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M:\A2_Innover\IMPULSE\WP4-Transferring\A4.4 IMPULSE Portability campaigns\D4.4.1 Classification tool non pilot Cities\"/>
    </mc:Choice>
  </mc:AlternateContent>
  <xr:revisionPtr revIDLastSave="0" documentId="13_ncr:1_{50C8454E-E361-488D-A813-55C60690B3B5}" xr6:coauthVersionLast="40" xr6:coauthVersionMax="40" xr10:uidLastSave="{00000000-0000-0000-0000-000000000000}"/>
  <bookViews>
    <workbookView xWindow="-108" yWindow="-108" windowWidth="23256" windowHeight="12576" tabRatio="654" firstSheet="10" activeTab="10" xr2:uid="{00000000-000D-0000-FFFF-FFFF00000000}"/>
  </bookViews>
  <sheets>
    <sheet name="Cover" sheetId="20" r:id="rId1"/>
    <sheet name="Instructions" sheetId="19" state="hidden" r:id="rId2"/>
    <sheet name="Partner info_City info" sheetId="18" r:id="rId3"/>
    <sheet name="Base-case" sheetId="1" state="hidden" r:id="rId4"/>
    <sheet name="Prioritization" sheetId="10" state="hidden" r:id="rId5"/>
    <sheet name="Rassembler PBT" sheetId="22" state="hidden" r:id="rId6"/>
    <sheet name="Rassembler Noms" sheetId="23" state="hidden" r:id="rId7"/>
    <sheet name="Rassembler surface" sheetId="24" state="hidden" r:id="rId8"/>
    <sheet name="Projection_Base-case" sheetId="11" state="hidden" r:id="rId9"/>
    <sheet name="Projection_Minor retrofit" sheetId="14" state="hidden" r:id="rId10"/>
    <sheet name="Liste des bâtiments" sheetId="21" r:id="rId11"/>
    <sheet name="Minor retrofit" sheetId="6" state="hidden" r:id="rId12"/>
    <sheet name="Medium retrofit" sheetId="7" state="hidden" r:id="rId13"/>
    <sheet name="Major retrofit" sheetId="8" state="hidden" r:id="rId14"/>
    <sheet name="Deep retrofit" sheetId="9" state="hidden" r:id="rId15"/>
    <sheet name="Tous les scénarios" sheetId="31" r:id="rId16"/>
    <sheet name="Résultats Minor" sheetId="26" r:id="rId17"/>
    <sheet name="Résultats medium" sheetId="32" r:id="rId18"/>
    <sheet name="Projection_Medium retrofit" sheetId="15" state="hidden" r:id="rId19"/>
    <sheet name="Résultats major" sheetId="33" r:id="rId20"/>
    <sheet name="Projection_Major retrofit" sheetId="16" state="hidden" r:id="rId21"/>
    <sheet name="Résultats deep" sheetId="34" r:id="rId22"/>
    <sheet name="Projection_Deep retrofit" sheetId="17" state="hidden" r:id="rId23"/>
    <sheet name="Drop-down lists" sheetId="12" state="hidden" r:id="rId24"/>
  </sheets>
  <definedNames>
    <definedName name="Champ" localSheetId="21">'Liste des bâtiments'!#REF!</definedName>
    <definedName name="Champ" localSheetId="19">'Liste des bâtiments'!#REF!</definedName>
    <definedName name="Champ" localSheetId="17">'Liste des bâtiments'!#REF!</definedName>
    <definedName name="Champ">'Liste des bâtiments'!#REF!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C39" i="33" l="1"/>
  <c r="AC40" i="33"/>
  <c r="AC42" i="33"/>
  <c r="AC45" i="33"/>
  <c r="AC46" i="33"/>
  <c r="AC47" i="33"/>
  <c r="AC48" i="33"/>
  <c r="AC49" i="33"/>
  <c r="AC50" i="33"/>
  <c r="AC51" i="33"/>
  <c r="AC52" i="33"/>
  <c r="AC53" i="33"/>
  <c r="AC54" i="33"/>
  <c r="AC55" i="33"/>
  <c r="AC56" i="33"/>
  <c r="AC57" i="33"/>
  <c r="AC58" i="33"/>
  <c r="AC59" i="33"/>
  <c r="AC60" i="33"/>
  <c r="AC61" i="33"/>
  <c r="AC62" i="33"/>
  <c r="AC63" i="33"/>
  <c r="AC64" i="33"/>
  <c r="AC65" i="33"/>
  <c r="AC66" i="33"/>
  <c r="AC67" i="33"/>
  <c r="AC68" i="33"/>
  <c r="AC69" i="33"/>
  <c r="AC70" i="33"/>
  <c r="AC71" i="33"/>
  <c r="AC72" i="33"/>
  <c r="AC73" i="33"/>
  <c r="AC74" i="33"/>
  <c r="AC75" i="33"/>
  <c r="AC76" i="33"/>
  <c r="AC77" i="33"/>
  <c r="AC78" i="33"/>
  <c r="AC79" i="33"/>
  <c r="AC80" i="33"/>
  <c r="AC81" i="33"/>
  <c r="AC82" i="33"/>
  <c r="AC83" i="33"/>
  <c r="AC84" i="33"/>
  <c r="AC85" i="33"/>
  <c r="AC86" i="33"/>
  <c r="AC87" i="33"/>
  <c r="AC88" i="33"/>
  <c r="AC89" i="33"/>
  <c r="AC90" i="33"/>
  <c r="AC91" i="33"/>
  <c r="AC92" i="33"/>
  <c r="AC93" i="33"/>
  <c r="AC94" i="33"/>
  <c r="L21" i="31" l="1"/>
  <c r="L20" i="31"/>
  <c r="L19" i="31"/>
  <c r="K21" i="31"/>
  <c r="K20" i="31"/>
  <c r="K19" i="31"/>
  <c r="J21" i="31"/>
  <c r="J20" i="31"/>
  <c r="J19" i="31"/>
  <c r="I21" i="31"/>
  <c r="I20" i="31"/>
  <c r="I19" i="31"/>
  <c r="H21" i="31"/>
  <c r="H20" i="31"/>
  <c r="H19" i="31"/>
  <c r="G21" i="31"/>
  <c r="G20" i="31"/>
  <c r="G19" i="31"/>
  <c r="F21" i="31"/>
  <c r="F20" i="31"/>
  <c r="F19" i="31"/>
  <c r="E21" i="31"/>
  <c r="E19" i="31"/>
  <c r="E20" i="31"/>
  <c r="D21" i="31"/>
  <c r="D20" i="31"/>
  <c r="D19" i="31"/>
  <c r="C21" i="31"/>
  <c r="C20" i="31"/>
  <c r="C19" i="31"/>
  <c r="L17" i="31"/>
  <c r="L16" i="31"/>
  <c r="L15" i="31"/>
  <c r="K17" i="31"/>
  <c r="K16" i="31"/>
  <c r="K15" i="31"/>
  <c r="J17" i="31"/>
  <c r="J16" i="31"/>
  <c r="J15" i="31"/>
  <c r="I17" i="31"/>
  <c r="I16" i="31"/>
  <c r="I15" i="31"/>
  <c r="H17" i="31"/>
  <c r="H16" i="31"/>
  <c r="H15" i="31"/>
  <c r="G17" i="31"/>
  <c r="G16" i="31"/>
  <c r="G15" i="31"/>
  <c r="F17" i="31"/>
  <c r="F16" i="31"/>
  <c r="F15" i="31"/>
  <c r="E17" i="31"/>
  <c r="E16" i="31"/>
  <c r="E15" i="31"/>
  <c r="D17" i="31"/>
  <c r="D16" i="31"/>
  <c r="D15" i="31"/>
  <c r="C17" i="31"/>
  <c r="C16" i="31"/>
  <c r="C15" i="31"/>
  <c r="L13" i="31"/>
  <c r="L12" i="31"/>
  <c r="L11" i="31"/>
  <c r="K13" i="31"/>
  <c r="K12" i="31"/>
  <c r="K11" i="31"/>
  <c r="J13" i="31"/>
  <c r="J12" i="31"/>
  <c r="J11" i="31"/>
  <c r="I13" i="31"/>
  <c r="I12" i="31"/>
  <c r="I11" i="31"/>
  <c r="H13" i="31"/>
  <c r="H12" i="31"/>
  <c r="H11" i="31"/>
  <c r="G13" i="31"/>
  <c r="G12" i="31"/>
  <c r="G11" i="31"/>
  <c r="F13" i="31"/>
  <c r="F12" i="31"/>
  <c r="F11" i="31"/>
  <c r="E13" i="31"/>
  <c r="E12" i="31"/>
  <c r="E11" i="31"/>
  <c r="D13" i="31"/>
  <c r="D12" i="31"/>
  <c r="D11" i="31"/>
  <c r="C13" i="31"/>
  <c r="C12" i="31"/>
  <c r="C11" i="31"/>
  <c r="L9" i="31"/>
  <c r="L8" i="31"/>
  <c r="L7" i="31"/>
  <c r="K9" i="31"/>
  <c r="K8" i="31"/>
  <c r="K7" i="31"/>
  <c r="J9" i="31"/>
  <c r="J8" i="31"/>
  <c r="J7" i="31"/>
  <c r="I9" i="31"/>
  <c r="I8" i="31"/>
  <c r="I7" i="31"/>
  <c r="H9" i="31"/>
  <c r="H8" i="31"/>
  <c r="H7" i="31"/>
  <c r="G9" i="31"/>
  <c r="G8" i="31"/>
  <c r="G7" i="31"/>
  <c r="F9" i="31"/>
  <c r="F8" i="31"/>
  <c r="F7" i="31"/>
  <c r="E9" i="31"/>
  <c r="E8" i="31"/>
  <c r="E7" i="31"/>
  <c r="D9" i="31"/>
  <c r="D8" i="31"/>
  <c r="D7" i="31"/>
  <c r="C9" i="31"/>
  <c r="C8" i="31"/>
  <c r="C7" i="31"/>
  <c r="AC42" i="34" l="1"/>
  <c r="AC58" i="34"/>
  <c r="AC72" i="34"/>
  <c r="AC46" i="34"/>
  <c r="AC49" i="34"/>
  <c r="AC63" i="34"/>
  <c r="AC76" i="34"/>
  <c r="AC38" i="34"/>
  <c r="AC44" i="34"/>
  <c r="AC45" i="34"/>
  <c r="AC55" i="34"/>
  <c r="AC68" i="34"/>
  <c r="G101" i="23" l="1"/>
  <c r="M70" i="21"/>
  <c r="M71" i="21"/>
  <c r="M72" i="21"/>
  <c r="A69" i="24" s="1"/>
  <c r="M73" i="21"/>
  <c r="A70" i="24" s="1"/>
  <c r="M74" i="21"/>
  <c r="M75" i="21"/>
  <c r="M76" i="21"/>
  <c r="A73" i="24" s="1"/>
  <c r="M77" i="21"/>
  <c r="A74" i="24" s="1"/>
  <c r="M78" i="21"/>
  <c r="M79" i="21"/>
  <c r="M80" i="21"/>
  <c r="A77" i="24" s="1"/>
  <c r="M81" i="21"/>
  <c r="A78" i="24" s="1"/>
  <c r="M82" i="21"/>
  <c r="M83" i="21"/>
  <c r="M84" i="21"/>
  <c r="A81" i="24" s="1"/>
  <c r="M85" i="21"/>
  <c r="A82" i="24" s="1"/>
  <c r="M86" i="21"/>
  <c r="M87" i="21"/>
  <c r="M88" i="21"/>
  <c r="A85" i="24" s="1"/>
  <c r="M89" i="21"/>
  <c r="A86" i="24" s="1"/>
  <c r="M90" i="21"/>
  <c r="M91" i="21"/>
  <c r="M92" i="21"/>
  <c r="A89" i="24" s="1"/>
  <c r="M93" i="21"/>
  <c r="A90" i="24" s="1"/>
  <c r="M94" i="21"/>
  <c r="M95" i="21"/>
  <c r="M96" i="21"/>
  <c r="A93" i="24" s="1"/>
  <c r="M97" i="21"/>
  <c r="A94" i="24" s="1"/>
  <c r="M98" i="21"/>
  <c r="M99" i="21"/>
  <c r="M100" i="21"/>
  <c r="A97" i="24" s="1"/>
  <c r="K70" i="21"/>
  <c r="K71" i="21"/>
  <c r="K72" i="21"/>
  <c r="A69" i="23" s="1"/>
  <c r="K73" i="21"/>
  <c r="A70" i="23" s="1"/>
  <c r="K74" i="21"/>
  <c r="K75" i="21"/>
  <c r="K76" i="21"/>
  <c r="A73" i="23" s="1"/>
  <c r="K77" i="21"/>
  <c r="A74" i="23" s="1"/>
  <c r="K78" i="21"/>
  <c r="K79" i="21"/>
  <c r="K80" i="21"/>
  <c r="A77" i="23" s="1"/>
  <c r="K81" i="21"/>
  <c r="A78" i="23" s="1"/>
  <c r="K82" i="21"/>
  <c r="K83" i="21"/>
  <c r="K84" i="21"/>
  <c r="A81" i="23" s="1"/>
  <c r="K85" i="21"/>
  <c r="A82" i="23" s="1"/>
  <c r="K86" i="21"/>
  <c r="K87" i="21"/>
  <c r="K88" i="21"/>
  <c r="A85" i="23" s="1"/>
  <c r="K89" i="21"/>
  <c r="A86" i="23" s="1"/>
  <c r="K90" i="21"/>
  <c r="K91" i="21"/>
  <c r="K92" i="21"/>
  <c r="A89" i="23" s="1"/>
  <c r="K93" i="21"/>
  <c r="A90" i="23" s="1"/>
  <c r="K94" i="21"/>
  <c r="K95" i="21"/>
  <c r="K96" i="21"/>
  <c r="A93" i="23" s="1"/>
  <c r="K97" i="21"/>
  <c r="A94" i="23" s="1"/>
  <c r="K98" i="21"/>
  <c r="K99" i="21"/>
  <c r="K100" i="21"/>
  <c r="A97" i="23" s="1"/>
  <c r="A67" i="24"/>
  <c r="A68" i="24"/>
  <c r="A71" i="24"/>
  <c r="A72" i="24"/>
  <c r="A75" i="24"/>
  <c r="A76" i="24"/>
  <c r="A79" i="24"/>
  <c r="A80" i="24"/>
  <c r="A83" i="24"/>
  <c r="A84" i="24"/>
  <c r="A87" i="24"/>
  <c r="A88" i="24"/>
  <c r="A91" i="24"/>
  <c r="A92" i="24"/>
  <c r="A95" i="24"/>
  <c r="A96" i="24"/>
  <c r="A98" i="24"/>
  <c r="A99" i="24"/>
  <c r="A100" i="24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9" i="22"/>
  <c r="A100" i="22"/>
  <c r="A67" i="23"/>
  <c r="A68" i="23"/>
  <c r="A71" i="23"/>
  <c r="A72" i="23"/>
  <c r="A75" i="23"/>
  <c r="A76" i="23"/>
  <c r="A79" i="23"/>
  <c r="A80" i="23"/>
  <c r="A83" i="23"/>
  <c r="A84" i="23"/>
  <c r="A87" i="23"/>
  <c r="A88" i="23"/>
  <c r="A91" i="23"/>
  <c r="A92" i="23"/>
  <c r="A95" i="23"/>
  <c r="A96" i="23"/>
  <c r="A98" i="23"/>
  <c r="A99" i="23"/>
  <c r="A100" i="23"/>
  <c r="A101" i="23"/>
  <c r="P44" i="6"/>
  <c r="O44" i="6"/>
  <c r="P42" i="6"/>
  <c r="O42" i="6"/>
  <c r="P40" i="6"/>
  <c r="O40" i="6"/>
  <c r="P31" i="6"/>
  <c r="O31" i="6"/>
  <c r="P29" i="6"/>
  <c r="O29" i="6"/>
  <c r="P27" i="6"/>
  <c r="O27" i="6"/>
  <c r="P25" i="6"/>
  <c r="O25" i="6"/>
  <c r="P22" i="6"/>
  <c r="O22" i="6"/>
  <c r="P20" i="6"/>
  <c r="O20" i="6"/>
  <c r="P18" i="6"/>
  <c r="O18" i="6"/>
  <c r="P16" i="6"/>
  <c r="O16" i="6"/>
  <c r="P14" i="6"/>
  <c r="O14" i="6"/>
  <c r="P12" i="6"/>
  <c r="O12" i="6"/>
  <c r="P10" i="6"/>
  <c r="O10" i="6"/>
  <c r="P8" i="6"/>
  <c r="O8" i="6"/>
  <c r="G44" i="6"/>
  <c r="G42" i="6"/>
  <c r="G40" i="6"/>
  <c r="G31" i="6"/>
  <c r="G29" i="6"/>
  <c r="G27" i="6"/>
  <c r="G25" i="6"/>
  <c r="G22" i="6"/>
  <c r="G20" i="6"/>
  <c r="G18" i="6"/>
  <c r="G16" i="6"/>
  <c r="G14" i="6"/>
  <c r="G12" i="6"/>
  <c r="G10" i="6"/>
  <c r="G8" i="6"/>
  <c r="Q60" i="21" l="1"/>
  <c r="Q59" i="21"/>
  <c r="Q58" i="21"/>
  <c r="Q57" i="21"/>
  <c r="Q56" i="21"/>
  <c r="Q55" i="21"/>
  <c r="Q54" i="21"/>
  <c r="Q53" i="21"/>
  <c r="Q52" i="21"/>
  <c r="Q51" i="21"/>
  <c r="Q50" i="21"/>
  <c r="Q49" i="21"/>
  <c r="Q48" i="21"/>
  <c r="Q24" i="21"/>
  <c r="G48" i="21" l="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K68" i="21" l="1"/>
  <c r="A65" i="23" s="1"/>
  <c r="A65" i="22"/>
  <c r="M68" i="21"/>
  <c r="A65" i="24" s="1"/>
  <c r="K64" i="21"/>
  <c r="A61" i="23" s="1"/>
  <c r="A61" i="22"/>
  <c r="M64" i="21"/>
  <c r="A61" i="24" s="1"/>
  <c r="K60" i="21"/>
  <c r="A57" i="23" s="1"/>
  <c r="A57" i="22"/>
  <c r="M60" i="21"/>
  <c r="A57" i="24" s="1"/>
  <c r="K56" i="21"/>
  <c r="A53" i="23" s="1"/>
  <c r="A53" i="22"/>
  <c r="M56" i="21"/>
  <c r="A53" i="24" s="1"/>
  <c r="K52" i="21"/>
  <c r="A49" i="23" s="1"/>
  <c r="A49" i="22"/>
  <c r="M52" i="21"/>
  <c r="A49" i="24" s="1"/>
  <c r="K48" i="21"/>
  <c r="A45" i="23" s="1"/>
  <c r="A45" i="22"/>
  <c r="M48" i="21"/>
  <c r="A45" i="24" s="1"/>
  <c r="O69" i="21"/>
  <c r="M69" i="21"/>
  <c r="A66" i="24" s="1"/>
  <c r="K69" i="21"/>
  <c r="A66" i="23" s="1"/>
  <c r="A66" i="22"/>
  <c r="A56" i="22"/>
  <c r="M59" i="21"/>
  <c r="A56" i="24" s="1"/>
  <c r="K59" i="21"/>
  <c r="A56" i="23" s="1"/>
  <c r="A52" i="22"/>
  <c r="M55" i="21"/>
  <c r="A52" i="24" s="1"/>
  <c r="K55" i="21"/>
  <c r="A52" i="23" s="1"/>
  <c r="A48" i="22"/>
  <c r="M51" i="21"/>
  <c r="A48" i="24" s="1"/>
  <c r="K51" i="21"/>
  <c r="A48" i="23" s="1"/>
  <c r="M61" i="21"/>
  <c r="A58" i="24" s="1"/>
  <c r="K61" i="21"/>
  <c r="A58" i="23" s="1"/>
  <c r="A58" i="22"/>
  <c r="O67" i="21"/>
  <c r="A64" i="22"/>
  <c r="M67" i="21"/>
  <c r="A64" i="24" s="1"/>
  <c r="K67" i="21"/>
  <c r="A64" i="23" s="1"/>
  <c r="A60" i="22"/>
  <c r="M63" i="21"/>
  <c r="A60" i="24" s="1"/>
  <c r="K63" i="21"/>
  <c r="A60" i="23" s="1"/>
  <c r="M66" i="21"/>
  <c r="A63" i="24" s="1"/>
  <c r="K66" i="21"/>
  <c r="A63" i="23" s="1"/>
  <c r="A63" i="22"/>
  <c r="A59" i="22"/>
  <c r="M62" i="21"/>
  <c r="A59" i="24" s="1"/>
  <c r="K62" i="21"/>
  <c r="A59" i="23" s="1"/>
  <c r="M58" i="21"/>
  <c r="A55" i="24" s="1"/>
  <c r="K58" i="21"/>
  <c r="A55" i="23" s="1"/>
  <c r="A55" i="22"/>
  <c r="M54" i="21"/>
  <c r="A51" i="24" s="1"/>
  <c r="K54" i="21"/>
  <c r="A51" i="23" s="1"/>
  <c r="A51" i="22"/>
  <c r="A47" i="22"/>
  <c r="M50" i="21"/>
  <c r="A47" i="24" s="1"/>
  <c r="K50" i="21"/>
  <c r="A47" i="23" s="1"/>
  <c r="M65" i="21"/>
  <c r="A62" i="24" s="1"/>
  <c r="K65" i="21"/>
  <c r="A62" i="23" s="1"/>
  <c r="A62" i="22"/>
  <c r="M57" i="21"/>
  <c r="A54" i="24" s="1"/>
  <c r="K57" i="21"/>
  <c r="A54" i="23" s="1"/>
  <c r="A54" i="22"/>
  <c r="M53" i="21"/>
  <c r="A50" i="24" s="1"/>
  <c r="K53" i="21"/>
  <c r="A50" i="23" s="1"/>
  <c r="A50" i="22"/>
  <c r="M49" i="21"/>
  <c r="A46" i="24" s="1"/>
  <c r="K49" i="21"/>
  <c r="A46" i="23" s="1"/>
  <c r="A46" i="22"/>
  <c r="O68" i="21"/>
  <c r="L67" i="21"/>
  <c r="L69" i="21"/>
  <c r="L62" i="21"/>
  <c r="L61" i="21"/>
  <c r="O62" i="21"/>
  <c r="O59" i="21"/>
  <c r="O64" i="21"/>
  <c r="O60" i="21"/>
  <c r="O56" i="21"/>
  <c r="O52" i="21"/>
  <c r="O48" i="21"/>
  <c r="L66" i="21"/>
  <c r="O66" i="21"/>
  <c r="O63" i="21"/>
  <c r="L65" i="21"/>
  <c r="O61" i="21"/>
  <c r="L63" i="21"/>
  <c r="L59" i="21"/>
  <c r="L55" i="21"/>
  <c r="L51" i="21"/>
  <c r="L58" i="21"/>
  <c r="O58" i="21"/>
  <c r="O55" i="21"/>
  <c r="L57" i="21"/>
  <c r="L54" i="21"/>
  <c r="O51" i="21"/>
  <c r="O54" i="21"/>
  <c r="L53" i="21"/>
  <c r="L50" i="21"/>
  <c r="L49" i="21"/>
  <c r="O50" i="21"/>
  <c r="L64" i="21"/>
  <c r="L56" i="21"/>
  <c r="L48" i="21"/>
  <c r="O65" i="21"/>
  <c r="O57" i="21"/>
  <c r="O53" i="21"/>
  <c r="O49" i="21"/>
  <c r="L68" i="21"/>
  <c r="L60" i="21"/>
  <c r="L52" i="21"/>
  <c r="W20" i="21" l="1"/>
  <c r="Q6" i="21" l="1"/>
  <c r="G6" i="21" s="1"/>
  <c r="Q7" i="21"/>
  <c r="G7" i="21" s="1"/>
  <c r="Q8" i="21"/>
  <c r="G8" i="21" s="1"/>
  <c r="Q9" i="21"/>
  <c r="G9" i="21" s="1"/>
  <c r="Q10" i="21"/>
  <c r="G10" i="21" s="1"/>
  <c r="Q11" i="21"/>
  <c r="G11" i="21" s="1"/>
  <c r="Q12" i="21"/>
  <c r="G12" i="21" s="1"/>
  <c r="Q13" i="21"/>
  <c r="G13" i="21" s="1"/>
  <c r="Q14" i="21"/>
  <c r="G14" i="21" s="1"/>
  <c r="Q15" i="21"/>
  <c r="G15" i="21" s="1"/>
  <c r="Q16" i="21"/>
  <c r="G16" i="21" s="1"/>
  <c r="Q17" i="21"/>
  <c r="G17" i="21" s="1"/>
  <c r="Q18" i="21"/>
  <c r="G18" i="21" s="1"/>
  <c r="Q19" i="21"/>
  <c r="G19" i="21" s="1"/>
  <c r="Q20" i="21"/>
  <c r="G20" i="21" s="1"/>
  <c r="Q21" i="21"/>
  <c r="G21" i="21" s="1"/>
  <c r="Q22" i="21"/>
  <c r="G22" i="21" s="1"/>
  <c r="Q23" i="21"/>
  <c r="G23" i="21" s="1"/>
  <c r="Q39" i="21"/>
  <c r="G39" i="21" s="1"/>
  <c r="Q40" i="21"/>
  <c r="G40" i="21" s="1"/>
  <c r="Q41" i="21"/>
  <c r="G41" i="21" s="1"/>
  <c r="Q42" i="21"/>
  <c r="G42" i="21" s="1"/>
  <c r="Q43" i="21"/>
  <c r="G43" i="21" s="1"/>
  <c r="Q44" i="21"/>
  <c r="G44" i="21" s="1"/>
  <c r="Q45" i="21"/>
  <c r="G45" i="21" s="1"/>
  <c r="Q46" i="21"/>
  <c r="G46" i="21" s="1"/>
  <c r="Q47" i="21"/>
  <c r="G47" i="21" s="1"/>
  <c r="Q5" i="21"/>
  <c r="G5" i="21" s="1"/>
  <c r="R2" i="21"/>
  <c r="J31" i="21" l="1" a="1"/>
  <c r="J31" i="21" s="1"/>
  <c r="J32" i="21" a="1"/>
  <c r="J32" i="21" s="1"/>
  <c r="J33" i="21" a="1"/>
  <c r="J33" i="21" s="1"/>
  <c r="J34" i="21" a="1"/>
  <c r="J34" i="21" s="1"/>
  <c r="J35" i="21" a="1"/>
  <c r="J35" i="21" s="1"/>
  <c r="J37" i="21" a="1"/>
  <c r="J37" i="21" s="1"/>
  <c r="J36" i="21" a="1"/>
  <c r="J36" i="21" s="1"/>
  <c r="K44" i="21"/>
  <c r="A41" i="23" s="1"/>
  <c r="A41" i="22"/>
  <c r="M44" i="21"/>
  <c r="A41" i="24" s="1"/>
  <c r="K40" i="21"/>
  <c r="A37" i="23" s="1"/>
  <c r="A37" i="22"/>
  <c r="M40" i="21"/>
  <c r="A37" i="24" s="1"/>
  <c r="M21" i="21"/>
  <c r="A18" i="24" s="1"/>
  <c r="K21" i="21"/>
  <c r="A18" i="23" s="1"/>
  <c r="A18" i="22"/>
  <c r="M17" i="21"/>
  <c r="A14" i="24" s="1"/>
  <c r="K17" i="21"/>
  <c r="A14" i="23" s="1"/>
  <c r="A14" i="22"/>
  <c r="M13" i="21"/>
  <c r="A10" i="24" s="1"/>
  <c r="K13" i="21"/>
  <c r="A10" i="23" s="1"/>
  <c r="A10" i="22"/>
  <c r="A6" i="22"/>
  <c r="M9" i="21"/>
  <c r="A6" i="24" s="1"/>
  <c r="K9" i="21"/>
  <c r="A6" i="23" s="1"/>
  <c r="A44" i="22"/>
  <c r="M47" i="21"/>
  <c r="A44" i="24" s="1"/>
  <c r="K47" i="21"/>
  <c r="A44" i="23" s="1"/>
  <c r="A40" i="22"/>
  <c r="M43" i="21"/>
  <c r="A40" i="24" s="1"/>
  <c r="K43" i="21"/>
  <c r="A40" i="23" s="1"/>
  <c r="A36" i="22"/>
  <c r="M39" i="21"/>
  <c r="A36" i="24" s="1"/>
  <c r="K39" i="21"/>
  <c r="A36" i="23" s="1"/>
  <c r="K20" i="21"/>
  <c r="A17" i="23" s="1"/>
  <c r="A17" i="22"/>
  <c r="M20" i="21"/>
  <c r="A17" i="24" s="1"/>
  <c r="K16" i="21"/>
  <c r="A13" i="23" s="1"/>
  <c r="A13" i="22"/>
  <c r="M16" i="21"/>
  <c r="A13" i="24" s="1"/>
  <c r="M12" i="21"/>
  <c r="A9" i="24" s="1"/>
  <c r="K12" i="21"/>
  <c r="A9" i="23" s="1"/>
  <c r="A9" i="22"/>
  <c r="M8" i="21"/>
  <c r="A5" i="24" s="1"/>
  <c r="K8" i="21"/>
  <c r="A5" i="23" s="1"/>
  <c r="A5" i="22"/>
  <c r="M46" i="21"/>
  <c r="A43" i="24" s="1"/>
  <c r="K46" i="21"/>
  <c r="A43" i="23" s="1"/>
  <c r="A43" i="22"/>
  <c r="A39" i="22"/>
  <c r="M42" i="21"/>
  <c r="A39" i="24" s="1"/>
  <c r="K42" i="21"/>
  <c r="A39" i="23" s="1"/>
  <c r="A20" i="22"/>
  <c r="M23" i="21"/>
  <c r="A20" i="24" s="1"/>
  <c r="K23" i="21"/>
  <c r="A20" i="23" s="1"/>
  <c r="A16" i="22"/>
  <c r="M19" i="21"/>
  <c r="A16" i="24" s="1"/>
  <c r="K19" i="21"/>
  <c r="A16" i="23" s="1"/>
  <c r="A12" i="22"/>
  <c r="M15" i="21"/>
  <c r="A12" i="24" s="1"/>
  <c r="K15" i="21"/>
  <c r="A12" i="23" s="1"/>
  <c r="K11" i="21"/>
  <c r="A8" i="23" s="1"/>
  <c r="A8" i="22"/>
  <c r="M11" i="21"/>
  <c r="A8" i="24" s="1"/>
  <c r="K7" i="21"/>
  <c r="A4" i="23" s="1"/>
  <c r="A4" i="22"/>
  <c r="M7" i="21"/>
  <c r="A4" i="24" s="1"/>
  <c r="M45" i="21"/>
  <c r="A42" i="24" s="1"/>
  <c r="K45" i="21"/>
  <c r="A42" i="23" s="1"/>
  <c r="A42" i="22"/>
  <c r="M41" i="21"/>
  <c r="A38" i="24" s="1"/>
  <c r="K41" i="21"/>
  <c r="A38" i="23" s="1"/>
  <c r="A38" i="22"/>
  <c r="M22" i="21"/>
  <c r="A19" i="24" s="1"/>
  <c r="K22" i="21"/>
  <c r="A19" i="23" s="1"/>
  <c r="A19" i="22"/>
  <c r="A15" i="22"/>
  <c r="M18" i="21"/>
  <c r="A15" i="24" s="1"/>
  <c r="K18" i="21"/>
  <c r="A15" i="23" s="1"/>
  <c r="A7" i="22"/>
  <c r="M10" i="21"/>
  <c r="A7" i="24" s="1"/>
  <c r="K10" i="21"/>
  <c r="A7" i="23" s="1"/>
  <c r="K6" i="21"/>
  <c r="A3" i="23" s="1"/>
  <c r="A3" i="22"/>
  <c r="M6" i="21"/>
  <c r="A3" i="24" s="1"/>
  <c r="A2" i="22"/>
  <c r="K5" i="21"/>
  <c r="A2" i="23" s="1"/>
  <c r="M5" i="21"/>
  <c r="A2" i="24" s="1"/>
  <c r="M14" i="21"/>
  <c r="A11" i="24" s="1"/>
  <c r="A11" i="22"/>
  <c r="K14" i="21"/>
  <c r="A11" i="23" s="1"/>
  <c r="O47" i="21"/>
  <c r="L47" i="21"/>
  <c r="O46" i="21"/>
  <c r="L46" i="21"/>
  <c r="L45" i="21"/>
  <c r="O45" i="21"/>
  <c r="L44" i="21"/>
  <c r="O44" i="21"/>
  <c r="O43" i="21"/>
  <c r="L43" i="21"/>
  <c r="L42" i="21"/>
  <c r="O42" i="21"/>
  <c r="O41" i="21"/>
  <c r="L41" i="21"/>
  <c r="L40" i="21"/>
  <c r="O40" i="21"/>
  <c r="O39" i="21"/>
  <c r="L39" i="21"/>
  <c r="Q32" i="21"/>
  <c r="G32" i="21" s="1"/>
  <c r="Q29" i="21"/>
  <c r="G29" i="21" s="1"/>
  <c r="Q35" i="21"/>
  <c r="G35" i="21" s="1"/>
  <c r="N41" i="1"/>
  <c r="M41" i="1"/>
  <c r="L41" i="1"/>
  <c r="K41" i="1"/>
  <c r="J41" i="1"/>
  <c r="I41" i="1"/>
  <c r="H41" i="1"/>
  <c r="G41" i="1"/>
  <c r="F41" i="1"/>
  <c r="E41" i="1"/>
  <c r="N39" i="1"/>
  <c r="M39" i="1"/>
  <c r="L39" i="1"/>
  <c r="K39" i="1"/>
  <c r="J39" i="1"/>
  <c r="I39" i="1"/>
  <c r="H39" i="1"/>
  <c r="G39" i="1"/>
  <c r="F39" i="1"/>
  <c r="E39" i="1"/>
  <c r="N37" i="1"/>
  <c r="M37" i="1"/>
  <c r="L37" i="1"/>
  <c r="K37" i="1"/>
  <c r="J37" i="1"/>
  <c r="I37" i="1"/>
  <c r="H37" i="1"/>
  <c r="G37" i="1"/>
  <c r="F37" i="1"/>
  <c r="E37" i="1"/>
  <c r="N28" i="1"/>
  <c r="M28" i="1"/>
  <c r="L28" i="1"/>
  <c r="K28" i="1"/>
  <c r="J28" i="1"/>
  <c r="I28" i="1"/>
  <c r="H28" i="1"/>
  <c r="G28" i="1"/>
  <c r="F28" i="1"/>
  <c r="E28" i="1"/>
  <c r="N26" i="1"/>
  <c r="M26" i="1"/>
  <c r="L26" i="1"/>
  <c r="K26" i="1"/>
  <c r="J26" i="1"/>
  <c r="I26" i="1"/>
  <c r="H26" i="1"/>
  <c r="G26" i="1"/>
  <c r="F26" i="1"/>
  <c r="E26" i="1"/>
  <c r="N24" i="1"/>
  <c r="M24" i="1"/>
  <c r="L24" i="1"/>
  <c r="K24" i="1"/>
  <c r="J24" i="1"/>
  <c r="I24" i="1"/>
  <c r="H24" i="1"/>
  <c r="G24" i="1"/>
  <c r="F24" i="1"/>
  <c r="E24" i="1"/>
  <c r="N22" i="1"/>
  <c r="M22" i="1"/>
  <c r="L22" i="1"/>
  <c r="K22" i="1"/>
  <c r="J22" i="1"/>
  <c r="I22" i="1"/>
  <c r="H22" i="1"/>
  <c r="G22" i="1"/>
  <c r="F22" i="1"/>
  <c r="E22" i="1"/>
  <c r="N19" i="1"/>
  <c r="M19" i="1"/>
  <c r="L19" i="1"/>
  <c r="K19" i="1"/>
  <c r="J19" i="1"/>
  <c r="I19" i="1"/>
  <c r="H19" i="1"/>
  <c r="G19" i="1"/>
  <c r="F19" i="1"/>
  <c r="E19" i="1"/>
  <c r="N17" i="1"/>
  <c r="M17" i="1"/>
  <c r="L17" i="1"/>
  <c r="K17" i="1"/>
  <c r="J17" i="1"/>
  <c r="I17" i="1"/>
  <c r="H17" i="1"/>
  <c r="G17" i="1"/>
  <c r="F17" i="1"/>
  <c r="E17" i="1"/>
  <c r="N15" i="1"/>
  <c r="M15" i="1"/>
  <c r="L15" i="1"/>
  <c r="K15" i="1"/>
  <c r="J15" i="1"/>
  <c r="I15" i="1"/>
  <c r="H15" i="1"/>
  <c r="G15" i="1"/>
  <c r="F15" i="1"/>
  <c r="E15" i="1"/>
  <c r="N13" i="1"/>
  <c r="M13" i="1"/>
  <c r="L13" i="1"/>
  <c r="K13" i="1"/>
  <c r="J13" i="1"/>
  <c r="I13" i="1"/>
  <c r="H13" i="1"/>
  <c r="G13" i="1"/>
  <c r="F13" i="1"/>
  <c r="E13" i="1"/>
  <c r="N11" i="1"/>
  <c r="M11" i="1"/>
  <c r="L11" i="1"/>
  <c r="K11" i="1"/>
  <c r="J11" i="1"/>
  <c r="I11" i="1"/>
  <c r="H11" i="1"/>
  <c r="G11" i="1"/>
  <c r="F11" i="1"/>
  <c r="E11" i="1"/>
  <c r="N9" i="1"/>
  <c r="M9" i="1"/>
  <c r="L9" i="1"/>
  <c r="K9" i="1"/>
  <c r="J9" i="1"/>
  <c r="I9" i="1"/>
  <c r="H9" i="1"/>
  <c r="G9" i="1"/>
  <c r="F9" i="1"/>
  <c r="E9" i="1"/>
  <c r="N7" i="1"/>
  <c r="M7" i="1"/>
  <c r="L7" i="1"/>
  <c r="K7" i="1"/>
  <c r="J7" i="1"/>
  <c r="I7" i="1"/>
  <c r="H7" i="1"/>
  <c r="G7" i="1"/>
  <c r="F7" i="1"/>
  <c r="E7" i="1"/>
  <c r="N5" i="1"/>
  <c r="M5" i="1"/>
  <c r="L5" i="1"/>
  <c r="K5" i="1"/>
  <c r="J5" i="1"/>
  <c r="I5" i="1"/>
  <c r="H5" i="1"/>
  <c r="G5" i="1"/>
  <c r="F5" i="1"/>
  <c r="E5" i="1"/>
  <c r="K29" i="21" l="1"/>
  <c r="A26" i="23" s="1"/>
  <c r="K32" i="21"/>
  <c r="A29" i="23" s="1"/>
  <c r="K35" i="21"/>
  <c r="A32" i="23" s="1"/>
  <c r="M29" i="21"/>
  <c r="A26" i="24" s="1"/>
  <c r="A26" i="22"/>
  <c r="A29" i="22"/>
  <c r="M32" i="21"/>
  <c r="A29" i="24" s="1"/>
  <c r="A32" i="22"/>
  <c r="M35" i="21"/>
  <c r="A32" i="24" s="1"/>
  <c r="Q27" i="21"/>
  <c r="G27" i="21" s="1"/>
  <c r="Q26" i="21"/>
  <c r="G26" i="21" s="1"/>
  <c r="Q38" i="21"/>
  <c r="G38" i="21" s="1"/>
  <c r="Q31" i="21"/>
  <c r="G31" i="21" s="1"/>
  <c r="G24" i="21"/>
  <c r="Q34" i="21"/>
  <c r="G34" i="21" s="1"/>
  <c r="Q28" i="21"/>
  <c r="G28" i="21" s="1"/>
  <c r="Q30" i="21"/>
  <c r="G30" i="21" s="1"/>
  <c r="Q25" i="21"/>
  <c r="G25" i="21" s="1"/>
  <c r="Q33" i="21"/>
  <c r="G33" i="21" s="1"/>
  <c r="Q36" i="21"/>
  <c r="G36" i="21" s="1"/>
  <c r="Q37" i="21"/>
  <c r="G37" i="21" s="1"/>
  <c r="K33" i="21" l="1"/>
  <c r="L33" i="21"/>
  <c r="L34" i="21"/>
  <c r="K34" i="21"/>
  <c r="A31" i="23" s="1"/>
  <c r="K26" i="21"/>
  <c r="L26" i="21"/>
  <c r="K25" i="21"/>
  <c r="L25" i="21"/>
  <c r="K27" i="21"/>
  <c r="L27" i="21"/>
  <c r="L32" i="21"/>
  <c r="L30" i="21"/>
  <c r="K30" i="21"/>
  <c r="K31" i="21"/>
  <c r="L31" i="21"/>
  <c r="L29" i="21"/>
  <c r="L28" i="21"/>
  <c r="K28" i="21"/>
  <c r="A25" i="23" s="1"/>
  <c r="K37" i="21"/>
  <c r="L37" i="21"/>
  <c r="K38" i="21"/>
  <c r="A35" i="23" s="1"/>
  <c r="L38" i="21"/>
  <c r="L36" i="21"/>
  <c r="K36" i="21"/>
  <c r="A33" i="23" s="1"/>
  <c r="L35" i="21"/>
  <c r="A30" i="23"/>
  <c r="O12" i="21"/>
  <c r="L15" i="21"/>
  <c r="O11" i="21"/>
  <c r="O8" i="21"/>
  <c r="L7" i="21"/>
  <c r="O13" i="21"/>
  <c r="O16" i="21"/>
  <c r="O14" i="21"/>
  <c r="L8" i="21"/>
  <c r="L6" i="21"/>
  <c r="L11" i="21"/>
  <c r="L14" i="21"/>
  <c r="O6" i="21"/>
  <c r="L13" i="21"/>
  <c r="L16" i="21"/>
  <c r="L5" i="21"/>
  <c r="L10" i="21"/>
  <c r="O7" i="21"/>
  <c r="L12" i="21"/>
  <c r="O15" i="21"/>
  <c r="O5" i="21"/>
  <c r="O9" i="21"/>
  <c r="L9" i="21"/>
  <c r="O10" i="21"/>
  <c r="A34" i="23"/>
  <c r="A27" i="23"/>
  <c r="A33" i="22"/>
  <c r="M36" i="21"/>
  <c r="A33" i="24" s="1"/>
  <c r="M38" i="21"/>
  <c r="A35" i="24" s="1"/>
  <c r="A35" i="22"/>
  <c r="A25" i="22"/>
  <c r="M28" i="21"/>
  <c r="A25" i="24" s="1"/>
  <c r="M33" i="21"/>
  <c r="A30" i="24" s="1"/>
  <c r="A30" i="22"/>
  <c r="A31" i="22"/>
  <c r="M34" i="21"/>
  <c r="A31" i="24" s="1"/>
  <c r="A23" i="22"/>
  <c r="M26" i="21"/>
  <c r="A23" i="24" s="1"/>
  <c r="A23" i="23"/>
  <c r="M25" i="21"/>
  <c r="A22" i="24" s="1"/>
  <c r="A22" i="23"/>
  <c r="A22" i="22"/>
  <c r="K24" i="21"/>
  <c r="A21" i="23" s="1"/>
  <c r="A21" i="22"/>
  <c r="M24" i="21"/>
  <c r="A21" i="24" s="1"/>
  <c r="A24" i="22"/>
  <c r="M27" i="21"/>
  <c r="A24" i="24" s="1"/>
  <c r="A24" i="23"/>
  <c r="M37" i="21"/>
  <c r="A34" i="24" s="1"/>
  <c r="A34" i="22"/>
  <c r="M30" i="21"/>
  <c r="A27" i="24" s="1"/>
  <c r="A27" i="22"/>
  <c r="A28" i="22"/>
  <c r="M31" i="21"/>
  <c r="A28" i="24" s="1"/>
  <c r="A28" i="23"/>
  <c r="O38" i="21"/>
  <c r="O37" i="21"/>
  <c r="O35" i="21"/>
  <c r="O36" i="21"/>
  <c r="O34" i="21"/>
  <c r="O33" i="21"/>
  <c r="O32" i="21"/>
  <c r="O31" i="21"/>
  <c r="O30" i="21"/>
  <c r="O29" i="21"/>
  <c r="O28" i="21"/>
  <c r="O27" i="21"/>
  <c r="O26" i="21"/>
  <c r="O25" i="21"/>
  <c r="L22" i="21"/>
  <c r="O22" i="21"/>
  <c r="L23" i="21"/>
  <c r="O23" i="21"/>
  <c r="L20" i="21"/>
  <c r="L24" i="21"/>
  <c r="O20" i="21"/>
  <c r="O24" i="21"/>
  <c r="L21" i="21"/>
  <c r="O21" i="21"/>
  <c r="L18" i="21"/>
  <c r="O19" i="21"/>
  <c r="O17" i="21"/>
  <c r="O18" i="21"/>
  <c r="L17" i="21"/>
  <c r="L19" i="21"/>
  <c r="E60" i="22" l="1" a="1"/>
  <c r="E60" i="22" s="1"/>
  <c r="E27" i="22" a="1"/>
  <c r="E27" i="22" s="1"/>
  <c r="E31" i="22" a="1"/>
  <c r="E31" i="22" s="1"/>
  <c r="E57" i="22" a="1"/>
  <c r="E57" i="22" s="1"/>
  <c r="E54" i="22" a="1"/>
  <c r="E54" i="22" s="1"/>
  <c r="E36" i="22" a="1"/>
  <c r="E36" i="22" s="1"/>
  <c r="E47" i="22" a="1"/>
  <c r="E47" i="22" s="1"/>
  <c r="E26" i="22" a="1"/>
  <c r="E26" i="22" s="1"/>
  <c r="E52" i="22" a="1"/>
  <c r="E52" i="22" s="1"/>
  <c r="E25" i="22" a="1"/>
  <c r="E25" i="22" s="1"/>
  <c r="E41" i="22" a="1"/>
  <c r="E41" i="22" s="1"/>
  <c r="E58" i="22" a="1"/>
  <c r="E58" i="22" s="1"/>
  <c r="E22" i="22" a="1"/>
  <c r="E22" i="22" s="1"/>
  <c r="E23" i="22" a="1"/>
  <c r="E23" i="22" s="1"/>
  <c r="E16" i="22" a="1"/>
  <c r="E16" i="22" s="1"/>
  <c r="E44" i="22" a="1"/>
  <c r="E44" i="22" s="1"/>
  <c r="E43" i="22" a="1"/>
  <c r="E43" i="22" s="1"/>
  <c r="E32" i="22" a="1"/>
  <c r="E32" i="22" s="1"/>
  <c r="E64" i="22" a="1"/>
  <c r="E64" i="22" s="1"/>
  <c r="E61" i="22" a="1"/>
  <c r="E61" i="22" s="1"/>
  <c r="E63" i="22" a="1"/>
  <c r="E63" i="22" s="1"/>
  <c r="E40" i="22" a="1"/>
  <c r="E40" i="22" s="1"/>
  <c r="E15" i="22" a="1"/>
  <c r="E15" i="22" s="1"/>
  <c r="E28" i="22" a="1"/>
  <c r="E28" i="22" s="1"/>
  <c r="E19" i="22" a="1"/>
  <c r="E19" i="22" s="1"/>
  <c r="E50" i="22" a="1"/>
  <c r="E50" i="22" s="1"/>
  <c r="E45" i="22" a="1"/>
  <c r="E45" i="22" s="1"/>
  <c r="E67" i="22" a="1"/>
  <c r="E67" i="22" s="1"/>
  <c r="E62" i="22" a="1"/>
  <c r="E62" i="22" s="1"/>
  <c r="E37" i="22" a="1"/>
  <c r="E37" i="22" s="1"/>
  <c r="E21" i="22" a="1"/>
  <c r="E21" i="22" s="1"/>
  <c r="E69" i="22" a="1"/>
  <c r="E69" i="22" s="1"/>
  <c r="E14" i="22" a="1"/>
  <c r="E14" i="22" s="1"/>
  <c r="E34" i="22" a="1"/>
  <c r="E34" i="22" s="1"/>
  <c r="E51" i="22" a="1"/>
  <c r="E51" i="22" s="1"/>
  <c r="E66" i="22" a="1"/>
  <c r="E66" i="22" s="1"/>
  <c r="E38" i="22" a="1"/>
  <c r="E38" i="22" s="1"/>
  <c r="E30" i="22" a="1"/>
  <c r="E30" i="22" s="1"/>
  <c r="E48" i="22" a="1"/>
  <c r="E48" i="22" s="1"/>
  <c r="D11" i="24" a="1"/>
  <c r="D11" i="24" s="1"/>
  <c r="F11" i="24" s="1"/>
  <c r="G11" i="24" s="1"/>
  <c r="C15" i="11" s="1"/>
  <c r="D27" i="24" a="1"/>
  <c r="D27" i="24" s="1"/>
  <c r="F27" i="24" s="1"/>
  <c r="G27" i="24" s="1"/>
  <c r="C31" i="11" s="1"/>
  <c r="D44" i="24" a="1"/>
  <c r="D44" i="24" s="1"/>
  <c r="F44" i="24" s="1"/>
  <c r="G44" i="24" s="1"/>
  <c r="C48" i="11" s="1"/>
  <c r="D60" i="24" a="1"/>
  <c r="D60" i="24" s="1"/>
  <c r="F60" i="24" s="1"/>
  <c r="G60" i="24" s="1"/>
  <c r="C64" i="11" s="1"/>
  <c r="D76" i="24" a="1"/>
  <c r="D76" i="24" s="1"/>
  <c r="F76" i="24" s="1"/>
  <c r="G76" i="24" s="1"/>
  <c r="C80" i="11" s="1"/>
  <c r="D92" i="24" a="1"/>
  <c r="D92" i="24" s="1"/>
  <c r="F92" i="24" s="1"/>
  <c r="G92" i="24" s="1"/>
  <c r="D24" i="24" a="1"/>
  <c r="D24" i="24" s="1"/>
  <c r="F24" i="24" s="1"/>
  <c r="G24" i="24" s="1"/>
  <c r="C28" i="11" s="1"/>
  <c r="D75" i="24" a="1"/>
  <c r="D75" i="24" s="1"/>
  <c r="F75" i="24" s="1"/>
  <c r="G75" i="24" s="1"/>
  <c r="C79" i="11" s="1"/>
  <c r="D9" i="24" a="1"/>
  <c r="D9" i="24" s="1"/>
  <c r="F9" i="24" s="1"/>
  <c r="G9" i="24" s="1"/>
  <c r="C13" i="11" s="1"/>
  <c r="D25" i="24" a="1"/>
  <c r="D25" i="24" s="1"/>
  <c r="F25" i="24" s="1"/>
  <c r="G25" i="24" s="1"/>
  <c r="C29" i="11" s="1"/>
  <c r="D41" i="24" a="1"/>
  <c r="D41" i="24" s="1"/>
  <c r="F41" i="24" s="1"/>
  <c r="G41" i="24" s="1"/>
  <c r="C45" i="11" s="1"/>
  <c r="D58" i="24" a="1"/>
  <c r="D58" i="24" s="1"/>
  <c r="F58" i="24" s="1"/>
  <c r="G58" i="24" s="1"/>
  <c r="C62" i="11" s="1"/>
  <c r="D74" i="24" a="1"/>
  <c r="D74" i="24" s="1"/>
  <c r="F74" i="24" s="1"/>
  <c r="G74" i="24" s="1"/>
  <c r="C78" i="11" s="1"/>
  <c r="D90" i="24" a="1"/>
  <c r="D90" i="24" s="1"/>
  <c r="F90" i="24" s="1"/>
  <c r="G90" i="24" s="1"/>
  <c r="C94" i="11" s="1"/>
  <c r="D8" i="24" a="1"/>
  <c r="D8" i="24" s="1"/>
  <c r="F8" i="24" s="1"/>
  <c r="G8" i="24" s="1"/>
  <c r="C12" i="11" s="1"/>
  <c r="D62" i="24" a="1"/>
  <c r="D62" i="24" s="1"/>
  <c r="F62" i="24" s="1"/>
  <c r="G62" i="24" s="1"/>
  <c r="C66" i="11" s="1"/>
  <c r="D7" i="24" a="1"/>
  <c r="D7" i="24" s="1"/>
  <c r="F7" i="24" s="1"/>
  <c r="G7" i="24" s="1"/>
  <c r="C11" i="11" s="1"/>
  <c r="D23" i="24" a="1"/>
  <c r="D23" i="24" s="1"/>
  <c r="F23" i="24" s="1"/>
  <c r="G23" i="24" s="1"/>
  <c r="C27" i="11" s="1"/>
  <c r="D39" i="24" a="1"/>
  <c r="D39" i="24" s="1"/>
  <c r="F39" i="24" s="1"/>
  <c r="G39" i="24" s="1"/>
  <c r="C43" i="11" s="1"/>
  <c r="D53" i="24" a="1"/>
  <c r="D53" i="24" s="1"/>
  <c r="F53" i="24" s="1"/>
  <c r="G53" i="24" s="1"/>
  <c r="C57" i="11" s="1"/>
  <c r="D69" i="24" a="1"/>
  <c r="D69" i="24" s="1"/>
  <c r="F69" i="24" s="1"/>
  <c r="G69" i="24" s="1"/>
  <c r="C73" i="11" s="1"/>
  <c r="D85" i="24" a="1"/>
  <c r="D85" i="24" s="1"/>
  <c r="F85" i="24" s="1"/>
  <c r="G85" i="24" s="1"/>
  <c r="C89" i="11" s="1"/>
  <c r="D5" i="24" a="1"/>
  <c r="D5" i="24" s="1"/>
  <c r="F5" i="24" s="1"/>
  <c r="G5" i="24" s="1"/>
  <c r="C9" i="11" s="1"/>
  <c r="D46" i="24" a="1"/>
  <c r="D46" i="24" s="1"/>
  <c r="F46" i="24" s="1"/>
  <c r="G46" i="24" s="1"/>
  <c r="C50" i="11" s="1"/>
  <c r="D94" i="24" a="1"/>
  <c r="D94" i="24" s="1"/>
  <c r="F94" i="24" s="1"/>
  <c r="G94" i="24" s="1"/>
  <c r="D14" i="24" a="1"/>
  <c r="D14" i="24" s="1"/>
  <c r="F14" i="24" s="1"/>
  <c r="G14" i="24" s="1"/>
  <c r="C18" i="11" s="1"/>
  <c r="D30" i="24" a="1"/>
  <c r="D30" i="24" s="1"/>
  <c r="F30" i="24" s="1"/>
  <c r="G30" i="24" s="1"/>
  <c r="C34" i="11" s="1"/>
  <c r="D49" i="24" a="1"/>
  <c r="D49" i="24" s="1"/>
  <c r="F49" i="24" s="1"/>
  <c r="G49" i="24" s="1"/>
  <c r="C53" i="11" s="1"/>
  <c r="D65" i="24" a="1"/>
  <c r="D65" i="24" s="1"/>
  <c r="F65" i="24" s="1"/>
  <c r="G65" i="24" s="1"/>
  <c r="C69" i="11" s="1"/>
  <c r="D81" i="24" a="1"/>
  <c r="D81" i="24" s="1"/>
  <c r="F81" i="24" s="1"/>
  <c r="G81" i="24" s="1"/>
  <c r="C85" i="11" s="1"/>
  <c r="D97" i="24" a="1"/>
  <c r="D97" i="24" s="1"/>
  <c r="F97" i="24" s="1"/>
  <c r="G97" i="24" s="1"/>
  <c r="D40" i="24" a="1"/>
  <c r="D40" i="24" s="1"/>
  <c r="F40" i="24" s="1"/>
  <c r="G40" i="24" s="1"/>
  <c r="C44" i="11" s="1"/>
  <c r="D86" i="24" a="1"/>
  <c r="D86" i="24" s="1"/>
  <c r="F86" i="24" s="1"/>
  <c r="G86" i="24" s="1"/>
  <c r="C90" i="11" s="1"/>
  <c r="D12" i="24" a="1"/>
  <c r="D12" i="24" s="1"/>
  <c r="F12" i="24" s="1"/>
  <c r="G12" i="24" s="1"/>
  <c r="C16" i="11" s="1"/>
  <c r="D28" i="24" a="1"/>
  <c r="D28" i="24" s="1"/>
  <c r="F28" i="24" s="1"/>
  <c r="G28" i="24" s="1"/>
  <c r="C32" i="11" s="1"/>
  <c r="D47" i="24" a="1"/>
  <c r="D47" i="24" s="1"/>
  <c r="F47" i="24" s="1"/>
  <c r="G47" i="24" s="1"/>
  <c r="C51" i="11" s="1"/>
  <c r="D63" i="24" a="1"/>
  <c r="D63" i="24" s="1"/>
  <c r="F63" i="24" s="1"/>
  <c r="G63" i="24" s="1"/>
  <c r="C67" i="11" s="1"/>
  <c r="D79" i="24" a="1"/>
  <c r="D79" i="24" s="1"/>
  <c r="F79" i="24" s="1"/>
  <c r="G79" i="24" s="1"/>
  <c r="C83" i="11" s="1"/>
  <c r="D95" i="24" a="1"/>
  <c r="D95" i="24" s="1"/>
  <c r="F95" i="24" s="1"/>
  <c r="G95" i="24" s="1"/>
  <c r="D21" i="24" a="1"/>
  <c r="D21" i="24" s="1"/>
  <c r="F21" i="24" s="1"/>
  <c r="G21" i="24" s="1"/>
  <c r="C25" i="11" s="1"/>
  <c r="D70" i="24" a="1"/>
  <c r="D70" i="24" s="1"/>
  <c r="F70" i="24" s="1"/>
  <c r="G70" i="24" s="1"/>
  <c r="C74" i="11" s="1"/>
  <c r="D10" i="24" a="1"/>
  <c r="D10" i="24" s="1"/>
  <c r="F10" i="24" s="1"/>
  <c r="G10" i="24" s="1"/>
  <c r="C14" i="11" s="1"/>
  <c r="D26" i="24" a="1"/>
  <c r="D26" i="24" s="1"/>
  <c r="F26" i="24" s="1"/>
  <c r="G26" i="24" s="1"/>
  <c r="C30" i="11" s="1"/>
  <c r="D42" i="24" a="1"/>
  <c r="D42" i="24" s="1"/>
  <c r="F42" i="24" s="1"/>
  <c r="G42" i="24" s="1"/>
  <c r="C46" i="11" s="1"/>
  <c r="D56" i="24" a="1"/>
  <c r="D56" i="24" s="1"/>
  <c r="F56" i="24" s="1"/>
  <c r="G56" i="24" s="1"/>
  <c r="C60" i="11" s="1"/>
  <c r="D72" i="24" a="1"/>
  <c r="D72" i="24" s="1"/>
  <c r="F72" i="24" s="1"/>
  <c r="G72" i="24" s="1"/>
  <c r="C76" i="11" s="1"/>
  <c r="D88" i="24" a="1"/>
  <c r="D88" i="24" s="1"/>
  <c r="F88" i="24" s="1"/>
  <c r="G88" i="24" s="1"/>
  <c r="C92" i="11" s="1"/>
  <c r="D13" i="24" a="1"/>
  <c r="D13" i="24" s="1"/>
  <c r="F13" i="24" s="1"/>
  <c r="G13" i="24" s="1"/>
  <c r="C17" i="11" s="1"/>
  <c r="D54" i="24" a="1"/>
  <c r="D54" i="24" s="1"/>
  <c r="F54" i="24" s="1"/>
  <c r="G54" i="24" s="1"/>
  <c r="C58" i="11" s="1"/>
  <c r="D3" i="24" a="1"/>
  <c r="D3" i="24" s="1"/>
  <c r="F3" i="24" s="1"/>
  <c r="G3" i="24" s="1"/>
  <c r="C7" i="11" s="1"/>
  <c r="D19" i="24" a="1"/>
  <c r="D19" i="24" s="1"/>
  <c r="F19" i="24" s="1"/>
  <c r="G19" i="24" s="1"/>
  <c r="C23" i="11" s="1"/>
  <c r="D35" i="24" a="1"/>
  <c r="D35" i="24" s="1"/>
  <c r="F35" i="24" s="1"/>
  <c r="G35" i="24" s="1"/>
  <c r="C39" i="11" s="1"/>
  <c r="D52" i="24" a="1"/>
  <c r="D52" i="24" s="1"/>
  <c r="F52" i="24" s="1"/>
  <c r="G52" i="24" s="1"/>
  <c r="C56" i="11" s="1"/>
  <c r="D68" i="24" a="1"/>
  <c r="D68" i="24" s="1"/>
  <c r="F68" i="24" s="1"/>
  <c r="G68" i="24" s="1"/>
  <c r="C72" i="11" s="1"/>
  <c r="D84" i="24" a="1"/>
  <c r="D84" i="24" s="1"/>
  <c r="F84" i="24" s="1"/>
  <c r="G84" i="24" s="1"/>
  <c r="C88" i="11" s="1"/>
  <c r="D100" i="24" a="1"/>
  <c r="D100" i="24" s="1"/>
  <c r="F100" i="24" s="1"/>
  <c r="G100" i="24" s="1"/>
  <c r="D51" i="24" a="1"/>
  <c r="D51" i="24" s="1"/>
  <c r="F51" i="24" s="1"/>
  <c r="G51" i="24" s="1"/>
  <c r="C55" i="11" s="1"/>
  <c r="D99" i="24" a="1"/>
  <c r="D99" i="24" s="1"/>
  <c r="F99" i="24" s="1"/>
  <c r="G99" i="24" s="1"/>
  <c r="D17" i="24" a="1"/>
  <c r="D17" i="24" s="1"/>
  <c r="F17" i="24" s="1"/>
  <c r="G17" i="24" s="1"/>
  <c r="C21" i="11" s="1"/>
  <c r="D33" i="24" a="1"/>
  <c r="D33" i="24" s="1"/>
  <c r="F33" i="24" s="1"/>
  <c r="G33" i="24" s="1"/>
  <c r="C37" i="11" s="1"/>
  <c r="D50" i="24" a="1"/>
  <c r="D50" i="24" s="1"/>
  <c r="F50" i="24" s="1"/>
  <c r="G50" i="24" s="1"/>
  <c r="C54" i="11" s="1"/>
  <c r="D66" i="24" a="1"/>
  <c r="D66" i="24" s="1"/>
  <c r="F66" i="24" s="1"/>
  <c r="G66" i="24" s="1"/>
  <c r="C70" i="11" s="1"/>
  <c r="D82" i="24" a="1"/>
  <c r="D82" i="24" s="1"/>
  <c r="F82" i="24" s="1"/>
  <c r="G82" i="24" s="1"/>
  <c r="C86" i="11" s="1"/>
  <c r="D98" i="24" a="1"/>
  <c r="D98" i="24" s="1"/>
  <c r="F98" i="24" s="1"/>
  <c r="G98" i="24" s="1"/>
  <c r="D32" i="24" a="1"/>
  <c r="D32" i="24" s="1"/>
  <c r="F32" i="24" s="1"/>
  <c r="G32" i="24" s="1"/>
  <c r="C36" i="11" s="1"/>
  <c r="D78" i="24" a="1"/>
  <c r="D78" i="24" s="1"/>
  <c r="F78" i="24" s="1"/>
  <c r="G78" i="24" s="1"/>
  <c r="C82" i="11" s="1"/>
  <c r="D15" i="24" a="1"/>
  <c r="D15" i="24" s="1"/>
  <c r="F15" i="24" s="1"/>
  <c r="G15" i="24" s="1"/>
  <c r="C19" i="11" s="1"/>
  <c r="D31" i="24" a="1"/>
  <c r="D31" i="24" s="1"/>
  <c r="F31" i="24" s="1"/>
  <c r="G31" i="24" s="1"/>
  <c r="C35" i="11" s="1"/>
  <c r="D45" i="24" a="1"/>
  <c r="D45" i="24" s="1"/>
  <c r="F45" i="24" s="1"/>
  <c r="G45" i="24" s="1"/>
  <c r="C49" i="11" s="1"/>
  <c r="D61" i="24" a="1"/>
  <c r="D61" i="24" s="1"/>
  <c r="F61" i="24" s="1"/>
  <c r="G61" i="24" s="1"/>
  <c r="C65" i="11" s="1"/>
  <c r="D77" i="24" a="1"/>
  <c r="D77" i="24" s="1"/>
  <c r="F77" i="24" s="1"/>
  <c r="G77" i="24" s="1"/>
  <c r="C81" i="11" s="1"/>
  <c r="D93" i="24" a="1"/>
  <c r="D93" i="24" s="1"/>
  <c r="F93" i="24" s="1"/>
  <c r="G93" i="24" s="1"/>
  <c r="D29" i="24" a="1"/>
  <c r="D29" i="24" s="1"/>
  <c r="F29" i="24" s="1"/>
  <c r="G29" i="24" s="1"/>
  <c r="C33" i="11" s="1"/>
  <c r="D67" i="24" a="1"/>
  <c r="D67" i="24" s="1"/>
  <c r="F67" i="24" s="1"/>
  <c r="G67" i="24" s="1"/>
  <c r="C71" i="11" s="1"/>
  <c r="D6" i="24" a="1"/>
  <c r="D6" i="24" s="1"/>
  <c r="F6" i="24" s="1"/>
  <c r="G6" i="24" s="1"/>
  <c r="C10" i="11" s="1"/>
  <c r="D22" i="24" a="1"/>
  <c r="D22" i="24" s="1"/>
  <c r="F22" i="24" s="1"/>
  <c r="G22" i="24" s="1"/>
  <c r="C26" i="11" s="1"/>
  <c r="D38" i="24" a="1"/>
  <c r="D38" i="24" s="1"/>
  <c r="F38" i="24" s="1"/>
  <c r="G38" i="24" s="1"/>
  <c r="C42" i="11" s="1"/>
  <c r="D57" i="24" a="1"/>
  <c r="D57" i="24" s="1"/>
  <c r="F57" i="24" s="1"/>
  <c r="G57" i="24" s="1"/>
  <c r="C61" i="11" s="1"/>
  <c r="D73" i="24" a="1"/>
  <c r="D73" i="24" s="1"/>
  <c r="F73" i="24" s="1"/>
  <c r="G73" i="24" s="1"/>
  <c r="C77" i="11" s="1"/>
  <c r="D89" i="24" a="1"/>
  <c r="D89" i="24" s="1"/>
  <c r="F89" i="24" s="1"/>
  <c r="G89" i="24" s="1"/>
  <c r="C93" i="11" s="1"/>
  <c r="D16" i="24" a="1"/>
  <c r="D16" i="24" s="1"/>
  <c r="F16" i="24" s="1"/>
  <c r="G16" i="24" s="1"/>
  <c r="C20" i="11" s="1"/>
  <c r="D59" i="24" a="1"/>
  <c r="D59" i="24" s="1"/>
  <c r="F59" i="24" s="1"/>
  <c r="G59" i="24" s="1"/>
  <c r="C63" i="11" s="1"/>
  <c r="D4" i="24" a="1"/>
  <c r="D4" i="24" s="1"/>
  <c r="F4" i="24" s="1"/>
  <c r="G4" i="24" s="1"/>
  <c r="C8" i="11" s="1"/>
  <c r="D20" i="24" a="1"/>
  <c r="D20" i="24" s="1"/>
  <c r="F20" i="24" s="1"/>
  <c r="G20" i="24" s="1"/>
  <c r="C24" i="11" s="1"/>
  <c r="D36" i="24" a="1"/>
  <c r="D36" i="24" s="1"/>
  <c r="F36" i="24" s="1"/>
  <c r="G36" i="24" s="1"/>
  <c r="C40" i="11" s="1"/>
  <c r="D55" i="24" a="1"/>
  <c r="D55" i="24" s="1"/>
  <c r="F55" i="24" s="1"/>
  <c r="G55" i="24" s="1"/>
  <c r="C59" i="11" s="1"/>
  <c r="D71" i="24" a="1"/>
  <c r="D71" i="24" s="1"/>
  <c r="F71" i="24" s="1"/>
  <c r="G71" i="24" s="1"/>
  <c r="C75" i="11" s="1"/>
  <c r="D87" i="24" a="1"/>
  <c r="D87" i="24" s="1"/>
  <c r="F87" i="24" s="1"/>
  <c r="G87" i="24" s="1"/>
  <c r="C91" i="11" s="1"/>
  <c r="D2" i="24" a="1"/>
  <c r="D2" i="24" s="1"/>
  <c r="F2" i="24" s="1"/>
  <c r="G2" i="24" s="1"/>
  <c r="C6" i="11" s="1"/>
  <c r="D43" i="24" a="1"/>
  <c r="D43" i="24" s="1"/>
  <c r="F43" i="24" s="1"/>
  <c r="G43" i="24" s="1"/>
  <c r="C47" i="11" s="1"/>
  <c r="D91" i="24" a="1"/>
  <c r="D91" i="24" s="1"/>
  <c r="F91" i="24" s="1"/>
  <c r="G91" i="24" s="1"/>
  <c r="C95" i="11" s="1"/>
  <c r="D18" i="24" a="1"/>
  <c r="D18" i="24" s="1"/>
  <c r="F18" i="24" s="1"/>
  <c r="G18" i="24" s="1"/>
  <c r="C22" i="11" s="1"/>
  <c r="D34" i="24" a="1"/>
  <c r="D34" i="24" s="1"/>
  <c r="F34" i="24" s="1"/>
  <c r="G34" i="24" s="1"/>
  <c r="C38" i="11" s="1"/>
  <c r="D48" i="24" a="1"/>
  <c r="D48" i="24" s="1"/>
  <c r="F48" i="24" s="1"/>
  <c r="G48" i="24" s="1"/>
  <c r="C52" i="11" s="1"/>
  <c r="D64" i="24" a="1"/>
  <c r="D64" i="24" s="1"/>
  <c r="F64" i="24" s="1"/>
  <c r="G64" i="24" s="1"/>
  <c r="C68" i="11" s="1"/>
  <c r="D80" i="24" a="1"/>
  <c r="D80" i="24" s="1"/>
  <c r="F80" i="24" s="1"/>
  <c r="G80" i="24" s="1"/>
  <c r="C84" i="11" s="1"/>
  <c r="D96" i="24" a="1"/>
  <c r="D96" i="24" s="1"/>
  <c r="F96" i="24" s="1"/>
  <c r="G96" i="24" s="1"/>
  <c r="D37" i="24" a="1"/>
  <c r="D37" i="24" s="1"/>
  <c r="F37" i="24" s="1"/>
  <c r="G37" i="24" s="1"/>
  <c r="C41" i="11" s="1"/>
  <c r="D83" i="24" a="1"/>
  <c r="D83" i="24" s="1"/>
  <c r="F83" i="24" s="1"/>
  <c r="G83" i="24" s="1"/>
  <c r="C87" i="11" s="1"/>
  <c r="E70" i="22" a="1"/>
  <c r="E70" i="22" s="1"/>
  <c r="D4" i="23" a="1"/>
  <c r="D4" i="23" s="1"/>
  <c r="F4" i="23" s="1"/>
  <c r="G4" i="23" s="1"/>
  <c r="B8" i="11" s="1"/>
  <c r="D20" i="23" a="1"/>
  <c r="D20" i="23" s="1"/>
  <c r="F20" i="23" s="1"/>
  <c r="G20" i="23" s="1"/>
  <c r="B24" i="11" s="1"/>
  <c r="D36" i="23" a="1"/>
  <c r="D36" i="23" s="1"/>
  <c r="F36" i="23" s="1"/>
  <c r="G36" i="23" s="1"/>
  <c r="B40" i="11" s="1"/>
  <c r="D52" i="23" a="1"/>
  <c r="D52" i="23" s="1"/>
  <c r="F52" i="23" s="1"/>
  <c r="G52" i="23" s="1"/>
  <c r="B56" i="11" s="1"/>
  <c r="D68" i="23" a="1"/>
  <c r="D68" i="23" s="1"/>
  <c r="F68" i="23" s="1"/>
  <c r="G68" i="23" s="1"/>
  <c r="B72" i="11" s="1"/>
  <c r="D84" i="23" a="1"/>
  <c r="D84" i="23" s="1"/>
  <c r="F84" i="23" s="1"/>
  <c r="G84" i="23" s="1"/>
  <c r="B88" i="11" s="1"/>
  <c r="D100" i="23" a="1"/>
  <c r="D100" i="23" s="1"/>
  <c r="F100" i="23" s="1"/>
  <c r="G100" i="23" s="1"/>
  <c r="D34" i="23" a="1"/>
  <c r="D34" i="23" s="1"/>
  <c r="F34" i="23" s="1"/>
  <c r="G34" i="23" s="1"/>
  <c r="B38" i="11" s="1"/>
  <c r="D62" i="23" a="1"/>
  <c r="D62" i="23" s="1"/>
  <c r="F62" i="23" s="1"/>
  <c r="G62" i="23" s="1"/>
  <c r="B66" i="11" s="1"/>
  <c r="D90" i="23" a="1"/>
  <c r="D90" i="23" s="1"/>
  <c r="F90" i="23" s="1"/>
  <c r="G90" i="23" s="1"/>
  <c r="B94" i="11" s="1"/>
  <c r="D19" i="23" a="1"/>
  <c r="D19" i="23" s="1"/>
  <c r="F19" i="23" s="1"/>
  <c r="G19" i="23" s="1"/>
  <c r="B23" i="11" s="1"/>
  <c r="D47" i="23" a="1"/>
  <c r="D47" i="23" s="1"/>
  <c r="F47" i="23" s="1"/>
  <c r="G47" i="23" s="1"/>
  <c r="B51" i="11" s="1"/>
  <c r="D71" i="23" a="1"/>
  <c r="D71" i="23" s="1"/>
  <c r="F71" i="23" s="1"/>
  <c r="G71" i="23" s="1"/>
  <c r="B75" i="11" s="1"/>
  <c r="D99" i="23" a="1"/>
  <c r="D99" i="23" s="1"/>
  <c r="F99" i="23" s="1"/>
  <c r="G99" i="23" s="1"/>
  <c r="D17" i="23" a="1"/>
  <c r="D17" i="23" s="1"/>
  <c r="F17" i="23" s="1"/>
  <c r="G17" i="23" s="1"/>
  <c r="B21" i="11" s="1"/>
  <c r="D33" i="23" a="1"/>
  <c r="D33" i="23" s="1"/>
  <c r="F33" i="23" s="1"/>
  <c r="G33" i="23" s="1"/>
  <c r="B37" i="11" s="1"/>
  <c r="D49" i="23" a="1"/>
  <c r="D49" i="23" s="1"/>
  <c r="F49" i="23" s="1"/>
  <c r="G49" i="23" s="1"/>
  <c r="B53" i="11" s="1"/>
  <c r="D65" i="23" a="1"/>
  <c r="D65" i="23" s="1"/>
  <c r="F65" i="23" s="1"/>
  <c r="G65" i="23" s="1"/>
  <c r="B69" i="11" s="1"/>
  <c r="D81" i="23" a="1"/>
  <c r="D81" i="23" s="1"/>
  <c r="F81" i="23" s="1"/>
  <c r="G81" i="23" s="1"/>
  <c r="B85" i="11" s="1"/>
  <c r="D97" i="23" a="1"/>
  <c r="D97" i="23" s="1"/>
  <c r="F97" i="23" s="1"/>
  <c r="G97" i="23" s="1"/>
  <c r="D22" i="23" a="1"/>
  <c r="D22" i="23" s="1"/>
  <c r="F22" i="23" s="1"/>
  <c r="G22" i="23" s="1"/>
  <c r="B26" i="11" s="1"/>
  <c r="D58" i="23" a="1"/>
  <c r="D58" i="23" s="1"/>
  <c r="F58" i="23" s="1"/>
  <c r="G58" i="23" s="1"/>
  <c r="B62" i="11" s="1"/>
  <c r="D94" i="23" a="1"/>
  <c r="D94" i="23" s="1"/>
  <c r="F94" i="23" s="1"/>
  <c r="G94" i="23" s="1"/>
  <c r="D35" i="23" a="1"/>
  <c r="D35" i="23" s="1"/>
  <c r="F35" i="23" s="1"/>
  <c r="G35" i="23" s="1"/>
  <c r="B39" i="11" s="1"/>
  <c r="D75" i="23" a="1"/>
  <c r="D75" i="23" s="1"/>
  <c r="F75" i="23" s="1"/>
  <c r="G75" i="23" s="1"/>
  <c r="B79" i="11" s="1"/>
  <c r="D77" i="23" a="1"/>
  <c r="D77" i="23" s="1"/>
  <c r="F77" i="23" s="1"/>
  <c r="G77" i="23" s="1"/>
  <c r="B81" i="11" s="1"/>
  <c r="D86" i="23" a="1"/>
  <c r="D86" i="23" s="1"/>
  <c r="F86" i="23" s="1"/>
  <c r="G86" i="23" s="1"/>
  <c r="B90" i="11" s="1"/>
  <c r="D8" i="23" a="1"/>
  <c r="D8" i="23" s="1"/>
  <c r="F8" i="23" s="1"/>
  <c r="G8" i="23" s="1"/>
  <c r="B12" i="11" s="1"/>
  <c r="D24" i="23" a="1"/>
  <c r="D24" i="23" s="1"/>
  <c r="F24" i="23" s="1"/>
  <c r="G24" i="23" s="1"/>
  <c r="B28" i="11" s="1"/>
  <c r="D40" i="23" a="1"/>
  <c r="D40" i="23" s="1"/>
  <c r="F40" i="23" s="1"/>
  <c r="G40" i="23" s="1"/>
  <c r="B44" i="11" s="1"/>
  <c r="D56" i="23" a="1"/>
  <c r="D56" i="23" s="1"/>
  <c r="D72" i="23" a="1"/>
  <c r="D72" i="23" s="1"/>
  <c r="F72" i="23" s="1"/>
  <c r="G72" i="23" s="1"/>
  <c r="B76" i="11" s="1"/>
  <c r="D88" i="23" a="1"/>
  <c r="D88" i="23" s="1"/>
  <c r="F88" i="23" s="1"/>
  <c r="G88" i="23" s="1"/>
  <c r="B92" i="11" s="1"/>
  <c r="D6" i="23" a="1"/>
  <c r="D6" i="23" s="1"/>
  <c r="F6" i="23" s="1"/>
  <c r="G6" i="23" s="1"/>
  <c r="B10" i="11" s="1"/>
  <c r="D42" i="23" a="1"/>
  <c r="D42" i="23" s="1"/>
  <c r="F42" i="23" s="1"/>
  <c r="G42" i="23" s="1"/>
  <c r="B46" i="11" s="1"/>
  <c r="D70" i="23" a="1"/>
  <c r="D70" i="23" s="1"/>
  <c r="F70" i="23" s="1"/>
  <c r="G70" i="23" s="1"/>
  <c r="B74" i="11" s="1"/>
  <c r="D98" i="23" a="1"/>
  <c r="D98" i="23" s="1"/>
  <c r="F98" i="23" s="1"/>
  <c r="G98" i="23" s="1"/>
  <c r="D27" i="23" a="1"/>
  <c r="D27" i="23" s="1"/>
  <c r="F27" i="23" s="1"/>
  <c r="G27" i="23" s="1"/>
  <c r="B31" i="11" s="1"/>
  <c r="D51" i="23" a="1"/>
  <c r="D51" i="23" s="1"/>
  <c r="F51" i="23" s="1"/>
  <c r="G51" i="23" s="1"/>
  <c r="B55" i="11" s="1"/>
  <c r="D79" i="23" a="1"/>
  <c r="D79" i="23" s="1"/>
  <c r="F79" i="23" s="1"/>
  <c r="G79" i="23" s="1"/>
  <c r="B83" i="11" s="1"/>
  <c r="D5" i="23" a="1"/>
  <c r="D5" i="23" s="1"/>
  <c r="F5" i="23" s="1"/>
  <c r="G5" i="23" s="1"/>
  <c r="B9" i="11" s="1"/>
  <c r="D21" i="23" a="1"/>
  <c r="D21" i="23" s="1"/>
  <c r="F21" i="23" s="1"/>
  <c r="G21" i="23" s="1"/>
  <c r="B25" i="11" s="1"/>
  <c r="D37" i="23" a="1"/>
  <c r="D37" i="23" s="1"/>
  <c r="F37" i="23" s="1"/>
  <c r="G37" i="23" s="1"/>
  <c r="B41" i="11" s="1"/>
  <c r="D53" i="23" a="1"/>
  <c r="D53" i="23" s="1"/>
  <c r="F53" i="23" s="1"/>
  <c r="G53" i="23" s="1"/>
  <c r="B57" i="11" s="1"/>
  <c r="D69" i="23" a="1"/>
  <c r="D69" i="23" s="1"/>
  <c r="F69" i="23" s="1"/>
  <c r="G69" i="23" s="1"/>
  <c r="B73" i="11" s="1"/>
  <c r="D85" i="23" a="1"/>
  <c r="D85" i="23" s="1"/>
  <c r="F85" i="23" s="1"/>
  <c r="G85" i="23" s="1"/>
  <c r="B89" i="11" s="1"/>
  <c r="D2" i="23" a="1"/>
  <c r="D2" i="23" s="1"/>
  <c r="F2" i="23" s="1"/>
  <c r="G2" i="23" s="1"/>
  <c r="B6" i="11" s="1"/>
  <c r="D30" i="23" a="1"/>
  <c r="D30" i="23" s="1"/>
  <c r="F30" i="23" s="1"/>
  <c r="G30" i="23" s="1"/>
  <c r="B34" i="11" s="1"/>
  <c r="D66" i="23" a="1"/>
  <c r="D66" i="23" s="1"/>
  <c r="F66" i="23" s="1"/>
  <c r="G66" i="23" s="1"/>
  <c r="B70" i="11" s="1"/>
  <c r="D3" i="23" a="1"/>
  <c r="D3" i="23" s="1"/>
  <c r="F3" i="23" s="1"/>
  <c r="G3" i="23" s="1"/>
  <c r="B7" i="11" s="1"/>
  <c r="D43" i="23" a="1"/>
  <c r="D43" i="23" s="1"/>
  <c r="F43" i="23" s="1"/>
  <c r="G43" i="23" s="1"/>
  <c r="B47" i="11" s="1"/>
  <c r="D83" i="23" a="1"/>
  <c r="D83" i="23" s="1"/>
  <c r="F83" i="23" s="1"/>
  <c r="G83" i="23" s="1"/>
  <c r="B87" i="11" s="1"/>
  <c r="D67" i="23" a="1"/>
  <c r="D67" i="23" s="1"/>
  <c r="F67" i="23" s="1"/>
  <c r="G67" i="23" s="1"/>
  <c r="B71" i="11" s="1"/>
  <c r="D13" i="23" a="1"/>
  <c r="D13" i="23" s="1"/>
  <c r="F13" i="23" s="1"/>
  <c r="G13" i="23" s="1"/>
  <c r="B17" i="11" s="1"/>
  <c r="D45" i="23" a="1"/>
  <c r="D45" i="23" s="1"/>
  <c r="F45" i="23" s="1"/>
  <c r="G45" i="23" s="1"/>
  <c r="B49" i="11" s="1"/>
  <c r="D93" i="23" a="1"/>
  <c r="D93" i="23" s="1"/>
  <c r="F93" i="23" s="1"/>
  <c r="G93" i="23" s="1"/>
  <c r="D50" i="23" a="1"/>
  <c r="D50" i="23" s="1"/>
  <c r="F50" i="23" s="1"/>
  <c r="G50" i="23" s="1"/>
  <c r="B54" i="11" s="1"/>
  <c r="D63" i="23" a="1"/>
  <c r="D63" i="23" s="1"/>
  <c r="F63" i="23" s="1"/>
  <c r="G63" i="23" s="1"/>
  <c r="B67" i="11" s="1"/>
  <c r="D12" i="23" a="1"/>
  <c r="D12" i="23" s="1"/>
  <c r="F12" i="23" s="1"/>
  <c r="G12" i="23" s="1"/>
  <c r="B16" i="11" s="1"/>
  <c r="D28" i="23" a="1"/>
  <c r="D28" i="23" s="1"/>
  <c r="F28" i="23" s="1"/>
  <c r="G28" i="23" s="1"/>
  <c r="B32" i="11" s="1"/>
  <c r="D44" i="23" a="1"/>
  <c r="D44" i="23" s="1"/>
  <c r="F44" i="23" s="1"/>
  <c r="G44" i="23" s="1"/>
  <c r="B48" i="11" s="1"/>
  <c r="D60" i="23" a="1"/>
  <c r="D60" i="23" s="1"/>
  <c r="F60" i="23" s="1"/>
  <c r="G60" i="23" s="1"/>
  <c r="B64" i="11" s="1"/>
  <c r="D76" i="23" a="1"/>
  <c r="D76" i="23" s="1"/>
  <c r="F76" i="23" s="1"/>
  <c r="G76" i="23" s="1"/>
  <c r="B80" i="11" s="1"/>
  <c r="D92" i="23" a="1"/>
  <c r="D92" i="23" s="1"/>
  <c r="F92" i="23" s="1"/>
  <c r="G92" i="23" s="1"/>
  <c r="D14" i="23" a="1"/>
  <c r="D14" i="23" s="1"/>
  <c r="F14" i="23" s="1"/>
  <c r="G14" i="23" s="1"/>
  <c r="B18" i="11" s="1"/>
  <c r="D46" i="23" a="1"/>
  <c r="D46" i="23" s="1"/>
  <c r="F46" i="23" s="1"/>
  <c r="G46" i="23" s="1"/>
  <c r="B50" i="11" s="1"/>
  <c r="D78" i="23" a="1"/>
  <c r="D78" i="23" s="1"/>
  <c r="F78" i="23" s="1"/>
  <c r="G78" i="23" s="1"/>
  <c r="B82" i="11" s="1"/>
  <c r="D7" i="23" a="1"/>
  <c r="D7" i="23" s="1"/>
  <c r="F7" i="23" s="1"/>
  <c r="G7" i="23" s="1"/>
  <c r="B11" i="11" s="1"/>
  <c r="D31" i="23" a="1"/>
  <c r="D31" i="23" s="1"/>
  <c r="F31" i="23" s="1"/>
  <c r="G31" i="23" s="1"/>
  <c r="B35" i="11" s="1"/>
  <c r="D59" i="23" a="1"/>
  <c r="D59" i="23" s="1"/>
  <c r="F59" i="23" s="1"/>
  <c r="G59" i="23" s="1"/>
  <c r="B63" i="11" s="1"/>
  <c r="D87" i="23" a="1"/>
  <c r="D87" i="23" s="1"/>
  <c r="F87" i="23" s="1"/>
  <c r="G87" i="23" s="1"/>
  <c r="B91" i="11" s="1"/>
  <c r="D9" i="23" a="1"/>
  <c r="D9" i="23" s="1"/>
  <c r="F9" i="23" s="1"/>
  <c r="G9" i="23" s="1"/>
  <c r="B13" i="11" s="1"/>
  <c r="D25" i="23" a="1"/>
  <c r="D25" i="23" s="1"/>
  <c r="F25" i="23" s="1"/>
  <c r="G25" i="23" s="1"/>
  <c r="B29" i="11" s="1"/>
  <c r="D41" i="23" a="1"/>
  <c r="D41" i="23" s="1"/>
  <c r="F41" i="23" s="1"/>
  <c r="G41" i="23" s="1"/>
  <c r="B45" i="11" s="1"/>
  <c r="D57" i="23" a="1"/>
  <c r="D57" i="23" s="1"/>
  <c r="F57" i="23" s="1"/>
  <c r="G57" i="23" s="1"/>
  <c r="B61" i="11" s="1"/>
  <c r="D73" i="23" a="1"/>
  <c r="D73" i="23" s="1"/>
  <c r="F73" i="23" s="1"/>
  <c r="G73" i="23" s="1"/>
  <c r="B77" i="11" s="1"/>
  <c r="D89" i="23" a="1"/>
  <c r="D89" i="23" s="1"/>
  <c r="F89" i="23" s="1"/>
  <c r="G89" i="23" s="1"/>
  <c r="B93" i="11" s="1"/>
  <c r="D10" i="23" a="1"/>
  <c r="D10" i="23" s="1"/>
  <c r="F10" i="23" s="1"/>
  <c r="G10" i="23" s="1"/>
  <c r="B14" i="11" s="1"/>
  <c r="D38" i="23" a="1"/>
  <c r="D38" i="23" s="1"/>
  <c r="F38" i="23" s="1"/>
  <c r="G38" i="23" s="1"/>
  <c r="B42" i="11" s="1"/>
  <c r="D74" i="23" a="1"/>
  <c r="D74" i="23" s="1"/>
  <c r="F74" i="23" s="1"/>
  <c r="G74" i="23" s="1"/>
  <c r="B78" i="11" s="1"/>
  <c r="D15" i="23" a="1"/>
  <c r="D15" i="23" s="1"/>
  <c r="F15" i="23" s="1"/>
  <c r="G15" i="23" s="1"/>
  <c r="B19" i="11" s="1"/>
  <c r="D55" i="23" a="1"/>
  <c r="D55" i="23" s="1"/>
  <c r="F55" i="23" s="1"/>
  <c r="G55" i="23" s="1"/>
  <c r="B59" i="11" s="1"/>
  <c r="D91" i="23" a="1"/>
  <c r="D91" i="23" s="1"/>
  <c r="F91" i="23" s="1"/>
  <c r="G91" i="23" s="1"/>
  <c r="B95" i="11" s="1"/>
  <c r="D16" i="23" a="1"/>
  <c r="D16" i="23" s="1"/>
  <c r="F16" i="23" s="1"/>
  <c r="G16" i="23" s="1"/>
  <c r="B20" i="11" s="1"/>
  <c r="D32" i="23" a="1"/>
  <c r="D32" i="23" s="1"/>
  <c r="F32" i="23" s="1"/>
  <c r="G32" i="23" s="1"/>
  <c r="B36" i="11" s="1"/>
  <c r="D48" i="23" a="1"/>
  <c r="D48" i="23" s="1"/>
  <c r="F48" i="23" s="1"/>
  <c r="G48" i="23" s="1"/>
  <c r="B52" i="11" s="1"/>
  <c r="D64" i="23" a="1"/>
  <c r="D64" i="23" s="1"/>
  <c r="F64" i="23" s="1"/>
  <c r="G64" i="23" s="1"/>
  <c r="B68" i="11" s="1"/>
  <c r="D80" i="23" a="1"/>
  <c r="D80" i="23" s="1"/>
  <c r="F80" i="23" s="1"/>
  <c r="G80" i="23" s="1"/>
  <c r="B84" i="11" s="1"/>
  <c r="D96" i="23" a="1"/>
  <c r="D96" i="23" s="1"/>
  <c r="F96" i="23" s="1"/>
  <c r="G96" i="23" s="1"/>
  <c r="D26" i="23" a="1"/>
  <c r="D26" i="23" s="1"/>
  <c r="F26" i="23" s="1"/>
  <c r="G26" i="23" s="1"/>
  <c r="B30" i="11" s="1"/>
  <c r="D54" i="23" a="1"/>
  <c r="D54" i="23" s="1"/>
  <c r="F54" i="23" s="1"/>
  <c r="G54" i="23" s="1"/>
  <c r="B58" i="11" s="1"/>
  <c r="D82" i="23" a="1"/>
  <c r="D82" i="23" s="1"/>
  <c r="F82" i="23" s="1"/>
  <c r="G82" i="23" s="1"/>
  <c r="B86" i="11" s="1"/>
  <c r="D11" i="23" a="1"/>
  <c r="D11" i="23" s="1"/>
  <c r="F11" i="23" s="1"/>
  <c r="G11" i="23" s="1"/>
  <c r="B15" i="11" s="1"/>
  <c r="D39" i="23" a="1"/>
  <c r="D39" i="23" s="1"/>
  <c r="F39" i="23" s="1"/>
  <c r="G39" i="23" s="1"/>
  <c r="B43" i="11" s="1"/>
  <c r="D95" i="23" a="1"/>
  <c r="D95" i="23" s="1"/>
  <c r="F95" i="23" s="1"/>
  <c r="G95" i="23" s="1"/>
  <c r="D29" i="23" a="1"/>
  <c r="D29" i="23" s="1"/>
  <c r="F29" i="23" s="1"/>
  <c r="G29" i="23" s="1"/>
  <c r="B33" i="11" s="1"/>
  <c r="D61" i="23" a="1"/>
  <c r="D61" i="23" s="1"/>
  <c r="F61" i="23" s="1"/>
  <c r="G61" i="23" s="1"/>
  <c r="B65" i="11" s="1"/>
  <c r="D18" i="23" a="1"/>
  <c r="D18" i="23" s="1"/>
  <c r="F18" i="23" s="1"/>
  <c r="G18" i="23" s="1"/>
  <c r="B22" i="11" s="1"/>
  <c r="D23" i="23" a="1"/>
  <c r="D23" i="23" s="1"/>
  <c r="F23" i="23" s="1"/>
  <c r="G23" i="23" s="1"/>
  <c r="B27" i="11" s="1"/>
  <c r="E24" i="22" a="1"/>
  <c r="E24" i="22" s="1"/>
  <c r="E46" i="22" a="1"/>
  <c r="E46" i="22" s="1"/>
  <c r="E33" i="22" a="1"/>
  <c r="E33" i="22" s="1"/>
  <c r="E2" i="22" a="1"/>
  <c r="E2" i="22" s="1"/>
  <c r="E3" i="22" s="1" a="1"/>
  <c r="E3" i="22" s="1"/>
  <c r="E4" i="22" s="1" a="1"/>
  <c r="E4" i="22" s="1"/>
  <c r="E13" i="22" a="1"/>
  <c r="E13" i="22" s="1"/>
  <c r="E65" i="22" a="1"/>
  <c r="E65" i="22" s="1"/>
  <c r="E53" i="22" a="1"/>
  <c r="E53" i="22" s="1"/>
  <c r="E20" i="22" a="1"/>
  <c r="E20" i="22" s="1"/>
  <c r="E59" i="22" a="1"/>
  <c r="E59" i="22" s="1"/>
  <c r="E35" i="22" a="1"/>
  <c r="E35" i="22" s="1"/>
  <c r="E49" i="22" a="1"/>
  <c r="E49" i="22" s="1"/>
  <c r="E68" i="22" a="1"/>
  <c r="E68" i="22" s="1"/>
  <c r="E18" i="22" a="1"/>
  <c r="E18" i="22" s="1"/>
  <c r="E55" i="22" a="1"/>
  <c r="E55" i="22" s="1"/>
  <c r="E17" i="22" a="1"/>
  <c r="E17" i="22" s="1"/>
  <c r="E39" i="22" a="1"/>
  <c r="E39" i="22" s="1"/>
  <c r="D17" i="22" a="1"/>
  <c r="D17" i="22" s="1"/>
  <c r="G17" i="22" s="1"/>
  <c r="D21" i="11" s="1"/>
  <c r="D36" i="22" a="1"/>
  <c r="D36" i="22" s="1"/>
  <c r="G36" i="22" s="1"/>
  <c r="D40" i="11" s="1"/>
  <c r="D2" i="22" a="1"/>
  <c r="D2" i="22" s="1"/>
  <c r="G2" i="22" s="1"/>
  <c r="D6" i="11" s="1"/>
  <c r="D37" i="22" a="1"/>
  <c r="D37" i="22" s="1"/>
  <c r="G37" i="22" s="1"/>
  <c r="D41" i="11" s="1"/>
  <c r="D38" i="22" a="1"/>
  <c r="D38" i="22" s="1"/>
  <c r="G38" i="22" s="1"/>
  <c r="D42" i="11" s="1"/>
  <c r="D50" i="22" a="1"/>
  <c r="D50" i="22" s="1"/>
  <c r="G50" i="22" s="1"/>
  <c r="D54" i="11" s="1"/>
  <c r="D76" i="22" a="1"/>
  <c r="D76" i="22" s="1"/>
  <c r="G76" i="22" s="1"/>
  <c r="D80" i="11" s="1"/>
  <c r="D72" i="22" a="1"/>
  <c r="D72" i="22" s="1"/>
  <c r="G72" i="22" s="1"/>
  <c r="D76" i="11" s="1"/>
  <c r="D23" i="22" a="1"/>
  <c r="D23" i="22" s="1"/>
  <c r="G23" i="22" s="1"/>
  <c r="D27" i="11" s="1"/>
  <c r="D89" i="22" a="1"/>
  <c r="D89" i="22" s="1"/>
  <c r="G89" i="22" s="1"/>
  <c r="D93" i="11" s="1"/>
  <c r="D83" i="22" a="1"/>
  <c r="D83" i="22" s="1"/>
  <c r="G83" i="22" s="1"/>
  <c r="D87" i="11" s="1"/>
  <c r="D80" i="22" a="1"/>
  <c r="D80" i="22" s="1"/>
  <c r="G80" i="22" s="1"/>
  <c r="D84" i="11" s="1"/>
  <c r="D16" i="22" a="1"/>
  <c r="D16" i="22" s="1"/>
  <c r="G16" i="22" s="1"/>
  <c r="D20" i="11" s="1"/>
  <c r="D95" i="22" a="1"/>
  <c r="D95" i="22" s="1"/>
  <c r="G95" i="22" s="1"/>
  <c r="D31" i="22" a="1"/>
  <c r="D31" i="22" s="1"/>
  <c r="G31" i="22" s="1"/>
  <c r="D35" i="11" s="1"/>
  <c r="D88" i="22" a="1"/>
  <c r="D88" i="22" s="1"/>
  <c r="G88" i="22" s="1"/>
  <c r="D92" i="11" s="1"/>
  <c r="D39" i="22" a="1"/>
  <c r="D39" i="22" s="1"/>
  <c r="G39" i="22" s="1"/>
  <c r="D43" i="11" s="1"/>
  <c r="D73" i="22" a="1"/>
  <c r="D73" i="22" s="1"/>
  <c r="G73" i="22" s="1"/>
  <c r="D77" i="11" s="1"/>
  <c r="D75" i="22" a="1"/>
  <c r="D75" i="22" s="1"/>
  <c r="G75" i="22" s="1"/>
  <c r="D79" i="11" s="1"/>
  <c r="D77" i="22" a="1"/>
  <c r="D77" i="22" s="1"/>
  <c r="G77" i="22" s="1"/>
  <c r="D81" i="11" s="1"/>
  <c r="D13" i="22" a="1"/>
  <c r="D13" i="22" s="1"/>
  <c r="G13" i="22" s="1"/>
  <c r="D17" i="11" s="1"/>
  <c r="D90" i="22" a="1"/>
  <c r="D90" i="22" s="1"/>
  <c r="G90" i="22" s="1"/>
  <c r="D94" i="11" s="1"/>
  <c r="D26" i="22" a="1"/>
  <c r="D26" i="22" s="1"/>
  <c r="G26" i="22" s="1"/>
  <c r="D30" i="11" s="1"/>
  <c r="D35" i="22" a="1"/>
  <c r="D35" i="22" s="1"/>
  <c r="G35" i="22" s="1"/>
  <c r="D39" i="11" s="1"/>
  <c r="D55" i="22" a="1"/>
  <c r="D55" i="22" s="1"/>
  <c r="G55" i="22" s="1"/>
  <c r="D59" i="11" s="1"/>
  <c r="D9" i="22" a="1"/>
  <c r="D9" i="22" s="1"/>
  <c r="G9" i="22" s="1"/>
  <c r="D13" i="11" s="1"/>
  <c r="D94" i="22" a="1"/>
  <c r="D94" i="22" s="1"/>
  <c r="G94" i="22" s="1"/>
  <c r="D85" i="22" a="1"/>
  <c r="D85" i="22" s="1"/>
  <c r="G85" i="22" s="1"/>
  <c r="D89" i="11" s="1"/>
  <c r="D21" i="22" a="1"/>
  <c r="D21" i="22" s="1"/>
  <c r="G21" i="22" s="1"/>
  <c r="D25" i="11" s="1"/>
  <c r="D98" i="22" a="1"/>
  <c r="D98" i="22" s="1"/>
  <c r="G98" i="22" s="1"/>
  <c r="D34" i="22" a="1"/>
  <c r="D34" i="22" s="1"/>
  <c r="G34" i="22" s="1"/>
  <c r="D38" i="11" s="1"/>
  <c r="D57" i="22" a="1"/>
  <c r="D57" i="22" s="1"/>
  <c r="G57" i="22" s="1"/>
  <c r="D61" i="11" s="1"/>
  <c r="D8" i="22" a="1"/>
  <c r="D8" i="22" s="1"/>
  <c r="G8" i="22" s="1"/>
  <c r="D12" i="11" s="1"/>
  <c r="D28" i="22" a="1"/>
  <c r="D28" i="22" s="1"/>
  <c r="G28" i="22" s="1"/>
  <c r="D32" i="11" s="1"/>
  <c r="D20" i="22" a="1"/>
  <c r="D20" i="22" s="1"/>
  <c r="G20" i="22" s="1"/>
  <c r="D24" i="11" s="1"/>
  <c r="D51" i="22" a="1"/>
  <c r="D51" i="22" s="1"/>
  <c r="G51" i="22" s="1"/>
  <c r="D55" i="11" s="1"/>
  <c r="D64" i="22" a="1"/>
  <c r="D64" i="22" s="1"/>
  <c r="G64" i="22" s="1"/>
  <c r="D68" i="11" s="1"/>
  <c r="D91" i="22" a="1"/>
  <c r="D91" i="22" s="1"/>
  <c r="G91" i="22" s="1"/>
  <c r="D95" i="11" s="1"/>
  <c r="D79" i="22" a="1"/>
  <c r="D79" i="22" s="1"/>
  <c r="G79" i="22" s="1"/>
  <c r="D83" i="11" s="1"/>
  <c r="D4" i="22" a="1"/>
  <c r="D4" i="22" s="1"/>
  <c r="G4" i="22" s="1"/>
  <c r="D8" i="11" s="1"/>
  <c r="D56" i="22" a="1"/>
  <c r="D56" i="22" s="1"/>
  <c r="G56" i="22" s="1"/>
  <c r="D60" i="11" s="1"/>
  <c r="D92" i="22" a="1"/>
  <c r="D92" i="22" s="1"/>
  <c r="G92" i="22" s="1"/>
  <c r="D7" i="22" a="1"/>
  <c r="D7" i="22" s="1"/>
  <c r="G7" i="22" s="1"/>
  <c r="D11" i="11" s="1"/>
  <c r="D43" i="22" a="1"/>
  <c r="D43" i="22" s="1"/>
  <c r="G43" i="22" s="1"/>
  <c r="D47" i="11" s="1"/>
  <c r="D61" i="22" a="1"/>
  <c r="D61" i="22" s="1"/>
  <c r="G61" i="22" s="1"/>
  <c r="D65" i="11" s="1"/>
  <c r="D86" i="22" a="1"/>
  <c r="D86" i="22" s="1"/>
  <c r="G86" i="22" s="1"/>
  <c r="D90" i="11" s="1"/>
  <c r="D74" i="22" a="1"/>
  <c r="D74" i="22" s="1"/>
  <c r="G74" i="22" s="1"/>
  <c r="D78" i="11" s="1"/>
  <c r="D10" i="22" a="1"/>
  <c r="D10" i="22" s="1"/>
  <c r="G10" i="22" s="1"/>
  <c r="D14" i="11" s="1"/>
  <c r="D40" i="22" a="1"/>
  <c r="D40" i="22" s="1"/>
  <c r="G40" i="22" s="1"/>
  <c r="D44" i="11" s="1"/>
  <c r="D15" i="22" a="1"/>
  <c r="D15" i="22" s="1"/>
  <c r="G15" i="22" s="1"/>
  <c r="D19" i="11" s="1"/>
  <c r="D60" i="22" a="1"/>
  <c r="D60" i="22" s="1"/>
  <c r="G60" i="22" s="1"/>
  <c r="D64" i="11" s="1"/>
  <c r="D100" i="22" a="1"/>
  <c r="D100" i="22" s="1"/>
  <c r="G100" i="22" s="1"/>
  <c r="D27" i="22" a="1"/>
  <c r="D27" i="22" s="1"/>
  <c r="G27" i="22" s="1"/>
  <c r="D31" i="11" s="1"/>
  <c r="D53" i="22" a="1"/>
  <c r="D53" i="22" s="1"/>
  <c r="G53" i="22" s="1"/>
  <c r="D57" i="11" s="1"/>
  <c r="D70" i="22" a="1"/>
  <c r="D70" i="22" s="1"/>
  <c r="G70" i="22" s="1"/>
  <c r="D74" i="11" s="1"/>
  <c r="D66" i="22" a="1"/>
  <c r="D66" i="22" s="1"/>
  <c r="G66" i="22" s="1"/>
  <c r="D70" i="11" s="1"/>
  <c r="D12" i="22" a="1"/>
  <c r="D12" i="22" s="1"/>
  <c r="G12" i="22" s="1"/>
  <c r="D16" i="11" s="1"/>
  <c r="D41" i="22" a="1"/>
  <c r="D41" i="22" s="1"/>
  <c r="G41" i="22" s="1"/>
  <c r="D45" i="11" s="1"/>
  <c r="D59" i="22" a="1"/>
  <c r="D59" i="22" s="1"/>
  <c r="G59" i="22" s="1"/>
  <c r="D63" i="11" s="1"/>
  <c r="D69" i="22" a="1"/>
  <c r="D69" i="22" s="1"/>
  <c r="G69" i="22" s="1"/>
  <c r="D73" i="11" s="1"/>
  <c r="D5" i="22" a="1"/>
  <c r="D5" i="22" s="1"/>
  <c r="G5" i="22" s="1"/>
  <c r="D9" i="11" s="1"/>
  <c r="D82" i="22" a="1"/>
  <c r="D82" i="22" s="1"/>
  <c r="G82" i="22" s="1"/>
  <c r="D86" i="11" s="1"/>
  <c r="D18" i="22" a="1"/>
  <c r="D18" i="22" s="1"/>
  <c r="G18" i="22" s="1"/>
  <c r="D22" i="11" s="1"/>
  <c r="D99" i="22" a="1"/>
  <c r="D99" i="22" s="1"/>
  <c r="G99" i="22" s="1"/>
  <c r="D46" i="22" a="1"/>
  <c r="D46" i="22" s="1"/>
  <c r="G46" i="22" s="1"/>
  <c r="D50" i="11" s="1"/>
  <c r="D44" i="22" a="1"/>
  <c r="D44" i="22" s="1"/>
  <c r="G44" i="22" s="1"/>
  <c r="D48" i="11" s="1"/>
  <c r="D84" i="22" a="1"/>
  <c r="D84" i="22" s="1"/>
  <c r="G84" i="22" s="1"/>
  <c r="D88" i="11" s="1"/>
  <c r="D19" i="22" a="1"/>
  <c r="D19" i="22" s="1"/>
  <c r="G19" i="22" s="1"/>
  <c r="D23" i="11" s="1"/>
  <c r="D48" i="22" a="1"/>
  <c r="D48" i="22" s="1"/>
  <c r="G48" i="22" s="1"/>
  <c r="D52" i="11" s="1"/>
  <c r="D62" i="22" a="1"/>
  <c r="D62" i="22" s="1"/>
  <c r="G62" i="22" s="1"/>
  <c r="D66" i="11" s="1"/>
  <c r="D63" i="22" a="1"/>
  <c r="D63" i="22" s="1"/>
  <c r="G63" i="22" s="1"/>
  <c r="D67" i="11" s="1"/>
  <c r="D65" i="22" a="1"/>
  <c r="D65" i="22" s="1"/>
  <c r="G65" i="22" s="1"/>
  <c r="D69" i="11" s="1"/>
  <c r="D24" i="22" a="1"/>
  <c r="D24" i="22" s="1"/>
  <c r="G24" i="22" s="1"/>
  <c r="D28" i="11" s="1"/>
  <c r="D25" i="22" a="1"/>
  <c r="D25" i="22" s="1"/>
  <c r="G25" i="22" s="1"/>
  <c r="D29" i="11" s="1"/>
  <c r="D68" i="22" a="1"/>
  <c r="D68" i="22" s="1"/>
  <c r="G68" i="22" s="1"/>
  <c r="D72" i="11" s="1"/>
  <c r="D14" i="22" a="1"/>
  <c r="D14" i="22" s="1"/>
  <c r="G14" i="22" s="1"/>
  <c r="D18" i="11" s="1"/>
  <c r="D45" i="22" a="1"/>
  <c r="D45" i="22" s="1"/>
  <c r="G45" i="22" s="1"/>
  <c r="D49" i="11" s="1"/>
  <c r="D54" i="22" a="1"/>
  <c r="D54" i="22" s="1"/>
  <c r="G54" i="22" s="1"/>
  <c r="D58" i="11" s="1"/>
  <c r="D58" i="22" a="1"/>
  <c r="D58" i="22" s="1"/>
  <c r="G58" i="22" s="1"/>
  <c r="D62" i="11" s="1"/>
  <c r="D49" i="22" a="1"/>
  <c r="D49" i="22" s="1"/>
  <c r="G49" i="22" s="1"/>
  <c r="D53" i="11" s="1"/>
  <c r="D78" i="22" a="1"/>
  <c r="D78" i="22" s="1"/>
  <c r="G78" i="22" s="1"/>
  <c r="D82" i="11" s="1"/>
  <c r="D33" i="22" a="1"/>
  <c r="D33" i="22" s="1"/>
  <c r="G33" i="22" s="1"/>
  <c r="D37" i="11" s="1"/>
  <c r="D47" i="22" a="1"/>
  <c r="D47" i="22" s="1"/>
  <c r="G47" i="22" s="1"/>
  <c r="D51" i="11" s="1"/>
  <c r="D6" i="22" a="1"/>
  <c r="D6" i="22" s="1"/>
  <c r="G6" i="22" s="1"/>
  <c r="D10" i="11" s="1"/>
  <c r="D42" i="22" a="1"/>
  <c r="D42" i="22" s="1"/>
  <c r="G42" i="22" s="1"/>
  <c r="D46" i="11" s="1"/>
  <c r="D93" i="22" a="1"/>
  <c r="D93" i="22" s="1"/>
  <c r="G93" i="22" s="1"/>
  <c r="D52" i="22" a="1"/>
  <c r="D52" i="22" s="1"/>
  <c r="G52" i="22" s="1"/>
  <c r="D56" i="11" s="1"/>
  <c r="D3" i="22" a="1"/>
  <c r="D3" i="22" s="1"/>
  <c r="G3" i="22" s="1"/>
  <c r="D7" i="11" s="1"/>
  <c r="D96" i="22" a="1"/>
  <c r="D96" i="22" s="1"/>
  <c r="G96" i="22" s="1"/>
  <c r="D67" i="22" a="1"/>
  <c r="D67" i="22" s="1"/>
  <c r="G67" i="22" s="1"/>
  <c r="D71" i="11" s="1"/>
  <c r="D71" i="22" a="1"/>
  <c r="D71" i="22" s="1"/>
  <c r="G71" i="22" s="1"/>
  <c r="D75" i="11" s="1"/>
  <c r="D32" i="22" a="1"/>
  <c r="D32" i="22" s="1"/>
  <c r="G32" i="22" s="1"/>
  <c r="D36" i="11" s="1"/>
  <c r="D87" i="22" a="1"/>
  <c r="D87" i="22" s="1"/>
  <c r="G87" i="22" s="1"/>
  <c r="D91" i="11" s="1"/>
  <c r="D29" i="22" a="1"/>
  <c r="D29" i="22" s="1"/>
  <c r="G29" i="22" s="1"/>
  <c r="D33" i="11" s="1"/>
  <c r="D11" i="22" a="1"/>
  <c r="D11" i="22" s="1"/>
  <c r="G11" i="22" s="1"/>
  <c r="D15" i="11" s="1"/>
  <c r="D97" i="22" a="1"/>
  <c r="D97" i="22" s="1"/>
  <c r="G97" i="22" s="1"/>
  <c r="D30" i="22" a="1"/>
  <c r="D30" i="22" s="1"/>
  <c r="G30" i="22" s="1"/>
  <c r="D34" i="11" s="1"/>
  <c r="D81" i="22" a="1"/>
  <c r="D81" i="22" s="1"/>
  <c r="G81" i="22" s="1"/>
  <c r="D85" i="11" s="1"/>
  <c r="D22" i="22" a="1"/>
  <c r="D22" i="22" s="1"/>
  <c r="G22" i="22" s="1"/>
  <c r="D26" i="11" s="1"/>
  <c r="F56" i="23"/>
  <c r="G56" i="23" s="1"/>
  <c r="B60" i="11" s="1"/>
  <c r="E65" i="23" a="1"/>
  <c r="E65" i="23" s="1"/>
  <c r="E61" i="23" a="1"/>
  <c r="E61" i="23" s="1"/>
  <c r="E44" i="23" a="1"/>
  <c r="E44" i="23" s="1"/>
  <c r="E59" i="23" a="1"/>
  <c r="E59" i="23" s="1"/>
  <c r="E70" i="23" a="1"/>
  <c r="E70" i="23" s="1"/>
  <c r="E2" i="23" a="1"/>
  <c r="E2" i="23" s="1"/>
  <c r="E3" i="23" s="1" a="1"/>
  <c r="E3" i="23" s="1"/>
  <c r="E4" i="23" s="1" a="1"/>
  <c r="E4" i="23" s="1"/>
  <c r="E69" i="23" a="1"/>
  <c r="E69" i="23" s="1"/>
  <c r="E56" i="23" a="1"/>
  <c r="E56" i="23" s="1"/>
  <c r="E43" i="23" a="1"/>
  <c r="E43" i="23" s="1"/>
  <c r="E54" i="23" a="1"/>
  <c r="E54" i="23" s="1"/>
  <c r="E51" i="23" a="1"/>
  <c r="E51" i="23" s="1"/>
  <c r="E68" i="23" a="1"/>
  <c r="E68" i="23" s="1"/>
  <c r="E55" i="23" a="1"/>
  <c r="E55" i="23" s="1"/>
  <c r="E66" i="23" a="1"/>
  <c r="E66" i="23" s="1"/>
  <c r="E49" i="23" a="1"/>
  <c r="E49" i="23" s="1"/>
  <c r="E57" i="23" a="1"/>
  <c r="E57" i="23" s="1"/>
  <c r="E63" i="23" a="1"/>
  <c r="E63" i="23" s="1"/>
  <c r="E46" i="23" a="1"/>
  <c r="E46" i="23" s="1"/>
  <c r="E45" i="23" a="1"/>
  <c r="E45" i="23" s="1"/>
  <c r="E52" i="23" a="1"/>
  <c r="E52" i="23" s="1"/>
  <c r="E50" i="23" a="1"/>
  <c r="E50" i="23" s="1"/>
  <c r="E48" i="23" a="1"/>
  <c r="E48" i="23" s="1"/>
  <c r="E60" i="23" a="1"/>
  <c r="E60" i="23" s="1"/>
  <c r="E47" i="23" a="1"/>
  <c r="E47" i="23" s="1"/>
  <c r="E58" i="23" a="1"/>
  <c r="E58" i="23" s="1"/>
  <c r="E64" i="23" a="1"/>
  <c r="E64" i="23" s="1"/>
  <c r="E53" i="23" a="1"/>
  <c r="E53" i="23" s="1"/>
  <c r="E62" i="23" a="1"/>
  <c r="E62" i="23" s="1"/>
  <c r="E67" i="23" a="1"/>
  <c r="E67" i="23" s="1"/>
  <c r="E29" i="22" a="1"/>
  <c r="E29" i="22" s="1"/>
  <c r="E56" i="22" a="1"/>
  <c r="E56" i="22" s="1"/>
  <c r="E42" i="22" a="1"/>
  <c r="E42" i="22" s="1"/>
  <c r="E50" i="24" a="1"/>
  <c r="E50" i="24" s="1"/>
  <c r="E66" i="24" a="1"/>
  <c r="E66" i="24" s="1"/>
  <c r="E55" i="24" a="1"/>
  <c r="E55" i="24" s="1"/>
  <c r="E48" i="24" a="1"/>
  <c r="E48" i="24" s="1"/>
  <c r="E64" i="24" a="1"/>
  <c r="E64" i="24" s="1"/>
  <c r="E49" i="24" a="1"/>
  <c r="E49" i="24" s="1"/>
  <c r="E69" i="24" a="1"/>
  <c r="E69" i="24" s="1"/>
  <c r="E46" i="24" a="1"/>
  <c r="E46" i="24" s="1"/>
  <c r="E44" i="24" a="1"/>
  <c r="E44" i="24" s="1"/>
  <c r="E63" i="24" a="1"/>
  <c r="E63" i="24" s="1"/>
  <c r="E54" i="24" a="1"/>
  <c r="E54" i="24" s="1"/>
  <c r="E70" i="24" a="1"/>
  <c r="E70" i="24" s="1"/>
  <c r="E59" i="24" a="1"/>
  <c r="E59" i="24" s="1"/>
  <c r="E52" i="24" a="1"/>
  <c r="E52" i="24" s="1"/>
  <c r="E68" i="24" a="1"/>
  <c r="E68" i="24" s="1"/>
  <c r="E61" i="24" a="1"/>
  <c r="E61" i="24" s="1"/>
  <c r="E65" i="24" a="1"/>
  <c r="E65" i="24" s="1"/>
  <c r="E58" i="24" a="1"/>
  <c r="E58" i="24" s="1"/>
  <c r="E47" i="24" a="1"/>
  <c r="E47" i="24" s="1"/>
  <c r="E56" i="24" a="1"/>
  <c r="E56" i="24" s="1"/>
  <c r="E53" i="24" a="1"/>
  <c r="E53" i="24" s="1"/>
  <c r="E2" i="24" a="1"/>
  <c r="E2" i="24" s="1"/>
  <c r="E45" i="24" a="1"/>
  <c r="E45" i="24" s="1"/>
  <c r="E67" i="24" a="1"/>
  <c r="E67" i="24" s="1"/>
  <c r="E62" i="24" a="1"/>
  <c r="E62" i="24" s="1"/>
  <c r="E51" i="24" a="1"/>
  <c r="E51" i="24" s="1"/>
  <c r="E60" i="24" a="1"/>
  <c r="E60" i="24" s="1"/>
  <c r="E57" i="24" a="1"/>
  <c r="E57" i="24" s="1"/>
  <c r="C86" i="34" l="1"/>
  <c r="C87" i="17"/>
  <c r="C87" i="14"/>
  <c r="C86" i="33"/>
  <c r="C87" i="16"/>
  <c r="C86" i="32"/>
  <c r="C87" i="15"/>
  <c r="C86" i="26"/>
  <c r="C94" i="34"/>
  <c r="C95" i="17"/>
  <c r="C95" i="14"/>
  <c r="C94" i="26"/>
  <c r="C95" i="16"/>
  <c r="C94" i="33"/>
  <c r="C95" i="15"/>
  <c r="C94" i="32"/>
  <c r="C74" i="34"/>
  <c r="C75" i="17"/>
  <c r="C75" i="14"/>
  <c r="C74" i="26"/>
  <c r="C75" i="15"/>
  <c r="C74" i="33"/>
  <c r="C75" i="16"/>
  <c r="C74" i="32"/>
  <c r="C76" i="32"/>
  <c r="C77" i="15"/>
  <c r="C77" i="14"/>
  <c r="C76" i="26"/>
  <c r="C77" i="16"/>
  <c r="C76" i="33"/>
  <c r="C77" i="17"/>
  <c r="C76" i="34"/>
  <c r="C80" i="32"/>
  <c r="C81" i="15"/>
  <c r="C81" i="14"/>
  <c r="C80" i="33"/>
  <c r="C81" i="16"/>
  <c r="C80" i="26"/>
  <c r="C81" i="17"/>
  <c r="C80" i="34"/>
  <c r="C85" i="26"/>
  <c r="C86" i="16"/>
  <c r="C86" i="14"/>
  <c r="C85" i="34"/>
  <c r="C86" i="17"/>
  <c r="C85" i="33"/>
  <c r="C86" i="15"/>
  <c r="C85" i="32"/>
  <c r="C87" i="33"/>
  <c r="C88" i="17"/>
  <c r="C87" i="26"/>
  <c r="C87" i="34"/>
  <c r="C88" i="15"/>
  <c r="C87" i="32"/>
  <c r="C88" i="16"/>
  <c r="C88" i="14"/>
  <c r="C91" i="33"/>
  <c r="C92" i="15"/>
  <c r="C91" i="26"/>
  <c r="C91" i="32"/>
  <c r="C92" i="17"/>
  <c r="C91" i="34"/>
  <c r="C92" i="16"/>
  <c r="C92" i="14"/>
  <c r="C81" i="26"/>
  <c r="C82" i="16"/>
  <c r="C81" i="33"/>
  <c r="C81" i="32"/>
  <c r="C82" i="15"/>
  <c r="C81" i="34"/>
  <c r="C82" i="17"/>
  <c r="C82" i="14"/>
  <c r="C75" i="33"/>
  <c r="C76" i="17"/>
  <c r="C75" i="26"/>
  <c r="C75" i="32"/>
  <c r="C76" i="15"/>
  <c r="C75" i="34"/>
  <c r="C76" i="16"/>
  <c r="C76" i="14"/>
  <c r="C82" i="34"/>
  <c r="C83" i="17"/>
  <c r="C83" i="14"/>
  <c r="C82" i="26"/>
  <c r="C83" i="16"/>
  <c r="C82" i="33"/>
  <c r="C83" i="15"/>
  <c r="C82" i="32"/>
  <c r="C84" i="32"/>
  <c r="C85" i="15"/>
  <c r="C84" i="33"/>
  <c r="C84" i="26"/>
  <c r="C85" i="17"/>
  <c r="C85" i="14"/>
  <c r="C84" i="34"/>
  <c r="C85" i="16"/>
  <c r="C88" i="32"/>
  <c r="C89" i="15"/>
  <c r="C88" i="26"/>
  <c r="C89" i="16"/>
  <c r="C88" i="33"/>
  <c r="C89" i="17"/>
  <c r="C88" i="34"/>
  <c r="C89" i="14"/>
  <c r="C93" i="26"/>
  <c r="C94" i="16"/>
  <c r="C93" i="33"/>
  <c r="C93" i="32"/>
  <c r="C94" i="17"/>
  <c r="C93" i="34"/>
  <c r="C94" i="15"/>
  <c r="C94" i="14"/>
  <c r="C89" i="26"/>
  <c r="C90" i="16"/>
  <c r="C90" i="14"/>
  <c r="C89" i="34"/>
  <c r="C90" i="15"/>
  <c r="C89" i="32"/>
  <c r="C90" i="17"/>
  <c r="C89" i="33"/>
  <c r="C77" i="26"/>
  <c r="C78" i="16"/>
  <c r="C77" i="33"/>
  <c r="C77" i="34"/>
  <c r="C78" i="17"/>
  <c r="C77" i="32"/>
  <c r="C78" i="15"/>
  <c r="C78" i="14"/>
  <c r="C79" i="33"/>
  <c r="C80" i="17"/>
  <c r="C79" i="26"/>
  <c r="C79" i="34"/>
  <c r="C80" i="16"/>
  <c r="C79" i="32"/>
  <c r="C80" i="15"/>
  <c r="C80" i="14"/>
  <c r="C83" i="33"/>
  <c r="C84" i="15"/>
  <c r="C84" i="14"/>
  <c r="C83" i="32"/>
  <c r="C84" i="17"/>
  <c r="C83" i="26"/>
  <c r="C84" i="16"/>
  <c r="C83" i="34"/>
  <c r="C90" i="34"/>
  <c r="C91" i="17"/>
  <c r="C91" i="14"/>
  <c r="C90" i="33"/>
  <c r="C91" i="15"/>
  <c r="C90" i="26"/>
  <c r="C91" i="16"/>
  <c r="C90" i="32"/>
  <c r="C92" i="32"/>
  <c r="C93" i="15"/>
  <c r="C92" i="34"/>
  <c r="C92" i="33"/>
  <c r="C93" i="16"/>
  <c r="C92" i="26"/>
  <c r="C93" i="17"/>
  <c r="C93" i="14"/>
  <c r="C78" i="34"/>
  <c r="C79" i="17"/>
  <c r="C79" i="14"/>
  <c r="C78" i="33"/>
  <c r="C79" i="16"/>
  <c r="C78" i="26"/>
  <c r="C79" i="15"/>
  <c r="C78" i="32"/>
  <c r="B85" i="26"/>
  <c r="B86" i="16"/>
  <c r="B85" i="32"/>
  <c r="B86" i="15"/>
  <c r="B85" i="33"/>
  <c r="B86" i="17"/>
  <c r="B85" i="34"/>
  <c r="B86" i="14"/>
  <c r="B83" i="26"/>
  <c r="B84" i="16"/>
  <c r="B83" i="33"/>
  <c r="B84" i="17"/>
  <c r="B83" i="34"/>
  <c r="B84" i="15"/>
  <c r="B83" i="32"/>
  <c r="B84" i="14"/>
  <c r="B77" i="33"/>
  <c r="B78" i="16"/>
  <c r="B77" i="26"/>
  <c r="B78" i="17"/>
  <c r="B77" i="34"/>
  <c r="B78" i="15"/>
  <c r="B77" i="32"/>
  <c r="B78" i="14"/>
  <c r="B76" i="32"/>
  <c r="B77" i="17"/>
  <c r="B76" i="34"/>
  <c r="B77" i="15"/>
  <c r="B76" i="33"/>
  <c r="B77" i="16"/>
  <c r="B76" i="26"/>
  <c r="B77" i="14"/>
  <c r="B86" i="34"/>
  <c r="B87" i="17"/>
  <c r="B86" i="32"/>
  <c r="B87" i="16"/>
  <c r="B86" i="33"/>
  <c r="B87" i="15"/>
  <c r="B86" i="26"/>
  <c r="B87" i="14"/>
  <c r="B82" i="32"/>
  <c r="B83" i="17"/>
  <c r="B82" i="34"/>
  <c r="B83" i="15"/>
  <c r="B82" i="33"/>
  <c r="B83" i="16"/>
  <c r="B82" i="26"/>
  <c r="B83" i="14"/>
  <c r="B75" i="26"/>
  <c r="B76" i="16"/>
  <c r="B75" i="32"/>
  <c r="B76" i="17"/>
  <c r="B75" i="33"/>
  <c r="B76" i="15"/>
  <c r="B75" i="34"/>
  <c r="B76" i="14"/>
  <c r="B94" i="32"/>
  <c r="B95" i="17"/>
  <c r="B94" i="34"/>
  <c r="B95" i="16"/>
  <c r="B94" i="33"/>
  <c r="B95" i="15"/>
  <c r="B94" i="26"/>
  <c r="B95" i="14"/>
  <c r="B90" i="32"/>
  <c r="B91" i="17"/>
  <c r="B90" i="34"/>
  <c r="B91" i="16"/>
  <c r="B90" i="26"/>
  <c r="B91" i="15"/>
  <c r="B90" i="33"/>
  <c r="B91" i="14"/>
  <c r="B81" i="33"/>
  <c r="B82" i="16"/>
  <c r="B81" i="26"/>
  <c r="B82" i="17"/>
  <c r="B81" i="34"/>
  <c r="B82" i="15"/>
  <c r="B81" i="32"/>
  <c r="B82" i="14"/>
  <c r="B79" i="26"/>
  <c r="B80" i="16"/>
  <c r="B79" i="33"/>
  <c r="B80" i="15"/>
  <c r="B79" i="32"/>
  <c r="B80" i="17"/>
  <c r="B79" i="34"/>
  <c r="B80" i="14"/>
  <c r="B89" i="26"/>
  <c r="B90" i="16"/>
  <c r="B89" i="33"/>
  <c r="B90" i="17"/>
  <c r="B89" i="34"/>
  <c r="B90" i="15"/>
  <c r="B89" i="32"/>
  <c r="B90" i="14"/>
  <c r="B84" i="32"/>
  <c r="B85" i="17"/>
  <c r="B84" i="26"/>
  <c r="B85" i="15"/>
  <c r="B84" i="34"/>
  <c r="B85" i="16"/>
  <c r="B84" i="33"/>
  <c r="B85" i="14"/>
  <c r="B88" i="32"/>
  <c r="B89" i="17"/>
  <c r="B88" i="26"/>
  <c r="B89" i="15"/>
  <c r="B88" i="34"/>
  <c r="B89" i="16"/>
  <c r="B88" i="33"/>
  <c r="B89" i="14"/>
  <c r="B80" i="34"/>
  <c r="B81" i="17"/>
  <c r="B80" i="32"/>
  <c r="B81" i="15"/>
  <c r="B80" i="26"/>
  <c r="B81" i="16"/>
  <c r="B80" i="33"/>
  <c r="B81" i="14"/>
  <c r="B93" i="33"/>
  <c r="B94" i="16"/>
  <c r="B93" i="26"/>
  <c r="B94" i="17"/>
  <c r="B93" i="34"/>
  <c r="B94" i="15"/>
  <c r="B93" i="32"/>
  <c r="B94" i="14"/>
  <c r="B87" i="33"/>
  <c r="B88" i="16"/>
  <c r="B87" i="26"/>
  <c r="B88" i="17"/>
  <c r="B87" i="34"/>
  <c r="B88" i="15"/>
  <c r="B87" i="32"/>
  <c r="B88" i="14"/>
  <c r="B92" i="26"/>
  <c r="B93" i="17"/>
  <c r="B92" i="34"/>
  <c r="B93" i="15"/>
  <c r="B92" i="32"/>
  <c r="B93" i="16"/>
  <c r="B92" i="33"/>
  <c r="B93" i="14"/>
  <c r="B91" i="33"/>
  <c r="B92" i="15"/>
  <c r="B91" i="26"/>
  <c r="B92" i="17"/>
  <c r="B91" i="34"/>
  <c r="B92" i="16"/>
  <c r="B91" i="32"/>
  <c r="B92" i="14"/>
  <c r="B78" i="32"/>
  <c r="B79" i="17"/>
  <c r="B78" i="26"/>
  <c r="B79" i="16"/>
  <c r="B78" i="34"/>
  <c r="B79" i="15"/>
  <c r="B78" i="33"/>
  <c r="B79" i="14"/>
  <c r="B74" i="32"/>
  <c r="B75" i="17"/>
  <c r="B74" i="34"/>
  <c r="B75" i="15"/>
  <c r="B74" i="33"/>
  <c r="B75" i="16"/>
  <c r="B74" i="26"/>
  <c r="B75" i="14"/>
  <c r="E5" i="22" a="1"/>
  <c r="E5" i="22" s="1"/>
  <c r="E6" i="22" s="1" a="1"/>
  <c r="E6" i="22" s="1"/>
  <c r="E7" i="22" s="1" a="1"/>
  <c r="E7" i="22" s="1"/>
  <c r="C6" i="34"/>
  <c r="C6" i="26"/>
  <c r="C6" i="33"/>
  <c r="C6" i="32"/>
  <c r="C47" i="34"/>
  <c r="C47" i="32"/>
  <c r="C47" i="33"/>
  <c r="C47" i="26"/>
  <c r="C8" i="34"/>
  <c r="C8" i="33"/>
  <c r="C8" i="26"/>
  <c r="C8" i="32"/>
  <c r="C64" i="33"/>
  <c r="C64" i="26"/>
  <c r="C64" i="34"/>
  <c r="C64" i="32"/>
  <c r="C57" i="33"/>
  <c r="C57" i="32"/>
  <c r="C57" i="26"/>
  <c r="C57" i="34"/>
  <c r="C20" i="33"/>
  <c r="C20" i="34"/>
  <c r="C20" i="26"/>
  <c r="C20" i="32"/>
  <c r="C62" i="34"/>
  <c r="C62" i="33"/>
  <c r="C62" i="32"/>
  <c r="C62" i="26"/>
  <c r="C5" i="33"/>
  <c r="C5" i="34"/>
  <c r="C5" i="26"/>
  <c r="C5" i="32"/>
  <c r="C56" i="33"/>
  <c r="C56" i="34"/>
  <c r="C56" i="26"/>
  <c r="C56" i="32"/>
  <c r="C63" i="34"/>
  <c r="C63" i="33"/>
  <c r="C63" i="32"/>
  <c r="C63" i="26"/>
  <c r="C37" i="33"/>
  <c r="C37" i="32"/>
  <c r="C37" i="26"/>
  <c r="C37" i="34"/>
  <c r="C28" i="34"/>
  <c r="C28" i="26"/>
  <c r="C28" i="33"/>
  <c r="C28" i="32"/>
  <c r="C10" i="34"/>
  <c r="C10" i="33"/>
  <c r="C10" i="26"/>
  <c r="C10" i="32"/>
  <c r="C53" i="33"/>
  <c r="C53" i="34"/>
  <c r="C53" i="26"/>
  <c r="C53" i="32"/>
  <c r="C43" i="33"/>
  <c r="C43" i="32"/>
  <c r="C43" i="34"/>
  <c r="C43" i="26"/>
  <c r="C51" i="33"/>
  <c r="C51" i="26"/>
  <c r="C51" i="32"/>
  <c r="C51" i="34"/>
  <c r="C52" i="32"/>
  <c r="C52" i="34"/>
  <c r="C52" i="33"/>
  <c r="C52" i="26"/>
  <c r="C73" i="34"/>
  <c r="C73" i="33"/>
  <c r="C73" i="32"/>
  <c r="C73" i="26"/>
  <c r="C49" i="33"/>
  <c r="C49" i="34"/>
  <c r="C49" i="32"/>
  <c r="C49" i="26"/>
  <c r="C44" i="33"/>
  <c r="C44" i="34"/>
  <c r="C44" i="26"/>
  <c r="C44" i="32"/>
  <c r="C72" i="34"/>
  <c r="C72" i="33"/>
  <c r="C72" i="32"/>
  <c r="C72" i="26"/>
  <c r="C21" i="34"/>
  <c r="C21" i="33"/>
  <c r="C21" i="32"/>
  <c r="C21" i="26"/>
  <c r="C42" i="34"/>
  <c r="C42" i="33"/>
  <c r="C42" i="26"/>
  <c r="C42" i="32"/>
  <c r="C45" i="32"/>
  <c r="C45" i="33"/>
  <c r="C45" i="34"/>
  <c r="C45" i="26"/>
  <c r="C12" i="34"/>
  <c r="C12" i="33"/>
  <c r="C12" i="26"/>
  <c r="C12" i="32"/>
  <c r="C9" i="33"/>
  <c r="C9" i="32"/>
  <c r="C9" i="34"/>
  <c r="C9" i="26"/>
  <c r="C50" i="34"/>
  <c r="C50" i="33"/>
  <c r="C50" i="32"/>
  <c r="C50" i="26"/>
  <c r="C70" i="34"/>
  <c r="C70" i="32"/>
  <c r="C70" i="26"/>
  <c r="C70" i="33"/>
  <c r="C67" i="34"/>
  <c r="C67" i="33"/>
  <c r="C67" i="32"/>
  <c r="C67" i="26"/>
  <c r="C32" i="33"/>
  <c r="C32" i="34"/>
  <c r="C32" i="32"/>
  <c r="C32" i="26"/>
  <c r="C54" i="34"/>
  <c r="C54" i="33"/>
  <c r="C54" i="26"/>
  <c r="C54" i="32"/>
  <c r="C69" i="32"/>
  <c r="C69" i="34"/>
  <c r="C69" i="33"/>
  <c r="C69" i="26"/>
  <c r="C71" i="33"/>
  <c r="C71" i="32"/>
  <c r="C71" i="34"/>
  <c r="C71" i="26"/>
  <c r="C29" i="34"/>
  <c r="C29" i="26"/>
  <c r="C29" i="33"/>
  <c r="C29" i="32"/>
  <c r="D33" i="33"/>
  <c r="F33" i="33" s="1"/>
  <c r="AC33" i="33" s="1"/>
  <c r="D33" i="32"/>
  <c r="F33" i="32" s="1"/>
  <c r="AC33" i="32" s="1"/>
  <c r="D33" i="34"/>
  <c r="F33" i="34" s="1"/>
  <c r="D33" i="26"/>
  <c r="F33" i="26" s="1"/>
  <c r="AC33" i="26" s="1"/>
  <c r="D90" i="34"/>
  <c r="F90" i="34" s="1"/>
  <c r="D90" i="33"/>
  <c r="F90" i="33" s="1"/>
  <c r="D90" i="26"/>
  <c r="F90" i="26" s="1"/>
  <c r="D90" i="32"/>
  <c r="F90" i="32" s="1"/>
  <c r="AC90" i="32" s="1"/>
  <c r="D45" i="34"/>
  <c r="F45" i="34" s="1"/>
  <c r="D45" i="33"/>
  <c r="F45" i="33" s="1"/>
  <c r="D45" i="32"/>
  <c r="F45" i="32" s="1"/>
  <c r="AC45" i="32" s="1"/>
  <c r="D45" i="26"/>
  <c r="F45" i="26" s="1"/>
  <c r="D81" i="34"/>
  <c r="F81" i="34" s="1"/>
  <c r="D81" i="33"/>
  <c r="F81" i="33" s="1"/>
  <c r="D81" i="32"/>
  <c r="F81" i="32" s="1"/>
  <c r="AC81" i="32" s="1"/>
  <c r="D81" i="26"/>
  <c r="F81" i="26" s="1"/>
  <c r="D48" i="34"/>
  <c r="F48" i="34" s="1"/>
  <c r="D48" i="33"/>
  <c r="F48" i="33" s="1"/>
  <c r="D48" i="32"/>
  <c r="F48" i="32" s="1"/>
  <c r="AC48" i="32" s="1"/>
  <c r="D48" i="26"/>
  <c r="F48" i="26" s="1"/>
  <c r="D27" i="33"/>
  <c r="F27" i="33" s="1"/>
  <c r="AC27" i="33" s="1"/>
  <c r="D27" i="34"/>
  <c r="F27" i="34" s="1"/>
  <c r="D27" i="32"/>
  <c r="F27" i="32" s="1"/>
  <c r="AC27" i="32" s="1"/>
  <c r="D27" i="26"/>
  <c r="F27" i="26" s="1"/>
  <c r="AC27" i="26" s="1"/>
  <c r="D51" i="33"/>
  <c r="F51" i="33" s="1"/>
  <c r="D51" i="34"/>
  <c r="F51" i="34" s="1"/>
  <c r="D51" i="32"/>
  <c r="F51" i="32" s="1"/>
  <c r="AC51" i="32" s="1"/>
  <c r="D51" i="26"/>
  <c r="F51" i="26" s="1"/>
  <c r="D49" i="33"/>
  <c r="F49" i="33" s="1"/>
  <c r="D49" i="34"/>
  <c r="F49" i="34" s="1"/>
  <c r="D49" i="32"/>
  <c r="F49" i="32" s="1"/>
  <c r="AC49" i="32" s="1"/>
  <c r="D49" i="26"/>
  <c r="F49" i="26" s="1"/>
  <c r="D8" i="33"/>
  <c r="F8" i="33" s="1"/>
  <c r="AC8" i="33" s="1"/>
  <c r="D8" i="32"/>
  <c r="F8" i="32" s="1"/>
  <c r="AC8" i="32" s="1"/>
  <c r="D8" i="34"/>
  <c r="F8" i="34" s="1"/>
  <c r="D8" i="26"/>
  <c r="F8" i="26" s="1"/>
  <c r="AC8" i="26" s="1"/>
  <c r="D15" i="34"/>
  <c r="F15" i="34" s="1"/>
  <c r="D15" i="33"/>
  <c r="F15" i="33" s="1"/>
  <c r="AC15" i="33" s="1"/>
  <c r="D15" i="32"/>
  <c r="F15" i="32" s="1"/>
  <c r="AC15" i="32" s="1"/>
  <c r="D15" i="26"/>
  <c r="F15" i="26" s="1"/>
  <c r="AC15" i="26" s="1"/>
  <c r="D30" i="33"/>
  <c r="F30" i="33" s="1"/>
  <c r="AC30" i="33" s="1"/>
  <c r="D30" i="34"/>
  <c r="F30" i="34" s="1"/>
  <c r="D30" i="32"/>
  <c r="F30" i="32" s="1"/>
  <c r="AC30" i="32" s="1"/>
  <c r="D30" i="26"/>
  <c r="F30" i="26" s="1"/>
  <c r="AC30" i="26" s="1"/>
  <c r="D43" i="34"/>
  <c r="F43" i="34" s="1"/>
  <c r="D43" i="26"/>
  <c r="F43" i="26" s="1"/>
  <c r="AC43" i="26" s="1"/>
  <c r="D43" i="33"/>
  <c r="F43" i="33" s="1"/>
  <c r="AC43" i="33" s="1"/>
  <c r="D43" i="32"/>
  <c r="F43" i="32" s="1"/>
  <c r="AC43" i="32" s="1"/>
  <c r="D64" i="33"/>
  <c r="F64" i="33" s="1"/>
  <c r="D64" i="32"/>
  <c r="F64" i="32" s="1"/>
  <c r="AC64" i="32" s="1"/>
  <c r="D64" i="34"/>
  <c r="F64" i="34" s="1"/>
  <c r="D64" i="26"/>
  <c r="F64" i="26" s="1"/>
  <c r="D59" i="34"/>
  <c r="F59" i="34" s="1"/>
  <c r="D59" i="33"/>
  <c r="F59" i="33" s="1"/>
  <c r="D59" i="32"/>
  <c r="F59" i="32" s="1"/>
  <c r="AC59" i="32" s="1"/>
  <c r="D59" i="26"/>
  <c r="F59" i="26" s="1"/>
  <c r="D67" i="33"/>
  <c r="F67" i="33" s="1"/>
  <c r="D67" i="32"/>
  <c r="F67" i="32" s="1"/>
  <c r="AC67" i="32" s="1"/>
  <c r="D67" i="34"/>
  <c r="F67" i="34" s="1"/>
  <c r="D67" i="26"/>
  <c r="F67" i="26" s="1"/>
  <c r="D11" i="34"/>
  <c r="F11" i="34" s="1"/>
  <c r="D11" i="33"/>
  <c r="F11" i="33" s="1"/>
  <c r="AC11" i="33" s="1"/>
  <c r="D11" i="26"/>
  <c r="F11" i="26" s="1"/>
  <c r="AC11" i="26" s="1"/>
  <c r="D11" i="32"/>
  <c r="F11" i="32" s="1"/>
  <c r="AC11" i="32" s="1"/>
  <c r="D24" i="34"/>
  <c r="F24" i="34" s="1"/>
  <c r="AC24" i="34" s="1"/>
  <c r="D24" i="33"/>
  <c r="F24" i="33" s="1"/>
  <c r="AC24" i="33" s="1"/>
  <c r="D24" i="32"/>
  <c r="F24" i="32" s="1"/>
  <c r="AC24" i="32" s="1"/>
  <c r="D24" i="26"/>
  <c r="F24" i="26" s="1"/>
  <c r="AC24" i="26" s="1"/>
  <c r="D58" i="34"/>
  <c r="F58" i="34" s="1"/>
  <c r="D58" i="33"/>
  <c r="F58" i="33" s="1"/>
  <c r="D58" i="32"/>
  <c r="F58" i="32" s="1"/>
  <c r="AC58" i="32" s="1"/>
  <c r="D58" i="26"/>
  <c r="F58" i="26" s="1"/>
  <c r="D16" i="34"/>
  <c r="F16" i="34" s="1"/>
  <c r="AC16" i="34" s="1"/>
  <c r="D16" i="33"/>
  <c r="F16" i="33" s="1"/>
  <c r="AC16" i="33" s="1"/>
  <c r="D16" i="32"/>
  <c r="F16" i="32" s="1"/>
  <c r="AC16" i="32" s="1"/>
  <c r="D16" i="26"/>
  <c r="F16" i="26" s="1"/>
  <c r="AC16" i="26" s="1"/>
  <c r="D42" i="34"/>
  <c r="F42" i="34" s="1"/>
  <c r="D42" i="33"/>
  <c r="F42" i="33" s="1"/>
  <c r="D42" i="32"/>
  <c r="F42" i="32" s="1"/>
  <c r="AC42" i="32" s="1"/>
  <c r="D42" i="26"/>
  <c r="F42" i="26" s="1"/>
  <c r="AC42" i="26" s="1"/>
  <c r="D19" i="33"/>
  <c r="F19" i="33" s="1"/>
  <c r="AC19" i="33" s="1"/>
  <c r="D19" i="32"/>
  <c r="F19" i="32" s="1"/>
  <c r="AC19" i="32" s="1"/>
  <c r="D19" i="34"/>
  <c r="F19" i="34" s="1"/>
  <c r="D19" i="26"/>
  <c r="F19" i="26" s="1"/>
  <c r="AC19" i="26" s="1"/>
  <c r="D26" i="34"/>
  <c r="F26" i="34" s="1"/>
  <c r="D26" i="33"/>
  <c r="F26" i="33" s="1"/>
  <c r="AC26" i="33" s="1"/>
  <c r="D26" i="32"/>
  <c r="F26" i="32" s="1"/>
  <c r="AC26" i="32" s="1"/>
  <c r="D26" i="26"/>
  <c r="F26" i="26" s="1"/>
  <c r="AC26" i="26" s="1"/>
  <c r="D41" i="32"/>
  <c r="F41" i="32" s="1"/>
  <c r="AC41" i="32" s="1"/>
  <c r="D41" i="33"/>
  <c r="F41" i="33" s="1"/>
  <c r="AC41" i="33" s="1"/>
  <c r="D41" i="34"/>
  <c r="F41" i="34" s="1"/>
  <c r="D41" i="26"/>
  <c r="F41" i="26" s="1"/>
  <c r="AC41" i="26" s="1"/>
  <c r="D20" i="34"/>
  <c r="F20" i="34" s="1"/>
  <c r="D20" i="33"/>
  <c r="F20" i="33" s="1"/>
  <c r="AC20" i="33" s="1"/>
  <c r="D20" i="32"/>
  <c r="F20" i="32" s="1"/>
  <c r="AC20" i="32" s="1"/>
  <c r="D20" i="26"/>
  <c r="F20" i="26" s="1"/>
  <c r="AC20" i="26" s="1"/>
  <c r="C27" i="34"/>
  <c r="C27" i="33"/>
  <c r="C27" i="32"/>
  <c r="C27" i="26"/>
  <c r="C40" i="34"/>
  <c r="C40" i="33"/>
  <c r="C40" i="26"/>
  <c r="C40" i="32"/>
  <c r="C58" i="34"/>
  <c r="C58" i="33"/>
  <c r="C58" i="32"/>
  <c r="C58" i="26"/>
  <c r="C7" i="34"/>
  <c r="C7" i="33"/>
  <c r="C7" i="26"/>
  <c r="C7" i="32"/>
  <c r="C33" i="34"/>
  <c r="C33" i="26"/>
  <c r="C33" i="33"/>
  <c r="C33" i="32"/>
  <c r="C30" i="33"/>
  <c r="C30" i="26"/>
  <c r="C30" i="34"/>
  <c r="C30" i="32"/>
  <c r="C14" i="34"/>
  <c r="C14" i="33"/>
  <c r="C14" i="26"/>
  <c r="C14" i="32"/>
  <c r="C34" i="34"/>
  <c r="C34" i="33"/>
  <c r="C34" i="32"/>
  <c r="C34" i="26"/>
  <c r="D35" i="34"/>
  <c r="F35" i="34" s="1"/>
  <c r="D35" i="32"/>
  <c r="F35" i="32" s="1"/>
  <c r="AC35" i="32" s="1"/>
  <c r="D35" i="33"/>
  <c r="F35" i="33" s="1"/>
  <c r="AC35" i="33" s="1"/>
  <c r="D35" i="26"/>
  <c r="F35" i="26" s="1"/>
  <c r="AC35" i="26" s="1"/>
  <c r="D6" i="34"/>
  <c r="F6" i="34" s="1"/>
  <c r="D6" i="33"/>
  <c r="F6" i="33" s="1"/>
  <c r="AC6" i="33" s="1"/>
  <c r="D6" i="32"/>
  <c r="F6" i="32" s="1"/>
  <c r="AC6" i="32" s="1"/>
  <c r="D6" i="26"/>
  <c r="F6" i="26" s="1"/>
  <c r="AC6" i="26" s="1"/>
  <c r="D9" i="34"/>
  <c r="F9" i="34" s="1"/>
  <c r="D9" i="33"/>
  <c r="F9" i="33" s="1"/>
  <c r="AC9" i="33" s="1"/>
  <c r="D9" i="32"/>
  <c r="F9" i="32" s="1"/>
  <c r="AC9" i="32" s="1"/>
  <c r="D9" i="26"/>
  <c r="F9" i="26" s="1"/>
  <c r="AC9" i="26" s="1"/>
  <c r="D52" i="33"/>
  <c r="F52" i="33" s="1"/>
  <c r="D52" i="34"/>
  <c r="F52" i="34" s="1"/>
  <c r="D52" i="32"/>
  <c r="F52" i="32" s="1"/>
  <c r="AC52" i="32" s="1"/>
  <c r="D52" i="26"/>
  <c r="F52" i="26" s="1"/>
  <c r="D17" i="34"/>
  <c r="F17" i="34" s="1"/>
  <c r="D17" i="33"/>
  <c r="F17" i="33" s="1"/>
  <c r="AC17" i="33" s="1"/>
  <c r="D17" i="32"/>
  <c r="F17" i="32" s="1"/>
  <c r="AC17" i="32" s="1"/>
  <c r="D17" i="26"/>
  <c r="F17" i="26" s="1"/>
  <c r="AC17" i="26" s="1"/>
  <c r="D68" i="34"/>
  <c r="F68" i="34" s="1"/>
  <c r="D68" i="33"/>
  <c r="F68" i="33" s="1"/>
  <c r="D68" i="32"/>
  <c r="F68" i="32" s="1"/>
  <c r="AC68" i="32" s="1"/>
  <c r="D68" i="26"/>
  <c r="F68" i="26" s="1"/>
  <c r="D22" i="33"/>
  <c r="F22" i="33" s="1"/>
  <c r="AC22" i="33" s="1"/>
  <c r="D22" i="32"/>
  <c r="F22" i="32" s="1"/>
  <c r="AC22" i="32" s="1"/>
  <c r="D22" i="34"/>
  <c r="F22" i="34" s="1"/>
  <c r="AC22" i="34" s="1"/>
  <c r="D22" i="26"/>
  <c r="F22" i="26" s="1"/>
  <c r="AC22" i="26" s="1"/>
  <c r="D72" i="33"/>
  <c r="F72" i="33" s="1"/>
  <c r="D72" i="32"/>
  <c r="F72" i="32" s="1"/>
  <c r="AC72" i="32" s="1"/>
  <c r="D72" i="34"/>
  <c r="F72" i="34" s="1"/>
  <c r="D72" i="26"/>
  <c r="F72" i="26" s="1"/>
  <c r="D69" i="33"/>
  <c r="F69" i="33" s="1"/>
  <c r="D69" i="34"/>
  <c r="F69" i="34" s="1"/>
  <c r="D69" i="32"/>
  <c r="F69" i="32" s="1"/>
  <c r="AC69" i="32" s="1"/>
  <c r="D69" i="26"/>
  <c r="F69" i="26" s="1"/>
  <c r="D13" i="34"/>
  <c r="F13" i="34" s="1"/>
  <c r="D13" i="33"/>
  <c r="F13" i="33" s="1"/>
  <c r="AC13" i="33" s="1"/>
  <c r="D13" i="32"/>
  <c r="F13" i="32" s="1"/>
  <c r="AC13" i="32" s="1"/>
  <c r="D13" i="26"/>
  <c r="F13" i="26" s="1"/>
  <c r="AC13" i="26" s="1"/>
  <c r="D46" i="34"/>
  <c r="F46" i="34" s="1"/>
  <c r="D46" i="33"/>
  <c r="F46" i="33" s="1"/>
  <c r="D46" i="32"/>
  <c r="F46" i="32" s="1"/>
  <c r="AC46" i="32" s="1"/>
  <c r="D46" i="26"/>
  <c r="F46" i="26" s="1"/>
  <c r="D7" i="34"/>
  <c r="F7" i="34" s="1"/>
  <c r="D7" i="32"/>
  <c r="F7" i="32" s="1"/>
  <c r="AC7" i="32" s="1"/>
  <c r="D7" i="33"/>
  <c r="F7" i="33" s="1"/>
  <c r="AC7" i="33" s="1"/>
  <c r="D7" i="26"/>
  <c r="F7" i="26" s="1"/>
  <c r="AC7" i="26" s="1"/>
  <c r="D54" i="34"/>
  <c r="F54" i="34" s="1"/>
  <c r="D54" i="33"/>
  <c r="F54" i="33" s="1"/>
  <c r="D54" i="32"/>
  <c r="F54" i="32" s="1"/>
  <c r="AC54" i="32" s="1"/>
  <c r="D54" i="26"/>
  <c r="F54" i="26" s="1"/>
  <c r="D60" i="34"/>
  <c r="F60" i="34" s="1"/>
  <c r="D60" i="33"/>
  <c r="F60" i="33" s="1"/>
  <c r="D60" i="32"/>
  <c r="F60" i="32" s="1"/>
  <c r="AC60" i="32" s="1"/>
  <c r="D60" i="26"/>
  <c r="F60" i="26" s="1"/>
  <c r="D88" i="32"/>
  <c r="F88" i="32" s="1"/>
  <c r="AC88" i="32" s="1"/>
  <c r="D88" i="26"/>
  <c r="F88" i="26" s="1"/>
  <c r="D88" i="33"/>
  <c r="F88" i="33" s="1"/>
  <c r="D88" i="34"/>
  <c r="F88" i="34" s="1"/>
  <c r="D38" i="34"/>
  <c r="F38" i="34" s="1"/>
  <c r="D38" i="33"/>
  <c r="F38" i="33" s="1"/>
  <c r="AC38" i="33" s="1"/>
  <c r="D38" i="32"/>
  <c r="F38" i="32" s="1"/>
  <c r="AC38" i="32" s="1"/>
  <c r="D38" i="26"/>
  <c r="F38" i="26" s="1"/>
  <c r="AC38" i="26" s="1"/>
  <c r="D80" i="34"/>
  <c r="F80" i="34" s="1"/>
  <c r="D80" i="32"/>
  <c r="F80" i="32" s="1"/>
  <c r="AC80" i="32" s="1"/>
  <c r="D80" i="26"/>
  <c r="F80" i="26" s="1"/>
  <c r="D80" i="33"/>
  <c r="F80" i="33" s="1"/>
  <c r="D91" i="34"/>
  <c r="F91" i="34" s="1"/>
  <c r="D91" i="33"/>
  <c r="F91" i="33" s="1"/>
  <c r="D91" i="32"/>
  <c r="F91" i="32" s="1"/>
  <c r="AC91" i="32" s="1"/>
  <c r="D91" i="26"/>
  <c r="F91" i="26" s="1"/>
  <c r="D83" i="33"/>
  <c r="F83" i="33" s="1"/>
  <c r="D83" i="32"/>
  <c r="F83" i="32" s="1"/>
  <c r="AC83" i="32" s="1"/>
  <c r="D83" i="34"/>
  <c r="F83" i="34" s="1"/>
  <c r="D83" i="26"/>
  <c r="F83" i="26" s="1"/>
  <c r="D75" i="33"/>
  <c r="F75" i="33" s="1"/>
  <c r="D75" i="32"/>
  <c r="F75" i="32" s="1"/>
  <c r="AC75" i="32" s="1"/>
  <c r="D75" i="34"/>
  <c r="F75" i="34" s="1"/>
  <c r="D75" i="26"/>
  <c r="F75" i="26" s="1"/>
  <c r="D40" i="34"/>
  <c r="F40" i="34" s="1"/>
  <c r="D40" i="33"/>
  <c r="F40" i="33" s="1"/>
  <c r="D40" i="32"/>
  <c r="F40" i="32" s="1"/>
  <c r="AC40" i="32" s="1"/>
  <c r="D40" i="26"/>
  <c r="F40" i="26" s="1"/>
  <c r="AC40" i="26" s="1"/>
  <c r="C39" i="33"/>
  <c r="C39" i="34"/>
  <c r="C39" i="32"/>
  <c r="C39" i="26"/>
  <c r="C18" i="33"/>
  <c r="C18" i="34"/>
  <c r="C18" i="26"/>
  <c r="C18" i="32"/>
  <c r="C60" i="33"/>
  <c r="C60" i="34"/>
  <c r="C60" i="26"/>
  <c r="C60" i="32"/>
  <c r="C24" i="34"/>
  <c r="C24" i="33"/>
  <c r="C24" i="26"/>
  <c r="C24" i="32"/>
  <c r="C26" i="33"/>
  <c r="C26" i="34"/>
  <c r="C26" i="26"/>
  <c r="C26" i="32"/>
  <c r="C68" i="33"/>
  <c r="C68" i="34"/>
  <c r="C68" i="26"/>
  <c r="C68" i="32"/>
  <c r="C19" i="34"/>
  <c r="C19" i="33"/>
  <c r="C19" i="26"/>
  <c r="C19" i="32"/>
  <c r="D25" i="34"/>
  <c r="F25" i="34" s="1"/>
  <c r="D25" i="32"/>
  <c r="F25" i="32" s="1"/>
  <c r="AC25" i="32" s="1"/>
  <c r="D25" i="26"/>
  <c r="F25" i="26" s="1"/>
  <c r="AC25" i="26" s="1"/>
  <c r="D25" i="33"/>
  <c r="F25" i="33" s="1"/>
  <c r="AC25" i="33" s="1"/>
  <c r="D14" i="34"/>
  <c r="F14" i="34" s="1"/>
  <c r="AC14" i="34" s="1"/>
  <c r="D14" i="32"/>
  <c r="F14" i="32" s="1"/>
  <c r="AC14" i="32" s="1"/>
  <c r="D14" i="33"/>
  <c r="F14" i="33" s="1"/>
  <c r="AC14" i="33" s="1"/>
  <c r="D14" i="26"/>
  <c r="F14" i="26" s="1"/>
  <c r="AC14" i="26" s="1"/>
  <c r="D74" i="34"/>
  <c r="F74" i="34" s="1"/>
  <c r="D74" i="33"/>
  <c r="F74" i="33" s="1"/>
  <c r="D74" i="26"/>
  <c r="F74" i="26" s="1"/>
  <c r="D74" i="32"/>
  <c r="F74" i="32" s="1"/>
  <c r="AC74" i="32" s="1"/>
  <c r="D55" i="32"/>
  <c r="F55" i="32" s="1"/>
  <c r="AC55" i="32" s="1"/>
  <c r="D55" i="34"/>
  <c r="F55" i="34" s="1"/>
  <c r="D55" i="33"/>
  <c r="F55" i="33" s="1"/>
  <c r="D55" i="26"/>
  <c r="F55" i="26" s="1"/>
  <c r="D50" i="34"/>
  <c r="F50" i="34" s="1"/>
  <c r="D50" i="33"/>
  <c r="F50" i="33" s="1"/>
  <c r="D50" i="32"/>
  <c r="F50" i="32" s="1"/>
  <c r="AC50" i="32" s="1"/>
  <c r="D50" i="26"/>
  <c r="F50" i="26" s="1"/>
  <c r="D61" i="34"/>
  <c r="F61" i="34" s="1"/>
  <c r="D61" i="33"/>
  <c r="F61" i="33" s="1"/>
  <c r="D61" i="32"/>
  <c r="F61" i="32" s="1"/>
  <c r="AC61" i="32" s="1"/>
  <c r="D61" i="26"/>
  <c r="F61" i="26" s="1"/>
  <c r="D71" i="34"/>
  <c r="F71" i="34" s="1"/>
  <c r="D71" i="33"/>
  <c r="F71" i="33" s="1"/>
  <c r="D71" i="32"/>
  <c r="F71" i="32" s="1"/>
  <c r="AC71" i="32" s="1"/>
  <c r="D71" i="26"/>
  <c r="F71" i="26" s="1"/>
  <c r="D66" i="34"/>
  <c r="F66" i="34" s="1"/>
  <c r="D66" i="33"/>
  <c r="F66" i="33" s="1"/>
  <c r="D66" i="32"/>
  <c r="F66" i="32" s="1"/>
  <c r="AC66" i="32" s="1"/>
  <c r="D66" i="26"/>
  <c r="F66" i="26" s="1"/>
  <c r="D87" i="34"/>
  <c r="F87" i="34" s="1"/>
  <c r="D87" i="32"/>
  <c r="F87" i="32" s="1"/>
  <c r="AC87" i="32" s="1"/>
  <c r="D87" i="33"/>
  <c r="F87" i="33" s="1"/>
  <c r="D87" i="26"/>
  <c r="F87" i="26" s="1"/>
  <c r="D21" i="33"/>
  <c r="F21" i="33" s="1"/>
  <c r="AC21" i="33" s="1"/>
  <c r="D21" i="34"/>
  <c r="F21" i="34" s="1"/>
  <c r="D21" i="32"/>
  <c r="F21" i="32" s="1"/>
  <c r="AC21" i="32" s="1"/>
  <c r="D21" i="26"/>
  <c r="F21" i="26" s="1"/>
  <c r="AC21" i="26" s="1"/>
  <c r="D62" i="34"/>
  <c r="F62" i="34" s="1"/>
  <c r="D62" i="33"/>
  <c r="F62" i="33" s="1"/>
  <c r="D62" i="32"/>
  <c r="F62" i="32" s="1"/>
  <c r="AC62" i="32" s="1"/>
  <c r="D62" i="26"/>
  <c r="F62" i="26" s="1"/>
  <c r="D73" i="34"/>
  <c r="F73" i="34" s="1"/>
  <c r="D73" i="33"/>
  <c r="F73" i="33" s="1"/>
  <c r="D73" i="32"/>
  <c r="F73" i="32" s="1"/>
  <c r="AC73" i="32" s="1"/>
  <c r="D73" i="26"/>
  <c r="F73" i="26" s="1"/>
  <c r="D63" i="34"/>
  <c r="F63" i="34" s="1"/>
  <c r="D63" i="33"/>
  <c r="F63" i="33" s="1"/>
  <c r="D63" i="32"/>
  <c r="F63" i="32" s="1"/>
  <c r="AC63" i="32" s="1"/>
  <c r="D63" i="26"/>
  <c r="F63" i="26" s="1"/>
  <c r="D77" i="34"/>
  <c r="F77" i="34" s="1"/>
  <c r="D77" i="33"/>
  <c r="F77" i="33" s="1"/>
  <c r="D77" i="26"/>
  <c r="F77" i="26" s="1"/>
  <c r="D77" i="32"/>
  <c r="F77" i="32" s="1"/>
  <c r="AC77" i="32" s="1"/>
  <c r="D10" i="34"/>
  <c r="F10" i="34" s="1"/>
  <c r="D10" i="33"/>
  <c r="F10" i="33" s="1"/>
  <c r="AC10" i="33" s="1"/>
  <c r="D10" i="32"/>
  <c r="F10" i="32" s="1"/>
  <c r="AC10" i="32" s="1"/>
  <c r="D10" i="26"/>
  <c r="F10" i="26" s="1"/>
  <c r="AC10" i="26" s="1"/>
  <c r="D82" i="33"/>
  <c r="F82" i="33" s="1"/>
  <c r="D82" i="34"/>
  <c r="F82" i="34" s="1"/>
  <c r="D82" i="32"/>
  <c r="F82" i="32" s="1"/>
  <c r="AC82" i="32" s="1"/>
  <c r="D82" i="26"/>
  <c r="F82" i="26" s="1"/>
  <c r="D23" i="33"/>
  <c r="F23" i="33" s="1"/>
  <c r="AC23" i="33" s="1"/>
  <c r="D23" i="34"/>
  <c r="F23" i="34" s="1"/>
  <c r="D23" i="32"/>
  <c r="F23" i="32" s="1"/>
  <c r="AC23" i="32" s="1"/>
  <c r="D23" i="26"/>
  <c r="F23" i="26" s="1"/>
  <c r="AC23" i="26" s="1"/>
  <c r="D37" i="33"/>
  <c r="F37" i="33" s="1"/>
  <c r="AC37" i="33" s="1"/>
  <c r="D37" i="32"/>
  <c r="F37" i="32" s="1"/>
  <c r="AC37" i="32" s="1"/>
  <c r="D37" i="26"/>
  <c r="F37" i="26" s="1"/>
  <c r="AC37" i="26" s="1"/>
  <c r="D37" i="34"/>
  <c r="F37" i="34" s="1"/>
  <c r="D29" i="33"/>
  <c r="F29" i="33" s="1"/>
  <c r="AC29" i="33" s="1"/>
  <c r="D29" i="32"/>
  <c r="F29" i="32" s="1"/>
  <c r="AC29" i="32" s="1"/>
  <c r="D29" i="34"/>
  <c r="F29" i="34" s="1"/>
  <c r="D29" i="26"/>
  <c r="F29" i="26" s="1"/>
  <c r="AC29" i="26" s="1"/>
  <c r="D78" i="34"/>
  <c r="F78" i="34" s="1"/>
  <c r="D78" i="32"/>
  <c r="F78" i="32" s="1"/>
  <c r="AC78" i="32" s="1"/>
  <c r="D78" i="33"/>
  <c r="F78" i="33" s="1"/>
  <c r="D78" i="26"/>
  <c r="F78" i="26" s="1"/>
  <c r="D34" i="34"/>
  <c r="F34" i="34" s="1"/>
  <c r="D34" i="33"/>
  <c r="F34" i="33" s="1"/>
  <c r="AC34" i="33" s="1"/>
  <c r="D34" i="32"/>
  <c r="F34" i="32" s="1"/>
  <c r="AC34" i="32" s="1"/>
  <c r="D34" i="26"/>
  <c r="F34" i="26" s="1"/>
  <c r="AC34" i="26" s="1"/>
  <c r="D86" i="34"/>
  <c r="F86" i="34" s="1"/>
  <c r="D86" i="33"/>
  <c r="F86" i="33" s="1"/>
  <c r="D86" i="32"/>
  <c r="F86" i="32" s="1"/>
  <c r="AC86" i="32" s="1"/>
  <c r="D86" i="26"/>
  <c r="F86" i="26" s="1"/>
  <c r="D79" i="34"/>
  <c r="F79" i="34" s="1"/>
  <c r="D79" i="32"/>
  <c r="F79" i="32" s="1"/>
  <c r="AC79" i="32" s="1"/>
  <c r="D79" i="33"/>
  <c r="F79" i="33" s="1"/>
  <c r="D79" i="26"/>
  <c r="F79" i="26" s="1"/>
  <c r="D5" i="34"/>
  <c r="D5" i="32"/>
  <c r="D5" i="26"/>
  <c r="D5" i="33"/>
  <c r="C22" i="34"/>
  <c r="C22" i="33"/>
  <c r="C22" i="26"/>
  <c r="C22" i="32"/>
  <c r="C15" i="34"/>
  <c r="C15" i="33"/>
  <c r="C15" i="32"/>
  <c r="C15" i="26"/>
  <c r="C17" i="33"/>
  <c r="C17" i="34"/>
  <c r="C17" i="26"/>
  <c r="C17" i="32"/>
  <c r="C38" i="34"/>
  <c r="C38" i="33"/>
  <c r="C38" i="32"/>
  <c r="C38" i="26"/>
  <c r="C41" i="32"/>
  <c r="C41" i="26"/>
  <c r="C41" i="34"/>
  <c r="C41" i="33"/>
  <c r="C11" i="34"/>
  <c r="C11" i="32"/>
  <c r="C11" i="26"/>
  <c r="C11" i="33"/>
  <c r="C61" i="32"/>
  <c r="C61" i="34"/>
  <c r="C61" i="33"/>
  <c r="C61" i="26"/>
  <c r="C48" i="34"/>
  <c r="C48" i="26"/>
  <c r="C48" i="32"/>
  <c r="C48" i="33"/>
  <c r="C35" i="33"/>
  <c r="C35" i="34"/>
  <c r="C35" i="26"/>
  <c r="C35" i="32"/>
  <c r="C55" i="34"/>
  <c r="C55" i="33"/>
  <c r="C55" i="32"/>
  <c r="C55" i="26"/>
  <c r="C25" i="33"/>
  <c r="C25" i="34"/>
  <c r="C25" i="26"/>
  <c r="C25" i="32"/>
  <c r="C46" i="33"/>
  <c r="C46" i="34"/>
  <c r="C46" i="26"/>
  <c r="C46" i="32"/>
  <c r="C65" i="34"/>
  <c r="C65" i="32"/>
  <c r="C65" i="33"/>
  <c r="C65" i="26"/>
  <c r="C13" i="33"/>
  <c r="C13" i="34"/>
  <c r="C13" i="26"/>
  <c r="C13" i="32"/>
  <c r="C23" i="33"/>
  <c r="C23" i="26"/>
  <c r="C23" i="32"/>
  <c r="C23" i="34"/>
  <c r="C16" i="34"/>
  <c r="C16" i="26"/>
  <c r="C16" i="33"/>
  <c r="C16" i="32"/>
  <c r="C66" i="33"/>
  <c r="C66" i="34"/>
  <c r="C66" i="32"/>
  <c r="C66" i="26"/>
  <c r="C59" i="34"/>
  <c r="C59" i="26"/>
  <c r="C59" i="32"/>
  <c r="C59" i="33"/>
  <c r="C36" i="34"/>
  <c r="C36" i="33"/>
  <c r="C36" i="32"/>
  <c r="C36" i="26"/>
  <c r="C31" i="34"/>
  <c r="C31" i="33"/>
  <c r="C31" i="32"/>
  <c r="C31" i="26"/>
  <c r="D84" i="33"/>
  <c r="F84" i="33" s="1"/>
  <c r="D84" i="34"/>
  <c r="F84" i="34" s="1"/>
  <c r="D84" i="32"/>
  <c r="F84" i="32" s="1"/>
  <c r="AC84" i="32" s="1"/>
  <c r="D84" i="26"/>
  <c r="F84" i="26" s="1"/>
  <c r="D32" i="33"/>
  <c r="F32" i="33" s="1"/>
  <c r="AC32" i="33" s="1"/>
  <c r="D32" i="34"/>
  <c r="F32" i="34" s="1"/>
  <c r="D32" i="32"/>
  <c r="F32" i="32" s="1"/>
  <c r="AC32" i="32" s="1"/>
  <c r="D32" i="26"/>
  <c r="F32" i="26" s="1"/>
  <c r="AC32" i="26" s="1"/>
  <c r="D70" i="32"/>
  <c r="F70" i="32" s="1"/>
  <c r="AC70" i="32" s="1"/>
  <c r="D70" i="33"/>
  <c r="F70" i="33" s="1"/>
  <c r="D70" i="34"/>
  <c r="F70" i="34" s="1"/>
  <c r="D70" i="26"/>
  <c r="F70" i="26" s="1"/>
  <c r="D36" i="34"/>
  <c r="F36" i="34" s="1"/>
  <c r="D36" i="33"/>
  <c r="F36" i="33" s="1"/>
  <c r="AC36" i="33" s="1"/>
  <c r="D36" i="32"/>
  <c r="F36" i="32" s="1"/>
  <c r="AC36" i="32" s="1"/>
  <c r="D36" i="26"/>
  <c r="F36" i="26" s="1"/>
  <c r="AC36" i="26" s="1"/>
  <c r="D57" i="34"/>
  <c r="F57" i="34" s="1"/>
  <c r="D57" i="32"/>
  <c r="F57" i="32" s="1"/>
  <c r="AC57" i="32" s="1"/>
  <c r="D57" i="26"/>
  <c r="F57" i="26" s="1"/>
  <c r="D57" i="33"/>
  <c r="F57" i="33" s="1"/>
  <c r="D28" i="34"/>
  <c r="F28" i="34" s="1"/>
  <c r="D28" i="33"/>
  <c r="F28" i="33" s="1"/>
  <c r="AC28" i="33" s="1"/>
  <c r="D28" i="32"/>
  <c r="F28" i="32" s="1"/>
  <c r="AC28" i="32" s="1"/>
  <c r="D28" i="26"/>
  <c r="F28" i="26" s="1"/>
  <c r="AC28" i="26" s="1"/>
  <c r="D65" i="34"/>
  <c r="F65" i="34" s="1"/>
  <c r="D65" i="33"/>
  <c r="F65" i="33" s="1"/>
  <c r="D65" i="32"/>
  <c r="F65" i="32" s="1"/>
  <c r="AC65" i="32" s="1"/>
  <c r="D65" i="26"/>
  <c r="F65" i="26" s="1"/>
  <c r="D47" i="34"/>
  <c r="F47" i="34" s="1"/>
  <c r="D47" i="33"/>
  <c r="F47" i="33" s="1"/>
  <c r="D47" i="32"/>
  <c r="F47" i="32" s="1"/>
  <c r="AC47" i="32" s="1"/>
  <c r="D47" i="26"/>
  <c r="F47" i="26" s="1"/>
  <c r="D85" i="34"/>
  <c r="F85" i="34" s="1"/>
  <c r="D85" i="33"/>
  <c r="F85" i="33" s="1"/>
  <c r="D85" i="32"/>
  <c r="F85" i="32" s="1"/>
  <c r="AC85" i="32" s="1"/>
  <c r="D85" i="26"/>
  <c r="F85" i="26" s="1"/>
  <c r="D44" i="34"/>
  <c r="F44" i="34" s="1"/>
  <c r="D44" i="32"/>
  <c r="F44" i="32" s="1"/>
  <c r="AC44" i="32" s="1"/>
  <c r="D44" i="33"/>
  <c r="F44" i="33" s="1"/>
  <c r="AC44" i="33" s="1"/>
  <c r="D44" i="26"/>
  <c r="F44" i="26" s="1"/>
  <c r="AC44" i="26" s="1"/>
  <c r="D56" i="33"/>
  <c r="F56" i="33" s="1"/>
  <c r="D56" i="34"/>
  <c r="F56" i="34" s="1"/>
  <c r="D56" i="32"/>
  <c r="F56" i="32" s="1"/>
  <c r="AC56" i="32" s="1"/>
  <c r="D56" i="26"/>
  <c r="F56" i="26" s="1"/>
  <c r="D18" i="33"/>
  <c r="F18" i="33" s="1"/>
  <c r="AC18" i="33" s="1"/>
  <c r="D18" i="34"/>
  <c r="F18" i="34" s="1"/>
  <c r="AC18" i="34" s="1"/>
  <c r="D18" i="32"/>
  <c r="F18" i="32" s="1"/>
  <c r="AC18" i="32" s="1"/>
  <c r="D18" i="26"/>
  <c r="F18" i="26" s="1"/>
  <c r="AC18" i="26" s="1"/>
  <c r="D89" i="33"/>
  <c r="F89" i="33" s="1"/>
  <c r="D89" i="32"/>
  <c r="F89" i="32" s="1"/>
  <c r="AC89" i="32" s="1"/>
  <c r="D89" i="34"/>
  <c r="F89" i="34" s="1"/>
  <c r="D89" i="26"/>
  <c r="F89" i="26" s="1"/>
  <c r="D94" i="33"/>
  <c r="F94" i="33" s="1"/>
  <c r="D94" i="34"/>
  <c r="F94" i="34" s="1"/>
  <c r="D94" i="32"/>
  <c r="F94" i="32" s="1"/>
  <c r="AC94" i="32" s="1"/>
  <c r="D94" i="26"/>
  <c r="F94" i="26" s="1"/>
  <c r="D31" i="34"/>
  <c r="F31" i="34" s="1"/>
  <c r="D31" i="33"/>
  <c r="F31" i="33" s="1"/>
  <c r="AC31" i="33" s="1"/>
  <c r="D31" i="32"/>
  <c r="F31" i="32" s="1"/>
  <c r="AC31" i="32" s="1"/>
  <c r="D31" i="26"/>
  <c r="F31" i="26" s="1"/>
  <c r="AC31" i="26" s="1"/>
  <c r="D12" i="32"/>
  <c r="F12" i="32" s="1"/>
  <c r="AC12" i="32" s="1"/>
  <c r="D12" i="34"/>
  <c r="F12" i="34" s="1"/>
  <c r="D12" i="33"/>
  <c r="F12" i="33" s="1"/>
  <c r="AC12" i="33" s="1"/>
  <c r="D12" i="26"/>
  <c r="F12" i="26" s="1"/>
  <c r="AC12" i="26" s="1"/>
  <c r="D93" i="34"/>
  <c r="F93" i="34" s="1"/>
  <c r="D93" i="32"/>
  <c r="F93" i="32" s="1"/>
  <c r="AC93" i="32" s="1"/>
  <c r="D93" i="33"/>
  <c r="F93" i="33" s="1"/>
  <c r="D93" i="26"/>
  <c r="F93" i="26" s="1"/>
  <c r="D76" i="34"/>
  <c r="F76" i="34" s="1"/>
  <c r="D76" i="33"/>
  <c r="F76" i="33" s="1"/>
  <c r="D76" i="32"/>
  <c r="F76" i="32" s="1"/>
  <c r="AC76" i="32" s="1"/>
  <c r="D76" i="26"/>
  <c r="F76" i="26" s="1"/>
  <c r="D92" i="34"/>
  <c r="F92" i="34" s="1"/>
  <c r="D92" i="33"/>
  <c r="F92" i="33" s="1"/>
  <c r="D92" i="26"/>
  <c r="F92" i="26" s="1"/>
  <c r="D92" i="32"/>
  <c r="F92" i="32" s="1"/>
  <c r="AC92" i="32" s="1"/>
  <c r="D53" i="34"/>
  <c r="F53" i="34" s="1"/>
  <c r="D53" i="33"/>
  <c r="F53" i="33" s="1"/>
  <c r="D53" i="32"/>
  <c r="F53" i="32" s="1"/>
  <c r="AC53" i="32" s="1"/>
  <c r="D53" i="26"/>
  <c r="F53" i="26" s="1"/>
  <c r="D39" i="34"/>
  <c r="F39" i="34" s="1"/>
  <c r="D39" i="32"/>
  <c r="F39" i="32" s="1"/>
  <c r="AC39" i="32" s="1"/>
  <c r="D39" i="33"/>
  <c r="F39" i="33" s="1"/>
  <c r="D39" i="26"/>
  <c r="F39" i="26" s="1"/>
  <c r="AC39" i="26" s="1"/>
  <c r="B67" i="32"/>
  <c r="B67" i="26"/>
  <c r="B67" i="33"/>
  <c r="B67" i="34"/>
  <c r="B23" i="34"/>
  <c r="B23" i="33"/>
  <c r="B23" i="26"/>
  <c r="B23" i="32"/>
  <c r="B69" i="34"/>
  <c r="B69" i="33"/>
  <c r="B69" i="32"/>
  <c r="B69" i="26"/>
  <c r="B10" i="34"/>
  <c r="B10" i="33"/>
  <c r="B10" i="26"/>
  <c r="B10" i="32"/>
  <c r="B42" i="26"/>
  <c r="B42" i="33"/>
  <c r="B42" i="34"/>
  <c r="B42" i="32"/>
  <c r="B46" i="26"/>
  <c r="B46" i="33"/>
  <c r="B46" i="32"/>
  <c r="B46" i="34"/>
  <c r="B63" i="33"/>
  <c r="B63" i="34"/>
  <c r="B63" i="32"/>
  <c r="B63" i="26"/>
  <c r="B38" i="32"/>
  <c r="B38" i="26"/>
  <c r="B38" i="34"/>
  <c r="B38" i="33"/>
  <c r="B22" i="34"/>
  <c r="B22" i="26"/>
  <c r="B22" i="33"/>
  <c r="B22" i="32"/>
  <c r="B14" i="34"/>
  <c r="B14" i="26"/>
  <c r="B14" i="32"/>
  <c r="B14" i="33"/>
  <c r="B5" i="33"/>
  <c r="B5" i="32"/>
  <c r="B5" i="26"/>
  <c r="B5" i="34"/>
  <c r="B52" i="34"/>
  <c r="B52" i="33"/>
  <c r="B52" i="32"/>
  <c r="B52" i="26"/>
  <c r="B9" i="32"/>
  <c r="B9" i="34"/>
  <c r="B9" i="33"/>
  <c r="B9" i="26"/>
  <c r="B64" i="34"/>
  <c r="B64" i="32"/>
  <c r="B64" i="26"/>
  <c r="B64" i="33"/>
  <c r="B48" i="34"/>
  <c r="B48" i="32"/>
  <c r="B48" i="33"/>
  <c r="B48" i="26"/>
  <c r="B51" i="34"/>
  <c r="B51" i="33"/>
  <c r="B51" i="26"/>
  <c r="B51" i="32"/>
  <c r="B37" i="34"/>
  <c r="B37" i="32"/>
  <c r="B37" i="33"/>
  <c r="B37" i="26"/>
  <c r="B11" i="34"/>
  <c r="B11" i="33"/>
  <c r="B11" i="26"/>
  <c r="B11" i="32"/>
  <c r="B8" i="32"/>
  <c r="B8" i="34"/>
  <c r="B8" i="33"/>
  <c r="B8" i="26"/>
  <c r="B70" i="34"/>
  <c r="B70" i="33"/>
  <c r="B70" i="26"/>
  <c r="B70" i="32"/>
  <c r="B65" i="33"/>
  <c r="B65" i="32"/>
  <c r="B65" i="34"/>
  <c r="B65" i="26"/>
  <c r="B57" i="34"/>
  <c r="B57" i="33"/>
  <c r="B57" i="32"/>
  <c r="B57" i="26"/>
  <c r="B28" i="34"/>
  <c r="B28" i="32"/>
  <c r="B28" i="33"/>
  <c r="B28" i="26"/>
  <c r="B30" i="26"/>
  <c r="B30" i="34"/>
  <c r="B30" i="32"/>
  <c r="B30" i="33"/>
  <c r="B18" i="26"/>
  <c r="B18" i="34"/>
  <c r="B18" i="32"/>
  <c r="B18" i="33"/>
  <c r="B56" i="34"/>
  <c r="B56" i="33"/>
  <c r="B56" i="32"/>
  <c r="B56" i="26"/>
  <c r="B58" i="26"/>
  <c r="B58" i="33"/>
  <c r="B58" i="34"/>
  <c r="B58" i="32"/>
  <c r="B24" i="32"/>
  <c r="B24" i="34"/>
  <c r="B24" i="26"/>
  <c r="B24" i="33"/>
  <c r="B66" i="26"/>
  <c r="B66" i="34"/>
  <c r="B66" i="33"/>
  <c r="B66" i="32"/>
  <c r="B59" i="34"/>
  <c r="B59" i="26"/>
  <c r="B59" i="33"/>
  <c r="B59" i="32"/>
  <c r="B36" i="33"/>
  <c r="B36" i="34"/>
  <c r="B36" i="32"/>
  <c r="B36" i="26"/>
  <c r="B39" i="34"/>
  <c r="B39" i="32"/>
  <c r="B39" i="26"/>
  <c r="B39" i="33"/>
  <c r="B27" i="33"/>
  <c r="B27" i="26"/>
  <c r="B27" i="34"/>
  <c r="B27" i="32"/>
  <c r="B71" i="33"/>
  <c r="B71" i="34"/>
  <c r="B71" i="26"/>
  <c r="B71" i="32"/>
  <c r="B17" i="32"/>
  <c r="B17" i="34"/>
  <c r="B17" i="33"/>
  <c r="B17" i="26"/>
  <c r="B7" i="34"/>
  <c r="B7" i="26"/>
  <c r="B7" i="32"/>
  <c r="B7" i="33"/>
  <c r="B72" i="33"/>
  <c r="B72" i="32"/>
  <c r="B72" i="34"/>
  <c r="B72" i="26"/>
  <c r="B47" i="34"/>
  <c r="B47" i="32"/>
  <c r="B47" i="33"/>
  <c r="B47" i="26"/>
  <c r="B49" i="34"/>
  <c r="B49" i="32"/>
  <c r="B49" i="26"/>
  <c r="B49" i="33"/>
  <c r="B29" i="34"/>
  <c r="B29" i="33"/>
  <c r="B29" i="32"/>
  <c r="B29" i="26"/>
  <c r="B34" i="26"/>
  <c r="B34" i="34"/>
  <c r="B34" i="32"/>
  <c r="B34" i="33"/>
  <c r="B12" i="34"/>
  <c r="B12" i="32"/>
  <c r="B12" i="33"/>
  <c r="B12" i="26"/>
  <c r="B20" i="32"/>
  <c r="B20" i="33"/>
  <c r="B20" i="34"/>
  <c r="B20" i="26"/>
  <c r="B60" i="26"/>
  <c r="B60" i="34"/>
  <c r="B60" i="32"/>
  <c r="B60" i="33"/>
  <c r="B45" i="33"/>
  <c r="B45" i="32"/>
  <c r="B45" i="34"/>
  <c r="B45" i="26"/>
  <c r="B33" i="32"/>
  <c r="B33" i="34"/>
  <c r="B33" i="33"/>
  <c r="B33" i="26"/>
  <c r="B32" i="34"/>
  <c r="B32" i="33"/>
  <c r="B32" i="26"/>
  <c r="B32" i="32"/>
  <c r="B26" i="26"/>
  <c r="B26" i="34"/>
  <c r="B26" i="32"/>
  <c r="B26" i="33"/>
  <c r="B73" i="33"/>
  <c r="B73" i="34"/>
  <c r="B73" i="32"/>
  <c r="B73" i="26"/>
  <c r="B50" i="33"/>
  <c r="B50" i="26"/>
  <c r="B50" i="34"/>
  <c r="B50" i="32"/>
  <c r="B19" i="26"/>
  <c r="B19" i="34"/>
  <c r="B19" i="33"/>
  <c r="B19" i="32"/>
  <c r="B54" i="32"/>
  <c r="B54" i="26"/>
  <c r="B54" i="34"/>
  <c r="B54" i="33"/>
  <c r="B21" i="34"/>
  <c r="B21" i="33"/>
  <c r="B21" i="32"/>
  <c r="B21" i="26"/>
  <c r="B41" i="34"/>
  <c r="B41" i="33"/>
  <c r="B41" i="26"/>
  <c r="B41" i="32"/>
  <c r="B16" i="32"/>
  <c r="B16" i="34"/>
  <c r="B16" i="33"/>
  <c r="B16" i="26"/>
  <c r="B68" i="32"/>
  <c r="B68" i="33"/>
  <c r="B68" i="34"/>
  <c r="B68" i="26"/>
  <c r="B61" i="33"/>
  <c r="B61" i="32"/>
  <c r="B61" i="26"/>
  <c r="B61" i="34"/>
  <c r="B31" i="26"/>
  <c r="B31" i="33"/>
  <c r="B31" i="32"/>
  <c r="B31" i="34"/>
  <c r="B53" i="32"/>
  <c r="B53" i="34"/>
  <c r="B53" i="33"/>
  <c r="B53" i="26"/>
  <c r="B15" i="33"/>
  <c r="B15" i="34"/>
  <c r="B15" i="26"/>
  <c r="B15" i="32"/>
  <c r="B40" i="33"/>
  <c r="B40" i="26"/>
  <c r="B40" i="32"/>
  <c r="B40" i="34"/>
  <c r="B43" i="32"/>
  <c r="B43" i="26"/>
  <c r="B43" i="34"/>
  <c r="B43" i="33"/>
  <c r="B13" i="32"/>
  <c r="B13" i="26"/>
  <c r="B13" i="33"/>
  <c r="B13" i="34"/>
  <c r="B55" i="33"/>
  <c r="B55" i="32"/>
  <c r="B55" i="26"/>
  <c r="B55" i="34"/>
  <c r="B44" i="32"/>
  <c r="B44" i="34"/>
  <c r="B44" i="33"/>
  <c r="B44" i="26"/>
  <c r="B6" i="34"/>
  <c r="B6" i="26"/>
  <c r="B6" i="32"/>
  <c r="B6" i="33"/>
  <c r="B25" i="32"/>
  <c r="B25" i="34"/>
  <c r="B25" i="26"/>
  <c r="B25" i="33"/>
  <c r="B62" i="34"/>
  <c r="B62" i="32"/>
  <c r="B62" i="26"/>
  <c r="B62" i="33"/>
  <c r="B35" i="26"/>
  <c r="B35" i="34"/>
  <c r="B35" i="33"/>
  <c r="B35" i="32"/>
  <c r="B39" i="16"/>
  <c r="B39" i="15"/>
  <c r="B39" i="14"/>
  <c r="B39" i="17"/>
  <c r="B23" i="17"/>
  <c r="B23" i="16"/>
  <c r="B23" i="15"/>
  <c r="B23" i="14"/>
  <c r="B15" i="17"/>
  <c r="B15" i="16"/>
  <c r="B15" i="15"/>
  <c r="B15" i="14"/>
  <c r="B68" i="17"/>
  <c r="B68" i="16"/>
  <c r="B68" i="15"/>
  <c r="B68" i="14"/>
  <c r="B24" i="16"/>
  <c r="B24" i="15"/>
  <c r="B24" i="14"/>
  <c r="B24" i="17"/>
  <c r="B70" i="16"/>
  <c r="B70" i="15"/>
  <c r="B70" i="14"/>
  <c r="B70" i="17"/>
  <c r="B11" i="17"/>
  <c r="B11" i="16"/>
  <c r="B11" i="15"/>
  <c r="B11" i="14"/>
  <c r="B43" i="15"/>
  <c r="B43" i="17"/>
  <c r="B43" i="16"/>
  <c r="B43" i="14"/>
  <c r="B47" i="17"/>
  <c r="B47" i="16"/>
  <c r="B47" i="15"/>
  <c r="B47" i="14"/>
  <c r="B37" i="15"/>
  <c r="B37" i="17"/>
  <c r="B37" i="16"/>
  <c r="B37" i="14"/>
  <c r="B6" i="17"/>
  <c r="B6" i="16"/>
  <c r="B6" i="15"/>
  <c r="B6" i="14"/>
  <c r="B40" i="17"/>
  <c r="B40" i="16"/>
  <c r="B40" i="15"/>
  <c r="B40" i="14"/>
  <c r="B28" i="17"/>
  <c r="B28" i="16"/>
  <c r="B28" i="15"/>
  <c r="B28" i="14"/>
  <c r="B53" i="15"/>
  <c r="B53" i="17"/>
  <c r="B53" i="16"/>
  <c r="B53" i="14"/>
  <c r="B10" i="17"/>
  <c r="B10" i="16"/>
  <c r="B10" i="15"/>
  <c r="B10" i="14"/>
  <c r="B64" i="17"/>
  <c r="B64" i="16"/>
  <c r="B64" i="15"/>
  <c r="B64" i="14"/>
  <c r="B65" i="15"/>
  <c r="B65" i="17"/>
  <c r="B65" i="16"/>
  <c r="B65" i="14"/>
  <c r="B49" i="15"/>
  <c r="B49" i="17"/>
  <c r="B49" i="16"/>
  <c r="B49" i="14"/>
  <c r="B52" i="16"/>
  <c r="B52" i="15"/>
  <c r="B52" i="14"/>
  <c r="B52" i="17"/>
  <c r="B38" i="16"/>
  <c r="B38" i="15"/>
  <c r="B38" i="14"/>
  <c r="B38" i="17"/>
  <c r="B12" i="16"/>
  <c r="B12" i="15"/>
  <c r="B12" i="14"/>
  <c r="B12" i="17"/>
  <c r="B9" i="14"/>
  <c r="B9" i="17"/>
  <c r="B9" i="16"/>
  <c r="B9" i="15"/>
  <c r="B71" i="14"/>
  <c r="B71" i="17"/>
  <c r="B71" i="16"/>
  <c r="B71" i="15"/>
  <c r="B66" i="14"/>
  <c r="B66" i="17"/>
  <c r="B66" i="16"/>
  <c r="B66" i="15"/>
  <c r="B58" i="15"/>
  <c r="B58" i="14"/>
  <c r="B58" i="17"/>
  <c r="B58" i="16"/>
  <c r="B29" i="15"/>
  <c r="B29" i="14"/>
  <c r="B29" i="17"/>
  <c r="B29" i="16"/>
  <c r="B31" i="15"/>
  <c r="B31" i="14"/>
  <c r="B31" i="17"/>
  <c r="B31" i="16"/>
  <c r="D34" i="16"/>
  <c r="E34" i="16" s="1"/>
  <c r="D34" i="17"/>
  <c r="E34" i="17" s="1"/>
  <c r="D34" i="15"/>
  <c r="E34" i="15" s="1"/>
  <c r="D34" i="14"/>
  <c r="E34" i="14" s="1"/>
  <c r="D91" i="16"/>
  <c r="E91" i="16" s="1"/>
  <c r="D91" i="17"/>
  <c r="E91" i="17" s="1"/>
  <c r="D91" i="15"/>
  <c r="E91" i="15" s="1"/>
  <c r="D91" i="14"/>
  <c r="E91" i="14" s="1"/>
  <c r="D46" i="16"/>
  <c r="E46" i="16" s="1"/>
  <c r="D46" i="14"/>
  <c r="E46" i="14" s="1"/>
  <c r="D46" i="17"/>
  <c r="E46" i="17" s="1"/>
  <c r="D46" i="15"/>
  <c r="E46" i="15" s="1"/>
  <c r="D82" i="16"/>
  <c r="E82" i="16" s="1"/>
  <c r="D82" i="17"/>
  <c r="E82" i="17" s="1"/>
  <c r="D82" i="15"/>
  <c r="E82" i="15" s="1"/>
  <c r="D82" i="14"/>
  <c r="E82" i="14" s="1"/>
  <c r="D49" i="17"/>
  <c r="E49" i="17" s="1"/>
  <c r="D49" i="14"/>
  <c r="E49" i="14" s="1"/>
  <c r="D49" i="15"/>
  <c r="E49" i="15" s="1"/>
  <c r="D49" i="16"/>
  <c r="E49" i="16" s="1"/>
  <c r="D28" i="17"/>
  <c r="E28" i="17" s="1"/>
  <c r="D28" i="15"/>
  <c r="E28" i="15" s="1"/>
  <c r="D28" i="16"/>
  <c r="E28" i="16" s="1"/>
  <c r="D28" i="14"/>
  <c r="E28" i="14" s="1"/>
  <c r="D52" i="17"/>
  <c r="E52" i="17" s="1"/>
  <c r="D52" i="15"/>
  <c r="E52" i="15" s="1"/>
  <c r="D52" i="14"/>
  <c r="E52" i="14" s="1"/>
  <c r="D52" i="16"/>
  <c r="E52" i="16" s="1"/>
  <c r="D50" i="16"/>
  <c r="E50" i="16" s="1"/>
  <c r="D50" i="17"/>
  <c r="E50" i="17" s="1"/>
  <c r="D50" i="15"/>
  <c r="E50" i="15" s="1"/>
  <c r="D50" i="14"/>
  <c r="E50" i="14" s="1"/>
  <c r="D9" i="17"/>
  <c r="E9" i="17" s="1"/>
  <c r="D9" i="15"/>
  <c r="E9" i="15" s="1"/>
  <c r="D9" i="14"/>
  <c r="E9" i="14" s="1"/>
  <c r="D9" i="16"/>
  <c r="E9" i="16" s="1"/>
  <c r="D16" i="14"/>
  <c r="E16" i="14" s="1"/>
  <c r="D16" i="16"/>
  <c r="E16" i="16" s="1"/>
  <c r="D16" i="15"/>
  <c r="E16" i="15" s="1"/>
  <c r="D16" i="17"/>
  <c r="E16" i="17" s="1"/>
  <c r="D31" i="16"/>
  <c r="E31" i="16" s="1"/>
  <c r="D31" i="17"/>
  <c r="E31" i="17" s="1"/>
  <c r="D31" i="15"/>
  <c r="E31" i="15" s="1"/>
  <c r="D31" i="14"/>
  <c r="E31" i="14" s="1"/>
  <c r="D44" i="17"/>
  <c r="E44" i="17" s="1"/>
  <c r="D44" i="15"/>
  <c r="E44" i="15" s="1"/>
  <c r="D44" i="16"/>
  <c r="E44" i="16" s="1"/>
  <c r="D44" i="14"/>
  <c r="E44" i="14" s="1"/>
  <c r="D65" i="17"/>
  <c r="E65" i="17" s="1"/>
  <c r="D65" i="14"/>
  <c r="E65" i="14" s="1"/>
  <c r="D65" i="16"/>
  <c r="E65" i="16" s="1"/>
  <c r="D65" i="15"/>
  <c r="E65" i="15" s="1"/>
  <c r="D60" i="17"/>
  <c r="E60" i="17" s="1"/>
  <c r="D60" i="15"/>
  <c r="E60" i="15" s="1"/>
  <c r="D60" i="16"/>
  <c r="E60" i="16" s="1"/>
  <c r="D60" i="14"/>
  <c r="E60" i="14" s="1"/>
  <c r="D68" i="15"/>
  <c r="E68" i="15" s="1"/>
  <c r="D68" i="16"/>
  <c r="E68" i="16" s="1"/>
  <c r="D68" i="14"/>
  <c r="E68" i="14" s="1"/>
  <c r="D68" i="17"/>
  <c r="E68" i="17" s="1"/>
  <c r="D12" i="15"/>
  <c r="E12" i="15" s="1"/>
  <c r="D12" i="16"/>
  <c r="E12" i="16" s="1"/>
  <c r="D12" i="14"/>
  <c r="E12" i="14" s="1"/>
  <c r="D12" i="17"/>
  <c r="E12" i="17" s="1"/>
  <c r="D25" i="15"/>
  <c r="E25" i="15" s="1"/>
  <c r="D25" i="14"/>
  <c r="E25" i="14" s="1"/>
  <c r="D25" i="16"/>
  <c r="E25" i="16" s="1"/>
  <c r="D25" i="17"/>
  <c r="E25" i="17" s="1"/>
  <c r="D59" i="17"/>
  <c r="E59" i="17" s="1"/>
  <c r="D59" i="15"/>
  <c r="E59" i="15" s="1"/>
  <c r="D59" i="14"/>
  <c r="E59" i="14" s="1"/>
  <c r="D59" i="16"/>
  <c r="E59" i="16" s="1"/>
  <c r="D17" i="14"/>
  <c r="E17" i="14" s="1"/>
  <c r="D17" i="15"/>
  <c r="E17" i="15" s="1"/>
  <c r="D17" i="16"/>
  <c r="E17" i="16" s="1"/>
  <c r="D17" i="17"/>
  <c r="E17" i="17" s="1"/>
  <c r="D43" i="17"/>
  <c r="E43" i="17" s="1"/>
  <c r="D43" i="15"/>
  <c r="E43" i="15" s="1"/>
  <c r="D43" i="14"/>
  <c r="E43" i="14" s="1"/>
  <c r="D43" i="16"/>
  <c r="E43" i="16" s="1"/>
  <c r="D20" i="15"/>
  <c r="E20" i="15" s="1"/>
  <c r="D20" i="16"/>
  <c r="E20" i="16" s="1"/>
  <c r="D20" i="14"/>
  <c r="E20" i="14" s="1"/>
  <c r="D20" i="17"/>
  <c r="E20" i="17" s="1"/>
  <c r="D27" i="17"/>
  <c r="E27" i="17" s="1"/>
  <c r="D27" i="15"/>
  <c r="E27" i="15" s="1"/>
  <c r="D27" i="14"/>
  <c r="E27" i="14" s="1"/>
  <c r="D27" i="16"/>
  <c r="E27" i="16" s="1"/>
  <c r="D42" i="15"/>
  <c r="E42" i="15" s="1"/>
  <c r="D42" i="14"/>
  <c r="E42" i="14" s="1"/>
  <c r="D42" i="17"/>
  <c r="E42" i="17" s="1"/>
  <c r="D42" i="16"/>
  <c r="E42" i="16" s="1"/>
  <c r="D21" i="14"/>
  <c r="E21" i="14" s="1"/>
  <c r="D21" i="16"/>
  <c r="E21" i="16" s="1"/>
  <c r="D21" i="17"/>
  <c r="E21" i="17" s="1"/>
  <c r="D21" i="15"/>
  <c r="E21" i="15" s="1"/>
  <c r="B19" i="16"/>
  <c r="B19" i="15"/>
  <c r="B19" i="14"/>
  <c r="B19" i="17"/>
  <c r="B57" i="14"/>
  <c r="B57" i="15"/>
  <c r="B57" i="17"/>
  <c r="B57" i="16"/>
  <c r="B59" i="16"/>
  <c r="B59" i="14"/>
  <c r="B59" i="15"/>
  <c r="B59" i="17"/>
  <c r="B25" i="15"/>
  <c r="B25" i="14"/>
  <c r="B25" i="17"/>
  <c r="B25" i="16"/>
  <c r="B67" i="16"/>
  <c r="B67" i="14"/>
  <c r="B67" i="15"/>
  <c r="B67" i="17"/>
  <c r="B60" i="17"/>
  <c r="B60" i="16"/>
  <c r="B60" i="15"/>
  <c r="B60" i="14"/>
  <c r="D36" i="17"/>
  <c r="E36" i="17" s="1"/>
  <c r="D36" i="15"/>
  <c r="E36" i="15" s="1"/>
  <c r="D36" i="14"/>
  <c r="E36" i="14" s="1"/>
  <c r="D36" i="16"/>
  <c r="E36" i="16" s="1"/>
  <c r="D7" i="16"/>
  <c r="E7" i="16" s="1"/>
  <c r="D7" i="17"/>
  <c r="E7" i="17" s="1"/>
  <c r="D7" i="15"/>
  <c r="E7" i="15" s="1"/>
  <c r="D7" i="14"/>
  <c r="E7" i="14" s="1"/>
  <c r="D10" i="16"/>
  <c r="E10" i="16" s="1"/>
  <c r="D10" i="17"/>
  <c r="E10" i="17" s="1"/>
  <c r="D10" i="14"/>
  <c r="E10" i="14" s="1"/>
  <c r="D10" i="15"/>
  <c r="E10" i="15" s="1"/>
  <c r="D53" i="17"/>
  <c r="E53" i="17" s="1"/>
  <c r="D53" i="15"/>
  <c r="E53" i="15" s="1"/>
  <c r="D53" i="14"/>
  <c r="E53" i="14" s="1"/>
  <c r="D53" i="16"/>
  <c r="E53" i="16" s="1"/>
  <c r="D18" i="16"/>
  <c r="E18" i="16" s="1"/>
  <c r="D18" i="17"/>
  <c r="E18" i="17" s="1"/>
  <c r="D18" i="15"/>
  <c r="E18" i="15" s="1"/>
  <c r="D18" i="14"/>
  <c r="E18" i="14" s="1"/>
  <c r="D69" i="17"/>
  <c r="E69" i="17" s="1"/>
  <c r="D69" i="15"/>
  <c r="E69" i="15" s="1"/>
  <c r="D69" i="14"/>
  <c r="E69" i="14" s="1"/>
  <c r="D69" i="16"/>
  <c r="E69" i="16" s="1"/>
  <c r="D23" i="16"/>
  <c r="E23" i="16" s="1"/>
  <c r="D23" i="17"/>
  <c r="E23" i="17" s="1"/>
  <c r="D23" i="15"/>
  <c r="E23" i="15" s="1"/>
  <c r="D23" i="14"/>
  <c r="E23" i="14" s="1"/>
  <c r="D73" i="17"/>
  <c r="E73" i="17" s="1"/>
  <c r="D73" i="15"/>
  <c r="E73" i="15" s="1"/>
  <c r="D73" i="16"/>
  <c r="E73" i="16" s="1"/>
  <c r="D73" i="14"/>
  <c r="E73" i="14" s="1"/>
  <c r="D70" i="16"/>
  <c r="E70" i="16" s="1"/>
  <c r="D70" i="14"/>
  <c r="E70" i="14" s="1"/>
  <c r="D70" i="17"/>
  <c r="E70" i="17" s="1"/>
  <c r="D70" i="15"/>
  <c r="E70" i="15" s="1"/>
  <c r="D14" i="16"/>
  <c r="E14" i="16" s="1"/>
  <c r="D14" i="14"/>
  <c r="E14" i="14" s="1"/>
  <c r="D14" i="15"/>
  <c r="E14" i="15" s="1"/>
  <c r="D14" i="17"/>
  <c r="E14" i="17" s="1"/>
  <c r="D47" i="16"/>
  <c r="E47" i="16" s="1"/>
  <c r="D47" i="15"/>
  <c r="E47" i="15" s="1"/>
  <c r="D47" i="17"/>
  <c r="E47" i="17" s="1"/>
  <c r="D47" i="14"/>
  <c r="E47" i="14" s="1"/>
  <c r="D8" i="16"/>
  <c r="E8" i="16" s="1"/>
  <c r="D8" i="15"/>
  <c r="E8" i="15" s="1"/>
  <c r="D8" i="14"/>
  <c r="E8" i="14" s="1"/>
  <c r="D8" i="17"/>
  <c r="E8" i="17" s="1"/>
  <c r="D55" i="17"/>
  <c r="E55" i="17" s="1"/>
  <c r="D55" i="15"/>
  <c r="E55" i="15" s="1"/>
  <c r="D55" i="14"/>
  <c r="E55" i="14" s="1"/>
  <c r="D55" i="16"/>
  <c r="E55" i="16" s="1"/>
  <c r="D61" i="15"/>
  <c r="E61" i="15" s="1"/>
  <c r="D61" i="14"/>
  <c r="E61" i="14" s="1"/>
  <c r="D61" i="16"/>
  <c r="E61" i="16" s="1"/>
  <c r="D61" i="17"/>
  <c r="E61" i="17" s="1"/>
  <c r="D89" i="15"/>
  <c r="E89" i="15" s="1"/>
  <c r="D89" i="16"/>
  <c r="E89" i="16" s="1"/>
  <c r="D89" i="14"/>
  <c r="E89" i="14" s="1"/>
  <c r="D89" i="17"/>
  <c r="E89" i="17" s="1"/>
  <c r="D39" i="17"/>
  <c r="E39" i="17" s="1"/>
  <c r="D39" i="15"/>
  <c r="E39" i="15" s="1"/>
  <c r="D39" i="14"/>
  <c r="E39" i="14" s="1"/>
  <c r="D39" i="16"/>
  <c r="E39" i="16" s="1"/>
  <c r="D81" i="16"/>
  <c r="E81" i="16" s="1"/>
  <c r="D81" i="15"/>
  <c r="E81" i="15" s="1"/>
  <c r="D81" i="14"/>
  <c r="E81" i="14" s="1"/>
  <c r="D81" i="17"/>
  <c r="E81" i="17" s="1"/>
  <c r="D92" i="15"/>
  <c r="E92" i="15" s="1"/>
  <c r="D92" i="14"/>
  <c r="E92" i="14" s="1"/>
  <c r="D92" i="16"/>
  <c r="E92" i="16" s="1"/>
  <c r="D92" i="17"/>
  <c r="E92" i="17" s="1"/>
  <c r="D84" i="15"/>
  <c r="E84" i="15" s="1"/>
  <c r="D84" i="16"/>
  <c r="E84" i="16" s="1"/>
  <c r="D84" i="14"/>
  <c r="E84" i="14" s="1"/>
  <c r="D84" i="17"/>
  <c r="E84" i="17" s="1"/>
  <c r="D76" i="15"/>
  <c r="E76" i="15" s="1"/>
  <c r="D76" i="16"/>
  <c r="E76" i="16" s="1"/>
  <c r="D76" i="14"/>
  <c r="E76" i="14" s="1"/>
  <c r="D76" i="17"/>
  <c r="E76" i="17" s="1"/>
  <c r="D41" i="15"/>
  <c r="E41" i="15" s="1"/>
  <c r="D41" i="14"/>
  <c r="E41" i="14" s="1"/>
  <c r="D41" i="16"/>
  <c r="E41" i="16" s="1"/>
  <c r="D41" i="17"/>
  <c r="E41" i="17" s="1"/>
  <c r="B72" i="17"/>
  <c r="B72" i="16"/>
  <c r="B72" i="15"/>
  <c r="B72" i="14"/>
  <c r="B18" i="16"/>
  <c r="B18" i="15"/>
  <c r="B18" i="14"/>
  <c r="B18" i="17"/>
  <c r="B8" i="17"/>
  <c r="B8" i="16"/>
  <c r="B8" i="15"/>
  <c r="B8" i="14"/>
  <c r="B73" i="15"/>
  <c r="B73" i="17"/>
  <c r="B73" i="16"/>
  <c r="B73" i="14"/>
  <c r="B48" i="17"/>
  <c r="B48" i="16"/>
  <c r="B48" i="15"/>
  <c r="B48" i="14"/>
  <c r="B50" i="17"/>
  <c r="B50" i="16"/>
  <c r="B50" i="15"/>
  <c r="B50" i="14"/>
  <c r="B30" i="17"/>
  <c r="B30" i="16"/>
  <c r="B30" i="15"/>
  <c r="B30" i="14"/>
  <c r="B35" i="15"/>
  <c r="B35" i="17"/>
  <c r="B35" i="16"/>
  <c r="B35" i="14"/>
  <c r="B13" i="15"/>
  <c r="B13" i="17"/>
  <c r="B13" i="16"/>
  <c r="B13" i="14"/>
  <c r="B21" i="17"/>
  <c r="B21" i="16"/>
  <c r="B21" i="15"/>
  <c r="B21" i="14"/>
  <c r="B61" i="15"/>
  <c r="B61" i="17"/>
  <c r="B61" i="16"/>
  <c r="B61" i="14"/>
  <c r="B46" i="17"/>
  <c r="B46" i="16"/>
  <c r="B46" i="15"/>
  <c r="B46" i="14"/>
  <c r="B34" i="16"/>
  <c r="B34" i="15"/>
  <c r="B34" i="14"/>
  <c r="B34" i="17"/>
  <c r="B33" i="17"/>
  <c r="B33" i="16"/>
  <c r="B33" i="14"/>
  <c r="B33" i="15"/>
  <c r="B27" i="16"/>
  <c r="B27" i="15"/>
  <c r="B27" i="14"/>
  <c r="B27" i="17"/>
  <c r="B74" i="16"/>
  <c r="B74" i="15"/>
  <c r="B74" i="14"/>
  <c r="B74" i="17"/>
  <c r="B51" i="14"/>
  <c r="B51" i="15"/>
  <c r="B51" i="17"/>
  <c r="B51" i="16"/>
  <c r="B20" i="14"/>
  <c r="B20" i="17"/>
  <c r="B20" i="16"/>
  <c r="B20" i="15"/>
  <c r="B55" i="15"/>
  <c r="B55" i="14"/>
  <c r="B55" i="17"/>
  <c r="B55" i="16"/>
  <c r="D26" i="16"/>
  <c r="E26" i="16" s="1"/>
  <c r="D26" i="17"/>
  <c r="E26" i="17" s="1"/>
  <c r="D26" i="15"/>
  <c r="E26" i="15" s="1"/>
  <c r="D26" i="14"/>
  <c r="E26" i="14" s="1"/>
  <c r="D15" i="16"/>
  <c r="E15" i="16" s="1"/>
  <c r="D15" i="17"/>
  <c r="E15" i="17" s="1"/>
  <c r="D15" i="15"/>
  <c r="E15" i="15" s="1"/>
  <c r="D15" i="14"/>
  <c r="E15" i="14" s="1"/>
  <c r="D75" i="16"/>
  <c r="E75" i="16" s="1"/>
  <c r="D75" i="17"/>
  <c r="E75" i="17" s="1"/>
  <c r="D75" i="15"/>
  <c r="E75" i="15" s="1"/>
  <c r="D75" i="14"/>
  <c r="E75" i="14" s="1"/>
  <c r="D56" i="17"/>
  <c r="E56" i="17" s="1"/>
  <c r="D56" i="15"/>
  <c r="E56" i="15" s="1"/>
  <c r="D56" i="16"/>
  <c r="E56" i="16" s="1"/>
  <c r="D56" i="14"/>
  <c r="E56" i="14" s="1"/>
  <c r="D51" i="16"/>
  <c r="E51" i="16" s="1"/>
  <c r="D51" i="17"/>
  <c r="E51" i="17" s="1"/>
  <c r="D51" i="15"/>
  <c r="E51" i="15" s="1"/>
  <c r="D51" i="14"/>
  <c r="E51" i="14" s="1"/>
  <c r="D62" i="16"/>
  <c r="E62" i="16" s="1"/>
  <c r="D62" i="17"/>
  <c r="E62" i="17" s="1"/>
  <c r="D62" i="14"/>
  <c r="E62" i="14" s="1"/>
  <c r="D62" i="15"/>
  <c r="E62" i="15" s="1"/>
  <c r="D72" i="17"/>
  <c r="E72" i="17" s="1"/>
  <c r="D72" i="16"/>
  <c r="E72" i="16" s="1"/>
  <c r="D72" i="14"/>
  <c r="E72" i="14" s="1"/>
  <c r="D72" i="15"/>
  <c r="E72" i="15" s="1"/>
  <c r="D67" i="16"/>
  <c r="E67" i="16" s="1"/>
  <c r="D67" i="17"/>
  <c r="E67" i="17" s="1"/>
  <c r="D67" i="15"/>
  <c r="E67" i="15" s="1"/>
  <c r="D67" i="14"/>
  <c r="E67" i="14" s="1"/>
  <c r="D88" i="17"/>
  <c r="E88" i="17" s="1"/>
  <c r="D88" i="15"/>
  <c r="E88" i="15" s="1"/>
  <c r="D88" i="16"/>
  <c r="E88" i="16" s="1"/>
  <c r="D88" i="14"/>
  <c r="E88" i="14" s="1"/>
  <c r="D22" i="16"/>
  <c r="E22" i="16" s="1"/>
  <c r="D22" i="14"/>
  <c r="E22" i="14" s="1"/>
  <c r="D22" i="17"/>
  <c r="E22" i="17" s="1"/>
  <c r="D22" i="15"/>
  <c r="E22" i="15" s="1"/>
  <c r="D63" i="16"/>
  <c r="E63" i="16" s="1"/>
  <c r="D63" i="17"/>
  <c r="E63" i="17" s="1"/>
  <c r="D63" i="15"/>
  <c r="E63" i="15" s="1"/>
  <c r="D63" i="14"/>
  <c r="E63" i="14" s="1"/>
  <c r="D74" i="16"/>
  <c r="E74" i="16" s="1"/>
  <c r="D74" i="14"/>
  <c r="E74" i="14" s="1"/>
  <c r="D74" i="17"/>
  <c r="E74" i="17" s="1"/>
  <c r="D74" i="15"/>
  <c r="E74" i="15" s="1"/>
  <c r="D64" i="17"/>
  <c r="E64" i="17" s="1"/>
  <c r="D64" i="15"/>
  <c r="E64" i="15" s="1"/>
  <c r="D64" i="14"/>
  <c r="E64" i="14" s="1"/>
  <c r="D64" i="16"/>
  <c r="E64" i="16" s="1"/>
  <c r="D78" i="16"/>
  <c r="E78" i="16" s="1"/>
  <c r="D78" i="17"/>
  <c r="E78" i="17" s="1"/>
  <c r="D78" i="15"/>
  <c r="E78" i="15" s="1"/>
  <c r="D78" i="14"/>
  <c r="E78" i="14" s="1"/>
  <c r="D11" i="16"/>
  <c r="E11" i="16" s="1"/>
  <c r="D11" i="15"/>
  <c r="E11" i="15" s="1"/>
  <c r="D11" i="17"/>
  <c r="E11" i="17" s="1"/>
  <c r="D11" i="14"/>
  <c r="E11" i="14" s="1"/>
  <c r="D83" i="17"/>
  <c r="E83" i="17" s="1"/>
  <c r="D83" i="15"/>
  <c r="E83" i="15" s="1"/>
  <c r="D83" i="14"/>
  <c r="E83" i="14" s="1"/>
  <c r="D83" i="16"/>
  <c r="E83" i="16" s="1"/>
  <c r="D24" i="15"/>
  <c r="E24" i="15" s="1"/>
  <c r="D24" i="16"/>
  <c r="E24" i="16" s="1"/>
  <c r="D24" i="14"/>
  <c r="E24" i="14" s="1"/>
  <c r="D24" i="17"/>
  <c r="E24" i="17" s="1"/>
  <c r="D38" i="17"/>
  <c r="E38" i="17" s="1"/>
  <c r="D38" i="15"/>
  <c r="E38" i="15" s="1"/>
  <c r="D38" i="14"/>
  <c r="E38" i="14" s="1"/>
  <c r="D38" i="16"/>
  <c r="E38" i="16" s="1"/>
  <c r="D30" i="14"/>
  <c r="E30" i="14" s="1"/>
  <c r="D30" i="17"/>
  <c r="E30" i="17" s="1"/>
  <c r="D30" i="15"/>
  <c r="E30" i="15" s="1"/>
  <c r="D30" i="16"/>
  <c r="E30" i="16" s="1"/>
  <c r="D79" i="15"/>
  <c r="E79" i="15" s="1"/>
  <c r="D79" i="14"/>
  <c r="E79" i="14" s="1"/>
  <c r="D79" i="17"/>
  <c r="E79" i="17" s="1"/>
  <c r="D79" i="16"/>
  <c r="E79" i="16" s="1"/>
  <c r="D35" i="17"/>
  <c r="E35" i="17" s="1"/>
  <c r="D35" i="15"/>
  <c r="E35" i="15" s="1"/>
  <c r="D35" i="14"/>
  <c r="E35" i="14" s="1"/>
  <c r="D35" i="16"/>
  <c r="E35" i="16" s="1"/>
  <c r="D87" i="17"/>
  <c r="E87" i="17" s="1"/>
  <c r="D87" i="15"/>
  <c r="E87" i="15" s="1"/>
  <c r="D87" i="14"/>
  <c r="E87" i="14" s="1"/>
  <c r="D87" i="16"/>
  <c r="E87" i="16" s="1"/>
  <c r="D80" i="14"/>
  <c r="E80" i="14" s="1"/>
  <c r="D80" i="16"/>
  <c r="E80" i="16" s="1"/>
  <c r="D80" i="15"/>
  <c r="E80" i="15" s="1"/>
  <c r="D80" i="17"/>
  <c r="E80" i="17" s="1"/>
  <c r="D6" i="16"/>
  <c r="E6" i="16" s="1"/>
  <c r="D6" i="14"/>
  <c r="E6" i="14" s="1"/>
  <c r="D6" i="17"/>
  <c r="E6" i="17" s="1"/>
  <c r="D6" i="15"/>
  <c r="E6" i="15" s="1"/>
  <c r="B22" i="17"/>
  <c r="B22" i="16"/>
  <c r="B22" i="15"/>
  <c r="B22" i="14"/>
  <c r="B42" i="17"/>
  <c r="B42" i="16"/>
  <c r="B42" i="15"/>
  <c r="B42" i="14"/>
  <c r="B17" i="17"/>
  <c r="B17" i="16"/>
  <c r="B17" i="15"/>
  <c r="B17" i="14"/>
  <c r="B69" i="15"/>
  <c r="B69" i="17"/>
  <c r="B69" i="16"/>
  <c r="B69" i="14"/>
  <c r="B62" i="17"/>
  <c r="B62" i="16"/>
  <c r="B62" i="15"/>
  <c r="B62" i="14"/>
  <c r="B32" i="16"/>
  <c r="B32" i="15"/>
  <c r="B32" i="14"/>
  <c r="B32" i="17"/>
  <c r="B54" i="16"/>
  <c r="B54" i="15"/>
  <c r="B54" i="14"/>
  <c r="B54" i="17"/>
  <c r="B16" i="16"/>
  <c r="B16" i="15"/>
  <c r="B16" i="14"/>
  <c r="B16" i="17"/>
  <c r="B41" i="17"/>
  <c r="B41" i="16"/>
  <c r="B41" i="14"/>
  <c r="B41" i="15"/>
  <c r="B44" i="16"/>
  <c r="B44" i="15"/>
  <c r="B44" i="14"/>
  <c r="B44" i="17"/>
  <c r="B14" i="16"/>
  <c r="B14" i="15"/>
  <c r="B14" i="14"/>
  <c r="B14" i="17"/>
  <c r="B56" i="16"/>
  <c r="B56" i="15"/>
  <c r="B56" i="14"/>
  <c r="B56" i="17"/>
  <c r="B45" i="14"/>
  <c r="B45" i="15"/>
  <c r="B45" i="16"/>
  <c r="B45" i="17"/>
  <c r="B7" i="14"/>
  <c r="B7" i="17"/>
  <c r="B7" i="16"/>
  <c r="B7" i="15"/>
  <c r="B26" i="14"/>
  <c r="B26" i="17"/>
  <c r="B26" i="16"/>
  <c r="B26" i="15"/>
  <c r="B63" i="15"/>
  <c r="B63" i="14"/>
  <c r="B63" i="17"/>
  <c r="B63" i="16"/>
  <c r="B36" i="15"/>
  <c r="B36" i="14"/>
  <c r="B36" i="17"/>
  <c r="B36" i="16"/>
  <c r="D85" i="16"/>
  <c r="E85" i="16" s="1"/>
  <c r="D85" i="15"/>
  <c r="E85" i="15" s="1"/>
  <c r="D85" i="14"/>
  <c r="E85" i="14" s="1"/>
  <c r="D85" i="17"/>
  <c r="E85" i="17" s="1"/>
  <c r="D33" i="17"/>
  <c r="E33" i="17" s="1"/>
  <c r="D33" i="14"/>
  <c r="E33" i="14" s="1"/>
  <c r="D33" i="16"/>
  <c r="E33" i="16" s="1"/>
  <c r="D33" i="15"/>
  <c r="E33" i="15" s="1"/>
  <c r="D71" i="16"/>
  <c r="E71" i="16" s="1"/>
  <c r="D71" i="17"/>
  <c r="E71" i="17" s="1"/>
  <c r="D71" i="15"/>
  <c r="E71" i="15" s="1"/>
  <c r="D71" i="14"/>
  <c r="E71" i="14" s="1"/>
  <c r="D37" i="17"/>
  <c r="E37" i="17" s="1"/>
  <c r="D37" i="15"/>
  <c r="E37" i="15" s="1"/>
  <c r="D37" i="14"/>
  <c r="E37" i="14" s="1"/>
  <c r="D37" i="16"/>
  <c r="E37" i="16" s="1"/>
  <c r="D58" i="16"/>
  <c r="E58" i="16" s="1"/>
  <c r="D58" i="15"/>
  <c r="E58" i="15" s="1"/>
  <c r="D58" i="17"/>
  <c r="E58" i="17" s="1"/>
  <c r="D58" i="14"/>
  <c r="E58" i="14" s="1"/>
  <c r="D29" i="14"/>
  <c r="E29" i="14" s="1"/>
  <c r="D29" i="15"/>
  <c r="E29" i="15" s="1"/>
  <c r="D29" i="16"/>
  <c r="E29" i="16" s="1"/>
  <c r="D29" i="17"/>
  <c r="E29" i="17" s="1"/>
  <c r="D66" i="16"/>
  <c r="E66" i="16" s="1"/>
  <c r="D66" i="17"/>
  <c r="E66" i="17" s="1"/>
  <c r="D66" i="15"/>
  <c r="E66" i="15" s="1"/>
  <c r="D66" i="14"/>
  <c r="E66" i="14" s="1"/>
  <c r="D48" i="17"/>
  <c r="E48" i="17" s="1"/>
  <c r="D48" i="15"/>
  <c r="E48" i="15" s="1"/>
  <c r="D48" i="14"/>
  <c r="E48" i="14" s="1"/>
  <c r="D48" i="16"/>
  <c r="E48" i="16" s="1"/>
  <c r="D86" i="16"/>
  <c r="E86" i="16" s="1"/>
  <c r="D86" i="14"/>
  <c r="E86" i="14" s="1"/>
  <c r="D86" i="17"/>
  <c r="E86" i="17" s="1"/>
  <c r="D86" i="15"/>
  <c r="E86" i="15" s="1"/>
  <c r="D45" i="17"/>
  <c r="E45" i="17" s="1"/>
  <c r="D45" i="15"/>
  <c r="E45" i="15" s="1"/>
  <c r="D45" i="14"/>
  <c r="E45" i="14" s="1"/>
  <c r="D45" i="16"/>
  <c r="E45" i="16" s="1"/>
  <c r="D57" i="17"/>
  <c r="E57" i="17" s="1"/>
  <c r="D57" i="15"/>
  <c r="E57" i="15" s="1"/>
  <c r="D57" i="14"/>
  <c r="E57" i="14" s="1"/>
  <c r="D57" i="16"/>
  <c r="E57" i="16" s="1"/>
  <c r="D19" i="16"/>
  <c r="E19" i="16" s="1"/>
  <c r="D19" i="17"/>
  <c r="E19" i="17" s="1"/>
  <c r="D19" i="15"/>
  <c r="E19" i="15" s="1"/>
  <c r="D19" i="14"/>
  <c r="E19" i="14" s="1"/>
  <c r="D90" i="16"/>
  <c r="E90" i="16" s="1"/>
  <c r="D90" i="17"/>
  <c r="E90" i="17" s="1"/>
  <c r="D90" i="15"/>
  <c r="E90" i="15" s="1"/>
  <c r="D90" i="14"/>
  <c r="E90" i="14" s="1"/>
  <c r="D95" i="17"/>
  <c r="E95" i="17" s="1"/>
  <c r="D95" i="15"/>
  <c r="E95" i="15" s="1"/>
  <c r="D95" i="14"/>
  <c r="E95" i="14" s="1"/>
  <c r="D95" i="16"/>
  <c r="E95" i="16" s="1"/>
  <c r="D32" i="16"/>
  <c r="E32" i="16" s="1"/>
  <c r="D32" i="17"/>
  <c r="E32" i="17" s="1"/>
  <c r="D32" i="15"/>
  <c r="E32" i="15" s="1"/>
  <c r="D32" i="14"/>
  <c r="E32" i="14" s="1"/>
  <c r="D13" i="15"/>
  <c r="E13" i="15" s="1"/>
  <c r="D13" i="14"/>
  <c r="E13" i="14" s="1"/>
  <c r="D13" i="16"/>
  <c r="E13" i="16" s="1"/>
  <c r="D13" i="17"/>
  <c r="E13" i="17" s="1"/>
  <c r="D94" i="15"/>
  <c r="E94" i="15" s="1"/>
  <c r="D94" i="14"/>
  <c r="E94" i="14" s="1"/>
  <c r="D94" i="17"/>
  <c r="E94" i="17" s="1"/>
  <c r="D94" i="16"/>
  <c r="E94" i="16" s="1"/>
  <c r="D77" i="15"/>
  <c r="E77" i="15" s="1"/>
  <c r="D77" i="14"/>
  <c r="E77" i="14" s="1"/>
  <c r="D77" i="17"/>
  <c r="E77" i="17" s="1"/>
  <c r="D77" i="16"/>
  <c r="E77" i="16" s="1"/>
  <c r="D93" i="15"/>
  <c r="E93" i="15" s="1"/>
  <c r="D93" i="16"/>
  <c r="E93" i="16" s="1"/>
  <c r="D93" i="14"/>
  <c r="E93" i="14" s="1"/>
  <c r="D93" i="17"/>
  <c r="E93" i="17" s="1"/>
  <c r="D54" i="17"/>
  <c r="E54" i="17" s="1"/>
  <c r="D54" i="15"/>
  <c r="E54" i="15" s="1"/>
  <c r="D54" i="14"/>
  <c r="E54" i="14" s="1"/>
  <c r="D54" i="16"/>
  <c r="E54" i="16" s="1"/>
  <c r="D40" i="16"/>
  <c r="E40" i="16" s="1"/>
  <c r="D40" i="14"/>
  <c r="E40" i="14" s="1"/>
  <c r="D40" i="17"/>
  <c r="E40" i="17" s="1"/>
  <c r="D40" i="15"/>
  <c r="E40" i="15" s="1"/>
  <c r="C6" i="17"/>
  <c r="C6" i="16"/>
  <c r="C6" i="15"/>
  <c r="C6" i="14"/>
  <c r="C57" i="17"/>
  <c r="C57" i="16"/>
  <c r="C57" i="15"/>
  <c r="C57" i="14"/>
  <c r="C64" i="17"/>
  <c r="C64" i="16"/>
  <c r="C64" i="15"/>
  <c r="C64" i="14"/>
  <c r="C38" i="17"/>
  <c r="C38" i="16"/>
  <c r="C38" i="15"/>
  <c r="C38" i="14"/>
  <c r="C67" i="17"/>
  <c r="C67" i="16"/>
  <c r="C67" i="15"/>
  <c r="C67" i="14"/>
  <c r="C60" i="17"/>
  <c r="C60" i="16"/>
  <c r="C60" i="15"/>
  <c r="C60" i="14"/>
  <c r="C37" i="17"/>
  <c r="C37" i="16"/>
  <c r="C37" i="15"/>
  <c r="C37" i="14"/>
  <c r="C29" i="17"/>
  <c r="C29" i="16"/>
  <c r="C29" i="15"/>
  <c r="C29" i="14"/>
  <c r="C11" i="17"/>
  <c r="C11" i="16"/>
  <c r="C11" i="15"/>
  <c r="C11" i="14"/>
  <c r="C32" i="17"/>
  <c r="C32" i="16"/>
  <c r="C32" i="15"/>
  <c r="C32" i="14"/>
  <c r="C54" i="17"/>
  <c r="C54" i="16"/>
  <c r="C54" i="15"/>
  <c r="C54" i="14"/>
  <c r="C44" i="17"/>
  <c r="C44" i="16"/>
  <c r="C44" i="15"/>
  <c r="C44" i="14"/>
  <c r="C52" i="17"/>
  <c r="C52" i="16"/>
  <c r="C52" i="15"/>
  <c r="C52" i="14"/>
  <c r="C53" i="17"/>
  <c r="C53" i="16"/>
  <c r="C53" i="15"/>
  <c r="C53" i="14"/>
  <c r="C74" i="17"/>
  <c r="C74" i="16"/>
  <c r="C74" i="15"/>
  <c r="C74" i="14"/>
  <c r="C50" i="17"/>
  <c r="C50" i="16"/>
  <c r="C50" i="15"/>
  <c r="C50" i="14"/>
  <c r="C45" i="17"/>
  <c r="C45" i="16"/>
  <c r="C45" i="15"/>
  <c r="C45" i="14"/>
  <c r="E5" i="23" a="1"/>
  <c r="E5" i="23" s="1"/>
  <c r="C73" i="17"/>
  <c r="C73" i="16"/>
  <c r="C73" i="15"/>
  <c r="C73" i="14"/>
  <c r="C22" i="17"/>
  <c r="C22" i="16"/>
  <c r="C22" i="15"/>
  <c r="C22" i="14"/>
  <c r="C43" i="17"/>
  <c r="C43" i="16"/>
  <c r="C43" i="15"/>
  <c r="C43" i="14"/>
  <c r="C46" i="17"/>
  <c r="C46" i="16"/>
  <c r="C46" i="15"/>
  <c r="C46" i="14"/>
  <c r="C13" i="17"/>
  <c r="C13" i="16"/>
  <c r="C13" i="15"/>
  <c r="C13" i="14"/>
  <c r="C10" i="17"/>
  <c r="C10" i="16"/>
  <c r="C10" i="15"/>
  <c r="C10" i="14"/>
  <c r="C51" i="17"/>
  <c r="C51" i="16"/>
  <c r="C51" i="15"/>
  <c r="C51" i="14"/>
  <c r="C71" i="17"/>
  <c r="C71" i="16"/>
  <c r="C71" i="15"/>
  <c r="C71" i="14"/>
  <c r="C68" i="17"/>
  <c r="C68" i="16"/>
  <c r="C68" i="15"/>
  <c r="C68" i="14"/>
  <c r="C33" i="17"/>
  <c r="C33" i="16"/>
  <c r="C33" i="15"/>
  <c r="C33" i="14"/>
  <c r="C55" i="17"/>
  <c r="C55" i="16"/>
  <c r="C55" i="15"/>
  <c r="C55" i="14"/>
  <c r="C70" i="17"/>
  <c r="C70" i="16"/>
  <c r="C70" i="15"/>
  <c r="C70" i="14"/>
  <c r="C72" i="17"/>
  <c r="C72" i="16"/>
  <c r="C72" i="15"/>
  <c r="C72" i="14"/>
  <c r="C30" i="17"/>
  <c r="C30" i="16"/>
  <c r="C30" i="15"/>
  <c r="C30" i="14"/>
  <c r="C23" i="17"/>
  <c r="C23" i="16"/>
  <c r="C23" i="15"/>
  <c r="C23" i="14"/>
  <c r="C61" i="17"/>
  <c r="C61" i="16"/>
  <c r="C61" i="15"/>
  <c r="C61" i="14"/>
  <c r="C7" i="17"/>
  <c r="C7" i="16"/>
  <c r="C7" i="15"/>
  <c r="C7" i="14"/>
  <c r="C28" i="17"/>
  <c r="C28" i="16"/>
  <c r="C28" i="15"/>
  <c r="C28" i="14"/>
  <c r="C41" i="17"/>
  <c r="C41" i="16"/>
  <c r="C41" i="15"/>
  <c r="C41" i="14"/>
  <c r="C48" i="17"/>
  <c r="C48" i="16"/>
  <c r="C48" i="15"/>
  <c r="C48" i="14"/>
  <c r="C16" i="17"/>
  <c r="C16" i="16"/>
  <c r="C16" i="15"/>
  <c r="C16" i="14"/>
  <c r="C18" i="17"/>
  <c r="C18" i="16"/>
  <c r="C18" i="15"/>
  <c r="C18" i="14"/>
  <c r="C39" i="17"/>
  <c r="C39" i="16"/>
  <c r="C39" i="15"/>
  <c r="C39" i="14"/>
  <c r="C59" i="17"/>
  <c r="C59" i="16"/>
  <c r="C59" i="15"/>
  <c r="C59" i="14"/>
  <c r="C8" i="17"/>
  <c r="C8" i="16"/>
  <c r="C8" i="15"/>
  <c r="C8" i="14"/>
  <c r="C34" i="17"/>
  <c r="C34" i="16"/>
  <c r="C34" i="15"/>
  <c r="C34" i="14"/>
  <c r="C31" i="17"/>
  <c r="C31" i="16"/>
  <c r="C31" i="15"/>
  <c r="C31" i="14"/>
  <c r="C15" i="17"/>
  <c r="C15" i="16"/>
  <c r="C15" i="15"/>
  <c r="C15" i="14"/>
  <c r="C35" i="17"/>
  <c r="C35" i="16"/>
  <c r="C35" i="15"/>
  <c r="C35" i="14"/>
  <c r="C40" i="17"/>
  <c r="C40" i="16"/>
  <c r="C40" i="15"/>
  <c r="C40" i="14"/>
  <c r="C19" i="17"/>
  <c r="C19" i="16"/>
  <c r="C19" i="15"/>
  <c r="C19" i="14"/>
  <c r="C42" i="17"/>
  <c r="C42" i="16"/>
  <c r="C42" i="15"/>
  <c r="C42" i="14"/>
  <c r="C25" i="17"/>
  <c r="C25" i="16"/>
  <c r="C25" i="15"/>
  <c r="C25" i="14"/>
  <c r="C12" i="17"/>
  <c r="C12" i="16"/>
  <c r="C12" i="15"/>
  <c r="C12" i="14"/>
  <c r="C62" i="17"/>
  <c r="C62" i="16"/>
  <c r="C62" i="15"/>
  <c r="C62" i="14"/>
  <c r="C49" i="17"/>
  <c r="C49" i="16"/>
  <c r="C49" i="15"/>
  <c r="C49" i="14"/>
  <c r="C36" i="17"/>
  <c r="C36" i="16"/>
  <c r="C36" i="15"/>
  <c r="C36" i="14"/>
  <c r="C56" i="17"/>
  <c r="C56" i="16"/>
  <c r="C56" i="15"/>
  <c r="C56" i="14"/>
  <c r="C9" i="17"/>
  <c r="C9" i="16"/>
  <c r="C9" i="15"/>
  <c r="C9" i="14"/>
  <c r="C26" i="17"/>
  <c r="C26" i="16"/>
  <c r="C26" i="15"/>
  <c r="C26" i="14"/>
  <c r="C47" i="17"/>
  <c r="C47" i="16"/>
  <c r="C47" i="15"/>
  <c r="C47" i="14"/>
  <c r="C66" i="17"/>
  <c r="C66" i="16"/>
  <c r="C66" i="15"/>
  <c r="C66" i="14"/>
  <c r="C27" i="17"/>
  <c r="C27" i="16"/>
  <c r="C27" i="15"/>
  <c r="C27" i="14"/>
  <c r="C14" i="17"/>
  <c r="C14" i="16"/>
  <c r="C14" i="15"/>
  <c r="C14" i="14"/>
  <c r="C69" i="17"/>
  <c r="C69" i="16"/>
  <c r="C69" i="15"/>
  <c r="C69" i="14"/>
  <c r="C24" i="17"/>
  <c r="C24" i="16"/>
  <c r="C24" i="15"/>
  <c r="C24" i="14"/>
  <c r="C17" i="17"/>
  <c r="C17" i="16"/>
  <c r="C17" i="15"/>
  <c r="C17" i="14"/>
  <c r="C65" i="17"/>
  <c r="C65" i="16"/>
  <c r="C65" i="15"/>
  <c r="C65" i="14"/>
  <c r="C58" i="17"/>
  <c r="C58" i="16"/>
  <c r="C58" i="15"/>
  <c r="C58" i="14"/>
  <c r="C21" i="17"/>
  <c r="C21" i="16"/>
  <c r="C21" i="15"/>
  <c r="C21" i="14"/>
  <c r="C63" i="17"/>
  <c r="C63" i="16"/>
  <c r="C63" i="15"/>
  <c r="C63" i="14"/>
  <c r="C20" i="17"/>
  <c r="C20" i="16"/>
  <c r="C20" i="15"/>
  <c r="C20" i="14"/>
  <c r="E3" i="24" a="1"/>
  <c r="E3" i="24" s="1"/>
  <c r="U39" i="26" l="1"/>
  <c r="K39" i="26"/>
  <c r="M39" i="26"/>
  <c r="I39" i="26"/>
  <c r="Y39" i="26"/>
  <c r="AA39" i="26"/>
  <c r="AB39" i="26" s="1"/>
  <c r="O39" i="26"/>
  <c r="G39" i="26"/>
  <c r="Q39" i="26"/>
  <c r="W39" i="26"/>
  <c r="S39" i="26"/>
  <c r="AC53" i="26"/>
  <c r="O53" i="26"/>
  <c r="U53" i="26"/>
  <c r="Q53" i="26"/>
  <c r="G53" i="26"/>
  <c r="Y53" i="26"/>
  <c r="S53" i="26"/>
  <c r="I53" i="26"/>
  <c r="W53" i="26"/>
  <c r="M53" i="26"/>
  <c r="AA53" i="26"/>
  <c r="AB53" i="26" s="1"/>
  <c r="K53" i="26"/>
  <c r="U92" i="32"/>
  <c r="V92" i="32" s="1"/>
  <c r="K92" i="32"/>
  <c r="L92" i="32" s="1"/>
  <c r="W92" i="32"/>
  <c r="X92" i="32" s="1"/>
  <c r="I92" i="32"/>
  <c r="J92" i="32" s="1"/>
  <c r="M92" i="32"/>
  <c r="N92" i="32" s="1"/>
  <c r="Y92" i="32"/>
  <c r="Z92" i="32" s="1"/>
  <c r="O92" i="32"/>
  <c r="P92" i="32" s="1"/>
  <c r="S92" i="32"/>
  <c r="T92" i="32" s="1"/>
  <c r="AA92" i="32"/>
  <c r="AB92" i="32" s="1"/>
  <c r="Q92" i="32"/>
  <c r="R92" i="32" s="1"/>
  <c r="G92" i="32"/>
  <c r="H92" i="32" s="1"/>
  <c r="AC76" i="26"/>
  <c r="Q76" i="26"/>
  <c r="K76" i="26"/>
  <c r="AA76" i="26"/>
  <c r="AB76" i="26" s="1"/>
  <c r="G76" i="26"/>
  <c r="U76" i="26"/>
  <c r="O76" i="26"/>
  <c r="I76" i="26"/>
  <c r="Y76" i="26"/>
  <c r="S76" i="26"/>
  <c r="M76" i="26"/>
  <c r="W76" i="26"/>
  <c r="AC93" i="26"/>
  <c r="M93" i="26"/>
  <c r="G93" i="26"/>
  <c r="W93" i="26"/>
  <c r="U93" i="26"/>
  <c r="Q93" i="26"/>
  <c r="K93" i="26"/>
  <c r="AA93" i="26"/>
  <c r="AB93" i="26" s="1"/>
  <c r="O93" i="26"/>
  <c r="Y93" i="26"/>
  <c r="S93" i="26"/>
  <c r="I93" i="26"/>
  <c r="S12" i="26"/>
  <c r="K12" i="26"/>
  <c r="W12" i="26"/>
  <c r="O12" i="26"/>
  <c r="I12" i="26"/>
  <c r="U12" i="26"/>
  <c r="G12" i="26"/>
  <c r="AA12" i="26"/>
  <c r="AB12" i="26" s="1"/>
  <c r="Y12" i="26"/>
  <c r="Q12" i="26"/>
  <c r="M12" i="26"/>
  <c r="Q31" i="26"/>
  <c r="K31" i="26"/>
  <c r="AA31" i="26"/>
  <c r="AB31" i="26" s="1"/>
  <c r="S31" i="26"/>
  <c r="U31" i="26"/>
  <c r="O31" i="26"/>
  <c r="I31" i="26"/>
  <c r="Y31" i="26"/>
  <c r="G31" i="26"/>
  <c r="W31" i="26"/>
  <c r="M31" i="26"/>
  <c r="AC94" i="26"/>
  <c r="G94" i="26"/>
  <c r="W94" i="26"/>
  <c r="Y94" i="26"/>
  <c r="O94" i="26"/>
  <c r="K94" i="26"/>
  <c r="AA94" i="26"/>
  <c r="AB94" i="26" s="1"/>
  <c r="Q94" i="26"/>
  <c r="M94" i="26"/>
  <c r="S94" i="26"/>
  <c r="U94" i="26"/>
  <c r="I94" i="26"/>
  <c r="AC89" i="26"/>
  <c r="I89" i="26"/>
  <c r="Y89" i="26"/>
  <c r="S89" i="26"/>
  <c r="Q89" i="26"/>
  <c r="M89" i="26"/>
  <c r="G89" i="26"/>
  <c r="W89" i="26"/>
  <c r="K89" i="26"/>
  <c r="AA89" i="26"/>
  <c r="AB89" i="26" s="1"/>
  <c r="U89" i="26"/>
  <c r="O89" i="26"/>
  <c r="S18" i="26"/>
  <c r="K18" i="26"/>
  <c r="G18" i="26"/>
  <c r="O18" i="26"/>
  <c r="I18" i="26"/>
  <c r="W18" i="26"/>
  <c r="Y18" i="26"/>
  <c r="Q18" i="26"/>
  <c r="M18" i="26"/>
  <c r="AA18" i="26"/>
  <c r="AB18" i="26" s="1"/>
  <c r="U18" i="26"/>
  <c r="AC56" i="26"/>
  <c r="Q56" i="26"/>
  <c r="K56" i="26"/>
  <c r="AA56" i="26"/>
  <c r="AB56" i="26" s="1"/>
  <c r="Y56" i="26"/>
  <c r="U56" i="26"/>
  <c r="O56" i="26"/>
  <c r="I56" i="26"/>
  <c r="S56" i="26"/>
  <c r="G56" i="26"/>
  <c r="W56" i="26"/>
  <c r="M56" i="26"/>
  <c r="U44" i="26"/>
  <c r="O44" i="26"/>
  <c r="G44" i="26"/>
  <c r="I44" i="26"/>
  <c r="Y44" i="26"/>
  <c r="S44" i="26"/>
  <c r="M44" i="26"/>
  <c r="W44" i="26"/>
  <c r="K44" i="26"/>
  <c r="AA44" i="26"/>
  <c r="AB44" i="26" s="1"/>
  <c r="Q44" i="26"/>
  <c r="AC85" i="26"/>
  <c r="U85" i="26"/>
  <c r="O85" i="26"/>
  <c r="G85" i="26"/>
  <c r="I85" i="26"/>
  <c r="Y85" i="26"/>
  <c r="S85" i="26"/>
  <c r="M85" i="26"/>
  <c r="W85" i="26"/>
  <c r="AA85" i="26"/>
  <c r="AB85" i="26" s="1"/>
  <c r="Q85" i="26"/>
  <c r="K85" i="26"/>
  <c r="AC47" i="26"/>
  <c r="K47" i="26"/>
  <c r="L47" i="26" s="1"/>
  <c r="I47" i="26"/>
  <c r="J47" i="26" s="1"/>
  <c r="Y47" i="26"/>
  <c r="Z47" i="26" s="1"/>
  <c r="W47" i="26"/>
  <c r="X47" i="26" s="1"/>
  <c r="M47" i="26"/>
  <c r="N47" i="26" s="1"/>
  <c r="O47" i="26"/>
  <c r="P47" i="26" s="1"/>
  <c r="AA47" i="26"/>
  <c r="AB47" i="26" s="1"/>
  <c r="S47" i="26"/>
  <c r="T47" i="26" s="1"/>
  <c r="Q47" i="26"/>
  <c r="R47" i="26" s="1"/>
  <c r="G47" i="26"/>
  <c r="H47" i="26" s="1"/>
  <c r="U47" i="26"/>
  <c r="V47" i="26" s="1"/>
  <c r="AC65" i="26"/>
  <c r="S65" i="26"/>
  <c r="U65" i="26"/>
  <c r="M65" i="26"/>
  <c r="K65" i="26"/>
  <c r="Y65" i="26"/>
  <c r="G65" i="26"/>
  <c r="W65" i="26"/>
  <c r="I65" i="26"/>
  <c r="AA65" i="26"/>
  <c r="AB65" i="26" s="1"/>
  <c r="Q65" i="26"/>
  <c r="O65" i="26"/>
  <c r="O28" i="26"/>
  <c r="Q28" i="26"/>
  <c r="M28" i="26"/>
  <c r="AA28" i="26"/>
  <c r="AB28" i="26" s="1"/>
  <c r="S28" i="26"/>
  <c r="U28" i="26"/>
  <c r="K28" i="26"/>
  <c r="G28" i="26"/>
  <c r="W28" i="26"/>
  <c r="I28" i="26"/>
  <c r="Y28" i="26"/>
  <c r="K57" i="33"/>
  <c r="L57" i="33" s="1"/>
  <c r="U57" i="33"/>
  <c r="V57" i="33" s="1"/>
  <c r="AA57" i="33"/>
  <c r="AB57" i="33" s="1"/>
  <c r="W57" i="33"/>
  <c r="X57" i="33" s="1"/>
  <c r="I57" i="33"/>
  <c r="J57" i="33" s="1"/>
  <c r="Y57" i="33"/>
  <c r="Z57" i="33" s="1"/>
  <c r="G57" i="33"/>
  <c r="H57" i="33" s="1"/>
  <c r="Q57" i="33"/>
  <c r="R57" i="33" s="1"/>
  <c r="O57" i="33"/>
  <c r="P57" i="33" s="1"/>
  <c r="S57" i="33"/>
  <c r="T57" i="33" s="1"/>
  <c r="M57" i="33"/>
  <c r="N57" i="33" s="1"/>
  <c r="M36" i="26"/>
  <c r="G36" i="26"/>
  <c r="W36" i="26"/>
  <c r="U36" i="26"/>
  <c r="O36" i="26"/>
  <c r="Q36" i="26"/>
  <c r="K36" i="26"/>
  <c r="AA36" i="26"/>
  <c r="AB36" i="26" s="1"/>
  <c r="S36" i="26"/>
  <c r="I36" i="26"/>
  <c r="Y36" i="26"/>
  <c r="AC70" i="26"/>
  <c r="K70" i="26"/>
  <c r="AA70" i="26"/>
  <c r="AB70" i="26" s="1"/>
  <c r="U70" i="26"/>
  <c r="M70" i="26"/>
  <c r="Q70" i="26"/>
  <c r="O70" i="26"/>
  <c r="I70" i="26"/>
  <c r="Y70" i="26"/>
  <c r="S70" i="26"/>
  <c r="G70" i="26"/>
  <c r="W70" i="26"/>
  <c r="G32" i="26"/>
  <c r="AA32" i="26"/>
  <c r="AB32" i="26" s="1"/>
  <c r="W32" i="26"/>
  <c r="U32" i="26"/>
  <c r="K32" i="26"/>
  <c r="I32" i="26"/>
  <c r="Q32" i="26"/>
  <c r="O32" i="26"/>
  <c r="Y32" i="26"/>
  <c r="M32" i="26"/>
  <c r="S32" i="26"/>
  <c r="S84" i="26"/>
  <c r="T84" i="26" s="1"/>
  <c r="W84" i="26"/>
  <c r="X84" i="26" s="1"/>
  <c r="I84" i="26"/>
  <c r="J84" i="26" s="1"/>
  <c r="Y84" i="26"/>
  <c r="Z84" i="26" s="1"/>
  <c r="K84" i="26"/>
  <c r="L84" i="26" s="1"/>
  <c r="AC84" i="26"/>
  <c r="G84" i="26"/>
  <c r="H84" i="26" s="1"/>
  <c r="M84" i="26"/>
  <c r="N84" i="26" s="1"/>
  <c r="Q84" i="26"/>
  <c r="R84" i="26" s="1"/>
  <c r="O84" i="26"/>
  <c r="P84" i="26" s="1"/>
  <c r="U84" i="26"/>
  <c r="V84" i="26" s="1"/>
  <c r="AA84" i="26"/>
  <c r="AB84" i="26" s="1"/>
  <c r="F5" i="33"/>
  <c r="AC5" i="33" s="1"/>
  <c r="AB113" i="33"/>
  <c r="N112" i="33"/>
  <c r="X114" i="33"/>
  <c r="R113" i="33"/>
  <c r="L112" i="33"/>
  <c r="P110" i="33"/>
  <c r="X113" i="33"/>
  <c r="R112" i="33"/>
  <c r="L111" i="33"/>
  <c r="H112" i="33"/>
  <c r="AB110" i="33"/>
  <c r="Z110" i="33"/>
  <c r="Z111" i="33"/>
  <c r="T114" i="33"/>
  <c r="V112" i="33"/>
  <c r="Z113" i="33"/>
  <c r="N114" i="33"/>
  <c r="R111" i="33"/>
  <c r="Z114" i="33"/>
  <c r="T113" i="33"/>
  <c r="X111" i="33"/>
  <c r="P114" i="33"/>
  <c r="J113" i="33"/>
  <c r="V111" i="33"/>
  <c r="H110" i="33"/>
  <c r="P113" i="33"/>
  <c r="J112" i="33"/>
  <c r="V110" i="33"/>
  <c r="J111" i="33"/>
  <c r="L110" i="33"/>
  <c r="J110" i="33"/>
  <c r="L114" i="33"/>
  <c r="J114" i="33"/>
  <c r="T112" i="33"/>
  <c r="Z112" i="33"/>
  <c r="AB114" i="33"/>
  <c r="V113" i="33"/>
  <c r="R114" i="33"/>
  <c r="L113" i="33"/>
  <c r="P111" i="33"/>
  <c r="H114" i="33"/>
  <c r="AB112" i="33"/>
  <c r="N111" i="33"/>
  <c r="V114" i="33"/>
  <c r="H113" i="33"/>
  <c r="AB111" i="33"/>
  <c r="N110" i="33"/>
  <c r="R110" i="33"/>
  <c r="T110" i="33"/>
  <c r="N113" i="33"/>
  <c r="X112" i="33"/>
  <c r="H111" i="33"/>
  <c r="X110" i="33"/>
  <c r="T111" i="33"/>
  <c r="P112" i="33"/>
  <c r="AC79" i="26"/>
  <c r="AA79" i="26"/>
  <c r="AB79" i="26" s="1"/>
  <c r="O79" i="26"/>
  <c r="U79" i="26"/>
  <c r="I79" i="26"/>
  <c r="M79" i="26"/>
  <c r="W79" i="26"/>
  <c r="Y79" i="26"/>
  <c r="Q79" i="26"/>
  <c r="K79" i="26"/>
  <c r="G79" i="26"/>
  <c r="S79" i="26"/>
  <c r="AC86" i="26"/>
  <c r="S86" i="26"/>
  <c r="Q86" i="26"/>
  <c r="AA86" i="26"/>
  <c r="AB86" i="26" s="1"/>
  <c r="O86" i="26"/>
  <c r="Y86" i="26"/>
  <c r="G86" i="26"/>
  <c r="W86" i="26"/>
  <c r="U86" i="26"/>
  <c r="K86" i="26"/>
  <c r="I86" i="26"/>
  <c r="M86" i="26"/>
  <c r="M34" i="26"/>
  <c r="O34" i="26"/>
  <c r="Y34" i="26"/>
  <c r="S34" i="26"/>
  <c r="G34" i="26"/>
  <c r="U34" i="26"/>
  <c r="W34" i="26"/>
  <c r="K34" i="26"/>
  <c r="I34" i="26"/>
  <c r="Q34" i="26"/>
  <c r="AA34" i="26"/>
  <c r="AB34" i="26" s="1"/>
  <c r="AC78" i="26"/>
  <c r="S78" i="26"/>
  <c r="M78" i="26"/>
  <c r="K78" i="26"/>
  <c r="Y78" i="26"/>
  <c r="G78" i="26"/>
  <c r="W78" i="26"/>
  <c r="Q78" i="26"/>
  <c r="AA78" i="26"/>
  <c r="AB78" i="26" s="1"/>
  <c r="U78" i="26"/>
  <c r="O78" i="26"/>
  <c r="I78" i="26"/>
  <c r="S29" i="26"/>
  <c r="M29" i="26"/>
  <c r="AA29" i="26"/>
  <c r="AB29" i="26" s="1"/>
  <c r="G29" i="26"/>
  <c r="W29" i="26"/>
  <c r="Q29" i="26"/>
  <c r="K29" i="26"/>
  <c r="U29" i="26"/>
  <c r="Y29" i="26"/>
  <c r="I29" i="26"/>
  <c r="O29" i="26"/>
  <c r="AC37" i="34"/>
  <c r="Q37" i="34"/>
  <c r="R37" i="34" s="1"/>
  <c r="S37" i="34"/>
  <c r="T37" i="34" s="1"/>
  <c r="Y37" i="34"/>
  <c r="Z37" i="34" s="1"/>
  <c r="K37" i="34"/>
  <c r="L37" i="34" s="1"/>
  <c r="I37" i="34"/>
  <c r="J37" i="34" s="1"/>
  <c r="W37" i="34"/>
  <c r="X37" i="34" s="1"/>
  <c r="AA37" i="34"/>
  <c r="AB37" i="34" s="1"/>
  <c r="M37" i="34"/>
  <c r="N37" i="34" s="1"/>
  <c r="U37" i="34"/>
  <c r="V37" i="34" s="1"/>
  <c r="G37" i="34"/>
  <c r="H37" i="34" s="1"/>
  <c r="O37" i="34"/>
  <c r="K23" i="26"/>
  <c r="I23" i="26"/>
  <c r="Y23" i="26"/>
  <c r="O23" i="26"/>
  <c r="M23" i="26"/>
  <c r="AA23" i="26"/>
  <c r="AB23" i="26" s="1"/>
  <c r="Q23" i="26"/>
  <c r="S23" i="26"/>
  <c r="G23" i="26"/>
  <c r="W23" i="26"/>
  <c r="U23" i="26"/>
  <c r="AC82" i="26"/>
  <c r="G82" i="26"/>
  <c r="W82" i="26"/>
  <c r="U82" i="26"/>
  <c r="O82" i="26"/>
  <c r="K82" i="26"/>
  <c r="AA82" i="26"/>
  <c r="AB82" i="26" s="1"/>
  <c r="M82" i="26"/>
  <c r="Q82" i="26"/>
  <c r="I82" i="26"/>
  <c r="Y82" i="26"/>
  <c r="S82" i="26"/>
  <c r="G10" i="26"/>
  <c r="S10" i="26"/>
  <c r="Q10" i="26"/>
  <c r="O10" i="26"/>
  <c r="I10" i="26"/>
  <c r="K10" i="26"/>
  <c r="M10" i="26"/>
  <c r="Y10" i="26"/>
  <c r="W10" i="26"/>
  <c r="AA10" i="26"/>
  <c r="AB10" i="26" s="1"/>
  <c r="U10" i="26"/>
  <c r="I77" i="32"/>
  <c r="J77" i="32" s="1"/>
  <c r="W77" i="32"/>
  <c r="X77" i="32" s="1"/>
  <c r="K77" i="32"/>
  <c r="L77" i="32" s="1"/>
  <c r="O77" i="32"/>
  <c r="P77" i="32" s="1"/>
  <c r="U77" i="32"/>
  <c r="V77" i="32" s="1"/>
  <c r="S77" i="32"/>
  <c r="T77" i="32" s="1"/>
  <c r="Q77" i="32"/>
  <c r="R77" i="32" s="1"/>
  <c r="G77" i="32"/>
  <c r="H77" i="32" s="1"/>
  <c r="Y77" i="32"/>
  <c r="M77" i="32"/>
  <c r="N77" i="32" s="1"/>
  <c r="AA77" i="32"/>
  <c r="AB77" i="32" s="1"/>
  <c r="AC63" i="26"/>
  <c r="K63" i="26"/>
  <c r="L63" i="26" s="1"/>
  <c r="Q63" i="26"/>
  <c r="R63" i="26" s="1"/>
  <c r="S63" i="26"/>
  <c r="T63" i="26" s="1"/>
  <c r="Y63" i="26"/>
  <c r="Z63" i="26" s="1"/>
  <c r="U63" i="26"/>
  <c r="V63" i="26" s="1"/>
  <c r="G63" i="26"/>
  <c r="H63" i="26" s="1"/>
  <c r="I63" i="26"/>
  <c r="J63" i="26" s="1"/>
  <c r="W63" i="26"/>
  <c r="X63" i="26" s="1"/>
  <c r="AA63" i="26"/>
  <c r="AB63" i="26" s="1"/>
  <c r="M63" i="26"/>
  <c r="N63" i="26" s="1"/>
  <c r="O63" i="26"/>
  <c r="P63" i="26" s="1"/>
  <c r="AC73" i="26"/>
  <c r="S73" i="26"/>
  <c r="Y73" i="26"/>
  <c r="K73" i="26"/>
  <c r="Q73" i="26"/>
  <c r="G73" i="26"/>
  <c r="W73" i="26"/>
  <c r="M73" i="26"/>
  <c r="AA73" i="26"/>
  <c r="AB73" i="26" s="1"/>
  <c r="I73" i="26"/>
  <c r="O73" i="26"/>
  <c r="U73" i="26"/>
  <c r="AC62" i="26"/>
  <c r="O62" i="26"/>
  <c r="I62" i="26"/>
  <c r="Y62" i="26"/>
  <c r="G62" i="26"/>
  <c r="K62" i="26"/>
  <c r="U62" i="26"/>
  <c r="S62" i="26"/>
  <c r="M62" i="26"/>
  <c r="W62" i="26"/>
  <c r="AA62" i="26"/>
  <c r="AB62" i="26" s="1"/>
  <c r="Q62" i="26"/>
  <c r="M21" i="26"/>
  <c r="G21" i="26"/>
  <c r="W21" i="26"/>
  <c r="U21" i="26"/>
  <c r="Q21" i="26"/>
  <c r="K21" i="26"/>
  <c r="AA21" i="26"/>
  <c r="AB21" i="26" s="1"/>
  <c r="O21" i="26"/>
  <c r="I21" i="26"/>
  <c r="Y21" i="26"/>
  <c r="S21" i="26"/>
  <c r="AC87" i="26"/>
  <c r="S87" i="26"/>
  <c r="M87" i="26"/>
  <c r="AA87" i="26"/>
  <c r="AB87" i="26" s="1"/>
  <c r="G87" i="26"/>
  <c r="W87" i="26"/>
  <c r="Q87" i="26"/>
  <c r="K87" i="26"/>
  <c r="U87" i="26"/>
  <c r="I87" i="26"/>
  <c r="Y87" i="26"/>
  <c r="O87" i="26"/>
  <c r="AC66" i="26"/>
  <c r="G66" i="26"/>
  <c r="W66" i="26"/>
  <c r="Q66" i="26"/>
  <c r="Y66" i="26"/>
  <c r="M66" i="26"/>
  <c r="K66" i="26"/>
  <c r="AA66" i="26"/>
  <c r="AB66" i="26" s="1"/>
  <c r="U66" i="26"/>
  <c r="O66" i="26"/>
  <c r="S66" i="26"/>
  <c r="I66" i="26"/>
  <c r="AC71" i="26"/>
  <c r="S71" i="26"/>
  <c r="T71" i="26" s="1"/>
  <c r="Q71" i="26"/>
  <c r="R71" i="26" s="1"/>
  <c r="W71" i="26"/>
  <c r="X71" i="26" s="1"/>
  <c r="Y71" i="26"/>
  <c r="Z71" i="26" s="1"/>
  <c r="U71" i="26"/>
  <c r="V71" i="26" s="1"/>
  <c r="K71" i="26"/>
  <c r="L71" i="26" s="1"/>
  <c r="I71" i="26"/>
  <c r="J71" i="26" s="1"/>
  <c r="AA71" i="26"/>
  <c r="AB71" i="26" s="1"/>
  <c r="O71" i="26"/>
  <c r="P71" i="26" s="1"/>
  <c r="G71" i="26"/>
  <c r="H71" i="26" s="1"/>
  <c r="M71" i="26"/>
  <c r="N71" i="26" s="1"/>
  <c r="AC61" i="26"/>
  <c r="G61" i="26"/>
  <c r="W61" i="26"/>
  <c r="U61" i="26"/>
  <c r="O61" i="26"/>
  <c r="K61" i="26"/>
  <c r="AA61" i="26"/>
  <c r="AB61" i="26" s="1"/>
  <c r="Y61" i="26"/>
  <c r="M61" i="26"/>
  <c r="S61" i="26"/>
  <c r="I61" i="26"/>
  <c r="Q61" i="26"/>
  <c r="AC50" i="26"/>
  <c r="O50" i="26"/>
  <c r="I50" i="26"/>
  <c r="Y50" i="26"/>
  <c r="Q50" i="26"/>
  <c r="U50" i="26"/>
  <c r="S50" i="26"/>
  <c r="M50" i="26"/>
  <c r="K50" i="26"/>
  <c r="G50" i="26"/>
  <c r="W50" i="26"/>
  <c r="AA50" i="26"/>
  <c r="AB50" i="26" s="1"/>
  <c r="AC55" i="26"/>
  <c r="U55" i="26"/>
  <c r="K55" i="26"/>
  <c r="S55" i="26"/>
  <c r="O55" i="26"/>
  <c r="I55" i="26"/>
  <c r="Y55" i="26"/>
  <c r="AA55" i="26"/>
  <c r="AB55" i="26" s="1"/>
  <c r="M55" i="26"/>
  <c r="G55" i="26"/>
  <c r="Q55" i="26"/>
  <c r="W55" i="26"/>
  <c r="Q74" i="32"/>
  <c r="R74" i="32" s="1"/>
  <c r="I74" i="32"/>
  <c r="J74" i="32" s="1"/>
  <c r="M74" i="32"/>
  <c r="N74" i="32" s="1"/>
  <c r="W74" i="32"/>
  <c r="X74" i="32" s="1"/>
  <c r="K74" i="32"/>
  <c r="L74" i="32" s="1"/>
  <c r="AA74" i="32"/>
  <c r="AB74" i="32" s="1"/>
  <c r="Y74" i="32"/>
  <c r="Z74" i="32" s="1"/>
  <c r="O74" i="32"/>
  <c r="P74" i="32" s="1"/>
  <c r="U74" i="32"/>
  <c r="V74" i="32" s="1"/>
  <c r="S74" i="32"/>
  <c r="T74" i="32" s="1"/>
  <c r="G74" i="32"/>
  <c r="H74" i="32" s="1"/>
  <c r="U14" i="26"/>
  <c r="G14" i="26"/>
  <c r="S14" i="26"/>
  <c r="K14" i="26"/>
  <c r="M14" i="26"/>
  <c r="Y14" i="26"/>
  <c r="Q14" i="26"/>
  <c r="W14" i="26"/>
  <c r="O14" i="26"/>
  <c r="AA14" i="26"/>
  <c r="AB14" i="26" s="1"/>
  <c r="I14" i="26"/>
  <c r="I25" i="33"/>
  <c r="J25" i="33" s="1"/>
  <c r="Q25" i="33"/>
  <c r="R25" i="33" s="1"/>
  <c r="K25" i="33"/>
  <c r="L25" i="33" s="1"/>
  <c r="S25" i="33"/>
  <c r="T25" i="33" s="1"/>
  <c r="G25" i="33"/>
  <c r="H25" i="33" s="1"/>
  <c r="O25" i="33"/>
  <c r="P25" i="33" s="1"/>
  <c r="U25" i="33"/>
  <c r="V25" i="33" s="1"/>
  <c r="M25" i="33"/>
  <c r="N25" i="33" s="1"/>
  <c r="AA25" i="33"/>
  <c r="AB25" i="33" s="1"/>
  <c r="Y25" i="33"/>
  <c r="Z25" i="33" s="1"/>
  <c r="W25" i="33"/>
  <c r="X25" i="33" s="1"/>
  <c r="Q40" i="26"/>
  <c r="K40" i="26"/>
  <c r="AA40" i="26"/>
  <c r="AB40" i="26" s="1"/>
  <c r="Y40" i="26"/>
  <c r="S40" i="26"/>
  <c r="U40" i="26"/>
  <c r="O40" i="26"/>
  <c r="I40" i="26"/>
  <c r="M40" i="26"/>
  <c r="G40" i="26"/>
  <c r="W40" i="26"/>
  <c r="W75" i="26"/>
  <c r="X75" i="26" s="1"/>
  <c r="AC75" i="26"/>
  <c r="I75" i="26"/>
  <c r="J75" i="26" s="1"/>
  <c r="Y75" i="26"/>
  <c r="Z75" i="26" s="1"/>
  <c r="S75" i="26"/>
  <c r="T75" i="26" s="1"/>
  <c r="G75" i="26"/>
  <c r="H75" i="26" s="1"/>
  <c r="Q75" i="26"/>
  <c r="R75" i="26" s="1"/>
  <c r="M75" i="26"/>
  <c r="N75" i="26" s="1"/>
  <c r="K75" i="26"/>
  <c r="L75" i="26" s="1"/>
  <c r="AA75" i="26"/>
  <c r="AB75" i="26" s="1"/>
  <c r="U75" i="26"/>
  <c r="V75" i="26" s="1"/>
  <c r="O75" i="26"/>
  <c r="P75" i="26" s="1"/>
  <c r="AC83" i="26"/>
  <c r="O83" i="26"/>
  <c r="I83" i="26"/>
  <c r="Y83" i="26"/>
  <c r="W83" i="26"/>
  <c r="S83" i="26"/>
  <c r="M83" i="26"/>
  <c r="G83" i="26"/>
  <c r="Q83" i="26"/>
  <c r="K83" i="26"/>
  <c r="AA83" i="26"/>
  <c r="AB83" i="26" s="1"/>
  <c r="U83" i="26"/>
  <c r="AC91" i="26"/>
  <c r="S91" i="26"/>
  <c r="M91" i="26"/>
  <c r="K91" i="26"/>
  <c r="U91" i="26"/>
  <c r="G91" i="26"/>
  <c r="W91" i="26"/>
  <c r="Q91" i="26"/>
  <c r="AA91" i="26"/>
  <c r="AB91" i="26" s="1"/>
  <c r="O91" i="26"/>
  <c r="I91" i="26"/>
  <c r="Y91" i="26"/>
  <c r="Y80" i="33"/>
  <c r="Z80" i="33" s="1"/>
  <c r="Q80" i="33"/>
  <c r="R80" i="33" s="1"/>
  <c r="G80" i="33"/>
  <c r="H80" i="33" s="1"/>
  <c r="S80" i="33"/>
  <c r="T80" i="33" s="1"/>
  <c r="K80" i="33"/>
  <c r="L80" i="33" s="1"/>
  <c r="AA80" i="33"/>
  <c r="AB80" i="33" s="1"/>
  <c r="M80" i="33"/>
  <c r="N80" i="33" s="1"/>
  <c r="U80" i="33"/>
  <c r="V80" i="33" s="1"/>
  <c r="W80" i="33"/>
  <c r="X80" i="33" s="1"/>
  <c r="O80" i="33"/>
  <c r="P80" i="33" s="1"/>
  <c r="I80" i="33"/>
  <c r="J80" i="33" s="1"/>
  <c r="G38" i="26"/>
  <c r="W38" i="26"/>
  <c r="Q38" i="26"/>
  <c r="M38" i="26"/>
  <c r="K38" i="26"/>
  <c r="AA38" i="26"/>
  <c r="AB38" i="26" s="1"/>
  <c r="U38" i="26"/>
  <c r="O38" i="26"/>
  <c r="I38" i="26"/>
  <c r="Y38" i="26"/>
  <c r="S38" i="26"/>
  <c r="AC88" i="34"/>
  <c r="O88" i="34"/>
  <c r="P88" i="34" s="1"/>
  <c r="Y88" i="34"/>
  <c r="Z88" i="34" s="1"/>
  <c r="G88" i="34"/>
  <c r="H88" i="34" s="1"/>
  <c r="U88" i="34"/>
  <c r="V88" i="34" s="1"/>
  <c r="W88" i="34"/>
  <c r="X88" i="34" s="1"/>
  <c r="AA88" i="34"/>
  <c r="AB88" i="34" s="1"/>
  <c r="S88" i="34"/>
  <c r="T88" i="34" s="1"/>
  <c r="I88" i="34"/>
  <c r="J88" i="34" s="1"/>
  <c r="M88" i="34"/>
  <c r="N88" i="34" s="1"/>
  <c r="Q88" i="34"/>
  <c r="R88" i="34" s="1"/>
  <c r="K88" i="34"/>
  <c r="L88" i="34" s="1"/>
  <c r="AC60" i="26"/>
  <c r="Q60" i="26"/>
  <c r="O60" i="26"/>
  <c r="Y60" i="26"/>
  <c r="G60" i="26"/>
  <c r="U60" i="26"/>
  <c r="S60" i="26"/>
  <c r="I60" i="26"/>
  <c r="W60" i="26"/>
  <c r="AA60" i="26"/>
  <c r="AB60" i="26" s="1"/>
  <c r="K60" i="26"/>
  <c r="M60" i="26"/>
  <c r="AC54" i="26"/>
  <c r="K54" i="26"/>
  <c r="AA54" i="26"/>
  <c r="AB54" i="26" s="1"/>
  <c r="U54" i="26"/>
  <c r="M54" i="26"/>
  <c r="G54" i="26"/>
  <c r="O54" i="26"/>
  <c r="I54" i="26"/>
  <c r="Y54" i="26"/>
  <c r="S54" i="26"/>
  <c r="W54" i="26"/>
  <c r="Q54" i="26"/>
  <c r="Q7" i="26"/>
  <c r="AA7" i="26"/>
  <c r="AB7" i="26" s="1"/>
  <c r="O7" i="26"/>
  <c r="I7" i="26"/>
  <c r="U7" i="26"/>
  <c r="G7" i="26"/>
  <c r="W7" i="26"/>
  <c r="Y7" i="26"/>
  <c r="S7" i="26"/>
  <c r="K7" i="26"/>
  <c r="M7" i="26"/>
  <c r="AC46" i="26"/>
  <c r="S46" i="26"/>
  <c r="M46" i="26"/>
  <c r="AA46" i="26"/>
  <c r="AB46" i="26" s="1"/>
  <c r="I46" i="26"/>
  <c r="G46" i="26"/>
  <c r="W46" i="26"/>
  <c r="Q46" i="26"/>
  <c r="K46" i="26"/>
  <c r="U46" i="26"/>
  <c r="O46" i="26"/>
  <c r="Y46" i="26"/>
  <c r="S13" i="26"/>
  <c r="M13" i="26"/>
  <c r="K13" i="26"/>
  <c r="Y13" i="26"/>
  <c r="G13" i="26"/>
  <c r="W13" i="26"/>
  <c r="I13" i="26"/>
  <c r="AA13" i="26"/>
  <c r="AB13" i="26" s="1"/>
  <c r="Q13" i="26"/>
  <c r="U13" i="26"/>
  <c r="O13" i="26"/>
  <c r="AC69" i="26"/>
  <c r="K69" i="26"/>
  <c r="AA69" i="26"/>
  <c r="AB69" i="26" s="1"/>
  <c r="M69" i="26"/>
  <c r="O69" i="26"/>
  <c r="U69" i="26"/>
  <c r="Q69" i="26"/>
  <c r="S69" i="26"/>
  <c r="I69" i="26"/>
  <c r="G69" i="26"/>
  <c r="W69" i="26"/>
  <c r="Y69" i="26"/>
  <c r="AC72" i="26"/>
  <c r="I72" i="26"/>
  <c r="Y72" i="26"/>
  <c r="S72" i="26"/>
  <c r="Q72" i="26"/>
  <c r="AA72" i="26"/>
  <c r="AB72" i="26" s="1"/>
  <c r="M72" i="26"/>
  <c r="G72" i="26"/>
  <c r="W72" i="26"/>
  <c r="K72" i="26"/>
  <c r="U72" i="26"/>
  <c r="O72" i="26"/>
  <c r="O22" i="26"/>
  <c r="Q22" i="26"/>
  <c r="M22" i="26"/>
  <c r="G22" i="26"/>
  <c r="Y22" i="26"/>
  <c r="S22" i="26"/>
  <c r="U22" i="26"/>
  <c r="W22" i="26"/>
  <c r="AA22" i="26"/>
  <c r="AB22" i="26" s="1"/>
  <c r="I22" i="26"/>
  <c r="K22" i="26"/>
  <c r="AC68" i="26"/>
  <c r="U68" i="26"/>
  <c r="O68" i="26"/>
  <c r="AA68" i="26"/>
  <c r="AB68" i="26" s="1"/>
  <c r="I68" i="26"/>
  <c r="Y68" i="26"/>
  <c r="S68" i="26"/>
  <c r="T68" i="26" s="1"/>
  <c r="Q68" i="26"/>
  <c r="M68" i="26"/>
  <c r="G68" i="26"/>
  <c r="W68" i="26"/>
  <c r="K68" i="26"/>
  <c r="G17" i="26"/>
  <c r="W17" i="26"/>
  <c r="M17" i="26"/>
  <c r="U17" i="26"/>
  <c r="K17" i="26"/>
  <c r="AA17" i="26"/>
  <c r="AB17" i="26" s="1"/>
  <c r="Y17" i="26"/>
  <c r="O17" i="26"/>
  <c r="I17" i="26"/>
  <c r="Q17" i="26"/>
  <c r="S17" i="26"/>
  <c r="AC52" i="26"/>
  <c r="M52" i="26"/>
  <c r="G52" i="26"/>
  <c r="W52" i="26"/>
  <c r="U52" i="26"/>
  <c r="O52" i="26"/>
  <c r="Q52" i="26"/>
  <c r="K52" i="26"/>
  <c r="AA52" i="26"/>
  <c r="AB52" i="26" s="1"/>
  <c r="I52" i="26"/>
  <c r="Y52" i="26"/>
  <c r="S52" i="26"/>
  <c r="O9" i="26"/>
  <c r="M9" i="26"/>
  <c r="Q9" i="26"/>
  <c r="W9" i="26"/>
  <c r="S9" i="26"/>
  <c r="I9" i="26"/>
  <c r="G9" i="26"/>
  <c r="Y9" i="26"/>
  <c r="K9" i="26"/>
  <c r="AA9" i="26"/>
  <c r="AB9" i="26" s="1"/>
  <c r="U9" i="26"/>
  <c r="K6" i="26"/>
  <c r="Q6" i="26"/>
  <c r="U6" i="26"/>
  <c r="O6" i="26"/>
  <c r="W6" i="26"/>
  <c r="I6" i="26"/>
  <c r="AA6" i="26"/>
  <c r="AB6" i="26" s="1"/>
  <c r="S6" i="26"/>
  <c r="Y6" i="26"/>
  <c r="G6" i="26"/>
  <c r="M6" i="26"/>
  <c r="Q35" i="26"/>
  <c r="G35" i="26"/>
  <c r="O35" i="26"/>
  <c r="Y35" i="26"/>
  <c r="U35" i="26"/>
  <c r="W35" i="26"/>
  <c r="I35" i="26"/>
  <c r="K35" i="26"/>
  <c r="AA35" i="26"/>
  <c r="AB35" i="26" s="1"/>
  <c r="S35" i="26"/>
  <c r="M35" i="26"/>
  <c r="U20" i="26"/>
  <c r="G20" i="26"/>
  <c r="M20" i="26"/>
  <c r="AA20" i="26"/>
  <c r="AB20" i="26" s="1"/>
  <c r="I20" i="26"/>
  <c r="Y20" i="26"/>
  <c r="W20" i="26"/>
  <c r="O20" i="26"/>
  <c r="Q20" i="26"/>
  <c r="K20" i="26"/>
  <c r="S20" i="26"/>
  <c r="U41" i="26"/>
  <c r="V41" i="26" s="1"/>
  <c r="O41" i="26"/>
  <c r="P41" i="26" s="1"/>
  <c r="I41" i="26"/>
  <c r="J41" i="26" s="1"/>
  <c r="W41" i="26"/>
  <c r="X41" i="26" s="1"/>
  <c r="S41" i="26"/>
  <c r="T41" i="26" s="1"/>
  <c r="Y41" i="26"/>
  <c r="Z41" i="26" s="1"/>
  <c r="G41" i="26"/>
  <c r="H41" i="26" s="1"/>
  <c r="M41" i="26"/>
  <c r="N41" i="26" s="1"/>
  <c r="Q41" i="26"/>
  <c r="R41" i="26" s="1"/>
  <c r="AA41" i="26"/>
  <c r="AB41" i="26" s="1"/>
  <c r="K41" i="26"/>
  <c r="L41" i="26" s="1"/>
  <c r="Q26" i="26"/>
  <c r="S26" i="26"/>
  <c r="AA26" i="26"/>
  <c r="AB26" i="26" s="1"/>
  <c r="U26" i="26"/>
  <c r="G26" i="26"/>
  <c r="K26" i="26"/>
  <c r="I26" i="26"/>
  <c r="Y26" i="26"/>
  <c r="W26" i="26"/>
  <c r="M26" i="26"/>
  <c r="O26" i="26"/>
  <c r="I19" i="26"/>
  <c r="G19" i="26"/>
  <c r="O19" i="26"/>
  <c r="AA19" i="26"/>
  <c r="AB19" i="26" s="1"/>
  <c r="M19" i="26"/>
  <c r="W19" i="26"/>
  <c r="Y19" i="26"/>
  <c r="Q19" i="26"/>
  <c r="K19" i="26"/>
  <c r="S19" i="26"/>
  <c r="U19" i="26"/>
  <c r="K42" i="26"/>
  <c r="AA42" i="26"/>
  <c r="AB42" i="26" s="1"/>
  <c r="U42" i="26"/>
  <c r="S42" i="26"/>
  <c r="Q42" i="26"/>
  <c r="O42" i="26"/>
  <c r="I42" i="26"/>
  <c r="Y42" i="26"/>
  <c r="M42" i="26"/>
  <c r="G42" i="26"/>
  <c r="W42" i="26"/>
  <c r="W16" i="26"/>
  <c r="O16" i="26"/>
  <c r="U16" i="26"/>
  <c r="G16" i="26"/>
  <c r="AA16" i="26"/>
  <c r="AB16" i="26" s="1"/>
  <c r="M16" i="26"/>
  <c r="Y16" i="26"/>
  <c r="S16" i="26"/>
  <c r="K16" i="26"/>
  <c r="Q16" i="26"/>
  <c r="I16" i="26"/>
  <c r="AC58" i="26"/>
  <c r="S58" i="26"/>
  <c r="M58" i="26"/>
  <c r="U58" i="26"/>
  <c r="I58" i="26"/>
  <c r="G58" i="26"/>
  <c r="W58" i="26"/>
  <c r="Q58" i="26"/>
  <c r="K58" i="26"/>
  <c r="O58" i="26"/>
  <c r="AA58" i="26"/>
  <c r="AB58" i="26" s="1"/>
  <c r="Y58" i="26"/>
  <c r="G24" i="26"/>
  <c r="W24" i="26"/>
  <c r="U24" i="26"/>
  <c r="O24" i="26"/>
  <c r="Y24" i="26"/>
  <c r="K24" i="26"/>
  <c r="AA24" i="26"/>
  <c r="AB24" i="26" s="1"/>
  <c r="I24" i="26"/>
  <c r="M24" i="26"/>
  <c r="S24" i="26"/>
  <c r="Q24" i="26"/>
  <c r="I11" i="32"/>
  <c r="J11" i="32" s="1"/>
  <c r="U11" i="32"/>
  <c r="V11" i="32" s="1"/>
  <c r="K11" i="32"/>
  <c r="L11" i="32" s="1"/>
  <c r="G11" i="32"/>
  <c r="W11" i="32"/>
  <c r="X11" i="32" s="1"/>
  <c r="M11" i="32"/>
  <c r="N11" i="32" s="1"/>
  <c r="Q11" i="32"/>
  <c r="R11" i="32" s="1"/>
  <c r="S11" i="32"/>
  <c r="T11" i="32" s="1"/>
  <c r="Y11" i="32"/>
  <c r="Z11" i="32" s="1"/>
  <c r="O11" i="32"/>
  <c r="P11" i="32" s="1"/>
  <c r="AA11" i="32"/>
  <c r="AB11" i="32" s="1"/>
  <c r="O67" i="26"/>
  <c r="P67" i="26" s="1"/>
  <c r="AC67" i="26"/>
  <c r="I67" i="26"/>
  <c r="J67" i="26" s="1"/>
  <c r="Y67" i="26"/>
  <c r="Z67" i="26" s="1"/>
  <c r="K67" i="26"/>
  <c r="L67" i="26" s="1"/>
  <c r="Q67" i="26"/>
  <c r="R67" i="26" s="1"/>
  <c r="M67" i="26"/>
  <c r="N67" i="26" s="1"/>
  <c r="S67" i="26"/>
  <c r="T67" i="26" s="1"/>
  <c r="AA67" i="26"/>
  <c r="AB67" i="26" s="1"/>
  <c r="G67" i="26"/>
  <c r="H67" i="26" s="1"/>
  <c r="U67" i="26"/>
  <c r="V67" i="26" s="1"/>
  <c r="W67" i="26"/>
  <c r="X67" i="26" s="1"/>
  <c r="O59" i="26"/>
  <c r="P59" i="26" s="1"/>
  <c r="AC59" i="26"/>
  <c r="I59" i="26"/>
  <c r="J59" i="26" s="1"/>
  <c r="S59" i="26"/>
  <c r="T59" i="26" s="1"/>
  <c r="W59" i="26"/>
  <c r="X59" i="26" s="1"/>
  <c r="M59" i="26"/>
  <c r="N59" i="26" s="1"/>
  <c r="Q59" i="26"/>
  <c r="R59" i="26" s="1"/>
  <c r="AA59" i="26"/>
  <c r="AB59" i="26" s="1"/>
  <c r="G59" i="26"/>
  <c r="H59" i="26" s="1"/>
  <c r="Y59" i="26"/>
  <c r="Z59" i="26" s="1"/>
  <c r="U59" i="26"/>
  <c r="V59" i="26" s="1"/>
  <c r="K59" i="26"/>
  <c r="L59" i="26" s="1"/>
  <c r="AC64" i="26"/>
  <c r="I64" i="26"/>
  <c r="Y64" i="26"/>
  <c r="S64" i="26"/>
  <c r="Q64" i="26"/>
  <c r="M64" i="26"/>
  <c r="G64" i="26"/>
  <c r="W64" i="26"/>
  <c r="AA64" i="26"/>
  <c r="AB64" i="26" s="1"/>
  <c r="K64" i="26"/>
  <c r="U64" i="26"/>
  <c r="O64" i="26"/>
  <c r="M43" i="32"/>
  <c r="N43" i="32" s="1"/>
  <c r="K43" i="32"/>
  <c r="L43" i="32" s="1"/>
  <c r="O43" i="32"/>
  <c r="P43" i="32" s="1"/>
  <c r="G43" i="32"/>
  <c r="H43" i="32" s="1"/>
  <c r="Q43" i="32"/>
  <c r="R43" i="32" s="1"/>
  <c r="AA43" i="32"/>
  <c r="AB43" i="32" s="1"/>
  <c r="I43" i="32"/>
  <c r="J43" i="32" s="1"/>
  <c r="U43" i="32"/>
  <c r="V43" i="32" s="1"/>
  <c r="W43" i="32"/>
  <c r="X43" i="32" s="1"/>
  <c r="Y43" i="32"/>
  <c r="S43" i="32"/>
  <c r="U30" i="26"/>
  <c r="W30" i="26"/>
  <c r="I30" i="26"/>
  <c r="Y30" i="26"/>
  <c r="K30" i="26"/>
  <c r="O30" i="26"/>
  <c r="M30" i="26"/>
  <c r="S30" i="26"/>
  <c r="AA30" i="26"/>
  <c r="AB30" i="26" s="1"/>
  <c r="Q30" i="26"/>
  <c r="G30" i="26"/>
  <c r="I15" i="26"/>
  <c r="Y15" i="26"/>
  <c r="AA15" i="26"/>
  <c r="AB15" i="26" s="1"/>
  <c r="O15" i="26"/>
  <c r="M15" i="26"/>
  <c r="S15" i="26"/>
  <c r="G15" i="26"/>
  <c r="Q15" i="26"/>
  <c r="W15" i="26"/>
  <c r="U15" i="26"/>
  <c r="K15" i="26"/>
  <c r="I8" i="26"/>
  <c r="U8" i="26"/>
  <c r="W8" i="26"/>
  <c r="AA8" i="26"/>
  <c r="AB8" i="26" s="1"/>
  <c r="S8" i="26"/>
  <c r="K8" i="26"/>
  <c r="O8" i="26"/>
  <c r="Y8" i="26"/>
  <c r="G8" i="26"/>
  <c r="M8" i="26"/>
  <c r="Q8" i="26"/>
  <c r="AC49" i="26"/>
  <c r="K49" i="26"/>
  <c r="AA49" i="26"/>
  <c r="AB49" i="26" s="1"/>
  <c r="Y49" i="26"/>
  <c r="S49" i="26"/>
  <c r="O49" i="26"/>
  <c r="Q49" i="26"/>
  <c r="M49" i="26"/>
  <c r="U49" i="26"/>
  <c r="W49" i="26"/>
  <c r="I49" i="26"/>
  <c r="G49" i="26"/>
  <c r="AC51" i="26"/>
  <c r="Q51" i="26"/>
  <c r="G51" i="26"/>
  <c r="O51" i="26"/>
  <c r="I51" i="26"/>
  <c r="K51" i="26"/>
  <c r="U51" i="26"/>
  <c r="W51" i="26"/>
  <c r="Y51" i="26"/>
  <c r="M51" i="26"/>
  <c r="S51" i="26"/>
  <c r="AA51" i="26"/>
  <c r="AB51" i="26" s="1"/>
  <c r="Q27" i="26"/>
  <c r="K27" i="26"/>
  <c r="AA27" i="26"/>
  <c r="AB27" i="26" s="1"/>
  <c r="I27" i="26"/>
  <c r="S27" i="26"/>
  <c r="U27" i="26"/>
  <c r="O27" i="26"/>
  <c r="Y27" i="26"/>
  <c r="M27" i="26"/>
  <c r="G27" i="26"/>
  <c r="W27" i="26"/>
  <c r="AC48" i="26"/>
  <c r="I48" i="26"/>
  <c r="Y48" i="26"/>
  <c r="S48" i="26"/>
  <c r="Q48" i="26"/>
  <c r="M48" i="26"/>
  <c r="G48" i="26"/>
  <c r="W48" i="26"/>
  <c r="K48" i="26"/>
  <c r="AA48" i="26"/>
  <c r="AB48" i="26" s="1"/>
  <c r="O48" i="26"/>
  <c r="U48" i="26"/>
  <c r="AC81" i="26"/>
  <c r="M81" i="26"/>
  <c r="O81" i="26"/>
  <c r="AA81" i="26"/>
  <c r="AB81" i="26" s="1"/>
  <c r="S81" i="26"/>
  <c r="Q81" i="26"/>
  <c r="U81" i="26"/>
  <c r="I81" i="26"/>
  <c r="K81" i="26"/>
  <c r="Y81" i="26"/>
  <c r="G81" i="26"/>
  <c r="W81" i="26"/>
  <c r="AC45" i="26"/>
  <c r="G45" i="26"/>
  <c r="W45" i="26"/>
  <c r="U45" i="26"/>
  <c r="O45" i="26"/>
  <c r="K45" i="26"/>
  <c r="AA45" i="26"/>
  <c r="AB45" i="26" s="1"/>
  <c r="I45" i="26"/>
  <c r="M45" i="26"/>
  <c r="Y45" i="26"/>
  <c r="S45" i="26"/>
  <c r="Q45" i="26"/>
  <c r="W90" i="32"/>
  <c r="X90" i="32" s="1"/>
  <c r="M90" i="32"/>
  <c r="N90" i="32" s="1"/>
  <c r="S90" i="32"/>
  <c r="T90" i="32" s="1"/>
  <c r="Y90" i="32"/>
  <c r="Z90" i="32" s="1"/>
  <c r="O90" i="32"/>
  <c r="P90" i="32" s="1"/>
  <c r="K90" i="32"/>
  <c r="L90" i="32" s="1"/>
  <c r="I90" i="32"/>
  <c r="J90" i="32" s="1"/>
  <c r="Q90" i="32"/>
  <c r="R90" i="32" s="1"/>
  <c r="G90" i="32"/>
  <c r="H90" i="32" s="1"/>
  <c r="AA90" i="32"/>
  <c r="AB90" i="32" s="1"/>
  <c r="U90" i="32"/>
  <c r="V90" i="32" s="1"/>
  <c r="G33" i="26"/>
  <c r="W33" i="26"/>
  <c r="Q33" i="26"/>
  <c r="O33" i="26"/>
  <c r="Y33" i="26"/>
  <c r="K33" i="26"/>
  <c r="AA33" i="26"/>
  <c r="AB33" i="26" s="1"/>
  <c r="U33" i="26"/>
  <c r="I33" i="26"/>
  <c r="S33" i="26"/>
  <c r="M33" i="26"/>
  <c r="I39" i="33"/>
  <c r="J39" i="33" s="1"/>
  <c r="Y39" i="33"/>
  <c r="Z39" i="33" s="1"/>
  <c r="G39" i="33"/>
  <c r="H39" i="33" s="1"/>
  <c r="AA39" i="33"/>
  <c r="AB39" i="33" s="1"/>
  <c r="K39" i="33"/>
  <c r="L39" i="33" s="1"/>
  <c r="M39" i="33"/>
  <c r="O39" i="33"/>
  <c r="P39" i="33" s="1"/>
  <c r="W39" i="33"/>
  <c r="X39" i="33" s="1"/>
  <c r="S39" i="33"/>
  <c r="T39" i="33" s="1"/>
  <c r="Q39" i="33"/>
  <c r="R39" i="33" s="1"/>
  <c r="U39" i="33"/>
  <c r="V39" i="33" s="1"/>
  <c r="Q53" i="32"/>
  <c r="R53" i="32" s="1"/>
  <c r="AA53" i="32"/>
  <c r="AB53" i="32" s="1"/>
  <c r="S53" i="32"/>
  <c r="T53" i="32" s="1"/>
  <c r="W53" i="32"/>
  <c r="M53" i="32"/>
  <c r="N53" i="32" s="1"/>
  <c r="G53" i="32"/>
  <c r="K53" i="32"/>
  <c r="L53" i="32" s="1"/>
  <c r="U53" i="32"/>
  <c r="V53" i="32" s="1"/>
  <c r="I53" i="32"/>
  <c r="J53" i="32" s="1"/>
  <c r="O53" i="32"/>
  <c r="P53" i="32" s="1"/>
  <c r="Y53" i="32"/>
  <c r="Z53" i="32" s="1"/>
  <c r="AC92" i="26"/>
  <c r="M92" i="26"/>
  <c r="S92" i="26"/>
  <c r="K92" i="26"/>
  <c r="Q92" i="26"/>
  <c r="AA92" i="26"/>
  <c r="AB92" i="26" s="1"/>
  <c r="Y92" i="26"/>
  <c r="G92" i="26"/>
  <c r="U92" i="26"/>
  <c r="W92" i="26"/>
  <c r="I92" i="26"/>
  <c r="O92" i="26"/>
  <c r="I76" i="32"/>
  <c r="J76" i="32" s="1"/>
  <c r="G76" i="32"/>
  <c r="H76" i="32" s="1"/>
  <c r="O76" i="32"/>
  <c r="P76" i="32" s="1"/>
  <c r="W76" i="32"/>
  <c r="X76" i="32" s="1"/>
  <c r="AA76" i="32"/>
  <c r="AB76" i="32" s="1"/>
  <c r="Y76" i="32"/>
  <c r="Z76" i="32" s="1"/>
  <c r="Q76" i="32"/>
  <c r="R76" i="32" s="1"/>
  <c r="M76" i="32"/>
  <c r="N76" i="32" s="1"/>
  <c r="K76" i="32"/>
  <c r="L76" i="32" s="1"/>
  <c r="U76" i="32"/>
  <c r="V76" i="32" s="1"/>
  <c r="S76" i="32"/>
  <c r="T76" i="32" s="1"/>
  <c r="AA93" i="33"/>
  <c r="AB93" i="33" s="1"/>
  <c r="S93" i="33"/>
  <c r="T93" i="33" s="1"/>
  <c r="K93" i="33"/>
  <c r="L93" i="33" s="1"/>
  <c r="O93" i="33"/>
  <c r="P93" i="33" s="1"/>
  <c r="M93" i="33"/>
  <c r="N93" i="33" s="1"/>
  <c r="I93" i="33"/>
  <c r="J93" i="33" s="1"/>
  <c r="W93" i="33"/>
  <c r="Q93" i="33"/>
  <c r="R93" i="33" s="1"/>
  <c r="G93" i="33"/>
  <c r="U93" i="33"/>
  <c r="V93" i="33" s="1"/>
  <c r="Y93" i="33"/>
  <c r="Z93" i="33" s="1"/>
  <c r="G12" i="33"/>
  <c r="H12" i="33" s="1"/>
  <c r="S12" i="33"/>
  <c r="T12" i="33" s="1"/>
  <c r="I12" i="33"/>
  <c r="J12" i="33" s="1"/>
  <c r="U12" i="33"/>
  <c r="V12" i="33" s="1"/>
  <c r="K12" i="33"/>
  <c r="L12" i="33" s="1"/>
  <c r="AA12" i="33"/>
  <c r="AB12" i="33" s="1"/>
  <c r="Q12" i="33"/>
  <c r="R12" i="33" s="1"/>
  <c r="Y12" i="33"/>
  <c r="Z12" i="33" s="1"/>
  <c r="W12" i="33"/>
  <c r="X12" i="33" s="1"/>
  <c r="M12" i="33"/>
  <c r="N12" i="33" s="1"/>
  <c r="O12" i="33"/>
  <c r="P12" i="33" s="1"/>
  <c r="AA31" i="32"/>
  <c r="AB31" i="32" s="1"/>
  <c r="S31" i="32"/>
  <c r="T31" i="32" s="1"/>
  <c r="Q31" i="32"/>
  <c r="R31" i="32" s="1"/>
  <c r="Y31" i="32"/>
  <c r="Z31" i="32" s="1"/>
  <c r="O31" i="32"/>
  <c r="P31" i="32" s="1"/>
  <c r="M31" i="32"/>
  <c r="N31" i="32" s="1"/>
  <c r="W31" i="32"/>
  <c r="X31" i="32" s="1"/>
  <c r="I31" i="32"/>
  <c r="J31" i="32" s="1"/>
  <c r="G31" i="32"/>
  <c r="H31" i="32" s="1"/>
  <c r="U31" i="32"/>
  <c r="V31" i="32" s="1"/>
  <c r="K31" i="32"/>
  <c r="L31" i="32" s="1"/>
  <c r="AA94" i="32"/>
  <c r="AB94" i="32" s="1"/>
  <c r="Y94" i="32"/>
  <c r="Z94" i="32" s="1"/>
  <c r="O94" i="32"/>
  <c r="P94" i="32" s="1"/>
  <c r="S94" i="32"/>
  <c r="T94" i="32" s="1"/>
  <c r="W94" i="32"/>
  <c r="X94" i="32" s="1"/>
  <c r="Q94" i="32"/>
  <c r="R94" i="32" s="1"/>
  <c r="G94" i="32"/>
  <c r="H94" i="32" s="1"/>
  <c r="K94" i="32"/>
  <c r="L94" i="32" s="1"/>
  <c r="M94" i="32"/>
  <c r="N94" i="32" s="1"/>
  <c r="I94" i="32"/>
  <c r="J94" i="32" s="1"/>
  <c r="U94" i="32"/>
  <c r="V94" i="32" s="1"/>
  <c r="AC89" i="34"/>
  <c r="Y89" i="34"/>
  <c r="Z89" i="34" s="1"/>
  <c r="AA89" i="34"/>
  <c r="AB89" i="34" s="1"/>
  <c r="O89" i="34"/>
  <c r="P89" i="34" s="1"/>
  <c r="M89" i="34"/>
  <c r="N89" i="34" s="1"/>
  <c r="W89" i="34"/>
  <c r="X89" i="34" s="1"/>
  <c r="G89" i="34"/>
  <c r="H89" i="34" s="1"/>
  <c r="K89" i="34"/>
  <c r="L89" i="34" s="1"/>
  <c r="Q89" i="34"/>
  <c r="R89" i="34" s="1"/>
  <c r="I89" i="34"/>
  <c r="J89" i="34" s="1"/>
  <c r="U89" i="34"/>
  <c r="V89" i="34" s="1"/>
  <c r="S89" i="34"/>
  <c r="T89" i="34" s="1"/>
  <c r="AA18" i="32"/>
  <c r="AB18" i="32" s="1"/>
  <c r="K18" i="32"/>
  <c r="L18" i="32" s="1"/>
  <c r="W18" i="32"/>
  <c r="X18" i="32" s="1"/>
  <c r="O18" i="32"/>
  <c r="P18" i="32" s="1"/>
  <c r="U18" i="32"/>
  <c r="V18" i="32" s="1"/>
  <c r="Q18" i="32"/>
  <c r="R18" i="32" s="1"/>
  <c r="S18" i="32"/>
  <c r="T18" i="32" s="1"/>
  <c r="I18" i="32"/>
  <c r="J18" i="32" s="1"/>
  <c r="M18" i="32"/>
  <c r="N18" i="32" s="1"/>
  <c r="G18" i="32"/>
  <c r="H18" i="32" s="1"/>
  <c r="Y18" i="32"/>
  <c r="Z18" i="32" s="1"/>
  <c r="M56" i="32"/>
  <c r="N56" i="32" s="1"/>
  <c r="K56" i="32"/>
  <c r="L56" i="32" s="1"/>
  <c r="I56" i="32"/>
  <c r="J56" i="32" s="1"/>
  <c r="Q56" i="32"/>
  <c r="R56" i="32" s="1"/>
  <c r="G56" i="32"/>
  <c r="H56" i="32" s="1"/>
  <c r="O56" i="32"/>
  <c r="P56" i="32" s="1"/>
  <c r="S56" i="32"/>
  <c r="T56" i="32" s="1"/>
  <c r="U56" i="32"/>
  <c r="V56" i="32" s="1"/>
  <c r="AA56" i="32"/>
  <c r="AB56" i="32" s="1"/>
  <c r="Y56" i="32"/>
  <c r="Z56" i="32" s="1"/>
  <c r="W56" i="32"/>
  <c r="X56" i="32" s="1"/>
  <c r="I44" i="33"/>
  <c r="J44" i="33" s="1"/>
  <c r="U44" i="33"/>
  <c r="V44" i="33" s="1"/>
  <c r="O44" i="33"/>
  <c r="P44" i="33" s="1"/>
  <c r="AA44" i="33"/>
  <c r="AB44" i="33" s="1"/>
  <c r="W44" i="33"/>
  <c r="X44" i="33" s="1"/>
  <c r="Q44" i="33"/>
  <c r="R44" i="33" s="1"/>
  <c r="K44" i="33"/>
  <c r="L44" i="33" s="1"/>
  <c r="G44" i="33"/>
  <c r="H44" i="33" s="1"/>
  <c r="Y44" i="33"/>
  <c r="Z44" i="33" s="1"/>
  <c r="M44" i="33"/>
  <c r="N44" i="33" s="1"/>
  <c r="S44" i="33"/>
  <c r="T44" i="33" s="1"/>
  <c r="O85" i="32"/>
  <c r="P85" i="32" s="1"/>
  <c r="AA85" i="32"/>
  <c r="AB85" i="32" s="1"/>
  <c r="Q85" i="32"/>
  <c r="R85" i="32" s="1"/>
  <c r="M85" i="32"/>
  <c r="N85" i="32" s="1"/>
  <c r="G85" i="32"/>
  <c r="H85" i="32" s="1"/>
  <c r="S85" i="32"/>
  <c r="T85" i="32" s="1"/>
  <c r="I85" i="32"/>
  <c r="J85" i="32" s="1"/>
  <c r="W85" i="32"/>
  <c r="X85" i="32" s="1"/>
  <c r="U85" i="32"/>
  <c r="V85" i="32" s="1"/>
  <c r="K85" i="32"/>
  <c r="L85" i="32" s="1"/>
  <c r="Y85" i="32"/>
  <c r="Z85" i="32" s="1"/>
  <c r="W47" i="32"/>
  <c r="G47" i="32"/>
  <c r="H47" i="32" s="1"/>
  <c r="Y47" i="32"/>
  <c r="Z47" i="32" s="1"/>
  <c r="I47" i="32"/>
  <c r="J47" i="32" s="1"/>
  <c r="AA47" i="32"/>
  <c r="AB47" i="32" s="1"/>
  <c r="Q47" i="32"/>
  <c r="R47" i="32" s="1"/>
  <c r="S47" i="32"/>
  <c r="T47" i="32" s="1"/>
  <c r="K47" i="32"/>
  <c r="L47" i="32" s="1"/>
  <c r="M47" i="32"/>
  <c r="N47" i="32" s="1"/>
  <c r="U47" i="32"/>
  <c r="V47" i="32" s="1"/>
  <c r="O47" i="32"/>
  <c r="P47" i="32" s="1"/>
  <c r="G65" i="32"/>
  <c r="H65" i="32" s="1"/>
  <c r="Q65" i="32"/>
  <c r="R65" i="32" s="1"/>
  <c r="O65" i="32"/>
  <c r="P65" i="32" s="1"/>
  <c r="S65" i="32"/>
  <c r="T65" i="32" s="1"/>
  <c r="I65" i="32"/>
  <c r="J65" i="32" s="1"/>
  <c r="K65" i="32"/>
  <c r="L65" i="32" s="1"/>
  <c r="U65" i="32"/>
  <c r="V65" i="32" s="1"/>
  <c r="W65" i="32"/>
  <c r="X65" i="32" s="1"/>
  <c r="M65" i="32"/>
  <c r="N65" i="32" s="1"/>
  <c r="Y65" i="32"/>
  <c r="Z65" i="32" s="1"/>
  <c r="AA65" i="32"/>
  <c r="AB65" i="32" s="1"/>
  <c r="I28" i="32"/>
  <c r="J28" i="32" s="1"/>
  <c r="G28" i="32"/>
  <c r="H28" i="32" s="1"/>
  <c r="Y28" i="32"/>
  <c r="Z28" i="32" s="1"/>
  <c r="AA28" i="32"/>
  <c r="AB28" i="32" s="1"/>
  <c r="W28" i="32"/>
  <c r="X28" i="32" s="1"/>
  <c r="M28" i="32"/>
  <c r="N28" i="32" s="1"/>
  <c r="U28" i="32"/>
  <c r="V28" i="32" s="1"/>
  <c r="K28" i="32"/>
  <c r="L28" i="32" s="1"/>
  <c r="O28" i="32"/>
  <c r="P28" i="32" s="1"/>
  <c r="S28" i="32"/>
  <c r="T28" i="32" s="1"/>
  <c r="Q28" i="32"/>
  <c r="R28" i="32" s="1"/>
  <c r="AC57" i="26"/>
  <c r="S57" i="26"/>
  <c r="Y57" i="26"/>
  <c r="W57" i="26"/>
  <c r="G57" i="26"/>
  <c r="I57" i="26"/>
  <c r="Q57" i="26"/>
  <c r="K57" i="26"/>
  <c r="AA57" i="26"/>
  <c r="AB57" i="26" s="1"/>
  <c r="O57" i="26"/>
  <c r="M57" i="26"/>
  <c r="U57" i="26"/>
  <c r="S36" i="32"/>
  <c r="T36" i="32" s="1"/>
  <c r="Q36" i="32"/>
  <c r="R36" i="32" s="1"/>
  <c r="O36" i="32"/>
  <c r="P36" i="32" s="1"/>
  <c r="W36" i="32"/>
  <c r="X36" i="32" s="1"/>
  <c r="U36" i="32"/>
  <c r="V36" i="32" s="1"/>
  <c r="M36" i="32"/>
  <c r="N36" i="32" s="1"/>
  <c r="K36" i="32"/>
  <c r="L36" i="32" s="1"/>
  <c r="G36" i="32"/>
  <c r="H36" i="32" s="1"/>
  <c r="AA36" i="32"/>
  <c r="AB36" i="32" s="1"/>
  <c r="Y36" i="32"/>
  <c r="Z36" i="32" s="1"/>
  <c r="I36" i="32"/>
  <c r="J36" i="32" s="1"/>
  <c r="AC70" i="34"/>
  <c r="Q70" i="34"/>
  <c r="R70" i="34" s="1"/>
  <c r="O70" i="34"/>
  <c r="P70" i="34" s="1"/>
  <c r="M70" i="34"/>
  <c r="N70" i="34" s="1"/>
  <c r="W70" i="34"/>
  <c r="X70" i="34" s="1"/>
  <c r="G70" i="34"/>
  <c r="H70" i="34" s="1"/>
  <c r="I70" i="34"/>
  <c r="J70" i="34" s="1"/>
  <c r="Y70" i="34"/>
  <c r="Z70" i="34" s="1"/>
  <c r="AA70" i="34"/>
  <c r="AB70" i="34" s="1"/>
  <c r="S70" i="34"/>
  <c r="T70" i="34" s="1"/>
  <c r="K70" i="34"/>
  <c r="L70" i="34" s="1"/>
  <c r="U70" i="34"/>
  <c r="V70" i="34" s="1"/>
  <c r="Y32" i="32"/>
  <c r="Z32" i="32" s="1"/>
  <c r="O32" i="32"/>
  <c r="P32" i="32" s="1"/>
  <c r="S32" i="32"/>
  <c r="T32" i="32" s="1"/>
  <c r="Q32" i="32"/>
  <c r="R32" i="32" s="1"/>
  <c r="M32" i="32"/>
  <c r="N32" i="32" s="1"/>
  <c r="G32" i="32"/>
  <c r="H32" i="32" s="1"/>
  <c r="W32" i="32"/>
  <c r="X32" i="32" s="1"/>
  <c r="K32" i="32"/>
  <c r="L32" i="32" s="1"/>
  <c r="U32" i="32"/>
  <c r="V32" i="32" s="1"/>
  <c r="AA32" i="32"/>
  <c r="AB32" i="32" s="1"/>
  <c r="I32" i="32"/>
  <c r="J32" i="32" s="1"/>
  <c r="S84" i="32"/>
  <c r="T84" i="32" s="1"/>
  <c r="I84" i="32"/>
  <c r="J84" i="32" s="1"/>
  <c r="W84" i="32"/>
  <c r="X84" i="32" s="1"/>
  <c r="U84" i="32"/>
  <c r="V84" i="32" s="1"/>
  <c r="K84" i="32"/>
  <c r="L84" i="32" s="1"/>
  <c r="O84" i="32"/>
  <c r="P84" i="32" s="1"/>
  <c r="AA84" i="32"/>
  <c r="AB84" i="32" s="1"/>
  <c r="M84" i="32"/>
  <c r="N84" i="32" s="1"/>
  <c r="Y84" i="32"/>
  <c r="Z84" i="32" s="1"/>
  <c r="G84" i="32"/>
  <c r="H84" i="32" s="1"/>
  <c r="Q84" i="32"/>
  <c r="R84" i="32" s="1"/>
  <c r="R113" i="26"/>
  <c r="F5" i="26"/>
  <c r="AC5" i="26" s="1"/>
  <c r="P111" i="26"/>
  <c r="Z112" i="26"/>
  <c r="N114" i="26"/>
  <c r="X110" i="26"/>
  <c r="L112" i="26"/>
  <c r="V113" i="26"/>
  <c r="J110" i="26"/>
  <c r="T111" i="26"/>
  <c r="H113" i="26"/>
  <c r="R114" i="26"/>
  <c r="V111" i="26"/>
  <c r="X112" i="26"/>
  <c r="P112" i="26"/>
  <c r="V110" i="26"/>
  <c r="R111" i="26"/>
  <c r="P114" i="26"/>
  <c r="H112" i="26"/>
  <c r="T110" i="26"/>
  <c r="N110" i="26"/>
  <c r="X111" i="26"/>
  <c r="L113" i="26"/>
  <c r="V114" i="26"/>
  <c r="J111" i="26"/>
  <c r="T112" i="26"/>
  <c r="H114" i="26"/>
  <c r="R110" i="26"/>
  <c r="AB111" i="26"/>
  <c r="P113" i="26"/>
  <c r="Z114" i="26"/>
  <c r="L110" i="26"/>
  <c r="N111" i="26"/>
  <c r="AB110" i="26"/>
  <c r="J112" i="26"/>
  <c r="H110" i="26"/>
  <c r="Z110" i="26"/>
  <c r="T114" i="26"/>
  <c r="AB114" i="26"/>
  <c r="T113" i="26"/>
  <c r="AB112" i="26"/>
  <c r="N112" i="26"/>
  <c r="X113" i="26"/>
  <c r="AB113" i="26"/>
  <c r="X114" i="26"/>
  <c r="L114" i="26"/>
  <c r="J114" i="26"/>
  <c r="P110" i="26"/>
  <c r="L111" i="26"/>
  <c r="Z113" i="26"/>
  <c r="N113" i="26"/>
  <c r="H111" i="26"/>
  <c r="Z111" i="26"/>
  <c r="V112" i="26"/>
  <c r="J113" i="26"/>
  <c r="R112" i="26"/>
  <c r="Q79" i="33"/>
  <c r="R79" i="33" s="1"/>
  <c r="Y79" i="33"/>
  <c r="Z79" i="33" s="1"/>
  <c r="G79" i="33"/>
  <c r="M79" i="33"/>
  <c r="S79" i="33"/>
  <c r="T79" i="33" s="1"/>
  <c r="W79" i="33"/>
  <c r="X79" i="33" s="1"/>
  <c r="AA79" i="33"/>
  <c r="AB79" i="33" s="1"/>
  <c r="O79" i="33"/>
  <c r="P79" i="33" s="1"/>
  <c r="I79" i="33"/>
  <c r="J79" i="33" s="1"/>
  <c r="U79" i="33"/>
  <c r="V79" i="33" s="1"/>
  <c r="K79" i="33"/>
  <c r="L79" i="33" s="1"/>
  <c r="I86" i="32"/>
  <c r="J86" i="32" s="1"/>
  <c r="U86" i="32"/>
  <c r="V86" i="32" s="1"/>
  <c r="K86" i="32"/>
  <c r="L86" i="32" s="1"/>
  <c r="Q86" i="32"/>
  <c r="R86" i="32" s="1"/>
  <c r="W86" i="32"/>
  <c r="X86" i="32" s="1"/>
  <c r="M86" i="32"/>
  <c r="N86" i="32" s="1"/>
  <c r="S86" i="32"/>
  <c r="T86" i="32" s="1"/>
  <c r="Y86" i="32"/>
  <c r="Z86" i="32" s="1"/>
  <c r="O86" i="32"/>
  <c r="P86" i="32" s="1"/>
  <c r="AA86" i="32"/>
  <c r="AB86" i="32" s="1"/>
  <c r="G86" i="32"/>
  <c r="H86" i="32" s="1"/>
  <c r="Q34" i="32"/>
  <c r="R34" i="32" s="1"/>
  <c r="I34" i="32"/>
  <c r="J34" i="32" s="1"/>
  <c r="Y34" i="32"/>
  <c r="Z34" i="32" s="1"/>
  <c r="K34" i="32"/>
  <c r="L34" i="32" s="1"/>
  <c r="S34" i="32"/>
  <c r="T34" i="32" s="1"/>
  <c r="M34" i="32"/>
  <c r="N34" i="32" s="1"/>
  <c r="G34" i="32"/>
  <c r="H34" i="32" s="1"/>
  <c r="W34" i="32"/>
  <c r="X34" i="32" s="1"/>
  <c r="AA34" i="32"/>
  <c r="AB34" i="32" s="1"/>
  <c r="U34" i="32"/>
  <c r="V34" i="32" s="1"/>
  <c r="O34" i="32"/>
  <c r="P34" i="32" s="1"/>
  <c r="AA78" i="33"/>
  <c r="AB78" i="33" s="1"/>
  <c r="K78" i="33"/>
  <c r="L78" i="33" s="1"/>
  <c r="Q78" i="33"/>
  <c r="R78" i="33" s="1"/>
  <c r="W78" i="33"/>
  <c r="X78" i="33" s="1"/>
  <c r="G78" i="33"/>
  <c r="H78" i="33" s="1"/>
  <c r="M78" i="33"/>
  <c r="N78" i="33" s="1"/>
  <c r="U78" i="33"/>
  <c r="V78" i="33" s="1"/>
  <c r="S78" i="33"/>
  <c r="T78" i="33" s="1"/>
  <c r="I78" i="33"/>
  <c r="J78" i="33" s="1"/>
  <c r="Y78" i="33"/>
  <c r="Z78" i="33" s="1"/>
  <c r="O78" i="33"/>
  <c r="P78" i="33" s="1"/>
  <c r="AC29" i="34"/>
  <c r="W29" i="34"/>
  <c r="X29" i="34" s="1"/>
  <c r="AA29" i="34"/>
  <c r="AB29" i="34" s="1"/>
  <c r="U29" i="34"/>
  <c r="V29" i="34" s="1"/>
  <c r="S29" i="34"/>
  <c r="T29" i="34" s="1"/>
  <c r="Y29" i="34"/>
  <c r="Z29" i="34" s="1"/>
  <c r="O29" i="34"/>
  <c r="K29" i="34"/>
  <c r="L29" i="34" s="1"/>
  <c r="M29" i="34"/>
  <c r="N29" i="34" s="1"/>
  <c r="Q29" i="34"/>
  <c r="R29" i="34" s="1"/>
  <c r="I29" i="34"/>
  <c r="J29" i="34" s="1"/>
  <c r="G29" i="34"/>
  <c r="H29" i="34" s="1"/>
  <c r="K37" i="26"/>
  <c r="AA37" i="26"/>
  <c r="AB37" i="26" s="1"/>
  <c r="M37" i="26"/>
  <c r="I37" i="26"/>
  <c r="O37" i="26"/>
  <c r="U37" i="26"/>
  <c r="Q37" i="26"/>
  <c r="S37" i="26"/>
  <c r="W37" i="26"/>
  <c r="Y37" i="26"/>
  <c r="G37" i="26"/>
  <c r="I23" i="32"/>
  <c r="J23" i="32" s="1"/>
  <c r="K23" i="32"/>
  <c r="L23" i="32" s="1"/>
  <c r="W23" i="32"/>
  <c r="S23" i="32"/>
  <c r="T23" i="32" s="1"/>
  <c r="Q23" i="32"/>
  <c r="R23" i="32" s="1"/>
  <c r="M23" i="32"/>
  <c r="N23" i="32" s="1"/>
  <c r="U23" i="32"/>
  <c r="V23" i="32" s="1"/>
  <c r="Y23" i="32"/>
  <c r="Z23" i="32" s="1"/>
  <c r="G23" i="32"/>
  <c r="H23" i="32" s="1"/>
  <c r="AA23" i="32"/>
  <c r="AB23" i="32" s="1"/>
  <c r="O23" i="32"/>
  <c r="P23" i="32" s="1"/>
  <c r="Q82" i="32"/>
  <c r="R82" i="32" s="1"/>
  <c r="G82" i="32"/>
  <c r="H82" i="32" s="1"/>
  <c r="S82" i="32"/>
  <c r="T82" i="32" s="1"/>
  <c r="O82" i="32"/>
  <c r="P82" i="32" s="1"/>
  <c r="I82" i="32"/>
  <c r="J82" i="32" s="1"/>
  <c r="U82" i="32"/>
  <c r="V82" i="32" s="1"/>
  <c r="K82" i="32"/>
  <c r="L82" i="32" s="1"/>
  <c r="Y82" i="32"/>
  <c r="Z82" i="32" s="1"/>
  <c r="AA82" i="32"/>
  <c r="AB82" i="32" s="1"/>
  <c r="W82" i="32"/>
  <c r="X82" i="32" s="1"/>
  <c r="M82" i="32"/>
  <c r="N82" i="32" s="1"/>
  <c r="O10" i="32"/>
  <c r="P10" i="32" s="1"/>
  <c r="AA10" i="32"/>
  <c r="AB10" i="32" s="1"/>
  <c r="Q10" i="32"/>
  <c r="R10" i="32" s="1"/>
  <c r="M10" i="32"/>
  <c r="N10" i="32" s="1"/>
  <c r="I10" i="32"/>
  <c r="J10" i="32" s="1"/>
  <c r="W10" i="32"/>
  <c r="X10" i="32" s="1"/>
  <c r="S10" i="32"/>
  <c r="T10" i="32" s="1"/>
  <c r="Y10" i="32"/>
  <c r="Z10" i="32" s="1"/>
  <c r="G10" i="32"/>
  <c r="H10" i="32" s="1"/>
  <c r="K10" i="32"/>
  <c r="L10" i="32" s="1"/>
  <c r="U10" i="32"/>
  <c r="V10" i="32" s="1"/>
  <c r="AC77" i="26"/>
  <c r="I77" i="26"/>
  <c r="J77" i="26" s="1"/>
  <c r="K77" i="26"/>
  <c r="L77" i="26" s="1"/>
  <c r="AA77" i="26"/>
  <c r="AB77" i="26" s="1"/>
  <c r="Q77" i="26"/>
  <c r="R77" i="26" s="1"/>
  <c r="O77" i="26"/>
  <c r="P77" i="26" s="1"/>
  <c r="M77" i="26"/>
  <c r="N77" i="26" s="1"/>
  <c r="S77" i="26"/>
  <c r="T77" i="26" s="1"/>
  <c r="G77" i="26"/>
  <c r="H77" i="26" s="1"/>
  <c r="U77" i="26"/>
  <c r="V77" i="26" s="1"/>
  <c r="Y77" i="26"/>
  <c r="Z77" i="26" s="1"/>
  <c r="W77" i="26"/>
  <c r="X77" i="26" s="1"/>
  <c r="Y63" i="32"/>
  <c r="Z63" i="32" s="1"/>
  <c r="Q63" i="32"/>
  <c r="R63" i="32" s="1"/>
  <c r="M63" i="32"/>
  <c r="N63" i="32" s="1"/>
  <c r="S63" i="32"/>
  <c r="T63" i="32" s="1"/>
  <c r="I63" i="32"/>
  <c r="J63" i="32" s="1"/>
  <c r="U63" i="32"/>
  <c r="V63" i="32" s="1"/>
  <c r="K63" i="32"/>
  <c r="L63" i="32" s="1"/>
  <c r="G63" i="32"/>
  <c r="H63" i="32" s="1"/>
  <c r="AA63" i="32"/>
  <c r="AB63" i="32" s="1"/>
  <c r="W63" i="32"/>
  <c r="X63" i="32" s="1"/>
  <c r="O63" i="32"/>
  <c r="P63" i="32" s="1"/>
  <c r="M73" i="32"/>
  <c r="N73" i="32" s="1"/>
  <c r="W73" i="32"/>
  <c r="X73" i="32" s="1"/>
  <c r="AA73" i="32"/>
  <c r="AB73" i="32" s="1"/>
  <c r="G73" i="32"/>
  <c r="H73" i="32" s="1"/>
  <c r="Q73" i="32"/>
  <c r="R73" i="32" s="1"/>
  <c r="U73" i="32"/>
  <c r="V73" i="32" s="1"/>
  <c r="S73" i="32"/>
  <c r="T73" i="32" s="1"/>
  <c r="K73" i="32"/>
  <c r="L73" i="32" s="1"/>
  <c r="I73" i="32"/>
  <c r="J73" i="32" s="1"/>
  <c r="Y73" i="32"/>
  <c r="Z73" i="32" s="1"/>
  <c r="O73" i="32"/>
  <c r="P73" i="32" s="1"/>
  <c r="Q62" i="32"/>
  <c r="G62" i="32"/>
  <c r="H62" i="32" s="1"/>
  <c r="S62" i="32"/>
  <c r="T62" i="32" s="1"/>
  <c r="W62" i="32"/>
  <c r="X62" i="32" s="1"/>
  <c r="O62" i="32"/>
  <c r="P62" i="32" s="1"/>
  <c r="I62" i="32"/>
  <c r="J62" i="32" s="1"/>
  <c r="U62" i="32"/>
  <c r="V62" i="32" s="1"/>
  <c r="K62" i="32"/>
  <c r="L62" i="32" s="1"/>
  <c r="AA62" i="32"/>
  <c r="AB62" i="32" s="1"/>
  <c r="M62" i="32"/>
  <c r="N62" i="32" s="1"/>
  <c r="Y62" i="32"/>
  <c r="Z62" i="32" s="1"/>
  <c r="AA21" i="32"/>
  <c r="AB21" i="32" s="1"/>
  <c r="O21" i="32"/>
  <c r="P21" i="32" s="1"/>
  <c r="Q21" i="32"/>
  <c r="R21" i="32" s="1"/>
  <c r="U21" i="32"/>
  <c r="V21" i="32" s="1"/>
  <c r="I21" i="32"/>
  <c r="J21" i="32" s="1"/>
  <c r="G21" i="32"/>
  <c r="H21" i="32" s="1"/>
  <c r="K21" i="32"/>
  <c r="L21" i="32" s="1"/>
  <c r="M21" i="32"/>
  <c r="N21" i="32" s="1"/>
  <c r="Y21" i="32"/>
  <c r="Z21" i="32" s="1"/>
  <c r="W21" i="32"/>
  <c r="S21" i="32"/>
  <c r="W87" i="33"/>
  <c r="X87" i="33" s="1"/>
  <c r="O87" i="33"/>
  <c r="P87" i="33" s="1"/>
  <c r="AA87" i="33"/>
  <c r="AB87" i="33" s="1"/>
  <c r="Q87" i="33"/>
  <c r="R87" i="33" s="1"/>
  <c r="I87" i="33"/>
  <c r="J87" i="33" s="1"/>
  <c r="K87" i="33"/>
  <c r="L87" i="33" s="1"/>
  <c r="U87" i="33"/>
  <c r="V87" i="33" s="1"/>
  <c r="Y87" i="33"/>
  <c r="Z87" i="33" s="1"/>
  <c r="M87" i="33"/>
  <c r="N87" i="33" s="1"/>
  <c r="S87" i="33"/>
  <c r="T87" i="33" s="1"/>
  <c r="G87" i="33"/>
  <c r="H87" i="33" s="1"/>
  <c r="U66" i="32"/>
  <c r="V66" i="32" s="1"/>
  <c r="S66" i="32"/>
  <c r="T66" i="32" s="1"/>
  <c r="W66" i="32"/>
  <c r="X66" i="32" s="1"/>
  <c r="O66" i="32"/>
  <c r="P66" i="32" s="1"/>
  <c r="G66" i="32"/>
  <c r="H66" i="32" s="1"/>
  <c r="Q66" i="32"/>
  <c r="R66" i="32" s="1"/>
  <c r="Y66" i="32"/>
  <c r="Z66" i="32" s="1"/>
  <c r="K66" i="32"/>
  <c r="L66" i="32" s="1"/>
  <c r="M66" i="32"/>
  <c r="N66" i="32" s="1"/>
  <c r="AA66" i="32"/>
  <c r="AB66" i="32" s="1"/>
  <c r="I66" i="32"/>
  <c r="J66" i="32" s="1"/>
  <c r="Y71" i="32"/>
  <c r="Z71" i="32" s="1"/>
  <c r="Q71" i="32"/>
  <c r="R71" i="32" s="1"/>
  <c r="G71" i="32"/>
  <c r="H71" i="32" s="1"/>
  <c r="S71" i="32"/>
  <c r="T71" i="32" s="1"/>
  <c r="K71" i="32"/>
  <c r="L71" i="32" s="1"/>
  <c r="AA71" i="32"/>
  <c r="AB71" i="32" s="1"/>
  <c r="U71" i="32"/>
  <c r="V71" i="32" s="1"/>
  <c r="I71" i="32"/>
  <c r="J71" i="32" s="1"/>
  <c r="M71" i="32"/>
  <c r="N71" i="32" s="1"/>
  <c r="O71" i="32"/>
  <c r="P71" i="32" s="1"/>
  <c r="W71" i="32"/>
  <c r="X71" i="32" s="1"/>
  <c r="Y61" i="32"/>
  <c r="Z61" i="32" s="1"/>
  <c r="W61" i="32"/>
  <c r="X61" i="32" s="1"/>
  <c r="AA61" i="32"/>
  <c r="AB61" i="32" s="1"/>
  <c r="Q61" i="32"/>
  <c r="R61" i="32" s="1"/>
  <c r="I61" i="32"/>
  <c r="J61" i="32" s="1"/>
  <c r="S61" i="32"/>
  <c r="U61" i="32"/>
  <c r="V61" i="32" s="1"/>
  <c r="M61" i="32"/>
  <c r="N61" i="32" s="1"/>
  <c r="G61" i="32"/>
  <c r="K61" i="32"/>
  <c r="L61" i="32" s="1"/>
  <c r="O61" i="32"/>
  <c r="P61" i="32" s="1"/>
  <c r="M50" i="32"/>
  <c r="N50" i="32" s="1"/>
  <c r="O50" i="32"/>
  <c r="P50" i="32" s="1"/>
  <c r="G50" i="32"/>
  <c r="H50" i="32" s="1"/>
  <c r="S50" i="32"/>
  <c r="T50" i="32" s="1"/>
  <c r="Y50" i="32"/>
  <c r="Z50" i="32" s="1"/>
  <c r="W50" i="32"/>
  <c r="X50" i="32" s="1"/>
  <c r="K50" i="32"/>
  <c r="L50" i="32" s="1"/>
  <c r="AA50" i="32"/>
  <c r="AB50" i="32" s="1"/>
  <c r="Q50" i="32"/>
  <c r="R50" i="32" s="1"/>
  <c r="I50" i="32"/>
  <c r="J50" i="32" s="1"/>
  <c r="U50" i="32"/>
  <c r="V50" i="32" s="1"/>
  <c r="Q55" i="33"/>
  <c r="R55" i="33" s="1"/>
  <c r="S55" i="33"/>
  <c r="T55" i="33" s="1"/>
  <c r="U55" i="33"/>
  <c r="V55" i="33" s="1"/>
  <c r="K55" i="33"/>
  <c r="L55" i="33" s="1"/>
  <c r="AA55" i="33"/>
  <c r="AB55" i="33" s="1"/>
  <c r="G55" i="33"/>
  <c r="H55" i="33" s="1"/>
  <c r="I55" i="33"/>
  <c r="J55" i="33" s="1"/>
  <c r="Y55" i="33"/>
  <c r="Z55" i="33" s="1"/>
  <c r="O55" i="33"/>
  <c r="P55" i="33" s="1"/>
  <c r="W55" i="33"/>
  <c r="X55" i="33" s="1"/>
  <c r="M55" i="33"/>
  <c r="N55" i="33" s="1"/>
  <c r="AC74" i="26"/>
  <c r="O74" i="26"/>
  <c r="I74" i="26"/>
  <c r="Y74" i="26"/>
  <c r="Q74" i="26"/>
  <c r="AA74" i="26"/>
  <c r="AB74" i="26" s="1"/>
  <c r="S74" i="26"/>
  <c r="M74" i="26"/>
  <c r="G74" i="26"/>
  <c r="K74" i="26"/>
  <c r="W74" i="26"/>
  <c r="U74" i="26"/>
  <c r="S14" i="33"/>
  <c r="T14" i="33" s="1"/>
  <c r="I14" i="33"/>
  <c r="J14" i="33" s="1"/>
  <c r="M14" i="33"/>
  <c r="N14" i="33" s="1"/>
  <c r="K14" i="33"/>
  <c r="L14" i="33" s="1"/>
  <c r="W14" i="33"/>
  <c r="U14" i="33"/>
  <c r="V14" i="33" s="1"/>
  <c r="Q14" i="33"/>
  <c r="R14" i="33" s="1"/>
  <c r="O14" i="33"/>
  <c r="AA14" i="33"/>
  <c r="AB14" i="33" s="1"/>
  <c r="Y14" i="33"/>
  <c r="Z14" i="33" s="1"/>
  <c r="G14" i="33"/>
  <c r="H14" i="33" s="1"/>
  <c r="O25" i="26"/>
  <c r="I25" i="26"/>
  <c r="Y25" i="26"/>
  <c r="W25" i="26"/>
  <c r="Q25" i="26"/>
  <c r="S25" i="26"/>
  <c r="M25" i="26"/>
  <c r="G25" i="26"/>
  <c r="AA25" i="26"/>
  <c r="AB25" i="26" s="1"/>
  <c r="U25" i="26"/>
  <c r="K25" i="26"/>
  <c r="U40" i="32"/>
  <c r="V40" i="32" s="1"/>
  <c r="G40" i="32"/>
  <c r="H40" i="32" s="1"/>
  <c r="O40" i="32"/>
  <c r="P40" i="32" s="1"/>
  <c r="AA40" i="32"/>
  <c r="AB40" i="32" s="1"/>
  <c r="K40" i="32"/>
  <c r="L40" i="32" s="1"/>
  <c r="I40" i="32"/>
  <c r="J40" i="32" s="1"/>
  <c r="Y40" i="32"/>
  <c r="Z40" i="32" s="1"/>
  <c r="W40" i="32"/>
  <c r="X40" i="32" s="1"/>
  <c r="M40" i="32"/>
  <c r="N40" i="32" s="1"/>
  <c r="S40" i="32"/>
  <c r="T40" i="32" s="1"/>
  <c r="Q40" i="32"/>
  <c r="R40" i="32" s="1"/>
  <c r="AC75" i="34"/>
  <c r="S75" i="34"/>
  <c r="T75" i="34" s="1"/>
  <c r="O75" i="34"/>
  <c r="P75" i="34" s="1"/>
  <c r="AA75" i="34"/>
  <c r="AB75" i="34" s="1"/>
  <c r="M75" i="34"/>
  <c r="N75" i="34" s="1"/>
  <c r="Y75" i="34"/>
  <c r="Z75" i="34" s="1"/>
  <c r="I75" i="34"/>
  <c r="J75" i="34" s="1"/>
  <c r="G75" i="34"/>
  <c r="U75" i="34"/>
  <c r="V75" i="34" s="1"/>
  <c r="Q75" i="34"/>
  <c r="R75" i="34" s="1"/>
  <c r="K75" i="34"/>
  <c r="L75" i="34" s="1"/>
  <c r="W75" i="34"/>
  <c r="X75" i="34" s="1"/>
  <c r="AC83" i="34"/>
  <c r="O83" i="34"/>
  <c r="P83" i="34" s="1"/>
  <c r="Y83" i="34"/>
  <c r="Z83" i="34" s="1"/>
  <c r="S83" i="34"/>
  <c r="T83" i="34" s="1"/>
  <c r="G83" i="34"/>
  <c r="H83" i="34" s="1"/>
  <c r="K83" i="34"/>
  <c r="L83" i="34" s="1"/>
  <c r="Q83" i="34"/>
  <c r="U83" i="34"/>
  <c r="V83" i="34" s="1"/>
  <c r="I83" i="34"/>
  <c r="J83" i="34" s="1"/>
  <c r="AA83" i="34"/>
  <c r="AB83" i="34" s="1"/>
  <c r="M83" i="34"/>
  <c r="N83" i="34" s="1"/>
  <c r="W83" i="34"/>
  <c r="X83" i="34" s="1"/>
  <c r="Y91" i="32"/>
  <c r="Z91" i="32" s="1"/>
  <c r="O91" i="32"/>
  <c r="P91" i="32" s="1"/>
  <c r="K91" i="32"/>
  <c r="L91" i="32" s="1"/>
  <c r="AA91" i="32"/>
  <c r="AB91" i="32" s="1"/>
  <c r="Q91" i="32"/>
  <c r="R91" i="32" s="1"/>
  <c r="G91" i="32"/>
  <c r="W91" i="32"/>
  <c r="X91" i="32" s="1"/>
  <c r="S91" i="32"/>
  <c r="I91" i="32"/>
  <c r="J91" i="32" s="1"/>
  <c r="U91" i="32"/>
  <c r="V91" i="32" s="1"/>
  <c r="M91" i="32"/>
  <c r="N91" i="32" s="1"/>
  <c r="AC80" i="26"/>
  <c r="I80" i="26"/>
  <c r="Y80" i="26"/>
  <c r="S80" i="26"/>
  <c r="K80" i="26"/>
  <c r="M80" i="26"/>
  <c r="G80" i="26"/>
  <c r="W80" i="26"/>
  <c r="Q80" i="26"/>
  <c r="AA80" i="26"/>
  <c r="AB80" i="26" s="1"/>
  <c r="O80" i="26"/>
  <c r="U80" i="26"/>
  <c r="M38" i="32"/>
  <c r="N38" i="32" s="1"/>
  <c r="K38" i="32"/>
  <c r="L38" i="32" s="1"/>
  <c r="AA38" i="32"/>
  <c r="AB38" i="32" s="1"/>
  <c r="G38" i="32"/>
  <c r="H38" i="32" s="1"/>
  <c r="W38" i="32"/>
  <c r="X38" i="32" s="1"/>
  <c r="O38" i="32"/>
  <c r="P38" i="32" s="1"/>
  <c r="Y38" i="32"/>
  <c r="Z38" i="32" s="1"/>
  <c r="S38" i="32"/>
  <c r="T38" i="32" s="1"/>
  <c r="Q38" i="32"/>
  <c r="R38" i="32" s="1"/>
  <c r="I38" i="32"/>
  <c r="J38" i="32" s="1"/>
  <c r="U38" i="32"/>
  <c r="V38" i="32" s="1"/>
  <c r="Y88" i="33"/>
  <c r="U88" i="33"/>
  <c r="V88" i="33" s="1"/>
  <c r="M88" i="33"/>
  <c r="N88" i="33" s="1"/>
  <c r="W88" i="33"/>
  <c r="G88" i="33"/>
  <c r="H88" i="33" s="1"/>
  <c r="Q88" i="33"/>
  <c r="O88" i="33"/>
  <c r="P88" i="33" s="1"/>
  <c r="K88" i="33"/>
  <c r="L88" i="33" s="1"/>
  <c r="I88" i="33"/>
  <c r="J88" i="33" s="1"/>
  <c r="AA88" i="33"/>
  <c r="AB88" i="33" s="1"/>
  <c r="S88" i="33"/>
  <c r="T88" i="33" s="1"/>
  <c r="Y60" i="32"/>
  <c r="Z60" i="32" s="1"/>
  <c r="I60" i="32"/>
  <c r="J60" i="32" s="1"/>
  <c r="M60" i="32"/>
  <c r="N60" i="32" s="1"/>
  <c r="AA60" i="32"/>
  <c r="AB60" i="32" s="1"/>
  <c r="S60" i="32"/>
  <c r="T60" i="32" s="1"/>
  <c r="G60" i="32"/>
  <c r="H60" i="32" s="1"/>
  <c r="O60" i="32"/>
  <c r="P60" i="32" s="1"/>
  <c r="U60" i="32"/>
  <c r="V60" i="32" s="1"/>
  <c r="K60" i="32"/>
  <c r="L60" i="32" s="1"/>
  <c r="Q60" i="32"/>
  <c r="R60" i="32" s="1"/>
  <c r="W60" i="32"/>
  <c r="X60" i="32" s="1"/>
  <c r="W54" i="32"/>
  <c r="X54" i="32" s="1"/>
  <c r="I54" i="32"/>
  <c r="J54" i="32" s="1"/>
  <c r="M54" i="32"/>
  <c r="Q54" i="32"/>
  <c r="R54" i="32" s="1"/>
  <c r="U54" i="32"/>
  <c r="V54" i="32" s="1"/>
  <c r="K54" i="32"/>
  <c r="L54" i="32" s="1"/>
  <c r="G54" i="32"/>
  <c r="H54" i="32" s="1"/>
  <c r="S54" i="32"/>
  <c r="T54" i="32" s="1"/>
  <c r="AA54" i="32"/>
  <c r="AB54" i="32" s="1"/>
  <c r="Y54" i="32"/>
  <c r="Z54" i="32" s="1"/>
  <c r="O54" i="32"/>
  <c r="P54" i="32" s="1"/>
  <c r="S7" i="33"/>
  <c r="T7" i="33" s="1"/>
  <c r="I7" i="33"/>
  <c r="J7" i="33" s="1"/>
  <c r="U7" i="33"/>
  <c r="V7" i="33" s="1"/>
  <c r="K7" i="33"/>
  <c r="L7" i="33" s="1"/>
  <c r="W7" i="33"/>
  <c r="X7" i="33" s="1"/>
  <c r="Q7" i="33"/>
  <c r="R7" i="33" s="1"/>
  <c r="M7" i="33"/>
  <c r="N7" i="33" s="1"/>
  <c r="G7" i="33"/>
  <c r="H7" i="33" s="1"/>
  <c r="AA7" i="33"/>
  <c r="AB7" i="33" s="1"/>
  <c r="Y7" i="33"/>
  <c r="Z7" i="33" s="1"/>
  <c r="O7" i="33"/>
  <c r="P7" i="33" s="1"/>
  <c r="S46" i="32"/>
  <c r="T46" i="32" s="1"/>
  <c r="I46" i="32"/>
  <c r="J46" i="32" s="1"/>
  <c r="M46" i="32"/>
  <c r="N46" i="32" s="1"/>
  <c r="Y46" i="32"/>
  <c r="Z46" i="32" s="1"/>
  <c r="K46" i="32"/>
  <c r="L46" i="32" s="1"/>
  <c r="O46" i="32"/>
  <c r="P46" i="32" s="1"/>
  <c r="AA46" i="32"/>
  <c r="AB46" i="32" s="1"/>
  <c r="U46" i="32"/>
  <c r="V46" i="32" s="1"/>
  <c r="W46" i="32"/>
  <c r="X46" i="32" s="1"/>
  <c r="G46" i="32"/>
  <c r="H46" i="32" s="1"/>
  <c r="Q46" i="32"/>
  <c r="R46" i="32" s="1"/>
  <c r="S13" i="32"/>
  <c r="T13" i="32" s="1"/>
  <c r="I13" i="32"/>
  <c r="J13" i="32" s="1"/>
  <c r="AA13" i="32"/>
  <c r="AB13" i="32" s="1"/>
  <c r="U13" i="32"/>
  <c r="V13" i="32" s="1"/>
  <c r="K13" i="32"/>
  <c r="L13" i="32" s="1"/>
  <c r="W13" i="32"/>
  <c r="G13" i="32"/>
  <c r="H13" i="32" s="1"/>
  <c r="M13" i="32"/>
  <c r="N13" i="32" s="1"/>
  <c r="Y13" i="32"/>
  <c r="Z13" i="32" s="1"/>
  <c r="O13" i="32"/>
  <c r="P13" i="32" s="1"/>
  <c r="Q13" i="32"/>
  <c r="R13" i="32" s="1"/>
  <c r="U69" i="32"/>
  <c r="V69" i="32" s="1"/>
  <c r="AA69" i="32"/>
  <c r="AB69" i="32" s="1"/>
  <c r="S69" i="32"/>
  <c r="O69" i="32"/>
  <c r="P69" i="32" s="1"/>
  <c r="M69" i="32"/>
  <c r="N69" i="32" s="1"/>
  <c r="W69" i="32"/>
  <c r="X69" i="32" s="1"/>
  <c r="Y69" i="32"/>
  <c r="Z69" i="32" s="1"/>
  <c r="Q69" i="32"/>
  <c r="R69" i="32" s="1"/>
  <c r="K69" i="32"/>
  <c r="L69" i="32" s="1"/>
  <c r="G69" i="32"/>
  <c r="I69" i="32"/>
  <c r="J69" i="32" s="1"/>
  <c r="U72" i="34"/>
  <c r="V72" i="34" s="1"/>
  <c r="Q72" i="34"/>
  <c r="R72" i="34" s="1"/>
  <c r="AA72" i="34"/>
  <c r="AB72" i="34" s="1"/>
  <c r="W72" i="34"/>
  <c r="X72" i="34" s="1"/>
  <c r="M72" i="34"/>
  <c r="N72" i="34" s="1"/>
  <c r="K72" i="34"/>
  <c r="L72" i="34" s="1"/>
  <c r="S72" i="34"/>
  <c r="T72" i="34" s="1"/>
  <c r="O72" i="34"/>
  <c r="P72" i="34" s="1"/>
  <c r="G72" i="34"/>
  <c r="H72" i="34" s="1"/>
  <c r="Y72" i="34"/>
  <c r="Z72" i="34" s="1"/>
  <c r="I72" i="34"/>
  <c r="J72" i="34" s="1"/>
  <c r="G22" i="34"/>
  <c r="H22" i="34" s="1"/>
  <c r="O22" i="34"/>
  <c r="P22" i="34" s="1"/>
  <c r="W22" i="34"/>
  <c r="X22" i="34" s="1"/>
  <c r="M22" i="34"/>
  <c r="N22" i="34" s="1"/>
  <c r="I22" i="34"/>
  <c r="J22" i="34" s="1"/>
  <c r="Q22" i="34"/>
  <c r="R22" i="34" s="1"/>
  <c r="U22" i="34"/>
  <c r="V22" i="34" s="1"/>
  <c r="AA22" i="34"/>
  <c r="AB22" i="34" s="1"/>
  <c r="Y22" i="34"/>
  <c r="Z22" i="34" s="1"/>
  <c r="S22" i="34"/>
  <c r="T22" i="34" s="1"/>
  <c r="K22" i="34"/>
  <c r="L22" i="34" s="1"/>
  <c r="S68" i="32"/>
  <c r="T68" i="32" s="1"/>
  <c r="AA68" i="32"/>
  <c r="AB68" i="32" s="1"/>
  <c r="G68" i="32"/>
  <c r="H68" i="32" s="1"/>
  <c r="M68" i="32"/>
  <c r="N68" i="32" s="1"/>
  <c r="O68" i="32"/>
  <c r="P68" i="32" s="1"/>
  <c r="Q68" i="32"/>
  <c r="R68" i="32" s="1"/>
  <c r="W68" i="32"/>
  <c r="X68" i="32" s="1"/>
  <c r="K68" i="32"/>
  <c r="L68" i="32" s="1"/>
  <c r="U68" i="32"/>
  <c r="V68" i="32" s="1"/>
  <c r="I68" i="32"/>
  <c r="J68" i="32" s="1"/>
  <c r="Y68" i="32"/>
  <c r="Z68" i="32" s="1"/>
  <c r="U17" i="32"/>
  <c r="V17" i="32" s="1"/>
  <c r="K17" i="32"/>
  <c r="L17" i="32" s="1"/>
  <c r="W17" i="32"/>
  <c r="X17" i="32" s="1"/>
  <c r="M17" i="32"/>
  <c r="N17" i="32" s="1"/>
  <c r="Y17" i="32"/>
  <c r="Z17" i="32" s="1"/>
  <c r="Q17" i="32"/>
  <c r="R17" i="32" s="1"/>
  <c r="AA17" i="32"/>
  <c r="AB17" i="32" s="1"/>
  <c r="O17" i="32"/>
  <c r="P17" i="32" s="1"/>
  <c r="I17" i="32"/>
  <c r="J17" i="32" s="1"/>
  <c r="G17" i="32"/>
  <c r="H17" i="32" s="1"/>
  <c r="S17" i="32"/>
  <c r="T17" i="32" s="1"/>
  <c r="AA52" i="32"/>
  <c r="AB52" i="32" s="1"/>
  <c r="S52" i="32"/>
  <c r="T52" i="32" s="1"/>
  <c r="G52" i="32"/>
  <c r="H52" i="32" s="1"/>
  <c r="U52" i="32"/>
  <c r="V52" i="32" s="1"/>
  <c r="K52" i="32"/>
  <c r="L52" i="32" s="1"/>
  <c r="Q52" i="32"/>
  <c r="R52" i="32" s="1"/>
  <c r="M52" i="32"/>
  <c r="N52" i="32" s="1"/>
  <c r="W52" i="32"/>
  <c r="X52" i="32" s="1"/>
  <c r="O52" i="32"/>
  <c r="P52" i="32" s="1"/>
  <c r="Y52" i="32"/>
  <c r="Z52" i="32" s="1"/>
  <c r="I52" i="32"/>
  <c r="J52" i="32" s="1"/>
  <c r="M9" i="32"/>
  <c r="N9" i="32" s="1"/>
  <c r="Y9" i="32"/>
  <c r="Z9" i="32" s="1"/>
  <c r="O9" i="32"/>
  <c r="W9" i="32"/>
  <c r="X9" i="32" s="1"/>
  <c r="AA9" i="32"/>
  <c r="AB9" i="32" s="1"/>
  <c r="Q9" i="32"/>
  <c r="R9" i="32" s="1"/>
  <c r="G9" i="32"/>
  <c r="H9" i="32" s="1"/>
  <c r="U9" i="32"/>
  <c r="V9" i="32" s="1"/>
  <c r="S9" i="32"/>
  <c r="T9" i="32" s="1"/>
  <c r="I9" i="32"/>
  <c r="J9" i="32" s="1"/>
  <c r="K9" i="32"/>
  <c r="L9" i="32" s="1"/>
  <c r="U6" i="32"/>
  <c r="V6" i="32" s="1"/>
  <c r="K6" i="32"/>
  <c r="L6" i="32" s="1"/>
  <c r="G6" i="32"/>
  <c r="H6" i="32" s="1"/>
  <c r="W6" i="32"/>
  <c r="X6" i="32" s="1"/>
  <c r="M6" i="32"/>
  <c r="N6" i="32" s="1"/>
  <c r="Y6" i="32"/>
  <c r="Z6" i="32" s="1"/>
  <c r="I6" i="32"/>
  <c r="J6" i="32" s="1"/>
  <c r="O6" i="32"/>
  <c r="P6" i="32" s="1"/>
  <c r="AA6" i="32"/>
  <c r="AB6" i="32" s="1"/>
  <c r="Q6" i="32"/>
  <c r="R6" i="32" s="1"/>
  <c r="S6" i="32"/>
  <c r="T6" i="32" s="1"/>
  <c r="M35" i="33"/>
  <c r="N35" i="33" s="1"/>
  <c r="Y35" i="33"/>
  <c r="Z35" i="33" s="1"/>
  <c r="AA35" i="33"/>
  <c r="AB35" i="33" s="1"/>
  <c r="K35" i="33"/>
  <c r="L35" i="33" s="1"/>
  <c r="U35" i="33"/>
  <c r="V35" i="33" s="1"/>
  <c r="Q35" i="33"/>
  <c r="R35" i="33" s="1"/>
  <c r="G35" i="33"/>
  <c r="H35" i="33" s="1"/>
  <c r="S35" i="33"/>
  <c r="T35" i="33" s="1"/>
  <c r="O35" i="33"/>
  <c r="P35" i="33" s="1"/>
  <c r="W35" i="33"/>
  <c r="X35" i="33" s="1"/>
  <c r="I35" i="33"/>
  <c r="J35" i="33" s="1"/>
  <c r="U20" i="32"/>
  <c r="V20" i="32" s="1"/>
  <c r="S20" i="32"/>
  <c r="T20" i="32" s="1"/>
  <c r="O20" i="32"/>
  <c r="P20" i="32" s="1"/>
  <c r="G20" i="32"/>
  <c r="H20" i="32" s="1"/>
  <c r="K20" i="32"/>
  <c r="L20" i="32" s="1"/>
  <c r="AA20" i="32"/>
  <c r="AB20" i="32" s="1"/>
  <c r="W20" i="32"/>
  <c r="X20" i="32" s="1"/>
  <c r="Y20" i="32"/>
  <c r="Z20" i="32" s="1"/>
  <c r="Q20" i="32"/>
  <c r="R20" i="32" s="1"/>
  <c r="M20" i="32"/>
  <c r="N20" i="32" s="1"/>
  <c r="I20" i="32"/>
  <c r="AC41" i="34"/>
  <c r="G41" i="34"/>
  <c r="AA41" i="34"/>
  <c r="AB41" i="34" s="1"/>
  <c r="I41" i="34"/>
  <c r="J41" i="34" s="1"/>
  <c r="Q41" i="34"/>
  <c r="R41" i="34" s="1"/>
  <c r="M41" i="34"/>
  <c r="N41" i="34" s="1"/>
  <c r="O41" i="34"/>
  <c r="P41" i="34" s="1"/>
  <c r="Y41" i="34"/>
  <c r="Z41" i="34" s="1"/>
  <c r="W41" i="34"/>
  <c r="S41" i="34"/>
  <c r="T41" i="34" s="1"/>
  <c r="U41" i="34"/>
  <c r="V41" i="34" s="1"/>
  <c r="K41" i="34"/>
  <c r="L41" i="34" s="1"/>
  <c r="U26" i="32"/>
  <c r="V26" i="32" s="1"/>
  <c r="S26" i="32"/>
  <c r="T26" i="32" s="1"/>
  <c r="M26" i="32"/>
  <c r="N26" i="32" s="1"/>
  <c r="AA26" i="32"/>
  <c r="AB26" i="32" s="1"/>
  <c r="W26" i="32"/>
  <c r="X26" i="32" s="1"/>
  <c r="Y26" i="32"/>
  <c r="Z26" i="32" s="1"/>
  <c r="G26" i="32"/>
  <c r="H26" i="32" s="1"/>
  <c r="K26" i="32"/>
  <c r="L26" i="32" s="1"/>
  <c r="I26" i="32"/>
  <c r="J26" i="32" s="1"/>
  <c r="O26" i="32"/>
  <c r="P26" i="32" s="1"/>
  <c r="Q26" i="32"/>
  <c r="R26" i="32" s="1"/>
  <c r="AC19" i="34"/>
  <c r="AA19" i="34"/>
  <c r="AB19" i="34" s="1"/>
  <c r="S19" i="34"/>
  <c r="T19" i="34" s="1"/>
  <c r="U19" i="34"/>
  <c r="V19" i="34" s="1"/>
  <c r="M19" i="34"/>
  <c r="N19" i="34" s="1"/>
  <c r="Q19" i="34"/>
  <c r="R19" i="34" s="1"/>
  <c r="W19" i="34"/>
  <c r="X19" i="34" s="1"/>
  <c r="O19" i="34"/>
  <c r="P19" i="34" s="1"/>
  <c r="Y19" i="34"/>
  <c r="Z19" i="34" s="1"/>
  <c r="I19" i="34"/>
  <c r="J19" i="34" s="1"/>
  <c r="K19" i="34"/>
  <c r="G19" i="34"/>
  <c r="H19" i="34" s="1"/>
  <c r="AA42" i="32"/>
  <c r="AB42" i="32" s="1"/>
  <c r="M42" i="32"/>
  <c r="N42" i="32" s="1"/>
  <c r="Y42" i="32"/>
  <c r="Z42" i="32" s="1"/>
  <c r="U42" i="32"/>
  <c r="V42" i="32" s="1"/>
  <c r="S42" i="32"/>
  <c r="T42" i="32" s="1"/>
  <c r="W42" i="32"/>
  <c r="X42" i="32" s="1"/>
  <c r="I42" i="32"/>
  <c r="J42" i="32" s="1"/>
  <c r="K42" i="32"/>
  <c r="L42" i="32" s="1"/>
  <c r="O42" i="32"/>
  <c r="P42" i="32" s="1"/>
  <c r="G42" i="32"/>
  <c r="H42" i="32" s="1"/>
  <c r="Q42" i="32"/>
  <c r="R42" i="32" s="1"/>
  <c r="AA16" i="32"/>
  <c r="AB16" i="32" s="1"/>
  <c r="G16" i="32"/>
  <c r="H16" i="32" s="1"/>
  <c r="I16" i="32"/>
  <c r="J16" i="32" s="1"/>
  <c r="K16" i="32"/>
  <c r="L16" i="32" s="1"/>
  <c r="Y16" i="32"/>
  <c r="Z16" i="32" s="1"/>
  <c r="S16" i="32"/>
  <c r="T16" i="32" s="1"/>
  <c r="U16" i="32"/>
  <c r="V16" i="32" s="1"/>
  <c r="W16" i="32"/>
  <c r="X16" i="32" s="1"/>
  <c r="O16" i="32"/>
  <c r="P16" i="32" s="1"/>
  <c r="M16" i="32"/>
  <c r="N16" i="32" s="1"/>
  <c r="Q16" i="32"/>
  <c r="W58" i="32"/>
  <c r="X58" i="32" s="1"/>
  <c r="O58" i="32"/>
  <c r="P58" i="32" s="1"/>
  <c r="Y58" i="32"/>
  <c r="Z58" i="32" s="1"/>
  <c r="U58" i="32"/>
  <c r="V58" i="32" s="1"/>
  <c r="Q58" i="32"/>
  <c r="R58" i="32" s="1"/>
  <c r="G58" i="32"/>
  <c r="H58" i="32" s="1"/>
  <c r="K58" i="32"/>
  <c r="L58" i="32" s="1"/>
  <c r="M58" i="32"/>
  <c r="N58" i="32" s="1"/>
  <c r="I58" i="32"/>
  <c r="J58" i="32" s="1"/>
  <c r="AA58" i="32"/>
  <c r="AB58" i="32" s="1"/>
  <c r="S58" i="32"/>
  <c r="T58" i="32" s="1"/>
  <c r="U24" i="32"/>
  <c r="V24" i="32" s="1"/>
  <c r="G24" i="32"/>
  <c r="H24" i="32" s="1"/>
  <c r="I24" i="32"/>
  <c r="J24" i="32" s="1"/>
  <c r="W24" i="32"/>
  <c r="X24" i="32" s="1"/>
  <c r="K24" i="32"/>
  <c r="L24" i="32" s="1"/>
  <c r="Q24" i="32"/>
  <c r="R24" i="32" s="1"/>
  <c r="AA24" i="32"/>
  <c r="AB24" i="32" s="1"/>
  <c r="O24" i="32"/>
  <c r="P24" i="32" s="1"/>
  <c r="S24" i="32"/>
  <c r="T24" i="32" s="1"/>
  <c r="Y24" i="32"/>
  <c r="Z24" i="32" s="1"/>
  <c r="M24" i="32"/>
  <c r="N24" i="32" s="1"/>
  <c r="U11" i="26"/>
  <c r="AA11" i="26"/>
  <c r="AB11" i="26" s="1"/>
  <c r="M11" i="26"/>
  <c r="W11" i="26"/>
  <c r="I11" i="26"/>
  <c r="Y11" i="26"/>
  <c r="G11" i="26"/>
  <c r="O11" i="26"/>
  <c r="Q11" i="26"/>
  <c r="K11" i="26"/>
  <c r="S11" i="26"/>
  <c r="AC67" i="34"/>
  <c r="O67" i="34"/>
  <c r="P67" i="34" s="1"/>
  <c r="G67" i="34"/>
  <c r="H67" i="34" s="1"/>
  <c r="W67" i="34"/>
  <c r="X67" i="34" s="1"/>
  <c r="I67" i="34"/>
  <c r="J67" i="34" s="1"/>
  <c r="S67" i="34"/>
  <c r="T67" i="34" s="1"/>
  <c r="M67" i="34"/>
  <c r="N67" i="34" s="1"/>
  <c r="K67" i="34"/>
  <c r="Q67" i="34"/>
  <c r="R67" i="34" s="1"/>
  <c r="U67" i="34"/>
  <c r="V67" i="34" s="1"/>
  <c r="AA67" i="34"/>
  <c r="AB67" i="34" s="1"/>
  <c r="Y67" i="34"/>
  <c r="Z67" i="34" s="1"/>
  <c r="M59" i="32"/>
  <c r="N59" i="32" s="1"/>
  <c r="Q59" i="32"/>
  <c r="R59" i="32" s="1"/>
  <c r="I59" i="32"/>
  <c r="J59" i="32" s="1"/>
  <c r="U59" i="32"/>
  <c r="V59" i="32" s="1"/>
  <c r="AA59" i="32"/>
  <c r="AB59" i="32" s="1"/>
  <c r="O59" i="32"/>
  <c r="P59" i="32" s="1"/>
  <c r="W59" i="32"/>
  <c r="X59" i="32" s="1"/>
  <c r="G59" i="32"/>
  <c r="H59" i="32" s="1"/>
  <c r="S59" i="32"/>
  <c r="T59" i="32" s="1"/>
  <c r="Y59" i="32"/>
  <c r="Z59" i="32" s="1"/>
  <c r="K59" i="32"/>
  <c r="L59" i="32" s="1"/>
  <c r="AC64" i="34"/>
  <c r="AA64" i="34"/>
  <c r="AB64" i="34" s="1"/>
  <c r="O64" i="34"/>
  <c r="P64" i="34" s="1"/>
  <c r="S64" i="34"/>
  <c r="T64" i="34" s="1"/>
  <c r="W64" i="34"/>
  <c r="X64" i="34" s="1"/>
  <c r="I64" i="34"/>
  <c r="J64" i="34" s="1"/>
  <c r="M64" i="34"/>
  <c r="N64" i="34" s="1"/>
  <c r="G64" i="34"/>
  <c r="H64" i="34" s="1"/>
  <c r="Q64" i="34"/>
  <c r="R64" i="34" s="1"/>
  <c r="Y64" i="34"/>
  <c r="Z64" i="34" s="1"/>
  <c r="K64" i="34"/>
  <c r="L64" i="34" s="1"/>
  <c r="U64" i="34"/>
  <c r="V64" i="34" s="1"/>
  <c r="I43" i="33"/>
  <c r="J43" i="33" s="1"/>
  <c r="Q43" i="33"/>
  <c r="R43" i="33" s="1"/>
  <c r="AA43" i="33"/>
  <c r="AB43" i="33" s="1"/>
  <c r="S43" i="33"/>
  <c r="T43" i="33" s="1"/>
  <c r="Y43" i="33"/>
  <c r="Z43" i="33" s="1"/>
  <c r="G43" i="33"/>
  <c r="H43" i="33" s="1"/>
  <c r="U43" i="33"/>
  <c r="V43" i="33" s="1"/>
  <c r="K43" i="33"/>
  <c r="L43" i="33" s="1"/>
  <c r="M43" i="33"/>
  <c r="N43" i="33" s="1"/>
  <c r="O43" i="33"/>
  <c r="P43" i="33" s="1"/>
  <c r="W43" i="33"/>
  <c r="X43" i="33" s="1"/>
  <c r="Q30" i="32"/>
  <c r="S30" i="32"/>
  <c r="T30" i="32" s="1"/>
  <c r="U30" i="32"/>
  <c r="V30" i="32" s="1"/>
  <c r="AA30" i="32"/>
  <c r="AB30" i="32" s="1"/>
  <c r="M30" i="32"/>
  <c r="N30" i="32" s="1"/>
  <c r="G30" i="32"/>
  <c r="H30" i="32" s="1"/>
  <c r="O30" i="32"/>
  <c r="P30" i="32" s="1"/>
  <c r="I30" i="32"/>
  <c r="J30" i="32" s="1"/>
  <c r="Y30" i="32"/>
  <c r="Z30" i="32" s="1"/>
  <c r="K30" i="32"/>
  <c r="L30" i="32" s="1"/>
  <c r="W30" i="32"/>
  <c r="X30" i="32" s="1"/>
  <c r="AA15" i="32"/>
  <c r="AB15" i="32" s="1"/>
  <c r="Q15" i="32"/>
  <c r="R15" i="32" s="1"/>
  <c r="G15" i="32"/>
  <c r="H15" i="32" s="1"/>
  <c r="S15" i="32"/>
  <c r="T15" i="32" s="1"/>
  <c r="I15" i="32"/>
  <c r="J15" i="32" s="1"/>
  <c r="U15" i="32"/>
  <c r="V15" i="32" s="1"/>
  <c r="K15" i="32"/>
  <c r="L15" i="32" s="1"/>
  <c r="O15" i="32"/>
  <c r="P15" i="32" s="1"/>
  <c r="Y15" i="32"/>
  <c r="Z15" i="32" s="1"/>
  <c r="M15" i="32"/>
  <c r="N15" i="32" s="1"/>
  <c r="W15" i="32"/>
  <c r="X15" i="32" s="1"/>
  <c r="AC8" i="34"/>
  <c r="Q8" i="34"/>
  <c r="R8" i="34" s="1"/>
  <c r="M8" i="34"/>
  <c r="N8" i="34" s="1"/>
  <c r="U8" i="34"/>
  <c r="V8" i="34" s="1"/>
  <c r="G8" i="34"/>
  <c r="H8" i="34" s="1"/>
  <c r="AA8" i="34"/>
  <c r="AB8" i="34" s="1"/>
  <c r="I8" i="34"/>
  <c r="J8" i="34" s="1"/>
  <c r="O8" i="34"/>
  <c r="P8" i="34" s="1"/>
  <c r="Y8" i="34"/>
  <c r="Z8" i="34" s="1"/>
  <c r="K8" i="34"/>
  <c r="L8" i="34" s="1"/>
  <c r="S8" i="34"/>
  <c r="T8" i="34" s="1"/>
  <c r="W8" i="34"/>
  <c r="X8" i="34" s="1"/>
  <c r="S49" i="32"/>
  <c r="T49" i="32" s="1"/>
  <c r="I49" i="32"/>
  <c r="J49" i="32" s="1"/>
  <c r="AA49" i="32"/>
  <c r="AB49" i="32" s="1"/>
  <c r="W49" i="32"/>
  <c r="X49" i="32" s="1"/>
  <c r="Q49" i="32"/>
  <c r="R49" i="32" s="1"/>
  <c r="M49" i="32"/>
  <c r="N49" i="32" s="1"/>
  <c r="K49" i="32"/>
  <c r="L49" i="32" s="1"/>
  <c r="G49" i="32"/>
  <c r="H49" i="32" s="1"/>
  <c r="Y49" i="32"/>
  <c r="Z49" i="32" s="1"/>
  <c r="U49" i="32"/>
  <c r="V49" i="32" s="1"/>
  <c r="O49" i="32"/>
  <c r="P49" i="32" s="1"/>
  <c r="W51" i="32"/>
  <c r="X51" i="32" s="1"/>
  <c r="U51" i="32"/>
  <c r="V51" i="32" s="1"/>
  <c r="Y51" i="32"/>
  <c r="Z51" i="32" s="1"/>
  <c r="Q51" i="32"/>
  <c r="R51" i="32" s="1"/>
  <c r="I51" i="32"/>
  <c r="J51" i="32" s="1"/>
  <c r="O51" i="32"/>
  <c r="K51" i="32"/>
  <c r="L51" i="32" s="1"/>
  <c r="M51" i="32"/>
  <c r="N51" i="32" s="1"/>
  <c r="AA51" i="32"/>
  <c r="AB51" i="32" s="1"/>
  <c r="S51" i="32"/>
  <c r="T51" i="32" s="1"/>
  <c r="G51" i="32"/>
  <c r="H51" i="32" s="1"/>
  <c r="G27" i="32"/>
  <c r="H27" i="32" s="1"/>
  <c r="O27" i="32"/>
  <c r="P27" i="32" s="1"/>
  <c r="I27" i="32"/>
  <c r="J27" i="32" s="1"/>
  <c r="Q27" i="32"/>
  <c r="R27" i="32" s="1"/>
  <c r="AA27" i="32"/>
  <c r="AB27" i="32" s="1"/>
  <c r="K27" i="32"/>
  <c r="L27" i="32" s="1"/>
  <c r="U27" i="32"/>
  <c r="V27" i="32" s="1"/>
  <c r="Y27" i="32"/>
  <c r="Z27" i="32" s="1"/>
  <c r="M27" i="32"/>
  <c r="N27" i="32" s="1"/>
  <c r="W27" i="32"/>
  <c r="X27" i="32" s="1"/>
  <c r="S27" i="32"/>
  <c r="T27" i="32" s="1"/>
  <c r="Q48" i="32"/>
  <c r="R48" i="32" s="1"/>
  <c r="U48" i="32"/>
  <c r="V48" i="32" s="1"/>
  <c r="K48" i="32"/>
  <c r="L48" i="32" s="1"/>
  <c r="W48" i="32"/>
  <c r="X48" i="32" s="1"/>
  <c r="M48" i="32"/>
  <c r="N48" i="32" s="1"/>
  <c r="AA48" i="32"/>
  <c r="AB48" i="32" s="1"/>
  <c r="O48" i="32"/>
  <c r="P48" i="32" s="1"/>
  <c r="G48" i="32"/>
  <c r="H48" i="32" s="1"/>
  <c r="S48" i="32"/>
  <c r="T48" i="32" s="1"/>
  <c r="I48" i="32"/>
  <c r="J48" i="32" s="1"/>
  <c r="Y48" i="32"/>
  <c r="Z48" i="32" s="1"/>
  <c r="W81" i="32"/>
  <c r="X81" i="32" s="1"/>
  <c r="M81" i="32"/>
  <c r="N81" i="32" s="1"/>
  <c r="Q81" i="32"/>
  <c r="R81" i="32" s="1"/>
  <c r="K81" i="32"/>
  <c r="L81" i="32" s="1"/>
  <c r="O81" i="32"/>
  <c r="P81" i="32" s="1"/>
  <c r="AA81" i="32"/>
  <c r="AB81" i="32" s="1"/>
  <c r="I81" i="32"/>
  <c r="J81" i="32" s="1"/>
  <c r="G81" i="32"/>
  <c r="H81" i="32" s="1"/>
  <c r="S81" i="32"/>
  <c r="T81" i="32" s="1"/>
  <c r="Y81" i="32"/>
  <c r="Z81" i="32" s="1"/>
  <c r="U81" i="32"/>
  <c r="V81" i="32" s="1"/>
  <c r="Q45" i="32"/>
  <c r="R45" i="32" s="1"/>
  <c r="I45" i="32"/>
  <c r="J45" i="32" s="1"/>
  <c r="AA45" i="32"/>
  <c r="AB45" i="32" s="1"/>
  <c r="K45" i="32"/>
  <c r="M45" i="32"/>
  <c r="N45" i="32" s="1"/>
  <c r="W45" i="32"/>
  <c r="X45" i="32" s="1"/>
  <c r="O45" i="32"/>
  <c r="P45" i="32" s="1"/>
  <c r="S45" i="32"/>
  <c r="G45" i="32"/>
  <c r="H45" i="32" s="1"/>
  <c r="Y45" i="32"/>
  <c r="Z45" i="32" s="1"/>
  <c r="U45" i="32"/>
  <c r="V45" i="32" s="1"/>
  <c r="AC90" i="26"/>
  <c r="K90" i="26"/>
  <c r="AA90" i="26"/>
  <c r="AB90" i="26" s="1"/>
  <c r="I90" i="26"/>
  <c r="S90" i="26"/>
  <c r="O90" i="26"/>
  <c r="Q90" i="26"/>
  <c r="Y90" i="26"/>
  <c r="U90" i="26"/>
  <c r="G90" i="26"/>
  <c r="W90" i="26"/>
  <c r="M90" i="26"/>
  <c r="AC33" i="34"/>
  <c r="I33" i="34"/>
  <c r="J33" i="34" s="1"/>
  <c r="U33" i="34"/>
  <c r="V33" i="34" s="1"/>
  <c r="W33" i="34"/>
  <c r="S33" i="34"/>
  <c r="T33" i="34" s="1"/>
  <c r="G33" i="34"/>
  <c r="K33" i="34"/>
  <c r="L33" i="34" s="1"/>
  <c r="Y33" i="34"/>
  <c r="Z33" i="34" s="1"/>
  <c r="AA33" i="34"/>
  <c r="AB33" i="34" s="1"/>
  <c r="O33" i="34"/>
  <c r="P33" i="34" s="1"/>
  <c r="M33" i="34"/>
  <c r="N33" i="34" s="1"/>
  <c r="Q33" i="34"/>
  <c r="R33" i="34" s="1"/>
  <c r="W39" i="32"/>
  <c r="X39" i="32" s="1"/>
  <c r="I39" i="32"/>
  <c r="J39" i="32" s="1"/>
  <c r="M39" i="32"/>
  <c r="N39" i="32" s="1"/>
  <c r="Q39" i="32"/>
  <c r="R39" i="32" s="1"/>
  <c r="AA39" i="32"/>
  <c r="AB39" i="32" s="1"/>
  <c r="Y39" i="32"/>
  <c r="Z39" i="32" s="1"/>
  <c r="O39" i="32"/>
  <c r="P39" i="32" s="1"/>
  <c r="G39" i="32"/>
  <c r="H39" i="32" s="1"/>
  <c r="K39" i="32"/>
  <c r="L39" i="32" s="1"/>
  <c r="S39" i="32"/>
  <c r="T39" i="32" s="1"/>
  <c r="U39" i="32"/>
  <c r="V39" i="32" s="1"/>
  <c r="M53" i="33"/>
  <c r="N53" i="33" s="1"/>
  <c r="W53" i="33"/>
  <c r="X53" i="33" s="1"/>
  <c r="I53" i="33"/>
  <c r="J53" i="33" s="1"/>
  <c r="AA53" i="33"/>
  <c r="AB53" i="33" s="1"/>
  <c r="Q53" i="33"/>
  <c r="R53" i="33" s="1"/>
  <c r="G53" i="33"/>
  <c r="H53" i="33" s="1"/>
  <c r="O53" i="33"/>
  <c r="P53" i="33" s="1"/>
  <c r="Y53" i="33"/>
  <c r="Z53" i="33" s="1"/>
  <c r="S53" i="33"/>
  <c r="T53" i="33" s="1"/>
  <c r="U53" i="33"/>
  <c r="V53" i="33" s="1"/>
  <c r="K53" i="33"/>
  <c r="L53" i="33" s="1"/>
  <c r="O92" i="33"/>
  <c r="P92" i="33" s="1"/>
  <c r="G92" i="33"/>
  <c r="H92" i="33" s="1"/>
  <c r="W92" i="33"/>
  <c r="X92" i="33" s="1"/>
  <c r="I92" i="33"/>
  <c r="J92" i="33" s="1"/>
  <c r="Y92" i="33"/>
  <c r="Z92" i="33" s="1"/>
  <c r="M92" i="33"/>
  <c r="N92" i="33" s="1"/>
  <c r="Q92" i="33"/>
  <c r="R92" i="33" s="1"/>
  <c r="S92" i="33"/>
  <c r="T92" i="33" s="1"/>
  <c r="U92" i="33"/>
  <c r="V92" i="33" s="1"/>
  <c r="K92" i="33"/>
  <c r="L92" i="33" s="1"/>
  <c r="AA92" i="33"/>
  <c r="AB92" i="33" s="1"/>
  <c r="U76" i="33"/>
  <c r="M76" i="33"/>
  <c r="O76" i="33"/>
  <c r="P76" i="33" s="1"/>
  <c r="G76" i="33"/>
  <c r="H76" i="33" s="1"/>
  <c r="W76" i="33"/>
  <c r="X76" i="33" s="1"/>
  <c r="S76" i="33"/>
  <c r="T76" i="33" s="1"/>
  <c r="I76" i="33"/>
  <c r="J76" i="33" s="1"/>
  <c r="Q76" i="33"/>
  <c r="R76" i="33" s="1"/>
  <c r="Y76" i="33"/>
  <c r="AA76" i="33"/>
  <c r="AB76" i="33" s="1"/>
  <c r="K76" i="33"/>
  <c r="L76" i="33" s="1"/>
  <c r="W93" i="32"/>
  <c r="X93" i="32" s="1"/>
  <c r="M93" i="32"/>
  <c r="N93" i="32" s="1"/>
  <c r="I93" i="32"/>
  <c r="J93" i="32" s="1"/>
  <c r="K93" i="32"/>
  <c r="L93" i="32" s="1"/>
  <c r="O93" i="32"/>
  <c r="P93" i="32" s="1"/>
  <c r="AA93" i="32"/>
  <c r="AB93" i="32" s="1"/>
  <c r="Y93" i="32"/>
  <c r="Z93" i="32" s="1"/>
  <c r="U93" i="32"/>
  <c r="V93" i="32" s="1"/>
  <c r="G93" i="32"/>
  <c r="H93" i="32" s="1"/>
  <c r="S93" i="32"/>
  <c r="T93" i="32" s="1"/>
  <c r="Q93" i="32"/>
  <c r="R93" i="32" s="1"/>
  <c r="AC12" i="34"/>
  <c r="U12" i="34"/>
  <c r="V12" i="34" s="1"/>
  <c r="M12" i="34"/>
  <c r="N12" i="34" s="1"/>
  <c r="S12" i="34"/>
  <c r="T12" i="34" s="1"/>
  <c r="O12" i="34"/>
  <c r="P12" i="34" s="1"/>
  <c r="G12" i="34"/>
  <c r="H12" i="34" s="1"/>
  <c r="AA12" i="34"/>
  <c r="AB12" i="34" s="1"/>
  <c r="Y12" i="34"/>
  <c r="Z12" i="34" s="1"/>
  <c r="K12" i="34"/>
  <c r="L12" i="34" s="1"/>
  <c r="Q12" i="34"/>
  <c r="R12" i="34" s="1"/>
  <c r="W12" i="34"/>
  <c r="X12" i="34" s="1"/>
  <c r="I12" i="34"/>
  <c r="J12" i="34" s="1"/>
  <c r="K31" i="33"/>
  <c r="L31" i="33" s="1"/>
  <c r="AA31" i="33"/>
  <c r="AB31" i="33" s="1"/>
  <c r="S31" i="33"/>
  <c r="T31" i="33" s="1"/>
  <c r="Y31" i="33"/>
  <c r="Z31" i="33" s="1"/>
  <c r="U31" i="33"/>
  <c r="V31" i="33" s="1"/>
  <c r="M31" i="33"/>
  <c r="N31" i="33" s="1"/>
  <c r="W31" i="33"/>
  <c r="X31" i="33" s="1"/>
  <c r="G31" i="33"/>
  <c r="H31" i="33" s="1"/>
  <c r="Q31" i="33"/>
  <c r="R31" i="33" s="1"/>
  <c r="O31" i="33"/>
  <c r="P31" i="33" s="1"/>
  <c r="I31" i="33"/>
  <c r="J31" i="33" s="1"/>
  <c r="AC94" i="34"/>
  <c r="Y94" i="34"/>
  <c r="Z94" i="34" s="1"/>
  <c r="U94" i="34"/>
  <c r="V94" i="34" s="1"/>
  <c r="AA94" i="34"/>
  <c r="AB94" i="34" s="1"/>
  <c r="K94" i="34"/>
  <c r="L94" i="34" s="1"/>
  <c r="G94" i="34"/>
  <c r="H94" i="34" s="1"/>
  <c r="M94" i="34"/>
  <c r="N94" i="34" s="1"/>
  <c r="O94" i="34"/>
  <c r="W94" i="34"/>
  <c r="X94" i="34" s="1"/>
  <c r="Q94" i="34"/>
  <c r="R94" i="34" s="1"/>
  <c r="S94" i="34"/>
  <c r="I94" i="34"/>
  <c r="J94" i="34" s="1"/>
  <c r="O89" i="32"/>
  <c r="P89" i="32" s="1"/>
  <c r="AA89" i="32"/>
  <c r="AB89" i="32" s="1"/>
  <c r="Q89" i="32"/>
  <c r="R89" i="32" s="1"/>
  <c r="W89" i="32"/>
  <c r="X89" i="32" s="1"/>
  <c r="Y89" i="32"/>
  <c r="Z89" i="32" s="1"/>
  <c r="G89" i="32"/>
  <c r="H89" i="32" s="1"/>
  <c r="S89" i="32"/>
  <c r="T89" i="32" s="1"/>
  <c r="M89" i="32"/>
  <c r="N89" i="32" s="1"/>
  <c r="U89" i="32"/>
  <c r="V89" i="32" s="1"/>
  <c r="K89" i="32"/>
  <c r="L89" i="32" s="1"/>
  <c r="I89" i="32"/>
  <c r="J89" i="32" s="1"/>
  <c r="G18" i="34"/>
  <c r="H18" i="34" s="1"/>
  <c r="AA18" i="34"/>
  <c r="AB18" i="34" s="1"/>
  <c r="I18" i="34"/>
  <c r="J18" i="34" s="1"/>
  <c r="M18" i="34"/>
  <c r="N18" i="34" s="1"/>
  <c r="Y18" i="34"/>
  <c r="Z18" i="34" s="1"/>
  <c r="S18" i="34"/>
  <c r="T18" i="34" s="1"/>
  <c r="O18" i="34"/>
  <c r="P18" i="34" s="1"/>
  <c r="W18" i="34"/>
  <c r="X18" i="34" s="1"/>
  <c r="Q18" i="34"/>
  <c r="R18" i="34" s="1"/>
  <c r="U18" i="34"/>
  <c r="V18" i="34" s="1"/>
  <c r="K18" i="34"/>
  <c r="L18" i="34" s="1"/>
  <c r="AC56" i="34"/>
  <c r="U56" i="34"/>
  <c r="K56" i="34"/>
  <c r="L56" i="34" s="1"/>
  <c r="G56" i="34"/>
  <c r="H56" i="34" s="1"/>
  <c r="Y56" i="34"/>
  <c r="Z56" i="34" s="1"/>
  <c r="O56" i="34"/>
  <c r="P56" i="34" s="1"/>
  <c r="AA56" i="34"/>
  <c r="AB56" i="34" s="1"/>
  <c r="S56" i="34"/>
  <c r="T56" i="34" s="1"/>
  <c r="M56" i="34"/>
  <c r="N56" i="34" s="1"/>
  <c r="W56" i="34"/>
  <c r="X56" i="34" s="1"/>
  <c r="I56" i="34"/>
  <c r="J56" i="34" s="1"/>
  <c r="Q56" i="34"/>
  <c r="R56" i="34" s="1"/>
  <c r="S44" i="32"/>
  <c r="T44" i="32" s="1"/>
  <c r="W44" i="32"/>
  <c r="X44" i="32" s="1"/>
  <c r="U44" i="32"/>
  <c r="V44" i="32" s="1"/>
  <c r="K44" i="32"/>
  <c r="L44" i="32" s="1"/>
  <c r="M44" i="32"/>
  <c r="N44" i="32" s="1"/>
  <c r="Q44" i="32"/>
  <c r="R44" i="32" s="1"/>
  <c r="O44" i="32"/>
  <c r="P44" i="32" s="1"/>
  <c r="AA44" i="32"/>
  <c r="AB44" i="32" s="1"/>
  <c r="Y44" i="32"/>
  <c r="Z44" i="32" s="1"/>
  <c r="I44" i="32"/>
  <c r="J44" i="32" s="1"/>
  <c r="G44" i="32"/>
  <c r="H44" i="32" s="1"/>
  <c r="I85" i="33"/>
  <c r="J85" i="33" s="1"/>
  <c r="G85" i="33"/>
  <c r="H85" i="33" s="1"/>
  <c r="Q85" i="33"/>
  <c r="R85" i="33" s="1"/>
  <c r="AA85" i="33"/>
  <c r="AB85" i="33" s="1"/>
  <c r="Y85" i="33"/>
  <c r="Z85" i="33" s="1"/>
  <c r="W85" i="33"/>
  <c r="X85" i="33" s="1"/>
  <c r="M85" i="33"/>
  <c r="N85" i="33" s="1"/>
  <c r="U85" i="33"/>
  <c r="V85" i="33" s="1"/>
  <c r="S85" i="33"/>
  <c r="T85" i="33" s="1"/>
  <c r="K85" i="33"/>
  <c r="L85" i="33" s="1"/>
  <c r="O85" i="33"/>
  <c r="P85" i="33" s="1"/>
  <c r="U47" i="33"/>
  <c r="V47" i="33" s="1"/>
  <c r="AA47" i="33"/>
  <c r="AB47" i="33" s="1"/>
  <c r="K47" i="33"/>
  <c r="L47" i="33" s="1"/>
  <c r="Q47" i="33"/>
  <c r="R47" i="33" s="1"/>
  <c r="W47" i="33"/>
  <c r="X47" i="33" s="1"/>
  <c r="G47" i="33"/>
  <c r="H47" i="33" s="1"/>
  <c r="I47" i="33"/>
  <c r="J47" i="33" s="1"/>
  <c r="S47" i="33"/>
  <c r="T47" i="33" s="1"/>
  <c r="M47" i="33"/>
  <c r="Y47" i="33"/>
  <c r="Z47" i="33" s="1"/>
  <c r="O47" i="33"/>
  <c r="P47" i="33" s="1"/>
  <c r="M65" i="33"/>
  <c r="N65" i="33" s="1"/>
  <c r="W65" i="33"/>
  <c r="X65" i="33" s="1"/>
  <c r="U65" i="33"/>
  <c r="V65" i="33" s="1"/>
  <c r="G65" i="33"/>
  <c r="H65" i="33" s="1"/>
  <c r="O65" i="33"/>
  <c r="P65" i="33" s="1"/>
  <c r="Q65" i="33"/>
  <c r="R65" i="33" s="1"/>
  <c r="AA65" i="33"/>
  <c r="AB65" i="33" s="1"/>
  <c r="Y65" i="33"/>
  <c r="Z65" i="33" s="1"/>
  <c r="I65" i="33"/>
  <c r="J65" i="33" s="1"/>
  <c r="S65" i="33"/>
  <c r="T65" i="33" s="1"/>
  <c r="K65" i="33"/>
  <c r="L65" i="33" s="1"/>
  <c r="Q28" i="33"/>
  <c r="R28" i="33" s="1"/>
  <c r="W28" i="33"/>
  <c r="X28" i="33" s="1"/>
  <c r="I28" i="33"/>
  <c r="J28" i="33" s="1"/>
  <c r="M28" i="33"/>
  <c r="N28" i="33" s="1"/>
  <c r="S28" i="33"/>
  <c r="T28" i="33" s="1"/>
  <c r="O28" i="33"/>
  <c r="P28" i="33" s="1"/>
  <c r="K28" i="33"/>
  <c r="L28" i="33" s="1"/>
  <c r="U28" i="33"/>
  <c r="V28" i="33" s="1"/>
  <c r="G28" i="33"/>
  <c r="H28" i="33" s="1"/>
  <c r="Y28" i="33"/>
  <c r="Z28" i="33" s="1"/>
  <c r="AA28" i="33"/>
  <c r="AB28" i="33" s="1"/>
  <c r="Q57" i="32"/>
  <c r="R57" i="32" s="1"/>
  <c r="AA57" i="32"/>
  <c r="AB57" i="32" s="1"/>
  <c r="G57" i="32"/>
  <c r="H57" i="32" s="1"/>
  <c r="S57" i="32"/>
  <c r="T57" i="32" s="1"/>
  <c r="I57" i="32"/>
  <c r="J57" i="32" s="1"/>
  <c r="O57" i="32"/>
  <c r="M57" i="32"/>
  <c r="N57" i="32" s="1"/>
  <c r="K57" i="32"/>
  <c r="L57" i="32" s="1"/>
  <c r="U57" i="32"/>
  <c r="V57" i="32" s="1"/>
  <c r="Y57" i="32"/>
  <c r="Z57" i="32" s="1"/>
  <c r="W57" i="32"/>
  <c r="X57" i="32" s="1"/>
  <c r="Q36" i="33"/>
  <c r="R36" i="33" s="1"/>
  <c r="AA36" i="33"/>
  <c r="AB36" i="33" s="1"/>
  <c r="S36" i="33"/>
  <c r="T36" i="33" s="1"/>
  <c r="U36" i="33"/>
  <c r="V36" i="33" s="1"/>
  <c r="M36" i="33"/>
  <c r="N36" i="33" s="1"/>
  <c r="I36" i="33"/>
  <c r="J36" i="33" s="1"/>
  <c r="W36" i="33"/>
  <c r="G36" i="33"/>
  <c r="K36" i="33"/>
  <c r="L36" i="33" s="1"/>
  <c r="O36" i="33"/>
  <c r="P36" i="33" s="1"/>
  <c r="Y36" i="33"/>
  <c r="Z36" i="33" s="1"/>
  <c r="W70" i="33"/>
  <c r="X70" i="33" s="1"/>
  <c r="I70" i="33"/>
  <c r="J70" i="33" s="1"/>
  <c r="Y70" i="33"/>
  <c r="Z70" i="33" s="1"/>
  <c r="Q70" i="33"/>
  <c r="R70" i="33" s="1"/>
  <c r="U70" i="33"/>
  <c r="V70" i="33" s="1"/>
  <c r="K70" i="33"/>
  <c r="L70" i="33" s="1"/>
  <c r="G70" i="33"/>
  <c r="H70" i="33" s="1"/>
  <c r="AA70" i="33"/>
  <c r="AB70" i="33" s="1"/>
  <c r="S70" i="33"/>
  <c r="T70" i="33" s="1"/>
  <c r="M70" i="33"/>
  <c r="N70" i="33" s="1"/>
  <c r="O70" i="33"/>
  <c r="P70" i="33" s="1"/>
  <c r="AC32" i="34"/>
  <c r="Q32" i="34"/>
  <c r="R32" i="34" s="1"/>
  <c r="S32" i="34"/>
  <c r="T32" i="34" s="1"/>
  <c r="G32" i="34"/>
  <c r="H32" i="34" s="1"/>
  <c r="K32" i="34"/>
  <c r="L32" i="34" s="1"/>
  <c r="U32" i="34"/>
  <c r="Y32" i="34"/>
  <c r="AA32" i="34"/>
  <c r="AB32" i="34" s="1"/>
  <c r="W32" i="34"/>
  <c r="X32" i="34" s="1"/>
  <c r="I32" i="34"/>
  <c r="J32" i="34" s="1"/>
  <c r="O32" i="34"/>
  <c r="P32" i="34" s="1"/>
  <c r="M32" i="34"/>
  <c r="AC84" i="34"/>
  <c r="M84" i="34"/>
  <c r="N84" i="34" s="1"/>
  <c r="K84" i="34"/>
  <c r="L84" i="34" s="1"/>
  <c r="U84" i="34"/>
  <c r="V84" i="34" s="1"/>
  <c r="S84" i="34"/>
  <c r="T84" i="34" s="1"/>
  <c r="O84" i="34"/>
  <c r="P84" i="34" s="1"/>
  <c r="W84" i="34"/>
  <c r="X84" i="34" s="1"/>
  <c r="G84" i="34"/>
  <c r="H84" i="34" s="1"/>
  <c r="I84" i="34"/>
  <c r="J84" i="34" s="1"/>
  <c r="AA84" i="34"/>
  <c r="AB84" i="34" s="1"/>
  <c r="Y84" i="34"/>
  <c r="Z84" i="34" s="1"/>
  <c r="Q84" i="34"/>
  <c r="R84" i="34" s="1"/>
  <c r="F5" i="32"/>
  <c r="AC5" i="32" s="1"/>
  <c r="Z114" i="32"/>
  <c r="T113" i="32"/>
  <c r="X111" i="32"/>
  <c r="R110" i="32"/>
  <c r="H114" i="32"/>
  <c r="AB112" i="32"/>
  <c r="N111" i="32"/>
  <c r="V114" i="32"/>
  <c r="H113" i="32"/>
  <c r="AB111" i="32"/>
  <c r="N110" i="32"/>
  <c r="L110" i="32"/>
  <c r="V113" i="32"/>
  <c r="N113" i="32"/>
  <c r="T110" i="32"/>
  <c r="R112" i="32"/>
  <c r="Z110" i="32"/>
  <c r="J113" i="32"/>
  <c r="P113" i="32"/>
  <c r="T114" i="32"/>
  <c r="R114" i="32"/>
  <c r="L113" i="32"/>
  <c r="P111" i="32"/>
  <c r="J110" i="32"/>
  <c r="Z113" i="32"/>
  <c r="T112" i="32"/>
  <c r="X110" i="32"/>
  <c r="N114" i="32"/>
  <c r="Z112" i="32"/>
  <c r="T111" i="32"/>
  <c r="AB114" i="32"/>
  <c r="X112" i="32"/>
  <c r="R111" i="32"/>
  <c r="H112" i="32"/>
  <c r="N112" i="32"/>
  <c r="V111" i="32"/>
  <c r="J112" i="32"/>
  <c r="J111" i="32"/>
  <c r="P112" i="32"/>
  <c r="J114" i="32"/>
  <c r="V112" i="32"/>
  <c r="H111" i="32"/>
  <c r="X114" i="32"/>
  <c r="R113" i="32"/>
  <c r="L112" i="32"/>
  <c r="P110" i="32"/>
  <c r="X113" i="32"/>
  <c r="L111" i="32"/>
  <c r="Z111" i="32"/>
  <c r="L114" i="32"/>
  <c r="AB113" i="32"/>
  <c r="P114" i="32"/>
  <c r="H110" i="32"/>
  <c r="V110" i="32"/>
  <c r="AB110" i="32"/>
  <c r="M79" i="32"/>
  <c r="N79" i="32" s="1"/>
  <c r="W79" i="32"/>
  <c r="X79" i="32" s="1"/>
  <c r="I79" i="32"/>
  <c r="S79" i="32"/>
  <c r="T79" i="32" s="1"/>
  <c r="O79" i="32"/>
  <c r="P79" i="32" s="1"/>
  <c r="Y79" i="32"/>
  <c r="Z79" i="32" s="1"/>
  <c r="K79" i="32"/>
  <c r="L79" i="32" s="1"/>
  <c r="G79" i="32"/>
  <c r="H79" i="32" s="1"/>
  <c r="AA79" i="32"/>
  <c r="AB79" i="32" s="1"/>
  <c r="Q79" i="32"/>
  <c r="R79" i="32" s="1"/>
  <c r="U79" i="32"/>
  <c r="V79" i="32" s="1"/>
  <c r="AA86" i="33"/>
  <c r="AB86" i="33" s="1"/>
  <c r="S86" i="33"/>
  <c r="T86" i="33" s="1"/>
  <c r="K86" i="33"/>
  <c r="L86" i="33" s="1"/>
  <c r="U86" i="33"/>
  <c r="V86" i="33" s="1"/>
  <c r="M86" i="33"/>
  <c r="N86" i="33" s="1"/>
  <c r="W86" i="33"/>
  <c r="X86" i="33" s="1"/>
  <c r="I86" i="33"/>
  <c r="J86" i="33" s="1"/>
  <c r="G86" i="33"/>
  <c r="O86" i="33"/>
  <c r="P86" i="33" s="1"/>
  <c r="Q86" i="33"/>
  <c r="Y86" i="33"/>
  <c r="Z86" i="33" s="1"/>
  <c r="I34" i="33"/>
  <c r="J34" i="33" s="1"/>
  <c r="U34" i="33"/>
  <c r="V34" i="33" s="1"/>
  <c r="M34" i="33"/>
  <c r="N34" i="33" s="1"/>
  <c r="W34" i="33"/>
  <c r="O34" i="33"/>
  <c r="P34" i="33" s="1"/>
  <c r="G34" i="33"/>
  <c r="H34" i="33" s="1"/>
  <c r="S34" i="33"/>
  <c r="T34" i="33" s="1"/>
  <c r="Q34" i="33"/>
  <c r="R34" i="33" s="1"/>
  <c r="Y34" i="33"/>
  <c r="Z34" i="33" s="1"/>
  <c r="AA34" i="33"/>
  <c r="AB34" i="33" s="1"/>
  <c r="K34" i="33"/>
  <c r="L34" i="33" s="1"/>
  <c r="W78" i="32"/>
  <c r="X78" i="32" s="1"/>
  <c r="Q78" i="32"/>
  <c r="R78" i="32" s="1"/>
  <c r="AA78" i="32"/>
  <c r="AB78" i="32" s="1"/>
  <c r="Y78" i="32"/>
  <c r="Z78" i="32" s="1"/>
  <c r="M78" i="32"/>
  <c r="N78" i="32" s="1"/>
  <c r="K78" i="32"/>
  <c r="L78" i="32" s="1"/>
  <c r="I78" i="32"/>
  <c r="J78" i="32" s="1"/>
  <c r="S78" i="32"/>
  <c r="T78" i="32" s="1"/>
  <c r="G78" i="32"/>
  <c r="H78" i="32" s="1"/>
  <c r="U78" i="32"/>
  <c r="V78" i="32" s="1"/>
  <c r="O78" i="32"/>
  <c r="P78" i="32" s="1"/>
  <c r="M29" i="32"/>
  <c r="N29" i="32" s="1"/>
  <c r="O29" i="32"/>
  <c r="P29" i="32" s="1"/>
  <c r="I29" i="32"/>
  <c r="J29" i="32" s="1"/>
  <c r="G29" i="32"/>
  <c r="W29" i="32"/>
  <c r="X29" i="32" s="1"/>
  <c r="Y29" i="32"/>
  <c r="Z29" i="32" s="1"/>
  <c r="Q29" i="32"/>
  <c r="R29" i="32" s="1"/>
  <c r="AA29" i="32"/>
  <c r="AB29" i="32" s="1"/>
  <c r="K29" i="32"/>
  <c r="L29" i="32" s="1"/>
  <c r="S29" i="32"/>
  <c r="U29" i="32"/>
  <c r="V29" i="32" s="1"/>
  <c r="U37" i="32"/>
  <c r="V37" i="32" s="1"/>
  <c r="S37" i="32"/>
  <c r="O37" i="32"/>
  <c r="P37" i="32" s="1"/>
  <c r="G37" i="32"/>
  <c r="H37" i="32" s="1"/>
  <c r="I37" i="32"/>
  <c r="J37" i="32" s="1"/>
  <c r="Y37" i="32"/>
  <c r="Z37" i="32" s="1"/>
  <c r="M37" i="32"/>
  <c r="N37" i="32" s="1"/>
  <c r="W37" i="32"/>
  <c r="X37" i="32" s="1"/>
  <c r="AA37" i="32"/>
  <c r="AB37" i="32" s="1"/>
  <c r="Q37" i="32"/>
  <c r="R37" i="32" s="1"/>
  <c r="K37" i="32"/>
  <c r="L37" i="32" s="1"/>
  <c r="AC23" i="34"/>
  <c r="U23" i="34"/>
  <c r="V23" i="34" s="1"/>
  <c r="G23" i="34"/>
  <c r="H23" i="34" s="1"/>
  <c r="W23" i="34"/>
  <c r="O23" i="34"/>
  <c r="P23" i="34" s="1"/>
  <c r="M23" i="34"/>
  <c r="N23" i="34" s="1"/>
  <c r="S23" i="34"/>
  <c r="T23" i="34" s="1"/>
  <c r="Q23" i="34"/>
  <c r="R23" i="34" s="1"/>
  <c r="Y23" i="34"/>
  <c r="Z23" i="34" s="1"/>
  <c r="AA23" i="34"/>
  <c r="AB23" i="34" s="1"/>
  <c r="K23" i="34"/>
  <c r="L23" i="34" s="1"/>
  <c r="I23" i="34"/>
  <c r="J23" i="34" s="1"/>
  <c r="AC82" i="34"/>
  <c r="W82" i="34"/>
  <c r="X82" i="34" s="1"/>
  <c r="I82" i="34"/>
  <c r="J82" i="34" s="1"/>
  <c r="Y82" i="34"/>
  <c r="Z82" i="34" s="1"/>
  <c r="K82" i="34"/>
  <c r="L82" i="34" s="1"/>
  <c r="Q82" i="34"/>
  <c r="R82" i="34" s="1"/>
  <c r="U82" i="34"/>
  <c r="O82" i="34"/>
  <c r="P82" i="34" s="1"/>
  <c r="G82" i="34"/>
  <c r="H82" i="34" s="1"/>
  <c r="M82" i="34"/>
  <c r="N82" i="34" s="1"/>
  <c r="AA82" i="34"/>
  <c r="AB82" i="34" s="1"/>
  <c r="S82" i="34"/>
  <c r="T82" i="34" s="1"/>
  <c r="S10" i="33"/>
  <c r="T10" i="33" s="1"/>
  <c r="I10" i="33"/>
  <c r="J10" i="33" s="1"/>
  <c r="U10" i="33"/>
  <c r="V10" i="33" s="1"/>
  <c r="K10" i="33"/>
  <c r="L10" i="33" s="1"/>
  <c r="W10" i="33"/>
  <c r="X10" i="33" s="1"/>
  <c r="M10" i="33"/>
  <c r="N10" i="33" s="1"/>
  <c r="AA10" i="33"/>
  <c r="AB10" i="33" s="1"/>
  <c r="G10" i="33"/>
  <c r="H10" i="33" s="1"/>
  <c r="Y10" i="33"/>
  <c r="Z10" i="33" s="1"/>
  <c r="O10" i="33"/>
  <c r="P10" i="33" s="1"/>
  <c r="Q10" i="33"/>
  <c r="R10" i="33" s="1"/>
  <c r="Y77" i="33"/>
  <c r="Z77" i="33" s="1"/>
  <c r="W77" i="33"/>
  <c r="I77" i="33"/>
  <c r="J77" i="33" s="1"/>
  <c r="S77" i="33"/>
  <c r="T77" i="33" s="1"/>
  <c r="Q77" i="33"/>
  <c r="R77" i="33" s="1"/>
  <c r="U77" i="33"/>
  <c r="V77" i="33" s="1"/>
  <c r="K77" i="33"/>
  <c r="L77" i="33" s="1"/>
  <c r="AA77" i="33"/>
  <c r="AB77" i="33" s="1"/>
  <c r="M77" i="33"/>
  <c r="N77" i="33" s="1"/>
  <c r="O77" i="33"/>
  <c r="P77" i="33" s="1"/>
  <c r="G77" i="33"/>
  <c r="S63" i="33"/>
  <c r="T63" i="33" s="1"/>
  <c r="Q63" i="33"/>
  <c r="R63" i="33" s="1"/>
  <c r="AA63" i="33"/>
  <c r="AB63" i="33" s="1"/>
  <c r="M63" i="33"/>
  <c r="N63" i="33" s="1"/>
  <c r="O63" i="33"/>
  <c r="Y63" i="33"/>
  <c r="Z63" i="33" s="1"/>
  <c r="K63" i="33"/>
  <c r="L63" i="33" s="1"/>
  <c r="U63" i="33"/>
  <c r="V63" i="33" s="1"/>
  <c r="G63" i="33"/>
  <c r="H63" i="33" s="1"/>
  <c r="W63" i="33"/>
  <c r="X63" i="33" s="1"/>
  <c r="I63" i="33"/>
  <c r="J63" i="33" s="1"/>
  <c r="O73" i="33"/>
  <c r="K73" i="33"/>
  <c r="L73" i="33" s="1"/>
  <c r="Q73" i="33"/>
  <c r="R73" i="33" s="1"/>
  <c r="Y73" i="33"/>
  <c r="Z73" i="33" s="1"/>
  <c r="W73" i="33"/>
  <c r="X73" i="33" s="1"/>
  <c r="U73" i="33"/>
  <c r="V73" i="33" s="1"/>
  <c r="S73" i="33"/>
  <c r="T73" i="33" s="1"/>
  <c r="M73" i="33"/>
  <c r="N73" i="33" s="1"/>
  <c r="AA73" i="33"/>
  <c r="AB73" i="33" s="1"/>
  <c r="I73" i="33"/>
  <c r="J73" i="33" s="1"/>
  <c r="G73" i="33"/>
  <c r="H73" i="33" s="1"/>
  <c r="G62" i="33"/>
  <c r="H62" i="33" s="1"/>
  <c r="W62" i="33"/>
  <c r="X62" i="33" s="1"/>
  <c r="O62" i="33"/>
  <c r="P62" i="33" s="1"/>
  <c r="M62" i="33"/>
  <c r="N62" i="33" s="1"/>
  <c r="Q62" i="33"/>
  <c r="R62" i="33" s="1"/>
  <c r="I62" i="33"/>
  <c r="J62" i="33" s="1"/>
  <c r="Y62" i="33"/>
  <c r="Z62" i="33" s="1"/>
  <c r="S62" i="33"/>
  <c r="T62" i="33" s="1"/>
  <c r="AA62" i="33"/>
  <c r="AB62" i="33" s="1"/>
  <c r="K62" i="33"/>
  <c r="L62" i="33" s="1"/>
  <c r="U62" i="33"/>
  <c r="V62" i="33" s="1"/>
  <c r="AC21" i="34"/>
  <c r="O21" i="34"/>
  <c r="G21" i="34"/>
  <c r="H21" i="34" s="1"/>
  <c r="K21" i="34"/>
  <c r="L21" i="34" s="1"/>
  <c r="I21" i="34"/>
  <c r="J21" i="34" s="1"/>
  <c r="Y21" i="34"/>
  <c r="Z21" i="34" s="1"/>
  <c r="Q21" i="34"/>
  <c r="R21" i="34" s="1"/>
  <c r="S21" i="34"/>
  <c r="T21" i="34" s="1"/>
  <c r="W21" i="34"/>
  <c r="X21" i="34" s="1"/>
  <c r="AA21" i="34"/>
  <c r="AB21" i="34" s="1"/>
  <c r="U21" i="34"/>
  <c r="V21" i="34" s="1"/>
  <c r="M21" i="34"/>
  <c r="N21" i="34" s="1"/>
  <c r="AA87" i="32"/>
  <c r="AB87" i="32" s="1"/>
  <c r="Q87" i="32"/>
  <c r="G87" i="32"/>
  <c r="H87" i="32" s="1"/>
  <c r="S87" i="32"/>
  <c r="T87" i="32" s="1"/>
  <c r="I87" i="32"/>
  <c r="J87" i="32" s="1"/>
  <c r="M87" i="32"/>
  <c r="N87" i="32" s="1"/>
  <c r="Y87" i="32"/>
  <c r="Z87" i="32" s="1"/>
  <c r="K87" i="32"/>
  <c r="L87" i="32" s="1"/>
  <c r="W87" i="32"/>
  <c r="X87" i="32" s="1"/>
  <c r="U87" i="32"/>
  <c r="V87" i="32" s="1"/>
  <c r="O87" i="32"/>
  <c r="P87" i="32" s="1"/>
  <c r="K66" i="33"/>
  <c r="L66" i="33" s="1"/>
  <c r="AA66" i="33"/>
  <c r="AB66" i="33" s="1"/>
  <c r="Y66" i="33"/>
  <c r="U66" i="33"/>
  <c r="V66" i="33" s="1"/>
  <c r="S66" i="33"/>
  <c r="T66" i="33" s="1"/>
  <c r="O66" i="33"/>
  <c r="P66" i="33" s="1"/>
  <c r="I66" i="33"/>
  <c r="J66" i="33" s="1"/>
  <c r="W66" i="33"/>
  <c r="X66" i="33" s="1"/>
  <c r="G66" i="33"/>
  <c r="H66" i="33" s="1"/>
  <c r="M66" i="33"/>
  <c r="N66" i="33" s="1"/>
  <c r="Q66" i="33"/>
  <c r="R66" i="33" s="1"/>
  <c r="AA71" i="33"/>
  <c r="AB71" i="33" s="1"/>
  <c r="Q71" i="33"/>
  <c r="R71" i="33" s="1"/>
  <c r="M71" i="33"/>
  <c r="N71" i="33" s="1"/>
  <c r="O71" i="33"/>
  <c r="P71" i="33" s="1"/>
  <c r="I71" i="33"/>
  <c r="J71" i="33" s="1"/>
  <c r="U71" i="33"/>
  <c r="V71" i="33" s="1"/>
  <c r="W71" i="33"/>
  <c r="X71" i="33" s="1"/>
  <c r="Y71" i="33"/>
  <c r="Z71" i="33" s="1"/>
  <c r="K71" i="33"/>
  <c r="L71" i="33" s="1"/>
  <c r="G71" i="33"/>
  <c r="H71" i="33" s="1"/>
  <c r="S71" i="33"/>
  <c r="T71" i="33" s="1"/>
  <c r="G61" i="33"/>
  <c r="H61" i="33" s="1"/>
  <c r="O61" i="33"/>
  <c r="P61" i="33" s="1"/>
  <c r="Q61" i="33"/>
  <c r="R61" i="33" s="1"/>
  <c r="Y61" i="33"/>
  <c r="Z61" i="33" s="1"/>
  <c r="W61" i="33"/>
  <c r="X61" i="33" s="1"/>
  <c r="M61" i="33"/>
  <c r="N61" i="33" s="1"/>
  <c r="I61" i="33"/>
  <c r="J61" i="33" s="1"/>
  <c r="K61" i="33"/>
  <c r="L61" i="33" s="1"/>
  <c r="U61" i="33"/>
  <c r="V61" i="33" s="1"/>
  <c r="S61" i="33"/>
  <c r="T61" i="33" s="1"/>
  <c r="AA61" i="33"/>
  <c r="AB61" i="33" s="1"/>
  <c r="Y50" i="33"/>
  <c r="Z50" i="33" s="1"/>
  <c r="K50" i="33"/>
  <c r="L50" i="33" s="1"/>
  <c r="AA50" i="33"/>
  <c r="AB50" i="33" s="1"/>
  <c r="S50" i="33"/>
  <c r="T50" i="33" s="1"/>
  <c r="U50" i="33"/>
  <c r="V50" i="33" s="1"/>
  <c r="G50" i="33"/>
  <c r="I50" i="33"/>
  <c r="J50" i="33" s="1"/>
  <c r="W50" i="33"/>
  <c r="M50" i="33"/>
  <c r="N50" i="33" s="1"/>
  <c r="O50" i="33"/>
  <c r="P50" i="33" s="1"/>
  <c r="Q50" i="33"/>
  <c r="R50" i="33" s="1"/>
  <c r="K55" i="34"/>
  <c r="L55" i="34" s="1"/>
  <c r="I55" i="34"/>
  <c r="J55" i="34" s="1"/>
  <c r="G55" i="34"/>
  <c r="H55" i="34" s="1"/>
  <c r="AA55" i="34"/>
  <c r="AB55" i="34" s="1"/>
  <c r="Y55" i="34"/>
  <c r="Z55" i="34" s="1"/>
  <c r="Q55" i="34"/>
  <c r="R55" i="34" s="1"/>
  <c r="O55" i="34"/>
  <c r="P55" i="34" s="1"/>
  <c r="M55" i="34"/>
  <c r="N55" i="34" s="1"/>
  <c r="W55" i="34"/>
  <c r="X55" i="34" s="1"/>
  <c r="U55" i="34"/>
  <c r="V55" i="34" s="1"/>
  <c r="S55" i="34"/>
  <c r="T55" i="34" s="1"/>
  <c r="M74" i="33"/>
  <c r="N74" i="33" s="1"/>
  <c r="O74" i="33"/>
  <c r="P74" i="33" s="1"/>
  <c r="S74" i="33"/>
  <c r="T74" i="33" s="1"/>
  <c r="W74" i="33"/>
  <c r="X74" i="33" s="1"/>
  <c r="AA74" i="33"/>
  <c r="AB74" i="33" s="1"/>
  <c r="G74" i="33"/>
  <c r="H74" i="33" s="1"/>
  <c r="Y74" i="33"/>
  <c r="Z74" i="33" s="1"/>
  <c r="I74" i="33"/>
  <c r="J74" i="33" s="1"/>
  <c r="Q74" i="33"/>
  <c r="R74" i="33" s="1"/>
  <c r="U74" i="33"/>
  <c r="V74" i="33" s="1"/>
  <c r="K74" i="33"/>
  <c r="L74" i="33" s="1"/>
  <c r="W14" i="32"/>
  <c r="X14" i="32" s="1"/>
  <c r="M14" i="32"/>
  <c r="N14" i="32" s="1"/>
  <c r="Y14" i="32"/>
  <c r="Z14" i="32" s="1"/>
  <c r="U14" i="32"/>
  <c r="V14" i="32" s="1"/>
  <c r="O14" i="32"/>
  <c r="P14" i="32" s="1"/>
  <c r="AA14" i="32"/>
  <c r="AB14" i="32" s="1"/>
  <c r="Q14" i="32"/>
  <c r="R14" i="32" s="1"/>
  <c r="K14" i="32"/>
  <c r="L14" i="32" s="1"/>
  <c r="G14" i="32"/>
  <c r="H14" i="32" s="1"/>
  <c r="S14" i="32"/>
  <c r="T14" i="32" s="1"/>
  <c r="I14" i="32"/>
  <c r="J14" i="32" s="1"/>
  <c r="K25" i="32"/>
  <c r="Y25" i="32"/>
  <c r="Z25" i="32" s="1"/>
  <c r="AA25" i="32"/>
  <c r="AB25" i="32" s="1"/>
  <c r="W25" i="32"/>
  <c r="X25" i="32" s="1"/>
  <c r="M25" i="32"/>
  <c r="N25" i="32" s="1"/>
  <c r="O25" i="32"/>
  <c r="U25" i="32"/>
  <c r="V25" i="32" s="1"/>
  <c r="S25" i="32"/>
  <c r="T25" i="32" s="1"/>
  <c r="G25" i="32"/>
  <c r="H25" i="32" s="1"/>
  <c r="Q25" i="32"/>
  <c r="R25" i="32" s="1"/>
  <c r="I25" i="32"/>
  <c r="J25" i="32" s="1"/>
  <c r="G40" i="33"/>
  <c r="K40" i="33"/>
  <c r="L40" i="33" s="1"/>
  <c r="S40" i="33"/>
  <c r="T40" i="33" s="1"/>
  <c r="U40" i="33"/>
  <c r="V40" i="33" s="1"/>
  <c r="AA40" i="33"/>
  <c r="AB40" i="33" s="1"/>
  <c r="Q40" i="33"/>
  <c r="R40" i="33" s="1"/>
  <c r="Y40" i="33"/>
  <c r="Z40" i="33" s="1"/>
  <c r="O40" i="33"/>
  <c r="P40" i="33" s="1"/>
  <c r="W40" i="33"/>
  <c r="M40" i="33"/>
  <c r="I40" i="33"/>
  <c r="J40" i="33" s="1"/>
  <c r="Y75" i="32"/>
  <c r="Z75" i="32" s="1"/>
  <c r="AA75" i="32"/>
  <c r="AB75" i="32" s="1"/>
  <c r="S75" i="32"/>
  <c r="T75" i="32" s="1"/>
  <c r="W75" i="32"/>
  <c r="X75" i="32" s="1"/>
  <c r="G75" i="32"/>
  <c r="H75" i="32" s="1"/>
  <c r="I75" i="32"/>
  <c r="J75" i="32" s="1"/>
  <c r="O75" i="32"/>
  <c r="P75" i="32" s="1"/>
  <c r="Q75" i="32"/>
  <c r="R75" i="32" s="1"/>
  <c r="M75" i="32"/>
  <c r="N75" i="32" s="1"/>
  <c r="U75" i="32"/>
  <c r="V75" i="32" s="1"/>
  <c r="K75" i="32"/>
  <c r="L75" i="32" s="1"/>
  <c r="K83" i="32"/>
  <c r="L83" i="32" s="1"/>
  <c r="W83" i="32"/>
  <c r="X83" i="32" s="1"/>
  <c r="M83" i="32"/>
  <c r="N83" i="32" s="1"/>
  <c r="I83" i="32"/>
  <c r="J83" i="32" s="1"/>
  <c r="Y83" i="32"/>
  <c r="Z83" i="32" s="1"/>
  <c r="O83" i="32"/>
  <c r="P83" i="32" s="1"/>
  <c r="S83" i="32"/>
  <c r="T83" i="32" s="1"/>
  <c r="U83" i="32"/>
  <c r="V83" i="32" s="1"/>
  <c r="AA83" i="32"/>
  <c r="AB83" i="32" s="1"/>
  <c r="Q83" i="32"/>
  <c r="R83" i="32" s="1"/>
  <c r="G83" i="32"/>
  <c r="H83" i="32" s="1"/>
  <c r="S91" i="33"/>
  <c r="T91" i="33" s="1"/>
  <c r="Q91" i="33"/>
  <c r="R91" i="33" s="1"/>
  <c r="O91" i="33"/>
  <c r="P91" i="33" s="1"/>
  <c r="M91" i="33"/>
  <c r="N91" i="33" s="1"/>
  <c r="W91" i="33"/>
  <c r="I91" i="33"/>
  <c r="J91" i="33" s="1"/>
  <c r="K91" i="33"/>
  <c r="L91" i="33" s="1"/>
  <c r="AA91" i="33"/>
  <c r="AB91" i="33" s="1"/>
  <c r="U91" i="33"/>
  <c r="V91" i="33" s="1"/>
  <c r="G91" i="33"/>
  <c r="Y91" i="33"/>
  <c r="Z91" i="33" s="1"/>
  <c r="S80" i="32"/>
  <c r="T80" i="32" s="1"/>
  <c r="I80" i="32"/>
  <c r="J80" i="32" s="1"/>
  <c r="AA80" i="32"/>
  <c r="AB80" i="32" s="1"/>
  <c r="O80" i="32"/>
  <c r="P80" i="32" s="1"/>
  <c r="U80" i="32"/>
  <c r="V80" i="32" s="1"/>
  <c r="K80" i="32"/>
  <c r="L80" i="32" s="1"/>
  <c r="G80" i="32"/>
  <c r="H80" i="32" s="1"/>
  <c r="Q80" i="32"/>
  <c r="R80" i="32" s="1"/>
  <c r="M80" i="32"/>
  <c r="N80" i="32" s="1"/>
  <c r="Y80" i="32"/>
  <c r="Z80" i="32" s="1"/>
  <c r="W80" i="32"/>
  <c r="X80" i="32" s="1"/>
  <c r="U38" i="33"/>
  <c r="V38" i="33" s="1"/>
  <c r="M38" i="33"/>
  <c r="N38" i="33" s="1"/>
  <c r="W38" i="33"/>
  <c r="O38" i="33"/>
  <c r="P38" i="33" s="1"/>
  <c r="G38" i="33"/>
  <c r="H38" i="33" s="1"/>
  <c r="AA38" i="33"/>
  <c r="AB38" i="33" s="1"/>
  <c r="Y38" i="33"/>
  <c r="Z38" i="33" s="1"/>
  <c r="I38" i="33"/>
  <c r="J38" i="33" s="1"/>
  <c r="K38" i="33"/>
  <c r="L38" i="33" s="1"/>
  <c r="Q38" i="33"/>
  <c r="R38" i="33" s="1"/>
  <c r="S38" i="33"/>
  <c r="T38" i="33" s="1"/>
  <c r="AC88" i="26"/>
  <c r="AA88" i="26"/>
  <c r="AB88" i="26" s="1"/>
  <c r="U88" i="26"/>
  <c r="W88" i="26"/>
  <c r="M88" i="26"/>
  <c r="S88" i="26"/>
  <c r="O88" i="26"/>
  <c r="G88" i="26"/>
  <c r="K88" i="26"/>
  <c r="I88" i="26"/>
  <c r="Y88" i="26"/>
  <c r="Q88" i="26"/>
  <c r="Y60" i="33"/>
  <c r="Z60" i="33" s="1"/>
  <c r="U60" i="33"/>
  <c r="V60" i="33" s="1"/>
  <c r="G60" i="33"/>
  <c r="H60" i="33" s="1"/>
  <c r="W60" i="33"/>
  <c r="X60" i="33" s="1"/>
  <c r="O60" i="33"/>
  <c r="P60" i="33" s="1"/>
  <c r="Q60" i="33"/>
  <c r="R60" i="33" s="1"/>
  <c r="M60" i="33"/>
  <c r="N60" i="33" s="1"/>
  <c r="K60" i="33"/>
  <c r="L60" i="33" s="1"/>
  <c r="S60" i="33"/>
  <c r="T60" i="33" s="1"/>
  <c r="I60" i="33"/>
  <c r="J60" i="33" s="1"/>
  <c r="AA60" i="33"/>
  <c r="AB60" i="33" s="1"/>
  <c r="AA54" i="33"/>
  <c r="AB54" i="33" s="1"/>
  <c r="S54" i="33"/>
  <c r="T54" i="33" s="1"/>
  <c r="U54" i="33"/>
  <c r="V54" i="33" s="1"/>
  <c r="M54" i="33"/>
  <c r="N54" i="33" s="1"/>
  <c r="O54" i="33"/>
  <c r="P54" i="33" s="1"/>
  <c r="I54" i="33"/>
  <c r="J54" i="33" s="1"/>
  <c r="Y54" i="33"/>
  <c r="Z54" i="33" s="1"/>
  <c r="W54" i="33"/>
  <c r="X54" i="33" s="1"/>
  <c r="Q54" i="33"/>
  <c r="R54" i="33" s="1"/>
  <c r="G54" i="33"/>
  <c r="K54" i="33"/>
  <c r="L54" i="33" s="1"/>
  <c r="Q7" i="32"/>
  <c r="R7" i="32" s="1"/>
  <c r="G7" i="32"/>
  <c r="H7" i="32" s="1"/>
  <c r="S7" i="32"/>
  <c r="T7" i="32" s="1"/>
  <c r="I7" i="32"/>
  <c r="J7" i="32" s="1"/>
  <c r="U7" i="32"/>
  <c r="V7" i="32" s="1"/>
  <c r="K7" i="32"/>
  <c r="L7" i="32" s="1"/>
  <c r="W7" i="32"/>
  <c r="O7" i="32"/>
  <c r="M7" i="32"/>
  <c r="N7" i="32" s="1"/>
  <c r="Y7" i="32"/>
  <c r="Z7" i="32" s="1"/>
  <c r="AA7" i="32"/>
  <c r="AB7" i="32" s="1"/>
  <c r="AA46" i="33"/>
  <c r="AB46" i="33" s="1"/>
  <c r="K46" i="33"/>
  <c r="L46" i="33" s="1"/>
  <c r="Q46" i="33"/>
  <c r="R46" i="33" s="1"/>
  <c r="W46" i="33"/>
  <c r="G46" i="33"/>
  <c r="M46" i="33"/>
  <c r="Y46" i="33"/>
  <c r="Z46" i="33" s="1"/>
  <c r="U46" i="33"/>
  <c r="V46" i="33" s="1"/>
  <c r="S46" i="33"/>
  <c r="T46" i="33" s="1"/>
  <c r="I46" i="33"/>
  <c r="J46" i="33" s="1"/>
  <c r="O46" i="33"/>
  <c r="P46" i="33" s="1"/>
  <c r="W13" i="33"/>
  <c r="X13" i="33" s="1"/>
  <c r="M13" i="33"/>
  <c r="N13" i="33" s="1"/>
  <c r="K13" i="33"/>
  <c r="L13" i="33" s="1"/>
  <c r="Y13" i="33"/>
  <c r="Z13" i="33" s="1"/>
  <c r="O13" i="33"/>
  <c r="P13" i="33" s="1"/>
  <c r="S13" i="33"/>
  <c r="T13" i="33" s="1"/>
  <c r="I13" i="33"/>
  <c r="J13" i="33" s="1"/>
  <c r="G13" i="33"/>
  <c r="H13" i="33" s="1"/>
  <c r="AA13" i="33"/>
  <c r="AB13" i="33" s="1"/>
  <c r="Q13" i="33"/>
  <c r="R13" i="33" s="1"/>
  <c r="U13" i="33"/>
  <c r="V13" i="33" s="1"/>
  <c r="AC69" i="34"/>
  <c r="AA69" i="34"/>
  <c r="AB69" i="34" s="1"/>
  <c r="O69" i="34"/>
  <c r="I69" i="34"/>
  <c r="J69" i="34" s="1"/>
  <c r="S69" i="34"/>
  <c r="T69" i="34" s="1"/>
  <c r="Y69" i="34"/>
  <c r="Z69" i="34" s="1"/>
  <c r="G69" i="34"/>
  <c r="H69" i="34" s="1"/>
  <c r="K69" i="34"/>
  <c r="L69" i="34" s="1"/>
  <c r="M69" i="34"/>
  <c r="N69" i="34" s="1"/>
  <c r="U69" i="34"/>
  <c r="V69" i="34" s="1"/>
  <c r="Q69" i="34"/>
  <c r="R69" i="34" s="1"/>
  <c r="W69" i="34"/>
  <c r="X69" i="34" s="1"/>
  <c r="W72" i="32"/>
  <c r="X72" i="32" s="1"/>
  <c r="I72" i="32"/>
  <c r="J72" i="32" s="1"/>
  <c r="K72" i="32"/>
  <c r="L72" i="32" s="1"/>
  <c r="U72" i="32"/>
  <c r="V72" i="32" s="1"/>
  <c r="O72" i="32"/>
  <c r="P72" i="32" s="1"/>
  <c r="S72" i="32"/>
  <c r="T72" i="32" s="1"/>
  <c r="Y72" i="32"/>
  <c r="G72" i="32"/>
  <c r="H72" i="32" s="1"/>
  <c r="AA72" i="32"/>
  <c r="AB72" i="32" s="1"/>
  <c r="M72" i="32"/>
  <c r="N72" i="32" s="1"/>
  <c r="Q72" i="32"/>
  <c r="R72" i="32" s="1"/>
  <c r="U22" i="32"/>
  <c r="V22" i="32" s="1"/>
  <c r="I22" i="32"/>
  <c r="J22" i="32" s="1"/>
  <c r="Q22" i="32"/>
  <c r="R22" i="32" s="1"/>
  <c r="O22" i="32"/>
  <c r="P22" i="32" s="1"/>
  <c r="K22" i="32"/>
  <c r="L22" i="32" s="1"/>
  <c r="W22" i="32"/>
  <c r="X22" i="32" s="1"/>
  <c r="G22" i="32"/>
  <c r="H22" i="32" s="1"/>
  <c r="AA22" i="32"/>
  <c r="AB22" i="32" s="1"/>
  <c r="Y22" i="32"/>
  <c r="Z22" i="32" s="1"/>
  <c r="M22" i="32"/>
  <c r="N22" i="32" s="1"/>
  <c r="S22" i="32"/>
  <c r="T22" i="32" s="1"/>
  <c r="W68" i="33"/>
  <c r="X68" i="33" s="1"/>
  <c r="AA68" i="33"/>
  <c r="AB68" i="33" s="1"/>
  <c r="S68" i="33"/>
  <c r="T68" i="33" s="1"/>
  <c r="K68" i="33"/>
  <c r="L68" i="33" s="1"/>
  <c r="U68" i="33"/>
  <c r="V68" i="33" s="1"/>
  <c r="M68" i="33"/>
  <c r="N68" i="33" s="1"/>
  <c r="I68" i="33"/>
  <c r="J68" i="33" s="1"/>
  <c r="O68" i="33"/>
  <c r="P68" i="33" s="1"/>
  <c r="Y68" i="33"/>
  <c r="Z68" i="33" s="1"/>
  <c r="Q68" i="33"/>
  <c r="G68" i="33"/>
  <c r="H68" i="33" s="1"/>
  <c r="S17" i="33"/>
  <c r="T17" i="33" s="1"/>
  <c r="K17" i="33"/>
  <c r="L17" i="33" s="1"/>
  <c r="I17" i="33"/>
  <c r="J17" i="33" s="1"/>
  <c r="U17" i="33"/>
  <c r="V17" i="33" s="1"/>
  <c r="W17" i="33"/>
  <c r="X17" i="33" s="1"/>
  <c r="M17" i="33"/>
  <c r="N17" i="33" s="1"/>
  <c r="G17" i="33"/>
  <c r="H17" i="33" s="1"/>
  <c r="Y17" i="33"/>
  <c r="Z17" i="33" s="1"/>
  <c r="AA17" i="33"/>
  <c r="AB17" i="33" s="1"/>
  <c r="O17" i="33"/>
  <c r="P17" i="33" s="1"/>
  <c r="Q17" i="33"/>
  <c r="R17" i="33" s="1"/>
  <c r="AC52" i="34"/>
  <c r="Q52" i="34"/>
  <c r="R52" i="34" s="1"/>
  <c r="Y52" i="34"/>
  <c r="Z52" i="34" s="1"/>
  <c r="S52" i="34"/>
  <c r="T52" i="34" s="1"/>
  <c r="G52" i="34"/>
  <c r="H52" i="34" s="1"/>
  <c r="K52" i="34"/>
  <c r="L52" i="34" s="1"/>
  <c r="M52" i="34"/>
  <c r="N52" i="34" s="1"/>
  <c r="W52" i="34"/>
  <c r="X52" i="34" s="1"/>
  <c r="AA52" i="34"/>
  <c r="AB52" i="34" s="1"/>
  <c r="U52" i="34"/>
  <c r="V52" i="34" s="1"/>
  <c r="O52" i="34"/>
  <c r="P52" i="34" s="1"/>
  <c r="I52" i="34"/>
  <c r="J52" i="34" s="1"/>
  <c r="Y9" i="33"/>
  <c r="Z9" i="33" s="1"/>
  <c r="O9" i="33"/>
  <c r="P9" i="33" s="1"/>
  <c r="S9" i="33"/>
  <c r="T9" i="33" s="1"/>
  <c r="Q9" i="33"/>
  <c r="R9" i="33" s="1"/>
  <c r="G9" i="33"/>
  <c r="H9" i="33" s="1"/>
  <c r="AA9" i="33"/>
  <c r="AB9" i="33" s="1"/>
  <c r="M9" i="33"/>
  <c r="N9" i="33" s="1"/>
  <c r="I9" i="33"/>
  <c r="J9" i="33" s="1"/>
  <c r="K9" i="33"/>
  <c r="L9" i="33" s="1"/>
  <c r="U9" i="33"/>
  <c r="V9" i="33" s="1"/>
  <c r="W9" i="33"/>
  <c r="X9" i="33" s="1"/>
  <c r="Y6" i="33"/>
  <c r="Z6" i="33" s="1"/>
  <c r="O6" i="33"/>
  <c r="AA6" i="33"/>
  <c r="AB6" i="33" s="1"/>
  <c r="Q6" i="33"/>
  <c r="R6" i="33" s="1"/>
  <c r="G6" i="33"/>
  <c r="W6" i="33"/>
  <c r="X6" i="33" s="1"/>
  <c r="M6" i="33"/>
  <c r="N6" i="33" s="1"/>
  <c r="S6" i="33"/>
  <c r="T6" i="33" s="1"/>
  <c r="U6" i="33"/>
  <c r="V6" i="33" s="1"/>
  <c r="I6" i="33"/>
  <c r="J6" i="33" s="1"/>
  <c r="K6" i="33"/>
  <c r="L6" i="33" s="1"/>
  <c r="I35" i="32"/>
  <c r="J35" i="32" s="1"/>
  <c r="Y35" i="32"/>
  <c r="Z35" i="32" s="1"/>
  <c r="K35" i="32"/>
  <c r="L35" i="32" s="1"/>
  <c r="AA35" i="32"/>
  <c r="AB35" i="32" s="1"/>
  <c r="S35" i="32"/>
  <c r="T35" i="32" s="1"/>
  <c r="W35" i="32"/>
  <c r="X35" i="32" s="1"/>
  <c r="G35" i="32"/>
  <c r="H35" i="32" s="1"/>
  <c r="O35" i="32"/>
  <c r="P35" i="32" s="1"/>
  <c r="Q35" i="32"/>
  <c r="R35" i="32" s="1"/>
  <c r="U35" i="32"/>
  <c r="V35" i="32" s="1"/>
  <c r="M35" i="32"/>
  <c r="N35" i="32" s="1"/>
  <c r="G20" i="33"/>
  <c r="H20" i="33" s="1"/>
  <c r="S20" i="33"/>
  <c r="T20" i="33" s="1"/>
  <c r="I20" i="33"/>
  <c r="J20" i="33" s="1"/>
  <c r="AA20" i="33"/>
  <c r="AB20" i="33" s="1"/>
  <c r="K20" i="33"/>
  <c r="L20" i="33" s="1"/>
  <c r="O20" i="33"/>
  <c r="P20" i="33" s="1"/>
  <c r="Q20" i="33"/>
  <c r="R20" i="33" s="1"/>
  <c r="U20" i="33"/>
  <c r="V20" i="33" s="1"/>
  <c r="W20" i="33"/>
  <c r="X20" i="33" s="1"/>
  <c r="M20" i="33"/>
  <c r="N20" i="33" s="1"/>
  <c r="Y20" i="33"/>
  <c r="Z20" i="33" s="1"/>
  <c r="W41" i="33"/>
  <c r="X41" i="33" s="1"/>
  <c r="Q41" i="33"/>
  <c r="R41" i="33" s="1"/>
  <c r="K41" i="33"/>
  <c r="L41" i="33" s="1"/>
  <c r="AA41" i="33"/>
  <c r="AB41" i="33" s="1"/>
  <c r="S41" i="33"/>
  <c r="T41" i="33" s="1"/>
  <c r="U41" i="33"/>
  <c r="V41" i="33" s="1"/>
  <c r="M41" i="33"/>
  <c r="N41" i="33" s="1"/>
  <c r="G41" i="33"/>
  <c r="H41" i="33" s="1"/>
  <c r="I41" i="33"/>
  <c r="J41" i="33" s="1"/>
  <c r="Y41" i="33"/>
  <c r="Z41" i="33" s="1"/>
  <c r="O41" i="33"/>
  <c r="P41" i="33" s="1"/>
  <c r="W26" i="33"/>
  <c r="X26" i="33" s="1"/>
  <c r="Q26" i="33"/>
  <c r="R26" i="33" s="1"/>
  <c r="Y26" i="33"/>
  <c r="Z26" i="33" s="1"/>
  <c r="M26" i="33"/>
  <c r="N26" i="33" s="1"/>
  <c r="K26" i="33"/>
  <c r="L26" i="33" s="1"/>
  <c r="AA26" i="33"/>
  <c r="AB26" i="33" s="1"/>
  <c r="S26" i="33"/>
  <c r="T26" i="33" s="1"/>
  <c r="U26" i="33"/>
  <c r="V26" i="33" s="1"/>
  <c r="G26" i="33"/>
  <c r="H26" i="33" s="1"/>
  <c r="I26" i="33"/>
  <c r="J26" i="33" s="1"/>
  <c r="O26" i="33"/>
  <c r="P26" i="33" s="1"/>
  <c r="Q19" i="32"/>
  <c r="R19" i="32" s="1"/>
  <c r="K19" i="32"/>
  <c r="L19" i="32" s="1"/>
  <c r="Y19" i="32"/>
  <c r="Z19" i="32" s="1"/>
  <c r="G19" i="32"/>
  <c r="H19" i="32" s="1"/>
  <c r="M19" i="32"/>
  <c r="N19" i="32" s="1"/>
  <c r="O19" i="32"/>
  <c r="P19" i="32" s="1"/>
  <c r="I19" i="32"/>
  <c r="J19" i="32" s="1"/>
  <c r="W19" i="32"/>
  <c r="X19" i="32" s="1"/>
  <c r="S19" i="32"/>
  <c r="T19" i="32" s="1"/>
  <c r="AA19" i="32"/>
  <c r="AB19" i="32" s="1"/>
  <c r="U19" i="32"/>
  <c r="V19" i="32" s="1"/>
  <c r="O42" i="33"/>
  <c r="P42" i="33" s="1"/>
  <c r="AA42" i="33"/>
  <c r="AB42" i="33" s="1"/>
  <c r="Q42" i="33"/>
  <c r="R42" i="33" s="1"/>
  <c r="Y42" i="33"/>
  <c r="Z42" i="33" s="1"/>
  <c r="G42" i="33"/>
  <c r="H42" i="33" s="1"/>
  <c r="K42" i="33"/>
  <c r="L42" i="33" s="1"/>
  <c r="M42" i="33"/>
  <c r="U42" i="33"/>
  <c r="V42" i="33" s="1"/>
  <c r="S42" i="33"/>
  <c r="T42" i="33" s="1"/>
  <c r="W42" i="33"/>
  <c r="X42" i="33" s="1"/>
  <c r="I42" i="33"/>
  <c r="J42" i="33" s="1"/>
  <c r="W16" i="33"/>
  <c r="X16" i="33" s="1"/>
  <c r="M16" i="33"/>
  <c r="N16" i="33" s="1"/>
  <c r="Y16" i="33"/>
  <c r="Z16" i="33" s="1"/>
  <c r="O16" i="33"/>
  <c r="P16" i="33" s="1"/>
  <c r="AA16" i="33"/>
  <c r="AB16" i="33" s="1"/>
  <c r="Q16" i="33"/>
  <c r="R16" i="33" s="1"/>
  <c r="U16" i="33"/>
  <c r="V16" i="33" s="1"/>
  <c r="S16" i="33"/>
  <c r="I16" i="33"/>
  <c r="J16" i="33" s="1"/>
  <c r="G16" i="33"/>
  <c r="H16" i="33" s="1"/>
  <c r="K16" i="33"/>
  <c r="L16" i="33" s="1"/>
  <c r="U58" i="33"/>
  <c r="V58" i="33" s="1"/>
  <c r="M58" i="33"/>
  <c r="N58" i="33" s="1"/>
  <c r="W58" i="33"/>
  <c r="O58" i="33"/>
  <c r="P58" i="33" s="1"/>
  <c r="G58" i="33"/>
  <c r="K58" i="33"/>
  <c r="L58" i="33" s="1"/>
  <c r="I58" i="33"/>
  <c r="J58" i="33" s="1"/>
  <c r="S58" i="33"/>
  <c r="T58" i="33" s="1"/>
  <c r="AA58" i="33"/>
  <c r="AB58" i="33" s="1"/>
  <c r="Q58" i="33"/>
  <c r="R58" i="33" s="1"/>
  <c r="Y58" i="33"/>
  <c r="Z58" i="33" s="1"/>
  <c r="Q24" i="33"/>
  <c r="R24" i="33" s="1"/>
  <c r="K24" i="33"/>
  <c r="L24" i="33" s="1"/>
  <c r="Y24" i="33"/>
  <c r="Z24" i="33" s="1"/>
  <c r="M24" i="33"/>
  <c r="N24" i="33" s="1"/>
  <c r="S24" i="33"/>
  <c r="T24" i="33" s="1"/>
  <c r="G24" i="33"/>
  <c r="H24" i="33" s="1"/>
  <c r="AA24" i="33"/>
  <c r="AB24" i="33" s="1"/>
  <c r="O24" i="33"/>
  <c r="P24" i="33" s="1"/>
  <c r="W24" i="33"/>
  <c r="X24" i="33" s="1"/>
  <c r="U24" i="33"/>
  <c r="V24" i="33" s="1"/>
  <c r="I24" i="33"/>
  <c r="J24" i="33" s="1"/>
  <c r="AA11" i="33"/>
  <c r="AB11" i="33" s="1"/>
  <c r="Q11" i="33"/>
  <c r="R11" i="33" s="1"/>
  <c r="W11" i="33"/>
  <c r="X11" i="33" s="1"/>
  <c r="O11" i="33"/>
  <c r="P11" i="33" s="1"/>
  <c r="S11" i="33"/>
  <c r="T11" i="33" s="1"/>
  <c r="I11" i="33"/>
  <c r="J11" i="33" s="1"/>
  <c r="Y11" i="33"/>
  <c r="Z11" i="33" s="1"/>
  <c r="U11" i="33"/>
  <c r="V11" i="33" s="1"/>
  <c r="K11" i="33"/>
  <c r="L11" i="33" s="1"/>
  <c r="M11" i="33"/>
  <c r="N11" i="33" s="1"/>
  <c r="G11" i="33"/>
  <c r="H11" i="33" s="1"/>
  <c r="W67" i="32"/>
  <c r="X67" i="32" s="1"/>
  <c r="S67" i="32"/>
  <c r="T67" i="32" s="1"/>
  <c r="I67" i="32"/>
  <c r="J67" i="32" s="1"/>
  <c r="AA67" i="32"/>
  <c r="AB67" i="32" s="1"/>
  <c r="G67" i="32"/>
  <c r="H67" i="32" s="1"/>
  <c r="Y67" i="32"/>
  <c r="Z67" i="32" s="1"/>
  <c r="Q67" i="32"/>
  <c r="R67" i="32" s="1"/>
  <c r="M67" i="32"/>
  <c r="N67" i="32" s="1"/>
  <c r="K67" i="32"/>
  <c r="L67" i="32" s="1"/>
  <c r="U67" i="32"/>
  <c r="V67" i="32" s="1"/>
  <c r="O67" i="32"/>
  <c r="W59" i="33"/>
  <c r="X59" i="33" s="1"/>
  <c r="G59" i="33"/>
  <c r="H59" i="33" s="1"/>
  <c r="Y59" i="33"/>
  <c r="Z59" i="33" s="1"/>
  <c r="Q59" i="33"/>
  <c r="R59" i="33" s="1"/>
  <c r="O59" i="33"/>
  <c r="P59" i="33" s="1"/>
  <c r="U59" i="33"/>
  <c r="V59" i="33" s="1"/>
  <c r="S59" i="33"/>
  <c r="T59" i="33" s="1"/>
  <c r="AA59" i="33"/>
  <c r="AB59" i="33" s="1"/>
  <c r="K59" i="33"/>
  <c r="L59" i="33" s="1"/>
  <c r="M59" i="33"/>
  <c r="N59" i="33" s="1"/>
  <c r="I59" i="33"/>
  <c r="J59" i="33" s="1"/>
  <c r="Q64" i="32"/>
  <c r="R64" i="32" s="1"/>
  <c r="U64" i="32"/>
  <c r="V64" i="32" s="1"/>
  <c r="M64" i="32"/>
  <c r="N64" i="32" s="1"/>
  <c r="AA64" i="32"/>
  <c r="AB64" i="32" s="1"/>
  <c r="Y64" i="32"/>
  <c r="Z64" i="32" s="1"/>
  <c r="K64" i="32"/>
  <c r="L64" i="32" s="1"/>
  <c r="G64" i="32"/>
  <c r="H64" i="32" s="1"/>
  <c r="W64" i="32"/>
  <c r="X64" i="32" s="1"/>
  <c r="S64" i="32"/>
  <c r="T64" i="32" s="1"/>
  <c r="O64" i="32"/>
  <c r="P64" i="32" s="1"/>
  <c r="I64" i="32"/>
  <c r="J64" i="32" s="1"/>
  <c r="I43" i="26"/>
  <c r="Y43" i="26"/>
  <c r="S43" i="26"/>
  <c r="Q43" i="26"/>
  <c r="W43" i="26"/>
  <c r="M43" i="26"/>
  <c r="K43" i="26"/>
  <c r="G43" i="26"/>
  <c r="AA43" i="26"/>
  <c r="AB43" i="26" s="1"/>
  <c r="U43" i="26"/>
  <c r="O43" i="26"/>
  <c r="AC30" i="34"/>
  <c r="O30" i="34"/>
  <c r="S30" i="34"/>
  <c r="T30" i="34" s="1"/>
  <c r="I30" i="34"/>
  <c r="J30" i="34" s="1"/>
  <c r="K30" i="34"/>
  <c r="L30" i="34" s="1"/>
  <c r="G30" i="34"/>
  <c r="H30" i="34" s="1"/>
  <c r="M30" i="34"/>
  <c r="N30" i="34" s="1"/>
  <c r="AA30" i="34"/>
  <c r="AB30" i="34" s="1"/>
  <c r="Y30" i="34"/>
  <c r="Z30" i="34" s="1"/>
  <c r="W30" i="34"/>
  <c r="X30" i="34" s="1"/>
  <c r="U30" i="34"/>
  <c r="V30" i="34" s="1"/>
  <c r="Q30" i="34"/>
  <c r="R30" i="34" s="1"/>
  <c r="AA15" i="33"/>
  <c r="AB15" i="33" s="1"/>
  <c r="Q15" i="33"/>
  <c r="R15" i="33" s="1"/>
  <c r="G15" i="33"/>
  <c r="H15" i="33" s="1"/>
  <c r="S15" i="33"/>
  <c r="T15" i="33" s="1"/>
  <c r="I15" i="33"/>
  <c r="Y15" i="33"/>
  <c r="U15" i="33"/>
  <c r="V15" i="33" s="1"/>
  <c r="O15" i="33"/>
  <c r="P15" i="33" s="1"/>
  <c r="K15" i="33"/>
  <c r="L15" i="33" s="1"/>
  <c r="M15" i="33"/>
  <c r="N15" i="33" s="1"/>
  <c r="W15" i="33"/>
  <c r="X15" i="33" s="1"/>
  <c r="S8" i="32"/>
  <c r="T8" i="32" s="1"/>
  <c r="I8" i="32"/>
  <c r="J8" i="32" s="1"/>
  <c r="U8" i="32"/>
  <c r="V8" i="32" s="1"/>
  <c r="Q8" i="32"/>
  <c r="R8" i="32" s="1"/>
  <c r="K8" i="32"/>
  <c r="L8" i="32" s="1"/>
  <c r="W8" i="32"/>
  <c r="X8" i="32" s="1"/>
  <c r="M8" i="32"/>
  <c r="N8" i="32" s="1"/>
  <c r="AA8" i="32"/>
  <c r="AB8" i="32" s="1"/>
  <c r="Y8" i="32"/>
  <c r="Z8" i="32" s="1"/>
  <c r="O8" i="32"/>
  <c r="P8" i="32" s="1"/>
  <c r="G8" i="32"/>
  <c r="H8" i="32" s="1"/>
  <c r="AA49" i="34"/>
  <c r="AB49" i="34" s="1"/>
  <c r="O49" i="34"/>
  <c r="P49" i="34" s="1"/>
  <c r="Y49" i="34"/>
  <c r="Z49" i="34" s="1"/>
  <c r="G49" i="34"/>
  <c r="H49" i="34" s="1"/>
  <c r="I49" i="34"/>
  <c r="J49" i="34" s="1"/>
  <c r="S49" i="34"/>
  <c r="T49" i="34" s="1"/>
  <c r="W49" i="34"/>
  <c r="X49" i="34" s="1"/>
  <c r="Q49" i="34"/>
  <c r="R49" i="34" s="1"/>
  <c r="K49" i="34"/>
  <c r="L49" i="34" s="1"/>
  <c r="M49" i="34"/>
  <c r="N49" i="34" s="1"/>
  <c r="U49" i="34"/>
  <c r="V49" i="34" s="1"/>
  <c r="AC51" i="34"/>
  <c r="K51" i="34"/>
  <c r="Y51" i="34"/>
  <c r="Z51" i="34" s="1"/>
  <c r="AA51" i="34"/>
  <c r="AB51" i="34" s="1"/>
  <c r="M51" i="34"/>
  <c r="N51" i="34" s="1"/>
  <c r="G51" i="34"/>
  <c r="H51" i="34" s="1"/>
  <c r="U51" i="34"/>
  <c r="V51" i="34" s="1"/>
  <c r="Q51" i="34"/>
  <c r="R51" i="34" s="1"/>
  <c r="S51" i="34"/>
  <c r="T51" i="34" s="1"/>
  <c r="O51" i="34"/>
  <c r="P51" i="34" s="1"/>
  <c r="W51" i="34"/>
  <c r="X51" i="34" s="1"/>
  <c r="I51" i="34"/>
  <c r="J51" i="34" s="1"/>
  <c r="AC27" i="34"/>
  <c r="AA27" i="34"/>
  <c r="AB27" i="34" s="1"/>
  <c r="I27" i="34"/>
  <c r="J27" i="34" s="1"/>
  <c r="O27" i="34"/>
  <c r="P27" i="34" s="1"/>
  <c r="S27" i="34"/>
  <c r="T27" i="34" s="1"/>
  <c r="W27" i="34"/>
  <c r="X27" i="34" s="1"/>
  <c r="Y27" i="34"/>
  <c r="Z27" i="34" s="1"/>
  <c r="U27" i="34"/>
  <c r="V27" i="34" s="1"/>
  <c r="G27" i="34"/>
  <c r="H27" i="34" s="1"/>
  <c r="K27" i="34"/>
  <c r="L27" i="34" s="1"/>
  <c r="M27" i="34"/>
  <c r="N27" i="34" s="1"/>
  <c r="Q27" i="34"/>
  <c r="R27" i="34" s="1"/>
  <c r="S48" i="33"/>
  <c r="T48" i="33" s="1"/>
  <c r="K48" i="33"/>
  <c r="L48" i="33" s="1"/>
  <c r="O48" i="33"/>
  <c r="P48" i="33" s="1"/>
  <c r="U48" i="33"/>
  <c r="M48" i="33"/>
  <c r="N48" i="33" s="1"/>
  <c r="W48" i="33"/>
  <c r="AA48" i="33"/>
  <c r="AB48" i="33" s="1"/>
  <c r="G48" i="33"/>
  <c r="H48" i="33" s="1"/>
  <c r="Q48" i="33"/>
  <c r="R48" i="33" s="1"/>
  <c r="I48" i="33"/>
  <c r="J48" i="33" s="1"/>
  <c r="Y48" i="33"/>
  <c r="Z48" i="33" s="1"/>
  <c r="W81" i="33"/>
  <c r="X81" i="33" s="1"/>
  <c r="O81" i="33"/>
  <c r="P81" i="33" s="1"/>
  <c r="G81" i="33"/>
  <c r="H81" i="33" s="1"/>
  <c r="I81" i="33"/>
  <c r="Y81" i="33"/>
  <c r="Z81" i="33" s="1"/>
  <c r="Q81" i="33"/>
  <c r="R81" i="33" s="1"/>
  <c r="S81" i="33"/>
  <c r="T81" i="33" s="1"/>
  <c r="M81" i="33"/>
  <c r="N81" i="33" s="1"/>
  <c r="AA81" i="33"/>
  <c r="AB81" i="33" s="1"/>
  <c r="K81" i="33"/>
  <c r="L81" i="33" s="1"/>
  <c r="U81" i="33"/>
  <c r="V81" i="33" s="1"/>
  <c r="M45" i="33"/>
  <c r="W45" i="33"/>
  <c r="X45" i="33" s="1"/>
  <c r="Y45" i="33"/>
  <c r="Z45" i="33" s="1"/>
  <c r="I45" i="33"/>
  <c r="J45" i="33" s="1"/>
  <c r="S45" i="33"/>
  <c r="T45" i="33" s="1"/>
  <c r="G45" i="33"/>
  <c r="H45" i="33" s="1"/>
  <c r="AA45" i="33"/>
  <c r="AB45" i="33" s="1"/>
  <c r="U45" i="33"/>
  <c r="V45" i="33" s="1"/>
  <c r="O45" i="33"/>
  <c r="P45" i="33" s="1"/>
  <c r="K45" i="33"/>
  <c r="L45" i="33" s="1"/>
  <c r="Q45" i="33"/>
  <c r="R45" i="33" s="1"/>
  <c r="O90" i="33"/>
  <c r="P90" i="33" s="1"/>
  <c r="M90" i="33"/>
  <c r="N90" i="33" s="1"/>
  <c r="Q90" i="33"/>
  <c r="R90" i="33" s="1"/>
  <c r="I90" i="33"/>
  <c r="J90" i="33" s="1"/>
  <c r="G90" i="33"/>
  <c r="H90" i="33" s="1"/>
  <c r="AA90" i="33"/>
  <c r="AB90" i="33" s="1"/>
  <c r="W90" i="33"/>
  <c r="X90" i="33" s="1"/>
  <c r="U90" i="33"/>
  <c r="V90" i="33" s="1"/>
  <c r="K90" i="33"/>
  <c r="L90" i="33" s="1"/>
  <c r="Y90" i="33"/>
  <c r="Z90" i="33" s="1"/>
  <c r="S90" i="33"/>
  <c r="T90" i="33" s="1"/>
  <c r="O33" i="32"/>
  <c r="P33" i="32" s="1"/>
  <c r="S33" i="32"/>
  <c r="T33" i="32" s="1"/>
  <c r="W33" i="32"/>
  <c r="X33" i="32" s="1"/>
  <c r="Y33" i="32"/>
  <c r="Z33" i="32" s="1"/>
  <c r="Q33" i="32"/>
  <c r="R33" i="32" s="1"/>
  <c r="M33" i="32"/>
  <c r="N33" i="32" s="1"/>
  <c r="G33" i="32"/>
  <c r="H33" i="32" s="1"/>
  <c r="AA33" i="32"/>
  <c r="AB33" i="32" s="1"/>
  <c r="K33" i="32"/>
  <c r="L33" i="32" s="1"/>
  <c r="U33" i="32"/>
  <c r="V33" i="32" s="1"/>
  <c r="V105" i="32" s="1"/>
  <c r="I33" i="32"/>
  <c r="J33" i="32" s="1"/>
  <c r="AC39" i="34"/>
  <c r="W39" i="34"/>
  <c r="G39" i="34"/>
  <c r="AA39" i="34"/>
  <c r="AB39" i="34" s="1"/>
  <c r="Q39" i="34"/>
  <c r="R39" i="34" s="1"/>
  <c r="O39" i="34"/>
  <c r="P39" i="34" s="1"/>
  <c r="U39" i="34"/>
  <c r="V39" i="34" s="1"/>
  <c r="S39" i="34"/>
  <c r="T39" i="34" s="1"/>
  <c r="Y39" i="34"/>
  <c r="Z39" i="34" s="1"/>
  <c r="I39" i="34"/>
  <c r="J39" i="34" s="1"/>
  <c r="M39" i="34"/>
  <c r="N39" i="34" s="1"/>
  <c r="K39" i="34"/>
  <c r="L39" i="34" s="1"/>
  <c r="AC53" i="34"/>
  <c r="G53" i="34"/>
  <c r="H53" i="34" s="1"/>
  <c r="AA53" i="34"/>
  <c r="AB53" i="34" s="1"/>
  <c r="W53" i="34"/>
  <c r="X53" i="34" s="1"/>
  <c r="Y53" i="34"/>
  <c r="Z53" i="34" s="1"/>
  <c r="M53" i="34"/>
  <c r="N53" i="34" s="1"/>
  <c r="I53" i="34"/>
  <c r="J53" i="34" s="1"/>
  <c r="Q53" i="34"/>
  <c r="R53" i="34" s="1"/>
  <c r="O53" i="34"/>
  <c r="U53" i="34"/>
  <c r="V53" i="34" s="1"/>
  <c r="K53" i="34"/>
  <c r="L53" i="34" s="1"/>
  <c r="S53" i="34"/>
  <c r="T53" i="34" s="1"/>
  <c r="AC92" i="34"/>
  <c r="S92" i="34"/>
  <c r="T92" i="34" s="1"/>
  <c r="W92" i="34"/>
  <c r="X92" i="34" s="1"/>
  <c r="U92" i="34"/>
  <c r="V92" i="34" s="1"/>
  <c r="M92" i="34"/>
  <c r="N92" i="34" s="1"/>
  <c r="I92" i="34"/>
  <c r="J92" i="34" s="1"/>
  <c r="AA92" i="34"/>
  <c r="AB92" i="34" s="1"/>
  <c r="O92" i="34"/>
  <c r="P92" i="34" s="1"/>
  <c r="Y92" i="34"/>
  <c r="Z92" i="34" s="1"/>
  <c r="Q92" i="34"/>
  <c r="R92" i="34" s="1"/>
  <c r="G92" i="34"/>
  <c r="H92" i="34" s="1"/>
  <c r="K92" i="34"/>
  <c r="L92" i="34" s="1"/>
  <c r="M76" i="34"/>
  <c r="N76" i="34" s="1"/>
  <c r="K76" i="34"/>
  <c r="L76" i="34" s="1"/>
  <c r="U76" i="34"/>
  <c r="V76" i="34" s="1"/>
  <c r="W76" i="34"/>
  <c r="X76" i="34" s="1"/>
  <c r="G76" i="34"/>
  <c r="H76" i="34" s="1"/>
  <c r="O76" i="34"/>
  <c r="P76" i="34" s="1"/>
  <c r="I76" i="34"/>
  <c r="J76" i="34" s="1"/>
  <c r="AA76" i="34"/>
  <c r="AB76" i="34" s="1"/>
  <c r="S76" i="34"/>
  <c r="T76" i="34" s="1"/>
  <c r="Q76" i="34"/>
  <c r="R76" i="34" s="1"/>
  <c r="Y76" i="34"/>
  <c r="Z76" i="34" s="1"/>
  <c r="AC93" i="34"/>
  <c r="M93" i="34"/>
  <c r="N93" i="34" s="1"/>
  <c r="K93" i="34"/>
  <c r="L93" i="34" s="1"/>
  <c r="W93" i="34"/>
  <c r="X93" i="34" s="1"/>
  <c r="G93" i="34"/>
  <c r="H93" i="34" s="1"/>
  <c r="Q93" i="34"/>
  <c r="R93" i="34" s="1"/>
  <c r="S93" i="34"/>
  <c r="T93" i="34" s="1"/>
  <c r="AA93" i="34"/>
  <c r="AB93" i="34" s="1"/>
  <c r="O93" i="34"/>
  <c r="P93" i="34" s="1"/>
  <c r="U93" i="34"/>
  <c r="V93" i="34" s="1"/>
  <c r="Y93" i="34"/>
  <c r="Z93" i="34" s="1"/>
  <c r="I93" i="34"/>
  <c r="J93" i="34" s="1"/>
  <c r="K12" i="32"/>
  <c r="L12" i="32" s="1"/>
  <c r="W12" i="32"/>
  <c r="X12" i="32" s="1"/>
  <c r="M12" i="32"/>
  <c r="N12" i="32" s="1"/>
  <c r="I12" i="32"/>
  <c r="J12" i="32" s="1"/>
  <c r="Y12" i="32"/>
  <c r="Z12" i="32" s="1"/>
  <c r="O12" i="32"/>
  <c r="P12" i="32" s="1"/>
  <c r="S12" i="32"/>
  <c r="T12" i="32" s="1"/>
  <c r="U12" i="32"/>
  <c r="V12" i="32" s="1"/>
  <c r="AA12" i="32"/>
  <c r="AB12" i="32" s="1"/>
  <c r="Q12" i="32"/>
  <c r="R12" i="32" s="1"/>
  <c r="G12" i="32"/>
  <c r="H12" i="32" s="1"/>
  <c r="AC31" i="34"/>
  <c r="M31" i="34"/>
  <c r="N31" i="34" s="1"/>
  <c r="Q31" i="34"/>
  <c r="R31" i="34" s="1"/>
  <c r="AA31" i="34"/>
  <c r="AB31" i="34" s="1"/>
  <c r="O31" i="34"/>
  <c r="P31" i="34" s="1"/>
  <c r="K31" i="34"/>
  <c r="L31" i="34" s="1"/>
  <c r="G31" i="34"/>
  <c r="H31" i="34" s="1"/>
  <c r="U31" i="34"/>
  <c r="V31" i="34" s="1"/>
  <c r="I31" i="34"/>
  <c r="J31" i="34" s="1"/>
  <c r="Y31" i="34"/>
  <c r="Z31" i="34" s="1"/>
  <c r="S31" i="34"/>
  <c r="W31" i="34"/>
  <c r="Y94" i="33"/>
  <c r="Z94" i="33" s="1"/>
  <c r="O94" i="33"/>
  <c r="P94" i="33" s="1"/>
  <c r="M94" i="33"/>
  <c r="N94" i="33" s="1"/>
  <c r="Q94" i="33"/>
  <c r="R94" i="33" s="1"/>
  <c r="AA94" i="33"/>
  <c r="AB94" i="33" s="1"/>
  <c r="G94" i="33"/>
  <c r="H94" i="33" s="1"/>
  <c r="W94" i="33"/>
  <c r="X94" i="33" s="1"/>
  <c r="U94" i="33"/>
  <c r="V94" i="33" s="1"/>
  <c r="S94" i="33"/>
  <c r="T94" i="33" s="1"/>
  <c r="K94" i="33"/>
  <c r="L94" i="33" s="1"/>
  <c r="I94" i="33"/>
  <c r="J94" i="33" s="1"/>
  <c r="U89" i="33"/>
  <c r="V89" i="33" s="1"/>
  <c r="G89" i="33"/>
  <c r="O89" i="33"/>
  <c r="P89" i="33" s="1"/>
  <c r="M89" i="33"/>
  <c r="N89" i="33" s="1"/>
  <c r="Q89" i="33"/>
  <c r="R89" i="33" s="1"/>
  <c r="I89" i="33"/>
  <c r="J89" i="33" s="1"/>
  <c r="Y89" i="33"/>
  <c r="Z89" i="33" s="1"/>
  <c r="S89" i="33"/>
  <c r="K89" i="33"/>
  <c r="L89" i="33" s="1"/>
  <c r="AA89" i="33"/>
  <c r="AB89" i="33" s="1"/>
  <c r="W89" i="33"/>
  <c r="K18" i="33"/>
  <c r="L18" i="33" s="1"/>
  <c r="W18" i="33"/>
  <c r="X18" i="33" s="1"/>
  <c r="Y18" i="33"/>
  <c r="Z18" i="33" s="1"/>
  <c r="O18" i="33"/>
  <c r="P18" i="33" s="1"/>
  <c r="U18" i="33"/>
  <c r="I18" i="33"/>
  <c r="J18" i="33" s="1"/>
  <c r="AA18" i="33"/>
  <c r="AB18" i="33" s="1"/>
  <c r="G18" i="33"/>
  <c r="H18" i="33" s="1"/>
  <c r="Q18" i="33"/>
  <c r="R18" i="33" s="1"/>
  <c r="S18" i="33"/>
  <c r="T18" i="33" s="1"/>
  <c r="M18" i="33"/>
  <c r="N18" i="33" s="1"/>
  <c r="U56" i="33"/>
  <c r="V56" i="33" s="1"/>
  <c r="M56" i="33"/>
  <c r="N56" i="33" s="1"/>
  <c r="Q56" i="33"/>
  <c r="R56" i="33" s="1"/>
  <c r="O56" i="33"/>
  <c r="P56" i="33" s="1"/>
  <c r="G56" i="33"/>
  <c r="Y56" i="33"/>
  <c r="Z56" i="33" s="1"/>
  <c r="S56" i="33"/>
  <c r="T56" i="33" s="1"/>
  <c r="W56" i="33"/>
  <c r="AA56" i="33"/>
  <c r="AB56" i="33" s="1"/>
  <c r="I56" i="33"/>
  <c r="J56" i="33" s="1"/>
  <c r="K56" i="33"/>
  <c r="L56" i="33" s="1"/>
  <c r="S44" i="34"/>
  <c r="T44" i="34" s="1"/>
  <c r="O44" i="34"/>
  <c r="P44" i="34" s="1"/>
  <c r="K44" i="34"/>
  <c r="L44" i="34" s="1"/>
  <c r="U44" i="34"/>
  <c r="V44" i="34" s="1"/>
  <c r="W44" i="34"/>
  <c r="X44" i="34" s="1"/>
  <c r="M44" i="34"/>
  <c r="G44" i="34"/>
  <c r="H44" i="34" s="1"/>
  <c r="Q44" i="34"/>
  <c r="R44" i="34" s="1"/>
  <c r="Y44" i="34"/>
  <c r="Z44" i="34" s="1"/>
  <c r="I44" i="34"/>
  <c r="J44" i="34" s="1"/>
  <c r="AA44" i="34"/>
  <c r="AB44" i="34" s="1"/>
  <c r="AC85" i="34"/>
  <c r="S85" i="34"/>
  <c r="T85" i="34" s="1"/>
  <c r="W85" i="34"/>
  <c r="X85" i="34" s="1"/>
  <c r="M85" i="34"/>
  <c r="N85" i="34" s="1"/>
  <c r="K85" i="34"/>
  <c r="L85" i="34" s="1"/>
  <c r="U85" i="34"/>
  <c r="V85" i="34" s="1"/>
  <c r="AA85" i="34"/>
  <c r="AB85" i="34" s="1"/>
  <c r="Y85" i="34"/>
  <c r="Z85" i="34" s="1"/>
  <c r="O85" i="34"/>
  <c r="P85" i="34" s="1"/>
  <c r="Q85" i="34"/>
  <c r="R85" i="34" s="1"/>
  <c r="G85" i="34"/>
  <c r="H85" i="34" s="1"/>
  <c r="I85" i="34"/>
  <c r="J85" i="34" s="1"/>
  <c r="AC47" i="34"/>
  <c r="W47" i="34"/>
  <c r="U47" i="34"/>
  <c r="V47" i="34" s="1"/>
  <c r="G47" i="34"/>
  <c r="Q47" i="34"/>
  <c r="R47" i="34" s="1"/>
  <c r="I47" i="34"/>
  <c r="J47" i="34" s="1"/>
  <c r="Y47" i="34"/>
  <c r="Z47" i="34" s="1"/>
  <c r="K47" i="34"/>
  <c r="L47" i="34" s="1"/>
  <c r="S47" i="34"/>
  <c r="AA47" i="34"/>
  <c r="AB47" i="34" s="1"/>
  <c r="O47" i="34"/>
  <c r="P47" i="34" s="1"/>
  <c r="M47" i="34"/>
  <c r="N47" i="34" s="1"/>
  <c r="AC65" i="34"/>
  <c r="O65" i="34"/>
  <c r="P65" i="34" s="1"/>
  <c r="G65" i="34"/>
  <c r="Q65" i="34"/>
  <c r="R65" i="34" s="1"/>
  <c r="Y65" i="34"/>
  <c r="K65" i="34"/>
  <c r="L65" i="34" s="1"/>
  <c r="M65" i="34"/>
  <c r="N65" i="34" s="1"/>
  <c r="AA65" i="34"/>
  <c r="AB65" i="34" s="1"/>
  <c r="W65" i="34"/>
  <c r="S65" i="34"/>
  <c r="I65" i="34"/>
  <c r="J65" i="34" s="1"/>
  <c r="U65" i="34"/>
  <c r="V65" i="34" s="1"/>
  <c r="AC28" i="34"/>
  <c r="K28" i="34"/>
  <c r="AA28" i="34"/>
  <c r="AB28" i="34" s="1"/>
  <c r="G28" i="34"/>
  <c r="H28" i="34" s="1"/>
  <c r="S28" i="34"/>
  <c r="T28" i="34" s="1"/>
  <c r="Y28" i="34"/>
  <c r="U28" i="34"/>
  <c r="V28" i="34" s="1"/>
  <c r="W28" i="34"/>
  <c r="X28" i="34" s="1"/>
  <c r="Q28" i="34"/>
  <c r="R28" i="34" s="1"/>
  <c r="I28" i="34"/>
  <c r="O28" i="34"/>
  <c r="P28" i="34" s="1"/>
  <c r="M28" i="34"/>
  <c r="N28" i="34" s="1"/>
  <c r="AC57" i="34"/>
  <c r="W57" i="34"/>
  <c r="X57" i="34" s="1"/>
  <c r="O57" i="34"/>
  <c r="S57" i="34"/>
  <c r="T57" i="34" s="1"/>
  <c r="K57" i="34"/>
  <c r="L57" i="34" s="1"/>
  <c r="I57" i="34"/>
  <c r="J57" i="34" s="1"/>
  <c r="Q57" i="34"/>
  <c r="R57" i="34" s="1"/>
  <c r="U57" i="34"/>
  <c r="V57" i="34" s="1"/>
  <c r="Y57" i="34"/>
  <c r="G57" i="34"/>
  <c r="M57" i="34"/>
  <c r="N57" i="34" s="1"/>
  <c r="AA57" i="34"/>
  <c r="AB57" i="34" s="1"/>
  <c r="AC36" i="34"/>
  <c r="G36" i="34"/>
  <c r="H36" i="34" s="1"/>
  <c r="S36" i="34"/>
  <c r="T36" i="34" s="1"/>
  <c r="I36" i="34"/>
  <c r="J36" i="34" s="1"/>
  <c r="Y36" i="34"/>
  <c r="AA36" i="34"/>
  <c r="AB36" i="34" s="1"/>
  <c r="M36" i="34"/>
  <c r="N36" i="34" s="1"/>
  <c r="W36" i="34"/>
  <c r="X36" i="34" s="1"/>
  <c r="Q36" i="34"/>
  <c r="R36" i="34" s="1"/>
  <c r="K36" i="34"/>
  <c r="L36" i="34" s="1"/>
  <c r="U36" i="34"/>
  <c r="V36" i="34" s="1"/>
  <c r="O36" i="34"/>
  <c r="P36" i="34" s="1"/>
  <c r="O70" i="32"/>
  <c r="P70" i="32" s="1"/>
  <c r="Y70" i="32"/>
  <c r="Z70" i="32" s="1"/>
  <c r="W70" i="32"/>
  <c r="X70" i="32" s="1"/>
  <c r="U70" i="32"/>
  <c r="V70" i="32" s="1"/>
  <c r="S70" i="32"/>
  <c r="T70" i="32" s="1"/>
  <c r="Q70" i="32"/>
  <c r="R70" i="32" s="1"/>
  <c r="K70" i="32"/>
  <c r="L70" i="32" s="1"/>
  <c r="AA70" i="32"/>
  <c r="AB70" i="32" s="1"/>
  <c r="I70" i="32"/>
  <c r="J70" i="32" s="1"/>
  <c r="M70" i="32"/>
  <c r="N70" i="32" s="1"/>
  <c r="G70" i="32"/>
  <c r="H70" i="32" s="1"/>
  <c r="O32" i="33"/>
  <c r="P32" i="33" s="1"/>
  <c r="I32" i="33"/>
  <c r="J32" i="33" s="1"/>
  <c r="AA32" i="33"/>
  <c r="AB32" i="33" s="1"/>
  <c r="S32" i="33"/>
  <c r="T32" i="33" s="1"/>
  <c r="M32" i="33"/>
  <c r="N32" i="33" s="1"/>
  <c r="W32" i="33"/>
  <c r="X32" i="33" s="1"/>
  <c r="Q32" i="33"/>
  <c r="R32" i="33" s="1"/>
  <c r="K32" i="33"/>
  <c r="L32" i="33" s="1"/>
  <c r="G32" i="33"/>
  <c r="H32" i="33" s="1"/>
  <c r="U32" i="33"/>
  <c r="V32" i="33" s="1"/>
  <c r="Y32" i="33"/>
  <c r="Z32" i="33" s="1"/>
  <c r="U84" i="33"/>
  <c r="V84" i="33" s="1"/>
  <c r="M84" i="33"/>
  <c r="N84" i="33" s="1"/>
  <c r="O84" i="33"/>
  <c r="P84" i="33" s="1"/>
  <c r="G84" i="33"/>
  <c r="W84" i="33"/>
  <c r="I84" i="33"/>
  <c r="J84" i="33" s="1"/>
  <c r="Y84" i="33"/>
  <c r="Z84" i="33" s="1"/>
  <c r="S84" i="33"/>
  <c r="T84" i="33" s="1"/>
  <c r="Q84" i="33"/>
  <c r="AA84" i="33"/>
  <c r="AB84" i="33" s="1"/>
  <c r="K84" i="33"/>
  <c r="L84" i="33" s="1"/>
  <c r="F5" i="34"/>
  <c r="AC5" i="34" s="1"/>
  <c r="J114" i="34"/>
  <c r="V112" i="34"/>
  <c r="H111" i="34"/>
  <c r="Z113" i="34"/>
  <c r="T112" i="34"/>
  <c r="X110" i="34"/>
  <c r="N114" i="34"/>
  <c r="Z112" i="34"/>
  <c r="T111" i="34"/>
  <c r="H112" i="34"/>
  <c r="Z111" i="34"/>
  <c r="N113" i="34"/>
  <c r="L114" i="34"/>
  <c r="R114" i="34"/>
  <c r="H114" i="34"/>
  <c r="V114" i="34"/>
  <c r="N110" i="34"/>
  <c r="AB110" i="34"/>
  <c r="AB113" i="34"/>
  <c r="N112" i="34"/>
  <c r="Z110" i="34"/>
  <c r="X114" i="34"/>
  <c r="R113" i="34"/>
  <c r="L112" i="34"/>
  <c r="P110" i="34"/>
  <c r="X113" i="34"/>
  <c r="R112" i="34"/>
  <c r="L111" i="34"/>
  <c r="J111" i="34"/>
  <c r="R111" i="34"/>
  <c r="T110" i="34"/>
  <c r="P111" i="34"/>
  <c r="J110" i="34"/>
  <c r="N111" i="34"/>
  <c r="AB111" i="34"/>
  <c r="AB114" i="34"/>
  <c r="Z114" i="34"/>
  <c r="T113" i="34"/>
  <c r="X111" i="34"/>
  <c r="R110" i="34"/>
  <c r="P114" i="34"/>
  <c r="J113" i="34"/>
  <c r="V111" i="34"/>
  <c r="H110" i="34"/>
  <c r="P113" i="34"/>
  <c r="J112" i="34"/>
  <c r="V110" i="34"/>
  <c r="L110" i="34"/>
  <c r="T114" i="34"/>
  <c r="X112" i="34"/>
  <c r="L113" i="34"/>
  <c r="AB112" i="34"/>
  <c r="H113" i="34"/>
  <c r="V113" i="34"/>
  <c r="P112" i="34"/>
  <c r="AC79" i="34"/>
  <c r="I79" i="34"/>
  <c r="J79" i="34" s="1"/>
  <c r="G79" i="34"/>
  <c r="H79" i="34" s="1"/>
  <c r="AA79" i="34"/>
  <c r="AB79" i="34" s="1"/>
  <c r="S79" i="34"/>
  <c r="T79" i="34" s="1"/>
  <c r="O79" i="34"/>
  <c r="P79" i="34" s="1"/>
  <c r="W79" i="34"/>
  <c r="X79" i="34" s="1"/>
  <c r="M79" i="34"/>
  <c r="N79" i="34" s="1"/>
  <c r="Q79" i="34"/>
  <c r="R79" i="34" s="1"/>
  <c r="U79" i="34"/>
  <c r="V79" i="34" s="1"/>
  <c r="K79" i="34"/>
  <c r="L79" i="34" s="1"/>
  <c r="Y79" i="34"/>
  <c r="Z79" i="34" s="1"/>
  <c r="AC86" i="34"/>
  <c r="W86" i="34"/>
  <c r="X86" i="34" s="1"/>
  <c r="AA86" i="34"/>
  <c r="AB86" i="34" s="1"/>
  <c r="G86" i="34"/>
  <c r="H86" i="34" s="1"/>
  <c r="Q86" i="34"/>
  <c r="R86" i="34" s="1"/>
  <c r="M86" i="34"/>
  <c r="N86" i="34" s="1"/>
  <c r="O86" i="34"/>
  <c r="Y86" i="34"/>
  <c r="Z86" i="34" s="1"/>
  <c r="U86" i="34"/>
  <c r="V86" i="34" s="1"/>
  <c r="K86" i="34"/>
  <c r="I86" i="34"/>
  <c r="J86" i="34" s="1"/>
  <c r="S86" i="34"/>
  <c r="T86" i="34" s="1"/>
  <c r="AC34" i="34"/>
  <c r="K34" i="34"/>
  <c r="L34" i="34" s="1"/>
  <c r="O34" i="34"/>
  <c r="P34" i="34" s="1"/>
  <c r="Y34" i="34"/>
  <c r="Z34" i="34" s="1"/>
  <c r="M34" i="34"/>
  <c r="N34" i="34" s="1"/>
  <c r="G34" i="34"/>
  <c r="H34" i="34" s="1"/>
  <c r="I34" i="34"/>
  <c r="J34" i="34" s="1"/>
  <c r="W34" i="34"/>
  <c r="X34" i="34" s="1"/>
  <c r="AA34" i="34"/>
  <c r="AB34" i="34" s="1"/>
  <c r="U34" i="34"/>
  <c r="V34" i="34" s="1"/>
  <c r="S34" i="34"/>
  <c r="T34" i="34" s="1"/>
  <c r="Q34" i="34"/>
  <c r="R34" i="34" s="1"/>
  <c r="AC78" i="34"/>
  <c r="Y78" i="34"/>
  <c r="Z78" i="34" s="1"/>
  <c r="K78" i="34"/>
  <c r="L78" i="34" s="1"/>
  <c r="I78" i="34"/>
  <c r="J78" i="34" s="1"/>
  <c r="G78" i="34"/>
  <c r="H78" i="34" s="1"/>
  <c r="M78" i="34"/>
  <c r="N78" i="34" s="1"/>
  <c r="Q78" i="34"/>
  <c r="R78" i="34" s="1"/>
  <c r="W78" i="34"/>
  <c r="X78" i="34" s="1"/>
  <c r="S78" i="34"/>
  <c r="T78" i="34" s="1"/>
  <c r="O78" i="34"/>
  <c r="P78" i="34" s="1"/>
  <c r="AA78" i="34"/>
  <c r="AB78" i="34" s="1"/>
  <c r="U78" i="34"/>
  <c r="V78" i="34" s="1"/>
  <c r="S29" i="33"/>
  <c r="T29" i="33" s="1"/>
  <c r="W29" i="33"/>
  <c r="X29" i="33" s="1"/>
  <c r="K29" i="33"/>
  <c r="L29" i="33" s="1"/>
  <c r="AA29" i="33"/>
  <c r="AB29" i="33" s="1"/>
  <c r="I29" i="33"/>
  <c r="J29" i="33" s="1"/>
  <c r="O29" i="33"/>
  <c r="P29" i="33" s="1"/>
  <c r="U29" i="33"/>
  <c r="V29" i="33" s="1"/>
  <c r="Y29" i="33"/>
  <c r="Z29" i="33" s="1"/>
  <c r="G29" i="33"/>
  <c r="H29" i="33" s="1"/>
  <c r="Q29" i="33"/>
  <c r="R29" i="33" s="1"/>
  <c r="M29" i="33"/>
  <c r="N29" i="33" s="1"/>
  <c r="U37" i="33"/>
  <c r="V37" i="33" s="1"/>
  <c r="AA37" i="33"/>
  <c r="AB37" i="33" s="1"/>
  <c r="Y37" i="33"/>
  <c r="Z37" i="33" s="1"/>
  <c r="Q37" i="33"/>
  <c r="R37" i="33" s="1"/>
  <c r="S37" i="33"/>
  <c r="T37" i="33" s="1"/>
  <c r="K37" i="33"/>
  <c r="L37" i="33" s="1"/>
  <c r="G37" i="33"/>
  <c r="H37" i="33" s="1"/>
  <c r="W37" i="33"/>
  <c r="X37" i="33" s="1"/>
  <c r="O37" i="33"/>
  <c r="P37" i="33" s="1"/>
  <c r="M37" i="33"/>
  <c r="N37" i="33" s="1"/>
  <c r="I37" i="33"/>
  <c r="J37" i="33" s="1"/>
  <c r="AA23" i="33"/>
  <c r="AB23" i="33" s="1"/>
  <c r="O23" i="33"/>
  <c r="P23" i="33" s="1"/>
  <c r="G23" i="33"/>
  <c r="H23" i="33" s="1"/>
  <c r="U23" i="33"/>
  <c r="V23" i="33" s="1"/>
  <c r="I23" i="33"/>
  <c r="W23" i="33"/>
  <c r="X23" i="33" s="1"/>
  <c r="Y23" i="33"/>
  <c r="Z23" i="33" s="1"/>
  <c r="S23" i="33"/>
  <c r="T23" i="33" s="1"/>
  <c r="K23" i="33"/>
  <c r="L23" i="33" s="1"/>
  <c r="M23" i="33"/>
  <c r="N23" i="33" s="1"/>
  <c r="Q23" i="33"/>
  <c r="R23" i="33" s="1"/>
  <c r="M82" i="33"/>
  <c r="N82" i="33" s="1"/>
  <c r="W82" i="33"/>
  <c r="X82" i="33" s="1"/>
  <c r="I82" i="33"/>
  <c r="J82" i="33" s="1"/>
  <c r="G82" i="33"/>
  <c r="Q82" i="33"/>
  <c r="R82" i="33" s="1"/>
  <c r="AA82" i="33"/>
  <c r="AB82" i="33" s="1"/>
  <c r="U82" i="33"/>
  <c r="V82" i="33" s="1"/>
  <c r="S82" i="33"/>
  <c r="T82" i="33" s="1"/>
  <c r="O82" i="33"/>
  <c r="P82" i="33" s="1"/>
  <c r="Y82" i="33"/>
  <c r="Z82" i="33" s="1"/>
  <c r="K82" i="33"/>
  <c r="L82" i="33" s="1"/>
  <c r="AC10" i="34"/>
  <c r="W10" i="34"/>
  <c r="X10" i="34" s="1"/>
  <c r="O10" i="34"/>
  <c r="P10" i="34" s="1"/>
  <c r="G10" i="34"/>
  <c r="H10" i="34" s="1"/>
  <c r="K10" i="34"/>
  <c r="L10" i="34" s="1"/>
  <c r="S10" i="34"/>
  <c r="T10" i="34" s="1"/>
  <c r="AA10" i="34"/>
  <c r="AB10" i="34" s="1"/>
  <c r="M10" i="34"/>
  <c r="N10" i="34" s="1"/>
  <c r="Y10" i="34"/>
  <c r="Z10" i="34" s="1"/>
  <c r="Q10" i="34"/>
  <c r="R10" i="34" s="1"/>
  <c r="I10" i="34"/>
  <c r="U10" i="34"/>
  <c r="V10" i="34" s="1"/>
  <c r="AC77" i="34"/>
  <c r="Q77" i="34"/>
  <c r="R77" i="34" s="1"/>
  <c r="U77" i="34"/>
  <c r="V77" i="34" s="1"/>
  <c r="S77" i="34"/>
  <c r="T77" i="34" s="1"/>
  <c r="W77" i="34"/>
  <c r="X77" i="34" s="1"/>
  <c r="O77" i="34"/>
  <c r="P77" i="34" s="1"/>
  <c r="G77" i="34"/>
  <c r="K77" i="34"/>
  <c r="AA77" i="34"/>
  <c r="AB77" i="34" s="1"/>
  <c r="Y77" i="34"/>
  <c r="Z77" i="34" s="1"/>
  <c r="I77" i="34"/>
  <c r="J77" i="34" s="1"/>
  <c r="M77" i="34"/>
  <c r="N77" i="34" s="1"/>
  <c r="U63" i="34"/>
  <c r="V63" i="34" s="1"/>
  <c r="AA63" i="34"/>
  <c r="AB63" i="34" s="1"/>
  <c r="S63" i="34"/>
  <c r="T63" i="34" s="1"/>
  <c r="I63" i="34"/>
  <c r="J63" i="34" s="1"/>
  <c r="M63" i="34"/>
  <c r="N63" i="34" s="1"/>
  <c r="Q63" i="34"/>
  <c r="R63" i="34" s="1"/>
  <c r="W63" i="34"/>
  <c r="X63" i="34" s="1"/>
  <c r="K63" i="34"/>
  <c r="L63" i="34" s="1"/>
  <c r="G63" i="34"/>
  <c r="H63" i="34" s="1"/>
  <c r="O63" i="34"/>
  <c r="P63" i="34" s="1"/>
  <c r="Y63" i="34"/>
  <c r="Z63" i="34" s="1"/>
  <c r="AC73" i="34"/>
  <c r="G73" i="34"/>
  <c r="H73" i="34" s="1"/>
  <c r="W73" i="34"/>
  <c r="O73" i="34"/>
  <c r="P73" i="34" s="1"/>
  <c r="Y73" i="34"/>
  <c r="Z73" i="34" s="1"/>
  <c r="I73" i="34"/>
  <c r="J73" i="34" s="1"/>
  <c r="S73" i="34"/>
  <c r="T73" i="34" s="1"/>
  <c r="Q73" i="34"/>
  <c r="R73" i="34" s="1"/>
  <c r="K73" i="34"/>
  <c r="L73" i="34" s="1"/>
  <c r="AA73" i="34"/>
  <c r="AB73" i="34" s="1"/>
  <c r="M73" i="34"/>
  <c r="N73" i="34" s="1"/>
  <c r="U73" i="34"/>
  <c r="V73" i="34" s="1"/>
  <c r="AC62" i="34"/>
  <c r="AA62" i="34"/>
  <c r="AB62" i="34" s="1"/>
  <c r="M62" i="34"/>
  <c r="N62" i="34" s="1"/>
  <c r="S62" i="34"/>
  <c r="T62" i="34" s="1"/>
  <c r="U62" i="34"/>
  <c r="V62" i="34" s="1"/>
  <c r="Y62" i="34"/>
  <c r="Z62" i="34" s="1"/>
  <c r="Q62" i="34"/>
  <c r="R62" i="34" s="1"/>
  <c r="G62" i="34"/>
  <c r="H62" i="34" s="1"/>
  <c r="O62" i="34"/>
  <c r="P62" i="34" s="1"/>
  <c r="W62" i="34"/>
  <c r="X62" i="34" s="1"/>
  <c r="I62" i="34"/>
  <c r="J62" i="34" s="1"/>
  <c r="K62" i="34"/>
  <c r="L62" i="34" s="1"/>
  <c r="S21" i="33"/>
  <c r="T21" i="33" s="1"/>
  <c r="G21" i="33"/>
  <c r="H21" i="33" s="1"/>
  <c r="Y21" i="33"/>
  <c r="Z21" i="33" s="1"/>
  <c r="AA21" i="33"/>
  <c r="AB21" i="33" s="1"/>
  <c r="O21" i="33"/>
  <c r="P21" i="33" s="1"/>
  <c r="K21" i="33"/>
  <c r="L21" i="33" s="1"/>
  <c r="W21" i="33"/>
  <c r="X21" i="33" s="1"/>
  <c r="I21" i="33"/>
  <c r="J21" i="33" s="1"/>
  <c r="U21" i="33"/>
  <c r="V21" i="33" s="1"/>
  <c r="M21" i="33"/>
  <c r="N21" i="33" s="1"/>
  <c r="Q21" i="33"/>
  <c r="R21" i="33" s="1"/>
  <c r="AC87" i="34"/>
  <c r="Q87" i="34"/>
  <c r="R87" i="34" s="1"/>
  <c r="I87" i="34"/>
  <c r="J87" i="34" s="1"/>
  <c r="AA87" i="34"/>
  <c r="AB87" i="34" s="1"/>
  <c r="M87" i="34"/>
  <c r="N87" i="34" s="1"/>
  <c r="K87" i="34"/>
  <c r="L87" i="34" s="1"/>
  <c r="U87" i="34"/>
  <c r="V87" i="34" s="1"/>
  <c r="Y87" i="34"/>
  <c r="S87" i="34"/>
  <c r="T87" i="34" s="1"/>
  <c r="W87" i="34"/>
  <c r="X87" i="34" s="1"/>
  <c r="G87" i="34"/>
  <c r="H87" i="34" s="1"/>
  <c r="O87" i="34"/>
  <c r="P87" i="34" s="1"/>
  <c r="AC66" i="34"/>
  <c r="W66" i="34"/>
  <c r="X66" i="34" s="1"/>
  <c r="M66" i="34"/>
  <c r="N66" i="34" s="1"/>
  <c r="Q66" i="34"/>
  <c r="R66" i="34" s="1"/>
  <c r="U66" i="34"/>
  <c r="V66" i="34" s="1"/>
  <c r="O66" i="34"/>
  <c r="P66" i="34" s="1"/>
  <c r="Y66" i="34"/>
  <c r="Z66" i="34" s="1"/>
  <c r="S66" i="34"/>
  <c r="T66" i="34" s="1"/>
  <c r="AA66" i="34"/>
  <c r="AB66" i="34" s="1"/>
  <c r="K66" i="34"/>
  <c r="L66" i="34" s="1"/>
  <c r="I66" i="34"/>
  <c r="J66" i="34" s="1"/>
  <c r="G66" i="34"/>
  <c r="H66" i="34" s="1"/>
  <c r="AC71" i="34"/>
  <c r="O71" i="34"/>
  <c r="P71" i="34" s="1"/>
  <c r="Y71" i="34"/>
  <c r="Z71" i="34" s="1"/>
  <c r="U71" i="34"/>
  <c r="V71" i="34" s="1"/>
  <c r="K71" i="34"/>
  <c r="L71" i="34" s="1"/>
  <c r="I71" i="34"/>
  <c r="J71" i="34" s="1"/>
  <c r="G71" i="34"/>
  <c r="Q71" i="34"/>
  <c r="R71" i="34" s="1"/>
  <c r="AA71" i="34"/>
  <c r="AB71" i="34" s="1"/>
  <c r="S71" i="34"/>
  <c r="T71" i="34" s="1"/>
  <c r="W71" i="34"/>
  <c r="M71" i="34"/>
  <c r="N71" i="34" s="1"/>
  <c r="AC61" i="34"/>
  <c r="G61" i="34"/>
  <c r="I61" i="34"/>
  <c r="J61" i="34" s="1"/>
  <c r="Y61" i="34"/>
  <c r="Q61" i="34"/>
  <c r="R61" i="34" s="1"/>
  <c r="U61" i="34"/>
  <c r="V61" i="34" s="1"/>
  <c r="M61" i="34"/>
  <c r="N61" i="34" s="1"/>
  <c r="O61" i="34"/>
  <c r="K61" i="34"/>
  <c r="L61" i="34" s="1"/>
  <c r="S61" i="34"/>
  <c r="T61" i="34" s="1"/>
  <c r="W61" i="34"/>
  <c r="X61" i="34" s="1"/>
  <c r="AA61" i="34"/>
  <c r="AB61" i="34" s="1"/>
  <c r="AC50" i="34"/>
  <c r="I50" i="34"/>
  <c r="J50" i="34" s="1"/>
  <c r="G50" i="34"/>
  <c r="H50" i="34" s="1"/>
  <c r="Y50" i="34"/>
  <c r="Z50" i="34" s="1"/>
  <c r="W50" i="34"/>
  <c r="X50" i="34" s="1"/>
  <c r="O50" i="34"/>
  <c r="P50" i="34" s="1"/>
  <c r="S50" i="34"/>
  <c r="T50" i="34" s="1"/>
  <c r="U50" i="34"/>
  <c r="V50" i="34" s="1"/>
  <c r="Q50" i="34"/>
  <c r="R50" i="34" s="1"/>
  <c r="M50" i="34"/>
  <c r="N50" i="34" s="1"/>
  <c r="K50" i="34"/>
  <c r="L50" i="34" s="1"/>
  <c r="AA50" i="34"/>
  <c r="AB50" i="34" s="1"/>
  <c r="G55" i="32"/>
  <c r="K55" i="32"/>
  <c r="L55" i="32" s="1"/>
  <c r="Q55" i="32"/>
  <c r="R55" i="32" s="1"/>
  <c r="AA55" i="32"/>
  <c r="AB55" i="32" s="1"/>
  <c r="W55" i="32"/>
  <c r="U55" i="32"/>
  <c r="V55" i="32" s="1"/>
  <c r="M55" i="32"/>
  <c r="N55" i="32" s="1"/>
  <c r="I55" i="32"/>
  <c r="J55" i="32" s="1"/>
  <c r="O55" i="32"/>
  <c r="P55" i="32" s="1"/>
  <c r="S55" i="32"/>
  <c r="T55" i="32" s="1"/>
  <c r="Y55" i="32"/>
  <c r="Z55" i="32" s="1"/>
  <c r="AC74" i="34"/>
  <c r="W74" i="34"/>
  <c r="X74" i="34" s="1"/>
  <c r="I74" i="34"/>
  <c r="J74" i="34" s="1"/>
  <c r="M74" i="34"/>
  <c r="N74" i="34" s="1"/>
  <c r="G74" i="34"/>
  <c r="H74" i="34" s="1"/>
  <c r="Q74" i="34"/>
  <c r="R74" i="34" s="1"/>
  <c r="AA74" i="34"/>
  <c r="AB74" i="34" s="1"/>
  <c r="S74" i="34"/>
  <c r="T74" i="34" s="1"/>
  <c r="Y74" i="34"/>
  <c r="Z74" i="34" s="1"/>
  <c r="K74" i="34"/>
  <c r="L74" i="34" s="1"/>
  <c r="O74" i="34"/>
  <c r="P74" i="34" s="1"/>
  <c r="U74" i="34"/>
  <c r="V74" i="34" s="1"/>
  <c r="Q14" i="34"/>
  <c r="R14" i="34" s="1"/>
  <c r="W14" i="34"/>
  <c r="X14" i="34" s="1"/>
  <c r="M14" i="34"/>
  <c r="N14" i="34" s="1"/>
  <c r="Y14" i="34"/>
  <c r="Z14" i="34" s="1"/>
  <c r="K14" i="34"/>
  <c r="L14" i="34" s="1"/>
  <c r="O14" i="34"/>
  <c r="P14" i="34" s="1"/>
  <c r="I14" i="34"/>
  <c r="J14" i="34" s="1"/>
  <c r="G14" i="34"/>
  <c r="H14" i="34" s="1"/>
  <c r="U14" i="34"/>
  <c r="V14" i="34" s="1"/>
  <c r="S14" i="34"/>
  <c r="T14" i="34" s="1"/>
  <c r="AA14" i="34"/>
  <c r="AB14" i="34" s="1"/>
  <c r="AC25" i="34"/>
  <c r="W25" i="34"/>
  <c r="S25" i="34"/>
  <c r="T25" i="34" s="1"/>
  <c r="Y25" i="34"/>
  <c r="Z25" i="34" s="1"/>
  <c r="O25" i="34"/>
  <c r="P25" i="34" s="1"/>
  <c r="U25" i="34"/>
  <c r="V25" i="34" s="1"/>
  <c r="Q25" i="34"/>
  <c r="R25" i="34" s="1"/>
  <c r="G25" i="34"/>
  <c r="M25" i="34"/>
  <c r="N25" i="34" s="1"/>
  <c r="K25" i="34"/>
  <c r="L25" i="34" s="1"/>
  <c r="AA25" i="34"/>
  <c r="AB25" i="34" s="1"/>
  <c r="I25" i="34"/>
  <c r="J25" i="34" s="1"/>
  <c r="AC40" i="34"/>
  <c r="I40" i="34"/>
  <c r="J40" i="34" s="1"/>
  <c r="Y40" i="34"/>
  <c r="AA40" i="34"/>
  <c r="AB40" i="34" s="1"/>
  <c r="M40" i="34"/>
  <c r="G40" i="34"/>
  <c r="H40" i="34" s="1"/>
  <c r="U40" i="34"/>
  <c r="V40" i="34" s="1"/>
  <c r="W40" i="34"/>
  <c r="X40" i="34" s="1"/>
  <c r="S40" i="34"/>
  <c r="T40" i="34" s="1"/>
  <c r="K40" i="34"/>
  <c r="L40" i="34" s="1"/>
  <c r="Q40" i="34"/>
  <c r="R40" i="34" s="1"/>
  <c r="O40" i="34"/>
  <c r="P40" i="34" s="1"/>
  <c r="Q75" i="33"/>
  <c r="R75" i="33" s="1"/>
  <c r="I75" i="33"/>
  <c r="J75" i="33" s="1"/>
  <c r="AA75" i="33"/>
  <c r="AB75" i="33" s="1"/>
  <c r="K75" i="33"/>
  <c r="L75" i="33" s="1"/>
  <c r="G75" i="33"/>
  <c r="O75" i="33"/>
  <c r="P75" i="33" s="1"/>
  <c r="Y75" i="33"/>
  <c r="Z75" i="33" s="1"/>
  <c r="S75" i="33"/>
  <c r="U75" i="33"/>
  <c r="V75" i="33" s="1"/>
  <c r="W75" i="33"/>
  <c r="M75" i="33"/>
  <c r="N75" i="33" s="1"/>
  <c r="K83" i="33"/>
  <c r="L83" i="33" s="1"/>
  <c r="AA83" i="33"/>
  <c r="AB83" i="33" s="1"/>
  <c r="S83" i="33"/>
  <c r="T83" i="33" s="1"/>
  <c r="U83" i="33"/>
  <c r="V83" i="33" s="1"/>
  <c r="M83" i="33"/>
  <c r="Q83" i="33"/>
  <c r="R83" i="33" s="1"/>
  <c r="Y83" i="33"/>
  <c r="O83" i="33"/>
  <c r="P83" i="33" s="1"/>
  <c r="W83" i="33"/>
  <c r="X83" i="33" s="1"/>
  <c r="G83" i="33"/>
  <c r="H83" i="33" s="1"/>
  <c r="I83" i="33"/>
  <c r="J83" i="33" s="1"/>
  <c r="AC91" i="34"/>
  <c r="U91" i="34"/>
  <c r="V91" i="34" s="1"/>
  <c r="M91" i="34"/>
  <c r="N91" i="34" s="1"/>
  <c r="W91" i="34"/>
  <c r="X91" i="34" s="1"/>
  <c r="O91" i="34"/>
  <c r="P91" i="34" s="1"/>
  <c r="S91" i="34"/>
  <c r="T91" i="34" s="1"/>
  <c r="K91" i="34"/>
  <c r="L91" i="34" s="1"/>
  <c r="Y91" i="34"/>
  <c r="Z91" i="34" s="1"/>
  <c r="G91" i="34"/>
  <c r="H91" i="34" s="1"/>
  <c r="I91" i="34"/>
  <c r="J91" i="34" s="1"/>
  <c r="Q91" i="34"/>
  <c r="R91" i="34" s="1"/>
  <c r="AA91" i="34"/>
  <c r="AB91" i="34" s="1"/>
  <c r="AC80" i="34"/>
  <c r="U80" i="34"/>
  <c r="V80" i="34" s="1"/>
  <c r="K80" i="34"/>
  <c r="L80" i="34" s="1"/>
  <c r="Q80" i="34"/>
  <c r="M80" i="34"/>
  <c r="N80" i="34" s="1"/>
  <c r="I80" i="34"/>
  <c r="J80" i="34" s="1"/>
  <c r="Y80" i="34"/>
  <c r="Z80" i="34" s="1"/>
  <c r="G80" i="34"/>
  <c r="H80" i="34" s="1"/>
  <c r="AA80" i="34"/>
  <c r="AB80" i="34" s="1"/>
  <c r="S80" i="34"/>
  <c r="T80" i="34" s="1"/>
  <c r="O80" i="34"/>
  <c r="P80" i="34" s="1"/>
  <c r="W80" i="34"/>
  <c r="X80" i="34" s="1"/>
  <c r="K38" i="34"/>
  <c r="L38" i="34" s="1"/>
  <c r="Q38" i="34"/>
  <c r="R38" i="34" s="1"/>
  <c r="Y38" i="34"/>
  <c r="Z38" i="34" s="1"/>
  <c r="I38" i="34"/>
  <c r="J38" i="34" s="1"/>
  <c r="W38" i="34"/>
  <c r="X38" i="34" s="1"/>
  <c r="AA38" i="34"/>
  <c r="AB38" i="34" s="1"/>
  <c r="S38" i="34"/>
  <c r="T38" i="34" s="1"/>
  <c r="U38" i="34"/>
  <c r="V38" i="34" s="1"/>
  <c r="M38" i="34"/>
  <c r="G38" i="34"/>
  <c r="H38" i="34" s="1"/>
  <c r="O38" i="34"/>
  <c r="P38" i="34" s="1"/>
  <c r="U88" i="32"/>
  <c r="V88" i="32" s="1"/>
  <c r="K88" i="32"/>
  <c r="L88" i="32" s="1"/>
  <c r="W88" i="32"/>
  <c r="X88" i="32" s="1"/>
  <c r="I88" i="32"/>
  <c r="J88" i="32" s="1"/>
  <c r="M88" i="32"/>
  <c r="N88" i="32" s="1"/>
  <c r="Y88" i="32"/>
  <c r="Z88" i="32" s="1"/>
  <c r="O88" i="32"/>
  <c r="P88" i="32" s="1"/>
  <c r="S88" i="32"/>
  <c r="T88" i="32" s="1"/>
  <c r="AA88" i="32"/>
  <c r="AB88" i="32" s="1"/>
  <c r="Q88" i="32"/>
  <c r="R88" i="32" s="1"/>
  <c r="G88" i="32"/>
  <c r="H88" i="32" s="1"/>
  <c r="AC60" i="34"/>
  <c r="K60" i="34"/>
  <c r="L60" i="34" s="1"/>
  <c r="U60" i="34"/>
  <c r="Y60" i="34"/>
  <c r="Z60" i="34" s="1"/>
  <c r="O60" i="34"/>
  <c r="P60" i="34" s="1"/>
  <c r="G60" i="34"/>
  <c r="H60" i="34" s="1"/>
  <c r="W60" i="34"/>
  <c r="X60" i="34" s="1"/>
  <c r="Q60" i="34"/>
  <c r="R60" i="34" s="1"/>
  <c r="I60" i="34"/>
  <c r="J60" i="34" s="1"/>
  <c r="M60" i="34"/>
  <c r="N60" i="34" s="1"/>
  <c r="S60" i="34"/>
  <c r="T60" i="34" s="1"/>
  <c r="AA60" i="34"/>
  <c r="AB60" i="34" s="1"/>
  <c r="AC54" i="34"/>
  <c r="I54" i="34"/>
  <c r="J54" i="34" s="1"/>
  <c r="Q54" i="34"/>
  <c r="R54" i="34" s="1"/>
  <c r="K54" i="34"/>
  <c r="L54" i="34" s="1"/>
  <c r="Y54" i="34"/>
  <c r="AA54" i="34"/>
  <c r="AB54" i="34" s="1"/>
  <c r="S54" i="34"/>
  <c r="T54" i="34" s="1"/>
  <c r="M54" i="34"/>
  <c r="N54" i="34" s="1"/>
  <c r="U54" i="34"/>
  <c r="V54" i="34" s="1"/>
  <c r="G54" i="34"/>
  <c r="H54" i="34" s="1"/>
  <c r="O54" i="34"/>
  <c r="P54" i="34" s="1"/>
  <c r="W54" i="34"/>
  <c r="X54" i="34" s="1"/>
  <c r="AC7" i="34"/>
  <c r="W7" i="34"/>
  <c r="O7" i="34"/>
  <c r="P7" i="34" s="1"/>
  <c r="Y7" i="34"/>
  <c r="Z7" i="34" s="1"/>
  <c r="Q7" i="34"/>
  <c r="R7" i="34" s="1"/>
  <c r="I7" i="34"/>
  <c r="J7" i="34" s="1"/>
  <c r="K7" i="34"/>
  <c r="L7" i="34" s="1"/>
  <c r="G7" i="34"/>
  <c r="H7" i="34" s="1"/>
  <c r="AA7" i="34"/>
  <c r="AB7" i="34" s="1"/>
  <c r="M7" i="34"/>
  <c r="N7" i="34" s="1"/>
  <c r="U7" i="34"/>
  <c r="V7" i="34" s="1"/>
  <c r="S7" i="34"/>
  <c r="W46" i="34"/>
  <c r="X46" i="34" s="1"/>
  <c r="K46" i="34"/>
  <c r="L46" i="34" s="1"/>
  <c r="M46" i="34"/>
  <c r="Q46" i="34"/>
  <c r="R46" i="34" s="1"/>
  <c r="Y46" i="34"/>
  <c r="Z46" i="34" s="1"/>
  <c r="S46" i="34"/>
  <c r="T46" i="34" s="1"/>
  <c r="AA46" i="34"/>
  <c r="AB46" i="34" s="1"/>
  <c r="I46" i="34"/>
  <c r="J46" i="34" s="1"/>
  <c r="O46" i="34"/>
  <c r="P46" i="34" s="1"/>
  <c r="G46" i="34"/>
  <c r="H46" i="34" s="1"/>
  <c r="U46" i="34"/>
  <c r="V46" i="34" s="1"/>
  <c r="AC13" i="34"/>
  <c r="W13" i="34"/>
  <c r="I13" i="34"/>
  <c r="J13" i="34" s="1"/>
  <c r="Y13" i="34"/>
  <c r="Z13" i="34" s="1"/>
  <c r="Q13" i="34"/>
  <c r="R13" i="34" s="1"/>
  <c r="U13" i="34"/>
  <c r="V13" i="34" s="1"/>
  <c r="O13" i="34"/>
  <c r="S13" i="34"/>
  <c r="T13" i="34" s="1"/>
  <c r="G13" i="34"/>
  <c r="K13" i="34"/>
  <c r="L13" i="34" s="1"/>
  <c r="AA13" i="34"/>
  <c r="AB13" i="34" s="1"/>
  <c r="M13" i="34"/>
  <c r="N13" i="34" s="1"/>
  <c r="I69" i="33"/>
  <c r="J69" i="33" s="1"/>
  <c r="G69" i="33"/>
  <c r="H69" i="33" s="1"/>
  <c r="K69" i="33"/>
  <c r="L69" i="33" s="1"/>
  <c r="AA69" i="33"/>
  <c r="AB69" i="33" s="1"/>
  <c r="Y69" i="33"/>
  <c r="Z69" i="33" s="1"/>
  <c r="M69" i="33"/>
  <c r="N69" i="33" s="1"/>
  <c r="U69" i="33"/>
  <c r="V69" i="33" s="1"/>
  <c r="Q69" i="33"/>
  <c r="R69" i="33" s="1"/>
  <c r="S69" i="33"/>
  <c r="T69" i="33" s="1"/>
  <c r="O69" i="33"/>
  <c r="P69" i="33" s="1"/>
  <c r="W69" i="33"/>
  <c r="X69" i="33" s="1"/>
  <c r="Q72" i="33"/>
  <c r="R72" i="33" s="1"/>
  <c r="U72" i="33"/>
  <c r="V72" i="33" s="1"/>
  <c r="AA72" i="33"/>
  <c r="AB72" i="33" s="1"/>
  <c r="K72" i="33"/>
  <c r="L72" i="33" s="1"/>
  <c r="I72" i="33"/>
  <c r="J72" i="33" s="1"/>
  <c r="M72" i="33"/>
  <c r="N72" i="33" s="1"/>
  <c r="O72" i="33"/>
  <c r="P72" i="33" s="1"/>
  <c r="S72" i="33"/>
  <c r="T72" i="33" s="1"/>
  <c r="W72" i="33"/>
  <c r="X72" i="33" s="1"/>
  <c r="Y72" i="33"/>
  <c r="Z72" i="33" s="1"/>
  <c r="G72" i="33"/>
  <c r="H72" i="33" s="1"/>
  <c r="Q22" i="33"/>
  <c r="R22" i="33" s="1"/>
  <c r="Y22" i="33"/>
  <c r="Z22" i="33" s="1"/>
  <c r="W22" i="33"/>
  <c r="X22" i="33" s="1"/>
  <c r="K22" i="33"/>
  <c r="L22" i="33" s="1"/>
  <c r="S22" i="33"/>
  <c r="T22" i="33" s="1"/>
  <c r="M22" i="33"/>
  <c r="N22" i="33" s="1"/>
  <c r="O22" i="33"/>
  <c r="P22" i="33" s="1"/>
  <c r="G22" i="33"/>
  <c r="H22" i="33" s="1"/>
  <c r="I22" i="33"/>
  <c r="J22" i="33" s="1"/>
  <c r="U22" i="33"/>
  <c r="V22" i="33" s="1"/>
  <c r="AA22" i="33"/>
  <c r="AB22" i="33" s="1"/>
  <c r="W68" i="34"/>
  <c r="X68" i="34" s="1"/>
  <c r="I68" i="34"/>
  <c r="J68" i="34" s="1"/>
  <c r="AA68" i="34"/>
  <c r="AB68" i="34" s="1"/>
  <c r="Q68" i="34"/>
  <c r="R68" i="34" s="1"/>
  <c r="G68" i="34"/>
  <c r="H68" i="34" s="1"/>
  <c r="S68" i="34"/>
  <c r="T68" i="34" s="1"/>
  <c r="O68" i="34"/>
  <c r="P68" i="34" s="1"/>
  <c r="M68" i="34"/>
  <c r="N68" i="34" s="1"/>
  <c r="K68" i="34"/>
  <c r="L68" i="34" s="1"/>
  <c r="Y68" i="34"/>
  <c r="Z68" i="34" s="1"/>
  <c r="U68" i="34"/>
  <c r="V68" i="34" s="1"/>
  <c r="AC17" i="34"/>
  <c r="G17" i="34"/>
  <c r="K17" i="34"/>
  <c r="L17" i="34" s="1"/>
  <c r="Y17" i="34"/>
  <c r="W17" i="34"/>
  <c r="M17" i="34"/>
  <c r="N17" i="34" s="1"/>
  <c r="AA17" i="34"/>
  <c r="AB17" i="34" s="1"/>
  <c r="Q17" i="34"/>
  <c r="R17" i="34" s="1"/>
  <c r="S17" i="34"/>
  <c r="I17" i="34"/>
  <c r="J17" i="34" s="1"/>
  <c r="O17" i="34"/>
  <c r="U17" i="34"/>
  <c r="V17" i="34" s="1"/>
  <c r="W52" i="33"/>
  <c r="X52" i="33" s="1"/>
  <c r="I52" i="33"/>
  <c r="J52" i="33" s="1"/>
  <c r="U52" i="33"/>
  <c r="V52" i="33" s="1"/>
  <c r="M52" i="33"/>
  <c r="N52" i="33" s="1"/>
  <c r="O52" i="33"/>
  <c r="P52" i="33" s="1"/>
  <c r="G52" i="33"/>
  <c r="H52" i="33" s="1"/>
  <c r="Q52" i="33"/>
  <c r="R52" i="33" s="1"/>
  <c r="AA52" i="33"/>
  <c r="AB52" i="33" s="1"/>
  <c r="K52" i="33"/>
  <c r="L52" i="33" s="1"/>
  <c r="Y52" i="33"/>
  <c r="Z52" i="33" s="1"/>
  <c r="S52" i="33"/>
  <c r="T52" i="33" s="1"/>
  <c r="AC9" i="34"/>
  <c r="K9" i="34"/>
  <c r="L9" i="34" s="1"/>
  <c r="U9" i="34"/>
  <c r="V9" i="34" s="1"/>
  <c r="S9" i="34"/>
  <c r="O9" i="34"/>
  <c r="G9" i="34"/>
  <c r="Q9" i="34"/>
  <c r="R9" i="34" s="1"/>
  <c r="M9" i="34"/>
  <c r="N9" i="34" s="1"/>
  <c r="I9" i="34"/>
  <c r="J9" i="34" s="1"/>
  <c r="W9" i="34"/>
  <c r="AA9" i="34"/>
  <c r="AB9" i="34" s="1"/>
  <c r="Y9" i="34"/>
  <c r="AC6" i="34"/>
  <c r="G6" i="34"/>
  <c r="H6" i="34" s="1"/>
  <c r="W6" i="34"/>
  <c r="X6" i="34" s="1"/>
  <c r="U6" i="34"/>
  <c r="V6" i="34" s="1"/>
  <c r="Y6" i="34"/>
  <c r="Z6" i="34" s="1"/>
  <c r="Q6" i="34"/>
  <c r="R6" i="34" s="1"/>
  <c r="I6" i="34"/>
  <c r="J6" i="34" s="1"/>
  <c r="S6" i="34"/>
  <c r="T6" i="34" s="1"/>
  <c r="K6" i="34"/>
  <c r="L6" i="34" s="1"/>
  <c r="O6" i="34"/>
  <c r="P6" i="34" s="1"/>
  <c r="AA6" i="34"/>
  <c r="AB6" i="34" s="1"/>
  <c r="M6" i="34"/>
  <c r="N6" i="34" s="1"/>
  <c r="AC35" i="34"/>
  <c r="O35" i="34"/>
  <c r="P35" i="34" s="1"/>
  <c r="Q35" i="34"/>
  <c r="R35" i="34" s="1"/>
  <c r="M35" i="34"/>
  <c r="N35" i="34" s="1"/>
  <c r="Y35" i="34"/>
  <c r="Z35" i="34" s="1"/>
  <c r="AA35" i="34"/>
  <c r="AB35" i="34" s="1"/>
  <c r="I35" i="34"/>
  <c r="J35" i="34" s="1"/>
  <c r="K35" i="34"/>
  <c r="L35" i="34" s="1"/>
  <c r="W35" i="34"/>
  <c r="X35" i="34" s="1"/>
  <c r="S35" i="34"/>
  <c r="T35" i="34" s="1"/>
  <c r="G35" i="34"/>
  <c r="H35" i="34" s="1"/>
  <c r="U35" i="34"/>
  <c r="V35" i="34" s="1"/>
  <c r="AC20" i="34"/>
  <c r="Y20" i="34"/>
  <c r="Z20" i="34" s="1"/>
  <c r="K20" i="34"/>
  <c r="L20" i="34" s="1"/>
  <c r="M20" i="34"/>
  <c r="N20" i="34" s="1"/>
  <c r="O20" i="34"/>
  <c r="P20" i="34" s="1"/>
  <c r="S20" i="34"/>
  <c r="T20" i="34" s="1"/>
  <c r="U20" i="34"/>
  <c r="V20" i="34" s="1"/>
  <c r="G20" i="34"/>
  <c r="H20" i="34" s="1"/>
  <c r="W20" i="34"/>
  <c r="X20" i="34" s="1"/>
  <c r="AA20" i="34"/>
  <c r="AB20" i="34" s="1"/>
  <c r="I20" i="34"/>
  <c r="J20" i="34" s="1"/>
  <c r="Q20" i="34"/>
  <c r="R20" i="34" s="1"/>
  <c r="W41" i="32"/>
  <c r="X41" i="32" s="1"/>
  <c r="U41" i="32"/>
  <c r="V41" i="32" s="1"/>
  <c r="Y41" i="32"/>
  <c r="Z41" i="32" s="1"/>
  <c r="G41" i="32"/>
  <c r="H41" i="32" s="1"/>
  <c r="Q41" i="32"/>
  <c r="R41" i="32" s="1"/>
  <c r="O41" i="32"/>
  <c r="P41" i="32" s="1"/>
  <c r="K41" i="32"/>
  <c r="S41" i="32"/>
  <c r="T41" i="32" s="1"/>
  <c r="I41" i="32"/>
  <c r="J41" i="32" s="1"/>
  <c r="M41" i="32"/>
  <c r="N41" i="32" s="1"/>
  <c r="AA41" i="32"/>
  <c r="AB41" i="32" s="1"/>
  <c r="AC26" i="34"/>
  <c r="U26" i="34"/>
  <c r="V26" i="34" s="1"/>
  <c r="W26" i="34"/>
  <c r="X26" i="34" s="1"/>
  <c r="K26" i="34"/>
  <c r="L26" i="34" s="1"/>
  <c r="O26" i="34"/>
  <c r="P26" i="34" s="1"/>
  <c r="Y26" i="34"/>
  <c r="Z26" i="34" s="1"/>
  <c r="M26" i="34"/>
  <c r="N26" i="34" s="1"/>
  <c r="I26" i="34"/>
  <c r="J26" i="34" s="1"/>
  <c r="AA26" i="34"/>
  <c r="AB26" i="34" s="1"/>
  <c r="G26" i="34"/>
  <c r="H26" i="34" s="1"/>
  <c r="Q26" i="34"/>
  <c r="R26" i="34" s="1"/>
  <c r="S26" i="34"/>
  <c r="T26" i="34" s="1"/>
  <c r="S19" i="33"/>
  <c r="T19" i="33" s="1"/>
  <c r="I19" i="33"/>
  <c r="J19" i="33" s="1"/>
  <c r="U19" i="33"/>
  <c r="V19" i="33" s="1"/>
  <c r="K19" i="33"/>
  <c r="L19" i="33" s="1"/>
  <c r="G19" i="33"/>
  <c r="H19" i="33" s="1"/>
  <c r="AA19" i="33"/>
  <c r="AB19" i="33" s="1"/>
  <c r="Y19" i="33"/>
  <c r="Z19" i="33" s="1"/>
  <c r="M19" i="33"/>
  <c r="N19" i="33" s="1"/>
  <c r="Q19" i="33"/>
  <c r="R19" i="33" s="1"/>
  <c r="O19" i="33"/>
  <c r="P19" i="33" s="1"/>
  <c r="W19" i="33"/>
  <c r="X19" i="33" s="1"/>
  <c r="W42" i="34"/>
  <c r="X42" i="34" s="1"/>
  <c r="AA42" i="34"/>
  <c r="AB42" i="34" s="1"/>
  <c r="S42" i="34"/>
  <c r="T42" i="34" s="1"/>
  <c r="I42" i="34"/>
  <c r="J42" i="34" s="1"/>
  <c r="U42" i="34"/>
  <c r="V42" i="34" s="1"/>
  <c r="Q42" i="34"/>
  <c r="R42" i="34" s="1"/>
  <c r="M42" i="34"/>
  <c r="O42" i="34"/>
  <c r="P42" i="34" s="1"/>
  <c r="K42" i="34"/>
  <c r="L42" i="34" s="1"/>
  <c r="G42" i="34"/>
  <c r="H42" i="34" s="1"/>
  <c r="Y42" i="34"/>
  <c r="Z42" i="34" s="1"/>
  <c r="U16" i="34"/>
  <c r="V16" i="34" s="1"/>
  <c r="S16" i="34"/>
  <c r="T16" i="34" s="1"/>
  <c r="G16" i="34"/>
  <c r="H16" i="34" s="1"/>
  <c r="W16" i="34"/>
  <c r="X16" i="34" s="1"/>
  <c r="I16" i="34"/>
  <c r="J16" i="34" s="1"/>
  <c r="AA16" i="34"/>
  <c r="AB16" i="34" s="1"/>
  <c r="Q16" i="34"/>
  <c r="R16" i="34" s="1"/>
  <c r="O16" i="34"/>
  <c r="P16" i="34" s="1"/>
  <c r="M16" i="34"/>
  <c r="N16" i="34" s="1"/>
  <c r="Y16" i="34"/>
  <c r="Z16" i="34" s="1"/>
  <c r="K16" i="34"/>
  <c r="L16" i="34" s="1"/>
  <c r="I58" i="34"/>
  <c r="J58" i="34" s="1"/>
  <c r="S58" i="34"/>
  <c r="T58" i="34" s="1"/>
  <c r="K58" i="34"/>
  <c r="L58" i="34" s="1"/>
  <c r="Y58" i="34"/>
  <c r="Z58" i="34" s="1"/>
  <c r="U58" i="34"/>
  <c r="V58" i="34" s="1"/>
  <c r="AA58" i="34"/>
  <c r="AB58" i="34" s="1"/>
  <c r="M58" i="34"/>
  <c r="N58" i="34" s="1"/>
  <c r="O58" i="34"/>
  <c r="P58" i="34" s="1"/>
  <c r="G58" i="34"/>
  <c r="H58" i="34" s="1"/>
  <c r="Q58" i="34"/>
  <c r="R58" i="34" s="1"/>
  <c r="W58" i="34"/>
  <c r="X58" i="34" s="1"/>
  <c r="U24" i="34"/>
  <c r="V24" i="34" s="1"/>
  <c r="Y24" i="34"/>
  <c r="Z24" i="34" s="1"/>
  <c r="W24" i="34"/>
  <c r="X24" i="34" s="1"/>
  <c r="M24" i="34"/>
  <c r="N24" i="34" s="1"/>
  <c r="I24" i="34"/>
  <c r="J24" i="34" s="1"/>
  <c r="S24" i="34"/>
  <c r="T24" i="34" s="1"/>
  <c r="K24" i="34"/>
  <c r="L24" i="34" s="1"/>
  <c r="O24" i="34"/>
  <c r="P24" i="34" s="1"/>
  <c r="G24" i="34"/>
  <c r="H24" i="34" s="1"/>
  <c r="Q24" i="34"/>
  <c r="R24" i="34" s="1"/>
  <c r="AA24" i="34"/>
  <c r="AB24" i="34" s="1"/>
  <c r="AC11" i="34"/>
  <c r="K11" i="34"/>
  <c r="L11" i="34" s="1"/>
  <c r="I11" i="34"/>
  <c r="J11" i="34" s="1"/>
  <c r="G11" i="34"/>
  <c r="W11" i="34"/>
  <c r="AA11" i="34"/>
  <c r="AB11" i="34" s="1"/>
  <c r="M11" i="34"/>
  <c r="N11" i="34" s="1"/>
  <c r="U11" i="34"/>
  <c r="V11" i="34" s="1"/>
  <c r="O11" i="34"/>
  <c r="P11" i="34" s="1"/>
  <c r="Q11" i="34"/>
  <c r="R11" i="34" s="1"/>
  <c r="S11" i="34"/>
  <c r="Y11" i="34"/>
  <c r="Z11" i="34" s="1"/>
  <c r="AA67" i="33"/>
  <c r="AB67" i="33" s="1"/>
  <c r="S67" i="33"/>
  <c r="O67" i="33"/>
  <c r="P67" i="33" s="1"/>
  <c r="U67" i="33"/>
  <c r="V67" i="33" s="1"/>
  <c r="G67" i="33"/>
  <c r="H67" i="33" s="1"/>
  <c r="I67" i="33"/>
  <c r="J67" i="33" s="1"/>
  <c r="K67" i="33"/>
  <c r="L67" i="33" s="1"/>
  <c r="M67" i="33"/>
  <c r="N67" i="33" s="1"/>
  <c r="Q67" i="33"/>
  <c r="R67" i="33" s="1"/>
  <c r="W67" i="33"/>
  <c r="X67" i="33" s="1"/>
  <c r="Y67" i="33"/>
  <c r="Z67" i="33" s="1"/>
  <c r="AC59" i="34"/>
  <c r="G59" i="34"/>
  <c r="H59" i="34" s="1"/>
  <c r="O59" i="34"/>
  <c r="P59" i="34" s="1"/>
  <c r="Y59" i="34"/>
  <c r="Z59" i="34" s="1"/>
  <c r="W59" i="34"/>
  <c r="X59" i="34" s="1"/>
  <c r="U59" i="34"/>
  <c r="V59" i="34" s="1"/>
  <c r="AA59" i="34"/>
  <c r="AB59" i="34" s="1"/>
  <c r="K59" i="34"/>
  <c r="L59" i="34" s="1"/>
  <c r="S59" i="34"/>
  <c r="M59" i="34"/>
  <c r="N59" i="34" s="1"/>
  <c r="I59" i="34"/>
  <c r="J59" i="34" s="1"/>
  <c r="Q59" i="34"/>
  <c r="R59" i="34" s="1"/>
  <c r="M64" i="33"/>
  <c r="N64" i="33" s="1"/>
  <c r="AA64" i="33"/>
  <c r="AB64" i="33" s="1"/>
  <c r="K64" i="33"/>
  <c r="L64" i="33" s="1"/>
  <c r="U64" i="33"/>
  <c r="V64" i="33" s="1"/>
  <c r="S64" i="33"/>
  <c r="T64" i="33" s="1"/>
  <c r="W64" i="33"/>
  <c r="X64" i="33" s="1"/>
  <c r="G64" i="33"/>
  <c r="H64" i="33" s="1"/>
  <c r="O64" i="33"/>
  <c r="P64" i="33" s="1"/>
  <c r="Q64" i="33"/>
  <c r="R64" i="33" s="1"/>
  <c r="I64" i="33"/>
  <c r="J64" i="33" s="1"/>
  <c r="Y64" i="33"/>
  <c r="Z64" i="33" s="1"/>
  <c r="AC43" i="34"/>
  <c r="AA43" i="34"/>
  <c r="AB43" i="34" s="1"/>
  <c r="Y43" i="34"/>
  <c r="Z43" i="34" s="1"/>
  <c r="U43" i="34"/>
  <c r="V43" i="34" s="1"/>
  <c r="O43" i="34"/>
  <c r="P43" i="34" s="1"/>
  <c r="S43" i="34"/>
  <c r="T43" i="34" s="1"/>
  <c r="Q43" i="34"/>
  <c r="R43" i="34" s="1"/>
  <c r="I43" i="34"/>
  <c r="J43" i="34" s="1"/>
  <c r="G43" i="34"/>
  <c r="H43" i="34" s="1"/>
  <c r="W43" i="34"/>
  <c r="X43" i="34" s="1"/>
  <c r="K43" i="34"/>
  <c r="M43" i="34"/>
  <c r="N43" i="34" s="1"/>
  <c r="U30" i="33"/>
  <c r="V30" i="33" s="1"/>
  <c r="AA30" i="33"/>
  <c r="AB30" i="33" s="1"/>
  <c r="Y30" i="33"/>
  <c r="Z30" i="33" s="1"/>
  <c r="Q30" i="33"/>
  <c r="R30" i="33" s="1"/>
  <c r="S30" i="33"/>
  <c r="T30" i="33" s="1"/>
  <c r="K30" i="33"/>
  <c r="L30" i="33" s="1"/>
  <c r="O30" i="33"/>
  <c r="P30" i="33" s="1"/>
  <c r="W30" i="33"/>
  <c r="X30" i="33" s="1"/>
  <c r="I30" i="33"/>
  <c r="J30" i="33" s="1"/>
  <c r="M30" i="33"/>
  <c r="N30" i="33" s="1"/>
  <c r="G30" i="33"/>
  <c r="H30" i="33" s="1"/>
  <c r="AC15" i="34"/>
  <c r="G15" i="34"/>
  <c r="H15" i="34" s="1"/>
  <c r="U15" i="34"/>
  <c r="V15" i="34" s="1"/>
  <c r="O15" i="34"/>
  <c r="Y15" i="34"/>
  <c r="Z15" i="34" s="1"/>
  <c r="I15" i="34"/>
  <c r="J15" i="34" s="1"/>
  <c r="M15" i="34"/>
  <c r="N15" i="34" s="1"/>
  <c r="AA15" i="34"/>
  <c r="AB15" i="34" s="1"/>
  <c r="K15" i="34"/>
  <c r="L15" i="34" s="1"/>
  <c r="Q15" i="34"/>
  <c r="R15" i="34" s="1"/>
  <c r="S15" i="34"/>
  <c r="W15" i="34"/>
  <c r="Q8" i="33"/>
  <c r="R8" i="33" s="1"/>
  <c r="G8" i="33"/>
  <c r="H8" i="33" s="1"/>
  <c r="S8" i="33"/>
  <c r="T8" i="33" s="1"/>
  <c r="U8" i="33"/>
  <c r="V8" i="33" s="1"/>
  <c r="K8" i="33"/>
  <c r="L8" i="33" s="1"/>
  <c r="AA8" i="33"/>
  <c r="AB8" i="33" s="1"/>
  <c r="W8" i="33"/>
  <c r="X8" i="33" s="1"/>
  <c r="M8" i="33"/>
  <c r="N8" i="33" s="1"/>
  <c r="Y8" i="33"/>
  <c r="Z8" i="33" s="1"/>
  <c r="O8" i="33"/>
  <c r="P8" i="33" s="1"/>
  <c r="I8" i="33"/>
  <c r="J8" i="33" s="1"/>
  <c r="Y49" i="33"/>
  <c r="Z49" i="33" s="1"/>
  <c r="Q49" i="33"/>
  <c r="R49" i="33" s="1"/>
  <c r="I49" i="33"/>
  <c r="J49" i="33" s="1"/>
  <c r="K49" i="33"/>
  <c r="L49" i="33" s="1"/>
  <c r="AA49" i="33"/>
  <c r="AB49" i="33" s="1"/>
  <c r="S49" i="33"/>
  <c r="T49" i="33" s="1"/>
  <c r="U49" i="33"/>
  <c r="V49" i="33" s="1"/>
  <c r="O49" i="33"/>
  <c r="P49" i="33" s="1"/>
  <c r="M49" i="33"/>
  <c r="N49" i="33" s="1"/>
  <c r="G49" i="33"/>
  <c r="H49" i="33" s="1"/>
  <c r="W49" i="33"/>
  <c r="X49" i="33" s="1"/>
  <c r="O51" i="33"/>
  <c r="P51" i="33" s="1"/>
  <c r="G51" i="33"/>
  <c r="H51" i="33" s="1"/>
  <c r="W51" i="33"/>
  <c r="X51" i="33" s="1"/>
  <c r="I51" i="33"/>
  <c r="J51" i="33" s="1"/>
  <c r="Y51" i="33"/>
  <c r="Z51" i="33" s="1"/>
  <c r="Q51" i="33"/>
  <c r="R51" i="33" s="1"/>
  <c r="S51" i="33"/>
  <c r="T51" i="33" s="1"/>
  <c r="K51" i="33"/>
  <c r="L51" i="33" s="1"/>
  <c r="M51" i="33"/>
  <c r="N51" i="33" s="1"/>
  <c r="AA51" i="33"/>
  <c r="AB51" i="33" s="1"/>
  <c r="U51" i="33"/>
  <c r="V51" i="33" s="1"/>
  <c r="O27" i="33"/>
  <c r="P27" i="33" s="1"/>
  <c r="I27" i="33"/>
  <c r="J27" i="33" s="1"/>
  <c r="W27" i="33"/>
  <c r="X27" i="33" s="1"/>
  <c r="U27" i="33"/>
  <c r="V27" i="33" s="1"/>
  <c r="Q27" i="33"/>
  <c r="R27" i="33" s="1"/>
  <c r="K27" i="33"/>
  <c r="L27" i="33" s="1"/>
  <c r="M27" i="33"/>
  <c r="N27" i="33" s="1"/>
  <c r="G27" i="33"/>
  <c r="H27" i="33" s="1"/>
  <c r="Y27" i="33"/>
  <c r="Z27" i="33" s="1"/>
  <c r="AA27" i="33"/>
  <c r="AB27" i="33" s="1"/>
  <c r="S27" i="33"/>
  <c r="T27" i="33" s="1"/>
  <c r="AC48" i="34"/>
  <c r="AA48" i="34"/>
  <c r="AB48" i="34" s="1"/>
  <c r="Y48" i="34"/>
  <c r="W48" i="34"/>
  <c r="X48" i="34" s="1"/>
  <c r="U48" i="34"/>
  <c r="V48" i="34" s="1"/>
  <c r="M48" i="34"/>
  <c r="I48" i="34"/>
  <c r="J48" i="34" s="1"/>
  <c r="K48" i="34"/>
  <c r="L48" i="34" s="1"/>
  <c r="O48" i="34"/>
  <c r="P48" i="34" s="1"/>
  <c r="S48" i="34"/>
  <c r="T48" i="34" s="1"/>
  <c r="Q48" i="34"/>
  <c r="R48" i="34" s="1"/>
  <c r="G48" i="34"/>
  <c r="H48" i="34" s="1"/>
  <c r="AC81" i="34"/>
  <c r="Y81" i="34"/>
  <c r="Z81" i="34" s="1"/>
  <c r="O81" i="34"/>
  <c r="P81" i="34" s="1"/>
  <c r="S81" i="34"/>
  <c r="T81" i="34" s="1"/>
  <c r="Q81" i="34"/>
  <c r="R81" i="34" s="1"/>
  <c r="AA81" i="34"/>
  <c r="AB81" i="34" s="1"/>
  <c r="I81" i="34"/>
  <c r="J81" i="34" s="1"/>
  <c r="K81" i="34"/>
  <c r="L81" i="34" s="1"/>
  <c r="M81" i="34"/>
  <c r="N81" i="34" s="1"/>
  <c r="W81" i="34"/>
  <c r="X81" i="34" s="1"/>
  <c r="U81" i="34"/>
  <c r="V81" i="34" s="1"/>
  <c r="G81" i="34"/>
  <c r="H81" i="34" s="1"/>
  <c r="U45" i="34"/>
  <c r="V45" i="34" s="1"/>
  <c r="W45" i="34"/>
  <c r="X45" i="34" s="1"/>
  <c r="S45" i="34"/>
  <c r="T45" i="34" s="1"/>
  <c r="I45" i="34"/>
  <c r="J45" i="34" s="1"/>
  <c r="G45" i="34"/>
  <c r="H45" i="34" s="1"/>
  <c r="M45" i="34"/>
  <c r="K45" i="34"/>
  <c r="L45" i="34" s="1"/>
  <c r="AA45" i="34"/>
  <c r="AB45" i="34" s="1"/>
  <c r="Y45" i="34"/>
  <c r="Z45" i="34" s="1"/>
  <c r="Q45" i="34"/>
  <c r="R45" i="34" s="1"/>
  <c r="O45" i="34"/>
  <c r="P45" i="34" s="1"/>
  <c r="AC90" i="34"/>
  <c r="I90" i="34"/>
  <c r="J90" i="34" s="1"/>
  <c r="G90" i="34"/>
  <c r="Q90" i="34"/>
  <c r="R90" i="34" s="1"/>
  <c r="AA90" i="34"/>
  <c r="AB90" i="34" s="1"/>
  <c r="K90" i="34"/>
  <c r="L90" i="34" s="1"/>
  <c r="M90" i="34"/>
  <c r="N90" i="34" s="1"/>
  <c r="W90" i="34"/>
  <c r="Y90" i="34"/>
  <c r="Z90" i="34" s="1"/>
  <c r="U90" i="34"/>
  <c r="V90" i="34" s="1"/>
  <c r="S90" i="34"/>
  <c r="T90" i="34" s="1"/>
  <c r="O90" i="34"/>
  <c r="P90" i="34" s="1"/>
  <c r="W33" i="33"/>
  <c r="X33" i="33" s="1"/>
  <c r="I33" i="33"/>
  <c r="J33" i="33" s="1"/>
  <c r="Q33" i="33"/>
  <c r="R33" i="33" s="1"/>
  <c r="AA33" i="33"/>
  <c r="AB33" i="33" s="1"/>
  <c r="S33" i="33"/>
  <c r="T33" i="33" s="1"/>
  <c r="M33" i="33"/>
  <c r="N33" i="33" s="1"/>
  <c r="U33" i="33"/>
  <c r="V33" i="33" s="1"/>
  <c r="G33" i="33"/>
  <c r="H33" i="33" s="1"/>
  <c r="K33" i="33"/>
  <c r="L33" i="33" s="1"/>
  <c r="O33" i="33"/>
  <c r="P33" i="33" s="1"/>
  <c r="Y33" i="33"/>
  <c r="Z33" i="33" s="1"/>
  <c r="F40" i="15"/>
  <c r="I40" i="15" s="1"/>
  <c r="F54" i="16"/>
  <c r="AA54" i="16" s="1"/>
  <c r="F93" i="17"/>
  <c r="F77" i="16"/>
  <c r="F94" i="16"/>
  <c r="F13" i="17"/>
  <c r="S13" i="17" s="1"/>
  <c r="F95" i="16"/>
  <c r="F57" i="16"/>
  <c r="I57" i="16" s="1"/>
  <c r="F45" i="16"/>
  <c r="Q45" i="16" s="1"/>
  <c r="F86" i="15"/>
  <c r="F48" i="16"/>
  <c r="W48" i="16" s="1"/>
  <c r="F29" i="17"/>
  <c r="I29" i="17" s="1"/>
  <c r="F37" i="16"/>
  <c r="F33" i="15"/>
  <c r="F85" i="17"/>
  <c r="F6" i="15"/>
  <c r="F80" i="17"/>
  <c r="F87" i="16"/>
  <c r="F35" i="16"/>
  <c r="F79" i="16"/>
  <c r="F30" i="16"/>
  <c r="F38" i="16"/>
  <c r="O38" i="16" s="1"/>
  <c r="F24" i="17"/>
  <c r="S24" i="17" s="1"/>
  <c r="F83" i="16"/>
  <c r="F64" i="16"/>
  <c r="G64" i="16" s="1"/>
  <c r="F74" i="15"/>
  <c r="F22" i="15"/>
  <c r="F72" i="15"/>
  <c r="F62" i="15"/>
  <c r="W62" i="15" s="1"/>
  <c r="F41" i="17"/>
  <c r="G41" i="17" s="1"/>
  <c r="F76" i="17"/>
  <c r="F84" i="17"/>
  <c r="F92" i="17"/>
  <c r="F81" i="17"/>
  <c r="F39" i="16"/>
  <c r="O39" i="16" s="1"/>
  <c r="F89" i="17"/>
  <c r="F61" i="17"/>
  <c r="AA61" i="17" s="1"/>
  <c r="F55" i="16"/>
  <c r="F8" i="17"/>
  <c r="W8" i="17" s="1"/>
  <c r="F14" i="17"/>
  <c r="O14" i="17" s="1"/>
  <c r="F70" i="15"/>
  <c r="U70" i="15" s="1"/>
  <c r="F69" i="16"/>
  <c r="AA69" i="16" s="1"/>
  <c r="F53" i="16"/>
  <c r="F10" i="15"/>
  <c r="F36" i="16"/>
  <c r="F21" i="15"/>
  <c r="M21" i="15" s="1"/>
  <c r="F42" i="16"/>
  <c r="F27" i="16"/>
  <c r="F20" i="17"/>
  <c r="F43" i="16"/>
  <c r="F17" i="17"/>
  <c r="G17" i="17" s="1"/>
  <c r="F59" i="16"/>
  <c r="M59" i="16" s="1"/>
  <c r="F25" i="17"/>
  <c r="F12" i="17"/>
  <c r="W12" i="17" s="1"/>
  <c r="F68" i="17"/>
  <c r="S68" i="17" s="1"/>
  <c r="F65" i="15"/>
  <c r="W65" i="15" s="1"/>
  <c r="F16" i="17"/>
  <c r="U16" i="17" s="1"/>
  <c r="F9" i="16"/>
  <c r="F52" i="16"/>
  <c r="W52" i="16" s="1"/>
  <c r="F49" i="16"/>
  <c r="I49" i="16" s="1"/>
  <c r="F46" i="15"/>
  <c r="F40" i="17"/>
  <c r="O40" i="17" s="1"/>
  <c r="F77" i="17"/>
  <c r="F94" i="17"/>
  <c r="F13" i="16"/>
  <c r="F32" i="15"/>
  <c r="W32" i="15" s="1"/>
  <c r="F90" i="15"/>
  <c r="F19" i="15"/>
  <c r="F86" i="17"/>
  <c r="F66" i="15"/>
  <c r="Y66" i="15" s="1"/>
  <c r="F29" i="16"/>
  <c r="F58" i="17"/>
  <c r="Y58" i="17" s="1"/>
  <c r="F71" i="15"/>
  <c r="F33" i="16"/>
  <c r="F6" i="17"/>
  <c r="F80" i="15"/>
  <c r="F79" i="17"/>
  <c r="F30" i="15"/>
  <c r="F11" i="17"/>
  <c r="F78" i="15"/>
  <c r="F74" i="17"/>
  <c r="F63" i="15"/>
  <c r="AA63" i="15" s="1"/>
  <c r="F22" i="17"/>
  <c r="W22" i="17" s="1"/>
  <c r="F88" i="16"/>
  <c r="F67" i="15"/>
  <c r="S67" i="15" s="1"/>
  <c r="F51" i="15"/>
  <c r="S51" i="15" s="1"/>
  <c r="F56" i="16"/>
  <c r="G56" i="16" s="1"/>
  <c r="F75" i="15"/>
  <c r="F15" i="15"/>
  <c r="F26" i="15"/>
  <c r="M26" i="15" s="1"/>
  <c r="F41" i="16"/>
  <c r="F92" i="16"/>
  <c r="F61" i="16"/>
  <c r="F47" i="17"/>
  <c r="Y47" i="17" s="1"/>
  <c r="F14" i="15"/>
  <c r="F70" i="17"/>
  <c r="M70" i="17" s="1"/>
  <c r="F73" i="16"/>
  <c r="F23" i="15"/>
  <c r="F18" i="15"/>
  <c r="F7" i="15"/>
  <c r="F21" i="17"/>
  <c r="W21" i="17" s="1"/>
  <c r="F42" i="17"/>
  <c r="G42" i="17" s="1"/>
  <c r="F17" i="16"/>
  <c r="K17" i="16" s="1"/>
  <c r="F25" i="16"/>
  <c r="F60" i="16"/>
  <c r="F65" i="16"/>
  <c r="F44" i="16"/>
  <c r="F31" i="15"/>
  <c r="F16" i="15"/>
  <c r="F50" i="15"/>
  <c r="K50" i="15" s="1"/>
  <c r="F28" i="16"/>
  <c r="F49" i="15"/>
  <c r="O49" i="15" s="1"/>
  <c r="F82" i="15"/>
  <c r="F46" i="17"/>
  <c r="O46" i="17" s="1"/>
  <c r="F91" i="15"/>
  <c r="F34" i="15"/>
  <c r="F54" i="15"/>
  <c r="W54" i="15" s="1"/>
  <c r="F93" i="16"/>
  <c r="F32" i="17"/>
  <c r="K32" i="17" s="1"/>
  <c r="F95" i="15"/>
  <c r="F90" i="17"/>
  <c r="F19" i="17"/>
  <c r="M19" i="17" s="1"/>
  <c r="F57" i="15"/>
  <c r="Q57" i="15" s="1"/>
  <c r="F45" i="15"/>
  <c r="S45" i="15" s="1"/>
  <c r="F48" i="15"/>
  <c r="AA48" i="15" s="1"/>
  <c r="F66" i="17"/>
  <c r="M66" i="17" s="1"/>
  <c r="F29" i="15"/>
  <c r="F58" i="15"/>
  <c r="Y58" i="15" s="1"/>
  <c r="F37" i="15"/>
  <c r="F71" i="17"/>
  <c r="F85" i="15"/>
  <c r="F6" i="14"/>
  <c r="F80" i="16"/>
  <c r="F87" i="15"/>
  <c r="F35" i="15"/>
  <c r="F30" i="17"/>
  <c r="S30" i="17" s="1"/>
  <c r="F38" i="15"/>
  <c r="W38" i="15" s="1"/>
  <c r="F24" i="16"/>
  <c r="F83" i="15"/>
  <c r="F11" i="15"/>
  <c r="F78" i="17"/>
  <c r="F64" i="15"/>
  <c r="AA64" i="15" s="1"/>
  <c r="F63" i="17"/>
  <c r="W63" i="17" s="1"/>
  <c r="F88" i="15"/>
  <c r="F67" i="17"/>
  <c r="S67" i="17" s="1"/>
  <c r="F72" i="16"/>
  <c r="F62" i="17"/>
  <c r="Q62" i="17" s="1"/>
  <c r="F51" i="17"/>
  <c r="S51" i="17" s="1"/>
  <c r="F56" i="15"/>
  <c r="Y56" i="15" s="1"/>
  <c r="F75" i="17"/>
  <c r="F15" i="17"/>
  <c r="G15" i="17" s="1"/>
  <c r="F26" i="17"/>
  <c r="F76" i="16"/>
  <c r="F84" i="16"/>
  <c r="F81" i="15"/>
  <c r="F39" i="15"/>
  <c r="K39" i="15" s="1"/>
  <c r="F89" i="16"/>
  <c r="F55" i="15"/>
  <c r="F8" i="15"/>
  <c r="F47" i="15"/>
  <c r="K47" i="15" s="1"/>
  <c r="F73" i="15"/>
  <c r="F23" i="17"/>
  <c r="U23" i="17" s="1"/>
  <c r="F69" i="15"/>
  <c r="K69" i="15" s="1"/>
  <c r="F18" i="17"/>
  <c r="G18" i="17" s="1"/>
  <c r="F53" i="15"/>
  <c r="F10" i="17"/>
  <c r="Y10" i="17" s="1"/>
  <c r="F7" i="17"/>
  <c r="W7" i="17" s="1"/>
  <c r="F36" i="15"/>
  <c r="F21" i="16"/>
  <c r="I21" i="16" s="1"/>
  <c r="F27" i="15"/>
  <c r="F20" i="16"/>
  <c r="F43" i="15"/>
  <c r="F17" i="15"/>
  <c r="M17" i="15" s="1"/>
  <c r="F59" i="15"/>
  <c r="G59" i="15" s="1"/>
  <c r="F12" i="16"/>
  <c r="F68" i="16"/>
  <c r="S68" i="16" s="1"/>
  <c r="F60" i="15"/>
  <c r="F44" i="15"/>
  <c r="F31" i="17"/>
  <c r="G31" i="17" s="1"/>
  <c r="F16" i="16"/>
  <c r="F9" i="15"/>
  <c r="F50" i="17"/>
  <c r="AA50" i="17" s="1"/>
  <c r="F52" i="15"/>
  <c r="Q52" i="15" s="1"/>
  <c r="F28" i="15"/>
  <c r="F82" i="17"/>
  <c r="F91" i="17"/>
  <c r="F34" i="17"/>
  <c r="K34" i="17" s="1"/>
  <c r="F40" i="16"/>
  <c r="K40" i="16" s="1"/>
  <c r="F54" i="17"/>
  <c r="Y54" i="17" s="1"/>
  <c r="F93" i="15"/>
  <c r="F77" i="15"/>
  <c r="F94" i="15"/>
  <c r="F13" i="15"/>
  <c r="Y13" i="15" s="1"/>
  <c r="F32" i="16"/>
  <c r="G32" i="16" s="1"/>
  <c r="F95" i="17"/>
  <c r="F90" i="16"/>
  <c r="F19" i="16"/>
  <c r="F57" i="17"/>
  <c r="K57" i="17" s="1"/>
  <c r="F45" i="17"/>
  <c r="AA45" i="17" s="1"/>
  <c r="F86" i="16"/>
  <c r="F48" i="17"/>
  <c r="F66" i="16"/>
  <c r="W66" i="16" s="1"/>
  <c r="F58" i="16"/>
  <c r="AA58" i="16" s="1"/>
  <c r="F37" i="17"/>
  <c r="K37" i="17" s="1"/>
  <c r="F71" i="16"/>
  <c r="F33" i="17"/>
  <c r="W33" i="17" s="1"/>
  <c r="F85" i="16"/>
  <c r="F6" i="16"/>
  <c r="F87" i="17"/>
  <c r="F35" i="17"/>
  <c r="G35" i="17" s="1"/>
  <c r="F79" i="15"/>
  <c r="F38" i="17"/>
  <c r="U38" i="17" s="1"/>
  <c r="F24" i="15"/>
  <c r="F83" i="17"/>
  <c r="F11" i="16"/>
  <c r="F78" i="16"/>
  <c r="F64" i="17"/>
  <c r="F74" i="16"/>
  <c r="F63" i="16"/>
  <c r="K63" i="16" s="1"/>
  <c r="F22" i="16"/>
  <c r="F88" i="17"/>
  <c r="F67" i="16"/>
  <c r="W67" i="16" s="1"/>
  <c r="F72" i="17"/>
  <c r="F62" i="16"/>
  <c r="W62" i="16" s="1"/>
  <c r="F51" i="16"/>
  <c r="K51" i="16" s="1"/>
  <c r="F56" i="17"/>
  <c r="Y56" i="17" s="1"/>
  <c r="F75" i="16"/>
  <c r="F15" i="16"/>
  <c r="F26" i="16"/>
  <c r="G26" i="16" s="1"/>
  <c r="F41" i="15"/>
  <c r="F76" i="15"/>
  <c r="F84" i="15"/>
  <c r="F92" i="15"/>
  <c r="F81" i="16"/>
  <c r="F39" i="17"/>
  <c r="I39" i="17" s="1"/>
  <c r="F89" i="15"/>
  <c r="F61" i="15"/>
  <c r="F55" i="17"/>
  <c r="I55" i="17" s="1"/>
  <c r="F8" i="16"/>
  <c r="F47" i="16"/>
  <c r="U47" i="16" s="1"/>
  <c r="F14" i="16"/>
  <c r="F70" i="16"/>
  <c r="Y70" i="16" s="1"/>
  <c r="F73" i="17"/>
  <c r="F23" i="16"/>
  <c r="F69" i="17"/>
  <c r="M69" i="17" s="1"/>
  <c r="F18" i="16"/>
  <c r="F53" i="17"/>
  <c r="U53" i="17" s="1"/>
  <c r="F10" i="16"/>
  <c r="F7" i="16"/>
  <c r="F36" i="17"/>
  <c r="G36" i="17" s="1"/>
  <c r="F42" i="15"/>
  <c r="F27" i="17"/>
  <c r="O27" i="17" s="1"/>
  <c r="F20" i="15"/>
  <c r="F43" i="17"/>
  <c r="W43" i="17" s="1"/>
  <c r="F59" i="17"/>
  <c r="K59" i="17" s="1"/>
  <c r="F25" i="15"/>
  <c r="F12" i="15"/>
  <c r="F68" i="15"/>
  <c r="AA68" i="15" s="1"/>
  <c r="F60" i="17"/>
  <c r="Q60" i="17" s="1"/>
  <c r="F65" i="17"/>
  <c r="M65" i="17" s="1"/>
  <c r="F44" i="17"/>
  <c r="AA44" i="17" s="1"/>
  <c r="F31" i="16"/>
  <c r="F9" i="17"/>
  <c r="M9" i="17" s="1"/>
  <c r="F50" i="16"/>
  <c r="S50" i="16" s="1"/>
  <c r="F52" i="17"/>
  <c r="S52" i="17" s="1"/>
  <c r="F28" i="17"/>
  <c r="W28" i="17" s="1"/>
  <c r="F49" i="17"/>
  <c r="M49" i="17" s="1"/>
  <c r="F82" i="16"/>
  <c r="F46" i="16"/>
  <c r="U46" i="16" s="1"/>
  <c r="F91" i="16"/>
  <c r="F34" i="16"/>
  <c r="E6" i="23" a="1"/>
  <c r="E6" i="23" s="1"/>
  <c r="E8" i="22" a="1"/>
  <c r="E8" i="22" s="1"/>
  <c r="E9" i="22" s="1" a="1"/>
  <c r="E9" i="22" s="1"/>
  <c r="E4" i="24" a="1"/>
  <c r="E4" i="24" s="1"/>
  <c r="Z113" i="16"/>
  <c r="N111" i="16"/>
  <c r="H113" i="16"/>
  <c r="L111" i="16"/>
  <c r="X112" i="16"/>
  <c r="AB110" i="16"/>
  <c r="V112" i="16"/>
  <c r="J110" i="16"/>
  <c r="T112" i="16"/>
  <c r="Z109" i="16"/>
  <c r="T111" i="16"/>
  <c r="N113" i="16"/>
  <c r="V109" i="16"/>
  <c r="P111" i="16"/>
  <c r="J113" i="16"/>
  <c r="P110" i="16"/>
  <c r="Z112" i="16"/>
  <c r="N110" i="16"/>
  <c r="H112" i="16"/>
  <c r="L110" i="16"/>
  <c r="X111" i="16"/>
  <c r="AB109" i="16"/>
  <c r="V111" i="16"/>
  <c r="J109" i="16"/>
  <c r="V110" i="16"/>
  <c r="P112" i="16"/>
  <c r="AB113" i="16"/>
  <c r="R110" i="16"/>
  <c r="AB112" i="16"/>
  <c r="R109" i="16"/>
  <c r="J112" i="16"/>
  <c r="P109" i="16"/>
  <c r="Z111" i="16"/>
  <c r="N109" i="16"/>
  <c r="H111" i="16"/>
  <c r="L109" i="16"/>
  <c r="X110" i="16"/>
  <c r="P113" i="16"/>
  <c r="X109" i="16"/>
  <c r="R111" i="16"/>
  <c r="L113" i="16"/>
  <c r="T109" i="16"/>
  <c r="L112" i="16"/>
  <c r="X113" i="16"/>
  <c r="AB111" i="16"/>
  <c r="V113" i="16"/>
  <c r="J111" i="16"/>
  <c r="T113" i="16"/>
  <c r="Z110" i="16"/>
  <c r="R113" i="16"/>
  <c r="H110" i="16"/>
  <c r="R112" i="16"/>
  <c r="H109" i="16"/>
  <c r="T110" i="16"/>
  <c r="N112" i="16"/>
  <c r="J113" i="15"/>
  <c r="P110" i="15"/>
  <c r="Z112" i="15"/>
  <c r="N110" i="15"/>
  <c r="H112" i="15"/>
  <c r="L110" i="15"/>
  <c r="X111" i="15"/>
  <c r="AB109" i="15"/>
  <c r="V111" i="15"/>
  <c r="J109" i="15"/>
  <c r="V110" i="15"/>
  <c r="AB113" i="15"/>
  <c r="AB112" i="15"/>
  <c r="R109" i="15"/>
  <c r="J112" i="15"/>
  <c r="P109" i="15"/>
  <c r="Z111" i="15"/>
  <c r="N109" i="15"/>
  <c r="H111" i="15"/>
  <c r="L109" i="15"/>
  <c r="X110" i="15"/>
  <c r="P113" i="15"/>
  <c r="X109" i="15"/>
  <c r="R111" i="15"/>
  <c r="L113" i="15"/>
  <c r="T109" i="15"/>
  <c r="H109" i="15"/>
  <c r="N112" i="15"/>
  <c r="L112" i="15"/>
  <c r="X113" i="15"/>
  <c r="AB111" i="15"/>
  <c r="V113" i="15"/>
  <c r="J111" i="15"/>
  <c r="T113" i="15"/>
  <c r="Z110" i="15"/>
  <c r="R113" i="15"/>
  <c r="H110" i="15"/>
  <c r="R112" i="15"/>
  <c r="T110" i="15"/>
  <c r="Z113" i="15"/>
  <c r="N111" i="15"/>
  <c r="H113" i="15"/>
  <c r="L111" i="15"/>
  <c r="X112" i="15"/>
  <c r="AB110" i="15"/>
  <c r="V112" i="15"/>
  <c r="J110" i="15"/>
  <c r="T112" i="15"/>
  <c r="Z109" i="15"/>
  <c r="T111" i="15"/>
  <c r="N113" i="15"/>
  <c r="V109" i="15"/>
  <c r="P111" i="15"/>
  <c r="P112" i="15"/>
  <c r="R110" i="15"/>
  <c r="L112" i="17"/>
  <c r="X113" i="17"/>
  <c r="AB111" i="17"/>
  <c r="V113" i="17"/>
  <c r="J111" i="17"/>
  <c r="T113" i="17"/>
  <c r="Z110" i="17"/>
  <c r="R113" i="17"/>
  <c r="H110" i="17"/>
  <c r="R112" i="17"/>
  <c r="H109" i="17"/>
  <c r="T110" i="17"/>
  <c r="N112" i="17"/>
  <c r="Z113" i="17"/>
  <c r="N111" i="17"/>
  <c r="H113" i="17"/>
  <c r="L111" i="17"/>
  <c r="X112" i="17"/>
  <c r="AB110" i="17"/>
  <c r="V112" i="17"/>
  <c r="J110" i="17"/>
  <c r="T112" i="17"/>
  <c r="Z109" i="17"/>
  <c r="T111" i="17"/>
  <c r="N113" i="17"/>
  <c r="V109" i="17"/>
  <c r="P111" i="17"/>
  <c r="J113" i="17"/>
  <c r="P110" i="17"/>
  <c r="Z112" i="17"/>
  <c r="N110" i="17"/>
  <c r="H112" i="17"/>
  <c r="L110" i="17"/>
  <c r="X111" i="17"/>
  <c r="AB109" i="17"/>
  <c r="V111" i="17"/>
  <c r="J109" i="17"/>
  <c r="V110" i="17"/>
  <c r="P112" i="17"/>
  <c r="AB113" i="17"/>
  <c r="R110" i="17"/>
  <c r="AB112" i="17"/>
  <c r="R109" i="17"/>
  <c r="J112" i="17"/>
  <c r="P109" i="17"/>
  <c r="Z111" i="17"/>
  <c r="N109" i="17"/>
  <c r="H111" i="17"/>
  <c r="L109" i="17"/>
  <c r="X110" i="17"/>
  <c r="P113" i="17"/>
  <c r="X109" i="17"/>
  <c r="R111" i="17"/>
  <c r="L113" i="17"/>
  <c r="T109" i="17"/>
  <c r="G6" i="11"/>
  <c r="N40" i="33" l="1"/>
  <c r="N45" i="33"/>
  <c r="N42" i="33"/>
  <c r="N46" i="33"/>
  <c r="N39" i="33"/>
  <c r="N47" i="33"/>
  <c r="N44" i="34"/>
  <c r="N42" i="34"/>
  <c r="N38" i="34"/>
  <c r="N45" i="34"/>
  <c r="N46" i="34"/>
  <c r="L105" i="32"/>
  <c r="H105" i="32"/>
  <c r="AB107" i="26"/>
  <c r="Z105" i="32"/>
  <c r="AB107" i="32"/>
  <c r="P107" i="32"/>
  <c r="N107" i="32"/>
  <c r="J107" i="32"/>
  <c r="R105" i="32"/>
  <c r="AB105" i="32"/>
  <c r="N104" i="32"/>
  <c r="AB109" i="32"/>
  <c r="V104" i="32"/>
  <c r="N104" i="33"/>
  <c r="N109" i="32"/>
  <c r="V109" i="32"/>
  <c r="R109" i="34"/>
  <c r="X104" i="32"/>
  <c r="J109" i="32"/>
  <c r="J109" i="34"/>
  <c r="L109" i="34"/>
  <c r="AB106" i="26"/>
  <c r="AB109" i="34"/>
  <c r="J105" i="33"/>
  <c r="R106" i="34"/>
  <c r="J109" i="33"/>
  <c r="AB109" i="33"/>
  <c r="J105" i="32"/>
  <c r="V105" i="34"/>
  <c r="R105" i="34"/>
  <c r="P105" i="33"/>
  <c r="N105" i="33"/>
  <c r="AB105" i="33"/>
  <c r="T105" i="33"/>
  <c r="N105" i="32"/>
  <c r="N105" i="34"/>
  <c r="Z105" i="33"/>
  <c r="V105" i="33"/>
  <c r="T105" i="32"/>
  <c r="X105" i="32"/>
  <c r="L106" i="33"/>
  <c r="V106" i="32"/>
  <c r="AB109" i="26"/>
  <c r="N104" i="34"/>
  <c r="V104" i="34"/>
  <c r="R109" i="33"/>
  <c r="Z109" i="33"/>
  <c r="H105" i="33"/>
  <c r="L106" i="32"/>
  <c r="H109" i="32"/>
  <c r="P109" i="32"/>
  <c r="AB102" i="26"/>
  <c r="J104" i="34"/>
  <c r="N109" i="33"/>
  <c r="L109" i="33"/>
  <c r="L105" i="33"/>
  <c r="N102" i="32"/>
  <c r="V102" i="32"/>
  <c r="Z106" i="32"/>
  <c r="Z109" i="32"/>
  <c r="AB105" i="34"/>
  <c r="V109" i="33"/>
  <c r="P109" i="33"/>
  <c r="V107" i="34"/>
  <c r="N106" i="32"/>
  <c r="AB106" i="32"/>
  <c r="V107" i="32"/>
  <c r="H104" i="33"/>
  <c r="J104" i="32"/>
  <c r="AB107" i="34"/>
  <c r="V104" i="33"/>
  <c r="R107" i="34"/>
  <c r="Z104" i="32"/>
  <c r="R104" i="34"/>
  <c r="AB104" i="32"/>
  <c r="R107" i="32"/>
  <c r="J102" i="32"/>
  <c r="L104" i="34"/>
  <c r="AB102" i="32"/>
  <c r="AB106" i="33"/>
  <c r="AB104" i="33"/>
  <c r="Z107" i="34"/>
  <c r="X107" i="32"/>
  <c r="R106" i="33"/>
  <c r="L104" i="33"/>
  <c r="N107" i="34"/>
  <c r="N106" i="33"/>
  <c r="Z102" i="32"/>
  <c r="Z102" i="33"/>
  <c r="J102" i="33"/>
  <c r="X90" i="34"/>
  <c r="Z48" i="34"/>
  <c r="X15" i="34"/>
  <c r="P15" i="34"/>
  <c r="L43" i="34"/>
  <c r="T67" i="33"/>
  <c r="T11" i="34"/>
  <c r="T107" i="34" s="1"/>
  <c r="H17" i="34"/>
  <c r="H90" i="34"/>
  <c r="N48" i="34"/>
  <c r="T15" i="34"/>
  <c r="X9" i="34"/>
  <c r="H9" i="34"/>
  <c r="T17" i="34"/>
  <c r="X17" i="34"/>
  <c r="P13" i="34"/>
  <c r="X7" i="34"/>
  <c r="T75" i="33"/>
  <c r="N40" i="34"/>
  <c r="P61" i="34"/>
  <c r="Z61" i="34"/>
  <c r="Z87" i="34"/>
  <c r="X73" i="34"/>
  <c r="J23" i="33"/>
  <c r="T59" i="34"/>
  <c r="X11" i="34"/>
  <c r="X107" i="34" s="1"/>
  <c r="AB102" i="34"/>
  <c r="P9" i="34"/>
  <c r="Z17" i="34"/>
  <c r="X13" i="34"/>
  <c r="R102" i="34"/>
  <c r="Z54" i="34"/>
  <c r="H11" i="34"/>
  <c r="H107" i="34" s="1"/>
  <c r="L41" i="32"/>
  <c r="Z9" i="34"/>
  <c r="T9" i="34"/>
  <c r="P17" i="34"/>
  <c r="H13" i="34"/>
  <c r="T7" i="34"/>
  <c r="X75" i="33"/>
  <c r="Z40" i="34"/>
  <c r="X55" i="32"/>
  <c r="H55" i="32"/>
  <c r="H61" i="34"/>
  <c r="L77" i="34"/>
  <c r="L86" i="34"/>
  <c r="R107" i="33"/>
  <c r="R84" i="33"/>
  <c r="X84" i="33"/>
  <c r="Z36" i="34"/>
  <c r="Z57" i="34"/>
  <c r="X65" i="34"/>
  <c r="Z65" i="34"/>
  <c r="T47" i="34"/>
  <c r="X89" i="33"/>
  <c r="X31" i="34"/>
  <c r="H39" i="34"/>
  <c r="J81" i="33"/>
  <c r="V48" i="33"/>
  <c r="P43" i="26"/>
  <c r="L43" i="26"/>
  <c r="T43" i="26"/>
  <c r="P67" i="32"/>
  <c r="H58" i="33"/>
  <c r="P6" i="33"/>
  <c r="H46" i="33"/>
  <c r="L88" i="26"/>
  <c r="N88" i="26"/>
  <c r="Z66" i="33"/>
  <c r="X77" i="33"/>
  <c r="P107" i="33"/>
  <c r="N107" i="33"/>
  <c r="J107" i="33"/>
  <c r="V82" i="34"/>
  <c r="T37" i="32"/>
  <c r="T29" i="32"/>
  <c r="R86" i="33"/>
  <c r="H36" i="33"/>
  <c r="T94" i="34"/>
  <c r="Z76" i="33"/>
  <c r="V76" i="33"/>
  <c r="X90" i="26"/>
  <c r="R90" i="26"/>
  <c r="P51" i="32"/>
  <c r="L11" i="26"/>
  <c r="Z11" i="26"/>
  <c r="L19" i="34"/>
  <c r="T69" i="32"/>
  <c r="P102" i="33"/>
  <c r="N102" i="33"/>
  <c r="N54" i="32"/>
  <c r="V80" i="26"/>
  <c r="X80" i="26"/>
  <c r="T80" i="26"/>
  <c r="H75" i="34"/>
  <c r="H25" i="26"/>
  <c r="X25" i="26"/>
  <c r="P14" i="33"/>
  <c r="H74" i="26"/>
  <c r="R74" i="26"/>
  <c r="T37" i="26"/>
  <c r="J37" i="26"/>
  <c r="N79" i="33"/>
  <c r="P57" i="26"/>
  <c r="J57" i="26"/>
  <c r="T57" i="26"/>
  <c r="X47" i="32"/>
  <c r="V92" i="26"/>
  <c r="R92" i="26"/>
  <c r="X53" i="32"/>
  <c r="T33" i="26"/>
  <c r="L33" i="26"/>
  <c r="X33" i="26"/>
  <c r="T45" i="26"/>
  <c r="X45" i="26"/>
  <c r="H81" i="26"/>
  <c r="V81" i="26"/>
  <c r="P81" i="26"/>
  <c r="P48" i="26"/>
  <c r="H48" i="26"/>
  <c r="Z48" i="26"/>
  <c r="H27" i="26"/>
  <c r="V27" i="26"/>
  <c r="L27" i="26"/>
  <c r="T51" i="26"/>
  <c r="V51" i="26"/>
  <c r="H51" i="26"/>
  <c r="J49" i="26"/>
  <c r="R49" i="26"/>
  <c r="N8" i="26"/>
  <c r="L8" i="26"/>
  <c r="V8" i="26"/>
  <c r="V15" i="26"/>
  <c r="T15" i="26"/>
  <c r="Z15" i="26"/>
  <c r="R30" i="26"/>
  <c r="P30" i="26"/>
  <c r="X30" i="26"/>
  <c r="Z43" i="32"/>
  <c r="Z107" i="32" s="1"/>
  <c r="V64" i="26"/>
  <c r="H64" i="26"/>
  <c r="Z64" i="26"/>
  <c r="T24" i="26"/>
  <c r="L24" i="26"/>
  <c r="X24" i="26"/>
  <c r="X58" i="26"/>
  <c r="N58" i="26"/>
  <c r="R16" i="26"/>
  <c r="N16" i="26"/>
  <c r="P16" i="26"/>
  <c r="H42" i="26"/>
  <c r="P42" i="26"/>
  <c r="T19" i="26"/>
  <c r="X19" i="26"/>
  <c r="H19" i="26"/>
  <c r="N26" i="26"/>
  <c r="L26" i="26"/>
  <c r="T26" i="26"/>
  <c r="L20" i="26"/>
  <c r="Z20" i="26"/>
  <c r="H20" i="26"/>
  <c r="J14" i="26"/>
  <c r="R14" i="26"/>
  <c r="T14" i="26"/>
  <c r="X55" i="26"/>
  <c r="T55" i="26"/>
  <c r="N50" i="26"/>
  <c r="Z50" i="26"/>
  <c r="R61" i="26"/>
  <c r="Z61" i="26"/>
  <c r="V61" i="26"/>
  <c r="J66" i="26"/>
  <c r="R66" i="26"/>
  <c r="P87" i="26"/>
  <c r="L87" i="26"/>
  <c r="T21" i="26"/>
  <c r="X21" i="26"/>
  <c r="R62" i="26"/>
  <c r="T62" i="26"/>
  <c r="Z62" i="26"/>
  <c r="V73" i="26"/>
  <c r="N73" i="26"/>
  <c r="L73" i="26"/>
  <c r="V10" i="26"/>
  <c r="N10" i="26"/>
  <c r="R10" i="26"/>
  <c r="T82" i="26"/>
  <c r="N82" i="26"/>
  <c r="V82" i="26"/>
  <c r="V23" i="26"/>
  <c r="R23" i="26"/>
  <c r="Z23" i="26"/>
  <c r="P37" i="34"/>
  <c r="P107" i="34" s="1"/>
  <c r="P29" i="26"/>
  <c r="L29" i="26"/>
  <c r="J78" i="26"/>
  <c r="R78" i="26"/>
  <c r="L78" i="26"/>
  <c r="X34" i="26"/>
  <c r="Z34" i="26"/>
  <c r="N86" i="26"/>
  <c r="X86" i="26"/>
  <c r="T79" i="26"/>
  <c r="Z79" i="26"/>
  <c r="V79" i="26"/>
  <c r="R80" i="34"/>
  <c r="Z83" i="33"/>
  <c r="H25" i="34"/>
  <c r="X71" i="34"/>
  <c r="H71" i="34"/>
  <c r="H82" i="33"/>
  <c r="P86" i="34"/>
  <c r="H84" i="33"/>
  <c r="H47" i="34"/>
  <c r="H89" i="33"/>
  <c r="T31" i="34"/>
  <c r="X39" i="34"/>
  <c r="Z15" i="33"/>
  <c r="Z104" i="33" s="1"/>
  <c r="R104" i="33"/>
  <c r="V43" i="26"/>
  <c r="N43" i="26"/>
  <c r="Z43" i="26"/>
  <c r="T16" i="33"/>
  <c r="T104" i="33" s="1"/>
  <c r="H6" i="33"/>
  <c r="Z106" i="33"/>
  <c r="X46" i="33"/>
  <c r="P7" i="32"/>
  <c r="R88" i="26"/>
  <c r="H88" i="26"/>
  <c r="X88" i="26"/>
  <c r="X38" i="33"/>
  <c r="X107" i="33" s="1"/>
  <c r="H50" i="33"/>
  <c r="R87" i="32"/>
  <c r="P73" i="33"/>
  <c r="P63" i="33"/>
  <c r="Z107" i="33"/>
  <c r="T107" i="33"/>
  <c r="N32" i="34"/>
  <c r="X36" i="33"/>
  <c r="AB106" i="34"/>
  <c r="H33" i="34"/>
  <c r="H90" i="26"/>
  <c r="P90" i="26"/>
  <c r="L90" i="26"/>
  <c r="AB104" i="34"/>
  <c r="R30" i="32"/>
  <c r="R106" i="32" s="1"/>
  <c r="R11" i="26"/>
  <c r="J11" i="26"/>
  <c r="V11" i="26"/>
  <c r="H41" i="34"/>
  <c r="H69" i="32"/>
  <c r="X13" i="32"/>
  <c r="R102" i="33"/>
  <c r="R88" i="33"/>
  <c r="P80" i="26"/>
  <c r="H80" i="26"/>
  <c r="Z80" i="26"/>
  <c r="H91" i="32"/>
  <c r="R83" i="34"/>
  <c r="L25" i="26"/>
  <c r="N25" i="26"/>
  <c r="Z25" i="26"/>
  <c r="V74" i="26"/>
  <c r="N74" i="26"/>
  <c r="Z74" i="26"/>
  <c r="T21" i="32"/>
  <c r="X23" i="32"/>
  <c r="H37" i="26"/>
  <c r="R37" i="26"/>
  <c r="N37" i="26"/>
  <c r="H79" i="33"/>
  <c r="H57" i="26"/>
  <c r="X93" i="33"/>
  <c r="P92" i="26"/>
  <c r="H92" i="26"/>
  <c r="L92" i="26"/>
  <c r="J33" i="26"/>
  <c r="Z33" i="26"/>
  <c r="H33" i="26"/>
  <c r="Z45" i="26"/>
  <c r="L45" i="26"/>
  <c r="H45" i="26"/>
  <c r="Z81" i="26"/>
  <c r="R81" i="26"/>
  <c r="N81" i="26"/>
  <c r="N48" i="26"/>
  <c r="J48" i="26"/>
  <c r="N27" i="26"/>
  <c r="T27" i="26"/>
  <c r="R27" i="26"/>
  <c r="N51" i="26"/>
  <c r="L51" i="26"/>
  <c r="R51" i="26"/>
  <c r="X49" i="26"/>
  <c r="P49" i="26"/>
  <c r="L49" i="26"/>
  <c r="H8" i="26"/>
  <c r="T8" i="26"/>
  <c r="J8" i="26"/>
  <c r="X15" i="26"/>
  <c r="N15" i="26"/>
  <c r="J15" i="26"/>
  <c r="L30" i="26"/>
  <c r="V30" i="26"/>
  <c r="L64" i="26"/>
  <c r="N64" i="26"/>
  <c r="J64" i="26"/>
  <c r="T35" i="26"/>
  <c r="X35" i="26"/>
  <c r="H35" i="26"/>
  <c r="H6" i="26"/>
  <c r="J6" i="26"/>
  <c r="R6" i="26"/>
  <c r="J9" i="26"/>
  <c r="N9" i="26"/>
  <c r="Z52" i="26"/>
  <c r="R52" i="26"/>
  <c r="H52" i="26"/>
  <c r="R17" i="26"/>
  <c r="X17" i="26"/>
  <c r="X68" i="26"/>
  <c r="P68" i="26"/>
  <c r="J22" i="26"/>
  <c r="T22" i="26"/>
  <c r="R22" i="26"/>
  <c r="V72" i="26"/>
  <c r="N72" i="26"/>
  <c r="Z72" i="26"/>
  <c r="X69" i="26"/>
  <c r="R69" i="26"/>
  <c r="V13" i="26"/>
  <c r="X13" i="26"/>
  <c r="N13" i="26"/>
  <c r="P46" i="26"/>
  <c r="X46" i="26"/>
  <c r="N46" i="26"/>
  <c r="L7" i="26"/>
  <c r="H7" i="26"/>
  <c r="X54" i="26"/>
  <c r="P54" i="26"/>
  <c r="L60" i="26"/>
  <c r="T60" i="26"/>
  <c r="P60" i="26"/>
  <c r="Z38" i="26"/>
  <c r="X38" i="26"/>
  <c r="J91" i="26"/>
  <c r="X91" i="26"/>
  <c r="N91" i="26"/>
  <c r="N83" i="26"/>
  <c r="J83" i="26"/>
  <c r="H40" i="26"/>
  <c r="V40" i="26"/>
  <c r="L40" i="26"/>
  <c r="P57" i="34"/>
  <c r="H65" i="34"/>
  <c r="H56" i="33"/>
  <c r="V18" i="33"/>
  <c r="V106" i="33" s="1"/>
  <c r="P53" i="34"/>
  <c r="X48" i="33"/>
  <c r="J15" i="33"/>
  <c r="J104" i="33" s="1"/>
  <c r="P30" i="34"/>
  <c r="X43" i="26"/>
  <c r="J43" i="26"/>
  <c r="X58" i="33"/>
  <c r="Z72" i="32"/>
  <c r="X7" i="32"/>
  <c r="X102" i="32" s="1"/>
  <c r="Z88" i="26"/>
  <c r="P88" i="26"/>
  <c r="V88" i="26"/>
  <c r="H91" i="33"/>
  <c r="P25" i="32"/>
  <c r="P21" i="34"/>
  <c r="P109" i="34" s="1"/>
  <c r="H107" i="33"/>
  <c r="L107" i="33"/>
  <c r="H29" i="32"/>
  <c r="H106" i="32" s="1"/>
  <c r="X34" i="33"/>
  <c r="X105" i="33" s="1"/>
  <c r="H86" i="33"/>
  <c r="Z32" i="34"/>
  <c r="P57" i="32"/>
  <c r="V56" i="34"/>
  <c r="V90" i="26"/>
  <c r="T90" i="26"/>
  <c r="T45" i="32"/>
  <c r="L45" i="32"/>
  <c r="P11" i="26"/>
  <c r="X11" i="26"/>
  <c r="X41" i="34"/>
  <c r="P9" i="32"/>
  <c r="P106" i="32" s="1"/>
  <c r="AB102" i="33"/>
  <c r="X102" i="33"/>
  <c r="T102" i="33"/>
  <c r="Z88" i="33"/>
  <c r="N80" i="26"/>
  <c r="J80" i="26"/>
  <c r="V25" i="26"/>
  <c r="T25" i="26"/>
  <c r="J25" i="26"/>
  <c r="X74" i="26"/>
  <c r="T74" i="26"/>
  <c r="J74" i="26"/>
  <c r="T61" i="32"/>
  <c r="X21" i="32"/>
  <c r="X109" i="32" s="1"/>
  <c r="L107" i="32"/>
  <c r="Z37" i="26"/>
  <c r="V37" i="26"/>
  <c r="P29" i="34"/>
  <c r="V57" i="26"/>
  <c r="L57" i="26"/>
  <c r="X57" i="26"/>
  <c r="J92" i="26"/>
  <c r="Z92" i="26"/>
  <c r="T92" i="26"/>
  <c r="H53" i="32"/>
  <c r="V33" i="26"/>
  <c r="P33" i="26"/>
  <c r="N45" i="26"/>
  <c r="P45" i="26"/>
  <c r="L81" i="26"/>
  <c r="T81" i="26"/>
  <c r="L48" i="26"/>
  <c r="R48" i="26"/>
  <c r="Z27" i="26"/>
  <c r="J27" i="26"/>
  <c r="Z51" i="26"/>
  <c r="J51" i="26"/>
  <c r="V49" i="26"/>
  <c r="T49" i="26"/>
  <c r="Z8" i="26"/>
  <c r="AB104" i="26"/>
  <c r="R15" i="26"/>
  <c r="P15" i="26"/>
  <c r="T30" i="26"/>
  <c r="Z30" i="26"/>
  <c r="R64" i="26"/>
  <c r="H11" i="32"/>
  <c r="H107" i="32" s="1"/>
  <c r="J24" i="26"/>
  <c r="P24" i="26"/>
  <c r="L58" i="26"/>
  <c r="J58" i="26"/>
  <c r="T16" i="26"/>
  <c r="H16" i="26"/>
  <c r="Z42" i="26"/>
  <c r="T42" i="26"/>
  <c r="R19" i="26"/>
  <c r="Z26" i="26"/>
  <c r="V26" i="26"/>
  <c r="P20" i="26"/>
  <c r="V60" i="34"/>
  <c r="N83" i="33"/>
  <c r="H75" i="33"/>
  <c r="X25" i="34"/>
  <c r="H77" i="34"/>
  <c r="J10" i="34"/>
  <c r="J107" i="34" s="1"/>
  <c r="I5" i="34"/>
  <c r="J5" i="34" s="1"/>
  <c r="Y5" i="34"/>
  <c r="Z5" i="34" s="1"/>
  <c r="K5" i="34"/>
  <c r="L5" i="34" s="1"/>
  <c r="AA5" i="34"/>
  <c r="AB5" i="34" s="1"/>
  <c r="AB108" i="34" s="1"/>
  <c r="M5" i="34"/>
  <c r="N5" i="34" s="1"/>
  <c r="N103" i="34" s="1"/>
  <c r="Q5" i="34"/>
  <c r="R5" i="34" s="1"/>
  <c r="R108" i="34" s="1"/>
  <c r="G5" i="34"/>
  <c r="S5" i="34"/>
  <c r="T5" i="34" s="1"/>
  <c r="O5" i="34"/>
  <c r="W5" i="34"/>
  <c r="U5" i="34"/>
  <c r="V5" i="34" s="1"/>
  <c r="V103" i="34" s="1"/>
  <c r="H57" i="34"/>
  <c r="J28" i="34"/>
  <c r="J106" i="34" s="1"/>
  <c r="Z28" i="34"/>
  <c r="L28" i="34"/>
  <c r="L102" i="34" s="1"/>
  <c r="T65" i="34"/>
  <c r="X47" i="34"/>
  <c r="X56" i="33"/>
  <c r="T89" i="33"/>
  <c r="L51" i="34"/>
  <c r="H43" i="26"/>
  <c r="R43" i="26"/>
  <c r="T106" i="33"/>
  <c r="R68" i="33"/>
  <c r="P69" i="34"/>
  <c r="H54" i="33"/>
  <c r="J88" i="26"/>
  <c r="T88" i="26"/>
  <c r="X91" i="33"/>
  <c r="X40" i="33"/>
  <c r="H40" i="33"/>
  <c r="L25" i="32"/>
  <c r="L104" i="32" s="1"/>
  <c r="X50" i="33"/>
  <c r="H77" i="33"/>
  <c r="AB107" i="33"/>
  <c r="V107" i="33"/>
  <c r="X23" i="34"/>
  <c r="J79" i="32"/>
  <c r="AA5" i="32"/>
  <c r="AB5" i="32" s="1"/>
  <c r="AB108" i="32" s="1"/>
  <c r="Q5" i="32"/>
  <c r="R5" i="32" s="1"/>
  <c r="G5" i="32"/>
  <c r="H5" i="32" s="1"/>
  <c r="H108" i="32" s="1"/>
  <c r="S5" i="32"/>
  <c r="T5" i="32" s="1"/>
  <c r="T103" i="32" s="1"/>
  <c r="I5" i="32"/>
  <c r="J5" i="32" s="1"/>
  <c r="J103" i="32" s="1"/>
  <c r="U5" i="32"/>
  <c r="V5" i="32" s="1"/>
  <c r="V101" i="32" s="1"/>
  <c r="W5" i="32"/>
  <c r="X5" i="32" s="1"/>
  <c r="X108" i="32" s="1"/>
  <c r="M5" i="32"/>
  <c r="N5" i="32" s="1"/>
  <c r="N101" i="32" s="1"/>
  <c r="O5" i="32"/>
  <c r="K5" i="32"/>
  <c r="L5" i="32" s="1"/>
  <c r="L103" i="32" s="1"/>
  <c r="Y5" i="32"/>
  <c r="Z5" i="32" s="1"/>
  <c r="Z101" i="32" s="1"/>
  <c r="V32" i="34"/>
  <c r="V109" i="34" s="1"/>
  <c r="P94" i="34"/>
  <c r="N76" i="33"/>
  <c r="X33" i="34"/>
  <c r="N90" i="26"/>
  <c r="Z90" i="26"/>
  <c r="J90" i="26"/>
  <c r="L67" i="34"/>
  <c r="T11" i="26"/>
  <c r="H11" i="26"/>
  <c r="N11" i="26"/>
  <c r="R16" i="32"/>
  <c r="R102" i="32" s="1"/>
  <c r="J20" i="32"/>
  <c r="J106" i="32" s="1"/>
  <c r="H102" i="33"/>
  <c r="L102" i="33"/>
  <c r="X88" i="33"/>
  <c r="R80" i="26"/>
  <c r="L80" i="26"/>
  <c r="T91" i="32"/>
  <c r="R25" i="26"/>
  <c r="P25" i="26"/>
  <c r="X14" i="33"/>
  <c r="L74" i="26"/>
  <c r="P74" i="26"/>
  <c r="H61" i="32"/>
  <c r="R62" i="32"/>
  <c r="X37" i="26"/>
  <c r="P37" i="26"/>
  <c r="L37" i="26"/>
  <c r="G5" i="26"/>
  <c r="W5" i="26"/>
  <c r="Y5" i="26"/>
  <c r="Q5" i="26"/>
  <c r="K5" i="26"/>
  <c r="AA5" i="26"/>
  <c r="AB5" i="26" s="1"/>
  <c r="AB105" i="26" s="1"/>
  <c r="M5" i="26"/>
  <c r="O5" i="26"/>
  <c r="I5" i="26"/>
  <c r="U5" i="26"/>
  <c r="S5" i="26"/>
  <c r="N57" i="26"/>
  <c r="R57" i="26"/>
  <c r="Z57" i="26"/>
  <c r="H93" i="33"/>
  <c r="X92" i="26"/>
  <c r="N92" i="26"/>
  <c r="N33" i="26"/>
  <c r="R33" i="26"/>
  <c r="R45" i="26"/>
  <c r="J45" i="26"/>
  <c r="V45" i="26"/>
  <c r="X81" i="26"/>
  <c r="J81" i="26"/>
  <c r="V48" i="26"/>
  <c r="X48" i="26"/>
  <c r="T48" i="26"/>
  <c r="X27" i="26"/>
  <c r="P27" i="26"/>
  <c r="X51" i="26"/>
  <c r="P51" i="26"/>
  <c r="H49" i="26"/>
  <c r="N49" i="26"/>
  <c r="Z49" i="26"/>
  <c r="R8" i="26"/>
  <c r="P8" i="26"/>
  <c r="X8" i="26"/>
  <c r="L15" i="26"/>
  <c r="H15" i="26"/>
  <c r="H30" i="26"/>
  <c r="N30" i="26"/>
  <c r="J30" i="26"/>
  <c r="T43" i="32"/>
  <c r="P64" i="26"/>
  <c r="X64" i="26"/>
  <c r="T64" i="26"/>
  <c r="R24" i="26"/>
  <c r="V24" i="26"/>
  <c r="Z58" i="26"/>
  <c r="R58" i="26"/>
  <c r="V58" i="26"/>
  <c r="J16" i="26"/>
  <c r="Z16" i="26"/>
  <c r="V16" i="26"/>
  <c r="X42" i="26"/>
  <c r="J42" i="26"/>
  <c r="V42" i="26"/>
  <c r="V19" i="26"/>
  <c r="Z19" i="26"/>
  <c r="P19" i="26"/>
  <c r="P26" i="26"/>
  <c r="J26" i="26"/>
  <c r="T20" i="26"/>
  <c r="X20" i="26"/>
  <c r="N20" i="26"/>
  <c r="L35" i="26"/>
  <c r="Z35" i="26"/>
  <c r="T6" i="26"/>
  <c r="P6" i="26"/>
  <c r="Z9" i="26"/>
  <c r="X9" i="26"/>
  <c r="V52" i="26"/>
  <c r="P17" i="26"/>
  <c r="V17" i="26"/>
  <c r="N68" i="26"/>
  <c r="J68" i="26"/>
  <c r="X22" i="26"/>
  <c r="H22" i="26"/>
  <c r="X72" i="26"/>
  <c r="R72" i="26"/>
  <c r="J69" i="26"/>
  <c r="P69" i="26"/>
  <c r="Z13" i="26"/>
  <c r="L46" i="26"/>
  <c r="J46" i="26"/>
  <c r="Z7" i="26"/>
  <c r="J7" i="26"/>
  <c r="Z54" i="26"/>
  <c r="N54" i="26"/>
  <c r="X60" i="26"/>
  <c r="H60" i="26"/>
  <c r="V35" i="26"/>
  <c r="R35" i="26"/>
  <c r="Z6" i="26"/>
  <c r="X6" i="26"/>
  <c r="L6" i="26"/>
  <c r="L9" i="26"/>
  <c r="T9" i="26"/>
  <c r="P9" i="26"/>
  <c r="J52" i="26"/>
  <c r="P52" i="26"/>
  <c r="N52" i="26"/>
  <c r="J17" i="26"/>
  <c r="L17" i="26"/>
  <c r="H17" i="26"/>
  <c r="H68" i="26"/>
  <c r="Z68" i="26"/>
  <c r="V68" i="26"/>
  <c r="Z22" i="26"/>
  <c r="P22" i="26"/>
  <c r="L72" i="26"/>
  <c r="J72" i="26"/>
  <c r="H69" i="26"/>
  <c r="V69" i="26"/>
  <c r="L69" i="26"/>
  <c r="R13" i="26"/>
  <c r="H13" i="26"/>
  <c r="T13" i="26"/>
  <c r="V46" i="26"/>
  <c r="H46" i="26"/>
  <c r="T46" i="26"/>
  <c r="T7" i="26"/>
  <c r="V7" i="26"/>
  <c r="R7" i="26"/>
  <c r="T54" i="26"/>
  <c r="H54" i="26"/>
  <c r="L54" i="26"/>
  <c r="V60" i="26"/>
  <c r="R60" i="26"/>
  <c r="J38" i="26"/>
  <c r="L38" i="26"/>
  <c r="H38" i="26"/>
  <c r="P91" i="26"/>
  <c r="H91" i="26"/>
  <c r="T91" i="26"/>
  <c r="L83" i="26"/>
  <c r="T83" i="26"/>
  <c r="P83" i="26"/>
  <c r="N40" i="26"/>
  <c r="T40" i="26"/>
  <c r="R40" i="26"/>
  <c r="Z14" i="26"/>
  <c r="H14" i="26"/>
  <c r="R55" i="26"/>
  <c r="Z55" i="26"/>
  <c r="L55" i="26"/>
  <c r="X50" i="26"/>
  <c r="T50" i="26"/>
  <c r="J50" i="26"/>
  <c r="J61" i="26"/>
  <c r="X61" i="26"/>
  <c r="T66" i="26"/>
  <c r="L66" i="26"/>
  <c r="X66" i="26"/>
  <c r="Z87" i="26"/>
  <c r="R87" i="26"/>
  <c r="N87" i="26"/>
  <c r="Z21" i="26"/>
  <c r="L21" i="26"/>
  <c r="H21" i="26"/>
  <c r="V62" i="26"/>
  <c r="J62" i="26"/>
  <c r="P73" i="26"/>
  <c r="X73" i="26"/>
  <c r="Z73" i="26"/>
  <c r="L10" i="26"/>
  <c r="T10" i="26"/>
  <c r="Z82" i="26"/>
  <c r="X82" i="26"/>
  <c r="X23" i="26"/>
  <c r="J23" i="26"/>
  <c r="J29" i="26"/>
  <c r="R29" i="26"/>
  <c r="N29" i="26"/>
  <c r="P78" i="26"/>
  <c r="X78" i="26"/>
  <c r="N78" i="26"/>
  <c r="R34" i="26"/>
  <c r="V34" i="26"/>
  <c r="P34" i="26"/>
  <c r="J86" i="26"/>
  <c r="H86" i="26"/>
  <c r="R86" i="26"/>
  <c r="H79" i="26"/>
  <c r="X79" i="26"/>
  <c r="P79" i="26"/>
  <c r="T32" i="26"/>
  <c r="R32" i="26"/>
  <c r="X32" i="26"/>
  <c r="X70" i="26"/>
  <c r="J70" i="26"/>
  <c r="V70" i="26"/>
  <c r="Z36" i="26"/>
  <c r="L36" i="26"/>
  <c r="X36" i="26"/>
  <c r="Z28" i="26"/>
  <c r="L28" i="26"/>
  <c r="N28" i="26"/>
  <c r="P65" i="26"/>
  <c r="X65" i="26"/>
  <c r="N65" i="26"/>
  <c r="L85" i="26"/>
  <c r="N85" i="26"/>
  <c r="H85" i="26"/>
  <c r="R44" i="26"/>
  <c r="N44" i="26"/>
  <c r="H44" i="26"/>
  <c r="N56" i="26"/>
  <c r="J56" i="26"/>
  <c r="V18" i="26"/>
  <c r="Z18" i="26"/>
  <c r="H18" i="26"/>
  <c r="P89" i="26"/>
  <c r="X89" i="26"/>
  <c r="T89" i="26"/>
  <c r="J94" i="26"/>
  <c r="R94" i="26"/>
  <c r="Z94" i="26"/>
  <c r="N31" i="26"/>
  <c r="J31" i="26"/>
  <c r="N12" i="26"/>
  <c r="H12" i="26"/>
  <c r="X12" i="26"/>
  <c r="J93" i="26"/>
  <c r="X93" i="26"/>
  <c r="X76" i="26"/>
  <c r="J76" i="26"/>
  <c r="L53" i="26"/>
  <c r="J53" i="26"/>
  <c r="R53" i="26"/>
  <c r="T39" i="26"/>
  <c r="P39" i="26"/>
  <c r="N39" i="26"/>
  <c r="P38" i="26"/>
  <c r="N38" i="26"/>
  <c r="V91" i="26"/>
  <c r="R83" i="26"/>
  <c r="X83" i="26"/>
  <c r="J40" i="26"/>
  <c r="Z40" i="26"/>
  <c r="P14" i="26"/>
  <c r="N14" i="26"/>
  <c r="V14" i="26"/>
  <c r="H55" i="26"/>
  <c r="J55" i="26"/>
  <c r="V55" i="26"/>
  <c r="H50" i="26"/>
  <c r="V50" i="26"/>
  <c r="P50" i="26"/>
  <c r="T61" i="26"/>
  <c r="L61" i="26"/>
  <c r="H61" i="26"/>
  <c r="P66" i="26"/>
  <c r="N66" i="26"/>
  <c r="H66" i="26"/>
  <c r="J87" i="26"/>
  <c r="X87" i="26"/>
  <c r="T87" i="26"/>
  <c r="J21" i="26"/>
  <c r="R21" i="26"/>
  <c r="N21" i="26"/>
  <c r="X62" i="26"/>
  <c r="L62" i="26"/>
  <c r="P62" i="26"/>
  <c r="J73" i="26"/>
  <c r="H73" i="26"/>
  <c r="T73" i="26"/>
  <c r="Z77" i="32"/>
  <c r="X10" i="26"/>
  <c r="J10" i="26"/>
  <c r="H10" i="26"/>
  <c r="J82" i="26"/>
  <c r="L82" i="26"/>
  <c r="H82" i="26"/>
  <c r="H23" i="26"/>
  <c r="N23" i="26"/>
  <c r="L23" i="26"/>
  <c r="Z29" i="26"/>
  <c r="X29" i="26"/>
  <c r="T29" i="26"/>
  <c r="V78" i="26"/>
  <c r="H78" i="26"/>
  <c r="T78" i="26"/>
  <c r="J34" i="26"/>
  <c r="H34" i="26"/>
  <c r="N34" i="26"/>
  <c r="L86" i="26"/>
  <c r="Z86" i="26"/>
  <c r="T86" i="26"/>
  <c r="L79" i="26"/>
  <c r="N79" i="26"/>
  <c r="N32" i="26"/>
  <c r="J32" i="26"/>
  <c r="H70" i="26"/>
  <c r="P70" i="26"/>
  <c r="J36" i="26"/>
  <c r="R36" i="26"/>
  <c r="H36" i="26"/>
  <c r="J28" i="26"/>
  <c r="V28" i="26"/>
  <c r="R28" i="26"/>
  <c r="R65" i="26"/>
  <c r="H65" i="26"/>
  <c r="V65" i="26"/>
  <c r="R85" i="26"/>
  <c r="T85" i="26"/>
  <c r="P85" i="26"/>
  <c r="T44" i="26"/>
  <c r="P44" i="26"/>
  <c r="X56" i="26"/>
  <c r="P56" i="26"/>
  <c r="L56" i="26"/>
  <c r="X18" i="26"/>
  <c r="L18" i="26"/>
  <c r="V89" i="26"/>
  <c r="H89" i="26"/>
  <c r="Z89" i="26"/>
  <c r="V94" i="26"/>
  <c r="X94" i="26"/>
  <c r="X31" i="26"/>
  <c r="P31" i="26"/>
  <c r="L31" i="26"/>
  <c r="R12" i="26"/>
  <c r="V12" i="26"/>
  <c r="L12" i="26"/>
  <c r="T93" i="26"/>
  <c r="L93" i="26"/>
  <c r="H93" i="26"/>
  <c r="N76" i="26"/>
  <c r="P76" i="26"/>
  <c r="L76" i="26"/>
  <c r="T53" i="26"/>
  <c r="V53" i="26"/>
  <c r="X39" i="26"/>
  <c r="L39" i="26"/>
  <c r="N24" i="26"/>
  <c r="Z24" i="26"/>
  <c r="H24" i="26"/>
  <c r="P58" i="26"/>
  <c r="H58" i="26"/>
  <c r="T58" i="26"/>
  <c r="L16" i="26"/>
  <c r="X16" i="26"/>
  <c r="N42" i="26"/>
  <c r="R42" i="26"/>
  <c r="L42" i="26"/>
  <c r="L19" i="26"/>
  <c r="N19" i="26"/>
  <c r="J19" i="26"/>
  <c r="X26" i="26"/>
  <c r="H26" i="26"/>
  <c r="R26" i="26"/>
  <c r="R20" i="26"/>
  <c r="J20" i="26"/>
  <c r="V20" i="26"/>
  <c r="N35" i="26"/>
  <c r="J35" i="26"/>
  <c r="P35" i="26"/>
  <c r="N6" i="26"/>
  <c r="AB108" i="26"/>
  <c r="V6" i="26"/>
  <c r="V9" i="26"/>
  <c r="H9" i="26"/>
  <c r="R9" i="26"/>
  <c r="T52" i="26"/>
  <c r="L52" i="26"/>
  <c r="X52" i="26"/>
  <c r="T17" i="26"/>
  <c r="Z17" i="26"/>
  <c r="N17" i="26"/>
  <c r="L68" i="26"/>
  <c r="R68" i="26"/>
  <c r="L22" i="26"/>
  <c r="V22" i="26"/>
  <c r="N22" i="26"/>
  <c r="P72" i="26"/>
  <c r="H72" i="26"/>
  <c r="T72" i="26"/>
  <c r="Z69" i="26"/>
  <c r="T69" i="26"/>
  <c r="N69" i="26"/>
  <c r="P13" i="26"/>
  <c r="J13" i="26"/>
  <c r="L13" i="26"/>
  <c r="Z46" i="26"/>
  <c r="R46" i="26"/>
  <c r="N7" i="26"/>
  <c r="X7" i="26"/>
  <c r="P7" i="26"/>
  <c r="R54" i="26"/>
  <c r="J54" i="26"/>
  <c r="V54" i="26"/>
  <c r="N60" i="26"/>
  <c r="J60" i="26"/>
  <c r="Z60" i="26"/>
  <c r="T38" i="26"/>
  <c r="V38" i="26"/>
  <c r="R38" i="26"/>
  <c r="Z91" i="26"/>
  <c r="R91" i="26"/>
  <c r="L91" i="26"/>
  <c r="V83" i="26"/>
  <c r="H83" i="26"/>
  <c r="Z83" i="26"/>
  <c r="X40" i="26"/>
  <c r="P40" i="26"/>
  <c r="X14" i="26"/>
  <c r="L14" i="26"/>
  <c r="N55" i="26"/>
  <c r="P55" i="26"/>
  <c r="L50" i="26"/>
  <c r="R50" i="26"/>
  <c r="N61" i="26"/>
  <c r="P61" i="26"/>
  <c r="V66" i="26"/>
  <c r="Z66" i="26"/>
  <c r="V87" i="26"/>
  <c r="H87" i="26"/>
  <c r="P21" i="26"/>
  <c r="V21" i="26"/>
  <c r="N62" i="26"/>
  <c r="H62" i="26"/>
  <c r="R73" i="26"/>
  <c r="Z10" i="26"/>
  <c r="P10" i="26"/>
  <c r="R82" i="26"/>
  <c r="P82" i="26"/>
  <c r="T23" i="26"/>
  <c r="P23" i="26"/>
  <c r="V29" i="26"/>
  <c r="H29" i="26"/>
  <c r="Z78" i="26"/>
  <c r="L34" i="26"/>
  <c r="T34" i="26"/>
  <c r="V86" i="26"/>
  <c r="P86" i="26"/>
  <c r="R79" i="26"/>
  <c r="J79" i="26"/>
  <c r="I5" i="33"/>
  <c r="J5" i="33" s="1"/>
  <c r="J108" i="33" s="1"/>
  <c r="U5" i="33"/>
  <c r="V5" i="33" s="1"/>
  <c r="V108" i="33" s="1"/>
  <c r="AA5" i="33"/>
  <c r="AB5" i="33" s="1"/>
  <c r="AB108" i="33" s="1"/>
  <c r="W5" i="33"/>
  <c r="X5" i="33" s="1"/>
  <c r="M5" i="33"/>
  <c r="N5" i="33" s="1"/>
  <c r="N108" i="33" s="1"/>
  <c r="O5" i="33"/>
  <c r="P5" i="33" s="1"/>
  <c r="P100" i="33" s="1"/>
  <c r="S5" i="33"/>
  <c r="T5" i="33" s="1"/>
  <c r="T108" i="33" s="1"/>
  <c r="G5" i="33"/>
  <c r="Y5" i="33"/>
  <c r="Z5" i="33" s="1"/>
  <c r="Z108" i="33" s="1"/>
  <c r="K5" i="33"/>
  <c r="L5" i="33" s="1"/>
  <c r="L108" i="33" s="1"/>
  <c r="Q5" i="33"/>
  <c r="R5" i="33" s="1"/>
  <c r="R100" i="33" s="1"/>
  <c r="Z32" i="26"/>
  <c r="L32" i="26"/>
  <c r="H32" i="26"/>
  <c r="T70" i="26"/>
  <c r="R70" i="26"/>
  <c r="L70" i="26"/>
  <c r="T36" i="26"/>
  <c r="P36" i="26"/>
  <c r="N36" i="26"/>
  <c r="X28" i="26"/>
  <c r="T28" i="26"/>
  <c r="P28" i="26"/>
  <c r="Z65" i="26"/>
  <c r="T65" i="26"/>
  <c r="Z85" i="26"/>
  <c r="V85" i="26"/>
  <c r="L44" i="26"/>
  <c r="Z44" i="26"/>
  <c r="V44" i="26"/>
  <c r="H56" i="26"/>
  <c r="V56" i="26"/>
  <c r="R56" i="26"/>
  <c r="N18" i="26"/>
  <c r="J18" i="26"/>
  <c r="T18" i="26"/>
  <c r="N89" i="26"/>
  <c r="J89" i="26"/>
  <c r="T94" i="26"/>
  <c r="L94" i="26"/>
  <c r="H94" i="26"/>
  <c r="H31" i="26"/>
  <c r="V31" i="26"/>
  <c r="R31" i="26"/>
  <c r="Z12" i="26"/>
  <c r="J12" i="26"/>
  <c r="T12" i="26"/>
  <c r="Z93" i="26"/>
  <c r="R93" i="26"/>
  <c r="N93" i="26"/>
  <c r="T76" i="26"/>
  <c r="V76" i="26"/>
  <c r="R76" i="26"/>
  <c r="N53" i="26"/>
  <c r="Z53" i="26"/>
  <c r="P53" i="26"/>
  <c r="R39" i="26"/>
  <c r="Z39" i="26"/>
  <c r="V39" i="26"/>
  <c r="P32" i="26"/>
  <c r="V32" i="26"/>
  <c r="Z70" i="26"/>
  <c r="N70" i="26"/>
  <c r="V36" i="26"/>
  <c r="H28" i="26"/>
  <c r="J65" i="26"/>
  <c r="L65" i="26"/>
  <c r="X85" i="26"/>
  <c r="J85" i="26"/>
  <c r="X44" i="26"/>
  <c r="J44" i="26"/>
  <c r="T56" i="26"/>
  <c r="Z56" i="26"/>
  <c r="R18" i="26"/>
  <c r="P18" i="26"/>
  <c r="L89" i="26"/>
  <c r="R89" i="26"/>
  <c r="N94" i="26"/>
  <c r="P94" i="26"/>
  <c r="Z31" i="26"/>
  <c r="T31" i="26"/>
  <c r="P12" i="26"/>
  <c r="P93" i="26"/>
  <c r="V93" i="26"/>
  <c r="Z76" i="26"/>
  <c r="H76" i="26"/>
  <c r="X53" i="26"/>
  <c r="H53" i="26"/>
  <c r="H39" i="26"/>
  <c r="J39" i="26"/>
  <c r="K73" i="17"/>
  <c r="L73" i="17" s="1"/>
  <c r="I73" i="17"/>
  <c r="J73" i="17" s="1"/>
  <c r="G73" i="17"/>
  <c r="H73" i="17" s="1"/>
  <c r="Q73" i="17"/>
  <c r="R73" i="17" s="1"/>
  <c r="O73" i="17"/>
  <c r="P73" i="17" s="1"/>
  <c r="M73" i="17"/>
  <c r="N73" i="17" s="1"/>
  <c r="S73" i="17"/>
  <c r="T73" i="17" s="1"/>
  <c r="U73" i="17"/>
  <c r="V73" i="17" s="1"/>
  <c r="AA73" i="17"/>
  <c r="AB73" i="17" s="1"/>
  <c r="Y73" i="17"/>
  <c r="Z73" i="17" s="1"/>
  <c r="W73" i="17"/>
  <c r="X73" i="17" s="1"/>
  <c r="AA76" i="15"/>
  <c r="AB76" i="15" s="1"/>
  <c r="Q76" i="15"/>
  <c r="R76" i="15" s="1"/>
  <c r="W76" i="15"/>
  <c r="X76" i="15" s="1"/>
  <c r="K76" i="15"/>
  <c r="L76" i="15" s="1"/>
  <c r="M76" i="15"/>
  <c r="N76" i="15" s="1"/>
  <c r="Y76" i="15"/>
  <c r="Z76" i="15" s="1"/>
  <c r="G76" i="15"/>
  <c r="H76" i="15" s="1"/>
  <c r="O76" i="15"/>
  <c r="P76" i="15" s="1"/>
  <c r="U76" i="15"/>
  <c r="V76" i="15" s="1"/>
  <c r="S76" i="15"/>
  <c r="T76" i="15" s="1"/>
  <c r="I76" i="15"/>
  <c r="J76" i="15" s="1"/>
  <c r="I72" i="17"/>
  <c r="J72" i="17" s="1"/>
  <c r="W72" i="17"/>
  <c r="X72" i="17" s="1"/>
  <c r="U72" i="17"/>
  <c r="V72" i="17" s="1"/>
  <c r="AA72" i="17"/>
  <c r="AB72" i="17" s="1"/>
  <c r="G72" i="17"/>
  <c r="H72" i="17" s="1"/>
  <c r="S72" i="17"/>
  <c r="T72" i="17" s="1"/>
  <c r="K72" i="17"/>
  <c r="L72" i="17" s="1"/>
  <c r="M72" i="17"/>
  <c r="N72" i="17" s="1"/>
  <c r="Y72" i="17"/>
  <c r="Z72" i="17" s="1"/>
  <c r="Q72" i="17"/>
  <c r="R72" i="17" s="1"/>
  <c r="O72" i="17"/>
  <c r="P72" i="17" s="1"/>
  <c r="Y79" i="15"/>
  <c r="Z79" i="15" s="1"/>
  <c r="K79" i="15"/>
  <c r="L79" i="15" s="1"/>
  <c r="U79" i="15"/>
  <c r="V79" i="15" s="1"/>
  <c r="O79" i="15"/>
  <c r="P79" i="15" s="1"/>
  <c r="G79" i="15"/>
  <c r="H79" i="15" s="1"/>
  <c r="W79" i="15"/>
  <c r="X79" i="15" s="1"/>
  <c r="I79" i="15"/>
  <c r="J79" i="15" s="1"/>
  <c r="Q79" i="15"/>
  <c r="R79" i="15" s="1"/>
  <c r="M79" i="15"/>
  <c r="N79" i="15" s="1"/>
  <c r="AA79" i="15"/>
  <c r="AB79" i="15" s="1"/>
  <c r="S79" i="15"/>
  <c r="T79" i="15" s="1"/>
  <c r="W85" i="16"/>
  <c r="X85" i="16" s="1"/>
  <c r="O85" i="16"/>
  <c r="P85" i="16" s="1"/>
  <c r="Q85" i="16"/>
  <c r="R85" i="16" s="1"/>
  <c r="G85" i="16"/>
  <c r="H85" i="16" s="1"/>
  <c r="I85" i="16"/>
  <c r="J85" i="16" s="1"/>
  <c r="M85" i="16"/>
  <c r="N85" i="16" s="1"/>
  <c r="Y85" i="16"/>
  <c r="Z85" i="16" s="1"/>
  <c r="AA85" i="16"/>
  <c r="AB85" i="16" s="1"/>
  <c r="S85" i="16"/>
  <c r="T85" i="16" s="1"/>
  <c r="U85" i="16"/>
  <c r="V85" i="16" s="1"/>
  <c r="K85" i="16"/>
  <c r="L85" i="16" s="1"/>
  <c r="S95" i="17"/>
  <c r="T95" i="17" s="1"/>
  <c r="U95" i="17"/>
  <c r="V95" i="17" s="1"/>
  <c r="AA95" i="17"/>
  <c r="AB95" i="17" s="1"/>
  <c r="Y95" i="17"/>
  <c r="Z95" i="17" s="1"/>
  <c r="W95" i="17"/>
  <c r="X95" i="17" s="1"/>
  <c r="K95" i="17"/>
  <c r="L95" i="17" s="1"/>
  <c r="I95" i="17"/>
  <c r="J95" i="17" s="1"/>
  <c r="G95" i="17"/>
  <c r="H95" i="17" s="1"/>
  <c r="Q95" i="17"/>
  <c r="R95" i="17" s="1"/>
  <c r="O95" i="17"/>
  <c r="P95" i="17" s="1"/>
  <c r="M95" i="17"/>
  <c r="N95" i="17" s="1"/>
  <c r="U77" i="15"/>
  <c r="V77" i="15" s="1"/>
  <c r="S77" i="15"/>
  <c r="T77" i="15" s="1"/>
  <c r="O77" i="15"/>
  <c r="P77" i="15" s="1"/>
  <c r="G77" i="15"/>
  <c r="H77" i="15" s="1"/>
  <c r="Y77" i="15"/>
  <c r="Z77" i="15" s="1"/>
  <c r="W77" i="15"/>
  <c r="X77" i="15" s="1"/>
  <c r="AA77" i="15"/>
  <c r="AB77" i="15" s="1"/>
  <c r="I77" i="15"/>
  <c r="J77" i="15" s="1"/>
  <c r="Q77" i="15"/>
  <c r="R77" i="15" s="1"/>
  <c r="K77" i="15"/>
  <c r="L77" i="15" s="1"/>
  <c r="M77" i="15"/>
  <c r="N77" i="15" s="1"/>
  <c r="O81" i="15"/>
  <c r="P81" i="15" s="1"/>
  <c r="Y81" i="15"/>
  <c r="Z81" i="15" s="1"/>
  <c r="K81" i="15"/>
  <c r="L81" i="15" s="1"/>
  <c r="G81" i="15"/>
  <c r="H81" i="15" s="1"/>
  <c r="S81" i="15"/>
  <c r="T81" i="15" s="1"/>
  <c r="Q81" i="15"/>
  <c r="R81" i="15" s="1"/>
  <c r="M81" i="15"/>
  <c r="N81" i="15" s="1"/>
  <c r="I81" i="15"/>
  <c r="J81" i="15" s="1"/>
  <c r="U81" i="15"/>
  <c r="V81" i="15" s="1"/>
  <c r="W81" i="15"/>
  <c r="X81" i="15" s="1"/>
  <c r="AA81" i="15"/>
  <c r="AB81" i="15" s="1"/>
  <c r="I83" i="15"/>
  <c r="J83" i="15" s="1"/>
  <c r="S83" i="15"/>
  <c r="T83" i="15" s="1"/>
  <c r="M83" i="15"/>
  <c r="N83" i="15" s="1"/>
  <c r="W83" i="15"/>
  <c r="X83" i="15" s="1"/>
  <c r="AA83" i="15"/>
  <c r="AB83" i="15" s="1"/>
  <c r="Q83" i="15"/>
  <c r="R83" i="15" s="1"/>
  <c r="U83" i="15"/>
  <c r="V83" i="15" s="1"/>
  <c r="K83" i="15"/>
  <c r="L83" i="15" s="1"/>
  <c r="O83" i="15"/>
  <c r="P83" i="15" s="1"/>
  <c r="Y83" i="15"/>
  <c r="Z83" i="15" s="1"/>
  <c r="G83" i="15"/>
  <c r="H83" i="15" s="1"/>
  <c r="G85" i="15"/>
  <c r="H85" i="15" s="1"/>
  <c r="Y85" i="15"/>
  <c r="Z85" i="15" s="1"/>
  <c r="O85" i="15"/>
  <c r="P85" i="15" s="1"/>
  <c r="S85" i="15"/>
  <c r="T85" i="15" s="1"/>
  <c r="I85" i="15"/>
  <c r="J85" i="15" s="1"/>
  <c r="Q85" i="15"/>
  <c r="R85" i="15" s="1"/>
  <c r="AA85" i="15"/>
  <c r="AB85" i="15" s="1"/>
  <c r="W85" i="15"/>
  <c r="X85" i="15" s="1"/>
  <c r="U85" i="15"/>
  <c r="V85" i="15" s="1"/>
  <c r="K85" i="15"/>
  <c r="L85" i="15" s="1"/>
  <c r="M85" i="15"/>
  <c r="N85" i="15" s="1"/>
  <c r="I91" i="15"/>
  <c r="J91" i="15" s="1"/>
  <c r="U91" i="15"/>
  <c r="V91" i="15" s="1"/>
  <c r="G91" i="15"/>
  <c r="H91" i="15" s="1"/>
  <c r="O91" i="15"/>
  <c r="P91" i="15" s="1"/>
  <c r="S91" i="15"/>
  <c r="T91" i="15" s="1"/>
  <c r="W91" i="15"/>
  <c r="X91" i="15" s="1"/>
  <c r="Y91" i="15"/>
  <c r="Z91" i="15" s="1"/>
  <c r="AA91" i="15"/>
  <c r="AB91" i="15" s="1"/>
  <c r="Q91" i="15"/>
  <c r="R91" i="15" s="1"/>
  <c r="K91" i="15"/>
  <c r="L91" i="15" s="1"/>
  <c r="M91" i="15"/>
  <c r="N91" i="15" s="1"/>
  <c r="K90" i="15"/>
  <c r="L90" i="15" s="1"/>
  <c r="W90" i="15"/>
  <c r="X90" i="15" s="1"/>
  <c r="AA90" i="15"/>
  <c r="AB90" i="15" s="1"/>
  <c r="U90" i="15"/>
  <c r="V90" i="15" s="1"/>
  <c r="I90" i="15"/>
  <c r="J90" i="15" s="1"/>
  <c r="G90" i="15"/>
  <c r="H90" i="15" s="1"/>
  <c r="Q90" i="15"/>
  <c r="R90" i="15" s="1"/>
  <c r="S90" i="15"/>
  <c r="T90" i="15" s="1"/>
  <c r="O90" i="15"/>
  <c r="P90" i="15" s="1"/>
  <c r="Y90" i="15"/>
  <c r="Z90" i="15" s="1"/>
  <c r="M90" i="15"/>
  <c r="N90" i="15" s="1"/>
  <c r="AA77" i="17"/>
  <c r="AB77" i="17" s="1"/>
  <c r="G77" i="17"/>
  <c r="H77" i="17" s="1"/>
  <c r="W77" i="17"/>
  <c r="X77" i="17" s="1"/>
  <c r="Q77" i="17"/>
  <c r="R77" i="17" s="1"/>
  <c r="M77" i="17"/>
  <c r="N77" i="17" s="1"/>
  <c r="O77" i="17"/>
  <c r="P77" i="17" s="1"/>
  <c r="S77" i="17"/>
  <c r="T77" i="17" s="1"/>
  <c r="Y77" i="17"/>
  <c r="Z77" i="17" s="1"/>
  <c r="I77" i="17"/>
  <c r="J77" i="17" s="1"/>
  <c r="K77" i="17"/>
  <c r="L77" i="17" s="1"/>
  <c r="U77" i="17"/>
  <c r="V77" i="17" s="1"/>
  <c r="G76" i="17"/>
  <c r="H76" i="17" s="1"/>
  <c r="I76" i="17"/>
  <c r="J76" i="17" s="1"/>
  <c r="O76" i="17"/>
  <c r="P76" i="17" s="1"/>
  <c r="M76" i="17"/>
  <c r="N76" i="17" s="1"/>
  <c r="AA76" i="17"/>
  <c r="AB76" i="17" s="1"/>
  <c r="W76" i="17"/>
  <c r="X76" i="17" s="1"/>
  <c r="Y76" i="17"/>
  <c r="Z76" i="17" s="1"/>
  <c r="Q76" i="17"/>
  <c r="R76" i="17" s="1"/>
  <c r="U76" i="17"/>
  <c r="V76" i="17" s="1"/>
  <c r="S76" i="17"/>
  <c r="T76" i="17" s="1"/>
  <c r="K76" i="17"/>
  <c r="L76" i="17" s="1"/>
  <c r="O85" i="17"/>
  <c r="P85" i="17" s="1"/>
  <c r="AA85" i="17"/>
  <c r="AB85" i="17" s="1"/>
  <c r="Y85" i="17"/>
  <c r="Z85" i="17" s="1"/>
  <c r="Q85" i="17"/>
  <c r="R85" i="17" s="1"/>
  <c r="I85" i="17"/>
  <c r="J85" i="17" s="1"/>
  <c r="U85" i="17"/>
  <c r="V85" i="17" s="1"/>
  <c r="K85" i="17"/>
  <c r="L85" i="17" s="1"/>
  <c r="G85" i="17"/>
  <c r="H85" i="17" s="1"/>
  <c r="M85" i="17"/>
  <c r="N85" i="17" s="1"/>
  <c r="W85" i="17"/>
  <c r="X85" i="17" s="1"/>
  <c r="S85" i="17"/>
  <c r="T85" i="17" s="1"/>
  <c r="U95" i="16"/>
  <c r="V95" i="16" s="1"/>
  <c r="S95" i="16"/>
  <c r="T95" i="16" s="1"/>
  <c r="K95" i="16"/>
  <c r="L95" i="16" s="1"/>
  <c r="W95" i="16"/>
  <c r="X95" i="16" s="1"/>
  <c r="Y95" i="16"/>
  <c r="Z95" i="16" s="1"/>
  <c r="Q95" i="16"/>
  <c r="R95" i="16" s="1"/>
  <c r="G95" i="16"/>
  <c r="H95" i="16" s="1"/>
  <c r="I95" i="16"/>
  <c r="J95" i="16" s="1"/>
  <c r="O95" i="16"/>
  <c r="P95" i="16" s="1"/>
  <c r="M95" i="16"/>
  <c r="N95" i="16" s="1"/>
  <c r="AA95" i="16"/>
  <c r="AB95" i="16" s="1"/>
  <c r="AA93" i="17"/>
  <c r="AB93" i="17" s="1"/>
  <c r="Y93" i="17"/>
  <c r="Z93" i="17" s="1"/>
  <c r="W93" i="17"/>
  <c r="X93" i="17" s="1"/>
  <c r="K93" i="17"/>
  <c r="L93" i="17" s="1"/>
  <c r="I93" i="17"/>
  <c r="J93" i="17" s="1"/>
  <c r="G93" i="17"/>
  <c r="H93" i="17" s="1"/>
  <c r="Q93" i="17"/>
  <c r="R93" i="17" s="1"/>
  <c r="O93" i="17"/>
  <c r="P93" i="17" s="1"/>
  <c r="M93" i="17"/>
  <c r="N93" i="17" s="1"/>
  <c r="S93" i="17"/>
  <c r="T93" i="17" s="1"/>
  <c r="U93" i="17"/>
  <c r="V93" i="17" s="1"/>
  <c r="S91" i="16"/>
  <c r="T91" i="16" s="1"/>
  <c r="U91" i="16"/>
  <c r="V91" i="16" s="1"/>
  <c r="AA91" i="16"/>
  <c r="AB91" i="16" s="1"/>
  <c r="Y91" i="16"/>
  <c r="Z91" i="16" s="1"/>
  <c r="W91" i="16"/>
  <c r="X91" i="16" s="1"/>
  <c r="K91" i="16"/>
  <c r="L91" i="16" s="1"/>
  <c r="I91" i="16"/>
  <c r="J91" i="16" s="1"/>
  <c r="G91" i="16"/>
  <c r="H91" i="16" s="1"/>
  <c r="Q91" i="16"/>
  <c r="R91" i="16" s="1"/>
  <c r="O91" i="16"/>
  <c r="P91" i="16" s="1"/>
  <c r="M91" i="16"/>
  <c r="N91" i="16" s="1"/>
  <c r="G81" i="16"/>
  <c r="H81" i="16" s="1"/>
  <c r="U81" i="16"/>
  <c r="V81" i="16" s="1"/>
  <c r="S81" i="16"/>
  <c r="T81" i="16" s="1"/>
  <c r="Y81" i="16"/>
  <c r="Z81" i="16" s="1"/>
  <c r="AA81" i="16"/>
  <c r="AB81" i="16" s="1"/>
  <c r="M81" i="16"/>
  <c r="N81" i="16" s="1"/>
  <c r="W81" i="16"/>
  <c r="X81" i="16" s="1"/>
  <c r="I81" i="16"/>
  <c r="J81" i="16" s="1"/>
  <c r="Q81" i="16"/>
  <c r="R81" i="16" s="1"/>
  <c r="K81" i="16"/>
  <c r="L81" i="16" s="1"/>
  <c r="O81" i="16"/>
  <c r="P81" i="16" s="1"/>
  <c r="G74" i="16"/>
  <c r="H74" i="16" s="1"/>
  <c r="AA74" i="16"/>
  <c r="AB74" i="16" s="1"/>
  <c r="Y74" i="16"/>
  <c r="Z74" i="16" s="1"/>
  <c r="U74" i="16"/>
  <c r="V74" i="16" s="1"/>
  <c r="K74" i="16"/>
  <c r="L74" i="16" s="1"/>
  <c r="M74" i="16"/>
  <c r="N74" i="16" s="1"/>
  <c r="W74" i="16"/>
  <c r="X74" i="16" s="1"/>
  <c r="Q74" i="16"/>
  <c r="R74" i="16" s="1"/>
  <c r="S74" i="16"/>
  <c r="T74" i="16" s="1"/>
  <c r="O74" i="16"/>
  <c r="P74" i="16" s="1"/>
  <c r="I74" i="16"/>
  <c r="J74" i="16" s="1"/>
  <c r="G83" i="17"/>
  <c r="H83" i="17" s="1"/>
  <c r="AA83" i="17"/>
  <c r="AB83" i="17" s="1"/>
  <c r="Y83" i="17"/>
  <c r="Z83" i="17" s="1"/>
  <c r="M83" i="17"/>
  <c r="N83" i="17" s="1"/>
  <c r="K83" i="17"/>
  <c r="L83" i="17" s="1"/>
  <c r="I83" i="17"/>
  <c r="J83" i="17" s="1"/>
  <c r="O83" i="17"/>
  <c r="P83" i="17" s="1"/>
  <c r="Q83" i="17"/>
  <c r="R83" i="17" s="1"/>
  <c r="W83" i="17"/>
  <c r="X83" i="17" s="1"/>
  <c r="U83" i="17"/>
  <c r="V83" i="17" s="1"/>
  <c r="S83" i="17"/>
  <c r="T83" i="17" s="1"/>
  <c r="AA93" i="15"/>
  <c r="AB93" i="15" s="1"/>
  <c r="I93" i="15"/>
  <c r="J93" i="15" s="1"/>
  <c r="U93" i="15"/>
  <c r="V93" i="15" s="1"/>
  <c r="M93" i="15"/>
  <c r="N93" i="15" s="1"/>
  <c r="O93" i="15"/>
  <c r="P93" i="15" s="1"/>
  <c r="G93" i="15"/>
  <c r="H93" i="15" s="1"/>
  <c r="K93" i="15"/>
  <c r="L93" i="15" s="1"/>
  <c r="S93" i="15"/>
  <c r="T93" i="15" s="1"/>
  <c r="W93" i="15"/>
  <c r="X93" i="15" s="1"/>
  <c r="Y93" i="15"/>
  <c r="Z93" i="15" s="1"/>
  <c r="Q93" i="15"/>
  <c r="R93" i="15" s="1"/>
  <c r="G91" i="17"/>
  <c r="H91" i="17" s="1"/>
  <c r="I91" i="17"/>
  <c r="J91" i="17" s="1"/>
  <c r="O91" i="17"/>
  <c r="P91" i="17" s="1"/>
  <c r="M91" i="17"/>
  <c r="N91" i="17" s="1"/>
  <c r="AA91" i="17"/>
  <c r="AB91" i="17" s="1"/>
  <c r="U91" i="17"/>
  <c r="V91" i="17" s="1"/>
  <c r="S91" i="17"/>
  <c r="T91" i="17" s="1"/>
  <c r="K91" i="17"/>
  <c r="L91" i="17" s="1"/>
  <c r="W91" i="17"/>
  <c r="X91" i="17" s="1"/>
  <c r="Y91" i="17"/>
  <c r="Z91" i="17" s="1"/>
  <c r="Q91" i="17"/>
  <c r="R91" i="17" s="1"/>
  <c r="G84" i="16"/>
  <c r="H84" i="16" s="1"/>
  <c r="AA84" i="16"/>
  <c r="AB84" i="16" s="1"/>
  <c r="Q84" i="16"/>
  <c r="R84" i="16" s="1"/>
  <c r="I84" i="16"/>
  <c r="J84" i="16" s="1"/>
  <c r="K84" i="16"/>
  <c r="L84" i="16" s="1"/>
  <c r="U84" i="16"/>
  <c r="V84" i="16" s="1"/>
  <c r="O84" i="16"/>
  <c r="P84" i="16" s="1"/>
  <c r="M84" i="16"/>
  <c r="N84" i="16" s="1"/>
  <c r="W84" i="16"/>
  <c r="X84" i="16" s="1"/>
  <c r="Y84" i="16"/>
  <c r="Z84" i="16" s="1"/>
  <c r="S84" i="16"/>
  <c r="T84" i="16" s="1"/>
  <c r="AA75" i="17"/>
  <c r="AB75" i="17" s="1"/>
  <c r="Y75" i="17"/>
  <c r="Z75" i="17" s="1"/>
  <c r="W75" i="17"/>
  <c r="X75" i="17" s="1"/>
  <c r="K75" i="17"/>
  <c r="L75" i="17" s="1"/>
  <c r="I75" i="17"/>
  <c r="J75" i="17" s="1"/>
  <c r="G75" i="17"/>
  <c r="H75" i="17" s="1"/>
  <c r="Q75" i="17"/>
  <c r="R75" i="17" s="1"/>
  <c r="O75" i="17"/>
  <c r="P75" i="17" s="1"/>
  <c r="M75" i="17"/>
  <c r="N75" i="17" s="1"/>
  <c r="S75" i="17"/>
  <c r="T75" i="17" s="1"/>
  <c r="U75" i="17"/>
  <c r="V75" i="17" s="1"/>
  <c r="G72" i="16"/>
  <c r="H72" i="16" s="1"/>
  <c r="K72" i="16"/>
  <c r="L72" i="16" s="1"/>
  <c r="I72" i="16"/>
  <c r="J72" i="16" s="1"/>
  <c r="O72" i="16"/>
  <c r="P72" i="16" s="1"/>
  <c r="Y72" i="16"/>
  <c r="Z72" i="16" s="1"/>
  <c r="U72" i="16"/>
  <c r="V72" i="16" s="1"/>
  <c r="Q72" i="16"/>
  <c r="R72" i="16" s="1"/>
  <c r="M72" i="16"/>
  <c r="N72" i="16" s="1"/>
  <c r="W72" i="16"/>
  <c r="X72" i="16" s="1"/>
  <c r="AA72" i="16"/>
  <c r="AB72" i="16" s="1"/>
  <c r="S72" i="16"/>
  <c r="T72" i="16" s="1"/>
  <c r="U87" i="15"/>
  <c r="V87" i="15" s="1"/>
  <c r="M87" i="15"/>
  <c r="N87" i="15" s="1"/>
  <c r="K87" i="15"/>
  <c r="L87" i="15" s="1"/>
  <c r="W87" i="15"/>
  <c r="X87" i="15" s="1"/>
  <c r="O87" i="15"/>
  <c r="P87" i="15" s="1"/>
  <c r="Q87" i="15"/>
  <c r="R87" i="15" s="1"/>
  <c r="I87" i="15"/>
  <c r="J87" i="15" s="1"/>
  <c r="AA87" i="15"/>
  <c r="AB87" i="15" s="1"/>
  <c r="S87" i="15"/>
  <c r="T87" i="15" s="1"/>
  <c r="Y87" i="15"/>
  <c r="Z87" i="15" s="1"/>
  <c r="G87" i="15"/>
  <c r="H87" i="15" s="1"/>
  <c r="G71" i="17"/>
  <c r="H71" i="17" s="1"/>
  <c r="AA71" i="17"/>
  <c r="AB71" i="17" s="1"/>
  <c r="Y71" i="17"/>
  <c r="Z71" i="17" s="1"/>
  <c r="M71" i="17"/>
  <c r="N71" i="17" s="1"/>
  <c r="K71" i="17"/>
  <c r="L71" i="17" s="1"/>
  <c r="I71" i="17"/>
  <c r="J71" i="17" s="1"/>
  <c r="O71" i="17"/>
  <c r="P71" i="17" s="1"/>
  <c r="Q71" i="17"/>
  <c r="R71" i="17" s="1"/>
  <c r="W71" i="17"/>
  <c r="X71" i="17" s="1"/>
  <c r="U71" i="17"/>
  <c r="V71" i="17" s="1"/>
  <c r="S71" i="17"/>
  <c r="T71" i="17" s="1"/>
  <c r="G93" i="16"/>
  <c r="H93" i="16" s="1"/>
  <c r="AA93" i="16"/>
  <c r="AB93" i="16" s="1"/>
  <c r="Y93" i="16"/>
  <c r="Z93" i="16" s="1"/>
  <c r="M93" i="16"/>
  <c r="N93" i="16" s="1"/>
  <c r="K93" i="16"/>
  <c r="L93" i="16" s="1"/>
  <c r="I93" i="16"/>
  <c r="J93" i="16" s="1"/>
  <c r="O93" i="16"/>
  <c r="P93" i="16" s="1"/>
  <c r="Q93" i="16"/>
  <c r="R93" i="16" s="1"/>
  <c r="W93" i="16"/>
  <c r="X93" i="16" s="1"/>
  <c r="U93" i="16"/>
  <c r="V93" i="16" s="1"/>
  <c r="S93" i="16"/>
  <c r="T93" i="16" s="1"/>
  <c r="S81" i="17"/>
  <c r="T81" i="17" s="1"/>
  <c r="U81" i="17"/>
  <c r="V81" i="17" s="1"/>
  <c r="AA81" i="17"/>
  <c r="AB81" i="17" s="1"/>
  <c r="Y81" i="17"/>
  <c r="Z81" i="17" s="1"/>
  <c r="W81" i="17"/>
  <c r="X81" i="17" s="1"/>
  <c r="K81" i="17"/>
  <c r="L81" i="17" s="1"/>
  <c r="I81" i="17"/>
  <c r="J81" i="17" s="1"/>
  <c r="G81" i="17"/>
  <c r="H81" i="17" s="1"/>
  <c r="Q81" i="17"/>
  <c r="R81" i="17" s="1"/>
  <c r="O81" i="17"/>
  <c r="P81" i="17" s="1"/>
  <c r="M81" i="17"/>
  <c r="N81" i="17" s="1"/>
  <c r="S74" i="15"/>
  <c r="T74" i="15" s="1"/>
  <c r="Y74" i="15"/>
  <c r="Z74" i="15" s="1"/>
  <c r="M74" i="15"/>
  <c r="N74" i="15" s="1"/>
  <c r="U74" i="15"/>
  <c r="V74" i="15" s="1"/>
  <c r="Q74" i="15"/>
  <c r="R74" i="15" s="1"/>
  <c r="K74" i="15"/>
  <c r="L74" i="15" s="1"/>
  <c r="O74" i="15"/>
  <c r="P74" i="15" s="1"/>
  <c r="AA74" i="15"/>
  <c r="AB74" i="15" s="1"/>
  <c r="W74" i="15"/>
  <c r="X74" i="15" s="1"/>
  <c r="I74" i="15"/>
  <c r="J74" i="15" s="1"/>
  <c r="G74" i="15"/>
  <c r="H74" i="15" s="1"/>
  <c r="Y87" i="16"/>
  <c r="Z87" i="16" s="1"/>
  <c r="I87" i="16"/>
  <c r="J87" i="16" s="1"/>
  <c r="K87" i="16"/>
  <c r="L87" i="16" s="1"/>
  <c r="M87" i="16"/>
  <c r="N87" i="16" s="1"/>
  <c r="S87" i="16"/>
  <c r="T87" i="16" s="1"/>
  <c r="U87" i="16"/>
  <c r="V87" i="16" s="1"/>
  <c r="W87" i="16"/>
  <c r="X87" i="16" s="1"/>
  <c r="Q87" i="16"/>
  <c r="R87" i="16" s="1"/>
  <c r="O87" i="16"/>
  <c r="P87" i="16" s="1"/>
  <c r="G87" i="16"/>
  <c r="H87" i="16" s="1"/>
  <c r="AA87" i="16"/>
  <c r="AB87" i="16" s="1"/>
  <c r="O86" i="15"/>
  <c r="P86" i="15" s="1"/>
  <c r="W86" i="15"/>
  <c r="X86" i="15" s="1"/>
  <c r="M86" i="15"/>
  <c r="N86" i="15" s="1"/>
  <c r="Q86" i="15"/>
  <c r="R86" i="15" s="1"/>
  <c r="K86" i="15"/>
  <c r="L86" i="15" s="1"/>
  <c r="S86" i="15"/>
  <c r="T86" i="15" s="1"/>
  <c r="U86" i="15"/>
  <c r="V86" i="15" s="1"/>
  <c r="I86" i="15"/>
  <c r="J86" i="15" s="1"/>
  <c r="Y86" i="15"/>
  <c r="Z86" i="15" s="1"/>
  <c r="AA86" i="15"/>
  <c r="AB86" i="15" s="1"/>
  <c r="G86" i="15"/>
  <c r="H86" i="15" s="1"/>
  <c r="K92" i="15"/>
  <c r="L92" i="15" s="1"/>
  <c r="U92" i="15"/>
  <c r="V92" i="15" s="1"/>
  <c r="S92" i="15"/>
  <c r="T92" i="15" s="1"/>
  <c r="O92" i="15"/>
  <c r="P92" i="15" s="1"/>
  <c r="G92" i="15"/>
  <c r="H92" i="15" s="1"/>
  <c r="Q92" i="15"/>
  <c r="R92" i="15" s="1"/>
  <c r="I92" i="15"/>
  <c r="J92" i="15" s="1"/>
  <c r="M92" i="15"/>
  <c r="N92" i="15" s="1"/>
  <c r="W92" i="15"/>
  <c r="X92" i="15" s="1"/>
  <c r="Y92" i="15"/>
  <c r="Z92" i="15" s="1"/>
  <c r="AA92" i="15"/>
  <c r="AB92" i="15" s="1"/>
  <c r="S88" i="17"/>
  <c r="T88" i="17" s="1"/>
  <c r="K88" i="17"/>
  <c r="L88" i="17" s="1"/>
  <c r="M88" i="17"/>
  <c r="N88" i="17" s="1"/>
  <c r="Y88" i="17"/>
  <c r="Z88" i="17" s="1"/>
  <c r="Q88" i="17"/>
  <c r="R88" i="17" s="1"/>
  <c r="O88" i="17"/>
  <c r="P88" i="17" s="1"/>
  <c r="I88" i="17"/>
  <c r="J88" i="17" s="1"/>
  <c r="W88" i="17"/>
  <c r="X88" i="17" s="1"/>
  <c r="U88" i="17"/>
  <c r="V88" i="17" s="1"/>
  <c r="AA88" i="17"/>
  <c r="AB88" i="17" s="1"/>
  <c r="G88" i="17"/>
  <c r="H88" i="17" s="1"/>
  <c r="O87" i="17"/>
  <c r="P87" i="17" s="1"/>
  <c r="Q87" i="17"/>
  <c r="R87" i="17" s="1"/>
  <c r="W87" i="17"/>
  <c r="X87" i="17" s="1"/>
  <c r="U87" i="17"/>
  <c r="V87" i="17" s="1"/>
  <c r="S87" i="17"/>
  <c r="T87" i="17" s="1"/>
  <c r="M87" i="17"/>
  <c r="N87" i="17" s="1"/>
  <c r="K87" i="17"/>
  <c r="L87" i="17" s="1"/>
  <c r="I87" i="17"/>
  <c r="J87" i="17" s="1"/>
  <c r="G87" i="17"/>
  <c r="H87" i="17" s="1"/>
  <c r="AA87" i="17"/>
  <c r="AB87" i="17" s="1"/>
  <c r="Y87" i="17"/>
  <c r="Z87" i="17" s="1"/>
  <c r="U71" i="16"/>
  <c r="V71" i="16" s="1"/>
  <c r="S71" i="16"/>
  <c r="T71" i="16" s="1"/>
  <c r="Y71" i="16"/>
  <c r="Z71" i="16" s="1"/>
  <c r="W71" i="16"/>
  <c r="X71" i="16" s="1"/>
  <c r="M71" i="16"/>
  <c r="N71" i="16" s="1"/>
  <c r="O71" i="16"/>
  <c r="P71" i="16" s="1"/>
  <c r="I71" i="16"/>
  <c r="J71" i="16" s="1"/>
  <c r="K71" i="16"/>
  <c r="L71" i="16" s="1"/>
  <c r="AA71" i="16"/>
  <c r="AB71" i="16" s="1"/>
  <c r="Q71" i="16"/>
  <c r="R71" i="16" s="1"/>
  <c r="G71" i="16"/>
  <c r="H71" i="16" s="1"/>
  <c r="I82" i="17"/>
  <c r="J82" i="17" s="1"/>
  <c r="W82" i="17"/>
  <c r="X82" i="17" s="1"/>
  <c r="U82" i="17"/>
  <c r="V82" i="17" s="1"/>
  <c r="AA82" i="17"/>
  <c r="AB82" i="17" s="1"/>
  <c r="G82" i="17"/>
  <c r="H82" i="17" s="1"/>
  <c r="S82" i="17"/>
  <c r="T82" i="17" s="1"/>
  <c r="K82" i="17"/>
  <c r="L82" i="17" s="1"/>
  <c r="M82" i="17"/>
  <c r="N82" i="17" s="1"/>
  <c r="Y82" i="17"/>
  <c r="Z82" i="17" s="1"/>
  <c r="Q82" i="17"/>
  <c r="R82" i="17" s="1"/>
  <c r="O82" i="17"/>
  <c r="P82" i="17" s="1"/>
  <c r="Y89" i="16"/>
  <c r="Z89" i="16" s="1"/>
  <c r="AA89" i="16"/>
  <c r="AB89" i="16" s="1"/>
  <c r="M89" i="16"/>
  <c r="N89" i="16" s="1"/>
  <c r="O89" i="16"/>
  <c r="P89" i="16" s="1"/>
  <c r="K89" i="16"/>
  <c r="L89" i="16" s="1"/>
  <c r="W89" i="16"/>
  <c r="X89" i="16" s="1"/>
  <c r="I89" i="16"/>
  <c r="J89" i="16" s="1"/>
  <c r="Q89" i="16"/>
  <c r="R89" i="16" s="1"/>
  <c r="G89" i="16"/>
  <c r="H89" i="16" s="1"/>
  <c r="U89" i="16"/>
  <c r="V89" i="16" s="1"/>
  <c r="S89" i="16"/>
  <c r="T89" i="16" s="1"/>
  <c r="M76" i="16"/>
  <c r="N76" i="16" s="1"/>
  <c r="S76" i="16"/>
  <c r="T76" i="16" s="1"/>
  <c r="U76" i="16"/>
  <c r="V76" i="16" s="1"/>
  <c r="W76" i="16"/>
  <c r="X76" i="16" s="1"/>
  <c r="AA76" i="16"/>
  <c r="AB76" i="16" s="1"/>
  <c r="O76" i="16"/>
  <c r="P76" i="16" s="1"/>
  <c r="G76" i="16"/>
  <c r="H76" i="16" s="1"/>
  <c r="K76" i="16"/>
  <c r="L76" i="16" s="1"/>
  <c r="I76" i="16"/>
  <c r="J76" i="16" s="1"/>
  <c r="Y76" i="16"/>
  <c r="Z76" i="16" s="1"/>
  <c r="Q76" i="16"/>
  <c r="R76" i="16" s="1"/>
  <c r="O78" i="17"/>
  <c r="P78" i="17" s="1"/>
  <c r="M78" i="17"/>
  <c r="N78" i="17" s="1"/>
  <c r="AA78" i="17"/>
  <c r="AB78" i="17" s="1"/>
  <c r="U78" i="17"/>
  <c r="V78" i="17" s="1"/>
  <c r="S78" i="17"/>
  <c r="T78" i="17" s="1"/>
  <c r="K78" i="17"/>
  <c r="L78" i="17" s="1"/>
  <c r="W78" i="17"/>
  <c r="X78" i="17" s="1"/>
  <c r="Y78" i="17"/>
  <c r="Z78" i="17" s="1"/>
  <c r="Q78" i="17"/>
  <c r="R78" i="17" s="1"/>
  <c r="G78" i="17"/>
  <c r="H78" i="17" s="1"/>
  <c r="I78" i="17"/>
  <c r="J78" i="17" s="1"/>
  <c r="W80" i="16"/>
  <c r="X80" i="16" s="1"/>
  <c r="I80" i="16"/>
  <c r="J80" i="16" s="1"/>
  <c r="M80" i="16"/>
  <c r="N80" i="16" s="1"/>
  <c r="G80" i="16"/>
  <c r="H80" i="16" s="1"/>
  <c r="AA80" i="16"/>
  <c r="AB80" i="16" s="1"/>
  <c r="S80" i="16"/>
  <c r="T80" i="16" s="1"/>
  <c r="U80" i="16"/>
  <c r="V80" i="16" s="1"/>
  <c r="O80" i="16"/>
  <c r="P80" i="16" s="1"/>
  <c r="Q80" i="16"/>
  <c r="R80" i="16" s="1"/>
  <c r="Y80" i="16"/>
  <c r="Z80" i="16" s="1"/>
  <c r="K80" i="16"/>
  <c r="L80" i="16" s="1"/>
  <c r="O90" i="17"/>
  <c r="P90" i="17" s="1"/>
  <c r="M90" i="17"/>
  <c r="N90" i="17" s="1"/>
  <c r="AA90" i="17"/>
  <c r="AB90" i="17" s="1"/>
  <c r="U90" i="17"/>
  <c r="V90" i="17" s="1"/>
  <c r="S90" i="17"/>
  <c r="T90" i="17" s="1"/>
  <c r="K90" i="17"/>
  <c r="L90" i="17" s="1"/>
  <c r="G90" i="17"/>
  <c r="H90" i="17" s="1"/>
  <c r="I90" i="17"/>
  <c r="J90" i="17" s="1"/>
  <c r="W90" i="17"/>
  <c r="X90" i="17" s="1"/>
  <c r="Y90" i="17"/>
  <c r="Z90" i="17" s="1"/>
  <c r="Q90" i="17"/>
  <c r="R90" i="17" s="1"/>
  <c r="K82" i="15"/>
  <c r="L82" i="15" s="1"/>
  <c r="S82" i="15"/>
  <c r="T82" i="15" s="1"/>
  <c r="Q82" i="15"/>
  <c r="R82" i="15" s="1"/>
  <c r="U82" i="15"/>
  <c r="V82" i="15" s="1"/>
  <c r="I82" i="15"/>
  <c r="J82" i="15" s="1"/>
  <c r="W82" i="15"/>
  <c r="X82" i="15" s="1"/>
  <c r="AA82" i="15"/>
  <c r="AB82" i="15" s="1"/>
  <c r="Y82" i="15"/>
  <c r="Z82" i="15" s="1"/>
  <c r="M82" i="15"/>
  <c r="N82" i="15" s="1"/>
  <c r="G82" i="15"/>
  <c r="H82" i="15" s="1"/>
  <c r="O82" i="15"/>
  <c r="P82" i="15" s="1"/>
  <c r="I74" i="17"/>
  <c r="J74" i="17" s="1"/>
  <c r="W74" i="17"/>
  <c r="X74" i="17" s="1"/>
  <c r="U74" i="17"/>
  <c r="V74" i="17" s="1"/>
  <c r="AA74" i="17"/>
  <c r="AB74" i="17" s="1"/>
  <c r="G74" i="17"/>
  <c r="H74" i="17" s="1"/>
  <c r="S74" i="17"/>
  <c r="T74" i="17" s="1"/>
  <c r="K74" i="17"/>
  <c r="L74" i="17" s="1"/>
  <c r="M74" i="17"/>
  <c r="N74" i="17" s="1"/>
  <c r="Y74" i="17"/>
  <c r="Z74" i="17" s="1"/>
  <c r="Q74" i="17"/>
  <c r="R74" i="17" s="1"/>
  <c r="O74" i="17"/>
  <c r="P74" i="17" s="1"/>
  <c r="AA79" i="17"/>
  <c r="AB79" i="17" s="1"/>
  <c r="K79" i="17"/>
  <c r="L79" i="17" s="1"/>
  <c r="Y79" i="17"/>
  <c r="Z79" i="17" s="1"/>
  <c r="G79" i="17"/>
  <c r="H79" i="17" s="1"/>
  <c r="I79" i="17"/>
  <c r="J79" i="17" s="1"/>
  <c r="U79" i="17"/>
  <c r="V79" i="17" s="1"/>
  <c r="Q79" i="17"/>
  <c r="R79" i="17" s="1"/>
  <c r="S79" i="17"/>
  <c r="T79" i="17" s="1"/>
  <c r="O79" i="17"/>
  <c r="P79" i="17" s="1"/>
  <c r="W79" i="17"/>
  <c r="X79" i="17" s="1"/>
  <c r="M79" i="17"/>
  <c r="N79" i="17" s="1"/>
  <c r="U71" i="15"/>
  <c r="V71" i="15" s="1"/>
  <c r="M71" i="15"/>
  <c r="N71" i="15" s="1"/>
  <c r="Q71" i="15"/>
  <c r="R71" i="15" s="1"/>
  <c r="I71" i="15"/>
  <c r="J71" i="15" s="1"/>
  <c r="S71" i="15"/>
  <c r="T71" i="15" s="1"/>
  <c r="G71" i="15"/>
  <c r="H71" i="15" s="1"/>
  <c r="AA71" i="15"/>
  <c r="AB71" i="15" s="1"/>
  <c r="O71" i="15"/>
  <c r="P71" i="15" s="1"/>
  <c r="Y71" i="15"/>
  <c r="Z71" i="15" s="1"/>
  <c r="K71" i="15"/>
  <c r="L71" i="15" s="1"/>
  <c r="W71" i="15"/>
  <c r="X71" i="15" s="1"/>
  <c r="Q86" i="17"/>
  <c r="R86" i="17" s="1"/>
  <c r="O86" i="17"/>
  <c r="P86" i="17" s="1"/>
  <c r="M86" i="17"/>
  <c r="N86" i="17" s="1"/>
  <c r="S86" i="17"/>
  <c r="T86" i="17" s="1"/>
  <c r="U86" i="17"/>
  <c r="V86" i="17" s="1"/>
  <c r="K86" i="17"/>
  <c r="L86" i="17" s="1"/>
  <c r="I86" i="17"/>
  <c r="J86" i="17" s="1"/>
  <c r="G86" i="17"/>
  <c r="H86" i="17" s="1"/>
  <c r="AA86" i="17"/>
  <c r="AB86" i="17" s="1"/>
  <c r="Y86" i="17"/>
  <c r="Z86" i="17" s="1"/>
  <c r="W86" i="17"/>
  <c r="X86" i="17" s="1"/>
  <c r="AA92" i="17"/>
  <c r="AB92" i="17" s="1"/>
  <c r="Y92" i="17"/>
  <c r="Z92" i="17" s="1"/>
  <c r="W92" i="17"/>
  <c r="X92" i="17" s="1"/>
  <c r="K92" i="17"/>
  <c r="L92" i="17" s="1"/>
  <c r="I92" i="17"/>
  <c r="J92" i="17" s="1"/>
  <c r="G92" i="17"/>
  <c r="H92" i="17" s="1"/>
  <c r="Q92" i="17"/>
  <c r="R92" i="17" s="1"/>
  <c r="O92" i="17"/>
  <c r="P92" i="17" s="1"/>
  <c r="M92" i="17"/>
  <c r="N92" i="17" s="1"/>
  <c r="S92" i="17"/>
  <c r="T92" i="17" s="1"/>
  <c r="U92" i="17"/>
  <c r="V92" i="17" s="1"/>
  <c r="M80" i="17"/>
  <c r="N80" i="17" s="1"/>
  <c r="K80" i="17"/>
  <c r="L80" i="17" s="1"/>
  <c r="I80" i="17"/>
  <c r="J80" i="17" s="1"/>
  <c r="O80" i="17"/>
  <c r="P80" i="17" s="1"/>
  <c r="Q80" i="17"/>
  <c r="R80" i="17" s="1"/>
  <c r="W80" i="17"/>
  <c r="X80" i="17" s="1"/>
  <c r="U80" i="17"/>
  <c r="V80" i="17" s="1"/>
  <c r="S80" i="17"/>
  <c r="T80" i="17" s="1"/>
  <c r="G80" i="17"/>
  <c r="H80" i="17" s="1"/>
  <c r="AA80" i="17"/>
  <c r="AB80" i="17" s="1"/>
  <c r="Y80" i="17"/>
  <c r="Z80" i="17" s="1"/>
  <c r="AA94" i="16"/>
  <c r="AB94" i="16" s="1"/>
  <c r="G94" i="16"/>
  <c r="H94" i="16" s="1"/>
  <c r="S94" i="16"/>
  <c r="T94" i="16" s="1"/>
  <c r="K94" i="16"/>
  <c r="L94" i="16" s="1"/>
  <c r="M94" i="16"/>
  <c r="N94" i="16" s="1"/>
  <c r="Y94" i="16"/>
  <c r="Z94" i="16" s="1"/>
  <c r="Q94" i="16"/>
  <c r="R94" i="16" s="1"/>
  <c r="O94" i="16"/>
  <c r="P94" i="16" s="1"/>
  <c r="I94" i="16"/>
  <c r="J94" i="16" s="1"/>
  <c r="W94" i="16"/>
  <c r="X94" i="16" s="1"/>
  <c r="U94" i="16"/>
  <c r="V94" i="16" s="1"/>
  <c r="O82" i="16"/>
  <c r="P82" i="16" s="1"/>
  <c r="U82" i="16"/>
  <c r="V82" i="16" s="1"/>
  <c r="K82" i="16"/>
  <c r="L82" i="16" s="1"/>
  <c r="Q82" i="16"/>
  <c r="R82" i="16" s="1"/>
  <c r="S82" i="16"/>
  <c r="T82" i="16" s="1"/>
  <c r="M82" i="16"/>
  <c r="N82" i="16" s="1"/>
  <c r="G82" i="16"/>
  <c r="H82" i="16" s="1"/>
  <c r="AA82" i="16"/>
  <c r="AB82" i="16" s="1"/>
  <c r="W82" i="16"/>
  <c r="X82" i="16" s="1"/>
  <c r="I82" i="16"/>
  <c r="J82" i="16" s="1"/>
  <c r="Y82" i="16"/>
  <c r="Z82" i="16" s="1"/>
  <c r="AA89" i="15"/>
  <c r="AB89" i="15" s="1"/>
  <c r="U89" i="15"/>
  <c r="V89" i="15" s="1"/>
  <c r="M89" i="15"/>
  <c r="N89" i="15" s="1"/>
  <c r="K89" i="15"/>
  <c r="L89" i="15" s="1"/>
  <c r="O89" i="15"/>
  <c r="P89" i="15" s="1"/>
  <c r="Y89" i="15"/>
  <c r="Z89" i="15" s="1"/>
  <c r="Q89" i="15"/>
  <c r="R89" i="15" s="1"/>
  <c r="S89" i="15"/>
  <c r="T89" i="15" s="1"/>
  <c r="W89" i="15"/>
  <c r="X89" i="15" s="1"/>
  <c r="G89" i="15"/>
  <c r="H89" i="15" s="1"/>
  <c r="I89" i="15"/>
  <c r="J89" i="15" s="1"/>
  <c r="AA84" i="15"/>
  <c r="AB84" i="15" s="1"/>
  <c r="G84" i="15"/>
  <c r="H84" i="15" s="1"/>
  <c r="S84" i="15"/>
  <c r="T84" i="15" s="1"/>
  <c r="K84" i="15"/>
  <c r="L84" i="15" s="1"/>
  <c r="Q84" i="15"/>
  <c r="R84" i="15" s="1"/>
  <c r="U84" i="15"/>
  <c r="V84" i="15" s="1"/>
  <c r="W84" i="15"/>
  <c r="X84" i="15" s="1"/>
  <c r="O84" i="15"/>
  <c r="P84" i="15" s="1"/>
  <c r="Y84" i="15"/>
  <c r="Z84" i="15" s="1"/>
  <c r="M84" i="15"/>
  <c r="N84" i="15" s="1"/>
  <c r="I84" i="15"/>
  <c r="J84" i="15" s="1"/>
  <c r="O78" i="16"/>
  <c r="P78" i="16" s="1"/>
  <c r="Q78" i="16"/>
  <c r="R78" i="16" s="1"/>
  <c r="K78" i="16"/>
  <c r="L78" i="16" s="1"/>
  <c r="W78" i="16"/>
  <c r="X78" i="16" s="1"/>
  <c r="S78" i="16"/>
  <c r="T78" i="16" s="1"/>
  <c r="M78" i="16"/>
  <c r="N78" i="16" s="1"/>
  <c r="G78" i="16"/>
  <c r="H78" i="16" s="1"/>
  <c r="Y78" i="16"/>
  <c r="Z78" i="16" s="1"/>
  <c r="I78" i="16"/>
  <c r="J78" i="16" s="1"/>
  <c r="U78" i="16"/>
  <c r="V78" i="16" s="1"/>
  <c r="AA78" i="16"/>
  <c r="AB78" i="16" s="1"/>
  <c r="O86" i="16"/>
  <c r="P86" i="16" s="1"/>
  <c r="S86" i="16"/>
  <c r="T86" i="16" s="1"/>
  <c r="K86" i="16"/>
  <c r="L86" i="16" s="1"/>
  <c r="W86" i="16"/>
  <c r="X86" i="16" s="1"/>
  <c r="Y86" i="16"/>
  <c r="Z86" i="16" s="1"/>
  <c r="I86" i="16"/>
  <c r="J86" i="16" s="1"/>
  <c r="G86" i="16"/>
  <c r="H86" i="16" s="1"/>
  <c r="M86" i="16"/>
  <c r="N86" i="16" s="1"/>
  <c r="U86" i="16"/>
  <c r="V86" i="16" s="1"/>
  <c r="Q86" i="16"/>
  <c r="R86" i="16" s="1"/>
  <c r="AA86" i="16"/>
  <c r="AB86" i="16" s="1"/>
  <c r="W90" i="16"/>
  <c r="X90" i="16" s="1"/>
  <c r="Y90" i="16"/>
  <c r="Z90" i="16" s="1"/>
  <c r="Q90" i="16"/>
  <c r="R90" i="16" s="1"/>
  <c r="G90" i="16"/>
  <c r="H90" i="16" s="1"/>
  <c r="I90" i="16"/>
  <c r="J90" i="16" s="1"/>
  <c r="O90" i="16"/>
  <c r="P90" i="16" s="1"/>
  <c r="M90" i="16"/>
  <c r="N90" i="16" s="1"/>
  <c r="AA90" i="16"/>
  <c r="AB90" i="16" s="1"/>
  <c r="U90" i="16"/>
  <c r="V90" i="16" s="1"/>
  <c r="S90" i="16"/>
  <c r="T90" i="16" s="1"/>
  <c r="K90" i="16"/>
  <c r="L90" i="16" s="1"/>
  <c r="K94" i="15"/>
  <c r="L94" i="15" s="1"/>
  <c r="Y94" i="15"/>
  <c r="Z94" i="15" s="1"/>
  <c r="S94" i="15"/>
  <c r="T94" i="15" s="1"/>
  <c r="AA94" i="15"/>
  <c r="AB94" i="15" s="1"/>
  <c r="O94" i="15"/>
  <c r="P94" i="15" s="1"/>
  <c r="W94" i="15"/>
  <c r="X94" i="15" s="1"/>
  <c r="M94" i="15"/>
  <c r="N94" i="15" s="1"/>
  <c r="Q94" i="15"/>
  <c r="R94" i="15" s="1"/>
  <c r="U94" i="15"/>
  <c r="V94" i="15" s="1"/>
  <c r="G94" i="15"/>
  <c r="H94" i="15" s="1"/>
  <c r="I94" i="15"/>
  <c r="J94" i="15" s="1"/>
  <c r="O88" i="15"/>
  <c r="P88" i="15" s="1"/>
  <c r="M88" i="15"/>
  <c r="N88" i="15" s="1"/>
  <c r="W88" i="15"/>
  <c r="X88" i="15" s="1"/>
  <c r="Y88" i="15"/>
  <c r="Z88" i="15" s="1"/>
  <c r="S88" i="15"/>
  <c r="T88" i="15" s="1"/>
  <c r="U88" i="15"/>
  <c r="V88" i="15" s="1"/>
  <c r="AA88" i="15"/>
  <c r="AB88" i="15" s="1"/>
  <c r="G88" i="15"/>
  <c r="H88" i="15" s="1"/>
  <c r="I88" i="15"/>
  <c r="J88" i="15" s="1"/>
  <c r="K88" i="15"/>
  <c r="L88" i="15" s="1"/>
  <c r="Q88" i="15"/>
  <c r="R88" i="15" s="1"/>
  <c r="K95" i="15"/>
  <c r="L95" i="15" s="1"/>
  <c r="M95" i="15"/>
  <c r="N95" i="15" s="1"/>
  <c r="Y95" i="15"/>
  <c r="Z95" i="15" s="1"/>
  <c r="S95" i="15"/>
  <c r="T95" i="15" s="1"/>
  <c r="AA95" i="15"/>
  <c r="AB95" i="15" s="1"/>
  <c r="U95" i="15"/>
  <c r="V95" i="15" s="1"/>
  <c r="I95" i="15"/>
  <c r="J95" i="15" s="1"/>
  <c r="O95" i="15"/>
  <c r="P95" i="15" s="1"/>
  <c r="W95" i="15"/>
  <c r="X95" i="15" s="1"/>
  <c r="Q95" i="15"/>
  <c r="R95" i="15" s="1"/>
  <c r="G95" i="15"/>
  <c r="H95" i="15" s="1"/>
  <c r="Y92" i="16"/>
  <c r="Z92" i="16" s="1"/>
  <c r="Q92" i="16"/>
  <c r="R92" i="16" s="1"/>
  <c r="I92" i="16"/>
  <c r="J92" i="16" s="1"/>
  <c r="M92" i="16"/>
  <c r="N92" i="16" s="1"/>
  <c r="W92" i="16"/>
  <c r="X92" i="16" s="1"/>
  <c r="G92" i="16"/>
  <c r="H92" i="16" s="1"/>
  <c r="U92" i="16"/>
  <c r="V92" i="16" s="1"/>
  <c r="AA92" i="16"/>
  <c r="AB92" i="16" s="1"/>
  <c r="O92" i="16"/>
  <c r="P92" i="16" s="1"/>
  <c r="K92" i="16"/>
  <c r="L92" i="16" s="1"/>
  <c r="S92" i="16"/>
  <c r="T92" i="16" s="1"/>
  <c r="U88" i="16"/>
  <c r="V88" i="16" s="1"/>
  <c r="O88" i="16"/>
  <c r="P88" i="16" s="1"/>
  <c r="Q88" i="16"/>
  <c r="R88" i="16" s="1"/>
  <c r="W88" i="16"/>
  <c r="X88" i="16" s="1"/>
  <c r="I88" i="16"/>
  <c r="J88" i="16" s="1"/>
  <c r="M88" i="16"/>
  <c r="N88" i="16" s="1"/>
  <c r="G88" i="16"/>
  <c r="H88" i="16" s="1"/>
  <c r="AA88" i="16"/>
  <c r="AB88" i="16" s="1"/>
  <c r="S88" i="16"/>
  <c r="T88" i="16" s="1"/>
  <c r="Y88" i="16"/>
  <c r="Z88" i="16" s="1"/>
  <c r="K88" i="16"/>
  <c r="L88" i="16" s="1"/>
  <c r="O78" i="15"/>
  <c r="P78" i="15" s="1"/>
  <c r="G78" i="15"/>
  <c r="H78" i="15" s="1"/>
  <c r="W78" i="15"/>
  <c r="X78" i="15" s="1"/>
  <c r="I78" i="15"/>
  <c r="J78" i="15" s="1"/>
  <c r="S78" i="15"/>
  <c r="T78" i="15" s="1"/>
  <c r="Y78" i="15"/>
  <c r="Z78" i="15" s="1"/>
  <c r="AA78" i="15"/>
  <c r="AB78" i="15" s="1"/>
  <c r="Q78" i="15"/>
  <c r="R78" i="15" s="1"/>
  <c r="U78" i="15"/>
  <c r="V78" i="15" s="1"/>
  <c r="K78" i="15"/>
  <c r="L78" i="15" s="1"/>
  <c r="M78" i="15"/>
  <c r="N78" i="15" s="1"/>
  <c r="AA80" i="15"/>
  <c r="AB80" i="15" s="1"/>
  <c r="O80" i="15"/>
  <c r="P80" i="15" s="1"/>
  <c r="S80" i="15"/>
  <c r="T80" i="15" s="1"/>
  <c r="W80" i="15"/>
  <c r="X80" i="15" s="1"/>
  <c r="G80" i="15"/>
  <c r="H80" i="15" s="1"/>
  <c r="U80" i="15"/>
  <c r="V80" i="15" s="1"/>
  <c r="M80" i="15"/>
  <c r="N80" i="15" s="1"/>
  <c r="Q80" i="15"/>
  <c r="R80" i="15" s="1"/>
  <c r="K80" i="15"/>
  <c r="L80" i="15" s="1"/>
  <c r="Y80" i="15"/>
  <c r="Z80" i="15" s="1"/>
  <c r="I80" i="15"/>
  <c r="J80" i="15" s="1"/>
  <c r="AA94" i="17"/>
  <c r="AB94" i="17" s="1"/>
  <c r="I94" i="17"/>
  <c r="J94" i="17" s="1"/>
  <c r="G94" i="17"/>
  <c r="H94" i="17" s="1"/>
  <c r="O94" i="17"/>
  <c r="P94" i="17" s="1"/>
  <c r="K94" i="17"/>
  <c r="L94" i="17" s="1"/>
  <c r="U94" i="17"/>
  <c r="V94" i="17" s="1"/>
  <c r="W94" i="17"/>
  <c r="X94" i="17" s="1"/>
  <c r="Q94" i="17"/>
  <c r="R94" i="17" s="1"/>
  <c r="S94" i="17"/>
  <c r="T94" i="17" s="1"/>
  <c r="M94" i="17"/>
  <c r="N94" i="17" s="1"/>
  <c r="Y94" i="17"/>
  <c r="Z94" i="17" s="1"/>
  <c r="I89" i="17"/>
  <c r="J89" i="17" s="1"/>
  <c r="W89" i="17"/>
  <c r="X89" i="17" s="1"/>
  <c r="U89" i="17"/>
  <c r="V89" i="17" s="1"/>
  <c r="AA89" i="17"/>
  <c r="AB89" i="17" s="1"/>
  <c r="G89" i="17"/>
  <c r="H89" i="17" s="1"/>
  <c r="S89" i="17"/>
  <c r="T89" i="17" s="1"/>
  <c r="K89" i="17"/>
  <c r="L89" i="17" s="1"/>
  <c r="M89" i="17"/>
  <c r="N89" i="17" s="1"/>
  <c r="Y89" i="17"/>
  <c r="Z89" i="17" s="1"/>
  <c r="Q89" i="17"/>
  <c r="R89" i="17" s="1"/>
  <c r="O89" i="17"/>
  <c r="P89" i="17" s="1"/>
  <c r="W84" i="17"/>
  <c r="X84" i="17" s="1"/>
  <c r="Y84" i="17"/>
  <c r="Z84" i="17" s="1"/>
  <c r="Q84" i="17"/>
  <c r="R84" i="17" s="1"/>
  <c r="G84" i="17"/>
  <c r="H84" i="17" s="1"/>
  <c r="I84" i="17"/>
  <c r="J84" i="17" s="1"/>
  <c r="U84" i="17"/>
  <c r="V84" i="17" s="1"/>
  <c r="S84" i="17"/>
  <c r="T84" i="17" s="1"/>
  <c r="K84" i="17"/>
  <c r="L84" i="17" s="1"/>
  <c r="AA84" i="17"/>
  <c r="AB84" i="17" s="1"/>
  <c r="O84" i="17"/>
  <c r="P84" i="17" s="1"/>
  <c r="M84" i="17"/>
  <c r="N84" i="17" s="1"/>
  <c r="AA72" i="15"/>
  <c r="AB72" i="15" s="1"/>
  <c r="I72" i="15"/>
  <c r="J72" i="15" s="1"/>
  <c r="Y72" i="15"/>
  <c r="Z72" i="15" s="1"/>
  <c r="M72" i="15"/>
  <c r="N72" i="15" s="1"/>
  <c r="O72" i="15"/>
  <c r="P72" i="15" s="1"/>
  <c r="Q72" i="15"/>
  <c r="R72" i="15" s="1"/>
  <c r="K72" i="15"/>
  <c r="L72" i="15" s="1"/>
  <c r="W72" i="15"/>
  <c r="X72" i="15" s="1"/>
  <c r="G72" i="15"/>
  <c r="H72" i="15" s="1"/>
  <c r="U72" i="15"/>
  <c r="V72" i="15" s="1"/>
  <c r="S72" i="15"/>
  <c r="T72" i="15" s="1"/>
  <c r="O83" i="16"/>
  <c r="P83" i="16" s="1"/>
  <c r="I83" i="16"/>
  <c r="J83" i="16" s="1"/>
  <c r="K83" i="16"/>
  <c r="L83" i="16" s="1"/>
  <c r="W83" i="16"/>
  <c r="X83" i="16" s="1"/>
  <c r="S83" i="16"/>
  <c r="T83" i="16" s="1"/>
  <c r="Y83" i="16"/>
  <c r="Z83" i="16" s="1"/>
  <c r="G83" i="16"/>
  <c r="H83" i="16" s="1"/>
  <c r="U83" i="16"/>
  <c r="V83" i="16" s="1"/>
  <c r="Q83" i="16"/>
  <c r="R83" i="16" s="1"/>
  <c r="M83" i="16"/>
  <c r="N83" i="16" s="1"/>
  <c r="AA83" i="16"/>
  <c r="AB83" i="16" s="1"/>
  <c r="M79" i="16"/>
  <c r="N79" i="16" s="1"/>
  <c r="S79" i="16"/>
  <c r="T79" i="16" s="1"/>
  <c r="Y79" i="16"/>
  <c r="Z79" i="16" s="1"/>
  <c r="W79" i="16"/>
  <c r="X79" i="16" s="1"/>
  <c r="AA79" i="16"/>
  <c r="AB79" i="16" s="1"/>
  <c r="Q79" i="16"/>
  <c r="R79" i="16" s="1"/>
  <c r="G79" i="16"/>
  <c r="H79" i="16" s="1"/>
  <c r="K79" i="16"/>
  <c r="L79" i="16" s="1"/>
  <c r="O79" i="16"/>
  <c r="P79" i="16" s="1"/>
  <c r="I79" i="16"/>
  <c r="J79" i="16" s="1"/>
  <c r="U79" i="16"/>
  <c r="V79" i="16" s="1"/>
  <c r="Y77" i="16"/>
  <c r="Z77" i="16" s="1"/>
  <c r="U77" i="16"/>
  <c r="V77" i="16" s="1"/>
  <c r="K77" i="16"/>
  <c r="L77" i="16" s="1"/>
  <c r="Q77" i="16"/>
  <c r="R77" i="16" s="1"/>
  <c r="O77" i="16"/>
  <c r="P77" i="16" s="1"/>
  <c r="M77" i="16"/>
  <c r="N77" i="16" s="1"/>
  <c r="W77" i="16"/>
  <c r="X77" i="16" s="1"/>
  <c r="I77" i="16"/>
  <c r="J77" i="16" s="1"/>
  <c r="S77" i="16"/>
  <c r="T77" i="16" s="1"/>
  <c r="G77" i="16"/>
  <c r="H77" i="16" s="1"/>
  <c r="AA77" i="16"/>
  <c r="AB77" i="16" s="1"/>
  <c r="E7" i="23" a="1"/>
  <c r="E7" i="23" s="1"/>
  <c r="E8" i="23" s="1" a="1"/>
  <c r="E8" i="23" s="1"/>
  <c r="E9" i="23" s="1" a="1"/>
  <c r="E9" i="23" s="1"/>
  <c r="E10" i="23" s="1" a="1"/>
  <c r="E10" i="23" s="1"/>
  <c r="E11" i="23" s="1" a="1"/>
  <c r="E11" i="23" s="1"/>
  <c r="E12" i="23" s="1" a="1"/>
  <c r="E12" i="23" s="1"/>
  <c r="E13" i="23" s="1" a="1"/>
  <c r="E13" i="23" s="1"/>
  <c r="E14" i="23" s="1" a="1"/>
  <c r="E14" i="23" s="1"/>
  <c r="E15" i="23" s="1" a="1"/>
  <c r="E15" i="23" s="1"/>
  <c r="E16" i="23" s="1" a="1"/>
  <c r="E16" i="23" s="1"/>
  <c r="E17" i="23" s="1" a="1"/>
  <c r="E17" i="23" s="1"/>
  <c r="E18" i="23" s="1" a="1"/>
  <c r="E18" i="23" s="1"/>
  <c r="S63" i="16"/>
  <c r="T63" i="16" s="1"/>
  <c r="Y40" i="17"/>
  <c r="Z40" i="17" s="1"/>
  <c r="Y65" i="17"/>
  <c r="Z65" i="17" s="1"/>
  <c r="Y35" i="17"/>
  <c r="Z35" i="17" s="1"/>
  <c r="K66" i="16"/>
  <c r="L66" i="16" s="1"/>
  <c r="M63" i="16"/>
  <c r="N63" i="16" s="1"/>
  <c r="M67" i="16"/>
  <c r="N67" i="16" s="1"/>
  <c r="U39" i="15"/>
  <c r="G66" i="16"/>
  <c r="H66" i="16" s="1"/>
  <c r="G10" i="17"/>
  <c r="G67" i="16"/>
  <c r="H67" i="16" s="1"/>
  <c r="Y39" i="15"/>
  <c r="I41" i="17"/>
  <c r="M10" i="17"/>
  <c r="O55" i="17"/>
  <c r="P55" i="17" s="1"/>
  <c r="I45" i="15"/>
  <c r="M39" i="15"/>
  <c r="N39" i="15" s="1"/>
  <c r="AA66" i="16"/>
  <c r="AB66" i="16" s="1"/>
  <c r="U66" i="16"/>
  <c r="V66" i="16" s="1"/>
  <c r="S41" i="17"/>
  <c r="O63" i="16"/>
  <c r="P63" i="16" s="1"/>
  <c r="U10" i="17"/>
  <c r="K65" i="17"/>
  <c r="L65" i="17" s="1"/>
  <c r="S65" i="17"/>
  <c r="Q67" i="16"/>
  <c r="U61" i="17"/>
  <c r="O39" i="15"/>
  <c r="P39" i="15" s="1"/>
  <c r="Q40" i="17"/>
  <c r="K40" i="17"/>
  <c r="L40" i="17" s="1"/>
  <c r="S66" i="16"/>
  <c r="U41" i="17"/>
  <c r="W41" i="17"/>
  <c r="W63" i="16"/>
  <c r="X63" i="16" s="1"/>
  <c r="Y63" i="16"/>
  <c r="I10" i="17"/>
  <c r="AA65" i="17"/>
  <c r="G65" i="17"/>
  <c r="H65" i="17" s="1"/>
  <c r="S67" i="16"/>
  <c r="G55" i="17"/>
  <c r="H55" i="17" s="1"/>
  <c r="M61" i="17"/>
  <c r="Q39" i="15"/>
  <c r="R39" i="15" s="1"/>
  <c r="W40" i="17"/>
  <c r="Q63" i="16"/>
  <c r="R63" i="16" s="1"/>
  <c r="E5" i="24" a="1"/>
  <c r="E5" i="24" s="1"/>
  <c r="W39" i="15"/>
  <c r="X39" i="15" s="1"/>
  <c r="I40" i="17"/>
  <c r="AA40" i="17"/>
  <c r="AB40" i="17" s="1"/>
  <c r="Q66" i="16"/>
  <c r="R66" i="16" s="1"/>
  <c r="Q41" i="17"/>
  <c r="R41" i="17" s="1"/>
  <c r="K41" i="17"/>
  <c r="L41" i="17" s="1"/>
  <c r="I63" i="16"/>
  <c r="J63" i="16" s="1"/>
  <c r="Q10" i="17"/>
  <c r="O10" i="17"/>
  <c r="U65" i="17"/>
  <c r="U67" i="16"/>
  <c r="V67" i="16" s="1"/>
  <c r="AA67" i="16"/>
  <c r="W55" i="17"/>
  <c r="X55" i="17" s="1"/>
  <c r="Q61" i="17"/>
  <c r="R61" i="17" s="1"/>
  <c r="G7" i="17"/>
  <c r="O69" i="15"/>
  <c r="S59" i="15"/>
  <c r="T59" i="15" s="1"/>
  <c r="Y55" i="17"/>
  <c r="Z55" i="17" s="1"/>
  <c r="K61" i="17"/>
  <c r="L61" i="17" s="1"/>
  <c r="S7" i="17"/>
  <c r="G48" i="16"/>
  <c r="H48" i="16" s="1"/>
  <c r="K43" i="17"/>
  <c r="U40" i="15"/>
  <c r="V40" i="15" s="1"/>
  <c r="Q17" i="17"/>
  <c r="U55" i="17"/>
  <c r="Y61" i="17"/>
  <c r="K7" i="17"/>
  <c r="O59" i="15"/>
  <c r="Y17" i="17"/>
  <c r="I68" i="17"/>
  <c r="Q43" i="17"/>
  <c r="R43" i="17" s="1"/>
  <c r="Y62" i="16"/>
  <c r="G32" i="15"/>
  <c r="H32" i="15" s="1"/>
  <c r="Y40" i="15"/>
  <c r="Z40" i="15" s="1"/>
  <c r="Y48" i="16"/>
  <c r="Z48" i="16" s="1"/>
  <c r="Y45" i="15"/>
  <c r="Y70" i="17"/>
  <c r="Z70" i="17" s="1"/>
  <c r="Y69" i="15"/>
  <c r="I48" i="16"/>
  <c r="J48" i="16" s="1"/>
  <c r="W40" i="15"/>
  <c r="G69" i="15"/>
  <c r="H69" i="15" s="1"/>
  <c r="AA59" i="15"/>
  <c r="M17" i="17"/>
  <c r="N17" i="17" s="1"/>
  <c r="K45" i="15"/>
  <c r="M68" i="17"/>
  <c r="O43" i="17"/>
  <c r="P43" i="17" s="1"/>
  <c r="Y64" i="15"/>
  <c r="Z64" i="15" s="1"/>
  <c r="Y28" i="17"/>
  <c r="W66" i="17"/>
  <c r="I62" i="17"/>
  <c r="J62" i="17" s="1"/>
  <c r="K68" i="17"/>
  <c r="L68" i="17" s="1"/>
  <c r="W51" i="15"/>
  <c r="U31" i="17"/>
  <c r="Q56" i="17"/>
  <c r="O28" i="17"/>
  <c r="P28" i="17" s="1"/>
  <c r="I8" i="17"/>
  <c r="Y66" i="17"/>
  <c r="Z66" i="17" s="1"/>
  <c r="G8" i="17"/>
  <c r="I39" i="15"/>
  <c r="J39" i="15" s="1"/>
  <c r="U40" i="17"/>
  <c r="S40" i="17"/>
  <c r="T40" i="17" s="1"/>
  <c r="O66" i="16"/>
  <c r="M66" i="16"/>
  <c r="N66" i="16" s="1"/>
  <c r="Y41" i="17"/>
  <c r="O41" i="17"/>
  <c r="AA41" i="17"/>
  <c r="AB41" i="17" s="1"/>
  <c r="U63" i="16"/>
  <c r="V63" i="16" s="1"/>
  <c r="AA63" i="16"/>
  <c r="AB63" i="16" s="1"/>
  <c r="S10" i="17"/>
  <c r="K10" i="17"/>
  <c r="I65" i="17"/>
  <c r="J65" i="17" s="1"/>
  <c r="W65" i="17"/>
  <c r="K67" i="16"/>
  <c r="O67" i="16"/>
  <c r="P67" i="16" s="1"/>
  <c r="Q55" i="17"/>
  <c r="R55" i="17" s="1"/>
  <c r="S61" i="17"/>
  <c r="O7" i="17"/>
  <c r="S40" i="15"/>
  <c r="T40" i="15" s="1"/>
  <c r="M69" i="15"/>
  <c r="K59" i="15"/>
  <c r="M48" i="16"/>
  <c r="U17" i="17"/>
  <c r="Q45" i="15"/>
  <c r="R45" i="15" s="1"/>
  <c r="K28" i="17"/>
  <c r="AA62" i="17"/>
  <c r="AB62" i="17" s="1"/>
  <c r="W35" i="17"/>
  <c r="X35" i="17" s="1"/>
  <c r="Y39" i="16"/>
  <c r="Z39" i="16" s="1"/>
  <c r="E10" i="22" a="1"/>
  <c r="E10" i="22" s="1"/>
  <c r="E11" i="22" s="1" a="1"/>
  <c r="E11" i="22" s="1"/>
  <c r="O51" i="15"/>
  <c r="O56" i="17"/>
  <c r="P56" i="17" s="1"/>
  <c r="AA70" i="17"/>
  <c r="AB70" i="17" s="1"/>
  <c r="AA51" i="15"/>
  <c r="W50" i="15"/>
  <c r="O38" i="17"/>
  <c r="P38" i="17" s="1"/>
  <c r="I67" i="17"/>
  <c r="J67" i="17" s="1"/>
  <c r="M53" i="17"/>
  <c r="S39" i="16"/>
  <c r="T39" i="16" s="1"/>
  <c r="M50" i="15"/>
  <c r="U64" i="15"/>
  <c r="V64" i="15" s="1"/>
  <c r="W70" i="17"/>
  <c r="I62" i="16"/>
  <c r="W31" i="17"/>
  <c r="Q32" i="15"/>
  <c r="R32" i="15" s="1"/>
  <c r="U50" i="15"/>
  <c r="S32" i="15"/>
  <c r="K67" i="15"/>
  <c r="L67" i="15" s="1"/>
  <c r="AA66" i="17"/>
  <c r="AB66" i="17" s="1"/>
  <c r="G62" i="17"/>
  <c r="Q35" i="17"/>
  <c r="W39" i="16"/>
  <c r="X39" i="16" s="1"/>
  <c r="W50" i="17"/>
  <c r="X50" i="17" s="1"/>
  <c r="I26" i="16"/>
  <c r="AA67" i="15"/>
  <c r="M67" i="17"/>
  <c r="N67" i="17" s="1"/>
  <c r="G67" i="15"/>
  <c r="H67" i="15" s="1"/>
  <c r="O68" i="17"/>
  <c r="S43" i="17"/>
  <c r="G39" i="15"/>
  <c r="H39" i="15" s="1"/>
  <c r="S39" i="15"/>
  <c r="T39" i="15" s="1"/>
  <c r="W64" i="15"/>
  <c r="M40" i="17"/>
  <c r="N40" i="17" s="1"/>
  <c r="G40" i="17"/>
  <c r="I70" i="17"/>
  <c r="I66" i="16"/>
  <c r="Y66" i="16"/>
  <c r="U51" i="15"/>
  <c r="AA62" i="16"/>
  <c r="AB62" i="16" s="1"/>
  <c r="U62" i="16"/>
  <c r="M41" i="17"/>
  <c r="M31" i="17"/>
  <c r="N31" i="17" s="1"/>
  <c r="Y31" i="17"/>
  <c r="Z31" i="17" s="1"/>
  <c r="G63" i="16"/>
  <c r="W56" i="17"/>
  <c r="X56" i="17" s="1"/>
  <c r="S56" i="17"/>
  <c r="T56" i="17" s="1"/>
  <c r="W10" i="17"/>
  <c r="O32" i="15"/>
  <c r="Q65" i="17"/>
  <c r="O65" i="17"/>
  <c r="P65" i="17" s="1"/>
  <c r="Y67" i="16"/>
  <c r="Z67" i="16" s="1"/>
  <c r="I67" i="16"/>
  <c r="I50" i="15"/>
  <c r="AA55" i="17"/>
  <c r="S55" i="17"/>
  <c r="T55" i="17" s="1"/>
  <c r="O61" i="17"/>
  <c r="W61" i="17"/>
  <c r="K67" i="17"/>
  <c r="I7" i="17"/>
  <c r="S53" i="17"/>
  <c r="U67" i="15"/>
  <c r="G40" i="15"/>
  <c r="AA69" i="15"/>
  <c r="AB69" i="15" s="1"/>
  <c r="I69" i="15"/>
  <c r="Y59" i="15"/>
  <c r="W59" i="15"/>
  <c r="X59" i="15" s="1"/>
  <c r="Q48" i="16"/>
  <c r="U48" i="16"/>
  <c r="S17" i="17"/>
  <c r="K17" i="17"/>
  <c r="M45" i="15"/>
  <c r="N45" i="15" s="1"/>
  <c r="G45" i="15"/>
  <c r="S28" i="17"/>
  <c r="I66" i="17"/>
  <c r="O62" i="17"/>
  <c r="P62" i="17" s="1"/>
  <c r="K62" i="17"/>
  <c r="K8" i="17"/>
  <c r="I35" i="17"/>
  <c r="K35" i="17"/>
  <c r="L35" i="17" s="1"/>
  <c r="I39" i="16"/>
  <c r="Q68" i="17"/>
  <c r="M43" i="17"/>
  <c r="N43" i="17" s="1"/>
  <c r="AA43" i="17"/>
  <c r="AB43" i="17" s="1"/>
  <c r="Q64" i="15"/>
  <c r="S64" i="15"/>
  <c r="K70" i="17"/>
  <c r="L70" i="17" s="1"/>
  <c r="G70" i="17"/>
  <c r="H70" i="17" s="1"/>
  <c r="I51" i="15"/>
  <c r="M62" i="16"/>
  <c r="S31" i="17"/>
  <c r="U56" i="17"/>
  <c r="V56" i="17" s="1"/>
  <c r="M32" i="15"/>
  <c r="Y50" i="15"/>
  <c r="G50" i="15"/>
  <c r="M7" i="17"/>
  <c r="U7" i="17"/>
  <c r="Y67" i="15"/>
  <c r="W67" i="15"/>
  <c r="Q40" i="15"/>
  <c r="R40" i="15" s="1"/>
  <c r="O40" i="15"/>
  <c r="Q69" i="15"/>
  <c r="U69" i="15"/>
  <c r="U59" i="15"/>
  <c r="V59" i="15" s="1"/>
  <c r="I59" i="15"/>
  <c r="AA48" i="16"/>
  <c r="S48" i="16"/>
  <c r="T48" i="16" s="1"/>
  <c r="O17" i="17"/>
  <c r="P17" i="17" s="1"/>
  <c r="W17" i="17"/>
  <c r="O45" i="15"/>
  <c r="W45" i="15"/>
  <c r="M28" i="17"/>
  <c r="N28" i="17" s="1"/>
  <c r="K66" i="17"/>
  <c r="G66" i="17"/>
  <c r="M62" i="17"/>
  <c r="M8" i="17"/>
  <c r="Q8" i="17"/>
  <c r="O35" i="17"/>
  <c r="Q39" i="16"/>
  <c r="U30" i="17"/>
  <c r="V30" i="17" s="1"/>
  <c r="M21" i="17"/>
  <c r="M59" i="17"/>
  <c r="I17" i="16"/>
  <c r="S57" i="16"/>
  <c r="T57" i="16" s="1"/>
  <c r="S57" i="15"/>
  <c r="W57" i="15"/>
  <c r="I27" i="17"/>
  <c r="I45" i="16"/>
  <c r="J45" i="16" s="1"/>
  <c r="G47" i="16"/>
  <c r="Y22" i="17"/>
  <c r="Y38" i="16"/>
  <c r="Y45" i="16"/>
  <c r="Z45" i="16" s="1"/>
  <c r="Y46" i="17"/>
  <c r="K27" i="17"/>
  <c r="Y47" i="16"/>
  <c r="G21" i="17"/>
  <c r="H21" i="17" s="1"/>
  <c r="U49" i="17"/>
  <c r="I38" i="17"/>
  <c r="S70" i="15"/>
  <c r="U46" i="17"/>
  <c r="V46" i="17" s="1"/>
  <c r="K49" i="17"/>
  <c r="K30" i="17"/>
  <c r="S21" i="17"/>
  <c r="AA38" i="17"/>
  <c r="AB38" i="17" s="1"/>
  <c r="Q26" i="15"/>
  <c r="M38" i="15"/>
  <c r="Y44" i="17"/>
  <c r="W40" i="16"/>
  <c r="X40" i="16" s="1"/>
  <c r="G45" i="17"/>
  <c r="K23" i="17"/>
  <c r="U17" i="15"/>
  <c r="I43" i="17"/>
  <c r="J43" i="17" s="1"/>
  <c r="G43" i="17"/>
  <c r="G64" i="15"/>
  <c r="O64" i="15"/>
  <c r="M64" i="15"/>
  <c r="N64" i="15" s="1"/>
  <c r="S70" i="17"/>
  <c r="K51" i="15"/>
  <c r="M56" i="17"/>
  <c r="N56" i="17" s="1"/>
  <c r="K56" i="17"/>
  <c r="L56" i="17" s="1"/>
  <c r="I56" i="17"/>
  <c r="O22" i="17"/>
  <c r="K38" i="16"/>
  <c r="U57" i="15"/>
  <c r="V57" i="15" s="1"/>
  <c r="M45" i="16"/>
  <c r="G46" i="17"/>
  <c r="S27" i="17"/>
  <c r="T27" i="17" s="1"/>
  <c r="Y49" i="17"/>
  <c r="Z49" i="17" s="1"/>
  <c r="K47" i="16"/>
  <c r="O30" i="17"/>
  <c r="AA37" i="17"/>
  <c r="AB37" i="17" s="1"/>
  <c r="G68" i="17"/>
  <c r="H68" i="17" s="1"/>
  <c r="AA68" i="17"/>
  <c r="Y68" i="17"/>
  <c r="U70" i="17"/>
  <c r="Y51" i="15"/>
  <c r="Z51" i="15" s="1"/>
  <c r="G51" i="15"/>
  <c r="Q62" i="16"/>
  <c r="O62" i="16"/>
  <c r="G62" i="16"/>
  <c r="H62" i="16" s="1"/>
  <c r="O31" i="17"/>
  <c r="Q31" i="17"/>
  <c r="K31" i="17"/>
  <c r="U32" i="15"/>
  <c r="V32" i="15" s="1"/>
  <c r="K32" i="15"/>
  <c r="S50" i="15"/>
  <c r="Q50" i="15"/>
  <c r="W68" i="17"/>
  <c r="X68" i="17" s="1"/>
  <c r="U68" i="17"/>
  <c r="U43" i="17"/>
  <c r="Y43" i="17"/>
  <c r="K64" i="15"/>
  <c r="L64" i="15" s="1"/>
  <c r="I64" i="15"/>
  <c r="Q70" i="17"/>
  <c r="O70" i="17"/>
  <c r="Q51" i="15"/>
  <c r="R51" i="15" s="1"/>
  <c r="M51" i="15"/>
  <c r="K62" i="16"/>
  <c r="S62" i="16"/>
  <c r="I31" i="17"/>
  <c r="J31" i="17" s="1"/>
  <c r="G56" i="17"/>
  <c r="AA56" i="17"/>
  <c r="Y32" i="15"/>
  <c r="I32" i="15"/>
  <c r="J32" i="15" s="1"/>
  <c r="O50" i="15"/>
  <c r="AA50" i="15"/>
  <c r="G22" i="17"/>
  <c r="W38" i="16"/>
  <c r="X38" i="16" s="1"/>
  <c r="AA57" i="15"/>
  <c r="G45" i="16"/>
  <c r="K46" i="17"/>
  <c r="G27" i="17"/>
  <c r="H27" i="17" s="1"/>
  <c r="G49" i="17"/>
  <c r="I47" i="16"/>
  <c r="G30" i="17"/>
  <c r="H30" i="17" s="1"/>
  <c r="Q13" i="17"/>
  <c r="M22" i="17"/>
  <c r="S22" i="17"/>
  <c r="U38" i="16"/>
  <c r="M38" i="16"/>
  <c r="N38" i="16" s="1"/>
  <c r="I57" i="15"/>
  <c r="M57" i="15"/>
  <c r="W45" i="16"/>
  <c r="X45" i="16" s="1"/>
  <c r="O45" i="16"/>
  <c r="P45" i="16" s="1"/>
  <c r="Q67" i="15"/>
  <c r="I67" i="15"/>
  <c r="M46" i="17"/>
  <c r="AA46" i="17"/>
  <c r="AB46" i="17" s="1"/>
  <c r="Q27" i="17"/>
  <c r="M27" i="17"/>
  <c r="I49" i="17"/>
  <c r="W49" i="17"/>
  <c r="W47" i="16"/>
  <c r="O47" i="16"/>
  <c r="Q30" i="17"/>
  <c r="W30" i="17"/>
  <c r="O21" i="17"/>
  <c r="K21" i="17"/>
  <c r="M38" i="17"/>
  <c r="I21" i="15"/>
  <c r="J21" i="15" s="1"/>
  <c r="S59" i="16"/>
  <c r="Q22" i="17"/>
  <c r="K22" i="17"/>
  <c r="G38" i="16"/>
  <c r="H38" i="16" s="1"/>
  <c r="Q38" i="16"/>
  <c r="G57" i="15"/>
  <c r="O57" i="15"/>
  <c r="K45" i="16"/>
  <c r="L45" i="16" s="1"/>
  <c r="S45" i="16"/>
  <c r="I46" i="17"/>
  <c r="W46" i="17"/>
  <c r="Y27" i="17"/>
  <c r="Z27" i="17" s="1"/>
  <c r="U27" i="17"/>
  <c r="AA49" i="17"/>
  <c r="S49" i="17"/>
  <c r="T49" i="17" s="1"/>
  <c r="S47" i="16"/>
  <c r="T47" i="16" s="1"/>
  <c r="AA47" i="16"/>
  <c r="Y30" i="17"/>
  <c r="I30" i="17"/>
  <c r="Q21" i="17"/>
  <c r="R21" i="17" s="1"/>
  <c r="M37" i="17"/>
  <c r="G38" i="17"/>
  <c r="S38" i="17"/>
  <c r="T38" i="17" s="1"/>
  <c r="W54" i="17"/>
  <c r="X54" i="17" s="1"/>
  <c r="Y32" i="16"/>
  <c r="U56" i="16"/>
  <c r="Y45" i="17"/>
  <c r="M55" i="17"/>
  <c r="N55" i="17" s="1"/>
  <c r="K55" i="17"/>
  <c r="K17" i="15"/>
  <c r="I61" i="17"/>
  <c r="J61" i="17" s="1"/>
  <c r="G61" i="17"/>
  <c r="H61" i="17" s="1"/>
  <c r="O67" i="17"/>
  <c r="Q7" i="17"/>
  <c r="Y7" i="17"/>
  <c r="O53" i="17"/>
  <c r="P53" i="17" s="1"/>
  <c r="M40" i="15"/>
  <c r="K40" i="15"/>
  <c r="W69" i="15"/>
  <c r="S69" i="15"/>
  <c r="Q59" i="15"/>
  <c r="M59" i="15"/>
  <c r="K48" i="16"/>
  <c r="O48" i="16"/>
  <c r="P48" i="16" s="1"/>
  <c r="I17" i="17"/>
  <c r="U45" i="15"/>
  <c r="Q28" i="17"/>
  <c r="G28" i="17"/>
  <c r="U66" i="17"/>
  <c r="S66" i="17"/>
  <c r="Y62" i="17"/>
  <c r="W62" i="17"/>
  <c r="X62" i="17" s="1"/>
  <c r="O8" i="17"/>
  <c r="U8" i="17"/>
  <c r="S8" i="17"/>
  <c r="U35" i="17"/>
  <c r="S35" i="17"/>
  <c r="O68" i="16"/>
  <c r="M39" i="16"/>
  <c r="K39" i="16"/>
  <c r="L39" i="16" s="1"/>
  <c r="O51" i="17"/>
  <c r="U28" i="17"/>
  <c r="I28" i="17"/>
  <c r="Q66" i="17"/>
  <c r="R66" i="17" s="1"/>
  <c r="O66" i="17"/>
  <c r="U62" i="17"/>
  <c r="S62" i="17"/>
  <c r="Y8" i="17"/>
  <c r="M35" i="17"/>
  <c r="U39" i="16"/>
  <c r="G39" i="16"/>
  <c r="I22" i="17"/>
  <c r="J22" i="17" s="1"/>
  <c r="U22" i="17"/>
  <c r="I38" i="16"/>
  <c r="S38" i="16"/>
  <c r="Y57" i="15"/>
  <c r="Z57" i="15" s="1"/>
  <c r="K57" i="15"/>
  <c r="U45" i="16"/>
  <c r="O67" i="15"/>
  <c r="M67" i="15"/>
  <c r="N67" i="15" s="1"/>
  <c r="S46" i="17"/>
  <c r="Q46" i="17"/>
  <c r="W27" i="17"/>
  <c r="Q49" i="17"/>
  <c r="R49" i="17" s="1"/>
  <c r="O49" i="17"/>
  <c r="M47" i="16"/>
  <c r="N47" i="16" s="1"/>
  <c r="Q47" i="16"/>
  <c r="M30" i="17"/>
  <c r="I21" i="17"/>
  <c r="Y21" i="17"/>
  <c r="Q37" i="17"/>
  <c r="K38" i="17"/>
  <c r="L38" i="17" s="1"/>
  <c r="Q38" i="17"/>
  <c r="Y13" i="17"/>
  <c r="K54" i="17"/>
  <c r="L54" i="17" s="1"/>
  <c r="Y59" i="16"/>
  <c r="S32" i="16"/>
  <c r="K21" i="15"/>
  <c r="G68" i="16"/>
  <c r="G14" i="17"/>
  <c r="G37" i="17"/>
  <c r="O13" i="17"/>
  <c r="O54" i="17"/>
  <c r="AA59" i="16"/>
  <c r="AA46" i="16"/>
  <c r="K62" i="15"/>
  <c r="G32" i="17"/>
  <c r="U13" i="17"/>
  <c r="S54" i="17"/>
  <c r="G59" i="16"/>
  <c r="G46" i="16"/>
  <c r="M51" i="17"/>
  <c r="Y52" i="16"/>
  <c r="G52" i="16"/>
  <c r="Q52" i="16"/>
  <c r="AA52" i="16"/>
  <c r="I52" i="16"/>
  <c r="G70" i="16"/>
  <c r="K70" i="16"/>
  <c r="U70" i="16"/>
  <c r="O70" i="16"/>
  <c r="M70" i="16"/>
  <c r="Q70" i="16"/>
  <c r="S70" i="16"/>
  <c r="T70" i="16" s="1"/>
  <c r="I70" i="16"/>
  <c r="AA63" i="17"/>
  <c r="G63" i="17"/>
  <c r="I63" i="17"/>
  <c r="J63" i="17" s="1"/>
  <c r="K63" i="17"/>
  <c r="M63" i="17"/>
  <c r="O63" i="17"/>
  <c r="Q63" i="17"/>
  <c r="R63" i="17" s="1"/>
  <c r="S63" i="17"/>
  <c r="U63" i="17"/>
  <c r="G34" i="17"/>
  <c r="M34" i="17"/>
  <c r="N34" i="17" s="1"/>
  <c r="Y34" i="17"/>
  <c r="I34" i="17"/>
  <c r="S34" i="17"/>
  <c r="U34" i="17"/>
  <c r="O34" i="17"/>
  <c r="O57" i="17"/>
  <c r="Q57" i="17"/>
  <c r="S57" i="17"/>
  <c r="U57" i="17"/>
  <c r="W57" i="17"/>
  <c r="Y57" i="17"/>
  <c r="Z57" i="17" s="1"/>
  <c r="G50" i="17"/>
  <c r="I50" i="17"/>
  <c r="K50" i="17"/>
  <c r="M50" i="17"/>
  <c r="O50" i="17"/>
  <c r="P50" i="17" s="1"/>
  <c r="Q50" i="17"/>
  <c r="Q39" i="17"/>
  <c r="O39" i="17"/>
  <c r="Y39" i="17"/>
  <c r="S39" i="17"/>
  <c r="M39" i="17"/>
  <c r="W39" i="17"/>
  <c r="U39" i="17"/>
  <c r="V39" i="17" s="1"/>
  <c r="AA39" i="17"/>
  <c r="M54" i="15"/>
  <c r="Y54" i="15"/>
  <c r="AA54" i="15"/>
  <c r="K54" i="15"/>
  <c r="O54" i="15"/>
  <c r="S54" i="15"/>
  <c r="U54" i="15"/>
  <c r="V54" i="15" s="1"/>
  <c r="I54" i="15"/>
  <c r="M16" i="17"/>
  <c r="W16" i="17"/>
  <c r="Y16" i="17"/>
  <c r="O16" i="17"/>
  <c r="G16" i="17"/>
  <c r="K16" i="17"/>
  <c r="Q16" i="17"/>
  <c r="R16" i="17" s="1"/>
  <c r="M26" i="17"/>
  <c r="Q26" i="17"/>
  <c r="O26" i="17"/>
  <c r="W26" i="17"/>
  <c r="X26" i="17" s="1"/>
  <c r="U26" i="17"/>
  <c r="I26" i="17"/>
  <c r="G26" i="17"/>
  <c r="Q69" i="17"/>
  <c r="S69" i="17"/>
  <c r="U69" i="17"/>
  <c r="W69" i="17"/>
  <c r="Y69" i="17"/>
  <c r="G54" i="16"/>
  <c r="I54" i="16"/>
  <c r="O54" i="16"/>
  <c r="U54" i="16"/>
  <c r="S54" i="16"/>
  <c r="O17" i="16"/>
  <c r="G17" i="16"/>
  <c r="Q17" i="16"/>
  <c r="W17" i="16"/>
  <c r="K44" i="17"/>
  <c r="G44" i="17"/>
  <c r="O44" i="17"/>
  <c r="P44" i="17" s="1"/>
  <c r="I44" i="17"/>
  <c r="Q44" i="17"/>
  <c r="I51" i="16"/>
  <c r="G51" i="16"/>
  <c r="H51" i="16" s="1"/>
  <c r="Y51" i="16"/>
  <c r="S51" i="16"/>
  <c r="M51" i="16"/>
  <c r="Q51" i="16"/>
  <c r="R51" i="16" s="1"/>
  <c r="O51" i="16"/>
  <c r="W51" i="16"/>
  <c r="I56" i="15"/>
  <c r="K56" i="15"/>
  <c r="L56" i="15" s="1"/>
  <c r="S56" i="15"/>
  <c r="M56" i="15"/>
  <c r="O56" i="15"/>
  <c r="Q56" i="15"/>
  <c r="R56" i="15" s="1"/>
  <c r="W56" i="15"/>
  <c r="U56" i="15"/>
  <c r="G21" i="16"/>
  <c r="K21" i="16"/>
  <c r="L21" i="16" s="1"/>
  <c r="S21" i="16"/>
  <c r="W21" i="16"/>
  <c r="M21" i="16"/>
  <c r="U21" i="16"/>
  <c r="Q26" i="16"/>
  <c r="G69" i="17"/>
  <c r="Y54" i="16"/>
  <c r="Q59" i="17"/>
  <c r="S45" i="17"/>
  <c r="Y17" i="15"/>
  <c r="AA57" i="17"/>
  <c r="U50" i="17"/>
  <c r="K52" i="16"/>
  <c r="O26" i="15"/>
  <c r="S44" i="17"/>
  <c r="U44" i="17"/>
  <c r="V44" i="17" s="1"/>
  <c r="U51" i="16"/>
  <c r="W34" i="17"/>
  <c r="W70" i="16"/>
  <c r="M29" i="17"/>
  <c r="N29" i="17" s="1"/>
  <c r="Y26" i="17"/>
  <c r="G69" i="16"/>
  <c r="K9" i="17"/>
  <c r="G39" i="17"/>
  <c r="K38" i="15"/>
  <c r="G38" i="15"/>
  <c r="S38" i="15"/>
  <c r="T38" i="15" s="1"/>
  <c r="U38" i="15"/>
  <c r="V38" i="15" s="1"/>
  <c r="Y38" i="15"/>
  <c r="U17" i="16"/>
  <c r="Q21" i="16"/>
  <c r="W45" i="17"/>
  <c r="S17" i="15"/>
  <c r="I57" i="17"/>
  <c r="O38" i="15"/>
  <c r="O69" i="17"/>
  <c r="K69" i="17"/>
  <c r="K54" i="16"/>
  <c r="W54" i="16"/>
  <c r="S17" i="16"/>
  <c r="O21" i="16"/>
  <c r="M57" i="17"/>
  <c r="Y50" i="17"/>
  <c r="Q38" i="15"/>
  <c r="R38" i="15" s="1"/>
  <c r="S52" i="16"/>
  <c r="O52" i="16"/>
  <c r="W44" i="17"/>
  <c r="AA56" i="15"/>
  <c r="K26" i="17"/>
  <c r="G54" i="15"/>
  <c r="S16" i="17"/>
  <c r="G17" i="15"/>
  <c r="W17" i="15"/>
  <c r="O17" i="15"/>
  <c r="I17" i="15"/>
  <c r="O9" i="17"/>
  <c r="U9" i="17"/>
  <c r="Q9" i="17"/>
  <c r="Y9" i="17"/>
  <c r="W9" i="17"/>
  <c r="S9" i="17"/>
  <c r="I9" i="17"/>
  <c r="G9" i="17"/>
  <c r="G40" i="16"/>
  <c r="O40" i="16"/>
  <c r="U40" i="16"/>
  <c r="I40" i="16"/>
  <c r="Y40" i="16"/>
  <c r="M40" i="16"/>
  <c r="S40" i="16"/>
  <c r="AA40" i="16"/>
  <c r="O69" i="16"/>
  <c r="K69" i="16"/>
  <c r="S69" i="16"/>
  <c r="M69" i="16"/>
  <c r="U69" i="16"/>
  <c r="Y69" i="16"/>
  <c r="Q69" i="16"/>
  <c r="W69" i="16"/>
  <c r="W23" i="17"/>
  <c r="X23" i="17" s="1"/>
  <c r="Q23" i="17"/>
  <c r="G23" i="17"/>
  <c r="M23" i="17"/>
  <c r="O23" i="17"/>
  <c r="S23" i="17"/>
  <c r="Y23" i="17"/>
  <c r="U59" i="17"/>
  <c r="W59" i="17"/>
  <c r="Y59" i="17"/>
  <c r="AA59" i="17"/>
  <c r="G59" i="17"/>
  <c r="I59" i="17"/>
  <c r="J59" i="17" s="1"/>
  <c r="U26" i="16"/>
  <c r="S26" i="16"/>
  <c r="K26" i="16"/>
  <c r="W26" i="16"/>
  <c r="M26" i="16"/>
  <c r="O26" i="16"/>
  <c r="Y70" i="15"/>
  <c r="AA70" i="15"/>
  <c r="W70" i="15"/>
  <c r="Q70" i="15"/>
  <c r="K70" i="15"/>
  <c r="I70" i="15"/>
  <c r="M70" i="15"/>
  <c r="G70" i="15"/>
  <c r="I45" i="17"/>
  <c r="K45" i="17"/>
  <c r="M45" i="17"/>
  <c r="O45" i="17"/>
  <c r="Q45" i="17"/>
  <c r="K26" i="15"/>
  <c r="I26" i="15"/>
  <c r="S26" i="15"/>
  <c r="U26" i="15"/>
  <c r="Y26" i="15"/>
  <c r="W29" i="17"/>
  <c r="U29" i="17"/>
  <c r="G29" i="17"/>
  <c r="Q29" i="17"/>
  <c r="O29" i="17"/>
  <c r="S29" i="17"/>
  <c r="Y29" i="17"/>
  <c r="AA57" i="16"/>
  <c r="W57" i="16"/>
  <c r="G57" i="16"/>
  <c r="K57" i="16"/>
  <c r="U57" i="16"/>
  <c r="Q57" i="16"/>
  <c r="Y57" i="16"/>
  <c r="O57" i="16"/>
  <c r="Y26" i="16"/>
  <c r="I69" i="17"/>
  <c r="AA69" i="17"/>
  <c r="M54" i="16"/>
  <c r="Q54" i="16"/>
  <c r="S59" i="17"/>
  <c r="O59" i="17"/>
  <c r="Y17" i="16"/>
  <c r="M17" i="16"/>
  <c r="Y21" i="16"/>
  <c r="U45" i="17"/>
  <c r="Q17" i="15"/>
  <c r="G57" i="17"/>
  <c r="S50" i="17"/>
  <c r="I38" i="15"/>
  <c r="M52" i="16"/>
  <c r="U52" i="16"/>
  <c r="G26" i="15"/>
  <c r="W26" i="15"/>
  <c r="M44" i="17"/>
  <c r="O70" i="15"/>
  <c r="AA51" i="16"/>
  <c r="G56" i="15"/>
  <c r="M57" i="16"/>
  <c r="Q34" i="17"/>
  <c r="AA70" i="16"/>
  <c r="K29" i="17"/>
  <c r="Y63" i="17"/>
  <c r="Z63" i="17" s="1"/>
  <c r="S26" i="17"/>
  <c r="Q40" i="16"/>
  <c r="I69" i="16"/>
  <c r="Q54" i="15"/>
  <c r="I23" i="17"/>
  <c r="I16" i="17"/>
  <c r="K39" i="17"/>
  <c r="U21" i="17"/>
  <c r="Y37" i="17"/>
  <c r="Z37" i="17" s="1"/>
  <c r="W37" i="17"/>
  <c r="W38" i="17"/>
  <c r="Y38" i="17"/>
  <c r="W13" i="17"/>
  <c r="I13" i="17"/>
  <c r="M54" i="17"/>
  <c r="U54" i="17"/>
  <c r="Q59" i="16"/>
  <c r="R59" i="16" s="1"/>
  <c r="O59" i="16"/>
  <c r="Q32" i="16"/>
  <c r="I32" i="16"/>
  <c r="Y21" i="15"/>
  <c r="O21" i="15"/>
  <c r="Q68" i="16"/>
  <c r="M68" i="16"/>
  <c r="W68" i="16"/>
  <c r="M46" i="16"/>
  <c r="W46" i="16"/>
  <c r="G51" i="17"/>
  <c r="I51" i="17"/>
  <c r="J51" i="17" s="1"/>
  <c r="G62" i="15"/>
  <c r="S62" i="15"/>
  <c r="Y56" i="16"/>
  <c r="M56" i="16"/>
  <c r="W14" i="17"/>
  <c r="O32" i="16"/>
  <c r="W32" i="16"/>
  <c r="G21" i="15"/>
  <c r="Q21" i="15"/>
  <c r="I68" i="16"/>
  <c r="Y68" i="16"/>
  <c r="K46" i="16"/>
  <c r="Y46" i="16"/>
  <c r="Q51" i="17"/>
  <c r="I62" i="15"/>
  <c r="AA62" i="15"/>
  <c r="O56" i="16"/>
  <c r="K56" i="16"/>
  <c r="Y32" i="17"/>
  <c r="I37" i="17"/>
  <c r="S37" i="17"/>
  <c r="K13" i="17"/>
  <c r="Q54" i="17"/>
  <c r="I54" i="17"/>
  <c r="I59" i="16"/>
  <c r="K59" i="16"/>
  <c r="M32" i="16"/>
  <c r="U32" i="16"/>
  <c r="S21" i="15"/>
  <c r="U21" i="15"/>
  <c r="AA68" i="16"/>
  <c r="U68" i="16"/>
  <c r="I46" i="16"/>
  <c r="S46" i="16"/>
  <c r="AA51" i="17"/>
  <c r="U62" i="15"/>
  <c r="I56" i="16"/>
  <c r="AA56" i="16"/>
  <c r="M32" i="17"/>
  <c r="M14" i="17"/>
  <c r="I50" i="16"/>
  <c r="U37" i="17"/>
  <c r="O37" i="17"/>
  <c r="G13" i="17"/>
  <c r="M13" i="17"/>
  <c r="G54" i="17"/>
  <c r="AA54" i="17"/>
  <c r="U59" i="16"/>
  <c r="W59" i="16"/>
  <c r="K32" i="16"/>
  <c r="W21" i="15"/>
  <c r="K68" i="16"/>
  <c r="O46" i="16"/>
  <c r="Q46" i="16"/>
  <c r="K51" i="17"/>
  <c r="Y51" i="17"/>
  <c r="Q62" i="15"/>
  <c r="M62" i="15"/>
  <c r="Q56" i="16"/>
  <c r="S56" i="16"/>
  <c r="W32" i="17"/>
  <c r="I14" i="17"/>
  <c r="Q67" i="17"/>
  <c r="Q53" i="17"/>
  <c r="K53" i="17"/>
  <c r="G67" i="17"/>
  <c r="AA67" i="17"/>
  <c r="Y67" i="17"/>
  <c r="I53" i="17"/>
  <c r="G53" i="17"/>
  <c r="AA53" i="17"/>
  <c r="Y50" i="16"/>
  <c r="W67" i="17"/>
  <c r="U67" i="17"/>
  <c r="Y53" i="17"/>
  <c r="W53" i="17"/>
  <c r="Y58" i="16"/>
  <c r="U50" i="16"/>
  <c r="W50" i="16"/>
  <c r="Y42" i="17"/>
  <c r="W58" i="17"/>
  <c r="U18" i="17"/>
  <c r="Y36" i="17"/>
  <c r="M60" i="17"/>
  <c r="Q24" i="17"/>
  <c r="Q50" i="16"/>
  <c r="M50" i="16"/>
  <c r="Q49" i="16"/>
  <c r="M47" i="15"/>
  <c r="K19" i="17"/>
  <c r="W24" i="17"/>
  <c r="G50" i="16"/>
  <c r="AA50" i="16"/>
  <c r="W66" i="15"/>
  <c r="Y68" i="15"/>
  <c r="K68" i="15"/>
  <c r="W68" i="15"/>
  <c r="M68" i="15"/>
  <c r="G68" i="15"/>
  <c r="U68" i="15"/>
  <c r="O68" i="15"/>
  <c r="I68" i="15"/>
  <c r="K64" i="16"/>
  <c r="U64" i="16"/>
  <c r="S64" i="16"/>
  <c r="I64" i="16"/>
  <c r="Y64" i="16"/>
  <c r="M64" i="16"/>
  <c r="W64" i="16"/>
  <c r="Q64" i="16"/>
  <c r="W48" i="17"/>
  <c r="Y48" i="17"/>
  <c r="AA48" i="17"/>
  <c r="G48" i="17"/>
  <c r="I48" i="17"/>
  <c r="K48" i="17"/>
  <c r="M48" i="17"/>
  <c r="O48" i="17"/>
  <c r="G65" i="15"/>
  <c r="K65" i="15"/>
  <c r="M65" i="15"/>
  <c r="Q65" i="15"/>
  <c r="Y65" i="15"/>
  <c r="U65" i="15"/>
  <c r="O65" i="15"/>
  <c r="I65" i="15"/>
  <c r="K58" i="15"/>
  <c r="U58" i="15"/>
  <c r="AA58" i="15"/>
  <c r="G58" i="15"/>
  <c r="Q58" i="15"/>
  <c r="S58" i="15"/>
  <c r="I58" i="15"/>
  <c r="O58" i="15"/>
  <c r="W46" i="15"/>
  <c r="Q46" i="15"/>
  <c r="S64" i="17"/>
  <c r="U64" i="17"/>
  <c r="W64" i="17"/>
  <c r="Y64" i="17"/>
  <c r="AA64" i="17"/>
  <c r="G64" i="17"/>
  <c r="I64" i="17"/>
  <c r="K64" i="17"/>
  <c r="U13" i="15"/>
  <c r="M13" i="15"/>
  <c r="Q13" i="15"/>
  <c r="G13" i="15"/>
  <c r="K13" i="15"/>
  <c r="W13" i="15"/>
  <c r="I13" i="15"/>
  <c r="S13" i="15"/>
  <c r="Q47" i="17"/>
  <c r="K47" i="17"/>
  <c r="I47" i="17"/>
  <c r="W47" i="17"/>
  <c r="M47" i="17"/>
  <c r="W52" i="15"/>
  <c r="I52" i="15"/>
  <c r="Y52" i="15"/>
  <c r="K52" i="15"/>
  <c r="U52" i="15"/>
  <c r="AA52" i="15"/>
  <c r="M52" i="15"/>
  <c r="O52" i="15"/>
  <c r="K36" i="17"/>
  <c r="M36" i="17"/>
  <c r="S36" i="17"/>
  <c r="W36" i="17"/>
  <c r="U36" i="17"/>
  <c r="AA49" i="16"/>
  <c r="M49" i="16"/>
  <c r="Y49" i="16"/>
  <c r="K49" i="16"/>
  <c r="G49" i="16"/>
  <c r="W49" i="16"/>
  <c r="W47" i="15"/>
  <c r="U47" i="15"/>
  <c r="Y47" i="15"/>
  <c r="G47" i="15"/>
  <c r="O47" i="15"/>
  <c r="I19" i="17"/>
  <c r="Y19" i="17"/>
  <c r="O19" i="17"/>
  <c r="W19" i="17"/>
  <c r="O24" i="17"/>
  <c r="M24" i="17"/>
  <c r="Y24" i="17"/>
  <c r="K24" i="17"/>
  <c r="I24" i="17"/>
  <c r="I18" i="17"/>
  <c r="S18" i="17"/>
  <c r="O18" i="17"/>
  <c r="W18" i="17"/>
  <c r="Y18" i="17"/>
  <c r="U60" i="17"/>
  <c r="W60" i="17"/>
  <c r="Y60" i="17"/>
  <c r="AA60" i="17"/>
  <c r="G60" i="17"/>
  <c r="I60" i="17"/>
  <c r="M13" i="16"/>
  <c r="K13" i="16"/>
  <c r="U13" i="16"/>
  <c r="O13" i="16"/>
  <c r="W13" i="16"/>
  <c r="G13" i="16"/>
  <c r="Y13" i="16"/>
  <c r="S13" i="16"/>
  <c r="Q11" i="17"/>
  <c r="K11" i="17"/>
  <c r="O11" i="17"/>
  <c r="G11" i="17"/>
  <c r="I11" i="17"/>
  <c r="M11" i="17"/>
  <c r="W11" i="17"/>
  <c r="Y11" i="17"/>
  <c r="O25" i="17"/>
  <c r="I25" i="17"/>
  <c r="W25" i="17"/>
  <c r="K25" i="17"/>
  <c r="Q25" i="17"/>
  <c r="G25" i="17"/>
  <c r="Y25" i="17"/>
  <c r="M25" i="17"/>
  <c r="O15" i="17"/>
  <c r="U15" i="17"/>
  <c r="M15" i="17"/>
  <c r="K15" i="17"/>
  <c r="I15" i="17"/>
  <c r="W15" i="17"/>
  <c r="Q15" i="17"/>
  <c r="K58" i="16"/>
  <c r="M58" i="16"/>
  <c r="W58" i="16"/>
  <c r="S58" i="16"/>
  <c r="I58" i="16"/>
  <c r="O58" i="16"/>
  <c r="U58" i="16"/>
  <c r="G58" i="16"/>
  <c r="AA42" i="17"/>
  <c r="M42" i="17"/>
  <c r="I42" i="17"/>
  <c r="K42" i="17"/>
  <c r="Q42" i="17"/>
  <c r="S42" i="17"/>
  <c r="W42" i="17"/>
  <c r="U42" i="17"/>
  <c r="W20" i="17"/>
  <c r="K20" i="17"/>
  <c r="U20" i="17"/>
  <c r="G20" i="17"/>
  <c r="I20" i="17"/>
  <c r="Y20" i="17"/>
  <c r="S20" i="17"/>
  <c r="M20" i="17"/>
  <c r="W49" i="15"/>
  <c r="I49" i="15"/>
  <c r="Y49" i="15"/>
  <c r="G49" i="15"/>
  <c r="U49" i="15"/>
  <c r="AA49" i="15"/>
  <c r="K49" i="15"/>
  <c r="Q49" i="15"/>
  <c r="Y33" i="17"/>
  <c r="G33" i="17"/>
  <c r="O33" i="17"/>
  <c r="K33" i="17"/>
  <c r="I33" i="17"/>
  <c r="M33" i="17"/>
  <c r="U33" i="17"/>
  <c r="S33" i="17"/>
  <c r="AA58" i="17"/>
  <c r="G58" i="17"/>
  <c r="I58" i="17"/>
  <c r="K58" i="17"/>
  <c r="M58" i="17"/>
  <c r="O58" i="17"/>
  <c r="Q58" i="17"/>
  <c r="S58" i="17"/>
  <c r="W65" i="16"/>
  <c r="M65" i="16"/>
  <c r="I65" i="16"/>
  <c r="G65" i="16"/>
  <c r="AA65" i="16"/>
  <c r="K65" i="16"/>
  <c r="Q65" i="16"/>
  <c r="Y65" i="16"/>
  <c r="U65" i="16"/>
  <c r="AA65" i="15"/>
  <c r="AA64" i="16"/>
  <c r="G52" i="15"/>
  <c r="Q64" i="17"/>
  <c r="AA47" i="17"/>
  <c r="M58" i="15"/>
  <c r="U11" i="17"/>
  <c r="M49" i="15"/>
  <c r="K18" i="17"/>
  <c r="K60" i="17"/>
  <c r="Q36" i="17"/>
  <c r="AA36" i="17"/>
  <c r="O49" i="16"/>
  <c r="Q47" i="15"/>
  <c r="S47" i="15"/>
  <c r="Q19" i="17"/>
  <c r="U19" i="17"/>
  <c r="U24" i="17"/>
  <c r="O42" i="17"/>
  <c r="U58" i="17"/>
  <c r="S65" i="16"/>
  <c r="W58" i="15"/>
  <c r="Q20" i="17"/>
  <c r="Q13" i="16"/>
  <c r="S11" i="17"/>
  <c r="S25" i="17"/>
  <c r="S65" i="15"/>
  <c r="S49" i="15"/>
  <c r="S48" i="17"/>
  <c r="S52" i="15"/>
  <c r="O64" i="17"/>
  <c r="Q68" i="15"/>
  <c r="U25" i="17"/>
  <c r="S15" i="17"/>
  <c r="U48" i="17"/>
  <c r="M18" i="17"/>
  <c r="Q18" i="17"/>
  <c r="S60" i="17"/>
  <c r="O60" i="17"/>
  <c r="I36" i="17"/>
  <c r="O36" i="17"/>
  <c r="U49" i="16"/>
  <c r="S49" i="16"/>
  <c r="I47" i="15"/>
  <c r="AA47" i="15"/>
  <c r="G19" i="17"/>
  <c r="S19" i="17"/>
  <c r="G24" i="17"/>
  <c r="Q58" i="16"/>
  <c r="Q33" i="17"/>
  <c r="O65" i="16"/>
  <c r="S68" i="15"/>
  <c r="O20" i="17"/>
  <c r="I13" i="16"/>
  <c r="Y15" i="17"/>
  <c r="O64" i="16"/>
  <c r="Q48" i="17"/>
  <c r="M64" i="17"/>
  <c r="O13" i="15"/>
  <c r="Q48" i="15"/>
  <c r="U12" i="17"/>
  <c r="O50" i="16"/>
  <c r="K50" i="16"/>
  <c r="W51" i="17"/>
  <c r="U51" i="17"/>
  <c r="O47" i="17"/>
  <c r="G47" i="17"/>
  <c r="Y62" i="15"/>
  <c r="O62" i="15"/>
  <c r="W56" i="16"/>
  <c r="Q32" i="17"/>
  <c r="S32" i="17"/>
  <c r="Q14" i="17"/>
  <c r="K14" i="17"/>
  <c r="M46" i="15"/>
  <c r="U66" i="15"/>
  <c r="Q63" i="15"/>
  <c r="S12" i="17"/>
  <c r="S63" i="15"/>
  <c r="U32" i="17"/>
  <c r="O32" i="17"/>
  <c r="O52" i="17"/>
  <c r="U14" i="17"/>
  <c r="I46" i="15"/>
  <c r="Y12" i="17"/>
  <c r="K12" i="17"/>
  <c r="S66" i="15"/>
  <c r="M66" i="15"/>
  <c r="O66" i="15"/>
  <c r="U63" i="15"/>
  <c r="U48" i="15"/>
  <c r="M52" i="17"/>
  <c r="O12" i="17"/>
  <c r="G12" i="17"/>
  <c r="M12" i="17"/>
  <c r="AA66" i="15"/>
  <c r="K66" i="15"/>
  <c r="I66" i="15"/>
  <c r="M63" i="15"/>
  <c r="I48" i="15"/>
  <c r="M48" i="15"/>
  <c r="Q52" i="17"/>
  <c r="G52" i="17"/>
  <c r="Q12" i="17"/>
  <c r="I12" i="17"/>
  <c r="Q66" i="15"/>
  <c r="G66" i="15"/>
  <c r="Y63" i="15"/>
  <c r="W63" i="15"/>
  <c r="O48" i="15"/>
  <c r="W48" i="15"/>
  <c r="K52" i="17"/>
  <c r="S46" i="15"/>
  <c r="U47" i="17"/>
  <c r="S47" i="17"/>
  <c r="O63" i="15"/>
  <c r="K63" i="15"/>
  <c r="G48" i="15"/>
  <c r="S48" i="15"/>
  <c r="I32" i="17"/>
  <c r="I52" i="17"/>
  <c r="Y14" i="17"/>
  <c r="S14" i="17"/>
  <c r="O46" i="15"/>
  <c r="AA46" i="15"/>
  <c r="T52" i="17"/>
  <c r="AB63" i="15"/>
  <c r="AB48" i="15"/>
  <c r="J49" i="16"/>
  <c r="V51" i="15"/>
  <c r="AB54" i="16"/>
  <c r="L59" i="17"/>
  <c r="J41" i="17"/>
  <c r="L63" i="16"/>
  <c r="Z56" i="17"/>
  <c r="N65" i="17"/>
  <c r="R67" i="16"/>
  <c r="N17" i="15"/>
  <c r="AB61" i="17"/>
  <c r="R57" i="15"/>
  <c r="R45" i="16"/>
  <c r="T67" i="15"/>
  <c r="AB50" i="17"/>
  <c r="X52" i="16"/>
  <c r="J40" i="15"/>
  <c r="H15" i="17"/>
  <c r="R48" i="16"/>
  <c r="T45" i="15"/>
  <c r="L34" i="17"/>
  <c r="H32" i="16"/>
  <c r="N21" i="15"/>
  <c r="P39" i="16"/>
  <c r="T51" i="17"/>
  <c r="X43" i="17"/>
  <c r="H18" i="17"/>
  <c r="L39" i="15"/>
  <c r="H36" i="17"/>
  <c r="AB64" i="15"/>
  <c r="N70" i="17"/>
  <c r="N69" i="17"/>
  <c r="L47" i="15"/>
  <c r="H31" i="17"/>
  <c r="N19" i="17"/>
  <c r="T24" i="17"/>
  <c r="L17" i="16"/>
  <c r="J21" i="16"/>
  <c r="AB58" i="16"/>
  <c r="H42" i="17"/>
  <c r="T67" i="17"/>
  <c r="X38" i="15"/>
  <c r="P46" i="17"/>
  <c r="N26" i="15"/>
  <c r="V70" i="15"/>
  <c r="X48" i="16"/>
  <c r="H17" i="17"/>
  <c r="X21" i="17"/>
  <c r="X65" i="15"/>
  <c r="J57" i="16"/>
  <c r="Z70" i="16"/>
  <c r="Z54" i="17"/>
  <c r="R62" i="17"/>
  <c r="N59" i="16"/>
  <c r="L40" i="16"/>
  <c r="AB69" i="16"/>
  <c r="Z66" i="15"/>
  <c r="X54" i="15"/>
  <c r="AA52" i="17"/>
  <c r="Y52" i="17"/>
  <c r="W52" i="17"/>
  <c r="U46" i="15"/>
  <c r="G46" i="15"/>
  <c r="R60" i="17"/>
  <c r="T68" i="17"/>
  <c r="V41" i="17"/>
  <c r="H26" i="16"/>
  <c r="J70" i="17"/>
  <c r="T51" i="15"/>
  <c r="X32" i="15"/>
  <c r="X67" i="16"/>
  <c r="X33" i="17"/>
  <c r="X22" i="17"/>
  <c r="Z58" i="17"/>
  <c r="P38" i="16"/>
  <c r="V53" i="17"/>
  <c r="AB44" i="17"/>
  <c r="N69" i="15"/>
  <c r="V38" i="17"/>
  <c r="H64" i="16"/>
  <c r="N66" i="17"/>
  <c r="P49" i="15"/>
  <c r="X63" i="17"/>
  <c r="H35" i="17"/>
  <c r="R52" i="15"/>
  <c r="V23" i="17"/>
  <c r="I63" i="15"/>
  <c r="G63" i="15"/>
  <c r="H56" i="16"/>
  <c r="Y48" i="15"/>
  <c r="K48" i="15"/>
  <c r="L32" i="17"/>
  <c r="U52" i="17"/>
  <c r="Y46" i="15"/>
  <c r="K46" i="15"/>
  <c r="J39" i="17"/>
  <c r="P40" i="17"/>
  <c r="X66" i="16"/>
  <c r="X62" i="16"/>
  <c r="H41" i="17"/>
  <c r="AB45" i="17"/>
  <c r="L50" i="15"/>
  <c r="J55" i="17"/>
  <c r="L57" i="17"/>
  <c r="Z58" i="15"/>
  <c r="AB68" i="15"/>
  <c r="P27" i="17"/>
  <c r="L69" i="15"/>
  <c r="N49" i="17"/>
  <c r="L51" i="16"/>
  <c r="V47" i="16"/>
  <c r="H59" i="15"/>
  <c r="T30" i="17"/>
  <c r="Z56" i="15"/>
  <c r="L37" i="17"/>
  <c r="T50" i="16"/>
  <c r="X28" i="17"/>
  <c r="J29" i="17"/>
  <c r="T68" i="16"/>
  <c r="V46" i="16"/>
  <c r="Z47" i="17"/>
  <c r="X62" i="15"/>
  <c r="V16" i="17"/>
  <c r="K6" i="17"/>
  <c r="I6" i="17"/>
  <c r="Y6" i="17"/>
  <c r="O6" i="17"/>
  <c r="M6" i="17"/>
  <c r="S6" i="17"/>
  <c r="Q6" i="17"/>
  <c r="G6" i="17"/>
  <c r="W6" i="17"/>
  <c r="U6" i="17"/>
  <c r="U6" i="16"/>
  <c r="W6" i="16"/>
  <c r="G6" i="16"/>
  <c r="I6" i="16"/>
  <c r="Y6" i="16"/>
  <c r="S6" i="16"/>
  <c r="Q6" i="16"/>
  <c r="O6" i="16"/>
  <c r="M6" i="16"/>
  <c r="K6" i="16"/>
  <c r="O6" i="15"/>
  <c r="Y6" i="15"/>
  <c r="K6" i="15"/>
  <c r="G6" i="15"/>
  <c r="W6" i="15"/>
  <c r="M6" i="15"/>
  <c r="S6" i="15"/>
  <c r="U6" i="15"/>
  <c r="I6" i="15"/>
  <c r="Q6" i="15"/>
  <c r="F19" i="14"/>
  <c r="Z113" i="11"/>
  <c r="BF114" i="34" s="1"/>
  <c r="BG114" i="34" s="1"/>
  <c r="Z111" i="11"/>
  <c r="BF112" i="34" s="1"/>
  <c r="BG112" i="34" s="1"/>
  <c r="Z110" i="11"/>
  <c r="BF111" i="34" s="1"/>
  <c r="BG111" i="34" s="1"/>
  <c r="Z109" i="11"/>
  <c r="X113" i="11"/>
  <c r="X111" i="11"/>
  <c r="BC112" i="34" s="1"/>
  <c r="BD112" i="34" s="1"/>
  <c r="X110" i="11"/>
  <c r="BC111" i="26" s="1"/>
  <c r="BD111" i="26" s="1"/>
  <c r="X109" i="11"/>
  <c r="V113" i="11"/>
  <c r="AZ114" i="34" s="1"/>
  <c r="BA114" i="34" s="1"/>
  <c r="V111" i="11"/>
  <c r="AZ112" i="34" s="1"/>
  <c r="V110" i="11"/>
  <c r="AZ111" i="32" s="1"/>
  <c r="V109" i="11"/>
  <c r="T113" i="11"/>
  <c r="AW114" i="32" s="1"/>
  <c r="AX114" i="32" s="1"/>
  <c r="T111" i="11"/>
  <c r="AW112" i="34" s="1"/>
  <c r="AX112" i="34" s="1"/>
  <c r="T110" i="11"/>
  <c r="AW111" i="26" s="1"/>
  <c r="AX111" i="26" s="1"/>
  <c r="T109" i="11"/>
  <c r="R113" i="11"/>
  <c r="AT114" i="34" s="1"/>
  <c r="AU114" i="34" s="1"/>
  <c r="R111" i="11"/>
  <c r="AT112" i="26" s="1"/>
  <c r="AU112" i="26" s="1"/>
  <c r="R110" i="11"/>
  <c r="AT111" i="26" s="1"/>
  <c r="AU111" i="26" s="1"/>
  <c r="R109" i="11"/>
  <c r="P113" i="11"/>
  <c r="AQ114" i="26" s="1"/>
  <c r="AR114" i="26" s="1"/>
  <c r="P111" i="11"/>
  <c r="AQ112" i="34" s="1"/>
  <c r="AR112" i="34" s="1"/>
  <c r="P110" i="11"/>
  <c r="P109" i="11"/>
  <c r="N113" i="11"/>
  <c r="AN114" i="26" s="1"/>
  <c r="AO114" i="26" s="1"/>
  <c r="N111" i="11"/>
  <c r="AN112" i="34" s="1"/>
  <c r="AO112" i="34" s="1"/>
  <c r="N110" i="11"/>
  <c r="AN111" i="34" s="1"/>
  <c r="AO111" i="34" s="1"/>
  <c r="N109" i="11"/>
  <c r="L113" i="11"/>
  <c r="AK114" i="32" s="1"/>
  <c r="AL114" i="32" s="1"/>
  <c r="L111" i="11"/>
  <c r="L110" i="11"/>
  <c r="AK111" i="33" s="1"/>
  <c r="AL111" i="33" s="1"/>
  <c r="L109" i="11"/>
  <c r="J113" i="11"/>
  <c r="AH114" i="32" s="1"/>
  <c r="AI114" i="32" s="1"/>
  <c r="J111" i="11"/>
  <c r="AH112" i="34" s="1"/>
  <c r="AI112" i="34" s="1"/>
  <c r="J110" i="11"/>
  <c r="AH111" i="34" s="1"/>
  <c r="AI111" i="34" s="1"/>
  <c r="J109" i="11"/>
  <c r="H113" i="11"/>
  <c r="AE114" i="26" s="1"/>
  <c r="AF114" i="26" s="1"/>
  <c r="H111" i="11"/>
  <c r="H110" i="11"/>
  <c r="AE111" i="26" s="1"/>
  <c r="H109" i="11"/>
  <c r="Y7" i="11"/>
  <c r="BE6" i="33" s="1"/>
  <c r="Y8" i="11"/>
  <c r="Y9" i="11"/>
  <c r="BE8" i="33" s="1"/>
  <c r="Y10" i="11"/>
  <c r="Y11" i="11"/>
  <c r="BE10" i="32" s="1"/>
  <c r="Y12" i="11"/>
  <c r="Y13" i="11"/>
  <c r="BE12" i="33" s="1"/>
  <c r="Y14" i="11"/>
  <c r="Y15" i="11"/>
  <c r="BE14" i="26" s="1"/>
  <c r="Y16" i="11"/>
  <c r="Y17" i="11"/>
  <c r="BE16" i="26" s="1"/>
  <c r="Y18" i="11"/>
  <c r="Y19" i="11"/>
  <c r="BE18" i="26" s="1"/>
  <c r="Y20" i="11"/>
  <c r="Y21" i="11"/>
  <c r="BE20" i="32" s="1"/>
  <c r="Y22" i="11"/>
  <c r="Y23" i="11"/>
  <c r="Y24" i="11"/>
  <c r="Y25" i="11"/>
  <c r="BE24" i="32" s="1"/>
  <c r="Y26" i="11"/>
  <c r="Y27" i="11"/>
  <c r="BE26" i="26" s="1"/>
  <c r="Y28" i="11"/>
  <c r="Y29" i="11"/>
  <c r="BE28" i="34" s="1"/>
  <c r="Y30" i="11"/>
  <c r="Y31" i="11"/>
  <c r="Y32" i="11"/>
  <c r="Y33" i="11"/>
  <c r="BE32" i="26" s="1"/>
  <c r="Y34" i="11"/>
  <c r="Y35" i="11"/>
  <c r="BE34" i="34" s="1"/>
  <c r="Y36" i="11"/>
  <c r="Y37" i="11"/>
  <c r="BE36" i="32" s="1"/>
  <c r="Y38" i="11"/>
  <c r="Y39" i="11"/>
  <c r="BE38" i="26" s="1"/>
  <c r="Y40" i="11"/>
  <c r="Y41" i="11"/>
  <c r="BE40" i="26" s="1"/>
  <c r="Y42" i="11"/>
  <c r="Y43" i="11"/>
  <c r="Y44" i="11"/>
  <c r="Y45" i="11"/>
  <c r="BE44" i="32" s="1"/>
  <c r="Y46" i="11"/>
  <c r="Y47" i="11"/>
  <c r="Y48" i="11"/>
  <c r="Y49" i="11"/>
  <c r="Y50" i="11"/>
  <c r="Y51" i="11"/>
  <c r="BE50" i="34" s="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BE74" i="32" s="1"/>
  <c r="Y76" i="11"/>
  <c r="Y77" i="11"/>
  <c r="Y78" i="11"/>
  <c r="Y79" i="11"/>
  <c r="Y80" i="11"/>
  <c r="Z80" i="11" s="1"/>
  <c r="Y81" i="11"/>
  <c r="Y82" i="11"/>
  <c r="Y83" i="11"/>
  <c r="BE82" i="26" s="1"/>
  <c r="Y84" i="11"/>
  <c r="Z84" i="11" s="1"/>
  <c r="Y85" i="11"/>
  <c r="Y86" i="11"/>
  <c r="Y87" i="11"/>
  <c r="BE86" i="34" s="1"/>
  <c r="Y88" i="11"/>
  <c r="Y89" i="11"/>
  <c r="Y90" i="11"/>
  <c r="Y91" i="11"/>
  <c r="BE90" i="26" s="1"/>
  <c r="Y92" i="11"/>
  <c r="Y93" i="11"/>
  <c r="Y94" i="11"/>
  <c r="Y95" i="11"/>
  <c r="Z95" i="11" s="1"/>
  <c r="Y6" i="11"/>
  <c r="W7" i="11"/>
  <c r="W8" i="11"/>
  <c r="W9" i="11"/>
  <c r="BB8" i="33" s="1"/>
  <c r="W10" i="11"/>
  <c r="BB9" i="34" s="1"/>
  <c r="W11" i="11"/>
  <c r="W12" i="11"/>
  <c r="W13" i="11"/>
  <c r="BB12" i="33" s="1"/>
  <c r="W14" i="11"/>
  <c r="W15" i="11"/>
  <c r="W16" i="11"/>
  <c r="W17" i="11"/>
  <c r="BB16" i="26" s="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BB32" i="26" s="1"/>
  <c r="W34" i="11"/>
  <c r="W35" i="11"/>
  <c r="W36" i="11"/>
  <c r="W37" i="11"/>
  <c r="BB36" i="33" s="1"/>
  <c r="W38" i="11"/>
  <c r="W39" i="11"/>
  <c r="W40" i="11"/>
  <c r="W41" i="11"/>
  <c r="BB40" i="33" s="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X82" i="11" s="1"/>
  <c r="W83" i="11"/>
  <c r="W84" i="11"/>
  <c r="W85" i="11"/>
  <c r="W86" i="11"/>
  <c r="W87" i="11"/>
  <c r="W88" i="11"/>
  <c r="W89" i="11"/>
  <c r="W90" i="11"/>
  <c r="W91" i="11"/>
  <c r="W92" i="11"/>
  <c r="W93" i="11"/>
  <c r="W94" i="11"/>
  <c r="X94" i="11" s="1"/>
  <c r="W95" i="11"/>
  <c r="W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V88" i="11" s="1"/>
  <c r="U89" i="11"/>
  <c r="U90" i="11"/>
  <c r="U91" i="11"/>
  <c r="U92" i="11"/>
  <c r="U93" i="11"/>
  <c r="U94" i="11"/>
  <c r="U95" i="11"/>
  <c r="U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T74" i="11" s="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R76" i="11" s="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6" i="11"/>
  <c r="AP5" i="33" s="1"/>
  <c r="M7" i="11"/>
  <c r="AM6" i="33" s="1"/>
  <c r="M8" i="11"/>
  <c r="AM7" i="33" s="1"/>
  <c r="M9" i="11"/>
  <c r="AM8" i="33" s="1"/>
  <c r="M10" i="11"/>
  <c r="AM9" i="26" s="1"/>
  <c r="M11" i="11"/>
  <c r="AM10" i="26" s="1"/>
  <c r="M12" i="11"/>
  <c r="AM11" i="32" s="1"/>
  <c r="M13" i="11"/>
  <c r="AM12" i="26" s="1"/>
  <c r="M14" i="11"/>
  <c r="AM13" i="33" s="1"/>
  <c r="M15" i="11"/>
  <c r="AM14" i="34" s="1"/>
  <c r="M16" i="11"/>
  <c r="AM15" i="32" s="1"/>
  <c r="M17" i="11"/>
  <c r="AM16" i="33" s="1"/>
  <c r="M18" i="11"/>
  <c r="AM17" i="26" s="1"/>
  <c r="M19" i="11"/>
  <c r="AM18" i="26" s="1"/>
  <c r="M20" i="11"/>
  <c r="AM19" i="33" s="1"/>
  <c r="M21" i="11"/>
  <c r="AM20" i="26" s="1"/>
  <c r="M22" i="11"/>
  <c r="AM21" i="33" s="1"/>
  <c r="M23" i="11"/>
  <c r="AM22" i="34" s="1"/>
  <c r="M24" i="11"/>
  <c r="AM23" i="32" s="1"/>
  <c r="M25" i="11"/>
  <c r="AM24" i="34" s="1"/>
  <c r="M26" i="11"/>
  <c r="AM25" i="33" s="1"/>
  <c r="M27" i="11"/>
  <c r="AM26" i="32" s="1"/>
  <c r="M28" i="11"/>
  <c r="AM27" i="26" s="1"/>
  <c r="M29" i="11"/>
  <c r="AM28" i="33" s="1"/>
  <c r="M30" i="11"/>
  <c r="AM29" i="26" s="1"/>
  <c r="M31" i="11"/>
  <c r="AM30" i="32" s="1"/>
  <c r="M32" i="11"/>
  <c r="AM31" i="33" s="1"/>
  <c r="M33" i="11"/>
  <c r="AM32" i="34" s="1"/>
  <c r="M34" i="11"/>
  <c r="AM33" i="26" s="1"/>
  <c r="M35" i="11"/>
  <c r="AM34" i="34" s="1"/>
  <c r="M36" i="11"/>
  <c r="AM35" i="26" s="1"/>
  <c r="M37" i="11"/>
  <c r="AM36" i="32" s="1"/>
  <c r="M38" i="11"/>
  <c r="AM37" i="32" s="1"/>
  <c r="M39" i="11"/>
  <c r="AM38" i="33" s="1"/>
  <c r="M40" i="11"/>
  <c r="AM39" i="26" s="1"/>
  <c r="M41" i="11"/>
  <c r="AM40" i="26" s="1"/>
  <c r="M42" i="11"/>
  <c r="AM41" i="32" s="1"/>
  <c r="M43" i="11"/>
  <c r="AM42" i="26" s="1"/>
  <c r="M44" i="11"/>
  <c r="AM43" i="32" s="1"/>
  <c r="M45" i="11"/>
  <c r="AM44" i="33" s="1"/>
  <c r="M46" i="11"/>
  <c r="AM45" i="26" s="1"/>
  <c r="M47" i="11"/>
  <c r="AM46" i="32" s="1"/>
  <c r="M48" i="11"/>
  <c r="AM47" i="32" s="1"/>
  <c r="M49" i="11"/>
  <c r="M50" i="11"/>
  <c r="AM49" i="26" s="1"/>
  <c r="M51" i="11"/>
  <c r="M52" i="11"/>
  <c r="AM51" i="26" s="1"/>
  <c r="M53" i="11"/>
  <c r="M54" i="11"/>
  <c r="AM53" i="34" s="1"/>
  <c r="M55" i="11"/>
  <c r="AM54" i="34" s="1"/>
  <c r="M56" i="11"/>
  <c r="M57" i="11"/>
  <c r="M58" i="11"/>
  <c r="AM57" i="34" s="1"/>
  <c r="M59" i="11"/>
  <c r="AM58" i="26" s="1"/>
  <c r="M60" i="11"/>
  <c r="M61" i="11"/>
  <c r="M62" i="11"/>
  <c r="AM61" i="34" s="1"/>
  <c r="M63" i="11"/>
  <c r="AM62" i="26" s="1"/>
  <c r="M64" i="11"/>
  <c r="M65" i="11"/>
  <c r="M66" i="11"/>
  <c r="AM65" i="34" s="1"/>
  <c r="M67" i="11"/>
  <c r="AM66" i="34" s="1"/>
  <c r="M68" i="11"/>
  <c r="M69" i="11"/>
  <c r="M70" i="11"/>
  <c r="AM69" i="34" s="1"/>
  <c r="M71" i="11"/>
  <c r="AM70" i="34" s="1"/>
  <c r="M72" i="11"/>
  <c r="AM71" i="34" s="1"/>
  <c r="M73" i="11"/>
  <c r="M74" i="11"/>
  <c r="AM73" i="34" s="1"/>
  <c r="M75" i="11"/>
  <c r="AM74" i="34" s="1"/>
  <c r="M76" i="11"/>
  <c r="AM75" i="34" s="1"/>
  <c r="M77" i="11"/>
  <c r="M78" i="11"/>
  <c r="AM77" i="26" s="1"/>
  <c r="M79" i="11"/>
  <c r="AM78" i="26" s="1"/>
  <c r="M80" i="11"/>
  <c r="AM79" i="26" s="1"/>
  <c r="M81" i="11"/>
  <c r="M82" i="11"/>
  <c r="AM81" i="26" s="1"/>
  <c r="M83" i="11"/>
  <c r="AM82" i="34" s="1"/>
  <c r="M84" i="11"/>
  <c r="AM83" i="26" s="1"/>
  <c r="M85" i="11"/>
  <c r="M86" i="11"/>
  <c r="AM85" i="26" s="1"/>
  <c r="M87" i="11"/>
  <c r="AM86" i="26" s="1"/>
  <c r="M88" i="11"/>
  <c r="AM87" i="26" s="1"/>
  <c r="M89" i="11"/>
  <c r="M90" i="11"/>
  <c r="AM89" i="34" s="1"/>
  <c r="M91" i="11"/>
  <c r="AM90" i="26" s="1"/>
  <c r="M92" i="11"/>
  <c r="AM91" i="26" s="1"/>
  <c r="M93" i="11"/>
  <c r="M94" i="11"/>
  <c r="AM93" i="26" s="1"/>
  <c r="M95" i="11"/>
  <c r="AM94" i="34" s="1"/>
  <c r="M6" i="11"/>
  <c r="AM5" i="33" s="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J80" i="11" s="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Z46" i="11"/>
  <c r="H6" i="11"/>
  <c r="AW96" i="9"/>
  <c r="AW98" i="9" s="1"/>
  <c r="AV96" i="9"/>
  <c r="AU96" i="9"/>
  <c r="AU98" i="9" s="1"/>
  <c r="AT96" i="9"/>
  <c r="AT98" i="9" s="1"/>
  <c r="AS96" i="9"/>
  <c r="AS98" i="9" s="1"/>
  <c r="AR96" i="9"/>
  <c r="AR98" i="9" s="1"/>
  <c r="AQ96" i="9"/>
  <c r="AP96" i="9"/>
  <c r="AP98" i="9" s="1"/>
  <c r="AO96" i="9"/>
  <c r="AO98" i="9" s="1"/>
  <c r="AN96" i="9"/>
  <c r="AM96" i="9"/>
  <c r="AL96" i="9"/>
  <c r="AL98" i="9" s="1"/>
  <c r="AK96" i="9"/>
  <c r="AK98" i="9" s="1"/>
  <c r="AJ96" i="9"/>
  <c r="AJ98" i="9" s="1"/>
  <c r="AI96" i="9"/>
  <c r="AI97" i="9" s="1"/>
  <c r="AH96" i="9"/>
  <c r="AH98" i="9" s="1"/>
  <c r="AG96" i="9"/>
  <c r="AG98" i="9" s="1"/>
  <c r="AW93" i="9"/>
  <c r="AW95" i="9" s="1"/>
  <c r="AV93" i="9"/>
  <c r="AU93" i="9"/>
  <c r="AT93" i="9"/>
  <c r="AS93" i="9"/>
  <c r="AS95" i="9" s="1"/>
  <c r="AR93" i="9"/>
  <c r="AR95" i="9" s="1"/>
  <c r="AQ93" i="9"/>
  <c r="AQ95" i="9" s="1"/>
  <c r="AP93" i="9"/>
  <c r="AO93" i="9"/>
  <c r="AO95" i="9" s="1"/>
  <c r="AN93" i="9"/>
  <c r="AM93" i="9"/>
  <c r="AL93" i="9"/>
  <c r="AK93" i="9"/>
  <c r="AK95" i="9" s="1"/>
  <c r="AJ93" i="9"/>
  <c r="AJ95" i="9" s="1"/>
  <c r="AI93" i="9"/>
  <c r="AI95" i="9" s="1"/>
  <c r="AH93" i="9"/>
  <c r="AH95" i="9" s="1"/>
  <c r="AG93" i="9"/>
  <c r="AG95" i="9" s="1"/>
  <c r="AW90" i="9"/>
  <c r="AV90" i="9"/>
  <c r="AV92" i="9" s="1"/>
  <c r="AU90" i="9"/>
  <c r="AU92" i="9" s="1"/>
  <c r="AT90" i="9"/>
  <c r="AS90" i="9"/>
  <c r="AS91" i="9" s="1"/>
  <c r="AR90" i="9"/>
  <c r="AR92" i="9" s="1"/>
  <c r="AQ90" i="9"/>
  <c r="AQ92" i="9" s="1"/>
  <c r="AP90" i="9"/>
  <c r="AP92" i="9" s="1"/>
  <c r="AO90" i="9"/>
  <c r="AN90" i="9"/>
  <c r="AN92" i="9" s="1"/>
  <c r="AM90" i="9"/>
  <c r="AM92" i="9" s="1"/>
  <c r="AL90" i="9"/>
  <c r="AK90" i="9"/>
  <c r="AJ90" i="9"/>
  <c r="AJ92" i="9" s="1"/>
  <c r="AI90" i="9"/>
  <c r="AI92" i="9" s="1"/>
  <c r="AH90" i="9"/>
  <c r="AH92" i="9" s="1"/>
  <c r="AG90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W84" i="9"/>
  <c r="AW85" i="9" s="1"/>
  <c r="AV84" i="9"/>
  <c r="AV85" i="9" s="1"/>
  <c r="AU84" i="9"/>
  <c r="AU85" i="9" s="1"/>
  <c r="AT84" i="9"/>
  <c r="AT85" i="9" s="1"/>
  <c r="AS84" i="9"/>
  <c r="AS85" i="9" s="1"/>
  <c r="AR84" i="9"/>
  <c r="AR85" i="9" s="1"/>
  <c r="AQ84" i="9"/>
  <c r="AQ85" i="9" s="1"/>
  <c r="AP84" i="9"/>
  <c r="AP85" i="9" s="1"/>
  <c r="AO84" i="9"/>
  <c r="AO85" i="9" s="1"/>
  <c r="AN84" i="9"/>
  <c r="AN85" i="9" s="1"/>
  <c r="AM84" i="9"/>
  <c r="AM85" i="9" s="1"/>
  <c r="AL84" i="9"/>
  <c r="AL85" i="9" s="1"/>
  <c r="AK84" i="9"/>
  <c r="AK85" i="9" s="1"/>
  <c r="AJ84" i="9"/>
  <c r="AJ85" i="9" s="1"/>
  <c r="AI84" i="9"/>
  <c r="AI85" i="9" s="1"/>
  <c r="AH84" i="9"/>
  <c r="AH85" i="9" s="1"/>
  <c r="AG84" i="9"/>
  <c r="AG85" i="9" s="1"/>
  <c r="AF84" i="9"/>
  <c r="AF85" i="9" s="1"/>
  <c r="AE84" i="9"/>
  <c r="AE85" i="9" s="1"/>
  <c r="AD84" i="9"/>
  <c r="AD85" i="9" s="1"/>
  <c r="AC84" i="9"/>
  <c r="AC85" i="9" s="1"/>
  <c r="AB84" i="9"/>
  <c r="AB85" i="9" s="1"/>
  <c r="AA84" i="9"/>
  <c r="AA85" i="9" s="1"/>
  <c r="Z84" i="9"/>
  <c r="Z85" i="9" s="1"/>
  <c r="Y84" i="9"/>
  <c r="Y85" i="9" s="1"/>
  <c r="X84" i="9"/>
  <c r="X85" i="9" s="1"/>
  <c r="W84" i="9"/>
  <c r="W85" i="9" s="1"/>
  <c r="V84" i="9"/>
  <c r="V85" i="9" s="1"/>
  <c r="U84" i="9"/>
  <c r="U85" i="9" s="1"/>
  <c r="T84" i="9"/>
  <c r="T85" i="9" s="1"/>
  <c r="S84" i="9"/>
  <c r="S85" i="9" s="1"/>
  <c r="R84" i="9"/>
  <c r="R85" i="9" s="1"/>
  <c r="Q84" i="9"/>
  <c r="Q85" i="9" s="1"/>
  <c r="P84" i="9"/>
  <c r="P85" i="9" s="1"/>
  <c r="O84" i="9"/>
  <c r="O85" i="9" s="1"/>
  <c r="N84" i="9"/>
  <c r="N85" i="9" s="1"/>
  <c r="M84" i="9"/>
  <c r="M85" i="9" s="1"/>
  <c r="L84" i="9"/>
  <c r="L85" i="9" s="1"/>
  <c r="K84" i="9"/>
  <c r="K85" i="9" s="1"/>
  <c r="J84" i="9"/>
  <c r="J85" i="9" s="1"/>
  <c r="I84" i="9"/>
  <c r="I85" i="9" s="1"/>
  <c r="H84" i="9"/>
  <c r="H85" i="9" s="1"/>
  <c r="G84" i="9"/>
  <c r="G85" i="9" s="1"/>
  <c r="F84" i="9"/>
  <c r="F85" i="9" s="1"/>
  <c r="E84" i="9"/>
  <c r="E85" i="9" s="1"/>
  <c r="AW82" i="9"/>
  <c r="AW83" i="9" s="1"/>
  <c r="AV82" i="9"/>
  <c r="AV83" i="9" s="1"/>
  <c r="AU82" i="9"/>
  <c r="AU83" i="9" s="1"/>
  <c r="AT82" i="9"/>
  <c r="AT83" i="9" s="1"/>
  <c r="AS82" i="9"/>
  <c r="AS83" i="9" s="1"/>
  <c r="AR82" i="9"/>
  <c r="AR83" i="9" s="1"/>
  <c r="AQ82" i="9"/>
  <c r="AQ83" i="9" s="1"/>
  <c r="AP82" i="9"/>
  <c r="AP83" i="9" s="1"/>
  <c r="AO82" i="9"/>
  <c r="AO83" i="9" s="1"/>
  <c r="AN82" i="9"/>
  <c r="AN83" i="9" s="1"/>
  <c r="AM82" i="9"/>
  <c r="AM83" i="9" s="1"/>
  <c r="AL82" i="9"/>
  <c r="AL83" i="9" s="1"/>
  <c r="AK82" i="9"/>
  <c r="AK83" i="9" s="1"/>
  <c r="AJ82" i="9"/>
  <c r="AJ83" i="9" s="1"/>
  <c r="AI82" i="9"/>
  <c r="AI83" i="9" s="1"/>
  <c r="AH82" i="9"/>
  <c r="AH83" i="9" s="1"/>
  <c r="AG82" i="9"/>
  <c r="AG83" i="9" s="1"/>
  <c r="AF82" i="9"/>
  <c r="AF83" i="9" s="1"/>
  <c r="AE82" i="9"/>
  <c r="AE83" i="9" s="1"/>
  <c r="AD82" i="9"/>
  <c r="AD83" i="9" s="1"/>
  <c r="AC82" i="9"/>
  <c r="AC83" i="9" s="1"/>
  <c r="AB82" i="9"/>
  <c r="AB83" i="9" s="1"/>
  <c r="AA82" i="9"/>
  <c r="AA83" i="9" s="1"/>
  <c r="Z82" i="9"/>
  <c r="Z83" i="9" s="1"/>
  <c r="Y82" i="9"/>
  <c r="Y83" i="9" s="1"/>
  <c r="X82" i="9"/>
  <c r="X83" i="9" s="1"/>
  <c r="W82" i="9"/>
  <c r="W83" i="9" s="1"/>
  <c r="V82" i="9"/>
  <c r="V83" i="9" s="1"/>
  <c r="U82" i="9"/>
  <c r="U83" i="9" s="1"/>
  <c r="T82" i="9"/>
  <c r="T83" i="9" s="1"/>
  <c r="S82" i="9"/>
  <c r="S83" i="9" s="1"/>
  <c r="R82" i="9"/>
  <c r="R83" i="9" s="1"/>
  <c r="Q82" i="9"/>
  <c r="Q83" i="9" s="1"/>
  <c r="P82" i="9"/>
  <c r="P83" i="9" s="1"/>
  <c r="O82" i="9"/>
  <c r="O83" i="9" s="1"/>
  <c r="N82" i="9"/>
  <c r="N83" i="9" s="1"/>
  <c r="M82" i="9"/>
  <c r="M83" i="9" s="1"/>
  <c r="L82" i="9"/>
  <c r="L83" i="9" s="1"/>
  <c r="K82" i="9"/>
  <c r="K83" i="9" s="1"/>
  <c r="J82" i="9"/>
  <c r="J83" i="9" s="1"/>
  <c r="I82" i="9"/>
  <c r="I83" i="9" s="1"/>
  <c r="H82" i="9"/>
  <c r="H83" i="9" s="1"/>
  <c r="G82" i="9"/>
  <c r="G83" i="9" s="1"/>
  <c r="F82" i="9"/>
  <c r="F83" i="9" s="1"/>
  <c r="E82" i="9"/>
  <c r="E83" i="9" s="1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AW78" i="9"/>
  <c r="AW79" i="9" s="1"/>
  <c r="AV78" i="9"/>
  <c r="AV80" i="9" s="1"/>
  <c r="AU78" i="9"/>
  <c r="AU80" i="9" s="1"/>
  <c r="AT78" i="9"/>
  <c r="AT80" i="9" s="1"/>
  <c r="AS78" i="9"/>
  <c r="AR78" i="9"/>
  <c r="AR80" i="9" s="1"/>
  <c r="AQ78" i="9"/>
  <c r="AQ80" i="9" s="1"/>
  <c r="AP78" i="9"/>
  <c r="AO78" i="9"/>
  <c r="AN78" i="9"/>
  <c r="AM78" i="9"/>
  <c r="AM80" i="9" s="1"/>
  <c r="AL78" i="9"/>
  <c r="AL80" i="9" s="1"/>
  <c r="AK78" i="9"/>
  <c r="AK79" i="9" s="1"/>
  <c r="AJ78" i="9"/>
  <c r="AI78" i="9"/>
  <c r="AI80" i="9" s="1"/>
  <c r="AH78" i="9"/>
  <c r="AH80" i="9" s="1"/>
  <c r="AG78" i="9"/>
  <c r="AG80" i="9" s="1"/>
  <c r="AF78" i="9"/>
  <c r="AE78" i="9"/>
  <c r="AD78" i="9"/>
  <c r="AD80" i="9" s="1"/>
  <c r="AC78" i="9"/>
  <c r="AC80" i="9" s="1"/>
  <c r="AB78" i="9"/>
  <c r="AA78" i="9"/>
  <c r="Z78" i="9"/>
  <c r="Y78" i="9"/>
  <c r="X78" i="9"/>
  <c r="W78" i="9"/>
  <c r="V78" i="9"/>
  <c r="V80" i="9" s="1"/>
  <c r="U78" i="9"/>
  <c r="T78" i="9"/>
  <c r="T80" i="9" s="1"/>
  <c r="S78" i="9"/>
  <c r="R78" i="9"/>
  <c r="R80" i="9" s="1"/>
  <c r="Q78" i="9"/>
  <c r="Q80" i="9" s="1"/>
  <c r="P78" i="9"/>
  <c r="O78" i="9"/>
  <c r="N78" i="9"/>
  <c r="N80" i="9" s="1"/>
  <c r="M78" i="9"/>
  <c r="M80" i="9" s="1"/>
  <c r="L78" i="9"/>
  <c r="L80" i="9" s="1"/>
  <c r="K78" i="9"/>
  <c r="J78" i="9"/>
  <c r="I78" i="9"/>
  <c r="H78" i="9"/>
  <c r="G78" i="9"/>
  <c r="F78" i="9"/>
  <c r="F80" i="9" s="1"/>
  <c r="E78" i="9"/>
  <c r="E80" i="9" s="1"/>
  <c r="AW75" i="9"/>
  <c r="AW77" i="9" s="1"/>
  <c r="AV75" i="9"/>
  <c r="AU75" i="9"/>
  <c r="AU77" i="9" s="1"/>
  <c r="AT75" i="9"/>
  <c r="AS75" i="9"/>
  <c r="AR75" i="9"/>
  <c r="AQ75" i="9"/>
  <c r="AQ77" i="9" s="1"/>
  <c r="AP75" i="9"/>
  <c r="AP77" i="9" s="1"/>
  <c r="AO75" i="9"/>
  <c r="AO77" i="9" s="1"/>
  <c r="AN75" i="9"/>
  <c r="AM75" i="9"/>
  <c r="AM77" i="9" s="1"/>
  <c r="AL75" i="9"/>
  <c r="AK75" i="9"/>
  <c r="AJ75" i="9"/>
  <c r="AI75" i="9"/>
  <c r="AI77" i="9" s="1"/>
  <c r="AH75" i="9"/>
  <c r="AG75" i="9"/>
  <c r="AW72" i="9"/>
  <c r="AW74" i="9" s="1"/>
  <c r="AV72" i="9"/>
  <c r="AU72" i="9"/>
  <c r="AU74" i="9" s="1"/>
  <c r="AT72" i="9"/>
  <c r="AT74" i="9" s="1"/>
  <c r="AS72" i="9"/>
  <c r="AS74" i="9" s="1"/>
  <c r="AR72" i="9"/>
  <c r="AQ72" i="9"/>
  <c r="AQ74" i="9" s="1"/>
  <c r="AP72" i="9"/>
  <c r="AP74" i="9" s="1"/>
  <c r="AO72" i="9"/>
  <c r="AO74" i="9" s="1"/>
  <c r="AN72" i="9"/>
  <c r="AM72" i="9"/>
  <c r="AL72" i="9"/>
  <c r="AK72" i="9"/>
  <c r="AJ72" i="9"/>
  <c r="AI72" i="9"/>
  <c r="AI73" i="9" s="1"/>
  <c r="AH72" i="9"/>
  <c r="AH74" i="9" s="1"/>
  <c r="AG72" i="9"/>
  <c r="AW69" i="9"/>
  <c r="AW71" i="9" s="1"/>
  <c r="AV69" i="9"/>
  <c r="AU69" i="9"/>
  <c r="AU71" i="9" s="1"/>
  <c r="AT69" i="9"/>
  <c r="AS69" i="9"/>
  <c r="AS71" i="9" s="1"/>
  <c r="AR69" i="9"/>
  <c r="AQ69" i="9"/>
  <c r="AP69" i="9"/>
  <c r="AP71" i="9" s="1"/>
  <c r="AO69" i="9"/>
  <c r="AO71" i="9" s="1"/>
  <c r="AN69" i="9"/>
  <c r="AM69" i="9"/>
  <c r="AL69" i="9"/>
  <c r="AK69" i="9"/>
  <c r="AK71" i="9" s="1"/>
  <c r="AJ69" i="9"/>
  <c r="AI69" i="9"/>
  <c r="AI71" i="9" s="1"/>
  <c r="AH69" i="9"/>
  <c r="AG69" i="9"/>
  <c r="AW66" i="9"/>
  <c r="AV66" i="9"/>
  <c r="AV67" i="9" s="1"/>
  <c r="AU66" i="9"/>
  <c r="AT66" i="9"/>
  <c r="AS66" i="9"/>
  <c r="AR66" i="9"/>
  <c r="AR67" i="9" s="1"/>
  <c r="AQ66" i="9"/>
  <c r="AP66" i="9"/>
  <c r="AO66" i="9"/>
  <c r="AN66" i="9"/>
  <c r="AM66" i="9"/>
  <c r="AL66" i="9"/>
  <c r="AK66" i="9"/>
  <c r="AJ66" i="9"/>
  <c r="AJ67" i="9" s="1"/>
  <c r="AI66" i="9"/>
  <c r="AW63" i="9"/>
  <c r="AV63" i="9"/>
  <c r="AU63" i="9"/>
  <c r="AU65" i="9" s="1"/>
  <c r="AT63" i="9"/>
  <c r="AT65" i="9" s="1"/>
  <c r="AS63" i="9"/>
  <c r="AS65" i="9" s="1"/>
  <c r="AR63" i="9"/>
  <c r="AQ63" i="9"/>
  <c r="AP63" i="9"/>
  <c r="AP65" i="9" s="1"/>
  <c r="AO63" i="9"/>
  <c r="AO65" i="9" s="1"/>
  <c r="AN63" i="9"/>
  <c r="AM63" i="9"/>
  <c r="AM65" i="9" s="1"/>
  <c r="AL63" i="9"/>
  <c r="AL65" i="9" s="1"/>
  <c r="AK63" i="9"/>
  <c r="AJ63" i="9"/>
  <c r="AI63" i="9"/>
  <c r="AI65" i="9" s="1"/>
  <c r="AW60" i="9"/>
  <c r="AW62" i="9" s="1"/>
  <c r="AV60" i="9"/>
  <c r="AV62" i="9" s="1"/>
  <c r="AU60" i="9"/>
  <c r="AT60" i="9"/>
  <c r="AS60" i="9"/>
  <c r="AS62" i="9" s="1"/>
  <c r="AR60" i="9"/>
  <c r="AR62" i="9" s="1"/>
  <c r="AQ60" i="9"/>
  <c r="AQ62" i="9" s="1"/>
  <c r="AP60" i="9"/>
  <c r="AP62" i="9" s="1"/>
  <c r="AO60" i="9"/>
  <c r="AO62" i="9" s="1"/>
  <c r="AN60" i="9"/>
  <c r="AN62" i="9" s="1"/>
  <c r="AM60" i="9"/>
  <c r="AL60" i="9"/>
  <c r="AL62" i="9" s="1"/>
  <c r="AK60" i="9"/>
  <c r="AK62" i="9" s="1"/>
  <c r="AJ60" i="9"/>
  <c r="AJ62" i="9" s="1"/>
  <c r="AI60" i="9"/>
  <c r="AW57" i="9"/>
  <c r="AV57" i="9"/>
  <c r="AV59" i="9" s="1"/>
  <c r="AU57" i="9"/>
  <c r="AU59" i="9" s="1"/>
  <c r="AT57" i="9"/>
  <c r="AT58" i="9" s="1"/>
  <c r="AS57" i="9"/>
  <c r="AR57" i="9"/>
  <c r="AR59" i="9" s="1"/>
  <c r="AQ57" i="9"/>
  <c r="AP57" i="9"/>
  <c r="AO57" i="9"/>
  <c r="AO59" i="9" s="1"/>
  <c r="AN57" i="9"/>
  <c r="AN59" i="9" s="1"/>
  <c r="AM57" i="9"/>
  <c r="AL57" i="9"/>
  <c r="AK57" i="9"/>
  <c r="AJ57" i="9"/>
  <c r="AJ59" i="9" s="1"/>
  <c r="AI57" i="9"/>
  <c r="AI59" i="9" s="1"/>
  <c r="AW54" i="9"/>
  <c r="AW56" i="9" s="1"/>
  <c r="AV54" i="9"/>
  <c r="AU54" i="9"/>
  <c r="AU56" i="9" s="1"/>
  <c r="AT54" i="9"/>
  <c r="AT56" i="9" s="1"/>
  <c r="AS54" i="9"/>
  <c r="AR54" i="9"/>
  <c r="AR56" i="9" s="1"/>
  <c r="AQ54" i="9"/>
  <c r="AQ56" i="9" s="1"/>
  <c r="AP54" i="9"/>
  <c r="AP56" i="9" s="1"/>
  <c r="AO54" i="9"/>
  <c r="AN54" i="9"/>
  <c r="AN56" i="9" s="1"/>
  <c r="AM54" i="9"/>
  <c r="AM56" i="9" s="1"/>
  <c r="AL54" i="9"/>
  <c r="AL56" i="9" s="1"/>
  <c r="AK54" i="9"/>
  <c r="AJ54" i="9"/>
  <c r="AI54" i="9"/>
  <c r="AI56" i="9" s="1"/>
  <c r="AW51" i="9"/>
  <c r="AW53" i="9" s="1"/>
  <c r="AV51" i="9"/>
  <c r="AV53" i="9" s="1"/>
  <c r="AU51" i="9"/>
  <c r="AU53" i="9" s="1"/>
  <c r="AT51" i="9"/>
  <c r="AT53" i="9" s="1"/>
  <c r="AS51" i="9"/>
  <c r="AS53" i="9" s="1"/>
  <c r="AR51" i="9"/>
  <c r="AR53" i="9" s="1"/>
  <c r="AQ51" i="9"/>
  <c r="AQ53" i="9" s="1"/>
  <c r="AP51" i="9"/>
  <c r="AP53" i="9" s="1"/>
  <c r="AO51" i="9"/>
  <c r="AO53" i="9" s="1"/>
  <c r="AN51" i="9"/>
  <c r="AN53" i="9" s="1"/>
  <c r="AM51" i="9"/>
  <c r="AL51" i="9"/>
  <c r="AL53" i="9" s="1"/>
  <c r="AK51" i="9"/>
  <c r="AJ51" i="9"/>
  <c r="AJ53" i="9" s="1"/>
  <c r="AI51" i="9"/>
  <c r="AI53" i="9" s="1"/>
  <c r="AW48" i="9"/>
  <c r="AW50" i="9" s="1"/>
  <c r="AV48" i="9"/>
  <c r="AV50" i="9" s="1"/>
  <c r="AU48" i="9"/>
  <c r="AT48" i="9"/>
  <c r="AT50" i="9" s="1"/>
  <c r="AS48" i="9"/>
  <c r="AS50" i="9" s="1"/>
  <c r="AR48" i="9"/>
  <c r="AQ48" i="9"/>
  <c r="AQ50" i="9" s="1"/>
  <c r="AP48" i="9"/>
  <c r="AO48" i="9"/>
  <c r="AO50" i="9" s="1"/>
  <c r="AN48" i="9"/>
  <c r="AN50" i="9" s="1"/>
  <c r="AM48" i="9"/>
  <c r="AL48" i="9"/>
  <c r="AK48" i="9"/>
  <c r="AK50" i="9" s="1"/>
  <c r="AJ48" i="9"/>
  <c r="AJ50" i="9" s="1"/>
  <c r="AI48" i="9"/>
  <c r="X48" i="9"/>
  <c r="AW45" i="9"/>
  <c r="AW47" i="9" s="1"/>
  <c r="AV45" i="9"/>
  <c r="AV47" i="9" s="1"/>
  <c r="AU45" i="9"/>
  <c r="AT45" i="9"/>
  <c r="AT46" i="9" s="1"/>
  <c r="AT100" i="9" s="1"/>
  <c r="AS45" i="9"/>
  <c r="AS47" i="9" s="1"/>
  <c r="AR45" i="9"/>
  <c r="AQ45" i="9"/>
  <c r="AQ47" i="9" s="1"/>
  <c r="AP45" i="9"/>
  <c r="AP47" i="9" s="1"/>
  <c r="AO45" i="9"/>
  <c r="AO47" i="9" s="1"/>
  <c r="AN45" i="9"/>
  <c r="AN47" i="9" s="1"/>
  <c r="AM45" i="9"/>
  <c r="AM47" i="9" s="1"/>
  <c r="AL45" i="9"/>
  <c r="AL47" i="9" s="1"/>
  <c r="AK45" i="9"/>
  <c r="AJ45" i="9"/>
  <c r="AJ47" i="9" s="1"/>
  <c r="AI45" i="9"/>
  <c r="AI47" i="9" s="1"/>
  <c r="X45" i="9"/>
  <c r="AU4" i="9"/>
  <c r="AR4" i="9"/>
  <c r="AT24" i="9" s="1"/>
  <c r="AO4" i="9"/>
  <c r="AO61" i="9" s="1"/>
  <c r="AL4" i="9"/>
  <c r="AM9" i="9" s="1"/>
  <c r="AI4" i="9"/>
  <c r="AF4" i="9"/>
  <c r="AC4" i="9"/>
  <c r="Z4" i="9"/>
  <c r="W4" i="9"/>
  <c r="T4" i="9"/>
  <c r="Q4" i="9"/>
  <c r="N4" i="9"/>
  <c r="K4" i="9"/>
  <c r="H4" i="9"/>
  <c r="E4" i="9"/>
  <c r="AU3" i="9"/>
  <c r="AR3" i="9"/>
  <c r="AO3" i="9"/>
  <c r="AL3" i="9"/>
  <c r="AI3" i="9"/>
  <c r="AF3" i="9"/>
  <c r="AC3" i="9"/>
  <c r="Z3" i="9"/>
  <c r="W3" i="9"/>
  <c r="T3" i="9"/>
  <c r="Q3" i="9"/>
  <c r="N3" i="9"/>
  <c r="K3" i="9"/>
  <c r="H3" i="9"/>
  <c r="E3" i="9"/>
  <c r="AW96" i="8"/>
  <c r="AW97" i="8" s="1"/>
  <c r="AV96" i="8"/>
  <c r="AV97" i="8" s="1"/>
  <c r="AU96" i="8"/>
  <c r="AU98" i="8" s="1"/>
  <c r="AT96" i="8"/>
  <c r="AT98" i="8" s="1"/>
  <c r="AS96" i="8"/>
  <c r="AR96" i="8"/>
  <c r="AR98" i="8" s="1"/>
  <c r="AQ96" i="8"/>
  <c r="AP96" i="8"/>
  <c r="AP98" i="8" s="1"/>
  <c r="AO96" i="8"/>
  <c r="AO98" i="8" s="1"/>
  <c r="AN96" i="8"/>
  <c r="AN98" i="8" s="1"/>
  <c r="AM96" i="8"/>
  <c r="AM98" i="8" s="1"/>
  <c r="AL96" i="8"/>
  <c r="AL98" i="8" s="1"/>
  <c r="AK96" i="8"/>
  <c r="AK98" i="8" s="1"/>
  <c r="AJ96" i="8"/>
  <c r="AJ98" i="8" s="1"/>
  <c r="AI96" i="8"/>
  <c r="AW93" i="8"/>
  <c r="AW95" i="8" s="1"/>
  <c r="AV93" i="8"/>
  <c r="AU93" i="8"/>
  <c r="AU94" i="8" s="1"/>
  <c r="AT93" i="8"/>
  <c r="AT95" i="8" s="1"/>
  <c r="AS93" i="8"/>
  <c r="AS95" i="8" s="1"/>
  <c r="AR93" i="8"/>
  <c r="AR95" i="8" s="1"/>
  <c r="AQ93" i="8"/>
  <c r="AQ95" i="8" s="1"/>
  <c r="AP93" i="8"/>
  <c r="AO93" i="8"/>
  <c r="AO95" i="8" s="1"/>
  <c r="AN93" i="8"/>
  <c r="AM93" i="8"/>
  <c r="AL93" i="8"/>
  <c r="AL95" i="8" s="1"/>
  <c r="AK93" i="8"/>
  <c r="AK95" i="8" s="1"/>
  <c r="AJ93" i="8"/>
  <c r="AI93" i="8"/>
  <c r="AI95" i="8" s="1"/>
  <c r="AW90" i="8"/>
  <c r="AV90" i="8"/>
  <c r="AV92" i="8" s="1"/>
  <c r="AU90" i="8"/>
  <c r="AU91" i="8" s="1"/>
  <c r="AT90" i="8"/>
  <c r="AT92" i="8" s="1"/>
  <c r="AS90" i="8"/>
  <c r="AS92" i="8" s="1"/>
  <c r="AR90" i="8"/>
  <c r="AR92" i="8" s="1"/>
  <c r="AQ90" i="8"/>
  <c r="AQ92" i="8" s="1"/>
  <c r="AP90" i="8"/>
  <c r="AP92" i="8" s="1"/>
  <c r="AO90" i="8"/>
  <c r="AN90" i="8"/>
  <c r="AN92" i="8" s="1"/>
  <c r="AM90" i="8"/>
  <c r="AM92" i="8" s="1"/>
  <c r="AL90" i="8"/>
  <c r="AL92" i="8" s="1"/>
  <c r="AK90" i="8"/>
  <c r="AK92" i="8" s="1"/>
  <c r="AJ90" i="8"/>
  <c r="AJ92" i="8" s="1"/>
  <c r="AI90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C89" i="8"/>
  <c r="AB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C88" i="8"/>
  <c r="AB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C87" i="8"/>
  <c r="AB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C86" i="8"/>
  <c r="AB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W84" i="8"/>
  <c r="AW85" i="8" s="1"/>
  <c r="AV84" i="8"/>
  <c r="AV85" i="8" s="1"/>
  <c r="AU84" i="8"/>
  <c r="AU85" i="8" s="1"/>
  <c r="AT84" i="8"/>
  <c r="AT85" i="8" s="1"/>
  <c r="AS84" i="8"/>
  <c r="AS85" i="8" s="1"/>
  <c r="AR84" i="8"/>
  <c r="AR85" i="8" s="1"/>
  <c r="AQ84" i="8"/>
  <c r="AQ85" i="8" s="1"/>
  <c r="AP84" i="8"/>
  <c r="AP85" i="8" s="1"/>
  <c r="AO84" i="8"/>
  <c r="AO85" i="8" s="1"/>
  <c r="AN84" i="8"/>
  <c r="AN85" i="8" s="1"/>
  <c r="AM84" i="8"/>
  <c r="AM85" i="8" s="1"/>
  <c r="AL84" i="8"/>
  <c r="AL85" i="8" s="1"/>
  <c r="AK84" i="8"/>
  <c r="AK85" i="8" s="1"/>
  <c r="AJ84" i="8"/>
  <c r="AJ85" i="8" s="1"/>
  <c r="AI84" i="8"/>
  <c r="AI85" i="8" s="1"/>
  <c r="AH84" i="8"/>
  <c r="AH85" i="8" s="1"/>
  <c r="AG84" i="8"/>
  <c r="AG85" i="8" s="1"/>
  <c r="AF84" i="8"/>
  <c r="AF85" i="8" s="1"/>
  <c r="AE84" i="8"/>
  <c r="AE85" i="8" s="1"/>
  <c r="AC84" i="8"/>
  <c r="AC85" i="8" s="1"/>
  <c r="AB84" i="8"/>
  <c r="AB85" i="8" s="1"/>
  <c r="Z84" i="8"/>
  <c r="Z85" i="8" s="1"/>
  <c r="Y84" i="8"/>
  <c r="Y85" i="8" s="1"/>
  <c r="X84" i="8"/>
  <c r="X85" i="8" s="1"/>
  <c r="W84" i="8"/>
  <c r="W85" i="8" s="1"/>
  <c r="V84" i="8"/>
  <c r="V85" i="8" s="1"/>
  <c r="U84" i="8"/>
  <c r="U85" i="8" s="1"/>
  <c r="T84" i="8"/>
  <c r="T85" i="8" s="1"/>
  <c r="S84" i="8"/>
  <c r="S85" i="8" s="1"/>
  <c r="R84" i="8"/>
  <c r="R85" i="8" s="1"/>
  <c r="Q84" i="8"/>
  <c r="Q85" i="8" s="1"/>
  <c r="P84" i="8"/>
  <c r="P85" i="8" s="1"/>
  <c r="O84" i="8"/>
  <c r="O85" i="8" s="1"/>
  <c r="N84" i="8"/>
  <c r="N85" i="8" s="1"/>
  <c r="M84" i="8"/>
  <c r="M85" i="8" s="1"/>
  <c r="L84" i="8"/>
  <c r="L85" i="8" s="1"/>
  <c r="K84" i="8"/>
  <c r="K85" i="8" s="1"/>
  <c r="J84" i="8"/>
  <c r="J85" i="8" s="1"/>
  <c r="I84" i="8"/>
  <c r="I85" i="8" s="1"/>
  <c r="H84" i="8"/>
  <c r="H85" i="8" s="1"/>
  <c r="G84" i="8"/>
  <c r="G85" i="8" s="1"/>
  <c r="F84" i="8"/>
  <c r="F85" i="8" s="1"/>
  <c r="E84" i="8"/>
  <c r="E85" i="8" s="1"/>
  <c r="AW82" i="8"/>
  <c r="AW83" i="8" s="1"/>
  <c r="AV82" i="8"/>
  <c r="AV83" i="8" s="1"/>
  <c r="AU82" i="8"/>
  <c r="AU83" i="8" s="1"/>
  <c r="AT82" i="8"/>
  <c r="AT83" i="8" s="1"/>
  <c r="AS82" i="8"/>
  <c r="AS83" i="8" s="1"/>
  <c r="AR82" i="8"/>
  <c r="AR83" i="8" s="1"/>
  <c r="AQ82" i="8"/>
  <c r="AQ83" i="8" s="1"/>
  <c r="AP82" i="8"/>
  <c r="AP83" i="8" s="1"/>
  <c r="AO82" i="8"/>
  <c r="AO83" i="8" s="1"/>
  <c r="AN82" i="8"/>
  <c r="AN83" i="8" s="1"/>
  <c r="AM82" i="8"/>
  <c r="AM83" i="8" s="1"/>
  <c r="AL82" i="8"/>
  <c r="AL83" i="8" s="1"/>
  <c r="AK82" i="8"/>
  <c r="AK83" i="8" s="1"/>
  <c r="AJ82" i="8"/>
  <c r="AJ83" i="8" s="1"/>
  <c r="AI82" i="8"/>
  <c r="AI83" i="8" s="1"/>
  <c r="AH82" i="8"/>
  <c r="AH83" i="8" s="1"/>
  <c r="AG82" i="8"/>
  <c r="AG83" i="8" s="1"/>
  <c r="AF82" i="8"/>
  <c r="AF83" i="8" s="1"/>
  <c r="AE82" i="8"/>
  <c r="AE83" i="8" s="1"/>
  <c r="AC82" i="8"/>
  <c r="AC83" i="8" s="1"/>
  <c r="AB82" i="8"/>
  <c r="AB83" i="8" s="1"/>
  <c r="Z82" i="8"/>
  <c r="Z83" i="8" s="1"/>
  <c r="Y82" i="8"/>
  <c r="Y83" i="8" s="1"/>
  <c r="X82" i="8"/>
  <c r="X83" i="8" s="1"/>
  <c r="W82" i="8"/>
  <c r="W83" i="8" s="1"/>
  <c r="V82" i="8"/>
  <c r="V83" i="8" s="1"/>
  <c r="U82" i="8"/>
  <c r="U83" i="8" s="1"/>
  <c r="T82" i="8"/>
  <c r="T83" i="8" s="1"/>
  <c r="S82" i="8"/>
  <c r="S83" i="8" s="1"/>
  <c r="R82" i="8"/>
  <c r="R83" i="8" s="1"/>
  <c r="Q82" i="8"/>
  <c r="Q83" i="8" s="1"/>
  <c r="P82" i="8"/>
  <c r="P83" i="8" s="1"/>
  <c r="O82" i="8"/>
  <c r="O83" i="8" s="1"/>
  <c r="N82" i="8"/>
  <c r="N83" i="8" s="1"/>
  <c r="M82" i="8"/>
  <c r="M83" i="8" s="1"/>
  <c r="L82" i="8"/>
  <c r="L83" i="8" s="1"/>
  <c r="K82" i="8"/>
  <c r="K83" i="8" s="1"/>
  <c r="J82" i="8"/>
  <c r="J83" i="8" s="1"/>
  <c r="I82" i="8"/>
  <c r="I83" i="8" s="1"/>
  <c r="H82" i="8"/>
  <c r="H83" i="8" s="1"/>
  <c r="G82" i="8"/>
  <c r="G83" i="8" s="1"/>
  <c r="F82" i="8"/>
  <c r="F83" i="8" s="1"/>
  <c r="E82" i="8"/>
  <c r="E83" i="8" s="1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C81" i="8"/>
  <c r="AB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AW78" i="8"/>
  <c r="AW80" i="8" s="1"/>
  <c r="AV78" i="8"/>
  <c r="AV79" i="8" s="1"/>
  <c r="AU78" i="8"/>
  <c r="AU80" i="8" s="1"/>
  <c r="AT78" i="8"/>
  <c r="AT80" i="8" s="1"/>
  <c r="AS78" i="8"/>
  <c r="AS80" i="8" s="1"/>
  <c r="AR78" i="8"/>
  <c r="AR80" i="8" s="1"/>
  <c r="AQ78" i="8"/>
  <c r="AQ80" i="8" s="1"/>
  <c r="AP78" i="8"/>
  <c r="AO78" i="8"/>
  <c r="AN78" i="8"/>
  <c r="AM78" i="8"/>
  <c r="AM80" i="8" s="1"/>
  <c r="AL78" i="8"/>
  <c r="AL80" i="8" s="1"/>
  <c r="AK78" i="8"/>
  <c r="AJ78" i="8"/>
  <c r="AI78" i="8"/>
  <c r="AI80" i="8" s="1"/>
  <c r="AH78" i="8"/>
  <c r="AG78" i="8"/>
  <c r="AG80" i="8" s="1"/>
  <c r="AF78" i="8"/>
  <c r="AE78" i="8"/>
  <c r="AE80" i="8" s="1"/>
  <c r="AC78" i="8"/>
  <c r="AC80" i="8" s="1"/>
  <c r="AB78" i="8"/>
  <c r="Z78" i="8"/>
  <c r="Z80" i="8" s="1"/>
  <c r="Y78" i="8"/>
  <c r="X78" i="8"/>
  <c r="W78" i="8"/>
  <c r="V78" i="8"/>
  <c r="U78" i="8"/>
  <c r="U80" i="8" s="1"/>
  <c r="T78" i="8"/>
  <c r="T80" i="8" s="1"/>
  <c r="S78" i="8"/>
  <c r="R78" i="8"/>
  <c r="R80" i="8" s="1"/>
  <c r="Q78" i="8"/>
  <c r="Q80" i="8" s="1"/>
  <c r="P78" i="8"/>
  <c r="O78" i="8"/>
  <c r="O80" i="8" s="1"/>
  <c r="N78" i="8"/>
  <c r="N80" i="8" s="1"/>
  <c r="M78" i="8"/>
  <c r="L78" i="8"/>
  <c r="K78" i="8"/>
  <c r="J78" i="8"/>
  <c r="I78" i="8"/>
  <c r="I80" i="8" s="1"/>
  <c r="H78" i="8"/>
  <c r="H80" i="8" s="1"/>
  <c r="G78" i="8"/>
  <c r="F78" i="8"/>
  <c r="F80" i="8" s="1"/>
  <c r="E78" i="8"/>
  <c r="E80" i="8" s="1"/>
  <c r="AW75" i="8"/>
  <c r="AV75" i="8"/>
  <c r="AV77" i="8" s="1"/>
  <c r="AU75" i="8"/>
  <c r="AU77" i="8" s="1"/>
  <c r="AT75" i="8"/>
  <c r="AT77" i="8" s="1"/>
  <c r="AS75" i="8"/>
  <c r="AR75" i="8"/>
  <c r="AQ75" i="8"/>
  <c r="AQ77" i="8" s="1"/>
  <c r="AP75" i="8"/>
  <c r="AP77" i="8" s="1"/>
  <c r="AO75" i="8"/>
  <c r="AO77" i="8" s="1"/>
  <c r="AN75" i="8"/>
  <c r="AN77" i="8" s="1"/>
  <c r="AM75" i="8"/>
  <c r="AM77" i="8" s="1"/>
  <c r="AL75" i="8"/>
  <c r="AL77" i="8" s="1"/>
  <c r="AK75" i="8"/>
  <c r="AJ75" i="8"/>
  <c r="AI75" i="8"/>
  <c r="AI77" i="8" s="1"/>
  <c r="AW72" i="8"/>
  <c r="AW74" i="8" s="1"/>
  <c r="AV72" i="8"/>
  <c r="AV74" i="8" s="1"/>
  <c r="AU72" i="8"/>
  <c r="AU74" i="8" s="1"/>
  <c r="AT72" i="8"/>
  <c r="AS72" i="8"/>
  <c r="AR72" i="8"/>
  <c r="AR74" i="8" s="1"/>
  <c r="AQ72" i="8"/>
  <c r="AQ74" i="8" s="1"/>
  <c r="AP72" i="8"/>
  <c r="AO72" i="8"/>
  <c r="AO74" i="8" s="1"/>
  <c r="AN72" i="8"/>
  <c r="AN74" i="8" s="1"/>
  <c r="AM72" i="8"/>
  <c r="AM74" i="8" s="1"/>
  <c r="AL72" i="8"/>
  <c r="AL74" i="8" s="1"/>
  <c r="AK72" i="8"/>
  <c r="AJ72" i="8"/>
  <c r="AJ74" i="8" s="1"/>
  <c r="AI72" i="8"/>
  <c r="AI74" i="8" s="1"/>
  <c r="AW69" i="8"/>
  <c r="AV69" i="8"/>
  <c r="AV71" i="8" s="1"/>
  <c r="AU69" i="8"/>
  <c r="AU71" i="8" s="1"/>
  <c r="AT69" i="8"/>
  <c r="AT71" i="8" s="1"/>
  <c r="AS69" i="8"/>
  <c r="AS71" i="8" s="1"/>
  <c r="AR69" i="8"/>
  <c r="AQ69" i="8"/>
  <c r="AQ71" i="8" s="1"/>
  <c r="AP69" i="8"/>
  <c r="AP71" i="8" s="1"/>
  <c r="AO69" i="8"/>
  <c r="AN69" i="8"/>
  <c r="AN71" i="8" s="1"/>
  <c r="AM69" i="8"/>
  <c r="AM71" i="8" s="1"/>
  <c r="AL69" i="8"/>
  <c r="AL71" i="8" s="1"/>
  <c r="AK69" i="8"/>
  <c r="AK71" i="8" s="1"/>
  <c r="AJ69" i="8"/>
  <c r="AJ71" i="8" s="1"/>
  <c r="AI69" i="8"/>
  <c r="AW66" i="8"/>
  <c r="AV66" i="8"/>
  <c r="AU66" i="8"/>
  <c r="AT66" i="8"/>
  <c r="AT67" i="8" s="1"/>
  <c r="AS66" i="8"/>
  <c r="AR66" i="8"/>
  <c r="AQ66" i="8"/>
  <c r="AP66" i="8"/>
  <c r="AO66" i="8"/>
  <c r="AN66" i="8"/>
  <c r="AM66" i="8"/>
  <c r="AL66" i="8"/>
  <c r="AL67" i="8" s="1"/>
  <c r="AK66" i="8"/>
  <c r="AJ66" i="8"/>
  <c r="AI66" i="8"/>
  <c r="AI67" i="8" s="1"/>
  <c r="AW63" i="8"/>
  <c r="AW65" i="8" s="1"/>
  <c r="AV63" i="8"/>
  <c r="AU63" i="8"/>
  <c r="AU65" i="8" s="1"/>
  <c r="AT63" i="8"/>
  <c r="AT65" i="8" s="1"/>
  <c r="AS63" i="8"/>
  <c r="AR63" i="8"/>
  <c r="AR65" i="8" s="1"/>
  <c r="AQ63" i="8"/>
  <c r="AQ65" i="8" s="1"/>
  <c r="AP63" i="8"/>
  <c r="AP65" i="8" s="1"/>
  <c r="AO63" i="8"/>
  <c r="AN63" i="8"/>
  <c r="AN65" i="8" s="1"/>
  <c r="AM63" i="8"/>
  <c r="AM65" i="8" s="1"/>
  <c r="AL63" i="8"/>
  <c r="AL65" i="8" s="1"/>
  <c r="AK63" i="8"/>
  <c r="AK64" i="8" s="1"/>
  <c r="AJ63" i="8"/>
  <c r="AI63" i="8"/>
  <c r="AI65" i="8" s="1"/>
  <c r="AW60" i="8"/>
  <c r="AV60" i="8"/>
  <c r="AU60" i="8"/>
  <c r="AT60" i="8"/>
  <c r="AT62" i="8" s="1"/>
  <c r="AS60" i="8"/>
  <c r="AR60" i="8"/>
  <c r="AQ60" i="8"/>
  <c r="AP60" i="8"/>
  <c r="AP62" i="8" s="1"/>
  <c r="AO60" i="8"/>
  <c r="AN60" i="8"/>
  <c r="AM60" i="8"/>
  <c r="AM62" i="8" s="1"/>
  <c r="AL60" i="8"/>
  <c r="AL62" i="8" s="1"/>
  <c r="AK60" i="8"/>
  <c r="AK62" i="8" s="1"/>
  <c r="AJ60" i="8"/>
  <c r="AJ62" i="8" s="1"/>
  <c r="AI60" i="8"/>
  <c r="AW57" i="8"/>
  <c r="AW59" i="8" s="1"/>
  <c r="AV57" i="8"/>
  <c r="AU57" i="8"/>
  <c r="AT57" i="8"/>
  <c r="AT59" i="8" s="1"/>
  <c r="AS57" i="8"/>
  <c r="AS59" i="8" s="1"/>
  <c r="AR57" i="8"/>
  <c r="AR59" i="8" s="1"/>
  <c r="AQ57" i="8"/>
  <c r="AQ59" i="8" s="1"/>
  <c r="AP57" i="8"/>
  <c r="AP59" i="8" s="1"/>
  <c r="AO57" i="8"/>
  <c r="AN57" i="8"/>
  <c r="AM57" i="8"/>
  <c r="AM59" i="8" s="1"/>
  <c r="AL57" i="8"/>
  <c r="AL59" i="8" s="1"/>
  <c r="AK57" i="8"/>
  <c r="AK59" i="8" s="1"/>
  <c r="AJ57" i="8"/>
  <c r="AI57" i="8"/>
  <c r="AW54" i="8"/>
  <c r="AW56" i="8" s="1"/>
  <c r="AV54" i="8"/>
  <c r="AV56" i="8" s="1"/>
  <c r="AU54" i="8"/>
  <c r="AU56" i="8" s="1"/>
  <c r="AT54" i="8"/>
  <c r="AS54" i="8"/>
  <c r="AS56" i="8" s="1"/>
  <c r="AR54" i="8"/>
  <c r="AR56" i="8" s="1"/>
  <c r="AQ54" i="8"/>
  <c r="AP54" i="8"/>
  <c r="AP56" i="8" s="1"/>
  <c r="AO54" i="8"/>
  <c r="AN54" i="8"/>
  <c r="AN56" i="8" s="1"/>
  <c r="AM54" i="8"/>
  <c r="AM56" i="8" s="1"/>
  <c r="AL54" i="8"/>
  <c r="AK54" i="8"/>
  <c r="AK56" i="8" s="1"/>
  <c r="AJ54" i="8"/>
  <c r="AJ56" i="8" s="1"/>
  <c r="AI54" i="8"/>
  <c r="AI56" i="8" s="1"/>
  <c r="AW51" i="8"/>
  <c r="AV51" i="8"/>
  <c r="AV53" i="8" s="1"/>
  <c r="AU51" i="8"/>
  <c r="AT51" i="8"/>
  <c r="AT53" i="8" s="1"/>
  <c r="AS51" i="8"/>
  <c r="AR51" i="8"/>
  <c r="AR53" i="8" s="1"/>
  <c r="AQ51" i="8"/>
  <c r="AQ53" i="8" s="1"/>
  <c r="AP51" i="8"/>
  <c r="AP53" i="8" s="1"/>
  <c r="AO51" i="8"/>
  <c r="AO53" i="8" s="1"/>
  <c r="AN51" i="8"/>
  <c r="AN53" i="8" s="1"/>
  <c r="AM51" i="8"/>
  <c r="AM53" i="8" s="1"/>
  <c r="AL51" i="8"/>
  <c r="AK51" i="8"/>
  <c r="AJ51" i="8"/>
  <c r="AJ53" i="8" s="1"/>
  <c r="AI51" i="8"/>
  <c r="AI53" i="8" s="1"/>
  <c r="AW48" i="8"/>
  <c r="AW50" i="8" s="1"/>
  <c r="AV48" i="8"/>
  <c r="AV49" i="8" s="1"/>
  <c r="AU48" i="8"/>
  <c r="AU50" i="8" s="1"/>
  <c r="AT48" i="8"/>
  <c r="AS48" i="8"/>
  <c r="AS50" i="8" s="1"/>
  <c r="AR48" i="8"/>
  <c r="AR50" i="8" s="1"/>
  <c r="AQ48" i="8"/>
  <c r="AQ50" i="8" s="1"/>
  <c r="AP48" i="8"/>
  <c r="AP50" i="8" s="1"/>
  <c r="AO48" i="8"/>
  <c r="AO50" i="8" s="1"/>
  <c r="AN48" i="8"/>
  <c r="AM48" i="8"/>
  <c r="AM50" i="8" s="1"/>
  <c r="AL48" i="8"/>
  <c r="AK48" i="8"/>
  <c r="AK50" i="8" s="1"/>
  <c r="AJ48" i="8"/>
  <c r="AI48" i="8"/>
  <c r="AW45" i="8"/>
  <c r="AW47" i="8" s="1"/>
  <c r="AV45" i="8"/>
  <c r="AV46" i="8" s="1"/>
  <c r="AV100" i="8" s="1"/>
  <c r="AU45" i="8"/>
  <c r="AT45" i="8"/>
  <c r="AS45" i="8"/>
  <c r="AS47" i="8" s="1"/>
  <c r="AR45" i="8"/>
  <c r="AR47" i="8" s="1"/>
  <c r="AQ45" i="8"/>
  <c r="AP45" i="8"/>
  <c r="AP47" i="8" s="1"/>
  <c r="AO45" i="8"/>
  <c r="AN45" i="8"/>
  <c r="AN47" i="8" s="1"/>
  <c r="AM45" i="8"/>
  <c r="AM47" i="8" s="1"/>
  <c r="AL45" i="8"/>
  <c r="AK45" i="8"/>
  <c r="AJ45" i="8"/>
  <c r="AJ47" i="8" s="1"/>
  <c r="AI45" i="8"/>
  <c r="AI47" i="8" s="1"/>
  <c r="AU4" i="8"/>
  <c r="AU41" i="8" s="1"/>
  <c r="AR4" i="8"/>
  <c r="AO4" i="8"/>
  <c r="AP61" i="8" s="1"/>
  <c r="AL4" i="8"/>
  <c r="AN91" i="8" s="1"/>
  <c r="AI4" i="8"/>
  <c r="AF4" i="8"/>
  <c r="AC4" i="8"/>
  <c r="Z4" i="8"/>
  <c r="W4" i="8"/>
  <c r="T4" i="8"/>
  <c r="Q4" i="8"/>
  <c r="N4" i="8"/>
  <c r="K4" i="8"/>
  <c r="H4" i="8"/>
  <c r="E4" i="8"/>
  <c r="AU3" i="8"/>
  <c r="AR3" i="8"/>
  <c r="AO3" i="8"/>
  <c r="AL3" i="8"/>
  <c r="AI3" i="8"/>
  <c r="AF3" i="8"/>
  <c r="AC3" i="8"/>
  <c r="Z3" i="8"/>
  <c r="W3" i="8"/>
  <c r="T3" i="8"/>
  <c r="Q3" i="8"/>
  <c r="N3" i="8"/>
  <c r="K3" i="8"/>
  <c r="H3" i="8"/>
  <c r="E3" i="8"/>
  <c r="AW96" i="7"/>
  <c r="AV96" i="7"/>
  <c r="AU96" i="7"/>
  <c r="AU98" i="7" s="1"/>
  <c r="AT96" i="7"/>
  <c r="AT98" i="7" s="1"/>
  <c r="AS96" i="7"/>
  <c r="AR96" i="7"/>
  <c r="AQ96" i="7"/>
  <c r="AQ98" i="7" s="1"/>
  <c r="AP96" i="7"/>
  <c r="AP98" i="7" s="1"/>
  <c r="AO96" i="7"/>
  <c r="AN96" i="7"/>
  <c r="AN97" i="7" s="1"/>
  <c r="AM96" i="7"/>
  <c r="AM98" i="7" s="1"/>
  <c r="AL96" i="7"/>
  <c r="AL98" i="7" s="1"/>
  <c r="AK96" i="7"/>
  <c r="AJ96" i="7"/>
  <c r="AI96" i="7"/>
  <c r="AI98" i="7" s="1"/>
  <c r="AF96" i="7"/>
  <c r="AW93" i="7"/>
  <c r="AV93" i="7"/>
  <c r="AU93" i="7"/>
  <c r="AT93" i="7"/>
  <c r="AT95" i="7" s="1"/>
  <c r="AS93" i="7"/>
  <c r="AR93" i="7"/>
  <c r="AQ93" i="7"/>
  <c r="AQ95" i="7" s="1"/>
  <c r="AP93" i="7"/>
  <c r="AP95" i="7" s="1"/>
  <c r="AO93" i="7"/>
  <c r="AO95" i="7" s="1"/>
  <c r="AN93" i="7"/>
  <c r="AN94" i="7" s="1"/>
  <c r="AM93" i="7"/>
  <c r="AL93" i="7"/>
  <c r="AL95" i="7" s="1"/>
  <c r="AK93" i="7"/>
  <c r="AK95" i="7" s="1"/>
  <c r="AJ93" i="7"/>
  <c r="AI93" i="7"/>
  <c r="AI95" i="7" s="1"/>
  <c r="AF93" i="7"/>
  <c r="AF95" i="7" s="1"/>
  <c r="AW90" i="7"/>
  <c r="AV90" i="7"/>
  <c r="AV92" i="7" s="1"/>
  <c r="AU90" i="7"/>
  <c r="AT90" i="7"/>
  <c r="AS90" i="7"/>
  <c r="AS92" i="7" s="1"/>
  <c r="AR90" i="7"/>
  <c r="AQ90" i="7"/>
  <c r="AQ92" i="7" s="1"/>
  <c r="AP90" i="7"/>
  <c r="AO90" i="7"/>
  <c r="AO92" i="7" s="1"/>
  <c r="AN90" i="7"/>
  <c r="AM90" i="7"/>
  <c r="AL90" i="7"/>
  <c r="AK90" i="7"/>
  <c r="AJ90" i="7"/>
  <c r="AJ92" i="7" s="1"/>
  <c r="AI90" i="7"/>
  <c r="AI92" i="7" s="1"/>
  <c r="AF90" i="7"/>
  <c r="AF92" i="7" s="1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AW84" i="7"/>
  <c r="AW85" i="7" s="1"/>
  <c r="AV84" i="7"/>
  <c r="AV85" i="7" s="1"/>
  <c r="AU84" i="7"/>
  <c r="AU85" i="7" s="1"/>
  <c r="AT84" i="7"/>
  <c r="AT85" i="7" s="1"/>
  <c r="AS84" i="7"/>
  <c r="AS85" i="7" s="1"/>
  <c r="AR84" i="7"/>
  <c r="AR85" i="7" s="1"/>
  <c r="AQ84" i="7"/>
  <c r="AQ85" i="7" s="1"/>
  <c r="AP84" i="7"/>
  <c r="AP85" i="7" s="1"/>
  <c r="AO84" i="7"/>
  <c r="AO85" i="7" s="1"/>
  <c r="AN84" i="7"/>
  <c r="AN85" i="7" s="1"/>
  <c r="AM84" i="7"/>
  <c r="AM85" i="7" s="1"/>
  <c r="AL84" i="7"/>
  <c r="AL85" i="7" s="1"/>
  <c r="AK84" i="7"/>
  <c r="AK85" i="7" s="1"/>
  <c r="AJ84" i="7"/>
  <c r="AJ85" i="7" s="1"/>
  <c r="AI84" i="7"/>
  <c r="AI85" i="7" s="1"/>
  <c r="AH84" i="7"/>
  <c r="AH85" i="7" s="1"/>
  <c r="AG84" i="7"/>
  <c r="AG85" i="7" s="1"/>
  <c r="AF84" i="7"/>
  <c r="AF85" i="7" s="1"/>
  <c r="AE84" i="7"/>
  <c r="AE85" i="7" s="1"/>
  <c r="AD84" i="7"/>
  <c r="AD85" i="7" s="1"/>
  <c r="AC84" i="7"/>
  <c r="AC85" i="7" s="1"/>
  <c r="AB84" i="7"/>
  <c r="AB85" i="7" s="1"/>
  <c r="AA84" i="7"/>
  <c r="AA85" i="7" s="1"/>
  <c r="Z84" i="7"/>
  <c r="Z85" i="7" s="1"/>
  <c r="Y84" i="7"/>
  <c r="Y85" i="7" s="1"/>
  <c r="X84" i="7"/>
  <c r="X85" i="7" s="1"/>
  <c r="W84" i="7"/>
  <c r="W85" i="7" s="1"/>
  <c r="V84" i="7"/>
  <c r="V85" i="7" s="1"/>
  <c r="U84" i="7"/>
  <c r="U85" i="7" s="1"/>
  <c r="T84" i="7"/>
  <c r="T85" i="7" s="1"/>
  <c r="S84" i="7"/>
  <c r="S85" i="7" s="1"/>
  <c r="R84" i="7"/>
  <c r="R85" i="7" s="1"/>
  <c r="Q84" i="7"/>
  <c r="Q85" i="7" s="1"/>
  <c r="P84" i="7"/>
  <c r="P85" i="7" s="1"/>
  <c r="O84" i="7"/>
  <c r="O85" i="7" s="1"/>
  <c r="N84" i="7"/>
  <c r="N85" i="7" s="1"/>
  <c r="M84" i="7"/>
  <c r="M85" i="7" s="1"/>
  <c r="L84" i="7"/>
  <c r="L85" i="7" s="1"/>
  <c r="K84" i="7"/>
  <c r="K85" i="7" s="1"/>
  <c r="J84" i="7"/>
  <c r="J85" i="7" s="1"/>
  <c r="I84" i="7"/>
  <c r="I85" i="7" s="1"/>
  <c r="H84" i="7"/>
  <c r="H85" i="7" s="1"/>
  <c r="G84" i="7"/>
  <c r="G85" i="7" s="1"/>
  <c r="F84" i="7"/>
  <c r="F85" i="7" s="1"/>
  <c r="E84" i="7"/>
  <c r="E85" i="7" s="1"/>
  <c r="AW82" i="7"/>
  <c r="AW83" i="7" s="1"/>
  <c r="AV82" i="7"/>
  <c r="AV83" i="7" s="1"/>
  <c r="AU82" i="7"/>
  <c r="AU83" i="7" s="1"/>
  <c r="AT82" i="7"/>
  <c r="AT83" i="7" s="1"/>
  <c r="AS82" i="7"/>
  <c r="AS83" i="7" s="1"/>
  <c r="AR82" i="7"/>
  <c r="AR83" i="7" s="1"/>
  <c r="AQ82" i="7"/>
  <c r="AQ83" i="7" s="1"/>
  <c r="AP82" i="7"/>
  <c r="AP83" i="7" s="1"/>
  <c r="AO82" i="7"/>
  <c r="AO83" i="7" s="1"/>
  <c r="AN82" i="7"/>
  <c r="AN83" i="7" s="1"/>
  <c r="AM82" i="7"/>
  <c r="AM83" i="7" s="1"/>
  <c r="AL82" i="7"/>
  <c r="AL83" i="7" s="1"/>
  <c r="AK82" i="7"/>
  <c r="AK83" i="7" s="1"/>
  <c r="AJ82" i="7"/>
  <c r="AJ83" i="7" s="1"/>
  <c r="AI82" i="7"/>
  <c r="AI83" i="7" s="1"/>
  <c r="AH82" i="7"/>
  <c r="AH83" i="7" s="1"/>
  <c r="AG82" i="7"/>
  <c r="AG83" i="7" s="1"/>
  <c r="AF82" i="7"/>
  <c r="AF83" i="7" s="1"/>
  <c r="AE82" i="7"/>
  <c r="AE83" i="7" s="1"/>
  <c r="AD82" i="7"/>
  <c r="AD83" i="7" s="1"/>
  <c r="AC82" i="7"/>
  <c r="AC83" i="7" s="1"/>
  <c r="AB82" i="7"/>
  <c r="AB83" i="7" s="1"/>
  <c r="AA82" i="7"/>
  <c r="AA83" i="7" s="1"/>
  <c r="Z82" i="7"/>
  <c r="Z83" i="7" s="1"/>
  <c r="Y82" i="7"/>
  <c r="Y83" i="7" s="1"/>
  <c r="X82" i="7"/>
  <c r="X83" i="7" s="1"/>
  <c r="W82" i="7"/>
  <c r="W83" i="7" s="1"/>
  <c r="V82" i="7"/>
  <c r="V83" i="7" s="1"/>
  <c r="U82" i="7"/>
  <c r="U83" i="7" s="1"/>
  <c r="T82" i="7"/>
  <c r="T83" i="7" s="1"/>
  <c r="S82" i="7"/>
  <c r="S83" i="7" s="1"/>
  <c r="R82" i="7"/>
  <c r="R83" i="7" s="1"/>
  <c r="Q82" i="7"/>
  <c r="Q83" i="7" s="1"/>
  <c r="P82" i="7"/>
  <c r="P83" i="7" s="1"/>
  <c r="O82" i="7"/>
  <c r="O83" i="7" s="1"/>
  <c r="N82" i="7"/>
  <c r="N83" i="7" s="1"/>
  <c r="M82" i="7"/>
  <c r="M83" i="7" s="1"/>
  <c r="L82" i="7"/>
  <c r="L83" i="7" s="1"/>
  <c r="K82" i="7"/>
  <c r="K83" i="7" s="1"/>
  <c r="J82" i="7"/>
  <c r="J83" i="7" s="1"/>
  <c r="I82" i="7"/>
  <c r="I83" i="7" s="1"/>
  <c r="H82" i="7"/>
  <c r="H83" i="7" s="1"/>
  <c r="G82" i="7"/>
  <c r="G83" i="7" s="1"/>
  <c r="F82" i="7"/>
  <c r="F83" i="7" s="1"/>
  <c r="E82" i="7"/>
  <c r="E83" i="7" s="1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AW78" i="7"/>
  <c r="AV78" i="7"/>
  <c r="AU78" i="7"/>
  <c r="AT78" i="7"/>
  <c r="AS78" i="7"/>
  <c r="AR78" i="7"/>
  <c r="AR80" i="7" s="1"/>
  <c r="AQ78" i="7"/>
  <c r="AP78" i="7"/>
  <c r="AP80" i="7" s="1"/>
  <c r="AO78" i="7"/>
  <c r="AO80" i="7" s="1"/>
  <c r="AN78" i="7"/>
  <c r="AM78" i="7"/>
  <c r="AM80" i="7" s="1"/>
  <c r="AL78" i="7"/>
  <c r="AK78" i="7"/>
  <c r="AJ78" i="7"/>
  <c r="AJ80" i="7" s="1"/>
  <c r="AI78" i="7"/>
  <c r="AH78" i="7"/>
  <c r="AH80" i="7" s="1"/>
  <c r="AG78" i="7"/>
  <c r="AF78" i="7"/>
  <c r="AF80" i="7" s="1"/>
  <c r="AE78" i="7"/>
  <c r="AE80" i="7" s="1"/>
  <c r="AD78" i="7"/>
  <c r="AD80" i="7" s="1"/>
  <c r="AC78" i="7"/>
  <c r="AC80" i="7" s="1"/>
  <c r="AB78" i="7"/>
  <c r="AA78" i="7"/>
  <c r="AA80" i="7" s="1"/>
  <c r="Z78" i="7"/>
  <c r="Y78" i="7"/>
  <c r="X78" i="7"/>
  <c r="X80" i="7" s="1"/>
  <c r="W78" i="7"/>
  <c r="W80" i="7" s="1"/>
  <c r="V78" i="7"/>
  <c r="U78" i="7"/>
  <c r="U80" i="7" s="1"/>
  <c r="T78" i="7"/>
  <c r="S78" i="7"/>
  <c r="R78" i="7"/>
  <c r="R80" i="7" s="1"/>
  <c r="Q78" i="7"/>
  <c r="Q80" i="7" s="1"/>
  <c r="P78" i="7"/>
  <c r="P80" i="7" s="1"/>
  <c r="O78" i="7"/>
  <c r="N78" i="7"/>
  <c r="M78" i="7"/>
  <c r="L78" i="7"/>
  <c r="K78" i="7"/>
  <c r="J78" i="7"/>
  <c r="J80" i="7" s="1"/>
  <c r="I78" i="7"/>
  <c r="I80" i="7" s="1"/>
  <c r="H78" i="7"/>
  <c r="G78" i="7"/>
  <c r="G80" i="7" s="1"/>
  <c r="F78" i="7"/>
  <c r="F80" i="7" s="1"/>
  <c r="E78" i="7"/>
  <c r="E80" i="7" s="1"/>
  <c r="AW75" i="7"/>
  <c r="AW77" i="7" s="1"/>
  <c r="AV75" i="7"/>
  <c r="AV77" i="7" s="1"/>
  <c r="AU75" i="7"/>
  <c r="AU77" i="7" s="1"/>
  <c r="AT75" i="7"/>
  <c r="AT77" i="7" s="1"/>
  <c r="AS75" i="7"/>
  <c r="AS77" i="7" s="1"/>
  <c r="AR75" i="7"/>
  <c r="AQ75" i="7"/>
  <c r="AQ77" i="7" s="1"/>
  <c r="AP75" i="7"/>
  <c r="AP77" i="7" s="1"/>
  <c r="AO75" i="7"/>
  <c r="AO77" i="7" s="1"/>
  <c r="AN75" i="7"/>
  <c r="AM75" i="7"/>
  <c r="AM77" i="7" s="1"/>
  <c r="AL75" i="7"/>
  <c r="AK75" i="7"/>
  <c r="AK77" i="7" s="1"/>
  <c r="AJ75" i="7"/>
  <c r="AI75" i="7"/>
  <c r="AI77" i="7" s="1"/>
  <c r="AF75" i="7"/>
  <c r="AW72" i="7"/>
  <c r="AV72" i="7"/>
  <c r="AV74" i="7" s="1"/>
  <c r="AU72" i="7"/>
  <c r="AU74" i="7" s="1"/>
  <c r="AT72" i="7"/>
  <c r="AS72" i="7"/>
  <c r="AR72" i="7"/>
  <c r="AQ72" i="7"/>
  <c r="AQ74" i="7" s="1"/>
  <c r="AP72" i="7"/>
  <c r="AP74" i="7" s="1"/>
  <c r="AO72" i="7"/>
  <c r="AO74" i="7" s="1"/>
  <c r="AN72" i="7"/>
  <c r="AM72" i="7"/>
  <c r="AL72" i="7"/>
  <c r="AK72" i="7"/>
  <c r="AK74" i="7" s="1"/>
  <c r="AJ72" i="7"/>
  <c r="AJ74" i="7" s="1"/>
  <c r="AI72" i="7"/>
  <c r="AF72" i="7"/>
  <c r="AF74" i="7" s="1"/>
  <c r="AW69" i="7"/>
  <c r="AV69" i="7"/>
  <c r="AU69" i="7"/>
  <c r="AU71" i="7" s="1"/>
  <c r="AT69" i="7"/>
  <c r="AS69" i="7"/>
  <c r="AR69" i="7"/>
  <c r="AQ69" i="7"/>
  <c r="AQ71" i="7" s="1"/>
  <c r="AP69" i="7"/>
  <c r="AP71" i="7" s="1"/>
  <c r="AO69" i="7"/>
  <c r="AN69" i="7"/>
  <c r="AN70" i="7" s="1"/>
  <c r="AM69" i="7"/>
  <c r="AM71" i="7" s="1"/>
  <c r="AL69" i="7"/>
  <c r="AK69" i="7"/>
  <c r="AK71" i="7" s="1"/>
  <c r="AJ69" i="7"/>
  <c r="AJ71" i="7" s="1"/>
  <c r="AI69" i="7"/>
  <c r="AI71" i="7" s="1"/>
  <c r="AF69" i="7"/>
  <c r="AW66" i="7"/>
  <c r="AV66" i="7"/>
  <c r="AU66" i="7"/>
  <c r="AT66" i="7"/>
  <c r="AS66" i="7"/>
  <c r="AS67" i="7" s="1"/>
  <c r="AR66" i="7"/>
  <c r="AQ66" i="7"/>
  <c r="AP66" i="7"/>
  <c r="AO66" i="7"/>
  <c r="AN66" i="7"/>
  <c r="AN67" i="7" s="1"/>
  <c r="AM66" i="7"/>
  <c r="AL66" i="7"/>
  <c r="AK66" i="7"/>
  <c r="AJ66" i="7"/>
  <c r="AI66" i="7"/>
  <c r="AF66" i="7"/>
  <c r="AW63" i="7"/>
  <c r="AV63" i="7"/>
  <c r="AU63" i="7"/>
  <c r="AU65" i="7" s="1"/>
  <c r="AT63" i="7"/>
  <c r="AT65" i="7" s="1"/>
  <c r="AS63" i="7"/>
  <c r="AR63" i="7"/>
  <c r="AR65" i="7" s="1"/>
  <c r="AQ63" i="7"/>
  <c r="AP63" i="7"/>
  <c r="AP65" i="7" s="1"/>
  <c r="AO63" i="7"/>
  <c r="AN63" i="7"/>
  <c r="AM63" i="7"/>
  <c r="AM65" i="7" s="1"/>
  <c r="AL63" i="7"/>
  <c r="AL65" i="7" s="1"/>
  <c r="AK63" i="7"/>
  <c r="AK65" i="7" s="1"/>
  <c r="AJ63" i="7"/>
  <c r="AI63" i="7"/>
  <c r="AF63" i="7"/>
  <c r="AF65" i="7" s="1"/>
  <c r="AW60" i="7"/>
  <c r="AV60" i="7"/>
  <c r="AU60" i="7"/>
  <c r="AU62" i="7" s="1"/>
  <c r="AT60" i="7"/>
  <c r="AT62" i="7" s="1"/>
  <c r="AS60" i="7"/>
  <c r="AR60" i="7"/>
  <c r="AQ60" i="7"/>
  <c r="AQ62" i="7" s="1"/>
  <c r="AP60" i="7"/>
  <c r="AO60" i="7"/>
  <c r="AO62" i="7" s="1"/>
  <c r="AN60" i="7"/>
  <c r="AN61" i="7" s="1"/>
  <c r="AM60" i="7"/>
  <c r="AM62" i="7" s="1"/>
  <c r="AL60" i="7"/>
  <c r="AL62" i="7" s="1"/>
  <c r="AK60" i="7"/>
  <c r="AJ60" i="7"/>
  <c r="AI60" i="7"/>
  <c r="AI62" i="7" s="1"/>
  <c r="AF60" i="7"/>
  <c r="AF62" i="7" s="1"/>
  <c r="AW57" i="7"/>
  <c r="AV57" i="7"/>
  <c r="AV59" i="7" s="1"/>
  <c r="AU57" i="7"/>
  <c r="AT57" i="7"/>
  <c r="AT59" i="7" s="1"/>
  <c r="AS57" i="7"/>
  <c r="AS59" i="7" s="1"/>
  <c r="AR57" i="7"/>
  <c r="AQ57" i="7"/>
  <c r="AP57" i="7"/>
  <c r="AP59" i="7" s="1"/>
  <c r="AO57" i="7"/>
  <c r="AN57" i="7"/>
  <c r="AM57" i="7"/>
  <c r="AL57" i="7"/>
  <c r="AK57" i="7"/>
  <c r="AJ57" i="7"/>
  <c r="AJ59" i="7" s="1"/>
  <c r="AI57" i="7"/>
  <c r="AF57" i="7"/>
  <c r="AW54" i="7"/>
  <c r="AV54" i="7"/>
  <c r="AU54" i="7"/>
  <c r="AT54" i="7"/>
  <c r="AT56" i="7" s="1"/>
  <c r="AS54" i="7"/>
  <c r="AS56" i="7" s="1"/>
  <c r="AR54" i="7"/>
  <c r="AR56" i="7" s="1"/>
  <c r="AQ54" i="7"/>
  <c r="AQ56" i="7" s="1"/>
  <c r="AP54" i="7"/>
  <c r="AO54" i="7"/>
  <c r="AO56" i="7" s="1"/>
  <c r="AN54" i="7"/>
  <c r="AM54" i="7"/>
  <c r="AL54" i="7"/>
  <c r="AL56" i="7" s="1"/>
  <c r="AK54" i="7"/>
  <c r="AJ54" i="7"/>
  <c r="AI54" i="7"/>
  <c r="AF54" i="7"/>
  <c r="AW51" i="7"/>
  <c r="AV51" i="7"/>
  <c r="AV53" i="7" s="1"/>
  <c r="AU51" i="7"/>
  <c r="AT51" i="7"/>
  <c r="AT53" i="7" s="1"/>
  <c r="AS51" i="7"/>
  <c r="AR51" i="7"/>
  <c r="AQ51" i="7"/>
  <c r="AQ53" i="7" s="1"/>
  <c r="AP51" i="7"/>
  <c r="AO51" i="7"/>
  <c r="AO53" i="7" s="1"/>
  <c r="AN51" i="7"/>
  <c r="AN53" i="7" s="1"/>
  <c r="AM51" i="7"/>
  <c r="AL51" i="7"/>
  <c r="AL53" i="7" s="1"/>
  <c r="AK51" i="7"/>
  <c r="AK53" i="7" s="1"/>
  <c r="AJ51" i="7"/>
  <c r="AI51" i="7"/>
  <c r="AI53" i="7" s="1"/>
  <c r="AF51" i="7"/>
  <c r="AW48" i="7"/>
  <c r="AW50" i="7" s="1"/>
  <c r="AV48" i="7"/>
  <c r="AU48" i="7"/>
  <c r="AU50" i="7" s="1"/>
  <c r="AT48" i="7"/>
  <c r="AT50" i="7" s="1"/>
  <c r="AS48" i="7"/>
  <c r="AR48" i="7"/>
  <c r="AQ48" i="7"/>
  <c r="AQ50" i="7" s="1"/>
  <c r="AP48" i="7"/>
  <c r="AP50" i="7" s="1"/>
  <c r="AO48" i="7"/>
  <c r="AN48" i="7"/>
  <c r="AN49" i="7" s="1"/>
  <c r="AM48" i="7"/>
  <c r="AL48" i="7"/>
  <c r="AL50" i="7" s="1"/>
  <c r="AK48" i="7"/>
  <c r="AJ48" i="7"/>
  <c r="AI48" i="7"/>
  <c r="AI50" i="7" s="1"/>
  <c r="AF48" i="7"/>
  <c r="AW45" i="7"/>
  <c r="AW47" i="7" s="1"/>
  <c r="AV45" i="7"/>
  <c r="AV47" i="7" s="1"/>
  <c r="AU45" i="7"/>
  <c r="AU47" i="7" s="1"/>
  <c r="AT45" i="7"/>
  <c r="AS45" i="7"/>
  <c r="AR45" i="7"/>
  <c r="AR47" i="7" s="1"/>
  <c r="AQ45" i="7"/>
  <c r="AQ47" i="7" s="1"/>
  <c r="AP45" i="7"/>
  <c r="AP47" i="7" s="1"/>
  <c r="AO45" i="7"/>
  <c r="AO47" i="7" s="1"/>
  <c r="AN45" i="7"/>
  <c r="AM45" i="7"/>
  <c r="AM47" i="7" s="1"/>
  <c r="AL45" i="7"/>
  <c r="AL47" i="7" s="1"/>
  <c r="AK45" i="7"/>
  <c r="AK47" i="7" s="1"/>
  <c r="AJ45" i="7"/>
  <c r="AJ47" i="7" s="1"/>
  <c r="AI45" i="7"/>
  <c r="AI47" i="7" s="1"/>
  <c r="AF45" i="7"/>
  <c r="AF47" i="7" s="1"/>
  <c r="AU4" i="7"/>
  <c r="AV39" i="7" s="1"/>
  <c r="AR4" i="7"/>
  <c r="AT11" i="7" s="1"/>
  <c r="AO4" i="7"/>
  <c r="AL4" i="7"/>
  <c r="AM19" i="7" s="1"/>
  <c r="AI4" i="7"/>
  <c r="AI13" i="7" s="1"/>
  <c r="AF4" i="7"/>
  <c r="AF73" i="7" s="1"/>
  <c r="AC4" i="7"/>
  <c r="Z4" i="7"/>
  <c r="W4" i="7"/>
  <c r="T4" i="7"/>
  <c r="Q4" i="7"/>
  <c r="N4" i="7"/>
  <c r="K4" i="7"/>
  <c r="H4" i="7"/>
  <c r="E4" i="7"/>
  <c r="AU3" i="7"/>
  <c r="AR3" i="7"/>
  <c r="AO3" i="7"/>
  <c r="AL3" i="7"/>
  <c r="AI3" i="7"/>
  <c r="AF3" i="7"/>
  <c r="AC3" i="7"/>
  <c r="Z3" i="7"/>
  <c r="W3" i="7"/>
  <c r="T3" i="7"/>
  <c r="Q3" i="7"/>
  <c r="N3" i="7"/>
  <c r="K3" i="7"/>
  <c r="H3" i="7"/>
  <c r="E3" i="7"/>
  <c r="AW97" i="6"/>
  <c r="AW99" i="6" s="1"/>
  <c r="AV97" i="6"/>
  <c r="AV99" i="6" s="1"/>
  <c r="AU97" i="6"/>
  <c r="AU99" i="6" s="1"/>
  <c r="AT97" i="6"/>
  <c r="AT99" i="6" s="1"/>
  <c r="AS97" i="6"/>
  <c r="AS99" i="6" s="1"/>
  <c r="AR97" i="6"/>
  <c r="AR99" i="6" s="1"/>
  <c r="AQ97" i="6"/>
  <c r="AQ99" i="6" s="1"/>
  <c r="AP97" i="6"/>
  <c r="AP99" i="6" s="1"/>
  <c r="AO97" i="6"/>
  <c r="AO99" i="6" s="1"/>
  <c r="AN97" i="6"/>
  <c r="AN99" i="6" s="1"/>
  <c r="AM97" i="6"/>
  <c r="AL97" i="6"/>
  <c r="AL99" i="6" s="1"/>
  <c r="AK97" i="6"/>
  <c r="AK99" i="6" s="1"/>
  <c r="AJ97" i="6"/>
  <c r="AJ99" i="6" s="1"/>
  <c r="AI97" i="6"/>
  <c r="AI99" i="6" s="1"/>
  <c r="AG97" i="6"/>
  <c r="AW94" i="6"/>
  <c r="AW96" i="6" s="1"/>
  <c r="AV94" i="6"/>
  <c r="AV96" i="6" s="1"/>
  <c r="AU94" i="6"/>
  <c r="AT94" i="6"/>
  <c r="AS94" i="6"/>
  <c r="AS96" i="6" s="1"/>
  <c r="AR94" i="6"/>
  <c r="AR96" i="6" s="1"/>
  <c r="AQ94" i="6"/>
  <c r="AP94" i="6"/>
  <c r="AO94" i="6"/>
  <c r="AO96" i="6" s="1"/>
  <c r="AN94" i="6"/>
  <c r="AN96" i="6" s="1"/>
  <c r="AM94" i="6"/>
  <c r="AM96" i="6" s="1"/>
  <c r="AL94" i="6"/>
  <c r="AL96" i="6" s="1"/>
  <c r="AK94" i="6"/>
  <c r="AK96" i="6" s="1"/>
  <c r="AJ94" i="6"/>
  <c r="AJ96" i="6" s="1"/>
  <c r="AI94" i="6"/>
  <c r="AI96" i="6" s="1"/>
  <c r="AG94" i="6"/>
  <c r="AG96" i="6" s="1"/>
  <c r="AW91" i="6"/>
  <c r="AW93" i="6" s="1"/>
  <c r="AV91" i="6"/>
  <c r="AV93" i="6" s="1"/>
  <c r="AU91" i="6"/>
  <c r="AU93" i="6" s="1"/>
  <c r="AT91" i="6"/>
  <c r="AS91" i="6"/>
  <c r="AS93" i="6" s="1"/>
  <c r="AR91" i="6"/>
  <c r="AR93" i="6" s="1"/>
  <c r="AQ91" i="6"/>
  <c r="AP91" i="6"/>
  <c r="AP93" i="6" s="1"/>
  <c r="AO91" i="6"/>
  <c r="AO93" i="6" s="1"/>
  <c r="AN91" i="6"/>
  <c r="AN93" i="6" s="1"/>
  <c r="AM91" i="6"/>
  <c r="AM93" i="6" s="1"/>
  <c r="AL91" i="6"/>
  <c r="AL93" i="6" s="1"/>
  <c r="AK91" i="6"/>
  <c r="AK93" i="6" s="1"/>
  <c r="AJ91" i="6"/>
  <c r="AJ93" i="6" s="1"/>
  <c r="AI91" i="6"/>
  <c r="AG91" i="6"/>
  <c r="AG93" i="6" s="1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AW85" i="6"/>
  <c r="AW86" i="6" s="1"/>
  <c r="AV85" i="6"/>
  <c r="AV86" i="6" s="1"/>
  <c r="AU85" i="6"/>
  <c r="AU86" i="6" s="1"/>
  <c r="AT85" i="6"/>
  <c r="AT86" i="6" s="1"/>
  <c r="AS85" i="6"/>
  <c r="AS86" i="6" s="1"/>
  <c r="AR85" i="6"/>
  <c r="AR86" i="6" s="1"/>
  <c r="AQ85" i="6"/>
  <c r="AQ86" i="6" s="1"/>
  <c r="AP85" i="6"/>
  <c r="AP86" i="6" s="1"/>
  <c r="AO85" i="6"/>
  <c r="AO86" i="6" s="1"/>
  <c r="AN85" i="6"/>
  <c r="AN86" i="6" s="1"/>
  <c r="AM85" i="6"/>
  <c r="AM86" i="6" s="1"/>
  <c r="AL85" i="6"/>
  <c r="AL86" i="6" s="1"/>
  <c r="AK85" i="6"/>
  <c r="AK86" i="6" s="1"/>
  <c r="AJ85" i="6"/>
  <c r="AJ86" i="6" s="1"/>
  <c r="AI85" i="6"/>
  <c r="AI86" i="6" s="1"/>
  <c r="AH85" i="6"/>
  <c r="AH86" i="6" s="1"/>
  <c r="AG85" i="6"/>
  <c r="AG86" i="6" s="1"/>
  <c r="AF85" i="6"/>
  <c r="AF86" i="6" s="1"/>
  <c r="AE85" i="6"/>
  <c r="AE86" i="6" s="1"/>
  <c r="AD85" i="6"/>
  <c r="AD86" i="6" s="1"/>
  <c r="AC85" i="6"/>
  <c r="AC86" i="6" s="1"/>
  <c r="AB85" i="6"/>
  <c r="AB86" i="6" s="1"/>
  <c r="AA85" i="6"/>
  <c r="AA86" i="6" s="1"/>
  <c r="Z85" i="6"/>
  <c r="Z86" i="6" s="1"/>
  <c r="Y85" i="6"/>
  <c r="Y86" i="6" s="1"/>
  <c r="X85" i="6"/>
  <c r="X86" i="6" s="1"/>
  <c r="W85" i="6"/>
  <c r="W86" i="6" s="1"/>
  <c r="V85" i="6"/>
  <c r="V86" i="6" s="1"/>
  <c r="U85" i="6"/>
  <c r="U86" i="6" s="1"/>
  <c r="T85" i="6"/>
  <c r="T86" i="6" s="1"/>
  <c r="S85" i="6"/>
  <c r="S86" i="6" s="1"/>
  <c r="R85" i="6"/>
  <c r="R86" i="6" s="1"/>
  <c r="Q85" i="6"/>
  <c r="Q86" i="6" s="1"/>
  <c r="P85" i="6"/>
  <c r="P86" i="6" s="1"/>
  <c r="O85" i="6"/>
  <c r="O86" i="6" s="1"/>
  <c r="N85" i="6"/>
  <c r="N86" i="6" s="1"/>
  <c r="M85" i="6"/>
  <c r="M86" i="6" s="1"/>
  <c r="L85" i="6"/>
  <c r="L86" i="6" s="1"/>
  <c r="K85" i="6"/>
  <c r="K86" i="6" s="1"/>
  <c r="J85" i="6"/>
  <c r="J86" i="6" s="1"/>
  <c r="I85" i="6"/>
  <c r="I86" i="6" s="1"/>
  <c r="H85" i="6"/>
  <c r="H86" i="6" s="1"/>
  <c r="G85" i="6"/>
  <c r="G86" i="6" s="1"/>
  <c r="F85" i="6"/>
  <c r="F86" i="6" s="1"/>
  <c r="E85" i="6"/>
  <c r="E86" i="6" s="1"/>
  <c r="AW83" i="6"/>
  <c r="AW84" i="6" s="1"/>
  <c r="AV83" i="6"/>
  <c r="AV84" i="6" s="1"/>
  <c r="AU83" i="6"/>
  <c r="AU84" i="6" s="1"/>
  <c r="AT83" i="6"/>
  <c r="AT84" i="6" s="1"/>
  <c r="AS83" i="6"/>
  <c r="AS84" i="6" s="1"/>
  <c r="AR83" i="6"/>
  <c r="AR84" i="6" s="1"/>
  <c r="AQ83" i="6"/>
  <c r="AQ84" i="6" s="1"/>
  <c r="AP83" i="6"/>
  <c r="AP84" i="6" s="1"/>
  <c r="AO83" i="6"/>
  <c r="AO84" i="6" s="1"/>
  <c r="AN83" i="6"/>
  <c r="AN84" i="6" s="1"/>
  <c r="AM83" i="6"/>
  <c r="AM84" i="6" s="1"/>
  <c r="AL83" i="6"/>
  <c r="AL84" i="6" s="1"/>
  <c r="AK83" i="6"/>
  <c r="AK84" i="6" s="1"/>
  <c r="AJ83" i="6"/>
  <c r="AJ84" i="6" s="1"/>
  <c r="AI83" i="6"/>
  <c r="AI84" i="6" s="1"/>
  <c r="AH83" i="6"/>
  <c r="AH84" i="6" s="1"/>
  <c r="AG83" i="6"/>
  <c r="AG84" i="6" s="1"/>
  <c r="AF83" i="6"/>
  <c r="AF84" i="6" s="1"/>
  <c r="AE83" i="6"/>
  <c r="AE84" i="6" s="1"/>
  <c r="AD83" i="6"/>
  <c r="AD84" i="6" s="1"/>
  <c r="AC83" i="6"/>
  <c r="AC84" i="6" s="1"/>
  <c r="AB83" i="6"/>
  <c r="AB84" i="6" s="1"/>
  <c r="AA83" i="6"/>
  <c r="AA84" i="6" s="1"/>
  <c r="Z83" i="6"/>
  <c r="Z84" i="6" s="1"/>
  <c r="Y83" i="6"/>
  <c r="Y84" i="6" s="1"/>
  <c r="X83" i="6"/>
  <c r="X84" i="6" s="1"/>
  <c r="W83" i="6"/>
  <c r="W84" i="6" s="1"/>
  <c r="V83" i="6"/>
  <c r="V84" i="6" s="1"/>
  <c r="U83" i="6"/>
  <c r="U84" i="6" s="1"/>
  <c r="T83" i="6"/>
  <c r="T84" i="6" s="1"/>
  <c r="S83" i="6"/>
  <c r="S84" i="6" s="1"/>
  <c r="R83" i="6"/>
  <c r="R84" i="6" s="1"/>
  <c r="Q83" i="6"/>
  <c r="Q84" i="6" s="1"/>
  <c r="P83" i="6"/>
  <c r="P84" i="6" s="1"/>
  <c r="O83" i="6"/>
  <c r="O84" i="6" s="1"/>
  <c r="N83" i="6"/>
  <c r="N84" i="6" s="1"/>
  <c r="M83" i="6"/>
  <c r="M84" i="6" s="1"/>
  <c r="L83" i="6"/>
  <c r="L84" i="6" s="1"/>
  <c r="K83" i="6"/>
  <c r="K84" i="6" s="1"/>
  <c r="J83" i="6"/>
  <c r="J84" i="6" s="1"/>
  <c r="I83" i="6"/>
  <c r="I84" i="6" s="1"/>
  <c r="H83" i="6"/>
  <c r="H84" i="6" s="1"/>
  <c r="G83" i="6"/>
  <c r="G84" i="6" s="1"/>
  <c r="F83" i="6"/>
  <c r="F84" i="6" s="1"/>
  <c r="E83" i="6"/>
  <c r="E84" i="6" s="1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AW79" i="6"/>
  <c r="AW81" i="6" s="1"/>
  <c r="AV79" i="6"/>
  <c r="AU79" i="6"/>
  <c r="AU81" i="6" s="1"/>
  <c r="AT79" i="6"/>
  <c r="AT81" i="6" s="1"/>
  <c r="AS79" i="6"/>
  <c r="AR79" i="6"/>
  <c r="AR81" i="6" s="1"/>
  <c r="AQ79" i="6"/>
  <c r="AQ81" i="6" s="1"/>
  <c r="AP79" i="6"/>
  <c r="AO79" i="6"/>
  <c r="AN79" i="6"/>
  <c r="AM79" i="6"/>
  <c r="AM80" i="6" s="1"/>
  <c r="AL79" i="6"/>
  <c r="AL81" i="6" s="1"/>
  <c r="AK79" i="6"/>
  <c r="AK81" i="6" s="1"/>
  <c r="AJ79" i="6"/>
  <c r="AI79" i="6"/>
  <c r="AI81" i="6" s="1"/>
  <c r="AH79" i="6"/>
  <c r="AH81" i="6" s="1"/>
  <c r="AG79" i="6"/>
  <c r="AG81" i="6" s="1"/>
  <c r="AF79" i="6"/>
  <c r="AF81" i="6" s="1"/>
  <c r="AE79" i="6"/>
  <c r="AD79" i="6"/>
  <c r="AC79" i="6"/>
  <c r="AC81" i="6" s="1"/>
  <c r="AB79" i="6"/>
  <c r="AB81" i="6" s="1"/>
  <c r="AA79" i="6"/>
  <c r="AA81" i="6" s="1"/>
  <c r="Z79" i="6"/>
  <c r="Z81" i="6" s="1"/>
  <c r="Y79" i="6"/>
  <c r="Y81" i="6" s="1"/>
  <c r="X79" i="6"/>
  <c r="X81" i="6" s="1"/>
  <c r="W79" i="6"/>
  <c r="W81" i="6" s="1"/>
  <c r="V79" i="6"/>
  <c r="V81" i="6" s="1"/>
  <c r="U79" i="6"/>
  <c r="U81" i="6" s="1"/>
  <c r="T79" i="6"/>
  <c r="T81" i="6" s="1"/>
  <c r="S79" i="6"/>
  <c r="S81" i="6" s="1"/>
  <c r="R79" i="6"/>
  <c r="R81" i="6" s="1"/>
  <c r="Q79" i="6"/>
  <c r="P79" i="6"/>
  <c r="P81" i="6" s="1"/>
  <c r="O79" i="6"/>
  <c r="N79" i="6"/>
  <c r="N81" i="6" s="1"/>
  <c r="M79" i="6"/>
  <c r="L79" i="6"/>
  <c r="L81" i="6" s="1"/>
  <c r="K79" i="6"/>
  <c r="J79" i="6"/>
  <c r="J81" i="6" s="1"/>
  <c r="I79" i="6"/>
  <c r="I81" i="6" s="1"/>
  <c r="H79" i="6"/>
  <c r="H81" i="6" s="1"/>
  <c r="G79" i="6"/>
  <c r="G81" i="6" s="1"/>
  <c r="F79" i="6"/>
  <c r="F81" i="6" s="1"/>
  <c r="E79" i="6"/>
  <c r="E81" i="6" s="1"/>
  <c r="AW76" i="6"/>
  <c r="AW78" i="6" s="1"/>
  <c r="AV76" i="6"/>
  <c r="AV78" i="6" s="1"/>
  <c r="AU76" i="6"/>
  <c r="AU78" i="6" s="1"/>
  <c r="AT76" i="6"/>
  <c r="AT78" i="6" s="1"/>
  <c r="AS76" i="6"/>
  <c r="AR76" i="6"/>
  <c r="AR78" i="6" s="1"/>
  <c r="AQ76" i="6"/>
  <c r="AP76" i="6"/>
  <c r="AP78" i="6" s="1"/>
  <c r="AO76" i="6"/>
  <c r="AN76" i="6"/>
  <c r="AN78" i="6" s="1"/>
  <c r="AM76" i="6"/>
  <c r="AM78" i="6" s="1"/>
  <c r="AL76" i="6"/>
  <c r="AK76" i="6"/>
  <c r="AJ76" i="6"/>
  <c r="AJ78" i="6" s="1"/>
  <c r="AI76" i="6"/>
  <c r="AG76" i="6"/>
  <c r="AG78" i="6" s="1"/>
  <c r="AW73" i="6"/>
  <c r="AV73" i="6"/>
  <c r="AV75" i="6" s="1"/>
  <c r="AU73" i="6"/>
  <c r="AT73" i="6"/>
  <c r="AT75" i="6" s="1"/>
  <c r="AS73" i="6"/>
  <c r="AS75" i="6" s="1"/>
  <c r="AR73" i="6"/>
  <c r="AQ73" i="6"/>
  <c r="AQ75" i="6" s="1"/>
  <c r="AP73" i="6"/>
  <c r="AP75" i="6" s="1"/>
  <c r="AO73" i="6"/>
  <c r="AO75" i="6" s="1"/>
  <c r="AN73" i="6"/>
  <c r="AN75" i="6" s="1"/>
  <c r="AM73" i="6"/>
  <c r="AM75" i="6" s="1"/>
  <c r="AL73" i="6"/>
  <c r="AL75" i="6" s="1"/>
  <c r="AK73" i="6"/>
  <c r="AK74" i="6" s="1"/>
  <c r="AJ73" i="6"/>
  <c r="AJ75" i="6" s="1"/>
  <c r="AI73" i="6"/>
  <c r="AI75" i="6" s="1"/>
  <c r="AG73" i="6"/>
  <c r="AW70" i="6"/>
  <c r="AW72" i="6" s="1"/>
  <c r="AV70" i="6"/>
  <c r="AV72" i="6" s="1"/>
  <c r="AU70" i="6"/>
  <c r="AT70" i="6"/>
  <c r="AS70" i="6"/>
  <c r="AS72" i="6" s="1"/>
  <c r="AR70" i="6"/>
  <c r="AR72" i="6" s="1"/>
  <c r="AQ70" i="6"/>
  <c r="AP70" i="6"/>
  <c r="AO70" i="6"/>
  <c r="AO72" i="6" s="1"/>
  <c r="AN70" i="6"/>
  <c r="AN72" i="6" s="1"/>
  <c r="AM70" i="6"/>
  <c r="AL70" i="6"/>
  <c r="AL72" i="6" s="1"/>
  <c r="AK70" i="6"/>
  <c r="AJ70" i="6"/>
  <c r="AJ72" i="6" s="1"/>
  <c r="AI70" i="6"/>
  <c r="AG70" i="6"/>
  <c r="AG72" i="6" s="1"/>
  <c r="AW67" i="6"/>
  <c r="AV67" i="6"/>
  <c r="AU67" i="6"/>
  <c r="AT67" i="6"/>
  <c r="AS67" i="6"/>
  <c r="AR67" i="6"/>
  <c r="AQ67" i="6"/>
  <c r="AP67" i="6"/>
  <c r="AO67" i="6"/>
  <c r="AN67" i="6"/>
  <c r="AN68" i="6" s="1"/>
  <c r="AM67" i="6"/>
  <c r="AL67" i="6"/>
  <c r="AK67" i="6"/>
  <c r="AJ67" i="6"/>
  <c r="AI67" i="6"/>
  <c r="AG67" i="6"/>
  <c r="AW64" i="6"/>
  <c r="AW66" i="6" s="1"/>
  <c r="AV64" i="6"/>
  <c r="AV66" i="6" s="1"/>
  <c r="AU64" i="6"/>
  <c r="AU66" i="6" s="1"/>
  <c r="AT64" i="6"/>
  <c r="AT66" i="6" s="1"/>
  <c r="AS64" i="6"/>
  <c r="AS66" i="6" s="1"/>
  <c r="AR64" i="6"/>
  <c r="AR66" i="6" s="1"/>
  <c r="AQ64" i="6"/>
  <c r="AP64" i="6"/>
  <c r="AP66" i="6" s="1"/>
  <c r="AO64" i="6"/>
  <c r="AO66" i="6" s="1"/>
  <c r="AN64" i="6"/>
  <c r="AN66" i="6" s="1"/>
  <c r="AM64" i="6"/>
  <c r="AM66" i="6" s="1"/>
  <c r="AL64" i="6"/>
  <c r="AL66" i="6" s="1"/>
  <c r="AK64" i="6"/>
  <c r="AK66" i="6" s="1"/>
  <c r="AJ64" i="6"/>
  <c r="AJ66" i="6" s="1"/>
  <c r="AI64" i="6"/>
  <c r="AG64" i="6"/>
  <c r="AG66" i="6" s="1"/>
  <c r="AW61" i="6"/>
  <c r="AW63" i="6" s="1"/>
  <c r="AV61" i="6"/>
  <c r="AV63" i="6" s="1"/>
  <c r="AU61" i="6"/>
  <c r="AU63" i="6" s="1"/>
  <c r="AT61" i="6"/>
  <c r="AT63" i="6" s="1"/>
  <c r="AS61" i="6"/>
  <c r="AS63" i="6" s="1"/>
  <c r="AR61" i="6"/>
  <c r="AR63" i="6" s="1"/>
  <c r="AQ61" i="6"/>
  <c r="AQ63" i="6" s="1"/>
  <c r="AP61" i="6"/>
  <c r="AP63" i="6" s="1"/>
  <c r="AO61" i="6"/>
  <c r="AO63" i="6" s="1"/>
  <c r="AN61" i="6"/>
  <c r="AN63" i="6" s="1"/>
  <c r="AM61" i="6"/>
  <c r="AL61" i="6"/>
  <c r="AL63" i="6" s="1"/>
  <c r="AK61" i="6"/>
  <c r="AK63" i="6" s="1"/>
  <c r="AJ61" i="6"/>
  <c r="AJ63" i="6" s="1"/>
  <c r="AI61" i="6"/>
  <c r="AI63" i="6" s="1"/>
  <c r="AG61" i="6"/>
  <c r="AG63" i="6" s="1"/>
  <c r="AW58" i="6"/>
  <c r="AW60" i="6" s="1"/>
  <c r="AV58" i="6"/>
  <c r="AV60" i="6" s="1"/>
  <c r="AU58" i="6"/>
  <c r="AU60" i="6" s="1"/>
  <c r="AT58" i="6"/>
  <c r="AT60" i="6" s="1"/>
  <c r="AS58" i="6"/>
  <c r="AS60" i="6" s="1"/>
  <c r="AR58" i="6"/>
  <c r="AR60" i="6" s="1"/>
  <c r="AQ58" i="6"/>
  <c r="AP58" i="6"/>
  <c r="AP60" i="6" s="1"/>
  <c r="AO58" i="6"/>
  <c r="AO60" i="6" s="1"/>
  <c r="AN58" i="6"/>
  <c r="AN60" i="6" s="1"/>
  <c r="AM58" i="6"/>
  <c r="AM60" i="6" s="1"/>
  <c r="AL58" i="6"/>
  <c r="AL60" i="6" s="1"/>
  <c r="AK58" i="6"/>
  <c r="AK60" i="6" s="1"/>
  <c r="AJ58" i="6"/>
  <c r="AJ59" i="6" s="1"/>
  <c r="AI58" i="6"/>
  <c r="AI60" i="6" s="1"/>
  <c r="AG58" i="6"/>
  <c r="AG60" i="6" s="1"/>
  <c r="AW55" i="6"/>
  <c r="AW57" i="6" s="1"/>
  <c r="AV55" i="6"/>
  <c r="AV57" i="6" s="1"/>
  <c r="AU55" i="6"/>
  <c r="AU57" i="6" s="1"/>
  <c r="AT55" i="6"/>
  <c r="AT57" i="6" s="1"/>
  <c r="AS55" i="6"/>
  <c r="AS57" i="6" s="1"/>
  <c r="AR55" i="6"/>
  <c r="AR57" i="6" s="1"/>
  <c r="AQ55" i="6"/>
  <c r="AQ57" i="6" s="1"/>
  <c r="AP55" i="6"/>
  <c r="AO55" i="6"/>
  <c r="AO57" i="6" s="1"/>
  <c r="AN55" i="6"/>
  <c r="AN57" i="6" s="1"/>
  <c r="AM55" i="6"/>
  <c r="AL55" i="6"/>
  <c r="AL57" i="6" s="1"/>
  <c r="AK55" i="6"/>
  <c r="AK57" i="6" s="1"/>
  <c r="AJ55" i="6"/>
  <c r="AJ57" i="6" s="1"/>
  <c r="AI55" i="6"/>
  <c r="AI57" i="6" s="1"/>
  <c r="AG55" i="6"/>
  <c r="AG57" i="6" s="1"/>
  <c r="AW52" i="6"/>
  <c r="AV52" i="6"/>
  <c r="AV54" i="6" s="1"/>
  <c r="AU52" i="6"/>
  <c r="AT52" i="6"/>
  <c r="AS52" i="6"/>
  <c r="AS54" i="6" s="1"/>
  <c r="AR52" i="6"/>
  <c r="AR54" i="6" s="1"/>
  <c r="AQ52" i="6"/>
  <c r="AQ54" i="6" s="1"/>
  <c r="AP52" i="6"/>
  <c r="AP54" i="6" s="1"/>
  <c r="AO52" i="6"/>
  <c r="AN52" i="6"/>
  <c r="AN54" i="6" s="1"/>
  <c r="AM52" i="6"/>
  <c r="AM54" i="6" s="1"/>
  <c r="AL52" i="6"/>
  <c r="AL54" i="6" s="1"/>
  <c r="AK52" i="6"/>
  <c r="AJ52" i="6"/>
  <c r="AI52" i="6"/>
  <c r="AI54" i="6" s="1"/>
  <c r="AG52" i="6"/>
  <c r="AG54" i="6" s="1"/>
  <c r="AW49" i="6"/>
  <c r="AV49" i="6"/>
  <c r="AV51" i="6" s="1"/>
  <c r="AU49" i="6"/>
  <c r="AU51" i="6" s="1"/>
  <c r="AT49" i="6"/>
  <c r="AS49" i="6"/>
  <c r="AS51" i="6" s="1"/>
  <c r="AR49" i="6"/>
  <c r="AR51" i="6" s="1"/>
  <c r="AQ49" i="6"/>
  <c r="AP49" i="6"/>
  <c r="AP51" i="6" s="1"/>
  <c r="AO49" i="6"/>
  <c r="AN49" i="6"/>
  <c r="AN51" i="6" s="1"/>
  <c r="AM49" i="6"/>
  <c r="AM51" i="6" s="1"/>
  <c r="AL49" i="6"/>
  <c r="AL51" i="6" s="1"/>
  <c r="AK49" i="6"/>
  <c r="AK51" i="6" s="1"/>
  <c r="AJ49" i="6"/>
  <c r="AJ51" i="6" s="1"/>
  <c r="AI49" i="6"/>
  <c r="AG49" i="6"/>
  <c r="AW46" i="6"/>
  <c r="AW48" i="6" s="1"/>
  <c r="AV46" i="6"/>
  <c r="AV48" i="6" s="1"/>
  <c r="AU46" i="6"/>
  <c r="AT46" i="6"/>
  <c r="AT48" i="6" s="1"/>
  <c r="AS46" i="6"/>
  <c r="AR46" i="6"/>
  <c r="AR48" i="6" s="1"/>
  <c r="AQ46" i="6"/>
  <c r="AP46" i="6"/>
  <c r="AP48" i="6" s="1"/>
  <c r="AO46" i="6"/>
  <c r="AO48" i="6" s="1"/>
  <c r="AN46" i="6"/>
  <c r="AN48" i="6" s="1"/>
  <c r="AM46" i="6"/>
  <c r="AM48" i="6" s="1"/>
  <c r="AL46" i="6"/>
  <c r="AK46" i="6"/>
  <c r="AK48" i="6" s="1"/>
  <c r="AJ46" i="6"/>
  <c r="AJ48" i="6" s="1"/>
  <c r="AI46" i="6"/>
  <c r="AG46" i="6"/>
  <c r="AG48" i="6" s="1"/>
  <c r="E5" i="6"/>
  <c r="S37" i="1"/>
  <c r="R37" i="1"/>
  <c r="Q37" i="1"/>
  <c r="P37" i="1"/>
  <c r="O37" i="1"/>
  <c r="S26" i="1"/>
  <c r="R26" i="1"/>
  <c r="Q26" i="1"/>
  <c r="P26" i="1"/>
  <c r="O26" i="1"/>
  <c r="S24" i="1"/>
  <c r="R24" i="1"/>
  <c r="Q24" i="1"/>
  <c r="P24" i="1"/>
  <c r="O24" i="1"/>
  <c r="S22" i="1"/>
  <c r="R22" i="1"/>
  <c r="Q22" i="1"/>
  <c r="P22" i="1"/>
  <c r="O22" i="1"/>
  <c r="S19" i="1"/>
  <c r="R19" i="1"/>
  <c r="Q19" i="1"/>
  <c r="P19" i="1"/>
  <c r="O19" i="1"/>
  <c r="S17" i="1"/>
  <c r="R17" i="1"/>
  <c r="Q17" i="1"/>
  <c r="P17" i="1"/>
  <c r="O17" i="1"/>
  <c r="S15" i="1"/>
  <c r="R15" i="1"/>
  <c r="Q15" i="1"/>
  <c r="P15" i="1"/>
  <c r="O15" i="1"/>
  <c r="S13" i="1"/>
  <c r="R13" i="1"/>
  <c r="Q13" i="1"/>
  <c r="P13" i="1"/>
  <c r="O13" i="1"/>
  <c r="S11" i="1"/>
  <c r="R11" i="1"/>
  <c r="Q11" i="1"/>
  <c r="P11" i="1"/>
  <c r="O11" i="1"/>
  <c r="S9" i="1"/>
  <c r="R9" i="1"/>
  <c r="Q9" i="1"/>
  <c r="P9" i="1"/>
  <c r="O9" i="1"/>
  <c r="S7" i="1"/>
  <c r="R7" i="1"/>
  <c r="Q7" i="1"/>
  <c r="P7" i="1"/>
  <c r="O7" i="1"/>
  <c r="S5" i="1"/>
  <c r="S28" i="1"/>
  <c r="S39" i="1"/>
  <c r="S41" i="1"/>
  <c r="AU5" i="6"/>
  <c r="AU10" i="6" s="1"/>
  <c r="AR5" i="6"/>
  <c r="AR22" i="6" s="1"/>
  <c r="AO5" i="6"/>
  <c r="AQ22" i="6" s="1"/>
  <c r="AL5" i="6"/>
  <c r="AM25" i="6" s="1"/>
  <c r="AI5" i="6"/>
  <c r="AK40" i="6" s="1"/>
  <c r="AF5" i="6"/>
  <c r="AC5" i="6"/>
  <c r="Z5" i="6"/>
  <c r="W5" i="6"/>
  <c r="T5" i="6"/>
  <c r="Q5" i="6"/>
  <c r="N5" i="6"/>
  <c r="K5" i="6"/>
  <c r="H5" i="6"/>
  <c r="AU3" i="6"/>
  <c r="AR3" i="6"/>
  <c r="AO3" i="6"/>
  <c r="AL3" i="6"/>
  <c r="AI3" i="6"/>
  <c r="AF3" i="6"/>
  <c r="AC3" i="6"/>
  <c r="Z3" i="6"/>
  <c r="W3" i="6"/>
  <c r="T3" i="6"/>
  <c r="Q3" i="6"/>
  <c r="N3" i="6"/>
  <c r="K3" i="6"/>
  <c r="H3" i="6"/>
  <c r="E3" i="6"/>
  <c r="R41" i="1"/>
  <c r="Q41" i="1"/>
  <c r="P41" i="1"/>
  <c r="O41" i="1"/>
  <c r="R39" i="1"/>
  <c r="Q39" i="1"/>
  <c r="P39" i="1"/>
  <c r="O39" i="1"/>
  <c r="R28" i="1"/>
  <c r="Q28" i="1"/>
  <c r="P28" i="1"/>
  <c r="O28" i="1"/>
  <c r="R5" i="1"/>
  <c r="Q5" i="1"/>
  <c r="P5" i="1"/>
  <c r="O5" i="1"/>
  <c r="AK94" i="9"/>
  <c r="AJ91" i="9"/>
  <c r="AI94" i="9"/>
  <c r="AI76" i="9"/>
  <c r="AK70" i="9"/>
  <c r="AI67" i="9"/>
  <c r="AJ58" i="9"/>
  <c r="AJ52" i="9"/>
  <c r="AJ49" i="9"/>
  <c r="AJ46" i="9"/>
  <c r="AJ100" i="9" s="1"/>
  <c r="AI41" i="9"/>
  <c r="AK30" i="9"/>
  <c r="AJ24" i="9"/>
  <c r="AK61" i="9"/>
  <c r="AK43" i="9"/>
  <c r="AJ30" i="9"/>
  <c r="AI24" i="9"/>
  <c r="AK19" i="9"/>
  <c r="AJ13" i="9"/>
  <c r="AI7" i="9"/>
  <c r="AJ39" i="9"/>
  <c r="AI26" i="9"/>
  <c r="AK21" i="9"/>
  <c r="AI39" i="9"/>
  <c r="AK28" i="9"/>
  <c r="AJ21" i="9"/>
  <c r="AI15" i="9"/>
  <c r="AK11" i="9"/>
  <c r="AJ11" i="9"/>
  <c r="AI17" i="9"/>
  <c r="AV17" i="9"/>
  <c r="AW26" i="9"/>
  <c r="AK39" i="9"/>
  <c r="AK41" i="9"/>
  <c r="AI43" i="9"/>
  <c r="AM67" i="9"/>
  <c r="AL28" i="9"/>
  <c r="AQ21" i="9"/>
  <c r="AN41" i="9"/>
  <c r="AW94" i="9"/>
  <c r="AV91" i="9"/>
  <c r="AU67" i="9"/>
  <c r="AU76" i="9"/>
  <c r="AV79" i="9"/>
  <c r="AV58" i="9"/>
  <c r="AV49" i="9"/>
  <c r="AV39" i="9"/>
  <c r="AU26" i="9"/>
  <c r="AU39" i="9"/>
  <c r="AW28" i="9"/>
  <c r="AV21" i="9"/>
  <c r="AU15" i="9"/>
  <c r="AW11" i="9"/>
  <c r="AW61" i="9"/>
  <c r="AV46" i="9"/>
  <c r="AV100" i="9" s="1"/>
  <c r="AU41" i="9"/>
  <c r="AW30" i="9"/>
  <c r="AV24" i="9"/>
  <c r="AU17" i="9"/>
  <c r="AW43" i="9"/>
  <c r="AV30" i="9"/>
  <c r="AU24" i="9"/>
  <c r="AW19" i="9"/>
  <c r="AV13" i="9"/>
  <c r="AU7" i="9"/>
  <c r="AJ7" i="9"/>
  <c r="AK15" i="9"/>
  <c r="AV15" i="9"/>
  <c r="AI21" i="9"/>
  <c r="AU21" i="9"/>
  <c r="AU30" i="9"/>
  <c r="AW46" i="9"/>
  <c r="AW100" i="9" s="1"/>
  <c r="AQ28" i="9"/>
  <c r="AS11" i="9"/>
  <c r="AT17" i="9"/>
  <c r="AR21" i="9"/>
  <c r="AS28" i="9"/>
  <c r="AW49" i="9"/>
  <c r="AW52" i="9"/>
  <c r="AU55" i="9"/>
  <c r="AI58" i="9"/>
  <c r="AQ59" i="9"/>
  <c r="AK64" i="9"/>
  <c r="AK65" i="9"/>
  <c r="AS64" i="9"/>
  <c r="AT67" i="9"/>
  <c r="AK53" i="9"/>
  <c r="AS70" i="9"/>
  <c r="AO49" i="9"/>
  <c r="AL71" i="9"/>
  <c r="AT71" i="9"/>
  <c r="AT70" i="9"/>
  <c r="AT97" i="9"/>
  <c r="AS94" i="9"/>
  <c r="AR91" i="9"/>
  <c r="AT64" i="9"/>
  <c r="AS61" i="9"/>
  <c r="AT9" i="9"/>
  <c r="AR13" i="9"/>
  <c r="AS19" i="9"/>
  <c r="AT26" i="9"/>
  <c r="AR30" i="9"/>
  <c r="AS43" i="9"/>
  <c r="AM59" i="9"/>
  <c r="AU58" i="9"/>
  <c r="AW64" i="9"/>
  <c r="AW65" i="9"/>
  <c r="AS49" i="9"/>
  <c r="AS52" i="9"/>
  <c r="AT52" i="9"/>
  <c r="AK49" i="9"/>
  <c r="AJ61" i="9"/>
  <c r="AR61" i="9"/>
  <c r="AW70" i="9"/>
  <c r="AJ74" i="9"/>
  <c r="AJ73" i="9"/>
  <c r="AR74" i="9"/>
  <c r="AR73" i="9"/>
  <c r="AN77" i="9"/>
  <c r="AV76" i="9"/>
  <c r="AV77" i="9"/>
  <c r="AV61" i="9"/>
  <c r="AL74" i="9"/>
  <c r="AI79" i="9"/>
  <c r="AN74" i="9"/>
  <c r="AV73" i="9"/>
  <c r="AV74" i="9"/>
  <c r="AJ76" i="9"/>
  <c r="AJ77" i="9"/>
  <c r="AR76" i="9"/>
  <c r="AR77" i="9"/>
  <c r="AW73" i="9"/>
  <c r="AT91" i="9"/>
  <c r="AL94" i="9"/>
  <c r="AT94" i="9"/>
  <c r="AU94" i="9"/>
  <c r="AV97" i="9"/>
  <c r="AW97" i="9"/>
  <c r="AK73" i="9"/>
  <c r="AS73" i="9"/>
  <c r="AK74" i="9"/>
  <c r="AW76" i="9"/>
  <c r="AU79" i="9"/>
  <c r="AI91" i="9"/>
  <c r="AK97" i="9"/>
  <c r="AS97" i="9"/>
  <c r="AL79" i="9"/>
  <c r="AT79" i="9"/>
  <c r="AH91" i="9"/>
  <c r="AL95" i="9"/>
  <c r="AT95" i="9"/>
  <c r="AJ97" i="9"/>
  <c r="AR97" i="9"/>
  <c r="AP80" i="9"/>
  <c r="AL92" i="9"/>
  <c r="AT92" i="9"/>
  <c r="AM95" i="9"/>
  <c r="AU95" i="9"/>
  <c r="AN98" i="9"/>
  <c r="AV98" i="9"/>
  <c r="AO92" i="9"/>
  <c r="AP95" i="9"/>
  <c r="AM9" i="8"/>
  <c r="AT17" i="8"/>
  <c r="AW21" i="8"/>
  <c r="AR30" i="8"/>
  <c r="AV39" i="8"/>
  <c r="AT79" i="8"/>
  <c r="AS41" i="8"/>
  <c r="AR28" i="8"/>
  <c r="AT24" i="8"/>
  <c r="AS17" i="8"/>
  <c r="AR49" i="8"/>
  <c r="AT61" i="8"/>
  <c r="AS55" i="8"/>
  <c r="AT58" i="8"/>
  <c r="AT30" i="8"/>
  <c r="AT28" i="8"/>
  <c r="AS26" i="8"/>
  <c r="AR24" i="8"/>
  <c r="AR21" i="8"/>
  <c r="AR15" i="8"/>
  <c r="AT11" i="8"/>
  <c r="AR19" i="8"/>
  <c r="AS30" i="8"/>
  <c r="AS43" i="8"/>
  <c r="AS46" i="8"/>
  <c r="AS100" i="8" s="1"/>
  <c r="AK47" i="8"/>
  <c r="AL50" i="8"/>
  <c r="AT50" i="8"/>
  <c r="AT49" i="8"/>
  <c r="AU53" i="8"/>
  <c r="AU52" i="8"/>
  <c r="AU61" i="8"/>
  <c r="AV67" i="8"/>
  <c r="AW94" i="8"/>
  <c r="AV91" i="8"/>
  <c r="AU76" i="8"/>
  <c r="AW67" i="8"/>
  <c r="AV43" i="8"/>
  <c r="AU30" i="8"/>
  <c r="AW26" i="8"/>
  <c r="AV19" i="8"/>
  <c r="AU55" i="8"/>
  <c r="AW58" i="8"/>
  <c r="AW28" i="8"/>
  <c r="AV26" i="8"/>
  <c r="AV24" i="8"/>
  <c r="AW43" i="8"/>
  <c r="AV41" i="8"/>
  <c r="AU39" i="8"/>
  <c r="AW13" i="8"/>
  <c r="AV7" i="8"/>
  <c r="AV17" i="8"/>
  <c r="AS19" i="8"/>
  <c r="AS28" i="8"/>
  <c r="AV30" i="8"/>
  <c r="AT43" i="8"/>
  <c r="AW46" i="8"/>
  <c r="AW100" i="8" s="1"/>
  <c r="AN17" i="8"/>
  <c r="AL47" i="8"/>
  <c r="AM28" i="8"/>
  <c r="AT47" i="8"/>
  <c r="AV55" i="8"/>
  <c r="AJ73" i="8"/>
  <c r="AI79" i="8"/>
  <c r="AI76" i="8"/>
  <c r="AK41" i="8"/>
  <c r="AJ28" i="8"/>
  <c r="AI21" i="8"/>
  <c r="AK17" i="8"/>
  <c r="AI9" i="8"/>
  <c r="AJ15" i="8"/>
  <c r="AI24" i="8"/>
  <c r="AJ26" i="8"/>
  <c r="AK28" i="8"/>
  <c r="AK30" i="8"/>
  <c r="AV52" i="8"/>
  <c r="AI52" i="8"/>
  <c r="AS58" i="8"/>
  <c r="AU73" i="8"/>
  <c r="AJ77" i="8"/>
  <c r="AJ76" i="8"/>
  <c r="AR77" i="8"/>
  <c r="AR76" i="8"/>
  <c r="AJ52" i="8"/>
  <c r="AW55" i="8"/>
  <c r="AR55" i="8"/>
  <c r="AO56" i="8"/>
  <c r="AK58" i="8"/>
  <c r="AU62" i="8"/>
  <c r="AP74" i="8"/>
  <c r="AI64" i="8"/>
  <c r="AJ65" i="8"/>
  <c r="AU49" i="8"/>
  <c r="AJ55" i="8"/>
  <c r="AO71" i="8"/>
  <c r="AW71" i="8"/>
  <c r="AW70" i="8"/>
  <c r="AU79" i="8"/>
  <c r="AI61" i="8"/>
  <c r="AQ62" i="8"/>
  <c r="AU64" i="8"/>
  <c r="AV65" i="8"/>
  <c r="AV80" i="8"/>
  <c r="AI62" i="8"/>
  <c r="AJ67" i="8"/>
  <c r="AR67" i="8"/>
  <c r="AK67" i="8"/>
  <c r="AS67" i="8"/>
  <c r="AK70" i="8"/>
  <c r="AS70" i="8"/>
  <c r="AT73" i="8"/>
  <c r="AT70" i="8"/>
  <c r="AT74" i="8"/>
  <c r="AW91" i="8"/>
  <c r="AL76" i="8"/>
  <c r="AI73" i="8"/>
  <c r="AP80" i="8"/>
  <c r="AU97" i="8"/>
  <c r="AV76" i="8"/>
  <c r="AK91" i="8"/>
  <c r="AS91" i="8"/>
  <c r="AI97" i="8"/>
  <c r="AT94" i="8"/>
  <c r="AV98" i="8"/>
  <c r="AJ91" i="8"/>
  <c r="AR91" i="8"/>
  <c r="AK94" i="8"/>
  <c r="AS94" i="8"/>
  <c r="AT97" i="8"/>
  <c r="AO92" i="8"/>
  <c r="AW92" i="8"/>
  <c r="AP95" i="8"/>
  <c r="AI98" i="8"/>
  <c r="AQ98" i="8"/>
  <c r="AU39" i="7"/>
  <c r="AM46" i="7"/>
  <c r="AM100" i="7" s="1"/>
  <c r="AO21" i="7"/>
  <c r="AK43" i="7"/>
  <c r="AK41" i="7"/>
  <c r="AQ97" i="7"/>
  <c r="AP97" i="7"/>
  <c r="AQ76" i="7"/>
  <c r="AQ73" i="7"/>
  <c r="AP73" i="7"/>
  <c r="AP28" i="7"/>
  <c r="AQ67" i="7"/>
  <c r="AO30" i="7"/>
  <c r="AQ26" i="7"/>
  <c r="AO19" i="7"/>
  <c r="AQ15" i="7"/>
  <c r="AQ21" i="7"/>
  <c r="AO15" i="7"/>
  <c r="AP58" i="7"/>
  <c r="AQ52" i="7"/>
  <c r="AP26" i="7"/>
  <c r="AO17" i="7"/>
  <c r="AP41" i="7"/>
  <c r="AQ19" i="7"/>
  <c r="AP13" i="7"/>
  <c r="AP11" i="7"/>
  <c r="AO13" i="7"/>
  <c r="AS21" i="7"/>
  <c r="AT41" i="7"/>
  <c r="AK17" i="7"/>
  <c r="AV91" i="7"/>
  <c r="AW19" i="7"/>
  <c r="AW39" i="7"/>
  <c r="AM97" i="7"/>
  <c r="AL94" i="7"/>
  <c r="AL97" i="7"/>
  <c r="AM76" i="7"/>
  <c r="AM61" i="7"/>
  <c r="AM70" i="7"/>
  <c r="AL43" i="7"/>
  <c r="AN39" i="7"/>
  <c r="AM26" i="7"/>
  <c r="AL67" i="7"/>
  <c r="AM41" i="7"/>
  <c r="AL28" i="7"/>
  <c r="AN24" i="7"/>
  <c r="AM11" i="7"/>
  <c r="AN17" i="7"/>
  <c r="AM21" i="7"/>
  <c r="AM28" i="7"/>
  <c r="AN43" i="7"/>
  <c r="AP56" i="7"/>
  <c r="AP55" i="7"/>
  <c r="AN21" i="7"/>
  <c r="AN28" i="7"/>
  <c r="AL30" i="7"/>
  <c r="AP46" i="7"/>
  <c r="AP100" i="7" s="1"/>
  <c r="AQ55" i="7"/>
  <c r="AL55" i="7"/>
  <c r="AL70" i="7"/>
  <c r="AW53" i="7"/>
  <c r="AQ59" i="7"/>
  <c r="AM64" i="7"/>
  <c r="AM39" i="7"/>
  <c r="AN50" i="7"/>
  <c r="AQ49" i="7"/>
  <c r="AL59" i="7"/>
  <c r="AT58" i="7"/>
  <c r="AL26" i="7"/>
  <c r="AN41" i="7"/>
  <c r="AP53" i="7"/>
  <c r="AM58" i="7"/>
  <c r="AM59" i="7"/>
  <c r="AU59" i="7"/>
  <c r="AI59" i="7"/>
  <c r="AL52" i="7"/>
  <c r="AP62" i="7"/>
  <c r="AQ70" i="7"/>
  <c r="AT71" i="7"/>
  <c r="AP76" i="7"/>
  <c r="AM67" i="7"/>
  <c r="AL61" i="7"/>
  <c r="AP79" i="7"/>
  <c r="AI65" i="7"/>
  <c r="AQ65" i="7"/>
  <c r="AL64" i="7"/>
  <c r="AL71" i="7"/>
  <c r="AK70" i="7"/>
  <c r="AW80" i="7"/>
  <c r="AL80" i="7"/>
  <c r="AL79" i="7"/>
  <c r="AT80" i="7"/>
  <c r="AL91" i="7"/>
  <c r="AL92" i="7"/>
  <c r="AT92" i="7"/>
  <c r="AM91" i="7"/>
  <c r="AP92" i="7"/>
  <c r="AP91" i="7"/>
  <c r="AM94" i="7"/>
  <c r="AQ94" i="7"/>
  <c r="AI91" i="7"/>
  <c r="AQ91" i="7"/>
  <c r="AM95" i="7"/>
  <c r="AU95" i="7"/>
  <c r="AV98" i="7"/>
  <c r="AM92" i="7"/>
  <c r="AU92" i="7"/>
  <c r="AV95" i="7"/>
  <c r="AI44" i="6"/>
  <c r="AU27" i="6"/>
  <c r="AK65" i="6"/>
  <c r="AN18" i="6"/>
  <c r="AM14" i="6"/>
  <c r="AV47" i="6"/>
  <c r="AV101" i="6" s="1"/>
  <c r="AP25" i="6"/>
  <c r="AL27" i="6"/>
  <c r="AV10" i="6"/>
  <c r="AS48" i="6"/>
  <c r="AT16" i="6"/>
  <c r="AM31" i="6"/>
  <c r="AO20" i="6"/>
  <c r="AL29" i="6"/>
  <c r="AW98" i="6"/>
  <c r="AW8" i="6"/>
  <c r="AK47" i="6"/>
  <c r="AK101" i="6" s="1"/>
  <c r="AK98" i="6"/>
  <c r="AN16" i="6"/>
  <c r="AN29" i="6"/>
  <c r="AN20" i="6"/>
  <c r="AO47" i="6"/>
  <c r="AO101" i="6" s="1"/>
  <c r="B15" i="10" s="1"/>
  <c r="AN77" i="6"/>
  <c r="AK72" i="6"/>
  <c r="AJ62" i="6"/>
  <c r="AK62" i="6"/>
  <c r="AU72" i="6"/>
  <c r="AN74" i="6"/>
  <c r="AM68" i="6"/>
  <c r="AJ54" i="6"/>
  <c r="AO51" i="6"/>
  <c r="AI72" i="6"/>
  <c r="AR75" i="6"/>
  <c r="AK75" i="6"/>
  <c r="AW77" i="6"/>
  <c r="AW75" i="6"/>
  <c r="AQ78" i="6"/>
  <c r="AV77" i="6"/>
  <c r="BB5" i="33" l="1"/>
  <c r="L100" i="34"/>
  <c r="H102" i="34"/>
  <c r="L102" i="32"/>
  <c r="P102" i="32"/>
  <c r="R101" i="32"/>
  <c r="AM92" i="33"/>
  <c r="AN92" i="33" s="1"/>
  <c r="AM92" i="32"/>
  <c r="AN92" i="32" s="1"/>
  <c r="AM88" i="33"/>
  <c r="AN88" i="33" s="1"/>
  <c r="AM88" i="32"/>
  <c r="AN88" i="32" s="1"/>
  <c r="AM84" i="33"/>
  <c r="AN84" i="33" s="1"/>
  <c r="AM84" i="32"/>
  <c r="AN84" i="32" s="1"/>
  <c r="AM80" i="33"/>
  <c r="AN80" i="33" s="1"/>
  <c r="AM80" i="32"/>
  <c r="AN80" i="32" s="1"/>
  <c r="AM76" i="33"/>
  <c r="AN76" i="33" s="1"/>
  <c r="AM76" i="34"/>
  <c r="AN76" i="34" s="1"/>
  <c r="AM76" i="32"/>
  <c r="AN76" i="32" s="1"/>
  <c r="AM72" i="33"/>
  <c r="AN72" i="33" s="1"/>
  <c r="AM72" i="34"/>
  <c r="AN72" i="34" s="1"/>
  <c r="AM72" i="32"/>
  <c r="AN72" i="32" s="1"/>
  <c r="AM68" i="33"/>
  <c r="AN68" i="33" s="1"/>
  <c r="AM68" i="34"/>
  <c r="AN68" i="34" s="1"/>
  <c r="AM68" i="32"/>
  <c r="AN68" i="32" s="1"/>
  <c r="AM64" i="33"/>
  <c r="AN64" i="33" s="1"/>
  <c r="AM64" i="32"/>
  <c r="AN64" i="32" s="1"/>
  <c r="AM60" i="33"/>
  <c r="AN60" i="33" s="1"/>
  <c r="AM60" i="32"/>
  <c r="AN60" i="32" s="1"/>
  <c r="AM56" i="33"/>
  <c r="AN56" i="33" s="1"/>
  <c r="AM56" i="32"/>
  <c r="AN56" i="32" s="1"/>
  <c r="AM52" i="33"/>
  <c r="AN52" i="33" s="1"/>
  <c r="AM52" i="32"/>
  <c r="AN52" i="32" s="1"/>
  <c r="AM48" i="33"/>
  <c r="AN48" i="33" s="1"/>
  <c r="AM48" i="32"/>
  <c r="AN48" i="32" s="1"/>
  <c r="AM5" i="26"/>
  <c r="AM8" i="34"/>
  <c r="AN8" i="34" s="1"/>
  <c r="AM36" i="34"/>
  <c r="AN36" i="34" s="1"/>
  <c r="AM37" i="34"/>
  <c r="AN37" i="34" s="1"/>
  <c r="AM25" i="34"/>
  <c r="AN25" i="34" s="1"/>
  <c r="AM41" i="34"/>
  <c r="AM20" i="33"/>
  <c r="AN20" i="33" s="1"/>
  <c r="AM22" i="33"/>
  <c r="AN22" i="33" s="1"/>
  <c r="AM43" i="33"/>
  <c r="AN43" i="33" s="1"/>
  <c r="AM11" i="33"/>
  <c r="AN11" i="33" s="1"/>
  <c r="AM33" i="33"/>
  <c r="AN33" i="33" s="1"/>
  <c r="AM10" i="33"/>
  <c r="AN10" i="33" s="1"/>
  <c r="AM18" i="33"/>
  <c r="AN18" i="33" s="1"/>
  <c r="AM39" i="33"/>
  <c r="AM42" i="33"/>
  <c r="AN42" i="33" s="1"/>
  <c r="AM40" i="33"/>
  <c r="AN40" i="33" s="1"/>
  <c r="AM39" i="32"/>
  <c r="AN39" i="32" s="1"/>
  <c r="AM6" i="32"/>
  <c r="AN6" i="32" s="1"/>
  <c r="AM32" i="32"/>
  <c r="AN32" i="32" s="1"/>
  <c r="AM19" i="32"/>
  <c r="AN19" i="32" s="1"/>
  <c r="AM40" i="32"/>
  <c r="AN40" i="32" s="1"/>
  <c r="AM29" i="32"/>
  <c r="AN29" i="32" s="1"/>
  <c r="AM24" i="32"/>
  <c r="AN24" i="32" s="1"/>
  <c r="AM5" i="32"/>
  <c r="AN5" i="32" s="1"/>
  <c r="AM22" i="32"/>
  <c r="AM20" i="32"/>
  <c r="AN20" i="32" s="1"/>
  <c r="AM89" i="26"/>
  <c r="AN89" i="26" s="1"/>
  <c r="AM32" i="26"/>
  <c r="AN32" i="26" s="1"/>
  <c r="AM71" i="26"/>
  <c r="AN71" i="26" s="1"/>
  <c r="AM72" i="26"/>
  <c r="AN72" i="26" s="1"/>
  <c r="AM30" i="26"/>
  <c r="AN30" i="26" s="1"/>
  <c r="AM86" i="34"/>
  <c r="AN86" i="34" s="1"/>
  <c r="AM60" i="34"/>
  <c r="AN60" i="34" s="1"/>
  <c r="AM20" i="34"/>
  <c r="AN20" i="34" s="1"/>
  <c r="AM44" i="26"/>
  <c r="AN44" i="26" s="1"/>
  <c r="AM73" i="26"/>
  <c r="AN73" i="26" s="1"/>
  <c r="AM75" i="26"/>
  <c r="AN75" i="26" s="1"/>
  <c r="AM81" i="34"/>
  <c r="AN81" i="34" s="1"/>
  <c r="AM43" i="34"/>
  <c r="AN43" i="34" s="1"/>
  <c r="AM38" i="26"/>
  <c r="AN38" i="26" s="1"/>
  <c r="AM13" i="26"/>
  <c r="AN13" i="26" s="1"/>
  <c r="AM26" i="26"/>
  <c r="AN26" i="26" s="1"/>
  <c r="AM92" i="26"/>
  <c r="AN92" i="26" s="1"/>
  <c r="AM11" i="26"/>
  <c r="AN11" i="26" s="1"/>
  <c r="AM39" i="34"/>
  <c r="AN39" i="34" s="1"/>
  <c r="AM88" i="26"/>
  <c r="AN88" i="26" s="1"/>
  <c r="AM31" i="26"/>
  <c r="AN31" i="26" s="1"/>
  <c r="AM82" i="26"/>
  <c r="AN82" i="26" s="1"/>
  <c r="AM6" i="26"/>
  <c r="AN6" i="26" s="1"/>
  <c r="AM79" i="33"/>
  <c r="AN79" i="33" s="1"/>
  <c r="AM79" i="32"/>
  <c r="AN79" i="32" s="1"/>
  <c r="AM67" i="33"/>
  <c r="AN67" i="33" s="1"/>
  <c r="AM67" i="32"/>
  <c r="AN67" i="32" s="1"/>
  <c r="AM55" i="33"/>
  <c r="AM55" i="34"/>
  <c r="AN55" i="34" s="1"/>
  <c r="AM55" i="32"/>
  <c r="AN55" i="32" s="1"/>
  <c r="AM18" i="34"/>
  <c r="AN18" i="34" s="1"/>
  <c r="AM23" i="34"/>
  <c r="AN23" i="34" s="1"/>
  <c r="AM13" i="34"/>
  <c r="AN13" i="34" s="1"/>
  <c r="AM45" i="34"/>
  <c r="AN45" i="34" s="1"/>
  <c r="AM19" i="34"/>
  <c r="AN19" i="34" s="1"/>
  <c r="AM40" i="34"/>
  <c r="AN40" i="34" s="1"/>
  <c r="AM42" i="34"/>
  <c r="AN42" i="34" s="1"/>
  <c r="AM33" i="34"/>
  <c r="AN33" i="34" s="1"/>
  <c r="AM12" i="33"/>
  <c r="AN12" i="33" s="1"/>
  <c r="AM24" i="33"/>
  <c r="AN24" i="33" s="1"/>
  <c r="AM27" i="33"/>
  <c r="AN27" i="33" s="1"/>
  <c r="AM34" i="33"/>
  <c r="AN34" i="33" s="1"/>
  <c r="AM35" i="33"/>
  <c r="AN35" i="33" s="1"/>
  <c r="AM32" i="33"/>
  <c r="AN32" i="33" s="1"/>
  <c r="AM9" i="33"/>
  <c r="AN9" i="33" s="1"/>
  <c r="AM23" i="33"/>
  <c r="AN23" i="33" s="1"/>
  <c r="AM14" i="32"/>
  <c r="AN14" i="32" s="1"/>
  <c r="AM12" i="32"/>
  <c r="AN12" i="32" s="1"/>
  <c r="AM42" i="32"/>
  <c r="AN42" i="32" s="1"/>
  <c r="AM34" i="32"/>
  <c r="AN34" i="32" s="1"/>
  <c r="AM45" i="32"/>
  <c r="AN45" i="32" s="1"/>
  <c r="AM7" i="32"/>
  <c r="AN7" i="32" s="1"/>
  <c r="AM18" i="32"/>
  <c r="AN18" i="32" s="1"/>
  <c r="AM38" i="32"/>
  <c r="AN38" i="32" s="1"/>
  <c r="AM33" i="32"/>
  <c r="AN33" i="32" s="1"/>
  <c r="AM41" i="26"/>
  <c r="AN41" i="26" s="1"/>
  <c r="AM23" i="26"/>
  <c r="AN23" i="26" s="1"/>
  <c r="AM61" i="26"/>
  <c r="AN61" i="26" s="1"/>
  <c r="AM19" i="26"/>
  <c r="AN19" i="26" s="1"/>
  <c r="AM43" i="26"/>
  <c r="AN43" i="26" s="1"/>
  <c r="AM78" i="34"/>
  <c r="AN78" i="34" s="1"/>
  <c r="AM85" i="34"/>
  <c r="AN85" i="34" s="1"/>
  <c r="AM46" i="26"/>
  <c r="AN46" i="26" s="1"/>
  <c r="AM24" i="26"/>
  <c r="AN24" i="26" s="1"/>
  <c r="AM56" i="34"/>
  <c r="AN56" i="34" s="1"/>
  <c r="AM26" i="34"/>
  <c r="AN26" i="34" s="1"/>
  <c r="AM80" i="34"/>
  <c r="AN80" i="34" s="1"/>
  <c r="AM88" i="34"/>
  <c r="AN88" i="34" s="1"/>
  <c r="AM22" i="26"/>
  <c r="AN22" i="26" s="1"/>
  <c r="AM48" i="26"/>
  <c r="AN48" i="26" s="1"/>
  <c r="AM57" i="26"/>
  <c r="AN57" i="26" s="1"/>
  <c r="AM64" i="34"/>
  <c r="AN64" i="34" s="1"/>
  <c r="AM56" i="26"/>
  <c r="AN56" i="26" s="1"/>
  <c r="AM14" i="26"/>
  <c r="AN14" i="26" s="1"/>
  <c r="AM91" i="33"/>
  <c r="AN91" i="33" s="1"/>
  <c r="AM91" i="32"/>
  <c r="AN91" i="32" s="1"/>
  <c r="AM83" i="33"/>
  <c r="AN83" i="33" s="1"/>
  <c r="AM83" i="32"/>
  <c r="AN83" i="32" s="1"/>
  <c r="AM71" i="33"/>
  <c r="AN71" i="33" s="1"/>
  <c r="AM71" i="32"/>
  <c r="AN71" i="32" s="1"/>
  <c r="AM59" i="33"/>
  <c r="AN59" i="33" s="1"/>
  <c r="AM59" i="32"/>
  <c r="AN59" i="32" s="1"/>
  <c r="AM51" i="33"/>
  <c r="AN51" i="33" s="1"/>
  <c r="AM51" i="32"/>
  <c r="AN51" i="32" s="1"/>
  <c r="AM94" i="33"/>
  <c r="AN94" i="33" s="1"/>
  <c r="AM94" i="32"/>
  <c r="AN94" i="32" s="1"/>
  <c r="AM90" i="33"/>
  <c r="AN90" i="33" s="1"/>
  <c r="AM90" i="32"/>
  <c r="AM86" i="33"/>
  <c r="AN86" i="33" s="1"/>
  <c r="AM86" i="32"/>
  <c r="AN86" i="32" s="1"/>
  <c r="AM82" i="33"/>
  <c r="AN82" i="33" s="1"/>
  <c r="AM82" i="32"/>
  <c r="AN82" i="32" s="1"/>
  <c r="AM78" i="33"/>
  <c r="AN78" i="33" s="1"/>
  <c r="AM78" i="32"/>
  <c r="AN78" i="32" s="1"/>
  <c r="AM74" i="33"/>
  <c r="AN74" i="33" s="1"/>
  <c r="AM74" i="32"/>
  <c r="AN74" i="32" s="1"/>
  <c r="AM70" i="33"/>
  <c r="AN70" i="33" s="1"/>
  <c r="AM70" i="32"/>
  <c r="AN70" i="32" s="1"/>
  <c r="AM66" i="33"/>
  <c r="AN66" i="33" s="1"/>
  <c r="AM66" i="32"/>
  <c r="AN66" i="32" s="1"/>
  <c r="AM62" i="33"/>
  <c r="AN62" i="33" s="1"/>
  <c r="AM62" i="32"/>
  <c r="AN62" i="32" s="1"/>
  <c r="AM58" i="33"/>
  <c r="AN58" i="33" s="1"/>
  <c r="AM58" i="34"/>
  <c r="AN58" i="34" s="1"/>
  <c r="AM58" i="32"/>
  <c r="AN58" i="32" s="1"/>
  <c r="AM54" i="33"/>
  <c r="AN54" i="33" s="1"/>
  <c r="AM54" i="32"/>
  <c r="AM50" i="33"/>
  <c r="AN50" i="33" s="1"/>
  <c r="AM50" i="32"/>
  <c r="AN50" i="32" s="1"/>
  <c r="AM27" i="34"/>
  <c r="AN27" i="34" s="1"/>
  <c r="AM17" i="34"/>
  <c r="AN17" i="34" s="1"/>
  <c r="AM12" i="34"/>
  <c r="AN12" i="34" s="1"/>
  <c r="AM11" i="34"/>
  <c r="AN11" i="34" s="1"/>
  <c r="AM36" i="33"/>
  <c r="AN36" i="33" s="1"/>
  <c r="AM14" i="33"/>
  <c r="AN14" i="33" s="1"/>
  <c r="AM47" i="33"/>
  <c r="AN47" i="33" s="1"/>
  <c r="AM17" i="33"/>
  <c r="AN17" i="33" s="1"/>
  <c r="AM37" i="33"/>
  <c r="AN37" i="33" s="1"/>
  <c r="AM26" i="33"/>
  <c r="AN26" i="33" s="1"/>
  <c r="AM30" i="33"/>
  <c r="AN30" i="33" s="1"/>
  <c r="AM46" i="33"/>
  <c r="AN46" i="33" s="1"/>
  <c r="AM45" i="33"/>
  <c r="AN45" i="33" s="1"/>
  <c r="AM31" i="32"/>
  <c r="AN31" i="32" s="1"/>
  <c r="AM35" i="32"/>
  <c r="AN35" i="32" s="1"/>
  <c r="AM44" i="32"/>
  <c r="AN44" i="32" s="1"/>
  <c r="AM10" i="32"/>
  <c r="AN10" i="32" s="1"/>
  <c r="AM8" i="32"/>
  <c r="AN8" i="32" s="1"/>
  <c r="AM17" i="32"/>
  <c r="AN17" i="32" s="1"/>
  <c r="AM27" i="32"/>
  <c r="AN27" i="32" s="1"/>
  <c r="AM13" i="32"/>
  <c r="AN13" i="32" s="1"/>
  <c r="AM28" i="26"/>
  <c r="AN28" i="26" s="1"/>
  <c r="AM50" i="26"/>
  <c r="AM7" i="26"/>
  <c r="AM67" i="26"/>
  <c r="AN67" i="26" s="1"/>
  <c r="AM31" i="34"/>
  <c r="AN31" i="34" s="1"/>
  <c r="AM10" i="34"/>
  <c r="AM7" i="34"/>
  <c r="AN7" i="34" s="1"/>
  <c r="AM91" i="34"/>
  <c r="AN91" i="34" s="1"/>
  <c r="AM21" i="26"/>
  <c r="AN21" i="26" s="1"/>
  <c r="AM15" i="26"/>
  <c r="AM37" i="26"/>
  <c r="AN37" i="26" s="1"/>
  <c r="AM84" i="34"/>
  <c r="AN84" i="34" s="1"/>
  <c r="AM15" i="34"/>
  <c r="AN15" i="34" s="1"/>
  <c r="AM30" i="34"/>
  <c r="AN30" i="34" s="1"/>
  <c r="AM9" i="34"/>
  <c r="AN9" i="34" s="1"/>
  <c r="AM47" i="26"/>
  <c r="AN47" i="26" s="1"/>
  <c r="AM34" i="26"/>
  <c r="AM60" i="26"/>
  <c r="AN60" i="26" s="1"/>
  <c r="AM52" i="26"/>
  <c r="AN52" i="26" s="1"/>
  <c r="AM25" i="26"/>
  <c r="AN25" i="26" s="1"/>
  <c r="AM21" i="34"/>
  <c r="AN21" i="34" s="1"/>
  <c r="AM92" i="34"/>
  <c r="AN92" i="34" s="1"/>
  <c r="AM59" i="34"/>
  <c r="AN59" i="34" s="1"/>
  <c r="AM70" i="26"/>
  <c r="AN70" i="26" s="1"/>
  <c r="AM68" i="26"/>
  <c r="AN68" i="26" s="1"/>
  <c r="AM16" i="26"/>
  <c r="AN16" i="26" s="1"/>
  <c r="AM83" i="34"/>
  <c r="AN83" i="34" s="1"/>
  <c r="AM51" i="34"/>
  <c r="AN51" i="34" s="1"/>
  <c r="AM87" i="33"/>
  <c r="AN87" i="33" s="1"/>
  <c r="AM87" i="32"/>
  <c r="AN87" i="32" s="1"/>
  <c r="AM75" i="33"/>
  <c r="AN75" i="33" s="1"/>
  <c r="AM75" i="32"/>
  <c r="AN75" i="32" s="1"/>
  <c r="AM63" i="33"/>
  <c r="AN63" i="33" s="1"/>
  <c r="AM63" i="34"/>
  <c r="AM63" i="32"/>
  <c r="AN63" i="32" s="1"/>
  <c r="AM93" i="33"/>
  <c r="AN93" i="33" s="1"/>
  <c r="AM93" i="32"/>
  <c r="AN93" i="32" s="1"/>
  <c r="AM89" i="33"/>
  <c r="AN89" i="33" s="1"/>
  <c r="AM89" i="32"/>
  <c r="AN89" i="32" s="1"/>
  <c r="AM85" i="33"/>
  <c r="AN85" i="33" s="1"/>
  <c r="AM85" i="32"/>
  <c r="AM81" i="33"/>
  <c r="AN81" i="33" s="1"/>
  <c r="AM81" i="32"/>
  <c r="AN81" i="32" s="1"/>
  <c r="AM77" i="33"/>
  <c r="AN77" i="33" s="1"/>
  <c r="AM77" i="32"/>
  <c r="AN77" i="32" s="1"/>
  <c r="AM73" i="33"/>
  <c r="AN73" i="33" s="1"/>
  <c r="AM73" i="32"/>
  <c r="AN73" i="32" s="1"/>
  <c r="AM69" i="33"/>
  <c r="AN69" i="33" s="1"/>
  <c r="AM69" i="32"/>
  <c r="AM65" i="33"/>
  <c r="AN65" i="33" s="1"/>
  <c r="AM65" i="32"/>
  <c r="AN65" i="32" s="1"/>
  <c r="AM61" i="33"/>
  <c r="AN61" i="33" s="1"/>
  <c r="AM61" i="32"/>
  <c r="AN61" i="32" s="1"/>
  <c r="AM57" i="33"/>
  <c r="AN57" i="33" s="1"/>
  <c r="AM57" i="32"/>
  <c r="AN57" i="32" s="1"/>
  <c r="AM53" i="33"/>
  <c r="AN53" i="33" s="1"/>
  <c r="AM53" i="32"/>
  <c r="AN53" i="32" s="1"/>
  <c r="AM49" i="33"/>
  <c r="AN49" i="33" s="1"/>
  <c r="AM49" i="34"/>
  <c r="AN49" i="34" s="1"/>
  <c r="AM49" i="32"/>
  <c r="AN49" i="32" s="1"/>
  <c r="AM29" i="34"/>
  <c r="AN29" i="34" s="1"/>
  <c r="AM28" i="34"/>
  <c r="AN28" i="34" s="1"/>
  <c r="AM46" i="34"/>
  <c r="AN46" i="34" s="1"/>
  <c r="AM38" i="34"/>
  <c r="AN38" i="34" s="1"/>
  <c r="AM16" i="34"/>
  <c r="AN16" i="34" s="1"/>
  <c r="AM44" i="34"/>
  <c r="AN44" i="34" s="1"/>
  <c r="AM29" i="33"/>
  <c r="AN29" i="33" s="1"/>
  <c r="AM41" i="33"/>
  <c r="AN41" i="33" s="1"/>
  <c r="AM15" i="33"/>
  <c r="AN15" i="33" s="1"/>
  <c r="AM9" i="32"/>
  <c r="AN9" i="32" s="1"/>
  <c r="AM28" i="32"/>
  <c r="AN28" i="32" s="1"/>
  <c r="AM16" i="32"/>
  <c r="AN16" i="32" s="1"/>
  <c r="AM25" i="32"/>
  <c r="AN25" i="32" s="1"/>
  <c r="AM21" i="32"/>
  <c r="AN21" i="32" s="1"/>
  <c r="AM94" i="26"/>
  <c r="AN94" i="26" s="1"/>
  <c r="AM36" i="26"/>
  <c r="AN36" i="26" s="1"/>
  <c r="AM66" i="26"/>
  <c r="AN66" i="26" s="1"/>
  <c r="AM55" i="26"/>
  <c r="AN55" i="26" s="1"/>
  <c r="AM69" i="26"/>
  <c r="AN69" i="26" s="1"/>
  <c r="AM59" i="26"/>
  <c r="AN59" i="26" s="1"/>
  <c r="AM79" i="34"/>
  <c r="AN79" i="34" s="1"/>
  <c r="AM77" i="34"/>
  <c r="AN77" i="34" s="1"/>
  <c r="AM90" i="34"/>
  <c r="AN90" i="34" s="1"/>
  <c r="AM35" i="34"/>
  <c r="AN35" i="34" s="1"/>
  <c r="AM62" i="34"/>
  <c r="AM63" i="26"/>
  <c r="AN63" i="26" s="1"/>
  <c r="AM8" i="26"/>
  <c r="AN8" i="26" s="1"/>
  <c r="AM74" i="26"/>
  <c r="AN74" i="26" s="1"/>
  <c r="AM93" i="34"/>
  <c r="AN93" i="34" s="1"/>
  <c r="AM48" i="34"/>
  <c r="AN48" i="34" s="1"/>
  <c r="AM87" i="34"/>
  <c r="AN87" i="34" s="1"/>
  <c r="AM6" i="34"/>
  <c r="AN6" i="34" s="1"/>
  <c r="AM76" i="26"/>
  <c r="AN76" i="26" s="1"/>
  <c r="AM65" i="26"/>
  <c r="AN65" i="26" s="1"/>
  <c r="AM54" i="26"/>
  <c r="AN54" i="26" s="1"/>
  <c r="AM80" i="26"/>
  <c r="AN80" i="26" s="1"/>
  <c r="AM52" i="34"/>
  <c r="AN52" i="34" s="1"/>
  <c r="AM50" i="34"/>
  <c r="AN50" i="34" s="1"/>
  <c r="AM53" i="26"/>
  <c r="AN53" i="26" s="1"/>
  <c r="AM84" i="26"/>
  <c r="AN84" i="26" s="1"/>
  <c r="AM64" i="26"/>
  <c r="AN64" i="26" s="1"/>
  <c r="AM67" i="34"/>
  <c r="AN67" i="34" s="1"/>
  <c r="AM47" i="34"/>
  <c r="AN47" i="34" s="1"/>
  <c r="AM5" i="34"/>
  <c r="AN5" i="34" s="1"/>
  <c r="X108" i="33"/>
  <c r="N109" i="34"/>
  <c r="P103" i="33"/>
  <c r="N103" i="32"/>
  <c r="L103" i="34"/>
  <c r="V103" i="32"/>
  <c r="X103" i="33"/>
  <c r="AB103" i="26"/>
  <c r="V103" i="33"/>
  <c r="N103" i="33"/>
  <c r="AB103" i="32"/>
  <c r="X103" i="32"/>
  <c r="R103" i="33"/>
  <c r="L103" i="33"/>
  <c r="AB103" i="33"/>
  <c r="AB103" i="34"/>
  <c r="R103" i="34"/>
  <c r="Z103" i="32"/>
  <c r="T109" i="32"/>
  <c r="L107" i="34"/>
  <c r="T107" i="32"/>
  <c r="L109" i="32"/>
  <c r="T108" i="32"/>
  <c r="H107" i="26"/>
  <c r="X107" i="26"/>
  <c r="H109" i="33"/>
  <c r="H106" i="33"/>
  <c r="T106" i="32"/>
  <c r="H105" i="34"/>
  <c r="X105" i="34"/>
  <c r="V102" i="34"/>
  <c r="N102" i="34"/>
  <c r="X109" i="33"/>
  <c r="T102" i="34"/>
  <c r="N106" i="34"/>
  <c r="V106" i="34"/>
  <c r="T104" i="32"/>
  <c r="V108" i="34"/>
  <c r="H102" i="32"/>
  <c r="T102" i="32"/>
  <c r="J102" i="34"/>
  <c r="Z109" i="34"/>
  <c r="T109" i="34"/>
  <c r="R109" i="26"/>
  <c r="X104" i="33"/>
  <c r="P104" i="33"/>
  <c r="Z106" i="34"/>
  <c r="E19" i="23" a="1"/>
  <c r="E19" i="23" s="1"/>
  <c r="E20" i="23" s="1" a="1"/>
  <c r="E20" i="23" s="1"/>
  <c r="L101" i="32"/>
  <c r="J100" i="32"/>
  <c r="X109" i="34"/>
  <c r="H109" i="34"/>
  <c r="J106" i="33"/>
  <c r="T106" i="34"/>
  <c r="P106" i="34"/>
  <c r="H103" i="32"/>
  <c r="X106" i="33"/>
  <c r="X106" i="34"/>
  <c r="Z103" i="34"/>
  <c r="R109" i="32"/>
  <c r="H104" i="32"/>
  <c r="T103" i="34"/>
  <c r="J103" i="34"/>
  <c r="X106" i="32"/>
  <c r="J109" i="26"/>
  <c r="T109" i="33"/>
  <c r="H106" i="34"/>
  <c r="P106" i="33"/>
  <c r="Z109" i="26"/>
  <c r="T109" i="26"/>
  <c r="T103" i="33"/>
  <c r="P104" i="34"/>
  <c r="H104" i="34"/>
  <c r="R104" i="26"/>
  <c r="X104" i="34"/>
  <c r="P104" i="32"/>
  <c r="V106" i="26"/>
  <c r="X109" i="26"/>
  <c r="X104" i="26"/>
  <c r="P102" i="34"/>
  <c r="J103" i="33"/>
  <c r="T105" i="34"/>
  <c r="P105" i="34"/>
  <c r="Z105" i="34"/>
  <c r="P105" i="32"/>
  <c r="R104" i="32"/>
  <c r="Z102" i="34"/>
  <c r="T102" i="26"/>
  <c r="P107" i="26"/>
  <c r="N109" i="26"/>
  <c r="Z104" i="26"/>
  <c r="L106" i="34"/>
  <c r="R103" i="32"/>
  <c r="J105" i="34"/>
  <c r="Z107" i="26"/>
  <c r="V109" i="26"/>
  <c r="H109" i="26"/>
  <c r="R102" i="26"/>
  <c r="P104" i="26"/>
  <c r="Z103" i="33"/>
  <c r="P109" i="26"/>
  <c r="L109" i="26"/>
  <c r="V102" i="33"/>
  <c r="T104" i="34"/>
  <c r="Z104" i="34"/>
  <c r="T107" i="26"/>
  <c r="T104" i="26"/>
  <c r="H106" i="26"/>
  <c r="T108" i="34"/>
  <c r="T101" i="34"/>
  <c r="AB101" i="26"/>
  <c r="X101" i="32"/>
  <c r="AB101" i="33"/>
  <c r="T101" i="32"/>
  <c r="R101" i="33"/>
  <c r="J101" i="32"/>
  <c r="AB101" i="34"/>
  <c r="N101" i="33"/>
  <c r="H101" i="32"/>
  <c r="P101" i="33"/>
  <c r="Z108" i="34"/>
  <c r="Z101" i="34"/>
  <c r="L101" i="33"/>
  <c r="L101" i="34"/>
  <c r="V101" i="34"/>
  <c r="V101" i="33"/>
  <c r="N108" i="34"/>
  <c r="N101" i="34"/>
  <c r="J108" i="34"/>
  <c r="J101" i="34"/>
  <c r="X101" i="33"/>
  <c r="T101" i="33"/>
  <c r="J101" i="33"/>
  <c r="R101" i="34"/>
  <c r="Z101" i="33"/>
  <c r="AB101" i="32"/>
  <c r="J104" i="26"/>
  <c r="N108" i="32"/>
  <c r="N100" i="32"/>
  <c r="T100" i="32"/>
  <c r="N100" i="33"/>
  <c r="X100" i="33"/>
  <c r="Z100" i="34"/>
  <c r="P102" i="26"/>
  <c r="Z108" i="32"/>
  <c r="Z100" i="32"/>
  <c r="T100" i="34"/>
  <c r="AB100" i="26"/>
  <c r="J100" i="34"/>
  <c r="Z100" i="33"/>
  <c r="AB100" i="32"/>
  <c r="AB100" i="33"/>
  <c r="AB100" i="34"/>
  <c r="L108" i="32"/>
  <c r="L100" i="32"/>
  <c r="V108" i="32"/>
  <c r="V100" i="32"/>
  <c r="R108" i="32"/>
  <c r="R100" i="32"/>
  <c r="H100" i="32"/>
  <c r="T100" i="33"/>
  <c r="R100" i="34"/>
  <c r="J100" i="33"/>
  <c r="X100" i="32"/>
  <c r="X115" i="32" s="1"/>
  <c r="V100" i="34"/>
  <c r="V100" i="33"/>
  <c r="L100" i="33"/>
  <c r="N100" i="34"/>
  <c r="V104" i="26"/>
  <c r="H80" i="11"/>
  <c r="AD79" i="32"/>
  <c r="AD79" i="34"/>
  <c r="AD79" i="33"/>
  <c r="AD79" i="26"/>
  <c r="H64" i="11"/>
  <c r="AD63" i="34"/>
  <c r="AD63" i="32"/>
  <c r="AD63" i="26"/>
  <c r="AD63" i="33"/>
  <c r="H48" i="11"/>
  <c r="AD47" i="34"/>
  <c r="AD47" i="32"/>
  <c r="AD47" i="33"/>
  <c r="AD47" i="26"/>
  <c r="H32" i="11"/>
  <c r="AD31" i="33"/>
  <c r="AD31" i="32"/>
  <c r="AD31" i="34"/>
  <c r="AD31" i="26"/>
  <c r="H16" i="11"/>
  <c r="AD15" i="34"/>
  <c r="AD15" i="32"/>
  <c r="AD15" i="33"/>
  <c r="AD15" i="26"/>
  <c r="J94" i="11"/>
  <c r="AG93" i="33"/>
  <c r="AG93" i="32"/>
  <c r="AG93" i="26"/>
  <c r="AG93" i="34"/>
  <c r="J78" i="11"/>
  <c r="AG77" i="26"/>
  <c r="AG77" i="32"/>
  <c r="AG77" i="34"/>
  <c r="AG77" i="33"/>
  <c r="J62" i="11"/>
  <c r="AG61" i="32"/>
  <c r="AG61" i="33"/>
  <c r="AG61" i="34"/>
  <c r="AG61" i="26"/>
  <c r="J46" i="11"/>
  <c r="AG45" i="34"/>
  <c r="AG45" i="33"/>
  <c r="AG45" i="32"/>
  <c r="AG45" i="26"/>
  <c r="J22" i="11"/>
  <c r="AG21" i="33"/>
  <c r="AG21" i="32"/>
  <c r="AG21" i="34"/>
  <c r="AG21" i="26"/>
  <c r="AG9" i="34"/>
  <c r="AG9" i="33"/>
  <c r="AG9" i="32"/>
  <c r="AG9" i="26"/>
  <c r="L76" i="11"/>
  <c r="AJ75" i="33"/>
  <c r="AJ75" i="32"/>
  <c r="AJ75" i="34"/>
  <c r="AJ75" i="26"/>
  <c r="L56" i="11"/>
  <c r="AJ55" i="34"/>
  <c r="AJ55" i="33"/>
  <c r="AJ55" i="32"/>
  <c r="AJ55" i="26"/>
  <c r="L40" i="11"/>
  <c r="AJ39" i="33"/>
  <c r="AJ39" i="32"/>
  <c r="AJ39" i="34"/>
  <c r="AJ39" i="26"/>
  <c r="L24" i="11"/>
  <c r="AJ23" i="32"/>
  <c r="AJ23" i="33"/>
  <c r="AJ23" i="34"/>
  <c r="AJ23" i="26"/>
  <c r="L16" i="11"/>
  <c r="AJ15" i="34"/>
  <c r="AJ15" i="26"/>
  <c r="AJ15" i="32"/>
  <c r="AJ15" i="33"/>
  <c r="N94" i="11"/>
  <c r="AN93" i="26"/>
  <c r="N78" i="11"/>
  <c r="AN77" i="26"/>
  <c r="N62" i="11"/>
  <c r="AN61" i="34"/>
  <c r="N46" i="11"/>
  <c r="AN45" i="26"/>
  <c r="N34" i="11"/>
  <c r="AN33" i="26"/>
  <c r="N18" i="11"/>
  <c r="AN17" i="26"/>
  <c r="P92" i="11"/>
  <c r="AP91" i="33"/>
  <c r="AP91" i="34"/>
  <c r="AP91" i="26"/>
  <c r="AP91" i="32"/>
  <c r="P76" i="11"/>
  <c r="AP75" i="33"/>
  <c r="AP75" i="32"/>
  <c r="AP75" i="34"/>
  <c r="AP75" i="26"/>
  <c r="P60" i="11"/>
  <c r="AP59" i="34"/>
  <c r="AP59" i="32"/>
  <c r="AP59" i="33"/>
  <c r="AP59" i="26"/>
  <c r="P44" i="11"/>
  <c r="AP43" i="26"/>
  <c r="AP43" i="34"/>
  <c r="AP43" i="32"/>
  <c r="AP43" i="33"/>
  <c r="P28" i="11"/>
  <c r="AP27" i="33"/>
  <c r="AP27" i="34"/>
  <c r="AP27" i="32"/>
  <c r="AP27" i="26"/>
  <c r="AP11" i="33"/>
  <c r="AP11" i="34"/>
  <c r="AP11" i="26"/>
  <c r="AP11" i="32"/>
  <c r="R86" i="11"/>
  <c r="AS85" i="34"/>
  <c r="AS85" i="32"/>
  <c r="AS85" i="33"/>
  <c r="AS85" i="26"/>
  <c r="R70" i="11"/>
  <c r="AS69" i="33"/>
  <c r="AS69" i="32"/>
  <c r="AS69" i="34"/>
  <c r="AS69" i="26"/>
  <c r="R54" i="11"/>
  <c r="AS53" i="33"/>
  <c r="AS53" i="32"/>
  <c r="AS53" i="26"/>
  <c r="AS53" i="34"/>
  <c r="R42" i="11"/>
  <c r="AS41" i="33"/>
  <c r="AS41" i="32"/>
  <c r="AS41" i="34"/>
  <c r="AS41" i="26"/>
  <c r="R22" i="11"/>
  <c r="AS21" i="33"/>
  <c r="AS21" i="32"/>
  <c r="AS21" i="26"/>
  <c r="AS21" i="34"/>
  <c r="AV5" i="34"/>
  <c r="AV5" i="33"/>
  <c r="T80" i="11"/>
  <c r="AV79" i="26"/>
  <c r="AV79" i="33"/>
  <c r="AV79" i="34"/>
  <c r="AV79" i="32"/>
  <c r="T64" i="11"/>
  <c r="AV63" i="34"/>
  <c r="AV63" i="32"/>
  <c r="AV63" i="26"/>
  <c r="AV63" i="33"/>
  <c r="T44" i="11"/>
  <c r="AV43" i="26"/>
  <c r="AV43" i="34"/>
  <c r="AV43" i="33"/>
  <c r="AV43" i="32"/>
  <c r="T32" i="11"/>
  <c r="AV31" i="33"/>
  <c r="AV31" i="32"/>
  <c r="AV31" i="26"/>
  <c r="AV31" i="34"/>
  <c r="T16" i="11"/>
  <c r="AV15" i="34"/>
  <c r="AV15" i="26"/>
  <c r="AV15" i="33"/>
  <c r="AV15" i="32"/>
  <c r="V90" i="11"/>
  <c r="AY89" i="34"/>
  <c r="AY89" i="32"/>
  <c r="AY89" i="33"/>
  <c r="AY89" i="26"/>
  <c r="V74" i="11"/>
  <c r="AY73" i="26"/>
  <c r="AY73" i="32"/>
  <c r="AY73" i="34"/>
  <c r="AY73" i="33"/>
  <c r="V58" i="11"/>
  <c r="AY57" i="32"/>
  <c r="AY57" i="34"/>
  <c r="AY57" i="33"/>
  <c r="AY57" i="26"/>
  <c r="V42" i="11"/>
  <c r="AY41" i="33"/>
  <c r="AY41" i="32"/>
  <c r="AY41" i="26"/>
  <c r="AY41" i="34"/>
  <c r="V30" i="11"/>
  <c r="AY29" i="33"/>
  <c r="AY29" i="34"/>
  <c r="AY29" i="32"/>
  <c r="AY29" i="26"/>
  <c r="V18" i="11"/>
  <c r="AY17" i="33"/>
  <c r="AY17" i="34"/>
  <c r="AY17" i="32"/>
  <c r="AY17" i="26"/>
  <c r="X88" i="11"/>
  <c r="BB87" i="33"/>
  <c r="BB87" i="32"/>
  <c r="BB87" i="34"/>
  <c r="BB87" i="26"/>
  <c r="X72" i="11"/>
  <c r="BB71" i="32"/>
  <c r="BB71" i="34"/>
  <c r="BB71" i="26"/>
  <c r="BB71" i="33"/>
  <c r="X60" i="11"/>
  <c r="BB59" i="34"/>
  <c r="BB59" i="26"/>
  <c r="BB59" i="32"/>
  <c r="BB59" i="33"/>
  <c r="X44" i="11"/>
  <c r="BB43" i="34"/>
  <c r="BB43" i="32"/>
  <c r="BB43" i="33"/>
  <c r="BB43" i="26"/>
  <c r="X28" i="11"/>
  <c r="BB27" i="33"/>
  <c r="BB27" i="34"/>
  <c r="BB27" i="26"/>
  <c r="BB27" i="32"/>
  <c r="BB11" i="33"/>
  <c r="BB11" i="34"/>
  <c r="BB11" i="26"/>
  <c r="BB11" i="32"/>
  <c r="Z86" i="11"/>
  <c r="BE85" i="34"/>
  <c r="BE85" i="33"/>
  <c r="BE85" i="26"/>
  <c r="BE85" i="32"/>
  <c r="Z70" i="11"/>
  <c r="BE69" i="33"/>
  <c r="BE69" i="26"/>
  <c r="BE69" i="34"/>
  <c r="BE69" i="32"/>
  <c r="Z54" i="11"/>
  <c r="BE53" i="33"/>
  <c r="BE53" i="32"/>
  <c r="BE53" i="26"/>
  <c r="BE53" i="34"/>
  <c r="Z38" i="11"/>
  <c r="BE37" i="33"/>
  <c r="BE37" i="32"/>
  <c r="BE37" i="26"/>
  <c r="BE37" i="34"/>
  <c r="Z30" i="11"/>
  <c r="BE29" i="33"/>
  <c r="BE29" i="34"/>
  <c r="BE29" i="32"/>
  <c r="BE29" i="26"/>
  <c r="AE110" i="32"/>
  <c r="AE110" i="34"/>
  <c r="AE110" i="33"/>
  <c r="AE110" i="26"/>
  <c r="AQ110" i="32"/>
  <c r="AR110" i="32" s="1"/>
  <c r="AQ110" i="34"/>
  <c r="AR110" i="34" s="1"/>
  <c r="AQ110" i="33"/>
  <c r="AR110" i="33" s="1"/>
  <c r="AQ110" i="26"/>
  <c r="AR110" i="26" s="1"/>
  <c r="AW110" i="34"/>
  <c r="AX110" i="34" s="1"/>
  <c r="AW110" i="32"/>
  <c r="AX110" i="32" s="1"/>
  <c r="AW110" i="26"/>
  <c r="AX110" i="26" s="1"/>
  <c r="AW110" i="33"/>
  <c r="AX110" i="33" s="1"/>
  <c r="H88" i="11"/>
  <c r="AD87" i="33"/>
  <c r="AD87" i="26"/>
  <c r="AD87" i="34"/>
  <c r="AD87" i="32"/>
  <c r="H76" i="11"/>
  <c r="AD75" i="32"/>
  <c r="AD75" i="34"/>
  <c r="AD75" i="33"/>
  <c r="AD75" i="26"/>
  <c r="H56" i="11"/>
  <c r="AD55" i="34"/>
  <c r="AD55" i="32"/>
  <c r="AD55" i="33"/>
  <c r="AD55" i="26"/>
  <c r="H40" i="11"/>
  <c r="AD39" i="33"/>
  <c r="AD39" i="34"/>
  <c r="AD39" i="32"/>
  <c r="AD39" i="26"/>
  <c r="H24" i="11"/>
  <c r="AD23" i="32"/>
  <c r="AD23" i="33"/>
  <c r="AD23" i="34"/>
  <c r="AD23" i="26"/>
  <c r="H8" i="11"/>
  <c r="AD7" i="34"/>
  <c r="AD7" i="33"/>
  <c r="AD7" i="32"/>
  <c r="AD7" i="26"/>
  <c r="J86" i="11"/>
  <c r="AG85" i="34"/>
  <c r="AG85" i="32"/>
  <c r="AG85" i="26"/>
  <c r="AG85" i="33"/>
  <c r="J70" i="11"/>
  <c r="AG69" i="33"/>
  <c r="AG69" i="26"/>
  <c r="AG69" i="34"/>
  <c r="AG69" i="32"/>
  <c r="J54" i="11"/>
  <c r="AG53" i="33"/>
  <c r="AG53" i="32"/>
  <c r="AG53" i="34"/>
  <c r="AG53" i="26"/>
  <c r="J38" i="11"/>
  <c r="AG37" i="33"/>
  <c r="AG37" i="26"/>
  <c r="AG37" i="32"/>
  <c r="AG37" i="34"/>
  <c r="J18" i="11"/>
  <c r="AG17" i="33"/>
  <c r="AG17" i="34"/>
  <c r="AG17" i="26"/>
  <c r="AG17" i="32"/>
  <c r="L92" i="11"/>
  <c r="AJ91" i="34"/>
  <c r="AJ91" i="33"/>
  <c r="AJ91" i="32"/>
  <c r="AJ91" i="26"/>
  <c r="L72" i="11"/>
  <c r="AJ71" i="32"/>
  <c r="AJ71" i="33"/>
  <c r="AJ71" i="26"/>
  <c r="AJ71" i="34"/>
  <c r="L64" i="11"/>
  <c r="AJ63" i="34"/>
  <c r="AJ63" i="32"/>
  <c r="AJ63" i="26"/>
  <c r="AJ63" i="33"/>
  <c r="L52" i="11"/>
  <c r="AJ51" i="33"/>
  <c r="AJ51" i="32"/>
  <c r="AJ51" i="34"/>
  <c r="AJ51" i="26"/>
  <c r="L32" i="11"/>
  <c r="AJ31" i="33"/>
  <c r="AJ31" i="32"/>
  <c r="AJ31" i="26"/>
  <c r="AJ31" i="34"/>
  <c r="L20" i="11"/>
  <c r="AJ19" i="33"/>
  <c r="AJ19" i="34"/>
  <c r="AJ19" i="32"/>
  <c r="AJ19" i="26"/>
  <c r="N82" i="11"/>
  <c r="AN81" i="26"/>
  <c r="N66" i="11"/>
  <c r="AN65" i="34"/>
  <c r="N50" i="11"/>
  <c r="AN49" i="26"/>
  <c r="N22" i="11"/>
  <c r="AN21" i="33"/>
  <c r="AN9" i="26"/>
  <c r="P88" i="11"/>
  <c r="AP87" i="33"/>
  <c r="AP87" i="26"/>
  <c r="AP87" i="34"/>
  <c r="AP87" i="32"/>
  <c r="P72" i="11"/>
  <c r="AP71" i="32"/>
  <c r="AP71" i="33"/>
  <c r="AP71" i="26"/>
  <c r="AP71" i="34"/>
  <c r="P56" i="11"/>
  <c r="AP55" i="34"/>
  <c r="AP55" i="33"/>
  <c r="AP55" i="26"/>
  <c r="AP55" i="32"/>
  <c r="P40" i="11"/>
  <c r="AP39" i="33"/>
  <c r="AP39" i="32"/>
  <c r="AP39" i="34"/>
  <c r="AP39" i="26"/>
  <c r="P20" i="11"/>
  <c r="AP19" i="33"/>
  <c r="AP19" i="32"/>
  <c r="AP19" i="26"/>
  <c r="AP19" i="34"/>
  <c r="R94" i="11"/>
  <c r="AS93" i="33"/>
  <c r="AS93" i="32"/>
  <c r="AS93" i="26"/>
  <c r="AS93" i="34"/>
  <c r="R82" i="11"/>
  <c r="AS81" i="34"/>
  <c r="AS81" i="33"/>
  <c r="AS81" i="26"/>
  <c r="AS81" i="32"/>
  <c r="R62" i="11"/>
  <c r="AS61" i="32"/>
  <c r="AS61" i="26"/>
  <c r="AS61" i="34"/>
  <c r="AS61" i="33"/>
  <c r="R46" i="11"/>
  <c r="AS45" i="34"/>
  <c r="AS45" i="33"/>
  <c r="AS45" i="26"/>
  <c r="AS45" i="32"/>
  <c r="R30" i="11"/>
  <c r="AS29" i="33"/>
  <c r="AS29" i="34"/>
  <c r="AS29" i="26"/>
  <c r="AS29" i="32"/>
  <c r="AS13" i="34"/>
  <c r="AS13" i="33"/>
  <c r="AS13" i="32"/>
  <c r="AS13" i="26"/>
  <c r="T84" i="11"/>
  <c r="AV83" i="33"/>
  <c r="AV83" i="32"/>
  <c r="AV83" i="34"/>
  <c r="AV83" i="26"/>
  <c r="T68" i="11"/>
  <c r="AV67" i="33"/>
  <c r="AV67" i="26"/>
  <c r="AV67" i="34"/>
  <c r="AV67" i="32"/>
  <c r="T52" i="11"/>
  <c r="AV51" i="33"/>
  <c r="AV51" i="34"/>
  <c r="AV51" i="26"/>
  <c r="AV51" i="32"/>
  <c r="T36" i="11"/>
  <c r="AV35" i="33"/>
  <c r="AV35" i="34"/>
  <c r="AV35" i="32"/>
  <c r="AV35" i="26"/>
  <c r="T20" i="11"/>
  <c r="AV19" i="32"/>
  <c r="AV19" i="33"/>
  <c r="AV19" i="26"/>
  <c r="AV19" i="34"/>
  <c r="V94" i="11"/>
  <c r="AY93" i="33"/>
  <c r="AY93" i="32"/>
  <c r="AY93" i="26"/>
  <c r="AY93" i="34"/>
  <c r="V78" i="11"/>
  <c r="AY77" i="34"/>
  <c r="AY77" i="26"/>
  <c r="AY77" i="33"/>
  <c r="AY77" i="32"/>
  <c r="V62" i="11"/>
  <c r="AY61" i="32"/>
  <c r="AY61" i="26"/>
  <c r="AY61" i="33"/>
  <c r="AY61" i="34"/>
  <c r="V46" i="11"/>
  <c r="AY45" i="34"/>
  <c r="AY45" i="33"/>
  <c r="AY45" i="26"/>
  <c r="AY45" i="32"/>
  <c r="V34" i="11"/>
  <c r="AY33" i="33"/>
  <c r="AY33" i="32"/>
  <c r="AY33" i="26"/>
  <c r="AY33" i="34"/>
  <c r="BD5" i="33"/>
  <c r="BC5" i="33"/>
  <c r="X80" i="11"/>
  <c r="BB79" i="33"/>
  <c r="BB79" i="32"/>
  <c r="BB79" i="34"/>
  <c r="BB79" i="26"/>
  <c r="X64" i="11"/>
  <c r="BB63" i="34"/>
  <c r="BB63" i="32"/>
  <c r="BB63" i="26"/>
  <c r="BB63" i="33"/>
  <c r="X52" i="11"/>
  <c r="BB51" i="33"/>
  <c r="BB51" i="34"/>
  <c r="BB51" i="26"/>
  <c r="BB51" i="32"/>
  <c r="X36" i="11"/>
  <c r="BB35" i="33"/>
  <c r="BB35" i="34"/>
  <c r="BB35" i="32"/>
  <c r="BB35" i="26"/>
  <c r="X20" i="11"/>
  <c r="BB19" i="26"/>
  <c r="BB19" i="33"/>
  <c r="BB19" i="32"/>
  <c r="BB19" i="34"/>
  <c r="Z90" i="11"/>
  <c r="BE89" i="34"/>
  <c r="BE89" i="32"/>
  <c r="BE89" i="33"/>
  <c r="BE89" i="26"/>
  <c r="Z78" i="11"/>
  <c r="BE77" i="26"/>
  <c r="BE77" i="33"/>
  <c r="BE77" i="32"/>
  <c r="BE77" i="34"/>
  <c r="Z58" i="11"/>
  <c r="BE57" i="34"/>
  <c r="BE57" i="32"/>
  <c r="BE57" i="33"/>
  <c r="BE57" i="26"/>
  <c r="Z42" i="11"/>
  <c r="BE41" i="33"/>
  <c r="BE41" i="32"/>
  <c r="BE41" i="34"/>
  <c r="BE41" i="26"/>
  <c r="Z18" i="11"/>
  <c r="BE17" i="33"/>
  <c r="BE17" i="34"/>
  <c r="BE17" i="26"/>
  <c r="BE17" i="32"/>
  <c r="BE9" i="34"/>
  <c r="BE9" i="26"/>
  <c r="BE9" i="32"/>
  <c r="BE9" i="33"/>
  <c r="AN110" i="32"/>
  <c r="AO110" i="32" s="1"/>
  <c r="AN110" i="34"/>
  <c r="AO110" i="34" s="1"/>
  <c r="AN110" i="26"/>
  <c r="AO110" i="26" s="1"/>
  <c r="AN110" i="33"/>
  <c r="AO110" i="33" s="1"/>
  <c r="AZ110" i="34"/>
  <c r="AZ110" i="33"/>
  <c r="AZ110" i="26"/>
  <c r="AZ110" i="32"/>
  <c r="H87" i="11"/>
  <c r="AD86" i="32"/>
  <c r="AD86" i="33"/>
  <c r="AD86" i="34"/>
  <c r="AD86" i="26"/>
  <c r="H83" i="11"/>
  <c r="AD82" i="32"/>
  <c r="AD82" i="33"/>
  <c r="AD82" i="34"/>
  <c r="AD82" i="26"/>
  <c r="H79" i="11"/>
  <c r="AD78" i="33"/>
  <c r="AD78" i="32"/>
  <c r="AD78" i="34"/>
  <c r="AD78" i="26"/>
  <c r="H75" i="11"/>
  <c r="AD74" i="26"/>
  <c r="AD74" i="33"/>
  <c r="AD74" i="34"/>
  <c r="AD74" i="32"/>
  <c r="H71" i="11"/>
  <c r="AD70" i="32"/>
  <c r="AD70" i="33"/>
  <c r="AD70" i="26"/>
  <c r="AD70" i="34"/>
  <c r="H67" i="11"/>
  <c r="AD66" i="32"/>
  <c r="AD66" i="34"/>
  <c r="AD66" i="33"/>
  <c r="AD66" i="26"/>
  <c r="H63" i="11"/>
  <c r="AD62" i="33"/>
  <c r="AD62" i="34"/>
  <c r="AD62" i="32"/>
  <c r="AD62" i="26"/>
  <c r="H59" i="11"/>
  <c r="AD58" i="34"/>
  <c r="AD58" i="33"/>
  <c r="AD58" i="26"/>
  <c r="AD58" i="32"/>
  <c r="H55" i="11"/>
  <c r="AD54" i="34"/>
  <c r="AD54" i="32"/>
  <c r="AD54" i="33"/>
  <c r="AD54" i="26"/>
  <c r="H51" i="11"/>
  <c r="AD50" i="32"/>
  <c r="AD50" i="33"/>
  <c r="AD50" i="34"/>
  <c r="AD50" i="26"/>
  <c r="H47" i="11"/>
  <c r="AD46" i="34"/>
  <c r="AD46" i="33"/>
  <c r="AD46" i="32"/>
  <c r="AD46" i="26"/>
  <c r="H43" i="11"/>
  <c r="AD42" i="34"/>
  <c r="AD42" i="33"/>
  <c r="AD42" i="26"/>
  <c r="AD42" i="32"/>
  <c r="H39" i="11"/>
  <c r="AD38" i="34"/>
  <c r="AD38" i="33"/>
  <c r="AD38" i="32"/>
  <c r="AD38" i="26"/>
  <c r="H35" i="11"/>
  <c r="AD34" i="32"/>
  <c r="AD34" i="34"/>
  <c r="AD34" i="33"/>
  <c r="AD34" i="26"/>
  <c r="H31" i="11"/>
  <c r="AD30" i="33"/>
  <c r="AD30" i="26"/>
  <c r="AD30" i="34"/>
  <c r="AD30" i="32"/>
  <c r="H27" i="11"/>
  <c r="AD26" i="34"/>
  <c r="AD26" i="33"/>
  <c r="AD26" i="32"/>
  <c r="AD26" i="26"/>
  <c r="H23" i="11"/>
  <c r="AD22" i="34"/>
  <c r="AD22" i="33"/>
  <c r="AD22" i="32"/>
  <c r="AD22" i="26"/>
  <c r="H19" i="11"/>
  <c r="AD18" i="34"/>
  <c r="AD18" i="32"/>
  <c r="AD18" i="33"/>
  <c r="AD18" i="26"/>
  <c r="H15" i="11"/>
  <c r="AD14" i="34"/>
  <c r="AD14" i="33"/>
  <c r="AD14" i="32"/>
  <c r="AD14" i="26"/>
  <c r="AD10" i="32"/>
  <c r="AD10" i="34"/>
  <c r="AD10" i="33"/>
  <c r="AD10" i="26"/>
  <c r="AD6" i="34"/>
  <c r="AD6" i="33"/>
  <c r="AD6" i="26"/>
  <c r="AD6" i="32"/>
  <c r="J93" i="11"/>
  <c r="AG92" i="33"/>
  <c r="AG92" i="34"/>
  <c r="AG92" i="26"/>
  <c r="AG92" i="32"/>
  <c r="J89" i="11"/>
  <c r="AG88" i="32"/>
  <c r="AG88" i="26"/>
  <c r="AG88" i="34"/>
  <c r="AG88" i="33"/>
  <c r="J85" i="11"/>
  <c r="AG84" i="34"/>
  <c r="AG84" i="32"/>
  <c r="AG84" i="26"/>
  <c r="AG84" i="33"/>
  <c r="J81" i="11"/>
  <c r="AG80" i="34"/>
  <c r="AG80" i="32"/>
  <c r="AG80" i="26"/>
  <c r="AG80" i="33"/>
  <c r="J77" i="11"/>
  <c r="AG76" i="34"/>
  <c r="AG76" i="32"/>
  <c r="AG76" i="33"/>
  <c r="AG76" i="26"/>
  <c r="J73" i="11"/>
  <c r="AG72" i="34"/>
  <c r="AG72" i="33"/>
  <c r="AG72" i="32"/>
  <c r="AG72" i="26"/>
  <c r="J69" i="11"/>
  <c r="AG68" i="34"/>
  <c r="AG68" i="33"/>
  <c r="AG68" i="26"/>
  <c r="AG68" i="32"/>
  <c r="J65" i="11"/>
  <c r="AG64" i="33"/>
  <c r="AG64" i="34"/>
  <c r="AG64" i="32"/>
  <c r="AG64" i="26"/>
  <c r="J61" i="11"/>
  <c r="AG60" i="33"/>
  <c r="AG60" i="34"/>
  <c r="AG60" i="32"/>
  <c r="AG60" i="26"/>
  <c r="J57" i="11"/>
  <c r="AG56" i="32"/>
  <c r="AG56" i="34"/>
  <c r="AG56" i="33"/>
  <c r="AG56" i="26"/>
  <c r="J53" i="11"/>
  <c r="AG52" i="33"/>
  <c r="AG52" i="32"/>
  <c r="AG52" i="34"/>
  <c r="AG52" i="26"/>
  <c r="J49" i="11"/>
  <c r="AG48" i="34"/>
  <c r="AG48" i="33"/>
  <c r="AG48" i="26"/>
  <c r="AG48" i="32"/>
  <c r="J45" i="11"/>
  <c r="AG44" i="34"/>
  <c r="AG44" i="33"/>
  <c r="AG44" i="26"/>
  <c r="AG44" i="32"/>
  <c r="J41" i="11"/>
  <c r="AG40" i="33"/>
  <c r="AG40" i="34"/>
  <c r="AG40" i="32"/>
  <c r="AG40" i="26"/>
  <c r="J37" i="11"/>
  <c r="AG36" i="34"/>
  <c r="AG36" i="33"/>
  <c r="AG36" i="26"/>
  <c r="AG36" i="32"/>
  <c r="J33" i="11"/>
  <c r="AG32" i="33"/>
  <c r="AG32" i="34"/>
  <c r="AG32" i="32"/>
  <c r="AG32" i="26"/>
  <c r="J29" i="11"/>
  <c r="AG28" i="33"/>
  <c r="AG28" i="32"/>
  <c r="AG28" i="34"/>
  <c r="AG28" i="26"/>
  <c r="J25" i="11"/>
  <c r="AG24" i="33"/>
  <c r="AG24" i="34"/>
  <c r="AG24" i="26"/>
  <c r="AG24" i="32"/>
  <c r="J21" i="11"/>
  <c r="AG20" i="34"/>
  <c r="AG20" i="33"/>
  <c r="AG20" i="32"/>
  <c r="AG20" i="26"/>
  <c r="J17" i="11"/>
  <c r="AG16" i="34"/>
  <c r="AG16" i="33"/>
  <c r="AG16" i="26"/>
  <c r="AG16" i="32"/>
  <c r="AG12" i="33"/>
  <c r="AG12" i="32"/>
  <c r="AG12" i="26"/>
  <c r="AG12" i="34"/>
  <c r="AG8" i="33"/>
  <c r="AG8" i="32"/>
  <c r="AG8" i="26"/>
  <c r="AG8" i="34"/>
  <c r="L95" i="11"/>
  <c r="AJ94" i="34"/>
  <c r="AJ94" i="33"/>
  <c r="AJ94" i="32"/>
  <c r="AJ94" i="26"/>
  <c r="L91" i="11"/>
  <c r="AJ90" i="34"/>
  <c r="AJ90" i="33"/>
  <c r="AJ90" i="26"/>
  <c r="AJ90" i="32"/>
  <c r="L87" i="11"/>
  <c r="AJ86" i="34"/>
  <c r="AJ86" i="32"/>
  <c r="AJ86" i="33"/>
  <c r="AJ86" i="26"/>
  <c r="L83" i="11"/>
  <c r="AJ82" i="33"/>
  <c r="AJ82" i="32"/>
  <c r="AJ82" i="34"/>
  <c r="AJ82" i="26"/>
  <c r="L79" i="11"/>
  <c r="AJ78" i="26"/>
  <c r="AJ78" i="33"/>
  <c r="AJ78" i="34"/>
  <c r="AJ78" i="32"/>
  <c r="L75" i="11"/>
  <c r="AJ74" i="33"/>
  <c r="AJ74" i="26"/>
  <c r="AJ74" i="34"/>
  <c r="AJ74" i="32"/>
  <c r="L71" i="11"/>
  <c r="AJ70" i="33"/>
  <c r="AJ70" i="32"/>
  <c r="AJ70" i="26"/>
  <c r="AJ70" i="34"/>
  <c r="L67" i="11"/>
  <c r="AJ66" i="32"/>
  <c r="AJ66" i="34"/>
  <c r="AJ66" i="33"/>
  <c r="AJ66" i="26"/>
  <c r="L63" i="11"/>
  <c r="AJ62" i="33"/>
  <c r="AJ62" i="34"/>
  <c r="AJ62" i="32"/>
  <c r="AJ62" i="26"/>
  <c r="L59" i="11"/>
  <c r="AJ58" i="34"/>
  <c r="AJ58" i="33"/>
  <c r="AJ58" i="32"/>
  <c r="AJ58" i="26"/>
  <c r="L55" i="11"/>
  <c r="AJ54" i="34"/>
  <c r="AJ54" i="32"/>
  <c r="AJ54" i="26"/>
  <c r="AJ54" i="33"/>
  <c r="L51" i="11"/>
  <c r="AJ50" i="32"/>
  <c r="AJ50" i="26"/>
  <c r="AJ50" i="34"/>
  <c r="AJ50" i="33"/>
  <c r="L47" i="11"/>
  <c r="AJ46" i="34"/>
  <c r="AJ46" i="32"/>
  <c r="AJ46" i="26"/>
  <c r="AJ46" i="33"/>
  <c r="L43" i="11"/>
  <c r="AJ42" i="33"/>
  <c r="AJ42" i="34"/>
  <c r="AJ42" i="26"/>
  <c r="AJ42" i="32"/>
  <c r="L39" i="11"/>
  <c r="AJ38" i="34"/>
  <c r="AJ38" i="33"/>
  <c r="AJ38" i="26"/>
  <c r="AJ38" i="32"/>
  <c r="L35" i="11"/>
  <c r="AJ34" i="32"/>
  <c r="AJ34" i="34"/>
  <c r="AJ34" i="33"/>
  <c r="AJ34" i="26"/>
  <c r="L31" i="11"/>
  <c r="AJ30" i="33"/>
  <c r="AJ30" i="32"/>
  <c r="AJ30" i="26"/>
  <c r="AJ30" i="34"/>
  <c r="L27" i="11"/>
  <c r="AJ26" i="33"/>
  <c r="AJ26" i="26"/>
  <c r="AJ26" i="34"/>
  <c r="AJ26" i="32"/>
  <c r="L23" i="11"/>
  <c r="AJ22" i="34"/>
  <c r="AJ22" i="33"/>
  <c r="AJ22" i="32"/>
  <c r="AJ22" i="26"/>
  <c r="L19" i="11"/>
  <c r="AJ18" i="34"/>
  <c r="AJ18" i="32"/>
  <c r="AJ18" i="26"/>
  <c r="AJ18" i="33"/>
  <c r="L15" i="11"/>
  <c r="AJ14" i="34"/>
  <c r="AJ14" i="32"/>
  <c r="AJ14" i="33"/>
  <c r="AJ14" i="26"/>
  <c r="AJ10" i="32"/>
  <c r="AJ10" i="34"/>
  <c r="AJ10" i="33"/>
  <c r="AJ10" i="26"/>
  <c r="AJ6" i="34"/>
  <c r="AJ6" i="33"/>
  <c r="AJ6" i="32"/>
  <c r="AJ6" i="26"/>
  <c r="N93" i="11"/>
  <c r="N89" i="11"/>
  <c r="N85" i="11"/>
  <c r="N81" i="11"/>
  <c r="N77" i="11"/>
  <c r="N73" i="11"/>
  <c r="N69" i="11"/>
  <c r="N65" i="11"/>
  <c r="N61" i="11"/>
  <c r="N57" i="11"/>
  <c r="N53" i="11"/>
  <c r="N49" i="11"/>
  <c r="N45" i="11"/>
  <c r="AN44" i="33"/>
  <c r="N41" i="11"/>
  <c r="AN40" i="26"/>
  <c r="N37" i="11"/>
  <c r="AN36" i="32"/>
  <c r="N33" i="11"/>
  <c r="AN32" i="34"/>
  <c r="N29" i="11"/>
  <c r="AN28" i="33"/>
  <c r="N25" i="11"/>
  <c r="AN24" i="34"/>
  <c r="N21" i="11"/>
  <c r="AN20" i="26"/>
  <c r="N17" i="11"/>
  <c r="AN16" i="33"/>
  <c r="AN12" i="26"/>
  <c r="AN8" i="33"/>
  <c r="P95" i="11"/>
  <c r="AP94" i="26"/>
  <c r="AP94" i="33"/>
  <c r="AP94" i="34"/>
  <c r="AP94" i="32"/>
  <c r="P91" i="11"/>
  <c r="AP90" i="34"/>
  <c r="AP90" i="33"/>
  <c r="AP90" i="26"/>
  <c r="AP90" i="32"/>
  <c r="P87" i="11"/>
  <c r="AP86" i="32"/>
  <c r="AP86" i="34"/>
  <c r="AP86" i="26"/>
  <c r="AP86" i="33"/>
  <c r="P83" i="11"/>
  <c r="AP82" i="32"/>
  <c r="AP82" i="33"/>
  <c r="AP82" i="26"/>
  <c r="AP82" i="34"/>
  <c r="P79" i="11"/>
  <c r="AP78" i="33"/>
  <c r="AP78" i="32"/>
  <c r="AP78" i="26"/>
  <c r="AP78" i="34"/>
  <c r="P75" i="11"/>
  <c r="AP74" i="33"/>
  <c r="AP74" i="32"/>
  <c r="AP74" i="34"/>
  <c r="AP74" i="26"/>
  <c r="P71" i="11"/>
  <c r="AP70" i="33"/>
  <c r="AP70" i="32"/>
  <c r="AP70" i="34"/>
  <c r="AP70" i="26"/>
  <c r="P67" i="11"/>
  <c r="AP66" i="32"/>
  <c r="AP66" i="33"/>
  <c r="AP66" i="34"/>
  <c r="AP66" i="26"/>
  <c r="P63" i="11"/>
  <c r="AP62" i="33"/>
  <c r="AP62" i="34"/>
  <c r="AP62" i="32"/>
  <c r="AP62" i="26"/>
  <c r="P59" i="11"/>
  <c r="AP58" i="34"/>
  <c r="AP58" i="33"/>
  <c r="AP58" i="32"/>
  <c r="AP58" i="26"/>
  <c r="P55" i="11"/>
  <c r="AP54" i="34"/>
  <c r="AP54" i="33"/>
  <c r="AP54" i="32"/>
  <c r="AP54" i="26"/>
  <c r="P51" i="11"/>
  <c r="AP50" i="32"/>
  <c r="AP50" i="34"/>
  <c r="AP50" i="33"/>
  <c r="AP50" i="26"/>
  <c r="P47" i="11"/>
  <c r="AP46" i="34"/>
  <c r="AP46" i="33"/>
  <c r="AP46" i="26"/>
  <c r="AP46" i="32"/>
  <c r="P43" i="11"/>
  <c r="AP42" i="34"/>
  <c r="AP42" i="33"/>
  <c r="AP42" i="26"/>
  <c r="AP42" i="32"/>
  <c r="P39" i="11"/>
  <c r="AP38" i="34"/>
  <c r="AP38" i="33"/>
  <c r="AP38" i="32"/>
  <c r="AP38" i="26"/>
  <c r="P35" i="11"/>
  <c r="AP34" i="32"/>
  <c r="AP34" i="33"/>
  <c r="AP34" i="34"/>
  <c r="AP34" i="26"/>
  <c r="P31" i="11"/>
  <c r="AP30" i="33"/>
  <c r="AP30" i="26"/>
  <c r="AP30" i="34"/>
  <c r="AP30" i="32"/>
  <c r="P27" i="11"/>
  <c r="AP26" i="33"/>
  <c r="AP26" i="34"/>
  <c r="AP26" i="32"/>
  <c r="AP26" i="26"/>
  <c r="P23" i="11"/>
  <c r="AP22" i="34"/>
  <c r="AP22" i="33"/>
  <c r="AP22" i="32"/>
  <c r="AP22" i="26"/>
  <c r="P19" i="11"/>
  <c r="AP18" i="34"/>
  <c r="AP18" i="32"/>
  <c r="AP18" i="26"/>
  <c r="AP18" i="33"/>
  <c r="P15" i="11"/>
  <c r="AP14" i="34"/>
  <c r="AP14" i="32"/>
  <c r="AP14" i="33"/>
  <c r="AP14" i="26"/>
  <c r="AP10" i="32"/>
  <c r="AP10" i="34"/>
  <c r="AP10" i="26"/>
  <c r="AP10" i="33"/>
  <c r="P7" i="11"/>
  <c r="AP6" i="34"/>
  <c r="AP6" i="33"/>
  <c r="AP6" i="32"/>
  <c r="AP6" i="26"/>
  <c r="R93" i="11"/>
  <c r="AS92" i="26"/>
  <c r="AS92" i="33"/>
  <c r="AS92" i="34"/>
  <c r="AS92" i="32"/>
  <c r="R89" i="11"/>
  <c r="AS88" i="32"/>
  <c r="AS88" i="26"/>
  <c r="AS88" i="33"/>
  <c r="AS88" i="34"/>
  <c r="R85" i="11"/>
  <c r="AS84" i="33"/>
  <c r="AS84" i="34"/>
  <c r="AS84" i="26"/>
  <c r="AS84" i="32"/>
  <c r="R81" i="11"/>
  <c r="AS80" i="32"/>
  <c r="AS80" i="34"/>
  <c r="AS80" i="26"/>
  <c r="AS80" i="33"/>
  <c r="R77" i="11"/>
  <c r="AS76" i="34"/>
  <c r="AS76" i="32"/>
  <c r="AS76" i="26"/>
  <c r="AS76" i="33"/>
  <c r="R73" i="11"/>
  <c r="AS72" i="34"/>
  <c r="AS72" i="33"/>
  <c r="AS72" i="32"/>
  <c r="AS72" i="26"/>
  <c r="R69" i="11"/>
  <c r="AS68" i="34"/>
  <c r="AS68" i="32"/>
  <c r="AS68" i="33"/>
  <c r="AS68" i="26"/>
  <c r="R65" i="11"/>
  <c r="AS64" i="33"/>
  <c r="AS64" i="32"/>
  <c r="AS64" i="34"/>
  <c r="AS64" i="26"/>
  <c r="R61" i="11"/>
  <c r="AS60" i="33"/>
  <c r="AS60" i="34"/>
  <c r="AS60" i="32"/>
  <c r="AS60" i="26"/>
  <c r="R57" i="11"/>
  <c r="AS56" i="32"/>
  <c r="AS56" i="26"/>
  <c r="AS56" i="33"/>
  <c r="AS56" i="34"/>
  <c r="R53" i="11"/>
  <c r="AS52" i="33"/>
  <c r="AS52" i="34"/>
  <c r="AS52" i="26"/>
  <c r="AS52" i="32"/>
  <c r="R49" i="11"/>
  <c r="AS48" i="33"/>
  <c r="AS48" i="34"/>
  <c r="AS48" i="32"/>
  <c r="AS48" i="26"/>
  <c r="R45" i="11"/>
  <c r="AS44" i="34"/>
  <c r="AS44" i="33"/>
  <c r="AS44" i="32"/>
  <c r="AS44" i="26"/>
  <c r="R41" i="11"/>
  <c r="AS40" i="33"/>
  <c r="AS40" i="34"/>
  <c r="AS40" i="32"/>
  <c r="AS40" i="26"/>
  <c r="R37" i="11"/>
  <c r="AS36" i="33"/>
  <c r="AS36" i="34"/>
  <c r="AS36" i="32"/>
  <c r="AS36" i="26"/>
  <c r="R33" i="11"/>
  <c r="AS32" i="33"/>
  <c r="AS32" i="34"/>
  <c r="AS32" i="26"/>
  <c r="AS32" i="32"/>
  <c r="R29" i="11"/>
  <c r="AS28" i="33"/>
  <c r="AS28" i="34"/>
  <c r="AS28" i="32"/>
  <c r="AS28" i="26"/>
  <c r="R25" i="11"/>
  <c r="AS24" i="34"/>
  <c r="AS24" i="33"/>
  <c r="AS24" i="32"/>
  <c r="AS24" i="26"/>
  <c r="R21" i="11"/>
  <c r="AS20" i="34"/>
  <c r="AS20" i="33"/>
  <c r="AS20" i="26"/>
  <c r="AS20" i="32"/>
  <c r="R17" i="11"/>
  <c r="AS16" i="34"/>
  <c r="AS16" i="26"/>
  <c r="AS16" i="32"/>
  <c r="AS16" i="33"/>
  <c r="AS12" i="33"/>
  <c r="AS12" i="32"/>
  <c r="AS12" i="34"/>
  <c r="AS12" i="26"/>
  <c r="AS8" i="33"/>
  <c r="AS8" i="34"/>
  <c r="AS8" i="32"/>
  <c r="AS8" i="26"/>
  <c r="T95" i="11"/>
  <c r="AV94" i="34"/>
  <c r="AV94" i="26"/>
  <c r="AV94" i="33"/>
  <c r="AV94" i="32"/>
  <c r="T91" i="11"/>
  <c r="AV90" i="34"/>
  <c r="AV90" i="33"/>
  <c r="AV90" i="26"/>
  <c r="AV90" i="32"/>
  <c r="T87" i="11"/>
  <c r="AV86" i="32"/>
  <c r="AV86" i="34"/>
  <c r="AV86" i="33"/>
  <c r="AV86" i="26"/>
  <c r="T83" i="11"/>
  <c r="AV82" i="26"/>
  <c r="AV82" i="32"/>
  <c r="AV82" i="33"/>
  <c r="AV82" i="34"/>
  <c r="T79" i="11"/>
  <c r="AV78" i="33"/>
  <c r="AV78" i="34"/>
  <c r="AV78" i="32"/>
  <c r="AV78" i="26"/>
  <c r="T75" i="11"/>
  <c r="AV74" i="33"/>
  <c r="AV74" i="26"/>
  <c r="AV74" i="34"/>
  <c r="AV74" i="32"/>
  <c r="T71" i="11"/>
  <c r="AV70" i="33"/>
  <c r="AV70" i="32"/>
  <c r="AV70" i="26"/>
  <c r="AV70" i="34"/>
  <c r="T67" i="11"/>
  <c r="AV66" i="32"/>
  <c r="AV66" i="34"/>
  <c r="AV66" i="33"/>
  <c r="AV66" i="26"/>
  <c r="T63" i="11"/>
  <c r="AV62" i="33"/>
  <c r="AV62" i="32"/>
  <c r="AV62" i="26"/>
  <c r="AV62" i="34"/>
  <c r="T59" i="11"/>
  <c r="AV58" i="34"/>
  <c r="AV58" i="32"/>
  <c r="AV58" i="33"/>
  <c r="AV58" i="26"/>
  <c r="T55" i="11"/>
  <c r="AV54" i="34"/>
  <c r="AV54" i="26"/>
  <c r="AV54" i="33"/>
  <c r="AV54" i="32"/>
  <c r="T51" i="11"/>
  <c r="AV50" i="32"/>
  <c r="AV50" i="33"/>
  <c r="AV50" i="34"/>
  <c r="AV50" i="26"/>
  <c r="T47" i="11"/>
  <c r="AV46" i="34"/>
  <c r="AV46" i="32"/>
  <c r="AV46" i="33"/>
  <c r="AV46" i="26"/>
  <c r="T43" i="11"/>
  <c r="AV42" i="34"/>
  <c r="AV42" i="33"/>
  <c r="AV42" i="32"/>
  <c r="AV42" i="26"/>
  <c r="T39" i="11"/>
  <c r="AV38" i="34"/>
  <c r="AV38" i="33"/>
  <c r="AV38" i="32"/>
  <c r="AV38" i="26"/>
  <c r="T35" i="11"/>
  <c r="AV34" i="32"/>
  <c r="AV34" i="34"/>
  <c r="AV34" i="26"/>
  <c r="AV34" i="33"/>
  <c r="T31" i="11"/>
  <c r="AV30" i="33"/>
  <c r="AV30" i="34"/>
  <c r="AV30" i="32"/>
  <c r="AV30" i="26"/>
  <c r="T27" i="11"/>
  <c r="AV26" i="26"/>
  <c r="AV26" i="34"/>
  <c r="AV26" i="33"/>
  <c r="AV26" i="32"/>
  <c r="T23" i="11"/>
  <c r="AV22" i="34"/>
  <c r="AV22" i="33"/>
  <c r="AV22" i="32"/>
  <c r="AV22" i="26"/>
  <c r="T19" i="11"/>
  <c r="AV18" i="34"/>
  <c r="AV18" i="32"/>
  <c r="AV18" i="26"/>
  <c r="AV18" i="33"/>
  <c r="T15" i="11"/>
  <c r="AV14" i="34"/>
  <c r="AV14" i="26"/>
  <c r="AV14" i="32"/>
  <c r="AV14" i="33"/>
  <c r="AV10" i="32"/>
  <c r="AV10" i="34"/>
  <c r="AV10" i="26"/>
  <c r="AV10" i="33"/>
  <c r="T7" i="11"/>
  <c r="AV6" i="34"/>
  <c r="AV6" i="26"/>
  <c r="AV6" i="32"/>
  <c r="AV6" i="33"/>
  <c r="V93" i="11"/>
  <c r="AY92" i="26"/>
  <c r="AY92" i="33"/>
  <c r="AY92" i="34"/>
  <c r="AY92" i="32"/>
  <c r="V89" i="11"/>
  <c r="AY88" i="32"/>
  <c r="AY88" i="33"/>
  <c r="AY88" i="26"/>
  <c r="AY88" i="34"/>
  <c r="V85" i="11"/>
  <c r="AY84" i="34"/>
  <c r="AY84" i="26"/>
  <c r="AY84" i="33"/>
  <c r="AY84" i="32"/>
  <c r="V81" i="11"/>
  <c r="AY80" i="26"/>
  <c r="AY80" i="34"/>
  <c r="AY80" i="32"/>
  <c r="AY80" i="33"/>
  <c r="V77" i="11"/>
  <c r="AY76" i="34"/>
  <c r="AY76" i="33"/>
  <c r="AY76" i="32"/>
  <c r="AY76" i="26"/>
  <c r="V73" i="11"/>
  <c r="AY72" i="34"/>
  <c r="AY72" i="33"/>
  <c r="AY72" i="32"/>
  <c r="AY72" i="26"/>
  <c r="V69" i="11"/>
  <c r="AY68" i="34"/>
  <c r="AY68" i="33"/>
  <c r="AY68" i="32"/>
  <c r="AY68" i="26"/>
  <c r="V65" i="11"/>
  <c r="AY64" i="33"/>
  <c r="AY64" i="26"/>
  <c r="AY64" i="34"/>
  <c r="AY64" i="32"/>
  <c r="V61" i="11"/>
  <c r="AY60" i="33"/>
  <c r="AY60" i="34"/>
  <c r="AY60" i="32"/>
  <c r="AY60" i="26"/>
  <c r="V57" i="11"/>
  <c r="AY56" i="32"/>
  <c r="AY56" i="33"/>
  <c r="AY56" i="26"/>
  <c r="AY56" i="34"/>
  <c r="V53" i="11"/>
  <c r="AY52" i="33"/>
  <c r="AY52" i="34"/>
  <c r="AY52" i="26"/>
  <c r="AY52" i="32"/>
  <c r="V49" i="11"/>
  <c r="AY48" i="34"/>
  <c r="AY48" i="33"/>
  <c r="AY48" i="32"/>
  <c r="AY48" i="26"/>
  <c r="V45" i="11"/>
  <c r="AY44" i="34"/>
  <c r="AY44" i="33"/>
  <c r="AY44" i="32"/>
  <c r="AY44" i="26"/>
  <c r="V41" i="11"/>
  <c r="AY40" i="34"/>
  <c r="AY40" i="33"/>
  <c r="AY40" i="32"/>
  <c r="AY40" i="26"/>
  <c r="V37" i="11"/>
  <c r="AY36" i="34"/>
  <c r="AY36" i="33"/>
  <c r="AY36" i="32"/>
  <c r="AY36" i="26"/>
  <c r="V33" i="11"/>
  <c r="AY32" i="33"/>
  <c r="AY32" i="26"/>
  <c r="AY32" i="34"/>
  <c r="AY32" i="32"/>
  <c r="V29" i="11"/>
  <c r="AY28" i="33"/>
  <c r="AY28" i="34"/>
  <c r="AY28" i="32"/>
  <c r="AY28" i="26"/>
  <c r="V25" i="11"/>
  <c r="AY24" i="34"/>
  <c r="AY24" i="33"/>
  <c r="AY24" i="26"/>
  <c r="AY24" i="32"/>
  <c r="V21" i="11"/>
  <c r="AY20" i="34"/>
  <c r="AY20" i="26"/>
  <c r="AY20" i="33"/>
  <c r="AY20" i="32"/>
  <c r="V17" i="11"/>
  <c r="AY16" i="34"/>
  <c r="AY16" i="26"/>
  <c r="AY16" i="32"/>
  <c r="AY16" i="33"/>
  <c r="AY12" i="33"/>
  <c r="AY12" i="34"/>
  <c r="AY12" i="26"/>
  <c r="AY12" i="32"/>
  <c r="AY8" i="33"/>
  <c r="AY8" i="26"/>
  <c r="AY8" i="32"/>
  <c r="AY8" i="34"/>
  <c r="X95" i="11"/>
  <c r="BB94" i="33"/>
  <c r="BB94" i="34"/>
  <c r="BB94" i="32"/>
  <c r="BB94" i="26"/>
  <c r="X91" i="11"/>
  <c r="BB90" i="26"/>
  <c r="BB90" i="33"/>
  <c r="BB90" i="34"/>
  <c r="BB90" i="32"/>
  <c r="X87" i="11"/>
  <c r="BB86" i="32"/>
  <c r="BB86" i="26"/>
  <c r="BB86" i="33"/>
  <c r="BB86" i="34"/>
  <c r="X83" i="11"/>
  <c r="BB82" i="32"/>
  <c r="BB82" i="34"/>
  <c r="BB82" i="26"/>
  <c r="BB82" i="33"/>
  <c r="X79" i="11"/>
  <c r="BB78" i="33"/>
  <c r="BB78" i="32"/>
  <c r="BB78" i="34"/>
  <c r="BB78" i="26"/>
  <c r="X75" i="11"/>
  <c r="BB74" i="33"/>
  <c r="BB74" i="26"/>
  <c r="BB74" i="32"/>
  <c r="BB74" i="34"/>
  <c r="X71" i="11"/>
  <c r="BB70" i="33"/>
  <c r="BB70" i="32"/>
  <c r="BB70" i="26"/>
  <c r="BB70" i="34"/>
  <c r="X67" i="11"/>
  <c r="BB66" i="32"/>
  <c r="BB66" i="33"/>
  <c r="BB66" i="34"/>
  <c r="BB66" i="26"/>
  <c r="X63" i="11"/>
  <c r="BB62" i="33"/>
  <c r="BB62" i="34"/>
  <c r="BB62" i="32"/>
  <c r="BB62" i="26"/>
  <c r="X59" i="11"/>
  <c r="BB58" i="34"/>
  <c r="BB58" i="26"/>
  <c r="BB58" i="33"/>
  <c r="BB58" i="32"/>
  <c r="X55" i="11"/>
  <c r="BB54" i="34"/>
  <c r="BB54" i="26"/>
  <c r="BB54" i="32"/>
  <c r="BB54" i="33"/>
  <c r="X51" i="11"/>
  <c r="BB50" i="32"/>
  <c r="BB50" i="34"/>
  <c r="BB50" i="33"/>
  <c r="BB50" i="26"/>
  <c r="X47" i="11"/>
  <c r="BB46" i="34"/>
  <c r="BB46" i="26"/>
  <c r="BB46" i="33"/>
  <c r="BB46" i="32"/>
  <c r="X43" i="11"/>
  <c r="BB42" i="34"/>
  <c r="BB42" i="33"/>
  <c r="BB42" i="32"/>
  <c r="BB42" i="26"/>
  <c r="X39" i="11"/>
  <c r="BB38" i="34"/>
  <c r="BB38" i="26"/>
  <c r="BB38" i="32"/>
  <c r="BB38" i="33"/>
  <c r="X35" i="11"/>
  <c r="BB34" i="26"/>
  <c r="BB34" i="32"/>
  <c r="BB34" i="34"/>
  <c r="BB34" i="33"/>
  <c r="X31" i="11"/>
  <c r="BB30" i="33"/>
  <c r="BB30" i="26"/>
  <c r="BB30" i="32"/>
  <c r="BB30" i="34"/>
  <c r="X27" i="11"/>
  <c r="BB26" i="34"/>
  <c r="BB26" i="33"/>
  <c r="BB26" i="32"/>
  <c r="BB26" i="26"/>
  <c r="X23" i="11"/>
  <c r="BB22" i="34"/>
  <c r="BB22" i="33"/>
  <c r="BB22" i="26"/>
  <c r="BB22" i="32"/>
  <c r="X19" i="11"/>
  <c r="BB18" i="34"/>
  <c r="BB18" i="32"/>
  <c r="BB18" i="33"/>
  <c r="BB18" i="26"/>
  <c r="X15" i="11"/>
  <c r="BB14" i="34"/>
  <c r="BB14" i="32"/>
  <c r="BB14" i="33"/>
  <c r="BB14" i="26"/>
  <c r="BB10" i="32"/>
  <c r="BB10" i="34"/>
  <c r="BB10" i="33"/>
  <c r="BB10" i="26"/>
  <c r="BB6" i="34"/>
  <c r="BB6" i="32"/>
  <c r="BB6" i="33"/>
  <c r="BB6" i="26"/>
  <c r="Z93" i="11"/>
  <c r="BE92" i="33"/>
  <c r="BE92" i="34"/>
  <c r="BE92" i="26"/>
  <c r="BE92" i="32"/>
  <c r="Z89" i="11"/>
  <c r="BE88" i="32"/>
  <c r="BE88" i="26"/>
  <c r="BE88" i="34"/>
  <c r="BE88" i="33"/>
  <c r="Z85" i="11"/>
  <c r="BE84" i="34"/>
  <c r="BE84" i="33"/>
  <c r="BE84" i="26"/>
  <c r="BE84" i="32"/>
  <c r="Z81" i="11"/>
  <c r="BE80" i="34"/>
  <c r="BE80" i="32"/>
  <c r="BE80" i="33"/>
  <c r="BE80" i="26"/>
  <c r="Z77" i="11"/>
  <c r="BE76" i="34"/>
  <c r="BE76" i="32"/>
  <c r="BE76" i="33"/>
  <c r="BE76" i="26"/>
  <c r="Z73" i="11"/>
  <c r="BE72" i="34"/>
  <c r="BE72" i="33"/>
  <c r="BE72" i="32"/>
  <c r="BE72" i="26"/>
  <c r="Z69" i="11"/>
  <c r="BE68" i="34"/>
  <c r="BE68" i="33"/>
  <c r="BE68" i="32"/>
  <c r="BE68" i="26"/>
  <c r="Z65" i="11"/>
  <c r="BE64" i="33"/>
  <c r="BE64" i="26"/>
  <c r="BE64" i="34"/>
  <c r="BE64" i="32"/>
  <c r="Z61" i="11"/>
  <c r="BE60" i="33"/>
  <c r="BE60" i="34"/>
  <c r="BE60" i="26"/>
  <c r="BE60" i="32"/>
  <c r="Z57" i="11"/>
  <c r="BE56" i="32"/>
  <c r="BE56" i="33"/>
  <c r="BE56" i="26"/>
  <c r="BE56" i="34"/>
  <c r="Z53" i="11"/>
  <c r="BE52" i="33"/>
  <c r="BE52" i="34"/>
  <c r="BE52" i="32"/>
  <c r="BE52" i="26"/>
  <c r="Z49" i="11"/>
  <c r="BE48" i="34"/>
  <c r="BE48" i="26"/>
  <c r="BE48" i="33"/>
  <c r="BE48" i="32"/>
  <c r="BF44" i="32"/>
  <c r="BG44" i="32"/>
  <c r="BF40" i="26"/>
  <c r="BG40" i="26"/>
  <c r="BF36" i="32"/>
  <c r="BG36" i="32"/>
  <c r="BF32" i="26"/>
  <c r="BG32" i="26"/>
  <c r="BF28" i="34"/>
  <c r="BG28" i="34"/>
  <c r="BF24" i="32"/>
  <c r="BG24" i="32"/>
  <c r="BG20" i="32"/>
  <c r="BF20" i="32"/>
  <c r="BG16" i="26"/>
  <c r="BF16" i="26"/>
  <c r="AF111" i="26"/>
  <c r="BI111" i="26"/>
  <c r="BA111" i="32"/>
  <c r="BH111" i="32"/>
  <c r="H84" i="11"/>
  <c r="AD83" i="33"/>
  <c r="AD83" i="32"/>
  <c r="AD83" i="34"/>
  <c r="AD83" i="26"/>
  <c r="H68" i="11"/>
  <c r="AD67" i="33"/>
  <c r="AD67" i="26"/>
  <c r="AD67" i="34"/>
  <c r="AD67" i="32"/>
  <c r="H52" i="11"/>
  <c r="AD51" i="33"/>
  <c r="AD51" i="34"/>
  <c r="AD51" i="26"/>
  <c r="AD51" i="32"/>
  <c r="H36" i="11"/>
  <c r="AD35" i="33"/>
  <c r="AD35" i="34"/>
  <c r="AD35" i="32"/>
  <c r="AD35" i="26"/>
  <c r="H20" i="11"/>
  <c r="AD19" i="33"/>
  <c r="AD19" i="32"/>
  <c r="AD19" i="26"/>
  <c r="AD19" i="34"/>
  <c r="J90" i="11"/>
  <c r="AG89" i="34"/>
  <c r="AG89" i="26"/>
  <c r="AG89" i="32"/>
  <c r="AG89" i="33"/>
  <c r="J74" i="11"/>
  <c r="AG73" i="32"/>
  <c r="AG73" i="34"/>
  <c r="AG73" i="33"/>
  <c r="AG73" i="26"/>
  <c r="J58" i="11"/>
  <c r="AG57" i="34"/>
  <c r="AG57" i="32"/>
  <c r="AG57" i="26"/>
  <c r="AG57" i="33"/>
  <c r="J42" i="11"/>
  <c r="AG41" i="33"/>
  <c r="AG41" i="32"/>
  <c r="AG41" i="26"/>
  <c r="AG41" i="34"/>
  <c r="J34" i="11"/>
  <c r="AG33" i="33"/>
  <c r="AG33" i="32"/>
  <c r="AG33" i="34"/>
  <c r="AG33" i="26"/>
  <c r="J26" i="11"/>
  <c r="AG25" i="32"/>
  <c r="AG25" i="34"/>
  <c r="AG25" i="26"/>
  <c r="AG25" i="33"/>
  <c r="AJ5" i="34"/>
  <c r="AJ5" i="33"/>
  <c r="L84" i="11"/>
  <c r="AJ83" i="33"/>
  <c r="AJ83" i="32"/>
  <c r="AJ83" i="34"/>
  <c r="AJ83" i="26"/>
  <c r="L68" i="11"/>
  <c r="AJ67" i="33"/>
  <c r="AJ67" i="26"/>
  <c r="AJ67" i="34"/>
  <c r="AJ67" i="32"/>
  <c r="L48" i="11"/>
  <c r="AJ47" i="34"/>
  <c r="AJ47" i="32"/>
  <c r="AJ47" i="26"/>
  <c r="AJ47" i="33"/>
  <c r="L36" i="11"/>
  <c r="AJ35" i="33"/>
  <c r="AJ35" i="34"/>
  <c r="AJ35" i="26"/>
  <c r="AJ35" i="32"/>
  <c r="AJ11" i="33"/>
  <c r="AJ11" i="34"/>
  <c r="AJ11" i="26"/>
  <c r="AJ11" i="32"/>
  <c r="N90" i="11"/>
  <c r="AN89" i="34"/>
  <c r="N74" i="11"/>
  <c r="AN73" i="34"/>
  <c r="N58" i="11"/>
  <c r="AN57" i="34"/>
  <c r="N42" i="11"/>
  <c r="AN41" i="32"/>
  <c r="AN41" i="34"/>
  <c r="N30" i="11"/>
  <c r="AN29" i="26"/>
  <c r="AQ5" i="33"/>
  <c r="AR5" i="33"/>
  <c r="P80" i="11"/>
  <c r="AP79" i="33"/>
  <c r="AP79" i="32"/>
  <c r="AP79" i="34"/>
  <c r="AP79" i="26"/>
  <c r="P64" i="11"/>
  <c r="AP63" i="34"/>
  <c r="AP63" i="32"/>
  <c r="AP63" i="33"/>
  <c r="AP63" i="26"/>
  <c r="P48" i="11"/>
  <c r="AP47" i="34"/>
  <c r="AP47" i="32"/>
  <c r="AP47" i="26"/>
  <c r="AP47" i="33"/>
  <c r="P32" i="11"/>
  <c r="AP31" i="33"/>
  <c r="AP31" i="32"/>
  <c r="AP31" i="34"/>
  <c r="AP31" i="26"/>
  <c r="P16" i="11"/>
  <c r="AP15" i="34"/>
  <c r="AP15" i="33"/>
  <c r="AP15" i="26"/>
  <c r="AP15" i="32"/>
  <c r="R90" i="11"/>
  <c r="AS89" i="34"/>
  <c r="AS89" i="32"/>
  <c r="AS89" i="33"/>
  <c r="AS89" i="26"/>
  <c r="R74" i="11"/>
  <c r="AS73" i="34"/>
  <c r="AS73" i="32"/>
  <c r="AS73" i="33"/>
  <c r="AS73" i="26"/>
  <c r="R66" i="11"/>
  <c r="AS65" i="34"/>
  <c r="AS65" i="32"/>
  <c r="AS65" i="26"/>
  <c r="AS65" i="33"/>
  <c r="R50" i="11"/>
  <c r="AS49" i="34"/>
  <c r="AS49" i="33"/>
  <c r="AS49" i="26"/>
  <c r="AS49" i="32"/>
  <c r="R34" i="11"/>
  <c r="AS33" i="33"/>
  <c r="AS33" i="32"/>
  <c r="AS33" i="34"/>
  <c r="AS33" i="26"/>
  <c r="R18" i="11"/>
  <c r="AS17" i="33"/>
  <c r="AS17" i="34"/>
  <c r="AS17" i="32"/>
  <c r="AS17" i="26"/>
  <c r="T92" i="11"/>
  <c r="AV91" i="34"/>
  <c r="AV91" i="33"/>
  <c r="AV91" i="26"/>
  <c r="AV91" i="32"/>
  <c r="T76" i="11"/>
  <c r="AV75" i="33"/>
  <c r="AV75" i="32"/>
  <c r="AV75" i="26"/>
  <c r="AV75" i="34"/>
  <c r="T60" i="11"/>
  <c r="AV59" i="34"/>
  <c r="AV59" i="26"/>
  <c r="AV59" i="32"/>
  <c r="AV59" i="33"/>
  <c r="T48" i="11"/>
  <c r="AV47" i="34"/>
  <c r="AV47" i="32"/>
  <c r="AV47" i="33"/>
  <c r="AV47" i="26"/>
  <c r="T28" i="11"/>
  <c r="AV27" i="33"/>
  <c r="AV27" i="34"/>
  <c r="AV27" i="26"/>
  <c r="AV27" i="32"/>
  <c r="AV11" i="33"/>
  <c r="AV11" i="34"/>
  <c r="AV11" i="32"/>
  <c r="AV11" i="26"/>
  <c r="V86" i="11"/>
  <c r="AY85" i="34"/>
  <c r="AY85" i="33"/>
  <c r="AY85" i="26"/>
  <c r="AY85" i="32"/>
  <c r="V70" i="11"/>
  <c r="AY69" i="33"/>
  <c r="AY69" i="34"/>
  <c r="AY69" i="32"/>
  <c r="AY69" i="26"/>
  <c r="V54" i="11"/>
  <c r="AY53" i="33"/>
  <c r="AY53" i="32"/>
  <c r="AY53" i="34"/>
  <c r="AY53" i="26"/>
  <c r="V38" i="11"/>
  <c r="AY37" i="33"/>
  <c r="AY37" i="32"/>
  <c r="AY37" i="26"/>
  <c r="AY37" i="34"/>
  <c r="V26" i="11"/>
  <c r="AY25" i="34"/>
  <c r="AY25" i="32"/>
  <c r="AY25" i="26"/>
  <c r="AY25" i="33"/>
  <c r="AY13" i="34"/>
  <c r="AY13" i="33"/>
  <c r="AY13" i="26"/>
  <c r="AY13" i="32"/>
  <c r="X92" i="11"/>
  <c r="BB91" i="34"/>
  <c r="BB91" i="26"/>
  <c r="BB91" i="33"/>
  <c r="BB91" i="32"/>
  <c r="X76" i="11"/>
  <c r="BB75" i="33"/>
  <c r="BB75" i="32"/>
  <c r="BB75" i="26"/>
  <c r="BB75" i="34"/>
  <c r="X56" i="11"/>
  <c r="BB55" i="34"/>
  <c r="BB55" i="33"/>
  <c r="BB55" i="26"/>
  <c r="BB55" i="32"/>
  <c r="X40" i="11"/>
  <c r="BB39" i="33"/>
  <c r="BB39" i="32"/>
  <c r="BB39" i="34"/>
  <c r="BB39" i="26"/>
  <c r="X24" i="11"/>
  <c r="BB23" i="33"/>
  <c r="BB23" i="32"/>
  <c r="BB23" i="34"/>
  <c r="BB23" i="26"/>
  <c r="X8" i="11"/>
  <c r="BB7" i="34"/>
  <c r="BB7" i="32"/>
  <c r="BB7" i="26"/>
  <c r="BB7" i="33"/>
  <c r="Z82" i="11"/>
  <c r="BE81" i="33"/>
  <c r="BE81" i="34"/>
  <c r="BE81" i="32"/>
  <c r="BE81" i="26"/>
  <c r="Z66" i="11"/>
  <c r="BE65" i="34"/>
  <c r="BE65" i="33"/>
  <c r="BE65" i="32"/>
  <c r="BE65" i="26"/>
  <c r="Z50" i="11"/>
  <c r="BE49" i="34"/>
  <c r="BE49" i="33"/>
  <c r="BE49" i="26"/>
  <c r="BE49" i="32"/>
  <c r="Z34" i="11"/>
  <c r="BE33" i="33"/>
  <c r="BE33" i="32"/>
  <c r="BE33" i="26"/>
  <c r="BE33" i="34"/>
  <c r="Z26" i="11"/>
  <c r="BE25" i="32"/>
  <c r="BE25" i="34"/>
  <c r="BE25" i="33"/>
  <c r="BE25" i="26"/>
  <c r="AH110" i="26"/>
  <c r="AI110" i="26" s="1"/>
  <c r="AH110" i="34"/>
  <c r="AI110" i="34" s="1"/>
  <c r="AH110" i="32"/>
  <c r="AI110" i="32" s="1"/>
  <c r="AH110" i="33"/>
  <c r="AI110" i="33" s="1"/>
  <c r="AT110" i="34"/>
  <c r="AU110" i="34" s="1"/>
  <c r="AT110" i="26"/>
  <c r="AU110" i="26" s="1"/>
  <c r="AT110" i="32"/>
  <c r="AU110" i="32" s="1"/>
  <c r="AT110" i="33"/>
  <c r="AU110" i="33" s="1"/>
  <c r="BF110" i="26"/>
  <c r="BG110" i="26" s="1"/>
  <c r="BF110" i="34"/>
  <c r="BG110" i="34" s="1"/>
  <c r="BF110" i="32"/>
  <c r="BG110" i="32" s="1"/>
  <c r="BF110" i="33"/>
  <c r="BG110" i="33" s="1"/>
  <c r="H91" i="11"/>
  <c r="AD90" i="33"/>
  <c r="AD90" i="34"/>
  <c r="AD90" i="32"/>
  <c r="AD90" i="26"/>
  <c r="H94" i="11"/>
  <c r="AD93" i="34"/>
  <c r="AD93" i="32"/>
  <c r="AD93" i="33"/>
  <c r="AD93" i="26"/>
  <c r="H90" i="11"/>
  <c r="AD89" i="34"/>
  <c r="AD89" i="33"/>
  <c r="AD89" i="32"/>
  <c r="AD89" i="26"/>
  <c r="H86" i="11"/>
  <c r="AD85" i="34"/>
  <c r="AD85" i="26"/>
  <c r="AD85" i="32"/>
  <c r="AD85" i="33"/>
  <c r="H82" i="11"/>
  <c r="AD81" i="34"/>
  <c r="AD81" i="33"/>
  <c r="AD81" i="26"/>
  <c r="AD81" i="32"/>
  <c r="H78" i="11"/>
  <c r="AD77" i="26"/>
  <c r="AD77" i="32"/>
  <c r="AD77" i="34"/>
  <c r="AD77" i="33"/>
  <c r="H74" i="11"/>
  <c r="AD73" i="34"/>
  <c r="AD73" i="32"/>
  <c r="AD73" i="26"/>
  <c r="AD73" i="33"/>
  <c r="H70" i="11"/>
  <c r="AD69" i="34"/>
  <c r="AD69" i="33"/>
  <c r="AD69" i="32"/>
  <c r="AD69" i="26"/>
  <c r="H66" i="11"/>
  <c r="AD65" i="34"/>
  <c r="AD65" i="32"/>
  <c r="AD65" i="33"/>
  <c r="AD65" i="26"/>
  <c r="H62" i="11"/>
  <c r="AD61" i="34"/>
  <c r="AD61" i="32"/>
  <c r="AD61" i="26"/>
  <c r="AD61" i="33"/>
  <c r="H58" i="11"/>
  <c r="AD57" i="32"/>
  <c r="AD57" i="33"/>
  <c r="AD57" i="34"/>
  <c r="AD57" i="26"/>
  <c r="H54" i="11"/>
  <c r="AD53" i="33"/>
  <c r="AD53" i="34"/>
  <c r="AD53" i="32"/>
  <c r="AD53" i="26"/>
  <c r="H50" i="11"/>
  <c r="AD49" i="34"/>
  <c r="AD49" i="33"/>
  <c r="AD49" i="32"/>
  <c r="AD49" i="26"/>
  <c r="H46" i="11"/>
  <c r="AD45" i="34"/>
  <c r="AD45" i="33"/>
  <c r="AD45" i="32"/>
  <c r="AD45" i="26"/>
  <c r="H42" i="11"/>
  <c r="AD41" i="33"/>
  <c r="AD41" i="32"/>
  <c r="AD41" i="34"/>
  <c r="AD41" i="26"/>
  <c r="H38" i="11"/>
  <c r="AD37" i="33"/>
  <c r="AD37" i="26"/>
  <c r="AD37" i="32"/>
  <c r="AD37" i="34"/>
  <c r="H34" i="11"/>
  <c r="AD33" i="33"/>
  <c r="AD33" i="32"/>
  <c r="AD33" i="34"/>
  <c r="AD33" i="26"/>
  <c r="H30" i="11"/>
  <c r="AD29" i="33"/>
  <c r="AD29" i="34"/>
  <c r="AD29" i="26"/>
  <c r="AD29" i="32"/>
  <c r="H26" i="11"/>
  <c r="AD25" i="26"/>
  <c r="AD25" i="34"/>
  <c r="AD25" i="32"/>
  <c r="AD25" i="33"/>
  <c r="H22" i="11"/>
  <c r="AD21" i="33"/>
  <c r="AD21" i="32"/>
  <c r="AD21" i="34"/>
  <c r="AD21" i="26"/>
  <c r="H18" i="11"/>
  <c r="AD17" i="33"/>
  <c r="AD17" i="34"/>
  <c r="AD17" i="32"/>
  <c r="AD17" i="26"/>
  <c r="AD13" i="34"/>
  <c r="AD13" i="33"/>
  <c r="AD13" i="26"/>
  <c r="AD13" i="32"/>
  <c r="AD9" i="34"/>
  <c r="AD9" i="33"/>
  <c r="AD9" i="26"/>
  <c r="AD9" i="32"/>
  <c r="AG5" i="34"/>
  <c r="AG5" i="33"/>
  <c r="J92" i="11"/>
  <c r="AG91" i="34"/>
  <c r="AG91" i="33"/>
  <c r="AG91" i="32"/>
  <c r="AG91" i="26"/>
  <c r="J88" i="11"/>
  <c r="AG87" i="33"/>
  <c r="AG87" i="32"/>
  <c r="AG87" i="34"/>
  <c r="AG87" i="26"/>
  <c r="J84" i="11"/>
  <c r="AG83" i="32"/>
  <c r="AG83" i="33"/>
  <c r="AG83" i="34"/>
  <c r="AG83" i="26"/>
  <c r="AG79" i="33"/>
  <c r="AG79" i="34"/>
  <c r="AG79" i="32"/>
  <c r="AG79" i="26"/>
  <c r="J76" i="11"/>
  <c r="AG75" i="33"/>
  <c r="AG75" i="32"/>
  <c r="AG75" i="34"/>
  <c r="AG75" i="26"/>
  <c r="J72" i="11"/>
  <c r="AG71" i="32"/>
  <c r="AG71" i="33"/>
  <c r="AG71" i="26"/>
  <c r="AG71" i="34"/>
  <c r="J68" i="11"/>
  <c r="AG67" i="33"/>
  <c r="AG67" i="32"/>
  <c r="AG67" i="26"/>
  <c r="AG67" i="34"/>
  <c r="J64" i="11"/>
  <c r="AG63" i="34"/>
  <c r="AG63" i="32"/>
  <c r="AG63" i="33"/>
  <c r="AG63" i="26"/>
  <c r="J60" i="11"/>
  <c r="AG59" i="34"/>
  <c r="AG59" i="32"/>
  <c r="AG59" i="33"/>
  <c r="AG59" i="26"/>
  <c r="J56" i="11"/>
  <c r="AG55" i="34"/>
  <c r="AG55" i="33"/>
  <c r="AG55" i="32"/>
  <c r="AG55" i="26"/>
  <c r="J52" i="11"/>
  <c r="AG51" i="33"/>
  <c r="AG51" i="34"/>
  <c r="AG51" i="32"/>
  <c r="AG51" i="26"/>
  <c r="J48" i="11"/>
  <c r="AG47" i="34"/>
  <c r="AG47" i="26"/>
  <c r="AG47" i="32"/>
  <c r="AG47" i="33"/>
  <c r="J44" i="11"/>
  <c r="AG43" i="34"/>
  <c r="AG43" i="26"/>
  <c r="AG43" i="33"/>
  <c r="AG43" i="32"/>
  <c r="J40" i="11"/>
  <c r="AG39" i="33"/>
  <c r="AG39" i="32"/>
  <c r="AG39" i="34"/>
  <c r="AG39" i="26"/>
  <c r="J36" i="11"/>
  <c r="AG35" i="33"/>
  <c r="AG35" i="34"/>
  <c r="AG35" i="26"/>
  <c r="AG35" i="32"/>
  <c r="J32" i="11"/>
  <c r="AG31" i="33"/>
  <c r="AG31" i="32"/>
  <c r="AG31" i="26"/>
  <c r="AG31" i="34"/>
  <c r="J28" i="11"/>
  <c r="AG27" i="33"/>
  <c r="AG27" i="34"/>
  <c r="AG27" i="26"/>
  <c r="AG27" i="32"/>
  <c r="J24" i="11"/>
  <c r="AG23" i="32"/>
  <c r="AG23" i="33"/>
  <c r="AG23" i="34"/>
  <c r="AG23" i="26"/>
  <c r="J20" i="11"/>
  <c r="AG19" i="33"/>
  <c r="AG19" i="32"/>
  <c r="AG19" i="34"/>
  <c r="AG19" i="26"/>
  <c r="J16" i="11"/>
  <c r="AG15" i="34"/>
  <c r="AG15" i="26"/>
  <c r="AG15" i="32"/>
  <c r="AG15" i="33"/>
  <c r="AG11" i="33"/>
  <c r="AG11" i="34"/>
  <c r="AG11" i="26"/>
  <c r="AG11" i="32"/>
  <c r="J8" i="11"/>
  <c r="AG7" i="34"/>
  <c r="AG7" i="26"/>
  <c r="AG7" i="32"/>
  <c r="AG7" i="33"/>
  <c r="L94" i="11"/>
  <c r="AJ93" i="33"/>
  <c r="AJ93" i="32"/>
  <c r="AJ93" i="34"/>
  <c r="AJ93" i="26"/>
  <c r="L90" i="11"/>
  <c r="AJ89" i="34"/>
  <c r="AJ89" i="33"/>
  <c r="AJ89" i="32"/>
  <c r="AJ89" i="26"/>
  <c r="L86" i="11"/>
  <c r="AJ85" i="34"/>
  <c r="AJ85" i="26"/>
  <c r="AJ85" i="32"/>
  <c r="AJ85" i="33"/>
  <c r="L82" i="11"/>
  <c r="AJ81" i="34"/>
  <c r="AJ81" i="33"/>
  <c r="AJ81" i="26"/>
  <c r="AJ81" i="32"/>
  <c r="L78" i="11"/>
  <c r="AJ77" i="34"/>
  <c r="AJ77" i="26"/>
  <c r="AJ77" i="32"/>
  <c r="AJ77" i="33"/>
  <c r="L74" i="11"/>
  <c r="AJ73" i="32"/>
  <c r="AJ73" i="26"/>
  <c r="AJ73" i="34"/>
  <c r="AJ73" i="33"/>
  <c r="L70" i="11"/>
  <c r="AJ69" i="34"/>
  <c r="AJ69" i="33"/>
  <c r="AJ69" i="32"/>
  <c r="AJ69" i="26"/>
  <c r="L66" i="11"/>
  <c r="AJ65" i="34"/>
  <c r="AJ65" i="33"/>
  <c r="AJ65" i="26"/>
  <c r="AJ65" i="32"/>
  <c r="L62" i="11"/>
  <c r="AJ61" i="32"/>
  <c r="AJ61" i="34"/>
  <c r="AJ61" i="33"/>
  <c r="AJ61" i="26"/>
  <c r="L58" i="11"/>
  <c r="AJ57" i="34"/>
  <c r="AJ57" i="32"/>
  <c r="AJ57" i="33"/>
  <c r="AJ57" i="26"/>
  <c r="L54" i="11"/>
  <c r="AJ53" i="33"/>
  <c r="AJ53" i="32"/>
  <c r="AJ53" i="34"/>
  <c r="AJ53" i="26"/>
  <c r="L50" i="11"/>
  <c r="AJ49" i="34"/>
  <c r="AJ49" i="33"/>
  <c r="AJ49" i="26"/>
  <c r="AJ49" i="32"/>
  <c r="L46" i="11"/>
  <c r="AJ45" i="34"/>
  <c r="AJ45" i="33"/>
  <c r="AJ45" i="32"/>
  <c r="AJ45" i="26"/>
  <c r="L42" i="11"/>
  <c r="AJ41" i="33"/>
  <c r="AJ41" i="32"/>
  <c r="AJ41" i="26"/>
  <c r="AJ41" i="34"/>
  <c r="L38" i="11"/>
  <c r="AJ37" i="33"/>
  <c r="AJ37" i="26"/>
  <c r="AJ37" i="34"/>
  <c r="AJ37" i="32"/>
  <c r="L34" i="11"/>
  <c r="AJ33" i="33"/>
  <c r="AJ33" i="32"/>
  <c r="AJ33" i="26"/>
  <c r="AJ33" i="34"/>
  <c r="L30" i="11"/>
  <c r="AJ29" i="33"/>
  <c r="AJ29" i="26"/>
  <c r="AJ29" i="34"/>
  <c r="AJ29" i="32"/>
  <c r="L26" i="11"/>
  <c r="AJ25" i="34"/>
  <c r="AJ25" i="26"/>
  <c r="AJ25" i="33"/>
  <c r="AJ25" i="32"/>
  <c r="L22" i="11"/>
  <c r="AJ21" i="33"/>
  <c r="AJ21" i="32"/>
  <c r="AJ21" i="34"/>
  <c r="AJ21" i="26"/>
  <c r="L18" i="11"/>
  <c r="AJ17" i="33"/>
  <c r="AJ17" i="34"/>
  <c r="AJ17" i="32"/>
  <c r="AJ17" i="26"/>
  <c r="AJ13" i="34"/>
  <c r="AJ13" i="32"/>
  <c r="AJ13" i="33"/>
  <c r="AJ13" i="26"/>
  <c r="AJ9" i="34"/>
  <c r="AJ9" i="32"/>
  <c r="AJ9" i="33"/>
  <c r="AJ9" i="26"/>
  <c r="AN5" i="33"/>
  <c r="N92" i="11"/>
  <c r="AN91" i="26"/>
  <c r="N88" i="11"/>
  <c r="AN87" i="26"/>
  <c r="N84" i="11"/>
  <c r="AN83" i="26"/>
  <c r="N80" i="11"/>
  <c r="AN79" i="26"/>
  <c r="N76" i="11"/>
  <c r="AN75" i="34"/>
  <c r="N72" i="11"/>
  <c r="AN71" i="34"/>
  <c r="N68" i="11"/>
  <c r="N64" i="11"/>
  <c r="AN63" i="34"/>
  <c r="N60" i="11"/>
  <c r="N56" i="11"/>
  <c r="AN55" i="33"/>
  <c r="N52" i="11"/>
  <c r="AN51" i="26"/>
  <c r="N48" i="11"/>
  <c r="AN47" i="32"/>
  <c r="N44" i="11"/>
  <c r="AN43" i="32"/>
  <c r="N40" i="11"/>
  <c r="AN39" i="33"/>
  <c r="AN39" i="26"/>
  <c r="N36" i="11"/>
  <c r="AN35" i="26"/>
  <c r="N32" i="11"/>
  <c r="AN31" i="33"/>
  <c r="N28" i="11"/>
  <c r="AN27" i="26"/>
  <c r="N24" i="11"/>
  <c r="AN23" i="32"/>
  <c r="N20" i="11"/>
  <c r="AN19" i="33"/>
  <c r="N16" i="11"/>
  <c r="AN15" i="32"/>
  <c r="AN15" i="26"/>
  <c r="AN11" i="32"/>
  <c r="N8" i="11"/>
  <c r="AN7" i="26"/>
  <c r="AN7" i="33"/>
  <c r="P94" i="11"/>
  <c r="AP93" i="33"/>
  <c r="AP93" i="34"/>
  <c r="AP93" i="26"/>
  <c r="AP93" i="32"/>
  <c r="P90" i="11"/>
  <c r="AP89" i="34"/>
  <c r="AP89" i="32"/>
  <c r="AP89" i="33"/>
  <c r="AP89" i="26"/>
  <c r="P86" i="11"/>
  <c r="AP85" i="34"/>
  <c r="AP85" i="33"/>
  <c r="AP85" i="32"/>
  <c r="AP85" i="26"/>
  <c r="P82" i="11"/>
  <c r="AP81" i="33"/>
  <c r="AP81" i="34"/>
  <c r="AP81" i="26"/>
  <c r="AP81" i="32"/>
  <c r="P78" i="11"/>
  <c r="AP77" i="26"/>
  <c r="AP77" i="33"/>
  <c r="AP77" i="34"/>
  <c r="AP77" i="32"/>
  <c r="P74" i="11"/>
  <c r="AP73" i="32"/>
  <c r="AP73" i="34"/>
  <c r="AP73" i="26"/>
  <c r="AP73" i="33"/>
  <c r="P70" i="11"/>
  <c r="AP69" i="33"/>
  <c r="AP69" i="34"/>
  <c r="AP69" i="32"/>
  <c r="AP69" i="26"/>
  <c r="P66" i="11"/>
  <c r="AP65" i="34"/>
  <c r="AP65" i="33"/>
  <c r="AP65" i="32"/>
  <c r="AP65" i="26"/>
  <c r="P62" i="11"/>
  <c r="AP61" i="34"/>
  <c r="AP61" i="32"/>
  <c r="AP61" i="33"/>
  <c r="AP61" i="26"/>
  <c r="P58" i="11"/>
  <c r="AP57" i="26"/>
  <c r="AP57" i="32"/>
  <c r="AP57" i="34"/>
  <c r="AP57" i="33"/>
  <c r="P54" i="11"/>
  <c r="AP53" i="33"/>
  <c r="AP53" i="32"/>
  <c r="AP53" i="34"/>
  <c r="AP53" i="26"/>
  <c r="P50" i="11"/>
  <c r="AP49" i="34"/>
  <c r="AP49" i="33"/>
  <c r="AP49" i="32"/>
  <c r="AP49" i="26"/>
  <c r="P46" i="11"/>
  <c r="AP45" i="34"/>
  <c r="AP45" i="33"/>
  <c r="AP45" i="26"/>
  <c r="AP45" i="32"/>
  <c r="P42" i="11"/>
  <c r="AP41" i="33"/>
  <c r="AP41" i="32"/>
  <c r="AP41" i="34"/>
  <c r="AP41" i="26"/>
  <c r="P38" i="11"/>
  <c r="AP37" i="33"/>
  <c r="AP37" i="34"/>
  <c r="AP37" i="32"/>
  <c r="AP37" i="26"/>
  <c r="P34" i="11"/>
  <c r="AP33" i="33"/>
  <c r="AP33" i="32"/>
  <c r="AP33" i="26"/>
  <c r="AP33" i="34"/>
  <c r="P30" i="11"/>
  <c r="AP29" i="33"/>
  <c r="AP29" i="26"/>
  <c r="AP29" i="32"/>
  <c r="AP29" i="34"/>
  <c r="P26" i="11"/>
  <c r="AP25" i="34"/>
  <c r="AP25" i="32"/>
  <c r="AP25" i="33"/>
  <c r="AP25" i="26"/>
  <c r="P22" i="11"/>
  <c r="AP21" i="33"/>
  <c r="AP21" i="32"/>
  <c r="AP21" i="34"/>
  <c r="AP21" i="26"/>
  <c r="P18" i="11"/>
  <c r="AP17" i="33"/>
  <c r="AP17" i="34"/>
  <c r="AP17" i="32"/>
  <c r="AP17" i="26"/>
  <c r="AP13" i="34"/>
  <c r="AP13" i="32"/>
  <c r="AP13" i="33"/>
  <c r="AP13" i="26"/>
  <c r="AP9" i="34"/>
  <c r="AP9" i="26"/>
  <c r="AP9" i="33"/>
  <c r="AP9" i="32"/>
  <c r="R6" i="11"/>
  <c r="AS5" i="34"/>
  <c r="AS5" i="33"/>
  <c r="R92" i="11"/>
  <c r="AS91" i="33"/>
  <c r="AS91" i="34"/>
  <c r="AS91" i="26"/>
  <c r="AS91" i="32"/>
  <c r="R88" i="11"/>
  <c r="AS87" i="33"/>
  <c r="AS87" i="34"/>
  <c r="AS87" i="32"/>
  <c r="AS87" i="26"/>
  <c r="R84" i="11"/>
  <c r="AS83" i="33"/>
  <c r="AS83" i="32"/>
  <c r="AS83" i="34"/>
  <c r="AS83" i="26"/>
  <c r="R80" i="11"/>
  <c r="AS79" i="33"/>
  <c r="AS79" i="32"/>
  <c r="AS79" i="26"/>
  <c r="AS79" i="34"/>
  <c r="AS75" i="33"/>
  <c r="AS75" i="32"/>
  <c r="AS75" i="26"/>
  <c r="AS75" i="34"/>
  <c r="R72" i="11"/>
  <c r="AS71" i="32"/>
  <c r="AS71" i="34"/>
  <c r="AS71" i="26"/>
  <c r="AS71" i="33"/>
  <c r="R68" i="11"/>
  <c r="AS67" i="33"/>
  <c r="AS67" i="32"/>
  <c r="AS67" i="34"/>
  <c r="AS67" i="26"/>
  <c r="R64" i="11"/>
  <c r="AS63" i="34"/>
  <c r="AS63" i="32"/>
  <c r="AS63" i="33"/>
  <c r="AS63" i="26"/>
  <c r="R60" i="11"/>
  <c r="AS59" i="34"/>
  <c r="AS59" i="32"/>
  <c r="AS59" i="26"/>
  <c r="AS59" i="33"/>
  <c r="R56" i="11"/>
  <c r="AS55" i="34"/>
  <c r="AS55" i="33"/>
  <c r="AS55" i="32"/>
  <c r="AS55" i="26"/>
  <c r="R52" i="11"/>
  <c r="AS51" i="33"/>
  <c r="AS51" i="34"/>
  <c r="AS51" i="32"/>
  <c r="AS51" i="26"/>
  <c r="R48" i="11"/>
  <c r="AS47" i="34"/>
  <c r="AS47" i="33"/>
  <c r="AS47" i="32"/>
  <c r="AS47" i="26"/>
  <c r="R44" i="11"/>
  <c r="AS43" i="34"/>
  <c r="AS43" i="33"/>
  <c r="AS43" i="32"/>
  <c r="AS43" i="26"/>
  <c r="R40" i="11"/>
  <c r="AS39" i="33"/>
  <c r="AS39" i="32"/>
  <c r="AS39" i="34"/>
  <c r="AS39" i="26"/>
  <c r="R36" i="11"/>
  <c r="AS35" i="33"/>
  <c r="AS35" i="34"/>
  <c r="AS35" i="26"/>
  <c r="AS35" i="32"/>
  <c r="R32" i="11"/>
  <c r="AS31" i="33"/>
  <c r="AS31" i="32"/>
  <c r="AS31" i="34"/>
  <c r="AS31" i="26"/>
  <c r="R28" i="11"/>
  <c r="AS27" i="33"/>
  <c r="AS27" i="34"/>
  <c r="AS27" i="26"/>
  <c r="AS27" i="32"/>
  <c r="R24" i="11"/>
  <c r="AS23" i="26"/>
  <c r="AS23" i="32"/>
  <c r="AS23" i="33"/>
  <c r="AS23" i="34"/>
  <c r="R20" i="11"/>
  <c r="AS19" i="33"/>
  <c r="AS19" i="32"/>
  <c r="AS19" i="34"/>
  <c r="AS19" i="26"/>
  <c r="R16" i="11"/>
  <c r="AS15" i="34"/>
  <c r="AS15" i="32"/>
  <c r="AS15" i="26"/>
  <c r="AS15" i="33"/>
  <c r="AS11" i="33"/>
  <c r="AS11" i="34"/>
  <c r="AS11" i="32"/>
  <c r="AS11" i="26"/>
  <c r="R8" i="11"/>
  <c r="AS7" i="34"/>
  <c r="AS7" i="32"/>
  <c r="AS7" i="33"/>
  <c r="AS7" i="26"/>
  <c r="T94" i="11"/>
  <c r="AV93" i="33"/>
  <c r="AV93" i="32"/>
  <c r="AV93" i="26"/>
  <c r="AV93" i="34"/>
  <c r="T90" i="11"/>
  <c r="AV89" i="34"/>
  <c r="AV89" i="33"/>
  <c r="AV89" i="32"/>
  <c r="AV89" i="26"/>
  <c r="T86" i="11"/>
  <c r="AV85" i="34"/>
  <c r="AV85" i="33"/>
  <c r="AV85" i="32"/>
  <c r="AV85" i="26"/>
  <c r="T82" i="11"/>
  <c r="AV81" i="33"/>
  <c r="AV81" i="34"/>
  <c r="AV81" i="32"/>
  <c r="AV81" i="26"/>
  <c r="T78" i="11"/>
  <c r="AV77" i="26"/>
  <c r="AV77" i="34"/>
  <c r="AV77" i="33"/>
  <c r="AV77" i="32"/>
  <c r="AV73" i="34"/>
  <c r="AV73" i="32"/>
  <c r="AV73" i="33"/>
  <c r="AV73" i="26"/>
  <c r="T70" i="11"/>
  <c r="AV69" i="33"/>
  <c r="AV69" i="32"/>
  <c r="AV69" i="34"/>
  <c r="AV69" i="26"/>
  <c r="T66" i="11"/>
  <c r="AV65" i="26"/>
  <c r="AV65" i="34"/>
  <c r="AV65" i="33"/>
  <c r="AV65" i="32"/>
  <c r="T62" i="11"/>
  <c r="AV61" i="32"/>
  <c r="AV61" i="26"/>
  <c r="AV61" i="34"/>
  <c r="AV61" i="33"/>
  <c r="T58" i="11"/>
  <c r="AV57" i="34"/>
  <c r="AV57" i="32"/>
  <c r="AV57" i="26"/>
  <c r="AV57" i="33"/>
  <c r="T54" i="11"/>
  <c r="AV53" i="33"/>
  <c r="AV53" i="32"/>
  <c r="AV53" i="26"/>
  <c r="AV53" i="34"/>
  <c r="T50" i="11"/>
  <c r="AV49" i="34"/>
  <c r="AV49" i="33"/>
  <c r="AV49" i="32"/>
  <c r="AV49" i="26"/>
  <c r="T46" i="11"/>
  <c r="AV45" i="34"/>
  <c r="AV45" i="33"/>
  <c r="AV45" i="26"/>
  <c r="AV45" i="32"/>
  <c r="T42" i="11"/>
  <c r="AV41" i="33"/>
  <c r="AV41" i="32"/>
  <c r="AV41" i="26"/>
  <c r="AV41" i="34"/>
  <c r="T38" i="11"/>
  <c r="AV37" i="33"/>
  <c r="AV37" i="32"/>
  <c r="AV37" i="26"/>
  <c r="AV37" i="34"/>
  <c r="T34" i="11"/>
  <c r="AV33" i="33"/>
  <c r="AV33" i="26"/>
  <c r="AV33" i="32"/>
  <c r="AV33" i="34"/>
  <c r="T30" i="11"/>
  <c r="AV29" i="33"/>
  <c r="AV29" i="32"/>
  <c r="AV29" i="34"/>
  <c r="AV29" i="26"/>
  <c r="T26" i="11"/>
  <c r="AV25" i="34"/>
  <c r="AV25" i="32"/>
  <c r="AV25" i="33"/>
  <c r="AV25" i="26"/>
  <c r="T22" i="11"/>
  <c r="AV21" i="33"/>
  <c r="AV21" i="26"/>
  <c r="AV21" i="34"/>
  <c r="AV21" i="32"/>
  <c r="T18" i="11"/>
  <c r="AV17" i="33"/>
  <c r="AV17" i="34"/>
  <c r="AV17" i="32"/>
  <c r="AV17" i="26"/>
  <c r="AV13" i="34"/>
  <c r="AV13" i="33"/>
  <c r="AV13" i="32"/>
  <c r="AV13" i="26"/>
  <c r="AV9" i="34"/>
  <c r="AV9" i="32"/>
  <c r="AV9" i="33"/>
  <c r="AV9" i="26"/>
  <c r="AY5" i="34"/>
  <c r="AY5" i="33"/>
  <c r="V92" i="11"/>
  <c r="AY91" i="33"/>
  <c r="AY91" i="34"/>
  <c r="AY91" i="32"/>
  <c r="AY91" i="26"/>
  <c r="AY87" i="33"/>
  <c r="AY87" i="34"/>
  <c r="AY87" i="26"/>
  <c r="AY87" i="32"/>
  <c r="V84" i="11"/>
  <c r="AY83" i="32"/>
  <c r="AY83" i="33"/>
  <c r="AY83" i="26"/>
  <c r="AY83" i="34"/>
  <c r="V80" i="11"/>
  <c r="AY79" i="26"/>
  <c r="AY79" i="33"/>
  <c r="AY79" i="32"/>
  <c r="AY79" i="34"/>
  <c r="V76" i="11"/>
  <c r="AY75" i="32"/>
  <c r="AY75" i="33"/>
  <c r="AY75" i="34"/>
  <c r="AY75" i="26"/>
  <c r="V72" i="11"/>
  <c r="AY71" i="32"/>
  <c r="AY71" i="34"/>
  <c r="AY71" i="26"/>
  <c r="AY71" i="33"/>
  <c r="V68" i="11"/>
  <c r="AY67" i="33"/>
  <c r="AY67" i="26"/>
  <c r="AY67" i="32"/>
  <c r="AY67" i="34"/>
  <c r="V64" i="11"/>
  <c r="AY63" i="34"/>
  <c r="AY63" i="32"/>
  <c r="AY63" i="33"/>
  <c r="AY63" i="26"/>
  <c r="V60" i="11"/>
  <c r="AY59" i="34"/>
  <c r="AY59" i="26"/>
  <c r="AY59" i="32"/>
  <c r="AY59" i="33"/>
  <c r="V56" i="11"/>
  <c r="AY55" i="34"/>
  <c r="AY55" i="33"/>
  <c r="AY55" i="26"/>
  <c r="AY55" i="32"/>
  <c r="V52" i="11"/>
  <c r="AY51" i="34"/>
  <c r="AY51" i="33"/>
  <c r="AY51" i="26"/>
  <c r="AY51" i="32"/>
  <c r="V48" i="11"/>
  <c r="AY47" i="34"/>
  <c r="AY47" i="33"/>
  <c r="AY47" i="26"/>
  <c r="AY47" i="32"/>
  <c r="V44" i="11"/>
  <c r="AY43" i="34"/>
  <c r="AY43" i="33"/>
  <c r="AY43" i="26"/>
  <c r="AY43" i="32"/>
  <c r="V40" i="11"/>
  <c r="AY39" i="33"/>
  <c r="AY39" i="32"/>
  <c r="AY39" i="26"/>
  <c r="AY39" i="34"/>
  <c r="V36" i="11"/>
  <c r="AY35" i="33"/>
  <c r="AY35" i="34"/>
  <c r="AY35" i="32"/>
  <c r="AY35" i="26"/>
  <c r="V32" i="11"/>
  <c r="AY31" i="33"/>
  <c r="AY31" i="32"/>
  <c r="AY31" i="26"/>
  <c r="AY31" i="34"/>
  <c r="V28" i="11"/>
  <c r="AY27" i="33"/>
  <c r="AY27" i="26"/>
  <c r="AY27" i="34"/>
  <c r="AY27" i="32"/>
  <c r="V24" i="11"/>
  <c r="AY23" i="32"/>
  <c r="AY23" i="26"/>
  <c r="AY23" i="34"/>
  <c r="AY23" i="33"/>
  <c r="V20" i="11"/>
  <c r="AY19" i="33"/>
  <c r="AY19" i="32"/>
  <c r="AY19" i="34"/>
  <c r="AY19" i="26"/>
  <c r="V16" i="11"/>
  <c r="AY15" i="34"/>
  <c r="AY15" i="26"/>
  <c r="AY15" i="33"/>
  <c r="AY15" i="32"/>
  <c r="AY11" i="33"/>
  <c r="AY11" i="34"/>
  <c r="AY11" i="32"/>
  <c r="AY11" i="26"/>
  <c r="V8" i="11"/>
  <c r="AY7" i="34"/>
  <c r="AY7" i="33"/>
  <c r="AY7" i="26"/>
  <c r="AY7" i="32"/>
  <c r="BB93" i="34"/>
  <c r="BB93" i="32"/>
  <c r="BB93" i="33"/>
  <c r="BB93" i="26"/>
  <c r="X90" i="11"/>
  <c r="BB89" i="34"/>
  <c r="BB89" i="33"/>
  <c r="BB89" i="26"/>
  <c r="BB89" i="32"/>
  <c r="X86" i="11"/>
  <c r="BB85" i="34"/>
  <c r="BB85" i="32"/>
  <c r="BB85" i="33"/>
  <c r="BB85" i="26"/>
  <c r="BB81" i="34"/>
  <c r="BB81" i="33"/>
  <c r="BB81" i="32"/>
  <c r="BB81" i="26"/>
  <c r="X78" i="11"/>
  <c r="BB77" i="26"/>
  <c r="BB77" i="33"/>
  <c r="BB77" i="34"/>
  <c r="BB77" i="32"/>
  <c r="X74" i="11"/>
  <c r="BB73" i="34"/>
  <c r="BB73" i="32"/>
  <c r="BB73" i="33"/>
  <c r="BB73" i="26"/>
  <c r="X70" i="11"/>
  <c r="BB69" i="33"/>
  <c r="BB69" i="34"/>
  <c r="BB69" i="26"/>
  <c r="BB69" i="32"/>
  <c r="X66" i="11"/>
  <c r="BB65" i="34"/>
  <c r="BB65" i="32"/>
  <c r="BB65" i="33"/>
  <c r="BB65" i="26"/>
  <c r="X62" i="11"/>
  <c r="BB61" i="32"/>
  <c r="BB61" i="34"/>
  <c r="BB61" i="33"/>
  <c r="BB61" i="26"/>
  <c r="X58" i="11"/>
  <c r="BB57" i="34"/>
  <c r="BB57" i="32"/>
  <c r="BB57" i="26"/>
  <c r="BB57" i="33"/>
  <c r="X54" i="11"/>
  <c r="BB53" i="33"/>
  <c r="BB53" i="32"/>
  <c r="BB53" i="26"/>
  <c r="BB53" i="34"/>
  <c r="H92" i="11"/>
  <c r="AD91" i="34"/>
  <c r="AD91" i="33"/>
  <c r="AD91" i="32"/>
  <c r="AD91" i="26"/>
  <c r="H72" i="11"/>
  <c r="AD71" i="32"/>
  <c r="AD71" i="34"/>
  <c r="AD71" i="33"/>
  <c r="AD71" i="26"/>
  <c r="H60" i="11"/>
  <c r="AD59" i="34"/>
  <c r="AD59" i="26"/>
  <c r="AD59" i="33"/>
  <c r="AD59" i="32"/>
  <c r="H44" i="11"/>
  <c r="AD43" i="34"/>
  <c r="AD43" i="32"/>
  <c r="AD43" i="26"/>
  <c r="AD43" i="33"/>
  <c r="H28" i="11"/>
  <c r="AD27" i="33"/>
  <c r="AD27" i="34"/>
  <c r="AD27" i="26"/>
  <c r="AD27" i="32"/>
  <c r="AD11" i="33"/>
  <c r="AD11" i="34"/>
  <c r="AD11" i="26"/>
  <c r="AD11" i="32"/>
  <c r="J82" i="11"/>
  <c r="AG81" i="33"/>
  <c r="AG81" i="34"/>
  <c r="AG81" i="26"/>
  <c r="AG81" i="32"/>
  <c r="J66" i="11"/>
  <c r="AG65" i="34"/>
  <c r="AG65" i="32"/>
  <c r="AG65" i="26"/>
  <c r="AG65" i="33"/>
  <c r="J50" i="11"/>
  <c r="AG49" i="34"/>
  <c r="AG49" i="33"/>
  <c r="AG49" i="26"/>
  <c r="AG49" i="32"/>
  <c r="J30" i="11"/>
  <c r="AG29" i="33"/>
  <c r="AG29" i="34"/>
  <c r="AG29" i="32"/>
  <c r="AG29" i="26"/>
  <c r="AG13" i="34"/>
  <c r="AG13" i="26"/>
  <c r="AG13" i="33"/>
  <c r="AG13" i="32"/>
  <c r="L88" i="11"/>
  <c r="AJ87" i="33"/>
  <c r="AJ87" i="26"/>
  <c r="AJ87" i="32"/>
  <c r="AJ87" i="34"/>
  <c r="L80" i="11"/>
  <c r="AJ79" i="33"/>
  <c r="AJ79" i="26"/>
  <c r="AJ79" i="34"/>
  <c r="AJ79" i="32"/>
  <c r="L60" i="11"/>
  <c r="AJ59" i="34"/>
  <c r="AJ59" i="26"/>
  <c r="AJ59" i="32"/>
  <c r="AJ59" i="33"/>
  <c r="L44" i="11"/>
  <c r="AJ43" i="26"/>
  <c r="AJ43" i="34"/>
  <c r="AJ43" i="32"/>
  <c r="AJ43" i="33"/>
  <c r="L28" i="11"/>
  <c r="AJ27" i="33"/>
  <c r="AJ27" i="34"/>
  <c r="AJ27" i="26"/>
  <c r="AJ27" i="32"/>
  <c r="L8" i="11"/>
  <c r="AJ7" i="32"/>
  <c r="AJ7" i="34"/>
  <c r="AJ7" i="26"/>
  <c r="AJ7" i="33"/>
  <c r="N86" i="11"/>
  <c r="AN85" i="32"/>
  <c r="AN85" i="26"/>
  <c r="N70" i="11"/>
  <c r="AN69" i="34"/>
  <c r="AN69" i="32"/>
  <c r="N54" i="11"/>
  <c r="AN53" i="34"/>
  <c r="N38" i="11"/>
  <c r="AN37" i="32"/>
  <c r="N26" i="11"/>
  <c r="AN25" i="33"/>
  <c r="AN13" i="33"/>
  <c r="P84" i="11"/>
  <c r="AP83" i="33"/>
  <c r="AP83" i="32"/>
  <c r="AP83" i="34"/>
  <c r="AP83" i="26"/>
  <c r="P68" i="11"/>
  <c r="AP67" i="32"/>
  <c r="AP67" i="33"/>
  <c r="AP67" i="26"/>
  <c r="AP67" i="34"/>
  <c r="P52" i="11"/>
  <c r="AP51" i="33"/>
  <c r="AP51" i="32"/>
  <c r="AP51" i="34"/>
  <c r="AP51" i="26"/>
  <c r="P36" i="11"/>
  <c r="AP35" i="33"/>
  <c r="AP35" i="34"/>
  <c r="AP35" i="32"/>
  <c r="AP35" i="26"/>
  <c r="P24" i="11"/>
  <c r="AP23" i="32"/>
  <c r="AP23" i="34"/>
  <c r="AP23" i="26"/>
  <c r="AP23" i="33"/>
  <c r="P8" i="11"/>
  <c r="AP7" i="34"/>
  <c r="AP7" i="32"/>
  <c r="AP7" i="26"/>
  <c r="AP7" i="33"/>
  <c r="R78" i="11"/>
  <c r="AS77" i="26"/>
  <c r="AS77" i="34"/>
  <c r="AS77" i="33"/>
  <c r="AS77" i="32"/>
  <c r="R58" i="11"/>
  <c r="AS57" i="32"/>
  <c r="AS57" i="34"/>
  <c r="AS57" i="26"/>
  <c r="AS57" i="33"/>
  <c r="R38" i="11"/>
  <c r="AS37" i="33"/>
  <c r="AS37" i="34"/>
  <c r="AS37" i="26"/>
  <c r="AS37" i="32"/>
  <c r="R26" i="11"/>
  <c r="AS25" i="34"/>
  <c r="AS25" i="32"/>
  <c r="AS25" i="33"/>
  <c r="AS25" i="26"/>
  <c r="AS9" i="34"/>
  <c r="AS9" i="32"/>
  <c r="AS9" i="26"/>
  <c r="AS9" i="33"/>
  <c r="T88" i="11"/>
  <c r="AV87" i="33"/>
  <c r="AV87" i="32"/>
  <c r="AV87" i="26"/>
  <c r="AV87" i="34"/>
  <c r="T72" i="11"/>
  <c r="AV71" i="32"/>
  <c r="AV71" i="34"/>
  <c r="AV71" i="33"/>
  <c r="AV71" i="26"/>
  <c r="T56" i="11"/>
  <c r="AV55" i="34"/>
  <c r="AV55" i="26"/>
  <c r="AV55" i="33"/>
  <c r="AV55" i="32"/>
  <c r="T40" i="11"/>
  <c r="AV39" i="33"/>
  <c r="AV39" i="32"/>
  <c r="AV39" i="34"/>
  <c r="AV39" i="26"/>
  <c r="T24" i="11"/>
  <c r="AV23" i="32"/>
  <c r="AV23" i="33"/>
  <c r="AV23" i="34"/>
  <c r="AV23" i="26"/>
  <c r="T8" i="11"/>
  <c r="AV7" i="34"/>
  <c r="AV7" i="32"/>
  <c r="AV7" i="33"/>
  <c r="AV7" i="26"/>
  <c r="V82" i="11"/>
  <c r="AY81" i="34"/>
  <c r="AY81" i="26"/>
  <c r="AY81" i="33"/>
  <c r="AY81" i="32"/>
  <c r="V66" i="11"/>
  <c r="AY65" i="34"/>
  <c r="AY65" i="33"/>
  <c r="AY65" i="26"/>
  <c r="AY65" i="32"/>
  <c r="V50" i="11"/>
  <c r="AY49" i="33"/>
  <c r="AY49" i="34"/>
  <c r="AY49" i="26"/>
  <c r="AY49" i="32"/>
  <c r="V22" i="11"/>
  <c r="AY21" i="33"/>
  <c r="AY21" i="32"/>
  <c r="AY21" i="26"/>
  <c r="AY21" i="34"/>
  <c r="AY9" i="34"/>
  <c r="AY9" i="26"/>
  <c r="AY9" i="32"/>
  <c r="AY9" i="33"/>
  <c r="X84" i="11"/>
  <c r="BB83" i="33"/>
  <c r="BB83" i="32"/>
  <c r="BB83" i="26"/>
  <c r="BB83" i="34"/>
  <c r="X68" i="11"/>
  <c r="BB67" i="33"/>
  <c r="BB67" i="26"/>
  <c r="BB67" i="32"/>
  <c r="BB67" i="34"/>
  <c r="X48" i="11"/>
  <c r="BB47" i="32"/>
  <c r="BB47" i="33"/>
  <c r="BB47" i="26"/>
  <c r="BB47" i="34"/>
  <c r="X32" i="11"/>
  <c r="BB31" i="33"/>
  <c r="BB31" i="34"/>
  <c r="BB31" i="32"/>
  <c r="BB31" i="26"/>
  <c r="X16" i="11"/>
  <c r="BB15" i="34"/>
  <c r="BB15" i="32"/>
  <c r="BB15" i="33"/>
  <c r="BB15" i="26"/>
  <c r="Z94" i="11"/>
  <c r="BE93" i="33"/>
  <c r="BE93" i="32"/>
  <c r="BE93" i="26"/>
  <c r="BE93" i="34"/>
  <c r="Z74" i="11"/>
  <c r="BE73" i="34"/>
  <c r="BE73" i="32"/>
  <c r="BE73" i="33"/>
  <c r="BE73" i="26"/>
  <c r="Z62" i="11"/>
  <c r="BE61" i="26"/>
  <c r="BE61" i="34"/>
  <c r="BE61" i="32"/>
  <c r="BE61" i="33"/>
  <c r="BE45" i="34"/>
  <c r="BE45" i="33"/>
  <c r="BE45" i="26"/>
  <c r="BE45" i="32"/>
  <c r="Z22" i="11"/>
  <c r="BE21" i="33"/>
  <c r="BE21" i="32"/>
  <c r="BE21" i="34"/>
  <c r="BE21" i="26"/>
  <c r="BE13" i="34"/>
  <c r="BE13" i="33"/>
  <c r="BE13" i="26"/>
  <c r="BE13" i="32"/>
  <c r="AK110" i="33"/>
  <c r="AL110" i="33" s="1"/>
  <c r="AK110" i="34"/>
  <c r="AL110" i="34" s="1"/>
  <c r="AK110" i="26"/>
  <c r="AL110" i="26" s="1"/>
  <c r="AK110" i="32"/>
  <c r="AL110" i="32" s="1"/>
  <c r="BC110" i="32"/>
  <c r="BD110" i="32" s="1"/>
  <c r="BC110" i="34"/>
  <c r="BD110" i="34" s="1"/>
  <c r="BC110" i="26"/>
  <c r="BD110" i="26" s="1"/>
  <c r="BC110" i="33"/>
  <c r="BD110" i="33" s="1"/>
  <c r="AD94" i="26"/>
  <c r="AD94" i="34"/>
  <c r="AD94" i="33"/>
  <c r="AD94" i="32"/>
  <c r="AD92" i="34"/>
  <c r="AD92" i="33"/>
  <c r="AD92" i="32"/>
  <c r="AD92" i="26"/>
  <c r="H89" i="11"/>
  <c r="AD88" i="32"/>
  <c r="AD88" i="33"/>
  <c r="AD88" i="26"/>
  <c r="AD88" i="34"/>
  <c r="AD84" i="34"/>
  <c r="AD84" i="32"/>
  <c r="AD84" i="33"/>
  <c r="AD84" i="26"/>
  <c r="H81" i="11"/>
  <c r="AD80" i="34"/>
  <c r="AD80" i="32"/>
  <c r="AD80" i="26"/>
  <c r="AD80" i="33"/>
  <c r="AD76" i="34"/>
  <c r="AD76" i="32"/>
  <c r="AD76" i="33"/>
  <c r="AD76" i="26"/>
  <c r="H73" i="11"/>
  <c r="AD72" i="34"/>
  <c r="AD72" i="33"/>
  <c r="AD72" i="26"/>
  <c r="AD72" i="32"/>
  <c r="H69" i="11"/>
  <c r="AD68" i="34"/>
  <c r="AD68" i="32"/>
  <c r="AD68" i="33"/>
  <c r="AD68" i="26"/>
  <c r="H65" i="11"/>
  <c r="AD64" i="33"/>
  <c r="AD64" i="26"/>
  <c r="AD64" i="32"/>
  <c r="AD64" i="34"/>
  <c r="H61" i="11"/>
  <c r="AD60" i="33"/>
  <c r="AD60" i="34"/>
  <c r="AD60" i="26"/>
  <c r="AD60" i="32"/>
  <c r="H57" i="11"/>
  <c r="AD56" i="32"/>
  <c r="AD56" i="34"/>
  <c r="AD56" i="26"/>
  <c r="AD56" i="33"/>
  <c r="H53" i="11"/>
  <c r="AD52" i="33"/>
  <c r="AD52" i="34"/>
  <c r="AD52" i="32"/>
  <c r="AD52" i="26"/>
  <c r="H49" i="11"/>
  <c r="AD48" i="33"/>
  <c r="AD48" i="34"/>
  <c r="AD48" i="26"/>
  <c r="AD48" i="32"/>
  <c r="H45" i="11"/>
  <c r="AD44" i="34"/>
  <c r="AD44" i="33"/>
  <c r="AD44" i="32"/>
  <c r="AD44" i="26"/>
  <c r="H41" i="11"/>
  <c r="AD40" i="34"/>
  <c r="AD40" i="26"/>
  <c r="AD40" i="33"/>
  <c r="AD40" i="32"/>
  <c r="H37" i="11"/>
  <c r="AD36" i="33"/>
  <c r="AD36" i="34"/>
  <c r="AD36" i="26"/>
  <c r="AD36" i="32"/>
  <c r="H33" i="11"/>
  <c r="AD32" i="33"/>
  <c r="AD32" i="34"/>
  <c r="AD32" i="32"/>
  <c r="AD32" i="26"/>
  <c r="H29" i="11"/>
  <c r="AD28" i="33"/>
  <c r="AD28" i="34"/>
  <c r="AD28" i="26"/>
  <c r="AD28" i="32"/>
  <c r="H25" i="11"/>
  <c r="AD24" i="34"/>
  <c r="AD24" i="33"/>
  <c r="AD24" i="26"/>
  <c r="AD24" i="32"/>
  <c r="H21" i="11"/>
  <c r="AD20" i="26"/>
  <c r="AD20" i="34"/>
  <c r="AD20" i="33"/>
  <c r="AD20" i="32"/>
  <c r="H17" i="11"/>
  <c r="AD16" i="34"/>
  <c r="AD16" i="33"/>
  <c r="AD16" i="32"/>
  <c r="AD16" i="26"/>
  <c r="AD12" i="33"/>
  <c r="AD12" i="32"/>
  <c r="AD12" i="26"/>
  <c r="AD12" i="34"/>
  <c r="AD8" i="33"/>
  <c r="AD8" i="32"/>
  <c r="AD8" i="34"/>
  <c r="AD8" i="26"/>
  <c r="J95" i="11"/>
  <c r="AG94" i="34"/>
  <c r="AG94" i="33"/>
  <c r="AG94" i="32"/>
  <c r="AG94" i="26"/>
  <c r="J91" i="11"/>
  <c r="AG90" i="34"/>
  <c r="AG90" i="33"/>
  <c r="AG90" i="32"/>
  <c r="AG90" i="26"/>
  <c r="J87" i="11"/>
  <c r="AG86" i="32"/>
  <c r="AG86" i="33"/>
  <c r="AG86" i="34"/>
  <c r="AG86" i="26"/>
  <c r="J83" i="11"/>
  <c r="AG82" i="32"/>
  <c r="AG82" i="26"/>
  <c r="AG82" i="34"/>
  <c r="AG82" i="33"/>
  <c r="J79" i="11"/>
  <c r="AG78" i="33"/>
  <c r="AG78" i="26"/>
  <c r="AG78" i="32"/>
  <c r="AG78" i="34"/>
  <c r="J75" i="11"/>
  <c r="AG74" i="33"/>
  <c r="AG74" i="34"/>
  <c r="AG74" i="26"/>
  <c r="AG74" i="32"/>
  <c r="J71" i="11"/>
  <c r="AG70" i="32"/>
  <c r="AG70" i="33"/>
  <c r="AG70" i="34"/>
  <c r="AG70" i="26"/>
  <c r="J67" i="11"/>
  <c r="AG66" i="26"/>
  <c r="AG66" i="32"/>
  <c r="AG66" i="34"/>
  <c r="AG66" i="33"/>
  <c r="J63" i="11"/>
  <c r="AG62" i="33"/>
  <c r="AG62" i="34"/>
  <c r="AG62" i="32"/>
  <c r="AG62" i="26"/>
  <c r="J59" i="11"/>
  <c r="AG58" i="34"/>
  <c r="AG58" i="33"/>
  <c r="AG58" i="32"/>
  <c r="AG58" i="26"/>
  <c r="J55" i="11"/>
  <c r="AG54" i="33"/>
  <c r="AG54" i="34"/>
  <c r="AG54" i="26"/>
  <c r="AG54" i="32"/>
  <c r="J51" i="11"/>
  <c r="AG50" i="32"/>
  <c r="AG50" i="34"/>
  <c r="AG50" i="26"/>
  <c r="AG50" i="33"/>
  <c r="J47" i="11"/>
  <c r="AG46" i="34"/>
  <c r="AG46" i="33"/>
  <c r="AG46" i="26"/>
  <c r="AG46" i="32"/>
  <c r="J43" i="11"/>
  <c r="AG42" i="34"/>
  <c r="AG42" i="33"/>
  <c r="AG42" i="26"/>
  <c r="AG42" i="32"/>
  <c r="J39" i="11"/>
  <c r="AG38" i="34"/>
  <c r="AG38" i="33"/>
  <c r="AG38" i="32"/>
  <c r="AG38" i="26"/>
  <c r="J35" i="11"/>
  <c r="AG34" i="32"/>
  <c r="AG34" i="33"/>
  <c r="AG34" i="34"/>
  <c r="AG34" i="26"/>
  <c r="J31" i="11"/>
  <c r="AG30" i="33"/>
  <c r="AG30" i="26"/>
  <c r="AG30" i="32"/>
  <c r="AG30" i="34"/>
  <c r="J27" i="11"/>
  <c r="AG26" i="33"/>
  <c r="AG26" i="34"/>
  <c r="AG26" i="26"/>
  <c r="AG26" i="32"/>
  <c r="J23" i="11"/>
  <c r="AG22" i="34"/>
  <c r="AG22" i="33"/>
  <c r="AG22" i="32"/>
  <c r="AG22" i="26"/>
  <c r="J19" i="11"/>
  <c r="AG18" i="34"/>
  <c r="AG18" i="32"/>
  <c r="AG18" i="33"/>
  <c r="AG18" i="26"/>
  <c r="J15" i="11"/>
  <c r="AG14" i="34"/>
  <c r="AG14" i="26"/>
  <c r="AG14" i="32"/>
  <c r="AG14" i="33"/>
  <c r="AG10" i="32"/>
  <c r="AG10" i="34"/>
  <c r="AG10" i="26"/>
  <c r="AG10" i="33"/>
  <c r="AG6" i="34"/>
  <c r="AG6" i="33"/>
  <c r="AG6" i="32"/>
  <c r="AG6" i="26"/>
  <c r="L93" i="11"/>
  <c r="AJ92" i="26"/>
  <c r="AJ92" i="34"/>
  <c r="AJ92" i="32"/>
  <c r="AJ92" i="33"/>
  <c r="L89" i="11"/>
  <c r="AJ88" i="26"/>
  <c r="AJ88" i="32"/>
  <c r="AJ88" i="33"/>
  <c r="AJ88" i="34"/>
  <c r="L85" i="11"/>
  <c r="AJ84" i="34"/>
  <c r="AJ84" i="33"/>
  <c r="AJ84" i="32"/>
  <c r="AJ84" i="26"/>
  <c r="L81" i="11"/>
  <c r="AJ80" i="34"/>
  <c r="AJ80" i="32"/>
  <c r="AJ80" i="33"/>
  <c r="AJ80" i="26"/>
  <c r="L77" i="11"/>
  <c r="AJ76" i="34"/>
  <c r="AJ76" i="32"/>
  <c r="AJ76" i="33"/>
  <c r="AJ76" i="26"/>
  <c r="L73" i="11"/>
  <c r="AJ72" i="34"/>
  <c r="AJ72" i="33"/>
  <c r="AJ72" i="32"/>
  <c r="AJ72" i="26"/>
  <c r="L69" i="11"/>
  <c r="AJ68" i="34"/>
  <c r="AJ68" i="33"/>
  <c r="AJ68" i="26"/>
  <c r="AJ68" i="32"/>
  <c r="L65" i="11"/>
  <c r="AJ64" i="33"/>
  <c r="AJ64" i="32"/>
  <c r="AJ64" i="26"/>
  <c r="AJ64" i="34"/>
  <c r="L61" i="11"/>
  <c r="AJ60" i="33"/>
  <c r="AJ60" i="34"/>
  <c r="AJ60" i="26"/>
  <c r="AJ60" i="32"/>
  <c r="L57" i="11"/>
  <c r="AJ56" i="32"/>
  <c r="AJ56" i="33"/>
  <c r="AJ56" i="26"/>
  <c r="AJ56" i="34"/>
  <c r="L53" i="11"/>
  <c r="AJ52" i="33"/>
  <c r="AJ52" i="32"/>
  <c r="AJ52" i="34"/>
  <c r="AJ52" i="26"/>
  <c r="L49" i="11"/>
  <c r="AJ48" i="34"/>
  <c r="AJ48" i="33"/>
  <c r="AJ48" i="26"/>
  <c r="AJ48" i="32"/>
  <c r="L45" i="11"/>
  <c r="AJ44" i="34"/>
  <c r="AJ44" i="33"/>
  <c r="AJ44" i="32"/>
  <c r="AJ44" i="26"/>
  <c r="L41" i="11"/>
  <c r="AJ40" i="34"/>
  <c r="AJ40" i="33"/>
  <c r="AJ40" i="32"/>
  <c r="AJ40" i="26"/>
  <c r="L37" i="11"/>
  <c r="AJ36" i="34"/>
  <c r="AJ36" i="33"/>
  <c r="AJ36" i="32"/>
  <c r="AJ36" i="26"/>
  <c r="L33" i="11"/>
  <c r="AJ32" i="33"/>
  <c r="AJ32" i="34"/>
  <c r="AJ32" i="26"/>
  <c r="AJ32" i="32"/>
  <c r="L29" i="11"/>
  <c r="AJ28" i="33"/>
  <c r="AJ28" i="32"/>
  <c r="AJ28" i="34"/>
  <c r="AJ28" i="26"/>
  <c r="L25" i="11"/>
  <c r="AJ24" i="34"/>
  <c r="AJ24" i="33"/>
  <c r="AJ24" i="26"/>
  <c r="AJ24" i="32"/>
  <c r="L21" i="11"/>
  <c r="AJ20" i="34"/>
  <c r="AJ20" i="26"/>
  <c r="AJ20" i="32"/>
  <c r="AJ20" i="33"/>
  <c r="L17" i="11"/>
  <c r="AJ16" i="34"/>
  <c r="AJ16" i="32"/>
  <c r="AJ16" i="26"/>
  <c r="AJ16" i="33"/>
  <c r="AJ12" i="33"/>
  <c r="AJ12" i="32"/>
  <c r="AJ12" i="34"/>
  <c r="AJ12" i="26"/>
  <c r="AJ8" i="33"/>
  <c r="AJ8" i="26"/>
  <c r="AJ8" i="32"/>
  <c r="AJ8" i="34"/>
  <c r="N95" i="11"/>
  <c r="AN94" i="34"/>
  <c r="N91" i="11"/>
  <c r="AN90" i="26"/>
  <c r="AN90" i="32"/>
  <c r="N87" i="11"/>
  <c r="AN86" i="26"/>
  <c r="N83" i="11"/>
  <c r="AN82" i="34"/>
  <c r="N79" i="11"/>
  <c r="AN78" i="26"/>
  <c r="N75" i="11"/>
  <c r="AN74" i="34"/>
  <c r="N71" i="11"/>
  <c r="AN70" i="34"/>
  <c r="N67" i="11"/>
  <c r="AN66" i="34"/>
  <c r="N63" i="11"/>
  <c r="AN62" i="34"/>
  <c r="AN62" i="26"/>
  <c r="N59" i="11"/>
  <c r="AN58" i="26"/>
  <c r="N55" i="11"/>
  <c r="AN54" i="34"/>
  <c r="AN54" i="32"/>
  <c r="N51" i="11"/>
  <c r="AN50" i="26"/>
  <c r="N47" i="11"/>
  <c r="AN46" i="32"/>
  <c r="N43" i="11"/>
  <c r="AN42" i="26"/>
  <c r="N39" i="11"/>
  <c r="AN38" i="33"/>
  <c r="N35" i="11"/>
  <c r="AN34" i="26"/>
  <c r="AN34" i="34"/>
  <c r="N31" i="11"/>
  <c r="AN30" i="32"/>
  <c r="N27" i="11"/>
  <c r="AN26" i="32"/>
  <c r="N23" i="11"/>
  <c r="AN22" i="34"/>
  <c r="AN22" i="32"/>
  <c r="N19" i="11"/>
  <c r="AN18" i="26"/>
  <c r="N15" i="11"/>
  <c r="AN14" i="34"/>
  <c r="AN10" i="26"/>
  <c r="AN10" i="34"/>
  <c r="N7" i="11"/>
  <c r="AN6" i="33"/>
  <c r="P93" i="11"/>
  <c r="AP92" i="32"/>
  <c r="AP92" i="26"/>
  <c r="AP92" i="34"/>
  <c r="AP92" i="33"/>
  <c r="P89" i="11"/>
  <c r="AP88" i="32"/>
  <c r="AP88" i="34"/>
  <c r="AP88" i="26"/>
  <c r="AP88" i="33"/>
  <c r="P85" i="11"/>
  <c r="AP84" i="34"/>
  <c r="AP84" i="33"/>
  <c r="AP84" i="26"/>
  <c r="AP84" i="32"/>
  <c r="P81" i="11"/>
  <c r="AP80" i="32"/>
  <c r="AP80" i="34"/>
  <c r="AP80" i="33"/>
  <c r="AP80" i="26"/>
  <c r="P77" i="11"/>
  <c r="AP76" i="34"/>
  <c r="AP76" i="32"/>
  <c r="AP76" i="26"/>
  <c r="AP76" i="33"/>
  <c r="P73" i="11"/>
  <c r="AP72" i="34"/>
  <c r="AP72" i="33"/>
  <c r="AP72" i="32"/>
  <c r="AP72" i="26"/>
  <c r="P69" i="11"/>
  <c r="AP68" i="34"/>
  <c r="AP68" i="33"/>
  <c r="AP68" i="32"/>
  <c r="AP68" i="26"/>
  <c r="P65" i="11"/>
  <c r="AP64" i="33"/>
  <c r="AP64" i="26"/>
  <c r="AP64" i="34"/>
  <c r="AP64" i="32"/>
  <c r="P61" i="11"/>
  <c r="AP60" i="33"/>
  <c r="AP60" i="34"/>
  <c r="AP60" i="32"/>
  <c r="AP60" i="26"/>
  <c r="P57" i="11"/>
  <c r="AP56" i="32"/>
  <c r="AP56" i="34"/>
  <c r="AP56" i="33"/>
  <c r="AP56" i="26"/>
  <c r="P53" i="11"/>
  <c r="AP52" i="33"/>
  <c r="AP52" i="32"/>
  <c r="AP52" i="26"/>
  <c r="AP52" i="34"/>
  <c r="P49" i="11"/>
  <c r="AP48" i="34"/>
  <c r="AP48" i="33"/>
  <c r="AP48" i="26"/>
  <c r="AP48" i="32"/>
  <c r="P45" i="11"/>
  <c r="AP44" i="34"/>
  <c r="AP44" i="33"/>
  <c r="AP44" i="32"/>
  <c r="AP44" i="26"/>
  <c r="P41" i="11"/>
  <c r="AP40" i="34"/>
  <c r="AP40" i="33"/>
  <c r="AP40" i="32"/>
  <c r="AP40" i="26"/>
  <c r="P37" i="11"/>
  <c r="AP36" i="34"/>
  <c r="AP36" i="33"/>
  <c r="AP36" i="32"/>
  <c r="AP36" i="26"/>
  <c r="P33" i="11"/>
  <c r="AP32" i="33"/>
  <c r="AP32" i="34"/>
  <c r="AP32" i="32"/>
  <c r="AP32" i="26"/>
  <c r="P29" i="11"/>
  <c r="AP28" i="33"/>
  <c r="AP28" i="34"/>
  <c r="AP28" i="26"/>
  <c r="AP28" i="32"/>
  <c r="P25" i="11"/>
  <c r="AP24" i="34"/>
  <c r="AP24" i="33"/>
  <c r="AP24" i="32"/>
  <c r="AP24" i="26"/>
  <c r="P21" i="11"/>
  <c r="AP20" i="34"/>
  <c r="AP20" i="32"/>
  <c r="AP20" i="33"/>
  <c r="AP20" i="26"/>
  <c r="P17" i="11"/>
  <c r="AP16" i="34"/>
  <c r="AP16" i="26"/>
  <c r="AP16" i="33"/>
  <c r="AP16" i="32"/>
  <c r="AP12" i="33"/>
  <c r="AP12" i="34"/>
  <c r="AP12" i="32"/>
  <c r="AP12" i="26"/>
  <c r="AP8" i="33"/>
  <c r="AP8" i="34"/>
  <c r="AP8" i="26"/>
  <c r="AP8" i="32"/>
  <c r="R95" i="11"/>
  <c r="AS94" i="32"/>
  <c r="AS94" i="34"/>
  <c r="AS94" i="33"/>
  <c r="AS94" i="26"/>
  <c r="R91" i="11"/>
  <c r="AS90" i="34"/>
  <c r="AS90" i="33"/>
  <c r="AS90" i="26"/>
  <c r="AS90" i="32"/>
  <c r="R87" i="11"/>
  <c r="AS86" i="32"/>
  <c r="AS86" i="33"/>
  <c r="AS86" i="34"/>
  <c r="AS86" i="26"/>
  <c r="R83" i="11"/>
  <c r="AS82" i="32"/>
  <c r="AS82" i="33"/>
  <c r="AS82" i="34"/>
  <c r="AS82" i="26"/>
  <c r="R79" i="11"/>
  <c r="AS78" i="26"/>
  <c r="AS78" i="33"/>
  <c r="AS78" i="32"/>
  <c r="AS78" i="34"/>
  <c r="R75" i="11"/>
  <c r="AS74" i="33"/>
  <c r="AS74" i="26"/>
  <c r="AS74" i="32"/>
  <c r="AS74" i="34"/>
  <c r="R71" i="11"/>
  <c r="AS70" i="32"/>
  <c r="AS70" i="33"/>
  <c r="AS70" i="26"/>
  <c r="AS70" i="34"/>
  <c r="R67" i="11"/>
  <c r="AS66" i="32"/>
  <c r="AS66" i="26"/>
  <c r="AS66" i="34"/>
  <c r="AS66" i="33"/>
  <c r="R63" i="11"/>
  <c r="AS62" i="33"/>
  <c r="AS62" i="26"/>
  <c r="AS62" i="34"/>
  <c r="AS62" i="32"/>
  <c r="R59" i="11"/>
  <c r="AS58" i="34"/>
  <c r="AS58" i="26"/>
  <c r="AS58" i="32"/>
  <c r="AS58" i="33"/>
  <c r="R55" i="11"/>
  <c r="AS54" i="34"/>
  <c r="AS54" i="33"/>
  <c r="AS54" i="32"/>
  <c r="AS54" i="26"/>
  <c r="R51" i="11"/>
  <c r="AS50" i="32"/>
  <c r="AS50" i="34"/>
  <c r="AS50" i="26"/>
  <c r="AS50" i="33"/>
  <c r="R47" i="11"/>
  <c r="AS46" i="34"/>
  <c r="AS46" i="33"/>
  <c r="AS46" i="26"/>
  <c r="AS46" i="32"/>
  <c r="R43" i="11"/>
  <c r="AS42" i="34"/>
  <c r="AS42" i="33"/>
  <c r="AS42" i="32"/>
  <c r="AS42" i="26"/>
  <c r="R39" i="11"/>
  <c r="AS38" i="34"/>
  <c r="AS38" i="33"/>
  <c r="AS38" i="32"/>
  <c r="AS38" i="26"/>
  <c r="R35" i="11"/>
  <c r="AS34" i="32"/>
  <c r="AS34" i="33"/>
  <c r="AS34" i="34"/>
  <c r="AS34" i="26"/>
  <c r="R31" i="11"/>
  <c r="AS30" i="33"/>
  <c r="AS30" i="26"/>
  <c r="AS30" i="32"/>
  <c r="AS30" i="34"/>
  <c r="R27" i="11"/>
  <c r="AS26" i="33"/>
  <c r="AS26" i="34"/>
  <c r="AS26" i="26"/>
  <c r="AS26" i="32"/>
  <c r="R23" i="11"/>
  <c r="AS22" i="34"/>
  <c r="AS22" i="33"/>
  <c r="AS22" i="32"/>
  <c r="AS22" i="26"/>
  <c r="R19" i="11"/>
  <c r="AS18" i="34"/>
  <c r="AS18" i="32"/>
  <c r="AS18" i="26"/>
  <c r="AS18" i="33"/>
  <c r="R15" i="11"/>
  <c r="AS14" i="34"/>
  <c r="AS14" i="33"/>
  <c r="AS14" i="32"/>
  <c r="AS14" i="26"/>
  <c r="AS10" i="32"/>
  <c r="AS10" i="26"/>
  <c r="AS10" i="34"/>
  <c r="AS10" i="33"/>
  <c r="R7" i="11"/>
  <c r="AS6" i="34"/>
  <c r="AS6" i="32"/>
  <c r="AS6" i="26"/>
  <c r="AS6" i="33"/>
  <c r="T93" i="11"/>
  <c r="AV92" i="32"/>
  <c r="AV92" i="33"/>
  <c r="AV92" i="34"/>
  <c r="AV92" i="26"/>
  <c r="T89" i="11"/>
  <c r="AV88" i="32"/>
  <c r="AV88" i="33"/>
  <c r="AV88" i="34"/>
  <c r="AV88" i="26"/>
  <c r="T85" i="11"/>
  <c r="AV84" i="34"/>
  <c r="AV84" i="26"/>
  <c r="AV84" i="33"/>
  <c r="AV84" i="32"/>
  <c r="T81" i="11"/>
  <c r="AV80" i="34"/>
  <c r="AV80" i="26"/>
  <c r="AV80" i="32"/>
  <c r="AV80" i="33"/>
  <c r="T77" i="11"/>
  <c r="AV76" i="34"/>
  <c r="AV76" i="32"/>
  <c r="AV76" i="26"/>
  <c r="AV76" i="33"/>
  <c r="T73" i="11"/>
  <c r="AV72" i="34"/>
  <c r="AV72" i="33"/>
  <c r="AV72" i="26"/>
  <c r="AV72" i="32"/>
  <c r="T69" i="11"/>
  <c r="AV68" i="34"/>
  <c r="AV68" i="33"/>
  <c r="AV68" i="32"/>
  <c r="AV68" i="26"/>
  <c r="T65" i="11"/>
  <c r="AV64" i="33"/>
  <c r="AV64" i="26"/>
  <c r="AV64" i="34"/>
  <c r="AV64" i="32"/>
  <c r="T61" i="11"/>
  <c r="AV60" i="33"/>
  <c r="AV60" i="34"/>
  <c r="AV60" i="32"/>
  <c r="AV60" i="26"/>
  <c r="T57" i="11"/>
  <c r="AV56" i="32"/>
  <c r="AV56" i="34"/>
  <c r="AV56" i="26"/>
  <c r="AV56" i="33"/>
  <c r="T53" i="11"/>
  <c r="AV52" i="33"/>
  <c r="AV52" i="26"/>
  <c r="AV52" i="34"/>
  <c r="AV52" i="32"/>
  <c r="T49" i="11"/>
  <c r="AV48" i="34"/>
  <c r="AV48" i="33"/>
  <c r="AV48" i="26"/>
  <c r="AV48" i="32"/>
  <c r="T45" i="11"/>
  <c r="AV44" i="34"/>
  <c r="AV44" i="33"/>
  <c r="AV44" i="26"/>
  <c r="AV44" i="32"/>
  <c r="T41" i="11"/>
  <c r="AV40" i="34"/>
  <c r="AV40" i="33"/>
  <c r="AV40" i="32"/>
  <c r="AV40" i="26"/>
  <c r="T37" i="11"/>
  <c r="AV36" i="34"/>
  <c r="AV36" i="33"/>
  <c r="AV36" i="26"/>
  <c r="AV36" i="32"/>
  <c r="T33" i="11"/>
  <c r="AV32" i="33"/>
  <c r="AV32" i="34"/>
  <c r="AV32" i="32"/>
  <c r="AV32" i="26"/>
  <c r="T29" i="11"/>
  <c r="AV28" i="33"/>
  <c r="AV28" i="34"/>
  <c r="AV28" i="32"/>
  <c r="AV28" i="26"/>
  <c r="T25" i="11"/>
  <c r="AV24" i="34"/>
  <c r="AV24" i="33"/>
  <c r="AV24" i="26"/>
  <c r="AV24" i="32"/>
  <c r="T21" i="11"/>
  <c r="AV20" i="34"/>
  <c r="AV20" i="32"/>
  <c r="AV20" i="26"/>
  <c r="AV20" i="33"/>
  <c r="T17" i="11"/>
  <c r="AV16" i="34"/>
  <c r="AV16" i="33"/>
  <c r="AV16" i="32"/>
  <c r="AV16" i="26"/>
  <c r="AV12" i="33"/>
  <c r="AV12" i="26"/>
  <c r="AV12" i="32"/>
  <c r="AV12" i="34"/>
  <c r="AV8" i="33"/>
  <c r="AV8" i="34"/>
  <c r="AV8" i="26"/>
  <c r="AV8" i="32"/>
  <c r="V95" i="11"/>
  <c r="AY94" i="34"/>
  <c r="AY94" i="26"/>
  <c r="AY94" i="33"/>
  <c r="AY94" i="32"/>
  <c r="V91" i="11"/>
  <c r="AY90" i="33"/>
  <c r="AY90" i="34"/>
  <c r="AY90" i="32"/>
  <c r="AY90" i="26"/>
  <c r="V87" i="11"/>
  <c r="AY86" i="32"/>
  <c r="AY86" i="34"/>
  <c r="AY86" i="33"/>
  <c r="AY86" i="26"/>
  <c r="V83" i="11"/>
  <c r="AY82" i="34"/>
  <c r="AY82" i="26"/>
  <c r="AY82" i="32"/>
  <c r="AY82" i="33"/>
  <c r="V79" i="11"/>
  <c r="AY78" i="33"/>
  <c r="AY78" i="32"/>
  <c r="AY78" i="34"/>
  <c r="AY78" i="26"/>
  <c r="V75" i="11"/>
  <c r="AY74" i="33"/>
  <c r="AY74" i="32"/>
  <c r="AY74" i="26"/>
  <c r="AY74" i="34"/>
  <c r="V71" i="11"/>
  <c r="AY70" i="33"/>
  <c r="AY70" i="32"/>
  <c r="AY70" i="34"/>
  <c r="AY70" i="26"/>
  <c r="V67" i="11"/>
  <c r="AY66" i="32"/>
  <c r="AY66" i="34"/>
  <c r="AY66" i="33"/>
  <c r="AY66" i="26"/>
  <c r="V63" i="11"/>
  <c r="AY62" i="33"/>
  <c r="AY62" i="34"/>
  <c r="AY62" i="32"/>
  <c r="AY62" i="26"/>
  <c r="V59" i="11"/>
  <c r="AY58" i="34"/>
  <c r="AY58" i="32"/>
  <c r="AY58" i="33"/>
  <c r="AY58" i="26"/>
  <c r="V55" i="11"/>
  <c r="AY54" i="34"/>
  <c r="AY54" i="33"/>
  <c r="AY54" i="32"/>
  <c r="AY54" i="26"/>
  <c r="V51" i="11"/>
  <c r="AY50" i="32"/>
  <c r="AY50" i="34"/>
  <c r="AY50" i="33"/>
  <c r="AY50" i="26"/>
  <c r="V47" i="11"/>
  <c r="AY46" i="34"/>
  <c r="AY46" i="33"/>
  <c r="AY46" i="26"/>
  <c r="AY46" i="32"/>
  <c r="V43" i="11"/>
  <c r="AY42" i="34"/>
  <c r="AY42" i="33"/>
  <c r="AY42" i="32"/>
  <c r="AY42" i="26"/>
  <c r="V39" i="11"/>
  <c r="AY38" i="34"/>
  <c r="AY38" i="33"/>
  <c r="AY38" i="32"/>
  <c r="AY38" i="26"/>
  <c r="V35" i="11"/>
  <c r="AY34" i="32"/>
  <c r="AY34" i="26"/>
  <c r="AY34" i="33"/>
  <c r="AY34" i="34"/>
  <c r="V31" i="11"/>
  <c r="AY30" i="33"/>
  <c r="AY30" i="26"/>
  <c r="AY30" i="34"/>
  <c r="AY30" i="32"/>
  <c r="V27" i="11"/>
  <c r="AY26" i="33"/>
  <c r="AY26" i="34"/>
  <c r="AY26" i="26"/>
  <c r="AY26" i="32"/>
  <c r="V23" i="11"/>
  <c r="AY22" i="34"/>
  <c r="AY22" i="33"/>
  <c r="AY22" i="32"/>
  <c r="AY22" i="26"/>
  <c r="V19" i="11"/>
  <c r="AY18" i="34"/>
  <c r="AY18" i="32"/>
  <c r="AY18" i="33"/>
  <c r="AY18" i="26"/>
  <c r="V15" i="11"/>
  <c r="AY14" i="34"/>
  <c r="AY14" i="32"/>
  <c r="AY14" i="33"/>
  <c r="AY14" i="26"/>
  <c r="AY10" i="26"/>
  <c r="AY10" i="32"/>
  <c r="AY10" i="34"/>
  <c r="AY10" i="33"/>
  <c r="V7" i="11"/>
  <c r="AY6" i="34"/>
  <c r="AY6" i="26"/>
  <c r="AY6" i="33"/>
  <c r="AY6" i="32"/>
  <c r="X93" i="11"/>
  <c r="BB92" i="26"/>
  <c r="BB92" i="33"/>
  <c r="BB92" i="34"/>
  <c r="BB92" i="32"/>
  <c r="X89" i="11"/>
  <c r="BB88" i="32"/>
  <c r="BB88" i="33"/>
  <c r="BB88" i="34"/>
  <c r="BB88" i="26"/>
  <c r="X85" i="11"/>
  <c r="BB84" i="33"/>
  <c r="BB84" i="34"/>
  <c r="BB84" i="32"/>
  <c r="BB84" i="26"/>
  <c r="X81" i="11"/>
  <c r="BB80" i="34"/>
  <c r="BB80" i="32"/>
  <c r="BB80" i="26"/>
  <c r="BB80" i="33"/>
  <c r="X77" i="11"/>
  <c r="BB76" i="34"/>
  <c r="BB76" i="32"/>
  <c r="BB76" i="33"/>
  <c r="BB76" i="26"/>
  <c r="X73" i="11"/>
  <c r="BB72" i="34"/>
  <c r="BB72" i="33"/>
  <c r="BB72" i="26"/>
  <c r="BB72" i="32"/>
  <c r="X69" i="11"/>
  <c r="BB68" i="34"/>
  <c r="BB68" i="32"/>
  <c r="BB68" i="33"/>
  <c r="BB68" i="26"/>
  <c r="X65" i="11"/>
  <c r="BB64" i="33"/>
  <c r="BB64" i="32"/>
  <c r="BB64" i="34"/>
  <c r="BB64" i="26"/>
  <c r="X61" i="11"/>
  <c r="BB60" i="33"/>
  <c r="BB60" i="34"/>
  <c r="BB60" i="26"/>
  <c r="BB60" i="32"/>
  <c r="X57" i="11"/>
  <c r="BB56" i="32"/>
  <c r="BB56" i="33"/>
  <c r="BB56" i="26"/>
  <c r="BB56" i="34"/>
  <c r="BD40" i="33"/>
  <c r="BC40" i="33"/>
  <c r="BC36" i="33"/>
  <c r="BD36" i="33"/>
  <c r="BD32" i="26"/>
  <c r="BC32" i="26"/>
  <c r="BC16" i="26"/>
  <c r="BD16" i="26"/>
  <c r="BF90" i="26"/>
  <c r="BG90" i="26"/>
  <c r="BF86" i="34"/>
  <c r="BG86" i="34"/>
  <c r="BG82" i="26"/>
  <c r="BF82" i="26"/>
  <c r="BF74" i="32"/>
  <c r="BG74" i="32"/>
  <c r="BF50" i="34"/>
  <c r="BG50" i="34"/>
  <c r="BG38" i="26"/>
  <c r="BF38" i="26"/>
  <c r="BF34" i="34"/>
  <c r="BG34" i="34"/>
  <c r="BF26" i="26"/>
  <c r="BG26" i="26"/>
  <c r="BG18" i="26"/>
  <c r="BF18" i="26"/>
  <c r="BG14" i="26"/>
  <c r="BF14" i="26"/>
  <c r="BG6" i="33"/>
  <c r="BF6" i="33"/>
  <c r="X50" i="11"/>
  <c r="BB49" i="34"/>
  <c r="BB49" i="33"/>
  <c r="X46" i="11"/>
  <c r="BB45" i="34"/>
  <c r="BB45" i="26"/>
  <c r="BB45" i="33"/>
  <c r="X42" i="11"/>
  <c r="BB41" i="33"/>
  <c r="BB41" i="32"/>
  <c r="X38" i="11"/>
  <c r="BB37" i="33"/>
  <c r="X34" i="11"/>
  <c r="BB33" i="33"/>
  <c r="BB33" i="32"/>
  <c r="BB33" i="26"/>
  <c r="X30" i="11"/>
  <c r="BB29" i="33"/>
  <c r="BB29" i="34"/>
  <c r="X26" i="11"/>
  <c r="BB25" i="32"/>
  <c r="BB25" i="26"/>
  <c r="X22" i="11"/>
  <c r="BB21" i="33"/>
  <c r="BB21" i="26"/>
  <c r="X18" i="11"/>
  <c r="BB17" i="33"/>
  <c r="BB17" i="34"/>
  <c r="BB13" i="33"/>
  <c r="BB13" i="34"/>
  <c r="BC9" i="34"/>
  <c r="BD9" i="34"/>
  <c r="BE5" i="34"/>
  <c r="BE5" i="33"/>
  <c r="Z92" i="11"/>
  <c r="BE91" i="34"/>
  <c r="BE91" i="33"/>
  <c r="Z88" i="11"/>
  <c r="BE87" i="34"/>
  <c r="BE87" i="33"/>
  <c r="BE83" i="33"/>
  <c r="BE83" i="32"/>
  <c r="BE79" i="26"/>
  <c r="BE79" i="33"/>
  <c r="Z76" i="11"/>
  <c r="BE75" i="33"/>
  <c r="BE75" i="32"/>
  <c r="Z72" i="11"/>
  <c r="BE71" i="32"/>
  <c r="Z68" i="11"/>
  <c r="BE67" i="33"/>
  <c r="Z64" i="11"/>
  <c r="BE63" i="34"/>
  <c r="BE63" i="32"/>
  <c r="Z60" i="11"/>
  <c r="BE59" i="34"/>
  <c r="Z56" i="11"/>
  <c r="BE55" i="34"/>
  <c r="BE55" i="33"/>
  <c r="Z52" i="11"/>
  <c r="BE51" i="33"/>
  <c r="BE51" i="34"/>
  <c r="Z48" i="11"/>
  <c r="BE47" i="34"/>
  <c r="Z44" i="11"/>
  <c r="BE43" i="32"/>
  <c r="BE43" i="34"/>
  <c r="Z40" i="11"/>
  <c r="BE39" i="33"/>
  <c r="BE39" i="32"/>
  <c r="Z36" i="11"/>
  <c r="BE35" i="33"/>
  <c r="BE35" i="34"/>
  <c r="Z32" i="11"/>
  <c r="BE31" i="33"/>
  <c r="BE31" i="32"/>
  <c r="Z28" i="11"/>
  <c r="BE27" i="33"/>
  <c r="BE27" i="34"/>
  <c r="Z24" i="11"/>
  <c r="BE23" i="26"/>
  <c r="BE23" i="32"/>
  <c r="Z20" i="11"/>
  <c r="BE19" i="32"/>
  <c r="BE19" i="33"/>
  <c r="Z16" i="11"/>
  <c r="BE15" i="34"/>
  <c r="BE15" i="26"/>
  <c r="BE15" i="33"/>
  <c r="BE11" i="33"/>
  <c r="BE11" i="26"/>
  <c r="BE11" i="34"/>
  <c r="Z8" i="11"/>
  <c r="BE7" i="34"/>
  <c r="AE112" i="34"/>
  <c r="AE112" i="32"/>
  <c r="AK112" i="26"/>
  <c r="AL112" i="26" s="1"/>
  <c r="AK112" i="34"/>
  <c r="AL112" i="34" s="1"/>
  <c r="BA112" i="34"/>
  <c r="BH112" i="34"/>
  <c r="R105" i="33"/>
  <c r="R108" i="33"/>
  <c r="AT112" i="33"/>
  <c r="AU112" i="33" s="1"/>
  <c r="BB37" i="34"/>
  <c r="BE10" i="26"/>
  <c r="BE71" i="26"/>
  <c r="X102" i="26"/>
  <c r="R106" i="26"/>
  <c r="BE24" i="26"/>
  <c r="AN114" i="33"/>
  <c r="AO114" i="33" s="1"/>
  <c r="BB29" i="26"/>
  <c r="BB12" i="26"/>
  <c r="BB36" i="26"/>
  <c r="BE36" i="26"/>
  <c r="AW114" i="33"/>
  <c r="AX114" i="33" s="1"/>
  <c r="AK114" i="33"/>
  <c r="AL114" i="33" s="1"/>
  <c r="AZ114" i="33"/>
  <c r="BE6" i="26"/>
  <c r="Z102" i="26"/>
  <c r="X106" i="26"/>
  <c r="AP5" i="26"/>
  <c r="P5" i="26"/>
  <c r="P105" i="26" s="1"/>
  <c r="AS5" i="26"/>
  <c r="R5" i="26"/>
  <c r="R105" i="26" s="1"/>
  <c r="AK114" i="26"/>
  <c r="AL114" i="26" s="1"/>
  <c r="BB40" i="32"/>
  <c r="BE75" i="34"/>
  <c r="BE38" i="32"/>
  <c r="BB33" i="34"/>
  <c r="BE47" i="33"/>
  <c r="AP5" i="32"/>
  <c r="P5" i="32"/>
  <c r="P101" i="32" s="1"/>
  <c r="J108" i="32"/>
  <c r="AN114" i="32"/>
  <c r="AO114" i="32" s="1"/>
  <c r="AQ112" i="32"/>
  <c r="AR112" i="32" s="1"/>
  <c r="BE87" i="32"/>
  <c r="BE8" i="32"/>
  <c r="BB8" i="32"/>
  <c r="BB12" i="32"/>
  <c r="BE94" i="33"/>
  <c r="BB5" i="34"/>
  <c r="X5" i="34"/>
  <c r="X103" i="34" s="1"/>
  <c r="AN114" i="34"/>
  <c r="AO114" i="34" s="1"/>
  <c r="AW114" i="34"/>
  <c r="AX114" i="34" s="1"/>
  <c r="BE79" i="34"/>
  <c r="BE11" i="32"/>
  <c r="BF114" i="26"/>
  <c r="BG114" i="26" s="1"/>
  <c r="BE16" i="32"/>
  <c r="BE59" i="32"/>
  <c r="BE15" i="32"/>
  <c r="BE8" i="34"/>
  <c r="BE51" i="32"/>
  <c r="BE94" i="34"/>
  <c r="BE32" i="34"/>
  <c r="BF112" i="32"/>
  <c r="BG112" i="32" s="1"/>
  <c r="BE23" i="34"/>
  <c r="BE63" i="33"/>
  <c r="BE39" i="34"/>
  <c r="AH114" i="33"/>
  <c r="AI114" i="33" s="1"/>
  <c r="AE111" i="33"/>
  <c r="BB13" i="26"/>
  <c r="BB17" i="26"/>
  <c r="BE67" i="26"/>
  <c r="BE47" i="32"/>
  <c r="AW111" i="32"/>
  <c r="AX111" i="32" s="1"/>
  <c r="AK112" i="32"/>
  <c r="AL112" i="32" s="1"/>
  <c r="AW111" i="34"/>
  <c r="AX111" i="34" s="1"/>
  <c r="BE23" i="33"/>
  <c r="N107" i="26"/>
  <c r="X53" i="11"/>
  <c r="BB52" i="33"/>
  <c r="X49" i="11"/>
  <c r="BB48" i="34"/>
  <c r="X45" i="11"/>
  <c r="BB44" i="34"/>
  <c r="BB44" i="33"/>
  <c r="X41" i="11"/>
  <c r="BB40" i="34"/>
  <c r="X37" i="11"/>
  <c r="BB36" i="34"/>
  <c r="X33" i="11"/>
  <c r="BB32" i="33"/>
  <c r="BB32" i="34"/>
  <c r="X29" i="11"/>
  <c r="BB28" i="33"/>
  <c r="BB28" i="34"/>
  <c r="X25" i="11"/>
  <c r="BB24" i="34"/>
  <c r="BB24" i="33"/>
  <c r="BB24" i="26"/>
  <c r="X21" i="11"/>
  <c r="BB20" i="34"/>
  <c r="X17" i="11"/>
  <c r="BB16" i="34"/>
  <c r="BD12" i="33"/>
  <c r="BC12" i="33"/>
  <c r="BD8" i="33"/>
  <c r="BC8" i="33"/>
  <c r="Z91" i="11"/>
  <c r="BE90" i="33"/>
  <c r="BE90" i="34"/>
  <c r="Z87" i="11"/>
  <c r="BE86" i="32"/>
  <c r="Z83" i="11"/>
  <c r="BE82" i="32"/>
  <c r="Z79" i="11"/>
  <c r="BE78" i="33"/>
  <c r="Z75" i="11"/>
  <c r="BE74" i="33"/>
  <c r="Z71" i="11"/>
  <c r="BE70" i="32"/>
  <c r="BE70" i="33"/>
  <c r="Z67" i="11"/>
  <c r="BE66" i="33"/>
  <c r="BE66" i="32"/>
  <c r="Z63" i="11"/>
  <c r="BE62" i="33"/>
  <c r="BE62" i="26"/>
  <c r="BE62" i="34"/>
  <c r="BE62" i="32"/>
  <c r="Z59" i="11"/>
  <c r="BE58" i="34"/>
  <c r="BE58" i="33"/>
  <c r="Z55" i="11"/>
  <c r="BE54" i="34"/>
  <c r="Z51" i="11"/>
  <c r="BE50" i="26"/>
  <c r="BE50" i="32"/>
  <c r="Z47" i="11"/>
  <c r="BE46" i="34"/>
  <c r="Z43" i="11"/>
  <c r="BE42" i="34"/>
  <c r="BE42" i="33"/>
  <c r="Z39" i="11"/>
  <c r="BE38" i="34"/>
  <c r="BE38" i="33"/>
  <c r="Z35" i="11"/>
  <c r="BE34" i="32"/>
  <c r="BE34" i="26"/>
  <c r="Z31" i="11"/>
  <c r="BE30" i="33"/>
  <c r="Z27" i="11"/>
  <c r="BE26" i="34"/>
  <c r="BE26" i="33"/>
  <c r="Z23" i="11"/>
  <c r="BE22" i="34"/>
  <c r="BE22" i="33"/>
  <c r="Z19" i="11"/>
  <c r="BE18" i="34"/>
  <c r="BE18" i="32"/>
  <c r="Z15" i="11"/>
  <c r="BE14" i="34"/>
  <c r="BE14" i="33"/>
  <c r="BE14" i="32"/>
  <c r="BG10" i="32"/>
  <c r="BF10" i="32"/>
  <c r="Z7" i="11"/>
  <c r="BE6" i="34"/>
  <c r="AQ114" i="33"/>
  <c r="AR114" i="33" s="1"/>
  <c r="AQ114" i="34"/>
  <c r="AR114" i="34" s="1"/>
  <c r="BC114" i="34"/>
  <c r="BD114" i="34" s="1"/>
  <c r="BC114" i="26"/>
  <c r="BD114" i="26" s="1"/>
  <c r="BE31" i="26"/>
  <c r="BB44" i="26"/>
  <c r="BE70" i="26"/>
  <c r="BE39" i="26"/>
  <c r="AH112" i="33"/>
  <c r="AI112" i="33" s="1"/>
  <c r="BE83" i="26"/>
  <c r="AK112" i="33"/>
  <c r="AL112" i="33" s="1"/>
  <c r="BF112" i="33"/>
  <c r="BG112" i="33" s="1"/>
  <c r="J107" i="26"/>
  <c r="AN112" i="33"/>
  <c r="AO112" i="33" s="1"/>
  <c r="BC111" i="33"/>
  <c r="BD111" i="33" s="1"/>
  <c r="BE75" i="26"/>
  <c r="V102" i="26"/>
  <c r="P106" i="26"/>
  <c r="L106" i="26"/>
  <c r="BC114" i="33"/>
  <c r="BD114" i="33" s="1"/>
  <c r="AZ112" i="33"/>
  <c r="BE54" i="26"/>
  <c r="BE7" i="26"/>
  <c r="BB9" i="26"/>
  <c r="BE35" i="26"/>
  <c r="BE19" i="26"/>
  <c r="BE58" i="26"/>
  <c r="BB8" i="26"/>
  <c r="AV5" i="26"/>
  <c r="T5" i="26"/>
  <c r="T105" i="26" s="1"/>
  <c r="AN5" i="26"/>
  <c r="N5" i="26"/>
  <c r="N105" i="26" s="1"/>
  <c r="BE5" i="26"/>
  <c r="Z5" i="26"/>
  <c r="Z105" i="26" s="1"/>
  <c r="BE54" i="32"/>
  <c r="BE7" i="33"/>
  <c r="AD5" i="32"/>
  <c r="AV5" i="32"/>
  <c r="BB5" i="32"/>
  <c r="AG5" i="32"/>
  <c r="AJ5" i="32"/>
  <c r="BE5" i="32"/>
  <c r="AS5" i="32"/>
  <c r="AY5" i="32"/>
  <c r="AT112" i="32"/>
  <c r="AU112" i="32" s="1"/>
  <c r="BC114" i="32"/>
  <c r="BD114" i="32" s="1"/>
  <c r="BB21" i="34"/>
  <c r="BE71" i="33"/>
  <c r="BE50" i="33"/>
  <c r="BB20" i="33"/>
  <c r="BE67" i="32"/>
  <c r="AP5" i="34"/>
  <c r="P5" i="34"/>
  <c r="P101" i="34" s="1"/>
  <c r="BE66" i="34"/>
  <c r="BE71" i="34"/>
  <c r="BE74" i="34"/>
  <c r="BE90" i="32"/>
  <c r="AQ112" i="26"/>
  <c r="AR112" i="26" s="1"/>
  <c r="AH112" i="26"/>
  <c r="AI112" i="26" s="1"/>
  <c r="AH114" i="26"/>
  <c r="AI114" i="26" s="1"/>
  <c r="BB21" i="32"/>
  <c r="BB20" i="32"/>
  <c r="BB41" i="34"/>
  <c r="BE26" i="32"/>
  <c r="BE58" i="32"/>
  <c r="BB49" i="32"/>
  <c r="BB45" i="32"/>
  <c r="BF114" i="32"/>
  <c r="BG114" i="32" s="1"/>
  <c r="BC112" i="32"/>
  <c r="BD112" i="32" s="1"/>
  <c r="AK111" i="32"/>
  <c r="AL111" i="32" s="1"/>
  <c r="BE79" i="32"/>
  <c r="BB52" i="34"/>
  <c r="BB9" i="33"/>
  <c r="L102" i="26"/>
  <c r="N106" i="26"/>
  <c r="R108" i="26"/>
  <c r="BE59" i="26"/>
  <c r="BB28" i="32"/>
  <c r="BE28" i="32"/>
  <c r="BB32" i="32"/>
  <c r="BF112" i="26"/>
  <c r="BG112" i="26" s="1"/>
  <c r="BB13" i="32"/>
  <c r="BB17" i="32"/>
  <c r="BB52" i="32"/>
  <c r="BB12" i="34"/>
  <c r="AT111" i="32"/>
  <c r="AU111" i="32" s="1"/>
  <c r="AQ114" i="32"/>
  <c r="AR114" i="32" s="1"/>
  <c r="BE43" i="26"/>
  <c r="AK114" i="34"/>
  <c r="AL114" i="34" s="1"/>
  <c r="BE47" i="26"/>
  <c r="AW112" i="33"/>
  <c r="AX112" i="33" s="1"/>
  <c r="N102" i="26"/>
  <c r="BB41" i="26"/>
  <c r="AZ111" i="33"/>
  <c r="AW111" i="33"/>
  <c r="AX111" i="33" s="1"/>
  <c r="BE86" i="26"/>
  <c r="BE94" i="26"/>
  <c r="BE28" i="26"/>
  <c r="BC112" i="33"/>
  <c r="BD112" i="33" s="1"/>
  <c r="BE87" i="26"/>
  <c r="BE55" i="26"/>
  <c r="BE22" i="26"/>
  <c r="J102" i="26"/>
  <c r="Z106" i="26"/>
  <c r="AY5" i="26"/>
  <c r="V5" i="26"/>
  <c r="V105" i="26" s="1"/>
  <c r="BB5" i="26"/>
  <c r="X5" i="26"/>
  <c r="X105" i="26" s="1"/>
  <c r="AW112" i="26"/>
  <c r="AX112" i="26" s="1"/>
  <c r="AW114" i="26"/>
  <c r="AX114" i="26" s="1"/>
  <c r="AZ112" i="26"/>
  <c r="BB37" i="26"/>
  <c r="BE91" i="32"/>
  <c r="BB44" i="32"/>
  <c r="BE20" i="33"/>
  <c r="BE18" i="33"/>
  <c r="AE114" i="34"/>
  <c r="AT112" i="34"/>
  <c r="AU112" i="34" s="1"/>
  <c r="BE78" i="34"/>
  <c r="AQ112" i="33"/>
  <c r="AR112" i="33" s="1"/>
  <c r="BE42" i="26"/>
  <c r="BE30" i="26"/>
  <c r="AE112" i="26"/>
  <c r="BB24" i="32"/>
  <c r="BE67" i="34"/>
  <c r="BE43" i="33"/>
  <c r="BE27" i="32"/>
  <c r="BB48" i="32"/>
  <c r="AE114" i="32"/>
  <c r="AT114" i="32"/>
  <c r="AU114" i="32" s="1"/>
  <c r="BE78" i="32"/>
  <c r="BB37" i="32"/>
  <c r="BE10" i="33"/>
  <c r="BE35" i="32"/>
  <c r="BB48" i="33"/>
  <c r="AH114" i="34"/>
  <c r="AI114" i="34" s="1"/>
  <c r="AE114" i="33"/>
  <c r="BB49" i="26"/>
  <c r="BB36" i="32"/>
  <c r="AZ114" i="26"/>
  <c r="BE74" i="26"/>
  <c r="BE6" i="32"/>
  <c r="BE12" i="34"/>
  <c r="AH112" i="32"/>
  <c r="AI112" i="32" s="1"/>
  <c r="BE54" i="33"/>
  <c r="BB16" i="33"/>
  <c r="BH114" i="34"/>
  <c r="BE82" i="33"/>
  <c r="Z45" i="11"/>
  <c r="BE44" i="34"/>
  <c r="BE44" i="33"/>
  <c r="Z41" i="11"/>
  <c r="BE40" i="33"/>
  <c r="BE40" i="34"/>
  <c r="Z37" i="11"/>
  <c r="BE36" i="33"/>
  <c r="BE36" i="34"/>
  <c r="Z33" i="11"/>
  <c r="BE32" i="33"/>
  <c r="Z29" i="11"/>
  <c r="BE28" i="33"/>
  <c r="Z25" i="11"/>
  <c r="BE24" i="34"/>
  <c r="BE24" i="33"/>
  <c r="Z21" i="11"/>
  <c r="BE20" i="26"/>
  <c r="BE20" i="34"/>
  <c r="Z17" i="11"/>
  <c r="BE16" i="34"/>
  <c r="BF12" i="33"/>
  <c r="BG12" i="33"/>
  <c r="BG8" i="33"/>
  <c r="BF8" i="33"/>
  <c r="AE111" i="32"/>
  <c r="AE111" i="34"/>
  <c r="AH111" i="32"/>
  <c r="AI111" i="32" s="1"/>
  <c r="AH111" i="26"/>
  <c r="AI111" i="26" s="1"/>
  <c r="AK111" i="34"/>
  <c r="AL111" i="34" s="1"/>
  <c r="AK111" i="26"/>
  <c r="AL111" i="26" s="1"/>
  <c r="AN111" i="32"/>
  <c r="AO111" i="32" s="1"/>
  <c r="AN111" i="26"/>
  <c r="AO111" i="26" s="1"/>
  <c r="AQ111" i="32"/>
  <c r="AR111" i="32" s="1"/>
  <c r="AQ111" i="34"/>
  <c r="AR111" i="34" s="1"/>
  <c r="AZ111" i="34"/>
  <c r="AZ111" i="26"/>
  <c r="BC111" i="34"/>
  <c r="BD111" i="34" s="1"/>
  <c r="BC111" i="32"/>
  <c r="BD111" i="32" s="1"/>
  <c r="BF111" i="26"/>
  <c r="BG111" i="26" s="1"/>
  <c r="BF111" i="32"/>
  <c r="BG111" i="32" s="1"/>
  <c r="BE12" i="26"/>
  <c r="BE44" i="26"/>
  <c r="BB28" i="26"/>
  <c r="H5" i="33"/>
  <c r="AD5" i="33"/>
  <c r="BF114" i="33"/>
  <c r="BG114" i="33" s="1"/>
  <c r="AT114" i="33"/>
  <c r="AU114" i="33" s="1"/>
  <c r="BE78" i="26"/>
  <c r="BE63" i="26"/>
  <c r="BE66" i="26"/>
  <c r="BB25" i="33"/>
  <c r="BB40" i="26"/>
  <c r="BE91" i="26"/>
  <c r="BE46" i="26"/>
  <c r="BB52" i="26"/>
  <c r="BF111" i="33"/>
  <c r="BG111" i="33" s="1"/>
  <c r="AN111" i="33"/>
  <c r="AO111" i="33" s="1"/>
  <c r="AE112" i="33"/>
  <c r="AH111" i="33"/>
  <c r="AI111" i="33" s="1"/>
  <c r="AQ111" i="33"/>
  <c r="AR111" i="33" s="1"/>
  <c r="L107" i="26"/>
  <c r="T106" i="26"/>
  <c r="Z108" i="26"/>
  <c r="BB20" i="26"/>
  <c r="BB48" i="26"/>
  <c r="BE94" i="32"/>
  <c r="AG5" i="26"/>
  <c r="J5" i="26"/>
  <c r="J105" i="26" s="1"/>
  <c r="AJ5" i="26"/>
  <c r="L5" i="26"/>
  <c r="L105" i="26" s="1"/>
  <c r="AD5" i="26"/>
  <c r="H5" i="26"/>
  <c r="H105" i="26" s="1"/>
  <c r="BC112" i="26"/>
  <c r="BD112" i="26" s="1"/>
  <c r="AN112" i="26"/>
  <c r="AO112" i="26" s="1"/>
  <c r="BE40" i="32"/>
  <c r="BE83" i="34"/>
  <c r="BE46" i="32"/>
  <c r="AZ114" i="32"/>
  <c r="AN112" i="32"/>
  <c r="AO112" i="32" s="1"/>
  <c r="BE59" i="33"/>
  <c r="BE30" i="34"/>
  <c r="BE12" i="32"/>
  <c r="BE31" i="34"/>
  <c r="AD5" i="34"/>
  <c r="H5" i="34"/>
  <c r="H103" i="34" s="1"/>
  <c r="L105" i="34"/>
  <c r="L108" i="34"/>
  <c r="AT111" i="34"/>
  <c r="AU111" i="34" s="1"/>
  <c r="BE55" i="32"/>
  <c r="BB25" i="34"/>
  <c r="BE8" i="26"/>
  <c r="BE51" i="26"/>
  <c r="BE27" i="26"/>
  <c r="AQ111" i="26"/>
  <c r="AR111" i="26" s="1"/>
  <c r="BI114" i="26"/>
  <c r="BE19" i="34"/>
  <c r="BE42" i="32"/>
  <c r="BB16" i="32"/>
  <c r="BE30" i="32"/>
  <c r="BB8" i="34"/>
  <c r="BE86" i="33"/>
  <c r="BE34" i="33"/>
  <c r="BB29" i="32"/>
  <c r="BE82" i="34"/>
  <c r="H102" i="26"/>
  <c r="J106" i="26"/>
  <c r="J108" i="26"/>
  <c r="H104" i="26"/>
  <c r="BE70" i="34"/>
  <c r="BE32" i="32"/>
  <c r="AT114" i="26"/>
  <c r="AU114" i="26" s="1"/>
  <c r="BB9" i="32"/>
  <c r="AW112" i="32"/>
  <c r="AX112" i="32" s="1"/>
  <c r="AZ112" i="32"/>
  <c r="BE7" i="32"/>
  <c r="BE46" i="33"/>
  <c r="BE22" i="32"/>
  <c r="BE16" i="33"/>
  <c r="BE10" i="34"/>
  <c r="AT111" i="33"/>
  <c r="AU111" i="33" s="1"/>
  <c r="R107" i="26"/>
  <c r="V107" i="26"/>
  <c r="L104" i="26"/>
  <c r="N104" i="26"/>
  <c r="P108" i="33"/>
  <c r="X102" i="34"/>
  <c r="L17" i="17"/>
  <c r="V17" i="17"/>
  <c r="P20" i="17"/>
  <c r="V25" i="17"/>
  <c r="L18" i="17"/>
  <c r="N33" i="17"/>
  <c r="T42" i="17"/>
  <c r="P15" i="17"/>
  <c r="Z60" i="17"/>
  <c r="J19" i="17"/>
  <c r="L47" i="17"/>
  <c r="V64" i="17"/>
  <c r="V18" i="17"/>
  <c r="J23" i="17"/>
  <c r="H57" i="17"/>
  <c r="P23" i="17"/>
  <c r="J32" i="17"/>
  <c r="N52" i="17"/>
  <c r="X51" i="17"/>
  <c r="N18" i="17"/>
  <c r="AB36" i="17"/>
  <c r="R64" i="17"/>
  <c r="AB58" i="17"/>
  <c r="J33" i="17"/>
  <c r="Z33" i="17"/>
  <c r="R42" i="17"/>
  <c r="V51" i="17"/>
  <c r="P36" i="17"/>
  <c r="T48" i="17"/>
  <c r="AB47" i="17"/>
  <c r="H33" i="17"/>
  <c r="N42" i="17"/>
  <c r="X18" i="17"/>
  <c r="V36" i="17"/>
  <c r="H64" i="17"/>
  <c r="P48" i="17"/>
  <c r="V67" i="17"/>
  <c r="H54" i="17"/>
  <c r="J54" i="17"/>
  <c r="T26" i="17"/>
  <c r="R29" i="17"/>
  <c r="X59" i="17"/>
  <c r="L52" i="17"/>
  <c r="V32" i="17"/>
  <c r="H24" i="17"/>
  <c r="V58" i="17"/>
  <c r="V47" i="17"/>
  <c r="R52" i="17"/>
  <c r="P52" i="17"/>
  <c r="P47" i="17"/>
  <c r="N64" i="17"/>
  <c r="R33" i="17"/>
  <c r="R18" i="17"/>
  <c r="V19" i="17"/>
  <c r="H58" i="17"/>
  <c r="L20" i="17"/>
  <c r="R25" i="17"/>
  <c r="P24" i="17"/>
  <c r="L36" i="17"/>
  <c r="H48" i="17"/>
  <c r="H53" i="17"/>
  <c r="V37" i="17"/>
  <c r="J37" i="17"/>
  <c r="R34" i="17"/>
  <c r="P69" i="17"/>
  <c r="X45" i="17"/>
  <c r="H39" i="17"/>
  <c r="V50" i="17"/>
  <c r="R59" i="17"/>
  <c r="Z69" i="17"/>
  <c r="R69" i="17"/>
  <c r="Z16" i="17"/>
  <c r="Z39" i="17"/>
  <c r="H50" i="17"/>
  <c r="T57" i="17"/>
  <c r="V34" i="17"/>
  <c r="J52" i="17"/>
  <c r="P32" i="17"/>
  <c r="R48" i="17"/>
  <c r="P58" i="17"/>
  <c r="Z20" i="17"/>
  <c r="J15" i="17"/>
  <c r="P25" i="17"/>
  <c r="J24" i="17"/>
  <c r="L19" i="17"/>
  <c r="H67" i="17"/>
  <c r="L45" i="17"/>
  <c r="T32" i="17"/>
  <c r="J36" i="17"/>
  <c r="R19" i="17"/>
  <c r="N58" i="17"/>
  <c r="J20" i="17"/>
  <c r="X20" i="17"/>
  <c r="AB42" i="17"/>
  <c r="L15" i="17"/>
  <c r="N25" i="17"/>
  <c r="L25" i="17"/>
  <c r="J60" i="17"/>
  <c r="X60" i="17"/>
  <c r="T47" i="17"/>
  <c r="H52" i="17"/>
  <c r="R32" i="17"/>
  <c r="H47" i="17"/>
  <c r="Z15" i="17"/>
  <c r="T19" i="17"/>
  <c r="P60" i="17"/>
  <c r="V48" i="17"/>
  <c r="P64" i="17"/>
  <c r="R20" i="17"/>
  <c r="P42" i="17"/>
  <c r="R36" i="17"/>
  <c r="T58" i="17"/>
  <c r="L58" i="17"/>
  <c r="T33" i="17"/>
  <c r="L33" i="17"/>
  <c r="N20" i="17"/>
  <c r="H20" i="17"/>
  <c r="V42" i="17"/>
  <c r="L42" i="17"/>
  <c r="R15" i="17"/>
  <c r="N15" i="17"/>
  <c r="Z25" i="17"/>
  <c r="X25" i="17"/>
  <c r="H60" i="17"/>
  <c r="V60" i="17"/>
  <c r="T18" i="17"/>
  <c r="Z24" i="17"/>
  <c r="P19" i="17"/>
  <c r="T36" i="17"/>
  <c r="X47" i="17"/>
  <c r="L64" i="17"/>
  <c r="Z64" i="17"/>
  <c r="L48" i="17"/>
  <c r="Z48" i="17"/>
  <c r="N60" i="17"/>
  <c r="Z42" i="17"/>
  <c r="X53" i="17"/>
  <c r="Z67" i="17"/>
  <c r="R53" i="17"/>
  <c r="Z51" i="17"/>
  <c r="R51" i="17"/>
  <c r="N54" i="17"/>
  <c r="X38" i="17"/>
  <c r="L39" i="17"/>
  <c r="L29" i="17"/>
  <c r="V45" i="17"/>
  <c r="P59" i="17"/>
  <c r="AB69" i="17"/>
  <c r="T29" i="17"/>
  <c r="V29" i="17"/>
  <c r="P45" i="17"/>
  <c r="AB59" i="17"/>
  <c r="Z23" i="17"/>
  <c r="H23" i="17"/>
  <c r="N57" i="17"/>
  <c r="J57" i="17"/>
  <c r="X34" i="17"/>
  <c r="H69" i="17"/>
  <c r="R44" i="17"/>
  <c r="L44" i="17"/>
  <c r="V69" i="17"/>
  <c r="J26" i="17"/>
  <c r="R26" i="17"/>
  <c r="H16" i="17"/>
  <c r="N16" i="17"/>
  <c r="N39" i="17"/>
  <c r="R39" i="17"/>
  <c r="L50" i="17"/>
  <c r="X57" i="17"/>
  <c r="P57" i="17"/>
  <c r="J34" i="17"/>
  <c r="V63" i="17"/>
  <c r="N63" i="17"/>
  <c r="AB63" i="17"/>
  <c r="Z21" i="17"/>
  <c r="R46" i="17"/>
  <c r="V62" i="17"/>
  <c r="V28" i="17"/>
  <c r="T66" i="17"/>
  <c r="H38" i="17"/>
  <c r="Z30" i="17"/>
  <c r="AB49" i="17"/>
  <c r="J46" i="17"/>
  <c r="R22" i="17"/>
  <c r="L21" i="17"/>
  <c r="N27" i="17"/>
  <c r="T22" i="17"/>
  <c r="AB56" i="17"/>
  <c r="R70" i="17"/>
  <c r="V43" i="17"/>
  <c r="R31" i="17"/>
  <c r="Z68" i="17"/>
  <c r="P30" i="17"/>
  <c r="H46" i="17"/>
  <c r="P22" i="17"/>
  <c r="L23" i="17"/>
  <c r="L30" i="17"/>
  <c r="J38" i="17"/>
  <c r="L27" i="17"/>
  <c r="Z22" i="17"/>
  <c r="N59" i="17"/>
  <c r="P35" i="17"/>
  <c r="H66" i="17"/>
  <c r="R68" i="17"/>
  <c r="T28" i="17"/>
  <c r="T17" i="17"/>
  <c r="X61" i="17"/>
  <c r="R65" i="17"/>
  <c r="N41" i="17"/>
  <c r="T43" i="17"/>
  <c r="R35" i="17"/>
  <c r="P41" i="17"/>
  <c r="V31" i="17"/>
  <c r="X66" i="17"/>
  <c r="N68" i="17"/>
  <c r="Z17" i="17"/>
  <c r="V55" i="17"/>
  <c r="H19" i="17"/>
  <c r="T60" i="17"/>
  <c r="T15" i="17"/>
  <c r="T25" i="17"/>
  <c r="V24" i="17"/>
  <c r="L60" i="17"/>
  <c r="R58" i="17"/>
  <c r="J58" i="17"/>
  <c r="V33" i="17"/>
  <c r="P33" i="17"/>
  <c r="T20" i="17"/>
  <c r="V20" i="17"/>
  <c r="X42" i="17"/>
  <c r="J42" i="17"/>
  <c r="X15" i="17"/>
  <c r="V15" i="17"/>
  <c r="H25" i="17"/>
  <c r="J25" i="17"/>
  <c r="AB60" i="17"/>
  <c r="Z18" i="17"/>
  <c r="J18" i="17"/>
  <c r="N24" i="17"/>
  <c r="Z19" i="17"/>
  <c r="N36" i="17"/>
  <c r="J47" i="17"/>
  <c r="J64" i="17"/>
  <c r="X64" i="17"/>
  <c r="J48" i="17"/>
  <c r="X48" i="17"/>
  <c r="X24" i="17"/>
  <c r="Z36" i="17"/>
  <c r="Z53" i="17"/>
  <c r="AB53" i="17"/>
  <c r="AB67" i="17"/>
  <c r="R67" i="17"/>
  <c r="L51" i="17"/>
  <c r="AB54" i="17"/>
  <c r="P37" i="17"/>
  <c r="T37" i="17"/>
  <c r="X37" i="17"/>
  <c r="J16" i="17"/>
  <c r="T50" i="17"/>
  <c r="T59" i="17"/>
  <c r="J69" i="17"/>
  <c r="P29" i="17"/>
  <c r="X29" i="17"/>
  <c r="N45" i="17"/>
  <c r="Z59" i="17"/>
  <c r="T23" i="17"/>
  <c r="R23" i="17"/>
  <c r="L26" i="17"/>
  <c r="L69" i="17"/>
  <c r="Z26" i="17"/>
  <c r="T45" i="17"/>
  <c r="J44" i="17"/>
  <c r="T69" i="17"/>
  <c r="V26" i="17"/>
  <c r="N26" i="17"/>
  <c r="P16" i="17"/>
  <c r="AB39" i="17"/>
  <c r="T39" i="17"/>
  <c r="R50" i="17"/>
  <c r="J50" i="17"/>
  <c r="V57" i="17"/>
  <c r="P34" i="17"/>
  <c r="Z34" i="17"/>
  <c r="T63" i="17"/>
  <c r="L63" i="17"/>
  <c r="T54" i="17"/>
  <c r="H37" i="17"/>
  <c r="R38" i="17"/>
  <c r="J21" i="17"/>
  <c r="P49" i="17"/>
  <c r="T46" i="17"/>
  <c r="V22" i="17"/>
  <c r="N35" i="17"/>
  <c r="P66" i="17"/>
  <c r="P51" i="17"/>
  <c r="T35" i="17"/>
  <c r="V66" i="17"/>
  <c r="J17" i="17"/>
  <c r="P67" i="17"/>
  <c r="L55" i="17"/>
  <c r="N37" i="17"/>
  <c r="V27" i="17"/>
  <c r="P21" i="17"/>
  <c r="R27" i="17"/>
  <c r="N22" i="17"/>
  <c r="H49" i="17"/>
  <c r="H56" i="17"/>
  <c r="V68" i="17"/>
  <c r="P31" i="17"/>
  <c r="AB68" i="17"/>
  <c r="J56" i="17"/>
  <c r="T70" i="17"/>
  <c r="H43" i="17"/>
  <c r="H45" i="17"/>
  <c r="L49" i="17"/>
  <c r="V49" i="17"/>
  <c r="Z46" i="17"/>
  <c r="N21" i="17"/>
  <c r="L66" i="17"/>
  <c r="X17" i="17"/>
  <c r="L62" i="17"/>
  <c r="T53" i="17"/>
  <c r="P61" i="17"/>
  <c r="P68" i="17"/>
  <c r="H62" i="17"/>
  <c r="X70" i="17"/>
  <c r="N53" i="17"/>
  <c r="L28" i="17"/>
  <c r="T61" i="17"/>
  <c r="X65" i="17"/>
  <c r="Z41" i="17"/>
  <c r="V40" i="17"/>
  <c r="Z28" i="17"/>
  <c r="R17" i="17"/>
  <c r="N61" i="17"/>
  <c r="AB65" i="17"/>
  <c r="X41" i="17"/>
  <c r="R40" i="17"/>
  <c r="T65" i="17"/>
  <c r="T41" i="17"/>
  <c r="N51" i="17"/>
  <c r="N30" i="17"/>
  <c r="V35" i="17"/>
  <c r="H28" i="17"/>
  <c r="X30" i="17"/>
  <c r="X49" i="17"/>
  <c r="P18" i="17"/>
  <c r="L24" i="17"/>
  <c r="X19" i="17"/>
  <c r="X36" i="17"/>
  <c r="N47" i="17"/>
  <c r="R47" i="17"/>
  <c r="AB64" i="17"/>
  <c r="T64" i="17"/>
  <c r="N48" i="17"/>
  <c r="AB48" i="17"/>
  <c r="R24" i="17"/>
  <c r="X58" i="17"/>
  <c r="X67" i="17"/>
  <c r="J53" i="17"/>
  <c r="L53" i="17"/>
  <c r="X32" i="17"/>
  <c r="N32" i="17"/>
  <c r="AB51" i="17"/>
  <c r="R54" i="17"/>
  <c r="Z32" i="17"/>
  <c r="H51" i="17"/>
  <c r="V54" i="17"/>
  <c r="Z38" i="17"/>
  <c r="V21" i="17"/>
  <c r="N44" i="17"/>
  <c r="Z29" i="17"/>
  <c r="H29" i="17"/>
  <c r="R45" i="17"/>
  <c r="J45" i="17"/>
  <c r="H59" i="17"/>
  <c r="V59" i="17"/>
  <c r="N23" i="17"/>
  <c r="T16" i="17"/>
  <c r="X44" i="17"/>
  <c r="Z50" i="17"/>
  <c r="T44" i="17"/>
  <c r="AB57" i="17"/>
  <c r="H44" i="17"/>
  <c r="X69" i="17"/>
  <c r="H26" i="17"/>
  <c r="P26" i="17"/>
  <c r="L16" i="17"/>
  <c r="X16" i="17"/>
  <c r="X39" i="17"/>
  <c r="P39" i="17"/>
  <c r="N50" i="17"/>
  <c r="R57" i="17"/>
  <c r="T34" i="17"/>
  <c r="H34" i="17"/>
  <c r="P63" i="17"/>
  <c r="H63" i="17"/>
  <c r="H32" i="17"/>
  <c r="P54" i="17"/>
  <c r="R37" i="17"/>
  <c r="X27" i="17"/>
  <c r="T62" i="17"/>
  <c r="J28" i="17"/>
  <c r="Z62" i="17"/>
  <c r="R28" i="17"/>
  <c r="Z45" i="17"/>
  <c r="J30" i="17"/>
  <c r="X46" i="17"/>
  <c r="L22" i="17"/>
  <c r="N38" i="17"/>
  <c r="R30" i="17"/>
  <c r="J49" i="17"/>
  <c r="N46" i="17"/>
  <c r="L46" i="17"/>
  <c r="H22" i="17"/>
  <c r="P70" i="17"/>
  <c r="Z43" i="17"/>
  <c r="L31" i="17"/>
  <c r="V70" i="17"/>
  <c r="Z44" i="17"/>
  <c r="T21" i="17"/>
  <c r="J27" i="17"/>
  <c r="N62" i="17"/>
  <c r="T31" i="17"/>
  <c r="J35" i="17"/>
  <c r="J66" i="17"/>
  <c r="L67" i="17"/>
  <c r="AB55" i="17"/>
  <c r="H40" i="17"/>
  <c r="X31" i="17"/>
  <c r="R56" i="17"/>
  <c r="J68" i="17"/>
  <c r="Z61" i="17"/>
  <c r="L43" i="17"/>
  <c r="V65" i="17"/>
  <c r="J40" i="17"/>
  <c r="X40" i="17"/>
  <c r="V61" i="17"/>
  <c r="AC6" i="17"/>
  <c r="AD6" i="17" s="1"/>
  <c r="R58" i="16"/>
  <c r="T65" i="16"/>
  <c r="P49" i="16"/>
  <c r="L65" i="16"/>
  <c r="N65" i="16"/>
  <c r="P58" i="16"/>
  <c r="N58" i="16"/>
  <c r="L49" i="16"/>
  <c r="R64" i="16"/>
  <c r="J64" i="16"/>
  <c r="R50" i="16"/>
  <c r="V50" i="16"/>
  <c r="R46" i="16"/>
  <c r="L32" i="16"/>
  <c r="V68" i="16"/>
  <c r="V32" i="16"/>
  <c r="L46" i="16"/>
  <c r="N56" i="16"/>
  <c r="X68" i="16"/>
  <c r="V52" i="16"/>
  <c r="N17" i="16"/>
  <c r="R54" i="16"/>
  <c r="Z26" i="16"/>
  <c r="V57" i="16"/>
  <c r="AB57" i="16"/>
  <c r="X26" i="16"/>
  <c r="V69" i="16"/>
  <c r="P69" i="16"/>
  <c r="Z40" i="16"/>
  <c r="H40" i="16"/>
  <c r="T17" i="16"/>
  <c r="V21" i="16"/>
  <c r="R17" i="16"/>
  <c r="V54" i="16"/>
  <c r="V70" i="16"/>
  <c r="AB52" i="16"/>
  <c r="AB59" i="16"/>
  <c r="Z59" i="16"/>
  <c r="P64" i="16"/>
  <c r="V65" i="16"/>
  <c r="AB65" i="16"/>
  <c r="X65" i="16"/>
  <c r="J58" i="16"/>
  <c r="L58" i="16"/>
  <c r="Z49" i="16"/>
  <c r="X64" i="16"/>
  <c r="T64" i="16"/>
  <c r="AB50" i="16"/>
  <c r="Z58" i="16"/>
  <c r="P46" i="16"/>
  <c r="X59" i="16"/>
  <c r="J50" i="16"/>
  <c r="AB68" i="16"/>
  <c r="N32" i="16"/>
  <c r="Z68" i="16"/>
  <c r="X32" i="16"/>
  <c r="Z56" i="16"/>
  <c r="N68" i="16"/>
  <c r="J32" i="16"/>
  <c r="N57" i="16"/>
  <c r="N52" i="16"/>
  <c r="Z17" i="16"/>
  <c r="N54" i="16"/>
  <c r="P57" i="16"/>
  <c r="L57" i="16"/>
  <c r="L26" i="16"/>
  <c r="X69" i="16"/>
  <c r="N69" i="16"/>
  <c r="AB40" i="16"/>
  <c r="J40" i="16"/>
  <c r="X54" i="16"/>
  <c r="R21" i="16"/>
  <c r="X70" i="16"/>
  <c r="Z54" i="16"/>
  <c r="N21" i="16"/>
  <c r="H21" i="16"/>
  <c r="N51" i="16"/>
  <c r="J51" i="16"/>
  <c r="H17" i="16"/>
  <c r="P54" i="16"/>
  <c r="R70" i="16"/>
  <c r="L70" i="16"/>
  <c r="R52" i="16"/>
  <c r="H46" i="16"/>
  <c r="H68" i="16"/>
  <c r="R47" i="16"/>
  <c r="T38" i="16"/>
  <c r="H39" i="16"/>
  <c r="N39" i="16"/>
  <c r="L48" i="16"/>
  <c r="V38" i="16"/>
  <c r="T62" i="16"/>
  <c r="P62" i="16"/>
  <c r="L38" i="16"/>
  <c r="Z47" i="16"/>
  <c r="Z38" i="16"/>
  <c r="J17" i="16"/>
  <c r="R39" i="16"/>
  <c r="P66" i="16"/>
  <c r="T67" i="16"/>
  <c r="Z63" i="16"/>
  <c r="T66" i="16"/>
  <c r="L50" i="16"/>
  <c r="P65" i="16"/>
  <c r="T49" i="16"/>
  <c r="Z65" i="16"/>
  <c r="H65" i="16"/>
  <c r="H58" i="16"/>
  <c r="T58" i="16"/>
  <c r="X49" i="16"/>
  <c r="N49" i="16"/>
  <c r="N64" i="16"/>
  <c r="V64" i="16"/>
  <c r="H50" i="16"/>
  <c r="R49" i="16"/>
  <c r="Z50" i="16"/>
  <c r="T56" i="16"/>
  <c r="L68" i="16"/>
  <c r="V59" i="16"/>
  <c r="AB56" i="16"/>
  <c r="T46" i="16"/>
  <c r="L59" i="16"/>
  <c r="L56" i="16"/>
  <c r="J68" i="16"/>
  <c r="P32" i="16"/>
  <c r="X46" i="16"/>
  <c r="R68" i="16"/>
  <c r="R32" i="16"/>
  <c r="J69" i="16"/>
  <c r="Z57" i="16"/>
  <c r="H57" i="16"/>
  <c r="P26" i="16"/>
  <c r="T26" i="16"/>
  <c r="R69" i="16"/>
  <c r="T69" i="16"/>
  <c r="T40" i="16"/>
  <c r="V40" i="16"/>
  <c r="P52" i="16"/>
  <c r="L54" i="16"/>
  <c r="V17" i="16"/>
  <c r="H69" i="16"/>
  <c r="X21" i="16"/>
  <c r="X51" i="16"/>
  <c r="T51" i="16"/>
  <c r="P17" i="16"/>
  <c r="J54" i="16"/>
  <c r="N70" i="16"/>
  <c r="H70" i="16"/>
  <c r="H52" i="16"/>
  <c r="H59" i="16"/>
  <c r="V45" i="16"/>
  <c r="J38" i="16"/>
  <c r="V39" i="16"/>
  <c r="P68" i="16"/>
  <c r="V56" i="16"/>
  <c r="P47" i="16"/>
  <c r="J47" i="16"/>
  <c r="H45" i="16"/>
  <c r="L62" i="16"/>
  <c r="R62" i="16"/>
  <c r="AB48" i="16"/>
  <c r="N62" i="16"/>
  <c r="Z66" i="16"/>
  <c r="J62" i="16"/>
  <c r="N48" i="16"/>
  <c r="L67" i="16"/>
  <c r="X56" i="16"/>
  <c r="P50" i="16"/>
  <c r="V49" i="16"/>
  <c r="AB64" i="16"/>
  <c r="R65" i="16"/>
  <c r="J65" i="16"/>
  <c r="V58" i="16"/>
  <c r="X58" i="16"/>
  <c r="H49" i="16"/>
  <c r="AB49" i="16"/>
  <c r="Z64" i="16"/>
  <c r="L64" i="16"/>
  <c r="N50" i="16"/>
  <c r="X50" i="16"/>
  <c r="R56" i="16"/>
  <c r="J56" i="16"/>
  <c r="J46" i="16"/>
  <c r="J59" i="16"/>
  <c r="P56" i="16"/>
  <c r="Z46" i="16"/>
  <c r="N46" i="16"/>
  <c r="P59" i="16"/>
  <c r="R40" i="16"/>
  <c r="AB70" i="16"/>
  <c r="AB51" i="16"/>
  <c r="Z21" i="16"/>
  <c r="R57" i="16"/>
  <c r="X57" i="16"/>
  <c r="N26" i="16"/>
  <c r="V26" i="16"/>
  <c r="Z69" i="16"/>
  <c r="L69" i="16"/>
  <c r="N40" i="16"/>
  <c r="P40" i="16"/>
  <c r="T52" i="16"/>
  <c r="P21" i="16"/>
  <c r="V51" i="16"/>
  <c r="L52" i="16"/>
  <c r="R26" i="16"/>
  <c r="T21" i="16"/>
  <c r="P51" i="16"/>
  <c r="Z51" i="16"/>
  <c r="X17" i="16"/>
  <c r="T54" i="16"/>
  <c r="H54" i="16"/>
  <c r="J70" i="16"/>
  <c r="P70" i="16"/>
  <c r="J52" i="16"/>
  <c r="Z52" i="16"/>
  <c r="AB46" i="16"/>
  <c r="T32" i="16"/>
  <c r="Z32" i="16"/>
  <c r="AB47" i="16"/>
  <c r="T45" i="16"/>
  <c r="R38" i="16"/>
  <c r="T59" i="16"/>
  <c r="X47" i="16"/>
  <c r="L47" i="16"/>
  <c r="N45" i="16"/>
  <c r="H47" i="16"/>
  <c r="J39" i="16"/>
  <c r="V48" i="16"/>
  <c r="J67" i="16"/>
  <c r="H63" i="16"/>
  <c r="V62" i="16"/>
  <c r="J66" i="16"/>
  <c r="J26" i="16"/>
  <c r="Z62" i="16"/>
  <c r="AB67" i="16"/>
  <c r="AB46" i="15"/>
  <c r="L63" i="15"/>
  <c r="T46" i="15"/>
  <c r="X63" i="15"/>
  <c r="N48" i="15"/>
  <c r="L66" i="15"/>
  <c r="P66" i="15"/>
  <c r="R63" i="15"/>
  <c r="P62" i="15"/>
  <c r="AB47" i="15"/>
  <c r="AB65" i="15"/>
  <c r="AB49" i="15"/>
  <c r="J49" i="15"/>
  <c r="V47" i="15"/>
  <c r="V52" i="15"/>
  <c r="X52" i="15"/>
  <c r="P58" i="15"/>
  <c r="H58" i="15"/>
  <c r="J65" i="15"/>
  <c r="R65" i="15"/>
  <c r="J68" i="15"/>
  <c r="N68" i="15"/>
  <c r="X66" i="15"/>
  <c r="N62" i="15"/>
  <c r="V62" i="15"/>
  <c r="AB62" i="15"/>
  <c r="H21" i="15"/>
  <c r="Z21" i="15"/>
  <c r="P70" i="15"/>
  <c r="Z26" i="15"/>
  <c r="L26" i="15"/>
  <c r="J70" i="15"/>
  <c r="AB70" i="15"/>
  <c r="H17" i="15"/>
  <c r="AB56" i="15"/>
  <c r="AB54" i="15"/>
  <c r="T69" i="15"/>
  <c r="P46" i="15"/>
  <c r="P63" i="15"/>
  <c r="Z63" i="15"/>
  <c r="J48" i="15"/>
  <c r="AB66" i="15"/>
  <c r="N66" i="15"/>
  <c r="J46" i="15"/>
  <c r="V66" i="15"/>
  <c r="Z62" i="15"/>
  <c r="R48" i="15"/>
  <c r="T68" i="15"/>
  <c r="J47" i="15"/>
  <c r="R68" i="15"/>
  <c r="T49" i="15"/>
  <c r="N49" i="15"/>
  <c r="V49" i="15"/>
  <c r="X49" i="15"/>
  <c r="P47" i="15"/>
  <c r="X47" i="15"/>
  <c r="P52" i="15"/>
  <c r="L52" i="15"/>
  <c r="J58" i="15"/>
  <c r="AB58" i="15"/>
  <c r="P65" i="15"/>
  <c r="N65" i="15"/>
  <c r="P68" i="15"/>
  <c r="X68" i="15"/>
  <c r="N47" i="15"/>
  <c r="R62" i="15"/>
  <c r="J62" i="15"/>
  <c r="R54" i="15"/>
  <c r="R17" i="15"/>
  <c r="V26" i="15"/>
  <c r="L70" i="15"/>
  <c r="Z70" i="15"/>
  <c r="J17" i="15"/>
  <c r="P38" i="15"/>
  <c r="P56" i="15"/>
  <c r="J56" i="15"/>
  <c r="T54" i="15"/>
  <c r="Z54" i="15"/>
  <c r="P67" i="15"/>
  <c r="X69" i="15"/>
  <c r="P57" i="15"/>
  <c r="Z32" i="15"/>
  <c r="R50" i="15"/>
  <c r="P64" i="15"/>
  <c r="V17" i="15"/>
  <c r="T70" i="15"/>
  <c r="X45" i="15"/>
  <c r="V69" i="15"/>
  <c r="X67" i="15"/>
  <c r="H50" i="15"/>
  <c r="H40" i="15"/>
  <c r="N50" i="15"/>
  <c r="AB59" i="15"/>
  <c r="Z69" i="15"/>
  <c r="T48" i="15"/>
  <c r="X48" i="15"/>
  <c r="H66" i="15"/>
  <c r="N63" i="15"/>
  <c r="V48" i="15"/>
  <c r="T66" i="15"/>
  <c r="T63" i="15"/>
  <c r="N46" i="15"/>
  <c r="T65" i="15"/>
  <c r="T47" i="15"/>
  <c r="H52" i="15"/>
  <c r="R49" i="15"/>
  <c r="H49" i="15"/>
  <c r="H47" i="15"/>
  <c r="N52" i="15"/>
  <c r="Z52" i="15"/>
  <c r="R46" i="15"/>
  <c r="T58" i="15"/>
  <c r="V58" i="15"/>
  <c r="V65" i="15"/>
  <c r="L65" i="15"/>
  <c r="V68" i="15"/>
  <c r="L68" i="15"/>
  <c r="V21" i="15"/>
  <c r="T62" i="15"/>
  <c r="H56" i="15"/>
  <c r="X26" i="15"/>
  <c r="J38" i="15"/>
  <c r="T26" i="15"/>
  <c r="H70" i="15"/>
  <c r="R70" i="15"/>
  <c r="P17" i="15"/>
  <c r="H54" i="15"/>
  <c r="H38" i="15"/>
  <c r="P26" i="15"/>
  <c r="Z17" i="15"/>
  <c r="V56" i="15"/>
  <c r="N56" i="15"/>
  <c r="P54" i="15"/>
  <c r="N54" i="15"/>
  <c r="L62" i="15"/>
  <c r="L21" i="15"/>
  <c r="V45" i="15"/>
  <c r="N59" i="15"/>
  <c r="L40" i="15"/>
  <c r="L17" i="15"/>
  <c r="H57" i="15"/>
  <c r="J67" i="15"/>
  <c r="N57" i="15"/>
  <c r="AB50" i="15"/>
  <c r="T50" i="15"/>
  <c r="L51" i="15"/>
  <c r="H64" i="15"/>
  <c r="N38" i="15"/>
  <c r="X57" i="15"/>
  <c r="P45" i="15"/>
  <c r="R69" i="15"/>
  <c r="Z67" i="15"/>
  <c r="Z50" i="15"/>
  <c r="T64" i="15"/>
  <c r="Z59" i="15"/>
  <c r="V67" i="15"/>
  <c r="J50" i="15"/>
  <c r="AB67" i="15"/>
  <c r="T32" i="15"/>
  <c r="X50" i="15"/>
  <c r="P51" i="15"/>
  <c r="H48" i="15"/>
  <c r="P48" i="15"/>
  <c r="R66" i="15"/>
  <c r="J66" i="15"/>
  <c r="V63" i="15"/>
  <c r="T52" i="15"/>
  <c r="X58" i="15"/>
  <c r="R47" i="15"/>
  <c r="N58" i="15"/>
  <c r="L49" i="15"/>
  <c r="Z49" i="15"/>
  <c r="Z47" i="15"/>
  <c r="AB52" i="15"/>
  <c r="J52" i="15"/>
  <c r="X46" i="15"/>
  <c r="R58" i="15"/>
  <c r="L58" i="15"/>
  <c r="Z65" i="15"/>
  <c r="H65" i="15"/>
  <c r="H68" i="15"/>
  <c r="Z68" i="15"/>
  <c r="X21" i="15"/>
  <c r="T21" i="15"/>
  <c r="R21" i="15"/>
  <c r="H62" i="15"/>
  <c r="P21" i="15"/>
  <c r="H26" i="15"/>
  <c r="J26" i="15"/>
  <c r="N70" i="15"/>
  <c r="X70" i="15"/>
  <c r="X17" i="15"/>
  <c r="T17" i="15"/>
  <c r="Z38" i="15"/>
  <c r="L38" i="15"/>
  <c r="X56" i="15"/>
  <c r="T56" i="15"/>
  <c r="J54" i="15"/>
  <c r="L54" i="15"/>
  <c r="L57" i="15"/>
  <c r="R59" i="15"/>
  <c r="N40" i="15"/>
  <c r="R67" i="15"/>
  <c r="J57" i="15"/>
  <c r="AB57" i="15"/>
  <c r="P50" i="15"/>
  <c r="N51" i="15"/>
  <c r="J64" i="15"/>
  <c r="L32" i="15"/>
  <c r="H51" i="15"/>
  <c r="R26" i="15"/>
  <c r="T57" i="15"/>
  <c r="J59" i="15"/>
  <c r="P40" i="15"/>
  <c r="N32" i="15"/>
  <c r="J51" i="15"/>
  <c r="R64" i="15"/>
  <c r="H45" i="15"/>
  <c r="J69" i="15"/>
  <c r="P32" i="15"/>
  <c r="X64" i="15"/>
  <c r="V50" i="15"/>
  <c r="AB51" i="15"/>
  <c r="L59" i="15"/>
  <c r="X51" i="15"/>
  <c r="L45" i="15"/>
  <c r="X40" i="15"/>
  <c r="Z45" i="15"/>
  <c r="P59" i="15"/>
  <c r="P69" i="15"/>
  <c r="J45" i="15"/>
  <c r="Z39" i="15"/>
  <c r="V39" i="15"/>
  <c r="F88" i="14"/>
  <c r="F76" i="14"/>
  <c r="F81" i="14"/>
  <c r="F73" i="14"/>
  <c r="F84" i="14"/>
  <c r="F72" i="14"/>
  <c r="F94" i="14"/>
  <c r="F90" i="14"/>
  <c r="F86" i="14"/>
  <c r="F82" i="14"/>
  <c r="F78" i="14"/>
  <c r="F74" i="14"/>
  <c r="F92" i="14"/>
  <c r="F80" i="14"/>
  <c r="F91" i="14"/>
  <c r="F87" i="14"/>
  <c r="F83" i="14"/>
  <c r="F79" i="14"/>
  <c r="F75" i="14"/>
  <c r="F71" i="14"/>
  <c r="AJ95" i="6"/>
  <c r="AM81" i="6"/>
  <c r="AK71" i="6"/>
  <c r="AK92" i="6"/>
  <c r="AW25" i="6"/>
  <c r="AW27" i="6"/>
  <c r="AV18" i="6"/>
  <c r="AU44" i="6"/>
  <c r="AI12" i="6"/>
  <c r="AN95" i="6"/>
  <c r="AJ77" i="6"/>
  <c r="AN59" i="6"/>
  <c r="AJ60" i="6"/>
  <c r="AV50" i="6"/>
  <c r="AM16" i="6"/>
  <c r="AL8" i="6"/>
  <c r="AN31" i="6"/>
  <c r="AJ31" i="6"/>
  <c r="AW56" i="6"/>
  <c r="AV62" i="6"/>
  <c r="AM22" i="6"/>
  <c r="AW31" i="6"/>
  <c r="AT20" i="6"/>
  <c r="AW16" i="6"/>
  <c r="AJ98" i="6"/>
  <c r="AL22" i="6"/>
  <c r="AK42" i="6"/>
  <c r="AI10" i="6"/>
  <c r="AN42" i="6"/>
  <c r="AJ42" i="6"/>
  <c r="AL68" i="6"/>
  <c r="AP68" i="6"/>
  <c r="AS80" i="6"/>
  <c r="AN62" i="6"/>
  <c r="AJ92" i="6"/>
  <c r="AU8" i="6"/>
  <c r="AJ14" i="6"/>
  <c r="AW18" i="6"/>
  <c r="AN50" i="6"/>
  <c r="AV74" i="6"/>
  <c r="AL44" i="6"/>
  <c r="AJ65" i="6"/>
  <c r="AI80" i="6"/>
  <c r="AJ74" i="6"/>
  <c r="AU18" i="6"/>
  <c r="AV65" i="6"/>
  <c r="AW22" i="6"/>
  <c r="AU20" i="6"/>
  <c r="AL25" i="6"/>
  <c r="AU40" i="6"/>
  <c r="AN8" i="6"/>
  <c r="AV8" i="6"/>
  <c r="AI50" i="6"/>
  <c r="AM62" i="6"/>
  <c r="AI65" i="6"/>
  <c r="AI71" i="6"/>
  <c r="AM71" i="6"/>
  <c r="AU74" i="6"/>
  <c r="AI77" i="6"/>
  <c r="E6" i="24" a="1"/>
  <c r="E6" i="24" s="1"/>
  <c r="L10" i="11" s="1"/>
  <c r="E12" i="22" a="1"/>
  <c r="E12" i="22" s="1"/>
  <c r="J8" i="17"/>
  <c r="L8" i="17"/>
  <c r="X8" i="17"/>
  <c r="T8" i="17"/>
  <c r="V8" i="17"/>
  <c r="N8" i="17"/>
  <c r="Z8" i="17"/>
  <c r="P8" i="17"/>
  <c r="H8" i="17"/>
  <c r="R8" i="17"/>
  <c r="H10" i="11"/>
  <c r="J9" i="11"/>
  <c r="H9" i="11"/>
  <c r="L9" i="11"/>
  <c r="P9" i="11"/>
  <c r="T9" i="11"/>
  <c r="X9" i="11"/>
  <c r="J10" i="11"/>
  <c r="X10" i="11"/>
  <c r="F68" i="14"/>
  <c r="Q68" i="14" s="1"/>
  <c r="F64" i="14"/>
  <c r="AA64" i="14" s="1"/>
  <c r="F60" i="14"/>
  <c r="O60" i="14" s="1"/>
  <c r="F56" i="14"/>
  <c r="AA56" i="14" s="1"/>
  <c r="F52" i="14"/>
  <c r="Q52" i="14" s="1"/>
  <c r="F48" i="14"/>
  <c r="AA48" i="14" s="1"/>
  <c r="F44" i="14"/>
  <c r="O44" i="14" s="1"/>
  <c r="F40" i="14"/>
  <c r="S40" i="14" s="1"/>
  <c r="F36" i="14"/>
  <c r="Q36" i="14" s="1"/>
  <c r="F32" i="14"/>
  <c r="M32" i="14" s="1"/>
  <c r="F28" i="14"/>
  <c r="O28" i="14" s="1"/>
  <c r="F24" i="14"/>
  <c r="S24" i="14" s="1"/>
  <c r="F20" i="14"/>
  <c r="Q20" i="14" s="1"/>
  <c r="F16" i="14"/>
  <c r="M16" i="14" s="1"/>
  <c r="F12" i="14"/>
  <c r="O12" i="14" s="1"/>
  <c r="F9" i="14"/>
  <c r="U9" i="14" s="1"/>
  <c r="L7" i="17"/>
  <c r="V6" i="15"/>
  <c r="H6" i="15"/>
  <c r="P6" i="16"/>
  <c r="J6" i="16"/>
  <c r="V6" i="17"/>
  <c r="T6" i="17"/>
  <c r="J6" i="17"/>
  <c r="H63" i="15"/>
  <c r="AB52" i="17"/>
  <c r="F65" i="14"/>
  <c r="Y65" i="14" s="1"/>
  <c r="F57" i="14"/>
  <c r="AA57" i="14" s="1"/>
  <c r="F49" i="14"/>
  <c r="AA49" i="14" s="1"/>
  <c r="F41" i="14"/>
  <c r="U41" i="14" s="1"/>
  <c r="F33" i="14"/>
  <c r="K33" i="14" s="1"/>
  <c r="F25" i="14"/>
  <c r="O25" i="14" s="1"/>
  <c r="F17" i="14"/>
  <c r="M17" i="14" s="1"/>
  <c r="F8" i="14"/>
  <c r="S8" i="14" s="1"/>
  <c r="T6" i="15"/>
  <c r="L6" i="15"/>
  <c r="R6" i="16"/>
  <c r="H6" i="16"/>
  <c r="X6" i="17"/>
  <c r="N6" i="17"/>
  <c r="L6" i="17"/>
  <c r="L46" i="15"/>
  <c r="L48" i="15"/>
  <c r="J63" i="15"/>
  <c r="F70" i="14"/>
  <c r="AA70" i="14" s="1"/>
  <c r="F66" i="14"/>
  <c r="S66" i="14" s="1"/>
  <c r="F62" i="14"/>
  <c r="AA62" i="14" s="1"/>
  <c r="F58" i="14"/>
  <c r="AA58" i="14" s="1"/>
  <c r="F54" i="14"/>
  <c r="AA54" i="14" s="1"/>
  <c r="F50" i="14"/>
  <c r="S50" i="14" s="1"/>
  <c r="F46" i="14"/>
  <c r="AA46" i="14" s="1"/>
  <c r="F42" i="14"/>
  <c r="U42" i="14" s="1"/>
  <c r="F38" i="14"/>
  <c r="Y38" i="14" s="1"/>
  <c r="F34" i="14"/>
  <c r="S34" i="14" s="1"/>
  <c r="F30" i="14"/>
  <c r="K30" i="14" s="1"/>
  <c r="F26" i="14"/>
  <c r="U26" i="14" s="1"/>
  <c r="F22" i="14"/>
  <c r="Y22" i="14" s="1"/>
  <c r="F18" i="14"/>
  <c r="S18" i="14" s="1"/>
  <c r="F14" i="14"/>
  <c r="K14" i="14" s="1"/>
  <c r="F11" i="14"/>
  <c r="O11" i="14" s="1"/>
  <c r="R6" i="15"/>
  <c r="N6" i="15"/>
  <c r="Z6" i="15"/>
  <c r="L6" i="16"/>
  <c r="T6" i="16"/>
  <c r="X6" i="16"/>
  <c r="H6" i="17"/>
  <c r="P6" i="17"/>
  <c r="Z46" i="15"/>
  <c r="V52" i="17"/>
  <c r="Z48" i="15"/>
  <c r="H46" i="15"/>
  <c r="X52" i="17"/>
  <c r="F67" i="14"/>
  <c r="AA67" i="14" s="1"/>
  <c r="F63" i="14"/>
  <c r="AA63" i="14" s="1"/>
  <c r="F59" i="14"/>
  <c r="AA59" i="14" s="1"/>
  <c r="F55" i="14"/>
  <c r="M55" i="14" s="1"/>
  <c r="F51" i="14"/>
  <c r="AA51" i="14" s="1"/>
  <c r="F47" i="14"/>
  <c r="AA47" i="14" s="1"/>
  <c r="F43" i="14"/>
  <c r="W43" i="14" s="1"/>
  <c r="F39" i="14"/>
  <c r="M39" i="14" s="1"/>
  <c r="F35" i="14"/>
  <c r="Q35" i="14" s="1"/>
  <c r="F31" i="14"/>
  <c r="U31" i="14" s="1"/>
  <c r="F27" i="14"/>
  <c r="W27" i="14" s="1"/>
  <c r="F23" i="14"/>
  <c r="M23" i="14" s="1"/>
  <c r="Q19" i="14"/>
  <c r="F15" i="14"/>
  <c r="U15" i="14" s="1"/>
  <c r="F10" i="14"/>
  <c r="O10" i="14" s="1"/>
  <c r="J6" i="15"/>
  <c r="X6" i="15"/>
  <c r="P6" i="15"/>
  <c r="N6" i="16"/>
  <c r="Z6" i="16"/>
  <c r="V6" i="16"/>
  <c r="R6" i="17"/>
  <c r="Z6" i="17"/>
  <c r="V46" i="15"/>
  <c r="Z52" i="17"/>
  <c r="N9" i="11"/>
  <c r="V9" i="11"/>
  <c r="AC6" i="15"/>
  <c r="N7" i="17"/>
  <c r="Z7" i="17"/>
  <c r="P7" i="17"/>
  <c r="H7" i="17"/>
  <c r="T7" i="17"/>
  <c r="X7" i="17"/>
  <c r="J7" i="17"/>
  <c r="AC6" i="16"/>
  <c r="R7" i="17"/>
  <c r="V7" i="17"/>
  <c r="AM67" i="8"/>
  <c r="AP71" i="6"/>
  <c r="AP95" i="6"/>
  <c r="AO74" i="6"/>
  <c r="AP72" i="6"/>
  <c r="AP59" i="6"/>
  <c r="AQ27" i="6"/>
  <c r="AQ25" i="6"/>
  <c r="AN95" i="7"/>
  <c r="AN98" i="7"/>
  <c r="AR43" i="7"/>
  <c r="AT67" i="7"/>
  <c r="AR15" i="7"/>
  <c r="AR46" i="7"/>
  <c r="AR100" i="7" s="1"/>
  <c r="E16" i="10" s="1"/>
  <c r="AM97" i="8"/>
  <c r="AL70" i="8"/>
  <c r="AK65" i="8"/>
  <c r="AM46" i="8"/>
  <c r="AM100" i="8" s="1"/>
  <c r="AV50" i="8"/>
  <c r="AU70" i="9"/>
  <c r="AM76" i="9"/>
  <c r="L79" i="9"/>
  <c r="AQ71" i="6"/>
  <c r="AQ77" i="6"/>
  <c r="AP96" i="6"/>
  <c r="AU75" i="6"/>
  <c r="AO59" i="6"/>
  <c r="AO98" i="6"/>
  <c r="AL50" i="6"/>
  <c r="AP40" i="6"/>
  <c r="AP29" i="6"/>
  <c r="AO40" i="6"/>
  <c r="AS65" i="6"/>
  <c r="AT79" i="7"/>
  <c r="AT76" i="7"/>
  <c r="AU49" i="7"/>
  <c r="AJ46" i="7"/>
  <c r="AJ100" i="7" s="1"/>
  <c r="AV76" i="7"/>
  <c r="AS9" i="7"/>
  <c r="AS58" i="7"/>
  <c r="AR79" i="7"/>
  <c r="AK28" i="7"/>
  <c r="AJ73" i="7"/>
  <c r="AW13" i="7"/>
  <c r="AU95" i="8"/>
  <c r="AR94" i="8"/>
  <c r="AM64" i="8"/>
  <c r="AN73" i="8"/>
  <c r="AM70" i="8"/>
  <c r="AI46" i="8"/>
  <c r="AI100" i="8" s="1"/>
  <c r="H13" i="10" s="1"/>
  <c r="AL28" i="8"/>
  <c r="AU70" i="8"/>
  <c r="AR79" i="8"/>
  <c r="AL58" i="8"/>
  <c r="AM79" i="9"/>
  <c r="AT73" i="9"/>
  <c r="T79" i="9"/>
  <c r="AL15" i="9"/>
  <c r="AN13" i="9"/>
  <c r="AL9" i="9"/>
  <c r="AR73" i="7"/>
  <c r="AO56" i="6"/>
  <c r="AR74" i="7"/>
  <c r="AV73" i="8"/>
  <c r="AI94" i="8"/>
  <c r="AN15" i="8"/>
  <c r="AI70" i="9"/>
  <c r="AL70" i="9"/>
  <c r="AN26" i="9"/>
  <c r="AN52" i="9"/>
  <c r="AW52" i="7"/>
  <c r="AK67" i="7"/>
  <c r="AO91" i="9"/>
  <c r="AM92" i="6"/>
  <c r="AQ74" i="6"/>
  <c r="AO62" i="6"/>
  <c r="AT98" i="6"/>
  <c r="AP98" i="6"/>
  <c r="AW76" i="7"/>
  <c r="AK73" i="7"/>
  <c r="AV21" i="7"/>
  <c r="AT15" i="7"/>
  <c r="AR64" i="7"/>
  <c r="AK39" i="7"/>
  <c r="AJ91" i="7"/>
  <c r="AN76" i="8"/>
  <c r="AR73" i="8"/>
  <c r="AR58" i="8"/>
  <c r="AJ97" i="8"/>
  <c r="AL19" i="8"/>
  <c r="AW64" i="8"/>
  <c r="AM61" i="8"/>
  <c r="AN11" i="8"/>
  <c r="AM58" i="8"/>
  <c r="AJ94" i="9"/>
  <c r="AP76" i="9"/>
  <c r="AU73" i="9"/>
  <c r="AW80" i="9"/>
  <c r="AQ73" i="9"/>
  <c r="AR79" i="9"/>
  <c r="AR55" i="9"/>
  <c r="AI52" i="9"/>
  <c r="AU64" i="9"/>
  <c r="AP43" i="9"/>
  <c r="AN30" i="9"/>
  <c r="AL26" i="9"/>
  <c r="U42" i="6"/>
  <c r="U31" i="6"/>
  <c r="U27" i="6"/>
  <c r="U22" i="6"/>
  <c r="U18" i="6"/>
  <c r="U14" i="6"/>
  <c r="U10" i="6"/>
  <c r="V44" i="6"/>
  <c r="T42" i="6"/>
  <c r="V40" i="6"/>
  <c r="T31" i="6"/>
  <c r="V29" i="6"/>
  <c r="T27" i="6"/>
  <c r="V25" i="6"/>
  <c r="T22" i="6"/>
  <c r="V20" i="6"/>
  <c r="U40" i="6"/>
  <c r="U25" i="6"/>
  <c r="T18" i="6"/>
  <c r="V14" i="6"/>
  <c r="T12" i="6"/>
  <c r="U8" i="6"/>
  <c r="V42" i="6"/>
  <c r="T40" i="6"/>
  <c r="V27" i="6"/>
  <c r="T25" i="6"/>
  <c r="V16" i="6"/>
  <c r="T14" i="6"/>
  <c r="V10" i="6"/>
  <c r="T8" i="6"/>
  <c r="U44" i="6"/>
  <c r="U29" i="6"/>
  <c r="U20" i="6"/>
  <c r="V12" i="6"/>
  <c r="T10" i="6"/>
  <c r="V31" i="6"/>
  <c r="T29" i="6"/>
  <c r="U16" i="6"/>
  <c r="T44" i="6"/>
  <c r="V22" i="6"/>
  <c r="T20" i="6"/>
  <c r="V18" i="6"/>
  <c r="V8" i="6"/>
  <c r="U12" i="6"/>
  <c r="T16" i="6"/>
  <c r="AJ68" i="9"/>
  <c r="AI68" i="9"/>
  <c r="AI68" i="8"/>
  <c r="AQ48" i="6"/>
  <c r="AQ47" i="6"/>
  <c r="AQ101" i="6" s="1"/>
  <c r="AQ60" i="6"/>
  <c r="AQ59" i="6"/>
  <c r="L41" i="7"/>
  <c r="L30" i="7"/>
  <c r="L26" i="7"/>
  <c r="L21" i="7"/>
  <c r="L17" i="7"/>
  <c r="L13" i="7"/>
  <c r="L9" i="7"/>
  <c r="K43" i="7"/>
  <c r="L39" i="7"/>
  <c r="M28" i="7"/>
  <c r="K26" i="7"/>
  <c r="M21" i="7"/>
  <c r="K19" i="7"/>
  <c r="L15" i="7"/>
  <c r="M11" i="7"/>
  <c r="K9" i="7"/>
  <c r="M41" i="7"/>
  <c r="K39" i="7"/>
  <c r="L28" i="7"/>
  <c r="M24" i="7"/>
  <c r="K21" i="7"/>
  <c r="M17" i="7"/>
  <c r="K15" i="7"/>
  <c r="L11" i="7"/>
  <c r="M7" i="7"/>
  <c r="M43" i="7"/>
  <c r="K41" i="7"/>
  <c r="L24" i="7"/>
  <c r="M13" i="7"/>
  <c r="K11" i="7"/>
  <c r="L43" i="7"/>
  <c r="M26" i="7"/>
  <c r="K24" i="7"/>
  <c r="M15" i="7"/>
  <c r="K13" i="7"/>
  <c r="K28" i="7"/>
  <c r="K17" i="7"/>
  <c r="L7" i="7"/>
  <c r="K30" i="7"/>
  <c r="L19" i="7"/>
  <c r="M9" i="7"/>
  <c r="M30" i="7"/>
  <c r="M19" i="7"/>
  <c r="M39" i="7"/>
  <c r="K7" i="7"/>
  <c r="X41" i="7"/>
  <c r="X30" i="7"/>
  <c r="X26" i="7"/>
  <c r="X21" i="7"/>
  <c r="X17" i="7"/>
  <c r="X13" i="7"/>
  <c r="X9" i="7"/>
  <c r="Y41" i="7"/>
  <c r="W39" i="7"/>
  <c r="X28" i="7"/>
  <c r="Y24" i="7"/>
  <c r="W21" i="7"/>
  <c r="Y17" i="7"/>
  <c r="W15" i="7"/>
  <c r="X11" i="7"/>
  <c r="Y7" i="7"/>
  <c r="Y43" i="7"/>
  <c r="W41" i="7"/>
  <c r="Y30" i="7"/>
  <c r="W28" i="7"/>
  <c r="X24" i="7"/>
  <c r="Y19" i="7"/>
  <c r="W17" i="7"/>
  <c r="Y13" i="7"/>
  <c r="W11" i="7"/>
  <c r="X7" i="7"/>
  <c r="X43" i="7"/>
  <c r="Y26" i="7"/>
  <c r="W24" i="7"/>
  <c r="Y15" i="7"/>
  <c r="W13" i="7"/>
  <c r="W43" i="7"/>
  <c r="Y28" i="7"/>
  <c r="W26" i="7"/>
  <c r="X15" i="7"/>
  <c r="Y39" i="7"/>
  <c r="X19" i="7"/>
  <c r="Y9" i="7"/>
  <c r="X39" i="7"/>
  <c r="Y21" i="7"/>
  <c r="Y11" i="7"/>
  <c r="W30" i="7"/>
  <c r="W7" i="7"/>
  <c r="W19" i="7"/>
  <c r="W9" i="7"/>
  <c r="AI28" i="7"/>
  <c r="AJ11" i="7"/>
  <c r="AK13" i="7"/>
  <c r="AK30" i="7"/>
  <c r="AI61" i="7"/>
  <c r="AJ28" i="7"/>
  <c r="AJ43" i="7"/>
  <c r="AJ26" i="7"/>
  <c r="AK9" i="7"/>
  <c r="AJ9" i="7"/>
  <c r="AI9" i="7"/>
  <c r="AJ15" i="7"/>
  <c r="AK26" i="7"/>
  <c r="AI24" i="7"/>
  <c r="AI64" i="7"/>
  <c r="AI70" i="7"/>
  <c r="AI21" i="7"/>
  <c r="AJ13" i="7"/>
  <c r="AI97" i="7"/>
  <c r="AI76" i="7"/>
  <c r="AJ24" i="7"/>
  <c r="AJ39" i="7"/>
  <c r="AJ21" i="7"/>
  <c r="AI46" i="7"/>
  <c r="AI100" i="7" s="1"/>
  <c r="E13" i="10" s="1"/>
  <c r="AJ17" i="7"/>
  <c r="AI39" i="7"/>
  <c r="AJ30" i="7"/>
  <c r="AJ7" i="7"/>
  <c r="AI17" i="7"/>
  <c r="AI30" i="7"/>
  <c r="AI49" i="7"/>
  <c r="AV19" i="7"/>
  <c r="AU17" i="7"/>
  <c r="AU7" i="7"/>
  <c r="AV9" i="7"/>
  <c r="AU70" i="7"/>
  <c r="AW30" i="7"/>
  <c r="AU28" i="7"/>
  <c r="AU43" i="7"/>
  <c r="AU19" i="7"/>
  <c r="AV30" i="7"/>
  <c r="AU30" i="7"/>
  <c r="AU11" i="7"/>
  <c r="AU13" i="7"/>
  <c r="AW11" i="7"/>
  <c r="AU21" i="7"/>
  <c r="AU9" i="7"/>
  <c r="AU61" i="7"/>
  <c r="AU64" i="7"/>
  <c r="AV24" i="7"/>
  <c r="AW26" i="7"/>
  <c r="AW41" i="7"/>
  <c r="AW15" i="7"/>
  <c r="AW21" i="7"/>
  <c r="AW28" i="7"/>
  <c r="AW7" i="7"/>
  <c r="AU58" i="7"/>
  <c r="AS47" i="7"/>
  <c r="AS46" i="7"/>
  <c r="AS100" i="7" s="1"/>
  <c r="AS53" i="7"/>
  <c r="AS52" i="7"/>
  <c r="AK56" i="7"/>
  <c r="AK55" i="7"/>
  <c r="AK59" i="7"/>
  <c r="AK58" i="7"/>
  <c r="AN80" i="7"/>
  <c r="AN79" i="7"/>
  <c r="AE39" i="8"/>
  <c r="AC30" i="8"/>
  <c r="AE26" i="8"/>
  <c r="AC24" i="8"/>
  <c r="AE15" i="8"/>
  <c r="AC13" i="8"/>
  <c r="AE9" i="8"/>
  <c r="AC7" i="8"/>
  <c r="AC43" i="8"/>
  <c r="AE28" i="8"/>
  <c r="AC26" i="8"/>
  <c r="AE21" i="8"/>
  <c r="AC19" i="8"/>
  <c r="AE11" i="8"/>
  <c r="AC9" i="8"/>
  <c r="AE41" i="8"/>
  <c r="AC39" i="8"/>
  <c r="AE24" i="8"/>
  <c r="AC21" i="8"/>
  <c r="AE43" i="8"/>
  <c r="AC41" i="8"/>
  <c r="AE13" i="8"/>
  <c r="AC11" i="8"/>
  <c r="AE17" i="8"/>
  <c r="AE7" i="8"/>
  <c r="AC28" i="8"/>
  <c r="AE19" i="8"/>
  <c r="AC15" i="8"/>
  <c r="AE30" i="8"/>
  <c r="AC17" i="8"/>
  <c r="M80" i="8"/>
  <c r="M79" i="8"/>
  <c r="AK80" i="8"/>
  <c r="AK79" i="8"/>
  <c r="F43" i="9"/>
  <c r="F39" i="9"/>
  <c r="F28" i="9"/>
  <c r="F24" i="9"/>
  <c r="F19" i="9"/>
  <c r="F15" i="9"/>
  <c r="F11" i="9"/>
  <c r="F7" i="9"/>
  <c r="G43" i="9"/>
  <c r="E41" i="9"/>
  <c r="F30" i="9"/>
  <c r="G26" i="9"/>
  <c r="E24" i="9"/>
  <c r="G19" i="9"/>
  <c r="E17" i="9"/>
  <c r="F13" i="9"/>
  <c r="G9" i="9"/>
  <c r="E7" i="9"/>
  <c r="E43" i="9"/>
  <c r="G39" i="9"/>
  <c r="E30" i="9"/>
  <c r="F26" i="9"/>
  <c r="G21" i="9"/>
  <c r="E19" i="9"/>
  <c r="G15" i="9"/>
  <c r="E13" i="9"/>
  <c r="F9" i="9"/>
  <c r="G41" i="9"/>
  <c r="E39" i="9"/>
  <c r="F21" i="9"/>
  <c r="G11" i="9"/>
  <c r="E9" i="9"/>
  <c r="F41" i="9"/>
  <c r="G24" i="9"/>
  <c r="E21" i="9"/>
  <c r="G13" i="9"/>
  <c r="E11" i="9"/>
  <c r="E26" i="9"/>
  <c r="E28" i="9"/>
  <c r="F17" i="9"/>
  <c r="G7" i="9"/>
  <c r="G28" i="9"/>
  <c r="G17" i="9"/>
  <c r="E15" i="9"/>
  <c r="G30" i="9"/>
  <c r="AU46" i="9"/>
  <c r="AU100" i="9" s="1"/>
  <c r="K17" i="10" s="1"/>
  <c r="AU47" i="9"/>
  <c r="AU50" i="9"/>
  <c r="AU49" i="9"/>
  <c r="AO56" i="9"/>
  <c r="AO55" i="9"/>
  <c r="AN71" i="9"/>
  <c r="AN70" i="9"/>
  <c r="AO79" i="9"/>
  <c r="AO80" i="9"/>
  <c r="AV95" i="9"/>
  <c r="AV94" i="9"/>
  <c r="AM97" i="9"/>
  <c r="AM98" i="9"/>
  <c r="AS40" i="6"/>
  <c r="AS25" i="6"/>
  <c r="AS31" i="6"/>
  <c r="AR62" i="6"/>
  <c r="AS12" i="6"/>
  <c r="AS42" i="6"/>
  <c r="AS74" i="6"/>
  <c r="AR14" i="6"/>
  <c r="AR68" i="6"/>
  <c r="AT10" i="6"/>
  <c r="AR27" i="6"/>
  <c r="AR25" i="6"/>
  <c r="AT12" i="6"/>
  <c r="AR12" i="6"/>
  <c r="AT18" i="6"/>
  <c r="AR71" i="6"/>
  <c r="AS14" i="6"/>
  <c r="AR59" i="6"/>
  <c r="AS62" i="6"/>
  <c r="AS29" i="6"/>
  <c r="AP81" i="6"/>
  <c r="AP80" i="6"/>
  <c r="AI93" i="6"/>
  <c r="AI92" i="6"/>
  <c r="AQ96" i="6"/>
  <c r="AQ95" i="6"/>
  <c r="AW56" i="7"/>
  <c r="AW55" i="7"/>
  <c r="AW59" i="7"/>
  <c r="AW58" i="7"/>
  <c r="AS62" i="7"/>
  <c r="AS61" i="7"/>
  <c r="AO71" i="7"/>
  <c r="AO70" i="7"/>
  <c r="AW74" i="7"/>
  <c r="AW73" i="7"/>
  <c r="AV80" i="7"/>
  <c r="AV79" i="7"/>
  <c r="AW92" i="7"/>
  <c r="AW91" i="7"/>
  <c r="AS95" i="7"/>
  <c r="AS94" i="7"/>
  <c r="AO97" i="7"/>
  <c r="AO98" i="7"/>
  <c r="AS98" i="7"/>
  <c r="AS97" i="7"/>
  <c r="AL53" i="8"/>
  <c r="AL52" i="8"/>
  <c r="AQ56" i="8"/>
  <c r="AQ55" i="8"/>
  <c r="AJ58" i="8"/>
  <c r="AJ59" i="8"/>
  <c r="AS62" i="8"/>
  <c r="AS61" i="8"/>
  <c r="AW62" i="8"/>
  <c r="AW61" i="8"/>
  <c r="Y80" i="8"/>
  <c r="Y79" i="8"/>
  <c r="AO80" i="8"/>
  <c r="AO79" i="8"/>
  <c r="AI92" i="8"/>
  <c r="AI91" i="8"/>
  <c r="AD43" i="9"/>
  <c r="AD39" i="9"/>
  <c r="AD28" i="9"/>
  <c r="AD24" i="9"/>
  <c r="AD19" i="9"/>
  <c r="AD15" i="9"/>
  <c r="AD11" i="9"/>
  <c r="AD7" i="9"/>
  <c r="AE41" i="9"/>
  <c r="AC39" i="9"/>
  <c r="AE28" i="9"/>
  <c r="AC26" i="9"/>
  <c r="AD21" i="9"/>
  <c r="AE17" i="9"/>
  <c r="AC15" i="9"/>
  <c r="AE11" i="9"/>
  <c r="AC9" i="9"/>
  <c r="AD41" i="9"/>
  <c r="AE30" i="9"/>
  <c r="AC28" i="9"/>
  <c r="AE24" i="9"/>
  <c r="AC21" i="9"/>
  <c r="AD17" i="9"/>
  <c r="AE13" i="9"/>
  <c r="AC11" i="9"/>
  <c r="AE7" i="9"/>
  <c r="AE43" i="9"/>
  <c r="AC41" i="9"/>
  <c r="AE26" i="9"/>
  <c r="AC24" i="9"/>
  <c r="AD13" i="9"/>
  <c r="AC43" i="9"/>
  <c r="AD26" i="9"/>
  <c r="AE15" i="9"/>
  <c r="AC13" i="9"/>
  <c r="AE19" i="9"/>
  <c r="AC17" i="9"/>
  <c r="AC7" i="9"/>
  <c r="AE39" i="9"/>
  <c r="AE21" i="9"/>
  <c r="AD30" i="9"/>
  <c r="AE9" i="9"/>
  <c r="AC30" i="9"/>
  <c r="AC19" i="9"/>
  <c r="AD9" i="9"/>
  <c r="AK56" i="9"/>
  <c r="AK55" i="9"/>
  <c r="AL59" i="9"/>
  <c r="AL58" i="9"/>
  <c r="AP59" i="9"/>
  <c r="AP58" i="9"/>
  <c r="AI62" i="9"/>
  <c r="AI61" i="9"/>
  <c r="AU62" i="9"/>
  <c r="AU61" i="9"/>
  <c r="AR71" i="9"/>
  <c r="AR70" i="9"/>
  <c r="AV71" i="9"/>
  <c r="AV70" i="9"/>
  <c r="AM74" i="9"/>
  <c r="AM73" i="9"/>
  <c r="AH77" i="9"/>
  <c r="AH76" i="9"/>
  <c r="AL77" i="9"/>
  <c r="AL76" i="9"/>
  <c r="AT77" i="9"/>
  <c r="AT76" i="9"/>
  <c r="AS79" i="9"/>
  <c r="AS80" i="9"/>
  <c r="AQ97" i="9"/>
  <c r="AQ98" i="9"/>
  <c r="AR98" i="6"/>
  <c r="AI74" i="6"/>
  <c r="AM63" i="6"/>
  <c r="AO65" i="6"/>
  <c r="AQ56" i="6"/>
  <c r="AR74" i="6"/>
  <c r="AS81" i="6"/>
  <c r="AS50" i="6"/>
  <c r="AS56" i="6"/>
  <c r="AT80" i="6"/>
  <c r="AR56" i="6"/>
  <c r="AT62" i="6"/>
  <c r="AM72" i="6"/>
  <c r="AP53" i="6"/>
  <c r="AT77" i="6"/>
  <c r="AS71" i="6"/>
  <c r="AO16" i="6"/>
  <c r="AP74" i="6"/>
  <c r="AI95" i="6"/>
  <c r="AW80" i="6"/>
  <c r="AT65" i="6"/>
  <c r="AR31" i="6"/>
  <c r="AO10" i="6"/>
  <c r="AS20" i="6"/>
  <c r="AS47" i="6"/>
  <c r="AS101" i="6" s="1"/>
  <c r="AR47" i="6"/>
  <c r="AR101" i="6" s="1"/>
  <c r="B16" i="10" s="1"/>
  <c r="AS10" i="6"/>
  <c r="AS59" i="6"/>
  <c r="AI56" i="6"/>
  <c r="AI53" i="6"/>
  <c r="AM79" i="7"/>
  <c r="AT61" i="7"/>
  <c r="AN71" i="7"/>
  <c r="AT52" i="7"/>
  <c r="AO61" i="7"/>
  <c r="AJ58" i="7"/>
  <c r="AI11" i="7"/>
  <c r="AV11" i="7"/>
  <c r="AW24" i="7"/>
  <c r="AV43" i="7"/>
  <c r="AU41" i="7"/>
  <c r="AU73" i="7"/>
  <c r="X79" i="7"/>
  <c r="AR9" i="7"/>
  <c r="AT39" i="7"/>
  <c r="AT26" i="7"/>
  <c r="AT21" i="7"/>
  <c r="AR55" i="7"/>
  <c r="AT97" i="7"/>
  <c r="AU15" i="7"/>
  <c r="AJ19" i="7"/>
  <c r="AI43" i="7"/>
  <c r="AK52" i="7"/>
  <c r="AK76" i="7"/>
  <c r="AK94" i="7"/>
  <c r="AI7" i="7"/>
  <c r="AV26" i="7"/>
  <c r="AW43" i="7"/>
  <c r="AW98" i="8"/>
  <c r="AS79" i="8"/>
  <c r="AQ61" i="8"/>
  <c r="AN70" i="8"/>
  <c r="AV70" i="8"/>
  <c r="AW73" i="8"/>
  <c r="AM13" i="8"/>
  <c r="AQ21" i="8"/>
  <c r="AM55" i="8"/>
  <c r="AL64" i="8"/>
  <c r="AS92" i="9"/>
  <c r="AO73" i="9"/>
  <c r="AI74" i="9"/>
  <c r="AP13" i="9"/>
  <c r="AO24" i="9"/>
  <c r="AP17" i="9"/>
  <c r="I42" i="6"/>
  <c r="I31" i="6"/>
  <c r="I27" i="6"/>
  <c r="I22" i="6"/>
  <c r="I18" i="6"/>
  <c r="I14" i="6"/>
  <c r="I10" i="6"/>
  <c r="J44" i="6"/>
  <c r="H42" i="6"/>
  <c r="J40" i="6"/>
  <c r="H31" i="6"/>
  <c r="J29" i="6"/>
  <c r="H27" i="6"/>
  <c r="J25" i="6"/>
  <c r="H22" i="6"/>
  <c r="I44" i="6"/>
  <c r="I29" i="6"/>
  <c r="J18" i="6"/>
  <c r="H16" i="6"/>
  <c r="I12" i="6"/>
  <c r="J8" i="6"/>
  <c r="H44" i="6"/>
  <c r="J31" i="6"/>
  <c r="H29" i="6"/>
  <c r="J22" i="6"/>
  <c r="J20" i="6"/>
  <c r="H18" i="6"/>
  <c r="J14" i="6"/>
  <c r="H12" i="6"/>
  <c r="I8" i="6"/>
  <c r="I40" i="6"/>
  <c r="I25" i="6"/>
  <c r="I20" i="6"/>
  <c r="H8" i="6"/>
  <c r="J42" i="6"/>
  <c r="H40" i="6"/>
  <c r="J16" i="6"/>
  <c r="H14" i="6"/>
  <c r="J10" i="6"/>
  <c r="J27" i="6"/>
  <c r="H25" i="6"/>
  <c r="J12" i="6"/>
  <c r="I16" i="6"/>
  <c r="H20" i="6"/>
  <c r="H10" i="6"/>
  <c r="AU96" i="6"/>
  <c r="AU95" i="6"/>
  <c r="AS70" i="7"/>
  <c r="AS71" i="7"/>
  <c r="AS74" i="7"/>
  <c r="AS73" i="7"/>
  <c r="AK92" i="7"/>
  <c r="AK91" i="7"/>
  <c r="AK98" i="7"/>
  <c r="AK97" i="7"/>
  <c r="AW97" i="7"/>
  <c r="AW98" i="7"/>
  <c r="R41" i="8"/>
  <c r="R30" i="8"/>
  <c r="R26" i="8"/>
  <c r="R21" i="8"/>
  <c r="R17" i="8"/>
  <c r="R13" i="8"/>
  <c r="R9" i="8"/>
  <c r="S43" i="8"/>
  <c r="Q41" i="8"/>
  <c r="S30" i="8"/>
  <c r="Q28" i="8"/>
  <c r="R24" i="8"/>
  <c r="S19" i="8"/>
  <c r="Q17" i="8"/>
  <c r="S13" i="8"/>
  <c r="Q11" i="8"/>
  <c r="R7" i="8"/>
  <c r="R43" i="8"/>
  <c r="S39" i="8"/>
  <c r="Q30" i="8"/>
  <c r="S26" i="8"/>
  <c r="Q24" i="8"/>
  <c r="R19" i="8"/>
  <c r="S15" i="8"/>
  <c r="Q13" i="8"/>
  <c r="S9" i="8"/>
  <c r="Q7" i="8"/>
  <c r="R39" i="8"/>
  <c r="S21" i="8"/>
  <c r="Q19" i="8"/>
  <c r="S11" i="8"/>
  <c r="Q9" i="8"/>
  <c r="S41" i="8"/>
  <c r="Q39" i="8"/>
  <c r="S24" i="8"/>
  <c r="Q21" i="8"/>
  <c r="R11" i="8"/>
  <c r="Q43" i="8"/>
  <c r="S28" i="8"/>
  <c r="R15" i="8"/>
  <c r="S17" i="8"/>
  <c r="S7" i="8"/>
  <c r="Q26" i="8"/>
  <c r="R28" i="8"/>
  <c r="Q15" i="8"/>
  <c r="AR71" i="8"/>
  <c r="AR70" i="8"/>
  <c r="AK74" i="8"/>
  <c r="AK73" i="8"/>
  <c r="R43" i="9"/>
  <c r="R39" i="9"/>
  <c r="R28" i="9"/>
  <c r="R24" i="9"/>
  <c r="R19" i="9"/>
  <c r="R15" i="9"/>
  <c r="R11" i="9"/>
  <c r="R7" i="9"/>
  <c r="Q43" i="9"/>
  <c r="S39" i="9"/>
  <c r="Q30" i="9"/>
  <c r="R26" i="9"/>
  <c r="S21" i="9"/>
  <c r="Q19" i="9"/>
  <c r="S15" i="9"/>
  <c r="Q13" i="9"/>
  <c r="R9" i="9"/>
  <c r="S41" i="9"/>
  <c r="Q39" i="9"/>
  <c r="S28" i="9"/>
  <c r="Q26" i="9"/>
  <c r="R21" i="9"/>
  <c r="S17" i="9"/>
  <c r="Q15" i="9"/>
  <c r="S11" i="9"/>
  <c r="Q9" i="9"/>
  <c r="R41" i="9"/>
  <c r="S24" i="9"/>
  <c r="Q21" i="9"/>
  <c r="S13" i="9"/>
  <c r="Q11" i="9"/>
  <c r="S43" i="9"/>
  <c r="Q41" i="9"/>
  <c r="S26" i="9"/>
  <c r="Q24" i="9"/>
  <c r="R13" i="9"/>
  <c r="S30" i="9"/>
  <c r="Q28" i="9"/>
  <c r="R30" i="9"/>
  <c r="S19" i="9"/>
  <c r="S9" i="9"/>
  <c r="R17" i="9"/>
  <c r="S7" i="9"/>
  <c r="Q17" i="9"/>
  <c r="Q7" i="9"/>
  <c r="AI50" i="9"/>
  <c r="AI49" i="9"/>
  <c r="AM50" i="9"/>
  <c r="AM49" i="9"/>
  <c r="AM61" i="9"/>
  <c r="AM62" i="9"/>
  <c r="AJ71" i="9"/>
  <c r="AJ70" i="9"/>
  <c r="AK91" i="9"/>
  <c r="AK92" i="9"/>
  <c r="AW91" i="9"/>
  <c r="AW92" i="9"/>
  <c r="AN95" i="9"/>
  <c r="AN94" i="9"/>
  <c r="AS95" i="6"/>
  <c r="AP62" i="6"/>
  <c r="AR80" i="6"/>
  <c r="AI78" i="6"/>
  <c r="AI62" i="6"/>
  <c r="AM74" i="6"/>
  <c r="AU62" i="6"/>
  <c r="AS53" i="6"/>
  <c r="AQ72" i="6"/>
  <c r="AI66" i="6"/>
  <c r="AP65" i="6"/>
  <c r="AR53" i="6"/>
  <c r="AR77" i="6"/>
  <c r="AI51" i="6"/>
  <c r="AL65" i="6"/>
  <c r="AP92" i="6"/>
  <c r="AO95" i="6"/>
  <c r="AQ80" i="6"/>
  <c r="AQ20" i="6"/>
  <c r="AP18" i="6"/>
  <c r="AS92" i="6"/>
  <c r="AR92" i="6"/>
  <c r="AR40" i="6"/>
  <c r="AO42" i="6"/>
  <c r="AS8" i="6"/>
  <c r="AM59" i="6"/>
  <c r="AI94" i="7"/>
  <c r="AT91" i="7"/>
  <c r="W79" i="7"/>
  <c r="AS76" i="7"/>
  <c r="AU46" i="7"/>
  <c r="AU100" i="7" s="1"/>
  <c r="E17" i="10" s="1"/>
  <c r="AO55" i="7"/>
  <c r="AN62" i="7"/>
  <c r="AW9" i="7"/>
  <c r="AW17" i="7"/>
  <c r="AV41" i="7"/>
  <c r="AW46" i="7"/>
  <c r="AW100" i="7" s="1"/>
  <c r="AV58" i="7"/>
  <c r="AU76" i="7"/>
  <c r="AV52" i="7"/>
  <c r="AS15" i="7"/>
  <c r="AR41" i="7"/>
  <c r="AR28" i="7"/>
  <c r="AR30" i="7"/>
  <c r="AR24" i="7"/>
  <c r="AS91" i="7"/>
  <c r="AV15" i="7"/>
  <c r="AK15" i="7"/>
  <c r="AK24" i="7"/>
  <c r="AK46" i="7"/>
  <c r="AK100" i="7" s="1"/>
  <c r="AK21" i="7"/>
  <c r="AK68" i="7" s="1"/>
  <c r="AI41" i="7"/>
  <c r="AU92" i="8"/>
  <c r="AW79" i="8"/>
  <c r="AT64" i="8"/>
  <c r="AL13" i="8"/>
  <c r="AL30" i="8"/>
  <c r="AM17" i="8"/>
  <c r="AQ15" i="8"/>
  <c r="AN24" i="8"/>
  <c r="AL9" i="8"/>
  <c r="AL61" i="8"/>
  <c r="AK80" i="9"/>
  <c r="AT59" i="9"/>
  <c r="AI46" i="9"/>
  <c r="AI100" i="9" s="1"/>
  <c r="K13" i="10" s="1"/>
  <c r="AW55" i="9"/>
  <c r="AO39" i="9"/>
  <c r="AF44" i="6"/>
  <c r="AH44" i="6"/>
  <c r="AG42" i="6"/>
  <c r="AG31" i="6"/>
  <c r="AG27" i="6"/>
  <c r="AG22" i="6"/>
  <c r="AG18" i="6"/>
  <c r="AG14" i="6"/>
  <c r="AG10" i="6"/>
  <c r="AG44" i="6"/>
  <c r="AF42" i="6"/>
  <c r="AH40" i="6"/>
  <c r="AF31" i="6"/>
  <c r="AH29" i="6"/>
  <c r="AF27" i="6"/>
  <c r="AH25" i="6"/>
  <c r="AF22" i="6"/>
  <c r="AH20" i="6"/>
  <c r="AG29" i="6"/>
  <c r="AG20" i="6"/>
  <c r="AH16" i="6"/>
  <c r="AF14" i="6"/>
  <c r="AH10" i="6"/>
  <c r="AF8" i="6"/>
  <c r="AH31" i="6"/>
  <c r="AF29" i="6"/>
  <c r="AH22" i="6"/>
  <c r="AF20" i="6"/>
  <c r="AG16" i="6"/>
  <c r="AH12" i="6"/>
  <c r="AF10" i="6"/>
  <c r="AG25" i="6"/>
  <c r="AG12" i="6"/>
  <c r="AH8" i="6"/>
  <c r="AH27" i="6"/>
  <c r="AF25" i="6"/>
  <c r="AG40" i="6"/>
  <c r="AH18" i="6"/>
  <c r="AF16" i="6"/>
  <c r="AH42" i="6"/>
  <c r="AF40" i="6"/>
  <c r="AF12" i="6"/>
  <c r="AF18" i="6"/>
  <c r="AG8" i="6"/>
  <c r="AH14" i="6"/>
  <c r="AV68" i="9"/>
  <c r="AW68" i="8"/>
  <c r="AU68" i="9"/>
  <c r="AQ50" i="6"/>
  <c r="AQ51" i="6"/>
  <c r="AU54" i="6"/>
  <c r="AU53" i="6"/>
  <c r="AM57" i="6"/>
  <c r="AM56" i="6"/>
  <c r="AQ93" i="6"/>
  <c r="AQ92" i="6"/>
  <c r="AM99" i="6"/>
  <c r="AM98" i="6"/>
  <c r="AO59" i="7"/>
  <c r="AO58" i="7"/>
  <c r="AK62" i="7"/>
  <c r="AK61" i="7"/>
  <c r="AW67" i="7"/>
  <c r="AW68" i="7" s="1"/>
  <c r="AW95" i="7"/>
  <c r="AW94" i="7"/>
  <c r="F41" i="8"/>
  <c r="F30" i="8"/>
  <c r="F26" i="8"/>
  <c r="F21" i="8"/>
  <c r="F17" i="8"/>
  <c r="F13" i="8"/>
  <c r="F9" i="8"/>
  <c r="G41" i="8"/>
  <c r="E39" i="8"/>
  <c r="F28" i="8"/>
  <c r="G24" i="8"/>
  <c r="E21" i="8"/>
  <c r="G17" i="8"/>
  <c r="E15" i="8"/>
  <c r="F11" i="8"/>
  <c r="G7" i="8"/>
  <c r="G43" i="8"/>
  <c r="E41" i="8"/>
  <c r="G30" i="8"/>
  <c r="E28" i="8"/>
  <c r="F24" i="8"/>
  <c r="G19" i="8"/>
  <c r="E17" i="8"/>
  <c r="G13" i="8"/>
  <c r="E11" i="8"/>
  <c r="F7" i="8"/>
  <c r="G39" i="8"/>
  <c r="E30" i="8"/>
  <c r="F19" i="8"/>
  <c r="G9" i="8"/>
  <c r="E7" i="8"/>
  <c r="F39" i="8"/>
  <c r="G21" i="8"/>
  <c r="E19" i="8"/>
  <c r="G11" i="8"/>
  <c r="E9" i="8"/>
  <c r="G26" i="8"/>
  <c r="E24" i="8"/>
  <c r="E13" i="8"/>
  <c r="G28" i="8"/>
  <c r="E26" i="8"/>
  <c r="F15" i="8"/>
  <c r="F43" i="8"/>
  <c r="G15" i="8"/>
  <c r="E43" i="8"/>
  <c r="AQ17" i="8"/>
  <c r="AQ52" i="8"/>
  <c r="AP17" i="8"/>
  <c r="AO41" i="8"/>
  <c r="AO94" i="8"/>
  <c r="AQ76" i="8"/>
  <c r="AP41" i="8"/>
  <c r="AP28" i="8"/>
  <c r="AO39" i="8"/>
  <c r="AP13" i="8"/>
  <c r="AP94" i="8"/>
  <c r="AQ97" i="8"/>
  <c r="AQ19" i="8"/>
  <c r="AP49" i="8"/>
  <c r="AP15" i="8"/>
  <c r="AO7" i="8"/>
  <c r="AO55" i="8"/>
  <c r="AQ79" i="8"/>
  <c r="AQ73" i="8"/>
  <c r="AS74" i="8"/>
  <c r="AS73" i="8"/>
  <c r="AV95" i="8"/>
  <c r="AV94" i="8"/>
  <c r="AS98" i="8"/>
  <c r="AS97" i="8"/>
  <c r="AO46" i="9"/>
  <c r="AO100" i="9" s="1"/>
  <c r="K15" i="10" s="1"/>
  <c r="AP15" i="9"/>
  <c r="AQ30" i="9"/>
  <c r="AP97" i="9"/>
  <c r="AP28" i="9"/>
  <c r="AP19" i="9"/>
  <c r="AO9" i="9"/>
  <c r="AO41" i="9"/>
  <c r="AP11" i="9"/>
  <c r="AO17" i="9"/>
  <c r="AQ58" i="9"/>
  <c r="AO64" i="9"/>
  <c r="AP79" i="9"/>
  <c r="AP94" i="9"/>
  <c r="AP30" i="9"/>
  <c r="AO94" i="9"/>
  <c r="AP41" i="9"/>
  <c r="AO43" i="9"/>
  <c r="AP55" i="9"/>
  <c r="AO13" i="9"/>
  <c r="AP24" i="9"/>
  <c r="AQ79" i="9"/>
  <c r="AO97" i="9"/>
  <c r="AP91" i="9"/>
  <c r="AP21" i="9"/>
  <c r="AO11" i="9"/>
  <c r="AQ15" i="9"/>
  <c r="AQ17" i="9"/>
  <c r="AP67" i="9"/>
  <c r="AO76" i="9"/>
  <c r="AQ76" i="9"/>
  <c r="AP70" i="9"/>
  <c r="AQ43" i="9"/>
  <c r="AQ13" i="9"/>
  <c r="AP52" i="9"/>
  <c r="AO70" i="9"/>
  <c r="AU92" i="6"/>
  <c r="AR95" i="6"/>
  <c r="AR50" i="6"/>
  <c r="AT56" i="6"/>
  <c r="AS98" i="6"/>
  <c r="AQ98" i="6"/>
  <c r="AL80" i="6"/>
  <c r="AT74" i="6"/>
  <c r="AT68" i="6"/>
  <c r="AR10" i="6"/>
  <c r="AS68" i="6"/>
  <c r="AR18" i="6"/>
  <c r="AT14" i="6"/>
  <c r="AT40" i="6"/>
  <c r="AS44" i="6"/>
  <c r="AU94" i="7"/>
  <c r="AU91" i="7"/>
  <c r="AJ70" i="7"/>
  <c r="AV46" i="7"/>
  <c r="AV100" i="7" s="1"/>
  <c r="AV17" i="7"/>
  <c r="AU24" i="7"/>
  <c r="AV13" i="7"/>
  <c r="AV73" i="7"/>
  <c r="AU26" i="7"/>
  <c r="AU97" i="7"/>
  <c r="AK19" i="7"/>
  <c r="AS55" i="7"/>
  <c r="AI58" i="7"/>
  <c r="AV7" i="7"/>
  <c r="AO46" i="7"/>
  <c r="AO100" i="7" s="1"/>
  <c r="E15" i="10" s="1"/>
  <c r="AO94" i="7"/>
  <c r="AK7" i="7"/>
  <c r="AI19" i="7"/>
  <c r="AJ41" i="7"/>
  <c r="AI15" i="7"/>
  <c r="AI26" i="7"/>
  <c r="AJ79" i="7"/>
  <c r="AK11" i="7"/>
  <c r="AM91" i="8"/>
  <c r="AP79" i="8"/>
  <c r="AT76" i="8"/>
  <c r="AK97" i="8"/>
  <c r="AS49" i="8"/>
  <c r="AO9" i="8"/>
  <c r="AT52" i="8"/>
  <c r="AV47" i="8"/>
  <c r="AR94" i="9"/>
  <c r="AR52" i="9"/>
  <c r="AQ52" i="9"/>
  <c r="AO21" i="9"/>
  <c r="AM46" i="9"/>
  <c r="AM100" i="9" s="1"/>
  <c r="AO19" i="9"/>
  <c r="S44" i="6"/>
  <c r="Q42" i="6"/>
  <c r="S40" i="6"/>
  <c r="Q31" i="6"/>
  <c r="S29" i="6"/>
  <c r="Q27" i="6"/>
  <c r="S25" i="6"/>
  <c r="Q22" i="6"/>
  <c r="S20" i="6"/>
  <c r="Q18" i="6"/>
  <c r="S16" i="6"/>
  <c r="Q14" i="6"/>
  <c r="S12" i="6"/>
  <c r="Q10" i="6"/>
  <c r="S8" i="6"/>
  <c r="R44" i="6"/>
  <c r="R40" i="6"/>
  <c r="R29" i="6"/>
  <c r="R25" i="6"/>
  <c r="R20" i="6"/>
  <c r="Q44" i="6"/>
  <c r="S31" i="6"/>
  <c r="Q29" i="6"/>
  <c r="S22" i="6"/>
  <c r="Q20" i="6"/>
  <c r="R16" i="6"/>
  <c r="R10" i="6"/>
  <c r="R31" i="6"/>
  <c r="R22" i="6"/>
  <c r="S18" i="6"/>
  <c r="Q16" i="6"/>
  <c r="R12" i="6"/>
  <c r="S27" i="6"/>
  <c r="R18" i="6"/>
  <c r="R27" i="6"/>
  <c r="S42" i="6"/>
  <c r="Q40" i="6"/>
  <c r="Q25" i="6"/>
  <c r="S14" i="6"/>
  <c r="Q12" i="6"/>
  <c r="R8" i="6"/>
  <c r="R42" i="6"/>
  <c r="S10" i="6"/>
  <c r="Q8" i="6"/>
  <c r="R14" i="6"/>
  <c r="AC44" i="6"/>
  <c r="AC42" i="6"/>
  <c r="AE40" i="6"/>
  <c r="AC31" i="6"/>
  <c r="AE29" i="6"/>
  <c r="AC27" i="6"/>
  <c r="AE25" i="6"/>
  <c r="AC22" i="6"/>
  <c r="AE20" i="6"/>
  <c r="AC18" i="6"/>
  <c r="AE16" i="6"/>
  <c r="AC14" i="6"/>
  <c r="AE12" i="6"/>
  <c r="AC10" i="6"/>
  <c r="AE8" i="6"/>
  <c r="AD40" i="6"/>
  <c r="AD29" i="6"/>
  <c r="AD25" i="6"/>
  <c r="AD20" i="6"/>
  <c r="AE42" i="6"/>
  <c r="AC40" i="6"/>
  <c r="AE27" i="6"/>
  <c r="AC25" i="6"/>
  <c r="AE18" i="6"/>
  <c r="AC16" i="6"/>
  <c r="AD12" i="6"/>
  <c r="AD42" i="6"/>
  <c r="AD27" i="6"/>
  <c r="AD18" i="6"/>
  <c r="AE14" i="6"/>
  <c r="AC12" i="6"/>
  <c r="AD8" i="6"/>
  <c r="AE10" i="6"/>
  <c r="AD44" i="6"/>
  <c r="AD22" i="6"/>
  <c r="AE44" i="6"/>
  <c r="AE31" i="6"/>
  <c r="AC29" i="6"/>
  <c r="AE22" i="6"/>
  <c r="AC20" i="6"/>
  <c r="AD14" i="6"/>
  <c r="AC8" i="6"/>
  <c r="AD31" i="6"/>
  <c r="AD10" i="6"/>
  <c r="AD16" i="6"/>
  <c r="AP8" i="6"/>
  <c r="AQ10" i="6"/>
  <c r="AP27" i="6"/>
  <c r="AO31" i="6"/>
  <c r="AQ8" i="6"/>
  <c r="AQ16" i="6"/>
  <c r="AQ40" i="6"/>
  <c r="AO18" i="6"/>
  <c r="AQ18" i="6"/>
  <c r="AQ14" i="6"/>
  <c r="AQ12" i="6"/>
  <c r="AO25" i="6"/>
  <c r="AP16" i="6"/>
  <c r="AQ42" i="6"/>
  <c r="AP12" i="6"/>
  <c r="AO44" i="6"/>
  <c r="AO12" i="6"/>
  <c r="AP44" i="6"/>
  <c r="AP31" i="6"/>
  <c r="AQ31" i="6"/>
  <c r="AO29" i="6"/>
  <c r="AO71" i="6"/>
  <c r="AO68" i="6"/>
  <c r="AR68" i="9"/>
  <c r="AT68" i="7"/>
  <c r="AS68" i="7"/>
  <c r="AR68" i="8"/>
  <c r="AR69" i="6"/>
  <c r="AL48" i="6"/>
  <c r="AL47" i="6"/>
  <c r="AL101" i="6" s="1"/>
  <c r="B14" i="10" s="1"/>
  <c r="AT51" i="6"/>
  <c r="AT50" i="6"/>
  <c r="AT54" i="6"/>
  <c r="AT53" i="6"/>
  <c r="AP56" i="6"/>
  <c r="AP57" i="6"/>
  <c r="AT72" i="6"/>
  <c r="AT71" i="6"/>
  <c r="AL78" i="6"/>
  <c r="AL77" i="6"/>
  <c r="AO80" i="6"/>
  <c r="AO81" i="6"/>
  <c r="AT96" i="6"/>
  <c r="AT95" i="6"/>
  <c r="J43" i="7"/>
  <c r="H41" i="7"/>
  <c r="J39" i="7"/>
  <c r="H30" i="7"/>
  <c r="J28" i="7"/>
  <c r="H26" i="7"/>
  <c r="J24" i="7"/>
  <c r="H21" i="7"/>
  <c r="J19" i="7"/>
  <c r="H17" i="7"/>
  <c r="J15" i="7"/>
  <c r="H13" i="7"/>
  <c r="J11" i="7"/>
  <c r="H9" i="7"/>
  <c r="J7" i="7"/>
  <c r="I41" i="7"/>
  <c r="J30" i="7"/>
  <c r="H28" i="7"/>
  <c r="I24" i="7"/>
  <c r="I17" i="7"/>
  <c r="J13" i="7"/>
  <c r="H11" i="7"/>
  <c r="I7" i="7"/>
  <c r="I43" i="7"/>
  <c r="I30" i="7"/>
  <c r="J26" i="7"/>
  <c r="H24" i="7"/>
  <c r="I19" i="7"/>
  <c r="I13" i="7"/>
  <c r="J9" i="7"/>
  <c r="H7" i="7"/>
  <c r="I39" i="7"/>
  <c r="J21" i="7"/>
  <c r="H19" i="7"/>
  <c r="I9" i="7"/>
  <c r="J41" i="7"/>
  <c r="H39" i="7"/>
  <c r="I21" i="7"/>
  <c r="I11" i="7"/>
  <c r="H43" i="7"/>
  <c r="H15" i="7"/>
  <c r="I26" i="7"/>
  <c r="I15" i="7"/>
  <c r="I28" i="7"/>
  <c r="J17" i="7"/>
  <c r="V43" i="7"/>
  <c r="T41" i="7"/>
  <c r="V39" i="7"/>
  <c r="T30" i="7"/>
  <c r="V28" i="7"/>
  <c r="T26" i="7"/>
  <c r="V24" i="7"/>
  <c r="T21" i="7"/>
  <c r="V19" i="7"/>
  <c r="T17" i="7"/>
  <c r="V15" i="7"/>
  <c r="T13" i="7"/>
  <c r="V11" i="7"/>
  <c r="T9" i="7"/>
  <c r="V7" i="7"/>
  <c r="U43" i="7"/>
  <c r="U30" i="7"/>
  <c r="V26" i="7"/>
  <c r="T24" i="7"/>
  <c r="U19" i="7"/>
  <c r="U13" i="7"/>
  <c r="V9" i="7"/>
  <c r="T7" i="7"/>
  <c r="T43" i="7"/>
  <c r="U39" i="7"/>
  <c r="U26" i="7"/>
  <c r="V21" i="7"/>
  <c r="T19" i="7"/>
  <c r="U15" i="7"/>
  <c r="U9" i="7"/>
  <c r="V41" i="7"/>
  <c r="T39" i="7"/>
  <c r="U21" i="7"/>
  <c r="U11" i="7"/>
  <c r="U41" i="7"/>
  <c r="U24" i="7"/>
  <c r="V13" i="7"/>
  <c r="T11" i="7"/>
  <c r="T15" i="7"/>
  <c r="T28" i="7"/>
  <c r="U17" i="7"/>
  <c r="U7" i="7"/>
  <c r="U28" i="7"/>
  <c r="V17" i="7"/>
  <c r="V30" i="7"/>
  <c r="AH43" i="7"/>
  <c r="AF41" i="7"/>
  <c r="AH39" i="7"/>
  <c r="AF30" i="7"/>
  <c r="AH28" i="7"/>
  <c r="AF26" i="7"/>
  <c r="AH24" i="7"/>
  <c r="AF21" i="7"/>
  <c r="AH19" i="7"/>
  <c r="AF17" i="7"/>
  <c r="AH15" i="7"/>
  <c r="AF13" i="7"/>
  <c r="AH11" i="7"/>
  <c r="AF9" i="7"/>
  <c r="AH7" i="7"/>
  <c r="AF43" i="7"/>
  <c r="AG39" i="7"/>
  <c r="AG26" i="7"/>
  <c r="AH21" i="7"/>
  <c r="AF19" i="7"/>
  <c r="AG15" i="7"/>
  <c r="AG9" i="7"/>
  <c r="AH41" i="7"/>
  <c r="AF39" i="7"/>
  <c r="AG28" i="7"/>
  <c r="AG21" i="7"/>
  <c r="AH17" i="7"/>
  <c r="AF15" i="7"/>
  <c r="AG11" i="7"/>
  <c r="AG41" i="7"/>
  <c r="AG24" i="7"/>
  <c r="AH13" i="7"/>
  <c r="AF11" i="7"/>
  <c r="AG43" i="7"/>
  <c r="AH26" i="7"/>
  <c r="AF24" i="7"/>
  <c r="AG13" i="7"/>
  <c r="AH30" i="7"/>
  <c r="AF28" i="7"/>
  <c r="AG17" i="7"/>
  <c r="AG7" i="7"/>
  <c r="AG30" i="7"/>
  <c r="AG19" i="7"/>
  <c r="AH9" i="7"/>
  <c r="AF7" i="7"/>
  <c r="AT30" i="7"/>
  <c r="AS7" i="7"/>
  <c r="AT43" i="7"/>
  <c r="AR39" i="7"/>
  <c r="AT49" i="7"/>
  <c r="AT17" i="7"/>
  <c r="AR17" i="7"/>
  <c r="AS26" i="7"/>
  <c r="AS24" i="7"/>
  <c r="AT70" i="7"/>
  <c r="AR7" i="7"/>
  <c r="AT94" i="7"/>
  <c r="AS30" i="7"/>
  <c r="AT28" i="7"/>
  <c r="AT55" i="7"/>
  <c r="AS43" i="7"/>
  <c r="AT19" i="7"/>
  <c r="AR19" i="7"/>
  <c r="AS39" i="7"/>
  <c r="AR13" i="7"/>
  <c r="AS41" i="7"/>
  <c r="AT64" i="7"/>
  <c r="AN47" i="7"/>
  <c r="AN46" i="7"/>
  <c r="AN100" i="7" s="1"/>
  <c r="AJ50" i="7"/>
  <c r="AJ49" i="7"/>
  <c r="AR50" i="7"/>
  <c r="AR49" i="7"/>
  <c r="AV50" i="7"/>
  <c r="AV49" i="7"/>
  <c r="AJ56" i="7"/>
  <c r="AJ55" i="7"/>
  <c r="AN56" i="7"/>
  <c r="AN55" i="7"/>
  <c r="AV56" i="7"/>
  <c r="AV55" i="7"/>
  <c r="AN59" i="7"/>
  <c r="AN58" i="7"/>
  <c r="AR59" i="7"/>
  <c r="AR58" i="7"/>
  <c r="AR62" i="7"/>
  <c r="AR61" i="7"/>
  <c r="AJ67" i="7"/>
  <c r="AJ68" i="7" s="1"/>
  <c r="AR67" i="7"/>
  <c r="AV67" i="7"/>
  <c r="AV68" i="7" s="1"/>
  <c r="AN74" i="7"/>
  <c r="AN73" i="7"/>
  <c r="AR77" i="7"/>
  <c r="AR76" i="7"/>
  <c r="AI80" i="7"/>
  <c r="AI79" i="7"/>
  <c r="AQ80" i="7"/>
  <c r="AQ79" i="7"/>
  <c r="AU80" i="7"/>
  <c r="AU79" i="7"/>
  <c r="AN92" i="7"/>
  <c r="AN91" i="7"/>
  <c r="AR92" i="7"/>
  <c r="AR91" i="7"/>
  <c r="AJ95" i="7"/>
  <c r="AJ94" i="7"/>
  <c r="AR95" i="7"/>
  <c r="AR94" i="7"/>
  <c r="AV94" i="7"/>
  <c r="AJ98" i="7"/>
  <c r="AJ97" i="7"/>
  <c r="AR98" i="7"/>
  <c r="AR97" i="7"/>
  <c r="AV97" i="7"/>
  <c r="P43" i="8"/>
  <c r="N41" i="8"/>
  <c r="P39" i="8"/>
  <c r="N30" i="8"/>
  <c r="P28" i="8"/>
  <c r="N26" i="8"/>
  <c r="P24" i="8"/>
  <c r="N21" i="8"/>
  <c r="P19" i="8"/>
  <c r="N17" i="8"/>
  <c r="P15" i="8"/>
  <c r="N13" i="8"/>
  <c r="P11" i="8"/>
  <c r="N9" i="8"/>
  <c r="P7" i="8"/>
  <c r="N43" i="8"/>
  <c r="O39" i="8"/>
  <c r="O26" i="8"/>
  <c r="P21" i="8"/>
  <c r="N19" i="8"/>
  <c r="O15" i="8"/>
  <c r="O9" i="8"/>
  <c r="P41" i="8"/>
  <c r="N39" i="8"/>
  <c r="O28" i="8"/>
  <c r="O21" i="8"/>
  <c r="P17" i="8"/>
  <c r="N15" i="8"/>
  <c r="O11" i="8"/>
  <c r="P30" i="8"/>
  <c r="N28" i="8"/>
  <c r="O17" i="8"/>
  <c r="O7" i="8"/>
  <c r="O30" i="8"/>
  <c r="O19" i="8"/>
  <c r="P9" i="8"/>
  <c r="N7" i="8"/>
  <c r="O41" i="8"/>
  <c r="O24" i="8"/>
  <c r="N11" i="8"/>
  <c r="O43" i="8"/>
  <c r="P26" i="8"/>
  <c r="N24" i="8"/>
  <c r="O13" i="8"/>
  <c r="P13" i="8"/>
  <c r="AB43" i="8"/>
  <c r="Z41" i="8"/>
  <c r="AB39" i="8"/>
  <c r="Z30" i="8"/>
  <c r="AB28" i="8"/>
  <c r="Z26" i="8"/>
  <c r="AB24" i="8"/>
  <c r="Z21" i="8"/>
  <c r="AB19" i="8"/>
  <c r="Z17" i="8"/>
  <c r="AB15" i="8"/>
  <c r="Z13" i="8"/>
  <c r="AB11" i="8"/>
  <c r="Z9" i="8"/>
  <c r="AB7" i="8"/>
  <c r="AB41" i="8"/>
  <c r="Z39" i="8"/>
  <c r="AB17" i="8"/>
  <c r="Z15" i="8"/>
  <c r="AB30" i="8"/>
  <c r="Z28" i="8"/>
  <c r="AB13" i="8"/>
  <c r="Z11" i="8"/>
  <c r="AB9" i="8"/>
  <c r="Z7" i="8"/>
  <c r="AB21" i="8"/>
  <c r="Z19" i="8"/>
  <c r="AB26" i="8"/>
  <c r="Z24" i="8"/>
  <c r="Z43" i="8"/>
  <c r="AL79" i="8"/>
  <c r="AN19" i="8"/>
  <c r="AM24" i="8"/>
  <c r="AL11" i="8"/>
  <c r="AN13" i="8"/>
  <c r="AN26" i="8"/>
  <c r="AN41" i="8"/>
  <c r="AM11" i="8"/>
  <c r="AM7" i="8"/>
  <c r="AN43" i="8"/>
  <c r="AN64" i="8"/>
  <c r="AN55" i="8"/>
  <c r="AM43" i="8"/>
  <c r="AN7" i="8"/>
  <c r="AL7" i="8"/>
  <c r="AL73" i="8"/>
  <c r="AN9" i="8"/>
  <c r="AN21" i="8"/>
  <c r="AM30" i="8"/>
  <c r="AN28" i="8"/>
  <c r="AM41" i="8"/>
  <c r="AM52" i="8"/>
  <c r="AL26" i="8"/>
  <c r="AL17" i="8"/>
  <c r="AN39" i="8"/>
  <c r="AL21" i="8"/>
  <c r="AN30" i="8"/>
  <c r="AM15" i="8"/>
  <c r="AM73" i="8"/>
  <c r="AM76" i="8"/>
  <c r="AL24" i="8"/>
  <c r="AM26" i="8"/>
  <c r="AL39" i="8"/>
  <c r="AM21" i="8"/>
  <c r="AL49" i="8"/>
  <c r="AN67" i="8"/>
  <c r="AL41" i="8"/>
  <c r="AM39" i="8"/>
  <c r="AM49" i="8"/>
  <c r="AL15" i="8"/>
  <c r="AL43" i="8"/>
  <c r="AM19" i="8"/>
  <c r="AN52" i="8"/>
  <c r="AM79" i="8"/>
  <c r="AL94" i="8"/>
  <c r="AL97" i="8"/>
  <c r="AQ47" i="8"/>
  <c r="AQ46" i="8"/>
  <c r="AQ100" i="8" s="1"/>
  <c r="AU47" i="8"/>
  <c r="AU46" i="8"/>
  <c r="AU100" i="8" s="1"/>
  <c r="H17" i="10" s="1"/>
  <c r="AJ50" i="8"/>
  <c r="AJ49" i="8"/>
  <c r="AN50" i="8"/>
  <c r="AN49" i="8"/>
  <c r="AK53" i="8"/>
  <c r="AK52" i="8"/>
  <c r="AS53" i="8"/>
  <c r="AS52" i="8"/>
  <c r="AW53" i="8"/>
  <c r="AW52" i="8"/>
  <c r="AL56" i="8"/>
  <c r="AL55" i="8"/>
  <c r="AT56" i="8"/>
  <c r="AT55" i="8"/>
  <c r="AI59" i="8"/>
  <c r="AI58" i="8"/>
  <c r="AU59" i="8"/>
  <c r="AU58" i="8"/>
  <c r="AN62" i="8"/>
  <c r="AN61" i="8"/>
  <c r="AR62" i="8"/>
  <c r="AR61" i="8"/>
  <c r="AV62" i="8"/>
  <c r="AV61" i="8"/>
  <c r="AO65" i="8"/>
  <c r="AO64" i="8"/>
  <c r="AS65" i="8"/>
  <c r="AS64" i="8"/>
  <c r="AP67" i="8"/>
  <c r="AI71" i="8"/>
  <c r="AI70" i="8"/>
  <c r="AK77" i="8"/>
  <c r="AK76" i="8"/>
  <c r="AS77" i="8"/>
  <c r="AS76" i="8"/>
  <c r="AW76" i="8"/>
  <c r="AW77" i="8"/>
  <c r="P80" i="8"/>
  <c r="P79" i="8"/>
  <c r="X80" i="8"/>
  <c r="X79" i="8"/>
  <c r="AJ80" i="8"/>
  <c r="AJ79" i="8"/>
  <c r="AN80" i="8"/>
  <c r="AN79" i="8"/>
  <c r="AL91" i="8"/>
  <c r="AM94" i="8"/>
  <c r="AN97" i="8"/>
  <c r="AM95" i="8"/>
  <c r="AT91" i="8"/>
  <c r="AN73" i="9"/>
  <c r="AO58" i="9"/>
  <c r="AU52" i="9"/>
  <c r="AN28" i="9"/>
  <c r="AL24" i="9"/>
  <c r="AN19" i="9"/>
  <c r="AM19" i="9"/>
  <c r="AL41" i="9"/>
  <c r="AL55" i="9"/>
  <c r="AM39" i="9"/>
  <c r="AL97" i="9"/>
  <c r="AI64" i="9"/>
  <c r="AR97" i="8"/>
  <c r="AQ94" i="8"/>
  <c r="AN55" i="9"/>
  <c r="AM64" i="9"/>
  <c r="AL30" i="9"/>
  <c r="AT47" i="9"/>
  <c r="AL61" i="9"/>
  <c r="AM7" i="9"/>
  <c r="AN24" i="9"/>
  <c r="AN58" i="9"/>
  <c r="AL43" i="9"/>
  <c r="N43" i="9"/>
  <c r="P41" i="9"/>
  <c r="N39" i="9"/>
  <c r="P30" i="9"/>
  <c r="N28" i="9"/>
  <c r="P26" i="9"/>
  <c r="N24" i="9"/>
  <c r="P21" i="9"/>
  <c r="N19" i="9"/>
  <c r="P17" i="9"/>
  <c r="N15" i="9"/>
  <c r="P13" i="9"/>
  <c r="N11" i="9"/>
  <c r="P9" i="9"/>
  <c r="N7" i="9"/>
  <c r="O41" i="9"/>
  <c r="O28" i="9"/>
  <c r="P24" i="9"/>
  <c r="N21" i="9"/>
  <c r="O17" i="9"/>
  <c r="O11" i="9"/>
  <c r="P7" i="9"/>
  <c r="P43" i="9"/>
  <c r="N41" i="9"/>
  <c r="O30" i="9"/>
  <c r="O24" i="9"/>
  <c r="P19" i="9"/>
  <c r="N17" i="9"/>
  <c r="O13" i="9"/>
  <c r="O7" i="9"/>
  <c r="P39" i="9"/>
  <c r="N30" i="9"/>
  <c r="O19" i="9"/>
  <c r="O9" i="9"/>
  <c r="O39" i="9"/>
  <c r="O21" i="9"/>
  <c r="P11" i="9"/>
  <c r="N9" i="9"/>
  <c r="P15" i="9"/>
  <c r="N26" i="9"/>
  <c r="O15" i="9"/>
  <c r="O43" i="9"/>
  <c r="O26" i="9"/>
  <c r="N13" i="9"/>
  <c r="P28" i="9"/>
  <c r="Z43" i="9"/>
  <c r="AB41" i="9"/>
  <c r="Z39" i="9"/>
  <c r="AB30" i="9"/>
  <c r="Z28" i="9"/>
  <c r="AB26" i="9"/>
  <c r="Z24" i="9"/>
  <c r="AB21" i="9"/>
  <c r="Z19" i="9"/>
  <c r="AB17" i="9"/>
  <c r="Z15" i="9"/>
  <c r="AB13" i="9"/>
  <c r="Z11" i="9"/>
  <c r="AB9" i="9"/>
  <c r="Z7" i="9"/>
  <c r="AB43" i="9"/>
  <c r="Z41" i="9"/>
  <c r="AA30" i="9"/>
  <c r="AA24" i="9"/>
  <c r="AB19" i="9"/>
  <c r="Z17" i="9"/>
  <c r="AA13" i="9"/>
  <c r="AA7" i="9"/>
  <c r="AA43" i="9"/>
  <c r="AB39" i="9"/>
  <c r="Z30" i="9"/>
  <c r="AA26" i="9"/>
  <c r="AA19" i="9"/>
  <c r="AB15" i="9"/>
  <c r="Z13" i="9"/>
  <c r="AA9" i="9"/>
  <c r="AA39" i="9"/>
  <c r="AA21" i="9"/>
  <c r="AB11" i="9"/>
  <c r="Z9" i="9"/>
  <c r="AA41" i="9"/>
  <c r="AB24" i="9"/>
  <c r="Z21" i="9"/>
  <c r="AA11" i="9"/>
  <c r="Z26" i="9"/>
  <c r="AA15" i="9"/>
  <c r="AA28" i="9"/>
  <c r="AA17" i="9"/>
  <c r="AB7" i="9"/>
  <c r="AB28" i="9"/>
  <c r="AN39" i="9"/>
  <c r="AN21" i="9"/>
  <c r="AN68" i="9" s="1"/>
  <c r="AN46" i="9"/>
  <c r="AN100" i="9" s="1"/>
  <c r="AM17" i="9"/>
  <c r="AM24" i="9"/>
  <c r="AN9" i="9"/>
  <c r="AN11" i="9"/>
  <c r="AN43" i="9"/>
  <c r="AM28" i="9"/>
  <c r="AL21" i="9"/>
  <c r="AL68" i="9" s="1"/>
  <c r="AN15" i="9"/>
  <c r="AN49" i="9"/>
  <c r="AM30" i="9"/>
  <c r="AL52" i="9"/>
  <c r="AM58" i="9"/>
  <c r="AN76" i="9"/>
  <c r="AN61" i="9"/>
  <c r="AN91" i="9"/>
  <c r="AM26" i="9"/>
  <c r="AM15" i="9"/>
  <c r="AL64" i="9"/>
  <c r="AM41" i="9"/>
  <c r="AL17" i="9"/>
  <c r="AL11" i="9"/>
  <c r="AL39" i="9"/>
  <c r="AM11" i="9"/>
  <c r="AM43" i="9"/>
  <c r="AN17" i="9"/>
  <c r="AM13" i="9"/>
  <c r="AM21" i="9"/>
  <c r="AM68" i="9" s="1"/>
  <c r="AN7" i="9"/>
  <c r="AL67" i="9"/>
  <c r="AL91" i="9"/>
  <c r="AM94" i="9"/>
  <c r="AN97" i="9"/>
  <c r="AL46" i="9"/>
  <c r="AL100" i="9" s="1"/>
  <c r="K14" i="10" s="1"/>
  <c r="AL50" i="9"/>
  <c r="AL49" i="9"/>
  <c r="AP50" i="9"/>
  <c r="AP49" i="9"/>
  <c r="AM53" i="9"/>
  <c r="AM52" i="9"/>
  <c r="AJ56" i="9"/>
  <c r="AJ55" i="9"/>
  <c r="AV56" i="9"/>
  <c r="AV55" i="9"/>
  <c r="AK59" i="9"/>
  <c r="AK58" i="9"/>
  <c r="AW59" i="9"/>
  <c r="AW58" i="9"/>
  <c r="AT62" i="9"/>
  <c r="AT61" i="9"/>
  <c r="AQ65" i="9"/>
  <c r="AQ64" i="9"/>
  <c r="AN67" i="9"/>
  <c r="AL73" i="9"/>
  <c r="AK77" i="9"/>
  <c r="AK76" i="9"/>
  <c r="AS77" i="9"/>
  <c r="AS76" i="9"/>
  <c r="AB80" i="9"/>
  <c r="AB79" i="9"/>
  <c r="AF80" i="9"/>
  <c r="AF79" i="9"/>
  <c r="AJ80" i="9"/>
  <c r="AJ79" i="9"/>
  <c r="AN80" i="9"/>
  <c r="AN79" i="9"/>
  <c r="K44" i="6"/>
  <c r="M42" i="6"/>
  <c r="K40" i="6"/>
  <c r="M31" i="6"/>
  <c r="K29" i="6"/>
  <c r="M27" i="6"/>
  <c r="K25" i="6"/>
  <c r="M22" i="6"/>
  <c r="K20" i="6"/>
  <c r="M18" i="6"/>
  <c r="K16" i="6"/>
  <c r="M14" i="6"/>
  <c r="K12" i="6"/>
  <c r="M10" i="6"/>
  <c r="K8" i="6"/>
  <c r="L42" i="6"/>
  <c r="L31" i="6"/>
  <c r="L27" i="6"/>
  <c r="L22" i="6"/>
  <c r="M40" i="6"/>
  <c r="K31" i="6"/>
  <c r="M25" i="6"/>
  <c r="K22" i="6"/>
  <c r="L20" i="6"/>
  <c r="M16" i="6"/>
  <c r="K14" i="6"/>
  <c r="L10" i="6"/>
  <c r="L40" i="6"/>
  <c r="L25" i="6"/>
  <c r="L16" i="6"/>
  <c r="M12" i="6"/>
  <c r="K10" i="6"/>
  <c r="K42" i="6"/>
  <c r="L12" i="6"/>
  <c r="M8" i="6"/>
  <c r="L44" i="6"/>
  <c r="M44" i="6"/>
  <c r="M29" i="6"/>
  <c r="K27" i="6"/>
  <c r="L18" i="6"/>
  <c r="L29" i="6"/>
  <c r="L14" i="6"/>
  <c r="K18" i="6"/>
  <c r="M20" i="6"/>
  <c r="L8" i="6"/>
  <c r="X44" i="6"/>
  <c r="W44" i="6"/>
  <c r="Y42" i="6"/>
  <c r="W40" i="6"/>
  <c r="Y31" i="6"/>
  <c r="W29" i="6"/>
  <c r="Y27" i="6"/>
  <c r="W25" i="6"/>
  <c r="Y22" i="6"/>
  <c r="W20" i="6"/>
  <c r="Y18" i="6"/>
  <c r="W16" i="6"/>
  <c r="Y14" i="6"/>
  <c r="W12" i="6"/>
  <c r="Y10" i="6"/>
  <c r="W8" i="6"/>
  <c r="X42" i="6"/>
  <c r="X31" i="6"/>
  <c r="X27" i="6"/>
  <c r="X22" i="6"/>
  <c r="W42" i="6"/>
  <c r="Y29" i="6"/>
  <c r="W27" i="6"/>
  <c r="Y20" i="6"/>
  <c r="X16" i="6"/>
  <c r="Y12" i="6"/>
  <c r="W10" i="6"/>
  <c r="Y44" i="6"/>
  <c r="X29" i="6"/>
  <c r="X20" i="6"/>
  <c r="X18" i="6"/>
  <c r="Y8" i="6"/>
  <c r="Y40" i="6"/>
  <c r="W31" i="6"/>
  <c r="Y25" i="6"/>
  <c r="W22" i="6"/>
  <c r="X14" i="6"/>
  <c r="X8" i="6"/>
  <c r="X40" i="6"/>
  <c r="X12" i="6"/>
  <c r="W18" i="6"/>
  <c r="X25" i="6"/>
  <c r="W14" i="6"/>
  <c r="Y16" i="6"/>
  <c r="X10" i="6"/>
  <c r="AM69" i="6"/>
  <c r="AL68" i="8"/>
  <c r="AN68" i="7"/>
  <c r="AM68" i="7"/>
  <c r="AN68" i="8"/>
  <c r="AM68" i="8"/>
  <c r="AL69" i="6"/>
  <c r="E42" i="6"/>
  <c r="E31" i="6"/>
  <c r="E27" i="6"/>
  <c r="E22" i="6"/>
  <c r="E18" i="6"/>
  <c r="E14" i="6"/>
  <c r="E10" i="6"/>
  <c r="F44" i="6"/>
  <c r="F40" i="6"/>
  <c r="F29" i="6"/>
  <c r="F25" i="6"/>
  <c r="E40" i="6"/>
  <c r="E25" i="6"/>
  <c r="F20" i="6"/>
  <c r="F14" i="6"/>
  <c r="E8" i="6"/>
  <c r="F42" i="6"/>
  <c r="F27" i="6"/>
  <c r="E20" i="6"/>
  <c r="F16" i="6"/>
  <c r="F10" i="6"/>
  <c r="E44" i="6"/>
  <c r="E29" i="6"/>
  <c r="E16" i="6"/>
  <c r="F31" i="6"/>
  <c r="F12" i="6"/>
  <c r="F18" i="6"/>
  <c r="F8" i="6"/>
  <c r="F22" i="6"/>
  <c r="E12" i="6"/>
  <c r="N43" i="7"/>
  <c r="P41" i="7"/>
  <c r="N39" i="7"/>
  <c r="P30" i="7"/>
  <c r="N28" i="7"/>
  <c r="P26" i="7"/>
  <c r="N24" i="7"/>
  <c r="P21" i="7"/>
  <c r="N19" i="7"/>
  <c r="P17" i="7"/>
  <c r="N15" i="7"/>
  <c r="P13" i="7"/>
  <c r="N11" i="7"/>
  <c r="P9" i="7"/>
  <c r="N7" i="7"/>
  <c r="P43" i="7"/>
  <c r="N41" i="7"/>
  <c r="O30" i="7"/>
  <c r="O24" i="7"/>
  <c r="P19" i="7"/>
  <c r="N17" i="7"/>
  <c r="O13" i="7"/>
  <c r="O7" i="7"/>
  <c r="O43" i="7"/>
  <c r="P39" i="7"/>
  <c r="N30" i="7"/>
  <c r="O26" i="7"/>
  <c r="O19" i="7"/>
  <c r="P15" i="7"/>
  <c r="N13" i="7"/>
  <c r="O9" i="7"/>
  <c r="P28" i="7"/>
  <c r="N26" i="7"/>
  <c r="O15" i="7"/>
  <c r="O28" i="7"/>
  <c r="O17" i="7"/>
  <c r="P7" i="7"/>
  <c r="O21" i="7"/>
  <c r="P11" i="7"/>
  <c r="O41" i="7"/>
  <c r="P24" i="7"/>
  <c r="O39" i="7"/>
  <c r="N9" i="7"/>
  <c r="N21" i="7"/>
  <c r="O11" i="7"/>
  <c r="AA79" i="7"/>
  <c r="Z43" i="7"/>
  <c r="AB41" i="7"/>
  <c r="Z39" i="7"/>
  <c r="AB30" i="7"/>
  <c r="Z28" i="7"/>
  <c r="AB26" i="7"/>
  <c r="Z24" i="7"/>
  <c r="AB21" i="7"/>
  <c r="Z19" i="7"/>
  <c r="AB17" i="7"/>
  <c r="Z15" i="7"/>
  <c r="AB13" i="7"/>
  <c r="Z11" i="7"/>
  <c r="AB9" i="7"/>
  <c r="Z7" i="7"/>
  <c r="AA43" i="7"/>
  <c r="AB39" i="7"/>
  <c r="Z30" i="7"/>
  <c r="AA26" i="7"/>
  <c r="AA19" i="7"/>
  <c r="AB15" i="7"/>
  <c r="Z13" i="7"/>
  <c r="AA9" i="7"/>
  <c r="AA39" i="7"/>
  <c r="AB28" i="7"/>
  <c r="Z26" i="7"/>
  <c r="AA21" i="7"/>
  <c r="AA15" i="7"/>
  <c r="AB11" i="7"/>
  <c r="Z9" i="7"/>
  <c r="AA28" i="7"/>
  <c r="AA17" i="7"/>
  <c r="AB7" i="7"/>
  <c r="AA30" i="7"/>
  <c r="AB19" i="7"/>
  <c r="Z17" i="7"/>
  <c r="AA7" i="7"/>
  <c r="AB24" i="7"/>
  <c r="AB43" i="7"/>
  <c r="AA41" i="7"/>
  <c r="Z21" i="7"/>
  <c r="AA11" i="7"/>
  <c r="Z41" i="7"/>
  <c r="AA24" i="7"/>
  <c r="AA13" i="7"/>
  <c r="AF67" i="7"/>
  <c r="AF68" i="7" s="1"/>
  <c r="AW79" i="7"/>
  <c r="I79" i="8"/>
  <c r="H43" i="8"/>
  <c r="J41" i="8"/>
  <c r="H39" i="8"/>
  <c r="J30" i="8"/>
  <c r="H28" i="8"/>
  <c r="J26" i="8"/>
  <c r="H24" i="8"/>
  <c r="J21" i="8"/>
  <c r="H19" i="8"/>
  <c r="J17" i="8"/>
  <c r="H15" i="8"/>
  <c r="J13" i="8"/>
  <c r="H11" i="8"/>
  <c r="J9" i="8"/>
  <c r="H7" i="8"/>
  <c r="I43" i="8"/>
  <c r="J39" i="8"/>
  <c r="H30" i="8"/>
  <c r="I26" i="8"/>
  <c r="I19" i="8"/>
  <c r="J15" i="8"/>
  <c r="H13" i="8"/>
  <c r="I9" i="8"/>
  <c r="I39" i="8"/>
  <c r="J28" i="8"/>
  <c r="H26" i="8"/>
  <c r="I21" i="8"/>
  <c r="I15" i="8"/>
  <c r="J11" i="8"/>
  <c r="H9" i="8"/>
  <c r="I41" i="8"/>
  <c r="J24" i="8"/>
  <c r="H21" i="8"/>
  <c r="I11" i="8"/>
  <c r="J43" i="8"/>
  <c r="H41" i="8"/>
  <c r="I24" i="8"/>
  <c r="I13" i="8"/>
  <c r="I17" i="8"/>
  <c r="J7" i="8"/>
  <c r="J19" i="8"/>
  <c r="I28" i="8"/>
  <c r="I30" i="8"/>
  <c r="H17" i="8"/>
  <c r="I7" i="8"/>
  <c r="T79" i="8"/>
  <c r="T43" i="8"/>
  <c r="V41" i="8"/>
  <c r="T39" i="8"/>
  <c r="V30" i="8"/>
  <c r="T28" i="8"/>
  <c r="V26" i="8"/>
  <c r="T24" i="8"/>
  <c r="V21" i="8"/>
  <c r="T19" i="8"/>
  <c r="V17" i="8"/>
  <c r="T15" i="8"/>
  <c r="V13" i="8"/>
  <c r="T11" i="8"/>
  <c r="V9" i="8"/>
  <c r="T7" i="8"/>
  <c r="U39" i="8"/>
  <c r="V28" i="8"/>
  <c r="T26" i="8"/>
  <c r="U21" i="8"/>
  <c r="U15" i="8"/>
  <c r="V11" i="8"/>
  <c r="T9" i="8"/>
  <c r="U41" i="8"/>
  <c r="U28" i="8"/>
  <c r="V24" i="8"/>
  <c r="T21" i="8"/>
  <c r="U17" i="8"/>
  <c r="U11" i="8"/>
  <c r="V7" i="8"/>
  <c r="V43" i="8"/>
  <c r="T41" i="8"/>
  <c r="U24" i="8"/>
  <c r="U13" i="8"/>
  <c r="U43" i="8"/>
  <c r="U26" i="8"/>
  <c r="V15" i="8"/>
  <c r="T13" i="8"/>
  <c r="V19" i="8"/>
  <c r="T30" i="8"/>
  <c r="U30" i="8"/>
  <c r="T17" i="8"/>
  <c r="U7" i="8"/>
  <c r="V39" i="8"/>
  <c r="U19" i="8"/>
  <c r="U9" i="8"/>
  <c r="AG79" i="8"/>
  <c r="AF43" i="8"/>
  <c r="AH41" i="8"/>
  <c r="AF39" i="8"/>
  <c r="AH30" i="8"/>
  <c r="AF28" i="8"/>
  <c r="AH26" i="8"/>
  <c r="AF24" i="8"/>
  <c r="AH21" i="8"/>
  <c r="AF19" i="8"/>
  <c r="AH17" i="8"/>
  <c r="AF15" i="8"/>
  <c r="AH13" i="8"/>
  <c r="AF11" i="8"/>
  <c r="AH9" i="8"/>
  <c r="AF7" i="8"/>
  <c r="AG41" i="8"/>
  <c r="AG28" i="8"/>
  <c r="AH24" i="8"/>
  <c r="AF21" i="8"/>
  <c r="AG17" i="8"/>
  <c r="AG11" i="8"/>
  <c r="AH7" i="8"/>
  <c r="AH43" i="8"/>
  <c r="AF41" i="8"/>
  <c r="AG30" i="8"/>
  <c r="AG24" i="8"/>
  <c r="AH19" i="8"/>
  <c r="AF17" i="8"/>
  <c r="AG13" i="8"/>
  <c r="AG7" i="8"/>
  <c r="AG43" i="8"/>
  <c r="AG26" i="8"/>
  <c r="AH15" i="8"/>
  <c r="AF13" i="8"/>
  <c r="AH28" i="8"/>
  <c r="AF26" i="8"/>
  <c r="AG15" i="8"/>
  <c r="AF30" i="8"/>
  <c r="AG39" i="8"/>
  <c r="AF9" i="8"/>
  <c r="AH39" i="8"/>
  <c r="AG19" i="8"/>
  <c r="AG9" i="8"/>
  <c r="AG21" i="8"/>
  <c r="AH11" i="8"/>
  <c r="J43" i="9"/>
  <c r="H41" i="9"/>
  <c r="J39" i="9"/>
  <c r="H30" i="9"/>
  <c r="J28" i="9"/>
  <c r="H26" i="9"/>
  <c r="J24" i="9"/>
  <c r="H21" i="9"/>
  <c r="J19" i="9"/>
  <c r="H17" i="9"/>
  <c r="J15" i="9"/>
  <c r="H13" i="9"/>
  <c r="J11" i="9"/>
  <c r="H9" i="9"/>
  <c r="J7" i="9"/>
  <c r="J41" i="9"/>
  <c r="H39" i="9"/>
  <c r="I28" i="9"/>
  <c r="I21" i="9"/>
  <c r="J17" i="9"/>
  <c r="H15" i="9"/>
  <c r="I11" i="9"/>
  <c r="I41" i="9"/>
  <c r="J30" i="9"/>
  <c r="H28" i="9"/>
  <c r="I24" i="9"/>
  <c r="I17" i="9"/>
  <c r="J13" i="9"/>
  <c r="H11" i="9"/>
  <c r="I7" i="9"/>
  <c r="I43" i="9"/>
  <c r="J26" i="9"/>
  <c r="H24" i="9"/>
  <c r="I13" i="9"/>
  <c r="H43" i="9"/>
  <c r="I26" i="9"/>
  <c r="I15" i="9"/>
  <c r="I30" i="9"/>
  <c r="H7" i="9"/>
  <c r="I39" i="9"/>
  <c r="J21" i="9"/>
  <c r="I19" i="9"/>
  <c r="J9" i="9"/>
  <c r="H19" i="9"/>
  <c r="I9" i="9"/>
  <c r="V43" i="9"/>
  <c r="T41" i="9"/>
  <c r="V39" i="9"/>
  <c r="T30" i="9"/>
  <c r="V28" i="9"/>
  <c r="T26" i="9"/>
  <c r="V24" i="9"/>
  <c r="T21" i="9"/>
  <c r="V19" i="9"/>
  <c r="T17" i="9"/>
  <c r="V15" i="9"/>
  <c r="T13" i="9"/>
  <c r="V11" i="9"/>
  <c r="T9" i="9"/>
  <c r="V7" i="9"/>
  <c r="U41" i="9"/>
  <c r="V30" i="9"/>
  <c r="T28" i="9"/>
  <c r="U24" i="9"/>
  <c r="U17" i="9"/>
  <c r="V13" i="9"/>
  <c r="T11" i="9"/>
  <c r="U7" i="9"/>
  <c r="U43" i="9"/>
  <c r="U30" i="9"/>
  <c r="V26" i="9"/>
  <c r="T24" i="9"/>
  <c r="U19" i="9"/>
  <c r="U13" i="9"/>
  <c r="V9" i="9"/>
  <c r="T7" i="9"/>
  <c r="T43" i="9"/>
  <c r="U26" i="9"/>
  <c r="U15" i="9"/>
  <c r="U28" i="9"/>
  <c r="V17" i="9"/>
  <c r="T15" i="9"/>
  <c r="T19" i="9"/>
  <c r="U9" i="9"/>
  <c r="V41" i="9"/>
  <c r="U39" i="9"/>
  <c r="V21" i="9"/>
  <c r="T39" i="9"/>
  <c r="U21" i="9"/>
  <c r="U11" i="9"/>
  <c r="AH43" i="9"/>
  <c r="AF41" i="9"/>
  <c r="AH39" i="9"/>
  <c r="AF30" i="9"/>
  <c r="AH28" i="9"/>
  <c r="AF26" i="9"/>
  <c r="AH24" i="9"/>
  <c r="AF21" i="9"/>
  <c r="AH19" i="9"/>
  <c r="AF17" i="9"/>
  <c r="AH15" i="9"/>
  <c r="AF13" i="9"/>
  <c r="AH11" i="9"/>
  <c r="AF9" i="9"/>
  <c r="AH7" i="9"/>
  <c r="AG43" i="9"/>
  <c r="AG30" i="9"/>
  <c r="AH26" i="9"/>
  <c r="AF24" i="9"/>
  <c r="AG19" i="9"/>
  <c r="AG13" i="9"/>
  <c r="AH9" i="9"/>
  <c r="AF7" i="9"/>
  <c r="AF43" i="9"/>
  <c r="AG39" i="9"/>
  <c r="AG26" i="9"/>
  <c r="AH21" i="9"/>
  <c r="AF19" i="9"/>
  <c r="AG15" i="9"/>
  <c r="AG9" i="9"/>
  <c r="AG28" i="9"/>
  <c r="AH17" i="9"/>
  <c r="AF15" i="9"/>
  <c r="AH30" i="9"/>
  <c r="AF28" i="9"/>
  <c r="AG17" i="9"/>
  <c r="AG7" i="9"/>
  <c r="AH41" i="9"/>
  <c r="AF39" i="9"/>
  <c r="AG21" i="9"/>
  <c r="AG11" i="9"/>
  <c r="AF11" i="9"/>
  <c r="AG41" i="9"/>
  <c r="AG24" i="9"/>
  <c r="AH13" i="9"/>
  <c r="N44" i="6"/>
  <c r="N40" i="6"/>
  <c r="N29" i="6"/>
  <c r="N25" i="6"/>
  <c r="N12" i="6"/>
  <c r="N42" i="6"/>
  <c r="N27" i="6"/>
  <c r="N18" i="6"/>
  <c r="N8" i="6"/>
  <c r="N14" i="6"/>
  <c r="N20" i="6"/>
  <c r="N31" i="6"/>
  <c r="N16" i="6"/>
  <c r="N22" i="6"/>
  <c r="N10" i="6"/>
  <c r="AB44" i="6"/>
  <c r="AA40" i="6"/>
  <c r="AA29" i="6"/>
  <c r="AA25" i="6"/>
  <c r="AA20" i="6"/>
  <c r="AA16" i="6"/>
  <c r="AA12" i="6"/>
  <c r="AA8" i="6"/>
  <c r="AA44" i="6"/>
  <c r="AB42" i="6"/>
  <c r="Z40" i="6"/>
  <c r="AB31" i="6"/>
  <c r="Z29" i="6"/>
  <c r="AB27" i="6"/>
  <c r="Z25" i="6"/>
  <c r="AB22" i="6"/>
  <c r="Z20" i="6"/>
  <c r="Z44" i="6"/>
  <c r="AA31" i="6"/>
  <c r="AA22" i="6"/>
  <c r="Z18" i="6"/>
  <c r="AA14" i="6"/>
  <c r="AB10" i="6"/>
  <c r="Z8" i="6"/>
  <c r="AB40" i="6"/>
  <c r="Z31" i="6"/>
  <c r="AB25" i="6"/>
  <c r="Z22" i="6"/>
  <c r="AB16" i="6"/>
  <c r="Z14" i="6"/>
  <c r="AA10" i="6"/>
  <c r="AA42" i="6"/>
  <c r="AB18" i="6"/>
  <c r="Z16" i="6"/>
  <c r="Z42" i="6"/>
  <c r="AA27" i="6"/>
  <c r="AB12" i="6"/>
  <c r="Z10" i="6"/>
  <c r="AB29" i="6"/>
  <c r="Z27" i="6"/>
  <c r="AA18" i="6"/>
  <c r="AB8" i="6"/>
  <c r="AB14" i="6"/>
  <c r="Z12" i="6"/>
  <c r="AB20" i="6"/>
  <c r="AQ68" i="7"/>
  <c r="AP68" i="9"/>
  <c r="F43" i="7"/>
  <c r="F39" i="7"/>
  <c r="F28" i="7"/>
  <c r="F24" i="7"/>
  <c r="F19" i="7"/>
  <c r="F15" i="7"/>
  <c r="F11" i="7"/>
  <c r="F7" i="7"/>
  <c r="E43" i="7"/>
  <c r="G39" i="7"/>
  <c r="E30" i="7"/>
  <c r="F26" i="7"/>
  <c r="G21" i="7"/>
  <c r="E19" i="7"/>
  <c r="G15" i="7"/>
  <c r="E13" i="7"/>
  <c r="F9" i="7"/>
  <c r="G41" i="7"/>
  <c r="E39" i="7"/>
  <c r="G28" i="7"/>
  <c r="E26" i="7"/>
  <c r="F21" i="7"/>
  <c r="G17" i="7"/>
  <c r="E15" i="7"/>
  <c r="G11" i="7"/>
  <c r="E9" i="7"/>
  <c r="G30" i="7"/>
  <c r="E28" i="7"/>
  <c r="F17" i="7"/>
  <c r="G7" i="7"/>
  <c r="F30" i="7"/>
  <c r="G19" i="7"/>
  <c r="E17" i="7"/>
  <c r="G9" i="7"/>
  <c r="E7" i="7"/>
  <c r="G24" i="7"/>
  <c r="G13" i="7"/>
  <c r="G43" i="7"/>
  <c r="G26" i="7"/>
  <c r="F41" i="7"/>
  <c r="E21" i="7"/>
  <c r="E11" i="7"/>
  <c r="E41" i="7"/>
  <c r="E24" i="7"/>
  <c r="F13" i="7"/>
  <c r="R43" i="7"/>
  <c r="R39" i="7"/>
  <c r="R28" i="7"/>
  <c r="R24" i="7"/>
  <c r="R19" i="7"/>
  <c r="R15" i="7"/>
  <c r="R11" i="7"/>
  <c r="R7" i="7"/>
  <c r="S41" i="7"/>
  <c r="Q39" i="7"/>
  <c r="S28" i="7"/>
  <c r="Q26" i="7"/>
  <c r="R21" i="7"/>
  <c r="S17" i="7"/>
  <c r="Q15" i="7"/>
  <c r="S11" i="7"/>
  <c r="Q9" i="7"/>
  <c r="R41" i="7"/>
  <c r="S30" i="7"/>
  <c r="Q28" i="7"/>
  <c r="S24" i="7"/>
  <c r="Q21" i="7"/>
  <c r="R17" i="7"/>
  <c r="S13" i="7"/>
  <c r="Q11" i="7"/>
  <c r="S7" i="7"/>
  <c r="R30" i="7"/>
  <c r="S19" i="7"/>
  <c r="Q17" i="7"/>
  <c r="S9" i="7"/>
  <c r="Q7" i="7"/>
  <c r="S39" i="7"/>
  <c r="Q30" i="7"/>
  <c r="S21" i="7"/>
  <c r="Q19" i="7"/>
  <c r="R9" i="7"/>
  <c r="S43" i="7"/>
  <c r="Q41" i="7"/>
  <c r="S26" i="7"/>
  <c r="Q13" i="7"/>
  <c r="Q24" i="7"/>
  <c r="R13" i="7"/>
  <c r="Q43" i="7"/>
  <c r="R26" i="7"/>
  <c r="S15" i="7"/>
  <c r="AD43" i="7"/>
  <c r="AD39" i="7"/>
  <c r="AD28" i="7"/>
  <c r="AD24" i="7"/>
  <c r="AD19" i="7"/>
  <c r="AD15" i="7"/>
  <c r="AD11" i="7"/>
  <c r="AD7" i="7"/>
  <c r="AD41" i="7"/>
  <c r="AE30" i="7"/>
  <c r="AC28" i="7"/>
  <c r="AE24" i="7"/>
  <c r="AC21" i="7"/>
  <c r="AD17" i="7"/>
  <c r="AE13" i="7"/>
  <c r="AC11" i="7"/>
  <c r="AE7" i="7"/>
  <c r="AE43" i="7"/>
  <c r="AC41" i="7"/>
  <c r="AD30" i="7"/>
  <c r="AE26" i="7"/>
  <c r="AC24" i="7"/>
  <c r="AE19" i="7"/>
  <c r="AC17" i="7"/>
  <c r="AD13" i="7"/>
  <c r="AE9" i="7"/>
  <c r="AC7" i="7"/>
  <c r="AE39" i="7"/>
  <c r="AC30" i="7"/>
  <c r="AE21" i="7"/>
  <c r="AC19" i="7"/>
  <c r="AD9" i="7"/>
  <c r="AE41" i="7"/>
  <c r="AC39" i="7"/>
  <c r="AD21" i="7"/>
  <c r="AE11" i="7"/>
  <c r="AC9" i="7"/>
  <c r="AC13" i="7"/>
  <c r="AC26" i="7"/>
  <c r="AC15" i="7"/>
  <c r="AC43" i="7"/>
  <c r="AD26" i="7"/>
  <c r="AE15" i="7"/>
  <c r="AE28" i="7"/>
  <c r="AE17" i="7"/>
  <c r="L43" i="8"/>
  <c r="L39" i="8"/>
  <c r="L28" i="8"/>
  <c r="L24" i="8"/>
  <c r="L19" i="8"/>
  <c r="L15" i="8"/>
  <c r="L11" i="8"/>
  <c r="L7" i="8"/>
  <c r="L41" i="8"/>
  <c r="M30" i="8"/>
  <c r="K28" i="8"/>
  <c r="M24" i="8"/>
  <c r="K21" i="8"/>
  <c r="L17" i="8"/>
  <c r="M13" i="8"/>
  <c r="K11" i="8"/>
  <c r="M7" i="8"/>
  <c r="M43" i="8"/>
  <c r="K41" i="8"/>
  <c r="L30" i="8"/>
  <c r="M26" i="8"/>
  <c r="K24" i="8"/>
  <c r="M19" i="8"/>
  <c r="K17" i="8"/>
  <c r="L13" i="8"/>
  <c r="M9" i="8"/>
  <c r="K7" i="8"/>
  <c r="K43" i="8"/>
  <c r="L26" i="8"/>
  <c r="M15" i="8"/>
  <c r="K13" i="8"/>
  <c r="M28" i="8"/>
  <c r="K26" i="8"/>
  <c r="M17" i="8"/>
  <c r="K15" i="8"/>
  <c r="K30" i="8"/>
  <c r="M21" i="8"/>
  <c r="K39" i="8"/>
  <c r="K9" i="8"/>
  <c r="M39" i="8"/>
  <c r="K19" i="8"/>
  <c r="L9" i="8"/>
  <c r="M41" i="8"/>
  <c r="L21" i="8"/>
  <c r="M11" i="8"/>
  <c r="X43" i="8"/>
  <c r="X39" i="8"/>
  <c r="X28" i="8"/>
  <c r="X24" i="8"/>
  <c r="X19" i="8"/>
  <c r="X15" i="8"/>
  <c r="X11" i="8"/>
  <c r="X7" i="8"/>
  <c r="Y43" i="8"/>
  <c r="W41" i="8"/>
  <c r="X30" i="8"/>
  <c r="Y26" i="8"/>
  <c r="W24" i="8"/>
  <c r="Y19" i="8"/>
  <c r="W17" i="8"/>
  <c r="X13" i="8"/>
  <c r="Y9" i="8"/>
  <c r="W7" i="8"/>
  <c r="W43" i="8"/>
  <c r="Y39" i="8"/>
  <c r="W30" i="8"/>
  <c r="X26" i="8"/>
  <c r="Y21" i="8"/>
  <c r="W19" i="8"/>
  <c r="Y15" i="8"/>
  <c r="W13" i="8"/>
  <c r="X9" i="8"/>
  <c r="Y28" i="8"/>
  <c r="W26" i="8"/>
  <c r="Y17" i="8"/>
  <c r="W15" i="8"/>
  <c r="Y30" i="8"/>
  <c r="W28" i="8"/>
  <c r="X17" i="8"/>
  <c r="Y7" i="8"/>
  <c r="Y41" i="8"/>
  <c r="W39" i="8"/>
  <c r="W9" i="8"/>
  <c r="X41" i="8"/>
  <c r="W21" i="8"/>
  <c r="W11" i="8"/>
  <c r="X21" i="8"/>
  <c r="Y11" i="8"/>
  <c r="Y24" i="8"/>
  <c r="Y13" i="8"/>
  <c r="AL46" i="8"/>
  <c r="AL100" i="8" s="1"/>
  <c r="H14" i="10" s="1"/>
  <c r="L41" i="9"/>
  <c r="L30" i="9"/>
  <c r="L26" i="9"/>
  <c r="L21" i="9"/>
  <c r="L17" i="9"/>
  <c r="L13" i="9"/>
  <c r="L9" i="9"/>
  <c r="L43" i="9"/>
  <c r="M39" i="9"/>
  <c r="K30" i="9"/>
  <c r="M26" i="9"/>
  <c r="K24" i="9"/>
  <c r="L19" i="9"/>
  <c r="M15" i="9"/>
  <c r="K13" i="9"/>
  <c r="M9" i="9"/>
  <c r="K7" i="9"/>
  <c r="K43" i="9"/>
  <c r="L39" i="9"/>
  <c r="M28" i="9"/>
  <c r="K26" i="9"/>
  <c r="M21" i="9"/>
  <c r="K19" i="9"/>
  <c r="L15" i="9"/>
  <c r="M11" i="9"/>
  <c r="K9" i="9"/>
  <c r="L28" i="9"/>
  <c r="M17" i="9"/>
  <c r="K15" i="9"/>
  <c r="M7" i="9"/>
  <c r="M30" i="9"/>
  <c r="K28" i="9"/>
  <c r="M19" i="9"/>
  <c r="K17" i="9"/>
  <c r="L7" i="9"/>
  <c r="K39" i="9"/>
  <c r="M24" i="9"/>
  <c r="L11" i="9"/>
  <c r="K11" i="9"/>
  <c r="M41" i="9"/>
  <c r="K21" i="9"/>
  <c r="M43" i="9"/>
  <c r="K41" i="9"/>
  <c r="L24" i="9"/>
  <c r="M13" i="9"/>
  <c r="X41" i="9"/>
  <c r="X30" i="9"/>
  <c r="X26" i="9"/>
  <c r="X21" i="9"/>
  <c r="X17" i="9"/>
  <c r="X13" i="9"/>
  <c r="X9" i="9"/>
  <c r="W43" i="9"/>
  <c r="X39" i="9"/>
  <c r="Y28" i="9"/>
  <c r="W26" i="9"/>
  <c r="Y21" i="9"/>
  <c r="W19" i="9"/>
  <c r="X15" i="9"/>
  <c r="Y11" i="9"/>
  <c r="W9" i="9"/>
  <c r="Y41" i="9"/>
  <c r="W39" i="9"/>
  <c r="X28" i="9"/>
  <c r="Y24" i="9"/>
  <c r="W21" i="9"/>
  <c r="Y17" i="9"/>
  <c r="W15" i="9"/>
  <c r="X11" i="9"/>
  <c r="Y7" i="9"/>
  <c r="Y30" i="9"/>
  <c r="W28" i="9"/>
  <c r="Y19" i="9"/>
  <c r="W17" i="9"/>
  <c r="X7" i="9"/>
  <c r="Y39" i="9"/>
  <c r="W30" i="9"/>
  <c r="X19" i="9"/>
  <c r="Y9" i="9"/>
  <c r="W7" i="9"/>
  <c r="Y43" i="9"/>
  <c r="Y13" i="9"/>
  <c r="X43" i="9"/>
  <c r="W24" i="9"/>
  <c r="W13" i="9"/>
  <c r="W41" i="9"/>
  <c r="X24" i="9"/>
  <c r="W11" i="9"/>
  <c r="Y26" i="9"/>
  <c r="Y15" i="9"/>
  <c r="AG97" i="9"/>
  <c r="P79" i="7"/>
  <c r="U79" i="8"/>
  <c r="N79" i="9"/>
  <c r="AH73" i="9"/>
  <c r="J79" i="9"/>
  <c r="AF91" i="7"/>
  <c r="AG79" i="9"/>
  <c r="AG94" i="9"/>
  <c r="O79" i="8"/>
  <c r="E79" i="8"/>
  <c r="AH94" i="9"/>
  <c r="AK54" i="6"/>
  <c r="AK53" i="6"/>
  <c r="AO54" i="6"/>
  <c r="AO53" i="6"/>
  <c r="AW54" i="6"/>
  <c r="AW53" i="6"/>
  <c r="AQ66" i="6"/>
  <c r="AQ65" i="6"/>
  <c r="AM53" i="7"/>
  <c r="AM52" i="7"/>
  <c r="AU53" i="7"/>
  <c r="AU52" i="7"/>
  <c r="AJ62" i="7"/>
  <c r="AJ61" i="7"/>
  <c r="AV62" i="7"/>
  <c r="AV61" i="7"/>
  <c r="AO65" i="7"/>
  <c r="AO64" i="7"/>
  <c r="AS65" i="7"/>
  <c r="AS64" i="7"/>
  <c r="AW65" i="7"/>
  <c r="AW64" i="7"/>
  <c r="AK67" i="9"/>
  <c r="AK68" i="9" s="1"/>
  <c r="AO67" i="9"/>
  <c r="AO68" i="9" s="1"/>
  <c r="AW67" i="9"/>
  <c r="K73" i="6"/>
  <c r="K67" i="6"/>
  <c r="L58" i="6"/>
  <c r="L60" i="6" s="1"/>
  <c r="M55" i="6"/>
  <c r="M57" i="6" s="1"/>
  <c r="K49" i="6"/>
  <c r="K51" i="6" s="1"/>
  <c r="M67" i="6"/>
  <c r="L64" i="6"/>
  <c r="L66" i="6" s="1"/>
  <c r="L61" i="6"/>
  <c r="L62" i="6" s="1"/>
  <c r="K58" i="6"/>
  <c r="K60" i="6" s="1"/>
  <c r="L55" i="6"/>
  <c r="M52" i="6"/>
  <c r="M54" i="6" s="1"/>
  <c r="L73" i="6"/>
  <c r="L74" i="6" s="1"/>
  <c r="M58" i="6"/>
  <c r="M60" i="6" s="1"/>
  <c r="L49" i="6"/>
  <c r="L51" i="6" s="1"/>
  <c r="L46" i="6"/>
  <c r="L48" i="6" s="1"/>
  <c r="K55" i="6"/>
  <c r="K57" i="6" s="1"/>
  <c r="L97" i="6"/>
  <c r="L99" i="6" s="1"/>
  <c r="L67" i="6"/>
  <c r="L52" i="6"/>
  <c r="L54" i="6" s="1"/>
  <c r="K52" i="6"/>
  <c r="K54" i="6" s="1"/>
  <c r="M49" i="6"/>
  <c r="M51" i="6" s="1"/>
  <c r="L76" i="6"/>
  <c r="L78" i="6" s="1"/>
  <c r="M73" i="6"/>
  <c r="M75" i="6" s="1"/>
  <c r="K64" i="6"/>
  <c r="K65" i="6" s="1"/>
  <c r="L70" i="6"/>
  <c r="L72" i="6" s="1"/>
  <c r="L94" i="6"/>
  <c r="K61" i="6"/>
  <c r="K63" i="6" s="1"/>
  <c r="K94" i="6"/>
  <c r="K96" i="6" s="1"/>
  <c r="M64" i="6"/>
  <c r="M66" i="6" s="1"/>
  <c r="M61" i="6"/>
  <c r="M63" i="6" s="1"/>
  <c r="K46" i="6"/>
  <c r="K48" i="6" s="1"/>
  <c r="M46" i="6"/>
  <c r="M48" i="6" s="1"/>
  <c r="L91" i="6"/>
  <c r="M94" i="6"/>
  <c r="M96" i="6" s="1"/>
  <c r="M76" i="6"/>
  <c r="M78" i="6" s="1"/>
  <c r="K97" i="6"/>
  <c r="K99" i="6" s="1"/>
  <c r="M97" i="6"/>
  <c r="M99" i="6" s="1"/>
  <c r="K76" i="6"/>
  <c r="K77" i="6" s="1"/>
  <c r="K91" i="6"/>
  <c r="K93" i="6" s="1"/>
  <c r="M91" i="6"/>
  <c r="M93" i="6" s="1"/>
  <c r="K70" i="6"/>
  <c r="K72" i="6" s="1"/>
  <c r="M70" i="6"/>
  <c r="M72" i="6" s="1"/>
  <c r="W67" i="6"/>
  <c r="X58" i="6"/>
  <c r="X60" i="6" s="1"/>
  <c r="Y55" i="6"/>
  <c r="W49" i="6"/>
  <c r="W51" i="6" s="1"/>
  <c r="Y67" i="6"/>
  <c r="Y94" i="6"/>
  <c r="Y96" i="6" s="1"/>
  <c r="X64" i="6"/>
  <c r="X65" i="6" s="1"/>
  <c r="Y61" i="6"/>
  <c r="Y62" i="6" s="1"/>
  <c r="W58" i="6"/>
  <c r="X55" i="6"/>
  <c r="Y52" i="6"/>
  <c r="Y54" i="6" s="1"/>
  <c r="X61" i="6"/>
  <c r="X63" i="6" s="1"/>
  <c r="W52" i="6"/>
  <c r="W54" i="6" s="1"/>
  <c r="X52" i="6"/>
  <c r="X46" i="6"/>
  <c r="X48" i="6" s="1"/>
  <c r="W61" i="6"/>
  <c r="W55" i="6"/>
  <c r="W56" i="6" s="1"/>
  <c r="Y49" i="6"/>
  <c r="Y51" i="6" s="1"/>
  <c r="X67" i="6"/>
  <c r="Y58" i="6"/>
  <c r="Y60" i="6" s="1"/>
  <c r="X49" i="6"/>
  <c r="X51" i="6" s="1"/>
  <c r="W94" i="6"/>
  <c r="W96" i="6" s="1"/>
  <c r="Y64" i="6"/>
  <c r="Y66" i="6" s="1"/>
  <c r="Y73" i="6"/>
  <c r="Y75" i="6" s="1"/>
  <c r="W46" i="6"/>
  <c r="W48" i="6" s="1"/>
  <c r="X76" i="6"/>
  <c r="X78" i="6" s="1"/>
  <c r="W64" i="6"/>
  <c r="W66" i="6" s="1"/>
  <c r="W97" i="6"/>
  <c r="W99" i="6" s="1"/>
  <c r="Y97" i="6"/>
  <c r="Y99" i="6" s="1"/>
  <c r="W76" i="6"/>
  <c r="W77" i="6" s="1"/>
  <c r="X94" i="6"/>
  <c r="X96" i="6" s="1"/>
  <c r="Y91" i="6"/>
  <c r="X97" i="6"/>
  <c r="X99" i="6" s="1"/>
  <c r="X73" i="6"/>
  <c r="X75" i="6" s="1"/>
  <c r="Y46" i="6"/>
  <c r="Y48" i="6" s="1"/>
  <c r="W73" i="6"/>
  <c r="Y76" i="6"/>
  <c r="Y78" i="6" s="1"/>
  <c r="X70" i="6"/>
  <c r="W70" i="6"/>
  <c r="W71" i="6" s="1"/>
  <c r="X91" i="6"/>
  <c r="X93" i="6" s="1"/>
  <c r="Y70" i="6"/>
  <c r="Y72" i="6" s="1"/>
  <c r="W91" i="6"/>
  <c r="W93" i="6" s="1"/>
  <c r="AJ20" i="6"/>
  <c r="AK31" i="6"/>
  <c r="AI29" i="6"/>
  <c r="AI31" i="6"/>
  <c r="AJ22" i="6"/>
  <c r="AI42" i="6"/>
  <c r="AK44" i="6"/>
  <c r="AI22" i="6"/>
  <c r="AK68" i="6"/>
  <c r="AJ71" i="6"/>
  <c r="AK95" i="6"/>
  <c r="AK56" i="6"/>
  <c r="AI68" i="6"/>
  <c r="AJ56" i="6"/>
  <c r="AJ50" i="6"/>
  <c r="AI16" i="6"/>
  <c r="AI20" i="6"/>
  <c r="AI25" i="6"/>
  <c r="AJ10" i="6"/>
  <c r="AJ18" i="6"/>
  <c r="AJ25" i="6"/>
  <c r="AK22" i="6"/>
  <c r="AK20" i="6"/>
  <c r="AJ27" i="6"/>
  <c r="AI98" i="6"/>
  <c r="AK8" i="6"/>
  <c r="AJ40" i="6"/>
  <c r="AK80" i="6"/>
  <c r="AW14" i="6"/>
  <c r="AW12" i="6"/>
  <c r="AU59" i="6"/>
  <c r="AW40" i="6"/>
  <c r="AW42" i="6"/>
  <c r="AW62" i="6"/>
  <c r="AV25" i="6"/>
  <c r="AV59" i="6"/>
  <c r="AW10" i="6"/>
  <c r="AU16" i="6"/>
  <c r="AU22" i="6"/>
  <c r="AV40" i="6"/>
  <c r="AV92" i="6"/>
  <c r="AU80" i="6"/>
  <c r="AU68" i="6"/>
  <c r="AU69" i="6" s="1"/>
  <c r="AW68" i="6"/>
  <c r="AW69" i="6" s="1"/>
  <c r="AW59" i="6"/>
  <c r="AW74" i="6"/>
  <c r="AV29" i="6"/>
  <c r="AV20" i="6"/>
  <c r="AV42" i="6"/>
  <c r="AV22" i="6"/>
  <c r="AV53" i="6"/>
  <c r="AU56" i="6"/>
  <c r="AW20" i="6"/>
  <c r="AV27" i="6"/>
  <c r="AW44" i="6"/>
  <c r="AV12" i="6"/>
  <c r="AW29" i="6"/>
  <c r="AV98" i="6"/>
  <c r="AV71" i="6"/>
  <c r="AU31" i="6"/>
  <c r="AU77" i="6"/>
  <c r="AV56" i="6"/>
  <c r="AU71" i="6"/>
  <c r="AW71" i="6"/>
  <c r="AW95" i="6"/>
  <c r="AV95" i="6"/>
  <c r="F73" i="6"/>
  <c r="F75" i="6" s="1"/>
  <c r="G67" i="6"/>
  <c r="G68" i="6" s="1"/>
  <c r="E55" i="6"/>
  <c r="E57" i="6" s="1"/>
  <c r="F52" i="6"/>
  <c r="G49" i="6"/>
  <c r="G51" i="6" s="1"/>
  <c r="E67" i="6"/>
  <c r="E73" i="6"/>
  <c r="E75" i="6" s="1"/>
  <c r="F67" i="6"/>
  <c r="G58" i="6"/>
  <c r="G60" i="6" s="1"/>
  <c r="E52" i="6"/>
  <c r="F49" i="6"/>
  <c r="F51" i="6" s="1"/>
  <c r="F64" i="6"/>
  <c r="F66" i="6" s="1"/>
  <c r="E58" i="6"/>
  <c r="E59" i="6" s="1"/>
  <c r="G52" i="6"/>
  <c r="G54" i="6" s="1"/>
  <c r="F55" i="6"/>
  <c r="F57" i="6" s="1"/>
  <c r="F58" i="6"/>
  <c r="F60" i="6" s="1"/>
  <c r="E49" i="6"/>
  <c r="E51" i="6" s="1"/>
  <c r="G73" i="6"/>
  <c r="G75" i="6" s="1"/>
  <c r="G55" i="6"/>
  <c r="G57" i="6" s="1"/>
  <c r="G61" i="6"/>
  <c r="G62" i="6" s="1"/>
  <c r="G94" i="6"/>
  <c r="G96" i="6" s="1"/>
  <c r="G64" i="6"/>
  <c r="G66" i="6" s="1"/>
  <c r="G97" i="6"/>
  <c r="F61" i="6"/>
  <c r="F63" i="6" s="1"/>
  <c r="E97" i="6"/>
  <c r="E99" i="6" s="1"/>
  <c r="F97" i="6"/>
  <c r="F99" i="6" s="1"/>
  <c r="E64" i="6"/>
  <c r="E66" i="6" s="1"/>
  <c r="E61" i="6"/>
  <c r="E62" i="6" s="1"/>
  <c r="G46" i="6"/>
  <c r="G48" i="6" s="1"/>
  <c r="E76" i="6"/>
  <c r="G76" i="6"/>
  <c r="G78" i="6" s="1"/>
  <c r="E46" i="6"/>
  <c r="E48" i="6" s="1"/>
  <c r="F94" i="6"/>
  <c r="F96" i="6" s="1"/>
  <c r="E94" i="6"/>
  <c r="E96" i="6" s="1"/>
  <c r="F46" i="6"/>
  <c r="F48" i="6" s="1"/>
  <c r="G91" i="6"/>
  <c r="G93" i="6" s="1"/>
  <c r="F76" i="6"/>
  <c r="F78" i="6" s="1"/>
  <c r="G70" i="6"/>
  <c r="G72" i="6" s="1"/>
  <c r="E70" i="6"/>
  <c r="E72" i="6" s="1"/>
  <c r="F70" i="6"/>
  <c r="F72" i="6" s="1"/>
  <c r="F91" i="6"/>
  <c r="F93" i="6" s="1"/>
  <c r="E91" i="6"/>
  <c r="E93" i="6" s="1"/>
  <c r="AJ68" i="6"/>
  <c r="AJ69" i="6" s="1"/>
  <c r="AV68" i="6"/>
  <c r="AV69" i="6" s="1"/>
  <c r="AK78" i="6"/>
  <c r="AK77" i="6"/>
  <c r="AO78" i="6"/>
  <c r="AO77" i="6"/>
  <c r="AS78" i="6"/>
  <c r="AS77" i="6"/>
  <c r="AJ81" i="6"/>
  <c r="AJ80" i="6"/>
  <c r="AN81" i="6"/>
  <c r="AN80" i="6"/>
  <c r="AV81" i="6"/>
  <c r="AV80" i="6"/>
  <c r="AT93" i="6"/>
  <c r="AT92" i="6"/>
  <c r="AF56" i="7"/>
  <c r="AF55" i="7"/>
  <c r="AW71" i="7"/>
  <c r="AW70" i="7"/>
  <c r="AL77" i="7"/>
  <c r="AL76" i="7"/>
  <c r="M80" i="7"/>
  <c r="M79" i="7"/>
  <c r="Y80" i="7"/>
  <c r="Y79" i="7"/>
  <c r="AK80" i="7"/>
  <c r="AK79" i="7"/>
  <c r="AS80" i="7"/>
  <c r="AS79" i="7"/>
  <c r="AN59" i="8"/>
  <c r="AN58" i="8"/>
  <c r="AV59" i="8"/>
  <c r="AV58" i="8"/>
  <c r="AJ95" i="8"/>
  <c r="AJ94" i="8"/>
  <c r="AN94" i="8"/>
  <c r="AN95" i="8"/>
  <c r="AI8" i="6"/>
  <c r="AU42" i="6"/>
  <c r="AU29" i="6"/>
  <c r="AI27" i="6"/>
  <c r="AU12" i="6"/>
  <c r="AK25" i="6"/>
  <c r="AJ8" i="6"/>
  <c r="AJ29" i="6"/>
  <c r="AI52" i="7"/>
  <c r="AK64" i="7"/>
  <c r="AS67" i="9"/>
  <c r="AI48" i="6"/>
  <c r="AI47" i="6"/>
  <c r="AI101" i="6" s="1"/>
  <c r="B13" i="10" s="1"/>
  <c r="AU48" i="6"/>
  <c r="AU47" i="6"/>
  <c r="AU101" i="6" s="1"/>
  <c r="B17" i="10" s="1"/>
  <c r="B35" i="10" s="1"/>
  <c r="AI74" i="7"/>
  <c r="AI73" i="7"/>
  <c r="AM74" i="7"/>
  <c r="AM73" i="7"/>
  <c r="AJ65" i="9"/>
  <c r="AJ64" i="9"/>
  <c r="AN65" i="9"/>
  <c r="AN64" i="9"/>
  <c r="AR65" i="9"/>
  <c r="AR64" i="9"/>
  <c r="AV65" i="9"/>
  <c r="AV64" i="9"/>
  <c r="AM71" i="9"/>
  <c r="AM70" i="9"/>
  <c r="AQ71" i="9"/>
  <c r="AQ70" i="9"/>
  <c r="AP10" i="6"/>
  <c r="AP22" i="6"/>
  <c r="AO8" i="6"/>
  <c r="AI98" i="9"/>
  <c r="O67" i="6"/>
  <c r="O68" i="6" s="1"/>
  <c r="P61" i="6"/>
  <c r="P63" i="6" s="1"/>
  <c r="P58" i="6"/>
  <c r="P60" i="6" s="1"/>
  <c r="N52" i="6"/>
  <c r="N54" i="6" s="1"/>
  <c r="O49" i="6"/>
  <c r="O51" i="6" s="1"/>
  <c r="N67" i="6"/>
  <c r="O58" i="6"/>
  <c r="O60" i="6" s="1"/>
  <c r="P55" i="6"/>
  <c r="P57" i="6" s="1"/>
  <c r="N49" i="6"/>
  <c r="N51" i="6" s="1"/>
  <c r="P97" i="6"/>
  <c r="P99" i="6" s="1"/>
  <c r="P73" i="6"/>
  <c r="P75" i="6" s="1"/>
  <c r="P67" i="6"/>
  <c r="O52" i="6"/>
  <c r="O54" i="6" s="1"/>
  <c r="P49" i="6"/>
  <c r="P51" i="6" s="1"/>
  <c r="O55" i="6"/>
  <c r="O57" i="6" s="1"/>
  <c r="N55" i="6"/>
  <c r="N57" i="6" s="1"/>
  <c r="P64" i="6"/>
  <c r="P66" i="6" s="1"/>
  <c r="N58" i="6"/>
  <c r="N60" i="6" s="1"/>
  <c r="P52" i="6"/>
  <c r="P53" i="6" s="1"/>
  <c r="P46" i="6"/>
  <c r="P48" i="6" s="1"/>
  <c r="N61" i="6"/>
  <c r="N64" i="6"/>
  <c r="N66" i="6" s="1"/>
  <c r="O64" i="6"/>
  <c r="O66" i="6" s="1"/>
  <c r="P76" i="6"/>
  <c r="P78" i="6" s="1"/>
  <c r="O46" i="6"/>
  <c r="O61" i="6"/>
  <c r="O63" i="6" s="1"/>
  <c r="N97" i="6"/>
  <c r="N99" i="6" s="1"/>
  <c r="P94" i="6"/>
  <c r="N46" i="6"/>
  <c r="N47" i="6" s="1"/>
  <c r="N101" i="6" s="1"/>
  <c r="B6" i="10" s="1"/>
  <c r="N94" i="6"/>
  <c r="N96" i="6" s="1"/>
  <c r="O76" i="6"/>
  <c r="O78" i="6" s="1"/>
  <c r="P70" i="6"/>
  <c r="P72" i="6" s="1"/>
  <c r="O73" i="6"/>
  <c r="O75" i="6" s="1"/>
  <c r="O97" i="6"/>
  <c r="O99" i="6" s="1"/>
  <c r="N76" i="6"/>
  <c r="N78" i="6" s="1"/>
  <c r="P91" i="6"/>
  <c r="N73" i="6"/>
  <c r="N75" i="6" s="1"/>
  <c r="O94" i="6"/>
  <c r="O96" i="6" s="1"/>
  <c r="O70" i="6"/>
  <c r="O91" i="6"/>
  <c r="O93" i="6" s="1"/>
  <c r="N91" i="6"/>
  <c r="N70" i="6"/>
  <c r="N72" i="6" s="1"/>
  <c r="AA94" i="6"/>
  <c r="AA96" i="6" s="1"/>
  <c r="AA67" i="6"/>
  <c r="AA68" i="6" s="1"/>
  <c r="AA69" i="6" s="1"/>
  <c r="AB58" i="6"/>
  <c r="AB60" i="6" s="1"/>
  <c r="Z52" i="6"/>
  <c r="Z54" i="6" s="1"/>
  <c r="AA49" i="6"/>
  <c r="AA50" i="6" s="1"/>
  <c r="AA97" i="6"/>
  <c r="AB73" i="6"/>
  <c r="AB75" i="6" s="1"/>
  <c r="AB97" i="6"/>
  <c r="AB99" i="6" s="1"/>
  <c r="Z67" i="6"/>
  <c r="AB64" i="6"/>
  <c r="AB66" i="6" s="1"/>
  <c r="AA58" i="6"/>
  <c r="AA59" i="6" s="1"/>
  <c r="AB55" i="6"/>
  <c r="AB57" i="6" s="1"/>
  <c r="Z49" i="6"/>
  <c r="Z51" i="6" s="1"/>
  <c r="AA64" i="6"/>
  <c r="AA66" i="6" s="1"/>
  <c r="AB61" i="6"/>
  <c r="AB63" i="6" s="1"/>
  <c r="Z97" i="6"/>
  <c r="Z99" i="6" s="1"/>
  <c r="AA61" i="6"/>
  <c r="AA63" i="6" s="1"/>
  <c r="Z55" i="6"/>
  <c r="Z57" i="6" s="1"/>
  <c r="AB49" i="6"/>
  <c r="AB51" i="6" s="1"/>
  <c r="AB67" i="6"/>
  <c r="AB68" i="6" s="1"/>
  <c r="Z64" i="6"/>
  <c r="Z66" i="6" s="1"/>
  <c r="Z58" i="6"/>
  <c r="Z60" i="6" s="1"/>
  <c r="AB52" i="6"/>
  <c r="AB54" i="6" s="1"/>
  <c r="AA52" i="6"/>
  <c r="AA53" i="6" s="1"/>
  <c r="AB46" i="6"/>
  <c r="AB48" i="6" s="1"/>
  <c r="AB94" i="6"/>
  <c r="AB96" i="6" s="1"/>
  <c r="AA73" i="6"/>
  <c r="AA75" i="6" s="1"/>
  <c r="AA55" i="6"/>
  <c r="AA57" i="6" s="1"/>
  <c r="AA70" i="6"/>
  <c r="AA71" i="6" s="1"/>
  <c r="AA76" i="6"/>
  <c r="AA78" i="6" s="1"/>
  <c r="AB91" i="6"/>
  <c r="AB93" i="6" s="1"/>
  <c r="AB76" i="6"/>
  <c r="AB78" i="6" s="1"/>
  <c r="Z61" i="6"/>
  <c r="Z63" i="6" s="1"/>
  <c r="AA46" i="6"/>
  <c r="AA91" i="6"/>
  <c r="AA93" i="6" s="1"/>
  <c r="Z46" i="6"/>
  <c r="Z48" i="6" s="1"/>
  <c r="Z73" i="6"/>
  <c r="Z75" i="6" s="1"/>
  <c r="Z76" i="6"/>
  <c r="Z78" i="6" s="1"/>
  <c r="Z70" i="6"/>
  <c r="Z72" i="6" s="1"/>
  <c r="AB70" i="6"/>
  <c r="AB72" i="6" s="1"/>
  <c r="Z94" i="6"/>
  <c r="Z96" i="6" s="1"/>
  <c r="Z91" i="6"/>
  <c r="Z93" i="6" s="1"/>
  <c r="H66" i="7"/>
  <c r="J66" i="7"/>
  <c r="J67" i="7" s="1"/>
  <c r="J68" i="7" s="1"/>
  <c r="I57" i="7"/>
  <c r="J54" i="7"/>
  <c r="J56" i="7" s="1"/>
  <c r="H48" i="7"/>
  <c r="H50" i="7" s="1"/>
  <c r="H57" i="7"/>
  <c r="H59" i="7" s="1"/>
  <c r="I54" i="7"/>
  <c r="J51" i="7"/>
  <c r="H63" i="7"/>
  <c r="H65" i="7" s="1"/>
  <c r="I51" i="7"/>
  <c r="H54" i="7"/>
  <c r="H51" i="7"/>
  <c r="H72" i="7"/>
  <c r="H74" i="7" s="1"/>
  <c r="J48" i="7"/>
  <c r="H45" i="7"/>
  <c r="J57" i="7"/>
  <c r="J60" i="7"/>
  <c r="I48" i="7"/>
  <c r="I50" i="7" s="1"/>
  <c r="J72" i="7"/>
  <c r="H60" i="7"/>
  <c r="H62" i="7" s="1"/>
  <c r="J63" i="7"/>
  <c r="J93" i="7"/>
  <c r="J96" i="7"/>
  <c r="H75" i="7"/>
  <c r="H77" i="7" s="1"/>
  <c r="H93" i="7"/>
  <c r="H94" i="7" s="1"/>
  <c r="J75" i="7"/>
  <c r="H96" i="7"/>
  <c r="H98" i="7" s="1"/>
  <c r="J45" i="7"/>
  <c r="J90" i="7"/>
  <c r="J92" i="7" s="1"/>
  <c r="H90" i="7"/>
  <c r="H92" i="7" s="1"/>
  <c r="H69" i="7"/>
  <c r="J69" i="7"/>
  <c r="V93" i="7"/>
  <c r="V96" i="7"/>
  <c r="V72" i="7"/>
  <c r="V74" i="7" s="1"/>
  <c r="U63" i="7"/>
  <c r="V90" i="7"/>
  <c r="V91" i="7" s="1"/>
  <c r="U66" i="7"/>
  <c r="U57" i="7"/>
  <c r="U59" i="7" s="1"/>
  <c r="V54" i="7"/>
  <c r="V56" i="7" s="1"/>
  <c r="T48" i="7"/>
  <c r="T50" i="7" s="1"/>
  <c r="V60" i="7"/>
  <c r="T57" i="7"/>
  <c r="U54" i="7"/>
  <c r="V51" i="7"/>
  <c r="V66" i="7"/>
  <c r="V67" i="7" s="1"/>
  <c r="V68" i="7" s="1"/>
  <c r="T54" i="7"/>
  <c r="V48" i="7"/>
  <c r="U51" i="7"/>
  <c r="V57" i="7"/>
  <c r="V59" i="7" s="1"/>
  <c r="U48" i="7"/>
  <c r="T51" i="7"/>
  <c r="U96" i="7"/>
  <c r="U98" i="7" s="1"/>
  <c r="U60" i="7"/>
  <c r="U62" i="7" s="1"/>
  <c r="V75" i="7"/>
  <c r="V63" i="7"/>
  <c r="U72" i="7"/>
  <c r="U45" i="7"/>
  <c r="U47" i="7" s="1"/>
  <c r="U75" i="7"/>
  <c r="U76" i="7" s="1"/>
  <c r="U93" i="7"/>
  <c r="U95" i="7" s="1"/>
  <c r="V69" i="7"/>
  <c r="V45" i="7"/>
  <c r="V47" i="7" s="1"/>
  <c r="U90" i="7"/>
  <c r="U92" i="7" s="1"/>
  <c r="U69" i="7"/>
  <c r="AH96" i="7"/>
  <c r="AG72" i="7"/>
  <c r="AG66" i="7"/>
  <c r="AG60" i="7"/>
  <c r="AH57" i="7"/>
  <c r="AG96" i="7"/>
  <c r="AG98" i="7" s="1"/>
  <c r="AG48" i="7"/>
  <c r="AG50" i="7" s="1"/>
  <c r="AH72" i="7"/>
  <c r="AH54" i="7"/>
  <c r="AH56" i="7" s="1"/>
  <c r="AG93" i="7"/>
  <c r="AG95" i="7" s="1"/>
  <c r="AH75" i="7"/>
  <c r="AH76" i="7" s="1"/>
  <c r="AH66" i="7"/>
  <c r="AH63" i="7"/>
  <c r="AH60" i="7"/>
  <c r="AG57" i="7"/>
  <c r="AG59" i="7" s="1"/>
  <c r="AH51" i="7"/>
  <c r="AG75" i="7"/>
  <c r="AG63" i="7"/>
  <c r="AG51" i="7"/>
  <c r="AG54" i="7"/>
  <c r="AH48" i="7"/>
  <c r="AH93" i="7"/>
  <c r="AH95" i="7" s="1"/>
  <c r="AG69" i="7"/>
  <c r="AH90" i="7"/>
  <c r="AH92" i="7" s="1"/>
  <c r="AG45" i="7"/>
  <c r="AG47" i="7" s="1"/>
  <c r="AH69" i="7"/>
  <c r="AH70" i="7" s="1"/>
  <c r="AG90" i="7"/>
  <c r="AG92" i="7" s="1"/>
  <c r="AH45" i="7"/>
  <c r="L72" i="8"/>
  <c r="M72" i="8"/>
  <c r="M74" i="8" s="1"/>
  <c r="L66" i="8"/>
  <c r="L63" i="8"/>
  <c r="K57" i="8"/>
  <c r="L51" i="8"/>
  <c r="L53" i="8" s="1"/>
  <c r="M66" i="8"/>
  <c r="M60" i="8"/>
  <c r="M62" i="8" s="1"/>
  <c r="M54" i="8"/>
  <c r="K51" i="8"/>
  <c r="K53" i="8" s="1"/>
  <c r="M48" i="8"/>
  <c r="M93" i="8"/>
  <c r="M63" i="8"/>
  <c r="M65" i="8" s="1"/>
  <c r="L60" i="8"/>
  <c r="L62" i="8" s="1"/>
  <c r="L48" i="8"/>
  <c r="M57" i="8"/>
  <c r="L54" i="8"/>
  <c r="L57" i="8"/>
  <c r="K54" i="8"/>
  <c r="K56" i="8" s="1"/>
  <c r="M51" i="8"/>
  <c r="K48" i="8"/>
  <c r="L96" i="8"/>
  <c r="L97" i="8" s="1"/>
  <c r="L93" i="8"/>
  <c r="M96" i="8"/>
  <c r="L90" i="8"/>
  <c r="L75" i="8"/>
  <c r="L45" i="8"/>
  <c r="L47" i="8" s="1"/>
  <c r="M45" i="8"/>
  <c r="M47" i="8" s="1"/>
  <c r="M75" i="8"/>
  <c r="M69" i="8"/>
  <c r="M71" i="8" s="1"/>
  <c r="L69" i="8"/>
  <c r="L71" i="8" s="1"/>
  <c r="M90" i="8"/>
  <c r="W66" i="8"/>
  <c r="Y72" i="8"/>
  <c r="Y74" i="8" s="1"/>
  <c r="Y60" i="8"/>
  <c r="Y61" i="8" s="1"/>
  <c r="W57" i="8"/>
  <c r="X51" i="8"/>
  <c r="X53" i="8" s="1"/>
  <c r="Y54" i="8"/>
  <c r="W51" i="8"/>
  <c r="Y48" i="8"/>
  <c r="Y63" i="8"/>
  <c r="Y65" i="8" s="1"/>
  <c r="Y57" i="8"/>
  <c r="Y59" i="8" s="1"/>
  <c r="X54" i="8"/>
  <c r="X57" i="8"/>
  <c r="W54" i="8"/>
  <c r="W56" i="8" s="1"/>
  <c r="Y66" i="8"/>
  <c r="W48" i="8"/>
  <c r="Y51" i="8"/>
  <c r="X48" i="8"/>
  <c r="X50" i="8" s="1"/>
  <c r="W75" i="8"/>
  <c r="W77" i="8" s="1"/>
  <c r="Y45" i="8"/>
  <c r="Y47" i="8" s="1"/>
  <c r="W72" i="8"/>
  <c r="Y93" i="8"/>
  <c r="W63" i="8"/>
  <c r="W65" i="8" s="1"/>
  <c r="W60" i="8"/>
  <c r="Y96" i="8"/>
  <c r="W96" i="8"/>
  <c r="W45" i="8"/>
  <c r="W46" i="8" s="1"/>
  <c r="W100" i="8" s="1"/>
  <c r="H9" i="10" s="1"/>
  <c r="W69" i="8"/>
  <c r="Y90" i="8"/>
  <c r="W93" i="8"/>
  <c r="Y75" i="8"/>
  <c r="W90" i="8"/>
  <c r="W92" i="8" s="1"/>
  <c r="Y69" i="8"/>
  <c r="I72" i="9"/>
  <c r="I74" i="9" s="1"/>
  <c r="L66" i="9"/>
  <c r="L57" i="9"/>
  <c r="L54" i="9"/>
  <c r="M45" i="9"/>
  <c r="M47" i="9" s="1"/>
  <c r="K66" i="9"/>
  <c r="K67" i="9" s="1"/>
  <c r="K68" i="9" s="1"/>
  <c r="L63" i="9"/>
  <c r="K72" i="9"/>
  <c r="K63" i="9"/>
  <c r="K65" i="9" s="1"/>
  <c r="K60" i="9"/>
  <c r="K62" i="9" s="1"/>
  <c r="K51" i="9"/>
  <c r="K53" i="9" s="1"/>
  <c r="K48" i="9"/>
  <c r="L60" i="9"/>
  <c r="L62" i="9" s="1"/>
  <c r="L48" i="9"/>
  <c r="K57" i="9"/>
  <c r="K54" i="9"/>
  <c r="L45" i="9"/>
  <c r="L47" i="9" s="1"/>
  <c r="L51" i="9"/>
  <c r="L53" i="9" s="1"/>
  <c r="K45" i="9"/>
  <c r="K47" i="9" s="1"/>
  <c r="W72" i="9"/>
  <c r="W74" i="9" s="1"/>
  <c r="W66" i="9"/>
  <c r="W67" i="9" s="1"/>
  <c r="W68" i="9" s="1"/>
  <c r="W51" i="9"/>
  <c r="W53" i="9" s="1"/>
  <c r="W48" i="9"/>
  <c r="W50" i="9" s="1"/>
  <c r="W57" i="9"/>
  <c r="W54" i="9"/>
  <c r="W55" i="9" s="1"/>
  <c r="W63" i="9"/>
  <c r="W65" i="9" s="1"/>
  <c r="W75" i="9"/>
  <c r="W60" i="9"/>
  <c r="W61" i="9" s="1"/>
  <c r="W45" i="9"/>
  <c r="W69" i="9"/>
  <c r="W70" i="9" s="1"/>
  <c r="AU97" i="9"/>
  <c r="AU91" i="9"/>
  <c r="R94" i="6"/>
  <c r="R96" i="6" s="1"/>
  <c r="S67" i="6"/>
  <c r="S68" i="6" s="1"/>
  <c r="S69" i="6" s="1"/>
  <c r="Q55" i="6"/>
  <c r="Q57" i="6" s="1"/>
  <c r="R52" i="6"/>
  <c r="S49" i="6"/>
  <c r="S51" i="6" s="1"/>
  <c r="S73" i="6"/>
  <c r="S75" i="6" s="1"/>
  <c r="R67" i="6"/>
  <c r="R68" i="6" s="1"/>
  <c r="R69" i="6" s="1"/>
  <c r="S58" i="6"/>
  <c r="S60" i="6" s="1"/>
  <c r="Q52" i="6"/>
  <c r="Q54" i="6" s="1"/>
  <c r="R49" i="6"/>
  <c r="Q67" i="6"/>
  <c r="S61" i="6"/>
  <c r="S63" i="6" s="1"/>
  <c r="R55" i="6"/>
  <c r="R57" i="6" s="1"/>
  <c r="R61" i="6"/>
  <c r="R63" i="6" s="1"/>
  <c r="Q58" i="6"/>
  <c r="Q60" i="6" s="1"/>
  <c r="S52" i="6"/>
  <c r="S54" i="6" s="1"/>
  <c r="R58" i="6"/>
  <c r="R59" i="6" s="1"/>
  <c r="Q49" i="6"/>
  <c r="Q51" i="6" s="1"/>
  <c r="S55" i="6"/>
  <c r="S57" i="6" s="1"/>
  <c r="Q46" i="6"/>
  <c r="Q48" i="6" s="1"/>
  <c r="Q64" i="6"/>
  <c r="Q66" i="6" s="1"/>
  <c r="S46" i="6"/>
  <c r="R97" i="6"/>
  <c r="S64" i="6"/>
  <c r="S66" i="6" s="1"/>
  <c r="R73" i="6"/>
  <c r="R75" i="6" s="1"/>
  <c r="R64" i="6"/>
  <c r="R66" i="6" s="1"/>
  <c r="S97" i="6"/>
  <c r="Q61" i="6"/>
  <c r="Q63" i="6" s="1"/>
  <c r="R46" i="6"/>
  <c r="R48" i="6" s="1"/>
  <c r="S94" i="6"/>
  <c r="S96" i="6" s="1"/>
  <c r="Q76" i="6"/>
  <c r="Q73" i="6"/>
  <c r="Q75" i="6" s="1"/>
  <c r="Q97" i="6"/>
  <c r="R76" i="6"/>
  <c r="R78" i="6" s="1"/>
  <c r="R91" i="6"/>
  <c r="R93" i="6" s="1"/>
  <c r="Q94" i="6"/>
  <c r="Q96" i="6" s="1"/>
  <c r="S76" i="6"/>
  <c r="S77" i="6" s="1"/>
  <c r="S91" i="6"/>
  <c r="S93" i="6" s="1"/>
  <c r="R70" i="6"/>
  <c r="R72" i="6" s="1"/>
  <c r="Q70" i="6"/>
  <c r="Q72" i="6" s="1"/>
  <c r="Q91" i="6"/>
  <c r="Q93" i="6" s="1"/>
  <c r="S70" i="6"/>
  <c r="AC97" i="6"/>
  <c r="AC76" i="6"/>
  <c r="AC78" i="6" s="1"/>
  <c r="AD73" i="6"/>
  <c r="AD75" i="6" s="1"/>
  <c r="AC70" i="6"/>
  <c r="AC72" i="6" s="1"/>
  <c r="AE67" i="6"/>
  <c r="AC64" i="6"/>
  <c r="AC66" i="6" s="1"/>
  <c r="AD61" i="6"/>
  <c r="AD63" i="6" s="1"/>
  <c r="AC55" i="6"/>
  <c r="AC57" i="6" s="1"/>
  <c r="AD52" i="6"/>
  <c r="AD54" i="6" s="1"/>
  <c r="AE49" i="6"/>
  <c r="AD58" i="6"/>
  <c r="AD60" i="6" s="1"/>
  <c r="AE94" i="6"/>
  <c r="AE96" i="6" s="1"/>
  <c r="AE91" i="6"/>
  <c r="AC73" i="6"/>
  <c r="AC75" i="6" s="1"/>
  <c r="AD67" i="6"/>
  <c r="AE58" i="6"/>
  <c r="AE60" i="6" s="1"/>
  <c r="AC52" i="6"/>
  <c r="AC54" i="6" s="1"/>
  <c r="AD49" i="6"/>
  <c r="AD51" i="6" s="1"/>
  <c r="AE97" i="6"/>
  <c r="AE99" i="6" s="1"/>
  <c r="AE76" i="6"/>
  <c r="AE78" i="6" s="1"/>
  <c r="AC67" i="6"/>
  <c r="AE64" i="6"/>
  <c r="AE66" i="6" s="1"/>
  <c r="AD64" i="6"/>
  <c r="AD66" i="6" s="1"/>
  <c r="AC58" i="6"/>
  <c r="AC60" i="6" s="1"/>
  <c r="AE52" i="6"/>
  <c r="AE54" i="6" s="1"/>
  <c r="AE73" i="6"/>
  <c r="AE75" i="6" s="1"/>
  <c r="AD97" i="6"/>
  <c r="AD99" i="6" s="1"/>
  <c r="AE61" i="6"/>
  <c r="AE63" i="6" s="1"/>
  <c r="AE55" i="6"/>
  <c r="AE57" i="6" s="1"/>
  <c r="AD55" i="6"/>
  <c r="AD57" i="6" s="1"/>
  <c r="AD76" i="6"/>
  <c r="AD78" i="6" s="1"/>
  <c r="AD70" i="6"/>
  <c r="AD72" i="6" s="1"/>
  <c r="AC49" i="6"/>
  <c r="AC51" i="6" s="1"/>
  <c r="AC46" i="6"/>
  <c r="AC48" i="6" s="1"/>
  <c r="AC61" i="6"/>
  <c r="AC62" i="6" s="1"/>
  <c r="AD46" i="6"/>
  <c r="AD48" i="6" s="1"/>
  <c r="AC94" i="6"/>
  <c r="AC95" i="6" s="1"/>
  <c r="AD94" i="6"/>
  <c r="AD96" i="6" s="1"/>
  <c r="AE46" i="6"/>
  <c r="AE48" i="6" s="1"/>
  <c r="AE70" i="6"/>
  <c r="AC91" i="6"/>
  <c r="AC93" i="6" s="1"/>
  <c r="AD91" i="6"/>
  <c r="AD93" i="6" s="1"/>
  <c r="AO22" i="6"/>
  <c r="AO69" i="6" s="1"/>
  <c r="AP20" i="6"/>
  <c r="AO27" i="6"/>
  <c r="AQ91" i="9"/>
  <c r="AM91" i="9"/>
  <c r="H58" i="6"/>
  <c r="H60" i="6" s="1"/>
  <c r="I55" i="6"/>
  <c r="I57" i="6" s="1"/>
  <c r="J52" i="6"/>
  <c r="J54" i="6" s="1"/>
  <c r="I73" i="6"/>
  <c r="I75" i="6" s="1"/>
  <c r="J73" i="6"/>
  <c r="J75" i="6" s="1"/>
  <c r="J67" i="6"/>
  <c r="H64" i="6"/>
  <c r="H66" i="6" s="1"/>
  <c r="H55" i="6"/>
  <c r="H57" i="6" s="1"/>
  <c r="I52" i="6"/>
  <c r="J49" i="6"/>
  <c r="J51" i="6" s="1"/>
  <c r="I67" i="6"/>
  <c r="H61" i="6"/>
  <c r="H63" i="6" s="1"/>
  <c r="J64" i="6"/>
  <c r="J66" i="6" s="1"/>
  <c r="J55" i="6"/>
  <c r="J57" i="6" s="1"/>
  <c r="H52" i="6"/>
  <c r="H54" i="6" s="1"/>
  <c r="J58" i="6"/>
  <c r="J60" i="6" s="1"/>
  <c r="I49" i="6"/>
  <c r="I51" i="6" s="1"/>
  <c r="H67" i="6"/>
  <c r="I58" i="6"/>
  <c r="I60" i="6" s="1"/>
  <c r="H49" i="6"/>
  <c r="H51" i="6" s="1"/>
  <c r="H46" i="6"/>
  <c r="H48" i="6" s="1"/>
  <c r="J61" i="6"/>
  <c r="J63" i="6" s="1"/>
  <c r="H94" i="6"/>
  <c r="H96" i="6" s="1"/>
  <c r="I61" i="6"/>
  <c r="I63" i="6" s="1"/>
  <c r="J97" i="6"/>
  <c r="J99" i="6" s="1"/>
  <c r="H97" i="6"/>
  <c r="H99" i="6" s="1"/>
  <c r="I64" i="6"/>
  <c r="I66" i="6" s="1"/>
  <c r="H73" i="6"/>
  <c r="H75" i="6" s="1"/>
  <c r="J46" i="6"/>
  <c r="J47" i="6" s="1"/>
  <c r="J101" i="6" s="1"/>
  <c r="D4" i="10" s="1"/>
  <c r="H76" i="6"/>
  <c r="H78" i="6" s="1"/>
  <c r="I76" i="6"/>
  <c r="I78" i="6" s="1"/>
  <c r="J94" i="6"/>
  <c r="J96" i="6" s="1"/>
  <c r="J76" i="6"/>
  <c r="J78" i="6" s="1"/>
  <c r="H91" i="6"/>
  <c r="H93" i="6" s="1"/>
  <c r="I97" i="6"/>
  <c r="I99" i="6" s="1"/>
  <c r="I46" i="6"/>
  <c r="I48" i="6" s="1"/>
  <c r="I94" i="6"/>
  <c r="I96" i="6" s="1"/>
  <c r="J70" i="6"/>
  <c r="I70" i="6"/>
  <c r="I72" i="6" s="1"/>
  <c r="J91" i="6"/>
  <c r="J93" i="6" s="1"/>
  <c r="H70" i="6"/>
  <c r="H72" i="6" s="1"/>
  <c r="I91" i="6"/>
  <c r="I93" i="6" s="1"/>
  <c r="T64" i="6"/>
  <c r="T66" i="6" s="1"/>
  <c r="V61" i="6"/>
  <c r="V63" i="6" s="1"/>
  <c r="T58" i="6"/>
  <c r="T60" i="6" s="1"/>
  <c r="U55" i="6"/>
  <c r="U57" i="6" s="1"/>
  <c r="V52" i="6"/>
  <c r="V54" i="6" s="1"/>
  <c r="U67" i="6"/>
  <c r="V64" i="6"/>
  <c r="V66" i="6" s="1"/>
  <c r="V97" i="6"/>
  <c r="V99" i="6" s="1"/>
  <c r="V67" i="6"/>
  <c r="V68" i="6" s="1"/>
  <c r="V69" i="6" s="1"/>
  <c r="T55" i="6"/>
  <c r="T57" i="6" s="1"/>
  <c r="U52" i="6"/>
  <c r="U54" i="6" s="1"/>
  <c r="V49" i="6"/>
  <c r="V51" i="6" s="1"/>
  <c r="V94" i="6"/>
  <c r="V96" i="6" s="1"/>
  <c r="U58" i="6"/>
  <c r="U60" i="6" s="1"/>
  <c r="T49" i="6"/>
  <c r="T51" i="6" s="1"/>
  <c r="V55" i="6"/>
  <c r="V57" i="6" s="1"/>
  <c r="T67" i="6"/>
  <c r="T68" i="6" s="1"/>
  <c r="T69" i="6" s="1"/>
  <c r="U49" i="6"/>
  <c r="U51" i="6" s="1"/>
  <c r="T52" i="6"/>
  <c r="T54" i="6" s="1"/>
  <c r="V58" i="6"/>
  <c r="V60" i="6" s="1"/>
  <c r="T97" i="6"/>
  <c r="T99" i="6" s="1"/>
  <c r="T94" i="6"/>
  <c r="T96" i="6" s="1"/>
  <c r="V46" i="6"/>
  <c r="V48" i="6" s="1"/>
  <c r="U64" i="6"/>
  <c r="U66" i="6" s="1"/>
  <c r="V91" i="6"/>
  <c r="V93" i="6" s="1"/>
  <c r="U73" i="6"/>
  <c r="U75" i="6" s="1"/>
  <c r="V76" i="6"/>
  <c r="V73" i="6"/>
  <c r="V75" i="6" s="1"/>
  <c r="U61" i="6"/>
  <c r="U63" i="6" s="1"/>
  <c r="U97" i="6"/>
  <c r="U99" i="6" s="1"/>
  <c r="T61" i="6"/>
  <c r="T63" i="6" s="1"/>
  <c r="U76" i="6"/>
  <c r="U78" i="6" s="1"/>
  <c r="T76" i="6"/>
  <c r="T77" i="6" s="1"/>
  <c r="T46" i="6"/>
  <c r="T48" i="6" s="1"/>
  <c r="T91" i="6"/>
  <c r="T93" i="6" s="1"/>
  <c r="U46" i="6"/>
  <c r="U48" i="6" s="1"/>
  <c r="U94" i="6"/>
  <c r="U96" i="6" s="1"/>
  <c r="T73" i="6"/>
  <c r="T75" i="6" s="1"/>
  <c r="V70" i="6"/>
  <c r="V72" i="6" s="1"/>
  <c r="U91" i="6"/>
  <c r="U93" i="6" s="1"/>
  <c r="T70" i="6"/>
  <c r="T72" i="6" s="1"/>
  <c r="U70" i="6"/>
  <c r="U72" i="6" s="1"/>
  <c r="AH97" i="6"/>
  <c r="AH99" i="6" s="1"/>
  <c r="AH94" i="6"/>
  <c r="AH96" i="6" s="1"/>
  <c r="AH64" i="6"/>
  <c r="AF58" i="6"/>
  <c r="AF60" i="6" s="1"/>
  <c r="AH55" i="6"/>
  <c r="AH57" i="6" s="1"/>
  <c r="AH67" i="6"/>
  <c r="AF97" i="6"/>
  <c r="AF99" i="6" s="1"/>
  <c r="AH76" i="6"/>
  <c r="AH78" i="6" s="1"/>
  <c r="AH73" i="6"/>
  <c r="AH75" i="6" s="1"/>
  <c r="AF64" i="6"/>
  <c r="AF66" i="6" s="1"/>
  <c r="AH61" i="6"/>
  <c r="AH63" i="6" s="1"/>
  <c r="AF55" i="6"/>
  <c r="AF57" i="6" s="1"/>
  <c r="AH52" i="6"/>
  <c r="AH54" i="6" s="1"/>
  <c r="AF61" i="6"/>
  <c r="AF63" i="6" s="1"/>
  <c r="AF67" i="6"/>
  <c r="AF49" i="6"/>
  <c r="AF51" i="6" s="1"/>
  <c r="AH49" i="6"/>
  <c r="AH51" i="6" s="1"/>
  <c r="AH58" i="6"/>
  <c r="AH60" i="6" s="1"/>
  <c r="AF52" i="6"/>
  <c r="AF54" i="6" s="1"/>
  <c r="AH46" i="6"/>
  <c r="AH48" i="6" s="1"/>
  <c r="AF73" i="6"/>
  <c r="AF75" i="6" s="1"/>
  <c r="AF76" i="6"/>
  <c r="AF46" i="6"/>
  <c r="AF48" i="6" s="1"/>
  <c r="AF94" i="6"/>
  <c r="AF96" i="6" s="1"/>
  <c r="AH91" i="6"/>
  <c r="AH93" i="6" s="1"/>
  <c r="AH70" i="6"/>
  <c r="AH72" i="6" s="1"/>
  <c r="AF70" i="6"/>
  <c r="AF72" i="6" s="1"/>
  <c r="AF91" i="6"/>
  <c r="AF93" i="6" s="1"/>
  <c r="AO50" i="6"/>
  <c r="AW50" i="6"/>
  <c r="AJ53" i="6"/>
  <c r="P66" i="7"/>
  <c r="O66" i="7"/>
  <c r="O67" i="7" s="1"/>
  <c r="O68" i="7" s="1"/>
  <c r="P60" i="7"/>
  <c r="N54" i="7"/>
  <c r="N56" i="7" s="1"/>
  <c r="O51" i="7"/>
  <c r="O53" i="7" s="1"/>
  <c r="P48" i="7"/>
  <c r="P50" i="7" s="1"/>
  <c r="P93" i="7"/>
  <c r="O60" i="7"/>
  <c r="P57" i="7"/>
  <c r="P59" i="7" s="1"/>
  <c r="N51" i="7"/>
  <c r="N53" i="7" s="1"/>
  <c r="O48" i="7"/>
  <c r="O50" i="7" s="1"/>
  <c r="O57" i="7"/>
  <c r="O59" i="7" s="1"/>
  <c r="N48" i="7"/>
  <c r="N57" i="7"/>
  <c r="N59" i="7" s="1"/>
  <c r="P51" i="7"/>
  <c r="O63" i="7"/>
  <c r="O65" i="7" s="1"/>
  <c r="P54" i="7"/>
  <c r="O54" i="7"/>
  <c r="O56" i="7" s="1"/>
  <c r="P63" i="7"/>
  <c r="P65" i="7" s="1"/>
  <c r="O93" i="7"/>
  <c r="O96" i="7"/>
  <c r="O45" i="7"/>
  <c r="P96" i="7"/>
  <c r="P45" i="7"/>
  <c r="P46" i="7" s="1"/>
  <c r="P100" i="7" s="1"/>
  <c r="G6" i="10" s="1"/>
  <c r="G24" i="10" s="1"/>
  <c r="O90" i="7"/>
  <c r="P90" i="7"/>
  <c r="AA96" i="7"/>
  <c r="AA98" i="7" s="1"/>
  <c r="AA93" i="7"/>
  <c r="AA72" i="7"/>
  <c r="AB66" i="7"/>
  <c r="AB60" i="7"/>
  <c r="AB72" i="7"/>
  <c r="Z54" i="7"/>
  <c r="AA51" i="7"/>
  <c r="AA53" i="7" s="1"/>
  <c r="AB48" i="7"/>
  <c r="AB75" i="7"/>
  <c r="AB57" i="7"/>
  <c r="Z51" i="7"/>
  <c r="AA48" i="7"/>
  <c r="AA50" i="7" s="1"/>
  <c r="AB54" i="7"/>
  <c r="AB69" i="7"/>
  <c r="AB63" i="7"/>
  <c r="AB65" i="7" s="1"/>
  <c r="AA60" i="7"/>
  <c r="AA54" i="7"/>
  <c r="AA75" i="7"/>
  <c r="AA77" i="7" s="1"/>
  <c r="AA66" i="7"/>
  <c r="AA67" i="7" s="1"/>
  <c r="AA68" i="7" s="1"/>
  <c r="AA57" i="7"/>
  <c r="Z48" i="7"/>
  <c r="AA63" i="7"/>
  <c r="AA65" i="7" s="1"/>
  <c r="AB51" i="7"/>
  <c r="AB53" i="7" s="1"/>
  <c r="AB96" i="7"/>
  <c r="AB98" i="7" s="1"/>
  <c r="Z57" i="7"/>
  <c r="Z59" i="7" s="1"/>
  <c r="AA45" i="7"/>
  <c r="AA90" i="7"/>
  <c r="AA92" i="7" s="1"/>
  <c r="AB93" i="7"/>
  <c r="AB95" i="7" s="1"/>
  <c r="AA69" i="7"/>
  <c r="AA71" i="7" s="1"/>
  <c r="AB45" i="7"/>
  <c r="AB46" i="7" s="1"/>
  <c r="AB100" i="7" s="1"/>
  <c r="AB90" i="7"/>
  <c r="AF49" i="7"/>
  <c r="K80" i="6"/>
  <c r="S80" i="6"/>
  <c r="AE80" i="6"/>
  <c r="E57" i="7"/>
  <c r="E59" i="7" s="1"/>
  <c r="F54" i="7"/>
  <c r="F56" i="7" s="1"/>
  <c r="G51" i="7"/>
  <c r="G53" i="7" s="1"/>
  <c r="E54" i="7"/>
  <c r="E56" i="7" s="1"/>
  <c r="F51" i="7"/>
  <c r="F52" i="7" s="1"/>
  <c r="G48" i="7"/>
  <c r="G50" i="7" s="1"/>
  <c r="G57" i="7"/>
  <c r="G59" i="7" s="1"/>
  <c r="F48" i="7"/>
  <c r="F50" i="7" s="1"/>
  <c r="F66" i="7"/>
  <c r="E51" i="7"/>
  <c r="E53" i="7" s="1"/>
  <c r="G66" i="7"/>
  <c r="G63" i="7"/>
  <c r="G65" i="7" s="1"/>
  <c r="F57" i="7"/>
  <c r="E48" i="7"/>
  <c r="E50" i="7" s="1"/>
  <c r="G54" i="7"/>
  <c r="F60" i="7"/>
  <c r="F62" i="7" s="1"/>
  <c r="G96" i="7"/>
  <c r="G98" i="7" s="1"/>
  <c r="G60" i="7"/>
  <c r="G62" i="7" s="1"/>
  <c r="G72" i="7"/>
  <c r="G74" i="7" s="1"/>
  <c r="F63" i="7"/>
  <c r="F65" i="7" s="1"/>
  <c r="F72" i="7"/>
  <c r="F74" i="7" s="1"/>
  <c r="G45" i="7"/>
  <c r="G47" i="7" s="1"/>
  <c r="F93" i="7"/>
  <c r="F96" i="7"/>
  <c r="F98" i="7" s="1"/>
  <c r="G69" i="7"/>
  <c r="G71" i="7" s="1"/>
  <c r="G75" i="7"/>
  <c r="G77" i="7" s="1"/>
  <c r="F45" i="7"/>
  <c r="G93" i="7"/>
  <c r="F75" i="7"/>
  <c r="F77" i="7" s="1"/>
  <c r="F69" i="7"/>
  <c r="G90" i="7"/>
  <c r="F90" i="7"/>
  <c r="F92" i="7" s="1"/>
  <c r="S93" i="7"/>
  <c r="S95" i="7" s="1"/>
  <c r="R60" i="7"/>
  <c r="R62" i="7" s="1"/>
  <c r="Q57" i="7"/>
  <c r="R54" i="7"/>
  <c r="R56" i="7" s="1"/>
  <c r="S51" i="7"/>
  <c r="S53" i="7" s="1"/>
  <c r="S66" i="7"/>
  <c r="Q54" i="7"/>
  <c r="Q56" i="7" s="1"/>
  <c r="R51" i="7"/>
  <c r="R53" i="7" s="1"/>
  <c r="S48" i="7"/>
  <c r="S50" i="7" s="1"/>
  <c r="Q51" i="7"/>
  <c r="Q53" i="7" s="1"/>
  <c r="S57" i="7"/>
  <c r="S59" i="7" s="1"/>
  <c r="R48" i="7"/>
  <c r="R50" i="7" s="1"/>
  <c r="R66" i="7"/>
  <c r="S60" i="7"/>
  <c r="S62" i="7" s="1"/>
  <c r="S54" i="7"/>
  <c r="R57" i="7"/>
  <c r="R59" i="7" s="1"/>
  <c r="S72" i="7"/>
  <c r="S74" i="7" s="1"/>
  <c r="Q48" i="7"/>
  <c r="S63" i="7"/>
  <c r="S65" i="7" s="1"/>
  <c r="S45" i="7"/>
  <c r="S47" i="7" s="1"/>
  <c r="R75" i="7"/>
  <c r="R77" i="7" s="1"/>
  <c r="R63" i="7"/>
  <c r="R93" i="7"/>
  <c r="R95" i="7" s="1"/>
  <c r="R72" i="7"/>
  <c r="R74" i="7" s="1"/>
  <c r="R96" i="7"/>
  <c r="R98" i="7" s="1"/>
  <c r="S96" i="7"/>
  <c r="S98" i="7" s="1"/>
  <c r="R45" i="7"/>
  <c r="S75" i="7"/>
  <c r="S77" i="7" s="1"/>
  <c r="R69" i="7"/>
  <c r="S69" i="7"/>
  <c r="S71" i="7" s="1"/>
  <c r="S90" i="7"/>
  <c r="R90" i="7"/>
  <c r="R92" i="7" s="1"/>
  <c r="AD96" i="7"/>
  <c r="AD98" i="7" s="1"/>
  <c r="AD63" i="7"/>
  <c r="AD65" i="7" s="1"/>
  <c r="AC57" i="7"/>
  <c r="AC59" i="7" s="1"/>
  <c r="AD60" i="7"/>
  <c r="AD62" i="7" s="1"/>
  <c r="AD57" i="7"/>
  <c r="AD59" i="7" s="1"/>
  <c r="AD54" i="7"/>
  <c r="AD56" i="7" s="1"/>
  <c r="AE51" i="7"/>
  <c r="AE53" i="7" s="1"/>
  <c r="AC96" i="7"/>
  <c r="AC98" i="7" s="1"/>
  <c r="AD66" i="7"/>
  <c r="AC63" i="7"/>
  <c r="AC65" i="7" s="1"/>
  <c r="AC54" i="7"/>
  <c r="AC56" i="7" s="1"/>
  <c r="AD51" i="7"/>
  <c r="AD53" i="7" s="1"/>
  <c r="AE48" i="7"/>
  <c r="AE50" i="7" s="1"/>
  <c r="AC72" i="7"/>
  <c r="AD48" i="7"/>
  <c r="AD50" i="7" s="1"/>
  <c r="AC45" i="7"/>
  <c r="AC47" i="7" s="1"/>
  <c r="AC66" i="7"/>
  <c r="AE57" i="7"/>
  <c r="AE59" i="7" s="1"/>
  <c r="AC48" i="7"/>
  <c r="AC50" i="7" s="1"/>
  <c r="AC51" i="7"/>
  <c r="AC53" i="7" s="1"/>
  <c r="AD72" i="7"/>
  <c r="AE54" i="7"/>
  <c r="AE56" i="7" s="1"/>
  <c r="AD69" i="7"/>
  <c r="AC60" i="7"/>
  <c r="AC62" i="7" s="1"/>
  <c r="AD75" i="7"/>
  <c r="AD77" i="7" s="1"/>
  <c r="AC75" i="7"/>
  <c r="AC77" i="7" s="1"/>
  <c r="AC69" i="7"/>
  <c r="AC71" i="7" s="1"/>
  <c r="AD45" i="7"/>
  <c r="AD46" i="7" s="1"/>
  <c r="AD100" i="7" s="1"/>
  <c r="AC90" i="7"/>
  <c r="AC92" i="7" s="1"/>
  <c r="AD93" i="7"/>
  <c r="AC93" i="7"/>
  <c r="AC95" i="7" s="1"/>
  <c r="AD90" i="7"/>
  <c r="AD92" i="7" s="1"/>
  <c r="AW49" i="7"/>
  <c r="AL58" i="7"/>
  <c r="AF70" i="7"/>
  <c r="N79" i="7"/>
  <c r="V79" i="7"/>
  <c r="AF97" i="7"/>
  <c r="P72" i="8"/>
  <c r="P73" i="8" s="1"/>
  <c r="O66" i="8"/>
  <c r="O93" i="8"/>
  <c r="O72" i="8"/>
  <c r="P66" i="8"/>
  <c r="P63" i="8"/>
  <c r="P64" i="8" s="1"/>
  <c r="O57" i="8"/>
  <c r="N54" i="8"/>
  <c r="N56" i="8" s="1"/>
  <c r="P51" i="8"/>
  <c r="P53" i="8" s="1"/>
  <c r="N48" i="8"/>
  <c r="N49" i="8" s="1"/>
  <c r="O63" i="8"/>
  <c r="O65" i="8" s="1"/>
  <c r="N57" i="8"/>
  <c r="O51" i="8"/>
  <c r="O53" i="8" s="1"/>
  <c r="P54" i="8"/>
  <c r="P55" i="8" s="1"/>
  <c r="N51" i="8"/>
  <c r="N53" i="8" s="1"/>
  <c r="P60" i="8"/>
  <c r="O60" i="8"/>
  <c r="P48" i="8"/>
  <c r="P50" i="8" s="1"/>
  <c r="O54" i="8"/>
  <c r="O48" i="8"/>
  <c r="P57" i="8"/>
  <c r="P58" i="8" s="1"/>
  <c r="P93" i="8"/>
  <c r="O75" i="8"/>
  <c r="O77" i="8" s="1"/>
  <c r="O45" i="8"/>
  <c r="P45" i="8"/>
  <c r="P47" i="8" s="1"/>
  <c r="O96" i="8"/>
  <c r="P75" i="8"/>
  <c r="P90" i="8"/>
  <c r="P92" i="8" s="1"/>
  <c r="O90" i="8"/>
  <c r="O92" i="8" s="1"/>
  <c r="P69" i="8"/>
  <c r="P96" i="8"/>
  <c r="O69" i="8"/>
  <c r="O71" i="8" s="1"/>
  <c r="AB96" i="8"/>
  <c r="AB93" i="8"/>
  <c r="AB66" i="8"/>
  <c r="AB63" i="8"/>
  <c r="Z54" i="8"/>
  <c r="AB51" i="8"/>
  <c r="Z48" i="8"/>
  <c r="AB72" i="8"/>
  <c r="AB74" i="8" s="1"/>
  <c r="AB60" i="8"/>
  <c r="AB62" i="8" s="1"/>
  <c r="Z57" i="8"/>
  <c r="AB48" i="8"/>
  <c r="AB57" i="8"/>
  <c r="Z51" i="8"/>
  <c r="AB54" i="8"/>
  <c r="AB56" i="8" s="1"/>
  <c r="AB75" i="8"/>
  <c r="AB77" i="8" s="1"/>
  <c r="AB45" i="8"/>
  <c r="AB46" i="8" s="1"/>
  <c r="AB100" i="8" s="1"/>
  <c r="J10" i="10" s="1"/>
  <c r="J28" i="10" s="1"/>
  <c r="AB90" i="8"/>
  <c r="AB92" i="8" s="1"/>
  <c r="AB69" i="8"/>
  <c r="J79" i="8"/>
  <c r="AH79" i="8"/>
  <c r="N66" i="9"/>
  <c r="O63" i="9"/>
  <c r="O65" i="9" s="1"/>
  <c r="N57" i="9"/>
  <c r="N58" i="9" s="1"/>
  <c r="N54" i="9"/>
  <c r="N56" i="9" s="1"/>
  <c r="O51" i="9"/>
  <c r="O53" i="9" s="1"/>
  <c r="O48" i="9"/>
  <c r="N45" i="9"/>
  <c r="N47" i="9" s="1"/>
  <c r="N72" i="9"/>
  <c r="N63" i="9"/>
  <c r="N60" i="9"/>
  <c r="N51" i="9"/>
  <c r="N53" i="9" s="1"/>
  <c r="N48" i="9"/>
  <c r="L72" i="9"/>
  <c r="P66" i="9"/>
  <c r="O66" i="9"/>
  <c r="O57" i="9"/>
  <c r="O59" i="9" s="1"/>
  <c r="O54" i="9"/>
  <c r="O60" i="9"/>
  <c r="O45" i="9"/>
  <c r="Z96" i="9"/>
  <c r="Z98" i="9" s="1"/>
  <c r="Z72" i="9"/>
  <c r="Z66" i="9"/>
  <c r="Z51" i="9"/>
  <c r="Z52" i="9" s="1"/>
  <c r="Z57" i="9"/>
  <c r="Z59" i="9" s="1"/>
  <c r="Z54" i="9"/>
  <c r="Z63" i="9"/>
  <c r="Z60" i="9"/>
  <c r="Z45" i="9"/>
  <c r="Z47" i="9" s="1"/>
  <c r="Z48" i="9"/>
  <c r="Z50" i="9" s="1"/>
  <c r="Z69" i="9"/>
  <c r="Z93" i="9"/>
  <c r="Z75" i="9"/>
  <c r="Z77" i="9" s="1"/>
  <c r="Z90" i="9"/>
  <c r="F75" i="8"/>
  <c r="F77" i="8" s="1"/>
  <c r="G66" i="8"/>
  <c r="G93" i="8"/>
  <c r="G95" i="8" s="1"/>
  <c r="G72" i="8"/>
  <c r="G74" i="8" s="1"/>
  <c r="F66" i="8"/>
  <c r="G57" i="8"/>
  <c r="G59" i="8" s="1"/>
  <c r="F54" i="8"/>
  <c r="F56" i="8" s="1"/>
  <c r="F48" i="8"/>
  <c r="F50" i="8" s="1"/>
  <c r="F63" i="8"/>
  <c r="F65" i="8" s="1"/>
  <c r="F57" i="8"/>
  <c r="F59" i="8" s="1"/>
  <c r="E54" i="8"/>
  <c r="E56" i="8" s="1"/>
  <c r="G51" i="8"/>
  <c r="G53" i="8" s="1"/>
  <c r="E48" i="8"/>
  <c r="F93" i="8"/>
  <c r="F95" i="8" s="1"/>
  <c r="F72" i="8"/>
  <c r="F74" i="8" s="1"/>
  <c r="F51" i="8"/>
  <c r="F53" i="8" s="1"/>
  <c r="F60" i="8"/>
  <c r="F62" i="8" s="1"/>
  <c r="G48" i="8"/>
  <c r="G50" i="8" s="1"/>
  <c r="F45" i="8"/>
  <c r="F47" i="8" s="1"/>
  <c r="E57" i="8"/>
  <c r="E59" i="8" s="1"/>
  <c r="E51" i="8"/>
  <c r="E53" i="8" s="1"/>
  <c r="G60" i="8"/>
  <c r="G62" i="8" s="1"/>
  <c r="G54" i="8"/>
  <c r="G56" i="8" s="1"/>
  <c r="G63" i="8"/>
  <c r="G65" i="8" s="1"/>
  <c r="F90" i="8"/>
  <c r="F92" i="8" s="1"/>
  <c r="F96" i="8"/>
  <c r="F98" i="8" s="1"/>
  <c r="G75" i="8"/>
  <c r="G77" i="8" s="1"/>
  <c r="F69" i="8"/>
  <c r="G45" i="8"/>
  <c r="G47" i="8" s="1"/>
  <c r="G69" i="8"/>
  <c r="G71" i="8" s="1"/>
  <c r="G96" i="8"/>
  <c r="G98" i="8" s="1"/>
  <c r="G90" i="8"/>
  <c r="S66" i="8"/>
  <c r="R96" i="8"/>
  <c r="R98" i="8" s="1"/>
  <c r="R75" i="8"/>
  <c r="R77" i="8" s="1"/>
  <c r="R66" i="8"/>
  <c r="S93" i="8"/>
  <c r="S95" i="8" s="1"/>
  <c r="S60" i="8"/>
  <c r="S62" i="8" s="1"/>
  <c r="S57" i="8"/>
  <c r="S59" i="8" s="1"/>
  <c r="R54" i="8"/>
  <c r="R56" i="8" s="1"/>
  <c r="R48" i="8"/>
  <c r="R50" i="8" s="1"/>
  <c r="R60" i="8"/>
  <c r="R62" i="8" s="1"/>
  <c r="R57" i="8"/>
  <c r="R58" i="8" s="1"/>
  <c r="S51" i="8"/>
  <c r="S53" i="8" s="1"/>
  <c r="Q48" i="8"/>
  <c r="Q50" i="8" s="1"/>
  <c r="S72" i="8"/>
  <c r="S74" i="8" s="1"/>
  <c r="Q57" i="8"/>
  <c r="Q59" i="8" s="1"/>
  <c r="S48" i="8"/>
  <c r="S50" i="8" s="1"/>
  <c r="R45" i="8"/>
  <c r="R47" i="8" s="1"/>
  <c r="R63" i="8"/>
  <c r="R65" i="8" s="1"/>
  <c r="R51" i="8"/>
  <c r="R53" i="8" s="1"/>
  <c r="S54" i="8"/>
  <c r="Q51" i="8"/>
  <c r="Q53" i="8" s="1"/>
  <c r="R93" i="8"/>
  <c r="S75" i="8"/>
  <c r="S77" i="8" s="1"/>
  <c r="S45" i="8"/>
  <c r="S47" i="8" s="1"/>
  <c r="Q54" i="8"/>
  <c r="Q56" i="8" s="1"/>
  <c r="S63" i="8"/>
  <c r="S65" i="8" s="1"/>
  <c r="R72" i="8"/>
  <c r="R74" i="8" s="1"/>
  <c r="R90" i="8"/>
  <c r="R92" i="8" s="1"/>
  <c r="S96" i="8"/>
  <c r="S98" i="8" s="1"/>
  <c r="S69" i="8"/>
  <c r="S71" i="8" s="1"/>
  <c r="R69" i="8"/>
  <c r="R71" i="8" s="1"/>
  <c r="S90" i="8"/>
  <c r="S92" i="8" s="1"/>
  <c r="AE75" i="8"/>
  <c r="AE77" i="8" s="1"/>
  <c r="AE66" i="8"/>
  <c r="AE67" i="8" s="1"/>
  <c r="AE68" i="8" s="1"/>
  <c r="AE93" i="8"/>
  <c r="AE95" i="8" s="1"/>
  <c r="AE72" i="8"/>
  <c r="AE74" i="8" s="1"/>
  <c r="AE57" i="8"/>
  <c r="AE59" i="8" s="1"/>
  <c r="AE63" i="8"/>
  <c r="AE65" i="8" s="1"/>
  <c r="AC54" i="8"/>
  <c r="AC56" i="8" s="1"/>
  <c r="AE51" i="8"/>
  <c r="AE53" i="8" s="1"/>
  <c r="AC48" i="8"/>
  <c r="AC50" i="8" s="1"/>
  <c r="AE96" i="8"/>
  <c r="AE98" i="8" s="1"/>
  <c r="AE90" i="8"/>
  <c r="AE92" i="8" s="1"/>
  <c r="AE69" i="8"/>
  <c r="AE71" i="8" s="1"/>
  <c r="AE60" i="8"/>
  <c r="AE62" i="8" s="1"/>
  <c r="AE48" i="8"/>
  <c r="AE50" i="8" s="1"/>
  <c r="AE54" i="8"/>
  <c r="AE56" i="8" s="1"/>
  <c r="AC51" i="8"/>
  <c r="AC53" i="8" s="1"/>
  <c r="AC57" i="8"/>
  <c r="AC59" i="8" s="1"/>
  <c r="AE45" i="8"/>
  <c r="AE47" i="8" s="1"/>
  <c r="AO61" i="8"/>
  <c r="AJ64" i="8"/>
  <c r="AV64" i="8"/>
  <c r="E96" i="9"/>
  <c r="E98" i="9" s="1"/>
  <c r="F66" i="9"/>
  <c r="F57" i="9"/>
  <c r="F59" i="9" s="1"/>
  <c r="F54" i="9"/>
  <c r="F56" i="9" s="1"/>
  <c r="E69" i="9"/>
  <c r="E71" i="9" s="1"/>
  <c r="E66" i="9"/>
  <c r="F63" i="9"/>
  <c r="F65" i="9" s="1"/>
  <c r="E75" i="9"/>
  <c r="E77" i="9" s="1"/>
  <c r="E72" i="9"/>
  <c r="E74" i="9" s="1"/>
  <c r="E63" i="9"/>
  <c r="E65" i="9" s="1"/>
  <c r="E60" i="9"/>
  <c r="E62" i="9" s="1"/>
  <c r="E51" i="9"/>
  <c r="E53" i="9" s="1"/>
  <c r="E48" i="9"/>
  <c r="E54" i="9"/>
  <c r="E56" i="9" s="1"/>
  <c r="F45" i="9"/>
  <c r="F46" i="9" s="1"/>
  <c r="F100" i="9" s="1"/>
  <c r="L3" i="10" s="1"/>
  <c r="F51" i="9"/>
  <c r="F53" i="9" s="1"/>
  <c r="F60" i="9"/>
  <c r="F62" i="9" s="1"/>
  <c r="F48" i="9"/>
  <c r="F50" i="9" s="1"/>
  <c r="E57" i="9"/>
  <c r="E59" i="9" s="1"/>
  <c r="E93" i="9"/>
  <c r="E95" i="9" s="1"/>
  <c r="E45" i="9"/>
  <c r="E47" i="9" s="1"/>
  <c r="E90" i="9"/>
  <c r="E92" i="9" s="1"/>
  <c r="O72" i="9"/>
  <c r="O73" i="9" s="1"/>
  <c r="R66" i="9"/>
  <c r="S57" i="9"/>
  <c r="S59" i="9" s="1"/>
  <c r="S54" i="9"/>
  <c r="Q66" i="9"/>
  <c r="R57" i="9"/>
  <c r="R59" i="9" s="1"/>
  <c r="R54" i="9"/>
  <c r="R56" i="9" s="1"/>
  <c r="S48" i="9"/>
  <c r="S50" i="9" s="1"/>
  <c r="Q72" i="9"/>
  <c r="Q73" i="9" s="1"/>
  <c r="S66" i="9"/>
  <c r="Q63" i="9"/>
  <c r="Q65" i="9" s="1"/>
  <c r="R60" i="9"/>
  <c r="R62" i="9" s="1"/>
  <c r="Q51" i="9"/>
  <c r="Q53" i="9" s="1"/>
  <c r="Q48" i="9"/>
  <c r="Q50" i="9" s="1"/>
  <c r="S60" i="9"/>
  <c r="S62" i="9" s="1"/>
  <c r="Q57" i="9"/>
  <c r="Q59" i="9" s="1"/>
  <c r="R48" i="9"/>
  <c r="R50" i="9" s="1"/>
  <c r="Q54" i="9"/>
  <c r="Q56" i="9" s="1"/>
  <c r="S45" i="9"/>
  <c r="S47" i="9" s="1"/>
  <c r="Q60" i="9"/>
  <c r="Q62" i="9" s="1"/>
  <c r="S63" i="9"/>
  <c r="S65" i="9" s="1"/>
  <c r="Q45" i="9"/>
  <c r="Q47" i="9" s="1"/>
  <c r="AC57" i="9"/>
  <c r="AC59" i="9" s="1"/>
  <c r="AC54" i="9"/>
  <c r="AC56" i="9" s="1"/>
  <c r="AC48" i="9"/>
  <c r="AC49" i="9" s="1"/>
  <c r="AC63" i="9"/>
  <c r="AC65" i="9" s="1"/>
  <c r="AC96" i="9"/>
  <c r="AC98" i="9" s="1"/>
  <c r="AC72" i="9"/>
  <c r="AC66" i="9"/>
  <c r="AC51" i="9"/>
  <c r="AC53" i="9" s="1"/>
  <c r="AC60" i="9"/>
  <c r="AC62" i="9" s="1"/>
  <c r="AC45" i="9"/>
  <c r="AC47" i="9" s="1"/>
  <c r="AC75" i="9"/>
  <c r="AC77" i="9" s="1"/>
  <c r="AC93" i="9"/>
  <c r="AC95" i="9" s="1"/>
  <c r="AC90" i="9"/>
  <c r="AC92" i="9" s="1"/>
  <c r="AC69" i="9"/>
  <c r="AC71" i="9" s="1"/>
  <c r="AG68" i="6"/>
  <c r="AG69" i="6" s="1"/>
  <c r="M80" i="6"/>
  <c r="Q80" i="6"/>
  <c r="L66" i="7"/>
  <c r="M57" i="7"/>
  <c r="M59" i="7" s="1"/>
  <c r="K51" i="7"/>
  <c r="K53" i="7" s="1"/>
  <c r="L48" i="7"/>
  <c r="L50" i="7" s="1"/>
  <c r="L57" i="7"/>
  <c r="L58" i="7" s="1"/>
  <c r="M54" i="7"/>
  <c r="M56" i="7" s="1"/>
  <c r="K48" i="7"/>
  <c r="K66" i="7"/>
  <c r="L54" i="7"/>
  <c r="L56" i="7" s="1"/>
  <c r="K57" i="7"/>
  <c r="K54" i="7"/>
  <c r="K56" i="7" s="1"/>
  <c r="M48" i="7"/>
  <c r="M51" i="7"/>
  <c r="L51" i="7"/>
  <c r="K45" i="7"/>
  <c r="K72" i="7"/>
  <c r="L45" i="7"/>
  <c r="L47" i="7" s="1"/>
  <c r="L63" i="7"/>
  <c r="K63" i="7"/>
  <c r="K64" i="7" s="1"/>
  <c r="K60" i="7"/>
  <c r="L60" i="7"/>
  <c r="L93" i="7"/>
  <c r="L95" i="7" s="1"/>
  <c r="K93" i="7"/>
  <c r="L90" i="7"/>
  <c r="L96" i="7"/>
  <c r="L98" i="7" s="1"/>
  <c r="K96" i="7"/>
  <c r="K98" i="7" s="1"/>
  <c r="K75" i="7"/>
  <c r="K76" i="7" s="1"/>
  <c r="L72" i="7"/>
  <c r="L74" i="7" s="1"/>
  <c r="L75" i="7"/>
  <c r="L77" i="7" s="1"/>
  <c r="L69" i="7"/>
  <c r="K90" i="7"/>
  <c r="K69" i="7"/>
  <c r="Y93" i="7"/>
  <c r="Y63" i="7"/>
  <c r="Y57" i="7"/>
  <c r="W51" i="7"/>
  <c r="X48" i="7"/>
  <c r="X50" i="7" s="1"/>
  <c r="Y72" i="7"/>
  <c r="Y66" i="7"/>
  <c r="X57" i="7"/>
  <c r="Y54" i="7"/>
  <c r="W48" i="7"/>
  <c r="W50" i="7" s="1"/>
  <c r="W63" i="7"/>
  <c r="W65" i="7" s="1"/>
  <c r="W57" i="7"/>
  <c r="Y51" i="7"/>
  <c r="W72" i="7"/>
  <c r="X54" i="7"/>
  <c r="X56" i="7" s="1"/>
  <c r="X51" i="7"/>
  <c r="Y60" i="7"/>
  <c r="Y62" i="7" s="1"/>
  <c r="W54" i="7"/>
  <c r="Y75" i="7"/>
  <c r="Y77" i="7" s="1"/>
  <c r="W66" i="7"/>
  <c r="W67" i="7" s="1"/>
  <c r="W68" i="7" s="1"/>
  <c r="Y48" i="7"/>
  <c r="Y45" i="7"/>
  <c r="Y46" i="7" s="1"/>
  <c r="Y100" i="7" s="1"/>
  <c r="G9" i="10" s="1"/>
  <c r="G27" i="10" s="1"/>
  <c r="Y69" i="7"/>
  <c r="W60" i="7"/>
  <c r="W61" i="7" s="1"/>
  <c r="Y96" i="7"/>
  <c r="Y98" i="7" s="1"/>
  <c r="W75" i="7"/>
  <c r="W77" i="7" s="1"/>
  <c r="W93" i="7"/>
  <c r="W95" i="7" s="1"/>
  <c r="Y90" i="7"/>
  <c r="Y92" i="7" s="1"/>
  <c r="W45" i="7"/>
  <c r="W96" i="7"/>
  <c r="W69" i="7"/>
  <c r="W71" i="7" s="1"/>
  <c r="W90" i="7"/>
  <c r="W91" i="7" s="1"/>
  <c r="AF46" i="7"/>
  <c r="AF100" i="7" s="1"/>
  <c r="E12" i="10" s="1"/>
  <c r="I93" i="8"/>
  <c r="I95" i="8" s="1"/>
  <c r="J66" i="8"/>
  <c r="J67" i="8" s="1"/>
  <c r="J68" i="8" s="1"/>
  <c r="J93" i="8"/>
  <c r="J94" i="8" s="1"/>
  <c r="I75" i="8"/>
  <c r="I72" i="8"/>
  <c r="I60" i="8"/>
  <c r="I62" i="8" s="1"/>
  <c r="J54" i="8"/>
  <c r="J56" i="8" s="1"/>
  <c r="H51" i="8"/>
  <c r="J48" i="8"/>
  <c r="J50" i="8" s="1"/>
  <c r="J72" i="8"/>
  <c r="J57" i="8"/>
  <c r="J58" i="8" s="1"/>
  <c r="I54" i="8"/>
  <c r="I48" i="8"/>
  <c r="I50" i="8" s="1"/>
  <c r="I66" i="8"/>
  <c r="J63" i="8"/>
  <c r="I57" i="8"/>
  <c r="I59" i="8" s="1"/>
  <c r="H54" i="8"/>
  <c r="I45" i="8"/>
  <c r="I47" i="8" s="1"/>
  <c r="J51" i="8"/>
  <c r="J53" i="8" s="1"/>
  <c r="H48" i="8"/>
  <c r="H50" i="8" s="1"/>
  <c r="I51" i="8"/>
  <c r="I53" i="8" s="1"/>
  <c r="H57" i="8"/>
  <c r="I63" i="8"/>
  <c r="I64" i="8" s="1"/>
  <c r="J60" i="8"/>
  <c r="J62" i="8" s="1"/>
  <c r="I96" i="8"/>
  <c r="J75" i="8"/>
  <c r="I69" i="8"/>
  <c r="J69" i="8"/>
  <c r="J71" i="8" s="1"/>
  <c r="J45" i="8"/>
  <c r="J47" i="8" s="1"/>
  <c r="I90" i="8"/>
  <c r="J96" i="8"/>
  <c r="J90" i="8"/>
  <c r="V96" i="8"/>
  <c r="V72" i="8"/>
  <c r="V73" i="8" s="1"/>
  <c r="V93" i="8"/>
  <c r="V95" i="8" s="1"/>
  <c r="V90" i="8"/>
  <c r="V66" i="8"/>
  <c r="V54" i="8"/>
  <c r="V56" i="8" s="1"/>
  <c r="T51" i="8"/>
  <c r="T53" i="8" s="1"/>
  <c r="V48" i="8"/>
  <c r="U93" i="8"/>
  <c r="U63" i="8"/>
  <c r="V57" i="8"/>
  <c r="V59" i="8" s="1"/>
  <c r="U54" i="8"/>
  <c r="U48" i="8"/>
  <c r="U66" i="8"/>
  <c r="V60" i="8"/>
  <c r="V51" i="8"/>
  <c r="V53" i="8" s="1"/>
  <c r="T48" i="8"/>
  <c r="U51" i="8"/>
  <c r="U57" i="8"/>
  <c r="U59" i="8" s="1"/>
  <c r="T54" i="8"/>
  <c r="U45" i="8"/>
  <c r="U60" i="8"/>
  <c r="U62" i="8" s="1"/>
  <c r="T57" i="8"/>
  <c r="V45" i="8"/>
  <c r="V47" i="8" s="1"/>
  <c r="V63" i="8"/>
  <c r="U72" i="8"/>
  <c r="U73" i="8" s="1"/>
  <c r="U75" i="8"/>
  <c r="U77" i="8" s="1"/>
  <c r="U96" i="8"/>
  <c r="U69" i="8"/>
  <c r="U71" i="8" s="1"/>
  <c r="V75" i="8"/>
  <c r="V69" i="8"/>
  <c r="V71" i="8" s="1"/>
  <c r="U90" i="8"/>
  <c r="AG96" i="8"/>
  <c r="AG97" i="8" s="1"/>
  <c r="AH72" i="8"/>
  <c r="AF96" i="8"/>
  <c r="AH90" i="8"/>
  <c r="AH92" i="8" s="1"/>
  <c r="AG72" i="8"/>
  <c r="AG74" i="8" s="1"/>
  <c r="AH66" i="8"/>
  <c r="AH67" i="8" s="1"/>
  <c r="AH68" i="8" s="1"/>
  <c r="AH96" i="8"/>
  <c r="AH97" i="8" s="1"/>
  <c r="AH93" i="8"/>
  <c r="AF66" i="8"/>
  <c r="AF72" i="8"/>
  <c r="AF74" i="8" s="1"/>
  <c r="AG66" i="8"/>
  <c r="AF63" i="8"/>
  <c r="AF65" i="8" s="1"/>
  <c r="AH60" i="8"/>
  <c r="AH62" i="8" s="1"/>
  <c r="AH54" i="8"/>
  <c r="AH56" i="8" s="1"/>
  <c r="AF51" i="8"/>
  <c r="AF52" i="8" s="1"/>
  <c r="AH48" i="8"/>
  <c r="AG60" i="8"/>
  <c r="AH57" i="8"/>
  <c r="AH58" i="8" s="1"/>
  <c r="AG54" i="8"/>
  <c r="AG48" i="8"/>
  <c r="AH63" i="8"/>
  <c r="AG63" i="8"/>
  <c r="AG65" i="8" s="1"/>
  <c r="AF60" i="8"/>
  <c r="AF62" i="8" s="1"/>
  <c r="AG57" i="8"/>
  <c r="AF54" i="8"/>
  <c r="AF55" i="8" s="1"/>
  <c r="AG51" i="8"/>
  <c r="AG52" i="8" s="1"/>
  <c r="AF57" i="8"/>
  <c r="AF59" i="8" s="1"/>
  <c r="AH51" i="8"/>
  <c r="AF48" i="8"/>
  <c r="AH75" i="8"/>
  <c r="AF93" i="8"/>
  <c r="AH69" i="8"/>
  <c r="AH71" i="8" s="1"/>
  <c r="AF69" i="8"/>
  <c r="AG45" i="8"/>
  <c r="AG47" i="8" s="1"/>
  <c r="AG93" i="8"/>
  <c r="AH45" i="8"/>
  <c r="AF45" i="8"/>
  <c r="AF75" i="8"/>
  <c r="AF76" i="8" s="1"/>
  <c r="AG75" i="8"/>
  <c r="AG69" i="8"/>
  <c r="AG71" i="8" s="1"/>
  <c r="AG90" i="8"/>
  <c r="AF90" i="8"/>
  <c r="H66" i="9"/>
  <c r="I63" i="9"/>
  <c r="H57" i="9"/>
  <c r="H59" i="9" s="1"/>
  <c r="H54" i="9"/>
  <c r="H56" i="9" s="1"/>
  <c r="I51" i="9"/>
  <c r="I52" i="9" s="1"/>
  <c r="I48" i="9"/>
  <c r="I50" i="9" s="1"/>
  <c r="H72" i="9"/>
  <c r="H73" i="9" s="1"/>
  <c r="H63" i="9"/>
  <c r="H64" i="9" s="1"/>
  <c r="H60" i="9"/>
  <c r="H62" i="9" s="1"/>
  <c r="H51" i="9"/>
  <c r="H48" i="9"/>
  <c r="H50" i="9" s="1"/>
  <c r="H45" i="9"/>
  <c r="H47" i="9" s="1"/>
  <c r="F72" i="9"/>
  <c r="F74" i="9" s="1"/>
  <c r="I66" i="9"/>
  <c r="I57" i="9"/>
  <c r="I59" i="9" s="1"/>
  <c r="I54" i="9"/>
  <c r="I56" i="9" s="1"/>
  <c r="I60" i="9"/>
  <c r="I45" i="9"/>
  <c r="T48" i="9"/>
  <c r="T50" i="9" s="1"/>
  <c r="T63" i="9"/>
  <c r="T64" i="9" s="1"/>
  <c r="T60" i="9"/>
  <c r="T62" i="9" s="1"/>
  <c r="T45" i="9"/>
  <c r="T47" i="9" s="1"/>
  <c r="T72" i="9"/>
  <c r="T73" i="9" s="1"/>
  <c r="T66" i="9"/>
  <c r="T57" i="9"/>
  <c r="T54" i="9"/>
  <c r="T56" i="9" s="1"/>
  <c r="T51" i="9"/>
  <c r="T53" i="9" s="1"/>
  <c r="T75" i="9"/>
  <c r="T76" i="9" s="1"/>
  <c r="T69" i="9"/>
  <c r="I79" i="9"/>
  <c r="M79" i="9"/>
  <c r="U79" i="9"/>
  <c r="Y79" i="9"/>
  <c r="E95" i="6"/>
  <c r="G80" i="6"/>
  <c r="Y80" i="9"/>
  <c r="I80" i="9"/>
  <c r="W73" i="9"/>
  <c r="U80" i="9"/>
  <c r="W62" i="9"/>
  <c r="W49" i="9"/>
  <c r="AB94" i="7"/>
  <c r="AA64" i="7"/>
  <c r="AF61" i="7"/>
  <c r="H61" i="7"/>
  <c r="J55" i="7"/>
  <c r="T49" i="7"/>
  <c r="H73" i="7"/>
  <c r="S97" i="7"/>
  <c r="H95" i="7"/>
  <c r="AF94" i="7"/>
  <c r="L76" i="7"/>
  <c r="L73" i="7"/>
  <c r="I79" i="7"/>
  <c r="N55" i="7"/>
  <c r="U79" i="7"/>
  <c r="V55" i="7"/>
  <c r="AH55" i="7"/>
  <c r="AA70" i="7"/>
  <c r="AA97" i="7"/>
  <c r="U58" i="7"/>
  <c r="U91" i="7"/>
  <c r="K97" i="7"/>
  <c r="H76" i="7"/>
  <c r="L94" i="7"/>
  <c r="AG58" i="7"/>
  <c r="O64" i="7"/>
  <c r="AH67" i="7"/>
  <c r="G53" i="6"/>
  <c r="Q47" i="6"/>
  <c r="Q101" i="6" s="1"/>
  <c r="B7" i="10" s="1"/>
  <c r="R80" i="6"/>
  <c r="F80" i="6"/>
  <c r="AE77" i="6"/>
  <c r="L75" i="6"/>
  <c r="X50" i="6"/>
  <c r="AD81" i="6"/>
  <c r="AD80" i="6"/>
  <c r="N93" i="6"/>
  <c r="N92" i="6"/>
  <c r="R92" i="6"/>
  <c r="AD77" i="6"/>
  <c r="AF50" i="7"/>
  <c r="L46" i="7"/>
  <c r="L100" i="7" s="1"/>
  <c r="AB47" i="7"/>
  <c r="Z79" i="7"/>
  <c r="Z80" i="7"/>
  <c r="Y47" i="7"/>
  <c r="E92" i="6"/>
  <c r="W78" i="6"/>
  <c r="K66" i="6"/>
  <c r="M81" i="6"/>
  <c r="AC80" i="6"/>
  <c r="W49" i="7"/>
  <c r="E80" i="6"/>
  <c r="M56" i="6"/>
  <c r="Q81" i="6"/>
  <c r="AE53" i="6"/>
  <c r="X74" i="6"/>
  <c r="Q95" i="6"/>
  <c r="X62" i="6"/>
  <c r="G65" i="6"/>
  <c r="X49" i="7"/>
  <c r="L59" i="7"/>
  <c r="AF79" i="7"/>
  <c r="AG53" i="8"/>
  <c r="O70" i="8"/>
  <c r="AH61" i="8"/>
  <c r="J61" i="8"/>
  <c r="H79" i="8"/>
  <c r="K46" i="9"/>
  <c r="K100" i="9" s="1"/>
  <c r="K5" i="10" s="1"/>
  <c r="E60" i="6"/>
  <c r="E71" i="6"/>
  <c r="AC96" i="6"/>
  <c r="P49" i="7"/>
  <c r="Y59" i="6"/>
  <c r="L63" i="6"/>
  <c r="Z68" i="6"/>
  <c r="Z69" i="6" s="1"/>
  <c r="Y95" i="6"/>
  <c r="N80" i="6"/>
  <c r="I47" i="6"/>
  <c r="I101" i="6" s="1"/>
  <c r="C4" i="10" s="1"/>
  <c r="M47" i="6"/>
  <c r="M101" i="6" s="1"/>
  <c r="D5" i="10" s="1"/>
  <c r="K53" i="6"/>
  <c r="H49" i="7"/>
  <c r="X72" i="6"/>
  <c r="X71" i="6"/>
  <c r="H47" i="7"/>
  <c r="H46" i="7"/>
  <c r="H100" i="7" s="1"/>
  <c r="E4" i="10" s="1"/>
  <c r="P47" i="7"/>
  <c r="AA49" i="7"/>
  <c r="M55" i="7"/>
  <c r="Y56" i="7"/>
  <c r="Y55" i="7"/>
  <c r="AF59" i="7"/>
  <c r="AF58" i="7"/>
  <c r="AA62" i="7"/>
  <c r="AA61" i="7"/>
  <c r="AG67" i="7"/>
  <c r="AG68" i="7" s="1"/>
  <c r="AC73" i="7"/>
  <c r="AC74" i="7"/>
  <c r="H80" i="7"/>
  <c r="H79" i="7"/>
  <c r="L80" i="7"/>
  <c r="L79" i="7"/>
  <c r="T80" i="7"/>
  <c r="T79" i="7"/>
  <c r="AB80" i="7"/>
  <c r="AB79" i="7"/>
  <c r="W94" i="7"/>
  <c r="AH98" i="7"/>
  <c r="AH97" i="7"/>
  <c r="P56" i="8"/>
  <c r="AF56" i="8"/>
  <c r="W59" i="8"/>
  <c r="W58" i="8"/>
  <c r="I65" i="8"/>
  <c r="Y64" i="8"/>
  <c r="AG64" i="8"/>
  <c r="L67" i="8"/>
  <c r="L80" i="8"/>
  <c r="L79" i="8"/>
  <c r="AB80" i="8"/>
  <c r="AB79" i="8"/>
  <c r="AF80" i="8"/>
  <c r="AF79" i="8"/>
  <c r="Z49" i="9"/>
  <c r="I53" i="9"/>
  <c r="I65" i="9"/>
  <c r="I64" i="9"/>
  <c r="H67" i="9"/>
  <c r="H68" i="9" s="1"/>
  <c r="P67" i="9"/>
  <c r="AG76" i="9"/>
  <c r="AG77" i="9"/>
  <c r="H80" i="9"/>
  <c r="H79" i="9"/>
  <c r="P80" i="9"/>
  <c r="P79" i="9"/>
  <c r="X80" i="9"/>
  <c r="X79" i="9"/>
  <c r="Y71" i="8"/>
  <c r="Y70" i="8"/>
  <c r="M95" i="8"/>
  <c r="M94" i="8"/>
  <c r="Y95" i="8"/>
  <c r="Y94" i="8"/>
  <c r="Z79" i="9"/>
  <c r="Z80" i="9"/>
  <c r="X49" i="8"/>
  <c r="R91" i="8"/>
  <c r="AA52" i="7"/>
  <c r="J80" i="9"/>
  <c r="L61" i="9"/>
  <c r="Z67" i="9"/>
  <c r="Z68" i="9" s="1"/>
  <c r="N67" i="9"/>
  <c r="N68" i="9" s="1"/>
  <c r="AH79" i="9"/>
  <c r="O52" i="9"/>
  <c r="AH97" i="9"/>
  <c r="O64" i="9"/>
  <c r="V79" i="9"/>
  <c r="K52" i="9"/>
  <c r="L97" i="7"/>
  <c r="V80" i="7"/>
  <c r="AF98" i="7"/>
  <c r="AF71" i="7"/>
  <c r="AA60" i="6"/>
  <c r="AA95" i="6"/>
  <c r="AB80" i="6"/>
  <c r="J50" i="6"/>
  <c r="L68" i="6"/>
  <c r="L69" i="6" s="1"/>
  <c r="W95" i="6"/>
  <c r="F98" i="6"/>
  <c r="AD50" i="6"/>
  <c r="AC53" i="6"/>
  <c r="H68" i="6"/>
  <c r="H69" i="6" s="1"/>
  <c r="L80" i="6"/>
  <c r="K95" i="6"/>
  <c r="X80" i="6"/>
  <c r="AC65" i="6"/>
  <c r="AD74" i="6"/>
  <c r="V74" i="6"/>
  <c r="Y95" i="7"/>
  <c r="Y94" i="7"/>
  <c r="P62" i="8"/>
  <c r="P61" i="8"/>
  <c r="AB73" i="8"/>
  <c r="V80" i="8"/>
  <c r="V79" i="8"/>
  <c r="M59" i="8"/>
  <c r="M58" i="8"/>
  <c r="S56" i="6"/>
  <c r="Y50" i="6"/>
  <c r="H97" i="7"/>
  <c r="AH91" i="7"/>
  <c r="J91" i="7"/>
  <c r="N80" i="7"/>
  <c r="W76" i="7"/>
  <c r="AH80" i="8"/>
  <c r="J80" i="8"/>
  <c r="N55" i="8"/>
  <c r="N79" i="8"/>
  <c r="AA47" i="7"/>
  <c r="AA46" i="7"/>
  <c r="AA100" i="7" s="1"/>
  <c r="T56" i="7"/>
  <c r="T55" i="7"/>
  <c r="AG71" i="7"/>
  <c r="AG70" i="7"/>
  <c r="AG92" i="9"/>
  <c r="AG91" i="9"/>
  <c r="AB97" i="7"/>
  <c r="V92" i="7"/>
  <c r="AG70" i="8"/>
  <c r="H49" i="8"/>
  <c r="O64" i="8"/>
  <c r="J79" i="7"/>
  <c r="AA76" i="7"/>
  <c r="I58" i="8"/>
  <c r="V55" i="8"/>
  <c r="E74" i="6"/>
  <c r="AH79" i="7"/>
  <c r="AE55" i="7"/>
  <c r="U94" i="7"/>
  <c r="Z79" i="8"/>
  <c r="V67" i="8"/>
  <c r="V68" i="8" s="1"/>
  <c r="O76" i="8"/>
  <c r="AB50" i="7"/>
  <c r="AB49" i="7"/>
  <c r="L62" i="7"/>
  <c r="L61" i="7"/>
  <c r="AB62" i="7"/>
  <c r="AB61" i="7"/>
  <c r="AD74" i="7"/>
  <c r="AD73" i="7"/>
  <c r="AG80" i="7"/>
  <c r="AG79" i="7"/>
  <c r="O98" i="7"/>
  <c r="O97" i="7"/>
  <c r="AB47" i="8"/>
  <c r="M56" i="8"/>
  <c r="M55" i="8"/>
  <c r="U56" i="8"/>
  <c r="U55" i="8"/>
  <c r="P59" i="8"/>
  <c r="AH65" i="8"/>
  <c r="AH64" i="8"/>
  <c r="W74" i="8"/>
  <c r="W73" i="8"/>
  <c r="AG91" i="8"/>
  <c r="AG92" i="8"/>
  <c r="AB95" i="8"/>
  <c r="AB94" i="8"/>
  <c r="W98" i="8"/>
  <c r="W97" i="8"/>
  <c r="X47" i="9"/>
  <c r="X46" i="9"/>
  <c r="X100" i="9" s="1"/>
  <c r="L9" i="10" s="1"/>
  <c r="L27" i="10" s="1"/>
  <c r="O50" i="9"/>
  <c r="O49" i="9"/>
  <c r="Z53" i="9"/>
  <c r="L59" i="9"/>
  <c r="L58" i="9"/>
  <c r="O62" i="9"/>
  <c r="O61" i="9"/>
  <c r="N65" i="9"/>
  <c r="N64" i="9"/>
  <c r="I67" i="9"/>
  <c r="I68" i="9" s="1"/>
  <c r="T71" i="9"/>
  <c r="T70" i="9"/>
  <c r="H61" i="9"/>
  <c r="AG71" i="9"/>
  <c r="AG70" i="9"/>
  <c r="L74" i="9"/>
  <c r="L73" i="9"/>
  <c r="W77" i="9"/>
  <c r="W76" i="9"/>
  <c r="AH91" i="8"/>
  <c r="I94" i="8"/>
  <c r="AG46" i="7"/>
  <c r="AG100" i="7" s="1"/>
  <c r="F12" i="10" s="1"/>
  <c r="F73" i="10" s="1"/>
  <c r="G73" i="10" s="1"/>
  <c r="AG91" i="7"/>
  <c r="X59" i="6"/>
  <c r="AB59" i="6"/>
  <c r="Q56" i="6"/>
  <c r="K62" i="6"/>
  <c r="L71" i="6"/>
  <c r="AC56" i="6"/>
  <c r="AB95" i="6"/>
  <c r="AC68" i="6"/>
  <c r="AC69" i="6" s="1"/>
  <c r="L47" i="6"/>
  <c r="L101" i="6" s="1"/>
  <c r="C5" i="10" s="1"/>
  <c r="E56" i="6"/>
  <c r="E68" i="6"/>
  <c r="X95" i="6"/>
  <c r="AD53" i="6"/>
  <c r="M92" i="6"/>
  <c r="K98" i="6"/>
  <c r="Y80" i="6"/>
  <c r="Q68" i="6"/>
  <c r="Q69" i="6" s="1"/>
  <c r="L59" i="6"/>
  <c r="Q92" i="6"/>
  <c r="U47" i="6"/>
  <c r="U101" i="6" s="1"/>
  <c r="C8" i="10" s="1"/>
  <c r="V80" i="6"/>
  <c r="T47" i="6"/>
  <c r="T101" i="6" s="1"/>
  <c r="B8" i="10" s="1"/>
  <c r="V98" i="6"/>
  <c r="U92" i="6"/>
  <c r="U68" i="6"/>
  <c r="U69" i="6" s="1"/>
  <c r="U77" i="6"/>
  <c r="T98" i="6"/>
  <c r="U56" i="6"/>
  <c r="AH92" i="6"/>
  <c r="AG47" i="6"/>
  <c r="AG101" i="6" s="1"/>
  <c r="C12" i="10" s="1"/>
  <c r="AG53" i="6"/>
  <c r="AG56" i="6"/>
  <c r="AG71" i="6"/>
  <c r="AG95" i="6"/>
  <c r="AG80" i="6"/>
  <c r="AG92" i="6"/>
  <c r="AG77" i="6"/>
  <c r="J48" i="6"/>
  <c r="E50" i="6"/>
  <c r="AG51" i="6"/>
  <c r="AG50" i="6"/>
  <c r="X54" i="6"/>
  <c r="X53" i="6"/>
  <c r="AF65" i="6"/>
  <c r="F71" i="6"/>
  <c r="AG75" i="6"/>
  <c r="AG74" i="6"/>
  <c r="T78" i="6"/>
  <c r="O80" i="6"/>
  <c r="O81" i="6"/>
  <c r="AE93" i="6"/>
  <c r="AE92" i="6"/>
  <c r="Q99" i="6"/>
  <c r="Q98" i="6"/>
  <c r="AC99" i="6"/>
  <c r="AC98" i="6"/>
  <c r="G49" i="7"/>
  <c r="E79" i="7"/>
  <c r="E58" i="7"/>
  <c r="G61" i="7"/>
  <c r="E52" i="7"/>
  <c r="G76" i="7"/>
  <c r="G46" i="7"/>
  <c r="G100" i="7" s="1"/>
  <c r="G3" i="10" s="1"/>
  <c r="F55" i="7"/>
  <c r="F79" i="7"/>
  <c r="AD49" i="7"/>
  <c r="AE52" i="7"/>
  <c r="AC91" i="7"/>
  <c r="AD61" i="7"/>
  <c r="AC70" i="7"/>
  <c r="AD64" i="7"/>
  <c r="AD67" i="7"/>
  <c r="AD68" i="7" s="1"/>
  <c r="AC55" i="7"/>
  <c r="AC76" i="7"/>
  <c r="AD79" i="7"/>
  <c r="J47" i="7"/>
  <c r="J46" i="7"/>
  <c r="J100" i="7" s="1"/>
  <c r="G4" i="10" s="1"/>
  <c r="Y50" i="7"/>
  <c r="Y49" i="7"/>
  <c r="X53" i="7"/>
  <c r="X52" i="7"/>
  <c r="AF53" i="7"/>
  <c r="AF52" i="7"/>
  <c r="S56" i="7"/>
  <c r="S55" i="7"/>
  <c r="W56" i="7"/>
  <c r="W55" i="7"/>
  <c r="F59" i="7"/>
  <c r="F58" i="7"/>
  <c r="J59" i="7"/>
  <c r="J58" i="7"/>
  <c r="R71" i="7"/>
  <c r="R70" i="7"/>
  <c r="K74" i="7"/>
  <c r="K73" i="7"/>
  <c r="S91" i="7"/>
  <c r="AD95" i="7"/>
  <c r="AD94" i="7"/>
  <c r="AH94" i="7"/>
  <c r="AC97" i="7"/>
  <c r="E58" i="8"/>
  <c r="G52" i="8"/>
  <c r="G49" i="8"/>
  <c r="F79" i="8"/>
  <c r="F64" i="8"/>
  <c r="G58" i="8"/>
  <c r="F61" i="8"/>
  <c r="F97" i="8"/>
  <c r="AH47" i="8"/>
  <c r="AH46" i="8"/>
  <c r="AH100" i="8" s="1"/>
  <c r="J12" i="10" s="1"/>
  <c r="J30" i="10" s="1"/>
  <c r="E49" i="8"/>
  <c r="E50" i="8"/>
  <c r="H53" i="8"/>
  <c r="H52" i="8"/>
  <c r="AB53" i="8"/>
  <c r="AB52" i="8"/>
  <c r="O56" i="8"/>
  <c r="O55" i="8"/>
  <c r="S56" i="8"/>
  <c r="S55" i="8"/>
  <c r="N59" i="8"/>
  <c r="N58" i="8"/>
  <c r="AG62" i="8"/>
  <c r="AG61" i="8"/>
  <c r="L64" i="8"/>
  <c r="L65" i="8"/>
  <c r="G67" i="8"/>
  <c r="G68" i="8" s="1"/>
  <c r="V70" i="8"/>
  <c r="U74" i="8"/>
  <c r="G80" i="8"/>
  <c r="G79" i="8"/>
  <c r="K80" i="8"/>
  <c r="K79" i="8"/>
  <c r="S80" i="8"/>
  <c r="S79" i="8"/>
  <c r="W80" i="8"/>
  <c r="W79" i="8"/>
  <c r="R94" i="8"/>
  <c r="R95" i="8"/>
  <c r="M98" i="8"/>
  <c r="M97" i="8"/>
  <c r="Y97" i="8"/>
  <c r="Y98" i="8"/>
  <c r="E46" i="9"/>
  <c r="E100" i="9" s="1"/>
  <c r="K3" i="10" s="1"/>
  <c r="E97" i="9"/>
  <c r="F79" i="9"/>
  <c r="F67" i="9"/>
  <c r="F68" i="9" s="1"/>
  <c r="F49" i="9"/>
  <c r="E79" i="9"/>
  <c r="E50" i="9"/>
  <c r="E49" i="9"/>
  <c r="K56" i="9"/>
  <c r="K55" i="9"/>
  <c r="S56" i="9"/>
  <c r="S55" i="9"/>
  <c r="I62" i="9"/>
  <c r="I61" i="9"/>
  <c r="L65" i="9"/>
  <c r="L64" i="9"/>
  <c r="T65" i="9"/>
  <c r="AG74" i="9"/>
  <c r="AG73" i="9"/>
  <c r="K80" i="9"/>
  <c r="K79" i="9"/>
  <c r="S80" i="9"/>
  <c r="S79" i="9"/>
  <c r="AA80" i="9"/>
  <c r="AA79" i="9"/>
  <c r="X77" i="6"/>
  <c r="H98" i="6"/>
  <c r="F59" i="6"/>
  <c r="K81" i="6"/>
  <c r="U71" i="6"/>
  <c r="J62" i="6"/>
  <c r="AB65" i="6"/>
  <c r="L77" i="6"/>
  <c r="K56" i="6"/>
  <c r="H92" i="6"/>
  <c r="V50" i="6"/>
  <c r="AG59" i="6"/>
  <c r="G79" i="7"/>
  <c r="R76" i="7"/>
  <c r="Y61" i="7"/>
  <c r="Q52" i="7"/>
  <c r="S73" i="7"/>
  <c r="AC64" i="7"/>
  <c r="G73" i="8"/>
  <c r="G70" i="8"/>
  <c r="Q55" i="9"/>
  <c r="AF62" i="6"/>
  <c r="AH68" i="6"/>
  <c r="AH69" i="6" s="1"/>
  <c r="AH80" i="6"/>
  <c r="AE81" i="6"/>
  <c r="AA92" i="6"/>
  <c r="AF92" i="6"/>
  <c r="U80" i="6"/>
  <c r="H77" i="6"/>
  <c r="AH95" i="6"/>
  <c r="Y97" i="7"/>
  <c r="F76" i="7"/>
  <c r="R79" i="7"/>
  <c r="U77" i="7"/>
  <c r="AC67" i="7"/>
  <c r="AC68" i="7" s="1"/>
  <c r="S49" i="7"/>
  <c r="AD58" i="7"/>
  <c r="AC49" i="7"/>
  <c r="AF64" i="7"/>
  <c r="H64" i="7"/>
  <c r="V94" i="8"/>
  <c r="AG98" i="8"/>
  <c r="P52" i="8"/>
  <c r="J56" i="6"/>
  <c r="I56" i="6"/>
  <c r="I80" i="6"/>
  <c r="H74" i="6"/>
  <c r="I92" i="6"/>
  <c r="J53" i="6"/>
  <c r="H62" i="6"/>
  <c r="H80" i="6"/>
  <c r="H95" i="6"/>
  <c r="W57" i="6"/>
  <c r="AG62" i="6"/>
  <c r="L65" i="6"/>
  <c r="AE68" i="6"/>
  <c r="AE69" i="6" s="1"/>
  <c r="J72" i="6"/>
  <c r="J71" i="6"/>
  <c r="N71" i="6"/>
  <c r="AF78" i="6"/>
  <c r="AF77" i="6"/>
  <c r="K92" i="6"/>
  <c r="V95" i="6"/>
  <c r="AG99" i="6"/>
  <c r="AG98" i="6"/>
  <c r="S76" i="7"/>
  <c r="S46" i="7"/>
  <c r="S100" i="7" s="1"/>
  <c r="G7" i="10" s="1"/>
  <c r="G25" i="10" s="1"/>
  <c r="S58" i="7"/>
  <c r="R61" i="7"/>
  <c r="S70" i="7"/>
  <c r="S94" i="7"/>
  <c r="S61" i="7"/>
  <c r="S52" i="7"/>
  <c r="R91" i="7"/>
  <c r="V46" i="7"/>
  <c r="V100" i="7" s="1"/>
  <c r="G8" i="10" s="1"/>
  <c r="M49" i="7"/>
  <c r="M50" i="7"/>
  <c r="U50" i="7"/>
  <c r="U49" i="7"/>
  <c r="L53" i="7"/>
  <c r="L52" i="7"/>
  <c r="AB64" i="7"/>
  <c r="G67" i="7"/>
  <c r="G68" i="7" s="1"/>
  <c r="AB77" i="7"/>
  <c r="AB76" i="7"/>
  <c r="AF77" i="7"/>
  <c r="AF76" i="7"/>
  <c r="K80" i="7"/>
  <c r="K79" i="7"/>
  <c r="O80" i="7"/>
  <c r="O79" i="7"/>
  <c r="O92" i="7"/>
  <c r="O91" i="7"/>
  <c r="F95" i="7"/>
  <c r="F94" i="7"/>
  <c r="AG97" i="7"/>
  <c r="R67" i="8"/>
  <c r="R68" i="8" s="1"/>
  <c r="S52" i="8"/>
  <c r="S70" i="8"/>
  <c r="R61" i="8"/>
  <c r="S94" i="8"/>
  <c r="Q79" i="8"/>
  <c r="AE61" i="8"/>
  <c r="AC58" i="8"/>
  <c r="AE94" i="8"/>
  <c r="AC79" i="8"/>
  <c r="AE49" i="8"/>
  <c r="AE64" i="8"/>
  <c r="I11" i="10"/>
  <c r="M50" i="8"/>
  <c r="M49" i="8"/>
  <c r="U50" i="8"/>
  <c r="U49" i="8"/>
  <c r="AG50" i="8"/>
  <c r="AG49" i="8"/>
  <c r="AF53" i="8"/>
  <c r="Z58" i="8"/>
  <c r="Z59" i="8"/>
  <c r="AH59" i="8"/>
  <c r="P65" i="8"/>
  <c r="O67" i="8"/>
  <c r="O68" i="8" s="1"/>
  <c r="F71" i="8"/>
  <c r="F70" i="8"/>
  <c r="I73" i="8"/>
  <c r="I74" i="8"/>
  <c r="AF77" i="8"/>
  <c r="J95" i="8"/>
  <c r="I97" i="8"/>
  <c r="I98" i="8"/>
  <c r="Q58" i="9"/>
  <c r="Q46" i="9"/>
  <c r="Q100" i="9" s="1"/>
  <c r="K7" i="10" s="1"/>
  <c r="S49" i="9"/>
  <c r="S46" i="9"/>
  <c r="S100" i="9" s="1"/>
  <c r="M7" i="10" s="1"/>
  <c r="Q79" i="9"/>
  <c r="R79" i="9"/>
  <c r="AC79" i="9"/>
  <c r="AC64" i="9"/>
  <c r="AC97" i="9"/>
  <c r="AD79" i="9"/>
  <c r="AC70" i="9"/>
  <c r="AC58" i="9"/>
  <c r="AC91" i="9"/>
  <c r="F47" i="9"/>
  <c r="AC50" i="9"/>
  <c r="O56" i="9"/>
  <c r="O55" i="9"/>
  <c r="W56" i="9"/>
  <c r="Z58" i="9"/>
  <c r="H65" i="9"/>
  <c r="Z71" i="9"/>
  <c r="Z70" i="9"/>
  <c r="AH71" i="9"/>
  <c r="AH70" i="9"/>
  <c r="Q74" i="9"/>
  <c r="AC74" i="9"/>
  <c r="AC73" i="9"/>
  <c r="T77" i="9"/>
  <c r="G80" i="9"/>
  <c r="G79" i="9"/>
  <c r="O80" i="9"/>
  <c r="O79" i="9"/>
  <c r="W80" i="9"/>
  <c r="W79" i="9"/>
  <c r="AE80" i="9"/>
  <c r="AE79" i="9"/>
  <c r="E98" i="6"/>
  <c r="AE56" i="6"/>
  <c r="V56" i="6"/>
  <c r="U50" i="6"/>
  <c r="L53" i="6"/>
  <c r="R71" i="6"/>
  <c r="W92" i="7"/>
  <c r="F73" i="7"/>
  <c r="S91" i="8"/>
  <c r="U98" i="6"/>
  <c r="Y98" i="6"/>
  <c r="W92" i="6"/>
  <c r="R95" i="6"/>
  <c r="J68" i="6"/>
  <c r="J69" i="6" s="1"/>
  <c r="AF80" i="6"/>
  <c r="J95" i="6"/>
  <c r="W68" i="6"/>
  <c r="AH59" i="6"/>
  <c r="W80" i="6"/>
  <c r="AF47" i="6"/>
  <c r="AF101" i="6" s="1"/>
  <c r="B12" i="10" s="1"/>
  <c r="U97" i="7"/>
  <c r="S92" i="7"/>
  <c r="G73" i="7"/>
  <c r="R67" i="7"/>
  <c r="R68" i="7" s="1"/>
  <c r="S64" i="7"/>
  <c r="Q79" i="7"/>
  <c r="AG49" i="7"/>
  <c r="P64" i="7"/>
  <c r="Z58" i="7"/>
  <c r="AD55" i="7"/>
  <c r="W91" i="8"/>
  <c r="M73" i="8"/>
  <c r="M61" i="8"/>
  <c r="K55" i="8"/>
  <c r="Q55" i="8"/>
  <c r="AB76" i="8"/>
  <c r="E91" i="9"/>
  <c r="E64" i="9"/>
  <c r="S58" i="9"/>
  <c r="E70" i="9"/>
  <c r="N52" i="8"/>
  <c r="P91" i="8"/>
  <c r="D13" i="10"/>
  <c r="D31" i="10" s="1"/>
  <c r="AN22" i="6"/>
  <c r="AN69" i="6" s="1"/>
  <c r="AM8" i="6"/>
  <c r="P62" i="6"/>
  <c r="C17" i="10"/>
  <c r="C35" i="10" s="1"/>
  <c r="AL40" i="6"/>
  <c r="F15" i="10"/>
  <c r="F33" i="10" s="1"/>
  <c r="F16" i="10"/>
  <c r="F34" i="10" s="1"/>
  <c r="J15" i="10"/>
  <c r="J33" i="10" s="1"/>
  <c r="AN71" i="6"/>
  <c r="AB50" i="6"/>
  <c r="O74" i="6"/>
  <c r="O77" i="6"/>
  <c r="AL53" i="6"/>
  <c r="AK50" i="6"/>
  <c r="AW51" i="6"/>
  <c r="Z80" i="6"/>
  <c r="Z71" i="6"/>
  <c r="Z59" i="6"/>
  <c r="AB92" i="6"/>
  <c r="AM95" i="6"/>
  <c r="AL92" i="6"/>
  <c r="AN92" i="6"/>
  <c r="AL74" i="6"/>
  <c r="N50" i="6"/>
  <c r="Z47" i="6"/>
  <c r="Z101" i="6" s="1"/>
  <c r="B10" i="10" s="1"/>
  <c r="Z50" i="6"/>
  <c r="O50" i="6"/>
  <c r="AP47" i="6"/>
  <c r="AP101" i="6" s="1"/>
  <c r="AL42" i="6"/>
  <c r="AB53" i="6"/>
  <c r="N48" i="6"/>
  <c r="N65" i="6"/>
  <c r="M62" i="6"/>
  <c r="AM47" i="6"/>
  <c r="AM101" i="6" s="1"/>
  <c r="R47" i="6"/>
  <c r="R101" i="6" s="1"/>
  <c r="C7" i="10" s="1"/>
  <c r="J59" i="6"/>
  <c r="AM10" i="6"/>
  <c r="O53" i="6"/>
  <c r="F17" i="10"/>
  <c r="F35" i="10" s="1"/>
  <c r="J17" i="10"/>
  <c r="J35" i="10" s="1"/>
  <c r="C16" i="10"/>
  <c r="C34" i="10" s="1"/>
  <c r="I17" i="10"/>
  <c r="I35" i="10" s="1"/>
  <c r="O95" i="6"/>
  <c r="AL95" i="6"/>
  <c r="AN65" i="6"/>
  <c r="AN98" i="6"/>
  <c r="AB74" i="6"/>
  <c r="AL56" i="6"/>
  <c r="N56" i="6"/>
  <c r="AC50" i="6"/>
  <c r="AL59" i="6"/>
  <c r="AM65" i="6"/>
  <c r="AL71" i="6"/>
  <c r="Z62" i="6"/>
  <c r="AA80" i="6"/>
  <c r="AL98" i="6"/>
  <c r="AN25" i="6"/>
  <c r="AL62" i="6"/>
  <c r="AM77" i="6"/>
  <c r="AM44" i="6"/>
  <c r="N74" i="6"/>
  <c r="N68" i="6"/>
  <c r="P80" i="6"/>
  <c r="AM50" i="6"/>
  <c r="AM12" i="6"/>
  <c r="AN12" i="6"/>
  <c r="AN27" i="6"/>
  <c r="AL16" i="6"/>
  <c r="AN53" i="6"/>
  <c r="AT59" i="6"/>
  <c r="AH71" i="6"/>
  <c r="AL10" i="6"/>
  <c r="AL20" i="6"/>
  <c r="AM29" i="6"/>
  <c r="AM53" i="6"/>
  <c r="G14" i="10"/>
  <c r="G32" i="10" s="1"/>
  <c r="F5" i="10"/>
  <c r="G17" i="10"/>
  <c r="G35" i="10" s="1"/>
  <c r="I16" i="10"/>
  <c r="I34" i="10" s="1"/>
  <c r="D15" i="10"/>
  <c r="D33" i="10" s="1"/>
  <c r="F67" i="7"/>
  <c r="F68" i="7" s="1"/>
  <c r="G70" i="7"/>
  <c r="E55" i="7"/>
  <c r="G97" i="7"/>
  <c r="G52" i="7"/>
  <c r="G58" i="7"/>
  <c r="R97" i="7"/>
  <c r="R52" i="7"/>
  <c r="Q55" i="7"/>
  <c r="AD97" i="7"/>
  <c r="AC79" i="7"/>
  <c r="AC58" i="7"/>
  <c r="AC94" i="7"/>
  <c r="AE58" i="7"/>
  <c r="AE49" i="7"/>
  <c r="AD76" i="7"/>
  <c r="AP17" i="7"/>
  <c r="AP70" i="7"/>
  <c r="AP64" i="7"/>
  <c r="AQ61" i="7"/>
  <c r="AP67" i="7"/>
  <c r="AP39" i="7"/>
  <c r="AP49" i="7"/>
  <c r="AQ28" i="7"/>
  <c r="AQ46" i="7"/>
  <c r="AQ100" i="7" s="1"/>
  <c r="AQ13" i="7"/>
  <c r="AO26" i="7"/>
  <c r="AO7" i="7"/>
  <c r="AO41" i="7"/>
  <c r="AQ58" i="7"/>
  <c r="AP52" i="7"/>
  <c r="AP61" i="7"/>
  <c r="AO79" i="7"/>
  <c r="AQ64" i="7"/>
  <c r="AP15" i="7"/>
  <c r="AP19" i="7"/>
  <c r="AP24" i="7"/>
  <c r="AO91" i="7"/>
  <c r="AO67" i="7"/>
  <c r="AO68" i="7" s="1"/>
  <c r="AO76" i="7"/>
  <c r="AQ41" i="7"/>
  <c r="AP43" i="7"/>
  <c r="AO24" i="7"/>
  <c r="AP30" i="7"/>
  <c r="AP21" i="7"/>
  <c r="AO43" i="7"/>
  <c r="AP7" i="7"/>
  <c r="AQ24" i="7"/>
  <c r="AO52" i="7"/>
  <c r="AO73" i="7"/>
  <c r="F47" i="7"/>
  <c r="F46" i="7"/>
  <c r="F100" i="7" s="1"/>
  <c r="F3" i="10" s="1"/>
  <c r="AD47" i="7"/>
  <c r="AH47" i="7"/>
  <c r="AH46" i="7"/>
  <c r="AH100" i="7" s="1"/>
  <c r="AT47" i="7"/>
  <c r="AT46" i="7"/>
  <c r="AT100" i="7" s="1"/>
  <c r="E49" i="7"/>
  <c r="I49" i="7"/>
  <c r="Q50" i="7"/>
  <c r="Q49" i="7"/>
  <c r="AK50" i="7"/>
  <c r="AK49" i="7"/>
  <c r="AO50" i="7"/>
  <c r="AO49" i="7"/>
  <c r="AS50" i="7"/>
  <c r="AS49" i="7"/>
  <c r="H53" i="7"/>
  <c r="H52" i="7"/>
  <c r="P53" i="7"/>
  <c r="P52" i="7"/>
  <c r="T53" i="7"/>
  <c r="T52" i="7"/>
  <c r="AB52" i="7"/>
  <c r="AJ53" i="7"/>
  <c r="AJ52" i="7"/>
  <c r="AR53" i="7"/>
  <c r="AR52" i="7"/>
  <c r="G56" i="7"/>
  <c r="G55" i="7"/>
  <c r="O55" i="7"/>
  <c r="AA56" i="7"/>
  <c r="AA55" i="7"/>
  <c r="AI56" i="7"/>
  <c r="AI55" i="7"/>
  <c r="AM56" i="7"/>
  <c r="AM55" i="7"/>
  <c r="AU56" i="7"/>
  <c r="AU55" i="7"/>
  <c r="R58" i="7"/>
  <c r="V58" i="7"/>
  <c r="AH59" i="7"/>
  <c r="AH58" i="7"/>
  <c r="AG62" i="7"/>
  <c r="AG61" i="7"/>
  <c r="AW62" i="7"/>
  <c r="AW61" i="7"/>
  <c r="L65" i="7"/>
  <c r="L64" i="7"/>
  <c r="AJ65" i="7"/>
  <c r="AJ64" i="7"/>
  <c r="AN65" i="7"/>
  <c r="AN64" i="7"/>
  <c r="AV65" i="7"/>
  <c r="AV64" i="7"/>
  <c r="K67" i="7"/>
  <c r="K68" i="7" s="1"/>
  <c r="S67" i="7"/>
  <c r="S68" i="7" s="1"/>
  <c r="AI67" i="7"/>
  <c r="AI68" i="7" s="1"/>
  <c r="AU67" i="7"/>
  <c r="AU68" i="7" s="1"/>
  <c r="F71" i="7"/>
  <c r="F70" i="7"/>
  <c r="J71" i="7"/>
  <c r="J70" i="7"/>
  <c r="V71" i="7"/>
  <c r="V70" i="7"/>
  <c r="AD70" i="7"/>
  <c r="AD71" i="7"/>
  <c r="AH71" i="7"/>
  <c r="AR71" i="7"/>
  <c r="AR70" i="7"/>
  <c r="AV71" i="7"/>
  <c r="AV70" i="7"/>
  <c r="W74" i="7"/>
  <c r="W73" i="7"/>
  <c r="AA74" i="7"/>
  <c r="AA73" i="7"/>
  <c r="AH74" i="7"/>
  <c r="AH73" i="7"/>
  <c r="AL74" i="7"/>
  <c r="AL73" i="7"/>
  <c r="AT74" i="7"/>
  <c r="AT73" i="7"/>
  <c r="AJ77" i="7"/>
  <c r="AJ76" i="7"/>
  <c r="AN77" i="7"/>
  <c r="AN76" i="7"/>
  <c r="S80" i="7"/>
  <c r="S79" i="7"/>
  <c r="AE79" i="7"/>
  <c r="M16" i="10"/>
  <c r="M34" i="10" s="1"/>
  <c r="F10" i="10"/>
  <c r="F28" i="10" s="1"/>
  <c r="G13" i="10"/>
  <c r="G31" i="10" s="1"/>
  <c r="G10" i="10"/>
  <c r="G28" i="10" s="1"/>
  <c r="F14" i="10"/>
  <c r="F32" i="10" s="1"/>
  <c r="AE91" i="8"/>
  <c r="AE97" i="8"/>
  <c r="AQ91" i="8"/>
  <c r="AP76" i="8"/>
  <c r="AO76" i="8"/>
  <c r="AE79" i="8"/>
  <c r="F67" i="8"/>
  <c r="F68" i="8" s="1"/>
  <c r="AR64" i="8"/>
  <c r="G61" i="8"/>
  <c r="AE70" i="8"/>
  <c r="AU67" i="8"/>
  <c r="S64" i="8"/>
  <c r="AI55" i="8"/>
  <c r="AP73" i="8"/>
  <c r="E55" i="8"/>
  <c r="R55" i="8"/>
  <c r="S49" i="8"/>
  <c r="AO73" i="8"/>
  <c r="V58" i="8"/>
  <c r="Q52" i="8"/>
  <c r="AQ64" i="8"/>
  <c r="F58" i="8"/>
  <c r="S58" i="8"/>
  <c r="AF64" i="8"/>
  <c r="AH70" i="8"/>
  <c r="J70" i="8"/>
  <c r="AE55" i="8"/>
  <c r="E52" i="8"/>
  <c r="F52" i="8"/>
  <c r="AO62" i="8"/>
  <c r="Y62" i="8"/>
  <c r="S46" i="8"/>
  <c r="S100" i="8" s="1"/>
  <c r="AQ41" i="8"/>
  <c r="AQ26" i="8"/>
  <c r="AO24" i="8"/>
  <c r="AO21" i="8"/>
  <c r="AQ13" i="8"/>
  <c r="AW49" i="8"/>
  <c r="AQ49" i="8"/>
  <c r="R46" i="8"/>
  <c r="R100" i="8" s="1"/>
  <c r="AQ28" i="8"/>
  <c r="AP26" i="8"/>
  <c r="AP58" i="8"/>
  <c r="AC49" i="8"/>
  <c r="AE46" i="8"/>
  <c r="AE100" i="8" s="1"/>
  <c r="AO15" i="8"/>
  <c r="AQ9" i="8"/>
  <c r="AQ67" i="8"/>
  <c r="AQ68" i="8" s="1"/>
  <c r="AQ43" i="8"/>
  <c r="AO26" i="8"/>
  <c r="AO67" i="8"/>
  <c r="AQ70" i="8"/>
  <c r="AP97" i="8"/>
  <c r="Q49" i="8"/>
  <c r="S67" i="8"/>
  <c r="S68" i="8" s="1"/>
  <c r="Q64" i="9"/>
  <c r="S61" i="9"/>
  <c r="AO52" i="9"/>
  <c r="I49" i="9"/>
  <c r="AQ61" i="9"/>
  <c r="AQ46" i="9"/>
  <c r="AQ100" i="9" s="1"/>
  <c r="AC55" i="9"/>
  <c r="E55" i="9"/>
  <c r="E73" i="9"/>
  <c r="M17" i="10"/>
  <c r="M35" i="10" s="1"/>
  <c r="L17" i="10"/>
  <c r="L35" i="10" s="1"/>
  <c r="AV52" i="9"/>
  <c r="E52" i="9"/>
  <c r="L14" i="10"/>
  <c r="L32" i="10" s="1"/>
  <c r="AQ19" i="9"/>
  <c r="AP26" i="9"/>
  <c r="AQ26" i="9"/>
  <c r="AP64" i="9"/>
  <c r="AQ67" i="9"/>
  <c r="AQ68" i="9" s="1"/>
  <c r="AQ24" i="9"/>
  <c r="AQ41" i="9"/>
  <c r="AP73" i="9"/>
  <c r="Q61" i="9"/>
  <c r="AO7" i="9"/>
  <c r="L31" i="10"/>
  <c r="L13" i="10"/>
  <c r="AI55" i="9"/>
  <c r="AN56" i="6"/>
  <c r="AG65" i="6"/>
  <c r="F13" i="10"/>
  <c r="F31" i="10" s="1"/>
  <c r="AP94" i="7"/>
  <c r="R94" i="7"/>
  <c r="F94" i="8"/>
  <c r="S97" i="8"/>
  <c r="F91" i="8"/>
  <c r="AO97" i="8"/>
  <c r="R79" i="8"/>
  <c r="F76" i="8"/>
  <c r="AO91" i="8"/>
  <c r="S61" i="8"/>
  <c r="AO70" i="8"/>
  <c r="W67" i="8"/>
  <c r="W68" i="8" s="1"/>
  <c r="R64" i="8"/>
  <c r="AP55" i="8"/>
  <c r="I14" i="10"/>
  <c r="I32" i="10" s="1"/>
  <c r="AC55" i="8"/>
  <c r="AO52" i="8"/>
  <c r="AE73" i="8"/>
  <c r="U61" i="8"/>
  <c r="AQ58" i="8"/>
  <c r="X52" i="8"/>
  <c r="R49" i="8"/>
  <c r="AG73" i="8"/>
  <c r="I49" i="8"/>
  <c r="W55" i="8"/>
  <c r="J46" i="8"/>
  <c r="J100" i="8" s="1"/>
  <c r="J4" i="10" s="1"/>
  <c r="AE76" i="8"/>
  <c r="G64" i="8"/>
  <c r="AP64" i="8"/>
  <c r="AP52" i="8"/>
  <c r="AP11" i="8"/>
  <c r="AE52" i="8"/>
  <c r="F49" i="8"/>
  <c r="AP19" i="8"/>
  <c r="AO13" i="8"/>
  <c r="AO30" i="8"/>
  <c r="AO49" i="8"/>
  <c r="AP39" i="8"/>
  <c r="AP70" i="8"/>
  <c r="AP91" i="8"/>
  <c r="S73" i="8"/>
  <c r="R97" i="8"/>
  <c r="AP61" i="9"/>
  <c r="R58" i="9"/>
  <c r="E67" i="9"/>
  <c r="E68" i="9" s="1"/>
  <c r="F61" i="9"/>
  <c r="R61" i="9"/>
  <c r="Q49" i="9"/>
  <c r="AO15" i="9"/>
  <c r="AC61" i="9"/>
  <c r="F64" i="9"/>
  <c r="F73" i="9"/>
  <c r="AQ11" i="9"/>
  <c r="N46" i="9"/>
  <c r="N100" i="9" s="1"/>
  <c r="K6" i="10" s="1"/>
  <c r="AO26" i="9"/>
  <c r="AC46" i="9"/>
  <c r="AC100" i="9" s="1"/>
  <c r="K11" i="10" s="1"/>
  <c r="AP39" i="9"/>
  <c r="AQ9" i="9"/>
  <c r="AP9" i="9"/>
  <c r="AQ39" i="9"/>
  <c r="AO30" i="9"/>
  <c r="AQ49" i="9"/>
  <c r="AQ7" i="9"/>
  <c r="AO28" i="9"/>
  <c r="AQ55" i="9"/>
  <c r="AQ94" i="9"/>
  <c r="R55" i="9"/>
  <c r="AP7" i="9"/>
  <c r="M14" i="10"/>
  <c r="M32" i="10" s="1"/>
  <c r="AM55" i="9"/>
  <c r="AK52" i="9"/>
  <c r="T49" i="9"/>
  <c r="AQ39" i="8"/>
  <c r="M46" i="8"/>
  <c r="M100" i="8" s="1"/>
  <c r="K49" i="8"/>
  <c r="L55" i="8"/>
  <c r="AK29" i="6"/>
  <c r="AK14" i="6"/>
  <c r="AN47" i="6"/>
  <c r="AN101" i="6" s="1"/>
  <c r="AP9" i="8"/>
  <c r="AR42" i="6"/>
  <c r="AQ30" i="8"/>
  <c r="AO11" i="8"/>
  <c r="AP24" i="8"/>
  <c r="AQ7" i="8"/>
  <c r="AP21" i="8"/>
  <c r="AP68" i="8" s="1"/>
  <c r="AO28" i="8"/>
  <c r="AK12" i="6"/>
  <c r="AR11" i="7"/>
  <c r="AT13" i="7"/>
  <c r="AS19" i="7"/>
  <c r="AO46" i="8"/>
  <c r="AO100" i="8" s="1"/>
  <c r="H15" i="10" s="1"/>
  <c r="L49" i="8"/>
  <c r="AO58" i="8"/>
  <c r="AJ15" i="9"/>
  <c r="AR17" i="9"/>
  <c r="AJ26" i="9"/>
  <c r="AT28" i="9"/>
  <c r="AJ43" i="9"/>
  <c r="AT41" i="9"/>
  <c r="AR15" i="9"/>
  <c r="AT21" i="9"/>
  <c r="AT68" i="9" s="1"/>
  <c r="AK26" i="9"/>
  <c r="AS7" i="9"/>
  <c r="AI13" i="9"/>
  <c r="AS15" i="9"/>
  <c r="AJ19" i="9"/>
  <c r="AI28" i="9"/>
  <c r="AK17" i="9"/>
  <c r="AT19" i="9"/>
  <c r="AJ28" i="9"/>
  <c r="AJ41" i="9"/>
  <c r="AJ44" i="6"/>
  <c r="AJ12" i="6"/>
  <c r="AK59" i="6"/>
  <c r="R102" i="6"/>
  <c r="Q102" i="6"/>
  <c r="S102" i="6"/>
  <c r="AD102" i="6"/>
  <c r="AC102" i="6"/>
  <c r="AE102" i="6"/>
  <c r="AL31" i="6"/>
  <c r="AL102" i="6"/>
  <c r="AN102" i="6"/>
  <c r="AM102" i="6"/>
  <c r="I101" i="7"/>
  <c r="AA13" i="15" s="1"/>
  <c r="H101" i="7"/>
  <c r="J101" i="7"/>
  <c r="AB101" i="7"/>
  <c r="AA101" i="7"/>
  <c r="Z101" i="7"/>
  <c r="AS28" i="7"/>
  <c r="AL13" i="7"/>
  <c r="AL21" i="7"/>
  <c r="AL68" i="7" s="1"/>
  <c r="AM24" i="7"/>
  <c r="AE101" i="8"/>
  <c r="AC101" i="8"/>
  <c r="AA45" i="16"/>
  <c r="AP43" i="8"/>
  <c r="AQ101" i="8"/>
  <c r="AO101" i="8"/>
  <c r="AP101" i="8"/>
  <c r="AP7" i="8"/>
  <c r="AU9" i="8"/>
  <c r="AQ11" i="8"/>
  <c r="AV13" i="8"/>
  <c r="AW15" i="8"/>
  <c r="AO17" i="8"/>
  <c r="AO19" i="8"/>
  <c r="AQ24" i="8"/>
  <c r="AU28" i="8"/>
  <c r="AN46" i="8"/>
  <c r="AN100" i="8" s="1"/>
  <c r="K50" i="8"/>
  <c r="AI49" i="8"/>
  <c r="AO59" i="8"/>
  <c r="J101" i="9"/>
  <c r="H101" i="9"/>
  <c r="I101" i="9"/>
  <c r="W101" i="9"/>
  <c r="X101" i="9"/>
  <c r="Y101" i="9"/>
  <c r="AI101" i="9"/>
  <c r="AJ101" i="9"/>
  <c r="AK101" i="9"/>
  <c r="AS41" i="9"/>
  <c r="AT101" i="9"/>
  <c r="AR101" i="9"/>
  <c r="AS101" i="9"/>
  <c r="AR7" i="9"/>
  <c r="AI9" i="9"/>
  <c r="AT11" i="9"/>
  <c r="AK13" i="9"/>
  <c r="AR19" i="9"/>
  <c r="AS21" i="9"/>
  <c r="AC93" i="17"/>
  <c r="AC93" i="16"/>
  <c r="AC93" i="15"/>
  <c r="AC89" i="17"/>
  <c r="AC89" i="16"/>
  <c r="AC89" i="15"/>
  <c r="H85" i="11"/>
  <c r="AC85" i="17"/>
  <c r="AC85" i="16"/>
  <c r="AC85" i="15"/>
  <c r="AC81" i="17"/>
  <c r="AC81" i="16"/>
  <c r="AC81" i="15"/>
  <c r="H77" i="11"/>
  <c r="AC77" i="17"/>
  <c r="AC77" i="16"/>
  <c r="AC77" i="15"/>
  <c r="AC73" i="17"/>
  <c r="AC69" i="17"/>
  <c r="AC69" i="16"/>
  <c r="AC69" i="15"/>
  <c r="AC65" i="16"/>
  <c r="AC65" i="17"/>
  <c r="AC65" i="15"/>
  <c r="AC61" i="17"/>
  <c r="AC57" i="17"/>
  <c r="AC57" i="16"/>
  <c r="AC57" i="15"/>
  <c r="AC53" i="17"/>
  <c r="AC49" i="17"/>
  <c r="AC49" i="16"/>
  <c r="AC49" i="15"/>
  <c r="AC45" i="17"/>
  <c r="AC45" i="15"/>
  <c r="AC45" i="16"/>
  <c r="AC41" i="17"/>
  <c r="AC37" i="17"/>
  <c r="AC33" i="17"/>
  <c r="AC29" i="17"/>
  <c r="AC25" i="17"/>
  <c r="AC21" i="17"/>
  <c r="AC21" i="15"/>
  <c r="AC21" i="16"/>
  <c r="AC17" i="15"/>
  <c r="AC17" i="17"/>
  <c r="AC17" i="16"/>
  <c r="AC13" i="17"/>
  <c r="AC13" i="15"/>
  <c r="AC13" i="16"/>
  <c r="AC9" i="17"/>
  <c r="AF95" i="17"/>
  <c r="AF95" i="16"/>
  <c r="AF95" i="15"/>
  <c r="AF91" i="16"/>
  <c r="AF91" i="17"/>
  <c r="AF91" i="15"/>
  <c r="AF87" i="17"/>
  <c r="AF87" i="16"/>
  <c r="AF87" i="15"/>
  <c r="AF83" i="16"/>
  <c r="AF83" i="15"/>
  <c r="AF83" i="17"/>
  <c r="AF79" i="16"/>
  <c r="AF79" i="17"/>
  <c r="AF79" i="15"/>
  <c r="AF75" i="17"/>
  <c r="AF71" i="15"/>
  <c r="AF71" i="16"/>
  <c r="AF71" i="17"/>
  <c r="AF67" i="15"/>
  <c r="AF67" i="17"/>
  <c r="AF67" i="16"/>
  <c r="AF63" i="17"/>
  <c r="AF63" i="16"/>
  <c r="AF63" i="15"/>
  <c r="AF59" i="17"/>
  <c r="AF59" i="16"/>
  <c r="AF59" i="15"/>
  <c r="AF55" i="17"/>
  <c r="AF51" i="17"/>
  <c r="AF51" i="16"/>
  <c r="AF51" i="15"/>
  <c r="AF47" i="15"/>
  <c r="AF47" i="17"/>
  <c r="AF47" i="16"/>
  <c r="AF43" i="17"/>
  <c r="AF39" i="17"/>
  <c r="AF39" i="16"/>
  <c r="AF39" i="15"/>
  <c r="AF35" i="17"/>
  <c r="AF31" i="17"/>
  <c r="AF27" i="17"/>
  <c r="AF23" i="17"/>
  <c r="AF19" i="17"/>
  <c r="AF15" i="17"/>
  <c r="AF11" i="17"/>
  <c r="AF7" i="17"/>
  <c r="AI93" i="16"/>
  <c r="AI93" i="17"/>
  <c r="AI93" i="15"/>
  <c r="AI89" i="16"/>
  <c r="AI89" i="17"/>
  <c r="AI89" i="15"/>
  <c r="AI85" i="17"/>
  <c r="AI85" i="16"/>
  <c r="AI85" i="15"/>
  <c r="AI81" i="16"/>
  <c r="AI81" i="15"/>
  <c r="AI81" i="17"/>
  <c r="AI77" i="17"/>
  <c r="AI77" i="16"/>
  <c r="AI77" i="15"/>
  <c r="AI73" i="17"/>
  <c r="AI69" i="17"/>
  <c r="AI69" i="15"/>
  <c r="AI69" i="16"/>
  <c r="AI65" i="17"/>
  <c r="AI65" i="16"/>
  <c r="AI65" i="15"/>
  <c r="AI61" i="17"/>
  <c r="AI57" i="16"/>
  <c r="AI57" i="17"/>
  <c r="AI57" i="15"/>
  <c r="AI53" i="17"/>
  <c r="AI49" i="17"/>
  <c r="AI49" i="16"/>
  <c r="AI49" i="15"/>
  <c r="AI45" i="15"/>
  <c r="AI45" i="16"/>
  <c r="AI45" i="17"/>
  <c r="AI41" i="17"/>
  <c r="AI37" i="17"/>
  <c r="AI33" i="17"/>
  <c r="AI29" i="17"/>
  <c r="AI25" i="17"/>
  <c r="AI21" i="15"/>
  <c r="AI21" i="16"/>
  <c r="AI21" i="17"/>
  <c r="AI17" i="15"/>
  <c r="AI17" i="17"/>
  <c r="AI17" i="16"/>
  <c r="AI13" i="17"/>
  <c r="AI13" i="15"/>
  <c r="AI13" i="16"/>
  <c r="AI9" i="17"/>
  <c r="AL95" i="17"/>
  <c r="AL95" i="16"/>
  <c r="AL95" i="15"/>
  <c r="AL91" i="16"/>
  <c r="AL91" i="17"/>
  <c r="AL91" i="15"/>
  <c r="AL87" i="17"/>
  <c r="AL87" i="16"/>
  <c r="AL87" i="15"/>
  <c r="AL83" i="16"/>
  <c r="AL83" i="17"/>
  <c r="AL83" i="15"/>
  <c r="AL79" i="17"/>
  <c r="AL79" i="16"/>
  <c r="AL79" i="15"/>
  <c r="AL75" i="17"/>
  <c r="AL71" i="17"/>
  <c r="AL71" i="16"/>
  <c r="AL71" i="15"/>
  <c r="AL67" i="15"/>
  <c r="AL67" i="16"/>
  <c r="AL67" i="17"/>
  <c r="AL63" i="15"/>
  <c r="AL63" i="17"/>
  <c r="AL63" i="16"/>
  <c r="AL59" i="15"/>
  <c r="AL59" i="17"/>
  <c r="AL59" i="16"/>
  <c r="AL55" i="17"/>
  <c r="AL51" i="16"/>
  <c r="AL51" i="17"/>
  <c r="AL51" i="15"/>
  <c r="AL47" i="16"/>
  <c r="AL47" i="17"/>
  <c r="AL47" i="15"/>
  <c r="AL43" i="17"/>
  <c r="AL39" i="15"/>
  <c r="AL39" i="17"/>
  <c r="AL39" i="16"/>
  <c r="AL35" i="17"/>
  <c r="AL31" i="17"/>
  <c r="AL27" i="17"/>
  <c r="AL23" i="17"/>
  <c r="AL19" i="17"/>
  <c r="AL15" i="17"/>
  <c r="AL11" i="17"/>
  <c r="AL7" i="17"/>
  <c r="AO93" i="17"/>
  <c r="AO93" i="16"/>
  <c r="AO93" i="15"/>
  <c r="AO89" i="17"/>
  <c r="AO89" i="16"/>
  <c r="AO89" i="15"/>
  <c r="AO85" i="17"/>
  <c r="AO85" i="16"/>
  <c r="AO85" i="15"/>
  <c r="AO81" i="17"/>
  <c r="AO81" i="16"/>
  <c r="AO81" i="15"/>
  <c r="AO77" i="17"/>
  <c r="AO77" i="16"/>
  <c r="AO77" i="15"/>
  <c r="AO73" i="17"/>
  <c r="AO69" i="17"/>
  <c r="AO69" i="16"/>
  <c r="AO69" i="15"/>
  <c r="AO65" i="16"/>
  <c r="AO65" i="17"/>
  <c r="AO65" i="15"/>
  <c r="AO61" i="17"/>
  <c r="AO57" i="17"/>
  <c r="AO57" i="16"/>
  <c r="AO57" i="15"/>
  <c r="AO53" i="17"/>
  <c r="AO49" i="17"/>
  <c r="AO49" i="15"/>
  <c r="AO49" i="16"/>
  <c r="AO45" i="15"/>
  <c r="AO45" i="17"/>
  <c r="AO45" i="16"/>
  <c r="AO41" i="17"/>
  <c r="AO37" i="17"/>
  <c r="AO33" i="17"/>
  <c r="AO29" i="17"/>
  <c r="AO25" i="17"/>
  <c r="AO21" i="17"/>
  <c r="AO21" i="15"/>
  <c r="AO21" i="16"/>
  <c r="AO17" i="15"/>
  <c r="AO17" i="17"/>
  <c r="AO17" i="16"/>
  <c r="AO13" i="15"/>
  <c r="AO13" i="17"/>
  <c r="AO13" i="16"/>
  <c r="AO9" i="17"/>
  <c r="AR95" i="17"/>
  <c r="AR95" i="15"/>
  <c r="AR95" i="16"/>
  <c r="AR91" i="17"/>
  <c r="AR91" i="16"/>
  <c r="AR91" i="15"/>
  <c r="AR87" i="17"/>
  <c r="AR87" i="16"/>
  <c r="AR87" i="15"/>
  <c r="AR83" i="17"/>
  <c r="AR83" i="16"/>
  <c r="AR83" i="15"/>
  <c r="AR79" i="17"/>
  <c r="AR79" i="16"/>
  <c r="AR79" i="15"/>
  <c r="AR75" i="17"/>
  <c r="AR71" i="16"/>
  <c r="AR71" i="17"/>
  <c r="AR71" i="15"/>
  <c r="AR67" i="17"/>
  <c r="AR67" i="15"/>
  <c r="AR67" i="16"/>
  <c r="AR63" i="17"/>
  <c r="AR63" i="16"/>
  <c r="AR63" i="15"/>
  <c r="AR59" i="17"/>
  <c r="AR59" i="16"/>
  <c r="AR59" i="15"/>
  <c r="AR55" i="17"/>
  <c r="AR51" i="16"/>
  <c r="AR51" i="17"/>
  <c r="AR51" i="15"/>
  <c r="AR47" i="16"/>
  <c r="AR47" i="15"/>
  <c r="AR47" i="17"/>
  <c r="AR43" i="17"/>
  <c r="AR39" i="17"/>
  <c r="AR39" i="16"/>
  <c r="AR39" i="15"/>
  <c r="AR35" i="17"/>
  <c r="AR31" i="17"/>
  <c r="AR27" i="17"/>
  <c r="AR23" i="17"/>
  <c r="AR19" i="17"/>
  <c r="AR15" i="17"/>
  <c r="AR11" i="17"/>
  <c r="AR7" i="17"/>
  <c r="AU93" i="17"/>
  <c r="AU93" i="16"/>
  <c r="AU93" i="15"/>
  <c r="AU89" i="17"/>
  <c r="AU89" i="16"/>
  <c r="AU89" i="15"/>
  <c r="AU85" i="16"/>
  <c r="AU85" i="17"/>
  <c r="AU85" i="15"/>
  <c r="AU81" i="16"/>
  <c r="AU81" i="15"/>
  <c r="AU81" i="17"/>
  <c r="AU77" i="17"/>
  <c r="AU77" i="16"/>
  <c r="AU77" i="15"/>
  <c r="AU73" i="17"/>
  <c r="AU69" i="17"/>
  <c r="AU69" i="16"/>
  <c r="AU69" i="15"/>
  <c r="AU65" i="17"/>
  <c r="AU65" i="16"/>
  <c r="AU65" i="15"/>
  <c r="AU61" i="17"/>
  <c r="AU57" i="16"/>
  <c r="AU57" i="17"/>
  <c r="AU57" i="15"/>
  <c r="AU53" i="17"/>
  <c r="AU49" i="15"/>
  <c r="AU49" i="17"/>
  <c r="AU49" i="16"/>
  <c r="AU45" i="15"/>
  <c r="AU45" i="17"/>
  <c r="AU45" i="16"/>
  <c r="AU41" i="17"/>
  <c r="AU37" i="17"/>
  <c r="AU33" i="17"/>
  <c r="AU29" i="17"/>
  <c r="AU25" i="17"/>
  <c r="AU21" i="17"/>
  <c r="AU21" i="15"/>
  <c r="AU21" i="16"/>
  <c r="AU17" i="15"/>
  <c r="AU17" i="17"/>
  <c r="AU17" i="16"/>
  <c r="AU13" i="17"/>
  <c r="AU13" i="15"/>
  <c r="AU13" i="16"/>
  <c r="AU9" i="17"/>
  <c r="AX95" i="17"/>
  <c r="AX95" i="16"/>
  <c r="AX95" i="15"/>
  <c r="AX91" i="17"/>
  <c r="AX91" i="16"/>
  <c r="AX91" i="15"/>
  <c r="AX87" i="17"/>
  <c r="AX87" i="15"/>
  <c r="AX87" i="16"/>
  <c r="AX83" i="17"/>
  <c r="AX83" i="16"/>
  <c r="AX83" i="15"/>
  <c r="AX79" i="16"/>
  <c r="AX79" i="17"/>
  <c r="AX79" i="15"/>
  <c r="AX75" i="17"/>
  <c r="AX71" i="16"/>
  <c r="AX71" i="17"/>
  <c r="AX71" i="15"/>
  <c r="AX67" i="15"/>
  <c r="AX67" i="17"/>
  <c r="AX67" i="16"/>
  <c r="AX63" i="17"/>
  <c r="AX63" i="16"/>
  <c r="AX63" i="15"/>
  <c r="AX59" i="16"/>
  <c r="AX59" i="17"/>
  <c r="AX59" i="15"/>
  <c r="AX55" i="17"/>
  <c r="AX51" i="17"/>
  <c r="AX51" i="16"/>
  <c r="AX51" i="15"/>
  <c r="AX47" i="17"/>
  <c r="AX47" i="16"/>
  <c r="AX47" i="15"/>
  <c r="AX43" i="17"/>
  <c r="AX39" i="15"/>
  <c r="AX39" i="17"/>
  <c r="AX39" i="16"/>
  <c r="AX35" i="17"/>
  <c r="AX31" i="17"/>
  <c r="AX27" i="17"/>
  <c r="AX23" i="17"/>
  <c r="AX19" i="17"/>
  <c r="AX15" i="17"/>
  <c r="AX11" i="17"/>
  <c r="AX7" i="17"/>
  <c r="BA93" i="17"/>
  <c r="BA93" i="16"/>
  <c r="BA93" i="15"/>
  <c r="BA89" i="17"/>
  <c r="BA89" i="16"/>
  <c r="BA89" i="15"/>
  <c r="BA85" i="16"/>
  <c r="BA85" i="17"/>
  <c r="BA85" i="15"/>
  <c r="BA81" i="17"/>
  <c r="BA81" i="16"/>
  <c r="BA81" i="15"/>
  <c r="BA77" i="17"/>
  <c r="BA77" i="16"/>
  <c r="BA77" i="15"/>
  <c r="BA73" i="17"/>
  <c r="BA69" i="17"/>
  <c r="BA69" i="16"/>
  <c r="BA69" i="15"/>
  <c r="BA65" i="16"/>
  <c r="BA65" i="17"/>
  <c r="BA65" i="15"/>
  <c r="BA61" i="17"/>
  <c r="BA57" i="17"/>
  <c r="BA57" i="16"/>
  <c r="BA57" i="15"/>
  <c r="BA53" i="17"/>
  <c r="BA49" i="17"/>
  <c r="BA49" i="15"/>
  <c r="BA49" i="16"/>
  <c r="BA45" i="17"/>
  <c r="BA45" i="16"/>
  <c r="BA45" i="15"/>
  <c r="BA41" i="17"/>
  <c r="BA37" i="17"/>
  <c r="BA33" i="17"/>
  <c r="BA29" i="17"/>
  <c r="BA25" i="17"/>
  <c r="BA21" i="17"/>
  <c r="BA21" i="15"/>
  <c r="BA21" i="16"/>
  <c r="BA17" i="15"/>
  <c r="BA17" i="17"/>
  <c r="BA17" i="16"/>
  <c r="BA13" i="17"/>
  <c r="BA13" i="15"/>
  <c r="BA13" i="16"/>
  <c r="BA9" i="17"/>
  <c r="BD95" i="17"/>
  <c r="BD95" i="16"/>
  <c r="BD95" i="15"/>
  <c r="BD91" i="17"/>
  <c r="BD91" i="16"/>
  <c r="BD91" i="15"/>
  <c r="BD87" i="17"/>
  <c r="BD87" i="16"/>
  <c r="BD87" i="15"/>
  <c r="BD83" i="16"/>
  <c r="BD83" i="15"/>
  <c r="BD83" i="17"/>
  <c r="BD79" i="17"/>
  <c r="BD79" i="16"/>
  <c r="BD79" i="15"/>
  <c r="BD75" i="17"/>
  <c r="BD71" i="15"/>
  <c r="BD71" i="17"/>
  <c r="BD71" i="16"/>
  <c r="BD67" i="17"/>
  <c r="BD67" i="15"/>
  <c r="BD67" i="16"/>
  <c r="BD63" i="16"/>
  <c r="BD63" i="17"/>
  <c r="BD63" i="15"/>
  <c r="BD59" i="17"/>
  <c r="BD59" i="16"/>
  <c r="BD59" i="15"/>
  <c r="BD55" i="17"/>
  <c r="BD51" i="17"/>
  <c r="BD51" i="16"/>
  <c r="BD51" i="15"/>
  <c r="BD47" i="15"/>
  <c r="BD47" i="17"/>
  <c r="BD47" i="16"/>
  <c r="BD43" i="17"/>
  <c r="BD39" i="17"/>
  <c r="BD39" i="16"/>
  <c r="BD39" i="15"/>
  <c r="BD35" i="17"/>
  <c r="BD31" i="17"/>
  <c r="BD27" i="17"/>
  <c r="BD23" i="17"/>
  <c r="BD19" i="17"/>
  <c r="BD15" i="17"/>
  <c r="BD11" i="17"/>
  <c r="BD7" i="17"/>
  <c r="AD113" i="15"/>
  <c r="AD113" i="17"/>
  <c r="AD113" i="16"/>
  <c r="AG113" i="15"/>
  <c r="AH113" i="15" s="1"/>
  <c r="AG113" i="16"/>
  <c r="AH113" i="16" s="1"/>
  <c r="AG113" i="17"/>
  <c r="AH113" i="17" s="1"/>
  <c r="AJ113" i="16"/>
  <c r="AK113" i="16" s="1"/>
  <c r="AJ113" i="15"/>
  <c r="AK113" i="15" s="1"/>
  <c r="AJ113" i="17"/>
  <c r="AK113" i="17" s="1"/>
  <c r="AM113" i="16"/>
  <c r="AN113" i="16" s="1"/>
  <c r="AM113" i="15"/>
  <c r="AN113" i="15" s="1"/>
  <c r="AM113" i="17"/>
  <c r="AN113" i="17" s="1"/>
  <c r="AP113" i="17"/>
  <c r="AQ113" i="17" s="1"/>
  <c r="AP113" i="15"/>
  <c r="AQ113" i="15" s="1"/>
  <c r="AP113" i="16"/>
  <c r="AQ113" i="16" s="1"/>
  <c r="AS113" i="15"/>
  <c r="AT113" i="15" s="1"/>
  <c r="AS113" i="17"/>
  <c r="AT113" i="17" s="1"/>
  <c r="AS113" i="16"/>
  <c r="AT113" i="16" s="1"/>
  <c r="AV113" i="16"/>
  <c r="AW113" i="16" s="1"/>
  <c r="AV113" i="15"/>
  <c r="AW113" i="15" s="1"/>
  <c r="AV113" i="17"/>
  <c r="AW113" i="17" s="1"/>
  <c r="AY113" i="15"/>
  <c r="AY113" i="17"/>
  <c r="AY113" i="16"/>
  <c r="BB113" i="16"/>
  <c r="BC113" i="16" s="1"/>
  <c r="BB113" i="15"/>
  <c r="BC113" i="15" s="1"/>
  <c r="BB113" i="17"/>
  <c r="BC113" i="17" s="1"/>
  <c r="BE113" i="15"/>
  <c r="BF113" i="15" s="1"/>
  <c r="BE113" i="16"/>
  <c r="BF113" i="16" s="1"/>
  <c r="BE113" i="17"/>
  <c r="BF113" i="17" s="1"/>
  <c r="AK27" i="6"/>
  <c r="H56" i="6"/>
  <c r="J102" i="6"/>
  <c r="I102" i="6"/>
  <c r="H102" i="6"/>
  <c r="V102" i="6"/>
  <c r="U102" i="6"/>
  <c r="T102" i="6"/>
  <c r="AP102" i="6"/>
  <c r="AO102" i="6"/>
  <c r="AQ102" i="6"/>
  <c r="F102" i="6"/>
  <c r="E102" i="6"/>
  <c r="G102" i="6"/>
  <c r="Q101" i="7"/>
  <c r="AA26" i="15" s="1"/>
  <c r="S101" i="7"/>
  <c r="R101" i="7"/>
  <c r="AC101" i="7"/>
  <c r="AE101" i="7"/>
  <c r="AA45" i="15" s="1"/>
  <c r="AD101" i="7"/>
  <c r="AK101" i="7"/>
  <c r="AJ101" i="7"/>
  <c r="AI101" i="7"/>
  <c r="AS101" i="7"/>
  <c r="AR101" i="7"/>
  <c r="AT101" i="7"/>
  <c r="AN7" i="7"/>
  <c r="AL9" i="7"/>
  <c r="AS13" i="7"/>
  <c r="AM15" i="7"/>
  <c r="AS17" i="7"/>
  <c r="AR21" i="7"/>
  <c r="AM49" i="7"/>
  <c r="G101" i="8"/>
  <c r="F101" i="8"/>
  <c r="E101" i="8"/>
  <c r="P101" i="8"/>
  <c r="O101" i="8"/>
  <c r="N101" i="8"/>
  <c r="AA6" i="16" s="1"/>
  <c r="X101" i="8"/>
  <c r="AA32" i="16" s="1"/>
  <c r="W101" i="8"/>
  <c r="Y101" i="8"/>
  <c r="AF101" i="8"/>
  <c r="AG101" i="8"/>
  <c r="AH101" i="8"/>
  <c r="AS21" i="8"/>
  <c r="AS68" i="8" s="1"/>
  <c r="AR101" i="8"/>
  <c r="AS101" i="8"/>
  <c r="AT101" i="8"/>
  <c r="AU19" i="8"/>
  <c r="AU24" i="8"/>
  <c r="AV28" i="8"/>
  <c r="K101" i="9"/>
  <c r="L101" i="9"/>
  <c r="M101" i="9"/>
  <c r="S101" i="9"/>
  <c r="R101" i="9"/>
  <c r="Q101" i="9"/>
  <c r="AA101" i="9"/>
  <c r="Z101" i="9"/>
  <c r="AB101" i="9"/>
  <c r="AL7" i="9"/>
  <c r="AM101" i="9"/>
  <c r="AL101" i="9"/>
  <c r="AN101" i="9"/>
  <c r="AV41" i="9"/>
  <c r="AU101" i="9"/>
  <c r="AV101" i="9"/>
  <c r="AW101" i="9"/>
  <c r="AT55" i="9"/>
  <c r="AS58" i="9"/>
  <c r="AC92" i="15"/>
  <c r="AC92" i="17"/>
  <c r="AC92" i="16"/>
  <c r="AC88" i="17"/>
  <c r="AC88" i="16"/>
  <c r="AC88" i="15"/>
  <c r="AC84" i="15"/>
  <c r="AC84" i="16"/>
  <c r="AC84" i="17"/>
  <c r="AC80" i="16"/>
  <c r="AC80" i="17"/>
  <c r="AC80" i="15"/>
  <c r="AC76" i="16"/>
  <c r="AC76" i="17"/>
  <c r="AC76" i="15"/>
  <c r="AC72" i="16"/>
  <c r="AC72" i="17"/>
  <c r="AC72" i="15"/>
  <c r="AC68" i="15"/>
  <c r="AC68" i="17"/>
  <c r="AC68" i="16"/>
  <c r="AC64" i="17"/>
  <c r="AC64" i="16"/>
  <c r="AC64" i="15"/>
  <c r="AC60" i="17"/>
  <c r="AC56" i="16"/>
  <c r="AC56" i="17"/>
  <c r="AC56" i="15"/>
  <c r="AC52" i="16"/>
  <c r="AC52" i="17"/>
  <c r="AC52" i="15"/>
  <c r="AC48" i="16"/>
  <c r="AC48" i="17"/>
  <c r="AC48" i="15"/>
  <c r="AC44" i="17"/>
  <c r="AC40" i="16"/>
  <c r="AC40" i="17"/>
  <c r="AC40" i="15"/>
  <c r="AC36" i="17"/>
  <c r="AC32" i="15"/>
  <c r="AC32" i="17"/>
  <c r="AC32" i="16"/>
  <c r="AC28" i="17"/>
  <c r="AC24" i="17"/>
  <c r="AC20" i="17"/>
  <c r="AC16" i="17"/>
  <c r="AC12" i="17"/>
  <c r="AC8" i="17"/>
  <c r="AF94" i="17"/>
  <c r="AF94" i="15"/>
  <c r="AF94" i="16"/>
  <c r="AF90" i="16"/>
  <c r="AF90" i="17"/>
  <c r="AF90" i="15"/>
  <c r="AF86" i="17"/>
  <c r="AF86" i="16"/>
  <c r="AF86" i="15"/>
  <c r="AF82" i="17"/>
  <c r="AF82" i="16"/>
  <c r="AF82" i="15"/>
  <c r="AF78" i="17"/>
  <c r="AF78" i="16"/>
  <c r="AF78" i="15"/>
  <c r="AF74" i="17"/>
  <c r="AF74" i="16"/>
  <c r="AF74" i="15"/>
  <c r="AF70" i="17"/>
  <c r="AF70" i="16"/>
  <c r="AF70" i="15"/>
  <c r="AF66" i="15"/>
  <c r="AF66" i="17"/>
  <c r="AF66" i="16"/>
  <c r="AF62" i="17"/>
  <c r="AF62" i="16"/>
  <c r="AF62" i="15"/>
  <c r="AF58" i="15"/>
  <c r="AF58" i="17"/>
  <c r="AF58" i="16"/>
  <c r="AF54" i="17"/>
  <c r="AF54" i="16"/>
  <c r="AF54" i="15"/>
  <c r="AF50" i="15"/>
  <c r="AF50" i="17"/>
  <c r="AF50" i="16"/>
  <c r="AF46" i="15"/>
  <c r="AF46" i="17"/>
  <c r="AF46" i="16"/>
  <c r="AF42" i="17"/>
  <c r="AF38" i="15"/>
  <c r="AF38" i="16"/>
  <c r="AF38" i="17"/>
  <c r="AF34" i="17"/>
  <c r="AF30" i="17"/>
  <c r="AF26" i="17"/>
  <c r="AF26" i="16"/>
  <c r="AF26" i="15"/>
  <c r="AF22" i="17"/>
  <c r="AF18" i="17"/>
  <c r="AF14" i="17"/>
  <c r="AF10" i="17"/>
  <c r="AI6" i="17"/>
  <c r="AI6" i="16"/>
  <c r="AI6" i="15"/>
  <c r="AI92" i="15"/>
  <c r="AI92" i="17"/>
  <c r="AI92" i="16"/>
  <c r="AI88" i="16"/>
  <c r="AI88" i="17"/>
  <c r="AI88" i="15"/>
  <c r="AI84" i="17"/>
  <c r="AI84" i="15"/>
  <c r="AI84" i="16"/>
  <c r="AI80" i="16"/>
  <c r="AI80" i="17"/>
  <c r="AI80" i="15"/>
  <c r="AI76" i="16"/>
  <c r="AI76" i="17"/>
  <c r="AI76" i="15"/>
  <c r="AI72" i="17"/>
  <c r="AI72" i="16"/>
  <c r="AI72" i="15"/>
  <c r="AI68" i="17"/>
  <c r="AI68" i="16"/>
  <c r="AI68" i="15"/>
  <c r="AI64" i="17"/>
  <c r="AI64" i="16"/>
  <c r="AI64" i="15"/>
  <c r="AI60" i="17"/>
  <c r="AI56" i="17"/>
  <c r="AI56" i="16"/>
  <c r="AI56" i="15"/>
  <c r="AI52" i="16"/>
  <c r="AI52" i="17"/>
  <c r="AI52" i="15"/>
  <c r="AI48" i="17"/>
  <c r="AI48" i="16"/>
  <c r="AI48" i="15"/>
  <c r="AI44" i="17"/>
  <c r="AI40" i="16"/>
  <c r="AI40" i="17"/>
  <c r="AI40" i="15"/>
  <c r="AI36" i="17"/>
  <c r="AI32" i="15"/>
  <c r="AI32" i="17"/>
  <c r="AI32" i="16"/>
  <c r="AI28" i="17"/>
  <c r="AI24" i="17"/>
  <c r="AI20" i="17"/>
  <c r="AI16" i="17"/>
  <c r="AI12" i="17"/>
  <c r="AI8" i="17"/>
  <c r="AL94" i="16"/>
  <c r="AL94" i="15"/>
  <c r="AL94" i="17"/>
  <c r="AL90" i="17"/>
  <c r="AL90" i="16"/>
  <c r="AL90" i="15"/>
  <c r="AL86" i="17"/>
  <c r="AL86" i="16"/>
  <c r="AL86" i="15"/>
  <c r="AL82" i="17"/>
  <c r="AL82" i="15"/>
  <c r="AL82" i="16"/>
  <c r="AL78" i="15"/>
  <c r="AL78" i="17"/>
  <c r="AL78" i="16"/>
  <c r="AL74" i="15"/>
  <c r="AL74" i="17"/>
  <c r="AL74" i="16"/>
  <c r="AL70" i="17"/>
  <c r="AL70" i="16"/>
  <c r="AL70" i="15"/>
  <c r="AL66" i="17"/>
  <c r="AL66" i="16"/>
  <c r="AL66" i="15"/>
  <c r="AL62" i="17"/>
  <c r="AL62" i="16"/>
  <c r="AL62" i="15"/>
  <c r="AL58" i="17"/>
  <c r="AL58" i="15"/>
  <c r="AL58" i="16"/>
  <c r="AL54" i="17"/>
  <c r="AL54" i="16"/>
  <c r="AL54" i="15"/>
  <c r="AL50" i="15"/>
  <c r="AL50" i="17"/>
  <c r="AL50" i="16"/>
  <c r="AL46" i="15"/>
  <c r="AL46" i="17"/>
  <c r="AL46" i="16"/>
  <c r="AL42" i="17"/>
  <c r="AL38" i="17"/>
  <c r="AL38" i="16"/>
  <c r="AL38" i="15"/>
  <c r="AL34" i="17"/>
  <c r="AL30" i="17"/>
  <c r="AL26" i="17"/>
  <c r="AL26" i="16"/>
  <c r="AL26" i="15"/>
  <c r="AL22" i="17"/>
  <c r="AL18" i="17"/>
  <c r="AL14" i="17"/>
  <c r="AL10" i="17"/>
  <c r="AO6" i="17"/>
  <c r="AO6" i="16"/>
  <c r="AO6" i="15"/>
  <c r="AO92" i="16"/>
  <c r="AO92" i="15"/>
  <c r="AO92" i="17"/>
  <c r="AO88" i="15"/>
  <c r="AO88" i="17"/>
  <c r="AO88" i="16"/>
  <c r="AO84" i="17"/>
  <c r="AO84" i="16"/>
  <c r="AO84" i="15"/>
  <c r="AO80" i="15"/>
  <c r="AO80" i="16"/>
  <c r="AO80" i="17"/>
  <c r="AO76" i="16"/>
  <c r="AO76" i="17"/>
  <c r="AO76" i="15"/>
  <c r="AO72" i="17"/>
  <c r="AO72" i="16"/>
  <c r="AO72" i="15"/>
  <c r="AO68" i="17"/>
  <c r="AO68" i="16"/>
  <c r="AO68" i="15"/>
  <c r="AO64" i="16"/>
  <c r="AO64" i="17"/>
  <c r="AO64" i="15"/>
  <c r="AO60" i="17"/>
  <c r="AO56" i="16"/>
  <c r="AO56" i="17"/>
  <c r="AO56" i="15"/>
  <c r="AO52" i="17"/>
  <c r="AO52" i="16"/>
  <c r="AO52" i="15"/>
  <c r="AO48" i="17"/>
  <c r="AO48" i="16"/>
  <c r="AO48" i="15"/>
  <c r="AO44" i="17"/>
  <c r="AO40" i="15"/>
  <c r="AO40" i="17"/>
  <c r="AO40" i="16"/>
  <c r="AO36" i="17"/>
  <c r="AO32" i="17"/>
  <c r="AO32" i="16"/>
  <c r="AO32" i="15"/>
  <c r="AO28" i="17"/>
  <c r="AO24" i="17"/>
  <c r="AO20" i="17"/>
  <c r="AO16" i="17"/>
  <c r="AO12" i="17"/>
  <c r="AO8" i="17"/>
  <c r="AR94" i="17"/>
  <c r="AR94" i="16"/>
  <c r="AR94" i="15"/>
  <c r="AR90" i="17"/>
  <c r="AR90" i="16"/>
  <c r="AR90" i="15"/>
  <c r="AR86" i="16"/>
  <c r="AR86" i="17"/>
  <c r="AR86" i="15"/>
  <c r="AR82" i="17"/>
  <c r="AR82" i="16"/>
  <c r="AR82" i="15"/>
  <c r="AR78" i="16"/>
  <c r="AR78" i="17"/>
  <c r="AR78" i="15"/>
  <c r="AR74" i="17"/>
  <c r="AR74" i="16"/>
  <c r="AR74" i="15"/>
  <c r="AR70" i="15"/>
  <c r="AR70" i="17"/>
  <c r="AR70" i="16"/>
  <c r="AR66" i="17"/>
  <c r="AR66" i="16"/>
  <c r="AR66" i="15"/>
  <c r="AR62" i="15"/>
  <c r="AR62" i="17"/>
  <c r="AR62" i="16"/>
  <c r="AR58" i="16"/>
  <c r="AR58" i="17"/>
  <c r="AR58" i="15"/>
  <c r="AR54" i="17"/>
  <c r="AR54" i="16"/>
  <c r="AR54" i="15"/>
  <c r="AR50" i="17"/>
  <c r="AR50" i="16"/>
  <c r="AR50" i="15"/>
  <c r="AR46" i="16"/>
  <c r="AR46" i="17"/>
  <c r="AR46" i="15"/>
  <c r="AR42" i="17"/>
  <c r="AR38" i="15"/>
  <c r="AR38" i="16"/>
  <c r="AR38" i="17"/>
  <c r="AR34" i="17"/>
  <c r="AR30" i="17"/>
  <c r="AR26" i="17"/>
  <c r="AR26" i="16"/>
  <c r="AR26" i="15"/>
  <c r="AR22" i="17"/>
  <c r="AR18" i="17"/>
  <c r="AR14" i="17"/>
  <c r="AR10" i="17"/>
  <c r="AU6" i="17"/>
  <c r="AU6" i="16"/>
  <c r="AU6" i="15"/>
  <c r="AU92" i="16"/>
  <c r="AU92" i="17"/>
  <c r="AU92" i="15"/>
  <c r="AU88" i="17"/>
  <c r="AU88" i="16"/>
  <c r="AU88" i="15"/>
  <c r="AU84" i="15"/>
  <c r="AU84" i="17"/>
  <c r="AU84" i="16"/>
  <c r="AU80" i="16"/>
  <c r="AU80" i="17"/>
  <c r="AU80" i="15"/>
  <c r="AU76" i="16"/>
  <c r="AU76" i="17"/>
  <c r="AU76" i="15"/>
  <c r="AU72" i="17"/>
  <c r="AU72" i="16"/>
  <c r="AU72" i="15"/>
  <c r="AU68" i="17"/>
  <c r="AU68" i="16"/>
  <c r="AU68" i="15"/>
  <c r="AU64" i="17"/>
  <c r="AU64" i="16"/>
  <c r="AU64" i="15"/>
  <c r="AU60" i="17"/>
  <c r="AU56" i="17"/>
  <c r="AU56" i="16"/>
  <c r="AU56" i="15"/>
  <c r="AU52" i="16"/>
  <c r="AU52" i="17"/>
  <c r="AU52" i="15"/>
  <c r="AU48" i="17"/>
  <c r="AU48" i="16"/>
  <c r="AU48" i="15"/>
  <c r="AU44" i="17"/>
  <c r="AU40" i="17"/>
  <c r="AU40" i="16"/>
  <c r="AU40" i="15"/>
  <c r="AU36" i="17"/>
  <c r="AU32" i="17"/>
  <c r="AU32" i="16"/>
  <c r="AU32" i="15"/>
  <c r="AU28" i="17"/>
  <c r="AU24" i="17"/>
  <c r="AU20" i="17"/>
  <c r="AU16" i="17"/>
  <c r="AU12" i="17"/>
  <c r="AU8" i="17"/>
  <c r="AX94" i="17"/>
  <c r="AX94" i="16"/>
  <c r="AX94" i="15"/>
  <c r="AX90" i="17"/>
  <c r="AX90" i="16"/>
  <c r="AX90" i="15"/>
  <c r="AX86" i="17"/>
  <c r="AX86" i="16"/>
  <c r="AX86" i="15"/>
  <c r="AX82" i="16"/>
  <c r="AX82" i="17"/>
  <c r="AX82" i="15"/>
  <c r="AX78" i="15"/>
  <c r="AX78" i="17"/>
  <c r="AX78" i="16"/>
  <c r="AX74" i="15"/>
  <c r="AX74" i="17"/>
  <c r="AX74" i="16"/>
  <c r="AX70" i="15"/>
  <c r="AX70" i="17"/>
  <c r="AX70" i="16"/>
  <c r="AX66" i="15"/>
  <c r="AX66" i="17"/>
  <c r="AX66" i="16"/>
  <c r="AX62" i="17"/>
  <c r="AX62" i="16"/>
  <c r="AX62" i="15"/>
  <c r="AX58" i="17"/>
  <c r="AX58" i="16"/>
  <c r="AX58" i="15"/>
  <c r="AX54" i="17"/>
  <c r="AX54" i="16"/>
  <c r="AX54" i="15"/>
  <c r="AX50" i="15"/>
  <c r="AX50" i="17"/>
  <c r="AX50" i="16"/>
  <c r="AX46" i="15"/>
  <c r="AX46" i="17"/>
  <c r="AX46" i="16"/>
  <c r="AX42" i="17"/>
  <c r="AX38" i="17"/>
  <c r="AX38" i="16"/>
  <c r="AX38" i="15"/>
  <c r="AX34" i="17"/>
  <c r="AX30" i="17"/>
  <c r="AX26" i="17"/>
  <c r="AX26" i="16"/>
  <c r="AX26" i="15"/>
  <c r="AX22" i="17"/>
  <c r="AX18" i="17"/>
  <c r="AX14" i="17"/>
  <c r="AX10" i="17"/>
  <c r="BA6" i="17"/>
  <c r="BA6" i="16"/>
  <c r="BA6" i="15"/>
  <c r="BA92" i="15"/>
  <c r="BA92" i="17"/>
  <c r="BA92" i="16"/>
  <c r="BA88" i="15"/>
  <c r="BA88" i="17"/>
  <c r="BA88" i="16"/>
  <c r="BA84" i="17"/>
  <c r="BA84" i="16"/>
  <c r="BA84" i="15"/>
  <c r="BA80" i="16"/>
  <c r="BA80" i="15"/>
  <c r="BA80" i="17"/>
  <c r="BA76" i="15"/>
  <c r="BA76" i="16"/>
  <c r="BA76" i="17"/>
  <c r="BA72" i="17"/>
  <c r="BA72" i="16"/>
  <c r="BA72" i="15"/>
  <c r="BA68" i="15"/>
  <c r="BA68" i="17"/>
  <c r="BA68" i="16"/>
  <c r="BA64" i="17"/>
  <c r="BA64" i="16"/>
  <c r="BA64" i="15"/>
  <c r="BA60" i="17"/>
  <c r="BA56" i="17"/>
  <c r="BA56" i="16"/>
  <c r="BA56" i="15"/>
  <c r="BA52" i="16"/>
  <c r="BA52" i="17"/>
  <c r="BA52" i="15"/>
  <c r="BA48" i="16"/>
  <c r="BA48" i="17"/>
  <c r="BA48" i="15"/>
  <c r="BA44" i="17"/>
  <c r="BA40" i="17"/>
  <c r="BA40" i="16"/>
  <c r="BA40" i="15"/>
  <c r="BA36" i="17"/>
  <c r="BA32" i="17"/>
  <c r="BA32" i="15"/>
  <c r="BA32" i="16"/>
  <c r="BA28" i="17"/>
  <c r="BA24" i="17"/>
  <c r="BA20" i="17"/>
  <c r="BA16" i="17"/>
  <c r="BA12" i="17"/>
  <c r="BA8" i="17"/>
  <c r="BD94" i="16"/>
  <c r="BD94" i="17"/>
  <c r="BD94" i="15"/>
  <c r="BD90" i="17"/>
  <c r="BD90" i="16"/>
  <c r="BD90" i="15"/>
  <c r="BD86" i="16"/>
  <c r="BD86" i="17"/>
  <c r="BD86" i="15"/>
  <c r="BD82" i="15"/>
  <c r="BD82" i="17"/>
  <c r="BD82" i="16"/>
  <c r="BD78" i="17"/>
  <c r="BD78" i="16"/>
  <c r="BD78" i="15"/>
  <c r="BD74" i="15"/>
  <c r="BD74" i="17"/>
  <c r="BD74" i="16"/>
  <c r="BD70" i="17"/>
  <c r="BD70" i="16"/>
  <c r="BD70" i="15"/>
  <c r="BD66" i="15"/>
  <c r="BD66" i="17"/>
  <c r="BD66" i="16"/>
  <c r="BD62" i="17"/>
  <c r="BD62" i="16"/>
  <c r="BD62" i="15"/>
  <c r="BD58" i="15"/>
  <c r="BD58" i="17"/>
  <c r="BD58" i="16"/>
  <c r="BD54" i="17"/>
  <c r="BD54" i="15"/>
  <c r="BD54" i="16"/>
  <c r="BD50" i="15"/>
  <c r="BD50" i="17"/>
  <c r="BD50" i="16"/>
  <c r="BD46" i="15"/>
  <c r="BD46" i="17"/>
  <c r="BD46" i="16"/>
  <c r="BD42" i="17"/>
  <c r="BD38" i="15"/>
  <c r="BD38" i="16"/>
  <c r="BD38" i="17"/>
  <c r="BD34" i="17"/>
  <c r="BD30" i="17"/>
  <c r="BD26" i="17"/>
  <c r="BD26" i="15"/>
  <c r="BD26" i="16"/>
  <c r="BD22" i="17"/>
  <c r="BD18" i="17"/>
  <c r="BD14" i="17"/>
  <c r="BD10" i="17"/>
  <c r="AD109" i="16"/>
  <c r="AD109" i="15"/>
  <c r="AD109" i="17"/>
  <c r="AG109" i="16"/>
  <c r="AH109" i="16" s="1"/>
  <c r="AG109" i="17"/>
  <c r="AH109" i="17" s="1"/>
  <c r="AG109" i="15"/>
  <c r="AH109" i="15" s="1"/>
  <c r="AJ109" i="16"/>
  <c r="AK109" i="16" s="1"/>
  <c r="AJ109" i="17"/>
  <c r="AK109" i="17" s="1"/>
  <c r="AJ109" i="15"/>
  <c r="AK109" i="15" s="1"/>
  <c r="AM109" i="16"/>
  <c r="AN109" i="16" s="1"/>
  <c r="AM109" i="15"/>
  <c r="AN109" i="15" s="1"/>
  <c r="AM109" i="17"/>
  <c r="AN109" i="17" s="1"/>
  <c r="AP109" i="15"/>
  <c r="AQ109" i="15" s="1"/>
  <c r="AP109" i="16"/>
  <c r="AQ109" i="16" s="1"/>
  <c r="AP109" i="17"/>
  <c r="AQ109" i="17" s="1"/>
  <c r="AS109" i="15"/>
  <c r="AT109" i="15" s="1"/>
  <c r="AS109" i="16"/>
  <c r="AT109" i="16" s="1"/>
  <c r="AS109" i="17"/>
  <c r="AT109" i="17" s="1"/>
  <c r="AV109" i="16"/>
  <c r="AW109" i="16" s="1"/>
  <c r="AV109" i="15"/>
  <c r="AW109" i="15" s="1"/>
  <c r="AV109" i="17"/>
  <c r="AW109" i="17" s="1"/>
  <c r="AY109" i="16"/>
  <c r="AY109" i="15"/>
  <c r="AY109" i="17"/>
  <c r="BB109" i="17"/>
  <c r="BC109" i="17" s="1"/>
  <c r="BB109" i="15"/>
  <c r="BC109" i="15" s="1"/>
  <c r="BB109" i="16"/>
  <c r="BC109" i="16" s="1"/>
  <c r="BE109" i="15"/>
  <c r="BF109" i="15" s="1"/>
  <c r="BE109" i="16"/>
  <c r="BF109" i="16" s="1"/>
  <c r="BE109" i="17"/>
  <c r="BF109" i="17" s="1"/>
  <c r="M102" i="6"/>
  <c r="L102" i="6"/>
  <c r="K102" i="6"/>
  <c r="Y102" i="6"/>
  <c r="X102" i="6"/>
  <c r="W102" i="6"/>
  <c r="AH102" i="6"/>
  <c r="AG102" i="6"/>
  <c r="AF102" i="6"/>
  <c r="AT8" i="6"/>
  <c r="AT102" i="6"/>
  <c r="AS102" i="6"/>
  <c r="AR102" i="6"/>
  <c r="M101" i="7"/>
  <c r="L101" i="7"/>
  <c r="K101" i="7"/>
  <c r="U101" i="7"/>
  <c r="T101" i="7"/>
  <c r="V101" i="7"/>
  <c r="AL17" i="7"/>
  <c r="AN101" i="7"/>
  <c r="AM101" i="7"/>
  <c r="AL101" i="7"/>
  <c r="AV28" i="7"/>
  <c r="AW101" i="7"/>
  <c r="AV101" i="7"/>
  <c r="AU101" i="7"/>
  <c r="AM9" i="7"/>
  <c r="AL11" i="7"/>
  <c r="AN15" i="7"/>
  <c r="AN26" i="7"/>
  <c r="AL39" i="7"/>
  <c r="H101" i="8"/>
  <c r="AA13" i="16" s="1"/>
  <c r="J101" i="8"/>
  <c r="I101" i="8"/>
  <c r="S101" i="8"/>
  <c r="R101" i="8"/>
  <c r="Q101" i="8"/>
  <c r="AA26" i="16" s="1"/>
  <c r="AB101" i="8"/>
  <c r="Z101" i="8"/>
  <c r="AJ43" i="8"/>
  <c r="AJ101" i="8"/>
  <c r="AI101" i="8"/>
  <c r="AK101" i="8"/>
  <c r="AU21" i="8"/>
  <c r="AV101" i="8"/>
  <c r="AU101" i="8"/>
  <c r="AW101" i="8"/>
  <c r="AU26" i="8"/>
  <c r="AW30" i="8"/>
  <c r="AK39" i="8"/>
  <c r="AW41" i="8"/>
  <c r="AE101" i="9"/>
  <c r="AD101" i="9"/>
  <c r="AC101" i="9"/>
  <c r="AP46" i="9"/>
  <c r="AP100" i="9" s="1"/>
  <c r="AQ101" i="9"/>
  <c r="AP101" i="9"/>
  <c r="AO101" i="9"/>
  <c r="AC95" i="16"/>
  <c r="AC95" i="17"/>
  <c r="AC95" i="15"/>
  <c r="AC91" i="17"/>
  <c r="AC91" i="16"/>
  <c r="AC91" i="15"/>
  <c r="AC87" i="17"/>
  <c r="AC87" i="15"/>
  <c r="AC87" i="16"/>
  <c r="AC83" i="15"/>
  <c r="AC83" i="17"/>
  <c r="AC83" i="16"/>
  <c r="AC79" i="16"/>
  <c r="AC79" i="17"/>
  <c r="AC79" i="15"/>
  <c r="AC75" i="17"/>
  <c r="AC71" i="15"/>
  <c r="AC71" i="17"/>
  <c r="AC71" i="16"/>
  <c r="AC67" i="17"/>
  <c r="AC67" i="16"/>
  <c r="AC67" i="15"/>
  <c r="AC63" i="15"/>
  <c r="AC63" i="17"/>
  <c r="AC63" i="16"/>
  <c r="AC59" i="15"/>
  <c r="AC59" i="17"/>
  <c r="AC59" i="16"/>
  <c r="AC55" i="17"/>
  <c r="AC51" i="17"/>
  <c r="AC51" i="16"/>
  <c r="AC51" i="15"/>
  <c r="AC47" i="16"/>
  <c r="AC47" i="17"/>
  <c r="AC47" i="15"/>
  <c r="AC43" i="17"/>
  <c r="AC39" i="17"/>
  <c r="AC39" i="16"/>
  <c r="AC39" i="15"/>
  <c r="AC35" i="17"/>
  <c r="AC31" i="17"/>
  <c r="AC27" i="17"/>
  <c r="AC23" i="17"/>
  <c r="AC19" i="17"/>
  <c r="AC15" i="17"/>
  <c r="AC11" i="17"/>
  <c r="AC7" i="17"/>
  <c r="AF93" i="16"/>
  <c r="AF93" i="17"/>
  <c r="AF93" i="15"/>
  <c r="AF89" i="17"/>
  <c r="AF89" i="16"/>
  <c r="AF89" i="15"/>
  <c r="AF85" i="15"/>
  <c r="AF85" i="17"/>
  <c r="AF85" i="16"/>
  <c r="AF81" i="16"/>
  <c r="AF81" i="17"/>
  <c r="AF81" i="15"/>
  <c r="AF77" i="17"/>
  <c r="AF77" i="16"/>
  <c r="AF77" i="15"/>
  <c r="AF73" i="17"/>
  <c r="AF69" i="17"/>
  <c r="AF69" i="16"/>
  <c r="AF69" i="15"/>
  <c r="AF65" i="17"/>
  <c r="AF65" i="16"/>
  <c r="AF65" i="15"/>
  <c r="AF61" i="17"/>
  <c r="AF57" i="16"/>
  <c r="AF57" i="17"/>
  <c r="AF57" i="15"/>
  <c r="AF53" i="17"/>
  <c r="AF49" i="17"/>
  <c r="AF49" i="16"/>
  <c r="AF49" i="15"/>
  <c r="AF45" i="17"/>
  <c r="AF45" i="16"/>
  <c r="AF45" i="15"/>
  <c r="AF41" i="17"/>
  <c r="AF37" i="17"/>
  <c r="AF33" i="17"/>
  <c r="AF29" i="17"/>
  <c r="AF25" i="17"/>
  <c r="AF21" i="17"/>
  <c r="AF21" i="16"/>
  <c r="AF21" i="15"/>
  <c r="AF17" i="17"/>
  <c r="AF17" i="16"/>
  <c r="AF17" i="15"/>
  <c r="AF13" i="16"/>
  <c r="AF13" i="17"/>
  <c r="AF13" i="15"/>
  <c r="AF9" i="17"/>
  <c r="AI95" i="16"/>
  <c r="AI95" i="17"/>
  <c r="AI95" i="15"/>
  <c r="AI91" i="17"/>
  <c r="AI91" i="16"/>
  <c r="AI91" i="15"/>
  <c r="AI87" i="17"/>
  <c r="AI87" i="16"/>
  <c r="AI87" i="15"/>
  <c r="AI83" i="17"/>
  <c r="AI83" i="16"/>
  <c r="AI83" i="15"/>
  <c r="AI79" i="16"/>
  <c r="AI79" i="17"/>
  <c r="AI79" i="15"/>
  <c r="AI75" i="17"/>
  <c r="AI71" i="17"/>
  <c r="AI71" i="16"/>
  <c r="AI71" i="15"/>
  <c r="AI67" i="15"/>
  <c r="AI67" i="17"/>
  <c r="AI67" i="16"/>
  <c r="AI63" i="17"/>
  <c r="AI63" i="16"/>
  <c r="AI63" i="15"/>
  <c r="AI59" i="15"/>
  <c r="AI59" i="17"/>
  <c r="AI59" i="16"/>
  <c r="AI55" i="17"/>
  <c r="AI51" i="17"/>
  <c r="AI51" i="16"/>
  <c r="AI51" i="15"/>
  <c r="AI47" i="17"/>
  <c r="AI47" i="16"/>
  <c r="AI47" i="15"/>
  <c r="AI43" i="17"/>
  <c r="AI39" i="17"/>
  <c r="AI39" i="16"/>
  <c r="AI39" i="15"/>
  <c r="AI35" i="17"/>
  <c r="AI31" i="17"/>
  <c r="AI27" i="17"/>
  <c r="AI23" i="17"/>
  <c r="AI19" i="17"/>
  <c r="AI15" i="17"/>
  <c r="AI11" i="17"/>
  <c r="AI7" i="17"/>
  <c r="AL93" i="15"/>
  <c r="AL93" i="17"/>
  <c r="AL93" i="16"/>
  <c r="AL89" i="17"/>
  <c r="AL89" i="15"/>
  <c r="AL89" i="16"/>
  <c r="AL85" i="15"/>
  <c r="AL85" i="17"/>
  <c r="AL85" i="16"/>
  <c r="AL81" i="16"/>
  <c r="AL81" i="15"/>
  <c r="AL81" i="17"/>
  <c r="AL77" i="17"/>
  <c r="AL77" i="16"/>
  <c r="AL77" i="15"/>
  <c r="AL73" i="17"/>
  <c r="AL69" i="17"/>
  <c r="AL69" i="16"/>
  <c r="AL69" i="15"/>
  <c r="AL65" i="17"/>
  <c r="AL65" i="16"/>
  <c r="AL65" i="15"/>
  <c r="AL61" i="17"/>
  <c r="AL57" i="17"/>
  <c r="AL57" i="16"/>
  <c r="AL57" i="15"/>
  <c r="AL53" i="17"/>
  <c r="AL49" i="17"/>
  <c r="AL49" i="16"/>
  <c r="AL49" i="15"/>
  <c r="AL45" i="17"/>
  <c r="AL45" i="15"/>
  <c r="AL45" i="16"/>
  <c r="AL41" i="17"/>
  <c r="AL37" i="17"/>
  <c r="AL33" i="17"/>
  <c r="AL29" i="17"/>
  <c r="AL25" i="17"/>
  <c r="AL21" i="17"/>
  <c r="AL21" i="16"/>
  <c r="AL21" i="15"/>
  <c r="AL17" i="17"/>
  <c r="AL17" i="16"/>
  <c r="AL17" i="15"/>
  <c r="AL13" i="17"/>
  <c r="AL13" i="16"/>
  <c r="AL13" i="15"/>
  <c r="AL9" i="17"/>
  <c r="AO95" i="16"/>
  <c r="AO95" i="17"/>
  <c r="AO95" i="15"/>
  <c r="AO91" i="17"/>
  <c r="AO91" i="16"/>
  <c r="AO91" i="15"/>
  <c r="AO87" i="17"/>
  <c r="AO87" i="16"/>
  <c r="AO87" i="15"/>
  <c r="AO83" i="15"/>
  <c r="AO83" i="17"/>
  <c r="AO83" i="16"/>
  <c r="AO79" i="16"/>
  <c r="AO79" i="17"/>
  <c r="AO79" i="15"/>
  <c r="AO75" i="17"/>
  <c r="AO71" i="15"/>
  <c r="AO71" i="17"/>
  <c r="AO71" i="16"/>
  <c r="AO67" i="17"/>
  <c r="AO67" i="16"/>
  <c r="AO67" i="15"/>
  <c r="AO63" i="17"/>
  <c r="AO63" i="16"/>
  <c r="AO63" i="15"/>
  <c r="AO59" i="15"/>
  <c r="AO59" i="17"/>
  <c r="AO59" i="16"/>
  <c r="AO55" i="17"/>
  <c r="AO51" i="17"/>
  <c r="AO51" i="16"/>
  <c r="AO51" i="15"/>
  <c r="AO47" i="17"/>
  <c r="AO47" i="16"/>
  <c r="AO47" i="15"/>
  <c r="AO43" i="17"/>
  <c r="AO39" i="16"/>
  <c r="AO39" i="17"/>
  <c r="AO39" i="15"/>
  <c r="AO35" i="17"/>
  <c r="AO31" i="17"/>
  <c r="AO27" i="17"/>
  <c r="AO23" i="17"/>
  <c r="AO19" i="17"/>
  <c r="AO15" i="17"/>
  <c r="AO11" i="17"/>
  <c r="AO7" i="17"/>
  <c r="AR93" i="17"/>
  <c r="AR93" i="16"/>
  <c r="AR93" i="15"/>
  <c r="AR89" i="17"/>
  <c r="AR89" i="15"/>
  <c r="AR89" i="16"/>
  <c r="AR85" i="16"/>
  <c r="AR85" i="15"/>
  <c r="AR85" i="17"/>
  <c r="AR81" i="17"/>
  <c r="AR81" i="16"/>
  <c r="AR81" i="15"/>
  <c r="AR77" i="17"/>
  <c r="AR77" i="16"/>
  <c r="AR77" i="15"/>
  <c r="AR73" i="17"/>
  <c r="AR69" i="16"/>
  <c r="AR69" i="17"/>
  <c r="AR69" i="15"/>
  <c r="AR65" i="17"/>
  <c r="AR65" i="16"/>
  <c r="AR65" i="15"/>
  <c r="AR61" i="17"/>
  <c r="AR57" i="17"/>
  <c r="AR57" i="15"/>
  <c r="AR57" i="16"/>
  <c r="AR53" i="17"/>
  <c r="AR49" i="16"/>
  <c r="AR49" i="17"/>
  <c r="AR49" i="15"/>
  <c r="AR45" i="17"/>
  <c r="AR45" i="16"/>
  <c r="AR45" i="15"/>
  <c r="AR41" i="17"/>
  <c r="AR37" i="17"/>
  <c r="AR33" i="17"/>
  <c r="AR29" i="17"/>
  <c r="AR25" i="17"/>
  <c r="AR21" i="17"/>
  <c r="AR21" i="16"/>
  <c r="AR21" i="15"/>
  <c r="AR17" i="17"/>
  <c r="AR17" i="16"/>
  <c r="AR17" i="15"/>
  <c r="AR13" i="17"/>
  <c r="AR13" i="16"/>
  <c r="AR13" i="15"/>
  <c r="R9" i="11"/>
  <c r="AR9" i="17"/>
  <c r="AU95" i="16"/>
  <c r="AU95" i="17"/>
  <c r="AU95" i="15"/>
  <c r="AU91" i="17"/>
  <c r="AU91" i="15"/>
  <c r="AU91" i="16"/>
  <c r="AU87" i="17"/>
  <c r="AU87" i="15"/>
  <c r="AU87" i="16"/>
  <c r="AU83" i="16"/>
  <c r="AU83" i="17"/>
  <c r="AU83" i="15"/>
  <c r="AU79" i="17"/>
  <c r="AU79" i="16"/>
  <c r="AU79" i="15"/>
  <c r="AU75" i="17"/>
  <c r="AU71" i="17"/>
  <c r="AU71" i="15"/>
  <c r="AU71" i="16"/>
  <c r="AU67" i="16"/>
  <c r="AU67" i="17"/>
  <c r="AU67" i="15"/>
  <c r="AU63" i="15"/>
  <c r="AU63" i="17"/>
  <c r="AU63" i="16"/>
  <c r="AU59" i="17"/>
  <c r="AU59" i="16"/>
  <c r="AU59" i="15"/>
  <c r="AU55" i="17"/>
  <c r="AU51" i="17"/>
  <c r="AU51" i="16"/>
  <c r="AU51" i="15"/>
  <c r="AU47" i="17"/>
  <c r="AU47" i="16"/>
  <c r="AU47" i="15"/>
  <c r="AU43" i="17"/>
  <c r="AU39" i="17"/>
  <c r="AU39" i="15"/>
  <c r="AU39" i="16"/>
  <c r="AU35" i="17"/>
  <c r="AU31" i="17"/>
  <c r="AU27" i="17"/>
  <c r="AU23" i="17"/>
  <c r="AU19" i="17"/>
  <c r="AU15" i="17"/>
  <c r="AU11" i="17"/>
  <c r="AU7" i="17"/>
  <c r="AX93" i="17"/>
  <c r="AX93" i="16"/>
  <c r="AX93" i="15"/>
  <c r="AX89" i="16"/>
  <c r="AX89" i="17"/>
  <c r="AX89" i="15"/>
  <c r="AX85" i="15"/>
  <c r="AX85" i="17"/>
  <c r="AX85" i="16"/>
  <c r="AX81" i="17"/>
  <c r="AX81" i="16"/>
  <c r="AX81" i="15"/>
  <c r="AX77" i="17"/>
  <c r="AX77" i="16"/>
  <c r="AX77" i="15"/>
  <c r="AX73" i="17"/>
  <c r="AX69" i="17"/>
  <c r="AX69" i="16"/>
  <c r="AX69" i="15"/>
  <c r="AX65" i="16"/>
  <c r="AX65" i="15"/>
  <c r="AX65" i="17"/>
  <c r="AX61" i="17"/>
  <c r="AX57" i="17"/>
  <c r="AX57" i="16"/>
  <c r="AX57" i="15"/>
  <c r="AX53" i="17"/>
  <c r="AX49" i="17"/>
  <c r="AX49" i="16"/>
  <c r="AX49" i="15"/>
  <c r="AX45" i="16"/>
  <c r="AX45" i="17"/>
  <c r="AX45" i="15"/>
  <c r="AX41" i="17"/>
  <c r="AX37" i="17"/>
  <c r="AX33" i="17"/>
  <c r="AX29" i="17"/>
  <c r="AX25" i="17"/>
  <c r="AX21" i="15"/>
  <c r="AX21" i="16"/>
  <c r="AX21" i="17"/>
  <c r="AX17" i="15"/>
  <c r="AX17" i="17"/>
  <c r="AX17" i="16"/>
  <c r="AX13" i="15"/>
  <c r="AX13" i="17"/>
  <c r="AX13" i="16"/>
  <c r="AX9" i="17"/>
  <c r="BA95" i="16"/>
  <c r="BA95" i="17"/>
  <c r="BA95" i="15"/>
  <c r="BA91" i="17"/>
  <c r="BA91" i="16"/>
  <c r="BA91" i="15"/>
  <c r="BA87" i="17"/>
  <c r="BA87" i="16"/>
  <c r="BA87" i="15"/>
  <c r="BA83" i="17"/>
  <c r="BA83" i="16"/>
  <c r="BA83" i="15"/>
  <c r="BA79" i="16"/>
  <c r="BA79" i="17"/>
  <c r="BA79" i="15"/>
  <c r="BA75" i="17"/>
  <c r="BA71" i="17"/>
  <c r="BA71" i="16"/>
  <c r="BA71" i="15"/>
  <c r="BA67" i="16"/>
  <c r="BA67" i="17"/>
  <c r="BA67" i="15"/>
  <c r="BA63" i="17"/>
  <c r="BA63" i="15"/>
  <c r="BA63" i="16"/>
  <c r="BA59" i="15"/>
  <c r="BA59" i="17"/>
  <c r="BA59" i="16"/>
  <c r="BA55" i="17"/>
  <c r="BA51" i="17"/>
  <c r="BA51" i="16"/>
  <c r="BA51" i="15"/>
  <c r="BA47" i="16"/>
  <c r="BA47" i="17"/>
  <c r="BA47" i="15"/>
  <c r="BA43" i="17"/>
  <c r="BA39" i="17"/>
  <c r="BA39" i="16"/>
  <c r="BA39" i="15"/>
  <c r="BA35" i="17"/>
  <c r="BA31" i="17"/>
  <c r="BA27" i="17"/>
  <c r="BA23" i="17"/>
  <c r="BA19" i="17"/>
  <c r="BA15" i="17"/>
  <c r="BA11" i="17"/>
  <c r="X7" i="11"/>
  <c r="BA7" i="17"/>
  <c r="BD93" i="15"/>
  <c r="BD93" i="17"/>
  <c r="BD93" i="16"/>
  <c r="BD89" i="17"/>
  <c r="BD89" i="16"/>
  <c r="BD89" i="15"/>
  <c r="BD85" i="17"/>
  <c r="BD85" i="15"/>
  <c r="BD85" i="16"/>
  <c r="BD81" i="17"/>
  <c r="BD81" i="15"/>
  <c r="BD81" i="16"/>
  <c r="BD77" i="17"/>
  <c r="BD77" i="16"/>
  <c r="BD77" i="15"/>
  <c r="BD73" i="17"/>
  <c r="BD69" i="17"/>
  <c r="BD69" i="16"/>
  <c r="BD69" i="15"/>
  <c r="BD65" i="16"/>
  <c r="BD65" i="17"/>
  <c r="BD65" i="15"/>
  <c r="BD61" i="17"/>
  <c r="BD57" i="16"/>
  <c r="BD57" i="17"/>
  <c r="BD57" i="15"/>
  <c r="BD53" i="17"/>
  <c r="BD49" i="17"/>
  <c r="BD49" i="16"/>
  <c r="BD49" i="15"/>
  <c r="BD45" i="17"/>
  <c r="BD45" i="16"/>
  <c r="BD45" i="15"/>
  <c r="BD41" i="17"/>
  <c r="BD37" i="17"/>
  <c r="BD33" i="17"/>
  <c r="BD29" i="17"/>
  <c r="BD25" i="17"/>
  <c r="BD21" i="17"/>
  <c r="BD21" i="16"/>
  <c r="BD21" i="15"/>
  <c r="BD17" i="17"/>
  <c r="BD17" i="16"/>
  <c r="BD17" i="15"/>
  <c r="BD13" i="17"/>
  <c r="BD13" i="16"/>
  <c r="BD13" i="15"/>
  <c r="Z9" i="11"/>
  <c r="BD9" i="17"/>
  <c r="AD110" i="17"/>
  <c r="AD110" i="16"/>
  <c r="AD110" i="15"/>
  <c r="AG110" i="16"/>
  <c r="AH110" i="16" s="1"/>
  <c r="AG110" i="15"/>
  <c r="AH110" i="15" s="1"/>
  <c r="AG110" i="17"/>
  <c r="AH110" i="17" s="1"/>
  <c r="AJ110" i="15"/>
  <c r="AK110" i="15" s="1"/>
  <c r="AJ110" i="16"/>
  <c r="AK110" i="16" s="1"/>
  <c r="AJ110" i="17"/>
  <c r="AK110" i="17" s="1"/>
  <c r="AM110" i="15"/>
  <c r="AN110" i="15" s="1"/>
  <c r="AM110" i="16"/>
  <c r="AN110" i="16" s="1"/>
  <c r="AM110" i="17"/>
  <c r="AN110" i="17" s="1"/>
  <c r="AP110" i="15"/>
  <c r="AQ110" i="15" s="1"/>
  <c r="AP110" i="16"/>
  <c r="AQ110" i="16" s="1"/>
  <c r="AP110" i="17"/>
  <c r="AQ110" i="17" s="1"/>
  <c r="AS110" i="16"/>
  <c r="AT110" i="16" s="1"/>
  <c r="AS110" i="17"/>
  <c r="AT110" i="17" s="1"/>
  <c r="AS110" i="15"/>
  <c r="AT110" i="15" s="1"/>
  <c r="AV110" i="16"/>
  <c r="AW110" i="16" s="1"/>
  <c r="AV110" i="17"/>
  <c r="AW110" i="17" s="1"/>
  <c r="AV110" i="15"/>
  <c r="AW110" i="15" s="1"/>
  <c r="AY110" i="15"/>
  <c r="AY110" i="16"/>
  <c r="AY110" i="17"/>
  <c r="BB110" i="15"/>
  <c r="BC110" i="15" s="1"/>
  <c r="BB110" i="17"/>
  <c r="BC110" i="17" s="1"/>
  <c r="BB110" i="16"/>
  <c r="BC110" i="16" s="1"/>
  <c r="BE110" i="15"/>
  <c r="BF110" i="15" s="1"/>
  <c r="BE110" i="17"/>
  <c r="BF110" i="17" s="1"/>
  <c r="BE110" i="16"/>
  <c r="BF110" i="16" s="1"/>
  <c r="AS22" i="6"/>
  <c r="AS69" i="6" s="1"/>
  <c r="N102" i="6"/>
  <c r="P102" i="6"/>
  <c r="O102" i="6"/>
  <c r="Z102" i="6"/>
  <c r="AB102" i="6"/>
  <c r="AA102" i="6"/>
  <c r="AI18" i="6"/>
  <c r="AK102" i="6"/>
  <c r="AJ102" i="6"/>
  <c r="AI102" i="6"/>
  <c r="AU25" i="6"/>
  <c r="AW102" i="6"/>
  <c r="AV102" i="6"/>
  <c r="AU102" i="6"/>
  <c r="V77" i="6"/>
  <c r="E101" i="7"/>
  <c r="G101" i="7"/>
  <c r="F101" i="7"/>
  <c r="P101" i="7"/>
  <c r="O101" i="7"/>
  <c r="N101" i="7"/>
  <c r="AA6" i="15" s="1"/>
  <c r="Y101" i="7"/>
  <c r="X101" i="7"/>
  <c r="W101" i="7"/>
  <c r="AA32" i="15" s="1"/>
  <c r="AG101" i="7"/>
  <c r="AF101" i="7"/>
  <c r="AA40" i="15" s="1"/>
  <c r="AH101" i="7"/>
  <c r="AP9" i="7"/>
  <c r="AO101" i="7"/>
  <c r="AQ101" i="7"/>
  <c r="AP101" i="7"/>
  <c r="AL24" i="7"/>
  <c r="AN30" i="7"/>
  <c r="L101" i="8"/>
  <c r="K101" i="8"/>
  <c r="M101" i="8"/>
  <c r="T101" i="8"/>
  <c r="V101" i="8"/>
  <c r="U101" i="8"/>
  <c r="AN101" i="8"/>
  <c r="AM101" i="8"/>
  <c r="AL101" i="8"/>
  <c r="AU13" i="8"/>
  <c r="AU15" i="8"/>
  <c r="V52" i="8"/>
  <c r="M64" i="8"/>
  <c r="G101" i="9"/>
  <c r="F101" i="9"/>
  <c r="E101" i="9"/>
  <c r="O101" i="9"/>
  <c r="N101" i="9"/>
  <c r="P101" i="9"/>
  <c r="V101" i="9"/>
  <c r="T101" i="9"/>
  <c r="U101" i="9"/>
  <c r="AH101" i="9"/>
  <c r="AF101" i="9"/>
  <c r="AG101" i="9"/>
  <c r="T55" i="9"/>
  <c r="AC94" i="17"/>
  <c r="AC94" i="16"/>
  <c r="AC94" i="15"/>
  <c r="AC90" i="17"/>
  <c r="AC90" i="16"/>
  <c r="AC90" i="15"/>
  <c r="AC86" i="16"/>
  <c r="AC86" i="15"/>
  <c r="AC86" i="17"/>
  <c r="AC82" i="17"/>
  <c r="AC82" i="16"/>
  <c r="AC82" i="15"/>
  <c r="AC78" i="17"/>
  <c r="AC78" i="16"/>
  <c r="AC78" i="15"/>
  <c r="AC74" i="17"/>
  <c r="AC74" i="16"/>
  <c r="AC74" i="15"/>
  <c r="AC70" i="17"/>
  <c r="AC70" i="16"/>
  <c r="AC70" i="15"/>
  <c r="AC66" i="15"/>
  <c r="AC66" i="17"/>
  <c r="AC66" i="16"/>
  <c r="AC62" i="17"/>
  <c r="AC62" i="16"/>
  <c r="AC62" i="15"/>
  <c r="AC58" i="15"/>
  <c r="AC58" i="17"/>
  <c r="AC58" i="16"/>
  <c r="AC54" i="15"/>
  <c r="AC54" i="17"/>
  <c r="AC54" i="16"/>
  <c r="AC50" i="15"/>
  <c r="AC50" i="17"/>
  <c r="AC50" i="16"/>
  <c r="AC46" i="16"/>
  <c r="AC46" i="17"/>
  <c r="AC46" i="15"/>
  <c r="AC42" i="17"/>
  <c r="AC38" i="16"/>
  <c r="AC38" i="15"/>
  <c r="AC38" i="17"/>
  <c r="AC34" i="17"/>
  <c r="AC30" i="17"/>
  <c r="AC26" i="17"/>
  <c r="AC26" i="16"/>
  <c r="AC26" i="15"/>
  <c r="AC22" i="17"/>
  <c r="AC18" i="17"/>
  <c r="AC14" i="17"/>
  <c r="AC10" i="17"/>
  <c r="AF6" i="17"/>
  <c r="AF6" i="16"/>
  <c r="AF6" i="15"/>
  <c r="AF92" i="17"/>
  <c r="AF92" i="16"/>
  <c r="AF92" i="15"/>
  <c r="AF88" i="17"/>
  <c r="AF88" i="15"/>
  <c r="AF88" i="16"/>
  <c r="AF84" i="17"/>
  <c r="AF84" i="16"/>
  <c r="AF84" i="15"/>
  <c r="AF80" i="16"/>
  <c r="AF80" i="15"/>
  <c r="AF80" i="17"/>
  <c r="AF76" i="15"/>
  <c r="AF76" i="17"/>
  <c r="AF76" i="16"/>
  <c r="AF72" i="16"/>
  <c r="AF72" i="17"/>
  <c r="AF72" i="15"/>
  <c r="AF68" i="15"/>
  <c r="AF68" i="16"/>
  <c r="AF68" i="17"/>
  <c r="AF64" i="16"/>
  <c r="AF64" i="17"/>
  <c r="AF64" i="15"/>
  <c r="AF60" i="17"/>
  <c r="AF56" i="15"/>
  <c r="AF56" i="17"/>
  <c r="AF56" i="16"/>
  <c r="AF52" i="17"/>
  <c r="AF52" i="15"/>
  <c r="AF52" i="16"/>
  <c r="AF48" i="17"/>
  <c r="AF48" i="16"/>
  <c r="AF48" i="15"/>
  <c r="AF44" i="17"/>
  <c r="AF40" i="17"/>
  <c r="AF40" i="16"/>
  <c r="AF40" i="15"/>
  <c r="AF36" i="17"/>
  <c r="AF32" i="17"/>
  <c r="AF32" i="16"/>
  <c r="AF32" i="15"/>
  <c r="AF28" i="17"/>
  <c r="AF24" i="17"/>
  <c r="AF20" i="17"/>
  <c r="AF16" i="17"/>
  <c r="AF12" i="17"/>
  <c r="AF8" i="17"/>
  <c r="AI94" i="16"/>
  <c r="AI94" i="17"/>
  <c r="AI94" i="15"/>
  <c r="AI90" i="15"/>
  <c r="AI90" i="17"/>
  <c r="AI90" i="16"/>
  <c r="AI86" i="16"/>
  <c r="AI86" i="15"/>
  <c r="AI86" i="17"/>
  <c r="AI82" i="17"/>
  <c r="AI82" i="16"/>
  <c r="AI82" i="15"/>
  <c r="AI78" i="17"/>
  <c r="AI78" i="16"/>
  <c r="AI78" i="15"/>
  <c r="AI74" i="17"/>
  <c r="AI74" i="16"/>
  <c r="AI74" i="15"/>
  <c r="AI70" i="15"/>
  <c r="AI70" i="17"/>
  <c r="AI70" i="16"/>
  <c r="AI66" i="15"/>
  <c r="AI66" i="17"/>
  <c r="AI66" i="16"/>
  <c r="AI62" i="17"/>
  <c r="AI62" i="16"/>
  <c r="AI62" i="15"/>
  <c r="AI58" i="17"/>
  <c r="AI58" i="16"/>
  <c r="AI58" i="15"/>
  <c r="AI54" i="17"/>
  <c r="AI54" i="16"/>
  <c r="AI54" i="15"/>
  <c r="AI50" i="17"/>
  <c r="AI50" i="16"/>
  <c r="AI50" i="15"/>
  <c r="AI46" i="17"/>
  <c r="AI46" i="16"/>
  <c r="AI46" i="15"/>
  <c r="AI42" i="17"/>
  <c r="AI38" i="16"/>
  <c r="AI38" i="15"/>
  <c r="AI38" i="17"/>
  <c r="AI34" i="17"/>
  <c r="AI30" i="17"/>
  <c r="AI26" i="16"/>
  <c r="AI26" i="17"/>
  <c r="AI26" i="15"/>
  <c r="AI22" i="17"/>
  <c r="AI18" i="17"/>
  <c r="AI14" i="17"/>
  <c r="AI10" i="17"/>
  <c r="N6" i="11"/>
  <c r="AL6" i="17"/>
  <c r="AL6" i="16"/>
  <c r="AL6" i="15"/>
  <c r="AL92" i="17"/>
  <c r="AL92" i="16"/>
  <c r="AL92" i="15"/>
  <c r="AL88" i="16"/>
  <c r="AL88" i="17"/>
  <c r="AL88" i="15"/>
  <c r="AL84" i="15"/>
  <c r="AL84" i="17"/>
  <c r="AL84" i="16"/>
  <c r="AL80" i="17"/>
  <c r="AL80" i="16"/>
  <c r="AL80" i="15"/>
  <c r="AL76" i="17"/>
  <c r="AL76" i="16"/>
  <c r="AL76" i="15"/>
  <c r="AL72" i="17"/>
  <c r="AL72" i="16"/>
  <c r="AL72" i="15"/>
  <c r="AL68" i="16"/>
  <c r="AL68" i="17"/>
  <c r="AL68" i="15"/>
  <c r="AL64" i="17"/>
  <c r="AL64" i="16"/>
  <c r="AL64" i="15"/>
  <c r="AL60" i="17"/>
  <c r="AL56" i="17"/>
  <c r="AL56" i="16"/>
  <c r="AL56" i="15"/>
  <c r="AL52" i="17"/>
  <c r="AL52" i="16"/>
  <c r="AL52" i="15"/>
  <c r="AL48" i="17"/>
  <c r="AL48" i="16"/>
  <c r="AL48" i="15"/>
  <c r="AL44" i="17"/>
  <c r="AL40" i="17"/>
  <c r="AL40" i="16"/>
  <c r="AL40" i="15"/>
  <c r="AL36" i="17"/>
  <c r="AL32" i="17"/>
  <c r="AL32" i="16"/>
  <c r="AL32" i="15"/>
  <c r="AL28" i="17"/>
  <c r="AL24" i="17"/>
  <c r="AL20" i="17"/>
  <c r="AL16" i="17"/>
  <c r="AL12" i="17"/>
  <c r="AL8" i="17"/>
  <c r="AO94" i="17"/>
  <c r="AO94" i="16"/>
  <c r="AO94" i="15"/>
  <c r="AO90" i="16"/>
  <c r="AO90" i="15"/>
  <c r="AO90" i="17"/>
  <c r="AO86" i="15"/>
  <c r="AO86" i="17"/>
  <c r="AO86" i="16"/>
  <c r="AO82" i="16"/>
  <c r="AO82" i="17"/>
  <c r="AO82" i="15"/>
  <c r="AO78" i="17"/>
  <c r="AO78" i="16"/>
  <c r="AO78" i="15"/>
  <c r="AO74" i="17"/>
  <c r="AO74" i="16"/>
  <c r="AO74" i="15"/>
  <c r="AO70" i="17"/>
  <c r="AO70" i="16"/>
  <c r="AO70" i="15"/>
  <c r="AO66" i="15"/>
  <c r="AO66" i="17"/>
  <c r="AO66" i="16"/>
  <c r="AO62" i="17"/>
  <c r="AO62" i="16"/>
  <c r="AO62" i="15"/>
  <c r="AO58" i="17"/>
  <c r="AO58" i="16"/>
  <c r="AO58" i="15"/>
  <c r="AO54" i="17"/>
  <c r="AO54" i="16"/>
  <c r="AO54" i="15"/>
  <c r="AO50" i="15"/>
  <c r="AO50" i="17"/>
  <c r="AO50" i="16"/>
  <c r="AO46" i="16"/>
  <c r="AO46" i="17"/>
  <c r="AO46" i="15"/>
  <c r="AO42" i="17"/>
  <c r="AO38" i="16"/>
  <c r="AO38" i="17"/>
  <c r="AO38" i="15"/>
  <c r="AO34" i="17"/>
  <c r="AO30" i="17"/>
  <c r="AO26" i="17"/>
  <c r="AO26" i="15"/>
  <c r="AO26" i="16"/>
  <c r="AO22" i="17"/>
  <c r="AO18" i="17"/>
  <c r="AO14" i="17"/>
  <c r="AO10" i="17"/>
  <c r="AR6" i="17"/>
  <c r="AR6" i="16"/>
  <c r="AR6" i="15"/>
  <c r="AR92" i="17"/>
  <c r="AR92" i="16"/>
  <c r="AR92" i="15"/>
  <c r="AR88" i="17"/>
  <c r="AR88" i="16"/>
  <c r="AR88" i="15"/>
  <c r="AR84" i="17"/>
  <c r="AR84" i="16"/>
  <c r="AR84" i="15"/>
  <c r="AR80" i="17"/>
  <c r="AR80" i="16"/>
  <c r="AR80" i="15"/>
  <c r="AR76" i="15"/>
  <c r="AR76" i="17"/>
  <c r="AR76" i="16"/>
  <c r="AR72" i="16"/>
  <c r="AR72" i="17"/>
  <c r="AR72" i="15"/>
  <c r="AR68" i="15"/>
  <c r="AR68" i="17"/>
  <c r="AR68" i="16"/>
  <c r="AR64" i="17"/>
  <c r="AR64" i="15"/>
  <c r="AR64" i="16"/>
  <c r="AR60" i="17"/>
  <c r="AR56" i="15"/>
  <c r="AR56" i="17"/>
  <c r="AR56" i="16"/>
  <c r="AR52" i="17"/>
  <c r="AR52" i="16"/>
  <c r="AR52" i="15"/>
  <c r="AR48" i="17"/>
  <c r="AR48" i="16"/>
  <c r="AR48" i="15"/>
  <c r="AR44" i="17"/>
  <c r="AR40" i="17"/>
  <c r="AR40" i="16"/>
  <c r="AR40" i="15"/>
  <c r="AR36" i="17"/>
  <c r="AR32" i="15"/>
  <c r="AR32" i="17"/>
  <c r="AR32" i="16"/>
  <c r="AR28" i="17"/>
  <c r="AR24" i="17"/>
  <c r="AR20" i="17"/>
  <c r="AR16" i="17"/>
  <c r="AR12" i="17"/>
  <c r="AR8" i="17"/>
  <c r="AU94" i="17"/>
  <c r="AU94" i="16"/>
  <c r="AU94" i="15"/>
  <c r="AU90" i="16"/>
  <c r="AU90" i="15"/>
  <c r="AU90" i="17"/>
  <c r="AU86" i="17"/>
  <c r="AU86" i="15"/>
  <c r="AU86" i="16"/>
  <c r="AU82" i="17"/>
  <c r="AU82" i="15"/>
  <c r="AU82" i="16"/>
  <c r="AU78" i="17"/>
  <c r="AU78" i="16"/>
  <c r="AU78" i="15"/>
  <c r="AU74" i="17"/>
  <c r="AU74" i="16"/>
  <c r="AU74" i="15"/>
  <c r="AU70" i="17"/>
  <c r="AU70" i="16"/>
  <c r="AU70" i="15"/>
  <c r="AU66" i="15"/>
  <c r="AU66" i="17"/>
  <c r="AU66" i="16"/>
  <c r="AU62" i="17"/>
  <c r="AU62" i="16"/>
  <c r="AU62" i="15"/>
  <c r="AU58" i="17"/>
  <c r="AU58" i="16"/>
  <c r="AU58" i="15"/>
  <c r="AU54" i="17"/>
  <c r="AU54" i="16"/>
  <c r="AU54" i="15"/>
  <c r="AU50" i="17"/>
  <c r="AU50" i="16"/>
  <c r="AU50" i="15"/>
  <c r="AU46" i="17"/>
  <c r="AU46" i="15"/>
  <c r="AU46" i="16"/>
  <c r="AU42" i="17"/>
  <c r="AU38" i="15"/>
  <c r="AU38" i="16"/>
  <c r="AU38" i="17"/>
  <c r="AU34" i="17"/>
  <c r="AU30" i="17"/>
  <c r="AU26" i="17"/>
  <c r="AU26" i="15"/>
  <c r="AU26" i="16"/>
  <c r="AU22" i="17"/>
  <c r="AU18" i="17"/>
  <c r="AU14" i="17"/>
  <c r="AU10" i="17"/>
  <c r="AX6" i="17"/>
  <c r="AX6" i="16"/>
  <c r="AX6" i="15"/>
  <c r="AX92" i="17"/>
  <c r="AX92" i="16"/>
  <c r="AX92" i="15"/>
  <c r="AX88" i="17"/>
  <c r="AX88" i="16"/>
  <c r="AX88" i="15"/>
  <c r="AX84" i="17"/>
  <c r="AX84" i="16"/>
  <c r="AX84" i="15"/>
  <c r="AX80" i="16"/>
  <c r="AX80" i="17"/>
  <c r="AX80" i="15"/>
  <c r="AX76" i="17"/>
  <c r="AX76" i="15"/>
  <c r="AX76" i="16"/>
  <c r="AX72" i="17"/>
  <c r="AX72" i="16"/>
  <c r="AX72" i="15"/>
  <c r="AX68" i="17"/>
  <c r="AX68" i="16"/>
  <c r="AX68" i="15"/>
  <c r="AX64" i="17"/>
  <c r="AX64" i="15"/>
  <c r="AX64" i="16"/>
  <c r="AX60" i="17"/>
  <c r="AX56" i="15"/>
  <c r="AX56" i="16"/>
  <c r="AX56" i="17"/>
  <c r="AX52" i="15"/>
  <c r="AX52" i="17"/>
  <c r="AX52" i="16"/>
  <c r="AX48" i="17"/>
  <c r="AX48" i="16"/>
  <c r="AX48" i="15"/>
  <c r="AX44" i="17"/>
  <c r="AX40" i="16"/>
  <c r="AX40" i="15"/>
  <c r="AX40" i="17"/>
  <c r="AX36" i="17"/>
  <c r="AX32" i="17"/>
  <c r="AX32" i="16"/>
  <c r="AX32" i="15"/>
  <c r="AX28" i="17"/>
  <c r="AX24" i="17"/>
  <c r="AX20" i="17"/>
  <c r="AX16" i="17"/>
  <c r="AX12" i="17"/>
  <c r="AX8" i="17"/>
  <c r="BA94" i="16"/>
  <c r="BA94" i="17"/>
  <c r="BA94" i="15"/>
  <c r="BA90" i="16"/>
  <c r="BA90" i="17"/>
  <c r="BA90" i="15"/>
  <c r="BA86" i="17"/>
  <c r="BA86" i="15"/>
  <c r="BA86" i="16"/>
  <c r="BA82" i="17"/>
  <c r="BA82" i="16"/>
  <c r="BA82" i="15"/>
  <c r="BA78" i="17"/>
  <c r="BA78" i="16"/>
  <c r="BA78" i="15"/>
  <c r="BA74" i="16"/>
  <c r="BA74" i="17"/>
  <c r="BA74" i="15"/>
  <c r="BA70" i="17"/>
  <c r="BA70" i="16"/>
  <c r="BA70" i="15"/>
  <c r="BA66" i="15"/>
  <c r="BA66" i="17"/>
  <c r="BA66" i="16"/>
  <c r="BA62" i="17"/>
  <c r="BA62" i="16"/>
  <c r="BA62" i="15"/>
  <c r="BA58" i="17"/>
  <c r="BA58" i="16"/>
  <c r="BA58" i="15"/>
  <c r="BA54" i="17"/>
  <c r="BA54" i="16"/>
  <c r="BA54" i="15"/>
  <c r="BA50" i="17"/>
  <c r="BA50" i="16"/>
  <c r="BA50" i="15"/>
  <c r="BA46" i="17"/>
  <c r="BA46" i="16"/>
  <c r="BA46" i="15"/>
  <c r="BA42" i="17"/>
  <c r="BA38" i="16"/>
  <c r="BA38" i="15"/>
  <c r="BA38" i="17"/>
  <c r="BA34" i="17"/>
  <c r="BA30" i="17"/>
  <c r="BA26" i="17"/>
  <c r="BA26" i="16"/>
  <c r="BA26" i="15"/>
  <c r="BA22" i="17"/>
  <c r="BA18" i="17"/>
  <c r="BA14" i="17"/>
  <c r="BA10" i="17"/>
  <c r="BD6" i="17"/>
  <c r="BD6" i="16"/>
  <c r="BD6" i="15"/>
  <c r="BD92" i="17"/>
  <c r="BD92" i="16"/>
  <c r="BD92" i="15"/>
  <c r="BD88" i="17"/>
  <c r="BD88" i="16"/>
  <c r="BD88" i="15"/>
  <c r="BD84" i="16"/>
  <c r="BD84" i="17"/>
  <c r="BD84" i="15"/>
  <c r="BD80" i="17"/>
  <c r="BD80" i="16"/>
  <c r="BD80" i="15"/>
  <c r="BD76" i="17"/>
  <c r="BD76" i="16"/>
  <c r="BD76" i="15"/>
  <c r="BD72" i="16"/>
  <c r="BD72" i="17"/>
  <c r="BD72" i="15"/>
  <c r="BD68" i="17"/>
  <c r="BD68" i="16"/>
  <c r="BD68" i="15"/>
  <c r="BD64" i="16"/>
  <c r="BD64" i="17"/>
  <c r="BD64" i="15"/>
  <c r="BD60" i="17"/>
  <c r="BD56" i="17"/>
  <c r="BD56" i="15"/>
  <c r="BD56" i="16"/>
  <c r="BD52" i="17"/>
  <c r="BD52" i="16"/>
  <c r="BD52" i="15"/>
  <c r="BD48" i="17"/>
  <c r="BD48" i="16"/>
  <c r="BD48" i="15"/>
  <c r="BD44" i="17"/>
  <c r="BD40" i="17"/>
  <c r="BD40" i="16"/>
  <c r="BD40" i="15"/>
  <c r="BD36" i="17"/>
  <c r="BD32" i="17"/>
  <c r="BD32" i="16"/>
  <c r="BD32" i="15"/>
  <c r="BD28" i="17"/>
  <c r="BD24" i="17"/>
  <c r="BD20" i="17"/>
  <c r="BD16" i="17"/>
  <c r="BD12" i="17"/>
  <c r="BD8" i="17"/>
  <c r="AD111" i="15"/>
  <c r="AD111" i="16"/>
  <c r="AD111" i="17"/>
  <c r="AG111" i="17"/>
  <c r="AH111" i="17" s="1"/>
  <c r="AG111" i="16"/>
  <c r="AH111" i="16" s="1"/>
  <c r="AG111" i="15"/>
  <c r="AH111" i="15" s="1"/>
  <c r="AJ111" i="15"/>
  <c r="AK111" i="15" s="1"/>
  <c r="AJ111" i="17"/>
  <c r="AK111" i="17" s="1"/>
  <c r="AJ111" i="16"/>
  <c r="AK111" i="16" s="1"/>
  <c r="AM111" i="17"/>
  <c r="AN111" i="17" s="1"/>
  <c r="AM111" i="15"/>
  <c r="AN111" i="15" s="1"/>
  <c r="AM111" i="16"/>
  <c r="AN111" i="16" s="1"/>
  <c r="AP111" i="17"/>
  <c r="AQ111" i="17" s="1"/>
  <c r="AP111" i="16"/>
  <c r="AQ111" i="16" s="1"/>
  <c r="AP111" i="15"/>
  <c r="AQ111" i="15" s="1"/>
  <c r="AS111" i="16"/>
  <c r="AT111" i="16" s="1"/>
  <c r="AS111" i="15"/>
  <c r="AT111" i="15" s="1"/>
  <c r="AS111" i="17"/>
  <c r="AT111" i="17" s="1"/>
  <c r="AV111" i="16"/>
  <c r="AW111" i="16" s="1"/>
  <c r="AV111" i="17"/>
  <c r="AW111" i="17" s="1"/>
  <c r="AV111" i="15"/>
  <c r="AW111" i="15" s="1"/>
  <c r="AY111" i="16"/>
  <c r="AY111" i="17"/>
  <c r="AY111" i="15"/>
  <c r="BB111" i="17"/>
  <c r="BC111" i="17" s="1"/>
  <c r="BB111" i="15"/>
  <c r="BC111" i="15" s="1"/>
  <c r="BB111" i="16"/>
  <c r="BC111" i="16" s="1"/>
  <c r="BE111" i="16"/>
  <c r="BF111" i="16" s="1"/>
  <c r="BE111" i="15"/>
  <c r="BF111" i="15" s="1"/>
  <c r="BE111" i="17"/>
  <c r="BF111" i="17" s="1"/>
  <c r="T80" i="6"/>
  <c r="U65" i="6"/>
  <c r="AP14" i="6"/>
  <c r="AP42" i="6"/>
  <c r="AQ62" i="6"/>
  <c r="AO14" i="6"/>
  <c r="AQ44" i="6"/>
  <c r="AO92" i="6"/>
  <c r="AQ29" i="6"/>
  <c r="AP77" i="6"/>
  <c r="AQ68" i="6"/>
  <c r="AQ69" i="6" s="1"/>
  <c r="AP50" i="6"/>
  <c r="V78" i="6"/>
  <c r="AW92" i="6"/>
  <c r="AU65" i="6"/>
  <c r="AU98" i="6"/>
  <c r="AM20" i="6"/>
  <c r="AC77" i="6"/>
  <c r="AC92" i="6"/>
  <c r="AQ53" i="6"/>
  <c r="AN14" i="6"/>
  <c r="AV31" i="6"/>
  <c r="J80" i="6"/>
  <c r="AV14" i="6"/>
  <c r="AM42" i="6"/>
  <c r="Z56" i="6"/>
  <c r="AN40" i="6"/>
  <c r="AI40" i="6"/>
  <c r="AI59" i="6"/>
  <c r="AK16" i="6"/>
  <c r="AI14" i="6"/>
  <c r="AN10" i="6"/>
  <c r="AL14" i="6"/>
  <c r="AK18" i="6"/>
  <c r="AU50" i="6"/>
  <c r="AU14" i="6"/>
  <c r="AV44" i="6"/>
  <c r="AW65" i="6"/>
  <c r="AB114" i="14"/>
  <c r="AB113" i="14"/>
  <c r="AB115" i="14"/>
  <c r="AB112" i="14"/>
  <c r="AB111" i="14"/>
  <c r="F7" i="14"/>
  <c r="Q7" i="14" s="1"/>
  <c r="J7" i="11"/>
  <c r="L7" i="11"/>
  <c r="P6" i="11"/>
  <c r="X6" i="11"/>
  <c r="Z6" i="11"/>
  <c r="T6" i="11"/>
  <c r="V6" i="11"/>
  <c r="H55" i="9"/>
  <c r="J52" i="8"/>
  <c r="H95" i="11"/>
  <c r="H7" i="11"/>
  <c r="H93" i="11"/>
  <c r="J6" i="11"/>
  <c r="L6" i="11"/>
  <c r="F95" i="14"/>
  <c r="AA95" i="14" s="1"/>
  <c r="AR16" i="6"/>
  <c r="AT22" i="6"/>
  <c r="AT69" i="6" s="1"/>
  <c r="AL18" i="6"/>
  <c r="AM27" i="6"/>
  <c r="AM18" i="6"/>
  <c r="AM40" i="6"/>
  <c r="AL12" i="6"/>
  <c r="AN44" i="6"/>
  <c r="V59" i="6"/>
  <c r="AT44" i="6"/>
  <c r="AT31" i="6"/>
  <c r="AT27" i="6"/>
  <c r="AR8" i="6"/>
  <c r="AT25" i="6"/>
  <c r="AR29" i="6"/>
  <c r="AR44" i="6"/>
  <c r="AT29" i="6"/>
  <c r="AR20" i="6"/>
  <c r="AS16" i="6"/>
  <c r="AT42" i="6"/>
  <c r="AS18" i="6"/>
  <c r="AS27" i="6"/>
  <c r="AR65" i="6"/>
  <c r="AK10" i="6"/>
  <c r="AJ16" i="6"/>
  <c r="AT24" i="7"/>
  <c r="AT7" i="7"/>
  <c r="AS11" i="7"/>
  <c r="AT9" i="7"/>
  <c r="AO11" i="7"/>
  <c r="AO39" i="7"/>
  <c r="AQ43" i="7"/>
  <c r="AN52" i="7"/>
  <c r="AQ11" i="7"/>
  <c r="AM30" i="7"/>
  <c r="AQ39" i="7"/>
  <c r="AL49" i="7"/>
  <c r="AM50" i="7"/>
  <c r="O49" i="7"/>
  <c r="AV16" i="6"/>
  <c r="AO9" i="7"/>
  <c r="AN13" i="7"/>
  <c r="AR26" i="7"/>
  <c r="N58" i="7"/>
  <c r="AM43" i="7"/>
  <c r="AM13" i="7"/>
  <c r="AN11" i="7"/>
  <c r="AN9" i="7"/>
  <c r="AL41" i="7"/>
  <c r="AN19" i="7"/>
  <c r="AL7" i="7"/>
  <c r="AM7" i="7"/>
  <c r="AL15" i="7"/>
  <c r="AM17" i="7"/>
  <c r="AL19" i="7"/>
  <c r="AQ17" i="7"/>
  <c r="AQ30" i="7"/>
  <c r="AQ9" i="7"/>
  <c r="AO28" i="7"/>
  <c r="R46" i="7"/>
  <c r="R100" i="7" s="1"/>
  <c r="O58" i="7"/>
  <c r="AQ7" i="7"/>
  <c r="AL46" i="7"/>
  <c r="AL100" i="7" s="1"/>
  <c r="E14" i="10" s="1"/>
  <c r="F75" i="10" s="1"/>
  <c r="G75" i="10" s="1"/>
  <c r="AK7" i="8"/>
  <c r="AK11" i="8"/>
  <c r="AS13" i="8"/>
  <c r="AV15" i="8"/>
  <c r="AI17" i="8"/>
  <c r="AT19" i="8"/>
  <c r="AK21" i="8"/>
  <c r="AK68" i="8" s="1"/>
  <c r="AW24" i="8"/>
  <c r="AT26" i="8"/>
  <c r="AU43" i="8"/>
  <c r="AT46" i="8"/>
  <c r="AT100" i="8" s="1"/>
  <c r="AI50" i="8"/>
  <c r="L50" i="8"/>
  <c r="L56" i="8"/>
  <c r="AJ70" i="8"/>
  <c r="AS9" i="8"/>
  <c r="AT13" i="8"/>
  <c r="AJ17" i="8"/>
  <c r="AI30" i="8"/>
  <c r="AI39" i="8"/>
  <c r="U46" i="8"/>
  <c r="U100" i="8" s="1"/>
  <c r="AJ61" i="8"/>
  <c r="AR43" i="8"/>
  <c r="AT9" i="8"/>
  <c r="AJ39" i="8"/>
  <c r="AO47" i="8"/>
  <c r="AT39" i="8"/>
  <c r="AR26" i="8"/>
  <c r="AR13" i="8"/>
  <c r="AR9" i="8"/>
  <c r="AT7" i="8"/>
  <c r="AS39" i="8"/>
  <c r="AS11" i="8"/>
  <c r="AS7" i="8"/>
  <c r="AR7" i="8"/>
  <c r="AR11" i="8"/>
  <c r="AT21" i="8"/>
  <c r="AT68" i="8" s="1"/>
  <c r="AK55" i="8"/>
  <c r="L70" i="8"/>
  <c r="AW39" i="8"/>
  <c r="AU7" i="8"/>
  <c r="AV9" i="8"/>
  <c r="AV11" i="8"/>
  <c r="AK15" i="8"/>
  <c r="AR17" i="8"/>
  <c r="AI19" i="8"/>
  <c r="AR41" i="8"/>
  <c r="AJ46" i="8"/>
  <c r="AJ100" i="8" s="1"/>
  <c r="AU11" i="8"/>
  <c r="AW19" i="8"/>
  <c r="AW17" i="8"/>
  <c r="AW7" i="8"/>
  <c r="AW9" i="8"/>
  <c r="AW11" i="8"/>
  <c r="AS15" i="8"/>
  <c r="AU17" i="8"/>
  <c r="AJ19" i="8"/>
  <c r="AV21" i="8"/>
  <c r="AV68" i="8" s="1"/>
  <c r="AR39" i="8"/>
  <c r="AT41" i="8"/>
  <c r="AI43" i="8"/>
  <c r="AK46" i="8"/>
  <c r="AK100" i="8" s="1"/>
  <c r="Y50" i="8"/>
  <c r="Y49" i="8"/>
  <c r="AK49" i="8"/>
  <c r="AR52" i="8"/>
  <c r="AI7" i="8"/>
  <c r="AJ9" i="8"/>
  <c r="AI11" i="8"/>
  <c r="AI13" i="8"/>
  <c r="AT15" i="8"/>
  <c r="AK19" i="8"/>
  <c r="AS24" i="8"/>
  <c r="AJ41" i="8"/>
  <c r="AK24" i="8"/>
  <c r="AJ21" i="8"/>
  <c r="AJ68" i="8" s="1"/>
  <c r="AI15" i="8"/>
  <c r="AI41" i="8"/>
  <c r="AJ30" i="8"/>
  <c r="AK26" i="8"/>
  <c r="AJ24" i="8"/>
  <c r="AK13" i="8"/>
  <c r="AJ7" i="8"/>
  <c r="AK9" i="8"/>
  <c r="AJ11" i="8"/>
  <c r="AJ13" i="8"/>
  <c r="AI26" i="8"/>
  <c r="AI28" i="8"/>
  <c r="AK43" i="8"/>
  <c r="AK61" i="8"/>
  <c r="AO43" i="8"/>
  <c r="AI19" i="9"/>
  <c r="AI11" i="9"/>
  <c r="AK9" i="9"/>
  <c r="AI30" i="9"/>
  <c r="AK7" i="9"/>
  <c r="AJ9" i="9"/>
  <c r="AL13" i="9"/>
  <c r="AW15" i="9"/>
  <c r="AV19" i="9"/>
  <c r="AW21" i="9"/>
  <c r="AU28" i="9"/>
  <c r="AS30" i="9"/>
  <c r="X49" i="9"/>
  <c r="X50" i="9"/>
  <c r="AR49" i="9"/>
  <c r="AR50" i="9"/>
  <c r="AP30" i="8"/>
  <c r="Y46" i="8"/>
  <c r="Y100" i="8" s="1"/>
  <c r="AL19" i="9"/>
  <c r="AR9" i="9"/>
  <c r="AT13" i="9"/>
  <c r="AJ17" i="9"/>
  <c r="AK24" i="9"/>
  <c r="AV28" i="9"/>
  <c r="AT30" i="9"/>
  <c r="AS55" i="9"/>
  <c r="AS59" i="9"/>
  <c r="I55" i="9"/>
  <c r="AS9" i="9"/>
  <c r="AU13" i="9"/>
  <c r="AS24" i="9"/>
  <c r="AR39" i="9"/>
  <c r="I46" i="9"/>
  <c r="I100" i="9" s="1"/>
  <c r="L4" i="10" s="1"/>
  <c r="AR58" i="9"/>
  <c r="AU9" i="9"/>
  <c r="AW13" i="9"/>
  <c r="AS39" i="9"/>
  <c r="AT49" i="9"/>
  <c r="AW9" i="9"/>
  <c r="AW17" i="9"/>
  <c r="AW24" i="9"/>
  <c r="AW39" i="9"/>
  <c r="AT43" i="9"/>
  <c r="AR41" i="9"/>
  <c r="AR28" i="9"/>
  <c r="AS13" i="9"/>
  <c r="AT7" i="9"/>
  <c r="AT39" i="9"/>
  <c r="AS26" i="9"/>
  <c r="AR24" i="9"/>
  <c r="AS17" i="9"/>
  <c r="AT15" i="9"/>
  <c r="AV7" i="9"/>
  <c r="AR11" i="9"/>
  <c r="AR26" i="9"/>
  <c r="AR43" i="9"/>
  <c r="AU43" i="9"/>
  <c r="AU19" i="9"/>
  <c r="AV11" i="9"/>
  <c r="AV9" i="9"/>
  <c r="AV43" i="9"/>
  <c r="AW7" i="9"/>
  <c r="AV26" i="9"/>
  <c r="AW41" i="9"/>
  <c r="H53" i="9"/>
  <c r="H52" i="9"/>
  <c r="AU11" i="9"/>
  <c r="AR46" i="9"/>
  <c r="AR100" i="9" s="1"/>
  <c r="K16" i="10" s="1"/>
  <c r="K34" i="10" s="1"/>
  <c r="L50" i="9"/>
  <c r="L49" i="9"/>
  <c r="AK46" i="9"/>
  <c r="AK100" i="9" s="1"/>
  <c r="AS56" i="9"/>
  <c r="F93" i="14"/>
  <c r="AA93" i="14" s="1"/>
  <c r="F85" i="14"/>
  <c r="AA85" i="14" s="1"/>
  <c r="F77" i="14"/>
  <c r="AA77" i="14" s="1"/>
  <c r="F69" i="14"/>
  <c r="AA69" i="14" s="1"/>
  <c r="F61" i="14"/>
  <c r="AA61" i="14" s="1"/>
  <c r="F53" i="14"/>
  <c r="AA53" i="14" s="1"/>
  <c r="F45" i="14"/>
  <c r="AA45" i="14" s="1"/>
  <c r="F37" i="14"/>
  <c r="AA37" i="14" s="1"/>
  <c r="F29" i="14"/>
  <c r="AA29" i="14" s="1"/>
  <c r="F21" i="14"/>
  <c r="AA21" i="14" s="1"/>
  <c r="F13" i="14"/>
  <c r="AA13" i="14" s="1"/>
  <c r="F89" i="14"/>
  <c r="AA89" i="14" s="1"/>
  <c r="J112" i="11"/>
  <c r="H112" i="11"/>
  <c r="L112" i="11"/>
  <c r="P112" i="11"/>
  <c r="T112" i="11"/>
  <c r="X112" i="11"/>
  <c r="N112" i="11"/>
  <c r="R112" i="11"/>
  <c r="V112" i="11"/>
  <c r="Z112" i="11"/>
  <c r="AJ47" i="6"/>
  <c r="AJ101" i="6" s="1"/>
  <c r="AW47" i="6"/>
  <c r="AW101" i="6" s="1"/>
  <c r="V115" i="14"/>
  <c r="AY115" i="14" s="1"/>
  <c r="P115" i="14"/>
  <c r="AP115" i="14" s="1"/>
  <c r="AQ115" i="14" s="1"/>
  <c r="T114" i="14"/>
  <c r="AT47" i="6"/>
  <c r="AT101" i="6" s="1"/>
  <c r="L112" i="14"/>
  <c r="AJ112" i="14" s="1"/>
  <c r="AK112" i="14" s="1"/>
  <c r="P111" i="14"/>
  <c r="AP111" i="14" s="1"/>
  <c r="AQ111" i="14" s="1"/>
  <c r="X113" i="14"/>
  <c r="BB113" i="14" s="1"/>
  <c r="BC113" i="14" s="1"/>
  <c r="X111" i="14"/>
  <c r="BB111" i="14" s="1"/>
  <c r="BC111" i="14" s="1"/>
  <c r="T112" i="14"/>
  <c r="AV112" i="14" s="1"/>
  <c r="AW112" i="14" s="1"/>
  <c r="P113" i="14"/>
  <c r="AP113" i="14" s="1"/>
  <c r="AQ113" i="14" s="1"/>
  <c r="L114" i="14"/>
  <c r="X115" i="14"/>
  <c r="BB115" i="14" s="1"/>
  <c r="BC115" i="14" s="1"/>
  <c r="J111" i="14"/>
  <c r="AG111" i="14" s="1"/>
  <c r="AH111" i="14" s="1"/>
  <c r="Z111" i="14"/>
  <c r="BE111" i="14" s="1"/>
  <c r="BF111" i="14" s="1"/>
  <c r="V112" i="14"/>
  <c r="AY112" i="14" s="1"/>
  <c r="R113" i="14"/>
  <c r="AS113" i="14" s="1"/>
  <c r="AT113" i="14" s="1"/>
  <c r="N114" i="14"/>
  <c r="J115" i="14"/>
  <c r="AG115" i="14" s="1"/>
  <c r="AH115" i="14" s="1"/>
  <c r="Z115" i="14"/>
  <c r="BE115" i="14" s="1"/>
  <c r="BF115" i="14" s="1"/>
  <c r="L111" i="14"/>
  <c r="AJ111" i="14" s="1"/>
  <c r="AK111" i="14" s="1"/>
  <c r="X112" i="14"/>
  <c r="BB112" i="14" s="1"/>
  <c r="BC112" i="14" s="1"/>
  <c r="T113" i="14"/>
  <c r="AV113" i="14" s="1"/>
  <c r="AW113" i="14" s="1"/>
  <c r="P114" i="14"/>
  <c r="L115" i="14"/>
  <c r="AJ115" i="14" s="1"/>
  <c r="AK115" i="14" s="1"/>
  <c r="N111" i="14"/>
  <c r="AM111" i="14" s="1"/>
  <c r="AN111" i="14" s="1"/>
  <c r="J112" i="14"/>
  <c r="AG112" i="14" s="1"/>
  <c r="AH112" i="14" s="1"/>
  <c r="Z112" i="14"/>
  <c r="BE112" i="14" s="1"/>
  <c r="BF112" i="14" s="1"/>
  <c r="V113" i="14"/>
  <c r="AY113" i="14" s="1"/>
  <c r="R114" i="14"/>
  <c r="N115" i="14"/>
  <c r="AM115" i="14" s="1"/>
  <c r="AN115" i="14" s="1"/>
  <c r="R111" i="14"/>
  <c r="AS111" i="14" s="1"/>
  <c r="AT111" i="14" s="1"/>
  <c r="N112" i="14"/>
  <c r="AM112" i="14" s="1"/>
  <c r="AN112" i="14" s="1"/>
  <c r="J113" i="14"/>
  <c r="AG113" i="14" s="1"/>
  <c r="AH113" i="14" s="1"/>
  <c r="Z113" i="14"/>
  <c r="BE113" i="14" s="1"/>
  <c r="BF113" i="14" s="1"/>
  <c r="V114" i="14"/>
  <c r="R115" i="14"/>
  <c r="AS115" i="14" s="1"/>
  <c r="AT115" i="14" s="1"/>
  <c r="T111" i="14"/>
  <c r="AV111" i="14" s="1"/>
  <c r="AW111" i="14" s="1"/>
  <c r="P112" i="14"/>
  <c r="AP112" i="14" s="1"/>
  <c r="AQ112" i="14" s="1"/>
  <c r="L113" i="14"/>
  <c r="AJ113" i="14" s="1"/>
  <c r="AK113" i="14" s="1"/>
  <c r="X114" i="14"/>
  <c r="T115" i="14"/>
  <c r="AV115" i="14" s="1"/>
  <c r="AW115" i="14" s="1"/>
  <c r="V111" i="14"/>
  <c r="AY111" i="14" s="1"/>
  <c r="R112" i="14"/>
  <c r="AS112" i="14" s="1"/>
  <c r="AT112" i="14" s="1"/>
  <c r="N113" i="14"/>
  <c r="AM113" i="14" s="1"/>
  <c r="AN113" i="14" s="1"/>
  <c r="J114" i="14"/>
  <c r="Z114" i="14"/>
  <c r="R47" i="7"/>
  <c r="AR46" i="8"/>
  <c r="AR100" i="8" s="1"/>
  <c r="H16" i="10" s="1"/>
  <c r="I77" i="10" s="1"/>
  <c r="J77" i="10" s="1"/>
  <c r="H46" i="9"/>
  <c r="H100" i="9" s="1"/>
  <c r="AK47" i="9"/>
  <c r="AR47" i="9"/>
  <c r="B33" i="10"/>
  <c r="C78" i="10"/>
  <c r="D78" i="10" s="1"/>
  <c r="B56" i="10"/>
  <c r="C77" i="10"/>
  <c r="D77" i="10" s="1"/>
  <c r="B32" i="10"/>
  <c r="K31" i="10"/>
  <c r="L74" i="10"/>
  <c r="M74" i="10" s="1"/>
  <c r="K53" i="10"/>
  <c r="F96" i="10"/>
  <c r="G96" i="10" s="1"/>
  <c r="C68" i="10"/>
  <c r="D68" i="10" s="1"/>
  <c r="H31" i="10"/>
  <c r="H53" i="10"/>
  <c r="H35" i="10"/>
  <c r="I99" i="10"/>
  <c r="J99" i="10" s="1"/>
  <c r="I78" i="10"/>
  <c r="J78" i="10" s="1"/>
  <c r="H57" i="10"/>
  <c r="K32" i="10"/>
  <c r="L96" i="10"/>
  <c r="M96" i="10" s="1"/>
  <c r="K54" i="10"/>
  <c r="L75" i="10"/>
  <c r="M75" i="10" s="1"/>
  <c r="H34" i="10"/>
  <c r="H33" i="10"/>
  <c r="H55" i="10"/>
  <c r="E35" i="10"/>
  <c r="F99" i="10"/>
  <c r="G99" i="10" s="1"/>
  <c r="F78" i="10"/>
  <c r="G78" i="10" s="1"/>
  <c r="E57" i="10"/>
  <c r="K33" i="10"/>
  <c r="K55" i="10"/>
  <c r="B53" i="10"/>
  <c r="E34" i="10"/>
  <c r="F77" i="10"/>
  <c r="G77" i="10" s="1"/>
  <c r="E56" i="10"/>
  <c r="E33" i="10"/>
  <c r="F76" i="10"/>
  <c r="G76" i="10" s="1"/>
  <c r="E55" i="10"/>
  <c r="H32" i="10"/>
  <c r="I75" i="10"/>
  <c r="J75" i="10" s="1"/>
  <c r="H54" i="10"/>
  <c r="K35" i="10"/>
  <c r="L78" i="10"/>
  <c r="M78" i="10" s="1"/>
  <c r="K57" i="10"/>
  <c r="L99" i="10"/>
  <c r="M99" i="10" s="1"/>
  <c r="E31" i="10"/>
  <c r="F74" i="10"/>
  <c r="G74" i="10" s="1"/>
  <c r="E53" i="10"/>
  <c r="F95" i="10"/>
  <c r="G95" i="10" s="1"/>
  <c r="U47" i="8"/>
  <c r="W47" i="8"/>
  <c r="AP46" i="8"/>
  <c r="AP100" i="8" s="1"/>
  <c r="M46" i="9"/>
  <c r="M100" i="9" s="1"/>
  <c r="AS46" i="9"/>
  <c r="AS100" i="9" s="1"/>
  <c r="V46" i="8"/>
  <c r="V100" i="8" s="1"/>
  <c r="L46" i="8"/>
  <c r="L100" i="8" s="1"/>
  <c r="T46" i="9"/>
  <c r="T100" i="9" s="1"/>
  <c r="K8" i="10" s="1"/>
  <c r="AC46" i="7"/>
  <c r="AC100" i="7" s="1"/>
  <c r="I47" i="9"/>
  <c r="G46" i="8"/>
  <c r="G100" i="8" s="1"/>
  <c r="C25" i="10"/>
  <c r="B31" i="10"/>
  <c r="B55" i="10"/>
  <c r="B54" i="10"/>
  <c r="B34" i="10"/>
  <c r="L115" i="33" l="1"/>
  <c r="AO93" i="26"/>
  <c r="AO94" i="32"/>
  <c r="AO89" i="32"/>
  <c r="AO53" i="26"/>
  <c r="AO69" i="32"/>
  <c r="AO86" i="33"/>
  <c r="AO47" i="33"/>
  <c r="AO78" i="32"/>
  <c r="AO38" i="32"/>
  <c r="AO70" i="34"/>
  <c r="AO19" i="34"/>
  <c r="AO22" i="32"/>
  <c r="AO48" i="32"/>
  <c r="AO92" i="26"/>
  <c r="AO81" i="26"/>
  <c r="AO76" i="26"/>
  <c r="AO56" i="33"/>
  <c r="AO28" i="32"/>
  <c r="AO44" i="32"/>
  <c r="AO92" i="32"/>
  <c r="AO26" i="32"/>
  <c r="AO74" i="32"/>
  <c r="AO15" i="33"/>
  <c r="AO82" i="33"/>
  <c r="AO60" i="32"/>
  <c r="R115" i="34"/>
  <c r="AB115" i="34"/>
  <c r="H115" i="32"/>
  <c r="L108" i="11"/>
  <c r="AK109" i="32" s="1"/>
  <c r="AL109" i="32" s="1"/>
  <c r="J108" i="11"/>
  <c r="AH109" i="26" s="1"/>
  <c r="AI109" i="26" s="1"/>
  <c r="AO61" i="26"/>
  <c r="AB115" i="32"/>
  <c r="N115" i="34"/>
  <c r="V103" i="26"/>
  <c r="AB115" i="26"/>
  <c r="V115" i="33"/>
  <c r="H101" i="33"/>
  <c r="H103" i="33"/>
  <c r="H103" i="26"/>
  <c r="P103" i="34"/>
  <c r="P103" i="26"/>
  <c r="X103" i="26"/>
  <c r="R103" i="26"/>
  <c r="L103" i="26"/>
  <c r="N103" i="26"/>
  <c r="J103" i="26"/>
  <c r="T103" i="26"/>
  <c r="Z103" i="26"/>
  <c r="P103" i="32"/>
  <c r="AO49" i="26"/>
  <c r="X108" i="11"/>
  <c r="BC109" i="32" s="1"/>
  <c r="BD109" i="32" s="1"/>
  <c r="H108" i="11"/>
  <c r="AE109" i="34" s="1"/>
  <c r="V107" i="11"/>
  <c r="AZ108" i="32" s="1"/>
  <c r="BA108" i="32" s="1"/>
  <c r="V115" i="34"/>
  <c r="X108" i="17"/>
  <c r="BB108" i="17" s="1"/>
  <c r="BC108" i="17" s="1"/>
  <c r="AO32" i="26"/>
  <c r="AO48" i="26"/>
  <c r="AE6" i="17"/>
  <c r="AO20" i="26"/>
  <c r="AO36" i="26"/>
  <c r="AO52" i="26"/>
  <c r="AO68" i="26"/>
  <c r="R115" i="32"/>
  <c r="N115" i="32"/>
  <c r="N108" i="17"/>
  <c r="AO91" i="26"/>
  <c r="AO29" i="26"/>
  <c r="AO89" i="26"/>
  <c r="AO66" i="26"/>
  <c r="AO86" i="26"/>
  <c r="P108" i="11"/>
  <c r="AQ109" i="34" s="1"/>
  <c r="AR109" i="34" s="1"/>
  <c r="E7" i="24" a="1"/>
  <c r="E7" i="24" s="1"/>
  <c r="T11" i="11" s="1"/>
  <c r="R108" i="11"/>
  <c r="AT109" i="32" s="1"/>
  <c r="AU109" i="32" s="1"/>
  <c r="Z107" i="11"/>
  <c r="BF108" i="33" s="1"/>
  <c r="BG108" i="33" s="1"/>
  <c r="Z108" i="11"/>
  <c r="BF109" i="26" s="1"/>
  <c r="BG109" i="26" s="1"/>
  <c r="R107" i="11"/>
  <c r="AT108" i="34" s="1"/>
  <c r="AU108" i="34" s="1"/>
  <c r="AO65" i="26"/>
  <c r="AO31" i="26"/>
  <c r="AO17" i="26"/>
  <c r="AO79" i="26"/>
  <c r="AO24" i="26"/>
  <c r="AO40" i="26"/>
  <c r="AO72" i="26"/>
  <c r="AO79" i="33"/>
  <c r="AO54" i="26"/>
  <c r="AO18" i="26"/>
  <c r="AO34" i="26"/>
  <c r="AO27" i="26"/>
  <c r="E21" i="23" a="1"/>
  <c r="E21" i="23" s="1"/>
  <c r="Z115" i="33"/>
  <c r="X115" i="33"/>
  <c r="AO56" i="26"/>
  <c r="AO22" i="26"/>
  <c r="AO38" i="26"/>
  <c r="AO70" i="26"/>
  <c r="AO15" i="26"/>
  <c r="AO69" i="26"/>
  <c r="AO43" i="26"/>
  <c r="J108" i="17"/>
  <c r="T108" i="11"/>
  <c r="AW109" i="26" s="1"/>
  <c r="AX109" i="26" s="1"/>
  <c r="AO74" i="26"/>
  <c r="AO57" i="26"/>
  <c r="AO46" i="26"/>
  <c r="AO62" i="26"/>
  <c r="AO85" i="26"/>
  <c r="AO23" i="26"/>
  <c r="AO83" i="26"/>
  <c r="AO88" i="26"/>
  <c r="AB115" i="33"/>
  <c r="AO26" i="26"/>
  <c r="AO42" i="26"/>
  <c r="AO50" i="26"/>
  <c r="AO58" i="26"/>
  <c r="AO90" i="26"/>
  <c r="AO37" i="26"/>
  <c r="AO7" i="26"/>
  <c r="AO35" i="26"/>
  <c r="AO51" i="26"/>
  <c r="AO83" i="33"/>
  <c r="O47" i="14"/>
  <c r="AO47" i="14" s="1"/>
  <c r="AO54" i="32"/>
  <c r="AO78" i="26"/>
  <c r="W12" i="14"/>
  <c r="BA12" i="14" s="1"/>
  <c r="L115" i="32"/>
  <c r="L108" i="17"/>
  <c r="AJ108" i="17" s="1"/>
  <c r="AK108" i="17" s="1"/>
  <c r="T108" i="26"/>
  <c r="AO73" i="26"/>
  <c r="AO16" i="26"/>
  <c r="V108" i="26"/>
  <c r="AZ108" i="26" s="1"/>
  <c r="AO30" i="26"/>
  <c r="AO82" i="26"/>
  <c r="AO94" i="26"/>
  <c r="V108" i="11"/>
  <c r="AZ109" i="34" s="1"/>
  <c r="AO25" i="26"/>
  <c r="AO19" i="26"/>
  <c r="AO39" i="26"/>
  <c r="AO87" i="26"/>
  <c r="AO28" i="26"/>
  <c r="AO44" i="26"/>
  <c r="AO60" i="26"/>
  <c r="AO64" i="26"/>
  <c r="AO76" i="33"/>
  <c r="AO80" i="26"/>
  <c r="N108" i="11"/>
  <c r="AN109" i="32" s="1"/>
  <c r="AO109" i="32" s="1"/>
  <c r="AO33" i="26"/>
  <c r="AO45" i="26"/>
  <c r="T115" i="33"/>
  <c r="V115" i="32"/>
  <c r="Z115" i="32"/>
  <c r="P107" i="11"/>
  <c r="AQ108" i="33" s="1"/>
  <c r="AR108" i="33" s="1"/>
  <c r="AO32" i="32"/>
  <c r="AO64" i="32"/>
  <c r="J115" i="33"/>
  <c r="N115" i="33"/>
  <c r="T115" i="32"/>
  <c r="AO16" i="34"/>
  <c r="AO80" i="32"/>
  <c r="T115" i="34"/>
  <c r="J115" i="34"/>
  <c r="Z115" i="34"/>
  <c r="AO74" i="33"/>
  <c r="H108" i="34"/>
  <c r="H101" i="34"/>
  <c r="X101" i="26"/>
  <c r="L101" i="26"/>
  <c r="AO7" i="34"/>
  <c r="AO27" i="33"/>
  <c r="AO39" i="34"/>
  <c r="AO59" i="34"/>
  <c r="AO75" i="32"/>
  <c r="R101" i="26"/>
  <c r="V101" i="26"/>
  <c r="T101" i="26"/>
  <c r="Z101" i="26"/>
  <c r="J101" i="26"/>
  <c r="X108" i="34"/>
  <c r="X101" i="34"/>
  <c r="AO60" i="33"/>
  <c r="AO81" i="34"/>
  <c r="P101" i="26"/>
  <c r="N101" i="26"/>
  <c r="H101" i="26"/>
  <c r="AO54" i="34"/>
  <c r="AO70" i="33"/>
  <c r="AO53" i="33"/>
  <c r="AO81" i="33"/>
  <c r="AO17" i="33"/>
  <c r="AO45" i="32"/>
  <c r="AO93" i="32"/>
  <c r="AO92" i="34"/>
  <c r="AO22" i="33"/>
  <c r="AO70" i="32"/>
  <c r="AO86" i="32"/>
  <c r="AO53" i="32"/>
  <c r="AO31" i="32"/>
  <c r="AO35" i="32"/>
  <c r="AO51" i="32"/>
  <c r="AO79" i="32"/>
  <c r="AO41" i="32"/>
  <c r="AO57" i="33"/>
  <c r="AO81" i="32"/>
  <c r="AO93" i="34"/>
  <c r="H108" i="33"/>
  <c r="H100" i="33"/>
  <c r="AO14" i="34"/>
  <c r="AO18" i="32"/>
  <c r="AO30" i="33"/>
  <c r="AO62" i="33"/>
  <c r="AO19" i="33"/>
  <c r="AO35" i="34"/>
  <c r="AO59" i="32"/>
  <c r="AO91" i="34"/>
  <c r="AO32" i="33"/>
  <c r="AO48" i="34"/>
  <c r="AO17" i="32"/>
  <c r="X100" i="26"/>
  <c r="H100" i="34"/>
  <c r="R100" i="26"/>
  <c r="P108" i="34"/>
  <c r="P100" i="34"/>
  <c r="P108" i="32"/>
  <c r="P100" i="32"/>
  <c r="AO29" i="33"/>
  <c r="AO89" i="34"/>
  <c r="AO17" i="34"/>
  <c r="AO77" i="34"/>
  <c r="T100" i="26"/>
  <c r="V100" i="26"/>
  <c r="H100" i="26"/>
  <c r="X100" i="34"/>
  <c r="N100" i="26"/>
  <c r="P100" i="26"/>
  <c r="L100" i="26"/>
  <c r="AO75" i="34"/>
  <c r="AO91" i="32"/>
  <c r="AO29" i="32"/>
  <c r="AO24" i="34"/>
  <c r="AO56" i="34"/>
  <c r="J100" i="26"/>
  <c r="Z100" i="26"/>
  <c r="AO20" i="34"/>
  <c r="AO24" i="33"/>
  <c r="AO52" i="33"/>
  <c r="AO49" i="34"/>
  <c r="AO65" i="32"/>
  <c r="AO61" i="32"/>
  <c r="L108" i="26"/>
  <c r="AO6" i="32"/>
  <c r="AO30" i="34"/>
  <c r="AO42" i="33"/>
  <c r="AO46" i="32"/>
  <c r="AO62" i="34"/>
  <c r="AO78" i="34"/>
  <c r="AO90" i="34"/>
  <c r="AO94" i="33"/>
  <c r="AO29" i="34"/>
  <c r="AO57" i="34"/>
  <c r="AO14" i="32"/>
  <c r="AO30" i="32"/>
  <c r="AO62" i="32"/>
  <c r="AO19" i="32"/>
  <c r="AO23" i="33"/>
  <c r="AO31" i="34"/>
  <c r="AO35" i="33"/>
  <c r="AO39" i="32"/>
  <c r="AO67" i="33"/>
  <c r="AO83" i="32"/>
  <c r="AO87" i="32"/>
  <c r="AO49" i="32"/>
  <c r="AO20" i="32"/>
  <c r="AO24" i="32"/>
  <c r="AO28" i="34"/>
  <c r="AO40" i="32"/>
  <c r="AO60" i="34"/>
  <c r="AO72" i="32"/>
  <c r="AO84" i="33"/>
  <c r="AO49" i="33"/>
  <c r="AO65" i="33"/>
  <c r="AO93" i="33"/>
  <c r="AT113" i="26"/>
  <c r="AU113" i="26" s="1"/>
  <c r="AT113" i="33"/>
  <c r="AU113" i="33" s="1"/>
  <c r="AT113" i="34"/>
  <c r="AU113" i="34" s="1"/>
  <c r="AT113" i="32"/>
  <c r="AU113" i="32" s="1"/>
  <c r="AQ113" i="34"/>
  <c r="AR113" i="34" s="1"/>
  <c r="AQ113" i="32"/>
  <c r="AR113" i="32" s="1"/>
  <c r="AQ113" i="33"/>
  <c r="AR113" i="33" s="1"/>
  <c r="AQ113" i="26"/>
  <c r="AR113" i="26" s="1"/>
  <c r="P115" i="33"/>
  <c r="BF22" i="32"/>
  <c r="BG22" i="32"/>
  <c r="BD29" i="32"/>
  <c r="BC29" i="32"/>
  <c r="BF30" i="32"/>
  <c r="BG30" i="32"/>
  <c r="BF27" i="26"/>
  <c r="BG27" i="26"/>
  <c r="BF55" i="32"/>
  <c r="BG55" i="32"/>
  <c r="BF31" i="34"/>
  <c r="BG31" i="34"/>
  <c r="BA114" i="32"/>
  <c r="BH114" i="32"/>
  <c r="BF46" i="32"/>
  <c r="BG46" i="32"/>
  <c r="AL5" i="26"/>
  <c r="AK5" i="26"/>
  <c r="BF94" i="32"/>
  <c r="BG94" i="32"/>
  <c r="AF112" i="33"/>
  <c r="BI112" i="33"/>
  <c r="BF46" i="26"/>
  <c r="BG46" i="26"/>
  <c r="BG66" i="26"/>
  <c r="BF66" i="26"/>
  <c r="BC28" i="26"/>
  <c r="BD28" i="26"/>
  <c r="BA111" i="34"/>
  <c r="BH111" i="34"/>
  <c r="BG24" i="33"/>
  <c r="BF24" i="33"/>
  <c r="BF36" i="33"/>
  <c r="BG36" i="33"/>
  <c r="BF82" i="33"/>
  <c r="BG82" i="33"/>
  <c r="BD16" i="33"/>
  <c r="BC16" i="33"/>
  <c r="BG74" i="26"/>
  <c r="BF74" i="26"/>
  <c r="BD36" i="32"/>
  <c r="BC36" i="32"/>
  <c r="BD37" i="32"/>
  <c r="BC37" i="32"/>
  <c r="AF114" i="32"/>
  <c r="BI114" i="32"/>
  <c r="BF67" i="34"/>
  <c r="BG67" i="34"/>
  <c r="BF78" i="34"/>
  <c r="BG78" i="34"/>
  <c r="BA112" i="26"/>
  <c r="BH112" i="26"/>
  <c r="BD5" i="26"/>
  <c r="BC5" i="26"/>
  <c r="AZ5" i="26"/>
  <c r="BH5" i="26" s="1"/>
  <c r="BA5" i="26"/>
  <c r="BG55" i="26"/>
  <c r="BF55" i="26"/>
  <c r="BF94" i="26"/>
  <c r="BG94" i="26"/>
  <c r="BD41" i="26"/>
  <c r="BC41" i="26"/>
  <c r="BF47" i="26"/>
  <c r="BG47" i="26"/>
  <c r="BG43" i="26"/>
  <c r="BF43" i="26"/>
  <c r="BC12" i="34"/>
  <c r="BD12" i="34"/>
  <c r="H108" i="26"/>
  <c r="BC9" i="33"/>
  <c r="BD9" i="33"/>
  <c r="BG58" i="32"/>
  <c r="BF58" i="32"/>
  <c r="BF66" i="34"/>
  <c r="BG66" i="34"/>
  <c r="AO5" i="32"/>
  <c r="AH5" i="32"/>
  <c r="AI5" i="32"/>
  <c r="BF19" i="26"/>
  <c r="BG19" i="26"/>
  <c r="BF54" i="26"/>
  <c r="BG54" i="26"/>
  <c r="BC44" i="26"/>
  <c r="BD44" i="26"/>
  <c r="BG14" i="34"/>
  <c r="BF14" i="34"/>
  <c r="BG26" i="33"/>
  <c r="BF26" i="33"/>
  <c r="BF38" i="33"/>
  <c r="BG38" i="33"/>
  <c r="BG42" i="34"/>
  <c r="BF42" i="34"/>
  <c r="BF50" i="32"/>
  <c r="BG50" i="32"/>
  <c r="BG62" i="32"/>
  <c r="BF62" i="32"/>
  <c r="BF70" i="33"/>
  <c r="BG70" i="33"/>
  <c r="BG90" i="33"/>
  <c r="BF90" i="33"/>
  <c r="BC20" i="34"/>
  <c r="BD20" i="34"/>
  <c r="BD24" i="34"/>
  <c r="BC24" i="34"/>
  <c r="BD36" i="34"/>
  <c r="BC36" i="34"/>
  <c r="BD44" i="33"/>
  <c r="BC44" i="33"/>
  <c r="BG23" i="33"/>
  <c r="BF23" i="33"/>
  <c r="BG47" i="32"/>
  <c r="BF47" i="32"/>
  <c r="AF111" i="33"/>
  <c r="BI111" i="33"/>
  <c r="BG63" i="33"/>
  <c r="BF63" i="33"/>
  <c r="BG94" i="34"/>
  <c r="BF94" i="34"/>
  <c r="BG59" i="32"/>
  <c r="BF59" i="32"/>
  <c r="BF11" i="32"/>
  <c r="BG11" i="32"/>
  <c r="BF94" i="33"/>
  <c r="BG94" i="33"/>
  <c r="AR5" i="32"/>
  <c r="AQ5" i="32"/>
  <c r="BD40" i="32"/>
  <c r="BC40" i="32"/>
  <c r="P108" i="26"/>
  <c r="BA114" i="33"/>
  <c r="BH114" i="33"/>
  <c r="BC36" i="26"/>
  <c r="BD36" i="26"/>
  <c r="BF24" i="26"/>
  <c r="BG24" i="26"/>
  <c r="AF112" i="32"/>
  <c r="BI112" i="32"/>
  <c r="BG11" i="34"/>
  <c r="BF11" i="34"/>
  <c r="BG15" i="26"/>
  <c r="BF15" i="26"/>
  <c r="BG19" i="32"/>
  <c r="BF19" i="32"/>
  <c r="BG31" i="32"/>
  <c r="BF31" i="32"/>
  <c r="BG35" i="33"/>
  <c r="BF35" i="33"/>
  <c r="BF47" i="34"/>
  <c r="BG47" i="34"/>
  <c r="BG59" i="34"/>
  <c r="BF59" i="34"/>
  <c r="BF79" i="33"/>
  <c r="BG79" i="33"/>
  <c r="BG87" i="33"/>
  <c r="BF87" i="33"/>
  <c r="BG91" i="34"/>
  <c r="BF91" i="34"/>
  <c r="BC17" i="34"/>
  <c r="BD17" i="34"/>
  <c r="BD21" i="33"/>
  <c r="BC21" i="33"/>
  <c r="BD33" i="26"/>
  <c r="BC33" i="26"/>
  <c r="BD37" i="33"/>
  <c r="BC37" i="33"/>
  <c r="BD56" i="26"/>
  <c r="BC56" i="26"/>
  <c r="BD60" i="32"/>
  <c r="BC60" i="32"/>
  <c r="BD64" i="33"/>
  <c r="BC64" i="33"/>
  <c r="BD68" i="32"/>
  <c r="BC68" i="32"/>
  <c r="BD72" i="26"/>
  <c r="BC72" i="26"/>
  <c r="BD76" i="26"/>
  <c r="BC76" i="26"/>
  <c r="BD80" i="34"/>
  <c r="BC80" i="34"/>
  <c r="BC84" i="34"/>
  <c r="BD84" i="34"/>
  <c r="BD88" i="34"/>
  <c r="BC88" i="34"/>
  <c r="BD92" i="32"/>
  <c r="BC92" i="32"/>
  <c r="AZ6" i="34"/>
  <c r="BH6" i="34" s="1"/>
  <c r="BA6" i="34"/>
  <c r="BA10" i="32"/>
  <c r="AZ10" i="32"/>
  <c r="BH10" i="32" s="1"/>
  <c r="AZ14" i="32"/>
  <c r="BH14" i="32" s="1"/>
  <c r="BA14" i="32"/>
  <c r="BA18" i="33"/>
  <c r="AZ18" i="33"/>
  <c r="BH18" i="33" s="1"/>
  <c r="BA22" i="26"/>
  <c r="AZ22" i="26"/>
  <c r="BH22" i="26" s="1"/>
  <c r="BA26" i="33"/>
  <c r="AZ26" i="33"/>
  <c r="BH26" i="33" s="1"/>
  <c r="AZ30" i="26"/>
  <c r="BH30" i="26" s="1"/>
  <c r="BA30" i="26"/>
  <c r="AZ34" i="33"/>
  <c r="BH34" i="33" s="1"/>
  <c r="BA34" i="33"/>
  <c r="BA38" i="26"/>
  <c r="AZ38" i="26"/>
  <c r="BH38" i="26" s="1"/>
  <c r="AZ42" i="34"/>
  <c r="BH42" i="34" s="1"/>
  <c r="BA42" i="34"/>
  <c r="AZ46" i="33"/>
  <c r="BH46" i="33" s="1"/>
  <c r="BA46" i="33"/>
  <c r="BA50" i="33"/>
  <c r="AZ50" i="33"/>
  <c r="BH50" i="33" s="1"/>
  <c r="AZ54" i="26"/>
  <c r="BH54" i="26" s="1"/>
  <c r="BA54" i="26"/>
  <c r="BA58" i="34"/>
  <c r="AZ58" i="34"/>
  <c r="BH58" i="34" s="1"/>
  <c r="BA62" i="34"/>
  <c r="AZ62" i="34"/>
  <c r="BH62" i="34" s="1"/>
  <c r="AZ66" i="33"/>
  <c r="BH66" i="33" s="1"/>
  <c r="BA66" i="33"/>
  <c r="BA70" i="26"/>
  <c r="AZ70" i="26"/>
  <c r="BH70" i="26" s="1"/>
  <c r="AZ74" i="33"/>
  <c r="BH74" i="33" s="1"/>
  <c r="BA74" i="33"/>
  <c r="AZ78" i="32"/>
  <c r="BH78" i="32" s="1"/>
  <c r="BA78" i="32"/>
  <c r="AZ82" i="32"/>
  <c r="BH82" i="32" s="1"/>
  <c r="BA82" i="32"/>
  <c r="BA86" i="26"/>
  <c r="AZ86" i="26"/>
  <c r="BH86" i="26" s="1"/>
  <c r="AZ90" i="33"/>
  <c r="BH90" i="33" s="1"/>
  <c r="BA90" i="33"/>
  <c r="AZ94" i="26"/>
  <c r="BH94" i="26" s="1"/>
  <c r="BA94" i="26"/>
  <c r="AW8" i="26"/>
  <c r="AX8" i="26"/>
  <c r="AX12" i="32"/>
  <c r="AW12" i="32"/>
  <c r="AX16" i="32"/>
  <c r="AW16" i="32"/>
  <c r="AX20" i="33"/>
  <c r="AW20" i="33"/>
  <c r="AX24" i="34"/>
  <c r="AW24" i="34"/>
  <c r="AW28" i="34"/>
  <c r="AX28" i="34"/>
  <c r="AW32" i="32"/>
  <c r="AX32" i="32"/>
  <c r="AW36" i="32"/>
  <c r="AX36" i="32"/>
  <c r="AX40" i="34"/>
  <c r="AW40" i="34"/>
  <c r="AX44" i="33"/>
  <c r="AW44" i="33"/>
  <c r="AW48" i="26"/>
  <c r="AX48" i="26"/>
  <c r="AX52" i="32"/>
  <c r="AW52" i="32"/>
  <c r="AX56" i="32"/>
  <c r="AW56" i="32"/>
  <c r="AW60" i="34"/>
  <c r="AX60" i="34"/>
  <c r="AW64" i="34"/>
  <c r="AX64" i="34"/>
  <c r="AX68" i="26"/>
  <c r="AW68" i="26"/>
  <c r="AX72" i="34"/>
  <c r="AW72" i="34"/>
  <c r="AX76" i="32"/>
  <c r="AW76" i="32"/>
  <c r="AX80" i="32"/>
  <c r="AW80" i="32"/>
  <c r="AX84" i="32"/>
  <c r="AW84" i="32"/>
  <c r="AW88" i="32"/>
  <c r="AX88" i="32"/>
  <c r="AX92" i="33"/>
  <c r="AW92" i="33"/>
  <c r="AU6" i="26"/>
  <c r="AT6" i="26"/>
  <c r="AT10" i="33"/>
  <c r="AU10" i="33"/>
  <c r="AU14" i="26"/>
  <c r="AT14" i="26"/>
  <c r="AU18" i="34"/>
  <c r="AT18" i="34"/>
  <c r="AU22" i="33"/>
  <c r="AT22" i="33"/>
  <c r="AU26" i="26"/>
  <c r="AT26" i="26"/>
  <c r="AU30" i="34"/>
  <c r="AT30" i="34"/>
  <c r="AU34" i="32"/>
  <c r="AT34" i="32"/>
  <c r="AT38" i="33"/>
  <c r="AU38" i="33"/>
  <c r="AT42" i="32"/>
  <c r="AU42" i="32"/>
  <c r="AU46" i="32"/>
  <c r="AT46" i="32"/>
  <c r="AU50" i="32"/>
  <c r="AT50" i="32"/>
  <c r="AU54" i="33"/>
  <c r="AT54" i="33"/>
  <c r="AT58" i="32"/>
  <c r="AU58" i="32"/>
  <c r="AU62" i="32"/>
  <c r="AT62" i="32"/>
  <c r="AT66" i="32"/>
  <c r="AU66" i="32"/>
  <c r="AU70" i="33"/>
  <c r="AT70" i="33"/>
  <c r="AU74" i="32"/>
  <c r="AT74" i="32"/>
  <c r="AT78" i="34"/>
  <c r="AU78" i="34"/>
  <c r="AU82" i="32"/>
  <c r="AT82" i="32"/>
  <c r="AT86" i="33"/>
  <c r="AU86" i="33"/>
  <c r="AT90" i="26"/>
  <c r="AU90" i="26"/>
  <c r="AU94" i="26"/>
  <c r="AT94" i="26"/>
  <c r="AR8" i="33"/>
  <c r="AQ8" i="33"/>
  <c r="AR12" i="33"/>
  <c r="AQ12" i="33"/>
  <c r="AR16" i="34"/>
  <c r="AQ16" i="34"/>
  <c r="AR20" i="32"/>
  <c r="AQ20" i="32"/>
  <c r="AR24" i="32"/>
  <c r="AQ24" i="32"/>
  <c r="AR28" i="32"/>
  <c r="AQ28" i="32"/>
  <c r="AR32" i="33"/>
  <c r="AQ32" i="33"/>
  <c r="AQ36" i="33"/>
  <c r="AR36" i="33"/>
  <c r="AQ40" i="32"/>
  <c r="AR40" i="32"/>
  <c r="AQ44" i="26"/>
  <c r="AR44" i="26"/>
  <c r="AQ48" i="34"/>
  <c r="AR48" i="34"/>
  <c r="AR52" i="32"/>
  <c r="AQ52" i="32"/>
  <c r="AQ56" i="33"/>
  <c r="AR56" i="33"/>
  <c r="AQ60" i="26"/>
  <c r="AR60" i="26"/>
  <c r="AR64" i="33"/>
  <c r="AQ64" i="33"/>
  <c r="AQ68" i="33"/>
  <c r="AR68" i="33"/>
  <c r="AR72" i="32"/>
  <c r="AQ72" i="32"/>
  <c r="AQ76" i="33"/>
  <c r="AR76" i="33"/>
  <c r="AQ80" i="32"/>
  <c r="AR80" i="32"/>
  <c r="AQ84" i="33"/>
  <c r="AR84" i="33"/>
  <c r="AQ88" i="26"/>
  <c r="AR88" i="26"/>
  <c r="AR92" i="33"/>
  <c r="AQ92" i="33"/>
  <c r="AO6" i="34"/>
  <c r="AO18" i="33"/>
  <c r="AO22" i="34"/>
  <c r="AO38" i="34"/>
  <c r="AO38" i="33"/>
  <c r="AO42" i="34"/>
  <c r="AO54" i="33"/>
  <c r="AO58" i="34"/>
  <c r="AO82" i="34"/>
  <c r="AO86" i="34"/>
  <c r="AK8" i="32"/>
  <c r="AL8" i="32"/>
  <c r="AL12" i="34"/>
  <c r="AK12" i="34"/>
  <c r="AK16" i="26"/>
  <c r="AL16" i="26"/>
  <c r="AK20" i="33"/>
  <c r="AL20" i="33"/>
  <c r="AL24" i="34"/>
  <c r="AK24" i="34"/>
  <c r="AK28" i="32"/>
  <c r="AL28" i="32"/>
  <c r="AK32" i="26"/>
  <c r="AL32" i="26"/>
  <c r="AK36" i="26"/>
  <c r="AL36" i="26"/>
  <c r="AL40" i="34"/>
  <c r="AK40" i="34"/>
  <c r="AL44" i="33"/>
  <c r="AK44" i="33"/>
  <c r="AL48" i="26"/>
  <c r="AK48" i="26"/>
  <c r="AL52" i="26"/>
  <c r="AK52" i="26"/>
  <c r="AK56" i="32"/>
  <c r="AL56" i="32"/>
  <c r="AK60" i="34"/>
  <c r="AL60" i="34"/>
  <c r="AK64" i="26"/>
  <c r="AL64" i="26"/>
  <c r="AK68" i="32"/>
  <c r="AL68" i="32"/>
  <c r="AK72" i="34"/>
  <c r="AL72" i="34"/>
  <c r="AK76" i="32"/>
  <c r="AL76" i="32"/>
  <c r="AK80" i="33"/>
  <c r="AL80" i="33"/>
  <c r="AK84" i="26"/>
  <c r="AL84" i="26"/>
  <c r="AL88" i="26"/>
  <c r="AK88" i="26"/>
  <c r="AL92" i="34"/>
  <c r="AK92" i="34"/>
  <c r="AH6" i="32"/>
  <c r="AI6" i="32"/>
  <c r="AH10" i="26"/>
  <c r="AI10" i="26"/>
  <c r="AH14" i="32"/>
  <c r="AI14" i="32"/>
  <c r="AI18" i="26"/>
  <c r="AH18" i="26"/>
  <c r="AI22" i="34"/>
  <c r="AH22" i="34"/>
  <c r="AH26" i="34"/>
  <c r="AI26" i="34"/>
  <c r="AH30" i="32"/>
  <c r="AI30" i="32"/>
  <c r="AI34" i="26"/>
  <c r="AH34" i="26"/>
  <c r="AH38" i="34"/>
  <c r="AI38" i="34"/>
  <c r="AI42" i="33"/>
  <c r="AH42" i="33"/>
  <c r="AI46" i="26"/>
  <c r="AH46" i="26"/>
  <c r="AI50" i="33"/>
  <c r="AH50" i="33"/>
  <c r="AI54" i="33"/>
  <c r="AH54" i="33"/>
  <c r="AI58" i="33"/>
  <c r="AH58" i="33"/>
  <c r="AI62" i="32"/>
  <c r="AH62" i="32"/>
  <c r="AI66" i="33"/>
  <c r="AH66" i="33"/>
  <c r="AI70" i="32"/>
  <c r="AH70" i="32"/>
  <c r="AH74" i="34"/>
  <c r="AI74" i="34"/>
  <c r="AH78" i="32"/>
  <c r="AI78" i="32"/>
  <c r="AH82" i="33"/>
  <c r="AI82" i="33"/>
  <c r="AH86" i="32"/>
  <c r="AI86" i="32"/>
  <c r="AI90" i="33"/>
  <c r="AH90" i="33"/>
  <c r="AH94" i="32"/>
  <c r="AI94" i="32"/>
  <c r="AE8" i="26"/>
  <c r="BI8" i="26" s="1"/>
  <c r="AF8" i="26"/>
  <c r="AE12" i="34"/>
  <c r="BI12" i="34" s="1"/>
  <c r="AF12" i="34"/>
  <c r="AE16" i="26"/>
  <c r="BI16" i="26" s="1"/>
  <c r="AF16" i="26"/>
  <c r="AE20" i="26"/>
  <c r="BI20" i="26" s="1"/>
  <c r="AF20" i="26"/>
  <c r="AF24" i="33"/>
  <c r="AE24" i="33"/>
  <c r="BI24" i="33" s="1"/>
  <c r="AF28" i="26"/>
  <c r="AE28" i="26"/>
  <c r="BI28" i="26" s="1"/>
  <c r="AF32" i="26"/>
  <c r="AE32" i="26"/>
  <c r="BI32" i="26" s="1"/>
  <c r="AF36" i="33"/>
  <c r="AE36" i="33"/>
  <c r="BI36" i="33" s="1"/>
  <c r="AF40" i="26"/>
  <c r="AE40" i="26"/>
  <c r="BI40" i="26" s="1"/>
  <c r="AE44" i="32"/>
  <c r="BI44" i="32" s="1"/>
  <c r="AF44" i="32"/>
  <c r="AE48" i="32"/>
  <c r="BI48" i="32" s="1"/>
  <c r="AF48" i="32"/>
  <c r="AF52" i="33"/>
  <c r="AE52" i="33"/>
  <c r="BI52" i="33" s="1"/>
  <c r="AF56" i="34"/>
  <c r="AE56" i="34"/>
  <c r="BI56" i="34" s="1"/>
  <c r="AF60" i="26"/>
  <c r="AE60" i="26"/>
  <c r="BI60" i="26" s="1"/>
  <c r="AE64" i="34"/>
  <c r="BI64" i="34" s="1"/>
  <c r="AF64" i="34"/>
  <c r="AF68" i="34"/>
  <c r="AE68" i="34"/>
  <c r="BI68" i="34" s="1"/>
  <c r="AF72" i="33"/>
  <c r="AE72" i="33"/>
  <c r="BI72" i="33" s="1"/>
  <c r="AE76" i="33"/>
  <c r="BI76" i="33" s="1"/>
  <c r="AF76" i="33"/>
  <c r="AF80" i="26"/>
  <c r="AE80" i="26"/>
  <c r="BI80" i="26" s="1"/>
  <c r="AE84" i="26"/>
  <c r="BI84" i="26" s="1"/>
  <c r="AF84" i="26"/>
  <c r="AF88" i="34"/>
  <c r="AE88" i="34"/>
  <c r="BI88" i="34" s="1"/>
  <c r="AF92" i="34"/>
  <c r="AE92" i="34"/>
  <c r="BI92" i="34" s="1"/>
  <c r="AE94" i="26"/>
  <c r="BI94" i="26" s="1"/>
  <c r="AF94" i="26"/>
  <c r="BG13" i="34"/>
  <c r="BF13" i="34"/>
  <c r="BG21" i="33"/>
  <c r="BF21" i="33"/>
  <c r="BG45" i="33"/>
  <c r="BF45" i="33"/>
  <c r="BG61" i="34"/>
  <c r="BF61" i="34"/>
  <c r="BF73" i="33"/>
  <c r="BG73" i="33"/>
  <c r="BG93" i="34"/>
  <c r="BF93" i="34"/>
  <c r="BD15" i="34"/>
  <c r="BC15" i="34"/>
  <c r="BC31" i="34"/>
  <c r="BD31" i="34"/>
  <c r="BC47" i="26"/>
  <c r="BD47" i="26"/>
  <c r="BD67" i="34"/>
  <c r="BC67" i="34"/>
  <c r="BD83" i="33"/>
  <c r="BC83" i="33"/>
  <c r="BA9" i="26"/>
  <c r="AZ9" i="26"/>
  <c r="BH9" i="26" s="1"/>
  <c r="BA21" i="32"/>
  <c r="AZ21" i="32"/>
  <c r="BH21" i="32" s="1"/>
  <c r="BA49" i="26"/>
  <c r="AZ49" i="26"/>
  <c r="BH49" i="26" s="1"/>
  <c r="AZ65" i="32"/>
  <c r="BH65" i="32" s="1"/>
  <c r="BA65" i="32"/>
  <c r="BA81" i="34"/>
  <c r="AZ81" i="34"/>
  <c r="BH81" i="34" s="1"/>
  <c r="AX7" i="32"/>
  <c r="AW7" i="32"/>
  <c r="AX23" i="34"/>
  <c r="AW23" i="34"/>
  <c r="AX39" i="26"/>
  <c r="AW39" i="26"/>
  <c r="AX55" i="34"/>
  <c r="AW55" i="34"/>
  <c r="AX71" i="34"/>
  <c r="AW71" i="34"/>
  <c r="AW87" i="26"/>
  <c r="AX87" i="26"/>
  <c r="AU9" i="33"/>
  <c r="AT9" i="33"/>
  <c r="AU25" i="26"/>
  <c r="AT25" i="26"/>
  <c r="AU37" i="33"/>
  <c r="AT37" i="33"/>
  <c r="AU57" i="34"/>
  <c r="AT57" i="34"/>
  <c r="AU77" i="33"/>
  <c r="AT77" i="33"/>
  <c r="AR7" i="33"/>
  <c r="AQ7" i="33"/>
  <c r="AQ23" i="32"/>
  <c r="AR23" i="32"/>
  <c r="AQ35" i="34"/>
  <c r="AR35" i="34"/>
  <c r="AR51" i="34"/>
  <c r="AQ51" i="34"/>
  <c r="AR67" i="34"/>
  <c r="AQ67" i="34"/>
  <c r="AQ83" i="33"/>
  <c r="AR83" i="33"/>
  <c r="AO53" i="34"/>
  <c r="AL7" i="26"/>
  <c r="AK7" i="26"/>
  <c r="AK27" i="32"/>
  <c r="AL27" i="32"/>
  <c r="AK43" i="26"/>
  <c r="AL43" i="26"/>
  <c r="AL59" i="26"/>
  <c r="AK59" i="26"/>
  <c r="AL79" i="34"/>
  <c r="AK79" i="34"/>
  <c r="AL87" i="34"/>
  <c r="AK87" i="34"/>
  <c r="AH13" i="34"/>
  <c r="AI13" i="34"/>
  <c r="AH29" i="33"/>
  <c r="AI29" i="33"/>
  <c r="AI49" i="33"/>
  <c r="AH49" i="33"/>
  <c r="AI65" i="26"/>
  <c r="AH65" i="26"/>
  <c r="AH81" i="32"/>
  <c r="AI81" i="32"/>
  <c r="AF11" i="33"/>
  <c r="AE11" i="33"/>
  <c r="BI11" i="33" s="1"/>
  <c r="AF27" i="33"/>
  <c r="AE27" i="33"/>
  <c r="BI27" i="33" s="1"/>
  <c r="AF43" i="32"/>
  <c r="AE43" i="32"/>
  <c r="BI43" i="32" s="1"/>
  <c r="AF59" i="33"/>
  <c r="AE59" i="33"/>
  <c r="BI59" i="33" s="1"/>
  <c r="AF71" i="26"/>
  <c r="AE71" i="26"/>
  <c r="BI71" i="26" s="1"/>
  <c r="AF91" i="34"/>
  <c r="AE91" i="34"/>
  <c r="BI91" i="34" s="1"/>
  <c r="BD53" i="33"/>
  <c r="BC53" i="33"/>
  <c r="BC57" i="32"/>
  <c r="BD57" i="32"/>
  <c r="BC61" i="33"/>
  <c r="BD61" i="33"/>
  <c r="BC65" i="26"/>
  <c r="BD65" i="26"/>
  <c r="BC69" i="33"/>
  <c r="BD69" i="33"/>
  <c r="BD73" i="32"/>
  <c r="BC73" i="32"/>
  <c r="BC77" i="34"/>
  <c r="BD77" i="34"/>
  <c r="BD81" i="26"/>
  <c r="BC81" i="26"/>
  <c r="BD85" i="26"/>
  <c r="BC85" i="26"/>
  <c r="BD89" i="34"/>
  <c r="BC89" i="34"/>
  <c r="BD93" i="32"/>
  <c r="BC93" i="32"/>
  <c r="BA7" i="33"/>
  <c r="AZ7" i="33"/>
  <c r="BH7" i="33" s="1"/>
  <c r="BA11" i="32"/>
  <c r="AZ11" i="32"/>
  <c r="BH11" i="32" s="1"/>
  <c r="AZ15" i="33"/>
  <c r="BH15" i="33" s="1"/>
  <c r="BA15" i="33"/>
  <c r="AZ19" i="26"/>
  <c r="BH19" i="26" s="1"/>
  <c r="BA19" i="26"/>
  <c r="AZ23" i="32"/>
  <c r="BH23" i="32" s="1"/>
  <c r="BA23" i="32"/>
  <c r="AZ27" i="26"/>
  <c r="BH27" i="26" s="1"/>
  <c r="BA27" i="26"/>
  <c r="AZ31" i="26"/>
  <c r="BH31" i="26" s="1"/>
  <c r="BA31" i="26"/>
  <c r="AZ35" i="26"/>
  <c r="BH35" i="26" s="1"/>
  <c r="BA35" i="26"/>
  <c r="AZ39" i="33"/>
  <c r="BH39" i="33" s="1"/>
  <c r="BA39" i="33"/>
  <c r="BA43" i="33"/>
  <c r="AZ43" i="33"/>
  <c r="BH43" i="33" s="1"/>
  <c r="BA47" i="26"/>
  <c r="AZ47" i="26"/>
  <c r="BH47" i="26" s="1"/>
  <c r="AZ51" i="32"/>
  <c r="BH51" i="32" s="1"/>
  <c r="BA51" i="32"/>
  <c r="AZ55" i="34"/>
  <c r="BH55" i="34" s="1"/>
  <c r="BA55" i="34"/>
  <c r="AZ59" i="26"/>
  <c r="BH59" i="26" s="1"/>
  <c r="BA59" i="26"/>
  <c r="AZ63" i="33"/>
  <c r="BH63" i="33" s="1"/>
  <c r="BA63" i="33"/>
  <c r="AZ67" i="34"/>
  <c r="BH67" i="34" s="1"/>
  <c r="BA67" i="34"/>
  <c r="AZ71" i="32"/>
  <c r="BH71" i="32" s="1"/>
  <c r="BA71" i="32"/>
  <c r="BA75" i="33"/>
  <c r="AZ75" i="33"/>
  <c r="BH75" i="33" s="1"/>
  <c r="BA79" i="32"/>
  <c r="AZ79" i="32"/>
  <c r="BH79" i="32" s="1"/>
  <c r="AZ83" i="34"/>
  <c r="BH83" i="34" s="1"/>
  <c r="BA83" i="34"/>
  <c r="AZ87" i="33"/>
  <c r="BH87" i="33" s="1"/>
  <c r="BA87" i="33"/>
  <c r="AZ91" i="33"/>
  <c r="BH91" i="33" s="1"/>
  <c r="BA91" i="33"/>
  <c r="AW9" i="26"/>
  <c r="AX9" i="26"/>
  <c r="AW13" i="26"/>
  <c r="AX13" i="26"/>
  <c r="AW17" i="26"/>
  <c r="AX17" i="26"/>
  <c r="AX21" i="33"/>
  <c r="AW21" i="33"/>
  <c r="AW25" i="32"/>
  <c r="AX25" i="32"/>
  <c r="AW29" i="34"/>
  <c r="AX29" i="34"/>
  <c r="AX33" i="34"/>
  <c r="AW33" i="34"/>
  <c r="AX37" i="33"/>
  <c r="AW37" i="33"/>
  <c r="AW41" i="32"/>
  <c r="AX41" i="32"/>
  <c r="AX45" i="26"/>
  <c r="AW45" i="26"/>
  <c r="AW49" i="26"/>
  <c r="AX49" i="26"/>
  <c r="AW53" i="33"/>
  <c r="AX53" i="33"/>
  <c r="AW57" i="32"/>
  <c r="AX57" i="32"/>
  <c r="AX61" i="34"/>
  <c r="AW61" i="34"/>
  <c r="AW65" i="32"/>
  <c r="AX65" i="32"/>
  <c r="AW69" i="33"/>
  <c r="AX69" i="33"/>
  <c r="AX73" i="32"/>
  <c r="AW73" i="32"/>
  <c r="AW77" i="34"/>
  <c r="AX77" i="34"/>
  <c r="AW81" i="32"/>
  <c r="AX81" i="32"/>
  <c r="AW85" i="26"/>
  <c r="AX85" i="26"/>
  <c r="AX89" i="34"/>
  <c r="AW89" i="34"/>
  <c r="AW93" i="32"/>
  <c r="AX93" i="32"/>
  <c r="AT7" i="33"/>
  <c r="AU7" i="33"/>
  <c r="AT11" i="26"/>
  <c r="AU11" i="26"/>
  <c r="AU15" i="33"/>
  <c r="AT15" i="33"/>
  <c r="AT19" i="33"/>
  <c r="AU19" i="33"/>
  <c r="AT23" i="32"/>
  <c r="AU23" i="32"/>
  <c r="AU27" i="26"/>
  <c r="AT27" i="26"/>
  <c r="AT31" i="26"/>
  <c r="AU31" i="26"/>
  <c r="AU35" i="33"/>
  <c r="AT35" i="33"/>
  <c r="AU39" i="32"/>
  <c r="AT39" i="32"/>
  <c r="AT43" i="32"/>
  <c r="AU43" i="32"/>
  <c r="AT47" i="26"/>
  <c r="AU47" i="26"/>
  <c r="AT51" i="33"/>
  <c r="AU51" i="33"/>
  <c r="AU55" i="33"/>
  <c r="AT55" i="33"/>
  <c r="AU59" i="26"/>
  <c r="AT59" i="26"/>
  <c r="AT63" i="26"/>
  <c r="AU63" i="26"/>
  <c r="AU67" i="33"/>
  <c r="AT67" i="33"/>
  <c r="AT71" i="34"/>
  <c r="AU71" i="34"/>
  <c r="AT75" i="26"/>
  <c r="AU75" i="26"/>
  <c r="AU79" i="26"/>
  <c r="AT79" i="26"/>
  <c r="AU83" i="26"/>
  <c r="AT83" i="26"/>
  <c r="AU87" i="33"/>
  <c r="AT87" i="33"/>
  <c r="AT91" i="34"/>
  <c r="AU91" i="34"/>
  <c r="AT5" i="34"/>
  <c r="AU5" i="34"/>
  <c r="AR9" i="26"/>
  <c r="AQ9" i="26"/>
  <c r="AR13" i="32"/>
  <c r="AQ13" i="32"/>
  <c r="AQ17" i="34"/>
  <c r="AR17" i="34"/>
  <c r="AQ21" i="34"/>
  <c r="AR21" i="34"/>
  <c r="AR25" i="26"/>
  <c r="AQ25" i="26"/>
  <c r="AQ29" i="33"/>
  <c r="AR29" i="33"/>
  <c r="AQ33" i="32"/>
  <c r="AR33" i="32"/>
  <c r="AR37" i="32"/>
  <c r="AQ37" i="32"/>
  <c r="AQ41" i="26"/>
  <c r="AR41" i="26"/>
  <c r="AR45" i="34"/>
  <c r="AQ45" i="34"/>
  <c r="AQ49" i="33"/>
  <c r="AR49" i="33"/>
  <c r="AR53" i="34"/>
  <c r="AQ53" i="34"/>
  <c r="AR57" i="33"/>
  <c r="AQ57" i="33"/>
  <c r="AR61" i="34"/>
  <c r="AQ61" i="34"/>
  <c r="AQ65" i="33"/>
  <c r="AR65" i="33"/>
  <c r="AR69" i="32"/>
  <c r="AQ69" i="32"/>
  <c r="AQ73" i="33"/>
  <c r="AR73" i="33"/>
  <c r="AR77" i="26"/>
  <c r="AQ77" i="26"/>
  <c r="AR81" i="34"/>
  <c r="AQ81" i="34"/>
  <c r="AR85" i="32"/>
  <c r="AQ85" i="32"/>
  <c r="AR89" i="26"/>
  <c r="AQ89" i="26"/>
  <c r="AR93" i="33"/>
  <c r="AQ93" i="33"/>
  <c r="AO39" i="33"/>
  <c r="AO47" i="32"/>
  <c r="AO51" i="33"/>
  <c r="AO51" i="34"/>
  <c r="AO55" i="34"/>
  <c r="AO67" i="34"/>
  <c r="AO67" i="26"/>
  <c r="AO67" i="32"/>
  <c r="AO79" i="34"/>
  <c r="AO83" i="34"/>
  <c r="AO87" i="33"/>
  <c r="AO5" i="34"/>
  <c r="AK9" i="34"/>
  <c r="AL9" i="34"/>
  <c r="AK13" i="34"/>
  <c r="AL13" i="34"/>
  <c r="AK17" i="33"/>
  <c r="AL17" i="33"/>
  <c r="AL21" i="32"/>
  <c r="AK21" i="32"/>
  <c r="AL25" i="33"/>
  <c r="AK25" i="33"/>
  <c r="AL29" i="32"/>
  <c r="AK29" i="32"/>
  <c r="AL33" i="33"/>
  <c r="AK33" i="33"/>
  <c r="AK37" i="26"/>
  <c r="AL37" i="26"/>
  <c r="AL41" i="26"/>
  <c r="AK41" i="26"/>
  <c r="AL45" i="26"/>
  <c r="AK45" i="26"/>
  <c r="AL49" i="34"/>
  <c r="AK49" i="34"/>
  <c r="AK53" i="32"/>
  <c r="AL53" i="32"/>
  <c r="AL57" i="33"/>
  <c r="AK57" i="33"/>
  <c r="AL61" i="26"/>
  <c r="AK61" i="26"/>
  <c r="AL65" i="34"/>
  <c r="AK65" i="34"/>
  <c r="AK69" i="33"/>
  <c r="AL69" i="33"/>
  <c r="AK73" i="34"/>
  <c r="AL73" i="34"/>
  <c r="AL77" i="33"/>
  <c r="AK77" i="33"/>
  <c r="AL81" i="34"/>
  <c r="AK81" i="34"/>
  <c r="AL85" i="26"/>
  <c r="AK85" i="26"/>
  <c r="AL89" i="32"/>
  <c r="AK89" i="32"/>
  <c r="AL93" i="26"/>
  <c r="AK93" i="26"/>
  <c r="AI7" i="34"/>
  <c r="AH7" i="34"/>
  <c r="AI11" i="34"/>
  <c r="AH11" i="34"/>
  <c r="AH15" i="26"/>
  <c r="AI15" i="26"/>
  <c r="AI19" i="34"/>
  <c r="AH19" i="34"/>
  <c r="AI23" i="26"/>
  <c r="AH23" i="26"/>
  <c r="AI27" i="33"/>
  <c r="AH27" i="33"/>
  <c r="AI31" i="32"/>
  <c r="AH31" i="32"/>
  <c r="AI35" i="26"/>
  <c r="AH35" i="26"/>
  <c r="AI39" i="26"/>
  <c r="AH39" i="26"/>
  <c r="AI43" i="34"/>
  <c r="AH43" i="34"/>
  <c r="AH47" i="26"/>
  <c r="AI47" i="26"/>
  <c r="AI51" i="32"/>
  <c r="AH51" i="32"/>
  <c r="AH55" i="26"/>
  <c r="AI55" i="26"/>
  <c r="AI59" i="34"/>
  <c r="AH59" i="34"/>
  <c r="AI63" i="32"/>
  <c r="AH63" i="32"/>
  <c r="AH67" i="26"/>
  <c r="AI67" i="26"/>
  <c r="AH71" i="34"/>
  <c r="AI71" i="34"/>
  <c r="AI75" i="33"/>
  <c r="AH75" i="33"/>
  <c r="AH79" i="34"/>
  <c r="AI79" i="34"/>
  <c r="AI83" i="33"/>
  <c r="AH83" i="33"/>
  <c r="AI87" i="34"/>
  <c r="AH87" i="34"/>
  <c r="AI91" i="26"/>
  <c r="AH91" i="26"/>
  <c r="AF9" i="26"/>
  <c r="AE9" i="26"/>
  <c r="BI9" i="26" s="1"/>
  <c r="AE13" i="26"/>
  <c r="BI13" i="26" s="1"/>
  <c r="AF13" i="26"/>
  <c r="AF17" i="32"/>
  <c r="AE17" i="32"/>
  <c r="BI17" i="32" s="1"/>
  <c r="AF21" i="26"/>
  <c r="AE21" i="26"/>
  <c r="BI21" i="26" s="1"/>
  <c r="AE25" i="26"/>
  <c r="BI25" i="26" s="1"/>
  <c r="AF25" i="26"/>
  <c r="AE29" i="34"/>
  <c r="BI29" i="34" s="1"/>
  <c r="AF29" i="34"/>
  <c r="AF33" i="34"/>
  <c r="AE33" i="34"/>
  <c r="BI33" i="34" s="1"/>
  <c r="AE37" i="34"/>
  <c r="BI37" i="34" s="1"/>
  <c r="AF37" i="34"/>
  <c r="AF41" i="33"/>
  <c r="AE41" i="33"/>
  <c r="BI41" i="33" s="1"/>
  <c r="AF45" i="33"/>
  <c r="AE45" i="33"/>
  <c r="BI45" i="33" s="1"/>
  <c r="AE49" i="32"/>
  <c r="BI49" i="32" s="1"/>
  <c r="AF49" i="32"/>
  <c r="AF53" i="26"/>
  <c r="AE53" i="26"/>
  <c r="BI53" i="26" s="1"/>
  <c r="AE57" i="32"/>
  <c r="BI57" i="32" s="1"/>
  <c r="AF57" i="32"/>
  <c r="AF61" i="32"/>
  <c r="AE61" i="32"/>
  <c r="BI61" i="32" s="1"/>
  <c r="AE65" i="33"/>
  <c r="BI65" i="33" s="1"/>
  <c r="AF65" i="33"/>
  <c r="AF69" i="26"/>
  <c r="AE69" i="26"/>
  <c r="BI69" i="26" s="1"/>
  <c r="AE73" i="34"/>
  <c r="BI73" i="34" s="1"/>
  <c r="AF73" i="34"/>
  <c r="AF77" i="32"/>
  <c r="AE77" i="32"/>
  <c r="BI77" i="32" s="1"/>
  <c r="AE81" i="26"/>
  <c r="BI81" i="26" s="1"/>
  <c r="AF81" i="26"/>
  <c r="AF85" i="33"/>
  <c r="AE85" i="33"/>
  <c r="BI85" i="33" s="1"/>
  <c r="AF89" i="34"/>
  <c r="AE89" i="34"/>
  <c r="BI89" i="34" s="1"/>
  <c r="AE93" i="32"/>
  <c r="BI93" i="32" s="1"/>
  <c r="AF93" i="32"/>
  <c r="AE90" i="32"/>
  <c r="BI90" i="32" s="1"/>
  <c r="AF90" i="32"/>
  <c r="BF25" i="26"/>
  <c r="BG25" i="26"/>
  <c r="BF33" i="33"/>
  <c r="BG33" i="33"/>
  <c r="BF49" i="33"/>
  <c r="BG49" i="33"/>
  <c r="BF65" i="32"/>
  <c r="BG65" i="32"/>
  <c r="BG81" i="26"/>
  <c r="BF81" i="26"/>
  <c r="BD7" i="34"/>
  <c r="BC7" i="34"/>
  <c r="BD23" i="32"/>
  <c r="BC23" i="32"/>
  <c r="BD39" i="34"/>
  <c r="BC39" i="34"/>
  <c r="BC55" i="32"/>
  <c r="BD55" i="32"/>
  <c r="BC75" i="33"/>
  <c r="BD75" i="33"/>
  <c r="BC91" i="26"/>
  <c r="BD91" i="26"/>
  <c r="BA13" i="26"/>
  <c r="AZ13" i="26"/>
  <c r="BH13" i="26" s="1"/>
  <c r="BA25" i="26"/>
  <c r="AZ25" i="26"/>
  <c r="BH25" i="26" s="1"/>
  <c r="AZ37" i="34"/>
  <c r="BH37" i="34" s="1"/>
  <c r="BA37" i="34"/>
  <c r="BA53" i="33"/>
  <c r="AZ53" i="33"/>
  <c r="BH53" i="33" s="1"/>
  <c r="AZ69" i="34"/>
  <c r="BH69" i="34" s="1"/>
  <c r="BA69" i="34"/>
  <c r="BA85" i="26"/>
  <c r="AZ85" i="26"/>
  <c r="BH85" i="26" s="1"/>
  <c r="AW11" i="26"/>
  <c r="AX11" i="26"/>
  <c r="AW27" i="32"/>
  <c r="AX27" i="32"/>
  <c r="AW47" i="34"/>
  <c r="AX47" i="34"/>
  <c r="AX59" i="26"/>
  <c r="AW59" i="26"/>
  <c r="AX75" i="26"/>
  <c r="AW75" i="26"/>
  <c r="AW91" i="32"/>
  <c r="AX91" i="32"/>
  <c r="AU17" i="33"/>
  <c r="AT17" i="33"/>
  <c r="AT33" i="32"/>
  <c r="AU33" i="32"/>
  <c r="AU49" i="26"/>
  <c r="AT49" i="26"/>
  <c r="AU65" i="33"/>
  <c r="AT65" i="33"/>
  <c r="AT73" i="34"/>
  <c r="AU73" i="34"/>
  <c r="AT89" i="32"/>
  <c r="AU89" i="32"/>
  <c r="AR15" i="26"/>
  <c r="AQ15" i="26"/>
  <c r="AR31" i="26"/>
  <c r="AQ31" i="26"/>
  <c r="AR47" i="34"/>
  <c r="AQ47" i="34"/>
  <c r="AQ63" i="32"/>
  <c r="AR63" i="32"/>
  <c r="AR79" i="34"/>
  <c r="AQ79" i="34"/>
  <c r="AO57" i="32"/>
  <c r="AO73" i="34"/>
  <c r="AK11" i="26"/>
  <c r="AL11" i="26"/>
  <c r="AL35" i="26"/>
  <c r="AK35" i="26"/>
  <c r="AK47" i="33"/>
  <c r="AL47" i="33"/>
  <c r="AK67" i="33"/>
  <c r="AL67" i="33"/>
  <c r="AK83" i="32"/>
  <c r="AL83" i="32"/>
  <c r="AL5" i="34"/>
  <c r="AK5" i="34"/>
  <c r="AH25" i="32"/>
  <c r="AI25" i="32"/>
  <c r="AI33" i="32"/>
  <c r="AH33" i="32"/>
  <c r="AI41" i="26"/>
  <c r="AH41" i="26"/>
  <c r="AH57" i="33"/>
  <c r="AI57" i="33"/>
  <c r="AI73" i="32"/>
  <c r="AH73" i="32"/>
  <c r="AI89" i="26"/>
  <c r="AH89" i="26"/>
  <c r="AF19" i="26"/>
  <c r="AE19" i="26"/>
  <c r="BI19" i="26" s="1"/>
  <c r="AF35" i="26"/>
  <c r="AE35" i="26"/>
  <c r="BI35" i="26" s="1"/>
  <c r="AF51" i="33"/>
  <c r="AE51" i="33"/>
  <c r="BI51" i="33" s="1"/>
  <c r="AF67" i="26"/>
  <c r="AE67" i="26"/>
  <c r="BI67" i="26" s="1"/>
  <c r="AE83" i="34"/>
  <c r="BI83" i="34" s="1"/>
  <c r="AF83" i="34"/>
  <c r="BG48" i="34"/>
  <c r="BF48" i="34"/>
  <c r="BF52" i="34"/>
  <c r="BG52" i="34"/>
  <c r="BG56" i="26"/>
  <c r="BF56" i="26"/>
  <c r="BF60" i="32"/>
  <c r="BG60" i="32"/>
  <c r="BG64" i="33"/>
  <c r="BF64" i="33"/>
  <c r="BG68" i="33"/>
  <c r="BF68" i="33"/>
  <c r="BF72" i="32"/>
  <c r="BG72" i="32"/>
  <c r="BF76" i="26"/>
  <c r="BG76" i="26"/>
  <c r="BF80" i="34"/>
  <c r="BG80" i="34"/>
  <c r="BF84" i="33"/>
  <c r="BG84" i="33"/>
  <c r="BG88" i="34"/>
  <c r="BF88" i="34"/>
  <c r="BG92" i="32"/>
  <c r="BF92" i="32"/>
  <c r="BD6" i="34"/>
  <c r="BC6" i="34"/>
  <c r="BC10" i="32"/>
  <c r="BD10" i="32"/>
  <c r="BD14" i="34"/>
  <c r="BC14" i="34"/>
  <c r="BC18" i="32"/>
  <c r="BD18" i="32"/>
  <c r="BD22" i="26"/>
  <c r="BC22" i="26"/>
  <c r="BC26" i="26"/>
  <c r="BD26" i="26"/>
  <c r="BD30" i="33"/>
  <c r="BC30" i="33"/>
  <c r="BC34" i="32"/>
  <c r="BD34" i="32"/>
  <c r="BD38" i="32"/>
  <c r="BC38" i="32"/>
  <c r="BC42" i="26"/>
  <c r="BD42" i="26"/>
  <c r="BC46" i="34"/>
  <c r="BD46" i="34"/>
  <c r="BD50" i="34"/>
  <c r="BC50" i="34"/>
  <c r="BC54" i="32"/>
  <c r="BD54" i="32"/>
  <c r="BD58" i="32"/>
  <c r="BC58" i="32"/>
  <c r="BD62" i="33"/>
  <c r="BC62" i="33"/>
  <c r="BC66" i="33"/>
  <c r="BD66" i="33"/>
  <c r="BC70" i="26"/>
  <c r="BD70" i="26"/>
  <c r="BD74" i="34"/>
  <c r="BC74" i="34"/>
  <c r="BC78" i="33"/>
  <c r="BD78" i="33"/>
  <c r="BC82" i="34"/>
  <c r="BD82" i="34"/>
  <c r="BD86" i="33"/>
  <c r="BC86" i="33"/>
  <c r="BD90" i="32"/>
  <c r="BC90" i="32"/>
  <c r="BD94" i="33"/>
  <c r="BC94" i="33"/>
  <c r="AZ8" i="26"/>
  <c r="BH8" i="26" s="1"/>
  <c r="BA8" i="26"/>
  <c r="BA12" i="34"/>
  <c r="AZ12" i="34"/>
  <c r="BH12" i="34" s="1"/>
  <c r="BA16" i="26"/>
  <c r="AZ16" i="26"/>
  <c r="BH16" i="26" s="1"/>
  <c r="AZ20" i="33"/>
  <c r="BH20" i="33" s="1"/>
  <c r="BA20" i="33"/>
  <c r="BA24" i="32"/>
  <c r="AZ24" i="32"/>
  <c r="BH24" i="32" s="1"/>
  <c r="AZ28" i="33"/>
  <c r="BH28" i="33" s="1"/>
  <c r="BA28" i="33"/>
  <c r="AZ32" i="26"/>
  <c r="BH32" i="26" s="1"/>
  <c r="BA32" i="26"/>
  <c r="AZ36" i="32"/>
  <c r="BH36" i="32" s="1"/>
  <c r="BA36" i="32"/>
  <c r="AZ40" i="26"/>
  <c r="BH40" i="26" s="1"/>
  <c r="BA40" i="26"/>
  <c r="BA44" i="34"/>
  <c r="AZ44" i="34"/>
  <c r="BH44" i="34" s="1"/>
  <c r="BA48" i="33"/>
  <c r="AZ48" i="33"/>
  <c r="BH48" i="33" s="1"/>
  <c r="AZ52" i="26"/>
  <c r="BH52" i="26" s="1"/>
  <c r="BA52" i="26"/>
  <c r="BA56" i="34"/>
  <c r="AZ56" i="34"/>
  <c r="BH56" i="34" s="1"/>
  <c r="AZ60" i="33"/>
  <c r="BH60" i="33" s="1"/>
  <c r="BA60" i="33"/>
  <c r="AZ64" i="26"/>
  <c r="BH64" i="26" s="1"/>
  <c r="BA64" i="26"/>
  <c r="AZ68" i="32"/>
  <c r="BH68" i="32" s="1"/>
  <c r="BA68" i="32"/>
  <c r="AZ72" i="26"/>
  <c r="BH72" i="26" s="1"/>
  <c r="BA72" i="26"/>
  <c r="BA76" i="34"/>
  <c r="AZ76" i="34"/>
  <c r="BH76" i="34" s="1"/>
  <c r="AZ80" i="34"/>
  <c r="BH80" i="34" s="1"/>
  <c r="BA80" i="34"/>
  <c r="AZ84" i="33"/>
  <c r="BH84" i="33" s="1"/>
  <c r="BA84" i="33"/>
  <c r="BA88" i="34"/>
  <c r="AZ88" i="34"/>
  <c r="BH88" i="34" s="1"/>
  <c r="BA92" i="26"/>
  <c r="AZ92" i="26"/>
  <c r="BH92" i="26" s="1"/>
  <c r="AX6" i="26"/>
  <c r="AW6" i="26"/>
  <c r="AW10" i="26"/>
  <c r="AX10" i="26"/>
  <c r="AW14" i="32"/>
  <c r="AX14" i="32"/>
  <c r="AW18" i="33"/>
  <c r="AX18" i="33"/>
  <c r="AX22" i="34"/>
  <c r="AW22" i="34"/>
  <c r="AX26" i="34"/>
  <c r="AW26" i="34"/>
  <c r="AW30" i="32"/>
  <c r="AX30" i="32"/>
  <c r="AW34" i="33"/>
  <c r="AX34" i="33"/>
  <c r="AX38" i="34"/>
  <c r="AW38" i="34"/>
  <c r="AX42" i="33"/>
  <c r="AW42" i="33"/>
  <c r="AW46" i="33"/>
  <c r="AX46" i="33"/>
  <c r="AW50" i="26"/>
  <c r="AX50" i="26"/>
  <c r="AX54" i="34"/>
  <c r="AW54" i="34"/>
  <c r="AX58" i="32"/>
  <c r="AW58" i="32"/>
  <c r="AX62" i="26"/>
  <c r="AW62" i="26"/>
  <c r="AX66" i="26"/>
  <c r="AW66" i="26"/>
  <c r="AW70" i="33"/>
  <c r="AX70" i="33"/>
  <c r="AW74" i="26"/>
  <c r="AX74" i="26"/>
  <c r="AW78" i="32"/>
  <c r="AX78" i="32"/>
  <c r="AX82" i="34"/>
  <c r="AW82" i="34"/>
  <c r="AW86" i="32"/>
  <c r="AX86" i="32"/>
  <c r="AX90" i="33"/>
  <c r="AW90" i="33"/>
  <c r="AX94" i="33"/>
  <c r="AW94" i="33"/>
  <c r="AU8" i="26"/>
  <c r="AT8" i="26"/>
  <c r="AU12" i="26"/>
  <c r="AT12" i="26"/>
  <c r="AU16" i="33"/>
  <c r="AT16" i="33"/>
  <c r="AU20" i="34"/>
  <c r="AT20" i="34"/>
  <c r="AU24" i="33"/>
  <c r="AT24" i="33"/>
  <c r="AT28" i="32"/>
  <c r="AU28" i="32"/>
  <c r="AT32" i="32"/>
  <c r="AU32" i="32"/>
  <c r="AT36" i="33"/>
  <c r="AU36" i="33"/>
  <c r="AU40" i="34"/>
  <c r="AT40" i="34"/>
  <c r="AU44" i="32"/>
  <c r="AT44" i="32"/>
  <c r="AT48" i="26"/>
  <c r="AU48" i="26"/>
  <c r="AU52" i="33"/>
  <c r="AT52" i="33"/>
  <c r="AU56" i="26"/>
  <c r="AT56" i="26"/>
  <c r="AU60" i="32"/>
  <c r="AT60" i="32"/>
  <c r="AT64" i="26"/>
  <c r="AU64" i="26"/>
  <c r="AT68" i="34"/>
  <c r="AU68" i="34"/>
  <c r="AT72" i="33"/>
  <c r="AU72" i="33"/>
  <c r="AT76" i="26"/>
  <c r="AU76" i="26"/>
  <c r="AT80" i="33"/>
  <c r="AU80" i="33"/>
  <c r="AU84" i="33"/>
  <c r="AT84" i="33"/>
  <c r="AT88" i="26"/>
  <c r="AU88" i="26"/>
  <c r="AU92" i="34"/>
  <c r="AT92" i="34"/>
  <c r="AQ6" i="26"/>
  <c r="AR6" i="26"/>
  <c r="AQ10" i="32"/>
  <c r="AR10" i="32"/>
  <c r="AR14" i="34"/>
  <c r="AQ14" i="34"/>
  <c r="AQ18" i="32"/>
  <c r="AR18" i="32"/>
  <c r="AR22" i="32"/>
  <c r="AQ22" i="32"/>
  <c r="AR26" i="26"/>
  <c r="AQ26" i="26"/>
  <c r="AR30" i="33"/>
  <c r="AQ30" i="33"/>
  <c r="AR34" i="33"/>
  <c r="AQ34" i="33"/>
  <c r="AR38" i="32"/>
  <c r="AQ38" i="32"/>
  <c r="AQ42" i="32"/>
  <c r="AR42" i="32"/>
  <c r="AR46" i="34"/>
  <c r="AQ46" i="34"/>
  <c r="AQ50" i="34"/>
  <c r="AR50" i="34"/>
  <c r="AQ54" i="32"/>
  <c r="AR54" i="32"/>
  <c r="AQ58" i="26"/>
  <c r="AR58" i="26"/>
  <c r="AR62" i="33"/>
  <c r="AQ62" i="33"/>
  <c r="AQ66" i="33"/>
  <c r="AR66" i="33"/>
  <c r="AR70" i="34"/>
  <c r="AQ70" i="34"/>
  <c r="AR74" i="26"/>
  <c r="AQ74" i="26"/>
  <c r="AQ78" i="33"/>
  <c r="AR78" i="33"/>
  <c r="AQ82" i="33"/>
  <c r="AR82" i="33"/>
  <c r="AQ86" i="26"/>
  <c r="AR86" i="26"/>
  <c r="AR90" i="32"/>
  <c r="AQ90" i="32"/>
  <c r="AQ94" i="26"/>
  <c r="AR94" i="26"/>
  <c r="AO28" i="33"/>
  <c r="AO40" i="33"/>
  <c r="AO40" i="34"/>
  <c r="AO72" i="33"/>
  <c r="AO72" i="34"/>
  <c r="AO88" i="33"/>
  <c r="AK6" i="33"/>
  <c r="AL6" i="33"/>
  <c r="AK10" i="34"/>
  <c r="AL10" i="34"/>
  <c r="AK14" i="32"/>
  <c r="AL14" i="32"/>
  <c r="AL18" i="26"/>
  <c r="AK18" i="26"/>
  <c r="AL22" i="26"/>
  <c r="AK22" i="26"/>
  <c r="AL26" i="33"/>
  <c r="AK26" i="33"/>
  <c r="AL30" i="32"/>
  <c r="AK30" i="32"/>
  <c r="AK34" i="33"/>
  <c r="AL34" i="33"/>
  <c r="AL38" i="32"/>
  <c r="AK38" i="32"/>
  <c r="AL42" i="33"/>
  <c r="AK42" i="33"/>
  <c r="AL46" i="32"/>
  <c r="AK46" i="32"/>
  <c r="AL50" i="34"/>
  <c r="AK50" i="34"/>
  <c r="AK54" i="33"/>
  <c r="AL54" i="33"/>
  <c r="AL58" i="34"/>
  <c r="AK58" i="34"/>
  <c r="AK62" i="34"/>
  <c r="AL62" i="34"/>
  <c r="AL66" i="33"/>
  <c r="AK66" i="33"/>
  <c r="AL70" i="34"/>
  <c r="AK70" i="34"/>
  <c r="AL74" i="33"/>
  <c r="AK74" i="33"/>
  <c r="AL78" i="33"/>
  <c r="AK78" i="33"/>
  <c r="AK82" i="34"/>
  <c r="AL82" i="34"/>
  <c r="AL86" i="26"/>
  <c r="AK86" i="26"/>
  <c r="AL90" i="34"/>
  <c r="AK90" i="34"/>
  <c r="AK94" i="33"/>
  <c r="AL94" i="33"/>
  <c r="AI8" i="26"/>
  <c r="AH8" i="26"/>
  <c r="AI12" i="26"/>
  <c r="AH12" i="26"/>
  <c r="AH16" i="26"/>
  <c r="AI16" i="26"/>
  <c r="AI20" i="26"/>
  <c r="AH20" i="26"/>
  <c r="AH24" i="33"/>
  <c r="AI24" i="33"/>
  <c r="AH28" i="32"/>
  <c r="AI28" i="32"/>
  <c r="AH32" i="32"/>
  <c r="AI32" i="32"/>
  <c r="AI36" i="32"/>
  <c r="AH36" i="32"/>
  <c r="AH40" i="33"/>
  <c r="AI40" i="33"/>
  <c r="AH44" i="33"/>
  <c r="AI44" i="33"/>
  <c r="AI48" i="26"/>
  <c r="AH48" i="26"/>
  <c r="AH52" i="26"/>
  <c r="AI52" i="26"/>
  <c r="AI56" i="32"/>
  <c r="AH56" i="32"/>
  <c r="AI60" i="34"/>
  <c r="AH60" i="34"/>
  <c r="AI64" i="32"/>
  <c r="AH64" i="32"/>
  <c r="AH68" i="32"/>
  <c r="AI68" i="32"/>
  <c r="AH72" i="34"/>
  <c r="AI72" i="34"/>
  <c r="AI76" i="32"/>
  <c r="AH76" i="32"/>
  <c r="AI80" i="26"/>
  <c r="AH80" i="26"/>
  <c r="AI84" i="33"/>
  <c r="AH84" i="33"/>
  <c r="AI88" i="32"/>
  <c r="AH88" i="32"/>
  <c r="AH92" i="34"/>
  <c r="AI92" i="34"/>
  <c r="AF6" i="26"/>
  <c r="AE6" i="26"/>
  <c r="BI6" i="26" s="1"/>
  <c r="AE10" i="33"/>
  <c r="BI10" i="33" s="1"/>
  <c r="AF10" i="33"/>
  <c r="AF14" i="32"/>
  <c r="AE14" i="32"/>
  <c r="BI14" i="32" s="1"/>
  <c r="AE18" i="26"/>
  <c r="BI18" i="26" s="1"/>
  <c r="AF18" i="26"/>
  <c r="AF22" i="34"/>
  <c r="AE22" i="34"/>
  <c r="BI22" i="34" s="1"/>
  <c r="AF26" i="33"/>
  <c r="AE26" i="33"/>
  <c r="BI26" i="33" s="1"/>
  <c r="AF30" i="34"/>
  <c r="AE30" i="34"/>
  <c r="BI30" i="34" s="1"/>
  <c r="AF34" i="26"/>
  <c r="AE34" i="26"/>
  <c r="BI34" i="26" s="1"/>
  <c r="AF38" i="34"/>
  <c r="AE38" i="34"/>
  <c r="BI38" i="34" s="1"/>
  <c r="AF42" i="33"/>
  <c r="AE42" i="33"/>
  <c r="BI42" i="33" s="1"/>
  <c r="AF46" i="32"/>
  <c r="AE46" i="32"/>
  <c r="BI46" i="32" s="1"/>
  <c r="AF50" i="26"/>
  <c r="AE50" i="26"/>
  <c r="BI50" i="26" s="1"/>
  <c r="AF54" i="34"/>
  <c r="AE54" i="34"/>
  <c r="BI54" i="34" s="1"/>
  <c r="AE58" i="33"/>
  <c r="BI58" i="33" s="1"/>
  <c r="AF58" i="33"/>
  <c r="AE62" i="32"/>
  <c r="BI62" i="32" s="1"/>
  <c r="AF62" i="32"/>
  <c r="AE66" i="26"/>
  <c r="BI66" i="26" s="1"/>
  <c r="AF66" i="26"/>
  <c r="AE70" i="32"/>
  <c r="BI70" i="32" s="1"/>
  <c r="AF70" i="32"/>
  <c r="AE74" i="33"/>
  <c r="BI74" i="33" s="1"/>
  <c r="AF74" i="33"/>
  <c r="AF78" i="34"/>
  <c r="AE78" i="34"/>
  <c r="BI78" i="34" s="1"/>
  <c r="AF82" i="26"/>
  <c r="AE82" i="26"/>
  <c r="BI82" i="26" s="1"/>
  <c r="AF86" i="32"/>
  <c r="AE86" i="32"/>
  <c r="BI86" i="32" s="1"/>
  <c r="BA110" i="33"/>
  <c r="BH110" i="33"/>
  <c r="BF9" i="26"/>
  <c r="BG9" i="26"/>
  <c r="BG17" i="34"/>
  <c r="BF17" i="34"/>
  <c r="BF41" i="34"/>
  <c r="BG41" i="34"/>
  <c r="BF57" i="26"/>
  <c r="BG57" i="26"/>
  <c r="BF77" i="26"/>
  <c r="BG77" i="26"/>
  <c r="BF89" i="32"/>
  <c r="BG89" i="32"/>
  <c r="BC19" i="32"/>
  <c r="BD19" i="32"/>
  <c r="BD35" i="26"/>
  <c r="BC35" i="26"/>
  <c r="BD51" i="33"/>
  <c r="BC51" i="33"/>
  <c r="BC63" i="32"/>
  <c r="BD63" i="32"/>
  <c r="BC79" i="34"/>
  <c r="BD79" i="34"/>
  <c r="BA33" i="32"/>
  <c r="AZ33" i="32"/>
  <c r="BH33" i="32" s="1"/>
  <c r="BA45" i="26"/>
  <c r="AZ45" i="26"/>
  <c r="BH45" i="26" s="1"/>
  <c r="BA61" i="34"/>
  <c r="AZ61" i="34"/>
  <c r="BH61" i="34" s="1"/>
  <c r="BA77" i="34"/>
  <c r="AZ77" i="34"/>
  <c r="BH77" i="34" s="1"/>
  <c r="AZ93" i="32"/>
  <c r="BH93" i="32" s="1"/>
  <c r="BA93" i="32"/>
  <c r="AW19" i="26"/>
  <c r="AX19" i="26"/>
  <c r="AW35" i="26"/>
  <c r="AX35" i="26"/>
  <c r="AW51" i="33"/>
  <c r="AX51" i="33"/>
  <c r="AX67" i="26"/>
  <c r="AW67" i="26"/>
  <c r="AW83" i="34"/>
  <c r="AX83" i="34"/>
  <c r="AU13" i="26"/>
  <c r="AT13" i="26"/>
  <c r="AT29" i="32"/>
  <c r="AU29" i="32"/>
  <c r="AT45" i="34"/>
  <c r="AU45" i="34"/>
  <c r="AU61" i="26"/>
  <c r="AT61" i="26"/>
  <c r="AU81" i="26"/>
  <c r="AT81" i="26"/>
  <c r="AU93" i="34"/>
  <c r="AT93" i="34"/>
  <c r="AR19" i="33"/>
  <c r="AQ19" i="33"/>
  <c r="AR39" i="32"/>
  <c r="AQ39" i="32"/>
  <c r="AQ55" i="26"/>
  <c r="AR55" i="26"/>
  <c r="AR71" i="34"/>
  <c r="AQ71" i="34"/>
  <c r="AQ87" i="33"/>
  <c r="AR87" i="33"/>
  <c r="AO65" i="34"/>
  <c r="AK19" i="34"/>
  <c r="AL19" i="34"/>
  <c r="AL31" i="26"/>
  <c r="AK31" i="26"/>
  <c r="AK51" i="26"/>
  <c r="AL51" i="26"/>
  <c r="AL63" i="34"/>
  <c r="AK63" i="34"/>
  <c r="AL71" i="33"/>
  <c r="AK71" i="33"/>
  <c r="AL91" i="32"/>
  <c r="AK91" i="32"/>
  <c r="AI17" i="32"/>
  <c r="AH17" i="32"/>
  <c r="AH37" i="33"/>
  <c r="AI37" i="33"/>
  <c r="AI53" i="32"/>
  <c r="AH53" i="32"/>
  <c r="AH69" i="34"/>
  <c r="AI69" i="34"/>
  <c r="AI85" i="33"/>
  <c r="AH85" i="33"/>
  <c r="AE7" i="34"/>
  <c r="BI7" i="34" s="1"/>
  <c r="AF7" i="34"/>
  <c r="AF23" i="33"/>
  <c r="AE23" i="33"/>
  <c r="BI23" i="33" s="1"/>
  <c r="AF39" i="32"/>
  <c r="AE39" i="32"/>
  <c r="BI39" i="32" s="1"/>
  <c r="AE55" i="26"/>
  <c r="BI55" i="26" s="1"/>
  <c r="AF55" i="26"/>
  <c r="AE75" i="32"/>
  <c r="BI75" i="32" s="1"/>
  <c r="AF75" i="32"/>
  <c r="AE87" i="26"/>
  <c r="BI87" i="26" s="1"/>
  <c r="AF87" i="26"/>
  <c r="AF110" i="34"/>
  <c r="BI110" i="34"/>
  <c r="BF29" i="34"/>
  <c r="BG29" i="34"/>
  <c r="BG37" i="26"/>
  <c r="BF37" i="26"/>
  <c r="BF53" i="34"/>
  <c r="BG53" i="34"/>
  <c r="BF69" i="33"/>
  <c r="BG69" i="33"/>
  <c r="BG85" i="33"/>
  <c r="BF85" i="33"/>
  <c r="BC11" i="26"/>
  <c r="BD11" i="26"/>
  <c r="BD27" i="26"/>
  <c r="BC27" i="26"/>
  <c r="BD43" i="26"/>
  <c r="BC43" i="26"/>
  <c r="BD59" i="34"/>
  <c r="BC59" i="34"/>
  <c r="BD71" i="34"/>
  <c r="BC71" i="34"/>
  <c r="BD87" i="34"/>
  <c r="BC87" i="34"/>
  <c r="AZ17" i="26"/>
  <c r="BH17" i="26" s="1"/>
  <c r="BA17" i="26"/>
  <c r="AZ29" i="33"/>
  <c r="BH29" i="33" s="1"/>
  <c r="BA29" i="33"/>
  <c r="BA41" i="32"/>
  <c r="AZ41" i="32"/>
  <c r="BH41" i="32" s="1"/>
  <c r="AZ57" i="33"/>
  <c r="BH57" i="33" s="1"/>
  <c r="BA57" i="33"/>
  <c r="BA73" i="33"/>
  <c r="AZ73" i="33"/>
  <c r="BH73" i="33" s="1"/>
  <c r="AZ89" i="34"/>
  <c r="BH89" i="34" s="1"/>
  <c r="BA89" i="34"/>
  <c r="AW15" i="26"/>
  <c r="AX15" i="26"/>
  <c r="AX31" i="26"/>
  <c r="AW31" i="26"/>
  <c r="AX43" i="32"/>
  <c r="AW43" i="32"/>
  <c r="AW63" i="34"/>
  <c r="AX63" i="34"/>
  <c r="AX79" i="33"/>
  <c r="AW79" i="33"/>
  <c r="AX5" i="34"/>
  <c r="AW5" i="34"/>
  <c r="AT21" i="33"/>
  <c r="AU21" i="33"/>
  <c r="AU41" i="32"/>
  <c r="AT41" i="32"/>
  <c r="AU53" i="26"/>
  <c r="AT53" i="26"/>
  <c r="AT69" i="26"/>
  <c r="AU69" i="26"/>
  <c r="AT85" i="34"/>
  <c r="AU85" i="34"/>
  <c r="AR11" i="34"/>
  <c r="AQ11" i="34"/>
  <c r="AQ27" i="34"/>
  <c r="AR27" i="34"/>
  <c r="AR43" i="32"/>
  <c r="AQ43" i="32"/>
  <c r="AQ59" i="26"/>
  <c r="AR59" i="26"/>
  <c r="AQ75" i="33"/>
  <c r="AR75" i="33"/>
  <c r="AQ91" i="34"/>
  <c r="AR91" i="34"/>
  <c r="AO33" i="32"/>
  <c r="AO33" i="34"/>
  <c r="AL15" i="34"/>
  <c r="AK15" i="34"/>
  <c r="AK23" i="33"/>
  <c r="AL23" i="33"/>
  <c r="AL39" i="34"/>
  <c r="AK39" i="34"/>
  <c r="AK55" i="26"/>
  <c r="AL55" i="26"/>
  <c r="AL75" i="33"/>
  <c r="AK75" i="33"/>
  <c r="AH9" i="33"/>
  <c r="AI9" i="33"/>
  <c r="AH21" i="32"/>
  <c r="AI21" i="32"/>
  <c r="AI45" i="32"/>
  <c r="AH45" i="32"/>
  <c r="AI61" i="26"/>
  <c r="AH61" i="26"/>
  <c r="AH77" i="26"/>
  <c r="AI77" i="26"/>
  <c r="AI93" i="32"/>
  <c r="AH93" i="32"/>
  <c r="AE15" i="33"/>
  <c r="BI15" i="33" s="1"/>
  <c r="AF15" i="33"/>
  <c r="AE31" i="26"/>
  <c r="BI31" i="26" s="1"/>
  <c r="AF31" i="26"/>
  <c r="AF47" i="34"/>
  <c r="AE47" i="34"/>
  <c r="BI47" i="34" s="1"/>
  <c r="AE63" i="32"/>
  <c r="BI63" i="32" s="1"/>
  <c r="AF63" i="32"/>
  <c r="AF79" i="33"/>
  <c r="AE79" i="33"/>
  <c r="BI79" i="33" s="1"/>
  <c r="AN113" i="34"/>
  <c r="AO113" i="34" s="1"/>
  <c r="AN113" i="26"/>
  <c r="AO113" i="26" s="1"/>
  <c r="AN113" i="33"/>
  <c r="AO113" i="33" s="1"/>
  <c r="AN113" i="32"/>
  <c r="AO113" i="32" s="1"/>
  <c r="AK113" i="26"/>
  <c r="AL113" i="26" s="1"/>
  <c r="AK113" i="32"/>
  <c r="AL113" i="32" s="1"/>
  <c r="AK113" i="33"/>
  <c r="AL113" i="33" s="1"/>
  <c r="AK113" i="34"/>
  <c r="AL113" i="34" s="1"/>
  <c r="N107" i="11"/>
  <c r="AO5" i="26"/>
  <c r="BG46" i="33"/>
  <c r="BF46" i="33"/>
  <c r="BA112" i="32"/>
  <c r="BH112" i="32"/>
  <c r="BF32" i="32"/>
  <c r="BG32" i="32"/>
  <c r="BG34" i="33"/>
  <c r="BF34" i="33"/>
  <c r="BD16" i="32"/>
  <c r="BC16" i="32"/>
  <c r="BG51" i="26"/>
  <c r="BF51" i="26"/>
  <c r="AE5" i="34"/>
  <c r="BI5" i="34" s="1"/>
  <c r="AF5" i="34"/>
  <c r="BG12" i="32"/>
  <c r="BF12" i="32"/>
  <c r="BG83" i="34"/>
  <c r="BF83" i="34"/>
  <c r="BC48" i="26"/>
  <c r="BD48" i="26"/>
  <c r="BG91" i="26"/>
  <c r="BF91" i="26"/>
  <c r="BG63" i="26"/>
  <c r="BF63" i="26"/>
  <c r="BF44" i="26"/>
  <c r="BG44" i="26"/>
  <c r="AF111" i="34"/>
  <c r="BI111" i="34"/>
  <c r="BF20" i="34"/>
  <c r="BG20" i="34"/>
  <c r="BF24" i="34"/>
  <c r="BG24" i="34"/>
  <c r="BG32" i="33"/>
  <c r="BF32" i="33"/>
  <c r="BG44" i="33"/>
  <c r="BF44" i="33"/>
  <c r="BG54" i="33"/>
  <c r="BF54" i="33"/>
  <c r="BF12" i="34"/>
  <c r="BG12" i="34"/>
  <c r="BC49" i="26"/>
  <c r="BD49" i="26"/>
  <c r="BF78" i="32"/>
  <c r="BG78" i="32"/>
  <c r="BC48" i="32"/>
  <c r="BD48" i="32"/>
  <c r="BF30" i="26"/>
  <c r="BG30" i="26"/>
  <c r="BD44" i="32"/>
  <c r="BC44" i="32"/>
  <c r="BG87" i="26"/>
  <c r="BF87" i="26"/>
  <c r="BG86" i="26"/>
  <c r="BF86" i="26"/>
  <c r="BD52" i="32"/>
  <c r="BC52" i="32"/>
  <c r="BC32" i="32"/>
  <c r="BD32" i="32"/>
  <c r="BC52" i="34"/>
  <c r="BD52" i="34"/>
  <c r="BG26" i="32"/>
  <c r="BF26" i="32"/>
  <c r="AR5" i="34"/>
  <c r="AQ5" i="34"/>
  <c r="BG50" i="33"/>
  <c r="BF50" i="33"/>
  <c r="AT5" i="32"/>
  <c r="AU5" i="32"/>
  <c r="BD5" i="32"/>
  <c r="BC5" i="32"/>
  <c r="BF7" i="33"/>
  <c r="BG7" i="33"/>
  <c r="BG5" i="26"/>
  <c r="BF5" i="26"/>
  <c r="AX5" i="26"/>
  <c r="AW5" i="26"/>
  <c r="BF35" i="26"/>
  <c r="BG35" i="26"/>
  <c r="BA112" i="33"/>
  <c r="BH112" i="33"/>
  <c r="N108" i="26"/>
  <c r="BF31" i="26"/>
  <c r="BG31" i="26"/>
  <c r="BF22" i="33"/>
  <c r="BG22" i="33"/>
  <c r="BF26" i="34"/>
  <c r="BG26" i="34"/>
  <c r="BG34" i="26"/>
  <c r="BF34" i="26"/>
  <c r="BF38" i="34"/>
  <c r="BG38" i="34"/>
  <c r="BF50" i="26"/>
  <c r="BG50" i="26"/>
  <c r="BG58" i="33"/>
  <c r="BF58" i="33"/>
  <c r="BG62" i="34"/>
  <c r="BF62" i="34"/>
  <c r="BF66" i="32"/>
  <c r="BG66" i="32"/>
  <c r="BF70" i="32"/>
  <c r="BG70" i="32"/>
  <c r="BF78" i="33"/>
  <c r="BG78" i="33"/>
  <c r="BG86" i="32"/>
  <c r="BF86" i="32"/>
  <c r="BC32" i="34"/>
  <c r="BD32" i="34"/>
  <c r="BD44" i="34"/>
  <c r="BC44" i="34"/>
  <c r="BD52" i="33"/>
  <c r="BC52" i="33"/>
  <c r="BF67" i="26"/>
  <c r="BG67" i="26"/>
  <c r="BG23" i="34"/>
  <c r="BF23" i="34"/>
  <c r="BF51" i="32"/>
  <c r="BG51" i="32"/>
  <c r="BF79" i="34"/>
  <c r="BG79" i="34"/>
  <c r="BC12" i="32"/>
  <c r="BD12" i="32"/>
  <c r="BF87" i="32"/>
  <c r="BG87" i="32"/>
  <c r="BF47" i="33"/>
  <c r="BG47" i="33"/>
  <c r="AR5" i="26"/>
  <c r="AQ5" i="26"/>
  <c r="BC12" i="26"/>
  <c r="BD12" i="26"/>
  <c r="AF112" i="34"/>
  <c r="BI112" i="34"/>
  <c r="BG11" i="26"/>
  <c r="BF11" i="26"/>
  <c r="BG15" i="34"/>
  <c r="BF15" i="34"/>
  <c r="BF27" i="34"/>
  <c r="BG27" i="34"/>
  <c r="BG31" i="33"/>
  <c r="BF31" i="33"/>
  <c r="BG43" i="34"/>
  <c r="BF43" i="34"/>
  <c r="BF55" i="33"/>
  <c r="BG55" i="33"/>
  <c r="BF67" i="33"/>
  <c r="BG67" i="33"/>
  <c r="BG75" i="32"/>
  <c r="BF75" i="32"/>
  <c r="BF79" i="26"/>
  <c r="BG79" i="26"/>
  <c r="BG87" i="34"/>
  <c r="BF87" i="34"/>
  <c r="BD17" i="33"/>
  <c r="BC17" i="33"/>
  <c r="BD29" i="34"/>
  <c r="BC29" i="34"/>
  <c r="BD33" i="32"/>
  <c r="BC33" i="32"/>
  <c r="BD45" i="33"/>
  <c r="BC45" i="33"/>
  <c r="BD49" i="33"/>
  <c r="BC49" i="33"/>
  <c r="BD56" i="33"/>
  <c r="BC56" i="33"/>
  <c r="BC60" i="26"/>
  <c r="BD60" i="26"/>
  <c r="BD64" i="26"/>
  <c r="BC64" i="26"/>
  <c r="BC68" i="34"/>
  <c r="BD68" i="34"/>
  <c r="BC72" i="33"/>
  <c r="BD72" i="33"/>
  <c r="BC76" i="33"/>
  <c r="BD76" i="33"/>
  <c r="BC80" i="33"/>
  <c r="BD80" i="33"/>
  <c r="BD84" i="33"/>
  <c r="BC84" i="33"/>
  <c r="BD88" i="33"/>
  <c r="BC88" i="33"/>
  <c r="BC92" i="34"/>
  <c r="BD92" i="34"/>
  <c r="BA6" i="32"/>
  <c r="AZ6" i="32"/>
  <c r="BH6" i="32" s="1"/>
  <c r="AZ10" i="26"/>
  <c r="BH10" i="26" s="1"/>
  <c r="BA10" i="26"/>
  <c r="AZ14" i="34"/>
  <c r="BH14" i="34" s="1"/>
  <c r="BA14" i="34"/>
  <c r="AZ18" i="32"/>
  <c r="BH18" i="32" s="1"/>
  <c r="BA18" i="32"/>
  <c r="AZ22" i="32"/>
  <c r="BH22" i="32" s="1"/>
  <c r="BA22" i="32"/>
  <c r="AZ26" i="32"/>
  <c r="BH26" i="32" s="1"/>
  <c r="BA26" i="32"/>
  <c r="AZ30" i="33"/>
  <c r="BH30" i="33" s="1"/>
  <c r="BA30" i="33"/>
  <c r="BA34" i="26"/>
  <c r="AZ34" i="26"/>
  <c r="BH34" i="26" s="1"/>
  <c r="AZ38" i="32"/>
  <c r="BH38" i="32" s="1"/>
  <c r="BA38" i="32"/>
  <c r="BA42" i="26"/>
  <c r="AZ42" i="26"/>
  <c r="BH42" i="26" s="1"/>
  <c r="AZ46" i="34"/>
  <c r="BH46" i="34" s="1"/>
  <c r="BA46" i="34"/>
  <c r="AZ50" i="34"/>
  <c r="BH50" i="34" s="1"/>
  <c r="BA50" i="34"/>
  <c r="BA54" i="32"/>
  <c r="AZ54" i="32"/>
  <c r="BH54" i="32" s="1"/>
  <c r="AZ58" i="26"/>
  <c r="BH58" i="26" s="1"/>
  <c r="BA58" i="26"/>
  <c r="AZ62" i="33"/>
  <c r="BH62" i="33" s="1"/>
  <c r="BA62" i="33"/>
  <c r="AZ66" i="34"/>
  <c r="BH66" i="34" s="1"/>
  <c r="BA66" i="34"/>
  <c r="AZ70" i="34"/>
  <c r="BH70" i="34" s="1"/>
  <c r="BA70" i="34"/>
  <c r="BA74" i="34"/>
  <c r="AZ74" i="34"/>
  <c r="BH74" i="34" s="1"/>
  <c r="AZ78" i="33"/>
  <c r="BH78" i="33" s="1"/>
  <c r="BA78" i="33"/>
  <c r="BA82" i="26"/>
  <c r="AZ82" i="26"/>
  <c r="BH82" i="26" s="1"/>
  <c r="AZ86" i="33"/>
  <c r="BH86" i="33" s="1"/>
  <c r="BA86" i="33"/>
  <c r="BA90" i="26"/>
  <c r="AZ90" i="26"/>
  <c r="BH90" i="26" s="1"/>
  <c r="BA94" i="34"/>
  <c r="AZ94" i="34"/>
  <c r="BH94" i="34" s="1"/>
  <c r="AW8" i="34"/>
  <c r="AX8" i="34"/>
  <c r="AW12" i="26"/>
  <c r="AX12" i="26"/>
  <c r="AW16" i="33"/>
  <c r="AX16" i="33"/>
  <c r="AW20" i="26"/>
  <c r="AX20" i="26"/>
  <c r="AW24" i="32"/>
  <c r="AX24" i="32"/>
  <c r="AX28" i="33"/>
  <c r="AW28" i="33"/>
  <c r="AX32" i="34"/>
  <c r="AW32" i="34"/>
  <c r="AX36" i="26"/>
  <c r="AW36" i="26"/>
  <c r="AX40" i="26"/>
  <c r="AW40" i="26"/>
  <c r="AW44" i="34"/>
  <c r="AX44" i="34"/>
  <c r="AW48" i="33"/>
  <c r="AX48" i="33"/>
  <c r="AX52" i="34"/>
  <c r="AW52" i="34"/>
  <c r="AW56" i="33"/>
  <c r="AX56" i="33"/>
  <c r="AX60" i="33"/>
  <c r="AW60" i="33"/>
  <c r="AX64" i="26"/>
  <c r="AW64" i="26"/>
  <c r="AW68" i="32"/>
  <c r="AX68" i="32"/>
  <c r="AX72" i="32"/>
  <c r="AW72" i="32"/>
  <c r="AX76" i="34"/>
  <c r="AW76" i="34"/>
  <c r="AX80" i="26"/>
  <c r="AW80" i="26"/>
  <c r="AW84" i="33"/>
  <c r="AX84" i="33"/>
  <c r="AX88" i="26"/>
  <c r="AW88" i="26"/>
  <c r="AW92" i="32"/>
  <c r="AX92" i="32"/>
  <c r="AU6" i="32"/>
  <c r="AT6" i="32"/>
  <c r="AU10" i="34"/>
  <c r="AT10" i="34"/>
  <c r="AT14" i="32"/>
  <c r="AU14" i="32"/>
  <c r="AT18" i="33"/>
  <c r="AU18" i="33"/>
  <c r="AT22" i="34"/>
  <c r="AU22" i="34"/>
  <c r="AU26" i="34"/>
  <c r="AT26" i="34"/>
  <c r="AU30" i="32"/>
  <c r="AT30" i="32"/>
  <c r="AU34" i="26"/>
  <c r="AT34" i="26"/>
  <c r="AT38" i="34"/>
  <c r="AU38" i="34"/>
  <c r="AT42" i="33"/>
  <c r="AU42" i="33"/>
  <c r="AT46" i="26"/>
  <c r="AU46" i="26"/>
  <c r="AU50" i="33"/>
  <c r="AT50" i="33"/>
  <c r="AT54" i="34"/>
  <c r="AU54" i="34"/>
  <c r="AT58" i="26"/>
  <c r="AU58" i="26"/>
  <c r="AT62" i="34"/>
  <c r="AU62" i="34"/>
  <c r="AU66" i="33"/>
  <c r="AT66" i="33"/>
  <c r="AU70" i="32"/>
  <c r="AT70" i="32"/>
  <c r="AU74" i="26"/>
  <c r="AT74" i="26"/>
  <c r="AT78" i="32"/>
  <c r="AU78" i="32"/>
  <c r="AT82" i="26"/>
  <c r="AU82" i="26"/>
  <c r="AU86" i="32"/>
  <c r="AT86" i="32"/>
  <c r="AU90" i="33"/>
  <c r="AT90" i="33"/>
  <c r="AU94" i="33"/>
  <c r="AT94" i="33"/>
  <c r="AR8" i="32"/>
  <c r="AQ8" i="32"/>
  <c r="AR12" i="26"/>
  <c r="AQ12" i="26"/>
  <c r="AR16" i="32"/>
  <c r="AQ16" i="32"/>
  <c r="AR20" i="34"/>
  <c r="AQ20" i="34"/>
  <c r="AR24" i="33"/>
  <c r="AQ24" i="33"/>
  <c r="AQ28" i="26"/>
  <c r="AR28" i="26"/>
  <c r="AR32" i="26"/>
  <c r="AQ32" i="26"/>
  <c r="AR36" i="34"/>
  <c r="AQ36" i="34"/>
  <c r="AQ40" i="33"/>
  <c r="AR40" i="33"/>
  <c r="AQ44" i="32"/>
  <c r="AR44" i="32"/>
  <c r="AR48" i="32"/>
  <c r="AQ48" i="32"/>
  <c r="AR52" i="33"/>
  <c r="AQ52" i="33"/>
  <c r="AR56" i="34"/>
  <c r="AQ56" i="34"/>
  <c r="AR60" i="32"/>
  <c r="AQ60" i="32"/>
  <c r="AQ64" i="32"/>
  <c r="AR64" i="32"/>
  <c r="AR68" i="34"/>
  <c r="AQ68" i="34"/>
  <c r="AR72" i="33"/>
  <c r="AQ72" i="33"/>
  <c r="AQ76" i="26"/>
  <c r="AR76" i="26"/>
  <c r="AR80" i="26"/>
  <c r="AQ80" i="26"/>
  <c r="AQ84" i="34"/>
  <c r="AR84" i="34"/>
  <c r="AQ88" i="34"/>
  <c r="AR88" i="34"/>
  <c r="AQ92" i="34"/>
  <c r="AR92" i="34"/>
  <c r="AO6" i="33"/>
  <c r="AO6" i="26"/>
  <c r="AO26" i="33"/>
  <c r="AO26" i="34"/>
  <c r="AO34" i="33"/>
  <c r="AO58" i="33"/>
  <c r="AO58" i="32"/>
  <c r="AO82" i="32"/>
  <c r="AO90" i="33"/>
  <c r="AO90" i="32"/>
  <c r="AL8" i="26"/>
  <c r="AK8" i="26"/>
  <c r="AK12" i="32"/>
  <c r="AL12" i="32"/>
  <c r="AK16" i="32"/>
  <c r="AL16" i="32"/>
  <c r="AK20" i="32"/>
  <c r="AL20" i="32"/>
  <c r="AL24" i="32"/>
  <c r="AK24" i="32"/>
  <c r="AL28" i="33"/>
  <c r="AK28" i="33"/>
  <c r="AL32" i="34"/>
  <c r="AK32" i="34"/>
  <c r="AL36" i="32"/>
  <c r="AK36" i="32"/>
  <c r="AK40" i="26"/>
  <c r="AL40" i="26"/>
  <c r="AK44" i="34"/>
  <c r="AL44" i="34"/>
  <c r="AK48" i="33"/>
  <c r="AL48" i="33"/>
  <c r="AL52" i="34"/>
  <c r="AK52" i="34"/>
  <c r="AL56" i="34"/>
  <c r="AK56" i="34"/>
  <c r="AK60" i="33"/>
  <c r="AL60" i="33"/>
  <c r="AK64" i="32"/>
  <c r="AL64" i="32"/>
  <c r="AK68" i="26"/>
  <c r="AL68" i="26"/>
  <c r="AK72" i="26"/>
  <c r="AL72" i="26"/>
  <c r="AK76" i="34"/>
  <c r="AL76" i="34"/>
  <c r="AL80" i="32"/>
  <c r="AK80" i="32"/>
  <c r="AK84" i="32"/>
  <c r="AL84" i="32"/>
  <c r="AL88" i="34"/>
  <c r="AK88" i="34"/>
  <c r="AL92" i="26"/>
  <c r="AK92" i="26"/>
  <c r="AH6" i="33"/>
  <c r="AI6" i="33"/>
  <c r="AI10" i="34"/>
  <c r="AH10" i="34"/>
  <c r="AI14" i="26"/>
  <c r="AH14" i="26"/>
  <c r="AI18" i="33"/>
  <c r="AH18" i="33"/>
  <c r="AI22" i="26"/>
  <c r="AH22" i="26"/>
  <c r="AH26" i="33"/>
  <c r="AI26" i="33"/>
  <c r="AI30" i="26"/>
  <c r="AH30" i="26"/>
  <c r="AH34" i="34"/>
  <c r="AI34" i="34"/>
  <c r="AI38" i="26"/>
  <c r="AH38" i="26"/>
  <c r="AH42" i="34"/>
  <c r="AI42" i="34"/>
  <c r="AH46" i="33"/>
  <c r="AI46" i="33"/>
  <c r="AH50" i="26"/>
  <c r="AI50" i="26"/>
  <c r="AI54" i="32"/>
  <c r="AH54" i="32"/>
  <c r="AH58" i="34"/>
  <c r="AI58" i="34"/>
  <c r="AI62" i="34"/>
  <c r="AH62" i="34"/>
  <c r="AH66" i="34"/>
  <c r="AI66" i="34"/>
  <c r="AI70" i="26"/>
  <c r="AH70" i="26"/>
  <c r="AH74" i="33"/>
  <c r="AI74" i="33"/>
  <c r="AH78" i="26"/>
  <c r="AI78" i="26"/>
  <c r="AH82" i="34"/>
  <c r="AI82" i="34"/>
  <c r="AI86" i="26"/>
  <c r="AH86" i="26"/>
  <c r="AH90" i="34"/>
  <c r="AI90" i="34"/>
  <c r="AI94" i="33"/>
  <c r="AH94" i="33"/>
  <c r="AF8" i="34"/>
  <c r="AE8" i="34"/>
  <c r="BI8" i="34" s="1"/>
  <c r="AE12" i="26"/>
  <c r="BI12" i="26" s="1"/>
  <c r="AF12" i="26"/>
  <c r="AF16" i="32"/>
  <c r="AE16" i="32"/>
  <c r="BI16" i="32" s="1"/>
  <c r="AF20" i="32"/>
  <c r="AE20" i="32"/>
  <c r="BI20" i="32" s="1"/>
  <c r="AF24" i="34"/>
  <c r="AE24" i="34"/>
  <c r="BI24" i="34" s="1"/>
  <c r="AE28" i="34"/>
  <c r="BI28" i="34" s="1"/>
  <c r="AF28" i="34"/>
  <c r="AE32" i="32"/>
  <c r="BI32" i="32" s="1"/>
  <c r="AF32" i="32"/>
  <c r="AF36" i="32"/>
  <c r="AE36" i="32"/>
  <c r="BI36" i="32" s="1"/>
  <c r="AF40" i="34"/>
  <c r="AE40" i="34"/>
  <c r="BI40" i="34" s="1"/>
  <c r="AF44" i="33"/>
  <c r="AE44" i="33"/>
  <c r="BI44" i="33" s="1"/>
  <c r="AF48" i="26"/>
  <c r="AE48" i="26"/>
  <c r="BI48" i="26" s="1"/>
  <c r="AF52" i="26"/>
  <c r="AE52" i="26"/>
  <c r="BI52" i="26" s="1"/>
  <c r="AF56" i="32"/>
  <c r="AE56" i="32"/>
  <c r="BI56" i="32" s="1"/>
  <c r="AF60" i="34"/>
  <c r="AE60" i="34"/>
  <c r="BI60" i="34" s="1"/>
  <c r="AF64" i="32"/>
  <c r="AE64" i="32"/>
  <c r="BI64" i="32" s="1"/>
  <c r="AF68" i="26"/>
  <c r="AE68" i="26"/>
  <c r="BI68" i="26" s="1"/>
  <c r="AF72" i="34"/>
  <c r="AE72" i="34"/>
  <c r="BI72" i="34" s="1"/>
  <c r="AF76" i="32"/>
  <c r="AE76" i="32"/>
  <c r="BI76" i="32" s="1"/>
  <c r="AE80" i="32"/>
  <c r="BI80" i="32" s="1"/>
  <c r="AF80" i="32"/>
  <c r="AF84" i="33"/>
  <c r="AE84" i="33"/>
  <c r="BI84" i="33" s="1"/>
  <c r="AE88" i="26"/>
  <c r="BI88" i="26" s="1"/>
  <c r="AF88" i="26"/>
  <c r="AE92" i="26"/>
  <c r="BI92" i="26" s="1"/>
  <c r="AF92" i="26"/>
  <c r="AE94" i="32"/>
  <c r="BI94" i="32" s="1"/>
  <c r="AF94" i="32"/>
  <c r="BF13" i="32"/>
  <c r="BG13" i="32"/>
  <c r="BF21" i="26"/>
  <c r="BG21" i="26"/>
  <c r="BG45" i="34"/>
  <c r="BF45" i="34"/>
  <c r="BF61" i="26"/>
  <c r="BG61" i="26"/>
  <c r="BG73" i="32"/>
  <c r="BF73" i="32"/>
  <c r="BF93" i="26"/>
  <c r="BG93" i="26"/>
  <c r="BC15" i="26"/>
  <c r="BD15" i="26"/>
  <c r="BD31" i="33"/>
  <c r="BC31" i="33"/>
  <c r="BD47" i="33"/>
  <c r="BC47" i="33"/>
  <c r="BC67" i="32"/>
  <c r="BD67" i="32"/>
  <c r="BD83" i="34"/>
  <c r="BC83" i="34"/>
  <c r="BA9" i="34"/>
  <c r="AZ9" i="34"/>
  <c r="BH9" i="34" s="1"/>
  <c r="AZ21" i="33"/>
  <c r="BH21" i="33" s="1"/>
  <c r="BA21" i="33"/>
  <c r="BA49" i="34"/>
  <c r="AZ49" i="34"/>
  <c r="BH49" i="34" s="1"/>
  <c r="AZ65" i="26"/>
  <c r="BH65" i="26" s="1"/>
  <c r="BA65" i="26"/>
  <c r="AZ81" i="32"/>
  <c r="BH81" i="32" s="1"/>
  <c r="BA81" i="32"/>
  <c r="AX7" i="34"/>
  <c r="AW7" i="34"/>
  <c r="AW23" i="33"/>
  <c r="AX23" i="33"/>
  <c r="AX39" i="34"/>
  <c r="AW39" i="34"/>
  <c r="AW55" i="32"/>
  <c r="AX55" i="32"/>
  <c r="AX71" i="32"/>
  <c r="AW71" i="32"/>
  <c r="AW87" i="32"/>
  <c r="AX87" i="32"/>
  <c r="AT9" i="26"/>
  <c r="AU9" i="26"/>
  <c r="AT25" i="33"/>
  <c r="AU25" i="33"/>
  <c r="AU37" i="32"/>
  <c r="AT37" i="32"/>
  <c r="AT57" i="32"/>
  <c r="AU57" i="32"/>
  <c r="AT77" i="34"/>
  <c r="AU77" i="34"/>
  <c r="AR7" i="26"/>
  <c r="AQ7" i="26"/>
  <c r="AR23" i="33"/>
  <c r="AQ23" i="33"/>
  <c r="AR35" i="33"/>
  <c r="AQ35" i="33"/>
  <c r="AQ51" i="32"/>
  <c r="AR51" i="32"/>
  <c r="AR67" i="26"/>
  <c r="AQ67" i="26"/>
  <c r="AR83" i="26"/>
  <c r="AQ83" i="26"/>
  <c r="AO69" i="33"/>
  <c r="AO69" i="34"/>
  <c r="AL7" i="34"/>
  <c r="AK7" i="34"/>
  <c r="AK27" i="26"/>
  <c r="AL27" i="26"/>
  <c r="AK43" i="33"/>
  <c r="AL43" i="33"/>
  <c r="AK59" i="34"/>
  <c r="AL59" i="34"/>
  <c r="AK79" i="26"/>
  <c r="AL79" i="26"/>
  <c r="AL87" i="32"/>
  <c r="AK87" i="32"/>
  <c r="AH13" i="32"/>
  <c r="AI13" i="32"/>
  <c r="AI29" i="26"/>
  <c r="AH29" i="26"/>
  <c r="AH49" i="34"/>
  <c r="AI49" i="34"/>
  <c r="AH65" i="32"/>
  <c r="AI65" i="32"/>
  <c r="AI81" i="26"/>
  <c r="AH81" i="26"/>
  <c r="AE11" i="32"/>
  <c r="BI11" i="32" s="1"/>
  <c r="AF11" i="32"/>
  <c r="AE27" i="32"/>
  <c r="BI27" i="32" s="1"/>
  <c r="AF27" i="32"/>
  <c r="AE43" i="34"/>
  <c r="BI43" i="34" s="1"/>
  <c r="AF43" i="34"/>
  <c r="AE59" i="26"/>
  <c r="BI59" i="26" s="1"/>
  <c r="AF59" i="26"/>
  <c r="AE71" i="33"/>
  <c r="BI71" i="33" s="1"/>
  <c r="AF71" i="33"/>
  <c r="AE91" i="26"/>
  <c r="BI91" i="26" s="1"/>
  <c r="AF91" i="26"/>
  <c r="BD53" i="34"/>
  <c r="BC53" i="34"/>
  <c r="BC57" i="34"/>
  <c r="BD57" i="34"/>
  <c r="BD61" i="34"/>
  <c r="BC61" i="34"/>
  <c r="BC65" i="33"/>
  <c r="BD65" i="33"/>
  <c r="BD69" i="32"/>
  <c r="BC69" i="32"/>
  <c r="BC73" i="34"/>
  <c r="BD73" i="34"/>
  <c r="BC77" i="33"/>
  <c r="BD77" i="33"/>
  <c r="BC81" i="32"/>
  <c r="BD81" i="32"/>
  <c r="BC85" i="33"/>
  <c r="BD85" i="33"/>
  <c r="BD89" i="32"/>
  <c r="BC89" i="32"/>
  <c r="BC93" i="34"/>
  <c r="BD93" i="34"/>
  <c r="BA7" i="34"/>
  <c r="AZ7" i="34"/>
  <c r="BH7" i="34" s="1"/>
  <c r="BA11" i="34"/>
  <c r="AZ11" i="34"/>
  <c r="BH11" i="34" s="1"/>
  <c r="AZ15" i="26"/>
  <c r="BH15" i="26" s="1"/>
  <c r="BA15" i="26"/>
  <c r="BA19" i="34"/>
  <c r="AZ19" i="34"/>
  <c r="BH19" i="34" s="1"/>
  <c r="BA23" i="33"/>
  <c r="AZ23" i="33"/>
  <c r="BH23" i="33" s="1"/>
  <c r="AZ27" i="33"/>
  <c r="BH27" i="33" s="1"/>
  <c r="BA27" i="33"/>
  <c r="AZ31" i="32"/>
  <c r="BH31" i="32" s="1"/>
  <c r="BA31" i="32"/>
  <c r="BA35" i="32"/>
  <c r="AZ35" i="32"/>
  <c r="BH35" i="32" s="1"/>
  <c r="AZ39" i="34"/>
  <c r="BH39" i="34" s="1"/>
  <c r="BA39" i="34"/>
  <c r="AZ43" i="34"/>
  <c r="BH43" i="34" s="1"/>
  <c r="BA43" i="34"/>
  <c r="AZ47" i="33"/>
  <c r="BH47" i="33" s="1"/>
  <c r="BA47" i="33"/>
  <c r="AZ51" i="26"/>
  <c r="BH51" i="26" s="1"/>
  <c r="BA51" i="26"/>
  <c r="BA55" i="32"/>
  <c r="AZ55" i="32"/>
  <c r="BH55" i="32" s="1"/>
  <c r="AZ59" i="34"/>
  <c r="BH59" i="34" s="1"/>
  <c r="BA59" i="34"/>
  <c r="AZ63" i="32"/>
  <c r="BH63" i="32" s="1"/>
  <c r="BA63" i="32"/>
  <c r="BA67" i="32"/>
  <c r="AZ67" i="32"/>
  <c r="BH67" i="32" s="1"/>
  <c r="BA71" i="33"/>
  <c r="AZ71" i="33"/>
  <c r="BH71" i="33" s="1"/>
  <c r="AZ75" i="32"/>
  <c r="BH75" i="32" s="1"/>
  <c r="BA75" i="32"/>
  <c r="BA79" i="33"/>
  <c r="AZ79" i="33"/>
  <c r="BH79" i="33" s="1"/>
  <c r="BA83" i="26"/>
  <c r="AZ83" i="26"/>
  <c r="BH83" i="26" s="1"/>
  <c r="BA87" i="32"/>
  <c r="AZ87" i="32"/>
  <c r="BH87" i="32" s="1"/>
  <c r="AZ91" i="26"/>
  <c r="BH91" i="26" s="1"/>
  <c r="BA91" i="26"/>
  <c r="AX9" i="33"/>
  <c r="AW9" i="33"/>
  <c r="AW13" i="32"/>
  <c r="AX13" i="32"/>
  <c r="AW17" i="32"/>
  <c r="AX17" i="32"/>
  <c r="AW21" i="32"/>
  <c r="AX21" i="32"/>
  <c r="AW25" i="34"/>
  <c r="AX25" i="34"/>
  <c r="AX29" i="32"/>
  <c r="AW29" i="32"/>
  <c r="AX33" i="32"/>
  <c r="AW33" i="32"/>
  <c r="AX37" i="34"/>
  <c r="AW37" i="34"/>
  <c r="AW41" i="33"/>
  <c r="AX41" i="33"/>
  <c r="AW45" i="33"/>
  <c r="AX45" i="33"/>
  <c r="AW49" i="32"/>
  <c r="AX49" i="32"/>
  <c r="AX53" i="34"/>
  <c r="AW53" i="34"/>
  <c r="AX57" i="34"/>
  <c r="AW57" i="34"/>
  <c r="AW61" i="26"/>
  <c r="AX61" i="26"/>
  <c r="AW65" i="33"/>
  <c r="AX65" i="33"/>
  <c r="AW69" i="26"/>
  <c r="AX69" i="26"/>
  <c r="AX73" i="34"/>
  <c r="AW73" i="34"/>
  <c r="AW77" i="26"/>
  <c r="AX77" i="26"/>
  <c r="AX81" i="34"/>
  <c r="AW81" i="34"/>
  <c r="AW85" i="32"/>
  <c r="AX85" i="32"/>
  <c r="AX89" i="26"/>
  <c r="AW89" i="26"/>
  <c r="AX93" i="33"/>
  <c r="AW93" i="33"/>
  <c r="AT7" i="32"/>
  <c r="AU7" i="32"/>
  <c r="AU11" i="32"/>
  <c r="AT11" i="32"/>
  <c r="AU15" i="26"/>
  <c r="AT15" i="26"/>
  <c r="AU19" i="26"/>
  <c r="AT19" i="26"/>
  <c r="AT23" i="26"/>
  <c r="AU23" i="26"/>
  <c r="AT27" i="34"/>
  <c r="AU27" i="34"/>
  <c r="AT31" i="34"/>
  <c r="AU31" i="34"/>
  <c r="AT35" i="32"/>
  <c r="AU35" i="32"/>
  <c r="AU39" i="33"/>
  <c r="AT39" i="33"/>
  <c r="AU43" i="33"/>
  <c r="AT43" i="33"/>
  <c r="AT47" i="32"/>
  <c r="AU47" i="32"/>
  <c r="AT51" i="26"/>
  <c r="AU51" i="26"/>
  <c r="AU55" i="34"/>
  <c r="AT55" i="34"/>
  <c r="AU59" i="32"/>
  <c r="AT59" i="32"/>
  <c r="AU63" i="33"/>
  <c r="AT63" i="33"/>
  <c r="AT67" i="26"/>
  <c r="AU67" i="26"/>
  <c r="AT71" i="32"/>
  <c r="AU71" i="32"/>
  <c r="AU75" i="32"/>
  <c r="AT75" i="32"/>
  <c r="AU79" i="32"/>
  <c r="AT79" i="32"/>
  <c r="AT83" i="34"/>
  <c r="AU83" i="34"/>
  <c r="AU87" i="26"/>
  <c r="AT87" i="26"/>
  <c r="AU91" i="33"/>
  <c r="AT91" i="33"/>
  <c r="AQ9" i="34"/>
  <c r="AR9" i="34"/>
  <c r="AQ13" i="34"/>
  <c r="AR13" i="34"/>
  <c r="AR17" i="33"/>
  <c r="AQ17" i="33"/>
  <c r="AR21" i="32"/>
  <c r="AQ21" i="32"/>
  <c r="AR25" i="33"/>
  <c r="AQ25" i="33"/>
  <c r="AR29" i="34"/>
  <c r="AQ29" i="34"/>
  <c r="AQ33" i="33"/>
  <c r="AR33" i="33"/>
  <c r="AR37" i="34"/>
  <c r="AQ37" i="34"/>
  <c r="AQ41" i="34"/>
  <c r="AR41" i="34"/>
  <c r="AQ45" i="32"/>
  <c r="AR45" i="32"/>
  <c r="AR49" i="34"/>
  <c r="AQ49" i="34"/>
  <c r="AQ53" i="32"/>
  <c r="AR53" i="32"/>
  <c r="AQ57" i="34"/>
  <c r="AR57" i="34"/>
  <c r="AR61" i="26"/>
  <c r="AQ61" i="26"/>
  <c r="AQ65" i="34"/>
  <c r="AR65" i="34"/>
  <c r="AR69" i="34"/>
  <c r="AQ69" i="34"/>
  <c r="AR73" i="26"/>
  <c r="AQ73" i="26"/>
  <c r="AQ77" i="32"/>
  <c r="AR77" i="32"/>
  <c r="AR81" i="33"/>
  <c r="AQ81" i="33"/>
  <c r="AR85" i="33"/>
  <c r="AQ85" i="33"/>
  <c r="AR89" i="33"/>
  <c r="AQ89" i="33"/>
  <c r="AR93" i="32"/>
  <c r="AQ93" i="32"/>
  <c r="AO23" i="32"/>
  <c r="AO23" i="34"/>
  <c r="AO55" i="33"/>
  <c r="AO55" i="26"/>
  <c r="AO63" i="32"/>
  <c r="AO71" i="26"/>
  <c r="AO71" i="32"/>
  <c r="AO71" i="34"/>
  <c r="AO87" i="34"/>
  <c r="AK9" i="26"/>
  <c r="AL9" i="26"/>
  <c r="AL13" i="26"/>
  <c r="AK13" i="26"/>
  <c r="AL17" i="26"/>
  <c r="AK17" i="26"/>
  <c r="AK21" i="33"/>
  <c r="AL21" i="33"/>
  <c r="AK25" i="26"/>
  <c r="AL25" i="26"/>
  <c r="AK29" i="34"/>
  <c r="AL29" i="34"/>
  <c r="AK33" i="34"/>
  <c r="AL33" i="34"/>
  <c r="AK37" i="33"/>
  <c r="AL37" i="33"/>
  <c r="AK41" i="32"/>
  <c r="AL41" i="32"/>
  <c r="AK45" i="32"/>
  <c r="AL45" i="32"/>
  <c r="AK49" i="32"/>
  <c r="AL49" i="32"/>
  <c r="AK53" i="33"/>
  <c r="AL53" i="33"/>
  <c r="AK57" i="32"/>
  <c r="AL57" i="32"/>
  <c r="AL61" i="33"/>
  <c r="AK61" i="33"/>
  <c r="AK65" i="32"/>
  <c r="AL65" i="32"/>
  <c r="AK69" i="34"/>
  <c r="AL69" i="34"/>
  <c r="AK73" i="26"/>
  <c r="AL73" i="26"/>
  <c r="AK77" i="32"/>
  <c r="AL77" i="32"/>
  <c r="AK81" i="32"/>
  <c r="AL81" i="32"/>
  <c r="AK85" i="34"/>
  <c r="AL85" i="34"/>
  <c r="AK89" i="33"/>
  <c r="AL89" i="33"/>
  <c r="AL93" i="34"/>
  <c r="AK93" i="34"/>
  <c r="AI7" i="33"/>
  <c r="AH7" i="33"/>
  <c r="AI11" i="33"/>
  <c r="AH11" i="33"/>
  <c r="AI15" i="34"/>
  <c r="AH15" i="34"/>
  <c r="AH19" i="32"/>
  <c r="AI19" i="32"/>
  <c r="AI23" i="34"/>
  <c r="AH23" i="34"/>
  <c r="AH27" i="32"/>
  <c r="AI27" i="32"/>
  <c r="AH31" i="33"/>
  <c r="AI31" i="33"/>
  <c r="AI35" i="34"/>
  <c r="AH35" i="34"/>
  <c r="AI39" i="34"/>
  <c r="AH39" i="34"/>
  <c r="AI43" i="32"/>
  <c r="AH43" i="32"/>
  <c r="AH47" i="34"/>
  <c r="AI47" i="34"/>
  <c r="AH51" i="34"/>
  <c r="AI51" i="34"/>
  <c r="AI55" i="32"/>
  <c r="AH55" i="32"/>
  <c r="AI59" i="26"/>
  <c r="AH59" i="26"/>
  <c r="AI63" i="34"/>
  <c r="AH63" i="34"/>
  <c r="AH67" i="32"/>
  <c r="AI67" i="32"/>
  <c r="AI71" i="26"/>
  <c r="AH71" i="26"/>
  <c r="AI75" i="26"/>
  <c r="AH75" i="26"/>
  <c r="AI79" i="33"/>
  <c r="AH79" i="33"/>
  <c r="AH83" i="32"/>
  <c r="AI83" i="32"/>
  <c r="AI87" i="32"/>
  <c r="AH87" i="32"/>
  <c r="AI91" i="32"/>
  <c r="AH91" i="32"/>
  <c r="AH5" i="33"/>
  <c r="AI5" i="33"/>
  <c r="AF9" i="33"/>
  <c r="AE9" i="33"/>
  <c r="BI9" i="33" s="1"/>
  <c r="AF13" i="33"/>
  <c r="AE13" i="33"/>
  <c r="BI13" i="33" s="1"/>
  <c r="AE17" i="34"/>
  <c r="BI17" i="34" s="1"/>
  <c r="AF17" i="34"/>
  <c r="AF21" i="34"/>
  <c r="AE21" i="34"/>
  <c r="BI21" i="34" s="1"/>
  <c r="AF25" i="33"/>
  <c r="AE25" i="33"/>
  <c r="BI25" i="33" s="1"/>
  <c r="AF29" i="33"/>
  <c r="AE29" i="33"/>
  <c r="BI29" i="33" s="1"/>
  <c r="AE33" i="32"/>
  <c r="BI33" i="32" s="1"/>
  <c r="AF33" i="32"/>
  <c r="AE37" i="32"/>
  <c r="BI37" i="32" s="1"/>
  <c r="AF37" i="32"/>
  <c r="AE41" i="26"/>
  <c r="BI41" i="26" s="1"/>
  <c r="AF41" i="26"/>
  <c r="AE45" i="34"/>
  <c r="BI45" i="34" s="1"/>
  <c r="AF45" i="34"/>
  <c r="AF49" i="33"/>
  <c r="AE49" i="33"/>
  <c r="BI49" i="33" s="1"/>
  <c r="AE53" i="32"/>
  <c r="BI53" i="32" s="1"/>
  <c r="AF53" i="32"/>
  <c r="AE57" i="26"/>
  <c r="BI57" i="26" s="1"/>
  <c r="AF57" i="26"/>
  <c r="AE61" i="34"/>
  <c r="BI61" i="34" s="1"/>
  <c r="AF61" i="34"/>
  <c r="AE65" i="32"/>
  <c r="BI65" i="32" s="1"/>
  <c r="AF65" i="32"/>
  <c r="AF69" i="32"/>
  <c r="AE69" i="32"/>
  <c r="BI69" i="32" s="1"/>
  <c r="AE73" i="33"/>
  <c r="BI73" i="33" s="1"/>
  <c r="AF73" i="33"/>
  <c r="AE77" i="26"/>
  <c r="BI77" i="26" s="1"/>
  <c r="AF77" i="26"/>
  <c r="AF81" i="33"/>
  <c r="AE81" i="33"/>
  <c r="BI81" i="33" s="1"/>
  <c r="AF85" i="32"/>
  <c r="AE85" i="32"/>
  <c r="BI85" i="32" s="1"/>
  <c r="AF89" i="26"/>
  <c r="AE89" i="26"/>
  <c r="BI89" i="26" s="1"/>
  <c r="AF93" i="34"/>
  <c r="AE93" i="34"/>
  <c r="BI93" i="34" s="1"/>
  <c r="AF90" i="34"/>
  <c r="AE90" i="34"/>
  <c r="BI90" i="34" s="1"/>
  <c r="BF25" i="33"/>
  <c r="BG25" i="33"/>
  <c r="BF33" i="34"/>
  <c r="BG33" i="34"/>
  <c r="BF49" i="34"/>
  <c r="BG49" i="34"/>
  <c r="BF65" i="33"/>
  <c r="BG65" i="33"/>
  <c r="BF81" i="32"/>
  <c r="BG81" i="32"/>
  <c r="BD7" i="33"/>
  <c r="BC7" i="33"/>
  <c r="BC23" i="33"/>
  <c r="BD23" i="33"/>
  <c r="BC39" i="32"/>
  <c r="BD39" i="32"/>
  <c r="BC55" i="26"/>
  <c r="BD55" i="26"/>
  <c r="BD75" i="34"/>
  <c r="BC75" i="34"/>
  <c r="BD91" i="34"/>
  <c r="BC91" i="34"/>
  <c r="AZ13" i="33"/>
  <c r="BH13" i="33" s="1"/>
  <c r="BA13" i="33"/>
  <c r="BA25" i="32"/>
  <c r="AZ25" i="32"/>
  <c r="BH25" i="32" s="1"/>
  <c r="AZ37" i="26"/>
  <c r="BH37" i="26" s="1"/>
  <c r="BA37" i="26"/>
  <c r="AZ53" i="26"/>
  <c r="BH53" i="26" s="1"/>
  <c r="BA53" i="26"/>
  <c r="BA69" i="33"/>
  <c r="AZ69" i="33"/>
  <c r="BH69" i="33" s="1"/>
  <c r="AZ85" i="33"/>
  <c r="BH85" i="33" s="1"/>
  <c r="BA85" i="33"/>
  <c r="AX11" i="32"/>
  <c r="AW11" i="32"/>
  <c r="AW27" i="26"/>
  <c r="AX27" i="26"/>
  <c r="AW47" i="26"/>
  <c r="AX47" i="26"/>
  <c r="AW59" i="34"/>
  <c r="AX59" i="34"/>
  <c r="AW75" i="32"/>
  <c r="AX75" i="32"/>
  <c r="AX91" i="26"/>
  <c r="AW91" i="26"/>
  <c r="AU17" i="26"/>
  <c r="AT17" i="26"/>
  <c r="AU33" i="33"/>
  <c r="AT33" i="33"/>
  <c r="AT49" i="33"/>
  <c r="AU49" i="33"/>
  <c r="AU65" i="26"/>
  <c r="AT65" i="26"/>
  <c r="AU73" i="26"/>
  <c r="AT73" i="26"/>
  <c r="AT89" i="34"/>
  <c r="AU89" i="34"/>
  <c r="AR15" i="33"/>
  <c r="AQ15" i="33"/>
  <c r="AR31" i="34"/>
  <c r="AQ31" i="34"/>
  <c r="AQ47" i="33"/>
  <c r="AR47" i="33"/>
  <c r="AQ63" i="34"/>
  <c r="AR63" i="34"/>
  <c r="AQ79" i="32"/>
  <c r="AR79" i="32"/>
  <c r="AO73" i="33"/>
  <c r="AO73" i="32"/>
  <c r="AL11" i="34"/>
  <c r="AK11" i="34"/>
  <c r="AL35" i="34"/>
  <c r="AK35" i="34"/>
  <c r="AL47" i="26"/>
  <c r="AK47" i="26"/>
  <c r="AL67" i="32"/>
  <c r="AK67" i="32"/>
  <c r="AL83" i="33"/>
  <c r="AK83" i="33"/>
  <c r="AH25" i="33"/>
  <c r="AI25" i="33"/>
  <c r="AH33" i="33"/>
  <c r="AI33" i="33"/>
  <c r="AH41" i="32"/>
  <c r="AI41" i="32"/>
  <c r="AH57" i="26"/>
  <c r="AI57" i="26"/>
  <c r="AI73" i="26"/>
  <c r="AH73" i="26"/>
  <c r="AH89" i="34"/>
  <c r="AI89" i="34"/>
  <c r="AF19" i="32"/>
  <c r="AE19" i="32"/>
  <c r="BI19" i="32" s="1"/>
  <c r="AE35" i="32"/>
  <c r="BI35" i="32" s="1"/>
  <c r="AF35" i="32"/>
  <c r="AF51" i="32"/>
  <c r="AE51" i="32"/>
  <c r="BI51" i="32" s="1"/>
  <c r="AE67" i="33"/>
  <c r="BI67" i="33" s="1"/>
  <c r="AF67" i="33"/>
  <c r="AF83" i="32"/>
  <c r="AE83" i="32"/>
  <c r="BI83" i="32" s="1"/>
  <c r="BF48" i="32"/>
  <c r="BG48" i="32"/>
  <c r="BG52" i="33"/>
  <c r="BF52" i="33"/>
  <c r="BG56" i="33"/>
  <c r="BF56" i="33"/>
  <c r="BF60" i="26"/>
  <c r="BG60" i="26"/>
  <c r="BG64" i="32"/>
  <c r="BF64" i="32"/>
  <c r="BF68" i="34"/>
  <c r="BG68" i="34"/>
  <c r="BF72" i="33"/>
  <c r="BG72" i="33"/>
  <c r="BG76" i="33"/>
  <c r="BF76" i="33"/>
  <c r="BF80" i="26"/>
  <c r="BG80" i="26"/>
  <c r="BG84" i="34"/>
  <c r="BF84" i="34"/>
  <c r="BF88" i="26"/>
  <c r="BG88" i="26"/>
  <c r="BF92" i="26"/>
  <c r="BG92" i="26"/>
  <c r="BC6" i="26"/>
  <c r="BD6" i="26"/>
  <c r="BD10" i="26"/>
  <c r="BC10" i="26"/>
  <c r="BC14" i="26"/>
  <c r="BD14" i="26"/>
  <c r="BD18" i="34"/>
  <c r="BC18" i="34"/>
  <c r="BD22" i="33"/>
  <c r="BC22" i="33"/>
  <c r="BD26" i="32"/>
  <c r="BC26" i="32"/>
  <c r="BC30" i="34"/>
  <c r="BD30" i="34"/>
  <c r="BD34" i="26"/>
  <c r="BC34" i="26"/>
  <c r="BC38" i="26"/>
  <c r="BD38" i="26"/>
  <c r="BC42" i="32"/>
  <c r="BD42" i="32"/>
  <c r="BD46" i="32"/>
  <c r="BC46" i="32"/>
  <c r="BC50" i="32"/>
  <c r="BD50" i="32"/>
  <c r="BC54" i="26"/>
  <c r="BD54" i="26"/>
  <c r="BD58" i="33"/>
  <c r="BC58" i="33"/>
  <c r="BD62" i="26"/>
  <c r="BC62" i="26"/>
  <c r="BD66" i="32"/>
  <c r="BC66" i="32"/>
  <c r="BD70" i="32"/>
  <c r="BC70" i="32"/>
  <c r="BC74" i="32"/>
  <c r="BD74" i="32"/>
  <c r="BD78" i="26"/>
  <c r="BC78" i="26"/>
  <c r="BC82" i="32"/>
  <c r="BD82" i="32"/>
  <c r="BC86" i="26"/>
  <c r="BD86" i="26"/>
  <c r="BD90" i="34"/>
  <c r="BC90" i="34"/>
  <c r="BC94" i="26"/>
  <c r="BD94" i="26"/>
  <c r="BA8" i="33"/>
  <c r="AZ8" i="33"/>
  <c r="BH8" i="33" s="1"/>
  <c r="BA12" i="33"/>
  <c r="AZ12" i="33"/>
  <c r="BH12" i="33" s="1"/>
  <c r="BA16" i="34"/>
  <c r="AZ16" i="34"/>
  <c r="BH16" i="34" s="1"/>
  <c r="BA20" i="26"/>
  <c r="AZ20" i="26"/>
  <c r="BH20" i="26" s="1"/>
  <c r="BA24" i="26"/>
  <c r="AZ24" i="26"/>
  <c r="BH24" i="26" s="1"/>
  <c r="BA28" i="26"/>
  <c r="AZ28" i="26"/>
  <c r="BH28" i="26" s="1"/>
  <c r="AZ32" i="33"/>
  <c r="BH32" i="33" s="1"/>
  <c r="BA32" i="33"/>
  <c r="AZ36" i="33"/>
  <c r="BH36" i="33" s="1"/>
  <c r="BA36" i="33"/>
  <c r="AZ40" i="32"/>
  <c r="BH40" i="32" s="1"/>
  <c r="BA40" i="32"/>
  <c r="AZ44" i="26"/>
  <c r="BH44" i="26" s="1"/>
  <c r="BA44" i="26"/>
  <c r="AZ48" i="34"/>
  <c r="BH48" i="34" s="1"/>
  <c r="BA48" i="34"/>
  <c r="AZ52" i="34"/>
  <c r="BH52" i="34" s="1"/>
  <c r="BA52" i="34"/>
  <c r="AZ56" i="26"/>
  <c r="BH56" i="26" s="1"/>
  <c r="BA56" i="26"/>
  <c r="BA60" i="26"/>
  <c r="AZ60" i="26"/>
  <c r="BH60" i="26" s="1"/>
  <c r="AZ64" i="33"/>
  <c r="BH64" i="33" s="1"/>
  <c r="BA64" i="33"/>
  <c r="AZ68" i="33"/>
  <c r="BH68" i="33" s="1"/>
  <c r="BA68" i="33"/>
  <c r="AZ72" i="32"/>
  <c r="BH72" i="32" s="1"/>
  <c r="BA72" i="32"/>
  <c r="AZ76" i="26"/>
  <c r="BH76" i="26" s="1"/>
  <c r="BA76" i="26"/>
  <c r="BA80" i="26"/>
  <c r="AZ80" i="26"/>
  <c r="BH80" i="26" s="1"/>
  <c r="AZ84" i="26"/>
  <c r="BH84" i="26" s="1"/>
  <c r="BA84" i="26"/>
  <c r="BA88" i="26"/>
  <c r="AZ88" i="26"/>
  <c r="BH88" i="26" s="1"/>
  <c r="AZ92" i="32"/>
  <c r="BH92" i="32" s="1"/>
  <c r="BA92" i="32"/>
  <c r="AW6" i="34"/>
  <c r="AX6" i="34"/>
  <c r="AX10" i="34"/>
  <c r="AW10" i="34"/>
  <c r="AX14" i="26"/>
  <c r="AW14" i="26"/>
  <c r="AX18" i="26"/>
  <c r="AW18" i="26"/>
  <c r="AX22" i="26"/>
  <c r="AW22" i="26"/>
  <c r="AW26" i="26"/>
  <c r="AX26" i="26"/>
  <c r="AX30" i="34"/>
  <c r="AW30" i="34"/>
  <c r="AW34" i="26"/>
  <c r="AX34" i="26"/>
  <c r="AX38" i="26"/>
  <c r="AW38" i="26"/>
  <c r="AW42" i="34"/>
  <c r="AX42" i="34"/>
  <c r="AX46" i="32"/>
  <c r="AW46" i="32"/>
  <c r="AX50" i="34"/>
  <c r="AW50" i="34"/>
  <c r="AW54" i="32"/>
  <c r="AX54" i="32"/>
  <c r="AW58" i="34"/>
  <c r="AX58" i="34"/>
  <c r="AW62" i="32"/>
  <c r="AX62" i="32"/>
  <c r="AW66" i="33"/>
  <c r="AX66" i="33"/>
  <c r="AX70" i="34"/>
  <c r="AW70" i="34"/>
  <c r="AW74" i="33"/>
  <c r="AX74" i="33"/>
  <c r="AX78" i="34"/>
  <c r="AW78" i="34"/>
  <c r="AW82" i="33"/>
  <c r="AX82" i="33"/>
  <c r="AX86" i="26"/>
  <c r="AW86" i="26"/>
  <c r="AX90" i="34"/>
  <c r="AW90" i="34"/>
  <c r="AX94" i="26"/>
  <c r="AW94" i="26"/>
  <c r="AU8" i="32"/>
  <c r="AT8" i="32"/>
  <c r="AU12" i="34"/>
  <c r="AT12" i="34"/>
  <c r="AU16" i="32"/>
  <c r="AT16" i="32"/>
  <c r="AT20" i="32"/>
  <c r="AU20" i="32"/>
  <c r="AU24" i="34"/>
  <c r="AT24" i="34"/>
  <c r="AU28" i="34"/>
  <c r="AT28" i="34"/>
  <c r="AT32" i="26"/>
  <c r="AU32" i="26"/>
  <c r="AU36" i="26"/>
  <c r="AT36" i="26"/>
  <c r="AU40" i="33"/>
  <c r="AT40" i="33"/>
  <c r="AU44" i="33"/>
  <c r="AT44" i="33"/>
  <c r="AT48" i="32"/>
  <c r="AU48" i="32"/>
  <c r="AT52" i="32"/>
  <c r="AU52" i="32"/>
  <c r="AT56" i="32"/>
  <c r="AU56" i="32"/>
  <c r="AU60" i="34"/>
  <c r="AT60" i="34"/>
  <c r="AU64" i="34"/>
  <c r="AT64" i="34"/>
  <c r="AT68" i="26"/>
  <c r="AU68" i="26"/>
  <c r="AT72" i="34"/>
  <c r="AU72" i="34"/>
  <c r="AU76" i="32"/>
  <c r="AT76" i="32"/>
  <c r="AU80" i="26"/>
  <c r="AT80" i="26"/>
  <c r="AU84" i="32"/>
  <c r="AT84" i="32"/>
  <c r="AT88" i="32"/>
  <c r="AU88" i="32"/>
  <c r="AU92" i="33"/>
  <c r="AT92" i="33"/>
  <c r="AR6" i="32"/>
  <c r="AQ6" i="32"/>
  <c r="AR10" i="33"/>
  <c r="AQ10" i="33"/>
  <c r="AR14" i="26"/>
  <c r="AQ14" i="26"/>
  <c r="AQ18" i="34"/>
  <c r="AR18" i="34"/>
  <c r="AR22" i="33"/>
  <c r="AQ22" i="33"/>
  <c r="AQ26" i="32"/>
  <c r="AR26" i="32"/>
  <c r="AR30" i="32"/>
  <c r="AQ30" i="32"/>
  <c r="AR34" i="32"/>
  <c r="AQ34" i="32"/>
  <c r="AR38" i="33"/>
  <c r="AQ38" i="33"/>
  <c r="AR42" i="26"/>
  <c r="AQ42" i="26"/>
  <c r="AR46" i="32"/>
  <c r="AQ46" i="32"/>
  <c r="AQ50" i="32"/>
  <c r="AR50" i="32"/>
  <c r="AQ54" i="33"/>
  <c r="AR54" i="33"/>
  <c r="AR58" i="32"/>
  <c r="AQ58" i="32"/>
  <c r="AQ62" i="26"/>
  <c r="AR62" i="26"/>
  <c r="AQ66" i="32"/>
  <c r="AR66" i="32"/>
  <c r="AR70" i="32"/>
  <c r="AQ70" i="32"/>
  <c r="AR74" i="34"/>
  <c r="AQ74" i="34"/>
  <c r="AQ78" i="34"/>
  <c r="AR78" i="34"/>
  <c r="AQ82" i="32"/>
  <c r="AR82" i="32"/>
  <c r="AQ86" i="34"/>
  <c r="AR86" i="34"/>
  <c r="AR90" i="26"/>
  <c r="AQ90" i="26"/>
  <c r="AQ94" i="32"/>
  <c r="AR94" i="32"/>
  <c r="AO8" i="33"/>
  <c r="AO44" i="34"/>
  <c r="AO76" i="34"/>
  <c r="AO88" i="34"/>
  <c r="AO92" i="33"/>
  <c r="AL6" i="34"/>
  <c r="AK6" i="34"/>
  <c r="AL10" i="32"/>
  <c r="AK10" i="32"/>
  <c r="AK14" i="34"/>
  <c r="AL14" i="34"/>
  <c r="AL18" i="32"/>
  <c r="AK18" i="32"/>
  <c r="AL22" i="32"/>
  <c r="AK22" i="32"/>
  <c r="AK26" i="32"/>
  <c r="AL26" i="32"/>
  <c r="AL30" i="33"/>
  <c r="AK30" i="33"/>
  <c r="AL34" i="34"/>
  <c r="AK34" i="34"/>
  <c r="AK38" i="26"/>
  <c r="AL38" i="26"/>
  <c r="AK42" i="32"/>
  <c r="AL42" i="32"/>
  <c r="AL46" i="34"/>
  <c r="AK46" i="34"/>
  <c r="AK50" i="26"/>
  <c r="AL50" i="26"/>
  <c r="AK54" i="26"/>
  <c r="AL54" i="26"/>
  <c r="AL58" i="26"/>
  <c r="AK58" i="26"/>
  <c r="AK62" i="33"/>
  <c r="AL62" i="33"/>
  <c r="AL66" i="34"/>
  <c r="AK66" i="34"/>
  <c r="AL70" i="26"/>
  <c r="AK70" i="26"/>
  <c r="AL74" i="32"/>
  <c r="AK74" i="32"/>
  <c r="AK78" i="26"/>
  <c r="AL78" i="26"/>
  <c r="AK82" i="32"/>
  <c r="AL82" i="32"/>
  <c r="AK86" i="33"/>
  <c r="AL86" i="33"/>
  <c r="AL90" i="32"/>
  <c r="AK90" i="32"/>
  <c r="AL94" i="34"/>
  <c r="AK94" i="34"/>
  <c r="AI8" i="32"/>
  <c r="AH8" i="32"/>
  <c r="AH12" i="32"/>
  <c r="AI12" i="32"/>
  <c r="AH16" i="33"/>
  <c r="AI16" i="33"/>
  <c r="AH20" i="32"/>
  <c r="AI20" i="32"/>
  <c r="AI24" i="32"/>
  <c r="AH24" i="32"/>
  <c r="AI28" i="33"/>
  <c r="AH28" i="33"/>
  <c r="AI32" i="34"/>
  <c r="AH32" i="34"/>
  <c r="AI36" i="26"/>
  <c r="AH36" i="26"/>
  <c r="AI40" i="26"/>
  <c r="AH40" i="26"/>
  <c r="AH44" i="34"/>
  <c r="AI44" i="34"/>
  <c r="AH48" i="33"/>
  <c r="AI48" i="33"/>
  <c r="AI52" i="34"/>
  <c r="AH52" i="34"/>
  <c r="AH56" i="26"/>
  <c r="AI56" i="26"/>
  <c r="AI60" i="33"/>
  <c r="AH60" i="33"/>
  <c r="AI64" i="34"/>
  <c r="AH64" i="34"/>
  <c r="AI68" i="26"/>
  <c r="AH68" i="26"/>
  <c r="AH72" i="26"/>
  <c r="AI72" i="26"/>
  <c r="AH76" i="34"/>
  <c r="AI76" i="34"/>
  <c r="AH80" i="32"/>
  <c r="AI80" i="32"/>
  <c r="AI84" i="26"/>
  <c r="AH84" i="26"/>
  <c r="AI88" i="33"/>
  <c r="AH88" i="33"/>
  <c r="AI92" i="33"/>
  <c r="AH92" i="33"/>
  <c r="AF6" i="33"/>
  <c r="AE6" i="33"/>
  <c r="BI6" i="33" s="1"/>
  <c r="AF10" i="34"/>
  <c r="AE10" i="34"/>
  <c r="BI10" i="34" s="1"/>
  <c r="AF14" i="33"/>
  <c r="AE14" i="33"/>
  <c r="BI14" i="33" s="1"/>
  <c r="AE18" i="33"/>
  <c r="BI18" i="33" s="1"/>
  <c r="AF18" i="33"/>
  <c r="AE22" i="26"/>
  <c r="BI22" i="26" s="1"/>
  <c r="AF22" i="26"/>
  <c r="AF26" i="34"/>
  <c r="AE26" i="34"/>
  <c r="BI26" i="34" s="1"/>
  <c r="AF30" i="26"/>
  <c r="AE30" i="26"/>
  <c r="BI30" i="26" s="1"/>
  <c r="AF34" i="33"/>
  <c r="AE34" i="33"/>
  <c r="BI34" i="33" s="1"/>
  <c r="AE38" i="26"/>
  <c r="BI38" i="26" s="1"/>
  <c r="AF38" i="26"/>
  <c r="AF42" i="34"/>
  <c r="AE42" i="34"/>
  <c r="BI42" i="34" s="1"/>
  <c r="AF46" i="33"/>
  <c r="AE46" i="33"/>
  <c r="BI46" i="33" s="1"/>
  <c r="AF50" i="34"/>
  <c r="AE50" i="34"/>
  <c r="BI50" i="34" s="1"/>
  <c r="AF54" i="26"/>
  <c r="AE54" i="26"/>
  <c r="BI54" i="26" s="1"/>
  <c r="AF58" i="34"/>
  <c r="AE58" i="34"/>
  <c r="BI58" i="34" s="1"/>
  <c r="AF62" i="34"/>
  <c r="AE62" i="34"/>
  <c r="BI62" i="34" s="1"/>
  <c r="AE66" i="33"/>
  <c r="BI66" i="33" s="1"/>
  <c r="AF66" i="33"/>
  <c r="AF70" i="34"/>
  <c r="AE70" i="34"/>
  <c r="BI70" i="34" s="1"/>
  <c r="AF74" i="26"/>
  <c r="AE74" i="26"/>
  <c r="BI74" i="26" s="1"/>
  <c r="AF78" i="32"/>
  <c r="AE78" i="32"/>
  <c r="BI78" i="32" s="1"/>
  <c r="AF82" i="34"/>
  <c r="AE82" i="34"/>
  <c r="BI82" i="34" s="1"/>
  <c r="AE86" i="26"/>
  <c r="BI86" i="26" s="1"/>
  <c r="AF86" i="26"/>
  <c r="BA110" i="34"/>
  <c r="BH110" i="34"/>
  <c r="BG9" i="34"/>
  <c r="BF9" i="34"/>
  <c r="BF17" i="33"/>
  <c r="BG17" i="33"/>
  <c r="BG41" i="32"/>
  <c r="BF41" i="32"/>
  <c r="BG57" i="33"/>
  <c r="BF57" i="33"/>
  <c r="BF77" i="34"/>
  <c r="BG77" i="34"/>
  <c r="BF89" i="34"/>
  <c r="BG89" i="34"/>
  <c r="BD19" i="33"/>
  <c r="BC19" i="33"/>
  <c r="BC35" i="32"/>
  <c r="BD35" i="32"/>
  <c r="BC51" i="32"/>
  <c r="BD51" i="32"/>
  <c r="BC63" i="34"/>
  <c r="BD63" i="34"/>
  <c r="BD79" i="32"/>
  <c r="BC79" i="32"/>
  <c r="AZ33" i="33"/>
  <c r="BH33" i="33" s="1"/>
  <c r="BA33" i="33"/>
  <c r="BA45" i="33"/>
  <c r="AZ45" i="33"/>
  <c r="BH45" i="33" s="1"/>
  <c r="AZ61" i="33"/>
  <c r="BH61" i="33" s="1"/>
  <c r="BA61" i="33"/>
  <c r="BA77" i="32"/>
  <c r="AZ77" i="32"/>
  <c r="BH77" i="32" s="1"/>
  <c r="AZ93" i="33"/>
  <c r="BH93" i="33" s="1"/>
  <c r="BA93" i="33"/>
  <c r="AW19" i="33"/>
  <c r="AX19" i="33"/>
  <c r="AX35" i="32"/>
  <c r="AW35" i="32"/>
  <c r="AX51" i="32"/>
  <c r="AW51" i="32"/>
  <c r="AX67" i="33"/>
  <c r="AW67" i="33"/>
  <c r="AX83" i="32"/>
  <c r="AW83" i="32"/>
  <c r="AT13" i="32"/>
  <c r="AU13" i="32"/>
  <c r="AU29" i="26"/>
  <c r="AT29" i="26"/>
  <c r="AT45" i="32"/>
  <c r="AU45" i="32"/>
  <c r="AU61" i="32"/>
  <c r="AT61" i="32"/>
  <c r="AU81" i="33"/>
  <c r="AT81" i="33"/>
  <c r="AT93" i="26"/>
  <c r="AU93" i="26"/>
  <c r="AQ19" i="34"/>
  <c r="AR19" i="34"/>
  <c r="AR39" i="33"/>
  <c r="AQ39" i="33"/>
  <c r="AR55" i="33"/>
  <c r="AQ55" i="33"/>
  <c r="AQ71" i="26"/>
  <c r="AR71" i="26"/>
  <c r="AR87" i="32"/>
  <c r="AQ87" i="32"/>
  <c r="AO21" i="33"/>
  <c r="AK19" i="33"/>
  <c r="AL19" i="33"/>
  <c r="AL31" i="32"/>
  <c r="AK31" i="32"/>
  <c r="AL51" i="34"/>
  <c r="AK51" i="34"/>
  <c r="AL63" i="33"/>
  <c r="AK63" i="33"/>
  <c r="AK71" i="32"/>
  <c r="AL71" i="32"/>
  <c r="AL91" i="33"/>
  <c r="AK91" i="33"/>
  <c r="AH17" i="26"/>
  <c r="AI17" i="26"/>
  <c r="AH37" i="34"/>
  <c r="AI37" i="34"/>
  <c r="AH53" i="33"/>
  <c r="AI53" i="33"/>
  <c r="AH69" i="26"/>
  <c r="AI69" i="26"/>
  <c r="AI85" i="26"/>
  <c r="AH85" i="26"/>
  <c r="AE7" i="26"/>
  <c r="BI7" i="26" s="1"/>
  <c r="AF7" i="26"/>
  <c r="AE23" i="32"/>
  <c r="BI23" i="32" s="1"/>
  <c r="AF23" i="32"/>
  <c r="AF39" i="34"/>
  <c r="AE39" i="34"/>
  <c r="BI39" i="34" s="1"/>
  <c r="AE55" i="33"/>
  <c r="BI55" i="33" s="1"/>
  <c r="AF55" i="33"/>
  <c r="AE75" i="26"/>
  <c r="BI75" i="26" s="1"/>
  <c r="AF75" i="26"/>
  <c r="AF87" i="33"/>
  <c r="AE87" i="33"/>
  <c r="BI87" i="33" s="1"/>
  <c r="AF110" i="32"/>
  <c r="BI110" i="32"/>
  <c r="BF29" i="33"/>
  <c r="BG29" i="33"/>
  <c r="BG37" i="32"/>
  <c r="BF37" i="32"/>
  <c r="BF53" i="26"/>
  <c r="BG53" i="26"/>
  <c r="BF69" i="32"/>
  <c r="BG69" i="32"/>
  <c r="BF85" i="34"/>
  <c r="BG85" i="34"/>
  <c r="BD11" i="34"/>
  <c r="BC11" i="34"/>
  <c r="BD27" i="34"/>
  <c r="BC27" i="34"/>
  <c r="BD43" i="33"/>
  <c r="BC43" i="33"/>
  <c r="BC59" i="33"/>
  <c r="BD59" i="33"/>
  <c r="BC71" i="32"/>
  <c r="BD71" i="32"/>
  <c r="BC87" i="32"/>
  <c r="BD87" i="32"/>
  <c r="AZ17" i="32"/>
  <c r="BH17" i="32" s="1"/>
  <c r="BA17" i="32"/>
  <c r="AZ29" i="26"/>
  <c r="BH29" i="26" s="1"/>
  <c r="BA29" i="26"/>
  <c r="AZ41" i="33"/>
  <c r="BH41" i="33" s="1"/>
  <c r="BA41" i="33"/>
  <c r="AZ57" i="34"/>
  <c r="BH57" i="34" s="1"/>
  <c r="BA57" i="34"/>
  <c r="BA73" i="34"/>
  <c r="AZ73" i="34"/>
  <c r="BH73" i="34" s="1"/>
  <c r="AZ89" i="26"/>
  <c r="BH89" i="26" s="1"/>
  <c r="BA89" i="26"/>
  <c r="AX15" i="34"/>
  <c r="AW15" i="34"/>
  <c r="AX31" i="32"/>
  <c r="AW31" i="32"/>
  <c r="AW43" i="33"/>
  <c r="AX43" i="33"/>
  <c r="AX63" i="33"/>
  <c r="AW63" i="33"/>
  <c r="AW79" i="26"/>
  <c r="AX79" i="26"/>
  <c r="AT21" i="34"/>
  <c r="AU21" i="34"/>
  <c r="AT41" i="33"/>
  <c r="AU41" i="33"/>
  <c r="AU53" i="32"/>
  <c r="AT53" i="32"/>
  <c r="AT69" i="34"/>
  <c r="AU69" i="34"/>
  <c r="AU85" i="26"/>
  <c r="AT85" i="26"/>
  <c r="AR11" i="33"/>
  <c r="AQ11" i="33"/>
  <c r="AR27" i="33"/>
  <c r="AQ27" i="33"/>
  <c r="AQ43" i="34"/>
  <c r="AR43" i="34"/>
  <c r="AQ59" i="33"/>
  <c r="AR59" i="33"/>
  <c r="AR75" i="26"/>
  <c r="AQ75" i="26"/>
  <c r="AR91" i="33"/>
  <c r="AQ91" i="33"/>
  <c r="AO45" i="33"/>
  <c r="AO45" i="34"/>
  <c r="AK15" i="33"/>
  <c r="AL15" i="33"/>
  <c r="AK23" i="32"/>
  <c r="AL23" i="32"/>
  <c r="AK39" i="32"/>
  <c r="AL39" i="32"/>
  <c r="AL55" i="32"/>
  <c r="AK55" i="32"/>
  <c r="AK75" i="26"/>
  <c r="AL75" i="26"/>
  <c r="AI9" i="34"/>
  <c r="AH9" i="34"/>
  <c r="AI21" i="33"/>
  <c r="AH21" i="33"/>
  <c r="AI45" i="33"/>
  <c r="AH45" i="33"/>
  <c r="AI61" i="34"/>
  <c r="AH61" i="34"/>
  <c r="AI77" i="33"/>
  <c r="AH77" i="33"/>
  <c r="AI93" i="33"/>
  <c r="AH93" i="33"/>
  <c r="AE15" i="32"/>
  <c r="BI15" i="32" s="1"/>
  <c r="AF15" i="32"/>
  <c r="AF31" i="34"/>
  <c r="AE31" i="34"/>
  <c r="BI31" i="34" s="1"/>
  <c r="AE47" i="26"/>
  <c r="BI47" i="26" s="1"/>
  <c r="AF47" i="26"/>
  <c r="AE63" i="34"/>
  <c r="BI63" i="34" s="1"/>
  <c r="AF63" i="34"/>
  <c r="AE79" i="34"/>
  <c r="BI79" i="34" s="1"/>
  <c r="AF79" i="34"/>
  <c r="BF113" i="34"/>
  <c r="BG113" i="34" s="1"/>
  <c r="BF113" i="32"/>
  <c r="BG113" i="32" s="1"/>
  <c r="BF113" i="33"/>
  <c r="BG113" i="33" s="1"/>
  <c r="BF113" i="26"/>
  <c r="BG113" i="26" s="1"/>
  <c r="BC113" i="34"/>
  <c r="BD113" i="34" s="1"/>
  <c r="BC113" i="32"/>
  <c r="BD113" i="32" s="1"/>
  <c r="BC113" i="33"/>
  <c r="BD113" i="33" s="1"/>
  <c r="BC113" i="26"/>
  <c r="BD113" i="26" s="1"/>
  <c r="AE113" i="33"/>
  <c r="AE113" i="32"/>
  <c r="AE113" i="34"/>
  <c r="AE113" i="26"/>
  <c r="AE109" i="33"/>
  <c r="AO8" i="32"/>
  <c r="AO8" i="26"/>
  <c r="BG10" i="34"/>
  <c r="BF10" i="34"/>
  <c r="BG16" i="33"/>
  <c r="BF16" i="33"/>
  <c r="BG7" i="32"/>
  <c r="BF7" i="32"/>
  <c r="BF70" i="34"/>
  <c r="BG70" i="34"/>
  <c r="BF86" i="33"/>
  <c r="BG86" i="33"/>
  <c r="BF42" i="32"/>
  <c r="BG42" i="32"/>
  <c r="BF8" i="26"/>
  <c r="BG8" i="26"/>
  <c r="BF30" i="34"/>
  <c r="BG30" i="34"/>
  <c r="BG40" i="32"/>
  <c r="BF40" i="32"/>
  <c r="AF5" i="26"/>
  <c r="AE5" i="26"/>
  <c r="BI5" i="26" s="1"/>
  <c r="AH5" i="26"/>
  <c r="AI5" i="26"/>
  <c r="BC20" i="26"/>
  <c r="BD20" i="26"/>
  <c r="BC40" i="26"/>
  <c r="BD40" i="26"/>
  <c r="AF5" i="33"/>
  <c r="AE5" i="33"/>
  <c r="BI5" i="33" s="1"/>
  <c r="BF12" i="26"/>
  <c r="BG12" i="26"/>
  <c r="AF111" i="32"/>
  <c r="BI111" i="32"/>
  <c r="BG20" i="26"/>
  <c r="BF20" i="26"/>
  <c r="BF40" i="34"/>
  <c r="BG40" i="34"/>
  <c r="BF44" i="34"/>
  <c r="BG44" i="34"/>
  <c r="BD48" i="33"/>
  <c r="BC48" i="33"/>
  <c r="BG27" i="32"/>
  <c r="BF27" i="32"/>
  <c r="BD24" i="32"/>
  <c r="BC24" i="32"/>
  <c r="AF112" i="26"/>
  <c r="BI112" i="26"/>
  <c r="AF114" i="34"/>
  <c r="BI114" i="34"/>
  <c r="BF18" i="33"/>
  <c r="BG18" i="33"/>
  <c r="BF91" i="32"/>
  <c r="BG91" i="32"/>
  <c r="BD17" i="32"/>
  <c r="BC17" i="32"/>
  <c r="BF28" i="32"/>
  <c r="BG28" i="32"/>
  <c r="BF79" i="32"/>
  <c r="BG79" i="32"/>
  <c r="BD45" i="32"/>
  <c r="BC45" i="32"/>
  <c r="BC41" i="34"/>
  <c r="BD41" i="34"/>
  <c r="BC21" i="32"/>
  <c r="BD21" i="32"/>
  <c r="BG90" i="32"/>
  <c r="BF90" i="32"/>
  <c r="BG74" i="34"/>
  <c r="BF74" i="34"/>
  <c r="BF67" i="32"/>
  <c r="BG67" i="32"/>
  <c r="BG71" i="33"/>
  <c r="BF71" i="33"/>
  <c r="BF5" i="32"/>
  <c r="BG5" i="32"/>
  <c r="AX5" i="32"/>
  <c r="AW5" i="32"/>
  <c r="BF54" i="32"/>
  <c r="BG54" i="32"/>
  <c r="BD8" i="26"/>
  <c r="BC8" i="26"/>
  <c r="BC9" i="26"/>
  <c r="BD9" i="26"/>
  <c r="BG83" i="26"/>
  <c r="BF83" i="26"/>
  <c r="BF39" i="26"/>
  <c r="BG39" i="26"/>
  <c r="BF6" i="34"/>
  <c r="BG6" i="34"/>
  <c r="BG14" i="32"/>
  <c r="BF14" i="32"/>
  <c r="BF18" i="32"/>
  <c r="BG18" i="32"/>
  <c r="BF22" i="34"/>
  <c r="BG22" i="34"/>
  <c r="BG34" i="32"/>
  <c r="BF34" i="32"/>
  <c r="BG46" i="34"/>
  <c r="BF46" i="34"/>
  <c r="BG58" i="34"/>
  <c r="BF58" i="34"/>
  <c r="BF62" i="26"/>
  <c r="BG62" i="26"/>
  <c r="BG66" i="33"/>
  <c r="BF66" i="33"/>
  <c r="BD16" i="34"/>
  <c r="BC16" i="34"/>
  <c r="BC24" i="26"/>
  <c r="BD24" i="26"/>
  <c r="BD28" i="34"/>
  <c r="BC28" i="34"/>
  <c r="BC32" i="33"/>
  <c r="BD32" i="33"/>
  <c r="BD40" i="34"/>
  <c r="BC40" i="34"/>
  <c r="BC17" i="26"/>
  <c r="BD17" i="26"/>
  <c r="BF39" i="34"/>
  <c r="BG39" i="34"/>
  <c r="BG8" i="34"/>
  <c r="BF8" i="34"/>
  <c r="BF16" i="32"/>
  <c r="BG16" i="32"/>
  <c r="BC8" i="32"/>
  <c r="BD8" i="32"/>
  <c r="J115" i="32"/>
  <c r="BC33" i="34"/>
  <c r="BD33" i="34"/>
  <c r="BF38" i="32"/>
  <c r="BG38" i="32"/>
  <c r="BD29" i="26"/>
  <c r="BC29" i="26"/>
  <c r="BF10" i="26"/>
  <c r="BG10" i="26"/>
  <c r="BF7" i="34"/>
  <c r="BG7" i="34"/>
  <c r="BG11" i="33"/>
  <c r="BF11" i="33"/>
  <c r="BG23" i="32"/>
  <c r="BF23" i="32"/>
  <c r="BG27" i="33"/>
  <c r="BF27" i="33"/>
  <c r="BG39" i="32"/>
  <c r="BF39" i="32"/>
  <c r="BG43" i="32"/>
  <c r="BF43" i="32"/>
  <c r="BF51" i="34"/>
  <c r="BG51" i="34"/>
  <c r="BG55" i="34"/>
  <c r="BF55" i="34"/>
  <c r="BF63" i="32"/>
  <c r="BG63" i="32"/>
  <c r="BF75" i="33"/>
  <c r="BG75" i="33"/>
  <c r="BG83" i="32"/>
  <c r="BF83" i="32"/>
  <c r="BG5" i="33"/>
  <c r="BF5" i="33"/>
  <c r="BD13" i="34"/>
  <c r="BC13" i="34"/>
  <c r="BD25" i="26"/>
  <c r="BC25" i="26"/>
  <c r="BD29" i="33"/>
  <c r="BC29" i="33"/>
  <c r="BD33" i="33"/>
  <c r="BC33" i="33"/>
  <c r="BC41" i="32"/>
  <c r="BD41" i="32"/>
  <c r="BD45" i="26"/>
  <c r="BC45" i="26"/>
  <c r="BC49" i="34"/>
  <c r="BD49" i="34"/>
  <c r="BC56" i="32"/>
  <c r="BD56" i="32"/>
  <c r="BC60" i="34"/>
  <c r="BD60" i="34"/>
  <c r="BD64" i="34"/>
  <c r="BC64" i="34"/>
  <c r="BC68" i="26"/>
  <c r="BD68" i="26"/>
  <c r="BD72" i="34"/>
  <c r="BC72" i="34"/>
  <c r="BD76" i="32"/>
  <c r="BC76" i="32"/>
  <c r="BC80" i="26"/>
  <c r="BD80" i="26"/>
  <c r="BC84" i="26"/>
  <c r="BD84" i="26"/>
  <c r="BC88" i="32"/>
  <c r="BD88" i="32"/>
  <c r="BD92" i="33"/>
  <c r="BC92" i="33"/>
  <c r="BA6" i="33"/>
  <c r="AZ6" i="33"/>
  <c r="BH6" i="33" s="1"/>
  <c r="AZ10" i="33"/>
  <c r="BH10" i="33" s="1"/>
  <c r="BA10" i="33"/>
  <c r="AZ14" i="26"/>
  <c r="BH14" i="26" s="1"/>
  <c r="BA14" i="26"/>
  <c r="AZ18" i="34"/>
  <c r="BH18" i="34" s="1"/>
  <c r="BA18" i="34"/>
  <c r="AZ22" i="33"/>
  <c r="BH22" i="33" s="1"/>
  <c r="BA22" i="33"/>
  <c r="AZ26" i="26"/>
  <c r="BH26" i="26" s="1"/>
  <c r="BA26" i="26"/>
  <c r="BA30" i="32"/>
  <c r="AZ30" i="32"/>
  <c r="BH30" i="32" s="1"/>
  <c r="BA34" i="32"/>
  <c r="AZ34" i="32"/>
  <c r="BH34" i="32" s="1"/>
  <c r="BA38" i="33"/>
  <c r="AZ38" i="33"/>
  <c r="BH38" i="33" s="1"/>
  <c r="AZ42" i="32"/>
  <c r="BH42" i="32" s="1"/>
  <c r="BA42" i="32"/>
  <c r="AZ46" i="32"/>
  <c r="BH46" i="32" s="1"/>
  <c r="BA46" i="32"/>
  <c r="BA50" i="32"/>
  <c r="AZ50" i="32"/>
  <c r="BH50" i="32" s="1"/>
  <c r="AZ54" i="33"/>
  <c r="BH54" i="33" s="1"/>
  <c r="BA54" i="33"/>
  <c r="BA58" i="33"/>
  <c r="AZ58" i="33"/>
  <c r="BH58" i="33" s="1"/>
  <c r="BA62" i="26"/>
  <c r="AZ62" i="26"/>
  <c r="BH62" i="26" s="1"/>
  <c r="BA66" i="32"/>
  <c r="AZ66" i="32"/>
  <c r="BH66" i="32" s="1"/>
  <c r="BA70" i="32"/>
  <c r="AZ70" i="32"/>
  <c r="BH70" i="32" s="1"/>
  <c r="AZ74" i="26"/>
  <c r="BH74" i="26" s="1"/>
  <c r="BA74" i="26"/>
  <c r="BA78" i="26"/>
  <c r="AZ78" i="26"/>
  <c r="BH78" i="26" s="1"/>
  <c r="BA82" i="34"/>
  <c r="AZ82" i="34"/>
  <c r="BH82" i="34" s="1"/>
  <c r="AZ86" i="34"/>
  <c r="BH86" i="34" s="1"/>
  <c r="BA86" i="34"/>
  <c r="AZ90" i="32"/>
  <c r="BH90" i="32" s="1"/>
  <c r="BA90" i="32"/>
  <c r="BA94" i="32"/>
  <c r="AZ94" i="32"/>
  <c r="BH94" i="32" s="1"/>
  <c r="AX8" i="33"/>
  <c r="AW8" i="33"/>
  <c r="AX12" i="33"/>
  <c r="AW12" i="33"/>
  <c r="AW16" i="34"/>
  <c r="AX16" i="34"/>
  <c r="AX20" i="32"/>
  <c r="AW20" i="32"/>
  <c r="AW24" i="26"/>
  <c r="AX24" i="26"/>
  <c r="AX28" i="26"/>
  <c r="AW28" i="26"/>
  <c r="AW32" i="33"/>
  <c r="AX32" i="33"/>
  <c r="AW36" i="33"/>
  <c r="AX36" i="33"/>
  <c r="AX40" i="32"/>
  <c r="AW40" i="32"/>
  <c r="AX44" i="32"/>
  <c r="AW44" i="32"/>
  <c r="AX48" i="34"/>
  <c r="AW48" i="34"/>
  <c r="AW52" i="26"/>
  <c r="AX52" i="26"/>
  <c r="AW56" i="26"/>
  <c r="AX56" i="26"/>
  <c r="AW60" i="26"/>
  <c r="AX60" i="26"/>
  <c r="AX64" i="33"/>
  <c r="AW64" i="33"/>
  <c r="AW68" i="33"/>
  <c r="AX68" i="33"/>
  <c r="AW72" i="26"/>
  <c r="AX72" i="26"/>
  <c r="AX76" i="33"/>
  <c r="AW76" i="33"/>
  <c r="AX80" i="34"/>
  <c r="AW80" i="34"/>
  <c r="AW84" i="26"/>
  <c r="AX84" i="26"/>
  <c r="AX88" i="34"/>
  <c r="AW88" i="34"/>
  <c r="AX92" i="26"/>
  <c r="AW92" i="26"/>
  <c r="AU6" i="34"/>
  <c r="AT6" i="34"/>
  <c r="AU10" i="26"/>
  <c r="AT10" i="26"/>
  <c r="AT14" i="33"/>
  <c r="AU14" i="33"/>
  <c r="AU18" i="26"/>
  <c r="AT18" i="26"/>
  <c r="AU22" i="26"/>
  <c r="AT22" i="26"/>
  <c r="AU26" i="33"/>
  <c r="AT26" i="33"/>
  <c r="AU30" i="26"/>
  <c r="AT30" i="26"/>
  <c r="AT34" i="34"/>
  <c r="AU34" i="34"/>
  <c r="AT38" i="26"/>
  <c r="AU38" i="26"/>
  <c r="AU42" i="34"/>
  <c r="AT42" i="34"/>
  <c r="AT46" i="33"/>
  <c r="AU46" i="33"/>
  <c r="AT50" i="26"/>
  <c r="AU50" i="26"/>
  <c r="AU54" i="26"/>
  <c r="AT54" i="26"/>
  <c r="AT58" i="34"/>
  <c r="AU58" i="34"/>
  <c r="AU62" i="26"/>
  <c r="AT62" i="26"/>
  <c r="AU66" i="34"/>
  <c r="AT66" i="34"/>
  <c r="AT70" i="34"/>
  <c r="AU70" i="34"/>
  <c r="AU74" i="33"/>
  <c r="AT74" i="33"/>
  <c r="AT78" i="33"/>
  <c r="AU78" i="33"/>
  <c r="AU82" i="34"/>
  <c r="AT82" i="34"/>
  <c r="AU86" i="26"/>
  <c r="AT86" i="26"/>
  <c r="AU90" i="34"/>
  <c r="AT90" i="34"/>
  <c r="AT94" i="34"/>
  <c r="AU94" i="34"/>
  <c r="AQ8" i="26"/>
  <c r="AR8" i="26"/>
  <c r="AQ12" i="32"/>
  <c r="AR12" i="32"/>
  <c r="AR16" i="33"/>
  <c r="AQ16" i="33"/>
  <c r="AQ20" i="26"/>
  <c r="AR20" i="26"/>
  <c r="AR24" i="34"/>
  <c r="AQ24" i="34"/>
  <c r="AR28" i="34"/>
  <c r="AQ28" i="34"/>
  <c r="AR32" i="32"/>
  <c r="AQ32" i="32"/>
  <c r="AR36" i="26"/>
  <c r="AQ36" i="26"/>
  <c r="AR40" i="34"/>
  <c r="AQ40" i="34"/>
  <c r="AQ44" i="33"/>
  <c r="AR44" i="33"/>
  <c r="AQ48" i="26"/>
  <c r="AR48" i="26"/>
  <c r="AR52" i="34"/>
  <c r="AQ52" i="34"/>
  <c r="AR56" i="32"/>
  <c r="AQ56" i="32"/>
  <c r="AR60" i="34"/>
  <c r="AQ60" i="34"/>
  <c r="AR64" i="34"/>
  <c r="AQ64" i="34"/>
  <c r="AR68" i="26"/>
  <c r="AQ68" i="26"/>
  <c r="AQ72" i="34"/>
  <c r="AR72" i="34"/>
  <c r="AR76" i="32"/>
  <c r="AQ76" i="32"/>
  <c r="AQ80" i="33"/>
  <c r="AR80" i="33"/>
  <c r="AQ84" i="32"/>
  <c r="AR84" i="32"/>
  <c r="AQ88" i="32"/>
  <c r="AR88" i="32"/>
  <c r="AR92" i="26"/>
  <c r="AQ92" i="26"/>
  <c r="AO14" i="26"/>
  <c r="AO14" i="33"/>
  <c r="AO18" i="34"/>
  <c r="AO42" i="32"/>
  <c r="AO46" i="33"/>
  <c r="AO46" i="34"/>
  <c r="AO66" i="32"/>
  <c r="AO74" i="34"/>
  <c r="AO78" i="33"/>
  <c r="AO94" i="34"/>
  <c r="AL8" i="33"/>
  <c r="AK8" i="33"/>
  <c r="AK12" i="33"/>
  <c r="AL12" i="33"/>
  <c r="AK16" i="34"/>
  <c r="AL16" i="34"/>
  <c r="AL20" i="26"/>
  <c r="AK20" i="26"/>
  <c r="AK24" i="26"/>
  <c r="AL24" i="26"/>
  <c r="AL28" i="26"/>
  <c r="AK28" i="26"/>
  <c r="AL32" i="33"/>
  <c r="AK32" i="33"/>
  <c r="AK36" i="33"/>
  <c r="AL36" i="33"/>
  <c r="AL40" i="32"/>
  <c r="AK40" i="32"/>
  <c r="AL44" i="26"/>
  <c r="AK44" i="26"/>
  <c r="AK48" i="34"/>
  <c r="AL48" i="34"/>
  <c r="AK52" i="32"/>
  <c r="AL52" i="32"/>
  <c r="AK56" i="26"/>
  <c r="AL56" i="26"/>
  <c r="AL60" i="32"/>
  <c r="AK60" i="32"/>
  <c r="AL64" i="33"/>
  <c r="AK64" i="33"/>
  <c r="AL68" i="33"/>
  <c r="AK68" i="33"/>
  <c r="AL72" i="32"/>
  <c r="AK72" i="32"/>
  <c r="AL76" i="26"/>
  <c r="AK76" i="26"/>
  <c r="AL80" i="34"/>
  <c r="AK80" i="34"/>
  <c r="AK84" i="33"/>
  <c r="AL84" i="33"/>
  <c r="AK88" i="33"/>
  <c r="AL88" i="33"/>
  <c r="AL92" i="33"/>
  <c r="AK92" i="33"/>
  <c r="AI6" i="34"/>
  <c r="AH6" i="34"/>
  <c r="AH10" i="32"/>
  <c r="AI10" i="32"/>
  <c r="AI14" i="34"/>
  <c r="AH14" i="34"/>
  <c r="AI18" i="32"/>
  <c r="AH18" i="32"/>
  <c r="AI22" i="32"/>
  <c r="AH22" i="32"/>
  <c r="AH26" i="32"/>
  <c r="AI26" i="32"/>
  <c r="AI30" i="33"/>
  <c r="AH30" i="33"/>
  <c r="AI34" i="33"/>
  <c r="AH34" i="33"/>
  <c r="AI38" i="32"/>
  <c r="AH38" i="32"/>
  <c r="AI42" i="32"/>
  <c r="AH42" i="32"/>
  <c r="AI46" i="34"/>
  <c r="AH46" i="34"/>
  <c r="AI50" i="34"/>
  <c r="AH50" i="34"/>
  <c r="AI54" i="26"/>
  <c r="AH54" i="26"/>
  <c r="AH58" i="26"/>
  <c r="AI58" i="26"/>
  <c r="AI62" i="33"/>
  <c r="AH62" i="33"/>
  <c r="AI66" i="32"/>
  <c r="AH66" i="32"/>
  <c r="AH70" i="34"/>
  <c r="AI70" i="34"/>
  <c r="AH74" i="32"/>
  <c r="AI74" i="32"/>
  <c r="AH78" i="33"/>
  <c r="AI78" i="33"/>
  <c r="AI82" i="26"/>
  <c r="AH82" i="26"/>
  <c r="AH86" i="34"/>
  <c r="AI86" i="34"/>
  <c r="AI90" i="26"/>
  <c r="AH90" i="26"/>
  <c r="AH94" i="34"/>
  <c r="AI94" i="34"/>
  <c r="AE8" i="32"/>
  <c r="BI8" i="32" s="1"/>
  <c r="AF8" i="32"/>
  <c r="AF12" i="32"/>
  <c r="AE12" i="32"/>
  <c r="BI12" i="32" s="1"/>
  <c r="AF16" i="33"/>
  <c r="AE16" i="33"/>
  <c r="BI16" i="33" s="1"/>
  <c r="AF20" i="33"/>
  <c r="AE20" i="33"/>
  <c r="BI20" i="33" s="1"/>
  <c r="AF24" i="32"/>
  <c r="AE24" i="32"/>
  <c r="BI24" i="32" s="1"/>
  <c r="AF28" i="33"/>
  <c r="AE28" i="33"/>
  <c r="BI28" i="33" s="1"/>
  <c r="AF32" i="34"/>
  <c r="AE32" i="34"/>
  <c r="BI32" i="34" s="1"/>
  <c r="AE36" i="26"/>
  <c r="BI36" i="26" s="1"/>
  <c r="AF36" i="26"/>
  <c r="AF40" i="32"/>
  <c r="AE40" i="32"/>
  <c r="BI40" i="32" s="1"/>
  <c r="AF44" i="34"/>
  <c r="AE44" i="34"/>
  <c r="BI44" i="34" s="1"/>
  <c r="AF48" i="34"/>
  <c r="AE48" i="34"/>
  <c r="BI48" i="34" s="1"/>
  <c r="AF52" i="32"/>
  <c r="AE52" i="32"/>
  <c r="BI52" i="32" s="1"/>
  <c r="AF56" i="33"/>
  <c r="AE56" i="33"/>
  <c r="BI56" i="33" s="1"/>
  <c r="AF60" i="33"/>
  <c r="AE60" i="33"/>
  <c r="BI60" i="33" s="1"/>
  <c r="AE64" i="26"/>
  <c r="BI64" i="26" s="1"/>
  <c r="AF64" i="26"/>
  <c r="AF68" i="33"/>
  <c r="AE68" i="33"/>
  <c r="BI68" i="33" s="1"/>
  <c r="AF72" i="32"/>
  <c r="AE72" i="32"/>
  <c r="BI72" i="32" s="1"/>
  <c r="AF76" i="34"/>
  <c r="AE76" i="34"/>
  <c r="BI76" i="34" s="1"/>
  <c r="AE80" i="34"/>
  <c r="BI80" i="34" s="1"/>
  <c r="AF80" i="34"/>
  <c r="AF84" i="32"/>
  <c r="AE84" i="32"/>
  <c r="BI84" i="32" s="1"/>
  <c r="AE88" i="33"/>
  <c r="BI88" i="33" s="1"/>
  <c r="AF88" i="33"/>
  <c r="AE92" i="32"/>
  <c r="BI92" i="32" s="1"/>
  <c r="AF92" i="32"/>
  <c r="AF94" i="33"/>
  <c r="AE94" i="33"/>
  <c r="BI94" i="33" s="1"/>
  <c r="BF13" i="26"/>
  <c r="BG13" i="26"/>
  <c r="BG21" i="34"/>
  <c r="BF21" i="34"/>
  <c r="BF45" i="32"/>
  <c r="BG45" i="32"/>
  <c r="BF61" i="33"/>
  <c r="BG61" i="33"/>
  <c r="BF73" i="34"/>
  <c r="BG73" i="34"/>
  <c r="BF93" i="32"/>
  <c r="BG93" i="32"/>
  <c r="BD15" i="33"/>
  <c r="BC15" i="33"/>
  <c r="BD31" i="26"/>
  <c r="BC31" i="26"/>
  <c r="BC47" i="32"/>
  <c r="BD47" i="32"/>
  <c r="BC67" i="26"/>
  <c r="BD67" i="26"/>
  <c r="BC83" i="26"/>
  <c r="BD83" i="26"/>
  <c r="AZ9" i="33"/>
  <c r="BH9" i="33" s="1"/>
  <c r="BA9" i="33"/>
  <c r="AZ21" i="34"/>
  <c r="BH21" i="34" s="1"/>
  <c r="BA21" i="34"/>
  <c r="AZ49" i="33"/>
  <c r="BH49" i="33" s="1"/>
  <c r="BA49" i="33"/>
  <c r="BA65" i="33"/>
  <c r="AZ65" i="33"/>
  <c r="BH65" i="33" s="1"/>
  <c r="BA81" i="33"/>
  <c r="AZ81" i="33"/>
  <c r="BH81" i="33" s="1"/>
  <c r="AX7" i="26"/>
  <c r="AW7" i="26"/>
  <c r="AW23" i="32"/>
  <c r="AX23" i="32"/>
  <c r="AW39" i="32"/>
  <c r="AX39" i="32"/>
  <c r="AX55" i="33"/>
  <c r="AW55" i="33"/>
  <c r="AW71" i="26"/>
  <c r="AX71" i="26"/>
  <c r="AW87" i="33"/>
  <c r="AX87" i="33"/>
  <c r="AT9" i="32"/>
  <c r="AU9" i="32"/>
  <c r="AU25" i="32"/>
  <c r="AT25" i="32"/>
  <c r="AT37" i="26"/>
  <c r="AU37" i="26"/>
  <c r="AU57" i="33"/>
  <c r="AT57" i="33"/>
  <c r="AT77" i="26"/>
  <c r="AU77" i="26"/>
  <c r="AR7" i="32"/>
  <c r="AQ7" i="32"/>
  <c r="AR23" i="26"/>
  <c r="AQ23" i="26"/>
  <c r="AR35" i="26"/>
  <c r="AQ35" i="26"/>
  <c r="AR51" i="33"/>
  <c r="AQ51" i="33"/>
  <c r="AR67" i="33"/>
  <c r="AQ67" i="33"/>
  <c r="AR83" i="34"/>
  <c r="AQ83" i="34"/>
  <c r="AO25" i="33"/>
  <c r="AO25" i="34"/>
  <c r="AO25" i="32"/>
  <c r="AO37" i="33"/>
  <c r="AO85" i="33"/>
  <c r="AO85" i="34"/>
  <c r="AO85" i="32"/>
  <c r="AK7" i="32"/>
  <c r="AL7" i="32"/>
  <c r="AK27" i="34"/>
  <c r="AL27" i="34"/>
  <c r="AL43" i="32"/>
  <c r="AK43" i="32"/>
  <c r="AL59" i="33"/>
  <c r="AK59" i="33"/>
  <c r="AK79" i="33"/>
  <c r="AL79" i="33"/>
  <c r="AK87" i="26"/>
  <c r="AL87" i="26"/>
  <c r="AH13" i="33"/>
  <c r="AI13" i="33"/>
  <c r="AI29" i="32"/>
  <c r="AH29" i="32"/>
  <c r="AI49" i="32"/>
  <c r="AH49" i="32"/>
  <c r="AH65" i="34"/>
  <c r="AI65" i="34"/>
  <c r="AH81" i="34"/>
  <c r="AI81" i="34"/>
  <c r="AE11" i="26"/>
  <c r="BI11" i="26" s="1"/>
  <c r="AF11" i="26"/>
  <c r="AE27" i="26"/>
  <c r="BI27" i="26" s="1"/>
  <c r="AF27" i="26"/>
  <c r="AE43" i="33"/>
  <c r="BI43" i="33" s="1"/>
  <c r="AF43" i="33"/>
  <c r="AF59" i="34"/>
  <c r="AE59" i="34"/>
  <c r="BI59" i="34" s="1"/>
  <c r="AF71" i="34"/>
  <c r="AE71" i="34"/>
  <c r="BI71" i="34" s="1"/>
  <c r="AF91" i="32"/>
  <c r="AE91" i="32"/>
  <c r="BI91" i="32" s="1"/>
  <c r="R115" i="33"/>
  <c r="BD53" i="26"/>
  <c r="BC53" i="26"/>
  <c r="BD57" i="33"/>
  <c r="BC57" i="33"/>
  <c r="BC61" i="32"/>
  <c r="BD61" i="32"/>
  <c r="BC65" i="32"/>
  <c r="BD65" i="32"/>
  <c r="BC69" i="26"/>
  <c r="BD69" i="26"/>
  <c r="BC73" i="26"/>
  <c r="BD73" i="26"/>
  <c r="BC77" i="26"/>
  <c r="BD77" i="26"/>
  <c r="BD81" i="33"/>
  <c r="BC81" i="33"/>
  <c r="BC85" i="32"/>
  <c r="BD85" i="32"/>
  <c r="BD89" i="26"/>
  <c r="BC89" i="26"/>
  <c r="BC93" i="26"/>
  <c r="BD93" i="26"/>
  <c r="AZ7" i="32"/>
  <c r="BH7" i="32" s="1"/>
  <c r="BA7" i="32"/>
  <c r="AZ11" i="33"/>
  <c r="BH11" i="33" s="1"/>
  <c r="BA11" i="33"/>
  <c r="BA15" i="34"/>
  <c r="AZ15" i="34"/>
  <c r="BH15" i="34" s="1"/>
  <c r="AZ19" i="32"/>
  <c r="BH19" i="32" s="1"/>
  <c r="BA19" i="32"/>
  <c r="BA23" i="34"/>
  <c r="AZ23" i="34"/>
  <c r="BH23" i="34" s="1"/>
  <c r="AZ27" i="32"/>
  <c r="BH27" i="32" s="1"/>
  <c r="BA27" i="32"/>
  <c r="AZ31" i="33"/>
  <c r="BH31" i="33" s="1"/>
  <c r="BA31" i="33"/>
  <c r="AZ35" i="34"/>
  <c r="BH35" i="34" s="1"/>
  <c r="BA35" i="34"/>
  <c r="BA39" i="26"/>
  <c r="AZ39" i="26"/>
  <c r="BH39" i="26" s="1"/>
  <c r="AZ43" i="32"/>
  <c r="BH43" i="32" s="1"/>
  <c r="BA43" i="32"/>
  <c r="AZ47" i="34"/>
  <c r="BH47" i="34" s="1"/>
  <c r="BA47" i="34"/>
  <c r="AZ51" i="33"/>
  <c r="BH51" i="33" s="1"/>
  <c r="BA51" i="33"/>
  <c r="BA55" i="26"/>
  <c r="AZ55" i="26"/>
  <c r="BH55" i="26" s="1"/>
  <c r="BA59" i="33"/>
  <c r="AZ59" i="33"/>
  <c r="BH59" i="33" s="1"/>
  <c r="BA63" i="34"/>
  <c r="AZ63" i="34"/>
  <c r="BH63" i="34" s="1"/>
  <c r="AZ67" i="26"/>
  <c r="BH67" i="26" s="1"/>
  <c r="BA67" i="26"/>
  <c r="AZ71" i="26"/>
  <c r="BH71" i="26" s="1"/>
  <c r="BA71" i="26"/>
  <c r="AZ75" i="26"/>
  <c r="BH75" i="26" s="1"/>
  <c r="BA75" i="26"/>
  <c r="AZ79" i="26"/>
  <c r="BH79" i="26" s="1"/>
  <c r="BA79" i="26"/>
  <c r="AZ83" i="33"/>
  <c r="BH83" i="33" s="1"/>
  <c r="BA83" i="33"/>
  <c r="BA87" i="26"/>
  <c r="AZ87" i="26"/>
  <c r="BH87" i="26" s="1"/>
  <c r="AZ91" i="32"/>
  <c r="BH91" i="32" s="1"/>
  <c r="BA91" i="32"/>
  <c r="AZ5" i="33"/>
  <c r="BH5" i="33" s="1"/>
  <c r="BA5" i="33"/>
  <c r="AX9" i="32"/>
  <c r="AW9" i="32"/>
  <c r="AX13" i="33"/>
  <c r="AW13" i="33"/>
  <c r="AW17" i="34"/>
  <c r="AX17" i="34"/>
  <c r="AX21" i="34"/>
  <c r="AW21" i="34"/>
  <c r="AX25" i="26"/>
  <c r="AW25" i="26"/>
  <c r="AX29" i="33"/>
  <c r="AW29" i="33"/>
  <c r="AW33" i="26"/>
  <c r="AX33" i="26"/>
  <c r="AX37" i="26"/>
  <c r="AW37" i="26"/>
  <c r="AX41" i="34"/>
  <c r="AW41" i="34"/>
  <c r="AX45" i="34"/>
  <c r="AW45" i="34"/>
  <c r="AX49" i="33"/>
  <c r="AW49" i="33"/>
  <c r="AX53" i="26"/>
  <c r="AW53" i="26"/>
  <c r="AX57" i="33"/>
  <c r="AW57" i="33"/>
  <c r="AX61" i="32"/>
  <c r="AW61" i="32"/>
  <c r="AW65" i="34"/>
  <c r="AX65" i="34"/>
  <c r="AX69" i="34"/>
  <c r="AW69" i="34"/>
  <c r="AX73" i="26"/>
  <c r="AW73" i="26"/>
  <c r="AW77" i="32"/>
  <c r="AX77" i="32"/>
  <c r="AW81" i="33"/>
  <c r="AX81" i="33"/>
  <c r="AX85" i="33"/>
  <c r="AW85" i="33"/>
  <c r="AX89" i="32"/>
  <c r="AW89" i="32"/>
  <c r="AX93" i="34"/>
  <c r="AW93" i="34"/>
  <c r="AU7" i="34"/>
  <c r="AT7" i="34"/>
  <c r="AT11" i="34"/>
  <c r="AU11" i="34"/>
  <c r="AU15" i="32"/>
  <c r="AT15" i="32"/>
  <c r="AT19" i="34"/>
  <c r="AU19" i="34"/>
  <c r="AT23" i="34"/>
  <c r="AU23" i="34"/>
  <c r="AU27" i="33"/>
  <c r="AT27" i="33"/>
  <c r="AU31" i="32"/>
  <c r="AT31" i="32"/>
  <c r="AU35" i="26"/>
  <c r="AT35" i="26"/>
  <c r="AT39" i="26"/>
  <c r="AU39" i="26"/>
  <c r="AT43" i="34"/>
  <c r="AU43" i="34"/>
  <c r="AU47" i="33"/>
  <c r="AT47" i="33"/>
  <c r="AT51" i="32"/>
  <c r="AU51" i="32"/>
  <c r="AT55" i="26"/>
  <c r="AU55" i="26"/>
  <c r="AU59" i="34"/>
  <c r="AT59" i="34"/>
  <c r="AT63" i="32"/>
  <c r="AU63" i="32"/>
  <c r="AT67" i="34"/>
  <c r="AU67" i="34"/>
  <c r="AU71" i="33"/>
  <c r="AT71" i="33"/>
  <c r="AT75" i="33"/>
  <c r="AU75" i="33"/>
  <c r="AT79" i="33"/>
  <c r="AU79" i="33"/>
  <c r="AT83" i="32"/>
  <c r="AU83" i="32"/>
  <c r="AT87" i="32"/>
  <c r="AU87" i="32"/>
  <c r="AU91" i="32"/>
  <c r="AT91" i="32"/>
  <c r="AR9" i="32"/>
  <c r="AQ9" i="32"/>
  <c r="AQ13" i="26"/>
  <c r="AR13" i="26"/>
  <c r="AR17" i="26"/>
  <c r="AQ17" i="26"/>
  <c r="AR21" i="33"/>
  <c r="AQ21" i="33"/>
  <c r="AQ25" i="32"/>
  <c r="AR25" i="32"/>
  <c r="AR29" i="32"/>
  <c r="AQ29" i="32"/>
  <c r="AR33" i="34"/>
  <c r="AQ33" i="34"/>
  <c r="AQ37" i="33"/>
  <c r="AR37" i="33"/>
  <c r="AQ41" i="32"/>
  <c r="AR41" i="32"/>
  <c r="AQ45" i="26"/>
  <c r="AR45" i="26"/>
  <c r="AQ49" i="26"/>
  <c r="AR49" i="26"/>
  <c r="AR53" i="33"/>
  <c r="AQ53" i="33"/>
  <c r="AQ57" i="32"/>
  <c r="AR57" i="32"/>
  <c r="AQ61" i="33"/>
  <c r="AR61" i="33"/>
  <c r="AR65" i="26"/>
  <c r="AQ65" i="26"/>
  <c r="AR69" i="33"/>
  <c r="AQ69" i="33"/>
  <c r="AR73" i="34"/>
  <c r="AQ73" i="34"/>
  <c r="AQ77" i="34"/>
  <c r="AR77" i="34"/>
  <c r="AR81" i="32"/>
  <c r="AQ81" i="32"/>
  <c r="AR85" i="34"/>
  <c r="AQ85" i="34"/>
  <c r="AR89" i="32"/>
  <c r="AQ89" i="32"/>
  <c r="AQ93" i="26"/>
  <c r="AR93" i="26"/>
  <c r="AO7" i="33"/>
  <c r="AO7" i="32"/>
  <c r="AO15" i="34"/>
  <c r="AO27" i="32"/>
  <c r="AO27" i="34"/>
  <c r="AO31" i="33"/>
  <c r="AO43" i="33"/>
  <c r="AO43" i="32"/>
  <c r="AO43" i="34"/>
  <c r="AO55" i="32"/>
  <c r="AO59" i="33"/>
  <c r="AO59" i="26"/>
  <c r="AO63" i="34"/>
  <c r="AO71" i="33"/>
  <c r="AO75" i="33"/>
  <c r="AO75" i="26"/>
  <c r="AO91" i="33"/>
  <c r="AK9" i="33"/>
  <c r="AL9" i="33"/>
  <c r="AL13" i="33"/>
  <c r="AK13" i="33"/>
  <c r="AL17" i="32"/>
  <c r="AK17" i="32"/>
  <c r="AL21" i="26"/>
  <c r="AK21" i="26"/>
  <c r="AL25" i="34"/>
  <c r="AK25" i="34"/>
  <c r="AL29" i="26"/>
  <c r="AK29" i="26"/>
  <c r="AL33" i="26"/>
  <c r="AK33" i="26"/>
  <c r="AL37" i="32"/>
  <c r="AK37" i="32"/>
  <c r="AL41" i="33"/>
  <c r="AK41" i="33"/>
  <c r="AK45" i="33"/>
  <c r="AL45" i="33"/>
  <c r="AK49" i="26"/>
  <c r="AL49" i="26"/>
  <c r="AL53" i="26"/>
  <c r="AK53" i="26"/>
  <c r="AL57" i="34"/>
  <c r="AK57" i="34"/>
  <c r="AL61" i="34"/>
  <c r="AK61" i="34"/>
  <c r="AL65" i="26"/>
  <c r="AK65" i="26"/>
  <c r="AL69" i="26"/>
  <c r="AK69" i="26"/>
  <c r="AK73" i="32"/>
  <c r="AL73" i="32"/>
  <c r="AL77" i="26"/>
  <c r="AK77" i="26"/>
  <c r="AL81" i="26"/>
  <c r="AK81" i="26"/>
  <c r="AL85" i="33"/>
  <c r="AK85" i="33"/>
  <c r="AL89" i="34"/>
  <c r="AK89" i="34"/>
  <c r="AL93" i="32"/>
  <c r="AK93" i="32"/>
  <c r="AH7" i="32"/>
  <c r="AI7" i="32"/>
  <c r="AH11" i="32"/>
  <c r="AI11" i="32"/>
  <c r="AI15" i="33"/>
  <c r="AH15" i="33"/>
  <c r="AI19" i="33"/>
  <c r="AH19" i="33"/>
  <c r="AI23" i="33"/>
  <c r="AH23" i="33"/>
  <c r="AH27" i="26"/>
  <c r="AI27" i="26"/>
  <c r="AH31" i="34"/>
  <c r="AI31" i="34"/>
  <c r="AH35" i="33"/>
  <c r="AI35" i="33"/>
  <c r="AI39" i="32"/>
  <c r="AH39" i="32"/>
  <c r="AH43" i="33"/>
  <c r="AI43" i="33"/>
  <c r="AI47" i="33"/>
  <c r="AH47" i="33"/>
  <c r="AH51" i="33"/>
  <c r="AI51" i="33"/>
  <c r="AH55" i="33"/>
  <c r="AI55" i="33"/>
  <c r="AI59" i="33"/>
  <c r="AH59" i="33"/>
  <c r="AI63" i="26"/>
  <c r="AH63" i="26"/>
  <c r="AI67" i="33"/>
  <c r="AH67" i="33"/>
  <c r="AH71" i="33"/>
  <c r="AI71" i="33"/>
  <c r="AH75" i="34"/>
  <c r="AI75" i="34"/>
  <c r="AI79" i="26"/>
  <c r="AH79" i="26"/>
  <c r="AI83" i="26"/>
  <c r="AH83" i="26"/>
  <c r="AH87" i="33"/>
  <c r="AI87" i="33"/>
  <c r="AH91" i="33"/>
  <c r="AI91" i="33"/>
  <c r="AH5" i="34"/>
  <c r="AI5" i="34"/>
  <c r="AF9" i="34"/>
  <c r="AE9" i="34"/>
  <c r="BI9" i="34" s="1"/>
  <c r="AF13" i="34"/>
  <c r="AE13" i="34"/>
  <c r="BI13" i="34" s="1"/>
  <c r="AF17" i="33"/>
  <c r="AE17" i="33"/>
  <c r="BI17" i="33" s="1"/>
  <c r="AF21" i="32"/>
  <c r="AE21" i="32"/>
  <c r="BI21" i="32" s="1"/>
  <c r="AF25" i="32"/>
  <c r="AE25" i="32"/>
  <c r="BI25" i="32" s="1"/>
  <c r="AE29" i="32"/>
  <c r="BI29" i="32" s="1"/>
  <c r="AF29" i="32"/>
  <c r="AE33" i="33"/>
  <c r="BI33" i="33" s="1"/>
  <c r="AF33" i="33"/>
  <c r="AF37" i="26"/>
  <c r="AE37" i="26"/>
  <c r="BI37" i="26" s="1"/>
  <c r="AE41" i="34"/>
  <c r="BI41" i="34" s="1"/>
  <c r="AF41" i="34"/>
  <c r="AE45" i="26"/>
  <c r="BI45" i="26" s="1"/>
  <c r="AF45" i="26"/>
  <c r="AF49" i="34"/>
  <c r="AE49" i="34"/>
  <c r="BI49" i="34" s="1"/>
  <c r="AE53" i="34"/>
  <c r="BI53" i="34" s="1"/>
  <c r="AF53" i="34"/>
  <c r="AF57" i="34"/>
  <c r="AE57" i="34"/>
  <c r="BI57" i="34" s="1"/>
  <c r="AF61" i="33"/>
  <c r="AE61" i="33"/>
  <c r="BI61" i="33" s="1"/>
  <c r="AE65" i="34"/>
  <c r="BI65" i="34" s="1"/>
  <c r="AF65" i="34"/>
  <c r="AE69" i="33"/>
  <c r="BI69" i="33" s="1"/>
  <c r="AF69" i="33"/>
  <c r="AF73" i="26"/>
  <c r="AE73" i="26"/>
  <c r="BI73" i="26" s="1"/>
  <c r="AE77" i="33"/>
  <c r="BI77" i="33" s="1"/>
  <c r="AF77" i="33"/>
  <c r="AE81" i="34"/>
  <c r="BI81" i="34" s="1"/>
  <c r="AF81" i="34"/>
  <c r="AE85" i="26"/>
  <c r="BI85" i="26" s="1"/>
  <c r="AF85" i="26"/>
  <c r="AF89" i="32"/>
  <c r="AE89" i="32"/>
  <c r="BI89" i="32" s="1"/>
  <c r="AE93" i="26"/>
  <c r="BI93" i="26" s="1"/>
  <c r="AF93" i="26"/>
  <c r="AE90" i="33"/>
  <c r="BI90" i="33" s="1"/>
  <c r="AF90" i="33"/>
  <c r="BG25" i="34"/>
  <c r="BF25" i="34"/>
  <c r="BF33" i="26"/>
  <c r="BG33" i="26"/>
  <c r="BF49" i="32"/>
  <c r="BG49" i="32"/>
  <c r="BF65" i="34"/>
  <c r="BG65" i="34"/>
  <c r="BF81" i="34"/>
  <c r="BG81" i="34"/>
  <c r="BD7" i="26"/>
  <c r="BC7" i="26"/>
  <c r="BD23" i="26"/>
  <c r="BC23" i="26"/>
  <c r="BD39" i="33"/>
  <c r="BC39" i="33"/>
  <c r="BD55" i="33"/>
  <c r="BC55" i="33"/>
  <c r="BC75" i="26"/>
  <c r="BD75" i="26"/>
  <c r="BD91" i="32"/>
  <c r="BC91" i="32"/>
  <c r="AZ13" i="34"/>
  <c r="BH13" i="34" s="1"/>
  <c r="BA13" i="34"/>
  <c r="BA25" i="34"/>
  <c r="AZ25" i="34"/>
  <c r="BH25" i="34" s="1"/>
  <c r="BA37" i="32"/>
  <c r="AZ37" i="32"/>
  <c r="BH37" i="32" s="1"/>
  <c r="BA53" i="34"/>
  <c r="AZ53" i="34"/>
  <c r="BH53" i="34" s="1"/>
  <c r="BA69" i="26"/>
  <c r="AZ69" i="26"/>
  <c r="BH69" i="26" s="1"/>
  <c r="AZ85" i="34"/>
  <c r="BH85" i="34" s="1"/>
  <c r="BA85" i="34"/>
  <c r="AW11" i="34"/>
  <c r="AX11" i="34"/>
  <c r="AX27" i="34"/>
  <c r="AW27" i="34"/>
  <c r="AX47" i="33"/>
  <c r="AW47" i="33"/>
  <c r="AW59" i="33"/>
  <c r="AX59" i="33"/>
  <c r="AX75" i="33"/>
  <c r="AW75" i="33"/>
  <c r="AW91" i="33"/>
  <c r="AX91" i="33"/>
  <c r="AT17" i="32"/>
  <c r="AU17" i="32"/>
  <c r="AT33" i="26"/>
  <c r="AU33" i="26"/>
  <c r="AT49" i="34"/>
  <c r="AU49" i="34"/>
  <c r="AT65" i="32"/>
  <c r="AU65" i="32"/>
  <c r="AT73" i="33"/>
  <c r="AU73" i="33"/>
  <c r="AU89" i="26"/>
  <c r="AT89" i="26"/>
  <c r="AQ15" i="34"/>
  <c r="AR15" i="34"/>
  <c r="AQ31" i="32"/>
  <c r="AR31" i="32"/>
  <c r="AQ47" i="26"/>
  <c r="AR47" i="26"/>
  <c r="AQ63" i="26"/>
  <c r="AR63" i="26"/>
  <c r="AQ79" i="33"/>
  <c r="AR79" i="33"/>
  <c r="AO41" i="33"/>
  <c r="AO89" i="33"/>
  <c r="AK11" i="33"/>
  <c r="AL11" i="33"/>
  <c r="AK35" i="33"/>
  <c r="AL35" i="33"/>
  <c r="AL47" i="32"/>
  <c r="AK47" i="32"/>
  <c r="AL67" i="34"/>
  <c r="AK67" i="34"/>
  <c r="AL83" i="26"/>
  <c r="AK83" i="26"/>
  <c r="AI25" i="26"/>
  <c r="AH25" i="26"/>
  <c r="AI33" i="26"/>
  <c r="AH33" i="26"/>
  <c r="AH41" i="33"/>
  <c r="AI41" i="33"/>
  <c r="AI57" i="32"/>
  <c r="AH57" i="32"/>
  <c r="AH73" i="33"/>
  <c r="AI73" i="33"/>
  <c r="AH89" i="33"/>
  <c r="AI89" i="33"/>
  <c r="AF19" i="33"/>
  <c r="AE19" i="33"/>
  <c r="BI19" i="33" s="1"/>
  <c r="AE35" i="34"/>
  <c r="BI35" i="34" s="1"/>
  <c r="AF35" i="34"/>
  <c r="AE51" i="26"/>
  <c r="BI51" i="26" s="1"/>
  <c r="AF51" i="26"/>
  <c r="AF67" i="32"/>
  <c r="AE67" i="32"/>
  <c r="BI67" i="32" s="1"/>
  <c r="AE83" i="33"/>
  <c r="BI83" i="33" s="1"/>
  <c r="AF83" i="33"/>
  <c r="BG48" i="33"/>
  <c r="BF48" i="33"/>
  <c r="BG52" i="26"/>
  <c r="BF52" i="26"/>
  <c r="BF56" i="32"/>
  <c r="BG56" i="32"/>
  <c r="BF60" i="34"/>
  <c r="BG60" i="34"/>
  <c r="BF64" i="34"/>
  <c r="BG64" i="34"/>
  <c r="BF68" i="26"/>
  <c r="BG68" i="26"/>
  <c r="BG72" i="34"/>
  <c r="BF72" i="34"/>
  <c r="BF76" i="32"/>
  <c r="BG76" i="32"/>
  <c r="BG80" i="33"/>
  <c r="BF80" i="33"/>
  <c r="BF84" i="32"/>
  <c r="BG84" i="32"/>
  <c r="BG88" i="32"/>
  <c r="BF88" i="32"/>
  <c r="BF92" i="34"/>
  <c r="BG92" i="34"/>
  <c r="BC6" i="33"/>
  <c r="BD6" i="33"/>
  <c r="BC10" i="33"/>
  <c r="BD10" i="33"/>
  <c r="BD14" i="33"/>
  <c r="BC14" i="33"/>
  <c r="BD18" i="26"/>
  <c r="BC18" i="26"/>
  <c r="BD22" i="34"/>
  <c r="BC22" i="34"/>
  <c r="BD26" i="33"/>
  <c r="BC26" i="33"/>
  <c r="BC30" i="32"/>
  <c r="BD30" i="32"/>
  <c r="BD34" i="33"/>
  <c r="BC34" i="33"/>
  <c r="BC38" i="34"/>
  <c r="BD38" i="34"/>
  <c r="BD42" i="33"/>
  <c r="BC42" i="33"/>
  <c r="BC46" i="33"/>
  <c r="BD46" i="33"/>
  <c r="BC50" i="26"/>
  <c r="BD50" i="26"/>
  <c r="BC54" i="34"/>
  <c r="BD54" i="34"/>
  <c r="BC58" i="26"/>
  <c r="BD58" i="26"/>
  <c r="BD62" i="32"/>
  <c r="BC62" i="32"/>
  <c r="BD66" i="26"/>
  <c r="BC66" i="26"/>
  <c r="BC70" i="33"/>
  <c r="BD70" i="33"/>
  <c r="BC74" i="26"/>
  <c r="BD74" i="26"/>
  <c r="BD78" i="34"/>
  <c r="BC78" i="34"/>
  <c r="BD82" i="33"/>
  <c r="BC82" i="33"/>
  <c r="BC86" i="32"/>
  <c r="BD86" i="32"/>
  <c r="BD90" i="33"/>
  <c r="BC90" i="33"/>
  <c r="BD94" i="32"/>
  <c r="BC94" i="32"/>
  <c r="AZ8" i="34"/>
  <c r="BH8" i="34" s="1"/>
  <c r="BA8" i="34"/>
  <c r="BA12" i="32"/>
  <c r="AZ12" i="32"/>
  <c r="BH12" i="32" s="1"/>
  <c r="AZ16" i="33"/>
  <c r="BH16" i="33" s="1"/>
  <c r="BA16" i="33"/>
  <c r="AZ20" i="34"/>
  <c r="BH20" i="34" s="1"/>
  <c r="BA20" i="34"/>
  <c r="AZ24" i="33"/>
  <c r="BH24" i="33" s="1"/>
  <c r="BA24" i="33"/>
  <c r="AZ28" i="32"/>
  <c r="BH28" i="32" s="1"/>
  <c r="BA28" i="32"/>
  <c r="BA32" i="32"/>
  <c r="AZ32" i="32"/>
  <c r="BH32" i="32" s="1"/>
  <c r="AZ36" i="34"/>
  <c r="BH36" i="34" s="1"/>
  <c r="BA36" i="34"/>
  <c r="AZ40" i="33"/>
  <c r="BH40" i="33" s="1"/>
  <c r="BA40" i="33"/>
  <c r="AZ44" i="32"/>
  <c r="BH44" i="32" s="1"/>
  <c r="BA44" i="32"/>
  <c r="AZ48" i="26"/>
  <c r="BH48" i="26" s="1"/>
  <c r="BA48" i="26"/>
  <c r="AZ52" i="33"/>
  <c r="BH52" i="33" s="1"/>
  <c r="BA52" i="33"/>
  <c r="AZ56" i="33"/>
  <c r="BH56" i="33" s="1"/>
  <c r="BA56" i="33"/>
  <c r="BA60" i="32"/>
  <c r="AZ60" i="32"/>
  <c r="BH60" i="32" s="1"/>
  <c r="AZ64" i="32"/>
  <c r="BH64" i="32" s="1"/>
  <c r="BA64" i="32"/>
  <c r="AZ68" i="34"/>
  <c r="BH68" i="34" s="1"/>
  <c r="BA68" i="34"/>
  <c r="BA72" i="33"/>
  <c r="AZ72" i="33"/>
  <c r="BH72" i="33" s="1"/>
  <c r="AZ76" i="32"/>
  <c r="BH76" i="32" s="1"/>
  <c r="BA76" i="32"/>
  <c r="AZ80" i="33"/>
  <c r="BH80" i="33" s="1"/>
  <c r="BA80" i="33"/>
  <c r="BA84" i="34"/>
  <c r="AZ84" i="34"/>
  <c r="BH84" i="34" s="1"/>
  <c r="AZ88" i="33"/>
  <c r="BH88" i="33" s="1"/>
  <c r="BA88" i="33"/>
  <c r="BA92" i="34"/>
  <c r="AZ92" i="34"/>
  <c r="BH92" i="34" s="1"/>
  <c r="AX6" i="33"/>
  <c r="AW6" i="33"/>
  <c r="AW10" i="32"/>
  <c r="AX10" i="32"/>
  <c r="AW14" i="34"/>
  <c r="AX14" i="34"/>
  <c r="AX18" i="32"/>
  <c r="AW18" i="32"/>
  <c r="AW22" i="32"/>
  <c r="AX22" i="32"/>
  <c r="AX26" i="32"/>
  <c r="AW26" i="32"/>
  <c r="AX30" i="33"/>
  <c r="AW30" i="33"/>
  <c r="AX34" i="34"/>
  <c r="AW34" i="34"/>
  <c r="AW38" i="32"/>
  <c r="AX38" i="32"/>
  <c r="AX42" i="26"/>
  <c r="AW42" i="26"/>
  <c r="AW46" i="34"/>
  <c r="AX46" i="34"/>
  <c r="AW50" i="33"/>
  <c r="AX50" i="33"/>
  <c r="AW54" i="33"/>
  <c r="AX54" i="33"/>
  <c r="AX58" i="26"/>
  <c r="AW58" i="26"/>
  <c r="AX62" i="33"/>
  <c r="AW62" i="33"/>
  <c r="AW66" i="34"/>
  <c r="AX66" i="34"/>
  <c r="AW70" i="26"/>
  <c r="AX70" i="26"/>
  <c r="AX74" i="32"/>
  <c r="AW74" i="32"/>
  <c r="AX78" i="33"/>
  <c r="AW78" i="33"/>
  <c r="AW82" i="32"/>
  <c r="AX82" i="32"/>
  <c r="AW86" i="33"/>
  <c r="AX86" i="33"/>
  <c r="AW90" i="32"/>
  <c r="AX90" i="32"/>
  <c r="AW94" i="34"/>
  <c r="AX94" i="34"/>
  <c r="AT8" i="34"/>
  <c r="AU8" i="34"/>
  <c r="AT12" i="32"/>
  <c r="AU12" i="32"/>
  <c r="AU16" i="26"/>
  <c r="AT16" i="26"/>
  <c r="AT20" i="26"/>
  <c r="AU20" i="26"/>
  <c r="AT24" i="26"/>
  <c r="AU24" i="26"/>
  <c r="AU28" i="33"/>
  <c r="AT28" i="33"/>
  <c r="AU32" i="34"/>
  <c r="AT32" i="34"/>
  <c r="AU36" i="32"/>
  <c r="AT36" i="32"/>
  <c r="AT40" i="26"/>
  <c r="AU40" i="26"/>
  <c r="AU44" i="34"/>
  <c r="AT44" i="34"/>
  <c r="AT48" i="34"/>
  <c r="AU48" i="34"/>
  <c r="AT52" i="26"/>
  <c r="AU52" i="26"/>
  <c r="AT56" i="34"/>
  <c r="AU56" i="34"/>
  <c r="AU60" i="33"/>
  <c r="AT60" i="33"/>
  <c r="AT64" i="32"/>
  <c r="AU64" i="32"/>
  <c r="AU68" i="33"/>
  <c r="AT68" i="33"/>
  <c r="AU72" i="26"/>
  <c r="AT72" i="26"/>
  <c r="AU76" i="34"/>
  <c r="AT76" i="34"/>
  <c r="AU80" i="34"/>
  <c r="AT80" i="34"/>
  <c r="AT84" i="26"/>
  <c r="AU84" i="26"/>
  <c r="AU88" i="34"/>
  <c r="AT88" i="34"/>
  <c r="AT92" i="26"/>
  <c r="AU92" i="26"/>
  <c r="AR6" i="33"/>
  <c r="AQ6" i="33"/>
  <c r="AQ10" i="26"/>
  <c r="AR10" i="26"/>
  <c r="AR14" i="33"/>
  <c r="AQ14" i="33"/>
  <c r="AR18" i="33"/>
  <c r="AQ18" i="33"/>
  <c r="AQ22" i="34"/>
  <c r="AR22" i="34"/>
  <c r="AQ26" i="34"/>
  <c r="AR26" i="34"/>
  <c r="AR30" i="34"/>
  <c r="AQ30" i="34"/>
  <c r="AQ34" i="26"/>
  <c r="AR34" i="26"/>
  <c r="AQ38" i="34"/>
  <c r="AR38" i="34"/>
  <c r="AR42" i="33"/>
  <c r="AQ42" i="33"/>
  <c r="AQ46" i="26"/>
  <c r="AR46" i="26"/>
  <c r="AR50" i="26"/>
  <c r="AQ50" i="26"/>
  <c r="AR54" i="34"/>
  <c r="AQ54" i="34"/>
  <c r="AQ58" i="33"/>
  <c r="AR58" i="33"/>
  <c r="AQ62" i="32"/>
  <c r="AR62" i="32"/>
  <c r="AQ66" i="26"/>
  <c r="AR66" i="26"/>
  <c r="AQ70" i="33"/>
  <c r="AR70" i="33"/>
  <c r="AQ74" i="32"/>
  <c r="AR74" i="32"/>
  <c r="AR78" i="26"/>
  <c r="AQ78" i="26"/>
  <c r="AQ82" i="34"/>
  <c r="AR82" i="34"/>
  <c r="AR86" i="32"/>
  <c r="AQ86" i="32"/>
  <c r="AQ90" i="33"/>
  <c r="AR90" i="33"/>
  <c r="AR94" i="34"/>
  <c r="AQ94" i="34"/>
  <c r="AO16" i="33"/>
  <c r="AO32" i="34"/>
  <c r="AO48" i="33"/>
  <c r="AO64" i="33"/>
  <c r="AO64" i="34"/>
  <c r="AO80" i="33"/>
  <c r="AO80" i="34"/>
  <c r="AL6" i="26"/>
  <c r="AK6" i="26"/>
  <c r="AK10" i="26"/>
  <c r="AL10" i="26"/>
  <c r="AL14" i="26"/>
  <c r="AK14" i="26"/>
  <c r="AK18" i="34"/>
  <c r="AL18" i="34"/>
  <c r="AL22" i="33"/>
  <c r="AK22" i="33"/>
  <c r="AK26" i="34"/>
  <c r="AL26" i="34"/>
  <c r="AL30" i="34"/>
  <c r="AK30" i="34"/>
  <c r="AL34" i="32"/>
  <c r="AK34" i="32"/>
  <c r="AK38" i="33"/>
  <c r="AL38" i="33"/>
  <c r="AL42" i="26"/>
  <c r="AK42" i="26"/>
  <c r="AL46" i="33"/>
  <c r="AK46" i="33"/>
  <c r="AL50" i="32"/>
  <c r="AK50" i="32"/>
  <c r="AL54" i="32"/>
  <c r="AK54" i="32"/>
  <c r="AK58" i="32"/>
  <c r="AL58" i="32"/>
  <c r="AL62" i="26"/>
  <c r="AK62" i="26"/>
  <c r="AK66" i="32"/>
  <c r="AL66" i="32"/>
  <c r="AK70" i="32"/>
  <c r="AL70" i="32"/>
  <c r="AL74" i="34"/>
  <c r="AK74" i="34"/>
  <c r="AK78" i="32"/>
  <c r="AL78" i="32"/>
  <c r="AL82" i="33"/>
  <c r="AK82" i="33"/>
  <c r="AK86" i="32"/>
  <c r="AL86" i="32"/>
  <c r="AL90" i="26"/>
  <c r="AK90" i="26"/>
  <c r="AK94" i="26"/>
  <c r="AL94" i="26"/>
  <c r="AI8" i="33"/>
  <c r="AH8" i="33"/>
  <c r="AI12" i="33"/>
  <c r="AH12" i="33"/>
  <c r="AI16" i="34"/>
  <c r="AH16" i="34"/>
  <c r="AI20" i="33"/>
  <c r="AH20" i="33"/>
  <c r="AI24" i="26"/>
  <c r="AH24" i="26"/>
  <c r="AI28" i="26"/>
  <c r="AH28" i="26"/>
  <c r="AI32" i="33"/>
  <c r="AH32" i="33"/>
  <c r="AI36" i="33"/>
  <c r="AH36" i="33"/>
  <c r="AH40" i="32"/>
  <c r="AI40" i="32"/>
  <c r="AH44" i="32"/>
  <c r="AI44" i="32"/>
  <c r="AI48" i="34"/>
  <c r="AH48" i="34"/>
  <c r="AI52" i="32"/>
  <c r="AH52" i="32"/>
  <c r="AI56" i="33"/>
  <c r="AH56" i="33"/>
  <c r="AI60" i="26"/>
  <c r="AH60" i="26"/>
  <c r="AI64" i="33"/>
  <c r="AH64" i="33"/>
  <c r="AH68" i="33"/>
  <c r="AI68" i="33"/>
  <c r="AH72" i="32"/>
  <c r="AI72" i="32"/>
  <c r="AH76" i="26"/>
  <c r="AI76" i="26"/>
  <c r="AI80" i="34"/>
  <c r="AH80" i="34"/>
  <c r="AH84" i="32"/>
  <c r="AI84" i="32"/>
  <c r="AH88" i="34"/>
  <c r="AI88" i="34"/>
  <c r="AI92" i="32"/>
  <c r="AH92" i="32"/>
  <c r="AF6" i="34"/>
  <c r="AE6" i="34"/>
  <c r="BI6" i="34" s="1"/>
  <c r="AF10" i="32"/>
  <c r="AE10" i="32"/>
  <c r="BI10" i="32" s="1"/>
  <c r="AE14" i="34"/>
  <c r="BI14" i="34" s="1"/>
  <c r="AF14" i="34"/>
  <c r="AE18" i="32"/>
  <c r="BI18" i="32" s="1"/>
  <c r="AF18" i="32"/>
  <c r="AE22" i="32"/>
  <c r="BI22" i="32" s="1"/>
  <c r="AF22" i="32"/>
  <c r="AE26" i="26"/>
  <c r="BI26" i="26" s="1"/>
  <c r="AF26" i="26"/>
  <c r="AE30" i="33"/>
  <c r="BI30" i="33" s="1"/>
  <c r="AF30" i="33"/>
  <c r="AF34" i="34"/>
  <c r="AE34" i="34"/>
  <c r="BI34" i="34" s="1"/>
  <c r="AE38" i="32"/>
  <c r="BI38" i="32" s="1"/>
  <c r="AF38" i="32"/>
  <c r="AF42" i="32"/>
  <c r="AE42" i="32"/>
  <c r="BI42" i="32" s="1"/>
  <c r="AF46" i="34"/>
  <c r="AE46" i="34"/>
  <c r="BI46" i="34" s="1"/>
  <c r="AF50" i="33"/>
  <c r="AE50" i="33"/>
  <c r="BI50" i="33" s="1"/>
  <c r="AF54" i="33"/>
  <c r="AE54" i="33"/>
  <c r="BI54" i="33" s="1"/>
  <c r="AF58" i="32"/>
  <c r="AE58" i="32"/>
  <c r="BI58" i="32" s="1"/>
  <c r="AF62" i="33"/>
  <c r="AE62" i="33"/>
  <c r="BI62" i="33" s="1"/>
  <c r="AF66" i="34"/>
  <c r="AE66" i="34"/>
  <c r="BI66" i="34" s="1"/>
  <c r="AF70" i="26"/>
  <c r="AE70" i="26"/>
  <c r="BI70" i="26" s="1"/>
  <c r="AE74" i="32"/>
  <c r="BI74" i="32" s="1"/>
  <c r="AF74" i="32"/>
  <c r="AF78" i="33"/>
  <c r="AE78" i="33"/>
  <c r="BI78" i="33" s="1"/>
  <c r="AF82" i="33"/>
  <c r="AE82" i="33"/>
  <c r="BI82" i="33" s="1"/>
  <c r="AF86" i="34"/>
  <c r="AE86" i="34"/>
  <c r="BI86" i="34" s="1"/>
  <c r="BA110" i="32"/>
  <c r="BH110" i="32"/>
  <c r="BF9" i="33"/>
  <c r="BG9" i="33"/>
  <c r="BG17" i="32"/>
  <c r="BF17" i="32"/>
  <c r="BG41" i="33"/>
  <c r="BF41" i="33"/>
  <c r="BF57" i="32"/>
  <c r="BG57" i="32"/>
  <c r="BG77" i="32"/>
  <c r="BF77" i="32"/>
  <c r="BG89" i="26"/>
  <c r="BF89" i="26"/>
  <c r="BD19" i="26"/>
  <c r="BC19" i="26"/>
  <c r="BD35" i="34"/>
  <c r="BC35" i="34"/>
  <c r="BD51" i="26"/>
  <c r="BC51" i="26"/>
  <c r="BD63" i="33"/>
  <c r="BC63" i="33"/>
  <c r="BC79" i="33"/>
  <c r="BD79" i="33"/>
  <c r="BA33" i="34"/>
  <c r="AZ33" i="34"/>
  <c r="BH33" i="34" s="1"/>
  <c r="AZ45" i="34"/>
  <c r="BH45" i="34" s="1"/>
  <c r="BA45" i="34"/>
  <c r="AZ61" i="26"/>
  <c r="BH61" i="26" s="1"/>
  <c r="BA61" i="26"/>
  <c r="AZ77" i="33"/>
  <c r="BH77" i="33" s="1"/>
  <c r="BA77" i="33"/>
  <c r="AZ93" i="34"/>
  <c r="BH93" i="34" s="1"/>
  <c r="BA93" i="34"/>
  <c r="AW19" i="32"/>
  <c r="AX19" i="32"/>
  <c r="AX35" i="34"/>
  <c r="AW35" i="34"/>
  <c r="AX51" i="26"/>
  <c r="AW51" i="26"/>
  <c r="AW67" i="32"/>
  <c r="AX67" i="32"/>
  <c r="AX83" i="33"/>
  <c r="AW83" i="33"/>
  <c r="AU13" i="33"/>
  <c r="AT13" i="33"/>
  <c r="AT29" i="34"/>
  <c r="AU29" i="34"/>
  <c r="AT45" i="26"/>
  <c r="AU45" i="26"/>
  <c r="AU61" i="33"/>
  <c r="AT61" i="33"/>
  <c r="AT81" i="34"/>
  <c r="AU81" i="34"/>
  <c r="AT93" i="32"/>
  <c r="AU93" i="32"/>
  <c r="AQ19" i="26"/>
  <c r="AR19" i="26"/>
  <c r="AQ39" i="26"/>
  <c r="AR39" i="26"/>
  <c r="AR55" i="34"/>
  <c r="AQ55" i="34"/>
  <c r="AQ71" i="33"/>
  <c r="AR71" i="33"/>
  <c r="AR87" i="34"/>
  <c r="AQ87" i="34"/>
  <c r="AO21" i="26"/>
  <c r="AO21" i="32"/>
  <c r="AL19" i="26"/>
  <c r="AK19" i="26"/>
  <c r="AL31" i="33"/>
  <c r="AK31" i="33"/>
  <c r="AK51" i="32"/>
  <c r="AL51" i="32"/>
  <c r="AL63" i="26"/>
  <c r="AK63" i="26"/>
  <c r="AL71" i="34"/>
  <c r="AK71" i="34"/>
  <c r="AL91" i="34"/>
  <c r="AK91" i="34"/>
  <c r="AI17" i="34"/>
  <c r="AH17" i="34"/>
  <c r="AH37" i="32"/>
  <c r="AI37" i="32"/>
  <c r="AI53" i="26"/>
  <c r="AH53" i="26"/>
  <c r="AI69" i="33"/>
  <c r="AH69" i="33"/>
  <c r="AI85" i="32"/>
  <c r="AH85" i="32"/>
  <c r="AE7" i="32"/>
  <c r="BI7" i="32" s="1"/>
  <c r="AF7" i="32"/>
  <c r="AE23" i="26"/>
  <c r="BI23" i="26" s="1"/>
  <c r="AF23" i="26"/>
  <c r="AF39" i="33"/>
  <c r="AE39" i="33"/>
  <c r="BI39" i="33" s="1"/>
  <c r="AF55" i="32"/>
  <c r="AE55" i="32"/>
  <c r="BI55" i="32" s="1"/>
  <c r="AF75" i="33"/>
  <c r="AE75" i="33"/>
  <c r="BI75" i="33" s="1"/>
  <c r="AE87" i="32"/>
  <c r="BI87" i="32" s="1"/>
  <c r="AF87" i="32"/>
  <c r="AF110" i="26"/>
  <c r="BI110" i="26"/>
  <c r="BF29" i="26"/>
  <c r="BG29" i="26"/>
  <c r="BF37" i="33"/>
  <c r="BG37" i="33"/>
  <c r="BF53" i="32"/>
  <c r="BG53" i="32"/>
  <c r="BF69" i="34"/>
  <c r="BG69" i="34"/>
  <c r="BG85" i="32"/>
  <c r="BF85" i="32"/>
  <c r="BD11" i="33"/>
  <c r="BC11" i="33"/>
  <c r="BD27" i="33"/>
  <c r="BC27" i="33"/>
  <c r="BC43" i="32"/>
  <c r="BD43" i="32"/>
  <c r="BC59" i="32"/>
  <c r="BD59" i="32"/>
  <c r="BC71" i="33"/>
  <c r="BD71" i="33"/>
  <c r="BD87" i="33"/>
  <c r="BC87" i="33"/>
  <c r="BA17" i="34"/>
  <c r="AZ17" i="34"/>
  <c r="BH17" i="34" s="1"/>
  <c r="AZ29" i="32"/>
  <c r="BH29" i="32" s="1"/>
  <c r="BA29" i="32"/>
  <c r="AZ41" i="34"/>
  <c r="BH41" i="34" s="1"/>
  <c r="BA41" i="34"/>
  <c r="BA57" i="32"/>
  <c r="AZ57" i="32"/>
  <c r="BH57" i="32" s="1"/>
  <c r="BA73" i="32"/>
  <c r="AZ73" i="32"/>
  <c r="BH73" i="32" s="1"/>
  <c r="AZ89" i="33"/>
  <c r="BH89" i="33" s="1"/>
  <c r="BA89" i="33"/>
  <c r="AW15" i="32"/>
  <c r="AX15" i="32"/>
  <c r="AW31" i="33"/>
  <c r="AX31" i="33"/>
  <c r="AW43" i="34"/>
  <c r="AX43" i="34"/>
  <c r="AW63" i="26"/>
  <c r="AX63" i="26"/>
  <c r="AX79" i="32"/>
  <c r="AW79" i="32"/>
  <c r="AT21" i="26"/>
  <c r="AU21" i="26"/>
  <c r="AT41" i="26"/>
  <c r="AU41" i="26"/>
  <c r="AU53" i="33"/>
  <c r="AT53" i="33"/>
  <c r="AU69" i="32"/>
  <c r="AT69" i="32"/>
  <c r="AU85" i="33"/>
  <c r="AT85" i="33"/>
  <c r="AR11" i="32"/>
  <c r="AQ11" i="32"/>
  <c r="AR27" i="26"/>
  <c r="AQ27" i="26"/>
  <c r="AR43" i="26"/>
  <c r="AQ43" i="26"/>
  <c r="AR59" i="32"/>
  <c r="AQ59" i="32"/>
  <c r="AR75" i="34"/>
  <c r="AQ75" i="34"/>
  <c r="AR91" i="32"/>
  <c r="AQ91" i="32"/>
  <c r="AO61" i="33"/>
  <c r="AL15" i="32"/>
  <c r="AK15" i="32"/>
  <c r="AL23" i="26"/>
  <c r="AK23" i="26"/>
  <c r="AL39" i="33"/>
  <c r="AK39" i="33"/>
  <c r="AL55" i="33"/>
  <c r="AK55" i="33"/>
  <c r="AL75" i="34"/>
  <c r="AK75" i="34"/>
  <c r="AI9" i="26"/>
  <c r="AH9" i="26"/>
  <c r="AI21" i="26"/>
  <c r="AH21" i="26"/>
  <c r="AH45" i="34"/>
  <c r="AI45" i="34"/>
  <c r="AI61" i="33"/>
  <c r="AH61" i="33"/>
  <c r="AH77" i="34"/>
  <c r="AI77" i="34"/>
  <c r="AI93" i="34"/>
  <c r="AH93" i="34"/>
  <c r="AF15" i="34"/>
  <c r="AE15" i="34"/>
  <c r="BI15" i="34" s="1"/>
  <c r="AE31" i="32"/>
  <c r="BI31" i="32" s="1"/>
  <c r="AF31" i="32"/>
  <c r="AE47" i="33"/>
  <c r="BI47" i="33" s="1"/>
  <c r="AF47" i="33"/>
  <c r="AE63" i="33"/>
  <c r="BI63" i="33" s="1"/>
  <c r="AF63" i="33"/>
  <c r="AF79" i="32"/>
  <c r="AE79" i="32"/>
  <c r="BI79" i="32" s="1"/>
  <c r="AZ113" i="34"/>
  <c r="AZ113" i="26"/>
  <c r="AZ113" i="33"/>
  <c r="AZ113" i="32"/>
  <c r="AW113" i="32"/>
  <c r="AX113" i="32" s="1"/>
  <c r="AW113" i="26"/>
  <c r="AX113" i="26" s="1"/>
  <c r="AW113" i="34"/>
  <c r="AX113" i="34" s="1"/>
  <c r="AW113" i="33"/>
  <c r="AX113" i="33" s="1"/>
  <c r="AH113" i="26"/>
  <c r="AI113" i="26" s="1"/>
  <c r="AH113" i="34"/>
  <c r="AI113" i="34" s="1"/>
  <c r="AH113" i="32"/>
  <c r="AI113" i="32" s="1"/>
  <c r="AH113" i="33"/>
  <c r="AI113" i="33" s="1"/>
  <c r="AH109" i="33"/>
  <c r="AI109" i="33" s="1"/>
  <c r="AH109" i="34"/>
  <c r="AI109" i="34" s="1"/>
  <c r="AH109" i="32"/>
  <c r="AI109" i="32" s="1"/>
  <c r="BD9" i="32"/>
  <c r="BC9" i="32"/>
  <c r="BF82" i="34"/>
  <c r="BG82" i="34"/>
  <c r="BD8" i="34"/>
  <c r="BC8" i="34"/>
  <c r="BF19" i="34"/>
  <c r="BG19" i="34"/>
  <c r="BC25" i="34"/>
  <c r="BD25" i="34"/>
  <c r="L115" i="34"/>
  <c r="BF59" i="33"/>
  <c r="BG59" i="33"/>
  <c r="BC52" i="26"/>
  <c r="BD52" i="26"/>
  <c r="BD25" i="33"/>
  <c r="BC25" i="33"/>
  <c r="BG78" i="26"/>
  <c r="BF78" i="26"/>
  <c r="BA111" i="26"/>
  <c r="BH111" i="26"/>
  <c r="BG16" i="34"/>
  <c r="BF16" i="34"/>
  <c r="BG28" i="33"/>
  <c r="BF28" i="33"/>
  <c r="BF36" i="34"/>
  <c r="BG36" i="34"/>
  <c r="BG40" i="33"/>
  <c r="BF40" i="33"/>
  <c r="BF6" i="32"/>
  <c r="BG6" i="32"/>
  <c r="BA114" i="26"/>
  <c r="BH114" i="26"/>
  <c r="AF114" i="33"/>
  <c r="BI114" i="33"/>
  <c r="BG35" i="32"/>
  <c r="BF35" i="32"/>
  <c r="BG10" i="33"/>
  <c r="BF10" i="33"/>
  <c r="BF43" i="33"/>
  <c r="BG43" i="33"/>
  <c r="BG42" i="26"/>
  <c r="BF42" i="26"/>
  <c r="BF20" i="33"/>
  <c r="BG20" i="33"/>
  <c r="BC37" i="26"/>
  <c r="BD37" i="26"/>
  <c r="BG22" i="26"/>
  <c r="BF22" i="26"/>
  <c r="BG28" i="26"/>
  <c r="BF28" i="26"/>
  <c r="BA111" i="33"/>
  <c r="BH111" i="33"/>
  <c r="BD13" i="32"/>
  <c r="BC13" i="32"/>
  <c r="BC28" i="32"/>
  <c r="BD28" i="32"/>
  <c r="BG59" i="26"/>
  <c r="BF59" i="26"/>
  <c r="BC49" i="32"/>
  <c r="BD49" i="32"/>
  <c r="BC20" i="32"/>
  <c r="BD20" i="32"/>
  <c r="BF71" i="34"/>
  <c r="BG71" i="34"/>
  <c r="BC20" i="33"/>
  <c r="BD20" i="33"/>
  <c r="BD21" i="34"/>
  <c r="BC21" i="34"/>
  <c r="AZ5" i="32"/>
  <c r="BH5" i="32" s="1"/>
  <c r="BA5" i="32"/>
  <c r="AL5" i="32"/>
  <c r="AK5" i="32"/>
  <c r="AF5" i="32"/>
  <c r="AE5" i="32"/>
  <c r="BI5" i="32" s="1"/>
  <c r="BG58" i="26"/>
  <c r="BF58" i="26"/>
  <c r="BF7" i="26"/>
  <c r="BG7" i="26"/>
  <c r="X108" i="26"/>
  <c r="BG75" i="26"/>
  <c r="BF75" i="26"/>
  <c r="BG70" i="26"/>
  <c r="BF70" i="26"/>
  <c r="BG14" i="33"/>
  <c r="BF14" i="33"/>
  <c r="BG18" i="34"/>
  <c r="BF18" i="34"/>
  <c r="BG30" i="33"/>
  <c r="BF30" i="33"/>
  <c r="BG42" i="33"/>
  <c r="BF42" i="33"/>
  <c r="BG54" i="34"/>
  <c r="BF54" i="34"/>
  <c r="BG62" i="33"/>
  <c r="BF62" i="33"/>
  <c r="BF74" i="33"/>
  <c r="BG74" i="33"/>
  <c r="BF82" i="32"/>
  <c r="BG82" i="32"/>
  <c r="BF90" i="34"/>
  <c r="BG90" i="34"/>
  <c r="BD24" i="33"/>
  <c r="BC24" i="33"/>
  <c r="BD28" i="33"/>
  <c r="BC28" i="33"/>
  <c r="BD48" i="34"/>
  <c r="BC48" i="34"/>
  <c r="BC13" i="26"/>
  <c r="BD13" i="26"/>
  <c r="BG32" i="34"/>
  <c r="BF32" i="34"/>
  <c r="BG15" i="32"/>
  <c r="BF15" i="32"/>
  <c r="BC5" i="34"/>
  <c r="BD5" i="34"/>
  <c r="BF8" i="32"/>
  <c r="BG8" i="32"/>
  <c r="BG75" i="34"/>
  <c r="BF75" i="34"/>
  <c r="AT5" i="26"/>
  <c r="AU5" i="26"/>
  <c r="BG6" i="26"/>
  <c r="BF6" i="26"/>
  <c r="BF36" i="26"/>
  <c r="BG36" i="26"/>
  <c r="BF71" i="26"/>
  <c r="BG71" i="26"/>
  <c r="BC37" i="34"/>
  <c r="BD37" i="34"/>
  <c r="BF15" i="33"/>
  <c r="BG15" i="33"/>
  <c r="BG19" i="33"/>
  <c r="BF19" i="33"/>
  <c r="BG23" i="26"/>
  <c r="BF23" i="26"/>
  <c r="BF35" i="34"/>
  <c r="BG35" i="34"/>
  <c r="BF39" i="33"/>
  <c r="BG39" i="33"/>
  <c r="BG51" i="33"/>
  <c r="BF51" i="33"/>
  <c r="BG63" i="34"/>
  <c r="BF63" i="34"/>
  <c r="BG71" i="32"/>
  <c r="BF71" i="32"/>
  <c r="BG83" i="33"/>
  <c r="BF83" i="33"/>
  <c r="BG91" i="33"/>
  <c r="BF91" i="33"/>
  <c r="BG5" i="34"/>
  <c r="BF5" i="34"/>
  <c r="BD13" i="33"/>
  <c r="BC13" i="33"/>
  <c r="BC21" i="26"/>
  <c r="BD21" i="26"/>
  <c r="BD25" i="32"/>
  <c r="BC25" i="32"/>
  <c r="BD41" i="33"/>
  <c r="BC41" i="33"/>
  <c r="BD45" i="34"/>
  <c r="BC45" i="34"/>
  <c r="BD56" i="34"/>
  <c r="BC56" i="34"/>
  <c r="BC60" i="33"/>
  <c r="BD60" i="33"/>
  <c r="BC64" i="32"/>
  <c r="BD64" i="32"/>
  <c r="BC68" i="33"/>
  <c r="BD68" i="33"/>
  <c r="BD72" i="32"/>
  <c r="BC72" i="32"/>
  <c r="BD76" i="34"/>
  <c r="BC76" i="34"/>
  <c r="BC80" i="32"/>
  <c r="BD80" i="32"/>
  <c r="BD84" i="32"/>
  <c r="BC84" i="32"/>
  <c r="BC88" i="26"/>
  <c r="BD88" i="26"/>
  <c r="BC92" i="26"/>
  <c r="BD92" i="26"/>
  <c r="AZ6" i="26"/>
  <c r="BH6" i="26" s="1"/>
  <c r="BA6" i="26"/>
  <c r="BA10" i="34"/>
  <c r="AZ10" i="34"/>
  <c r="BH10" i="34" s="1"/>
  <c r="BA14" i="33"/>
  <c r="AZ14" i="33"/>
  <c r="BH14" i="33" s="1"/>
  <c r="BA18" i="26"/>
  <c r="AZ18" i="26"/>
  <c r="BH18" i="26" s="1"/>
  <c r="AZ22" i="34"/>
  <c r="BH22" i="34" s="1"/>
  <c r="BA22" i="34"/>
  <c r="BA26" i="34"/>
  <c r="AZ26" i="34"/>
  <c r="BH26" i="34" s="1"/>
  <c r="AZ30" i="34"/>
  <c r="BH30" i="34" s="1"/>
  <c r="BA30" i="34"/>
  <c r="AZ34" i="34"/>
  <c r="BH34" i="34" s="1"/>
  <c r="BA34" i="34"/>
  <c r="AZ38" i="34"/>
  <c r="BH38" i="34" s="1"/>
  <c r="BA38" i="34"/>
  <c r="AZ42" i="33"/>
  <c r="BH42" i="33" s="1"/>
  <c r="BA42" i="33"/>
  <c r="AZ46" i="26"/>
  <c r="BH46" i="26" s="1"/>
  <c r="BA46" i="26"/>
  <c r="BA50" i="26"/>
  <c r="AZ50" i="26"/>
  <c r="BH50" i="26" s="1"/>
  <c r="AZ54" i="34"/>
  <c r="BH54" i="34" s="1"/>
  <c r="BA54" i="34"/>
  <c r="AZ58" i="32"/>
  <c r="BH58" i="32" s="1"/>
  <c r="BA58" i="32"/>
  <c r="BA62" i="32"/>
  <c r="AZ62" i="32"/>
  <c r="BH62" i="32" s="1"/>
  <c r="AZ66" i="26"/>
  <c r="BH66" i="26" s="1"/>
  <c r="BA66" i="26"/>
  <c r="BA70" i="33"/>
  <c r="AZ70" i="33"/>
  <c r="BH70" i="33" s="1"/>
  <c r="BA74" i="32"/>
  <c r="AZ74" i="32"/>
  <c r="BH74" i="32" s="1"/>
  <c r="AZ78" i="34"/>
  <c r="BH78" i="34" s="1"/>
  <c r="BA78" i="34"/>
  <c r="BA82" i="33"/>
  <c r="AZ82" i="33"/>
  <c r="BH82" i="33" s="1"/>
  <c r="AZ86" i="32"/>
  <c r="BH86" i="32" s="1"/>
  <c r="BA86" i="32"/>
  <c r="BA90" i="34"/>
  <c r="AZ90" i="34"/>
  <c r="BH90" i="34" s="1"/>
  <c r="AZ94" i="33"/>
  <c r="BH94" i="33" s="1"/>
  <c r="BA94" i="33"/>
  <c r="AX8" i="32"/>
  <c r="AW8" i="32"/>
  <c r="AX12" i="34"/>
  <c r="AW12" i="34"/>
  <c r="AW16" i="26"/>
  <c r="AX16" i="26"/>
  <c r="AX20" i="34"/>
  <c r="AW20" i="34"/>
  <c r="AX24" i="33"/>
  <c r="AW24" i="33"/>
  <c r="AX28" i="32"/>
  <c r="AW28" i="32"/>
  <c r="AW32" i="26"/>
  <c r="AX32" i="26"/>
  <c r="AX36" i="34"/>
  <c r="AW36" i="34"/>
  <c r="AW40" i="33"/>
  <c r="AX40" i="33"/>
  <c r="AX44" i="26"/>
  <c r="AW44" i="26"/>
  <c r="AW48" i="32"/>
  <c r="AX48" i="32"/>
  <c r="AX52" i="33"/>
  <c r="AW52" i="33"/>
  <c r="AW56" i="34"/>
  <c r="AX56" i="34"/>
  <c r="AW60" i="32"/>
  <c r="AX60" i="32"/>
  <c r="AW64" i="32"/>
  <c r="AX64" i="32"/>
  <c r="AX68" i="34"/>
  <c r="AW68" i="34"/>
  <c r="AW72" i="33"/>
  <c r="AX72" i="33"/>
  <c r="AW76" i="26"/>
  <c r="AX76" i="26"/>
  <c r="AW80" i="33"/>
  <c r="AX80" i="33"/>
  <c r="AX84" i="34"/>
  <c r="AW84" i="34"/>
  <c r="AX88" i="33"/>
  <c r="AW88" i="33"/>
  <c r="AW92" i="34"/>
  <c r="AX92" i="34"/>
  <c r="AT6" i="33"/>
  <c r="AU6" i="33"/>
  <c r="AT10" i="32"/>
  <c r="AU10" i="32"/>
  <c r="AU14" i="34"/>
  <c r="AT14" i="34"/>
  <c r="AU18" i="32"/>
  <c r="AT18" i="32"/>
  <c r="AU22" i="32"/>
  <c r="AT22" i="32"/>
  <c r="AU26" i="32"/>
  <c r="AT26" i="32"/>
  <c r="AU30" i="33"/>
  <c r="AT30" i="33"/>
  <c r="AU34" i="33"/>
  <c r="AT34" i="33"/>
  <c r="AU38" i="32"/>
  <c r="AT38" i="32"/>
  <c r="AT42" i="26"/>
  <c r="AU42" i="26"/>
  <c r="AT46" i="34"/>
  <c r="AU46" i="34"/>
  <c r="AU50" i="34"/>
  <c r="AT50" i="34"/>
  <c r="AT54" i="32"/>
  <c r="AU54" i="32"/>
  <c r="AU58" i="33"/>
  <c r="AT58" i="33"/>
  <c r="AU62" i="33"/>
  <c r="AT62" i="33"/>
  <c r="AU66" i="26"/>
  <c r="AT66" i="26"/>
  <c r="AU70" i="26"/>
  <c r="AT70" i="26"/>
  <c r="AU74" i="34"/>
  <c r="AT74" i="34"/>
  <c r="AU78" i="26"/>
  <c r="AT78" i="26"/>
  <c r="AT82" i="33"/>
  <c r="AU82" i="33"/>
  <c r="AT86" i="34"/>
  <c r="AU86" i="34"/>
  <c r="AU90" i="32"/>
  <c r="AT90" i="32"/>
  <c r="AU94" i="32"/>
  <c r="AT94" i="32"/>
  <c r="AQ8" i="34"/>
  <c r="AR8" i="34"/>
  <c r="AR12" i="34"/>
  <c r="AQ12" i="34"/>
  <c r="AR16" i="26"/>
  <c r="AQ16" i="26"/>
  <c r="AQ20" i="33"/>
  <c r="AR20" i="33"/>
  <c r="AR24" i="26"/>
  <c r="AQ24" i="26"/>
  <c r="AR28" i="33"/>
  <c r="AQ28" i="33"/>
  <c r="AQ32" i="34"/>
  <c r="AR32" i="34"/>
  <c r="AQ36" i="32"/>
  <c r="AR36" i="32"/>
  <c r="AR40" i="26"/>
  <c r="AQ40" i="26"/>
  <c r="AQ44" i="34"/>
  <c r="AR44" i="34"/>
  <c r="AQ48" i="33"/>
  <c r="AR48" i="33"/>
  <c r="AQ52" i="26"/>
  <c r="AR52" i="26"/>
  <c r="AQ56" i="26"/>
  <c r="AR56" i="26"/>
  <c r="AQ60" i="33"/>
  <c r="AR60" i="33"/>
  <c r="AQ64" i="26"/>
  <c r="AR64" i="26"/>
  <c r="AQ68" i="32"/>
  <c r="AR68" i="32"/>
  <c r="AR72" i="26"/>
  <c r="AQ72" i="26"/>
  <c r="AR76" i="34"/>
  <c r="AQ76" i="34"/>
  <c r="AQ80" i="34"/>
  <c r="AR80" i="34"/>
  <c r="AR84" i="26"/>
  <c r="AQ84" i="26"/>
  <c r="AQ88" i="33"/>
  <c r="AR88" i="33"/>
  <c r="AQ92" i="32"/>
  <c r="AR92" i="32"/>
  <c r="AO34" i="32"/>
  <c r="AO34" i="34"/>
  <c r="AO50" i="33"/>
  <c r="AO50" i="34"/>
  <c r="AO50" i="32"/>
  <c r="AO66" i="33"/>
  <c r="AO66" i="34"/>
  <c r="AL8" i="34"/>
  <c r="AK8" i="34"/>
  <c r="AL12" i="26"/>
  <c r="AK12" i="26"/>
  <c r="AK16" i="33"/>
  <c r="AL16" i="33"/>
  <c r="AK20" i="34"/>
  <c r="AL20" i="34"/>
  <c r="AL24" i="33"/>
  <c r="AK24" i="33"/>
  <c r="AK28" i="34"/>
  <c r="AL28" i="34"/>
  <c r="AK32" i="32"/>
  <c r="AL32" i="32"/>
  <c r="AL36" i="34"/>
  <c r="AK36" i="34"/>
  <c r="AK40" i="33"/>
  <c r="AL40" i="33"/>
  <c r="AL44" i="32"/>
  <c r="AK44" i="32"/>
  <c r="AL48" i="32"/>
  <c r="AK48" i="32"/>
  <c r="AK52" i="33"/>
  <c r="AL52" i="33"/>
  <c r="AK56" i="33"/>
  <c r="AL56" i="33"/>
  <c r="AK60" i="26"/>
  <c r="AL60" i="26"/>
  <c r="AL64" i="34"/>
  <c r="AK64" i="34"/>
  <c r="AK68" i="34"/>
  <c r="AL68" i="34"/>
  <c r="AL72" i="33"/>
  <c r="AK72" i="33"/>
  <c r="AK76" i="33"/>
  <c r="AL76" i="33"/>
  <c r="AL80" i="26"/>
  <c r="AK80" i="26"/>
  <c r="AL84" i="34"/>
  <c r="AK84" i="34"/>
  <c r="AK88" i="32"/>
  <c r="AL88" i="32"/>
  <c r="AK92" i="32"/>
  <c r="AL92" i="32"/>
  <c r="AH6" i="26"/>
  <c r="AI6" i="26"/>
  <c r="AI10" i="33"/>
  <c r="AH10" i="33"/>
  <c r="AH14" i="33"/>
  <c r="AI14" i="33"/>
  <c r="AI18" i="34"/>
  <c r="AH18" i="34"/>
  <c r="AH22" i="33"/>
  <c r="AI22" i="33"/>
  <c r="AH26" i="26"/>
  <c r="AI26" i="26"/>
  <c r="AI30" i="34"/>
  <c r="AH30" i="34"/>
  <c r="AI34" i="32"/>
  <c r="AH34" i="32"/>
  <c r="AI38" i="33"/>
  <c r="AH38" i="33"/>
  <c r="AI42" i="26"/>
  <c r="AH42" i="26"/>
  <c r="AH46" i="32"/>
  <c r="AI46" i="32"/>
  <c r="AI50" i="32"/>
  <c r="AH50" i="32"/>
  <c r="AI54" i="34"/>
  <c r="AH54" i="34"/>
  <c r="AH58" i="32"/>
  <c r="AI58" i="32"/>
  <c r="AI62" i="26"/>
  <c r="AH62" i="26"/>
  <c r="AH66" i="26"/>
  <c r="AI66" i="26"/>
  <c r="AH70" i="33"/>
  <c r="AI70" i="33"/>
  <c r="AI74" i="26"/>
  <c r="AH74" i="26"/>
  <c r="AI78" i="34"/>
  <c r="AH78" i="34"/>
  <c r="AH82" i="32"/>
  <c r="AI82" i="32"/>
  <c r="AI86" i="33"/>
  <c r="AH86" i="33"/>
  <c r="AH90" i="32"/>
  <c r="AI90" i="32"/>
  <c r="AI94" i="26"/>
  <c r="AH94" i="26"/>
  <c r="AF8" i="33"/>
  <c r="AE8" i="33"/>
  <c r="BI8" i="33" s="1"/>
  <c r="AF12" i="33"/>
  <c r="AE12" i="33"/>
  <c r="BI12" i="33" s="1"/>
  <c r="AE16" i="34"/>
  <c r="BI16" i="34" s="1"/>
  <c r="AF16" i="34"/>
  <c r="AF20" i="34"/>
  <c r="AE20" i="34"/>
  <c r="BI20" i="34" s="1"/>
  <c r="AE24" i="26"/>
  <c r="BI24" i="26" s="1"/>
  <c r="AF24" i="26"/>
  <c r="AF28" i="32"/>
  <c r="AE28" i="32"/>
  <c r="BI28" i="32" s="1"/>
  <c r="AF32" i="33"/>
  <c r="AE32" i="33"/>
  <c r="BI32" i="33" s="1"/>
  <c r="AF36" i="34"/>
  <c r="AE36" i="34"/>
  <c r="BI36" i="34" s="1"/>
  <c r="AE40" i="33"/>
  <c r="BI40" i="33" s="1"/>
  <c r="AF40" i="33"/>
  <c r="AF44" i="26"/>
  <c r="AE44" i="26"/>
  <c r="BI44" i="26" s="1"/>
  <c r="AE48" i="33"/>
  <c r="BI48" i="33" s="1"/>
  <c r="AF48" i="33"/>
  <c r="AF52" i="34"/>
  <c r="AE52" i="34"/>
  <c r="BI52" i="34" s="1"/>
  <c r="AE56" i="26"/>
  <c r="BI56" i="26" s="1"/>
  <c r="AF56" i="26"/>
  <c r="AE60" i="32"/>
  <c r="BI60" i="32" s="1"/>
  <c r="AF60" i="32"/>
  <c r="AE64" i="33"/>
  <c r="BI64" i="33" s="1"/>
  <c r="AF64" i="33"/>
  <c r="AE68" i="32"/>
  <c r="BI68" i="32" s="1"/>
  <c r="AF68" i="32"/>
  <c r="AF72" i="26"/>
  <c r="AE72" i="26"/>
  <c r="BI72" i="26" s="1"/>
  <c r="AF76" i="26"/>
  <c r="AE76" i="26"/>
  <c r="BI76" i="26" s="1"/>
  <c r="AE80" i="33"/>
  <c r="BI80" i="33" s="1"/>
  <c r="AF80" i="33"/>
  <c r="AF84" i="34"/>
  <c r="AE84" i="34"/>
  <c r="BI84" i="34" s="1"/>
  <c r="AE88" i="32"/>
  <c r="BI88" i="32" s="1"/>
  <c r="AF88" i="32"/>
  <c r="AE92" i="33"/>
  <c r="BI92" i="33" s="1"/>
  <c r="AF92" i="33"/>
  <c r="AE94" i="34"/>
  <c r="BI94" i="34" s="1"/>
  <c r="AF94" i="34"/>
  <c r="BF13" i="33"/>
  <c r="BG13" i="33"/>
  <c r="BF21" i="32"/>
  <c r="BG21" i="32"/>
  <c r="BG45" i="26"/>
  <c r="BF45" i="26"/>
  <c r="BF61" i="32"/>
  <c r="BG61" i="32"/>
  <c r="BF73" i="26"/>
  <c r="BG73" i="26"/>
  <c r="BG93" i="33"/>
  <c r="BF93" i="33"/>
  <c r="BD15" i="32"/>
  <c r="BC15" i="32"/>
  <c r="BC31" i="32"/>
  <c r="BD31" i="32"/>
  <c r="BC47" i="34"/>
  <c r="BD47" i="34"/>
  <c r="BD67" i="33"/>
  <c r="BC67" i="33"/>
  <c r="BD83" i="32"/>
  <c r="BC83" i="32"/>
  <c r="AZ9" i="32"/>
  <c r="BH9" i="32" s="1"/>
  <c r="BA9" i="32"/>
  <c r="BA21" i="26"/>
  <c r="AZ21" i="26"/>
  <c r="BH21" i="26" s="1"/>
  <c r="AZ49" i="32"/>
  <c r="BH49" i="32" s="1"/>
  <c r="BA49" i="32"/>
  <c r="AZ65" i="34"/>
  <c r="BH65" i="34" s="1"/>
  <c r="BA65" i="34"/>
  <c r="AZ81" i="26"/>
  <c r="BH81" i="26" s="1"/>
  <c r="BA81" i="26"/>
  <c r="AW7" i="33"/>
  <c r="AX7" i="33"/>
  <c r="AX23" i="26"/>
  <c r="AW23" i="26"/>
  <c r="AW39" i="33"/>
  <c r="AX39" i="33"/>
  <c r="AX55" i="26"/>
  <c r="AW55" i="26"/>
  <c r="AX71" i="33"/>
  <c r="AW71" i="33"/>
  <c r="AX87" i="34"/>
  <c r="AW87" i="34"/>
  <c r="AT9" i="34"/>
  <c r="AU9" i="34"/>
  <c r="AT25" i="34"/>
  <c r="AU25" i="34"/>
  <c r="AT37" i="34"/>
  <c r="AU37" i="34"/>
  <c r="AT57" i="26"/>
  <c r="AU57" i="26"/>
  <c r="AU77" i="32"/>
  <c r="AT77" i="32"/>
  <c r="AR7" i="34"/>
  <c r="AQ7" i="34"/>
  <c r="AQ23" i="34"/>
  <c r="AR23" i="34"/>
  <c r="AQ35" i="32"/>
  <c r="AR35" i="32"/>
  <c r="AQ51" i="26"/>
  <c r="AR51" i="26"/>
  <c r="AQ67" i="32"/>
  <c r="AR67" i="32"/>
  <c r="AR83" i="32"/>
  <c r="AQ83" i="32"/>
  <c r="AO37" i="34"/>
  <c r="AO37" i="32"/>
  <c r="AK7" i="33"/>
  <c r="AL7" i="33"/>
  <c r="AK27" i="33"/>
  <c r="AL27" i="33"/>
  <c r="AL43" i="34"/>
  <c r="AK43" i="34"/>
  <c r="AL59" i="32"/>
  <c r="AK59" i="32"/>
  <c r="AK79" i="32"/>
  <c r="AL79" i="32"/>
  <c r="AL87" i="33"/>
  <c r="AK87" i="33"/>
  <c r="AH13" i="26"/>
  <c r="AI13" i="26"/>
  <c r="AI29" i="34"/>
  <c r="AH29" i="34"/>
  <c r="AH49" i="26"/>
  <c r="AI49" i="26"/>
  <c r="AI65" i="33"/>
  <c r="AH65" i="33"/>
  <c r="AH81" i="33"/>
  <c r="AI81" i="33"/>
  <c r="AF11" i="34"/>
  <c r="AE11" i="34"/>
  <c r="BI11" i="34" s="1"/>
  <c r="AF27" i="34"/>
  <c r="AE27" i="34"/>
  <c r="BI27" i="34" s="1"/>
  <c r="AE43" i="26"/>
  <c r="BI43" i="26" s="1"/>
  <c r="AF43" i="26"/>
  <c r="AF59" i="32"/>
  <c r="AE59" i="32"/>
  <c r="BI59" i="32" s="1"/>
  <c r="AF71" i="32"/>
  <c r="AE71" i="32"/>
  <c r="BI71" i="32" s="1"/>
  <c r="AF91" i="33"/>
  <c r="AE91" i="33"/>
  <c r="BI91" i="33" s="1"/>
  <c r="BD53" i="32"/>
  <c r="BC53" i="32"/>
  <c r="BC57" i="26"/>
  <c r="BD57" i="26"/>
  <c r="BD61" i="26"/>
  <c r="BC61" i="26"/>
  <c r="BC65" i="34"/>
  <c r="BD65" i="34"/>
  <c r="BD69" i="34"/>
  <c r="BC69" i="34"/>
  <c r="BC73" i="33"/>
  <c r="BD73" i="33"/>
  <c r="BD77" i="32"/>
  <c r="BC77" i="32"/>
  <c r="BD81" i="34"/>
  <c r="BC81" i="34"/>
  <c r="BD85" i="34"/>
  <c r="BC85" i="34"/>
  <c r="BD89" i="33"/>
  <c r="BC89" i="33"/>
  <c r="BC93" i="33"/>
  <c r="BD93" i="33"/>
  <c r="BA7" i="26"/>
  <c r="AZ7" i="26"/>
  <c r="BH7" i="26" s="1"/>
  <c r="AZ11" i="26"/>
  <c r="BH11" i="26" s="1"/>
  <c r="BA11" i="26"/>
  <c r="BA15" i="32"/>
  <c r="AZ15" i="32"/>
  <c r="BH15" i="32" s="1"/>
  <c r="BA19" i="33"/>
  <c r="AZ19" i="33"/>
  <c r="BH19" i="33" s="1"/>
  <c r="AZ23" i="26"/>
  <c r="BH23" i="26" s="1"/>
  <c r="BA23" i="26"/>
  <c r="AZ27" i="34"/>
  <c r="BH27" i="34" s="1"/>
  <c r="BA27" i="34"/>
  <c r="BA31" i="34"/>
  <c r="AZ31" i="34"/>
  <c r="BH31" i="34" s="1"/>
  <c r="AZ35" i="33"/>
  <c r="BH35" i="33" s="1"/>
  <c r="BA35" i="33"/>
  <c r="BA39" i="32"/>
  <c r="AZ39" i="32"/>
  <c r="BH39" i="32" s="1"/>
  <c r="AZ43" i="26"/>
  <c r="BH43" i="26" s="1"/>
  <c r="BA43" i="26"/>
  <c r="AZ47" i="32"/>
  <c r="BH47" i="32" s="1"/>
  <c r="BA47" i="32"/>
  <c r="AZ51" i="34"/>
  <c r="BH51" i="34" s="1"/>
  <c r="BA51" i="34"/>
  <c r="BA55" i="33"/>
  <c r="AZ55" i="33"/>
  <c r="BH55" i="33" s="1"/>
  <c r="AZ59" i="32"/>
  <c r="BH59" i="32" s="1"/>
  <c r="BA59" i="32"/>
  <c r="BA63" i="26"/>
  <c r="AZ63" i="26"/>
  <c r="BH63" i="26" s="1"/>
  <c r="BA67" i="33"/>
  <c r="AZ67" i="33"/>
  <c r="BH67" i="33" s="1"/>
  <c r="BA71" i="34"/>
  <c r="AZ71" i="34"/>
  <c r="BH71" i="34" s="1"/>
  <c r="AZ75" i="34"/>
  <c r="BH75" i="34" s="1"/>
  <c r="BA75" i="34"/>
  <c r="AZ79" i="34"/>
  <c r="BH79" i="34" s="1"/>
  <c r="BA79" i="34"/>
  <c r="AZ83" i="32"/>
  <c r="BH83" i="32" s="1"/>
  <c r="BA83" i="32"/>
  <c r="AZ87" i="34"/>
  <c r="BH87" i="34" s="1"/>
  <c r="BA87" i="34"/>
  <c r="BA91" i="34"/>
  <c r="AZ91" i="34"/>
  <c r="BH91" i="34" s="1"/>
  <c r="AZ5" i="34"/>
  <c r="BH5" i="34" s="1"/>
  <c r="BA5" i="34"/>
  <c r="AX9" i="34"/>
  <c r="AW9" i="34"/>
  <c r="AX13" i="34"/>
  <c r="AW13" i="34"/>
  <c r="AW17" i="33"/>
  <c r="AX17" i="33"/>
  <c r="AX21" i="26"/>
  <c r="AW21" i="26"/>
  <c r="AX25" i="33"/>
  <c r="AW25" i="33"/>
  <c r="AX29" i="26"/>
  <c r="AW29" i="26"/>
  <c r="AX33" i="33"/>
  <c r="AW33" i="33"/>
  <c r="AW37" i="32"/>
  <c r="AX37" i="32"/>
  <c r="AW41" i="26"/>
  <c r="AX41" i="26"/>
  <c r="AW45" i="32"/>
  <c r="AX45" i="32"/>
  <c r="AX49" i="34"/>
  <c r="AW49" i="34"/>
  <c r="AX53" i="32"/>
  <c r="AW53" i="32"/>
  <c r="AX57" i="26"/>
  <c r="AW57" i="26"/>
  <c r="AW61" i="33"/>
  <c r="AX61" i="33"/>
  <c r="AW65" i="26"/>
  <c r="AX65" i="26"/>
  <c r="AX69" i="32"/>
  <c r="AW69" i="32"/>
  <c r="AX73" i="33"/>
  <c r="AW73" i="33"/>
  <c r="AX77" i="33"/>
  <c r="AW77" i="33"/>
  <c r="AW81" i="26"/>
  <c r="AX81" i="26"/>
  <c r="AX85" i="34"/>
  <c r="AW85" i="34"/>
  <c r="AW89" i="33"/>
  <c r="AX89" i="33"/>
  <c r="AX93" i="26"/>
  <c r="AW93" i="26"/>
  <c r="AU7" i="26"/>
  <c r="AT7" i="26"/>
  <c r="AU11" i="33"/>
  <c r="AT11" i="33"/>
  <c r="AU15" i="34"/>
  <c r="AT15" i="34"/>
  <c r="AU19" i="32"/>
  <c r="AT19" i="32"/>
  <c r="AU23" i="33"/>
  <c r="AT23" i="33"/>
  <c r="AT27" i="32"/>
  <c r="AU27" i="32"/>
  <c r="AU31" i="33"/>
  <c r="AT31" i="33"/>
  <c r="AU35" i="34"/>
  <c r="AT35" i="34"/>
  <c r="AT39" i="34"/>
  <c r="AU39" i="34"/>
  <c r="AT43" i="26"/>
  <c r="AU43" i="26"/>
  <c r="AT47" i="34"/>
  <c r="AU47" i="34"/>
  <c r="AT51" i="34"/>
  <c r="AU51" i="34"/>
  <c r="AU55" i="32"/>
  <c r="AT55" i="32"/>
  <c r="AU59" i="33"/>
  <c r="AT59" i="33"/>
  <c r="AT63" i="34"/>
  <c r="AU63" i="34"/>
  <c r="AU67" i="32"/>
  <c r="AT67" i="32"/>
  <c r="AU71" i="26"/>
  <c r="AT71" i="26"/>
  <c r="AT75" i="34"/>
  <c r="AU75" i="34"/>
  <c r="AU79" i="34"/>
  <c r="AT79" i="34"/>
  <c r="AU83" i="33"/>
  <c r="AT83" i="33"/>
  <c r="AT87" i="34"/>
  <c r="AU87" i="34"/>
  <c r="AU91" i="26"/>
  <c r="AT91" i="26"/>
  <c r="AU5" i="33"/>
  <c r="AT5" i="33"/>
  <c r="AQ9" i="33"/>
  <c r="AR9" i="33"/>
  <c r="AR13" i="33"/>
  <c r="AQ13" i="33"/>
  <c r="AQ17" i="32"/>
  <c r="AR17" i="32"/>
  <c r="AR21" i="26"/>
  <c r="AQ21" i="26"/>
  <c r="AR25" i="34"/>
  <c r="AQ25" i="34"/>
  <c r="AQ29" i="26"/>
  <c r="AR29" i="26"/>
  <c r="AR33" i="26"/>
  <c r="AQ33" i="26"/>
  <c r="AQ37" i="26"/>
  <c r="AR37" i="26"/>
  <c r="AQ41" i="33"/>
  <c r="AR41" i="33"/>
  <c r="AQ45" i="33"/>
  <c r="AR45" i="33"/>
  <c r="AQ49" i="32"/>
  <c r="AR49" i="32"/>
  <c r="AR53" i="26"/>
  <c r="AQ53" i="26"/>
  <c r="AQ57" i="26"/>
  <c r="AR57" i="26"/>
  <c r="AQ61" i="32"/>
  <c r="AR61" i="32"/>
  <c r="AR65" i="32"/>
  <c r="AQ65" i="32"/>
  <c r="AQ69" i="26"/>
  <c r="AR69" i="26"/>
  <c r="AR73" i="32"/>
  <c r="AQ73" i="32"/>
  <c r="AQ77" i="33"/>
  <c r="AR77" i="33"/>
  <c r="AR81" i="26"/>
  <c r="AQ81" i="26"/>
  <c r="AR85" i="26"/>
  <c r="AQ85" i="26"/>
  <c r="AQ89" i="34"/>
  <c r="AR89" i="34"/>
  <c r="AR93" i="34"/>
  <c r="AQ93" i="34"/>
  <c r="AO15" i="32"/>
  <c r="AO47" i="34"/>
  <c r="AO47" i="26"/>
  <c r="AO63" i="33"/>
  <c r="AO63" i="26"/>
  <c r="AO5" i="33"/>
  <c r="AK9" i="32"/>
  <c r="AL9" i="32"/>
  <c r="AL13" i="32"/>
  <c r="AK13" i="32"/>
  <c r="AL17" i="34"/>
  <c r="AK17" i="34"/>
  <c r="AK21" i="34"/>
  <c r="AL21" i="34"/>
  <c r="AL25" i="32"/>
  <c r="AK25" i="32"/>
  <c r="AK29" i="33"/>
  <c r="AL29" i="33"/>
  <c r="AL33" i="32"/>
  <c r="AK33" i="32"/>
  <c r="AL37" i="34"/>
  <c r="AK37" i="34"/>
  <c r="AL41" i="34"/>
  <c r="AK41" i="34"/>
  <c r="AL45" i="34"/>
  <c r="AK45" i="34"/>
  <c r="AL49" i="33"/>
  <c r="AK49" i="33"/>
  <c r="AL53" i="34"/>
  <c r="AK53" i="34"/>
  <c r="AL57" i="26"/>
  <c r="AK57" i="26"/>
  <c r="AL61" i="32"/>
  <c r="AK61" i="32"/>
  <c r="AL65" i="33"/>
  <c r="AK65" i="33"/>
  <c r="AL69" i="32"/>
  <c r="AK69" i="32"/>
  <c r="AL73" i="33"/>
  <c r="AK73" i="33"/>
  <c r="AK77" i="34"/>
  <c r="AL77" i="34"/>
  <c r="AL81" i="33"/>
  <c r="AK81" i="33"/>
  <c r="AL85" i="32"/>
  <c r="AK85" i="32"/>
  <c r="AL89" i="26"/>
  <c r="AK89" i="26"/>
  <c r="AK93" i="33"/>
  <c r="AL93" i="33"/>
  <c r="AI7" i="26"/>
  <c r="AH7" i="26"/>
  <c r="AH11" i="26"/>
  <c r="AI11" i="26"/>
  <c r="AI15" i="32"/>
  <c r="AH15" i="32"/>
  <c r="AH19" i="26"/>
  <c r="AI19" i="26"/>
  <c r="AI23" i="32"/>
  <c r="AH23" i="32"/>
  <c r="AH27" i="34"/>
  <c r="AI27" i="34"/>
  <c r="AI31" i="26"/>
  <c r="AH31" i="26"/>
  <c r="AI35" i="32"/>
  <c r="AH35" i="32"/>
  <c r="AH39" i="33"/>
  <c r="AI39" i="33"/>
  <c r="AI43" i="26"/>
  <c r="AH43" i="26"/>
  <c r="AI47" i="32"/>
  <c r="AH47" i="32"/>
  <c r="AH51" i="26"/>
  <c r="AI51" i="26"/>
  <c r="AI55" i="34"/>
  <c r="AH55" i="34"/>
  <c r="AH59" i="32"/>
  <c r="AI59" i="32"/>
  <c r="AI63" i="33"/>
  <c r="AH63" i="33"/>
  <c r="AI67" i="34"/>
  <c r="AH67" i="34"/>
  <c r="AI71" i="32"/>
  <c r="AH71" i="32"/>
  <c r="AI75" i="32"/>
  <c r="AH75" i="32"/>
  <c r="AH79" i="32"/>
  <c r="AI79" i="32"/>
  <c r="AI83" i="34"/>
  <c r="AH83" i="34"/>
  <c r="AI87" i="26"/>
  <c r="AH87" i="26"/>
  <c r="AI91" i="34"/>
  <c r="AH91" i="34"/>
  <c r="AF9" i="32"/>
  <c r="AE9" i="32"/>
  <c r="BI9" i="32" s="1"/>
  <c r="AE13" i="32"/>
  <c r="BI13" i="32" s="1"/>
  <c r="AF13" i="32"/>
  <c r="AE17" i="26"/>
  <c r="BI17" i="26" s="1"/>
  <c r="AF17" i="26"/>
  <c r="AF21" i="33"/>
  <c r="AE21" i="33"/>
  <c r="BI21" i="33" s="1"/>
  <c r="AE25" i="34"/>
  <c r="BI25" i="34" s="1"/>
  <c r="AF25" i="34"/>
  <c r="AE29" i="26"/>
  <c r="BI29" i="26" s="1"/>
  <c r="AF29" i="26"/>
  <c r="AE33" i="26"/>
  <c r="BI33" i="26" s="1"/>
  <c r="AF33" i="26"/>
  <c r="AE37" i="33"/>
  <c r="BI37" i="33" s="1"/>
  <c r="AF37" i="33"/>
  <c r="AE41" i="32"/>
  <c r="BI41" i="32" s="1"/>
  <c r="AF41" i="32"/>
  <c r="AE45" i="32"/>
  <c r="BI45" i="32" s="1"/>
  <c r="AF45" i="32"/>
  <c r="AF49" i="26"/>
  <c r="AE49" i="26"/>
  <c r="BI49" i="26" s="1"/>
  <c r="AF53" i="33"/>
  <c r="AE53" i="33"/>
  <c r="BI53" i="33" s="1"/>
  <c r="AE57" i="33"/>
  <c r="BI57" i="33" s="1"/>
  <c r="AF57" i="33"/>
  <c r="AE61" i="26"/>
  <c r="BI61" i="26" s="1"/>
  <c r="AF61" i="26"/>
  <c r="AE65" i="26"/>
  <c r="BI65" i="26" s="1"/>
  <c r="AF65" i="26"/>
  <c r="AF69" i="34"/>
  <c r="AE69" i="34"/>
  <c r="BI69" i="34" s="1"/>
  <c r="AE73" i="32"/>
  <c r="BI73" i="32" s="1"/>
  <c r="AF73" i="32"/>
  <c r="AF77" i="34"/>
  <c r="AE77" i="34"/>
  <c r="BI77" i="34" s="1"/>
  <c r="AF81" i="32"/>
  <c r="AE81" i="32"/>
  <c r="BI81" i="32" s="1"/>
  <c r="AF85" i="34"/>
  <c r="AE85" i="34"/>
  <c r="BI85" i="34" s="1"/>
  <c r="AE89" i="33"/>
  <c r="BI89" i="33" s="1"/>
  <c r="AF89" i="33"/>
  <c r="AE93" i="33"/>
  <c r="BI93" i="33" s="1"/>
  <c r="AF93" i="33"/>
  <c r="AE90" i="26"/>
  <c r="BI90" i="26" s="1"/>
  <c r="AF90" i="26"/>
  <c r="BF25" i="32"/>
  <c r="BG25" i="32"/>
  <c r="BF33" i="32"/>
  <c r="BG33" i="32"/>
  <c r="BG49" i="26"/>
  <c r="BF49" i="26"/>
  <c r="BF65" i="26"/>
  <c r="BG65" i="26"/>
  <c r="BG81" i="33"/>
  <c r="BF81" i="33"/>
  <c r="BC7" i="32"/>
  <c r="BD7" i="32"/>
  <c r="BD23" i="34"/>
  <c r="BC23" i="34"/>
  <c r="BD39" i="26"/>
  <c r="BC39" i="26"/>
  <c r="BC55" i="34"/>
  <c r="BD55" i="34"/>
  <c r="BC75" i="32"/>
  <c r="BD75" i="32"/>
  <c r="BC91" i="33"/>
  <c r="BD91" i="33"/>
  <c r="AZ13" i="32"/>
  <c r="BH13" i="32" s="1"/>
  <c r="BA13" i="32"/>
  <c r="AZ25" i="33"/>
  <c r="BH25" i="33" s="1"/>
  <c r="BA25" i="33"/>
  <c r="AZ37" i="33"/>
  <c r="BH37" i="33" s="1"/>
  <c r="BA37" i="33"/>
  <c r="AZ53" i="32"/>
  <c r="BH53" i="32" s="1"/>
  <c r="BA53" i="32"/>
  <c r="AZ69" i="32"/>
  <c r="BH69" i="32" s="1"/>
  <c r="BA69" i="32"/>
  <c r="BA85" i="32"/>
  <c r="AZ85" i="32"/>
  <c r="BH85" i="32" s="1"/>
  <c r="AW11" i="33"/>
  <c r="AX11" i="33"/>
  <c r="AX27" i="33"/>
  <c r="AW27" i="33"/>
  <c r="AX47" i="32"/>
  <c r="AW47" i="32"/>
  <c r="AW59" i="32"/>
  <c r="AX59" i="32"/>
  <c r="AX75" i="34"/>
  <c r="AW75" i="34"/>
  <c r="AW91" i="34"/>
  <c r="AX91" i="34"/>
  <c r="AU17" i="34"/>
  <c r="AT17" i="34"/>
  <c r="AT33" i="34"/>
  <c r="AU33" i="34"/>
  <c r="AU49" i="32"/>
  <c r="AT49" i="32"/>
  <c r="AT65" i="34"/>
  <c r="AU65" i="34"/>
  <c r="AU73" i="32"/>
  <c r="AT73" i="32"/>
  <c r="AU89" i="33"/>
  <c r="AT89" i="33"/>
  <c r="AR15" i="32"/>
  <c r="AQ15" i="32"/>
  <c r="AQ31" i="33"/>
  <c r="AR31" i="33"/>
  <c r="AR47" i="32"/>
  <c r="AQ47" i="32"/>
  <c r="AQ63" i="33"/>
  <c r="AR63" i="33"/>
  <c r="AR79" i="26"/>
  <c r="AQ79" i="26"/>
  <c r="AO41" i="26"/>
  <c r="AO41" i="34"/>
  <c r="AL11" i="32"/>
  <c r="AK11" i="32"/>
  <c r="AL35" i="32"/>
  <c r="AK35" i="32"/>
  <c r="AK47" i="34"/>
  <c r="AL47" i="34"/>
  <c r="AL67" i="26"/>
  <c r="AK67" i="26"/>
  <c r="AL83" i="34"/>
  <c r="AK83" i="34"/>
  <c r="AK5" i="33"/>
  <c r="AL5" i="33"/>
  <c r="AH25" i="34"/>
  <c r="AI25" i="34"/>
  <c r="AI33" i="34"/>
  <c r="AH33" i="34"/>
  <c r="AI41" i="34"/>
  <c r="AH41" i="34"/>
  <c r="AH57" i="34"/>
  <c r="AI57" i="34"/>
  <c r="AI73" i="34"/>
  <c r="AH73" i="34"/>
  <c r="AI89" i="32"/>
  <c r="AH89" i="32"/>
  <c r="AF19" i="34"/>
  <c r="AE19" i="34"/>
  <c r="BI19" i="34" s="1"/>
  <c r="AF35" i="33"/>
  <c r="AE35" i="33"/>
  <c r="BI35" i="33" s="1"/>
  <c r="AF51" i="34"/>
  <c r="AE51" i="34"/>
  <c r="BI51" i="34" s="1"/>
  <c r="AF67" i="34"/>
  <c r="AE67" i="34"/>
  <c r="BI67" i="34" s="1"/>
  <c r="AF83" i="26"/>
  <c r="AE83" i="26"/>
  <c r="BI83" i="26" s="1"/>
  <c r="BF48" i="26"/>
  <c r="BG48" i="26"/>
  <c r="BF52" i="32"/>
  <c r="BG52" i="32"/>
  <c r="BG56" i="34"/>
  <c r="BF56" i="34"/>
  <c r="BG60" i="33"/>
  <c r="BF60" i="33"/>
  <c r="BF64" i="26"/>
  <c r="BG64" i="26"/>
  <c r="BF68" i="32"/>
  <c r="BG68" i="32"/>
  <c r="BF72" i="26"/>
  <c r="BG72" i="26"/>
  <c r="BG76" i="34"/>
  <c r="BF76" i="34"/>
  <c r="BF80" i="32"/>
  <c r="BG80" i="32"/>
  <c r="BF84" i="26"/>
  <c r="BG84" i="26"/>
  <c r="BF88" i="33"/>
  <c r="BG88" i="33"/>
  <c r="BG92" i="33"/>
  <c r="BF92" i="33"/>
  <c r="BD6" i="32"/>
  <c r="BC6" i="32"/>
  <c r="BC10" i="34"/>
  <c r="BD10" i="34"/>
  <c r="BC14" i="32"/>
  <c r="BD14" i="32"/>
  <c r="BD18" i="33"/>
  <c r="BC18" i="33"/>
  <c r="BC22" i="32"/>
  <c r="BD22" i="32"/>
  <c r="BD26" i="34"/>
  <c r="BC26" i="34"/>
  <c r="BC30" i="26"/>
  <c r="BD30" i="26"/>
  <c r="BD34" i="34"/>
  <c r="BC34" i="34"/>
  <c r="BD38" i="33"/>
  <c r="BC38" i="33"/>
  <c r="BD42" i="34"/>
  <c r="BC42" i="34"/>
  <c r="BC46" i="26"/>
  <c r="BD46" i="26"/>
  <c r="BC50" i="33"/>
  <c r="BD50" i="33"/>
  <c r="BD54" i="33"/>
  <c r="BC54" i="33"/>
  <c r="BD58" i="34"/>
  <c r="BC58" i="34"/>
  <c r="BD62" i="34"/>
  <c r="BC62" i="34"/>
  <c r="BC66" i="34"/>
  <c r="BD66" i="34"/>
  <c r="BD70" i="34"/>
  <c r="BC70" i="34"/>
  <c r="BC74" i="33"/>
  <c r="BD74" i="33"/>
  <c r="BD78" i="32"/>
  <c r="BC78" i="32"/>
  <c r="BD82" i="26"/>
  <c r="BC82" i="26"/>
  <c r="BC86" i="34"/>
  <c r="BD86" i="34"/>
  <c r="BC90" i="26"/>
  <c r="BD90" i="26"/>
  <c r="BC94" i="34"/>
  <c r="BD94" i="34"/>
  <c r="BA8" i="32"/>
  <c r="AZ8" i="32"/>
  <c r="BH8" i="32" s="1"/>
  <c r="BA12" i="26"/>
  <c r="AZ12" i="26"/>
  <c r="BH12" i="26" s="1"/>
  <c r="AZ16" i="32"/>
  <c r="BH16" i="32" s="1"/>
  <c r="BA16" i="32"/>
  <c r="BA20" i="32"/>
  <c r="AZ20" i="32"/>
  <c r="BH20" i="32" s="1"/>
  <c r="AZ24" i="34"/>
  <c r="BH24" i="34" s="1"/>
  <c r="BA24" i="34"/>
  <c r="AZ28" i="34"/>
  <c r="BH28" i="34" s="1"/>
  <c r="BA28" i="34"/>
  <c r="AZ32" i="34"/>
  <c r="BH32" i="34" s="1"/>
  <c r="BA32" i="34"/>
  <c r="BA36" i="26"/>
  <c r="AZ36" i="26"/>
  <c r="BH36" i="26" s="1"/>
  <c r="BA40" i="34"/>
  <c r="AZ40" i="34"/>
  <c r="BH40" i="34" s="1"/>
  <c r="AZ44" i="33"/>
  <c r="BH44" i="33" s="1"/>
  <c r="BA44" i="33"/>
  <c r="AZ48" i="32"/>
  <c r="BH48" i="32" s="1"/>
  <c r="BA48" i="32"/>
  <c r="AZ52" i="32"/>
  <c r="BH52" i="32" s="1"/>
  <c r="BA52" i="32"/>
  <c r="BA56" i="32"/>
  <c r="AZ56" i="32"/>
  <c r="BH56" i="32" s="1"/>
  <c r="BA60" i="34"/>
  <c r="AZ60" i="34"/>
  <c r="BH60" i="34" s="1"/>
  <c r="AZ64" i="34"/>
  <c r="BH64" i="34" s="1"/>
  <c r="BA64" i="34"/>
  <c r="AZ68" i="26"/>
  <c r="BH68" i="26" s="1"/>
  <c r="BA68" i="26"/>
  <c r="AZ72" i="34"/>
  <c r="BH72" i="34" s="1"/>
  <c r="BA72" i="34"/>
  <c r="AZ76" i="33"/>
  <c r="BH76" i="33" s="1"/>
  <c r="BA76" i="33"/>
  <c r="BA80" i="32"/>
  <c r="AZ80" i="32"/>
  <c r="BH80" i="32" s="1"/>
  <c r="BA84" i="32"/>
  <c r="AZ84" i="32"/>
  <c r="BH84" i="32" s="1"/>
  <c r="AZ88" i="32"/>
  <c r="BH88" i="32" s="1"/>
  <c r="BA88" i="32"/>
  <c r="AZ92" i="33"/>
  <c r="BH92" i="33" s="1"/>
  <c r="BA92" i="33"/>
  <c r="AX6" i="32"/>
  <c r="AW6" i="32"/>
  <c r="AW10" i="33"/>
  <c r="AX10" i="33"/>
  <c r="AW14" i="33"/>
  <c r="AX14" i="33"/>
  <c r="AW18" i="34"/>
  <c r="AX18" i="34"/>
  <c r="AW22" i="33"/>
  <c r="AX22" i="33"/>
  <c r="AX26" i="33"/>
  <c r="AW26" i="33"/>
  <c r="AX30" i="26"/>
  <c r="AW30" i="26"/>
  <c r="AW34" i="32"/>
  <c r="AX34" i="32"/>
  <c r="AX38" i="33"/>
  <c r="AW38" i="33"/>
  <c r="AX42" i="32"/>
  <c r="AW42" i="32"/>
  <c r="AW46" i="26"/>
  <c r="AX46" i="26"/>
  <c r="AX50" i="32"/>
  <c r="AW50" i="32"/>
  <c r="AX54" i="26"/>
  <c r="AW54" i="26"/>
  <c r="AW58" i="33"/>
  <c r="AX58" i="33"/>
  <c r="AW62" i="34"/>
  <c r="AX62" i="34"/>
  <c r="AX66" i="32"/>
  <c r="AW66" i="32"/>
  <c r="AW70" i="32"/>
  <c r="AX70" i="32"/>
  <c r="AX74" i="34"/>
  <c r="AW74" i="34"/>
  <c r="AW78" i="26"/>
  <c r="AX78" i="26"/>
  <c r="AX82" i="26"/>
  <c r="AW82" i="26"/>
  <c r="AX86" i="34"/>
  <c r="AW86" i="34"/>
  <c r="AW90" i="26"/>
  <c r="AX90" i="26"/>
  <c r="AX94" i="32"/>
  <c r="AW94" i="32"/>
  <c r="AU8" i="33"/>
  <c r="AT8" i="33"/>
  <c r="AU12" i="33"/>
  <c r="AT12" i="33"/>
  <c r="AU16" i="34"/>
  <c r="AT16" i="34"/>
  <c r="AU20" i="33"/>
  <c r="AT20" i="33"/>
  <c r="AU24" i="32"/>
  <c r="AT24" i="32"/>
  <c r="AT28" i="26"/>
  <c r="AU28" i="26"/>
  <c r="AT32" i="33"/>
  <c r="AU32" i="33"/>
  <c r="AU36" i="34"/>
  <c r="AT36" i="34"/>
  <c r="AU40" i="32"/>
  <c r="AT40" i="32"/>
  <c r="AT44" i="26"/>
  <c r="AU44" i="26"/>
  <c r="AU48" i="33"/>
  <c r="AT48" i="33"/>
  <c r="AU52" i="34"/>
  <c r="AT52" i="34"/>
  <c r="AT56" i="33"/>
  <c r="AU56" i="33"/>
  <c r="AU60" i="26"/>
  <c r="AT60" i="26"/>
  <c r="AU64" i="33"/>
  <c r="AT64" i="33"/>
  <c r="AT68" i="32"/>
  <c r="AU68" i="32"/>
  <c r="AU72" i="32"/>
  <c r="AT72" i="32"/>
  <c r="AT76" i="33"/>
  <c r="AU76" i="33"/>
  <c r="AU80" i="32"/>
  <c r="AT80" i="32"/>
  <c r="AT84" i="34"/>
  <c r="AU84" i="34"/>
  <c r="AU88" i="33"/>
  <c r="AT88" i="33"/>
  <c r="AU92" i="32"/>
  <c r="AT92" i="32"/>
  <c r="AR6" i="34"/>
  <c r="AQ6" i="34"/>
  <c r="AR10" i="34"/>
  <c r="AQ10" i="34"/>
  <c r="AR14" i="32"/>
  <c r="AQ14" i="32"/>
  <c r="AR18" i="26"/>
  <c r="AQ18" i="26"/>
  <c r="AQ22" i="26"/>
  <c r="AR22" i="26"/>
  <c r="AR26" i="33"/>
  <c r="AQ26" i="33"/>
  <c r="AR30" i="26"/>
  <c r="AQ30" i="26"/>
  <c r="AR34" i="34"/>
  <c r="AQ34" i="34"/>
  <c r="AR38" i="26"/>
  <c r="AQ38" i="26"/>
  <c r="AR42" i="34"/>
  <c r="AQ42" i="34"/>
  <c r="AR46" i="33"/>
  <c r="AQ46" i="33"/>
  <c r="AR50" i="33"/>
  <c r="AQ50" i="33"/>
  <c r="AR54" i="26"/>
  <c r="AQ54" i="26"/>
  <c r="AR58" i="34"/>
  <c r="AQ58" i="34"/>
  <c r="AR62" i="34"/>
  <c r="AQ62" i="34"/>
  <c r="AR66" i="34"/>
  <c r="AQ66" i="34"/>
  <c r="AR70" i="26"/>
  <c r="AQ70" i="26"/>
  <c r="AQ74" i="33"/>
  <c r="AR74" i="33"/>
  <c r="AQ78" i="32"/>
  <c r="AR78" i="32"/>
  <c r="AR82" i="26"/>
  <c r="AQ82" i="26"/>
  <c r="AQ86" i="33"/>
  <c r="AR86" i="33"/>
  <c r="AQ90" i="34"/>
  <c r="AR90" i="34"/>
  <c r="AR94" i="33"/>
  <c r="AQ94" i="33"/>
  <c r="AO8" i="34"/>
  <c r="AO16" i="32"/>
  <c r="AO20" i="33"/>
  <c r="AO36" i="33"/>
  <c r="AO36" i="32"/>
  <c r="AO36" i="34"/>
  <c r="AO44" i="33"/>
  <c r="AO52" i="34"/>
  <c r="AO52" i="32"/>
  <c r="AO56" i="32"/>
  <c r="AO68" i="33"/>
  <c r="AO68" i="32"/>
  <c r="AO68" i="34"/>
  <c r="AO76" i="32"/>
  <c r="AO84" i="26"/>
  <c r="AO84" i="32"/>
  <c r="AO84" i="34"/>
  <c r="AO88" i="32"/>
  <c r="AL6" i="32"/>
  <c r="AK6" i="32"/>
  <c r="AL10" i="33"/>
  <c r="AK10" i="33"/>
  <c r="AL14" i="33"/>
  <c r="AK14" i="33"/>
  <c r="AK18" i="33"/>
  <c r="AL18" i="33"/>
  <c r="AL22" i="34"/>
  <c r="AK22" i="34"/>
  <c r="AL26" i="26"/>
  <c r="AK26" i="26"/>
  <c r="AK30" i="26"/>
  <c r="AL30" i="26"/>
  <c r="AK34" i="26"/>
  <c r="AL34" i="26"/>
  <c r="AK38" i="34"/>
  <c r="AL38" i="34"/>
  <c r="AL42" i="34"/>
  <c r="AK42" i="34"/>
  <c r="AK46" i="26"/>
  <c r="AL46" i="26"/>
  <c r="AK50" i="33"/>
  <c r="AL50" i="33"/>
  <c r="AK54" i="34"/>
  <c r="AL54" i="34"/>
  <c r="AK58" i="33"/>
  <c r="AL58" i="33"/>
  <c r="AK62" i="32"/>
  <c r="AL62" i="32"/>
  <c r="AK66" i="26"/>
  <c r="AL66" i="26"/>
  <c r="AL70" i="33"/>
  <c r="AK70" i="33"/>
  <c r="AL74" i="26"/>
  <c r="AK74" i="26"/>
  <c r="AK78" i="34"/>
  <c r="AL78" i="34"/>
  <c r="AL82" i="26"/>
  <c r="AK82" i="26"/>
  <c r="AL86" i="34"/>
  <c r="AK86" i="34"/>
  <c r="AL90" i="33"/>
  <c r="AK90" i="33"/>
  <c r="AL94" i="32"/>
  <c r="AK94" i="32"/>
  <c r="AI8" i="34"/>
  <c r="AH8" i="34"/>
  <c r="AI12" i="34"/>
  <c r="AH12" i="34"/>
  <c r="AI16" i="32"/>
  <c r="AH16" i="32"/>
  <c r="AI20" i="34"/>
  <c r="AH20" i="34"/>
  <c r="AH24" i="34"/>
  <c r="AI24" i="34"/>
  <c r="AI28" i="34"/>
  <c r="AH28" i="34"/>
  <c r="AI32" i="26"/>
  <c r="AH32" i="26"/>
  <c r="AH36" i="34"/>
  <c r="AI36" i="34"/>
  <c r="AH40" i="34"/>
  <c r="AI40" i="34"/>
  <c r="AI44" i="26"/>
  <c r="AH44" i="26"/>
  <c r="AH48" i="32"/>
  <c r="AI48" i="32"/>
  <c r="AI52" i="33"/>
  <c r="AH52" i="33"/>
  <c r="AH56" i="34"/>
  <c r="AI56" i="34"/>
  <c r="AI60" i="32"/>
  <c r="AH60" i="32"/>
  <c r="AI64" i="26"/>
  <c r="AH64" i="26"/>
  <c r="AI68" i="34"/>
  <c r="AH68" i="34"/>
  <c r="AH72" i="33"/>
  <c r="AI72" i="33"/>
  <c r="AI76" i="33"/>
  <c r="AH76" i="33"/>
  <c r="AH80" i="33"/>
  <c r="AI80" i="33"/>
  <c r="AH84" i="34"/>
  <c r="AI84" i="34"/>
  <c r="AI88" i="26"/>
  <c r="AH88" i="26"/>
  <c r="AI92" i="26"/>
  <c r="AH92" i="26"/>
  <c r="AE6" i="32"/>
  <c r="BI6" i="32" s="1"/>
  <c r="AF6" i="32"/>
  <c r="AE10" i="26"/>
  <c r="BI10" i="26" s="1"/>
  <c r="AF10" i="26"/>
  <c r="AE14" i="26"/>
  <c r="BI14" i="26" s="1"/>
  <c r="AF14" i="26"/>
  <c r="AE18" i="34"/>
  <c r="BI18" i="34" s="1"/>
  <c r="AF18" i="34"/>
  <c r="AF22" i="33"/>
  <c r="AE22" i="33"/>
  <c r="BI22" i="33" s="1"/>
  <c r="AF26" i="32"/>
  <c r="AE26" i="32"/>
  <c r="BI26" i="32" s="1"/>
  <c r="AE30" i="32"/>
  <c r="BI30" i="32" s="1"/>
  <c r="AF30" i="32"/>
  <c r="AE34" i="32"/>
  <c r="BI34" i="32" s="1"/>
  <c r="AF34" i="32"/>
  <c r="AF38" i="33"/>
  <c r="AE38" i="33"/>
  <c r="BI38" i="33" s="1"/>
  <c r="AF42" i="26"/>
  <c r="AE42" i="26"/>
  <c r="BI42" i="26" s="1"/>
  <c r="AF46" i="26"/>
  <c r="AE46" i="26"/>
  <c r="BI46" i="26" s="1"/>
  <c r="AE50" i="32"/>
  <c r="BI50" i="32" s="1"/>
  <c r="AF50" i="32"/>
  <c r="AE54" i="32"/>
  <c r="BI54" i="32" s="1"/>
  <c r="AF54" i="32"/>
  <c r="AE58" i="26"/>
  <c r="BI58" i="26" s="1"/>
  <c r="AF58" i="26"/>
  <c r="AE62" i="26"/>
  <c r="BI62" i="26" s="1"/>
  <c r="AF62" i="26"/>
  <c r="AF66" i="32"/>
  <c r="AE66" i="32"/>
  <c r="BI66" i="32" s="1"/>
  <c r="AE70" i="33"/>
  <c r="BI70" i="33" s="1"/>
  <c r="AF70" i="33"/>
  <c r="AF74" i="34"/>
  <c r="AE74" i="34"/>
  <c r="BI74" i="34" s="1"/>
  <c r="AE78" i="26"/>
  <c r="BI78" i="26" s="1"/>
  <c r="AF78" i="26"/>
  <c r="AE82" i="32"/>
  <c r="BI82" i="32" s="1"/>
  <c r="AF82" i="32"/>
  <c r="AF86" i="33"/>
  <c r="AE86" i="33"/>
  <c r="BI86" i="33" s="1"/>
  <c r="BA110" i="26"/>
  <c r="BH110" i="26"/>
  <c r="BG9" i="32"/>
  <c r="BF9" i="32"/>
  <c r="BG17" i="26"/>
  <c r="BF17" i="26"/>
  <c r="BF41" i="26"/>
  <c r="BG41" i="26"/>
  <c r="BG57" i="34"/>
  <c r="BF57" i="34"/>
  <c r="BG77" i="33"/>
  <c r="BF77" i="33"/>
  <c r="BG89" i="33"/>
  <c r="BF89" i="33"/>
  <c r="BC19" i="34"/>
  <c r="BD19" i="34"/>
  <c r="BD35" i="33"/>
  <c r="BC35" i="33"/>
  <c r="BD51" i="34"/>
  <c r="BC51" i="34"/>
  <c r="BC63" i="26"/>
  <c r="BD63" i="26"/>
  <c r="BC79" i="26"/>
  <c r="BD79" i="26"/>
  <c r="AZ33" i="26"/>
  <c r="BH33" i="26" s="1"/>
  <c r="BA33" i="26"/>
  <c r="AZ45" i="32"/>
  <c r="BH45" i="32" s="1"/>
  <c r="BA45" i="32"/>
  <c r="BA61" i="32"/>
  <c r="AZ61" i="32"/>
  <c r="BH61" i="32" s="1"/>
  <c r="AZ77" i="26"/>
  <c r="BH77" i="26" s="1"/>
  <c r="BA77" i="26"/>
  <c r="BA93" i="26"/>
  <c r="AZ93" i="26"/>
  <c r="BH93" i="26" s="1"/>
  <c r="AW19" i="34"/>
  <c r="AX19" i="34"/>
  <c r="AW35" i="33"/>
  <c r="AX35" i="33"/>
  <c r="AX51" i="34"/>
  <c r="AW51" i="34"/>
  <c r="AX67" i="34"/>
  <c r="AW67" i="34"/>
  <c r="AW83" i="26"/>
  <c r="AX83" i="26"/>
  <c r="AU13" i="34"/>
  <c r="AT13" i="34"/>
  <c r="AU29" i="33"/>
  <c r="AT29" i="33"/>
  <c r="AU45" i="33"/>
  <c r="AT45" i="33"/>
  <c r="AT61" i="34"/>
  <c r="AU61" i="34"/>
  <c r="AU81" i="32"/>
  <c r="AT81" i="32"/>
  <c r="AU93" i="33"/>
  <c r="AT93" i="33"/>
  <c r="AR19" i="32"/>
  <c r="AQ19" i="32"/>
  <c r="AR39" i="34"/>
  <c r="AQ39" i="34"/>
  <c r="AQ55" i="32"/>
  <c r="AR55" i="32"/>
  <c r="AR71" i="32"/>
  <c r="AQ71" i="32"/>
  <c r="AQ87" i="26"/>
  <c r="AR87" i="26"/>
  <c r="AO21" i="34"/>
  <c r="AL19" i="32"/>
  <c r="AK19" i="32"/>
  <c r="AK31" i="34"/>
  <c r="AL31" i="34"/>
  <c r="AL51" i="33"/>
  <c r="AK51" i="33"/>
  <c r="AK63" i="32"/>
  <c r="AL63" i="32"/>
  <c r="AL71" i="26"/>
  <c r="AK71" i="26"/>
  <c r="AK91" i="26"/>
  <c r="AL91" i="26"/>
  <c r="AH17" i="33"/>
  <c r="AI17" i="33"/>
  <c r="AI37" i="26"/>
  <c r="AH37" i="26"/>
  <c r="AH53" i="34"/>
  <c r="AI53" i="34"/>
  <c r="AI69" i="32"/>
  <c r="AH69" i="32"/>
  <c r="AH85" i="34"/>
  <c r="AI85" i="34"/>
  <c r="AF7" i="33"/>
  <c r="AE7" i="33"/>
  <c r="BI7" i="33" s="1"/>
  <c r="AE23" i="34"/>
  <c r="BI23" i="34" s="1"/>
  <c r="AF23" i="34"/>
  <c r="AE39" i="26"/>
  <c r="BI39" i="26" s="1"/>
  <c r="AF39" i="26"/>
  <c r="AE55" i="34"/>
  <c r="BI55" i="34" s="1"/>
  <c r="AF55" i="34"/>
  <c r="AF75" i="34"/>
  <c r="AE75" i="34"/>
  <c r="BI75" i="34" s="1"/>
  <c r="AE87" i="34"/>
  <c r="BI87" i="34" s="1"/>
  <c r="AF87" i="34"/>
  <c r="AF110" i="33"/>
  <c r="BI110" i="33"/>
  <c r="BG29" i="32"/>
  <c r="BF29" i="32"/>
  <c r="BF37" i="34"/>
  <c r="BG37" i="34"/>
  <c r="BG53" i="33"/>
  <c r="BF53" i="33"/>
  <c r="BG69" i="26"/>
  <c r="BF69" i="26"/>
  <c r="BF85" i="26"/>
  <c r="BG85" i="26"/>
  <c r="BD11" i="32"/>
  <c r="BC11" i="32"/>
  <c r="BC27" i="32"/>
  <c r="BD27" i="32"/>
  <c r="BC43" i="34"/>
  <c r="BD43" i="34"/>
  <c r="BD59" i="26"/>
  <c r="BC59" i="26"/>
  <c r="BC71" i="26"/>
  <c r="BD71" i="26"/>
  <c r="BD87" i="26"/>
  <c r="BC87" i="26"/>
  <c r="BA17" i="33"/>
  <c r="AZ17" i="33"/>
  <c r="BH17" i="33" s="1"/>
  <c r="AZ29" i="34"/>
  <c r="BH29" i="34" s="1"/>
  <c r="BA29" i="34"/>
  <c r="BA41" i="26"/>
  <c r="AZ41" i="26"/>
  <c r="BH41" i="26" s="1"/>
  <c r="BA57" i="26"/>
  <c r="AZ57" i="26"/>
  <c r="BH57" i="26" s="1"/>
  <c r="AZ73" i="26"/>
  <c r="BH73" i="26" s="1"/>
  <c r="BA73" i="26"/>
  <c r="AZ89" i="32"/>
  <c r="BH89" i="32" s="1"/>
  <c r="BA89" i="32"/>
  <c r="AW15" i="33"/>
  <c r="AX15" i="33"/>
  <c r="AW31" i="34"/>
  <c r="AX31" i="34"/>
  <c r="AW43" i="26"/>
  <c r="AX43" i="26"/>
  <c r="AW63" i="32"/>
  <c r="AX63" i="32"/>
  <c r="AX79" i="34"/>
  <c r="AW79" i="34"/>
  <c r="AW5" i="33"/>
  <c r="AX5" i="33"/>
  <c r="AT21" i="32"/>
  <c r="AU21" i="32"/>
  <c r="AT41" i="34"/>
  <c r="AU41" i="34"/>
  <c r="AU53" i="34"/>
  <c r="AT53" i="34"/>
  <c r="AU69" i="33"/>
  <c r="AT69" i="33"/>
  <c r="AT85" i="32"/>
  <c r="AU85" i="32"/>
  <c r="AQ11" i="26"/>
  <c r="AR11" i="26"/>
  <c r="AR27" i="32"/>
  <c r="AQ27" i="32"/>
  <c r="AR43" i="33"/>
  <c r="AQ43" i="33"/>
  <c r="AR59" i="34"/>
  <c r="AQ59" i="34"/>
  <c r="AQ75" i="32"/>
  <c r="AR75" i="32"/>
  <c r="AQ91" i="26"/>
  <c r="AR91" i="26"/>
  <c r="AO33" i="33"/>
  <c r="AO61" i="34"/>
  <c r="AO77" i="33"/>
  <c r="AO77" i="32"/>
  <c r="AO77" i="26"/>
  <c r="AK15" i="26"/>
  <c r="AL15" i="26"/>
  <c r="AL23" i="34"/>
  <c r="AK23" i="34"/>
  <c r="AK39" i="26"/>
  <c r="AL39" i="26"/>
  <c r="AK55" i="34"/>
  <c r="AL55" i="34"/>
  <c r="AK75" i="32"/>
  <c r="AL75" i="32"/>
  <c r="AH9" i="32"/>
  <c r="AI9" i="32"/>
  <c r="AH21" i="34"/>
  <c r="AI21" i="34"/>
  <c r="AH45" i="26"/>
  <c r="AI45" i="26"/>
  <c r="AH61" i="32"/>
  <c r="AI61" i="32"/>
  <c r="AH77" i="32"/>
  <c r="AI77" i="32"/>
  <c r="AI93" i="26"/>
  <c r="AH93" i="26"/>
  <c r="AE15" i="26"/>
  <c r="BI15" i="26" s="1"/>
  <c r="AF15" i="26"/>
  <c r="AF31" i="33"/>
  <c r="AE31" i="33"/>
  <c r="BI31" i="33" s="1"/>
  <c r="AF47" i="32"/>
  <c r="AE47" i="32"/>
  <c r="BI47" i="32" s="1"/>
  <c r="AE63" i="26"/>
  <c r="BI63" i="26" s="1"/>
  <c r="AF63" i="26"/>
  <c r="AF79" i="26"/>
  <c r="AE79" i="26"/>
  <c r="BI79" i="26" s="1"/>
  <c r="H108" i="17"/>
  <c r="AD108" i="17" s="1"/>
  <c r="AE108" i="17" s="1"/>
  <c r="T108" i="17"/>
  <c r="J107" i="11"/>
  <c r="T107" i="11"/>
  <c r="V108" i="17"/>
  <c r="R108" i="17"/>
  <c r="P108" i="17"/>
  <c r="Z108" i="17"/>
  <c r="AD6" i="16"/>
  <c r="AE6" i="15"/>
  <c r="AB85" i="14"/>
  <c r="AB59" i="14"/>
  <c r="AB54" i="14"/>
  <c r="AB70" i="14"/>
  <c r="AB56" i="14"/>
  <c r="AB93" i="14"/>
  <c r="AB95" i="14"/>
  <c r="AB47" i="14"/>
  <c r="AB63" i="14"/>
  <c r="AB58" i="14"/>
  <c r="AB49" i="14"/>
  <c r="AB89" i="14"/>
  <c r="AB51" i="14"/>
  <c r="AB67" i="14"/>
  <c r="AB46" i="14"/>
  <c r="AB62" i="14"/>
  <c r="AB57" i="14"/>
  <c r="AB48" i="14"/>
  <c r="AB64" i="14"/>
  <c r="AB77" i="14"/>
  <c r="AA71" i="14"/>
  <c r="S71" i="14"/>
  <c r="K71" i="14"/>
  <c r="AI71" i="14" s="1"/>
  <c r="G71" i="14"/>
  <c r="Y71" i="14"/>
  <c r="Z71" i="14" s="1"/>
  <c r="O71" i="14"/>
  <c r="U71" i="14"/>
  <c r="AX71" i="14" s="1"/>
  <c r="Q71" i="14"/>
  <c r="R71" i="14" s="1"/>
  <c r="M71" i="14"/>
  <c r="N71" i="14" s="1"/>
  <c r="W71" i="14"/>
  <c r="I71" i="14"/>
  <c r="AF71" i="14" s="1"/>
  <c r="AA87" i="14"/>
  <c r="S87" i="14"/>
  <c r="AU87" i="14" s="1"/>
  <c r="K87" i="14"/>
  <c r="G87" i="14"/>
  <c r="AC87" i="14" s="1"/>
  <c r="Y87" i="14"/>
  <c r="BD87" i="14" s="1"/>
  <c r="W87" i="14"/>
  <c r="BA87" i="14" s="1"/>
  <c r="U87" i="14"/>
  <c r="Q87" i="14"/>
  <c r="AR87" i="14" s="1"/>
  <c r="M87" i="14"/>
  <c r="N87" i="14" s="1"/>
  <c r="O87" i="14"/>
  <c r="P87" i="14" s="1"/>
  <c r="I87" i="14"/>
  <c r="AA74" i="14"/>
  <c r="U74" i="14"/>
  <c r="AX74" i="14" s="1"/>
  <c r="Y74" i="14"/>
  <c r="Z74" i="14" s="1"/>
  <c r="M74" i="14"/>
  <c r="Q74" i="14"/>
  <c r="R74" i="14" s="1"/>
  <c r="G74" i="14"/>
  <c r="AC74" i="14" s="1"/>
  <c r="W74" i="14"/>
  <c r="BA74" i="14" s="1"/>
  <c r="S74" i="14"/>
  <c r="I74" i="14"/>
  <c r="J74" i="14" s="1"/>
  <c r="O74" i="14"/>
  <c r="P74" i="14" s="1"/>
  <c r="K74" i="14"/>
  <c r="AI74" i="14" s="1"/>
  <c r="AA90" i="14"/>
  <c r="U90" i="14"/>
  <c r="AX90" i="14" s="1"/>
  <c r="Y90" i="14"/>
  <c r="Z90" i="14" s="1"/>
  <c r="M90" i="14"/>
  <c r="AL90" i="14" s="1"/>
  <c r="Q90" i="14"/>
  <c r="I90" i="14"/>
  <c r="AF90" i="14" s="1"/>
  <c r="W90" i="14"/>
  <c r="X90" i="14" s="1"/>
  <c r="S90" i="14"/>
  <c r="AU90" i="14" s="1"/>
  <c r="G90" i="14"/>
  <c r="O90" i="14"/>
  <c r="P90" i="14" s="1"/>
  <c r="K90" i="14"/>
  <c r="AI90" i="14" s="1"/>
  <c r="M73" i="14"/>
  <c r="N73" i="14" s="1"/>
  <c r="Q73" i="14"/>
  <c r="W73" i="14"/>
  <c r="X73" i="14" s="1"/>
  <c r="S73" i="14"/>
  <c r="T73" i="14" s="1"/>
  <c r="G73" i="14"/>
  <c r="AC73" i="14" s="1"/>
  <c r="O73" i="14"/>
  <c r="K73" i="14"/>
  <c r="AI73" i="14" s="1"/>
  <c r="I73" i="14"/>
  <c r="J73" i="14" s="1"/>
  <c r="U73" i="14"/>
  <c r="V73" i="14" s="1"/>
  <c r="Y73" i="14"/>
  <c r="O75" i="14"/>
  <c r="P75" i="14" s="1"/>
  <c r="K75" i="14"/>
  <c r="L75" i="14" s="1"/>
  <c r="Y75" i="14"/>
  <c r="Z75" i="14" s="1"/>
  <c r="U75" i="14"/>
  <c r="G75" i="14"/>
  <c r="Q75" i="14"/>
  <c r="AR75" i="14" s="1"/>
  <c r="M75" i="14"/>
  <c r="AL75" i="14" s="1"/>
  <c r="I75" i="14"/>
  <c r="AF75" i="14" s="1"/>
  <c r="W75" i="14"/>
  <c r="X75" i="14" s="1"/>
  <c r="S75" i="14"/>
  <c r="AU75" i="14" s="1"/>
  <c r="AA91" i="14"/>
  <c r="O91" i="14"/>
  <c r="AO91" i="14" s="1"/>
  <c r="S91" i="14"/>
  <c r="T91" i="14" s="1"/>
  <c r="Y91" i="14"/>
  <c r="Z91" i="14" s="1"/>
  <c r="U91" i="14"/>
  <c r="AX91" i="14" s="1"/>
  <c r="G91" i="14"/>
  <c r="Q91" i="14"/>
  <c r="AR91" i="14" s="1"/>
  <c r="M91" i="14"/>
  <c r="N91" i="14" s="1"/>
  <c r="I91" i="14"/>
  <c r="J91" i="14" s="1"/>
  <c r="W91" i="14"/>
  <c r="K91" i="14"/>
  <c r="L91" i="14" s="1"/>
  <c r="AA78" i="14"/>
  <c r="W78" i="14"/>
  <c r="X78" i="14" s="1"/>
  <c r="K78" i="14"/>
  <c r="AI78" i="14" s="1"/>
  <c r="I78" i="14"/>
  <c r="J78" i="14" s="1"/>
  <c r="S78" i="14"/>
  <c r="AU78" i="14" s="1"/>
  <c r="O78" i="14"/>
  <c r="P78" i="14" s="1"/>
  <c r="Y78" i="14"/>
  <c r="BD78" i="14" s="1"/>
  <c r="M78" i="14"/>
  <c r="N78" i="14" s="1"/>
  <c r="Q78" i="14"/>
  <c r="R78" i="14" s="1"/>
  <c r="U78" i="14"/>
  <c r="AX78" i="14" s="1"/>
  <c r="G78" i="14"/>
  <c r="AC78" i="14" s="1"/>
  <c r="AA94" i="14"/>
  <c r="W94" i="14"/>
  <c r="BA94" i="14" s="1"/>
  <c r="U94" i="14"/>
  <c r="AX94" i="14" s="1"/>
  <c r="I94" i="14"/>
  <c r="S94" i="14"/>
  <c r="T94" i="14" s="1"/>
  <c r="O94" i="14"/>
  <c r="AO94" i="14" s="1"/>
  <c r="Y94" i="14"/>
  <c r="Z94" i="14" s="1"/>
  <c r="M94" i="14"/>
  <c r="AL94" i="14" s="1"/>
  <c r="Q94" i="14"/>
  <c r="R94" i="14" s="1"/>
  <c r="K94" i="14"/>
  <c r="L94" i="14" s="1"/>
  <c r="G94" i="14"/>
  <c r="AC94" i="14" s="1"/>
  <c r="AA81" i="14"/>
  <c r="M81" i="14"/>
  <c r="N81" i="14" s="1"/>
  <c r="K81" i="14"/>
  <c r="L81" i="14" s="1"/>
  <c r="G81" i="14"/>
  <c r="AC81" i="14" s="1"/>
  <c r="W81" i="14"/>
  <c r="S81" i="14"/>
  <c r="T81" i="14" s="1"/>
  <c r="O81" i="14"/>
  <c r="P81" i="14" s="1"/>
  <c r="Q81" i="14"/>
  <c r="AR81" i="14" s="1"/>
  <c r="U81" i="14"/>
  <c r="Y81" i="14"/>
  <c r="Z81" i="14" s="1"/>
  <c r="I81" i="14"/>
  <c r="AF81" i="14" s="1"/>
  <c r="AA79" i="14"/>
  <c r="S79" i="14"/>
  <c r="AU79" i="14" s="1"/>
  <c r="K79" i="14"/>
  <c r="AI79" i="14" s="1"/>
  <c r="Y79" i="14"/>
  <c r="Z79" i="14" s="1"/>
  <c r="O79" i="14"/>
  <c r="P79" i="14" s="1"/>
  <c r="I79" i="14"/>
  <c r="J79" i="14" s="1"/>
  <c r="U79" i="14"/>
  <c r="AX79" i="14" s="1"/>
  <c r="Q79" i="14"/>
  <c r="R79" i="14" s="1"/>
  <c r="G79" i="14"/>
  <c r="AC79" i="14" s="1"/>
  <c r="M79" i="14"/>
  <c r="N79" i="14" s="1"/>
  <c r="W79" i="14"/>
  <c r="BA79" i="14" s="1"/>
  <c r="AA80" i="14"/>
  <c r="Y80" i="14"/>
  <c r="Z80" i="14" s="1"/>
  <c r="K80" i="14"/>
  <c r="U80" i="14"/>
  <c r="V80" i="14" s="1"/>
  <c r="Q80" i="14"/>
  <c r="G80" i="14"/>
  <c r="M80" i="14"/>
  <c r="N80" i="14" s="1"/>
  <c r="O80" i="14"/>
  <c r="P80" i="14" s="1"/>
  <c r="I80" i="14"/>
  <c r="J80" i="14" s="1"/>
  <c r="S80" i="14"/>
  <c r="T80" i="14" s="1"/>
  <c r="W80" i="14"/>
  <c r="X80" i="14" s="1"/>
  <c r="AA82" i="14"/>
  <c r="U82" i="14"/>
  <c r="V82" i="14" s="1"/>
  <c r="Q82" i="14"/>
  <c r="R82" i="14" s="1"/>
  <c r="G82" i="14"/>
  <c r="M82" i="14"/>
  <c r="N82" i="14" s="1"/>
  <c r="Y82" i="14"/>
  <c r="Z82" i="14" s="1"/>
  <c r="W82" i="14"/>
  <c r="X82" i="14" s="1"/>
  <c r="S82" i="14"/>
  <c r="AU82" i="14" s="1"/>
  <c r="O82" i="14"/>
  <c r="AO82" i="14" s="1"/>
  <c r="K82" i="14"/>
  <c r="L82" i="14" s="1"/>
  <c r="I82" i="14"/>
  <c r="J82" i="14" s="1"/>
  <c r="AA72" i="14"/>
  <c r="Y72" i="14"/>
  <c r="BD72" i="14" s="1"/>
  <c r="K72" i="14"/>
  <c r="L72" i="14" s="1"/>
  <c r="G72" i="14"/>
  <c r="AC72" i="14" s="1"/>
  <c r="U72" i="14"/>
  <c r="Q72" i="14"/>
  <c r="R72" i="14" s="1"/>
  <c r="M72" i="14"/>
  <c r="N72" i="14" s="1"/>
  <c r="W72" i="14"/>
  <c r="X72" i="14" s="1"/>
  <c r="S72" i="14"/>
  <c r="T72" i="14" s="1"/>
  <c r="O72" i="14"/>
  <c r="P72" i="14" s="1"/>
  <c r="I72" i="14"/>
  <c r="J72" i="14" s="1"/>
  <c r="AA76" i="14"/>
  <c r="Q76" i="14"/>
  <c r="M76" i="14"/>
  <c r="N76" i="14" s="1"/>
  <c r="W76" i="14"/>
  <c r="X76" i="14" s="1"/>
  <c r="S76" i="14"/>
  <c r="T76" i="14" s="1"/>
  <c r="I76" i="14"/>
  <c r="J76" i="14" s="1"/>
  <c r="O76" i="14"/>
  <c r="P76" i="14" s="1"/>
  <c r="K76" i="14"/>
  <c r="AI76" i="14" s="1"/>
  <c r="G76" i="14"/>
  <c r="AC76" i="14" s="1"/>
  <c r="Y76" i="14"/>
  <c r="U76" i="14"/>
  <c r="V76" i="14" s="1"/>
  <c r="AA83" i="14"/>
  <c r="O83" i="14"/>
  <c r="P83" i="14" s="1"/>
  <c r="K83" i="14"/>
  <c r="L83" i="14" s="1"/>
  <c r="G83" i="14"/>
  <c r="Y83" i="14"/>
  <c r="Z83" i="14" s="1"/>
  <c r="U83" i="14"/>
  <c r="V83" i="14" s="1"/>
  <c r="Q83" i="14"/>
  <c r="R83" i="14" s="1"/>
  <c r="M83" i="14"/>
  <c r="AL83" i="14" s="1"/>
  <c r="W83" i="14"/>
  <c r="X83" i="14" s="1"/>
  <c r="S83" i="14"/>
  <c r="AU83" i="14" s="1"/>
  <c r="I83" i="14"/>
  <c r="AA92" i="14"/>
  <c r="Q92" i="14"/>
  <c r="R92" i="14" s="1"/>
  <c r="M92" i="14"/>
  <c r="N92" i="14" s="1"/>
  <c r="W92" i="14"/>
  <c r="BA92" i="14" s="1"/>
  <c r="K92" i="14"/>
  <c r="I92" i="14"/>
  <c r="J92" i="14" s="1"/>
  <c r="O92" i="14"/>
  <c r="P92" i="14" s="1"/>
  <c r="S92" i="14"/>
  <c r="G92" i="14"/>
  <c r="AC92" i="14" s="1"/>
  <c r="Y92" i="14"/>
  <c r="Z92" i="14" s="1"/>
  <c r="U92" i="14"/>
  <c r="AA86" i="14"/>
  <c r="W86" i="14"/>
  <c r="X86" i="14" s="1"/>
  <c r="U86" i="14"/>
  <c r="V86" i="14" s="1"/>
  <c r="S86" i="14"/>
  <c r="AU86" i="14" s="1"/>
  <c r="O86" i="14"/>
  <c r="AO86" i="14" s="1"/>
  <c r="G86" i="14"/>
  <c r="AC86" i="14" s="1"/>
  <c r="Y86" i="14"/>
  <c r="BD86" i="14" s="1"/>
  <c r="M86" i="14"/>
  <c r="N86" i="14" s="1"/>
  <c r="I86" i="14"/>
  <c r="J86" i="14" s="1"/>
  <c r="Q86" i="14"/>
  <c r="R86" i="14" s="1"/>
  <c r="K86" i="14"/>
  <c r="L86" i="14" s="1"/>
  <c r="AA84" i="14"/>
  <c r="Q84" i="14"/>
  <c r="R84" i="14" s="1"/>
  <c r="M84" i="14"/>
  <c r="N84" i="14" s="1"/>
  <c r="G84" i="14"/>
  <c r="H84" i="14" s="1"/>
  <c r="W84" i="14"/>
  <c r="X84" i="14" s="1"/>
  <c r="K84" i="14"/>
  <c r="O84" i="14"/>
  <c r="P84" i="14" s="1"/>
  <c r="S84" i="14"/>
  <c r="T84" i="14" s="1"/>
  <c r="Y84" i="14"/>
  <c r="BD84" i="14" s="1"/>
  <c r="U84" i="14"/>
  <c r="V84" i="14" s="1"/>
  <c r="I84" i="14"/>
  <c r="J84" i="14" s="1"/>
  <c r="AA88" i="14"/>
  <c r="Y88" i="14"/>
  <c r="Z88" i="14" s="1"/>
  <c r="W88" i="14"/>
  <c r="X88" i="14" s="1"/>
  <c r="G88" i="14"/>
  <c r="AC88" i="14" s="1"/>
  <c r="U88" i="14"/>
  <c r="V88" i="14" s="1"/>
  <c r="Q88" i="14"/>
  <c r="R88" i="14" s="1"/>
  <c r="M88" i="14"/>
  <c r="N88" i="14" s="1"/>
  <c r="O88" i="14"/>
  <c r="P88" i="14" s="1"/>
  <c r="S88" i="14"/>
  <c r="T88" i="14" s="1"/>
  <c r="K88" i="14"/>
  <c r="L88" i="14" s="1"/>
  <c r="I88" i="14"/>
  <c r="AF88" i="14" s="1"/>
  <c r="I9" i="14"/>
  <c r="J9" i="14" s="1"/>
  <c r="O22" i="14"/>
  <c r="AO22" i="14" s="1"/>
  <c r="M40" i="14"/>
  <c r="AL40" i="14" s="1"/>
  <c r="K9" i="14"/>
  <c r="L9" i="14" s="1"/>
  <c r="M10" i="14"/>
  <c r="N10" i="14" s="1"/>
  <c r="M43" i="14"/>
  <c r="AL43" i="14" s="1"/>
  <c r="G22" i="14"/>
  <c r="H22" i="14" s="1"/>
  <c r="G41" i="14"/>
  <c r="H41" i="14" s="1"/>
  <c r="M8" i="14"/>
  <c r="AL8" i="14" s="1"/>
  <c r="O54" i="14"/>
  <c r="P54" i="14" s="1"/>
  <c r="K26" i="14"/>
  <c r="L26" i="14" s="1"/>
  <c r="W44" i="14"/>
  <c r="X44" i="14" s="1"/>
  <c r="I58" i="14"/>
  <c r="AF58" i="14" s="1"/>
  <c r="I28" i="14"/>
  <c r="J28" i="14" s="1"/>
  <c r="K58" i="14"/>
  <c r="L58" i="14" s="1"/>
  <c r="U17" i="14"/>
  <c r="V17" i="14" s="1"/>
  <c r="W49" i="14"/>
  <c r="X49" i="14" s="1"/>
  <c r="O15" i="14"/>
  <c r="AO15" i="14" s="1"/>
  <c r="O92" i="6"/>
  <c r="P56" i="6"/>
  <c r="P65" i="6"/>
  <c r="G74" i="6"/>
  <c r="G71" i="6"/>
  <c r="AF53" i="6"/>
  <c r="N69" i="6"/>
  <c r="U62" i="6"/>
  <c r="T65" i="6"/>
  <c r="O69" i="6"/>
  <c r="AD95" i="6"/>
  <c r="T71" i="6"/>
  <c r="AF98" i="6"/>
  <c r="Q62" i="6"/>
  <c r="I98" i="6"/>
  <c r="X66" i="6"/>
  <c r="H53" i="6"/>
  <c r="U59" i="6"/>
  <c r="T95" i="6"/>
  <c r="E69" i="6"/>
  <c r="S59" i="6"/>
  <c r="K59" i="6"/>
  <c r="S65" i="6"/>
  <c r="AE65" i="6"/>
  <c r="AD92" i="6"/>
  <c r="W65" i="6"/>
  <c r="G69" i="6"/>
  <c r="Z92" i="6"/>
  <c r="AC74" i="6"/>
  <c r="U74" i="6"/>
  <c r="I65" i="6"/>
  <c r="I77" i="6"/>
  <c r="I59" i="6"/>
  <c r="Q74" i="6"/>
  <c r="I62" i="6"/>
  <c r="AH62" i="6"/>
  <c r="V53" i="6"/>
  <c r="AE98" i="6"/>
  <c r="AF71" i="6"/>
  <c r="AA74" i="6"/>
  <c r="Q53" i="6"/>
  <c r="AE47" i="6"/>
  <c r="AE101" i="6" s="1"/>
  <c r="D11" i="10" s="1"/>
  <c r="D29" i="10" s="1"/>
  <c r="Y53" i="6"/>
  <c r="S53" i="6"/>
  <c r="Q71" i="6"/>
  <c r="AD56" i="6"/>
  <c r="L98" i="6"/>
  <c r="AB62" i="6"/>
  <c r="AB69" i="6"/>
  <c r="AP69" i="6"/>
  <c r="H65" i="6"/>
  <c r="AA65" i="6"/>
  <c r="AA77" i="6"/>
  <c r="N53" i="6"/>
  <c r="Z77" i="6"/>
  <c r="P77" i="6"/>
  <c r="P47" i="6"/>
  <c r="P101" i="6" s="1"/>
  <c r="D6" i="10" s="1"/>
  <c r="W69" i="6"/>
  <c r="M98" i="6"/>
  <c r="I71" i="6"/>
  <c r="U95" i="6"/>
  <c r="V92" i="6"/>
  <c r="S62" i="6"/>
  <c r="AE74" i="6"/>
  <c r="P71" i="6"/>
  <c r="AC47" i="6"/>
  <c r="AC101" i="6" s="1"/>
  <c r="B11" i="10" s="1"/>
  <c r="N10" i="11"/>
  <c r="V10" i="11"/>
  <c r="P10" i="11"/>
  <c r="Z10" i="11"/>
  <c r="N10" i="17"/>
  <c r="R10" i="11"/>
  <c r="T10" i="11"/>
  <c r="G51" i="14"/>
  <c r="I16" i="14"/>
  <c r="AF16" i="14" s="1"/>
  <c r="Y30" i="14"/>
  <c r="Z30" i="14" s="1"/>
  <c r="I48" i="14"/>
  <c r="I62" i="14"/>
  <c r="I25" i="14"/>
  <c r="J25" i="14" s="1"/>
  <c r="S48" i="14"/>
  <c r="AU48" i="14" s="1"/>
  <c r="AW48" i="14" s="1"/>
  <c r="U51" i="14"/>
  <c r="V51" i="14" s="1"/>
  <c r="W25" i="14"/>
  <c r="BA25" i="14" s="1"/>
  <c r="Y16" i="14"/>
  <c r="BD16" i="14" s="1"/>
  <c r="S64" i="14"/>
  <c r="T64" i="14" s="1"/>
  <c r="W14" i="14"/>
  <c r="BA14" i="14" s="1"/>
  <c r="O62" i="14"/>
  <c r="G14" i="14"/>
  <c r="AC14" i="14" s="1"/>
  <c r="Y32" i="14"/>
  <c r="BD32" i="14" s="1"/>
  <c r="W19" i="14"/>
  <c r="X19" i="14" s="1"/>
  <c r="I32" i="14"/>
  <c r="G67" i="14"/>
  <c r="H67" i="14" s="1"/>
  <c r="U32" i="14"/>
  <c r="AX32" i="14" s="1"/>
  <c r="O64" i="14"/>
  <c r="P64" i="14" s="1"/>
  <c r="K35" i="14"/>
  <c r="Y51" i="14"/>
  <c r="Z51" i="14" s="1"/>
  <c r="S14" i="14"/>
  <c r="AU14" i="14" s="1"/>
  <c r="U46" i="14"/>
  <c r="S62" i="14"/>
  <c r="Y46" i="14"/>
  <c r="BD46" i="14" s="1"/>
  <c r="S57" i="14"/>
  <c r="AU57" i="14" s="1"/>
  <c r="G19" i="14"/>
  <c r="AC19" i="14" s="1"/>
  <c r="I30" i="14"/>
  <c r="AF30" i="14" s="1"/>
  <c r="I57" i="14"/>
  <c r="J57" i="14" s="1"/>
  <c r="W35" i="14"/>
  <c r="X35" i="14" s="1"/>
  <c r="U67" i="14"/>
  <c r="V67" i="14" s="1"/>
  <c r="I64" i="14"/>
  <c r="I35" i="14"/>
  <c r="AF35" i="14" s="1"/>
  <c r="I46" i="14"/>
  <c r="J46" i="14" s="1"/>
  <c r="U16" i="14"/>
  <c r="V16" i="14" s="1"/>
  <c r="W48" i="14"/>
  <c r="S19" i="14"/>
  <c r="T19" i="14" s="1"/>
  <c r="Y67" i="14"/>
  <c r="BD67" i="14" s="1"/>
  <c r="M30" i="14"/>
  <c r="AL30" i="14" s="1"/>
  <c r="G32" i="14"/>
  <c r="H32" i="14" s="1"/>
  <c r="G64" i="14"/>
  <c r="AC64" i="14" s="1"/>
  <c r="I19" i="14"/>
  <c r="J19" i="14" s="1"/>
  <c r="I51" i="14"/>
  <c r="J51" i="14" s="1"/>
  <c r="G46" i="14"/>
  <c r="H46" i="14" s="1"/>
  <c r="S16" i="14"/>
  <c r="AU16" i="14" s="1"/>
  <c r="AW16" i="14" s="1"/>
  <c r="S32" i="14"/>
  <c r="Y48" i="14"/>
  <c r="Q64" i="14"/>
  <c r="AR64" i="14" s="1"/>
  <c r="U19" i="14"/>
  <c r="V19" i="14" s="1"/>
  <c r="U35" i="14"/>
  <c r="V35" i="14" s="1"/>
  <c r="S51" i="14"/>
  <c r="T51" i="14" s="1"/>
  <c r="K67" i="14"/>
  <c r="U14" i="14"/>
  <c r="S30" i="14"/>
  <c r="T30" i="14" s="1"/>
  <c r="S46" i="14"/>
  <c r="AU46" i="14" s="1"/>
  <c r="Q62" i="14"/>
  <c r="R62" i="14" s="1"/>
  <c r="S25" i="14"/>
  <c r="AU25" i="14" s="1"/>
  <c r="W57" i="14"/>
  <c r="X57" i="14" s="1"/>
  <c r="AD6" i="15"/>
  <c r="G16" i="14"/>
  <c r="H16" i="14" s="1"/>
  <c r="G48" i="14"/>
  <c r="H48" i="14" s="1"/>
  <c r="G35" i="14"/>
  <c r="AC35" i="14" s="1"/>
  <c r="I67" i="14"/>
  <c r="I14" i="14"/>
  <c r="G30" i="14"/>
  <c r="H30" i="14" s="1"/>
  <c r="G62" i="14"/>
  <c r="G25" i="14"/>
  <c r="H25" i="14" s="1"/>
  <c r="G57" i="14"/>
  <c r="H57" i="14" s="1"/>
  <c r="W16" i="14"/>
  <c r="X16" i="14" s="1"/>
  <c r="W32" i="14"/>
  <c r="X32" i="14" s="1"/>
  <c r="U48" i="14"/>
  <c r="V48" i="14" s="1"/>
  <c r="U64" i="14"/>
  <c r="AX64" i="14" s="1"/>
  <c r="Y19" i="14"/>
  <c r="Z19" i="14" s="1"/>
  <c r="Y35" i="14"/>
  <c r="BD35" i="14" s="1"/>
  <c r="W51" i="14"/>
  <c r="BA51" i="14" s="1"/>
  <c r="W67" i="14"/>
  <c r="X67" i="14" s="1"/>
  <c r="Y14" i="14"/>
  <c r="BD14" i="14" s="1"/>
  <c r="W30" i="14"/>
  <c r="BA30" i="14" s="1"/>
  <c r="W46" i="14"/>
  <c r="K62" i="14"/>
  <c r="AI62" i="14" s="1"/>
  <c r="I60" i="14"/>
  <c r="O26" i="14"/>
  <c r="AO26" i="14" s="1"/>
  <c r="O58" i="14"/>
  <c r="AO58" i="14" s="1"/>
  <c r="S11" i="14"/>
  <c r="T11" i="14" s="1"/>
  <c r="S28" i="14"/>
  <c r="T28" i="14" s="1"/>
  <c r="K60" i="14"/>
  <c r="K15" i="14"/>
  <c r="L15" i="14" s="1"/>
  <c r="K47" i="14"/>
  <c r="I15" i="14"/>
  <c r="AF15" i="14" s="1"/>
  <c r="I26" i="14"/>
  <c r="AF26" i="14" s="1"/>
  <c r="G17" i="14"/>
  <c r="H17" i="14" s="1"/>
  <c r="K42" i="14"/>
  <c r="L42" i="14" s="1"/>
  <c r="W11" i="14"/>
  <c r="BA11" i="14" s="1"/>
  <c r="W28" i="14"/>
  <c r="W60" i="14"/>
  <c r="BA60" i="14" s="1"/>
  <c r="O31" i="14"/>
  <c r="P31" i="14" s="1"/>
  <c r="K63" i="14"/>
  <c r="AI63" i="14" s="1"/>
  <c r="I47" i="14"/>
  <c r="O42" i="14"/>
  <c r="P42" i="14" s="1"/>
  <c r="Q17" i="14"/>
  <c r="S49" i="14"/>
  <c r="T49" i="14" s="1"/>
  <c r="S12" i="14"/>
  <c r="S44" i="14"/>
  <c r="T44" i="14" s="1"/>
  <c r="K31" i="14"/>
  <c r="L31" i="14" s="1"/>
  <c r="Y63" i="14"/>
  <c r="Z63" i="14" s="1"/>
  <c r="I41" i="14"/>
  <c r="U8" i="14"/>
  <c r="AX8" i="14" s="1"/>
  <c r="U40" i="14"/>
  <c r="AX40" i="14" s="1"/>
  <c r="W22" i="14"/>
  <c r="X22" i="14" s="1"/>
  <c r="I59" i="14"/>
  <c r="G70" i="14"/>
  <c r="H70" i="14" s="1"/>
  <c r="U43" i="14"/>
  <c r="W54" i="14"/>
  <c r="BA54" i="14" s="1"/>
  <c r="G54" i="14"/>
  <c r="U70" i="14"/>
  <c r="V70" i="14" s="1"/>
  <c r="K41" i="14"/>
  <c r="AI41" i="14" s="1"/>
  <c r="S9" i="14"/>
  <c r="AU9" i="14" s="1"/>
  <c r="G10" i="14"/>
  <c r="G43" i="14"/>
  <c r="H43" i="14" s="1"/>
  <c r="M24" i="14"/>
  <c r="AL24" i="14" s="1"/>
  <c r="M56" i="14"/>
  <c r="M27" i="14"/>
  <c r="M59" i="14"/>
  <c r="N59" i="14" s="1"/>
  <c r="O38" i="14"/>
  <c r="AO38" i="14" s="1"/>
  <c r="I27" i="14"/>
  <c r="AF27" i="14" s="1"/>
  <c r="G38" i="14"/>
  <c r="S10" i="14"/>
  <c r="AU10" i="14" s="1"/>
  <c r="U24" i="14"/>
  <c r="AX24" i="14" s="1"/>
  <c r="U56" i="14"/>
  <c r="V56" i="14" s="1"/>
  <c r="U27" i="14"/>
  <c r="V27" i="14" s="1"/>
  <c r="U59" i="14"/>
  <c r="V59" i="14" s="1"/>
  <c r="W38" i="14"/>
  <c r="X38" i="14" s="1"/>
  <c r="O70" i="14"/>
  <c r="P70" i="14" s="1"/>
  <c r="S41" i="14"/>
  <c r="AU41" i="14" s="1"/>
  <c r="I10" i="14"/>
  <c r="J10" i="14" s="1"/>
  <c r="W10" i="14"/>
  <c r="Q8" i="14"/>
  <c r="Q24" i="14"/>
  <c r="Q40" i="14"/>
  <c r="AR40" i="14" s="1"/>
  <c r="Q56" i="14"/>
  <c r="R56" i="14" s="1"/>
  <c r="Q27" i="14"/>
  <c r="R27" i="14" s="1"/>
  <c r="Q43" i="14"/>
  <c r="Q59" i="14"/>
  <c r="R59" i="14" s="1"/>
  <c r="K22" i="14"/>
  <c r="L22" i="14" s="1"/>
  <c r="K38" i="14"/>
  <c r="K54" i="14"/>
  <c r="Y70" i="14"/>
  <c r="BD70" i="14" s="1"/>
  <c r="O9" i="14"/>
  <c r="O41" i="14"/>
  <c r="AO41" i="14" s="1"/>
  <c r="G27" i="14"/>
  <c r="I43" i="14"/>
  <c r="J43" i="14" s="1"/>
  <c r="G59" i="14"/>
  <c r="AC59" i="14" s="1"/>
  <c r="I22" i="14"/>
  <c r="I38" i="14"/>
  <c r="I54" i="14"/>
  <c r="AF54" i="14" s="1"/>
  <c r="I70" i="14"/>
  <c r="J70" i="14" s="1"/>
  <c r="G9" i="14"/>
  <c r="Q10" i="14"/>
  <c r="R10" i="14" s="1"/>
  <c r="Y8" i="14"/>
  <c r="BD8" i="14" s="1"/>
  <c r="BF8" i="14" s="1"/>
  <c r="Y24" i="14"/>
  <c r="Z24" i="14" s="1"/>
  <c r="Y40" i="14"/>
  <c r="Y56" i="14"/>
  <c r="Z56" i="14" s="1"/>
  <c r="Y27" i="14"/>
  <c r="Z27" i="14" s="1"/>
  <c r="Y43" i="14"/>
  <c r="Y59" i="14"/>
  <c r="S22" i="14"/>
  <c r="S38" i="14"/>
  <c r="T38" i="14" s="1"/>
  <c r="S54" i="14"/>
  <c r="T54" i="14" s="1"/>
  <c r="S70" i="14"/>
  <c r="T70" i="14" s="1"/>
  <c r="W9" i="14"/>
  <c r="BA9" i="14" s="1"/>
  <c r="W41" i="14"/>
  <c r="X41" i="14" s="1"/>
  <c r="G42" i="14"/>
  <c r="AC42" i="14" s="1"/>
  <c r="Y49" i="14"/>
  <c r="Z49" i="14" s="1"/>
  <c r="M49" i="14"/>
  <c r="M12" i="14"/>
  <c r="AL12" i="14" s="1"/>
  <c r="Q28" i="14"/>
  <c r="R28" i="14" s="1"/>
  <c r="Q44" i="14"/>
  <c r="M60" i="14"/>
  <c r="W15" i="14"/>
  <c r="X15" i="14" s="1"/>
  <c r="G12" i="14"/>
  <c r="AC12" i="14" s="1"/>
  <c r="M28" i="14"/>
  <c r="N28" i="14" s="1"/>
  <c r="M44" i="14"/>
  <c r="Q60" i="14"/>
  <c r="R60" i="14" s="1"/>
  <c r="S15" i="14"/>
  <c r="T15" i="14" s="1"/>
  <c r="W31" i="14"/>
  <c r="BA31" i="14" s="1"/>
  <c r="S31" i="14"/>
  <c r="T31" i="14" s="1"/>
  <c r="W47" i="14"/>
  <c r="X47" i="14" s="1"/>
  <c r="S47" i="14"/>
  <c r="AU47" i="14" s="1"/>
  <c r="O63" i="14"/>
  <c r="AO63" i="14" s="1"/>
  <c r="S63" i="14"/>
  <c r="I31" i="14"/>
  <c r="J31" i="14" s="1"/>
  <c r="I63" i="14"/>
  <c r="AF63" i="14" s="1"/>
  <c r="I42" i="14"/>
  <c r="I11" i="14"/>
  <c r="I49" i="14"/>
  <c r="J49" i="14" s="1"/>
  <c r="I12" i="14"/>
  <c r="AF12" i="14" s="1"/>
  <c r="I44" i="14"/>
  <c r="Q26" i="14"/>
  <c r="AR26" i="14" s="1"/>
  <c r="M26" i="14"/>
  <c r="N26" i="14" s="1"/>
  <c r="Y42" i="14"/>
  <c r="BD42" i="14" s="1"/>
  <c r="M42" i="14"/>
  <c r="AL42" i="14" s="1"/>
  <c r="Q58" i="14"/>
  <c r="M58" i="14"/>
  <c r="AL58" i="14" s="1"/>
  <c r="U11" i="14"/>
  <c r="AX11" i="14" s="1"/>
  <c r="Y11" i="14"/>
  <c r="S17" i="14"/>
  <c r="AU17" i="14" s="1"/>
  <c r="W17" i="14"/>
  <c r="X17" i="14" s="1"/>
  <c r="K49" i="14"/>
  <c r="L49" i="14" s="1"/>
  <c r="U49" i="14"/>
  <c r="V49" i="14" s="1"/>
  <c r="U12" i="14"/>
  <c r="Y12" i="14"/>
  <c r="U28" i="14"/>
  <c r="V28" i="14" s="1"/>
  <c r="Y28" i="14"/>
  <c r="Z28" i="14" s="1"/>
  <c r="U44" i="14"/>
  <c r="Y44" i="14"/>
  <c r="Z44" i="14" s="1"/>
  <c r="U60" i="14"/>
  <c r="AX60" i="14" s="1"/>
  <c r="Y60" i="14"/>
  <c r="BD60" i="14" s="1"/>
  <c r="Q15" i="14"/>
  <c r="R15" i="14" s="1"/>
  <c r="M15" i="14"/>
  <c r="N15" i="14" s="1"/>
  <c r="Q31" i="14"/>
  <c r="M31" i="14"/>
  <c r="N31" i="14" s="1"/>
  <c r="Q47" i="14"/>
  <c r="M47" i="14"/>
  <c r="N47" i="14" s="1"/>
  <c r="W63" i="14"/>
  <c r="X63" i="14" s="1"/>
  <c r="M63" i="14"/>
  <c r="N63" i="14" s="1"/>
  <c r="G31" i="14"/>
  <c r="G63" i="14"/>
  <c r="AC63" i="14" s="1"/>
  <c r="G11" i="14"/>
  <c r="AC11" i="14" s="1"/>
  <c r="G49" i="14"/>
  <c r="AC49" i="14" s="1"/>
  <c r="G44" i="14"/>
  <c r="S26" i="14"/>
  <c r="AU26" i="14" s="1"/>
  <c r="W26" i="14"/>
  <c r="X26" i="14" s="1"/>
  <c r="S42" i="14"/>
  <c r="T42" i="14" s="1"/>
  <c r="W42" i="14"/>
  <c r="S58" i="14"/>
  <c r="T58" i="14" s="1"/>
  <c r="W58" i="14"/>
  <c r="BA58" i="14" s="1"/>
  <c r="M11" i="14"/>
  <c r="Q11" i="14"/>
  <c r="K17" i="14"/>
  <c r="AI17" i="14" s="1"/>
  <c r="O17" i="14"/>
  <c r="AO17" i="14" s="1"/>
  <c r="Q12" i="14"/>
  <c r="G15" i="14"/>
  <c r="G47" i="14"/>
  <c r="AC47" i="14" s="1"/>
  <c r="G26" i="14"/>
  <c r="AC26" i="14" s="1"/>
  <c r="G58" i="14"/>
  <c r="AC58" i="14" s="1"/>
  <c r="I17" i="14"/>
  <c r="AF17" i="14" s="1"/>
  <c r="G28" i="14"/>
  <c r="AC28" i="14" s="1"/>
  <c r="G60" i="14"/>
  <c r="AC60" i="14" s="1"/>
  <c r="Y26" i="14"/>
  <c r="Q42" i="14"/>
  <c r="Y58" i="14"/>
  <c r="BD58" i="14" s="1"/>
  <c r="U58" i="14"/>
  <c r="V58" i="14" s="1"/>
  <c r="K11" i="14"/>
  <c r="Y17" i="14"/>
  <c r="Q49" i="14"/>
  <c r="R49" i="14" s="1"/>
  <c r="O49" i="14"/>
  <c r="K12" i="14"/>
  <c r="K28" i="14"/>
  <c r="AI28" i="14" s="1"/>
  <c r="K44" i="14"/>
  <c r="AI44" i="14" s="1"/>
  <c r="S60" i="14"/>
  <c r="T60" i="14" s="1"/>
  <c r="Y15" i="14"/>
  <c r="BD15" i="14" s="1"/>
  <c r="Y31" i="14"/>
  <c r="BD31" i="14" s="1"/>
  <c r="Y47" i="14"/>
  <c r="BD47" i="14" s="1"/>
  <c r="U47" i="14"/>
  <c r="V47" i="14" s="1"/>
  <c r="Q63" i="14"/>
  <c r="R63" i="14" s="1"/>
  <c r="U63" i="14"/>
  <c r="V63" i="14" s="1"/>
  <c r="O16" i="14"/>
  <c r="K16" i="14"/>
  <c r="O32" i="14"/>
  <c r="P32" i="14" s="1"/>
  <c r="K32" i="14"/>
  <c r="L32" i="14" s="1"/>
  <c r="O48" i="14"/>
  <c r="K48" i="14"/>
  <c r="K64" i="14"/>
  <c r="L64" i="14" s="1"/>
  <c r="Y64" i="14"/>
  <c r="Z64" i="14" s="1"/>
  <c r="K19" i="14"/>
  <c r="O19" i="14"/>
  <c r="S35" i="14"/>
  <c r="AU35" i="14" s="1"/>
  <c r="O35" i="14"/>
  <c r="P35" i="14" s="1"/>
  <c r="K51" i="14"/>
  <c r="AI51" i="14" s="1"/>
  <c r="O51" i="14"/>
  <c r="S67" i="14"/>
  <c r="AU67" i="14" s="1"/>
  <c r="O67" i="14"/>
  <c r="AO67" i="14" s="1"/>
  <c r="M14" i="14"/>
  <c r="Q14" i="14"/>
  <c r="U30" i="14"/>
  <c r="V30" i="14" s="1"/>
  <c r="Q30" i="14"/>
  <c r="AR30" i="14" s="1"/>
  <c r="M46" i="14"/>
  <c r="Q46" i="14"/>
  <c r="U62" i="14"/>
  <c r="AX62" i="14" s="1"/>
  <c r="W62" i="14"/>
  <c r="X62" i="14" s="1"/>
  <c r="Q25" i="14"/>
  <c r="AR25" i="14" s="1"/>
  <c r="M25" i="14"/>
  <c r="K57" i="14"/>
  <c r="AI57" i="14" s="1"/>
  <c r="M57" i="14"/>
  <c r="AL57" i="14" s="1"/>
  <c r="Y25" i="14"/>
  <c r="U25" i="14"/>
  <c r="AX25" i="14" s="1"/>
  <c r="Q57" i="14"/>
  <c r="R57" i="14" s="1"/>
  <c r="U57" i="14"/>
  <c r="AX57" i="14" s="1"/>
  <c r="Q16" i="14"/>
  <c r="AR16" i="14" s="1"/>
  <c r="Q32" i="14"/>
  <c r="R32" i="14" s="1"/>
  <c r="Q48" i="14"/>
  <c r="R48" i="14" s="1"/>
  <c r="M48" i="14"/>
  <c r="N48" i="14" s="1"/>
  <c r="W64" i="14"/>
  <c r="M64" i="14"/>
  <c r="N64" i="14" s="1"/>
  <c r="M19" i="14"/>
  <c r="N19" i="14" s="1"/>
  <c r="M35" i="14"/>
  <c r="N35" i="14" s="1"/>
  <c r="M51" i="14"/>
  <c r="N51" i="14" s="1"/>
  <c r="Q51" i="14"/>
  <c r="R51" i="14" s="1"/>
  <c r="M67" i="14"/>
  <c r="N67" i="14" s="1"/>
  <c r="Q67" i="14"/>
  <c r="R67" i="14" s="1"/>
  <c r="O14" i="14"/>
  <c r="O30" i="14"/>
  <c r="P30" i="14" s="1"/>
  <c r="O46" i="14"/>
  <c r="AO46" i="14" s="1"/>
  <c r="K46" i="14"/>
  <c r="L46" i="14" s="1"/>
  <c r="M62" i="14"/>
  <c r="Y62" i="14"/>
  <c r="Z62" i="14" s="1"/>
  <c r="K25" i="14"/>
  <c r="AI25" i="14" s="1"/>
  <c r="Y57" i="14"/>
  <c r="Z57" i="14" s="1"/>
  <c r="O57" i="14"/>
  <c r="W66" i="14"/>
  <c r="X66" i="14" s="1"/>
  <c r="AA10" i="14"/>
  <c r="E8" i="24" a="1"/>
  <c r="E8" i="24" s="1"/>
  <c r="AA25" i="14"/>
  <c r="AE6" i="16"/>
  <c r="AA27" i="14"/>
  <c r="W18" i="14"/>
  <c r="X18" i="14" s="1"/>
  <c r="O65" i="14"/>
  <c r="P65" i="14" s="1"/>
  <c r="W50" i="14"/>
  <c r="W34" i="14"/>
  <c r="BA34" i="14" s="1"/>
  <c r="O33" i="14"/>
  <c r="P33" i="14" s="1"/>
  <c r="Y50" i="14"/>
  <c r="BD50" i="14" s="1"/>
  <c r="Q66" i="14"/>
  <c r="W33" i="14"/>
  <c r="M20" i="14"/>
  <c r="Q55" i="14"/>
  <c r="AR55" i="14" s="1"/>
  <c r="S23" i="14"/>
  <c r="AU23" i="14" s="1"/>
  <c r="O23" i="14"/>
  <c r="AO23" i="14" s="1"/>
  <c r="I23" i="14"/>
  <c r="K23" i="14"/>
  <c r="AI23" i="14" s="1"/>
  <c r="W23" i="14"/>
  <c r="G23" i="14"/>
  <c r="U23" i="14"/>
  <c r="Y23" i="14"/>
  <c r="BD23" i="14" s="1"/>
  <c r="S39" i="14"/>
  <c r="W39" i="14"/>
  <c r="I39" i="14"/>
  <c r="J39" i="14" s="1"/>
  <c r="U39" i="14"/>
  <c r="V39" i="14" s="1"/>
  <c r="Y39" i="14"/>
  <c r="BD39" i="14" s="1"/>
  <c r="K39" i="14"/>
  <c r="O39" i="14"/>
  <c r="P39" i="14" s="1"/>
  <c r="G39" i="14"/>
  <c r="AC39" i="14" s="1"/>
  <c r="S55" i="14"/>
  <c r="AU55" i="14" s="1"/>
  <c r="O55" i="14"/>
  <c r="I55" i="14"/>
  <c r="J55" i="14" s="1"/>
  <c r="K55" i="14"/>
  <c r="L55" i="14" s="1"/>
  <c r="W55" i="14"/>
  <c r="G55" i="14"/>
  <c r="U55" i="14"/>
  <c r="Y55" i="14"/>
  <c r="Z55" i="14" s="1"/>
  <c r="O18" i="14"/>
  <c r="K18" i="14"/>
  <c r="G18" i="14"/>
  <c r="U18" i="14"/>
  <c r="AX18" i="14" s="1"/>
  <c r="Q18" i="14"/>
  <c r="I18" i="14"/>
  <c r="O34" i="14"/>
  <c r="P34" i="14" s="1"/>
  <c r="K34" i="14"/>
  <c r="AI34" i="14" s="1"/>
  <c r="I34" i="14"/>
  <c r="U34" i="14"/>
  <c r="Q34" i="14"/>
  <c r="G34" i="14"/>
  <c r="AA50" i="14"/>
  <c r="O50" i="14"/>
  <c r="P50" i="14" s="1"/>
  <c r="K50" i="14"/>
  <c r="L50" i="14" s="1"/>
  <c r="I50" i="14"/>
  <c r="J50" i="14" s="1"/>
  <c r="U50" i="14"/>
  <c r="AX50" i="14" s="1"/>
  <c r="Q50" i="14"/>
  <c r="G50" i="14"/>
  <c r="AA66" i="14"/>
  <c r="O66" i="14"/>
  <c r="K66" i="14"/>
  <c r="L66" i="14" s="1"/>
  <c r="I66" i="14"/>
  <c r="AF66" i="14" s="1"/>
  <c r="U66" i="14"/>
  <c r="AX66" i="14" s="1"/>
  <c r="Y66" i="14"/>
  <c r="G66" i="14"/>
  <c r="U33" i="14"/>
  <c r="V33" i="14" s="1"/>
  <c r="Y33" i="14"/>
  <c r="BD33" i="14" s="1"/>
  <c r="G33" i="14"/>
  <c r="M33" i="14"/>
  <c r="Q33" i="14"/>
  <c r="I33" i="14"/>
  <c r="J33" i="14" s="1"/>
  <c r="AA65" i="14"/>
  <c r="U65" i="14"/>
  <c r="Q65" i="14"/>
  <c r="R65" i="14" s="1"/>
  <c r="I65" i="14"/>
  <c r="AF65" i="14" s="1"/>
  <c r="M65" i="14"/>
  <c r="N65" i="14" s="1"/>
  <c r="K65" i="14"/>
  <c r="G65" i="14"/>
  <c r="W65" i="14"/>
  <c r="X65" i="14" s="1"/>
  <c r="W20" i="14"/>
  <c r="S20" i="14"/>
  <c r="I20" i="14"/>
  <c r="J20" i="14" s="1"/>
  <c r="Y20" i="14"/>
  <c r="BD20" i="14" s="1"/>
  <c r="U20" i="14"/>
  <c r="O20" i="14"/>
  <c r="K20" i="14"/>
  <c r="G20" i="14"/>
  <c r="AC20" i="14" s="1"/>
  <c r="W36" i="14"/>
  <c r="K36" i="14"/>
  <c r="I36" i="14"/>
  <c r="AF36" i="14" s="1"/>
  <c r="O36" i="14"/>
  <c r="AO36" i="14" s="1"/>
  <c r="S36" i="14"/>
  <c r="G36" i="14"/>
  <c r="Y36" i="14"/>
  <c r="Z36" i="14" s="1"/>
  <c r="U36" i="14"/>
  <c r="AA52" i="14"/>
  <c r="W52" i="14"/>
  <c r="S52" i="14"/>
  <c r="T52" i="14" s="1"/>
  <c r="I52" i="14"/>
  <c r="J52" i="14" s="1"/>
  <c r="O52" i="14"/>
  <c r="K52" i="14"/>
  <c r="G52" i="14"/>
  <c r="AC52" i="14" s="1"/>
  <c r="Y52" i="14"/>
  <c r="Z52" i="14" s="1"/>
  <c r="U52" i="14"/>
  <c r="AA68" i="14"/>
  <c r="W68" i="14"/>
  <c r="X68" i="14" s="1"/>
  <c r="K68" i="14"/>
  <c r="AI68" i="14" s="1"/>
  <c r="I68" i="14"/>
  <c r="O68" i="14"/>
  <c r="S68" i="14"/>
  <c r="G68" i="14"/>
  <c r="Y68" i="14"/>
  <c r="U68" i="14"/>
  <c r="Y18" i="14"/>
  <c r="Z18" i="14" s="1"/>
  <c r="Y34" i="14"/>
  <c r="BD34" i="14" s="1"/>
  <c r="M52" i="14"/>
  <c r="N52" i="14" s="1"/>
  <c r="Q23" i="14"/>
  <c r="M18" i="14"/>
  <c r="M34" i="14"/>
  <c r="AL34" i="14" s="1"/>
  <c r="M50" i="14"/>
  <c r="M66" i="14"/>
  <c r="S33" i="14"/>
  <c r="S65" i="14"/>
  <c r="AU65" i="14" s="1"/>
  <c r="M36" i="14"/>
  <c r="M68" i="14"/>
  <c r="Q39" i="14"/>
  <c r="R39" i="14" s="1"/>
  <c r="G8" i="14"/>
  <c r="G24" i="14"/>
  <c r="G40" i="14"/>
  <c r="G56" i="14"/>
  <c r="AC56" i="14" s="1"/>
  <c r="Y10" i="14"/>
  <c r="BD10" i="14" s="1"/>
  <c r="U10" i="14"/>
  <c r="O8" i="14"/>
  <c r="K8" i="14"/>
  <c r="W24" i="14"/>
  <c r="K24" i="14"/>
  <c r="W40" i="14"/>
  <c r="K40" i="14"/>
  <c r="W56" i="14"/>
  <c r="K56" i="14"/>
  <c r="K27" i="14"/>
  <c r="O27" i="14"/>
  <c r="K43" i="14"/>
  <c r="AI43" i="14" s="1"/>
  <c r="O43" i="14"/>
  <c r="S59" i="14"/>
  <c r="O59" i="14"/>
  <c r="M22" i="14"/>
  <c r="AL22" i="14" s="1"/>
  <c r="Q22" i="14"/>
  <c r="M38" i="14"/>
  <c r="Q38" i="14"/>
  <c r="M54" i="14"/>
  <c r="N54" i="14" s="1"/>
  <c r="Q54" i="14"/>
  <c r="K70" i="14"/>
  <c r="W70" i="14"/>
  <c r="Q9" i="14"/>
  <c r="AR9" i="14" s="1"/>
  <c r="M9" i="14"/>
  <c r="Q41" i="14"/>
  <c r="M41" i="14"/>
  <c r="N41" i="14" s="1"/>
  <c r="I8" i="14"/>
  <c r="AF8" i="14" s="1"/>
  <c r="I24" i="14"/>
  <c r="I40" i="14"/>
  <c r="I56" i="14"/>
  <c r="J56" i="14" s="1"/>
  <c r="K10" i="14"/>
  <c r="L10" i="14" s="1"/>
  <c r="W8" i="14"/>
  <c r="O24" i="14"/>
  <c r="O40" i="14"/>
  <c r="O56" i="14"/>
  <c r="S56" i="14"/>
  <c r="T56" i="14" s="1"/>
  <c r="S27" i="14"/>
  <c r="S43" i="14"/>
  <c r="T43" i="14" s="1"/>
  <c r="K59" i="14"/>
  <c r="AI59" i="14" s="1"/>
  <c r="W59" i="14"/>
  <c r="U22" i="14"/>
  <c r="U38" i="14"/>
  <c r="V38" i="14" s="1"/>
  <c r="U54" i="14"/>
  <c r="V54" i="14" s="1"/>
  <c r="Y54" i="14"/>
  <c r="Z54" i="14" s="1"/>
  <c r="M70" i="14"/>
  <c r="Q70" i="14"/>
  <c r="R70" i="14" s="1"/>
  <c r="Y9" i="14"/>
  <c r="Y41" i="14"/>
  <c r="BD41" i="14" s="1"/>
  <c r="AA40" i="14"/>
  <c r="AA55" i="14"/>
  <c r="AB21" i="14"/>
  <c r="AB53" i="14"/>
  <c r="AB32" i="15"/>
  <c r="AB26" i="16"/>
  <c r="X107" i="17"/>
  <c r="T107" i="17"/>
  <c r="N107" i="17"/>
  <c r="AM107" i="17" s="1"/>
  <c r="AN107" i="17" s="1"/>
  <c r="AB29" i="14"/>
  <c r="AB61" i="14"/>
  <c r="AU8" i="14"/>
  <c r="BA16" i="14"/>
  <c r="AU24" i="14"/>
  <c r="AU40" i="14"/>
  <c r="AW40" i="14" s="1"/>
  <c r="V9" i="14"/>
  <c r="R7" i="14"/>
  <c r="V107" i="17"/>
  <c r="H107" i="17"/>
  <c r="AB37" i="14"/>
  <c r="AB69" i="14"/>
  <c r="AL16" i="14"/>
  <c r="AL32" i="14"/>
  <c r="AB40" i="15"/>
  <c r="AB32" i="16"/>
  <c r="R107" i="17"/>
  <c r="J107" i="17"/>
  <c r="P107" i="17"/>
  <c r="AP107" i="17" s="1"/>
  <c r="AQ107" i="17" s="1"/>
  <c r="L107" i="17"/>
  <c r="AB45" i="14"/>
  <c r="AB6" i="15"/>
  <c r="AB6" i="16"/>
  <c r="AB45" i="15"/>
  <c r="AB26" i="15"/>
  <c r="AB45" i="16"/>
  <c r="Z107" i="17"/>
  <c r="BE107" i="17" s="1"/>
  <c r="BF107" i="17" s="1"/>
  <c r="R11" i="11"/>
  <c r="AP11" i="17"/>
  <c r="N11" i="11"/>
  <c r="N104" i="11" s="1"/>
  <c r="AN105" i="26" s="1"/>
  <c r="AO105" i="26" s="1"/>
  <c r="P11" i="11"/>
  <c r="Z11" i="11"/>
  <c r="J11" i="11"/>
  <c r="L11" i="11"/>
  <c r="L104" i="11" s="1"/>
  <c r="V11" i="11"/>
  <c r="V104" i="11" s="1"/>
  <c r="AZ105" i="26" s="1"/>
  <c r="X11" i="11"/>
  <c r="X104" i="11" s="1"/>
  <c r="H11" i="11"/>
  <c r="L9" i="17"/>
  <c r="J9" i="17"/>
  <c r="Z9" i="17"/>
  <c r="V9" i="17"/>
  <c r="N9" i="17"/>
  <c r="T9" i="17"/>
  <c r="R9" i="17"/>
  <c r="P9" i="17"/>
  <c r="H9" i="17"/>
  <c r="X9" i="17"/>
  <c r="H107" i="11"/>
  <c r="AE108" i="32" s="1"/>
  <c r="BG112" i="14"/>
  <c r="I7" i="14"/>
  <c r="G7" i="14"/>
  <c r="M7" i="14"/>
  <c r="AL7" i="14" s="1"/>
  <c r="X107" i="11"/>
  <c r="L107" i="11"/>
  <c r="BG113" i="14"/>
  <c r="K56" i="10"/>
  <c r="E32" i="10"/>
  <c r="AA42" i="14"/>
  <c r="L52" i="9"/>
  <c r="AO68" i="8"/>
  <c r="I61" i="8"/>
  <c r="AC52" i="7"/>
  <c r="R55" i="7"/>
  <c r="F49" i="7"/>
  <c r="AD47" i="6"/>
  <c r="AD101" i="6" s="1"/>
  <c r="C11" i="10" s="1"/>
  <c r="N59" i="6"/>
  <c r="U61" i="7"/>
  <c r="N95" i="6"/>
  <c r="R59" i="8"/>
  <c r="F97" i="7"/>
  <c r="W70" i="7"/>
  <c r="I46" i="8"/>
  <c r="I100" i="8" s="1"/>
  <c r="I4" i="10" s="1"/>
  <c r="AG94" i="7"/>
  <c r="AG46" i="8"/>
  <c r="AG100" i="8" s="1"/>
  <c r="I12" i="10" s="1"/>
  <c r="I30" i="10" s="1"/>
  <c r="Y58" i="8"/>
  <c r="G59" i="6"/>
  <c r="Y77" i="6"/>
  <c r="W47" i="6"/>
  <c r="W101" i="6" s="1"/>
  <c r="B9" i="10" s="1"/>
  <c r="AF73" i="8"/>
  <c r="AB91" i="8"/>
  <c r="U76" i="8"/>
  <c r="H91" i="7"/>
  <c r="T59" i="6"/>
  <c r="N52" i="7"/>
  <c r="X98" i="6"/>
  <c r="K61" i="9"/>
  <c r="U46" i="7"/>
  <c r="U100" i="7" s="1"/>
  <c r="F8" i="10" s="1"/>
  <c r="AF61" i="8"/>
  <c r="U70" i="8"/>
  <c r="AH55" i="8"/>
  <c r="F74" i="6"/>
  <c r="G47" i="6"/>
  <c r="G101" i="6" s="1"/>
  <c r="D3" i="10" s="1"/>
  <c r="K47" i="6"/>
  <c r="K101" i="6" s="1"/>
  <c r="B5" i="10" s="1"/>
  <c r="T61" i="9"/>
  <c r="W71" i="9"/>
  <c r="V74" i="8"/>
  <c r="F53" i="7"/>
  <c r="N50" i="8"/>
  <c r="J49" i="8"/>
  <c r="L49" i="7"/>
  <c r="H58" i="7"/>
  <c r="T62" i="6"/>
  <c r="F77" i="6"/>
  <c r="F95" i="6"/>
  <c r="P98" i="6"/>
  <c r="Y71" i="6"/>
  <c r="K65" i="7"/>
  <c r="AH77" i="7"/>
  <c r="N52" i="9"/>
  <c r="Q59" i="6"/>
  <c r="E54" i="10"/>
  <c r="N16" i="14"/>
  <c r="AA34" i="14"/>
  <c r="AC61" i="7"/>
  <c r="F61" i="7"/>
  <c r="F91" i="7"/>
  <c r="AB98" i="6"/>
  <c r="Z98" i="6"/>
  <c r="F64" i="7"/>
  <c r="S92" i="6"/>
  <c r="R73" i="7"/>
  <c r="R49" i="7"/>
  <c r="K55" i="7"/>
  <c r="AA91" i="7"/>
  <c r="M74" i="6"/>
  <c r="AD91" i="7"/>
  <c r="AD52" i="7"/>
  <c r="G64" i="7"/>
  <c r="G50" i="6"/>
  <c r="M77" i="6"/>
  <c r="M53" i="6"/>
  <c r="G95" i="6"/>
  <c r="Z97" i="9"/>
  <c r="P68" i="9"/>
  <c r="L68" i="8"/>
  <c r="K77" i="7"/>
  <c r="W53" i="6"/>
  <c r="F92" i="6"/>
  <c r="Y76" i="7"/>
  <c r="AF74" i="6"/>
  <c r="AH68" i="7"/>
  <c r="AA7" i="17"/>
  <c r="AA9" i="17"/>
  <c r="AA6" i="17"/>
  <c r="AA27" i="17"/>
  <c r="AA29" i="17"/>
  <c r="AA8" i="17"/>
  <c r="AA28" i="17"/>
  <c r="AA32" i="17"/>
  <c r="AA33" i="17"/>
  <c r="AA38" i="15"/>
  <c r="AA39" i="15"/>
  <c r="AA34" i="17"/>
  <c r="AA35" i="17"/>
  <c r="AA17" i="16"/>
  <c r="AA21" i="16"/>
  <c r="AP68" i="7"/>
  <c r="AS68" i="9"/>
  <c r="AI69" i="6"/>
  <c r="AK69" i="6"/>
  <c r="AA21" i="17"/>
  <c r="AA19" i="17"/>
  <c r="AA11" i="17"/>
  <c r="AA17" i="17"/>
  <c r="AA12" i="17"/>
  <c r="AA38" i="16"/>
  <c r="AA39" i="16"/>
  <c r="AA13" i="17"/>
  <c r="AA14" i="17"/>
  <c r="AA20" i="17"/>
  <c r="AA23" i="17"/>
  <c r="AA10" i="17"/>
  <c r="AA16" i="17"/>
  <c r="AA18" i="17"/>
  <c r="AA22" i="17"/>
  <c r="AA24" i="17"/>
  <c r="AA18" i="14"/>
  <c r="AA26" i="14"/>
  <c r="AW68" i="9"/>
  <c r="AA17" i="14"/>
  <c r="H56" i="10"/>
  <c r="AA17" i="15"/>
  <c r="AA21" i="15"/>
  <c r="AA73" i="14"/>
  <c r="AA39" i="14"/>
  <c r="AA38" i="14"/>
  <c r="AA25" i="17"/>
  <c r="AA30" i="17"/>
  <c r="AA15" i="17"/>
  <c r="AA31" i="17"/>
  <c r="AA26" i="17"/>
  <c r="AA43" i="14"/>
  <c r="AU68" i="8"/>
  <c r="AA32" i="14"/>
  <c r="AR68" i="7"/>
  <c r="AG108" i="17"/>
  <c r="AH108" i="17" s="1"/>
  <c r="T52" i="9"/>
  <c r="F55" i="9"/>
  <c r="Q52" i="9"/>
  <c r="Q67" i="9"/>
  <c r="Q68" i="9" s="1"/>
  <c r="I73" i="9"/>
  <c r="E61" i="9"/>
  <c r="N59" i="9"/>
  <c r="Z46" i="9"/>
  <c r="Z100" i="9" s="1"/>
  <c r="K10" i="10" s="1"/>
  <c r="AC76" i="9"/>
  <c r="AC67" i="9"/>
  <c r="AC68" i="9" s="1"/>
  <c r="S67" i="9"/>
  <c r="S68" i="9" s="1"/>
  <c r="F52" i="9"/>
  <c r="N55" i="9"/>
  <c r="K64" i="9"/>
  <c r="O74" i="9"/>
  <c r="L46" i="9"/>
  <c r="L100" i="9" s="1"/>
  <c r="L5" i="10" s="1"/>
  <c r="L66" i="10" s="1"/>
  <c r="M66" i="10" s="1"/>
  <c r="O58" i="9"/>
  <c r="S64" i="9"/>
  <c r="E94" i="9"/>
  <c r="AC52" i="9"/>
  <c r="R67" i="9"/>
  <c r="R68" i="9" s="1"/>
  <c r="F58" i="9"/>
  <c r="R49" i="9"/>
  <c r="E76" i="9"/>
  <c r="W52" i="9"/>
  <c r="W64" i="9"/>
  <c r="H74" i="9"/>
  <c r="Z76" i="9"/>
  <c r="H49" i="9"/>
  <c r="I58" i="9"/>
  <c r="E58" i="9"/>
  <c r="H58" i="9"/>
  <c r="R70" i="8"/>
  <c r="G55" i="8"/>
  <c r="R73" i="8"/>
  <c r="Y73" i="8"/>
  <c r="G97" i="8"/>
  <c r="AF58" i="8"/>
  <c r="R52" i="8"/>
  <c r="P46" i="8"/>
  <c r="P100" i="8" s="1"/>
  <c r="J6" i="10" s="1"/>
  <c r="J24" i="10" s="1"/>
  <c r="L61" i="8"/>
  <c r="G76" i="8"/>
  <c r="AB55" i="8"/>
  <c r="T52" i="8"/>
  <c r="G94" i="8"/>
  <c r="AE58" i="8"/>
  <c r="R76" i="8"/>
  <c r="J59" i="8"/>
  <c r="Q58" i="8"/>
  <c r="O91" i="8"/>
  <c r="W64" i="8"/>
  <c r="U58" i="8"/>
  <c r="W76" i="8"/>
  <c r="P67" i="8"/>
  <c r="P68" i="8" s="1"/>
  <c r="L52" i="8"/>
  <c r="S76" i="8"/>
  <c r="F73" i="8"/>
  <c r="F46" i="8"/>
  <c r="F100" i="8" s="1"/>
  <c r="I3" i="10" s="1"/>
  <c r="I21" i="10" s="1"/>
  <c r="AC52" i="8"/>
  <c r="F55" i="8"/>
  <c r="K52" i="8"/>
  <c r="P74" i="8"/>
  <c r="O52" i="8"/>
  <c r="M70" i="8"/>
  <c r="J55" i="8"/>
  <c r="L98" i="8"/>
  <c r="J65" i="6"/>
  <c r="F62" i="6"/>
  <c r="T92" i="6"/>
  <c r="Q50" i="6"/>
  <c r="Z65" i="6"/>
  <c r="O56" i="6"/>
  <c r="AH98" i="6"/>
  <c r="H71" i="6"/>
  <c r="P54" i="6"/>
  <c r="F68" i="6"/>
  <c r="F69" i="6" s="1"/>
  <c r="AH50" i="6"/>
  <c r="AH56" i="6"/>
  <c r="AH74" i="6"/>
  <c r="AA62" i="6"/>
  <c r="W98" i="6"/>
  <c r="N77" i="6"/>
  <c r="E63" i="6"/>
  <c r="Z74" i="6"/>
  <c r="O59" i="6"/>
  <c r="S95" i="6"/>
  <c r="X92" i="6"/>
  <c r="AC59" i="6"/>
  <c r="AA51" i="6"/>
  <c r="E47" i="6"/>
  <c r="E101" i="6" s="1"/>
  <c r="B3" i="10" s="1"/>
  <c r="B51" i="10" s="1"/>
  <c r="AB47" i="6"/>
  <c r="AB101" i="6" s="1"/>
  <c r="Z95" i="6"/>
  <c r="P74" i="6"/>
  <c r="AB71" i="6"/>
  <c r="O62" i="6"/>
  <c r="O98" i="6"/>
  <c r="V47" i="6"/>
  <c r="V101" i="6" s="1"/>
  <c r="D8" i="10" s="1"/>
  <c r="AH47" i="6"/>
  <c r="AH101" i="6" s="1"/>
  <c r="D12" i="10" s="1"/>
  <c r="I95" i="6"/>
  <c r="AF56" i="6"/>
  <c r="AC63" i="6"/>
  <c r="AF95" i="6"/>
  <c r="H50" i="6"/>
  <c r="AA56" i="6"/>
  <c r="M50" i="6"/>
  <c r="J92" i="6"/>
  <c r="V71" i="6"/>
  <c r="J77" i="6"/>
  <c r="G56" i="6"/>
  <c r="J74" i="6"/>
  <c r="V62" i="6"/>
  <c r="G92" i="6"/>
  <c r="AD71" i="6"/>
  <c r="AD59" i="6"/>
  <c r="T50" i="6"/>
  <c r="V65" i="6"/>
  <c r="U53" i="6"/>
  <c r="S74" i="6"/>
  <c r="AE62" i="6"/>
  <c r="G63" i="6"/>
  <c r="R77" i="6"/>
  <c r="S50" i="6"/>
  <c r="Y74" i="6"/>
  <c r="M65" i="6"/>
  <c r="X68" i="6"/>
  <c r="X69" i="6" s="1"/>
  <c r="AD98" i="6"/>
  <c r="Y65" i="6"/>
  <c r="R74" i="6"/>
  <c r="R62" i="6"/>
  <c r="K71" i="6"/>
  <c r="AB56" i="6"/>
  <c r="AA72" i="6"/>
  <c r="R65" i="6"/>
  <c r="K50" i="6"/>
  <c r="Y47" i="6"/>
  <c r="Y101" i="6" s="1"/>
  <c r="D9" i="10" s="1"/>
  <c r="D27" i="10" s="1"/>
  <c r="K78" i="6"/>
  <c r="M95" i="6"/>
  <c r="F56" i="6"/>
  <c r="AC71" i="6"/>
  <c r="N98" i="6"/>
  <c r="AA7" i="14"/>
  <c r="AH53" i="6"/>
  <c r="H59" i="6"/>
  <c r="T53" i="6"/>
  <c r="Z53" i="6"/>
  <c r="I50" i="6"/>
  <c r="F47" i="6"/>
  <c r="F101" i="6" s="1"/>
  <c r="C3" i="10" s="1"/>
  <c r="P50" i="6"/>
  <c r="O65" i="6"/>
  <c r="Y63" i="6"/>
  <c r="AB77" i="6"/>
  <c r="H47" i="6"/>
  <c r="H101" i="6" s="1"/>
  <c r="B4" i="10" s="1"/>
  <c r="J98" i="6"/>
  <c r="I74" i="6"/>
  <c r="AH77" i="6"/>
  <c r="AF59" i="6"/>
  <c r="AF50" i="6"/>
  <c r="T56" i="6"/>
  <c r="T74" i="6"/>
  <c r="F65" i="6"/>
  <c r="W50" i="6"/>
  <c r="AD65" i="6"/>
  <c r="M68" i="6"/>
  <c r="M69" i="6" s="1"/>
  <c r="R60" i="6"/>
  <c r="F50" i="6"/>
  <c r="W72" i="6"/>
  <c r="E65" i="6"/>
  <c r="AE95" i="6"/>
  <c r="AD62" i="6"/>
  <c r="AE59" i="6"/>
  <c r="Q65" i="6"/>
  <c r="X47" i="6"/>
  <c r="X101" i="6" s="1"/>
  <c r="C9" i="10" s="1"/>
  <c r="M59" i="6"/>
  <c r="P59" i="6"/>
  <c r="G77" i="6"/>
  <c r="M71" i="6"/>
  <c r="L50" i="6"/>
  <c r="AH98" i="8"/>
  <c r="W62" i="7"/>
  <c r="W64" i="7"/>
  <c r="X55" i="7"/>
  <c r="L55" i="7"/>
  <c r="P49" i="8"/>
  <c r="AB61" i="8"/>
  <c r="O67" i="9"/>
  <c r="O68" i="9" s="1"/>
  <c r="AA54" i="6"/>
  <c r="AD68" i="6"/>
  <c r="AD69" i="6" s="1"/>
  <c r="S78" i="6"/>
  <c r="V73" i="7"/>
  <c r="Y91" i="7"/>
  <c r="T74" i="9"/>
  <c r="O52" i="7"/>
  <c r="R56" i="6"/>
  <c r="I52" i="8"/>
  <c r="P58" i="7"/>
  <c r="K52" i="7"/>
  <c r="M58" i="7"/>
  <c r="Y7" i="14"/>
  <c r="U7" i="14"/>
  <c r="O7" i="14"/>
  <c r="K7" i="14"/>
  <c r="W7" i="14"/>
  <c r="S7" i="14"/>
  <c r="T67" i="9"/>
  <c r="T68" i="9" s="1"/>
  <c r="AF47" i="8"/>
  <c r="AF46" i="8"/>
  <c r="AF100" i="8" s="1"/>
  <c r="H12" i="10" s="1"/>
  <c r="AF71" i="8"/>
  <c r="AF70" i="8"/>
  <c r="AF49" i="8"/>
  <c r="AF50" i="8"/>
  <c r="AF67" i="8"/>
  <c r="AF68" i="8" s="1"/>
  <c r="V77" i="8"/>
  <c r="V76" i="8"/>
  <c r="W44" i="16"/>
  <c r="W43" i="16"/>
  <c r="T93" i="8"/>
  <c r="I44" i="16"/>
  <c r="I43" i="16"/>
  <c r="T60" i="8"/>
  <c r="S44" i="16"/>
  <c r="S43" i="16"/>
  <c r="T75" i="8"/>
  <c r="T56" i="8"/>
  <c r="T55" i="8"/>
  <c r="U95" i="8"/>
  <c r="U94" i="8"/>
  <c r="M43" i="16"/>
  <c r="M44" i="16"/>
  <c r="T66" i="8"/>
  <c r="U11" i="16"/>
  <c r="U27" i="16"/>
  <c r="U16" i="16"/>
  <c r="U22" i="16"/>
  <c r="U28" i="16"/>
  <c r="U15" i="16"/>
  <c r="U29" i="16"/>
  <c r="U19" i="16"/>
  <c r="U24" i="16"/>
  <c r="H90" i="8"/>
  <c r="W11" i="16"/>
  <c r="W27" i="16"/>
  <c r="W16" i="16"/>
  <c r="W19" i="16"/>
  <c r="W24" i="16"/>
  <c r="W28" i="16"/>
  <c r="W15" i="16"/>
  <c r="W29" i="16"/>
  <c r="W22" i="16"/>
  <c r="H93" i="8"/>
  <c r="G11" i="16"/>
  <c r="G27" i="16"/>
  <c r="G16" i="16"/>
  <c r="G19" i="16"/>
  <c r="G24" i="16"/>
  <c r="G28" i="16"/>
  <c r="G15" i="16"/>
  <c r="G29" i="16"/>
  <c r="G22" i="16"/>
  <c r="H45" i="8"/>
  <c r="K16" i="16"/>
  <c r="K28" i="16"/>
  <c r="K15" i="16"/>
  <c r="K29" i="16"/>
  <c r="K22" i="16"/>
  <c r="K19" i="16"/>
  <c r="K24" i="16"/>
  <c r="K11" i="16"/>
  <c r="K27" i="16"/>
  <c r="H63" i="8"/>
  <c r="J65" i="8"/>
  <c r="J64" i="8"/>
  <c r="I55" i="8"/>
  <c r="I56" i="8"/>
  <c r="I77" i="8"/>
  <c r="I76" i="8"/>
  <c r="W98" i="7"/>
  <c r="W97" i="7"/>
  <c r="K41" i="15"/>
  <c r="K42" i="15"/>
  <c r="X63" i="7"/>
  <c r="Q41" i="15"/>
  <c r="Q42" i="15"/>
  <c r="X72" i="7"/>
  <c r="Y52" i="7"/>
  <c r="Y53" i="7"/>
  <c r="I42" i="15"/>
  <c r="I41" i="15"/>
  <c r="X60" i="7"/>
  <c r="W41" i="15"/>
  <c r="W42" i="15"/>
  <c r="X93" i="7"/>
  <c r="O34" i="15"/>
  <c r="O35" i="15"/>
  <c r="O33" i="15"/>
  <c r="O9" i="15"/>
  <c r="M69" i="7"/>
  <c r="I34" i="15"/>
  <c r="I9" i="15"/>
  <c r="I33" i="15"/>
  <c r="I35" i="15"/>
  <c r="M60" i="7"/>
  <c r="AC94" i="9"/>
  <c r="I75" i="16"/>
  <c r="I55" i="16"/>
  <c r="AC60" i="8"/>
  <c r="Q75" i="16"/>
  <c r="Q55" i="16"/>
  <c r="AC72" i="8"/>
  <c r="Y30" i="16"/>
  <c r="Y18" i="16"/>
  <c r="Y37" i="16"/>
  <c r="Y31" i="16"/>
  <c r="Y36" i="16"/>
  <c r="Q96" i="8"/>
  <c r="G18" i="16"/>
  <c r="G37" i="16"/>
  <c r="G30" i="16"/>
  <c r="G31" i="16"/>
  <c r="G36" i="16"/>
  <c r="Q45" i="8"/>
  <c r="I30" i="16"/>
  <c r="I18" i="16"/>
  <c r="I37" i="16"/>
  <c r="I31" i="16"/>
  <c r="I36" i="16"/>
  <c r="Q60" i="8"/>
  <c r="K31" i="16"/>
  <c r="K36" i="16"/>
  <c r="K18" i="16"/>
  <c r="K37" i="16"/>
  <c r="K30" i="16"/>
  <c r="Q63" i="8"/>
  <c r="Y12" i="16"/>
  <c r="Y23" i="16"/>
  <c r="Y14" i="16"/>
  <c r="Y20" i="16"/>
  <c r="Y25" i="16"/>
  <c r="E96" i="8"/>
  <c r="W12" i="16"/>
  <c r="W23" i="16"/>
  <c r="W20" i="16"/>
  <c r="W25" i="16"/>
  <c r="W14" i="16"/>
  <c r="E93" i="8"/>
  <c r="S14" i="16"/>
  <c r="S20" i="16"/>
  <c r="S25" i="16"/>
  <c r="S12" i="16"/>
  <c r="S23" i="16"/>
  <c r="E75" i="8"/>
  <c r="K12" i="16"/>
  <c r="K23" i="16"/>
  <c r="K14" i="16"/>
  <c r="K20" i="16"/>
  <c r="K25" i="16"/>
  <c r="E63" i="8"/>
  <c r="Z56" i="9"/>
  <c r="Z55" i="9"/>
  <c r="Z74" i="9"/>
  <c r="Z73" i="9"/>
  <c r="W53" i="16"/>
  <c r="W60" i="16"/>
  <c r="W61" i="16"/>
  <c r="W73" i="16"/>
  <c r="Z93" i="8"/>
  <c r="Z53" i="8"/>
  <c r="Z52" i="8"/>
  <c r="K60" i="16"/>
  <c r="K73" i="16"/>
  <c r="K53" i="16"/>
  <c r="K61" i="16"/>
  <c r="Z63" i="8"/>
  <c r="AB67" i="8"/>
  <c r="AB68" i="8" s="1"/>
  <c r="S8" i="16"/>
  <c r="S7" i="16"/>
  <c r="S10" i="16"/>
  <c r="N75" i="8"/>
  <c r="O47" i="8"/>
  <c r="O46" i="8"/>
  <c r="O100" i="8" s="1"/>
  <c r="I6" i="10" s="1"/>
  <c r="I24" i="10" s="1"/>
  <c r="O62" i="8"/>
  <c r="O61" i="8"/>
  <c r="K8" i="16"/>
  <c r="K7" i="16"/>
  <c r="K10" i="16"/>
  <c r="N63" i="8"/>
  <c r="I10" i="16"/>
  <c r="I8" i="16"/>
  <c r="I7" i="16"/>
  <c r="N60" i="8"/>
  <c r="M8" i="16"/>
  <c r="M7" i="16"/>
  <c r="M10" i="16"/>
  <c r="N66" i="8"/>
  <c r="U75" i="15"/>
  <c r="U55" i="15"/>
  <c r="AE90" i="7"/>
  <c r="G55" i="15"/>
  <c r="G75" i="15"/>
  <c r="AE45" i="7"/>
  <c r="I55" i="15"/>
  <c r="I75" i="15"/>
  <c r="AE60" i="7"/>
  <c r="K55" i="15"/>
  <c r="K75" i="15"/>
  <c r="AE63" i="7"/>
  <c r="S18" i="15"/>
  <c r="S30" i="15"/>
  <c r="S36" i="15"/>
  <c r="S37" i="15"/>
  <c r="S31" i="15"/>
  <c r="Q75" i="7"/>
  <c r="K30" i="15"/>
  <c r="K36" i="15"/>
  <c r="K37" i="15"/>
  <c r="K31" i="15"/>
  <c r="K18" i="15"/>
  <c r="Q63" i="7"/>
  <c r="Q59" i="7"/>
  <c r="Q58" i="7"/>
  <c r="O12" i="15"/>
  <c r="O14" i="15"/>
  <c r="O23" i="15"/>
  <c r="O25" i="15"/>
  <c r="O20" i="15"/>
  <c r="E69" i="7"/>
  <c r="S20" i="15"/>
  <c r="S12" i="15"/>
  <c r="S14" i="15"/>
  <c r="S23" i="15"/>
  <c r="S25" i="15"/>
  <c r="E75" i="7"/>
  <c r="G25" i="15"/>
  <c r="G14" i="15"/>
  <c r="G20" i="15"/>
  <c r="G23" i="15"/>
  <c r="G12" i="15"/>
  <c r="E45" i="7"/>
  <c r="U73" i="15"/>
  <c r="U53" i="15"/>
  <c r="U61" i="15"/>
  <c r="U60" i="15"/>
  <c r="Z90" i="7"/>
  <c r="I53" i="15"/>
  <c r="I61" i="15"/>
  <c r="I60" i="15"/>
  <c r="I73" i="15"/>
  <c r="Z60" i="7"/>
  <c r="O61" i="15"/>
  <c r="O73" i="15"/>
  <c r="O53" i="15"/>
  <c r="O60" i="15"/>
  <c r="Z69" i="7"/>
  <c r="AB71" i="7"/>
  <c r="AB70" i="7"/>
  <c r="Z52" i="7"/>
  <c r="Z53" i="7"/>
  <c r="P92" i="7"/>
  <c r="P91" i="7"/>
  <c r="G10" i="15"/>
  <c r="G8" i="15"/>
  <c r="G7" i="15"/>
  <c r="N45" i="7"/>
  <c r="P98" i="7"/>
  <c r="P97" i="7"/>
  <c r="K7" i="15"/>
  <c r="K8" i="15"/>
  <c r="K10" i="15"/>
  <c r="N63" i="7"/>
  <c r="O62" i="7"/>
  <c r="O61" i="7"/>
  <c r="P67" i="7"/>
  <c r="P68" i="7" s="1"/>
  <c r="AF68" i="6"/>
  <c r="AF69" i="6" s="1"/>
  <c r="AH66" i="6"/>
  <c r="AH65" i="6"/>
  <c r="I68" i="6"/>
  <c r="I69" i="6" s="1"/>
  <c r="AE50" i="6"/>
  <c r="AE51" i="6"/>
  <c r="R54" i="6"/>
  <c r="R53" i="6"/>
  <c r="K50" i="9"/>
  <c r="K49" i="9"/>
  <c r="K73" i="9"/>
  <c r="K74" i="9"/>
  <c r="L55" i="9"/>
  <c r="L56" i="9"/>
  <c r="Y76" i="8"/>
  <c r="Y77" i="8"/>
  <c r="W71" i="8"/>
  <c r="W70" i="8"/>
  <c r="U41" i="16"/>
  <c r="U42" i="16"/>
  <c r="X90" i="8"/>
  <c r="K41" i="16"/>
  <c r="K42" i="16"/>
  <c r="X63" i="8"/>
  <c r="Y53" i="8"/>
  <c r="Y52" i="8"/>
  <c r="X59" i="8"/>
  <c r="X58" i="8"/>
  <c r="Q41" i="16"/>
  <c r="Q42" i="16"/>
  <c r="X72" i="8"/>
  <c r="I42" i="16"/>
  <c r="I41" i="16"/>
  <c r="X60" i="8"/>
  <c r="M42" i="16"/>
  <c r="M41" i="16"/>
  <c r="X66" i="8"/>
  <c r="U34" i="16"/>
  <c r="U9" i="16"/>
  <c r="U33" i="16"/>
  <c r="U35" i="16"/>
  <c r="K90" i="8"/>
  <c r="O9" i="16"/>
  <c r="O35" i="16"/>
  <c r="O34" i="16"/>
  <c r="O33" i="16"/>
  <c r="K69" i="8"/>
  <c r="S34" i="16"/>
  <c r="S33" i="16"/>
  <c r="S35" i="16"/>
  <c r="S9" i="16"/>
  <c r="K75" i="8"/>
  <c r="G34" i="16"/>
  <c r="G9" i="16"/>
  <c r="G33" i="16"/>
  <c r="G35" i="16"/>
  <c r="K45" i="8"/>
  <c r="L59" i="8"/>
  <c r="L58" i="8"/>
  <c r="M67" i="8"/>
  <c r="M68" i="8" s="1"/>
  <c r="L74" i="8"/>
  <c r="L73" i="8"/>
  <c r="AH50" i="7"/>
  <c r="AH49" i="7"/>
  <c r="AG76" i="7"/>
  <c r="AG77" i="7"/>
  <c r="AH65" i="7"/>
  <c r="AH64" i="7"/>
  <c r="O44" i="15"/>
  <c r="O43" i="15"/>
  <c r="T69" i="7"/>
  <c r="S43" i="15"/>
  <c r="S44" i="15"/>
  <c r="T75" i="7"/>
  <c r="V77" i="7"/>
  <c r="V76" i="7"/>
  <c r="G43" i="15"/>
  <c r="G44" i="15"/>
  <c r="T45" i="7"/>
  <c r="K43" i="15"/>
  <c r="K44" i="15"/>
  <c r="T63" i="7"/>
  <c r="U56" i="7"/>
  <c r="U55" i="7"/>
  <c r="H70" i="7"/>
  <c r="H71" i="7"/>
  <c r="W27" i="15"/>
  <c r="W11" i="15"/>
  <c r="W15" i="15"/>
  <c r="W16" i="15"/>
  <c r="W19" i="15"/>
  <c r="W22" i="15"/>
  <c r="W24" i="15"/>
  <c r="W28" i="15"/>
  <c r="W29" i="15"/>
  <c r="I93" i="7"/>
  <c r="J76" i="7"/>
  <c r="J77" i="7"/>
  <c r="J98" i="7"/>
  <c r="J97" i="7"/>
  <c r="J65" i="7"/>
  <c r="J64" i="7"/>
  <c r="J61" i="7"/>
  <c r="J62" i="7"/>
  <c r="H56" i="7"/>
  <c r="H55" i="7"/>
  <c r="I55" i="7"/>
  <c r="I56" i="7"/>
  <c r="H67" i="7"/>
  <c r="H68" i="7" s="1"/>
  <c r="O48" i="6"/>
  <c r="O47" i="6"/>
  <c r="O101" i="6" s="1"/>
  <c r="C6" i="10" s="1"/>
  <c r="N63" i="6"/>
  <c r="N62" i="6"/>
  <c r="E78" i="6"/>
  <c r="E77" i="6"/>
  <c r="E54" i="6"/>
  <c r="E53" i="6"/>
  <c r="X57" i="6"/>
  <c r="X56" i="6"/>
  <c r="AH53" i="8"/>
  <c r="AH52" i="8"/>
  <c r="AG59" i="8"/>
  <c r="AG58" i="8"/>
  <c r="AH49" i="8"/>
  <c r="AH50" i="8"/>
  <c r="AH95" i="8"/>
  <c r="AH94" i="8"/>
  <c r="U92" i="8"/>
  <c r="U91" i="8"/>
  <c r="O44" i="16"/>
  <c r="O43" i="16"/>
  <c r="T69" i="8"/>
  <c r="V65" i="8"/>
  <c r="V64" i="8"/>
  <c r="T59" i="8"/>
  <c r="T58" i="8"/>
  <c r="V62" i="8"/>
  <c r="V61" i="8"/>
  <c r="V49" i="8"/>
  <c r="V50" i="8"/>
  <c r="J98" i="8"/>
  <c r="J97" i="8"/>
  <c r="O28" i="16"/>
  <c r="O15" i="16"/>
  <c r="O29" i="16"/>
  <c r="O11" i="16"/>
  <c r="O27" i="16"/>
  <c r="O22" i="16"/>
  <c r="O16" i="16"/>
  <c r="O19" i="16"/>
  <c r="O24" i="16"/>
  <c r="H69" i="8"/>
  <c r="I16" i="16"/>
  <c r="I28" i="16"/>
  <c r="I15" i="16"/>
  <c r="I29" i="16"/>
  <c r="I22" i="16"/>
  <c r="I11" i="16"/>
  <c r="I27" i="16"/>
  <c r="I19" i="16"/>
  <c r="I24" i="16"/>
  <c r="H60" i="8"/>
  <c r="S11" i="16"/>
  <c r="S27" i="16"/>
  <c r="S16" i="16"/>
  <c r="S28" i="16"/>
  <c r="S15" i="16"/>
  <c r="S29" i="16"/>
  <c r="S22" i="16"/>
  <c r="S19" i="16"/>
  <c r="S24" i="16"/>
  <c r="H75" i="8"/>
  <c r="H59" i="8"/>
  <c r="H58" i="8"/>
  <c r="M28" i="16"/>
  <c r="M15" i="16"/>
  <c r="M29" i="16"/>
  <c r="M11" i="16"/>
  <c r="M27" i="16"/>
  <c r="M16" i="16"/>
  <c r="M19" i="16"/>
  <c r="M24" i="16"/>
  <c r="M22" i="16"/>
  <c r="H66" i="8"/>
  <c r="Y41" i="15"/>
  <c r="Y42" i="15"/>
  <c r="X96" i="7"/>
  <c r="W47" i="7"/>
  <c r="W46" i="7"/>
  <c r="W100" i="7" s="1"/>
  <c r="E9" i="10" s="1"/>
  <c r="G41" i="15"/>
  <c r="G42" i="15"/>
  <c r="X45" i="7"/>
  <c r="W59" i="7"/>
  <c r="W58" i="7"/>
  <c r="X59" i="7"/>
  <c r="X58" i="7"/>
  <c r="Y65" i="7"/>
  <c r="Y64" i="7"/>
  <c r="K71" i="7"/>
  <c r="K70" i="7"/>
  <c r="L71" i="7"/>
  <c r="L70" i="7"/>
  <c r="L92" i="7"/>
  <c r="L91" i="7"/>
  <c r="S35" i="15"/>
  <c r="S9" i="15"/>
  <c r="S33" i="15"/>
  <c r="S34" i="15"/>
  <c r="M75" i="7"/>
  <c r="Y34" i="15"/>
  <c r="Y9" i="15"/>
  <c r="Y33" i="15"/>
  <c r="Y35" i="15"/>
  <c r="M96" i="7"/>
  <c r="M35" i="15"/>
  <c r="M34" i="15"/>
  <c r="M9" i="15"/>
  <c r="M33" i="15"/>
  <c r="M66" i="7"/>
  <c r="K59" i="7"/>
  <c r="K58" i="7"/>
  <c r="K50" i="7"/>
  <c r="K49" i="7"/>
  <c r="U75" i="16"/>
  <c r="U55" i="16"/>
  <c r="AC90" i="8"/>
  <c r="O55" i="16"/>
  <c r="O75" i="16"/>
  <c r="AC69" i="8"/>
  <c r="U18" i="16"/>
  <c r="U37" i="16"/>
  <c r="U31" i="16"/>
  <c r="U36" i="16"/>
  <c r="U30" i="16"/>
  <c r="Q90" i="8"/>
  <c r="G92" i="8"/>
  <c r="G91" i="8"/>
  <c r="Q14" i="16"/>
  <c r="Q20" i="16"/>
  <c r="Q12" i="16"/>
  <c r="Q23" i="16"/>
  <c r="Q25" i="16"/>
  <c r="E72" i="8"/>
  <c r="M12" i="16"/>
  <c r="M23" i="16"/>
  <c r="M14" i="16"/>
  <c r="M20" i="16"/>
  <c r="M25" i="16"/>
  <c r="E66" i="8"/>
  <c r="Z94" i="9"/>
  <c r="Z95" i="9"/>
  <c r="Z62" i="9"/>
  <c r="Z61" i="9"/>
  <c r="N61" i="9"/>
  <c r="N62" i="9"/>
  <c r="U73" i="16"/>
  <c r="U60" i="16"/>
  <c r="U53" i="16"/>
  <c r="U61" i="16"/>
  <c r="Z90" i="8"/>
  <c r="AB59" i="8"/>
  <c r="AB58" i="8"/>
  <c r="Z56" i="8"/>
  <c r="Z55" i="8"/>
  <c r="Y61" i="16"/>
  <c r="Y53" i="16"/>
  <c r="Y73" i="16"/>
  <c r="Y60" i="16"/>
  <c r="Z96" i="8"/>
  <c r="Q61" i="16"/>
  <c r="Q73" i="16"/>
  <c r="Q60" i="16"/>
  <c r="Q53" i="16"/>
  <c r="Z72" i="8"/>
  <c r="P97" i="8"/>
  <c r="P98" i="8"/>
  <c r="W8" i="16"/>
  <c r="W7" i="16"/>
  <c r="W10" i="16"/>
  <c r="N93" i="8"/>
  <c r="O49" i="8"/>
  <c r="O50" i="8"/>
  <c r="O74" i="8"/>
  <c r="O73" i="8"/>
  <c r="Q55" i="15"/>
  <c r="Q75" i="15"/>
  <c r="AE72" i="7"/>
  <c r="M75" i="15"/>
  <c r="M55" i="15"/>
  <c r="AE66" i="7"/>
  <c r="O31" i="15"/>
  <c r="O18" i="15"/>
  <c r="O30" i="15"/>
  <c r="O36" i="15"/>
  <c r="O37" i="15"/>
  <c r="Q69" i="7"/>
  <c r="Q31" i="15"/>
  <c r="Q30" i="15"/>
  <c r="Q36" i="15"/>
  <c r="Q37" i="15"/>
  <c r="Q18" i="15"/>
  <c r="Q72" i="7"/>
  <c r="I30" i="15"/>
  <c r="I18" i="15"/>
  <c r="I31" i="15"/>
  <c r="I36" i="15"/>
  <c r="I37" i="15"/>
  <c r="Q60" i="7"/>
  <c r="M18" i="15"/>
  <c r="M31" i="15"/>
  <c r="M30" i="15"/>
  <c r="M36" i="15"/>
  <c r="M37" i="15"/>
  <c r="Q66" i="7"/>
  <c r="U23" i="15"/>
  <c r="U25" i="15"/>
  <c r="U12" i="15"/>
  <c r="U14" i="15"/>
  <c r="U20" i="15"/>
  <c r="E90" i="7"/>
  <c r="M12" i="15"/>
  <c r="M14" i="15"/>
  <c r="M20" i="15"/>
  <c r="M23" i="15"/>
  <c r="M25" i="15"/>
  <c r="E66" i="7"/>
  <c r="G53" i="15"/>
  <c r="G61" i="15"/>
  <c r="G60" i="15"/>
  <c r="G73" i="15"/>
  <c r="Z45" i="7"/>
  <c r="Z50" i="7"/>
  <c r="Z49" i="7"/>
  <c r="AB56" i="7"/>
  <c r="AB55" i="7"/>
  <c r="AB59" i="7"/>
  <c r="AB58" i="7"/>
  <c r="Z56" i="7"/>
  <c r="Z55" i="7"/>
  <c r="AA95" i="7"/>
  <c r="AA94" i="7"/>
  <c r="O7" i="15"/>
  <c r="O8" i="15"/>
  <c r="O10" i="15"/>
  <c r="N69" i="7"/>
  <c r="S7" i="15"/>
  <c r="S8" i="15"/>
  <c r="S10" i="15"/>
  <c r="N75" i="7"/>
  <c r="W7" i="15"/>
  <c r="W8" i="15"/>
  <c r="W10" i="15"/>
  <c r="N93" i="7"/>
  <c r="O94" i="7"/>
  <c r="O95" i="7"/>
  <c r="P56" i="7"/>
  <c r="P55" i="7"/>
  <c r="M7" i="15"/>
  <c r="M8" i="15"/>
  <c r="M10" i="15"/>
  <c r="N66" i="7"/>
  <c r="P95" i="7"/>
  <c r="P94" i="7"/>
  <c r="P61" i="7"/>
  <c r="P62" i="7"/>
  <c r="Q78" i="6"/>
  <c r="Q77" i="6"/>
  <c r="S99" i="6"/>
  <c r="S98" i="6"/>
  <c r="R99" i="6"/>
  <c r="R98" i="6"/>
  <c r="W58" i="9"/>
  <c r="W59" i="9"/>
  <c r="K58" i="9"/>
  <c r="K59" i="9"/>
  <c r="W94" i="8"/>
  <c r="W95" i="8"/>
  <c r="W50" i="8"/>
  <c r="W49" i="8"/>
  <c r="X56" i="8"/>
  <c r="X55" i="8"/>
  <c r="Y9" i="16"/>
  <c r="Y35" i="16"/>
  <c r="Y34" i="16"/>
  <c r="Y33" i="16"/>
  <c r="K96" i="8"/>
  <c r="L92" i="8"/>
  <c r="L91" i="8"/>
  <c r="W34" i="16"/>
  <c r="W9" i="16"/>
  <c r="W33" i="16"/>
  <c r="W35" i="16"/>
  <c r="K93" i="8"/>
  <c r="AG56" i="7"/>
  <c r="AG55" i="7"/>
  <c r="AH53" i="7"/>
  <c r="AH52" i="7"/>
  <c r="U44" i="15"/>
  <c r="U43" i="15"/>
  <c r="T90" i="7"/>
  <c r="I43" i="15"/>
  <c r="I44" i="15"/>
  <c r="T60" i="7"/>
  <c r="T59" i="7"/>
  <c r="T58" i="7"/>
  <c r="U65" i="7"/>
  <c r="U64" i="7"/>
  <c r="V98" i="7"/>
  <c r="V97" i="7"/>
  <c r="O11" i="15"/>
  <c r="O15" i="15"/>
  <c r="O16" i="15"/>
  <c r="O22" i="15"/>
  <c r="O24" i="15"/>
  <c r="O28" i="15"/>
  <c r="O29" i="15"/>
  <c r="O27" i="15"/>
  <c r="O19" i="15"/>
  <c r="I69" i="7"/>
  <c r="I27" i="15"/>
  <c r="I15" i="15"/>
  <c r="I22" i="15"/>
  <c r="I29" i="15"/>
  <c r="I28" i="15"/>
  <c r="I19" i="15"/>
  <c r="I11" i="15"/>
  <c r="I16" i="15"/>
  <c r="I24" i="15"/>
  <c r="I60" i="7"/>
  <c r="G15" i="15"/>
  <c r="G28" i="15"/>
  <c r="G27" i="15"/>
  <c r="G29" i="15"/>
  <c r="G16" i="15"/>
  <c r="G11" i="15"/>
  <c r="G24" i="15"/>
  <c r="G19" i="15"/>
  <c r="G22" i="15"/>
  <c r="I45" i="7"/>
  <c r="I53" i="7"/>
  <c r="I52" i="7"/>
  <c r="AA48" i="6"/>
  <c r="AA47" i="6"/>
  <c r="AA101" i="6" s="1"/>
  <c r="C10" i="10" s="1"/>
  <c r="C28" i="10" s="1"/>
  <c r="AA99" i="6"/>
  <c r="AA98" i="6"/>
  <c r="P93" i="6"/>
  <c r="P92" i="6"/>
  <c r="P96" i="6"/>
  <c r="P95" i="6"/>
  <c r="P68" i="6"/>
  <c r="P69" i="6" s="1"/>
  <c r="W60" i="6"/>
  <c r="W59" i="6"/>
  <c r="Y68" i="6"/>
  <c r="Y69" i="6" s="1"/>
  <c r="AG77" i="8"/>
  <c r="AG76" i="8"/>
  <c r="AG95" i="8"/>
  <c r="AG94" i="8"/>
  <c r="AF95" i="8"/>
  <c r="AF94" i="8"/>
  <c r="AG56" i="8"/>
  <c r="AG55" i="8"/>
  <c r="AG67" i="8"/>
  <c r="AG68" i="8" s="1"/>
  <c r="AF98" i="8"/>
  <c r="AF97" i="8"/>
  <c r="U44" i="16"/>
  <c r="U43" i="16"/>
  <c r="T90" i="8"/>
  <c r="Y44" i="16"/>
  <c r="Y43" i="16"/>
  <c r="T96" i="8"/>
  <c r="U53" i="8"/>
  <c r="U52" i="8"/>
  <c r="K44" i="16"/>
  <c r="K43" i="16"/>
  <c r="T63" i="8"/>
  <c r="Q43" i="16"/>
  <c r="Q44" i="16"/>
  <c r="T72" i="8"/>
  <c r="V98" i="8"/>
  <c r="V97" i="8"/>
  <c r="I91" i="8"/>
  <c r="I92" i="8"/>
  <c r="I71" i="8"/>
  <c r="I70" i="8"/>
  <c r="H56" i="8"/>
  <c r="H55" i="8"/>
  <c r="I67" i="8"/>
  <c r="I68" i="8" s="1"/>
  <c r="J73" i="8"/>
  <c r="J74" i="8"/>
  <c r="U41" i="15"/>
  <c r="U42" i="15"/>
  <c r="X90" i="7"/>
  <c r="S41" i="15"/>
  <c r="S42" i="15"/>
  <c r="X75" i="7"/>
  <c r="Y67" i="7"/>
  <c r="Y68" i="7" s="1"/>
  <c r="W53" i="7"/>
  <c r="W52" i="7"/>
  <c r="U35" i="15"/>
  <c r="U34" i="15"/>
  <c r="U9" i="15"/>
  <c r="U33" i="15"/>
  <c r="M90" i="7"/>
  <c r="Q33" i="15"/>
  <c r="Q35" i="15"/>
  <c r="Q34" i="15"/>
  <c r="Q9" i="15"/>
  <c r="M72" i="7"/>
  <c r="K95" i="7"/>
  <c r="K94" i="7"/>
  <c r="K62" i="7"/>
  <c r="K61" i="7"/>
  <c r="G35" i="15"/>
  <c r="G33" i="15"/>
  <c r="G34" i="15"/>
  <c r="G9" i="15"/>
  <c r="M45" i="7"/>
  <c r="K47" i="7"/>
  <c r="K46" i="7"/>
  <c r="K100" i="7" s="1"/>
  <c r="E5" i="10" s="1"/>
  <c r="M53" i="7"/>
  <c r="M52" i="7"/>
  <c r="G75" i="16"/>
  <c r="G55" i="16"/>
  <c r="AC45" i="8"/>
  <c r="Y55" i="16"/>
  <c r="Y75" i="16"/>
  <c r="AC96" i="8"/>
  <c r="W18" i="16"/>
  <c r="W37" i="16"/>
  <c r="W30" i="16"/>
  <c r="W31" i="16"/>
  <c r="W36" i="16"/>
  <c r="Q93" i="8"/>
  <c r="M18" i="16"/>
  <c r="M37" i="16"/>
  <c r="M30" i="16"/>
  <c r="M31" i="16"/>
  <c r="M36" i="16"/>
  <c r="Q66" i="8"/>
  <c r="U12" i="16"/>
  <c r="U23" i="16"/>
  <c r="U14" i="16"/>
  <c r="U20" i="16"/>
  <c r="U25" i="16"/>
  <c r="E90" i="8"/>
  <c r="Z65" i="9"/>
  <c r="Z64" i="9"/>
  <c r="O73" i="16"/>
  <c r="O53" i="16"/>
  <c r="O60" i="16"/>
  <c r="O61" i="16"/>
  <c r="Z69" i="8"/>
  <c r="AB50" i="8"/>
  <c r="AB49" i="8"/>
  <c r="G53" i="16"/>
  <c r="G60" i="16"/>
  <c r="G61" i="16"/>
  <c r="G73" i="16"/>
  <c r="Z45" i="8"/>
  <c r="M73" i="16"/>
  <c r="M61" i="16"/>
  <c r="M60" i="16"/>
  <c r="M53" i="16"/>
  <c r="Z66" i="8"/>
  <c r="S73" i="16"/>
  <c r="S53" i="16"/>
  <c r="S60" i="16"/>
  <c r="S61" i="16"/>
  <c r="Z75" i="8"/>
  <c r="P71" i="8"/>
  <c r="P70" i="8"/>
  <c r="Y10" i="16"/>
  <c r="Y8" i="16"/>
  <c r="Y7" i="16"/>
  <c r="N96" i="8"/>
  <c r="O98" i="8"/>
  <c r="O97" i="8"/>
  <c r="P94" i="8"/>
  <c r="P95" i="8"/>
  <c r="Q8" i="16"/>
  <c r="Q7" i="16"/>
  <c r="Q10" i="16"/>
  <c r="N72" i="8"/>
  <c r="O94" i="8"/>
  <c r="O95" i="8"/>
  <c r="S75" i="15"/>
  <c r="S55" i="15"/>
  <c r="AE75" i="7"/>
  <c r="U30" i="15"/>
  <c r="U36" i="15"/>
  <c r="U37" i="15"/>
  <c r="U18" i="15"/>
  <c r="U31" i="15"/>
  <c r="Q90" i="7"/>
  <c r="G18" i="15"/>
  <c r="G36" i="15"/>
  <c r="G31" i="15"/>
  <c r="G37" i="15"/>
  <c r="G30" i="15"/>
  <c r="Q45" i="7"/>
  <c r="G92" i="7"/>
  <c r="G91" i="7"/>
  <c r="G94" i="7"/>
  <c r="G95" i="7"/>
  <c r="W20" i="15"/>
  <c r="W12" i="15"/>
  <c r="W14" i="15"/>
  <c r="W23" i="15"/>
  <c r="W25" i="15"/>
  <c r="E93" i="7"/>
  <c r="Y20" i="15"/>
  <c r="Y23" i="15"/>
  <c r="Y25" i="15"/>
  <c r="Y12" i="15"/>
  <c r="Y14" i="15"/>
  <c r="E96" i="7"/>
  <c r="Q20" i="15"/>
  <c r="Q23" i="15"/>
  <c r="Q25" i="15"/>
  <c r="Q12" i="15"/>
  <c r="Q14" i="15"/>
  <c r="E72" i="7"/>
  <c r="W60" i="15"/>
  <c r="W61" i="15"/>
  <c r="W73" i="15"/>
  <c r="W53" i="15"/>
  <c r="Z93" i="7"/>
  <c r="AA59" i="7"/>
  <c r="AA58" i="7"/>
  <c r="M61" i="15"/>
  <c r="M60" i="15"/>
  <c r="M73" i="15"/>
  <c r="M53" i="15"/>
  <c r="Z66" i="7"/>
  <c r="K53" i="15"/>
  <c r="K61" i="15"/>
  <c r="K73" i="15"/>
  <c r="K60" i="15"/>
  <c r="Z63" i="7"/>
  <c r="Y61" i="15"/>
  <c r="Y60" i="15"/>
  <c r="Y73" i="15"/>
  <c r="Y53" i="15"/>
  <c r="Z96" i="7"/>
  <c r="U7" i="15"/>
  <c r="U8" i="15"/>
  <c r="U10" i="15"/>
  <c r="N90" i="7"/>
  <c r="Y7" i="15"/>
  <c r="Y8" i="15"/>
  <c r="Y10" i="15"/>
  <c r="N96" i="7"/>
  <c r="O46" i="7"/>
  <c r="O100" i="7" s="1"/>
  <c r="F6" i="10" s="1"/>
  <c r="F24" i="10" s="1"/>
  <c r="O47" i="7"/>
  <c r="Q7" i="15"/>
  <c r="Q8" i="15"/>
  <c r="Q10" i="15"/>
  <c r="N72" i="7"/>
  <c r="I10" i="15"/>
  <c r="I8" i="15"/>
  <c r="I7" i="15"/>
  <c r="N60" i="7"/>
  <c r="N50" i="7"/>
  <c r="N49" i="7"/>
  <c r="I54" i="6"/>
  <c r="I53" i="6"/>
  <c r="AE72" i="6"/>
  <c r="AE71" i="6"/>
  <c r="S72" i="6"/>
  <c r="S71" i="6"/>
  <c r="S48" i="6"/>
  <c r="S47" i="6"/>
  <c r="S101" i="6" s="1"/>
  <c r="D7" i="10" s="1"/>
  <c r="R51" i="6"/>
  <c r="R50" i="6"/>
  <c r="L67" i="9"/>
  <c r="L68" i="9" s="1"/>
  <c r="Y92" i="8"/>
  <c r="Y91" i="8"/>
  <c r="Y41" i="16"/>
  <c r="Y42" i="16"/>
  <c r="X96" i="8"/>
  <c r="W62" i="8"/>
  <c r="W61" i="8"/>
  <c r="G41" i="16"/>
  <c r="G42" i="16"/>
  <c r="X45" i="8"/>
  <c r="Y67" i="8"/>
  <c r="Y68" i="8" s="1"/>
  <c r="W53" i="8"/>
  <c r="W52" i="8"/>
  <c r="I9" i="16"/>
  <c r="I35" i="16"/>
  <c r="I34" i="16"/>
  <c r="I33" i="16"/>
  <c r="K60" i="8"/>
  <c r="M53" i="8"/>
  <c r="M52" i="8"/>
  <c r="K59" i="8"/>
  <c r="K58" i="8"/>
  <c r="Q34" i="16"/>
  <c r="Q9" i="16"/>
  <c r="Q33" i="16"/>
  <c r="Q35" i="16"/>
  <c r="K72" i="8"/>
  <c r="AG53" i="7"/>
  <c r="AG52" i="7"/>
  <c r="U73" i="7"/>
  <c r="U74" i="7"/>
  <c r="U53" i="7"/>
  <c r="U52" i="7"/>
  <c r="V62" i="7"/>
  <c r="V61" i="7"/>
  <c r="M43" i="15"/>
  <c r="M44" i="15"/>
  <c r="T66" i="7"/>
  <c r="V95" i="7"/>
  <c r="V94" i="7"/>
  <c r="S19" i="15"/>
  <c r="S27" i="15"/>
  <c r="S11" i="15"/>
  <c r="S15" i="15"/>
  <c r="S16" i="15"/>
  <c r="S22" i="15"/>
  <c r="S24" i="15"/>
  <c r="S28" i="15"/>
  <c r="S29" i="15"/>
  <c r="I75" i="7"/>
  <c r="J74" i="7"/>
  <c r="J73" i="7"/>
  <c r="K22" i="15"/>
  <c r="K24" i="15"/>
  <c r="K28" i="15"/>
  <c r="K29" i="15"/>
  <c r="K19" i="15"/>
  <c r="K27" i="15"/>
  <c r="K11" i="15"/>
  <c r="K15" i="15"/>
  <c r="K16" i="15"/>
  <c r="I63" i="7"/>
  <c r="I59" i="7"/>
  <c r="I58" i="7"/>
  <c r="O72" i="6"/>
  <c r="O71" i="6"/>
  <c r="F54" i="6"/>
  <c r="F53" i="6"/>
  <c r="W75" i="6"/>
  <c r="W74" i="6"/>
  <c r="Y93" i="6"/>
  <c r="Y92" i="6"/>
  <c r="W63" i="6"/>
  <c r="W62" i="6"/>
  <c r="L96" i="6"/>
  <c r="L95" i="6"/>
  <c r="L57" i="6"/>
  <c r="L56" i="6"/>
  <c r="K68" i="6"/>
  <c r="K69" i="6" s="1"/>
  <c r="T59" i="9"/>
  <c r="T58" i="9"/>
  <c r="AF92" i="8"/>
  <c r="AF91" i="8"/>
  <c r="AH77" i="8"/>
  <c r="AH76" i="8"/>
  <c r="AH74" i="8"/>
  <c r="AH73" i="8"/>
  <c r="U98" i="8"/>
  <c r="U97" i="8"/>
  <c r="G44" i="16"/>
  <c r="G43" i="16"/>
  <c r="T45" i="8"/>
  <c r="T50" i="8"/>
  <c r="T49" i="8"/>
  <c r="U67" i="8"/>
  <c r="U68" i="8" s="1"/>
  <c r="U64" i="8"/>
  <c r="U65" i="8"/>
  <c r="V92" i="8"/>
  <c r="V91" i="8"/>
  <c r="J92" i="8"/>
  <c r="J91" i="8"/>
  <c r="Y16" i="16"/>
  <c r="Y28" i="16"/>
  <c r="Y15" i="16"/>
  <c r="Y29" i="16"/>
  <c r="Y22" i="16"/>
  <c r="Y11" i="16"/>
  <c r="Y27" i="16"/>
  <c r="Y24" i="16"/>
  <c r="Y19" i="16"/>
  <c r="H96" i="8"/>
  <c r="J77" i="8"/>
  <c r="J76" i="8"/>
  <c r="Q11" i="16"/>
  <c r="Q27" i="16"/>
  <c r="Q19" i="16"/>
  <c r="Q24" i="16"/>
  <c r="Q16" i="16"/>
  <c r="Q28" i="16"/>
  <c r="Q15" i="16"/>
  <c r="Q29" i="16"/>
  <c r="Q22" i="16"/>
  <c r="H72" i="8"/>
  <c r="O41" i="15"/>
  <c r="O42" i="15"/>
  <c r="X69" i="7"/>
  <c r="Y71" i="7"/>
  <c r="Y70" i="7"/>
  <c r="Y74" i="7"/>
  <c r="Y73" i="7"/>
  <c r="Y59" i="7"/>
  <c r="Y58" i="7"/>
  <c r="M41" i="15"/>
  <c r="M42" i="15"/>
  <c r="X66" i="7"/>
  <c r="K91" i="7"/>
  <c r="K92" i="7"/>
  <c r="W9" i="15"/>
  <c r="W34" i="15"/>
  <c r="W35" i="15"/>
  <c r="W33" i="15"/>
  <c r="M93" i="7"/>
  <c r="K33" i="15"/>
  <c r="K34" i="15"/>
  <c r="K35" i="15"/>
  <c r="K9" i="15"/>
  <c r="M63" i="7"/>
  <c r="L67" i="7"/>
  <c r="L68" i="7" s="1"/>
  <c r="W75" i="16"/>
  <c r="W55" i="16"/>
  <c r="AC93" i="8"/>
  <c r="K75" i="16"/>
  <c r="K55" i="16"/>
  <c r="AC63" i="8"/>
  <c r="S55" i="16"/>
  <c r="S75" i="16"/>
  <c r="AC75" i="8"/>
  <c r="M75" i="16"/>
  <c r="M55" i="16"/>
  <c r="AC66" i="8"/>
  <c r="O30" i="16"/>
  <c r="O18" i="16"/>
  <c r="O37" i="16"/>
  <c r="O31" i="16"/>
  <c r="O36" i="16"/>
  <c r="Q69" i="8"/>
  <c r="S18" i="16"/>
  <c r="S37" i="16"/>
  <c r="S30" i="16"/>
  <c r="S31" i="16"/>
  <c r="S36" i="16"/>
  <c r="Q75" i="8"/>
  <c r="Q18" i="16"/>
  <c r="Q37" i="16"/>
  <c r="Q30" i="16"/>
  <c r="Q31" i="16"/>
  <c r="Q36" i="16"/>
  <c r="Q72" i="8"/>
  <c r="G12" i="16"/>
  <c r="G23" i="16"/>
  <c r="G20" i="16"/>
  <c r="G25" i="16"/>
  <c r="G14" i="16"/>
  <c r="E45" i="8"/>
  <c r="O12" i="16"/>
  <c r="O23" i="16"/>
  <c r="O14" i="16"/>
  <c r="O20" i="16"/>
  <c r="O25" i="16"/>
  <c r="E69" i="8"/>
  <c r="I12" i="16"/>
  <c r="I23" i="16"/>
  <c r="I14" i="16"/>
  <c r="I25" i="16"/>
  <c r="I20" i="16"/>
  <c r="E60" i="8"/>
  <c r="Z92" i="9"/>
  <c r="Z91" i="9"/>
  <c r="O47" i="9"/>
  <c r="O46" i="9"/>
  <c r="O100" i="9" s="1"/>
  <c r="L6" i="10" s="1"/>
  <c r="L67" i="10" s="1"/>
  <c r="M67" i="10" s="1"/>
  <c r="N50" i="9"/>
  <c r="N49" i="9"/>
  <c r="N74" i="9"/>
  <c r="N73" i="9"/>
  <c r="AB71" i="8"/>
  <c r="AB70" i="8"/>
  <c r="I73" i="16"/>
  <c r="I60" i="16"/>
  <c r="I61" i="16"/>
  <c r="I53" i="16"/>
  <c r="Z60" i="8"/>
  <c r="Z49" i="8"/>
  <c r="Z50" i="8"/>
  <c r="AB64" i="8"/>
  <c r="AB65" i="8"/>
  <c r="AB98" i="8"/>
  <c r="AB97" i="8"/>
  <c r="U8" i="16"/>
  <c r="U7" i="16"/>
  <c r="U10" i="16"/>
  <c r="N90" i="8"/>
  <c r="O10" i="16"/>
  <c r="O8" i="16"/>
  <c r="O7" i="16"/>
  <c r="N69" i="8"/>
  <c r="P77" i="8"/>
  <c r="P76" i="8"/>
  <c r="G8" i="16"/>
  <c r="G7" i="16"/>
  <c r="G10" i="16"/>
  <c r="N45" i="8"/>
  <c r="O59" i="8"/>
  <c r="O58" i="8"/>
  <c r="O55" i="15"/>
  <c r="O75" i="15"/>
  <c r="AE69" i="7"/>
  <c r="W75" i="15"/>
  <c r="W55" i="15"/>
  <c r="AE93" i="7"/>
  <c r="Y55" i="15"/>
  <c r="Y75" i="15"/>
  <c r="AE96" i="7"/>
  <c r="W31" i="15"/>
  <c r="W18" i="15"/>
  <c r="W30" i="15"/>
  <c r="W36" i="15"/>
  <c r="W37" i="15"/>
  <c r="Q93" i="7"/>
  <c r="R65" i="7"/>
  <c r="R64" i="7"/>
  <c r="Y31" i="15"/>
  <c r="Y30" i="15"/>
  <c r="Y36" i="15"/>
  <c r="Y37" i="15"/>
  <c r="Y18" i="15"/>
  <c r="Q96" i="7"/>
  <c r="I12" i="15"/>
  <c r="I20" i="15"/>
  <c r="I25" i="15"/>
  <c r="I23" i="15"/>
  <c r="I14" i="15"/>
  <c r="E60" i="7"/>
  <c r="K23" i="15"/>
  <c r="K25" i="15"/>
  <c r="K20" i="15"/>
  <c r="K12" i="15"/>
  <c r="K14" i="15"/>
  <c r="E63" i="7"/>
  <c r="AB92" i="7"/>
  <c r="AB91" i="7"/>
  <c r="S60" i="15"/>
  <c r="S53" i="15"/>
  <c r="S61" i="15"/>
  <c r="S73" i="15"/>
  <c r="Z75" i="7"/>
  <c r="Q61" i="15"/>
  <c r="Q60" i="15"/>
  <c r="Q53" i="15"/>
  <c r="Q73" i="15"/>
  <c r="Z72" i="7"/>
  <c r="AB73" i="7"/>
  <c r="AB74" i="7"/>
  <c r="AB67" i="7"/>
  <c r="AB68" i="7" s="1"/>
  <c r="W46" i="9"/>
  <c r="W100" i="9" s="1"/>
  <c r="K9" i="10" s="1"/>
  <c r="L70" i="10" s="1"/>
  <c r="M70" i="10" s="1"/>
  <c r="W47" i="9"/>
  <c r="O41" i="16"/>
  <c r="O42" i="16"/>
  <c r="X69" i="8"/>
  <c r="S41" i="16"/>
  <c r="S42" i="16"/>
  <c r="X75" i="8"/>
  <c r="W41" i="16"/>
  <c r="W42" i="16"/>
  <c r="X93" i="8"/>
  <c r="Y56" i="8"/>
  <c r="Y55" i="8"/>
  <c r="M92" i="8"/>
  <c r="M91" i="8"/>
  <c r="M77" i="8"/>
  <c r="M76" i="8"/>
  <c r="L77" i="8"/>
  <c r="L76" i="8"/>
  <c r="L95" i="8"/>
  <c r="L94" i="8"/>
  <c r="K9" i="16"/>
  <c r="K34" i="16"/>
  <c r="K33" i="16"/>
  <c r="K35" i="16"/>
  <c r="K63" i="8"/>
  <c r="M9" i="16"/>
  <c r="M33" i="16"/>
  <c r="M34" i="16"/>
  <c r="M35" i="16"/>
  <c r="K66" i="8"/>
  <c r="AG65" i="7"/>
  <c r="AG64" i="7"/>
  <c r="AH61" i="7"/>
  <c r="AH62" i="7"/>
  <c r="AG74" i="7"/>
  <c r="AG73" i="7"/>
  <c r="U70" i="7"/>
  <c r="U71" i="7"/>
  <c r="Y43" i="15"/>
  <c r="Y44" i="15"/>
  <c r="T96" i="7"/>
  <c r="V65" i="7"/>
  <c r="V64" i="7"/>
  <c r="W43" i="15"/>
  <c r="W44" i="15"/>
  <c r="T93" i="7"/>
  <c r="V50" i="7"/>
  <c r="V49" i="7"/>
  <c r="V53" i="7"/>
  <c r="V52" i="7"/>
  <c r="Q44" i="15"/>
  <c r="Q43" i="15"/>
  <c r="T72" i="7"/>
  <c r="U67" i="7"/>
  <c r="U68" i="7" s="1"/>
  <c r="U19" i="15"/>
  <c r="U27" i="15"/>
  <c r="U22" i="15"/>
  <c r="U24" i="15"/>
  <c r="U28" i="15"/>
  <c r="U29" i="15"/>
  <c r="U11" i="15"/>
  <c r="U15" i="15"/>
  <c r="U16" i="15"/>
  <c r="I90" i="7"/>
  <c r="Y27" i="15"/>
  <c r="Y22" i="15"/>
  <c r="Y24" i="15"/>
  <c r="Y28" i="15"/>
  <c r="Y29" i="15"/>
  <c r="Y19" i="15"/>
  <c r="Y11" i="15"/>
  <c r="Y15" i="15"/>
  <c r="Y16" i="15"/>
  <c r="I96" i="7"/>
  <c r="J95" i="7"/>
  <c r="J94" i="7"/>
  <c r="J50" i="7"/>
  <c r="J49" i="7"/>
  <c r="Q22" i="15"/>
  <c r="Q24" i="15"/>
  <c r="Q28" i="15"/>
  <c r="Q29" i="15"/>
  <c r="Q19" i="15"/>
  <c r="Q11" i="15"/>
  <c r="Q15" i="15"/>
  <c r="Q16" i="15"/>
  <c r="Q27" i="15"/>
  <c r="I72" i="7"/>
  <c r="J53" i="7"/>
  <c r="J52" i="7"/>
  <c r="M11" i="15"/>
  <c r="M15" i="15"/>
  <c r="M16" i="15"/>
  <c r="M19" i="15"/>
  <c r="M27" i="15"/>
  <c r="M22" i="15"/>
  <c r="M24" i="15"/>
  <c r="M28" i="15"/>
  <c r="M29" i="15"/>
  <c r="I66" i="7"/>
  <c r="G99" i="6"/>
  <c r="G98" i="6"/>
  <c r="Y56" i="6"/>
  <c r="Y57" i="6"/>
  <c r="L93" i="6"/>
  <c r="L92" i="6"/>
  <c r="K75" i="6"/>
  <c r="K74" i="6"/>
  <c r="T48" i="14"/>
  <c r="T40" i="14"/>
  <c r="AA31" i="14"/>
  <c r="AA44" i="14"/>
  <c r="AA75" i="14"/>
  <c r="AA22" i="14"/>
  <c r="C69" i="10"/>
  <c r="D69" i="10" s="1"/>
  <c r="AA15" i="14"/>
  <c r="AA33" i="14"/>
  <c r="AA20" i="14"/>
  <c r="C71" i="10"/>
  <c r="D71" i="10" s="1"/>
  <c r="AA43" i="16"/>
  <c r="AA44" i="16"/>
  <c r="AA55" i="16"/>
  <c r="AA75" i="16"/>
  <c r="AA31" i="16"/>
  <c r="AA36" i="16"/>
  <c r="AA30" i="16"/>
  <c r="AA18" i="16"/>
  <c r="AA37" i="16"/>
  <c r="AA41" i="16"/>
  <c r="AA42" i="16"/>
  <c r="AA20" i="16"/>
  <c r="AA12" i="16"/>
  <c r="AA25" i="16"/>
  <c r="AA14" i="16"/>
  <c r="AA23" i="16"/>
  <c r="AA35" i="16"/>
  <c r="AA34" i="16"/>
  <c r="AA9" i="16"/>
  <c r="AA33" i="16"/>
  <c r="AA60" i="16"/>
  <c r="AA53" i="16"/>
  <c r="AA61" i="16"/>
  <c r="AA73" i="16"/>
  <c r="AA19" i="16"/>
  <c r="AA15" i="16"/>
  <c r="AA29" i="16"/>
  <c r="AA24" i="16"/>
  <c r="AA16" i="16"/>
  <c r="AA11" i="16"/>
  <c r="AA27" i="16"/>
  <c r="AA22" i="16"/>
  <c r="AA28" i="16"/>
  <c r="AA10" i="16"/>
  <c r="AA8" i="16"/>
  <c r="AA7" i="16"/>
  <c r="AA34" i="15"/>
  <c r="AA35" i="15"/>
  <c r="AA33" i="15"/>
  <c r="AA9" i="15"/>
  <c r="AA8" i="15"/>
  <c r="AA7" i="15"/>
  <c r="AA10" i="15"/>
  <c r="AA42" i="15"/>
  <c r="AA41" i="15"/>
  <c r="AA55" i="15"/>
  <c r="AA75" i="15"/>
  <c r="AA18" i="15"/>
  <c r="AA37" i="15"/>
  <c r="AA30" i="15"/>
  <c r="AA31" i="15"/>
  <c r="AA36" i="15"/>
  <c r="AA61" i="15"/>
  <c r="AA60" i="15"/>
  <c r="AA73" i="15"/>
  <c r="AA53" i="15"/>
  <c r="AA14" i="15"/>
  <c r="AA25" i="15"/>
  <c r="AA12" i="15"/>
  <c r="AA23" i="15"/>
  <c r="AA20" i="15"/>
  <c r="AA44" i="15"/>
  <c r="AA43" i="15"/>
  <c r="AA15" i="15"/>
  <c r="AA16" i="15"/>
  <c r="AA24" i="15"/>
  <c r="AA22" i="15"/>
  <c r="AA29" i="15"/>
  <c r="AA28" i="15"/>
  <c r="AA11" i="15"/>
  <c r="AA27" i="15"/>
  <c r="AA19" i="15"/>
  <c r="AA8" i="14"/>
  <c r="AA41" i="14"/>
  <c r="AA24" i="14"/>
  <c r="AA60" i="14"/>
  <c r="AA19" i="14"/>
  <c r="AA35" i="14"/>
  <c r="AA30" i="14"/>
  <c r="AA9" i="14"/>
  <c r="AA12" i="14"/>
  <c r="AA28" i="14"/>
  <c r="AA23" i="14"/>
  <c r="AA14" i="14"/>
  <c r="AA16" i="14"/>
  <c r="AA36" i="14"/>
  <c r="AA11" i="14"/>
  <c r="L64" i="10"/>
  <c r="M64" i="10" s="1"/>
  <c r="BG111" i="14"/>
  <c r="R80" i="14"/>
  <c r="L80" i="14"/>
  <c r="T8" i="14"/>
  <c r="T24" i="14"/>
  <c r="BG115" i="14"/>
  <c r="N8" i="14"/>
  <c r="N32" i="14"/>
  <c r="G26" i="10"/>
  <c r="C73" i="10"/>
  <c r="D73" i="10" s="1"/>
  <c r="I94" i="10"/>
  <c r="J94" i="10" s="1"/>
  <c r="F66" i="10"/>
  <c r="G66" i="10" s="1"/>
  <c r="J8" i="10"/>
  <c r="J26" i="10" s="1"/>
  <c r="I15" i="10"/>
  <c r="I33" i="10" s="1"/>
  <c r="L15" i="10"/>
  <c r="L33" i="10" s="1"/>
  <c r="J5" i="10"/>
  <c r="J23" i="10" s="1"/>
  <c r="M15" i="10"/>
  <c r="M33" i="10" s="1"/>
  <c r="I7" i="10"/>
  <c r="C14" i="10"/>
  <c r="C32" i="10" s="1"/>
  <c r="E11" i="10"/>
  <c r="L16" i="10"/>
  <c r="L34" i="10" s="1"/>
  <c r="D17" i="10"/>
  <c r="D35" i="10" s="1"/>
  <c r="I8" i="10"/>
  <c r="J16" i="10"/>
  <c r="I98" i="10" s="1"/>
  <c r="J98" i="10" s="1"/>
  <c r="J3" i="10"/>
  <c r="J21" i="10" s="1"/>
  <c r="I5" i="10"/>
  <c r="K4" i="10"/>
  <c r="D16" i="10"/>
  <c r="C98" i="10" s="1"/>
  <c r="D98" i="10" s="1"/>
  <c r="C13" i="10"/>
  <c r="C95" i="10" s="1"/>
  <c r="D95" i="10" s="1"/>
  <c r="R64" i="14"/>
  <c r="G95" i="14"/>
  <c r="M13" i="10"/>
  <c r="L95" i="10" s="1"/>
  <c r="M95" i="10" s="1"/>
  <c r="I13" i="10"/>
  <c r="I31" i="10" s="1"/>
  <c r="J14" i="10"/>
  <c r="I96" i="10" s="1"/>
  <c r="J96" i="10" s="1"/>
  <c r="J11" i="10"/>
  <c r="G16" i="10"/>
  <c r="G34" i="10" s="1"/>
  <c r="F11" i="10"/>
  <c r="D10" i="10"/>
  <c r="D28" i="10" s="1"/>
  <c r="C15" i="10"/>
  <c r="C33" i="10" s="1"/>
  <c r="T92" i="14"/>
  <c r="I95" i="14"/>
  <c r="G15" i="10"/>
  <c r="F97" i="10" s="1"/>
  <c r="G97" i="10" s="1"/>
  <c r="M5" i="10"/>
  <c r="M23" i="10" s="1"/>
  <c r="J9" i="10"/>
  <c r="J27" i="10" s="1"/>
  <c r="J13" i="10"/>
  <c r="J31" i="10" s="1"/>
  <c r="I10" i="10"/>
  <c r="F7" i="10"/>
  <c r="D14" i="10"/>
  <c r="D32" i="10" s="1"/>
  <c r="J7" i="10"/>
  <c r="J25" i="10" s="1"/>
  <c r="G12" i="10"/>
  <c r="F94" i="10" s="1"/>
  <c r="G94" i="10" s="1"/>
  <c r="C99" i="10"/>
  <c r="D99" i="10" s="1"/>
  <c r="I6" i="14"/>
  <c r="M6" i="14"/>
  <c r="K6" i="14"/>
  <c r="G6" i="14"/>
  <c r="AA6" i="14"/>
  <c r="AY112" i="15"/>
  <c r="AY112" i="17"/>
  <c r="AY112" i="16"/>
  <c r="AV112" i="17"/>
  <c r="AW112" i="17" s="1"/>
  <c r="AV112" i="15"/>
  <c r="AW112" i="15" s="1"/>
  <c r="AV112" i="16"/>
  <c r="AW112" i="16" s="1"/>
  <c r="AG112" i="17"/>
  <c r="AH112" i="17" s="1"/>
  <c r="AG112" i="15"/>
  <c r="AH112" i="15" s="1"/>
  <c r="AG112" i="16"/>
  <c r="AH112" i="16" s="1"/>
  <c r="AZ111" i="16"/>
  <c r="BG111" i="16"/>
  <c r="AE111" i="17"/>
  <c r="BH111" i="17"/>
  <c r="BF8" i="17"/>
  <c r="BE8" i="17"/>
  <c r="BF24" i="17"/>
  <c r="BE24" i="17"/>
  <c r="BE32" i="15"/>
  <c r="BF32" i="15"/>
  <c r="BF40" i="17"/>
  <c r="BE40" i="17"/>
  <c r="BF48" i="15"/>
  <c r="BE48" i="15"/>
  <c r="BE52" i="16"/>
  <c r="BF52" i="16"/>
  <c r="BE56" i="17"/>
  <c r="BF56" i="17"/>
  <c r="BE64" i="15"/>
  <c r="BF64" i="15"/>
  <c r="BE68" i="16"/>
  <c r="BF68" i="16"/>
  <c r="BE72" i="16"/>
  <c r="BF72" i="16"/>
  <c r="BF80" i="15"/>
  <c r="BE80" i="15"/>
  <c r="BE84" i="17"/>
  <c r="BF84" i="17"/>
  <c r="BE88" i="17"/>
  <c r="BF88" i="17"/>
  <c r="BF6" i="15"/>
  <c r="BE6" i="15"/>
  <c r="BC14" i="17"/>
  <c r="BC26" i="16"/>
  <c r="BB26" i="16"/>
  <c r="BB38" i="17"/>
  <c r="BC38" i="17"/>
  <c r="BB42" i="17"/>
  <c r="BC42" i="17"/>
  <c r="BC46" i="17"/>
  <c r="BB46" i="17"/>
  <c r="BC54" i="15"/>
  <c r="BB54" i="15"/>
  <c r="BB58" i="16"/>
  <c r="BC58" i="16"/>
  <c r="BB62" i="17"/>
  <c r="BC62" i="17"/>
  <c r="BB70" i="15"/>
  <c r="BC70" i="15"/>
  <c r="BC74" i="17"/>
  <c r="BB74" i="17"/>
  <c r="BB78" i="17"/>
  <c r="BC78" i="17"/>
  <c r="BC86" i="16"/>
  <c r="BB86" i="16"/>
  <c r="BB90" i="17"/>
  <c r="BC90" i="17"/>
  <c r="BC94" i="16"/>
  <c r="BB94" i="16"/>
  <c r="AZ12" i="17"/>
  <c r="AY16" i="17"/>
  <c r="AZ16" i="17"/>
  <c r="AY32" i="16"/>
  <c r="AZ32" i="16"/>
  <c r="AY44" i="17"/>
  <c r="AZ44" i="17"/>
  <c r="AY48" i="16"/>
  <c r="AZ48" i="16"/>
  <c r="AY52" i="15"/>
  <c r="AZ52" i="15"/>
  <c r="AY64" i="15"/>
  <c r="AZ64" i="15"/>
  <c r="AY68" i="17"/>
  <c r="AZ68" i="17"/>
  <c r="AZ76" i="16"/>
  <c r="AY76" i="16"/>
  <c r="AZ80" i="17"/>
  <c r="AY80" i="17"/>
  <c r="AZ84" i="17"/>
  <c r="AY84" i="17"/>
  <c r="AZ92" i="15"/>
  <c r="AY92" i="15"/>
  <c r="AY6" i="16"/>
  <c r="AZ6" i="16"/>
  <c r="AW10" i="17"/>
  <c r="AW26" i="17"/>
  <c r="AV26" i="17"/>
  <c r="AV38" i="16"/>
  <c r="AW38" i="16"/>
  <c r="AW50" i="15"/>
  <c r="AV50" i="15"/>
  <c r="AW54" i="16"/>
  <c r="AV54" i="16"/>
  <c r="AW58" i="17"/>
  <c r="AV58" i="17"/>
  <c r="AW66" i="16"/>
  <c r="AV66" i="16"/>
  <c r="AV70" i="16"/>
  <c r="AW70" i="16"/>
  <c r="AV74" i="17"/>
  <c r="AW74" i="17"/>
  <c r="AW82" i="16"/>
  <c r="AV82" i="16"/>
  <c r="AW86" i="15"/>
  <c r="AV86" i="15"/>
  <c r="AW90" i="16"/>
  <c r="AV90" i="16"/>
  <c r="AT12" i="17"/>
  <c r="AS28" i="17"/>
  <c r="AT28" i="17"/>
  <c r="AT32" i="15"/>
  <c r="AS32" i="15"/>
  <c r="AT40" i="15"/>
  <c r="AS40" i="15"/>
  <c r="AS48" i="17"/>
  <c r="AT48" i="17"/>
  <c r="AT56" i="16"/>
  <c r="AS56" i="16"/>
  <c r="AS60" i="17"/>
  <c r="AT60" i="17"/>
  <c r="AS64" i="17"/>
  <c r="AT64" i="17"/>
  <c r="AS72" i="15"/>
  <c r="AT72" i="15"/>
  <c r="AT76" i="17"/>
  <c r="AS76" i="17"/>
  <c r="AT80" i="17"/>
  <c r="AS80" i="17"/>
  <c r="AS88" i="15"/>
  <c r="AT88" i="15"/>
  <c r="AT92" i="16"/>
  <c r="AS92" i="16"/>
  <c r="AT6" i="17"/>
  <c r="AS6" i="17"/>
  <c r="AQ22" i="17"/>
  <c r="AP22" i="17"/>
  <c r="AP38" i="16"/>
  <c r="AQ38" i="16"/>
  <c r="AP46" i="15"/>
  <c r="AQ46" i="15"/>
  <c r="AQ50" i="17"/>
  <c r="AP50" i="17"/>
  <c r="AQ54" i="17"/>
  <c r="AP54" i="17"/>
  <c r="AQ62" i="15"/>
  <c r="AP62" i="15"/>
  <c r="AQ66" i="17"/>
  <c r="AP66" i="17"/>
  <c r="AP70" i="17"/>
  <c r="AQ70" i="17"/>
  <c r="AP78" i="15"/>
  <c r="AQ78" i="15"/>
  <c r="AP82" i="17"/>
  <c r="AQ82" i="17"/>
  <c r="AP86" i="15"/>
  <c r="AQ86" i="15"/>
  <c r="AQ94" i="15"/>
  <c r="AP94" i="15"/>
  <c r="AM40" i="16"/>
  <c r="AM44" i="17"/>
  <c r="AM52" i="15"/>
  <c r="AM56" i="16"/>
  <c r="AM68" i="15"/>
  <c r="AM72" i="16"/>
  <c r="AM76" i="17"/>
  <c r="AM84" i="16"/>
  <c r="AM88" i="17"/>
  <c r="AM92" i="17"/>
  <c r="AK18" i="17"/>
  <c r="AJ18" i="17"/>
  <c r="AK22" i="17"/>
  <c r="AJ22" i="17"/>
  <c r="AK38" i="16"/>
  <c r="AJ38" i="16"/>
  <c r="AK46" i="15"/>
  <c r="AJ46" i="15"/>
  <c r="AK50" i="16"/>
  <c r="AJ50" i="16"/>
  <c r="AJ54" i="17"/>
  <c r="AK54" i="17"/>
  <c r="AJ62" i="15"/>
  <c r="AK62" i="15"/>
  <c r="AJ66" i="17"/>
  <c r="AK66" i="17"/>
  <c r="AJ70" i="15"/>
  <c r="AK70" i="15"/>
  <c r="AK78" i="15"/>
  <c r="AJ78" i="15"/>
  <c r="AJ82" i="16"/>
  <c r="AK82" i="16"/>
  <c r="AK86" i="16"/>
  <c r="AJ86" i="16"/>
  <c r="AJ94" i="15"/>
  <c r="AK94" i="15"/>
  <c r="AG8" i="17"/>
  <c r="AH8" i="17"/>
  <c r="AH24" i="17"/>
  <c r="AG24" i="17"/>
  <c r="AH28" i="17"/>
  <c r="AG28" i="17"/>
  <c r="AG40" i="16"/>
  <c r="AH40" i="16"/>
  <c r="AH52" i="16"/>
  <c r="AG52" i="16"/>
  <c r="AG56" i="17"/>
  <c r="AH56" i="17"/>
  <c r="AG68" i="17"/>
  <c r="AH68" i="17"/>
  <c r="AG72" i="17"/>
  <c r="AH72" i="17"/>
  <c r="AH76" i="15"/>
  <c r="AG76" i="15"/>
  <c r="AH84" i="15"/>
  <c r="AG84" i="15"/>
  <c r="AH88" i="15"/>
  <c r="AG88" i="15"/>
  <c r="AH92" i="17"/>
  <c r="AG92" i="17"/>
  <c r="AE18" i="17"/>
  <c r="AD18" i="17"/>
  <c r="AE26" i="15"/>
  <c r="AD26" i="15"/>
  <c r="AD34" i="17"/>
  <c r="AE34" i="17"/>
  <c r="AE46" i="17"/>
  <c r="AD46" i="17"/>
  <c r="AD50" i="15"/>
  <c r="AE50" i="15"/>
  <c r="AD58" i="16"/>
  <c r="AE58" i="16"/>
  <c r="AD62" i="16"/>
  <c r="AE62" i="16"/>
  <c r="AE66" i="15"/>
  <c r="AD66" i="15"/>
  <c r="AE74" i="15"/>
  <c r="AD74" i="15"/>
  <c r="AD78" i="16"/>
  <c r="AE78" i="16"/>
  <c r="AD82" i="17"/>
  <c r="AE82" i="17"/>
  <c r="AD90" i="15"/>
  <c r="AE90" i="15"/>
  <c r="AE94" i="16"/>
  <c r="AD94" i="16"/>
  <c r="AZ110" i="15"/>
  <c r="BG110" i="15"/>
  <c r="AE110" i="15"/>
  <c r="BH110" i="15"/>
  <c r="BE9" i="17"/>
  <c r="BF9" i="17"/>
  <c r="BF13" i="17"/>
  <c r="BF21" i="15"/>
  <c r="BE21" i="15"/>
  <c r="BF45" i="17"/>
  <c r="BE45" i="17"/>
  <c r="BE57" i="17"/>
  <c r="BF57" i="17"/>
  <c r="BF61" i="17"/>
  <c r="BE61" i="17"/>
  <c r="BE69" i="15"/>
  <c r="BF69" i="15"/>
  <c r="BF77" i="17"/>
  <c r="BE77" i="17"/>
  <c r="BE85" i="16"/>
  <c r="BF85" i="16"/>
  <c r="BF89" i="16"/>
  <c r="BE89" i="16"/>
  <c r="BF93" i="15"/>
  <c r="BE93" i="15"/>
  <c r="BB23" i="17"/>
  <c r="BC23" i="17"/>
  <c r="BC39" i="17"/>
  <c r="BB39" i="17"/>
  <c r="BB47" i="15"/>
  <c r="BC47" i="15"/>
  <c r="BB51" i="16"/>
  <c r="BC51" i="16"/>
  <c r="BC55" i="17"/>
  <c r="BB55" i="17"/>
  <c r="BC63" i="16"/>
  <c r="BB63" i="16"/>
  <c r="BC67" i="17"/>
  <c r="BB67" i="17"/>
  <c r="BB71" i="17"/>
  <c r="BC71" i="17"/>
  <c r="BB79" i="15"/>
  <c r="BC79" i="15"/>
  <c r="BC83" i="16"/>
  <c r="BB83" i="16"/>
  <c r="BC87" i="17"/>
  <c r="BB87" i="17"/>
  <c r="BC95" i="15"/>
  <c r="BB95" i="15"/>
  <c r="AZ9" i="17"/>
  <c r="AY9" i="17"/>
  <c r="AZ13" i="15"/>
  <c r="AZ21" i="17"/>
  <c r="AY21" i="17"/>
  <c r="AY45" i="16"/>
  <c r="AZ45" i="16"/>
  <c r="AZ57" i="16"/>
  <c r="AY57" i="16"/>
  <c r="AY61" i="17"/>
  <c r="AZ61" i="17"/>
  <c r="AY69" i="15"/>
  <c r="AZ69" i="15"/>
  <c r="AZ77" i="17"/>
  <c r="AY77" i="17"/>
  <c r="AZ85" i="16"/>
  <c r="AY85" i="16"/>
  <c r="AZ89" i="17"/>
  <c r="AY89" i="17"/>
  <c r="AY93" i="17"/>
  <c r="AZ93" i="17"/>
  <c r="AV31" i="17"/>
  <c r="AW31" i="17"/>
  <c r="AW35" i="17"/>
  <c r="AV35" i="17"/>
  <c r="AW47" i="16"/>
  <c r="AV47" i="16"/>
  <c r="AW51" i="17"/>
  <c r="AV51" i="17"/>
  <c r="AV59" i="15"/>
  <c r="AW59" i="15"/>
  <c r="AW63" i="17"/>
  <c r="AV63" i="17"/>
  <c r="AW67" i="16"/>
  <c r="AV67" i="16"/>
  <c r="AV79" i="16"/>
  <c r="AW79" i="16"/>
  <c r="AW83" i="16"/>
  <c r="AV83" i="16"/>
  <c r="AV91" i="16"/>
  <c r="AW91" i="16"/>
  <c r="AW95" i="17"/>
  <c r="AV95" i="17"/>
  <c r="AT9" i="17"/>
  <c r="AS9" i="17"/>
  <c r="AT13" i="17"/>
  <c r="AS21" i="15"/>
  <c r="AT21" i="15"/>
  <c r="AS25" i="17"/>
  <c r="AT25" i="17"/>
  <c r="AT45" i="17"/>
  <c r="AS45" i="17"/>
  <c r="AS57" i="15"/>
  <c r="AT57" i="15"/>
  <c r="AT69" i="15"/>
  <c r="AS69" i="15"/>
  <c r="AT77" i="17"/>
  <c r="AS77" i="17"/>
  <c r="AT85" i="17"/>
  <c r="AS85" i="17"/>
  <c r="AT89" i="15"/>
  <c r="AS89" i="15"/>
  <c r="AT93" i="17"/>
  <c r="AS93" i="17"/>
  <c r="AQ11" i="17"/>
  <c r="AP35" i="17"/>
  <c r="AQ35" i="17"/>
  <c r="AQ47" i="16"/>
  <c r="AP47" i="16"/>
  <c r="AP51" i="17"/>
  <c r="AQ51" i="17"/>
  <c r="AP59" i="16"/>
  <c r="AQ59" i="16"/>
  <c r="AP63" i="16"/>
  <c r="AQ63" i="16"/>
  <c r="AP67" i="17"/>
  <c r="AQ67" i="17"/>
  <c r="AQ79" i="17"/>
  <c r="AP79" i="17"/>
  <c r="AP83" i="15"/>
  <c r="AQ83" i="15"/>
  <c r="AQ91" i="15"/>
  <c r="AP91" i="15"/>
  <c r="AQ95" i="17"/>
  <c r="AP95" i="17"/>
  <c r="AM9" i="17"/>
  <c r="AM17" i="15"/>
  <c r="AM21" i="16"/>
  <c r="AM37" i="17"/>
  <c r="AM41" i="17"/>
  <c r="AM49" i="15"/>
  <c r="AM57" i="17"/>
  <c r="AM65" i="15"/>
  <c r="AM69" i="16"/>
  <c r="AM81" i="17"/>
  <c r="AM85" i="17"/>
  <c r="AM89" i="17"/>
  <c r="AK15" i="17"/>
  <c r="AJ15" i="17"/>
  <c r="AJ31" i="17"/>
  <c r="AK31" i="17"/>
  <c r="AJ39" i="15"/>
  <c r="AK39" i="15"/>
  <c r="AK47" i="17"/>
  <c r="AJ47" i="17"/>
  <c r="AK59" i="17"/>
  <c r="AJ59" i="17"/>
  <c r="AK63" i="17"/>
  <c r="AJ63" i="17"/>
  <c r="AJ71" i="15"/>
  <c r="AK71" i="15"/>
  <c r="AK79" i="16"/>
  <c r="AJ79" i="16"/>
  <c r="AK87" i="15"/>
  <c r="AJ87" i="15"/>
  <c r="AK91" i="16"/>
  <c r="AJ91" i="16"/>
  <c r="AK95" i="16"/>
  <c r="AJ95" i="16"/>
  <c r="AH13" i="15"/>
  <c r="AG17" i="16"/>
  <c r="AH17" i="16"/>
  <c r="AG21" i="17"/>
  <c r="AH21" i="17"/>
  <c r="AG37" i="17"/>
  <c r="AH37" i="17"/>
  <c r="AH45" i="15"/>
  <c r="AG45" i="15"/>
  <c r="AH49" i="16"/>
  <c r="AG49" i="16"/>
  <c r="AG65" i="16"/>
  <c r="AH65" i="16"/>
  <c r="AH69" i="17"/>
  <c r="AG69" i="17"/>
  <c r="AG77" i="15"/>
  <c r="AH77" i="15"/>
  <c r="AH81" i="17"/>
  <c r="AG81" i="17"/>
  <c r="AG85" i="15"/>
  <c r="AH85" i="15"/>
  <c r="AH93" i="15"/>
  <c r="AG93" i="15"/>
  <c r="AD11" i="17"/>
  <c r="AE11" i="17"/>
  <c r="AE19" i="17"/>
  <c r="AD19" i="17"/>
  <c r="AE39" i="16"/>
  <c r="AD39" i="16"/>
  <c r="AE43" i="17"/>
  <c r="AD43" i="17"/>
  <c r="AD51" i="15"/>
  <c r="AE51" i="15"/>
  <c r="AE59" i="15"/>
  <c r="AD59" i="15"/>
  <c r="AE67" i="15"/>
  <c r="AD67" i="15"/>
  <c r="AD71" i="17"/>
  <c r="AE71" i="17"/>
  <c r="AE83" i="16"/>
  <c r="AD83" i="16"/>
  <c r="AD87" i="15"/>
  <c r="AE87" i="15"/>
  <c r="AD91" i="17"/>
  <c r="AE91" i="17"/>
  <c r="AZ109" i="15"/>
  <c r="BG109" i="15"/>
  <c r="BF10" i="17"/>
  <c r="BF14" i="17"/>
  <c r="BE26" i="15"/>
  <c r="BF26" i="15"/>
  <c r="BF30" i="17"/>
  <c r="BE30" i="17"/>
  <c r="BF38" i="17"/>
  <c r="BE38" i="17"/>
  <c r="BF46" i="15"/>
  <c r="BE46" i="15"/>
  <c r="BF54" i="16"/>
  <c r="BE54" i="16"/>
  <c r="BE58" i="17"/>
  <c r="BF58" i="17"/>
  <c r="BE62" i="17"/>
  <c r="BF62" i="17"/>
  <c r="BF70" i="15"/>
  <c r="BE70" i="15"/>
  <c r="BF74" i="17"/>
  <c r="BE74" i="17"/>
  <c r="BF78" i="17"/>
  <c r="BE78" i="17"/>
  <c r="BF86" i="15"/>
  <c r="BE86" i="15"/>
  <c r="BF90" i="16"/>
  <c r="BE90" i="16"/>
  <c r="BF94" i="16"/>
  <c r="BE94" i="16"/>
  <c r="BC16" i="17"/>
  <c r="BB16" i="17"/>
  <c r="BB32" i="15"/>
  <c r="BC32" i="15"/>
  <c r="BC36" i="17"/>
  <c r="BB36" i="17"/>
  <c r="BC48" i="17"/>
  <c r="BB48" i="17"/>
  <c r="BB52" i="16"/>
  <c r="BC52" i="16"/>
  <c r="BC64" i="16"/>
  <c r="BB64" i="16"/>
  <c r="BB68" i="15"/>
  <c r="BC68" i="15"/>
  <c r="BB76" i="17"/>
  <c r="BC76" i="17"/>
  <c r="BC80" i="15"/>
  <c r="BB80" i="15"/>
  <c r="BB84" i="17"/>
  <c r="BC84" i="17"/>
  <c r="BC92" i="16"/>
  <c r="BB92" i="16"/>
  <c r="BB6" i="16"/>
  <c r="BC6" i="16"/>
  <c r="AY26" i="17"/>
  <c r="AZ26" i="17"/>
  <c r="AY38" i="16"/>
  <c r="AZ38" i="16"/>
  <c r="AZ42" i="17"/>
  <c r="AY42" i="17"/>
  <c r="AY50" i="16"/>
  <c r="AZ50" i="16"/>
  <c r="AZ54" i="16"/>
  <c r="AY54" i="16"/>
  <c r="AZ58" i="17"/>
  <c r="AY58" i="17"/>
  <c r="AZ66" i="16"/>
  <c r="AY66" i="16"/>
  <c r="AZ70" i="17"/>
  <c r="AY70" i="17"/>
  <c r="AZ74" i="15"/>
  <c r="AY74" i="15"/>
  <c r="AZ82" i="15"/>
  <c r="AY82" i="15"/>
  <c r="AY86" i="16"/>
  <c r="AZ86" i="16"/>
  <c r="AZ90" i="17"/>
  <c r="AY90" i="17"/>
  <c r="AW16" i="17"/>
  <c r="AV16" i="17"/>
  <c r="AW28" i="17"/>
  <c r="AV28" i="17"/>
  <c r="AW32" i="17"/>
  <c r="AV32" i="17"/>
  <c r="AW40" i="15"/>
  <c r="AV40" i="15"/>
  <c r="AV48" i="17"/>
  <c r="AW48" i="17"/>
  <c r="AV56" i="15"/>
  <c r="AW56" i="15"/>
  <c r="AW64" i="17"/>
  <c r="AV64" i="17"/>
  <c r="AW72" i="15"/>
  <c r="AV72" i="15"/>
  <c r="AV76" i="17"/>
  <c r="AW76" i="17"/>
  <c r="AW80" i="16"/>
  <c r="AV80" i="16"/>
  <c r="AW88" i="15"/>
  <c r="AV88" i="15"/>
  <c r="AV92" i="17"/>
  <c r="AW92" i="17"/>
  <c r="AW6" i="17"/>
  <c r="AV6" i="17"/>
  <c r="AS22" i="17"/>
  <c r="AT22" i="17"/>
  <c r="AS38" i="15"/>
  <c r="AT38" i="15"/>
  <c r="AT46" i="15"/>
  <c r="AS46" i="15"/>
  <c r="AS50" i="16"/>
  <c r="AT50" i="16"/>
  <c r="AS54" i="17"/>
  <c r="AT54" i="17"/>
  <c r="AS62" i="16"/>
  <c r="AT62" i="16"/>
  <c r="AT66" i="16"/>
  <c r="AS66" i="16"/>
  <c r="AT70" i="15"/>
  <c r="AS70" i="15"/>
  <c r="AS78" i="15"/>
  <c r="AT78" i="15"/>
  <c r="AS82" i="16"/>
  <c r="AT82" i="16"/>
  <c r="AT86" i="16"/>
  <c r="AS86" i="16"/>
  <c r="AS94" i="15"/>
  <c r="AT94" i="15"/>
  <c r="AQ8" i="17"/>
  <c r="AP8" i="17"/>
  <c r="AQ24" i="17"/>
  <c r="AP24" i="17"/>
  <c r="AQ40" i="17"/>
  <c r="AP40" i="17"/>
  <c r="AQ52" i="15"/>
  <c r="AP52" i="15"/>
  <c r="AP56" i="17"/>
  <c r="AQ56" i="17"/>
  <c r="AP60" i="17"/>
  <c r="AQ60" i="17"/>
  <c r="AQ68" i="15"/>
  <c r="AP68" i="15"/>
  <c r="AP72" i="16"/>
  <c r="AQ72" i="16"/>
  <c r="AP76" i="16"/>
  <c r="AQ76" i="16"/>
  <c r="AP84" i="15"/>
  <c r="AQ84" i="15"/>
  <c r="AQ88" i="17"/>
  <c r="AP88" i="17"/>
  <c r="AQ92" i="16"/>
  <c r="AP92" i="16"/>
  <c r="AM26" i="15"/>
  <c r="AM30" i="17"/>
  <c r="AM34" i="17"/>
  <c r="AM46" i="17"/>
  <c r="AM50" i="15"/>
  <c r="AM58" i="16"/>
  <c r="AM62" i="16"/>
  <c r="AM66" i="17"/>
  <c r="AM74" i="16"/>
  <c r="AM78" i="17"/>
  <c r="AM82" i="17"/>
  <c r="AM90" i="15"/>
  <c r="AM94" i="15"/>
  <c r="AK8" i="17"/>
  <c r="AJ8" i="17"/>
  <c r="AK24" i="17"/>
  <c r="AJ24" i="17"/>
  <c r="AJ32" i="16"/>
  <c r="AK32" i="16"/>
  <c r="AK36" i="17"/>
  <c r="AJ36" i="17"/>
  <c r="AJ40" i="16"/>
  <c r="AK40" i="16"/>
  <c r="AK48" i="15"/>
  <c r="AJ48" i="15"/>
  <c r="AK52" i="17"/>
  <c r="AJ52" i="17"/>
  <c r="AK56" i="17"/>
  <c r="AJ56" i="17"/>
  <c r="AJ64" i="15"/>
  <c r="AK64" i="15"/>
  <c r="AJ68" i="16"/>
  <c r="AK68" i="16"/>
  <c r="AK72" i="17"/>
  <c r="AJ72" i="17"/>
  <c r="AJ80" i="15"/>
  <c r="AK80" i="15"/>
  <c r="AJ84" i="15"/>
  <c r="AK84" i="15"/>
  <c r="AJ88" i="16"/>
  <c r="AK88" i="16"/>
  <c r="AJ6" i="15"/>
  <c r="AK6" i="15"/>
  <c r="AH10" i="17"/>
  <c r="AH14" i="17"/>
  <c r="AH26" i="16"/>
  <c r="AG26" i="16"/>
  <c r="AH30" i="17"/>
  <c r="AG30" i="17"/>
  <c r="AH38" i="17"/>
  <c r="AG38" i="17"/>
  <c r="AH46" i="15"/>
  <c r="AG46" i="15"/>
  <c r="AH54" i="15"/>
  <c r="AG54" i="15"/>
  <c r="AG58" i="17"/>
  <c r="AH58" i="17"/>
  <c r="AG62" i="17"/>
  <c r="AH62" i="17"/>
  <c r="AH70" i="15"/>
  <c r="AG70" i="15"/>
  <c r="AG74" i="16"/>
  <c r="AH74" i="16"/>
  <c r="AG78" i="17"/>
  <c r="AH78" i="17"/>
  <c r="AH86" i="15"/>
  <c r="AG86" i="15"/>
  <c r="AH90" i="17"/>
  <c r="AG90" i="17"/>
  <c r="AG94" i="17"/>
  <c r="AH94" i="17"/>
  <c r="AE16" i="17"/>
  <c r="AD16" i="17"/>
  <c r="AE28" i="17"/>
  <c r="AD28" i="17"/>
  <c r="AE32" i="17"/>
  <c r="AD32" i="17"/>
  <c r="AE48" i="17"/>
  <c r="AD48" i="17"/>
  <c r="AE52" i="16"/>
  <c r="AD52" i="16"/>
  <c r="AE64" i="16"/>
  <c r="AD64" i="16"/>
  <c r="AD68" i="15"/>
  <c r="AE68" i="15"/>
  <c r="AE76" i="15"/>
  <c r="AD76" i="15"/>
  <c r="AD80" i="17"/>
  <c r="AE80" i="17"/>
  <c r="AE84" i="15"/>
  <c r="AD84" i="15"/>
  <c r="AE92" i="16"/>
  <c r="AD92" i="16"/>
  <c r="AZ113" i="16"/>
  <c r="BG113" i="16"/>
  <c r="AE113" i="15"/>
  <c r="BH113" i="15"/>
  <c r="BE15" i="17"/>
  <c r="BF15" i="17"/>
  <c r="BE23" i="17"/>
  <c r="BF23" i="17"/>
  <c r="BE27" i="17"/>
  <c r="BF27" i="17"/>
  <c r="BF39" i="15"/>
  <c r="BE39" i="15"/>
  <c r="BE47" i="15"/>
  <c r="BF47" i="15"/>
  <c r="BF59" i="16"/>
  <c r="BE59" i="16"/>
  <c r="BF63" i="16"/>
  <c r="BE63" i="16"/>
  <c r="BF71" i="16"/>
  <c r="BE71" i="16"/>
  <c r="BF75" i="17"/>
  <c r="BE75" i="17"/>
  <c r="BF79" i="17"/>
  <c r="BE79" i="17"/>
  <c r="BF87" i="15"/>
  <c r="BE87" i="15"/>
  <c r="BF91" i="16"/>
  <c r="BE91" i="16"/>
  <c r="BE95" i="17"/>
  <c r="BF95" i="17"/>
  <c r="BC13" i="16"/>
  <c r="BC17" i="17"/>
  <c r="BB17" i="17"/>
  <c r="BC21" i="17"/>
  <c r="BB21" i="17"/>
  <c r="BB29" i="17"/>
  <c r="BC29" i="17"/>
  <c r="BC33" i="17"/>
  <c r="BB33" i="17"/>
  <c r="BC37" i="17"/>
  <c r="BB37" i="17"/>
  <c r="BB45" i="15"/>
  <c r="BC45" i="15"/>
  <c r="BC49" i="15"/>
  <c r="BB49" i="15"/>
  <c r="BB53" i="17"/>
  <c r="BC53" i="17"/>
  <c r="BB65" i="17"/>
  <c r="BC65" i="17"/>
  <c r="BB69" i="17"/>
  <c r="BC69" i="17"/>
  <c r="BC77" i="15"/>
  <c r="BB77" i="15"/>
  <c r="BB81" i="16"/>
  <c r="BC81" i="16"/>
  <c r="BC85" i="16"/>
  <c r="BB85" i="16"/>
  <c r="BC93" i="15"/>
  <c r="BB93" i="15"/>
  <c r="AZ11" i="17"/>
  <c r="AZ39" i="17"/>
  <c r="AY39" i="17"/>
  <c r="AZ43" i="17"/>
  <c r="AY43" i="17"/>
  <c r="AY51" i="15"/>
  <c r="AZ51" i="15"/>
  <c r="AZ55" i="17"/>
  <c r="AY55" i="17"/>
  <c r="AZ59" i="16"/>
  <c r="AY59" i="16"/>
  <c r="AY67" i="16"/>
  <c r="AZ67" i="16"/>
  <c r="AY71" i="17"/>
  <c r="AZ71" i="17"/>
  <c r="AZ75" i="17"/>
  <c r="AY75" i="17"/>
  <c r="AZ83" i="15"/>
  <c r="AY83" i="15"/>
  <c r="AZ87" i="15"/>
  <c r="AY87" i="15"/>
  <c r="AZ91" i="17"/>
  <c r="AY91" i="17"/>
  <c r="AW13" i="15"/>
  <c r="AW17" i="15"/>
  <c r="AV17" i="15"/>
  <c r="AV29" i="17"/>
  <c r="AW29" i="17"/>
  <c r="AV45" i="17"/>
  <c r="AW45" i="17"/>
  <c r="AW49" i="15"/>
  <c r="AV49" i="15"/>
  <c r="AW57" i="15"/>
  <c r="AV57" i="15"/>
  <c r="AW61" i="17"/>
  <c r="AV61" i="17"/>
  <c r="AV65" i="17"/>
  <c r="AW65" i="17"/>
  <c r="AV77" i="16"/>
  <c r="AW77" i="16"/>
  <c r="AV81" i="16"/>
  <c r="AW81" i="16"/>
  <c r="AV89" i="15"/>
  <c r="AW89" i="15"/>
  <c r="AV93" i="16"/>
  <c r="AW93" i="16"/>
  <c r="AS7" i="17"/>
  <c r="AT7" i="17"/>
  <c r="AS19" i="17"/>
  <c r="AT19" i="17"/>
  <c r="AS23" i="17"/>
  <c r="AT23" i="17"/>
  <c r="AT39" i="17"/>
  <c r="AS39" i="17"/>
  <c r="AT47" i="17"/>
  <c r="AS47" i="17"/>
  <c r="AT51" i="17"/>
  <c r="AS51" i="17"/>
  <c r="AT55" i="17"/>
  <c r="AS55" i="17"/>
  <c r="AT63" i="15"/>
  <c r="AS63" i="15"/>
  <c r="AT67" i="15"/>
  <c r="AS67" i="15"/>
  <c r="AS71" i="16"/>
  <c r="AT71" i="16"/>
  <c r="AT79" i="15"/>
  <c r="AS79" i="15"/>
  <c r="AS83" i="16"/>
  <c r="AT83" i="16"/>
  <c r="AT87" i="17"/>
  <c r="AS87" i="17"/>
  <c r="AT95" i="16"/>
  <c r="AS95" i="16"/>
  <c r="AQ9" i="17"/>
  <c r="AP9" i="17"/>
  <c r="AQ13" i="15"/>
  <c r="AQ21" i="16"/>
  <c r="AP21" i="16"/>
  <c r="AP25" i="17"/>
  <c r="AQ25" i="17"/>
  <c r="AQ29" i="17"/>
  <c r="AP29" i="17"/>
  <c r="AP45" i="15"/>
  <c r="AQ45" i="15"/>
  <c r="AQ57" i="16"/>
  <c r="AP57" i="16"/>
  <c r="AQ61" i="17"/>
  <c r="AP61" i="17"/>
  <c r="AQ69" i="15"/>
  <c r="AP69" i="15"/>
  <c r="AP77" i="17"/>
  <c r="AQ77" i="17"/>
  <c r="AP85" i="15"/>
  <c r="AQ85" i="15"/>
  <c r="AQ89" i="16"/>
  <c r="AP89" i="16"/>
  <c r="AP93" i="17"/>
  <c r="AQ93" i="17"/>
  <c r="AM19" i="17"/>
  <c r="AM31" i="17"/>
  <c r="AM47" i="17"/>
  <c r="AM51" i="16"/>
  <c r="AM59" i="16"/>
  <c r="AM63" i="17"/>
  <c r="AM67" i="15"/>
  <c r="AM79" i="16"/>
  <c r="AM83" i="16"/>
  <c r="AM91" i="15"/>
  <c r="AM95" i="16"/>
  <c r="AJ17" i="16"/>
  <c r="AK17" i="16"/>
  <c r="AJ21" i="16"/>
  <c r="AK21" i="16"/>
  <c r="AK25" i="17"/>
  <c r="AJ25" i="17"/>
  <c r="AK49" i="15"/>
  <c r="AJ49" i="15"/>
  <c r="AK53" i="17"/>
  <c r="AJ53" i="17"/>
  <c r="AJ57" i="16"/>
  <c r="AK57" i="16"/>
  <c r="AJ65" i="15"/>
  <c r="AK65" i="15"/>
  <c r="AK69" i="15"/>
  <c r="AJ69" i="15"/>
  <c r="AK73" i="17"/>
  <c r="AJ73" i="17"/>
  <c r="AJ81" i="17"/>
  <c r="AK81" i="17"/>
  <c r="AK85" i="16"/>
  <c r="AJ85" i="16"/>
  <c r="AJ89" i="16"/>
  <c r="AK89" i="16"/>
  <c r="AG15" i="17"/>
  <c r="AH15" i="17"/>
  <c r="AG27" i="17"/>
  <c r="AH27" i="17"/>
  <c r="AH39" i="15"/>
  <c r="AG39" i="15"/>
  <c r="AG47" i="15"/>
  <c r="AH47" i="15"/>
  <c r="AG59" i="16"/>
  <c r="AH59" i="16"/>
  <c r="AH63" i="17"/>
  <c r="AG63" i="17"/>
  <c r="AH71" i="17"/>
  <c r="AG71" i="17"/>
  <c r="AH79" i="16"/>
  <c r="AG79" i="16"/>
  <c r="AH87" i="15"/>
  <c r="AG87" i="15"/>
  <c r="AG91" i="17"/>
  <c r="AH91" i="17"/>
  <c r="AG95" i="17"/>
  <c r="AH95" i="17"/>
  <c r="AE13" i="16"/>
  <c r="AD17" i="17"/>
  <c r="AE17" i="17"/>
  <c r="AD21" i="17"/>
  <c r="AE21" i="17"/>
  <c r="AD33" i="17"/>
  <c r="AE33" i="17"/>
  <c r="AD37" i="17"/>
  <c r="AE37" i="17"/>
  <c r="AE45" i="16"/>
  <c r="AD45" i="16"/>
  <c r="AE49" i="16"/>
  <c r="AD49" i="16"/>
  <c r="AD53" i="17"/>
  <c r="AE53" i="17"/>
  <c r="AD65" i="17"/>
  <c r="AE65" i="17"/>
  <c r="AD69" i="17"/>
  <c r="AE69" i="17"/>
  <c r="AE77" i="15"/>
  <c r="AD77" i="15"/>
  <c r="AD81" i="15"/>
  <c r="AE81" i="15"/>
  <c r="AE85" i="16"/>
  <c r="AD85" i="16"/>
  <c r="AE89" i="16"/>
  <c r="AD89" i="16"/>
  <c r="AE93" i="17"/>
  <c r="AD93" i="17"/>
  <c r="AS112" i="15"/>
  <c r="AT112" i="15" s="1"/>
  <c r="AS112" i="17"/>
  <c r="AT112" i="17" s="1"/>
  <c r="AS112" i="16"/>
  <c r="AT112" i="16" s="1"/>
  <c r="AP112" i="17"/>
  <c r="AQ112" i="17" s="1"/>
  <c r="AP112" i="15"/>
  <c r="AQ112" i="15" s="1"/>
  <c r="AP112" i="16"/>
  <c r="AQ112" i="16" s="1"/>
  <c r="AE111" i="16"/>
  <c r="BH111" i="16"/>
  <c r="BF20" i="17"/>
  <c r="BE20" i="17"/>
  <c r="BF32" i="16"/>
  <c r="BE32" i="16"/>
  <c r="BF36" i="17"/>
  <c r="BE36" i="17"/>
  <c r="BF48" i="16"/>
  <c r="BE48" i="16"/>
  <c r="BE52" i="17"/>
  <c r="BF52" i="17"/>
  <c r="BE64" i="17"/>
  <c r="BF64" i="17"/>
  <c r="BF68" i="17"/>
  <c r="BE68" i="17"/>
  <c r="BE76" i="15"/>
  <c r="BF76" i="15"/>
  <c r="BF80" i="16"/>
  <c r="BE80" i="16"/>
  <c r="BE84" i="16"/>
  <c r="BF84" i="16"/>
  <c r="BF92" i="15"/>
  <c r="BE92" i="15"/>
  <c r="BE6" i="16"/>
  <c r="BF6" i="16"/>
  <c r="BC10" i="17"/>
  <c r="BC26" i="17"/>
  <c r="BB26" i="17"/>
  <c r="BB38" i="15"/>
  <c r="BC38" i="15"/>
  <c r="BB50" i="15"/>
  <c r="BC50" i="15"/>
  <c r="BB54" i="16"/>
  <c r="BC54" i="16"/>
  <c r="BC58" i="17"/>
  <c r="BB58" i="17"/>
  <c r="BC66" i="16"/>
  <c r="BB66" i="16"/>
  <c r="BB70" i="16"/>
  <c r="BC70" i="16"/>
  <c r="BB74" i="16"/>
  <c r="BC74" i="16"/>
  <c r="BB82" i="15"/>
  <c r="BC82" i="15"/>
  <c r="BC86" i="15"/>
  <c r="BB86" i="15"/>
  <c r="BB90" i="16"/>
  <c r="BC90" i="16"/>
  <c r="AZ32" i="17"/>
  <c r="AY32" i="17"/>
  <c r="AZ40" i="17"/>
  <c r="AY40" i="17"/>
  <c r="AZ48" i="17"/>
  <c r="AY48" i="17"/>
  <c r="AY56" i="17"/>
  <c r="AZ56" i="17"/>
  <c r="AY60" i="17"/>
  <c r="AZ60" i="17"/>
  <c r="AY64" i="17"/>
  <c r="AZ64" i="17"/>
  <c r="AY72" i="15"/>
  <c r="AZ72" i="15"/>
  <c r="AY76" i="15"/>
  <c r="AZ76" i="15"/>
  <c r="AY80" i="16"/>
  <c r="AZ80" i="16"/>
  <c r="AY88" i="15"/>
  <c r="AZ88" i="15"/>
  <c r="AZ92" i="16"/>
  <c r="AY92" i="16"/>
  <c r="AY6" i="17"/>
  <c r="AZ6" i="17"/>
  <c r="AW18" i="17"/>
  <c r="AV18" i="17"/>
  <c r="AW22" i="17"/>
  <c r="AV22" i="17"/>
  <c r="AW38" i="15"/>
  <c r="AV38" i="15"/>
  <c r="AV46" i="16"/>
  <c r="AW46" i="16"/>
  <c r="AW50" i="16"/>
  <c r="AV50" i="16"/>
  <c r="AW54" i="17"/>
  <c r="AV54" i="17"/>
  <c r="AV62" i="15"/>
  <c r="AW62" i="15"/>
  <c r="AW66" i="17"/>
  <c r="AV66" i="17"/>
  <c r="AV70" i="17"/>
  <c r="AW70" i="17"/>
  <c r="AV78" i="15"/>
  <c r="AW78" i="15"/>
  <c r="AV82" i="15"/>
  <c r="AW82" i="15"/>
  <c r="AW86" i="17"/>
  <c r="AV86" i="17"/>
  <c r="AW94" i="15"/>
  <c r="AV94" i="15"/>
  <c r="AS40" i="16"/>
  <c r="AT40" i="16"/>
  <c r="AS44" i="17"/>
  <c r="AT44" i="17"/>
  <c r="AT52" i="15"/>
  <c r="AS52" i="15"/>
  <c r="AS56" i="17"/>
  <c r="AT56" i="17"/>
  <c r="AS68" i="16"/>
  <c r="AT68" i="16"/>
  <c r="AT72" i="17"/>
  <c r="AS72" i="17"/>
  <c r="AS76" i="15"/>
  <c r="AT76" i="15"/>
  <c r="AT84" i="15"/>
  <c r="AS84" i="15"/>
  <c r="AT88" i="16"/>
  <c r="AS88" i="16"/>
  <c r="AT92" i="17"/>
  <c r="AS92" i="17"/>
  <c r="AQ18" i="17"/>
  <c r="AP18" i="17"/>
  <c r="AQ26" i="16"/>
  <c r="AP26" i="16"/>
  <c r="AP34" i="17"/>
  <c r="AQ34" i="17"/>
  <c r="AQ46" i="17"/>
  <c r="AP46" i="17"/>
  <c r="AQ50" i="15"/>
  <c r="AP50" i="15"/>
  <c r="AP58" i="15"/>
  <c r="AQ58" i="15"/>
  <c r="AQ62" i="16"/>
  <c r="AP62" i="16"/>
  <c r="AP66" i="15"/>
  <c r="AQ66" i="15"/>
  <c r="AP74" i="15"/>
  <c r="AQ74" i="15"/>
  <c r="AP78" i="16"/>
  <c r="AQ78" i="16"/>
  <c r="AQ82" i="16"/>
  <c r="AP82" i="16"/>
  <c r="AP90" i="17"/>
  <c r="AQ90" i="17"/>
  <c r="AQ94" i="16"/>
  <c r="AP94" i="16"/>
  <c r="AM8" i="17"/>
  <c r="AM24" i="17"/>
  <c r="AM32" i="15"/>
  <c r="AM40" i="17"/>
  <c r="AM48" i="15"/>
  <c r="AM52" i="16"/>
  <c r="AM56" i="17"/>
  <c r="AM64" i="15"/>
  <c r="AM68" i="17"/>
  <c r="AM72" i="17"/>
  <c r="AM80" i="15"/>
  <c r="AM84" i="17"/>
  <c r="AM88" i="16"/>
  <c r="AM6" i="15"/>
  <c r="AK26" i="15"/>
  <c r="AJ26" i="15"/>
  <c r="AJ30" i="17"/>
  <c r="AK30" i="17"/>
  <c r="AJ34" i="17"/>
  <c r="AK34" i="17"/>
  <c r="AJ46" i="16"/>
  <c r="AK46" i="16"/>
  <c r="AJ50" i="17"/>
  <c r="AK50" i="17"/>
  <c r="AK58" i="15"/>
  <c r="AJ58" i="15"/>
  <c r="AK62" i="16"/>
  <c r="AJ62" i="16"/>
  <c r="AK66" i="15"/>
  <c r="AJ66" i="15"/>
  <c r="AJ74" i="15"/>
  <c r="AK74" i="15"/>
  <c r="AJ78" i="16"/>
  <c r="AK78" i="16"/>
  <c r="AK82" i="17"/>
  <c r="AJ82" i="17"/>
  <c r="AK90" i="16"/>
  <c r="AJ90" i="16"/>
  <c r="AK94" i="17"/>
  <c r="AJ94" i="17"/>
  <c r="AG32" i="15"/>
  <c r="AH32" i="15"/>
  <c r="AH40" i="17"/>
  <c r="AG40" i="17"/>
  <c r="AH48" i="15"/>
  <c r="AG48" i="15"/>
  <c r="AH52" i="15"/>
  <c r="AG52" i="15"/>
  <c r="AG56" i="15"/>
  <c r="AH56" i="15"/>
  <c r="AH64" i="15"/>
  <c r="AG64" i="15"/>
  <c r="AH68" i="16"/>
  <c r="AG68" i="16"/>
  <c r="AG72" i="16"/>
  <c r="AH72" i="16"/>
  <c r="AH80" i="17"/>
  <c r="AG80" i="17"/>
  <c r="AG84" i="16"/>
  <c r="AH84" i="16"/>
  <c r="AH88" i="17"/>
  <c r="AG88" i="17"/>
  <c r="AG6" i="15"/>
  <c r="AH6" i="15"/>
  <c r="AE14" i="17"/>
  <c r="AE26" i="16"/>
  <c r="AD26" i="16"/>
  <c r="AD30" i="17"/>
  <c r="AE30" i="17"/>
  <c r="AD38" i="17"/>
  <c r="AE38" i="17"/>
  <c r="AD46" i="16"/>
  <c r="AE46" i="16"/>
  <c r="AD54" i="16"/>
  <c r="AE54" i="16"/>
  <c r="AD58" i="17"/>
  <c r="AE58" i="17"/>
  <c r="AE62" i="17"/>
  <c r="AD62" i="17"/>
  <c r="AD70" i="15"/>
  <c r="AE70" i="15"/>
  <c r="AD74" i="16"/>
  <c r="AE74" i="16"/>
  <c r="AE78" i="17"/>
  <c r="AD78" i="17"/>
  <c r="AE86" i="17"/>
  <c r="AD86" i="17"/>
  <c r="AD90" i="16"/>
  <c r="AE90" i="16"/>
  <c r="AE94" i="17"/>
  <c r="AD94" i="17"/>
  <c r="AE110" i="16"/>
  <c r="BH110" i="16"/>
  <c r="BE17" i="15"/>
  <c r="BF17" i="15"/>
  <c r="BE21" i="16"/>
  <c r="BF21" i="16"/>
  <c r="BE25" i="17"/>
  <c r="BF25" i="17"/>
  <c r="BF41" i="17"/>
  <c r="BE41" i="17"/>
  <c r="BF49" i="15"/>
  <c r="BE49" i="15"/>
  <c r="BE57" i="16"/>
  <c r="BF57" i="16"/>
  <c r="BF65" i="15"/>
  <c r="BE65" i="15"/>
  <c r="BF69" i="16"/>
  <c r="BE69" i="16"/>
  <c r="BF73" i="17"/>
  <c r="BE73" i="17"/>
  <c r="BF81" i="16"/>
  <c r="BE81" i="16"/>
  <c r="BF85" i="15"/>
  <c r="BE85" i="15"/>
  <c r="BE89" i="17"/>
  <c r="BF89" i="17"/>
  <c r="BC31" i="17"/>
  <c r="BB31" i="17"/>
  <c r="BC35" i="17"/>
  <c r="BB35" i="17"/>
  <c r="BC47" i="17"/>
  <c r="BB47" i="17"/>
  <c r="BC51" i="17"/>
  <c r="BB51" i="17"/>
  <c r="BB59" i="16"/>
  <c r="BC59" i="16"/>
  <c r="BB63" i="15"/>
  <c r="BC63" i="15"/>
  <c r="BB67" i="16"/>
  <c r="BC67" i="16"/>
  <c r="BC79" i="17"/>
  <c r="BB79" i="17"/>
  <c r="BB83" i="17"/>
  <c r="BC83" i="17"/>
  <c r="BB91" i="15"/>
  <c r="BC91" i="15"/>
  <c r="BC95" i="17"/>
  <c r="BB95" i="17"/>
  <c r="AZ17" i="16"/>
  <c r="AY17" i="16"/>
  <c r="AZ21" i="16"/>
  <c r="AY21" i="16"/>
  <c r="AZ25" i="17"/>
  <c r="AY25" i="17"/>
  <c r="AZ33" i="17"/>
  <c r="AY33" i="17"/>
  <c r="AZ41" i="17"/>
  <c r="AY41" i="17"/>
  <c r="AY49" i="15"/>
  <c r="AZ49" i="15"/>
  <c r="AY53" i="17"/>
  <c r="AZ53" i="17"/>
  <c r="AY57" i="17"/>
  <c r="AZ57" i="17"/>
  <c r="AZ65" i="17"/>
  <c r="AY65" i="17"/>
  <c r="AZ69" i="16"/>
  <c r="AY69" i="16"/>
  <c r="AZ73" i="17"/>
  <c r="AY73" i="17"/>
  <c r="AZ81" i="15"/>
  <c r="AY81" i="15"/>
  <c r="AZ85" i="17"/>
  <c r="AY85" i="17"/>
  <c r="AZ89" i="16"/>
  <c r="AY89" i="16"/>
  <c r="AW15" i="17"/>
  <c r="AV15" i="17"/>
  <c r="AW27" i="17"/>
  <c r="AV27" i="17"/>
  <c r="AW39" i="16"/>
  <c r="AV39" i="16"/>
  <c r="AW47" i="17"/>
  <c r="AV47" i="17"/>
  <c r="AW59" i="16"/>
  <c r="AV59" i="16"/>
  <c r="AW63" i="15"/>
  <c r="AV63" i="15"/>
  <c r="AV71" i="16"/>
  <c r="AW71" i="16"/>
  <c r="AV75" i="17"/>
  <c r="AW75" i="17"/>
  <c r="AV79" i="17"/>
  <c r="AW79" i="17"/>
  <c r="AW87" i="16"/>
  <c r="AV87" i="16"/>
  <c r="AW91" i="15"/>
  <c r="AV91" i="15"/>
  <c r="AW95" i="16"/>
  <c r="AV95" i="16"/>
  <c r="AT17" i="15"/>
  <c r="AS17" i="15"/>
  <c r="AT21" i="16"/>
  <c r="AS21" i="16"/>
  <c r="AT33" i="17"/>
  <c r="AS33" i="17"/>
  <c r="AS41" i="17"/>
  <c r="AT41" i="17"/>
  <c r="AT49" i="15"/>
  <c r="AS49" i="15"/>
  <c r="AT53" i="17"/>
  <c r="AS53" i="17"/>
  <c r="AT57" i="17"/>
  <c r="AS57" i="17"/>
  <c r="AT65" i="15"/>
  <c r="AS65" i="15"/>
  <c r="AT69" i="17"/>
  <c r="AS69" i="17"/>
  <c r="AT73" i="17"/>
  <c r="AS73" i="17"/>
  <c r="AT81" i="15"/>
  <c r="AS81" i="15"/>
  <c r="AT85" i="15"/>
  <c r="AS85" i="15"/>
  <c r="AS89" i="17"/>
  <c r="AT89" i="17"/>
  <c r="AP15" i="17"/>
  <c r="AQ15" i="17"/>
  <c r="AQ27" i="17"/>
  <c r="AP27" i="17"/>
  <c r="AQ31" i="17"/>
  <c r="AP31" i="17"/>
  <c r="AQ39" i="15"/>
  <c r="AP39" i="15"/>
  <c r="AP47" i="17"/>
  <c r="AQ47" i="17"/>
  <c r="AQ55" i="17"/>
  <c r="AP55" i="17"/>
  <c r="AP59" i="17"/>
  <c r="AQ59" i="17"/>
  <c r="AP63" i="17"/>
  <c r="AQ63" i="17"/>
  <c r="AQ71" i="16"/>
  <c r="AP71" i="16"/>
  <c r="AP75" i="17"/>
  <c r="AQ75" i="17"/>
  <c r="AP79" i="16"/>
  <c r="AQ79" i="16"/>
  <c r="AQ87" i="15"/>
  <c r="AP87" i="15"/>
  <c r="AP91" i="16"/>
  <c r="AQ91" i="16"/>
  <c r="AQ95" i="16"/>
  <c r="AP95" i="16"/>
  <c r="AM17" i="16"/>
  <c r="AM21" i="17"/>
  <c r="AM29" i="17"/>
  <c r="AM33" i="17"/>
  <c r="AM45" i="16"/>
  <c r="AM49" i="16"/>
  <c r="AM53" i="17"/>
  <c r="AM65" i="16"/>
  <c r="AM69" i="17"/>
  <c r="AM77" i="15"/>
  <c r="AM81" i="15"/>
  <c r="AM85" i="15"/>
  <c r="AM93" i="16"/>
  <c r="AK11" i="17"/>
  <c r="AK23" i="17"/>
  <c r="AJ23" i="17"/>
  <c r="AK39" i="16"/>
  <c r="AJ39" i="16"/>
  <c r="AJ43" i="17"/>
  <c r="AK43" i="17"/>
  <c r="AJ51" i="15"/>
  <c r="AK51" i="15"/>
  <c r="AK55" i="17"/>
  <c r="AJ55" i="17"/>
  <c r="AJ59" i="15"/>
  <c r="AK59" i="15"/>
  <c r="AK67" i="16"/>
  <c r="AJ67" i="16"/>
  <c r="AJ71" i="16"/>
  <c r="AK71" i="16"/>
  <c r="AK75" i="17"/>
  <c r="AJ75" i="17"/>
  <c r="AJ83" i="15"/>
  <c r="AK83" i="15"/>
  <c r="AK87" i="16"/>
  <c r="AJ87" i="16"/>
  <c r="AJ91" i="17"/>
  <c r="AK91" i="17"/>
  <c r="AH13" i="17"/>
  <c r="AG17" i="17"/>
  <c r="AH17" i="17"/>
  <c r="AH29" i="17"/>
  <c r="AG29" i="17"/>
  <c r="AH33" i="17"/>
  <c r="AG33" i="17"/>
  <c r="AG45" i="16"/>
  <c r="AH45" i="16"/>
  <c r="AH49" i="17"/>
  <c r="AG49" i="17"/>
  <c r="AH57" i="15"/>
  <c r="AG57" i="15"/>
  <c r="AG61" i="17"/>
  <c r="AH61" i="17"/>
  <c r="AG65" i="17"/>
  <c r="AH65" i="17"/>
  <c r="AG77" i="16"/>
  <c r="AH77" i="16"/>
  <c r="AG81" i="16"/>
  <c r="AH81" i="16"/>
  <c r="AH89" i="15"/>
  <c r="AG89" i="15"/>
  <c r="AG93" i="17"/>
  <c r="AH93" i="17"/>
  <c r="AE7" i="17"/>
  <c r="AD7" i="17"/>
  <c r="AE23" i="17"/>
  <c r="AD23" i="17"/>
  <c r="AE39" i="17"/>
  <c r="AD39" i="17"/>
  <c r="AD47" i="15"/>
  <c r="AE47" i="15"/>
  <c r="AE51" i="16"/>
  <c r="AD51" i="16"/>
  <c r="AE63" i="16"/>
  <c r="AD63" i="16"/>
  <c r="AE67" i="16"/>
  <c r="AD67" i="16"/>
  <c r="AE71" i="15"/>
  <c r="AD71" i="15"/>
  <c r="AD79" i="15"/>
  <c r="AE79" i="15"/>
  <c r="AD83" i="17"/>
  <c r="AE83" i="17"/>
  <c r="AE87" i="17"/>
  <c r="AD87" i="17"/>
  <c r="AD95" i="15"/>
  <c r="AE95" i="15"/>
  <c r="AZ109" i="16"/>
  <c r="BG109" i="16"/>
  <c r="AE109" i="17"/>
  <c r="BH109" i="17"/>
  <c r="BF18" i="17"/>
  <c r="BE18" i="17"/>
  <c r="BE26" i="17"/>
  <c r="BF26" i="17"/>
  <c r="BF38" i="16"/>
  <c r="BE38" i="16"/>
  <c r="BE42" i="17"/>
  <c r="BF42" i="17"/>
  <c r="BF50" i="16"/>
  <c r="BE50" i="16"/>
  <c r="BE54" i="15"/>
  <c r="BF54" i="15"/>
  <c r="BF58" i="15"/>
  <c r="BE58" i="15"/>
  <c r="BE66" i="16"/>
  <c r="BF66" i="16"/>
  <c r="BE70" i="16"/>
  <c r="BF70" i="16"/>
  <c r="BE74" i="15"/>
  <c r="BF74" i="15"/>
  <c r="BF82" i="16"/>
  <c r="BE82" i="16"/>
  <c r="BF86" i="17"/>
  <c r="BE86" i="17"/>
  <c r="BF90" i="17"/>
  <c r="BE90" i="17"/>
  <c r="BC12" i="17"/>
  <c r="BC28" i="17"/>
  <c r="BB28" i="17"/>
  <c r="BC32" i="17"/>
  <c r="BB32" i="17"/>
  <c r="BC40" i="15"/>
  <c r="BB40" i="15"/>
  <c r="BC44" i="17"/>
  <c r="BB44" i="17"/>
  <c r="BC48" i="16"/>
  <c r="BB48" i="16"/>
  <c r="BB56" i="15"/>
  <c r="BC56" i="15"/>
  <c r="BC64" i="17"/>
  <c r="BB64" i="17"/>
  <c r="BC72" i="15"/>
  <c r="BB72" i="15"/>
  <c r="BB76" i="16"/>
  <c r="BC76" i="16"/>
  <c r="BC80" i="16"/>
  <c r="BB80" i="16"/>
  <c r="BB88" i="16"/>
  <c r="BC88" i="16"/>
  <c r="BB92" i="17"/>
  <c r="BC92" i="17"/>
  <c r="BC6" i="17"/>
  <c r="BB6" i="17"/>
  <c r="AY22" i="17"/>
  <c r="AZ22" i="17"/>
  <c r="AZ38" i="17"/>
  <c r="AY38" i="17"/>
  <c r="AY46" i="16"/>
  <c r="AZ46" i="16"/>
  <c r="AZ50" i="17"/>
  <c r="AY50" i="17"/>
  <c r="AZ54" i="17"/>
  <c r="AY54" i="17"/>
  <c r="AY62" i="15"/>
  <c r="AZ62" i="15"/>
  <c r="AZ66" i="17"/>
  <c r="AY66" i="17"/>
  <c r="AY70" i="15"/>
  <c r="AZ70" i="15"/>
  <c r="AZ78" i="16"/>
  <c r="AY78" i="16"/>
  <c r="AY82" i="17"/>
  <c r="AZ82" i="17"/>
  <c r="AY86" i="17"/>
  <c r="AZ86" i="17"/>
  <c r="AZ94" i="15"/>
  <c r="AY94" i="15"/>
  <c r="AW12" i="17"/>
  <c r="AW40" i="16"/>
  <c r="AV40" i="16"/>
  <c r="AV44" i="17"/>
  <c r="AW44" i="17"/>
  <c r="AV52" i="15"/>
  <c r="AW52" i="15"/>
  <c r="AW56" i="16"/>
  <c r="AV56" i="16"/>
  <c r="AV60" i="17"/>
  <c r="AW60" i="17"/>
  <c r="AW68" i="15"/>
  <c r="AV68" i="15"/>
  <c r="AV72" i="16"/>
  <c r="AW72" i="16"/>
  <c r="AW76" i="16"/>
  <c r="AV76" i="16"/>
  <c r="AV84" i="16"/>
  <c r="AW84" i="16"/>
  <c r="AW88" i="16"/>
  <c r="AV88" i="16"/>
  <c r="AW92" i="16"/>
  <c r="AV92" i="16"/>
  <c r="AS18" i="17"/>
  <c r="AT18" i="17"/>
  <c r="AS26" i="15"/>
  <c r="AT26" i="15"/>
  <c r="AT34" i="17"/>
  <c r="AS34" i="17"/>
  <c r="AT46" i="17"/>
  <c r="AS46" i="17"/>
  <c r="AS50" i="17"/>
  <c r="AT50" i="17"/>
  <c r="AS58" i="15"/>
  <c r="AT58" i="15"/>
  <c r="AT62" i="17"/>
  <c r="AS62" i="17"/>
  <c r="AT66" i="17"/>
  <c r="AS66" i="17"/>
  <c r="AT74" i="15"/>
  <c r="AS74" i="15"/>
  <c r="AS78" i="17"/>
  <c r="AT78" i="17"/>
  <c r="AT82" i="17"/>
  <c r="AS82" i="17"/>
  <c r="AT90" i="15"/>
  <c r="AS90" i="15"/>
  <c r="AT94" i="16"/>
  <c r="AS94" i="16"/>
  <c r="AQ20" i="17"/>
  <c r="AP20" i="17"/>
  <c r="AP32" i="15"/>
  <c r="AQ32" i="15"/>
  <c r="AP36" i="17"/>
  <c r="AQ36" i="17"/>
  <c r="AQ40" i="15"/>
  <c r="AP40" i="15"/>
  <c r="AP48" i="15"/>
  <c r="AQ48" i="15"/>
  <c r="AQ52" i="16"/>
  <c r="AP52" i="16"/>
  <c r="AQ56" i="16"/>
  <c r="AP56" i="16"/>
  <c r="AQ64" i="15"/>
  <c r="AP64" i="15"/>
  <c r="AQ68" i="16"/>
  <c r="AP68" i="16"/>
  <c r="AP72" i="17"/>
  <c r="AQ72" i="17"/>
  <c r="AP80" i="17"/>
  <c r="AQ80" i="17"/>
  <c r="AP84" i="16"/>
  <c r="AQ84" i="16"/>
  <c r="AQ88" i="15"/>
  <c r="AP88" i="15"/>
  <c r="AQ6" i="15"/>
  <c r="AP6" i="15"/>
  <c r="AM26" i="16"/>
  <c r="AM38" i="15"/>
  <c r="AM46" i="15"/>
  <c r="AM54" i="15"/>
  <c r="AM58" i="15"/>
  <c r="AM62" i="17"/>
  <c r="AM70" i="15"/>
  <c r="AM74" i="17"/>
  <c r="AM78" i="15"/>
  <c r="AM86" i="15"/>
  <c r="AM90" i="16"/>
  <c r="AM94" i="16"/>
  <c r="AJ16" i="17"/>
  <c r="AK16" i="17"/>
  <c r="AK20" i="17"/>
  <c r="AJ20" i="17"/>
  <c r="AK28" i="17"/>
  <c r="AJ28" i="17"/>
  <c r="AK32" i="17"/>
  <c r="AJ32" i="17"/>
  <c r="AJ48" i="16"/>
  <c r="AK48" i="16"/>
  <c r="AK52" i="16"/>
  <c r="AJ52" i="16"/>
  <c r="AK64" i="16"/>
  <c r="AJ64" i="16"/>
  <c r="AK68" i="17"/>
  <c r="AJ68" i="17"/>
  <c r="AJ76" i="15"/>
  <c r="AK76" i="15"/>
  <c r="AK80" i="17"/>
  <c r="AJ80" i="17"/>
  <c r="AJ84" i="17"/>
  <c r="AK84" i="17"/>
  <c r="AK92" i="16"/>
  <c r="AJ92" i="16"/>
  <c r="AK6" i="16"/>
  <c r="AJ6" i="16"/>
  <c r="AH26" i="17"/>
  <c r="AG26" i="17"/>
  <c r="AH38" i="16"/>
  <c r="AG38" i="16"/>
  <c r="AH42" i="17"/>
  <c r="AG42" i="17"/>
  <c r="AH50" i="16"/>
  <c r="AG50" i="16"/>
  <c r="AH54" i="16"/>
  <c r="AG54" i="16"/>
  <c r="AG58" i="15"/>
  <c r="AH58" i="15"/>
  <c r="AG66" i="16"/>
  <c r="AH66" i="16"/>
  <c r="AG70" i="16"/>
  <c r="AH70" i="16"/>
  <c r="AH74" i="17"/>
  <c r="AG74" i="17"/>
  <c r="AG82" i="15"/>
  <c r="AH82" i="15"/>
  <c r="AH86" i="16"/>
  <c r="AG86" i="16"/>
  <c r="AH90" i="16"/>
  <c r="AG90" i="16"/>
  <c r="AE12" i="17"/>
  <c r="AE32" i="15"/>
  <c r="AD32" i="15"/>
  <c r="AD40" i="15"/>
  <c r="AE40" i="15"/>
  <c r="AE44" i="17"/>
  <c r="AD44" i="17"/>
  <c r="AE48" i="16"/>
  <c r="AD48" i="16"/>
  <c r="AD56" i="15"/>
  <c r="AE56" i="15"/>
  <c r="AE64" i="17"/>
  <c r="AD64" i="17"/>
  <c r="AE72" i="15"/>
  <c r="AD72" i="15"/>
  <c r="AD76" i="17"/>
  <c r="AE76" i="17"/>
  <c r="AD80" i="16"/>
  <c r="AE80" i="16"/>
  <c r="AD88" i="15"/>
  <c r="AE88" i="15"/>
  <c r="AD92" i="17"/>
  <c r="AE92" i="17"/>
  <c r="AZ113" i="17"/>
  <c r="BG113" i="17"/>
  <c r="BF11" i="17"/>
  <c r="BE19" i="17"/>
  <c r="BF19" i="17"/>
  <c r="BF39" i="16"/>
  <c r="BE39" i="16"/>
  <c r="BF43" i="17"/>
  <c r="BE43" i="17"/>
  <c r="BE51" i="15"/>
  <c r="BF51" i="15"/>
  <c r="BF59" i="17"/>
  <c r="BE59" i="17"/>
  <c r="BF67" i="16"/>
  <c r="BE67" i="16"/>
  <c r="BF71" i="17"/>
  <c r="BE71" i="17"/>
  <c r="BF83" i="17"/>
  <c r="BE83" i="17"/>
  <c r="BF87" i="16"/>
  <c r="BE87" i="16"/>
  <c r="BF91" i="17"/>
  <c r="BE91" i="17"/>
  <c r="BC13" i="15"/>
  <c r="BC17" i="15"/>
  <c r="BB17" i="15"/>
  <c r="BB45" i="16"/>
  <c r="BC45" i="16"/>
  <c r="BB49" i="17"/>
  <c r="BC49" i="17"/>
  <c r="BC57" i="15"/>
  <c r="BB57" i="15"/>
  <c r="BC61" i="17"/>
  <c r="BB61" i="17"/>
  <c r="BC65" i="16"/>
  <c r="BB65" i="16"/>
  <c r="BB77" i="16"/>
  <c r="BC77" i="16"/>
  <c r="BB81" i="17"/>
  <c r="BC81" i="17"/>
  <c r="BC89" i="15"/>
  <c r="BB89" i="15"/>
  <c r="BC93" i="16"/>
  <c r="BB93" i="16"/>
  <c r="AY7" i="17"/>
  <c r="AZ7" i="17"/>
  <c r="AZ23" i="17"/>
  <c r="AY23" i="17"/>
  <c r="AY39" i="15"/>
  <c r="AZ39" i="15"/>
  <c r="AZ47" i="15"/>
  <c r="AY47" i="15"/>
  <c r="AY51" i="16"/>
  <c r="AZ51" i="16"/>
  <c r="AY63" i="15"/>
  <c r="AZ63" i="15"/>
  <c r="AY67" i="17"/>
  <c r="AZ67" i="17"/>
  <c r="AZ71" i="16"/>
  <c r="AY71" i="16"/>
  <c r="AZ79" i="15"/>
  <c r="AY79" i="15"/>
  <c r="AZ83" i="16"/>
  <c r="AY83" i="16"/>
  <c r="AY87" i="17"/>
  <c r="AZ87" i="17"/>
  <c r="AZ95" i="15"/>
  <c r="AY95" i="15"/>
  <c r="AW13" i="17"/>
  <c r="AW21" i="16"/>
  <c r="AV21" i="16"/>
  <c r="AW25" i="17"/>
  <c r="AV25" i="17"/>
  <c r="AW45" i="15"/>
  <c r="AV45" i="15"/>
  <c r="AV57" i="17"/>
  <c r="AW57" i="17"/>
  <c r="AW69" i="15"/>
  <c r="AV69" i="15"/>
  <c r="AV73" i="17"/>
  <c r="AW73" i="17"/>
  <c r="AV77" i="17"/>
  <c r="AW77" i="17"/>
  <c r="AV85" i="15"/>
  <c r="AW85" i="15"/>
  <c r="AV89" i="16"/>
  <c r="AW89" i="16"/>
  <c r="AV93" i="17"/>
  <c r="AW93" i="17"/>
  <c r="AT35" i="17"/>
  <c r="AS35" i="17"/>
  <c r="AT47" i="15"/>
  <c r="AS47" i="15"/>
  <c r="AS51" i="16"/>
  <c r="AT51" i="16"/>
  <c r="AT59" i="15"/>
  <c r="AS59" i="15"/>
  <c r="AS63" i="16"/>
  <c r="AT63" i="16"/>
  <c r="AT67" i="17"/>
  <c r="AS67" i="17"/>
  <c r="AS79" i="16"/>
  <c r="AT79" i="16"/>
  <c r="AS83" i="17"/>
  <c r="AT83" i="17"/>
  <c r="AT91" i="15"/>
  <c r="AS91" i="15"/>
  <c r="AT95" i="15"/>
  <c r="AS95" i="15"/>
  <c r="AP17" i="16"/>
  <c r="AQ17" i="16"/>
  <c r="AP21" i="15"/>
  <c r="AQ21" i="15"/>
  <c r="AQ41" i="17"/>
  <c r="AP41" i="17"/>
  <c r="AQ49" i="16"/>
  <c r="AP49" i="16"/>
  <c r="AQ53" i="17"/>
  <c r="AP53" i="17"/>
  <c r="AQ57" i="17"/>
  <c r="AP57" i="17"/>
  <c r="AQ65" i="15"/>
  <c r="AP65" i="15"/>
  <c r="AQ69" i="16"/>
  <c r="AP69" i="16"/>
  <c r="AP81" i="15"/>
  <c r="AQ81" i="15"/>
  <c r="AP85" i="16"/>
  <c r="AQ85" i="16"/>
  <c r="AQ89" i="17"/>
  <c r="AP89" i="17"/>
  <c r="AM15" i="17"/>
  <c r="AM39" i="16"/>
  <c r="AM47" i="16"/>
  <c r="AM59" i="17"/>
  <c r="AM63" i="15"/>
  <c r="AM71" i="15"/>
  <c r="AM79" i="17"/>
  <c r="AM87" i="15"/>
  <c r="AM91" i="17"/>
  <c r="AM95" i="17"/>
  <c r="AK13" i="16"/>
  <c r="AK17" i="17"/>
  <c r="AJ17" i="17"/>
  <c r="AK21" i="15"/>
  <c r="AJ21" i="15"/>
  <c r="AK37" i="17"/>
  <c r="AJ37" i="17"/>
  <c r="AK45" i="17"/>
  <c r="AJ45" i="17"/>
  <c r="AK49" i="16"/>
  <c r="AJ49" i="16"/>
  <c r="AK65" i="16"/>
  <c r="AJ65" i="16"/>
  <c r="AK69" i="17"/>
  <c r="AJ69" i="17"/>
  <c r="AJ77" i="15"/>
  <c r="AK77" i="15"/>
  <c r="AJ81" i="15"/>
  <c r="AK81" i="15"/>
  <c r="AJ85" i="17"/>
  <c r="AK85" i="17"/>
  <c r="AK93" i="15"/>
  <c r="AJ93" i="15"/>
  <c r="AG7" i="17"/>
  <c r="AH7" i="17"/>
  <c r="AH11" i="17"/>
  <c r="AG23" i="17"/>
  <c r="AH23" i="17"/>
  <c r="AH39" i="16"/>
  <c r="AG39" i="16"/>
  <c r="AH43" i="17"/>
  <c r="AG43" i="17"/>
  <c r="AH51" i="15"/>
  <c r="AG51" i="15"/>
  <c r="AG59" i="17"/>
  <c r="AH59" i="17"/>
  <c r="AH67" i="16"/>
  <c r="AG67" i="16"/>
  <c r="AH71" i="16"/>
  <c r="AG71" i="16"/>
  <c r="AH75" i="17"/>
  <c r="AG75" i="17"/>
  <c r="AH83" i="17"/>
  <c r="AG83" i="17"/>
  <c r="AG87" i="16"/>
  <c r="AH87" i="16"/>
  <c r="AG91" i="16"/>
  <c r="AH91" i="16"/>
  <c r="AE13" i="15"/>
  <c r="AE17" i="15"/>
  <c r="AD17" i="15"/>
  <c r="AD29" i="17"/>
  <c r="AE29" i="17"/>
  <c r="AE45" i="15"/>
  <c r="AD45" i="15"/>
  <c r="AD49" i="17"/>
  <c r="AE49" i="17"/>
  <c r="AE57" i="15"/>
  <c r="AD57" i="15"/>
  <c r="AE61" i="17"/>
  <c r="AD61" i="17"/>
  <c r="AE65" i="16"/>
  <c r="AD65" i="16"/>
  <c r="AD77" i="16"/>
  <c r="AE77" i="16"/>
  <c r="AD81" i="16"/>
  <c r="AE81" i="16"/>
  <c r="AD85" i="17"/>
  <c r="AE85" i="17"/>
  <c r="AD89" i="17"/>
  <c r="AE89" i="17"/>
  <c r="AM112" i="16"/>
  <c r="AN112" i="16" s="1"/>
  <c r="AM112" i="15"/>
  <c r="AN112" i="15" s="1"/>
  <c r="AM112" i="17"/>
  <c r="AN112" i="17" s="1"/>
  <c r="AJ112" i="17"/>
  <c r="AK112" i="17" s="1"/>
  <c r="AJ112" i="15"/>
  <c r="AK112" i="15" s="1"/>
  <c r="AJ112" i="16"/>
  <c r="AK112" i="16" s="1"/>
  <c r="AZ111" i="15"/>
  <c r="BG111" i="15"/>
  <c r="AE111" i="15"/>
  <c r="BH111" i="15"/>
  <c r="BF12" i="17"/>
  <c r="BE16" i="17"/>
  <c r="BF16" i="17"/>
  <c r="BF28" i="17"/>
  <c r="BE28" i="17"/>
  <c r="BF32" i="17"/>
  <c r="BE32" i="17"/>
  <c r="BF40" i="15"/>
  <c r="BE40" i="15"/>
  <c r="BF44" i="17"/>
  <c r="BE44" i="17"/>
  <c r="BE48" i="17"/>
  <c r="BF48" i="17"/>
  <c r="BE56" i="16"/>
  <c r="BF56" i="16"/>
  <c r="BF60" i="17"/>
  <c r="BE60" i="17"/>
  <c r="BE64" i="16"/>
  <c r="BF64" i="16"/>
  <c r="BF72" i="15"/>
  <c r="BE72" i="15"/>
  <c r="BF76" i="16"/>
  <c r="BE76" i="16"/>
  <c r="BE80" i="17"/>
  <c r="BF80" i="17"/>
  <c r="BF88" i="15"/>
  <c r="BE88" i="15"/>
  <c r="BE92" i="16"/>
  <c r="BF92" i="16"/>
  <c r="BF6" i="17"/>
  <c r="BE6" i="17"/>
  <c r="BC22" i="17"/>
  <c r="BB22" i="17"/>
  <c r="BB38" i="16"/>
  <c r="BC38" i="16"/>
  <c r="BC46" i="15"/>
  <c r="BB46" i="15"/>
  <c r="BB50" i="16"/>
  <c r="BC50" i="16"/>
  <c r="BC54" i="17"/>
  <c r="BB54" i="17"/>
  <c r="BB62" i="15"/>
  <c r="BC62" i="15"/>
  <c r="BB66" i="17"/>
  <c r="BC66" i="17"/>
  <c r="BB70" i="17"/>
  <c r="BC70" i="17"/>
  <c r="BC78" i="15"/>
  <c r="BB78" i="15"/>
  <c r="BB82" i="16"/>
  <c r="BC82" i="16"/>
  <c r="BB86" i="17"/>
  <c r="BC86" i="17"/>
  <c r="BB94" i="15"/>
  <c r="BC94" i="15"/>
  <c r="AY8" i="17"/>
  <c r="AZ8" i="17"/>
  <c r="AY24" i="17"/>
  <c r="AZ24" i="17"/>
  <c r="AZ28" i="17"/>
  <c r="AY28" i="17"/>
  <c r="AY40" i="15"/>
  <c r="AZ40" i="15"/>
  <c r="AZ52" i="16"/>
  <c r="AY52" i="16"/>
  <c r="AZ56" i="16"/>
  <c r="AY56" i="16"/>
  <c r="AY68" i="15"/>
  <c r="AZ68" i="15"/>
  <c r="AY72" i="16"/>
  <c r="AZ72" i="16"/>
  <c r="AY76" i="17"/>
  <c r="AZ76" i="17"/>
  <c r="AY84" i="15"/>
  <c r="AZ84" i="15"/>
  <c r="AY88" i="16"/>
  <c r="AZ88" i="16"/>
  <c r="AZ92" i="17"/>
  <c r="AY92" i="17"/>
  <c r="AW14" i="17"/>
  <c r="AV26" i="16"/>
  <c r="AW26" i="16"/>
  <c r="AW34" i="17"/>
  <c r="AV34" i="17"/>
  <c r="AW46" i="15"/>
  <c r="AV46" i="15"/>
  <c r="AW50" i="17"/>
  <c r="AV50" i="17"/>
  <c r="AV58" i="15"/>
  <c r="AW58" i="15"/>
  <c r="AV62" i="16"/>
  <c r="AW62" i="16"/>
  <c r="AW66" i="15"/>
  <c r="AV66" i="15"/>
  <c r="AV74" i="15"/>
  <c r="AW74" i="15"/>
  <c r="AW78" i="16"/>
  <c r="AV78" i="16"/>
  <c r="AW82" i="17"/>
  <c r="AV82" i="17"/>
  <c r="AV90" i="17"/>
  <c r="AW90" i="17"/>
  <c r="AV94" i="16"/>
  <c r="AW94" i="16"/>
  <c r="AT8" i="17"/>
  <c r="AS8" i="17"/>
  <c r="AT20" i="17"/>
  <c r="AS20" i="17"/>
  <c r="AT24" i="17"/>
  <c r="AS24" i="17"/>
  <c r="AS32" i="16"/>
  <c r="AT32" i="16"/>
  <c r="AT40" i="17"/>
  <c r="AS40" i="17"/>
  <c r="AT48" i="15"/>
  <c r="AS48" i="15"/>
  <c r="AT52" i="16"/>
  <c r="AS52" i="16"/>
  <c r="AT56" i="15"/>
  <c r="AS56" i="15"/>
  <c r="AS64" i="16"/>
  <c r="AT64" i="16"/>
  <c r="AT68" i="17"/>
  <c r="AS68" i="17"/>
  <c r="AS72" i="16"/>
  <c r="AT72" i="16"/>
  <c r="AT80" i="15"/>
  <c r="AS80" i="15"/>
  <c r="AT84" i="16"/>
  <c r="AS84" i="16"/>
  <c r="AT88" i="17"/>
  <c r="AS88" i="17"/>
  <c r="AT6" i="15"/>
  <c r="AS6" i="15"/>
  <c r="AQ14" i="17"/>
  <c r="AQ26" i="15"/>
  <c r="AP26" i="15"/>
  <c r="AQ30" i="17"/>
  <c r="AP30" i="17"/>
  <c r="AP38" i="15"/>
  <c r="AQ38" i="15"/>
  <c r="AP46" i="16"/>
  <c r="AQ46" i="16"/>
  <c r="AP54" i="15"/>
  <c r="AQ54" i="15"/>
  <c r="AQ58" i="16"/>
  <c r="AP58" i="16"/>
  <c r="AQ62" i="17"/>
  <c r="AP62" i="17"/>
  <c r="AQ70" i="15"/>
  <c r="AP70" i="15"/>
  <c r="AQ74" i="16"/>
  <c r="AP74" i="16"/>
  <c r="AQ78" i="17"/>
  <c r="AP78" i="17"/>
  <c r="AP86" i="16"/>
  <c r="AQ86" i="16"/>
  <c r="AP90" i="15"/>
  <c r="AQ90" i="15"/>
  <c r="AQ94" i="17"/>
  <c r="AP94" i="17"/>
  <c r="AM20" i="17"/>
  <c r="AM32" i="16"/>
  <c r="AM36" i="17"/>
  <c r="AM48" i="16"/>
  <c r="AM52" i="17"/>
  <c r="AM64" i="16"/>
  <c r="AM68" i="16"/>
  <c r="AM76" i="15"/>
  <c r="AM80" i="16"/>
  <c r="AM84" i="15"/>
  <c r="AM92" i="15"/>
  <c r="AM6" i="16"/>
  <c r="AK10" i="17"/>
  <c r="AK14" i="17"/>
  <c r="AJ26" i="17"/>
  <c r="AK26" i="17"/>
  <c r="AJ38" i="17"/>
  <c r="AK38" i="17"/>
  <c r="AJ42" i="17"/>
  <c r="AK42" i="17"/>
  <c r="AJ46" i="17"/>
  <c r="AK46" i="17"/>
  <c r="AJ54" i="15"/>
  <c r="AK54" i="15"/>
  <c r="AJ58" i="16"/>
  <c r="AK58" i="16"/>
  <c r="AK62" i="17"/>
  <c r="AJ62" i="17"/>
  <c r="AK70" i="16"/>
  <c r="AJ70" i="16"/>
  <c r="AK74" i="16"/>
  <c r="AJ74" i="16"/>
  <c r="AJ78" i="17"/>
  <c r="AK78" i="17"/>
  <c r="AJ86" i="17"/>
  <c r="AK86" i="17"/>
  <c r="AJ90" i="17"/>
  <c r="AK90" i="17"/>
  <c r="AK94" i="16"/>
  <c r="AJ94" i="16"/>
  <c r="AH20" i="17"/>
  <c r="AG20" i="17"/>
  <c r="AG32" i="16"/>
  <c r="AH32" i="16"/>
  <c r="AH36" i="17"/>
  <c r="AG36" i="17"/>
  <c r="AG48" i="16"/>
  <c r="AH48" i="16"/>
  <c r="AH52" i="17"/>
  <c r="AG52" i="17"/>
  <c r="AH64" i="17"/>
  <c r="AG64" i="17"/>
  <c r="AG68" i="15"/>
  <c r="AH68" i="15"/>
  <c r="AH76" i="16"/>
  <c r="AG76" i="16"/>
  <c r="AG80" i="15"/>
  <c r="AH80" i="15"/>
  <c r="AG84" i="17"/>
  <c r="AH84" i="17"/>
  <c r="AH92" i="15"/>
  <c r="AG92" i="15"/>
  <c r="AH6" i="16"/>
  <c r="AG6" i="16"/>
  <c r="AE10" i="17"/>
  <c r="AD10" i="17"/>
  <c r="AE26" i="17"/>
  <c r="AD26" i="17"/>
  <c r="AD38" i="15"/>
  <c r="AE38" i="15"/>
  <c r="AD42" i="17"/>
  <c r="AE42" i="17"/>
  <c r="AE50" i="16"/>
  <c r="AD50" i="16"/>
  <c r="AE54" i="17"/>
  <c r="AD54" i="17"/>
  <c r="AD58" i="15"/>
  <c r="AE58" i="15"/>
  <c r="AE66" i="16"/>
  <c r="AD66" i="16"/>
  <c r="AD70" i="16"/>
  <c r="AE70" i="16"/>
  <c r="AE74" i="17"/>
  <c r="AD74" i="17"/>
  <c r="AD82" i="15"/>
  <c r="AE82" i="15"/>
  <c r="AD86" i="15"/>
  <c r="AE86" i="15"/>
  <c r="AD90" i="17"/>
  <c r="AE90" i="17"/>
  <c r="AZ110" i="17"/>
  <c r="BG110" i="17"/>
  <c r="AE110" i="17"/>
  <c r="BH110" i="17"/>
  <c r="BF13" i="15"/>
  <c r="BF17" i="16"/>
  <c r="BE17" i="16"/>
  <c r="BE21" i="17"/>
  <c r="BF21" i="17"/>
  <c r="BF29" i="17"/>
  <c r="BE29" i="17"/>
  <c r="BF37" i="17"/>
  <c r="BE37" i="17"/>
  <c r="BE45" i="15"/>
  <c r="BF45" i="15"/>
  <c r="BF49" i="16"/>
  <c r="BE49" i="16"/>
  <c r="BE53" i="17"/>
  <c r="BF53" i="17"/>
  <c r="BE65" i="17"/>
  <c r="BF65" i="17"/>
  <c r="BF69" i="17"/>
  <c r="BE69" i="17"/>
  <c r="BE77" i="15"/>
  <c r="BF77" i="15"/>
  <c r="BF81" i="15"/>
  <c r="BE81" i="15"/>
  <c r="BE85" i="17"/>
  <c r="BF85" i="17"/>
  <c r="BE93" i="16"/>
  <c r="BF93" i="16"/>
  <c r="BC7" i="17"/>
  <c r="BB7" i="17"/>
  <c r="BB15" i="17"/>
  <c r="BC15" i="17"/>
  <c r="BC27" i="17"/>
  <c r="BB27" i="17"/>
  <c r="BB39" i="15"/>
  <c r="BC39" i="15"/>
  <c r="BC47" i="16"/>
  <c r="BB47" i="16"/>
  <c r="BC59" i="17"/>
  <c r="BB59" i="17"/>
  <c r="BC63" i="17"/>
  <c r="BB63" i="17"/>
  <c r="BB71" i="15"/>
  <c r="BC71" i="15"/>
  <c r="BB79" i="16"/>
  <c r="BC79" i="16"/>
  <c r="BB87" i="15"/>
  <c r="BC87" i="15"/>
  <c r="BB91" i="16"/>
  <c r="BC91" i="16"/>
  <c r="BC95" i="16"/>
  <c r="BB95" i="16"/>
  <c r="AZ13" i="16"/>
  <c r="AY17" i="17"/>
  <c r="AZ17" i="17"/>
  <c r="AY21" i="15"/>
  <c r="AZ21" i="15"/>
  <c r="AZ37" i="17"/>
  <c r="AY37" i="17"/>
  <c r="AY45" i="15"/>
  <c r="AZ45" i="15"/>
  <c r="AY49" i="16"/>
  <c r="AZ49" i="16"/>
  <c r="AY65" i="15"/>
  <c r="AZ65" i="15"/>
  <c r="AY69" i="17"/>
  <c r="AZ69" i="17"/>
  <c r="AZ77" i="15"/>
  <c r="AY77" i="15"/>
  <c r="AY81" i="16"/>
  <c r="AZ81" i="16"/>
  <c r="AZ85" i="15"/>
  <c r="AY85" i="15"/>
  <c r="AY93" i="15"/>
  <c r="AZ93" i="15"/>
  <c r="AW7" i="17"/>
  <c r="AV7" i="17"/>
  <c r="AW11" i="17"/>
  <c r="AV11" i="17"/>
  <c r="AW23" i="17"/>
  <c r="AV23" i="17"/>
  <c r="AV39" i="15"/>
  <c r="AW39" i="15"/>
  <c r="AW43" i="17"/>
  <c r="AV43" i="17"/>
  <c r="AW51" i="15"/>
  <c r="AV51" i="15"/>
  <c r="AW55" i="17"/>
  <c r="AV55" i="17"/>
  <c r="AV59" i="17"/>
  <c r="AW59" i="17"/>
  <c r="AV67" i="15"/>
  <c r="AW67" i="15"/>
  <c r="AV71" i="15"/>
  <c r="AW71" i="15"/>
  <c r="AV83" i="15"/>
  <c r="AW83" i="15"/>
  <c r="AW87" i="15"/>
  <c r="AV87" i="15"/>
  <c r="AV91" i="17"/>
  <c r="AW91" i="17"/>
  <c r="AT13" i="15"/>
  <c r="AT17" i="16"/>
  <c r="AS17" i="16"/>
  <c r="AS21" i="17"/>
  <c r="AT21" i="17"/>
  <c r="AT29" i="17"/>
  <c r="AS29" i="17"/>
  <c r="AT37" i="17"/>
  <c r="AS37" i="17"/>
  <c r="AT45" i="15"/>
  <c r="AS45" i="15"/>
  <c r="AT49" i="17"/>
  <c r="AS49" i="17"/>
  <c r="AT65" i="16"/>
  <c r="AS65" i="16"/>
  <c r="AT69" i="16"/>
  <c r="AS69" i="16"/>
  <c r="AT77" i="15"/>
  <c r="AS77" i="15"/>
  <c r="AT81" i="16"/>
  <c r="AS81" i="16"/>
  <c r="AT85" i="16"/>
  <c r="AS85" i="16"/>
  <c r="AS93" i="15"/>
  <c r="AT93" i="15"/>
  <c r="AP7" i="17"/>
  <c r="AQ7" i="17"/>
  <c r="AP19" i="17"/>
  <c r="AQ19" i="17"/>
  <c r="AQ23" i="17"/>
  <c r="AP23" i="17"/>
  <c r="AP39" i="17"/>
  <c r="AQ39" i="17"/>
  <c r="AP43" i="17"/>
  <c r="AQ43" i="17"/>
  <c r="AP51" i="15"/>
  <c r="AQ51" i="15"/>
  <c r="AP59" i="15"/>
  <c r="AQ59" i="15"/>
  <c r="AQ67" i="15"/>
  <c r="AP67" i="15"/>
  <c r="AP71" i="17"/>
  <c r="AQ71" i="17"/>
  <c r="AP83" i="16"/>
  <c r="AQ83" i="16"/>
  <c r="AQ87" i="16"/>
  <c r="AP87" i="16"/>
  <c r="AP91" i="17"/>
  <c r="AQ91" i="17"/>
  <c r="AM17" i="17"/>
  <c r="AM45" i="15"/>
  <c r="AM49" i="17"/>
  <c r="AM57" i="15"/>
  <c r="AM65" i="17"/>
  <c r="AM73" i="17"/>
  <c r="AM77" i="16"/>
  <c r="AM81" i="16"/>
  <c r="AM89" i="16"/>
  <c r="AM93" i="17"/>
  <c r="AK7" i="17"/>
  <c r="AJ7" i="17"/>
  <c r="AK19" i="17"/>
  <c r="AJ19" i="17"/>
  <c r="AJ39" i="17"/>
  <c r="AK39" i="17"/>
  <c r="AK47" i="15"/>
  <c r="AJ47" i="15"/>
  <c r="AK51" i="16"/>
  <c r="AJ51" i="16"/>
  <c r="AK63" i="15"/>
  <c r="AJ63" i="15"/>
  <c r="AJ67" i="17"/>
  <c r="AK67" i="17"/>
  <c r="AJ71" i="17"/>
  <c r="AK71" i="17"/>
  <c r="AK79" i="15"/>
  <c r="AJ79" i="15"/>
  <c r="AJ83" i="16"/>
  <c r="AK83" i="16"/>
  <c r="AK87" i="17"/>
  <c r="AJ87" i="17"/>
  <c r="AJ95" i="15"/>
  <c r="AK95" i="15"/>
  <c r="AH13" i="16"/>
  <c r="AH21" i="15"/>
  <c r="AG21" i="15"/>
  <c r="AG45" i="17"/>
  <c r="AH45" i="17"/>
  <c r="AG57" i="17"/>
  <c r="AH57" i="17"/>
  <c r="AG69" i="15"/>
  <c r="AH69" i="15"/>
  <c r="AH73" i="17"/>
  <c r="AG73" i="17"/>
  <c r="AG77" i="17"/>
  <c r="AH77" i="17"/>
  <c r="AG85" i="16"/>
  <c r="AH85" i="16"/>
  <c r="AH89" i="16"/>
  <c r="AG89" i="16"/>
  <c r="AG93" i="16"/>
  <c r="AH93" i="16"/>
  <c r="AD35" i="17"/>
  <c r="AE35" i="17"/>
  <c r="AE47" i="17"/>
  <c r="AD47" i="17"/>
  <c r="AE51" i="17"/>
  <c r="AD51" i="17"/>
  <c r="AD59" i="16"/>
  <c r="AE59" i="16"/>
  <c r="AE63" i="17"/>
  <c r="AD63" i="17"/>
  <c r="AE67" i="17"/>
  <c r="AD67" i="17"/>
  <c r="AD79" i="17"/>
  <c r="AE79" i="17"/>
  <c r="AD83" i="15"/>
  <c r="AE83" i="15"/>
  <c r="AE91" i="15"/>
  <c r="AD91" i="15"/>
  <c r="AE95" i="17"/>
  <c r="AD95" i="17"/>
  <c r="AE109" i="15"/>
  <c r="BH109" i="15"/>
  <c r="BF22" i="17"/>
  <c r="BE22" i="17"/>
  <c r="BE38" i="15"/>
  <c r="BF38" i="15"/>
  <c r="BE46" i="16"/>
  <c r="BF46" i="16"/>
  <c r="BE50" i="17"/>
  <c r="BF50" i="17"/>
  <c r="BE54" i="17"/>
  <c r="BF54" i="17"/>
  <c r="BE62" i="15"/>
  <c r="BF62" i="15"/>
  <c r="BF66" i="17"/>
  <c r="BE66" i="17"/>
  <c r="BE70" i="17"/>
  <c r="BF70" i="17"/>
  <c r="BF78" i="15"/>
  <c r="BE78" i="15"/>
  <c r="BF82" i="17"/>
  <c r="BE82" i="17"/>
  <c r="BF86" i="16"/>
  <c r="BE86" i="16"/>
  <c r="BF94" i="15"/>
  <c r="BE94" i="15"/>
  <c r="BC40" i="16"/>
  <c r="BB40" i="16"/>
  <c r="BC52" i="15"/>
  <c r="BB52" i="15"/>
  <c r="BB56" i="16"/>
  <c r="BC56" i="16"/>
  <c r="BC60" i="17"/>
  <c r="BB60" i="17"/>
  <c r="BB68" i="16"/>
  <c r="BC68" i="16"/>
  <c r="BB72" i="16"/>
  <c r="BC72" i="16"/>
  <c r="BB76" i="15"/>
  <c r="BC76" i="15"/>
  <c r="BB84" i="15"/>
  <c r="BC84" i="15"/>
  <c r="BB88" i="17"/>
  <c r="BC88" i="17"/>
  <c r="BB92" i="15"/>
  <c r="BC92" i="15"/>
  <c r="AZ10" i="17"/>
  <c r="AZ14" i="17"/>
  <c r="AY18" i="17"/>
  <c r="AZ18" i="17"/>
  <c r="AZ26" i="15"/>
  <c r="AY26" i="15"/>
  <c r="AZ34" i="17"/>
  <c r="AY34" i="17"/>
  <c r="AZ46" i="17"/>
  <c r="AY46" i="17"/>
  <c r="AZ50" i="15"/>
  <c r="AY50" i="15"/>
  <c r="AY58" i="15"/>
  <c r="AZ58" i="15"/>
  <c r="AZ62" i="16"/>
  <c r="AY62" i="16"/>
  <c r="AZ66" i="15"/>
  <c r="AY66" i="15"/>
  <c r="AY74" i="16"/>
  <c r="AZ74" i="16"/>
  <c r="AZ78" i="17"/>
  <c r="AY78" i="17"/>
  <c r="AZ82" i="16"/>
  <c r="AY82" i="16"/>
  <c r="AY90" i="15"/>
  <c r="AZ90" i="15"/>
  <c r="AY94" i="16"/>
  <c r="AZ94" i="16"/>
  <c r="AW8" i="17"/>
  <c r="AV8" i="17"/>
  <c r="AV24" i="17"/>
  <c r="AW24" i="17"/>
  <c r="AW32" i="15"/>
  <c r="AV32" i="15"/>
  <c r="AV36" i="17"/>
  <c r="AW36" i="17"/>
  <c r="AV40" i="17"/>
  <c r="AW40" i="17"/>
  <c r="AW48" i="15"/>
  <c r="AV48" i="15"/>
  <c r="AV52" i="17"/>
  <c r="AW52" i="17"/>
  <c r="AW56" i="17"/>
  <c r="AV56" i="17"/>
  <c r="AV64" i="15"/>
  <c r="AW64" i="15"/>
  <c r="AV68" i="16"/>
  <c r="AW68" i="16"/>
  <c r="AV72" i="17"/>
  <c r="AW72" i="17"/>
  <c r="AW80" i="15"/>
  <c r="AV80" i="15"/>
  <c r="AV84" i="17"/>
  <c r="AW84" i="17"/>
  <c r="AV88" i="17"/>
  <c r="AW88" i="17"/>
  <c r="AW6" i="15"/>
  <c r="AV6" i="15"/>
  <c r="AT14" i="17"/>
  <c r="AT26" i="16"/>
  <c r="AS26" i="16"/>
  <c r="AS30" i="17"/>
  <c r="AT30" i="17"/>
  <c r="AT38" i="17"/>
  <c r="AS38" i="17"/>
  <c r="AS42" i="17"/>
  <c r="AT42" i="17"/>
  <c r="AS46" i="16"/>
  <c r="AT46" i="16"/>
  <c r="AS54" i="15"/>
  <c r="AT54" i="15"/>
  <c r="AT58" i="17"/>
  <c r="AS58" i="17"/>
  <c r="AS62" i="15"/>
  <c r="AT62" i="15"/>
  <c r="AT70" i="16"/>
  <c r="AS70" i="16"/>
  <c r="AS74" i="16"/>
  <c r="AT74" i="16"/>
  <c r="AT78" i="16"/>
  <c r="AS78" i="16"/>
  <c r="AS86" i="15"/>
  <c r="AT86" i="15"/>
  <c r="AS90" i="16"/>
  <c r="AT90" i="16"/>
  <c r="AS94" i="17"/>
  <c r="AT94" i="17"/>
  <c r="AP32" i="16"/>
  <c r="AQ32" i="16"/>
  <c r="AQ48" i="16"/>
  <c r="AP48" i="16"/>
  <c r="AQ52" i="17"/>
  <c r="AP52" i="17"/>
  <c r="AP64" i="17"/>
  <c r="AQ64" i="17"/>
  <c r="AQ68" i="17"/>
  <c r="AP68" i="17"/>
  <c r="AP76" i="15"/>
  <c r="AQ76" i="15"/>
  <c r="AP80" i="16"/>
  <c r="AQ80" i="16"/>
  <c r="AQ84" i="17"/>
  <c r="AP84" i="17"/>
  <c r="AP92" i="17"/>
  <c r="AQ92" i="17"/>
  <c r="AQ6" i="16"/>
  <c r="AP6" i="16"/>
  <c r="AM26" i="17"/>
  <c r="AM38" i="16"/>
  <c r="AM42" i="17"/>
  <c r="AM50" i="16"/>
  <c r="AM54" i="16"/>
  <c r="AM58" i="17"/>
  <c r="AM66" i="15"/>
  <c r="AM70" i="16"/>
  <c r="AM74" i="15"/>
  <c r="AM82" i="16"/>
  <c r="AM86" i="16"/>
  <c r="AM90" i="17"/>
  <c r="AK32" i="15"/>
  <c r="AJ32" i="15"/>
  <c r="AJ40" i="15"/>
  <c r="AK40" i="15"/>
  <c r="AK48" i="17"/>
  <c r="AJ48" i="17"/>
  <c r="AK56" i="15"/>
  <c r="AJ56" i="15"/>
  <c r="AK60" i="17"/>
  <c r="AJ60" i="17"/>
  <c r="AK64" i="17"/>
  <c r="AJ64" i="17"/>
  <c r="AK72" i="15"/>
  <c r="AJ72" i="15"/>
  <c r="AK76" i="17"/>
  <c r="AJ76" i="17"/>
  <c r="AK80" i="16"/>
  <c r="AJ80" i="16"/>
  <c r="AJ88" i="15"/>
  <c r="AK88" i="15"/>
  <c r="AJ92" i="17"/>
  <c r="AK92" i="17"/>
  <c r="AK6" i="17"/>
  <c r="AJ6" i="17"/>
  <c r="AH18" i="17"/>
  <c r="AG18" i="17"/>
  <c r="AG22" i="17"/>
  <c r="AH22" i="17"/>
  <c r="AH34" i="17"/>
  <c r="AG34" i="17"/>
  <c r="AG38" i="15"/>
  <c r="AH38" i="15"/>
  <c r="AH46" i="16"/>
  <c r="AG46" i="16"/>
  <c r="AG50" i="17"/>
  <c r="AH50" i="17"/>
  <c r="AG54" i="17"/>
  <c r="AH54" i="17"/>
  <c r="AG62" i="15"/>
  <c r="AH62" i="15"/>
  <c r="AH66" i="17"/>
  <c r="AG66" i="17"/>
  <c r="AG70" i="17"/>
  <c r="AH70" i="17"/>
  <c r="AG78" i="15"/>
  <c r="AH78" i="15"/>
  <c r="AG82" i="16"/>
  <c r="AH82" i="16"/>
  <c r="AH86" i="17"/>
  <c r="AG86" i="17"/>
  <c r="AH94" i="16"/>
  <c r="AG94" i="16"/>
  <c r="AE24" i="17"/>
  <c r="AD24" i="17"/>
  <c r="AE40" i="17"/>
  <c r="AD40" i="17"/>
  <c r="AE52" i="15"/>
  <c r="AD52" i="15"/>
  <c r="AE56" i="17"/>
  <c r="AD56" i="17"/>
  <c r="AE60" i="17"/>
  <c r="AD60" i="17"/>
  <c r="AD68" i="16"/>
  <c r="AE68" i="16"/>
  <c r="AD72" i="17"/>
  <c r="AE72" i="17"/>
  <c r="AE76" i="16"/>
  <c r="AD76" i="16"/>
  <c r="AD84" i="17"/>
  <c r="AE84" i="17"/>
  <c r="AD88" i="16"/>
  <c r="AE88" i="16"/>
  <c r="AD92" i="15"/>
  <c r="AE92" i="15"/>
  <c r="AZ113" i="15"/>
  <c r="BG113" i="15"/>
  <c r="AE113" i="16"/>
  <c r="BH113" i="16"/>
  <c r="BE7" i="17"/>
  <c r="BF7" i="17"/>
  <c r="BF39" i="17"/>
  <c r="BE39" i="17"/>
  <c r="BE47" i="16"/>
  <c r="BF47" i="16"/>
  <c r="BE51" i="16"/>
  <c r="BF51" i="16"/>
  <c r="BE55" i="17"/>
  <c r="BF55" i="17"/>
  <c r="BE63" i="15"/>
  <c r="BF63" i="15"/>
  <c r="BF67" i="15"/>
  <c r="BE67" i="15"/>
  <c r="BE71" i="15"/>
  <c r="BF71" i="15"/>
  <c r="BE79" i="15"/>
  <c r="BF79" i="15"/>
  <c r="BF83" i="15"/>
  <c r="BE83" i="15"/>
  <c r="BF87" i="17"/>
  <c r="BE87" i="17"/>
  <c r="BE95" i="15"/>
  <c r="BF95" i="15"/>
  <c r="BC9" i="17"/>
  <c r="BB9" i="17"/>
  <c r="BC13" i="17"/>
  <c r="BB21" i="16"/>
  <c r="BC21" i="16"/>
  <c r="BC45" i="17"/>
  <c r="BB45" i="17"/>
  <c r="BC57" i="16"/>
  <c r="BB57" i="16"/>
  <c r="BC69" i="15"/>
  <c r="BB69" i="15"/>
  <c r="BB77" i="17"/>
  <c r="BC77" i="17"/>
  <c r="BB85" i="15"/>
  <c r="BC85" i="15"/>
  <c r="BC89" i="16"/>
  <c r="BB89" i="16"/>
  <c r="BC93" i="17"/>
  <c r="BB93" i="17"/>
  <c r="AZ19" i="17"/>
  <c r="AY19" i="17"/>
  <c r="AZ35" i="17"/>
  <c r="AY35" i="17"/>
  <c r="AZ47" i="16"/>
  <c r="AY47" i="16"/>
  <c r="AY51" i="17"/>
  <c r="AZ51" i="17"/>
  <c r="AZ59" i="15"/>
  <c r="AY59" i="15"/>
  <c r="AZ63" i="16"/>
  <c r="AY63" i="16"/>
  <c r="AZ67" i="15"/>
  <c r="AY67" i="15"/>
  <c r="AZ79" i="17"/>
  <c r="AY79" i="17"/>
  <c r="AZ83" i="17"/>
  <c r="AY83" i="17"/>
  <c r="AZ91" i="15"/>
  <c r="AY91" i="15"/>
  <c r="AY95" i="16"/>
  <c r="AZ95" i="16"/>
  <c r="AW9" i="17"/>
  <c r="AV9" i="17"/>
  <c r="AW17" i="16"/>
  <c r="AV17" i="16"/>
  <c r="AV21" i="15"/>
  <c r="AW21" i="15"/>
  <c r="AW41" i="17"/>
  <c r="AV41" i="17"/>
  <c r="AW49" i="16"/>
  <c r="AV49" i="16"/>
  <c r="AW57" i="16"/>
  <c r="AV57" i="16"/>
  <c r="AW65" i="15"/>
  <c r="AV65" i="15"/>
  <c r="AW69" i="16"/>
  <c r="AV69" i="16"/>
  <c r="AV81" i="17"/>
  <c r="AW81" i="17"/>
  <c r="AV85" i="17"/>
  <c r="AW85" i="17"/>
  <c r="AV89" i="17"/>
  <c r="AW89" i="17"/>
  <c r="AS15" i="17"/>
  <c r="AT15" i="17"/>
  <c r="AS27" i="17"/>
  <c r="AT27" i="17"/>
  <c r="AS31" i="17"/>
  <c r="AT31" i="17"/>
  <c r="AT39" i="15"/>
  <c r="AS39" i="15"/>
  <c r="AT47" i="16"/>
  <c r="AS47" i="16"/>
  <c r="AT59" i="16"/>
  <c r="AS59" i="16"/>
  <c r="AT63" i="17"/>
  <c r="AS63" i="17"/>
  <c r="AS71" i="15"/>
  <c r="AT71" i="15"/>
  <c r="AT75" i="17"/>
  <c r="AS75" i="17"/>
  <c r="AT79" i="17"/>
  <c r="AS79" i="17"/>
  <c r="AT87" i="15"/>
  <c r="AS87" i="15"/>
  <c r="AT91" i="16"/>
  <c r="AS91" i="16"/>
  <c r="AS95" i="17"/>
  <c r="AT95" i="17"/>
  <c r="AQ13" i="16"/>
  <c r="AQ17" i="17"/>
  <c r="AP17" i="17"/>
  <c r="AQ21" i="17"/>
  <c r="AP21" i="17"/>
  <c r="AQ37" i="17"/>
  <c r="AP37" i="17"/>
  <c r="AP45" i="16"/>
  <c r="AQ45" i="16"/>
  <c r="AP49" i="15"/>
  <c r="AQ49" i="15"/>
  <c r="AP65" i="17"/>
  <c r="AQ65" i="17"/>
  <c r="AQ69" i="17"/>
  <c r="AP69" i="17"/>
  <c r="AP77" i="15"/>
  <c r="AQ77" i="15"/>
  <c r="AQ81" i="16"/>
  <c r="AP81" i="16"/>
  <c r="AP85" i="17"/>
  <c r="AQ85" i="17"/>
  <c r="AQ93" i="15"/>
  <c r="AP93" i="15"/>
  <c r="AM11" i="17"/>
  <c r="AM27" i="17"/>
  <c r="AM39" i="17"/>
  <c r="AM43" i="17"/>
  <c r="AM51" i="15"/>
  <c r="AM55" i="17"/>
  <c r="AM59" i="15"/>
  <c r="AM67" i="17"/>
  <c r="AM71" i="16"/>
  <c r="AM75" i="17"/>
  <c r="AM83" i="15"/>
  <c r="AM87" i="16"/>
  <c r="AM91" i="16"/>
  <c r="AK13" i="15"/>
  <c r="AJ17" i="15"/>
  <c r="AK17" i="15"/>
  <c r="AJ33" i="17"/>
  <c r="AK33" i="17"/>
  <c r="AJ45" i="16"/>
  <c r="AK45" i="16"/>
  <c r="AK49" i="17"/>
  <c r="AJ49" i="17"/>
  <c r="AJ57" i="15"/>
  <c r="AK57" i="15"/>
  <c r="AJ65" i="17"/>
  <c r="AK65" i="17"/>
  <c r="AJ77" i="16"/>
  <c r="AK77" i="16"/>
  <c r="AK81" i="16"/>
  <c r="AJ81" i="16"/>
  <c r="AJ89" i="15"/>
  <c r="AK89" i="15"/>
  <c r="AK93" i="17"/>
  <c r="AJ93" i="17"/>
  <c r="AH39" i="17"/>
  <c r="AG39" i="17"/>
  <c r="AG47" i="16"/>
  <c r="AH47" i="16"/>
  <c r="AG51" i="16"/>
  <c r="AH51" i="16"/>
  <c r="AG55" i="17"/>
  <c r="AH55" i="17"/>
  <c r="AG63" i="15"/>
  <c r="AH63" i="15"/>
  <c r="AH67" i="17"/>
  <c r="AG67" i="17"/>
  <c r="AG71" i="15"/>
  <c r="AH71" i="15"/>
  <c r="AH79" i="15"/>
  <c r="AG79" i="15"/>
  <c r="AG83" i="15"/>
  <c r="AH83" i="15"/>
  <c r="AH87" i="17"/>
  <c r="AG87" i="17"/>
  <c r="AH95" i="15"/>
  <c r="AG95" i="15"/>
  <c r="AE13" i="17"/>
  <c r="AE21" i="16"/>
  <c r="AD21" i="16"/>
  <c r="AE45" i="17"/>
  <c r="AD45" i="17"/>
  <c r="AE57" i="16"/>
  <c r="AD57" i="16"/>
  <c r="AE69" i="15"/>
  <c r="AD69" i="15"/>
  <c r="AD73" i="17"/>
  <c r="AE73" i="17"/>
  <c r="AD77" i="17"/>
  <c r="AE77" i="17"/>
  <c r="AE81" i="17"/>
  <c r="AD81" i="17"/>
  <c r="AE93" i="15"/>
  <c r="AD93" i="15"/>
  <c r="BE112" i="17"/>
  <c r="BF112" i="17" s="1"/>
  <c r="BE112" i="15"/>
  <c r="BF112" i="15" s="1"/>
  <c r="BE112" i="16"/>
  <c r="BF112" i="16" s="1"/>
  <c r="BB112" i="15"/>
  <c r="BC112" i="15" s="1"/>
  <c r="BB112" i="16"/>
  <c r="BC112" i="16" s="1"/>
  <c r="BB112" i="17"/>
  <c r="BC112" i="17" s="1"/>
  <c r="AD112" i="16"/>
  <c r="AD112" i="17"/>
  <c r="AD112" i="15"/>
  <c r="AZ111" i="17"/>
  <c r="BG111" i="17"/>
  <c r="BE40" i="16"/>
  <c r="BF40" i="16"/>
  <c r="BE52" i="15"/>
  <c r="BF52" i="15"/>
  <c r="BE56" i="15"/>
  <c r="BF56" i="15"/>
  <c r="BE68" i="15"/>
  <c r="BF68" i="15"/>
  <c r="BF72" i="17"/>
  <c r="BE72" i="17"/>
  <c r="BF76" i="17"/>
  <c r="BE76" i="17"/>
  <c r="BF84" i="15"/>
  <c r="BE84" i="15"/>
  <c r="BE88" i="16"/>
  <c r="BF88" i="16"/>
  <c r="BF92" i="17"/>
  <c r="BE92" i="17"/>
  <c r="BC18" i="17"/>
  <c r="BB18" i="17"/>
  <c r="BC26" i="15"/>
  <c r="BB26" i="15"/>
  <c r="BB30" i="17"/>
  <c r="BC30" i="17"/>
  <c r="BB34" i="17"/>
  <c r="BC34" i="17"/>
  <c r="BC46" i="16"/>
  <c r="BB46" i="16"/>
  <c r="BC50" i="17"/>
  <c r="BB50" i="17"/>
  <c r="BB58" i="15"/>
  <c r="BC58" i="15"/>
  <c r="BB62" i="16"/>
  <c r="BC62" i="16"/>
  <c r="BC66" i="15"/>
  <c r="BB66" i="15"/>
  <c r="BB74" i="15"/>
  <c r="BC74" i="15"/>
  <c r="BB78" i="16"/>
  <c r="BC78" i="16"/>
  <c r="BB82" i="17"/>
  <c r="BC82" i="17"/>
  <c r="BB90" i="15"/>
  <c r="BC90" i="15"/>
  <c r="BC94" i="17"/>
  <c r="BB94" i="17"/>
  <c r="AY20" i="17"/>
  <c r="AZ20" i="17"/>
  <c r="AZ32" i="15"/>
  <c r="AY32" i="15"/>
  <c r="AZ36" i="17"/>
  <c r="AY36" i="17"/>
  <c r="AY40" i="16"/>
  <c r="AZ40" i="16"/>
  <c r="AY48" i="15"/>
  <c r="AZ48" i="15"/>
  <c r="AZ52" i="17"/>
  <c r="AY52" i="17"/>
  <c r="AY56" i="15"/>
  <c r="AZ56" i="15"/>
  <c r="AZ64" i="16"/>
  <c r="AY64" i="16"/>
  <c r="AZ68" i="16"/>
  <c r="AY68" i="16"/>
  <c r="AZ72" i="17"/>
  <c r="AY72" i="17"/>
  <c r="AZ80" i="15"/>
  <c r="AY80" i="15"/>
  <c r="AZ84" i="16"/>
  <c r="AY84" i="16"/>
  <c r="AY88" i="17"/>
  <c r="AZ88" i="17"/>
  <c r="AY6" i="15"/>
  <c r="AZ6" i="15"/>
  <c r="AW26" i="15"/>
  <c r="AV26" i="15"/>
  <c r="AV30" i="17"/>
  <c r="AW30" i="17"/>
  <c r="AW38" i="17"/>
  <c r="AV38" i="17"/>
  <c r="AW42" i="17"/>
  <c r="AV42" i="17"/>
  <c r="AW46" i="17"/>
  <c r="AV46" i="17"/>
  <c r="AV54" i="15"/>
  <c r="AW54" i="15"/>
  <c r="AV58" i="16"/>
  <c r="AW58" i="16"/>
  <c r="AW62" i="17"/>
  <c r="AV62" i="17"/>
  <c r="AV70" i="15"/>
  <c r="AW70" i="15"/>
  <c r="AV74" i="16"/>
  <c r="AW74" i="16"/>
  <c r="AW78" i="17"/>
  <c r="AV78" i="17"/>
  <c r="AV86" i="16"/>
  <c r="AW86" i="16"/>
  <c r="AW90" i="15"/>
  <c r="AV90" i="15"/>
  <c r="AW94" i="17"/>
  <c r="AV94" i="17"/>
  <c r="AT16" i="17"/>
  <c r="AS16" i="17"/>
  <c r="AT32" i="17"/>
  <c r="AS32" i="17"/>
  <c r="AT36" i="17"/>
  <c r="AS36" i="17"/>
  <c r="AT48" i="16"/>
  <c r="AS48" i="16"/>
  <c r="AS52" i="17"/>
  <c r="AT52" i="17"/>
  <c r="AS64" i="15"/>
  <c r="AT64" i="15"/>
  <c r="AS68" i="15"/>
  <c r="AT68" i="15"/>
  <c r="AS76" i="16"/>
  <c r="AT76" i="16"/>
  <c r="AT80" i="16"/>
  <c r="AS80" i="16"/>
  <c r="AT84" i="17"/>
  <c r="AS84" i="17"/>
  <c r="AT92" i="15"/>
  <c r="AS92" i="15"/>
  <c r="AT6" i="16"/>
  <c r="AS6" i="16"/>
  <c r="AQ10" i="17"/>
  <c r="AQ26" i="17"/>
  <c r="AP26" i="17"/>
  <c r="AQ38" i="17"/>
  <c r="AP38" i="17"/>
  <c r="AQ42" i="17"/>
  <c r="AP42" i="17"/>
  <c r="AQ50" i="16"/>
  <c r="AP50" i="16"/>
  <c r="AQ54" i="16"/>
  <c r="AP54" i="16"/>
  <c r="AQ58" i="17"/>
  <c r="AP58" i="17"/>
  <c r="AQ66" i="16"/>
  <c r="AP66" i="16"/>
  <c r="AQ70" i="16"/>
  <c r="AP70" i="16"/>
  <c r="AP74" i="17"/>
  <c r="AQ74" i="17"/>
  <c r="AP82" i="15"/>
  <c r="AQ82" i="15"/>
  <c r="AP86" i="17"/>
  <c r="AQ86" i="17"/>
  <c r="AP90" i="16"/>
  <c r="AQ90" i="16"/>
  <c r="AM16" i="17"/>
  <c r="AM28" i="17"/>
  <c r="AM32" i="17"/>
  <c r="AM40" i="15"/>
  <c r="AM48" i="17"/>
  <c r="AM56" i="15"/>
  <c r="AM60" i="17"/>
  <c r="AM64" i="17"/>
  <c r="AM72" i="15"/>
  <c r="AM76" i="16"/>
  <c r="AM80" i="17"/>
  <c r="AM88" i="15"/>
  <c r="AM92" i="16"/>
  <c r="AM6" i="17"/>
  <c r="AJ26" i="16"/>
  <c r="AK26" i="16"/>
  <c r="AJ38" i="15"/>
  <c r="AK38" i="15"/>
  <c r="AK50" i="15"/>
  <c r="AJ50" i="15"/>
  <c r="AK54" i="16"/>
  <c r="AJ54" i="16"/>
  <c r="AJ58" i="17"/>
  <c r="AK58" i="17"/>
  <c r="AK66" i="16"/>
  <c r="AJ66" i="16"/>
  <c r="AJ70" i="17"/>
  <c r="AK70" i="17"/>
  <c r="AJ74" i="17"/>
  <c r="AK74" i="17"/>
  <c r="AJ82" i="15"/>
  <c r="AK82" i="15"/>
  <c r="AK86" i="15"/>
  <c r="AJ86" i="15"/>
  <c r="AJ90" i="15"/>
  <c r="AK90" i="15"/>
  <c r="AH12" i="17"/>
  <c r="AH16" i="17"/>
  <c r="AG16" i="17"/>
  <c r="AH32" i="17"/>
  <c r="AG32" i="17"/>
  <c r="AH40" i="15"/>
  <c r="AG40" i="15"/>
  <c r="AH44" i="17"/>
  <c r="AG44" i="17"/>
  <c r="AH48" i="17"/>
  <c r="AG48" i="17"/>
  <c r="AG56" i="16"/>
  <c r="AH56" i="16"/>
  <c r="AG60" i="17"/>
  <c r="AH60" i="17"/>
  <c r="AH64" i="16"/>
  <c r="AG64" i="16"/>
  <c r="AH72" i="15"/>
  <c r="AG72" i="15"/>
  <c r="AG76" i="17"/>
  <c r="AH76" i="17"/>
  <c r="AH80" i="16"/>
  <c r="AG80" i="16"/>
  <c r="AH88" i="16"/>
  <c r="AG88" i="16"/>
  <c r="AG92" i="16"/>
  <c r="AH92" i="16"/>
  <c r="AG6" i="17"/>
  <c r="AH6" i="17"/>
  <c r="AE22" i="17"/>
  <c r="AD22" i="17"/>
  <c r="AD38" i="16"/>
  <c r="AE38" i="16"/>
  <c r="AE46" i="15"/>
  <c r="AD46" i="15"/>
  <c r="AE50" i="17"/>
  <c r="AD50" i="17"/>
  <c r="AD54" i="15"/>
  <c r="AE54" i="15"/>
  <c r="AE62" i="15"/>
  <c r="AD62" i="15"/>
  <c r="AE66" i="17"/>
  <c r="AD66" i="17"/>
  <c r="AD70" i="17"/>
  <c r="AE70" i="17"/>
  <c r="AD78" i="15"/>
  <c r="AE78" i="15"/>
  <c r="AD82" i="16"/>
  <c r="AE82" i="16"/>
  <c r="AD86" i="16"/>
  <c r="AE86" i="16"/>
  <c r="AE94" i="15"/>
  <c r="AD94" i="15"/>
  <c r="AZ110" i="16"/>
  <c r="BG110" i="16"/>
  <c r="BF13" i="16"/>
  <c r="BE17" i="17"/>
  <c r="BF17" i="17"/>
  <c r="BE33" i="17"/>
  <c r="BF33" i="17"/>
  <c r="BE45" i="16"/>
  <c r="BF45" i="16"/>
  <c r="BE49" i="17"/>
  <c r="BF49" i="17"/>
  <c r="BF57" i="15"/>
  <c r="BE57" i="15"/>
  <c r="BE65" i="16"/>
  <c r="BF65" i="16"/>
  <c r="BF77" i="16"/>
  <c r="BE77" i="16"/>
  <c r="BE81" i="17"/>
  <c r="BF81" i="17"/>
  <c r="BF89" i="15"/>
  <c r="BE89" i="15"/>
  <c r="BE93" i="17"/>
  <c r="BF93" i="17"/>
  <c r="BB11" i="17"/>
  <c r="BC11" i="17"/>
  <c r="BC19" i="17"/>
  <c r="BB19" i="17"/>
  <c r="BC39" i="16"/>
  <c r="BB39" i="16"/>
  <c r="BC43" i="17"/>
  <c r="BB43" i="17"/>
  <c r="BB51" i="15"/>
  <c r="BC51" i="15"/>
  <c r="BB59" i="15"/>
  <c r="BC59" i="15"/>
  <c r="BC67" i="15"/>
  <c r="BB67" i="15"/>
  <c r="BC71" i="16"/>
  <c r="BB71" i="16"/>
  <c r="BC75" i="17"/>
  <c r="BB75" i="17"/>
  <c r="BB83" i="15"/>
  <c r="BC83" i="15"/>
  <c r="BB87" i="16"/>
  <c r="BC87" i="16"/>
  <c r="BB91" i="17"/>
  <c r="BC91" i="17"/>
  <c r="AZ13" i="17"/>
  <c r="AZ17" i="15"/>
  <c r="AY17" i="15"/>
  <c r="AY29" i="17"/>
  <c r="AZ29" i="17"/>
  <c r="AY45" i="17"/>
  <c r="AZ45" i="17"/>
  <c r="AY49" i="17"/>
  <c r="AZ49" i="17"/>
  <c r="AZ57" i="15"/>
  <c r="AY57" i="15"/>
  <c r="AZ65" i="16"/>
  <c r="AY65" i="16"/>
  <c r="AY77" i="16"/>
  <c r="AZ77" i="16"/>
  <c r="AY81" i="17"/>
  <c r="AZ81" i="17"/>
  <c r="AZ89" i="15"/>
  <c r="AY89" i="15"/>
  <c r="AZ93" i="16"/>
  <c r="AY93" i="16"/>
  <c r="AV19" i="17"/>
  <c r="AW19" i="17"/>
  <c r="AW39" i="17"/>
  <c r="AV39" i="17"/>
  <c r="AV47" i="15"/>
  <c r="AW47" i="15"/>
  <c r="AV51" i="16"/>
  <c r="AW51" i="16"/>
  <c r="AW63" i="16"/>
  <c r="AV63" i="16"/>
  <c r="AW67" i="17"/>
  <c r="AV67" i="17"/>
  <c r="AV71" i="17"/>
  <c r="AW71" i="17"/>
  <c r="AW79" i="15"/>
  <c r="AV79" i="15"/>
  <c r="AV83" i="17"/>
  <c r="AW83" i="17"/>
  <c r="AW87" i="17"/>
  <c r="AV87" i="17"/>
  <c r="AW95" i="15"/>
  <c r="AV95" i="15"/>
  <c r="AT13" i="16"/>
  <c r="AS17" i="17"/>
  <c r="AT17" i="17"/>
  <c r="AT45" i="16"/>
  <c r="AS45" i="16"/>
  <c r="AS49" i="16"/>
  <c r="AT49" i="16"/>
  <c r="AS57" i="16"/>
  <c r="AT57" i="16"/>
  <c r="AT61" i="17"/>
  <c r="AS61" i="17"/>
  <c r="AT65" i="17"/>
  <c r="AS65" i="17"/>
  <c r="AT77" i="16"/>
  <c r="AS77" i="16"/>
  <c r="AS81" i="17"/>
  <c r="AT81" i="17"/>
  <c r="AS89" i="16"/>
  <c r="AT89" i="16"/>
  <c r="AS93" i="16"/>
  <c r="AT93" i="16"/>
  <c r="AQ39" i="16"/>
  <c r="AP39" i="16"/>
  <c r="AQ47" i="15"/>
  <c r="AP47" i="15"/>
  <c r="AQ51" i="16"/>
  <c r="AP51" i="16"/>
  <c r="AP63" i="15"/>
  <c r="AQ63" i="15"/>
  <c r="AQ67" i="16"/>
  <c r="AP67" i="16"/>
  <c r="AP71" i="15"/>
  <c r="AQ71" i="15"/>
  <c r="AP79" i="15"/>
  <c r="AQ79" i="15"/>
  <c r="AQ83" i="17"/>
  <c r="AP83" i="17"/>
  <c r="AP87" i="17"/>
  <c r="AQ87" i="17"/>
  <c r="AP95" i="15"/>
  <c r="AQ95" i="15"/>
  <c r="AM21" i="15"/>
  <c r="AM25" i="17"/>
  <c r="AM45" i="17"/>
  <c r="AM57" i="16"/>
  <c r="AM61" i="17"/>
  <c r="AM69" i="15"/>
  <c r="AM77" i="17"/>
  <c r="AM85" i="16"/>
  <c r="AM89" i="15"/>
  <c r="AM93" i="15"/>
  <c r="AK27" i="17"/>
  <c r="AJ27" i="17"/>
  <c r="AJ35" i="17"/>
  <c r="AK35" i="17"/>
  <c r="AK47" i="16"/>
  <c r="AJ47" i="16"/>
  <c r="AK51" i="17"/>
  <c r="AJ51" i="17"/>
  <c r="AJ59" i="16"/>
  <c r="AK59" i="16"/>
  <c r="AK63" i="16"/>
  <c r="AJ63" i="16"/>
  <c r="AJ67" i="15"/>
  <c r="AK67" i="15"/>
  <c r="AJ79" i="17"/>
  <c r="AK79" i="17"/>
  <c r="AK83" i="17"/>
  <c r="AJ83" i="17"/>
  <c r="AJ91" i="15"/>
  <c r="AK91" i="15"/>
  <c r="AK95" i="17"/>
  <c r="AJ95" i="17"/>
  <c r="AG9" i="17"/>
  <c r="AH9" i="17"/>
  <c r="AG17" i="15"/>
  <c r="AH17" i="15"/>
  <c r="AG21" i="16"/>
  <c r="AH21" i="16"/>
  <c r="AG25" i="17"/>
  <c r="AH25" i="17"/>
  <c r="AH41" i="17"/>
  <c r="AG41" i="17"/>
  <c r="AH49" i="15"/>
  <c r="AG49" i="15"/>
  <c r="AG53" i="17"/>
  <c r="AH53" i="17"/>
  <c r="AH57" i="16"/>
  <c r="AG57" i="16"/>
  <c r="AH65" i="15"/>
  <c r="AG65" i="15"/>
  <c r="AH69" i="16"/>
  <c r="AG69" i="16"/>
  <c r="AH81" i="15"/>
  <c r="AG81" i="15"/>
  <c r="AH85" i="17"/>
  <c r="AG85" i="17"/>
  <c r="AG89" i="17"/>
  <c r="AH89" i="17"/>
  <c r="AE15" i="17"/>
  <c r="AD15" i="17"/>
  <c r="AD27" i="17"/>
  <c r="AE27" i="17"/>
  <c r="AE31" i="17"/>
  <c r="AD31" i="17"/>
  <c r="AD39" i="15"/>
  <c r="AE39" i="15"/>
  <c r="AE47" i="16"/>
  <c r="AD47" i="16"/>
  <c r="AE55" i="17"/>
  <c r="AD55" i="17"/>
  <c r="AE59" i="17"/>
  <c r="AD59" i="17"/>
  <c r="AE63" i="15"/>
  <c r="AD63" i="15"/>
  <c r="AD71" i="16"/>
  <c r="AE71" i="16"/>
  <c r="AE75" i="17"/>
  <c r="AD75" i="17"/>
  <c r="AE79" i="16"/>
  <c r="AD79" i="16"/>
  <c r="AD87" i="16"/>
  <c r="AE87" i="16"/>
  <c r="AE91" i="16"/>
  <c r="AD91" i="16"/>
  <c r="AE95" i="16"/>
  <c r="AD95" i="16"/>
  <c r="AZ109" i="17"/>
  <c r="BG109" i="17"/>
  <c r="AE109" i="16"/>
  <c r="BH109" i="16"/>
  <c r="BE26" i="16"/>
  <c r="BF26" i="16"/>
  <c r="BF34" i="17"/>
  <c r="BE34" i="17"/>
  <c r="BE46" i="17"/>
  <c r="BF46" i="17"/>
  <c r="BF50" i="15"/>
  <c r="BE50" i="15"/>
  <c r="BE58" i="16"/>
  <c r="BF58" i="16"/>
  <c r="BE62" i="16"/>
  <c r="BF62" i="16"/>
  <c r="BF66" i="15"/>
  <c r="BE66" i="15"/>
  <c r="BF74" i="16"/>
  <c r="BE74" i="16"/>
  <c r="BF78" i="16"/>
  <c r="BE78" i="16"/>
  <c r="BE82" i="15"/>
  <c r="BF82" i="15"/>
  <c r="BF90" i="15"/>
  <c r="BE90" i="15"/>
  <c r="BE94" i="17"/>
  <c r="BF94" i="17"/>
  <c r="BB8" i="17"/>
  <c r="BC8" i="17"/>
  <c r="BC20" i="17"/>
  <c r="BB20" i="17"/>
  <c r="BC24" i="17"/>
  <c r="BB24" i="17"/>
  <c r="BB32" i="16"/>
  <c r="BC32" i="16"/>
  <c r="BB40" i="17"/>
  <c r="BC40" i="17"/>
  <c r="BC48" i="15"/>
  <c r="BB48" i="15"/>
  <c r="BC52" i="17"/>
  <c r="BB52" i="17"/>
  <c r="BB56" i="17"/>
  <c r="BC56" i="17"/>
  <c r="BC64" i="15"/>
  <c r="BB64" i="15"/>
  <c r="BC68" i="17"/>
  <c r="BB68" i="17"/>
  <c r="BC72" i="17"/>
  <c r="BB72" i="17"/>
  <c r="BB80" i="17"/>
  <c r="BC80" i="17"/>
  <c r="BB84" i="16"/>
  <c r="BC84" i="16"/>
  <c r="BB88" i="15"/>
  <c r="BC88" i="15"/>
  <c r="BB6" i="15"/>
  <c r="BC6" i="15"/>
  <c r="AZ26" i="16"/>
  <c r="AY26" i="16"/>
  <c r="AZ30" i="17"/>
  <c r="AY30" i="17"/>
  <c r="AY38" i="15"/>
  <c r="AZ38" i="15"/>
  <c r="AZ46" i="15"/>
  <c r="AY46" i="15"/>
  <c r="AY54" i="15"/>
  <c r="AZ54" i="15"/>
  <c r="AZ58" i="16"/>
  <c r="AY58" i="16"/>
  <c r="AZ62" i="17"/>
  <c r="AY62" i="17"/>
  <c r="AY70" i="16"/>
  <c r="AZ70" i="16"/>
  <c r="AZ74" i="17"/>
  <c r="AY74" i="17"/>
  <c r="AZ78" i="15"/>
  <c r="AY78" i="15"/>
  <c r="AZ86" i="15"/>
  <c r="AY86" i="15"/>
  <c r="AY90" i="16"/>
  <c r="AZ90" i="16"/>
  <c r="AY94" i="17"/>
  <c r="AZ94" i="17"/>
  <c r="AW20" i="17"/>
  <c r="AV20" i="17"/>
  <c r="AW32" i="16"/>
  <c r="AV32" i="16"/>
  <c r="AW48" i="16"/>
  <c r="AV48" i="16"/>
  <c r="AW52" i="16"/>
  <c r="AV52" i="16"/>
  <c r="AV64" i="16"/>
  <c r="AW64" i="16"/>
  <c r="AV68" i="17"/>
  <c r="AW68" i="17"/>
  <c r="AV76" i="15"/>
  <c r="AW76" i="15"/>
  <c r="AW80" i="17"/>
  <c r="AV80" i="17"/>
  <c r="AW84" i="15"/>
  <c r="AV84" i="15"/>
  <c r="AW92" i="15"/>
  <c r="AV92" i="15"/>
  <c r="AV6" i="16"/>
  <c r="AW6" i="16"/>
  <c r="AT10" i="17"/>
  <c r="AT26" i="17"/>
  <c r="AS26" i="17"/>
  <c r="AT38" i="16"/>
  <c r="AS38" i="16"/>
  <c r="AT50" i="15"/>
  <c r="AS50" i="15"/>
  <c r="AS54" i="16"/>
  <c r="AT54" i="16"/>
  <c r="AT58" i="16"/>
  <c r="AS58" i="16"/>
  <c r="AT66" i="15"/>
  <c r="AS66" i="15"/>
  <c r="AT70" i="17"/>
  <c r="AS70" i="17"/>
  <c r="AT74" i="17"/>
  <c r="AS74" i="17"/>
  <c r="AT82" i="15"/>
  <c r="AS82" i="15"/>
  <c r="AS86" i="17"/>
  <c r="AT86" i="17"/>
  <c r="AT90" i="17"/>
  <c r="AS90" i="17"/>
  <c r="AQ12" i="17"/>
  <c r="AQ16" i="17"/>
  <c r="AP16" i="17"/>
  <c r="AQ28" i="17"/>
  <c r="AP28" i="17"/>
  <c r="AP32" i="17"/>
  <c r="AQ32" i="17"/>
  <c r="AQ40" i="16"/>
  <c r="AP40" i="16"/>
  <c r="AQ44" i="17"/>
  <c r="AP44" i="17"/>
  <c r="AQ48" i="17"/>
  <c r="AP48" i="17"/>
  <c r="AP56" i="15"/>
  <c r="AQ56" i="15"/>
  <c r="AP64" i="16"/>
  <c r="AQ64" i="16"/>
  <c r="AP72" i="15"/>
  <c r="AQ72" i="15"/>
  <c r="AQ76" i="17"/>
  <c r="AP76" i="17"/>
  <c r="AQ80" i="15"/>
  <c r="AP80" i="15"/>
  <c r="AQ88" i="16"/>
  <c r="AP88" i="16"/>
  <c r="AP92" i="15"/>
  <c r="AQ92" i="15"/>
  <c r="AP6" i="17"/>
  <c r="AQ6" i="17"/>
  <c r="AM18" i="17"/>
  <c r="AM22" i="17"/>
  <c r="AM38" i="17"/>
  <c r="AM46" i="16"/>
  <c r="AM50" i="17"/>
  <c r="AM54" i="17"/>
  <c r="AM62" i="15"/>
  <c r="AM66" i="16"/>
  <c r="AM70" i="17"/>
  <c r="AM78" i="16"/>
  <c r="AM82" i="15"/>
  <c r="AM86" i="17"/>
  <c r="AM94" i="17"/>
  <c r="AK12" i="17"/>
  <c r="AK40" i="17"/>
  <c r="AJ40" i="17"/>
  <c r="AK44" i="17"/>
  <c r="AJ44" i="17"/>
  <c r="AJ52" i="15"/>
  <c r="AK52" i="15"/>
  <c r="AJ56" i="16"/>
  <c r="AK56" i="16"/>
  <c r="AK68" i="15"/>
  <c r="AJ68" i="15"/>
  <c r="AK72" i="16"/>
  <c r="AJ72" i="16"/>
  <c r="AJ76" i="16"/>
  <c r="AK76" i="16"/>
  <c r="AJ84" i="16"/>
  <c r="AK84" i="16"/>
  <c r="AK88" i="17"/>
  <c r="AJ88" i="17"/>
  <c r="AJ92" i="15"/>
  <c r="AK92" i="15"/>
  <c r="AG26" i="15"/>
  <c r="AH26" i="15"/>
  <c r="AG46" i="17"/>
  <c r="AH46" i="17"/>
  <c r="AH50" i="15"/>
  <c r="AG50" i="15"/>
  <c r="AG58" i="16"/>
  <c r="AH58" i="16"/>
  <c r="AG62" i="16"/>
  <c r="AH62" i="16"/>
  <c r="AH66" i="15"/>
  <c r="AG66" i="15"/>
  <c r="AG74" i="15"/>
  <c r="AH74" i="15"/>
  <c r="AH78" i="16"/>
  <c r="AG78" i="16"/>
  <c r="AH82" i="17"/>
  <c r="AG82" i="17"/>
  <c r="AH90" i="15"/>
  <c r="AG90" i="15"/>
  <c r="AH94" i="15"/>
  <c r="AG94" i="15"/>
  <c r="AE8" i="17"/>
  <c r="AD8" i="17"/>
  <c r="AE20" i="17"/>
  <c r="AD20" i="17"/>
  <c r="AE32" i="16"/>
  <c r="AD32" i="16"/>
  <c r="AE36" i="17"/>
  <c r="AD36" i="17"/>
  <c r="AE40" i="16"/>
  <c r="AD40" i="16"/>
  <c r="AD48" i="15"/>
  <c r="AE48" i="15"/>
  <c r="AD52" i="17"/>
  <c r="AE52" i="17"/>
  <c r="AD56" i="16"/>
  <c r="AE56" i="16"/>
  <c r="AE64" i="15"/>
  <c r="AD64" i="15"/>
  <c r="AD68" i="17"/>
  <c r="AE68" i="17"/>
  <c r="AE72" i="16"/>
  <c r="AD72" i="16"/>
  <c r="AE80" i="15"/>
  <c r="AD80" i="15"/>
  <c r="AD84" i="16"/>
  <c r="AE84" i="16"/>
  <c r="AE88" i="17"/>
  <c r="AD88" i="17"/>
  <c r="AE113" i="17"/>
  <c r="BH113" i="17"/>
  <c r="BF31" i="17"/>
  <c r="BE31" i="17"/>
  <c r="BF35" i="17"/>
  <c r="BE35" i="17"/>
  <c r="BF47" i="17"/>
  <c r="BE47" i="17"/>
  <c r="BF51" i="17"/>
  <c r="BE51" i="17"/>
  <c r="BF59" i="15"/>
  <c r="BE59" i="15"/>
  <c r="BE63" i="17"/>
  <c r="BF63" i="17"/>
  <c r="BF67" i="17"/>
  <c r="BE67" i="17"/>
  <c r="BE79" i="16"/>
  <c r="BF79" i="16"/>
  <c r="BF83" i="16"/>
  <c r="BE83" i="16"/>
  <c r="BF91" i="15"/>
  <c r="BE91" i="15"/>
  <c r="BE95" i="16"/>
  <c r="BF95" i="16"/>
  <c r="BC17" i="16"/>
  <c r="BB17" i="16"/>
  <c r="BB21" i="15"/>
  <c r="BC21" i="15"/>
  <c r="BC25" i="17"/>
  <c r="BB25" i="17"/>
  <c r="BC41" i="17"/>
  <c r="BB41" i="17"/>
  <c r="BC49" i="16"/>
  <c r="BB49" i="16"/>
  <c r="BC57" i="17"/>
  <c r="BB57" i="17"/>
  <c r="BB65" i="15"/>
  <c r="BC65" i="15"/>
  <c r="BB69" i="16"/>
  <c r="BC69" i="16"/>
  <c r="BB73" i="17"/>
  <c r="BC73" i="17"/>
  <c r="BC81" i="15"/>
  <c r="BB81" i="15"/>
  <c r="BC85" i="17"/>
  <c r="BB85" i="17"/>
  <c r="BB89" i="17"/>
  <c r="BC89" i="17"/>
  <c r="AZ15" i="17"/>
  <c r="AY15" i="17"/>
  <c r="AY27" i="17"/>
  <c r="AZ27" i="17"/>
  <c r="AZ31" i="17"/>
  <c r="AY31" i="17"/>
  <c r="AY39" i="16"/>
  <c r="AZ39" i="16"/>
  <c r="AZ47" i="17"/>
  <c r="AY47" i="17"/>
  <c r="AY59" i="17"/>
  <c r="AZ59" i="17"/>
  <c r="AY63" i="17"/>
  <c r="AZ63" i="17"/>
  <c r="AY71" i="15"/>
  <c r="AZ71" i="15"/>
  <c r="AZ79" i="16"/>
  <c r="AY79" i="16"/>
  <c r="AY87" i="16"/>
  <c r="AZ87" i="16"/>
  <c r="AY91" i="16"/>
  <c r="AZ91" i="16"/>
  <c r="AY95" i="17"/>
  <c r="AZ95" i="17"/>
  <c r="AW13" i="16"/>
  <c r="AW17" i="17"/>
  <c r="AV17" i="17"/>
  <c r="AW21" i="17"/>
  <c r="AV21" i="17"/>
  <c r="AV33" i="17"/>
  <c r="AW33" i="17"/>
  <c r="AV37" i="17"/>
  <c r="AW37" i="17"/>
  <c r="AV45" i="16"/>
  <c r="AW45" i="16"/>
  <c r="AW49" i="17"/>
  <c r="AV49" i="17"/>
  <c r="AW53" i="17"/>
  <c r="AV53" i="17"/>
  <c r="AV65" i="16"/>
  <c r="AW65" i="16"/>
  <c r="AV69" i="17"/>
  <c r="AW69" i="17"/>
  <c r="AW77" i="15"/>
  <c r="AV77" i="15"/>
  <c r="AW81" i="15"/>
  <c r="AV81" i="15"/>
  <c r="AW85" i="16"/>
  <c r="AV85" i="16"/>
  <c r="AW93" i="15"/>
  <c r="AV93" i="15"/>
  <c r="AT11" i="17"/>
  <c r="AS11" i="17"/>
  <c r="AT39" i="16"/>
  <c r="AS39" i="16"/>
  <c r="AT43" i="17"/>
  <c r="AS43" i="17"/>
  <c r="AT51" i="15"/>
  <c r="AS51" i="15"/>
  <c r="AS59" i="17"/>
  <c r="AT59" i="17"/>
  <c r="AT67" i="16"/>
  <c r="AS67" i="16"/>
  <c r="AS71" i="17"/>
  <c r="AT71" i="17"/>
  <c r="AT83" i="15"/>
  <c r="AS83" i="15"/>
  <c r="AS87" i="16"/>
  <c r="AT87" i="16"/>
  <c r="AT91" i="17"/>
  <c r="AS91" i="17"/>
  <c r="AQ13" i="17"/>
  <c r="AQ17" i="15"/>
  <c r="AP17" i="15"/>
  <c r="AQ33" i="17"/>
  <c r="AP33" i="17"/>
  <c r="AQ45" i="17"/>
  <c r="AP45" i="17"/>
  <c r="AQ49" i="17"/>
  <c r="AP49" i="17"/>
  <c r="AQ57" i="15"/>
  <c r="AP57" i="15"/>
  <c r="AQ65" i="16"/>
  <c r="AP65" i="16"/>
  <c r="AP73" i="17"/>
  <c r="AQ73" i="17"/>
  <c r="AP77" i="16"/>
  <c r="AQ77" i="16"/>
  <c r="AQ81" i="17"/>
  <c r="AP81" i="17"/>
  <c r="AP89" i="15"/>
  <c r="AQ89" i="15"/>
  <c r="AP93" i="16"/>
  <c r="AQ93" i="16"/>
  <c r="AM7" i="17"/>
  <c r="AM23" i="17"/>
  <c r="AM35" i="17"/>
  <c r="AM39" i="15"/>
  <c r="AM47" i="15"/>
  <c r="AM51" i="17"/>
  <c r="AM63" i="16"/>
  <c r="AM67" i="16"/>
  <c r="AM71" i="17"/>
  <c r="AM79" i="15"/>
  <c r="AM83" i="17"/>
  <c r="AM87" i="17"/>
  <c r="AM95" i="15"/>
  <c r="AK9" i="17"/>
  <c r="AJ9" i="17"/>
  <c r="AK13" i="17"/>
  <c r="AK21" i="17"/>
  <c r="AJ21" i="17"/>
  <c r="AK29" i="17"/>
  <c r="AJ29" i="17"/>
  <c r="AJ41" i="17"/>
  <c r="AK41" i="17"/>
  <c r="AK45" i="15"/>
  <c r="AJ45" i="15"/>
  <c r="AK57" i="17"/>
  <c r="AJ57" i="17"/>
  <c r="AK61" i="17"/>
  <c r="AJ61" i="17"/>
  <c r="AJ69" i="16"/>
  <c r="AK69" i="16"/>
  <c r="AK77" i="17"/>
  <c r="AJ77" i="17"/>
  <c r="AK85" i="15"/>
  <c r="AJ85" i="15"/>
  <c r="AJ89" i="17"/>
  <c r="AK89" i="17"/>
  <c r="AK93" i="16"/>
  <c r="AJ93" i="16"/>
  <c r="AG19" i="17"/>
  <c r="AH19" i="17"/>
  <c r="AH31" i="17"/>
  <c r="AG31" i="17"/>
  <c r="AH35" i="17"/>
  <c r="AG35" i="17"/>
  <c r="AH47" i="17"/>
  <c r="AG47" i="17"/>
  <c r="AH51" i="17"/>
  <c r="AG51" i="17"/>
  <c r="AH59" i="15"/>
  <c r="AG59" i="15"/>
  <c r="AH63" i="16"/>
  <c r="AG63" i="16"/>
  <c r="AH67" i="15"/>
  <c r="AG67" i="15"/>
  <c r="AH79" i="17"/>
  <c r="AG79" i="17"/>
  <c r="AH83" i="16"/>
  <c r="AG83" i="16"/>
  <c r="AH91" i="15"/>
  <c r="AG91" i="15"/>
  <c r="AH95" i="16"/>
  <c r="AG95" i="16"/>
  <c r="AD9" i="17"/>
  <c r="AE9" i="17"/>
  <c r="AD17" i="16"/>
  <c r="AE17" i="16"/>
  <c r="AD21" i="15"/>
  <c r="AE21" i="15"/>
  <c r="AE25" i="17"/>
  <c r="AD25" i="17"/>
  <c r="AD41" i="17"/>
  <c r="AE41" i="17"/>
  <c r="AD49" i="15"/>
  <c r="AE49" i="15"/>
  <c r="AD57" i="17"/>
  <c r="AE57" i="17"/>
  <c r="AD65" i="15"/>
  <c r="AE65" i="15"/>
  <c r="AE69" i="16"/>
  <c r="AD69" i="16"/>
  <c r="AE85" i="15"/>
  <c r="AD85" i="15"/>
  <c r="AE89" i="15"/>
  <c r="AD89" i="15"/>
  <c r="AD93" i="16"/>
  <c r="AE93" i="16"/>
  <c r="V32" i="14"/>
  <c r="V72" i="14"/>
  <c r="J71" i="14"/>
  <c r="J59" i="14"/>
  <c r="AF76" i="14"/>
  <c r="Z58" i="14"/>
  <c r="BD74" i="14"/>
  <c r="AR82" i="14"/>
  <c r="BD90" i="14"/>
  <c r="L19" i="14"/>
  <c r="AU91" i="14"/>
  <c r="L78" i="14"/>
  <c r="V94" i="14"/>
  <c r="R73" i="14"/>
  <c r="AR73" i="14"/>
  <c r="L44" i="14"/>
  <c r="AU60" i="14"/>
  <c r="L76" i="14"/>
  <c r="P47" i="14"/>
  <c r="P71" i="14"/>
  <c r="AO71" i="14"/>
  <c r="J94" i="14"/>
  <c r="AF94" i="14"/>
  <c r="AI58" i="14"/>
  <c r="L90" i="14"/>
  <c r="AU19" i="14"/>
  <c r="L67" i="14"/>
  <c r="AI67" i="14"/>
  <c r="T75" i="14"/>
  <c r="T83" i="14"/>
  <c r="AX14" i="14"/>
  <c r="L62" i="14"/>
  <c r="AI86" i="14"/>
  <c r="R17" i="14"/>
  <c r="AR17" i="14"/>
  <c r="Z73" i="14"/>
  <c r="BD73" i="14"/>
  <c r="BD81" i="14"/>
  <c r="AU44" i="14"/>
  <c r="L84" i="14"/>
  <c r="AI84" i="14"/>
  <c r="L79" i="14"/>
  <c r="L87" i="14"/>
  <c r="AI87" i="14"/>
  <c r="J15" i="14"/>
  <c r="J88" i="14"/>
  <c r="T18" i="14"/>
  <c r="AU18" i="14"/>
  <c r="T34" i="14"/>
  <c r="AU34" i="14"/>
  <c r="T50" i="14"/>
  <c r="AU50" i="14"/>
  <c r="T66" i="14"/>
  <c r="AU66" i="14"/>
  <c r="T74" i="14"/>
  <c r="AU74" i="14"/>
  <c r="T82" i="14"/>
  <c r="T90" i="14"/>
  <c r="AR32" i="14"/>
  <c r="N43" i="14"/>
  <c r="N75" i="14"/>
  <c r="N83" i="14"/>
  <c r="AL91" i="14"/>
  <c r="P38" i="14"/>
  <c r="AO54" i="14"/>
  <c r="AL78" i="14"/>
  <c r="N94" i="14"/>
  <c r="L33" i="14"/>
  <c r="AI33" i="14"/>
  <c r="L41" i="14"/>
  <c r="Z65" i="14"/>
  <c r="BD65" i="14"/>
  <c r="L73" i="14"/>
  <c r="AL76" i="14"/>
  <c r="R31" i="14"/>
  <c r="AR31" i="14"/>
  <c r="X71" i="14"/>
  <c r="BA71" i="14"/>
  <c r="X79" i="14"/>
  <c r="AO87" i="14"/>
  <c r="AF43" i="14"/>
  <c r="J75" i="14"/>
  <c r="AF70" i="14"/>
  <c r="N58" i="14"/>
  <c r="N74" i="14"/>
  <c r="AL74" i="14"/>
  <c r="AL82" i="14"/>
  <c r="N90" i="14"/>
  <c r="AX19" i="14"/>
  <c r="V43" i="14"/>
  <c r="AX43" i="14"/>
  <c r="AX51" i="14"/>
  <c r="AX67" i="14"/>
  <c r="V75" i="14"/>
  <c r="AX75" i="14"/>
  <c r="AX83" i="14"/>
  <c r="BA38" i="14"/>
  <c r="P86" i="14"/>
  <c r="P94" i="14"/>
  <c r="T25" i="14"/>
  <c r="T57" i="14"/>
  <c r="V36" i="14"/>
  <c r="V60" i="14"/>
  <c r="Z47" i="14"/>
  <c r="AR71" i="14"/>
  <c r="J87" i="14"/>
  <c r="AF87" i="14"/>
  <c r="J58" i="14"/>
  <c r="AF64" i="14"/>
  <c r="AF41" i="14"/>
  <c r="AF60" i="14"/>
  <c r="V26" i="14"/>
  <c r="AX26" i="14"/>
  <c r="V42" i="14"/>
  <c r="AX42" i="14"/>
  <c r="AX58" i="14"/>
  <c r="V74" i="14"/>
  <c r="V90" i="14"/>
  <c r="AO11" i="14"/>
  <c r="P67" i="14"/>
  <c r="P91" i="14"/>
  <c r="X94" i="14"/>
  <c r="N17" i="14"/>
  <c r="AL17" i="14"/>
  <c r="AO12" i="14"/>
  <c r="P28" i="14"/>
  <c r="AO28" i="14"/>
  <c r="P44" i="14"/>
  <c r="AO44" i="14"/>
  <c r="P60" i="14"/>
  <c r="AO60" i="14"/>
  <c r="AO76" i="14"/>
  <c r="L47" i="14"/>
  <c r="AI47" i="14"/>
  <c r="BD63" i="14"/>
  <c r="BD71" i="14"/>
  <c r="Z87" i="14"/>
  <c r="AF14" i="14"/>
  <c r="AF46" i="14"/>
  <c r="AF78" i="14"/>
  <c r="P10" i="14"/>
  <c r="AO10" i="14"/>
  <c r="P58" i="14"/>
  <c r="P82" i="14"/>
  <c r="X27" i="14"/>
  <c r="BA27" i="14"/>
  <c r="BA35" i="14"/>
  <c r="X43" i="14"/>
  <c r="BA43" i="14"/>
  <c r="X91" i="14"/>
  <c r="BA91" i="14"/>
  <c r="Z22" i="14"/>
  <c r="BD22" i="14"/>
  <c r="BD30" i="14"/>
  <c r="Z38" i="14"/>
  <c r="BD38" i="14"/>
  <c r="AR62" i="14"/>
  <c r="AR94" i="14"/>
  <c r="V41" i="14"/>
  <c r="AX41" i="14"/>
  <c r="AX73" i="14"/>
  <c r="V81" i="14"/>
  <c r="AX81" i="14"/>
  <c r="X60" i="14"/>
  <c r="X92" i="14"/>
  <c r="T47" i="14"/>
  <c r="T71" i="14"/>
  <c r="AU71" i="14"/>
  <c r="T79" i="14"/>
  <c r="T87" i="14"/>
  <c r="AF31" i="14"/>
  <c r="J63" i="14"/>
  <c r="AF72" i="14"/>
  <c r="J83" i="14"/>
  <c r="AF83" i="14"/>
  <c r="AF49" i="14"/>
  <c r="J81" i="14"/>
  <c r="X10" i="14"/>
  <c r="BA10" i="14"/>
  <c r="X50" i="14"/>
  <c r="X58" i="14"/>
  <c r="X74" i="14"/>
  <c r="BA82" i="14"/>
  <c r="R19" i="14"/>
  <c r="AR19" i="14"/>
  <c r="R35" i="14"/>
  <c r="AR35" i="14"/>
  <c r="R75" i="14"/>
  <c r="AR83" i="14"/>
  <c r="R91" i="14"/>
  <c r="AI14" i="14"/>
  <c r="AI22" i="14"/>
  <c r="L30" i="14"/>
  <c r="AI30" i="14"/>
  <c r="L54" i="14"/>
  <c r="Z70" i="14"/>
  <c r="Z78" i="14"/>
  <c r="Z86" i="14"/>
  <c r="P17" i="14"/>
  <c r="P25" i="14"/>
  <c r="AO25" i="14"/>
  <c r="P49" i="14"/>
  <c r="AO49" i="14"/>
  <c r="P73" i="14"/>
  <c r="AO73" i="14"/>
  <c r="AO81" i="14"/>
  <c r="R20" i="14"/>
  <c r="AR20" i="14"/>
  <c r="AR28" i="14"/>
  <c r="R36" i="14"/>
  <c r="AR36" i="14"/>
  <c r="R52" i="14"/>
  <c r="AR52" i="14"/>
  <c r="AR60" i="14"/>
  <c r="R68" i="14"/>
  <c r="AR68" i="14"/>
  <c r="R76" i="14"/>
  <c r="AR76" i="14"/>
  <c r="N23" i="14"/>
  <c r="AL23" i="14"/>
  <c r="N39" i="14"/>
  <c r="AL39" i="14"/>
  <c r="N55" i="14"/>
  <c r="AL55" i="14"/>
  <c r="AL71" i="14"/>
  <c r="AL79" i="14"/>
  <c r="AF74" i="14"/>
  <c r="J54" i="14"/>
  <c r="AF86" i="14"/>
  <c r="Z42" i="14"/>
  <c r="R90" i="14"/>
  <c r="AR90" i="14"/>
  <c r="V64" i="14"/>
  <c r="Z35" i="14"/>
  <c r="Z43" i="14"/>
  <c r="BD43" i="14"/>
  <c r="Z67" i="14"/>
  <c r="BD75" i="14"/>
  <c r="BD83" i="14"/>
  <c r="AU38" i="14"/>
  <c r="AU62" i="14"/>
  <c r="T78" i="14"/>
  <c r="BA57" i="14"/>
  <c r="X81" i="14"/>
  <c r="BA81" i="14"/>
  <c r="BD12" i="14"/>
  <c r="BD44" i="14"/>
  <c r="Z76" i="14"/>
  <c r="BD76" i="14"/>
  <c r="Z84" i="14"/>
  <c r="V15" i="14"/>
  <c r="AX15" i="14"/>
  <c r="V31" i="14"/>
  <c r="AX31" i="14"/>
  <c r="AX47" i="14"/>
  <c r="V79" i="14"/>
  <c r="V87" i="14"/>
  <c r="AX87" i="14"/>
  <c r="AO9" i="14"/>
  <c r="AX9" i="14"/>
  <c r="AF9" i="14"/>
  <c r="AR7" i="14"/>
  <c r="AZ113" i="14"/>
  <c r="AZ111" i="14"/>
  <c r="AZ112" i="14"/>
  <c r="AZ115" i="14"/>
  <c r="AM114" i="14"/>
  <c r="AN114" i="14" s="1"/>
  <c r="BB114" i="14"/>
  <c r="BC114" i="14" s="1"/>
  <c r="AV114" i="14"/>
  <c r="AW114" i="14" s="1"/>
  <c r="AP114" i="14"/>
  <c r="AQ114" i="14" s="1"/>
  <c r="AJ114" i="14"/>
  <c r="AK114" i="14" s="1"/>
  <c r="BE114" i="14"/>
  <c r="BF114" i="14" s="1"/>
  <c r="AY114" i="14"/>
  <c r="BG114" i="14" s="1"/>
  <c r="AG114" i="14"/>
  <c r="AH114" i="14" s="1"/>
  <c r="AS114" i="14"/>
  <c r="AT114" i="14" s="1"/>
  <c r="I22" i="10"/>
  <c r="J22" i="10"/>
  <c r="AC57" i="14"/>
  <c r="AC90" i="14"/>
  <c r="AC32" i="14"/>
  <c r="AC46" i="14"/>
  <c r="AC71" i="14"/>
  <c r="AC75" i="14"/>
  <c r="AC54" i="14"/>
  <c r="AC83" i="14"/>
  <c r="AC62" i="14"/>
  <c r="AC91" i="14"/>
  <c r="AC41" i="14"/>
  <c r="AC80" i="14"/>
  <c r="AC82" i="14"/>
  <c r="W89" i="14"/>
  <c r="O89" i="14"/>
  <c r="U89" i="14"/>
  <c r="M89" i="14"/>
  <c r="S89" i="14"/>
  <c r="Y89" i="14"/>
  <c r="Q89" i="14"/>
  <c r="K89" i="14"/>
  <c r="S37" i="14"/>
  <c r="K37" i="14"/>
  <c r="Y37" i="14"/>
  <c r="Q37" i="14"/>
  <c r="W37" i="14"/>
  <c r="O37" i="14"/>
  <c r="U37" i="14"/>
  <c r="M37" i="14"/>
  <c r="S45" i="14"/>
  <c r="K45" i="14"/>
  <c r="Y45" i="14"/>
  <c r="Q45" i="14"/>
  <c r="W45" i="14"/>
  <c r="O45" i="14"/>
  <c r="U45" i="14"/>
  <c r="M45" i="14"/>
  <c r="S53" i="14"/>
  <c r="K53" i="14"/>
  <c r="Y53" i="14"/>
  <c r="Q53" i="14"/>
  <c r="W53" i="14"/>
  <c r="O53" i="14"/>
  <c r="U53" i="14"/>
  <c r="M53" i="14"/>
  <c r="S69" i="14"/>
  <c r="Y69" i="14"/>
  <c r="Q69" i="14"/>
  <c r="W69" i="14"/>
  <c r="O69" i="14"/>
  <c r="U69" i="14"/>
  <c r="M69" i="14"/>
  <c r="K69" i="14"/>
  <c r="S13" i="14"/>
  <c r="K13" i="14"/>
  <c r="Y13" i="14"/>
  <c r="Q13" i="14"/>
  <c r="W13" i="14"/>
  <c r="O13" i="14"/>
  <c r="U13" i="14"/>
  <c r="M13" i="14"/>
  <c r="S77" i="14"/>
  <c r="Y77" i="14"/>
  <c r="Q77" i="14"/>
  <c r="W77" i="14"/>
  <c r="O77" i="14"/>
  <c r="U77" i="14"/>
  <c r="K77" i="14"/>
  <c r="M77" i="14"/>
  <c r="U95" i="14"/>
  <c r="M95" i="14"/>
  <c r="S95" i="14"/>
  <c r="Y95" i="14"/>
  <c r="Q95" i="14"/>
  <c r="W95" i="14"/>
  <c r="O95" i="14"/>
  <c r="K95" i="14"/>
  <c r="S61" i="14"/>
  <c r="Y61" i="14"/>
  <c r="Q61" i="14"/>
  <c r="W61" i="14"/>
  <c r="O61" i="14"/>
  <c r="M61" i="14"/>
  <c r="K61" i="14"/>
  <c r="U61" i="14"/>
  <c r="U6" i="14"/>
  <c r="S6" i="14"/>
  <c r="Y6" i="14"/>
  <c r="Q6" i="14"/>
  <c r="W6" i="14"/>
  <c r="O6" i="14"/>
  <c r="S21" i="14"/>
  <c r="K21" i="14"/>
  <c r="Y21" i="14"/>
  <c r="Q21" i="14"/>
  <c r="W21" i="14"/>
  <c r="O21" i="14"/>
  <c r="U21" i="14"/>
  <c r="M21" i="14"/>
  <c r="S85" i="14"/>
  <c r="Y85" i="14"/>
  <c r="Q85" i="14"/>
  <c r="W85" i="14"/>
  <c r="O85" i="14"/>
  <c r="K85" i="14"/>
  <c r="U85" i="14"/>
  <c r="M85" i="14"/>
  <c r="S29" i="14"/>
  <c r="K29" i="14"/>
  <c r="Y29" i="14"/>
  <c r="Q29" i="14"/>
  <c r="W29" i="14"/>
  <c r="O29" i="14"/>
  <c r="M29" i="14"/>
  <c r="U29" i="14"/>
  <c r="S93" i="14"/>
  <c r="Y93" i="14"/>
  <c r="Q93" i="14"/>
  <c r="W93" i="14"/>
  <c r="O93" i="14"/>
  <c r="M93" i="14"/>
  <c r="K93" i="14"/>
  <c r="U93" i="14"/>
  <c r="I53" i="14"/>
  <c r="G53" i="14"/>
  <c r="I61" i="14"/>
  <c r="G61" i="14"/>
  <c r="I69" i="14"/>
  <c r="G69" i="14"/>
  <c r="I13" i="14"/>
  <c r="G13" i="14"/>
  <c r="I77" i="14"/>
  <c r="G77" i="14"/>
  <c r="I21" i="14"/>
  <c r="G21" i="14"/>
  <c r="I85" i="14"/>
  <c r="G85" i="14"/>
  <c r="I29" i="14"/>
  <c r="G29" i="14"/>
  <c r="I93" i="14"/>
  <c r="G93" i="14"/>
  <c r="G89" i="14"/>
  <c r="I89" i="14"/>
  <c r="I37" i="14"/>
  <c r="G37" i="14"/>
  <c r="I45" i="14"/>
  <c r="G45" i="14"/>
  <c r="C74" i="10"/>
  <c r="D74" i="10" s="1"/>
  <c r="I76" i="10"/>
  <c r="J76" i="10" s="1"/>
  <c r="L87" i="10"/>
  <c r="M87" i="10" s="1"/>
  <c r="L98" i="10"/>
  <c r="M98" i="10" s="1"/>
  <c r="AU15" i="14" l="1"/>
  <c r="V25" i="14"/>
  <c r="AU54" i="14"/>
  <c r="AR84" i="14"/>
  <c r="AT84" i="14" s="1"/>
  <c r="BA66" i="14"/>
  <c r="BA26" i="14"/>
  <c r="BC26" i="14" s="1"/>
  <c r="BA44" i="14"/>
  <c r="AX17" i="14"/>
  <c r="AY17" i="14" s="1"/>
  <c r="BA67" i="14"/>
  <c r="AI31" i="14"/>
  <c r="AJ31" i="14" s="1"/>
  <c r="AX28" i="14"/>
  <c r="BA63" i="14"/>
  <c r="BC63" i="14" s="1"/>
  <c r="AF79" i="14"/>
  <c r="AI49" i="14"/>
  <c r="AJ49" i="14" s="1"/>
  <c r="AI42" i="14"/>
  <c r="AO31" i="14"/>
  <c r="AQ31" i="14" s="1"/>
  <c r="AI83" i="14"/>
  <c r="V24" i="14"/>
  <c r="AC16" i="14"/>
  <c r="AI9" i="14"/>
  <c r="AK9" i="14" s="1"/>
  <c r="AU11" i="14"/>
  <c r="V40" i="14"/>
  <c r="N24" i="14"/>
  <c r="T10" i="14"/>
  <c r="AF10" i="14"/>
  <c r="T26" i="14"/>
  <c r="AC22" i="14"/>
  <c r="AC17" i="14"/>
  <c r="AE17" i="14" s="1"/>
  <c r="AL15" i="14"/>
  <c r="L17" i="14"/>
  <c r="N57" i="14"/>
  <c r="R30" i="14"/>
  <c r="BF109" i="34"/>
  <c r="BG109" i="34" s="1"/>
  <c r="AP108" i="17"/>
  <c r="AQ108" i="17" s="1"/>
  <c r="AY107" i="17"/>
  <c r="AZ107" i="17" s="1"/>
  <c r="BD19" i="14"/>
  <c r="BE19" i="14" s="1"/>
  <c r="P15" i="14"/>
  <c r="BA76" i="14"/>
  <c r="BB76" i="14" s="1"/>
  <c r="AR78" i="14"/>
  <c r="AS78" i="14" s="1"/>
  <c r="AU88" i="14"/>
  <c r="AV88" i="14" s="1"/>
  <c r="BA62" i="14"/>
  <c r="AO35" i="14"/>
  <c r="AP35" i="14" s="1"/>
  <c r="AX82" i="14"/>
  <c r="AY82" i="14" s="1"/>
  <c r="AX35" i="14"/>
  <c r="AY35" i="14" s="1"/>
  <c r="BA32" i="14"/>
  <c r="AI75" i="14"/>
  <c r="AJ75" i="14" s="1"/>
  <c r="Z32" i="14"/>
  <c r="AU64" i="14"/>
  <c r="AV64" i="14" s="1"/>
  <c r="AL87" i="14"/>
  <c r="AI46" i="14"/>
  <c r="AK46" i="14" s="1"/>
  <c r="AO74" i="14"/>
  <c r="AP74" i="14" s="1"/>
  <c r="BD79" i="14"/>
  <c r="BE79" i="14" s="1"/>
  <c r="AU73" i="14"/>
  <c r="AL35" i="14"/>
  <c r="AM35" i="14" s="1"/>
  <c r="AI82" i="14"/>
  <c r="AU84" i="14"/>
  <c r="AV84" i="14" s="1"/>
  <c r="AI81" i="14"/>
  <c r="BD91" i="14"/>
  <c r="BE91" i="14" s="1"/>
  <c r="BD82" i="14"/>
  <c r="BE82" i="14" s="1"/>
  <c r="AF80" i="14"/>
  <c r="AH80" i="14" s="1"/>
  <c r="AO33" i="14"/>
  <c r="BA90" i="14"/>
  <c r="BB90" i="14" s="1"/>
  <c r="BA83" i="14"/>
  <c r="BB83" i="14" s="1"/>
  <c r="AR79" i="14"/>
  <c r="AS79" i="14" s="1"/>
  <c r="AF73" i="14"/>
  <c r="BD57" i="14"/>
  <c r="BE57" i="14" s="1"/>
  <c r="AI94" i="14"/>
  <c r="AJ94" i="14" s="1"/>
  <c r="AX86" i="14"/>
  <c r="AZ86" i="14" s="1"/>
  <c r="AF28" i="14"/>
  <c r="AH28" i="14" s="1"/>
  <c r="AF19" i="14"/>
  <c r="AG19" i="14" s="1"/>
  <c r="P22" i="14"/>
  <c r="AK109" i="26"/>
  <c r="AL109" i="26" s="1"/>
  <c r="AK109" i="33"/>
  <c r="AL109" i="33" s="1"/>
  <c r="BD62" i="14"/>
  <c r="BE62" i="14" s="1"/>
  <c r="AR51" i="14"/>
  <c r="AS51" i="14" s="1"/>
  <c r="AO30" i="14"/>
  <c r="AP30" i="14" s="1"/>
  <c r="AT109" i="34"/>
  <c r="AU109" i="34" s="1"/>
  <c r="BF109" i="33"/>
  <c r="BG109" i="33" s="1"/>
  <c r="AQ109" i="32"/>
  <c r="AR109" i="32" s="1"/>
  <c r="BE108" i="17"/>
  <c r="BF108" i="17" s="1"/>
  <c r="BF109" i="32"/>
  <c r="BG109" i="32" s="1"/>
  <c r="AQ109" i="33"/>
  <c r="AR109" i="33" s="1"/>
  <c r="BC109" i="26"/>
  <c r="BD109" i="26" s="1"/>
  <c r="AK109" i="34"/>
  <c r="AL109" i="34" s="1"/>
  <c r="AC67" i="14"/>
  <c r="AD67" i="14" s="1"/>
  <c r="AO90" i="14"/>
  <c r="AP90" i="14" s="1"/>
  <c r="AU81" i="14"/>
  <c r="AV81" i="14" s="1"/>
  <c r="AL10" i="14"/>
  <c r="AM10" i="14" s="1"/>
  <c r="AI91" i="14"/>
  <c r="AJ91" i="14" s="1"/>
  <c r="T16" i="14"/>
  <c r="AS107" i="17"/>
  <c r="AT107" i="17" s="1"/>
  <c r="AE109" i="26"/>
  <c r="AF109" i="26" s="1"/>
  <c r="AU94" i="14"/>
  <c r="AV94" i="14" s="1"/>
  <c r="AF57" i="14"/>
  <c r="AG57" i="14" s="1"/>
  <c r="AL81" i="14"/>
  <c r="AM81" i="14" s="1"/>
  <c r="AN81" i="14" s="1"/>
  <c r="J16" i="14"/>
  <c r="V71" i="14"/>
  <c r="BD51" i="14"/>
  <c r="BF51" i="14" s="1"/>
  <c r="AR74" i="14"/>
  <c r="AS74" i="14" s="1"/>
  <c r="AR86" i="14"/>
  <c r="AS86" i="14" s="1"/>
  <c r="Z46" i="14"/>
  <c r="BA75" i="14"/>
  <c r="BC75" i="14" s="1"/>
  <c r="AO84" i="14"/>
  <c r="AP84" i="14" s="1"/>
  <c r="BA86" i="14"/>
  <c r="BB86" i="14" s="1"/>
  <c r="AO75" i="14"/>
  <c r="AP75" i="14" s="1"/>
  <c r="Z72" i="14"/>
  <c r="J90" i="14"/>
  <c r="R87" i="14"/>
  <c r="AX76" i="14"/>
  <c r="AY76" i="14" s="1"/>
  <c r="J35" i="14"/>
  <c r="L71" i="14"/>
  <c r="L63" i="14"/>
  <c r="L57" i="14"/>
  <c r="AC48" i="14"/>
  <c r="AD48" i="14" s="1"/>
  <c r="BA73" i="14"/>
  <c r="BC73" i="14" s="1"/>
  <c r="BA49" i="14"/>
  <c r="BB49" i="14" s="1"/>
  <c r="AX80" i="14"/>
  <c r="AZ80" i="14" s="1"/>
  <c r="AC30" i="14"/>
  <c r="AD30" i="14" s="1"/>
  <c r="AX30" i="14"/>
  <c r="AZ30" i="14" s="1"/>
  <c r="AF25" i="14"/>
  <c r="AG25" i="14" s="1"/>
  <c r="AE109" i="32"/>
  <c r="AF109" i="32" s="1"/>
  <c r="BC109" i="34"/>
  <c r="BD109" i="34" s="1"/>
  <c r="AW109" i="32"/>
  <c r="AX109" i="32" s="1"/>
  <c r="AT108" i="32"/>
  <c r="AU108" i="32" s="1"/>
  <c r="BC109" i="33"/>
  <c r="BD109" i="33" s="1"/>
  <c r="AW109" i="34"/>
  <c r="AX109" i="34" s="1"/>
  <c r="AN109" i="26"/>
  <c r="AO109" i="26" s="1"/>
  <c r="AN109" i="34"/>
  <c r="AO109" i="34" s="1"/>
  <c r="BF108" i="34"/>
  <c r="BG108" i="34" s="1"/>
  <c r="J115" i="26"/>
  <c r="N7" i="14"/>
  <c r="BA17" i="14"/>
  <c r="BB17" i="14" s="1"/>
  <c r="T86" i="14"/>
  <c r="AF91" i="14"/>
  <c r="AG91" i="14" s="1"/>
  <c r="AI15" i="14"/>
  <c r="AJ15" i="14" s="1"/>
  <c r="AL73" i="14"/>
  <c r="AM73" i="14" s="1"/>
  <c r="AN73" i="14" s="1"/>
  <c r="AO78" i="14"/>
  <c r="AP78" i="14" s="1"/>
  <c r="AR49" i="14"/>
  <c r="AS49" i="14" s="1"/>
  <c r="AL59" i="14"/>
  <c r="AM59" i="14" s="1"/>
  <c r="AU58" i="14"/>
  <c r="AV58" i="14" s="1"/>
  <c r="BA15" i="14"/>
  <c r="BB15" i="14" s="1"/>
  <c r="AU76" i="14"/>
  <c r="AV76" i="14" s="1"/>
  <c r="X87" i="14"/>
  <c r="AO32" i="14"/>
  <c r="AP32" i="14" s="1"/>
  <c r="AC25" i="14"/>
  <c r="AD25" i="14" s="1"/>
  <c r="BD94" i="14"/>
  <c r="BE94" i="14" s="1"/>
  <c r="AO42" i="14"/>
  <c r="AQ42" i="14" s="1"/>
  <c r="AO83" i="14"/>
  <c r="AP83" i="14" s="1"/>
  <c r="AX59" i="14"/>
  <c r="AY59" i="14" s="1"/>
  <c r="R81" i="14"/>
  <c r="AX70" i="14"/>
  <c r="AZ70" i="14" s="1"/>
  <c r="BA47" i="14"/>
  <c r="BB47" i="14" s="1"/>
  <c r="V78" i="14"/>
  <c r="AI26" i="14"/>
  <c r="AJ26" i="14" s="1"/>
  <c r="AO79" i="14"/>
  <c r="AQ79" i="14" s="1"/>
  <c r="Z8" i="14"/>
  <c r="N40" i="14"/>
  <c r="BA41" i="14"/>
  <c r="BB41" i="14" s="1"/>
  <c r="BD27" i="14"/>
  <c r="BE27" i="14" s="1"/>
  <c r="AL47" i="14"/>
  <c r="AM47" i="14" s="1"/>
  <c r="AR59" i="14"/>
  <c r="AT59" i="14" s="1"/>
  <c r="AL26" i="14"/>
  <c r="AM26" i="14" s="1"/>
  <c r="AF82" i="14"/>
  <c r="AG82" i="14" s="1"/>
  <c r="V8" i="14"/>
  <c r="AC43" i="14"/>
  <c r="AE43" i="14" s="1"/>
  <c r="AC70" i="14"/>
  <c r="AD70" i="14" s="1"/>
  <c r="BA78" i="14"/>
  <c r="BB78" i="14" s="1"/>
  <c r="V91" i="14"/>
  <c r="AL86" i="14"/>
  <c r="AM86" i="14" s="1"/>
  <c r="AN86" i="14" s="1"/>
  <c r="L74" i="14"/>
  <c r="R40" i="14"/>
  <c r="BH108" i="32"/>
  <c r="AN109" i="33"/>
  <c r="AO109" i="33" s="1"/>
  <c r="AT108" i="26"/>
  <c r="AU108" i="26" s="1"/>
  <c r="AV108" i="17"/>
  <c r="AW108" i="17" s="1"/>
  <c r="AQ109" i="26"/>
  <c r="AR109" i="26" s="1"/>
  <c r="AW109" i="33"/>
  <c r="AX109" i="33" s="1"/>
  <c r="BF108" i="32"/>
  <c r="BG108" i="32" s="1"/>
  <c r="BF108" i="26"/>
  <c r="BG108" i="26" s="1"/>
  <c r="AQ108" i="32"/>
  <c r="AR108" i="32" s="1"/>
  <c r="AM108" i="17"/>
  <c r="AN108" i="17" s="1"/>
  <c r="AV107" i="17"/>
  <c r="AW107" i="17" s="1"/>
  <c r="AY108" i="17"/>
  <c r="AZ108" i="17" s="1"/>
  <c r="AZ108" i="34"/>
  <c r="BA108" i="34" s="1"/>
  <c r="AZ108" i="33"/>
  <c r="BH108" i="33" s="1"/>
  <c r="AS108" i="17"/>
  <c r="AT108" i="17" s="1"/>
  <c r="V115" i="26"/>
  <c r="AZ109" i="26"/>
  <c r="BH109" i="26" s="1"/>
  <c r="AT109" i="33"/>
  <c r="AU109" i="33" s="1"/>
  <c r="AZ109" i="33"/>
  <c r="BA109" i="33" s="1"/>
  <c r="AT109" i="26"/>
  <c r="AU109" i="26" s="1"/>
  <c r="AT108" i="33"/>
  <c r="AU108" i="33" s="1"/>
  <c r="AZ109" i="32"/>
  <c r="BH109" i="32" s="1"/>
  <c r="E22" i="23" a="1"/>
  <c r="E22" i="23" s="1"/>
  <c r="AL63" i="14"/>
  <c r="AM63" i="14" s="1"/>
  <c r="AL31" i="14"/>
  <c r="AM31" i="14" s="1"/>
  <c r="P63" i="14"/>
  <c r="X31" i="14"/>
  <c r="V62" i="14"/>
  <c r="T67" i="14"/>
  <c r="T35" i="14"/>
  <c r="J27" i="14"/>
  <c r="Z16" i="14"/>
  <c r="H64" i="14"/>
  <c r="Z115" i="26"/>
  <c r="AQ108" i="34"/>
  <c r="AR108" i="34" s="1"/>
  <c r="T104" i="11"/>
  <c r="AK105" i="33"/>
  <c r="AL105" i="33" s="1"/>
  <c r="AK105" i="34"/>
  <c r="AL105" i="34" s="1"/>
  <c r="BC105" i="26"/>
  <c r="BD105" i="26" s="1"/>
  <c r="BC105" i="32"/>
  <c r="BD105" i="32" s="1"/>
  <c r="BC105" i="33"/>
  <c r="BD105" i="33" s="1"/>
  <c r="BC105" i="34"/>
  <c r="BD105" i="34" s="1"/>
  <c r="H104" i="11"/>
  <c r="Z104" i="11"/>
  <c r="BF105" i="26" s="1"/>
  <c r="BG105" i="26" s="1"/>
  <c r="J104" i="11"/>
  <c r="AH105" i="34" s="1"/>
  <c r="AI105" i="34" s="1"/>
  <c r="AN108" i="26"/>
  <c r="AO108" i="26" s="1"/>
  <c r="R104" i="11"/>
  <c r="P104" i="11"/>
  <c r="AQ105" i="33" s="1"/>
  <c r="AR105" i="33" s="1"/>
  <c r="AK105" i="32"/>
  <c r="AL105" i="32" s="1"/>
  <c r="AG107" i="17"/>
  <c r="AH107" i="17" s="1"/>
  <c r="AK105" i="26"/>
  <c r="AL105" i="26" s="1"/>
  <c r="R115" i="26"/>
  <c r="H115" i="34"/>
  <c r="T115" i="26"/>
  <c r="H115" i="26"/>
  <c r="L115" i="26"/>
  <c r="P115" i="34"/>
  <c r="X115" i="34"/>
  <c r="P115" i="32"/>
  <c r="H115" i="33"/>
  <c r="BA105" i="26"/>
  <c r="BH105" i="26"/>
  <c r="AK108" i="33"/>
  <c r="AL108" i="33" s="1"/>
  <c r="AK108" i="32"/>
  <c r="AL108" i="32" s="1"/>
  <c r="AO10" i="33"/>
  <c r="AO10" i="26"/>
  <c r="AW108" i="26"/>
  <c r="AX108" i="26" s="1"/>
  <c r="AW108" i="33"/>
  <c r="AX108" i="33" s="1"/>
  <c r="AW108" i="34"/>
  <c r="AX108" i="34" s="1"/>
  <c r="AW108" i="32"/>
  <c r="AX108" i="32" s="1"/>
  <c r="BC108" i="26"/>
  <c r="BD108" i="26" s="1"/>
  <c r="AE108" i="33"/>
  <c r="BA113" i="26"/>
  <c r="BH113" i="26"/>
  <c r="AF109" i="33"/>
  <c r="BI109" i="33"/>
  <c r="AF113" i="33"/>
  <c r="BI113" i="33"/>
  <c r="AE108" i="26"/>
  <c r="AE108" i="34"/>
  <c r="X115" i="26"/>
  <c r="BC108" i="32"/>
  <c r="BD108" i="32" s="1"/>
  <c r="BC108" i="33"/>
  <c r="BD108" i="33" s="1"/>
  <c r="AH108" i="26"/>
  <c r="AI108" i="26" s="1"/>
  <c r="AH108" i="34"/>
  <c r="AI108" i="34" s="1"/>
  <c r="AH108" i="33"/>
  <c r="AI108" i="33" s="1"/>
  <c r="BA113" i="34"/>
  <c r="BH113" i="34"/>
  <c r="AO10" i="34"/>
  <c r="AF113" i="26"/>
  <c r="BI113" i="26"/>
  <c r="AN108" i="34"/>
  <c r="AO108" i="34" s="1"/>
  <c r="AN108" i="33"/>
  <c r="AO108" i="33" s="1"/>
  <c r="AN108" i="32"/>
  <c r="AO108" i="32" s="1"/>
  <c r="AF108" i="32"/>
  <c r="BI108" i="32"/>
  <c r="AO9" i="32"/>
  <c r="AO9" i="26"/>
  <c r="AZ105" i="33"/>
  <c r="AZ105" i="32"/>
  <c r="AZ105" i="34"/>
  <c r="AN105" i="34"/>
  <c r="AO105" i="34" s="1"/>
  <c r="AN105" i="33"/>
  <c r="AO105" i="33" s="1"/>
  <c r="AN105" i="32"/>
  <c r="AO105" i="32" s="1"/>
  <c r="BA113" i="32"/>
  <c r="BH113" i="32"/>
  <c r="BC108" i="34"/>
  <c r="BD108" i="34" s="1"/>
  <c r="AF113" i="34"/>
  <c r="BI113" i="34"/>
  <c r="AO9" i="34"/>
  <c r="N115" i="26"/>
  <c r="BA108" i="26"/>
  <c r="BH108" i="26"/>
  <c r="AK108" i="26"/>
  <c r="AL108" i="26" s="1"/>
  <c r="AO10" i="32"/>
  <c r="AQ108" i="26"/>
  <c r="AR108" i="26" s="1"/>
  <c r="P115" i="26"/>
  <c r="BA113" i="33"/>
  <c r="BH113" i="33"/>
  <c r="AO9" i="33"/>
  <c r="AH108" i="32"/>
  <c r="AI108" i="32" s="1"/>
  <c r="AK108" i="34"/>
  <c r="AL108" i="34" s="1"/>
  <c r="AF109" i="34"/>
  <c r="BI109" i="34"/>
  <c r="BA109" i="34"/>
  <c r="BH109" i="34"/>
  <c r="AF113" i="32"/>
  <c r="BI113" i="32"/>
  <c r="AN87" i="17"/>
  <c r="BH75" i="17"/>
  <c r="AN90" i="17"/>
  <c r="BH79" i="17"/>
  <c r="AN93" i="17"/>
  <c r="AN73" i="17"/>
  <c r="BG74" i="17"/>
  <c r="BH73" i="17"/>
  <c r="AN75" i="17"/>
  <c r="AN83" i="17"/>
  <c r="AN94" i="17"/>
  <c r="BG94" i="17"/>
  <c r="BG83" i="17"/>
  <c r="BG78" i="17"/>
  <c r="BH95" i="17"/>
  <c r="BH88" i="17"/>
  <c r="AN86" i="17"/>
  <c r="BG81" i="17"/>
  <c r="BG88" i="17"/>
  <c r="BH77" i="17"/>
  <c r="AN71" i="17"/>
  <c r="BG95" i="17"/>
  <c r="AN77" i="17"/>
  <c r="AN80" i="17"/>
  <c r="BG72" i="17"/>
  <c r="BH81" i="17"/>
  <c r="BG79" i="17"/>
  <c r="BH84" i="17"/>
  <c r="BH72" i="17"/>
  <c r="BH74" i="17"/>
  <c r="BH89" i="17"/>
  <c r="BH92" i="17"/>
  <c r="AN74" i="17"/>
  <c r="BG86" i="17"/>
  <c r="BH87" i="17"/>
  <c r="AN72" i="17"/>
  <c r="BG71" i="17"/>
  <c r="AN78" i="17"/>
  <c r="BG90" i="17"/>
  <c r="AN92" i="17"/>
  <c r="BG84" i="17"/>
  <c r="BG76" i="17"/>
  <c r="AN79" i="17"/>
  <c r="BG85" i="17"/>
  <c r="BG73" i="17"/>
  <c r="BH78" i="17"/>
  <c r="BH93" i="17"/>
  <c r="BG75" i="17"/>
  <c r="BH71" i="17"/>
  <c r="AN89" i="17"/>
  <c r="BH82" i="17"/>
  <c r="AN88" i="17"/>
  <c r="BG92" i="17"/>
  <c r="BH85" i="17"/>
  <c r="AN95" i="17"/>
  <c r="BG87" i="17"/>
  <c r="BH76" i="17"/>
  <c r="BG82" i="17"/>
  <c r="AN84" i="17"/>
  <c r="BH80" i="17"/>
  <c r="AN85" i="17"/>
  <c r="BG93" i="17"/>
  <c r="BG80" i="17"/>
  <c r="BH90" i="17"/>
  <c r="AN91" i="17"/>
  <c r="BH83" i="17"/>
  <c r="BH94" i="17"/>
  <c r="BH86" i="17"/>
  <c r="BG91" i="17"/>
  <c r="AN82" i="17"/>
  <c r="BH91" i="17"/>
  <c r="AN81" i="17"/>
  <c r="BG89" i="17"/>
  <c r="BG77" i="17"/>
  <c r="AN76" i="17"/>
  <c r="BG91" i="16"/>
  <c r="BH84" i="16"/>
  <c r="BH87" i="16"/>
  <c r="BG93" i="16"/>
  <c r="AN92" i="16"/>
  <c r="AN91" i="16"/>
  <c r="AN71" i="16"/>
  <c r="BH88" i="16"/>
  <c r="AN86" i="16"/>
  <c r="AN89" i="16"/>
  <c r="BH81" i="16"/>
  <c r="BH80" i="16"/>
  <c r="AN94" i="16"/>
  <c r="AN93" i="16"/>
  <c r="BH74" i="16"/>
  <c r="BG92" i="16"/>
  <c r="AN95" i="16"/>
  <c r="BH94" i="16"/>
  <c r="AN72" i="16"/>
  <c r="BG76" i="16"/>
  <c r="BH91" i="16"/>
  <c r="BH79" i="16"/>
  <c r="AN85" i="16"/>
  <c r="BH82" i="16"/>
  <c r="AN87" i="16"/>
  <c r="BG95" i="16"/>
  <c r="AN82" i="16"/>
  <c r="AN81" i="16"/>
  <c r="BG81" i="16"/>
  <c r="BG88" i="16"/>
  <c r="AN90" i="16"/>
  <c r="AN88" i="16"/>
  <c r="BG80" i="16"/>
  <c r="BH85" i="16"/>
  <c r="BH92" i="16"/>
  <c r="AN74" i="16"/>
  <c r="BH93" i="16"/>
  <c r="BG87" i="16"/>
  <c r="BG90" i="16"/>
  <c r="BH71" i="16"/>
  <c r="BG84" i="16"/>
  <c r="BG82" i="16"/>
  <c r="AN77" i="16"/>
  <c r="BH77" i="16"/>
  <c r="BH90" i="16"/>
  <c r="AN83" i="16"/>
  <c r="BH83" i="16"/>
  <c r="BG79" i="16"/>
  <c r="BH72" i="16"/>
  <c r="AN78" i="16"/>
  <c r="BH95" i="16"/>
  <c r="BG77" i="16"/>
  <c r="BH86" i="16"/>
  <c r="AN76" i="16"/>
  <c r="BH76" i="16"/>
  <c r="BG94" i="16"/>
  <c r="BG74" i="16"/>
  <c r="AN80" i="16"/>
  <c r="BG72" i="16"/>
  <c r="BG83" i="16"/>
  <c r="BG71" i="16"/>
  <c r="BG78" i="16"/>
  <c r="BG89" i="16"/>
  <c r="BH89" i="16"/>
  <c r="AN79" i="16"/>
  <c r="BG86" i="16"/>
  <c r="BH78" i="16"/>
  <c r="BG85" i="16"/>
  <c r="AB73" i="16"/>
  <c r="AB75" i="16"/>
  <c r="AN84" i="16"/>
  <c r="BH6" i="16"/>
  <c r="BH85" i="15"/>
  <c r="AN79" i="15"/>
  <c r="BH80" i="15"/>
  <c r="BG78" i="15"/>
  <c r="AN88" i="15"/>
  <c r="BG90" i="15"/>
  <c r="BH83" i="15"/>
  <c r="BG93" i="15"/>
  <c r="BH86" i="15"/>
  <c r="AN92" i="15"/>
  <c r="BG71" i="15"/>
  <c r="AN82" i="15"/>
  <c r="BG89" i="15"/>
  <c r="AN83" i="15"/>
  <c r="BG91" i="15"/>
  <c r="BH92" i="15"/>
  <c r="AN74" i="15"/>
  <c r="BH91" i="15"/>
  <c r="BG85" i="15"/>
  <c r="BG77" i="15"/>
  <c r="AN84" i="15"/>
  <c r="AN95" i="15"/>
  <c r="BH89" i="15"/>
  <c r="BG86" i="15"/>
  <c r="AN93" i="15"/>
  <c r="BH78" i="15"/>
  <c r="AN89" i="15"/>
  <c r="BH94" i="15"/>
  <c r="AN72" i="15"/>
  <c r="BG79" i="15"/>
  <c r="BG94" i="15"/>
  <c r="BH79" i="15"/>
  <c r="AN85" i="15"/>
  <c r="BG72" i="15"/>
  <c r="BH77" i="15"/>
  <c r="AN91" i="15"/>
  <c r="BG87" i="15"/>
  <c r="AN94" i="15"/>
  <c r="BH87" i="15"/>
  <c r="AN71" i="15"/>
  <c r="BH88" i="15"/>
  <c r="AN86" i="15"/>
  <c r="BH71" i="15"/>
  <c r="AN81" i="15"/>
  <c r="AN90" i="15"/>
  <c r="BG74" i="15"/>
  <c r="BG92" i="15"/>
  <c r="BH82" i="15"/>
  <c r="BG84" i="15"/>
  <c r="BG95" i="15"/>
  <c r="BH72" i="15"/>
  <c r="AN78" i="15"/>
  <c r="BH95" i="15"/>
  <c r="AN77" i="15"/>
  <c r="BG81" i="15"/>
  <c r="AN80" i="15"/>
  <c r="BG88" i="15"/>
  <c r="BG76" i="15"/>
  <c r="BG83" i="15"/>
  <c r="BH84" i="15"/>
  <c r="BH76" i="15"/>
  <c r="BG80" i="15"/>
  <c r="BH93" i="15"/>
  <c r="AN76" i="15"/>
  <c r="AN87" i="15"/>
  <c r="BH81" i="15"/>
  <c r="AB73" i="15"/>
  <c r="AB75" i="15"/>
  <c r="BH90" i="15"/>
  <c r="BG82" i="15"/>
  <c r="BH74" i="15"/>
  <c r="BH6" i="15"/>
  <c r="AD80" i="14"/>
  <c r="AD22" i="14"/>
  <c r="AD74" i="14"/>
  <c r="AD78" i="14"/>
  <c r="AD52" i="14"/>
  <c r="AD17" i="14"/>
  <c r="AD75" i="14"/>
  <c r="AD71" i="14"/>
  <c r="AD63" i="14"/>
  <c r="AD90" i="14"/>
  <c r="AM7" i="14"/>
  <c r="AV9" i="14"/>
  <c r="AY87" i="14"/>
  <c r="AY71" i="14"/>
  <c r="AY15" i="14"/>
  <c r="BB57" i="14"/>
  <c r="AV62" i="14"/>
  <c r="AV38" i="14"/>
  <c r="BE75" i="14"/>
  <c r="BE35" i="14"/>
  <c r="AY80" i="14"/>
  <c r="AY64" i="14"/>
  <c r="BE34" i="14"/>
  <c r="AG54" i="14"/>
  <c r="AM87" i="14"/>
  <c r="AN87" i="14" s="1"/>
  <c r="AM71" i="14"/>
  <c r="AN71" i="14" s="1"/>
  <c r="AM55" i="14"/>
  <c r="AM39" i="14"/>
  <c r="AM23" i="14"/>
  <c r="AP41" i="14"/>
  <c r="AJ30" i="14"/>
  <c r="AJ14" i="14"/>
  <c r="AS35" i="14"/>
  <c r="BB82" i="14"/>
  <c r="BB66" i="14"/>
  <c r="AG81" i="14"/>
  <c r="AG83" i="14"/>
  <c r="AG66" i="14"/>
  <c r="AV47" i="14"/>
  <c r="AV15" i="14"/>
  <c r="BB60" i="14"/>
  <c r="BB12" i="14"/>
  <c r="BE46" i="14"/>
  <c r="BE30" i="14"/>
  <c r="BE14" i="14"/>
  <c r="BB35" i="14"/>
  <c r="AG17" i="14"/>
  <c r="AP76" i="14"/>
  <c r="AP44" i="14"/>
  <c r="BB94" i="14"/>
  <c r="AS30" i="14"/>
  <c r="AP67" i="14"/>
  <c r="AP11" i="14"/>
  <c r="AY58" i="14"/>
  <c r="AG41" i="14"/>
  <c r="AG58" i="14"/>
  <c r="BE39" i="14"/>
  <c r="AY60" i="14"/>
  <c r="AD20" i="14"/>
  <c r="AD16" i="14"/>
  <c r="AD76" i="14"/>
  <c r="AD41" i="14"/>
  <c r="AD14" i="14"/>
  <c r="AD60" i="14"/>
  <c r="AD56" i="14"/>
  <c r="AD83" i="14"/>
  <c r="AD11" i="14"/>
  <c r="AD46" i="14"/>
  <c r="AD92" i="14"/>
  <c r="AD26" i="14"/>
  <c r="AG9" i="14"/>
  <c r="AY9" i="14"/>
  <c r="BE76" i="14"/>
  <c r="BE44" i="14"/>
  <c r="BE20" i="14"/>
  <c r="AV78" i="14"/>
  <c r="AV54" i="14"/>
  <c r="BE50" i="14"/>
  <c r="AS26" i="14"/>
  <c r="AS68" i="14"/>
  <c r="AS52" i="14"/>
  <c r="AS28" i="14"/>
  <c r="AP81" i="14"/>
  <c r="AP33" i="14"/>
  <c r="AP17" i="14"/>
  <c r="BE86" i="14"/>
  <c r="BE70" i="14"/>
  <c r="AS91" i="14"/>
  <c r="AS75" i="14"/>
  <c r="BB34" i="14"/>
  <c r="BB10" i="14"/>
  <c r="AG63" i="14"/>
  <c r="AV87" i="14"/>
  <c r="AV71" i="14"/>
  <c r="AY81" i="14"/>
  <c r="AY57" i="14"/>
  <c r="AS62" i="14"/>
  <c r="BB91" i="14"/>
  <c r="BB51" i="14"/>
  <c r="BB11" i="14"/>
  <c r="AP26" i="14"/>
  <c r="AG78" i="14"/>
  <c r="AG14" i="14"/>
  <c r="BE87" i="14"/>
  <c r="BE71" i="14"/>
  <c r="AP12" i="14"/>
  <c r="AY90" i="14"/>
  <c r="AY74" i="14"/>
  <c r="AY26" i="14"/>
  <c r="AG60" i="14"/>
  <c r="AG64" i="14"/>
  <c r="BE31" i="14"/>
  <c r="AV65" i="14"/>
  <c r="AV41" i="14"/>
  <c r="AP94" i="14"/>
  <c r="BB38" i="14"/>
  <c r="BB14" i="14"/>
  <c r="AY11" i="14"/>
  <c r="AJ73" i="14"/>
  <c r="AJ41" i="14"/>
  <c r="AJ25" i="14"/>
  <c r="AD88" i="14"/>
  <c r="AD82" i="14"/>
  <c r="AD47" i="14"/>
  <c r="AD12" i="14"/>
  <c r="AD72" i="14"/>
  <c r="AD35" i="14"/>
  <c r="AD91" i="14"/>
  <c r="AD87" i="14"/>
  <c r="AD19" i="14"/>
  <c r="AD79" i="14"/>
  <c r="AD42" i="14"/>
  <c r="AD28" i="14"/>
  <c r="AD57" i="14"/>
  <c r="AS7" i="14"/>
  <c r="AS9" i="14"/>
  <c r="AP9" i="14"/>
  <c r="AY79" i="14"/>
  <c r="AY31" i="14"/>
  <c r="BE12" i="14"/>
  <c r="BB25" i="14"/>
  <c r="BE83" i="14"/>
  <c r="BE67" i="14"/>
  <c r="BE43" i="14"/>
  <c r="BE42" i="14"/>
  <c r="AG86" i="14"/>
  <c r="AG74" i="14"/>
  <c r="AM79" i="14"/>
  <c r="AN79" i="14" s="1"/>
  <c r="AM15" i="14"/>
  <c r="AP49" i="14"/>
  <c r="AJ22" i="14"/>
  <c r="BB74" i="14"/>
  <c r="BB58" i="14"/>
  <c r="AG49" i="14"/>
  <c r="AG72" i="14"/>
  <c r="BB92" i="14"/>
  <c r="BB44" i="14"/>
  <c r="AY25" i="14"/>
  <c r="AS94" i="14"/>
  <c r="BE38" i="14"/>
  <c r="BE22" i="14"/>
  <c r="BB43" i="14"/>
  <c r="BB27" i="14"/>
  <c r="AP10" i="14"/>
  <c r="AJ47" i="14"/>
  <c r="AJ23" i="14"/>
  <c r="AP60" i="14"/>
  <c r="AP36" i="14"/>
  <c r="AM17" i="14"/>
  <c r="BB62" i="14"/>
  <c r="AP91" i="14"/>
  <c r="AY50" i="14"/>
  <c r="AG90" i="14"/>
  <c r="AG26" i="14"/>
  <c r="AS87" i="14"/>
  <c r="AS71" i="14"/>
  <c r="BE47" i="14"/>
  <c r="BE23" i="14"/>
  <c r="AM90" i="14"/>
  <c r="AN90" i="14" s="1"/>
  <c r="AM74" i="14"/>
  <c r="AN74" i="14" s="1"/>
  <c r="AM42" i="14"/>
  <c r="AG70" i="14"/>
  <c r="AG43" i="14"/>
  <c r="BB79" i="14"/>
  <c r="AS31" i="14"/>
  <c r="AD94" i="14"/>
  <c r="AD49" i="14"/>
  <c r="AD86" i="14"/>
  <c r="AD39" i="14"/>
  <c r="AD64" i="14"/>
  <c r="AD58" i="14"/>
  <c r="AD62" i="14"/>
  <c r="AD81" i="14"/>
  <c r="AD54" i="14"/>
  <c r="AD73" i="14"/>
  <c r="AD32" i="14"/>
  <c r="AD59" i="14"/>
  <c r="AG8" i="14"/>
  <c r="BB9" i="14"/>
  <c r="AY47" i="14"/>
  <c r="BE84" i="14"/>
  <c r="BE60" i="14"/>
  <c r="BB81" i="14"/>
  <c r="AV86" i="14"/>
  <c r="AV46" i="14"/>
  <c r="AV14" i="14"/>
  <c r="AS90" i="14"/>
  <c r="AS76" i="14"/>
  <c r="AS60" i="14"/>
  <c r="AS36" i="14"/>
  <c r="AS20" i="14"/>
  <c r="AP73" i="14"/>
  <c r="AP25" i="14"/>
  <c r="BE78" i="14"/>
  <c r="AS83" i="14"/>
  <c r="AS19" i="14"/>
  <c r="AG36" i="14"/>
  <c r="AG31" i="14"/>
  <c r="AV79" i="14"/>
  <c r="AV55" i="14"/>
  <c r="AV23" i="14"/>
  <c r="AY73" i="14"/>
  <c r="AY41" i="14"/>
  <c r="BB67" i="14"/>
  <c r="AP82" i="14"/>
  <c r="AP58" i="14"/>
  <c r="AG46" i="14"/>
  <c r="BE63" i="14"/>
  <c r="AP28" i="14"/>
  <c r="AM57" i="14"/>
  <c r="BE72" i="14"/>
  <c r="AY66" i="14"/>
  <c r="AY42" i="14"/>
  <c r="AY18" i="14"/>
  <c r="AG87" i="14"/>
  <c r="BE15" i="14"/>
  <c r="AY28" i="14"/>
  <c r="AV73" i="14"/>
  <c r="AP86" i="14"/>
  <c r="BB30" i="14"/>
  <c r="AY19" i="14"/>
  <c r="AM82" i="14"/>
  <c r="AN82" i="14" s="1"/>
  <c r="AM58" i="14"/>
  <c r="AG73" i="14"/>
  <c r="AG75" i="14"/>
  <c r="AP87" i="14"/>
  <c r="BB71" i="14"/>
  <c r="AS55" i="14"/>
  <c r="AS81" i="14"/>
  <c r="BE65" i="14"/>
  <c r="AJ33" i="14"/>
  <c r="AP38" i="14"/>
  <c r="AP22" i="14"/>
  <c r="AM83" i="14"/>
  <c r="AN83" i="14" s="1"/>
  <c r="AM43" i="14"/>
  <c r="AS32" i="14"/>
  <c r="AV34" i="14"/>
  <c r="AV18" i="14"/>
  <c r="AG35" i="14"/>
  <c r="AG79" i="14"/>
  <c r="AJ87" i="14"/>
  <c r="AJ71" i="14"/>
  <c r="AP23" i="14"/>
  <c r="BE81" i="14"/>
  <c r="BE41" i="14"/>
  <c r="AY78" i="14"/>
  <c r="AV75" i="14"/>
  <c r="AJ59" i="14"/>
  <c r="AG94" i="14"/>
  <c r="AP15" i="14"/>
  <c r="AJ81" i="14"/>
  <c r="AJ57" i="14"/>
  <c r="AY94" i="14"/>
  <c r="AJ78" i="14"/>
  <c r="AV91" i="14"/>
  <c r="AJ51" i="14"/>
  <c r="AS82" i="14"/>
  <c r="BE58" i="14"/>
  <c r="J95" i="14"/>
  <c r="AZ40" i="14"/>
  <c r="AY40" i="14"/>
  <c r="BE16" i="14"/>
  <c r="AM40" i="14"/>
  <c r="AM16" i="14"/>
  <c r="AN16" i="14" s="1"/>
  <c r="AV40" i="14"/>
  <c r="AW8" i="14"/>
  <c r="AV8" i="14"/>
  <c r="Z41" i="14"/>
  <c r="BD54" i="14"/>
  <c r="BF54" i="14" s="1"/>
  <c r="BA59" i="14"/>
  <c r="BC59" i="14" s="1"/>
  <c r="AU56" i="14"/>
  <c r="AW56" i="14" s="1"/>
  <c r="BA8" i="14"/>
  <c r="BC8" i="14" s="1"/>
  <c r="J24" i="14"/>
  <c r="N9" i="14"/>
  <c r="AR54" i="14"/>
  <c r="AT54" i="14" s="1"/>
  <c r="R22" i="14"/>
  <c r="P43" i="14"/>
  <c r="AI56" i="14"/>
  <c r="AI24" i="14"/>
  <c r="AK24" i="14" s="1"/>
  <c r="V10" i="14"/>
  <c r="H24" i="14"/>
  <c r="AL36" i="14"/>
  <c r="N50" i="14"/>
  <c r="AL52" i="14"/>
  <c r="Z68" i="14"/>
  <c r="AF68" i="14"/>
  <c r="AH68" i="14" s="1"/>
  <c r="V52" i="14"/>
  <c r="P52" i="14"/>
  <c r="AB52" i="14"/>
  <c r="AU36" i="14"/>
  <c r="AW36" i="14" s="1"/>
  <c r="BA36" i="14"/>
  <c r="BC36" i="14" s="1"/>
  <c r="V20" i="14"/>
  <c r="X20" i="14"/>
  <c r="AL65" i="14"/>
  <c r="AB65" i="14"/>
  <c r="AC33" i="14"/>
  <c r="AE33" i="14" s="1"/>
  <c r="Z66" i="14"/>
  <c r="AO66" i="14"/>
  <c r="AQ66" i="14" s="1"/>
  <c r="V50" i="14"/>
  <c r="AB50" i="14"/>
  <c r="J34" i="14"/>
  <c r="R18" i="14"/>
  <c r="AO18" i="14"/>
  <c r="AQ18" i="14" s="1"/>
  <c r="X55" i="14"/>
  <c r="T55" i="14"/>
  <c r="Z39" i="14"/>
  <c r="T39" i="14"/>
  <c r="BA23" i="14"/>
  <c r="BC23" i="14" s="1"/>
  <c r="T23" i="14"/>
  <c r="R66" i="14"/>
  <c r="BA50" i="14"/>
  <c r="BC50" i="14" s="1"/>
  <c r="BA18" i="14"/>
  <c r="BC18" i="14" s="1"/>
  <c r="AB27" i="14"/>
  <c r="AB10" i="14"/>
  <c r="AR67" i="14"/>
  <c r="AT67" i="14" s="1"/>
  <c r="AL48" i="14"/>
  <c r="V57" i="14"/>
  <c r="BD64" i="14"/>
  <c r="BF64" i="14" s="1"/>
  <c r="AI32" i="14"/>
  <c r="H28" i="14"/>
  <c r="H47" i="14"/>
  <c r="H63" i="14"/>
  <c r="AX88" i="14"/>
  <c r="AB88" i="14"/>
  <c r="AC84" i="14"/>
  <c r="BD92" i="14"/>
  <c r="AF92" i="14"/>
  <c r="AR92" i="14"/>
  <c r="AB83" i="14"/>
  <c r="AL72" i="14"/>
  <c r="AI72" i="14"/>
  <c r="AR80" i="14"/>
  <c r="AB80" i="14"/>
  <c r="AB78" i="14"/>
  <c r="H74" i="14"/>
  <c r="AB87" i="14"/>
  <c r="H71" i="14"/>
  <c r="AV17" i="14"/>
  <c r="BB54" i="14"/>
  <c r="AY83" i="14"/>
  <c r="AY67" i="14"/>
  <c r="AY51" i="14"/>
  <c r="AM94" i="14"/>
  <c r="AN94" i="14" s="1"/>
  <c r="AM78" i="14"/>
  <c r="AN78" i="14" s="1"/>
  <c r="AP54" i="14"/>
  <c r="AV82" i="14"/>
  <c r="AV66" i="14"/>
  <c r="AV50" i="14"/>
  <c r="AV44" i="14"/>
  <c r="BE33" i="14"/>
  <c r="AV11" i="14"/>
  <c r="BB32" i="14"/>
  <c r="AJ82" i="14"/>
  <c r="AJ42" i="14"/>
  <c r="AJ63" i="14"/>
  <c r="AJ76" i="14"/>
  <c r="AJ44" i="14"/>
  <c r="AJ43" i="14"/>
  <c r="AG12" i="14"/>
  <c r="AG27" i="14"/>
  <c r="AG10" i="14"/>
  <c r="AB75" i="14"/>
  <c r="BA7" i="14"/>
  <c r="BC7" i="14" s="1"/>
  <c r="BD7" i="14"/>
  <c r="BF7" i="14" s="1"/>
  <c r="AB73" i="14"/>
  <c r="AC7" i="14"/>
  <c r="AY32" i="14"/>
  <c r="AY8" i="14"/>
  <c r="AT40" i="14"/>
  <c r="AS40" i="14"/>
  <c r="AM8" i="14"/>
  <c r="AN8" i="14" s="1"/>
  <c r="AV24" i="14"/>
  <c r="Z9" i="14"/>
  <c r="AX54" i="14"/>
  <c r="AZ54" i="14" s="1"/>
  <c r="L59" i="14"/>
  <c r="AO56" i="14"/>
  <c r="AQ56" i="14" s="1"/>
  <c r="AI10" i="14"/>
  <c r="AK10" i="14" s="1"/>
  <c r="J8" i="14"/>
  <c r="R9" i="14"/>
  <c r="AL54" i="14"/>
  <c r="N22" i="14"/>
  <c r="L43" i="14"/>
  <c r="BA56" i="14"/>
  <c r="BC56" i="14" s="1"/>
  <c r="BA24" i="14"/>
  <c r="BC24" i="14" s="1"/>
  <c r="H8" i="14"/>
  <c r="T65" i="14"/>
  <c r="N34" i="14"/>
  <c r="Z34" i="14"/>
  <c r="H68" i="14"/>
  <c r="L68" i="14"/>
  <c r="BD52" i="14"/>
  <c r="BF52" i="14" s="1"/>
  <c r="AF52" i="14"/>
  <c r="AH52" i="14" s="1"/>
  <c r="AX36" i="14"/>
  <c r="AZ36" i="14" s="1"/>
  <c r="P36" i="14"/>
  <c r="H20" i="14"/>
  <c r="Z20" i="14"/>
  <c r="BA65" i="14"/>
  <c r="BC65" i="14" s="1"/>
  <c r="J65" i="14"/>
  <c r="AF33" i="14"/>
  <c r="AH33" i="14" s="1"/>
  <c r="Z33" i="14"/>
  <c r="V66" i="14"/>
  <c r="AB66" i="14"/>
  <c r="AF50" i="14"/>
  <c r="AH50" i="14" s="1"/>
  <c r="H34" i="14"/>
  <c r="L34" i="14"/>
  <c r="V18" i="14"/>
  <c r="BD55" i="14"/>
  <c r="BF55" i="14" s="1"/>
  <c r="AI55" i="14"/>
  <c r="AK55" i="14" s="1"/>
  <c r="H39" i="14"/>
  <c r="AX39" i="14"/>
  <c r="AZ39" i="14" s="1"/>
  <c r="Z23" i="14"/>
  <c r="L23" i="14"/>
  <c r="R55" i="14"/>
  <c r="Z50" i="14"/>
  <c r="L25" i="14"/>
  <c r="P46" i="14"/>
  <c r="AL67" i="14"/>
  <c r="AL19" i="14"/>
  <c r="AR48" i="14"/>
  <c r="AT48" i="14" s="1"/>
  <c r="AR57" i="14"/>
  <c r="AT57" i="14" s="1"/>
  <c r="AI64" i="14"/>
  <c r="AK64" i="14" s="1"/>
  <c r="AX63" i="14"/>
  <c r="AZ63" i="14" s="1"/>
  <c r="Z31" i="14"/>
  <c r="L28" i="14"/>
  <c r="Z17" i="14"/>
  <c r="R42" i="14"/>
  <c r="J17" i="14"/>
  <c r="H15" i="14"/>
  <c r="X42" i="14"/>
  <c r="H44" i="14"/>
  <c r="H31" i="14"/>
  <c r="R47" i="14"/>
  <c r="AR15" i="14"/>
  <c r="AT15" i="14" s="1"/>
  <c r="V44" i="14"/>
  <c r="AX12" i="14"/>
  <c r="AZ12" i="14" s="1"/>
  <c r="T17" i="14"/>
  <c r="R58" i="14"/>
  <c r="R26" i="14"/>
  <c r="T63" i="14"/>
  <c r="AU31" i="14"/>
  <c r="AW31" i="14" s="1"/>
  <c r="AL44" i="14"/>
  <c r="N60" i="14"/>
  <c r="N49" i="14"/>
  <c r="X9" i="14"/>
  <c r="T22" i="14"/>
  <c r="BD56" i="14"/>
  <c r="BF56" i="14" s="1"/>
  <c r="AR10" i="14"/>
  <c r="AT10" i="14" s="1"/>
  <c r="J38" i="14"/>
  <c r="H27" i="14"/>
  <c r="AI54" i="14"/>
  <c r="AK54" i="14" s="1"/>
  <c r="R43" i="14"/>
  <c r="R24" i="14"/>
  <c r="T41" i="14"/>
  <c r="AX27" i="14"/>
  <c r="AZ27" i="14" s="1"/>
  <c r="H38" i="14"/>
  <c r="N27" i="14"/>
  <c r="H10" i="14"/>
  <c r="H54" i="14"/>
  <c r="AF59" i="14"/>
  <c r="AH59" i="14" s="1"/>
  <c r="J41" i="14"/>
  <c r="AU12" i="14"/>
  <c r="AW12" i="14" s="1"/>
  <c r="J47" i="14"/>
  <c r="X28" i="14"/>
  <c r="J26" i="14"/>
  <c r="L60" i="14"/>
  <c r="P26" i="14"/>
  <c r="X46" i="14"/>
  <c r="X51" i="14"/>
  <c r="AX48" i="14"/>
  <c r="AZ48" i="14" s="1"/>
  <c r="J67" i="14"/>
  <c r="T46" i="14"/>
  <c r="AU51" i="14"/>
  <c r="AW51" i="14" s="1"/>
  <c r="Z48" i="14"/>
  <c r="AF51" i="14"/>
  <c r="AH51" i="14" s="1"/>
  <c r="X48" i="14"/>
  <c r="J64" i="14"/>
  <c r="J30" i="14"/>
  <c r="T62" i="14"/>
  <c r="L35" i="14"/>
  <c r="J32" i="14"/>
  <c r="P62" i="14"/>
  <c r="X25" i="14"/>
  <c r="J62" i="14"/>
  <c r="H51" i="14"/>
  <c r="AO88" i="14"/>
  <c r="H88" i="14"/>
  <c r="AF84" i="14"/>
  <c r="AL84" i="14"/>
  <c r="H86" i="14"/>
  <c r="H92" i="14"/>
  <c r="AB92" i="14"/>
  <c r="H83" i="14"/>
  <c r="AO72" i="14"/>
  <c r="AR72" i="14"/>
  <c r="AB82" i="14"/>
  <c r="AO80" i="14"/>
  <c r="AB94" i="14"/>
  <c r="H75" i="14"/>
  <c r="AB74" i="14"/>
  <c r="H87" i="14"/>
  <c r="AM91" i="14"/>
  <c r="AN91" i="14" s="1"/>
  <c r="AM75" i="14"/>
  <c r="AN75" i="14" s="1"/>
  <c r="AS16" i="14"/>
  <c r="AV26" i="14"/>
  <c r="AV10" i="14"/>
  <c r="AG88" i="14"/>
  <c r="AG15" i="14"/>
  <c r="AJ79" i="14"/>
  <c r="AP63" i="14"/>
  <c r="BB31" i="14"/>
  <c r="BE73" i="14"/>
  <c r="AS17" i="14"/>
  <c r="AJ86" i="14"/>
  <c r="AJ62" i="14"/>
  <c r="AM30" i="14"/>
  <c r="AV83" i="14"/>
  <c r="AJ67" i="14"/>
  <c r="AJ58" i="14"/>
  <c r="AG30" i="14"/>
  <c r="AS73" i="14"/>
  <c r="AY62" i="14"/>
  <c r="AJ83" i="14"/>
  <c r="AV67" i="14"/>
  <c r="AV35" i="14"/>
  <c r="BE90" i="14"/>
  <c r="BE74" i="14"/>
  <c r="BE10" i="14"/>
  <c r="AI7" i="14"/>
  <c r="AK7" i="14" s="1"/>
  <c r="BE32" i="14"/>
  <c r="BE8" i="14"/>
  <c r="AM32" i="14"/>
  <c r="AN32" i="14" s="1"/>
  <c r="AV16" i="14"/>
  <c r="AB55" i="14"/>
  <c r="AR70" i="14"/>
  <c r="AT70" i="14" s="1"/>
  <c r="AX38" i="14"/>
  <c r="AZ38" i="14" s="1"/>
  <c r="AU43" i="14"/>
  <c r="AW43" i="14" s="1"/>
  <c r="AO40" i="14"/>
  <c r="AQ40" i="14" s="1"/>
  <c r="AF56" i="14"/>
  <c r="AH56" i="14" s="1"/>
  <c r="AL41" i="14"/>
  <c r="X70" i="14"/>
  <c r="AR38" i="14"/>
  <c r="AT38" i="14" s="1"/>
  <c r="P59" i="14"/>
  <c r="AO27" i="14"/>
  <c r="AQ27" i="14" s="1"/>
  <c r="AI40" i="14"/>
  <c r="AK40" i="14" s="1"/>
  <c r="L8" i="14"/>
  <c r="H56" i="14"/>
  <c r="AR39" i="14"/>
  <c r="AT39" i="14" s="1"/>
  <c r="AU33" i="14"/>
  <c r="AW33" i="14" s="1"/>
  <c r="AL18" i="14"/>
  <c r="BD18" i="14"/>
  <c r="BF18" i="14" s="1"/>
  <c r="T68" i="14"/>
  <c r="BA68" i="14"/>
  <c r="BC68" i="14" s="1"/>
  <c r="H52" i="14"/>
  <c r="AU52" i="14"/>
  <c r="AW52" i="14" s="1"/>
  <c r="BD36" i="14"/>
  <c r="BF36" i="14" s="1"/>
  <c r="J36" i="14"/>
  <c r="L20" i="14"/>
  <c r="AF20" i="14"/>
  <c r="AH20" i="14" s="1"/>
  <c r="H65" i="14"/>
  <c r="AR65" i="14"/>
  <c r="AT65" i="14" s="1"/>
  <c r="R33" i="14"/>
  <c r="AX33" i="14"/>
  <c r="AZ33" i="14" s="1"/>
  <c r="J66" i="14"/>
  <c r="H50" i="14"/>
  <c r="AI50" i="14"/>
  <c r="AK50" i="14" s="1"/>
  <c r="R34" i="14"/>
  <c r="AO34" i="14"/>
  <c r="AQ34" i="14" s="1"/>
  <c r="AC18" i="14"/>
  <c r="AE18" i="14" s="1"/>
  <c r="AX55" i="14"/>
  <c r="AZ55" i="14" s="1"/>
  <c r="AF55" i="14"/>
  <c r="AH55" i="14" s="1"/>
  <c r="AO39" i="14"/>
  <c r="AQ39" i="14" s="1"/>
  <c r="AF39" i="14"/>
  <c r="AH39" i="14" s="1"/>
  <c r="AX23" i="14"/>
  <c r="AZ23" i="14" s="1"/>
  <c r="AF23" i="14"/>
  <c r="AH23" i="14" s="1"/>
  <c r="AL20" i="14"/>
  <c r="AB25" i="14"/>
  <c r="AL64" i="14"/>
  <c r="N25" i="14"/>
  <c r="R46" i="14"/>
  <c r="AR14" i="14"/>
  <c r="AT14" i="14" s="1"/>
  <c r="P51" i="14"/>
  <c r="P19" i="14"/>
  <c r="L48" i="14"/>
  <c r="AI16" i="14"/>
  <c r="AR63" i="14"/>
  <c r="AT63" i="14" s="1"/>
  <c r="Z15" i="14"/>
  <c r="AI12" i="14"/>
  <c r="AK12" i="14" s="1"/>
  <c r="AI11" i="14"/>
  <c r="AK11" i="14" s="1"/>
  <c r="Z26" i="14"/>
  <c r="H58" i="14"/>
  <c r="AR12" i="14"/>
  <c r="AT12" i="14" s="1"/>
  <c r="AL11" i="14"/>
  <c r="AU42" i="14"/>
  <c r="AW42" i="14" s="1"/>
  <c r="H49" i="14"/>
  <c r="Z60" i="14"/>
  <c r="BD28" i="14"/>
  <c r="BF28" i="14" s="1"/>
  <c r="AX49" i="14"/>
  <c r="AZ49" i="14" s="1"/>
  <c r="N42" i="14"/>
  <c r="J44" i="14"/>
  <c r="AF42" i="14"/>
  <c r="AH42" i="14" s="1"/>
  <c r="AL28" i="14"/>
  <c r="R44" i="14"/>
  <c r="BD49" i="14"/>
  <c r="BF49" i="14" s="1"/>
  <c r="AU70" i="14"/>
  <c r="AW70" i="14" s="1"/>
  <c r="Z59" i="14"/>
  <c r="BD40" i="14"/>
  <c r="BF40" i="14" s="1"/>
  <c r="H9" i="14"/>
  <c r="J22" i="14"/>
  <c r="P41" i="14"/>
  <c r="L38" i="14"/>
  <c r="AR27" i="14"/>
  <c r="AT27" i="14" s="1"/>
  <c r="R8" i="14"/>
  <c r="AO70" i="14"/>
  <c r="AQ70" i="14" s="1"/>
  <c r="AX56" i="14"/>
  <c r="AZ56" i="14" s="1"/>
  <c r="N56" i="14"/>
  <c r="T9" i="14"/>
  <c r="X54" i="14"/>
  <c r="BA22" i="14"/>
  <c r="BC22" i="14" s="1"/>
  <c r="AU49" i="14"/>
  <c r="AW49" i="14" s="1"/>
  <c r="AU28" i="14"/>
  <c r="AW28" i="14" s="1"/>
  <c r="J60" i="14"/>
  <c r="X30" i="14"/>
  <c r="H62" i="14"/>
  <c r="H35" i="14"/>
  <c r="AU30" i="14"/>
  <c r="AW30" i="14" s="1"/>
  <c r="T32" i="14"/>
  <c r="N30" i="14"/>
  <c r="AX16" i="14"/>
  <c r="H19" i="14"/>
  <c r="V46" i="14"/>
  <c r="AO64" i="14"/>
  <c r="BA19" i="14"/>
  <c r="BC19" i="14" s="1"/>
  <c r="J48" i="14"/>
  <c r="AL88" i="14"/>
  <c r="BA88" i="14"/>
  <c r="AX84" i="14"/>
  <c r="AB86" i="14"/>
  <c r="AU92" i="14"/>
  <c r="AU72" i="14"/>
  <c r="AX72" i="14"/>
  <c r="AB72" i="14"/>
  <c r="H82" i="14"/>
  <c r="BA80" i="14"/>
  <c r="AL80" i="14"/>
  <c r="AI80" i="14"/>
  <c r="AB81" i="14"/>
  <c r="H78" i="14"/>
  <c r="H91" i="14"/>
  <c r="H90" i="14"/>
  <c r="AB90" i="14"/>
  <c r="AV57" i="14"/>
  <c r="AV25" i="14"/>
  <c r="AY91" i="14"/>
  <c r="AY75" i="14"/>
  <c r="AY43" i="14"/>
  <c r="AM34" i="14"/>
  <c r="AM76" i="14"/>
  <c r="AN76" i="14" s="1"/>
  <c r="AM12" i="14"/>
  <c r="AJ17" i="14"/>
  <c r="AP46" i="14"/>
  <c r="AV90" i="14"/>
  <c r="AV74" i="14"/>
  <c r="AG65" i="14"/>
  <c r="AJ84" i="14"/>
  <c r="AJ68" i="14"/>
  <c r="AY14" i="14"/>
  <c r="AV19" i="14"/>
  <c r="AJ90" i="14"/>
  <c r="AJ74" i="14"/>
  <c r="AJ34" i="14"/>
  <c r="BB87" i="14"/>
  <c r="AP71" i="14"/>
  <c r="AP47" i="14"/>
  <c r="AV60" i="14"/>
  <c r="AJ28" i="14"/>
  <c r="AS25" i="14"/>
  <c r="AM22" i="14"/>
  <c r="AG76" i="14"/>
  <c r="AG16" i="14"/>
  <c r="AG71" i="14"/>
  <c r="H95" i="14"/>
  <c r="AS64" i="14"/>
  <c r="AZ24" i="14"/>
  <c r="AY24" i="14"/>
  <c r="AM24" i="14"/>
  <c r="AN24" i="14" s="1"/>
  <c r="AV48" i="14"/>
  <c r="BB16" i="14"/>
  <c r="AB40" i="14"/>
  <c r="AL70" i="14"/>
  <c r="AX22" i="14"/>
  <c r="AZ22" i="14" s="1"/>
  <c r="AU27" i="14"/>
  <c r="AW27" i="14" s="1"/>
  <c r="AO24" i="14"/>
  <c r="AQ24" i="14" s="1"/>
  <c r="J40" i="14"/>
  <c r="AR41" i="14"/>
  <c r="AT41" i="14" s="1"/>
  <c r="L70" i="14"/>
  <c r="N38" i="14"/>
  <c r="T59" i="14"/>
  <c r="L27" i="14"/>
  <c r="BA40" i="14"/>
  <c r="BC40" i="14" s="1"/>
  <c r="AO8" i="14"/>
  <c r="AQ8" i="14" s="1"/>
  <c r="H40" i="14"/>
  <c r="AL68" i="14"/>
  <c r="N66" i="14"/>
  <c r="AR23" i="14"/>
  <c r="AT23" i="14" s="1"/>
  <c r="V68" i="14"/>
  <c r="P68" i="14"/>
  <c r="AB68" i="14"/>
  <c r="L52" i="14"/>
  <c r="BA52" i="14"/>
  <c r="BC52" i="14" s="1"/>
  <c r="AC36" i="14"/>
  <c r="AE36" i="14" s="1"/>
  <c r="AI36" i="14"/>
  <c r="AK36" i="14" s="1"/>
  <c r="P20" i="14"/>
  <c r="AU20" i="14"/>
  <c r="AW20" i="14" s="1"/>
  <c r="L65" i="14"/>
  <c r="AX65" i="14"/>
  <c r="AZ65" i="14" s="1"/>
  <c r="N33" i="14"/>
  <c r="H66" i="14"/>
  <c r="AI66" i="14"/>
  <c r="AK66" i="14" s="1"/>
  <c r="R50" i="14"/>
  <c r="AO50" i="14"/>
  <c r="AQ50" i="14" s="1"/>
  <c r="V34" i="14"/>
  <c r="J18" i="14"/>
  <c r="AI18" i="14"/>
  <c r="AC55" i="14"/>
  <c r="AE55" i="14" s="1"/>
  <c r="P55" i="14"/>
  <c r="AI39" i="14"/>
  <c r="AK39" i="14" s="1"/>
  <c r="X39" i="14"/>
  <c r="H23" i="14"/>
  <c r="P23" i="14"/>
  <c r="BA33" i="14"/>
  <c r="BC33" i="14" s="1"/>
  <c r="X34" i="14"/>
  <c r="AO65" i="14"/>
  <c r="AQ65" i="14" s="1"/>
  <c r="P57" i="14"/>
  <c r="N62" i="14"/>
  <c r="AO14" i="14"/>
  <c r="AL51" i="14"/>
  <c r="BA64" i="14"/>
  <c r="BC64" i="14" s="1"/>
  <c r="R16" i="14"/>
  <c r="Z25" i="14"/>
  <c r="R25" i="14"/>
  <c r="AL46" i="14"/>
  <c r="AL14" i="14"/>
  <c r="L51" i="14"/>
  <c r="AI19" i="14"/>
  <c r="AK19" i="14" s="1"/>
  <c r="AO48" i="14"/>
  <c r="AQ48" i="14" s="1"/>
  <c r="AO16" i="14"/>
  <c r="AQ16" i="14" s="1"/>
  <c r="H60" i="14"/>
  <c r="H26" i="14"/>
  <c r="H42" i="14"/>
  <c r="BD24" i="14"/>
  <c r="BF24" i="14" s="1"/>
  <c r="H59" i="14"/>
  <c r="P9" i="14"/>
  <c r="AR56" i="14"/>
  <c r="AT56" i="14" s="1"/>
  <c r="AI88" i="14"/>
  <c r="AR88" i="14"/>
  <c r="BD88" i="14"/>
  <c r="BA84" i="14"/>
  <c r="AB84" i="14"/>
  <c r="AO92" i="14"/>
  <c r="AL92" i="14"/>
  <c r="H76" i="14"/>
  <c r="AB76" i="14"/>
  <c r="BA72" i="14"/>
  <c r="H72" i="14"/>
  <c r="AU80" i="14"/>
  <c r="H80" i="14"/>
  <c r="BD80" i="14"/>
  <c r="H79" i="14"/>
  <c r="AB79" i="14"/>
  <c r="H81" i="14"/>
  <c r="H94" i="14"/>
  <c r="AB91" i="14"/>
  <c r="H73" i="14"/>
  <c r="AB71" i="14"/>
  <c r="X10" i="17"/>
  <c r="P11" i="14"/>
  <c r="AG11" i="17"/>
  <c r="BE11" i="17"/>
  <c r="V10" i="17"/>
  <c r="AJ11" i="17"/>
  <c r="AY11" i="17"/>
  <c r="L11" i="14"/>
  <c r="BB10" i="17"/>
  <c r="P10" i="17"/>
  <c r="AI92" i="14"/>
  <c r="L92" i="14"/>
  <c r="AX92" i="14"/>
  <c r="V92" i="14"/>
  <c r="R11" i="14"/>
  <c r="J11" i="14"/>
  <c r="Z11" i="14"/>
  <c r="AU32" i="14"/>
  <c r="AC9" i="14"/>
  <c r="AE9" i="14" s="1"/>
  <c r="BD59" i="14"/>
  <c r="BD11" i="14"/>
  <c r="AF22" i="14"/>
  <c r="AH22" i="14" s="1"/>
  <c r="AR44" i="14"/>
  <c r="AI38" i="14"/>
  <c r="AK38" i="14" s="1"/>
  <c r="AL56" i="14"/>
  <c r="AO52" i="14"/>
  <c r="AQ52" i="14" s="1"/>
  <c r="N36" i="14"/>
  <c r="AX46" i="14"/>
  <c r="AZ46" i="14" s="1"/>
  <c r="AF48" i="14"/>
  <c r="AH48" i="14" s="1"/>
  <c r="J42" i="14"/>
  <c r="P16" i="14"/>
  <c r="L56" i="14"/>
  <c r="AR8" i="14"/>
  <c r="J68" i="14"/>
  <c r="AU39" i="14"/>
  <c r="X36" i="14"/>
  <c r="X59" i="14"/>
  <c r="P66" i="14"/>
  <c r="R54" i="14"/>
  <c r="T36" i="14"/>
  <c r="N46" i="14"/>
  <c r="BD26" i="14"/>
  <c r="BF26" i="14" s="1"/>
  <c r="AF44" i="14"/>
  <c r="AH44" i="14" s="1"/>
  <c r="Z40" i="14"/>
  <c r="AT64" i="14"/>
  <c r="BD66" i="14"/>
  <c r="BF66" i="14" s="1"/>
  <c r="V65" i="14"/>
  <c r="V22" i="14"/>
  <c r="T27" i="14"/>
  <c r="AF18" i="14"/>
  <c r="AI52" i="14"/>
  <c r="AK52" i="14" s="1"/>
  <c r="X40" i="14"/>
  <c r="AR50" i="14"/>
  <c r="AT50" i="14" s="1"/>
  <c r="C85" i="10"/>
  <c r="D85" i="10" s="1"/>
  <c r="AC95" i="14"/>
  <c r="AE95" i="14" s="1"/>
  <c r="AZ8" i="14"/>
  <c r="X64" i="14"/>
  <c r="AC51" i="14"/>
  <c r="AC44" i="14"/>
  <c r="AE44" i="14" s="1"/>
  <c r="AC38" i="14"/>
  <c r="AE38" i="14" s="1"/>
  <c r="AO57" i="14"/>
  <c r="AQ57" i="14" s="1"/>
  <c r="AU63" i="14"/>
  <c r="X52" i="14"/>
  <c r="BA28" i="14"/>
  <c r="BC28" i="14" s="1"/>
  <c r="AL33" i="14"/>
  <c r="AR46" i="14"/>
  <c r="AX44" i="14"/>
  <c r="AZ44" i="14" s="1"/>
  <c r="AR47" i="14"/>
  <c r="AT47" i="14" s="1"/>
  <c r="AL60" i="14"/>
  <c r="BA39" i="14"/>
  <c r="L18" i="14"/>
  <c r="BD17" i="14"/>
  <c r="BF17" i="14" s="1"/>
  <c r="AI70" i="14"/>
  <c r="AK70" i="14" s="1"/>
  <c r="AR42" i="14"/>
  <c r="AC10" i="14"/>
  <c r="AE10" i="14" s="1"/>
  <c r="AC31" i="14"/>
  <c r="AE31" i="14" s="1"/>
  <c r="AC27" i="14"/>
  <c r="AE27" i="14" s="1"/>
  <c r="AU22" i="14"/>
  <c r="AZ32" i="14"/>
  <c r="AR58" i="14"/>
  <c r="AT58" i="14" s="1"/>
  <c r="AR43" i="14"/>
  <c r="AT43" i="14" s="1"/>
  <c r="AR11" i="14"/>
  <c r="BA42" i="14"/>
  <c r="BC42" i="14" s="1"/>
  <c r="AF95" i="14"/>
  <c r="AH95" i="14" s="1"/>
  <c r="L39" i="14"/>
  <c r="AO68" i="14"/>
  <c r="AO51" i="14"/>
  <c r="AQ51" i="14" s="1"/>
  <c r="AX34" i="14"/>
  <c r="AZ34" i="14" s="1"/>
  <c r="AF11" i="14"/>
  <c r="AH11" i="14" s="1"/>
  <c r="AF32" i="14"/>
  <c r="AX68" i="14"/>
  <c r="AZ68" i="14" s="1"/>
  <c r="AO62" i="14"/>
  <c r="AQ62" i="14" s="1"/>
  <c r="BA46" i="14"/>
  <c r="BC46" i="14" s="1"/>
  <c r="AF38" i="14"/>
  <c r="R23" i="14"/>
  <c r="AR24" i="14"/>
  <c r="AT24" i="14" s="1"/>
  <c r="AF47" i="14"/>
  <c r="AH47" i="14" s="1"/>
  <c r="AO55" i="14"/>
  <c r="AI60" i="14"/>
  <c r="AK60" i="14" s="1"/>
  <c r="T20" i="14"/>
  <c r="BD25" i="14"/>
  <c r="BF25" i="14" s="1"/>
  <c r="AI35" i="14"/>
  <c r="AF62" i="14"/>
  <c r="AH62" i="14" s="1"/>
  <c r="AF67" i="14"/>
  <c r="AH67" i="14" s="1"/>
  <c r="AI65" i="14"/>
  <c r="AU59" i="14"/>
  <c r="AW59" i="14" s="1"/>
  <c r="P24" i="14"/>
  <c r="L16" i="14"/>
  <c r="BD48" i="14"/>
  <c r="BA48" i="14"/>
  <c r="AC15" i="14"/>
  <c r="AE15" i="14" s="1"/>
  <c r="AC40" i="14"/>
  <c r="AE40" i="14" s="1"/>
  <c r="X33" i="14"/>
  <c r="AO20" i="14"/>
  <c r="AQ20" i="14" s="1"/>
  <c r="N44" i="14"/>
  <c r="L36" i="14"/>
  <c r="R41" i="14"/>
  <c r="AI27" i="14"/>
  <c r="AK27" i="14" s="1"/>
  <c r="AL49" i="14"/>
  <c r="AL25" i="14"/>
  <c r="AL27" i="14"/>
  <c r="AL38" i="14"/>
  <c r="AL66" i="14"/>
  <c r="AL62" i="14"/>
  <c r="N70" i="14"/>
  <c r="N68" i="14"/>
  <c r="AO19" i="14"/>
  <c r="AQ19" i="14" s="1"/>
  <c r="Z10" i="14"/>
  <c r="AG10" i="17"/>
  <c r="AV10" i="17"/>
  <c r="H10" i="17"/>
  <c r="L10" i="17"/>
  <c r="X11" i="14"/>
  <c r="V11" i="14"/>
  <c r="N11" i="14"/>
  <c r="AS10" i="17"/>
  <c r="AY10" i="17"/>
  <c r="R10" i="17"/>
  <c r="J10" i="17"/>
  <c r="AJ10" i="17"/>
  <c r="AM10" i="17"/>
  <c r="AP10" i="17"/>
  <c r="BE10" i="17"/>
  <c r="Z10" i="17"/>
  <c r="T10" i="17"/>
  <c r="AI48" i="14"/>
  <c r="AD107" i="17"/>
  <c r="AE107" i="17" s="1"/>
  <c r="BD9" i="14"/>
  <c r="X24" i="14"/>
  <c r="P56" i="14"/>
  <c r="P48" i="14"/>
  <c r="AC8" i="14"/>
  <c r="AC68" i="14"/>
  <c r="AC34" i="14"/>
  <c r="X56" i="14"/>
  <c r="H55" i="14"/>
  <c r="H36" i="14"/>
  <c r="H18" i="14"/>
  <c r="E9" i="24" a="1"/>
  <c r="E9" i="24" s="1"/>
  <c r="R12" i="15"/>
  <c r="P12" i="16"/>
  <c r="AB12" i="14"/>
  <c r="R12" i="11"/>
  <c r="P12" i="11"/>
  <c r="J12" i="11"/>
  <c r="Z12" i="11"/>
  <c r="Z106" i="11" s="1"/>
  <c r="H12" i="11"/>
  <c r="X12" i="11"/>
  <c r="V12" i="11"/>
  <c r="N12" i="11"/>
  <c r="N106" i="11" s="1"/>
  <c r="L12" i="11"/>
  <c r="T12" i="11"/>
  <c r="T106" i="11" s="1"/>
  <c r="BB107" i="17"/>
  <c r="BC107" i="17" s="1"/>
  <c r="P18" i="14"/>
  <c r="AR22" i="14"/>
  <c r="AX52" i="14"/>
  <c r="AX20" i="14"/>
  <c r="X23" i="14"/>
  <c r="BD68" i="14"/>
  <c r="AR66" i="14"/>
  <c r="AT66" i="14" s="1"/>
  <c r="AO43" i="14"/>
  <c r="AL50" i="14"/>
  <c r="BC16" i="14"/>
  <c r="BA55" i="14"/>
  <c r="L24" i="14"/>
  <c r="AL9" i="14"/>
  <c r="BA20" i="14"/>
  <c r="AC24" i="14"/>
  <c r="AF34" i="14"/>
  <c r="AF24" i="14"/>
  <c r="AR18" i="14"/>
  <c r="X8" i="14"/>
  <c r="AX10" i="14"/>
  <c r="H33" i="14"/>
  <c r="N20" i="14"/>
  <c r="BA70" i="14"/>
  <c r="AO59" i="14"/>
  <c r="AQ59" i="14" s="1"/>
  <c r="AU68" i="14"/>
  <c r="AI20" i="14"/>
  <c r="AR33" i="14"/>
  <c r="AR34" i="14"/>
  <c r="AI8" i="14"/>
  <c r="AC66" i="14"/>
  <c r="AC23" i="14"/>
  <c r="AC65" i="14"/>
  <c r="V55" i="14"/>
  <c r="V23" i="14"/>
  <c r="AF40" i="14"/>
  <c r="AW24" i="14"/>
  <c r="R38" i="14"/>
  <c r="P27" i="14"/>
  <c r="J23" i="14"/>
  <c r="T33" i="14"/>
  <c r="BF32" i="14"/>
  <c r="BF16" i="14"/>
  <c r="N18" i="14"/>
  <c r="P40" i="14"/>
  <c r="P8" i="14"/>
  <c r="AC50" i="14"/>
  <c r="L40" i="14"/>
  <c r="AB11" i="15"/>
  <c r="AB11" i="16"/>
  <c r="AB11" i="17"/>
  <c r="AB11" i="14"/>
  <c r="AJ107" i="17"/>
  <c r="AK107" i="17" s="1"/>
  <c r="BH57" i="17"/>
  <c r="BH41" i="17"/>
  <c r="AN67" i="16"/>
  <c r="AN39" i="15"/>
  <c r="BH36" i="17"/>
  <c r="AN70" i="17"/>
  <c r="AN50" i="17"/>
  <c r="AN18" i="17"/>
  <c r="BG70" i="16"/>
  <c r="AN45" i="17"/>
  <c r="BG65" i="16"/>
  <c r="BH66" i="17"/>
  <c r="BH46" i="15"/>
  <c r="AN64" i="17"/>
  <c r="AN40" i="15"/>
  <c r="BG6" i="15"/>
  <c r="BG40" i="16"/>
  <c r="AN67" i="17"/>
  <c r="AN43" i="17"/>
  <c r="BG67" i="15"/>
  <c r="BG59" i="15"/>
  <c r="BG47" i="16"/>
  <c r="BH60" i="17"/>
  <c r="BH52" i="15"/>
  <c r="AN58" i="17"/>
  <c r="AN38" i="16"/>
  <c r="BG66" i="15"/>
  <c r="BG46" i="17"/>
  <c r="BG26" i="15"/>
  <c r="BH59" i="16"/>
  <c r="AN65" i="17"/>
  <c r="AN17" i="17"/>
  <c r="BH66" i="16"/>
  <c r="BH54" i="17"/>
  <c r="AN64" i="16"/>
  <c r="AN32" i="16"/>
  <c r="BG52" i="16"/>
  <c r="AN47" i="16"/>
  <c r="BG63" i="15"/>
  <c r="BH40" i="15"/>
  <c r="AN70" i="15"/>
  <c r="AN46" i="15"/>
  <c r="BG66" i="17"/>
  <c r="BG54" i="17"/>
  <c r="BH63" i="16"/>
  <c r="AN69" i="17"/>
  <c r="AN45" i="16"/>
  <c r="AN17" i="16"/>
  <c r="BG69" i="16"/>
  <c r="BH70" i="15"/>
  <c r="BH58" i="17"/>
  <c r="BH46" i="16"/>
  <c r="AN68" i="17"/>
  <c r="AN48" i="15"/>
  <c r="AN8" i="17"/>
  <c r="BG60" i="17"/>
  <c r="BH49" i="16"/>
  <c r="AN67" i="15"/>
  <c r="AN47" i="17"/>
  <c r="BG67" i="16"/>
  <c r="BH68" i="15"/>
  <c r="AN58" i="16"/>
  <c r="AN30" i="17"/>
  <c r="BH59" i="15"/>
  <c r="BH43" i="17"/>
  <c r="AN49" i="15"/>
  <c r="AN17" i="15"/>
  <c r="BG57" i="16"/>
  <c r="BH58" i="16"/>
  <c r="AN52" i="15"/>
  <c r="BG6" i="16"/>
  <c r="BG64" i="15"/>
  <c r="BG48" i="16"/>
  <c r="BG32" i="16"/>
  <c r="AB6" i="14"/>
  <c r="J6" i="14"/>
  <c r="AB9" i="14"/>
  <c r="AB60" i="14"/>
  <c r="AB19" i="15"/>
  <c r="AB29" i="15"/>
  <c r="AB15" i="15"/>
  <c r="AB23" i="15"/>
  <c r="AB53" i="15"/>
  <c r="AB36" i="15"/>
  <c r="AB18" i="15"/>
  <c r="AB42" i="15"/>
  <c r="AB9" i="15"/>
  <c r="AB7" i="16"/>
  <c r="AB22" i="16"/>
  <c r="AB24" i="16"/>
  <c r="AB33" i="16"/>
  <c r="AB23" i="16"/>
  <c r="AB20" i="16"/>
  <c r="AB18" i="16"/>
  <c r="AB33" i="14"/>
  <c r="P7" i="14"/>
  <c r="AB7" i="14"/>
  <c r="AB43" i="14"/>
  <c r="AB30" i="17"/>
  <c r="AB17" i="14"/>
  <c r="AB18" i="14"/>
  <c r="AB16" i="17"/>
  <c r="AB12" i="17"/>
  <c r="AB21" i="17"/>
  <c r="AB35" i="17"/>
  <c r="AB38" i="15"/>
  <c r="AB8" i="17"/>
  <c r="AB9" i="17"/>
  <c r="AB34" i="14"/>
  <c r="AB42" i="14"/>
  <c r="AN63" i="16"/>
  <c r="AN35" i="17"/>
  <c r="BG59" i="17"/>
  <c r="BH68" i="17"/>
  <c r="BH56" i="16"/>
  <c r="BH48" i="15"/>
  <c r="AN66" i="16"/>
  <c r="AN46" i="16"/>
  <c r="BG62" i="17"/>
  <c r="BG26" i="16"/>
  <c r="BH63" i="15"/>
  <c r="BH55" i="17"/>
  <c r="AN69" i="15"/>
  <c r="AN25" i="17"/>
  <c r="BG49" i="17"/>
  <c r="BH54" i="15"/>
  <c r="AN60" i="17"/>
  <c r="AN32" i="17"/>
  <c r="BG68" i="16"/>
  <c r="BG36" i="17"/>
  <c r="BH69" i="15"/>
  <c r="BH45" i="17"/>
  <c r="AN59" i="15"/>
  <c r="AN39" i="17"/>
  <c r="AN54" i="16"/>
  <c r="AN26" i="17"/>
  <c r="BG58" i="15"/>
  <c r="BH63" i="17"/>
  <c r="BH51" i="17"/>
  <c r="AN57" i="15"/>
  <c r="BG65" i="15"/>
  <c r="BG45" i="15"/>
  <c r="BH42" i="17"/>
  <c r="AN52" i="17"/>
  <c r="AN20" i="17"/>
  <c r="BG68" i="15"/>
  <c r="BH61" i="17"/>
  <c r="AN39" i="16"/>
  <c r="BH44" i="17"/>
  <c r="BH32" i="15"/>
  <c r="AN62" i="17"/>
  <c r="AN38" i="15"/>
  <c r="BG46" i="16"/>
  <c r="BH47" i="15"/>
  <c r="AN65" i="16"/>
  <c r="AN33" i="17"/>
  <c r="BG57" i="17"/>
  <c r="BG49" i="15"/>
  <c r="BH62" i="17"/>
  <c r="BH26" i="16"/>
  <c r="AN64" i="15"/>
  <c r="AN40" i="17"/>
  <c r="BG40" i="17"/>
  <c r="BH65" i="17"/>
  <c r="BH37" i="17"/>
  <c r="AN63" i="17"/>
  <c r="AN31" i="17"/>
  <c r="BG59" i="16"/>
  <c r="BG39" i="17"/>
  <c r="BH64" i="16"/>
  <c r="BH48" i="17"/>
  <c r="AN50" i="15"/>
  <c r="AN26" i="15"/>
  <c r="BG70" i="17"/>
  <c r="BG58" i="17"/>
  <c r="AN69" i="16"/>
  <c r="AN41" i="17"/>
  <c r="AN9" i="17"/>
  <c r="BG69" i="15"/>
  <c r="AN44" i="17"/>
  <c r="H6" i="14"/>
  <c r="AB36" i="14"/>
  <c r="AB23" i="14"/>
  <c r="AB30" i="14"/>
  <c r="AB24" i="14"/>
  <c r="AB27" i="15"/>
  <c r="AB22" i="15"/>
  <c r="AB43" i="15"/>
  <c r="AB31" i="15"/>
  <c r="AB10" i="15"/>
  <c r="AB33" i="15"/>
  <c r="AB8" i="16"/>
  <c r="AB27" i="16"/>
  <c r="AB29" i="16"/>
  <c r="AB61" i="16"/>
  <c r="AB9" i="16"/>
  <c r="AB42" i="16"/>
  <c r="AB30" i="16"/>
  <c r="AB55" i="16"/>
  <c r="AB15" i="14"/>
  <c r="T7" i="14"/>
  <c r="V7" i="14"/>
  <c r="AB26" i="17"/>
  <c r="AB25" i="17"/>
  <c r="AB21" i="15"/>
  <c r="AB24" i="17"/>
  <c r="AB10" i="17"/>
  <c r="AB17" i="17"/>
  <c r="AB34" i="17"/>
  <c r="AB33" i="17"/>
  <c r="AB29" i="17"/>
  <c r="AB7" i="17"/>
  <c r="H11" i="14"/>
  <c r="BH65" i="15"/>
  <c r="BH49" i="15"/>
  <c r="AN51" i="17"/>
  <c r="AN23" i="17"/>
  <c r="BG47" i="17"/>
  <c r="BH64" i="15"/>
  <c r="BH40" i="16"/>
  <c r="BH32" i="16"/>
  <c r="AN62" i="15"/>
  <c r="AN38" i="17"/>
  <c r="BG54" i="15"/>
  <c r="AN61" i="17"/>
  <c r="AN21" i="15"/>
  <c r="BG57" i="15"/>
  <c r="BH62" i="15"/>
  <c r="BH50" i="17"/>
  <c r="AN6" i="17"/>
  <c r="AN56" i="15"/>
  <c r="AN28" i="17"/>
  <c r="BG56" i="15"/>
  <c r="BG48" i="15"/>
  <c r="AN55" i="17"/>
  <c r="AN27" i="17"/>
  <c r="BG63" i="16"/>
  <c r="BH56" i="17"/>
  <c r="BH40" i="17"/>
  <c r="AN70" i="16"/>
  <c r="AN50" i="16"/>
  <c r="BG62" i="16"/>
  <c r="BG50" i="15"/>
  <c r="AN49" i="17"/>
  <c r="BG37" i="17"/>
  <c r="BH50" i="16"/>
  <c r="AN6" i="16"/>
  <c r="AN48" i="16"/>
  <c r="BG56" i="16"/>
  <c r="BH49" i="17"/>
  <c r="AN63" i="15"/>
  <c r="AN15" i="17"/>
  <c r="BG67" i="17"/>
  <c r="BG51" i="16"/>
  <c r="BH56" i="15"/>
  <c r="AN58" i="15"/>
  <c r="AN26" i="16"/>
  <c r="BG50" i="17"/>
  <c r="BG38" i="17"/>
  <c r="BH67" i="16"/>
  <c r="BH51" i="16"/>
  <c r="BH39" i="17"/>
  <c r="AN53" i="17"/>
  <c r="AN29" i="17"/>
  <c r="BG65" i="17"/>
  <c r="BG41" i="17"/>
  <c r="BH54" i="16"/>
  <c r="BH38" i="17"/>
  <c r="AN56" i="17"/>
  <c r="AN32" i="15"/>
  <c r="BG64" i="17"/>
  <c r="BG56" i="17"/>
  <c r="BH45" i="16"/>
  <c r="AN59" i="16"/>
  <c r="AN19" i="17"/>
  <c r="BG51" i="15"/>
  <c r="AN66" i="17"/>
  <c r="AN46" i="17"/>
  <c r="BG50" i="16"/>
  <c r="BH67" i="15"/>
  <c r="AN65" i="15"/>
  <c r="AN37" i="17"/>
  <c r="BH62" i="16"/>
  <c r="BH50" i="15"/>
  <c r="AN68" i="15"/>
  <c r="AN40" i="16"/>
  <c r="BG68" i="17"/>
  <c r="BG52" i="15"/>
  <c r="BG44" i="17"/>
  <c r="L6" i="14"/>
  <c r="AB16" i="14"/>
  <c r="AB28" i="14"/>
  <c r="AB35" i="14"/>
  <c r="AB41" i="14"/>
  <c r="AB24" i="15"/>
  <c r="AB44" i="15"/>
  <c r="AB25" i="15"/>
  <c r="AB60" i="15"/>
  <c r="AB30" i="15"/>
  <c r="AB55" i="15"/>
  <c r="AB7" i="15"/>
  <c r="AB35" i="15"/>
  <c r="AB10" i="16"/>
  <c r="AB15" i="16"/>
  <c r="AB53" i="16"/>
  <c r="AB34" i="16"/>
  <c r="AB25" i="16"/>
  <c r="AB41" i="16"/>
  <c r="AB36" i="16"/>
  <c r="AB44" i="16"/>
  <c r="AB44" i="14"/>
  <c r="X7" i="14"/>
  <c r="Z7" i="14"/>
  <c r="AB31" i="17"/>
  <c r="AB38" i="14"/>
  <c r="AB17" i="15"/>
  <c r="AB22" i="17"/>
  <c r="AB23" i="17"/>
  <c r="AB39" i="16"/>
  <c r="AB21" i="16"/>
  <c r="AB32" i="17"/>
  <c r="AB27" i="17"/>
  <c r="H7" i="14"/>
  <c r="BH69" i="16"/>
  <c r="AN47" i="15"/>
  <c r="AN7" i="17"/>
  <c r="BG63" i="17"/>
  <c r="BH52" i="17"/>
  <c r="AN54" i="17"/>
  <c r="AN22" i="17"/>
  <c r="BG58" i="16"/>
  <c r="BG46" i="15"/>
  <c r="BH59" i="17"/>
  <c r="BH47" i="16"/>
  <c r="AN57" i="16"/>
  <c r="BG45" i="17"/>
  <c r="BH70" i="17"/>
  <c r="AN48" i="17"/>
  <c r="AN16" i="17"/>
  <c r="BG64" i="16"/>
  <c r="BG52" i="17"/>
  <c r="BG32" i="15"/>
  <c r="BH57" i="16"/>
  <c r="AN51" i="15"/>
  <c r="BG51" i="17"/>
  <c r="BH68" i="16"/>
  <c r="AN66" i="15"/>
  <c r="AN42" i="17"/>
  <c r="BH67" i="17"/>
  <c r="BH47" i="17"/>
  <c r="AN45" i="15"/>
  <c r="BG69" i="17"/>
  <c r="BG49" i="16"/>
  <c r="BH70" i="16"/>
  <c r="BH58" i="15"/>
  <c r="AN68" i="16"/>
  <c r="AN36" i="17"/>
  <c r="BG40" i="15"/>
  <c r="BH65" i="16"/>
  <c r="BH57" i="15"/>
  <c r="BH45" i="15"/>
  <c r="AN59" i="17"/>
  <c r="BG47" i="15"/>
  <c r="BH64" i="17"/>
  <c r="BH48" i="16"/>
  <c r="AN54" i="15"/>
  <c r="BG70" i="15"/>
  <c r="BG62" i="15"/>
  <c r="AN49" i="16"/>
  <c r="AN21" i="17"/>
  <c r="BG53" i="17"/>
  <c r="AN6" i="15"/>
  <c r="AN52" i="16"/>
  <c r="AN24" i="17"/>
  <c r="BG48" i="17"/>
  <c r="BH69" i="17"/>
  <c r="BH53" i="17"/>
  <c r="AN51" i="16"/>
  <c r="BG55" i="17"/>
  <c r="BG43" i="17"/>
  <c r="BH52" i="16"/>
  <c r="AN62" i="16"/>
  <c r="AN34" i="17"/>
  <c r="BG66" i="16"/>
  <c r="BG54" i="16"/>
  <c r="BG42" i="17"/>
  <c r="BH51" i="15"/>
  <c r="AN57" i="17"/>
  <c r="AN21" i="16"/>
  <c r="BG61" i="17"/>
  <c r="BG45" i="16"/>
  <c r="BH66" i="15"/>
  <c r="BH46" i="17"/>
  <c r="BH26" i="15"/>
  <c r="AN56" i="16"/>
  <c r="N6" i="14"/>
  <c r="AB19" i="14"/>
  <c r="AB8" i="14"/>
  <c r="AB28" i="15"/>
  <c r="AB16" i="15"/>
  <c r="AB20" i="15"/>
  <c r="AB61" i="15"/>
  <c r="AB37" i="15"/>
  <c r="AB41" i="15"/>
  <c r="AB8" i="15"/>
  <c r="AB34" i="15"/>
  <c r="AB28" i="16"/>
  <c r="AB16" i="16"/>
  <c r="AB19" i="16"/>
  <c r="AB60" i="16"/>
  <c r="AB35" i="16"/>
  <c r="AB37" i="16"/>
  <c r="AB31" i="16"/>
  <c r="AB43" i="16"/>
  <c r="AB20" i="14"/>
  <c r="AB22" i="14"/>
  <c r="AB31" i="14"/>
  <c r="L7" i="14"/>
  <c r="AB32" i="14"/>
  <c r="AB15" i="17"/>
  <c r="AB39" i="14"/>
  <c r="AB26" i="14"/>
  <c r="AB18" i="17"/>
  <c r="AB20" i="17"/>
  <c r="AB38" i="16"/>
  <c r="AB19" i="17"/>
  <c r="AB17" i="16"/>
  <c r="AB39" i="15"/>
  <c r="AB28" i="17"/>
  <c r="AB6" i="17"/>
  <c r="J7" i="14"/>
  <c r="J11" i="17"/>
  <c r="J104" i="17" s="1"/>
  <c r="R11" i="17"/>
  <c r="R104" i="17" s="1"/>
  <c r="Z11" i="17"/>
  <c r="Z104" i="17" s="1"/>
  <c r="H11" i="17"/>
  <c r="H104" i="17" s="1"/>
  <c r="V11" i="17"/>
  <c r="V104" i="17" s="1"/>
  <c r="AY104" i="17" s="1"/>
  <c r="AZ104" i="17" s="1"/>
  <c r="X11" i="17"/>
  <c r="X104" i="17" s="1"/>
  <c r="BB104" i="17" s="1"/>
  <c r="BC104" i="17" s="1"/>
  <c r="P11" i="17"/>
  <c r="P104" i="17" s="1"/>
  <c r="T11" i="17"/>
  <c r="T104" i="17" s="1"/>
  <c r="N11" i="17"/>
  <c r="N104" i="17" s="1"/>
  <c r="AM104" i="17" s="1"/>
  <c r="AN104" i="17" s="1"/>
  <c r="L11" i="17"/>
  <c r="L104" i="17" s="1"/>
  <c r="AJ104" i="17" s="1"/>
  <c r="AK104" i="17" s="1"/>
  <c r="AF7" i="14"/>
  <c r="AH7" i="14" s="1"/>
  <c r="AI6" i="14"/>
  <c r="AU7" i="14"/>
  <c r="I97" i="10"/>
  <c r="J97" i="10" s="1"/>
  <c r="C87" i="10"/>
  <c r="D87" i="10" s="1"/>
  <c r="C66" i="10"/>
  <c r="D66" i="10" s="1"/>
  <c r="L77" i="10"/>
  <c r="M77" i="10" s="1"/>
  <c r="J34" i="10"/>
  <c r="C31" i="10"/>
  <c r="AX7" i="14"/>
  <c r="AO7" i="14"/>
  <c r="B46" i="10"/>
  <c r="B47" i="10"/>
  <c r="B52" i="10"/>
  <c r="B50" i="10"/>
  <c r="C64" i="10"/>
  <c r="D64" i="10" s="1"/>
  <c r="B45" i="10"/>
  <c r="B43" i="10"/>
  <c r="B49" i="10"/>
  <c r="C70" i="10"/>
  <c r="D70" i="10" s="1"/>
  <c r="C91" i="10"/>
  <c r="D91" i="10" s="1"/>
  <c r="C65" i="10"/>
  <c r="D65" i="10" s="1"/>
  <c r="B44" i="10"/>
  <c r="C86" i="10"/>
  <c r="D86" i="10" s="1"/>
  <c r="B48" i="10"/>
  <c r="N19" i="15"/>
  <c r="AL19" i="15"/>
  <c r="Z19" i="15"/>
  <c r="BD19" i="15"/>
  <c r="V24" i="15"/>
  <c r="AX24" i="15"/>
  <c r="P42" i="16"/>
  <c r="AO42" i="16"/>
  <c r="Z74" i="7"/>
  <c r="Z73" i="7"/>
  <c r="L25" i="15"/>
  <c r="AI25" i="15"/>
  <c r="Z55" i="15"/>
  <c r="BD55" i="15"/>
  <c r="AE71" i="7"/>
  <c r="AE70" i="7"/>
  <c r="P23" i="16"/>
  <c r="AO23" i="16"/>
  <c r="T31" i="16"/>
  <c r="AU31" i="16"/>
  <c r="Q71" i="8"/>
  <c r="Q70" i="8"/>
  <c r="X55" i="16"/>
  <c r="BA55" i="16"/>
  <c r="M65" i="7"/>
  <c r="M64" i="7"/>
  <c r="R28" i="16"/>
  <c r="AR28" i="16"/>
  <c r="Z11" i="16"/>
  <c r="BD11" i="16"/>
  <c r="L16" i="15"/>
  <c r="AI16" i="15"/>
  <c r="T29" i="15"/>
  <c r="AU29" i="15"/>
  <c r="N44" i="15"/>
  <c r="AL44" i="15"/>
  <c r="Z8" i="15"/>
  <c r="BD8" i="15"/>
  <c r="L60" i="15"/>
  <c r="AI60" i="15"/>
  <c r="Z67" i="7"/>
  <c r="Z68" i="7" s="1"/>
  <c r="R23" i="15"/>
  <c r="AR23" i="15"/>
  <c r="V36" i="15"/>
  <c r="AX36" i="15"/>
  <c r="Z7" i="16"/>
  <c r="BD7" i="16"/>
  <c r="N60" i="16"/>
  <c r="AL60" i="16"/>
  <c r="P73" i="16"/>
  <c r="AO73" i="16"/>
  <c r="AX12" i="16"/>
  <c r="X18" i="16"/>
  <c r="BA18" i="16"/>
  <c r="T41" i="15"/>
  <c r="AU41" i="15"/>
  <c r="P22" i="15"/>
  <c r="AO22" i="15"/>
  <c r="X34" i="16"/>
  <c r="BA34" i="16"/>
  <c r="N95" i="7"/>
  <c r="N94" i="7"/>
  <c r="N77" i="7"/>
  <c r="N76" i="7"/>
  <c r="N71" i="7"/>
  <c r="N70" i="7"/>
  <c r="AL12" i="15"/>
  <c r="R55" i="15"/>
  <c r="AR55" i="15"/>
  <c r="R53" i="16"/>
  <c r="AR53" i="16"/>
  <c r="Z98" i="8"/>
  <c r="Z97" i="8"/>
  <c r="Z61" i="16"/>
  <c r="BD61" i="16"/>
  <c r="V61" i="16"/>
  <c r="AX61" i="16"/>
  <c r="N20" i="16"/>
  <c r="AL20" i="16"/>
  <c r="E74" i="8"/>
  <c r="E73" i="8"/>
  <c r="R20" i="16"/>
  <c r="AR20" i="16"/>
  <c r="Q92" i="8"/>
  <c r="Q91" i="8"/>
  <c r="V37" i="16"/>
  <c r="AX37" i="16"/>
  <c r="P55" i="16"/>
  <c r="AO55" i="16"/>
  <c r="M67" i="7"/>
  <c r="M68" i="7" s="1"/>
  <c r="N35" i="15"/>
  <c r="AL35" i="15"/>
  <c r="Z9" i="15"/>
  <c r="BD9" i="15"/>
  <c r="T33" i="15"/>
  <c r="AU33" i="15"/>
  <c r="H42" i="15"/>
  <c r="AC42" i="15"/>
  <c r="X97" i="7"/>
  <c r="X98" i="7"/>
  <c r="N22" i="16"/>
  <c r="AL22" i="16"/>
  <c r="N27" i="16"/>
  <c r="AL27" i="16"/>
  <c r="N28" i="16"/>
  <c r="AL28" i="16"/>
  <c r="T24" i="16"/>
  <c r="AU24" i="16"/>
  <c r="T15" i="16"/>
  <c r="AU15" i="16"/>
  <c r="T11" i="16"/>
  <c r="AU11" i="16"/>
  <c r="J27" i="16"/>
  <c r="AF27" i="16"/>
  <c r="J15" i="16"/>
  <c r="AF15" i="16"/>
  <c r="P24" i="16"/>
  <c r="AO24" i="16"/>
  <c r="P27" i="16"/>
  <c r="AO27" i="16"/>
  <c r="P28" i="16"/>
  <c r="AO28" i="16"/>
  <c r="P43" i="16"/>
  <c r="AO43" i="16"/>
  <c r="N28" i="15"/>
  <c r="AL28" i="15"/>
  <c r="R29" i="15"/>
  <c r="AR29" i="15"/>
  <c r="I97" i="7"/>
  <c r="I98" i="7"/>
  <c r="V15" i="15"/>
  <c r="AX15" i="15"/>
  <c r="R44" i="15"/>
  <c r="AR44" i="15"/>
  <c r="L33" i="16"/>
  <c r="AI33" i="16"/>
  <c r="X77" i="8"/>
  <c r="X76" i="8"/>
  <c r="T53" i="15"/>
  <c r="AU53" i="15"/>
  <c r="E65" i="7"/>
  <c r="E64" i="7"/>
  <c r="J23" i="15"/>
  <c r="AF23" i="15"/>
  <c r="Q97" i="7"/>
  <c r="Q98" i="7"/>
  <c r="X18" i="15"/>
  <c r="BA18" i="15"/>
  <c r="P7" i="16"/>
  <c r="AO7" i="16"/>
  <c r="J53" i="16"/>
  <c r="AF53" i="16"/>
  <c r="H25" i="16"/>
  <c r="AC25" i="16"/>
  <c r="Q74" i="8"/>
  <c r="Q73" i="8"/>
  <c r="P18" i="16"/>
  <c r="AO18" i="16"/>
  <c r="L33" i="15"/>
  <c r="AI33" i="15"/>
  <c r="X34" i="15"/>
  <c r="BA34" i="15"/>
  <c r="X67" i="7"/>
  <c r="X68" i="7" s="1"/>
  <c r="H73" i="8"/>
  <c r="H74" i="8"/>
  <c r="R27" i="16"/>
  <c r="AR27" i="16"/>
  <c r="H97" i="8"/>
  <c r="H98" i="8"/>
  <c r="Z28" i="16"/>
  <c r="BD28" i="16"/>
  <c r="T47" i="8"/>
  <c r="T46" i="8"/>
  <c r="T100" i="8" s="1"/>
  <c r="H8" i="10" s="1"/>
  <c r="L22" i="15"/>
  <c r="AI22" i="15"/>
  <c r="T19" i="15"/>
  <c r="AU19" i="15"/>
  <c r="R33" i="16"/>
  <c r="AR33" i="16"/>
  <c r="X47" i="8"/>
  <c r="X46" i="8"/>
  <c r="X100" i="8" s="1"/>
  <c r="I9" i="10" s="1"/>
  <c r="N62" i="7"/>
  <c r="N61" i="7"/>
  <c r="N74" i="7"/>
  <c r="N73" i="7"/>
  <c r="Z73" i="15"/>
  <c r="BD73" i="15"/>
  <c r="N61" i="15"/>
  <c r="AL61" i="15"/>
  <c r="BD12" i="15"/>
  <c r="E95" i="7"/>
  <c r="E94" i="7"/>
  <c r="H37" i="15"/>
  <c r="AC37" i="15"/>
  <c r="Q92" i="7"/>
  <c r="Q91" i="7"/>
  <c r="R10" i="16"/>
  <c r="AR10" i="16"/>
  <c r="T53" i="16"/>
  <c r="AU53" i="16"/>
  <c r="H60" i="16"/>
  <c r="AC60" i="16"/>
  <c r="Z70" i="8"/>
  <c r="Z71" i="8"/>
  <c r="V25" i="16"/>
  <c r="AX25" i="16"/>
  <c r="N30" i="16"/>
  <c r="AL30" i="16"/>
  <c r="H9" i="15"/>
  <c r="AC9" i="15"/>
  <c r="M73" i="7"/>
  <c r="M74" i="7"/>
  <c r="V34" i="15"/>
  <c r="AX34" i="15"/>
  <c r="L43" i="16"/>
  <c r="AI43" i="16"/>
  <c r="T98" i="8"/>
  <c r="T97" i="8"/>
  <c r="V43" i="16"/>
  <c r="AX43" i="16"/>
  <c r="H19" i="15"/>
  <c r="AC19" i="15"/>
  <c r="J19" i="15"/>
  <c r="AF19" i="15"/>
  <c r="J15" i="15"/>
  <c r="AF15" i="15"/>
  <c r="J43" i="15"/>
  <c r="AF43" i="15"/>
  <c r="K95" i="8"/>
  <c r="K94" i="8"/>
  <c r="H60" i="15"/>
  <c r="AC60" i="15"/>
  <c r="AX12" i="15"/>
  <c r="N18" i="15"/>
  <c r="AL18" i="15"/>
  <c r="R18" i="15"/>
  <c r="AR18" i="15"/>
  <c r="P30" i="15"/>
  <c r="AO30" i="15"/>
  <c r="N55" i="15"/>
  <c r="AL55" i="15"/>
  <c r="R16" i="15"/>
  <c r="AR16" i="15"/>
  <c r="Z22" i="15"/>
  <c r="BD22" i="15"/>
  <c r="Z43" i="15"/>
  <c r="BD43" i="15"/>
  <c r="N33" i="16"/>
  <c r="AL33" i="16"/>
  <c r="R61" i="15"/>
  <c r="AR61" i="15"/>
  <c r="Z30" i="15"/>
  <c r="BD30" i="15"/>
  <c r="Q95" i="7"/>
  <c r="Q94" i="7"/>
  <c r="H8" i="16"/>
  <c r="AC8" i="16"/>
  <c r="V10" i="16"/>
  <c r="AX10" i="16"/>
  <c r="J25" i="16"/>
  <c r="AF25" i="16"/>
  <c r="E71" i="8"/>
  <c r="E70" i="8"/>
  <c r="R37" i="16"/>
  <c r="AR37" i="16"/>
  <c r="N75" i="16"/>
  <c r="AL75" i="16"/>
  <c r="AC65" i="8"/>
  <c r="AC64" i="8"/>
  <c r="L19" i="15"/>
  <c r="AI19" i="15"/>
  <c r="T16" i="15"/>
  <c r="AU16" i="15"/>
  <c r="J33" i="16"/>
  <c r="AF33" i="16"/>
  <c r="V8" i="15"/>
  <c r="AX8" i="15"/>
  <c r="X53" i="15"/>
  <c r="BA53" i="15"/>
  <c r="E74" i="7"/>
  <c r="E73" i="7"/>
  <c r="BA12" i="15"/>
  <c r="T75" i="15"/>
  <c r="AU75" i="15"/>
  <c r="X36" i="16"/>
  <c r="BA36" i="16"/>
  <c r="AC47" i="8"/>
  <c r="AC46" i="8"/>
  <c r="AC100" i="8" s="1"/>
  <c r="H11" i="10" s="1"/>
  <c r="R33" i="15"/>
  <c r="AR33" i="15"/>
  <c r="T74" i="8"/>
  <c r="T73" i="8"/>
  <c r="H29" i="15"/>
  <c r="AC29" i="15"/>
  <c r="I62" i="7"/>
  <c r="I61" i="7"/>
  <c r="P27" i="15"/>
  <c r="AO27" i="15"/>
  <c r="Z33" i="16"/>
  <c r="BD33" i="16"/>
  <c r="N67" i="7"/>
  <c r="N68" i="7" s="1"/>
  <c r="N25" i="15"/>
  <c r="AL25" i="15"/>
  <c r="N37" i="15"/>
  <c r="AL37" i="15"/>
  <c r="J31" i="15"/>
  <c r="AF31" i="15"/>
  <c r="R31" i="15"/>
  <c r="AR31" i="15"/>
  <c r="X8" i="16"/>
  <c r="BA8" i="16"/>
  <c r="X29" i="15"/>
  <c r="BA29" i="15"/>
  <c r="X19" i="15"/>
  <c r="BA19" i="15"/>
  <c r="X27" i="15"/>
  <c r="BA27" i="15"/>
  <c r="T46" i="7"/>
  <c r="T100" i="7" s="1"/>
  <c r="E8" i="10" s="1"/>
  <c r="T47" i="7"/>
  <c r="T71" i="7"/>
  <c r="T70" i="7"/>
  <c r="H35" i="16"/>
  <c r="AC35" i="16"/>
  <c r="K77" i="8"/>
  <c r="K76" i="8"/>
  <c r="T34" i="16"/>
  <c r="AU34" i="16"/>
  <c r="P35" i="16"/>
  <c r="AO35" i="16"/>
  <c r="V33" i="16"/>
  <c r="AX33" i="16"/>
  <c r="N41" i="16"/>
  <c r="AL41" i="16"/>
  <c r="J42" i="16"/>
  <c r="AF42" i="16"/>
  <c r="X65" i="8"/>
  <c r="X64" i="8"/>
  <c r="V42" i="16"/>
  <c r="AX42" i="16"/>
  <c r="L8" i="15"/>
  <c r="AI8" i="15"/>
  <c r="N47" i="7"/>
  <c r="N46" i="7"/>
  <c r="N100" i="7" s="1"/>
  <c r="E6" i="10" s="1"/>
  <c r="P53" i="15"/>
  <c r="AO53" i="15"/>
  <c r="J73" i="15"/>
  <c r="AF73" i="15"/>
  <c r="Z91" i="7"/>
  <c r="Z92" i="7"/>
  <c r="V73" i="15"/>
  <c r="AX73" i="15"/>
  <c r="H20" i="15"/>
  <c r="AC20" i="15"/>
  <c r="N24" i="15"/>
  <c r="AL24" i="15"/>
  <c r="N16" i="15"/>
  <c r="AL16" i="15"/>
  <c r="R15" i="15"/>
  <c r="AR15" i="15"/>
  <c r="R28" i="15"/>
  <c r="AR28" i="15"/>
  <c r="Z16" i="15"/>
  <c r="BD16" i="15"/>
  <c r="Z29" i="15"/>
  <c r="BD29" i="15"/>
  <c r="Z27" i="15"/>
  <c r="BD27" i="15"/>
  <c r="V11" i="15"/>
  <c r="AX11" i="15"/>
  <c r="V22" i="15"/>
  <c r="AX22" i="15"/>
  <c r="T95" i="7"/>
  <c r="T94" i="7"/>
  <c r="K67" i="8"/>
  <c r="K68" i="8" s="1"/>
  <c r="N9" i="16"/>
  <c r="AL9" i="16"/>
  <c r="L34" i="16"/>
  <c r="AI34" i="16"/>
  <c r="X95" i="8"/>
  <c r="X94" i="8"/>
  <c r="T42" i="16"/>
  <c r="AU42" i="16"/>
  <c r="P41" i="16"/>
  <c r="AO41" i="16"/>
  <c r="R73" i="15"/>
  <c r="AR73" i="15"/>
  <c r="Z76" i="7"/>
  <c r="Z77" i="7"/>
  <c r="T60" i="15"/>
  <c r="AU60" i="15"/>
  <c r="AI14" i="15"/>
  <c r="L23" i="15"/>
  <c r="AI23" i="15"/>
  <c r="J25" i="15"/>
  <c r="AF25" i="15"/>
  <c r="Z18" i="15"/>
  <c r="BD18" i="15"/>
  <c r="Z31" i="15"/>
  <c r="BD31" i="15"/>
  <c r="X37" i="15"/>
  <c r="BA37" i="15"/>
  <c r="X31" i="15"/>
  <c r="BA31" i="15"/>
  <c r="AE95" i="7"/>
  <c r="AE94" i="7"/>
  <c r="P75" i="15"/>
  <c r="AO75" i="15"/>
  <c r="N47" i="8"/>
  <c r="N46" i="8"/>
  <c r="N100" i="8" s="1"/>
  <c r="H6" i="10" s="1"/>
  <c r="P8" i="16"/>
  <c r="AO8" i="16"/>
  <c r="V7" i="16"/>
  <c r="AX7" i="16"/>
  <c r="J61" i="16"/>
  <c r="AF61" i="16"/>
  <c r="AF14" i="16"/>
  <c r="P25" i="16"/>
  <c r="AO25" i="16"/>
  <c r="AO12" i="16"/>
  <c r="H20" i="16"/>
  <c r="AC20" i="16"/>
  <c r="R36" i="16"/>
  <c r="AR36" i="16"/>
  <c r="R18" i="16"/>
  <c r="AR18" i="16"/>
  <c r="T30" i="16"/>
  <c r="AU30" i="16"/>
  <c r="P36" i="16"/>
  <c r="AO36" i="16"/>
  <c r="P30" i="16"/>
  <c r="AO30" i="16"/>
  <c r="AC77" i="8"/>
  <c r="AC76" i="8"/>
  <c r="L55" i="16"/>
  <c r="AI55" i="16"/>
  <c r="X75" i="16"/>
  <c r="BA75" i="16"/>
  <c r="L9" i="15"/>
  <c r="AI9" i="15"/>
  <c r="M95" i="7"/>
  <c r="M94" i="7"/>
  <c r="X9" i="15"/>
  <c r="BA9" i="15"/>
  <c r="N42" i="15"/>
  <c r="AL42" i="15"/>
  <c r="X70" i="7"/>
  <c r="X71" i="7"/>
  <c r="R22" i="16"/>
  <c r="AR22" i="16"/>
  <c r="R16" i="16"/>
  <c r="AR16" i="16"/>
  <c r="R11" i="16"/>
  <c r="AR11" i="16"/>
  <c r="Z19" i="16"/>
  <c r="BD19" i="16"/>
  <c r="Z22" i="16"/>
  <c r="BD22" i="16"/>
  <c r="Z16" i="16"/>
  <c r="BD16" i="16"/>
  <c r="H43" i="16"/>
  <c r="AC43" i="16"/>
  <c r="L15" i="15"/>
  <c r="AI15" i="15"/>
  <c r="L29" i="15"/>
  <c r="AI29" i="15"/>
  <c r="T28" i="15"/>
  <c r="AU28" i="15"/>
  <c r="T15" i="15"/>
  <c r="AU15" i="15"/>
  <c r="N43" i="15"/>
  <c r="AL43" i="15"/>
  <c r="R9" i="16"/>
  <c r="AR9" i="16"/>
  <c r="J34" i="16"/>
  <c r="AF34" i="16"/>
  <c r="H42" i="16"/>
  <c r="AC42" i="16"/>
  <c r="X98" i="8"/>
  <c r="X97" i="8"/>
  <c r="J7" i="15"/>
  <c r="AF7" i="15"/>
  <c r="R10" i="15"/>
  <c r="AR10" i="15"/>
  <c r="Z7" i="15"/>
  <c r="BD7" i="15"/>
  <c r="V7" i="15"/>
  <c r="AX7" i="15"/>
  <c r="Z60" i="15"/>
  <c r="BD60" i="15"/>
  <c r="L73" i="15"/>
  <c r="AI73" i="15"/>
  <c r="N53" i="15"/>
  <c r="AL53" i="15"/>
  <c r="X73" i="15"/>
  <c r="BA73" i="15"/>
  <c r="AR14" i="15"/>
  <c r="R20" i="15"/>
  <c r="AR20" i="15"/>
  <c r="Z25" i="15"/>
  <c r="BD25" i="15"/>
  <c r="X25" i="15"/>
  <c r="BA25" i="15"/>
  <c r="X20" i="15"/>
  <c r="BA20" i="15"/>
  <c r="H31" i="15"/>
  <c r="AC31" i="15"/>
  <c r="V31" i="15"/>
  <c r="AX31" i="15"/>
  <c r="V30" i="15"/>
  <c r="AX30" i="15"/>
  <c r="R7" i="16"/>
  <c r="AR7" i="16"/>
  <c r="Z8" i="16"/>
  <c r="BD8" i="16"/>
  <c r="Z77" i="8"/>
  <c r="Z76" i="8"/>
  <c r="T73" i="16"/>
  <c r="AU73" i="16"/>
  <c r="N61" i="16"/>
  <c r="AL61" i="16"/>
  <c r="Z46" i="8"/>
  <c r="Z100" i="8" s="1"/>
  <c r="H10" i="10" s="1"/>
  <c r="I71" i="10" s="1"/>
  <c r="J71" i="10" s="1"/>
  <c r="Z47" i="8"/>
  <c r="H53" i="16"/>
  <c r="AC53" i="16"/>
  <c r="P61" i="16"/>
  <c r="AO61" i="16"/>
  <c r="V20" i="16"/>
  <c r="AX20" i="16"/>
  <c r="Q67" i="8"/>
  <c r="Q68" i="8" s="1"/>
  <c r="N37" i="16"/>
  <c r="AL37" i="16"/>
  <c r="X31" i="16"/>
  <c r="BA31" i="16"/>
  <c r="AC98" i="8"/>
  <c r="AC97" i="8"/>
  <c r="H55" i="16"/>
  <c r="AC55" i="16"/>
  <c r="H34" i="15"/>
  <c r="AC34" i="15"/>
  <c r="R9" i="15"/>
  <c r="AR9" i="15"/>
  <c r="M92" i="7"/>
  <c r="M91" i="7"/>
  <c r="V35" i="15"/>
  <c r="AX35" i="15"/>
  <c r="X92" i="7"/>
  <c r="X91" i="7"/>
  <c r="R44" i="16"/>
  <c r="AR44" i="16"/>
  <c r="L44" i="16"/>
  <c r="AI44" i="16"/>
  <c r="Z43" i="16"/>
  <c r="BD43" i="16"/>
  <c r="V44" i="16"/>
  <c r="AX44" i="16"/>
  <c r="H24" i="15"/>
  <c r="AC24" i="15"/>
  <c r="H27" i="15"/>
  <c r="AC27" i="15"/>
  <c r="J24" i="15"/>
  <c r="AF24" i="15"/>
  <c r="J28" i="15"/>
  <c r="AF28" i="15"/>
  <c r="J27" i="15"/>
  <c r="AF27" i="15"/>
  <c r="P29" i="15"/>
  <c r="AO29" i="15"/>
  <c r="P16" i="15"/>
  <c r="AO16" i="15"/>
  <c r="T92" i="7"/>
  <c r="T91" i="7"/>
  <c r="X35" i="16"/>
  <c r="BA35" i="16"/>
  <c r="Z34" i="16"/>
  <c r="BD34" i="16"/>
  <c r="N10" i="15"/>
  <c r="AL10" i="15"/>
  <c r="X10" i="15"/>
  <c r="BA10" i="15"/>
  <c r="T10" i="15"/>
  <c r="AU10" i="15"/>
  <c r="P10" i="15"/>
  <c r="AO10" i="15"/>
  <c r="H61" i="15"/>
  <c r="AC61" i="15"/>
  <c r="N23" i="15"/>
  <c r="AL23" i="15"/>
  <c r="E92" i="7"/>
  <c r="E91" i="7"/>
  <c r="V25" i="15"/>
  <c r="AX25" i="15"/>
  <c r="N36" i="15"/>
  <c r="AL36" i="15"/>
  <c r="Q62" i="7"/>
  <c r="Q61" i="7"/>
  <c r="J18" i="15"/>
  <c r="AF18" i="15"/>
  <c r="R37" i="15"/>
  <c r="AR37" i="15"/>
  <c r="Q71" i="7"/>
  <c r="Q70" i="7"/>
  <c r="P18" i="15"/>
  <c r="AO18" i="15"/>
  <c r="N75" i="15"/>
  <c r="AL75" i="15"/>
  <c r="N94" i="8"/>
  <c r="N95" i="8"/>
  <c r="R60" i="16"/>
  <c r="AR60" i="16"/>
  <c r="Z60" i="16"/>
  <c r="BD60" i="16"/>
  <c r="V53" i="16"/>
  <c r="AX53" i="16"/>
  <c r="AL14" i="16"/>
  <c r="R25" i="16"/>
  <c r="AR25" i="16"/>
  <c r="AR14" i="16"/>
  <c r="V30" i="16"/>
  <c r="AX30" i="16"/>
  <c r="V18" i="16"/>
  <c r="AX18" i="16"/>
  <c r="AC92" i="8"/>
  <c r="AC91" i="8"/>
  <c r="N33" i="15"/>
  <c r="AL33" i="15"/>
  <c r="M98" i="7"/>
  <c r="M97" i="7"/>
  <c r="Z34" i="15"/>
  <c r="BD34" i="15"/>
  <c r="T9" i="15"/>
  <c r="AU9" i="15"/>
  <c r="H41" i="15"/>
  <c r="AC41" i="15"/>
  <c r="Z42" i="15"/>
  <c r="BD42" i="15"/>
  <c r="N24" i="16"/>
  <c r="AL24" i="16"/>
  <c r="N11" i="16"/>
  <c r="AL11" i="16"/>
  <c r="T19" i="16"/>
  <c r="AU19" i="16"/>
  <c r="T28" i="16"/>
  <c r="AU28" i="16"/>
  <c r="H62" i="8"/>
  <c r="H61" i="8"/>
  <c r="J11" i="16"/>
  <c r="AF11" i="16"/>
  <c r="J28" i="16"/>
  <c r="AF28" i="16"/>
  <c r="P19" i="16"/>
  <c r="AO19" i="16"/>
  <c r="P11" i="16"/>
  <c r="AO11" i="16"/>
  <c r="P44" i="16"/>
  <c r="AO44" i="16"/>
  <c r="X28" i="15"/>
  <c r="BA28" i="15"/>
  <c r="X16" i="15"/>
  <c r="BA16" i="15"/>
  <c r="T64" i="7"/>
  <c r="T65" i="7"/>
  <c r="H44" i="15"/>
  <c r="AC44" i="15"/>
  <c r="T77" i="7"/>
  <c r="T76" i="7"/>
  <c r="P43" i="15"/>
  <c r="AO43" i="15"/>
  <c r="H33" i="16"/>
  <c r="AC33" i="16"/>
  <c r="T9" i="16"/>
  <c r="AU9" i="16"/>
  <c r="K71" i="8"/>
  <c r="K70" i="8"/>
  <c r="P9" i="16"/>
  <c r="AO9" i="16"/>
  <c r="V9" i="16"/>
  <c r="AX9" i="16"/>
  <c r="N42" i="16"/>
  <c r="AL42" i="16"/>
  <c r="X74" i="8"/>
  <c r="X73" i="8"/>
  <c r="L42" i="16"/>
  <c r="AI42" i="16"/>
  <c r="V41" i="16"/>
  <c r="AX41" i="16"/>
  <c r="L7" i="15"/>
  <c r="AI7" i="15"/>
  <c r="H7" i="15"/>
  <c r="AC7" i="15"/>
  <c r="P73" i="15"/>
  <c r="AO73" i="15"/>
  <c r="J60" i="15"/>
  <c r="AF60" i="15"/>
  <c r="V60" i="15"/>
  <c r="AX60" i="15"/>
  <c r="E47" i="7"/>
  <c r="E46" i="7"/>
  <c r="E100" i="7" s="1"/>
  <c r="E3" i="10" s="1"/>
  <c r="AC14" i="15"/>
  <c r="T23" i="15"/>
  <c r="AU23" i="15"/>
  <c r="E71" i="7"/>
  <c r="E70" i="7"/>
  <c r="AO14" i="15"/>
  <c r="Q65" i="7"/>
  <c r="Q64" i="7"/>
  <c r="L36" i="15"/>
  <c r="AI36" i="15"/>
  <c r="T37" i="15"/>
  <c r="AU37" i="15"/>
  <c r="AE65" i="7"/>
  <c r="AE64" i="7"/>
  <c r="J75" i="15"/>
  <c r="AF75" i="15"/>
  <c r="H55" i="15"/>
  <c r="AC55" i="15"/>
  <c r="N67" i="8"/>
  <c r="N68" i="8" s="1"/>
  <c r="N61" i="8"/>
  <c r="N62" i="8"/>
  <c r="N65" i="8"/>
  <c r="N64" i="8"/>
  <c r="N77" i="8"/>
  <c r="N76" i="8"/>
  <c r="L53" i="16"/>
  <c r="AI53" i="16"/>
  <c r="X73" i="16"/>
  <c r="BA73" i="16"/>
  <c r="E65" i="8"/>
  <c r="E64" i="8"/>
  <c r="L23" i="16"/>
  <c r="AI23" i="16"/>
  <c r="AU12" i="16"/>
  <c r="E95" i="8"/>
  <c r="E94" i="8"/>
  <c r="X23" i="16"/>
  <c r="BA23" i="16"/>
  <c r="Z20" i="16"/>
  <c r="BD20" i="16"/>
  <c r="Q65" i="8"/>
  <c r="Q64" i="8"/>
  <c r="L36" i="16"/>
  <c r="AI36" i="16"/>
  <c r="J31" i="16"/>
  <c r="AF31" i="16"/>
  <c r="Q47" i="8"/>
  <c r="Q46" i="8"/>
  <c r="Q100" i="8" s="1"/>
  <c r="H7" i="10" s="1"/>
  <c r="H37" i="16"/>
  <c r="AC37" i="16"/>
  <c r="Z31" i="16"/>
  <c r="BD31" i="16"/>
  <c r="AC73" i="8"/>
  <c r="AC74" i="8"/>
  <c r="J9" i="15"/>
  <c r="AF9" i="15"/>
  <c r="P33" i="15"/>
  <c r="AO33" i="15"/>
  <c r="X42" i="15"/>
  <c r="BA42" i="15"/>
  <c r="J42" i="15"/>
  <c r="AF42" i="15"/>
  <c r="R42" i="15"/>
  <c r="AR42" i="15"/>
  <c r="L41" i="15"/>
  <c r="AI41" i="15"/>
  <c r="L24" i="16"/>
  <c r="AI24" i="16"/>
  <c r="L15" i="16"/>
  <c r="AI15" i="16"/>
  <c r="H22" i="16"/>
  <c r="AC22" i="16"/>
  <c r="H24" i="16"/>
  <c r="AC24" i="16"/>
  <c r="H11" i="16"/>
  <c r="AC11" i="16"/>
  <c r="X15" i="16"/>
  <c r="BA15" i="16"/>
  <c r="X16" i="16"/>
  <c r="BA16" i="16"/>
  <c r="V24" i="16"/>
  <c r="AX24" i="16"/>
  <c r="V28" i="16"/>
  <c r="AX28" i="16"/>
  <c r="V11" i="16"/>
  <c r="AX11" i="16"/>
  <c r="T76" i="8"/>
  <c r="T77" i="8"/>
  <c r="J43" i="16"/>
  <c r="AF43" i="16"/>
  <c r="X44" i="16"/>
  <c r="BA44" i="16"/>
  <c r="I67" i="7"/>
  <c r="I68" i="7" s="1"/>
  <c r="N22" i="15"/>
  <c r="AL22" i="15"/>
  <c r="N15" i="15"/>
  <c r="AL15" i="15"/>
  <c r="I73" i="7"/>
  <c r="I74" i="7"/>
  <c r="R11" i="15"/>
  <c r="AR11" i="15"/>
  <c r="R24" i="15"/>
  <c r="AR24" i="15"/>
  <c r="Z15" i="15"/>
  <c r="BD15" i="15"/>
  <c r="Z28" i="15"/>
  <c r="BD28" i="15"/>
  <c r="I92" i="7"/>
  <c r="I91" i="7"/>
  <c r="V29" i="15"/>
  <c r="AX29" i="15"/>
  <c r="V27" i="15"/>
  <c r="AX27" i="15"/>
  <c r="T74" i="7"/>
  <c r="T73" i="7"/>
  <c r="X44" i="15"/>
  <c r="BA44" i="15"/>
  <c r="T98" i="7"/>
  <c r="T97" i="7"/>
  <c r="N35" i="16"/>
  <c r="AL35" i="16"/>
  <c r="K64" i="8"/>
  <c r="K65" i="8"/>
  <c r="L9" i="16"/>
  <c r="AI9" i="16"/>
  <c r="X42" i="16"/>
  <c r="BA42" i="16"/>
  <c r="T41" i="16"/>
  <c r="AU41" i="16"/>
  <c r="R53" i="15"/>
  <c r="AR53" i="15"/>
  <c r="T73" i="15"/>
  <c r="AU73" i="15"/>
  <c r="AI12" i="15"/>
  <c r="E61" i="7"/>
  <c r="E62" i="7"/>
  <c r="J20" i="15"/>
  <c r="AF20" i="15"/>
  <c r="Z37" i="15"/>
  <c r="BD37" i="15"/>
  <c r="X36" i="15"/>
  <c r="BA36" i="15"/>
  <c r="AE98" i="7"/>
  <c r="AE97" i="7"/>
  <c r="X55" i="15"/>
  <c r="BA55" i="15"/>
  <c r="P55" i="15"/>
  <c r="AO55" i="15"/>
  <c r="H10" i="16"/>
  <c r="AC10" i="16"/>
  <c r="P10" i="16"/>
  <c r="AO10" i="16"/>
  <c r="V8" i="16"/>
  <c r="AX8" i="16"/>
  <c r="J60" i="16"/>
  <c r="AF60" i="16"/>
  <c r="E62" i="8"/>
  <c r="E61" i="8"/>
  <c r="J23" i="16"/>
  <c r="AF23" i="16"/>
  <c r="P20" i="16"/>
  <c r="AO20" i="16"/>
  <c r="E47" i="8"/>
  <c r="E46" i="8"/>
  <c r="E100" i="8" s="1"/>
  <c r="H3" i="10" s="1"/>
  <c r="H23" i="16"/>
  <c r="AC23" i="16"/>
  <c r="R31" i="16"/>
  <c r="AR31" i="16"/>
  <c r="Q77" i="8"/>
  <c r="Q76" i="8"/>
  <c r="T37" i="16"/>
  <c r="AU37" i="16"/>
  <c r="P31" i="16"/>
  <c r="AO31" i="16"/>
  <c r="AC67" i="8"/>
  <c r="AC68" i="8" s="1"/>
  <c r="T75" i="16"/>
  <c r="AU75" i="16"/>
  <c r="L75" i="16"/>
  <c r="AI75" i="16"/>
  <c r="L35" i="15"/>
  <c r="AI35" i="15"/>
  <c r="X33" i="15"/>
  <c r="BA33" i="15"/>
  <c r="N41" i="15"/>
  <c r="AL41" i="15"/>
  <c r="P42" i="15"/>
  <c r="AO42" i="15"/>
  <c r="R29" i="16"/>
  <c r="AR29" i="16"/>
  <c r="R24" i="16"/>
  <c r="AR24" i="16"/>
  <c r="Z24" i="16"/>
  <c r="BD24" i="16"/>
  <c r="Z29" i="16"/>
  <c r="BD29" i="16"/>
  <c r="H44" i="16"/>
  <c r="AC44" i="16"/>
  <c r="L11" i="15"/>
  <c r="AI11" i="15"/>
  <c r="L28" i="15"/>
  <c r="AI28" i="15"/>
  <c r="T24" i="15"/>
  <c r="AU24" i="15"/>
  <c r="T11" i="15"/>
  <c r="AU11" i="15"/>
  <c r="K74" i="8"/>
  <c r="K73" i="8"/>
  <c r="R34" i="16"/>
  <c r="AR34" i="16"/>
  <c r="J35" i="16"/>
  <c r="AF35" i="16"/>
  <c r="H41" i="16"/>
  <c r="AC41" i="16"/>
  <c r="Z42" i="16"/>
  <c r="BD42" i="16"/>
  <c r="C89" i="10"/>
  <c r="D89" i="10" s="1"/>
  <c r="D25" i="10"/>
  <c r="J8" i="15"/>
  <c r="AF8" i="15"/>
  <c r="R8" i="15"/>
  <c r="AR8" i="15"/>
  <c r="N98" i="7"/>
  <c r="N97" i="7"/>
  <c r="N92" i="7"/>
  <c r="N91" i="7"/>
  <c r="Z98" i="7"/>
  <c r="Z97" i="7"/>
  <c r="Z61" i="15"/>
  <c r="BD61" i="15"/>
  <c r="L61" i="15"/>
  <c r="AI61" i="15"/>
  <c r="N73" i="15"/>
  <c r="AL73" i="15"/>
  <c r="X61" i="15"/>
  <c r="BA61" i="15"/>
  <c r="AR12" i="15"/>
  <c r="E98" i="7"/>
  <c r="E97" i="7"/>
  <c r="Z23" i="15"/>
  <c r="BD23" i="15"/>
  <c r="X23" i="15"/>
  <c r="BA23" i="15"/>
  <c r="Q47" i="7"/>
  <c r="Q46" i="7"/>
  <c r="Q100" i="7" s="1"/>
  <c r="E7" i="10" s="1"/>
  <c r="H36" i="15"/>
  <c r="AC36" i="15"/>
  <c r="V18" i="15"/>
  <c r="AX18" i="15"/>
  <c r="AE77" i="7"/>
  <c r="AE76" i="7"/>
  <c r="R8" i="16"/>
  <c r="AR8" i="16"/>
  <c r="Z10" i="16"/>
  <c r="BD10" i="16"/>
  <c r="T61" i="16"/>
  <c r="AU61" i="16"/>
  <c r="Z67" i="8"/>
  <c r="Z68" i="8" s="1"/>
  <c r="N73" i="16"/>
  <c r="AL73" i="16"/>
  <c r="H73" i="16"/>
  <c r="AC73" i="16"/>
  <c r="P60" i="16"/>
  <c r="AO60" i="16"/>
  <c r="AX14" i="16"/>
  <c r="N36" i="16"/>
  <c r="AL36" i="16"/>
  <c r="N18" i="16"/>
  <c r="AL18" i="16"/>
  <c r="X30" i="16"/>
  <c r="BA30" i="16"/>
  <c r="Z75" i="16"/>
  <c r="BD75" i="16"/>
  <c r="H75" i="16"/>
  <c r="AC75" i="16"/>
  <c r="H33" i="15"/>
  <c r="AC33" i="15"/>
  <c r="R34" i="15"/>
  <c r="AR34" i="15"/>
  <c r="V33" i="15"/>
  <c r="AX33" i="15"/>
  <c r="X77" i="7"/>
  <c r="X76" i="7"/>
  <c r="V42" i="15"/>
  <c r="AX42" i="15"/>
  <c r="R43" i="16"/>
  <c r="AR43" i="16"/>
  <c r="Z44" i="16"/>
  <c r="BD44" i="16"/>
  <c r="I47" i="7"/>
  <c r="I46" i="7"/>
  <c r="I100" i="7" s="1"/>
  <c r="F4" i="10" s="1"/>
  <c r="H11" i="15"/>
  <c r="AC11" i="15"/>
  <c r="H28" i="15"/>
  <c r="AC28" i="15"/>
  <c r="J16" i="15"/>
  <c r="AF16" i="15"/>
  <c r="J29" i="15"/>
  <c r="AF29" i="15"/>
  <c r="I71" i="7"/>
  <c r="I70" i="7"/>
  <c r="P28" i="15"/>
  <c r="AO28" i="15"/>
  <c r="P15" i="15"/>
  <c r="AO15" i="15"/>
  <c r="T62" i="7"/>
  <c r="T61" i="7"/>
  <c r="V43" i="15"/>
  <c r="AX43" i="15"/>
  <c r="X33" i="16"/>
  <c r="BA33" i="16"/>
  <c r="Z35" i="16"/>
  <c r="BD35" i="16"/>
  <c r="N8" i="15"/>
  <c r="AL8" i="15"/>
  <c r="X8" i="15"/>
  <c r="BA8" i="15"/>
  <c r="T8" i="15"/>
  <c r="AU8" i="15"/>
  <c r="P8" i="15"/>
  <c r="AO8" i="15"/>
  <c r="Z47" i="7"/>
  <c r="Z46" i="7"/>
  <c r="Z100" i="7" s="1"/>
  <c r="E10" i="10" s="1"/>
  <c r="H53" i="15"/>
  <c r="AC53" i="15"/>
  <c r="N20" i="15"/>
  <c r="AL20" i="15"/>
  <c r="V20" i="15"/>
  <c r="AX20" i="15"/>
  <c r="V23" i="15"/>
  <c r="AX23" i="15"/>
  <c r="N30" i="15"/>
  <c r="AL30" i="15"/>
  <c r="J37" i="15"/>
  <c r="AF37" i="15"/>
  <c r="J30" i="15"/>
  <c r="AF30" i="15"/>
  <c r="R36" i="15"/>
  <c r="AR36" i="15"/>
  <c r="P37" i="15"/>
  <c r="AO37" i="15"/>
  <c r="P31" i="15"/>
  <c r="AO31" i="15"/>
  <c r="AE74" i="7"/>
  <c r="AE73" i="7"/>
  <c r="X10" i="16"/>
  <c r="BA10" i="16"/>
  <c r="R73" i="16"/>
  <c r="AR73" i="16"/>
  <c r="Z73" i="16"/>
  <c r="BD73" i="16"/>
  <c r="V60" i="16"/>
  <c r="AX60" i="16"/>
  <c r="E67" i="8"/>
  <c r="E68" i="8" s="1"/>
  <c r="N23" i="16"/>
  <c r="AL23" i="16"/>
  <c r="R23" i="16"/>
  <c r="AR23" i="16"/>
  <c r="V36" i="16"/>
  <c r="AX36" i="16"/>
  <c r="AC71" i="8"/>
  <c r="AC70" i="8"/>
  <c r="V55" i="16"/>
  <c r="AX55" i="16"/>
  <c r="N9" i="15"/>
  <c r="AL9" i="15"/>
  <c r="Z35" i="15"/>
  <c r="BD35" i="15"/>
  <c r="M76" i="7"/>
  <c r="M77" i="7"/>
  <c r="T35" i="15"/>
  <c r="AU35" i="15"/>
  <c r="Z41" i="15"/>
  <c r="BD41" i="15"/>
  <c r="N19" i="16"/>
  <c r="AL19" i="16"/>
  <c r="N29" i="16"/>
  <c r="AL29" i="16"/>
  <c r="T22" i="16"/>
  <c r="AU22" i="16"/>
  <c r="T16" i="16"/>
  <c r="AU16" i="16"/>
  <c r="J24" i="16"/>
  <c r="AF24" i="16"/>
  <c r="J22" i="16"/>
  <c r="AF22" i="16"/>
  <c r="J16" i="16"/>
  <c r="AF16" i="16"/>
  <c r="P16" i="16"/>
  <c r="AO16" i="16"/>
  <c r="P29" i="16"/>
  <c r="AO29" i="16"/>
  <c r="X24" i="15"/>
  <c r="BA24" i="15"/>
  <c r="X15" i="15"/>
  <c r="BA15" i="15"/>
  <c r="L44" i="15"/>
  <c r="AI44" i="15"/>
  <c r="H43" i="15"/>
  <c r="AC43" i="15"/>
  <c r="T44" i="15"/>
  <c r="AU44" i="15"/>
  <c r="P44" i="15"/>
  <c r="AO44" i="15"/>
  <c r="H9" i="16"/>
  <c r="AC9" i="16"/>
  <c r="T35" i="16"/>
  <c r="AU35" i="16"/>
  <c r="P33" i="16"/>
  <c r="AO33" i="16"/>
  <c r="K92" i="8"/>
  <c r="K91" i="8"/>
  <c r="V34" i="16"/>
  <c r="AX34" i="16"/>
  <c r="X62" i="8"/>
  <c r="X61" i="8"/>
  <c r="R42" i="16"/>
  <c r="AR42" i="16"/>
  <c r="L41" i="16"/>
  <c r="AI41" i="16"/>
  <c r="N64" i="7"/>
  <c r="N65" i="7"/>
  <c r="H8" i="15"/>
  <c r="AC8" i="15"/>
  <c r="Z70" i="7"/>
  <c r="Z71" i="7"/>
  <c r="P61" i="15"/>
  <c r="AO61" i="15"/>
  <c r="J61" i="15"/>
  <c r="AF61" i="15"/>
  <c r="V61" i="15"/>
  <c r="AX61" i="15"/>
  <c r="AC12" i="15"/>
  <c r="H25" i="15"/>
  <c r="AC25" i="15"/>
  <c r="AU14" i="15"/>
  <c r="P20" i="15"/>
  <c r="AO20" i="15"/>
  <c r="AO12" i="15"/>
  <c r="L18" i="15"/>
  <c r="AI18" i="15"/>
  <c r="L30" i="15"/>
  <c r="AI30" i="15"/>
  <c r="T36" i="15"/>
  <c r="AU36" i="15"/>
  <c r="L75" i="15"/>
  <c r="AI75" i="15"/>
  <c r="J55" i="15"/>
  <c r="AF55" i="15"/>
  <c r="AE92" i="7"/>
  <c r="AE91" i="7"/>
  <c r="N10" i="16"/>
  <c r="AL10" i="16"/>
  <c r="J7" i="16"/>
  <c r="AF7" i="16"/>
  <c r="L10" i="16"/>
  <c r="AI10" i="16"/>
  <c r="T10" i="16"/>
  <c r="AU10" i="16"/>
  <c r="L73" i="16"/>
  <c r="AI73" i="16"/>
  <c r="X61" i="16"/>
  <c r="BA61" i="16"/>
  <c r="L25" i="16"/>
  <c r="AI25" i="16"/>
  <c r="AI12" i="16"/>
  <c r="T25" i="16"/>
  <c r="AU25" i="16"/>
  <c r="BA14" i="16"/>
  <c r="BA12" i="16"/>
  <c r="BD14" i="16"/>
  <c r="L30" i="16"/>
  <c r="AI30" i="16"/>
  <c r="L31" i="16"/>
  <c r="AI31" i="16"/>
  <c r="J37" i="16"/>
  <c r="AF37" i="16"/>
  <c r="H36" i="16"/>
  <c r="AC36" i="16"/>
  <c r="H18" i="16"/>
  <c r="AC18" i="16"/>
  <c r="Z37" i="16"/>
  <c r="BD37" i="16"/>
  <c r="R55" i="16"/>
  <c r="AR55" i="16"/>
  <c r="AC62" i="8"/>
  <c r="AC61" i="8"/>
  <c r="M62" i="7"/>
  <c r="M61" i="7"/>
  <c r="J34" i="15"/>
  <c r="AF34" i="15"/>
  <c r="P35" i="15"/>
  <c r="AO35" i="15"/>
  <c r="X41" i="15"/>
  <c r="BA41" i="15"/>
  <c r="R41" i="15"/>
  <c r="AR41" i="15"/>
  <c r="H65" i="8"/>
  <c r="H64" i="8"/>
  <c r="L19" i="16"/>
  <c r="AI19" i="16"/>
  <c r="L28" i="16"/>
  <c r="AI28" i="16"/>
  <c r="H29" i="16"/>
  <c r="AC29" i="16"/>
  <c r="H19" i="16"/>
  <c r="AC19" i="16"/>
  <c r="H95" i="8"/>
  <c r="H94" i="8"/>
  <c r="X28" i="16"/>
  <c r="BA28" i="16"/>
  <c r="X27" i="16"/>
  <c r="BA27" i="16"/>
  <c r="V19" i="16"/>
  <c r="AX19" i="16"/>
  <c r="V22" i="16"/>
  <c r="AX22" i="16"/>
  <c r="T67" i="8"/>
  <c r="T68" i="8" s="1"/>
  <c r="T43" i="16"/>
  <c r="AU43" i="16"/>
  <c r="J44" i="16"/>
  <c r="AF44" i="16"/>
  <c r="H52" i="10"/>
  <c r="H30" i="10"/>
  <c r="I73" i="10"/>
  <c r="J73" i="10" s="1"/>
  <c r="N29" i="15"/>
  <c r="AL29" i="15"/>
  <c r="N27" i="15"/>
  <c r="AL27" i="15"/>
  <c r="N11" i="15"/>
  <c r="AL11" i="15"/>
  <c r="R27" i="15"/>
  <c r="AR27" i="15"/>
  <c r="R19" i="15"/>
  <c r="AR19" i="15"/>
  <c r="R22" i="15"/>
  <c r="AR22" i="15"/>
  <c r="Z11" i="15"/>
  <c r="BD11" i="15"/>
  <c r="Z24" i="15"/>
  <c r="BD24" i="15"/>
  <c r="V16" i="15"/>
  <c r="AX16" i="15"/>
  <c r="V28" i="15"/>
  <c r="AX28" i="15"/>
  <c r="V19" i="15"/>
  <c r="AX19" i="15"/>
  <c r="R43" i="15"/>
  <c r="AR43" i="15"/>
  <c r="X43" i="15"/>
  <c r="BA43" i="15"/>
  <c r="Z44" i="15"/>
  <c r="BD44" i="15"/>
  <c r="N34" i="16"/>
  <c r="AL34" i="16"/>
  <c r="L35" i="16"/>
  <c r="AI35" i="16"/>
  <c r="X41" i="16"/>
  <c r="BA41" i="16"/>
  <c r="X71" i="8"/>
  <c r="X70" i="8"/>
  <c r="R60" i="15"/>
  <c r="AR60" i="15"/>
  <c r="T61" i="15"/>
  <c r="AU61" i="15"/>
  <c r="L20" i="15"/>
  <c r="AI20" i="15"/>
  <c r="AF14" i="15"/>
  <c r="AF12" i="15"/>
  <c r="Z36" i="15"/>
  <c r="BD36" i="15"/>
  <c r="X30" i="15"/>
  <c r="BA30" i="15"/>
  <c r="Z75" i="15"/>
  <c r="BD75" i="15"/>
  <c r="X75" i="15"/>
  <c r="BA75" i="15"/>
  <c r="H7" i="16"/>
  <c r="AC7" i="16"/>
  <c r="N70" i="8"/>
  <c r="N71" i="8"/>
  <c r="N91" i="8"/>
  <c r="N92" i="8"/>
  <c r="Z62" i="8"/>
  <c r="Z61" i="8"/>
  <c r="J73" i="16"/>
  <c r="AF73" i="16"/>
  <c r="J20" i="16"/>
  <c r="AF20" i="16"/>
  <c r="AF12" i="16"/>
  <c r="AO14" i="16"/>
  <c r="AC14" i="16"/>
  <c r="AC12" i="16"/>
  <c r="R30" i="16"/>
  <c r="AR30" i="16"/>
  <c r="T36" i="16"/>
  <c r="AU36" i="16"/>
  <c r="T18" i="16"/>
  <c r="AU18" i="16"/>
  <c r="P37" i="16"/>
  <c r="AO37" i="16"/>
  <c r="N55" i="16"/>
  <c r="AL55" i="16"/>
  <c r="T55" i="16"/>
  <c r="AU55" i="16"/>
  <c r="AC95" i="8"/>
  <c r="AC94" i="8"/>
  <c r="L34" i="15"/>
  <c r="AI34" i="15"/>
  <c r="X35" i="15"/>
  <c r="BA35" i="15"/>
  <c r="P41" i="15"/>
  <c r="AO41" i="15"/>
  <c r="R15" i="16"/>
  <c r="AR15" i="16"/>
  <c r="R19" i="16"/>
  <c r="AR19" i="16"/>
  <c r="Z27" i="16"/>
  <c r="BD27" i="16"/>
  <c r="Z15" i="16"/>
  <c r="BD15" i="16"/>
  <c r="I65" i="7"/>
  <c r="I64" i="7"/>
  <c r="L27" i="15"/>
  <c r="AI27" i="15"/>
  <c r="L24" i="15"/>
  <c r="AI24" i="15"/>
  <c r="I77" i="7"/>
  <c r="I76" i="7"/>
  <c r="T22" i="15"/>
  <c r="AU22" i="15"/>
  <c r="T27" i="15"/>
  <c r="AU27" i="15"/>
  <c r="T67" i="7"/>
  <c r="T68" i="7" s="1"/>
  <c r="R35" i="16"/>
  <c r="AR35" i="16"/>
  <c r="K62" i="8"/>
  <c r="K61" i="8"/>
  <c r="J9" i="16"/>
  <c r="AF9" i="16"/>
  <c r="Z41" i="16"/>
  <c r="BD41" i="16"/>
  <c r="J10" i="15"/>
  <c r="AF10" i="15"/>
  <c r="R7" i="15"/>
  <c r="AR7" i="15"/>
  <c r="Z10" i="15"/>
  <c r="BD10" i="15"/>
  <c r="V10" i="15"/>
  <c r="AX10" i="15"/>
  <c r="Z53" i="15"/>
  <c r="BD53" i="15"/>
  <c r="Z65" i="7"/>
  <c r="Z64" i="7"/>
  <c r="L53" i="15"/>
  <c r="AI53" i="15"/>
  <c r="N60" i="15"/>
  <c r="AL60" i="15"/>
  <c r="Z95" i="7"/>
  <c r="Z94" i="7"/>
  <c r="X60" i="15"/>
  <c r="BA60" i="15"/>
  <c r="R25" i="15"/>
  <c r="AR25" i="15"/>
  <c r="BD14" i="15"/>
  <c r="Z20" i="15"/>
  <c r="BD20" i="15"/>
  <c r="BA14" i="15"/>
  <c r="H30" i="15"/>
  <c r="AC30" i="15"/>
  <c r="H18" i="15"/>
  <c r="AC18" i="15"/>
  <c r="V37" i="15"/>
  <c r="AX37" i="15"/>
  <c r="T55" i="15"/>
  <c r="AU55" i="15"/>
  <c r="N74" i="8"/>
  <c r="N73" i="8"/>
  <c r="N98" i="8"/>
  <c r="N97" i="8"/>
  <c r="T60" i="16"/>
  <c r="AU60" i="16"/>
  <c r="N53" i="16"/>
  <c r="AL53" i="16"/>
  <c r="H61" i="16"/>
  <c r="AC61" i="16"/>
  <c r="P53" i="16"/>
  <c r="AO53" i="16"/>
  <c r="E92" i="8"/>
  <c r="E91" i="8"/>
  <c r="V23" i="16"/>
  <c r="AX23" i="16"/>
  <c r="N31" i="16"/>
  <c r="AL31" i="16"/>
  <c r="Q95" i="8"/>
  <c r="Q94" i="8"/>
  <c r="X37" i="16"/>
  <c r="BA37" i="16"/>
  <c r="Z55" i="16"/>
  <c r="BD55" i="16"/>
  <c r="M47" i="7"/>
  <c r="M46" i="7"/>
  <c r="M100" i="7" s="1"/>
  <c r="G5" i="10" s="1"/>
  <c r="F87" i="10" s="1"/>
  <c r="G87" i="10" s="1"/>
  <c r="H35" i="15"/>
  <c r="AC35" i="15"/>
  <c r="R35" i="15"/>
  <c r="AR35" i="15"/>
  <c r="V9" i="15"/>
  <c r="AX9" i="15"/>
  <c r="T42" i="15"/>
  <c r="AU42" i="15"/>
  <c r="V41" i="15"/>
  <c r="AX41" i="15"/>
  <c r="T64" i="8"/>
  <c r="T65" i="8"/>
  <c r="T92" i="8"/>
  <c r="T91" i="8"/>
  <c r="H22" i="15"/>
  <c r="AC22" i="15"/>
  <c r="H16" i="15"/>
  <c r="AC16" i="15"/>
  <c r="H15" i="15"/>
  <c r="AC15" i="15"/>
  <c r="J11" i="15"/>
  <c r="AF11" i="15"/>
  <c r="J22" i="15"/>
  <c r="AF22" i="15"/>
  <c r="P19" i="15"/>
  <c r="AO19" i="15"/>
  <c r="P24" i="15"/>
  <c r="AO24" i="15"/>
  <c r="P11" i="15"/>
  <c r="AO11" i="15"/>
  <c r="J44" i="15"/>
  <c r="AF44" i="15"/>
  <c r="V44" i="15"/>
  <c r="AX44" i="15"/>
  <c r="X9" i="16"/>
  <c r="BA9" i="16"/>
  <c r="K97" i="8"/>
  <c r="K98" i="8"/>
  <c r="Z9" i="16"/>
  <c r="BD9" i="16"/>
  <c r="N7" i="15"/>
  <c r="AL7" i="15"/>
  <c r="X7" i="15"/>
  <c r="BA7" i="15"/>
  <c r="T7" i="15"/>
  <c r="AU7" i="15"/>
  <c r="P7" i="15"/>
  <c r="AO7" i="15"/>
  <c r="H73" i="15"/>
  <c r="AC73" i="15"/>
  <c r="E67" i="7"/>
  <c r="E68" i="7" s="1"/>
  <c r="AL14" i="15"/>
  <c r="AX14" i="15"/>
  <c r="Q67" i="7"/>
  <c r="Q68" i="7" s="1"/>
  <c r="N31" i="15"/>
  <c r="AL31" i="15"/>
  <c r="J36" i="15"/>
  <c r="AF36" i="15"/>
  <c r="Q74" i="7"/>
  <c r="Q73" i="7"/>
  <c r="R30" i="15"/>
  <c r="AR30" i="15"/>
  <c r="P36" i="15"/>
  <c r="AO36" i="15"/>
  <c r="AE67" i="7"/>
  <c r="AE68" i="7" s="1"/>
  <c r="R75" i="15"/>
  <c r="AR75" i="15"/>
  <c r="X7" i="16"/>
  <c r="BA7" i="16"/>
  <c r="Z73" i="8"/>
  <c r="Z74" i="8"/>
  <c r="R61" i="16"/>
  <c r="AR61" i="16"/>
  <c r="Z53" i="16"/>
  <c r="BD53" i="16"/>
  <c r="Z92" i="8"/>
  <c r="Z91" i="8"/>
  <c r="V73" i="16"/>
  <c r="AX73" i="16"/>
  <c r="N25" i="16"/>
  <c r="AL25" i="16"/>
  <c r="AL12" i="16"/>
  <c r="AR12" i="16"/>
  <c r="V31" i="16"/>
  <c r="AX31" i="16"/>
  <c r="P75" i="16"/>
  <c r="AO75" i="16"/>
  <c r="V75" i="16"/>
  <c r="AX75" i="16"/>
  <c r="N34" i="15"/>
  <c r="AL34" i="15"/>
  <c r="Z33" i="15"/>
  <c r="BD33" i="15"/>
  <c r="T34" i="15"/>
  <c r="AU34" i="15"/>
  <c r="X47" i="7"/>
  <c r="X46" i="7"/>
  <c r="X100" i="7" s="1"/>
  <c r="F9" i="10" s="1"/>
  <c r="F27" i="10" s="1"/>
  <c r="H67" i="8"/>
  <c r="H68" i="8" s="1"/>
  <c r="N16" i="16"/>
  <c r="AL16" i="16"/>
  <c r="N15" i="16"/>
  <c r="AL15" i="16"/>
  <c r="H77" i="8"/>
  <c r="H76" i="8"/>
  <c r="T29" i="16"/>
  <c r="AU29" i="16"/>
  <c r="T27" i="16"/>
  <c r="AU27" i="16"/>
  <c r="J19" i="16"/>
  <c r="AF19" i="16"/>
  <c r="J29" i="16"/>
  <c r="AF29" i="16"/>
  <c r="H70" i="8"/>
  <c r="H71" i="8"/>
  <c r="P22" i="16"/>
  <c r="AO22" i="16"/>
  <c r="P15" i="16"/>
  <c r="AO15" i="16"/>
  <c r="T71" i="8"/>
  <c r="T70" i="8"/>
  <c r="C67" i="10"/>
  <c r="D67" i="10" s="1"/>
  <c r="C88" i="10"/>
  <c r="D88" i="10" s="1"/>
  <c r="I95" i="7"/>
  <c r="I94" i="7"/>
  <c r="X22" i="15"/>
  <c r="BA22" i="15"/>
  <c r="X11" i="15"/>
  <c r="BA11" i="15"/>
  <c r="L43" i="15"/>
  <c r="AI43" i="15"/>
  <c r="T43" i="15"/>
  <c r="AU43" i="15"/>
  <c r="K47" i="8"/>
  <c r="K46" i="8"/>
  <c r="K100" i="8" s="1"/>
  <c r="H5" i="10" s="1"/>
  <c r="H34" i="16"/>
  <c r="AC34" i="16"/>
  <c r="T33" i="16"/>
  <c r="AU33" i="16"/>
  <c r="P34" i="16"/>
  <c r="AO34" i="16"/>
  <c r="V35" i="16"/>
  <c r="AX35" i="16"/>
  <c r="X67" i="8"/>
  <c r="X68" i="8" s="1"/>
  <c r="J41" i="16"/>
  <c r="AF41" i="16"/>
  <c r="R41" i="16"/>
  <c r="AR41" i="16"/>
  <c r="X92" i="8"/>
  <c r="X91" i="8"/>
  <c r="L10" i="15"/>
  <c r="AI10" i="15"/>
  <c r="H10" i="15"/>
  <c r="AC10" i="15"/>
  <c r="P60" i="15"/>
  <c r="AO60" i="15"/>
  <c r="Z61" i="7"/>
  <c r="Z62" i="7"/>
  <c r="J53" i="15"/>
  <c r="AF53" i="15"/>
  <c r="V53" i="15"/>
  <c r="AX53" i="15"/>
  <c r="H23" i="15"/>
  <c r="AC23" i="15"/>
  <c r="E76" i="7"/>
  <c r="E77" i="7"/>
  <c r="AU12" i="15"/>
  <c r="P25" i="15"/>
  <c r="AO25" i="15"/>
  <c r="L31" i="15"/>
  <c r="AI31" i="15"/>
  <c r="Q77" i="7"/>
  <c r="Q76" i="7"/>
  <c r="T30" i="15"/>
  <c r="AU30" i="15"/>
  <c r="L55" i="15"/>
  <c r="AI55" i="15"/>
  <c r="AE47" i="7"/>
  <c r="AE46" i="7"/>
  <c r="AE100" i="7" s="1"/>
  <c r="G11" i="10" s="1"/>
  <c r="F93" i="10" s="1"/>
  <c r="G93" i="10" s="1"/>
  <c r="V55" i="15"/>
  <c r="AX55" i="15"/>
  <c r="N7" i="16"/>
  <c r="AL7" i="16"/>
  <c r="J8" i="16"/>
  <c r="AF8" i="16"/>
  <c r="L7" i="16"/>
  <c r="AI7" i="16"/>
  <c r="T7" i="16"/>
  <c r="AU7" i="16"/>
  <c r="Z65" i="8"/>
  <c r="Z64" i="8"/>
  <c r="L60" i="16"/>
  <c r="AI60" i="16"/>
  <c r="X60" i="16"/>
  <c r="BA60" i="16"/>
  <c r="L20" i="16"/>
  <c r="AI20" i="16"/>
  <c r="E77" i="8"/>
  <c r="E76" i="8"/>
  <c r="T20" i="16"/>
  <c r="AU20" i="16"/>
  <c r="X25" i="16"/>
  <c r="BA25" i="16"/>
  <c r="E98" i="8"/>
  <c r="E97" i="8"/>
  <c r="Z23" i="16"/>
  <c r="BD23" i="16"/>
  <c r="L37" i="16"/>
  <c r="AI37" i="16"/>
  <c r="Q62" i="8"/>
  <c r="Q61" i="8"/>
  <c r="J18" i="16"/>
  <c r="AF18" i="16"/>
  <c r="H31" i="16"/>
  <c r="AC31" i="16"/>
  <c r="Q97" i="8"/>
  <c r="Q98" i="8"/>
  <c r="Z18" i="16"/>
  <c r="BD18" i="16"/>
  <c r="R75" i="16"/>
  <c r="AR75" i="16"/>
  <c r="J55" i="16"/>
  <c r="AF55" i="16"/>
  <c r="J35" i="15"/>
  <c r="AF35" i="15"/>
  <c r="M71" i="7"/>
  <c r="M70" i="7"/>
  <c r="P34" i="15"/>
  <c r="AO34" i="15"/>
  <c r="X62" i="7"/>
  <c r="X61" i="7"/>
  <c r="X65" i="7"/>
  <c r="X64" i="7"/>
  <c r="L27" i="16"/>
  <c r="AI27" i="16"/>
  <c r="L22" i="16"/>
  <c r="AI22" i="16"/>
  <c r="L16" i="16"/>
  <c r="AI16" i="16"/>
  <c r="H15" i="16"/>
  <c r="AC15" i="16"/>
  <c r="H16" i="16"/>
  <c r="AC16" i="16"/>
  <c r="X22" i="16"/>
  <c r="BA22" i="16"/>
  <c r="X24" i="16"/>
  <c r="BA24" i="16"/>
  <c r="X11" i="16"/>
  <c r="BA11" i="16"/>
  <c r="V29" i="16"/>
  <c r="AX29" i="16"/>
  <c r="V16" i="16"/>
  <c r="AX16" i="16"/>
  <c r="N44" i="16"/>
  <c r="AL44" i="16"/>
  <c r="T44" i="16"/>
  <c r="AU44" i="16"/>
  <c r="T95" i="8"/>
  <c r="T94" i="8"/>
  <c r="T25" i="15"/>
  <c r="AU25" i="15"/>
  <c r="T20" i="15"/>
  <c r="AU20" i="15"/>
  <c r="P23" i="15"/>
  <c r="AO23" i="15"/>
  <c r="L37" i="15"/>
  <c r="AI37" i="15"/>
  <c r="T31" i="15"/>
  <c r="AU31" i="15"/>
  <c r="T18" i="15"/>
  <c r="AU18" i="15"/>
  <c r="AE62" i="7"/>
  <c r="AE61" i="7"/>
  <c r="H75" i="15"/>
  <c r="AC75" i="15"/>
  <c r="V75" i="15"/>
  <c r="AX75" i="15"/>
  <c r="N8" i="16"/>
  <c r="AL8" i="16"/>
  <c r="J10" i="16"/>
  <c r="AF10" i="16"/>
  <c r="L8" i="16"/>
  <c r="AI8" i="16"/>
  <c r="T8" i="16"/>
  <c r="AU8" i="16"/>
  <c r="L61" i="16"/>
  <c r="AI61" i="16"/>
  <c r="Z95" i="8"/>
  <c r="Z94" i="8"/>
  <c r="X53" i="16"/>
  <c r="BA53" i="16"/>
  <c r="AI14" i="16"/>
  <c r="T23" i="16"/>
  <c r="AU23" i="16"/>
  <c r="AU14" i="16"/>
  <c r="X20" i="16"/>
  <c r="BA20" i="16"/>
  <c r="Z25" i="16"/>
  <c r="BD25" i="16"/>
  <c r="BD12" i="16"/>
  <c r="L18" i="16"/>
  <c r="AI18" i="16"/>
  <c r="J36" i="16"/>
  <c r="AF36" i="16"/>
  <c r="J30" i="16"/>
  <c r="AF30" i="16"/>
  <c r="H30" i="16"/>
  <c r="AC30" i="16"/>
  <c r="Z36" i="16"/>
  <c r="BD36" i="16"/>
  <c r="Z30" i="16"/>
  <c r="BD30" i="16"/>
  <c r="J75" i="16"/>
  <c r="AF75" i="16"/>
  <c r="J33" i="15"/>
  <c r="AF33" i="15"/>
  <c r="P9" i="15"/>
  <c r="AO9" i="15"/>
  <c r="X94" i="7"/>
  <c r="X95" i="7"/>
  <c r="J41" i="15"/>
  <c r="AF41" i="15"/>
  <c r="X74" i="7"/>
  <c r="X73" i="7"/>
  <c r="L42" i="15"/>
  <c r="AI42" i="15"/>
  <c r="L11" i="16"/>
  <c r="AI11" i="16"/>
  <c r="L29" i="16"/>
  <c r="AI29" i="16"/>
  <c r="H46" i="8"/>
  <c r="H100" i="8" s="1"/>
  <c r="H4" i="10" s="1"/>
  <c r="H47" i="8"/>
  <c r="H28" i="16"/>
  <c r="AC28" i="16"/>
  <c r="H27" i="16"/>
  <c r="AC27" i="16"/>
  <c r="X29" i="16"/>
  <c r="BA29" i="16"/>
  <c r="X19" i="16"/>
  <c r="BA19" i="16"/>
  <c r="H92" i="8"/>
  <c r="H91" i="8"/>
  <c r="V15" i="16"/>
  <c r="AX15" i="16"/>
  <c r="V27" i="16"/>
  <c r="AX27" i="16"/>
  <c r="N43" i="16"/>
  <c r="AL43" i="16"/>
  <c r="T62" i="8"/>
  <c r="T61" i="8"/>
  <c r="X43" i="16"/>
  <c r="BA43" i="16"/>
  <c r="I85" i="10"/>
  <c r="J85" i="10" s="1"/>
  <c r="I90" i="10"/>
  <c r="J90" i="10" s="1"/>
  <c r="F72" i="10"/>
  <c r="G72" i="10" s="1"/>
  <c r="C94" i="10"/>
  <c r="D94" i="10" s="1"/>
  <c r="B98" i="10"/>
  <c r="F30" i="10"/>
  <c r="H48" i="10"/>
  <c r="I23" i="10"/>
  <c r="I69" i="10"/>
  <c r="J69" i="10" s="1"/>
  <c r="I25" i="10"/>
  <c r="G30" i="10"/>
  <c r="F25" i="10"/>
  <c r="AC6" i="14"/>
  <c r="D26" i="10"/>
  <c r="B57" i="10"/>
  <c r="B96" i="10"/>
  <c r="D30" i="10"/>
  <c r="B99" i="10"/>
  <c r="B93" i="10"/>
  <c r="B87" i="10"/>
  <c r="B91" i="10"/>
  <c r="B85" i="10"/>
  <c r="B97" i="10"/>
  <c r="B88" i="10"/>
  <c r="B94" i="10"/>
  <c r="G33" i="10"/>
  <c r="J29" i="10"/>
  <c r="J32" i="10"/>
  <c r="M31" i="10"/>
  <c r="D34" i="10"/>
  <c r="I26" i="10"/>
  <c r="I91" i="10"/>
  <c r="J91" i="10" s="1"/>
  <c r="I70" i="10"/>
  <c r="J70" i="10" s="1"/>
  <c r="F68" i="10"/>
  <c r="G68" i="10" s="1"/>
  <c r="F89" i="10"/>
  <c r="G89" i="10" s="1"/>
  <c r="B71" i="10"/>
  <c r="B78" i="10"/>
  <c r="B69" i="10"/>
  <c r="B68" i="10"/>
  <c r="B72" i="10"/>
  <c r="C93" i="10"/>
  <c r="D93" i="10" s="1"/>
  <c r="C72" i="10"/>
  <c r="D72" i="10" s="1"/>
  <c r="B67" i="10"/>
  <c r="B73" i="10"/>
  <c r="B77" i="10"/>
  <c r="B70" i="10"/>
  <c r="B66" i="10"/>
  <c r="B65" i="10"/>
  <c r="B64" i="10"/>
  <c r="C92" i="10"/>
  <c r="D92" i="10" s="1"/>
  <c r="B92" i="10"/>
  <c r="F98" i="10"/>
  <c r="G98" i="10" s="1"/>
  <c r="I74" i="10"/>
  <c r="J74" i="10" s="1"/>
  <c r="I95" i="10"/>
  <c r="J95" i="10" s="1"/>
  <c r="B74" i="10"/>
  <c r="L65" i="10"/>
  <c r="M65" i="10" s="1"/>
  <c r="I89" i="10"/>
  <c r="J89" i="10" s="1"/>
  <c r="L97" i="10"/>
  <c r="M97" i="10" s="1"/>
  <c r="L76" i="10"/>
  <c r="M76" i="10" s="1"/>
  <c r="B95" i="10"/>
  <c r="B89" i="10"/>
  <c r="B90" i="10"/>
  <c r="C90" i="10"/>
  <c r="D90" i="10" s="1"/>
  <c r="B86" i="10"/>
  <c r="I92" i="10"/>
  <c r="J92" i="10" s="1"/>
  <c r="C76" i="10"/>
  <c r="D76" i="10" s="1"/>
  <c r="B76" i="10"/>
  <c r="C97" i="10"/>
  <c r="D97" i="10" s="1"/>
  <c r="I64" i="10"/>
  <c r="J64" i="10" s="1"/>
  <c r="C75" i="10"/>
  <c r="D75" i="10" s="1"/>
  <c r="C96" i="10"/>
  <c r="D96" i="10" s="1"/>
  <c r="B75" i="10"/>
  <c r="AE112" i="15"/>
  <c r="BH112" i="15"/>
  <c r="AE112" i="17"/>
  <c r="BH112" i="17"/>
  <c r="AZ112" i="16"/>
  <c r="BG112" i="16"/>
  <c r="AE112" i="16"/>
  <c r="BH112" i="16"/>
  <c r="AZ112" i="17"/>
  <c r="BG112" i="17"/>
  <c r="AZ112" i="15"/>
  <c r="BG112" i="15"/>
  <c r="X93" i="14"/>
  <c r="BA93" i="14"/>
  <c r="R29" i="14"/>
  <c r="AR29" i="14"/>
  <c r="X85" i="14"/>
  <c r="BA85" i="14"/>
  <c r="R21" i="14"/>
  <c r="AR21" i="14"/>
  <c r="X61" i="14"/>
  <c r="BA61" i="14"/>
  <c r="Z95" i="14"/>
  <c r="BD95" i="14"/>
  <c r="X77" i="14"/>
  <c r="BA77" i="14"/>
  <c r="AR13" i="14"/>
  <c r="X69" i="14"/>
  <c r="BA69" i="14"/>
  <c r="R53" i="14"/>
  <c r="AR53" i="14"/>
  <c r="R45" i="14"/>
  <c r="AR45" i="14"/>
  <c r="R37" i="14"/>
  <c r="AR37" i="14"/>
  <c r="N89" i="14"/>
  <c r="AL89" i="14"/>
  <c r="BF42" i="14"/>
  <c r="AW71" i="14"/>
  <c r="BC92" i="14"/>
  <c r="BC60" i="14"/>
  <c r="AZ73" i="14"/>
  <c r="AZ41" i="14"/>
  <c r="AT94" i="14"/>
  <c r="AT62" i="14"/>
  <c r="BF30" i="14"/>
  <c r="BC83" i="14"/>
  <c r="BC51" i="14"/>
  <c r="AQ58" i="14"/>
  <c r="AQ26" i="14"/>
  <c r="AH78" i="14"/>
  <c r="AH19" i="14"/>
  <c r="AT71" i="14"/>
  <c r="BF39" i="14"/>
  <c r="AZ60" i="14"/>
  <c r="AZ28" i="14"/>
  <c r="AW73" i="14"/>
  <c r="AW41" i="14"/>
  <c r="AQ94" i="14"/>
  <c r="BC30" i="14"/>
  <c r="AZ83" i="14"/>
  <c r="AZ51" i="14"/>
  <c r="AZ19" i="14"/>
  <c r="AH70" i="14"/>
  <c r="AQ87" i="14"/>
  <c r="AT55" i="14"/>
  <c r="AK25" i="14"/>
  <c r="AQ46" i="14"/>
  <c r="AW74" i="14"/>
  <c r="AW10" i="14"/>
  <c r="AH65" i="14"/>
  <c r="J89" i="14"/>
  <c r="AF89" i="14"/>
  <c r="J93" i="14"/>
  <c r="AF93" i="14"/>
  <c r="J61" i="14"/>
  <c r="AF61" i="14"/>
  <c r="R93" i="14"/>
  <c r="AR93" i="14"/>
  <c r="Z29" i="14"/>
  <c r="BD29" i="14"/>
  <c r="R85" i="14"/>
  <c r="AR85" i="14"/>
  <c r="Z21" i="14"/>
  <c r="BD21" i="14"/>
  <c r="R61" i="14"/>
  <c r="AR61" i="14"/>
  <c r="T95" i="14"/>
  <c r="AU95" i="14"/>
  <c r="R77" i="14"/>
  <c r="AR77" i="14"/>
  <c r="BD13" i="14"/>
  <c r="R69" i="14"/>
  <c r="AR69" i="14"/>
  <c r="Z53" i="14"/>
  <c r="BD53" i="14"/>
  <c r="Z45" i="14"/>
  <c r="BD45" i="14"/>
  <c r="Z37" i="14"/>
  <c r="BD37" i="14"/>
  <c r="V89" i="14"/>
  <c r="AX89" i="14"/>
  <c r="AZ79" i="14"/>
  <c r="AZ47" i="14"/>
  <c r="AZ15" i="14"/>
  <c r="BC81" i="14"/>
  <c r="AW38" i="14"/>
  <c r="AT76" i="14"/>
  <c r="AQ25" i="14"/>
  <c r="BF78" i="14"/>
  <c r="AK14" i="14"/>
  <c r="AT35" i="14"/>
  <c r="BC74" i="14"/>
  <c r="BC10" i="14"/>
  <c r="AH49" i="14"/>
  <c r="AH66" i="14"/>
  <c r="AH31" i="14"/>
  <c r="BF71" i="14"/>
  <c r="AQ60" i="14"/>
  <c r="AQ28" i="14"/>
  <c r="BC94" i="14"/>
  <c r="BC62" i="14"/>
  <c r="AT30" i="14"/>
  <c r="BF72" i="14"/>
  <c r="AZ90" i="14"/>
  <c r="AZ58" i="14"/>
  <c r="AZ26" i="14"/>
  <c r="AH60" i="14"/>
  <c r="AH64" i="14"/>
  <c r="AH26" i="14"/>
  <c r="AK71" i="14"/>
  <c r="BF73" i="14"/>
  <c r="BF41" i="14"/>
  <c r="AK94" i="14"/>
  <c r="AK62" i="14"/>
  <c r="AW83" i="14"/>
  <c r="AW19" i="14"/>
  <c r="AK90" i="14"/>
  <c r="AK58" i="14"/>
  <c r="AH94" i="14"/>
  <c r="AQ71" i="14"/>
  <c r="AW60" i="14"/>
  <c r="AK28" i="14"/>
  <c r="AT73" i="14"/>
  <c r="AZ94" i="14"/>
  <c r="AZ62" i="14"/>
  <c r="AK83" i="14"/>
  <c r="AK51" i="14"/>
  <c r="BF90" i="14"/>
  <c r="BF58" i="14"/>
  <c r="AH27" i="14"/>
  <c r="AH10" i="14"/>
  <c r="Z93" i="14"/>
  <c r="BD93" i="14"/>
  <c r="L29" i="14"/>
  <c r="AI29" i="14"/>
  <c r="Z85" i="14"/>
  <c r="BD85" i="14"/>
  <c r="L21" i="14"/>
  <c r="AI21" i="14"/>
  <c r="Z61" i="14"/>
  <c r="BD61" i="14"/>
  <c r="N95" i="14"/>
  <c r="AL95" i="14"/>
  <c r="Z77" i="14"/>
  <c r="BD77" i="14"/>
  <c r="AI13" i="14"/>
  <c r="Z69" i="14"/>
  <c r="BD69" i="14"/>
  <c r="L53" i="14"/>
  <c r="AI53" i="14"/>
  <c r="L45" i="14"/>
  <c r="AI45" i="14"/>
  <c r="L37" i="14"/>
  <c r="AI37" i="14"/>
  <c r="P89" i="14"/>
  <c r="AO89" i="14"/>
  <c r="BF34" i="14"/>
  <c r="AH57" i="14"/>
  <c r="BF22" i="14"/>
  <c r="BC43" i="14"/>
  <c r="BC11" i="14"/>
  <c r="AQ82" i="14"/>
  <c r="AH46" i="14"/>
  <c r="BF31" i="14"/>
  <c r="AW65" i="14"/>
  <c r="AQ86" i="14"/>
  <c r="BC54" i="14"/>
  <c r="AZ75" i="14"/>
  <c r="AZ43" i="14"/>
  <c r="AZ11" i="14"/>
  <c r="BC79" i="14"/>
  <c r="AT81" i="14"/>
  <c r="AK17" i="14"/>
  <c r="AQ38" i="14"/>
  <c r="AT16" i="14"/>
  <c r="AW66" i="14"/>
  <c r="AW34" i="14"/>
  <c r="AH35" i="14"/>
  <c r="AH15" i="14"/>
  <c r="J77" i="14"/>
  <c r="AF77" i="14"/>
  <c r="J53" i="14"/>
  <c r="AF53" i="14"/>
  <c r="T93" i="14"/>
  <c r="AU93" i="14"/>
  <c r="T29" i="14"/>
  <c r="AU29" i="14"/>
  <c r="T85" i="14"/>
  <c r="AU85" i="14"/>
  <c r="T21" i="14"/>
  <c r="AU21" i="14"/>
  <c r="T61" i="14"/>
  <c r="AU61" i="14"/>
  <c r="V95" i="14"/>
  <c r="AX95" i="14"/>
  <c r="T77" i="14"/>
  <c r="AU77" i="14"/>
  <c r="AU13" i="14"/>
  <c r="T69" i="14"/>
  <c r="AU69" i="14"/>
  <c r="T53" i="14"/>
  <c r="AU53" i="14"/>
  <c r="T45" i="14"/>
  <c r="AU45" i="14"/>
  <c r="T37" i="14"/>
  <c r="AU37" i="14"/>
  <c r="X89" i="14"/>
  <c r="BA89" i="14"/>
  <c r="AZ71" i="14"/>
  <c r="BF60" i="14"/>
  <c r="AW62" i="14"/>
  <c r="BF83" i="14"/>
  <c r="BF19" i="14"/>
  <c r="AT68" i="14"/>
  <c r="AT36" i="14"/>
  <c r="AQ81" i="14"/>
  <c r="AQ49" i="14"/>
  <c r="AQ17" i="14"/>
  <c r="BF70" i="14"/>
  <c r="AT91" i="14"/>
  <c r="BC66" i="14"/>
  <c r="BC34" i="14"/>
  <c r="AH83" i="14"/>
  <c r="BF63" i="14"/>
  <c r="AQ11" i="14"/>
  <c r="AZ82" i="14"/>
  <c r="AZ50" i="14"/>
  <c r="AZ18" i="14"/>
  <c r="AH87" i="14"/>
  <c r="AQ63" i="14"/>
  <c r="BC31" i="14"/>
  <c r="AK84" i="14"/>
  <c r="BF33" i="14"/>
  <c r="AK86" i="14"/>
  <c r="AW75" i="14"/>
  <c r="AW11" i="14"/>
  <c r="BC32" i="14"/>
  <c r="AK82" i="14"/>
  <c r="AK63" i="14"/>
  <c r="AW84" i="14"/>
  <c r="AK43" i="14"/>
  <c r="AT82" i="14"/>
  <c r="AH12" i="14"/>
  <c r="AH71" i="14"/>
  <c r="V93" i="14"/>
  <c r="AX93" i="14"/>
  <c r="V29" i="14"/>
  <c r="AX29" i="14"/>
  <c r="N85" i="14"/>
  <c r="AL85" i="14"/>
  <c r="N21" i="14"/>
  <c r="AL21" i="14"/>
  <c r="V61" i="14"/>
  <c r="AX61" i="14"/>
  <c r="L95" i="14"/>
  <c r="AI95" i="14"/>
  <c r="N77" i="14"/>
  <c r="AL77" i="14"/>
  <c r="AL13" i="14"/>
  <c r="L69" i="14"/>
  <c r="AI69" i="14"/>
  <c r="N53" i="14"/>
  <c r="AL53" i="14"/>
  <c r="N45" i="14"/>
  <c r="AL45" i="14"/>
  <c r="N37" i="14"/>
  <c r="AL37" i="14"/>
  <c r="L89" i="14"/>
  <c r="AI89" i="14"/>
  <c r="AT90" i="14"/>
  <c r="AT26" i="14"/>
  <c r="AH86" i="14"/>
  <c r="AW87" i="14"/>
  <c r="AW55" i="14"/>
  <c r="AW23" i="14"/>
  <c r="BC44" i="14"/>
  <c r="BC12" i="14"/>
  <c r="AZ57" i="14"/>
  <c r="AZ25" i="14"/>
  <c r="AT78" i="14"/>
  <c r="BF46" i="14"/>
  <c r="BF14" i="14"/>
  <c r="BC67" i="14"/>
  <c r="BC35" i="14"/>
  <c r="AQ74" i="14"/>
  <c r="AQ10" i="14"/>
  <c r="AH14" i="14"/>
  <c r="AT87" i="14"/>
  <c r="BF23" i="14"/>
  <c r="AZ76" i="14"/>
  <c r="AW57" i="14"/>
  <c r="AW25" i="14"/>
  <c r="BC14" i="14"/>
  <c r="AZ67" i="14"/>
  <c r="AH75" i="14"/>
  <c r="BC71" i="14"/>
  <c r="AK73" i="14"/>
  <c r="AK41" i="14"/>
  <c r="AW90" i="14"/>
  <c r="AW58" i="14"/>
  <c r="AW26" i="14"/>
  <c r="AH88" i="14"/>
  <c r="J37" i="14"/>
  <c r="AF37" i="14"/>
  <c r="J85" i="14"/>
  <c r="AF85" i="14"/>
  <c r="AF13" i="14"/>
  <c r="L93" i="14"/>
  <c r="AI93" i="14"/>
  <c r="N29" i="14"/>
  <c r="AL29" i="14"/>
  <c r="V85" i="14"/>
  <c r="AX85" i="14"/>
  <c r="V21" i="14"/>
  <c r="AX21" i="14"/>
  <c r="L61" i="14"/>
  <c r="AI61" i="14"/>
  <c r="P95" i="14"/>
  <c r="AO95" i="14"/>
  <c r="L77" i="14"/>
  <c r="AI77" i="14"/>
  <c r="AX13" i="14"/>
  <c r="N69" i="14"/>
  <c r="AL69" i="14"/>
  <c r="V53" i="14"/>
  <c r="AX53" i="14"/>
  <c r="V45" i="14"/>
  <c r="AX45" i="14"/>
  <c r="V37" i="14"/>
  <c r="AX37" i="14"/>
  <c r="R89" i="14"/>
  <c r="AR89" i="14"/>
  <c r="AZ31" i="14"/>
  <c r="BF84" i="14"/>
  <c r="BF20" i="14"/>
  <c r="AW86" i="14"/>
  <c r="AW54" i="14"/>
  <c r="BF75" i="14"/>
  <c r="BF43" i="14"/>
  <c r="AZ64" i="14"/>
  <c r="AT60" i="14"/>
  <c r="AT28" i="14"/>
  <c r="AQ73" i="14"/>
  <c r="AQ41" i="14"/>
  <c r="AK30" i="14"/>
  <c r="AT83" i="14"/>
  <c r="AT51" i="14"/>
  <c r="AT19" i="14"/>
  <c r="BC90" i="14"/>
  <c r="BC58" i="14"/>
  <c r="AH36" i="14"/>
  <c r="AH72" i="14"/>
  <c r="BF87" i="14"/>
  <c r="AK23" i="14"/>
  <c r="AQ76" i="14"/>
  <c r="AQ44" i="14"/>
  <c r="AQ12" i="14"/>
  <c r="AQ67" i="14"/>
  <c r="AZ74" i="14"/>
  <c r="AZ42" i="14"/>
  <c r="AH41" i="14"/>
  <c r="AH90" i="14"/>
  <c r="AK87" i="14"/>
  <c r="AQ23" i="14"/>
  <c r="AW44" i="14"/>
  <c r="AZ78" i="14"/>
  <c r="AZ14" i="14"/>
  <c r="AK67" i="14"/>
  <c r="AK74" i="14"/>
  <c r="AK42" i="14"/>
  <c r="AH30" i="14"/>
  <c r="BC87" i="14"/>
  <c r="AK76" i="14"/>
  <c r="AK44" i="14"/>
  <c r="AK57" i="14"/>
  <c r="AT25" i="14"/>
  <c r="AK78" i="14"/>
  <c r="AW67" i="14"/>
  <c r="AW35" i="14"/>
  <c r="BF74" i="14"/>
  <c r="BF10" i="14"/>
  <c r="AH16" i="14"/>
  <c r="J29" i="14"/>
  <c r="AF29" i="14"/>
  <c r="N93" i="14"/>
  <c r="AL93" i="14"/>
  <c r="P29" i="14"/>
  <c r="AO29" i="14"/>
  <c r="L85" i="14"/>
  <c r="AI85" i="14"/>
  <c r="P21" i="14"/>
  <c r="AO21" i="14"/>
  <c r="N61" i="14"/>
  <c r="AL61" i="14"/>
  <c r="X95" i="14"/>
  <c r="BA95" i="14"/>
  <c r="V77" i="14"/>
  <c r="AX77" i="14"/>
  <c r="AO13" i="14"/>
  <c r="V69" i="14"/>
  <c r="AX69" i="14"/>
  <c r="P53" i="14"/>
  <c r="AO53" i="14"/>
  <c r="P45" i="14"/>
  <c r="AO45" i="14"/>
  <c r="P37" i="14"/>
  <c r="AO37" i="14"/>
  <c r="Z89" i="14"/>
  <c r="BD89" i="14"/>
  <c r="BF82" i="14"/>
  <c r="BF50" i="14"/>
  <c r="AH54" i="14"/>
  <c r="AH74" i="14"/>
  <c r="AW79" i="14"/>
  <c r="AW47" i="14"/>
  <c r="AW15" i="14"/>
  <c r="AZ81" i="14"/>
  <c r="BF38" i="14"/>
  <c r="BC91" i="14"/>
  <c r="BC27" i="14"/>
  <c r="AH17" i="14"/>
  <c r="BF47" i="14"/>
  <c r="BF15" i="14"/>
  <c r="AW17" i="14"/>
  <c r="BC38" i="14"/>
  <c r="AZ91" i="14"/>
  <c r="AH73" i="14"/>
  <c r="AH43" i="14"/>
  <c r="AT31" i="14"/>
  <c r="BF65" i="14"/>
  <c r="AK33" i="14"/>
  <c r="AQ54" i="14"/>
  <c r="AQ22" i="14"/>
  <c r="AT32" i="14"/>
  <c r="AW82" i="14"/>
  <c r="AW50" i="14"/>
  <c r="AW18" i="14"/>
  <c r="AH79" i="14"/>
  <c r="J45" i="14"/>
  <c r="AF45" i="14"/>
  <c r="J21" i="14"/>
  <c r="AF21" i="14"/>
  <c r="J69" i="14"/>
  <c r="AF69" i="14"/>
  <c r="P93" i="14"/>
  <c r="AO93" i="14"/>
  <c r="X29" i="14"/>
  <c r="BA29" i="14"/>
  <c r="P85" i="14"/>
  <c r="AO85" i="14"/>
  <c r="X21" i="14"/>
  <c r="BA21" i="14"/>
  <c r="P61" i="14"/>
  <c r="AO61" i="14"/>
  <c r="R95" i="14"/>
  <c r="AR95" i="14"/>
  <c r="P77" i="14"/>
  <c r="AO77" i="14"/>
  <c r="BA13" i="14"/>
  <c r="P69" i="14"/>
  <c r="AO69" i="14"/>
  <c r="X53" i="14"/>
  <c r="BA53" i="14"/>
  <c r="X45" i="14"/>
  <c r="BA45" i="14"/>
  <c r="X37" i="14"/>
  <c r="BA37" i="14"/>
  <c r="T89" i="14"/>
  <c r="AU89" i="14"/>
  <c r="AZ87" i="14"/>
  <c r="BF76" i="14"/>
  <c r="BF44" i="14"/>
  <c r="BF12" i="14"/>
  <c r="BC57" i="14"/>
  <c r="BC25" i="14"/>
  <c r="AW78" i="14"/>
  <c r="AW46" i="14"/>
  <c r="AW14" i="14"/>
  <c r="BF67" i="14"/>
  <c r="BF35" i="14"/>
  <c r="AT52" i="14"/>
  <c r="AT20" i="14"/>
  <c r="AQ33" i="14"/>
  <c r="BF86" i="14"/>
  <c r="AK22" i="14"/>
  <c r="AT75" i="14"/>
  <c r="BC82" i="14"/>
  <c r="AH81" i="14"/>
  <c r="AH63" i="14"/>
  <c r="AK47" i="14"/>
  <c r="AQ36" i="14"/>
  <c r="AQ91" i="14"/>
  <c r="AZ66" i="14"/>
  <c r="AH58" i="14"/>
  <c r="AK79" i="14"/>
  <c r="BC15" i="14"/>
  <c r="AK68" i="14"/>
  <c r="BF81" i="14"/>
  <c r="AK49" i="14"/>
  <c r="AT17" i="14"/>
  <c r="AK91" i="14"/>
  <c r="AK59" i="14"/>
  <c r="AK34" i="14"/>
  <c r="AQ47" i="14"/>
  <c r="AQ15" i="14"/>
  <c r="AK81" i="14"/>
  <c r="AW91" i="14"/>
  <c r="AH76" i="14"/>
  <c r="AW9" i="14"/>
  <c r="AZ9" i="14"/>
  <c r="AH9" i="14"/>
  <c r="AQ9" i="14"/>
  <c r="AT9" i="14"/>
  <c r="BC9" i="14"/>
  <c r="AH8" i="14"/>
  <c r="AT7" i="14"/>
  <c r="R6" i="14"/>
  <c r="AR6" i="14"/>
  <c r="Z6" i="14"/>
  <c r="BD6" i="14"/>
  <c r="T6" i="14"/>
  <c r="AU6" i="14"/>
  <c r="AL6" i="14"/>
  <c r="V6" i="14"/>
  <c r="AX6" i="14"/>
  <c r="P6" i="14"/>
  <c r="AO6" i="14"/>
  <c r="X6" i="14"/>
  <c r="BA6" i="14"/>
  <c r="AZ114" i="14"/>
  <c r="AE16" i="14"/>
  <c r="AE35" i="14"/>
  <c r="AE60" i="14"/>
  <c r="AE62" i="14"/>
  <c r="AE79" i="14"/>
  <c r="AE67" i="14"/>
  <c r="AE28" i="14"/>
  <c r="H77" i="14"/>
  <c r="AC77" i="14"/>
  <c r="AE20" i="14"/>
  <c r="AE47" i="14"/>
  <c r="AE41" i="14"/>
  <c r="AE91" i="14"/>
  <c r="AE52" i="14"/>
  <c r="AE59" i="14"/>
  <c r="H29" i="14"/>
  <c r="AC29" i="14"/>
  <c r="H53" i="14"/>
  <c r="AC53" i="14"/>
  <c r="AE86" i="14"/>
  <c r="AE72" i="14"/>
  <c r="AE83" i="14"/>
  <c r="AE54" i="14"/>
  <c r="AE90" i="14"/>
  <c r="H37" i="14"/>
  <c r="AC37" i="14"/>
  <c r="AC13" i="14"/>
  <c r="AE82" i="14"/>
  <c r="AE22" i="14"/>
  <c r="AE58" i="14"/>
  <c r="AE19" i="14"/>
  <c r="AE26" i="14"/>
  <c r="H45" i="14"/>
  <c r="AC45" i="14"/>
  <c r="H85" i="14"/>
  <c r="AC85" i="14"/>
  <c r="AE88" i="14"/>
  <c r="AE76" i="14"/>
  <c r="AE39" i="14"/>
  <c r="AE75" i="14"/>
  <c r="AE32" i="14"/>
  <c r="AE57" i="14"/>
  <c r="H69" i="14"/>
  <c r="AC69" i="14"/>
  <c r="AE49" i="14"/>
  <c r="AE12" i="14"/>
  <c r="AE78" i="14"/>
  <c r="AE64" i="14"/>
  <c r="AE56" i="14"/>
  <c r="AE81" i="14"/>
  <c r="AE11" i="14"/>
  <c r="AE71" i="14"/>
  <c r="AE63" i="14"/>
  <c r="H21" i="14"/>
  <c r="AC21" i="14"/>
  <c r="H89" i="14"/>
  <c r="AC89" i="14"/>
  <c r="AE14" i="14"/>
  <c r="AE87" i="14"/>
  <c r="AE42" i="14"/>
  <c r="AE46" i="14"/>
  <c r="H93" i="14"/>
  <c r="AC93" i="14"/>
  <c r="H61" i="14"/>
  <c r="AC61" i="14"/>
  <c r="AE94" i="14"/>
  <c r="AE80" i="14"/>
  <c r="AE74" i="14"/>
  <c r="AE73" i="14"/>
  <c r="AE92" i="14"/>
  <c r="AF6" i="14"/>
  <c r="H114" i="14"/>
  <c r="AD114" i="14" s="1"/>
  <c r="BH114" i="14" s="1"/>
  <c r="H115" i="14"/>
  <c r="AD115" i="14" s="1"/>
  <c r="BH115" i="14" s="1"/>
  <c r="H112" i="14"/>
  <c r="AD112" i="14" s="1"/>
  <c r="BH112" i="14" s="1"/>
  <c r="H113" i="14"/>
  <c r="AD113" i="14" s="1"/>
  <c r="BH113" i="14" s="1"/>
  <c r="H111" i="14"/>
  <c r="AD111" i="14" s="1"/>
  <c r="BH111" i="14" s="1"/>
  <c r="AP31" i="14" l="1"/>
  <c r="AS84" i="14"/>
  <c r="AW88" i="14"/>
  <c r="BC17" i="14"/>
  <c r="BB63" i="14"/>
  <c r="AG80" i="14"/>
  <c r="AZ17" i="14"/>
  <c r="AQ30" i="14"/>
  <c r="AQ32" i="14"/>
  <c r="AJ9" i="14"/>
  <c r="BF79" i="14"/>
  <c r="AQ83" i="14"/>
  <c r="AQ35" i="14"/>
  <c r="BF62" i="14"/>
  <c r="BC76" i="14"/>
  <c r="AK31" i="14"/>
  <c r="BF57" i="14"/>
  <c r="BB26" i="14"/>
  <c r="AJ46" i="14"/>
  <c r="AE48" i="14"/>
  <c r="BF91" i="14"/>
  <c r="AK75" i="14"/>
  <c r="BB75" i="14"/>
  <c r="AW64" i="14"/>
  <c r="AT79" i="14"/>
  <c r="BC86" i="14"/>
  <c r="AT86" i="14"/>
  <c r="AY86" i="14"/>
  <c r="BC47" i="14"/>
  <c r="AH25" i="14"/>
  <c r="AZ35" i="14"/>
  <c r="BC49" i="14"/>
  <c r="AG28" i="14"/>
  <c r="AH82" i="14"/>
  <c r="BE104" i="17"/>
  <c r="BF104" i="17" s="1"/>
  <c r="AQ84" i="14"/>
  <c r="AW81" i="14"/>
  <c r="AW94" i="14"/>
  <c r="AQ75" i="14"/>
  <c r="AQ90" i="14"/>
  <c r="AE30" i="14"/>
  <c r="BE51" i="14"/>
  <c r="AW76" i="14"/>
  <c r="BC41" i="14"/>
  <c r="AT49" i="14"/>
  <c r="BI109" i="32"/>
  <c r="BI109" i="26"/>
  <c r="AK15" i="14"/>
  <c r="BC78" i="14"/>
  <c r="BF27" i="14"/>
  <c r="AT74" i="14"/>
  <c r="AY70" i="14"/>
  <c r="BG70" i="14" s="1"/>
  <c r="AY30" i="14"/>
  <c r="AP79" i="14"/>
  <c r="AP42" i="14"/>
  <c r="BB73" i="14"/>
  <c r="AV104" i="17"/>
  <c r="AW104" i="17" s="1"/>
  <c r="BG78" i="14"/>
  <c r="AE70" i="14"/>
  <c r="BF94" i="14"/>
  <c r="AH91" i="14"/>
  <c r="AK26" i="14"/>
  <c r="AN40" i="14"/>
  <c r="BG91" i="14"/>
  <c r="BH82" i="14"/>
  <c r="AS59" i="14"/>
  <c r="AE25" i="14"/>
  <c r="AD43" i="14"/>
  <c r="AZ59" i="14"/>
  <c r="AQ78" i="14"/>
  <c r="BA108" i="33"/>
  <c r="BG87" i="14"/>
  <c r="BH88" i="14"/>
  <c r="BA109" i="26"/>
  <c r="BG86" i="14"/>
  <c r="BG74" i="14"/>
  <c r="BH108" i="34"/>
  <c r="BH109" i="33"/>
  <c r="BH92" i="14"/>
  <c r="BH91" i="14"/>
  <c r="BG81" i="14"/>
  <c r="BH80" i="14"/>
  <c r="BH78" i="14"/>
  <c r="BG79" i="14"/>
  <c r="BG90" i="14"/>
  <c r="BG82" i="14"/>
  <c r="BH83" i="14"/>
  <c r="BG71" i="14"/>
  <c r="BG76" i="14"/>
  <c r="BH73" i="14"/>
  <c r="BH81" i="14"/>
  <c r="BF105" i="32"/>
  <c r="BG105" i="32" s="1"/>
  <c r="BG94" i="14"/>
  <c r="BH72" i="14"/>
  <c r="BH74" i="14"/>
  <c r="AH105" i="26"/>
  <c r="AI105" i="26" s="1"/>
  <c r="BA109" i="32"/>
  <c r="E23" i="23" a="1"/>
  <c r="E23" i="23" s="1"/>
  <c r="E24" i="23" s="1" a="1"/>
  <c r="E24" i="23" s="1"/>
  <c r="E25" i="23" s="1" a="1"/>
  <c r="E25" i="23" s="1"/>
  <c r="E26" i="23" s="1" a="1"/>
  <c r="E26" i="23" s="1"/>
  <c r="E27" i="23" s="1" a="1"/>
  <c r="E27" i="23" s="1"/>
  <c r="E28" i="23" s="1" a="1"/>
  <c r="E28" i="23" s="1"/>
  <c r="E29" i="23" s="1" a="1"/>
  <c r="E29" i="23" s="1"/>
  <c r="E30" i="23" s="1" a="1"/>
  <c r="E30" i="23" s="1"/>
  <c r="E31" i="23" s="1" a="1"/>
  <c r="E31" i="23" s="1"/>
  <c r="E32" i="23" s="1" a="1"/>
  <c r="E32" i="23" s="1"/>
  <c r="E33" i="23" s="1" a="1"/>
  <c r="E33" i="23" s="1"/>
  <c r="E34" i="23" s="1" a="1"/>
  <c r="E34" i="23" s="1"/>
  <c r="E35" i="23" s="1" a="1"/>
  <c r="E35" i="23" s="1"/>
  <c r="E36" i="23" s="1" a="1"/>
  <c r="E36" i="23" s="1"/>
  <c r="E37" i="23" s="1" a="1"/>
  <c r="E37" i="23" s="1"/>
  <c r="E38" i="23" s="1" a="1"/>
  <c r="E38" i="23" s="1"/>
  <c r="E39" i="23" s="1" a="1"/>
  <c r="E39" i="23" s="1"/>
  <c r="E40" i="23" s="1" a="1"/>
  <c r="E40" i="23" s="1"/>
  <c r="E41" i="23" s="1" a="1"/>
  <c r="E41" i="23" s="1"/>
  <c r="E42" i="23" s="1" a="1"/>
  <c r="E42" i="23" s="1"/>
  <c r="BH94" i="14"/>
  <c r="BH87" i="14"/>
  <c r="AS104" i="17"/>
  <c r="AT104" i="17" s="1"/>
  <c r="BG83" i="14"/>
  <c r="BF105" i="34"/>
  <c r="BG105" i="34" s="1"/>
  <c r="BF105" i="33"/>
  <c r="BG105" i="33" s="1"/>
  <c r="V106" i="11"/>
  <c r="AZ107" i="32" s="1"/>
  <c r="AQ105" i="26"/>
  <c r="AR105" i="26" s="1"/>
  <c r="X106" i="11"/>
  <c r="BC107" i="26" s="1"/>
  <c r="BD107" i="26" s="1"/>
  <c r="P106" i="11"/>
  <c r="AQ107" i="34" s="1"/>
  <c r="AR107" i="34" s="1"/>
  <c r="AZ107" i="34"/>
  <c r="BH107" i="34" s="1"/>
  <c r="BG80" i="14"/>
  <c r="AG104" i="17"/>
  <c r="AH104" i="17" s="1"/>
  <c r="AW105" i="34"/>
  <c r="AX105" i="34" s="1"/>
  <c r="AW105" i="32"/>
  <c r="AX105" i="32" s="1"/>
  <c r="AW105" i="26"/>
  <c r="AX105" i="26" s="1"/>
  <c r="AW105" i="33"/>
  <c r="AX105" i="33" s="1"/>
  <c r="AQ107" i="26"/>
  <c r="AR107" i="26" s="1"/>
  <c r="BF107" i="32"/>
  <c r="BG107" i="32" s="1"/>
  <c r="BF107" i="26"/>
  <c r="BG107" i="26" s="1"/>
  <c r="BF107" i="33"/>
  <c r="BG107" i="33" s="1"/>
  <c r="BF107" i="34"/>
  <c r="BG107" i="34" s="1"/>
  <c r="AH105" i="33"/>
  <c r="AI105" i="33" s="1"/>
  <c r="AQ105" i="34"/>
  <c r="AR105" i="34" s="1"/>
  <c r="L106" i="11"/>
  <c r="H106" i="11"/>
  <c r="AQ105" i="32"/>
  <c r="AR105" i="32" s="1"/>
  <c r="AT105" i="34"/>
  <c r="AU105" i="34" s="1"/>
  <c r="AT105" i="32"/>
  <c r="AU105" i="32" s="1"/>
  <c r="AT105" i="33"/>
  <c r="AU105" i="33" s="1"/>
  <c r="AT105" i="26"/>
  <c r="AU105" i="26" s="1"/>
  <c r="R106" i="11"/>
  <c r="AH105" i="32"/>
  <c r="AI105" i="32" s="1"/>
  <c r="J106" i="11"/>
  <c r="AP104" i="17"/>
  <c r="AQ104" i="17" s="1"/>
  <c r="AE105" i="34"/>
  <c r="AE105" i="26"/>
  <c r="AE105" i="32"/>
  <c r="AE105" i="33"/>
  <c r="AD104" i="17"/>
  <c r="AE104" i="17" s="1"/>
  <c r="J106" i="14"/>
  <c r="AG106" i="14" s="1"/>
  <c r="AH106" i="14" s="1"/>
  <c r="BH76" i="14"/>
  <c r="BH71" i="14"/>
  <c r="AW107" i="34"/>
  <c r="AX107" i="34" s="1"/>
  <c r="AW107" i="26"/>
  <c r="AX107" i="26" s="1"/>
  <c r="AW107" i="33"/>
  <c r="AX107" i="33" s="1"/>
  <c r="AW107" i="32"/>
  <c r="AX107" i="32" s="1"/>
  <c r="AO11" i="26"/>
  <c r="AO11" i="32"/>
  <c r="AO11" i="34"/>
  <c r="AO11" i="33"/>
  <c r="BA105" i="34"/>
  <c r="BH105" i="34"/>
  <c r="AF108" i="34"/>
  <c r="BI108" i="34"/>
  <c r="AN107" i="32"/>
  <c r="AO107" i="32" s="1"/>
  <c r="AN107" i="34"/>
  <c r="AO107" i="34" s="1"/>
  <c r="AN107" i="33"/>
  <c r="AO107" i="33" s="1"/>
  <c r="AN107" i="26"/>
  <c r="AO107" i="26" s="1"/>
  <c r="BA105" i="32"/>
  <c r="BH105" i="32"/>
  <c r="AF108" i="33"/>
  <c r="BI108" i="33"/>
  <c r="BA105" i="33"/>
  <c r="BH105" i="33"/>
  <c r="AF108" i="26"/>
  <c r="BI108" i="26"/>
  <c r="T106" i="14"/>
  <c r="AV106" i="14" s="1"/>
  <c r="AW106" i="14" s="1"/>
  <c r="H110" i="14"/>
  <c r="AD110" i="14" s="1"/>
  <c r="AE110" i="14" s="1"/>
  <c r="X106" i="14"/>
  <c r="BB106" i="14" s="1"/>
  <c r="BC106" i="14" s="1"/>
  <c r="AE8" i="14"/>
  <c r="BF9" i="14"/>
  <c r="R106" i="14"/>
  <c r="AS106" i="14" s="1"/>
  <c r="AT106" i="14" s="1"/>
  <c r="Z106" i="14"/>
  <c r="BE106" i="14" s="1"/>
  <c r="BF106" i="14" s="1"/>
  <c r="AT8" i="14"/>
  <c r="BF11" i="14"/>
  <c r="AQ14" i="14"/>
  <c r="AK18" i="14"/>
  <c r="AK16" i="14"/>
  <c r="AE7" i="14"/>
  <c r="L106" i="14"/>
  <c r="AJ106" i="14" s="1"/>
  <c r="AK106" i="14" s="1"/>
  <c r="H106" i="14"/>
  <c r="AD106" i="14" s="1"/>
  <c r="AE106" i="14" s="1"/>
  <c r="V106" i="14"/>
  <c r="AY106" i="14" s="1"/>
  <c r="BG75" i="14"/>
  <c r="BG40" i="14"/>
  <c r="BG73" i="14"/>
  <c r="BH86" i="14"/>
  <c r="BH79" i="14"/>
  <c r="BH90" i="14"/>
  <c r="BH75" i="14"/>
  <c r="BG32" i="17"/>
  <c r="BH7" i="17"/>
  <c r="BG17" i="17"/>
  <c r="BH25" i="17"/>
  <c r="BH16" i="17"/>
  <c r="BG29" i="17"/>
  <c r="BH10" i="17"/>
  <c r="BG26" i="17"/>
  <c r="BG35" i="17"/>
  <c r="BH11" i="17"/>
  <c r="AN10" i="17"/>
  <c r="BH33" i="17"/>
  <c r="BG24" i="17"/>
  <c r="BG23" i="17"/>
  <c r="BH31" i="17"/>
  <c r="BH34" i="17"/>
  <c r="BH8" i="17"/>
  <c r="BG6" i="17"/>
  <c r="AB104" i="16"/>
  <c r="BH17" i="16"/>
  <c r="BH17" i="15"/>
  <c r="AB108" i="15"/>
  <c r="AB104" i="15"/>
  <c r="BH39" i="15"/>
  <c r="BH38" i="15"/>
  <c r="AV89" i="14"/>
  <c r="BB45" i="14"/>
  <c r="AP69" i="14"/>
  <c r="J110" i="14"/>
  <c r="AG110" i="14" s="1"/>
  <c r="AH110" i="14" s="1"/>
  <c r="AY77" i="14"/>
  <c r="BG77" i="14" s="1"/>
  <c r="AM61" i="14"/>
  <c r="AJ85" i="14"/>
  <c r="AM93" i="14"/>
  <c r="AJ77" i="14"/>
  <c r="AJ61" i="14"/>
  <c r="AY85" i="14"/>
  <c r="BG85" i="14" s="1"/>
  <c r="AJ93" i="14"/>
  <c r="AJ95" i="14"/>
  <c r="AM21" i="14"/>
  <c r="AY29" i="14"/>
  <c r="BB89" i="14"/>
  <c r="AV45" i="14"/>
  <c r="AV69" i="14"/>
  <c r="AJ37" i="14"/>
  <c r="AJ53" i="14"/>
  <c r="AJ13" i="14"/>
  <c r="L110" i="14"/>
  <c r="AJ110" i="14" s="1"/>
  <c r="AK110" i="14" s="1"/>
  <c r="AY89" i="14"/>
  <c r="BG89" i="14" s="1"/>
  <c r="BE45" i="14"/>
  <c r="AS69" i="14"/>
  <c r="BE95" i="14"/>
  <c r="AS21" i="14"/>
  <c r="AD61" i="14"/>
  <c r="AD21" i="14"/>
  <c r="AD85" i="14"/>
  <c r="AD13" i="14"/>
  <c r="AD29" i="14"/>
  <c r="AS95" i="14"/>
  <c r="BB21" i="14"/>
  <c r="BB29" i="14"/>
  <c r="AG69" i="14"/>
  <c r="AG45" i="14"/>
  <c r="BE89" i="14"/>
  <c r="AP45" i="14"/>
  <c r="AY69" i="14"/>
  <c r="AS89" i="14"/>
  <c r="AY45" i="14"/>
  <c r="AM69" i="14"/>
  <c r="AG37" i="14"/>
  <c r="AM37" i="14"/>
  <c r="AM53" i="14"/>
  <c r="AM13" i="14"/>
  <c r="N110" i="14"/>
  <c r="AM110" i="14" s="1"/>
  <c r="AN110" i="14" s="1"/>
  <c r="AY95" i="14"/>
  <c r="BG95" i="14" s="1"/>
  <c r="AV21" i="14"/>
  <c r="AV29" i="14"/>
  <c r="AG53" i="14"/>
  <c r="BE77" i="14"/>
  <c r="BE61" i="14"/>
  <c r="BE85" i="14"/>
  <c r="BE93" i="14"/>
  <c r="AV95" i="14"/>
  <c r="BE21" i="14"/>
  <c r="BE29" i="14"/>
  <c r="AG61" i="14"/>
  <c r="AG89" i="14"/>
  <c r="AD37" i="14"/>
  <c r="BB37" i="14"/>
  <c r="BB53" i="14"/>
  <c r="BB13" i="14"/>
  <c r="X110" i="14"/>
  <c r="BB110" i="14" s="1"/>
  <c r="BC110" i="14" s="1"/>
  <c r="BB95" i="14"/>
  <c r="AP21" i="14"/>
  <c r="AP29" i="14"/>
  <c r="AG29" i="14"/>
  <c r="AP95" i="14"/>
  <c r="AY21" i="14"/>
  <c r="AM29" i="14"/>
  <c r="AG13" i="14"/>
  <c r="AM77" i="14"/>
  <c r="AN77" i="14" s="1"/>
  <c r="AY61" i="14"/>
  <c r="AM85" i="14"/>
  <c r="AN85" i="14" s="1"/>
  <c r="AY93" i="14"/>
  <c r="AV37" i="14"/>
  <c r="AV53" i="14"/>
  <c r="AV13" i="14"/>
  <c r="T110" i="14"/>
  <c r="AV110" i="14" s="1"/>
  <c r="AW110" i="14" s="1"/>
  <c r="AP89" i="14"/>
  <c r="AJ45" i="14"/>
  <c r="BE69" i="14"/>
  <c r="BE37" i="14"/>
  <c r="BE53" i="14"/>
  <c r="BE13" i="14"/>
  <c r="Z110" i="14"/>
  <c r="BE110" i="14" s="1"/>
  <c r="BF110" i="14" s="1"/>
  <c r="BB77" i="14"/>
  <c r="BB61" i="14"/>
  <c r="BB85" i="14"/>
  <c r="BB93" i="14"/>
  <c r="AV7" i="14"/>
  <c r="AD93" i="14"/>
  <c r="BH93" i="14" s="1"/>
  <c r="AD89" i="14"/>
  <c r="AD69" i="14"/>
  <c r="AD45" i="14"/>
  <c r="AD53" i="14"/>
  <c r="AD77" i="14"/>
  <c r="BH77" i="14" s="1"/>
  <c r="AP77" i="14"/>
  <c r="AP61" i="14"/>
  <c r="AP85" i="14"/>
  <c r="AP93" i="14"/>
  <c r="AG21" i="14"/>
  <c r="AP37" i="14"/>
  <c r="AP53" i="14"/>
  <c r="AP13" i="14"/>
  <c r="P110" i="14"/>
  <c r="AP110" i="14" s="1"/>
  <c r="AQ110" i="14" s="1"/>
  <c r="AY37" i="14"/>
  <c r="AY53" i="14"/>
  <c r="AY13" i="14"/>
  <c r="AG85" i="14"/>
  <c r="AJ89" i="14"/>
  <c r="AM45" i="14"/>
  <c r="AJ69" i="14"/>
  <c r="AV77" i="14"/>
  <c r="AV61" i="14"/>
  <c r="AV85" i="14"/>
  <c r="AV93" i="14"/>
  <c r="AG77" i="14"/>
  <c r="AM95" i="14"/>
  <c r="AN95" i="14" s="1"/>
  <c r="AJ21" i="14"/>
  <c r="AJ29" i="14"/>
  <c r="AS77" i="14"/>
  <c r="AS61" i="14"/>
  <c r="AS85" i="14"/>
  <c r="AS93" i="14"/>
  <c r="AG93" i="14"/>
  <c r="AM89" i="14"/>
  <c r="AS45" i="14"/>
  <c r="BB69" i="14"/>
  <c r="AP7" i="14"/>
  <c r="AS29" i="14"/>
  <c r="AZ7" i="14"/>
  <c r="AY7" i="14"/>
  <c r="AG7" i="14"/>
  <c r="AE66" i="14"/>
  <c r="AD66" i="14"/>
  <c r="BH66" i="14" s="1"/>
  <c r="AS33" i="14"/>
  <c r="BC70" i="14"/>
  <c r="BB70" i="14"/>
  <c r="AT18" i="14"/>
  <c r="AS18" i="14"/>
  <c r="AQ43" i="14"/>
  <c r="AP43" i="14"/>
  <c r="AZ20" i="14"/>
  <c r="AY20" i="14"/>
  <c r="AD8" i="14"/>
  <c r="BH8" i="14" s="1"/>
  <c r="BE9" i="14"/>
  <c r="AK48" i="14"/>
  <c r="AJ48" i="14"/>
  <c r="AM62" i="14"/>
  <c r="AN62" i="14" s="1"/>
  <c r="AM25" i="14"/>
  <c r="AN25" i="14" s="1"/>
  <c r="AD40" i="14"/>
  <c r="BH40" i="14" s="1"/>
  <c r="AG67" i="14"/>
  <c r="AS24" i="14"/>
  <c r="AP62" i="14"/>
  <c r="AY34" i="14"/>
  <c r="BG34" i="14" s="1"/>
  <c r="AG95" i="14"/>
  <c r="AS58" i="14"/>
  <c r="AD31" i="14"/>
  <c r="BH31" i="14" s="1"/>
  <c r="BE17" i="14"/>
  <c r="AS47" i="14"/>
  <c r="BB28" i="14"/>
  <c r="AD38" i="14"/>
  <c r="BH38" i="14" s="1"/>
  <c r="AS8" i="14"/>
  <c r="AG48" i="14"/>
  <c r="AM56" i="14"/>
  <c r="AN56" i="14" s="1"/>
  <c r="BE11" i="14"/>
  <c r="AJ92" i="14"/>
  <c r="AJ88" i="14"/>
  <c r="AK88" i="14"/>
  <c r="BE24" i="14"/>
  <c r="AP16" i="14"/>
  <c r="AM14" i="14"/>
  <c r="BB33" i="14"/>
  <c r="AJ39" i="14"/>
  <c r="AJ66" i="14"/>
  <c r="AD36" i="14"/>
  <c r="BH36" i="14" s="1"/>
  <c r="AM68" i="14"/>
  <c r="AN68" i="14" s="1"/>
  <c r="AS41" i="14"/>
  <c r="AY22" i="14"/>
  <c r="BG22" i="14" s="1"/>
  <c r="BB80" i="14"/>
  <c r="BC80" i="14"/>
  <c r="AV72" i="14"/>
  <c r="AW72" i="14"/>
  <c r="BB88" i="14"/>
  <c r="BC88" i="14"/>
  <c r="AQ64" i="14"/>
  <c r="AP64" i="14"/>
  <c r="AV49" i="14"/>
  <c r="AS27" i="14"/>
  <c r="BE49" i="14"/>
  <c r="AS12" i="14"/>
  <c r="AJ12" i="14"/>
  <c r="AM20" i="14"/>
  <c r="AN20" i="14" s="1"/>
  <c r="AP39" i="14"/>
  <c r="AP34" i="14"/>
  <c r="BE36" i="14"/>
  <c r="AS39" i="14"/>
  <c r="AP27" i="14"/>
  <c r="AM41" i="14"/>
  <c r="AN41" i="14" s="1"/>
  <c r="AY38" i="14"/>
  <c r="BG38" i="14" s="1"/>
  <c r="AJ7" i="14"/>
  <c r="AP72" i="14"/>
  <c r="AQ72" i="14"/>
  <c r="AP88" i="14"/>
  <c r="AQ88" i="14"/>
  <c r="AY48" i="14"/>
  <c r="BG48" i="14" s="1"/>
  <c r="AV12" i="14"/>
  <c r="AM44" i="14"/>
  <c r="AN44" i="14" s="1"/>
  <c r="AS15" i="14"/>
  <c r="AJ64" i="14"/>
  <c r="AM67" i="14"/>
  <c r="AN67" i="14" s="1"/>
  <c r="BB65" i="14"/>
  <c r="AY36" i="14"/>
  <c r="BG36" i="14" s="1"/>
  <c r="AJ10" i="14"/>
  <c r="AS80" i="14"/>
  <c r="AT80" i="14"/>
  <c r="AS92" i="14"/>
  <c r="AT92" i="14"/>
  <c r="AM48" i="14"/>
  <c r="BB18" i="14"/>
  <c r="BB23" i="14"/>
  <c r="AD33" i="14"/>
  <c r="BH33" i="14" s="1"/>
  <c r="AM52" i="14"/>
  <c r="AN52" i="14" s="1"/>
  <c r="BB8" i="14"/>
  <c r="AS37" i="14"/>
  <c r="AS53" i="14"/>
  <c r="AS13" i="14"/>
  <c r="R110" i="14"/>
  <c r="AS110" i="14" s="1"/>
  <c r="AT110" i="14" s="1"/>
  <c r="AJ8" i="14"/>
  <c r="AJ20" i="14"/>
  <c r="AG24" i="14"/>
  <c r="BC55" i="14"/>
  <c r="BB55" i="14"/>
  <c r="AS66" i="14"/>
  <c r="AZ52" i="14"/>
  <c r="AY52" i="14"/>
  <c r="BG52" i="14" s="1"/>
  <c r="AP19" i="14"/>
  <c r="AM66" i="14"/>
  <c r="AN66" i="14" s="1"/>
  <c r="AM49" i="14"/>
  <c r="AN49" i="14" s="1"/>
  <c r="AD15" i="14"/>
  <c r="BH15" i="14" s="1"/>
  <c r="AG62" i="14"/>
  <c r="AJ60" i="14"/>
  <c r="AY68" i="14"/>
  <c r="BG68" i="14" s="1"/>
  <c r="AP51" i="14"/>
  <c r="BB42" i="14"/>
  <c r="AD10" i="14"/>
  <c r="BH10" i="14" s="1"/>
  <c r="AY44" i="14"/>
  <c r="BG44" i="14" s="1"/>
  <c r="AD44" i="14"/>
  <c r="BH44" i="14" s="1"/>
  <c r="AD95" i="14"/>
  <c r="BH95" i="14" s="1"/>
  <c r="AJ52" i="14"/>
  <c r="AY46" i="14"/>
  <c r="BG46" i="14" s="1"/>
  <c r="AJ38" i="14"/>
  <c r="BF59" i="14"/>
  <c r="BE59" i="14"/>
  <c r="AV80" i="14"/>
  <c r="AW80" i="14"/>
  <c r="BB84" i="14"/>
  <c r="BC84" i="14"/>
  <c r="AS56" i="14"/>
  <c r="AP48" i="14"/>
  <c r="AM46" i="14"/>
  <c r="AN46" i="14" s="1"/>
  <c r="BB64" i="14"/>
  <c r="AV20" i="14"/>
  <c r="BB52" i="14"/>
  <c r="AM70" i="14"/>
  <c r="AN70" i="14" s="1"/>
  <c r="AV92" i="14"/>
  <c r="AW92" i="14"/>
  <c r="AM88" i="14"/>
  <c r="BB22" i="14"/>
  <c r="AY56" i="14"/>
  <c r="BE40" i="14"/>
  <c r="AG23" i="14"/>
  <c r="AG55" i="14"/>
  <c r="AY33" i="14"/>
  <c r="AG20" i="14"/>
  <c r="AV52" i="14"/>
  <c r="BE18" i="14"/>
  <c r="AG56" i="14"/>
  <c r="AS70" i="14"/>
  <c r="AP80" i="14"/>
  <c r="AQ80" i="14"/>
  <c r="AM84" i="14"/>
  <c r="AV51" i="14"/>
  <c r="AV31" i="14"/>
  <c r="AS57" i="14"/>
  <c r="AJ55" i="14"/>
  <c r="AG52" i="14"/>
  <c r="BB24" i="14"/>
  <c r="AM54" i="14"/>
  <c r="AN54" i="14" s="1"/>
  <c r="AP56" i="14"/>
  <c r="BE7" i="14"/>
  <c r="AJ72" i="14"/>
  <c r="AK72" i="14"/>
  <c r="AG92" i="14"/>
  <c r="AH92" i="14"/>
  <c r="AY88" i="14"/>
  <c r="AZ88" i="14"/>
  <c r="AK32" i="14"/>
  <c r="AJ32" i="14"/>
  <c r="AS67" i="14"/>
  <c r="BB50" i="14"/>
  <c r="AP18" i="14"/>
  <c r="BB36" i="14"/>
  <c r="AJ24" i="14"/>
  <c r="AS54" i="14"/>
  <c r="AV56" i="14"/>
  <c r="AB110" i="14"/>
  <c r="AD65" i="14"/>
  <c r="BH65" i="14" s="1"/>
  <c r="AS34" i="14"/>
  <c r="AW68" i="14"/>
  <c r="AV68" i="14"/>
  <c r="AY10" i="14"/>
  <c r="BG10" i="14" s="1"/>
  <c r="AH34" i="14"/>
  <c r="AG34" i="14"/>
  <c r="BB20" i="14"/>
  <c r="BF68" i="14"/>
  <c r="BE68" i="14"/>
  <c r="AS22" i="14"/>
  <c r="AE34" i="14"/>
  <c r="AD34" i="14"/>
  <c r="BH34" i="14" s="1"/>
  <c r="AM38" i="14"/>
  <c r="AN38" i="14" s="1"/>
  <c r="AJ27" i="14"/>
  <c r="AP20" i="14"/>
  <c r="BB48" i="14"/>
  <c r="AV59" i="14"/>
  <c r="AJ35" i="14"/>
  <c r="AQ55" i="14"/>
  <c r="AP55" i="14"/>
  <c r="AG38" i="14"/>
  <c r="AG32" i="14"/>
  <c r="AP68" i="14"/>
  <c r="AS11" i="14"/>
  <c r="AW22" i="14"/>
  <c r="AV22" i="14"/>
  <c r="AS42" i="14"/>
  <c r="BB39" i="14"/>
  <c r="AS46" i="14"/>
  <c r="AV63" i="14"/>
  <c r="AE51" i="14"/>
  <c r="AD51" i="14"/>
  <c r="BH51" i="14" s="1"/>
  <c r="AG18" i="14"/>
  <c r="BE66" i="14"/>
  <c r="AG44" i="14"/>
  <c r="AW39" i="14"/>
  <c r="AV39" i="14"/>
  <c r="AT44" i="14"/>
  <c r="AS44" i="14"/>
  <c r="AD9" i="14"/>
  <c r="BH9" i="14" s="1"/>
  <c r="AY92" i="14"/>
  <c r="BG92" i="14" s="1"/>
  <c r="AM92" i="14"/>
  <c r="BE88" i="14"/>
  <c r="BF88" i="14"/>
  <c r="AJ19" i="14"/>
  <c r="AM51" i="14"/>
  <c r="AN51" i="14" s="1"/>
  <c r="AP65" i="14"/>
  <c r="AD55" i="14"/>
  <c r="BH55" i="14" s="1"/>
  <c r="AP50" i="14"/>
  <c r="AS23" i="14"/>
  <c r="AP8" i="14"/>
  <c r="AP24" i="14"/>
  <c r="AJ80" i="14"/>
  <c r="AK80" i="14"/>
  <c r="AV30" i="14"/>
  <c r="AP70" i="14"/>
  <c r="AM28" i="14"/>
  <c r="AN28" i="14" s="1"/>
  <c r="AY49" i="14"/>
  <c r="BG49" i="14" s="1"/>
  <c r="AV42" i="14"/>
  <c r="AS63" i="14"/>
  <c r="AM64" i="14"/>
  <c r="AY23" i="14"/>
  <c r="BG23" i="14" s="1"/>
  <c r="AY55" i="14"/>
  <c r="BG55" i="14" s="1"/>
  <c r="AJ50" i="14"/>
  <c r="AM18" i="14"/>
  <c r="AN18" i="14" s="1"/>
  <c r="AS38" i="14"/>
  <c r="AP40" i="14"/>
  <c r="AG84" i="14"/>
  <c r="AH84" i="14"/>
  <c r="AG59" i="14"/>
  <c r="AS10" i="14"/>
  <c r="AY12" i="14"/>
  <c r="AS48" i="14"/>
  <c r="BE55" i="14"/>
  <c r="AG50" i="14"/>
  <c r="AG33" i="14"/>
  <c r="BE52" i="14"/>
  <c r="BB56" i="14"/>
  <c r="BB7" i="14"/>
  <c r="AM72" i="14"/>
  <c r="BE92" i="14"/>
  <c r="BF92" i="14"/>
  <c r="BE64" i="14"/>
  <c r="AP66" i="14"/>
  <c r="AM65" i="14"/>
  <c r="AN65" i="14" s="1"/>
  <c r="AV36" i="14"/>
  <c r="AG68" i="14"/>
  <c r="AM36" i="14"/>
  <c r="AN36" i="14" s="1"/>
  <c r="AK56" i="14"/>
  <c r="AJ56" i="14"/>
  <c r="BB59" i="14"/>
  <c r="AE50" i="14"/>
  <c r="AD50" i="14"/>
  <c r="BH50" i="14" s="1"/>
  <c r="N106" i="14"/>
  <c r="AM106" i="14" s="1"/>
  <c r="AN106" i="14" s="1"/>
  <c r="AG40" i="14"/>
  <c r="AD23" i="14"/>
  <c r="BH23" i="14" s="1"/>
  <c r="AP59" i="14"/>
  <c r="AE24" i="14"/>
  <c r="AD24" i="14"/>
  <c r="BH24" i="14" s="1"/>
  <c r="AM9" i="14"/>
  <c r="AN9" i="14" s="1"/>
  <c r="AM50" i="14"/>
  <c r="AN50" i="14" s="1"/>
  <c r="P106" i="14"/>
  <c r="AP106" i="14" s="1"/>
  <c r="AQ106" i="14" s="1"/>
  <c r="AD68" i="14"/>
  <c r="BH68" i="14" s="1"/>
  <c r="AM27" i="14"/>
  <c r="AN27" i="14" s="1"/>
  <c r="BE48" i="14"/>
  <c r="AJ65" i="14"/>
  <c r="BE25" i="14"/>
  <c r="AG47" i="14"/>
  <c r="BB46" i="14"/>
  <c r="AG11" i="14"/>
  <c r="AS43" i="14"/>
  <c r="AD27" i="14"/>
  <c r="BH27" i="14" s="1"/>
  <c r="AJ70" i="14"/>
  <c r="AM60" i="14"/>
  <c r="AN60" i="14" s="1"/>
  <c r="AM33" i="14"/>
  <c r="AN33" i="14" s="1"/>
  <c r="AP57" i="14"/>
  <c r="AS50" i="14"/>
  <c r="BE26" i="14"/>
  <c r="AP52" i="14"/>
  <c r="AG22" i="14"/>
  <c r="AW32" i="14"/>
  <c r="AV32" i="14"/>
  <c r="BE80" i="14"/>
  <c r="BF80" i="14"/>
  <c r="BB72" i="14"/>
  <c r="BC72" i="14"/>
  <c r="AP92" i="14"/>
  <c r="AQ92" i="14"/>
  <c r="AS88" i="14"/>
  <c r="AT88" i="14"/>
  <c r="AP14" i="14"/>
  <c r="AJ18" i="14"/>
  <c r="AY65" i="14"/>
  <c r="BG65" i="14" s="1"/>
  <c r="AJ36" i="14"/>
  <c r="BB40" i="14"/>
  <c r="AV27" i="14"/>
  <c r="AM80" i="14"/>
  <c r="AY72" i="14"/>
  <c r="BG72" i="14" s="1"/>
  <c r="AZ72" i="14"/>
  <c r="AY84" i="14"/>
  <c r="BG84" i="14" s="1"/>
  <c r="AZ84" i="14"/>
  <c r="BB19" i="14"/>
  <c r="AZ16" i="14"/>
  <c r="AY16" i="14"/>
  <c r="BG16" i="14" s="1"/>
  <c r="AV28" i="14"/>
  <c r="AV70" i="14"/>
  <c r="AG42" i="14"/>
  <c r="BE28" i="14"/>
  <c r="AM11" i="14"/>
  <c r="AN11" i="14" s="1"/>
  <c r="AJ11" i="14"/>
  <c r="AJ16" i="14"/>
  <c r="AS14" i="14"/>
  <c r="AG39" i="14"/>
  <c r="AD18" i="14"/>
  <c r="BH18" i="14" s="1"/>
  <c r="AS65" i="14"/>
  <c r="BB68" i="14"/>
  <c r="AV33" i="14"/>
  <c r="AJ40" i="14"/>
  <c r="AV43" i="14"/>
  <c r="AS72" i="14"/>
  <c r="AT72" i="14"/>
  <c r="AG51" i="14"/>
  <c r="AY27" i="14"/>
  <c r="BG27" i="14" s="1"/>
  <c r="AJ54" i="14"/>
  <c r="BE56" i="14"/>
  <c r="AY63" i="14"/>
  <c r="BG63" i="14" s="1"/>
  <c r="AM19" i="14"/>
  <c r="AN19" i="14" s="1"/>
  <c r="AY39" i="14"/>
  <c r="BG39" i="14" s="1"/>
  <c r="AY54" i="14"/>
  <c r="BG54" i="14" s="1"/>
  <c r="AD7" i="14"/>
  <c r="AD84" i="14"/>
  <c r="AE84" i="14"/>
  <c r="BE54" i="14"/>
  <c r="AG6" i="14"/>
  <c r="AV6" i="14"/>
  <c r="AS6" i="14"/>
  <c r="AD6" i="14"/>
  <c r="AK6" i="14"/>
  <c r="AJ6" i="14"/>
  <c r="BE6" i="14"/>
  <c r="AP6" i="14"/>
  <c r="AM6" i="14"/>
  <c r="BB6" i="14"/>
  <c r="AY6" i="14"/>
  <c r="V110" i="14"/>
  <c r="AY110" i="14" s="1"/>
  <c r="AZ110" i="14" s="1"/>
  <c r="BG24" i="14"/>
  <c r="AB108" i="16"/>
  <c r="AZ92" i="14"/>
  <c r="AK92" i="14"/>
  <c r="AZ10" i="14"/>
  <c r="AH18" i="14"/>
  <c r="AH32" i="14"/>
  <c r="AW63" i="14"/>
  <c r="AT11" i="14"/>
  <c r="AK65" i="14"/>
  <c r="AH38" i="14"/>
  <c r="R12" i="16"/>
  <c r="AE68" i="14"/>
  <c r="AQ68" i="14"/>
  <c r="AT42" i="14"/>
  <c r="BF48" i="14"/>
  <c r="AK35" i="14"/>
  <c r="AT46" i="14"/>
  <c r="AT33" i="14"/>
  <c r="BC39" i="14"/>
  <c r="BC48" i="14"/>
  <c r="AB107" i="15"/>
  <c r="T12" i="15"/>
  <c r="L12" i="15"/>
  <c r="H12" i="15"/>
  <c r="AB108" i="14"/>
  <c r="X12" i="15"/>
  <c r="V12" i="15"/>
  <c r="Z12" i="15"/>
  <c r="BH21" i="17"/>
  <c r="AB108" i="17"/>
  <c r="N12" i="15"/>
  <c r="AB12" i="15"/>
  <c r="AB106" i="15" s="1"/>
  <c r="AB107" i="16"/>
  <c r="AH24" i="14"/>
  <c r="J12" i="15"/>
  <c r="P12" i="15"/>
  <c r="X12" i="16"/>
  <c r="AT22" i="14"/>
  <c r="Z12" i="16"/>
  <c r="N12" i="16"/>
  <c r="H12" i="16"/>
  <c r="J12" i="16"/>
  <c r="L12" i="16"/>
  <c r="T12" i="16"/>
  <c r="V12" i="16"/>
  <c r="AB12" i="16"/>
  <c r="AB106" i="16" s="1"/>
  <c r="BH24" i="17"/>
  <c r="AB109" i="14"/>
  <c r="BH12" i="14"/>
  <c r="AE65" i="14"/>
  <c r="AT34" i="14"/>
  <c r="BC20" i="14"/>
  <c r="E10" i="24" a="1"/>
  <c r="E10" i="24" s="1"/>
  <c r="E11" i="24" s="1" a="1"/>
  <c r="E11" i="24" s="1"/>
  <c r="E12" i="24" s="1" a="1"/>
  <c r="E12" i="24" s="1"/>
  <c r="E13" i="24" s="1" a="1"/>
  <c r="E13" i="24" s="1"/>
  <c r="E14" i="24" s="1" a="1"/>
  <c r="E14" i="24" s="1"/>
  <c r="E15" i="24" s="1" a="1"/>
  <c r="E15" i="24" s="1"/>
  <c r="E16" i="24" s="1" a="1"/>
  <c r="E16" i="24" s="1"/>
  <c r="E17" i="24" s="1" a="1"/>
  <c r="E17" i="24" s="1"/>
  <c r="E18" i="24" s="1" a="1"/>
  <c r="E18" i="24" s="1"/>
  <c r="E19" i="24" s="1" a="1"/>
  <c r="E19" i="24" s="1"/>
  <c r="E20" i="24" s="1" a="1"/>
  <c r="E20" i="24" s="1"/>
  <c r="E21" i="24" s="1" a="1"/>
  <c r="E21" i="24" s="1"/>
  <c r="E22" i="24" s="1" a="1"/>
  <c r="E22" i="24" s="1"/>
  <c r="E23" i="24" s="1" a="1"/>
  <c r="E23" i="24" s="1"/>
  <c r="E24" i="24" s="1" a="1"/>
  <c r="E24" i="24" s="1"/>
  <c r="E25" i="24" s="1" a="1"/>
  <c r="E25" i="24" s="1"/>
  <c r="E26" i="24" s="1" a="1"/>
  <c r="E26" i="24" s="1"/>
  <c r="E27" i="24" s="1" a="1"/>
  <c r="E27" i="24" s="1"/>
  <c r="E28" i="24" s="1" a="1"/>
  <c r="E28" i="24" s="1"/>
  <c r="E29" i="24" s="1" a="1"/>
  <c r="E29" i="24" s="1"/>
  <c r="E30" i="24" s="1" a="1"/>
  <c r="E30" i="24" s="1"/>
  <c r="E31" i="24" s="1" a="1"/>
  <c r="E31" i="24" s="1"/>
  <c r="E32" i="24" s="1" a="1"/>
  <c r="E32" i="24" s="1"/>
  <c r="E33" i="24" s="1" a="1"/>
  <c r="E33" i="24" s="1"/>
  <c r="E34" i="24" s="1" a="1"/>
  <c r="E34" i="24" s="1"/>
  <c r="E35" i="24" s="1" a="1"/>
  <c r="E35" i="24" s="1"/>
  <c r="E36" i="24" s="1" a="1"/>
  <c r="E36" i="24" s="1"/>
  <c r="E37" i="24" s="1" a="1"/>
  <c r="E37" i="24" s="1"/>
  <c r="E38" i="24" s="1" a="1"/>
  <c r="E38" i="24" s="1"/>
  <c r="E39" i="24" s="1" a="1"/>
  <c r="E39" i="24" s="1"/>
  <c r="E40" i="24" s="1" a="1"/>
  <c r="E40" i="24" s="1"/>
  <c r="E41" i="24" s="1" a="1"/>
  <c r="E41" i="24" s="1"/>
  <c r="E42" i="24" s="1" a="1"/>
  <c r="E42" i="24" s="1"/>
  <c r="E43" i="24" s="1" a="1"/>
  <c r="E43" i="24" s="1"/>
  <c r="BG7" i="17"/>
  <c r="BG16" i="17"/>
  <c r="X12" i="17"/>
  <c r="V12" i="17"/>
  <c r="N12" i="17"/>
  <c r="L12" i="17"/>
  <c r="J12" i="17"/>
  <c r="T12" i="17"/>
  <c r="P12" i="17"/>
  <c r="Z12" i="17"/>
  <c r="R12" i="17"/>
  <c r="H12" i="17"/>
  <c r="AS12" i="17"/>
  <c r="BB12" i="17"/>
  <c r="AV12" i="17"/>
  <c r="AG12" i="17"/>
  <c r="AJ12" i="17"/>
  <c r="AD12" i="17"/>
  <c r="BE12" i="17"/>
  <c r="AP12" i="17"/>
  <c r="AY12" i="17"/>
  <c r="AM12" i="17"/>
  <c r="J12" i="14"/>
  <c r="R12" i="14"/>
  <c r="L12" i="14"/>
  <c r="N12" i="14"/>
  <c r="N108" i="14" s="1"/>
  <c r="AM108" i="14" s="1"/>
  <c r="AN108" i="14" s="1"/>
  <c r="V12" i="14"/>
  <c r="H12" i="14"/>
  <c r="P12" i="14"/>
  <c r="X12" i="14"/>
  <c r="X108" i="14" s="1"/>
  <c r="T12" i="14"/>
  <c r="Z12" i="14"/>
  <c r="Z13" i="11"/>
  <c r="Z103" i="11" s="1"/>
  <c r="P13" i="11"/>
  <c r="P103" i="11" s="1"/>
  <c r="H13" i="11"/>
  <c r="H99" i="11" s="1"/>
  <c r="V13" i="11"/>
  <c r="V99" i="11" s="1"/>
  <c r="X13" i="11"/>
  <c r="X103" i="11" s="1"/>
  <c r="N13" i="11"/>
  <c r="N99" i="11" s="1"/>
  <c r="BG10" i="17"/>
  <c r="BH17" i="17"/>
  <c r="BH35" i="17"/>
  <c r="BH6" i="17"/>
  <c r="BH26" i="17"/>
  <c r="AE23" i="14"/>
  <c r="AH40" i="14"/>
  <c r="AK8" i="14"/>
  <c r="AK20" i="14"/>
  <c r="BG34" i="17"/>
  <c r="BG25" i="17"/>
  <c r="BG21" i="17"/>
  <c r="BG8" i="14"/>
  <c r="BG39" i="15"/>
  <c r="BG11" i="17"/>
  <c r="BG17" i="16"/>
  <c r="BG18" i="17"/>
  <c r="BH22" i="17"/>
  <c r="BH18" i="17"/>
  <c r="BG19" i="17"/>
  <c r="BH32" i="17"/>
  <c r="BG21" i="16"/>
  <c r="BG17" i="15"/>
  <c r="BG21" i="15"/>
  <c r="BG28" i="17"/>
  <c r="BG38" i="16"/>
  <c r="BH29" i="17"/>
  <c r="BG9" i="17"/>
  <c r="BG38" i="15"/>
  <c r="BG30" i="17"/>
  <c r="BH23" i="17"/>
  <c r="BG20" i="17"/>
  <c r="BG8" i="17"/>
  <c r="BH30" i="17"/>
  <c r="AB106" i="17"/>
  <c r="BH70" i="14"/>
  <c r="BH46" i="14"/>
  <c r="BH43" i="14"/>
  <c r="BH63" i="14"/>
  <c r="BH56" i="14"/>
  <c r="BH58" i="14"/>
  <c r="BH54" i="14"/>
  <c r="BH67" i="14"/>
  <c r="BH30" i="14"/>
  <c r="AN17" i="14"/>
  <c r="AN63" i="14"/>
  <c r="BG59" i="14"/>
  <c r="AN57" i="14"/>
  <c r="V109" i="14"/>
  <c r="AY109" i="14" s="1"/>
  <c r="BG67" i="14"/>
  <c r="BG18" i="14"/>
  <c r="AN47" i="14"/>
  <c r="AN30" i="14"/>
  <c r="Z109" i="14"/>
  <c r="BE109" i="14" s="1"/>
  <c r="BF109" i="14" s="1"/>
  <c r="AN58" i="14"/>
  <c r="BG60" i="14"/>
  <c r="BG41" i="14"/>
  <c r="AQ7" i="14"/>
  <c r="T106" i="17"/>
  <c r="AV106" i="17" s="1"/>
  <c r="AW106" i="17" s="1"/>
  <c r="H106" i="17"/>
  <c r="BH21" i="16"/>
  <c r="BH15" i="17"/>
  <c r="BH39" i="16"/>
  <c r="AH6" i="14"/>
  <c r="BH48" i="14"/>
  <c r="BH17" i="14"/>
  <c r="BH11" i="14"/>
  <c r="BH49" i="14"/>
  <c r="BH32" i="14"/>
  <c r="BH25" i="14"/>
  <c r="BH22" i="14"/>
  <c r="BH52" i="14"/>
  <c r="BH47" i="14"/>
  <c r="BH60" i="14"/>
  <c r="BG66" i="14"/>
  <c r="BG17" i="14"/>
  <c r="BG42" i="14"/>
  <c r="AN39" i="14"/>
  <c r="BG57" i="14"/>
  <c r="J108" i="14"/>
  <c r="AG108" i="14" s="1"/>
  <c r="AH108" i="14" s="1"/>
  <c r="AN59" i="14"/>
  <c r="BG43" i="14"/>
  <c r="BG30" i="14"/>
  <c r="BG15" i="14"/>
  <c r="AN35" i="14"/>
  <c r="BG51" i="14"/>
  <c r="V108" i="15"/>
  <c r="AY108" i="15" s="1"/>
  <c r="Z108" i="16"/>
  <c r="BE108" i="16" s="1"/>
  <c r="BF108" i="16" s="1"/>
  <c r="AW7" i="14"/>
  <c r="P106" i="17"/>
  <c r="BG27" i="17"/>
  <c r="BH39" i="14"/>
  <c r="BH26" i="14"/>
  <c r="BH19" i="14"/>
  <c r="BH41" i="14"/>
  <c r="BH35" i="14"/>
  <c r="AN43" i="14"/>
  <c r="AN10" i="14"/>
  <c r="BG35" i="14"/>
  <c r="BG50" i="14"/>
  <c r="BG33" i="14"/>
  <c r="BG58" i="14"/>
  <c r="AN23" i="14"/>
  <c r="BG28" i="14"/>
  <c r="AE6" i="14"/>
  <c r="J108" i="15"/>
  <c r="AG108" i="15" s="1"/>
  <c r="AH108" i="15" s="1"/>
  <c r="J108" i="16"/>
  <c r="AG108" i="16" s="1"/>
  <c r="AH108" i="16" s="1"/>
  <c r="J107" i="15"/>
  <c r="AG107" i="15" s="1"/>
  <c r="AH107" i="15" s="1"/>
  <c r="X106" i="17"/>
  <c r="R106" i="17"/>
  <c r="AB106" i="14"/>
  <c r="BH27" i="17"/>
  <c r="BG15" i="17"/>
  <c r="BG32" i="14"/>
  <c r="AB104" i="17"/>
  <c r="BG39" i="16"/>
  <c r="BH20" i="17"/>
  <c r="BH9" i="17"/>
  <c r="BH42" i="14"/>
  <c r="BH64" i="14"/>
  <c r="BH57" i="14"/>
  <c r="BH59" i="14"/>
  <c r="BH20" i="14"/>
  <c r="BH28" i="14"/>
  <c r="BH62" i="14"/>
  <c r="BH16" i="14"/>
  <c r="AN7" i="14"/>
  <c r="BG9" i="14"/>
  <c r="AN31" i="14"/>
  <c r="AN34" i="14"/>
  <c r="BG64" i="14"/>
  <c r="BG31" i="14"/>
  <c r="AN42" i="14"/>
  <c r="BG25" i="14"/>
  <c r="AN22" i="14"/>
  <c r="AN15" i="14"/>
  <c r="BG11" i="14"/>
  <c r="BG62" i="14"/>
  <c r="BG26" i="14"/>
  <c r="AN55" i="14"/>
  <c r="BG47" i="14"/>
  <c r="AN26" i="14"/>
  <c r="BG19" i="14"/>
  <c r="N106" i="17"/>
  <c r="V106" i="17"/>
  <c r="J106" i="17"/>
  <c r="BH38" i="16"/>
  <c r="BG31" i="17"/>
  <c r="AB107" i="17"/>
  <c r="BH28" i="17"/>
  <c r="BG22" i="17"/>
  <c r="BH19" i="17"/>
  <c r="BG33" i="17"/>
  <c r="BH21" i="15"/>
  <c r="AN11" i="17"/>
  <c r="N107" i="16"/>
  <c r="AM107" i="16" s="1"/>
  <c r="AN107" i="16" s="1"/>
  <c r="T107" i="15"/>
  <c r="AV107" i="15" s="1"/>
  <c r="AW107" i="15" s="1"/>
  <c r="N107" i="15"/>
  <c r="AM107" i="15" s="1"/>
  <c r="AN107" i="15" s="1"/>
  <c r="P108" i="15"/>
  <c r="AP108" i="15" s="1"/>
  <c r="AQ108" i="15" s="1"/>
  <c r="N104" i="16"/>
  <c r="AM104" i="16" s="1"/>
  <c r="AN104" i="16" s="1"/>
  <c r="R108" i="16"/>
  <c r="AS108" i="16" s="1"/>
  <c r="AT108" i="16" s="1"/>
  <c r="H109" i="14"/>
  <c r="AD109" i="14" s="1"/>
  <c r="AE109" i="14" s="1"/>
  <c r="R109" i="14"/>
  <c r="AS109" i="14" s="1"/>
  <c r="AT109" i="14" s="1"/>
  <c r="H96" i="10"/>
  <c r="R108" i="15"/>
  <c r="AS108" i="15" s="1"/>
  <c r="AT108" i="15" s="1"/>
  <c r="P109" i="14"/>
  <c r="AP109" i="14" s="1"/>
  <c r="AQ109" i="14" s="1"/>
  <c r="L108" i="16"/>
  <c r="AJ108" i="16" s="1"/>
  <c r="AK108" i="16" s="1"/>
  <c r="H104" i="15"/>
  <c r="AD104" i="15" s="1"/>
  <c r="AE104" i="15" s="1"/>
  <c r="T108" i="16"/>
  <c r="AV108" i="16" s="1"/>
  <c r="AW108" i="16" s="1"/>
  <c r="L108" i="15"/>
  <c r="AJ108" i="15" s="1"/>
  <c r="AK108" i="15" s="1"/>
  <c r="N109" i="14"/>
  <c r="AM109" i="14" s="1"/>
  <c r="AN109" i="14" s="1"/>
  <c r="X108" i="16"/>
  <c r="BB108" i="16" s="1"/>
  <c r="BC108" i="16" s="1"/>
  <c r="V107" i="15"/>
  <c r="AY107" i="15" s="1"/>
  <c r="AZ107" i="15" s="1"/>
  <c r="P107" i="16"/>
  <c r="AP107" i="16" s="1"/>
  <c r="AQ107" i="16" s="1"/>
  <c r="T109" i="14"/>
  <c r="AV109" i="14" s="1"/>
  <c r="AW109" i="14" s="1"/>
  <c r="J109" i="14"/>
  <c r="AG109" i="14" s="1"/>
  <c r="AH109" i="14" s="1"/>
  <c r="T108" i="15"/>
  <c r="AV108" i="15" s="1"/>
  <c r="AW108" i="15" s="1"/>
  <c r="X109" i="14"/>
  <c r="BB109" i="14" s="1"/>
  <c r="BC109" i="14" s="1"/>
  <c r="X108" i="15"/>
  <c r="BB108" i="15" s="1"/>
  <c r="BC108" i="15" s="1"/>
  <c r="L107" i="15"/>
  <c r="AJ107" i="15" s="1"/>
  <c r="AK107" i="15" s="1"/>
  <c r="Z108" i="15"/>
  <c r="BE108" i="15" s="1"/>
  <c r="BF108" i="15" s="1"/>
  <c r="H108" i="16"/>
  <c r="AD108" i="16" s="1"/>
  <c r="AE108" i="16" s="1"/>
  <c r="N108" i="15"/>
  <c r="AM108" i="15" s="1"/>
  <c r="AN108" i="15" s="1"/>
  <c r="V108" i="16"/>
  <c r="AY108" i="16" s="1"/>
  <c r="AZ108" i="16" s="1"/>
  <c r="H108" i="15"/>
  <c r="AD108" i="15" s="1"/>
  <c r="P108" i="16"/>
  <c r="AP108" i="16" s="1"/>
  <c r="AQ108" i="16" s="1"/>
  <c r="N108" i="16"/>
  <c r="AM108" i="16" s="1"/>
  <c r="AN108" i="16" s="1"/>
  <c r="L109" i="14"/>
  <c r="AJ109" i="14" s="1"/>
  <c r="AK109" i="14" s="1"/>
  <c r="I68" i="10"/>
  <c r="J68" i="10" s="1"/>
  <c r="H70" i="10"/>
  <c r="I72" i="10"/>
  <c r="J72" i="10" s="1"/>
  <c r="H77" i="10"/>
  <c r="T104" i="16"/>
  <c r="AV104" i="16" s="1"/>
  <c r="AW104" i="16" s="1"/>
  <c r="R107" i="16"/>
  <c r="AS107" i="16" s="1"/>
  <c r="AT107" i="16" s="1"/>
  <c r="V107" i="16"/>
  <c r="AY107" i="16" s="1"/>
  <c r="AZ107" i="16" s="1"/>
  <c r="E69" i="10"/>
  <c r="E78" i="10"/>
  <c r="E94" i="10"/>
  <c r="V104" i="15"/>
  <c r="AY104" i="15" s="1"/>
  <c r="AZ104" i="15" s="1"/>
  <c r="E91" i="10"/>
  <c r="E96" i="10"/>
  <c r="E87" i="10"/>
  <c r="C23" i="10"/>
  <c r="E50" i="10"/>
  <c r="H86" i="10"/>
  <c r="H74" i="10"/>
  <c r="I93" i="10"/>
  <c r="J93" i="10" s="1"/>
  <c r="E49" i="10"/>
  <c r="H93" i="10"/>
  <c r="R104" i="16"/>
  <c r="AS104" i="16" s="1"/>
  <c r="AT104" i="16" s="1"/>
  <c r="X107" i="15"/>
  <c r="BB107" i="15" s="1"/>
  <c r="BC107" i="15" s="1"/>
  <c r="H107" i="15"/>
  <c r="AD107" i="15" s="1"/>
  <c r="AE107" i="15" s="1"/>
  <c r="H106" i="16"/>
  <c r="R107" i="15"/>
  <c r="AS107" i="15" s="1"/>
  <c r="AT107" i="15" s="1"/>
  <c r="E74" i="10"/>
  <c r="H47" i="10"/>
  <c r="H90" i="10"/>
  <c r="J104" i="15"/>
  <c r="AG104" i="15" s="1"/>
  <c r="AH104" i="15" s="1"/>
  <c r="R106" i="16"/>
  <c r="AY15" i="16"/>
  <c r="AZ15" i="16"/>
  <c r="AD30" i="16"/>
  <c r="AE30" i="16"/>
  <c r="AW23" i="16"/>
  <c r="AV23" i="16"/>
  <c r="AM8" i="16"/>
  <c r="AV20" i="15"/>
  <c r="AW20" i="15"/>
  <c r="BC24" i="16"/>
  <c r="BB24" i="16"/>
  <c r="BE23" i="16"/>
  <c r="BF23" i="16"/>
  <c r="AJ7" i="16"/>
  <c r="AK7" i="16"/>
  <c r="AJ31" i="15"/>
  <c r="AK31" i="15"/>
  <c r="AQ60" i="15"/>
  <c r="AP60" i="15"/>
  <c r="AQ34" i="16"/>
  <c r="AP34" i="16"/>
  <c r="AP22" i="16"/>
  <c r="AQ22" i="16"/>
  <c r="F70" i="10"/>
  <c r="G70" i="10" s="1"/>
  <c r="F91" i="10"/>
  <c r="G91" i="10" s="1"/>
  <c r="AM12" i="16"/>
  <c r="AT75" i="15"/>
  <c r="AS75" i="15"/>
  <c r="AW60" i="16"/>
  <c r="AV60" i="16"/>
  <c r="AD30" i="15"/>
  <c r="AE30" i="15"/>
  <c r="AH10" i="15"/>
  <c r="AG10" i="15"/>
  <c r="AK27" i="15"/>
  <c r="AJ27" i="15"/>
  <c r="AP41" i="15"/>
  <c r="AQ41" i="15"/>
  <c r="AW36" i="16"/>
  <c r="AV36" i="16"/>
  <c r="BB75" i="15"/>
  <c r="BC75" i="15"/>
  <c r="AS60" i="15"/>
  <c r="AT60" i="15"/>
  <c r="AY19" i="15"/>
  <c r="AZ19" i="15"/>
  <c r="AM11" i="15"/>
  <c r="H104" i="16"/>
  <c r="AD104" i="16" s="1"/>
  <c r="F69" i="10"/>
  <c r="G69" i="10" s="1"/>
  <c r="F90" i="10"/>
  <c r="G90" i="10" s="1"/>
  <c r="BC8" i="16"/>
  <c r="BB8" i="16"/>
  <c r="AG31" i="15"/>
  <c r="AH31" i="15"/>
  <c r="AM25" i="15"/>
  <c r="BE33" i="16"/>
  <c r="BF33" i="16"/>
  <c r="AV75" i="15"/>
  <c r="AW75" i="15"/>
  <c r="AY8" i="15"/>
  <c r="AZ8" i="15"/>
  <c r="AV16" i="15"/>
  <c r="AW16" i="15"/>
  <c r="AS37" i="16"/>
  <c r="AT37" i="16"/>
  <c r="AG25" i="16"/>
  <c r="AH25" i="16"/>
  <c r="AD8" i="16"/>
  <c r="AE8" i="16"/>
  <c r="BE30" i="15"/>
  <c r="BF30" i="15"/>
  <c r="AM33" i="16"/>
  <c r="BF22" i="15"/>
  <c r="BE22" i="15"/>
  <c r="V104" i="16"/>
  <c r="AY104" i="16" s="1"/>
  <c r="L104" i="16"/>
  <c r="AJ104" i="16" s="1"/>
  <c r="AK104" i="16" s="1"/>
  <c r="T106" i="16"/>
  <c r="AV106" i="16" s="1"/>
  <c r="AW106" i="16" s="1"/>
  <c r="X107" i="16"/>
  <c r="BB107" i="16" s="1"/>
  <c r="BC107" i="16" s="1"/>
  <c r="BB43" i="16"/>
  <c r="BC43" i="16"/>
  <c r="AD27" i="16"/>
  <c r="AE27" i="16"/>
  <c r="BE12" i="16"/>
  <c r="BF12" i="16"/>
  <c r="AK61" i="16"/>
  <c r="AJ61" i="16"/>
  <c r="AV18" i="15"/>
  <c r="AW18" i="15"/>
  <c r="AM44" i="16"/>
  <c r="AK16" i="16"/>
  <c r="AJ16" i="16"/>
  <c r="BF18" i="16"/>
  <c r="BE18" i="16"/>
  <c r="AD23" i="15"/>
  <c r="AE23" i="15"/>
  <c r="AT41" i="16"/>
  <c r="AS41" i="16"/>
  <c r="AV43" i="15"/>
  <c r="AW43" i="15"/>
  <c r="AH29" i="16"/>
  <c r="AG29" i="16"/>
  <c r="BE33" i="15"/>
  <c r="BF33" i="15"/>
  <c r="AY73" i="16"/>
  <c r="AZ73" i="16"/>
  <c r="AQ36" i="15"/>
  <c r="AP36" i="15"/>
  <c r="AQ7" i="15"/>
  <c r="AP7" i="15"/>
  <c r="BB9" i="16"/>
  <c r="BC9" i="16"/>
  <c r="AE15" i="15"/>
  <c r="AD15" i="15"/>
  <c r="AT35" i="15"/>
  <c r="AS35" i="15"/>
  <c r="AM31" i="16"/>
  <c r="AS25" i="15"/>
  <c r="AT25" i="15"/>
  <c r="BE53" i="15"/>
  <c r="BF53" i="15"/>
  <c r="AH9" i="16"/>
  <c r="AG9" i="16"/>
  <c r="AJ34" i="15"/>
  <c r="AK34" i="15"/>
  <c r="AE12" i="16"/>
  <c r="AD12" i="16"/>
  <c r="BC30" i="15"/>
  <c r="BB30" i="15"/>
  <c r="BC41" i="16"/>
  <c r="BB41" i="16"/>
  <c r="N106" i="15"/>
  <c r="AM106" i="15" s="1"/>
  <c r="AN106" i="15" s="1"/>
  <c r="E72" i="10"/>
  <c r="E66" i="10"/>
  <c r="E92" i="10"/>
  <c r="E95" i="10"/>
  <c r="E90" i="10"/>
  <c r="E75" i="10"/>
  <c r="E97" i="10"/>
  <c r="E99" i="10"/>
  <c r="E44" i="10"/>
  <c r="E93" i="10"/>
  <c r="E23" i="10"/>
  <c r="D23" i="10"/>
  <c r="H46" i="10"/>
  <c r="H51" i="10"/>
  <c r="E86" i="10"/>
  <c r="E65" i="10"/>
  <c r="K23" i="10"/>
  <c r="H91" i="10"/>
  <c r="H87" i="10"/>
  <c r="H97" i="10"/>
  <c r="H68" i="10"/>
  <c r="E85" i="10"/>
  <c r="X104" i="16"/>
  <c r="BB104" i="16" s="1"/>
  <c r="BC104" i="16" s="1"/>
  <c r="I65" i="10"/>
  <c r="J65" i="10" s="1"/>
  <c r="I86" i="10"/>
  <c r="J86" i="10" s="1"/>
  <c r="X106" i="16"/>
  <c r="J107" i="16"/>
  <c r="AG107" i="16" s="1"/>
  <c r="AH107" i="16" s="1"/>
  <c r="J106" i="15"/>
  <c r="T104" i="15"/>
  <c r="AV104" i="15" s="1"/>
  <c r="AW104" i="15" s="1"/>
  <c r="Z106" i="16"/>
  <c r="BE106" i="16" s="1"/>
  <c r="BF106" i="16" s="1"/>
  <c r="L106" i="15"/>
  <c r="AJ106" i="15" s="1"/>
  <c r="AK106" i="15" s="1"/>
  <c r="Z106" i="15"/>
  <c r="BE106" i="15" s="1"/>
  <c r="BF106" i="15" s="1"/>
  <c r="T107" i="16"/>
  <c r="AV107" i="16" s="1"/>
  <c r="AW107" i="16" s="1"/>
  <c r="X104" i="15"/>
  <c r="BB104" i="15" s="1"/>
  <c r="BC104" i="15" s="1"/>
  <c r="AV43" i="16"/>
  <c r="AW43" i="16"/>
  <c r="AZ22" i="16"/>
  <c r="AY22" i="16"/>
  <c r="BB27" i="16"/>
  <c r="BC27" i="16"/>
  <c r="AE29" i="16"/>
  <c r="AD29" i="16"/>
  <c r="AK19" i="16"/>
  <c r="AJ19" i="16"/>
  <c r="AT41" i="15"/>
  <c r="AS41" i="15"/>
  <c r="AP35" i="15"/>
  <c r="AQ35" i="15"/>
  <c r="AS55" i="16"/>
  <c r="AT55" i="16"/>
  <c r="AD18" i="16"/>
  <c r="AE18" i="16"/>
  <c r="AH37" i="16"/>
  <c r="AG37" i="16"/>
  <c r="AJ30" i="16"/>
  <c r="AK30" i="16"/>
  <c r="BC12" i="16"/>
  <c r="BB12" i="16"/>
  <c r="AW25" i="16"/>
  <c r="AV25" i="16"/>
  <c r="AK25" i="16"/>
  <c r="AJ25" i="16"/>
  <c r="AJ73" i="16"/>
  <c r="AK73" i="16"/>
  <c r="AK10" i="16"/>
  <c r="AJ10" i="16"/>
  <c r="AM10" i="16"/>
  <c r="AH55" i="15"/>
  <c r="AG55" i="15"/>
  <c r="AV36" i="15"/>
  <c r="AW36" i="15"/>
  <c r="AK18" i="15"/>
  <c r="AJ18" i="15"/>
  <c r="AQ20" i="15"/>
  <c r="AP20" i="15"/>
  <c r="AD25" i="15"/>
  <c r="AE25" i="15"/>
  <c r="AY61" i="15"/>
  <c r="AZ61" i="15"/>
  <c r="AP61" i="15"/>
  <c r="AQ61" i="15"/>
  <c r="AD8" i="15"/>
  <c r="AE8" i="15"/>
  <c r="AK41" i="16"/>
  <c r="AJ41" i="16"/>
  <c r="AW35" i="16"/>
  <c r="AV35" i="16"/>
  <c r="AQ44" i="15"/>
  <c r="AP44" i="15"/>
  <c r="AE43" i="15"/>
  <c r="AD43" i="15"/>
  <c r="BC15" i="15"/>
  <c r="BB15" i="15"/>
  <c r="AP29" i="16"/>
  <c r="AQ29" i="16"/>
  <c r="AH16" i="16"/>
  <c r="AG16" i="16"/>
  <c r="AH24" i="16"/>
  <c r="AG24" i="16"/>
  <c r="AW22" i="16"/>
  <c r="AV22" i="16"/>
  <c r="AM19" i="16"/>
  <c r="AV35" i="15"/>
  <c r="AW35" i="15"/>
  <c r="BF35" i="15"/>
  <c r="BE35" i="15"/>
  <c r="AY55" i="16"/>
  <c r="AZ55" i="16"/>
  <c r="AY36" i="16"/>
  <c r="AZ36" i="16"/>
  <c r="AM23" i="16"/>
  <c r="AZ60" i="16"/>
  <c r="AY60" i="16"/>
  <c r="AS73" i="16"/>
  <c r="AT73" i="16"/>
  <c r="AP37" i="15"/>
  <c r="AQ37" i="15"/>
  <c r="AG30" i="15"/>
  <c r="AH30" i="15"/>
  <c r="AM30" i="15"/>
  <c r="AY20" i="15"/>
  <c r="AZ20" i="15"/>
  <c r="AE53" i="15"/>
  <c r="AD53" i="15"/>
  <c r="AQ8" i="15"/>
  <c r="AP8" i="15"/>
  <c r="BC8" i="15"/>
  <c r="BB8" i="15"/>
  <c r="BF35" i="16"/>
  <c r="BE35" i="16"/>
  <c r="AY43" i="15"/>
  <c r="AZ43" i="15"/>
  <c r="AQ15" i="15"/>
  <c r="AP15" i="15"/>
  <c r="AH16" i="15"/>
  <c r="AG16" i="15"/>
  <c r="AE11" i="15"/>
  <c r="AD11" i="15"/>
  <c r="BF44" i="16"/>
  <c r="BE44" i="16"/>
  <c r="AZ42" i="15"/>
  <c r="AY42" i="15"/>
  <c r="AY33" i="15"/>
  <c r="AZ33" i="15"/>
  <c r="AD33" i="15"/>
  <c r="AE33" i="15"/>
  <c r="BF75" i="16"/>
  <c r="BE75" i="16"/>
  <c r="AM18" i="16"/>
  <c r="AZ14" i="16"/>
  <c r="AE73" i="16"/>
  <c r="AD73" i="16"/>
  <c r="BF10" i="16"/>
  <c r="BE10" i="16"/>
  <c r="AD36" i="15"/>
  <c r="AE36" i="15"/>
  <c r="BB23" i="15"/>
  <c r="BC23" i="15"/>
  <c r="BB61" i="15"/>
  <c r="BC61" i="15"/>
  <c r="AJ61" i="15"/>
  <c r="AK61" i="15"/>
  <c r="AH8" i="15"/>
  <c r="AG8" i="15"/>
  <c r="BE42" i="16"/>
  <c r="BF42" i="16"/>
  <c r="AH35" i="16"/>
  <c r="AG35" i="16"/>
  <c r="AW24" i="15"/>
  <c r="AV24" i="15"/>
  <c r="AJ11" i="15"/>
  <c r="AK11" i="15"/>
  <c r="BF29" i="16"/>
  <c r="BE29" i="16"/>
  <c r="AS24" i="16"/>
  <c r="AT24" i="16"/>
  <c r="AP42" i="15"/>
  <c r="AQ42" i="15"/>
  <c r="BC33" i="15"/>
  <c r="BB33" i="15"/>
  <c r="AK75" i="16"/>
  <c r="AJ75" i="16"/>
  <c r="AW37" i="16"/>
  <c r="AV37" i="16"/>
  <c r="AS31" i="16"/>
  <c r="AT31" i="16"/>
  <c r="H98" i="10"/>
  <c r="H76" i="10"/>
  <c r="H64" i="10"/>
  <c r="H99" i="10"/>
  <c r="H78" i="10"/>
  <c r="AH23" i="16"/>
  <c r="AG23" i="16"/>
  <c r="AG60" i="16"/>
  <c r="AH60" i="16"/>
  <c r="AQ10" i="16"/>
  <c r="AP10" i="16"/>
  <c r="AP55" i="15"/>
  <c r="AQ55" i="15"/>
  <c r="BF37" i="15"/>
  <c r="BE37" i="15"/>
  <c r="AW73" i="15"/>
  <c r="AV73" i="15"/>
  <c r="AW41" i="16"/>
  <c r="AV41" i="16"/>
  <c r="AJ9" i="16"/>
  <c r="AK9" i="16"/>
  <c r="AM35" i="16"/>
  <c r="BB44" i="15"/>
  <c r="BC44" i="15"/>
  <c r="AZ27" i="15"/>
  <c r="AY27" i="15"/>
  <c r="BF15" i="15"/>
  <c r="BE15" i="15"/>
  <c r="AS11" i="15"/>
  <c r="AT11" i="15"/>
  <c r="AM15" i="15"/>
  <c r="AG43" i="16"/>
  <c r="AH43" i="16"/>
  <c r="AY11" i="16"/>
  <c r="AZ11" i="16"/>
  <c r="AY24" i="16"/>
  <c r="AZ24" i="16"/>
  <c r="BC15" i="16"/>
  <c r="BB15" i="16"/>
  <c r="AD24" i="16"/>
  <c r="AE24" i="16"/>
  <c r="AJ15" i="16"/>
  <c r="AK15" i="16"/>
  <c r="AJ41" i="15"/>
  <c r="AK41" i="15"/>
  <c r="AG42" i="15"/>
  <c r="AH42" i="15"/>
  <c r="AP33" i="15"/>
  <c r="AQ33" i="15"/>
  <c r="AE37" i="16"/>
  <c r="AD37" i="16"/>
  <c r="AG31" i="16"/>
  <c r="AH31" i="16"/>
  <c r="BB23" i="16"/>
  <c r="BC23" i="16"/>
  <c r="AW12" i="16"/>
  <c r="AV12" i="16"/>
  <c r="AK53" i="16"/>
  <c r="AJ53" i="16"/>
  <c r="AG75" i="15"/>
  <c r="AH75" i="15"/>
  <c r="AW37" i="15"/>
  <c r="AV37" i="15"/>
  <c r="AE14" i="15"/>
  <c r="AY60" i="15"/>
  <c r="AZ60" i="15"/>
  <c r="AP73" i="15"/>
  <c r="AQ73" i="15"/>
  <c r="AK7" i="15"/>
  <c r="AJ7" i="15"/>
  <c r="AK42" i="16"/>
  <c r="AJ42" i="16"/>
  <c r="AM42" i="16"/>
  <c r="AQ9" i="16"/>
  <c r="AP9" i="16"/>
  <c r="AW9" i="16"/>
  <c r="AV9" i="16"/>
  <c r="AQ43" i="15"/>
  <c r="AP43" i="15"/>
  <c r="AE44" i="15"/>
  <c r="AD44" i="15"/>
  <c r="BB16" i="15"/>
  <c r="BC16" i="15"/>
  <c r="AP44" i="16"/>
  <c r="AQ44" i="16"/>
  <c r="AQ19" i="16"/>
  <c r="AP19" i="16"/>
  <c r="AH11" i="16"/>
  <c r="AG11" i="16"/>
  <c r="AV28" i="16"/>
  <c r="AW28" i="16"/>
  <c r="AM11" i="16"/>
  <c r="BE42" i="15"/>
  <c r="BF42" i="15"/>
  <c r="AW9" i="15"/>
  <c r="AV9" i="15"/>
  <c r="AZ30" i="16"/>
  <c r="AY30" i="16"/>
  <c r="AS25" i="16"/>
  <c r="AT25" i="16"/>
  <c r="AY53" i="16"/>
  <c r="AZ53" i="16"/>
  <c r="AT60" i="16"/>
  <c r="AS60" i="16"/>
  <c r="AM75" i="15"/>
  <c r="AG18" i="15"/>
  <c r="AH18" i="15"/>
  <c r="AM36" i="15"/>
  <c r="AD61" i="15"/>
  <c r="AE61" i="15"/>
  <c r="AV10" i="15"/>
  <c r="AW10" i="15"/>
  <c r="AM10" i="15"/>
  <c r="BB35" i="16"/>
  <c r="BC35" i="16"/>
  <c r="AQ16" i="15"/>
  <c r="AP16" i="15"/>
  <c r="AG27" i="15"/>
  <c r="AH27" i="15"/>
  <c r="AH24" i="15"/>
  <c r="AG24" i="15"/>
  <c r="AD24" i="15"/>
  <c r="AE24" i="15"/>
  <c r="BE43" i="16"/>
  <c r="BF43" i="16"/>
  <c r="AT44" i="16"/>
  <c r="AS44" i="16"/>
  <c r="AY35" i="15"/>
  <c r="AZ35" i="15"/>
  <c r="AS9" i="15"/>
  <c r="AT9" i="15"/>
  <c r="AD55" i="16"/>
  <c r="AE55" i="16"/>
  <c r="BC31" i="16"/>
  <c r="BB31" i="16"/>
  <c r="AP61" i="16"/>
  <c r="AQ61" i="16"/>
  <c r="AV73" i="16"/>
  <c r="AW73" i="16"/>
  <c r="BF8" i="16"/>
  <c r="BE8" i="16"/>
  <c r="AY30" i="15"/>
  <c r="AZ30" i="15"/>
  <c r="AE31" i="15"/>
  <c r="AD31" i="15"/>
  <c r="BC25" i="15"/>
  <c r="BB25" i="15"/>
  <c r="AS20" i="15"/>
  <c r="AT20" i="15"/>
  <c r="BC73" i="15"/>
  <c r="BB73" i="15"/>
  <c r="AJ73" i="15"/>
  <c r="AK73" i="15"/>
  <c r="AZ7" i="15"/>
  <c r="AY7" i="15"/>
  <c r="AT10" i="15"/>
  <c r="AS10" i="15"/>
  <c r="AG34" i="16"/>
  <c r="AH34" i="16"/>
  <c r="AM43" i="15"/>
  <c r="AW28" i="15"/>
  <c r="AV28" i="15"/>
  <c r="AK15" i="15"/>
  <c r="AJ15" i="15"/>
  <c r="BF16" i="16"/>
  <c r="BE16" i="16"/>
  <c r="BF19" i="16"/>
  <c r="BE19" i="16"/>
  <c r="AS16" i="16"/>
  <c r="AT16" i="16"/>
  <c r="BC9" i="15"/>
  <c r="BB9" i="15"/>
  <c r="AK9" i="15"/>
  <c r="AJ9" i="15"/>
  <c r="AK55" i="16"/>
  <c r="AJ55" i="16"/>
  <c r="AQ30" i="16"/>
  <c r="AP30" i="16"/>
  <c r="AV30" i="16"/>
  <c r="AW30" i="16"/>
  <c r="AS36" i="16"/>
  <c r="AT36" i="16"/>
  <c r="AP12" i="16"/>
  <c r="AQ12" i="16"/>
  <c r="AH14" i="16"/>
  <c r="AY7" i="16"/>
  <c r="AZ7" i="16"/>
  <c r="I67" i="10"/>
  <c r="J67" i="10" s="1"/>
  <c r="I88" i="10"/>
  <c r="J88" i="10" s="1"/>
  <c r="BB37" i="15"/>
  <c r="BC37" i="15"/>
  <c r="BF18" i="15"/>
  <c r="BE18" i="15"/>
  <c r="AK23" i="15"/>
  <c r="AJ23" i="15"/>
  <c r="AV60" i="15"/>
  <c r="AW60" i="15"/>
  <c r="AT73" i="15"/>
  <c r="AS73" i="15"/>
  <c r="AV42" i="16"/>
  <c r="AW42" i="16"/>
  <c r="AK34" i="16"/>
  <c r="AJ34" i="16"/>
  <c r="AZ22" i="15"/>
  <c r="AY22" i="15"/>
  <c r="BF27" i="15"/>
  <c r="BE27" i="15"/>
  <c r="BF16" i="15"/>
  <c r="BE16" i="15"/>
  <c r="AS15" i="15"/>
  <c r="AT15" i="15"/>
  <c r="AM24" i="15"/>
  <c r="AD20" i="15"/>
  <c r="AE20" i="15"/>
  <c r="AQ53" i="15"/>
  <c r="AP53" i="15"/>
  <c r="AJ8" i="15"/>
  <c r="AK8" i="15"/>
  <c r="AM41" i="16"/>
  <c r="AQ35" i="16"/>
  <c r="AP35" i="16"/>
  <c r="BC27" i="15"/>
  <c r="BB27" i="15"/>
  <c r="BC29" i="15"/>
  <c r="BB29" i="15"/>
  <c r="AM55" i="15"/>
  <c r="AT18" i="15"/>
  <c r="AS18" i="15"/>
  <c r="AY12" i="15"/>
  <c r="AZ12" i="15"/>
  <c r="AG15" i="15"/>
  <c r="AH15" i="15"/>
  <c r="AD19" i="15"/>
  <c r="AE19" i="15"/>
  <c r="AY34" i="15"/>
  <c r="AZ34" i="15"/>
  <c r="AD9" i="15"/>
  <c r="AE9" i="15"/>
  <c r="AZ25" i="16"/>
  <c r="AY25" i="16"/>
  <c r="AE60" i="16"/>
  <c r="AD60" i="16"/>
  <c r="AT10" i="16"/>
  <c r="AS10" i="16"/>
  <c r="AD37" i="15"/>
  <c r="AE37" i="15"/>
  <c r="BF12" i="15"/>
  <c r="BE12" i="15"/>
  <c r="BF73" i="15"/>
  <c r="BE73" i="15"/>
  <c r="AS33" i="16"/>
  <c r="AT33" i="16"/>
  <c r="AK22" i="15"/>
  <c r="AJ22" i="15"/>
  <c r="BF28" i="16"/>
  <c r="BE28" i="16"/>
  <c r="AS27" i="16"/>
  <c r="AT27" i="16"/>
  <c r="AJ33" i="15"/>
  <c r="AK33" i="15"/>
  <c r="AH53" i="16"/>
  <c r="AG53" i="16"/>
  <c r="BB18" i="15"/>
  <c r="BC18" i="15"/>
  <c r="AH23" i="15"/>
  <c r="AG23" i="15"/>
  <c r="AW53" i="15"/>
  <c r="AV53" i="15"/>
  <c r="AJ33" i="16"/>
  <c r="AK33" i="16"/>
  <c r="AY15" i="15"/>
  <c r="AZ15" i="15"/>
  <c r="AT29" i="15"/>
  <c r="AS29" i="15"/>
  <c r="AP43" i="16"/>
  <c r="AQ43" i="16"/>
  <c r="AQ27" i="16"/>
  <c r="AP27" i="16"/>
  <c r="AG15" i="16"/>
  <c r="AH15" i="16"/>
  <c r="AW11" i="16"/>
  <c r="AV11" i="16"/>
  <c r="AW24" i="16"/>
  <c r="AV24" i="16"/>
  <c r="AM27" i="16"/>
  <c r="AV33" i="15"/>
  <c r="AW33" i="15"/>
  <c r="AM35" i="15"/>
  <c r="AP55" i="16"/>
  <c r="AQ55" i="16"/>
  <c r="AZ61" i="16"/>
  <c r="AY61" i="16"/>
  <c r="AM12" i="15"/>
  <c r="BB34" i="16"/>
  <c r="BC34" i="16"/>
  <c r="AW41" i="15"/>
  <c r="AV41" i="15"/>
  <c r="AZ12" i="16"/>
  <c r="AY12" i="16"/>
  <c r="AM60" i="16"/>
  <c r="AY36" i="15"/>
  <c r="AZ36" i="15"/>
  <c r="BE8" i="15"/>
  <c r="BF8" i="15"/>
  <c r="AW29" i="15"/>
  <c r="AV29" i="15"/>
  <c r="BF11" i="16"/>
  <c r="BE11" i="16"/>
  <c r="AQ23" i="16"/>
  <c r="AP23" i="16"/>
  <c r="BE55" i="15"/>
  <c r="BF55" i="15"/>
  <c r="AY24" i="15"/>
  <c r="AZ24" i="15"/>
  <c r="AM19" i="15"/>
  <c r="BB19" i="16"/>
  <c r="BC19" i="16"/>
  <c r="AG33" i="15"/>
  <c r="AH33" i="15"/>
  <c r="AH36" i="16"/>
  <c r="AG36" i="16"/>
  <c r="BB53" i="16"/>
  <c r="BC53" i="16"/>
  <c r="AE75" i="15"/>
  <c r="AD75" i="15"/>
  <c r="AY29" i="16"/>
  <c r="AZ29" i="16"/>
  <c r="AK27" i="16"/>
  <c r="AJ27" i="16"/>
  <c r="AD31" i="16"/>
  <c r="AE31" i="16"/>
  <c r="BB60" i="16"/>
  <c r="BC60" i="16"/>
  <c r="AM7" i="16"/>
  <c r="AW12" i="15"/>
  <c r="AV12" i="15"/>
  <c r="AJ10" i="15"/>
  <c r="AK10" i="15"/>
  <c r="AD34" i="16"/>
  <c r="AE34" i="16"/>
  <c r="AV27" i="16"/>
  <c r="AW27" i="16"/>
  <c r="AZ75" i="16"/>
  <c r="AY75" i="16"/>
  <c r="BF53" i="16"/>
  <c r="BE53" i="16"/>
  <c r="AZ14" i="15"/>
  <c r="BF9" i="16"/>
  <c r="BE9" i="16"/>
  <c r="AP24" i="15"/>
  <c r="AQ24" i="15"/>
  <c r="AD22" i="15"/>
  <c r="AE22" i="15"/>
  <c r="BC37" i="16"/>
  <c r="BB37" i="16"/>
  <c r="AZ37" i="15"/>
  <c r="AY37" i="15"/>
  <c r="AJ53" i="15"/>
  <c r="AK53" i="15"/>
  <c r="AS35" i="16"/>
  <c r="AT35" i="16"/>
  <c r="BE15" i="16"/>
  <c r="BF15" i="16"/>
  <c r="AQ37" i="16"/>
  <c r="AP37" i="16"/>
  <c r="AG20" i="16"/>
  <c r="AH20" i="16"/>
  <c r="AG12" i="15"/>
  <c r="AH12" i="15"/>
  <c r="AM34" i="16"/>
  <c r="AY16" i="15"/>
  <c r="AZ16" i="15"/>
  <c r="AS19" i="15"/>
  <c r="AT19" i="15"/>
  <c r="H43" i="10"/>
  <c r="E98" i="10"/>
  <c r="E71" i="10"/>
  <c r="E73" i="10"/>
  <c r="E77" i="10"/>
  <c r="E88" i="10"/>
  <c r="E89" i="10"/>
  <c r="E46" i="10"/>
  <c r="E48" i="10"/>
  <c r="G23" i="10"/>
  <c r="B23" i="10"/>
  <c r="H44" i="10"/>
  <c r="H50" i="10"/>
  <c r="E67" i="10"/>
  <c r="L23" i="10"/>
  <c r="H95" i="10"/>
  <c r="H75" i="10"/>
  <c r="H94" i="10"/>
  <c r="AZ27" i="16"/>
  <c r="AY27" i="16"/>
  <c r="BB29" i="16"/>
  <c r="BC29" i="16"/>
  <c r="AE28" i="16"/>
  <c r="AD28" i="16"/>
  <c r="AJ29" i="16"/>
  <c r="AK29" i="16"/>
  <c r="AJ42" i="15"/>
  <c r="AK42" i="15"/>
  <c r="AG41" i="15"/>
  <c r="AH41" i="15"/>
  <c r="AQ9" i="15"/>
  <c r="AP9" i="15"/>
  <c r="AH75" i="16"/>
  <c r="AG75" i="16"/>
  <c r="BE36" i="16"/>
  <c r="BF36" i="16"/>
  <c r="AG30" i="16"/>
  <c r="AH30" i="16"/>
  <c r="AK18" i="16"/>
  <c r="AJ18" i="16"/>
  <c r="BF25" i="16"/>
  <c r="BE25" i="16"/>
  <c r="AW14" i="16"/>
  <c r="AK14" i="16"/>
  <c r="AW8" i="16"/>
  <c r="AV8" i="16"/>
  <c r="AG10" i="16"/>
  <c r="AH10" i="16"/>
  <c r="AZ75" i="15"/>
  <c r="AY75" i="15"/>
  <c r="AW31" i="15"/>
  <c r="AV31" i="15"/>
  <c r="AP23" i="15"/>
  <c r="AQ23" i="15"/>
  <c r="AW25" i="15"/>
  <c r="AV25" i="15"/>
  <c r="AW44" i="16"/>
  <c r="AV44" i="16"/>
  <c r="AZ16" i="16"/>
  <c r="AY16" i="16"/>
  <c r="BB11" i="16"/>
  <c r="BC11" i="16"/>
  <c r="BC22" i="16"/>
  <c r="BB22" i="16"/>
  <c r="AD15" i="16"/>
  <c r="AE15" i="16"/>
  <c r="AK22" i="16"/>
  <c r="AJ22" i="16"/>
  <c r="AP34" i="15"/>
  <c r="AQ34" i="15"/>
  <c r="AH35" i="15"/>
  <c r="AG35" i="15"/>
  <c r="AT75" i="16"/>
  <c r="AS75" i="16"/>
  <c r="AG18" i="16"/>
  <c r="AH18" i="16"/>
  <c r="AK37" i="16"/>
  <c r="AJ37" i="16"/>
  <c r="AW20" i="16"/>
  <c r="AV20" i="16"/>
  <c r="AK20" i="16"/>
  <c r="AJ20" i="16"/>
  <c r="AJ60" i="16"/>
  <c r="AK60" i="16"/>
  <c r="AV7" i="16"/>
  <c r="AW7" i="16"/>
  <c r="AH8" i="16"/>
  <c r="AG8" i="16"/>
  <c r="AY55" i="15"/>
  <c r="AZ55" i="15"/>
  <c r="AJ55" i="15"/>
  <c r="AK55" i="15"/>
  <c r="AP25" i="15"/>
  <c r="AQ25" i="15"/>
  <c r="AZ53" i="15"/>
  <c r="AY53" i="15"/>
  <c r="AD10" i="15"/>
  <c r="AE10" i="15"/>
  <c r="AH41" i="16"/>
  <c r="AG41" i="16"/>
  <c r="AY35" i="16"/>
  <c r="AZ35" i="16"/>
  <c r="AW33" i="16"/>
  <c r="AV33" i="16"/>
  <c r="I87" i="10"/>
  <c r="J87" i="10" s="1"/>
  <c r="I66" i="10"/>
  <c r="J66" i="10" s="1"/>
  <c r="AK43" i="15"/>
  <c r="AJ43" i="15"/>
  <c r="BC22" i="15"/>
  <c r="BB22" i="15"/>
  <c r="AP15" i="16"/>
  <c r="AQ15" i="16"/>
  <c r="AH19" i="16"/>
  <c r="AG19" i="16"/>
  <c r="AW29" i="16"/>
  <c r="AV29" i="16"/>
  <c r="AM15" i="16"/>
  <c r="AW34" i="15"/>
  <c r="AV34" i="15"/>
  <c r="AM34" i="15"/>
  <c r="AQ75" i="16"/>
  <c r="AP75" i="16"/>
  <c r="AT12" i="16"/>
  <c r="AS12" i="16"/>
  <c r="AM25" i="16"/>
  <c r="AT61" i="16"/>
  <c r="AS61" i="16"/>
  <c r="BB7" i="16"/>
  <c r="BC7" i="16"/>
  <c r="AS30" i="15"/>
  <c r="AT30" i="15"/>
  <c r="AH36" i="15"/>
  <c r="AG36" i="15"/>
  <c r="AD73" i="15"/>
  <c r="AE73" i="15"/>
  <c r="AW7" i="15"/>
  <c r="AV7" i="15"/>
  <c r="AM7" i="15"/>
  <c r="AY44" i="15"/>
  <c r="AZ44" i="15"/>
  <c r="AP11" i="15"/>
  <c r="AQ11" i="15"/>
  <c r="AQ19" i="15"/>
  <c r="AP19" i="15"/>
  <c r="AG11" i="15"/>
  <c r="AH11" i="15"/>
  <c r="AE16" i="15"/>
  <c r="AD16" i="15"/>
  <c r="AY41" i="15"/>
  <c r="AZ41" i="15"/>
  <c r="AY9" i="15"/>
  <c r="AZ9" i="15"/>
  <c r="AD35" i="15"/>
  <c r="AE35" i="15"/>
  <c r="BF55" i="16"/>
  <c r="BE55" i="16"/>
  <c r="AY23" i="16"/>
  <c r="AZ23" i="16"/>
  <c r="AQ53" i="16"/>
  <c r="AP53" i="16"/>
  <c r="AM53" i="16"/>
  <c r="AV55" i="15"/>
  <c r="AW55" i="15"/>
  <c r="AD18" i="15"/>
  <c r="AE18" i="15"/>
  <c r="BC14" i="15"/>
  <c r="BF14" i="15"/>
  <c r="BC60" i="15"/>
  <c r="BB60" i="15"/>
  <c r="AM60" i="15"/>
  <c r="AY10" i="15"/>
  <c r="AZ10" i="15"/>
  <c r="AT7" i="15"/>
  <c r="AS7" i="15"/>
  <c r="BF41" i="16"/>
  <c r="BE41" i="16"/>
  <c r="AV22" i="15"/>
  <c r="AW22" i="15"/>
  <c r="AJ24" i="15"/>
  <c r="AK24" i="15"/>
  <c r="BF27" i="16"/>
  <c r="BE27" i="16"/>
  <c r="AT15" i="16"/>
  <c r="AS15" i="16"/>
  <c r="BB35" i="15"/>
  <c r="BC35" i="15"/>
  <c r="AM55" i="16"/>
  <c r="AW18" i="16"/>
  <c r="AV18" i="16"/>
  <c r="AT30" i="16"/>
  <c r="AS30" i="16"/>
  <c r="AE14" i="16"/>
  <c r="AG12" i="16"/>
  <c r="AH12" i="16"/>
  <c r="AH73" i="16"/>
  <c r="AG73" i="16"/>
  <c r="AD7" i="16"/>
  <c r="AE7" i="16"/>
  <c r="BE75" i="15"/>
  <c r="BF75" i="15"/>
  <c r="BE36" i="15"/>
  <c r="BF36" i="15"/>
  <c r="AH14" i="15"/>
  <c r="AW61" i="15"/>
  <c r="AV61" i="15"/>
  <c r="AK35" i="16"/>
  <c r="AJ35" i="16"/>
  <c r="BF44" i="15"/>
  <c r="BE44" i="15"/>
  <c r="AS43" i="15"/>
  <c r="AT43" i="15"/>
  <c r="AZ28" i="15"/>
  <c r="AY28" i="15"/>
  <c r="BE24" i="15"/>
  <c r="BF24" i="15"/>
  <c r="AT22" i="15"/>
  <c r="AS22" i="15"/>
  <c r="AS27" i="15"/>
  <c r="AT27" i="15"/>
  <c r="AM27" i="15"/>
  <c r="H106" i="15"/>
  <c r="P107" i="15"/>
  <c r="AP107" i="15" s="1"/>
  <c r="AQ107" i="15" s="1"/>
  <c r="J104" i="16"/>
  <c r="AG104" i="16" s="1"/>
  <c r="AH104" i="16" s="1"/>
  <c r="L106" i="16"/>
  <c r="AJ106" i="16" s="1"/>
  <c r="AK106" i="16" s="1"/>
  <c r="P104" i="15"/>
  <c r="AP104" i="15" s="1"/>
  <c r="AQ104" i="15" s="1"/>
  <c r="V106" i="16"/>
  <c r="Z104" i="16"/>
  <c r="BE104" i="16" s="1"/>
  <c r="BF104" i="16" s="1"/>
  <c r="H107" i="16"/>
  <c r="AD107" i="16" s="1"/>
  <c r="AE107" i="16" s="1"/>
  <c r="H71" i="10"/>
  <c r="H92" i="10"/>
  <c r="N104" i="15"/>
  <c r="AM104" i="15" s="1"/>
  <c r="AN104" i="15" s="1"/>
  <c r="L107" i="16"/>
  <c r="AJ107" i="16" s="1"/>
  <c r="AK107" i="16" s="1"/>
  <c r="R106" i="15"/>
  <c r="P106" i="15"/>
  <c r="AS31" i="15"/>
  <c r="AT31" i="15"/>
  <c r="AM37" i="15"/>
  <c r="AP27" i="15"/>
  <c r="AQ27" i="15"/>
  <c r="AE29" i="15"/>
  <c r="AD29" i="15"/>
  <c r="AS33" i="15"/>
  <c r="AT33" i="15"/>
  <c r="BB36" i="16"/>
  <c r="BC36" i="16"/>
  <c r="BB12" i="15"/>
  <c r="BC12" i="15"/>
  <c r="BB53" i="15"/>
  <c r="BC53" i="15"/>
  <c r="AG33" i="16"/>
  <c r="AH33" i="16"/>
  <c r="AK19" i="15"/>
  <c r="AJ19" i="15"/>
  <c r="AM75" i="16"/>
  <c r="AY10" i="16"/>
  <c r="AZ10" i="16"/>
  <c r="AT61" i="15"/>
  <c r="AS61" i="15"/>
  <c r="BE43" i="15"/>
  <c r="BF43" i="15"/>
  <c r="AS16" i="15"/>
  <c r="AT16" i="15"/>
  <c r="J106" i="16"/>
  <c r="AG106" i="16" s="1"/>
  <c r="AH106" i="16" s="1"/>
  <c r="T106" i="15"/>
  <c r="AV106" i="15" s="1"/>
  <c r="AW106" i="15" s="1"/>
  <c r="P104" i="16"/>
  <c r="AP104" i="16" s="1"/>
  <c r="AQ104" i="16" s="1"/>
  <c r="Z107" i="15"/>
  <c r="BE107" i="15" s="1"/>
  <c r="BF107" i="15" s="1"/>
  <c r="AM43" i="16"/>
  <c r="AJ11" i="16"/>
  <c r="AK11" i="16"/>
  <c r="BE30" i="16"/>
  <c r="BF30" i="16"/>
  <c r="BC20" i="16"/>
  <c r="BB20" i="16"/>
  <c r="AJ8" i="16"/>
  <c r="AK8" i="16"/>
  <c r="AJ37" i="15"/>
  <c r="AK37" i="15"/>
  <c r="AD16" i="16"/>
  <c r="AE16" i="16"/>
  <c r="AG55" i="16"/>
  <c r="AH55" i="16"/>
  <c r="BC25" i="16"/>
  <c r="BB25" i="16"/>
  <c r="AV30" i="15"/>
  <c r="AW30" i="15"/>
  <c r="AH53" i="15"/>
  <c r="AG53" i="15"/>
  <c r="BC11" i="15"/>
  <c r="BB11" i="15"/>
  <c r="AM16" i="16"/>
  <c r="AZ31" i="16"/>
  <c r="AY31" i="16"/>
  <c r="AM31" i="15"/>
  <c r="BC7" i="15"/>
  <c r="BB7" i="15"/>
  <c r="AH44" i="15"/>
  <c r="AG44" i="15"/>
  <c r="AH22" i="15"/>
  <c r="AG22" i="15"/>
  <c r="AW42" i="15"/>
  <c r="AV42" i="15"/>
  <c r="AE61" i="16"/>
  <c r="AD61" i="16"/>
  <c r="BF20" i="15"/>
  <c r="BE20" i="15"/>
  <c r="BE10" i="15"/>
  <c r="BF10" i="15"/>
  <c r="AV27" i="15"/>
  <c r="AW27" i="15"/>
  <c r="AT19" i="16"/>
  <c r="AS19" i="16"/>
  <c r="AW55" i="16"/>
  <c r="AV55" i="16"/>
  <c r="AQ14" i="16"/>
  <c r="AK20" i="15"/>
  <c r="AJ20" i="15"/>
  <c r="BC43" i="15"/>
  <c r="BB43" i="15"/>
  <c r="BE11" i="15"/>
  <c r="BF11" i="15"/>
  <c r="AM29" i="15"/>
  <c r="E70" i="10"/>
  <c r="E76" i="10"/>
  <c r="E68" i="10"/>
  <c r="E64" i="10"/>
  <c r="E43" i="10"/>
  <c r="E45" i="10"/>
  <c r="F23" i="10"/>
  <c r="H23" i="10"/>
  <c r="H49" i="10"/>
  <c r="H45" i="10"/>
  <c r="E47" i="10"/>
  <c r="H85" i="10"/>
  <c r="H66" i="10"/>
  <c r="H73" i="10"/>
  <c r="H65" i="10"/>
  <c r="H67" i="10"/>
  <c r="H88" i="10"/>
  <c r="H72" i="10"/>
  <c r="V106" i="15"/>
  <c r="L104" i="15"/>
  <c r="AJ104" i="15" s="1"/>
  <c r="AK104" i="15" s="1"/>
  <c r="Z107" i="16"/>
  <c r="BE107" i="16" s="1"/>
  <c r="BF107" i="16" s="1"/>
  <c r="P106" i="16"/>
  <c r="AP106" i="16" s="1"/>
  <c r="AQ106" i="16" s="1"/>
  <c r="N106" i="16"/>
  <c r="AM106" i="16" s="1"/>
  <c r="AN106" i="16" s="1"/>
  <c r="R104" i="15"/>
  <c r="AS104" i="15" s="1"/>
  <c r="AT104" i="15" s="1"/>
  <c r="AH44" i="16"/>
  <c r="AG44" i="16"/>
  <c r="AZ19" i="16"/>
  <c r="AY19" i="16"/>
  <c r="BB28" i="16"/>
  <c r="BC28" i="16"/>
  <c r="AD19" i="16"/>
  <c r="AE19" i="16"/>
  <c r="AJ28" i="16"/>
  <c r="AK28" i="16"/>
  <c r="BC41" i="15"/>
  <c r="BB41" i="15"/>
  <c r="AG34" i="15"/>
  <c r="AH34" i="15"/>
  <c r="BE37" i="16"/>
  <c r="BF37" i="16"/>
  <c r="AD36" i="16"/>
  <c r="AE36" i="16"/>
  <c r="AK31" i="16"/>
  <c r="AJ31" i="16"/>
  <c r="BF14" i="16"/>
  <c r="BC14" i="16"/>
  <c r="AJ12" i="16"/>
  <c r="AK12" i="16"/>
  <c r="BB61" i="16"/>
  <c r="BC61" i="16"/>
  <c r="AW10" i="16"/>
  <c r="AV10" i="16"/>
  <c r="AG7" i="16"/>
  <c r="AH7" i="16"/>
  <c r="AK75" i="15"/>
  <c r="AJ75" i="15"/>
  <c r="AJ30" i="15"/>
  <c r="AK30" i="15"/>
  <c r="AP12" i="15"/>
  <c r="AQ12" i="15"/>
  <c r="AW14" i="15"/>
  <c r="AE12" i="15"/>
  <c r="AD12" i="15"/>
  <c r="AG61" i="15"/>
  <c r="AH61" i="15"/>
  <c r="AT42" i="16"/>
  <c r="AS42" i="16"/>
  <c r="AY34" i="16"/>
  <c r="AZ34" i="16"/>
  <c r="AP33" i="16"/>
  <c r="AQ33" i="16"/>
  <c r="AE9" i="16"/>
  <c r="AD9" i="16"/>
  <c r="AV44" i="15"/>
  <c r="AW44" i="15"/>
  <c r="AJ44" i="15"/>
  <c r="AK44" i="15"/>
  <c r="BC24" i="15"/>
  <c r="BB24" i="15"/>
  <c r="AQ16" i="16"/>
  <c r="AP16" i="16"/>
  <c r="AG22" i="16"/>
  <c r="AH22" i="16"/>
  <c r="AV16" i="16"/>
  <c r="AW16" i="16"/>
  <c r="AM29" i="16"/>
  <c r="BE41" i="15"/>
  <c r="BF41" i="15"/>
  <c r="AM9" i="15"/>
  <c r="AS23" i="16"/>
  <c r="AT23" i="16"/>
  <c r="BF73" i="16"/>
  <c r="BE73" i="16"/>
  <c r="BC10" i="16"/>
  <c r="BB10" i="16"/>
  <c r="AP31" i="15"/>
  <c r="AQ31" i="15"/>
  <c r="AS36" i="15"/>
  <c r="AT36" i="15"/>
  <c r="AH37" i="15"/>
  <c r="AG37" i="15"/>
  <c r="AY23" i="15"/>
  <c r="AZ23" i="15"/>
  <c r="AM20" i="15"/>
  <c r="F92" i="10"/>
  <c r="G92" i="10" s="1"/>
  <c r="F71" i="10"/>
  <c r="G71" i="10" s="1"/>
  <c r="AW8" i="15"/>
  <c r="AV8" i="15"/>
  <c r="AM8" i="15"/>
  <c r="BB33" i="16"/>
  <c r="BC33" i="16"/>
  <c r="AP28" i="15"/>
  <c r="AQ28" i="15"/>
  <c r="AG29" i="15"/>
  <c r="AH29" i="15"/>
  <c r="AE28" i="15"/>
  <c r="AD28" i="15"/>
  <c r="F65" i="10"/>
  <c r="G65" i="10" s="1"/>
  <c r="F86" i="10"/>
  <c r="G86" i="10" s="1"/>
  <c r="AT43" i="16"/>
  <c r="AS43" i="16"/>
  <c r="AT34" i="15"/>
  <c r="AS34" i="15"/>
  <c r="AE75" i="16"/>
  <c r="AD75" i="16"/>
  <c r="BB30" i="16"/>
  <c r="BC30" i="16"/>
  <c r="AM36" i="16"/>
  <c r="AQ60" i="16"/>
  <c r="AP60" i="16"/>
  <c r="AM73" i="16"/>
  <c r="AV61" i="16"/>
  <c r="AW61" i="16"/>
  <c r="AT8" i="16"/>
  <c r="AS8" i="16"/>
  <c r="AZ18" i="15"/>
  <c r="AY18" i="15"/>
  <c r="BF23" i="15"/>
  <c r="BE23" i="15"/>
  <c r="AT12" i="15"/>
  <c r="AS12" i="15"/>
  <c r="AM73" i="15"/>
  <c r="BE61" i="15"/>
  <c r="BF61" i="15"/>
  <c r="AT8" i="15"/>
  <c r="AS8" i="15"/>
  <c r="AE41" i="16"/>
  <c r="AD41" i="16"/>
  <c r="AS34" i="16"/>
  <c r="AT34" i="16"/>
  <c r="AW11" i="15"/>
  <c r="AV11" i="15"/>
  <c r="AK28" i="15"/>
  <c r="AJ28" i="15"/>
  <c r="AE44" i="16"/>
  <c r="AD44" i="16"/>
  <c r="BF24" i="16"/>
  <c r="BE24" i="16"/>
  <c r="AT29" i="16"/>
  <c r="AS29" i="16"/>
  <c r="AM41" i="15"/>
  <c r="AK35" i="15"/>
  <c r="AJ35" i="15"/>
  <c r="AV75" i="16"/>
  <c r="AW75" i="16"/>
  <c r="AQ31" i="16"/>
  <c r="AP31" i="16"/>
  <c r="AD23" i="16"/>
  <c r="AE23" i="16"/>
  <c r="AQ20" i="16"/>
  <c r="AP20" i="16"/>
  <c r="AZ8" i="16"/>
  <c r="AY8" i="16"/>
  <c r="AD10" i="16"/>
  <c r="AE10" i="16"/>
  <c r="BC55" i="15"/>
  <c r="BB55" i="15"/>
  <c r="BC36" i="15"/>
  <c r="BB36" i="15"/>
  <c r="AH20" i="15"/>
  <c r="AG20" i="15"/>
  <c r="AJ12" i="15"/>
  <c r="AK12" i="15"/>
  <c r="AS53" i="15"/>
  <c r="AT53" i="15"/>
  <c r="BB42" i="16"/>
  <c r="BC42" i="16"/>
  <c r="AY29" i="15"/>
  <c r="AZ29" i="15"/>
  <c r="BE28" i="15"/>
  <c r="BF28" i="15"/>
  <c r="AT24" i="15"/>
  <c r="AS24" i="15"/>
  <c r="AM22" i="15"/>
  <c r="BC44" i="16"/>
  <c r="BB44" i="16"/>
  <c r="AZ28" i="16"/>
  <c r="AY28" i="16"/>
  <c r="BB16" i="16"/>
  <c r="BC16" i="16"/>
  <c r="AE11" i="16"/>
  <c r="AD11" i="16"/>
  <c r="AD22" i="16"/>
  <c r="AE22" i="16"/>
  <c r="AK24" i="16"/>
  <c r="AJ24" i="16"/>
  <c r="AT42" i="15"/>
  <c r="AS42" i="15"/>
  <c r="BB42" i="15"/>
  <c r="BC42" i="15"/>
  <c r="AG9" i="15"/>
  <c r="AH9" i="15"/>
  <c r="BE31" i="16"/>
  <c r="BF31" i="16"/>
  <c r="H89" i="10"/>
  <c r="AJ36" i="16"/>
  <c r="AK36" i="16"/>
  <c r="BF20" i="16"/>
  <c r="BE20" i="16"/>
  <c r="AK23" i="16"/>
  <c r="AJ23" i="16"/>
  <c r="BC73" i="16"/>
  <c r="BB73" i="16"/>
  <c r="AE55" i="15"/>
  <c r="AD55" i="15"/>
  <c r="AJ36" i="15"/>
  <c r="AK36" i="15"/>
  <c r="AQ14" i="15"/>
  <c r="AW23" i="15"/>
  <c r="AV23" i="15"/>
  <c r="F64" i="10"/>
  <c r="G64" i="10" s="1"/>
  <c r="E51" i="10"/>
  <c r="F85" i="10"/>
  <c r="G85" i="10" s="1"/>
  <c r="AG60" i="15"/>
  <c r="AH60" i="15"/>
  <c r="AE7" i="15"/>
  <c r="AD7" i="15"/>
  <c r="AZ41" i="16"/>
  <c r="AY41" i="16"/>
  <c r="AY9" i="16"/>
  <c r="AZ9" i="16"/>
  <c r="AE33" i="16"/>
  <c r="AD33" i="16"/>
  <c r="BB28" i="15"/>
  <c r="BC28" i="15"/>
  <c r="AP11" i="16"/>
  <c r="AQ11" i="16"/>
  <c r="AH28" i="16"/>
  <c r="AG28" i="16"/>
  <c r="AV19" i="16"/>
  <c r="AW19" i="16"/>
  <c r="AM24" i="16"/>
  <c r="AD41" i="15"/>
  <c r="AE41" i="15"/>
  <c r="BF34" i="15"/>
  <c r="BE34" i="15"/>
  <c r="AM33" i="15"/>
  <c r="AY18" i="16"/>
  <c r="AZ18" i="16"/>
  <c r="AT14" i="16"/>
  <c r="BF60" i="16"/>
  <c r="BE60" i="16"/>
  <c r="AP18" i="15"/>
  <c r="AQ18" i="15"/>
  <c r="AT37" i="15"/>
  <c r="AS37" i="15"/>
  <c r="AY25" i="15"/>
  <c r="AZ25" i="15"/>
  <c r="AM23" i="15"/>
  <c r="AP10" i="15"/>
  <c r="AQ10" i="15"/>
  <c r="BC10" i="15"/>
  <c r="BB10" i="15"/>
  <c r="BF34" i="16"/>
  <c r="BE34" i="16"/>
  <c r="AQ29" i="15"/>
  <c r="AP29" i="15"/>
  <c r="AH28" i="15"/>
  <c r="AG28" i="15"/>
  <c r="AD27" i="15"/>
  <c r="AE27" i="15"/>
  <c r="AZ44" i="16"/>
  <c r="AY44" i="16"/>
  <c r="AK44" i="16"/>
  <c r="AJ44" i="16"/>
  <c r="AD34" i="15"/>
  <c r="AE34" i="15"/>
  <c r="AM37" i="16"/>
  <c r="AZ20" i="16"/>
  <c r="AY20" i="16"/>
  <c r="AE53" i="16"/>
  <c r="AD53" i="16"/>
  <c r="AM61" i="16"/>
  <c r="AT7" i="16"/>
  <c r="AS7" i="16"/>
  <c r="AZ31" i="15"/>
  <c r="AY31" i="15"/>
  <c r="BB20" i="15"/>
  <c r="BC20" i="15"/>
  <c r="BF25" i="15"/>
  <c r="BE25" i="15"/>
  <c r="AT14" i="15"/>
  <c r="AM53" i="15"/>
  <c r="BE60" i="15"/>
  <c r="BF60" i="15"/>
  <c r="BF7" i="15"/>
  <c r="BE7" i="15"/>
  <c r="AG7" i="15"/>
  <c r="AH7" i="15"/>
  <c r="AE42" i="16"/>
  <c r="AD42" i="16"/>
  <c r="AT9" i="16"/>
  <c r="AS9" i="16"/>
  <c r="AW15" i="15"/>
  <c r="AV15" i="15"/>
  <c r="AJ29" i="15"/>
  <c r="AK29" i="15"/>
  <c r="AE43" i="16"/>
  <c r="AD43" i="16"/>
  <c r="BE22" i="16"/>
  <c r="BF22" i="16"/>
  <c r="AS11" i="16"/>
  <c r="AT11" i="16"/>
  <c r="AT22" i="16"/>
  <c r="AS22" i="16"/>
  <c r="AM42" i="15"/>
  <c r="BC75" i="16"/>
  <c r="BB75" i="16"/>
  <c r="AP36" i="16"/>
  <c r="AQ36" i="16"/>
  <c r="AT18" i="16"/>
  <c r="AS18" i="16"/>
  <c r="AD20" i="16"/>
  <c r="AE20" i="16"/>
  <c r="AQ25" i="16"/>
  <c r="AP25" i="16"/>
  <c r="AG61" i="16"/>
  <c r="AH61" i="16"/>
  <c r="AP8" i="16"/>
  <c r="AQ8" i="16"/>
  <c r="AQ75" i="15"/>
  <c r="AP75" i="15"/>
  <c r="BB31" i="15"/>
  <c r="BC31" i="15"/>
  <c r="BF31" i="15"/>
  <c r="BE31" i="15"/>
  <c r="AH25" i="15"/>
  <c r="AG25" i="15"/>
  <c r="AK14" i="15"/>
  <c r="AQ41" i="16"/>
  <c r="AP41" i="16"/>
  <c r="AM9" i="16"/>
  <c r="AZ11" i="15"/>
  <c r="AY11" i="15"/>
  <c r="BF29" i="15"/>
  <c r="BE29" i="15"/>
  <c r="AT28" i="15"/>
  <c r="AS28" i="15"/>
  <c r="AM16" i="15"/>
  <c r="E52" i="10"/>
  <c r="AZ73" i="15"/>
  <c r="AY73" i="15"/>
  <c r="AG73" i="15"/>
  <c r="AH73" i="15"/>
  <c r="F88" i="10"/>
  <c r="G88" i="10" s="1"/>
  <c r="F67" i="10"/>
  <c r="G67" i="10" s="1"/>
  <c r="AY42" i="16"/>
  <c r="AZ42" i="16"/>
  <c r="AG42" i="16"/>
  <c r="AH42" i="16"/>
  <c r="AY33" i="16"/>
  <c r="AZ33" i="16"/>
  <c r="AW34" i="16"/>
  <c r="AV34" i="16"/>
  <c r="AE35" i="16"/>
  <c r="AD35" i="16"/>
  <c r="BC19" i="15"/>
  <c r="BB19" i="15"/>
  <c r="X106" i="15"/>
  <c r="Z104" i="15"/>
  <c r="BE104" i="15" s="1"/>
  <c r="BF104" i="15" s="1"/>
  <c r="AQ30" i="15"/>
  <c r="AP30" i="15"/>
  <c r="AM18" i="15"/>
  <c r="AE60" i="15"/>
  <c r="AD60" i="15"/>
  <c r="AH43" i="15"/>
  <c r="AG43" i="15"/>
  <c r="AG19" i="15"/>
  <c r="AH19" i="15"/>
  <c r="AY43" i="16"/>
  <c r="AZ43" i="16"/>
  <c r="AJ43" i="16"/>
  <c r="AK43" i="16"/>
  <c r="AM30" i="16"/>
  <c r="AV53" i="16"/>
  <c r="AW53" i="16"/>
  <c r="AM61" i="15"/>
  <c r="AW19" i="15"/>
  <c r="AV19" i="15"/>
  <c r="H69" i="10"/>
  <c r="BC34" i="15"/>
  <c r="BB34" i="15"/>
  <c r="AP18" i="16"/>
  <c r="AQ18" i="16"/>
  <c r="AE25" i="16"/>
  <c r="AD25" i="16"/>
  <c r="AQ7" i="16"/>
  <c r="AP7" i="16"/>
  <c r="AT44" i="15"/>
  <c r="AS44" i="15"/>
  <c r="AM28" i="15"/>
  <c r="AQ28" i="16"/>
  <c r="AP28" i="16"/>
  <c r="AP24" i="16"/>
  <c r="AQ24" i="16"/>
  <c r="AH27" i="16"/>
  <c r="AG27" i="16"/>
  <c r="AW15" i="16"/>
  <c r="AV15" i="16"/>
  <c r="AM28" i="16"/>
  <c r="AM22" i="16"/>
  <c r="AE42" i="15"/>
  <c r="AD42" i="15"/>
  <c r="BE9" i="15"/>
  <c r="BF9" i="15"/>
  <c r="AY37" i="16"/>
  <c r="AZ37" i="16"/>
  <c r="AS20" i="16"/>
  <c r="AT20" i="16"/>
  <c r="AM20" i="16"/>
  <c r="BE61" i="16"/>
  <c r="BF61" i="16"/>
  <c r="AT53" i="16"/>
  <c r="AS53" i="16"/>
  <c r="AT55" i="15"/>
  <c r="AS55" i="15"/>
  <c r="AQ22" i="15"/>
  <c r="AP22" i="15"/>
  <c r="BC18" i="16"/>
  <c r="BB18" i="16"/>
  <c r="AQ73" i="16"/>
  <c r="AP73" i="16"/>
  <c r="BF7" i="16"/>
  <c r="BE7" i="16"/>
  <c r="AT23" i="15"/>
  <c r="AS23" i="15"/>
  <c r="AK60" i="15"/>
  <c r="AJ60" i="15"/>
  <c r="AM44" i="15"/>
  <c r="AJ16" i="15"/>
  <c r="AK16" i="15"/>
  <c r="AS28" i="16"/>
  <c r="AT28" i="16"/>
  <c r="BB55" i="16"/>
  <c r="BC55" i="16"/>
  <c r="AV31" i="16"/>
  <c r="AW31" i="16"/>
  <c r="AK25" i="15"/>
  <c r="AJ25" i="15"/>
  <c r="AQ42" i="16"/>
  <c r="AP42" i="16"/>
  <c r="BE19" i="15"/>
  <c r="BF19" i="15"/>
  <c r="V108" i="14"/>
  <c r="AY108" i="14" s="1"/>
  <c r="AZ108" i="14" s="1"/>
  <c r="T108" i="14"/>
  <c r="AV108" i="14" s="1"/>
  <c r="AW108" i="14" s="1"/>
  <c r="H108" i="14"/>
  <c r="P108" i="14"/>
  <c r="AZ106" i="14"/>
  <c r="L108" i="14"/>
  <c r="AJ108" i="14" s="1"/>
  <c r="AK108" i="14" s="1"/>
  <c r="Z108" i="14"/>
  <c r="BE108" i="14" s="1"/>
  <c r="BF108" i="14" s="1"/>
  <c r="R108" i="14"/>
  <c r="BC45" i="14"/>
  <c r="AQ77" i="14"/>
  <c r="AQ85" i="14"/>
  <c r="AH21" i="14"/>
  <c r="BF89" i="14"/>
  <c r="AZ69" i="14"/>
  <c r="AN93" i="14"/>
  <c r="AZ53" i="14"/>
  <c r="AQ95" i="14"/>
  <c r="AH37" i="14"/>
  <c r="AW37" i="14"/>
  <c r="AW13" i="14"/>
  <c r="AW21" i="14"/>
  <c r="AH53" i="14"/>
  <c r="AK53" i="14"/>
  <c r="AK29" i="14"/>
  <c r="BF53" i="14"/>
  <c r="AW95" i="14"/>
  <c r="BF29" i="14"/>
  <c r="AH89" i="14"/>
  <c r="AT37" i="14"/>
  <c r="AT13" i="14"/>
  <c r="AT21" i="14"/>
  <c r="BC53" i="14"/>
  <c r="AT95" i="14"/>
  <c r="BC29" i="14"/>
  <c r="AH45" i="14"/>
  <c r="AQ37" i="14"/>
  <c r="AQ13" i="14"/>
  <c r="AQ21" i="14"/>
  <c r="AH29" i="14"/>
  <c r="AT89" i="14"/>
  <c r="AK61" i="14"/>
  <c r="AK93" i="14"/>
  <c r="AW45" i="14"/>
  <c r="AW77" i="14"/>
  <c r="AW85" i="14"/>
  <c r="AH77" i="14"/>
  <c r="AQ89" i="14"/>
  <c r="BF69" i="14"/>
  <c r="BF61" i="14"/>
  <c r="BF93" i="14"/>
  <c r="AZ89" i="14"/>
  <c r="AT69" i="14"/>
  <c r="AT61" i="14"/>
  <c r="AT93" i="14"/>
  <c r="AT45" i="14"/>
  <c r="BC77" i="14"/>
  <c r="BC85" i="14"/>
  <c r="AW89" i="14"/>
  <c r="AQ69" i="14"/>
  <c r="AQ61" i="14"/>
  <c r="AQ93" i="14"/>
  <c r="AQ45" i="14"/>
  <c r="AZ77" i="14"/>
  <c r="AK85" i="14"/>
  <c r="AZ37" i="14"/>
  <c r="AZ13" i="14"/>
  <c r="AZ21" i="14"/>
  <c r="AH13" i="14"/>
  <c r="AK95" i="14"/>
  <c r="AZ29" i="14"/>
  <c r="AW53" i="14"/>
  <c r="AZ95" i="14"/>
  <c r="AW29" i="14"/>
  <c r="AK37" i="14"/>
  <c r="AK13" i="14"/>
  <c r="AK21" i="14"/>
  <c r="BF37" i="14"/>
  <c r="BF13" i="14"/>
  <c r="BF21" i="14"/>
  <c r="AH61" i="14"/>
  <c r="AT53" i="14"/>
  <c r="BF95" i="14"/>
  <c r="AT29" i="14"/>
  <c r="BC37" i="14"/>
  <c r="BC13" i="14"/>
  <c r="BC21" i="14"/>
  <c r="AH69" i="14"/>
  <c r="AQ53" i="14"/>
  <c r="BC95" i="14"/>
  <c r="AQ29" i="14"/>
  <c r="AZ45" i="14"/>
  <c r="AK77" i="14"/>
  <c r="AZ85" i="14"/>
  <c r="AH85" i="14"/>
  <c r="AK89" i="14"/>
  <c r="AK69" i="14"/>
  <c r="AZ61" i="14"/>
  <c r="BG93" i="14"/>
  <c r="AZ93" i="14"/>
  <c r="BC89" i="14"/>
  <c r="AW69" i="14"/>
  <c r="AW61" i="14"/>
  <c r="AW93" i="14"/>
  <c r="AK45" i="14"/>
  <c r="BF77" i="14"/>
  <c r="BF85" i="14"/>
  <c r="BF45" i="14"/>
  <c r="AT77" i="14"/>
  <c r="AT85" i="14"/>
  <c r="AH93" i="14"/>
  <c r="AN89" i="14"/>
  <c r="BC69" i="14"/>
  <c r="BC61" i="14"/>
  <c r="BC93" i="14"/>
  <c r="BC6" i="14"/>
  <c r="AQ6" i="14"/>
  <c r="AW6" i="14"/>
  <c r="BF6" i="14"/>
  <c r="AZ6" i="14"/>
  <c r="AT6" i="14"/>
  <c r="AE111" i="14"/>
  <c r="AE77" i="14"/>
  <c r="AE113" i="14"/>
  <c r="AE112" i="14"/>
  <c r="BH89" i="14"/>
  <c r="AE89" i="14"/>
  <c r="AE69" i="14"/>
  <c r="BH85" i="14"/>
  <c r="AE85" i="14"/>
  <c r="AE53" i="14"/>
  <c r="AE115" i="14"/>
  <c r="AE61" i="14"/>
  <c r="AE21" i="14"/>
  <c r="AE45" i="14"/>
  <c r="AE13" i="14"/>
  <c r="AE29" i="14"/>
  <c r="AE114" i="14"/>
  <c r="AE93" i="14"/>
  <c r="AE37" i="14"/>
  <c r="AP108" i="14" l="1"/>
  <c r="AQ108" i="14" s="1"/>
  <c r="AP106" i="15"/>
  <c r="AQ106" i="15" s="1"/>
  <c r="AY106" i="16"/>
  <c r="AS108" i="14"/>
  <c r="AT108" i="14" s="1"/>
  <c r="AS106" i="15"/>
  <c r="AT106" i="15" s="1"/>
  <c r="AS106" i="16"/>
  <c r="AT106" i="16" s="1"/>
  <c r="BH110" i="14"/>
  <c r="BA107" i="34"/>
  <c r="AZ107" i="26"/>
  <c r="BH107" i="26" s="1"/>
  <c r="AY106" i="15"/>
  <c r="AZ106" i="15" s="1"/>
  <c r="AG106" i="15"/>
  <c r="AH106" i="15" s="1"/>
  <c r="AZ107" i="33"/>
  <c r="BA107" i="32"/>
  <c r="BH107" i="32"/>
  <c r="AQ107" i="33"/>
  <c r="AR107" i="33" s="1"/>
  <c r="BC107" i="34"/>
  <c r="BD107" i="34" s="1"/>
  <c r="H103" i="11"/>
  <c r="AQ107" i="32"/>
  <c r="AR107" i="32" s="1"/>
  <c r="N103" i="11"/>
  <c r="AN104" i="33" s="1"/>
  <c r="AO104" i="33" s="1"/>
  <c r="V103" i="11"/>
  <c r="AZ104" i="34" s="1"/>
  <c r="BB106" i="16"/>
  <c r="BC106" i="16" s="1"/>
  <c r="AD106" i="16"/>
  <c r="AE106" i="16" s="1"/>
  <c r="AD108" i="14"/>
  <c r="BH108" i="14" s="1"/>
  <c r="BC107" i="32"/>
  <c r="BD107" i="32" s="1"/>
  <c r="BC107" i="33"/>
  <c r="BD107" i="33" s="1"/>
  <c r="BB106" i="15"/>
  <c r="BC106" i="15" s="1"/>
  <c r="AD106" i="15"/>
  <c r="AE106" i="15" s="1"/>
  <c r="BB108" i="14"/>
  <c r="BC108" i="14" s="1"/>
  <c r="AQ104" i="33"/>
  <c r="AR104" i="33" s="1"/>
  <c r="AQ104" i="32"/>
  <c r="AR104" i="32" s="1"/>
  <c r="AQ104" i="26"/>
  <c r="AR104" i="26" s="1"/>
  <c r="AQ104" i="34"/>
  <c r="AR104" i="34" s="1"/>
  <c r="Z106" i="17"/>
  <c r="L106" i="17"/>
  <c r="AJ106" i="17" s="1"/>
  <c r="AK106" i="17" s="1"/>
  <c r="BC104" i="34"/>
  <c r="BD104" i="34" s="1"/>
  <c r="BC104" i="32"/>
  <c r="BD104" i="32" s="1"/>
  <c r="BC104" i="33"/>
  <c r="BD104" i="33" s="1"/>
  <c r="BC104" i="26"/>
  <c r="BD104" i="26" s="1"/>
  <c r="BF104" i="33"/>
  <c r="BG104" i="33" s="1"/>
  <c r="BF104" i="26"/>
  <c r="BG104" i="26" s="1"/>
  <c r="BF104" i="32"/>
  <c r="BG104" i="32" s="1"/>
  <c r="BF104" i="34"/>
  <c r="BG104" i="34" s="1"/>
  <c r="BG108" i="15"/>
  <c r="AZ100" i="32"/>
  <c r="BA100" i="32" s="1"/>
  <c r="AZ100" i="34"/>
  <c r="BA100" i="34" s="1"/>
  <c r="AZ100" i="26"/>
  <c r="BA100" i="26" s="1"/>
  <c r="AZ100" i="33"/>
  <c r="BA100" i="33" s="1"/>
  <c r="AE100" i="26"/>
  <c r="AF100" i="26" s="1"/>
  <c r="AE100" i="33"/>
  <c r="AF100" i="33" s="1"/>
  <c r="AE100" i="32"/>
  <c r="BI100" i="32" s="1"/>
  <c r="AE100" i="34"/>
  <c r="BI100" i="34" s="1"/>
  <c r="AF105" i="33"/>
  <c r="BI105" i="33"/>
  <c r="AH107" i="26"/>
  <c r="AI107" i="26" s="1"/>
  <c r="AH107" i="32"/>
  <c r="AI107" i="32" s="1"/>
  <c r="AH107" i="34"/>
  <c r="AI107" i="34" s="1"/>
  <c r="AH107" i="33"/>
  <c r="AI107" i="33" s="1"/>
  <c r="AE107" i="26"/>
  <c r="AE107" i="32"/>
  <c r="AE107" i="34"/>
  <c r="AE107" i="33"/>
  <c r="AF105" i="32"/>
  <c r="BI105" i="32"/>
  <c r="P99" i="11"/>
  <c r="AT107" i="26"/>
  <c r="AU107" i="26" s="1"/>
  <c r="AT107" i="34"/>
  <c r="AU107" i="34" s="1"/>
  <c r="AT107" i="32"/>
  <c r="AU107" i="32" s="1"/>
  <c r="AT107" i="33"/>
  <c r="AU107" i="33" s="1"/>
  <c r="AK107" i="32"/>
  <c r="AL107" i="32" s="1"/>
  <c r="AK107" i="34"/>
  <c r="AL107" i="34" s="1"/>
  <c r="AK107" i="33"/>
  <c r="AL107" i="33" s="1"/>
  <c r="AK107" i="26"/>
  <c r="AL107" i="26" s="1"/>
  <c r="BI105" i="26"/>
  <c r="AF105" i="26"/>
  <c r="X99" i="11"/>
  <c r="AF105" i="34"/>
  <c r="BI105" i="34"/>
  <c r="Z99" i="11"/>
  <c r="BH106" i="14"/>
  <c r="BG104" i="15"/>
  <c r="AO12" i="33"/>
  <c r="AO12" i="26"/>
  <c r="AO12" i="34"/>
  <c r="AO12" i="32"/>
  <c r="AN100" i="33"/>
  <c r="AO100" i="33" s="1"/>
  <c r="AN100" i="26"/>
  <c r="AO100" i="26" s="1"/>
  <c r="AN100" i="32"/>
  <c r="AO100" i="32" s="1"/>
  <c r="AN100" i="34"/>
  <c r="AO100" i="34" s="1"/>
  <c r="BG110" i="14"/>
  <c r="BG12" i="14"/>
  <c r="BG20" i="14"/>
  <c r="BH7" i="14"/>
  <c r="BH12" i="17"/>
  <c r="BG12" i="17"/>
  <c r="AN75" i="16"/>
  <c r="BG73" i="16"/>
  <c r="BH75" i="16"/>
  <c r="BG75" i="16"/>
  <c r="AN73" i="16"/>
  <c r="BH73" i="16"/>
  <c r="BH73" i="15"/>
  <c r="BG75" i="15"/>
  <c r="BG73" i="15"/>
  <c r="AN73" i="15"/>
  <c r="BH75" i="15"/>
  <c r="AN75" i="15"/>
  <c r="AN80" i="14"/>
  <c r="AN64" i="14"/>
  <c r="AN92" i="14"/>
  <c r="AN84" i="14"/>
  <c r="BG56" i="14"/>
  <c r="AN72" i="14"/>
  <c r="AN48" i="14"/>
  <c r="AN88" i="14"/>
  <c r="BG88" i="14"/>
  <c r="BH84" i="14"/>
  <c r="BG107" i="15"/>
  <c r="R13" i="11"/>
  <c r="R103" i="11" s="1"/>
  <c r="J13" i="11"/>
  <c r="J103" i="11" s="1"/>
  <c r="T13" i="11"/>
  <c r="T103" i="11" s="1"/>
  <c r="L13" i="11"/>
  <c r="L103" i="11" s="1"/>
  <c r="BG108" i="17"/>
  <c r="BH108" i="17"/>
  <c r="AZ108" i="15"/>
  <c r="BG109" i="14"/>
  <c r="BH109" i="14"/>
  <c r="R14" i="11"/>
  <c r="R105" i="11" s="1"/>
  <c r="L14" i="11"/>
  <c r="L105" i="11" s="1"/>
  <c r="V14" i="11"/>
  <c r="P14" i="11"/>
  <c r="J14" i="11"/>
  <c r="J105" i="11" s="1"/>
  <c r="Z14" i="11"/>
  <c r="T14" i="11"/>
  <c r="T105" i="11" s="1"/>
  <c r="N14" i="11"/>
  <c r="H14" i="11"/>
  <c r="X14" i="11"/>
  <c r="AN12" i="17"/>
  <c r="AN12" i="14"/>
  <c r="AB13" i="14"/>
  <c r="Z13" i="14"/>
  <c r="N13" i="14"/>
  <c r="N101" i="14" s="1"/>
  <c r="AM101" i="14" s="1"/>
  <c r="AN101" i="14" s="1"/>
  <c r="P13" i="14"/>
  <c r="X13" i="14"/>
  <c r="X101" i="14" s="1"/>
  <c r="BB101" i="14" s="1"/>
  <c r="BC101" i="14" s="1"/>
  <c r="H13" i="14"/>
  <c r="T13" i="14"/>
  <c r="T101" i="14" s="1"/>
  <c r="R13" i="14"/>
  <c r="R101" i="14" s="1"/>
  <c r="J13" i="14"/>
  <c r="J101" i="14" s="1"/>
  <c r="V13" i="14"/>
  <c r="V101" i="14" s="1"/>
  <c r="AY101" i="14" s="1"/>
  <c r="AZ101" i="14" s="1"/>
  <c r="L13" i="14"/>
  <c r="L101" i="14" s="1"/>
  <c r="V13" i="16"/>
  <c r="Z13" i="16"/>
  <c r="Z99" i="16" s="1"/>
  <c r="L13" i="16"/>
  <c r="L99" i="16" s="1"/>
  <c r="R13" i="16"/>
  <c r="N13" i="16"/>
  <c r="P13" i="16"/>
  <c r="J13" i="16"/>
  <c r="X13" i="16"/>
  <c r="H13" i="16"/>
  <c r="T13" i="16"/>
  <c r="AB13" i="16"/>
  <c r="AB99" i="16" s="1"/>
  <c r="BB13" i="16"/>
  <c r="AJ13" i="16"/>
  <c r="AV13" i="16"/>
  <c r="AY13" i="16"/>
  <c r="AM13" i="16"/>
  <c r="AG13" i="16"/>
  <c r="AD13" i="16"/>
  <c r="AS13" i="16"/>
  <c r="AP13" i="16"/>
  <c r="BE13" i="16"/>
  <c r="J13" i="17"/>
  <c r="J99" i="17" s="1"/>
  <c r="V13" i="17"/>
  <c r="V99" i="17" s="1"/>
  <c r="AY99" i="17" s="1"/>
  <c r="AZ99" i="17" s="1"/>
  <c r="N13" i="17"/>
  <c r="N99" i="17" s="1"/>
  <c r="AM99" i="17" s="1"/>
  <c r="AN99" i="17" s="1"/>
  <c r="X13" i="17"/>
  <c r="X99" i="17" s="1"/>
  <c r="T13" i="17"/>
  <c r="T99" i="17" s="1"/>
  <c r="P13" i="17"/>
  <c r="P99" i="17" s="1"/>
  <c r="AP99" i="17" s="1"/>
  <c r="AQ99" i="17" s="1"/>
  <c r="R13" i="17"/>
  <c r="R99" i="17" s="1"/>
  <c r="Z13" i="17"/>
  <c r="Z99" i="17" s="1"/>
  <c r="BE99" i="17" s="1"/>
  <c r="BF99" i="17" s="1"/>
  <c r="L13" i="17"/>
  <c r="L99" i="17" s="1"/>
  <c r="H13" i="17"/>
  <c r="H99" i="17" s="1"/>
  <c r="AD99" i="17" s="1"/>
  <c r="AE99" i="17" s="1"/>
  <c r="AP13" i="17"/>
  <c r="BE13" i="17"/>
  <c r="AD13" i="17"/>
  <c r="AY13" i="17"/>
  <c r="AS13" i="17"/>
  <c r="AG13" i="17"/>
  <c r="AV13" i="17"/>
  <c r="BB13" i="17"/>
  <c r="AM13" i="17"/>
  <c r="AJ13" i="17"/>
  <c r="AB13" i="17"/>
  <c r="Z13" i="15"/>
  <c r="N13" i="15"/>
  <c r="V13" i="15"/>
  <c r="J13" i="15"/>
  <c r="J99" i="15" s="1"/>
  <c r="T13" i="15"/>
  <c r="P13" i="15"/>
  <c r="R13" i="15"/>
  <c r="X13" i="15"/>
  <c r="L13" i="15"/>
  <c r="H13" i="15"/>
  <c r="AY13" i="15"/>
  <c r="BB13" i="15"/>
  <c r="AJ13" i="15"/>
  <c r="AB13" i="15"/>
  <c r="AP13" i="15"/>
  <c r="BE13" i="15"/>
  <c r="AD13" i="15"/>
  <c r="AG13" i="15"/>
  <c r="AV13" i="15"/>
  <c r="AM13" i="15"/>
  <c r="AS13" i="15"/>
  <c r="AP106" i="17"/>
  <c r="AQ106" i="17" s="1"/>
  <c r="BG106" i="14"/>
  <c r="AZ109" i="14"/>
  <c r="AD106" i="17"/>
  <c r="AE106" i="17" s="1"/>
  <c r="BG29" i="14"/>
  <c r="BG33" i="16"/>
  <c r="AN61" i="16"/>
  <c r="BH33" i="16"/>
  <c r="BH21" i="14"/>
  <c r="BG6" i="14"/>
  <c r="AN6" i="14"/>
  <c r="AN53" i="14"/>
  <c r="BG37" i="14"/>
  <c r="AN69" i="14"/>
  <c r="AN37" i="14"/>
  <c r="BH42" i="15"/>
  <c r="AN28" i="15"/>
  <c r="AN18" i="15"/>
  <c r="BH35" i="16"/>
  <c r="AN9" i="16"/>
  <c r="BH20" i="16"/>
  <c r="BG20" i="16"/>
  <c r="BH34" i="15"/>
  <c r="AN24" i="16"/>
  <c r="BG9" i="16"/>
  <c r="BH55" i="15"/>
  <c r="BG8" i="16"/>
  <c r="AN41" i="15"/>
  <c r="BG18" i="15"/>
  <c r="BH28" i="15"/>
  <c r="AN8" i="15"/>
  <c r="AN9" i="15"/>
  <c r="BH9" i="16"/>
  <c r="BG19" i="16"/>
  <c r="BH61" i="16"/>
  <c r="AN43" i="16"/>
  <c r="BH29" i="15"/>
  <c r="AN37" i="15"/>
  <c r="BG9" i="15"/>
  <c r="BG44" i="15"/>
  <c r="AN34" i="15"/>
  <c r="BG53" i="15"/>
  <c r="BG16" i="16"/>
  <c r="BG37" i="15"/>
  <c r="AN7" i="16"/>
  <c r="BH31" i="16"/>
  <c r="BG29" i="16"/>
  <c r="BH60" i="16"/>
  <c r="AN55" i="15"/>
  <c r="AN41" i="16"/>
  <c r="AN43" i="15"/>
  <c r="BH55" i="16"/>
  <c r="BG35" i="15"/>
  <c r="AN36" i="15"/>
  <c r="AN11" i="16"/>
  <c r="BH36" i="15"/>
  <c r="BH53" i="15"/>
  <c r="AN30" i="15"/>
  <c r="BH25" i="15"/>
  <c r="BH12" i="16"/>
  <c r="BH23" i="15"/>
  <c r="BG19" i="15"/>
  <c r="BG15" i="16"/>
  <c r="BH107" i="17"/>
  <c r="BG107" i="17"/>
  <c r="AY106" i="17"/>
  <c r="BH29" i="14"/>
  <c r="BH45" i="14"/>
  <c r="BG37" i="16"/>
  <c r="BG42" i="16"/>
  <c r="AN23" i="15"/>
  <c r="BH19" i="16"/>
  <c r="AN29" i="15"/>
  <c r="AN16" i="16"/>
  <c r="BH16" i="16"/>
  <c r="AN7" i="15"/>
  <c r="BH22" i="15"/>
  <c r="BG24" i="15"/>
  <c r="BG36" i="15"/>
  <c r="AN12" i="15"/>
  <c r="AN27" i="16"/>
  <c r="BH37" i="15"/>
  <c r="BH9" i="15"/>
  <c r="BH19" i="15"/>
  <c r="BG12" i="15"/>
  <c r="BG7" i="16"/>
  <c r="BG7" i="15"/>
  <c r="BH24" i="16"/>
  <c r="BG24" i="16"/>
  <c r="BG33" i="15"/>
  <c r="BG43" i="15"/>
  <c r="AN23" i="16"/>
  <c r="BG55" i="16"/>
  <c r="BH43" i="15"/>
  <c r="AN10" i="16"/>
  <c r="BH18" i="16"/>
  <c r="BH15" i="15"/>
  <c r="AN44" i="16"/>
  <c r="BH27" i="16"/>
  <c r="AN33" i="16"/>
  <c r="BH8" i="16"/>
  <c r="BG8" i="15"/>
  <c r="BH104" i="17"/>
  <c r="BG104" i="17"/>
  <c r="BE106" i="17"/>
  <c r="BF106" i="17" s="1"/>
  <c r="AN20" i="16"/>
  <c r="BG43" i="16"/>
  <c r="AN16" i="15"/>
  <c r="BG31" i="15"/>
  <c r="BG29" i="15"/>
  <c r="BH44" i="16"/>
  <c r="BG34" i="16"/>
  <c r="BH61" i="14"/>
  <c r="BH53" i="14"/>
  <c r="BH69" i="14"/>
  <c r="AN21" i="14"/>
  <c r="BG69" i="14"/>
  <c r="AN44" i="15"/>
  <c r="AN22" i="16"/>
  <c r="AN61" i="15"/>
  <c r="BH60" i="15"/>
  <c r="BG11" i="15"/>
  <c r="BH43" i="16"/>
  <c r="BH42" i="16"/>
  <c r="AN53" i="15"/>
  <c r="BH53" i="16"/>
  <c r="AN37" i="16"/>
  <c r="BH27" i="15"/>
  <c r="BG18" i="16"/>
  <c r="BH22" i="16"/>
  <c r="BH12" i="15"/>
  <c r="AN31" i="15"/>
  <c r="BG10" i="16"/>
  <c r="BG28" i="15"/>
  <c r="AN55" i="16"/>
  <c r="BG10" i="15"/>
  <c r="AN53" i="16"/>
  <c r="BG23" i="16"/>
  <c r="BH35" i="15"/>
  <c r="BG41" i="15"/>
  <c r="BH28" i="16"/>
  <c r="BG27" i="16"/>
  <c r="BG16" i="15"/>
  <c r="AN60" i="16"/>
  <c r="BG61" i="16"/>
  <c r="AN35" i="15"/>
  <c r="BG25" i="16"/>
  <c r="BH20" i="15"/>
  <c r="BG22" i="15"/>
  <c r="BG30" i="15"/>
  <c r="BH24" i="15"/>
  <c r="BG30" i="16"/>
  <c r="BH37" i="16"/>
  <c r="AN15" i="15"/>
  <c r="BG42" i="15"/>
  <c r="BH11" i="15"/>
  <c r="AN19" i="16"/>
  <c r="BH8" i="15"/>
  <c r="BG61" i="15"/>
  <c r="BH29" i="16"/>
  <c r="BG22" i="16"/>
  <c r="AN31" i="16"/>
  <c r="AN25" i="15"/>
  <c r="AN11" i="15"/>
  <c r="BH30" i="15"/>
  <c r="AN8" i="16"/>
  <c r="BH30" i="16"/>
  <c r="AM106" i="17"/>
  <c r="AN106" i="17" s="1"/>
  <c r="AS106" i="17"/>
  <c r="AT106" i="17" s="1"/>
  <c r="BG7" i="14"/>
  <c r="AN61" i="14"/>
  <c r="BH25" i="16"/>
  <c r="AN30" i="16"/>
  <c r="BG41" i="16"/>
  <c r="BH23" i="16"/>
  <c r="BH41" i="16"/>
  <c r="AN36" i="16"/>
  <c r="AN20" i="15"/>
  <c r="BH37" i="14"/>
  <c r="BG61" i="14"/>
  <c r="BG45" i="14"/>
  <c r="BG21" i="14"/>
  <c r="AN45" i="14"/>
  <c r="AN29" i="14"/>
  <c r="BG53" i="14"/>
  <c r="BH6" i="14"/>
  <c r="AN28" i="16"/>
  <c r="AN42" i="15"/>
  <c r="BG44" i="16"/>
  <c r="BG25" i="15"/>
  <c r="AN33" i="15"/>
  <c r="BH41" i="15"/>
  <c r="BH7" i="15"/>
  <c r="BH11" i="16"/>
  <c r="BG28" i="16"/>
  <c r="AN22" i="15"/>
  <c r="BH10" i="16"/>
  <c r="BG23" i="15"/>
  <c r="AN29" i="16"/>
  <c r="BH36" i="16"/>
  <c r="BG31" i="16"/>
  <c r="AN27" i="15"/>
  <c r="BH7" i="16"/>
  <c r="AN60" i="15"/>
  <c r="BH18" i="15"/>
  <c r="BH16" i="15"/>
  <c r="AN25" i="16"/>
  <c r="AN15" i="16"/>
  <c r="BG35" i="16"/>
  <c r="BH10" i="15"/>
  <c r="BG55" i="15"/>
  <c r="BH15" i="16"/>
  <c r="AN34" i="16"/>
  <c r="BH34" i="16"/>
  <c r="AN19" i="15"/>
  <c r="BG12" i="16"/>
  <c r="BG15" i="15"/>
  <c r="BG34" i="15"/>
  <c r="AN24" i="15"/>
  <c r="BH31" i="15"/>
  <c r="AN10" i="15"/>
  <c r="BH61" i="15"/>
  <c r="BG53" i="16"/>
  <c r="BH44" i="15"/>
  <c r="AN42" i="16"/>
  <c r="BG60" i="15"/>
  <c r="BG11" i="16"/>
  <c r="BG27" i="15"/>
  <c r="AN35" i="16"/>
  <c r="AN18" i="16"/>
  <c r="BH33" i="15"/>
  <c r="BG20" i="15"/>
  <c r="BG60" i="16"/>
  <c r="BG36" i="16"/>
  <c r="AN12" i="16"/>
  <c r="AG106" i="17"/>
  <c r="AH106" i="17" s="1"/>
  <c r="BB106" i="17"/>
  <c r="BC106" i="17" s="1"/>
  <c r="BH104" i="15"/>
  <c r="AE108" i="14"/>
  <c r="BH107" i="15"/>
  <c r="BG107" i="16"/>
  <c r="BG108" i="16"/>
  <c r="AE108" i="15"/>
  <c r="BH108" i="15"/>
  <c r="BH108" i="16"/>
  <c r="BG108" i="14"/>
  <c r="BH106" i="16"/>
  <c r="BH107" i="16"/>
  <c r="AE104" i="16"/>
  <c r="BH104" i="16"/>
  <c r="AZ106" i="16"/>
  <c r="BG106" i="16"/>
  <c r="BG104" i="16"/>
  <c r="AZ104" i="16"/>
  <c r="BG106" i="15" l="1"/>
  <c r="BE99" i="16"/>
  <c r="BF99" i="16" s="1"/>
  <c r="BH106" i="15"/>
  <c r="BI100" i="26"/>
  <c r="BB99" i="17"/>
  <c r="BC99" i="17" s="1"/>
  <c r="BI100" i="33"/>
  <c r="BH100" i="33"/>
  <c r="BA107" i="26"/>
  <c r="AN104" i="32"/>
  <c r="AO104" i="32" s="1"/>
  <c r="AF100" i="34"/>
  <c r="BH100" i="32"/>
  <c r="BH100" i="26"/>
  <c r="AF100" i="32"/>
  <c r="AZ104" i="32"/>
  <c r="BA104" i="32" s="1"/>
  <c r="BH100" i="34"/>
  <c r="AZ104" i="33"/>
  <c r="BA104" i="33" s="1"/>
  <c r="AN104" i="26"/>
  <c r="AO104" i="26" s="1"/>
  <c r="AZ104" i="26"/>
  <c r="BA104" i="26" s="1"/>
  <c r="AN104" i="34"/>
  <c r="AO104" i="34" s="1"/>
  <c r="BA107" i="33"/>
  <c r="BH107" i="33"/>
  <c r="R99" i="15"/>
  <c r="R103" i="15"/>
  <c r="AS103" i="15" s="1"/>
  <c r="AT103" i="15" s="1"/>
  <c r="V99" i="15"/>
  <c r="AY99" i="15" s="1"/>
  <c r="AZ99" i="15" s="1"/>
  <c r="V103" i="15"/>
  <c r="AY103" i="15" s="1"/>
  <c r="AZ103" i="15" s="1"/>
  <c r="H99" i="16"/>
  <c r="AD99" i="16" s="1"/>
  <c r="AE99" i="16" s="1"/>
  <c r="H103" i="16"/>
  <c r="AD103" i="16" s="1"/>
  <c r="AE103" i="16" s="1"/>
  <c r="N99" i="16"/>
  <c r="AM99" i="16" s="1"/>
  <c r="AN99" i="16" s="1"/>
  <c r="N103" i="16"/>
  <c r="AM103" i="16" s="1"/>
  <c r="AN103" i="16" s="1"/>
  <c r="V99" i="16"/>
  <c r="AY99" i="16" s="1"/>
  <c r="AZ99" i="16" s="1"/>
  <c r="V103" i="16"/>
  <c r="AY103" i="16" s="1"/>
  <c r="AZ103" i="16" s="1"/>
  <c r="P101" i="14"/>
  <c r="AP101" i="14" s="1"/>
  <c r="AQ101" i="14" s="1"/>
  <c r="P105" i="14"/>
  <c r="AP105" i="14" s="1"/>
  <c r="AQ105" i="14" s="1"/>
  <c r="AH104" i="32"/>
  <c r="AI104" i="32" s="1"/>
  <c r="AH104" i="34"/>
  <c r="AI104" i="34" s="1"/>
  <c r="AH104" i="33"/>
  <c r="AI104" i="33" s="1"/>
  <c r="AH104" i="26"/>
  <c r="AI104" i="26" s="1"/>
  <c r="Z103" i="17"/>
  <c r="BE103" i="17" s="1"/>
  <c r="BF103" i="17" s="1"/>
  <c r="Z103" i="16"/>
  <c r="BE103" i="16" s="1"/>
  <c r="BF103" i="16" s="1"/>
  <c r="L105" i="14"/>
  <c r="AJ105" i="14" s="1"/>
  <c r="AK105" i="14" s="1"/>
  <c r="AE104" i="32"/>
  <c r="AE104" i="34"/>
  <c r="AE104" i="26"/>
  <c r="AE104" i="33"/>
  <c r="H103" i="17"/>
  <c r="AD103" i="17" s="1"/>
  <c r="AE103" i="17" s="1"/>
  <c r="X99" i="15"/>
  <c r="BB99" i="15" s="1"/>
  <c r="BC99" i="15" s="1"/>
  <c r="X103" i="15"/>
  <c r="BB103" i="15" s="1"/>
  <c r="BC103" i="15" s="1"/>
  <c r="AB99" i="15"/>
  <c r="BG99" i="15" s="1"/>
  <c r="AB103" i="15"/>
  <c r="H99" i="15"/>
  <c r="AD99" i="15" s="1"/>
  <c r="AE99" i="15" s="1"/>
  <c r="H103" i="15"/>
  <c r="AD103" i="15" s="1"/>
  <c r="AE103" i="15" s="1"/>
  <c r="P99" i="15"/>
  <c r="AP99" i="15" s="1"/>
  <c r="AQ99" i="15" s="1"/>
  <c r="P103" i="15"/>
  <c r="AP103" i="15" s="1"/>
  <c r="AQ103" i="15" s="1"/>
  <c r="N99" i="15"/>
  <c r="AM99" i="15" s="1"/>
  <c r="AN99" i="15" s="1"/>
  <c r="N103" i="15"/>
  <c r="AM103" i="15" s="1"/>
  <c r="AN103" i="15" s="1"/>
  <c r="X99" i="16"/>
  <c r="BB99" i="16" s="1"/>
  <c r="BC99" i="16" s="1"/>
  <c r="X103" i="16"/>
  <c r="BB103" i="16" s="1"/>
  <c r="BC103" i="16" s="1"/>
  <c r="R99" i="16"/>
  <c r="R103" i="16"/>
  <c r="AS103" i="16" s="1"/>
  <c r="AT103" i="16" s="1"/>
  <c r="AT104" i="34"/>
  <c r="AU104" i="34" s="1"/>
  <c r="AT104" i="26"/>
  <c r="AU104" i="26" s="1"/>
  <c r="AT104" i="32"/>
  <c r="AU104" i="32" s="1"/>
  <c r="AT104" i="33"/>
  <c r="AU104" i="33" s="1"/>
  <c r="X105" i="14"/>
  <c r="BB105" i="14" s="1"/>
  <c r="BC105" i="14" s="1"/>
  <c r="AW104" i="33"/>
  <c r="AX104" i="33" s="1"/>
  <c r="L103" i="16"/>
  <c r="AJ103" i="16" s="1"/>
  <c r="AK103" i="16" s="1"/>
  <c r="X103" i="17"/>
  <c r="BB103" i="17" s="1"/>
  <c r="BC103" i="17" s="1"/>
  <c r="R105" i="14"/>
  <c r="AS105" i="14" s="1"/>
  <c r="AT105" i="14" s="1"/>
  <c r="L99" i="15"/>
  <c r="L103" i="15"/>
  <c r="AJ103" i="15" s="1"/>
  <c r="AK103" i="15" s="1"/>
  <c r="T99" i="15"/>
  <c r="T103" i="15"/>
  <c r="AV103" i="15" s="1"/>
  <c r="AW103" i="15" s="1"/>
  <c r="Z99" i="15"/>
  <c r="BE99" i="15" s="1"/>
  <c r="BF99" i="15" s="1"/>
  <c r="Z103" i="15"/>
  <c r="BE103" i="15" s="1"/>
  <c r="BF103" i="15" s="1"/>
  <c r="J99" i="16"/>
  <c r="J103" i="16"/>
  <c r="AG103" i="16" s="1"/>
  <c r="AH103" i="16" s="1"/>
  <c r="H101" i="14"/>
  <c r="AD101" i="14" s="1"/>
  <c r="AE101" i="14" s="1"/>
  <c r="H105" i="14"/>
  <c r="AD105" i="14" s="1"/>
  <c r="AE105" i="14" s="1"/>
  <c r="Z101" i="14"/>
  <c r="BE101" i="14" s="1"/>
  <c r="BF101" i="14" s="1"/>
  <c r="Z105" i="14"/>
  <c r="BE105" i="14" s="1"/>
  <c r="BF105" i="14" s="1"/>
  <c r="AK104" i="26"/>
  <c r="AL104" i="26" s="1"/>
  <c r="AK104" i="32"/>
  <c r="AL104" i="32" s="1"/>
  <c r="AK104" i="34"/>
  <c r="AL104" i="34" s="1"/>
  <c r="AK104" i="33"/>
  <c r="AL104" i="33" s="1"/>
  <c r="L103" i="17"/>
  <c r="AJ103" i="17" s="1"/>
  <c r="AK103" i="17" s="1"/>
  <c r="N105" i="14"/>
  <c r="AM105" i="14" s="1"/>
  <c r="AN105" i="14" s="1"/>
  <c r="N103" i="17"/>
  <c r="AM103" i="17" s="1"/>
  <c r="AN103" i="17" s="1"/>
  <c r="J105" i="14"/>
  <c r="AG105" i="14" s="1"/>
  <c r="AH105" i="14" s="1"/>
  <c r="R103" i="17"/>
  <c r="AS103" i="17" s="1"/>
  <c r="AT103" i="17" s="1"/>
  <c r="V103" i="17"/>
  <c r="AY103" i="17" s="1"/>
  <c r="AZ103" i="17" s="1"/>
  <c r="J103" i="17"/>
  <c r="AG103" i="17" s="1"/>
  <c r="AH103" i="17" s="1"/>
  <c r="AB99" i="17"/>
  <c r="BH99" i="17" s="1"/>
  <c r="AB103" i="17"/>
  <c r="T99" i="16"/>
  <c r="T103" i="16"/>
  <c r="AV103" i="16" s="1"/>
  <c r="AW103" i="16" s="1"/>
  <c r="P99" i="16"/>
  <c r="AP99" i="16" s="1"/>
  <c r="AQ99" i="16" s="1"/>
  <c r="P103" i="16"/>
  <c r="AP103" i="16" s="1"/>
  <c r="AQ103" i="16" s="1"/>
  <c r="AB101" i="14"/>
  <c r="AB105" i="14"/>
  <c r="AW104" i="32"/>
  <c r="AX104" i="32" s="1"/>
  <c r="AW104" i="34"/>
  <c r="AX104" i="34" s="1"/>
  <c r="AB103" i="16"/>
  <c r="AW104" i="26"/>
  <c r="AX104" i="26" s="1"/>
  <c r="J103" i="15"/>
  <c r="AG103" i="15" s="1"/>
  <c r="AH103" i="15" s="1"/>
  <c r="P103" i="17"/>
  <c r="AP103" i="17" s="1"/>
  <c r="AQ103" i="17" s="1"/>
  <c r="T105" i="14"/>
  <c r="AV105" i="14" s="1"/>
  <c r="AW105" i="14" s="1"/>
  <c r="T103" i="17"/>
  <c r="AV103" i="17" s="1"/>
  <c r="AW103" i="17" s="1"/>
  <c r="V105" i="14"/>
  <c r="AY105" i="14" s="1"/>
  <c r="AZ105" i="14" s="1"/>
  <c r="N100" i="11"/>
  <c r="AN101" i="33" s="1"/>
  <c r="AO101" i="33" s="1"/>
  <c r="N105" i="11"/>
  <c r="P100" i="11"/>
  <c r="AQ101" i="32" s="1"/>
  <c r="AR101" i="32" s="1"/>
  <c r="P105" i="11"/>
  <c r="AW106" i="26"/>
  <c r="AX106" i="26" s="1"/>
  <c r="AW106" i="34"/>
  <c r="AX106" i="34" s="1"/>
  <c r="AW106" i="33"/>
  <c r="AX106" i="33" s="1"/>
  <c r="AW106" i="32"/>
  <c r="AX106" i="32" s="1"/>
  <c r="V100" i="11"/>
  <c r="AZ101" i="32" s="1"/>
  <c r="V105" i="11"/>
  <c r="X100" i="11"/>
  <c r="BC101" i="34" s="1"/>
  <c r="BD101" i="34" s="1"/>
  <c r="X105" i="11"/>
  <c r="Z100" i="11"/>
  <c r="BF101" i="34" s="1"/>
  <c r="BG101" i="34" s="1"/>
  <c r="Z105" i="11"/>
  <c r="AK106" i="26"/>
  <c r="AL106" i="26" s="1"/>
  <c r="AK106" i="32"/>
  <c r="AL106" i="32" s="1"/>
  <c r="AK106" i="33"/>
  <c r="AL106" i="33" s="1"/>
  <c r="AK106" i="34"/>
  <c r="AL106" i="34" s="1"/>
  <c r="BA104" i="34"/>
  <c r="BH104" i="34"/>
  <c r="H100" i="11"/>
  <c r="AE101" i="33" s="1"/>
  <c r="AF101" i="33" s="1"/>
  <c r="H105" i="11"/>
  <c r="AH106" i="26"/>
  <c r="AI106" i="26" s="1"/>
  <c r="AH106" i="34"/>
  <c r="AI106" i="34" s="1"/>
  <c r="AH106" i="33"/>
  <c r="AI106" i="33" s="1"/>
  <c r="AH106" i="32"/>
  <c r="AI106" i="32" s="1"/>
  <c r="AT106" i="33"/>
  <c r="AU106" i="33" s="1"/>
  <c r="AT106" i="32"/>
  <c r="AU106" i="32" s="1"/>
  <c r="AT106" i="26"/>
  <c r="AU106" i="26" s="1"/>
  <c r="AT106" i="34"/>
  <c r="AU106" i="34" s="1"/>
  <c r="T100" i="11"/>
  <c r="AW101" i="33" s="1"/>
  <c r="AX101" i="33" s="1"/>
  <c r="T99" i="11"/>
  <c r="BC100" i="34"/>
  <c r="BD100" i="34" s="1"/>
  <c r="BC100" i="32"/>
  <c r="BD100" i="32" s="1"/>
  <c r="BC100" i="26"/>
  <c r="BD100" i="26" s="1"/>
  <c r="BC100" i="33"/>
  <c r="BD100" i="33" s="1"/>
  <c r="AQ100" i="26"/>
  <c r="AR100" i="26" s="1"/>
  <c r="AQ100" i="34"/>
  <c r="AR100" i="34" s="1"/>
  <c r="AQ100" i="32"/>
  <c r="AR100" i="32" s="1"/>
  <c r="AQ100" i="33"/>
  <c r="AR100" i="33" s="1"/>
  <c r="AF107" i="32"/>
  <c r="BI107" i="32"/>
  <c r="L100" i="11"/>
  <c r="AK101" i="34" s="1"/>
  <c r="AL101" i="34" s="1"/>
  <c r="L99" i="11"/>
  <c r="J100" i="11"/>
  <c r="AH101" i="33" s="1"/>
  <c r="AI101" i="33" s="1"/>
  <c r="J99" i="11"/>
  <c r="AF107" i="26"/>
  <c r="BI107" i="26"/>
  <c r="R100" i="11"/>
  <c r="AT101" i="32" s="1"/>
  <c r="AU101" i="32" s="1"/>
  <c r="R99" i="11"/>
  <c r="AS101" i="14" s="1"/>
  <c r="AT101" i="14" s="1"/>
  <c r="BF100" i="32"/>
  <c r="BG100" i="32" s="1"/>
  <c r="BF100" i="34"/>
  <c r="BG100" i="34" s="1"/>
  <c r="BF100" i="26"/>
  <c r="BG100" i="26" s="1"/>
  <c r="BF100" i="33"/>
  <c r="BG100" i="33" s="1"/>
  <c r="BI107" i="33"/>
  <c r="AF107" i="33"/>
  <c r="BI107" i="34"/>
  <c r="AF107" i="34"/>
  <c r="N102" i="11"/>
  <c r="AO13" i="33"/>
  <c r="AO13" i="26"/>
  <c r="AO13" i="34"/>
  <c r="AO13" i="32"/>
  <c r="P101" i="11"/>
  <c r="P102" i="11"/>
  <c r="T101" i="11"/>
  <c r="T102" i="11"/>
  <c r="V101" i="11"/>
  <c r="V102" i="11"/>
  <c r="X101" i="11"/>
  <c r="X102" i="11"/>
  <c r="Z101" i="11"/>
  <c r="Z102" i="11"/>
  <c r="L101" i="11"/>
  <c r="L102" i="11"/>
  <c r="H101" i="11"/>
  <c r="H102" i="11"/>
  <c r="J101" i="11"/>
  <c r="J102" i="11"/>
  <c r="R101" i="11"/>
  <c r="R102" i="11"/>
  <c r="AN13" i="17"/>
  <c r="BH13" i="14"/>
  <c r="AN13" i="15"/>
  <c r="AN13" i="14"/>
  <c r="P14" i="17"/>
  <c r="H14" i="17"/>
  <c r="J14" i="17"/>
  <c r="N14" i="17"/>
  <c r="T14" i="17"/>
  <c r="V14" i="17"/>
  <c r="R14" i="17"/>
  <c r="L14" i="17"/>
  <c r="X14" i="17"/>
  <c r="Z14" i="17"/>
  <c r="BE14" i="17"/>
  <c r="AS14" i="17"/>
  <c r="AP14" i="17"/>
  <c r="AM14" i="17"/>
  <c r="AD14" i="17"/>
  <c r="AJ14" i="17"/>
  <c r="AY14" i="17"/>
  <c r="BB14" i="17"/>
  <c r="AV14" i="17"/>
  <c r="AG14" i="17"/>
  <c r="AB14" i="17"/>
  <c r="P14" i="15"/>
  <c r="L14" i="15"/>
  <c r="R14" i="15"/>
  <c r="N14" i="15"/>
  <c r="AB14" i="15"/>
  <c r="H14" i="15"/>
  <c r="Z14" i="15"/>
  <c r="X14" i="15"/>
  <c r="T14" i="15"/>
  <c r="J14" i="15"/>
  <c r="V14" i="15"/>
  <c r="AY14" i="15"/>
  <c r="BB14" i="15"/>
  <c r="AV14" i="15"/>
  <c r="AP14" i="15"/>
  <c r="AD14" i="15"/>
  <c r="AJ14" i="15"/>
  <c r="AM14" i="15"/>
  <c r="BE14" i="15"/>
  <c r="AS14" i="15"/>
  <c r="AG14" i="15"/>
  <c r="N101" i="11"/>
  <c r="Z14" i="14"/>
  <c r="T14" i="14"/>
  <c r="L14" i="14"/>
  <c r="H14" i="14"/>
  <c r="N14" i="14"/>
  <c r="V14" i="14"/>
  <c r="P14" i="14"/>
  <c r="J14" i="14"/>
  <c r="X14" i="14"/>
  <c r="R14" i="14"/>
  <c r="AB14" i="14"/>
  <c r="AB107" i="14" s="1"/>
  <c r="N14" i="16"/>
  <c r="R14" i="16"/>
  <c r="P14" i="16"/>
  <c r="L14" i="16"/>
  <c r="T14" i="16"/>
  <c r="V14" i="16"/>
  <c r="AB14" i="16"/>
  <c r="J14" i="16"/>
  <c r="X14" i="16"/>
  <c r="Z14" i="16"/>
  <c r="H14" i="16"/>
  <c r="AG14" i="16"/>
  <c r="AP14" i="16"/>
  <c r="BE14" i="16"/>
  <c r="AY14" i="16"/>
  <c r="AJ14" i="16"/>
  <c r="BB14" i="16"/>
  <c r="AM14" i="16"/>
  <c r="AV14" i="16"/>
  <c r="AS14" i="16"/>
  <c r="AD14" i="16"/>
  <c r="AN13" i="16"/>
  <c r="BG13" i="14"/>
  <c r="AB102" i="14"/>
  <c r="BH106" i="17"/>
  <c r="BH13" i="17"/>
  <c r="BG13" i="17"/>
  <c r="BG13" i="15"/>
  <c r="BH13" i="15"/>
  <c r="BH13" i="16"/>
  <c r="BG13" i="16"/>
  <c r="AZ106" i="17"/>
  <c r="BG106" i="17"/>
  <c r="AV99" i="15" l="1"/>
  <c r="AW99" i="15" s="1"/>
  <c r="BH104" i="33"/>
  <c r="BG99" i="17"/>
  <c r="AN101" i="26"/>
  <c r="AO101" i="26" s="1"/>
  <c r="AN101" i="34"/>
  <c r="AO101" i="34" s="1"/>
  <c r="BH101" i="14"/>
  <c r="AQ101" i="33"/>
  <c r="AR101" i="33" s="1"/>
  <c r="AN101" i="32"/>
  <c r="AO101" i="32" s="1"/>
  <c r="BG99" i="16"/>
  <c r="BH99" i="15"/>
  <c r="BH104" i="26"/>
  <c r="BF101" i="33"/>
  <c r="BG101" i="33" s="1"/>
  <c r="BH99" i="16"/>
  <c r="BH104" i="32"/>
  <c r="AE101" i="32"/>
  <c r="AF101" i="32" s="1"/>
  <c r="AE101" i="34"/>
  <c r="BF101" i="26"/>
  <c r="BG101" i="26" s="1"/>
  <c r="AE101" i="26"/>
  <c r="AF101" i="26" s="1"/>
  <c r="BF101" i="32"/>
  <c r="BG101" i="32" s="1"/>
  <c r="AQ101" i="34"/>
  <c r="AR101" i="34" s="1"/>
  <c r="BC101" i="33"/>
  <c r="BD101" i="33" s="1"/>
  <c r="AQ101" i="26"/>
  <c r="AR101" i="26" s="1"/>
  <c r="AZ101" i="26"/>
  <c r="BH101" i="26" s="1"/>
  <c r="BC101" i="26"/>
  <c r="BD101" i="26" s="1"/>
  <c r="AZ101" i="34"/>
  <c r="BH101" i="34" s="1"/>
  <c r="BI101" i="33"/>
  <c r="BG101" i="14"/>
  <c r="AZ101" i="33"/>
  <c r="BA101" i="33" s="1"/>
  <c r="BC101" i="32"/>
  <c r="BD101" i="32" s="1"/>
  <c r="BH101" i="32"/>
  <c r="BA101" i="32"/>
  <c r="AF104" i="33"/>
  <c r="BI104" i="33"/>
  <c r="BH105" i="14"/>
  <c r="BG105" i="14"/>
  <c r="BI104" i="26"/>
  <c r="AF104" i="26"/>
  <c r="BH103" i="16"/>
  <c r="BG103" i="16"/>
  <c r="AF104" i="34"/>
  <c r="BI104" i="34"/>
  <c r="BH103" i="17"/>
  <c r="BG103" i="17"/>
  <c r="BH103" i="15"/>
  <c r="BG103" i="15"/>
  <c r="AF104" i="32"/>
  <c r="BI104" i="32"/>
  <c r="X102" i="14"/>
  <c r="BB102" i="14" s="1"/>
  <c r="BC102" i="14" s="1"/>
  <c r="X107" i="14"/>
  <c r="BB107" i="14" s="1"/>
  <c r="BC107" i="14" s="1"/>
  <c r="BC106" i="33"/>
  <c r="BD106" i="33" s="1"/>
  <c r="BC106" i="26"/>
  <c r="BD106" i="26" s="1"/>
  <c r="BC106" i="32"/>
  <c r="BD106" i="32" s="1"/>
  <c r="BC106" i="34"/>
  <c r="BD106" i="34" s="1"/>
  <c r="AZ106" i="33"/>
  <c r="AZ106" i="26"/>
  <c r="AZ106" i="34"/>
  <c r="AZ106" i="32"/>
  <c r="AQ106" i="26"/>
  <c r="AR106" i="26" s="1"/>
  <c r="AQ106" i="34"/>
  <c r="AR106" i="34" s="1"/>
  <c r="AQ106" i="33"/>
  <c r="AR106" i="33" s="1"/>
  <c r="AQ106" i="32"/>
  <c r="AR106" i="32" s="1"/>
  <c r="V100" i="16"/>
  <c r="AY100" i="16" s="1"/>
  <c r="AZ100" i="16" s="1"/>
  <c r="V105" i="16"/>
  <c r="AY105" i="16" s="1"/>
  <c r="AZ105" i="16" s="1"/>
  <c r="J100" i="15"/>
  <c r="AG100" i="15" s="1"/>
  <c r="AH100" i="15" s="1"/>
  <c r="J105" i="15"/>
  <c r="AG105" i="15" s="1"/>
  <c r="AH105" i="15" s="1"/>
  <c r="H100" i="15"/>
  <c r="AD100" i="15" s="1"/>
  <c r="AE100" i="15" s="1"/>
  <c r="H105" i="15"/>
  <c r="AD105" i="15" s="1"/>
  <c r="AE105" i="15" s="1"/>
  <c r="L100" i="15"/>
  <c r="AJ100" i="15" s="1"/>
  <c r="AK100" i="15" s="1"/>
  <c r="L105" i="15"/>
  <c r="AJ105" i="15" s="1"/>
  <c r="AK105" i="15" s="1"/>
  <c r="R100" i="17"/>
  <c r="AS100" i="17" s="1"/>
  <c r="AT100" i="17" s="1"/>
  <c r="R105" i="17"/>
  <c r="AS105" i="17" s="1"/>
  <c r="AT105" i="17" s="1"/>
  <c r="J100" i="17"/>
  <c r="AG100" i="17" s="1"/>
  <c r="AH100" i="17" s="1"/>
  <c r="J105" i="17"/>
  <c r="AG105" i="17" s="1"/>
  <c r="AH105" i="17" s="1"/>
  <c r="R100" i="16"/>
  <c r="AS100" i="16" s="1"/>
  <c r="AT100" i="16" s="1"/>
  <c r="R105" i="16"/>
  <c r="AS105" i="16" s="1"/>
  <c r="AT105" i="16" s="1"/>
  <c r="Z102" i="14"/>
  <c r="BE102" i="14" s="1"/>
  <c r="BF102" i="14" s="1"/>
  <c r="Z107" i="14"/>
  <c r="BE107" i="14" s="1"/>
  <c r="BF107" i="14" s="1"/>
  <c r="V100" i="15"/>
  <c r="AY100" i="15" s="1"/>
  <c r="AZ100" i="15" s="1"/>
  <c r="V105" i="15"/>
  <c r="AY105" i="15" s="1"/>
  <c r="AZ105" i="15" s="1"/>
  <c r="Z100" i="15"/>
  <c r="BE100" i="15" s="1"/>
  <c r="BF100" i="15" s="1"/>
  <c r="Z105" i="15"/>
  <c r="BE105" i="15" s="1"/>
  <c r="BF105" i="15" s="1"/>
  <c r="R100" i="15"/>
  <c r="AS100" i="15" s="1"/>
  <c r="AT100" i="15" s="1"/>
  <c r="R105" i="15"/>
  <c r="AS105" i="15" s="1"/>
  <c r="AT105" i="15" s="1"/>
  <c r="L100" i="17"/>
  <c r="AJ100" i="17" s="1"/>
  <c r="AK100" i="17" s="1"/>
  <c r="L105" i="17"/>
  <c r="AJ105" i="17" s="1"/>
  <c r="AK105" i="17" s="1"/>
  <c r="N100" i="17"/>
  <c r="AM100" i="17" s="1"/>
  <c r="AN100" i="17" s="1"/>
  <c r="N105" i="17"/>
  <c r="AM105" i="17" s="1"/>
  <c r="AN105" i="17" s="1"/>
  <c r="X100" i="16"/>
  <c r="BB100" i="16" s="1"/>
  <c r="BC100" i="16" s="1"/>
  <c r="X105" i="16"/>
  <c r="BB105" i="16" s="1"/>
  <c r="BC105" i="16" s="1"/>
  <c r="T100" i="16"/>
  <c r="AV100" i="16" s="1"/>
  <c r="AW100" i="16" s="1"/>
  <c r="T105" i="16"/>
  <c r="AV105" i="16" s="1"/>
  <c r="AW105" i="16" s="1"/>
  <c r="N100" i="16"/>
  <c r="AM100" i="16" s="1"/>
  <c r="AN100" i="16" s="1"/>
  <c r="N105" i="16"/>
  <c r="AM105" i="16" s="1"/>
  <c r="AN105" i="16" s="1"/>
  <c r="J102" i="14"/>
  <c r="AG102" i="14" s="1"/>
  <c r="AH102" i="14" s="1"/>
  <c r="J107" i="14"/>
  <c r="AG107" i="14" s="1"/>
  <c r="AH107" i="14" s="1"/>
  <c r="H102" i="14"/>
  <c r="AD102" i="14" s="1"/>
  <c r="AE102" i="14" s="1"/>
  <c r="H107" i="14"/>
  <c r="AD107" i="14" s="1"/>
  <c r="AE107" i="14" s="1"/>
  <c r="P102" i="14"/>
  <c r="AP102" i="14" s="1"/>
  <c r="AQ102" i="14" s="1"/>
  <c r="P107" i="14"/>
  <c r="AP107" i="14" s="1"/>
  <c r="AQ107" i="14" s="1"/>
  <c r="L102" i="14"/>
  <c r="AJ102" i="14" s="1"/>
  <c r="AK102" i="14" s="1"/>
  <c r="L107" i="14"/>
  <c r="AJ107" i="14" s="1"/>
  <c r="AK107" i="14" s="1"/>
  <c r="T100" i="15"/>
  <c r="AV100" i="15" s="1"/>
  <c r="AW100" i="15" s="1"/>
  <c r="T105" i="15"/>
  <c r="AV105" i="15" s="1"/>
  <c r="AW105" i="15" s="1"/>
  <c r="AB100" i="15"/>
  <c r="AB105" i="15"/>
  <c r="P100" i="15"/>
  <c r="AP100" i="15" s="1"/>
  <c r="AQ100" i="15" s="1"/>
  <c r="P105" i="15"/>
  <c r="AP105" i="15" s="1"/>
  <c r="AQ105" i="15" s="1"/>
  <c r="Z100" i="17"/>
  <c r="BE100" i="17" s="1"/>
  <c r="BF100" i="17" s="1"/>
  <c r="Z105" i="17"/>
  <c r="BE105" i="17" s="1"/>
  <c r="BF105" i="17" s="1"/>
  <c r="V100" i="17"/>
  <c r="AY100" i="17" s="1"/>
  <c r="AZ100" i="17" s="1"/>
  <c r="V105" i="17"/>
  <c r="AY105" i="17" s="1"/>
  <c r="AZ105" i="17" s="1"/>
  <c r="H100" i="17"/>
  <c r="AD100" i="17" s="1"/>
  <c r="AE100" i="17" s="1"/>
  <c r="H105" i="17"/>
  <c r="AD105" i="17" s="1"/>
  <c r="AE105" i="17" s="1"/>
  <c r="AE106" i="32"/>
  <c r="AE106" i="33"/>
  <c r="AE106" i="34"/>
  <c r="AE106" i="26"/>
  <c r="BF106" i="32"/>
  <c r="BG106" i="32" s="1"/>
  <c r="BF106" i="33"/>
  <c r="BG106" i="33" s="1"/>
  <c r="BF106" i="26"/>
  <c r="BG106" i="26" s="1"/>
  <c r="BF106" i="34"/>
  <c r="BG106" i="34" s="1"/>
  <c r="AN106" i="33"/>
  <c r="AO106" i="33" s="1"/>
  <c r="AN106" i="34"/>
  <c r="AO106" i="34" s="1"/>
  <c r="AN106" i="32"/>
  <c r="AO106" i="32" s="1"/>
  <c r="AN106" i="26"/>
  <c r="AO106" i="26" s="1"/>
  <c r="Z100" i="16"/>
  <c r="BE100" i="16" s="1"/>
  <c r="BF100" i="16" s="1"/>
  <c r="Z105" i="16"/>
  <c r="BE105" i="16" s="1"/>
  <c r="BF105" i="16" s="1"/>
  <c r="N102" i="14"/>
  <c r="AM102" i="14" s="1"/>
  <c r="AN102" i="14" s="1"/>
  <c r="N107" i="14"/>
  <c r="AM107" i="14" s="1"/>
  <c r="AN107" i="14" s="1"/>
  <c r="J100" i="16"/>
  <c r="AG100" i="16" s="1"/>
  <c r="AH100" i="16" s="1"/>
  <c r="J105" i="16"/>
  <c r="AG105" i="16" s="1"/>
  <c r="AH105" i="16" s="1"/>
  <c r="L100" i="16"/>
  <c r="AJ100" i="16" s="1"/>
  <c r="AK100" i="16" s="1"/>
  <c r="L105" i="16"/>
  <c r="AJ105" i="16" s="1"/>
  <c r="AK105" i="16" s="1"/>
  <c r="H100" i="16"/>
  <c r="AD100" i="16" s="1"/>
  <c r="AE100" i="16" s="1"/>
  <c r="H105" i="16"/>
  <c r="AD105" i="16" s="1"/>
  <c r="AE105" i="16" s="1"/>
  <c r="AB100" i="16"/>
  <c r="AB105" i="16"/>
  <c r="P100" i="16"/>
  <c r="AP100" i="16" s="1"/>
  <c r="AQ100" i="16" s="1"/>
  <c r="P105" i="16"/>
  <c r="AP105" i="16" s="1"/>
  <c r="AQ105" i="16" s="1"/>
  <c r="R102" i="14"/>
  <c r="AS102" i="14" s="1"/>
  <c r="AT102" i="14" s="1"/>
  <c r="R107" i="14"/>
  <c r="AS107" i="14" s="1"/>
  <c r="AT107" i="14" s="1"/>
  <c r="V102" i="14"/>
  <c r="AY102" i="14" s="1"/>
  <c r="AZ102" i="14" s="1"/>
  <c r="V107" i="14"/>
  <c r="AY107" i="14" s="1"/>
  <c r="AZ107" i="14" s="1"/>
  <c r="T102" i="14"/>
  <c r="AV102" i="14" s="1"/>
  <c r="AW102" i="14" s="1"/>
  <c r="T107" i="14"/>
  <c r="AV107" i="14" s="1"/>
  <c r="AW107" i="14" s="1"/>
  <c r="X100" i="15"/>
  <c r="BB100" i="15" s="1"/>
  <c r="BC100" i="15" s="1"/>
  <c r="X105" i="15"/>
  <c r="BB105" i="15" s="1"/>
  <c r="BC105" i="15" s="1"/>
  <c r="N100" i="15"/>
  <c r="AM100" i="15" s="1"/>
  <c r="AN100" i="15" s="1"/>
  <c r="N105" i="15"/>
  <c r="AM105" i="15" s="1"/>
  <c r="AN105" i="15" s="1"/>
  <c r="AB100" i="17"/>
  <c r="AB105" i="17"/>
  <c r="X100" i="17"/>
  <c r="BB100" i="17" s="1"/>
  <c r="BC100" i="17" s="1"/>
  <c r="X105" i="17"/>
  <c r="BB105" i="17" s="1"/>
  <c r="BC105" i="17" s="1"/>
  <c r="T100" i="17"/>
  <c r="AV100" i="17" s="1"/>
  <c r="AW100" i="17" s="1"/>
  <c r="T105" i="17"/>
  <c r="AV105" i="17" s="1"/>
  <c r="AW105" i="17" s="1"/>
  <c r="P100" i="17"/>
  <c r="AP100" i="17" s="1"/>
  <c r="AQ100" i="17" s="1"/>
  <c r="P105" i="17"/>
  <c r="AP105" i="17" s="1"/>
  <c r="AQ105" i="17" s="1"/>
  <c r="AK101" i="26"/>
  <c r="AL101" i="26" s="1"/>
  <c r="AH101" i="26"/>
  <c r="AI101" i="26" s="1"/>
  <c r="AW101" i="32"/>
  <c r="AX101" i="32" s="1"/>
  <c r="AW101" i="34"/>
  <c r="AX101" i="34" s="1"/>
  <c r="AS99" i="17"/>
  <c r="AT99" i="17" s="1"/>
  <c r="AH101" i="32"/>
  <c r="AI101" i="32" s="1"/>
  <c r="AW101" i="26"/>
  <c r="AX101" i="26" s="1"/>
  <c r="AK101" i="32"/>
  <c r="AL101" i="32" s="1"/>
  <c r="AH100" i="33"/>
  <c r="AI100" i="33" s="1"/>
  <c r="AH100" i="26"/>
  <c r="AI100" i="26" s="1"/>
  <c r="AH100" i="32"/>
  <c r="AI100" i="32" s="1"/>
  <c r="AH100" i="34"/>
  <c r="AI100" i="34" s="1"/>
  <c r="AG99" i="15"/>
  <c r="AH99" i="15" s="1"/>
  <c r="BI101" i="32"/>
  <c r="AT101" i="26"/>
  <c r="AU101" i="26" s="1"/>
  <c r="AV101" i="14"/>
  <c r="AW101" i="14" s="1"/>
  <c r="AG99" i="16"/>
  <c r="AH99" i="16" s="1"/>
  <c r="AV99" i="16"/>
  <c r="AW99" i="16" s="1"/>
  <c r="AT101" i="34"/>
  <c r="AU101" i="34" s="1"/>
  <c r="AK100" i="34"/>
  <c r="AL100" i="34" s="1"/>
  <c r="AK100" i="32"/>
  <c r="AL100" i="32" s="1"/>
  <c r="AK100" i="26"/>
  <c r="AL100" i="26" s="1"/>
  <c r="AK100" i="33"/>
  <c r="AL100" i="33" s="1"/>
  <c r="T114" i="11"/>
  <c r="AW115" i="34" s="1"/>
  <c r="AX115" i="34" s="1"/>
  <c r="J114" i="11"/>
  <c r="AH115" i="32" s="1"/>
  <c r="AI115" i="32" s="1"/>
  <c r="R114" i="11"/>
  <c r="AT115" i="26" s="1"/>
  <c r="AU115" i="26" s="1"/>
  <c r="AH101" i="34"/>
  <c r="AI101" i="34" s="1"/>
  <c r="AK101" i="33"/>
  <c r="AL101" i="33" s="1"/>
  <c r="AT101" i="33"/>
  <c r="AU101" i="33" s="1"/>
  <c r="AJ101" i="14"/>
  <c r="AK101" i="14" s="1"/>
  <c r="AG99" i="17"/>
  <c r="AH99" i="17" s="1"/>
  <c r="AJ99" i="16"/>
  <c r="AK99" i="16" s="1"/>
  <c r="AW100" i="26"/>
  <c r="AX100" i="26" s="1"/>
  <c r="AW100" i="34"/>
  <c r="AX100" i="34" s="1"/>
  <c r="AW100" i="32"/>
  <c r="AX100" i="32" s="1"/>
  <c r="AW100" i="33"/>
  <c r="AX100" i="33" s="1"/>
  <c r="AG101" i="14"/>
  <c r="AH101" i="14" s="1"/>
  <c r="AJ99" i="17"/>
  <c r="AK99" i="17" s="1"/>
  <c r="AT100" i="34"/>
  <c r="AU100" i="34" s="1"/>
  <c r="AT100" i="26"/>
  <c r="AU100" i="26" s="1"/>
  <c r="AT100" i="32"/>
  <c r="AU100" i="32" s="1"/>
  <c r="AT100" i="33"/>
  <c r="AU100" i="33" s="1"/>
  <c r="AS99" i="15"/>
  <c r="AT99" i="15" s="1"/>
  <c r="AS99" i="16"/>
  <c r="AT99" i="16" s="1"/>
  <c r="AV99" i="17"/>
  <c r="AW99" i="17" s="1"/>
  <c r="AJ99" i="15"/>
  <c r="AK99" i="15" s="1"/>
  <c r="AH102" i="34"/>
  <c r="AI102" i="34" s="1"/>
  <c r="AH102" i="33"/>
  <c r="AI102" i="33" s="1"/>
  <c r="AH102" i="32"/>
  <c r="AI102" i="32" s="1"/>
  <c r="AH102" i="26"/>
  <c r="AI102" i="26" s="1"/>
  <c r="AK102" i="26"/>
  <c r="AL102" i="26" s="1"/>
  <c r="AK102" i="34"/>
  <c r="AL102" i="34" s="1"/>
  <c r="AK102" i="32"/>
  <c r="AL102" i="32" s="1"/>
  <c r="AK102" i="33"/>
  <c r="AL102" i="33" s="1"/>
  <c r="BC102" i="26"/>
  <c r="BD102" i="26" s="1"/>
  <c r="BC102" i="32"/>
  <c r="BD102" i="32" s="1"/>
  <c r="BC102" i="33"/>
  <c r="BD102" i="33" s="1"/>
  <c r="BC102" i="34"/>
  <c r="BD102" i="34" s="1"/>
  <c r="AW102" i="26"/>
  <c r="AX102" i="26" s="1"/>
  <c r="AW102" i="32"/>
  <c r="AX102" i="32" s="1"/>
  <c r="AW102" i="34"/>
  <c r="AX102" i="34" s="1"/>
  <c r="AW102" i="33"/>
  <c r="AX102" i="33" s="1"/>
  <c r="AT103" i="26"/>
  <c r="AU103" i="26" s="1"/>
  <c r="AT103" i="32"/>
  <c r="AU103" i="32" s="1"/>
  <c r="AT103" i="34"/>
  <c r="AU103" i="34" s="1"/>
  <c r="AT103" i="33"/>
  <c r="AU103" i="33" s="1"/>
  <c r="AE103" i="34"/>
  <c r="AE103" i="33"/>
  <c r="AE103" i="32"/>
  <c r="AE103" i="26"/>
  <c r="BF103" i="34"/>
  <c r="BG103" i="34" s="1"/>
  <c r="BF103" i="32"/>
  <c r="BG103" i="32" s="1"/>
  <c r="BF103" i="33"/>
  <c r="BG103" i="33" s="1"/>
  <c r="BF103" i="26"/>
  <c r="BG103" i="26" s="1"/>
  <c r="AZ103" i="34"/>
  <c r="AZ103" i="32"/>
  <c r="AZ103" i="33"/>
  <c r="AZ103" i="26"/>
  <c r="AQ103" i="34"/>
  <c r="AR103" i="34" s="1"/>
  <c r="AQ103" i="32"/>
  <c r="AR103" i="32" s="1"/>
  <c r="AQ103" i="26"/>
  <c r="AR103" i="26" s="1"/>
  <c r="AQ103" i="33"/>
  <c r="AR103" i="33" s="1"/>
  <c r="AN102" i="34"/>
  <c r="AO102" i="34" s="1"/>
  <c r="AN102" i="32"/>
  <c r="AO102" i="32" s="1"/>
  <c r="AN102" i="33"/>
  <c r="AO102" i="33" s="1"/>
  <c r="AN102" i="26"/>
  <c r="AO102" i="26" s="1"/>
  <c r="AT102" i="26"/>
  <c r="AU102" i="26" s="1"/>
  <c r="AT102" i="32"/>
  <c r="AU102" i="32" s="1"/>
  <c r="AT102" i="34"/>
  <c r="AU102" i="34" s="1"/>
  <c r="AT102" i="33"/>
  <c r="AU102" i="33" s="1"/>
  <c r="AE102" i="32"/>
  <c r="AE102" i="34"/>
  <c r="AE102" i="33"/>
  <c r="AE102" i="26"/>
  <c r="BF102" i="33"/>
  <c r="BG102" i="33" s="1"/>
  <c r="BF102" i="34"/>
  <c r="BG102" i="34" s="1"/>
  <c r="BF102" i="32"/>
  <c r="BG102" i="32" s="1"/>
  <c r="BF102" i="26"/>
  <c r="BG102" i="26" s="1"/>
  <c r="AZ102" i="32"/>
  <c r="AZ102" i="34"/>
  <c r="AZ102" i="33"/>
  <c r="AZ102" i="26"/>
  <c r="AQ102" i="32"/>
  <c r="AR102" i="32" s="1"/>
  <c r="AQ102" i="26"/>
  <c r="AR102" i="26" s="1"/>
  <c r="AQ102" i="33"/>
  <c r="AR102" i="33" s="1"/>
  <c r="AQ102" i="34"/>
  <c r="AR102" i="34" s="1"/>
  <c r="AH103" i="32"/>
  <c r="AI103" i="32" s="1"/>
  <c r="AH103" i="34"/>
  <c r="AI103" i="34" s="1"/>
  <c r="AH103" i="33"/>
  <c r="AI103" i="33" s="1"/>
  <c r="AH103" i="26"/>
  <c r="AI103" i="26" s="1"/>
  <c r="AK103" i="34"/>
  <c r="AL103" i="34" s="1"/>
  <c r="AK103" i="32"/>
  <c r="AL103" i="32" s="1"/>
  <c r="AK103" i="33"/>
  <c r="AL103" i="33" s="1"/>
  <c r="AK103" i="26"/>
  <c r="AL103" i="26" s="1"/>
  <c r="BC103" i="34"/>
  <c r="BD103" i="34" s="1"/>
  <c r="BC103" i="32"/>
  <c r="BD103" i="32" s="1"/>
  <c r="BC103" i="33"/>
  <c r="BD103" i="33" s="1"/>
  <c r="BC103" i="26"/>
  <c r="BD103" i="26" s="1"/>
  <c r="AW103" i="34"/>
  <c r="AX103" i="34" s="1"/>
  <c r="AW103" i="32"/>
  <c r="AX103" i="32" s="1"/>
  <c r="AW103" i="33"/>
  <c r="AX103" i="33" s="1"/>
  <c r="AW103" i="26"/>
  <c r="AX103" i="26" s="1"/>
  <c r="AN103" i="34"/>
  <c r="AO103" i="34" s="1"/>
  <c r="AN103" i="32"/>
  <c r="AO103" i="32" s="1"/>
  <c r="AN103" i="33"/>
  <c r="AO103" i="33" s="1"/>
  <c r="AN103" i="26"/>
  <c r="AO103" i="26" s="1"/>
  <c r="H102" i="16"/>
  <c r="AD102" i="16" s="1"/>
  <c r="AE102" i="16" s="1"/>
  <c r="P102" i="16"/>
  <c r="AP102" i="16" s="1"/>
  <c r="AQ102" i="16" s="1"/>
  <c r="V104" i="14"/>
  <c r="AY104" i="14" s="1"/>
  <c r="AZ104" i="14" s="1"/>
  <c r="L102" i="15"/>
  <c r="AJ102" i="15" s="1"/>
  <c r="AK102" i="15" s="1"/>
  <c r="AB102" i="16"/>
  <c r="R104" i="14"/>
  <c r="AS104" i="14" s="1"/>
  <c r="AT104" i="14" s="1"/>
  <c r="T104" i="14"/>
  <c r="AV104" i="14" s="1"/>
  <c r="AW104" i="14" s="1"/>
  <c r="J102" i="15"/>
  <c r="AG102" i="15" s="1"/>
  <c r="AH102" i="15" s="1"/>
  <c r="H102" i="15"/>
  <c r="AD102" i="15" s="1"/>
  <c r="AE102" i="15" s="1"/>
  <c r="R102" i="17"/>
  <c r="AS102" i="17" s="1"/>
  <c r="AT102" i="17" s="1"/>
  <c r="J102" i="17"/>
  <c r="AG102" i="17" s="1"/>
  <c r="AH102" i="17" s="1"/>
  <c r="X104" i="14"/>
  <c r="BB104" i="14" s="1"/>
  <c r="BC104" i="14" s="1"/>
  <c r="T102" i="15"/>
  <c r="AV102" i="15" s="1"/>
  <c r="AW102" i="15" s="1"/>
  <c r="V102" i="17"/>
  <c r="AY102" i="17" s="1"/>
  <c r="AZ102" i="17" s="1"/>
  <c r="V102" i="16"/>
  <c r="AY102" i="16" s="1"/>
  <c r="AZ102" i="16" s="1"/>
  <c r="Z104" i="14"/>
  <c r="P102" i="15"/>
  <c r="AP102" i="15" s="1"/>
  <c r="AQ102" i="15" s="1"/>
  <c r="H102" i="17"/>
  <c r="AD102" i="17" s="1"/>
  <c r="AE102" i="17" s="1"/>
  <c r="X102" i="15"/>
  <c r="BB102" i="15" s="1"/>
  <c r="BC102" i="15" s="1"/>
  <c r="N102" i="15"/>
  <c r="AM102" i="15" s="1"/>
  <c r="AN102" i="15" s="1"/>
  <c r="AB102" i="17"/>
  <c r="X102" i="17"/>
  <c r="BB102" i="17" s="1"/>
  <c r="BC102" i="17" s="1"/>
  <c r="T102" i="17"/>
  <c r="AV102" i="17" s="1"/>
  <c r="AW102" i="17" s="1"/>
  <c r="P102" i="17"/>
  <c r="AP102" i="17" s="1"/>
  <c r="AQ102" i="17" s="1"/>
  <c r="Z102" i="16"/>
  <c r="R102" i="16"/>
  <c r="AS102" i="16" s="1"/>
  <c r="AT102" i="16" s="1"/>
  <c r="N104" i="14"/>
  <c r="AM104" i="14" s="1"/>
  <c r="AN104" i="14" s="1"/>
  <c r="AB102" i="15"/>
  <c r="Z102" i="17"/>
  <c r="BE102" i="17" s="1"/>
  <c r="BF102" i="17" s="1"/>
  <c r="X102" i="16"/>
  <c r="BB102" i="16" s="1"/>
  <c r="BC102" i="16" s="1"/>
  <c r="T102" i="16"/>
  <c r="AV102" i="16" s="1"/>
  <c r="AW102" i="16" s="1"/>
  <c r="N102" i="16"/>
  <c r="AM102" i="16" s="1"/>
  <c r="AN102" i="16" s="1"/>
  <c r="J104" i="14"/>
  <c r="AG104" i="14" s="1"/>
  <c r="AH104" i="14" s="1"/>
  <c r="H104" i="14"/>
  <c r="AD104" i="14" s="1"/>
  <c r="J102" i="16"/>
  <c r="AG102" i="16" s="1"/>
  <c r="AH102" i="16" s="1"/>
  <c r="L102" i="16"/>
  <c r="AJ102" i="16" s="1"/>
  <c r="AK102" i="16" s="1"/>
  <c r="AB104" i="14"/>
  <c r="P104" i="14"/>
  <c r="AP104" i="14" s="1"/>
  <c r="AQ104" i="14" s="1"/>
  <c r="L104" i="14"/>
  <c r="AJ104" i="14" s="1"/>
  <c r="AK104" i="14" s="1"/>
  <c r="V102" i="15"/>
  <c r="AY102" i="15" s="1"/>
  <c r="Z102" i="15"/>
  <c r="BE102" i="15" s="1"/>
  <c r="BF102" i="15" s="1"/>
  <c r="R102" i="15"/>
  <c r="AS102" i="15" s="1"/>
  <c r="AT102" i="15" s="1"/>
  <c r="L102" i="17"/>
  <c r="AJ102" i="17" s="1"/>
  <c r="AK102" i="17" s="1"/>
  <c r="N102" i="17"/>
  <c r="AM102" i="17" s="1"/>
  <c r="AN102" i="17" s="1"/>
  <c r="H114" i="11"/>
  <c r="Z114" i="11"/>
  <c r="L114" i="11"/>
  <c r="X114" i="11"/>
  <c r="V114" i="11"/>
  <c r="P114" i="11"/>
  <c r="V101" i="17"/>
  <c r="Z101" i="17"/>
  <c r="BE101" i="17" s="1"/>
  <c r="BF101" i="17" s="1"/>
  <c r="H101" i="17"/>
  <c r="X101" i="17"/>
  <c r="BB101" i="17" s="1"/>
  <c r="BC101" i="17" s="1"/>
  <c r="T101" i="17"/>
  <c r="P101" i="17"/>
  <c r="AP101" i="17" s="1"/>
  <c r="AQ101" i="17" s="1"/>
  <c r="N101" i="17"/>
  <c r="AM101" i="17" s="1"/>
  <c r="AN101" i="17" s="1"/>
  <c r="L101" i="17"/>
  <c r="AJ101" i="17" s="1"/>
  <c r="AK101" i="17" s="1"/>
  <c r="R101" i="17"/>
  <c r="J101" i="17"/>
  <c r="AG101" i="17" s="1"/>
  <c r="AH101" i="17" s="1"/>
  <c r="J101" i="16"/>
  <c r="AG101" i="16" s="1"/>
  <c r="AH101" i="16" s="1"/>
  <c r="H101" i="16"/>
  <c r="AD101" i="16" s="1"/>
  <c r="AE101" i="16" s="1"/>
  <c r="P101" i="16"/>
  <c r="AP101" i="16" s="1"/>
  <c r="AQ101" i="16" s="1"/>
  <c r="Z101" i="16"/>
  <c r="BE101" i="16" s="1"/>
  <c r="BF101" i="16" s="1"/>
  <c r="V101" i="16"/>
  <c r="AY101" i="16" s="1"/>
  <c r="AZ101" i="16" s="1"/>
  <c r="R101" i="16"/>
  <c r="AS101" i="16" s="1"/>
  <c r="AT101" i="16" s="1"/>
  <c r="L101" i="16"/>
  <c r="AJ101" i="16" s="1"/>
  <c r="AK101" i="16" s="1"/>
  <c r="X101" i="16"/>
  <c r="BB101" i="16" s="1"/>
  <c r="BC101" i="16" s="1"/>
  <c r="T101" i="16"/>
  <c r="AV101" i="16" s="1"/>
  <c r="AW101" i="16" s="1"/>
  <c r="N101" i="16"/>
  <c r="X101" i="15"/>
  <c r="BB101" i="15" s="1"/>
  <c r="BC101" i="15" s="1"/>
  <c r="V101" i="15"/>
  <c r="AY101" i="15" s="1"/>
  <c r="AZ101" i="15" s="1"/>
  <c r="Z101" i="15"/>
  <c r="BE101" i="15" s="1"/>
  <c r="BF101" i="15" s="1"/>
  <c r="R101" i="15"/>
  <c r="AS101" i="15" s="1"/>
  <c r="AT101" i="15" s="1"/>
  <c r="J101" i="15"/>
  <c r="AG101" i="15" s="1"/>
  <c r="AH101" i="15" s="1"/>
  <c r="H101" i="15"/>
  <c r="AD101" i="15" s="1"/>
  <c r="AE101" i="15" s="1"/>
  <c r="L101" i="15"/>
  <c r="AJ101" i="15" s="1"/>
  <c r="AK101" i="15" s="1"/>
  <c r="N101" i="15"/>
  <c r="AM101" i="15" s="1"/>
  <c r="AN101" i="15" s="1"/>
  <c r="T101" i="15"/>
  <c r="AV101" i="15" s="1"/>
  <c r="AW101" i="15" s="1"/>
  <c r="P101" i="15"/>
  <c r="AP101" i="15" s="1"/>
  <c r="AQ101" i="15" s="1"/>
  <c r="X103" i="14"/>
  <c r="BB103" i="14" s="1"/>
  <c r="BC103" i="14" s="1"/>
  <c r="Z103" i="14"/>
  <c r="BE103" i="14" s="1"/>
  <c r="BF103" i="14" s="1"/>
  <c r="J103" i="14"/>
  <c r="AG103" i="14" s="1"/>
  <c r="AH103" i="14" s="1"/>
  <c r="H103" i="14"/>
  <c r="P103" i="14"/>
  <c r="AP103" i="14" s="1"/>
  <c r="AQ103" i="14" s="1"/>
  <c r="L103" i="14"/>
  <c r="R103" i="14"/>
  <c r="AS103" i="14" s="1"/>
  <c r="AT103" i="14" s="1"/>
  <c r="V103" i="14"/>
  <c r="AY103" i="14" s="1"/>
  <c r="T103" i="14"/>
  <c r="N103" i="14"/>
  <c r="AN14" i="17"/>
  <c r="AN14" i="16"/>
  <c r="AN14" i="15"/>
  <c r="AB101" i="15"/>
  <c r="BG14" i="15"/>
  <c r="BH14" i="15"/>
  <c r="AB103" i="14"/>
  <c r="BG14" i="14"/>
  <c r="BH14" i="14"/>
  <c r="AN14" i="14"/>
  <c r="BH14" i="17"/>
  <c r="BG14" i="17"/>
  <c r="AB101" i="17"/>
  <c r="AB101" i="16"/>
  <c r="BH14" i="16"/>
  <c r="BG14" i="16"/>
  <c r="N114" i="11"/>
  <c r="O69" i="7"/>
  <c r="O70" i="7" s="1"/>
  <c r="P72" i="7"/>
  <c r="P73" i="7" s="1"/>
  <c r="P69" i="7"/>
  <c r="P70" i="7" s="1"/>
  <c r="O72" i="7"/>
  <c r="O74" i="7" s="1"/>
  <c r="BG100" i="17" l="1"/>
  <c r="BG100" i="15"/>
  <c r="BH102" i="14"/>
  <c r="BH100" i="17"/>
  <c r="BG102" i="14"/>
  <c r="BG100" i="16"/>
  <c r="BH100" i="15"/>
  <c r="R114" i="17"/>
  <c r="AS114" i="17" s="1"/>
  <c r="AT114" i="17" s="1"/>
  <c r="T116" i="14"/>
  <c r="BA101" i="34"/>
  <c r="BH100" i="16"/>
  <c r="BI101" i="26"/>
  <c r="BI101" i="34"/>
  <c r="AF101" i="34"/>
  <c r="AW115" i="33"/>
  <c r="AX115" i="33" s="1"/>
  <c r="BA101" i="26"/>
  <c r="BH101" i="33"/>
  <c r="AT115" i="34"/>
  <c r="AU115" i="34" s="1"/>
  <c r="AT115" i="32"/>
  <c r="AU115" i="32" s="1"/>
  <c r="AT115" i="33"/>
  <c r="AU115" i="33" s="1"/>
  <c r="AH115" i="34"/>
  <c r="AI115" i="34" s="1"/>
  <c r="AH115" i="33"/>
  <c r="AI115" i="33" s="1"/>
  <c r="V114" i="17"/>
  <c r="AY114" i="17" s="1"/>
  <c r="AZ114" i="17" s="1"/>
  <c r="AH115" i="26"/>
  <c r="AI115" i="26" s="1"/>
  <c r="BG105" i="16"/>
  <c r="BH105" i="16"/>
  <c r="BI106" i="26"/>
  <c r="AF106" i="26"/>
  <c r="BH105" i="15"/>
  <c r="BG105" i="15"/>
  <c r="BG107" i="14"/>
  <c r="BA106" i="26"/>
  <c r="BH106" i="26"/>
  <c r="AF106" i="34"/>
  <c r="BI106" i="34"/>
  <c r="BH107" i="14"/>
  <c r="BA106" i="33"/>
  <c r="BH106" i="33"/>
  <c r="BG105" i="17"/>
  <c r="BH105" i="17"/>
  <c r="AF106" i="33"/>
  <c r="BI106" i="33"/>
  <c r="BA106" i="32"/>
  <c r="BH106" i="32"/>
  <c r="AF106" i="32"/>
  <c r="BI106" i="32"/>
  <c r="BA106" i="34"/>
  <c r="BH106" i="34"/>
  <c r="Z114" i="16"/>
  <c r="BE114" i="16" s="1"/>
  <c r="BF114" i="16" s="1"/>
  <c r="BE102" i="16"/>
  <c r="BF102" i="16" s="1"/>
  <c r="BH102" i="15"/>
  <c r="AW115" i="26"/>
  <c r="AX115" i="26" s="1"/>
  <c r="AV116" i="14"/>
  <c r="AW116" i="14" s="1"/>
  <c r="X114" i="17"/>
  <c r="BB114" i="17" s="1"/>
  <c r="BC114" i="17" s="1"/>
  <c r="AW115" i="32"/>
  <c r="AX115" i="32" s="1"/>
  <c r="R114" i="16"/>
  <c r="AS114" i="16" s="1"/>
  <c r="AT114" i="16" s="1"/>
  <c r="H114" i="16"/>
  <c r="AD114" i="16" s="1"/>
  <c r="AE114" i="16" s="1"/>
  <c r="BC115" i="34"/>
  <c r="BD115" i="34" s="1"/>
  <c r="BC115" i="33"/>
  <c r="BD115" i="33" s="1"/>
  <c r="BC115" i="32"/>
  <c r="BD115" i="32" s="1"/>
  <c r="BC115" i="26"/>
  <c r="BD115" i="26" s="1"/>
  <c r="BA102" i="26"/>
  <c r="BH102" i="26"/>
  <c r="AF102" i="26"/>
  <c r="BI102" i="26"/>
  <c r="BA103" i="26"/>
  <c r="BH103" i="26"/>
  <c r="AF103" i="26"/>
  <c r="BI103" i="26"/>
  <c r="AN115" i="33"/>
  <c r="AO115" i="33" s="1"/>
  <c r="AN115" i="34"/>
  <c r="AO115" i="34" s="1"/>
  <c r="AN115" i="32"/>
  <c r="AO115" i="32" s="1"/>
  <c r="AN115" i="26"/>
  <c r="AO115" i="26" s="1"/>
  <c r="AQ115" i="34"/>
  <c r="AR115" i="34" s="1"/>
  <c r="AQ115" i="32"/>
  <c r="AR115" i="32" s="1"/>
  <c r="AQ115" i="33"/>
  <c r="AR115" i="33" s="1"/>
  <c r="AQ115" i="26"/>
  <c r="AR115" i="26" s="1"/>
  <c r="AK115" i="33"/>
  <c r="AL115" i="33" s="1"/>
  <c r="AK115" i="32"/>
  <c r="AL115" i="32" s="1"/>
  <c r="AK115" i="26"/>
  <c r="AL115" i="26" s="1"/>
  <c r="AK115" i="34"/>
  <c r="AL115" i="34" s="1"/>
  <c r="BA102" i="33"/>
  <c r="BH102" i="33"/>
  <c r="AF102" i="33"/>
  <c r="BI102" i="33"/>
  <c r="BA103" i="33"/>
  <c r="BH103" i="33"/>
  <c r="AF103" i="32"/>
  <c r="BI103" i="32"/>
  <c r="AZ115" i="33"/>
  <c r="AZ115" i="34"/>
  <c r="AZ115" i="32"/>
  <c r="AZ115" i="26"/>
  <c r="BF115" i="26"/>
  <c r="BG115" i="26" s="1"/>
  <c r="BF115" i="33"/>
  <c r="BG115" i="33" s="1"/>
  <c r="BF115" i="34"/>
  <c r="BG115" i="34" s="1"/>
  <c r="BF115" i="32"/>
  <c r="BG115" i="32" s="1"/>
  <c r="BA102" i="34"/>
  <c r="BH102" i="34"/>
  <c r="AF102" i="34"/>
  <c r="BI102" i="34"/>
  <c r="BA103" i="32"/>
  <c r="BH103" i="32"/>
  <c r="AF103" i="33"/>
  <c r="BI103" i="33"/>
  <c r="AE115" i="32"/>
  <c r="AE115" i="33"/>
  <c r="AE115" i="34"/>
  <c r="AE115" i="26"/>
  <c r="BA102" i="32"/>
  <c r="BH102" i="32"/>
  <c r="AF102" i="32"/>
  <c r="BI102" i="32"/>
  <c r="BA103" i="34"/>
  <c r="BH103" i="34"/>
  <c r="AF103" i="34"/>
  <c r="BI103" i="34"/>
  <c r="BG104" i="14"/>
  <c r="Z114" i="17"/>
  <c r="BE114" i="17" s="1"/>
  <c r="BF114" i="17" s="1"/>
  <c r="J114" i="16"/>
  <c r="AG114" i="16" s="1"/>
  <c r="AH114" i="16" s="1"/>
  <c r="BH102" i="17"/>
  <c r="T114" i="17"/>
  <c r="AV114" i="17" s="1"/>
  <c r="AW114" i="17" s="1"/>
  <c r="J116" i="14"/>
  <c r="AG116" i="14" s="1"/>
  <c r="AH116" i="14" s="1"/>
  <c r="N114" i="15"/>
  <c r="AM114" i="15" s="1"/>
  <c r="AN114" i="15" s="1"/>
  <c r="N116" i="14"/>
  <c r="AM116" i="14" s="1"/>
  <c r="AN116" i="14" s="1"/>
  <c r="L116" i="14"/>
  <c r="AJ116" i="14" s="1"/>
  <c r="AK116" i="14" s="1"/>
  <c r="L114" i="17"/>
  <c r="AJ114" i="17" s="1"/>
  <c r="AK114" i="17" s="1"/>
  <c r="Z116" i="14"/>
  <c r="BE116" i="14" s="1"/>
  <c r="BF116" i="14" s="1"/>
  <c r="BG102" i="16"/>
  <c r="AZ102" i="15"/>
  <c r="BG102" i="15"/>
  <c r="AE104" i="14"/>
  <c r="BH104" i="14"/>
  <c r="N114" i="16"/>
  <c r="AM114" i="16" s="1"/>
  <c r="AN114" i="16" s="1"/>
  <c r="BE104" i="14"/>
  <c r="BF104" i="14" s="1"/>
  <c r="AJ103" i="14"/>
  <c r="AK103" i="14" s="1"/>
  <c r="L114" i="16"/>
  <c r="AJ114" i="16" s="1"/>
  <c r="AK114" i="16" s="1"/>
  <c r="V114" i="15"/>
  <c r="AY114" i="15" s="1"/>
  <c r="AZ114" i="15" s="1"/>
  <c r="AV101" i="17"/>
  <c r="AW101" i="17" s="1"/>
  <c r="N114" i="17"/>
  <c r="AM114" i="17" s="1"/>
  <c r="AN114" i="17" s="1"/>
  <c r="P114" i="16"/>
  <c r="AP114" i="16" s="1"/>
  <c r="AQ114" i="16" s="1"/>
  <c r="H116" i="14"/>
  <c r="AD116" i="14" s="1"/>
  <c r="AE116" i="14" s="1"/>
  <c r="X114" i="16"/>
  <c r="BB114" i="16" s="1"/>
  <c r="BC114" i="16" s="1"/>
  <c r="R114" i="15"/>
  <c r="AS114" i="15" s="1"/>
  <c r="AT114" i="15" s="1"/>
  <c r="BH102" i="16"/>
  <c r="BG102" i="17"/>
  <c r="X116" i="14"/>
  <c r="BB116" i="14" s="1"/>
  <c r="BC116" i="14" s="1"/>
  <c r="R116" i="14"/>
  <c r="AS116" i="14" s="1"/>
  <c r="AT116" i="14" s="1"/>
  <c r="AD103" i="14"/>
  <c r="AE103" i="14" s="1"/>
  <c r="J114" i="15"/>
  <c r="AG114" i="15" s="1"/>
  <c r="AH114" i="15" s="1"/>
  <c r="AY101" i="17"/>
  <c r="AZ101" i="17" s="1"/>
  <c r="AS101" i="17"/>
  <c r="AT101" i="17" s="1"/>
  <c r="J114" i="17"/>
  <c r="AG114" i="17" s="1"/>
  <c r="AH114" i="17" s="1"/>
  <c r="P114" i="17"/>
  <c r="AP114" i="17" s="1"/>
  <c r="AQ114" i="17" s="1"/>
  <c r="T114" i="16"/>
  <c r="AV114" i="16" s="1"/>
  <c r="AW114" i="16" s="1"/>
  <c r="V114" i="16"/>
  <c r="AY114" i="16" s="1"/>
  <c r="AZ114" i="16" s="1"/>
  <c r="AM101" i="16"/>
  <c r="AN101" i="16" s="1"/>
  <c r="P114" i="15"/>
  <c r="AP114" i="15" s="1"/>
  <c r="AQ114" i="15" s="1"/>
  <c r="H114" i="15"/>
  <c r="AD114" i="15" s="1"/>
  <c r="AE114" i="15" s="1"/>
  <c r="X114" i="15"/>
  <c r="BB114" i="15" s="1"/>
  <c r="BC114" i="15" s="1"/>
  <c r="L114" i="15"/>
  <c r="AJ114" i="15" s="1"/>
  <c r="AK114" i="15" s="1"/>
  <c r="T114" i="15"/>
  <c r="AV114" i="15" s="1"/>
  <c r="AW114" i="15" s="1"/>
  <c r="Z114" i="15"/>
  <c r="BE114" i="15" s="1"/>
  <c r="BF114" i="15" s="1"/>
  <c r="AV103" i="14"/>
  <c r="AW103" i="14" s="1"/>
  <c r="H114" i="17"/>
  <c r="AD114" i="17" s="1"/>
  <c r="AE114" i="17" s="1"/>
  <c r="AD101" i="17"/>
  <c r="AE101" i="17" s="1"/>
  <c r="V116" i="14"/>
  <c r="AY116" i="14" s="1"/>
  <c r="AZ116" i="14" s="1"/>
  <c r="AM103" i="14"/>
  <c r="AN103" i="14" s="1"/>
  <c r="P116" i="14"/>
  <c r="AP116" i="14" s="1"/>
  <c r="AQ116" i="14" s="1"/>
  <c r="AB114" i="17"/>
  <c r="BG101" i="15"/>
  <c r="BH101" i="15"/>
  <c r="AB114" i="15"/>
  <c r="BG103" i="14"/>
  <c r="AZ103" i="14"/>
  <c r="BH101" i="16"/>
  <c r="BG101" i="16"/>
  <c r="AB114" i="16"/>
  <c r="AB116" i="14"/>
  <c r="O71" i="7"/>
  <c r="P71" i="7"/>
  <c r="P74" i="7"/>
  <c r="O73" i="7"/>
  <c r="BG101" i="17" l="1"/>
  <c r="AF115" i="26"/>
  <c r="BI115" i="26"/>
  <c r="BA115" i="26"/>
  <c r="BH115" i="26"/>
  <c r="AF115" i="34"/>
  <c r="BI115" i="34"/>
  <c r="BA115" i="32"/>
  <c r="BH115" i="32"/>
  <c r="AF115" i="33"/>
  <c r="BI115" i="33"/>
  <c r="BA115" i="34"/>
  <c r="BH115" i="34"/>
  <c r="AF115" i="32"/>
  <c r="BI115" i="32"/>
  <c r="BA115" i="33"/>
  <c r="BH115" i="33"/>
  <c r="BH103" i="14"/>
  <c r="BH101" i="17"/>
  <c r="BG114" i="16"/>
  <c r="BH114" i="16"/>
  <c r="BH114" i="15"/>
  <c r="BG114" i="15"/>
  <c r="BH114" i="17"/>
  <c r="BG114" i="17"/>
  <c r="BG116" i="14"/>
  <c r="BH116" i="14"/>
  <c r="O75" i="7"/>
  <c r="O77" i="7" s="1"/>
  <c r="P75" i="7"/>
  <c r="P76" i="7" s="1"/>
  <c r="O76" i="7" l="1"/>
  <c r="P77" i="7"/>
  <c r="K28" i="10" l="1"/>
  <c r="K29" i="10"/>
  <c r="K50" i="10"/>
  <c r="K51" i="10"/>
  <c r="AG57" i="9"/>
  <c r="AG58" i="9" s="1"/>
  <c r="R69" i="9"/>
  <c r="R70" i="9" s="1"/>
  <c r="H96" i="9"/>
  <c r="H98" i="9" s="1"/>
  <c r="P93" i="9"/>
  <c r="G96" i="9"/>
  <c r="U48" i="9"/>
  <c r="U49" i="9" s="1"/>
  <c r="O75" i="9"/>
  <c r="AF48" i="9"/>
  <c r="AF50" i="9" s="1"/>
  <c r="G57" i="9"/>
  <c r="G59" i="9" s="1"/>
  <c r="S96" i="9"/>
  <c r="Y54" i="9"/>
  <c r="Y55" i="9" s="1"/>
  <c r="G90" i="9"/>
  <c r="G91" i="9" s="1"/>
  <c r="AB57" i="9"/>
  <c r="AB58" i="9" s="1"/>
  <c r="W90" i="9"/>
  <c r="W92" i="9" s="1"/>
  <c r="AA66" i="9"/>
  <c r="AA67" i="9" s="1"/>
  <c r="AA68" i="9" s="1"/>
  <c r="R93" i="9"/>
  <c r="M75" i="9"/>
  <c r="M76" i="9" s="1"/>
  <c r="R90" i="9"/>
  <c r="R92" i="9" s="1"/>
  <c r="L75" i="9"/>
  <c r="L76" i="9" s="1"/>
  <c r="P69" i="9"/>
  <c r="P70" i="9" s="1"/>
  <c r="U75" i="9"/>
  <c r="AB48" i="9"/>
  <c r="Y96" i="9"/>
  <c r="Y98" i="9" s="1"/>
  <c r="AA75" i="9"/>
  <c r="AA93" i="9"/>
  <c r="AA95" i="9" s="1"/>
  <c r="AE54" i="9"/>
  <c r="AE55" i="9" s="1"/>
  <c r="AA96" i="9"/>
  <c r="AA97" i="9" s="1"/>
  <c r="AB90" i="9"/>
  <c r="AB92" i="9" s="1"/>
  <c r="M54" i="9"/>
  <c r="M56" i="9" s="1"/>
  <c r="F93" i="9"/>
  <c r="AB96" i="9"/>
  <c r="U60" i="9"/>
  <c r="U61" i="9" s="1"/>
  <c r="AD90" i="9"/>
  <c r="AE69" i="9"/>
  <c r="AE70" i="9" s="1"/>
  <c r="U93" i="9"/>
  <c r="U95" i="9" s="1"/>
  <c r="K96" i="9"/>
  <c r="K98" i="9" s="1"/>
  <c r="X57" i="9"/>
  <c r="X59" i="9" s="1"/>
  <c r="S51" i="9"/>
  <c r="P51" i="9"/>
  <c r="P52" i="9" s="1"/>
  <c r="Q93" i="9"/>
  <c r="AE63" i="9"/>
  <c r="AE65" i="9" s="1"/>
  <c r="X60" i="9"/>
  <c r="P57" i="9"/>
  <c r="AB75" i="9"/>
  <c r="AB76" i="9" s="1"/>
  <c r="AA57" i="9"/>
  <c r="AA59" i="9" s="1"/>
  <c r="U72" i="9"/>
  <c r="AB63" i="9"/>
  <c r="AB64" i="9" s="1"/>
  <c r="V51" i="9"/>
  <c r="L90" i="9"/>
  <c r="L92" i="9" s="1"/>
  <c r="AD63" i="9"/>
  <c r="AD64" i="9" s="1"/>
  <c r="AD51" i="9"/>
  <c r="AD53" i="9" s="1"/>
  <c r="R51" i="9"/>
  <c r="R53" i="9" s="1"/>
  <c r="P90" i="9"/>
  <c r="P92" i="9" s="1"/>
  <c r="P54" i="9"/>
  <c r="AG66" i="9"/>
  <c r="AG67" i="9" s="1"/>
  <c r="AG68" i="9" s="1"/>
  <c r="AF96" i="9"/>
  <c r="AA54" i="9"/>
  <c r="AA55" i="9" s="1"/>
  <c r="J51" i="9"/>
  <c r="AA69" i="9"/>
  <c r="AA71" i="9" s="1"/>
  <c r="J90" i="9"/>
  <c r="J92" i="9" s="1"/>
  <c r="X51" i="9"/>
  <c r="X52" i="9" s="1"/>
  <c r="X75" i="9"/>
  <c r="X77" i="9" s="1"/>
  <c r="L96" i="9"/>
  <c r="L98" i="9" s="1"/>
  <c r="AA60" i="9"/>
  <c r="AA61" i="9" s="1"/>
  <c r="V96" i="9"/>
  <c r="AD54" i="9"/>
  <c r="V63" i="9"/>
  <c r="AF63" i="9"/>
  <c r="AF65" i="9" s="1"/>
  <c r="Q96" i="9"/>
  <c r="I96" i="9"/>
  <c r="I97" i="9" s="1"/>
  <c r="I75" i="9"/>
  <c r="I77" i="9" s="1"/>
  <c r="G72" i="9"/>
  <c r="R96" i="9"/>
  <c r="R97" i="9" s="1"/>
  <c r="AH51" i="9"/>
  <c r="M90" i="9"/>
  <c r="M92" i="9" s="1"/>
  <c r="M93" i="9"/>
  <c r="M94" i="9" s="1"/>
  <c r="I90" i="9"/>
  <c r="I92" i="9" s="1"/>
  <c r="S90" i="9"/>
  <c r="S72" i="9"/>
  <c r="S73" i="9" s="1"/>
  <c r="AA90" i="9"/>
  <c r="AA91" i="9" s="1"/>
  <c r="J72" i="9"/>
  <c r="AD69" i="9"/>
  <c r="AD75" i="9"/>
  <c r="AD77" i="9" s="1"/>
  <c r="J55" i="9"/>
  <c r="J54" i="9"/>
  <c r="J56" i="9"/>
  <c r="Y95" i="9"/>
  <c r="Y93" i="9"/>
  <c r="Y94" i="9" s="1"/>
  <c r="AE51" i="9"/>
  <c r="U90" i="9"/>
  <c r="N96" i="9"/>
  <c r="N98" i="9" s="1"/>
  <c r="AH63" i="9"/>
  <c r="AH65" i="9" s="1"/>
  <c r="F75" i="9"/>
  <c r="AF72" i="9"/>
  <c r="AF60" i="9"/>
  <c r="AF62" i="9" s="1"/>
  <c r="T96" i="9"/>
  <c r="T97" i="9" s="1"/>
  <c r="U54" i="9"/>
  <c r="U56" i="9" s="1"/>
  <c r="AE60" i="9"/>
  <c r="AE62" i="9" s="1"/>
  <c r="P60" i="9"/>
  <c r="P61" i="9" s="1"/>
  <c r="AE72" i="9"/>
  <c r="AE74" i="9" s="1"/>
  <c r="X54" i="9"/>
  <c r="R72" i="9"/>
  <c r="J57" i="9"/>
  <c r="AF69" i="9"/>
  <c r="V54" i="9"/>
  <c r="V56" i="9" s="1"/>
  <c r="AH57" i="9"/>
  <c r="AH59" i="9" s="1"/>
  <c r="R75" i="9"/>
  <c r="R76" i="9" s="1"/>
  <c r="O96" i="9"/>
  <c r="Y72" i="9"/>
  <c r="Y74" i="9" s="1"/>
  <c r="AD96" i="9"/>
  <c r="AD97" i="9" s="1"/>
  <c r="AH60" i="9"/>
  <c r="AH61" i="9" s="1"/>
  <c r="I93" i="9"/>
  <c r="I94" i="9" s="1"/>
  <c r="Y48" i="9"/>
  <c r="Y50" i="9" s="1"/>
  <c r="F90" i="9"/>
  <c r="AE48" i="9"/>
  <c r="AE49" i="9" s="1"/>
  <c r="Y57" i="9"/>
  <c r="Y59" i="9" s="1"/>
  <c r="AA72" i="9"/>
  <c r="AA74" i="9" s="1"/>
  <c r="O93" i="9"/>
  <c r="O94" i="9" s="1"/>
  <c r="G51" i="9"/>
  <c r="G53" i="9" s="1"/>
  <c r="P63" i="9"/>
  <c r="P65" i="9" s="1"/>
  <c r="V66" i="9"/>
  <c r="V67" i="9" s="1"/>
  <c r="V68" i="9" s="1"/>
  <c r="AF54" i="9"/>
  <c r="AF55" i="9" s="1"/>
  <c r="J69" i="9"/>
  <c r="Y75" i="9"/>
  <c r="Y77" i="9" s="1"/>
  <c r="U63" i="9"/>
  <c r="U64" i="9" s="1"/>
  <c r="G69" i="9"/>
  <c r="G71" i="9" s="1"/>
  <c r="P75" i="9"/>
  <c r="P76" i="9" s="1"/>
  <c r="L93" i="9"/>
  <c r="L95" i="9" s="1"/>
  <c r="X65" i="9"/>
  <c r="X63" i="9"/>
  <c r="X64" i="9" s="1"/>
  <c r="J75" i="9"/>
  <c r="V72" i="9"/>
  <c r="V73" i="9" s="1"/>
  <c r="M63" i="9"/>
  <c r="V93" i="9"/>
  <c r="V95" i="9" s="1"/>
  <c r="M96" i="9"/>
  <c r="M97" i="9" s="1"/>
  <c r="P48" i="9"/>
  <c r="P49" i="9" s="1"/>
  <c r="AB72" i="9"/>
  <c r="X96" i="9"/>
  <c r="X90" i="9"/>
  <c r="X92" i="9" s="1"/>
  <c r="T90" i="9"/>
  <c r="AF93" i="9"/>
  <c r="AF95" i="9" s="1"/>
  <c r="M69" i="9"/>
  <c r="M70" i="9" s="1"/>
  <c r="AG60" i="9"/>
  <c r="AG62" i="9" s="1"/>
  <c r="AD93" i="9"/>
  <c r="AD95" i="9" s="1"/>
  <c r="W93" i="9"/>
  <c r="V60" i="9"/>
  <c r="V61" i="9" s="1"/>
  <c r="AD57" i="9"/>
  <c r="AD58" i="9" s="1"/>
  <c r="V57" i="9"/>
  <c r="Y51" i="9"/>
  <c r="Y52" i="9" s="1"/>
  <c r="G93" i="9"/>
  <c r="G94" i="9" s="1"/>
  <c r="N93" i="9"/>
  <c r="N94" i="9" s="1"/>
  <c r="AG54" i="9"/>
  <c r="AG55" i="9" s="1"/>
  <c r="M57" i="9"/>
  <c r="M58" i="9" s="1"/>
  <c r="AG51" i="9"/>
  <c r="AG52" i="9" s="1"/>
  <c r="N75" i="9"/>
  <c r="N77" i="9" s="1"/>
  <c r="U69" i="9"/>
  <c r="U71" i="9" s="1"/>
  <c r="AA48" i="9"/>
  <c r="AA50" i="9" s="1"/>
  <c r="U57" i="9"/>
  <c r="U58" i="9" s="1"/>
  <c r="J96" i="9"/>
  <c r="J97" i="9" s="1"/>
  <c r="X93" i="9"/>
  <c r="AB54" i="9"/>
  <c r="AB56" i="9" s="1"/>
  <c r="G54" i="9"/>
  <c r="AE66" i="9"/>
  <c r="W96" i="9"/>
  <c r="W97" i="9" s="1"/>
  <c r="AG63" i="9"/>
  <c r="AG65" i="9" s="1"/>
  <c r="M72" i="9"/>
  <c r="M74" i="9" s="1"/>
  <c r="AE75" i="9"/>
  <c r="AE76" i="9" s="1"/>
  <c r="AD66" i="9"/>
  <c r="AB51" i="9"/>
  <c r="AB52" i="9" s="1"/>
  <c r="V75" i="9"/>
  <c r="V77" i="9" s="1"/>
  <c r="U51" i="9"/>
  <c r="U52" i="9" s="1"/>
  <c r="G75" i="9"/>
  <c r="M48" i="9"/>
  <c r="M50" i="9" s="1"/>
  <c r="U96" i="9"/>
  <c r="U98" i="9" s="1"/>
  <c r="J48" i="9"/>
  <c r="AE96" i="9"/>
  <c r="N90" i="9"/>
  <c r="N91" i="9" s="1"/>
  <c r="U66" i="9"/>
  <c r="AB60" i="9"/>
  <c r="AB62" i="9" s="1"/>
  <c r="G60" i="9"/>
  <c r="G61" i="9" s="1"/>
  <c r="H90" i="9"/>
  <c r="AH48" i="9"/>
  <c r="AH50" i="9" s="1"/>
  <c r="AD48" i="9"/>
  <c r="M51" i="9"/>
  <c r="M53" i="9" s="1"/>
  <c r="AF57" i="9"/>
  <c r="AH54" i="9"/>
  <c r="AH56" i="9" s="1"/>
  <c r="AG48" i="9"/>
  <c r="AG50" i="9" s="1"/>
  <c r="AH66" i="9"/>
  <c r="AH67" i="9" s="1"/>
  <c r="AH68" i="9" s="1"/>
  <c r="T93" i="9"/>
  <c r="T95" i="9" s="1"/>
  <c r="J63" i="9"/>
  <c r="J65" i="9" s="1"/>
  <c r="X69" i="9"/>
  <c r="X70" i="9" s="1"/>
  <c r="AA51" i="9"/>
  <c r="V90" i="9"/>
  <c r="J66" i="9"/>
  <c r="J67" i="9" s="1"/>
  <c r="J68" i="9" s="1"/>
  <c r="AD72" i="9"/>
  <c r="Q90" i="9"/>
  <c r="Q91" i="9" s="1"/>
  <c r="M60" i="9"/>
  <c r="M61" i="9" s="1"/>
  <c r="AB69" i="9"/>
  <c r="S93" i="9"/>
  <c r="S94" i="9" s="1"/>
  <c r="J93" i="9"/>
  <c r="J94" i="9" s="1"/>
  <c r="AF90" i="9"/>
  <c r="AF92" i="9" s="1"/>
  <c r="G63" i="9"/>
  <c r="G64" i="9" s="1"/>
  <c r="AE93" i="9"/>
  <c r="AE94" i="9" s="1"/>
  <c r="P96" i="9"/>
  <c r="P97" i="9" s="1"/>
  <c r="O90" i="9"/>
  <c r="K90" i="9"/>
  <c r="AB93" i="9"/>
  <c r="K93" i="9"/>
  <c r="AF51" i="9"/>
  <c r="AF52" i="9" s="1"/>
  <c r="AE90" i="9"/>
  <c r="AE91" i="9" s="1"/>
  <c r="I69" i="9"/>
  <c r="I70" i="9" s="1"/>
  <c r="R63" i="9"/>
  <c r="R64" i="9" s="1"/>
  <c r="AF66" i="9"/>
  <c r="AF67" i="9" s="1"/>
  <c r="AF68" i="9" s="1"/>
  <c r="Y66" i="9"/>
  <c r="X66" i="9"/>
  <c r="X72" i="9"/>
  <c r="X74" i="9" s="1"/>
  <c r="Y60" i="9"/>
  <c r="Q75" i="9"/>
  <c r="P72" i="9"/>
  <c r="AD60" i="9"/>
  <c r="AD62" i="9" s="1"/>
  <c r="AB66" i="9"/>
  <c r="AA63" i="9"/>
  <c r="K75" i="9"/>
  <c r="K77" i="9" s="1"/>
  <c r="AD45" i="9"/>
  <c r="AD46" i="9" s="1"/>
  <c r="AD100" i="9" s="1"/>
  <c r="L11" i="10" s="1"/>
  <c r="AF45" i="9"/>
  <c r="AF46" i="9" s="1"/>
  <c r="AF100" i="9" s="1"/>
  <c r="K12" i="10" s="1"/>
  <c r="J60" i="9"/>
  <c r="J62" i="9" s="1"/>
  <c r="V69" i="9"/>
  <c r="M66" i="9"/>
  <c r="F69" i="9"/>
  <c r="F70" i="9" s="1"/>
  <c r="AF75" i="9"/>
  <c r="AF76" i="9" s="1"/>
  <c r="F96" i="9"/>
  <c r="F98" i="9" s="1"/>
  <c r="S75" i="9"/>
  <c r="AE57" i="9"/>
  <c r="AE58" i="9" s="1"/>
  <c r="H93" i="9"/>
  <c r="Y63" i="9"/>
  <c r="Y65" i="9" s="1"/>
  <c r="G66" i="9"/>
  <c r="AE45" i="9"/>
  <c r="AE47" i="9" s="1"/>
  <c r="K69" i="9"/>
  <c r="U45" i="9"/>
  <c r="U47" i="9" s="1"/>
  <c r="G45" i="9"/>
  <c r="G47" i="9" s="1"/>
  <c r="G46" i="9"/>
  <c r="G100" i="9" s="1"/>
  <c r="M3" i="10" s="1"/>
  <c r="S69" i="9"/>
  <c r="Q69" i="9"/>
  <c r="Y90" i="9"/>
  <c r="Y91" i="9" s="1"/>
  <c r="R45" i="9"/>
  <c r="R46" i="9" s="1"/>
  <c r="R100" i="9" s="1"/>
  <c r="L7" i="10" s="1"/>
  <c r="H69" i="9"/>
  <c r="H70" i="9" s="1"/>
  <c r="L69" i="9"/>
  <c r="L70" i="9" s="1"/>
  <c r="Y69" i="9"/>
  <c r="V48" i="9"/>
  <c r="V49" i="9" s="1"/>
  <c r="H75" i="9"/>
  <c r="H77" i="9" s="1"/>
  <c r="G48" i="9"/>
  <c r="Y45" i="9"/>
  <c r="Y47" i="9" s="1"/>
  <c r="Y46" i="9"/>
  <c r="Y100" i="9" s="1"/>
  <c r="M9" i="10" s="1"/>
  <c r="L91" i="10" s="1"/>
  <c r="M91" i="10" s="1"/>
  <c r="V45" i="9"/>
  <c r="V47" i="9" s="1"/>
  <c r="V46" i="9"/>
  <c r="V100" i="9" s="1"/>
  <c r="M8" i="10" s="1"/>
  <c r="M26" i="10" s="1"/>
  <c r="O69" i="9"/>
  <c r="O70" i="9" s="1"/>
  <c r="N69" i="9"/>
  <c r="N70" i="9" s="1"/>
  <c r="AG45" i="9"/>
  <c r="AG47" i="9" s="1"/>
  <c r="AA45" i="9"/>
  <c r="AA47" i="9" s="1"/>
  <c r="AB45" i="9"/>
  <c r="AB47" i="9" s="1"/>
  <c r="J45" i="9"/>
  <c r="J47" i="9" s="1"/>
  <c r="J46" i="9"/>
  <c r="J100" i="9" s="1"/>
  <c r="M4" i="10" s="1"/>
  <c r="P45" i="9"/>
  <c r="P47" i="9" s="1"/>
  <c r="AH45" i="9"/>
  <c r="AH47" i="9" s="1"/>
  <c r="AH46" i="9" l="1"/>
  <c r="AH100" i="9" s="1"/>
  <c r="M12" i="10" s="1"/>
  <c r="M30" i="10" s="1"/>
  <c r="AA46" i="9"/>
  <c r="AA100" i="9" s="1"/>
  <c r="L10" i="10" s="1"/>
  <c r="AF47" i="9"/>
  <c r="G52" i="9"/>
  <c r="F97" i="9"/>
  <c r="AF94" i="9"/>
  <c r="M62" i="9"/>
  <c r="AB59" i="9"/>
  <c r="V55" i="9"/>
  <c r="Y76" i="9"/>
  <c r="N95" i="9"/>
  <c r="AE56" i="9"/>
  <c r="P71" i="9"/>
  <c r="M77" i="9"/>
  <c r="P46" i="9"/>
  <c r="P100" i="9" s="1"/>
  <c r="M6" i="10" s="1"/>
  <c r="AG46" i="9"/>
  <c r="AG100" i="9" s="1"/>
  <c r="L12" i="10" s="1"/>
  <c r="L30" i="10" s="1"/>
  <c r="AB53" i="9"/>
  <c r="AG64" i="9"/>
  <c r="Y73" i="9"/>
  <c r="AH62" i="9"/>
  <c r="AF56" i="9"/>
  <c r="V94" i="9"/>
  <c r="AG49" i="9"/>
  <c r="M59" i="9"/>
  <c r="G62" i="9"/>
  <c r="U46" i="9"/>
  <c r="U100" i="9" s="1"/>
  <c r="L8" i="10" s="1"/>
  <c r="AE46" i="9"/>
  <c r="AE100" i="9" s="1"/>
  <c r="M11" i="10" s="1"/>
  <c r="M29" i="10" s="1"/>
  <c r="M49" i="9"/>
  <c r="M73" i="9"/>
  <c r="AA49" i="9"/>
  <c r="I71" i="9"/>
  <c r="N92" i="9"/>
  <c r="AB91" i="9"/>
  <c r="U94" i="9"/>
  <c r="X53" i="9"/>
  <c r="AE92" i="9"/>
  <c r="AF91" i="9"/>
  <c r="K97" i="9"/>
  <c r="M95" i="9"/>
  <c r="J61" i="9"/>
  <c r="AF64" i="9"/>
  <c r="AD65" i="9"/>
  <c r="G92" i="9"/>
  <c r="AE50" i="9"/>
  <c r="Y49" i="9"/>
  <c r="P77" i="9"/>
  <c r="AA92" i="9"/>
  <c r="I98" i="9"/>
  <c r="K71" i="10"/>
  <c r="L28" i="10"/>
  <c r="L71" i="10"/>
  <c r="M71" i="10" s="1"/>
  <c r="K24" i="10"/>
  <c r="D24" i="10"/>
  <c r="M24" i="10"/>
  <c r="B24" i="10"/>
  <c r="E24" i="10"/>
  <c r="H24" i="10"/>
  <c r="C24" i="10"/>
  <c r="L88" i="10"/>
  <c r="M88" i="10" s="1"/>
  <c r="L24" i="10"/>
  <c r="L25" i="10"/>
  <c r="K64" i="10"/>
  <c r="K68" i="10"/>
  <c r="K78" i="10"/>
  <c r="M25" i="10"/>
  <c r="K76" i="10"/>
  <c r="B25" i="10"/>
  <c r="K66" i="10"/>
  <c r="K77" i="10"/>
  <c r="K70" i="10"/>
  <c r="K25" i="10"/>
  <c r="H25" i="10"/>
  <c r="E25" i="10"/>
  <c r="K74" i="10"/>
  <c r="K65" i="10"/>
  <c r="L89" i="10"/>
  <c r="M89" i="10" s="1"/>
  <c r="L68" i="10"/>
  <c r="M68" i="10" s="1"/>
  <c r="K75" i="10"/>
  <c r="K67" i="10"/>
  <c r="E21" i="10"/>
  <c r="D21" i="10"/>
  <c r="G21" i="10"/>
  <c r="B21" i="10"/>
  <c r="K21" i="10"/>
  <c r="C21" i="10"/>
  <c r="H21" i="10"/>
  <c r="F21" i="10"/>
  <c r="L21" i="10"/>
  <c r="L85" i="10"/>
  <c r="M85" i="10" s="1"/>
  <c r="M21" i="10"/>
  <c r="I29" i="10"/>
  <c r="G29" i="10"/>
  <c r="L29" i="10"/>
  <c r="K72" i="10"/>
  <c r="C29" i="10"/>
  <c r="B29" i="10"/>
  <c r="E29" i="10"/>
  <c r="H29" i="10"/>
  <c r="F29" i="10"/>
  <c r="L93" i="10"/>
  <c r="M93" i="10" s="1"/>
  <c r="L72" i="10"/>
  <c r="M72" i="10" s="1"/>
  <c r="K48" i="10"/>
  <c r="K49" i="10"/>
  <c r="K43" i="10"/>
  <c r="K30" i="10"/>
  <c r="K44" i="10"/>
  <c r="E30" i="10"/>
  <c r="C30" i="10"/>
  <c r="K47" i="10"/>
  <c r="K45" i="10"/>
  <c r="K52" i="10"/>
  <c r="K73" i="10"/>
  <c r="K46" i="10"/>
  <c r="B30" i="10"/>
  <c r="L94" i="10"/>
  <c r="M94" i="10" s="1"/>
  <c r="L73" i="10"/>
  <c r="M73" i="10" s="1"/>
  <c r="C26" i="10"/>
  <c r="K26" i="10"/>
  <c r="B26" i="10"/>
  <c r="K69" i="10"/>
  <c r="F26" i="10"/>
  <c r="L26" i="10"/>
  <c r="E26" i="10"/>
  <c r="L69" i="10"/>
  <c r="M69" i="10" s="1"/>
  <c r="H26" i="10"/>
  <c r="L90" i="10"/>
  <c r="M90" i="10" s="1"/>
  <c r="H22" i="10"/>
  <c r="L22" i="10"/>
  <c r="C22" i="10"/>
  <c r="M22" i="10"/>
  <c r="D22" i="10"/>
  <c r="B22" i="10"/>
  <c r="G22" i="10"/>
  <c r="F22" i="10"/>
  <c r="E22" i="10"/>
  <c r="L86" i="10"/>
  <c r="M86" i="10" s="1"/>
  <c r="K22" i="10"/>
  <c r="H94" i="9"/>
  <c r="H95" i="9"/>
  <c r="V71" i="9"/>
  <c r="V70" i="9"/>
  <c r="AA52" i="9"/>
  <c r="AA53" i="9"/>
  <c r="J50" i="9"/>
  <c r="J49" i="9"/>
  <c r="V65" i="9"/>
  <c r="V64" i="9"/>
  <c r="U73" i="9"/>
  <c r="U74" i="9"/>
  <c r="AB97" i="9"/>
  <c r="AB98" i="9"/>
  <c r="M55" i="9"/>
  <c r="X73" i="9"/>
  <c r="AE71" i="9"/>
  <c r="AF77" i="9"/>
  <c r="Y70" i="9"/>
  <c r="Y71" i="9"/>
  <c r="S70" i="9"/>
  <c r="S71" i="9"/>
  <c r="X67" i="9"/>
  <c r="X68" i="9" s="1"/>
  <c r="AD73" i="9"/>
  <c r="AD74" i="9"/>
  <c r="AF58" i="9"/>
  <c r="AF59" i="9"/>
  <c r="H91" i="9"/>
  <c r="H92" i="9"/>
  <c r="R47" i="9"/>
  <c r="X94" i="9"/>
  <c r="X95" i="9"/>
  <c r="X98" i="9"/>
  <c r="X97" i="9"/>
  <c r="J76" i="9"/>
  <c r="J77" i="9"/>
  <c r="J58" i="9"/>
  <c r="J59" i="9"/>
  <c r="AE53" i="9"/>
  <c r="AE52" i="9"/>
  <c r="AD71" i="9"/>
  <c r="AD70" i="9"/>
  <c r="S92" i="9"/>
  <c r="S91" i="9"/>
  <c r="U65" i="9"/>
  <c r="AH53" i="9"/>
  <c r="AH52" i="9"/>
  <c r="AD55" i="9"/>
  <c r="AD56" i="9"/>
  <c r="J52" i="9"/>
  <c r="J53" i="9"/>
  <c r="P55" i="9"/>
  <c r="P56" i="9"/>
  <c r="V52" i="9"/>
  <c r="V53" i="9"/>
  <c r="AD92" i="9"/>
  <c r="AD91" i="9"/>
  <c r="F94" i="9"/>
  <c r="F95" i="9"/>
  <c r="AD94" i="9"/>
  <c r="H76" i="9"/>
  <c r="U53" i="9"/>
  <c r="M71" i="9"/>
  <c r="I91" i="9"/>
  <c r="V76" i="9"/>
  <c r="Y58" i="9"/>
  <c r="V50" i="9"/>
  <c r="I76" i="9"/>
  <c r="L71" i="9"/>
  <c r="U59" i="9"/>
  <c r="T94" i="9"/>
  <c r="L77" i="9"/>
  <c r="AG56" i="9"/>
  <c r="R52" i="9"/>
  <c r="AD52" i="9"/>
  <c r="AE67" i="9"/>
  <c r="AE68" i="9" s="1"/>
  <c r="J64" i="9"/>
  <c r="AD59" i="9"/>
  <c r="G98" i="9"/>
  <c r="G97" i="9"/>
  <c r="U97" i="9"/>
  <c r="G67" i="9"/>
  <c r="G68" i="9" s="1"/>
  <c r="U62" i="9"/>
  <c r="M91" i="9"/>
  <c r="AE59" i="9"/>
  <c r="G65" i="9"/>
  <c r="Q92" i="9"/>
  <c r="AH49" i="9"/>
  <c r="V62" i="9"/>
  <c r="P98" i="9"/>
  <c r="Y97" i="9"/>
  <c r="P62" i="9"/>
  <c r="AB55" i="9"/>
  <c r="AE73" i="9"/>
  <c r="AB61" i="9"/>
  <c r="AD76" i="9"/>
  <c r="Y64" i="9"/>
  <c r="R71" i="9"/>
  <c r="C27" i="10"/>
  <c r="G49" i="9"/>
  <c r="G50" i="9"/>
  <c r="AD47" i="9"/>
  <c r="AF71" i="9"/>
  <c r="AF70" i="9"/>
  <c r="F76" i="9"/>
  <c r="F77" i="9"/>
  <c r="L91" i="9"/>
  <c r="P73" i="9"/>
  <c r="P74" i="9"/>
  <c r="S76" i="9"/>
  <c r="S77" i="9"/>
  <c r="AA65" i="9"/>
  <c r="AA64" i="9"/>
  <c r="Q76" i="9"/>
  <c r="Q77" i="9"/>
  <c r="Y67" i="9"/>
  <c r="Y68" i="9" s="1"/>
  <c r="K95" i="9"/>
  <c r="K94" i="9"/>
  <c r="AB71" i="9"/>
  <c r="AB70" i="9"/>
  <c r="W95" i="9"/>
  <c r="W94" i="9"/>
  <c r="AB73" i="9"/>
  <c r="AB74" i="9"/>
  <c r="M65" i="9"/>
  <c r="M64" i="9"/>
  <c r="J70" i="9"/>
  <c r="J71" i="9"/>
  <c r="P50" i="9"/>
  <c r="F92" i="9"/>
  <c r="F91" i="9"/>
  <c r="O97" i="9"/>
  <c r="O98" i="9"/>
  <c r="R73" i="9"/>
  <c r="R74" i="9"/>
  <c r="J73" i="9"/>
  <c r="J74" i="9"/>
  <c r="U70" i="9"/>
  <c r="Q97" i="9"/>
  <c r="Q98" i="9"/>
  <c r="V98" i="9"/>
  <c r="V97" i="9"/>
  <c r="Q95" i="9"/>
  <c r="Q94" i="9"/>
  <c r="AE77" i="9"/>
  <c r="R65" i="9"/>
  <c r="K76" i="9"/>
  <c r="AA70" i="9"/>
  <c r="J98" i="9"/>
  <c r="I95" i="9"/>
  <c r="U76" i="9"/>
  <c r="U77" i="9"/>
  <c r="R77" i="9"/>
  <c r="R98" i="9"/>
  <c r="AA94" i="9"/>
  <c r="AF61" i="9"/>
  <c r="AH58" i="9"/>
  <c r="AD67" i="9"/>
  <c r="AD68" i="9" s="1"/>
  <c r="AD98" i="9"/>
  <c r="AD61" i="9"/>
  <c r="O77" i="9"/>
  <c r="O76" i="9"/>
  <c r="H71" i="9"/>
  <c r="T98" i="9"/>
  <c r="P94" i="9"/>
  <c r="P95" i="9"/>
  <c r="F71" i="9"/>
  <c r="J91" i="9"/>
  <c r="L94" i="9"/>
  <c r="G70" i="9"/>
  <c r="AA56" i="9"/>
  <c r="AA98" i="9"/>
  <c r="R91" i="9"/>
  <c r="AF53" i="9"/>
  <c r="W98" i="9"/>
  <c r="N76" i="9"/>
  <c r="AA58" i="9"/>
  <c r="AA62" i="9"/>
  <c r="V74" i="9"/>
  <c r="U55" i="9"/>
  <c r="G95" i="9"/>
  <c r="L97" i="9"/>
  <c r="S95" i="9"/>
  <c r="AE61" i="9"/>
  <c r="P91" i="9"/>
  <c r="M52" i="9"/>
  <c r="E27" i="10"/>
  <c r="K27" i="10"/>
  <c r="M27" i="10"/>
  <c r="I27" i="10"/>
  <c r="B27" i="10"/>
  <c r="H27" i="10"/>
  <c r="Q71" i="9"/>
  <c r="Q70" i="9"/>
  <c r="K92" i="9"/>
  <c r="K91" i="9"/>
  <c r="U67" i="9"/>
  <c r="U68" i="9" s="1"/>
  <c r="G77" i="9"/>
  <c r="G76" i="9"/>
  <c r="AG53" i="9"/>
  <c r="U91" i="9"/>
  <c r="U92" i="9"/>
  <c r="X62" i="9"/>
  <c r="X61" i="9"/>
  <c r="S53" i="9"/>
  <c r="S52" i="9"/>
  <c r="S74" i="9"/>
  <c r="O92" i="9"/>
  <c r="O91" i="9"/>
  <c r="AB46" i="9"/>
  <c r="AB100" i="9" s="1"/>
  <c r="M10" i="10" s="1"/>
  <c r="M28" i="10" s="1"/>
  <c r="K71" i="9"/>
  <c r="K70" i="9"/>
  <c r="M67" i="9"/>
  <c r="M68" i="9" s="1"/>
  <c r="AB67" i="9"/>
  <c r="AB68" i="9" s="1"/>
  <c r="Y61" i="9"/>
  <c r="Y62" i="9"/>
  <c r="AB95" i="9"/>
  <c r="AB94" i="9"/>
  <c r="V92" i="9"/>
  <c r="V91" i="9"/>
  <c r="AD50" i="9"/>
  <c r="AD49" i="9"/>
  <c r="AE98" i="9"/>
  <c r="AE97" i="9"/>
  <c r="G56" i="9"/>
  <c r="G55" i="9"/>
  <c r="V58" i="9"/>
  <c r="V59" i="9"/>
  <c r="T92" i="9"/>
  <c r="T91" i="9"/>
  <c r="X56" i="9"/>
  <c r="X55" i="9"/>
  <c r="AF73" i="9"/>
  <c r="AF74" i="9"/>
  <c r="G74" i="9"/>
  <c r="G73" i="9"/>
  <c r="AF97" i="9"/>
  <c r="AF98" i="9"/>
  <c r="P58" i="9"/>
  <c r="P59" i="9"/>
  <c r="AA76" i="9"/>
  <c r="AA77" i="9"/>
  <c r="AB49" i="9"/>
  <c r="AB50" i="9"/>
  <c r="R94" i="9"/>
  <c r="R95" i="9"/>
  <c r="AG61" i="9"/>
  <c r="AE95" i="9"/>
  <c r="S98" i="9"/>
  <c r="S97" i="9"/>
  <c r="X76" i="9"/>
  <c r="Y92" i="9"/>
  <c r="AH64" i="9"/>
  <c r="X91" i="9"/>
  <c r="Y53" i="9"/>
  <c r="AA73" i="9"/>
  <c r="AB77" i="9"/>
  <c r="P64" i="9"/>
  <c r="AH55" i="9"/>
  <c r="O95" i="9"/>
  <c r="AB65" i="9"/>
  <c r="M98" i="9"/>
  <c r="P53" i="9"/>
  <c r="N97" i="9"/>
  <c r="O71" i="9"/>
  <c r="Y56" i="9"/>
  <c r="X58" i="9"/>
  <c r="N71" i="9"/>
  <c r="AE64" i="9"/>
  <c r="J95" i="9"/>
  <c r="X71" i="9"/>
  <c r="AF49" i="9"/>
  <c r="G58" i="9"/>
  <c r="H97" i="9"/>
  <c r="U50" i="9"/>
  <c r="W91" i="9"/>
  <c r="AG59" i="9"/>
  <c r="K94" i="10" l="1"/>
  <c r="L92" i="10"/>
  <c r="M92" i="10" s="1"/>
  <c r="K86" i="10"/>
  <c r="K89" i="10"/>
  <c r="K91" i="10"/>
  <c r="K99" i="10"/>
  <c r="K85" i="10"/>
  <c r="K96" i="10"/>
  <c r="K88" i="10"/>
  <c r="K92" i="10"/>
  <c r="B28" i="10"/>
  <c r="K90" i="10"/>
  <c r="K87" i="10"/>
  <c r="K95" i="10"/>
  <c r="H28" i="10"/>
  <c r="E28" i="10"/>
  <c r="K93" i="10"/>
  <c r="K97" i="10"/>
  <c r="K98" i="10"/>
  <c r="I28" i="10"/>
</calcChain>
</file>

<file path=xl/sharedStrings.xml><?xml version="1.0" encoding="utf-8"?>
<sst xmlns="http://schemas.openxmlformats.org/spreadsheetml/2006/main" count="2423" uniqueCount="344">
  <si>
    <t>Ambassador_PBT11</t>
  </si>
  <si>
    <t>Ambassador_PBT12</t>
  </si>
  <si>
    <t>Ambassador_PBT13</t>
  </si>
  <si>
    <t>Ambassador_PBT14</t>
  </si>
  <si>
    <t>Ambassador_PBT15</t>
  </si>
  <si>
    <t>National Currency</t>
  </si>
  <si>
    <t>Scenario1_PBT11</t>
  </si>
  <si>
    <t>Scenario2_PBT11 (optional)</t>
  </si>
  <si>
    <t>Scenario3_PBT11 (optional)</t>
  </si>
  <si>
    <t>Scenario1_PBT12</t>
  </si>
  <si>
    <t>Scenario2_PBT12 (optional)</t>
  </si>
  <si>
    <t>Scenario3_PBT12 (optional)</t>
  </si>
  <si>
    <t>Scenario1_PBT13</t>
  </si>
  <si>
    <t>Scenario2_PBT13 (optional)</t>
  </si>
  <si>
    <t>Scenario3_PBT13 (optional)</t>
  </si>
  <si>
    <t>Scenario1_PBT14</t>
  </si>
  <si>
    <t>Scenario2_PBT14 (optional)</t>
  </si>
  <si>
    <t>Scenario3_PBT14 (optional)</t>
  </si>
  <si>
    <t>Scenario1_PBT15</t>
  </si>
  <si>
    <t>Scenario2_PBT15 (optional)</t>
  </si>
  <si>
    <t>Scenario3_PBT15 (optional)</t>
  </si>
  <si>
    <t>%</t>
  </si>
  <si>
    <t>Reduction of PMV absolute value</t>
  </si>
  <si>
    <t>Minor retrofit</t>
  </si>
  <si>
    <t>Medium retrofit</t>
  </si>
  <si>
    <t>Major retrofit</t>
  </si>
  <si>
    <t>Deep retrofit</t>
  </si>
  <si>
    <t>Scenario1</t>
  </si>
  <si>
    <t>IN CASE WHEN ONLY SCENARIO1 IS AVAILABLE</t>
  </si>
  <si>
    <t>RANKING OF
BUILDINGS</t>
  </si>
  <si>
    <t>CORRESPONDING BEST SCENARIO</t>
  </si>
  <si>
    <t xml:space="preserve">THE BUILDING WITH RANKING </t>
  </si>
  <si>
    <t xml:space="preserve">VALUE=1 IS THE BEST ONE </t>
  </si>
  <si>
    <t>FOR RETROFIT</t>
  </si>
  <si>
    <t>Public building Typologies</t>
  </si>
  <si>
    <t>Retrofit scenario</t>
  </si>
  <si>
    <t>Type of retrofit</t>
  </si>
  <si>
    <t>PBT1</t>
  </si>
  <si>
    <t>PBT2</t>
  </si>
  <si>
    <t>PBT3</t>
  </si>
  <si>
    <t>PBT4</t>
  </si>
  <si>
    <t>PBT5</t>
  </si>
  <si>
    <t>PBT6</t>
  </si>
  <si>
    <t>PBT7</t>
  </si>
  <si>
    <t>PBT8</t>
  </si>
  <si>
    <t>PBT9</t>
  </si>
  <si>
    <t>PBT10</t>
  </si>
  <si>
    <t>PBT11</t>
  </si>
  <si>
    <t>PBT12</t>
  </si>
  <si>
    <t>PBT13</t>
  </si>
  <si>
    <t>PBT14</t>
  </si>
  <si>
    <t>PBT15</t>
  </si>
  <si>
    <t>TOTAL FOR THE WHOLE INITIAL SAMPLE</t>
  </si>
  <si>
    <t>Scenario2</t>
  </si>
  <si>
    <t>Scenario3</t>
  </si>
  <si>
    <t>Estimated 
Investment cost</t>
  </si>
  <si>
    <t>Number of occupancy hours in annual basis within which PMV is retained in the range (-0.7 to 0.7)</t>
  </si>
  <si>
    <t>Hourly-averaged PMV value (within occupancy hours) on a hot summer day of the year</t>
  </si>
  <si>
    <t>Hourly-averaged PMV value  (within occupancy hours) on a typical winter day of the year</t>
  </si>
  <si>
    <t>Improvement of Hourly-averaged PMV value (within occupancy hours) on a hot summer day of the year</t>
  </si>
  <si>
    <t>Increase of occupancy hours in annual basis within which PMV is retained in the range (-0.7 to 0.7)</t>
  </si>
  <si>
    <t>Improvement of Hourly-averaged PMV value  (within occupancy hours) on a typical winter day of the year</t>
  </si>
  <si>
    <r>
      <t>National Currency/m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</si>
  <si>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t>PRIORITIZATION OF AMBASSADORS FROM LOWEST TO HIGHEST REFERENCE COST INDICATOR  TO SUGGEST THE PILOT BUILDING FOR MINOR RETROFIT (SMALL-SCALE RETROFIT)</t>
  </si>
  <si>
    <t xml:space="preserve">PRIORITIZATION OF AMBASSADORS FROM LOWEST TO HIGHEST REFERENCE COST INDICATOR  TO SUGGEST THE PILOT BUILDING FOR MEDIUM RETROFIT </t>
  </si>
  <si>
    <t xml:space="preserve">PRIORITIZATION OF AMBASSADORS FROM LOWEST TO HIGHEST REFERENCE COST INDICATOR  TO SUGGEST THE PILOT BUILDING FOR MAJOR RETROFIT </t>
  </si>
  <si>
    <t xml:space="preserve">PRIORITIZATION OF AMBASSADORS FROM LOWEST TO HIGHEST REFERENCE COST INDICATOR  TO SUGGEST THE PILOT BUILDING FOR DEEP RETROFIT </t>
  </si>
  <si>
    <t>RANKING OF BUILDINGS</t>
  </si>
  <si>
    <t>IN CASE SCENARIOS 1 and 2 ARE AVAILABLE THE BUILDING WITH RANKING VALUE=1 IS THE BEST FOR RETROFIT UNDER THE REVEALED CORRESPONDING BEST SCENARIO</t>
  </si>
  <si>
    <t>IN CASE SCENARIOS 1, 2 and 3 ARE AVAILABLE THE BUILDING WITH RANKING VALUE=1 IS THE BEST FOR RETROFIT UNDER THE REVEALED CORRESPONDING BEST SCENARIO</t>
  </si>
  <si>
    <t>AGGREGATED INDICATORS FOR ALL BUILDINGS  OF EACH TYPOLOGY</t>
  </si>
  <si>
    <t>Crèche Canta Grillou</t>
  </si>
  <si>
    <t>Gymnase Pagnol</t>
  </si>
  <si>
    <t>Espace Miramar</t>
  </si>
  <si>
    <t>C</t>
  </si>
  <si>
    <t>D</t>
  </si>
  <si>
    <t>F</t>
  </si>
  <si>
    <t xml:space="preserve">C </t>
  </si>
  <si>
    <t>B</t>
  </si>
  <si>
    <t>A</t>
  </si>
  <si>
    <t xml:space="preserve">A </t>
  </si>
  <si>
    <t>Groupe scolaire Maurice Alice - Maternelle 1</t>
  </si>
  <si>
    <t>Groupe scolaire Croisette - Maternelle</t>
  </si>
  <si>
    <t>Groupe scolaire les Muriers - Élémentaire</t>
  </si>
  <si>
    <t>Ecole élémentaire de la Verrerie</t>
  </si>
  <si>
    <t>Gymnase les Mûriers</t>
  </si>
  <si>
    <t>Hôtel de Ville principal</t>
  </si>
  <si>
    <t>Mairie Annexe "La Licorne"</t>
  </si>
  <si>
    <t>IPCs pour le scénario de base</t>
  </si>
  <si>
    <t>Nom du bâtiment</t>
  </si>
  <si>
    <r>
      <t>Surface au sol (m</t>
    </r>
    <r>
      <rPr>
        <b/>
        <vertAlign val="superscript"/>
        <sz val="20"/>
        <color theme="1"/>
        <rFont val="Calibri"/>
        <family val="2"/>
        <charset val="161"/>
        <scheme val="minor"/>
      </rPr>
      <t>2</t>
    </r>
    <r>
      <rPr>
        <b/>
        <sz val="20"/>
        <color theme="1"/>
        <rFont val="Calibri"/>
        <family val="2"/>
        <charset val="161"/>
        <scheme val="minor"/>
      </rPr>
      <t>)</t>
    </r>
  </si>
  <si>
    <t xml:space="preserve">Consommation annuelle d'énergie primaire </t>
  </si>
  <si>
    <t xml:space="preserve">Consommation annuelle d'énergie finale pour le chauffage  </t>
  </si>
  <si>
    <t xml:space="preserve">Consommation annuelle d'énergie finale pour la climatisation </t>
  </si>
  <si>
    <t xml:space="preserve">Consommation annuelle d'énergie finale pour l'eau chaude sanitaire </t>
  </si>
  <si>
    <t>Consommation annuelle d'énergie finale pour l'éclairage</t>
  </si>
  <si>
    <t>Consommation annuelle d'électricité</t>
  </si>
  <si>
    <t>Génération annuelle d'énergies renouvelables</t>
  </si>
  <si>
    <t>Classe énergétique</t>
  </si>
  <si>
    <t>Emissions totales de CO2</t>
  </si>
  <si>
    <t>Emissions annuelles de CO2 liés à la consommation d'électricité</t>
  </si>
  <si>
    <t xml:space="preserve">Emissions annuelles totales de Gaz à effet de Serre </t>
  </si>
  <si>
    <t>Nombres d'heures de surchauffe pendant l'année durant la période d'occupation</t>
  </si>
  <si>
    <t>Température intérieure maximum en été (°C)</t>
  </si>
  <si>
    <t>Température intérieure minimum en hiver(°C)</t>
  </si>
  <si>
    <t xml:space="preserve">Nombre d'heures d'occupation en base annuelle dans laquelle la pollution de l'air intérieure est contenue en dessous des seuils maximums autorisés </t>
  </si>
  <si>
    <t>Coût annuel total de coût opérationnel lié à l'énergie</t>
  </si>
  <si>
    <t>Coût annuel en électricité</t>
  </si>
  <si>
    <t>Indicateurs de performance énergétique</t>
  </si>
  <si>
    <t>Indicateurs environnementaux</t>
  </si>
  <si>
    <t>Indicateurs de performance clés (IPCs)</t>
  </si>
  <si>
    <t>Euros</t>
  </si>
  <si>
    <t>€</t>
  </si>
  <si>
    <t>Ambassadeur_PBT1</t>
  </si>
  <si>
    <t>Ambassadeur_PBT2</t>
  </si>
  <si>
    <t>Ambassadeur_PBT3</t>
  </si>
  <si>
    <t>Ambassadeur_PBT4</t>
  </si>
  <si>
    <t>Ambassadeur_PBT5</t>
  </si>
  <si>
    <t>Ambassadeur_PBT6</t>
  </si>
  <si>
    <t>Ambassadeur_PBT7</t>
  </si>
  <si>
    <t>Ambassadeur_PBT8</t>
  </si>
  <si>
    <t>Ambassadeur_PBT9</t>
  </si>
  <si>
    <t>Ambassadeur_PBT10</t>
  </si>
  <si>
    <t>Ambassadeur_PBT11</t>
  </si>
  <si>
    <t>Ambassadeur_PBT12</t>
  </si>
  <si>
    <t>Ambassadeur_PBT13</t>
  </si>
  <si>
    <t>Ambassadeur_PBT14</t>
  </si>
  <si>
    <t>Ambassadeur_PBT15</t>
  </si>
  <si>
    <r>
      <t>kWh/m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/an</t>
    </r>
  </si>
  <si>
    <t>kWh/an</t>
  </si>
  <si>
    <r>
      <t>kg/m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/an</t>
    </r>
  </si>
  <si>
    <t>kg/an</t>
  </si>
  <si>
    <r>
      <t>€/m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/an </t>
    </r>
  </si>
  <si>
    <t>€/yr</t>
  </si>
  <si>
    <t>Coût total d'investissement</t>
  </si>
  <si>
    <t>Indicateurs de performance clé (IPCs)</t>
  </si>
  <si>
    <t>IPCs pour le scénario de rénovation à petite échelle</t>
  </si>
  <si>
    <t>Scénario de rénovation</t>
  </si>
  <si>
    <t>Courte description</t>
  </si>
  <si>
    <t>Indicateurs de coûts</t>
  </si>
  <si>
    <t>Scénario1_PBT1</t>
  </si>
  <si>
    <t>Scénario2_PBT1 (optionnel)</t>
  </si>
  <si>
    <t>Scénario3_PBT1 (optionnel)</t>
  </si>
  <si>
    <t>Scénario1_PBT2</t>
  </si>
  <si>
    <t>Scénario2_PBT2 (optionnel)</t>
  </si>
  <si>
    <t>Scénario3_PBT2 (optionnel)</t>
  </si>
  <si>
    <t>Scénario1_PBT3</t>
  </si>
  <si>
    <t>Scénario1_PBT4</t>
  </si>
  <si>
    <t>Impacts sur les indicateurs de performance énergétique</t>
  </si>
  <si>
    <t xml:space="preserve">Selon les règles nationales </t>
  </si>
  <si>
    <t>Economies annuelles totales d'énergie primaire</t>
  </si>
  <si>
    <t>Economies annuelles d'énergie finale pour le chauffage</t>
  </si>
  <si>
    <t>Economies annuelles d'énergie finale pour la climatisation</t>
  </si>
  <si>
    <t>Economies annuelles d'énergie finale pour l'Eau Chaude Sanitaire</t>
  </si>
  <si>
    <t>Economies annuelles d'énergie finale pour l'Eclairage</t>
  </si>
  <si>
    <t>Economies annuelles d'électricité</t>
  </si>
  <si>
    <t>Consommation annuelle de combustible fossile</t>
  </si>
  <si>
    <t>Emissions annuelles de CO2 liés à la consommation de combustible fossile</t>
  </si>
  <si>
    <t>Coût annuel en combustible fossile</t>
  </si>
  <si>
    <t>Economies annuelles de combustible fossile</t>
  </si>
  <si>
    <t>Augmentation annuelle de production d'énergie renouvelable</t>
  </si>
  <si>
    <t>Emissions totales de CO2 évitées</t>
  </si>
  <si>
    <t>Emissions de CO2 évitées liées à la consommation de combustibles fossiles</t>
  </si>
  <si>
    <t>Emissions de CO2 évitées liées à la consommation d'électricité</t>
  </si>
  <si>
    <t>Emission totale annuelle de gaz à effet de serre évitée</t>
  </si>
  <si>
    <t>Impacts sur les Indicateurs environnementaux</t>
  </si>
  <si>
    <t>Impacts sur les indicateurs de coûts</t>
  </si>
  <si>
    <t>Impacts sur les Indicateurs de performance clé (IPCs)</t>
  </si>
  <si>
    <t>Réduction du nombre d'heures de surchauffe durant la période d'occupation de l'année</t>
  </si>
  <si>
    <t>Reduction de la température intérieure maximale (°C)</t>
  </si>
  <si>
    <t>Augmentation de la température intérieure minimale (°C)</t>
  </si>
  <si>
    <t xml:space="preserve">Augmentation du nombre d'heures d'occupation en base annuelle dans laquelle la pollution de l'air intérieure est contenue en dessous des seuils maximums autorisés </t>
  </si>
  <si>
    <t>Economies sur le coût opérationnel annuel total lié à l'énergie</t>
  </si>
  <si>
    <t>Coût opérationnel annuel total lié à l'énergie</t>
  </si>
  <si>
    <t>Economies annuelles de coûts liés à l'électricité</t>
  </si>
  <si>
    <t>Economies annuelles de coûts liés aux combustibles fossiles</t>
  </si>
  <si>
    <t>Temps de retour sur investissement</t>
  </si>
  <si>
    <t>Coût d'investissement total par quantité totale annuelle d'énergie économisée</t>
  </si>
  <si>
    <t>Coût d'investissement total par mètre carré</t>
  </si>
  <si>
    <t xml:space="preserve">€/m2/an </t>
  </si>
  <si>
    <t>€/an</t>
  </si>
  <si>
    <t>années</t>
  </si>
  <si>
    <t>Euros/(kWh d'énergie économisée)</t>
  </si>
  <si>
    <r>
      <t>€/m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</si>
  <si>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t>IPCs pour le scénario de rénovation à moyenne échelle</t>
  </si>
  <si>
    <t>IPCs pour le scénario de rénovation à grande échelle</t>
  </si>
  <si>
    <t>IPCs pour le scénario de rénovation profonde</t>
  </si>
  <si>
    <t>Indicateur de référence coût: Investissement total par quantité totale d'énergie économisée (€/kWh d'énergie économisée)</t>
  </si>
  <si>
    <t>Petite rénovation</t>
  </si>
  <si>
    <t>Moyenne rénovation</t>
  </si>
  <si>
    <t>Grosse rénovation</t>
  </si>
  <si>
    <t>Rénovation profonde</t>
  </si>
  <si>
    <t>PRIORISATION DES SCENARIOS POUR CHAQUE BÂTIMENT AMBASSADEUR (1ère place = Indicateur référence coût le plus bas (meilleur); Dernière place = Indicateur de référence coput le plus haut (le pire)</t>
  </si>
  <si>
    <t>Bâtiment n°</t>
  </si>
  <si>
    <t>Surface de plancher (m2)</t>
  </si>
  <si>
    <t>Typologie de bâtiment public (PBT)</t>
  </si>
  <si>
    <t>Type de rénovation</t>
  </si>
  <si>
    <t>Cas de base</t>
  </si>
  <si>
    <t>Projection des résultats des ambassadeurs aux échantillons initiaux de bâtiments</t>
  </si>
  <si>
    <t>Indicateurs de performance clés</t>
  </si>
  <si>
    <t xml:space="preserve">Coût annuel total de coût opérationnel lié à l'énergie
</t>
  </si>
  <si>
    <r>
      <t>Euros/m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/an</t>
    </r>
  </si>
  <si>
    <t>Euros/an</t>
  </si>
  <si>
    <r>
      <t>Euros/m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/an </t>
    </r>
  </si>
  <si>
    <t>Euros/ (kWh d'énergie économisée)</t>
  </si>
  <si>
    <t>Rénovation à basse échelle</t>
  </si>
  <si>
    <t>Rénovation majeure</t>
  </si>
  <si>
    <t>ECS: Changement du ballon d'ECS (300L--&gt;200L), Surisolation du cumulus, réduction à 55°C + remplacement chaudière par chaudière gaz à condensation + relamping LED avec changement des luminaires</t>
  </si>
  <si>
    <t>Réduction du réduit de nuit de 1°C &amp; 16°C le w-e + installation de robinets thermostatiques sur les radiateurs + relamping LED avec changement de luminaires + installation de détecteurs d'absence</t>
  </si>
  <si>
    <t>Réduction du réduit de nuit de 1°C &amp; 16°C le w-e + installation de robinets thermostatiques sur les radiateurs + relamping LED avec changement de luminaires + installation de détecteurs d'absence + Installation de panneaux PV (5,1kWc)</t>
  </si>
  <si>
    <t>Réduction de la T°C de 1°C le w-e (17--&gt;16°C) + relamping LED avec changement de luminaires + installation de détecteurs d'absence + Installation de robinets thermostatiques sur les radiateurs</t>
  </si>
  <si>
    <t>Réduction de la T°C de 1°C le w-e (17--&gt;16°C) + relamping LED avec changement de luminaires+ Installation de robinets thermostatiques sur les radiateurs+ Remplacement de la chaudière par une chaudière gaz à condensation</t>
  </si>
  <si>
    <t>Réduction de la T°C de 1°C le w-e (17--&gt;16°C) + Installation de robinets thermostatiques sur les radiateurs+ Remplacement de la chaudière par une chaudière gaz à condensation</t>
  </si>
  <si>
    <t>ECS: Réduction à 55°C, surisolation du cumulus, installation d'une horloge journalière + Réduire la consigne de 1°C en journée et de 1°C la nuit + Campagne de communication pour l'acceptation du changement de température en journée + Relamping LED + Extinction de la ventilation hors occupation</t>
  </si>
  <si>
    <t>Installation de douches électriques instantanées + installation d'un thermostat dans les vestiaires + Relamping LED avec changement de luminaires + Détecteurs d'absence + Extinction de la ventilation des vestiaires hors occupation</t>
  </si>
  <si>
    <t>Relamping LED + Extinction de la ventilation hors occupation</t>
  </si>
  <si>
    <t>ECS: Changement du ballon d'ECS (300L--&gt;200L), Surisolation du cumulus, réduction à 55°C + remplacement chaudière par chaudière gaz à condensation (90kW) + relamping LED avec changement des luminaires + Installation de détecteurs d'absence + Isolation du vide sanitaire</t>
  </si>
  <si>
    <t xml:space="preserve">ECS: Changement du ballon d'ECS (300L--&gt;200L), Surisolation du cumulus, réduction à 55°C + remplacement chaudière par chaudière gaz à condensation (108kW) + relamping LED avec changement des luminaires + Installation de détecteurs d'absence + Isolation des murs par l'extérieur
</t>
  </si>
  <si>
    <t xml:space="preserve">ECS: Changement du ballon d'ECS (300L--&gt;200L), Surisolation du cumulus, réduction à 55°C + remplacement chaudière par chaudière gaz à condensation (60kW) + relamping LED avec changement des luminaires + Installation de détecteurs d'absence + Isolation du vide sanitaire + Isolation des murs par l'extérieur
</t>
  </si>
  <si>
    <t>ECS: Réduction à 55°C, surisolation du cumulus, installation d'une horloge journalière + Réduire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(20,7kWc)</t>
  </si>
  <si>
    <t>Isolation de la toiture bac acier non isolée et partiellement isolée par projection de polyuréthane (3cm) + Remplacement de la chaudière par une chaudière gaz à condensation (229kW) + installation de robinets thermostatiques sur les radiateurs</t>
  </si>
  <si>
    <t>Installation de douches électriques instantanées + Remplacement de la chaudière par une chaudière gaz à condensation pour les vestiaires+ installation d'un thermostat dans les vestiaires + Relamping LED avec changement de luminaires + Détecteurs d'absence + Extinction de la ventilation des vestiaires hors occupation + Isolation des murs mixtes par l'intérieur et l'extérieur + Installation de panneaux PV sur le toit du gymnase et des vestiaires (26,6kWc)</t>
  </si>
  <si>
    <t>Réduction de la T°C de 1°C le w-e (17--&gt;16°C) + relamping LED avec changement de luminaires+ Installation de robinets thermostatiques sur les radiateurs+ Remplacement de la chaudière par une chaudière gaz à condensation (96kW) + Isolation des murs par l'extérieur + Isolation du vide sanitaire + Remplacement des fenêtres actuelles par de nouveaux double vitrages performants + Installation de panneaux PV sur le toit (8,12kWc) + installation de brises soleil orientables</t>
  </si>
  <si>
    <t>Réduction de la T°C de 1°C le w-e (17--&gt;16°C) + relamping LED avec changement de luminaires+ Installation de robinets thermostatiques sur les radiateurs+ Remplacement du système de chauffage actuel par un système de pompe à chaleur air-eau + Isolation des murs par l'extérieur + Isolation du vide sanitaire + Remplacement des fenêtres actuelles par de nouveaux double vitrages performants + Installation de panneaux PV sur le toit (32,2kWc) + Installation d'une ventilation simple flux dans les classes et bureaux + installation de brises soleil orientables</t>
  </si>
  <si>
    <t>Réduction de la T°C de 1°C le w-e (17--&gt;16°C) + relamping LED avec changement de luminaires+ Installation de robinets thermostatiques sur les radiateurs+ Remplacement du système de chauffage actuel par un système de pompe à chaleur air-air + Isolation des murs par l'extérieur + Isolation du vide sanitaire + Remplacement des fenêtres actuelles par de nouveaux double vitrages performants + Installation de panneaux PV sur le toit (32,2kWc) + Installation d'une ventilation simple flux dans les classes et bureaux + installation de brises soleil orientables</t>
  </si>
  <si>
    <t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 + Remplacement de la chaudière par une chaudière gaz à condensation destinée aux vestiaires seulement(34kW) + Isolation des murs mixtes par l'intérieur et l'extérieur  + installation d'une ventilation simple flux dans les vestiaires + installation de panneaux radiants gaz au plafond du gymnase + installation de panneaux PV sur le toit (25,2kWc)</t>
  </si>
  <si>
    <t>ECS: Changement du ballon d'ECS (300L--&gt;200L), Surisolation du cumulus, réduction à 55°C et installation d'une horloge journalière + remplacement chaudière par chaudière gaz à condensation + relamping LED avec changement des luminaires + Installation de panneaux PV (2,5kWc)</t>
  </si>
  <si>
    <t>Changement du ballon d'ECS (300L--&gt;200L), Surisolation du cumulus, et installation d'une horloge journalière + Réduction de la consigne de 1°C en journée et de 1°C le w-e + Installation de robinets thermostatiques + Campagne de communication pour l'acceptation du changement de consigne en journée + Relamping LED</t>
  </si>
  <si>
    <t>Changement du ballon d'ECS (300L--&gt;200L), Surisolation du cumulus, et installation d'une horloge journalière + Remplacement de la chaudière par une chaudière gaz à condensation + Réduction de la consigne de 1°C en journée et de 1°C le w-e + Installation de robinets thermostatiques + Campagne de communication pour l'acceptation du changement de consigne en journée</t>
  </si>
  <si>
    <t>Changement du ballon d'ECS (300L--&gt;200L), Surisolation du cumulus, et installation d'une horloge journalière + Remplacement de la chaudière par une chaudière gaz à condensation + Réduction de la consigne de 1°C en journée et de 1°C le w-e + Installation de robinets thermostatiques + Campagne de communication pour l'acceptation du changement de consigne en journée + Relamping LED</t>
  </si>
  <si>
    <t>Installation de douches électriques instantanées + Remplacement de la chaudière par une chaudière gaz à condensation + installation de robinets thermostatiques sur les radiateurs des vestiaires</t>
  </si>
  <si>
    <t>Installation de douches électriques instantanées +  installation de robinets thermostatiques sur les radiateurs des vestiaires + Relamping LED avec changement des supports + Installation de détecteurs d'absence dans les vestiaires</t>
  </si>
  <si>
    <t>Installation de douches électriques instantanées + Remplacement de la chaudière par une chaudière gaz à condensation pour les vestiaires + installation d'un thermostat dans les vestiaires + Relamping LED avec changement de luminaires + Détecteurs d'absence + Extinction de la ventilation des vestiaires hors occupation</t>
  </si>
  <si>
    <t>Surisolation du cumulus d'ECS pour le ménage + Réduction de la consigne de jour, nuit et w-e de 1°C + Campagne de communication pour l'acceptation des changements de température + Relamping LED dans les bureaux + Veille profonde le midi + Extinction des photocopieurs la nuit (prise sur horloge)</t>
  </si>
  <si>
    <t>Reduction de la consigne de jour de 1°C (24--&gt;23°C) + Campagne de communication pour l'acceptation du changement de temperature + Relamping LED + Extinction de la ventilation hors occupation</t>
  </si>
  <si>
    <t>Reduction de la consigne de jour de 1°C (24--&gt;23°C) + Campagne de communication pour l'acceptation du changement de temperature + Relamping LED + Extinction de la ventilation hors occupation + Isolation des murs par l'extérieur</t>
  </si>
  <si>
    <t xml:space="preserve">Réduction du réduit de nuit de 1°C &amp; 16°C le w-e + installation de robinets thermostatiques sur les radiateurs + remplacement des chaudières actuelles par une chaudière gaz à condensation </t>
  </si>
  <si>
    <t xml:space="preserve">Réduction du réduit de nuit de 1°C &amp; 16°C le w-e + installation de robinets thermostatiques sur les radiateurs + relamping LED avec changement de luminaires + installation de détecteurs d'absence + remplacement des chaudières actuelles par chaudière gaz à condensation (155kW) + isolation du vide sanitaire + isolation du plafond du préau
"
</t>
  </si>
  <si>
    <t xml:space="preserve">"Réduction du réduit de nuit de 1°C &amp; 16°C le w-e + installation de robinets thermostatiques sur les radiateurs + remplacement des chaudières actuelles par une chaudière gaz à condensation + Relamping LED avec changement de luminaires + détecteurs d'absence
"
"
</t>
  </si>
  <si>
    <t xml:space="preserve">Réduction du réduit de nuit de 1°C &amp; 16°C le w-e + installation de robinets thermostatiques sur les radiateurs + remplacement des chaudières actuelles par une chaudière gaz à condensation (130kW) + Relamping LED avec changement de luminaires + détecteurs d'absence + isolation des murs par l'extérieur
"
</t>
  </si>
  <si>
    <t xml:space="preserve">Réduction de la T°C de 1°C le w-e (17--&gt;16°C) + relamping LED avec changement de luminaires+ Installation de robinets thermostatiques sur les radiateurs+ Remplacement de la chaudière actuelle par une chaudière gaz à condensation (187kW) + Isolation des murs par l'extérieur </t>
  </si>
  <si>
    <t>Réduction de la T°C de 1°C le w-e (17--&gt;16°C) + relamping LED avec changement de luminaires+ Installation de robinets thermostatiques sur les radiateurs+ Remplacement de la chaudière actuelle par une chaudière gaz à condensation (96kW) + Isolation des murs par l'extérieur + Isolation du vide sanitaire</t>
  </si>
  <si>
    <t>Réduction de la T°C de 1°C le w-e (17--&gt;16°C) + relamping LED avec changement de luminaires+ Installation de robinets thermostatiques sur les radiateurs+ Remplacement de la chaudière actuelle par une chaudière gaz à condensation (135kW) + Isolation du vide sanitaire</t>
  </si>
  <si>
    <t xml:space="preserve"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</t>
  </si>
  <si>
    <t xml:space="preserve">Installation de douches électriques instantanées + Remplacement de la chaudière par une chaudière gaz à condensation pour les vestiaires+ installation d'un thermostat dans les vestiaires + Relamping LED avec changement des luminaires + Détecteurs d'absence + Extinction de la ventilation des vestiaires hors occupation + Installation de panneaux PV sur le toit des vestiaires (9,5kWc) </t>
  </si>
  <si>
    <t>ECS: Réduction à 55°C, surisolation du cumulus, installation d'une horloge journalière + Réduction de la consigne de 1°C en journée et de 1°C la nuit + Campagne de communication pour l'acceptation du changement de température en journée + Relamping LED + Extinction de la ventilation hors occupation + isolation du vide sanitaire</t>
  </si>
  <si>
    <t>ECS: Changement du ballon d'ECS (300L--&gt;200L), Surisolation du cumulus, et installation d'une horloge journalière + Remplacement de la chaudière par une chaudière gaz à condensation (133kW) + Réduction de la consigne de 1°C en journée et de 1°C le w-e + Installation de robinets thermostatiques + Campagne de communication pour l'acceptation du changement de consigne en journée + Relamping LED  + Isolation des murs par l'extérieur</t>
  </si>
  <si>
    <t xml:space="preserve">Surisolation du cumulus d'ECS pour le ménage + Réduction de la consigne de jour de 2°C, 2°C la nuit et w-e + Campagne de communication pour l'acceptation des changements de températures + Relamping LED dans les bureaux + Veille profonde des ordinateurs le midi + Extinction des photocopieurs la nuit (prise sur horloge) </t>
  </si>
  <si>
    <t>Reduction de la consigne de jour de 1°C (24--&gt;23°C) + Campagne de communication pour l'acceptation du changement de températures + Relamping LED + Extinction de la ventilation hors occupation + Isolation des murs par l'extérieur + Remplacement des fenêtres actuelles par du double vitrage performant</t>
  </si>
  <si>
    <t>Réduction de la consigne de jour de 1°C (24--&gt;23°C) + Campagne de communication pour l'acceptation du changement de températures + Relamping LED + Extinction de la ventilation hors occupation + Remplacement des fenêtres actuelles par du double vitrage performant</t>
  </si>
  <si>
    <t xml:space="preserve">Reduction de la consigne de jour de 2°C (24--&gt;22°C) + Campagne de communication pour l'acceptation du changement de températures + Relamping LED + Extinction de la ventilation hors occupation + Isolation des murs par l'extérieur </t>
  </si>
  <si>
    <t xml:space="preserve">ECS: Changement du ballon d'ECS (300L--&gt;200L), Surisolation du cumulus, réduction à 55°C + remplacement de la chaudière par chaudière gaz à condensation (35kW) + relamping LED avec changement des luminaires + Installation de détecteurs d'absence + Isolation du vide sanitaire + Isolation des murs par l'extérieur + Remplacement des fenêtres actuelles par du nouveau double-vitrage performant
</t>
  </si>
  <si>
    <t>Réduction du réduit de nuit de 1°C &amp; 16°C le w-e + installation de robinets thermostatiques sur les radiateurs + relamping LED avec changement de luminaires + installation de détecteurs d'absence +remplacement de la chaudière par chaudière gaz à condensation (66kW) + isolation du vide sanitaire + isolation du plafond du préau + isolation du vide sanitaire + Remplacement des fenêtres actuelles par de nouveaux double vitrages performants + Installation de brises soleil orientables+ Installation de panneaux PV sur le toit (2,8kWc)</t>
  </si>
  <si>
    <t>ECS: Changement du ballon d'ECS (300L--&gt;200L), Surisolation du cumulus, et installation d'une horloge journalière + Remplacement de la chaudière par une chaudière gaz à condensation (110kW) + Réduire la consigne de 1°C en journée et de 1°C le w-e + Installation de robinets thermostatiques + Campagne de communication pour l'acceptation du changement de consigne en journée + Relamping LED  + Isolation des murs par l'extérieur  + Remplacement des fenêtres actuelles par de nouveaux double vitrages performants + Installation de panneaux PV (8,12kWc)</t>
  </si>
  <si>
    <t xml:space="preserve"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 + remplacement de la chaudière par une chaudière gaz à condensation (181kW) + Isolation des murs mixtes par l'intérieur et l'extérieur </t>
  </si>
  <si>
    <t>Installation de douches électriques instantanées + Remplacement de la chaudière par une chaudière gaz à condensation pour les vestiaires+ installation d'un thermostat dans les vestiaires + Relamping LED avec changement de luminaires + Détecteurs d'absence + Extinction de la ventilation des vestiaires hors occupation + Isolation des murs mixtes par l'intérieur et l'extérieur + Isolation du toit bac acier par projection de polyuréthane (3cm) + Remplacement des plaques de polycarbonate de la façade et du toit par de nouvelles performantes + Remplacement des fenêtres actuelles par du double vitrage performant + Installation de panneaux PV sur le toit des vestiaires et du gymnase (22,7kWc)</t>
  </si>
  <si>
    <t xml:space="preserve">Surisolation du cumulus d'ECS pour le ménage + Réduction de la consigne de jour de 2°C, 2°C la nuit et w-e + Campagne de communication pour l'acceptation des changements de températures + Relamping LED dans les bureaux + Veille profonde le midi des ordinateurs + Extinction des photocopieurs la nuit (prise sur horloge)  + Isolation des murs par l'intérieur + Remplacement des fenêtres actuelles par de nouveaux double vitrages performants + Remplacement de tous les ordinateurs (unités centrales) par des PC portables à basse consommation + installation de tuiles solaires photovoltaiques (2kWc) </t>
  </si>
  <si>
    <t xml:space="preserve">Reduire la consigne de jour de 2°C (24--&gt;22°C) + Campagne de communication pour l'acceptation du changement de températures + Relamping LED + Extinction de la ventilation hors occupation + Isolation des murs par l'extérieur  + Remplacement des fenêtres actuelles par de nouveaux double vitrages performants + Remplacement de tous les ordinateurs (unités centrales) par de nouveaux PC Portables basse consommation + Extinction des photocopieurs la nuit (prise sur horloge) </t>
  </si>
  <si>
    <t xml:space="preserve">ECS: Changement du ballon d'ECS (300L--&gt;200L), Surisolation du cumulus, réduction à 55°C + Remplacement du système de chauffage actuel par un système de pompe à chaleur air-eau + relamping LED avec changement des luminaires + Installation de détecteurs d'absence + Isolation du vide sanitaire + Isolation des murs par l'extérieur + Remplacement des fenêtres actuelles par du nouveau double-vitrage performant + Installation d'une ventilation SF dans les classes et bureaux + Installation de brises soleil orientables + Installation de panneaux PV sur le toit (18,2kWc)
</t>
  </si>
  <si>
    <t xml:space="preserve">ECS: Changement du ballon d'ECS (300L--&gt;200L), Surisolation du cumulus, réduction à 55°C + Remplacement du système de chauffage actuel par un système de pompe à chaleur air-air + relamping LED avec changement des luminaires + Installation de détecteurs d'absence + Isolation du vide sanitaire + Isolation des murs par l'extérieur + Remplacement des fenêtres actuelles par du nouveau double-vitrage performant + Installation d'une ventilation SF dans les classes et bureaux + Installation de brises soleil orientables + Installation de panneaux PV sur le toit (13,7kWc)
</t>
  </si>
  <si>
    <t>Réduction du réduit de nuit de 1°C &amp; 16°C le w-e + installation de robinets thermostatiques sur les radiateurs + relamping LED avec changement de luminaires + installation de détecteurs d'absence + Remplacement du système de chauffage actuel par un système de pompe à chaleur air-eau + isolation du vide sanitaire + isolation du plafond du préau + isolation du vide sanitaire + Remplacement des fenêtres actuelles par de nouveaux double vitrages performants + installation de Brises Soleil orientables + Installation de panneaux PV sur le toit (29,7kWc) + installation d'une ventilation simple flux dans les bureaux et classes</t>
  </si>
  <si>
    <t>Réduction du réduit de nuit de 1°C &amp; 16°C le w-e + installation de robinets thermostatiques sur les radiateurs + relamping LED avec changement de luminaires + installation de détecteurs d'absence+ Remplacement du système de chauffage actuel par un système de pompe à chaleur air-air + isolation du vide sanitaire + isolation du plafond du préau + isolation du vide sanitaire + Remplacement des fenêtres actuelles par de nouveaux double vitrages performants + installation de Brises Soleil orientables  + Installation de panneaux PV sur le toit (22,4kWc) + installation d'une ventilation simple flux dans les classes et bureaux</t>
  </si>
  <si>
    <t>ECS: Changement du ballon d'ECS (300L--&gt;200L), Surisolation du cumulus, et installation d'une horloge journalière + Remplacement du système de chauffage actuel par un système de pompe à chaleur air-eau + Réduction de la consigne de 1°C en journée et de 1°C le w-e + Installation de robinets thermostatiques + Campagne de communication pour l'acceptation du changement de consigne en journée + Relamping LED  + Isolation des murs par l'extérieur + Remplacement des fenêtres actuelles par de nouveaux double vitrages performants + Installation de panneaux PV (30,8kWc) + installation de brises soleil orientables</t>
  </si>
  <si>
    <t>ECS: Changement du ballon d'ECS (300L--&gt;200L), Surisolation du cumulus, et installation d'une horloge journalière + Remplacement du système de chauffage actuel par un système de pompe à chaleur air-air + Réduction de la consigne de 1°C en journée et de 1°C le w-e + Installation de robinets thermostatiques + Campagne de communication pour l'acceptation du changement de consigne en journée + Relamping LED  + Isolation des murs par l'extérieur + Remplacement des fenêtres actuelles par de nouveaux double vitrages performants + Installation de panneaux PV (27,2kWc) + installation de brises soleil orientables</t>
  </si>
  <si>
    <t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(58,8kWc) + remplacement du système de chauffage actuel par un système de pompe à chaleur air-eau</t>
  </si>
  <si>
    <t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(52,6kWc) + remplacement du système de chauffage actuel par un système de pompe à chaleur air-eau + Traitement des ponts thermiques par application d'un enduit isolant extérieur sur toutes les façades</t>
  </si>
  <si>
    <t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(52,1kWc) + Traitement des ponts thermiques par application d'un enduit isolant sur toutes les façades</t>
  </si>
  <si>
    <t>Installation de douches électriques instantanées + Remplacement de la chaudière par une chaudière gaz à condensation pour les vestiaires+ installation d'un thermostat dans les vestiaires + Relamping LED avec changement des luminaires + Détecteurs d'absence + Extinction de la ventilation des vestiaires hors occupation + Isolation des murs mixtes par l'intérieur et l'extérieur + Isolation du toit bac acier par projection de polyuréthane (3cm) + Remplacement des plaques de polycarbonate de la façace et du toit par de nouvelles performantes + Remplacement des fenêtres actuelles par du double vitrage performant + Installation de panneaux PV sur le toit des vestiaires et du gymnase (35,8kWc) + installation d'une ventilation simple flux dans le gymnase</t>
  </si>
  <si>
    <t>Année de construction</t>
  </si>
  <si>
    <t>Surface</t>
  </si>
  <si>
    <t>Nombre d'étages</t>
  </si>
  <si>
    <t>Usage</t>
  </si>
  <si>
    <t>Education</t>
  </si>
  <si>
    <t>Salles de sport</t>
  </si>
  <si>
    <t>Bureaux</t>
  </si>
  <si>
    <t>Culturel</t>
  </si>
  <si>
    <t>Avant 1948</t>
  </si>
  <si>
    <t>1949-1973</t>
  </si>
  <si>
    <t>2000-2011</t>
  </si>
  <si>
    <t>Après 2012</t>
  </si>
  <si>
    <t>Surface de plancher</t>
  </si>
  <si>
    <t>200-1000</t>
  </si>
  <si>
    <t>1001-16000</t>
  </si>
  <si>
    <t>Supérieur à 16000</t>
  </si>
  <si>
    <t>1-3</t>
  </si>
  <si>
    <t>4-6</t>
  </si>
  <si>
    <t>Supérieur à 6</t>
  </si>
  <si>
    <t>Surface de plancher intervalle</t>
  </si>
  <si>
    <t>1-199</t>
  </si>
  <si>
    <t>avec doublons</t>
  </si>
  <si>
    <t>sans doublon</t>
  </si>
  <si>
    <t>Coller ci-dessous</t>
  </si>
  <si>
    <t>Bâtiments</t>
  </si>
  <si>
    <t>Tableau des typologies</t>
  </si>
  <si>
    <t>Listes déroulantes</t>
  </si>
  <si>
    <t>Production annuelle d'énergie renouvelable</t>
  </si>
  <si>
    <t>ECS: Changement du ballon d'ECS (300L--&gt;200L), Surisolation du cumulus, réduction à 55°C + relamping LED avec changement des luminaires</t>
  </si>
  <si>
    <t>Sans l'erreur</t>
  </si>
  <si>
    <t>Sans erreur sans 0</t>
  </si>
  <si>
    <t>N°</t>
  </si>
  <si>
    <t>15% d'économies sur un poste énergétique, &lt; 35 000€HT</t>
  </si>
  <si>
    <t>Choisir dans la liste déroulante le scénario pour lequel afficher les résultats</t>
  </si>
  <si>
    <t>Rénovation à petite échelle</t>
  </si>
  <si>
    <t>Disponibilité d'un scénario:</t>
  </si>
  <si>
    <t>Rénovation à moyenne échelle</t>
  </si>
  <si>
    <t>25% d'économies d'énergie primaire, &lt; 100 000€HT</t>
  </si>
  <si>
    <t>Rénovation à grande échelle</t>
  </si>
  <si>
    <t>Augmenter de deux crans sur le diagramme de performance énergétique</t>
  </si>
  <si>
    <t>Bâtiment à énergie quasi-nulle ou bâtiment à énergie positive</t>
  </si>
  <si>
    <t>Scenario 1</t>
  </si>
  <si>
    <t>Scenario 2</t>
  </si>
  <si>
    <t>Scenario 3</t>
  </si>
  <si>
    <t>Liste des scénarios simulés pour Cannes</t>
  </si>
  <si>
    <t>Colonne1</t>
  </si>
  <si>
    <t>Colonne2</t>
  </si>
  <si>
    <t>Colonne3</t>
  </si>
  <si>
    <t>Colonne4</t>
  </si>
  <si>
    <t>Colonne5</t>
  </si>
  <si>
    <t>Colonne6</t>
  </si>
  <si>
    <t>Colonne7</t>
  </si>
  <si>
    <t>Colonne8</t>
  </si>
  <si>
    <t>Colonne9</t>
  </si>
  <si>
    <t>Colonne10</t>
  </si>
  <si>
    <t>Colonne11</t>
  </si>
  <si>
    <t>Nom des bâtiments</t>
  </si>
  <si>
    <t>Surface de plancher (m²)</t>
  </si>
  <si>
    <t>Typologie</t>
  </si>
  <si>
    <t>Votre bâtiment appartient à la typologie suivante:</t>
  </si>
  <si>
    <t>Ville de référence: Cannes</t>
  </si>
  <si>
    <t>Relamping LED + extinction de la ventilation hors occupation + Ajustement des T°C: Chauffage 22-16 à 21-16 et clim 22-30 à 24-30 + ITI</t>
  </si>
  <si>
    <t xml:space="preserve">Relamping LED + Extinction de la ventilation hors occupation +Ajustement des températures: Chauffage 22-16°C à 21-16°C et climatisation 22-30°C à 24-30°C </t>
  </si>
  <si>
    <t xml:space="preserve">Surisolation du cumulus d'ECS pour le ménage + Réduction de la consigne de jour de 2°C, 2°C la nuit et w-e + Campagne de communication pour l'acceptation des changements de températures + Relamping LED dans les bureaux + Veille profonde le midi des ordinateurs + Extinction des photocopieurs la nuit (prise sur horloge)  + Isolation des murs par l'intérieur + Remplacement des fenêtres actuelles par de nouveaux double vitrages performants + Remplacement de tous les ordinateurs (unités centrales) par des PC portables à basse consommation + installation de tuiles solaires photovoltaiques (37kWc) </t>
  </si>
  <si>
    <t/>
  </si>
  <si>
    <t xml:space="preserve">Reduire la consigne de jour de 3°C (24--&gt;21°C) + Campagne de communication pour l'acceptation du changement de températures + Relamping LED + Extinction de la ventilation hors occupation + Isolation des murs par l'extérieur  + Remplacement des fenêtres actuelles par de nouveaux double vitrages performants + Remplacement de tous les ordinateurs (unités centrales) par de nouveaux PC Portables basse consommation + Extinction des photocopieurs la nuit (prise sur horloge) </t>
  </si>
  <si>
    <t>Entrez les caractéristiques de votre stock de bâtiments publics dans le tableau ci-dessous pour créér les plans de rénovation pour votre collectivité</t>
  </si>
  <si>
    <t>Scenario utilisé pour projeter les résultats dans l'outil plans de rénovation pour chaque typologie et niveau de rénovation</t>
  </si>
  <si>
    <t>Scénario le mieux classé selon le rapport Coût total d'investissement par économies d'énergie annuelle totale (€/kWh d'énergie économisée)</t>
  </si>
  <si>
    <t>Selectionner dans la liste</t>
  </si>
  <si>
    <t>Entrez une valeur (0-50000)</t>
  </si>
  <si>
    <t>Souhaitez-vous que les scénarios sélectionnés sur cette feuille soient utilisés pour les plans de rénovation plutôt que le meilleur scénario coût d'investissement/énergie économisée (par défaut)?</t>
  </si>
  <si>
    <t>OUI</t>
  </si>
  <si>
    <t>NON</t>
  </si>
  <si>
    <t>Autre</t>
  </si>
  <si>
    <t>1974-1999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</si>
</sst>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€_-;\-* #,##0.00\ _€_-;_-* &quot;-&quot;??\ _€_-;_-@_-"/>
    <numFmt numFmtId="164" formatCode="0.0"/>
    <numFmt numFmtId="165" formatCode="#,##0_ ;\-#,##0\ "/>
  </numFmts>
  <fonts count="37">
    <font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161"/>
      <scheme val="minor"/>
    </font>
    <font>
      <b/>
      <sz val="20"/>
      <color theme="1"/>
      <name val="Calibri"/>
      <family val="2"/>
      <charset val="161"/>
      <scheme val="minor"/>
    </font>
    <font>
      <b/>
      <sz val="20"/>
      <color rgb="FFC00000"/>
      <name val="Calibri"/>
      <family val="2"/>
      <charset val="161"/>
      <scheme val="minor"/>
    </font>
    <font>
      <b/>
      <sz val="24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4"/>
      <color rgb="FFC00000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b/>
      <sz val="16"/>
      <color rgb="FFC00000"/>
      <name val="Calibri"/>
      <family val="2"/>
      <charset val="161"/>
      <scheme val="minor"/>
    </font>
    <font>
      <sz val="11"/>
      <color theme="0" tint="-0.34998626667073579"/>
      <name val="Calibri"/>
      <family val="2"/>
      <scheme val="minor"/>
    </font>
    <font>
      <b/>
      <vertAlign val="superscript"/>
      <sz val="2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2"/>
      <color theme="1"/>
      <name val="Calibri"/>
      <family val="2"/>
      <scheme val="minor"/>
    </font>
    <font>
      <sz val="12"/>
      <color theme="0"/>
      <name val="Arial Unicode MS"/>
      <family val="2"/>
      <charset val="161"/>
    </font>
    <font>
      <sz val="20"/>
      <color theme="1"/>
      <name val="Calibri"/>
      <family val="2"/>
      <charset val="161"/>
      <scheme val="minor"/>
    </font>
    <font>
      <b/>
      <sz val="14"/>
      <name val="Calibri"/>
      <family val="2"/>
      <charset val="161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charset val="161"/>
      <scheme val="minor"/>
    </font>
    <font>
      <sz val="7"/>
      <color rgb="FF000000"/>
      <name val="Verdana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 tint="0.34998626667073579"/>
      <name val="Tahoma"/>
      <family val="2"/>
    </font>
    <font>
      <sz val="11"/>
      <color theme="1" tint="0.34998626667073579"/>
      <name val="Calibri"/>
      <family val="2"/>
      <scheme val="minor"/>
    </font>
    <font>
      <b/>
      <sz val="22"/>
      <color rgb="FFC00000"/>
      <name val="Calibri"/>
      <family val="2"/>
      <charset val="161"/>
      <scheme val="minor"/>
    </font>
    <font>
      <sz val="9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4"/>
      <color theme="1" tint="0.34998626667073579"/>
      <name val="Tahoma"/>
      <family val="2"/>
    </font>
    <font>
      <sz val="11"/>
      <color theme="1" tint="0.34998626667073579"/>
      <name val="Tahoma"/>
      <family val="2"/>
    </font>
    <font>
      <sz val="11"/>
      <color theme="1"/>
      <name val="Calibri"/>
      <family val="2"/>
      <scheme val="minor"/>
    </font>
    <font>
      <b/>
      <sz val="22"/>
      <color theme="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4" fillId="0" borderId="0" applyFont="0" applyFill="0" applyBorder="0" applyAlignment="0" applyProtection="0"/>
  </cellStyleXfs>
  <cellXfs count="587">
    <xf numFmtId="0" fontId="0" fillId="0" borderId="0" xfId="0"/>
    <xf numFmtId="0" fontId="0" fillId="0" borderId="1" xfId="0" applyBorder="1"/>
    <xf numFmtId="0" fontId="0" fillId="0" borderId="4" xfId="0" applyBorder="1"/>
    <xf numFmtId="0" fontId="5" fillId="0" borderId="0" xfId="0" applyFont="1"/>
    <xf numFmtId="0" fontId="6" fillId="0" borderId="0" xfId="0" applyFont="1"/>
    <xf numFmtId="0" fontId="0" fillId="0" borderId="36" xfId="0" applyBorder="1"/>
    <xf numFmtId="0" fontId="0" fillId="0" borderId="47" xfId="0" applyBorder="1"/>
    <xf numFmtId="0" fontId="6" fillId="0" borderId="36" xfId="0" applyFont="1" applyBorder="1"/>
    <xf numFmtId="0" fontId="6" fillId="0" borderId="0" xfId="0" applyFont="1" applyAlignment="1">
      <alignment horizontal="center"/>
    </xf>
    <xf numFmtId="0" fontId="10" fillId="0" borderId="0" xfId="0" applyFont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" fillId="0" borderId="4" xfId="0" applyFont="1" applyBorder="1"/>
    <xf numFmtId="0" fontId="13" fillId="2" borderId="9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wrapText="1"/>
    </xf>
    <xf numFmtId="0" fontId="15" fillId="4" borderId="2" xfId="0" applyFont="1" applyFill="1" applyBorder="1" applyAlignment="1">
      <alignment horizontal="center" wrapText="1"/>
    </xf>
    <xf numFmtId="0" fontId="15" fillId="0" borderId="2" xfId="0" applyFont="1" applyBorder="1" applyAlignment="1">
      <alignment horizontal="center" wrapText="1"/>
    </xf>
    <xf numFmtId="0" fontId="15" fillId="3" borderId="2" xfId="0" applyFont="1" applyFill="1" applyBorder="1" applyAlignment="1">
      <alignment horizontal="center" wrapText="1"/>
    </xf>
    <xf numFmtId="0" fontId="15" fillId="3" borderId="18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wrapText="1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15" fillId="0" borderId="31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17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15" fillId="4" borderId="23" xfId="0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62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4" borderId="2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0" fontId="13" fillId="4" borderId="7" xfId="0" applyFont="1" applyFill="1" applyBorder="1" applyAlignment="1">
      <alignment vertical="center"/>
    </xf>
    <xf numFmtId="0" fontId="13" fillId="4" borderId="8" xfId="0" applyFont="1" applyFill="1" applyBorder="1" applyAlignment="1">
      <alignment vertical="center"/>
    </xf>
    <xf numFmtId="0" fontId="13" fillId="4" borderId="9" xfId="0" applyFont="1" applyFill="1" applyBorder="1" applyAlignment="1">
      <alignment vertical="center"/>
    </xf>
    <xf numFmtId="0" fontId="13" fillId="4" borderId="10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/>
    </xf>
    <xf numFmtId="0" fontId="13" fillId="4" borderId="21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13" fillId="4" borderId="13" xfId="0" applyFont="1" applyFill="1" applyBorder="1" applyAlignment="1">
      <alignment vertical="center"/>
    </xf>
    <xf numFmtId="0" fontId="13" fillId="4" borderId="14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0" fontId="13" fillId="4" borderId="15" xfId="0" applyFont="1" applyFill="1" applyBorder="1" applyAlignment="1">
      <alignment vertical="center"/>
    </xf>
    <xf numFmtId="0" fontId="13" fillId="5" borderId="44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3" fillId="4" borderId="42" xfId="0" applyFont="1" applyFill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3" fillId="4" borderId="44" xfId="0" applyFont="1" applyFill="1" applyBorder="1" applyAlignment="1">
      <alignment vertical="center"/>
    </xf>
    <xf numFmtId="0" fontId="13" fillId="4" borderId="45" xfId="0" applyFont="1" applyFill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4" borderId="45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3" fillId="4" borderId="45" xfId="0" applyFont="1" applyFill="1" applyBorder="1" applyAlignment="1">
      <alignment horizontal="center" vertical="center"/>
    </xf>
    <xf numFmtId="0" fontId="16" fillId="0" borderId="0" xfId="0" applyFont="1"/>
    <xf numFmtId="0" fontId="16" fillId="0" borderId="47" xfId="0" applyFont="1" applyBorder="1"/>
    <xf numFmtId="0" fontId="13" fillId="0" borderId="0" xfId="0" applyFont="1" applyAlignment="1">
      <alignment vertical="center"/>
    </xf>
    <xf numFmtId="0" fontId="16" fillId="0" borderId="47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9" fillId="0" borderId="50" xfId="0" applyFont="1" applyBorder="1" applyAlignment="1">
      <alignment vertical="center"/>
    </xf>
    <xf numFmtId="0" fontId="19" fillId="0" borderId="42" xfId="0" applyFont="1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3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8" fillId="5" borderId="40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9" borderId="43" xfId="0" applyFont="1" applyFill="1" applyBorder="1" applyAlignment="1">
      <alignment horizontal="center" vertical="center"/>
    </xf>
    <xf numFmtId="0" fontId="8" fillId="9" borderId="40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10" fillId="9" borderId="21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/>
    </xf>
    <xf numFmtId="0" fontId="11" fillId="9" borderId="43" xfId="0" applyFont="1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57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11" fillId="9" borderId="58" xfId="0" applyFont="1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0" xfId="0" applyBorder="1" applyAlignment="1">
      <alignment horizontal="center"/>
    </xf>
    <xf numFmtId="0" fontId="7" fillId="4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0" fontId="7" fillId="9" borderId="21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0" fontId="1" fillId="9" borderId="57" xfId="0" applyFont="1" applyFill="1" applyBorder="1" applyAlignment="1">
      <alignment horizontal="center" vertical="center"/>
    </xf>
    <xf numFmtId="0" fontId="1" fillId="9" borderId="40" xfId="0" applyFont="1" applyFill="1" applyBorder="1" applyAlignment="1">
      <alignment horizontal="center" vertical="center"/>
    </xf>
    <xf numFmtId="0" fontId="1" fillId="9" borderId="3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11" fillId="9" borderId="43" xfId="0" applyFont="1" applyFill="1" applyBorder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43" xfId="0" applyFill="1" applyBorder="1" applyAlignment="1">
      <alignment horizontal="center" vertical="center"/>
    </xf>
    <xf numFmtId="0" fontId="0" fillId="4" borderId="57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1" fillId="9" borderId="58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4" borderId="39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64" xfId="0" applyFill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64" xfId="0" applyFill="1" applyBorder="1" applyAlignment="1">
      <alignment horizontal="center"/>
    </xf>
    <xf numFmtId="0" fontId="21" fillId="5" borderId="59" xfId="0" applyFont="1" applyFill="1" applyBorder="1" applyAlignment="1">
      <alignment horizontal="center" vertical="center" wrapText="1"/>
    </xf>
    <xf numFmtId="0" fontId="22" fillId="4" borderId="4" xfId="0" applyFont="1" applyFill="1" applyBorder="1" applyAlignment="1">
      <alignment horizontal="center"/>
    </xf>
    <xf numFmtId="0" fontId="22" fillId="4" borderId="37" xfId="0" applyFont="1" applyFill="1" applyBorder="1" applyAlignment="1">
      <alignment horizontal="center"/>
    </xf>
    <xf numFmtId="2" fontId="15" fillId="4" borderId="10" xfId="0" applyNumberFormat="1" applyFont="1" applyFill="1" applyBorder="1" applyAlignment="1">
      <alignment vertical="center"/>
    </xf>
    <xf numFmtId="2" fontId="15" fillId="4" borderId="1" xfId="0" applyNumberFormat="1" applyFont="1" applyFill="1" applyBorder="1" applyAlignment="1">
      <alignment vertical="center"/>
    </xf>
    <xf numFmtId="2" fontId="15" fillId="4" borderId="11" xfId="0" applyNumberFormat="1" applyFont="1" applyFill="1" applyBorder="1" applyAlignment="1">
      <alignment vertical="center"/>
    </xf>
    <xf numFmtId="2" fontId="15" fillId="4" borderId="21" xfId="0" applyNumberFormat="1" applyFont="1" applyFill="1" applyBorder="1" applyAlignment="1">
      <alignment vertical="center"/>
    </xf>
    <xf numFmtId="2" fontId="15" fillId="4" borderId="12" xfId="0" applyNumberFormat="1" applyFont="1" applyFill="1" applyBorder="1" applyAlignment="1">
      <alignment vertical="center"/>
    </xf>
    <xf numFmtId="2" fontId="15" fillId="4" borderId="13" xfId="0" applyNumberFormat="1" applyFont="1" applyFill="1" applyBorder="1" applyAlignment="1">
      <alignment vertical="center"/>
    </xf>
    <xf numFmtId="2" fontId="15" fillId="4" borderId="40" xfId="0" applyNumberFormat="1" applyFont="1" applyFill="1" applyBorder="1" applyAlignment="1">
      <alignment vertical="center"/>
    </xf>
    <xf numFmtId="2" fontId="15" fillId="4" borderId="4" xfId="0" applyNumberFormat="1" applyFont="1" applyFill="1" applyBorder="1" applyAlignment="1">
      <alignment vertical="center"/>
    </xf>
    <xf numFmtId="2" fontId="15" fillId="4" borderId="33" xfId="0" applyNumberFormat="1" applyFont="1" applyFill="1" applyBorder="1" applyAlignment="1">
      <alignment vertical="center"/>
    </xf>
    <xf numFmtId="0" fontId="0" fillId="0" borderId="5" xfId="0" applyBorder="1" applyAlignment="1">
      <alignment horizontal="left" vertical="center" wrapText="1"/>
    </xf>
    <xf numFmtId="0" fontId="15" fillId="0" borderId="8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15" fillId="4" borderId="15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3" borderId="21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52" xfId="0" applyFont="1" applyBorder="1" applyAlignment="1">
      <alignment vertical="center" wrapText="1"/>
    </xf>
    <xf numFmtId="0" fontId="1" fillId="0" borderId="65" xfId="0" applyFont="1" applyBorder="1" applyAlignment="1">
      <alignment vertical="center" wrapText="1"/>
    </xf>
    <xf numFmtId="0" fontId="1" fillId="0" borderId="59" xfId="0" applyFont="1" applyBorder="1" applyAlignment="1">
      <alignment vertical="center" wrapText="1"/>
    </xf>
    <xf numFmtId="0" fontId="1" fillId="0" borderId="51" xfId="0" applyFont="1" applyBorder="1" applyAlignment="1">
      <alignment vertical="center" wrapText="1"/>
    </xf>
    <xf numFmtId="2" fontId="15" fillId="4" borderId="15" xfId="0" applyNumberFormat="1" applyFont="1" applyFill="1" applyBorder="1" applyAlignment="1">
      <alignment horizontal="center" vertical="center"/>
    </xf>
    <xf numFmtId="0" fontId="23" fillId="4" borderId="33" xfId="0" applyFont="1" applyFill="1" applyBorder="1" applyAlignment="1">
      <alignment horizontal="center" vertical="center"/>
    </xf>
    <xf numFmtId="49" fontId="0" fillId="0" borderId="0" xfId="0" applyNumberFormat="1"/>
    <xf numFmtId="0" fontId="0" fillId="0" borderId="0" xfId="0" applyAlignment="1">
      <alignment wrapText="1"/>
    </xf>
    <xf numFmtId="0" fontId="0" fillId="11" borderId="0" xfId="0" applyFill="1"/>
    <xf numFmtId="0" fontId="24" fillId="0" borderId="0" xfId="0" applyFont="1"/>
    <xf numFmtId="0" fontId="0" fillId="12" borderId="0" xfId="0" applyFill="1"/>
    <xf numFmtId="0" fontId="0" fillId="13" borderId="0" xfId="0" applyFill="1"/>
    <xf numFmtId="0" fontId="0" fillId="0" borderId="8" xfId="0" applyBorder="1" applyAlignment="1" applyProtection="1">
      <alignment horizontal="center" vertical="center"/>
      <protection locked="0"/>
    </xf>
    <xf numFmtId="0" fontId="25" fillId="9" borderId="43" xfId="0" applyFont="1" applyFill="1" applyBorder="1" applyAlignment="1">
      <alignment horizontal="center"/>
    </xf>
    <xf numFmtId="0" fontId="2" fillId="5" borderId="66" xfId="0" applyFont="1" applyFill="1" applyBorder="1" applyAlignment="1">
      <alignment horizontal="center" vertical="center"/>
    </xf>
    <xf numFmtId="0" fontId="2" fillId="5" borderId="67" xfId="0" applyFont="1" applyFill="1" applyBorder="1" applyAlignment="1">
      <alignment horizontal="center" vertical="center"/>
    </xf>
    <xf numFmtId="0" fontId="2" fillId="5" borderId="68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69" xfId="0" applyFont="1" applyFill="1" applyBorder="1" applyAlignment="1">
      <alignment horizontal="center" vertical="center"/>
    </xf>
    <xf numFmtId="0" fontId="1" fillId="4" borderId="70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horizontal="center" vertical="center"/>
    </xf>
    <xf numFmtId="0" fontId="1" fillId="4" borderId="56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0" fillId="14" borderId="0" xfId="0" applyFill="1" applyAlignment="1">
      <alignment wrapText="1"/>
    </xf>
    <xf numFmtId="0" fontId="0" fillId="14" borderId="0" xfId="0" applyFill="1" applyProtection="1">
      <protection hidden="1"/>
    </xf>
    <xf numFmtId="0" fontId="18" fillId="0" borderId="0" xfId="0" applyFont="1" applyAlignment="1">
      <alignment wrapText="1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8" xfId="0" applyBorder="1" applyAlignment="1">
      <alignment horizontal="center"/>
    </xf>
    <xf numFmtId="0" fontId="29" fillId="16" borderId="35" xfId="0" applyFont="1" applyFill="1" applyBorder="1" applyAlignment="1">
      <alignment horizontal="center" vertical="center"/>
    </xf>
    <xf numFmtId="0" fontId="29" fillId="16" borderId="53" xfId="0" applyFont="1" applyFill="1" applyBorder="1" applyAlignment="1">
      <alignment horizontal="center" vertical="center"/>
    </xf>
    <xf numFmtId="0" fontId="29" fillId="16" borderId="54" xfId="0" applyFont="1" applyFill="1" applyBorder="1" applyAlignment="1">
      <alignment horizontal="center" vertical="center"/>
    </xf>
    <xf numFmtId="0" fontId="29" fillId="16" borderId="53" xfId="0" applyFont="1" applyFill="1" applyBorder="1" applyAlignment="1">
      <alignment horizontal="left" vertical="center"/>
    </xf>
    <xf numFmtId="0" fontId="1" fillId="16" borderId="53" xfId="0" applyFont="1" applyFill="1" applyBorder="1" applyAlignment="1">
      <alignment horizontal="center" vertical="center"/>
    </xf>
    <xf numFmtId="0" fontId="1" fillId="16" borderId="63" xfId="0" applyFont="1" applyFill="1" applyBorder="1" applyAlignment="1">
      <alignment horizontal="center" vertical="center"/>
    </xf>
    <xf numFmtId="0" fontId="1" fillId="16" borderId="34" xfId="0" applyFont="1" applyFill="1" applyBorder="1" applyAlignment="1">
      <alignment horizontal="center" vertical="center"/>
    </xf>
    <xf numFmtId="0" fontId="1" fillId="16" borderId="71" xfId="0" applyFont="1" applyFill="1" applyBorder="1" applyAlignment="1">
      <alignment horizontal="center" vertical="center"/>
    </xf>
    <xf numFmtId="0" fontId="1" fillId="16" borderId="55" xfId="0" applyFont="1" applyFill="1" applyBorder="1" applyAlignment="1">
      <alignment horizontal="center" vertical="center"/>
    </xf>
    <xf numFmtId="0" fontId="13" fillId="18" borderId="15" xfId="0" applyFont="1" applyFill="1" applyBorder="1" applyAlignment="1">
      <alignment horizontal="center" vertical="center" wrapText="1"/>
    </xf>
    <xf numFmtId="0" fontId="13" fillId="18" borderId="12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3" fillId="21" borderId="11" xfId="0" applyFont="1" applyFill="1" applyBorder="1" applyAlignment="1">
      <alignment horizontal="center" vertical="center" wrapText="1"/>
    </xf>
    <xf numFmtId="0" fontId="13" fillId="21" borderId="21" xfId="0" applyFont="1" applyFill="1" applyBorder="1" applyAlignment="1">
      <alignment horizontal="center" vertical="center" wrapText="1"/>
    </xf>
    <xf numFmtId="0" fontId="13" fillId="21" borderId="12" xfId="0" applyFont="1" applyFill="1" applyBorder="1" applyAlignment="1">
      <alignment horizontal="center" vertical="center" wrapText="1"/>
    </xf>
    <xf numFmtId="0" fontId="13" fillId="21" borderId="13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/>
    </xf>
    <xf numFmtId="0" fontId="13" fillId="17" borderId="28" xfId="0" applyFont="1" applyFill="1" applyBorder="1" applyAlignment="1">
      <alignment horizontal="center" vertical="center" wrapText="1"/>
    </xf>
    <xf numFmtId="0" fontId="27" fillId="0" borderId="0" xfId="0" applyFont="1"/>
    <xf numFmtId="0" fontId="0" fillId="15" borderId="0" xfId="0" applyFill="1"/>
    <xf numFmtId="0" fontId="0" fillId="0" borderId="0" xfId="0" applyAlignment="1" applyProtection="1">
      <alignment horizontal="center"/>
      <protection locked="0"/>
    </xf>
    <xf numFmtId="0" fontId="0" fillId="22" borderId="4" xfId="0" applyFill="1" applyBorder="1" applyAlignment="1" applyProtection="1">
      <alignment horizontal="center"/>
      <protection hidden="1"/>
    </xf>
    <xf numFmtId="0" fontId="15" fillId="22" borderId="56" xfId="0" applyFont="1" applyFill="1" applyBorder="1" applyAlignment="1" applyProtection="1">
      <alignment horizontal="center"/>
      <protection hidden="1"/>
    </xf>
    <xf numFmtId="164" fontId="0" fillId="14" borderId="8" xfId="0" applyNumberFormat="1" applyFill="1" applyBorder="1" applyAlignment="1" applyProtection="1">
      <alignment horizontal="center"/>
      <protection hidden="1"/>
    </xf>
    <xf numFmtId="1" fontId="0" fillId="14" borderId="4" xfId="0" applyNumberFormat="1" applyFill="1" applyBorder="1" applyAlignment="1" applyProtection="1">
      <alignment horizontal="center"/>
      <protection hidden="1"/>
    </xf>
    <xf numFmtId="0" fontId="0" fillId="14" borderId="4" xfId="0" applyFill="1" applyBorder="1" applyAlignment="1" applyProtection="1">
      <alignment horizontal="center"/>
      <protection hidden="1"/>
    </xf>
    <xf numFmtId="164" fontId="0" fillId="14" borderId="57" xfId="0" applyNumberFormat="1" applyFill="1" applyBorder="1" applyAlignment="1" applyProtection="1">
      <alignment horizontal="center"/>
      <protection hidden="1"/>
    </xf>
    <xf numFmtId="164" fontId="0" fillId="14" borderId="4" xfId="0" applyNumberFormat="1" applyFill="1" applyBorder="1" applyAlignment="1" applyProtection="1">
      <alignment horizontal="center"/>
      <protection hidden="1"/>
    </xf>
    <xf numFmtId="0" fontId="0" fillId="14" borderId="33" xfId="0" applyFill="1" applyBorder="1" applyAlignment="1" applyProtection="1">
      <alignment horizontal="center"/>
      <protection hidden="1"/>
    </xf>
    <xf numFmtId="164" fontId="0" fillId="19" borderId="57" xfId="0" applyNumberFormat="1" applyFill="1" applyBorder="1" applyAlignment="1" applyProtection="1">
      <alignment horizontal="center"/>
      <protection hidden="1"/>
    </xf>
    <xf numFmtId="164" fontId="0" fillId="19" borderId="4" xfId="0" applyNumberFormat="1" applyFill="1" applyBorder="1" applyAlignment="1" applyProtection="1">
      <alignment horizontal="center"/>
      <protection hidden="1"/>
    </xf>
    <xf numFmtId="164" fontId="0" fillId="19" borderId="33" xfId="0" applyNumberFormat="1" applyFill="1" applyBorder="1" applyAlignment="1" applyProtection="1">
      <alignment horizontal="center"/>
      <protection hidden="1"/>
    </xf>
    <xf numFmtId="164" fontId="0" fillId="15" borderId="57" xfId="0" applyNumberFormat="1" applyFill="1" applyBorder="1" applyAlignment="1" applyProtection="1">
      <alignment horizontal="center"/>
      <protection hidden="1"/>
    </xf>
    <xf numFmtId="164" fontId="0" fillId="15" borderId="4" xfId="0" applyNumberFormat="1" applyFill="1" applyBorder="1" applyAlignment="1" applyProtection="1">
      <alignment horizontal="center"/>
      <protection hidden="1"/>
    </xf>
    <xf numFmtId="164" fontId="0" fillId="15" borderId="33" xfId="0" applyNumberFormat="1" applyFill="1" applyBorder="1" applyAlignment="1" applyProtection="1">
      <alignment horizontal="center"/>
      <protection hidden="1"/>
    </xf>
    <xf numFmtId="0" fontId="0" fillId="14" borderId="1" xfId="0" applyFill="1" applyBorder="1" applyAlignment="1" applyProtection="1">
      <alignment horizontal="center"/>
      <protection hidden="1"/>
    </xf>
    <xf numFmtId="0" fontId="0" fillId="14" borderId="12" xfId="0" applyFill="1" applyBorder="1" applyAlignment="1" applyProtection="1">
      <alignment horizontal="center"/>
      <protection hidden="1"/>
    </xf>
    <xf numFmtId="0" fontId="0" fillId="22" borderId="56" xfId="0" applyFill="1" applyBorder="1" applyAlignment="1" applyProtection="1">
      <alignment horizontal="center"/>
      <protection hidden="1"/>
    </xf>
    <xf numFmtId="0" fontId="0" fillId="22" borderId="56" xfId="0" applyFill="1" applyBorder="1" applyAlignment="1" applyProtection="1">
      <alignment horizontal="center" vertical="center"/>
      <protection hidden="1"/>
    </xf>
    <xf numFmtId="0" fontId="0" fillId="22" borderId="43" xfId="0" applyFill="1" applyBorder="1" applyAlignment="1" applyProtection="1">
      <alignment horizontal="center"/>
      <protection hidden="1"/>
    </xf>
    <xf numFmtId="0" fontId="25" fillId="9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0" fillId="0" borderId="3" xfId="0" applyBorder="1" applyAlignment="1" applyProtection="1">
      <alignment horizontal="center"/>
      <protection locked="0"/>
    </xf>
    <xf numFmtId="0" fontId="0" fillId="0" borderId="67" xfId="0" applyBorder="1" applyAlignment="1" applyProtection="1">
      <alignment horizontal="center"/>
      <protection locked="0"/>
    </xf>
    <xf numFmtId="0" fontId="0" fillId="4" borderId="58" xfId="0" applyFill="1" applyBorder="1" applyAlignment="1">
      <alignment horizontal="center"/>
    </xf>
    <xf numFmtId="0" fontId="15" fillId="22" borderId="1" xfId="0" applyFont="1" applyFill="1" applyBorder="1" applyAlignment="1" applyProtection="1">
      <alignment horizontal="center"/>
      <protection hidden="1"/>
    </xf>
    <xf numFmtId="0" fontId="15" fillId="22" borderId="4" xfId="0" applyFont="1" applyFill="1" applyBorder="1" applyAlignment="1" applyProtection="1">
      <alignment horizontal="center"/>
      <protection hidden="1"/>
    </xf>
    <xf numFmtId="0" fontId="11" fillId="9" borderId="48" xfId="0" applyFont="1" applyFill="1" applyBorder="1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7" xfId="0" applyBorder="1" applyAlignment="1" applyProtection="1">
      <alignment horizontal="center" vertical="center"/>
      <protection locked="0"/>
    </xf>
    <xf numFmtId="0" fontId="32" fillId="23" borderId="0" xfId="0" applyFont="1" applyFill="1" applyAlignment="1">
      <alignment horizontal="center" wrapText="1"/>
    </xf>
    <xf numFmtId="0" fontId="33" fillId="23" borderId="0" xfId="0" applyFont="1" applyFill="1" applyAlignment="1">
      <alignment horizontal="center" wrapText="1"/>
    </xf>
    <xf numFmtId="0" fontId="0" fillId="0" borderId="0" xfId="0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0" fontId="18" fillId="0" borderId="0" xfId="0" applyFont="1" applyProtection="1">
      <protection hidden="1"/>
    </xf>
    <xf numFmtId="0" fontId="30" fillId="0" borderId="0" xfId="0" applyFont="1" applyAlignment="1" applyProtection="1">
      <alignment wrapText="1"/>
      <protection hidden="1"/>
    </xf>
    <xf numFmtId="0" fontId="30" fillId="23" borderId="0" xfId="0" applyFont="1" applyFill="1" applyAlignment="1" applyProtection="1">
      <alignment wrapText="1"/>
      <protection hidden="1"/>
    </xf>
    <xf numFmtId="0" fontId="18" fillId="17" borderId="0" xfId="0" applyFont="1" applyFill="1" applyProtection="1">
      <protection hidden="1"/>
    </xf>
    <xf numFmtId="0" fontId="30" fillId="17" borderId="0" xfId="0" applyFont="1" applyFill="1" applyAlignment="1" applyProtection="1">
      <alignment wrapText="1"/>
      <protection hidden="1"/>
    </xf>
    <xf numFmtId="0" fontId="30" fillId="0" borderId="0" xfId="0" applyFont="1" applyProtection="1">
      <protection hidden="1"/>
    </xf>
    <xf numFmtId="0" fontId="0" fillId="15" borderId="0" xfId="0" applyFill="1" applyProtection="1">
      <protection hidden="1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 vertical="center" textRotation="90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 textRotation="90" wrapText="1"/>
    </xf>
    <xf numFmtId="0" fontId="4" fillId="5" borderId="20" xfId="0" applyFont="1" applyFill="1" applyBorder="1" applyAlignment="1">
      <alignment horizontal="center" vertical="center" textRotation="90" wrapText="1"/>
    </xf>
    <xf numFmtId="0" fontId="4" fillId="5" borderId="22" xfId="0" applyFont="1" applyFill="1" applyBorder="1" applyAlignment="1">
      <alignment horizontal="center" vertical="center" textRotation="90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10" borderId="5" xfId="0" applyFont="1" applyFill="1" applyBorder="1" applyAlignment="1">
      <alignment horizontal="center"/>
    </xf>
    <xf numFmtId="0" fontId="13" fillId="10" borderId="2" xfId="0" applyFont="1" applyFill="1" applyBorder="1" applyAlignment="1">
      <alignment horizontal="center"/>
    </xf>
    <xf numFmtId="0" fontId="3" fillId="5" borderId="51" xfId="0" applyFont="1" applyFill="1" applyBorder="1" applyAlignment="1">
      <alignment horizontal="center" vertical="center" wrapText="1"/>
    </xf>
    <xf numFmtId="0" fontId="3" fillId="5" borderId="52" xfId="0" applyFont="1" applyFill="1" applyBorder="1" applyAlignment="1">
      <alignment horizontal="center" vertical="center" wrapText="1"/>
    </xf>
    <xf numFmtId="0" fontId="3" fillId="5" borderId="46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13" fillId="8" borderId="53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36" xfId="0" applyFont="1" applyFill="1" applyBorder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13" fillId="8" borderId="47" xfId="0" applyFont="1" applyFill="1" applyBorder="1" applyAlignment="1">
      <alignment horizontal="center" vertical="center" wrapText="1"/>
    </xf>
    <xf numFmtId="0" fontId="13" fillId="8" borderId="38" xfId="0" applyFont="1" applyFill="1" applyBorder="1" applyAlignment="1">
      <alignment horizontal="center" vertical="center" wrapText="1"/>
    </xf>
    <xf numFmtId="0" fontId="13" fillId="8" borderId="48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8" fillId="8" borderId="51" xfId="0" applyFont="1" applyFill="1" applyBorder="1" applyAlignment="1">
      <alignment horizontal="center" vertical="center"/>
    </xf>
    <xf numFmtId="0" fontId="18" fillId="8" borderId="52" xfId="0" applyFont="1" applyFill="1" applyBorder="1" applyAlignment="1">
      <alignment horizontal="center" vertical="center"/>
    </xf>
    <xf numFmtId="0" fontId="18" fillId="8" borderId="46" xfId="0" applyFont="1" applyFill="1" applyBorder="1" applyAlignment="1">
      <alignment horizontal="center" vertical="center"/>
    </xf>
    <xf numFmtId="0" fontId="1" fillId="7" borderId="35" xfId="0" applyFont="1" applyFill="1" applyBorder="1" applyAlignment="1">
      <alignment horizontal="center"/>
    </xf>
    <xf numFmtId="0" fontId="1" fillId="7" borderId="53" xfId="0" applyFont="1" applyFill="1" applyBorder="1" applyAlignment="1">
      <alignment horizontal="center"/>
    </xf>
    <xf numFmtId="0" fontId="1" fillId="7" borderId="54" xfId="0" applyFont="1" applyFill="1" applyBorder="1" applyAlignment="1">
      <alignment horizontal="center"/>
    </xf>
    <xf numFmtId="0" fontId="13" fillId="7" borderId="35" xfId="0" applyFont="1" applyFill="1" applyBorder="1" applyAlignment="1">
      <alignment horizontal="center" vertical="center" wrapText="1"/>
    </xf>
    <xf numFmtId="0" fontId="13" fillId="7" borderId="53" xfId="0" applyFont="1" applyFill="1" applyBorder="1" applyAlignment="1">
      <alignment horizontal="center" vertical="center" wrapText="1"/>
    </xf>
    <xf numFmtId="0" fontId="13" fillId="7" borderId="54" xfId="0" applyFont="1" applyFill="1" applyBorder="1" applyAlignment="1">
      <alignment horizontal="center" vertical="center" wrapText="1"/>
    </xf>
    <xf numFmtId="0" fontId="13" fillId="7" borderId="36" xfId="0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0" fontId="13" fillId="7" borderId="47" xfId="0" applyFont="1" applyFill="1" applyBorder="1" applyAlignment="1">
      <alignment horizontal="center" vertical="center" wrapText="1"/>
    </xf>
    <xf numFmtId="0" fontId="13" fillId="7" borderId="38" xfId="0" applyFont="1" applyFill="1" applyBorder="1" applyAlignment="1">
      <alignment horizontal="center" vertical="center" wrapText="1"/>
    </xf>
    <xf numFmtId="0" fontId="13" fillId="7" borderId="48" xfId="0" applyFont="1" applyFill="1" applyBorder="1" applyAlignment="1">
      <alignment horizontal="center" vertical="center" wrapText="1"/>
    </xf>
    <xf numFmtId="0" fontId="13" fillId="7" borderId="49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3" fillId="2" borderId="41" xfId="0" applyFont="1" applyFill="1" applyBorder="1" applyAlignment="1">
      <alignment horizontal="left" vertical="center" wrapText="1"/>
    </xf>
    <xf numFmtId="0" fontId="13" fillId="2" borderId="42" xfId="0" applyFont="1" applyFill="1" applyBorder="1" applyAlignment="1">
      <alignment horizontal="left" vertical="center" wrapText="1"/>
    </xf>
    <xf numFmtId="0" fontId="10" fillId="7" borderId="51" xfId="0" applyFont="1" applyFill="1" applyBorder="1" applyAlignment="1">
      <alignment horizontal="left" vertical="center" wrapText="1"/>
    </xf>
    <xf numFmtId="0" fontId="10" fillId="7" borderId="52" xfId="0" applyFont="1" applyFill="1" applyBorder="1" applyAlignment="1">
      <alignment horizontal="left" vertical="center" wrapText="1"/>
    </xf>
    <xf numFmtId="0" fontId="10" fillId="7" borderId="46" xfId="0" applyFont="1" applyFill="1" applyBorder="1" applyAlignment="1">
      <alignment horizontal="left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3" fillId="2" borderId="43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0" fontId="1" fillId="6" borderId="63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6" borderId="55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5" borderId="30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5" borderId="32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13" fillId="2" borderId="40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3" fillId="5" borderId="51" xfId="0" applyFont="1" applyFill="1" applyBorder="1" applyAlignment="1">
      <alignment horizontal="center" vertical="center"/>
    </xf>
    <xf numFmtId="0" fontId="3" fillId="5" borderId="52" xfId="0" applyFont="1" applyFill="1" applyBorder="1" applyAlignment="1">
      <alignment horizontal="center" vertical="center"/>
    </xf>
    <xf numFmtId="0" fontId="3" fillId="5" borderId="46" xfId="0" applyFont="1" applyFill="1" applyBorder="1" applyAlignment="1">
      <alignment horizontal="center" vertical="center"/>
    </xf>
    <xf numFmtId="0" fontId="1" fillId="5" borderId="51" xfId="0" applyFont="1" applyFill="1" applyBorder="1" applyAlignment="1">
      <alignment horizontal="center" vertical="center"/>
    </xf>
    <xf numFmtId="0" fontId="1" fillId="5" borderId="52" xfId="0" applyFont="1" applyFill="1" applyBorder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1" fillId="5" borderId="54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13" borderId="0" xfId="0" applyFont="1" applyFill="1" applyAlignment="1">
      <alignment horizontal="center"/>
    </xf>
    <xf numFmtId="0" fontId="4" fillId="6" borderId="35" xfId="0" applyFont="1" applyFill="1" applyBorder="1" applyAlignment="1">
      <alignment horizontal="center" vertical="center" textRotation="90" wrapText="1"/>
    </xf>
    <xf numFmtId="0" fontId="4" fillId="6" borderId="36" xfId="0" applyFont="1" applyFill="1" applyBorder="1" applyAlignment="1">
      <alignment horizontal="center" vertical="center" textRotation="90" wrapText="1"/>
    </xf>
    <xf numFmtId="0" fontId="4" fillId="6" borderId="38" xfId="0" applyFont="1" applyFill="1" applyBorder="1" applyAlignment="1">
      <alignment horizontal="center" vertical="center" textRotation="90" wrapText="1"/>
    </xf>
    <xf numFmtId="0" fontId="2" fillId="6" borderId="35" xfId="0" applyFont="1" applyFill="1" applyBorder="1" applyAlignment="1">
      <alignment horizontal="center" vertical="center" textRotation="90"/>
    </xf>
    <xf numFmtId="0" fontId="2" fillId="6" borderId="36" xfId="0" applyFont="1" applyFill="1" applyBorder="1" applyAlignment="1">
      <alignment horizontal="center" vertical="center" textRotation="90"/>
    </xf>
    <xf numFmtId="0" fontId="2" fillId="6" borderId="38" xfId="0" applyFont="1" applyFill="1" applyBorder="1" applyAlignment="1">
      <alignment horizontal="center" vertical="center" textRotation="90"/>
    </xf>
    <xf numFmtId="0" fontId="2" fillId="6" borderId="19" xfId="0" applyFont="1" applyFill="1" applyBorder="1" applyAlignment="1">
      <alignment horizontal="center" vertical="center" textRotation="90"/>
    </xf>
    <xf numFmtId="0" fontId="2" fillId="6" borderId="20" xfId="0" applyFont="1" applyFill="1" applyBorder="1" applyAlignment="1">
      <alignment horizontal="center" vertical="center" textRotation="90"/>
    </xf>
    <xf numFmtId="0" fontId="2" fillId="6" borderId="22" xfId="0" applyFont="1" applyFill="1" applyBorder="1" applyAlignment="1">
      <alignment horizontal="center" vertical="center" textRotation="90"/>
    </xf>
    <xf numFmtId="0" fontId="13" fillId="2" borderId="16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/>
    </xf>
    <xf numFmtId="0" fontId="1" fillId="4" borderId="56" xfId="0" applyFont="1" applyFill="1" applyBorder="1" applyAlignment="1">
      <alignment horizontal="center" vertical="center"/>
    </xf>
    <xf numFmtId="0" fontId="1" fillId="4" borderId="57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 textRotation="90"/>
    </xf>
    <xf numFmtId="0" fontId="2" fillId="5" borderId="10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1" fillId="4" borderId="27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/>
    </xf>
    <xf numFmtId="0" fontId="1" fillId="4" borderId="61" xfId="0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" fillId="5" borderId="46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textRotation="90"/>
    </xf>
    <xf numFmtId="0" fontId="13" fillId="16" borderId="40" xfId="0" applyFont="1" applyFill="1" applyBorder="1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3" fillId="16" borderId="21" xfId="0" applyFont="1" applyFill="1" applyBorder="1" applyAlignment="1">
      <alignment horizontal="center" vertical="center" wrapText="1"/>
    </xf>
    <xf numFmtId="0" fontId="13" fillId="16" borderId="4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13" fillId="16" borderId="12" xfId="0" applyFont="1" applyFill="1" applyBorder="1" applyAlignment="1">
      <alignment horizontal="center" vertical="center" wrapText="1"/>
    </xf>
    <xf numFmtId="0" fontId="23" fillId="17" borderId="4" xfId="0" applyFont="1" applyFill="1" applyBorder="1" applyAlignment="1">
      <alignment horizontal="center" vertical="center" wrapText="1"/>
    </xf>
    <xf numFmtId="0" fontId="23" fillId="17" borderId="1" xfId="0" applyFont="1" applyFill="1" applyBorder="1" applyAlignment="1">
      <alignment horizontal="center" vertical="center" wrapText="1"/>
    </xf>
    <xf numFmtId="0" fontId="23" fillId="17" borderId="3" xfId="0" applyFont="1" applyFill="1" applyBorder="1" applyAlignment="1">
      <alignment horizontal="center" vertical="center" wrapText="1"/>
    </xf>
    <xf numFmtId="0" fontId="13" fillId="2" borderId="55" xfId="0" applyFont="1" applyFill="1" applyBorder="1" applyAlignment="1">
      <alignment horizontal="center" vertical="center" wrapText="1"/>
    </xf>
    <xf numFmtId="0" fontId="13" fillId="2" borderId="68" xfId="0" applyFont="1" applyFill="1" applyBorder="1" applyAlignment="1">
      <alignment horizontal="center" vertical="center" wrapText="1"/>
    </xf>
    <xf numFmtId="0" fontId="13" fillId="2" borderId="64" xfId="0" applyFont="1" applyFill="1" applyBorder="1" applyAlignment="1">
      <alignment horizontal="center" vertical="center" wrapText="1"/>
    </xf>
    <xf numFmtId="0" fontId="3" fillId="16" borderId="51" xfId="0" applyFont="1" applyFill="1" applyBorder="1" applyAlignment="1">
      <alignment horizontal="center" vertical="center"/>
    </xf>
    <xf numFmtId="0" fontId="3" fillId="16" borderId="52" xfId="0" applyFont="1" applyFill="1" applyBorder="1" applyAlignment="1">
      <alignment horizontal="center" vertical="center"/>
    </xf>
    <xf numFmtId="0" fontId="3" fillId="16" borderId="46" xfId="0" applyFont="1" applyFill="1" applyBorder="1" applyAlignment="1">
      <alignment horizontal="center" vertical="center"/>
    </xf>
    <xf numFmtId="0" fontId="1" fillId="5" borderId="19" xfId="0" applyFont="1" applyFill="1" applyBorder="1" applyAlignment="1">
      <alignment horizontal="center" vertical="center" wrapText="1"/>
    </xf>
    <xf numFmtId="0" fontId="13" fillId="18" borderId="2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8" borderId="5" xfId="0" applyFont="1" applyFill="1" applyBorder="1" applyAlignment="1">
      <alignment horizontal="center" vertical="center" wrapText="1"/>
    </xf>
    <xf numFmtId="0" fontId="13" fillId="21" borderId="10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" fillId="11" borderId="19" xfId="0" applyFont="1" applyFill="1" applyBorder="1" applyAlignment="1">
      <alignment horizontal="center" vertical="center" wrapText="1"/>
    </xf>
    <xf numFmtId="0" fontId="1" fillId="11" borderId="24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0" borderId="7" xfId="0" applyFont="1" applyFill="1" applyBorder="1" applyAlignment="1">
      <alignment horizontal="center" vertical="center" wrapText="1"/>
    </xf>
    <xf numFmtId="0" fontId="1" fillId="20" borderId="8" xfId="0" applyFont="1" applyFill="1" applyBorder="1" applyAlignment="1">
      <alignment horizontal="center" vertical="center" wrapText="1"/>
    </xf>
    <xf numFmtId="0" fontId="1" fillId="20" borderId="9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3" fillId="5" borderId="51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46" xfId="0" applyFont="1" applyFill="1" applyBorder="1" applyAlignment="1">
      <alignment horizontal="center"/>
    </xf>
    <xf numFmtId="0" fontId="36" fillId="17" borderId="24" xfId="0" applyFont="1" applyFill="1" applyBorder="1" applyAlignment="1">
      <alignment horizontal="center" vertical="center" wrapText="1"/>
    </xf>
    <xf numFmtId="0" fontId="35" fillId="24" borderId="6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left"/>
      <protection locked="0"/>
    </xf>
    <xf numFmtId="165" fontId="0" fillId="0" borderId="0" xfId="1" applyNumberFormat="1" applyFont="1" applyAlignment="1" applyProtection="1">
      <alignment horizontal="center"/>
      <protection locked="0"/>
    </xf>
  </cellXfs>
  <cellStyles count="2">
    <cellStyle name="Milliers" xfId="1" builtinId="3"/>
    <cellStyle name="Normal" xfId="0" builtinId="0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general" vertical="bottom" textRotation="0" wrapText="1" indent="0" justifyLastLine="0" shrinkToFit="0" readingOrder="0"/>
      <protection locked="1" hidden="1"/>
    </dxf>
    <dxf>
      <numFmt numFmtId="30" formatCode="@"/>
    </dxf>
  </dxfs>
  <tableStyles count="0" defaultTableStyle="TableStyleMedium2" defaultPivotStyle="PivotStyleLight16"/>
  <colors>
    <mruColors>
      <color rgb="FFCCFF99"/>
      <color rgb="FF00FF99"/>
      <color rgb="FF00CC66"/>
      <color rgb="FFE5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7620</xdr:rowOff>
        </xdr:from>
        <xdr:to>
          <xdr:col>0</xdr:col>
          <xdr:colOff>8526780</xdr:colOff>
          <xdr:row>45</xdr:row>
          <xdr:rowOff>68580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0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0</xdr:row>
          <xdr:rowOff>7620</xdr:rowOff>
        </xdr:from>
        <xdr:to>
          <xdr:col>14</xdr:col>
          <xdr:colOff>579120</xdr:colOff>
          <xdr:row>42</xdr:row>
          <xdr:rowOff>121920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1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41</xdr:row>
          <xdr:rowOff>60960</xdr:rowOff>
        </xdr:from>
        <xdr:to>
          <xdr:col>14</xdr:col>
          <xdr:colOff>579120</xdr:colOff>
          <xdr:row>84</xdr:row>
          <xdr:rowOff>45720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1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83</xdr:row>
          <xdr:rowOff>137160</xdr:rowOff>
        </xdr:from>
        <xdr:to>
          <xdr:col>14</xdr:col>
          <xdr:colOff>579120</xdr:colOff>
          <xdr:row>126</xdr:row>
          <xdr:rowOff>175260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1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126</xdr:row>
          <xdr:rowOff>144780</xdr:rowOff>
        </xdr:from>
        <xdr:to>
          <xdr:col>14</xdr:col>
          <xdr:colOff>579120</xdr:colOff>
          <xdr:row>170</xdr:row>
          <xdr:rowOff>38100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1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</xdr:colOff>
          <xdr:row>170</xdr:row>
          <xdr:rowOff>45720</xdr:rowOff>
        </xdr:from>
        <xdr:to>
          <xdr:col>14</xdr:col>
          <xdr:colOff>579120</xdr:colOff>
          <xdr:row>214</xdr:row>
          <xdr:rowOff>7620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1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214</xdr:row>
          <xdr:rowOff>30480</xdr:rowOff>
        </xdr:from>
        <xdr:to>
          <xdr:col>14</xdr:col>
          <xdr:colOff>571500</xdr:colOff>
          <xdr:row>258</xdr:row>
          <xdr:rowOff>76200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1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7620</xdr:rowOff>
        </xdr:from>
        <xdr:to>
          <xdr:col>0</xdr:col>
          <xdr:colOff>8427720</xdr:colOff>
          <xdr:row>44</xdr:row>
          <xdr:rowOff>152400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2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1303020</xdr:colOff>
      <xdr:row>0</xdr:row>
      <xdr:rowOff>121920</xdr:rowOff>
    </xdr:from>
    <xdr:to>
      <xdr:col>6</xdr:col>
      <xdr:colOff>1042969</xdr:colOff>
      <xdr:row>0</xdr:row>
      <xdr:rowOff>607695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8560" y="121920"/>
          <a:ext cx="2919730" cy="485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735106</xdr:colOff>
      <xdr:row>0</xdr:row>
      <xdr:rowOff>835653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06588" cy="835653"/>
        </a:xfrm>
        <a:prstGeom prst="rect">
          <a:avLst/>
        </a:prstGeom>
      </xdr:spPr>
    </xdr:pic>
    <xdr:clientData/>
  </xdr:twoCellAnchor>
  <xdr:twoCellAnchor editAs="oneCell">
    <xdr:from>
      <xdr:col>24</xdr:col>
      <xdr:colOff>44825</xdr:colOff>
      <xdr:row>0</xdr:row>
      <xdr:rowOff>17929</xdr:rowOff>
    </xdr:from>
    <xdr:to>
      <xdr:col>29</xdr:col>
      <xdr:colOff>204845</xdr:colOff>
      <xdr:row>3</xdr:row>
      <xdr:rowOff>240702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8B0E543-1875-4BAD-A9FC-99B97EB31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9272" y="17929"/>
          <a:ext cx="4104491" cy="1800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1210189</xdr:colOff>
      <xdr:row>0</xdr:row>
      <xdr:rowOff>165562</xdr:rowOff>
    </xdr:from>
    <xdr:to>
      <xdr:col>6</xdr:col>
      <xdr:colOff>2402367</xdr:colOff>
      <xdr:row>0</xdr:row>
      <xdr:rowOff>810909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7825" y="165562"/>
          <a:ext cx="3879960" cy="6453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2355273</xdr:colOff>
      <xdr:row>0</xdr:row>
      <xdr:rowOff>914541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13018" cy="91454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E839FAD-4A52-47DF-AFD3-2064535C687C}" name="Tableau1" displayName="Tableau1" ref="A3:F94" totalsRowShown="0">
  <autoFilter ref="A3:F94" xr:uid="{C5754EAB-A186-4837-8E57-B72BB804CB46}"/>
  <tableColumns count="6">
    <tableColumn id="1" xr3:uid="{AF49F85A-DA94-447E-A939-572A7F0E4C28}" name="N°"/>
    <tableColumn id="2" xr3:uid="{A7014036-D84E-4ED9-810E-33E5C2C65FC6}" name="Nom des bâtiments"/>
    <tableColumn id="3" xr3:uid="{801EA3C1-C7B6-4767-AD24-87355FBF4C8C}" name="Usage"/>
    <tableColumn id="4" xr3:uid="{0CBCBF52-A389-4BC5-95CF-B2E3AF9FFB1E}" name="Année de construction"/>
    <tableColumn id="5" xr3:uid="{559FF3D5-188A-4E45-814A-28183AE733EB}" name="Surface de plancher (m²)"/>
    <tableColumn id="6" xr3:uid="{1DF830CC-35EF-46A4-8F31-554E111DC1D9}" name="Nombre d'étages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A451CC-1954-472E-A270-FFC3F6D6ABF5}" name="Tableau2" displayName="Tableau2" ref="S28:W38" totalsRowShown="0">
  <autoFilter ref="S28:W38" xr:uid="{427A599E-4919-4613-8781-B128ADFF7172}"/>
  <tableColumns count="5">
    <tableColumn id="1" xr3:uid="{844912EC-FFF1-4137-9A02-47474D38F15D}" name="Colonne1"/>
    <tableColumn id="2" xr3:uid="{95B01147-D6E5-4DF4-A1A1-366F1F755CC9}" name="Colonne2"/>
    <tableColumn id="3" xr3:uid="{471A4389-4EEF-49BA-A93B-6EFB68366804}" name="Colonne3"/>
    <tableColumn id="4" xr3:uid="{A3C6FEE2-9DDB-4241-BF3C-0407A096D6CD}" name="Colonne4"/>
    <tableColumn id="5" xr3:uid="{3E8A01CD-8A75-40A1-BBA5-3B0AD0D77784}" name="Colonne5" dataDxfId="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2BEF7B5-B3E6-4E0D-854A-FCD1B5A4B131}" name="Tableau3" displayName="Tableau3" ref="B3:L21" totalsRowShown="0" dataDxfId="11">
  <autoFilter ref="B3:L21" xr:uid="{260BF38D-C1F5-49B3-AEC0-761EE9CD185D}"/>
  <tableColumns count="11">
    <tableColumn id="1" xr3:uid="{91C85B31-9BE3-45E9-8EF1-E61032A2DB3B}" name="Colonne1" dataDxfId="10"/>
    <tableColumn id="2" xr3:uid="{2DF9E08C-238F-44D3-8635-CFCA896022A1}" name="Colonne2" dataDxfId="9"/>
    <tableColumn id="3" xr3:uid="{B838BD86-79C7-492D-A2B8-DCF743EF85E5}" name="Colonne3" dataDxfId="8"/>
    <tableColumn id="4" xr3:uid="{6D9F15D7-7795-40D7-A545-080B5A03956B}" name="Colonne4" dataDxfId="7"/>
    <tableColumn id="5" xr3:uid="{5912DCDC-E213-4F2F-8566-7C01A0D68DAE}" name="Colonne5" dataDxfId="6"/>
    <tableColumn id="6" xr3:uid="{89E636CF-D12A-401C-A499-BE3282888FCF}" name="Colonne6" dataDxfId="5"/>
    <tableColumn id="7" xr3:uid="{525E2159-0CDC-425B-A0C7-E43DFAC43A97}" name="Colonne7" dataDxfId="4"/>
    <tableColumn id="8" xr3:uid="{11002EC7-9846-4EC4-A291-3E9A0DCD392D}" name="Colonne8" dataDxfId="3"/>
    <tableColumn id="9" xr3:uid="{2D056B9F-41DE-4C0C-9795-B4F7FF73D6D8}" name="Colonne9" dataDxfId="2"/>
    <tableColumn id="10" xr3:uid="{CF22AFF3-0DA5-4E4C-83FC-197B3F34D6C0}" name="Colonne10" dataDxfId="1"/>
    <tableColumn id="11" xr3:uid="{AD271E8C-284D-4DCA-8A3D-C4F45AB2257B}" name="Colonne1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3.docx"/><Relationship Id="rId13" Type="http://schemas.openxmlformats.org/officeDocument/2006/relationships/image" Target="../media/image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Word_Document5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2.doc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package" Target="../embeddings/Microsoft_Word_Document4.docx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4.emf"/><Relationship Id="rId14" Type="http://schemas.openxmlformats.org/officeDocument/2006/relationships/package" Target="../embeddings/Microsoft_Word_Document6.docx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7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3"/>
  <sheetViews>
    <sheetView zoomScale="70" zoomScaleNormal="70" workbookViewId="0">
      <selection activeCell="C19" sqref="C19"/>
    </sheetView>
  </sheetViews>
  <sheetFormatPr baseColWidth="10" defaultColWidth="8.88671875" defaultRowHeight="14.4"/>
  <cols>
    <col min="1" max="1" width="128" customWidth="1"/>
  </cols>
  <sheetData>
    <row r="13" spans="1:1" ht="21">
      <c r="A13" s="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6385" r:id="rId4">
          <objectPr defaultSize="0" r:id="rId5">
            <anchor moveWithCells="1">
              <from>
                <xdr:col>0</xdr:col>
                <xdr:colOff>0</xdr:colOff>
                <xdr:row>0</xdr:row>
                <xdr:rowOff>7620</xdr:rowOff>
              </from>
              <to>
                <xdr:col>0</xdr:col>
                <xdr:colOff>8526780</xdr:colOff>
                <xdr:row>45</xdr:row>
                <xdr:rowOff>68580</xdr:rowOff>
              </to>
            </anchor>
          </objectPr>
        </oleObject>
      </mc:Choice>
      <mc:Fallback>
        <oleObject progId="Word.Document.12" shapeId="1638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H125"/>
  <sheetViews>
    <sheetView zoomScale="70" zoomScaleNormal="70" workbookViewId="0">
      <pane xSplit="6" ySplit="5" topLeftCell="G6" activePane="bottomRight" state="frozen"/>
      <selection activeCell="I15" sqref="I15"/>
      <selection pane="topRight" activeCell="I15" sqref="I15"/>
      <selection pane="bottomLeft" activeCell="I15" sqref="I15"/>
      <selection pane="bottomRight" activeCell="E11" sqref="E11"/>
    </sheetView>
  </sheetViews>
  <sheetFormatPr baseColWidth="10" defaultColWidth="8.88671875" defaultRowHeight="14.4"/>
  <cols>
    <col min="1" max="1" width="6.109375" style="176" customWidth="1"/>
    <col min="2" max="2" width="12.5546875" style="176" customWidth="1"/>
    <col min="3" max="3" width="13.5546875" style="176" customWidth="1"/>
    <col min="4" max="4" width="11.44140625" style="176" customWidth="1"/>
    <col min="5" max="5" width="12" style="176" customWidth="1"/>
    <col min="6" max="6" width="12.44140625" style="176" customWidth="1"/>
    <col min="7" max="7" width="20.88671875" style="176" customWidth="1"/>
    <col min="8" max="8" width="8.5546875" style="176" bestFit="1" customWidth="1"/>
    <col min="9" max="9" width="12.6640625" style="176" customWidth="1"/>
    <col min="10" max="10" width="8.5546875" style="176" bestFit="1" customWidth="1"/>
    <col min="11" max="11" width="13.109375" style="176" customWidth="1"/>
    <col min="12" max="12" width="8.5546875" style="176" bestFit="1" customWidth="1"/>
    <col min="13" max="13" width="13.88671875" style="176" customWidth="1"/>
    <col min="14" max="14" width="8.5546875" style="176" bestFit="1" customWidth="1"/>
    <col min="15" max="15" width="11.109375" style="176" customWidth="1"/>
    <col min="16" max="16" width="16.88671875" style="176" bestFit="1" customWidth="1"/>
    <col min="17" max="18" width="11.33203125" style="176" customWidth="1"/>
    <col min="19" max="20" width="10.44140625" style="176" customWidth="1"/>
    <col min="21" max="21" width="16.6640625" style="176" customWidth="1"/>
    <col min="22" max="22" width="12.88671875" style="176" bestFit="1" customWidth="1"/>
    <col min="23" max="23" width="17.33203125" style="176" customWidth="1"/>
    <col min="24" max="24" width="12.88671875" style="176" bestFit="1" customWidth="1"/>
    <col min="25" max="25" width="16.6640625" style="176" customWidth="1"/>
    <col min="26" max="26" width="12.88671875" style="176" bestFit="1" customWidth="1"/>
    <col min="27" max="27" width="13.88671875" style="176" customWidth="1"/>
    <col min="28" max="28" width="10" style="176" bestFit="1" customWidth="1"/>
    <col min="29" max="29" width="13" style="176" bestFit="1" customWidth="1"/>
    <col min="30" max="30" width="8.5546875" style="176" bestFit="1" customWidth="1"/>
    <col min="31" max="31" width="3" style="176" bestFit="1" customWidth="1"/>
    <col min="32" max="32" width="13" style="176" bestFit="1" customWidth="1"/>
    <col min="33" max="33" width="8.5546875" style="176" bestFit="1" customWidth="1"/>
    <col min="34" max="34" width="3" style="176" bestFit="1" customWidth="1"/>
    <col min="35" max="35" width="13" style="176" bestFit="1" customWidth="1"/>
    <col min="36" max="36" width="8.5546875" style="176" bestFit="1" customWidth="1"/>
    <col min="37" max="37" width="3" style="176" bestFit="1" customWidth="1"/>
    <col min="38" max="38" width="13" style="176" bestFit="1" customWidth="1"/>
    <col min="39" max="39" width="8.5546875" style="176" bestFit="1" customWidth="1"/>
    <col min="40" max="40" width="9.33203125" style="176" customWidth="1"/>
    <col min="41" max="41" width="12.6640625" style="176" bestFit="1" customWidth="1"/>
    <col min="42" max="42" width="6.33203125" style="176" bestFit="1" customWidth="1"/>
    <col min="43" max="43" width="3" style="176" bestFit="1" customWidth="1"/>
    <col min="44" max="47" width="8.109375" style="176" customWidth="1"/>
    <col min="48" max="48" width="16.5546875" style="176" bestFit="1" customWidth="1"/>
    <col min="49" max="49" width="8.109375" style="176" customWidth="1"/>
    <col min="50" max="50" width="17" style="176" customWidth="1"/>
    <col min="51" max="51" width="13.88671875" style="176" customWidth="1"/>
    <col min="52" max="52" width="3" style="176" bestFit="1" customWidth="1"/>
    <col min="53" max="53" width="16.6640625" style="176" customWidth="1"/>
    <col min="54" max="54" width="14.88671875" style="176" customWidth="1"/>
    <col min="55" max="55" width="3" style="176" bestFit="1" customWidth="1"/>
    <col min="56" max="56" width="17.44140625" style="176" customWidth="1"/>
    <col min="57" max="57" width="15.33203125" style="176" customWidth="1"/>
    <col min="58" max="58" width="3" style="176" bestFit="1" customWidth="1"/>
    <col min="59" max="59" width="12.33203125" style="176" customWidth="1"/>
    <col min="60" max="60" width="24.109375" style="176" customWidth="1"/>
  </cols>
  <sheetData>
    <row r="1" spans="1:60" ht="26.4" thickBot="1">
      <c r="A1" s="174" t="s">
        <v>198</v>
      </c>
    </row>
    <row r="2" spans="1:60" s="92" customFormat="1" ht="26.4" thickBot="1">
      <c r="A2" s="479" t="s">
        <v>205</v>
      </c>
      <c r="B2" s="480"/>
      <c r="C2" s="480"/>
      <c r="D2" s="480"/>
      <c r="E2" s="480"/>
      <c r="F2" s="481"/>
      <c r="G2" s="482" t="s">
        <v>199</v>
      </c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4"/>
      <c r="V2" s="484"/>
      <c r="W2" s="484"/>
      <c r="X2" s="484"/>
      <c r="Y2" s="484"/>
      <c r="Z2" s="484"/>
      <c r="AA2" s="484"/>
      <c r="AB2" s="485"/>
      <c r="AC2" s="461" t="s">
        <v>167</v>
      </c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3"/>
    </row>
    <row r="3" spans="1:60" s="92" customFormat="1" ht="22.5" customHeight="1">
      <c r="A3" s="476" t="s">
        <v>193</v>
      </c>
      <c r="B3" s="477" t="s">
        <v>89</v>
      </c>
      <c r="C3" s="477" t="s">
        <v>194</v>
      </c>
      <c r="D3" s="477" t="s">
        <v>195</v>
      </c>
      <c r="E3" s="477" t="s">
        <v>137</v>
      </c>
      <c r="F3" s="452" t="s">
        <v>196</v>
      </c>
      <c r="G3" s="470" t="s">
        <v>108</v>
      </c>
      <c r="H3" s="471"/>
      <c r="I3" s="471"/>
      <c r="J3" s="471"/>
      <c r="K3" s="471"/>
      <c r="L3" s="471"/>
      <c r="M3" s="471"/>
      <c r="N3" s="472"/>
      <c r="O3" s="470" t="s">
        <v>109</v>
      </c>
      <c r="P3" s="471"/>
      <c r="Q3" s="471"/>
      <c r="R3" s="471"/>
      <c r="S3" s="471"/>
      <c r="T3" s="472"/>
      <c r="U3" s="437" t="s">
        <v>139</v>
      </c>
      <c r="V3" s="438"/>
      <c r="W3" s="438"/>
      <c r="X3" s="438"/>
      <c r="Y3" s="438"/>
      <c r="Z3" s="438"/>
      <c r="AA3" s="438"/>
      <c r="AB3" s="439"/>
      <c r="AC3" s="464" t="s">
        <v>148</v>
      </c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6"/>
      <c r="AO3" s="459" t="s">
        <v>165</v>
      </c>
      <c r="AP3" s="457"/>
      <c r="AQ3" s="457"/>
      <c r="AR3" s="457"/>
      <c r="AS3" s="457"/>
      <c r="AT3" s="457"/>
      <c r="AU3" s="457"/>
      <c r="AV3" s="457"/>
      <c r="AW3" s="460"/>
      <c r="AX3" s="456" t="s">
        <v>166</v>
      </c>
      <c r="AY3" s="457"/>
      <c r="AZ3" s="457"/>
      <c r="BA3" s="457"/>
      <c r="BB3" s="457"/>
      <c r="BC3" s="457"/>
      <c r="BD3" s="457"/>
      <c r="BE3" s="457"/>
      <c r="BF3" s="457"/>
      <c r="BG3" s="457"/>
      <c r="BH3" s="458"/>
    </row>
    <row r="4" spans="1:60" ht="57" customHeight="1">
      <c r="A4" s="400"/>
      <c r="B4" s="448"/>
      <c r="C4" s="448"/>
      <c r="D4" s="448"/>
      <c r="E4" s="448"/>
      <c r="F4" s="449"/>
      <c r="G4" s="450" t="s">
        <v>91</v>
      </c>
      <c r="H4" s="447"/>
      <c r="I4" s="448" t="s">
        <v>96</v>
      </c>
      <c r="J4" s="448"/>
      <c r="K4" s="448" t="s">
        <v>156</v>
      </c>
      <c r="L4" s="448"/>
      <c r="M4" s="448" t="s">
        <v>295</v>
      </c>
      <c r="N4" s="454"/>
      <c r="O4" s="400" t="s">
        <v>99</v>
      </c>
      <c r="P4" s="448"/>
      <c r="Q4" s="448" t="s">
        <v>100</v>
      </c>
      <c r="R4" s="448"/>
      <c r="S4" s="448" t="s">
        <v>157</v>
      </c>
      <c r="T4" s="454"/>
      <c r="U4" s="400" t="s">
        <v>200</v>
      </c>
      <c r="V4" s="448"/>
      <c r="W4" s="448" t="s">
        <v>107</v>
      </c>
      <c r="X4" s="448"/>
      <c r="Y4" s="448" t="s">
        <v>158</v>
      </c>
      <c r="Z4" s="454"/>
      <c r="AA4" s="449" t="s">
        <v>55</v>
      </c>
      <c r="AB4" s="455"/>
      <c r="AC4" s="450" t="s">
        <v>150</v>
      </c>
      <c r="AD4" s="451"/>
      <c r="AE4" s="447"/>
      <c r="AF4" s="449" t="s">
        <v>155</v>
      </c>
      <c r="AG4" s="451"/>
      <c r="AH4" s="447"/>
      <c r="AI4" s="449" t="s">
        <v>159</v>
      </c>
      <c r="AJ4" s="451"/>
      <c r="AK4" s="447"/>
      <c r="AL4" s="449" t="s">
        <v>160</v>
      </c>
      <c r="AM4" s="451"/>
      <c r="AN4" s="455"/>
      <c r="AO4" s="447" t="s">
        <v>161</v>
      </c>
      <c r="AP4" s="448"/>
      <c r="AQ4" s="448"/>
      <c r="AR4" s="448" t="s">
        <v>163</v>
      </c>
      <c r="AS4" s="448"/>
      <c r="AT4" s="448"/>
      <c r="AU4" s="448" t="s">
        <v>162</v>
      </c>
      <c r="AV4" s="448"/>
      <c r="AW4" s="449"/>
      <c r="AX4" s="400" t="s">
        <v>172</v>
      </c>
      <c r="AY4" s="448"/>
      <c r="AZ4" s="448"/>
      <c r="BA4" s="448" t="s">
        <v>174</v>
      </c>
      <c r="BB4" s="448"/>
      <c r="BC4" s="448"/>
      <c r="BD4" s="448" t="s">
        <v>175</v>
      </c>
      <c r="BE4" s="448"/>
      <c r="BF4" s="448"/>
      <c r="BG4" s="17" t="s">
        <v>176</v>
      </c>
      <c r="BH4" s="14" t="s">
        <v>177</v>
      </c>
    </row>
    <row r="5" spans="1:60" ht="33.6" thickBot="1">
      <c r="A5" s="401"/>
      <c r="B5" s="478"/>
      <c r="C5" s="478"/>
      <c r="D5" s="478"/>
      <c r="E5" s="478"/>
      <c r="F5" s="453"/>
      <c r="G5" s="72" t="s">
        <v>128</v>
      </c>
      <c r="H5" s="20" t="s">
        <v>129</v>
      </c>
      <c r="I5" s="72" t="s">
        <v>128</v>
      </c>
      <c r="J5" s="20" t="s">
        <v>129</v>
      </c>
      <c r="K5" s="72" t="s">
        <v>128</v>
      </c>
      <c r="L5" s="20" t="s">
        <v>129</v>
      </c>
      <c r="M5" s="72" t="s">
        <v>128</v>
      </c>
      <c r="N5" s="20" t="s">
        <v>129</v>
      </c>
      <c r="O5" s="72" t="s">
        <v>130</v>
      </c>
      <c r="P5" s="20" t="s">
        <v>131</v>
      </c>
      <c r="Q5" s="72" t="s">
        <v>130</v>
      </c>
      <c r="R5" s="20" t="s">
        <v>131</v>
      </c>
      <c r="S5" s="72" t="s">
        <v>130</v>
      </c>
      <c r="T5" s="20" t="s">
        <v>131</v>
      </c>
      <c r="U5" s="72" t="s">
        <v>201</v>
      </c>
      <c r="V5" s="20" t="s">
        <v>202</v>
      </c>
      <c r="W5" s="72" t="s">
        <v>201</v>
      </c>
      <c r="X5" s="20" t="s">
        <v>202</v>
      </c>
      <c r="Y5" s="72" t="s">
        <v>201</v>
      </c>
      <c r="Z5" s="20" t="s">
        <v>202</v>
      </c>
      <c r="AA5" s="20" t="s">
        <v>62</v>
      </c>
      <c r="AB5" s="49" t="s">
        <v>5</v>
      </c>
      <c r="AC5" s="72" t="s">
        <v>128</v>
      </c>
      <c r="AD5" s="20" t="s">
        <v>129</v>
      </c>
      <c r="AE5" s="20" t="s">
        <v>21</v>
      </c>
      <c r="AF5" s="72" t="s">
        <v>128</v>
      </c>
      <c r="AG5" s="20" t="s">
        <v>129</v>
      </c>
      <c r="AH5" s="20" t="s">
        <v>21</v>
      </c>
      <c r="AI5" s="72" t="s">
        <v>128</v>
      </c>
      <c r="AJ5" s="20" t="s">
        <v>129</v>
      </c>
      <c r="AK5" s="20" t="s">
        <v>21</v>
      </c>
      <c r="AL5" s="72" t="s">
        <v>128</v>
      </c>
      <c r="AM5" s="20" t="s">
        <v>129</v>
      </c>
      <c r="AN5" s="20" t="s">
        <v>21</v>
      </c>
      <c r="AO5" s="175" t="s">
        <v>130</v>
      </c>
      <c r="AP5" s="20" t="s">
        <v>131</v>
      </c>
      <c r="AQ5" s="20" t="s">
        <v>21</v>
      </c>
      <c r="AR5" s="175" t="s">
        <v>130</v>
      </c>
      <c r="AS5" s="20" t="s">
        <v>131</v>
      </c>
      <c r="AT5" s="20" t="s">
        <v>21</v>
      </c>
      <c r="AU5" s="175" t="s">
        <v>130</v>
      </c>
      <c r="AV5" s="20" t="s">
        <v>131</v>
      </c>
      <c r="AW5" s="20" t="s">
        <v>21</v>
      </c>
      <c r="AX5" s="72" t="s">
        <v>203</v>
      </c>
      <c r="AY5" s="20" t="s">
        <v>202</v>
      </c>
      <c r="AZ5" s="20" t="s">
        <v>21</v>
      </c>
      <c r="BA5" s="72" t="s">
        <v>203</v>
      </c>
      <c r="BB5" s="20" t="s">
        <v>202</v>
      </c>
      <c r="BC5" s="20" t="s">
        <v>21</v>
      </c>
      <c r="BD5" s="72" t="s">
        <v>203</v>
      </c>
      <c r="BE5" s="20" t="s">
        <v>202</v>
      </c>
      <c r="BF5" s="20" t="s">
        <v>21</v>
      </c>
      <c r="BG5" s="20" t="s">
        <v>181</v>
      </c>
      <c r="BH5" s="49" t="s">
        <v>204</v>
      </c>
    </row>
    <row r="6" spans="1:60">
      <c r="A6" s="201">
        <v>1</v>
      </c>
      <c r="B6" s="178">
        <f>IF('Projection_Base-case'!B6&lt;&gt;"",'Projection_Base-case'!B6,0)</f>
        <v>0</v>
      </c>
      <c r="C6" s="178">
        <f>IF('Projection_Base-case'!C6&lt;&gt;"",'Projection_Base-case'!C6,0)</f>
        <v>0</v>
      </c>
      <c r="D6" s="178">
        <f>IF('Projection_Base-case'!D6&lt;&gt;"",'Projection_Base-case'!D6,0)</f>
        <v>0</v>
      </c>
      <c r="E6" s="176" t="str">
        <f>IF(AND('Résultats Minor'!$AC$3="OUI",'Résultats Minor'!E5&lt;&gt;""),'Résultats Minor'!E5,IF(OR(D6="PBT2",D6="PBT3",D6="PBT5",D6="PBT8",D6="PBT9"),"Scenario1",IF(OR(D6="PBT6",D6="PBT7",D6="PBT10"),"Scenario2",IF(OR(D6="PBT1",D6="PBT4"),"Scenario3",""))))</f>
        <v/>
      </c>
      <c r="F6" s="307" t="str">
        <f>E6&amp;D6</f>
        <v>0</v>
      </c>
      <c r="G6" s="177" t="str">
        <f>IF(F6="Scenario1PBT1",'Minor retrofit'!$E$7,IF(F6="Scenario2PBT1",'Minor retrofit'!$F$7,IF(F6="Scenario3PBT1",'Minor retrofit'!$G$7,"")))&amp;IF(F6="Scenario1PBT2",'Minor retrofit'!$H$7,IF(F6="Scenario2PBT2",'Minor retrofit'!$I$7,IF(F6="Scenario3PBT2",'Minor retrofit'!$J$7,"")))&amp;IF(F6="Scenario1PBT3",'Minor retrofit'!$K$7,IF(F6="Scenario2PBT3",'Minor retrofit'!$L$7,IF(F6="Scenario3PBT3",'Minor retrofit'!$M$7,"")))&amp;IF(F6="Scenario1PBT4",'Minor retrofit'!$N$7,IF(F6="Scenario2PBT4",'Minor retrofit'!$O$7,IF(F6="Scenario3PBT4",'Minor retrofit'!$P$7,"")))&amp;IF(F6="Scenario1PBT5",'Minor retrofit'!$Q$7,IF(F6="Scenario2PBT5",'Minor retrofit'!$R$7,IF(F6="Scenario3PBT5",'Minor retrofit'!$S$7,"")))&amp;IF(F6="Scenario1PBT6",'Minor retrofit'!$T$7,IF(F6="Scenario2PBT6",'Minor retrofit'!$U$7,IF(F6="Scenario3PBT6",'Minor retrofit'!$V$7,"")))&amp;IF(F6="Scenario1PBT7",'Minor retrofit'!$W$7,IF(F6="Scenario2PBT7",'Minor retrofit'!$X$7,IF(F6="Scenario3PBT7",'Minor retrofit'!$Y$7,"")))&amp;IF(F6="Scenario1PBT8",'Minor retrofit'!$Z$7,IF(F6="Scenario2PBT8",'Minor retrofit'!$AA$7,IF(F6="Scenario3PBT8",'Minor retrofit'!$AB$7,"")))&amp;IF(F6="Scenario1PBT9",'Minor retrofit'!$AC$7,IF(F6="Scenario2PBT9",'Minor retrofit'!$AD$7,IF(F6="Scenario3PBT9",'Minor retrofit'!$AE$7,"")))&amp;IF(F6="Scenario1PBT10",'Minor retrofit'!$AF$7,IF(F6="Scenario2PBT10",'Minor retrofit'!$AG$7,IF(F6="Scenario3PBT10",'Minor retrofit'!$AH$7,"")))&amp;IF(F6="Scenario1PBT11",'Minor retrofit'!$AI$7,IF(F6="Scenario2PBT11",'Minor retrofit'!$AJ$7,IF(F6="Scenario3PBT11",'Minor retrofit'!$AK$7,"")))&amp;IF(F6="Scenario1PBT12",'Minor retrofit'!$AL$7,IF(F6="Scenario2PBT12",'Minor retrofit'!$AM$7,IF(F6="Scenario3PBT12",'Minor retrofit'!$AN$7,"")))&amp;IF(F6="Scenario1PBT13",'Minor retrofit'!$AO$7,IF(F6="Scenario2PBT13",'Minor retrofit'!$AP$7,IF(F6="Scenario3PBT13",'Minor retrofit'!$AQ$7,"")))&amp;IF(F6="Scenario1PBT14",'Minor retrofit'!$AR$7,IF(F6="Scenario2PBT14",'Minor retrofit'!$AS$7,IF(F6="Scenario3PBT14",'Minor retrofit'!$AT$7,"")))&amp;IF(F6="Scenario1PBT15",'Minor retrofit'!$AU$7,IF(F6="Scenario2PBT15",'Minor retrofit'!$AV$7,IF(F6="Scenario3PBT15",'Minor retrofit'!$AW$7,"")))</f>
        <v/>
      </c>
      <c r="H6" s="178">
        <f>IFERROR(G6*C6,0)</f>
        <v>0</v>
      </c>
      <c r="I6" s="178" t="str">
        <f>IF(F6="Scenario1PBT1",'Minor retrofit'!$E$17,IF(F6="Scenario2PBT1",'Minor retrofit'!$F$17,IF(F6="Scenario3PBT1",'Minor retrofit'!$G$17,"")))&amp;IF(F6="Scenario1PBT2",'Minor retrofit'!$H$17,IF(F6="Scenario2PBT2",'Minor retrofit'!$I$17,IF(F6="Scenario3PBT2",'Minor retrofit'!$J$17,"")))&amp;IF(F6="Scenario1PBT3",'Minor retrofit'!$K$17,IF(F6="Scenario2PBT3",'Minor retrofit'!$L$17,IF(F6="Scenario3PBT3",'Minor retrofit'!$M$17,"")))&amp;IF(F6="Scenario1PBT4",'Minor retrofit'!$N$17,IF(F6="Scenario2PBT4",'Minor retrofit'!$O$17,IF(F6="Scenario3PBT4",'Minor retrofit'!$P$17,"")))&amp;IF(F6="Scenario1PBT5",'Minor retrofit'!$Q$17,IF(F6="Scenario2PBT5",'Minor retrofit'!$R$17,IF(F6="Scenario3PBT5",'Minor retrofit'!$S$17,"")))&amp;IF(F6="Scenario1PBT6",'Minor retrofit'!$T$17,IF(F6="Scenario2PBT6",'Minor retrofit'!$U$17,IF(F6="Scenario3PBT6",'Minor retrofit'!$V$17,"")))&amp;IF(F6="Scenario1PBT7",'Minor retrofit'!$W$17,IF(F6="Scenario2PBT7",'Minor retrofit'!$X$17,IF(F6="Scenario3PBT7",'Minor retrofit'!$Y$17,"")))&amp;IF(F6="Scenario1PBT8",'Minor retrofit'!$Z$17,IF(F6="Scenario2PBT8",'Minor retrofit'!$AA$17,IF(F6="Scenario3PBT8",'Minor retrofit'!$AB$17,"")))&amp;IF(F6="Scenario1PBT9",'Minor retrofit'!$AC$17,IF(F6="Scenario2PBT9",'Minor retrofit'!$AD$17,IF(F6="Scenario3PBT9",'Minor retrofit'!$AE$17,"")))&amp;IF(F6="Scenario1PBT10",'Minor retrofit'!$AF$17,IF(F6="Scenario2PBT10",'Minor retrofit'!$AG$17,IF(F6="Scenario3PBT10",'Minor retrofit'!$AH$17,"")))&amp;IF(F6="Scenario1PBT11",'Minor retrofit'!$AI$17,IF(F6="Scenario2PBT11",'Minor retrofit'!$AJ$17,IF(F6="Scenario3PBT11",'Minor retrofit'!$AK$17,"")))&amp;IF(F6="Scenario1PBT12",'Minor retrofit'!$AL$17,IF(F6="Scenario2PBT12",'Minor retrofit'!$AM$17,IF(F6="Scenario3PBT12",'Minor retrofit'!$AN$17,"")))&amp;IF(F6="Scenario1PBT13",'Minor retrofit'!$AO$17,IF(F6="Scenario2PBT13",'Minor retrofit'!$AP$17,IF(F6="Scenario3PBT13",'Minor retrofit'!$AQ$17,"")))&amp;IF(F6="Scenario1PBT14",'Minor retrofit'!$AR$17,IF(F6="Scenario2PBT14",'Minor retrofit'!$AS$17,IF(F6="Scenario3PBT14",'Minor retrofit'!$AT$17,"")))&amp;IF(F6="Scenario1PBT15",'Minor retrofit'!$AU$17,IF(F6="Scenario2PBT15",'Minor retrofit'!$AV$17,IF(F6="Scenario3PBT15",'Minor retrofit'!$AW$17,"")))</f>
        <v/>
      </c>
      <c r="J6" s="178">
        <f>IFERROR(I6*C6,0)</f>
        <v>0</v>
      </c>
      <c r="K6" s="178" t="str">
        <f>IF(F6="Scenario1PBT1",'Minor retrofit'!$E$19,IF(F6="Scenario2PBT1",'Minor retrofit'!$F$19,IF(F6="Scenario3PBT1",'Minor retrofit'!$G$19,"")))&amp;IF(F6="Scenario1PBT2",'Minor retrofit'!$H$19,IF(F6="Scenario2PBT2",'Minor retrofit'!$I$19,IF(F6="Scenario3PBT2",'Minor retrofit'!$J$19,"")))&amp;IF(F6="Scenario1PBT3",'Minor retrofit'!$K$19,IF(F6="Scenario2PBT3",'Minor retrofit'!$L$19,IF(F6="Scenario3PBT3",'Minor retrofit'!$M$19,"")))&amp;IF(F6="Scenario1PBT4",'Minor retrofit'!$N$19,IF(F6="Scenario2PBT4",'Minor retrofit'!$O$19,IF(F6="Scenario3PBT4",'Minor retrofit'!$P$19,"")))&amp;IF(F6="Scenario1PBT5",'Minor retrofit'!$Q$19,IF(F6="Scenario2PBT5",'Minor retrofit'!$R$19,IF(F6="Scenario3PBT5",'Minor retrofit'!$S$19,"")))&amp;IF(F6="Scenario1PBT6",'Minor retrofit'!$T$19,IF(F6="Scenario2PBT6",'Minor retrofit'!$U$19,IF(F6="Scenario3PBT6",'Minor retrofit'!$V$19,"")))&amp;IF(F6="Scenario1PBT7",'Minor retrofit'!$W$19,IF(F6="Scenario2PBT7",'Minor retrofit'!$X$19,IF(F6="Scenario3PBT7",'Minor retrofit'!$Y$19,"")))&amp;IF(F6="Scenario1PBT8",'Minor retrofit'!$Z$19,IF(F6="Scenario2PBT8",'Minor retrofit'!$AA$19,IF(F6="Scenario3PBT8",'Minor retrofit'!$AB$19,"")))&amp;IF(F6="Scenario1PBT9",'Minor retrofit'!$AC$19,IF(F6="Scenario2PBT9",'Minor retrofit'!$AD$19,IF(F6="Scenario3PBT9",'Minor retrofit'!$AE$19,"")))&amp;IF(F6="Scenario1PBT10",'Minor retrofit'!$AF$19,IF(F6="Scenario2PBT10",'Minor retrofit'!$AG$19,IF(F6="Scenario3PBT10",'Minor retrofit'!$AH$19,"")))&amp;IF(F6="Scenario1PBT11",'Minor retrofit'!$AI$19,IF(F6="Scenario2PBT11",'Minor retrofit'!$AJ$19,IF(F6="Scenario3PBT11",'Minor retrofit'!$AK$19,"")))&amp;IF(F6="Scenario1PBT12",'Minor retrofit'!$AL$19,IF(F6="Scenario2PBT12",'Minor retrofit'!$AM$19,IF(F6="Scenario3PBT12",'Minor retrofit'!$AN$19,"")))&amp;IF(F6="Scenario1PBT13",'Minor retrofit'!$AO$19,IF(F6="Scenario2PBT13",'Minor retrofit'!$AP$19,IF(F6="Scenario3PBT13",'Minor retrofit'!$AQ$19,"")))&amp;IF(F6="Scenario1PBT14",'Minor retrofit'!$AR$19,IF(F6="Scenario2PBT14",'Minor retrofit'!$AS$19,IF(F6="Scenario3PBT14",'Minor retrofit'!$AT$19,"")))&amp;IF(F6="Scenario1PBT15",'Minor retrofit'!$AU$19,IF(F6="Scenario2PBT15",'Minor retrofit'!$AV$19,IF(F6="Scenario3PBT15",'Minor retrofit'!$AW$19,"")))</f>
        <v/>
      </c>
      <c r="L6" s="178">
        <f>IFERROR(K6*C6,0)</f>
        <v>0</v>
      </c>
      <c r="M6" s="178" t="str">
        <f>IF(F6="Scenario1PBT1",'Minor retrofit'!$E$21,IF(F6="Scenario2PBT1",'Minor retrofit'!$F$21,IF(F6="Scenario3PBT1",'Minor retrofit'!$G$21,"")))&amp;IF(F6="Scenario1PBT2",'Minor retrofit'!$H$21,IF(F6="Scenario2PBT2",'Minor retrofit'!$I$21,IF(F6="Scenario3PBT2",'Minor retrofit'!$J$21,"")))&amp;IF(F6="Scenario1PBT3",'Minor retrofit'!$K$21,IF(F6="Scenario2PBT3",'Minor retrofit'!$L$21,IF(F6="Scenario3PBT3",'Minor retrofit'!$M$21,"")))&amp;IF(F6="Scenario1PBT4",'Minor retrofit'!$N$21,IF(F6="Scenario2PBT4",'Minor retrofit'!$O$21,IF(F6="Scenario3PBT4",'Minor retrofit'!$P$21,"")))&amp;IF(F6="Scenario1PBT5",'Minor retrofit'!$Q$21,IF(F6="Scenario2PBT5",'Minor retrofit'!$R$21,IF(F6="Scenario3PBT5",'Minor retrofit'!$S$21,"")))&amp;IF(F6="Scenario1PBT6",'Minor retrofit'!$T$21,IF(F6="Scenario2PBT6",'Minor retrofit'!$U$21,IF(F6="Scenario3PBT6",'Minor retrofit'!$V$21,"")))&amp;IF(F6="Scenario1PBT7",'Minor retrofit'!$W$21,IF(F6="Scenario2PBT7",'Minor retrofit'!$X$21,IF(F6="Scenario3PBT7",'Minor retrofit'!$Y$21,"")))&amp;IF(F6="Scenario1PBT8",'Minor retrofit'!$Z$21,IF(F6="Scenario2PBT8",'Minor retrofit'!$AA$21,IF(F6="Scenario3PBT8",'Minor retrofit'!$AB$21,"")))&amp;IF(F6="Scenario1PBT9",'Minor retrofit'!$AC$21,IF(F6="Scenario2PBT9",'Minor retrofit'!$AD$21,IF(F6="Scenario3PBT9",'Minor retrofit'!$AE$21,"")))&amp;IF(F6="Scenario1PBT10",'Minor retrofit'!$AF$21,IF(F6="Scenario2PBT10",'Minor retrofit'!$AG$21,IF(F6="Scenario3PBT10",'Minor retrofit'!$AH$21,"")))&amp;IF(F6="Scenario1PBT11",'Minor retrofit'!$AI$21,IF(F6="Scenario2PBT11",'Minor retrofit'!$AJ$21,IF(F6="Scenario3PBT11",'Minor retrofit'!$AK$21,"")))&amp;IF(F6="Scenario1PBT12",'Minor retrofit'!$AL$21,IF(F6="Scenario2PBT12",'Minor retrofit'!$AM$21,IF(F6="Scenario3PBT12",'Minor retrofit'!$AN$21,"")))&amp;IF(F6="Scenario1PBT13",'Minor retrofit'!$AO$21,IF(F6="Scenario2PBT13",'Minor retrofit'!$AP$21,IF(F6="Scenario3PBT13",'Minor retrofit'!$AQ$21,"")))&amp;IF(F6="Scenario1PBT14",'Minor retrofit'!$AR$21,IF(F6="Scenario2PBT14",'Minor retrofit'!$AS$21,IF(F6="Scenario3PBT14",'Minor retrofit'!$AT$21,"")))&amp;IF(F6="Scenario1PBT15",'Minor retrofit'!$AU$21,IF(F6="Scenario2PBT15",'Minor retrofit'!$AV$21,IF(F6="Scenario3PBT15",'Minor retrofit'!$AW$21,"")))</f>
        <v/>
      </c>
      <c r="N6" s="179">
        <f>IFERROR(M6*C6,0)</f>
        <v>0</v>
      </c>
      <c r="O6" s="177" t="str">
        <f>IF(F6="Scenario1PBT1",'Minor retrofit'!$E$24,IF(F6="Scenario2PBT1",'Minor retrofit'!$F$24,IF(F6="Scenario3PBT1",'Minor retrofit'!$G$24,"")))&amp;IF(F6="Scenario1PBT2",'Minor retrofit'!$H$24,IF(F6="Scenario2PBT2",'Minor retrofit'!$I$24,IF(F6="Scenario3PBT2",'Minor retrofit'!$J$24,"")))&amp;IF(F6="Scenario1PBT3",'Minor retrofit'!$K$24,IF(F6="Scenario2PBT3",'Minor retrofit'!$L$24,IF(F6="Scenario3PBT3",'Minor retrofit'!$M$24,"")))&amp;IF(F6="Scenario1PBT4",'Minor retrofit'!$N$24,IF(F6="Scenario2PBT4",'Minor retrofit'!$O$24,IF(F6="Scenario3PBT4",'Minor retrofit'!$P$24,"")))&amp;IF(F6="Scenario1PBT5",'Minor retrofit'!$Q$24,IF(F6="Scenario2PBT5",'Minor retrofit'!$R$24,IF(F6="Scenario3PBT5",'Minor retrofit'!$S$24,"")))&amp;IF(F6="Scenario1PBT6",'Minor retrofit'!$T$24,IF(F6="Scenario2PBT6",'Minor retrofit'!$U$24,IF(F6="Scenario3PBT6",'Minor retrofit'!$V$24,"")))&amp;IF(F6="Scenario1PBT7",'Minor retrofit'!$W$24,IF(F6="Scenario2PBT7",'Minor retrofit'!$X$24,IF(F6="Scenario3PBT7",'Minor retrofit'!$Y$24,"")))&amp;IF(F6="Scenario1PBT8",'Minor retrofit'!$Z$24,IF(F6="Scenario2PBT8",'Minor retrofit'!$AA$24,IF(F6="Scenario3PBT8",'Minor retrofit'!$AB$24,"")))&amp;IF(F6="Scenario1PBT9",'Minor retrofit'!$AC$24,IF(F6="Scenario2PBT9",'Minor retrofit'!$AD$24,IF(F6="Scenario3PBT9",'Minor retrofit'!$AE$24,"")))&amp;IF(F6="Scenario1PBT10",'Minor retrofit'!$AF$24,IF(F6="Scenario2PBT10",'Minor retrofit'!$AG$24,IF(F6="Scenario3PBT10",'Minor retrofit'!$AH$24,"")))&amp;IF(F6="Scenario1PBT11",'Minor retrofit'!$AI$24,IF(F6="Scenario2PBT11",'Minor retrofit'!$AJ$24,IF(F6="Scenario3PBT11",'Minor retrofit'!$AK$24,"")))&amp;IF(F6="Scenario1PBT12",'Minor retrofit'!$AL$24,IF(F6="Scenario2PBT12",'Minor retrofit'!$AM$24,IF(F6="Scenario3PBT12",'Minor retrofit'!$AN$24,"")))&amp;IF(F6="Scenario1PBT13",'Minor retrofit'!$AO$24,IF(F6="Scenario2PBT13",'Minor retrofit'!$AP$24,IF(F6="Scenario3PBT13",'Minor retrofit'!$AQ$24,"")))&amp;IF(F6="Scenario1PBT14",'Minor retrofit'!$AR$24,IF(F6="Scenario2PBT14",'Minor retrofit'!$AS$24,IF(F6="Scenario3PBT14",'Minor retrofit'!$AT$24,"")))&amp;IF(F6="Scenario1PBT15",'Minor retrofit'!$AU$24,IF(F6="Scenario2PBT15",'Minor retrofit'!$AV$24,IF(F6="Scenario3PBT15",'Minor retrofit'!$AW$24,"")))</f>
        <v/>
      </c>
      <c r="P6" s="178">
        <f>IFERROR(O6*C6,0)</f>
        <v>0</v>
      </c>
      <c r="Q6" s="178" t="str">
        <f>IF(F6="Scenario1PBT1",'Minor retrofit'!$E$26,IF(F6="Scenario2PBT1",'Minor retrofit'!$F$26,IF(F6="Scenario3PBT1",'Minor retrofit'!$G$26,"")))&amp;IF(F6="Scenario1PBT2",'Minor retrofit'!$H$26,IF(F6="Scenario2PBT2",'Minor retrofit'!$I$26,IF(F6="Scenario3PBT2",'Minor retrofit'!$J$26,"")))&amp;IF(F6="Scenario1PBT3",'Minor retrofit'!$K$26,IF(F6="Scenario2PBT3",'Minor retrofit'!$L$26,IF(F6="Scenario3PBT3",'Minor retrofit'!$M$26,"")))&amp;IF(F6="Scenario1PBT4",'Minor retrofit'!$N$26,IF(F6="Scenario2PBT4",'Minor retrofit'!$O$26,IF(F6="Scenario3PBT4",'Minor retrofit'!$P$26,"")))&amp;IF(F6="Scenario1PBT5",'Minor retrofit'!$Q$26,IF(F6="Scenario2PBT5",'Minor retrofit'!$R$26,IF(F6="Scenario3PBT5",'Minor retrofit'!$S$26,"")))&amp;IF(F6="Scenario1PBT6",'Minor retrofit'!$T$26,IF(F6="Scenario2PBT6",'Minor retrofit'!$U$26,IF(F6="Scenario3PBT6",'Minor retrofit'!$V$26,"")))&amp;IF(F6="Scenario1PBT7",'Minor retrofit'!$W$26,IF(F6="Scenario2PBT7",'Minor retrofit'!$X$26,IF(F6="Scenario3PBT7",'Minor retrofit'!$Y$26,"")))&amp;IF(F6="Scenario1PBT8",'Minor retrofit'!$Z$26,IF(F6="Scenario2PBT8",'Minor retrofit'!$AA$26,IF(F6="Scenario3PBT8",'Minor retrofit'!$AB$26,"")))&amp;IF(F6="Scenario1PBT9",'Minor retrofit'!$AC$26,IF(F6="Scenario2PBT9",'Minor retrofit'!$AD$26,IF(F6="Scenario3PBT9",'Minor retrofit'!$AE$26,"")))&amp;IF(F6="Scenario1PBT10",'Minor retrofit'!$AF$26,IF(F6="Scenario2PBT10",'Minor retrofit'!$AG$26,IF(F6="Scenario3PBT10",'Minor retrofit'!$AH$26,"")))&amp;IF(F6="Scenario1PBT11",'Minor retrofit'!$AI$26,IF(F6="Scenario2PBT11",'Minor retrofit'!$AJ$26,IF(F6="Scenario3PBT11",'Minor retrofit'!$AK$26,"")))&amp;IF(F6="Scenario1PBT12",'Minor retrofit'!$AL$26,IF(F6="Scenario2PBT12",'Minor retrofit'!$AM$26,IF(F6="Scenario3PBT12",'Minor retrofit'!$AN$26,"")))&amp;IF(F6="Scenario1PBT13",'Minor retrofit'!$AO$26,IF(F6="Scenario2PBT13",'Minor retrofit'!$AP$26,IF(F6="Scenario3PBT13",'Minor retrofit'!$AQ$26,"")))&amp;IF(F6="Scenario1PBT14",'Minor retrofit'!$AR$26,IF(F6="Scenario2PBT14",'Minor retrofit'!$AS$26,IF(F6="Scenario3PBT14",'Minor retrofit'!$AT$26,"")))&amp;IF(F6="Scenario1PBT15",'Minor retrofit'!$AU$26,IF(F6="Scenario2PBT15",'Minor retrofit'!$AV$26,IF(F6="Scenario3PBT15",'Minor retrofit'!$AW$26,"")))</f>
        <v/>
      </c>
      <c r="R6" s="178">
        <f>IFERROR(Q6*C6,0)</f>
        <v>0</v>
      </c>
      <c r="S6" s="178" t="str">
        <f>IF(F6="Scenario1PBT1",'Minor retrofit'!$E$28,IF(F6="Scenario2PBT1",'Minor retrofit'!$F$28,IF(F6="Scenario3PBT1",'Minor retrofit'!$G$28,"")))&amp;IF(F6="Scenario1PBT2",'Minor retrofit'!$H$28,IF(F6="Scenario2PBT2",'Minor retrofit'!$I$28,IF(F6="Scenario3PBT2",'Minor retrofit'!$J$28,"")))&amp;IF(F6="Scenario1PBT3",'Minor retrofit'!$K$28,IF(F6="Scenario2PBT3",'Minor retrofit'!$L$28,IF(F6="Scenario3PBT3",'Minor retrofit'!$M$28,"")))&amp;IF(F6="Scenario1PBT4",'Minor retrofit'!$N$28,IF(F6="Scenario2PBT4",'Minor retrofit'!$O$28,IF(F6="Scenario3PBT4",'Minor retrofit'!$P$28,"")))&amp;IF(F6="Scenario1PBT5",'Minor retrofit'!$Q$28,IF(F6="Scenario2PBT5",'Minor retrofit'!$R$28,IF(F6="Scenario3PBT5",'Minor retrofit'!$S$28,"")))&amp;IF(F6="Scenario1PBT6",'Minor retrofit'!$T$28,IF(F6="Scenario2PBT6",'Minor retrofit'!$U$28,IF(F6="Scenario3PBT6",'Minor retrofit'!$V$28,"")))&amp;IF(F6="Scenario1PBT7",'Minor retrofit'!$W$28,IF(F6="Scenario2PBT7",'Minor retrofit'!$X$28,IF(F6="Scenario3PBT7",'Minor retrofit'!$Y$28,"")))&amp;IF(F6="Scenario1PBT8",'Minor retrofit'!$Z$28,IF(F6="Scenario2PBT8",'Minor retrofit'!$AA$28,IF(F6="Scenario3PBT8",'Minor retrofit'!$AB$28,"")))&amp;IF(F6="Scenario1PBT9",'Minor retrofit'!$AC$28,IF(F6="Scenario2PBT9",'Minor retrofit'!$AD$28,IF(F6="Scenario3PBT9",'Minor retrofit'!$AE$28,"")))&amp;IF(F6="Scenario1PBT10",'Minor retrofit'!$AF$28,IF(F6="Scenario2PBT10",'Minor retrofit'!$AG$28,IF(F6="Scenario3PBT10",'Minor retrofit'!$AH$28,"")))&amp;IF(F6="Scenario1PBT11",'Minor retrofit'!$AI$28,IF(F6="Scenario2PBT11",'Minor retrofit'!$AJ$28,IF(F6="Scenario3PBT11",'Minor retrofit'!$AK$28,"")))&amp;IF(F6="Scenario1PBT12",'Minor retrofit'!$AL$28,IF(F6="Scenario2PBT12",'Minor retrofit'!$AM$28,IF(F6="Scenario3PBT12",'Minor retrofit'!$AN$28,"")))&amp;IF(F6="Scenario1PBT13",'Minor retrofit'!$AO$28,IF(F6="Scenario2PBT13",'Minor retrofit'!$AP$28,IF(F6="Scenario3PBT13",'Minor retrofit'!$AQ$28,"")))&amp;IF(F6="Scenario1PBT14",'Minor retrofit'!$AR$28,IF(F6="Scenario2PBT14",'Minor retrofit'!$AS$28,IF(F6="Scenario3PBT14",'Minor retrofit'!$AT$28,"")))&amp;IF(F6="Scenario1PBT15",'Minor retrofit'!$AU$28,IF(F6="Scenario2PBT15",'Minor retrofit'!$AV$28,IF(F6="Scenario3PBT15",'Minor retrofit'!$AW$28,"")))</f>
        <v/>
      </c>
      <c r="T6" s="203">
        <f>IFERROR(S6*C6,0)</f>
        <v>0</v>
      </c>
      <c r="U6" s="177" t="str">
        <f>IF(F6="Scenario1PBT1",'Minor retrofit'!$E$39,IF(F6="Scenario2PBT1",'Minor retrofit'!$F$39,IF(F6="Scenario3PBT1",'Minor retrofit'!$G$39,"")))&amp;IF(F6="Scenario1PBT2",'Minor retrofit'!$H$39,IF(F6="Scenario2PBT2",'Minor retrofit'!$I$39,IF(F6="Scenario3PBT2",'Minor retrofit'!$J$39,"")))&amp;IF(F6="Scenario1PBT3",'Minor retrofit'!$K$39,IF(F6="Scenario2PBT3",'Minor retrofit'!$L$39,IF(F6="Scenario3PBT3",'Minor retrofit'!$M$39,"")))&amp;IF(F6="Scenario1PBT4",'Minor retrofit'!$N$39,IF(F6="Scenario2PBT4",'Minor retrofit'!$O$39,IF(F6="Scenario3PBT4",'Minor retrofit'!$P$39,"")))&amp;IF(F6="Scenario1PBT5",'Minor retrofit'!$Q$39,IF(F6="Scenario2PBT5",'Minor retrofit'!$R$39,IF(F6="Scenario3PBT5",'Minor retrofit'!$S$39,"")))&amp;IF(F6="Scenario1PBT6",'Minor retrofit'!$T$39,IF(F6="Scenario2PBT6",'Minor retrofit'!$U$39,IF(F6="Scenario3PBT6",'Minor retrofit'!$V$39,"")))&amp;IF(F6="Scenario1PBT7",'Minor retrofit'!$W$39,IF(F6="Scenario2PBT7",'Minor retrofit'!$X$39,IF(F6="Scenario3PBT7",'Minor retrofit'!$Y$39,"")))&amp;IF(F6="Scenario1PBT8",'Minor retrofit'!$Z$39,IF(F6="Scenario2PBT8",'Minor retrofit'!$AA$39,IF(F6="Scenario3PBT8",'Minor retrofit'!$AB$39,"")))&amp;IF(F6="Scenario1PBT9",'Minor retrofit'!$AC$39,IF(F6="Scenario2PBT9",'Minor retrofit'!$AD$39,IF(F6="Scenario3PBT9",'Minor retrofit'!$AE$39,"")))&amp;IF(F6="Scenario1PBT10",'Minor retrofit'!$AF$39,IF(F6="Scenario2PBT10",'Minor retrofit'!$AG$39,IF(F6="Scenario3PBT10",'Minor retrofit'!$AH$39,"")))&amp;IF(F6="Scenario1PBT11",'Minor retrofit'!$AI$39,IF(F6="Scenario2PBT11",'Minor retrofit'!$AJ$39,IF(F6="Scenario3PBT11",'Minor retrofit'!$AK$39,"")))&amp;IF(F6="Scenario1PBT12",'Minor retrofit'!$AL$39,IF(F6="Scenario2PBT12",'Minor retrofit'!$AM$39,IF(F6="Scenario3PBT12",'Minor retrofit'!$AN$39,"")))&amp;IF(F6="Scenario1PBT13",'Minor retrofit'!$AO$39,IF(F6="Scenario2PBT13",'Minor retrofit'!$AP$39,IF(F6="Scenario3PBT13",'Minor retrofit'!$AQ$39,"")))&amp;IF(F6="Scenario1PBT14",'Minor retrofit'!$AR$39,IF(F6="Scenario2PBT14",'Minor retrofit'!$AS$39,IF(F6="Scenario3PBT14",'Minor retrofit'!$AT$39,"")))&amp;IF(F6="Scenario1PBT15",'Minor retrofit'!$AU$39,IF(F6="Scenario2PBT15",'Minor retrofit'!$AV$39,IF(F6="Scenario3PBT15",'Minor retrofit'!$AW$39,"")))</f>
        <v/>
      </c>
      <c r="V6" s="178">
        <f>IFERROR(U6*C6,0)</f>
        <v>0</v>
      </c>
      <c r="W6" s="178" t="str">
        <f>IF(F6="Scenario1PBT1",'Minor retrofit'!$E$41,IF(F6="Scenario2PBT1",'Minor retrofit'!$F$41,IF(F6="Scenario3PBT1",'Minor retrofit'!$G$41,"")))&amp;IF(F6="Scenario1PBT2",'Minor retrofit'!$H$41,IF(F6="Scenario2PBT2",'Minor retrofit'!$I$41,IF(F6="Scenario3PBT2",'Minor retrofit'!$J$41,"")))&amp;IF(F6="Scenario1PBT3",'Minor retrofit'!$K$41,IF(F6="Scenario2PBT3",'Minor retrofit'!$L$41,IF(F6="Scenario3PBT3",'Minor retrofit'!$M$41,"")))&amp;IF(F6="Scenario1PBT4",'Minor retrofit'!$N$41,IF(F6="Scenario2PBT4",'Minor retrofit'!$O$41,IF(F6="Scenario3PBT4",'Minor retrofit'!$P$41,"")))&amp;IF(F6="Scenario1PBT5",'Minor retrofit'!$Q$41,IF(F6="Scenario2PBT5",'Minor retrofit'!$R$41,IF(F6="Scenario3PBT5",'Minor retrofit'!$S$41,"")))&amp;IF(F6="Scenario1PBT6",'Minor retrofit'!$T$41,IF(F6="Scenario2PBT6",'Minor retrofit'!$U$41,IF(F6="Scenario3PBT6",'Minor retrofit'!$V$41,"")))&amp;IF(F6="Scenario1PBT7",'Minor retrofit'!$W$41,IF(F6="Scenario2PBT7",'Minor retrofit'!$X$41,IF(F6="Scenario3PBT7",'Minor retrofit'!$Y$41,"")))&amp;IF(F6="Scenario1PBT8",'Minor retrofit'!$Z$41,IF(F6="Scenario2PBT8",'Minor retrofit'!$AA$41,IF(F6="Scenario3PBT8",'Minor retrofit'!$AB$41,"")))&amp;IF(F6="Scenario1PBT9",'Minor retrofit'!$AC$41,IF(F6="Scenario2PBT9",'Minor retrofit'!$AD$41,IF(F6="Scenario3PBT9",'Minor retrofit'!$AE$41,"")))&amp;IF(F6="Scenario1PBT10",'Minor retrofit'!$AF$41,IF(F6="Scenario2PBT10",'Minor retrofit'!$AG$41,IF(F6="Scenario3PBT10",'Minor retrofit'!$AH$41,"")))&amp;IF(F6="Scenario1PBT11",'Minor retrofit'!$AI$41,IF(F6="Scenario2PBT11",'Minor retrofit'!$AJ$41,IF(F6="Scenario3PBT11",'Minor retrofit'!$AK$41,"")))&amp;IF(F6="Scenario1PBT12",'Minor retrofit'!$AL$41,IF(F6="Scenario2PBT12",'Minor retrofit'!$AM$41,IF(F6="Scenario3PBT12",'Minor retrofit'!$AN$41,"")))&amp;IF(F6="Scenario1PBT13",'Minor retrofit'!$AO$41,IF(F6="Scenario2PBT13",'Minor retrofit'!$AP$41,IF(F6="Scenario3PBT13",'Minor retrofit'!$AQ$41,"")))&amp;IF(F6="Scenario1PBT14",'Minor retrofit'!$AR$41,IF(F6="Scenario2PBT14",'Minor retrofit'!$AS$41,IF(F6="Scenario3PBT14",'Minor retrofit'!$AT$41,"")))&amp;IF(F6="Scenario1PBT15",'Minor retrofit'!$AU$41,IF(F6="Scenario2PBT15",'Minor retrofit'!$AV$41,IF(F6="Scenario3PBT15",'Minor retrofit'!$AW$41,"")))</f>
        <v/>
      </c>
      <c r="X6" s="178">
        <f>IFERROR(W6*C6,0)</f>
        <v>0</v>
      </c>
      <c r="Y6" s="178" t="str">
        <f>IF(F6="Scenario1PBT1",'Minor retrofit'!$E$43,IF(F6="Scenario2PBT1",'Minor retrofit'!$F$43,IF(F6="Scenario3PBT1",'Minor retrofit'!$G$43,"")))&amp;IF(F6="Scenario1PBT2",'Minor retrofit'!$H$43,IF(F6="Scenario2PBT2",'Minor retrofit'!$I$43,IF(F6="Scenario3PBT2",'Minor retrofit'!$J$43,"")))&amp;IF(F6="Scenario1PBT3",'Minor retrofit'!$K$43,IF(F6="Scenario2PBT3",'Minor retrofit'!$L$43,IF(F6="Scenario3PBT3",'Minor retrofit'!$M$43,"")))&amp;IF(F6="Scenario1PBT4",'Minor retrofit'!$N$43,IF(F6="Scenario2PBT4",'Minor retrofit'!$O$43,IF(F6="Scenario3PBT4",'Minor retrofit'!$P$43,"")))&amp;IF(F6="Scenario1PBT5",'Minor retrofit'!$Q$43,IF(F6="Scenario2PBT5",'Minor retrofit'!$R$43,IF(F6="Scenario3PBT5",'Minor retrofit'!$S$43,"")))&amp;IF(F6="Scenario1PBT6",'Minor retrofit'!$T$43,IF(F6="Scenario2PBT6",'Minor retrofit'!$U$43,IF(F6="Scenario3PBT6",'Minor retrofit'!$V$43,"")))&amp;IF(F6="Scenario1PBT7",'Minor retrofit'!$W$43,IF(F6="Scenario2PBT7",'Minor retrofit'!$X$43,IF(F6="Scenario3PBT7",'Minor retrofit'!$Y$43,"")))&amp;IF(F6="Scenario1PBT8",'Minor retrofit'!$Z$43,IF(F6="Scenario2PBT8",'Minor retrofit'!$AA$43,IF(F6="Scenario3PBT8",'Minor retrofit'!$AB$43,"")))&amp;IF(F6="Scenario1PBT9",'Minor retrofit'!$AC$43,IF(F6="Scenario2PBT9",'Minor retrofit'!$AD$43,IF(F6="Scenario3PBT9",'Minor retrofit'!$AE$43,"")))&amp;IF(F6="Scenario1PBT10",'Minor retrofit'!$AF$43,IF(F6="Scenario2PBT10",'Minor retrofit'!$AG$43,IF(F6="Scenario3PBT10",'Minor retrofit'!$AH$43,"")))&amp;IF(F6="Scenario1PBT11",'Minor retrofit'!$AI$43,IF(F6="Scenario2PBT11",'Minor retrofit'!$AJ$43,IF(F6="Scenario3PBT11",'Minor retrofit'!$AK$43,"")))&amp;IF(F6="Scenario1PBT12",'Minor retrofit'!$AL$43,IF(F6="Scenario2PBT12",'Minor retrofit'!$AM$43,IF(F6="Scenario3PBT12",'Minor retrofit'!$AN$43,"")))&amp;IF(F6="Scenario1PBT13",'Minor retrofit'!$AO$43,IF(F6="Scenario2PBT13",'Minor retrofit'!$AP$43,IF(F6="Scenario3PBT13",'Minor retrofit'!$AQ$43,"")))&amp;IF(F6="Scenario1PBT14",'Minor retrofit'!$AR$43,IF(F6="Scenario2PBT14",'Minor retrofit'!$AS$43,IF(F6="Scenario3PBT14",'Minor retrofit'!$AT$43,"")))&amp;IF(F6="Scenario1PBT15",'Minor retrofit'!$AU$43,IF(F6="Scenario2PBT15",'Minor retrofit'!$AV$43,IF(F6="Scenario3PBT15",'Minor retrofit'!$AW$43,"")))</f>
        <v/>
      </c>
      <c r="Z6" s="178">
        <f>IFERROR(Y6*C6,0)</f>
        <v>0</v>
      </c>
      <c r="AA6" s="178" t="str">
        <f>IF(F6="Scenario1PBT1",'Minor retrofit'!$E$102,IF(F6="Scenario2PBT1",'Minor retrofit'!$F$102,IF(F6="Scenario3PBT1",'Minor retrofit'!$G$102,"")))&amp;IF(F6="Scenario1PBT2",'Minor retrofit'!$H$102,IF(F6="Scenario2PBT2",'Minor retrofit'!$I$102,IF(F6="Scenario3PBT2",'Minor retrofit'!$J$102,"")))&amp;IF(F6="Scenario1PBT3",'Minor retrofit'!$K$102,IF(F6="Scenario2PBT3",'Minor retrofit'!$L$102,IF(F6="Scenario3PBT3",'Minor retrofit'!$M$102,"")))&amp;IF(F6="Scenario1PBT4",'Minor retrofit'!$N$102,IF(F6="Scenario2PBT4",'Minor retrofit'!$O$102,IF(F6="Scenario3PBT4",'Minor retrofit'!$P$102,"")))&amp;IF(F6="Scenario1PBT5",'Minor retrofit'!$Q$102,IF(F6="Scenario2PBT5",'Minor retrofit'!$R$102,IF(F6="Scenario3PBT5",'Minor retrofit'!$S$102,"")))&amp;IF(F6="Scenario1PBT6",'Minor retrofit'!$T$102,IF(F6="Scenario2PBT6",'Minor retrofit'!$U$102,IF(F6="Scenario3PBT6",'Minor retrofit'!$V$102,"")))&amp;IF(F6="Scenario1PBT7",'Minor retrofit'!$W$102,IF(F6="Scenario2PBT7",'Minor retrofit'!$X$102,IF(F6="Scenario3PBT7",'Minor retrofit'!$Y$102,"")))&amp;IF(F6="Scenario1PBT8",'Minor retrofit'!$Z$102,IF(F6="Scenario2PBT8",'Minor retrofit'!$AA$102,IF(F6="Scenario3PBT8",'Minor retrofit'!$AB$102,"")))&amp;IF(F6="Scenario1PBT9",'Minor retrofit'!$AC$102,IF(F6="Scenario2PBT9",'Minor retrofit'!$AD$102,IF(F6="Scenario3PBT9",'Minor retrofit'!$AE$102,"")))&amp;IF(F6="Scenario1PBT10",'Minor retrofit'!$AF$102,IF(F6="Scenario2PBT10",'Minor retrofit'!$AG$102,IF(F6="Scenario3PBT10",'Minor retrofit'!$AH$102,"")))&amp;IF(F6="Scenario1PBT11",'Minor retrofit'!$AI$102,IF(F6="Scenario2PBT11",'Minor retrofit'!$AJ$102,IF(F6="Scenario3PBT11",'Minor retrofit'!$AK$102,"")))&amp;IF(F6="Scenario1PBT12",'Minor retrofit'!$AL$102,IF(F6="Scenario2PBT12",'Minor retrofit'!$AM$102,IF(F6="Scenario3PBT12",'Minor retrofit'!$AN$102,"")))&amp;IF(F6="Scenario1PBT13",'Minor retrofit'!$AO$102,IF(F6="Scenario2PBT13",'Minor retrofit'!$AP$102,IF(F6="Scenario3PBT13",'Minor retrofit'!$AQ$102,"")))&amp;IF(F6="Scenario1PBT14",'Minor retrofit'!$AR$102,IF(F6="Scenario2PBT14",'Minor retrofit'!$AS$102,IF(F6="Scenario3PBT14",'Minor retrofit'!$AT$102,"")))&amp;IF(F6="Scenario1PBT15",'Minor retrofit'!$AU$102,IF(F6="Scenario2PBT15",'Minor retrofit'!$AV$102,IF(F6="Scenario3PBT15",'Minor retrofit'!$AW$102,"")))</f>
        <v/>
      </c>
      <c r="AB6" s="179">
        <f>IFERROR(C6*AA6,0)</f>
        <v>0</v>
      </c>
      <c r="AC6" s="204">
        <f>IFERROR('Projection_Base-case'!G6-G6,0)</f>
        <v>0</v>
      </c>
      <c r="AD6" s="178">
        <f>IFERROR(AC6*C6,0)</f>
        <v>0</v>
      </c>
      <c r="AE6" s="178">
        <f>IFERROR(100*AC6/'Projection_Base-case'!G6,0)</f>
        <v>0</v>
      </c>
      <c r="AF6" s="178">
        <f>IFERROR('Projection_Base-case'!I6-I6,0)</f>
        <v>0</v>
      </c>
      <c r="AG6" s="178">
        <f>IFERROR(AF6*C6,0)</f>
        <v>0</v>
      </c>
      <c r="AH6" s="178">
        <f>IFERROR(100*AF6/'Projection_Base-case'!I6,0)</f>
        <v>0</v>
      </c>
      <c r="AI6" s="178">
        <f>IFERROR('Projection_Base-case'!K6-K6,0)</f>
        <v>0</v>
      </c>
      <c r="AJ6" s="178">
        <f>IFERROR(AI6*C6,0)</f>
        <v>0</v>
      </c>
      <c r="AK6" s="178">
        <f>IFERROR(100*AI6/'Projection_Base-case'!K6,0)</f>
        <v>0</v>
      </c>
      <c r="AL6" s="178">
        <f>IFERROR(M6-'Projection_Base-case'!M6,0)</f>
        <v>0</v>
      </c>
      <c r="AM6" s="178">
        <f>IFERROR(AL6*C6,0)</f>
        <v>0</v>
      </c>
      <c r="AN6" s="179">
        <f>IFERROR(IF('Projection_Base-case'!N6&gt;0,100*AM6/'Projection_Base-case'!N6,100*AM6/N6),0)</f>
        <v>0</v>
      </c>
      <c r="AO6" s="177">
        <f>IFERROR('Projection_Base-case'!O6-O6,0)</f>
        <v>0</v>
      </c>
      <c r="AP6" s="178">
        <f>IFERROR(AO6*C6,0)</f>
        <v>0</v>
      </c>
      <c r="AQ6" s="178">
        <f>IFERROR(100*AO6/'Projection_Base-case'!O6,0)</f>
        <v>0</v>
      </c>
      <c r="AR6" s="178">
        <f>IFERROR('Projection_Base-case'!Q6-Q6,0)</f>
        <v>0</v>
      </c>
      <c r="AS6" s="178">
        <f>IFERROR(AR6*C6,0)</f>
        <v>0</v>
      </c>
      <c r="AT6" s="178">
        <f>IFERROR(100*AR6/'Projection_Base-case'!Q6,0)</f>
        <v>0</v>
      </c>
      <c r="AU6" s="178">
        <f>IFERROR('Projection_Base-case'!S6-S6,0)</f>
        <v>0</v>
      </c>
      <c r="AV6" s="178">
        <f>IFERROR(AU6*C6,0)</f>
        <v>0</v>
      </c>
      <c r="AW6" s="179">
        <f>IFERROR(100*AU6/'Projection_Base-case'!S6,0)</f>
        <v>0</v>
      </c>
      <c r="AX6" s="177">
        <f>IFERROR('Projection_Base-case'!U6-U6,0)</f>
        <v>0</v>
      </c>
      <c r="AY6" s="178">
        <f>IFERROR(AX6*C6,0)</f>
        <v>0</v>
      </c>
      <c r="AZ6" s="178">
        <f>IFERROR(100*AX6/'Projection_Base-case'!U6,0)</f>
        <v>0</v>
      </c>
      <c r="BA6" s="178">
        <f>IFERROR('Projection_Base-case'!W6-W6,0)</f>
        <v>0</v>
      </c>
      <c r="BB6" s="178">
        <f>IFERROR(BA6*C6,0)</f>
        <v>0</v>
      </c>
      <c r="BC6" s="178">
        <f>IFERROR(100*BA6/'Projection_Base-case'!W6,0)</f>
        <v>0</v>
      </c>
      <c r="BD6" s="178">
        <f>IFERROR('Projection_Base-case'!Y6-Y6,0)</f>
        <v>0</v>
      </c>
      <c r="BE6" s="178">
        <f>IFERROR(BD6*C6,0)</f>
        <v>0</v>
      </c>
      <c r="BF6" s="178">
        <f>IFERROR(100*BD6/'Projection_Base-case'!Y6,0)</f>
        <v>0</v>
      </c>
      <c r="BG6" s="178">
        <f>IFERROR(AB6/AY6,0)</f>
        <v>0</v>
      </c>
      <c r="BH6" s="179">
        <f>IFERROR(AB6/AD6,0)</f>
        <v>0</v>
      </c>
    </row>
    <row r="7" spans="1:60" ht="15" customHeight="1">
      <c r="A7" s="205">
        <v>2</v>
      </c>
      <c r="B7" s="178">
        <f>IF('Projection_Base-case'!B7&lt;&gt;"",'Projection_Base-case'!B7,0)</f>
        <v>0</v>
      </c>
      <c r="C7" s="178">
        <f>IF('Projection_Base-case'!C7&lt;&gt;"",'Projection_Base-case'!C7,0)</f>
        <v>0</v>
      </c>
      <c r="D7" s="178">
        <f>IF('Projection_Base-case'!D7&lt;&gt;"",'Projection_Base-case'!D7,0)</f>
        <v>0</v>
      </c>
      <c r="E7" s="176" t="str">
        <f>IF(AND('Résultats Minor'!$AC$3="OUI",'Résultats Minor'!E6&lt;&gt;""),'Résultats Minor'!E6,IF(OR(D7="PBT2",D7="PBT3",D7="PBT5",D7="PBT8",D7="PBT9"),"Scenario1",IF(OR(D7="PBT6",D7="PBT7",D7="PBT10"),"Scenario2",IF(OR(D7="PBT1",D7="PBT4"),"Scenario3",""))))</f>
        <v/>
      </c>
      <c r="F7" s="307" t="str">
        <f t="shared" ref="F7:F70" si="0">E7&amp;D7</f>
        <v>0</v>
      </c>
      <c r="G7" s="206" t="str">
        <f>IF(F7="Scenario1PBT1",'Minor retrofit'!$E$7,IF(F7="Scenario2PBT1",'Minor retrofit'!$F$7,IF(F7="Scenario3PBT1",'Minor retrofit'!$G$7,"")))&amp;IF(F7="Scenario1PBT2",'Minor retrofit'!$H$7,IF(F7="Scenario2PBT2",'Minor retrofit'!$I$7,IF(F7="Scenario3PBT2",'Minor retrofit'!$J$7,"")))&amp;IF(F7="Scenario1PBT3",'Minor retrofit'!$K$7,IF(F7="Scenario2PBT3",'Minor retrofit'!$L$7,IF(F7="Scenario3PBT3",'Minor retrofit'!$M$7,"")))&amp;IF(F7="Scenario1PBT4",'Minor retrofit'!$N$7,IF(F7="Scenario2PBT4",'Minor retrofit'!$O$7,IF(F7="Scenario3PBT4",'Minor retrofit'!$P$7,"")))&amp;IF(F7="Scenario1PBT5",'Minor retrofit'!$Q$7,IF(F7="Scenario2PBT5",'Minor retrofit'!$R$7,IF(F7="Scenario3PBT5",'Minor retrofit'!$S$7,"")))&amp;IF(F7="Scenario1PBT6",'Minor retrofit'!$T$7,IF(F7="Scenario2PBT6",'Minor retrofit'!$U$7,IF(F7="Scenario3PBT6",'Minor retrofit'!$V$7,"")))&amp;IF(F7="Scenario1PBT7",'Minor retrofit'!$W$7,IF(F7="Scenario2PBT7",'Minor retrofit'!$X$7,IF(F7="Scenario3PBT7",'Minor retrofit'!$Y$7,"")))&amp;IF(F7="Scenario1PBT8",'Minor retrofit'!$Z$7,IF(F7="Scenario2PBT8",'Minor retrofit'!$AA$7,IF(F7="Scenario3PBT8",'Minor retrofit'!$AB$7,"")))&amp;IF(F7="Scenario1PBT9",'Minor retrofit'!$AC$7,IF(F7="Scenario2PBT9",'Minor retrofit'!$AD$7,IF(F7="Scenario3PBT9",'Minor retrofit'!$AE$7,"")))&amp;IF(F7="Scenario1PBT10",'Minor retrofit'!$AF$7,IF(F7="Scenario2PBT10",'Minor retrofit'!$AG$7,IF(F7="Scenario3PBT10",'Minor retrofit'!$AH$7,"")))&amp;IF(F7="Scenario1PBT11",'Minor retrofit'!$AI$7,IF(F7="Scenario2PBT11",'Minor retrofit'!$AJ$7,IF(F7="Scenario3PBT11",'Minor retrofit'!$AK$7,"")))&amp;IF(F7="Scenario1PBT12",'Minor retrofit'!$AL$7,IF(F7="Scenario2PBT12",'Minor retrofit'!$AM$7,IF(F7="Scenario3PBT12",'Minor retrofit'!$AN$7,"")))&amp;IF(F7="Scenario1PBT13",'Minor retrofit'!$AO$7,IF(F7="Scenario2PBT13",'Minor retrofit'!$AP$7,IF(F7="Scenario3PBT13",'Minor retrofit'!$AQ$7,"")))&amp;IF(F7="Scenario1PBT14",'Minor retrofit'!$AR$7,IF(F7="Scenario2PBT14",'Minor retrofit'!$AS$7,IF(F7="Scenario3PBT14",'Minor retrofit'!$AT$7,"")))&amp;IF(F7="Scenario1PBT15",'Minor retrofit'!$AU$7,IF(F7="Scenario2PBT15",'Minor retrofit'!$AV$7,IF(F7="Scenario3PBT15",'Minor retrofit'!$AW$7,"")))</f>
        <v/>
      </c>
      <c r="H7" s="117">
        <f t="shared" ref="H7:H70" si="1">IFERROR(G7*C7,0)</f>
        <v>0</v>
      </c>
      <c r="I7" s="117" t="str">
        <f>IF(F7="Scenario1PBT1",'Minor retrofit'!$E$17,IF(F7="Scenario2PBT1",'Minor retrofit'!$F$17,IF(F7="Scenario3PBT1",'Minor retrofit'!$G$17,"")))&amp;IF(F7="Scenario1PBT2",'Minor retrofit'!$H$17,IF(F7="Scenario2PBT2",'Minor retrofit'!$I$17,IF(F7="Scenario3PBT2",'Minor retrofit'!$J$17,"")))&amp;IF(F7="Scenario1PBT3",'Minor retrofit'!$K$17,IF(F7="Scenario2PBT3",'Minor retrofit'!$L$17,IF(F7="Scenario3PBT3",'Minor retrofit'!$M$17,"")))&amp;IF(F7="Scenario1PBT4",'Minor retrofit'!$N$17,IF(F7="Scenario2PBT4",'Minor retrofit'!$O$17,IF(F7="Scenario3PBT4",'Minor retrofit'!$P$17,"")))&amp;IF(F7="Scenario1PBT5",'Minor retrofit'!$Q$17,IF(F7="Scenario2PBT5",'Minor retrofit'!$R$17,IF(F7="Scenario3PBT5",'Minor retrofit'!$S$17,"")))&amp;IF(F7="Scenario1PBT6",'Minor retrofit'!$T$17,IF(F7="Scenario2PBT6",'Minor retrofit'!$U$17,IF(F7="Scenario3PBT6",'Minor retrofit'!$V$17,"")))&amp;IF(F7="Scenario1PBT7",'Minor retrofit'!$W$17,IF(F7="Scenario2PBT7",'Minor retrofit'!$X$17,IF(F7="Scenario3PBT7",'Minor retrofit'!$Y$17,"")))&amp;IF(F7="Scenario1PBT8",'Minor retrofit'!$Z$17,IF(F7="Scenario2PBT8",'Minor retrofit'!$AA$17,IF(F7="Scenario3PBT8",'Minor retrofit'!$AB$17,"")))&amp;IF(F7="Scenario1PBT9",'Minor retrofit'!$AC$17,IF(F7="Scenario2PBT9",'Minor retrofit'!$AD$17,IF(F7="Scenario3PBT9",'Minor retrofit'!$AE$17,"")))&amp;IF(F7="Scenario1PBT10",'Minor retrofit'!$AF$17,IF(F7="Scenario2PBT10",'Minor retrofit'!$AG$17,IF(F7="Scenario3PBT10",'Minor retrofit'!$AH$17,"")))&amp;IF(F7="Scenario1PBT11",'Minor retrofit'!$AI$17,IF(F7="Scenario2PBT11",'Minor retrofit'!$AJ$17,IF(F7="Scenario3PBT11",'Minor retrofit'!$AK$17,"")))&amp;IF(F7="Scenario1PBT12",'Minor retrofit'!$AL$17,IF(F7="Scenario2PBT12",'Minor retrofit'!$AM$17,IF(F7="Scenario3PBT12",'Minor retrofit'!$AN$17,"")))&amp;IF(F7="Scenario1PBT13",'Minor retrofit'!$AO$17,IF(F7="Scenario2PBT13",'Minor retrofit'!$AP$17,IF(F7="Scenario3PBT13",'Minor retrofit'!$AQ$17,"")))&amp;IF(F7="Scenario1PBT14",'Minor retrofit'!$AR$17,IF(F7="Scenario2PBT14",'Minor retrofit'!$AS$17,IF(F7="Scenario3PBT14",'Minor retrofit'!$AT$17,"")))&amp;IF(F7="Scenario1PBT15",'Minor retrofit'!$AU$17,IF(F7="Scenario2PBT15",'Minor retrofit'!$AV$17,IF(F7="Scenario3PBT15",'Minor retrofit'!$AW$17,"")))</f>
        <v/>
      </c>
      <c r="J7" s="117">
        <f t="shared" ref="J7:J70" si="2">IFERROR(I7*C7,0)</f>
        <v>0</v>
      </c>
      <c r="K7" s="117" t="str">
        <f>IF(F7="Scenario1PBT1",'Minor retrofit'!$E$19,IF(F7="Scenario2PBT1",'Minor retrofit'!$F$19,IF(F7="Scenario3PBT1",'Minor retrofit'!$G$19,"")))&amp;IF(F7="Scenario1PBT2",'Minor retrofit'!$H$19,IF(F7="Scenario2PBT2",'Minor retrofit'!$I$19,IF(F7="Scenario3PBT2",'Minor retrofit'!$J$19,"")))&amp;IF(F7="Scenario1PBT3",'Minor retrofit'!$K$19,IF(F7="Scenario2PBT3",'Minor retrofit'!$L$19,IF(F7="Scenario3PBT3",'Minor retrofit'!$M$19,"")))&amp;IF(F7="Scenario1PBT4",'Minor retrofit'!$N$19,IF(F7="Scenario2PBT4",'Minor retrofit'!$O$19,IF(F7="Scenario3PBT4",'Minor retrofit'!$P$19,"")))&amp;IF(F7="Scenario1PBT5",'Minor retrofit'!$Q$19,IF(F7="Scenario2PBT5",'Minor retrofit'!$R$19,IF(F7="Scenario3PBT5",'Minor retrofit'!$S$19,"")))&amp;IF(F7="Scenario1PBT6",'Minor retrofit'!$T$19,IF(F7="Scenario2PBT6",'Minor retrofit'!$U$19,IF(F7="Scenario3PBT6",'Minor retrofit'!$V$19,"")))&amp;IF(F7="Scenario1PBT7",'Minor retrofit'!$W$19,IF(F7="Scenario2PBT7",'Minor retrofit'!$X$19,IF(F7="Scenario3PBT7",'Minor retrofit'!$Y$19,"")))&amp;IF(F7="Scenario1PBT8",'Minor retrofit'!$Z$19,IF(F7="Scenario2PBT8",'Minor retrofit'!$AA$19,IF(F7="Scenario3PBT8",'Minor retrofit'!$AB$19,"")))&amp;IF(F7="Scenario1PBT9",'Minor retrofit'!$AC$19,IF(F7="Scenario2PBT9",'Minor retrofit'!$AD$19,IF(F7="Scenario3PBT9",'Minor retrofit'!$AE$19,"")))&amp;IF(F7="Scenario1PBT10",'Minor retrofit'!$AF$19,IF(F7="Scenario2PBT10",'Minor retrofit'!$AG$19,IF(F7="Scenario3PBT10",'Minor retrofit'!$AH$19,"")))&amp;IF(F7="Scenario1PBT11",'Minor retrofit'!$AI$19,IF(F7="Scenario2PBT11",'Minor retrofit'!$AJ$19,IF(F7="Scenario3PBT11",'Minor retrofit'!$AK$19,"")))&amp;IF(F7="Scenario1PBT12",'Minor retrofit'!$AL$19,IF(F7="Scenario2PBT12",'Minor retrofit'!$AM$19,IF(F7="Scenario3PBT12",'Minor retrofit'!$AN$19,"")))&amp;IF(F7="Scenario1PBT13",'Minor retrofit'!$AO$19,IF(F7="Scenario2PBT13",'Minor retrofit'!$AP$19,IF(F7="Scenario3PBT13",'Minor retrofit'!$AQ$19,"")))&amp;IF(F7="Scenario1PBT14",'Minor retrofit'!$AR$19,IF(F7="Scenario2PBT14",'Minor retrofit'!$AS$19,IF(F7="Scenario3PBT14",'Minor retrofit'!$AT$19,"")))&amp;IF(F7="Scenario1PBT15",'Minor retrofit'!$AU$19,IF(F7="Scenario2PBT15",'Minor retrofit'!$AV$19,IF(F7="Scenario3PBT15",'Minor retrofit'!$AW$19,"")))</f>
        <v/>
      </c>
      <c r="L7" s="117">
        <f t="shared" ref="L7:L70" si="3">IFERROR(K7*C7,0)</f>
        <v>0</v>
      </c>
      <c r="M7" s="117" t="str">
        <f>IF(F7="Scenario1PBT1",'Minor retrofit'!$E$21,IF(F7="Scenario2PBT1",'Minor retrofit'!$F$21,IF(F7="Scenario3PBT1",'Minor retrofit'!$G$21,"")))&amp;IF(F7="Scenario1PBT2",'Minor retrofit'!$H$21,IF(F7="Scenario2PBT2",'Minor retrofit'!$I$21,IF(F7="Scenario3PBT2",'Minor retrofit'!$J$21,"")))&amp;IF(F7="Scenario1PBT3",'Minor retrofit'!$K$21,IF(F7="Scenario2PBT3",'Minor retrofit'!$L$21,IF(F7="Scenario3PBT3",'Minor retrofit'!$M$21,"")))&amp;IF(F7="Scenario1PBT4",'Minor retrofit'!$N$21,IF(F7="Scenario2PBT4",'Minor retrofit'!$O$21,IF(F7="Scenario3PBT4",'Minor retrofit'!$P$21,"")))&amp;IF(F7="Scenario1PBT5",'Minor retrofit'!$Q$21,IF(F7="Scenario2PBT5",'Minor retrofit'!$R$21,IF(F7="Scenario3PBT5",'Minor retrofit'!$S$21,"")))&amp;IF(F7="Scenario1PBT6",'Minor retrofit'!$T$21,IF(F7="Scenario2PBT6",'Minor retrofit'!$U$21,IF(F7="Scenario3PBT6",'Minor retrofit'!$V$21,"")))&amp;IF(F7="Scenario1PBT7",'Minor retrofit'!$W$21,IF(F7="Scenario2PBT7",'Minor retrofit'!$X$21,IF(F7="Scenario3PBT7",'Minor retrofit'!$Y$21,"")))&amp;IF(F7="Scenario1PBT8",'Minor retrofit'!$Z$21,IF(F7="Scenario2PBT8",'Minor retrofit'!$AA$21,IF(F7="Scenario3PBT8",'Minor retrofit'!$AB$21,"")))&amp;IF(F7="Scenario1PBT9",'Minor retrofit'!$AC$21,IF(F7="Scenario2PBT9",'Minor retrofit'!$AD$21,IF(F7="Scenario3PBT9",'Minor retrofit'!$AE$21,"")))&amp;IF(F7="Scenario1PBT10",'Minor retrofit'!$AF$21,IF(F7="Scenario2PBT10",'Minor retrofit'!$AG$21,IF(F7="Scenario3PBT10",'Minor retrofit'!$AH$21,"")))&amp;IF(F7="Scenario1PBT11",'Minor retrofit'!$AI$21,IF(F7="Scenario2PBT11",'Minor retrofit'!$AJ$21,IF(F7="Scenario3PBT11",'Minor retrofit'!$AK$21,"")))&amp;IF(F7="Scenario1PBT12",'Minor retrofit'!$AL$21,IF(F7="Scenario2PBT12",'Minor retrofit'!$AM$21,IF(F7="Scenario3PBT12",'Minor retrofit'!$AN$21,"")))&amp;IF(F7="Scenario1PBT13",'Minor retrofit'!$AO$21,IF(F7="Scenario2PBT13",'Minor retrofit'!$AP$21,IF(F7="Scenario3PBT13",'Minor retrofit'!$AQ$21,"")))&amp;IF(F7="Scenario1PBT14",'Minor retrofit'!$AR$21,IF(F7="Scenario2PBT14",'Minor retrofit'!$AS$21,IF(F7="Scenario3PBT14",'Minor retrofit'!$AT$21,"")))&amp;IF(F7="Scenario1PBT15",'Minor retrofit'!$AU$21,IF(F7="Scenario2PBT15",'Minor retrofit'!$AV$21,IF(F7="Scenario3PBT15",'Minor retrofit'!$AW$21,"")))</f>
        <v/>
      </c>
      <c r="N7" s="118">
        <f t="shared" ref="N7:N70" si="4">IFERROR(M7*C7,0)</f>
        <v>0</v>
      </c>
      <c r="O7" s="206" t="str">
        <f>IF(F7="Scenario1PBT1",'Minor retrofit'!$E$24,IF(F7="Scenario2PBT1",'Minor retrofit'!$F$24,IF(F7="Scenario3PBT1",'Minor retrofit'!$G$24,"")))&amp;IF(F7="Scenario1PBT2",'Minor retrofit'!$H$24,IF(F7="Scenario2PBT2",'Minor retrofit'!$I$24,IF(F7="Scenario3PBT2",'Minor retrofit'!$J$24,"")))&amp;IF(F7="Scenario1PBT3",'Minor retrofit'!$K$24,IF(F7="Scenario2PBT3",'Minor retrofit'!$L$24,IF(F7="Scenario3PBT3",'Minor retrofit'!$M$24,"")))&amp;IF(F7="Scenario1PBT4",'Minor retrofit'!$N$24,IF(F7="Scenario2PBT4",'Minor retrofit'!$O$24,IF(F7="Scenario3PBT4",'Minor retrofit'!$P$24,"")))&amp;IF(F7="Scenario1PBT5",'Minor retrofit'!$Q$24,IF(F7="Scenario2PBT5",'Minor retrofit'!$R$24,IF(F7="Scenario3PBT5",'Minor retrofit'!$S$24,"")))&amp;IF(F7="Scenario1PBT6",'Minor retrofit'!$T$24,IF(F7="Scenario2PBT6",'Minor retrofit'!$U$24,IF(F7="Scenario3PBT6",'Minor retrofit'!$V$24,"")))&amp;IF(F7="Scenario1PBT7",'Minor retrofit'!$W$24,IF(F7="Scenario2PBT7",'Minor retrofit'!$X$24,IF(F7="Scenario3PBT7",'Minor retrofit'!$Y$24,"")))&amp;IF(F7="Scenario1PBT8",'Minor retrofit'!$Z$24,IF(F7="Scenario2PBT8",'Minor retrofit'!$AA$24,IF(F7="Scenario3PBT8",'Minor retrofit'!$AB$24,"")))&amp;IF(F7="Scenario1PBT9",'Minor retrofit'!$AC$24,IF(F7="Scenario2PBT9",'Minor retrofit'!$AD$24,IF(F7="Scenario3PBT9",'Minor retrofit'!$AE$24,"")))&amp;IF(F7="Scenario1PBT10",'Minor retrofit'!$AF$24,IF(F7="Scenario2PBT10",'Minor retrofit'!$AG$24,IF(F7="Scenario3PBT10",'Minor retrofit'!$AH$24,"")))&amp;IF(F7="Scenario1PBT11",'Minor retrofit'!$AI$24,IF(F7="Scenario2PBT11",'Minor retrofit'!$AJ$24,IF(F7="Scenario3PBT11",'Minor retrofit'!$AK$24,"")))&amp;IF(F7="Scenario1PBT12",'Minor retrofit'!$AL$24,IF(F7="Scenario2PBT12",'Minor retrofit'!$AM$24,IF(F7="Scenario3PBT12",'Minor retrofit'!$AN$24,"")))&amp;IF(F7="Scenario1PBT13",'Minor retrofit'!$AO$24,IF(F7="Scenario2PBT13",'Minor retrofit'!$AP$24,IF(F7="Scenario3PBT13",'Minor retrofit'!$AQ$24,"")))&amp;IF(F7="Scenario1PBT14",'Minor retrofit'!$AR$24,IF(F7="Scenario2PBT14",'Minor retrofit'!$AS$24,IF(F7="Scenario3PBT14",'Minor retrofit'!$AT$24,"")))&amp;IF(F7="Scenario1PBT15",'Minor retrofit'!$AU$24,IF(F7="Scenario2PBT15",'Minor retrofit'!$AV$24,IF(F7="Scenario3PBT15",'Minor retrofit'!$AW$24,"")))</f>
        <v/>
      </c>
      <c r="P7" s="117">
        <f t="shared" ref="P7:P70" si="5">IFERROR(O7*C7,0)</f>
        <v>0</v>
      </c>
      <c r="Q7" s="117" t="str">
        <f>IF(F7="Scenario1PBT1",'Minor retrofit'!$E$26,IF(F7="Scenario2PBT1",'Minor retrofit'!$F$26,IF(F7="Scenario3PBT1",'Minor retrofit'!$G$26,"")))&amp;IF(F7="Scenario1PBT2",'Minor retrofit'!$H$26,IF(F7="Scenario2PBT2",'Minor retrofit'!$I$26,IF(F7="Scenario3PBT2",'Minor retrofit'!$J$26,"")))&amp;IF(F7="Scenario1PBT3",'Minor retrofit'!$K$26,IF(F7="Scenario2PBT3",'Minor retrofit'!$L$26,IF(F7="Scenario3PBT3",'Minor retrofit'!$M$26,"")))&amp;IF(F7="Scenario1PBT4",'Minor retrofit'!$N$26,IF(F7="Scenario2PBT4",'Minor retrofit'!$O$26,IF(F7="Scenario3PBT4",'Minor retrofit'!$P$26,"")))&amp;IF(F7="Scenario1PBT5",'Minor retrofit'!$Q$26,IF(F7="Scenario2PBT5",'Minor retrofit'!$R$26,IF(F7="Scenario3PBT5",'Minor retrofit'!$S$26,"")))&amp;IF(F7="Scenario1PBT6",'Minor retrofit'!$T$26,IF(F7="Scenario2PBT6",'Minor retrofit'!$U$26,IF(F7="Scenario3PBT6",'Minor retrofit'!$V$26,"")))&amp;IF(F7="Scenario1PBT7",'Minor retrofit'!$W$26,IF(F7="Scenario2PBT7",'Minor retrofit'!$X$26,IF(F7="Scenario3PBT7",'Minor retrofit'!$Y$26,"")))&amp;IF(F7="Scenario1PBT8",'Minor retrofit'!$Z$26,IF(F7="Scenario2PBT8",'Minor retrofit'!$AA$26,IF(F7="Scenario3PBT8",'Minor retrofit'!$AB$26,"")))&amp;IF(F7="Scenario1PBT9",'Minor retrofit'!$AC$26,IF(F7="Scenario2PBT9",'Minor retrofit'!$AD$26,IF(F7="Scenario3PBT9",'Minor retrofit'!$AE$26,"")))&amp;IF(F7="Scenario1PBT10",'Minor retrofit'!$AF$26,IF(F7="Scenario2PBT10",'Minor retrofit'!$AG$26,IF(F7="Scenario3PBT10",'Minor retrofit'!$AH$26,"")))&amp;IF(F7="Scenario1PBT11",'Minor retrofit'!$AI$26,IF(F7="Scenario2PBT11",'Minor retrofit'!$AJ$26,IF(F7="Scenario3PBT11",'Minor retrofit'!$AK$26,"")))&amp;IF(F7="Scenario1PBT12",'Minor retrofit'!$AL$26,IF(F7="Scenario2PBT12",'Minor retrofit'!$AM$26,IF(F7="Scenario3PBT12",'Minor retrofit'!$AN$26,"")))&amp;IF(F7="Scenario1PBT13",'Minor retrofit'!$AO$26,IF(F7="Scenario2PBT13",'Minor retrofit'!$AP$26,IF(F7="Scenario3PBT13",'Minor retrofit'!$AQ$26,"")))&amp;IF(F7="Scenario1PBT14",'Minor retrofit'!$AR$26,IF(F7="Scenario2PBT14",'Minor retrofit'!$AS$26,IF(F7="Scenario3PBT14",'Minor retrofit'!$AT$26,"")))&amp;IF(F7="Scenario1PBT15",'Minor retrofit'!$AU$26,IF(F7="Scenario2PBT15",'Minor retrofit'!$AV$26,IF(F7="Scenario3PBT15",'Minor retrofit'!$AW$26,"")))</f>
        <v/>
      </c>
      <c r="R7" s="117">
        <f t="shared" ref="R7:R70" si="6">IFERROR(Q7*C7,0)</f>
        <v>0</v>
      </c>
      <c r="S7" s="117" t="str">
        <f>IF(F7="Scenario1PBT1",'Minor retrofit'!$E$28,IF(F7="Scenario2PBT1",'Minor retrofit'!$F$28,IF(F7="Scenario3PBT1",'Minor retrofit'!$G$28,"")))&amp;IF(F7="Scenario1PBT2",'Minor retrofit'!$H$28,IF(F7="Scenario2PBT2",'Minor retrofit'!$I$28,IF(F7="Scenario3PBT2",'Minor retrofit'!$J$28,"")))&amp;IF(F7="Scenario1PBT3",'Minor retrofit'!$K$28,IF(F7="Scenario2PBT3",'Minor retrofit'!$L$28,IF(F7="Scenario3PBT3",'Minor retrofit'!$M$28,"")))&amp;IF(F7="Scenario1PBT4",'Minor retrofit'!$N$28,IF(F7="Scenario2PBT4",'Minor retrofit'!$O$28,IF(F7="Scenario3PBT4",'Minor retrofit'!$P$28,"")))&amp;IF(F7="Scenario1PBT5",'Minor retrofit'!$Q$28,IF(F7="Scenario2PBT5",'Minor retrofit'!$R$28,IF(F7="Scenario3PBT5",'Minor retrofit'!$S$28,"")))&amp;IF(F7="Scenario1PBT6",'Minor retrofit'!$T$28,IF(F7="Scenario2PBT6",'Minor retrofit'!$U$28,IF(F7="Scenario3PBT6",'Minor retrofit'!$V$28,"")))&amp;IF(F7="Scenario1PBT7",'Minor retrofit'!$W$28,IF(F7="Scenario2PBT7",'Minor retrofit'!$X$28,IF(F7="Scenario3PBT7",'Minor retrofit'!$Y$28,"")))&amp;IF(F7="Scenario1PBT8",'Minor retrofit'!$Z$28,IF(F7="Scenario2PBT8",'Minor retrofit'!$AA$28,IF(F7="Scenario3PBT8",'Minor retrofit'!$AB$28,"")))&amp;IF(F7="Scenario1PBT9",'Minor retrofit'!$AC$28,IF(F7="Scenario2PBT9",'Minor retrofit'!$AD$28,IF(F7="Scenario3PBT9",'Minor retrofit'!$AE$28,"")))&amp;IF(F7="Scenario1PBT10",'Minor retrofit'!$AF$28,IF(F7="Scenario2PBT10",'Minor retrofit'!$AG$28,IF(F7="Scenario3PBT10",'Minor retrofit'!$AH$28,"")))&amp;IF(F7="Scenario1PBT11",'Minor retrofit'!$AI$28,IF(F7="Scenario2PBT11",'Minor retrofit'!$AJ$28,IF(F7="Scenario3PBT11",'Minor retrofit'!$AK$28,"")))&amp;IF(F7="Scenario1PBT12",'Minor retrofit'!$AL$28,IF(F7="Scenario2PBT12",'Minor retrofit'!$AM$28,IF(F7="Scenario3PBT12",'Minor retrofit'!$AN$28,"")))&amp;IF(F7="Scenario1PBT13",'Minor retrofit'!$AO$28,IF(F7="Scenario2PBT13",'Minor retrofit'!$AP$28,IF(F7="Scenario3PBT13",'Minor retrofit'!$AQ$28,"")))&amp;IF(F7="Scenario1PBT14",'Minor retrofit'!$AR$28,IF(F7="Scenario2PBT14",'Minor retrofit'!$AS$28,IF(F7="Scenario3PBT14",'Minor retrofit'!$AT$28,"")))&amp;IF(F7="Scenario1PBT15",'Minor retrofit'!$AU$28,IF(F7="Scenario2PBT15",'Minor retrofit'!$AV$28,IF(F7="Scenario3PBT15",'Minor retrofit'!$AW$28,"")))</f>
        <v/>
      </c>
      <c r="T7" s="207">
        <f t="shared" ref="T7:T70" si="7">IFERROR(S7*C7,0)</f>
        <v>0</v>
      </c>
      <c r="U7" s="206" t="str">
        <f>IF(F7="Scenario1PBT1",'Minor retrofit'!$E$39,IF(F7="Scenario2PBT1",'Minor retrofit'!$F$39,IF(F7="Scenario3PBT1",'Minor retrofit'!$G$39,"")))&amp;IF(F7="Scenario1PBT2",'Minor retrofit'!$H$39,IF(F7="Scenario2PBT2",'Minor retrofit'!$I$39,IF(F7="Scenario3PBT2",'Minor retrofit'!$J$39,"")))&amp;IF(F7="Scenario1PBT3",'Minor retrofit'!$K$39,IF(F7="Scenario2PBT3",'Minor retrofit'!$L$39,IF(F7="Scenario3PBT3",'Minor retrofit'!$M$39,"")))&amp;IF(F7="Scenario1PBT4",'Minor retrofit'!$N$39,IF(F7="Scenario2PBT4",'Minor retrofit'!$O$39,IF(F7="Scenario3PBT4",'Minor retrofit'!$P$39,"")))&amp;IF(F7="Scenario1PBT5",'Minor retrofit'!$Q$39,IF(F7="Scenario2PBT5",'Minor retrofit'!$R$39,IF(F7="Scenario3PBT5",'Minor retrofit'!$S$39,"")))&amp;IF(F7="Scenario1PBT6",'Minor retrofit'!$T$39,IF(F7="Scenario2PBT6",'Minor retrofit'!$U$39,IF(F7="Scenario3PBT6",'Minor retrofit'!$V$39,"")))&amp;IF(F7="Scenario1PBT7",'Minor retrofit'!$W$39,IF(F7="Scenario2PBT7",'Minor retrofit'!$X$39,IF(F7="Scenario3PBT7",'Minor retrofit'!$Y$39,"")))&amp;IF(F7="Scenario1PBT8",'Minor retrofit'!$Z$39,IF(F7="Scenario2PBT8",'Minor retrofit'!$AA$39,IF(F7="Scenario3PBT8",'Minor retrofit'!$AB$39,"")))&amp;IF(F7="Scenario1PBT9",'Minor retrofit'!$AC$39,IF(F7="Scenario2PBT9",'Minor retrofit'!$AD$39,IF(F7="Scenario3PBT9",'Minor retrofit'!$AE$39,"")))&amp;IF(F7="Scenario1PBT10",'Minor retrofit'!$AF$39,IF(F7="Scenario2PBT10",'Minor retrofit'!$AG$39,IF(F7="Scenario3PBT10",'Minor retrofit'!$AH$39,"")))&amp;IF(F7="Scenario1PBT11",'Minor retrofit'!$AI$39,IF(F7="Scenario2PBT11",'Minor retrofit'!$AJ$39,IF(F7="Scenario3PBT11",'Minor retrofit'!$AK$39,"")))&amp;IF(F7="Scenario1PBT12",'Minor retrofit'!$AL$39,IF(F7="Scenario2PBT12",'Minor retrofit'!$AM$39,IF(F7="Scenario3PBT12",'Minor retrofit'!$AN$39,"")))&amp;IF(F7="Scenario1PBT13",'Minor retrofit'!$AO$39,IF(F7="Scenario2PBT13",'Minor retrofit'!$AP$39,IF(F7="Scenario3PBT13",'Minor retrofit'!$AQ$39,"")))&amp;IF(F7="Scenario1PBT14",'Minor retrofit'!$AR$39,IF(F7="Scenario2PBT14",'Minor retrofit'!$AS$39,IF(F7="Scenario3PBT14",'Minor retrofit'!$AT$39,"")))&amp;IF(F7="Scenario1PBT15",'Minor retrofit'!$AU$39,IF(F7="Scenario2PBT15",'Minor retrofit'!$AV$39,IF(F7="Scenario3PBT15",'Minor retrofit'!$AW$39,"")))</f>
        <v/>
      </c>
      <c r="V7" s="117">
        <f t="shared" ref="V7:V70" si="8">IFERROR(U7*C7,0)</f>
        <v>0</v>
      </c>
      <c r="W7" s="117" t="str">
        <f>IF(F7="Scenario1PBT1",'Minor retrofit'!$E$41,IF(F7="Scenario2PBT1",'Minor retrofit'!$F$41,IF(F7="Scenario3PBT1",'Minor retrofit'!$G$41,"")))&amp;IF(F7="Scenario1PBT2",'Minor retrofit'!$H$41,IF(F7="Scenario2PBT2",'Minor retrofit'!$I$41,IF(F7="Scenario3PBT2",'Minor retrofit'!$J$41,"")))&amp;IF(F7="Scenario1PBT3",'Minor retrofit'!$K$41,IF(F7="Scenario2PBT3",'Minor retrofit'!$L$41,IF(F7="Scenario3PBT3",'Minor retrofit'!$M$41,"")))&amp;IF(F7="Scenario1PBT4",'Minor retrofit'!$N$41,IF(F7="Scenario2PBT4",'Minor retrofit'!$O$41,IF(F7="Scenario3PBT4",'Minor retrofit'!$P$41,"")))&amp;IF(F7="Scenario1PBT5",'Minor retrofit'!$Q$41,IF(F7="Scenario2PBT5",'Minor retrofit'!$R$41,IF(F7="Scenario3PBT5",'Minor retrofit'!$S$41,"")))&amp;IF(F7="Scenario1PBT6",'Minor retrofit'!$T$41,IF(F7="Scenario2PBT6",'Minor retrofit'!$U$41,IF(F7="Scenario3PBT6",'Minor retrofit'!$V$41,"")))&amp;IF(F7="Scenario1PBT7",'Minor retrofit'!$W$41,IF(F7="Scenario2PBT7",'Minor retrofit'!$X$41,IF(F7="Scenario3PBT7",'Minor retrofit'!$Y$41,"")))&amp;IF(F7="Scenario1PBT8",'Minor retrofit'!$Z$41,IF(F7="Scenario2PBT8",'Minor retrofit'!$AA$41,IF(F7="Scenario3PBT8",'Minor retrofit'!$AB$41,"")))&amp;IF(F7="Scenario1PBT9",'Minor retrofit'!$AC$41,IF(F7="Scenario2PBT9",'Minor retrofit'!$AD$41,IF(F7="Scenario3PBT9",'Minor retrofit'!$AE$41,"")))&amp;IF(F7="Scenario1PBT10",'Minor retrofit'!$AF$41,IF(F7="Scenario2PBT10",'Minor retrofit'!$AG$41,IF(F7="Scenario3PBT10",'Minor retrofit'!$AH$41,"")))&amp;IF(F7="Scenario1PBT11",'Minor retrofit'!$AI$41,IF(F7="Scenario2PBT11",'Minor retrofit'!$AJ$41,IF(F7="Scenario3PBT11",'Minor retrofit'!$AK$41,"")))&amp;IF(F7="Scenario1PBT12",'Minor retrofit'!$AL$41,IF(F7="Scenario2PBT12",'Minor retrofit'!$AM$41,IF(F7="Scenario3PBT12",'Minor retrofit'!$AN$41,"")))&amp;IF(F7="Scenario1PBT13",'Minor retrofit'!$AO$41,IF(F7="Scenario2PBT13",'Minor retrofit'!$AP$41,IF(F7="Scenario3PBT13",'Minor retrofit'!$AQ$41,"")))&amp;IF(F7="Scenario1PBT14",'Minor retrofit'!$AR$41,IF(F7="Scenario2PBT14",'Minor retrofit'!$AS$41,IF(F7="Scenario3PBT14",'Minor retrofit'!$AT$41,"")))&amp;IF(F7="Scenario1PBT15",'Minor retrofit'!$AU$41,IF(F7="Scenario2PBT15",'Minor retrofit'!$AV$41,IF(F7="Scenario3PBT15",'Minor retrofit'!$AW$41,"")))</f>
        <v/>
      </c>
      <c r="X7" s="117">
        <f t="shared" ref="X7:X70" si="9">IFERROR(W7*C7,0)</f>
        <v>0</v>
      </c>
      <c r="Y7" s="117" t="str">
        <f>IF(F7="Scenario1PBT1",'Minor retrofit'!$E$43,IF(F7="Scenario2PBT1",'Minor retrofit'!$F$43,IF(F7="Scenario3PBT1",'Minor retrofit'!$G$43,"")))&amp;IF(F7="Scenario1PBT2",'Minor retrofit'!$H$43,IF(F7="Scenario2PBT2",'Minor retrofit'!$I$43,IF(F7="Scenario3PBT2",'Minor retrofit'!$J$43,"")))&amp;IF(F7="Scenario1PBT3",'Minor retrofit'!$K$43,IF(F7="Scenario2PBT3",'Minor retrofit'!$L$43,IF(F7="Scenario3PBT3",'Minor retrofit'!$M$43,"")))&amp;IF(F7="Scenario1PBT4",'Minor retrofit'!$N$43,IF(F7="Scenario2PBT4",'Minor retrofit'!$O$43,IF(F7="Scenario3PBT4",'Minor retrofit'!$P$43,"")))&amp;IF(F7="Scenario1PBT5",'Minor retrofit'!$Q$43,IF(F7="Scenario2PBT5",'Minor retrofit'!$R$43,IF(F7="Scenario3PBT5",'Minor retrofit'!$S$43,"")))&amp;IF(F7="Scenario1PBT6",'Minor retrofit'!$T$43,IF(F7="Scenario2PBT6",'Minor retrofit'!$U$43,IF(F7="Scenario3PBT6",'Minor retrofit'!$V$43,"")))&amp;IF(F7="Scenario1PBT7",'Minor retrofit'!$W$43,IF(F7="Scenario2PBT7",'Minor retrofit'!$X$43,IF(F7="Scenario3PBT7",'Minor retrofit'!$Y$43,"")))&amp;IF(F7="Scenario1PBT8",'Minor retrofit'!$Z$43,IF(F7="Scenario2PBT8",'Minor retrofit'!$AA$43,IF(F7="Scenario3PBT8",'Minor retrofit'!$AB$43,"")))&amp;IF(F7="Scenario1PBT9",'Minor retrofit'!$AC$43,IF(F7="Scenario2PBT9",'Minor retrofit'!$AD$43,IF(F7="Scenario3PBT9",'Minor retrofit'!$AE$43,"")))&amp;IF(F7="Scenario1PBT10",'Minor retrofit'!$AF$43,IF(F7="Scenario2PBT10",'Minor retrofit'!$AG$43,IF(F7="Scenario3PBT10",'Minor retrofit'!$AH$43,"")))&amp;IF(F7="Scenario1PBT11",'Minor retrofit'!$AI$43,IF(F7="Scenario2PBT11",'Minor retrofit'!$AJ$43,IF(F7="Scenario3PBT11",'Minor retrofit'!$AK$43,"")))&amp;IF(F7="Scenario1PBT12",'Minor retrofit'!$AL$43,IF(F7="Scenario2PBT12",'Minor retrofit'!$AM$43,IF(F7="Scenario3PBT12",'Minor retrofit'!$AN$43,"")))&amp;IF(F7="Scenario1PBT13",'Minor retrofit'!$AO$43,IF(F7="Scenario2PBT13",'Minor retrofit'!$AP$43,IF(F7="Scenario3PBT13",'Minor retrofit'!$AQ$43,"")))&amp;IF(F7="Scenario1PBT14",'Minor retrofit'!$AR$43,IF(F7="Scenario2PBT14",'Minor retrofit'!$AS$43,IF(F7="Scenario3PBT14",'Minor retrofit'!$AT$43,"")))&amp;IF(F7="Scenario1PBT15",'Minor retrofit'!$AU$43,IF(F7="Scenario2PBT15",'Minor retrofit'!$AV$43,IF(F7="Scenario3PBT15",'Minor retrofit'!$AW$43,"")))</f>
        <v/>
      </c>
      <c r="Z7" s="117">
        <f t="shared" ref="Z7:Z70" si="10">IFERROR(Y7*C7,0)</f>
        <v>0</v>
      </c>
      <c r="AA7" s="178" t="str">
        <f>IF(F7="Scenario1PBT1",'Minor retrofit'!$E$102,IF(F7="Scenario2PBT1",'Minor retrofit'!$F$102,IF(F7="Scenario3PBT1",'Minor retrofit'!$G$102,"")))&amp;IF(F7="Scenario1PBT2",'Minor retrofit'!$H$102,IF(F7="Scenario2PBT2",'Minor retrofit'!$I$102,IF(F7="Scenario3PBT2",'Minor retrofit'!$J$102,"")))&amp;IF(F7="Scenario1PBT3",'Minor retrofit'!$K$102,IF(F7="Scenario2PBT3",'Minor retrofit'!$L$102,IF(F7="Scenario3PBT3",'Minor retrofit'!$M$102,"")))&amp;IF(F7="Scenario1PBT4",'Minor retrofit'!$N$102,IF(F7="Scenario2PBT4",'Minor retrofit'!$O$102,IF(F7="Scenario3PBT4",'Minor retrofit'!$P$102,"")))&amp;IF(F7="Scenario1PBT5",'Minor retrofit'!$Q$102,IF(F7="Scenario2PBT5",'Minor retrofit'!$R$102,IF(F7="Scenario3PBT5",'Minor retrofit'!$S$102,"")))&amp;IF(F7="Scenario1PBT6",'Minor retrofit'!$T$102,IF(F7="Scenario2PBT6",'Minor retrofit'!$U$102,IF(F7="Scenario3PBT6",'Minor retrofit'!$V$102,"")))&amp;IF(F7="Scenario1PBT7",'Minor retrofit'!$W$102,IF(F7="Scenario2PBT7",'Minor retrofit'!$X$102,IF(F7="Scenario3PBT7",'Minor retrofit'!$Y$102,"")))&amp;IF(F7="Scenario1PBT8",'Minor retrofit'!$Z$102,IF(F7="Scenario2PBT8",'Minor retrofit'!$AA$102,IF(F7="Scenario3PBT8",'Minor retrofit'!$AB$102,"")))&amp;IF(F7="Scenario1PBT9",'Minor retrofit'!$AC$102,IF(F7="Scenario2PBT9",'Minor retrofit'!$AD$102,IF(F7="Scenario3PBT9",'Minor retrofit'!$AE$102,"")))&amp;IF(F7="Scenario1PBT10",'Minor retrofit'!$AF$102,IF(F7="Scenario2PBT10",'Minor retrofit'!$AG$102,IF(F7="Scenario3PBT10",'Minor retrofit'!$AH$102,"")))&amp;IF(F7="Scenario1PBT11",'Minor retrofit'!$AI$102,IF(F7="Scenario2PBT11",'Minor retrofit'!$AJ$102,IF(F7="Scenario3PBT11",'Minor retrofit'!$AK$102,"")))&amp;IF(F7="Scenario1PBT12",'Minor retrofit'!$AL$102,IF(F7="Scenario2PBT12",'Minor retrofit'!$AM$102,IF(F7="Scenario3PBT12",'Minor retrofit'!$AN$102,"")))&amp;IF(F7="Scenario1PBT13",'Minor retrofit'!$AO$102,IF(F7="Scenario2PBT13",'Minor retrofit'!$AP$102,IF(F7="Scenario3PBT13",'Minor retrofit'!$AQ$102,"")))&amp;IF(F7="Scenario1PBT14",'Minor retrofit'!$AR$102,IF(F7="Scenario2PBT14",'Minor retrofit'!$AS$102,IF(F7="Scenario3PBT14",'Minor retrofit'!$AT$102,"")))&amp;IF(F7="Scenario1PBT15",'Minor retrofit'!$AU$102,IF(F7="Scenario2PBT15",'Minor retrofit'!$AV$102,IF(F7="Scenario3PBT15",'Minor retrofit'!$AW$102,"")))</f>
        <v/>
      </c>
      <c r="AB7" s="179">
        <f t="shared" ref="AB7:AB70" si="11">IFERROR(C7*AA7,0)</f>
        <v>0</v>
      </c>
      <c r="AC7" s="208">
        <f>IFERROR('Projection_Base-case'!G7-G7,0)</f>
        <v>0</v>
      </c>
      <c r="AD7" s="178">
        <f t="shared" ref="AD7:AD70" si="12">IFERROR(AC7*C7,0)</f>
        <v>0</v>
      </c>
      <c r="AE7" s="117">
        <f>IFERROR(100*AC7/'Projection_Base-case'!G7,0)</f>
        <v>0</v>
      </c>
      <c r="AF7" s="117">
        <f>IFERROR('Projection_Base-case'!I7-I7,0)</f>
        <v>0</v>
      </c>
      <c r="AG7" s="178">
        <f t="shared" ref="AG7:AG70" si="13">IFERROR(AF7*C7,0)</f>
        <v>0</v>
      </c>
      <c r="AH7" s="117">
        <f>IFERROR(100*AF7/'Projection_Base-case'!I7,0)</f>
        <v>0</v>
      </c>
      <c r="AI7" s="117">
        <f>IFERROR('Projection_Base-case'!K7-K7,0)</f>
        <v>0</v>
      </c>
      <c r="AJ7" s="178">
        <f t="shared" ref="AJ7:AJ70" si="14">IFERROR(AI7*C7,0)</f>
        <v>0</v>
      </c>
      <c r="AK7" s="117">
        <f>IFERROR(100*AI7/'Projection_Base-case'!K7,0)</f>
        <v>0</v>
      </c>
      <c r="AL7" s="117">
        <f>IFERROR(M7-'Projection_Base-case'!M7,0)</f>
        <v>0</v>
      </c>
      <c r="AM7" s="178">
        <f t="shared" ref="AM7:AM70" si="15">IFERROR(AL7*C7,0)</f>
        <v>0</v>
      </c>
      <c r="AN7" s="179">
        <f>IFERROR(IF('Projection_Base-case'!N7&gt;0,100*AM7/'Projection_Base-case'!N7,100*AM7/N7),0)</f>
        <v>0</v>
      </c>
      <c r="AO7" s="206">
        <f>IFERROR('Projection_Base-case'!O7-O7,0)</f>
        <v>0</v>
      </c>
      <c r="AP7" s="178">
        <f t="shared" ref="AP7:AP70" si="16">IFERROR(AO7*C7,0)</f>
        <v>0</v>
      </c>
      <c r="AQ7" s="117">
        <f>IFERROR(100*AO7/'Projection_Base-case'!O7,0)</f>
        <v>0</v>
      </c>
      <c r="AR7" s="117">
        <f>IFERROR('Projection_Base-case'!Q7-Q7,0)</f>
        <v>0</v>
      </c>
      <c r="AS7" s="178">
        <f t="shared" ref="AS7:AS70" si="17">IFERROR(AR7*C7,0)</f>
        <v>0</v>
      </c>
      <c r="AT7" s="117">
        <f>IFERROR(100*AR7/'Projection_Base-case'!Q7,0)</f>
        <v>0</v>
      </c>
      <c r="AU7" s="117">
        <f>IFERROR('Projection_Base-case'!S7-S7,0)</f>
        <v>0</v>
      </c>
      <c r="AV7" s="178">
        <f t="shared" ref="AV7:AV70" si="18">IFERROR(AU7*C7,0)</f>
        <v>0</v>
      </c>
      <c r="AW7" s="118">
        <f>IFERROR(100*AU7/'Projection_Base-case'!S7,0)</f>
        <v>0</v>
      </c>
      <c r="AX7" s="206">
        <f>IFERROR('Projection_Base-case'!U7-U7,0)</f>
        <v>0</v>
      </c>
      <c r="AY7" s="178">
        <f t="shared" ref="AY7:AY70" si="19">IFERROR(AX7*C7,0)</f>
        <v>0</v>
      </c>
      <c r="AZ7" s="117">
        <f>IFERROR(100*AX7/'Projection_Base-case'!U7,0)</f>
        <v>0</v>
      </c>
      <c r="BA7" s="117">
        <f>IFERROR('Projection_Base-case'!W7-W7,0)</f>
        <v>0</v>
      </c>
      <c r="BB7" s="178">
        <f t="shared" ref="BB7:BB70" si="20">IFERROR(BA7*C7,0)</f>
        <v>0</v>
      </c>
      <c r="BC7" s="117">
        <f>IFERROR(100*BA7/'Projection_Base-case'!W7,0)</f>
        <v>0</v>
      </c>
      <c r="BD7" s="117">
        <f>IFERROR('Projection_Base-case'!Y7-Y7,0)</f>
        <v>0</v>
      </c>
      <c r="BE7" s="178">
        <f t="shared" ref="BE7:BE70" si="21">IFERROR(BD7*C7,0)</f>
        <v>0</v>
      </c>
      <c r="BF7" s="117">
        <f>IFERROR(100*BD7/'Projection_Base-case'!Y7,0)</f>
        <v>0</v>
      </c>
      <c r="BG7" s="178">
        <f t="shared" ref="BG7:BG70" si="22">IFERROR(AB7/AY7,0)</f>
        <v>0</v>
      </c>
      <c r="BH7" s="179">
        <f t="shared" ref="BH7:BH70" si="23">IFERROR(AB7/AD7,0)</f>
        <v>0</v>
      </c>
    </row>
    <row r="8" spans="1:60">
      <c r="A8" s="205">
        <v>3</v>
      </c>
      <c r="B8" s="178">
        <f>IF('Projection_Base-case'!B8&lt;&gt;"",'Projection_Base-case'!B8,0)</f>
        <v>0</v>
      </c>
      <c r="C8" s="178">
        <f>IF('Projection_Base-case'!C8&lt;&gt;"",'Projection_Base-case'!C8,0)</f>
        <v>0</v>
      </c>
      <c r="D8" s="178">
        <f>IF('Projection_Base-case'!D8&lt;&gt;"",'Projection_Base-case'!D8,0)</f>
        <v>0</v>
      </c>
      <c r="E8" s="176" t="str">
        <f>IF(AND('Résultats Minor'!$AC$3="OUI",'Résultats Minor'!E7&lt;&gt;""),'Résultats Minor'!E7,IF(OR(D8="PBT2",D8="PBT3",D8="PBT5",D8="PBT8",D8="PBT9"),"Scenario1",IF(OR(D8="PBT6",D8="PBT7",D8="PBT10"),"Scenario2",IF(OR(D8="PBT1",D8="PBT4"),"Scenario3",""))))</f>
        <v/>
      </c>
      <c r="F8" s="202" t="str">
        <f t="shared" si="0"/>
        <v>0</v>
      </c>
      <c r="G8" s="206" t="str">
        <f>IF(F8="Scenario1PBT1",'Minor retrofit'!$E$7,IF(F8="Scenario2PBT1",'Minor retrofit'!$F$7,IF(F8="Scenario3PBT1",'Minor retrofit'!$G$7,"")))&amp;IF(F8="Scenario1PBT2",'Minor retrofit'!$H$7,IF(F8="Scenario2PBT2",'Minor retrofit'!$I$7,IF(F8="Scenario3PBT2",'Minor retrofit'!$J$7,"")))&amp;IF(F8="Scenario1PBT3",'Minor retrofit'!$K$7,IF(F8="Scenario2PBT3",'Minor retrofit'!$L$7,IF(F8="Scenario3PBT3",'Minor retrofit'!$M$7,"")))&amp;IF(F8="Scenario1PBT4",'Minor retrofit'!$N$7,IF(F8="Scenario2PBT4",'Minor retrofit'!$O$7,IF(F8="Scenario3PBT4",'Minor retrofit'!$P$7,"")))&amp;IF(F8="Scenario1PBT5",'Minor retrofit'!$Q$7,IF(F8="Scenario2PBT5",'Minor retrofit'!$R$7,IF(F8="Scenario3PBT5",'Minor retrofit'!$S$7,"")))&amp;IF(F8="Scenario1PBT6",'Minor retrofit'!$T$7,IF(F8="Scenario2PBT6",'Minor retrofit'!$U$7,IF(F8="Scenario3PBT6",'Minor retrofit'!$V$7,"")))&amp;IF(F8="Scenario1PBT7",'Minor retrofit'!$W$7,IF(F8="Scenario2PBT7",'Minor retrofit'!$X$7,IF(F8="Scenario3PBT7",'Minor retrofit'!$Y$7,"")))&amp;IF(F8="Scenario1PBT8",'Minor retrofit'!$Z$7,IF(F8="Scenario2PBT8",'Minor retrofit'!$AA$7,IF(F8="Scenario3PBT8",'Minor retrofit'!$AB$7,"")))&amp;IF(F8="Scenario1PBT9",'Minor retrofit'!$AC$7,IF(F8="Scenario2PBT9",'Minor retrofit'!$AD$7,IF(F8="Scenario3PBT9",'Minor retrofit'!$AE$7,"")))&amp;IF(F8="Scenario1PBT10",'Minor retrofit'!$AF$7,IF(F8="Scenario2PBT10",'Minor retrofit'!$AG$7,IF(F8="Scenario3PBT10",'Minor retrofit'!$AH$7,"")))&amp;IF(F8="Scenario1PBT11",'Minor retrofit'!$AI$7,IF(F8="Scenario2PBT11",'Minor retrofit'!$AJ$7,IF(F8="Scenario3PBT11",'Minor retrofit'!$AK$7,"")))&amp;IF(F8="Scenario1PBT12",'Minor retrofit'!$AL$7,IF(F8="Scenario2PBT12",'Minor retrofit'!$AM$7,IF(F8="Scenario3PBT12",'Minor retrofit'!$AN$7,"")))&amp;IF(F8="Scenario1PBT13",'Minor retrofit'!$AO$7,IF(F8="Scenario2PBT13",'Minor retrofit'!$AP$7,IF(F8="Scenario3PBT13",'Minor retrofit'!$AQ$7,"")))&amp;IF(F8="Scenario1PBT14",'Minor retrofit'!$AR$7,IF(F8="Scenario2PBT14",'Minor retrofit'!$AS$7,IF(F8="Scenario3PBT14",'Minor retrofit'!$AT$7,"")))&amp;IF(F8="Scenario1PBT15",'Minor retrofit'!$AU$7,IF(F8="Scenario2PBT15",'Minor retrofit'!$AV$7,IF(F8="Scenario3PBT15",'Minor retrofit'!$AW$7,"")))</f>
        <v/>
      </c>
      <c r="H8" s="117">
        <f t="shared" si="1"/>
        <v>0</v>
      </c>
      <c r="I8" s="117" t="str">
        <f>IF(F8="Scenario1PBT1",'Minor retrofit'!$E$17,IF(F8="Scenario2PBT1",'Minor retrofit'!$F$17,IF(F8="Scenario3PBT1",'Minor retrofit'!$G$17,"")))&amp;IF(F8="Scenario1PBT2",'Minor retrofit'!$H$17,IF(F8="Scenario2PBT2",'Minor retrofit'!$I$17,IF(F8="Scenario3PBT2",'Minor retrofit'!$J$17,"")))&amp;IF(F8="Scenario1PBT3",'Minor retrofit'!$K$17,IF(F8="Scenario2PBT3",'Minor retrofit'!$L$17,IF(F8="Scenario3PBT3",'Minor retrofit'!$M$17,"")))&amp;IF(F8="Scenario1PBT4",'Minor retrofit'!$N$17,IF(F8="Scenario2PBT4",'Minor retrofit'!$O$17,IF(F8="Scenario3PBT4",'Minor retrofit'!$P$17,"")))&amp;IF(F8="Scenario1PBT5",'Minor retrofit'!$Q$17,IF(F8="Scenario2PBT5",'Minor retrofit'!$R$17,IF(F8="Scenario3PBT5",'Minor retrofit'!$S$17,"")))&amp;IF(F8="Scenario1PBT6",'Minor retrofit'!$T$17,IF(F8="Scenario2PBT6",'Minor retrofit'!$U$17,IF(F8="Scenario3PBT6",'Minor retrofit'!$V$17,"")))&amp;IF(F8="Scenario1PBT7",'Minor retrofit'!$W$17,IF(F8="Scenario2PBT7",'Minor retrofit'!$X$17,IF(F8="Scenario3PBT7",'Minor retrofit'!$Y$17,"")))&amp;IF(F8="Scenario1PBT8",'Minor retrofit'!$Z$17,IF(F8="Scenario2PBT8",'Minor retrofit'!$AA$17,IF(F8="Scenario3PBT8",'Minor retrofit'!$AB$17,"")))&amp;IF(F8="Scenario1PBT9",'Minor retrofit'!$AC$17,IF(F8="Scenario2PBT9",'Minor retrofit'!$AD$17,IF(F8="Scenario3PBT9",'Minor retrofit'!$AE$17,"")))&amp;IF(F8="Scenario1PBT10",'Minor retrofit'!$AF$17,IF(F8="Scenario2PBT10",'Minor retrofit'!$AG$17,IF(F8="Scenario3PBT10",'Minor retrofit'!$AH$17,"")))&amp;IF(F8="Scenario1PBT11",'Minor retrofit'!$AI$17,IF(F8="Scenario2PBT11",'Minor retrofit'!$AJ$17,IF(F8="Scenario3PBT11",'Minor retrofit'!$AK$17,"")))&amp;IF(F8="Scenario1PBT12",'Minor retrofit'!$AL$17,IF(F8="Scenario2PBT12",'Minor retrofit'!$AM$17,IF(F8="Scenario3PBT12",'Minor retrofit'!$AN$17,"")))&amp;IF(F8="Scenario1PBT13",'Minor retrofit'!$AO$17,IF(F8="Scenario2PBT13",'Minor retrofit'!$AP$17,IF(F8="Scenario3PBT13",'Minor retrofit'!$AQ$17,"")))&amp;IF(F8="Scenario1PBT14",'Minor retrofit'!$AR$17,IF(F8="Scenario2PBT14",'Minor retrofit'!$AS$17,IF(F8="Scenario3PBT14",'Minor retrofit'!$AT$17,"")))&amp;IF(F8="Scenario1PBT15",'Minor retrofit'!$AU$17,IF(F8="Scenario2PBT15",'Minor retrofit'!$AV$17,IF(F8="Scenario3PBT15",'Minor retrofit'!$AW$17,"")))</f>
        <v/>
      </c>
      <c r="J8" s="117">
        <f t="shared" si="2"/>
        <v>0</v>
      </c>
      <c r="K8" s="117" t="str">
        <f>IF(F8="Scenario1PBT1",'Minor retrofit'!$E$19,IF(F8="Scenario2PBT1",'Minor retrofit'!$F$19,IF(F8="Scenario3PBT1",'Minor retrofit'!$G$19,"")))&amp;IF(F8="Scenario1PBT2",'Minor retrofit'!$H$19,IF(F8="Scenario2PBT2",'Minor retrofit'!$I$19,IF(F8="Scenario3PBT2",'Minor retrofit'!$J$19,"")))&amp;IF(F8="Scenario1PBT3",'Minor retrofit'!$K$19,IF(F8="Scenario2PBT3",'Minor retrofit'!$L$19,IF(F8="Scenario3PBT3",'Minor retrofit'!$M$19,"")))&amp;IF(F8="Scenario1PBT4",'Minor retrofit'!$N$19,IF(F8="Scenario2PBT4",'Minor retrofit'!$O$19,IF(F8="Scenario3PBT4",'Minor retrofit'!$P$19,"")))&amp;IF(F8="Scenario1PBT5",'Minor retrofit'!$Q$19,IF(F8="Scenario2PBT5",'Minor retrofit'!$R$19,IF(F8="Scenario3PBT5",'Minor retrofit'!$S$19,"")))&amp;IF(F8="Scenario1PBT6",'Minor retrofit'!$T$19,IF(F8="Scenario2PBT6",'Minor retrofit'!$U$19,IF(F8="Scenario3PBT6",'Minor retrofit'!$V$19,"")))&amp;IF(F8="Scenario1PBT7",'Minor retrofit'!$W$19,IF(F8="Scenario2PBT7",'Minor retrofit'!$X$19,IF(F8="Scenario3PBT7",'Minor retrofit'!$Y$19,"")))&amp;IF(F8="Scenario1PBT8",'Minor retrofit'!$Z$19,IF(F8="Scenario2PBT8",'Minor retrofit'!$AA$19,IF(F8="Scenario3PBT8",'Minor retrofit'!$AB$19,"")))&amp;IF(F8="Scenario1PBT9",'Minor retrofit'!$AC$19,IF(F8="Scenario2PBT9",'Minor retrofit'!$AD$19,IF(F8="Scenario3PBT9",'Minor retrofit'!$AE$19,"")))&amp;IF(F8="Scenario1PBT10",'Minor retrofit'!$AF$19,IF(F8="Scenario2PBT10",'Minor retrofit'!$AG$19,IF(F8="Scenario3PBT10",'Minor retrofit'!$AH$19,"")))&amp;IF(F8="Scenario1PBT11",'Minor retrofit'!$AI$19,IF(F8="Scenario2PBT11",'Minor retrofit'!$AJ$19,IF(F8="Scenario3PBT11",'Minor retrofit'!$AK$19,"")))&amp;IF(F8="Scenario1PBT12",'Minor retrofit'!$AL$19,IF(F8="Scenario2PBT12",'Minor retrofit'!$AM$19,IF(F8="Scenario3PBT12",'Minor retrofit'!$AN$19,"")))&amp;IF(F8="Scenario1PBT13",'Minor retrofit'!$AO$19,IF(F8="Scenario2PBT13",'Minor retrofit'!$AP$19,IF(F8="Scenario3PBT13",'Minor retrofit'!$AQ$19,"")))&amp;IF(F8="Scenario1PBT14",'Minor retrofit'!$AR$19,IF(F8="Scenario2PBT14",'Minor retrofit'!$AS$19,IF(F8="Scenario3PBT14",'Minor retrofit'!$AT$19,"")))&amp;IF(F8="Scenario1PBT15",'Minor retrofit'!$AU$19,IF(F8="Scenario2PBT15",'Minor retrofit'!$AV$19,IF(F8="Scenario3PBT15",'Minor retrofit'!$AW$19,"")))</f>
        <v/>
      </c>
      <c r="L8" s="117">
        <f t="shared" si="3"/>
        <v>0</v>
      </c>
      <c r="M8" s="117" t="str">
        <f>IF(F8="Scenario1PBT1",'Minor retrofit'!$E$21,IF(F8="Scenario2PBT1",'Minor retrofit'!$F$21,IF(F8="Scenario3PBT1",'Minor retrofit'!$G$21,"")))&amp;IF(F8="Scenario1PBT2",'Minor retrofit'!$H$21,IF(F8="Scenario2PBT2",'Minor retrofit'!$I$21,IF(F8="Scenario3PBT2",'Minor retrofit'!$J$21,"")))&amp;IF(F8="Scenario1PBT3",'Minor retrofit'!$K$21,IF(F8="Scenario2PBT3",'Minor retrofit'!$L$21,IF(F8="Scenario3PBT3",'Minor retrofit'!$M$21,"")))&amp;IF(F8="Scenario1PBT4",'Minor retrofit'!$N$21,IF(F8="Scenario2PBT4",'Minor retrofit'!$O$21,IF(F8="Scenario3PBT4",'Minor retrofit'!$P$21,"")))&amp;IF(F8="Scenario1PBT5",'Minor retrofit'!$Q$21,IF(F8="Scenario2PBT5",'Minor retrofit'!$R$21,IF(F8="Scenario3PBT5",'Minor retrofit'!$S$21,"")))&amp;IF(F8="Scenario1PBT6",'Minor retrofit'!$T$21,IF(F8="Scenario2PBT6",'Minor retrofit'!$U$21,IF(F8="Scenario3PBT6",'Minor retrofit'!$V$21,"")))&amp;IF(F8="Scenario1PBT7",'Minor retrofit'!$W$21,IF(F8="Scenario2PBT7",'Minor retrofit'!$X$21,IF(F8="Scenario3PBT7",'Minor retrofit'!$Y$21,"")))&amp;IF(F8="Scenario1PBT8",'Minor retrofit'!$Z$21,IF(F8="Scenario2PBT8",'Minor retrofit'!$AA$21,IF(F8="Scenario3PBT8",'Minor retrofit'!$AB$21,"")))&amp;IF(F8="Scenario1PBT9",'Minor retrofit'!$AC$21,IF(F8="Scenario2PBT9",'Minor retrofit'!$AD$21,IF(F8="Scenario3PBT9",'Minor retrofit'!$AE$21,"")))&amp;IF(F8="Scenario1PBT10",'Minor retrofit'!$AF$21,IF(F8="Scenario2PBT10",'Minor retrofit'!$AG$21,IF(F8="Scenario3PBT10",'Minor retrofit'!$AH$21,"")))&amp;IF(F8="Scenario1PBT11",'Minor retrofit'!$AI$21,IF(F8="Scenario2PBT11",'Minor retrofit'!$AJ$21,IF(F8="Scenario3PBT11",'Minor retrofit'!$AK$21,"")))&amp;IF(F8="Scenario1PBT12",'Minor retrofit'!$AL$21,IF(F8="Scenario2PBT12",'Minor retrofit'!$AM$21,IF(F8="Scenario3PBT12",'Minor retrofit'!$AN$21,"")))&amp;IF(F8="Scenario1PBT13",'Minor retrofit'!$AO$21,IF(F8="Scenario2PBT13",'Minor retrofit'!$AP$21,IF(F8="Scenario3PBT13",'Minor retrofit'!$AQ$21,"")))&amp;IF(F8="Scenario1PBT14",'Minor retrofit'!$AR$21,IF(F8="Scenario2PBT14",'Minor retrofit'!$AS$21,IF(F8="Scenario3PBT14",'Minor retrofit'!$AT$21,"")))&amp;IF(F8="Scenario1PBT15",'Minor retrofit'!$AU$21,IF(F8="Scenario2PBT15",'Minor retrofit'!$AV$21,IF(F8="Scenario3PBT15",'Minor retrofit'!$AW$21,"")))</f>
        <v/>
      </c>
      <c r="N8" s="118">
        <f t="shared" si="4"/>
        <v>0</v>
      </c>
      <c r="O8" s="206" t="str">
        <f>IF(F8="Scenario1PBT1",'Minor retrofit'!$E$24,IF(F8="Scenario2PBT1",'Minor retrofit'!$F$24,IF(F8="Scenario3PBT1",'Minor retrofit'!$G$24,"")))&amp;IF(F8="Scenario1PBT2",'Minor retrofit'!$H$24,IF(F8="Scenario2PBT2",'Minor retrofit'!$I$24,IF(F8="Scenario3PBT2",'Minor retrofit'!$J$24,"")))&amp;IF(F8="Scenario1PBT3",'Minor retrofit'!$K$24,IF(F8="Scenario2PBT3",'Minor retrofit'!$L$24,IF(F8="Scenario3PBT3",'Minor retrofit'!$M$24,"")))&amp;IF(F8="Scenario1PBT4",'Minor retrofit'!$N$24,IF(F8="Scenario2PBT4",'Minor retrofit'!$O$24,IF(F8="Scenario3PBT4",'Minor retrofit'!$P$24,"")))&amp;IF(F8="Scenario1PBT5",'Minor retrofit'!$Q$24,IF(F8="Scenario2PBT5",'Minor retrofit'!$R$24,IF(F8="Scenario3PBT5",'Minor retrofit'!$S$24,"")))&amp;IF(F8="Scenario1PBT6",'Minor retrofit'!$T$24,IF(F8="Scenario2PBT6",'Minor retrofit'!$U$24,IF(F8="Scenario3PBT6",'Minor retrofit'!$V$24,"")))&amp;IF(F8="Scenario1PBT7",'Minor retrofit'!$W$24,IF(F8="Scenario2PBT7",'Minor retrofit'!$X$24,IF(F8="Scenario3PBT7",'Minor retrofit'!$Y$24,"")))&amp;IF(F8="Scenario1PBT8",'Minor retrofit'!$Z$24,IF(F8="Scenario2PBT8",'Minor retrofit'!$AA$24,IF(F8="Scenario3PBT8",'Minor retrofit'!$AB$24,"")))&amp;IF(F8="Scenario1PBT9",'Minor retrofit'!$AC$24,IF(F8="Scenario2PBT9",'Minor retrofit'!$AD$24,IF(F8="Scenario3PBT9",'Minor retrofit'!$AE$24,"")))&amp;IF(F8="Scenario1PBT10",'Minor retrofit'!$AF$24,IF(F8="Scenario2PBT10",'Minor retrofit'!$AG$24,IF(F8="Scenario3PBT10",'Minor retrofit'!$AH$24,"")))&amp;IF(F8="Scenario1PBT11",'Minor retrofit'!$AI$24,IF(F8="Scenario2PBT11",'Minor retrofit'!$AJ$24,IF(F8="Scenario3PBT11",'Minor retrofit'!$AK$24,"")))&amp;IF(F8="Scenario1PBT12",'Minor retrofit'!$AL$24,IF(F8="Scenario2PBT12",'Minor retrofit'!$AM$24,IF(F8="Scenario3PBT12",'Minor retrofit'!$AN$24,"")))&amp;IF(F8="Scenario1PBT13",'Minor retrofit'!$AO$24,IF(F8="Scenario2PBT13",'Minor retrofit'!$AP$24,IF(F8="Scenario3PBT13",'Minor retrofit'!$AQ$24,"")))&amp;IF(F8="Scenario1PBT14",'Minor retrofit'!$AR$24,IF(F8="Scenario2PBT14",'Minor retrofit'!$AS$24,IF(F8="Scenario3PBT14",'Minor retrofit'!$AT$24,"")))&amp;IF(F8="Scenario1PBT15",'Minor retrofit'!$AU$24,IF(F8="Scenario2PBT15",'Minor retrofit'!$AV$24,IF(F8="Scenario3PBT15",'Minor retrofit'!$AW$24,"")))</f>
        <v/>
      </c>
      <c r="P8" s="117">
        <f t="shared" si="5"/>
        <v>0</v>
      </c>
      <c r="Q8" s="117" t="str">
        <f>IF(F8="Scenario1PBT1",'Minor retrofit'!$E$26,IF(F8="Scenario2PBT1",'Minor retrofit'!$F$26,IF(F8="Scenario3PBT1",'Minor retrofit'!$G$26,"")))&amp;IF(F8="Scenario1PBT2",'Minor retrofit'!$H$26,IF(F8="Scenario2PBT2",'Minor retrofit'!$I$26,IF(F8="Scenario3PBT2",'Minor retrofit'!$J$26,"")))&amp;IF(F8="Scenario1PBT3",'Minor retrofit'!$K$26,IF(F8="Scenario2PBT3",'Minor retrofit'!$L$26,IF(F8="Scenario3PBT3",'Minor retrofit'!$M$26,"")))&amp;IF(F8="Scenario1PBT4",'Minor retrofit'!$N$26,IF(F8="Scenario2PBT4",'Minor retrofit'!$O$26,IF(F8="Scenario3PBT4",'Minor retrofit'!$P$26,"")))&amp;IF(F8="Scenario1PBT5",'Minor retrofit'!$Q$26,IF(F8="Scenario2PBT5",'Minor retrofit'!$R$26,IF(F8="Scenario3PBT5",'Minor retrofit'!$S$26,"")))&amp;IF(F8="Scenario1PBT6",'Minor retrofit'!$T$26,IF(F8="Scenario2PBT6",'Minor retrofit'!$U$26,IF(F8="Scenario3PBT6",'Minor retrofit'!$V$26,"")))&amp;IF(F8="Scenario1PBT7",'Minor retrofit'!$W$26,IF(F8="Scenario2PBT7",'Minor retrofit'!$X$26,IF(F8="Scenario3PBT7",'Minor retrofit'!$Y$26,"")))&amp;IF(F8="Scenario1PBT8",'Minor retrofit'!$Z$26,IF(F8="Scenario2PBT8",'Minor retrofit'!$AA$26,IF(F8="Scenario3PBT8",'Minor retrofit'!$AB$26,"")))&amp;IF(F8="Scenario1PBT9",'Minor retrofit'!$AC$26,IF(F8="Scenario2PBT9",'Minor retrofit'!$AD$26,IF(F8="Scenario3PBT9",'Minor retrofit'!$AE$26,"")))&amp;IF(F8="Scenario1PBT10",'Minor retrofit'!$AF$26,IF(F8="Scenario2PBT10",'Minor retrofit'!$AG$26,IF(F8="Scenario3PBT10",'Minor retrofit'!$AH$26,"")))&amp;IF(F8="Scenario1PBT11",'Minor retrofit'!$AI$26,IF(F8="Scenario2PBT11",'Minor retrofit'!$AJ$26,IF(F8="Scenario3PBT11",'Minor retrofit'!$AK$26,"")))&amp;IF(F8="Scenario1PBT12",'Minor retrofit'!$AL$26,IF(F8="Scenario2PBT12",'Minor retrofit'!$AM$26,IF(F8="Scenario3PBT12",'Minor retrofit'!$AN$26,"")))&amp;IF(F8="Scenario1PBT13",'Minor retrofit'!$AO$26,IF(F8="Scenario2PBT13",'Minor retrofit'!$AP$26,IF(F8="Scenario3PBT13",'Minor retrofit'!$AQ$26,"")))&amp;IF(F8="Scenario1PBT14",'Minor retrofit'!$AR$26,IF(F8="Scenario2PBT14",'Minor retrofit'!$AS$26,IF(F8="Scenario3PBT14",'Minor retrofit'!$AT$26,"")))&amp;IF(F8="Scenario1PBT15",'Minor retrofit'!$AU$26,IF(F8="Scenario2PBT15",'Minor retrofit'!$AV$26,IF(F8="Scenario3PBT15",'Minor retrofit'!$AW$26,"")))</f>
        <v/>
      </c>
      <c r="R8" s="117">
        <f t="shared" si="6"/>
        <v>0</v>
      </c>
      <c r="S8" s="117" t="str">
        <f>IF(F8="Scenario1PBT1",'Minor retrofit'!$E$28,IF(F8="Scenario2PBT1",'Minor retrofit'!$F$28,IF(F8="Scenario3PBT1",'Minor retrofit'!$G$28,"")))&amp;IF(F8="Scenario1PBT2",'Minor retrofit'!$H$28,IF(F8="Scenario2PBT2",'Minor retrofit'!$I$28,IF(F8="Scenario3PBT2",'Minor retrofit'!$J$28,"")))&amp;IF(F8="Scenario1PBT3",'Minor retrofit'!$K$28,IF(F8="Scenario2PBT3",'Minor retrofit'!$L$28,IF(F8="Scenario3PBT3",'Minor retrofit'!$M$28,"")))&amp;IF(F8="Scenario1PBT4",'Minor retrofit'!$N$28,IF(F8="Scenario2PBT4",'Minor retrofit'!$O$28,IF(F8="Scenario3PBT4",'Minor retrofit'!$P$28,"")))&amp;IF(F8="Scenario1PBT5",'Minor retrofit'!$Q$28,IF(F8="Scenario2PBT5",'Minor retrofit'!$R$28,IF(F8="Scenario3PBT5",'Minor retrofit'!$S$28,"")))&amp;IF(F8="Scenario1PBT6",'Minor retrofit'!$T$28,IF(F8="Scenario2PBT6",'Minor retrofit'!$U$28,IF(F8="Scenario3PBT6",'Minor retrofit'!$V$28,"")))&amp;IF(F8="Scenario1PBT7",'Minor retrofit'!$W$28,IF(F8="Scenario2PBT7",'Minor retrofit'!$X$28,IF(F8="Scenario3PBT7",'Minor retrofit'!$Y$28,"")))&amp;IF(F8="Scenario1PBT8",'Minor retrofit'!$Z$28,IF(F8="Scenario2PBT8",'Minor retrofit'!$AA$28,IF(F8="Scenario3PBT8",'Minor retrofit'!$AB$28,"")))&amp;IF(F8="Scenario1PBT9",'Minor retrofit'!$AC$28,IF(F8="Scenario2PBT9",'Minor retrofit'!$AD$28,IF(F8="Scenario3PBT9",'Minor retrofit'!$AE$28,"")))&amp;IF(F8="Scenario1PBT10",'Minor retrofit'!$AF$28,IF(F8="Scenario2PBT10",'Minor retrofit'!$AG$28,IF(F8="Scenario3PBT10",'Minor retrofit'!$AH$28,"")))&amp;IF(F8="Scenario1PBT11",'Minor retrofit'!$AI$28,IF(F8="Scenario2PBT11",'Minor retrofit'!$AJ$28,IF(F8="Scenario3PBT11",'Minor retrofit'!$AK$28,"")))&amp;IF(F8="Scenario1PBT12",'Minor retrofit'!$AL$28,IF(F8="Scenario2PBT12",'Minor retrofit'!$AM$28,IF(F8="Scenario3PBT12",'Minor retrofit'!$AN$28,"")))&amp;IF(F8="Scenario1PBT13",'Minor retrofit'!$AO$28,IF(F8="Scenario2PBT13",'Minor retrofit'!$AP$28,IF(F8="Scenario3PBT13",'Minor retrofit'!$AQ$28,"")))&amp;IF(F8="Scenario1PBT14",'Minor retrofit'!$AR$28,IF(F8="Scenario2PBT14",'Minor retrofit'!$AS$28,IF(F8="Scenario3PBT14",'Minor retrofit'!$AT$28,"")))&amp;IF(F8="Scenario1PBT15",'Minor retrofit'!$AU$28,IF(F8="Scenario2PBT15",'Minor retrofit'!$AV$28,IF(F8="Scenario3PBT15",'Minor retrofit'!$AW$28,"")))</f>
        <v/>
      </c>
      <c r="T8" s="207">
        <f t="shared" si="7"/>
        <v>0</v>
      </c>
      <c r="U8" s="206" t="str">
        <f>IF(F8="Scenario1PBT1",'Minor retrofit'!$E$39,IF(F8="Scenario2PBT1",'Minor retrofit'!$F$39,IF(F8="Scenario3PBT1",'Minor retrofit'!$G$39,"")))&amp;IF(F8="Scenario1PBT2",'Minor retrofit'!$H$39,IF(F8="Scenario2PBT2",'Minor retrofit'!$I$39,IF(F8="Scenario3PBT2",'Minor retrofit'!$J$39,"")))&amp;IF(F8="Scenario1PBT3",'Minor retrofit'!$K$39,IF(F8="Scenario2PBT3",'Minor retrofit'!$L$39,IF(F8="Scenario3PBT3",'Minor retrofit'!$M$39,"")))&amp;IF(F8="Scenario1PBT4",'Minor retrofit'!$N$39,IF(F8="Scenario2PBT4",'Minor retrofit'!$O$39,IF(F8="Scenario3PBT4",'Minor retrofit'!$P$39,"")))&amp;IF(F8="Scenario1PBT5",'Minor retrofit'!$Q$39,IF(F8="Scenario2PBT5",'Minor retrofit'!$R$39,IF(F8="Scenario3PBT5",'Minor retrofit'!$S$39,"")))&amp;IF(F8="Scenario1PBT6",'Minor retrofit'!$T$39,IF(F8="Scenario2PBT6",'Minor retrofit'!$U$39,IF(F8="Scenario3PBT6",'Minor retrofit'!$V$39,"")))&amp;IF(F8="Scenario1PBT7",'Minor retrofit'!$W$39,IF(F8="Scenario2PBT7",'Minor retrofit'!$X$39,IF(F8="Scenario3PBT7",'Minor retrofit'!$Y$39,"")))&amp;IF(F8="Scenario1PBT8",'Minor retrofit'!$Z$39,IF(F8="Scenario2PBT8",'Minor retrofit'!$AA$39,IF(F8="Scenario3PBT8",'Minor retrofit'!$AB$39,"")))&amp;IF(F8="Scenario1PBT9",'Minor retrofit'!$AC$39,IF(F8="Scenario2PBT9",'Minor retrofit'!$AD$39,IF(F8="Scenario3PBT9",'Minor retrofit'!$AE$39,"")))&amp;IF(F8="Scenario1PBT10",'Minor retrofit'!$AF$39,IF(F8="Scenario2PBT10",'Minor retrofit'!$AG$39,IF(F8="Scenario3PBT10",'Minor retrofit'!$AH$39,"")))&amp;IF(F8="Scenario1PBT11",'Minor retrofit'!$AI$39,IF(F8="Scenario2PBT11",'Minor retrofit'!$AJ$39,IF(F8="Scenario3PBT11",'Minor retrofit'!$AK$39,"")))&amp;IF(F8="Scenario1PBT12",'Minor retrofit'!$AL$39,IF(F8="Scenario2PBT12",'Minor retrofit'!$AM$39,IF(F8="Scenario3PBT12",'Minor retrofit'!$AN$39,"")))&amp;IF(F8="Scenario1PBT13",'Minor retrofit'!$AO$39,IF(F8="Scenario2PBT13",'Minor retrofit'!$AP$39,IF(F8="Scenario3PBT13",'Minor retrofit'!$AQ$39,"")))&amp;IF(F8="Scenario1PBT14",'Minor retrofit'!$AR$39,IF(F8="Scenario2PBT14",'Minor retrofit'!$AS$39,IF(F8="Scenario3PBT14",'Minor retrofit'!$AT$39,"")))&amp;IF(F8="Scenario1PBT15",'Minor retrofit'!$AU$39,IF(F8="Scenario2PBT15",'Minor retrofit'!$AV$39,IF(F8="Scenario3PBT15",'Minor retrofit'!$AW$39,"")))</f>
        <v/>
      </c>
      <c r="V8" s="117">
        <f t="shared" si="8"/>
        <v>0</v>
      </c>
      <c r="W8" s="117" t="str">
        <f>IF(F8="Scenario1PBT1",'Minor retrofit'!$E$41,IF(F8="Scenario2PBT1",'Minor retrofit'!$F$41,IF(F8="Scenario3PBT1",'Minor retrofit'!$G$41,"")))&amp;IF(F8="Scenario1PBT2",'Minor retrofit'!$H$41,IF(F8="Scenario2PBT2",'Minor retrofit'!$I$41,IF(F8="Scenario3PBT2",'Minor retrofit'!$J$41,"")))&amp;IF(F8="Scenario1PBT3",'Minor retrofit'!$K$41,IF(F8="Scenario2PBT3",'Minor retrofit'!$L$41,IF(F8="Scenario3PBT3",'Minor retrofit'!$M$41,"")))&amp;IF(F8="Scenario1PBT4",'Minor retrofit'!$N$41,IF(F8="Scenario2PBT4",'Minor retrofit'!$O$41,IF(F8="Scenario3PBT4",'Minor retrofit'!$P$41,"")))&amp;IF(F8="Scenario1PBT5",'Minor retrofit'!$Q$41,IF(F8="Scenario2PBT5",'Minor retrofit'!$R$41,IF(F8="Scenario3PBT5",'Minor retrofit'!$S$41,"")))&amp;IF(F8="Scenario1PBT6",'Minor retrofit'!$T$41,IF(F8="Scenario2PBT6",'Minor retrofit'!$U$41,IF(F8="Scenario3PBT6",'Minor retrofit'!$V$41,"")))&amp;IF(F8="Scenario1PBT7",'Minor retrofit'!$W$41,IF(F8="Scenario2PBT7",'Minor retrofit'!$X$41,IF(F8="Scenario3PBT7",'Minor retrofit'!$Y$41,"")))&amp;IF(F8="Scenario1PBT8",'Minor retrofit'!$Z$41,IF(F8="Scenario2PBT8",'Minor retrofit'!$AA$41,IF(F8="Scenario3PBT8",'Minor retrofit'!$AB$41,"")))&amp;IF(F8="Scenario1PBT9",'Minor retrofit'!$AC$41,IF(F8="Scenario2PBT9",'Minor retrofit'!$AD$41,IF(F8="Scenario3PBT9",'Minor retrofit'!$AE$41,"")))&amp;IF(F8="Scenario1PBT10",'Minor retrofit'!$AF$41,IF(F8="Scenario2PBT10",'Minor retrofit'!$AG$41,IF(F8="Scenario3PBT10",'Minor retrofit'!$AH$41,"")))&amp;IF(F8="Scenario1PBT11",'Minor retrofit'!$AI$41,IF(F8="Scenario2PBT11",'Minor retrofit'!$AJ$41,IF(F8="Scenario3PBT11",'Minor retrofit'!$AK$41,"")))&amp;IF(F8="Scenario1PBT12",'Minor retrofit'!$AL$41,IF(F8="Scenario2PBT12",'Minor retrofit'!$AM$41,IF(F8="Scenario3PBT12",'Minor retrofit'!$AN$41,"")))&amp;IF(F8="Scenario1PBT13",'Minor retrofit'!$AO$41,IF(F8="Scenario2PBT13",'Minor retrofit'!$AP$41,IF(F8="Scenario3PBT13",'Minor retrofit'!$AQ$41,"")))&amp;IF(F8="Scenario1PBT14",'Minor retrofit'!$AR$41,IF(F8="Scenario2PBT14",'Minor retrofit'!$AS$41,IF(F8="Scenario3PBT14",'Minor retrofit'!$AT$41,"")))&amp;IF(F8="Scenario1PBT15",'Minor retrofit'!$AU$41,IF(F8="Scenario2PBT15",'Minor retrofit'!$AV$41,IF(F8="Scenario3PBT15",'Minor retrofit'!$AW$41,"")))</f>
        <v/>
      </c>
      <c r="X8" s="117">
        <f t="shared" si="9"/>
        <v>0</v>
      </c>
      <c r="Y8" s="117" t="str">
        <f>IF(F8="Scenario1PBT1",'Minor retrofit'!$E$43,IF(F8="Scenario2PBT1",'Minor retrofit'!$F$43,IF(F8="Scenario3PBT1",'Minor retrofit'!$G$43,"")))&amp;IF(F8="Scenario1PBT2",'Minor retrofit'!$H$43,IF(F8="Scenario2PBT2",'Minor retrofit'!$I$43,IF(F8="Scenario3PBT2",'Minor retrofit'!$J$43,"")))&amp;IF(F8="Scenario1PBT3",'Minor retrofit'!$K$43,IF(F8="Scenario2PBT3",'Minor retrofit'!$L$43,IF(F8="Scenario3PBT3",'Minor retrofit'!$M$43,"")))&amp;IF(F8="Scenario1PBT4",'Minor retrofit'!$N$43,IF(F8="Scenario2PBT4",'Minor retrofit'!$O$43,IF(F8="Scenario3PBT4",'Minor retrofit'!$P$43,"")))&amp;IF(F8="Scenario1PBT5",'Minor retrofit'!$Q$43,IF(F8="Scenario2PBT5",'Minor retrofit'!$R$43,IF(F8="Scenario3PBT5",'Minor retrofit'!$S$43,"")))&amp;IF(F8="Scenario1PBT6",'Minor retrofit'!$T$43,IF(F8="Scenario2PBT6",'Minor retrofit'!$U$43,IF(F8="Scenario3PBT6",'Minor retrofit'!$V$43,"")))&amp;IF(F8="Scenario1PBT7",'Minor retrofit'!$W$43,IF(F8="Scenario2PBT7",'Minor retrofit'!$X$43,IF(F8="Scenario3PBT7",'Minor retrofit'!$Y$43,"")))&amp;IF(F8="Scenario1PBT8",'Minor retrofit'!$Z$43,IF(F8="Scenario2PBT8",'Minor retrofit'!$AA$43,IF(F8="Scenario3PBT8",'Minor retrofit'!$AB$43,"")))&amp;IF(F8="Scenario1PBT9",'Minor retrofit'!$AC$43,IF(F8="Scenario2PBT9",'Minor retrofit'!$AD$43,IF(F8="Scenario3PBT9",'Minor retrofit'!$AE$43,"")))&amp;IF(F8="Scenario1PBT10",'Minor retrofit'!$AF$43,IF(F8="Scenario2PBT10",'Minor retrofit'!$AG$43,IF(F8="Scenario3PBT10",'Minor retrofit'!$AH$43,"")))&amp;IF(F8="Scenario1PBT11",'Minor retrofit'!$AI$43,IF(F8="Scenario2PBT11",'Minor retrofit'!$AJ$43,IF(F8="Scenario3PBT11",'Minor retrofit'!$AK$43,"")))&amp;IF(F8="Scenario1PBT12",'Minor retrofit'!$AL$43,IF(F8="Scenario2PBT12",'Minor retrofit'!$AM$43,IF(F8="Scenario3PBT12",'Minor retrofit'!$AN$43,"")))&amp;IF(F8="Scenario1PBT13",'Minor retrofit'!$AO$43,IF(F8="Scenario2PBT13",'Minor retrofit'!$AP$43,IF(F8="Scenario3PBT13",'Minor retrofit'!$AQ$43,"")))&amp;IF(F8="Scenario1PBT14",'Minor retrofit'!$AR$43,IF(F8="Scenario2PBT14",'Minor retrofit'!$AS$43,IF(F8="Scenario3PBT14",'Minor retrofit'!$AT$43,"")))&amp;IF(F8="Scenario1PBT15",'Minor retrofit'!$AU$43,IF(F8="Scenario2PBT15",'Minor retrofit'!$AV$43,IF(F8="Scenario3PBT15",'Minor retrofit'!$AW$43,"")))</f>
        <v/>
      </c>
      <c r="Z8" s="117">
        <f t="shared" si="10"/>
        <v>0</v>
      </c>
      <c r="AA8" s="178" t="str">
        <f>IF(F8="Scenario1PBT1",'Minor retrofit'!$E$102,IF(F8="Scenario2PBT1",'Minor retrofit'!$F$102,IF(F8="Scenario3PBT1",'Minor retrofit'!$G$102,"")))&amp;IF(F8="Scenario1PBT2",'Minor retrofit'!$H$102,IF(F8="Scenario2PBT2",'Minor retrofit'!$I$102,IF(F8="Scenario3PBT2",'Minor retrofit'!$J$102,"")))&amp;IF(F8="Scenario1PBT3",'Minor retrofit'!$K$102,IF(F8="Scenario2PBT3",'Minor retrofit'!$L$102,IF(F8="Scenario3PBT3",'Minor retrofit'!$M$102,"")))&amp;IF(F8="Scenario1PBT4",'Minor retrofit'!$N$102,IF(F8="Scenario2PBT4",'Minor retrofit'!$O$102,IF(F8="Scenario3PBT4",'Minor retrofit'!$P$102,"")))&amp;IF(F8="Scenario1PBT5",'Minor retrofit'!$Q$102,IF(F8="Scenario2PBT5",'Minor retrofit'!$R$102,IF(F8="Scenario3PBT5",'Minor retrofit'!$S$102,"")))&amp;IF(F8="Scenario1PBT6",'Minor retrofit'!$T$102,IF(F8="Scenario2PBT6",'Minor retrofit'!$U$102,IF(F8="Scenario3PBT6",'Minor retrofit'!$V$102,"")))&amp;IF(F8="Scenario1PBT7",'Minor retrofit'!$W$102,IF(F8="Scenario2PBT7",'Minor retrofit'!$X$102,IF(F8="Scenario3PBT7",'Minor retrofit'!$Y$102,"")))&amp;IF(F8="Scenario1PBT8",'Minor retrofit'!$Z$102,IF(F8="Scenario2PBT8",'Minor retrofit'!$AA$102,IF(F8="Scenario3PBT8",'Minor retrofit'!$AB$102,"")))&amp;IF(F8="Scenario1PBT9",'Minor retrofit'!$AC$102,IF(F8="Scenario2PBT9",'Minor retrofit'!$AD$102,IF(F8="Scenario3PBT9",'Minor retrofit'!$AE$102,"")))&amp;IF(F8="Scenario1PBT10",'Minor retrofit'!$AF$102,IF(F8="Scenario2PBT10",'Minor retrofit'!$AG$102,IF(F8="Scenario3PBT10",'Minor retrofit'!$AH$102,"")))&amp;IF(F8="Scenario1PBT11",'Minor retrofit'!$AI$102,IF(F8="Scenario2PBT11",'Minor retrofit'!$AJ$102,IF(F8="Scenario3PBT11",'Minor retrofit'!$AK$102,"")))&amp;IF(F8="Scenario1PBT12",'Minor retrofit'!$AL$102,IF(F8="Scenario2PBT12",'Minor retrofit'!$AM$102,IF(F8="Scenario3PBT12",'Minor retrofit'!$AN$102,"")))&amp;IF(F8="Scenario1PBT13",'Minor retrofit'!$AO$102,IF(F8="Scenario2PBT13",'Minor retrofit'!$AP$102,IF(F8="Scenario3PBT13",'Minor retrofit'!$AQ$102,"")))&amp;IF(F8="Scenario1PBT14",'Minor retrofit'!$AR$102,IF(F8="Scenario2PBT14",'Minor retrofit'!$AS$102,IF(F8="Scenario3PBT14",'Minor retrofit'!$AT$102,"")))&amp;IF(F8="Scenario1PBT15",'Minor retrofit'!$AU$102,IF(F8="Scenario2PBT15",'Minor retrofit'!$AV$102,IF(F8="Scenario3PBT15",'Minor retrofit'!$AW$102,"")))</f>
        <v/>
      </c>
      <c r="AB8" s="179">
        <f t="shared" si="11"/>
        <v>0</v>
      </c>
      <c r="AC8" s="208">
        <f>IFERROR('Projection_Base-case'!G8-G8,0)</f>
        <v>0</v>
      </c>
      <c r="AD8" s="178">
        <f t="shared" si="12"/>
        <v>0</v>
      </c>
      <c r="AE8" s="117">
        <f>IFERROR(100*AC8/'Projection_Base-case'!G8,0)</f>
        <v>0</v>
      </c>
      <c r="AF8" s="117">
        <f>IFERROR('Projection_Base-case'!I8-I8,0)</f>
        <v>0</v>
      </c>
      <c r="AG8" s="178">
        <f t="shared" si="13"/>
        <v>0</v>
      </c>
      <c r="AH8" s="117">
        <f>IFERROR(100*AF8/'Projection_Base-case'!I8,0)</f>
        <v>0</v>
      </c>
      <c r="AI8" s="117">
        <f>IFERROR('Projection_Base-case'!K8-K8,0)</f>
        <v>0</v>
      </c>
      <c r="AJ8" s="178">
        <f t="shared" si="14"/>
        <v>0</v>
      </c>
      <c r="AK8" s="117">
        <f>IFERROR(100*AI8/'Projection_Base-case'!K8,0)</f>
        <v>0</v>
      </c>
      <c r="AL8" s="117">
        <f>IFERROR(M8-'Projection_Base-case'!M8,0)</f>
        <v>0</v>
      </c>
      <c r="AM8" s="178">
        <f t="shared" si="15"/>
        <v>0</v>
      </c>
      <c r="AN8" s="179">
        <f>IFERROR(IF('Projection_Base-case'!N8&gt;0,100*AM8/'Projection_Base-case'!N8,100*AM8/N8),0)</f>
        <v>0</v>
      </c>
      <c r="AO8" s="206">
        <f>IFERROR('Projection_Base-case'!O8-O8,0)</f>
        <v>0</v>
      </c>
      <c r="AP8" s="178">
        <f t="shared" si="16"/>
        <v>0</v>
      </c>
      <c r="AQ8" s="117">
        <f>IFERROR(100*AO8/'Projection_Base-case'!O8,0)</f>
        <v>0</v>
      </c>
      <c r="AR8" s="117">
        <f>IFERROR('Projection_Base-case'!Q8-Q8,0)</f>
        <v>0</v>
      </c>
      <c r="AS8" s="178">
        <f t="shared" si="17"/>
        <v>0</v>
      </c>
      <c r="AT8" s="117">
        <f>IFERROR(100*AR8/'Projection_Base-case'!Q8,0)</f>
        <v>0</v>
      </c>
      <c r="AU8" s="117">
        <f>IFERROR('Projection_Base-case'!S8-S8,0)</f>
        <v>0</v>
      </c>
      <c r="AV8" s="178">
        <f t="shared" si="18"/>
        <v>0</v>
      </c>
      <c r="AW8" s="118">
        <f>IFERROR(100*AU8/'Projection_Base-case'!S8,0)</f>
        <v>0</v>
      </c>
      <c r="AX8" s="206">
        <f>IFERROR('Projection_Base-case'!U8-U8,0)</f>
        <v>0</v>
      </c>
      <c r="AY8" s="178">
        <f t="shared" si="19"/>
        <v>0</v>
      </c>
      <c r="AZ8" s="117">
        <f>IFERROR(100*AX8/'Projection_Base-case'!U8,0)</f>
        <v>0</v>
      </c>
      <c r="BA8" s="117">
        <f>IFERROR('Projection_Base-case'!W8-W8,0)</f>
        <v>0</v>
      </c>
      <c r="BB8" s="178">
        <f t="shared" si="20"/>
        <v>0</v>
      </c>
      <c r="BC8" s="117">
        <f>IFERROR(100*BA8/'Projection_Base-case'!W8,0)</f>
        <v>0</v>
      </c>
      <c r="BD8" s="117">
        <f>IFERROR('Projection_Base-case'!Y8-Y8,0)</f>
        <v>0</v>
      </c>
      <c r="BE8" s="178">
        <f t="shared" si="21"/>
        <v>0</v>
      </c>
      <c r="BF8" s="117">
        <f>IFERROR(100*BD8/'Projection_Base-case'!Y8,0)</f>
        <v>0</v>
      </c>
      <c r="BG8" s="178">
        <f t="shared" si="22"/>
        <v>0</v>
      </c>
      <c r="BH8" s="179">
        <f t="shared" si="23"/>
        <v>0</v>
      </c>
    </row>
    <row r="9" spans="1:60">
      <c r="A9" s="205">
        <v>4</v>
      </c>
      <c r="B9" s="178">
        <f>IF('Projection_Base-case'!B9&lt;&gt;"",'Projection_Base-case'!B9,0)</f>
        <v>0</v>
      </c>
      <c r="C9" s="178">
        <f>IF('Projection_Base-case'!C9&lt;&gt;"",'Projection_Base-case'!C9,0)</f>
        <v>0</v>
      </c>
      <c r="D9" s="178">
        <f>IF('Projection_Base-case'!D9&lt;&gt;"",'Projection_Base-case'!D9,0)</f>
        <v>0</v>
      </c>
      <c r="E9" s="176" t="str">
        <f>IF(AND('Résultats Minor'!$AC$3="OUI",'Résultats Minor'!E8&lt;&gt;""),'Résultats Minor'!E8,IF(OR(D9="PBT2",D9="PBT3",D9="PBT5",D9="PBT8",D9="PBT9"),"Scenario1",IF(OR(D9="PBT6",D9="PBT7",D9="PBT10"),"Scenario2",IF(OR(D9="PBT1",D9="PBT4"),"Scenario3",""))))</f>
        <v/>
      </c>
      <c r="F9" s="202" t="str">
        <f t="shared" si="0"/>
        <v>0</v>
      </c>
      <c r="G9" s="206" t="str">
        <f>IF(F9="Scenario1PBT1",'Minor retrofit'!$E$7,IF(F9="Scenario2PBT1",'Minor retrofit'!$F$7,IF(F9="Scenario3PBT1",'Minor retrofit'!$G$7,"")))&amp;IF(F9="Scenario1PBT2",'Minor retrofit'!$H$7,IF(F9="Scenario2PBT2",'Minor retrofit'!$I$7,IF(F9="Scenario3PBT2",'Minor retrofit'!$J$7,"")))&amp;IF(F9="Scenario1PBT3",'Minor retrofit'!$K$7,IF(F9="Scenario2PBT3",'Minor retrofit'!$L$7,IF(F9="Scenario3PBT3",'Minor retrofit'!$M$7,"")))&amp;IF(F9="Scenario1PBT4",'Minor retrofit'!$N$7,IF(F9="Scenario2PBT4",'Minor retrofit'!$O$7,IF(F9="Scenario3PBT4",'Minor retrofit'!$P$7,"")))&amp;IF(F9="Scenario1PBT5",'Minor retrofit'!$Q$7,IF(F9="Scenario2PBT5",'Minor retrofit'!$R$7,IF(F9="Scenario3PBT5",'Minor retrofit'!$S$7,"")))&amp;IF(F9="Scenario1PBT6",'Minor retrofit'!$T$7,IF(F9="Scenario2PBT6",'Minor retrofit'!$U$7,IF(F9="Scenario3PBT6",'Minor retrofit'!$V$7,"")))&amp;IF(F9="Scenario1PBT7",'Minor retrofit'!$W$7,IF(F9="Scenario2PBT7",'Minor retrofit'!$X$7,IF(F9="Scenario3PBT7",'Minor retrofit'!$Y$7,"")))&amp;IF(F9="Scenario1PBT8",'Minor retrofit'!$Z$7,IF(F9="Scenario2PBT8",'Minor retrofit'!$AA$7,IF(F9="Scenario3PBT8",'Minor retrofit'!$AB$7,"")))&amp;IF(F9="Scenario1PBT9",'Minor retrofit'!$AC$7,IF(F9="Scenario2PBT9",'Minor retrofit'!$AD$7,IF(F9="Scenario3PBT9",'Minor retrofit'!$AE$7,"")))&amp;IF(F9="Scenario1PBT10",'Minor retrofit'!$AF$7,IF(F9="Scenario2PBT10",'Minor retrofit'!$AG$7,IF(F9="Scenario3PBT10",'Minor retrofit'!$AH$7,"")))&amp;IF(F9="Scenario1PBT11",'Minor retrofit'!$AI$7,IF(F9="Scenario2PBT11",'Minor retrofit'!$AJ$7,IF(F9="Scenario3PBT11",'Minor retrofit'!$AK$7,"")))&amp;IF(F9="Scenario1PBT12",'Minor retrofit'!$AL$7,IF(F9="Scenario2PBT12",'Minor retrofit'!$AM$7,IF(F9="Scenario3PBT12",'Minor retrofit'!$AN$7,"")))&amp;IF(F9="Scenario1PBT13",'Minor retrofit'!$AO$7,IF(F9="Scenario2PBT13",'Minor retrofit'!$AP$7,IF(F9="Scenario3PBT13",'Minor retrofit'!$AQ$7,"")))&amp;IF(F9="Scenario1PBT14",'Minor retrofit'!$AR$7,IF(F9="Scenario2PBT14",'Minor retrofit'!$AS$7,IF(F9="Scenario3PBT14",'Minor retrofit'!$AT$7,"")))&amp;IF(F9="Scenario1PBT15",'Minor retrofit'!$AU$7,IF(F9="Scenario2PBT15",'Minor retrofit'!$AV$7,IF(F9="Scenario3PBT15",'Minor retrofit'!$AW$7,"")))</f>
        <v/>
      </c>
      <c r="H9" s="117">
        <f t="shared" si="1"/>
        <v>0</v>
      </c>
      <c r="I9" s="117" t="str">
        <f>IF(F9="Scenario1PBT1",'Minor retrofit'!$E$17,IF(F9="Scenario2PBT1",'Minor retrofit'!$F$17,IF(F9="Scenario3PBT1",'Minor retrofit'!$G$17,"")))&amp;IF(F9="Scenario1PBT2",'Minor retrofit'!$H$17,IF(F9="Scenario2PBT2",'Minor retrofit'!$I$17,IF(F9="Scenario3PBT2",'Minor retrofit'!$J$17,"")))&amp;IF(F9="Scenario1PBT3",'Minor retrofit'!$K$17,IF(F9="Scenario2PBT3",'Minor retrofit'!$L$17,IF(F9="Scenario3PBT3",'Minor retrofit'!$M$17,"")))&amp;IF(F9="Scenario1PBT4",'Minor retrofit'!$N$17,IF(F9="Scenario2PBT4",'Minor retrofit'!$O$17,IF(F9="Scenario3PBT4",'Minor retrofit'!$P$17,"")))&amp;IF(F9="Scenario1PBT5",'Minor retrofit'!$Q$17,IF(F9="Scenario2PBT5",'Minor retrofit'!$R$17,IF(F9="Scenario3PBT5",'Minor retrofit'!$S$17,"")))&amp;IF(F9="Scenario1PBT6",'Minor retrofit'!$T$17,IF(F9="Scenario2PBT6",'Minor retrofit'!$U$17,IF(F9="Scenario3PBT6",'Minor retrofit'!$V$17,"")))&amp;IF(F9="Scenario1PBT7",'Minor retrofit'!$W$17,IF(F9="Scenario2PBT7",'Minor retrofit'!$X$17,IF(F9="Scenario3PBT7",'Minor retrofit'!$Y$17,"")))&amp;IF(F9="Scenario1PBT8",'Minor retrofit'!$Z$17,IF(F9="Scenario2PBT8",'Minor retrofit'!$AA$17,IF(F9="Scenario3PBT8",'Minor retrofit'!$AB$17,"")))&amp;IF(F9="Scenario1PBT9",'Minor retrofit'!$AC$17,IF(F9="Scenario2PBT9",'Minor retrofit'!$AD$17,IF(F9="Scenario3PBT9",'Minor retrofit'!$AE$17,"")))&amp;IF(F9="Scenario1PBT10",'Minor retrofit'!$AF$17,IF(F9="Scenario2PBT10",'Minor retrofit'!$AG$17,IF(F9="Scenario3PBT10",'Minor retrofit'!$AH$17,"")))&amp;IF(F9="Scenario1PBT11",'Minor retrofit'!$AI$17,IF(F9="Scenario2PBT11",'Minor retrofit'!$AJ$17,IF(F9="Scenario3PBT11",'Minor retrofit'!$AK$17,"")))&amp;IF(F9="Scenario1PBT12",'Minor retrofit'!$AL$17,IF(F9="Scenario2PBT12",'Minor retrofit'!$AM$17,IF(F9="Scenario3PBT12",'Minor retrofit'!$AN$17,"")))&amp;IF(F9="Scenario1PBT13",'Minor retrofit'!$AO$17,IF(F9="Scenario2PBT13",'Minor retrofit'!$AP$17,IF(F9="Scenario3PBT13",'Minor retrofit'!$AQ$17,"")))&amp;IF(F9="Scenario1PBT14",'Minor retrofit'!$AR$17,IF(F9="Scenario2PBT14",'Minor retrofit'!$AS$17,IF(F9="Scenario3PBT14",'Minor retrofit'!$AT$17,"")))&amp;IF(F9="Scenario1PBT15",'Minor retrofit'!$AU$17,IF(F9="Scenario2PBT15",'Minor retrofit'!$AV$17,IF(F9="Scenario3PBT15",'Minor retrofit'!$AW$17,"")))</f>
        <v/>
      </c>
      <c r="J9" s="117">
        <f t="shared" si="2"/>
        <v>0</v>
      </c>
      <c r="K9" s="117" t="str">
        <f>IF(F9="Scenario1PBT1",'Minor retrofit'!$E$19,IF(F9="Scenario2PBT1",'Minor retrofit'!$F$19,IF(F9="Scenario3PBT1",'Minor retrofit'!$G$19,"")))&amp;IF(F9="Scenario1PBT2",'Minor retrofit'!$H$19,IF(F9="Scenario2PBT2",'Minor retrofit'!$I$19,IF(F9="Scenario3PBT2",'Minor retrofit'!$J$19,"")))&amp;IF(F9="Scenario1PBT3",'Minor retrofit'!$K$19,IF(F9="Scenario2PBT3",'Minor retrofit'!$L$19,IF(F9="Scenario3PBT3",'Minor retrofit'!$M$19,"")))&amp;IF(F9="Scenario1PBT4",'Minor retrofit'!$N$19,IF(F9="Scenario2PBT4",'Minor retrofit'!$O$19,IF(F9="Scenario3PBT4",'Minor retrofit'!$P$19,"")))&amp;IF(F9="Scenario1PBT5",'Minor retrofit'!$Q$19,IF(F9="Scenario2PBT5",'Minor retrofit'!$R$19,IF(F9="Scenario3PBT5",'Minor retrofit'!$S$19,"")))&amp;IF(F9="Scenario1PBT6",'Minor retrofit'!$T$19,IF(F9="Scenario2PBT6",'Minor retrofit'!$U$19,IF(F9="Scenario3PBT6",'Minor retrofit'!$V$19,"")))&amp;IF(F9="Scenario1PBT7",'Minor retrofit'!$W$19,IF(F9="Scenario2PBT7",'Minor retrofit'!$X$19,IF(F9="Scenario3PBT7",'Minor retrofit'!$Y$19,"")))&amp;IF(F9="Scenario1PBT8",'Minor retrofit'!$Z$19,IF(F9="Scenario2PBT8",'Minor retrofit'!$AA$19,IF(F9="Scenario3PBT8",'Minor retrofit'!$AB$19,"")))&amp;IF(F9="Scenario1PBT9",'Minor retrofit'!$AC$19,IF(F9="Scenario2PBT9",'Minor retrofit'!$AD$19,IF(F9="Scenario3PBT9",'Minor retrofit'!$AE$19,"")))&amp;IF(F9="Scenario1PBT10",'Minor retrofit'!$AF$19,IF(F9="Scenario2PBT10",'Minor retrofit'!$AG$19,IF(F9="Scenario3PBT10",'Minor retrofit'!$AH$19,"")))&amp;IF(F9="Scenario1PBT11",'Minor retrofit'!$AI$19,IF(F9="Scenario2PBT11",'Minor retrofit'!$AJ$19,IF(F9="Scenario3PBT11",'Minor retrofit'!$AK$19,"")))&amp;IF(F9="Scenario1PBT12",'Minor retrofit'!$AL$19,IF(F9="Scenario2PBT12",'Minor retrofit'!$AM$19,IF(F9="Scenario3PBT12",'Minor retrofit'!$AN$19,"")))&amp;IF(F9="Scenario1PBT13",'Minor retrofit'!$AO$19,IF(F9="Scenario2PBT13",'Minor retrofit'!$AP$19,IF(F9="Scenario3PBT13",'Minor retrofit'!$AQ$19,"")))&amp;IF(F9="Scenario1PBT14",'Minor retrofit'!$AR$19,IF(F9="Scenario2PBT14",'Minor retrofit'!$AS$19,IF(F9="Scenario3PBT14",'Minor retrofit'!$AT$19,"")))&amp;IF(F9="Scenario1PBT15",'Minor retrofit'!$AU$19,IF(F9="Scenario2PBT15",'Minor retrofit'!$AV$19,IF(F9="Scenario3PBT15",'Minor retrofit'!$AW$19,"")))</f>
        <v/>
      </c>
      <c r="L9" s="117">
        <f t="shared" si="3"/>
        <v>0</v>
      </c>
      <c r="M9" s="117" t="str">
        <f>IF(F9="Scenario1PBT1",'Minor retrofit'!$E$21,IF(F9="Scenario2PBT1",'Minor retrofit'!$F$21,IF(F9="Scenario3PBT1",'Minor retrofit'!$G$21,"")))&amp;IF(F9="Scenario1PBT2",'Minor retrofit'!$H$21,IF(F9="Scenario2PBT2",'Minor retrofit'!$I$21,IF(F9="Scenario3PBT2",'Minor retrofit'!$J$21,"")))&amp;IF(F9="Scenario1PBT3",'Minor retrofit'!$K$21,IF(F9="Scenario2PBT3",'Minor retrofit'!$L$21,IF(F9="Scenario3PBT3",'Minor retrofit'!$M$21,"")))&amp;IF(F9="Scenario1PBT4",'Minor retrofit'!$N$21,IF(F9="Scenario2PBT4",'Minor retrofit'!$O$21,IF(F9="Scenario3PBT4",'Minor retrofit'!$P$21,"")))&amp;IF(F9="Scenario1PBT5",'Minor retrofit'!$Q$21,IF(F9="Scenario2PBT5",'Minor retrofit'!$R$21,IF(F9="Scenario3PBT5",'Minor retrofit'!$S$21,"")))&amp;IF(F9="Scenario1PBT6",'Minor retrofit'!$T$21,IF(F9="Scenario2PBT6",'Minor retrofit'!$U$21,IF(F9="Scenario3PBT6",'Minor retrofit'!$V$21,"")))&amp;IF(F9="Scenario1PBT7",'Minor retrofit'!$W$21,IF(F9="Scenario2PBT7",'Minor retrofit'!$X$21,IF(F9="Scenario3PBT7",'Minor retrofit'!$Y$21,"")))&amp;IF(F9="Scenario1PBT8",'Minor retrofit'!$Z$21,IF(F9="Scenario2PBT8",'Minor retrofit'!$AA$21,IF(F9="Scenario3PBT8",'Minor retrofit'!$AB$21,"")))&amp;IF(F9="Scenario1PBT9",'Minor retrofit'!$AC$21,IF(F9="Scenario2PBT9",'Minor retrofit'!$AD$21,IF(F9="Scenario3PBT9",'Minor retrofit'!$AE$21,"")))&amp;IF(F9="Scenario1PBT10",'Minor retrofit'!$AF$21,IF(F9="Scenario2PBT10",'Minor retrofit'!$AG$21,IF(F9="Scenario3PBT10",'Minor retrofit'!$AH$21,"")))&amp;IF(F9="Scenario1PBT11",'Minor retrofit'!$AI$21,IF(F9="Scenario2PBT11",'Minor retrofit'!$AJ$21,IF(F9="Scenario3PBT11",'Minor retrofit'!$AK$21,"")))&amp;IF(F9="Scenario1PBT12",'Minor retrofit'!$AL$21,IF(F9="Scenario2PBT12",'Minor retrofit'!$AM$21,IF(F9="Scenario3PBT12",'Minor retrofit'!$AN$21,"")))&amp;IF(F9="Scenario1PBT13",'Minor retrofit'!$AO$21,IF(F9="Scenario2PBT13",'Minor retrofit'!$AP$21,IF(F9="Scenario3PBT13",'Minor retrofit'!$AQ$21,"")))&amp;IF(F9="Scenario1PBT14",'Minor retrofit'!$AR$21,IF(F9="Scenario2PBT14",'Minor retrofit'!$AS$21,IF(F9="Scenario3PBT14",'Minor retrofit'!$AT$21,"")))&amp;IF(F9="Scenario1PBT15",'Minor retrofit'!$AU$21,IF(F9="Scenario2PBT15",'Minor retrofit'!$AV$21,IF(F9="Scenario3PBT15",'Minor retrofit'!$AW$21,"")))</f>
        <v/>
      </c>
      <c r="N9" s="118">
        <f t="shared" si="4"/>
        <v>0</v>
      </c>
      <c r="O9" s="206" t="str">
        <f>IF(F9="Scenario1PBT1",'Minor retrofit'!$E$24,IF(F9="Scenario2PBT1",'Minor retrofit'!$F$24,IF(F9="Scenario3PBT1",'Minor retrofit'!$G$24,"")))&amp;IF(F9="Scenario1PBT2",'Minor retrofit'!$H$24,IF(F9="Scenario2PBT2",'Minor retrofit'!$I$24,IF(F9="Scenario3PBT2",'Minor retrofit'!$J$24,"")))&amp;IF(F9="Scenario1PBT3",'Minor retrofit'!$K$24,IF(F9="Scenario2PBT3",'Minor retrofit'!$L$24,IF(F9="Scenario3PBT3",'Minor retrofit'!$M$24,"")))&amp;IF(F9="Scenario1PBT4",'Minor retrofit'!$N$24,IF(F9="Scenario2PBT4",'Minor retrofit'!$O$24,IF(F9="Scenario3PBT4",'Minor retrofit'!$P$24,"")))&amp;IF(F9="Scenario1PBT5",'Minor retrofit'!$Q$24,IF(F9="Scenario2PBT5",'Minor retrofit'!$R$24,IF(F9="Scenario3PBT5",'Minor retrofit'!$S$24,"")))&amp;IF(F9="Scenario1PBT6",'Minor retrofit'!$T$24,IF(F9="Scenario2PBT6",'Minor retrofit'!$U$24,IF(F9="Scenario3PBT6",'Minor retrofit'!$V$24,"")))&amp;IF(F9="Scenario1PBT7",'Minor retrofit'!$W$24,IF(F9="Scenario2PBT7",'Minor retrofit'!$X$24,IF(F9="Scenario3PBT7",'Minor retrofit'!$Y$24,"")))&amp;IF(F9="Scenario1PBT8",'Minor retrofit'!$Z$24,IF(F9="Scenario2PBT8",'Minor retrofit'!$AA$24,IF(F9="Scenario3PBT8",'Minor retrofit'!$AB$24,"")))&amp;IF(F9="Scenario1PBT9",'Minor retrofit'!$AC$24,IF(F9="Scenario2PBT9",'Minor retrofit'!$AD$24,IF(F9="Scenario3PBT9",'Minor retrofit'!$AE$24,"")))&amp;IF(F9="Scenario1PBT10",'Minor retrofit'!$AF$24,IF(F9="Scenario2PBT10",'Minor retrofit'!$AG$24,IF(F9="Scenario3PBT10",'Minor retrofit'!$AH$24,"")))&amp;IF(F9="Scenario1PBT11",'Minor retrofit'!$AI$24,IF(F9="Scenario2PBT11",'Minor retrofit'!$AJ$24,IF(F9="Scenario3PBT11",'Minor retrofit'!$AK$24,"")))&amp;IF(F9="Scenario1PBT12",'Minor retrofit'!$AL$24,IF(F9="Scenario2PBT12",'Minor retrofit'!$AM$24,IF(F9="Scenario3PBT12",'Minor retrofit'!$AN$24,"")))&amp;IF(F9="Scenario1PBT13",'Minor retrofit'!$AO$24,IF(F9="Scenario2PBT13",'Minor retrofit'!$AP$24,IF(F9="Scenario3PBT13",'Minor retrofit'!$AQ$24,"")))&amp;IF(F9="Scenario1PBT14",'Minor retrofit'!$AR$24,IF(F9="Scenario2PBT14",'Minor retrofit'!$AS$24,IF(F9="Scenario3PBT14",'Minor retrofit'!$AT$24,"")))&amp;IF(F9="Scenario1PBT15",'Minor retrofit'!$AU$24,IF(F9="Scenario2PBT15",'Minor retrofit'!$AV$24,IF(F9="Scenario3PBT15",'Minor retrofit'!$AW$24,"")))</f>
        <v/>
      </c>
      <c r="P9" s="117">
        <f t="shared" si="5"/>
        <v>0</v>
      </c>
      <c r="Q9" s="117" t="str">
        <f>IF(F9="Scenario1PBT1",'Minor retrofit'!$E$26,IF(F9="Scenario2PBT1",'Minor retrofit'!$F$26,IF(F9="Scenario3PBT1",'Minor retrofit'!$G$26,"")))&amp;IF(F9="Scenario1PBT2",'Minor retrofit'!$H$26,IF(F9="Scenario2PBT2",'Minor retrofit'!$I$26,IF(F9="Scenario3PBT2",'Minor retrofit'!$J$26,"")))&amp;IF(F9="Scenario1PBT3",'Minor retrofit'!$K$26,IF(F9="Scenario2PBT3",'Minor retrofit'!$L$26,IF(F9="Scenario3PBT3",'Minor retrofit'!$M$26,"")))&amp;IF(F9="Scenario1PBT4",'Minor retrofit'!$N$26,IF(F9="Scenario2PBT4",'Minor retrofit'!$O$26,IF(F9="Scenario3PBT4",'Minor retrofit'!$P$26,"")))&amp;IF(F9="Scenario1PBT5",'Minor retrofit'!$Q$26,IF(F9="Scenario2PBT5",'Minor retrofit'!$R$26,IF(F9="Scenario3PBT5",'Minor retrofit'!$S$26,"")))&amp;IF(F9="Scenario1PBT6",'Minor retrofit'!$T$26,IF(F9="Scenario2PBT6",'Minor retrofit'!$U$26,IF(F9="Scenario3PBT6",'Minor retrofit'!$V$26,"")))&amp;IF(F9="Scenario1PBT7",'Minor retrofit'!$W$26,IF(F9="Scenario2PBT7",'Minor retrofit'!$X$26,IF(F9="Scenario3PBT7",'Minor retrofit'!$Y$26,"")))&amp;IF(F9="Scenario1PBT8",'Minor retrofit'!$Z$26,IF(F9="Scenario2PBT8",'Minor retrofit'!$AA$26,IF(F9="Scenario3PBT8",'Minor retrofit'!$AB$26,"")))&amp;IF(F9="Scenario1PBT9",'Minor retrofit'!$AC$26,IF(F9="Scenario2PBT9",'Minor retrofit'!$AD$26,IF(F9="Scenario3PBT9",'Minor retrofit'!$AE$26,"")))&amp;IF(F9="Scenario1PBT10",'Minor retrofit'!$AF$26,IF(F9="Scenario2PBT10",'Minor retrofit'!$AG$26,IF(F9="Scenario3PBT10",'Minor retrofit'!$AH$26,"")))&amp;IF(F9="Scenario1PBT11",'Minor retrofit'!$AI$26,IF(F9="Scenario2PBT11",'Minor retrofit'!$AJ$26,IF(F9="Scenario3PBT11",'Minor retrofit'!$AK$26,"")))&amp;IF(F9="Scenario1PBT12",'Minor retrofit'!$AL$26,IF(F9="Scenario2PBT12",'Minor retrofit'!$AM$26,IF(F9="Scenario3PBT12",'Minor retrofit'!$AN$26,"")))&amp;IF(F9="Scenario1PBT13",'Minor retrofit'!$AO$26,IF(F9="Scenario2PBT13",'Minor retrofit'!$AP$26,IF(F9="Scenario3PBT13",'Minor retrofit'!$AQ$26,"")))&amp;IF(F9="Scenario1PBT14",'Minor retrofit'!$AR$26,IF(F9="Scenario2PBT14",'Minor retrofit'!$AS$26,IF(F9="Scenario3PBT14",'Minor retrofit'!$AT$26,"")))&amp;IF(F9="Scenario1PBT15",'Minor retrofit'!$AU$26,IF(F9="Scenario2PBT15",'Minor retrofit'!$AV$26,IF(F9="Scenario3PBT15",'Minor retrofit'!$AW$26,"")))</f>
        <v/>
      </c>
      <c r="R9" s="117">
        <f t="shared" si="6"/>
        <v>0</v>
      </c>
      <c r="S9" s="117" t="str">
        <f>IF(F9="Scenario1PBT1",'Minor retrofit'!$E$28,IF(F9="Scenario2PBT1",'Minor retrofit'!$F$28,IF(F9="Scenario3PBT1",'Minor retrofit'!$G$28,"")))&amp;IF(F9="Scenario1PBT2",'Minor retrofit'!$H$28,IF(F9="Scenario2PBT2",'Minor retrofit'!$I$28,IF(F9="Scenario3PBT2",'Minor retrofit'!$J$28,"")))&amp;IF(F9="Scenario1PBT3",'Minor retrofit'!$K$28,IF(F9="Scenario2PBT3",'Minor retrofit'!$L$28,IF(F9="Scenario3PBT3",'Minor retrofit'!$M$28,"")))&amp;IF(F9="Scenario1PBT4",'Minor retrofit'!$N$28,IF(F9="Scenario2PBT4",'Minor retrofit'!$O$28,IF(F9="Scenario3PBT4",'Minor retrofit'!$P$28,"")))&amp;IF(F9="Scenario1PBT5",'Minor retrofit'!$Q$28,IF(F9="Scenario2PBT5",'Minor retrofit'!$R$28,IF(F9="Scenario3PBT5",'Minor retrofit'!$S$28,"")))&amp;IF(F9="Scenario1PBT6",'Minor retrofit'!$T$28,IF(F9="Scenario2PBT6",'Minor retrofit'!$U$28,IF(F9="Scenario3PBT6",'Minor retrofit'!$V$28,"")))&amp;IF(F9="Scenario1PBT7",'Minor retrofit'!$W$28,IF(F9="Scenario2PBT7",'Minor retrofit'!$X$28,IF(F9="Scenario3PBT7",'Minor retrofit'!$Y$28,"")))&amp;IF(F9="Scenario1PBT8",'Minor retrofit'!$Z$28,IF(F9="Scenario2PBT8",'Minor retrofit'!$AA$28,IF(F9="Scenario3PBT8",'Minor retrofit'!$AB$28,"")))&amp;IF(F9="Scenario1PBT9",'Minor retrofit'!$AC$28,IF(F9="Scenario2PBT9",'Minor retrofit'!$AD$28,IF(F9="Scenario3PBT9",'Minor retrofit'!$AE$28,"")))&amp;IF(F9="Scenario1PBT10",'Minor retrofit'!$AF$28,IF(F9="Scenario2PBT10",'Minor retrofit'!$AG$28,IF(F9="Scenario3PBT10",'Minor retrofit'!$AH$28,"")))&amp;IF(F9="Scenario1PBT11",'Minor retrofit'!$AI$28,IF(F9="Scenario2PBT11",'Minor retrofit'!$AJ$28,IF(F9="Scenario3PBT11",'Minor retrofit'!$AK$28,"")))&amp;IF(F9="Scenario1PBT12",'Minor retrofit'!$AL$28,IF(F9="Scenario2PBT12",'Minor retrofit'!$AM$28,IF(F9="Scenario3PBT12",'Minor retrofit'!$AN$28,"")))&amp;IF(F9="Scenario1PBT13",'Minor retrofit'!$AO$28,IF(F9="Scenario2PBT13",'Minor retrofit'!$AP$28,IF(F9="Scenario3PBT13",'Minor retrofit'!$AQ$28,"")))&amp;IF(F9="Scenario1PBT14",'Minor retrofit'!$AR$28,IF(F9="Scenario2PBT14",'Minor retrofit'!$AS$28,IF(F9="Scenario3PBT14",'Minor retrofit'!$AT$28,"")))&amp;IF(F9="Scenario1PBT15",'Minor retrofit'!$AU$28,IF(F9="Scenario2PBT15",'Minor retrofit'!$AV$28,IF(F9="Scenario3PBT15",'Minor retrofit'!$AW$28,"")))</f>
        <v/>
      </c>
      <c r="T9" s="207">
        <f t="shared" si="7"/>
        <v>0</v>
      </c>
      <c r="U9" s="206" t="str">
        <f>IF(F9="Scenario1PBT1",'Minor retrofit'!$E$39,IF(F9="Scenario2PBT1",'Minor retrofit'!$F$39,IF(F9="Scenario3PBT1",'Minor retrofit'!$G$39,"")))&amp;IF(F9="Scenario1PBT2",'Minor retrofit'!$H$39,IF(F9="Scenario2PBT2",'Minor retrofit'!$I$39,IF(F9="Scenario3PBT2",'Minor retrofit'!$J$39,"")))&amp;IF(F9="Scenario1PBT3",'Minor retrofit'!$K$39,IF(F9="Scenario2PBT3",'Minor retrofit'!$L$39,IF(F9="Scenario3PBT3",'Minor retrofit'!$M$39,"")))&amp;IF(F9="Scenario1PBT4",'Minor retrofit'!$N$39,IF(F9="Scenario2PBT4",'Minor retrofit'!$O$39,IF(F9="Scenario3PBT4",'Minor retrofit'!$P$39,"")))&amp;IF(F9="Scenario1PBT5",'Minor retrofit'!$Q$39,IF(F9="Scenario2PBT5",'Minor retrofit'!$R$39,IF(F9="Scenario3PBT5",'Minor retrofit'!$S$39,"")))&amp;IF(F9="Scenario1PBT6",'Minor retrofit'!$T$39,IF(F9="Scenario2PBT6",'Minor retrofit'!$U$39,IF(F9="Scenario3PBT6",'Minor retrofit'!$V$39,"")))&amp;IF(F9="Scenario1PBT7",'Minor retrofit'!$W$39,IF(F9="Scenario2PBT7",'Minor retrofit'!$X$39,IF(F9="Scenario3PBT7",'Minor retrofit'!$Y$39,"")))&amp;IF(F9="Scenario1PBT8",'Minor retrofit'!$Z$39,IF(F9="Scenario2PBT8",'Minor retrofit'!$AA$39,IF(F9="Scenario3PBT8",'Minor retrofit'!$AB$39,"")))&amp;IF(F9="Scenario1PBT9",'Minor retrofit'!$AC$39,IF(F9="Scenario2PBT9",'Minor retrofit'!$AD$39,IF(F9="Scenario3PBT9",'Minor retrofit'!$AE$39,"")))&amp;IF(F9="Scenario1PBT10",'Minor retrofit'!$AF$39,IF(F9="Scenario2PBT10",'Minor retrofit'!$AG$39,IF(F9="Scenario3PBT10",'Minor retrofit'!$AH$39,"")))&amp;IF(F9="Scenario1PBT11",'Minor retrofit'!$AI$39,IF(F9="Scenario2PBT11",'Minor retrofit'!$AJ$39,IF(F9="Scenario3PBT11",'Minor retrofit'!$AK$39,"")))&amp;IF(F9="Scenario1PBT12",'Minor retrofit'!$AL$39,IF(F9="Scenario2PBT12",'Minor retrofit'!$AM$39,IF(F9="Scenario3PBT12",'Minor retrofit'!$AN$39,"")))&amp;IF(F9="Scenario1PBT13",'Minor retrofit'!$AO$39,IF(F9="Scenario2PBT13",'Minor retrofit'!$AP$39,IF(F9="Scenario3PBT13",'Minor retrofit'!$AQ$39,"")))&amp;IF(F9="Scenario1PBT14",'Minor retrofit'!$AR$39,IF(F9="Scenario2PBT14",'Minor retrofit'!$AS$39,IF(F9="Scenario3PBT14",'Minor retrofit'!$AT$39,"")))&amp;IF(F9="Scenario1PBT15",'Minor retrofit'!$AU$39,IF(F9="Scenario2PBT15",'Minor retrofit'!$AV$39,IF(F9="Scenario3PBT15",'Minor retrofit'!$AW$39,"")))</f>
        <v/>
      </c>
      <c r="V9" s="117">
        <f t="shared" si="8"/>
        <v>0</v>
      </c>
      <c r="W9" s="117" t="str">
        <f>IF(F9="Scenario1PBT1",'Minor retrofit'!$E$41,IF(F9="Scenario2PBT1",'Minor retrofit'!$F$41,IF(F9="Scenario3PBT1",'Minor retrofit'!$G$41,"")))&amp;IF(F9="Scenario1PBT2",'Minor retrofit'!$H$41,IF(F9="Scenario2PBT2",'Minor retrofit'!$I$41,IF(F9="Scenario3PBT2",'Minor retrofit'!$J$41,"")))&amp;IF(F9="Scenario1PBT3",'Minor retrofit'!$K$41,IF(F9="Scenario2PBT3",'Minor retrofit'!$L$41,IF(F9="Scenario3PBT3",'Minor retrofit'!$M$41,"")))&amp;IF(F9="Scenario1PBT4",'Minor retrofit'!$N$41,IF(F9="Scenario2PBT4",'Minor retrofit'!$O$41,IF(F9="Scenario3PBT4",'Minor retrofit'!$P$41,"")))&amp;IF(F9="Scenario1PBT5",'Minor retrofit'!$Q$41,IF(F9="Scenario2PBT5",'Minor retrofit'!$R$41,IF(F9="Scenario3PBT5",'Minor retrofit'!$S$41,"")))&amp;IF(F9="Scenario1PBT6",'Minor retrofit'!$T$41,IF(F9="Scenario2PBT6",'Minor retrofit'!$U$41,IF(F9="Scenario3PBT6",'Minor retrofit'!$V$41,"")))&amp;IF(F9="Scenario1PBT7",'Minor retrofit'!$W$41,IF(F9="Scenario2PBT7",'Minor retrofit'!$X$41,IF(F9="Scenario3PBT7",'Minor retrofit'!$Y$41,"")))&amp;IF(F9="Scenario1PBT8",'Minor retrofit'!$Z$41,IF(F9="Scenario2PBT8",'Minor retrofit'!$AA$41,IF(F9="Scenario3PBT8",'Minor retrofit'!$AB$41,"")))&amp;IF(F9="Scenario1PBT9",'Minor retrofit'!$AC$41,IF(F9="Scenario2PBT9",'Minor retrofit'!$AD$41,IF(F9="Scenario3PBT9",'Minor retrofit'!$AE$41,"")))&amp;IF(F9="Scenario1PBT10",'Minor retrofit'!$AF$41,IF(F9="Scenario2PBT10",'Minor retrofit'!$AG$41,IF(F9="Scenario3PBT10",'Minor retrofit'!$AH$41,"")))&amp;IF(F9="Scenario1PBT11",'Minor retrofit'!$AI$41,IF(F9="Scenario2PBT11",'Minor retrofit'!$AJ$41,IF(F9="Scenario3PBT11",'Minor retrofit'!$AK$41,"")))&amp;IF(F9="Scenario1PBT12",'Minor retrofit'!$AL$41,IF(F9="Scenario2PBT12",'Minor retrofit'!$AM$41,IF(F9="Scenario3PBT12",'Minor retrofit'!$AN$41,"")))&amp;IF(F9="Scenario1PBT13",'Minor retrofit'!$AO$41,IF(F9="Scenario2PBT13",'Minor retrofit'!$AP$41,IF(F9="Scenario3PBT13",'Minor retrofit'!$AQ$41,"")))&amp;IF(F9="Scenario1PBT14",'Minor retrofit'!$AR$41,IF(F9="Scenario2PBT14",'Minor retrofit'!$AS$41,IF(F9="Scenario3PBT14",'Minor retrofit'!$AT$41,"")))&amp;IF(F9="Scenario1PBT15",'Minor retrofit'!$AU$41,IF(F9="Scenario2PBT15",'Minor retrofit'!$AV$41,IF(F9="Scenario3PBT15",'Minor retrofit'!$AW$41,"")))</f>
        <v/>
      </c>
      <c r="X9" s="117">
        <f t="shared" si="9"/>
        <v>0</v>
      </c>
      <c r="Y9" s="117" t="str">
        <f>IF(F9="Scenario1PBT1",'Minor retrofit'!$E$43,IF(F9="Scenario2PBT1",'Minor retrofit'!$F$43,IF(F9="Scenario3PBT1",'Minor retrofit'!$G$43,"")))&amp;IF(F9="Scenario1PBT2",'Minor retrofit'!$H$43,IF(F9="Scenario2PBT2",'Minor retrofit'!$I$43,IF(F9="Scenario3PBT2",'Minor retrofit'!$J$43,"")))&amp;IF(F9="Scenario1PBT3",'Minor retrofit'!$K$43,IF(F9="Scenario2PBT3",'Minor retrofit'!$L$43,IF(F9="Scenario3PBT3",'Minor retrofit'!$M$43,"")))&amp;IF(F9="Scenario1PBT4",'Minor retrofit'!$N$43,IF(F9="Scenario2PBT4",'Minor retrofit'!$O$43,IF(F9="Scenario3PBT4",'Minor retrofit'!$P$43,"")))&amp;IF(F9="Scenario1PBT5",'Minor retrofit'!$Q$43,IF(F9="Scenario2PBT5",'Minor retrofit'!$R$43,IF(F9="Scenario3PBT5",'Minor retrofit'!$S$43,"")))&amp;IF(F9="Scenario1PBT6",'Minor retrofit'!$T$43,IF(F9="Scenario2PBT6",'Minor retrofit'!$U$43,IF(F9="Scenario3PBT6",'Minor retrofit'!$V$43,"")))&amp;IF(F9="Scenario1PBT7",'Minor retrofit'!$W$43,IF(F9="Scenario2PBT7",'Minor retrofit'!$X$43,IF(F9="Scenario3PBT7",'Minor retrofit'!$Y$43,"")))&amp;IF(F9="Scenario1PBT8",'Minor retrofit'!$Z$43,IF(F9="Scenario2PBT8",'Minor retrofit'!$AA$43,IF(F9="Scenario3PBT8",'Minor retrofit'!$AB$43,"")))&amp;IF(F9="Scenario1PBT9",'Minor retrofit'!$AC$43,IF(F9="Scenario2PBT9",'Minor retrofit'!$AD$43,IF(F9="Scenario3PBT9",'Minor retrofit'!$AE$43,"")))&amp;IF(F9="Scenario1PBT10",'Minor retrofit'!$AF$43,IF(F9="Scenario2PBT10",'Minor retrofit'!$AG$43,IF(F9="Scenario3PBT10",'Minor retrofit'!$AH$43,"")))&amp;IF(F9="Scenario1PBT11",'Minor retrofit'!$AI$43,IF(F9="Scenario2PBT11",'Minor retrofit'!$AJ$43,IF(F9="Scenario3PBT11",'Minor retrofit'!$AK$43,"")))&amp;IF(F9="Scenario1PBT12",'Minor retrofit'!$AL$43,IF(F9="Scenario2PBT12",'Minor retrofit'!$AM$43,IF(F9="Scenario3PBT12",'Minor retrofit'!$AN$43,"")))&amp;IF(F9="Scenario1PBT13",'Minor retrofit'!$AO$43,IF(F9="Scenario2PBT13",'Minor retrofit'!$AP$43,IF(F9="Scenario3PBT13",'Minor retrofit'!$AQ$43,"")))&amp;IF(F9="Scenario1PBT14",'Minor retrofit'!$AR$43,IF(F9="Scenario2PBT14",'Minor retrofit'!$AS$43,IF(F9="Scenario3PBT14",'Minor retrofit'!$AT$43,"")))&amp;IF(F9="Scenario1PBT15",'Minor retrofit'!$AU$43,IF(F9="Scenario2PBT15",'Minor retrofit'!$AV$43,IF(F9="Scenario3PBT15",'Minor retrofit'!$AW$43,"")))</f>
        <v/>
      </c>
      <c r="Z9" s="117">
        <f t="shared" si="10"/>
        <v>0</v>
      </c>
      <c r="AA9" s="178" t="str">
        <f>IF(F9="Scenario1PBT1",'Minor retrofit'!$E$102,IF(F9="Scenario2PBT1",'Minor retrofit'!$F$102,IF(F9="Scenario3PBT1",'Minor retrofit'!$G$102,"")))&amp;IF(F9="Scenario1PBT2",'Minor retrofit'!$H$102,IF(F9="Scenario2PBT2",'Minor retrofit'!$I$102,IF(F9="Scenario3PBT2",'Minor retrofit'!$J$102,"")))&amp;IF(F9="Scenario1PBT3",'Minor retrofit'!$K$102,IF(F9="Scenario2PBT3",'Minor retrofit'!$L$102,IF(F9="Scenario3PBT3",'Minor retrofit'!$M$102,"")))&amp;IF(F9="Scenario1PBT4",'Minor retrofit'!$N$102,IF(F9="Scenario2PBT4",'Minor retrofit'!$O$102,IF(F9="Scenario3PBT4",'Minor retrofit'!$P$102,"")))&amp;IF(F9="Scenario1PBT5",'Minor retrofit'!$Q$102,IF(F9="Scenario2PBT5",'Minor retrofit'!$R$102,IF(F9="Scenario3PBT5",'Minor retrofit'!$S$102,"")))&amp;IF(F9="Scenario1PBT6",'Minor retrofit'!$T$102,IF(F9="Scenario2PBT6",'Minor retrofit'!$U$102,IF(F9="Scenario3PBT6",'Minor retrofit'!$V$102,"")))&amp;IF(F9="Scenario1PBT7",'Minor retrofit'!$W$102,IF(F9="Scenario2PBT7",'Minor retrofit'!$X$102,IF(F9="Scenario3PBT7",'Minor retrofit'!$Y$102,"")))&amp;IF(F9="Scenario1PBT8",'Minor retrofit'!$Z$102,IF(F9="Scenario2PBT8",'Minor retrofit'!$AA$102,IF(F9="Scenario3PBT8",'Minor retrofit'!$AB$102,"")))&amp;IF(F9="Scenario1PBT9",'Minor retrofit'!$AC$102,IF(F9="Scenario2PBT9",'Minor retrofit'!$AD$102,IF(F9="Scenario3PBT9",'Minor retrofit'!$AE$102,"")))&amp;IF(F9="Scenario1PBT10",'Minor retrofit'!$AF$102,IF(F9="Scenario2PBT10",'Minor retrofit'!$AG$102,IF(F9="Scenario3PBT10",'Minor retrofit'!$AH$102,"")))&amp;IF(F9="Scenario1PBT11",'Minor retrofit'!$AI$102,IF(F9="Scenario2PBT11",'Minor retrofit'!$AJ$102,IF(F9="Scenario3PBT11",'Minor retrofit'!$AK$102,"")))&amp;IF(F9="Scenario1PBT12",'Minor retrofit'!$AL$102,IF(F9="Scenario2PBT12",'Minor retrofit'!$AM$102,IF(F9="Scenario3PBT12",'Minor retrofit'!$AN$102,"")))&amp;IF(F9="Scenario1PBT13",'Minor retrofit'!$AO$102,IF(F9="Scenario2PBT13",'Minor retrofit'!$AP$102,IF(F9="Scenario3PBT13",'Minor retrofit'!$AQ$102,"")))&amp;IF(F9="Scenario1PBT14",'Minor retrofit'!$AR$102,IF(F9="Scenario2PBT14",'Minor retrofit'!$AS$102,IF(F9="Scenario3PBT14",'Minor retrofit'!$AT$102,"")))&amp;IF(F9="Scenario1PBT15",'Minor retrofit'!$AU$102,IF(F9="Scenario2PBT15",'Minor retrofit'!$AV$102,IF(F9="Scenario3PBT15",'Minor retrofit'!$AW$102,"")))</f>
        <v/>
      </c>
      <c r="AB9" s="179">
        <f t="shared" si="11"/>
        <v>0</v>
      </c>
      <c r="AC9" s="208">
        <f>IFERROR('Projection_Base-case'!G9-G9,0)</f>
        <v>0</v>
      </c>
      <c r="AD9" s="178">
        <f t="shared" si="12"/>
        <v>0</v>
      </c>
      <c r="AE9" s="117">
        <f>IFERROR(100*AC9/'Projection_Base-case'!G9,0)</f>
        <v>0</v>
      </c>
      <c r="AF9" s="117">
        <f>IFERROR('Projection_Base-case'!I9-I9,0)</f>
        <v>0</v>
      </c>
      <c r="AG9" s="178">
        <f t="shared" si="13"/>
        <v>0</v>
      </c>
      <c r="AH9" s="117">
        <f>IFERROR(100*AF9/'Projection_Base-case'!I9,0)</f>
        <v>0</v>
      </c>
      <c r="AI9" s="117">
        <f>IFERROR('Projection_Base-case'!K9-K9,0)</f>
        <v>0</v>
      </c>
      <c r="AJ9" s="178">
        <f t="shared" si="14"/>
        <v>0</v>
      </c>
      <c r="AK9" s="117">
        <f>IFERROR(100*AI9/'Projection_Base-case'!K9,0)</f>
        <v>0</v>
      </c>
      <c r="AL9" s="117">
        <f>IFERROR(M9-'Projection_Base-case'!M9,0)</f>
        <v>0</v>
      </c>
      <c r="AM9" s="178">
        <f t="shared" si="15"/>
        <v>0</v>
      </c>
      <c r="AN9" s="179">
        <f>IFERROR(IF('Projection_Base-case'!N9&gt;0,100*AM9/'Projection_Base-case'!N9,100*AM9/N9),0)</f>
        <v>0</v>
      </c>
      <c r="AO9" s="206">
        <f>IFERROR('Projection_Base-case'!O9-O9,0)</f>
        <v>0</v>
      </c>
      <c r="AP9" s="178">
        <f t="shared" si="16"/>
        <v>0</v>
      </c>
      <c r="AQ9" s="117">
        <f>IFERROR(100*AO9/'Projection_Base-case'!O9,0)</f>
        <v>0</v>
      </c>
      <c r="AR9" s="117">
        <f>IFERROR('Projection_Base-case'!Q9-Q9,0)</f>
        <v>0</v>
      </c>
      <c r="AS9" s="178">
        <f t="shared" si="17"/>
        <v>0</v>
      </c>
      <c r="AT9" s="117">
        <f>IFERROR(100*AR9/'Projection_Base-case'!Q9,0)</f>
        <v>0</v>
      </c>
      <c r="AU9" s="117">
        <f>IFERROR('Projection_Base-case'!S9-S9,0)</f>
        <v>0</v>
      </c>
      <c r="AV9" s="178">
        <f t="shared" si="18"/>
        <v>0</v>
      </c>
      <c r="AW9" s="118">
        <f>IFERROR(100*AU9/'Projection_Base-case'!S9,0)</f>
        <v>0</v>
      </c>
      <c r="AX9" s="206">
        <f>IFERROR('Projection_Base-case'!U9-U9,0)</f>
        <v>0</v>
      </c>
      <c r="AY9" s="178">
        <f t="shared" si="19"/>
        <v>0</v>
      </c>
      <c r="AZ9" s="117">
        <f>IFERROR(100*AX9/'Projection_Base-case'!U9,0)</f>
        <v>0</v>
      </c>
      <c r="BA9" s="117">
        <f>IFERROR('Projection_Base-case'!W9-W9,0)</f>
        <v>0</v>
      </c>
      <c r="BB9" s="178">
        <f t="shared" si="20"/>
        <v>0</v>
      </c>
      <c r="BC9" s="117">
        <f>IFERROR(100*BA9/'Projection_Base-case'!W9,0)</f>
        <v>0</v>
      </c>
      <c r="BD9" s="117">
        <f>IFERROR('Projection_Base-case'!Y9-Y9,0)</f>
        <v>0</v>
      </c>
      <c r="BE9" s="178">
        <f t="shared" si="21"/>
        <v>0</v>
      </c>
      <c r="BF9" s="117">
        <f>IFERROR(100*BD9/'Projection_Base-case'!Y9,0)</f>
        <v>0</v>
      </c>
      <c r="BG9" s="178">
        <f t="shared" si="22"/>
        <v>0</v>
      </c>
      <c r="BH9" s="179">
        <f t="shared" si="23"/>
        <v>0</v>
      </c>
    </row>
    <row r="10" spans="1:60" ht="15" customHeight="1">
      <c r="A10" s="205">
        <v>5</v>
      </c>
      <c r="B10" s="178">
        <f>IF('Projection_Base-case'!B10&lt;&gt;"",'Projection_Base-case'!B10,0)</f>
        <v>0</v>
      </c>
      <c r="C10" s="178">
        <f>IF('Projection_Base-case'!C10&lt;&gt;"",'Projection_Base-case'!C10,0)</f>
        <v>0</v>
      </c>
      <c r="D10" s="178">
        <f>IF('Projection_Base-case'!D10&lt;&gt;"",'Projection_Base-case'!D10,0)</f>
        <v>0</v>
      </c>
      <c r="E10" s="176" t="str">
        <f>IF(AND('Résultats Minor'!$AC$3="OUI",'Résultats Minor'!E9&lt;&gt;""),'Résultats Minor'!E9,IF(OR(D10="PBT2",D10="PBT3",D10="PBT5",D10="PBT8",D10="PBT9"),"Scenario1",IF(OR(D10="PBT6",D10="PBT7",D10="PBT10"),"Scenario2",IF(OR(D10="PBT1",D10="PBT4"),"Scenario3",""))))</f>
        <v/>
      </c>
      <c r="F10" s="202" t="str">
        <f t="shared" si="0"/>
        <v>0</v>
      </c>
      <c r="G10" s="206" t="str">
        <f>IF(F10="Scenario1PBT1",'Minor retrofit'!$E$7,IF(F10="Scenario2PBT1",'Minor retrofit'!$F$7,IF(F10="Scenario3PBT1",'Minor retrofit'!$G$7,"")))&amp;IF(F10="Scenario1PBT2",'Minor retrofit'!$H$7,IF(F10="Scenario2PBT2",'Minor retrofit'!$I$7,IF(F10="Scenario3PBT2",'Minor retrofit'!$J$7,"")))&amp;IF(F10="Scenario1PBT3",'Minor retrofit'!$K$7,IF(F10="Scenario2PBT3",'Minor retrofit'!$L$7,IF(F10="Scenario3PBT3",'Minor retrofit'!$M$7,"")))&amp;IF(F10="Scenario1PBT4",'Minor retrofit'!$N$7,IF(F10="Scenario2PBT4",'Minor retrofit'!$O$7,IF(F10="Scenario3PBT4",'Minor retrofit'!$P$7,"")))&amp;IF(F10="Scenario1PBT5",'Minor retrofit'!$Q$7,IF(F10="Scenario2PBT5",'Minor retrofit'!$R$7,IF(F10="Scenario3PBT5",'Minor retrofit'!$S$7,"")))&amp;IF(F10="Scenario1PBT6",'Minor retrofit'!$T$7,IF(F10="Scenario2PBT6",'Minor retrofit'!$U$7,IF(F10="Scenario3PBT6",'Minor retrofit'!$V$7,"")))&amp;IF(F10="Scenario1PBT7",'Minor retrofit'!$W$7,IF(F10="Scenario2PBT7",'Minor retrofit'!$X$7,IF(F10="Scenario3PBT7",'Minor retrofit'!$Y$7,"")))&amp;IF(F10="Scenario1PBT8",'Minor retrofit'!$Z$7,IF(F10="Scenario2PBT8",'Minor retrofit'!$AA$7,IF(F10="Scenario3PBT8",'Minor retrofit'!$AB$7,"")))&amp;IF(F10="Scenario1PBT9",'Minor retrofit'!$AC$7,IF(F10="Scenario2PBT9",'Minor retrofit'!$AD$7,IF(F10="Scenario3PBT9",'Minor retrofit'!$AE$7,"")))&amp;IF(F10="Scenario1PBT10",'Minor retrofit'!$AF$7,IF(F10="Scenario2PBT10",'Minor retrofit'!$AG$7,IF(F10="Scenario3PBT10",'Minor retrofit'!$AH$7,"")))&amp;IF(F10="Scenario1PBT11",'Minor retrofit'!$AI$7,IF(F10="Scenario2PBT11",'Minor retrofit'!$AJ$7,IF(F10="Scenario3PBT11",'Minor retrofit'!$AK$7,"")))&amp;IF(F10="Scenario1PBT12",'Minor retrofit'!$AL$7,IF(F10="Scenario2PBT12",'Minor retrofit'!$AM$7,IF(F10="Scenario3PBT12",'Minor retrofit'!$AN$7,"")))&amp;IF(F10="Scenario1PBT13",'Minor retrofit'!$AO$7,IF(F10="Scenario2PBT13",'Minor retrofit'!$AP$7,IF(F10="Scenario3PBT13",'Minor retrofit'!$AQ$7,"")))&amp;IF(F10="Scenario1PBT14",'Minor retrofit'!$AR$7,IF(F10="Scenario2PBT14",'Minor retrofit'!$AS$7,IF(F10="Scenario3PBT14",'Minor retrofit'!$AT$7,"")))&amp;IF(F10="Scenario1PBT15",'Minor retrofit'!$AU$7,IF(F10="Scenario2PBT15",'Minor retrofit'!$AV$7,IF(F10="Scenario3PBT15",'Minor retrofit'!$AW$7,"")))</f>
        <v/>
      </c>
      <c r="H10" s="117">
        <f t="shared" si="1"/>
        <v>0</v>
      </c>
      <c r="I10" s="117" t="str">
        <f>IF(F10="Scenario1PBT1",'Minor retrofit'!$E$17,IF(F10="Scenario2PBT1",'Minor retrofit'!$F$17,IF(F10="Scenario3PBT1",'Minor retrofit'!$G$17,"")))&amp;IF(F10="Scenario1PBT2",'Minor retrofit'!$H$17,IF(F10="Scenario2PBT2",'Minor retrofit'!$I$17,IF(F10="Scenario3PBT2",'Minor retrofit'!$J$17,"")))&amp;IF(F10="Scenario1PBT3",'Minor retrofit'!$K$17,IF(F10="Scenario2PBT3",'Minor retrofit'!$L$17,IF(F10="Scenario3PBT3",'Minor retrofit'!$M$17,"")))&amp;IF(F10="Scenario1PBT4",'Minor retrofit'!$N$17,IF(F10="Scenario2PBT4",'Minor retrofit'!$O$17,IF(F10="Scenario3PBT4",'Minor retrofit'!$P$17,"")))&amp;IF(F10="Scenario1PBT5",'Minor retrofit'!$Q$17,IF(F10="Scenario2PBT5",'Minor retrofit'!$R$17,IF(F10="Scenario3PBT5",'Minor retrofit'!$S$17,"")))&amp;IF(F10="Scenario1PBT6",'Minor retrofit'!$T$17,IF(F10="Scenario2PBT6",'Minor retrofit'!$U$17,IF(F10="Scenario3PBT6",'Minor retrofit'!$V$17,"")))&amp;IF(F10="Scenario1PBT7",'Minor retrofit'!$W$17,IF(F10="Scenario2PBT7",'Minor retrofit'!$X$17,IF(F10="Scenario3PBT7",'Minor retrofit'!$Y$17,"")))&amp;IF(F10="Scenario1PBT8",'Minor retrofit'!$Z$17,IF(F10="Scenario2PBT8",'Minor retrofit'!$AA$17,IF(F10="Scenario3PBT8",'Minor retrofit'!$AB$17,"")))&amp;IF(F10="Scenario1PBT9",'Minor retrofit'!$AC$17,IF(F10="Scenario2PBT9",'Minor retrofit'!$AD$17,IF(F10="Scenario3PBT9",'Minor retrofit'!$AE$17,"")))&amp;IF(F10="Scenario1PBT10",'Minor retrofit'!$AF$17,IF(F10="Scenario2PBT10",'Minor retrofit'!$AG$17,IF(F10="Scenario3PBT10",'Minor retrofit'!$AH$17,"")))&amp;IF(F10="Scenario1PBT11",'Minor retrofit'!$AI$17,IF(F10="Scenario2PBT11",'Minor retrofit'!$AJ$17,IF(F10="Scenario3PBT11",'Minor retrofit'!$AK$17,"")))&amp;IF(F10="Scenario1PBT12",'Minor retrofit'!$AL$17,IF(F10="Scenario2PBT12",'Minor retrofit'!$AM$17,IF(F10="Scenario3PBT12",'Minor retrofit'!$AN$17,"")))&amp;IF(F10="Scenario1PBT13",'Minor retrofit'!$AO$17,IF(F10="Scenario2PBT13",'Minor retrofit'!$AP$17,IF(F10="Scenario3PBT13",'Minor retrofit'!$AQ$17,"")))&amp;IF(F10="Scenario1PBT14",'Minor retrofit'!$AR$17,IF(F10="Scenario2PBT14",'Minor retrofit'!$AS$17,IF(F10="Scenario3PBT14",'Minor retrofit'!$AT$17,"")))&amp;IF(F10="Scenario1PBT15",'Minor retrofit'!$AU$17,IF(F10="Scenario2PBT15",'Minor retrofit'!$AV$17,IF(F10="Scenario3PBT15",'Minor retrofit'!$AW$17,"")))</f>
        <v/>
      </c>
      <c r="J10" s="117">
        <f t="shared" si="2"/>
        <v>0</v>
      </c>
      <c r="K10" s="117" t="str">
        <f>IF(F10="Scenario1PBT1",'Minor retrofit'!$E$19,IF(F10="Scenario2PBT1",'Minor retrofit'!$F$19,IF(F10="Scenario3PBT1",'Minor retrofit'!$G$19,"")))&amp;IF(F10="Scenario1PBT2",'Minor retrofit'!$H$19,IF(F10="Scenario2PBT2",'Minor retrofit'!$I$19,IF(F10="Scenario3PBT2",'Minor retrofit'!$J$19,"")))&amp;IF(F10="Scenario1PBT3",'Minor retrofit'!$K$19,IF(F10="Scenario2PBT3",'Minor retrofit'!$L$19,IF(F10="Scenario3PBT3",'Minor retrofit'!$M$19,"")))&amp;IF(F10="Scenario1PBT4",'Minor retrofit'!$N$19,IF(F10="Scenario2PBT4",'Minor retrofit'!$O$19,IF(F10="Scenario3PBT4",'Minor retrofit'!$P$19,"")))&amp;IF(F10="Scenario1PBT5",'Minor retrofit'!$Q$19,IF(F10="Scenario2PBT5",'Minor retrofit'!$R$19,IF(F10="Scenario3PBT5",'Minor retrofit'!$S$19,"")))&amp;IF(F10="Scenario1PBT6",'Minor retrofit'!$T$19,IF(F10="Scenario2PBT6",'Minor retrofit'!$U$19,IF(F10="Scenario3PBT6",'Minor retrofit'!$V$19,"")))&amp;IF(F10="Scenario1PBT7",'Minor retrofit'!$W$19,IF(F10="Scenario2PBT7",'Minor retrofit'!$X$19,IF(F10="Scenario3PBT7",'Minor retrofit'!$Y$19,"")))&amp;IF(F10="Scenario1PBT8",'Minor retrofit'!$Z$19,IF(F10="Scenario2PBT8",'Minor retrofit'!$AA$19,IF(F10="Scenario3PBT8",'Minor retrofit'!$AB$19,"")))&amp;IF(F10="Scenario1PBT9",'Minor retrofit'!$AC$19,IF(F10="Scenario2PBT9",'Minor retrofit'!$AD$19,IF(F10="Scenario3PBT9",'Minor retrofit'!$AE$19,"")))&amp;IF(F10="Scenario1PBT10",'Minor retrofit'!$AF$19,IF(F10="Scenario2PBT10",'Minor retrofit'!$AG$19,IF(F10="Scenario3PBT10",'Minor retrofit'!$AH$19,"")))&amp;IF(F10="Scenario1PBT11",'Minor retrofit'!$AI$19,IF(F10="Scenario2PBT11",'Minor retrofit'!$AJ$19,IF(F10="Scenario3PBT11",'Minor retrofit'!$AK$19,"")))&amp;IF(F10="Scenario1PBT12",'Minor retrofit'!$AL$19,IF(F10="Scenario2PBT12",'Minor retrofit'!$AM$19,IF(F10="Scenario3PBT12",'Minor retrofit'!$AN$19,"")))&amp;IF(F10="Scenario1PBT13",'Minor retrofit'!$AO$19,IF(F10="Scenario2PBT13",'Minor retrofit'!$AP$19,IF(F10="Scenario3PBT13",'Minor retrofit'!$AQ$19,"")))&amp;IF(F10="Scenario1PBT14",'Minor retrofit'!$AR$19,IF(F10="Scenario2PBT14",'Minor retrofit'!$AS$19,IF(F10="Scenario3PBT14",'Minor retrofit'!$AT$19,"")))&amp;IF(F10="Scenario1PBT15",'Minor retrofit'!$AU$19,IF(F10="Scenario2PBT15",'Minor retrofit'!$AV$19,IF(F10="Scenario3PBT15",'Minor retrofit'!$AW$19,"")))</f>
        <v/>
      </c>
      <c r="L10" s="117">
        <f t="shared" si="3"/>
        <v>0</v>
      </c>
      <c r="M10" s="117" t="str">
        <f>IF(F10="Scenario1PBT1",'Minor retrofit'!$E$21,IF(F10="Scenario2PBT1",'Minor retrofit'!$F$21,IF(F10="Scenario3PBT1",'Minor retrofit'!$G$21,"")))&amp;IF(F10="Scenario1PBT2",'Minor retrofit'!$H$21,IF(F10="Scenario2PBT2",'Minor retrofit'!$I$21,IF(F10="Scenario3PBT2",'Minor retrofit'!$J$21,"")))&amp;IF(F10="Scenario1PBT3",'Minor retrofit'!$K$21,IF(F10="Scenario2PBT3",'Minor retrofit'!$L$21,IF(F10="Scenario3PBT3",'Minor retrofit'!$M$21,"")))&amp;IF(F10="Scenario1PBT4",'Minor retrofit'!$N$21,IF(F10="Scenario2PBT4",'Minor retrofit'!$O$21,IF(F10="Scenario3PBT4",'Minor retrofit'!$P$21,"")))&amp;IF(F10="Scenario1PBT5",'Minor retrofit'!$Q$21,IF(F10="Scenario2PBT5",'Minor retrofit'!$R$21,IF(F10="Scenario3PBT5",'Minor retrofit'!$S$21,"")))&amp;IF(F10="Scenario1PBT6",'Minor retrofit'!$T$21,IF(F10="Scenario2PBT6",'Minor retrofit'!$U$21,IF(F10="Scenario3PBT6",'Minor retrofit'!$V$21,"")))&amp;IF(F10="Scenario1PBT7",'Minor retrofit'!$W$21,IF(F10="Scenario2PBT7",'Minor retrofit'!$X$21,IF(F10="Scenario3PBT7",'Minor retrofit'!$Y$21,"")))&amp;IF(F10="Scenario1PBT8",'Minor retrofit'!$Z$21,IF(F10="Scenario2PBT8",'Minor retrofit'!$AA$21,IF(F10="Scenario3PBT8",'Minor retrofit'!$AB$21,"")))&amp;IF(F10="Scenario1PBT9",'Minor retrofit'!$AC$21,IF(F10="Scenario2PBT9",'Minor retrofit'!$AD$21,IF(F10="Scenario3PBT9",'Minor retrofit'!$AE$21,"")))&amp;IF(F10="Scenario1PBT10",'Minor retrofit'!$AF$21,IF(F10="Scenario2PBT10",'Minor retrofit'!$AG$21,IF(F10="Scenario3PBT10",'Minor retrofit'!$AH$21,"")))&amp;IF(F10="Scenario1PBT11",'Minor retrofit'!$AI$21,IF(F10="Scenario2PBT11",'Minor retrofit'!$AJ$21,IF(F10="Scenario3PBT11",'Minor retrofit'!$AK$21,"")))&amp;IF(F10="Scenario1PBT12",'Minor retrofit'!$AL$21,IF(F10="Scenario2PBT12",'Minor retrofit'!$AM$21,IF(F10="Scenario3PBT12",'Minor retrofit'!$AN$21,"")))&amp;IF(F10="Scenario1PBT13",'Minor retrofit'!$AO$21,IF(F10="Scenario2PBT13",'Minor retrofit'!$AP$21,IF(F10="Scenario3PBT13",'Minor retrofit'!$AQ$21,"")))&amp;IF(F10="Scenario1PBT14",'Minor retrofit'!$AR$21,IF(F10="Scenario2PBT14",'Minor retrofit'!$AS$21,IF(F10="Scenario3PBT14",'Minor retrofit'!$AT$21,"")))&amp;IF(F10="Scenario1PBT15",'Minor retrofit'!$AU$21,IF(F10="Scenario2PBT15",'Minor retrofit'!$AV$21,IF(F10="Scenario3PBT15",'Minor retrofit'!$AW$21,"")))</f>
        <v/>
      </c>
      <c r="N10" s="118">
        <f t="shared" si="4"/>
        <v>0</v>
      </c>
      <c r="O10" s="206" t="str">
        <f>IF(F10="Scenario1PBT1",'Minor retrofit'!$E$24,IF(F10="Scenario2PBT1",'Minor retrofit'!$F$24,IF(F10="Scenario3PBT1",'Minor retrofit'!$G$24,"")))&amp;IF(F10="Scenario1PBT2",'Minor retrofit'!$H$24,IF(F10="Scenario2PBT2",'Minor retrofit'!$I$24,IF(F10="Scenario3PBT2",'Minor retrofit'!$J$24,"")))&amp;IF(F10="Scenario1PBT3",'Minor retrofit'!$K$24,IF(F10="Scenario2PBT3",'Minor retrofit'!$L$24,IF(F10="Scenario3PBT3",'Minor retrofit'!$M$24,"")))&amp;IF(F10="Scenario1PBT4",'Minor retrofit'!$N$24,IF(F10="Scenario2PBT4",'Minor retrofit'!$O$24,IF(F10="Scenario3PBT4",'Minor retrofit'!$P$24,"")))&amp;IF(F10="Scenario1PBT5",'Minor retrofit'!$Q$24,IF(F10="Scenario2PBT5",'Minor retrofit'!$R$24,IF(F10="Scenario3PBT5",'Minor retrofit'!$S$24,"")))&amp;IF(F10="Scenario1PBT6",'Minor retrofit'!$T$24,IF(F10="Scenario2PBT6",'Minor retrofit'!$U$24,IF(F10="Scenario3PBT6",'Minor retrofit'!$V$24,"")))&amp;IF(F10="Scenario1PBT7",'Minor retrofit'!$W$24,IF(F10="Scenario2PBT7",'Minor retrofit'!$X$24,IF(F10="Scenario3PBT7",'Minor retrofit'!$Y$24,"")))&amp;IF(F10="Scenario1PBT8",'Minor retrofit'!$Z$24,IF(F10="Scenario2PBT8",'Minor retrofit'!$AA$24,IF(F10="Scenario3PBT8",'Minor retrofit'!$AB$24,"")))&amp;IF(F10="Scenario1PBT9",'Minor retrofit'!$AC$24,IF(F10="Scenario2PBT9",'Minor retrofit'!$AD$24,IF(F10="Scenario3PBT9",'Minor retrofit'!$AE$24,"")))&amp;IF(F10="Scenario1PBT10",'Minor retrofit'!$AF$24,IF(F10="Scenario2PBT10",'Minor retrofit'!$AG$24,IF(F10="Scenario3PBT10",'Minor retrofit'!$AH$24,"")))&amp;IF(F10="Scenario1PBT11",'Minor retrofit'!$AI$24,IF(F10="Scenario2PBT11",'Minor retrofit'!$AJ$24,IF(F10="Scenario3PBT11",'Minor retrofit'!$AK$24,"")))&amp;IF(F10="Scenario1PBT12",'Minor retrofit'!$AL$24,IF(F10="Scenario2PBT12",'Minor retrofit'!$AM$24,IF(F10="Scenario3PBT12",'Minor retrofit'!$AN$24,"")))&amp;IF(F10="Scenario1PBT13",'Minor retrofit'!$AO$24,IF(F10="Scenario2PBT13",'Minor retrofit'!$AP$24,IF(F10="Scenario3PBT13",'Minor retrofit'!$AQ$24,"")))&amp;IF(F10="Scenario1PBT14",'Minor retrofit'!$AR$24,IF(F10="Scenario2PBT14",'Minor retrofit'!$AS$24,IF(F10="Scenario3PBT14",'Minor retrofit'!$AT$24,"")))&amp;IF(F10="Scenario1PBT15",'Minor retrofit'!$AU$24,IF(F10="Scenario2PBT15",'Minor retrofit'!$AV$24,IF(F10="Scenario3PBT15",'Minor retrofit'!$AW$24,"")))</f>
        <v/>
      </c>
      <c r="P10" s="117">
        <f t="shared" si="5"/>
        <v>0</v>
      </c>
      <c r="Q10" s="117" t="str">
        <f>IF(F10="Scenario1PBT1",'Minor retrofit'!$E$26,IF(F10="Scenario2PBT1",'Minor retrofit'!$F$26,IF(F10="Scenario3PBT1",'Minor retrofit'!$G$26,"")))&amp;IF(F10="Scenario1PBT2",'Minor retrofit'!$H$26,IF(F10="Scenario2PBT2",'Minor retrofit'!$I$26,IF(F10="Scenario3PBT2",'Minor retrofit'!$J$26,"")))&amp;IF(F10="Scenario1PBT3",'Minor retrofit'!$K$26,IF(F10="Scenario2PBT3",'Minor retrofit'!$L$26,IF(F10="Scenario3PBT3",'Minor retrofit'!$M$26,"")))&amp;IF(F10="Scenario1PBT4",'Minor retrofit'!$N$26,IF(F10="Scenario2PBT4",'Minor retrofit'!$O$26,IF(F10="Scenario3PBT4",'Minor retrofit'!$P$26,"")))&amp;IF(F10="Scenario1PBT5",'Minor retrofit'!$Q$26,IF(F10="Scenario2PBT5",'Minor retrofit'!$R$26,IF(F10="Scenario3PBT5",'Minor retrofit'!$S$26,"")))&amp;IF(F10="Scenario1PBT6",'Minor retrofit'!$T$26,IF(F10="Scenario2PBT6",'Minor retrofit'!$U$26,IF(F10="Scenario3PBT6",'Minor retrofit'!$V$26,"")))&amp;IF(F10="Scenario1PBT7",'Minor retrofit'!$W$26,IF(F10="Scenario2PBT7",'Minor retrofit'!$X$26,IF(F10="Scenario3PBT7",'Minor retrofit'!$Y$26,"")))&amp;IF(F10="Scenario1PBT8",'Minor retrofit'!$Z$26,IF(F10="Scenario2PBT8",'Minor retrofit'!$AA$26,IF(F10="Scenario3PBT8",'Minor retrofit'!$AB$26,"")))&amp;IF(F10="Scenario1PBT9",'Minor retrofit'!$AC$26,IF(F10="Scenario2PBT9",'Minor retrofit'!$AD$26,IF(F10="Scenario3PBT9",'Minor retrofit'!$AE$26,"")))&amp;IF(F10="Scenario1PBT10",'Minor retrofit'!$AF$26,IF(F10="Scenario2PBT10",'Minor retrofit'!$AG$26,IF(F10="Scenario3PBT10",'Minor retrofit'!$AH$26,"")))&amp;IF(F10="Scenario1PBT11",'Minor retrofit'!$AI$26,IF(F10="Scenario2PBT11",'Minor retrofit'!$AJ$26,IF(F10="Scenario3PBT11",'Minor retrofit'!$AK$26,"")))&amp;IF(F10="Scenario1PBT12",'Minor retrofit'!$AL$26,IF(F10="Scenario2PBT12",'Minor retrofit'!$AM$26,IF(F10="Scenario3PBT12",'Minor retrofit'!$AN$26,"")))&amp;IF(F10="Scenario1PBT13",'Minor retrofit'!$AO$26,IF(F10="Scenario2PBT13",'Minor retrofit'!$AP$26,IF(F10="Scenario3PBT13",'Minor retrofit'!$AQ$26,"")))&amp;IF(F10="Scenario1PBT14",'Minor retrofit'!$AR$26,IF(F10="Scenario2PBT14",'Minor retrofit'!$AS$26,IF(F10="Scenario3PBT14",'Minor retrofit'!$AT$26,"")))&amp;IF(F10="Scenario1PBT15",'Minor retrofit'!$AU$26,IF(F10="Scenario2PBT15",'Minor retrofit'!$AV$26,IF(F10="Scenario3PBT15",'Minor retrofit'!$AW$26,"")))</f>
        <v/>
      </c>
      <c r="R10" s="117">
        <f t="shared" si="6"/>
        <v>0</v>
      </c>
      <c r="S10" s="117" t="str">
        <f>IF(F10="Scenario1PBT1",'Minor retrofit'!$E$28,IF(F10="Scenario2PBT1",'Minor retrofit'!$F$28,IF(F10="Scenario3PBT1",'Minor retrofit'!$G$28,"")))&amp;IF(F10="Scenario1PBT2",'Minor retrofit'!$H$28,IF(F10="Scenario2PBT2",'Minor retrofit'!$I$28,IF(F10="Scenario3PBT2",'Minor retrofit'!$J$28,"")))&amp;IF(F10="Scenario1PBT3",'Minor retrofit'!$K$28,IF(F10="Scenario2PBT3",'Minor retrofit'!$L$28,IF(F10="Scenario3PBT3",'Minor retrofit'!$M$28,"")))&amp;IF(F10="Scenario1PBT4",'Minor retrofit'!$N$28,IF(F10="Scenario2PBT4",'Minor retrofit'!$O$28,IF(F10="Scenario3PBT4",'Minor retrofit'!$P$28,"")))&amp;IF(F10="Scenario1PBT5",'Minor retrofit'!$Q$28,IF(F10="Scenario2PBT5",'Minor retrofit'!$R$28,IF(F10="Scenario3PBT5",'Minor retrofit'!$S$28,"")))&amp;IF(F10="Scenario1PBT6",'Minor retrofit'!$T$28,IF(F10="Scenario2PBT6",'Minor retrofit'!$U$28,IF(F10="Scenario3PBT6",'Minor retrofit'!$V$28,"")))&amp;IF(F10="Scenario1PBT7",'Minor retrofit'!$W$28,IF(F10="Scenario2PBT7",'Minor retrofit'!$X$28,IF(F10="Scenario3PBT7",'Minor retrofit'!$Y$28,"")))&amp;IF(F10="Scenario1PBT8",'Minor retrofit'!$Z$28,IF(F10="Scenario2PBT8",'Minor retrofit'!$AA$28,IF(F10="Scenario3PBT8",'Minor retrofit'!$AB$28,"")))&amp;IF(F10="Scenario1PBT9",'Minor retrofit'!$AC$28,IF(F10="Scenario2PBT9",'Minor retrofit'!$AD$28,IF(F10="Scenario3PBT9",'Minor retrofit'!$AE$28,"")))&amp;IF(F10="Scenario1PBT10",'Minor retrofit'!$AF$28,IF(F10="Scenario2PBT10",'Minor retrofit'!$AG$28,IF(F10="Scenario3PBT10",'Minor retrofit'!$AH$28,"")))&amp;IF(F10="Scenario1PBT11",'Minor retrofit'!$AI$28,IF(F10="Scenario2PBT11",'Minor retrofit'!$AJ$28,IF(F10="Scenario3PBT11",'Minor retrofit'!$AK$28,"")))&amp;IF(F10="Scenario1PBT12",'Minor retrofit'!$AL$28,IF(F10="Scenario2PBT12",'Minor retrofit'!$AM$28,IF(F10="Scenario3PBT12",'Minor retrofit'!$AN$28,"")))&amp;IF(F10="Scenario1PBT13",'Minor retrofit'!$AO$28,IF(F10="Scenario2PBT13",'Minor retrofit'!$AP$28,IF(F10="Scenario3PBT13",'Minor retrofit'!$AQ$28,"")))&amp;IF(F10="Scenario1PBT14",'Minor retrofit'!$AR$28,IF(F10="Scenario2PBT14",'Minor retrofit'!$AS$28,IF(F10="Scenario3PBT14",'Minor retrofit'!$AT$28,"")))&amp;IF(F10="Scenario1PBT15",'Minor retrofit'!$AU$28,IF(F10="Scenario2PBT15",'Minor retrofit'!$AV$28,IF(F10="Scenario3PBT15",'Minor retrofit'!$AW$28,"")))</f>
        <v/>
      </c>
      <c r="T10" s="207">
        <f t="shared" si="7"/>
        <v>0</v>
      </c>
      <c r="U10" s="206" t="str">
        <f>IF(F10="Scenario1PBT1",'Minor retrofit'!$E$39,IF(F10="Scenario2PBT1",'Minor retrofit'!$F$39,IF(F10="Scenario3PBT1",'Minor retrofit'!$G$39,"")))&amp;IF(F10="Scenario1PBT2",'Minor retrofit'!$H$39,IF(F10="Scenario2PBT2",'Minor retrofit'!$I$39,IF(F10="Scenario3PBT2",'Minor retrofit'!$J$39,"")))&amp;IF(F10="Scenario1PBT3",'Minor retrofit'!$K$39,IF(F10="Scenario2PBT3",'Minor retrofit'!$L$39,IF(F10="Scenario3PBT3",'Minor retrofit'!$M$39,"")))&amp;IF(F10="Scenario1PBT4",'Minor retrofit'!$N$39,IF(F10="Scenario2PBT4",'Minor retrofit'!$O$39,IF(F10="Scenario3PBT4",'Minor retrofit'!$P$39,"")))&amp;IF(F10="Scenario1PBT5",'Minor retrofit'!$Q$39,IF(F10="Scenario2PBT5",'Minor retrofit'!$R$39,IF(F10="Scenario3PBT5",'Minor retrofit'!$S$39,"")))&amp;IF(F10="Scenario1PBT6",'Minor retrofit'!$T$39,IF(F10="Scenario2PBT6",'Minor retrofit'!$U$39,IF(F10="Scenario3PBT6",'Minor retrofit'!$V$39,"")))&amp;IF(F10="Scenario1PBT7",'Minor retrofit'!$W$39,IF(F10="Scenario2PBT7",'Minor retrofit'!$X$39,IF(F10="Scenario3PBT7",'Minor retrofit'!$Y$39,"")))&amp;IF(F10="Scenario1PBT8",'Minor retrofit'!$Z$39,IF(F10="Scenario2PBT8",'Minor retrofit'!$AA$39,IF(F10="Scenario3PBT8",'Minor retrofit'!$AB$39,"")))&amp;IF(F10="Scenario1PBT9",'Minor retrofit'!$AC$39,IF(F10="Scenario2PBT9",'Minor retrofit'!$AD$39,IF(F10="Scenario3PBT9",'Minor retrofit'!$AE$39,"")))&amp;IF(F10="Scenario1PBT10",'Minor retrofit'!$AF$39,IF(F10="Scenario2PBT10",'Minor retrofit'!$AG$39,IF(F10="Scenario3PBT10",'Minor retrofit'!$AH$39,"")))&amp;IF(F10="Scenario1PBT11",'Minor retrofit'!$AI$39,IF(F10="Scenario2PBT11",'Minor retrofit'!$AJ$39,IF(F10="Scenario3PBT11",'Minor retrofit'!$AK$39,"")))&amp;IF(F10="Scenario1PBT12",'Minor retrofit'!$AL$39,IF(F10="Scenario2PBT12",'Minor retrofit'!$AM$39,IF(F10="Scenario3PBT12",'Minor retrofit'!$AN$39,"")))&amp;IF(F10="Scenario1PBT13",'Minor retrofit'!$AO$39,IF(F10="Scenario2PBT13",'Minor retrofit'!$AP$39,IF(F10="Scenario3PBT13",'Minor retrofit'!$AQ$39,"")))&amp;IF(F10="Scenario1PBT14",'Minor retrofit'!$AR$39,IF(F10="Scenario2PBT14",'Minor retrofit'!$AS$39,IF(F10="Scenario3PBT14",'Minor retrofit'!$AT$39,"")))&amp;IF(F10="Scenario1PBT15",'Minor retrofit'!$AU$39,IF(F10="Scenario2PBT15",'Minor retrofit'!$AV$39,IF(F10="Scenario3PBT15",'Minor retrofit'!$AW$39,"")))</f>
        <v/>
      </c>
      <c r="V10" s="117">
        <f t="shared" si="8"/>
        <v>0</v>
      </c>
      <c r="W10" s="117" t="str">
        <f>IF(F10="Scenario1PBT1",'Minor retrofit'!$E$41,IF(F10="Scenario2PBT1",'Minor retrofit'!$F$41,IF(F10="Scenario3PBT1",'Minor retrofit'!$G$41,"")))&amp;IF(F10="Scenario1PBT2",'Minor retrofit'!$H$41,IF(F10="Scenario2PBT2",'Minor retrofit'!$I$41,IF(F10="Scenario3PBT2",'Minor retrofit'!$J$41,"")))&amp;IF(F10="Scenario1PBT3",'Minor retrofit'!$K$41,IF(F10="Scenario2PBT3",'Minor retrofit'!$L$41,IF(F10="Scenario3PBT3",'Minor retrofit'!$M$41,"")))&amp;IF(F10="Scenario1PBT4",'Minor retrofit'!$N$41,IF(F10="Scenario2PBT4",'Minor retrofit'!$O$41,IF(F10="Scenario3PBT4",'Minor retrofit'!$P$41,"")))&amp;IF(F10="Scenario1PBT5",'Minor retrofit'!$Q$41,IF(F10="Scenario2PBT5",'Minor retrofit'!$R$41,IF(F10="Scenario3PBT5",'Minor retrofit'!$S$41,"")))&amp;IF(F10="Scenario1PBT6",'Minor retrofit'!$T$41,IF(F10="Scenario2PBT6",'Minor retrofit'!$U$41,IF(F10="Scenario3PBT6",'Minor retrofit'!$V$41,"")))&amp;IF(F10="Scenario1PBT7",'Minor retrofit'!$W$41,IF(F10="Scenario2PBT7",'Minor retrofit'!$X$41,IF(F10="Scenario3PBT7",'Minor retrofit'!$Y$41,"")))&amp;IF(F10="Scenario1PBT8",'Minor retrofit'!$Z$41,IF(F10="Scenario2PBT8",'Minor retrofit'!$AA$41,IF(F10="Scenario3PBT8",'Minor retrofit'!$AB$41,"")))&amp;IF(F10="Scenario1PBT9",'Minor retrofit'!$AC$41,IF(F10="Scenario2PBT9",'Minor retrofit'!$AD$41,IF(F10="Scenario3PBT9",'Minor retrofit'!$AE$41,"")))&amp;IF(F10="Scenario1PBT10",'Minor retrofit'!$AF$41,IF(F10="Scenario2PBT10",'Minor retrofit'!$AG$41,IF(F10="Scenario3PBT10",'Minor retrofit'!$AH$41,"")))&amp;IF(F10="Scenario1PBT11",'Minor retrofit'!$AI$41,IF(F10="Scenario2PBT11",'Minor retrofit'!$AJ$41,IF(F10="Scenario3PBT11",'Minor retrofit'!$AK$41,"")))&amp;IF(F10="Scenario1PBT12",'Minor retrofit'!$AL$41,IF(F10="Scenario2PBT12",'Minor retrofit'!$AM$41,IF(F10="Scenario3PBT12",'Minor retrofit'!$AN$41,"")))&amp;IF(F10="Scenario1PBT13",'Minor retrofit'!$AO$41,IF(F10="Scenario2PBT13",'Minor retrofit'!$AP$41,IF(F10="Scenario3PBT13",'Minor retrofit'!$AQ$41,"")))&amp;IF(F10="Scenario1PBT14",'Minor retrofit'!$AR$41,IF(F10="Scenario2PBT14",'Minor retrofit'!$AS$41,IF(F10="Scenario3PBT14",'Minor retrofit'!$AT$41,"")))&amp;IF(F10="Scenario1PBT15",'Minor retrofit'!$AU$41,IF(F10="Scenario2PBT15",'Minor retrofit'!$AV$41,IF(F10="Scenario3PBT15",'Minor retrofit'!$AW$41,"")))</f>
        <v/>
      </c>
      <c r="X10" s="117">
        <f t="shared" si="9"/>
        <v>0</v>
      </c>
      <c r="Y10" s="117" t="str">
        <f>IF(F10="Scenario1PBT1",'Minor retrofit'!$E$43,IF(F10="Scenario2PBT1",'Minor retrofit'!$F$43,IF(F10="Scenario3PBT1",'Minor retrofit'!$G$43,"")))&amp;IF(F10="Scenario1PBT2",'Minor retrofit'!$H$43,IF(F10="Scenario2PBT2",'Minor retrofit'!$I$43,IF(F10="Scenario3PBT2",'Minor retrofit'!$J$43,"")))&amp;IF(F10="Scenario1PBT3",'Minor retrofit'!$K$43,IF(F10="Scenario2PBT3",'Minor retrofit'!$L$43,IF(F10="Scenario3PBT3",'Minor retrofit'!$M$43,"")))&amp;IF(F10="Scenario1PBT4",'Minor retrofit'!$N$43,IF(F10="Scenario2PBT4",'Minor retrofit'!$O$43,IF(F10="Scenario3PBT4",'Minor retrofit'!$P$43,"")))&amp;IF(F10="Scenario1PBT5",'Minor retrofit'!$Q$43,IF(F10="Scenario2PBT5",'Minor retrofit'!$R$43,IF(F10="Scenario3PBT5",'Minor retrofit'!$S$43,"")))&amp;IF(F10="Scenario1PBT6",'Minor retrofit'!$T$43,IF(F10="Scenario2PBT6",'Minor retrofit'!$U$43,IF(F10="Scenario3PBT6",'Minor retrofit'!$V$43,"")))&amp;IF(F10="Scenario1PBT7",'Minor retrofit'!$W$43,IF(F10="Scenario2PBT7",'Minor retrofit'!$X$43,IF(F10="Scenario3PBT7",'Minor retrofit'!$Y$43,"")))&amp;IF(F10="Scenario1PBT8",'Minor retrofit'!$Z$43,IF(F10="Scenario2PBT8",'Minor retrofit'!$AA$43,IF(F10="Scenario3PBT8",'Minor retrofit'!$AB$43,"")))&amp;IF(F10="Scenario1PBT9",'Minor retrofit'!$AC$43,IF(F10="Scenario2PBT9",'Minor retrofit'!$AD$43,IF(F10="Scenario3PBT9",'Minor retrofit'!$AE$43,"")))&amp;IF(F10="Scenario1PBT10",'Minor retrofit'!$AF$43,IF(F10="Scenario2PBT10",'Minor retrofit'!$AG$43,IF(F10="Scenario3PBT10",'Minor retrofit'!$AH$43,"")))&amp;IF(F10="Scenario1PBT11",'Minor retrofit'!$AI$43,IF(F10="Scenario2PBT11",'Minor retrofit'!$AJ$43,IF(F10="Scenario3PBT11",'Minor retrofit'!$AK$43,"")))&amp;IF(F10="Scenario1PBT12",'Minor retrofit'!$AL$43,IF(F10="Scenario2PBT12",'Minor retrofit'!$AM$43,IF(F10="Scenario3PBT12",'Minor retrofit'!$AN$43,"")))&amp;IF(F10="Scenario1PBT13",'Minor retrofit'!$AO$43,IF(F10="Scenario2PBT13",'Minor retrofit'!$AP$43,IF(F10="Scenario3PBT13",'Minor retrofit'!$AQ$43,"")))&amp;IF(F10="Scenario1PBT14",'Minor retrofit'!$AR$43,IF(F10="Scenario2PBT14",'Minor retrofit'!$AS$43,IF(F10="Scenario3PBT14",'Minor retrofit'!$AT$43,"")))&amp;IF(F10="Scenario1PBT15",'Minor retrofit'!$AU$43,IF(F10="Scenario2PBT15",'Minor retrofit'!$AV$43,IF(F10="Scenario3PBT15",'Minor retrofit'!$AW$43,"")))</f>
        <v/>
      </c>
      <c r="Z10" s="117">
        <f t="shared" si="10"/>
        <v>0</v>
      </c>
      <c r="AA10" s="178" t="str">
        <f>IF(F10="Scenario1PBT1",'Minor retrofit'!$E$102,IF(F10="Scenario2PBT1",'Minor retrofit'!$F$102,IF(F10="Scenario3PBT1",'Minor retrofit'!$G$102,"")))&amp;IF(F10="Scenario1PBT2",'Minor retrofit'!$H$102,IF(F10="Scenario2PBT2",'Minor retrofit'!$I$102,IF(F10="Scenario3PBT2",'Minor retrofit'!$J$102,"")))&amp;IF(F10="Scenario1PBT3",'Minor retrofit'!$K$102,IF(F10="Scenario2PBT3",'Minor retrofit'!$L$102,IF(F10="Scenario3PBT3",'Minor retrofit'!$M$102,"")))&amp;IF(F10="Scenario1PBT4",'Minor retrofit'!$N$102,IF(F10="Scenario2PBT4",'Minor retrofit'!$O$102,IF(F10="Scenario3PBT4",'Minor retrofit'!$P$102,"")))&amp;IF(F10="Scenario1PBT5",'Minor retrofit'!$Q$102,IF(F10="Scenario2PBT5",'Minor retrofit'!$R$102,IF(F10="Scenario3PBT5",'Minor retrofit'!$S$102,"")))&amp;IF(F10="Scenario1PBT6",'Minor retrofit'!$T$102,IF(F10="Scenario2PBT6",'Minor retrofit'!$U$102,IF(F10="Scenario3PBT6",'Minor retrofit'!$V$102,"")))&amp;IF(F10="Scenario1PBT7",'Minor retrofit'!$W$102,IF(F10="Scenario2PBT7",'Minor retrofit'!$X$102,IF(F10="Scenario3PBT7",'Minor retrofit'!$Y$102,"")))&amp;IF(F10="Scenario1PBT8",'Minor retrofit'!$Z$102,IF(F10="Scenario2PBT8",'Minor retrofit'!$AA$102,IF(F10="Scenario3PBT8",'Minor retrofit'!$AB$102,"")))&amp;IF(F10="Scenario1PBT9",'Minor retrofit'!$AC$102,IF(F10="Scenario2PBT9",'Minor retrofit'!$AD$102,IF(F10="Scenario3PBT9",'Minor retrofit'!$AE$102,"")))&amp;IF(F10="Scenario1PBT10",'Minor retrofit'!$AF$102,IF(F10="Scenario2PBT10",'Minor retrofit'!$AG$102,IF(F10="Scenario3PBT10",'Minor retrofit'!$AH$102,"")))&amp;IF(F10="Scenario1PBT11",'Minor retrofit'!$AI$102,IF(F10="Scenario2PBT11",'Minor retrofit'!$AJ$102,IF(F10="Scenario3PBT11",'Minor retrofit'!$AK$102,"")))&amp;IF(F10="Scenario1PBT12",'Minor retrofit'!$AL$102,IF(F10="Scenario2PBT12",'Minor retrofit'!$AM$102,IF(F10="Scenario3PBT12",'Minor retrofit'!$AN$102,"")))&amp;IF(F10="Scenario1PBT13",'Minor retrofit'!$AO$102,IF(F10="Scenario2PBT13",'Minor retrofit'!$AP$102,IF(F10="Scenario3PBT13",'Minor retrofit'!$AQ$102,"")))&amp;IF(F10="Scenario1PBT14",'Minor retrofit'!$AR$102,IF(F10="Scenario2PBT14",'Minor retrofit'!$AS$102,IF(F10="Scenario3PBT14",'Minor retrofit'!$AT$102,"")))&amp;IF(F10="Scenario1PBT15",'Minor retrofit'!$AU$102,IF(F10="Scenario2PBT15",'Minor retrofit'!$AV$102,IF(F10="Scenario3PBT15",'Minor retrofit'!$AW$102,"")))</f>
        <v/>
      </c>
      <c r="AB10" s="179">
        <f t="shared" si="11"/>
        <v>0</v>
      </c>
      <c r="AC10" s="208">
        <f>IFERROR('Projection_Base-case'!G10-G10,0)</f>
        <v>0</v>
      </c>
      <c r="AD10" s="178">
        <f t="shared" si="12"/>
        <v>0</v>
      </c>
      <c r="AE10" s="117">
        <f>IFERROR(100*AC10/'Projection_Base-case'!G10,0)</f>
        <v>0</v>
      </c>
      <c r="AF10" s="117">
        <f>IFERROR('Projection_Base-case'!I10-I10,0)</f>
        <v>0</v>
      </c>
      <c r="AG10" s="178">
        <f t="shared" si="13"/>
        <v>0</v>
      </c>
      <c r="AH10" s="117">
        <f>IFERROR(100*AF10/'Projection_Base-case'!I10,0)</f>
        <v>0</v>
      </c>
      <c r="AI10" s="117">
        <f>IFERROR('Projection_Base-case'!K10-K10,0)</f>
        <v>0</v>
      </c>
      <c r="AJ10" s="178">
        <f t="shared" si="14"/>
        <v>0</v>
      </c>
      <c r="AK10" s="117">
        <f>IFERROR(100*AI10/'Projection_Base-case'!K10,0)</f>
        <v>0</v>
      </c>
      <c r="AL10" s="117">
        <f>IFERROR(M10-'Projection_Base-case'!M10,0)</f>
        <v>0</v>
      </c>
      <c r="AM10" s="178">
        <f t="shared" si="15"/>
        <v>0</v>
      </c>
      <c r="AN10" s="179">
        <f>IFERROR(IF('Projection_Base-case'!N10&gt;0,100*AM10/'Projection_Base-case'!N10,100*AM10/N10),0)</f>
        <v>0</v>
      </c>
      <c r="AO10" s="206">
        <f>IFERROR('Projection_Base-case'!O10-O10,0)</f>
        <v>0</v>
      </c>
      <c r="AP10" s="178">
        <f t="shared" si="16"/>
        <v>0</v>
      </c>
      <c r="AQ10" s="117">
        <f>IFERROR(100*AO10/'Projection_Base-case'!O10,0)</f>
        <v>0</v>
      </c>
      <c r="AR10" s="117">
        <f>IFERROR('Projection_Base-case'!Q10-Q10,0)</f>
        <v>0</v>
      </c>
      <c r="AS10" s="178">
        <f t="shared" si="17"/>
        <v>0</v>
      </c>
      <c r="AT10" s="117">
        <f>IFERROR(100*AR10/'Projection_Base-case'!Q10,0)</f>
        <v>0</v>
      </c>
      <c r="AU10" s="117">
        <f>IFERROR('Projection_Base-case'!S10-S10,0)</f>
        <v>0</v>
      </c>
      <c r="AV10" s="178">
        <f t="shared" si="18"/>
        <v>0</v>
      </c>
      <c r="AW10" s="118">
        <f>IFERROR(100*AU10/'Projection_Base-case'!S10,0)</f>
        <v>0</v>
      </c>
      <c r="AX10" s="206">
        <f>IFERROR('Projection_Base-case'!U10-U10,0)</f>
        <v>0</v>
      </c>
      <c r="AY10" s="178">
        <f t="shared" si="19"/>
        <v>0</v>
      </c>
      <c r="AZ10" s="117">
        <f>IFERROR(100*AX10/'Projection_Base-case'!U10,0)</f>
        <v>0</v>
      </c>
      <c r="BA10" s="117">
        <f>IFERROR('Projection_Base-case'!W10-W10,0)</f>
        <v>0</v>
      </c>
      <c r="BB10" s="178">
        <f t="shared" si="20"/>
        <v>0</v>
      </c>
      <c r="BC10" s="117">
        <f>IFERROR(100*BA10/'Projection_Base-case'!W10,0)</f>
        <v>0</v>
      </c>
      <c r="BD10" s="117">
        <f>IFERROR('Projection_Base-case'!Y10-Y10,0)</f>
        <v>0</v>
      </c>
      <c r="BE10" s="178">
        <f t="shared" si="21"/>
        <v>0</v>
      </c>
      <c r="BF10" s="117">
        <f>IFERROR(100*BD10/'Projection_Base-case'!Y10,0)</f>
        <v>0</v>
      </c>
      <c r="BG10" s="178">
        <f t="shared" si="22"/>
        <v>0</v>
      </c>
      <c r="BH10" s="179">
        <f t="shared" si="23"/>
        <v>0</v>
      </c>
    </row>
    <row r="11" spans="1:60">
      <c r="A11" s="205">
        <v>6</v>
      </c>
      <c r="B11" s="178">
        <f>IF('Projection_Base-case'!B11&lt;&gt;"",'Projection_Base-case'!B11,0)</f>
        <v>0</v>
      </c>
      <c r="C11" s="178">
        <f>IF('Projection_Base-case'!C11&lt;&gt;"",'Projection_Base-case'!C11,0)</f>
        <v>0</v>
      </c>
      <c r="D11" s="178">
        <f>IF('Projection_Base-case'!D11&lt;&gt;"",'Projection_Base-case'!D11,0)</f>
        <v>0</v>
      </c>
      <c r="E11" s="176" t="str">
        <f>IF(AND('Résultats Minor'!$AC$3="OUI",'Résultats Minor'!E10&lt;&gt;""),'Résultats Minor'!E10,IF(OR(D11="PBT2",D11="PBT3",D11="PBT5",D11="PBT8",D11="PBT9"),"Scenario1",IF(OR(D11="PBT6",D11="PBT7",D11="PBT10"),"Scenario2",IF(OR(D11="PBT1",D11="PBT4"),"Scenario3",""))))</f>
        <v/>
      </c>
      <c r="F11" s="202" t="str">
        <f t="shared" si="0"/>
        <v>0</v>
      </c>
      <c r="G11" s="206" t="str">
        <f>IF(F11="Scenario1PBT1",'Minor retrofit'!$E$7,IF(F11="Scenario2PBT1",'Minor retrofit'!$F$7,IF(F11="Scenario3PBT1",'Minor retrofit'!$G$7,"")))&amp;IF(F11="Scenario1PBT2",'Minor retrofit'!$H$7,IF(F11="Scenario2PBT2",'Minor retrofit'!$I$7,IF(F11="Scenario3PBT2",'Minor retrofit'!$J$7,"")))&amp;IF(F11="Scenario1PBT3",'Minor retrofit'!$K$7,IF(F11="Scenario2PBT3",'Minor retrofit'!$L$7,IF(F11="Scenario3PBT3",'Minor retrofit'!$M$7,"")))&amp;IF(F11="Scenario1PBT4",'Minor retrofit'!$N$7,IF(F11="Scenario2PBT4",'Minor retrofit'!$O$7,IF(F11="Scenario3PBT4",'Minor retrofit'!$P$7,"")))&amp;IF(F11="Scenario1PBT5",'Minor retrofit'!$Q$7,IF(F11="Scenario2PBT5",'Minor retrofit'!$R$7,IF(F11="Scenario3PBT5",'Minor retrofit'!$S$7,"")))&amp;IF(F11="Scenario1PBT6",'Minor retrofit'!$T$7,IF(F11="Scenario2PBT6",'Minor retrofit'!$U$7,IF(F11="Scenario3PBT6",'Minor retrofit'!$V$7,"")))&amp;IF(F11="Scenario1PBT7",'Minor retrofit'!$W$7,IF(F11="Scenario2PBT7",'Minor retrofit'!$X$7,IF(F11="Scenario3PBT7",'Minor retrofit'!$Y$7,"")))&amp;IF(F11="Scenario1PBT8",'Minor retrofit'!$Z$7,IF(F11="Scenario2PBT8",'Minor retrofit'!$AA$7,IF(F11="Scenario3PBT8",'Minor retrofit'!$AB$7,"")))&amp;IF(F11="Scenario1PBT9",'Minor retrofit'!$AC$7,IF(F11="Scenario2PBT9",'Minor retrofit'!$AD$7,IF(F11="Scenario3PBT9",'Minor retrofit'!$AE$7,"")))&amp;IF(F11="Scenario1PBT10",'Minor retrofit'!$AF$7,IF(F11="Scenario2PBT10",'Minor retrofit'!$AG$7,IF(F11="Scenario3PBT10",'Minor retrofit'!$AH$7,"")))&amp;IF(F11="Scenario1PBT11",'Minor retrofit'!$AI$7,IF(F11="Scenario2PBT11",'Minor retrofit'!$AJ$7,IF(F11="Scenario3PBT11",'Minor retrofit'!$AK$7,"")))&amp;IF(F11="Scenario1PBT12",'Minor retrofit'!$AL$7,IF(F11="Scenario2PBT12",'Minor retrofit'!$AM$7,IF(F11="Scenario3PBT12",'Minor retrofit'!$AN$7,"")))&amp;IF(F11="Scenario1PBT13",'Minor retrofit'!$AO$7,IF(F11="Scenario2PBT13",'Minor retrofit'!$AP$7,IF(F11="Scenario3PBT13",'Minor retrofit'!$AQ$7,"")))&amp;IF(F11="Scenario1PBT14",'Minor retrofit'!$AR$7,IF(F11="Scenario2PBT14",'Minor retrofit'!$AS$7,IF(F11="Scenario3PBT14",'Minor retrofit'!$AT$7,"")))&amp;IF(F11="Scenario1PBT15",'Minor retrofit'!$AU$7,IF(F11="Scenario2PBT15",'Minor retrofit'!$AV$7,IF(F11="Scenario3PBT15",'Minor retrofit'!$AW$7,"")))</f>
        <v/>
      </c>
      <c r="H11" s="117">
        <f t="shared" si="1"/>
        <v>0</v>
      </c>
      <c r="I11" s="117" t="str">
        <f>IF(F11="Scenario1PBT1",'Minor retrofit'!$E$17,IF(F11="Scenario2PBT1",'Minor retrofit'!$F$17,IF(F11="Scenario3PBT1",'Minor retrofit'!$G$17,"")))&amp;IF(F11="Scenario1PBT2",'Minor retrofit'!$H$17,IF(F11="Scenario2PBT2",'Minor retrofit'!$I$17,IF(F11="Scenario3PBT2",'Minor retrofit'!$J$17,"")))&amp;IF(F11="Scenario1PBT3",'Minor retrofit'!$K$17,IF(F11="Scenario2PBT3",'Minor retrofit'!$L$17,IF(F11="Scenario3PBT3",'Minor retrofit'!$M$17,"")))&amp;IF(F11="Scenario1PBT4",'Minor retrofit'!$N$17,IF(F11="Scenario2PBT4",'Minor retrofit'!$O$17,IF(F11="Scenario3PBT4",'Minor retrofit'!$P$17,"")))&amp;IF(F11="Scenario1PBT5",'Minor retrofit'!$Q$17,IF(F11="Scenario2PBT5",'Minor retrofit'!$R$17,IF(F11="Scenario3PBT5",'Minor retrofit'!$S$17,"")))&amp;IF(F11="Scenario1PBT6",'Minor retrofit'!$T$17,IF(F11="Scenario2PBT6",'Minor retrofit'!$U$17,IF(F11="Scenario3PBT6",'Minor retrofit'!$V$17,"")))&amp;IF(F11="Scenario1PBT7",'Minor retrofit'!$W$17,IF(F11="Scenario2PBT7",'Minor retrofit'!$X$17,IF(F11="Scenario3PBT7",'Minor retrofit'!$Y$17,"")))&amp;IF(F11="Scenario1PBT8",'Minor retrofit'!$Z$17,IF(F11="Scenario2PBT8",'Minor retrofit'!$AA$17,IF(F11="Scenario3PBT8",'Minor retrofit'!$AB$17,"")))&amp;IF(F11="Scenario1PBT9",'Minor retrofit'!$AC$17,IF(F11="Scenario2PBT9",'Minor retrofit'!$AD$17,IF(F11="Scenario3PBT9",'Minor retrofit'!$AE$17,"")))&amp;IF(F11="Scenario1PBT10",'Minor retrofit'!$AF$17,IF(F11="Scenario2PBT10",'Minor retrofit'!$AG$17,IF(F11="Scenario3PBT10",'Minor retrofit'!$AH$17,"")))&amp;IF(F11="Scenario1PBT11",'Minor retrofit'!$AI$17,IF(F11="Scenario2PBT11",'Minor retrofit'!$AJ$17,IF(F11="Scenario3PBT11",'Minor retrofit'!$AK$17,"")))&amp;IF(F11="Scenario1PBT12",'Minor retrofit'!$AL$17,IF(F11="Scenario2PBT12",'Minor retrofit'!$AM$17,IF(F11="Scenario3PBT12",'Minor retrofit'!$AN$17,"")))&amp;IF(F11="Scenario1PBT13",'Minor retrofit'!$AO$17,IF(F11="Scenario2PBT13",'Minor retrofit'!$AP$17,IF(F11="Scenario3PBT13",'Minor retrofit'!$AQ$17,"")))&amp;IF(F11="Scenario1PBT14",'Minor retrofit'!$AR$17,IF(F11="Scenario2PBT14",'Minor retrofit'!$AS$17,IF(F11="Scenario3PBT14",'Minor retrofit'!$AT$17,"")))&amp;IF(F11="Scenario1PBT15",'Minor retrofit'!$AU$17,IF(F11="Scenario2PBT15",'Minor retrofit'!$AV$17,IF(F11="Scenario3PBT15",'Minor retrofit'!$AW$17,"")))</f>
        <v/>
      </c>
      <c r="J11" s="117">
        <f t="shared" si="2"/>
        <v>0</v>
      </c>
      <c r="K11" s="117" t="str">
        <f>IF(F11="Scenario1PBT1",'Minor retrofit'!$E$19,IF(F11="Scenario2PBT1",'Minor retrofit'!$F$19,IF(F11="Scenario3PBT1",'Minor retrofit'!$G$19,"")))&amp;IF(F11="Scenario1PBT2",'Minor retrofit'!$H$19,IF(F11="Scenario2PBT2",'Minor retrofit'!$I$19,IF(F11="Scenario3PBT2",'Minor retrofit'!$J$19,"")))&amp;IF(F11="Scenario1PBT3",'Minor retrofit'!$K$19,IF(F11="Scenario2PBT3",'Minor retrofit'!$L$19,IF(F11="Scenario3PBT3",'Minor retrofit'!$M$19,"")))&amp;IF(F11="Scenario1PBT4",'Minor retrofit'!$N$19,IF(F11="Scenario2PBT4",'Minor retrofit'!$O$19,IF(F11="Scenario3PBT4",'Minor retrofit'!$P$19,"")))&amp;IF(F11="Scenario1PBT5",'Minor retrofit'!$Q$19,IF(F11="Scenario2PBT5",'Minor retrofit'!$R$19,IF(F11="Scenario3PBT5",'Minor retrofit'!$S$19,"")))&amp;IF(F11="Scenario1PBT6",'Minor retrofit'!$T$19,IF(F11="Scenario2PBT6",'Minor retrofit'!$U$19,IF(F11="Scenario3PBT6",'Minor retrofit'!$V$19,"")))&amp;IF(F11="Scenario1PBT7",'Minor retrofit'!$W$19,IF(F11="Scenario2PBT7",'Minor retrofit'!$X$19,IF(F11="Scenario3PBT7",'Minor retrofit'!$Y$19,"")))&amp;IF(F11="Scenario1PBT8",'Minor retrofit'!$Z$19,IF(F11="Scenario2PBT8",'Minor retrofit'!$AA$19,IF(F11="Scenario3PBT8",'Minor retrofit'!$AB$19,"")))&amp;IF(F11="Scenario1PBT9",'Minor retrofit'!$AC$19,IF(F11="Scenario2PBT9",'Minor retrofit'!$AD$19,IF(F11="Scenario3PBT9",'Minor retrofit'!$AE$19,"")))&amp;IF(F11="Scenario1PBT10",'Minor retrofit'!$AF$19,IF(F11="Scenario2PBT10",'Minor retrofit'!$AG$19,IF(F11="Scenario3PBT10",'Minor retrofit'!$AH$19,"")))&amp;IF(F11="Scenario1PBT11",'Minor retrofit'!$AI$19,IF(F11="Scenario2PBT11",'Minor retrofit'!$AJ$19,IF(F11="Scenario3PBT11",'Minor retrofit'!$AK$19,"")))&amp;IF(F11="Scenario1PBT12",'Minor retrofit'!$AL$19,IF(F11="Scenario2PBT12",'Minor retrofit'!$AM$19,IF(F11="Scenario3PBT12",'Minor retrofit'!$AN$19,"")))&amp;IF(F11="Scenario1PBT13",'Minor retrofit'!$AO$19,IF(F11="Scenario2PBT13",'Minor retrofit'!$AP$19,IF(F11="Scenario3PBT13",'Minor retrofit'!$AQ$19,"")))&amp;IF(F11="Scenario1PBT14",'Minor retrofit'!$AR$19,IF(F11="Scenario2PBT14",'Minor retrofit'!$AS$19,IF(F11="Scenario3PBT14",'Minor retrofit'!$AT$19,"")))&amp;IF(F11="Scenario1PBT15",'Minor retrofit'!$AU$19,IF(F11="Scenario2PBT15",'Minor retrofit'!$AV$19,IF(F11="Scenario3PBT15",'Minor retrofit'!$AW$19,"")))</f>
        <v/>
      </c>
      <c r="L11" s="117">
        <f t="shared" si="3"/>
        <v>0</v>
      </c>
      <c r="M11" s="117" t="str">
        <f>IF(F11="Scenario1PBT1",'Minor retrofit'!$E$21,IF(F11="Scenario2PBT1",'Minor retrofit'!$F$21,IF(F11="Scenario3PBT1",'Minor retrofit'!$G$21,"")))&amp;IF(F11="Scenario1PBT2",'Minor retrofit'!$H$21,IF(F11="Scenario2PBT2",'Minor retrofit'!$I$21,IF(F11="Scenario3PBT2",'Minor retrofit'!$J$21,"")))&amp;IF(F11="Scenario1PBT3",'Minor retrofit'!$K$21,IF(F11="Scenario2PBT3",'Minor retrofit'!$L$21,IF(F11="Scenario3PBT3",'Minor retrofit'!$M$21,"")))&amp;IF(F11="Scenario1PBT4",'Minor retrofit'!$N$21,IF(F11="Scenario2PBT4",'Minor retrofit'!$O$21,IF(F11="Scenario3PBT4",'Minor retrofit'!$P$21,"")))&amp;IF(F11="Scenario1PBT5",'Minor retrofit'!$Q$21,IF(F11="Scenario2PBT5",'Minor retrofit'!$R$21,IF(F11="Scenario3PBT5",'Minor retrofit'!$S$21,"")))&amp;IF(F11="Scenario1PBT6",'Minor retrofit'!$T$21,IF(F11="Scenario2PBT6",'Minor retrofit'!$U$21,IF(F11="Scenario3PBT6",'Minor retrofit'!$V$21,"")))&amp;IF(F11="Scenario1PBT7",'Minor retrofit'!$W$21,IF(F11="Scenario2PBT7",'Minor retrofit'!$X$21,IF(F11="Scenario3PBT7",'Minor retrofit'!$Y$21,"")))&amp;IF(F11="Scenario1PBT8",'Minor retrofit'!$Z$21,IF(F11="Scenario2PBT8",'Minor retrofit'!$AA$21,IF(F11="Scenario3PBT8",'Minor retrofit'!$AB$21,"")))&amp;IF(F11="Scenario1PBT9",'Minor retrofit'!$AC$21,IF(F11="Scenario2PBT9",'Minor retrofit'!$AD$21,IF(F11="Scenario3PBT9",'Minor retrofit'!$AE$21,"")))&amp;IF(F11="Scenario1PBT10",'Minor retrofit'!$AF$21,IF(F11="Scenario2PBT10",'Minor retrofit'!$AG$21,IF(F11="Scenario3PBT10",'Minor retrofit'!$AH$21,"")))&amp;IF(F11="Scenario1PBT11",'Minor retrofit'!$AI$21,IF(F11="Scenario2PBT11",'Minor retrofit'!$AJ$21,IF(F11="Scenario3PBT11",'Minor retrofit'!$AK$21,"")))&amp;IF(F11="Scenario1PBT12",'Minor retrofit'!$AL$21,IF(F11="Scenario2PBT12",'Minor retrofit'!$AM$21,IF(F11="Scenario3PBT12",'Minor retrofit'!$AN$21,"")))&amp;IF(F11="Scenario1PBT13",'Minor retrofit'!$AO$21,IF(F11="Scenario2PBT13",'Minor retrofit'!$AP$21,IF(F11="Scenario3PBT13",'Minor retrofit'!$AQ$21,"")))&amp;IF(F11="Scenario1PBT14",'Minor retrofit'!$AR$21,IF(F11="Scenario2PBT14",'Minor retrofit'!$AS$21,IF(F11="Scenario3PBT14",'Minor retrofit'!$AT$21,"")))&amp;IF(F11="Scenario1PBT15",'Minor retrofit'!$AU$21,IF(F11="Scenario2PBT15",'Minor retrofit'!$AV$21,IF(F11="Scenario3PBT15",'Minor retrofit'!$AW$21,"")))</f>
        <v/>
      </c>
      <c r="N11" s="118">
        <f t="shared" si="4"/>
        <v>0</v>
      </c>
      <c r="O11" s="206" t="str">
        <f>IF(F11="Scenario1PBT1",'Minor retrofit'!$E$24,IF(F11="Scenario2PBT1",'Minor retrofit'!$F$24,IF(F11="Scenario3PBT1",'Minor retrofit'!$G$24,"")))&amp;IF(F11="Scenario1PBT2",'Minor retrofit'!$H$24,IF(F11="Scenario2PBT2",'Minor retrofit'!$I$24,IF(F11="Scenario3PBT2",'Minor retrofit'!$J$24,"")))&amp;IF(F11="Scenario1PBT3",'Minor retrofit'!$K$24,IF(F11="Scenario2PBT3",'Minor retrofit'!$L$24,IF(F11="Scenario3PBT3",'Minor retrofit'!$M$24,"")))&amp;IF(F11="Scenario1PBT4",'Minor retrofit'!$N$24,IF(F11="Scenario2PBT4",'Minor retrofit'!$O$24,IF(F11="Scenario3PBT4",'Minor retrofit'!$P$24,"")))&amp;IF(F11="Scenario1PBT5",'Minor retrofit'!$Q$24,IF(F11="Scenario2PBT5",'Minor retrofit'!$R$24,IF(F11="Scenario3PBT5",'Minor retrofit'!$S$24,"")))&amp;IF(F11="Scenario1PBT6",'Minor retrofit'!$T$24,IF(F11="Scenario2PBT6",'Minor retrofit'!$U$24,IF(F11="Scenario3PBT6",'Minor retrofit'!$V$24,"")))&amp;IF(F11="Scenario1PBT7",'Minor retrofit'!$W$24,IF(F11="Scenario2PBT7",'Minor retrofit'!$X$24,IF(F11="Scenario3PBT7",'Minor retrofit'!$Y$24,"")))&amp;IF(F11="Scenario1PBT8",'Minor retrofit'!$Z$24,IF(F11="Scenario2PBT8",'Minor retrofit'!$AA$24,IF(F11="Scenario3PBT8",'Minor retrofit'!$AB$24,"")))&amp;IF(F11="Scenario1PBT9",'Minor retrofit'!$AC$24,IF(F11="Scenario2PBT9",'Minor retrofit'!$AD$24,IF(F11="Scenario3PBT9",'Minor retrofit'!$AE$24,"")))&amp;IF(F11="Scenario1PBT10",'Minor retrofit'!$AF$24,IF(F11="Scenario2PBT10",'Minor retrofit'!$AG$24,IF(F11="Scenario3PBT10",'Minor retrofit'!$AH$24,"")))&amp;IF(F11="Scenario1PBT11",'Minor retrofit'!$AI$24,IF(F11="Scenario2PBT11",'Minor retrofit'!$AJ$24,IF(F11="Scenario3PBT11",'Minor retrofit'!$AK$24,"")))&amp;IF(F11="Scenario1PBT12",'Minor retrofit'!$AL$24,IF(F11="Scenario2PBT12",'Minor retrofit'!$AM$24,IF(F11="Scenario3PBT12",'Minor retrofit'!$AN$24,"")))&amp;IF(F11="Scenario1PBT13",'Minor retrofit'!$AO$24,IF(F11="Scenario2PBT13",'Minor retrofit'!$AP$24,IF(F11="Scenario3PBT13",'Minor retrofit'!$AQ$24,"")))&amp;IF(F11="Scenario1PBT14",'Minor retrofit'!$AR$24,IF(F11="Scenario2PBT14",'Minor retrofit'!$AS$24,IF(F11="Scenario3PBT14",'Minor retrofit'!$AT$24,"")))&amp;IF(F11="Scenario1PBT15",'Minor retrofit'!$AU$24,IF(F11="Scenario2PBT15",'Minor retrofit'!$AV$24,IF(F11="Scenario3PBT15",'Minor retrofit'!$AW$24,"")))</f>
        <v/>
      </c>
      <c r="P11" s="117">
        <f t="shared" si="5"/>
        <v>0</v>
      </c>
      <c r="Q11" s="117" t="str">
        <f>IF(F11="Scenario1PBT1",'Minor retrofit'!$E$26,IF(F11="Scenario2PBT1",'Minor retrofit'!$F$26,IF(F11="Scenario3PBT1",'Minor retrofit'!$G$26,"")))&amp;IF(F11="Scenario1PBT2",'Minor retrofit'!$H$26,IF(F11="Scenario2PBT2",'Minor retrofit'!$I$26,IF(F11="Scenario3PBT2",'Minor retrofit'!$J$26,"")))&amp;IF(F11="Scenario1PBT3",'Minor retrofit'!$K$26,IF(F11="Scenario2PBT3",'Minor retrofit'!$L$26,IF(F11="Scenario3PBT3",'Minor retrofit'!$M$26,"")))&amp;IF(F11="Scenario1PBT4",'Minor retrofit'!$N$26,IF(F11="Scenario2PBT4",'Minor retrofit'!$O$26,IF(F11="Scenario3PBT4",'Minor retrofit'!$P$26,"")))&amp;IF(F11="Scenario1PBT5",'Minor retrofit'!$Q$26,IF(F11="Scenario2PBT5",'Minor retrofit'!$R$26,IF(F11="Scenario3PBT5",'Minor retrofit'!$S$26,"")))&amp;IF(F11="Scenario1PBT6",'Minor retrofit'!$T$26,IF(F11="Scenario2PBT6",'Minor retrofit'!$U$26,IF(F11="Scenario3PBT6",'Minor retrofit'!$V$26,"")))&amp;IF(F11="Scenario1PBT7",'Minor retrofit'!$W$26,IF(F11="Scenario2PBT7",'Minor retrofit'!$X$26,IF(F11="Scenario3PBT7",'Minor retrofit'!$Y$26,"")))&amp;IF(F11="Scenario1PBT8",'Minor retrofit'!$Z$26,IF(F11="Scenario2PBT8",'Minor retrofit'!$AA$26,IF(F11="Scenario3PBT8",'Minor retrofit'!$AB$26,"")))&amp;IF(F11="Scenario1PBT9",'Minor retrofit'!$AC$26,IF(F11="Scenario2PBT9",'Minor retrofit'!$AD$26,IF(F11="Scenario3PBT9",'Minor retrofit'!$AE$26,"")))&amp;IF(F11="Scenario1PBT10",'Minor retrofit'!$AF$26,IF(F11="Scenario2PBT10",'Minor retrofit'!$AG$26,IF(F11="Scenario3PBT10",'Minor retrofit'!$AH$26,"")))&amp;IF(F11="Scenario1PBT11",'Minor retrofit'!$AI$26,IF(F11="Scenario2PBT11",'Minor retrofit'!$AJ$26,IF(F11="Scenario3PBT11",'Minor retrofit'!$AK$26,"")))&amp;IF(F11="Scenario1PBT12",'Minor retrofit'!$AL$26,IF(F11="Scenario2PBT12",'Minor retrofit'!$AM$26,IF(F11="Scenario3PBT12",'Minor retrofit'!$AN$26,"")))&amp;IF(F11="Scenario1PBT13",'Minor retrofit'!$AO$26,IF(F11="Scenario2PBT13",'Minor retrofit'!$AP$26,IF(F11="Scenario3PBT13",'Minor retrofit'!$AQ$26,"")))&amp;IF(F11="Scenario1PBT14",'Minor retrofit'!$AR$26,IF(F11="Scenario2PBT14",'Minor retrofit'!$AS$26,IF(F11="Scenario3PBT14",'Minor retrofit'!$AT$26,"")))&amp;IF(F11="Scenario1PBT15",'Minor retrofit'!$AU$26,IF(F11="Scenario2PBT15",'Minor retrofit'!$AV$26,IF(F11="Scenario3PBT15",'Minor retrofit'!$AW$26,"")))</f>
        <v/>
      </c>
      <c r="R11" s="117">
        <f t="shared" si="6"/>
        <v>0</v>
      </c>
      <c r="S11" s="117" t="str">
        <f>IF(F11="Scenario1PBT1",'Minor retrofit'!$E$28,IF(F11="Scenario2PBT1",'Minor retrofit'!$F$28,IF(F11="Scenario3PBT1",'Minor retrofit'!$G$28,"")))&amp;IF(F11="Scenario1PBT2",'Minor retrofit'!$H$28,IF(F11="Scenario2PBT2",'Minor retrofit'!$I$28,IF(F11="Scenario3PBT2",'Minor retrofit'!$J$28,"")))&amp;IF(F11="Scenario1PBT3",'Minor retrofit'!$K$28,IF(F11="Scenario2PBT3",'Minor retrofit'!$L$28,IF(F11="Scenario3PBT3",'Minor retrofit'!$M$28,"")))&amp;IF(F11="Scenario1PBT4",'Minor retrofit'!$N$28,IF(F11="Scenario2PBT4",'Minor retrofit'!$O$28,IF(F11="Scenario3PBT4",'Minor retrofit'!$P$28,"")))&amp;IF(F11="Scenario1PBT5",'Minor retrofit'!$Q$28,IF(F11="Scenario2PBT5",'Minor retrofit'!$R$28,IF(F11="Scenario3PBT5",'Minor retrofit'!$S$28,"")))&amp;IF(F11="Scenario1PBT6",'Minor retrofit'!$T$28,IF(F11="Scenario2PBT6",'Minor retrofit'!$U$28,IF(F11="Scenario3PBT6",'Minor retrofit'!$V$28,"")))&amp;IF(F11="Scenario1PBT7",'Minor retrofit'!$W$28,IF(F11="Scenario2PBT7",'Minor retrofit'!$X$28,IF(F11="Scenario3PBT7",'Minor retrofit'!$Y$28,"")))&amp;IF(F11="Scenario1PBT8",'Minor retrofit'!$Z$28,IF(F11="Scenario2PBT8",'Minor retrofit'!$AA$28,IF(F11="Scenario3PBT8",'Minor retrofit'!$AB$28,"")))&amp;IF(F11="Scenario1PBT9",'Minor retrofit'!$AC$28,IF(F11="Scenario2PBT9",'Minor retrofit'!$AD$28,IF(F11="Scenario3PBT9",'Minor retrofit'!$AE$28,"")))&amp;IF(F11="Scenario1PBT10",'Minor retrofit'!$AF$28,IF(F11="Scenario2PBT10",'Minor retrofit'!$AG$28,IF(F11="Scenario3PBT10",'Minor retrofit'!$AH$28,"")))&amp;IF(F11="Scenario1PBT11",'Minor retrofit'!$AI$28,IF(F11="Scenario2PBT11",'Minor retrofit'!$AJ$28,IF(F11="Scenario3PBT11",'Minor retrofit'!$AK$28,"")))&amp;IF(F11="Scenario1PBT12",'Minor retrofit'!$AL$28,IF(F11="Scenario2PBT12",'Minor retrofit'!$AM$28,IF(F11="Scenario3PBT12",'Minor retrofit'!$AN$28,"")))&amp;IF(F11="Scenario1PBT13",'Minor retrofit'!$AO$28,IF(F11="Scenario2PBT13",'Minor retrofit'!$AP$28,IF(F11="Scenario3PBT13",'Minor retrofit'!$AQ$28,"")))&amp;IF(F11="Scenario1PBT14",'Minor retrofit'!$AR$28,IF(F11="Scenario2PBT14",'Minor retrofit'!$AS$28,IF(F11="Scenario3PBT14",'Minor retrofit'!$AT$28,"")))&amp;IF(F11="Scenario1PBT15",'Minor retrofit'!$AU$28,IF(F11="Scenario2PBT15",'Minor retrofit'!$AV$28,IF(F11="Scenario3PBT15",'Minor retrofit'!$AW$28,"")))</f>
        <v/>
      </c>
      <c r="T11" s="207">
        <f t="shared" si="7"/>
        <v>0</v>
      </c>
      <c r="U11" s="206" t="str">
        <f>IF(F11="Scenario1PBT1",'Minor retrofit'!$E$39,IF(F11="Scenario2PBT1",'Minor retrofit'!$F$39,IF(F11="Scenario3PBT1",'Minor retrofit'!$G$39,"")))&amp;IF(F11="Scenario1PBT2",'Minor retrofit'!$H$39,IF(F11="Scenario2PBT2",'Minor retrofit'!$I$39,IF(F11="Scenario3PBT2",'Minor retrofit'!$J$39,"")))&amp;IF(F11="Scenario1PBT3",'Minor retrofit'!$K$39,IF(F11="Scenario2PBT3",'Minor retrofit'!$L$39,IF(F11="Scenario3PBT3",'Minor retrofit'!$M$39,"")))&amp;IF(F11="Scenario1PBT4",'Minor retrofit'!$N$39,IF(F11="Scenario2PBT4",'Minor retrofit'!$O$39,IF(F11="Scenario3PBT4",'Minor retrofit'!$P$39,"")))&amp;IF(F11="Scenario1PBT5",'Minor retrofit'!$Q$39,IF(F11="Scenario2PBT5",'Minor retrofit'!$R$39,IF(F11="Scenario3PBT5",'Minor retrofit'!$S$39,"")))&amp;IF(F11="Scenario1PBT6",'Minor retrofit'!$T$39,IF(F11="Scenario2PBT6",'Minor retrofit'!$U$39,IF(F11="Scenario3PBT6",'Minor retrofit'!$V$39,"")))&amp;IF(F11="Scenario1PBT7",'Minor retrofit'!$W$39,IF(F11="Scenario2PBT7",'Minor retrofit'!$X$39,IF(F11="Scenario3PBT7",'Minor retrofit'!$Y$39,"")))&amp;IF(F11="Scenario1PBT8",'Minor retrofit'!$Z$39,IF(F11="Scenario2PBT8",'Minor retrofit'!$AA$39,IF(F11="Scenario3PBT8",'Minor retrofit'!$AB$39,"")))&amp;IF(F11="Scenario1PBT9",'Minor retrofit'!$AC$39,IF(F11="Scenario2PBT9",'Minor retrofit'!$AD$39,IF(F11="Scenario3PBT9",'Minor retrofit'!$AE$39,"")))&amp;IF(F11="Scenario1PBT10",'Minor retrofit'!$AF$39,IF(F11="Scenario2PBT10",'Minor retrofit'!$AG$39,IF(F11="Scenario3PBT10",'Minor retrofit'!$AH$39,"")))&amp;IF(F11="Scenario1PBT11",'Minor retrofit'!$AI$39,IF(F11="Scenario2PBT11",'Minor retrofit'!$AJ$39,IF(F11="Scenario3PBT11",'Minor retrofit'!$AK$39,"")))&amp;IF(F11="Scenario1PBT12",'Minor retrofit'!$AL$39,IF(F11="Scenario2PBT12",'Minor retrofit'!$AM$39,IF(F11="Scenario3PBT12",'Minor retrofit'!$AN$39,"")))&amp;IF(F11="Scenario1PBT13",'Minor retrofit'!$AO$39,IF(F11="Scenario2PBT13",'Minor retrofit'!$AP$39,IF(F11="Scenario3PBT13",'Minor retrofit'!$AQ$39,"")))&amp;IF(F11="Scenario1PBT14",'Minor retrofit'!$AR$39,IF(F11="Scenario2PBT14",'Minor retrofit'!$AS$39,IF(F11="Scenario3PBT14",'Minor retrofit'!$AT$39,"")))&amp;IF(F11="Scenario1PBT15",'Minor retrofit'!$AU$39,IF(F11="Scenario2PBT15",'Minor retrofit'!$AV$39,IF(F11="Scenario3PBT15",'Minor retrofit'!$AW$39,"")))</f>
        <v/>
      </c>
      <c r="V11" s="117">
        <f t="shared" si="8"/>
        <v>0</v>
      </c>
      <c r="W11" s="117" t="str">
        <f>IF(F11="Scenario1PBT1",'Minor retrofit'!$E$41,IF(F11="Scenario2PBT1",'Minor retrofit'!$F$41,IF(F11="Scenario3PBT1",'Minor retrofit'!$G$41,"")))&amp;IF(F11="Scenario1PBT2",'Minor retrofit'!$H$41,IF(F11="Scenario2PBT2",'Minor retrofit'!$I$41,IF(F11="Scenario3PBT2",'Minor retrofit'!$J$41,"")))&amp;IF(F11="Scenario1PBT3",'Minor retrofit'!$K$41,IF(F11="Scenario2PBT3",'Minor retrofit'!$L$41,IF(F11="Scenario3PBT3",'Minor retrofit'!$M$41,"")))&amp;IF(F11="Scenario1PBT4",'Minor retrofit'!$N$41,IF(F11="Scenario2PBT4",'Minor retrofit'!$O$41,IF(F11="Scenario3PBT4",'Minor retrofit'!$P$41,"")))&amp;IF(F11="Scenario1PBT5",'Minor retrofit'!$Q$41,IF(F11="Scenario2PBT5",'Minor retrofit'!$R$41,IF(F11="Scenario3PBT5",'Minor retrofit'!$S$41,"")))&amp;IF(F11="Scenario1PBT6",'Minor retrofit'!$T$41,IF(F11="Scenario2PBT6",'Minor retrofit'!$U$41,IF(F11="Scenario3PBT6",'Minor retrofit'!$V$41,"")))&amp;IF(F11="Scenario1PBT7",'Minor retrofit'!$W$41,IF(F11="Scenario2PBT7",'Minor retrofit'!$X$41,IF(F11="Scenario3PBT7",'Minor retrofit'!$Y$41,"")))&amp;IF(F11="Scenario1PBT8",'Minor retrofit'!$Z$41,IF(F11="Scenario2PBT8",'Minor retrofit'!$AA$41,IF(F11="Scenario3PBT8",'Minor retrofit'!$AB$41,"")))&amp;IF(F11="Scenario1PBT9",'Minor retrofit'!$AC$41,IF(F11="Scenario2PBT9",'Minor retrofit'!$AD$41,IF(F11="Scenario3PBT9",'Minor retrofit'!$AE$41,"")))&amp;IF(F11="Scenario1PBT10",'Minor retrofit'!$AF$41,IF(F11="Scenario2PBT10",'Minor retrofit'!$AG$41,IF(F11="Scenario3PBT10",'Minor retrofit'!$AH$41,"")))&amp;IF(F11="Scenario1PBT11",'Minor retrofit'!$AI$41,IF(F11="Scenario2PBT11",'Minor retrofit'!$AJ$41,IF(F11="Scenario3PBT11",'Minor retrofit'!$AK$41,"")))&amp;IF(F11="Scenario1PBT12",'Minor retrofit'!$AL$41,IF(F11="Scenario2PBT12",'Minor retrofit'!$AM$41,IF(F11="Scenario3PBT12",'Minor retrofit'!$AN$41,"")))&amp;IF(F11="Scenario1PBT13",'Minor retrofit'!$AO$41,IF(F11="Scenario2PBT13",'Minor retrofit'!$AP$41,IF(F11="Scenario3PBT13",'Minor retrofit'!$AQ$41,"")))&amp;IF(F11="Scenario1PBT14",'Minor retrofit'!$AR$41,IF(F11="Scenario2PBT14",'Minor retrofit'!$AS$41,IF(F11="Scenario3PBT14",'Minor retrofit'!$AT$41,"")))&amp;IF(F11="Scenario1PBT15",'Minor retrofit'!$AU$41,IF(F11="Scenario2PBT15",'Minor retrofit'!$AV$41,IF(F11="Scenario3PBT15",'Minor retrofit'!$AW$41,"")))</f>
        <v/>
      </c>
      <c r="X11" s="117">
        <f t="shared" si="9"/>
        <v>0</v>
      </c>
      <c r="Y11" s="117" t="str">
        <f>IF(F11="Scenario1PBT1",'Minor retrofit'!$E$43,IF(F11="Scenario2PBT1",'Minor retrofit'!$F$43,IF(F11="Scenario3PBT1",'Minor retrofit'!$G$43,"")))&amp;IF(F11="Scenario1PBT2",'Minor retrofit'!$H$43,IF(F11="Scenario2PBT2",'Minor retrofit'!$I$43,IF(F11="Scenario3PBT2",'Minor retrofit'!$J$43,"")))&amp;IF(F11="Scenario1PBT3",'Minor retrofit'!$K$43,IF(F11="Scenario2PBT3",'Minor retrofit'!$L$43,IF(F11="Scenario3PBT3",'Minor retrofit'!$M$43,"")))&amp;IF(F11="Scenario1PBT4",'Minor retrofit'!$N$43,IF(F11="Scenario2PBT4",'Minor retrofit'!$O$43,IF(F11="Scenario3PBT4",'Minor retrofit'!$P$43,"")))&amp;IF(F11="Scenario1PBT5",'Minor retrofit'!$Q$43,IF(F11="Scenario2PBT5",'Minor retrofit'!$R$43,IF(F11="Scenario3PBT5",'Minor retrofit'!$S$43,"")))&amp;IF(F11="Scenario1PBT6",'Minor retrofit'!$T$43,IF(F11="Scenario2PBT6",'Minor retrofit'!$U$43,IF(F11="Scenario3PBT6",'Minor retrofit'!$V$43,"")))&amp;IF(F11="Scenario1PBT7",'Minor retrofit'!$W$43,IF(F11="Scenario2PBT7",'Minor retrofit'!$X$43,IF(F11="Scenario3PBT7",'Minor retrofit'!$Y$43,"")))&amp;IF(F11="Scenario1PBT8",'Minor retrofit'!$Z$43,IF(F11="Scenario2PBT8",'Minor retrofit'!$AA$43,IF(F11="Scenario3PBT8",'Minor retrofit'!$AB$43,"")))&amp;IF(F11="Scenario1PBT9",'Minor retrofit'!$AC$43,IF(F11="Scenario2PBT9",'Minor retrofit'!$AD$43,IF(F11="Scenario3PBT9",'Minor retrofit'!$AE$43,"")))&amp;IF(F11="Scenario1PBT10",'Minor retrofit'!$AF$43,IF(F11="Scenario2PBT10",'Minor retrofit'!$AG$43,IF(F11="Scenario3PBT10",'Minor retrofit'!$AH$43,"")))&amp;IF(F11="Scenario1PBT11",'Minor retrofit'!$AI$43,IF(F11="Scenario2PBT11",'Minor retrofit'!$AJ$43,IF(F11="Scenario3PBT11",'Minor retrofit'!$AK$43,"")))&amp;IF(F11="Scenario1PBT12",'Minor retrofit'!$AL$43,IF(F11="Scenario2PBT12",'Minor retrofit'!$AM$43,IF(F11="Scenario3PBT12",'Minor retrofit'!$AN$43,"")))&amp;IF(F11="Scenario1PBT13",'Minor retrofit'!$AO$43,IF(F11="Scenario2PBT13",'Minor retrofit'!$AP$43,IF(F11="Scenario3PBT13",'Minor retrofit'!$AQ$43,"")))&amp;IF(F11="Scenario1PBT14",'Minor retrofit'!$AR$43,IF(F11="Scenario2PBT14",'Minor retrofit'!$AS$43,IF(F11="Scenario3PBT14",'Minor retrofit'!$AT$43,"")))&amp;IF(F11="Scenario1PBT15",'Minor retrofit'!$AU$43,IF(F11="Scenario2PBT15",'Minor retrofit'!$AV$43,IF(F11="Scenario3PBT15",'Minor retrofit'!$AW$43,"")))</f>
        <v/>
      </c>
      <c r="Z11" s="117">
        <f t="shared" si="10"/>
        <v>0</v>
      </c>
      <c r="AA11" s="178" t="str">
        <f>IF(F11="Scenario1PBT1",'Minor retrofit'!$E$102,IF(F11="Scenario2PBT1",'Minor retrofit'!$F$102,IF(F11="Scenario3PBT1",'Minor retrofit'!$G$102,"")))&amp;IF(F11="Scenario1PBT2",'Minor retrofit'!$H$102,IF(F11="Scenario2PBT2",'Minor retrofit'!$I$102,IF(F11="Scenario3PBT2",'Minor retrofit'!$J$102,"")))&amp;IF(F11="Scenario1PBT3",'Minor retrofit'!$K$102,IF(F11="Scenario2PBT3",'Minor retrofit'!$L$102,IF(F11="Scenario3PBT3",'Minor retrofit'!$M$102,"")))&amp;IF(F11="Scenario1PBT4",'Minor retrofit'!$N$102,IF(F11="Scenario2PBT4",'Minor retrofit'!$O$102,IF(F11="Scenario3PBT4",'Minor retrofit'!$P$102,"")))&amp;IF(F11="Scenario1PBT5",'Minor retrofit'!$Q$102,IF(F11="Scenario2PBT5",'Minor retrofit'!$R$102,IF(F11="Scenario3PBT5",'Minor retrofit'!$S$102,"")))&amp;IF(F11="Scenario1PBT6",'Minor retrofit'!$T$102,IF(F11="Scenario2PBT6",'Minor retrofit'!$U$102,IF(F11="Scenario3PBT6",'Minor retrofit'!$V$102,"")))&amp;IF(F11="Scenario1PBT7",'Minor retrofit'!$W$102,IF(F11="Scenario2PBT7",'Minor retrofit'!$X$102,IF(F11="Scenario3PBT7",'Minor retrofit'!$Y$102,"")))&amp;IF(F11="Scenario1PBT8",'Minor retrofit'!$Z$102,IF(F11="Scenario2PBT8",'Minor retrofit'!$AA$102,IF(F11="Scenario3PBT8",'Minor retrofit'!$AB$102,"")))&amp;IF(F11="Scenario1PBT9",'Minor retrofit'!$AC$102,IF(F11="Scenario2PBT9",'Minor retrofit'!$AD$102,IF(F11="Scenario3PBT9",'Minor retrofit'!$AE$102,"")))&amp;IF(F11="Scenario1PBT10",'Minor retrofit'!$AF$102,IF(F11="Scenario2PBT10",'Minor retrofit'!$AG$102,IF(F11="Scenario3PBT10",'Minor retrofit'!$AH$102,"")))&amp;IF(F11="Scenario1PBT11",'Minor retrofit'!$AI$102,IF(F11="Scenario2PBT11",'Minor retrofit'!$AJ$102,IF(F11="Scenario3PBT11",'Minor retrofit'!$AK$102,"")))&amp;IF(F11="Scenario1PBT12",'Minor retrofit'!$AL$102,IF(F11="Scenario2PBT12",'Minor retrofit'!$AM$102,IF(F11="Scenario3PBT12",'Minor retrofit'!$AN$102,"")))&amp;IF(F11="Scenario1PBT13",'Minor retrofit'!$AO$102,IF(F11="Scenario2PBT13",'Minor retrofit'!$AP$102,IF(F11="Scenario3PBT13",'Minor retrofit'!$AQ$102,"")))&amp;IF(F11="Scenario1PBT14",'Minor retrofit'!$AR$102,IF(F11="Scenario2PBT14",'Minor retrofit'!$AS$102,IF(F11="Scenario3PBT14",'Minor retrofit'!$AT$102,"")))&amp;IF(F11="Scenario1PBT15",'Minor retrofit'!$AU$102,IF(F11="Scenario2PBT15",'Minor retrofit'!$AV$102,IF(F11="Scenario3PBT15",'Minor retrofit'!$AW$102,"")))</f>
        <v/>
      </c>
      <c r="AB11" s="179">
        <f t="shared" si="11"/>
        <v>0</v>
      </c>
      <c r="AC11" s="208">
        <f>IFERROR('Projection_Base-case'!G11-G11,0)</f>
        <v>0</v>
      </c>
      <c r="AD11" s="178">
        <f t="shared" si="12"/>
        <v>0</v>
      </c>
      <c r="AE11" s="117">
        <f>IFERROR(100*AC11/'Projection_Base-case'!G11,0)</f>
        <v>0</v>
      </c>
      <c r="AF11" s="117">
        <f>IFERROR('Projection_Base-case'!I11-I11,0)</f>
        <v>0</v>
      </c>
      <c r="AG11" s="178">
        <f t="shared" si="13"/>
        <v>0</v>
      </c>
      <c r="AH11" s="117">
        <f>IFERROR(100*AF11/'Projection_Base-case'!I11,0)</f>
        <v>0</v>
      </c>
      <c r="AI11" s="117">
        <f>IFERROR('Projection_Base-case'!K11-K11,0)</f>
        <v>0</v>
      </c>
      <c r="AJ11" s="178">
        <f t="shared" si="14"/>
        <v>0</v>
      </c>
      <c r="AK11" s="117">
        <f>IFERROR(100*AI11/'Projection_Base-case'!K11,0)</f>
        <v>0</v>
      </c>
      <c r="AL11" s="117">
        <f>IFERROR(M11-'Projection_Base-case'!M11,0)</f>
        <v>0</v>
      </c>
      <c r="AM11" s="178">
        <f t="shared" si="15"/>
        <v>0</v>
      </c>
      <c r="AN11" s="179">
        <f>IFERROR(IF('Projection_Base-case'!N11&gt;0,100*AM11/'Projection_Base-case'!N11,100*AM11/N11),0)</f>
        <v>0</v>
      </c>
      <c r="AO11" s="206">
        <f>IFERROR('Projection_Base-case'!O11-O11,0)</f>
        <v>0</v>
      </c>
      <c r="AP11" s="178">
        <f t="shared" si="16"/>
        <v>0</v>
      </c>
      <c r="AQ11" s="117">
        <f>IFERROR(100*AO11/'Projection_Base-case'!O11,0)</f>
        <v>0</v>
      </c>
      <c r="AR11" s="117">
        <f>IFERROR('Projection_Base-case'!Q11-Q11,0)</f>
        <v>0</v>
      </c>
      <c r="AS11" s="178">
        <f t="shared" si="17"/>
        <v>0</v>
      </c>
      <c r="AT11" s="117">
        <f>IFERROR(100*AR11/'Projection_Base-case'!Q11,0)</f>
        <v>0</v>
      </c>
      <c r="AU11" s="117">
        <f>IFERROR('Projection_Base-case'!S11-S11,0)</f>
        <v>0</v>
      </c>
      <c r="AV11" s="178">
        <f t="shared" si="18"/>
        <v>0</v>
      </c>
      <c r="AW11" s="118">
        <f>IFERROR(100*AU11/'Projection_Base-case'!S11,0)</f>
        <v>0</v>
      </c>
      <c r="AX11" s="206">
        <f>IFERROR('Projection_Base-case'!U11-U11,0)</f>
        <v>0</v>
      </c>
      <c r="AY11" s="178">
        <f t="shared" si="19"/>
        <v>0</v>
      </c>
      <c r="AZ11" s="117">
        <f>IFERROR(100*AX11/'Projection_Base-case'!U11,0)</f>
        <v>0</v>
      </c>
      <c r="BA11" s="117">
        <f>IFERROR('Projection_Base-case'!W11-W11,0)</f>
        <v>0</v>
      </c>
      <c r="BB11" s="178">
        <f t="shared" si="20"/>
        <v>0</v>
      </c>
      <c r="BC11" s="117">
        <f>IFERROR(100*BA11/'Projection_Base-case'!W11,0)</f>
        <v>0</v>
      </c>
      <c r="BD11" s="117">
        <f>IFERROR('Projection_Base-case'!Y11-Y11,0)</f>
        <v>0</v>
      </c>
      <c r="BE11" s="178">
        <f t="shared" si="21"/>
        <v>0</v>
      </c>
      <c r="BF11" s="117">
        <f>IFERROR(100*BD11/'Projection_Base-case'!Y11,0)</f>
        <v>0</v>
      </c>
      <c r="BG11" s="178">
        <f t="shared" si="22"/>
        <v>0</v>
      </c>
      <c r="BH11" s="179">
        <f t="shared" si="23"/>
        <v>0</v>
      </c>
    </row>
    <row r="12" spans="1:60" ht="15" customHeight="1">
      <c r="A12" s="205">
        <v>7</v>
      </c>
      <c r="B12" s="178">
        <f>IF('Projection_Base-case'!B12&lt;&gt;"",'Projection_Base-case'!B12,0)</f>
        <v>0</v>
      </c>
      <c r="C12" s="178">
        <f>IF('Projection_Base-case'!C12&lt;&gt;"",'Projection_Base-case'!C12,0)</f>
        <v>0</v>
      </c>
      <c r="D12" s="178">
        <f>IF('Projection_Base-case'!D12&lt;&gt;"",'Projection_Base-case'!D12,0)</f>
        <v>0</v>
      </c>
      <c r="E12" s="176" t="str">
        <f>IF(AND('Résultats Minor'!$AC$3="OUI",'Résultats Minor'!E11&lt;&gt;""),'Résultats Minor'!E11,IF(OR(D12="PBT2",D12="PBT3",D12="PBT5",D12="PBT8",D12="PBT9"),"Scenario1",IF(OR(D12="PBT6",D12="PBT7",D12="PBT10"),"Scenario2",IF(OR(D12="PBT1",D12="PBT4"),"Scenario3",""))))</f>
        <v/>
      </c>
      <c r="F12" s="202" t="str">
        <f t="shared" si="0"/>
        <v>0</v>
      </c>
      <c r="G12" s="206" t="str">
        <f>IF(F12="Scenario1PBT1",'Minor retrofit'!$E$7,IF(F12="Scenario2PBT1",'Minor retrofit'!$F$7,IF(F12="Scenario3PBT1",'Minor retrofit'!$G$7,"")))&amp;IF(F12="Scenario1PBT2",'Minor retrofit'!$H$7,IF(F12="Scenario2PBT2",'Minor retrofit'!$I$7,IF(F12="Scenario3PBT2",'Minor retrofit'!$J$7,"")))&amp;IF(F12="Scenario1PBT3",'Minor retrofit'!$K$7,IF(F12="Scenario2PBT3",'Minor retrofit'!$L$7,IF(F12="Scenario3PBT3",'Minor retrofit'!$M$7,"")))&amp;IF(F12="Scenario1PBT4",'Minor retrofit'!$N$7,IF(F12="Scenario2PBT4",'Minor retrofit'!$O$7,IF(F12="Scenario3PBT4",'Minor retrofit'!$P$7,"")))&amp;IF(F12="Scenario1PBT5",'Minor retrofit'!$Q$7,IF(F12="Scenario2PBT5",'Minor retrofit'!$R$7,IF(F12="Scenario3PBT5",'Minor retrofit'!$S$7,"")))&amp;IF(F12="Scenario1PBT6",'Minor retrofit'!$T$7,IF(F12="Scenario2PBT6",'Minor retrofit'!$U$7,IF(F12="Scenario3PBT6",'Minor retrofit'!$V$7,"")))&amp;IF(F12="Scenario1PBT7",'Minor retrofit'!$W$7,IF(F12="Scenario2PBT7",'Minor retrofit'!$X$7,IF(F12="Scenario3PBT7",'Minor retrofit'!$Y$7,"")))&amp;IF(F12="Scenario1PBT8",'Minor retrofit'!$Z$7,IF(F12="Scenario2PBT8",'Minor retrofit'!$AA$7,IF(F12="Scenario3PBT8",'Minor retrofit'!$AB$7,"")))&amp;IF(F12="Scenario1PBT9",'Minor retrofit'!$AC$7,IF(F12="Scenario2PBT9",'Minor retrofit'!$AD$7,IF(F12="Scenario3PBT9",'Minor retrofit'!$AE$7,"")))&amp;IF(F12="Scenario1PBT10",'Minor retrofit'!$AF$7,IF(F12="Scenario2PBT10",'Minor retrofit'!$AG$7,IF(F12="Scenario3PBT10",'Minor retrofit'!$AH$7,"")))&amp;IF(F12="Scenario1PBT11",'Minor retrofit'!$AI$7,IF(F12="Scenario2PBT11",'Minor retrofit'!$AJ$7,IF(F12="Scenario3PBT11",'Minor retrofit'!$AK$7,"")))&amp;IF(F12="Scenario1PBT12",'Minor retrofit'!$AL$7,IF(F12="Scenario2PBT12",'Minor retrofit'!$AM$7,IF(F12="Scenario3PBT12",'Minor retrofit'!$AN$7,"")))&amp;IF(F12="Scenario1PBT13",'Minor retrofit'!$AO$7,IF(F12="Scenario2PBT13",'Minor retrofit'!$AP$7,IF(F12="Scenario3PBT13",'Minor retrofit'!$AQ$7,"")))&amp;IF(F12="Scenario1PBT14",'Minor retrofit'!$AR$7,IF(F12="Scenario2PBT14",'Minor retrofit'!$AS$7,IF(F12="Scenario3PBT14",'Minor retrofit'!$AT$7,"")))&amp;IF(F12="Scenario1PBT15",'Minor retrofit'!$AU$7,IF(F12="Scenario2PBT15",'Minor retrofit'!$AV$7,IF(F12="Scenario3PBT15",'Minor retrofit'!$AW$7,"")))</f>
        <v/>
      </c>
      <c r="H12" s="117">
        <f t="shared" si="1"/>
        <v>0</v>
      </c>
      <c r="I12" s="117" t="str">
        <f>IF(F12="Scenario1PBT1",'Minor retrofit'!$E$17,IF(F12="Scenario2PBT1",'Minor retrofit'!$F$17,IF(F12="Scenario3PBT1",'Minor retrofit'!$G$17,"")))&amp;IF(F12="Scenario1PBT2",'Minor retrofit'!$H$17,IF(F12="Scenario2PBT2",'Minor retrofit'!$I$17,IF(F12="Scenario3PBT2",'Minor retrofit'!$J$17,"")))&amp;IF(F12="Scenario1PBT3",'Minor retrofit'!$K$17,IF(F12="Scenario2PBT3",'Minor retrofit'!$L$17,IF(F12="Scenario3PBT3",'Minor retrofit'!$M$17,"")))&amp;IF(F12="Scenario1PBT4",'Minor retrofit'!$N$17,IF(F12="Scenario2PBT4",'Minor retrofit'!$O$17,IF(F12="Scenario3PBT4",'Minor retrofit'!$P$17,"")))&amp;IF(F12="Scenario1PBT5",'Minor retrofit'!$Q$17,IF(F12="Scenario2PBT5",'Minor retrofit'!$R$17,IF(F12="Scenario3PBT5",'Minor retrofit'!$S$17,"")))&amp;IF(F12="Scenario1PBT6",'Minor retrofit'!$T$17,IF(F12="Scenario2PBT6",'Minor retrofit'!$U$17,IF(F12="Scenario3PBT6",'Minor retrofit'!$V$17,"")))&amp;IF(F12="Scenario1PBT7",'Minor retrofit'!$W$17,IF(F12="Scenario2PBT7",'Minor retrofit'!$X$17,IF(F12="Scenario3PBT7",'Minor retrofit'!$Y$17,"")))&amp;IF(F12="Scenario1PBT8",'Minor retrofit'!$Z$17,IF(F12="Scenario2PBT8",'Minor retrofit'!$AA$17,IF(F12="Scenario3PBT8",'Minor retrofit'!$AB$17,"")))&amp;IF(F12="Scenario1PBT9",'Minor retrofit'!$AC$17,IF(F12="Scenario2PBT9",'Minor retrofit'!$AD$17,IF(F12="Scenario3PBT9",'Minor retrofit'!$AE$17,"")))&amp;IF(F12="Scenario1PBT10",'Minor retrofit'!$AF$17,IF(F12="Scenario2PBT10",'Minor retrofit'!$AG$17,IF(F12="Scenario3PBT10",'Minor retrofit'!$AH$17,"")))&amp;IF(F12="Scenario1PBT11",'Minor retrofit'!$AI$17,IF(F12="Scenario2PBT11",'Minor retrofit'!$AJ$17,IF(F12="Scenario3PBT11",'Minor retrofit'!$AK$17,"")))&amp;IF(F12="Scenario1PBT12",'Minor retrofit'!$AL$17,IF(F12="Scenario2PBT12",'Minor retrofit'!$AM$17,IF(F12="Scenario3PBT12",'Minor retrofit'!$AN$17,"")))&amp;IF(F12="Scenario1PBT13",'Minor retrofit'!$AO$17,IF(F12="Scenario2PBT13",'Minor retrofit'!$AP$17,IF(F12="Scenario3PBT13",'Minor retrofit'!$AQ$17,"")))&amp;IF(F12="Scenario1PBT14",'Minor retrofit'!$AR$17,IF(F12="Scenario2PBT14",'Minor retrofit'!$AS$17,IF(F12="Scenario3PBT14",'Minor retrofit'!$AT$17,"")))&amp;IF(F12="Scenario1PBT15",'Minor retrofit'!$AU$17,IF(F12="Scenario2PBT15",'Minor retrofit'!$AV$17,IF(F12="Scenario3PBT15",'Minor retrofit'!$AW$17,"")))</f>
        <v/>
      </c>
      <c r="J12" s="117">
        <f t="shared" si="2"/>
        <v>0</v>
      </c>
      <c r="K12" s="117" t="str">
        <f>IF(F12="Scenario1PBT1",'Minor retrofit'!$E$19,IF(F12="Scenario2PBT1",'Minor retrofit'!$F$19,IF(F12="Scenario3PBT1",'Minor retrofit'!$G$19,"")))&amp;IF(F12="Scenario1PBT2",'Minor retrofit'!$H$19,IF(F12="Scenario2PBT2",'Minor retrofit'!$I$19,IF(F12="Scenario3PBT2",'Minor retrofit'!$J$19,"")))&amp;IF(F12="Scenario1PBT3",'Minor retrofit'!$K$19,IF(F12="Scenario2PBT3",'Minor retrofit'!$L$19,IF(F12="Scenario3PBT3",'Minor retrofit'!$M$19,"")))&amp;IF(F12="Scenario1PBT4",'Minor retrofit'!$N$19,IF(F12="Scenario2PBT4",'Minor retrofit'!$O$19,IF(F12="Scenario3PBT4",'Minor retrofit'!$P$19,"")))&amp;IF(F12="Scenario1PBT5",'Minor retrofit'!$Q$19,IF(F12="Scenario2PBT5",'Minor retrofit'!$R$19,IF(F12="Scenario3PBT5",'Minor retrofit'!$S$19,"")))&amp;IF(F12="Scenario1PBT6",'Minor retrofit'!$T$19,IF(F12="Scenario2PBT6",'Minor retrofit'!$U$19,IF(F12="Scenario3PBT6",'Minor retrofit'!$V$19,"")))&amp;IF(F12="Scenario1PBT7",'Minor retrofit'!$W$19,IF(F12="Scenario2PBT7",'Minor retrofit'!$X$19,IF(F12="Scenario3PBT7",'Minor retrofit'!$Y$19,"")))&amp;IF(F12="Scenario1PBT8",'Minor retrofit'!$Z$19,IF(F12="Scenario2PBT8",'Minor retrofit'!$AA$19,IF(F12="Scenario3PBT8",'Minor retrofit'!$AB$19,"")))&amp;IF(F12="Scenario1PBT9",'Minor retrofit'!$AC$19,IF(F12="Scenario2PBT9",'Minor retrofit'!$AD$19,IF(F12="Scenario3PBT9",'Minor retrofit'!$AE$19,"")))&amp;IF(F12="Scenario1PBT10",'Minor retrofit'!$AF$19,IF(F12="Scenario2PBT10",'Minor retrofit'!$AG$19,IF(F12="Scenario3PBT10",'Minor retrofit'!$AH$19,"")))&amp;IF(F12="Scenario1PBT11",'Minor retrofit'!$AI$19,IF(F12="Scenario2PBT11",'Minor retrofit'!$AJ$19,IF(F12="Scenario3PBT11",'Minor retrofit'!$AK$19,"")))&amp;IF(F12="Scenario1PBT12",'Minor retrofit'!$AL$19,IF(F12="Scenario2PBT12",'Minor retrofit'!$AM$19,IF(F12="Scenario3PBT12",'Minor retrofit'!$AN$19,"")))&amp;IF(F12="Scenario1PBT13",'Minor retrofit'!$AO$19,IF(F12="Scenario2PBT13",'Minor retrofit'!$AP$19,IF(F12="Scenario3PBT13",'Minor retrofit'!$AQ$19,"")))&amp;IF(F12="Scenario1PBT14",'Minor retrofit'!$AR$19,IF(F12="Scenario2PBT14",'Minor retrofit'!$AS$19,IF(F12="Scenario3PBT14",'Minor retrofit'!$AT$19,"")))&amp;IF(F12="Scenario1PBT15",'Minor retrofit'!$AU$19,IF(F12="Scenario2PBT15",'Minor retrofit'!$AV$19,IF(F12="Scenario3PBT15",'Minor retrofit'!$AW$19,"")))</f>
        <v/>
      </c>
      <c r="L12" s="117">
        <f t="shared" si="3"/>
        <v>0</v>
      </c>
      <c r="M12" s="117" t="str">
        <f>IF(F12="Scenario1PBT1",'Minor retrofit'!$E$21,IF(F12="Scenario2PBT1",'Minor retrofit'!$F$21,IF(F12="Scenario3PBT1",'Minor retrofit'!$G$21,"")))&amp;IF(F12="Scenario1PBT2",'Minor retrofit'!$H$21,IF(F12="Scenario2PBT2",'Minor retrofit'!$I$21,IF(F12="Scenario3PBT2",'Minor retrofit'!$J$21,"")))&amp;IF(F12="Scenario1PBT3",'Minor retrofit'!$K$21,IF(F12="Scenario2PBT3",'Minor retrofit'!$L$21,IF(F12="Scenario3PBT3",'Minor retrofit'!$M$21,"")))&amp;IF(F12="Scenario1PBT4",'Minor retrofit'!$N$21,IF(F12="Scenario2PBT4",'Minor retrofit'!$O$21,IF(F12="Scenario3PBT4",'Minor retrofit'!$P$21,"")))&amp;IF(F12="Scenario1PBT5",'Minor retrofit'!$Q$21,IF(F12="Scenario2PBT5",'Minor retrofit'!$R$21,IF(F12="Scenario3PBT5",'Minor retrofit'!$S$21,"")))&amp;IF(F12="Scenario1PBT6",'Minor retrofit'!$T$21,IF(F12="Scenario2PBT6",'Minor retrofit'!$U$21,IF(F12="Scenario3PBT6",'Minor retrofit'!$V$21,"")))&amp;IF(F12="Scenario1PBT7",'Minor retrofit'!$W$21,IF(F12="Scenario2PBT7",'Minor retrofit'!$X$21,IF(F12="Scenario3PBT7",'Minor retrofit'!$Y$21,"")))&amp;IF(F12="Scenario1PBT8",'Minor retrofit'!$Z$21,IF(F12="Scenario2PBT8",'Minor retrofit'!$AA$21,IF(F12="Scenario3PBT8",'Minor retrofit'!$AB$21,"")))&amp;IF(F12="Scenario1PBT9",'Minor retrofit'!$AC$21,IF(F12="Scenario2PBT9",'Minor retrofit'!$AD$21,IF(F12="Scenario3PBT9",'Minor retrofit'!$AE$21,"")))&amp;IF(F12="Scenario1PBT10",'Minor retrofit'!$AF$21,IF(F12="Scenario2PBT10",'Minor retrofit'!$AG$21,IF(F12="Scenario3PBT10",'Minor retrofit'!$AH$21,"")))&amp;IF(F12="Scenario1PBT11",'Minor retrofit'!$AI$21,IF(F12="Scenario2PBT11",'Minor retrofit'!$AJ$21,IF(F12="Scenario3PBT11",'Minor retrofit'!$AK$21,"")))&amp;IF(F12="Scenario1PBT12",'Minor retrofit'!$AL$21,IF(F12="Scenario2PBT12",'Minor retrofit'!$AM$21,IF(F12="Scenario3PBT12",'Minor retrofit'!$AN$21,"")))&amp;IF(F12="Scenario1PBT13",'Minor retrofit'!$AO$21,IF(F12="Scenario2PBT13",'Minor retrofit'!$AP$21,IF(F12="Scenario3PBT13",'Minor retrofit'!$AQ$21,"")))&amp;IF(F12="Scenario1PBT14",'Minor retrofit'!$AR$21,IF(F12="Scenario2PBT14",'Minor retrofit'!$AS$21,IF(F12="Scenario3PBT14",'Minor retrofit'!$AT$21,"")))&amp;IF(F12="Scenario1PBT15",'Minor retrofit'!$AU$21,IF(F12="Scenario2PBT15",'Minor retrofit'!$AV$21,IF(F12="Scenario3PBT15",'Minor retrofit'!$AW$21,"")))</f>
        <v/>
      </c>
      <c r="N12" s="118">
        <f t="shared" si="4"/>
        <v>0</v>
      </c>
      <c r="O12" s="206" t="str">
        <f>IF(F12="Scenario1PBT1",'Minor retrofit'!$E$24,IF(F12="Scenario2PBT1",'Minor retrofit'!$F$24,IF(F12="Scenario3PBT1",'Minor retrofit'!$G$24,"")))&amp;IF(F12="Scenario1PBT2",'Minor retrofit'!$H$24,IF(F12="Scenario2PBT2",'Minor retrofit'!$I$24,IF(F12="Scenario3PBT2",'Minor retrofit'!$J$24,"")))&amp;IF(F12="Scenario1PBT3",'Minor retrofit'!$K$24,IF(F12="Scenario2PBT3",'Minor retrofit'!$L$24,IF(F12="Scenario3PBT3",'Minor retrofit'!$M$24,"")))&amp;IF(F12="Scenario1PBT4",'Minor retrofit'!$N$24,IF(F12="Scenario2PBT4",'Minor retrofit'!$O$24,IF(F12="Scenario3PBT4",'Minor retrofit'!$P$24,"")))&amp;IF(F12="Scenario1PBT5",'Minor retrofit'!$Q$24,IF(F12="Scenario2PBT5",'Minor retrofit'!$R$24,IF(F12="Scenario3PBT5",'Minor retrofit'!$S$24,"")))&amp;IF(F12="Scenario1PBT6",'Minor retrofit'!$T$24,IF(F12="Scenario2PBT6",'Minor retrofit'!$U$24,IF(F12="Scenario3PBT6",'Minor retrofit'!$V$24,"")))&amp;IF(F12="Scenario1PBT7",'Minor retrofit'!$W$24,IF(F12="Scenario2PBT7",'Minor retrofit'!$X$24,IF(F12="Scenario3PBT7",'Minor retrofit'!$Y$24,"")))&amp;IF(F12="Scenario1PBT8",'Minor retrofit'!$Z$24,IF(F12="Scenario2PBT8",'Minor retrofit'!$AA$24,IF(F12="Scenario3PBT8",'Minor retrofit'!$AB$24,"")))&amp;IF(F12="Scenario1PBT9",'Minor retrofit'!$AC$24,IF(F12="Scenario2PBT9",'Minor retrofit'!$AD$24,IF(F12="Scenario3PBT9",'Minor retrofit'!$AE$24,"")))&amp;IF(F12="Scenario1PBT10",'Minor retrofit'!$AF$24,IF(F12="Scenario2PBT10",'Minor retrofit'!$AG$24,IF(F12="Scenario3PBT10",'Minor retrofit'!$AH$24,"")))&amp;IF(F12="Scenario1PBT11",'Minor retrofit'!$AI$24,IF(F12="Scenario2PBT11",'Minor retrofit'!$AJ$24,IF(F12="Scenario3PBT11",'Minor retrofit'!$AK$24,"")))&amp;IF(F12="Scenario1PBT12",'Minor retrofit'!$AL$24,IF(F12="Scenario2PBT12",'Minor retrofit'!$AM$24,IF(F12="Scenario3PBT12",'Minor retrofit'!$AN$24,"")))&amp;IF(F12="Scenario1PBT13",'Minor retrofit'!$AO$24,IF(F12="Scenario2PBT13",'Minor retrofit'!$AP$24,IF(F12="Scenario3PBT13",'Minor retrofit'!$AQ$24,"")))&amp;IF(F12="Scenario1PBT14",'Minor retrofit'!$AR$24,IF(F12="Scenario2PBT14",'Minor retrofit'!$AS$24,IF(F12="Scenario3PBT14",'Minor retrofit'!$AT$24,"")))&amp;IF(F12="Scenario1PBT15",'Minor retrofit'!$AU$24,IF(F12="Scenario2PBT15",'Minor retrofit'!$AV$24,IF(F12="Scenario3PBT15",'Minor retrofit'!$AW$24,"")))</f>
        <v/>
      </c>
      <c r="P12" s="117">
        <f t="shared" si="5"/>
        <v>0</v>
      </c>
      <c r="Q12" s="117" t="str">
        <f>IF(F12="Scenario1PBT1",'Minor retrofit'!$E$26,IF(F12="Scenario2PBT1",'Minor retrofit'!$F$26,IF(F12="Scenario3PBT1",'Minor retrofit'!$G$26,"")))&amp;IF(F12="Scenario1PBT2",'Minor retrofit'!$H$26,IF(F12="Scenario2PBT2",'Minor retrofit'!$I$26,IF(F12="Scenario3PBT2",'Minor retrofit'!$J$26,"")))&amp;IF(F12="Scenario1PBT3",'Minor retrofit'!$K$26,IF(F12="Scenario2PBT3",'Minor retrofit'!$L$26,IF(F12="Scenario3PBT3",'Minor retrofit'!$M$26,"")))&amp;IF(F12="Scenario1PBT4",'Minor retrofit'!$N$26,IF(F12="Scenario2PBT4",'Minor retrofit'!$O$26,IF(F12="Scenario3PBT4",'Minor retrofit'!$P$26,"")))&amp;IF(F12="Scenario1PBT5",'Minor retrofit'!$Q$26,IF(F12="Scenario2PBT5",'Minor retrofit'!$R$26,IF(F12="Scenario3PBT5",'Minor retrofit'!$S$26,"")))&amp;IF(F12="Scenario1PBT6",'Minor retrofit'!$T$26,IF(F12="Scenario2PBT6",'Minor retrofit'!$U$26,IF(F12="Scenario3PBT6",'Minor retrofit'!$V$26,"")))&amp;IF(F12="Scenario1PBT7",'Minor retrofit'!$W$26,IF(F12="Scenario2PBT7",'Minor retrofit'!$X$26,IF(F12="Scenario3PBT7",'Minor retrofit'!$Y$26,"")))&amp;IF(F12="Scenario1PBT8",'Minor retrofit'!$Z$26,IF(F12="Scenario2PBT8",'Minor retrofit'!$AA$26,IF(F12="Scenario3PBT8",'Minor retrofit'!$AB$26,"")))&amp;IF(F12="Scenario1PBT9",'Minor retrofit'!$AC$26,IF(F12="Scenario2PBT9",'Minor retrofit'!$AD$26,IF(F12="Scenario3PBT9",'Minor retrofit'!$AE$26,"")))&amp;IF(F12="Scenario1PBT10",'Minor retrofit'!$AF$26,IF(F12="Scenario2PBT10",'Minor retrofit'!$AG$26,IF(F12="Scenario3PBT10",'Minor retrofit'!$AH$26,"")))&amp;IF(F12="Scenario1PBT11",'Minor retrofit'!$AI$26,IF(F12="Scenario2PBT11",'Minor retrofit'!$AJ$26,IF(F12="Scenario3PBT11",'Minor retrofit'!$AK$26,"")))&amp;IF(F12="Scenario1PBT12",'Minor retrofit'!$AL$26,IF(F12="Scenario2PBT12",'Minor retrofit'!$AM$26,IF(F12="Scenario3PBT12",'Minor retrofit'!$AN$26,"")))&amp;IF(F12="Scenario1PBT13",'Minor retrofit'!$AO$26,IF(F12="Scenario2PBT13",'Minor retrofit'!$AP$26,IF(F12="Scenario3PBT13",'Minor retrofit'!$AQ$26,"")))&amp;IF(F12="Scenario1PBT14",'Minor retrofit'!$AR$26,IF(F12="Scenario2PBT14",'Minor retrofit'!$AS$26,IF(F12="Scenario3PBT14",'Minor retrofit'!$AT$26,"")))&amp;IF(F12="Scenario1PBT15",'Minor retrofit'!$AU$26,IF(F12="Scenario2PBT15",'Minor retrofit'!$AV$26,IF(F12="Scenario3PBT15",'Minor retrofit'!$AW$26,"")))</f>
        <v/>
      </c>
      <c r="R12" s="117">
        <f t="shared" si="6"/>
        <v>0</v>
      </c>
      <c r="S12" s="117" t="str">
        <f>IF(F12="Scenario1PBT1",'Minor retrofit'!$E$28,IF(F12="Scenario2PBT1",'Minor retrofit'!$F$28,IF(F12="Scenario3PBT1",'Minor retrofit'!$G$28,"")))&amp;IF(F12="Scenario1PBT2",'Minor retrofit'!$H$28,IF(F12="Scenario2PBT2",'Minor retrofit'!$I$28,IF(F12="Scenario3PBT2",'Minor retrofit'!$J$28,"")))&amp;IF(F12="Scenario1PBT3",'Minor retrofit'!$K$28,IF(F12="Scenario2PBT3",'Minor retrofit'!$L$28,IF(F12="Scenario3PBT3",'Minor retrofit'!$M$28,"")))&amp;IF(F12="Scenario1PBT4",'Minor retrofit'!$N$28,IF(F12="Scenario2PBT4",'Minor retrofit'!$O$28,IF(F12="Scenario3PBT4",'Minor retrofit'!$P$28,"")))&amp;IF(F12="Scenario1PBT5",'Minor retrofit'!$Q$28,IF(F12="Scenario2PBT5",'Minor retrofit'!$R$28,IF(F12="Scenario3PBT5",'Minor retrofit'!$S$28,"")))&amp;IF(F12="Scenario1PBT6",'Minor retrofit'!$T$28,IF(F12="Scenario2PBT6",'Minor retrofit'!$U$28,IF(F12="Scenario3PBT6",'Minor retrofit'!$V$28,"")))&amp;IF(F12="Scenario1PBT7",'Minor retrofit'!$W$28,IF(F12="Scenario2PBT7",'Minor retrofit'!$X$28,IF(F12="Scenario3PBT7",'Minor retrofit'!$Y$28,"")))&amp;IF(F12="Scenario1PBT8",'Minor retrofit'!$Z$28,IF(F12="Scenario2PBT8",'Minor retrofit'!$AA$28,IF(F12="Scenario3PBT8",'Minor retrofit'!$AB$28,"")))&amp;IF(F12="Scenario1PBT9",'Minor retrofit'!$AC$28,IF(F12="Scenario2PBT9",'Minor retrofit'!$AD$28,IF(F12="Scenario3PBT9",'Minor retrofit'!$AE$28,"")))&amp;IF(F12="Scenario1PBT10",'Minor retrofit'!$AF$28,IF(F12="Scenario2PBT10",'Minor retrofit'!$AG$28,IF(F12="Scenario3PBT10",'Minor retrofit'!$AH$28,"")))&amp;IF(F12="Scenario1PBT11",'Minor retrofit'!$AI$28,IF(F12="Scenario2PBT11",'Minor retrofit'!$AJ$28,IF(F12="Scenario3PBT11",'Minor retrofit'!$AK$28,"")))&amp;IF(F12="Scenario1PBT12",'Minor retrofit'!$AL$28,IF(F12="Scenario2PBT12",'Minor retrofit'!$AM$28,IF(F12="Scenario3PBT12",'Minor retrofit'!$AN$28,"")))&amp;IF(F12="Scenario1PBT13",'Minor retrofit'!$AO$28,IF(F12="Scenario2PBT13",'Minor retrofit'!$AP$28,IF(F12="Scenario3PBT13",'Minor retrofit'!$AQ$28,"")))&amp;IF(F12="Scenario1PBT14",'Minor retrofit'!$AR$28,IF(F12="Scenario2PBT14",'Minor retrofit'!$AS$28,IF(F12="Scenario3PBT14",'Minor retrofit'!$AT$28,"")))&amp;IF(F12="Scenario1PBT15",'Minor retrofit'!$AU$28,IF(F12="Scenario2PBT15",'Minor retrofit'!$AV$28,IF(F12="Scenario3PBT15",'Minor retrofit'!$AW$28,"")))</f>
        <v/>
      </c>
      <c r="T12" s="207">
        <f t="shared" si="7"/>
        <v>0</v>
      </c>
      <c r="U12" s="206" t="str">
        <f>IF(F12="Scenario1PBT1",'Minor retrofit'!$E$39,IF(F12="Scenario2PBT1",'Minor retrofit'!$F$39,IF(F12="Scenario3PBT1",'Minor retrofit'!$G$39,"")))&amp;IF(F12="Scenario1PBT2",'Minor retrofit'!$H$39,IF(F12="Scenario2PBT2",'Minor retrofit'!$I$39,IF(F12="Scenario3PBT2",'Minor retrofit'!$J$39,"")))&amp;IF(F12="Scenario1PBT3",'Minor retrofit'!$K$39,IF(F12="Scenario2PBT3",'Minor retrofit'!$L$39,IF(F12="Scenario3PBT3",'Minor retrofit'!$M$39,"")))&amp;IF(F12="Scenario1PBT4",'Minor retrofit'!$N$39,IF(F12="Scenario2PBT4",'Minor retrofit'!$O$39,IF(F12="Scenario3PBT4",'Minor retrofit'!$P$39,"")))&amp;IF(F12="Scenario1PBT5",'Minor retrofit'!$Q$39,IF(F12="Scenario2PBT5",'Minor retrofit'!$R$39,IF(F12="Scenario3PBT5",'Minor retrofit'!$S$39,"")))&amp;IF(F12="Scenario1PBT6",'Minor retrofit'!$T$39,IF(F12="Scenario2PBT6",'Minor retrofit'!$U$39,IF(F12="Scenario3PBT6",'Minor retrofit'!$V$39,"")))&amp;IF(F12="Scenario1PBT7",'Minor retrofit'!$W$39,IF(F12="Scenario2PBT7",'Minor retrofit'!$X$39,IF(F12="Scenario3PBT7",'Minor retrofit'!$Y$39,"")))&amp;IF(F12="Scenario1PBT8",'Minor retrofit'!$Z$39,IF(F12="Scenario2PBT8",'Minor retrofit'!$AA$39,IF(F12="Scenario3PBT8",'Minor retrofit'!$AB$39,"")))&amp;IF(F12="Scenario1PBT9",'Minor retrofit'!$AC$39,IF(F12="Scenario2PBT9",'Minor retrofit'!$AD$39,IF(F12="Scenario3PBT9",'Minor retrofit'!$AE$39,"")))&amp;IF(F12="Scenario1PBT10",'Minor retrofit'!$AF$39,IF(F12="Scenario2PBT10",'Minor retrofit'!$AG$39,IF(F12="Scenario3PBT10",'Minor retrofit'!$AH$39,"")))&amp;IF(F12="Scenario1PBT11",'Minor retrofit'!$AI$39,IF(F12="Scenario2PBT11",'Minor retrofit'!$AJ$39,IF(F12="Scenario3PBT11",'Minor retrofit'!$AK$39,"")))&amp;IF(F12="Scenario1PBT12",'Minor retrofit'!$AL$39,IF(F12="Scenario2PBT12",'Minor retrofit'!$AM$39,IF(F12="Scenario3PBT12",'Minor retrofit'!$AN$39,"")))&amp;IF(F12="Scenario1PBT13",'Minor retrofit'!$AO$39,IF(F12="Scenario2PBT13",'Minor retrofit'!$AP$39,IF(F12="Scenario3PBT13",'Minor retrofit'!$AQ$39,"")))&amp;IF(F12="Scenario1PBT14",'Minor retrofit'!$AR$39,IF(F12="Scenario2PBT14",'Minor retrofit'!$AS$39,IF(F12="Scenario3PBT14",'Minor retrofit'!$AT$39,"")))&amp;IF(F12="Scenario1PBT15",'Minor retrofit'!$AU$39,IF(F12="Scenario2PBT15",'Minor retrofit'!$AV$39,IF(F12="Scenario3PBT15",'Minor retrofit'!$AW$39,"")))</f>
        <v/>
      </c>
      <c r="V12" s="117">
        <f t="shared" si="8"/>
        <v>0</v>
      </c>
      <c r="W12" s="117" t="str">
        <f>IF(F12="Scenario1PBT1",'Minor retrofit'!$E$41,IF(F12="Scenario2PBT1",'Minor retrofit'!$F$41,IF(F12="Scenario3PBT1",'Minor retrofit'!$G$41,"")))&amp;IF(F12="Scenario1PBT2",'Minor retrofit'!$H$41,IF(F12="Scenario2PBT2",'Minor retrofit'!$I$41,IF(F12="Scenario3PBT2",'Minor retrofit'!$J$41,"")))&amp;IF(F12="Scenario1PBT3",'Minor retrofit'!$K$41,IF(F12="Scenario2PBT3",'Minor retrofit'!$L$41,IF(F12="Scenario3PBT3",'Minor retrofit'!$M$41,"")))&amp;IF(F12="Scenario1PBT4",'Minor retrofit'!$N$41,IF(F12="Scenario2PBT4",'Minor retrofit'!$O$41,IF(F12="Scenario3PBT4",'Minor retrofit'!$P$41,"")))&amp;IF(F12="Scenario1PBT5",'Minor retrofit'!$Q$41,IF(F12="Scenario2PBT5",'Minor retrofit'!$R$41,IF(F12="Scenario3PBT5",'Minor retrofit'!$S$41,"")))&amp;IF(F12="Scenario1PBT6",'Minor retrofit'!$T$41,IF(F12="Scenario2PBT6",'Minor retrofit'!$U$41,IF(F12="Scenario3PBT6",'Minor retrofit'!$V$41,"")))&amp;IF(F12="Scenario1PBT7",'Minor retrofit'!$W$41,IF(F12="Scenario2PBT7",'Minor retrofit'!$X$41,IF(F12="Scenario3PBT7",'Minor retrofit'!$Y$41,"")))&amp;IF(F12="Scenario1PBT8",'Minor retrofit'!$Z$41,IF(F12="Scenario2PBT8",'Minor retrofit'!$AA$41,IF(F12="Scenario3PBT8",'Minor retrofit'!$AB$41,"")))&amp;IF(F12="Scenario1PBT9",'Minor retrofit'!$AC$41,IF(F12="Scenario2PBT9",'Minor retrofit'!$AD$41,IF(F12="Scenario3PBT9",'Minor retrofit'!$AE$41,"")))&amp;IF(F12="Scenario1PBT10",'Minor retrofit'!$AF$41,IF(F12="Scenario2PBT10",'Minor retrofit'!$AG$41,IF(F12="Scenario3PBT10",'Minor retrofit'!$AH$41,"")))&amp;IF(F12="Scenario1PBT11",'Minor retrofit'!$AI$41,IF(F12="Scenario2PBT11",'Minor retrofit'!$AJ$41,IF(F12="Scenario3PBT11",'Minor retrofit'!$AK$41,"")))&amp;IF(F12="Scenario1PBT12",'Minor retrofit'!$AL$41,IF(F12="Scenario2PBT12",'Minor retrofit'!$AM$41,IF(F12="Scenario3PBT12",'Minor retrofit'!$AN$41,"")))&amp;IF(F12="Scenario1PBT13",'Minor retrofit'!$AO$41,IF(F12="Scenario2PBT13",'Minor retrofit'!$AP$41,IF(F12="Scenario3PBT13",'Minor retrofit'!$AQ$41,"")))&amp;IF(F12="Scenario1PBT14",'Minor retrofit'!$AR$41,IF(F12="Scenario2PBT14",'Minor retrofit'!$AS$41,IF(F12="Scenario3PBT14",'Minor retrofit'!$AT$41,"")))&amp;IF(F12="Scenario1PBT15",'Minor retrofit'!$AU$41,IF(F12="Scenario2PBT15",'Minor retrofit'!$AV$41,IF(F12="Scenario3PBT15",'Minor retrofit'!$AW$41,"")))</f>
        <v/>
      </c>
      <c r="X12" s="117">
        <f t="shared" si="9"/>
        <v>0</v>
      </c>
      <c r="Y12" s="117" t="str">
        <f>IF(F12="Scenario1PBT1",'Minor retrofit'!$E$43,IF(F12="Scenario2PBT1",'Minor retrofit'!$F$43,IF(F12="Scenario3PBT1",'Minor retrofit'!$G$43,"")))&amp;IF(F12="Scenario1PBT2",'Minor retrofit'!$H$43,IF(F12="Scenario2PBT2",'Minor retrofit'!$I$43,IF(F12="Scenario3PBT2",'Minor retrofit'!$J$43,"")))&amp;IF(F12="Scenario1PBT3",'Minor retrofit'!$K$43,IF(F12="Scenario2PBT3",'Minor retrofit'!$L$43,IF(F12="Scenario3PBT3",'Minor retrofit'!$M$43,"")))&amp;IF(F12="Scenario1PBT4",'Minor retrofit'!$N$43,IF(F12="Scenario2PBT4",'Minor retrofit'!$O$43,IF(F12="Scenario3PBT4",'Minor retrofit'!$P$43,"")))&amp;IF(F12="Scenario1PBT5",'Minor retrofit'!$Q$43,IF(F12="Scenario2PBT5",'Minor retrofit'!$R$43,IF(F12="Scenario3PBT5",'Minor retrofit'!$S$43,"")))&amp;IF(F12="Scenario1PBT6",'Minor retrofit'!$T$43,IF(F12="Scenario2PBT6",'Minor retrofit'!$U$43,IF(F12="Scenario3PBT6",'Minor retrofit'!$V$43,"")))&amp;IF(F12="Scenario1PBT7",'Minor retrofit'!$W$43,IF(F12="Scenario2PBT7",'Minor retrofit'!$X$43,IF(F12="Scenario3PBT7",'Minor retrofit'!$Y$43,"")))&amp;IF(F12="Scenario1PBT8",'Minor retrofit'!$Z$43,IF(F12="Scenario2PBT8",'Minor retrofit'!$AA$43,IF(F12="Scenario3PBT8",'Minor retrofit'!$AB$43,"")))&amp;IF(F12="Scenario1PBT9",'Minor retrofit'!$AC$43,IF(F12="Scenario2PBT9",'Minor retrofit'!$AD$43,IF(F12="Scenario3PBT9",'Minor retrofit'!$AE$43,"")))&amp;IF(F12="Scenario1PBT10",'Minor retrofit'!$AF$43,IF(F12="Scenario2PBT10",'Minor retrofit'!$AG$43,IF(F12="Scenario3PBT10",'Minor retrofit'!$AH$43,"")))&amp;IF(F12="Scenario1PBT11",'Minor retrofit'!$AI$43,IF(F12="Scenario2PBT11",'Minor retrofit'!$AJ$43,IF(F12="Scenario3PBT11",'Minor retrofit'!$AK$43,"")))&amp;IF(F12="Scenario1PBT12",'Minor retrofit'!$AL$43,IF(F12="Scenario2PBT12",'Minor retrofit'!$AM$43,IF(F12="Scenario3PBT12",'Minor retrofit'!$AN$43,"")))&amp;IF(F12="Scenario1PBT13",'Minor retrofit'!$AO$43,IF(F12="Scenario2PBT13",'Minor retrofit'!$AP$43,IF(F12="Scenario3PBT13",'Minor retrofit'!$AQ$43,"")))&amp;IF(F12="Scenario1PBT14",'Minor retrofit'!$AR$43,IF(F12="Scenario2PBT14",'Minor retrofit'!$AS$43,IF(F12="Scenario3PBT14",'Minor retrofit'!$AT$43,"")))&amp;IF(F12="Scenario1PBT15",'Minor retrofit'!$AU$43,IF(F12="Scenario2PBT15",'Minor retrofit'!$AV$43,IF(F12="Scenario3PBT15",'Minor retrofit'!$AW$43,"")))</f>
        <v/>
      </c>
      <c r="Z12" s="117">
        <f t="shared" si="10"/>
        <v>0</v>
      </c>
      <c r="AA12" s="178" t="str">
        <f>IF(F12="Scenario1PBT1",'Minor retrofit'!$E$102,IF(F12="Scenario2PBT1",'Minor retrofit'!$F$102,IF(F12="Scenario3PBT1",'Minor retrofit'!$G$102,"")))&amp;IF(F12="Scenario1PBT2",'Minor retrofit'!$H$102,IF(F12="Scenario2PBT2",'Minor retrofit'!$I$102,IF(F12="Scenario3PBT2",'Minor retrofit'!$J$102,"")))&amp;IF(F12="Scenario1PBT3",'Minor retrofit'!$K$102,IF(F12="Scenario2PBT3",'Minor retrofit'!$L$102,IF(F12="Scenario3PBT3",'Minor retrofit'!$M$102,"")))&amp;IF(F12="Scenario1PBT4",'Minor retrofit'!$N$102,IF(F12="Scenario2PBT4",'Minor retrofit'!$O$102,IF(F12="Scenario3PBT4",'Minor retrofit'!$P$102,"")))&amp;IF(F12="Scenario1PBT5",'Minor retrofit'!$Q$102,IF(F12="Scenario2PBT5",'Minor retrofit'!$R$102,IF(F12="Scenario3PBT5",'Minor retrofit'!$S$102,"")))&amp;IF(F12="Scenario1PBT6",'Minor retrofit'!$T$102,IF(F12="Scenario2PBT6",'Minor retrofit'!$U$102,IF(F12="Scenario3PBT6",'Minor retrofit'!$V$102,"")))&amp;IF(F12="Scenario1PBT7",'Minor retrofit'!$W$102,IF(F12="Scenario2PBT7",'Minor retrofit'!$X$102,IF(F12="Scenario3PBT7",'Minor retrofit'!$Y$102,"")))&amp;IF(F12="Scenario1PBT8",'Minor retrofit'!$Z$102,IF(F12="Scenario2PBT8",'Minor retrofit'!$AA$102,IF(F12="Scenario3PBT8",'Minor retrofit'!$AB$102,"")))&amp;IF(F12="Scenario1PBT9",'Minor retrofit'!$AC$102,IF(F12="Scenario2PBT9",'Minor retrofit'!$AD$102,IF(F12="Scenario3PBT9",'Minor retrofit'!$AE$102,"")))&amp;IF(F12="Scenario1PBT10",'Minor retrofit'!$AF$102,IF(F12="Scenario2PBT10",'Minor retrofit'!$AG$102,IF(F12="Scenario3PBT10",'Minor retrofit'!$AH$102,"")))&amp;IF(F12="Scenario1PBT11",'Minor retrofit'!$AI$102,IF(F12="Scenario2PBT11",'Minor retrofit'!$AJ$102,IF(F12="Scenario3PBT11",'Minor retrofit'!$AK$102,"")))&amp;IF(F12="Scenario1PBT12",'Minor retrofit'!$AL$102,IF(F12="Scenario2PBT12",'Minor retrofit'!$AM$102,IF(F12="Scenario3PBT12",'Minor retrofit'!$AN$102,"")))&amp;IF(F12="Scenario1PBT13",'Minor retrofit'!$AO$102,IF(F12="Scenario2PBT13",'Minor retrofit'!$AP$102,IF(F12="Scenario3PBT13",'Minor retrofit'!$AQ$102,"")))&amp;IF(F12="Scenario1PBT14",'Minor retrofit'!$AR$102,IF(F12="Scenario2PBT14",'Minor retrofit'!$AS$102,IF(F12="Scenario3PBT14",'Minor retrofit'!$AT$102,"")))&amp;IF(F12="Scenario1PBT15",'Minor retrofit'!$AU$102,IF(F12="Scenario2PBT15",'Minor retrofit'!$AV$102,IF(F12="Scenario3PBT15",'Minor retrofit'!$AW$102,"")))</f>
        <v/>
      </c>
      <c r="AB12" s="179">
        <f t="shared" si="11"/>
        <v>0</v>
      </c>
      <c r="AC12" s="208">
        <f>IFERROR('Projection_Base-case'!G12-G12,0)</f>
        <v>0</v>
      </c>
      <c r="AD12" s="178">
        <f t="shared" si="12"/>
        <v>0</v>
      </c>
      <c r="AE12" s="117">
        <f>IFERROR(100*AC12/'Projection_Base-case'!G12,0)</f>
        <v>0</v>
      </c>
      <c r="AF12" s="117">
        <f>IFERROR('Projection_Base-case'!I12-I12,0)</f>
        <v>0</v>
      </c>
      <c r="AG12" s="178">
        <f t="shared" si="13"/>
        <v>0</v>
      </c>
      <c r="AH12" s="117">
        <f>IFERROR(100*AF12/'Projection_Base-case'!I12,0)</f>
        <v>0</v>
      </c>
      <c r="AI12" s="117">
        <f>IFERROR('Projection_Base-case'!K12-K12,0)</f>
        <v>0</v>
      </c>
      <c r="AJ12" s="178">
        <f t="shared" si="14"/>
        <v>0</v>
      </c>
      <c r="AK12" s="117">
        <f>IFERROR(100*AI12/'Projection_Base-case'!K12,0)</f>
        <v>0</v>
      </c>
      <c r="AL12" s="117">
        <f>IFERROR(M12-'Projection_Base-case'!M12,0)</f>
        <v>0</v>
      </c>
      <c r="AM12" s="178">
        <f t="shared" si="15"/>
        <v>0</v>
      </c>
      <c r="AN12" s="179">
        <f>IFERROR(IF('Projection_Base-case'!N12&gt;0,100*AM12/'Projection_Base-case'!N12,100*AM12/N12),0)</f>
        <v>0</v>
      </c>
      <c r="AO12" s="206">
        <f>IFERROR('Projection_Base-case'!O12-O12,0)</f>
        <v>0</v>
      </c>
      <c r="AP12" s="178">
        <f t="shared" si="16"/>
        <v>0</v>
      </c>
      <c r="AQ12" s="117">
        <f>IFERROR(100*AO12/'Projection_Base-case'!O12,0)</f>
        <v>0</v>
      </c>
      <c r="AR12" s="117">
        <f>IFERROR('Projection_Base-case'!Q12-Q12,0)</f>
        <v>0</v>
      </c>
      <c r="AS12" s="178">
        <f t="shared" si="17"/>
        <v>0</v>
      </c>
      <c r="AT12" s="117">
        <f>IFERROR(100*AR12/'Projection_Base-case'!Q12,0)</f>
        <v>0</v>
      </c>
      <c r="AU12" s="117">
        <f>IFERROR('Projection_Base-case'!S12-S12,0)</f>
        <v>0</v>
      </c>
      <c r="AV12" s="178">
        <f t="shared" si="18"/>
        <v>0</v>
      </c>
      <c r="AW12" s="118">
        <f>IFERROR(100*AU12/'Projection_Base-case'!S12,0)</f>
        <v>0</v>
      </c>
      <c r="AX12" s="206">
        <f>IFERROR('Projection_Base-case'!U12-U12,0)</f>
        <v>0</v>
      </c>
      <c r="AY12" s="178">
        <f t="shared" si="19"/>
        <v>0</v>
      </c>
      <c r="AZ12" s="117">
        <f>IFERROR(100*AX12/'Projection_Base-case'!U12,0)</f>
        <v>0</v>
      </c>
      <c r="BA12" s="117">
        <f>IFERROR('Projection_Base-case'!W12-W12,0)</f>
        <v>0</v>
      </c>
      <c r="BB12" s="178">
        <f t="shared" si="20"/>
        <v>0</v>
      </c>
      <c r="BC12" s="117">
        <f>IFERROR(100*BA12/'Projection_Base-case'!W12,0)</f>
        <v>0</v>
      </c>
      <c r="BD12" s="117">
        <f>IFERROR('Projection_Base-case'!Y12-Y12,0)</f>
        <v>0</v>
      </c>
      <c r="BE12" s="178">
        <f t="shared" si="21"/>
        <v>0</v>
      </c>
      <c r="BF12" s="117">
        <f>IFERROR(100*BD12/'Projection_Base-case'!Y12,0)</f>
        <v>0</v>
      </c>
      <c r="BG12" s="178">
        <f t="shared" si="22"/>
        <v>0</v>
      </c>
      <c r="BH12" s="179">
        <f t="shared" si="23"/>
        <v>0</v>
      </c>
    </row>
    <row r="13" spans="1:60">
      <c r="A13" s="205">
        <v>8</v>
      </c>
      <c r="B13" s="178">
        <f>IF('Projection_Base-case'!B13&lt;&gt;"",'Projection_Base-case'!B13,0)</f>
        <v>0</v>
      </c>
      <c r="C13" s="178">
        <f>IF('Projection_Base-case'!C13&lt;&gt;"",'Projection_Base-case'!C13,0)</f>
        <v>0</v>
      </c>
      <c r="D13" s="178">
        <f>IF('Projection_Base-case'!D13&lt;&gt;"",'Projection_Base-case'!D13,0)</f>
        <v>0</v>
      </c>
      <c r="E13" s="176" t="str">
        <f>IF(AND('Résultats Minor'!$AC$3="OUI",'Résultats Minor'!E12&lt;&gt;""),'Résultats Minor'!E12,IF(OR(D13="PBT2",D13="PBT3",D13="PBT5",D13="PBT8",D13="PBT9"),"Scenario1",IF(OR(D13="PBT6",D13="PBT7",D13="PBT10"),"Scenario2",IF(OR(D13="PBT1",D13="PBT4"),"Scenario3",""))))</f>
        <v/>
      </c>
      <c r="F13" s="202" t="str">
        <f t="shared" si="0"/>
        <v>0</v>
      </c>
      <c r="G13" s="206" t="str">
        <f>IF(F13="Scenario1PBT1",'Minor retrofit'!$E$7,IF(F13="Scenario2PBT1",'Minor retrofit'!$F$7,IF(F13="Scenario3PBT1",'Minor retrofit'!$G$7,"")))&amp;IF(F13="Scenario1PBT2",'Minor retrofit'!$H$7,IF(F13="Scenario2PBT2",'Minor retrofit'!$I$7,IF(F13="Scenario3PBT2",'Minor retrofit'!$J$7,"")))&amp;IF(F13="Scenario1PBT3",'Minor retrofit'!$K$7,IF(F13="Scenario2PBT3",'Minor retrofit'!$L$7,IF(F13="Scenario3PBT3",'Minor retrofit'!$M$7,"")))&amp;IF(F13="Scenario1PBT4",'Minor retrofit'!$N$7,IF(F13="Scenario2PBT4",'Minor retrofit'!$O$7,IF(F13="Scenario3PBT4",'Minor retrofit'!$P$7,"")))&amp;IF(F13="Scenario1PBT5",'Minor retrofit'!$Q$7,IF(F13="Scenario2PBT5",'Minor retrofit'!$R$7,IF(F13="Scenario3PBT5",'Minor retrofit'!$S$7,"")))&amp;IF(F13="Scenario1PBT6",'Minor retrofit'!$T$7,IF(F13="Scenario2PBT6",'Minor retrofit'!$U$7,IF(F13="Scenario3PBT6",'Minor retrofit'!$V$7,"")))&amp;IF(F13="Scenario1PBT7",'Minor retrofit'!$W$7,IF(F13="Scenario2PBT7",'Minor retrofit'!$X$7,IF(F13="Scenario3PBT7",'Minor retrofit'!$Y$7,"")))&amp;IF(F13="Scenario1PBT8",'Minor retrofit'!$Z$7,IF(F13="Scenario2PBT8",'Minor retrofit'!$AA$7,IF(F13="Scenario3PBT8",'Minor retrofit'!$AB$7,"")))&amp;IF(F13="Scenario1PBT9",'Minor retrofit'!$AC$7,IF(F13="Scenario2PBT9",'Minor retrofit'!$AD$7,IF(F13="Scenario3PBT9",'Minor retrofit'!$AE$7,"")))&amp;IF(F13="Scenario1PBT10",'Minor retrofit'!$AF$7,IF(F13="Scenario2PBT10",'Minor retrofit'!$AG$7,IF(F13="Scenario3PBT10",'Minor retrofit'!$AH$7,"")))&amp;IF(F13="Scenario1PBT11",'Minor retrofit'!$AI$7,IF(F13="Scenario2PBT11",'Minor retrofit'!$AJ$7,IF(F13="Scenario3PBT11",'Minor retrofit'!$AK$7,"")))&amp;IF(F13="Scenario1PBT12",'Minor retrofit'!$AL$7,IF(F13="Scenario2PBT12",'Minor retrofit'!$AM$7,IF(F13="Scenario3PBT12",'Minor retrofit'!$AN$7,"")))&amp;IF(F13="Scenario1PBT13",'Minor retrofit'!$AO$7,IF(F13="Scenario2PBT13",'Minor retrofit'!$AP$7,IF(F13="Scenario3PBT13",'Minor retrofit'!$AQ$7,"")))&amp;IF(F13="Scenario1PBT14",'Minor retrofit'!$AR$7,IF(F13="Scenario2PBT14",'Minor retrofit'!$AS$7,IF(F13="Scenario3PBT14",'Minor retrofit'!$AT$7,"")))&amp;IF(F13="Scenario1PBT15",'Minor retrofit'!$AU$7,IF(F13="Scenario2PBT15",'Minor retrofit'!$AV$7,IF(F13="Scenario3PBT15",'Minor retrofit'!$AW$7,"")))</f>
        <v/>
      </c>
      <c r="H13" s="117">
        <f t="shared" si="1"/>
        <v>0</v>
      </c>
      <c r="I13" s="117" t="str">
        <f>IF(F13="Scenario1PBT1",'Minor retrofit'!$E$17,IF(F13="Scenario2PBT1",'Minor retrofit'!$F$17,IF(F13="Scenario3PBT1",'Minor retrofit'!$G$17,"")))&amp;IF(F13="Scenario1PBT2",'Minor retrofit'!$H$17,IF(F13="Scenario2PBT2",'Minor retrofit'!$I$17,IF(F13="Scenario3PBT2",'Minor retrofit'!$J$17,"")))&amp;IF(F13="Scenario1PBT3",'Minor retrofit'!$K$17,IF(F13="Scenario2PBT3",'Minor retrofit'!$L$17,IF(F13="Scenario3PBT3",'Minor retrofit'!$M$17,"")))&amp;IF(F13="Scenario1PBT4",'Minor retrofit'!$N$17,IF(F13="Scenario2PBT4",'Minor retrofit'!$O$17,IF(F13="Scenario3PBT4",'Minor retrofit'!$P$17,"")))&amp;IF(F13="Scenario1PBT5",'Minor retrofit'!$Q$17,IF(F13="Scenario2PBT5",'Minor retrofit'!$R$17,IF(F13="Scenario3PBT5",'Minor retrofit'!$S$17,"")))&amp;IF(F13="Scenario1PBT6",'Minor retrofit'!$T$17,IF(F13="Scenario2PBT6",'Minor retrofit'!$U$17,IF(F13="Scenario3PBT6",'Minor retrofit'!$V$17,"")))&amp;IF(F13="Scenario1PBT7",'Minor retrofit'!$W$17,IF(F13="Scenario2PBT7",'Minor retrofit'!$X$17,IF(F13="Scenario3PBT7",'Minor retrofit'!$Y$17,"")))&amp;IF(F13="Scenario1PBT8",'Minor retrofit'!$Z$17,IF(F13="Scenario2PBT8",'Minor retrofit'!$AA$17,IF(F13="Scenario3PBT8",'Minor retrofit'!$AB$17,"")))&amp;IF(F13="Scenario1PBT9",'Minor retrofit'!$AC$17,IF(F13="Scenario2PBT9",'Minor retrofit'!$AD$17,IF(F13="Scenario3PBT9",'Minor retrofit'!$AE$17,"")))&amp;IF(F13="Scenario1PBT10",'Minor retrofit'!$AF$17,IF(F13="Scenario2PBT10",'Minor retrofit'!$AG$17,IF(F13="Scenario3PBT10",'Minor retrofit'!$AH$17,"")))&amp;IF(F13="Scenario1PBT11",'Minor retrofit'!$AI$17,IF(F13="Scenario2PBT11",'Minor retrofit'!$AJ$17,IF(F13="Scenario3PBT11",'Minor retrofit'!$AK$17,"")))&amp;IF(F13="Scenario1PBT12",'Minor retrofit'!$AL$17,IF(F13="Scenario2PBT12",'Minor retrofit'!$AM$17,IF(F13="Scenario3PBT12",'Minor retrofit'!$AN$17,"")))&amp;IF(F13="Scenario1PBT13",'Minor retrofit'!$AO$17,IF(F13="Scenario2PBT13",'Minor retrofit'!$AP$17,IF(F13="Scenario3PBT13",'Minor retrofit'!$AQ$17,"")))&amp;IF(F13="Scenario1PBT14",'Minor retrofit'!$AR$17,IF(F13="Scenario2PBT14",'Minor retrofit'!$AS$17,IF(F13="Scenario3PBT14",'Minor retrofit'!$AT$17,"")))&amp;IF(F13="Scenario1PBT15",'Minor retrofit'!$AU$17,IF(F13="Scenario2PBT15",'Minor retrofit'!$AV$17,IF(F13="Scenario3PBT15",'Minor retrofit'!$AW$17,"")))</f>
        <v/>
      </c>
      <c r="J13" s="117">
        <f t="shared" si="2"/>
        <v>0</v>
      </c>
      <c r="K13" s="117" t="str">
        <f>IF(F13="Scenario1PBT1",'Minor retrofit'!$E$19,IF(F13="Scenario2PBT1",'Minor retrofit'!$F$19,IF(F13="Scenario3PBT1",'Minor retrofit'!$G$19,"")))&amp;IF(F13="Scenario1PBT2",'Minor retrofit'!$H$19,IF(F13="Scenario2PBT2",'Minor retrofit'!$I$19,IF(F13="Scenario3PBT2",'Minor retrofit'!$J$19,"")))&amp;IF(F13="Scenario1PBT3",'Minor retrofit'!$K$19,IF(F13="Scenario2PBT3",'Minor retrofit'!$L$19,IF(F13="Scenario3PBT3",'Minor retrofit'!$M$19,"")))&amp;IF(F13="Scenario1PBT4",'Minor retrofit'!$N$19,IF(F13="Scenario2PBT4",'Minor retrofit'!$O$19,IF(F13="Scenario3PBT4",'Minor retrofit'!$P$19,"")))&amp;IF(F13="Scenario1PBT5",'Minor retrofit'!$Q$19,IF(F13="Scenario2PBT5",'Minor retrofit'!$R$19,IF(F13="Scenario3PBT5",'Minor retrofit'!$S$19,"")))&amp;IF(F13="Scenario1PBT6",'Minor retrofit'!$T$19,IF(F13="Scenario2PBT6",'Minor retrofit'!$U$19,IF(F13="Scenario3PBT6",'Minor retrofit'!$V$19,"")))&amp;IF(F13="Scenario1PBT7",'Minor retrofit'!$W$19,IF(F13="Scenario2PBT7",'Minor retrofit'!$X$19,IF(F13="Scenario3PBT7",'Minor retrofit'!$Y$19,"")))&amp;IF(F13="Scenario1PBT8",'Minor retrofit'!$Z$19,IF(F13="Scenario2PBT8",'Minor retrofit'!$AA$19,IF(F13="Scenario3PBT8",'Minor retrofit'!$AB$19,"")))&amp;IF(F13="Scenario1PBT9",'Minor retrofit'!$AC$19,IF(F13="Scenario2PBT9",'Minor retrofit'!$AD$19,IF(F13="Scenario3PBT9",'Minor retrofit'!$AE$19,"")))&amp;IF(F13="Scenario1PBT10",'Minor retrofit'!$AF$19,IF(F13="Scenario2PBT10",'Minor retrofit'!$AG$19,IF(F13="Scenario3PBT10",'Minor retrofit'!$AH$19,"")))&amp;IF(F13="Scenario1PBT11",'Minor retrofit'!$AI$19,IF(F13="Scenario2PBT11",'Minor retrofit'!$AJ$19,IF(F13="Scenario3PBT11",'Minor retrofit'!$AK$19,"")))&amp;IF(F13="Scenario1PBT12",'Minor retrofit'!$AL$19,IF(F13="Scenario2PBT12",'Minor retrofit'!$AM$19,IF(F13="Scenario3PBT12",'Minor retrofit'!$AN$19,"")))&amp;IF(F13="Scenario1PBT13",'Minor retrofit'!$AO$19,IF(F13="Scenario2PBT13",'Minor retrofit'!$AP$19,IF(F13="Scenario3PBT13",'Minor retrofit'!$AQ$19,"")))&amp;IF(F13="Scenario1PBT14",'Minor retrofit'!$AR$19,IF(F13="Scenario2PBT14",'Minor retrofit'!$AS$19,IF(F13="Scenario3PBT14",'Minor retrofit'!$AT$19,"")))&amp;IF(F13="Scenario1PBT15",'Minor retrofit'!$AU$19,IF(F13="Scenario2PBT15",'Minor retrofit'!$AV$19,IF(F13="Scenario3PBT15",'Minor retrofit'!$AW$19,"")))</f>
        <v/>
      </c>
      <c r="L13" s="117">
        <f t="shared" si="3"/>
        <v>0</v>
      </c>
      <c r="M13" s="117" t="str">
        <f>IF(F13="Scenario1PBT1",'Minor retrofit'!$E$21,IF(F13="Scenario2PBT1",'Minor retrofit'!$F$21,IF(F13="Scenario3PBT1",'Minor retrofit'!$G$21,"")))&amp;IF(F13="Scenario1PBT2",'Minor retrofit'!$H$21,IF(F13="Scenario2PBT2",'Minor retrofit'!$I$21,IF(F13="Scenario3PBT2",'Minor retrofit'!$J$21,"")))&amp;IF(F13="Scenario1PBT3",'Minor retrofit'!$K$21,IF(F13="Scenario2PBT3",'Minor retrofit'!$L$21,IF(F13="Scenario3PBT3",'Minor retrofit'!$M$21,"")))&amp;IF(F13="Scenario1PBT4",'Minor retrofit'!$N$21,IF(F13="Scenario2PBT4",'Minor retrofit'!$O$21,IF(F13="Scenario3PBT4",'Minor retrofit'!$P$21,"")))&amp;IF(F13="Scenario1PBT5",'Minor retrofit'!$Q$21,IF(F13="Scenario2PBT5",'Minor retrofit'!$R$21,IF(F13="Scenario3PBT5",'Minor retrofit'!$S$21,"")))&amp;IF(F13="Scenario1PBT6",'Minor retrofit'!$T$21,IF(F13="Scenario2PBT6",'Minor retrofit'!$U$21,IF(F13="Scenario3PBT6",'Minor retrofit'!$V$21,"")))&amp;IF(F13="Scenario1PBT7",'Minor retrofit'!$W$21,IF(F13="Scenario2PBT7",'Minor retrofit'!$X$21,IF(F13="Scenario3PBT7",'Minor retrofit'!$Y$21,"")))&amp;IF(F13="Scenario1PBT8",'Minor retrofit'!$Z$21,IF(F13="Scenario2PBT8",'Minor retrofit'!$AA$21,IF(F13="Scenario3PBT8",'Minor retrofit'!$AB$21,"")))&amp;IF(F13="Scenario1PBT9",'Minor retrofit'!$AC$21,IF(F13="Scenario2PBT9",'Minor retrofit'!$AD$21,IF(F13="Scenario3PBT9",'Minor retrofit'!$AE$21,"")))&amp;IF(F13="Scenario1PBT10",'Minor retrofit'!$AF$21,IF(F13="Scenario2PBT10",'Minor retrofit'!$AG$21,IF(F13="Scenario3PBT10",'Minor retrofit'!$AH$21,"")))&amp;IF(F13="Scenario1PBT11",'Minor retrofit'!$AI$21,IF(F13="Scenario2PBT11",'Minor retrofit'!$AJ$21,IF(F13="Scenario3PBT11",'Minor retrofit'!$AK$21,"")))&amp;IF(F13="Scenario1PBT12",'Minor retrofit'!$AL$21,IF(F13="Scenario2PBT12",'Minor retrofit'!$AM$21,IF(F13="Scenario3PBT12",'Minor retrofit'!$AN$21,"")))&amp;IF(F13="Scenario1PBT13",'Minor retrofit'!$AO$21,IF(F13="Scenario2PBT13",'Minor retrofit'!$AP$21,IF(F13="Scenario3PBT13",'Minor retrofit'!$AQ$21,"")))&amp;IF(F13="Scenario1PBT14",'Minor retrofit'!$AR$21,IF(F13="Scenario2PBT14",'Minor retrofit'!$AS$21,IF(F13="Scenario3PBT14",'Minor retrofit'!$AT$21,"")))&amp;IF(F13="Scenario1PBT15",'Minor retrofit'!$AU$21,IF(F13="Scenario2PBT15",'Minor retrofit'!$AV$21,IF(F13="Scenario3PBT15",'Minor retrofit'!$AW$21,"")))</f>
        <v/>
      </c>
      <c r="N13" s="118">
        <f t="shared" si="4"/>
        <v>0</v>
      </c>
      <c r="O13" s="206" t="str">
        <f>IF(F13="Scenario1PBT1",'Minor retrofit'!$E$24,IF(F13="Scenario2PBT1",'Minor retrofit'!$F$24,IF(F13="Scenario3PBT1",'Minor retrofit'!$G$24,"")))&amp;IF(F13="Scenario1PBT2",'Minor retrofit'!$H$24,IF(F13="Scenario2PBT2",'Minor retrofit'!$I$24,IF(F13="Scenario3PBT2",'Minor retrofit'!$J$24,"")))&amp;IF(F13="Scenario1PBT3",'Minor retrofit'!$K$24,IF(F13="Scenario2PBT3",'Minor retrofit'!$L$24,IF(F13="Scenario3PBT3",'Minor retrofit'!$M$24,"")))&amp;IF(F13="Scenario1PBT4",'Minor retrofit'!$N$24,IF(F13="Scenario2PBT4",'Minor retrofit'!$O$24,IF(F13="Scenario3PBT4",'Minor retrofit'!$P$24,"")))&amp;IF(F13="Scenario1PBT5",'Minor retrofit'!$Q$24,IF(F13="Scenario2PBT5",'Minor retrofit'!$R$24,IF(F13="Scenario3PBT5",'Minor retrofit'!$S$24,"")))&amp;IF(F13="Scenario1PBT6",'Minor retrofit'!$T$24,IF(F13="Scenario2PBT6",'Minor retrofit'!$U$24,IF(F13="Scenario3PBT6",'Minor retrofit'!$V$24,"")))&amp;IF(F13="Scenario1PBT7",'Minor retrofit'!$W$24,IF(F13="Scenario2PBT7",'Minor retrofit'!$X$24,IF(F13="Scenario3PBT7",'Minor retrofit'!$Y$24,"")))&amp;IF(F13="Scenario1PBT8",'Minor retrofit'!$Z$24,IF(F13="Scenario2PBT8",'Minor retrofit'!$AA$24,IF(F13="Scenario3PBT8",'Minor retrofit'!$AB$24,"")))&amp;IF(F13="Scenario1PBT9",'Minor retrofit'!$AC$24,IF(F13="Scenario2PBT9",'Minor retrofit'!$AD$24,IF(F13="Scenario3PBT9",'Minor retrofit'!$AE$24,"")))&amp;IF(F13="Scenario1PBT10",'Minor retrofit'!$AF$24,IF(F13="Scenario2PBT10",'Minor retrofit'!$AG$24,IF(F13="Scenario3PBT10",'Minor retrofit'!$AH$24,"")))&amp;IF(F13="Scenario1PBT11",'Minor retrofit'!$AI$24,IF(F13="Scenario2PBT11",'Minor retrofit'!$AJ$24,IF(F13="Scenario3PBT11",'Minor retrofit'!$AK$24,"")))&amp;IF(F13="Scenario1PBT12",'Minor retrofit'!$AL$24,IF(F13="Scenario2PBT12",'Minor retrofit'!$AM$24,IF(F13="Scenario3PBT12",'Minor retrofit'!$AN$24,"")))&amp;IF(F13="Scenario1PBT13",'Minor retrofit'!$AO$24,IF(F13="Scenario2PBT13",'Minor retrofit'!$AP$24,IF(F13="Scenario3PBT13",'Minor retrofit'!$AQ$24,"")))&amp;IF(F13="Scenario1PBT14",'Minor retrofit'!$AR$24,IF(F13="Scenario2PBT14",'Minor retrofit'!$AS$24,IF(F13="Scenario3PBT14",'Minor retrofit'!$AT$24,"")))&amp;IF(F13="Scenario1PBT15",'Minor retrofit'!$AU$24,IF(F13="Scenario2PBT15",'Minor retrofit'!$AV$24,IF(F13="Scenario3PBT15",'Minor retrofit'!$AW$24,"")))</f>
        <v/>
      </c>
      <c r="P13" s="117">
        <f t="shared" si="5"/>
        <v>0</v>
      </c>
      <c r="Q13" s="117" t="str">
        <f>IF(F13="Scenario1PBT1",'Minor retrofit'!$E$26,IF(F13="Scenario2PBT1",'Minor retrofit'!$F$26,IF(F13="Scenario3PBT1",'Minor retrofit'!$G$26,"")))&amp;IF(F13="Scenario1PBT2",'Minor retrofit'!$H$26,IF(F13="Scenario2PBT2",'Minor retrofit'!$I$26,IF(F13="Scenario3PBT2",'Minor retrofit'!$J$26,"")))&amp;IF(F13="Scenario1PBT3",'Minor retrofit'!$K$26,IF(F13="Scenario2PBT3",'Minor retrofit'!$L$26,IF(F13="Scenario3PBT3",'Minor retrofit'!$M$26,"")))&amp;IF(F13="Scenario1PBT4",'Minor retrofit'!$N$26,IF(F13="Scenario2PBT4",'Minor retrofit'!$O$26,IF(F13="Scenario3PBT4",'Minor retrofit'!$P$26,"")))&amp;IF(F13="Scenario1PBT5",'Minor retrofit'!$Q$26,IF(F13="Scenario2PBT5",'Minor retrofit'!$R$26,IF(F13="Scenario3PBT5",'Minor retrofit'!$S$26,"")))&amp;IF(F13="Scenario1PBT6",'Minor retrofit'!$T$26,IF(F13="Scenario2PBT6",'Minor retrofit'!$U$26,IF(F13="Scenario3PBT6",'Minor retrofit'!$V$26,"")))&amp;IF(F13="Scenario1PBT7",'Minor retrofit'!$W$26,IF(F13="Scenario2PBT7",'Minor retrofit'!$X$26,IF(F13="Scenario3PBT7",'Minor retrofit'!$Y$26,"")))&amp;IF(F13="Scenario1PBT8",'Minor retrofit'!$Z$26,IF(F13="Scenario2PBT8",'Minor retrofit'!$AA$26,IF(F13="Scenario3PBT8",'Minor retrofit'!$AB$26,"")))&amp;IF(F13="Scenario1PBT9",'Minor retrofit'!$AC$26,IF(F13="Scenario2PBT9",'Minor retrofit'!$AD$26,IF(F13="Scenario3PBT9",'Minor retrofit'!$AE$26,"")))&amp;IF(F13="Scenario1PBT10",'Minor retrofit'!$AF$26,IF(F13="Scenario2PBT10",'Minor retrofit'!$AG$26,IF(F13="Scenario3PBT10",'Minor retrofit'!$AH$26,"")))&amp;IF(F13="Scenario1PBT11",'Minor retrofit'!$AI$26,IF(F13="Scenario2PBT11",'Minor retrofit'!$AJ$26,IF(F13="Scenario3PBT11",'Minor retrofit'!$AK$26,"")))&amp;IF(F13="Scenario1PBT12",'Minor retrofit'!$AL$26,IF(F13="Scenario2PBT12",'Minor retrofit'!$AM$26,IF(F13="Scenario3PBT12",'Minor retrofit'!$AN$26,"")))&amp;IF(F13="Scenario1PBT13",'Minor retrofit'!$AO$26,IF(F13="Scenario2PBT13",'Minor retrofit'!$AP$26,IF(F13="Scenario3PBT13",'Minor retrofit'!$AQ$26,"")))&amp;IF(F13="Scenario1PBT14",'Minor retrofit'!$AR$26,IF(F13="Scenario2PBT14",'Minor retrofit'!$AS$26,IF(F13="Scenario3PBT14",'Minor retrofit'!$AT$26,"")))&amp;IF(F13="Scenario1PBT15",'Minor retrofit'!$AU$26,IF(F13="Scenario2PBT15",'Minor retrofit'!$AV$26,IF(F13="Scenario3PBT15",'Minor retrofit'!$AW$26,"")))</f>
        <v/>
      </c>
      <c r="R13" s="117">
        <f t="shared" si="6"/>
        <v>0</v>
      </c>
      <c r="S13" s="117" t="str">
        <f>IF(F13="Scenario1PBT1",'Minor retrofit'!$E$28,IF(F13="Scenario2PBT1",'Minor retrofit'!$F$28,IF(F13="Scenario3PBT1",'Minor retrofit'!$G$28,"")))&amp;IF(F13="Scenario1PBT2",'Minor retrofit'!$H$28,IF(F13="Scenario2PBT2",'Minor retrofit'!$I$28,IF(F13="Scenario3PBT2",'Minor retrofit'!$J$28,"")))&amp;IF(F13="Scenario1PBT3",'Minor retrofit'!$K$28,IF(F13="Scenario2PBT3",'Minor retrofit'!$L$28,IF(F13="Scenario3PBT3",'Minor retrofit'!$M$28,"")))&amp;IF(F13="Scenario1PBT4",'Minor retrofit'!$N$28,IF(F13="Scenario2PBT4",'Minor retrofit'!$O$28,IF(F13="Scenario3PBT4",'Minor retrofit'!$P$28,"")))&amp;IF(F13="Scenario1PBT5",'Minor retrofit'!$Q$28,IF(F13="Scenario2PBT5",'Minor retrofit'!$R$28,IF(F13="Scenario3PBT5",'Minor retrofit'!$S$28,"")))&amp;IF(F13="Scenario1PBT6",'Minor retrofit'!$T$28,IF(F13="Scenario2PBT6",'Minor retrofit'!$U$28,IF(F13="Scenario3PBT6",'Minor retrofit'!$V$28,"")))&amp;IF(F13="Scenario1PBT7",'Minor retrofit'!$W$28,IF(F13="Scenario2PBT7",'Minor retrofit'!$X$28,IF(F13="Scenario3PBT7",'Minor retrofit'!$Y$28,"")))&amp;IF(F13="Scenario1PBT8",'Minor retrofit'!$Z$28,IF(F13="Scenario2PBT8",'Minor retrofit'!$AA$28,IF(F13="Scenario3PBT8",'Minor retrofit'!$AB$28,"")))&amp;IF(F13="Scenario1PBT9",'Minor retrofit'!$AC$28,IF(F13="Scenario2PBT9",'Minor retrofit'!$AD$28,IF(F13="Scenario3PBT9",'Minor retrofit'!$AE$28,"")))&amp;IF(F13="Scenario1PBT10",'Minor retrofit'!$AF$28,IF(F13="Scenario2PBT10",'Minor retrofit'!$AG$28,IF(F13="Scenario3PBT10",'Minor retrofit'!$AH$28,"")))&amp;IF(F13="Scenario1PBT11",'Minor retrofit'!$AI$28,IF(F13="Scenario2PBT11",'Minor retrofit'!$AJ$28,IF(F13="Scenario3PBT11",'Minor retrofit'!$AK$28,"")))&amp;IF(F13="Scenario1PBT12",'Minor retrofit'!$AL$28,IF(F13="Scenario2PBT12",'Minor retrofit'!$AM$28,IF(F13="Scenario3PBT12",'Minor retrofit'!$AN$28,"")))&amp;IF(F13="Scenario1PBT13",'Minor retrofit'!$AO$28,IF(F13="Scenario2PBT13",'Minor retrofit'!$AP$28,IF(F13="Scenario3PBT13",'Minor retrofit'!$AQ$28,"")))&amp;IF(F13="Scenario1PBT14",'Minor retrofit'!$AR$28,IF(F13="Scenario2PBT14",'Minor retrofit'!$AS$28,IF(F13="Scenario3PBT14",'Minor retrofit'!$AT$28,"")))&amp;IF(F13="Scenario1PBT15",'Minor retrofit'!$AU$28,IF(F13="Scenario2PBT15",'Minor retrofit'!$AV$28,IF(F13="Scenario3PBT15",'Minor retrofit'!$AW$28,"")))</f>
        <v/>
      </c>
      <c r="T13" s="207">
        <f t="shared" si="7"/>
        <v>0</v>
      </c>
      <c r="U13" s="177" t="str">
        <f>IF(F13="Scenario1PBT1",'Minor retrofit'!$E$39,IF(F13="Scenario2PBT1",'Minor retrofit'!$F$39,IF(F13="Scenario3PBT1",'Minor retrofit'!$G$39,"")))&amp;IF(F13="Scenario1PBT2",'Minor retrofit'!$H$39,IF(F13="Scenario2PBT2",'Minor retrofit'!$I$39,IF(F13="Scenario3PBT2",'Minor retrofit'!$J$39,"")))&amp;IF(F13="Scenario1PBT3",'Minor retrofit'!$K$39,IF(F13="Scenario2PBT3",'Minor retrofit'!$L$39,IF(F13="Scenario3PBT3",'Minor retrofit'!$M$39,"")))&amp;IF(F13="Scenario1PBT4",'Minor retrofit'!$N$39,IF(F13="Scenario2PBT4",'Minor retrofit'!$O$39,IF(F13="Scenario3PBT4",'Minor retrofit'!$P$39,"")))&amp;IF(F13="Scenario1PBT5",'Minor retrofit'!$Q$39,IF(F13="Scenario2PBT5",'Minor retrofit'!$R$39,IF(F13="Scenario3PBT5",'Minor retrofit'!$S$39,"")))&amp;IF(F13="Scenario1PBT6",'Minor retrofit'!$T$39,IF(F13="Scenario2PBT6",'Minor retrofit'!$U$39,IF(F13="Scenario3PBT6",'Minor retrofit'!$V$39,"")))&amp;IF(F13="Scenario1PBT7",'Minor retrofit'!$W$39,IF(F13="Scenario2PBT7",'Minor retrofit'!$X$39,IF(F13="Scenario3PBT7",'Minor retrofit'!$Y$39,"")))&amp;IF(F13="Scenario1PBT8",'Minor retrofit'!$Z$39,IF(F13="Scenario2PBT8",'Minor retrofit'!$AA$39,IF(F13="Scenario3PBT8",'Minor retrofit'!$AB$39,"")))&amp;IF(F13="Scenario1PBT9",'Minor retrofit'!$AC$39,IF(F13="Scenario2PBT9",'Minor retrofit'!$AD$39,IF(F13="Scenario3PBT9",'Minor retrofit'!$AE$39,"")))&amp;IF(F13="Scenario1PBT10",'Minor retrofit'!$AF$39,IF(F13="Scenario2PBT10",'Minor retrofit'!$AG$39,IF(F13="Scenario3PBT10",'Minor retrofit'!$AH$39,"")))&amp;IF(F13="Scenario1PBT11",'Minor retrofit'!$AI$39,IF(F13="Scenario2PBT11",'Minor retrofit'!$AJ$39,IF(F13="Scenario3PBT11",'Minor retrofit'!$AK$39,"")))&amp;IF(F13="Scenario1PBT12",'Minor retrofit'!$AL$39,IF(F13="Scenario2PBT12",'Minor retrofit'!$AM$39,IF(F13="Scenario3PBT12",'Minor retrofit'!$AN$39,"")))&amp;IF(F13="Scenario1PBT13",'Minor retrofit'!$AO$39,IF(F13="Scenario2PBT13",'Minor retrofit'!$AP$39,IF(F13="Scenario3PBT13",'Minor retrofit'!$AQ$39,"")))&amp;IF(F13="Scenario1PBT14",'Minor retrofit'!$AR$39,IF(F13="Scenario2PBT14",'Minor retrofit'!$AS$39,IF(F13="Scenario3PBT14",'Minor retrofit'!$AT$39,"")))&amp;IF(F13="Scenario1PBT15",'Minor retrofit'!$AU$39,IF(F13="Scenario2PBT15",'Minor retrofit'!$AV$39,IF(F13="Scenario3PBT15",'Minor retrofit'!$AW$39,"")))</f>
        <v/>
      </c>
      <c r="V13" s="178">
        <f t="shared" si="8"/>
        <v>0</v>
      </c>
      <c r="W13" s="178" t="str">
        <f>IF(F13="Scenario1PBT1",'Minor retrofit'!$E$41,IF(F13="Scenario2PBT1",'Minor retrofit'!$F$41,IF(F13="Scenario3PBT1",'Minor retrofit'!$G$41,"")))&amp;IF(F13="Scenario1PBT2",'Minor retrofit'!$H$41,IF(F13="Scenario2PBT2",'Minor retrofit'!$I$41,IF(F13="Scenario3PBT2",'Minor retrofit'!$J$41,"")))&amp;IF(F13="Scenario1PBT3",'Minor retrofit'!$K$41,IF(F13="Scenario2PBT3",'Minor retrofit'!$L$41,IF(F13="Scenario3PBT3",'Minor retrofit'!$M$41,"")))&amp;IF(F13="Scenario1PBT4",'Minor retrofit'!$N$41,IF(F13="Scenario2PBT4",'Minor retrofit'!$O$41,IF(F13="Scenario3PBT4",'Minor retrofit'!$P$41,"")))&amp;IF(F13="Scenario1PBT5",'Minor retrofit'!$Q$41,IF(F13="Scenario2PBT5",'Minor retrofit'!$R$41,IF(F13="Scenario3PBT5",'Minor retrofit'!$S$41,"")))&amp;IF(F13="Scenario1PBT6",'Minor retrofit'!$T$41,IF(F13="Scenario2PBT6",'Minor retrofit'!$U$41,IF(F13="Scenario3PBT6",'Minor retrofit'!$V$41,"")))&amp;IF(F13="Scenario1PBT7",'Minor retrofit'!$W$41,IF(F13="Scenario2PBT7",'Minor retrofit'!$X$41,IF(F13="Scenario3PBT7",'Minor retrofit'!$Y$41,"")))&amp;IF(F13="Scenario1PBT8",'Minor retrofit'!$Z$41,IF(F13="Scenario2PBT8",'Minor retrofit'!$AA$41,IF(F13="Scenario3PBT8",'Minor retrofit'!$AB$41,"")))&amp;IF(F13="Scenario1PBT9",'Minor retrofit'!$AC$41,IF(F13="Scenario2PBT9",'Minor retrofit'!$AD$41,IF(F13="Scenario3PBT9",'Minor retrofit'!$AE$41,"")))&amp;IF(F13="Scenario1PBT10",'Minor retrofit'!$AF$41,IF(F13="Scenario2PBT10",'Minor retrofit'!$AG$41,IF(F13="Scenario3PBT10",'Minor retrofit'!$AH$41,"")))&amp;IF(F13="Scenario1PBT11",'Minor retrofit'!$AI$41,IF(F13="Scenario2PBT11",'Minor retrofit'!$AJ$41,IF(F13="Scenario3PBT11",'Minor retrofit'!$AK$41,"")))&amp;IF(F13="Scenario1PBT12",'Minor retrofit'!$AL$41,IF(F13="Scenario2PBT12",'Minor retrofit'!$AM$41,IF(F13="Scenario3PBT12",'Minor retrofit'!$AN$41,"")))&amp;IF(F13="Scenario1PBT13",'Minor retrofit'!$AO$41,IF(F13="Scenario2PBT13",'Minor retrofit'!$AP$41,IF(F13="Scenario3PBT13",'Minor retrofit'!$AQ$41,"")))&amp;IF(F13="Scenario1PBT14",'Minor retrofit'!$AR$41,IF(F13="Scenario2PBT14",'Minor retrofit'!$AS$41,IF(F13="Scenario3PBT14",'Minor retrofit'!$AT$41,"")))&amp;IF(F13="Scenario1PBT15",'Minor retrofit'!$AU$41,IF(F13="Scenario2PBT15",'Minor retrofit'!$AV$41,IF(F13="Scenario3PBT15",'Minor retrofit'!$AW$41,"")))</f>
        <v/>
      </c>
      <c r="X13" s="178">
        <f t="shared" si="9"/>
        <v>0</v>
      </c>
      <c r="Y13" s="178" t="str">
        <f>IF(F13="Scenario1PBT1",'Minor retrofit'!$E$43,IF(F13="Scenario2PBT1",'Minor retrofit'!$F$43,IF(F13="Scenario3PBT1",'Minor retrofit'!$G$43,"")))&amp;IF(F13="Scenario1PBT2",'Minor retrofit'!$H$43,IF(F13="Scenario2PBT2",'Minor retrofit'!$I$43,IF(F13="Scenario3PBT2",'Minor retrofit'!$J$43,"")))&amp;IF(F13="Scenario1PBT3",'Minor retrofit'!$K$43,IF(F13="Scenario2PBT3",'Minor retrofit'!$L$43,IF(F13="Scenario3PBT3",'Minor retrofit'!$M$43,"")))&amp;IF(F13="Scenario1PBT4",'Minor retrofit'!$N$43,IF(F13="Scenario2PBT4",'Minor retrofit'!$O$43,IF(F13="Scenario3PBT4",'Minor retrofit'!$P$43,"")))&amp;IF(F13="Scenario1PBT5",'Minor retrofit'!$Q$43,IF(F13="Scenario2PBT5",'Minor retrofit'!$R$43,IF(F13="Scenario3PBT5",'Minor retrofit'!$S$43,"")))&amp;IF(F13="Scenario1PBT6",'Minor retrofit'!$T$43,IF(F13="Scenario2PBT6",'Minor retrofit'!$U$43,IF(F13="Scenario3PBT6",'Minor retrofit'!$V$43,"")))&amp;IF(F13="Scenario1PBT7",'Minor retrofit'!$W$43,IF(F13="Scenario2PBT7",'Minor retrofit'!$X$43,IF(F13="Scenario3PBT7",'Minor retrofit'!$Y$43,"")))&amp;IF(F13="Scenario1PBT8",'Minor retrofit'!$Z$43,IF(F13="Scenario2PBT8",'Minor retrofit'!$AA$43,IF(F13="Scenario3PBT8",'Minor retrofit'!$AB$43,"")))&amp;IF(F13="Scenario1PBT9",'Minor retrofit'!$AC$43,IF(F13="Scenario2PBT9",'Minor retrofit'!$AD$43,IF(F13="Scenario3PBT9",'Minor retrofit'!$AE$43,"")))&amp;IF(F13="Scenario1PBT10",'Minor retrofit'!$AF$43,IF(F13="Scenario2PBT10",'Minor retrofit'!$AG$43,IF(F13="Scenario3PBT10",'Minor retrofit'!$AH$43,"")))&amp;IF(F13="Scenario1PBT11",'Minor retrofit'!$AI$43,IF(F13="Scenario2PBT11",'Minor retrofit'!$AJ$43,IF(F13="Scenario3PBT11",'Minor retrofit'!$AK$43,"")))&amp;IF(F13="Scenario1PBT12",'Minor retrofit'!$AL$43,IF(F13="Scenario2PBT12",'Minor retrofit'!$AM$43,IF(F13="Scenario3PBT12",'Minor retrofit'!$AN$43,"")))&amp;IF(F13="Scenario1PBT13",'Minor retrofit'!$AO$43,IF(F13="Scenario2PBT13",'Minor retrofit'!$AP$43,IF(F13="Scenario3PBT13",'Minor retrofit'!$AQ$43,"")))&amp;IF(F13="Scenario1PBT14",'Minor retrofit'!$AR$43,IF(F13="Scenario2PBT14",'Minor retrofit'!$AS$43,IF(F13="Scenario3PBT14",'Minor retrofit'!$AT$43,"")))&amp;IF(F13="Scenario1PBT15",'Minor retrofit'!$AU$43,IF(F13="Scenario2PBT15",'Minor retrofit'!$AV$43,IF(F13="Scenario3PBT15",'Minor retrofit'!$AW$43,"")))</f>
        <v/>
      </c>
      <c r="Z13" s="178">
        <f t="shared" si="10"/>
        <v>0</v>
      </c>
      <c r="AA13" s="178" t="str">
        <f>IF(F13="Scenario1PBT1",'Minor retrofit'!$E$102,IF(F13="Scenario2PBT1",'Minor retrofit'!$F$102,IF(F13="Scenario3PBT1",'Minor retrofit'!$G$102,"")))&amp;IF(F13="Scenario1PBT2",'Minor retrofit'!$H$102,IF(F13="Scenario2PBT2",'Minor retrofit'!$I$102,IF(F13="Scenario3PBT2",'Minor retrofit'!$J$102,"")))&amp;IF(F13="Scenario1PBT3",'Minor retrofit'!$K$102,IF(F13="Scenario2PBT3",'Minor retrofit'!$L$102,IF(F13="Scenario3PBT3",'Minor retrofit'!$M$102,"")))&amp;IF(F13="Scenario1PBT4",'Minor retrofit'!$N$102,IF(F13="Scenario2PBT4",'Minor retrofit'!$O$102,IF(F13="Scenario3PBT4",'Minor retrofit'!$P$102,"")))&amp;IF(F13="Scenario1PBT5",'Minor retrofit'!$Q$102,IF(F13="Scenario2PBT5",'Minor retrofit'!$R$102,IF(F13="Scenario3PBT5",'Minor retrofit'!$S$102,"")))&amp;IF(F13="Scenario1PBT6",'Minor retrofit'!$T$102,IF(F13="Scenario2PBT6",'Minor retrofit'!$U$102,IF(F13="Scenario3PBT6",'Minor retrofit'!$V$102,"")))&amp;IF(F13="Scenario1PBT7",'Minor retrofit'!$W$102,IF(F13="Scenario2PBT7",'Minor retrofit'!$X$102,IF(F13="Scenario3PBT7",'Minor retrofit'!$Y$102,"")))&amp;IF(F13="Scenario1PBT8",'Minor retrofit'!$Z$102,IF(F13="Scenario2PBT8",'Minor retrofit'!$AA$102,IF(F13="Scenario3PBT8",'Minor retrofit'!$AB$102,"")))&amp;IF(F13="Scenario1PBT9",'Minor retrofit'!$AC$102,IF(F13="Scenario2PBT9",'Minor retrofit'!$AD$102,IF(F13="Scenario3PBT9",'Minor retrofit'!$AE$102,"")))&amp;IF(F13="Scenario1PBT10",'Minor retrofit'!$AF$102,IF(F13="Scenario2PBT10",'Minor retrofit'!$AG$102,IF(F13="Scenario3PBT10",'Minor retrofit'!$AH$102,"")))&amp;IF(F13="Scenario1PBT11",'Minor retrofit'!$AI$102,IF(F13="Scenario2PBT11",'Minor retrofit'!$AJ$102,IF(F13="Scenario3PBT11",'Minor retrofit'!$AK$102,"")))&amp;IF(F13="Scenario1PBT12",'Minor retrofit'!$AL$102,IF(F13="Scenario2PBT12",'Minor retrofit'!$AM$102,IF(F13="Scenario3PBT12",'Minor retrofit'!$AN$102,"")))&amp;IF(F13="Scenario1PBT13",'Minor retrofit'!$AO$102,IF(F13="Scenario2PBT13",'Minor retrofit'!$AP$102,IF(F13="Scenario3PBT13",'Minor retrofit'!$AQ$102,"")))&amp;IF(F13="Scenario1PBT14",'Minor retrofit'!$AR$102,IF(F13="Scenario2PBT14",'Minor retrofit'!$AS$102,IF(F13="Scenario3PBT14",'Minor retrofit'!$AT$102,"")))&amp;IF(F13="Scenario1PBT15",'Minor retrofit'!$AU$102,IF(F13="Scenario2PBT15",'Minor retrofit'!$AV$102,IF(F13="Scenario3PBT15",'Minor retrofit'!$AW$102,"")))</f>
        <v/>
      </c>
      <c r="AB13" s="179">
        <f t="shared" si="11"/>
        <v>0</v>
      </c>
      <c r="AC13" s="208">
        <f>IFERROR('Projection_Base-case'!G13-G13,0)</f>
        <v>0</v>
      </c>
      <c r="AD13" s="178">
        <f t="shared" si="12"/>
        <v>0</v>
      </c>
      <c r="AE13" s="117">
        <f>IFERROR(100*AC13/'Projection_Base-case'!G13,0)</f>
        <v>0</v>
      </c>
      <c r="AF13" s="117">
        <f>IFERROR('Projection_Base-case'!I13-I13,0)</f>
        <v>0</v>
      </c>
      <c r="AG13" s="178">
        <f t="shared" si="13"/>
        <v>0</v>
      </c>
      <c r="AH13" s="117">
        <f>IFERROR(100*AF13/'Projection_Base-case'!I13,0)</f>
        <v>0</v>
      </c>
      <c r="AI13" s="117">
        <f>IFERROR('Projection_Base-case'!K13-K13,0)</f>
        <v>0</v>
      </c>
      <c r="AJ13" s="178">
        <f t="shared" si="14"/>
        <v>0</v>
      </c>
      <c r="AK13" s="117">
        <f>IFERROR(100*AI13/'Projection_Base-case'!K13,0)</f>
        <v>0</v>
      </c>
      <c r="AL13" s="117">
        <f>IFERROR(M13-'Projection_Base-case'!M13,0)</f>
        <v>0</v>
      </c>
      <c r="AM13" s="178">
        <f t="shared" si="15"/>
        <v>0</v>
      </c>
      <c r="AN13" s="179">
        <f>IFERROR(IF('Projection_Base-case'!N13&gt;0,100*AM13/'Projection_Base-case'!N13,100*AM13/N13),0)</f>
        <v>0</v>
      </c>
      <c r="AO13" s="206">
        <f>IFERROR('Projection_Base-case'!O13-O13,0)</f>
        <v>0</v>
      </c>
      <c r="AP13" s="178">
        <f t="shared" si="16"/>
        <v>0</v>
      </c>
      <c r="AQ13" s="117">
        <f>IFERROR(100*AO13/'Projection_Base-case'!O13,0)</f>
        <v>0</v>
      </c>
      <c r="AR13" s="117">
        <f>IFERROR('Projection_Base-case'!Q13-Q13,0)</f>
        <v>0</v>
      </c>
      <c r="AS13" s="178">
        <f t="shared" si="17"/>
        <v>0</v>
      </c>
      <c r="AT13" s="117">
        <f>IFERROR(100*AR13/'Projection_Base-case'!Q13,0)</f>
        <v>0</v>
      </c>
      <c r="AU13" s="117">
        <f>IFERROR('Projection_Base-case'!S13-S13,0)</f>
        <v>0</v>
      </c>
      <c r="AV13" s="178">
        <f t="shared" si="18"/>
        <v>0</v>
      </c>
      <c r="AW13" s="118">
        <f>IFERROR(100*AU13/'Projection_Base-case'!S13,0)</f>
        <v>0</v>
      </c>
      <c r="AX13" s="206">
        <f>IFERROR('Projection_Base-case'!U13-U13,0)</f>
        <v>0</v>
      </c>
      <c r="AY13" s="178">
        <f t="shared" si="19"/>
        <v>0</v>
      </c>
      <c r="AZ13" s="117">
        <f>IFERROR(100*AX13/'Projection_Base-case'!U13,0)</f>
        <v>0</v>
      </c>
      <c r="BA13" s="117">
        <f>IFERROR('Projection_Base-case'!W13-W13,0)</f>
        <v>0</v>
      </c>
      <c r="BB13" s="178">
        <f t="shared" si="20"/>
        <v>0</v>
      </c>
      <c r="BC13" s="117">
        <f>IFERROR(100*BA13/'Projection_Base-case'!W13,0)</f>
        <v>0</v>
      </c>
      <c r="BD13" s="117">
        <f>IFERROR('Projection_Base-case'!Y13-Y13,0)</f>
        <v>0</v>
      </c>
      <c r="BE13" s="178">
        <f t="shared" si="21"/>
        <v>0</v>
      </c>
      <c r="BF13" s="117">
        <f>IFERROR(100*BD13/'Projection_Base-case'!Y13,0)</f>
        <v>0</v>
      </c>
      <c r="BG13" s="178">
        <f t="shared" si="22"/>
        <v>0</v>
      </c>
      <c r="BH13" s="179">
        <f t="shared" si="23"/>
        <v>0</v>
      </c>
    </row>
    <row r="14" spans="1:60" ht="15" customHeight="1">
      <c r="A14" s="205">
        <v>9</v>
      </c>
      <c r="B14" s="178">
        <f>IF('Projection_Base-case'!B14&lt;&gt;"",'Projection_Base-case'!B14,0)</f>
        <v>0</v>
      </c>
      <c r="C14" s="178">
        <f>IF('Projection_Base-case'!C14&lt;&gt;"",'Projection_Base-case'!C14,0)</f>
        <v>0</v>
      </c>
      <c r="D14" s="178">
        <f>IF('Projection_Base-case'!D14&lt;&gt;"",'Projection_Base-case'!D14,0)</f>
        <v>0</v>
      </c>
      <c r="E14" s="176" t="str">
        <f>IF(AND('Résultats Minor'!$AC$3="OUI",'Résultats Minor'!E13&lt;&gt;""),'Résultats Minor'!E13,IF(OR(D14="PBT2",D14="PBT3",D14="PBT5",D14="PBT8",D14="PBT9"),"Scenario1",IF(OR(D14="PBT6",D14="PBT7",D14="PBT10"),"Scenario2",IF(OR(D14="PBT1",D14="PBT4"),"Scenario3",""))))</f>
        <v/>
      </c>
      <c r="F14" s="202" t="str">
        <f t="shared" si="0"/>
        <v>0</v>
      </c>
      <c r="G14" s="206" t="str">
        <f>IF(F14="Scenario1PBT1",'Minor retrofit'!$E$7,IF(F14="Scenario2PBT1",'Minor retrofit'!$F$7,IF(F14="Scenario3PBT1",'Minor retrofit'!$G$7,"")))&amp;IF(F14="Scenario1PBT2",'Minor retrofit'!$H$7,IF(F14="Scenario2PBT2",'Minor retrofit'!$I$7,IF(F14="Scenario3PBT2",'Minor retrofit'!$J$7,"")))&amp;IF(F14="Scenario1PBT3",'Minor retrofit'!$K$7,IF(F14="Scenario2PBT3",'Minor retrofit'!$L$7,IF(F14="Scenario3PBT3",'Minor retrofit'!$M$7,"")))&amp;IF(F14="Scenario1PBT4",'Minor retrofit'!$N$7,IF(F14="Scenario2PBT4",'Minor retrofit'!$O$7,IF(F14="Scenario3PBT4",'Minor retrofit'!$P$7,"")))&amp;IF(F14="Scenario1PBT5",'Minor retrofit'!$Q$7,IF(F14="Scenario2PBT5",'Minor retrofit'!$R$7,IF(F14="Scenario3PBT5",'Minor retrofit'!$S$7,"")))&amp;IF(F14="Scenario1PBT6",'Minor retrofit'!$T$7,IF(F14="Scenario2PBT6",'Minor retrofit'!$U$7,IF(F14="Scenario3PBT6",'Minor retrofit'!$V$7,"")))&amp;IF(F14="Scenario1PBT7",'Minor retrofit'!$W$7,IF(F14="Scenario2PBT7",'Minor retrofit'!$X$7,IF(F14="Scenario3PBT7",'Minor retrofit'!$Y$7,"")))&amp;IF(F14="Scenario1PBT8",'Minor retrofit'!$Z$7,IF(F14="Scenario2PBT8",'Minor retrofit'!$AA$7,IF(F14="Scenario3PBT8",'Minor retrofit'!$AB$7,"")))&amp;IF(F14="Scenario1PBT9",'Minor retrofit'!$AC$7,IF(F14="Scenario2PBT9",'Minor retrofit'!$AD$7,IF(F14="Scenario3PBT9",'Minor retrofit'!$AE$7,"")))&amp;IF(F14="Scenario1PBT10",'Minor retrofit'!$AF$7,IF(F14="Scenario2PBT10",'Minor retrofit'!$AG$7,IF(F14="Scenario3PBT10",'Minor retrofit'!$AH$7,"")))&amp;IF(F14="Scenario1PBT11",'Minor retrofit'!$AI$7,IF(F14="Scenario2PBT11",'Minor retrofit'!$AJ$7,IF(F14="Scenario3PBT11",'Minor retrofit'!$AK$7,"")))&amp;IF(F14="Scenario1PBT12",'Minor retrofit'!$AL$7,IF(F14="Scenario2PBT12",'Minor retrofit'!$AM$7,IF(F14="Scenario3PBT12",'Minor retrofit'!$AN$7,"")))&amp;IF(F14="Scenario1PBT13",'Minor retrofit'!$AO$7,IF(F14="Scenario2PBT13",'Minor retrofit'!$AP$7,IF(F14="Scenario3PBT13",'Minor retrofit'!$AQ$7,"")))&amp;IF(F14="Scenario1PBT14",'Minor retrofit'!$AR$7,IF(F14="Scenario2PBT14",'Minor retrofit'!$AS$7,IF(F14="Scenario3PBT14",'Minor retrofit'!$AT$7,"")))&amp;IF(F14="Scenario1PBT15",'Minor retrofit'!$AU$7,IF(F14="Scenario2PBT15",'Minor retrofit'!$AV$7,IF(F14="Scenario3PBT15",'Minor retrofit'!$AW$7,"")))</f>
        <v/>
      </c>
      <c r="H14" s="117">
        <f t="shared" si="1"/>
        <v>0</v>
      </c>
      <c r="I14" s="117" t="str">
        <f>IF(F14="Scenario1PBT1",'Minor retrofit'!$E$17,IF(F14="Scenario2PBT1",'Minor retrofit'!$F$17,IF(F14="Scenario3PBT1",'Minor retrofit'!$G$17,"")))&amp;IF(F14="Scenario1PBT2",'Minor retrofit'!$H$17,IF(F14="Scenario2PBT2",'Minor retrofit'!$I$17,IF(F14="Scenario3PBT2",'Minor retrofit'!$J$17,"")))&amp;IF(F14="Scenario1PBT3",'Minor retrofit'!$K$17,IF(F14="Scenario2PBT3",'Minor retrofit'!$L$17,IF(F14="Scenario3PBT3",'Minor retrofit'!$M$17,"")))&amp;IF(F14="Scenario1PBT4",'Minor retrofit'!$N$17,IF(F14="Scenario2PBT4",'Minor retrofit'!$O$17,IF(F14="Scenario3PBT4",'Minor retrofit'!$P$17,"")))&amp;IF(F14="Scenario1PBT5",'Minor retrofit'!$Q$17,IF(F14="Scenario2PBT5",'Minor retrofit'!$R$17,IF(F14="Scenario3PBT5",'Minor retrofit'!$S$17,"")))&amp;IF(F14="Scenario1PBT6",'Minor retrofit'!$T$17,IF(F14="Scenario2PBT6",'Minor retrofit'!$U$17,IF(F14="Scenario3PBT6",'Minor retrofit'!$V$17,"")))&amp;IF(F14="Scenario1PBT7",'Minor retrofit'!$W$17,IF(F14="Scenario2PBT7",'Minor retrofit'!$X$17,IF(F14="Scenario3PBT7",'Minor retrofit'!$Y$17,"")))&amp;IF(F14="Scenario1PBT8",'Minor retrofit'!$Z$17,IF(F14="Scenario2PBT8",'Minor retrofit'!$AA$17,IF(F14="Scenario3PBT8",'Minor retrofit'!$AB$17,"")))&amp;IF(F14="Scenario1PBT9",'Minor retrofit'!$AC$17,IF(F14="Scenario2PBT9",'Minor retrofit'!$AD$17,IF(F14="Scenario3PBT9",'Minor retrofit'!$AE$17,"")))&amp;IF(F14="Scenario1PBT10",'Minor retrofit'!$AF$17,IF(F14="Scenario2PBT10",'Minor retrofit'!$AG$17,IF(F14="Scenario3PBT10",'Minor retrofit'!$AH$17,"")))&amp;IF(F14="Scenario1PBT11",'Minor retrofit'!$AI$17,IF(F14="Scenario2PBT11",'Minor retrofit'!$AJ$17,IF(F14="Scenario3PBT11",'Minor retrofit'!$AK$17,"")))&amp;IF(F14="Scenario1PBT12",'Minor retrofit'!$AL$17,IF(F14="Scenario2PBT12",'Minor retrofit'!$AM$17,IF(F14="Scenario3PBT12",'Minor retrofit'!$AN$17,"")))&amp;IF(F14="Scenario1PBT13",'Minor retrofit'!$AO$17,IF(F14="Scenario2PBT13",'Minor retrofit'!$AP$17,IF(F14="Scenario3PBT13",'Minor retrofit'!$AQ$17,"")))&amp;IF(F14="Scenario1PBT14",'Minor retrofit'!$AR$17,IF(F14="Scenario2PBT14",'Minor retrofit'!$AS$17,IF(F14="Scenario3PBT14",'Minor retrofit'!$AT$17,"")))&amp;IF(F14="Scenario1PBT15",'Minor retrofit'!$AU$17,IF(F14="Scenario2PBT15",'Minor retrofit'!$AV$17,IF(F14="Scenario3PBT15",'Minor retrofit'!$AW$17,"")))</f>
        <v/>
      </c>
      <c r="J14" s="117">
        <f t="shared" si="2"/>
        <v>0</v>
      </c>
      <c r="K14" s="117" t="str">
        <f>IF(F14="Scenario1PBT1",'Minor retrofit'!$E$19,IF(F14="Scenario2PBT1",'Minor retrofit'!$F$19,IF(F14="Scenario3PBT1",'Minor retrofit'!$G$19,"")))&amp;IF(F14="Scenario1PBT2",'Minor retrofit'!$H$19,IF(F14="Scenario2PBT2",'Minor retrofit'!$I$19,IF(F14="Scenario3PBT2",'Minor retrofit'!$J$19,"")))&amp;IF(F14="Scenario1PBT3",'Minor retrofit'!$K$19,IF(F14="Scenario2PBT3",'Minor retrofit'!$L$19,IF(F14="Scenario3PBT3",'Minor retrofit'!$M$19,"")))&amp;IF(F14="Scenario1PBT4",'Minor retrofit'!$N$19,IF(F14="Scenario2PBT4",'Minor retrofit'!$O$19,IF(F14="Scenario3PBT4",'Minor retrofit'!$P$19,"")))&amp;IF(F14="Scenario1PBT5",'Minor retrofit'!$Q$19,IF(F14="Scenario2PBT5",'Minor retrofit'!$R$19,IF(F14="Scenario3PBT5",'Minor retrofit'!$S$19,"")))&amp;IF(F14="Scenario1PBT6",'Minor retrofit'!$T$19,IF(F14="Scenario2PBT6",'Minor retrofit'!$U$19,IF(F14="Scenario3PBT6",'Minor retrofit'!$V$19,"")))&amp;IF(F14="Scenario1PBT7",'Minor retrofit'!$W$19,IF(F14="Scenario2PBT7",'Minor retrofit'!$X$19,IF(F14="Scenario3PBT7",'Minor retrofit'!$Y$19,"")))&amp;IF(F14="Scenario1PBT8",'Minor retrofit'!$Z$19,IF(F14="Scenario2PBT8",'Minor retrofit'!$AA$19,IF(F14="Scenario3PBT8",'Minor retrofit'!$AB$19,"")))&amp;IF(F14="Scenario1PBT9",'Minor retrofit'!$AC$19,IF(F14="Scenario2PBT9",'Minor retrofit'!$AD$19,IF(F14="Scenario3PBT9",'Minor retrofit'!$AE$19,"")))&amp;IF(F14="Scenario1PBT10",'Minor retrofit'!$AF$19,IF(F14="Scenario2PBT10",'Minor retrofit'!$AG$19,IF(F14="Scenario3PBT10",'Minor retrofit'!$AH$19,"")))&amp;IF(F14="Scenario1PBT11",'Minor retrofit'!$AI$19,IF(F14="Scenario2PBT11",'Minor retrofit'!$AJ$19,IF(F14="Scenario3PBT11",'Minor retrofit'!$AK$19,"")))&amp;IF(F14="Scenario1PBT12",'Minor retrofit'!$AL$19,IF(F14="Scenario2PBT12",'Minor retrofit'!$AM$19,IF(F14="Scenario3PBT12",'Minor retrofit'!$AN$19,"")))&amp;IF(F14="Scenario1PBT13",'Minor retrofit'!$AO$19,IF(F14="Scenario2PBT13",'Minor retrofit'!$AP$19,IF(F14="Scenario3PBT13",'Minor retrofit'!$AQ$19,"")))&amp;IF(F14="Scenario1PBT14",'Minor retrofit'!$AR$19,IF(F14="Scenario2PBT14",'Minor retrofit'!$AS$19,IF(F14="Scenario3PBT14",'Minor retrofit'!$AT$19,"")))&amp;IF(F14="Scenario1PBT15",'Minor retrofit'!$AU$19,IF(F14="Scenario2PBT15",'Minor retrofit'!$AV$19,IF(F14="Scenario3PBT15",'Minor retrofit'!$AW$19,"")))</f>
        <v/>
      </c>
      <c r="L14" s="117">
        <f t="shared" si="3"/>
        <v>0</v>
      </c>
      <c r="M14" s="117" t="str">
        <f>IF(F14="Scenario1PBT1",'Minor retrofit'!$E$21,IF(F14="Scenario2PBT1",'Minor retrofit'!$F$21,IF(F14="Scenario3PBT1",'Minor retrofit'!$G$21,"")))&amp;IF(F14="Scenario1PBT2",'Minor retrofit'!$H$21,IF(F14="Scenario2PBT2",'Minor retrofit'!$I$21,IF(F14="Scenario3PBT2",'Minor retrofit'!$J$21,"")))&amp;IF(F14="Scenario1PBT3",'Minor retrofit'!$K$21,IF(F14="Scenario2PBT3",'Minor retrofit'!$L$21,IF(F14="Scenario3PBT3",'Minor retrofit'!$M$21,"")))&amp;IF(F14="Scenario1PBT4",'Minor retrofit'!$N$21,IF(F14="Scenario2PBT4",'Minor retrofit'!$O$21,IF(F14="Scenario3PBT4",'Minor retrofit'!$P$21,"")))&amp;IF(F14="Scenario1PBT5",'Minor retrofit'!$Q$21,IF(F14="Scenario2PBT5",'Minor retrofit'!$R$21,IF(F14="Scenario3PBT5",'Minor retrofit'!$S$21,"")))&amp;IF(F14="Scenario1PBT6",'Minor retrofit'!$T$21,IF(F14="Scenario2PBT6",'Minor retrofit'!$U$21,IF(F14="Scenario3PBT6",'Minor retrofit'!$V$21,"")))&amp;IF(F14="Scenario1PBT7",'Minor retrofit'!$W$21,IF(F14="Scenario2PBT7",'Minor retrofit'!$X$21,IF(F14="Scenario3PBT7",'Minor retrofit'!$Y$21,"")))&amp;IF(F14="Scenario1PBT8",'Minor retrofit'!$Z$21,IF(F14="Scenario2PBT8",'Minor retrofit'!$AA$21,IF(F14="Scenario3PBT8",'Minor retrofit'!$AB$21,"")))&amp;IF(F14="Scenario1PBT9",'Minor retrofit'!$AC$21,IF(F14="Scenario2PBT9",'Minor retrofit'!$AD$21,IF(F14="Scenario3PBT9",'Minor retrofit'!$AE$21,"")))&amp;IF(F14="Scenario1PBT10",'Minor retrofit'!$AF$21,IF(F14="Scenario2PBT10",'Minor retrofit'!$AG$21,IF(F14="Scenario3PBT10",'Minor retrofit'!$AH$21,"")))&amp;IF(F14="Scenario1PBT11",'Minor retrofit'!$AI$21,IF(F14="Scenario2PBT11",'Minor retrofit'!$AJ$21,IF(F14="Scenario3PBT11",'Minor retrofit'!$AK$21,"")))&amp;IF(F14="Scenario1PBT12",'Minor retrofit'!$AL$21,IF(F14="Scenario2PBT12",'Minor retrofit'!$AM$21,IF(F14="Scenario3PBT12",'Minor retrofit'!$AN$21,"")))&amp;IF(F14="Scenario1PBT13",'Minor retrofit'!$AO$21,IF(F14="Scenario2PBT13",'Minor retrofit'!$AP$21,IF(F14="Scenario3PBT13",'Minor retrofit'!$AQ$21,"")))&amp;IF(F14="Scenario1PBT14",'Minor retrofit'!$AR$21,IF(F14="Scenario2PBT14",'Minor retrofit'!$AS$21,IF(F14="Scenario3PBT14",'Minor retrofit'!$AT$21,"")))&amp;IF(F14="Scenario1PBT15",'Minor retrofit'!$AU$21,IF(F14="Scenario2PBT15",'Minor retrofit'!$AV$21,IF(F14="Scenario3PBT15",'Minor retrofit'!$AW$21,"")))</f>
        <v/>
      </c>
      <c r="N14" s="118">
        <f t="shared" si="4"/>
        <v>0</v>
      </c>
      <c r="O14" s="206" t="str">
        <f>IF(F14="Scenario1PBT1",'Minor retrofit'!$E$24,IF(F14="Scenario2PBT1",'Minor retrofit'!$F$24,IF(F14="Scenario3PBT1",'Minor retrofit'!$G$24,"")))&amp;IF(F14="Scenario1PBT2",'Minor retrofit'!$H$24,IF(F14="Scenario2PBT2",'Minor retrofit'!$I$24,IF(F14="Scenario3PBT2",'Minor retrofit'!$J$24,"")))&amp;IF(F14="Scenario1PBT3",'Minor retrofit'!$K$24,IF(F14="Scenario2PBT3",'Minor retrofit'!$L$24,IF(F14="Scenario3PBT3",'Minor retrofit'!$M$24,"")))&amp;IF(F14="Scenario1PBT4",'Minor retrofit'!$N$24,IF(F14="Scenario2PBT4",'Minor retrofit'!$O$24,IF(F14="Scenario3PBT4",'Minor retrofit'!$P$24,"")))&amp;IF(F14="Scenario1PBT5",'Minor retrofit'!$Q$24,IF(F14="Scenario2PBT5",'Minor retrofit'!$R$24,IF(F14="Scenario3PBT5",'Minor retrofit'!$S$24,"")))&amp;IF(F14="Scenario1PBT6",'Minor retrofit'!$T$24,IF(F14="Scenario2PBT6",'Minor retrofit'!$U$24,IF(F14="Scenario3PBT6",'Minor retrofit'!$V$24,"")))&amp;IF(F14="Scenario1PBT7",'Minor retrofit'!$W$24,IF(F14="Scenario2PBT7",'Minor retrofit'!$X$24,IF(F14="Scenario3PBT7",'Minor retrofit'!$Y$24,"")))&amp;IF(F14="Scenario1PBT8",'Minor retrofit'!$Z$24,IF(F14="Scenario2PBT8",'Minor retrofit'!$AA$24,IF(F14="Scenario3PBT8",'Minor retrofit'!$AB$24,"")))&amp;IF(F14="Scenario1PBT9",'Minor retrofit'!$AC$24,IF(F14="Scenario2PBT9",'Minor retrofit'!$AD$24,IF(F14="Scenario3PBT9",'Minor retrofit'!$AE$24,"")))&amp;IF(F14="Scenario1PBT10",'Minor retrofit'!$AF$24,IF(F14="Scenario2PBT10",'Minor retrofit'!$AG$24,IF(F14="Scenario3PBT10",'Minor retrofit'!$AH$24,"")))&amp;IF(F14="Scenario1PBT11",'Minor retrofit'!$AI$24,IF(F14="Scenario2PBT11",'Minor retrofit'!$AJ$24,IF(F14="Scenario3PBT11",'Minor retrofit'!$AK$24,"")))&amp;IF(F14="Scenario1PBT12",'Minor retrofit'!$AL$24,IF(F14="Scenario2PBT12",'Minor retrofit'!$AM$24,IF(F14="Scenario3PBT12",'Minor retrofit'!$AN$24,"")))&amp;IF(F14="Scenario1PBT13",'Minor retrofit'!$AO$24,IF(F14="Scenario2PBT13",'Minor retrofit'!$AP$24,IF(F14="Scenario3PBT13",'Minor retrofit'!$AQ$24,"")))&amp;IF(F14="Scenario1PBT14",'Minor retrofit'!$AR$24,IF(F14="Scenario2PBT14",'Minor retrofit'!$AS$24,IF(F14="Scenario3PBT14",'Minor retrofit'!$AT$24,"")))&amp;IF(F14="Scenario1PBT15",'Minor retrofit'!$AU$24,IF(F14="Scenario2PBT15",'Minor retrofit'!$AV$24,IF(F14="Scenario3PBT15",'Minor retrofit'!$AW$24,"")))</f>
        <v/>
      </c>
      <c r="P14" s="117">
        <f t="shared" si="5"/>
        <v>0</v>
      </c>
      <c r="Q14" s="117" t="str">
        <f>IF(F14="Scenario1PBT1",'Minor retrofit'!$E$26,IF(F14="Scenario2PBT1",'Minor retrofit'!$F$26,IF(F14="Scenario3PBT1",'Minor retrofit'!$G$26,"")))&amp;IF(F14="Scenario1PBT2",'Minor retrofit'!$H$26,IF(F14="Scenario2PBT2",'Minor retrofit'!$I$26,IF(F14="Scenario3PBT2",'Minor retrofit'!$J$26,"")))&amp;IF(F14="Scenario1PBT3",'Minor retrofit'!$K$26,IF(F14="Scenario2PBT3",'Minor retrofit'!$L$26,IF(F14="Scenario3PBT3",'Minor retrofit'!$M$26,"")))&amp;IF(F14="Scenario1PBT4",'Minor retrofit'!$N$26,IF(F14="Scenario2PBT4",'Minor retrofit'!$O$26,IF(F14="Scenario3PBT4",'Minor retrofit'!$P$26,"")))&amp;IF(F14="Scenario1PBT5",'Minor retrofit'!$Q$26,IF(F14="Scenario2PBT5",'Minor retrofit'!$R$26,IF(F14="Scenario3PBT5",'Minor retrofit'!$S$26,"")))&amp;IF(F14="Scenario1PBT6",'Minor retrofit'!$T$26,IF(F14="Scenario2PBT6",'Minor retrofit'!$U$26,IF(F14="Scenario3PBT6",'Minor retrofit'!$V$26,"")))&amp;IF(F14="Scenario1PBT7",'Minor retrofit'!$W$26,IF(F14="Scenario2PBT7",'Minor retrofit'!$X$26,IF(F14="Scenario3PBT7",'Minor retrofit'!$Y$26,"")))&amp;IF(F14="Scenario1PBT8",'Minor retrofit'!$Z$26,IF(F14="Scenario2PBT8",'Minor retrofit'!$AA$26,IF(F14="Scenario3PBT8",'Minor retrofit'!$AB$26,"")))&amp;IF(F14="Scenario1PBT9",'Minor retrofit'!$AC$26,IF(F14="Scenario2PBT9",'Minor retrofit'!$AD$26,IF(F14="Scenario3PBT9",'Minor retrofit'!$AE$26,"")))&amp;IF(F14="Scenario1PBT10",'Minor retrofit'!$AF$26,IF(F14="Scenario2PBT10",'Minor retrofit'!$AG$26,IF(F14="Scenario3PBT10",'Minor retrofit'!$AH$26,"")))&amp;IF(F14="Scenario1PBT11",'Minor retrofit'!$AI$26,IF(F14="Scenario2PBT11",'Minor retrofit'!$AJ$26,IF(F14="Scenario3PBT11",'Minor retrofit'!$AK$26,"")))&amp;IF(F14="Scenario1PBT12",'Minor retrofit'!$AL$26,IF(F14="Scenario2PBT12",'Minor retrofit'!$AM$26,IF(F14="Scenario3PBT12",'Minor retrofit'!$AN$26,"")))&amp;IF(F14="Scenario1PBT13",'Minor retrofit'!$AO$26,IF(F14="Scenario2PBT13",'Minor retrofit'!$AP$26,IF(F14="Scenario3PBT13",'Minor retrofit'!$AQ$26,"")))&amp;IF(F14="Scenario1PBT14",'Minor retrofit'!$AR$26,IF(F14="Scenario2PBT14",'Minor retrofit'!$AS$26,IF(F14="Scenario3PBT14",'Minor retrofit'!$AT$26,"")))&amp;IF(F14="Scenario1PBT15",'Minor retrofit'!$AU$26,IF(F14="Scenario2PBT15",'Minor retrofit'!$AV$26,IF(F14="Scenario3PBT15",'Minor retrofit'!$AW$26,"")))</f>
        <v/>
      </c>
      <c r="R14" s="117">
        <f t="shared" si="6"/>
        <v>0</v>
      </c>
      <c r="S14" s="117" t="str">
        <f>IF(F14="Scenario1PBT1",'Minor retrofit'!$E$28,IF(F14="Scenario2PBT1",'Minor retrofit'!$F$28,IF(F14="Scenario3PBT1",'Minor retrofit'!$G$28,"")))&amp;IF(F14="Scenario1PBT2",'Minor retrofit'!$H$28,IF(F14="Scenario2PBT2",'Minor retrofit'!$I$28,IF(F14="Scenario3PBT2",'Minor retrofit'!$J$28,"")))&amp;IF(F14="Scenario1PBT3",'Minor retrofit'!$K$28,IF(F14="Scenario2PBT3",'Minor retrofit'!$L$28,IF(F14="Scenario3PBT3",'Minor retrofit'!$M$28,"")))&amp;IF(F14="Scenario1PBT4",'Minor retrofit'!$N$28,IF(F14="Scenario2PBT4",'Minor retrofit'!$O$28,IF(F14="Scenario3PBT4",'Minor retrofit'!$P$28,"")))&amp;IF(F14="Scenario1PBT5",'Minor retrofit'!$Q$28,IF(F14="Scenario2PBT5",'Minor retrofit'!$R$28,IF(F14="Scenario3PBT5",'Minor retrofit'!$S$28,"")))&amp;IF(F14="Scenario1PBT6",'Minor retrofit'!$T$28,IF(F14="Scenario2PBT6",'Minor retrofit'!$U$28,IF(F14="Scenario3PBT6",'Minor retrofit'!$V$28,"")))&amp;IF(F14="Scenario1PBT7",'Minor retrofit'!$W$28,IF(F14="Scenario2PBT7",'Minor retrofit'!$X$28,IF(F14="Scenario3PBT7",'Minor retrofit'!$Y$28,"")))&amp;IF(F14="Scenario1PBT8",'Minor retrofit'!$Z$28,IF(F14="Scenario2PBT8",'Minor retrofit'!$AA$28,IF(F14="Scenario3PBT8",'Minor retrofit'!$AB$28,"")))&amp;IF(F14="Scenario1PBT9",'Minor retrofit'!$AC$28,IF(F14="Scenario2PBT9",'Minor retrofit'!$AD$28,IF(F14="Scenario3PBT9",'Minor retrofit'!$AE$28,"")))&amp;IF(F14="Scenario1PBT10",'Minor retrofit'!$AF$28,IF(F14="Scenario2PBT10",'Minor retrofit'!$AG$28,IF(F14="Scenario3PBT10",'Minor retrofit'!$AH$28,"")))&amp;IF(F14="Scenario1PBT11",'Minor retrofit'!$AI$28,IF(F14="Scenario2PBT11",'Minor retrofit'!$AJ$28,IF(F14="Scenario3PBT11",'Minor retrofit'!$AK$28,"")))&amp;IF(F14="Scenario1PBT12",'Minor retrofit'!$AL$28,IF(F14="Scenario2PBT12",'Minor retrofit'!$AM$28,IF(F14="Scenario3PBT12",'Minor retrofit'!$AN$28,"")))&amp;IF(F14="Scenario1PBT13",'Minor retrofit'!$AO$28,IF(F14="Scenario2PBT13",'Minor retrofit'!$AP$28,IF(F14="Scenario3PBT13",'Minor retrofit'!$AQ$28,"")))&amp;IF(F14="Scenario1PBT14",'Minor retrofit'!$AR$28,IF(F14="Scenario2PBT14",'Minor retrofit'!$AS$28,IF(F14="Scenario3PBT14",'Minor retrofit'!$AT$28,"")))&amp;IF(F14="Scenario1PBT15",'Minor retrofit'!$AU$28,IF(F14="Scenario2PBT15",'Minor retrofit'!$AV$28,IF(F14="Scenario3PBT15",'Minor retrofit'!$AW$28,"")))</f>
        <v/>
      </c>
      <c r="T14" s="207">
        <f t="shared" si="7"/>
        <v>0</v>
      </c>
      <c r="U14" s="206" t="str">
        <f>IF(F14="Scenario1PBT1",'Minor retrofit'!$E$39,IF(F14="Scenario2PBT1",'Minor retrofit'!$F$39,IF(F14="Scenario3PBT1",'Minor retrofit'!$G$39,"")))&amp;IF(F14="Scenario1PBT2",'Minor retrofit'!$H$39,IF(F14="Scenario2PBT2",'Minor retrofit'!$I$39,IF(F14="Scenario3PBT2",'Minor retrofit'!$J$39,"")))&amp;IF(F14="Scenario1PBT3",'Minor retrofit'!$K$39,IF(F14="Scenario2PBT3",'Minor retrofit'!$L$39,IF(F14="Scenario3PBT3",'Minor retrofit'!$M$39,"")))&amp;IF(F14="Scenario1PBT4",'Minor retrofit'!$N$39,IF(F14="Scenario2PBT4",'Minor retrofit'!$O$39,IF(F14="Scenario3PBT4",'Minor retrofit'!$P$39,"")))&amp;IF(F14="Scenario1PBT5",'Minor retrofit'!$Q$39,IF(F14="Scenario2PBT5",'Minor retrofit'!$R$39,IF(F14="Scenario3PBT5",'Minor retrofit'!$S$39,"")))&amp;IF(F14="Scenario1PBT6",'Minor retrofit'!$T$39,IF(F14="Scenario2PBT6",'Minor retrofit'!$U$39,IF(F14="Scenario3PBT6",'Minor retrofit'!$V$39,"")))&amp;IF(F14="Scenario1PBT7",'Minor retrofit'!$W$39,IF(F14="Scenario2PBT7",'Minor retrofit'!$X$39,IF(F14="Scenario3PBT7",'Minor retrofit'!$Y$39,"")))&amp;IF(F14="Scenario1PBT8",'Minor retrofit'!$Z$39,IF(F14="Scenario2PBT8",'Minor retrofit'!$AA$39,IF(F14="Scenario3PBT8",'Minor retrofit'!$AB$39,"")))&amp;IF(F14="Scenario1PBT9",'Minor retrofit'!$AC$39,IF(F14="Scenario2PBT9",'Minor retrofit'!$AD$39,IF(F14="Scenario3PBT9",'Minor retrofit'!$AE$39,"")))&amp;IF(F14="Scenario1PBT10",'Minor retrofit'!$AF$39,IF(F14="Scenario2PBT10",'Minor retrofit'!$AG$39,IF(F14="Scenario3PBT10",'Minor retrofit'!$AH$39,"")))&amp;IF(F14="Scenario1PBT11",'Minor retrofit'!$AI$39,IF(F14="Scenario2PBT11",'Minor retrofit'!$AJ$39,IF(F14="Scenario3PBT11",'Minor retrofit'!$AK$39,"")))&amp;IF(F14="Scenario1PBT12",'Minor retrofit'!$AL$39,IF(F14="Scenario2PBT12",'Minor retrofit'!$AM$39,IF(F14="Scenario3PBT12",'Minor retrofit'!$AN$39,"")))&amp;IF(F14="Scenario1PBT13",'Minor retrofit'!$AO$39,IF(F14="Scenario2PBT13",'Minor retrofit'!$AP$39,IF(F14="Scenario3PBT13",'Minor retrofit'!$AQ$39,"")))&amp;IF(F14="Scenario1PBT14",'Minor retrofit'!$AR$39,IF(F14="Scenario2PBT14",'Minor retrofit'!$AS$39,IF(F14="Scenario3PBT14",'Minor retrofit'!$AT$39,"")))&amp;IF(F14="Scenario1PBT15",'Minor retrofit'!$AU$39,IF(F14="Scenario2PBT15",'Minor retrofit'!$AV$39,IF(F14="Scenario3PBT15",'Minor retrofit'!$AW$39,"")))</f>
        <v/>
      </c>
      <c r="V14" s="117">
        <f t="shared" si="8"/>
        <v>0</v>
      </c>
      <c r="W14" s="117" t="str">
        <f>IF(F14="Scenario1PBT1",'Minor retrofit'!$E$41,IF(F14="Scenario2PBT1",'Minor retrofit'!$F$41,IF(F14="Scenario3PBT1",'Minor retrofit'!$G$41,"")))&amp;IF(F14="Scenario1PBT2",'Minor retrofit'!$H$41,IF(F14="Scenario2PBT2",'Minor retrofit'!$I$41,IF(F14="Scenario3PBT2",'Minor retrofit'!$J$41,"")))&amp;IF(F14="Scenario1PBT3",'Minor retrofit'!$K$41,IF(F14="Scenario2PBT3",'Minor retrofit'!$L$41,IF(F14="Scenario3PBT3",'Minor retrofit'!$M$41,"")))&amp;IF(F14="Scenario1PBT4",'Minor retrofit'!$N$41,IF(F14="Scenario2PBT4",'Minor retrofit'!$O$41,IF(F14="Scenario3PBT4",'Minor retrofit'!$P$41,"")))&amp;IF(F14="Scenario1PBT5",'Minor retrofit'!$Q$41,IF(F14="Scenario2PBT5",'Minor retrofit'!$R$41,IF(F14="Scenario3PBT5",'Minor retrofit'!$S$41,"")))&amp;IF(F14="Scenario1PBT6",'Minor retrofit'!$T$41,IF(F14="Scenario2PBT6",'Minor retrofit'!$U$41,IF(F14="Scenario3PBT6",'Minor retrofit'!$V$41,"")))&amp;IF(F14="Scenario1PBT7",'Minor retrofit'!$W$41,IF(F14="Scenario2PBT7",'Minor retrofit'!$X$41,IF(F14="Scenario3PBT7",'Minor retrofit'!$Y$41,"")))&amp;IF(F14="Scenario1PBT8",'Minor retrofit'!$Z$41,IF(F14="Scenario2PBT8",'Minor retrofit'!$AA$41,IF(F14="Scenario3PBT8",'Minor retrofit'!$AB$41,"")))&amp;IF(F14="Scenario1PBT9",'Minor retrofit'!$AC$41,IF(F14="Scenario2PBT9",'Minor retrofit'!$AD$41,IF(F14="Scenario3PBT9",'Minor retrofit'!$AE$41,"")))&amp;IF(F14="Scenario1PBT10",'Minor retrofit'!$AF$41,IF(F14="Scenario2PBT10",'Minor retrofit'!$AG$41,IF(F14="Scenario3PBT10",'Minor retrofit'!$AH$41,"")))&amp;IF(F14="Scenario1PBT11",'Minor retrofit'!$AI$41,IF(F14="Scenario2PBT11",'Minor retrofit'!$AJ$41,IF(F14="Scenario3PBT11",'Minor retrofit'!$AK$41,"")))&amp;IF(F14="Scenario1PBT12",'Minor retrofit'!$AL$41,IF(F14="Scenario2PBT12",'Minor retrofit'!$AM$41,IF(F14="Scenario3PBT12",'Minor retrofit'!$AN$41,"")))&amp;IF(F14="Scenario1PBT13",'Minor retrofit'!$AO$41,IF(F14="Scenario2PBT13",'Minor retrofit'!$AP$41,IF(F14="Scenario3PBT13",'Minor retrofit'!$AQ$41,"")))&amp;IF(F14="Scenario1PBT14",'Minor retrofit'!$AR$41,IF(F14="Scenario2PBT14",'Minor retrofit'!$AS$41,IF(F14="Scenario3PBT14",'Minor retrofit'!$AT$41,"")))&amp;IF(F14="Scenario1PBT15",'Minor retrofit'!$AU$41,IF(F14="Scenario2PBT15",'Minor retrofit'!$AV$41,IF(F14="Scenario3PBT15",'Minor retrofit'!$AW$41,"")))</f>
        <v/>
      </c>
      <c r="X14" s="117">
        <f t="shared" si="9"/>
        <v>0</v>
      </c>
      <c r="Y14" s="117" t="str">
        <f>IF(F14="Scenario1PBT1",'Minor retrofit'!$E$43,IF(F14="Scenario2PBT1",'Minor retrofit'!$F$43,IF(F14="Scenario3PBT1",'Minor retrofit'!$G$43,"")))&amp;IF(F14="Scenario1PBT2",'Minor retrofit'!$H$43,IF(F14="Scenario2PBT2",'Minor retrofit'!$I$43,IF(F14="Scenario3PBT2",'Minor retrofit'!$J$43,"")))&amp;IF(F14="Scenario1PBT3",'Minor retrofit'!$K$43,IF(F14="Scenario2PBT3",'Minor retrofit'!$L$43,IF(F14="Scenario3PBT3",'Minor retrofit'!$M$43,"")))&amp;IF(F14="Scenario1PBT4",'Minor retrofit'!$N$43,IF(F14="Scenario2PBT4",'Minor retrofit'!$O$43,IF(F14="Scenario3PBT4",'Minor retrofit'!$P$43,"")))&amp;IF(F14="Scenario1PBT5",'Minor retrofit'!$Q$43,IF(F14="Scenario2PBT5",'Minor retrofit'!$R$43,IF(F14="Scenario3PBT5",'Minor retrofit'!$S$43,"")))&amp;IF(F14="Scenario1PBT6",'Minor retrofit'!$T$43,IF(F14="Scenario2PBT6",'Minor retrofit'!$U$43,IF(F14="Scenario3PBT6",'Minor retrofit'!$V$43,"")))&amp;IF(F14="Scenario1PBT7",'Minor retrofit'!$W$43,IF(F14="Scenario2PBT7",'Minor retrofit'!$X$43,IF(F14="Scenario3PBT7",'Minor retrofit'!$Y$43,"")))&amp;IF(F14="Scenario1PBT8",'Minor retrofit'!$Z$43,IF(F14="Scenario2PBT8",'Minor retrofit'!$AA$43,IF(F14="Scenario3PBT8",'Minor retrofit'!$AB$43,"")))&amp;IF(F14="Scenario1PBT9",'Minor retrofit'!$AC$43,IF(F14="Scenario2PBT9",'Minor retrofit'!$AD$43,IF(F14="Scenario3PBT9",'Minor retrofit'!$AE$43,"")))&amp;IF(F14="Scenario1PBT10",'Minor retrofit'!$AF$43,IF(F14="Scenario2PBT10",'Minor retrofit'!$AG$43,IF(F14="Scenario3PBT10",'Minor retrofit'!$AH$43,"")))&amp;IF(F14="Scenario1PBT11",'Minor retrofit'!$AI$43,IF(F14="Scenario2PBT11",'Minor retrofit'!$AJ$43,IF(F14="Scenario3PBT11",'Minor retrofit'!$AK$43,"")))&amp;IF(F14="Scenario1PBT12",'Minor retrofit'!$AL$43,IF(F14="Scenario2PBT12",'Minor retrofit'!$AM$43,IF(F14="Scenario3PBT12",'Minor retrofit'!$AN$43,"")))&amp;IF(F14="Scenario1PBT13",'Minor retrofit'!$AO$43,IF(F14="Scenario2PBT13",'Minor retrofit'!$AP$43,IF(F14="Scenario3PBT13",'Minor retrofit'!$AQ$43,"")))&amp;IF(F14="Scenario1PBT14",'Minor retrofit'!$AR$43,IF(F14="Scenario2PBT14",'Minor retrofit'!$AS$43,IF(F14="Scenario3PBT14",'Minor retrofit'!$AT$43,"")))&amp;IF(F14="Scenario1PBT15",'Minor retrofit'!$AU$43,IF(F14="Scenario2PBT15",'Minor retrofit'!$AV$43,IF(F14="Scenario3PBT15",'Minor retrofit'!$AW$43,"")))</f>
        <v/>
      </c>
      <c r="Z14" s="117">
        <f t="shared" si="10"/>
        <v>0</v>
      </c>
      <c r="AA14" s="178" t="str">
        <f>IF(F14="Scenario1PBT1",'Minor retrofit'!$E$102,IF(F14="Scenario2PBT1",'Minor retrofit'!$F$102,IF(F14="Scenario3PBT1",'Minor retrofit'!$G$102,"")))&amp;IF(F14="Scenario1PBT2",'Minor retrofit'!$H$102,IF(F14="Scenario2PBT2",'Minor retrofit'!$I$102,IF(F14="Scenario3PBT2",'Minor retrofit'!$J$102,"")))&amp;IF(F14="Scenario1PBT3",'Minor retrofit'!$K$102,IF(F14="Scenario2PBT3",'Minor retrofit'!$L$102,IF(F14="Scenario3PBT3",'Minor retrofit'!$M$102,"")))&amp;IF(F14="Scenario1PBT4",'Minor retrofit'!$N$102,IF(F14="Scenario2PBT4",'Minor retrofit'!$O$102,IF(F14="Scenario3PBT4",'Minor retrofit'!$P$102,"")))&amp;IF(F14="Scenario1PBT5",'Minor retrofit'!$Q$102,IF(F14="Scenario2PBT5",'Minor retrofit'!$R$102,IF(F14="Scenario3PBT5",'Minor retrofit'!$S$102,"")))&amp;IF(F14="Scenario1PBT6",'Minor retrofit'!$T$102,IF(F14="Scenario2PBT6",'Minor retrofit'!$U$102,IF(F14="Scenario3PBT6",'Minor retrofit'!$V$102,"")))&amp;IF(F14="Scenario1PBT7",'Minor retrofit'!$W$102,IF(F14="Scenario2PBT7",'Minor retrofit'!$X$102,IF(F14="Scenario3PBT7",'Minor retrofit'!$Y$102,"")))&amp;IF(F14="Scenario1PBT8",'Minor retrofit'!$Z$102,IF(F14="Scenario2PBT8",'Minor retrofit'!$AA$102,IF(F14="Scenario3PBT8",'Minor retrofit'!$AB$102,"")))&amp;IF(F14="Scenario1PBT9",'Minor retrofit'!$AC$102,IF(F14="Scenario2PBT9",'Minor retrofit'!$AD$102,IF(F14="Scenario3PBT9",'Minor retrofit'!$AE$102,"")))&amp;IF(F14="Scenario1PBT10",'Minor retrofit'!$AF$102,IF(F14="Scenario2PBT10",'Minor retrofit'!$AG$102,IF(F14="Scenario3PBT10",'Minor retrofit'!$AH$102,"")))&amp;IF(F14="Scenario1PBT11",'Minor retrofit'!$AI$102,IF(F14="Scenario2PBT11",'Minor retrofit'!$AJ$102,IF(F14="Scenario3PBT11",'Minor retrofit'!$AK$102,"")))&amp;IF(F14="Scenario1PBT12",'Minor retrofit'!$AL$102,IF(F14="Scenario2PBT12",'Minor retrofit'!$AM$102,IF(F14="Scenario3PBT12",'Minor retrofit'!$AN$102,"")))&amp;IF(F14="Scenario1PBT13",'Minor retrofit'!$AO$102,IF(F14="Scenario2PBT13",'Minor retrofit'!$AP$102,IF(F14="Scenario3PBT13",'Minor retrofit'!$AQ$102,"")))&amp;IF(F14="Scenario1PBT14",'Minor retrofit'!$AR$102,IF(F14="Scenario2PBT14",'Minor retrofit'!$AS$102,IF(F14="Scenario3PBT14",'Minor retrofit'!$AT$102,"")))&amp;IF(F14="Scenario1PBT15",'Minor retrofit'!$AU$102,IF(F14="Scenario2PBT15",'Minor retrofit'!$AV$102,IF(F14="Scenario3PBT15",'Minor retrofit'!$AW$102,"")))</f>
        <v/>
      </c>
      <c r="AB14" s="179">
        <f t="shared" si="11"/>
        <v>0</v>
      </c>
      <c r="AC14" s="208">
        <f>IFERROR('Projection_Base-case'!G14-G14,0)</f>
        <v>0</v>
      </c>
      <c r="AD14" s="178">
        <f t="shared" si="12"/>
        <v>0</v>
      </c>
      <c r="AE14" s="117">
        <f>IFERROR(100*AC14/'Projection_Base-case'!G14,0)</f>
        <v>0</v>
      </c>
      <c r="AF14" s="117">
        <f>IFERROR('Projection_Base-case'!I14-I14,0)</f>
        <v>0</v>
      </c>
      <c r="AG14" s="178">
        <f t="shared" si="13"/>
        <v>0</v>
      </c>
      <c r="AH14" s="117">
        <f>IFERROR(100*AF14/'Projection_Base-case'!I14,0)</f>
        <v>0</v>
      </c>
      <c r="AI14" s="117">
        <f>IFERROR('Projection_Base-case'!K14-K14,0)</f>
        <v>0</v>
      </c>
      <c r="AJ14" s="178">
        <f t="shared" si="14"/>
        <v>0</v>
      </c>
      <c r="AK14" s="117">
        <f>IFERROR(100*AI14/'Projection_Base-case'!K14,0)</f>
        <v>0</v>
      </c>
      <c r="AL14" s="117">
        <f>IFERROR(M14-'Projection_Base-case'!M14,0)</f>
        <v>0</v>
      </c>
      <c r="AM14" s="178">
        <f t="shared" si="15"/>
        <v>0</v>
      </c>
      <c r="AN14" s="179">
        <f>IFERROR(IF('Projection_Base-case'!N14&gt;0,100*AM14/'Projection_Base-case'!N14,100*AM14/N14),0)</f>
        <v>0</v>
      </c>
      <c r="AO14" s="206">
        <f>IFERROR('Projection_Base-case'!O14-O14,0)</f>
        <v>0</v>
      </c>
      <c r="AP14" s="178">
        <f t="shared" si="16"/>
        <v>0</v>
      </c>
      <c r="AQ14" s="117">
        <f>IFERROR(100*AO14/'Projection_Base-case'!O14,0)</f>
        <v>0</v>
      </c>
      <c r="AR14" s="117">
        <f>IFERROR('Projection_Base-case'!Q14-Q14,0)</f>
        <v>0</v>
      </c>
      <c r="AS14" s="178">
        <f t="shared" si="17"/>
        <v>0</v>
      </c>
      <c r="AT14" s="117">
        <f>IFERROR(100*AR14/'Projection_Base-case'!Q14,0)</f>
        <v>0</v>
      </c>
      <c r="AU14" s="117">
        <f>IFERROR('Projection_Base-case'!S14-S14,0)</f>
        <v>0</v>
      </c>
      <c r="AV14" s="178">
        <f t="shared" si="18"/>
        <v>0</v>
      </c>
      <c r="AW14" s="118">
        <f>IFERROR(100*AU14/'Projection_Base-case'!S14,0)</f>
        <v>0</v>
      </c>
      <c r="AX14" s="206">
        <f>IFERROR('Projection_Base-case'!U14-U14,0)</f>
        <v>0</v>
      </c>
      <c r="AY14" s="178">
        <f t="shared" si="19"/>
        <v>0</v>
      </c>
      <c r="AZ14" s="117">
        <f>IFERROR(100*AX14/'Projection_Base-case'!U14,0)</f>
        <v>0</v>
      </c>
      <c r="BA14" s="117">
        <f>IFERROR('Projection_Base-case'!W14-W14,0)</f>
        <v>0</v>
      </c>
      <c r="BB14" s="178">
        <f t="shared" si="20"/>
        <v>0</v>
      </c>
      <c r="BC14" s="117">
        <f>IFERROR(100*BA14/'Projection_Base-case'!W14,0)</f>
        <v>0</v>
      </c>
      <c r="BD14" s="117">
        <f>IFERROR('Projection_Base-case'!Y14-Y14,0)</f>
        <v>0</v>
      </c>
      <c r="BE14" s="178">
        <f t="shared" si="21"/>
        <v>0</v>
      </c>
      <c r="BF14" s="117">
        <f>IFERROR(100*BD14/'Projection_Base-case'!Y14,0)</f>
        <v>0</v>
      </c>
      <c r="BG14" s="178">
        <f t="shared" si="22"/>
        <v>0</v>
      </c>
      <c r="BH14" s="179">
        <f t="shared" si="23"/>
        <v>0</v>
      </c>
    </row>
    <row r="15" spans="1:60">
      <c r="A15" s="205">
        <v>10</v>
      </c>
      <c r="B15" s="178">
        <f>IF('Projection_Base-case'!B15&lt;&gt;"",'Projection_Base-case'!B15,0)</f>
        <v>0</v>
      </c>
      <c r="C15" s="178">
        <f>IF('Projection_Base-case'!C15&lt;&gt;"",'Projection_Base-case'!C15,0)</f>
        <v>0</v>
      </c>
      <c r="D15" s="178">
        <f>IF('Projection_Base-case'!D15&lt;&gt;"",'Projection_Base-case'!D15,0)</f>
        <v>0</v>
      </c>
      <c r="E15" s="176" t="str">
        <f>IF(AND('Résultats Minor'!$AC$3="OUI",'Résultats Minor'!E14&lt;&gt;""),'Résultats Minor'!E14,IF(OR(D15="PBT2",D15="PBT3",D15="PBT5",D15="PBT8",D15="PBT9"),"Scenario1",IF(OR(D15="PBT6",D15="PBT7",D15="PBT10"),"Scenario2",IF(OR(D15="PBT1",D15="PBT4"),"Scenario3",""))))</f>
        <v/>
      </c>
      <c r="F15" s="202" t="str">
        <f t="shared" si="0"/>
        <v>0</v>
      </c>
      <c r="G15" s="206" t="str">
        <f>IF(F15="Scenario1PBT1",'Minor retrofit'!$E$7,IF(F15="Scenario2PBT1",'Minor retrofit'!$F$7,IF(F15="Scenario3PBT1",'Minor retrofit'!$G$7,"")))&amp;IF(F15="Scenario1PBT2",'Minor retrofit'!$H$7,IF(F15="Scenario2PBT2",'Minor retrofit'!$I$7,IF(F15="Scenario3PBT2",'Minor retrofit'!$J$7,"")))&amp;IF(F15="Scenario1PBT3",'Minor retrofit'!$K$7,IF(F15="Scenario2PBT3",'Minor retrofit'!$L$7,IF(F15="Scenario3PBT3",'Minor retrofit'!$M$7,"")))&amp;IF(F15="Scenario1PBT4",'Minor retrofit'!$N$7,IF(F15="Scenario2PBT4",'Minor retrofit'!$O$7,IF(F15="Scenario3PBT4",'Minor retrofit'!$P$7,"")))&amp;IF(F15="Scenario1PBT5",'Minor retrofit'!$Q$7,IF(F15="Scenario2PBT5",'Minor retrofit'!$R$7,IF(F15="Scenario3PBT5",'Minor retrofit'!$S$7,"")))&amp;IF(F15="Scenario1PBT6",'Minor retrofit'!$T$7,IF(F15="Scenario2PBT6",'Minor retrofit'!$U$7,IF(F15="Scenario3PBT6",'Minor retrofit'!$V$7,"")))&amp;IF(F15="Scenario1PBT7",'Minor retrofit'!$W$7,IF(F15="Scenario2PBT7",'Minor retrofit'!$X$7,IF(F15="Scenario3PBT7",'Minor retrofit'!$Y$7,"")))&amp;IF(F15="Scenario1PBT8",'Minor retrofit'!$Z$7,IF(F15="Scenario2PBT8",'Minor retrofit'!$AA$7,IF(F15="Scenario3PBT8",'Minor retrofit'!$AB$7,"")))&amp;IF(F15="Scenario1PBT9",'Minor retrofit'!$AC$7,IF(F15="Scenario2PBT9",'Minor retrofit'!$AD$7,IF(F15="Scenario3PBT9",'Minor retrofit'!$AE$7,"")))&amp;IF(F15="Scenario1PBT10",'Minor retrofit'!$AF$7,IF(F15="Scenario2PBT10",'Minor retrofit'!$AG$7,IF(F15="Scenario3PBT10",'Minor retrofit'!$AH$7,"")))&amp;IF(F15="Scenario1PBT11",'Minor retrofit'!$AI$7,IF(F15="Scenario2PBT11",'Minor retrofit'!$AJ$7,IF(F15="Scenario3PBT11",'Minor retrofit'!$AK$7,"")))&amp;IF(F15="Scenario1PBT12",'Minor retrofit'!$AL$7,IF(F15="Scenario2PBT12",'Minor retrofit'!$AM$7,IF(F15="Scenario3PBT12",'Minor retrofit'!$AN$7,"")))&amp;IF(F15="Scenario1PBT13",'Minor retrofit'!$AO$7,IF(F15="Scenario2PBT13",'Minor retrofit'!$AP$7,IF(F15="Scenario3PBT13",'Minor retrofit'!$AQ$7,"")))&amp;IF(F15="Scenario1PBT14",'Minor retrofit'!$AR$7,IF(F15="Scenario2PBT14",'Minor retrofit'!$AS$7,IF(F15="Scenario3PBT14",'Minor retrofit'!$AT$7,"")))&amp;IF(F15="Scenario1PBT15",'Minor retrofit'!$AU$7,IF(F15="Scenario2PBT15",'Minor retrofit'!$AV$7,IF(F15="Scenario3PBT15",'Minor retrofit'!$AW$7,"")))</f>
        <v/>
      </c>
      <c r="H15" s="117">
        <f t="shared" si="1"/>
        <v>0</v>
      </c>
      <c r="I15" s="117" t="str">
        <f>IF(F15="Scenario1PBT1",'Minor retrofit'!$E$17,IF(F15="Scenario2PBT1",'Minor retrofit'!$F$17,IF(F15="Scenario3PBT1",'Minor retrofit'!$G$17,"")))&amp;IF(F15="Scenario1PBT2",'Minor retrofit'!$H$17,IF(F15="Scenario2PBT2",'Minor retrofit'!$I$17,IF(F15="Scenario3PBT2",'Minor retrofit'!$J$17,"")))&amp;IF(F15="Scenario1PBT3",'Minor retrofit'!$K$17,IF(F15="Scenario2PBT3",'Minor retrofit'!$L$17,IF(F15="Scenario3PBT3",'Minor retrofit'!$M$17,"")))&amp;IF(F15="Scenario1PBT4",'Minor retrofit'!$N$17,IF(F15="Scenario2PBT4",'Minor retrofit'!$O$17,IF(F15="Scenario3PBT4",'Minor retrofit'!$P$17,"")))&amp;IF(F15="Scenario1PBT5",'Minor retrofit'!$Q$17,IF(F15="Scenario2PBT5",'Minor retrofit'!$R$17,IF(F15="Scenario3PBT5",'Minor retrofit'!$S$17,"")))&amp;IF(F15="Scenario1PBT6",'Minor retrofit'!$T$17,IF(F15="Scenario2PBT6",'Minor retrofit'!$U$17,IF(F15="Scenario3PBT6",'Minor retrofit'!$V$17,"")))&amp;IF(F15="Scenario1PBT7",'Minor retrofit'!$W$17,IF(F15="Scenario2PBT7",'Minor retrofit'!$X$17,IF(F15="Scenario3PBT7",'Minor retrofit'!$Y$17,"")))&amp;IF(F15="Scenario1PBT8",'Minor retrofit'!$Z$17,IF(F15="Scenario2PBT8",'Minor retrofit'!$AA$17,IF(F15="Scenario3PBT8",'Minor retrofit'!$AB$17,"")))&amp;IF(F15="Scenario1PBT9",'Minor retrofit'!$AC$17,IF(F15="Scenario2PBT9",'Minor retrofit'!$AD$17,IF(F15="Scenario3PBT9",'Minor retrofit'!$AE$17,"")))&amp;IF(F15="Scenario1PBT10",'Minor retrofit'!$AF$17,IF(F15="Scenario2PBT10",'Minor retrofit'!$AG$17,IF(F15="Scenario3PBT10",'Minor retrofit'!$AH$17,"")))&amp;IF(F15="Scenario1PBT11",'Minor retrofit'!$AI$17,IF(F15="Scenario2PBT11",'Minor retrofit'!$AJ$17,IF(F15="Scenario3PBT11",'Minor retrofit'!$AK$17,"")))&amp;IF(F15="Scenario1PBT12",'Minor retrofit'!$AL$17,IF(F15="Scenario2PBT12",'Minor retrofit'!$AM$17,IF(F15="Scenario3PBT12",'Minor retrofit'!$AN$17,"")))&amp;IF(F15="Scenario1PBT13",'Minor retrofit'!$AO$17,IF(F15="Scenario2PBT13",'Minor retrofit'!$AP$17,IF(F15="Scenario3PBT13",'Minor retrofit'!$AQ$17,"")))&amp;IF(F15="Scenario1PBT14",'Minor retrofit'!$AR$17,IF(F15="Scenario2PBT14",'Minor retrofit'!$AS$17,IF(F15="Scenario3PBT14",'Minor retrofit'!$AT$17,"")))&amp;IF(F15="Scenario1PBT15",'Minor retrofit'!$AU$17,IF(F15="Scenario2PBT15",'Minor retrofit'!$AV$17,IF(F15="Scenario3PBT15",'Minor retrofit'!$AW$17,"")))</f>
        <v/>
      </c>
      <c r="J15" s="117">
        <f t="shared" si="2"/>
        <v>0</v>
      </c>
      <c r="K15" s="117" t="str">
        <f>IF(F15="Scenario1PBT1",'Minor retrofit'!$E$19,IF(F15="Scenario2PBT1",'Minor retrofit'!$F$19,IF(F15="Scenario3PBT1",'Minor retrofit'!$G$19,"")))&amp;IF(F15="Scenario1PBT2",'Minor retrofit'!$H$19,IF(F15="Scenario2PBT2",'Minor retrofit'!$I$19,IF(F15="Scenario3PBT2",'Minor retrofit'!$J$19,"")))&amp;IF(F15="Scenario1PBT3",'Minor retrofit'!$K$19,IF(F15="Scenario2PBT3",'Minor retrofit'!$L$19,IF(F15="Scenario3PBT3",'Minor retrofit'!$M$19,"")))&amp;IF(F15="Scenario1PBT4",'Minor retrofit'!$N$19,IF(F15="Scenario2PBT4",'Minor retrofit'!$O$19,IF(F15="Scenario3PBT4",'Minor retrofit'!$P$19,"")))&amp;IF(F15="Scenario1PBT5",'Minor retrofit'!$Q$19,IF(F15="Scenario2PBT5",'Minor retrofit'!$R$19,IF(F15="Scenario3PBT5",'Minor retrofit'!$S$19,"")))&amp;IF(F15="Scenario1PBT6",'Minor retrofit'!$T$19,IF(F15="Scenario2PBT6",'Minor retrofit'!$U$19,IF(F15="Scenario3PBT6",'Minor retrofit'!$V$19,"")))&amp;IF(F15="Scenario1PBT7",'Minor retrofit'!$W$19,IF(F15="Scenario2PBT7",'Minor retrofit'!$X$19,IF(F15="Scenario3PBT7",'Minor retrofit'!$Y$19,"")))&amp;IF(F15="Scenario1PBT8",'Minor retrofit'!$Z$19,IF(F15="Scenario2PBT8",'Minor retrofit'!$AA$19,IF(F15="Scenario3PBT8",'Minor retrofit'!$AB$19,"")))&amp;IF(F15="Scenario1PBT9",'Minor retrofit'!$AC$19,IF(F15="Scenario2PBT9",'Minor retrofit'!$AD$19,IF(F15="Scenario3PBT9",'Minor retrofit'!$AE$19,"")))&amp;IF(F15="Scenario1PBT10",'Minor retrofit'!$AF$19,IF(F15="Scenario2PBT10",'Minor retrofit'!$AG$19,IF(F15="Scenario3PBT10",'Minor retrofit'!$AH$19,"")))&amp;IF(F15="Scenario1PBT11",'Minor retrofit'!$AI$19,IF(F15="Scenario2PBT11",'Minor retrofit'!$AJ$19,IF(F15="Scenario3PBT11",'Minor retrofit'!$AK$19,"")))&amp;IF(F15="Scenario1PBT12",'Minor retrofit'!$AL$19,IF(F15="Scenario2PBT12",'Minor retrofit'!$AM$19,IF(F15="Scenario3PBT12",'Minor retrofit'!$AN$19,"")))&amp;IF(F15="Scenario1PBT13",'Minor retrofit'!$AO$19,IF(F15="Scenario2PBT13",'Minor retrofit'!$AP$19,IF(F15="Scenario3PBT13",'Minor retrofit'!$AQ$19,"")))&amp;IF(F15="Scenario1PBT14",'Minor retrofit'!$AR$19,IF(F15="Scenario2PBT14",'Minor retrofit'!$AS$19,IF(F15="Scenario3PBT14",'Minor retrofit'!$AT$19,"")))&amp;IF(F15="Scenario1PBT15",'Minor retrofit'!$AU$19,IF(F15="Scenario2PBT15",'Minor retrofit'!$AV$19,IF(F15="Scenario3PBT15",'Minor retrofit'!$AW$19,"")))</f>
        <v/>
      </c>
      <c r="L15" s="117">
        <f t="shared" si="3"/>
        <v>0</v>
      </c>
      <c r="M15" s="117" t="str">
        <f>IF(F15="Scenario1PBT1",'Minor retrofit'!$E$21,IF(F15="Scenario2PBT1",'Minor retrofit'!$F$21,IF(F15="Scenario3PBT1",'Minor retrofit'!$G$21,"")))&amp;IF(F15="Scenario1PBT2",'Minor retrofit'!$H$21,IF(F15="Scenario2PBT2",'Minor retrofit'!$I$21,IF(F15="Scenario3PBT2",'Minor retrofit'!$J$21,"")))&amp;IF(F15="Scenario1PBT3",'Minor retrofit'!$K$21,IF(F15="Scenario2PBT3",'Minor retrofit'!$L$21,IF(F15="Scenario3PBT3",'Minor retrofit'!$M$21,"")))&amp;IF(F15="Scenario1PBT4",'Minor retrofit'!$N$21,IF(F15="Scenario2PBT4",'Minor retrofit'!$O$21,IF(F15="Scenario3PBT4",'Minor retrofit'!$P$21,"")))&amp;IF(F15="Scenario1PBT5",'Minor retrofit'!$Q$21,IF(F15="Scenario2PBT5",'Minor retrofit'!$R$21,IF(F15="Scenario3PBT5",'Minor retrofit'!$S$21,"")))&amp;IF(F15="Scenario1PBT6",'Minor retrofit'!$T$21,IF(F15="Scenario2PBT6",'Minor retrofit'!$U$21,IF(F15="Scenario3PBT6",'Minor retrofit'!$V$21,"")))&amp;IF(F15="Scenario1PBT7",'Minor retrofit'!$W$21,IF(F15="Scenario2PBT7",'Minor retrofit'!$X$21,IF(F15="Scenario3PBT7",'Minor retrofit'!$Y$21,"")))&amp;IF(F15="Scenario1PBT8",'Minor retrofit'!$Z$21,IF(F15="Scenario2PBT8",'Minor retrofit'!$AA$21,IF(F15="Scenario3PBT8",'Minor retrofit'!$AB$21,"")))&amp;IF(F15="Scenario1PBT9",'Minor retrofit'!$AC$21,IF(F15="Scenario2PBT9",'Minor retrofit'!$AD$21,IF(F15="Scenario3PBT9",'Minor retrofit'!$AE$21,"")))&amp;IF(F15="Scenario1PBT10",'Minor retrofit'!$AF$21,IF(F15="Scenario2PBT10",'Minor retrofit'!$AG$21,IF(F15="Scenario3PBT10",'Minor retrofit'!$AH$21,"")))&amp;IF(F15="Scenario1PBT11",'Minor retrofit'!$AI$21,IF(F15="Scenario2PBT11",'Minor retrofit'!$AJ$21,IF(F15="Scenario3PBT11",'Minor retrofit'!$AK$21,"")))&amp;IF(F15="Scenario1PBT12",'Minor retrofit'!$AL$21,IF(F15="Scenario2PBT12",'Minor retrofit'!$AM$21,IF(F15="Scenario3PBT12",'Minor retrofit'!$AN$21,"")))&amp;IF(F15="Scenario1PBT13",'Minor retrofit'!$AO$21,IF(F15="Scenario2PBT13",'Minor retrofit'!$AP$21,IF(F15="Scenario3PBT13",'Minor retrofit'!$AQ$21,"")))&amp;IF(F15="Scenario1PBT14",'Minor retrofit'!$AR$21,IF(F15="Scenario2PBT14",'Minor retrofit'!$AS$21,IF(F15="Scenario3PBT14",'Minor retrofit'!$AT$21,"")))&amp;IF(F15="Scenario1PBT15",'Minor retrofit'!$AU$21,IF(F15="Scenario2PBT15",'Minor retrofit'!$AV$21,IF(F15="Scenario3PBT15",'Minor retrofit'!$AW$21,"")))</f>
        <v/>
      </c>
      <c r="N15" s="118">
        <f t="shared" si="4"/>
        <v>0</v>
      </c>
      <c r="O15" s="206" t="str">
        <f>IF(F15="Scenario1PBT1",'Minor retrofit'!$E$24,IF(F15="Scenario2PBT1",'Minor retrofit'!$F$24,IF(F15="Scenario3PBT1",'Minor retrofit'!$G$24,"")))&amp;IF(F15="Scenario1PBT2",'Minor retrofit'!$H$24,IF(F15="Scenario2PBT2",'Minor retrofit'!$I$24,IF(F15="Scenario3PBT2",'Minor retrofit'!$J$24,"")))&amp;IF(F15="Scenario1PBT3",'Minor retrofit'!$K$24,IF(F15="Scenario2PBT3",'Minor retrofit'!$L$24,IF(F15="Scenario3PBT3",'Minor retrofit'!$M$24,"")))&amp;IF(F15="Scenario1PBT4",'Minor retrofit'!$N$24,IF(F15="Scenario2PBT4",'Minor retrofit'!$O$24,IF(F15="Scenario3PBT4",'Minor retrofit'!$P$24,"")))&amp;IF(F15="Scenario1PBT5",'Minor retrofit'!$Q$24,IF(F15="Scenario2PBT5",'Minor retrofit'!$R$24,IF(F15="Scenario3PBT5",'Minor retrofit'!$S$24,"")))&amp;IF(F15="Scenario1PBT6",'Minor retrofit'!$T$24,IF(F15="Scenario2PBT6",'Minor retrofit'!$U$24,IF(F15="Scenario3PBT6",'Minor retrofit'!$V$24,"")))&amp;IF(F15="Scenario1PBT7",'Minor retrofit'!$W$24,IF(F15="Scenario2PBT7",'Minor retrofit'!$X$24,IF(F15="Scenario3PBT7",'Minor retrofit'!$Y$24,"")))&amp;IF(F15="Scenario1PBT8",'Minor retrofit'!$Z$24,IF(F15="Scenario2PBT8",'Minor retrofit'!$AA$24,IF(F15="Scenario3PBT8",'Minor retrofit'!$AB$24,"")))&amp;IF(F15="Scenario1PBT9",'Minor retrofit'!$AC$24,IF(F15="Scenario2PBT9",'Minor retrofit'!$AD$24,IF(F15="Scenario3PBT9",'Minor retrofit'!$AE$24,"")))&amp;IF(F15="Scenario1PBT10",'Minor retrofit'!$AF$24,IF(F15="Scenario2PBT10",'Minor retrofit'!$AG$24,IF(F15="Scenario3PBT10",'Minor retrofit'!$AH$24,"")))&amp;IF(F15="Scenario1PBT11",'Minor retrofit'!$AI$24,IF(F15="Scenario2PBT11",'Minor retrofit'!$AJ$24,IF(F15="Scenario3PBT11",'Minor retrofit'!$AK$24,"")))&amp;IF(F15="Scenario1PBT12",'Minor retrofit'!$AL$24,IF(F15="Scenario2PBT12",'Minor retrofit'!$AM$24,IF(F15="Scenario3PBT12",'Minor retrofit'!$AN$24,"")))&amp;IF(F15="Scenario1PBT13",'Minor retrofit'!$AO$24,IF(F15="Scenario2PBT13",'Minor retrofit'!$AP$24,IF(F15="Scenario3PBT13",'Minor retrofit'!$AQ$24,"")))&amp;IF(F15="Scenario1PBT14",'Minor retrofit'!$AR$24,IF(F15="Scenario2PBT14",'Minor retrofit'!$AS$24,IF(F15="Scenario3PBT14",'Minor retrofit'!$AT$24,"")))&amp;IF(F15="Scenario1PBT15",'Minor retrofit'!$AU$24,IF(F15="Scenario2PBT15",'Minor retrofit'!$AV$24,IF(F15="Scenario3PBT15",'Minor retrofit'!$AW$24,"")))</f>
        <v/>
      </c>
      <c r="P15" s="117">
        <f t="shared" si="5"/>
        <v>0</v>
      </c>
      <c r="Q15" s="117" t="str">
        <f>IF(F15="Scenario1PBT1",'Minor retrofit'!$E$26,IF(F15="Scenario2PBT1",'Minor retrofit'!$F$26,IF(F15="Scenario3PBT1",'Minor retrofit'!$G$26,"")))&amp;IF(F15="Scenario1PBT2",'Minor retrofit'!$H$26,IF(F15="Scenario2PBT2",'Minor retrofit'!$I$26,IF(F15="Scenario3PBT2",'Minor retrofit'!$J$26,"")))&amp;IF(F15="Scenario1PBT3",'Minor retrofit'!$K$26,IF(F15="Scenario2PBT3",'Minor retrofit'!$L$26,IF(F15="Scenario3PBT3",'Minor retrofit'!$M$26,"")))&amp;IF(F15="Scenario1PBT4",'Minor retrofit'!$N$26,IF(F15="Scenario2PBT4",'Minor retrofit'!$O$26,IF(F15="Scenario3PBT4",'Minor retrofit'!$P$26,"")))&amp;IF(F15="Scenario1PBT5",'Minor retrofit'!$Q$26,IF(F15="Scenario2PBT5",'Minor retrofit'!$R$26,IF(F15="Scenario3PBT5",'Minor retrofit'!$S$26,"")))&amp;IF(F15="Scenario1PBT6",'Minor retrofit'!$T$26,IF(F15="Scenario2PBT6",'Minor retrofit'!$U$26,IF(F15="Scenario3PBT6",'Minor retrofit'!$V$26,"")))&amp;IF(F15="Scenario1PBT7",'Minor retrofit'!$W$26,IF(F15="Scenario2PBT7",'Minor retrofit'!$X$26,IF(F15="Scenario3PBT7",'Minor retrofit'!$Y$26,"")))&amp;IF(F15="Scenario1PBT8",'Minor retrofit'!$Z$26,IF(F15="Scenario2PBT8",'Minor retrofit'!$AA$26,IF(F15="Scenario3PBT8",'Minor retrofit'!$AB$26,"")))&amp;IF(F15="Scenario1PBT9",'Minor retrofit'!$AC$26,IF(F15="Scenario2PBT9",'Minor retrofit'!$AD$26,IF(F15="Scenario3PBT9",'Minor retrofit'!$AE$26,"")))&amp;IF(F15="Scenario1PBT10",'Minor retrofit'!$AF$26,IF(F15="Scenario2PBT10",'Minor retrofit'!$AG$26,IF(F15="Scenario3PBT10",'Minor retrofit'!$AH$26,"")))&amp;IF(F15="Scenario1PBT11",'Minor retrofit'!$AI$26,IF(F15="Scenario2PBT11",'Minor retrofit'!$AJ$26,IF(F15="Scenario3PBT11",'Minor retrofit'!$AK$26,"")))&amp;IF(F15="Scenario1PBT12",'Minor retrofit'!$AL$26,IF(F15="Scenario2PBT12",'Minor retrofit'!$AM$26,IF(F15="Scenario3PBT12",'Minor retrofit'!$AN$26,"")))&amp;IF(F15="Scenario1PBT13",'Minor retrofit'!$AO$26,IF(F15="Scenario2PBT13",'Minor retrofit'!$AP$26,IF(F15="Scenario3PBT13",'Minor retrofit'!$AQ$26,"")))&amp;IF(F15="Scenario1PBT14",'Minor retrofit'!$AR$26,IF(F15="Scenario2PBT14",'Minor retrofit'!$AS$26,IF(F15="Scenario3PBT14",'Minor retrofit'!$AT$26,"")))&amp;IF(F15="Scenario1PBT15",'Minor retrofit'!$AU$26,IF(F15="Scenario2PBT15",'Minor retrofit'!$AV$26,IF(F15="Scenario3PBT15",'Minor retrofit'!$AW$26,"")))</f>
        <v/>
      </c>
      <c r="R15" s="117">
        <f t="shared" si="6"/>
        <v>0</v>
      </c>
      <c r="S15" s="117" t="str">
        <f>IF(F15="Scenario1PBT1",'Minor retrofit'!$E$28,IF(F15="Scenario2PBT1",'Minor retrofit'!$F$28,IF(F15="Scenario3PBT1",'Minor retrofit'!$G$28,"")))&amp;IF(F15="Scenario1PBT2",'Minor retrofit'!$H$28,IF(F15="Scenario2PBT2",'Minor retrofit'!$I$28,IF(F15="Scenario3PBT2",'Minor retrofit'!$J$28,"")))&amp;IF(F15="Scenario1PBT3",'Minor retrofit'!$K$28,IF(F15="Scenario2PBT3",'Minor retrofit'!$L$28,IF(F15="Scenario3PBT3",'Minor retrofit'!$M$28,"")))&amp;IF(F15="Scenario1PBT4",'Minor retrofit'!$N$28,IF(F15="Scenario2PBT4",'Minor retrofit'!$O$28,IF(F15="Scenario3PBT4",'Minor retrofit'!$P$28,"")))&amp;IF(F15="Scenario1PBT5",'Minor retrofit'!$Q$28,IF(F15="Scenario2PBT5",'Minor retrofit'!$R$28,IF(F15="Scenario3PBT5",'Minor retrofit'!$S$28,"")))&amp;IF(F15="Scenario1PBT6",'Minor retrofit'!$T$28,IF(F15="Scenario2PBT6",'Minor retrofit'!$U$28,IF(F15="Scenario3PBT6",'Minor retrofit'!$V$28,"")))&amp;IF(F15="Scenario1PBT7",'Minor retrofit'!$W$28,IF(F15="Scenario2PBT7",'Minor retrofit'!$X$28,IF(F15="Scenario3PBT7",'Minor retrofit'!$Y$28,"")))&amp;IF(F15="Scenario1PBT8",'Minor retrofit'!$Z$28,IF(F15="Scenario2PBT8",'Minor retrofit'!$AA$28,IF(F15="Scenario3PBT8",'Minor retrofit'!$AB$28,"")))&amp;IF(F15="Scenario1PBT9",'Minor retrofit'!$AC$28,IF(F15="Scenario2PBT9",'Minor retrofit'!$AD$28,IF(F15="Scenario3PBT9",'Minor retrofit'!$AE$28,"")))&amp;IF(F15="Scenario1PBT10",'Minor retrofit'!$AF$28,IF(F15="Scenario2PBT10",'Minor retrofit'!$AG$28,IF(F15="Scenario3PBT10",'Minor retrofit'!$AH$28,"")))&amp;IF(F15="Scenario1PBT11",'Minor retrofit'!$AI$28,IF(F15="Scenario2PBT11",'Minor retrofit'!$AJ$28,IF(F15="Scenario3PBT11",'Minor retrofit'!$AK$28,"")))&amp;IF(F15="Scenario1PBT12",'Minor retrofit'!$AL$28,IF(F15="Scenario2PBT12",'Minor retrofit'!$AM$28,IF(F15="Scenario3PBT12",'Minor retrofit'!$AN$28,"")))&amp;IF(F15="Scenario1PBT13",'Minor retrofit'!$AO$28,IF(F15="Scenario2PBT13",'Minor retrofit'!$AP$28,IF(F15="Scenario3PBT13",'Minor retrofit'!$AQ$28,"")))&amp;IF(F15="Scenario1PBT14",'Minor retrofit'!$AR$28,IF(F15="Scenario2PBT14",'Minor retrofit'!$AS$28,IF(F15="Scenario3PBT14",'Minor retrofit'!$AT$28,"")))&amp;IF(F15="Scenario1PBT15",'Minor retrofit'!$AU$28,IF(F15="Scenario2PBT15",'Minor retrofit'!$AV$28,IF(F15="Scenario3PBT15",'Minor retrofit'!$AW$28,"")))</f>
        <v/>
      </c>
      <c r="T15" s="207">
        <f t="shared" si="7"/>
        <v>0</v>
      </c>
      <c r="U15" s="206" t="str">
        <f>IF(F15="Scenario1PBT1",'Minor retrofit'!$E$39,IF(F15="Scenario2PBT1",'Minor retrofit'!$F$39,IF(F15="Scenario3PBT1",'Minor retrofit'!$G$39,"")))&amp;IF(F15="Scenario1PBT2",'Minor retrofit'!$H$39,IF(F15="Scenario2PBT2",'Minor retrofit'!$I$39,IF(F15="Scenario3PBT2",'Minor retrofit'!$J$39,"")))&amp;IF(F15="Scenario1PBT3",'Minor retrofit'!$K$39,IF(F15="Scenario2PBT3",'Minor retrofit'!$L$39,IF(F15="Scenario3PBT3",'Minor retrofit'!$M$39,"")))&amp;IF(F15="Scenario1PBT4",'Minor retrofit'!$N$39,IF(F15="Scenario2PBT4",'Minor retrofit'!$O$39,IF(F15="Scenario3PBT4",'Minor retrofit'!$P$39,"")))&amp;IF(F15="Scenario1PBT5",'Minor retrofit'!$Q$39,IF(F15="Scenario2PBT5",'Minor retrofit'!$R$39,IF(F15="Scenario3PBT5",'Minor retrofit'!$S$39,"")))&amp;IF(F15="Scenario1PBT6",'Minor retrofit'!$T$39,IF(F15="Scenario2PBT6",'Minor retrofit'!$U$39,IF(F15="Scenario3PBT6",'Minor retrofit'!$V$39,"")))&amp;IF(F15="Scenario1PBT7",'Minor retrofit'!$W$39,IF(F15="Scenario2PBT7",'Minor retrofit'!$X$39,IF(F15="Scenario3PBT7",'Minor retrofit'!$Y$39,"")))&amp;IF(F15="Scenario1PBT8",'Minor retrofit'!$Z$39,IF(F15="Scenario2PBT8",'Minor retrofit'!$AA$39,IF(F15="Scenario3PBT8",'Minor retrofit'!$AB$39,"")))&amp;IF(F15="Scenario1PBT9",'Minor retrofit'!$AC$39,IF(F15="Scenario2PBT9",'Minor retrofit'!$AD$39,IF(F15="Scenario3PBT9",'Minor retrofit'!$AE$39,"")))&amp;IF(F15="Scenario1PBT10",'Minor retrofit'!$AF$39,IF(F15="Scenario2PBT10",'Minor retrofit'!$AG$39,IF(F15="Scenario3PBT10",'Minor retrofit'!$AH$39,"")))&amp;IF(F15="Scenario1PBT11",'Minor retrofit'!$AI$39,IF(F15="Scenario2PBT11",'Minor retrofit'!$AJ$39,IF(F15="Scenario3PBT11",'Minor retrofit'!$AK$39,"")))&amp;IF(F15="Scenario1PBT12",'Minor retrofit'!$AL$39,IF(F15="Scenario2PBT12",'Minor retrofit'!$AM$39,IF(F15="Scenario3PBT12",'Minor retrofit'!$AN$39,"")))&amp;IF(F15="Scenario1PBT13",'Minor retrofit'!$AO$39,IF(F15="Scenario2PBT13",'Minor retrofit'!$AP$39,IF(F15="Scenario3PBT13",'Minor retrofit'!$AQ$39,"")))&amp;IF(F15="Scenario1PBT14",'Minor retrofit'!$AR$39,IF(F15="Scenario2PBT14",'Minor retrofit'!$AS$39,IF(F15="Scenario3PBT14",'Minor retrofit'!$AT$39,"")))&amp;IF(F15="Scenario1PBT15",'Minor retrofit'!$AU$39,IF(F15="Scenario2PBT15",'Minor retrofit'!$AV$39,IF(F15="Scenario3PBT15",'Minor retrofit'!$AW$39,"")))</f>
        <v/>
      </c>
      <c r="V15" s="117">
        <f t="shared" si="8"/>
        <v>0</v>
      </c>
      <c r="W15" s="117" t="str">
        <f>IF(F15="Scenario1PBT1",'Minor retrofit'!$E$41,IF(F15="Scenario2PBT1",'Minor retrofit'!$F$41,IF(F15="Scenario3PBT1",'Minor retrofit'!$G$41,"")))&amp;IF(F15="Scenario1PBT2",'Minor retrofit'!$H$41,IF(F15="Scenario2PBT2",'Minor retrofit'!$I$41,IF(F15="Scenario3PBT2",'Minor retrofit'!$J$41,"")))&amp;IF(F15="Scenario1PBT3",'Minor retrofit'!$K$41,IF(F15="Scenario2PBT3",'Minor retrofit'!$L$41,IF(F15="Scenario3PBT3",'Minor retrofit'!$M$41,"")))&amp;IF(F15="Scenario1PBT4",'Minor retrofit'!$N$41,IF(F15="Scenario2PBT4",'Minor retrofit'!$O$41,IF(F15="Scenario3PBT4",'Minor retrofit'!$P$41,"")))&amp;IF(F15="Scenario1PBT5",'Minor retrofit'!$Q$41,IF(F15="Scenario2PBT5",'Minor retrofit'!$R$41,IF(F15="Scenario3PBT5",'Minor retrofit'!$S$41,"")))&amp;IF(F15="Scenario1PBT6",'Minor retrofit'!$T$41,IF(F15="Scenario2PBT6",'Minor retrofit'!$U$41,IF(F15="Scenario3PBT6",'Minor retrofit'!$V$41,"")))&amp;IF(F15="Scenario1PBT7",'Minor retrofit'!$W$41,IF(F15="Scenario2PBT7",'Minor retrofit'!$X$41,IF(F15="Scenario3PBT7",'Minor retrofit'!$Y$41,"")))&amp;IF(F15="Scenario1PBT8",'Minor retrofit'!$Z$41,IF(F15="Scenario2PBT8",'Minor retrofit'!$AA$41,IF(F15="Scenario3PBT8",'Minor retrofit'!$AB$41,"")))&amp;IF(F15="Scenario1PBT9",'Minor retrofit'!$AC$41,IF(F15="Scenario2PBT9",'Minor retrofit'!$AD$41,IF(F15="Scenario3PBT9",'Minor retrofit'!$AE$41,"")))&amp;IF(F15="Scenario1PBT10",'Minor retrofit'!$AF$41,IF(F15="Scenario2PBT10",'Minor retrofit'!$AG$41,IF(F15="Scenario3PBT10",'Minor retrofit'!$AH$41,"")))&amp;IF(F15="Scenario1PBT11",'Minor retrofit'!$AI$41,IF(F15="Scenario2PBT11",'Minor retrofit'!$AJ$41,IF(F15="Scenario3PBT11",'Minor retrofit'!$AK$41,"")))&amp;IF(F15="Scenario1PBT12",'Minor retrofit'!$AL$41,IF(F15="Scenario2PBT12",'Minor retrofit'!$AM$41,IF(F15="Scenario3PBT12",'Minor retrofit'!$AN$41,"")))&amp;IF(F15="Scenario1PBT13",'Minor retrofit'!$AO$41,IF(F15="Scenario2PBT13",'Minor retrofit'!$AP$41,IF(F15="Scenario3PBT13",'Minor retrofit'!$AQ$41,"")))&amp;IF(F15="Scenario1PBT14",'Minor retrofit'!$AR$41,IF(F15="Scenario2PBT14",'Minor retrofit'!$AS$41,IF(F15="Scenario3PBT14",'Minor retrofit'!$AT$41,"")))&amp;IF(F15="Scenario1PBT15",'Minor retrofit'!$AU$41,IF(F15="Scenario2PBT15",'Minor retrofit'!$AV$41,IF(F15="Scenario3PBT15",'Minor retrofit'!$AW$41,"")))</f>
        <v/>
      </c>
      <c r="X15" s="117">
        <f t="shared" si="9"/>
        <v>0</v>
      </c>
      <c r="Y15" s="117" t="str">
        <f>IF(F15="Scenario1PBT1",'Minor retrofit'!$E$43,IF(F15="Scenario2PBT1",'Minor retrofit'!$F$43,IF(F15="Scenario3PBT1",'Minor retrofit'!$G$43,"")))&amp;IF(F15="Scenario1PBT2",'Minor retrofit'!$H$43,IF(F15="Scenario2PBT2",'Minor retrofit'!$I$43,IF(F15="Scenario3PBT2",'Minor retrofit'!$J$43,"")))&amp;IF(F15="Scenario1PBT3",'Minor retrofit'!$K$43,IF(F15="Scenario2PBT3",'Minor retrofit'!$L$43,IF(F15="Scenario3PBT3",'Minor retrofit'!$M$43,"")))&amp;IF(F15="Scenario1PBT4",'Minor retrofit'!$N$43,IF(F15="Scenario2PBT4",'Minor retrofit'!$O$43,IF(F15="Scenario3PBT4",'Minor retrofit'!$P$43,"")))&amp;IF(F15="Scenario1PBT5",'Minor retrofit'!$Q$43,IF(F15="Scenario2PBT5",'Minor retrofit'!$R$43,IF(F15="Scenario3PBT5",'Minor retrofit'!$S$43,"")))&amp;IF(F15="Scenario1PBT6",'Minor retrofit'!$T$43,IF(F15="Scenario2PBT6",'Minor retrofit'!$U$43,IF(F15="Scenario3PBT6",'Minor retrofit'!$V$43,"")))&amp;IF(F15="Scenario1PBT7",'Minor retrofit'!$W$43,IF(F15="Scenario2PBT7",'Minor retrofit'!$X$43,IF(F15="Scenario3PBT7",'Minor retrofit'!$Y$43,"")))&amp;IF(F15="Scenario1PBT8",'Minor retrofit'!$Z$43,IF(F15="Scenario2PBT8",'Minor retrofit'!$AA$43,IF(F15="Scenario3PBT8",'Minor retrofit'!$AB$43,"")))&amp;IF(F15="Scenario1PBT9",'Minor retrofit'!$AC$43,IF(F15="Scenario2PBT9",'Minor retrofit'!$AD$43,IF(F15="Scenario3PBT9",'Minor retrofit'!$AE$43,"")))&amp;IF(F15="Scenario1PBT10",'Minor retrofit'!$AF$43,IF(F15="Scenario2PBT10",'Minor retrofit'!$AG$43,IF(F15="Scenario3PBT10",'Minor retrofit'!$AH$43,"")))&amp;IF(F15="Scenario1PBT11",'Minor retrofit'!$AI$43,IF(F15="Scenario2PBT11",'Minor retrofit'!$AJ$43,IF(F15="Scenario3PBT11",'Minor retrofit'!$AK$43,"")))&amp;IF(F15="Scenario1PBT12",'Minor retrofit'!$AL$43,IF(F15="Scenario2PBT12",'Minor retrofit'!$AM$43,IF(F15="Scenario3PBT12",'Minor retrofit'!$AN$43,"")))&amp;IF(F15="Scenario1PBT13",'Minor retrofit'!$AO$43,IF(F15="Scenario2PBT13",'Minor retrofit'!$AP$43,IF(F15="Scenario3PBT13",'Minor retrofit'!$AQ$43,"")))&amp;IF(F15="Scenario1PBT14",'Minor retrofit'!$AR$43,IF(F15="Scenario2PBT14",'Minor retrofit'!$AS$43,IF(F15="Scenario3PBT14",'Minor retrofit'!$AT$43,"")))&amp;IF(F15="Scenario1PBT15",'Minor retrofit'!$AU$43,IF(F15="Scenario2PBT15",'Minor retrofit'!$AV$43,IF(F15="Scenario3PBT15",'Minor retrofit'!$AW$43,"")))</f>
        <v/>
      </c>
      <c r="Z15" s="117">
        <f t="shared" si="10"/>
        <v>0</v>
      </c>
      <c r="AA15" s="178" t="str">
        <f>IF(F15="Scenario1PBT1",'Minor retrofit'!$E$102,IF(F15="Scenario2PBT1",'Minor retrofit'!$F$102,IF(F15="Scenario3PBT1",'Minor retrofit'!$G$102,"")))&amp;IF(F15="Scenario1PBT2",'Minor retrofit'!$H$102,IF(F15="Scenario2PBT2",'Minor retrofit'!$I$102,IF(F15="Scenario3PBT2",'Minor retrofit'!$J$102,"")))&amp;IF(F15="Scenario1PBT3",'Minor retrofit'!$K$102,IF(F15="Scenario2PBT3",'Minor retrofit'!$L$102,IF(F15="Scenario3PBT3",'Minor retrofit'!$M$102,"")))&amp;IF(F15="Scenario1PBT4",'Minor retrofit'!$N$102,IF(F15="Scenario2PBT4",'Minor retrofit'!$O$102,IF(F15="Scenario3PBT4",'Minor retrofit'!$P$102,"")))&amp;IF(F15="Scenario1PBT5",'Minor retrofit'!$Q$102,IF(F15="Scenario2PBT5",'Minor retrofit'!$R$102,IF(F15="Scenario3PBT5",'Minor retrofit'!$S$102,"")))&amp;IF(F15="Scenario1PBT6",'Minor retrofit'!$T$102,IF(F15="Scenario2PBT6",'Minor retrofit'!$U$102,IF(F15="Scenario3PBT6",'Minor retrofit'!$V$102,"")))&amp;IF(F15="Scenario1PBT7",'Minor retrofit'!$W$102,IF(F15="Scenario2PBT7",'Minor retrofit'!$X$102,IF(F15="Scenario3PBT7",'Minor retrofit'!$Y$102,"")))&amp;IF(F15="Scenario1PBT8",'Minor retrofit'!$Z$102,IF(F15="Scenario2PBT8",'Minor retrofit'!$AA$102,IF(F15="Scenario3PBT8",'Minor retrofit'!$AB$102,"")))&amp;IF(F15="Scenario1PBT9",'Minor retrofit'!$AC$102,IF(F15="Scenario2PBT9",'Minor retrofit'!$AD$102,IF(F15="Scenario3PBT9",'Minor retrofit'!$AE$102,"")))&amp;IF(F15="Scenario1PBT10",'Minor retrofit'!$AF$102,IF(F15="Scenario2PBT10",'Minor retrofit'!$AG$102,IF(F15="Scenario3PBT10",'Minor retrofit'!$AH$102,"")))&amp;IF(F15="Scenario1PBT11",'Minor retrofit'!$AI$102,IF(F15="Scenario2PBT11",'Minor retrofit'!$AJ$102,IF(F15="Scenario3PBT11",'Minor retrofit'!$AK$102,"")))&amp;IF(F15="Scenario1PBT12",'Minor retrofit'!$AL$102,IF(F15="Scenario2PBT12",'Minor retrofit'!$AM$102,IF(F15="Scenario3PBT12",'Minor retrofit'!$AN$102,"")))&amp;IF(F15="Scenario1PBT13",'Minor retrofit'!$AO$102,IF(F15="Scenario2PBT13",'Minor retrofit'!$AP$102,IF(F15="Scenario3PBT13",'Minor retrofit'!$AQ$102,"")))&amp;IF(F15="Scenario1PBT14",'Minor retrofit'!$AR$102,IF(F15="Scenario2PBT14",'Minor retrofit'!$AS$102,IF(F15="Scenario3PBT14",'Minor retrofit'!$AT$102,"")))&amp;IF(F15="Scenario1PBT15",'Minor retrofit'!$AU$102,IF(F15="Scenario2PBT15",'Minor retrofit'!$AV$102,IF(F15="Scenario3PBT15",'Minor retrofit'!$AW$102,"")))</f>
        <v/>
      </c>
      <c r="AB15" s="179">
        <f t="shared" si="11"/>
        <v>0</v>
      </c>
      <c r="AC15" s="208">
        <f>IFERROR('Projection_Base-case'!G15-G15,0)</f>
        <v>0</v>
      </c>
      <c r="AD15" s="178">
        <f t="shared" si="12"/>
        <v>0</v>
      </c>
      <c r="AE15" s="117">
        <f>IFERROR(100*AC15/'Projection_Base-case'!G15,0)</f>
        <v>0</v>
      </c>
      <c r="AF15" s="117">
        <f>IFERROR('Projection_Base-case'!I15-I15,0)</f>
        <v>0</v>
      </c>
      <c r="AG15" s="178">
        <f t="shared" si="13"/>
        <v>0</v>
      </c>
      <c r="AH15" s="117">
        <f>IFERROR(100*AF15/'Projection_Base-case'!I15,0)</f>
        <v>0</v>
      </c>
      <c r="AI15" s="117">
        <f>IFERROR('Projection_Base-case'!K15-K15,0)</f>
        <v>0</v>
      </c>
      <c r="AJ15" s="178">
        <f t="shared" si="14"/>
        <v>0</v>
      </c>
      <c r="AK15" s="117">
        <f>IFERROR(100*AI15/'Projection_Base-case'!K15,0)</f>
        <v>0</v>
      </c>
      <c r="AL15" s="117">
        <f>IFERROR(M15-'Projection_Base-case'!M15,0)</f>
        <v>0</v>
      </c>
      <c r="AM15" s="178">
        <f t="shared" si="15"/>
        <v>0</v>
      </c>
      <c r="AN15" s="179">
        <f>IFERROR(IF('Projection_Base-case'!N15&gt;0,100*AM15/'Projection_Base-case'!N15,100*AM15/N15),0)</f>
        <v>0</v>
      </c>
      <c r="AO15" s="206">
        <f>IFERROR('Projection_Base-case'!O15-O15,0)</f>
        <v>0</v>
      </c>
      <c r="AP15" s="178">
        <f t="shared" si="16"/>
        <v>0</v>
      </c>
      <c r="AQ15" s="117">
        <f>IFERROR(100*AO15/'Projection_Base-case'!O15,0)</f>
        <v>0</v>
      </c>
      <c r="AR15" s="117">
        <f>IFERROR('Projection_Base-case'!Q15-Q15,0)</f>
        <v>0</v>
      </c>
      <c r="AS15" s="178">
        <f t="shared" si="17"/>
        <v>0</v>
      </c>
      <c r="AT15" s="117">
        <f>IFERROR(100*AR15/'Projection_Base-case'!Q15,0)</f>
        <v>0</v>
      </c>
      <c r="AU15" s="117">
        <f>IFERROR('Projection_Base-case'!S15-S15,0)</f>
        <v>0</v>
      </c>
      <c r="AV15" s="178">
        <f t="shared" si="18"/>
        <v>0</v>
      </c>
      <c r="AW15" s="118">
        <f>IFERROR(100*AU15/'Projection_Base-case'!S15,0)</f>
        <v>0</v>
      </c>
      <c r="AX15" s="206">
        <f>IFERROR('Projection_Base-case'!U15-U15,0)</f>
        <v>0</v>
      </c>
      <c r="AY15" s="178">
        <f t="shared" si="19"/>
        <v>0</v>
      </c>
      <c r="AZ15" s="117">
        <f>IFERROR(100*AX15/'Projection_Base-case'!U15,0)</f>
        <v>0</v>
      </c>
      <c r="BA15" s="117">
        <f>IFERROR('Projection_Base-case'!W15-W15,0)</f>
        <v>0</v>
      </c>
      <c r="BB15" s="178">
        <f t="shared" si="20"/>
        <v>0</v>
      </c>
      <c r="BC15" s="117">
        <f>IFERROR(100*BA15/'Projection_Base-case'!W15,0)</f>
        <v>0</v>
      </c>
      <c r="BD15" s="117">
        <f>IFERROR('Projection_Base-case'!Y15-Y15,0)</f>
        <v>0</v>
      </c>
      <c r="BE15" s="178">
        <f t="shared" si="21"/>
        <v>0</v>
      </c>
      <c r="BF15" s="117">
        <f>IFERROR(100*BD15/'Projection_Base-case'!Y15,0)</f>
        <v>0</v>
      </c>
      <c r="BG15" s="178">
        <f t="shared" si="22"/>
        <v>0</v>
      </c>
      <c r="BH15" s="179">
        <f t="shared" si="23"/>
        <v>0</v>
      </c>
    </row>
    <row r="16" spans="1:60" ht="15" customHeight="1">
      <c r="A16" s="205">
        <v>11</v>
      </c>
      <c r="B16" s="178">
        <f>IF('Projection_Base-case'!B16&lt;&gt;"",'Projection_Base-case'!B16,0)</f>
        <v>0</v>
      </c>
      <c r="C16" s="178">
        <f>IF('Projection_Base-case'!C16&lt;&gt;"",'Projection_Base-case'!C16,0)</f>
        <v>0</v>
      </c>
      <c r="D16" s="178">
        <f>IF('Projection_Base-case'!D16&lt;&gt;"",'Projection_Base-case'!D16,0)</f>
        <v>0</v>
      </c>
      <c r="E16" s="176" t="str">
        <f>IF(AND('Résultats Minor'!$AC$3="OUI",'Résultats Minor'!E15&lt;&gt;""),'Résultats Minor'!E15,IF(OR(D16="PBT2",D16="PBT3",D16="PBT5",D16="PBT8",D16="PBT9"),"Scenario1",IF(OR(D16="PBT6",D16="PBT7",D16="PBT10"),"Scenario2",IF(OR(D16="PBT1",D16="PBT4"),"Scenario3",""))))</f>
        <v/>
      </c>
      <c r="F16" s="202" t="str">
        <f t="shared" si="0"/>
        <v>0</v>
      </c>
      <c r="G16" s="206" t="str">
        <f>IF(F16="Scenario1PBT1",'Minor retrofit'!$E$7,IF(F16="Scenario2PBT1",'Minor retrofit'!$F$7,IF(F16="Scenario3PBT1",'Minor retrofit'!$G$7,"")))&amp;IF(F16="Scenario1PBT2",'Minor retrofit'!$H$7,IF(F16="Scenario2PBT2",'Minor retrofit'!$I$7,IF(F16="Scenario3PBT2",'Minor retrofit'!$J$7,"")))&amp;IF(F16="Scenario1PBT3",'Minor retrofit'!$K$7,IF(F16="Scenario2PBT3",'Minor retrofit'!$L$7,IF(F16="Scenario3PBT3",'Minor retrofit'!$M$7,"")))&amp;IF(F16="Scenario1PBT4",'Minor retrofit'!$N$7,IF(F16="Scenario2PBT4",'Minor retrofit'!$O$7,IF(F16="Scenario3PBT4",'Minor retrofit'!$P$7,"")))&amp;IF(F16="Scenario1PBT5",'Minor retrofit'!$Q$7,IF(F16="Scenario2PBT5",'Minor retrofit'!$R$7,IF(F16="Scenario3PBT5",'Minor retrofit'!$S$7,"")))&amp;IF(F16="Scenario1PBT6",'Minor retrofit'!$T$7,IF(F16="Scenario2PBT6",'Minor retrofit'!$U$7,IF(F16="Scenario3PBT6",'Minor retrofit'!$V$7,"")))&amp;IF(F16="Scenario1PBT7",'Minor retrofit'!$W$7,IF(F16="Scenario2PBT7",'Minor retrofit'!$X$7,IF(F16="Scenario3PBT7",'Minor retrofit'!$Y$7,"")))&amp;IF(F16="Scenario1PBT8",'Minor retrofit'!$Z$7,IF(F16="Scenario2PBT8",'Minor retrofit'!$AA$7,IF(F16="Scenario3PBT8",'Minor retrofit'!$AB$7,"")))&amp;IF(F16="Scenario1PBT9",'Minor retrofit'!$AC$7,IF(F16="Scenario2PBT9",'Minor retrofit'!$AD$7,IF(F16="Scenario3PBT9",'Minor retrofit'!$AE$7,"")))&amp;IF(F16="Scenario1PBT10",'Minor retrofit'!$AF$7,IF(F16="Scenario2PBT10",'Minor retrofit'!$AG$7,IF(F16="Scenario3PBT10",'Minor retrofit'!$AH$7,"")))&amp;IF(F16="Scenario1PBT11",'Minor retrofit'!$AI$7,IF(F16="Scenario2PBT11",'Minor retrofit'!$AJ$7,IF(F16="Scenario3PBT11",'Minor retrofit'!$AK$7,"")))&amp;IF(F16="Scenario1PBT12",'Minor retrofit'!$AL$7,IF(F16="Scenario2PBT12",'Minor retrofit'!$AM$7,IF(F16="Scenario3PBT12",'Minor retrofit'!$AN$7,"")))&amp;IF(F16="Scenario1PBT13",'Minor retrofit'!$AO$7,IF(F16="Scenario2PBT13",'Minor retrofit'!$AP$7,IF(F16="Scenario3PBT13",'Minor retrofit'!$AQ$7,"")))&amp;IF(F16="Scenario1PBT14",'Minor retrofit'!$AR$7,IF(F16="Scenario2PBT14",'Minor retrofit'!$AS$7,IF(F16="Scenario3PBT14",'Minor retrofit'!$AT$7,"")))&amp;IF(F16="Scenario1PBT15",'Minor retrofit'!$AU$7,IF(F16="Scenario2PBT15",'Minor retrofit'!$AV$7,IF(F16="Scenario3PBT15",'Minor retrofit'!$AW$7,"")))</f>
        <v/>
      </c>
      <c r="H16" s="117">
        <f t="shared" si="1"/>
        <v>0</v>
      </c>
      <c r="I16" s="117" t="str">
        <f>IF(F16="Scenario1PBT1",'Minor retrofit'!$E$17,IF(F16="Scenario2PBT1",'Minor retrofit'!$F$17,IF(F16="Scenario3PBT1",'Minor retrofit'!$G$17,"")))&amp;IF(F16="Scenario1PBT2",'Minor retrofit'!$H$17,IF(F16="Scenario2PBT2",'Minor retrofit'!$I$17,IF(F16="Scenario3PBT2",'Minor retrofit'!$J$17,"")))&amp;IF(F16="Scenario1PBT3",'Minor retrofit'!$K$17,IF(F16="Scenario2PBT3",'Minor retrofit'!$L$17,IF(F16="Scenario3PBT3",'Minor retrofit'!$M$17,"")))&amp;IF(F16="Scenario1PBT4",'Minor retrofit'!$N$17,IF(F16="Scenario2PBT4",'Minor retrofit'!$O$17,IF(F16="Scenario3PBT4",'Minor retrofit'!$P$17,"")))&amp;IF(F16="Scenario1PBT5",'Minor retrofit'!$Q$17,IF(F16="Scenario2PBT5",'Minor retrofit'!$R$17,IF(F16="Scenario3PBT5",'Minor retrofit'!$S$17,"")))&amp;IF(F16="Scenario1PBT6",'Minor retrofit'!$T$17,IF(F16="Scenario2PBT6",'Minor retrofit'!$U$17,IF(F16="Scenario3PBT6",'Minor retrofit'!$V$17,"")))&amp;IF(F16="Scenario1PBT7",'Minor retrofit'!$W$17,IF(F16="Scenario2PBT7",'Minor retrofit'!$X$17,IF(F16="Scenario3PBT7",'Minor retrofit'!$Y$17,"")))&amp;IF(F16="Scenario1PBT8",'Minor retrofit'!$Z$17,IF(F16="Scenario2PBT8",'Minor retrofit'!$AA$17,IF(F16="Scenario3PBT8",'Minor retrofit'!$AB$17,"")))&amp;IF(F16="Scenario1PBT9",'Minor retrofit'!$AC$17,IF(F16="Scenario2PBT9",'Minor retrofit'!$AD$17,IF(F16="Scenario3PBT9",'Minor retrofit'!$AE$17,"")))&amp;IF(F16="Scenario1PBT10",'Minor retrofit'!$AF$17,IF(F16="Scenario2PBT10",'Minor retrofit'!$AG$17,IF(F16="Scenario3PBT10",'Minor retrofit'!$AH$17,"")))&amp;IF(F16="Scenario1PBT11",'Minor retrofit'!$AI$17,IF(F16="Scenario2PBT11",'Minor retrofit'!$AJ$17,IF(F16="Scenario3PBT11",'Minor retrofit'!$AK$17,"")))&amp;IF(F16="Scenario1PBT12",'Minor retrofit'!$AL$17,IF(F16="Scenario2PBT12",'Minor retrofit'!$AM$17,IF(F16="Scenario3PBT12",'Minor retrofit'!$AN$17,"")))&amp;IF(F16="Scenario1PBT13",'Minor retrofit'!$AO$17,IF(F16="Scenario2PBT13",'Minor retrofit'!$AP$17,IF(F16="Scenario3PBT13",'Minor retrofit'!$AQ$17,"")))&amp;IF(F16="Scenario1PBT14",'Minor retrofit'!$AR$17,IF(F16="Scenario2PBT14",'Minor retrofit'!$AS$17,IF(F16="Scenario3PBT14",'Minor retrofit'!$AT$17,"")))&amp;IF(F16="Scenario1PBT15",'Minor retrofit'!$AU$17,IF(F16="Scenario2PBT15",'Minor retrofit'!$AV$17,IF(F16="Scenario3PBT15",'Minor retrofit'!$AW$17,"")))</f>
        <v/>
      </c>
      <c r="J16" s="117">
        <f t="shared" si="2"/>
        <v>0</v>
      </c>
      <c r="K16" s="117" t="str">
        <f>IF(F16="Scenario1PBT1",'Minor retrofit'!$E$19,IF(F16="Scenario2PBT1",'Minor retrofit'!$F$19,IF(F16="Scenario3PBT1",'Minor retrofit'!$G$19,"")))&amp;IF(F16="Scenario1PBT2",'Minor retrofit'!$H$19,IF(F16="Scenario2PBT2",'Minor retrofit'!$I$19,IF(F16="Scenario3PBT2",'Minor retrofit'!$J$19,"")))&amp;IF(F16="Scenario1PBT3",'Minor retrofit'!$K$19,IF(F16="Scenario2PBT3",'Minor retrofit'!$L$19,IF(F16="Scenario3PBT3",'Minor retrofit'!$M$19,"")))&amp;IF(F16="Scenario1PBT4",'Minor retrofit'!$N$19,IF(F16="Scenario2PBT4",'Minor retrofit'!$O$19,IF(F16="Scenario3PBT4",'Minor retrofit'!$P$19,"")))&amp;IF(F16="Scenario1PBT5",'Minor retrofit'!$Q$19,IF(F16="Scenario2PBT5",'Minor retrofit'!$R$19,IF(F16="Scenario3PBT5",'Minor retrofit'!$S$19,"")))&amp;IF(F16="Scenario1PBT6",'Minor retrofit'!$T$19,IF(F16="Scenario2PBT6",'Minor retrofit'!$U$19,IF(F16="Scenario3PBT6",'Minor retrofit'!$V$19,"")))&amp;IF(F16="Scenario1PBT7",'Minor retrofit'!$W$19,IF(F16="Scenario2PBT7",'Minor retrofit'!$X$19,IF(F16="Scenario3PBT7",'Minor retrofit'!$Y$19,"")))&amp;IF(F16="Scenario1PBT8",'Minor retrofit'!$Z$19,IF(F16="Scenario2PBT8",'Minor retrofit'!$AA$19,IF(F16="Scenario3PBT8",'Minor retrofit'!$AB$19,"")))&amp;IF(F16="Scenario1PBT9",'Minor retrofit'!$AC$19,IF(F16="Scenario2PBT9",'Minor retrofit'!$AD$19,IF(F16="Scenario3PBT9",'Minor retrofit'!$AE$19,"")))&amp;IF(F16="Scenario1PBT10",'Minor retrofit'!$AF$19,IF(F16="Scenario2PBT10",'Minor retrofit'!$AG$19,IF(F16="Scenario3PBT10",'Minor retrofit'!$AH$19,"")))&amp;IF(F16="Scenario1PBT11",'Minor retrofit'!$AI$19,IF(F16="Scenario2PBT11",'Minor retrofit'!$AJ$19,IF(F16="Scenario3PBT11",'Minor retrofit'!$AK$19,"")))&amp;IF(F16="Scenario1PBT12",'Minor retrofit'!$AL$19,IF(F16="Scenario2PBT12",'Minor retrofit'!$AM$19,IF(F16="Scenario3PBT12",'Minor retrofit'!$AN$19,"")))&amp;IF(F16="Scenario1PBT13",'Minor retrofit'!$AO$19,IF(F16="Scenario2PBT13",'Minor retrofit'!$AP$19,IF(F16="Scenario3PBT13",'Minor retrofit'!$AQ$19,"")))&amp;IF(F16="Scenario1PBT14",'Minor retrofit'!$AR$19,IF(F16="Scenario2PBT14",'Minor retrofit'!$AS$19,IF(F16="Scenario3PBT14",'Minor retrofit'!$AT$19,"")))&amp;IF(F16="Scenario1PBT15",'Minor retrofit'!$AU$19,IF(F16="Scenario2PBT15",'Minor retrofit'!$AV$19,IF(F16="Scenario3PBT15",'Minor retrofit'!$AW$19,"")))</f>
        <v/>
      </c>
      <c r="L16" s="117">
        <f t="shared" si="3"/>
        <v>0</v>
      </c>
      <c r="M16" s="117" t="str">
        <f>IF(F16="Scenario1PBT1",'Minor retrofit'!$E$21,IF(F16="Scenario2PBT1",'Minor retrofit'!$F$21,IF(F16="Scenario3PBT1",'Minor retrofit'!$G$21,"")))&amp;IF(F16="Scenario1PBT2",'Minor retrofit'!$H$21,IF(F16="Scenario2PBT2",'Minor retrofit'!$I$21,IF(F16="Scenario3PBT2",'Minor retrofit'!$J$21,"")))&amp;IF(F16="Scenario1PBT3",'Minor retrofit'!$K$21,IF(F16="Scenario2PBT3",'Minor retrofit'!$L$21,IF(F16="Scenario3PBT3",'Minor retrofit'!$M$21,"")))&amp;IF(F16="Scenario1PBT4",'Minor retrofit'!$N$21,IF(F16="Scenario2PBT4",'Minor retrofit'!$O$21,IF(F16="Scenario3PBT4",'Minor retrofit'!$P$21,"")))&amp;IF(F16="Scenario1PBT5",'Minor retrofit'!$Q$21,IF(F16="Scenario2PBT5",'Minor retrofit'!$R$21,IF(F16="Scenario3PBT5",'Minor retrofit'!$S$21,"")))&amp;IF(F16="Scenario1PBT6",'Minor retrofit'!$T$21,IF(F16="Scenario2PBT6",'Minor retrofit'!$U$21,IF(F16="Scenario3PBT6",'Minor retrofit'!$V$21,"")))&amp;IF(F16="Scenario1PBT7",'Minor retrofit'!$W$21,IF(F16="Scenario2PBT7",'Minor retrofit'!$X$21,IF(F16="Scenario3PBT7",'Minor retrofit'!$Y$21,"")))&amp;IF(F16="Scenario1PBT8",'Minor retrofit'!$Z$21,IF(F16="Scenario2PBT8",'Minor retrofit'!$AA$21,IF(F16="Scenario3PBT8",'Minor retrofit'!$AB$21,"")))&amp;IF(F16="Scenario1PBT9",'Minor retrofit'!$AC$21,IF(F16="Scenario2PBT9",'Minor retrofit'!$AD$21,IF(F16="Scenario3PBT9",'Minor retrofit'!$AE$21,"")))&amp;IF(F16="Scenario1PBT10",'Minor retrofit'!$AF$21,IF(F16="Scenario2PBT10",'Minor retrofit'!$AG$21,IF(F16="Scenario3PBT10",'Minor retrofit'!$AH$21,"")))&amp;IF(F16="Scenario1PBT11",'Minor retrofit'!$AI$21,IF(F16="Scenario2PBT11",'Minor retrofit'!$AJ$21,IF(F16="Scenario3PBT11",'Minor retrofit'!$AK$21,"")))&amp;IF(F16="Scenario1PBT12",'Minor retrofit'!$AL$21,IF(F16="Scenario2PBT12",'Minor retrofit'!$AM$21,IF(F16="Scenario3PBT12",'Minor retrofit'!$AN$21,"")))&amp;IF(F16="Scenario1PBT13",'Minor retrofit'!$AO$21,IF(F16="Scenario2PBT13",'Minor retrofit'!$AP$21,IF(F16="Scenario3PBT13",'Minor retrofit'!$AQ$21,"")))&amp;IF(F16="Scenario1PBT14",'Minor retrofit'!$AR$21,IF(F16="Scenario2PBT14",'Minor retrofit'!$AS$21,IF(F16="Scenario3PBT14",'Minor retrofit'!$AT$21,"")))&amp;IF(F16="Scenario1PBT15",'Minor retrofit'!$AU$21,IF(F16="Scenario2PBT15",'Minor retrofit'!$AV$21,IF(F16="Scenario3PBT15",'Minor retrofit'!$AW$21,"")))</f>
        <v/>
      </c>
      <c r="N16" s="118">
        <f t="shared" si="4"/>
        <v>0</v>
      </c>
      <c r="O16" s="206" t="str">
        <f>IF(F16="Scenario1PBT1",'Minor retrofit'!$E$24,IF(F16="Scenario2PBT1",'Minor retrofit'!$F$24,IF(F16="Scenario3PBT1",'Minor retrofit'!$G$24,"")))&amp;IF(F16="Scenario1PBT2",'Minor retrofit'!$H$24,IF(F16="Scenario2PBT2",'Minor retrofit'!$I$24,IF(F16="Scenario3PBT2",'Minor retrofit'!$J$24,"")))&amp;IF(F16="Scenario1PBT3",'Minor retrofit'!$K$24,IF(F16="Scenario2PBT3",'Minor retrofit'!$L$24,IF(F16="Scenario3PBT3",'Minor retrofit'!$M$24,"")))&amp;IF(F16="Scenario1PBT4",'Minor retrofit'!$N$24,IF(F16="Scenario2PBT4",'Minor retrofit'!$O$24,IF(F16="Scenario3PBT4",'Minor retrofit'!$P$24,"")))&amp;IF(F16="Scenario1PBT5",'Minor retrofit'!$Q$24,IF(F16="Scenario2PBT5",'Minor retrofit'!$R$24,IF(F16="Scenario3PBT5",'Minor retrofit'!$S$24,"")))&amp;IF(F16="Scenario1PBT6",'Minor retrofit'!$T$24,IF(F16="Scenario2PBT6",'Minor retrofit'!$U$24,IF(F16="Scenario3PBT6",'Minor retrofit'!$V$24,"")))&amp;IF(F16="Scenario1PBT7",'Minor retrofit'!$W$24,IF(F16="Scenario2PBT7",'Minor retrofit'!$X$24,IF(F16="Scenario3PBT7",'Minor retrofit'!$Y$24,"")))&amp;IF(F16="Scenario1PBT8",'Minor retrofit'!$Z$24,IF(F16="Scenario2PBT8",'Minor retrofit'!$AA$24,IF(F16="Scenario3PBT8",'Minor retrofit'!$AB$24,"")))&amp;IF(F16="Scenario1PBT9",'Minor retrofit'!$AC$24,IF(F16="Scenario2PBT9",'Minor retrofit'!$AD$24,IF(F16="Scenario3PBT9",'Minor retrofit'!$AE$24,"")))&amp;IF(F16="Scenario1PBT10",'Minor retrofit'!$AF$24,IF(F16="Scenario2PBT10",'Minor retrofit'!$AG$24,IF(F16="Scenario3PBT10",'Minor retrofit'!$AH$24,"")))&amp;IF(F16="Scenario1PBT11",'Minor retrofit'!$AI$24,IF(F16="Scenario2PBT11",'Minor retrofit'!$AJ$24,IF(F16="Scenario3PBT11",'Minor retrofit'!$AK$24,"")))&amp;IF(F16="Scenario1PBT12",'Minor retrofit'!$AL$24,IF(F16="Scenario2PBT12",'Minor retrofit'!$AM$24,IF(F16="Scenario3PBT12",'Minor retrofit'!$AN$24,"")))&amp;IF(F16="Scenario1PBT13",'Minor retrofit'!$AO$24,IF(F16="Scenario2PBT13",'Minor retrofit'!$AP$24,IF(F16="Scenario3PBT13",'Minor retrofit'!$AQ$24,"")))&amp;IF(F16="Scenario1PBT14",'Minor retrofit'!$AR$24,IF(F16="Scenario2PBT14",'Minor retrofit'!$AS$24,IF(F16="Scenario3PBT14",'Minor retrofit'!$AT$24,"")))&amp;IF(F16="Scenario1PBT15",'Minor retrofit'!$AU$24,IF(F16="Scenario2PBT15",'Minor retrofit'!$AV$24,IF(F16="Scenario3PBT15",'Minor retrofit'!$AW$24,"")))</f>
        <v/>
      </c>
      <c r="P16" s="117">
        <f t="shared" si="5"/>
        <v>0</v>
      </c>
      <c r="Q16" s="117" t="str">
        <f>IF(F16="Scenario1PBT1",'Minor retrofit'!$E$26,IF(F16="Scenario2PBT1",'Minor retrofit'!$F$26,IF(F16="Scenario3PBT1",'Minor retrofit'!$G$26,"")))&amp;IF(F16="Scenario1PBT2",'Minor retrofit'!$H$26,IF(F16="Scenario2PBT2",'Minor retrofit'!$I$26,IF(F16="Scenario3PBT2",'Minor retrofit'!$J$26,"")))&amp;IF(F16="Scenario1PBT3",'Minor retrofit'!$K$26,IF(F16="Scenario2PBT3",'Minor retrofit'!$L$26,IF(F16="Scenario3PBT3",'Minor retrofit'!$M$26,"")))&amp;IF(F16="Scenario1PBT4",'Minor retrofit'!$N$26,IF(F16="Scenario2PBT4",'Minor retrofit'!$O$26,IF(F16="Scenario3PBT4",'Minor retrofit'!$P$26,"")))&amp;IF(F16="Scenario1PBT5",'Minor retrofit'!$Q$26,IF(F16="Scenario2PBT5",'Minor retrofit'!$R$26,IF(F16="Scenario3PBT5",'Minor retrofit'!$S$26,"")))&amp;IF(F16="Scenario1PBT6",'Minor retrofit'!$T$26,IF(F16="Scenario2PBT6",'Minor retrofit'!$U$26,IF(F16="Scenario3PBT6",'Minor retrofit'!$V$26,"")))&amp;IF(F16="Scenario1PBT7",'Minor retrofit'!$W$26,IF(F16="Scenario2PBT7",'Minor retrofit'!$X$26,IF(F16="Scenario3PBT7",'Minor retrofit'!$Y$26,"")))&amp;IF(F16="Scenario1PBT8",'Minor retrofit'!$Z$26,IF(F16="Scenario2PBT8",'Minor retrofit'!$AA$26,IF(F16="Scenario3PBT8",'Minor retrofit'!$AB$26,"")))&amp;IF(F16="Scenario1PBT9",'Minor retrofit'!$AC$26,IF(F16="Scenario2PBT9",'Minor retrofit'!$AD$26,IF(F16="Scenario3PBT9",'Minor retrofit'!$AE$26,"")))&amp;IF(F16="Scenario1PBT10",'Minor retrofit'!$AF$26,IF(F16="Scenario2PBT10",'Minor retrofit'!$AG$26,IF(F16="Scenario3PBT10",'Minor retrofit'!$AH$26,"")))&amp;IF(F16="Scenario1PBT11",'Minor retrofit'!$AI$26,IF(F16="Scenario2PBT11",'Minor retrofit'!$AJ$26,IF(F16="Scenario3PBT11",'Minor retrofit'!$AK$26,"")))&amp;IF(F16="Scenario1PBT12",'Minor retrofit'!$AL$26,IF(F16="Scenario2PBT12",'Minor retrofit'!$AM$26,IF(F16="Scenario3PBT12",'Minor retrofit'!$AN$26,"")))&amp;IF(F16="Scenario1PBT13",'Minor retrofit'!$AO$26,IF(F16="Scenario2PBT13",'Minor retrofit'!$AP$26,IF(F16="Scenario3PBT13",'Minor retrofit'!$AQ$26,"")))&amp;IF(F16="Scenario1PBT14",'Minor retrofit'!$AR$26,IF(F16="Scenario2PBT14",'Minor retrofit'!$AS$26,IF(F16="Scenario3PBT14",'Minor retrofit'!$AT$26,"")))&amp;IF(F16="Scenario1PBT15",'Minor retrofit'!$AU$26,IF(F16="Scenario2PBT15",'Minor retrofit'!$AV$26,IF(F16="Scenario3PBT15",'Minor retrofit'!$AW$26,"")))</f>
        <v/>
      </c>
      <c r="R16" s="117">
        <f t="shared" si="6"/>
        <v>0</v>
      </c>
      <c r="S16" s="117" t="str">
        <f>IF(F16="Scenario1PBT1",'Minor retrofit'!$E$28,IF(F16="Scenario2PBT1",'Minor retrofit'!$F$28,IF(F16="Scenario3PBT1",'Minor retrofit'!$G$28,"")))&amp;IF(F16="Scenario1PBT2",'Minor retrofit'!$H$28,IF(F16="Scenario2PBT2",'Minor retrofit'!$I$28,IF(F16="Scenario3PBT2",'Minor retrofit'!$J$28,"")))&amp;IF(F16="Scenario1PBT3",'Minor retrofit'!$K$28,IF(F16="Scenario2PBT3",'Minor retrofit'!$L$28,IF(F16="Scenario3PBT3",'Minor retrofit'!$M$28,"")))&amp;IF(F16="Scenario1PBT4",'Minor retrofit'!$N$28,IF(F16="Scenario2PBT4",'Minor retrofit'!$O$28,IF(F16="Scenario3PBT4",'Minor retrofit'!$P$28,"")))&amp;IF(F16="Scenario1PBT5",'Minor retrofit'!$Q$28,IF(F16="Scenario2PBT5",'Minor retrofit'!$R$28,IF(F16="Scenario3PBT5",'Minor retrofit'!$S$28,"")))&amp;IF(F16="Scenario1PBT6",'Minor retrofit'!$T$28,IF(F16="Scenario2PBT6",'Minor retrofit'!$U$28,IF(F16="Scenario3PBT6",'Minor retrofit'!$V$28,"")))&amp;IF(F16="Scenario1PBT7",'Minor retrofit'!$W$28,IF(F16="Scenario2PBT7",'Minor retrofit'!$X$28,IF(F16="Scenario3PBT7",'Minor retrofit'!$Y$28,"")))&amp;IF(F16="Scenario1PBT8",'Minor retrofit'!$Z$28,IF(F16="Scenario2PBT8",'Minor retrofit'!$AA$28,IF(F16="Scenario3PBT8",'Minor retrofit'!$AB$28,"")))&amp;IF(F16="Scenario1PBT9",'Minor retrofit'!$AC$28,IF(F16="Scenario2PBT9",'Minor retrofit'!$AD$28,IF(F16="Scenario3PBT9",'Minor retrofit'!$AE$28,"")))&amp;IF(F16="Scenario1PBT10",'Minor retrofit'!$AF$28,IF(F16="Scenario2PBT10",'Minor retrofit'!$AG$28,IF(F16="Scenario3PBT10",'Minor retrofit'!$AH$28,"")))&amp;IF(F16="Scenario1PBT11",'Minor retrofit'!$AI$28,IF(F16="Scenario2PBT11",'Minor retrofit'!$AJ$28,IF(F16="Scenario3PBT11",'Minor retrofit'!$AK$28,"")))&amp;IF(F16="Scenario1PBT12",'Minor retrofit'!$AL$28,IF(F16="Scenario2PBT12",'Minor retrofit'!$AM$28,IF(F16="Scenario3PBT12",'Minor retrofit'!$AN$28,"")))&amp;IF(F16="Scenario1PBT13",'Minor retrofit'!$AO$28,IF(F16="Scenario2PBT13",'Minor retrofit'!$AP$28,IF(F16="Scenario3PBT13",'Minor retrofit'!$AQ$28,"")))&amp;IF(F16="Scenario1PBT14",'Minor retrofit'!$AR$28,IF(F16="Scenario2PBT14",'Minor retrofit'!$AS$28,IF(F16="Scenario3PBT14",'Minor retrofit'!$AT$28,"")))&amp;IF(F16="Scenario1PBT15",'Minor retrofit'!$AU$28,IF(F16="Scenario2PBT15",'Minor retrofit'!$AV$28,IF(F16="Scenario3PBT15",'Minor retrofit'!$AW$28,"")))</f>
        <v/>
      </c>
      <c r="T16" s="207">
        <f t="shared" si="7"/>
        <v>0</v>
      </c>
      <c r="U16" s="206" t="str">
        <f>IF(F16="Scenario1PBT1",'Minor retrofit'!$E$39,IF(F16="Scenario2PBT1",'Minor retrofit'!$F$39,IF(F16="Scenario3PBT1",'Minor retrofit'!$G$39,"")))&amp;IF(F16="Scenario1PBT2",'Minor retrofit'!$H$39,IF(F16="Scenario2PBT2",'Minor retrofit'!$I$39,IF(F16="Scenario3PBT2",'Minor retrofit'!$J$39,"")))&amp;IF(F16="Scenario1PBT3",'Minor retrofit'!$K$39,IF(F16="Scenario2PBT3",'Minor retrofit'!$L$39,IF(F16="Scenario3PBT3",'Minor retrofit'!$M$39,"")))&amp;IF(F16="Scenario1PBT4",'Minor retrofit'!$N$39,IF(F16="Scenario2PBT4",'Minor retrofit'!$O$39,IF(F16="Scenario3PBT4",'Minor retrofit'!$P$39,"")))&amp;IF(F16="Scenario1PBT5",'Minor retrofit'!$Q$39,IF(F16="Scenario2PBT5",'Minor retrofit'!$R$39,IF(F16="Scenario3PBT5",'Minor retrofit'!$S$39,"")))&amp;IF(F16="Scenario1PBT6",'Minor retrofit'!$T$39,IF(F16="Scenario2PBT6",'Minor retrofit'!$U$39,IF(F16="Scenario3PBT6",'Minor retrofit'!$V$39,"")))&amp;IF(F16="Scenario1PBT7",'Minor retrofit'!$W$39,IF(F16="Scenario2PBT7",'Minor retrofit'!$X$39,IF(F16="Scenario3PBT7",'Minor retrofit'!$Y$39,"")))&amp;IF(F16="Scenario1PBT8",'Minor retrofit'!$Z$39,IF(F16="Scenario2PBT8",'Minor retrofit'!$AA$39,IF(F16="Scenario3PBT8",'Minor retrofit'!$AB$39,"")))&amp;IF(F16="Scenario1PBT9",'Minor retrofit'!$AC$39,IF(F16="Scenario2PBT9",'Minor retrofit'!$AD$39,IF(F16="Scenario3PBT9",'Minor retrofit'!$AE$39,"")))&amp;IF(F16="Scenario1PBT10",'Minor retrofit'!$AF$39,IF(F16="Scenario2PBT10",'Minor retrofit'!$AG$39,IF(F16="Scenario3PBT10",'Minor retrofit'!$AH$39,"")))&amp;IF(F16="Scenario1PBT11",'Minor retrofit'!$AI$39,IF(F16="Scenario2PBT11",'Minor retrofit'!$AJ$39,IF(F16="Scenario3PBT11",'Minor retrofit'!$AK$39,"")))&amp;IF(F16="Scenario1PBT12",'Minor retrofit'!$AL$39,IF(F16="Scenario2PBT12",'Minor retrofit'!$AM$39,IF(F16="Scenario3PBT12",'Minor retrofit'!$AN$39,"")))&amp;IF(F16="Scenario1PBT13",'Minor retrofit'!$AO$39,IF(F16="Scenario2PBT13",'Minor retrofit'!$AP$39,IF(F16="Scenario3PBT13",'Minor retrofit'!$AQ$39,"")))&amp;IF(F16="Scenario1PBT14",'Minor retrofit'!$AR$39,IF(F16="Scenario2PBT14",'Minor retrofit'!$AS$39,IF(F16="Scenario3PBT14",'Minor retrofit'!$AT$39,"")))&amp;IF(F16="Scenario1PBT15",'Minor retrofit'!$AU$39,IF(F16="Scenario2PBT15",'Minor retrofit'!$AV$39,IF(F16="Scenario3PBT15",'Minor retrofit'!$AW$39,"")))</f>
        <v/>
      </c>
      <c r="V16" s="117">
        <f t="shared" si="8"/>
        <v>0</v>
      </c>
      <c r="W16" s="117" t="str">
        <f>IF(F16="Scenario1PBT1",'Minor retrofit'!$E$41,IF(F16="Scenario2PBT1",'Minor retrofit'!$F$41,IF(F16="Scenario3PBT1",'Minor retrofit'!$G$41,"")))&amp;IF(F16="Scenario1PBT2",'Minor retrofit'!$H$41,IF(F16="Scenario2PBT2",'Minor retrofit'!$I$41,IF(F16="Scenario3PBT2",'Minor retrofit'!$J$41,"")))&amp;IF(F16="Scenario1PBT3",'Minor retrofit'!$K$41,IF(F16="Scenario2PBT3",'Minor retrofit'!$L$41,IF(F16="Scenario3PBT3",'Minor retrofit'!$M$41,"")))&amp;IF(F16="Scenario1PBT4",'Minor retrofit'!$N$41,IF(F16="Scenario2PBT4",'Minor retrofit'!$O$41,IF(F16="Scenario3PBT4",'Minor retrofit'!$P$41,"")))&amp;IF(F16="Scenario1PBT5",'Minor retrofit'!$Q$41,IF(F16="Scenario2PBT5",'Minor retrofit'!$R$41,IF(F16="Scenario3PBT5",'Minor retrofit'!$S$41,"")))&amp;IF(F16="Scenario1PBT6",'Minor retrofit'!$T$41,IF(F16="Scenario2PBT6",'Minor retrofit'!$U$41,IF(F16="Scenario3PBT6",'Minor retrofit'!$V$41,"")))&amp;IF(F16="Scenario1PBT7",'Minor retrofit'!$W$41,IF(F16="Scenario2PBT7",'Minor retrofit'!$X$41,IF(F16="Scenario3PBT7",'Minor retrofit'!$Y$41,"")))&amp;IF(F16="Scenario1PBT8",'Minor retrofit'!$Z$41,IF(F16="Scenario2PBT8",'Minor retrofit'!$AA$41,IF(F16="Scenario3PBT8",'Minor retrofit'!$AB$41,"")))&amp;IF(F16="Scenario1PBT9",'Minor retrofit'!$AC$41,IF(F16="Scenario2PBT9",'Minor retrofit'!$AD$41,IF(F16="Scenario3PBT9",'Minor retrofit'!$AE$41,"")))&amp;IF(F16="Scenario1PBT10",'Minor retrofit'!$AF$41,IF(F16="Scenario2PBT10",'Minor retrofit'!$AG$41,IF(F16="Scenario3PBT10",'Minor retrofit'!$AH$41,"")))&amp;IF(F16="Scenario1PBT11",'Minor retrofit'!$AI$41,IF(F16="Scenario2PBT11",'Minor retrofit'!$AJ$41,IF(F16="Scenario3PBT11",'Minor retrofit'!$AK$41,"")))&amp;IF(F16="Scenario1PBT12",'Minor retrofit'!$AL$41,IF(F16="Scenario2PBT12",'Minor retrofit'!$AM$41,IF(F16="Scenario3PBT12",'Minor retrofit'!$AN$41,"")))&amp;IF(F16="Scenario1PBT13",'Minor retrofit'!$AO$41,IF(F16="Scenario2PBT13",'Minor retrofit'!$AP$41,IF(F16="Scenario3PBT13",'Minor retrofit'!$AQ$41,"")))&amp;IF(F16="Scenario1PBT14",'Minor retrofit'!$AR$41,IF(F16="Scenario2PBT14",'Minor retrofit'!$AS$41,IF(F16="Scenario3PBT14",'Minor retrofit'!$AT$41,"")))&amp;IF(F16="Scenario1PBT15",'Minor retrofit'!$AU$41,IF(F16="Scenario2PBT15",'Minor retrofit'!$AV$41,IF(F16="Scenario3PBT15",'Minor retrofit'!$AW$41,"")))</f>
        <v/>
      </c>
      <c r="X16" s="117">
        <f t="shared" si="9"/>
        <v>0</v>
      </c>
      <c r="Y16" s="117" t="str">
        <f>IF(F16="Scenario1PBT1",'Minor retrofit'!$E$43,IF(F16="Scenario2PBT1",'Minor retrofit'!$F$43,IF(F16="Scenario3PBT1",'Minor retrofit'!$G$43,"")))&amp;IF(F16="Scenario1PBT2",'Minor retrofit'!$H$43,IF(F16="Scenario2PBT2",'Minor retrofit'!$I$43,IF(F16="Scenario3PBT2",'Minor retrofit'!$J$43,"")))&amp;IF(F16="Scenario1PBT3",'Minor retrofit'!$K$43,IF(F16="Scenario2PBT3",'Minor retrofit'!$L$43,IF(F16="Scenario3PBT3",'Minor retrofit'!$M$43,"")))&amp;IF(F16="Scenario1PBT4",'Minor retrofit'!$N$43,IF(F16="Scenario2PBT4",'Minor retrofit'!$O$43,IF(F16="Scenario3PBT4",'Minor retrofit'!$P$43,"")))&amp;IF(F16="Scenario1PBT5",'Minor retrofit'!$Q$43,IF(F16="Scenario2PBT5",'Minor retrofit'!$R$43,IF(F16="Scenario3PBT5",'Minor retrofit'!$S$43,"")))&amp;IF(F16="Scenario1PBT6",'Minor retrofit'!$T$43,IF(F16="Scenario2PBT6",'Minor retrofit'!$U$43,IF(F16="Scenario3PBT6",'Minor retrofit'!$V$43,"")))&amp;IF(F16="Scenario1PBT7",'Minor retrofit'!$W$43,IF(F16="Scenario2PBT7",'Minor retrofit'!$X$43,IF(F16="Scenario3PBT7",'Minor retrofit'!$Y$43,"")))&amp;IF(F16="Scenario1PBT8",'Minor retrofit'!$Z$43,IF(F16="Scenario2PBT8",'Minor retrofit'!$AA$43,IF(F16="Scenario3PBT8",'Minor retrofit'!$AB$43,"")))&amp;IF(F16="Scenario1PBT9",'Minor retrofit'!$AC$43,IF(F16="Scenario2PBT9",'Minor retrofit'!$AD$43,IF(F16="Scenario3PBT9",'Minor retrofit'!$AE$43,"")))&amp;IF(F16="Scenario1PBT10",'Minor retrofit'!$AF$43,IF(F16="Scenario2PBT10",'Minor retrofit'!$AG$43,IF(F16="Scenario3PBT10",'Minor retrofit'!$AH$43,"")))&amp;IF(F16="Scenario1PBT11",'Minor retrofit'!$AI$43,IF(F16="Scenario2PBT11",'Minor retrofit'!$AJ$43,IF(F16="Scenario3PBT11",'Minor retrofit'!$AK$43,"")))&amp;IF(F16="Scenario1PBT12",'Minor retrofit'!$AL$43,IF(F16="Scenario2PBT12",'Minor retrofit'!$AM$43,IF(F16="Scenario3PBT12",'Minor retrofit'!$AN$43,"")))&amp;IF(F16="Scenario1PBT13",'Minor retrofit'!$AO$43,IF(F16="Scenario2PBT13",'Minor retrofit'!$AP$43,IF(F16="Scenario3PBT13",'Minor retrofit'!$AQ$43,"")))&amp;IF(F16="Scenario1PBT14",'Minor retrofit'!$AR$43,IF(F16="Scenario2PBT14",'Minor retrofit'!$AS$43,IF(F16="Scenario3PBT14",'Minor retrofit'!$AT$43,"")))&amp;IF(F16="Scenario1PBT15",'Minor retrofit'!$AU$43,IF(F16="Scenario2PBT15",'Minor retrofit'!$AV$43,IF(F16="Scenario3PBT15",'Minor retrofit'!$AW$43,"")))</f>
        <v/>
      </c>
      <c r="Z16" s="117">
        <f t="shared" si="10"/>
        <v>0</v>
      </c>
      <c r="AA16" s="178" t="str">
        <f>IF(F16="Scenario1PBT1",'Minor retrofit'!$E$102,IF(F16="Scenario2PBT1",'Minor retrofit'!$F$102,IF(F16="Scenario3PBT1",'Minor retrofit'!$G$102,"")))&amp;IF(F16="Scenario1PBT2",'Minor retrofit'!$H$102,IF(F16="Scenario2PBT2",'Minor retrofit'!$I$102,IF(F16="Scenario3PBT2",'Minor retrofit'!$J$102,"")))&amp;IF(F16="Scenario1PBT3",'Minor retrofit'!$K$102,IF(F16="Scenario2PBT3",'Minor retrofit'!$L$102,IF(F16="Scenario3PBT3",'Minor retrofit'!$M$102,"")))&amp;IF(F16="Scenario1PBT4",'Minor retrofit'!$N$102,IF(F16="Scenario2PBT4",'Minor retrofit'!$O$102,IF(F16="Scenario3PBT4",'Minor retrofit'!$P$102,"")))&amp;IF(F16="Scenario1PBT5",'Minor retrofit'!$Q$102,IF(F16="Scenario2PBT5",'Minor retrofit'!$R$102,IF(F16="Scenario3PBT5",'Minor retrofit'!$S$102,"")))&amp;IF(F16="Scenario1PBT6",'Minor retrofit'!$T$102,IF(F16="Scenario2PBT6",'Minor retrofit'!$U$102,IF(F16="Scenario3PBT6",'Minor retrofit'!$V$102,"")))&amp;IF(F16="Scenario1PBT7",'Minor retrofit'!$W$102,IF(F16="Scenario2PBT7",'Minor retrofit'!$X$102,IF(F16="Scenario3PBT7",'Minor retrofit'!$Y$102,"")))&amp;IF(F16="Scenario1PBT8",'Minor retrofit'!$Z$102,IF(F16="Scenario2PBT8",'Minor retrofit'!$AA$102,IF(F16="Scenario3PBT8",'Minor retrofit'!$AB$102,"")))&amp;IF(F16="Scenario1PBT9",'Minor retrofit'!$AC$102,IF(F16="Scenario2PBT9",'Minor retrofit'!$AD$102,IF(F16="Scenario3PBT9",'Minor retrofit'!$AE$102,"")))&amp;IF(F16="Scenario1PBT10",'Minor retrofit'!$AF$102,IF(F16="Scenario2PBT10",'Minor retrofit'!$AG$102,IF(F16="Scenario3PBT10",'Minor retrofit'!$AH$102,"")))&amp;IF(F16="Scenario1PBT11",'Minor retrofit'!$AI$102,IF(F16="Scenario2PBT11",'Minor retrofit'!$AJ$102,IF(F16="Scenario3PBT11",'Minor retrofit'!$AK$102,"")))&amp;IF(F16="Scenario1PBT12",'Minor retrofit'!$AL$102,IF(F16="Scenario2PBT12",'Minor retrofit'!$AM$102,IF(F16="Scenario3PBT12",'Minor retrofit'!$AN$102,"")))&amp;IF(F16="Scenario1PBT13",'Minor retrofit'!$AO$102,IF(F16="Scenario2PBT13",'Minor retrofit'!$AP$102,IF(F16="Scenario3PBT13",'Minor retrofit'!$AQ$102,"")))&amp;IF(F16="Scenario1PBT14",'Minor retrofit'!$AR$102,IF(F16="Scenario2PBT14",'Minor retrofit'!$AS$102,IF(F16="Scenario3PBT14",'Minor retrofit'!$AT$102,"")))&amp;IF(F16="Scenario1PBT15",'Minor retrofit'!$AU$102,IF(F16="Scenario2PBT15",'Minor retrofit'!$AV$102,IF(F16="Scenario3PBT15",'Minor retrofit'!$AW$102,"")))</f>
        <v/>
      </c>
      <c r="AB16" s="179">
        <f t="shared" si="11"/>
        <v>0</v>
      </c>
      <c r="AC16" s="208">
        <f>IFERROR('Projection_Base-case'!G16-G16,0)</f>
        <v>0</v>
      </c>
      <c r="AD16" s="178">
        <f t="shared" si="12"/>
        <v>0</v>
      </c>
      <c r="AE16" s="117">
        <f>IFERROR(100*AC16/'Projection_Base-case'!G16,0)</f>
        <v>0</v>
      </c>
      <c r="AF16" s="117">
        <f>IFERROR('Projection_Base-case'!I16-I16,0)</f>
        <v>0</v>
      </c>
      <c r="AG16" s="178">
        <f t="shared" si="13"/>
        <v>0</v>
      </c>
      <c r="AH16" s="117">
        <f>IFERROR(100*AF16/'Projection_Base-case'!I16,0)</f>
        <v>0</v>
      </c>
      <c r="AI16" s="117">
        <f>IFERROR('Projection_Base-case'!K16-K16,0)</f>
        <v>0</v>
      </c>
      <c r="AJ16" s="178">
        <f t="shared" si="14"/>
        <v>0</v>
      </c>
      <c r="AK16" s="117">
        <f>IFERROR(100*AI16/'Projection_Base-case'!K16,0)</f>
        <v>0</v>
      </c>
      <c r="AL16" s="117">
        <f>IFERROR(M16-'Projection_Base-case'!M16,0)</f>
        <v>0</v>
      </c>
      <c r="AM16" s="178">
        <f t="shared" si="15"/>
        <v>0</v>
      </c>
      <c r="AN16" s="179">
        <f>IFERROR(IF('Projection_Base-case'!N16&gt;0,100*AM16/'Projection_Base-case'!N16,100*AM16/N16),0)</f>
        <v>0</v>
      </c>
      <c r="AO16" s="206">
        <f>IFERROR('Projection_Base-case'!O16-O16,0)</f>
        <v>0</v>
      </c>
      <c r="AP16" s="178">
        <f t="shared" si="16"/>
        <v>0</v>
      </c>
      <c r="AQ16" s="117">
        <f>IFERROR(100*AO16/'Projection_Base-case'!O16,0)</f>
        <v>0</v>
      </c>
      <c r="AR16" s="117">
        <f>IFERROR('Projection_Base-case'!Q16-Q16,0)</f>
        <v>0</v>
      </c>
      <c r="AS16" s="178">
        <f t="shared" si="17"/>
        <v>0</v>
      </c>
      <c r="AT16" s="117">
        <f>IFERROR(100*AR16/'Projection_Base-case'!Q16,0)</f>
        <v>0</v>
      </c>
      <c r="AU16" s="117">
        <f>IFERROR('Projection_Base-case'!S16-S16,0)</f>
        <v>0</v>
      </c>
      <c r="AV16" s="178">
        <f t="shared" si="18"/>
        <v>0</v>
      </c>
      <c r="AW16" s="118">
        <f>IFERROR(100*AU16/'Projection_Base-case'!S16,0)</f>
        <v>0</v>
      </c>
      <c r="AX16" s="206">
        <f>IFERROR('Projection_Base-case'!U16-U16,0)</f>
        <v>0</v>
      </c>
      <c r="AY16" s="178">
        <f t="shared" si="19"/>
        <v>0</v>
      </c>
      <c r="AZ16" s="117">
        <f>IFERROR(100*AX16/'Projection_Base-case'!U16,0)</f>
        <v>0</v>
      </c>
      <c r="BA16" s="117">
        <f>IFERROR('Projection_Base-case'!W16-W16,0)</f>
        <v>0</v>
      </c>
      <c r="BB16" s="178">
        <f t="shared" si="20"/>
        <v>0</v>
      </c>
      <c r="BC16" s="117">
        <f>IFERROR(100*BA16/'Projection_Base-case'!W16,0)</f>
        <v>0</v>
      </c>
      <c r="BD16" s="117">
        <f>IFERROR('Projection_Base-case'!Y16-Y16,0)</f>
        <v>0</v>
      </c>
      <c r="BE16" s="178">
        <f t="shared" si="21"/>
        <v>0</v>
      </c>
      <c r="BF16" s="117">
        <f>IFERROR(100*BD16/'Projection_Base-case'!Y16,0)</f>
        <v>0</v>
      </c>
      <c r="BG16" s="178">
        <f t="shared" si="22"/>
        <v>0</v>
      </c>
      <c r="BH16" s="179">
        <f t="shared" si="23"/>
        <v>0</v>
      </c>
    </row>
    <row r="17" spans="1:60">
      <c r="A17" s="205">
        <v>12</v>
      </c>
      <c r="B17" s="178">
        <f>IF('Projection_Base-case'!B17&lt;&gt;"",'Projection_Base-case'!B17,0)</f>
        <v>0</v>
      </c>
      <c r="C17" s="178">
        <f>IF('Projection_Base-case'!C17&lt;&gt;"",'Projection_Base-case'!C17,0)</f>
        <v>0</v>
      </c>
      <c r="D17" s="178">
        <f>IF('Projection_Base-case'!D17&lt;&gt;"",'Projection_Base-case'!D17,0)</f>
        <v>0</v>
      </c>
      <c r="E17" s="176" t="str">
        <f>IF(AND('Résultats Minor'!$AC$3="OUI",'Résultats Minor'!E16&lt;&gt;""),'Résultats Minor'!E16,IF(OR(D17="PBT2",D17="PBT3",D17="PBT5",D17="PBT8",D17="PBT9"),"Scenario1",IF(OR(D17="PBT6",D17="PBT7",D17="PBT10"),"Scenario2",IF(OR(D17="PBT1",D17="PBT4"),"Scenario3",""))))</f>
        <v/>
      </c>
      <c r="F17" s="202" t="str">
        <f t="shared" si="0"/>
        <v>0</v>
      </c>
      <c r="G17" s="206" t="str">
        <f>IF(F17="Scenario1PBT1",'Minor retrofit'!$E$7,IF(F17="Scenario2PBT1",'Minor retrofit'!$F$7,IF(F17="Scenario3PBT1",'Minor retrofit'!$G$7,"")))&amp;IF(F17="Scenario1PBT2",'Minor retrofit'!$H$7,IF(F17="Scenario2PBT2",'Minor retrofit'!$I$7,IF(F17="Scenario3PBT2",'Minor retrofit'!$J$7,"")))&amp;IF(F17="Scenario1PBT3",'Minor retrofit'!$K$7,IF(F17="Scenario2PBT3",'Minor retrofit'!$L$7,IF(F17="Scenario3PBT3",'Minor retrofit'!$M$7,"")))&amp;IF(F17="Scenario1PBT4",'Minor retrofit'!$N$7,IF(F17="Scenario2PBT4",'Minor retrofit'!$O$7,IF(F17="Scenario3PBT4",'Minor retrofit'!$P$7,"")))&amp;IF(F17="Scenario1PBT5",'Minor retrofit'!$Q$7,IF(F17="Scenario2PBT5",'Minor retrofit'!$R$7,IF(F17="Scenario3PBT5",'Minor retrofit'!$S$7,"")))&amp;IF(F17="Scenario1PBT6",'Minor retrofit'!$T$7,IF(F17="Scenario2PBT6",'Minor retrofit'!$U$7,IF(F17="Scenario3PBT6",'Minor retrofit'!$V$7,"")))&amp;IF(F17="Scenario1PBT7",'Minor retrofit'!$W$7,IF(F17="Scenario2PBT7",'Minor retrofit'!$X$7,IF(F17="Scenario3PBT7",'Minor retrofit'!$Y$7,"")))&amp;IF(F17="Scenario1PBT8",'Minor retrofit'!$Z$7,IF(F17="Scenario2PBT8",'Minor retrofit'!$AA$7,IF(F17="Scenario3PBT8",'Minor retrofit'!$AB$7,"")))&amp;IF(F17="Scenario1PBT9",'Minor retrofit'!$AC$7,IF(F17="Scenario2PBT9",'Minor retrofit'!$AD$7,IF(F17="Scenario3PBT9",'Minor retrofit'!$AE$7,"")))&amp;IF(F17="Scenario1PBT10",'Minor retrofit'!$AF$7,IF(F17="Scenario2PBT10",'Minor retrofit'!$AG$7,IF(F17="Scenario3PBT10",'Minor retrofit'!$AH$7,"")))&amp;IF(F17="Scenario1PBT11",'Minor retrofit'!$AI$7,IF(F17="Scenario2PBT11",'Minor retrofit'!$AJ$7,IF(F17="Scenario3PBT11",'Minor retrofit'!$AK$7,"")))&amp;IF(F17="Scenario1PBT12",'Minor retrofit'!$AL$7,IF(F17="Scenario2PBT12",'Minor retrofit'!$AM$7,IF(F17="Scenario3PBT12",'Minor retrofit'!$AN$7,"")))&amp;IF(F17="Scenario1PBT13",'Minor retrofit'!$AO$7,IF(F17="Scenario2PBT13",'Minor retrofit'!$AP$7,IF(F17="Scenario3PBT13",'Minor retrofit'!$AQ$7,"")))&amp;IF(F17="Scenario1PBT14",'Minor retrofit'!$AR$7,IF(F17="Scenario2PBT14",'Minor retrofit'!$AS$7,IF(F17="Scenario3PBT14",'Minor retrofit'!$AT$7,"")))&amp;IF(F17="Scenario1PBT15",'Minor retrofit'!$AU$7,IF(F17="Scenario2PBT15",'Minor retrofit'!$AV$7,IF(F17="Scenario3PBT15",'Minor retrofit'!$AW$7,"")))</f>
        <v/>
      </c>
      <c r="H17" s="117">
        <f t="shared" si="1"/>
        <v>0</v>
      </c>
      <c r="I17" s="117" t="str">
        <f>IF(F17="Scenario1PBT1",'Minor retrofit'!$E$17,IF(F17="Scenario2PBT1",'Minor retrofit'!$F$17,IF(F17="Scenario3PBT1",'Minor retrofit'!$G$17,"")))&amp;IF(F17="Scenario1PBT2",'Minor retrofit'!$H$17,IF(F17="Scenario2PBT2",'Minor retrofit'!$I$17,IF(F17="Scenario3PBT2",'Minor retrofit'!$J$17,"")))&amp;IF(F17="Scenario1PBT3",'Minor retrofit'!$K$17,IF(F17="Scenario2PBT3",'Minor retrofit'!$L$17,IF(F17="Scenario3PBT3",'Minor retrofit'!$M$17,"")))&amp;IF(F17="Scenario1PBT4",'Minor retrofit'!$N$17,IF(F17="Scenario2PBT4",'Minor retrofit'!$O$17,IF(F17="Scenario3PBT4",'Minor retrofit'!$P$17,"")))&amp;IF(F17="Scenario1PBT5",'Minor retrofit'!$Q$17,IF(F17="Scenario2PBT5",'Minor retrofit'!$R$17,IF(F17="Scenario3PBT5",'Minor retrofit'!$S$17,"")))&amp;IF(F17="Scenario1PBT6",'Minor retrofit'!$T$17,IF(F17="Scenario2PBT6",'Minor retrofit'!$U$17,IF(F17="Scenario3PBT6",'Minor retrofit'!$V$17,"")))&amp;IF(F17="Scenario1PBT7",'Minor retrofit'!$W$17,IF(F17="Scenario2PBT7",'Minor retrofit'!$X$17,IF(F17="Scenario3PBT7",'Minor retrofit'!$Y$17,"")))&amp;IF(F17="Scenario1PBT8",'Minor retrofit'!$Z$17,IF(F17="Scenario2PBT8",'Minor retrofit'!$AA$17,IF(F17="Scenario3PBT8",'Minor retrofit'!$AB$17,"")))&amp;IF(F17="Scenario1PBT9",'Minor retrofit'!$AC$17,IF(F17="Scenario2PBT9",'Minor retrofit'!$AD$17,IF(F17="Scenario3PBT9",'Minor retrofit'!$AE$17,"")))&amp;IF(F17="Scenario1PBT10",'Minor retrofit'!$AF$17,IF(F17="Scenario2PBT10",'Minor retrofit'!$AG$17,IF(F17="Scenario3PBT10",'Minor retrofit'!$AH$17,"")))&amp;IF(F17="Scenario1PBT11",'Minor retrofit'!$AI$17,IF(F17="Scenario2PBT11",'Minor retrofit'!$AJ$17,IF(F17="Scenario3PBT11",'Minor retrofit'!$AK$17,"")))&amp;IF(F17="Scenario1PBT12",'Minor retrofit'!$AL$17,IF(F17="Scenario2PBT12",'Minor retrofit'!$AM$17,IF(F17="Scenario3PBT12",'Minor retrofit'!$AN$17,"")))&amp;IF(F17="Scenario1PBT13",'Minor retrofit'!$AO$17,IF(F17="Scenario2PBT13",'Minor retrofit'!$AP$17,IF(F17="Scenario3PBT13",'Minor retrofit'!$AQ$17,"")))&amp;IF(F17="Scenario1PBT14",'Minor retrofit'!$AR$17,IF(F17="Scenario2PBT14",'Minor retrofit'!$AS$17,IF(F17="Scenario3PBT14",'Minor retrofit'!$AT$17,"")))&amp;IF(F17="Scenario1PBT15",'Minor retrofit'!$AU$17,IF(F17="Scenario2PBT15",'Minor retrofit'!$AV$17,IF(F17="Scenario3PBT15",'Minor retrofit'!$AW$17,"")))</f>
        <v/>
      </c>
      <c r="J17" s="117">
        <f t="shared" si="2"/>
        <v>0</v>
      </c>
      <c r="K17" s="117" t="str">
        <f>IF(F17="Scenario1PBT1",'Minor retrofit'!$E$19,IF(F17="Scenario2PBT1",'Minor retrofit'!$F$19,IF(F17="Scenario3PBT1",'Minor retrofit'!$G$19,"")))&amp;IF(F17="Scenario1PBT2",'Minor retrofit'!$H$19,IF(F17="Scenario2PBT2",'Minor retrofit'!$I$19,IF(F17="Scenario3PBT2",'Minor retrofit'!$J$19,"")))&amp;IF(F17="Scenario1PBT3",'Minor retrofit'!$K$19,IF(F17="Scenario2PBT3",'Minor retrofit'!$L$19,IF(F17="Scenario3PBT3",'Minor retrofit'!$M$19,"")))&amp;IF(F17="Scenario1PBT4",'Minor retrofit'!$N$19,IF(F17="Scenario2PBT4",'Minor retrofit'!$O$19,IF(F17="Scenario3PBT4",'Minor retrofit'!$P$19,"")))&amp;IF(F17="Scenario1PBT5",'Minor retrofit'!$Q$19,IF(F17="Scenario2PBT5",'Minor retrofit'!$R$19,IF(F17="Scenario3PBT5",'Minor retrofit'!$S$19,"")))&amp;IF(F17="Scenario1PBT6",'Minor retrofit'!$T$19,IF(F17="Scenario2PBT6",'Minor retrofit'!$U$19,IF(F17="Scenario3PBT6",'Minor retrofit'!$V$19,"")))&amp;IF(F17="Scenario1PBT7",'Minor retrofit'!$W$19,IF(F17="Scenario2PBT7",'Minor retrofit'!$X$19,IF(F17="Scenario3PBT7",'Minor retrofit'!$Y$19,"")))&amp;IF(F17="Scenario1PBT8",'Minor retrofit'!$Z$19,IF(F17="Scenario2PBT8",'Minor retrofit'!$AA$19,IF(F17="Scenario3PBT8",'Minor retrofit'!$AB$19,"")))&amp;IF(F17="Scenario1PBT9",'Minor retrofit'!$AC$19,IF(F17="Scenario2PBT9",'Minor retrofit'!$AD$19,IF(F17="Scenario3PBT9",'Minor retrofit'!$AE$19,"")))&amp;IF(F17="Scenario1PBT10",'Minor retrofit'!$AF$19,IF(F17="Scenario2PBT10",'Minor retrofit'!$AG$19,IF(F17="Scenario3PBT10",'Minor retrofit'!$AH$19,"")))&amp;IF(F17="Scenario1PBT11",'Minor retrofit'!$AI$19,IF(F17="Scenario2PBT11",'Minor retrofit'!$AJ$19,IF(F17="Scenario3PBT11",'Minor retrofit'!$AK$19,"")))&amp;IF(F17="Scenario1PBT12",'Minor retrofit'!$AL$19,IF(F17="Scenario2PBT12",'Minor retrofit'!$AM$19,IF(F17="Scenario3PBT12",'Minor retrofit'!$AN$19,"")))&amp;IF(F17="Scenario1PBT13",'Minor retrofit'!$AO$19,IF(F17="Scenario2PBT13",'Minor retrofit'!$AP$19,IF(F17="Scenario3PBT13",'Minor retrofit'!$AQ$19,"")))&amp;IF(F17="Scenario1PBT14",'Minor retrofit'!$AR$19,IF(F17="Scenario2PBT14",'Minor retrofit'!$AS$19,IF(F17="Scenario3PBT14",'Minor retrofit'!$AT$19,"")))&amp;IF(F17="Scenario1PBT15",'Minor retrofit'!$AU$19,IF(F17="Scenario2PBT15",'Minor retrofit'!$AV$19,IF(F17="Scenario3PBT15",'Minor retrofit'!$AW$19,"")))</f>
        <v/>
      </c>
      <c r="L17" s="117">
        <f t="shared" si="3"/>
        <v>0</v>
      </c>
      <c r="M17" s="117" t="str">
        <f>IF(F17="Scenario1PBT1",'Minor retrofit'!$E$21,IF(F17="Scenario2PBT1",'Minor retrofit'!$F$21,IF(F17="Scenario3PBT1",'Minor retrofit'!$G$21,"")))&amp;IF(F17="Scenario1PBT2",'Minor retrofit'!$H$21,IF(F17="Scenario2PBT2",'Minor retrofit'!$I$21,IF(F17="Scenario3PBT2",'Minor retrofit'!$J$21,"")))&amp;IF(F17="Scenario1PBT3",'Minor retrofit'!$K$21,IF(F17="Scenario2PBT3",'Minor retrofit'!$L$21,IF(F17="Scenario3PBT3",'Minor retrofit'!$M$21,"")))&amp;IF(F17="Scenario1PBT4",'Minor retrofit'!$N$21,IF(F17="Scenario2PBT4",'Minor retrofit'!$O$21,IF(F17="Scenario3PBT4",'Minor retrofit'!$P$21,"")))&amp;IF(F17="Scenario1PBT5",'Minor retrofit'!$Q$21,IF(F17="Scenario2PBT5",'Minor retrofit'!$R$21,IF(F17="Scenario3PBT5",'Minor retrofit'!$S$21,"")))&amp;IF(F17="Scenario1PBT6",'Minor retrofit'!$T$21,IF(F17="Scenario2PBT6",'Minor retrofit'!$U$21,IF(F17="Scenario3PBT6",'Minor retrofit'!$V$21,"")))&amp;IF(F17="Scenario1PBT7",'Minor retrofit'!$W$21,IF(F17="Scenario2PBT7",'Minor retrofit'!$X$21,IF(F17="Scenario3PBT7",'Minor retrofit'!$Y$21,"")))&amp;IF(F17="Scenario1PBT8",'Minor retrofit'!$Z$21,IF(F17="Scenario2PBT8",'Minor retrofit'!$AA$21,IF(F17="Scenario3PBT8",'Minor retrofit'!$AB$21,"")))&amp;IF(F17="Scenario1PBT9",'Minor retrofit'!$AC$21,IF(F17="Scenario2PBT9",'Minor retrofit'!$AD$21,IF(F17="Scenario3PBT9",'Minor retrofit'!$AE$21,"")))&amp;IF(F17="Scenario1PBT10",'Minor retrofit'!$AF$21,IF(F17="Scenario2PBT10",'Minor retrofit'!$AG$21,IF(F17="Scenario3PBT10",'Minor retrofit'!$AH$21,"")))&amp;IF(F17="Scenario1PBT11",'Minor retrofit'!$AI$21,IF(F17="Scenario2PBT11",'Minor retrofit'!$AJ$21,IF(F17="Scenario3PBT11",'Minor retrofit'!$AK$21,"")))&amp;IF(F17="Scenario1PBT12",'Minor retrofit'!$AL$21,IF(F17="Scenario2PBT12",'Minor retrofit'!$AM$21,IF(F17="Scenario3PBT12",'Minor retrofit'!$AN$21,"")))&amp;IF(F17="Scenario1PBT13",'Minor retrofit'!$AO$21,IF(F17="Scenario2PBT13",'Minor retrofit'!$AP$21,IF(F17="Scenario3PBT13",'Minor retrofit'!$AQ$21,"")))&amp;IF(F17="Scenario1PBT14",'Minor retrofit'!$AR$21,IF(F17="Scenario2PBT14",'Minor retrofit'!$AS$21,IF(F17="Scenario3PBT14",'Minor retrofit'!$AT$21,"")))&amp;IF(F17="Scenario1PBT15",'Minor retrofit'!$AU$21,IF(F17="Scenario2PBT15",'Minor retrofit'!$AV$21,IF(F17="Scenario3PBT15",'Minor retrofit'!$AW$21,"")))</f>
        <v/>
      </c>
      <c r="N17" s="118">
        <f t="shared" si="4"/>
        <v>0</v>
      </c>
      <c r="O17" s="206" t="str">
        <f>IF(F17="Scenario1PBT1",'Minor retrofit'!$E$24,IF(F17="Scenario2PBT1",'Minor retrofit'!$F$24,IF(F17="Scenario3PBT1",'Minor retrofit'!$G$24,"")))&amp;IF(F17="Scenario1PBT2",'Minor retrofit'!$H$24,IF(F17="Scenario2PBT2",'Minor retrofit'!$I$24,IF(F17="Scenario3PBT2",'Minor retrofit'!$J$24,"")))&amp;IF(F17="Scenario1PBT3",'Minor retrofit'!$K$24,IF(F17="Scenario2PBT3",'Minor retrofit'!$L$24,IF(F17="Scenario3PBT3",'Minor retrofit'!$M$24,"")))&amp;IF(F17="Scenario1PBT4",'Minor retrofit'!$N$24,IF(F17="Scenario2PBT4",'Minor retrofit'!$O$24,IF(F17="Scenario3PBT4",'Minor retrofit'!$P$24,"")))&amp;IF(F17="Scenario1PBT5",'Minor retrofit'!$Q$24,IF(F17="Scenario2PBT5",'Minor retrofit'!$R$24,IF(F17="Scenario3PBT5",'Minor retrofit'!$S$24,"")))&amp;IF(F17="Scenario1PBT6",'Minor retrofit'!$T$24,IF(F17="Scenario2PBT6",'Minor retrofit'!$U$24,IF(F17="Scenario3PBT6",'Minor retrofit'!$V$24,"")))&amp;IF(F17="Scenario1PBT7",'Minor retrofit'!$W$24,IF(F17="Scenario2PBT7",'Minor retrofit'!$X$24,IF(F17="Scenario3PBT7",'Minor retrofit'!$Y$24,"")))&amp;IF(F17="Scenario1PBT8",'Minor retrofit'!$Z$24,IF(F17="Scenario2PBT8",'Minor retrofit'!$AA$24,IF(F17="Scenario3PBT8",'Minor retrofit'!$AB$24,"")))&amp;IF(F17="Scenario1PBT9",'Minor retrofit'!$AC$24,IF(F17="Scenario2PBT9",'Minor retrofit'!$AD$24,IF(F17="Scenario3PBT9",'Minor retrofit'!$AE$24,"")))&amp;IF(F17="Scenario1PBT10",'Minor retrofit'!$AF$24,IF(F17="Scenario2PBT10",'Minor retrofit'!$AG$24,IF(F17="Scenario3PBT10",'Minor retrofit'!$AH$24,"")))&amp;IF(F17="Scenario1PBT11",'Minor retrofit'!$AI$24,IF(F17="Scenario2PBT11",'Minor retrofit'!$AJ$24,IF(F17="Scenario3PBT11",'Minor retrofit'!$AK$24,"")))&amp;IF(F17="Scenario1PBT12",'Minor retrofit'!$AL$24,IF(F17="Scenario2PBT12",'Minor retrofit'!$AM$24,IF(F17="Scenario3PBT12",'Minor retrofit'!$AN$24,"")))&amp;IF(F17="Scenario1PBT13",'Minor retrofit'!$AO$24,IF(F17="Scenario2PBT13",'Minor retrofit'!$AP$24,IF(F17="Scenario3PBT13",'Minor retrofit'!$AQ$24,"")))&amp;IF(F17="Scenario1PBT14",'Minor retrofit'!$AR$24,IF(F17="Scenario2PBT14",'Minor retrofit'!$AS$24,IF(F17="Scenario3PBT14",'Minor retrofit'!$AT$24,"")))&amp;IF(F17="Scenario1PBT15",'Minor retrofit'!$AU$24,IF(F17="Scenario2PBT15",'Minor retrofit'!$AV$24,IF(F17="Scenario3PBT15",'Minor retrofit'!$AW$24,"")))</f>
        <v/>
      </c>
      <c r="P17" s="117">
        <f t="shared" si="5"/>
        <v>0</v>
      </c>
      <c r="Q17" s="117" t="str">
        <f>IF(F17="Scenario1PBT1",'Minor retrofit'!$E$26,IF(F17="Scenario2PBT1",'Minor retrofit'!$F$26,IF(F17="Scenario3PBT1",'Minor retrofit'!$G$26,"")))&amp;IF(F17="Scenario1PBT2",'Minor retrofit'!$H$26,IF(F17="Scenario2PBT2",'Minor retrofit'!$I$26,IF(F17="Scenario3PBT2",'Minor retrofit'!$J$26,"")))&amp;IF(F17="Scenario1PBT3",'Minor retrofit'!$K$26,IF(F17="Scenario2PBT3",'Minor retrofit'!$L$26,IF(F17="Scenario3PBT3",'Minor retrofit'!$M$26,"")))&amp;IF(F17="Scenario1PBT4",'Minor retrofit'!$N$26,IF(F17="Scenario2PBT4",'Minor retrofit'!$O$26,IF(F17="Scenario3PBT4",'Minor retrofit'!$P$26,"")))&amp;IF(F17="Scenario1PBT5",'Minor retrofit'!$Q$26,IF(F17="Scenario2PBT5",'Minor retrofit'!$R$26,IF(F17="Scenario3PBT5",'Minor retrofit'!$S$26,"")))&amp;IF(F17="Scenario1PBT6",'Minor retrofit'!$T$26,IF(F17="Scenario2PBT6",'Minor retrofit'!$U$26,IF(F17="Scenario3PBT6",'Minor retrofit'!$V$26,"")))&amp;IF(F17="Scenario1PBT7",'Minor retrofit'!$W$26,IF(F17="Scenario2PBT7",'Minor retrofit'!$X$26,IF(F17="Scenario3PBT7",'Minor retrofit'!$Y$26,"")))&amp;IF(F17="Scenario1PBT8",'Minor retrofit'!$Z$26,IF(F17="Scenario2PBT8",'Minor retrofit'!$AA$26,IF(F17="Scenario3PBT8",'Minor retrofit'!$AB$26,"")))&amp;IF(F17="Scenario1PBT9",'Minor retrofit'!$AC$26,IF(F17="Scenario2PBT9",'Minor retrofit'!$AD$26,IF(F17="Scenario3PBT9",'Minor retrofit'!$AE$26,"")))&amp;IF(F17="Scenario1PBT10",'Minor retrofit'!$AF$26,IF(F17="Scenario2PBT10",'Minor retrofit'!$AG$26,IF(F17="Scenario3PBT10",'Minor retrofit'!$AH$26,"")))&amp;IF(F17="Scenario1PBT11",'Minor retrofit'!$AI$26,IF(F17="Scenario2PBT11",'Minor retrofit'!$AJ$26,IF(F17="Scenario3PBT11",'Minor retrofit'!$AK$26,"")))&amp;IF(F17="Scenario1PBT12",'Minor retrofit'!$AL$26,IF(F17="Scenario2PBT12",'Minor retrofit'!$AM$26,IF(F17="Scenario3PBT12",'Minor retrofit'!$AN$26,"")))&amp;IF(F17="Scenario1PBT13",'Minor retrofit'!$AO$26,IF(F17="Scenario2PBT13",'Minor retrofit'!$AP$26,IF(F17="Scenario3PBT13",'Minor retrofit'!$AQ$26,"")))&amp;IF(F17="Scenario1PBT14",'Minor retrofit'!$AR$26,IF(F17="Scenario2PBT14",'Minor retrofit'!$AS$26,IF(F17="Scenario3PBT14",'Minor retrofit'!$AT$26,"")))&amp;IF(F17="Scenario1PBT15",'Minor retrofit'!$AU$26,IF(F17="Scenario2PBT15",'Minor retrofit'!$AV$26,IF(F17="Scenario3PBT15",'Minor retrofit'!$AW$26,"")))</f>
        <v/>
      </c>
      <c r="R17" s="117">
        <f t="shared" si="6"/>
        <v>0</v>
      </c>
      <c r="S17" s="117" t="str">
        <f>IF(F17="Scenario1PBT1",'Minor retrofit'!$E$28,IF(F17="Scenario2PBT1",'Minor retrofit'!$F$28,IF(F17="Scenario3PBT1",'Minor retrofit'!$G$28,"")))&amp;IF(F17="Scenario1PBT2",'Minor retrofit'!$H$28,IF(F17="Scenario2PBT2",'Minor retrofit'!$I$28,IF(F17="Scenario3PBT2",'Minor retrofit'!$J$28,"")))&amp;IF(F17="Scenario1PBT3",'Minor retrofit'!$K$28,IF(F17="Scenario2PBT3",'Minor retrofit'!$L$28,IF(F17="Scenario3PBT3",'Minor retrofit'!$M$28,"")))&amp;IF(F17="Scenario1PBT4",'Minor retrofit'!$N$28,IF(F17="Scenario2PBT4",'Minor retrofit'!$O$28,IF(F17="Scenario3PBT4",'Minor retrofit'!$P$28,"")))&amp;IF(F17="Scenario1PBT5",'Minor retrofit'!$Q$28,IF(F17="Scenario2PBT5",'Minor retrofit'!$R$28,IF(F17="Scenario3PBT5",'Minor retrofit'!$S$28,"")))&amp;IF(F17="Scenario1PBT6",'Minor retrofit'!$T$28,IF(F17="Scenario2PBT6",'Minor retrofit'!$U$28,IF(F17="Scenario3PBT6",'Minor retrofit'!$V$28,"")))&amp;IF(F17="Scenario1PBT7",'Minor retrofit'!$W$28,IF(F17="Scenario2PBT7",'Minor retrofit'!$X$28,IF(F17="Scenario3PBT7",'Minor retrofit'!$Y$28,"")))&amp;IF(F17="Scenario1PBT8",'Minor retrofit'!$Z$28,IF(F17="Scenario2PBT8",'Minor retrofit'!$AA$28,IF(F17="Scenario3PBT8",'Minor retrofit'!$AB$28,"")))&amp;IF(F17="Scenario1PBT9",'Minor retrofit'!$AC$28,IF(F17="Scenario2PBT9",'Minor retrofit'!$AD$28,IF(F17="Scenario3PBT9",'Minor retrofit'!$AE$28,"")))&amp;IF(F17="Scenario1PBT10",'Minor retrofit'!$AF$28,IF(F17="Scenario2PBT10",'Minor retrofit'!$AG$28,IF(F17="Scenario3PBT10",'Minor retrofit'!$AH$28,"")))&amp;IF(F17="Scenario1PBT11",'Minor retrofit'!$AI$28,IF(F17="Scenario2PBT11",'Minor retrofit'!$AJ$28,IF(F17="Scenario3PBT11",'Minor retrofit'!$AK$28,"")))&amp;IF(F17="Scenario1PBT12",'Minor retrofit'!$AL$28,IF(F17="Scenario2PBT12",'Minor retrofit'!$AM$28,IF(F17="Scenario3PBT12",'Minor retrofit'!$AN$28,"")))&amp;IF(F17="Scenario1PBT13",'Minor retrofit'!$AO$28,IF(F17="Scenario2PBT13",'Minor retrofit'!$AP$28,IF(F17="Scenario3PBT13",'Minor retrofit'!$AQ$28,"")))&amp;IF(F17="Scenario1PBT14",'Minor retrofit'!$AR$28,IF(F17="Scenario2PBT14",'Minor retrofit'!$AS$28,IF(F17="Scenario3PBT14",'Minor retrofit'!$AT$28,"")))&amp;IF(F17="Scenario1PBT15",'Minor retrofit'!$AU$28,IF(F17="Scenario2PBT15",'Minor retrofit'!$AV$28,IF(F17="Scenario3PBT15",'Minor retrofit'!$AW$28,"")))</f>
        <v/>
      </c>
      <c r="T17" s="207">
        <f t="shared" si="7"/>
        <v>0</v>
      </c>
      <c r="U17" s="206" t="str">
        <f>IF(F17="Scenario1PBT1",'Minor retrofit'!$E$39,IF(F17="Scenario2PBT1",'Minor retrofit'!$F$39,IF(F17="Scenario3PBT1",'Minor retrofit'!$G$39,"")))&amp;IF(F17="Scenario1PBT2",'Minor retrofit'!$H$39,IF(F17="Scenario2PBT2",'Minor retrofit'!$I$39,IF(F17="Scenario3PBT2",'Minor retrofit'!$J$39,"")))&amp;IF(F17="Scenario1PBT3",'Minor retrofit'!$K$39,IF(F17="Scenario2PBT3",'Minor retrofit'!$L$39,IF(F17="Scenario3PBT3",'Minor retrofit'!$M$39,"")))&amp;IF(F17="Scenario1PBT4",'Minor retrofit'!$N$39,IF(F17="Scenario2PBT4",'Minor retrofit'!$O$39,IF(F17="Scenario3PBT4",'Minor retrofit'!$P$39,"")))&amp;IF(F17="Scenario1PBT5",'Minor retrofit'!$Q$39,IF(F17="Scenario2PBT5",'Minor retrofit'!$R$39,IF(F17="Scenario3PBT5",'Minor retrofit'!$S$39,"")))&amp;IF(F17="Scenario1PBT6",'Minor retrofit'!$T$39,IF(F17="Scenario2PBT6",'Minor retrofit'!$U$39,IF(F17="Scenario3PBT6",'Minor retrofit'!$V$39,"")))&amp;IF(F17="Scenario1PBT7",'Minor retrofit'!$W$39,IF(F17="Scenario2PBT7",'Minor retrofit'!$X$39,IF(F17="Scenario3PBT7",'Minor retrofit'!$Y$39,"")))&amp;IF(F17="Scenario1PBT8",'Minor retrofit'!$Z$39,IF(F17="Scenario2PBT8",'Minor retrofit'!$AA$39,IF(F17="Scenario3PBT8",'Minor retrofit'!$AB$39,"")))&amp;IF(F17="Scenario1PBT9",'Minor retrofit'!$AC$39,IF(F17="Scenario2PBT9",'Minor retrofit'!$AD$39,IF(F17="Scenario3PBT9",'Minor retrofit'!$AE$39,"")))&amp;IF(F17="Scenario1PBT10",'Minor retrofit'!$AF$39,IF(F17="Scenario2PBT10",'Minor retrofit'!$AG$39,IF(F17="Scenario3PBT10",'Minor retrofit'!$AH$39,"")))&amp;IF(F17="Scenario1PBT11",'Minor retrofit'!$AI$39,IF(F17="Scenario2PBT11",'Minor retrofit'!$AJ$39,IF(F17="Scenario3PBT11",'Minor retrofit'!$AK$39,"")))&amp;IF(F17="Scenario1PBT12",'Minor retrofit'!$AL$39,IF(F17="Scenario2PBT12",'Minor retrofit'!$AM$39,IF(F17="Scenario3PBT12",'Minor retrofit'!$AN$39,"")))&amp;IF(F17="Scenario1PBT13",'Minor retrofit'!$AO$39,IF(F17="Scenario2PBT13",'Minor retrofit'!$AP$39,IF(F17="Scenario3PBT13",'Minor retrofit'!$AQ$39,"")))&amp;IF(F17="Scenario1PBT14",'Minor retrofit'!$AR$39,IF(F17="Scenario2PBT14",'Minor retrofit'!$AS$39,IF(F17="Scenario3PBT14",'Minor retrofit'!$AT$39,"")))&amp;IF(F17="Scenario1PBT15",'Minor retrofit'!$AU$39,IF(F17="Scenario2PBT15",'Minor retrofit'!$AV$39,IF(F17="Scenario3PBT15",'Minor retrofit'!$AW$39,"")))</f>
        <v/>
      </c>
      <c r="V17" s="117">
        <f t="shared" si="8"/>
        <v>0</v>
      </c>
      <c r="W17" s="117" t="str">
        <f>IF(F17="Scenario1PBT1",'Minor retrofit'!$E$41,IF(F17="Scenario2PBT1",'Minor retrofit'!$F$41,IF(F17="Scenario3PBT1",'Minor retrofit'!$G$41,"")))&amp;IF(F17="Scenario1PBT2",'Minor retrofit'!$H$41,IF(F17="Scenario2PBT2",'Minor retrofit'!$I$41,IF(F17="Scenario3PBT2",'Minor retrofit'!$J$41,"")))&amp;IF(F17="Scenario1PBT3",'Minor retrofit'!$K$41,IF(F17="Scenario2PBT3",'Minor retrofit'!$L$41,IF(F17="Scenario3PBT3",'Minor retrofit'!$M$41,"")))&amp;IF(F17="Scenario1PBT4",'Minor retrofit'!$N$41,IF(F17="Scenario2PBT4",'Minor retrofit'!$O$41,IF(F17="Scenario3PBT4",'Minor retrofit'!$P$41,"")))&amp;IF(F17="Scenario1PBT5",'Minor retrofit'!$Q$41,IF(F17="Scenario2PBT5",'Minor retrofit'!$R$41,IF(F17="Scenario3PBT5",'Minor retrofit'!$S$41,"")))&amp;IF(F17="Scenario1PBT6",'Minor retrofit'!$T$41,IF(F17="Scenario2PBT6",'Minor retrofit'!$U$41,IF(F17="Scenario3PBT6",'Minor retrofit'!$V$41,"")))&amp;IF(F17="Scenario1PBT7",'Minor retrofit'!$W$41,IF(F17="Scenario2PBT7",'Minor retrofit'!$X$41,IF(F17="Scenario3PBT7",'Minor retrofit'!$Y$41,"")))&amp;IF(F17="Scenario1PBT8",'Minor retrofit'!$Z$41,IF(F17="Scenario2PBT8",'Minor retrofit'!$AA$41,IF(F17="Scenario3PBT8",'Minor retrofit'!$AB$41,"")))&amp;IF(F17="Scenario1PBT9",'Minor retrofit'!$AC$41,IF(F17="Scenario2PBT9",'Minor retrofit'!$AD$41,IF(F17="Scenario3PBT9",'Minor retrofit'!$AE$41,"")))&amp;IF(F17="Scenario1PBT10",'Minor retrofit'!$AF$41,IF(F17="Scenario2PBT10",'Minor retrofit'!$AG$41,IF(F17="Scenario3PBT10",'Minor retrofit'!$AH$41,"")))&amp;IF(F17="Scenario1PBT11",'Minor retrofit'!$AI$41,IF(F17="Scenario2PBT11",'Minor retrofit'!$AJ$41,IF(F17="Scenario3PBT11",'Minor retrofit'!$AK$41,"")))&amp;IF(F17="Scenario1PBT12",'Minor retrofit'!$AL$41,IF(F17="Scenario2PBT12",'Minor retrofit'!$AM$41,IF(F17="Scenario3PBT12",'Minor retrofit'!$AN$41,"")))&amp;IF(F17="Scenario1PBT13",'Minor retrofit'!$AO$41,IF(F17="Scenario2PBT13",'Minor retrofit'!$AP$41,IF(F17="Scenario3PBT13",'Minor retrofit'!$AQ$41,"")))&amp;IF(F17="Scenario1PBT14",'Minor retrofit'!$AR$41,IF(F17="Scenario2PBT14",'Minor retrofit'!$AS$41,IF(F17="Scenario3PBT14",'Minor retrofit'!$AT$41,"")))&amp;IF(F17="Scenario1PBT15",'Minor retrofit'!$AU$41,IF(F17="Scenario2PBT15",'Minor retrofit'!$AV$41,IF(F17="Scenario3PBT15",'Minor retrofit'!$AW$41,"")))</f>
        <v/>
      </c>
      <c r="X17" s="117">
        <f t="shared" si="9"/>
        <v>0</v>
      </c>
      <c r="Y17" s="117" t="str">
        <f>IF(F17="Scenario1PBT1",'Minor retrofit'!$E$43,IF(F17="Scenario2PBT1",'Minor retrofit'!$F$43,IF(F17="Scenario3PBT1",'Minor retrofit'!$G$43,"")))&amp;IF(F17="Scenario1PBT2",'Minor retrofit'!$H$43,IF(F17="Scenario2PBT2",'Minor retrofit'!$I$43,IF(F17="Scenario3PBT2",'Minor retrofit'!$J$43,"")))&amp;IF(F17="Scenario1PBT3",'Minor retrofit'!$K$43,IF(F17="Scenario2PBT3",'Minor retrofit'!$L$43,IF(F17="Scenario3PBT3",'Minor retrofit'!$M$43,"")))&amp;IF(F17="Scenario1PBT4",'Minor retrofit'!$N$43,IF(F17="Scenario2PBT4",'Minor retrofit'!$O$43,IF(F17="Scenario3PBT4",'Minor retrofit'!$P$43,"")))&amp;IF(F17="Scenario1PBT5",'Minor retrofit'!$Q$43,IF(F17="Scenario2PBT5",'Minor retrofit'!$R$43,IF(F17="Scenario3PBT5",'Minor retrofit'!$S$43,"")))&amp;IF(F17="Scenario1PBT6",'Minor retrofit'!$T$43,IF(F17="Scenario2PBT6",'Minor retrofit'!$U$43,IF(F17="Scenario3PBT6",'Minor retrofit'!$V$43,"")))&amp;IF(F17="Scenario1PBT7",'Minor retrofit'!$W$43,IF(F17="Scenario2PBT7",'Minor retrofit'!$X$43,IF(F17="Scenario3PBT7",'Minor retrofit'!$Y$43,"")))&amp;IF(F17="Scenario1PBT8",'Minor retrofit'!$Z$43,IF(F17="Scenario2PBT8",'Minor retrofit'!$AA$43,IF(F17="Scenario3PBT8",'Minor retrofit'!$AB$43,"")))&amp;IF(F17="Scenario1PBT9",'Minor retrofit'!$AC$43,IF(F17="Scenario2PBT9",'Minor retrofit'!$AD$43,IF(F17="Scenario3PBT9",'Minor retrofit'!$AE$43,"")))&amp;IF(F17="Scenario1PBT10",'Minor retrofit'!$AF$43,IF(F17="Scenario2PBT10",'Minor retrofit'!$AG$43,IF(F17="Scenario3PBT10",'Minor retrofit'!$AH$43,"")))&amp;IF(F17="Scenario1PBT11",'Minor retrofit'!$AI$43,IF(F17="Scenario2PBT11",'Minor retrofit'!$AJ$43,IF(F17="Scenario3PBT11",'Minor retrofit'!$AK$43,"")))&amp;IF(F17="Scenario1PBT12",'Minor retrofit'!$AL$43,IF(F17="Scenario2PBT12",'Minor retrofit'!$AM$43,IF(F17="Scenario3PBT12",'Minor retrofit'!$AN$43,"")))&amp;IF(F17="Scenario1PBT13",'Minor retrofit'!$AO$43,IF(F17="Scenario2PBT13",'Minor retrofit'!$AP$43,IF(F17="Scenario3PBT13",'Minor retrofit'!$AQ$43,"")))&amp;IF(F17="Scenario1PBT14",'Minor retrofit'!$AR$43,IF(F17="Scenario2PBT14",'Minor retrofit'!$AS$43,IF(F17="Scenario3PBT14",'Minor retrofit'!$AT$43,"")))&amp;IF(F17="Scenario1PBT15",'Minor retrofit'!$AU$43,IF(F17="Scenario2PBT15",'Minor retrofit'!$AV$43,IF(F17="Scenario3PBT15",'Minor retrofit'!$AW$43,"")))</f>
        <v/>
      </c>
      <c r="Z17" s="117">
        <f t="shared" si="10"/>
        <v>0</v>
      </c>
      <c r="AA17" s="178" t="str">
        <f>IF(F17="Scenario1PBT1",'Minor retrofit'!$E$102,IF(F17="Scenario2PBT1",'Minor retrofit'!$F$102,IF(F17="Scenario3PBT1",'Minor retrofit'!$G$102,"")))&amp;IF(F17="Scenario1PBT2",'Minor retrofit'!$H$102,IF(F17="Scenario2PBT2",'Minor retrofit'!$I$102,IF(F17="Scenario3PBT2",'Minor retrofit'!$J$102,"")))&amp;IF(F17="Scenario1PBT3",'Minor retrofit'!$K$102,IF(F17="Scenario2PBT3",'Minor retrofit'!$L$102,IF(F17="Scenario3PBT3",'Minor retrofit'!$M$102,"")))&amp;IF(F17="Scenario1PBT4",'Minor retrofit'!$N$102,IF(F17="Scenario2PBT4",'Minor retrofit'!$O$102,IF(F17="Scenario3PBT4",'Minor retrofit'!$P$102,"")))&amp;IF(F17="Scenario1PBT5",'Minor retrofit'!$Q$102,IF(F17="Scenario2PBT5",'Minor retrofit'!$R$102,IF(F17="Scenario3PBT5",'Minor retrofit'!$S$102,"")))&amp;IF(F17="Scenario1PBT6",'Minor retrofit'!$T$102,IF(F17="Scenario2PBT6",'Minor retrofit'!$U$102,IF(F17="Scenario3PBT6",'Minor retrofit'!$V$102,"")))&amp;IF(F17="Scenario1PBT7",'Minor retrofit'!$W$102,IF(F17="Scenario2PBT7",'Minor retrofit'!$X$102,IF(F17="Scenario3PBT7",'Minor retrofit'!$Y$102,"")))&amp;IF(F17="Scenario1PBT8",'Minor retrofit'!$Z$102,IF(F17="Scenario2PBT8",'Minor retrofit'!$AA$102,IF(F17="Scenario3PBT8",'Minor retrofit'!$AB$102,"")))&amp;IF(F17="Scenario1PBT9",'Minor retrofit'!$AC$102,IF(F17="Scenario2PBT9",'Minor retrofit'!$AD$102,IF(F17="Scenario3PBT9",'Minor retrofit'!$AE$102,"")))&amp;IF(F17="Scenario1PBT10",'Minor retrofit'!$AF$102,IF(F17="Scenario2PBT10",'Minor retrofit'!$AG$102,IF(F17="Scenario3PBT10",'Minor retrofit'!$AH$102,"")))&amp;IF(F17="Scenario1PBT11",'Minor retrofit'!$AI$102,IF(F17="Scenario2PBT11",'Minor retrofit'!$AJ$102,IF(F17="Scenario3PBT11",'Minor retrofit'!$AK$102,"")))&amp;IF(F17="Scenario1PBT12",'Minor retrofit'!$AL$102,IF(F17="Scenario2PBT12",'Minor retrofit'!$AM$102,IF(F17="Scenario3PBT12",'Minor retrofit'!$AN$102,"")))&amp;IF(F17="Scenario1PBT13",'Minor retrofit'!$AO$102,IF(F17="Scenario2PBT13",'Minor retrofit'!$AP$102,IF(F17="Scenario3PBT13",'Minor retrofit'!$AQ$102,"")))&amp;IF(F17="Scenario1PBT14",'Minor retrofit'!$AR$102,IF(F17="Scenario2PBT14",'Minor retrofit'!$AS$102,IF(F17="Scenario3PBT14",'Minor retrofit'!$AT$102,"")))&amp;IF(F17="Scenario1PBT15",'Minor retrofit'!$AU$102,IF(F17="Scenario2PBT15",'Minor retrofit'!$AV$102,IF(F17="Scenario3PBT15",'Minor retrofit'!$AW$102,"")))</f>
        <v/>
      </c>
      <c r="AB17" s="179">
        <f t="shared" si="11"/>
        <v>0</v>
      </c>
      <c r="AC17" s="208">
        <f>IFERROR('Projection_Base-case'!G17-G17,0)</f>
        <v>0</v>
      </c>
      <c r="AD17" s="178">
        <f t="shared" si="12"/>
        <v>0</v>
      </c>
      <c r="AE17" s="117">
        <f>IFERROR(100*AC17/'Projection_Base-case'!G17,0)</f>
        <v>0</v>
      </c>
      <c r="AF17" s="117">
        <f>IFERROR('Projection_Base-case'!I17-I17,0)</f>
        <v>0</v>
      </c>
      <c r="AG17" s="178">
        <f t="shared" si="13"/>
        <v>0</v>
      </c>
      <c r="AH17" s="117">
        <f>IFERROR(100*AF17/'Projection_Base-case'!I17,0)</f>
        <v>0</v>
      </c>
      <c r="AI17" s="117">
        <f>IFERROR('Projection_Base-case'!K17-K17,0)</f>
        <v>0</v>
      </c>
      <c r="AJ17" s="178">
        <f t="shared" si="14"/>
        <v>0</v>
      </c>
      <c r="AK17" s="117">
        <f>IFERROR(100*AI17/'Projection_Base-case'!K17,0)</f>
        <v>0</v>
      </c>
      <c r="AL17" s="117">
        <f>IFERROR(M17-'Projection_Base-case'!M17,0)</f>
        <v>0</v>
      </c>
      <c r="AM17" s="178">
        <f t="shared" si="15"/>
        <v>0</v>
      </c>
      <c r="AN17" s="179">
        <f>IFERROR(IF('Projection_Base-case'!N17&gt;0,100*AM17/'Projection_Base-case'!N17,100*AM17/N17),0)</f>
        <v>0</v>
      </c>
      <c r="AO17" s="206">
        <f>IFERROR('Projection_Base-case'!O17-O17,0)</f>
        <v>0</v>
      </c>
      <c r="AP17" s="178">
        <f t="shared" si="16"/>
        <v>0</v>
      </c>
      <c r="AQ17" s="117">
        <f>IFERROR(100*AO17/'Projection_Base-case'!O17,0)</f>
        <v>0</v>
      </c>
      <c r="AR17" s="117">
        <f>IFERROR('Projection_Base-case'!Q17-Q17,0)</f>
        <v>0</v>
      </c>
      <c r="AS17" s="178">
        <f t="shared" si="17"/>
        <v>0</v>
      </c>
      <c r="AT17" s="117">
        <f>IFERROR(100*AR17/'Projection_Base-case'!Q17,0)</f>
        <v>0</v>
      </c>
      <c r="AU17" s="117">
        <f>IFERROR('Projection_Base-case'!S17-S17,0)</f>
        <v>0</v>
      </c>
      <c r="AV17" s="178">
        <f t="shared" si="18"/>
        <v>0</v>
      </c>
      <c r="AW17" s="118">
        <f>IFERROR(100*AU17/'Projection_Base-case'!S17,0)</f>
        <v>0</v>
      </c>
      <c r="AX17" s="206">
        <f>IFERROR('Projection_Base-case'!U17-U17,0)</f>
        <v>0</v>
      </c>
      <c r="AY17" s="178">
        <f t="shared" si="19"/>
        <v>0</v>
      </c>
      <c r="AZ17" s="117">
        <f>IFERROR(100*AX17/'Projection_Base-case'!U17,0)</f>
        <v>0</v>
      </c>
      <c r="BA17" s="117">
        <f>IFERROR('Projection_Base-case'!W17-W17,0)</f>
        <v>0</v>
      </c>
      <c r="BB17" s="178">
        <f t="shared" si="20"/>
        <v>0</v>
      </c>
      <c r="BC17" s="117">
        <f>IFERROR(100*BA17/'Projection_Base-case'!W17,0)</f>
        <v>0</v>
      </c>
      <c r="BD17" s="117">
        <f>IFERROR('Projection_Base-case'!Y17-Y17,0)</f>
        <v>0</v>
      </c>
      <c r="BE17" s="178">
        <f t="shared" si="21"/>
        <v>0</v>
      </c>
      <c r="BF17" s="117">
        <f>IFERROR(100*BD17/'Projection_Base-case'!Y17,0)</f>
        <v>0</v>
      </c>
      <c r="BG17" s="178">
        <f t="shared" si="22"/>
        <v>0</v>
      </c>
      <c r="BH17" s="179">
        <f t="shared" si="23"/>
        <v>0</v>
      </c>
    </row>
    <row r="18" spans="1:60">
      <c r="A18" s="205">
        <v>13</v>
      </c>
      <c r="B18" s="178">
        <f>IF('Projection_Base-case'!B18&lt;&gt;"",'Projection_Base-case'!B18,0)</f>
        <v>0</v>
      </c>
      <c r="C18" s="178">
        <f>IF('Projection_Base-case'!C18&lt;&gt;"",'Projection_Base-case'!C18,0)</f>
        <v>0</v>
      </c>
      <c r="D18" s="178">
        <f>IF('Projection_Base-case'!D18&lt;&gt;"",'Projection_Base-case'!D18,0)</f>
        <v>0</v>
      </c>
      <c r="E18" s="176" t="str">
        <f>IF(AND('Résultats Minor'!$AC$3="OUI",'Résultats Minor'!E17&lt;&gt;""),'Résultats Minor'!E17,IF(OR(D18="PBT2",D18="PBT3",D18="PBT5",D18="PBT8",D18="PBT9"),"Scenario1",IF(OR(D18="PBT6",D18="PBT7",D18="PBT10"),"Scenario2",IF(OR(D18="PBT1",D18="PBT4"),"Scenario3",""))))</f>
        <v/>
      </c>
      <c r="F18" s="202" t="str">
        <f t="shared" si="0"/>
        <v>0</v>
      </c>
      <c r="G18" s="206" t="str">
        <f>IF(F18="Scenario1PBT1",'Minor retrofit'!$E$7,IF(F18="Scenario2PBT1",'Minor retrofit'!$F$7,IF(F18="Scenario3PBT1",'Minor retrofit'!$G$7,"")))&amp;IF(F18="Scenario1PBT2",'Minor retrofit'!$H$7,IF(F18="Scenario2PBT2",'Minor retrofit'!$I$7,IF(F18="Scenario3PBT2",'Minor retrofit'!$J$7,"")))&amp;IF(F18="Scenario1PBT3",'Minor retrofit'!$K$7,IF(F18="Scenario2PBT3",'Minor retrofit'!$L$7,IF(F18="Scenario3PBT3",'Minor retrofit'!$M$7,"")))&amp;IF(F18="Scenario1PBT4",'Minor retrofit'!$N$7,IF(F18="Scenario2PBT4",'Minor retrofit'!$O$7,IF(F18="Scenario3PBT4",'Minor retrofit'!$P$7,"")))&amp;IF(F18="Scenario1PBT5",'Minor retrofit'!$Q$7,IF(F18="Scenario2PBT5",'Minor retrofit'!$R$7,IF(F18="Scenario3PBT5",'Minor retrofit'!$S$7,"")))&amp;IF(F18="Scenario1PBT6",'Minor retrofit'!$T$7,IF(F18="Scenario2PBT6",'Minor retrofit'!$U$7,IF(F18="Scenario3PBT6",'Minor retrofit'!$V$7,"")))&amp;IF(F18="Scenario1PBT7",'Minor retrofit'!$W$7,IF(F18="Scenario2PBT7",'Minor retrofit'!$X$7,IF(F18="Scenario3PBT7",'Minor retrofit'!$Y$7,"")))&amp;IF(F18="Scenario1PBT8",'Minor retrofit'!$Z$7,IF(F18="Scenario2PBT8",'Minor retrofit'!$AA$7,IF(F18="Scenario3PBT8",'Minor retrofit'!$AB$7,"")))&amp;IF(F18="Scenario1PBT9",'Minor retrofit'!$AC$7,IF(F18="Scenario2PBT9",'Minor retrofit'!$AD$7,IF(F18="Scenario3PBT9",'Minor retrofit'!$AE$7,"")))&amp;IF(F18="Scenario1PBT10",'Minor retrofit'!$AF$7,IF(F18="Scenario2PBT10",'Minor retrofit'!$AG$7,IF(F18="Scenario3PBT10",'Minor retrofit'!$AH$7,"")))&amp;IF(F18="Scenario1PBT11",'Minor retrofit'!$AI$7,IF(F18="Scenario2PBT11",'Minor retrofit'!$AJ$7,IF(F18="Scenario3PBT11",'Minor retrofit'!$AK$7,"")))&amp;IF(F18="Scenario1PBT12",'Minor retrofit'!$AL$7,IF(F18="Scenario2PBT12",'Minor retrofit'!$AM$7,IF(F18="Scenario3PBT12",'Minor retrofit'!$AN$7,"")))&amp;IF(F18="Scenario1PBT13",'Minor retrofit'!$AO$7,IF(F18="Scenario2PBT13",'Minor retrofit'!$AP$7,IF(F18="Scenario3PBT13",'Minor retrofit'!$AQ$7,"")))&amp;IF(F18="Scenario1PBT14",'Minor retrofit'!$AR$7,IF(F18="Scenario2PBT14",'Minor retrofit'!$AS$7,IF(F18="Scenario3PBT14",'Minor retrofit'!$AT$7,"")))&amp;IF(F18="Scenario1PBT15",'Minor retrofit'!$AU$7,IF(F18="Scenario2PBT15",'Minor retrofit'!$AV$7,IF(F18="Scenario3PBT15",'Minor retrofit'!$AW$7,"")))</f>
        <v/>
      </c>
      <c r="H18" s="117">
        <f t="shared" si="1"/>
        <v>0</v>
      </c>
      <c r="I18" s="117" t="str">
        <f>IF(F18="Scenario1PBT1",'Minor retrofit'!$E$17,IF(F18="Scenario2PBT1",'Minor retrofit'!$F$17,IF(F18="Scenario3PBT1",'Minor retrofit'!$G$17,"")))&amp;IF(F18="Scenario1PBT2",'Minor retrofit'!$H$17,IF(F18="Scenario2PBT2",'Minor retrofit'!$I$17,IF(F18="Scenario3PBT2",'Minor retrofit'!$J$17,"")))&amp;IF(F18="Scenario1PBT3",'Minor retrofit'!$K$17,IF(F18="Scenario2PBT3",'Minor retrofit'!$L$17,IF(F18="Scenario3PBT3",'Minor retrofit'!$M$17,"")))&amp;IF(F18="Scenario1PBT4",'Minor retrofit'!$N$17,IF(F18="Scenario2PBT4",'Minor retrofit'!$O$17,IF(F18="Scenario3PBT4",'Minor retrofit'!$P$17,"")))&amp;IF(F18="Scenario1PBT5",'Minor retrofit'!$Q$17,IF(F18="Scenario2PBT5",'Minor retrofit'!$R$17,IF(F18="Scenario3PBT5",'Minor retrofit'!$S$17,"")))&amp;IF(F18="Scenario1PBT6",'Minor retrofit'!$T$17,IF(F18="Scenario2PBT6",'Minor retrofit'!$U$17,IF(F18="Scenario3PBT6",'Minor retrofit'!$V$17,"")))&amp;IF(F18="Scenario1PBT7",'Minor retrofit'!$W$17,IF(F18="Scenario2PBT7",'Minor retrofit'!$X$17,IF(F18="Scenario3PBT7",'Minor retrofit'!$Y$17,"")))&amp;IF(F18="Scenario1PBT8",'Minor retrofit'!$Z$17,IF(F18="Scenario2PBT8",'Minor retrofit'!$AA$17,IF(F18="Scenario3PBT8",'Minor retrofit'!$AB$17,"")))&amp;IF(F18="Scenario1PBT9",'Minor retrofit'!$AC$17,IF(F18="Scenario2PBT9",'Minor retrofit'!$AD$17,IF(F18="Scenario3PBT9",'Minor retrofit'!$AE$17,"")))&amp;IF(F18="Scenario1PBT10",'Minor retrofit'!$AF$17,IF(F18="Scenario2PBT10",'Minor retrofit'!$AG$17,IF(F18="Scenario3PBT10",'Minor retrofit'!$AH$17,"")))&amp;IF(F18="Scenario1PBT11",'Minor retrofit'!$AI$17,IF(F18="Scenario2PBT11",'Minor retrofit'!$AJ$17,IF(F18="Scenario3PBT11",'Minor retrofit'!$AK$17,"")))&amp;IF(F18="Scenario1PBT12",'Minor retrofit'!$AL$17,IF(F18="Scenario2PBT12",'Minor retrofit'!$AM$17,IF(F18="Scenario3PBT12",'Minor retrofit'!$AN$17,"")))&amp;IF(F18="Scenario1PBT13",'Minor retrofit'!$AO$17,IF(F18="Scenario2PBT13",'Minor retrofit'!$AP$17,IF(F18="Scenario3PBT13",'Minor retrofit'!$AQ$17,"")))&amp;IF(F18="Scenario1PBT14",'Minor retrofit'!$AR$17,IF(F18="Scenario2PBT14",'Minor retrofit'!$AS$17,IF(F18="Scenario3PBT14",'Minor retrofit'!$AT$17,"")))&amp;IF(F18="Scenario1PBT15",'Minor retrofit'!$AU$17,IF(F18="Scenario2PBT15",'Minor retrofit'!$AV$17,IF(F18="Scenario3PBT15",'Minor retrofit'!$AW$17,"")))</f>
        <v/>
      </c>
      <c r="J18" s="117">
        <f t="shared" si="2"/>
        <v>0</v>
      </c>
      <c r="K18" s="117" t="str">
        <f>IF(F18="Scenario1PBT1",'Minor retrofit'!$E$19,IF(F18="Scenario2PBT1",'Minor retrofit'!$F$19,IF(F18="Scenario3PBT1",'Minor retrofit'!$G$19,"")))&amp;IF(F18="Scenario1PBT2",'Minor retrofit'!$H$19,IF(F18="Scenario2PBT2",'Minor retrofit'!$I$19,IF(F18="Scenario3PBT2",'Minor retrofit'!$J$19,"")))&amp;IF(F18="Scenario1PBT3",'Minor retrofit'!$K$19,IF(F18="Scenario2PBT3",'Minor retrofit'!$L$19,IF(F18="Scenario3PBT3",'Minor retrofit'!$M$19,"")))&amp;IF(F18="Scenario1PBT4",'Minor retrofit'!$N$19,IF(F18="Scenario2PBT4",'Minor retrofit'!$O$19,IF(F18="Scenario3PBT4",'Minor retrofit'!$P$19,"")))&amp;IF(F18="Scenario1PBT5",'Minor retrofit'!$Q$19,IF(F18="Scenario2PBT5",'Minor retrofit'!$R$19,IF(F18="Scenario3PBT5",'Minor retrofit'!$S$19,"")))&amp;IF(F18="Scenario1PBT6",'Minor retrofit'!$T$19,IF(F18="Scenario2PBT6",'Minor retrofit'!$U$19,IF(F18="Scenario3PBT6",'Minor retrofit'!$V$19,"")))&amp;IF(F18="Scenario1PBT7",'Minor retrofit'!$W$19,IF(F18="Scenario2PBT7",'Minor retrofit'!$X$19,IF(F18="Scenario3PBT7",'Minor retrofit'!$Y$19,"")))&amp;IF(F18="Scenario1PBT8",'Minor retrofit'!$Z$19,IF(F18="Scenario2PBT8",'Minor retrofit'!$AA$19,IF(F18="Scenario3PBT8",'Minor retrofit'!$AB$19,"")))&amp;IF(F18="Scenario1PBT9",'Minor retrofit'!$AC$19,IF(F18="Scenario2PBT9",'Minor retrofit'!$AD$19,IF(F18="Scenario3PBT9",'Minor retrofit'!$AE$19,"")))&amp;IF(F18="Scenario1PBT10",'Minor retrofit'!$AF$19,IF(F18="Scenario2PBT10",'Minor retrofit'!$AG$19,IF(F18="Scenario3PBT10",'Minor retrofit'!$AH$19,"")))&amp;IF(F18="Scenario1PBT11",'Minor retrofit'!$AI$19,IF(F18="Scenario2PBT11",'Minor retrofit'!$AJ$19,IF(F18="Scenario3PBT11",'Minor retrofit'!$AK$19,"")))&amp;IF(F18="Scenario1PBT12",'Minor retrofit'!$AL$19,IF(F18="Scenario2PBT12",'Minor retrofit'!$AM$19,IF(F18="Scenario3PBT12",'Minor retrofit'!$AN$19,"")))&amp;IF(F18="Scenario1PBT13",'Minor retrofit'!$AO$19,IF(F18="Scenario2PBT13",'Minor retrofit'!$AP$19,IF(F18="Scenario3PBT13",'Minor retrofit'!$AQ$19,"")))&amp;IF(F18="Scenario1PBT14",'Minor retrofit'!$AR$19,IF(F18="Scenario2PBT14",'Minor retrofit'!$AS$19,IF(F18="Scenario3PBT14",'Minor retrofit'!$AT$19,"")))&amp;IF(F18="Scenario1PBT15",'Minor retrofit'!$AU$19,IF(F18="Scenario2PBT15",'Minor retrofit'!$AV$19,IF(F18="Scenario3PBT15",'Minor retrofit'!$AW$19,"")))</f>
        <v/>
      </c>
      <c r="L18" s="117">
        <f t="shared" si="3"/>
        <v>0</v>
      </c>
      <c r="M18" s="117" t="str">
        <f>IF(F18="Scenario1PBT1",'Minor retrofit'!$E$21,IF(F18="Scenario2PBT1",'Minor retrofit'!$F$21,IF(F18="Scenario3PBT1",'Minor retrofit'!$G$21,"")))&amp;IF(F18="Scenario1PBT2",'Minor retrofit'!$H$21,IF(F18="Scenario2PBT2",'Minor retrofit'!$I$21,IF(F18="Scenario3PBT2",'Minor retrofit'!$J$21,"")))&amp;IF(F18="Scenario1PBT3",'Minor retrofit'!$K$21,IF(F18="Scenario2PBT3",'Minor retrofit'!$L$21,IF(F18="Scenario3PBT3",'Minor retrofit'!$M$21,"")))&amp;IF(F18="Scenario1PBT4",'Minor retrofit'!$N$21,IF(F18="Scenario2PBT4",'Minor retrofit'!$O$21,IF(F18="Scenario3PBT4",'Minor retrofit'!$P$21,"")))&amp;IF(F18="Scenario1PBT5",'Minor retrofit'!$Q$21,IF(F18="Scenario2PBT5",'Minor retrofit'!$R$21,IF(F18="Scenario3PBT5",'Minor retrofit'!$S$21,"")))&amp;IF(F18="Scenario1PBT6",'Minor retrofit'!$T$21,IF(F18="Scenario2PBT6",'Minor retrofit'!$U$21,IF(F18="Scenario3PBT6",'Minor retrofit'!$V$21,"")))&amp;IF(F18="Scenario1PBT7",'Minor retrofit'!$W$21,IF(F18="Scenario2PBT7",'Minor retrofit'!$X$21,IF(F18="Scenario3PBT7",'Minor retrofit'!$Y$21,"")))&amp;IF(F18="Scenario1PBT8",'Minor retrofit'!$Z$21,IF(F18="Scenario2PBT8",'Minor retrofit'!$AA$21,IF(F18="Scenario3PBT8",'Minor retrofit'!$AB$21,"")))&amp;IF(F18="Scenario1PBT9",'Minor retrofit'!$AC$21,IF(F18="Scenario2PBT9",'Minor retrofit'!$AD$21,IF(F18="Scenario3PBT9",'Minor retrofit'!$AE$21,"")))&amp;IF(F18="Scenario1PBT10",'Minor retrofit'!$AF$21,IF(F18="Scenario2PBT10",'Minor retrofit'!$AG$21,IF(F18="Scenario3PBT10",'Minor retrofit'!$AH$21,"")))&amp;IF(F18="Scenario1PBT11",'Minor retrofit'!$AI$21,IF(F18="Scenario2PBT11",'Minor retrofit'!$AJ$21,IF(F18="Scenario3PBT11",'Minor retrofit'!$AK$21,"")))&amp;IF(F18="Scenario1PBT12",'Minor retrofit'!$AL$21,IF(F18="Scenario2PBT12",'Minor retrofit'!$AM$21,IF(F18="Scenario3PBT12",'Minor retrofit'!$AN$21,"")))&amp;IF(F18="Scenario1PBT13",'Minor retrofit'!$AO$21,IF(F18="Scenario2PBT13",'Minor retrofit'!$AP$21,IF(F18="Scenario3PBT13",'Minor retrofit'!$AQ$21,"")))&amp;IF(F18="Scenario1PBT14",'Minor retrofit'!$AR$21,IF(F18="Scenario2PBT14",'Minor retrofit'!$AS$21,IF(F18="Scenario3PBT14",'Minor retrofit'!$AT$21,"")))&amp;IF(F18="Scenario1PBT15",'Minor retrofit'!$AU$21,IF(F18="Scenario2PBT15",'Minor retrofit'!$AV$21,IF(F18="Scenario3PBT15",'Minor retrofit'!$AW$21,"")))</f>
        <v/>
      </c>
      <c r="N18" s="118">
        <f t="shared" si="4"/>
        <v>0</v>
      </c>
      <c r="O18" s="206" t="str">
        <f>IF(F18="Scenario1PBT1",'Minor retrofit'!$E$24,IF(F18="Scenario2PBT1",'Minor retrofit'!$F$24,IF(F18="Scenario3PBT1",'Minor retrofit'!$G$24,"")))&amp;IF(F18="Scenario1PBT2",'Minor retrofit'!$H$24,IF(F18="Scenario2PBT2",'Minor retrofit'!$I$24,IF(F18="Scenario3PBT2",'Minor retrofit'!$J$24,"")))&amp;IF(F18="Scenario1PBT3",'Minor retrofit'!$K$24,IF(F18="Scenario2PBT3",'Minor retrofit'!$L$24,IF(F18="Scenario3PBT3",'Minor retrofit'!$M$24,"")))&amp;IF(F18="Scenario1PBT4",'Minor retrofit'!$N$24,IF(F18="Scenario2PBT4",'Minor retrofit'!$O$24,IF(F18="Scenario3PBT4",'Minor retrofit'!$P$24,"")))&amp;IF(F18="Scenario1PBT5",'Minor retrofit'!$Q$24,IF(F18="Scenario2PBT5",'Minor retrofit'!$R$24,IF(F18="Scenario3PBT5",'Minor retrofit'!$S$24,"")))&amp;IF(F18="Scenario1PBT6",'Minor retrofit'!$T$24,IF(F18="Scenario2PBT6",'Minor retrofit'!$U$24,IF(F18="Scenario3PBT6",'Minor retrofit'!$V$24,"")))&amp;IF(F18="Scenario1PBT7",'Minor retrofit'!$W$24,IF(F18="Scenario2PBT7",'Minor retrofit'!$X$24,IF(F18="Scenario3PBT7",'Minor retrofit'!$Y$24,"")))&amp;IF(F18="Scenario1PBT8",'Minor retrofit'!$Z$24,IF(F18="Scenario2PBT8",'Minor retrofit'!$AA$24,IF(F18="Scenario3PBT8",'Minor retrofit'!$AB$24,"")))&amp;IF(F18="Scenario1PBT9",'Minor retrofit'!$AC$24,IF(F18="Scenario2PBT9",'Minor retrofit'!$AD$24,IF(F18="Scenario3PBT9",'Minor retrofit'!$AE$24,"")))&amp;IF(F18="Scenario1PBT10",'Minor retrofit'!$AF$24,IF(F18="Scenario2PBT10",'Minor retrofit'!$AG$24,IF(F18="Scenario3PBT10",'Minor retrofit'!$AH$24,"")))&amp;IF(F18="Scenario1PBT11",'Minor retrofit'!$AI$24,IF(F18="Scenario2PBT11",'Minor retrofit'!$AJ$24,IF(F18="Scenario3PBT11",'Minor retrofit'!$AK$24,"")))&amp;IF(F18="Scenario1PBT12",'Minor retrofit'!$AL$24,IF(F18="Scenario2PBT12",'Minor retrofit'!$AM$24,IF(F18="Scenario3PBT12",'Minor retrofit'!$AN$24,"")))&amp;IF(F18="Scenario1PBT13",'Minor retrofit'!$AO$24,IF(F18="Scenario2PBT13",'Minor retrofit'!$AP$24,IF(F18="Scenario3PBT13",'Minor retrofit'!$AQ$24,"")))&amp;IF(F18="Scenario1PBT14",'Minor retrofit'!$AR$24,IF(F18="Scenario2PBT14",'Minor retrofit'!$AS$24,IF(F18="Scenario3PBT14",'Minor retrofit'!$AT$24,"")))&amp;IF(F18="Scenario1PBT15",'Minor retrofit'!$AU$24,IF(F18="Scenario2PBT15",'Minor retrofit'!$AV$24,IF(F18="Scenario3PBT15",'Minor retrofit'!$AW$24,"")))</f>
        <v/>
      </c>
      <c r="P18" s="117">
        <f t="shared" si="5"/>
        <v>0</v>
      </c>
      <c r="Q18" s="117" t="str">
        <f>IF(F18="Scenario1PBT1",'Minor retrofit'!$E$26,IF(F18="Scenario2PBT1",'Minor retrofit'!$F$26,IF(F18="Scenario3PBT1",'Minor retrofit'!$G$26,"")))&amp;IF(F18="Scenario1PBT2",'Minor retrofit'!$H$26,IF(F18="Scenario2PBT2",'Minor retrofit'!$I$26,IF(F18="Scenario3PBT2",'Minor retrofit'!$J$26,"")))&amp;IF(F18="Scenario1PBT3",'Minor retrofit'!$K$26,IF(F18="Scenario2PBT3",'Minor retrofit'!$L$26,IF(F18="Scenario3PBT3",'Minor retrofit'!$M$26,"")))&amp;IF(F18="Scenario1PBT4",'Minor retrofit'!$N$26,IF(F18="Scenario2PBT4",'Minor retrofit'!$O$26,IF(F18="Scenario3PBT4",'Minor retrofit'!$P$26,"")))&amp;IF(F18="Scenario1PBT5",'Minor retrofit'!$Q$26,IF(F18="Scenario2PBT5",'Minor retrofit'!$R$26,IF(F18="Scenario3PBT5",'Minor retrofit'!$S$26,"")))&amp;IF(F18="Scenario1PBT6",'Minor retrofit'!$T$26,IF(F18="Scenario2PBT6",'Minor retrofit'!$U$26,IF(F18="Scenario3PBT6",'Minor retrofit'!$V$26,"")))&amp;IF(F18="Scenario1PBT7",'Minor retrofit'!$W$26,IF(F18="Scenario2PBT7",'Minor retrofit'!$X$26,IF(F18="Scenario3PBT7",'Minor retrofit'!$Y$26,"")))&amp;IF(F18="Scenario1PBT8",'Minor retrofit'!$Z$26,IF(F18="Scenario2PBT8",'Minor retrofit'!$AA$26,IF(F18="Scenario3PBT8",'Minor retrofit'!$AB$26,"")))&amp;IF(F18="Scenario1PBT9",'Minor retrofit'!$AC$26,IF(F18="Scenario2PBT9",'Minor retrofit'!$AD$26,IF(F18="Scenario3PBT9",'Minor retrofit'!$AE$26,"")))&amp;IF(F18="Scenario1PBT10",'Minor retrofit'!$AF$26,IF(F18="Scenario2PBT10",'Minor retrofit'!$AG$26,IF(F18="Scenario3PBT10",'Minor retrofit'!$AH$26,"")))&amp;IF(F18="Scenario1PBT11",'Minor retrofit'!$AI$26,IF(F18="Scenario2PBT11",'Minor retrofit'!$AJ$26,IF(F18="Scenario3PBT11",'Minor retrofit'!$AK$26,"")))&amp;IF(F18="Scenario1PBT12",'Minor retrofit'!$AL$26,IF(F18="Scenario2PBT12",'Minor retrofit'!$AM$26,IF(F18="Scenario3PBT12",'Minor retrofit'!$AN$26,"")))&amp;IF(F18="Scenario1PBT13",'Minor retrofit'!$AO$26,IF(F18="Scenario2PBT13",'Minor retrofit'!$AP$26,IF(F18="Scenario3PBT13",'Minor retrofit'!$AQ$26,"")))&amp;IF(F18="Scenario1PBT14",'Minor retrofit'!$AR$26,IF(F18="Scenario2PBT14",'Minor retrofit'!$AS$26,IF(F18="Scenario3PBT14",'Minor retrofit'!$AT$26,"")))&amp;IF(F18="Scenario1PBT15",'Minor retrofit'!$AU$26,IF(F18="Scenario2PBT15",'Minor retrofit'!$AV$26,IF(F18="Scenario3PBT15",'Minor retrofit'!$AW$26,"")))</f>
        <v/>
      </c>
      <c r="R18" s="117">
        <f t="shared" si="6"/>
        <v>0</v>
      </c>
      <c r="S18" s="117" t="str">
        <f>IF(F18="Scenario1PBT1",'Minor retrofit'!$E$28,IF(F18="Scenario2PBT1",'Minor retrofit'!$F$28,IF(F18="Scenario3PBT1",'Minor retrofit'!$G$28,"")))&amp;IF(F18="Scenario1PBT2",'Minor retrofit'!$H$28,IF(F18="Scenario2PBT2",'Minor retrofit'!$I$28,IF(F18="Scenario3PBT2",'Minor retrofit'!$J$28,"")))&amp;IF(F18="Scenario1PBT3",'Minor retrofit'!$K$28,IF(F18="Scenario2PBT3",'Minor retrofit'!$L$28,IF(F18="Scenario3PBT3",'Minor retrofit'!$M$28,"")))&amp;IF(F18="Scenario1PBT4",'Minor retrofit'!$N$28,IF(F18="Scenario2PBT4",'Minor retrofit'!$O$28,IF(F18="Scenario3PBT4",'Minor retrofit'!$P$28,"")))&amp;IF(F18="Scenario1PBT5",'Minor retrofit'!$Q$28,IF(F18="Scenario2PBT5",'Minor retrofit'!$R$28,IF(F18="Scenario3PBT5",'Minor retrofit'!$S$28,"")))&amp;IF(F18="Scenario1PBT6",'Minor retrofit'!$T$28,IF(F18="Scenario2PBT6",'Minor retrofit'!$U$28,IF(F18="Scenario3PBT6",'Minor retrofit'!$V$28,"")))&amp;IF(F18="Scenario1PBT7",'Minor retrofit'!$W$28,IF(F18="Scenario2PBT7",'Minor retrofit'!$X$28,IF(F18="Scenario3PBT7",'Minor retrofit'!$Y$28,"")))&amp;IF(F18="Scenario1PBT8",'Minor retrofit'!$Z$28,IF(F18="Scenario2PBT8",'Minor retrofit'!$AA$28,IF(F18="Scenario3PBT8",'Minor retrofit'!$AB$28,"")))&amp;IF(F18="Scenario1PBT9",'Minor retrofit'!$AC$28,IF(F18="Scenario2PBT9",'Minor retrofit'!$AD$28,IF(F18="Scenario3PBT9",'Minor retrofit'!$AE$28,"")))&amp;IF(F18="Scenario1PBT10",'Minor retrofit'!$AF$28,IF(F18="Scenario2PBT10",'Minor retrofit'!$AG$28,IF(F18="Scenario3PBT10",'Minor retrofit'!$AH$28,"")))&amp;IF(F18="Scenario1PBT11",'Minor retrofit'!$AI$28,IF(F18="Scenario2PBT11",'Minor retrofit'!$AJ$28,IF(F18="Scenario3PBT11",'Minor retrofit'!$AK$28,"")))&amp;IF(F18="Scenario1PBT12",'Minor retrofit'!$AL$28,IF(F18="Scenario2PBT12",'Minor retrofit'!$AM$28,IF(F18="Scenario3PBT12",'Minor retrofit'!$AN$28,"")))&amp;IF(F18="Scenario1PBT13",'Minor retrofit'!$AO$28,IF(F18="Scenario2PBT13",'Minor retrofit'!$AP$28,IF(F18="Scenario3PBT13",'Minor retrofit'!$AQ$28,"")))&amp;IF(F18="Scenario1PBT14",'Minor retrofit'!$AR$28,IF(F18="Scenario2PBT14",'Minor retrofit'!$AS$28,IF(F18="Scenario3PBT14",'Minor retrofit'!$AT$28,"")))&amp;IF(F18="Scenario1PBT15",'Minor retrofit'!$AU$28,IF(F18="Scenario2PBT15",'Minor retrofit'!$AV$28,IF(F18="Scenario3PBT15",'Minor retrofit'!$AW$28,"")))</f>
        <v/>
      </c>
      <c r="T18" s="207">
        <f t="shared" si="7"/>
        <v>0</v>
      </c>
      <c r="U18" s="206" t="str">
        <f>IF(F18="Scenario1PBT1",'Minor retrofit'!$E$39,IF(F18="Scenario2PBT1",'Minor retrofit'!$F$39,IF(F18="Scenario3PBT1",'Minor retrofit'!$G$39,"")))&amp;IF(F18="Scenario1PBT2",'Minor retrofit'!$H$39,IF(F18="Scenario2PBT2",'Minor retrofit'!$I$39,IF(F18="Scenario3PBT2",'Minor retrofit'!$J$39,"")))&amp;IF(F18="Scenario1PBT3",'Minor retrofit'!$K$39,IF(F18="Scenario2PBT3",'Minor retrofit'!$L$39,IF(F18="Scenario3PBT3",'Minor retrofit'!$M$39,"")))&amp;IF(F18="Scenario1PBT4",'Minor retrofit'!$N$39,IF(F18="Scenario2PBT4",'Minor retrofit'!$O$39,IF(F18="Scenario3PBT4",'Minor retrofit'!$P$39,"")))&amp;IF(F18="Scenario1PBT5",'Minor retrofit'!$Q$39,IF(F18="Scenario2PBT5",'Minor retrofit'!$R$39,IF(F18="Scenario3PBT5",'Minor retrofit'!$S$39,"")))&amp;IF(F18="Scenario1PBT6",'Minor retrofit'!$T$39,IF(F18="Scenario2PBT6",'Minor retrofit'!$U$39,IF(F18="Scenario3PBT6",'Minor retrofit'!$V$39,"")))&amp;IF(F18="Scenario1PBT7",'Minor retrofit'!$W$39,IF(F18="Scenario2PBT7",'Minor retrofit'!$X$39,IF(F18="Scenario3PBT7",'Minor retrofit'!$Y$39,"")))&amp;IF(F18="Scenario1PBT8",'Minor retrofit'!$Z$39,IF(F18="Scenario2PBT8",'Minor retrofit'!$AA$39,IF(F18="Scenario3PBT8",'Minor retrofit'!$AB$39,"")))&amp;IF(F18="Scenario1PBT9",'Minor retrofit'!$AC$39,IF(F18="Scenario2PBT9",'Minor retrofit'!$AD$39,IF(F18="Scenario3PBT9",'Minor retrofit'!$AE$39,"")))&amp;IF(F18="Scenario1PBT10",'Minor retrofit'!$AF$39,IF(F18="Scenario2PBT10",'Minor retrofit'!$AG$39,IF(F18="Scenario3PBT10",'Minor retrofit'!$AH$39,"")))&amp;IF(F18="Scenario1PBT11",'Minor retrofit'!$AI$39,IF(F18="Scenario2PBT11",'Minor retrofit'!$AJ$39,IF(F18="Scenario3PBT11",'Minor retrofit'!$AK$39,"")))&amp;IF(F18="Scenario1PBT12",'Minor retrofit'!$AL$39,IF(F18="Scenario2PBT12",'Minor retrofit'!$AM$39,IF(F18="Scenario3PBT12",'Minor retrofit'!$AN$39,"")))&amp;IF(F18="Scenario1PBT13",'Minor retrofit'!$AO$39,IF(F18="Scenario2PBT13",'Minor retrofit'!$AP$39,IF(F18="Scenario3PBT13",'Minor retrofit'!$AQ$39,"")))&amp;IF(F18="Scenario1PBT14",'Minor retrofit'!$AR$39,IF(F18="Scenario2PBT14",'Minor retrofit'!$AS$39,IF(F18="Scenario3PBT14",'Minor retrofit'!$AT$39,"")))&amp;IF(F18="Scenario1PBT15",'Minor retrofit'!$AU$39,IF(F18="Scenario2PBT15",'Minor retrofit'!$AV$39,IF(F18="Scenario3PBT15",'Minor retrofit'!$AW$39,"")))</f>
        <v/>
      </c>
      <c r="V18" s="117">
        <f t="shared" si="8"/>
        <v>0</v>
      </c>
      <c r="W18" s="117" t="str">
        <f>IF(F18="Scenario1PBT1",'Minor retrofit'!$E$41,IF(F18="Scenario2PBT1",'Minor retrofit'!$F$41,IF(F18="Scenario3PBT1",'Minor retrofit'!$G$41,"")))&amp;IF(F18="Scenario1PBT2",'Minor retrofit'!$H$41,IF(F18="Scenario2PBT2",'Minor retrofit'!$I$41,IF(F18="Scenario3PBT2",'Minor retrofit'!$J$41,"")))&amp;IF(F18="Scenario1PBT3",'Minor retrofit'!$K$41,IF(F18="Scenario2PBT3",'Minor retrofit'!$L$41,IF(F18="Scenario3PBT3",'Minor retrofit'!$M$41,"")))&amp;IF(F18="Scenario1PBT4",'Minor retrofit'!$N$41,IF(F18="Scenario2PBT4",'Minor retrofit'!$O$41,IF(F18="Scenario3PBT4",'Minor retrofit'!$P$41,"")))&amp;IF(F18="Scenario1PBT5",'Minor retrofit'!$Q$41,IF(F18="Scenario2PBT5",'Minor retrofit'!$R$41,IF(F18="Scenario3PBT5",'Minor retrofit'!$S$41,"")))&amp;IF(F18="Scenario1PBT6",'Minor retrofit'!$T$41,IF(F18="Scenario2PBT6",'Minor retrofit'!$U$41,IF(F18="Scenario3PBT6",'Minor retrofit'!$V$41,"")))&amp;IF(F18="Scenario1PBT7",'Minor retrofit'!$W$41,IF(F18="Scenario2PBT7",'Minor retrofit'!$X$41,IF(F18="Scenario3PBT7",'Minor retrofit'!$Y$41,"")))&amp;IF(F18="Scenario1PBT8",'Minor retrofit'!$Z$41,IF(F18="Scenario2PBT8",'Minor retrofit'!$AA$41,IF(F18="Scenario3PBT8",'Minor retrofit'!$AB$41,"")))&amp;IF(F18="Scenario1PBT9",'Minor retrofit'!$AC$41,IF(F18="Scenario2PBT9",'Minor retrofit'!$AD$41,IF(F18="Scenario3PBT9",'Minor retrofit'!$AE$41,"")))&amp;IF(F18="Scenario1PBT10",'Minor retrofit'!$AF$41,IF(F18="Scenario2PBT10",'Minor retrofit'!$AG$41,IF(F18="Scenario3PBT10",'Minor retrofit'!$AH$41,"")))&amp;IF(F18="Scenario1PBT11",'Minor retrofit'!$AI$41,IF(F18="Scenario2PBT11",'Minor retrofit'!$AJ$41,IF(F18="Scenario3PBT11",'Minor retrofit'!$AK$41,"")))&amp;IF(F18="Scenario1PBT12",'Minor retrofit'!$AL$41,IF(F18="Scenario2PBT12",'Minor retrofit'!$AM$41,IF(F18="Scenario3PBT12",'Minor retrofit'!$AN$41,"")))&amp;IF(F18="Scenario1PBT13",'Minor retrofit'!$AO$41,IF(F18="Scenario2PBT13",'Minor retrofit'!$AP$41,IF(F18="Scenario3PBT13",'Minor retrofit'!$AQ$41,"")))&amp;IF(F18="Scenario1PBT14",'Minor retrofit'!$AR$41,IF(F18="Scenario2PBT14",'Minor retrofit'!$AS$41,IF(F18="Scenario3PBT14",'Minor retrofit'!$AT$41,"")))&amp;IF(F18="Scenario1PBT15",'Minor retrofit'!$AU$41,IF(F18="Scenario2PBT15",'Minor retrofit'!$AV$41,IF(F18="Scenario3PBT15",'Minor retrofit'!$AW$41,"")))</f>
        <v/>
      </c>
      <c r="X18" s="117">
        <f t="shared" si="9"/>
        <v>0</v>
      </c>
      <c r="Y18" s="117" t="str">
        <f>IF(F18="Scenario1PBT1",'Minor retrofit'!$E$43,IF(F18="Scenario2PBT1",'Minor retrofit'!$F$43,IF(F18="Scenario3PBT1",'Minor retrofit'!$G$43,"")))&amp;IF(F18="Scenario1PBT2",'Minor retrofit'!$H$43,IF(F18="Scenario2PBT2",'Minor retrofit'!$I$43,IF(F18="Scenario3PBT2",'Minor retrofit'!$J$43,"")))&amp;IF(F18="Scenario1PBT3",'Minor retrofit'!$K$43,IF(F18="Scenario2PBT3",'Minor retrofit'!$L$43,IF(F18="Scenario3PBT3",'Minor retrofit'!$M$43,"")))&amp;IF(F18="Scenario1PBT4",'Minor retrofit'!$N$43,IF(F18="Scenario2PBT4",'Minor retrofit'!$O$43,IF(F18="Scenario3PBT4",'Minor retrofit'!$P$43,"")))&amp;IF(F18="Scenario1PBT5",'Minor retrofit'!$Q$43,IF(F18="Scenario2PBT5",'Minor retrofit'!$R$43,IF(F18="Scenario3PBT5",'Minor retrofit'!$S$43,"")))&amp;IF(F18="Scenario1PBT6",'Minor retrofit'!$T$43,IF(F18="Scenario2PBT6",'Minor retrofit'!$U$43,IF(F18="Scenario3PBT6",'Minor retrofit'!$V$43,"")))&amp;IF(F18="Scenario1PBT7",'Minor retrofit'!$W$43,IF(F18="Scenario2PBT7",'Minor retrofit'!$X$43,IF(F18="Scenario3PBT7",'Minor retrofit'!$Y$43,"")))&amp;IF(F18="Scenario1PBT8",'Minor retrofit'!$Z$43,IF(F18="Scenario2PBT8",'Minor retrofit'!$AA$43,IF(F18="Scenario3PBT8",'Minor retrofit'!$AB$43,"")))&amp;IF(F18="Scenario1PBT9",'Minor retrofit'!$AC$43,IF(F18="Scenario2PBT9",'Minor retrofit'!$AD$43,IF(F18="Scenario3PBT9",'Minor retrofit'!$AE$43,"")))&amp;IF(F18="Scenario1PBT10",'Minor retrofit'!$AF$43,IF(F18="Scenario2PBT10",'Minor retrofit'!$AG$43,IF(F18="Scenario3PBT10",'Minor retrofit'!$AH$43,"")))&amp;IF(F18="Scenario1PBT11",'Minor retrofit'!$AI$43,IF(F18="Scenario2PBT11",'Minor retrofit'!$AJ$43,IF(F18="Scenario3PBT11",'Minor retrofit'!$AK$43,"")))&amp;IF(F18="Scenario1PBT12",'Minor retrofit'!$AL$43,IF(F18="Scenario2PBT12",'Minor retrofit'!$AM$43,IF(F18="Scenario3PBT12",'Minor retrofit'!$AN$43,"")))&amp;IF(F18="Scenario1PBT13",'Minor retrofit'!$AO$43,IF(F18="Scenario2PBT13",'Minor retrofit'!$AP$43,IF(F18="Scenario3PBT13",'Minor retrofit'!$AQ$43,"")))&amp;IF(F18="Scenario1PBT14",'Minor retrofit'!$AR$43,IF(F18="Scenario2PBT14",'Minor retrofit'!$AS$43,IF(F18="Scenario3PBT14",'Minor retrofit'!$AT$43,"")))&amp;IF(F18="Scenario1PBT15",'Minor retrofit'!$AU$43,IF(F18="Scenario2PBT15",'Minor retrofit'!$AV$43,IF(F18="Scenario3PBT15",'Minor retrofit'!$AW$43,"")))</f>
        <v/>
      </c>
      <c r="Z18" s="117">
        <f t="shared" si="10"/>
        <v>0</v>
      </c>
      <c r="AA18" s="178" t="str">
        <f>IF(F18="Scenario1PBT1",'Minor retrofit'!$E$102,IF(F18="Scenario2PBT1",'Minor retrofit'!$F$102,IF(F18="Scenario3PBT1",'Minor retrofit'!$G$102,"")))&amp;IF(F18="Scenario1PBT2",'Minor retrofit'!$H$102,IF(F18="Scenario2PBT2",'Minor retrofit'!$I$102,IF(F18="Scenario3PBT2",'Minor retrofit'!$J$102,"")))&amp;IF(F18="Scenario1PBT3",'Minor retrofit'!$K$102,IF(F18="Scenario2PBT3",'Minor retrofit'!$L$102,IF(F18="Scenario3PBT3",'Minor retrofit'!$M$102,"")))&amp;IF(F18="Scenario1PBT4",'Minor retrofit'!$N$102,IF(F18="Scenario2PBT4",'Minor retrofit'!$O$102,IF(F18="Scenario3PBT4",'Minor retrofit'!$P$102,"")))&amp;IF(F18="Scenario1PBT5",'Minor retrofit'!$Q$102,IF(F18="Scenario2PBT5",'Minor retrofit'!$R$102,IF(F18="Scenario3PBT5",'Minor retrofit'!$S$102,"")))&amp;IF(F18="Scenario1PBT6",'Minor retrofit'!$T$102,IF(F18="Scenario2PBT6",'Minor retrofit'!$U$102,IF(F18="Scenario3PBT6",'Minor retrofit'!$V$102,"")))&amp;IF(F18="Scenario1PBT7",'Minor retrofit'!$W$102,IF(F18="Scenario2PBT7",'Minor retrofit'!$X$102,IF(F18="Scenario3PBT7",'Minor retrofit'!$Y$102,"")))&amp;IF(F18="Scenario1PBT8",'Minor retrofit'!$Z$102,IF(F18="Scenario2PBT8",'Minor retrofit'!$AA$102,IF(F18="Scenario3PBT8",'Minor retrofit'!$AB$102,"")))&amp;IF(F18="Scenario1PBT9",'Minor retrofit'!$AC$102,IF(F18="Scenario2PBT9",'Minor retrofit'!$AD$102,IF(F18="Scenario3PBT9",'Minor retrofit'!$AE$102,"")))&amp;IF(F18="Scenario1PBT10",'Minor retrofit'!$AF$102,IF(F18="Scenario2PBT10",'Minor retrofit'!$AG$102,IF(F18="Scenario3PBT10",'Minor retrofit'!$AH$102,"")))&amp;IF(F18="Scenario1PBT11",'Minor retrofit'!$AI$102,IF(F18="Scenario2PBT11",'Minor retrofit'!$AJ$102,IF(F18="Scenario3PBT11",'Minor retrofit'!$AK$102,"")))&amp;IF(F18="Scenario1PBT12",'Minor retrofit'!$AL$102,IF(F18="Scenario2PBT12",'Minor retrofit'!$AM$102,IF(F18="Scenario3PBT12",'Minor retrofit'!$AN$102,"")))&amp;IF(F18="Scenario1PBT13",'Minor retrofit'!$AO$102,IF(F18="Scenario2PBT13",'Minor retrofit'!$AP$102,IF(F18="Scenario3PBT13",'Minor retrofit'!$AQ$102,"")))&amp;IF(F18="Scenario1PBT14",'Minor retrofit'!$AR$102,IF(F18="Scenario2PBT14",'Minor retrofit'!$AS$102,IF(F18="Scenario3PBT14",'Minor retrofit'!$AT$102,"")))&amp;IF(F18="Scenario1PBT15",'Minor retrofit'!$AU$102,IF(F18="Scenario2PBT15",'Minor retrofit'!$AV$102,IF(F18="Scenario3PBT15",'Minor retrofit'!$AW$102,"")))</f>
        <v/>
      </c>
      <c r="AB18" s="179">
        <f t="shared" si="11"/>
        <v>0</v>
      </c>
      <c r="AC18" s="208">
        <f>IFERROR('Projection_Base-case'!G18-G18,0)</f>
        <v>0</v>
      </c>
      <c r="AD18" s="178">
        <f t="shared" si="12"/>
        <v>0</v>
      </c>
      <c r="AE18" s="117">
        <f>IFERROR(100*AC18/'Projection_Base-case'!G18,0)</f>
        <v>0</v>
      </c>
      <c r="AF18" s="117">
        <f>IFERROR('Projection_Base-case'!I18-I18,0)</f>
        <v>0</v>
      </c>
      <c r="AG18" s="178">
        <f t="shared" si="13"/>
        <v>0</v>
      </c>
      <c r="AH18" s="117">
        <f>IFERROR(100*AF18/'Projection_Base-case'!I18,0)</f>
        <v>0</v>
      </c>
      <c r="AI18" s="117">
        <f>IFERROR('Projection_Base-case'!K18-K18,0)</f>
        <v>0</v>
      </c>
      <c r="AJ18" s="178">
        <f t="shared" si="14"/>
        <v>0</v>
      </c>
      <c r="AK18" s="117">
        <f>IFERROR(100*AI18/'Projection_Base-case'!K18,0)</f>
        <v>0</v>
      </c>
      <c r="AL18" s="117">
        <f>IFERROR(M18-'Projection_Base-case'!M18,0)</f>
        <v>0</v>
      </c>
      <c r="AM18" s="178">
        <f t="shared" si="15"/>
        <v>0</v>
      </c>
      <c r="AN18" s="179">
        <f>IFERROR(IF('Projection_Base-case'!N18&gt;0,100*AM18/'Projection_Base-case'!N18,100*AM18/N18),0)</f>
        <v>0</v>
      </c>
      <c r="AO18" s="206">
        <f>IFERROR('Projection_Base-case'!O18-O18,0)</f>
        <v>0</v>
      </c>
      <c r="AP18" s="178">
        <f t="shared" si="16"/>
        <v>0</v>
      </c>
      <c r="AQ18" s="117">
        <f>IFERROR(100*AO18/'Projection_Base-case'!O18,0)</f>
        <v>0</v>
      </c>
      <c r="AR18" s="117">
        <f>IFERROR('Projection_Base-case'!Q18-Q18,0)</f>
        <v>0</v>
      </c>
      <c r="AS18" s="178">
        <f t="shared" si="17"/>
        <v>0</v>
      </c>
      <c r="AT18" s="117">
        <f>IFERROR(100*AR18/'Projection_Base-case'!Q18,0)</f>
        <v>0</v>
      </c>
      <c r="AU18" s="117">
        <f>IFERROR('Projection_Base-case'!S18-S18,0)</f>
        <v>0</v>
      </c>
      <c r="AV18" s="178">
        <f t="shared" si="18"/>
        <v>0</v>
      </c>
      <c r="AW18" s="118">
        <f>IFERROR(100*AU18/'Projection_Base-case'!S18,0)</f>
        <v>0</v>
      </c>
      <c r="AX18" s="206">
        <f>IFERROR('Projection_Base-case'!U18-U18,0)</f>
        <v>0</v>
      </c>
      <c r="AY18" s="178">
        <f t="shared" si="19"/>
        <v>0</v>
      </c>
      <c r="AZ18" s="117">
        <f>IFERROR(100*AX18/'Projection_Base-case'!U18,0)</f>
        <v>0</v>
      </c>
      <c r="BA18" s="117">
        <f>IFERROR('Projection_Base-case'!W18-W18,0)</f>
        <v>0</v>
      </c>
      <c r="BB18" s="178">
        <f t="shared" si="20"/>
        <v>0</v>
      </c>
      <c r="BC18" s="117">
        <f>IFERROR(100*BA18/'Projection_Base-case'!W18,0)</f>
        <v>0</v>
      </c>
      <c r="BD18" s="117">
        <f>IFERROR('Projection_Base-case'!Y18-Y18,0)</f>
        <v>0</v>
      </c>
      <c r="BE18" s="178">
        <f t="shared" si="21"/>
        <v>0</v>
      </c>
      <c r="BF18" s="117">
        <f>IFERROR(100*BD18/'Projection_Base-case'!Y18,0)</f>
        <v>0</v>
      </c>
      <c r="BG18" s="178">
        <f t="shared" si="22"/>
        <v>0</v>
      </c>
      <c r="BH18" s="179">
        <f t="shared" si="23"/>
        <v>0</v>
      </c>
    </row>
    <row r="19" spans="1:60">
      <c r="A19" s="205">
        <v>14</v>
      </c>
      <c r="B19" s="178">
        <f>IF('Projection_Base-case'!B19&lt;&gt;"",'Projection_Base-case'!B19,0)</f>
        <v>0</v>
      </c>
      <c r="C19" s="178">
        <f>IF('Projection_Base-case'!C19&lt;&gt;"",'Projection_Base-case'!C19,0)</f>
        <v>0</v>
      </c>
      <c r="D19" s="178">
        <f>IF('Projection_Base-case'!D19&lt;&gt;"",'Projection_Base-case'!D19,0)</f>
        <v>0</v>
      </c>
      <c r="E19" s="176" t="str">
        <f>IF(AND('Résultats Minor'!$AC$3="OUI",'Résultats Minor'!E18&lt;&gt;""),'Résultats Minor'!E18,IF(OR(D19="PBT2",D19="PBT3",D19="PBT5",D19="PBT8",D19="PBT9"),"Scenario1",IF(OR(D19="PBT6",D19="PBT7",D19="PBT10"),"Scenario2",IF(OR(D19="PBT1",D19="PBT4"),"Scenario3",""))))</f>
        <v/>
      </c>
      <c r="F19" s="202" t="str">
        <f>E19&amp;D19</f>
        <v>0</v>
      </c>
      <c r="G19" s="206" t="str">
        <f>IF(F19="Scenario1PBT1",'Minor retrofit'!$E$7,IF(F19="Scenario2PBT1",'Minor retrofit'!$F$7,IF(F19="Scenario3PBT1",'Minor retrofit'!$G$7,"")))&amp;IF(F19="Scenario1PBT2",'Minor retrofit'!$H$7,IF(F19="Scenario2PBT2",'Minor retrofit'!$I$7,IF(F19="Scenario3PBT2",'Minor retrofit'!$J$7,"")))&amp;IF(F19="Scenario1PBT3",'Minor retrofit'!$K$7,IF(F19="Scenario2PBT3",'Minor retrofit'!$L$7,IF(F19="Scenario3PBT3",'Minor retrofit'!$M$7,"")))&amp;IF(F19="Scenario1PBT4",'Minor retrofit'!$N$7,IF(F19="Scenario2PBT4",'Minor retrofit'!$O$7,IF(F19="Scenario3PBT4",'Minor retrofit'!$P$7,"")))&amp;IF(F19="Scenario1PBT5",'Minor retrofit'!$Q$7,IF(F19="Scenario2PBT5",'Minor retrofit'!$R$7,IF(F19="Scenario3PBT5",'Minor retrofit'!$S$7,"")))&amp;IF(F19="Scenario1PBT6",'Minor retrofit'!$T$7,IF(F19="Scenario2PBT6",'Minor retrofit'!$U$7,IF(F19="Scenario3PBT6",'Minor retrofit'!$V$7,"")))&amp;IF(F19="Scenario1PBT7",'Minor retrofit'!$W$7,IF(F19="Scenario2PBT7",'Minor retrofit'!$X$7,IF(F19="Scenario3PBT7",'Minor retrofit'!$Y$7,"")))&amp;IF(F19="Scenario1PBT8",'Minor retrofit'!$Z$7,IF(F19="Scenario2PBT8",'Minor retrofit'!$AA$7,IF(F19="Scenario3PBT8",'Minor retrofit'!$AB$7,"")))&amp;IF(F19="Scenario1PBT9",'Minor retrofit'!$AC$7,IF(F19="Scenario2PBT9",'Minor retrofit'!$AD$7,IF(F19="Scenario3PBT9",'Minor retrofit'!$AE$7,"")))&amp;IF(F19="Scenario1PBT10",'Minor retrofit'!$AF$7,IF(F19="Scenario2PBT10",'Minor retrofit'!$AG$7,IF(F19="Scenario3PBT10",'Minor retrofit'!$AH$7,"")))&amp;IF(F19="Scenario1PBT11",'Minor retrofit'!$AI$7,IF(F19="Scenario2PBT11",'Minor retrofit'!$AJ$7,IF(F19="Scenario3PBT11",'Minor retrofit'!$AK$7,"")))&amp;IF(F19="Scenario1PBT12",'Minor retrofit'!$AL$7,IF(F19="Scenario2PBT12",'Minor retrofit'!$AM$7,IF(F19="Scenario3PBT12",'Minor retrofit'!$AN$7,"")))&amp;IF(F19="Scenario1PBT13",'Minor retrofit'!$AO$7,IF(F19="Scenario2PBT13",'Minor retrofit'!$AP$7,IF(F19="Scenario3PBT13",'Minor retrofit'!$AQ$7,"")))&amp;IF(F19="Scenario1PBT14",'Minor retrofit'!$AR$7,IF(F19="Scenario2PBT14",'Minor retrofit'!$AS$7,IF(F19="Scenario3PBT14",'Minor retrofit'!$AT$7,"")))&amp;IF(F19="Scenario1PBT15",'Minor retrofit'!$AU$7,IF(F19="Scenario2PBT15",'Minor retrofit'!$AV$7,IF(F19="Scenario3PBT15",'Minor retrofit'!$AW$7,"")))</f>
        <v/>
      </c>
      <c r="H19" s="117">
        <f t="shared" si="1"/>
        <v>0</v>
      </c>
      <c r="I19" s="117" t="str">
        <f>IF(F19="Scenario1PBT1",'Minor retrofit'!$E$17,IF(F19="Scenario2PBT1",'Minor retrofit'!$F$17,IF(F19="Scenario3PBT1",'Minor retrofit'!$G$17,"")))&amp;IF(F19="Scenario1PBT2",'Minor retrofit'!$H$17,IF(F19="Scenario2PBT2",'Minor retrofit'!$I$17,IF(F19="Scenario3PBT2",'Minor retrofit'!$J$17,"")))&amp;IF(F19="Scenario1PBT3",'Minor retrofit'!$K$17,IF(F19="Scenario2PBT3",'Minor retrofit'!$L$17,IF(F19="Scenario3PBT3",'Minor retrofit'!$M$17,"")))&amp;IF(F19="Scenario1PBT4",'Minor retrofit'!$N$17,IF(F19="Scenario2PBT4",'Minor retrofit'!$O$17,IF(F19="Scenario3PBT4",'Minor retrofit'!$P$17,"")))&amp;IF(F19="Scenario1PBT5",'Minor retrofit'!$Q$17,IF(F19="Scenario2PBT5",'Minor retrofit'!$R$17,IF(F19="Scenario3PBT5",'Minor retrofit'!$S$17,"")))&amp;IF(F19="Scenario1PBT6",'Minor retrofit'!$T$17,IF(F19="Scenario2PBT6",'Minor retrofit'!$U$17,IF(F19="Scenario3PBT6",'Minor retrofit'!$V$17,"")))&amp;IF(F19="Scenario1PBT7",'Minor retrofit'!$W$17,IF(F19="Scenario2PBT7",'Minor retrofit'!$X$17,IF(F19="Scenario3PBT7",'Minor retrofit'!$Y$17,"")))&amp;IF(F19="Scenario1PBT8",'Minor retrofit'!$Z$17,IF(F19="Scenario2PBT8",'Minor retrofit'!$AA$17,IF(F19="Scenario3PBT8",'Minor retrofit'!$AB$17,"")))&amp;IF(F19="Scenario1PBT9",'Minor retrofit'!$AC$17,IF(F19="Scenario2PBT9",'Minor retrofit'!$AD$17,IF(F19="Scenario3PBT9",'Minor retrofit'!$AE$17,"")))&amp;IF(F19="Scenario1PBT10",'Minor retrofit'!$AF$17,IF(F19="Scenario2PBT10",'Minor retrofit'!$AG$17,IF(F19="Scenario3PBT10",'Minor retrofit'!$AH$17,"")))&amp;IF(F19="Scenario1PBT11",'Minor retrofit'!$AI$17,IF(F19="Scenario2PBT11",'Minor retrofit'!$AJ$17,IF(F19="Scenario3PBT11",'Minor retrofit'!$AK$17,"")))&amp;IF(F19="Scenario1PBT12",'Minor retrofit'!$AL$17,IF(F19="Scenario2PBT12",'Minor retrofit'!$AM$17,IF(F19="Scenario3PBT12",'Minor retrofit'!$AN$17,"")))&amp;IF(F19="Scenario1PBT13",'Minor retrofit'!$AO$17,IF(F19="Scenario2PBT13",'Minor retrofit'!$AP$17,IF(F19="Scenario3PBT13",'Minor retrofit'!$AQ$17,"")))&amp;IF(F19="Scenario1PBT14",'Minor retrofit'!$AR$17,IF(F19="Scenario2PBT14",'Minor retrofit'!$AS$17,IF(F19="Scenario3PBT14",'Minor retrofit'!$AT$17,"")))&amp;IF(F19="Scenario1PBT15",'Minor retrofit'!$AU$17,IF(F19="Scenario2PBT15",'Minor retrofit'!$AV$17,IF(F19="Scenario3PBT15",'Minor retrofit'!$AW$17,"")))</f>
        <v/>
      </c>
      <c r="J19" s="117">
        <f t="shared" si="2"/>
        <v>0</v>
      </c>
      <c r="K19" s="117" t="str">
        <f>IF(F19="Scenario1PBT1",'Minor retrofit'!$E$19,IF(F19="Scenario2PBT1",'Minor retrofit'!$F$19,IF(F19="Scenario3PBT1",'Minor retrofit'!$G$19,"")))&amp;IF(F19="Scenario1PBT2",'Minor retrofit'!$H$19,IF(F19="Scenario2PBT2",'Minor retrofit'!$I$19,IF(F19="Scenario3PBT2",'Minor retrofit'!$J$19,"")))&amp;IF(F19="Scenario1PBT3",'Minor retrofit'!$K$19,IF(F19="Scenario2PBT3",'Minor retrofit'!$L$19,IF(F19="Scenario3PBT3",'Minor retrofit'!$M$19,"")))&amp;IF(F19="Scenario1PBT4",'Minor retrofit'!$N$19,IF(F19="Scenario2PBT4",'Minor retrofit'!$O$19,IF(F19="Scenario3PBT4",'Minor retrofit'!$P$19,"")))&amp;IF(F19="Scenario1PBT5",'Minor retrofit'!$Q$19,IF(F19="Scenario2PBT5",'Minor retrofit'!$R$19,IF(F19="Scenario3PBT5",'Minor retrofit'!$S$19,"")))&amp;IF(F19="Scenario1PBT6",'Minor retrofit'!$T$19,IF(F19="Scenario2PBT6",'Minor retrofit'!$U$19,IF(F19="Scenario3PBT6",'Minor retrofit'!$V$19,"")))&amp;IF(F19="Scenario1PBT7",'Minor retrofit'!$W$19,IF(F19="Scenario2PBT7",'Minor retrofit'!$X$19,IF(F19="Scenario3PBT7",'Minor retrofit'!$Y$19,"")))&amp;IF(F19="Scenario1PBT8",'Minor retrofit'!$Z$19,IF(F19="Scenario2PBT8",'Minor retrofit'!$AA$19,IF(F19="Scenario3PBT8",'Minor retrofit'!$AB$19,"")))&amp;IF(F19="Scenario1PBT9",'Minor retrofit'!$AC$19,IF(F19="Scenario2PBT9",'Minor retrofit'!$AD$19,IF(F19="Scenario3PBT9",'Minor retrofit'!$AE$19,"")))&amp;IF(F19="Scenario1PBT10",'Minor retrofit'!$AF$19,IF(F19="Scenario2PBT10",'Minor retrofit'!$AG$19,IF(F19="Scenario3PBT10",'Minor retrofit'!$AH$19,"")))&amp;IF(F19="Scenario1PBT11",'Minor retrofit'!$AI$19,IF(F19="Scenario2PBT11",'Minor retrofit'!$AJ$19,IF(F19="Scenario3PBT11",'Minor retrofit'!$AK$19,"")))&amp;IF(F19="Scenario1PBT12",'Minor retrofit'!$AL$19,IF(F19="Scenario2PBT12",'Minor retrofit'!$AM$19,IF(F19="Scenario3PBT12",'Minor retrofit'!$AN$19,"")))&amp;IF(F19="Scenario1PBT13",'Minor retrofit'!$AO$19,IF(F19="Scenario2PBT13",'Minor retrofit'!$AP$19,IF(F19="Scenario3PBT13",'Minor retrofit'!$AQ$19,"")))&amp;IF(F19="Scenario1PBT14",'Minor retrofit'!$AR$19,IF(F19="Scenario2PBT14",'Minor retrofit'!$AS$19,IF(F19="Scenario3PBT14",'Minor retrofit'!$AT$19,"")))&amp;IF(F19="Scenario1PBT15",'Minor retrofit'!$AU$19,IF(F19="Scenario2PBT15",'Minor retrofit'!$AV$19,IF(F19="Scenario3PBT15",'Minor retrofit'!$AW$19,"")))</f>
        <v/>
      </c>
      <c r="L19" s="117">
        <f t="shared" si="3"/>
        <v>0</v>
      </c>
      <c r="M19" s="117" t="str">
        <f>IF(F19="Scenario1PBT1",'Minor retrofit'!$E$21,IF(F19="Scenario2PBT1",'Minor retrofit'!$F$21,IF(F19="Scenario3PBT1",'Minor retrofit'!$G$21,"")))&amp;IF(F19="Scenario1PBT2",'Minor retrofit'!$H$21,IF(F19="Scenario2PBT2",'Minor retrofit'!$I$21,IF(F19="Scenario3PBT2",'Minor retrofit'!$J$21,"")))&amp;IF(F19="Scenario1PBT3",'Minor retrofit'!$K$21,IF(F19="Scenario2PBT3",'Minor retrofit'!$L$21,IF(F19="Scenario3PBT3",'Minor retrofit'!$M$21,"")))&amp;IF(F19="Scenario1PBT4",'Minor retrofit'!$N$21,IF(F19="Scenario2PBT4",'Minor retrofit'!$O$21,IF(F19="Scenario3PBT4",'Minor retrofit'!$P$21,"")))&amp;IF(F19="Scenario1PBT5",'Minor retrofit'!$Q$21,IF(F19="Scenario2PBT5",'Minor retrofit'!$R$21,IF(F19="Scenario3PBT5",'Minor retrofit'!$S$21,"")))&amp;IF(F19="Scenario1PBT6",'Minor retrofit'!$T$21,IF(F19="Scenario2PBT6",'Minor retrofit'!$U$21,IF(F19="Scenario3PBT6",'Minor retrofit'!$V$21,"")))&amp;IF(F19="Scenario1PBT7",'Minor retrofit'!$W$21,IF(F19="Scenario2PBT7",'Minor retrofit'!$X$21,IF(F19="Scenario3PBT7",'Minor retrofit'!$Y$21,"")))&amp;IF(F19="Scenario1PBT8",'Minor retrofit'!$Z$21,IF(F19="Scenario2PBT8",'Minor retrofit'!$AA$21,IF(F19="Scenario3PBT8",'Minor retrofit'!$AB$21,"")))&amp;IF(F19="Scenario1PBT9",'Minor retrofit'!$AC$21,IF(F19="Scenario2PBT9",'Minor retrofit'!$AD$21,IF(F19="Scenario3PBT9",'Minor retrofit'!$AE$21,"")))&amp;IF(F19="Scenario1PBT10",'Minor retrofit'!$AF$21,IF(F19="Scenario2PBT10",'Minor retrofit'!$AG$21,IF(F19="Scenario3PBT10",'Minor retrofit'!$AH$21,"")))&amp;IF(F19="Scenario1PBT11",'Minor retrofit'!$AI$21,IF(F19="Scenario2PBT11",'Minor retrofit'!$AJ$21,IF(F19="Scenario3PBT11",'Minor retrofit'!$AK$21,"")))&amp;IF(F19="Scenario1PBT12",'Minor retrofit'!$AL$21,IF(F19="Scenario2PBT12",'Minor retrofit'!$AM$21,IF(F19="Scenario3PBT12",'Minor retrofit'!$AN$21,"")))&amp;IF(F19="Scenario1PBT13",'Minor retrofit'!$AO$21,IF(F19="Scenario2PBT13",'Minor retrofit'!$AP$21,IF(F19="Scenario3PBT13",'Minor retrofit'!$AQ$21,"")))&amp;IF(F19="Scenario1PBT14",'Minor retrofit'!$AR$21,IF(F19="Scenario2PBT14",'Minor retrofit'!$AS$21,IF(F19="Scenario3PBT14",'Minor retrofit'!$AT$21,"")))&amp;IF(F19="Scenario1PBT15",'Minor retrofit'!$AU$21,IF(F19="Scenario2PBT15",'Minor retrofit'!$AV$21,IF(F19="Scenario3PBT15",'Minor retrofit'!$AW$21,"")))</f>
        <v/>
      </c>
      <c r="N19" s="118">
        <f t="shared" si="4"/>
        <v>0</v>
      </c>
      <c r="O19" s="206" t="str">
        <f>IF(F19="Scenario1PBT1",'Minor retrofit'!$E$24,IF(F19="Scenario2PBT1",'Minor retrofit'!$F$24,IF(F19="Scenario3PBT1",'Minor retrofit'!$G$24,"")))&amp;IF(F19="Scenario1PBT2",'Minor retrofit'!$H$24,IF(F19="Scenario2PBT2",'Minor retrofit'!$I$24,IF(F19="Scenario3PBT2",'Minor retrofit'!$J$24,"")))&amp;IF(F19="Scenario1PBT3",'Minor retrofit'!$K$24,IF(F19="Scenario2PBT3",'Minor retrofit'!$L$24,IF(F19="Scenario3PBT3",'Minor retrofit'!$M$24,"")))&amp;IF(F19="Scenario1PBT4",'Minor retrofit'!$N$24,IF(F19="Scenario2PBT4",'Minor retrofit'!$O$24,IF(F19="Scenario3PBT4",'Minor retrofit'!$P$24,"")))&amp;IF(F19="Scenario1PBT5",'Minor retrofit'!$Q$24,IF(F19="Scenario2PBT5",'Minor retrofit'!$R$24,IF(F19="Scenario3PBT5",'Minor retrofit'!$S$24,"")))&amp;IF(F19="Scenario1PBT6",'Minor retrofit'!$T$24,IF(F19="Scenario2PBT6",'Minor retrofit'!$U$24,IF(F19="Scenario3PBT6",'Minor retrofit'!$V$24,"")))&amp;IF(F19="Scenario1PBT7",'Minor retrofit'!$W$24,IF(F19="Scenario2PBT7",'Minor retrofit'!$X$24,IF(F19="Scenario3PBT7",'Minor retrofit'!$Y$24,"")))&amp;IF(F19="Scenario1PBT8",'Minor retrofit'!$Z$24,IF(F19="Scenario2PBT8",'Minor retrofit'!$AA$24,IF(F19="Scenario3PBT8",'Minor retrofit'!$AB$24,"")))&amp;IF(F19="Scenario1PBT9",'Minor retrofit'!$AC$24,IF(F19="Scenario2PBT9",'Minor retrofit'!$AD$24,IF(F19="Scenario3PBT9",'Minor retrofit'!$AE$24,"")))&amp;IF(F19="Scenario1PBT10",'Minor retrofit'!$AF$24,IF(F19="Scenario2PBT10",'Minor retrofit'!$AG$24,IF(F19="Scenario3PBT10",'Minor retrofit'!$AH$24,"")))&amp;IF(F19="Scenario1PBT11",'Minor retrofit'!$AI$24,IF(F19="Scenario2PBT11",'Minor retrofit'!$AJ$24,IF(F19="Scenario3PBT11",'Minor retrofit'!$AK$24,"")))&amp;IF(F19="Scenario1PBT12",'Minor retrofit'!$AL$24,IF(F19="Scenario2PBT12",'Minor retrofit'!$AM$24,IF(F19="Scenario3PBT12",'Minor retrofit'!$AN$24,"")))&amp;IF(F19="Scenario1PBT13",'Minor retrofit'!$AO$24,IF(F19="Scenario2PBT13",'Minor retrofit'!$AP$24,IF(F19="Scenario3PBT13",'Minor retrofit'!$AQ$24,"")))&amp;IF(F19="Scenario1PBT14",'Minor retrofit'!$AR$24,IF(F19="Scenario2PBT14",'Minor retrofit'!$AS$24,IF(F19="Scenario3PBT14",'Minor retrofit'!$AT$24,"")))&amp;IF(F19="Scenario1PBT15",'Minor retrofit'!$AU$24,IF(F19="Scenario2PBT15",'Minor retrofit'!$AV$24,IF(F19="Scenario3PBT15",'Minor retrofit'!$AW$24,"")))</f>
        <v/>
      </c>
      <c r="P19" s="117">
        <f t="shared" si="5"/>
        <v>0</v>
      </c>
      <c r="Q19" s="117" t="str">
        <f>IF(F19="Scenario1PBT1",'Minor retrofit'!$E$26,IF(F19="Scenario2PBT1",'Minor retrofit'!$F$26,IF(F19="Scenario3PBT1",'Minor retrofit'!$G$26,"")))&amp;IF(F19="Scenario1PBT2",'Minor retrofit'!$H$26,IF(F19="Scenario2PBT2",'Minor retrofit'!$I$26,IF(F19="Scenario3PBT2",'Minor retrofit'!$J$26,"")))&amp;IF(F19="Scenario1PBT3",'Minor retrofit'!$K$26,IF(F19="Scenario2PBT3",'Minor retrofit'!$L$26,IF(F19="Scenario3PBT3",'Minor retrofit'!$M$26,"")))&amp;IF(F19="Scenario1PBT4",'Minor retrofit'!$N$26,IF(F19="Scenario2PBT4",'Minor retrofit'!$O$26,IF(F19="Scenario3PBT4",'Minor retrofit'!$P$26,"")))&amp;IF(F19="Scenario1PBT5",'Minor retrofit'!$Q$26,IF(F19="Scenario2PBT5",'Minor retrofit'!$R$26,IF(F19="Scenario3PBT5",'Minor retrofit'!$S$26,"")))&amp;IF(F19="Scenario1PBT6",'Minor retrofit'!$T$26,IF(F19="Scenario2PBT6",'Minor retrofit'!$U$26,IF(F19="Scenario3PBT6",'Minor retrofit'!$V$26,"")))&amp;IF(F19="Scenario1PBT7",'Minor retrofit'!$W$26,IF(F19="Scenario2PBT7",'Minor retrofit'!$X$26,IF(F19="Scenario3PBT7",'Minor retrofit'!$Y$26,"")))&amp;IF(F19="Scenario1PBT8",'Minor retrofit'!$Z$26,IF(F19="Scenario2PBT8",'Minor retrofit'!$AA$26,IF(F19="Scenario3PBT8",'Minor retrofit'!$AB$26,"")))&amp;IF(F19="Scenario1PBT9",'Minor retrofit'!$AC$26,IF(F19="Scenario2PBT9",'Minor retrofit'!$AD$26,IF(F19="Scenario3PBT9",'Minor retrofit'!$AE$26,"")))&amp;IF(F19="Scenario1PBT10",'Minor retrofit'!$AF$26,IF(F19="Scenario2PBT10",'Minor retrofit'!$AG$26,IF(F19="Scenario3PBT10",'Minor retrofit'!$AH$26,"")))&amp;IF(F19="Scenario1PBT11",'Minor retrofit'!$AI$26,IF(F19="Scenario2PBT11",'Minor retrofit'!$AJ$26,IF(F19="Scenario3PBT11",'Minor retrofit'!$AK$26,"")))&amp;IF(F19="Scenario1PBT12",'Minor retrofit'!$AL$26,IF(F19="Scenario2PBT12",'Minor retrofit'!$AM$26,IF(F19="Scenario3PBT12",'Minor retrofit'!$AN$26,"")))&amp;IF(F19="Scenario1PBT13",'Minor retrofit'!$AO$26,IF(F19="Scenario2PBT13",'Minor retrofit'!$AP$26,IF(F19="Scenario3PBT13",'Minor retrofit'!$AQ$26,"")))&amp;IF(F19="Scenario1PBT14",'Minor retrofit'!$AR$26,IF(F19="Scenario2PBT14",'Minor retrofit'!$AS$26,IF(F19="Scenario3PBT14",'Minor retrofit'!$AT$26,"")))&amp;IF(F19="Scenario1PBT15",'Minor retrofit'!$AU$26,IF(F19="Scenario2PBT15",'Minor retrofit'!$AV$26,IF(F19="Scenario3PBT15",'Minor retrofit'!$AW$26,"")))</f>
        <v/>
      </c>
      <c r="R19" s="117">
        <f t="shared" si="6"/>
        <v>0</v>
      </c>
      <c r="S19" s="117" t="str">
        <f>IF(F19="Scenario1PBT1",'Minor retrofit'!$E$28,IF(F19="Scenario2PBT1",'Minor retrofit'!$F$28,IF(F19="Scenario3PBT1",'Minor retrofit'!$G$28,"")))&amp;IF(F19="Scenario1PBT2",'Minor retrofit'!$H$28,IF(F19="Scenario2PBT2",'Minor retrofit'!$I$28,IF(F19="Scenario3PBT2",'Minor retrofit'!$J$28,"")))&amp;IF(F19="Scenario1PBT3",'Minor retrofit'!$K$28,IF(F19="Scenario2PBT3",'Minor retrofit'!$L$28,IF(F19="Scenario3PBT3",'Minor retrofit'!$M$28,"")))&amp;IF(F19="Scenario1PBT4",'Minor retrofit'!$N$28,IF(F19="Scenario2PBT4",'Minor retrofit'!$O$28,IF(F19="Scenario3PBT4",'Minor retrofit'!$P$28,"")))&amp;IF(F19="Scenario1PBT5",'Minor retrofit'!$Q$28,IF(F19="Scenario2PBT5",'Minor retrofit'!$R$28,IF(F19="Scenario3PBT5",'Minor retrofit'!$S$28,"")))&amp;IF(F19="Scenario1PBT6",'Minor retrofit'!$T$28,IF(F19="Scenario2PBT6",'Minor retrofit'!$U$28,IF(F19="Scenario3PBT6",'Minor retrofit'!$V$28,"")))&amp;IF(F19="Scenario1PBT7",'Minor retrofit'!$W$28,IF(F19="Scenario2PBT7",'Minor retrofit'!$X$28,IF(F19="Scenario3PBT7",'Minor retrofit'!$Y$28,"")))&amp;IF(F19="Scenario1PBT8",'Minor retrofit'!$Z$28,IF(F19="Scenario2PBT8",'Minor retrofit'!$AA$28,IF(F19="Scenario3PBT8",'Minor retrofit'!$AB$28,"")))&amp;IF(F19="Scenario1PBT9",'Minor retrofit'!$AC$28,IF(F19="Scenario2PBT9",'Minor retrofit'!$AD$28,IF(F19="Scenario3PBT9",'Minor retrofit'!$AE$28,"")))&amp;IF(F19="Scenario1PBT10",'Minor retrofit'!$AF$28,IF(F19="Scenario2PBT10",'Minor retrofit'!$AG$28,IF(F19="Scenario3PBT10",'Minor retrofit'!$AH$28,"")))&amp;IF(F19="Scenario1PBT11",'Minor retrofit'!$AI$28,IF(F19="Scenario2PBT11",'Minor retrofit'!$AJ$28,IF(F19="Scenario3PBT11",'Minor retrofit'!$AK$28,"")))&amp;IF(F19="Scenario1PBT12",'Minor retrofit'!$AL$28,IF(F19="Scenario2PBT12",'Minor retrofit'!$AM$28,IF(F19="Scenario3PBT12",'Minor retrofit'!$AN$28,"")))&amp;IF(F19="Scenario1PBT13",'Minor retrofit'!$AO$28,IF(F19="Scenario2PBT13",'Minor retrofit'!$AP$28,IF(F19="Scenario3PBT13",'Minor retrofit'!$AQ$28,"")))&amp;IF(F19="Scenario1PBT14",'Minor retrofit'!$AR$28,IF(F19="Scenario2PBT14",'Minor retrofit'!$AS$28,IF(F19="Scenario3PBT14",'Minor retrofit'!$AT$28,"")))&amp;IF(F19="Scenario1PBT15",'Minor retrofit'!$AU$28,IF(F19="Scenario2PBT15",'Minor retrofit'!$AV$28,IF(F19="Scenario3PBT15",'Minor retrofit'!$AW$28,"")))</f>
        <v/>
      </c>
      <c r="T19" s="207">
        <f t="shared" si="7"/>
        <v>0</v>
      </c>
      <c r="U19" s="206" t="str">
        <f>IF(F19="Scenario1PBT1",'Minor retrofit'!$E$39,IF(F19="Scenario2PBT1",'Minor retrofit'!$F$39,IF(F19="Scenario3PBT1",'Minor retrofit'!$G$39,"")))&amp;IF(F19="Scenario1PBT2",'Minor retrofit'!$H$39,IF(F19="Scenario2PBT2",'Minor retrofit'!$I$39,IF(F19="Scenario3PBT2",'Minor retrofit'!$J$39,"")))&amp;IF(F19="Scenario1PBT3",'Minor retrofit'!$K$39,IF(F19="Scenario2PBT3",'Minor retrofit'!$L$39,IF(F19="Scenario3PBT3",'Minor retrofit'!$M$39,"")))&amp;IF(F19="Scenario1PBT4",'Minor retrofit'!$N$39,IF(F19="Scenario2PBT4",'Minor retrofit'!$O$39,IF(F19="Scenario3PBT4",'Minor retrofit'!$P$39,"")))&amp;IF(F19="Scenario1PBT5",'Minor retrofit'!$Q$39,IF(F19="Scenario2PBT5",'Minor retrofit'!$R$39,IF(F19="Scenario3PBT5",'Minor retrofit'!$S$39,"")))&amp;IF(F19="Scenario1PBT6",'Minor retrofit'!$T$39,IF(F19="Scenario2PBT6",'Minor retrofit'!$U$39,IF(F19="Scenario3PBT6",'Minor retrofit'!$V$39,"")))&amp;IF(F19="Scenario1PBT7",'Minor retrofit'!$W$39,IF(F19="Scenario2PBT7",'Minor retrofit'!$X$39,IF(F19="Scenario3PBT7",'Minor retrofit'!$Y$39,"")))&amp;IF(F19="Scenario1PBT8",'Minor retrofit'!$Z$39,IF(F19="Scenario2PBT8",'Minor retrofit'!$AA$39,IF(F19="Scenario3PBT8",'Minor retrofit'!$AB$39,"")))&amp;IF(F19="Scenario1PBT9",'Minor retrofit'!$AC$39,IF(F19="Scenario2PBT9",'Minor retrofit'!$AD$39,IF(F19="Scenario3PBT9",'Minor retrofit'!$AE$39,"")))&amp;IF(F19="Scenario1PBT10",'Minor retrofit'!$AF$39,IF(F19="Scenario2PBT10",'Minor retrofit'!$AG$39,IF(F19="Scenario3PBT10",'Minor retrofit'!$AH$39,"")))&amp;IF(F19="Scenario1PBT11",'Minor retrofit'!$AI$39,IF(F19="Scenario2PBT11",'Minor retrofit'!$AJ$39,IF(F19="Scenario3PBT11",'Minor retrofit'!$AK$39,"")))&amp;IF(F19="Scenario1PBT12",'Minor retrofit'!$AL$39,IF(F19="Scenario2PBT12",'Minor retrofit'!$AM$39,IF(F19="Scenario3PBT12",'Minor retrofit'!$AN$39,"")))&amp;IF(F19="Scenario1PBT13",'Minor retrofit'!$AO$39,IF(F19="Scenario2PBT13",'Minor retrofit'!$AP$39,IF(F19="Scenario3PBT13",'Minor retrofit'!$AQ$39,"")))&amp;IF(F19="Scenario1PBT14",'Minor retrofit'!$AR$39,IF(F19="Scenario2PBT14",'Minor retrofit'!$AS$39,IF(F19="Scenario3PBT14",'Minor retrofit'!$AT$39,"")))&amp;IF(F19="Scenario1PBT15",'Minor retrofit'!$AU$39,IF(F19="Scenario2PBT15",'Minor retrofit'!$AV$39,IF(F19="Scenario3PBT15",'Minor retrofit'!$AW$39,"")))</f>
        <v/>
      </c>
      <c r="V19" s="117">
        <f t="shared" si="8"/>
        <v>0</v>
      </c>
      <c r="W19" s="117" t="str">
        <f>IF(F19="Scenario1PBT1",'Minor retrofit'!$E$41,IF(F19="Scenario2PBT1",'Minor retrofit'!$F$41,IF(F19="Scenario3PBT1",'Minor retrofit'!$G$41,"")))&amp;IF(F19="Scenario1PBT2",'Minor retrofit'!$H$41,IF(F19="Scenario2PBT2",'Minor retrofit'!$I$41,IF(F19="Scenario3PBT2",'Minor retrofit'!$J$41,"")))&amp;IF(F19="Scenario1PBT3",'Minor retrofit'!$K$41,IF(F19="Scenario2PBT3",'Minor retrofit'!$L$41,IF(F19="Scenario3PBT3",'Minor retrofit'!$M$41,"")))&amp;IF(F19="Scenario1PBT4",'Minor retrofit'!$N$41,IF(F19="Scenario2PBT4",'Minor retrofit'!$O$41,IF(F19="Scenario3PBT4",'Minor retrofit'!$P$41,"")))&amp;IF(F19="Scenario1PBT5",'Minor retrofit'!$Q$41,IF(F19="Scenario2PBT5",'Minor retrofit'!$R$41,IF(F19="Scenario3PBT5",'Minor retrofit'!$S$41,"")))&amp;IF(F19="Scenario1PBT6",'Minor retrofit'!$T$41,IF(F19="Scenario2PBT6",'Minor retrofit'!$U$41,IF(F19="Scenario3PBT6",'Minor retrofit'!$V$41,"")))&amp;IF(F19="Scenario1PBT7",'Minor retrofit'!$W$41,IF(F19="Scenario2PBT7",'Minor retrofit'!$X$41,IF(F19="Scenario3PBT7",'Minor retrofit'!$Y$41,"")))&amp;IF(F19="Scenario1PBT8",'Minor retrofit'!$Z$41,IF(F19="Scenario2PBT8",'Minor retrofit'!$AA$41,IF(F19="Scenario3PBT8",'Minor retrofit'!$AB$41,"")))&amp;IF(F19="Scenario1PBT9",'Minor retrofit'!$AC$41,IF(F19="Scenario2PBT9",'Minor retrofit'!$AD$41,IF(F19="Scenario3PBT9",'Minor retrofit'!$AE$41,"")))&amp;IF(F19="Scenario1PBT10",'Minor retrofit'!$AF$41,IF(F19="Scenario2PBT10",'Minor retrofit'!$AG$41,IF(F19="Scenario3PBT10",'Minor retrofit'!$AH$41,"")))&amp;IF(F19="Scenario1PBT11",'Minor retrofit'!$AI$41,IF(F19="Scenario2PBT11",'Minor retrofit'!$AJ$41,IF(F19="Scenario3PBT11",'Minor retrofit'!$AK$41,"")))&amp;IF(F19="Scenario1PBT12",'Minor retrofit'!$AL$41,IF(F19="Scenario2PBT12",'Minor retrofit'!$AM$41,IF(F19="Scenario3PBT12",'Minor retrofit'!$AN$41,"")))&amp;IF(F19="Scenario1PBT13",'Minor retrofit'!$AO$41,IF(F19="Scenario2PBT13",'Minor retrofit'!$AP$41,IF(F19="Scenario3PBT13",'Minor retrofit'!$AQ$41,"")))&amp;IF(F19="Scenario1PBT14",'Minor retrofit'!$AR$41,IF(F19="Scenario2PBT14",'Minor retrofit'!$AS$41,IF(F19="Scenario3PBT14",'Minor retrofit'!$AT$41,"")))&amp;IF(F19="Scenario1PBT15",'Minor retrofit'!$AU$41,IF(F19="Scenario2PBT15",'Minor retrofit'!$AV$41,IF(F19="Scenario3PBT15",'Minor retrofit'!$AW$41,"")))</f>
        <v/>
      </c>
      <c r="X19" s="117">
        <f t="shared" si="9"/>
        <v>0</v>
      </c>
      <c r="Y19" s="117" t="str">
        <f>IF(F19="Scenario1PBT1",'Minor retrofit'!$E$43,IF(F19="Scenario2PBT1",'Minor retrofit'!$F$43,IF(F19="Scenario3PBT1",'Minor retrofit'!$G$43,"")))&amp;IF(F19="Scenario1PBT2",'Minor retrofit'!$H$43,IF(F19="Scenario2PBT2",'Minor retrofit'!$I$43,IF(F19="Scenario3PBT2",'Minor retrofit'!$J$43,"")))&amp;IF(F19="Scenario1PBT3",'Minor retrofit'!$K$43,IF(F19="Scenario2PBT3",'Minor retrofit'!$L$43,IF(F19="Scenario3PBT3",'Minor retrofit'!$M$43,"")))&amp;IF(F19="Scenario1PBT4",'Minor retrofit'!$N$43,IF(F19="Scenario2PBT4",'Minor retrofit'!$O$43,IF(F19="Scenario3PBT4",'Minor retrofit'!$P$43,"")))&amp;IF(F19="Scenario1PBT5",'Minor retrofit'!$Q$43,IF(F19="Scenario2PBT5",'Minor retrofit'!$R$43,IF(F19="Scenario3PBT5",'Minor retrofit'!$S$43,"")))&amp;IF(F19="Scenario1PBT6",'Minor retrofit'!$T$43,IF(F19="Scenario2PBT6",'Minor retrofit'!$U$43,IF(F19="Scenario3PBT6",'Minor retrofit'!$V$43,"")))&amp;IF(F19="Scenario1PBT7",'Minor retrofit'!$W$43,IF(F19="Scenario2PBT7",'Minor retrofit'!$X$43,IF(F19="Scenario3PBT7",'Minor retrofit'!$Y$43,"")))&amp;IF(F19="Scenario1PBT8",'Minor retrofit'!$Z$43,IF(F19="Scenario2PBT8",'Minor retrofit'!$AA$43,IF(F19="Scenario3PBT8",'Minor retrofit'!$AB$43,"")))&amp;IF(F19="Scenario1PBT9",'Minor retrofit'!$AC$43,IF(F19="Scenario2PBT9",'Minor retrofit'!$AD$43,IF(F19="Scenario3PBT9",'Minor retrofit'!$AE$43,"")))&amp;IF(F19="Scenario1PBT10",'Minor retrofit'!$AF$43,IF(F19="Scenario2PBT10",'Minor retrofit'!$AG$43,IF(F19="Scenario3PBT10",'Minor retrofit'!$AH$43,"")))&amp;IF(F19="Scenario1PBT11",'Minor retrofit'!$AI$43,IF(F19="Scenario2PBT11",'Minor retrofit'!$AJ$43,IF(F19="Scenario3PBT11",'Minor retrofit'!$AK$43,"")))&amp;IF(F19="Scenario1PBT12",'Minor retrofit'!$AL$43,IF(F19="Scenario2PBT12",'Minor retrofit'!$AM$43,IF(F19="Scenario3PBT12",'Minor retrofit'!$AN$43,"")))&amp;IF(F19="Scenario1PBT13",'Minor retrofit'!$AO$43,IF(F19="Scenario2PBT13",'Minor retrofit'!$AP$43,IF(F19="Scenario3PBT13",'Minor retrofit'!$AQ$43,"")))&amp;IF(F19="Scenario1PBT14",'Minor retrofit'!$AR$43,IF(F19="Scenario2PBT14",'Minor retrofit'!$AS$43,IF(F19="Scenario3PBT14",'Minor retrofit'!$AT$43,"")))&amp;IF(F19="Scenario1PBT15",'Minor retrofit'!$AU$43,IF(F19="Scenario2PBT15",'Minor retrofit'!$AV$43,IF(F19="Scenario3PBT15",'Minor retrofit'!$AW$43,"")))</f>
        <v/>
      </c>
      <c r="Z19" s="117">
        <f t="shared" si="10"/>
        <v>0</v>
      </c>
      <c r="AA19" s="178" t="str">
        <f>IF(F19="Scenario1PBT1",'Minor retrofit'!$E$102,IF(F19="Scenario2PBT1",'Minor retrofit'!$F$102,IF(F19="Scenario3PBT1",'Minor retrofit'!$G$102,"")))&amp;IF(F19="Scenario1PBT2",'Minor retrofit'!$H$102,IF(F19="Scenario2PBT2",'Minor retrofit'!$I$102,IF(F19="Scenario3PBT2",'Minor retrofit'!$J$102,"")))&amp;IF(F19="Scenario1PBT3",'Minor retrofit'!$K$102,IF(F19="Scenario2PBT3",'Minor retrofit'!$L$102,IF(F19="Scenario3PBT3",'Minor retrofit'!$M$102,"")))&amp;IF(F19="Scenario1PBT4",'Minor retrofit'!$N$102,IF(F19="Scenario2PBT4",'Minor retrofit'!$O$102,IF(F19="Scenario3PBT4",'Minor retrofit'!$P$102,"")))&amp;IF(F19="Scenario1PBT5",'Minor retrofit'!$Q$102,IF(F19="Scenario2PBT5",'Minor retrofit'!$R$102,IF(F19="Scenario3PBT5",'Minor retrofit'!$S$102,"")))&amp;IF(F19="Scenario1PBT6",'Minor retrofit'!$T$102,IF(F19="Scenario2PBT6",'Minor retrofit'!$U$102,IF(F19="Scenario3PBT6",'Minor retrofit'!$V$102,"")))&amp;IF(F19="Scenario1PBT7",'Minor retrofit'!$W$102,IF(F19="Scenario2PBT7",'Minor retrofit'!$X$102,IF(F19="Scenario3PBT7",'Minor retrofit'!$Y$102,"")))&amp;IF(F19="Scenario1PBT8",'Minor retrofit'!$Z$102,IF(F19="Scenario2PBT8",'Minor retrofit'!$AA$102,IF(F19="Scenario3PBT8",'Minor retrofit'!$AB$102,"")))&amp;IF(F19="Scenario1PBT9",'Minor retrofit'!$AC$102,IF(F19="Scenario2PBT9",'Minor retrofit'!$AD$102,IF(F19="Scenario3PBT9",'Minor retrofit'!$AE$102,"")))&amp;IF(F19="Scenario1PBT10",'Minor retrofit'!$AF$102,IF(F19="Scenario2PBT10",'Minor retrofit'!$AG$102,IF(F19="Scenario3PBT10",'Minor retrofit'!$AH$102,"")))&amp;IF(F19="Scenario1PBT11",'Minor retrofit'!$AI$102,IF(F19="Scenario2PBT11",'Minor retrofit'!$AJ$102,IF(F19="Scenario3PBT11",'Minor retrofit'!$AK$102,"")))&amp;IF(F19="Scenario1PBT12",'Minor retrofit'!$AL$102,IF(F19="Scenario2PBT12",'Minor retrofit'!$AM$102,IF(F19="Scenario3PBT12",'Minor retrofit'!$AN$102,"")))&amp;IF(F19="Scenario1PBT13",'Minor retrofit'!$AO$102,IF(F19="Scenario2PBT13",'Minor retrofit'!$AP$102,IF(F19="Scenario3PBT13",'Minor retrofit'!$AQ$102,"")))&amp;IF(F19="Scenario1PBT14",'Minor retrofit'!$AR$102,IF(F19="Scenario2PBT14",'Minor retrofit'!$AS$102,IF(F19="Scenario3PBT14",'Minor retrofit'!$AT$102,"")))&amp;IF(F19="Scenario1PBT15",'Minor retrofit'!$AU$102,IF(F19="Scenario2PBT15",'Minor retrofit'!$AV$102,IF(F19="Scenario3PBT15",'Minor retrofit'!$AW$102,"")))</f>
        <v/>
      </c>
      <c r="AB19" s="179">
        <f t="shared" si="11"/>
        <v>0</v>
      </c>
      <c r="AC19" s="208">
        <f>IFERROR('Projection_Base-case'!G19-G19,0)</f>
        <v>0</v>
      </c>
      <c r="AD19" s="178">
        <f t="shared" si="12"/>
        <v>0</v>
      </c>
      <c r="AE19" s="117">
        <f>IFERROR(100*AC19/'Projection_Base-case'!G19,0)</f>
        <v>0</v>
      </c>
      <c r="AF19" s="117">
        <f>IFERROR('Projection_Base-case'!I19-I19,0)</f>
        <v>0</v>
      </c>
      <c r="AG19" s="178">
        <f t="shared" si="13"/>
        <v>0</v>
      </c>
      <c r="AH19" s="117">
        <f>IFERROR(100*AF19/'Projection_Base-case'!I19,0)</f>
        <v>0</v>
      </c>
      <c r="AI19" s="117">
        <f>IFERROR('Projection_Base-case'!K19-K19,0)</f>
        <v>0</v>
      </c>
      <c r="AJ19" s="178">
        <f t="shared" si="14"/>
        <v>0</v>
      </c>
      <c r="AK19" s="117">
        <f>IFERROR(100*AI19/'Projection_Base-case'!K19,0)</f>
        <v>0</v>
      </c>
      <c r="AL19" s="117">
        <f>IFERROR(M19-'Projection_Base-case'!M19,0)</f>
        <v>0</v>
      </c>
      <c r="AM19" s="178">
        <f t="shared" si="15"/>
        <v>0</v>
      </c>
      <c r="AN19" s="179">
        <f>IFERROR(IF('Projection_Base-case'!N19&gt;0,100*AM19/'Projection_Base-case'!N19,100*AM19/N19),0)</f>
        <v>0</v>
      </c>
      <c r="AO19" s="206">
        <f>IFERROR('Projection_Base-case'!O19-O19,0)</f>
        <v>0</v>
      </c>
      <c r="AP19" s="178">
        <f t="shared" si="16"/>
        <v>0</v>
      </c>
      <c r="AQ19" s="117">
        <f>IFERROR(100*AO19/'Projection_Base-case'!O19,0)</f>
        <v>0</v>
      </c>
      <c r="AR19" s="117">
        <f>IFERROR('Projection_Base-case'!Q19-Q19,0)</f>
        <v>0</v>
      </c>
      <c r="AS19" s="178">
        <f t="shared" si="17"/>
        <v>0</v>
      </c>
      <c r="AT19" s="117">
        <f>IFERROR(100*AR19/'Projection_Base-case'!Q19,0)</f>
        <v>0</v>
      </c>
      <c r="AU19" s="117">
        <f>IFERROR('Projection_Base-case'!S19-S19,0)</f>
        <v>0</v>
      </c>
      <c r="AV19" s="178">
        <f t="shared" si="18"/>
        <v>0</v>
      </c>
      <c r="AW19" s="118">
        <f>IFERROR(100*AU19/'Projection_Base-case'!S19,0)</f>
        <v>0</v>
      </c>
      <c r="AX19" s="206">
        <f>IFERROR('Projection_Base-case'!U19-U19,0)</f>
        <v>0</v>
      </c>
      <c r="AY19" s="178">
        <f t="shared" si="19"/>
        <v>0</v>
      </c>
      <c r="AZ19" s="117">
        <f>IFERROR(100*AX19/'Projection_Base-case'!U19,0)</f>
        <v>0</v>
      </c>
      <c r="BA19" s="117">
        <f>IFERROR('Projection_Base-case'!W19-W19,0)</f>
        <v>0</v>
      </c>
      <c r="BB19" s="178">
        <f t="shared" si="20"/>
        <v>0</v>
      </c>
      <c r="BC19" s="117">
        <f>IFERROR(100*BA19/'Projection_Base-case'!W19,0)</f>
        <v>0</v>
      </c>
      <c r="BD19" s="117">
        <f>IFERROR('Projection_Base-case'!Y19-Y19,0)</f>
        <v>0</v>
      </c>
      <c r="BE19" s="178">
        <f t="shared" si="21"/>
        <v>0</v>
      </c>
      <c r="BF19" s="117">
        <f>IFERROR(100*BD19/'Projection_Base-case'!Y19,0)</f>
        <v>0</v>
      </c>
      <c r="BG19" s="178">
        <f t="shared" si="22"/>
        <v>0</v>
      </c>
      <c r="BH19" s="179">
        <f t="shared" si="23"/>
        <v>0</v>
      </c>
    </row>
    <row r="20" spans="1:60">
      <c r="A20" s="205">
        <v>15</v>
      </c>
      <c r="B20" s="178">
        <f>IF('Projection_Base-case'!B20&lt;&gt;"",'Projection_Base-case'!B20,0)</f>
        <v>0</v>
      </c>
      <c r="C20" s="178">
        <f>IF('Projection_Base-case'!C20&lt;&gt;"",'Projection_Base-case'!C20,0)</f>
        <v>0</v>
      </c>
      <c r="D20" s="178">
        <f>IF('Projection_Base-case'!D20&lt;&gt;"",'Projection_Base-case'!D20,0)</f>
        <v>0</v>
      </c>
      <c r="E20" s="176" t="str">
        <f>IF(AND('Résultats Minor'!$AC$3="OUI",'Résultats Minor'!E19&lt;&gt;""),'Résultats Minor'!E19,IF(OR(D20="PBT2",D20="PBT3",D20="PBT5",D20="PBT8",D20="PBT9"),"Scenario1",IF(OR(D20="PBT6",D20="PBT7",D20="PBT10"),"Scenario2",IF(OR(D20="PBT1",D20="PBT4"),"Scenario3",""))))</f>
        <v/>
      </c>
      <c r="F20" s="202" t="str">
        <f t="shared" si="0"/>
        <v>0</v>
      </c>
      <c r="G20" s="206" t="str">
        <f>IF(F20="Scenario1PBT1",'Minor retrofit'!$E$7,IF(F20="Scenario2PBT1",'Minor retrofit'!$F$7,IF(F20="Scenario3PBT1",'Minor retrofit'!$G$7,"")))&amp;IF(F20="Scenario1PBT2",'Minor retrofit'!$H$7,IF(F20="Scenario2PBT2",'Minor retrofit'!$I$7,IF(F20="Scenario3PBT2",'Minor retrofit'!$J$7,"")))&amp;IF(F20="Scenario1PBT3",'Minor retrofit'!$K$7,IF(F20="Scenario2PBT3",'Minor retrofit'!$L$7,IF(F20="Scenario3PBT3",'Minor retrofit'!$M$7,"")))&amp;IF(F20="Scenario1PBT4",'Minor retrofit'!$N$7,IF(F20="Scenario2PBT4",'Minor retrofit'!$O$7,IF(F20="Scenario3PBT4",'Minor retrofit'!$P$7,"")))&amp;IF(F20="Scenario1PBT5",'Minor retrofit'!$Q$7,IF(F20="Scenario2PBT5",'Minor retrofit'!$R$7,IF(F20="Scenario3PBT5",'Minor retrofit'!$S$7,"")))&amp;IF(F20="Scenario1PBT6",'Minor retrofit'!$T$7,IF(F20="Scenario2PBT6",'Minor retrofit'!$U$7,IF(F20="Scenario3PBT6",'Minor retrofit'!$V$7,"")))&amp;IF(F20="Scenario1PBT7",'Minor retrofit'!$W$7,IF(F20="Scenario2PBT7",'Minor retrofit'!$X$7,IF(F20="Scenario3PBT7",'Minor retrofit'!$Y$7,"")))&amp;IF(F20="Scenario1PBT8",'Minor retrofit'!$Z$7,IF(F20="Scenario2PBT8",'Minor retrofit'!$AA$7,IF(F20="Scenario3PBT8",'Minor retrofit'!$AB$7,"")))&amp;IF(F20="Scenario1PBT9",'Minor retrofit'!$AC$7,IF(F20="Scenario2PBT9",'Minor retrofit'!$AD$7,IF(F20="Scenario3PBT9",'Minor retrofit'!$AE$7,"")))&amp;IF(F20="Scenario1PBT10",'Minor retrofit'!$AF$7,IF(F20="Scenario2PBT10",'Minor retrofit'!$AG$7,IF(F20="Scenario3PBT10",'Minor retrofit'!$AH$7,"")))&amp;IF(F20="Scenario1PBT11",'Minor retrofit'!$AI$7,IF(F20="Scenario2PBT11",'Minor retrofit'!$AJ$7,IF(F20="Scenario3PBT11",'Minor retrofit'!$AK$7,"")))&amp;IF(F20="Scenario1PBT12",'Minor retrofit'!$AL$7,IF(F20="Scenario2PBT12",'Minor retrofit'!$AM$7,IF(F20="Scenario3PBT12",'Minor retrofit'!$AN$7,"")))&amp;IF(F20="Scenario1PBT13",'Minor retrofit'!$AO$7,IF(F20="Scenario2PBT13",'Minor retrofit'!$AP$7,IF(F20="Scenario3PBT13",'Minor retrofit'!$AQ$7,"")))&amp;IF(F20="Scenario1PBT14",'Minor retrofit'!$AR$7,IF(F20="Scenario2PBT14",'Minor retrofit'!$AS$7,IF(F20="Scenario3PBT14",'Minor retrofit'!$AT$7,"")))&amp;IF(F20="Scenario1PBT15",'Minor retrofit'!$AU$7,IF(F20="Scenario2PBT15",'Minor retrofit'!$AV$7,IF(F20="Scenario3PBT15",'Minor retrofit'!$AW$7,"")))</f>
        <v/>
      </c>
      <c r="H20" s="117">
        <f t="shared" si="1"/>
        <v>0</v>
      </c>
      <c r="I20" s="117" t="str">
        <f>IF(F20="Scenario1PBT1",'Minor retrofit'!$E$17,IF(F20="Scenario2PBT1",'Minor retrofit'!$F$17,IF(F20="Scenario3PBT1",'Minor retrofit'!$G$17,"")))&amp;IF(F20="Scenario1PBT2",'Minor retrofit'!$H$17,IF(F20="Scenario2PBT2",'Minor retrofit'!$I$17,IF(F20="Scenario3PBT2",'Minor retrofit'!$J$17,"")))&amp;IF(F20="Scenario1PBT3",'Minor retrofit'!$K$17,IF(F20="Scenario2PBT3",'Minor retrofit'!$L$17,IF(F20="Scenario3PBT3",'Minor retrofit'!$M$17,"")))&amp;IF(F20="Scenario1PBT4",'Minor retrofit'!$N$17,IF(F20="Scenario2PBT4",'Minor retrofit'!$O$17,IF(F20="Scenario3PBT4",'Minor retrofit'!$P$17,"")))&amp;IF(F20="Scenario1PBT5",'Minor retrofit'!$Q$17,IF(F20="Scenario2PBT5",'Minor retrofit'!$R$17,IF(F20="Scenario3PBT5",'Minor retrofit'!$S$17,"")))&amp;IF(F20="Scenario1PBT6",'Minor retrofit'!$T$17,IF(F20="Scenario2PBT6",'Minor retrofit'!$U$17,IF(F20="Scenario3PBT6",'Minor retrofit'!$V$17,"")))&amp;IF(F20="Scenario1PBT7",'Minor retrofit'!$W$17,IF(F20="Scenario2PBT7",'Minor retrofit'!$X$17,IF(F20="Scenario3PBT7",'Minor retrofit'!$Y$17,"")))&amp;IF(F20="Scenario1PBT8",'Minor retrofit'!$Z$17,IF(F20="Scenario2PBT8",'Minor retrofit'!$AA$17,IF(F20="Scenario3PBT8",'Minor retrofit'!$AB$17,"")))&amp;IF(F20="Scenario1PBT9",'Minor retrofit'!$AC$17,IF(F20="Scenario2PBT9",'Minor retrofit'!$AD$17,IF(F20="Scenario3PBT9",'Minor retrofit'!$AE$17,"")))&amp;IF(F20="Scenario1PBT10",'Minor retrofit'!$AF$17,IF(F20="Scenario2PBT10",'Minor retrofit'!$AG$17,IF(F20="Scenario3PBT10",'Minor retrofit'!$AH$17,"")))&amp;IF(F20="Scenario1PBT11",'Minor retrofit'!$AI$17,IF(F20="Scenario2PBT11",'Minor retrofit'!$AJ$17,IF(F20="Scenario3PBT11",'Minor retrofit'!$AK$17,"")))&amp;IF(F20="Scenario1PBT12",'Minor retrofit'!$AL$17,IF(F20="Scenario2PBT12",'Minor retrofit'!$AM$17,IF(F20="Scenario3PBT12",'Minor retrofit'!$AN$17,"")))&amp;IF(F20="Scenario1PBT13",'Minor retrofit'!$AO$17,IF(F20="Scenario2PBT13",'Minor retrofit'!$AP$17,IF(F20="Scenario3PBT13",'Minor retrofit'!$AQ$17,"")))&amp;IF(F20="Scenario1PBT14",'Minor retrofit'!$AR$17,IF(F20="Scenario2PBT14",'Minor retrofit'!$AS$17,IF(F20="Scenario3PBT14",'Minor retrofit'!$AT$17,"")))&amp;IF(F20="Scenario1PBT15",'Minor retrofit'!$AU$17,IF(F20="Scenario2PBT15",'Minor retrofit'!$AV$17,IF(F20="Scenario3PBT15",'Minor retrofit'!$AW$17,"")))</f>
        <v/>
      </c>
      <c r="J20" s="117">
        <f t="shared" si="2"/>
        <v>0</v>
      </c>
      <c r="K20" s="117" t="str">
        <f>IF(F20="Scenario1PBT1",'Minor retrofit'!$E$19,IF(F20="Scenario2PBT1",'Minor retrofit'!$F$19,IF(F20="Scenario3PBT1",'Minor retrofit'!$G$19,"")))&amp;IF(F20="Scenario1PBT2",'Minor retrofit'!$H$19,IF(F20="Scenario2PBT2",'Minor retrofit'!$I$19,IF(F20="Scenario3PBT2",'Minor retrofit'!$J$19,"")))&amp;IF(F20="Scenario1PBT3",'Minor retrofit'!$K$19,IF(F20="Scenario2PBT3",'Minor retrofit'!$L$19,IF(F20="Scenario3PBT3",'Minor retrofit'!$M$19,"")))&amp;IF(F20="Scenario1PBT4",'Minor retrofit'!$N$19,IF(F20="Scenario2PBT4",'Minor retrofit'!$O$19,IF(F20="Scenario3PBT4",'Minor retrofit'!$P$19,"")))&amp;IF(F20="Scenario1PBT5",'Minor retrofit'!$Q$19,IF(F20="Scenario2PBT5",'Minor retrofit'!$R$19,IF(F20="Scenario3PBT5",'Minor retrofit'!$S$19,"")))&amp;IF(F20="Scenario1PBT6",'Minor retrofit'!$T$19,IF(F20="Scenario2PBT6",'Minor retrofit'!$U$19,IF(F20="Scenario3PBT6",'Minor retrofit'!$V$19,"")))&amp;IF(F20="Scenario1PBT7",'Minor retrofit'!$W$19,IF(F20="Scenario2PBT7",'Minor retrofit'!$X$19,IF(F20="Scenario3PBT7",'Minor retrofit'!$Y$19,"")))&amp;IF(F20="Scenario1PBT8",'Minor retrofit'!$Z$19,IF(F20="Scenario2PBT8",'Minor retrofit'!$AA$19,IF(F20="Scenario3PBT8",'Minor retrofit'!$AB$19,"")))&amp;IF(F20="Scenario1PBT9",'Minor retrofit'!$AC$19,IF(F20="Scenario2PBT9",'Minor retrofit'!$AD$19,IF(F20="Scenario3PBT9",'Minor retrofit'!$AE$19,"")))&amp;IF(F20="Scenario1PBT10",'Minor retrofit'!$AF$19,IF(F20="Scenario2PBT10",'Minor retrofit'!$AG$19,IF(F20="Scenario3PBT10",'Minor retrofit'!$AH$19,"")))&amp;IF(F20="Scenario1PBT11",'Minor retrofit'!$AI$19,IF(F20="Scenario2PBT11",'Minor retrofit'!$AJ$19,IF(F20="Scenario3PBT11",'Minor retrofit'!$AK$19,"")))&amp;IF(F20="Scenario1PBT12",'Minor retrofit'!$AL$19,IF(F20="Scenario2PBT12",'Minor retrofit'!$AM$19,IF(F20="Scenario3PBT12",'Minor retrofit'!$AN$19,"")))&amp;IF(F20="Scenario1PBT13",'Minor retrofit'!$AO$19,IF(F20="Scenario2PBT13",'Minor retrofit'!$AP$19,IF(F20="Scenario3PBT13",'Minor retrofit'!$AQ$19,"")))&amp;IF(F20="Scenario1PBT14",'Minor retrofit'!$AR$19,IF(F20="Scenario2PBT14",'Minor retrofit'!$AS$19,IF(F20="Scenario3PBT14",'Minor retrofit'!$AT$19,"")))&amp;IF(F20="Scenario1PBT15",'Minor retrofit'!$AU$19,IF(F20="Scenario2PBT15",'Minor retrofit'!$AV$19,IF(F20="Scenario3PBT15",'Minor retrofit'!$AW$19,"")))</f>
        <v/>
      </c>
      <c r="L20" s="117">
        <f t="shared" si="3"/>
        <v>0</v>
      </c>
      <c r="M20" s="117" t="str">
        <f>IF(F20="Scenario1PBT1",'Minor retrofit'!$E$21,IF(F20="Scenario2PBT1",'Minor retrofit'!$F$21,IF(F20="Scenario3PBT1",'Minor retrofit'!$G$21,"")))&amp;IF(F20="Scenario1PBT2",'Minor retrofit'!$H$21,IF(F20="Scenario2PBT2",'Minor retrofit'!$I$21,IF(F20="Scenario3PBT2",'Minor retrofit'!$J$21,"")))&amp;IF(F20="Scenario1PBT3",'Minor retrofit'!$K$21,IF(F20="Scenario2PBT3",'Minor retrofit'!$L$21,IF(F20="Scenario3PBT3",'Minor retrofit'!$M$21,"")))&amp;IF(F20="Scenario1PBT4",'Minor retrofit'!$N$21,IF(F20="Scenario2PBT4",'Minor retrofit'!$O$21,IF(F20="Scenario3PBT4",'Minor retrofit'!$P$21,"")))&amp;IF(F20="Scenario1PBT5",'Minor retrofit'!$Q$21,IF(F20="Scenario2PBT5",'Minor retrofit'!$R$21,IF(F20="Scenario3PBT5",'Minor retrofit'!$S$21,"")))&amp;IF(F20="Scenario1PBT6",'Minor retrofit'!$T$21,IF(F20="Scenario2PBT6",'Minor retrofit'!$U$21,IF(F20="Scenario3PBT6",'Minor retrofit'!$V$21,"")))&amp;IF(F20="Scenario1PBT7",'Minor retrofit'!$W$21,IF(F20="Scenario2PBT7",'Minor retrofit'!$X$21,IF(F20="Scenario3PBT7",'Minor retrofit'!$Y$21,"")))&amp;IF(F20="Scenario1PBT8",'Minor retrofit'!$Z$21,IF(F20="Scenario2PBT8",'Minor retrofit'!$AA$21,IF(F20="Scenario3PBT8",'Minor retrofit'!$AB$21,"")))&amp;IF(F20="Scenario1PBT9",'Minor retrofit'!$AC$21,IF(F20="Scenario2PBT9",'Minor retrofit'!$AD$21,IF(F20="Scenario3PBT9",'Minor retrofit'!$AE$21,"")))&amp;IF(F20="Scenario1PBT10",'Minor retrofit'!$AF$21,IF(F20="Scenario2PBT10",'Minor retrofit'!$AG$21,IF(F20="Scenario3PBT10",'Minor retrofit'!$AH$21,"")))&amp;IF(F20="Scenario1PBT11",'Minor retrofit'!$AI$21,IF(F20="Scenario2PBT11",'Minor retrofit'!$AJ$21,IF(F20="Scenario3PBT11",'Minor retrofit'!$AK$21,"")))&amp;IF(F20="Scenario1PBT12",'Minor retrofit'!$AL$21,IF(F20="Scenario2PBT12",'Minor retrofit'!$AM$21,IF(F20="Scenario3PBT12",'Minor retrofit'!$AN$21,"")))&amp;IF(F20="Scenario1PBT13",'Minor retrofit'!$AO$21,IF(F20="Scenario2PBT13",'Minor retrofit'!$AP$21,IF(F20="Scenario3PBT13",'Minor retrofit'!$AQ$21,"")))&amp;IF(F20="Scenario1PBT14",'Minor retrofit'!$AR$21,IF(F20="Scenario2PBT14",'Minor retrofit'!$AS$21,IF(F20="Scenario3PBT14",'Minor retrofit'!$AT$21,"")))&amp;IF(F20="Scenario1PBT15",'Minor retrofit'!$AU$21,IF(F20="Scenario2PBT15",'Minor retrofit'!$AV$21,IF(F20="Scenario3PBT15",'Minor retrofit'!$AW$21,"")))</f>
        <v/>
      </c>
      <c r="N20" s="118">
        <f t="shared" si="4"/>
        <v>0</v>
      </c>
      <c r="O20" s="206" t="str">
        <f>IF(F20="Scenario1PBT1",'Minor retrofit'!$E$24,IF(F20="Scenario2PBT1",'Minor retrofit'!$F$24,IF(F20="Scenario3PBT1",'Minor retrofit'!$G$24,"")))&amp;IF(F20="Scenario1PBT2",'Minor retrofit'!$H$24,IF(F20="Scenario2PBT2",'Minor retrofit'!$I$24,IF(F20="Scenario3PBT2",'Minor retrofit'!$J$24,"")))&amp;IF(F20="Scenario1PBT3",'Minor retrofit'!$K$24,IF(F20="Scenario2PBT3",'Minor retrofit'!$L$24,IF(F20="Scenario3PBT3",'Minor retrofit'!$M$24,"")))&amp;IF(F20="Scenario1PBT4",'Minor retrofit'!$N$24,IF(F20="Scenario2PBT4",'Minor retrofit'!$O$24,IF(F20="Scenario3PBT4",'Minor retrofit'!$P$24,"")))&amp;IF(F20="Scenario1PBT5",'Minor retrofit'!$Q$24,IF(F20="Scenario2PBT5",'Minor retrofit'!$R$24,IF(F20="Scenario3PBT5",'Minor retrofit'!$S$24,"")))&amp;IF(F20="Scenario1PBT6",'Minor retrofit'!$T$24,IF(F20="Scenario2PBT6",'Minor retrofit'!$U$24,IF(F20="Scenario3PBT6",'Minor retrofit'!$V$24,"")))&amp;IF(F20="Scenario1PBT7",'Minor retrofit'!$W$24,IF(F20="Scenario2PBT7",'Minor retrofit'!$X$24,IF(F20="Scenario3PBT7",'Minor retrofit'!$Y$24,"")))&amp;IF(F20="Scenario1PBT8",'Minor retrofit'!$Z$24,IF(F20="Scenario2PBT8",'Minor retrofit'!$AA$24,IF(F20="Scenario3PBT8",'Minor retrofit'!$AB$24,"")))&amp;IF(F20="Scenario1PBT9",'Minor retrofit'!$AC$24,IF(F20="Scenario2PBT9",'Minor retrofit'!$AD$24,IF(F20="Scenario3PBT9",'Minor retrofit'!$AE$24,"")))&amp;IF(F20="Scenario1PBT10",'Minor retrofit'!$AF$24,IF(F20="Scenario2PBT10",'Minor retrofit'!$AG$24,IF(F20="Scenario3PBT10",'Minor retrofit'!$AH$24,"")))&amp;IF(F20="Scenario1PBT11",'Minor retrofit'!$AI$24,IF(F20="Scenario2PBT11",'Minor retrofit'!$AJ$24,IF(F20="Scenario3PBT11",'Minor retrofit'!$AK$24,"")))&amp;IF(F20="Scenario1PBT12",'Minor retrofit'!$AL$24,IF(F20="Scenario2PBT12",'Minor retrofit'!$AM$24,IF(F20="Scenario3PBT12",'Minor retrofit'!$AN$24,"")))&amp;IF(F20="Scenario1PBT13",'Minor retrofit'!$AO$24,IF(F20="Scenario2PBT13",'Minor retrofit'!$AP$24,IF(F20="Scenario3PBT13",'Minor retrofit'!$AQ$24,"")))&amp;IF(F20="Scenario1PBT14",'Minor retrofit'!$AR$24,IF(F20="Scenario2PBT14",'Minor retrofit'!$AS$24,IF(F20="Scenario3PBT14",'Minor retrofit'!$AT$24,"")))&amp;IF(F20="Scenario1PBT15",'Minor retrofit'!$AU$24,IF(F20="Scenario2PBT15",'Minor retrofit'!$AV$24,IF(F20="Scenario3PBT15",'Minor retrofit'!$AW$24,"")))</f>
        <v/>
      </c>
      <c r="P20" s="117">
        <f t="shared" si="5"/>
        <v>0</v>
      </c>
      <c r="Q20" s="117" t="str">
        <f>IF(F20="Scenario1PBT1",'Minor retrofit'!$E$26,IF(F20="Scenario2PBT1",'Minor retrofit'!$F$26,IF(F20="Scenario3PBT1",'Minor retrofit'!$G$26,"")))&amp;IF(F20="Scenario1PBT2",'Minor retrofit'!$H$26,IF(F20="Scenario2PBT2",'Minor retrofit'!$I$26,IF(F20="Scenario3PBT2",'Minor retrofit'!$J$26,"")))&amp;IF(F20="Scenario1PBT3",'Minor retrofit'!$K$26,IF(F20="Scenario2PBT3",'Minor retrofit'!$L$26,IF(F20="Scenario3PBT3",'Minor retrofit'!$M$26,"")))&amp;IF(F20="Scenario1PBT4",'Minor retrofit'!$N$26,IF(F20="Scenario2PBT4",'Minor retrofit'!$O$26,IF(F20="Scenario3PBT4",'Minor retrofit'!$P$26,"")))&amp;IF(F20="Scenario1PBT5",'Minor retrofit'!$Q$26,IF(F20="Scenario2PBT5",'Minor retrofit'!$R$26,IF(F20="Scenario3PBT5",'Minor retrofit'!$S$26,"")))&amp;IF(F20="Scenario1PBT6",'Minor retrofit'!$T$26,IF(F20="Scenario2PBT6",'Minor retrofit'!$U$26,IF(F20="Scenario3PBT6",'Minor retrofit'!$V$26,"")))&amp;IF(F20="Scenario1PBT7",'Minor retrofit'!$W$26,IF(F20="Scenario2PBT7",'Minor retrofit'!$X$26,IF(F20="Scenario3PBT7",'Minor retrofit'!$Y$26,"")))&amp;IF(F20="Scenario1PBT8",'Minor retrofit'!$Z$26,IF(F20="Scenario2PBT8",'Minor retrofit'!$AA$26,IF(F20="Scenario3PBT8",'Minor retrofit'!$AB$26,"")))&amp;IF(F20="Scenario1PBT9",'Minor retrofit'!$AC$26,IF(F20="Scenario2PBT9",'Minor retrofit'!$AD$26,IF(F20="Scenario3PBT9",'Minor retrofit'!$AE$26,"")))&amp;IF(F20="Scenario1PBT10",'Minor retrofit'!$AF$26,IF(F20="Scenario2PBT10",'Minor retrofit'!$AG$26,IF(F20="Scenario3PBT10",'Minor retrofit'!$AH$26,"")))&amp;IF(F20="Scenario1PBT11",'Minor retrofit'!$AI$26,IF(F20="Scenario2PBT11",'Minor retrofit'!$AJ$26,IF(F20="Scenario3PBT11",'Minor retrofit'!$AK$26,"")))&amp;IF(F20="Scenario1PBT12",'Minor retrofit'!$AL$26,IF(F20="Scenario2PBT12",'Minor retrofit'!$AM$26,IF(F20="Scenario3PBT12",'Minor retrofit'!$AN$26,"")))&amp;IF(F20="Scenario1PBT13",'Minor retrofit'!$AO$26,IF(F20="Scenario2PBT13",'Minor retrofit'!$AP$26,IF(F20="Scenario3PBT13",'Minor retrofit'!$AQ$26,"")))&amp;IF(F20="Scenario1PBT14",'Minor retrofit'!$AR$26,IF(F20="Scenario2PBT14",'Minor retrofit'!$AS$26,IF(F20="Scenario3PBT14",'Minor retrofit'!$AT$26,"")))&amp;IF(F20="Scenario1PBT15",'Minor retrofit'!$AU$26,IF(F20="Scenario2PBT15",'Minor retrofit'!$AV$26,IF(F20="Scenario3PBT15",'Minor retrofit'!$AW$26,"")))</f>
        <v/>
      </c>
      <c r="R20" s="117">
        <f t="shared" si="6"/>
        <v>0</v>
      </c>
      <c r="S20" s="117" t="str">
        <f>IF(F20="Scenario1PBT1",'Minor retrofit'!$E$28,IF(F20="Scenario2PBT1",'Minor retrofit'!$F$28,IF(F20="Scenario3PBT1",'Minor retrofit'!$G$28,"")))&amp;IF(F20="Scenario1PBT2",'Minor retrofit'!$H$28,IF(F20="Scenario2PBT2",'Minor retrofit'!$I$28,IF(F20="Scenario3PBT2",'Minor retrofit'!$J$28,"")))&amp;IF(F20="Scenario1PBT3",'Minor retrofit'!$K$28,IF(F20="Scenario2PBT3",'Minor retrofit'!$L$28,IF(F20="Scenario3PBT3",'Minor retrofit'!$M$28,"")))&amp;IF(F20="Scenario1PBT4",'Minor retrofit'!$N$28,IF(F20="Scenario2PBT4",'Minor retrofit'!$O$28,IF(F20="Scenario3PBT4",'Minor retrofit'!$P$28,"")))&amp;IF(F20="Scenario1PBT5",'Minor retrofit'!$Q$28,IF(F20="Scenario2PBT5",'Minor retrofit'!$R$28,IF(F20="Scenario3PBT5",'Minor retrofit'!$S$28,"")))&amp;IF(F20="Scenario1PBT6",'Minor retrofit'!$T$28,IF(F20="Scenario2PBT6",'Minor retrofit'!$U$28,IF(F20="Scenario3PBT6",'Minor retrofit'!$V$28,"")))&amp;IF(F20="Scenario1PBT7",'Minor retrofit'!$W$28,IF(F20="Scenario2PBT7",'Minor retrofit'!$X$28,IF(F20="Scenario3PBT7",'Minor retrofit'!$Y$28,"")))&amp;IF(F20="Scenario1PBT8",'Minor retrofit'!$Z$28,IF(F20="Scenario2PBT8",'Minor retrofit'!$AA$28,IF(F20="Scenario3PBT8",'Minor retrofit'!$AB$28,"")))&amp;IF(F20="Scenario1PBT9",'Minor retrofit'!$AC$28,IF(F20="Scenario2PBT9",'Minor retrofit'!$AD$28,IF(F20="Scenario3PBT9",'Minor retrofit'!$AE$28,"")))&amp;IF(F20="Scenario1PBT10",'Minor retrofit'!$AF$28,IF(F20="Scenario2PBT10",'Minor retrofit'!$AG$28,IF(F20="Scenario3PBT10",'Minor retrofit'!$AH$28,"")))&amp;IF(F20="Scenario1PBT11",'Minor retrofit'!$AI$28,IF(F20="Scenario2PBT11",'Minor retrofit'!$AJ$28,IF(F20="Scenario3PBT11",'Minor retrofit'!$AK$28,"")))&amp;IF(F20="Scenario1PBT12",'Minor retrofit'!$AL$28,IF(F20="Scenario2PBT12",'Minor retrofit'!$AM$28,IF(F20="Scenario3PBT12",'Minor retrofit'!$AN$28,"")))&amp;IF(F20="Scenario1PBT13",'Minor retrofit'!$AO$28,IF(F20="Scenario2PBT13",'Minor retrofit'!$AP$28,IF(F20="Scenario3PBT13",'Minor retrofit'!$AQ$28,"")))&amp;IF(F20="Scenario1PBT14",'Minor retrofit'!$AR$28,IF(F20="Scenario2PBT14",'Minor retrofit'!$AS$28,IF(F20="Scenario3PBT14",'Minor retrofit'!$AT$28,"")))&amp;IF(F20="Scenario1PBT15",'Minor retrofit'!$AU$28,IF(F20="Scenario2PBT15",'Minor retrofit'!$AV$28,IF(F20="Scenario3PBT15",'Minor retrofit'!$AW$28,"")))</f>
        <v/>
      </c>
      <c r="T20" s="207">
        <f t="shared" si="7"/>
        <v>0</v>
      </c>
      <c r="U20" s="206" t="str">
        <f>IF(F20="Scenario1PBT1",'Minor retrofit'!$E$39,IF(F20="Scenario2PBT1",'Minor retrofit'!$F$39,IF(F20="Scenario3PBT1",'Minor retrofit'!$G$39,"")))&amp;IF(F20="Scenario1PBT2",'Minor retrofit'!$H$39,IF(F20="Scenario2PBT2",'Minor retrofit'!$I$39,IF(F20="Scenario3PBT2",'Minor retrofit'!$J$39,"")))&amp;IF(F20="Scenario1PBT3",'Minor retrofit'!$K$39,IF(F20="Scenario2PBT3",'Minor retrofit'!$L$39,IF(F20="Scenario3PBT3",'Minor retrofit'!$M$39,"")))&amp;IF(F20="Scenario1PBT4",'Minor retrofit'!$N$39,IF(F20="Scenario2PBT4",'Minor retrofit'!$O$39,IF(F20="Scenario3PBT4",'Minor retrofit'!$P$39,"")))&amp;IF(F20="Scenario1PBT5",'Minor retrofit'!$Q$39,IF(F20="Scenario2PBT5",'Minor retrofit'!$R$39,IF(F20="Scenario3PBT5",'Minor retrofit'!$S$39,"")))&amp;IF(F20="Scenario1PBT6",'Minor retrofit'!$T$39,IF(F20="Scenario2PBT6",'Minor retrofit'!$U$39,IF(F20="Scenario3PBT6",'Minor retrofit'!$V$39,"")))&amp;IF(F20="Scenario1PBT7",'Minor retrofit'!$W$39,IF(F20="Scenario2PBT7",'Minor retrofit'!$X$39,IF(F20="Scenario3PBT7",'Minor retrofit'!$Y$39,"")))&amp;IF(F20="Scenario1PBT8",'Minor retrofit'!$Z$39,IF(F20="Scenario2PBT8",'Minor retrofit'!$AA$39,IF(F20="Scenario3PBT8",'Minor retrofit'!$AB$39,"")))&amp;IF(F20="Scenario1PBT9",'Minor retrofit'!$AC$39,IF(F20="Scenario2PBT9",'Minor retrofit'!$AD$39,IF(F20="Scenario3PBT9",'Minor retrofit'!$AE$39,"")))&amp;IF(F20="Scenario1PBT10",'Minor retrofit'!$AF$39,IF(F20="Scenario2PBT10",'Minor retrofit'!$AG$39,IF(F20="Scenario3PBT10",'Minor retrofit'!$AH$39,"")))&amp;IF(F20="Scenario1PBT11",'Minor retrofit'!$AI$39,IF(F20="Scenario2PBT11",'Minor retrofit'!$AJ$39,IF(F20="Scenario3PBT11",'Minor retrofit'!$AK$39,"")))&amp;IF(F20="Scenario1PBT12",'Minor retrofit'!$AL$39,IF(F20="Scenario2PBT12",'Minor retrofit'!$AM$39,IF(F20="Scenario3PBT12",'Minor retrofit'!$AN$39,"")))&amp;IF(F20="Scenario1PBT13",'Minor retrofit'!$AO$39,IF(F20="Scenario2PBT13",'Minor retrofit'!$AP$39,IF(F20="Scenario3PBT13",'Minor retrofit'!$AQ$39,"")))&amp;IF(F20="Scenario1PBT14",'Minor retrofit'!$AR$39,IF(F20="Scenario2PBT14",'Minor retrofit'!$AS$39,IF(F20="Scenario3PBT14",'Minor retrofit'!$AT$39,"")))&amp;IF(F20="Scenario1PBT15",'Minor retrofit'!$AU$39,IF(F20="Scenario2PBT15",'Minor retrofit'!$AV$39,IF(F20="Scenario3PBT15",'Minor retrofit'!$AW$39,"")))</f>
        <v/>
      </c>
      <c r="V20" s="117">
        <f t="shared" si="8"/>
        <v>0</v>
      </c>
      <c r="W20" s="117" t="str">
        <f>IF(F20="Scenario1PBT1",'Minor retrofit'!$E$41,IF(F20="Scenario2PBT1",'Minor retrofit'!$F$41,IF(F20="Scenario3PBT1",'Minor retrofit'!$G$41,"")))&amp;IF(F20="Scenario1PBT2",'Minor retrofit'!$H$41,IF(F20="Scenario2PBT2",'Minor retrofit'!$I$41,IF(F20="Scenario3PBT2",'Minor retrofit'!$J$41,"")))&amp;IF(F20="Scenario1PBT3",'Minor retrofit'!$K$41,IF(F20="Scenario2PBT3",'Minor retrofit'!$L$41,IF(F20="Scenario3PBT3",'Minor retrofit'!$M$41,"")))&amp;IF(F20="Scenario1PBT4",'Minor retrofit'!$N$41,IF(F20="Scenario2PBT4",'Minor retrofit'!$O$41,IF(F20="Scenario3PBT4",'Minor retrofit'!$P$41,"")))&amp;IF(F20="Scenario1PBT5",'Minor retrofit'!$Q$41,IF(F20="Scenario2PBT5",'Minor retrofit'!$R$41,IF(F20="Scenario3PBT5",'Minor retrofit'!$S$41,"")))&amp;IF(F20="Scenario1PBT6",'Minor retrofit'!$T$41,IF(F20="Scenario2PBT6",'Minor retrofit'!$U$41,IF(F20="Scenario3PBT6",'Minor retrofit'!$V$41,"")))&amp;IF(F20="Scenario1PBT7",'Minor retrofit'!$W$41,IF(F20="Scenario2PBT7",'Minor retrofit'!$X$41,IF(F20="Scenario3PBT7",'Minor retrofit'!$Y$41,"")))&amp;IF(F20="Scenario1PBT8",'Minor retrofit'!$Z$41,IF(F20="Scenario2PBT8",'Minor retrofit'!$AA$41,IF(F20="Scenario3PBT8",'Minor retrofit'!$AB$41,"")))&amp;IF(F20="Scenario1PBT9",'Minor retrofit'!$AC$41,IF(F20="Scenario2PBT9",'Minor retrofit'!$AD$41,IF(F20="Scenario3PBT9",'Minor retrofit'!$AE$41,"")))&amp;IF(F20="Scenario1PBT10",'Minor retrofit'!$AF$41,IF(F20="Scenario2PBT10",'Minor retrofit'!$AG$41,IF(F20="Scenario3PBT10",'Minor retrofit'!$AH$41,"")))&amp;IF(F20="Scenario1PBT11",'Minor retrofit'!$AI$41,IF(F20="Scenario2PBT11",'Minor retrofit'!$AJ$41,IF(F20="Scenario3PBT11",'Minor retrofit'!$AK$41,"")))&amp;IF(F20="Scenario1PBT12",'Minor retrofit'!$AL$41,IF(F20="Scenario2PBT12",'Minor retrofit'!$AM$41,IF(F20="Scenario3PBT12",'Minor retrofit'!$AN$41,"")))&amp;IF(F20="Scenario1PBT13",'Minor retrofit'!$AO$41,IF(F20="Scenario2PBT13",'Minor retrofit'!$AP$41,IF(F20="Scenario3PBT13",'Minor retrofit'!$AQ$41,"")))&amp;IF(F20="Scenario1PBT14",'Minor retrofit'!$AR$41,IF(F20="Scenario2PBT14",'Minor retrofit'!$AS$41,IF(F20="Scenario3PBT14",'Minor retrofit'!$AT$41,"")))&amp;IF(F20="Scenario1PBT15",'Minor retrofit'!$AU$41,IF(F20="Scenario2PBT15",'Minor retrofit'!$AV$41,IF(F20="Scenario3PBT15",'Minor retrofit'!$AW$41,"")))</f>
        <v/>
      </c>
      <c r="X20" s="117">
        <f t="shared" si="9"/>
        <v>0</v>
      </c>
      <c r="Y20" s="117" t="str">
        <f>IF(F20="Scenario1PBT1",'Minor retrofit'!$E$43,IF(F20="Scenario2PBT1",'Minor retrofit'!$F$43,IF(F20="Scenario3PBT1",'Minor retrofit'!$G$43,"")))&amp;IF(F20="Scenario1PBT2",'Minor retrofit'!$H$43,IF(F20="Scenario2PBT2",'Minor retrofit'!$I$43,IF(F20="Scenario3PBT2",'Minor retrofit'!$J$43,"")))&amp;IF(F20="Scenario1PBT3",'Minor retrofit'!$K$43,IF(F20="Scenario2PBT3",'Minor retrofit'!$L$43,IF(F20="Scenario3PBT3",'Minor retrofit'!$M$43,"")))&amp;IF(F20="Scenario1PBT4",'Minor retrofit'!$N$43,IF(F20="Scenario2PBT4",'Minor retrofit'!$O$43,IF(F20="Scenario3PBT4",'Minor retrofit'!$P$43,"")))&amp;IF(F20="Scenario1PBT5",'Minor retrofit'!$Q$43,IF(F20="Scenario2PBT5",'Minor retrofit'!$R$43,IF(F20="Scenario3PBT5",'Minor retrofit'!$S$43,"")))&amp;IF(F20="Scenario1PBT6",'Minor retrofit'!$T$43,IF(F20="Scenario2PBT6",'Minor retrofit'!$U$43,IF(F20="Scenario3PBT6",'Minor retrofit'!$V$43,"")))&amp;IF(F20="Scenario1PBT7",'Minor retrofit'!$W$43,IF(F20="Scenario2PBT7",'Minor retrofit'!$X$43,IF(F20="Scenario3PBT7",'Minor retrofit'!$Y$43,"")))&amp;IF(F20="Scenario1PBT8",'Minor retrofit'!$Z$43,IF(F20="Scenario2PBT8",'Minor retrofit'!$AA$43,IF(F20="Scenario3PBT8",'Minor retrofit'!$AB$43,"")))&amp;IF(F20="Scenario1PBT9",'Minor retrofit'!$AC$43,IF(F20="Scenario2PBT9",'Minor retrofit'!$AD$43,IF(F20="Scenario3PBT9",'Minor retrofit'!$AE$43,"")))&amp;IF(F20="Scenario1PBT10",'Minor retrofit'!$AF$43,IF(F20="Scenario2PBT10",'Minor retrofit'!$AG$43,IF(F20="Scenario3PBT10",'Minor retrofit'!$AH$43,"")))&amp;IF(F20="Scenario1PBT11",'Minor retrofit'!$AI$43,IF(F20="Scenario2PBT11",'Minor retrofit'!$AJ$43,IF(F20="Scenario3PBT11",'Minor retrofit'!$AK$43,"")))&amp;IF(F20="Scenario1PBT12",'Minor retrofit'!$AL$43,IF(F20="Scenario2PBT12",'Minor retrofit'!$AM$43,IF(F20="Scenario3PBT12",'Minor retrofit'!$AN$43,"")))&amp;IF(F20="Scenario1PBT13",'Minor retrofit'!$AO$43,IF(F20="Scenario2PBT13",'Minor retrofit'!$AP$43,IF(F20="Scenario3PBT13",'Minor retrofit'!$AQ$43,"")))&amp;IF(F20="Scenario1PBT14",'Minor retrofit'!$AR$43,IF(F20="Scenario2PBT14",'Minor retrofit'!$AS$43,IF(F20="Scenario3PBT14",'Minor retrofit'!$AT$43,"")))&amp;IF(F20="Scenario1PBT15",'Minor retrofit'!$AU$43,IF(F20="Scenario2PBT15",'Minor retrofit'!$AV$43,IF(F20="Scenario3PBT15",'Minor retrofit'!$AW$43,"")))</f>
        <v/>
      </c>
      <c r="Z20" s="117">
        <f t="shared" si="10"/>
        <v>0</v>
      </c>
      <c r="AA20" s="178" t="str">
        <f>IF(F20="Scenario1PBT1",'Minor retrofit'!$E$102,IF(F20="Scenario2PBT1",'Minor retrofit'!$F$102,IF(F20="Scenario3PBT1",'Minor retrofit'!$G$102,"")))&amp;IF(F20="Scenario1PBT2",'Minor retrofit'!$H$102,IF(F20="Scenario2PBT2",'Minor retrofit'!$I$102,IF(F20="Scenario3PBT2",'Minor retrofit'!$J$102,"")))&amp;IF(F20="Scenario1PBT3",'Minor retrofit'!$K$102,IF(F20="Scenario2PBT3",'Minor retrofit'!$L$102,IF(F20="Scenario3PBT3",'Minor retrofit'!$M$102,"")))&amp;IF(F20="Scenario1PBT4",'Minor retrofit'!$N$102,IF(F20="Scenario2PBT4",'Minor retrofit'!$O$102,IF(F20="Scenario3PBT4",'Minor retrofit'!$P$102,"")))&amp;IF(F20="Scenario1PBT5",'Minor retrofit'!$Q$102,IF(F20="Scenario2PBT5",'Minor retrofit'!$R$102,IF(F20="Scenario3PBT5",'Minor retrofit'!$S$102,"")))&amp;IF(F20="Scenario1PBT6",'Minor retrofit'!$T$102,IF(F20="Scenario2PBT6",'Minor retrofit'!$U$102,IF(F20="Scenario3PBT6",'Minor retrofit'!$V$102,"")))&amp;IF(F20="Scenario1PBT7",'Minor retrofit'!$W$102,IF(F20="Scenario2PBT7",'Minor retrofit'!$X$102,IF(F20="Scenario3PBT7",'Minor retrofit'!$Y$102,"")))&amp;IF(F20="Scenario1PBT8",'Minor retrofit'!$Z$102,IF(F20="Scenario2PBT8",'Minor retrofit'!$AA$102,IF(F20="Scenario3PBT8",'Minor retrofit'!$AB$102,"")))&amp;IF(F20="Scenario1PBT9",'Minor retrofit'!$AC$102,IF(F20="Scenario2PBT9",'Minor retrofit'!$AD$102,IF(F20="Scenario3PBT9",'Minor retrofit'!$AE$102,"")))&amp;IF(F20="Scenario1PBT10",'Minor retrofit'!$AF$102,IF(F20="Scenario2PBT10",'Minor retrofit'!$AG$102,IF(F20="Scenario3PBT10",'Minor retrofit'!$AH$102,"")))&amp;IF(F20="Scenario1PBT11",'Minor retrofit'!$AI$102,IF(F20="Scenario2PBT11",'Minor retrofit'!$AJ$102,IF(F20="Scenario3PBT11",'Minor retrofit'!$AK$102,"")))&amp;IF(F20="Scenario1PBT12",'Minor retrofit'!$AL$102,IF(F20="Scenario2PBT12",'Minor retrofit'!$AM$102,IF(F20="Scenario3PBT12",'Minor retrofit'!$AN$102,"")))&amp;IF(F20="Scenario1PBT13",'Minor retrofit'!$AO$102,IF(F20="Scenario2PBT13",'Minor retrofit'!$AP$102,IF(F20="Scenario3PBT13",'Minor retrofit'!$AQ$102,"")))&amp;IF(F20="Scenario1PBT14",'Minor retrofit'!$AR$102,IF(F20="Scenario2PBT14",'Minor retrofit'!$AS$102,IF(F20="Scenario3PBT14",'Minor retrofit'!$AT$102,"")))&amp;IF(F20="Scenario1PBT15",'Minor retrofit'!$AU$102,IF(F20="Scenario2PBT15",'Minor retrofit'!$AV$102,IF(F20="Scenario3PBT15",'Minor retrofit'!$AW$102,"")))</f>
        <v/>
      </c>
      <c r="AB20" s="179">
        <f t="shared" si="11"/>
        <v>0</v>
      </c>
      <c r="AC20" s="208">
        <f>IFERROR('Projection_Base-case'!G20-G20,0)</f>
        <v>0</v>
      </c>
      <c r="AD20" s="178">
        <f t="shared" si="12"/>
        <v>0</v>
      </c>
      <c r="AE20" s="117">
        <f>IFERROR(100*AC20/'Projection_Base-case'!G20,0)</f>
        <v>0</v>
      </c>
      <c r="AF20" s="117">
        <f>IFERROR('Projection_Base-case'!I20-I20,0)</f>
        <v>0</v>
      </c>
      <c r="AG20" s="178">
        <f t="shared" si="13"/>
        <v>0</v>
      </c>
      <c r="AH20" s="117">
        <f>IFERROR(100*AF20/'Projection_Base-case'!I20,0)</f>
        <v>0</v>
      </c>
      <c r="AI20" s="117">
        <f>IFERROR('Projection_Base-case'!K20-K20,0)</f>
        <v>0</v>
      </c>
      <c r="AJ20" s="178">
        <f t="shared" si="14"/>
        <v>0</v>
      </c>
      <c r="AK20" s="117">
        <f>IFERROR(100*AI20/'Projection_Base-case'!K20,0)</f>
        <v>0</v>
      </c>
      <c r="AL20" s="117">
        <f>IFERROR(M20-'Projection_Base-case'!M20,0)</f>
        <v>0</v>
      </c>
      <c r="AM20" s="178">
        <f t="shared" si="15"/>
        <v>0</v>
      </c>
      <c r="AN20" s="179">
        <f>IFERROR(IF('Projection_Base-case'!N20&gt;0,100*AM20/'Projection_Base-case'!N20,100*AM20/N20),0)</f>
        <v>0</v>
      </c>
      <c r="AO20" s="206">
        <f>IFERROR('Projection_Base-case'!O20-O20,0)</f>
        <v>0</v>
      </c>
      <c r="AP20" s="178">
        <f t="shared" si="16"/>
        <v>0</v>
      </c>
      <c r="AQ20" s="117">
        <f>IFERROR(100*AO20/'Projection_Base-case'!O20,0)</f>
        <v>0</v>
      </c>
      <c r="AR20" s="117">
        <f>IFERROR('Projection_Base-case'!Q20-Q20,0)</f>
        <v>0</v>
      </c>
      <c r="AS20" s="178">
        <f t="shared" si="17"/>
        <v>0</v>
      </c>
      <c r="AT20" s="117">
        <f>IFERROR(100*AR20/'Projection_Base-case'!Q20,0)</f>
        <v>0</v>
      </c>
      <c r="AU20" s="117">
        <f>IFERROR('Projection_Base-case'!S20-S20,0)</f>
        <v>0</v>
      </c>
      <c r="AV20" s="178">
        <f t="shared" si="18"/>
        <v>0</v>
      </c>
      <c r="AW20" s="118">
        <f>IFERROR(100*AU20/'Projection_Base-case'!S20,0)</f>
        <v>0</v>
      </c>
      <c r="AX20" s="206">
        <f>IFERROR('Projection_Base-case'!U20-U20,0)</f>
        <v>0</v>
      </c>
      <c r="AY20" s="178">
        <f t="shared" si="19"/>
        <v>0</v>
      </c>
      <c r="AZ20" s="117">
        <f>IFERROR(100*AX20/'Projection_Base-case'!U20,0)</f>
        <v>0</v>
      </c>
      <c r="BA20" s="117">
        <f>IFERROR('Projection_Base-case'!W20-W20,0)</f>
        <v>0</v>
      </c>
      <c r="BB20" s="178">
        <f t="shared" si="20"/>
        <v>0</v>
      </c>
      <c r="BC20" s="117">
        <f>IFERROR(100*BA20/'Projection_Base-case'!W20,0)</f>
        <v>0</v>
      </c>
      <c r="BD20" s="117">
        <f>IFERROR('Projection_Base-case'!Y20-Y20,0)</f>
        <v>0</v>
      </c>
      <c r="BE20" s="178">
        <f t="shared" si="21"/>
        <v>0</v>
      </c>
      <c r="BF20" s="117">
        <f>IFERROR(100*BD20/'Projection_Base-case'!Y20,0)</f>
        <v>0</v>
      </c>
      <c r="BG20" s="178">
        <f t="shared" si="22"/>
        <v>0</v>
      </c>
      <c r="BH20" s="179">
        <f t="shared" si="23"/>
        <v>0</v>
      </c>
    </row>
    <row r="21" spans="1:60">
      <c r="A21" s="205">
        <v>16</v>
      </c>
      <c r="B21" s="178">
        <f>IF('Projection_Base-case'!B21&lt;&gt;"",'Projection_Base-case'!B21,0)</f>
        <v>0</v>
      </c>
      <c r="C21" s="178">
        <f>IF('Projection_Base-case'!C21&lt;&gt;"",'Projection_Base-case'!C21,0)</f>
        <v>0</v>
      </c>
      <c r="D21" s="178">
        <f>IF('Projection_Base-case'!D21&lt;&gt;"",'Projection_Base-case'!D21,0)</f>
        <v>0</v>
      </c>
      <c r="E21" s="176" t="str">
        <f>IF(AND('Résultats Minor'!$AC$3="OUI",'Résultats Minor'!E20&lt;&gt;""),'Résultats Minor'!E20,IF(OR(D21="PBT2",D21="PBT3",D21="PBT5",D21="PBT8",D21="PBT9"),"Scenario1",IF(OR(D21="PBT6",D21="PBT7",D21="PBT10"),"Scenario2",IF(OR(D21="PBT1",D21="PBT4"),"Scenario3",""))))</f>
        <v/>
      </c>
      <c r="F21" s="202" t="str">
        <f t="shared" si="0"/>
        <v>0</v>
      </c>
      <c r="G21" s="206" t="str">
        <f>IF(F21="Scenario1PBT1",'Minor retrofit'!$E$7,IF(F21="Scenario2PBT1",'Minor retrofit'!$F$7,IF(F21="Scenario3PBT1",'Minor retrofit'!$G$7,"")))&amp;IF(F21="Scenario1PBT2",'Minor retrofit'!$H$7,IF(F21="Scenario2PBT2",'Minor retrofit'!$I$7,IF(F21="Scenario3PBT2",'Minor retrofit'!$J$7,"")))&amp;IF(F21="Scenario1PBT3",'Minor retrofit'!$K$7,IF(F21="Scenario2PBT3",'Minor retrofit'!$L$7,IF(F21="Scenario3PBT3",'Minor retrofit'!$M$7,"")))&amp;IF(F21="Scenario1PBT4",'Minor retrofit'!$N$7,IF(F21="Scenario2PBT4",'Minor retrofit'!$O$7,IF(F21="Scenario3PBT4",'Minor retrofit'!$P$7,"")))&amp;IF(F21="Scenario1PBT5",'Minor retrofit'!$Q$7,IF(F21="Scenario2PBT5",'Minor retrofit'!$R$7,IF(F21="Scenario3PBT5",'Minor retrofit'!$S$7,"")))&amp;IF(F21="Scenario1PBT6",'Minor retrofit'!$T$7,IF(F21="Scenario2PBT6",'Minor retrofit'!$U$7,IF(F21="Scenario3PBT6",'Minor retrofit'!$V$7,"")))&amp;IF(F21="Scenario1PBT7",'Minor retrofit'!$W$7,IF(F21="Scenario2PBT7",'Minor retrofit'!$X$7,IF(F21="Scenario3PBT7",'Minor retrofit'!$Y$7,"")))&amp;IF(F21="Scenario1PBT8",'Minor retrofit'!$Z$7,IF(F21="Scenario2PBT8",'Minor retrofit'!$AA$7,IF(F21="Scenario3PBT8",'Minor retrofit'!$AB$7,"")))&amp;IF(F21="Scenario1PBT9",'Minor retrofit'!$AC$7,IF(F21="Scenario2PBT9",'Minor retrofit'!$AD$7,IF(F21="Scenario3PBT9",'Minor retrofit'!$AE$7,"")))&amp;IF(F21="Scenario1PBT10",'Minor retrofit'!$AF$7,IF(F21="Scenario2PBT10",'Minor retrofit'!$AG$7,IF(F21="Scenario3PBT10",'Minor retrofit'!$AH$7,"")))&amp;IF(F21="Scenario1PBT11",'Minor retrofit'!$AI$7,IF(F21="Scenario2PBT11",'Minor retrofit'!$AJ$7,IF(F21="Scenario3PBT11",'Minor retrofit'!$AK$7,"")))&amp;IF(F21="Scenario1PBT12",'Minor retrofit'!$AL$7,IF(F21="Scenario2PBT12",'Minor retrofit'!$AM$7,IF(F21="Scenario3PBT12",'Minor retrofit'!$AN$7,"")))&amp;IF(F21="Scenario1PBT13",'Minor retrofit'!$AO$7,IF(F21="Scenario2PBT13",'Minor retrofit'!$AP$7,IF(F21="Scenario3PBT13",'Minor retrofit'!$AQ$7,"")))&amp;IF(F21="Scenario1PBT14",'Minor retrofit'!$AR$7,IF(F21="Scenario2PBT14",'Minor retrofit'!$AS$7,IF(F21="Scenario3PBT14",'Minor retrofit'!$AT$7,"")))&amp;IF(F21="Scenario1PBT15",'Minor retrofit'!$AU$7,IF(F21="Scenario2PBT15",'Minor retrofit'!$AV$7,IF(F21="Scenario3PBT15",'Minor retrofit'!$AW$7,"")))</f>
        <v/>
      </c>
      <c r="H21" s="117">
        <f t="shared" si="1"/>
        <v>0</v>
      </c>
      <c r="I21" s="117" t="str">
        <f>IF(F21="Scenario1PBT1",'Minor retrofit'!$E$17,IF(F21="Scenario2PBT1",'Minor retrofit'!$F$17,IF(F21="Scenario3PBT1",'Minor retrofit'!$G$17,"")))&amp;IF(F21="Scenario1PBT2",'Minor retrofit'!$H$17,IF(F21="Scenario2PBT2",'Minor retrofit'!$I$17,IF(F21="Scenario3PBT2",'Minor retrofit'!$J$17,"")))&amp;IF(F21="Scenario1PBT3",'Minor retrofit'!$K$17,IF(F21="Scenario2PBT3",'Minor retrofit'!$L$17,IF(F21="Scenario3PBT3",'Minor retrofit'!$M$17,"")))&amp;IF(F21="Scenario1PBT4",'Minor retrofit'!$N$17,IF(F21="Scenario2PBT4",'Minor retrofit'!$O$17,IF(F21="Scenario3PBT4",'Minor retrofit'!$P$17,"")))&amp;IF(F21="Scenario1PBT5",'Minor retrofit'!$Q$17,IF(F21="Scenario2PBT5",'Minor retrofit'!$R$17,IF(F21="Scenario3PBT5",'Minor retrofit'!$S$17,"")))&amp;IF(F21="Scenario1PBT6",'Minor retrofit'!$T$17,IF(F21="Scenario2PBT6",'Minor retrofit'!$U$17,IF(F21="Scenario3PBT6",'Minor retrofit'!$V$17,"")))&amp;IF(F21="Scenario1PBT7",'Minor retrofit'!$W$17,IF(F21="Scenario2PBT7",'Minor retrofit'!$X$17,IF(F21="Scenario3PBT7",'Minor retrofit'!$Y$17,"")))&amp;IF(F21="Scenario1PBT8",'Minor retrofit'!$Z$17,IF(F21="Scenario2PBT8",'Minor retrofit'!$AA$17,IF(F21="Scenario3PBT8",'Minor retrofit'!$AB$17,"")))&amp;IF(F21="Scenario1PBT9",'Minor retrofit'!$AC$17,IF(F21="Scenario2PBT9",'Minor retrofit'!$AD$17,IF(F21="Scenario3PBT9",'Minor retrofit'!$AE$17,"")))&amp;IF(F21="Scenario1PBT10",'Minor retrofit'!$AF$17,IF(F21="Scenario2PBT10",'Minor retrofit'!$AG$17,IF(F21="Scenario3PBT10",'Minor retrofit'!$AH$17,"")))&amp;IF(F21="Scenario1PBT11",'Minor retrofit'!$AI$17,IF(F21="Scenario2PBT11",'Minor retrofit'!$AJ$17,IF(F21="Scenario3PBT11",'Minor retrofit'!$AK$17,"")))&amp;IF(F21="Scenario1PBT12",'Minor retrofit'!$AL$17,IF(F21="Scenario2PBT12",'Minor retrofit'!$AM$17,IF(F21="Scenario3PBT12",'Minor retrofit'!$AN$17,"")))&amp;IF(F21="Scenario1PBT13",'Minor retrofit'!$AO$17,IF(F21="Scenario2PBT13",'Minor retrofit'!$AP$17,IF(F21="Scenario3PBT13",'Minor retrofit'!$AQ$17,"")))&amp;IF(F21="Scenario1PBT14",'Minor retrofit'!$AR$17,IF(F21="Scenario2PBT14",'Minor retrofit'!$AS$17,IF(F21="Scenario3PBT14",'Minor retrofit'!$AT$17,"")))&amp;IF(F21="Scenario1PBT15",'Minor retrofit'!$AU$17,IF(F21="Scenario2PBT15",'Minor retrofit'!$AV$17,IF(F21="Scenario3PBT15",'Minor retrofit'!$AW$17,"")))</f>
        <v/>
      </c>
      <c r="J21" s="117">
        <f t="shared" si="2"/>
        <v>0</v>
      </c>
      <c r="K21" s="117" t="str">
        <f>IF(F21="Scenario1PBT1",'Minor retrofit'!$E$19,IF(F21="Scenario2PBT1",'Minor retrofit'!$F$19,IF(F21="Scenario3PBT1",'Minor retrofit'!$G$19,"")))&amp;IF(F21="Scenario1PBT2",'Minor retrofit'!$H$19,IF(F21="Scenario2PBT2",'Minor retrofit'!$I$19,IF(F21="Scenario3PBT2",'Minor retrofit'!$J$19,"")))&amp;IF(F21="Scenario1PBT3",'Minor retrofit'!$K$19,IF(F21="Scenario2PBT3",'Minor retrofit'!$L$19,IF(F21="Scenario3PBT3",'Minor retrofit'!$M$19,"")))&amp;IF(F21="Scenario1PBT4",'Minor retrofit'!$N$19,IF(F21="Scenario2PBT4",'Minor retrofit'!$O$19,IF(F21="Scenario3PBT4",'Minor retrofit'!$P$19,"")))&amp;IF(F21="Scenario1PBT5",'Minor retrofit'!$Q$19,IF(F21="Scenario2PBT5",'Minor retrofit'!$R$19,IF(F21="Scenario3PBT5",'Minor retrofit'!$S$19,"")))&amp;IF(F21="Scenario1PBT6",'Minor retrofit'!$T$19,IF(F21="Scenario2PBT6",'Minor retrofit'!$U$19,IF(F21="Scenario3PBT6",'Minor retrofit'!$V$19,"")))&amp;IF(F21="Scenario1PBT7",'Minor retrofit'!$W$19,IF(F21="Scenario2PBT7",'Minor retrofit'!$X$19,IF(F21="Scenario3PBT7",'Minor retrofit'!$Y$19,"")))&amp;IF(F21="Scenario1PBT8",'Minor retrofit'!$Z$19,IF(F21="Scenario2PBT8",'Minor retrofit'!$AA$19,IF(F21="Scenario3PBT8",'Minor retrofit'!$AB$19,"")))&amp;IF(F21="Scenario1PBT9",'Minor retrofit'!$AC$19,IF(F21="Scenario2PBT9",'Minor retrofit'!$AD$19,IF(F21="Scenario3PBT9",'Minor retrofit'!$AE$19,"")))&amp;IF(F21="Scenario1PBT10",'Minor retrofit'!$AF$19,IF(F21="Scenario2PBT10",'Minor retrofit'!$AG$19,IF(F21="Scenario3PBT10",'Minor retrofit'!$AH$19,"")))&amp;IF(F21="Scenario1PBT11",'Minor retrofit'!$AI$19,IF(F21="Scenario2PBT11",'Minor retrofit'!$AJ$19,IF(F21="Scenario3PBT11",'Minor retrofit'!$AK$19,"")))&amp;IF(F21="Scenario1PBT12",'Minor retrofit'!$AL$19,IF(F21="Scenario2PBT12",'Minor retrofit'!$AM$19,IF(F21="Scenario3PBT12",'Minor retrofit'!$AN$19,"")))&amp;IF(F21="Scenario1PBT13",'Minor retrofit'!$AO$19,IF(F21="Scenario2PBT13",'Minor retrofit'!$AP$19,IF(F21="Scenario3PBT13",'Minor retrofit'!$AQ$19,"")))&amp;IF(F21="Scenario1PBT14",'Minor retrofit'!$AR$19,IF(F21="Scenario2PBT14",'Minor retrofit'!$AS$19,IF(F21="Scenario3PBT14",'Minor retrofit'!$AT$19,"")))&amp;IF(F21="Scenario1PBT15",'Minor retrofit'!$AU$19,IF(F21="Scenario2PBT15",'Minor retrofit'!$AV$19,IF(F21="Scenario3PBT15",'Minor retrofit'!$AW$19,"")))</f>
        <v/>
      </c>
      <c r="L21" s="117">
        <f t="shared" si="3"/>
        <v>0</v>
      </c>
      <c r="M21" s="117" t="str">
        <f>IF(F21="Scenario1PBT1",'Minor retrofit'!$E$21,IF(F21="Scenario2PBT1",'Minor retrofit'!$F$21,IF(F21="Scenario3PBT1",'Minor retrofit'!$G$21,"")))&amp;IF(F21="Scenario1PBT2",'Minor retrofit'!$H$21,IF(F21="Scenario2PBT2",'Minor retrofit'!$I$21,IF(F21="Scenario3PBT2",'Minor retrofit'!$J$21,"")))&amp;IF(F21="Scenario1PBT3",'Minor retrofit'!$K$21,IF(F21="Scenario2PBT3",'Minor retrofit'!$L$21,IF(F21="Scenario3PBT3",'Minor retrofit'!$M$21,"")))&amp;IF(F21="Scenario1PBT4",'Minor retrofit'!$N$21,IF(F21="Scenario2PBT4",'Minor retrofit'!$O$21,IF(F21="Scenario3PBT4",'Minor retrofit'!$P$21,"")))&amp;IF(F21="Scenario1PBT5",'Minor retrofit'!$Q$21,IF(F21="Scenario2PBT5",'Minor retrofit'!$R$21,IF(F21="Scenario3PBT5",'Minor retrofit'!$S$21,"")))&amp;IF(F21="Scenario1PBT6",'Minor retrofit'!$T$21,IF(F21="Scenario2PBT6",'Minor retrofit'!$U$21,IF(F21="Scenario3PBT6",'Minor retrofit'!$V$21,"")))&amp;IF(F21="Scenario1PBT7",'Minor retrofit'!$W$21,IF(F21="Scenario2PBT7",'Minor retrofit'!$X$21,IF(F21="Scenario3PBT7",'Minor retrofit'!$Y$21,"")))&amp;IF(F21="Scenario1PBT8",'Minor retrofit'!$Z$21,IF(F21="Scenario2PBT8",'Minor retrofit'!$AA$21,IF(F21="Scenario3PBT8",'Minor retrofit'!$AB$21,"")))&amp;IF(F21="Scenario1PBT9",'Minor retrofit'!$AC$21,IF(F21="Scenario2PBT9",'Minor retrofit'!$AD$21,IF(F21="Scenario3PBT9",'Minor retrofit'!$AE$21,"")))&amp;IF(F21="Scenario1PBT10",'Minor retrofit'!$AF$21,IF(F21="Scenario2PBT10",'Minor retrofit'!$AG$21,IF(F21="Scenario3PBT10",'Minor retrofit'!$AH$21,"")))&amp;IF(F21="Scenario1PBT11",'Minor retrofit'!$AI$21,IF(F21="Scenario2PBT11",'Minor retrofit'!$AJ$21,IF(F21="Scenario3PBT11",'Minor retrofit'!$AK$21,"")))&amp;IF(F21="Scenario1PBT12",'Minor retrofit'!$AL$21,IF(F21="Scenario2PBT12",'Minor retrofit'!$AM$21,IF(F21="Scenario3PBT12",'Minor retrofit'!$AN$21,"")))&amp;IF(F21="Scenario1PBT13",'Minor retrofit'!$AO$21,IF(F21="Scenario2PBT13",'Minor retrofit'!$AP$21,IF(F21="Scenario3PBT13",'Minor retrofit'!$AQ$21,"")))&amp;IF(F21="Scenario1PBT14",'Minor retrofit'!$AR$21,IF(F21="Scenario2PBT14",'Minor retrofit'!$AS$21,IF(F21="Scenario3PBT14",'Minor retrofit'!$AT$21,"")))&amp;IF(F21="Scenario1PBT15",'Minor retrofit'!$AU$21,IF(F21="Scenario2PBT15",'Minor retrofit'!$AV$21,IF(F21="Scenario3PBT15",'Minor retrofit'!$AW$21,"")))</f>
        <v/>
      </c>
      <c r="N21" s="118">
        <f t="shared" si="4"/>
        <v>0</v>
      </c>
      <c r="O21" s="206" t="str">
        <f>IF(F21="Scenario1PBT1",'Minor retrofit'!$E$24,IF(F21="Scenario2PBT1",'Minor retrofit'!$F$24,IF(F21="Scenario3PBT1",'Minor retrofit'!$G$24,"")))&amp;IF(F21="Scenario1PBT2",'Minor retrofit'!$H$24,IF(F21="Scenario2PBT2",'Minor retrofit'!$I$24,IF(F21="Scenario3PBT2",'Minor retrofit'!$J$24,"")))&amp;IF(F21="Scenario1PBT3",'Minor retrofit'!$K$24,IF(F21="Scenario2PBT3",'Minor retrofit'!$L$24,IF(F21="Scenario3PBT3",'Minor retrofit'!$M$24,"")))&amp;IF(F21="Scenario1PBT4",'Minor retrofit'!$N$24,IF(F21="Scenario2PBT4",'Minor retrofit'!$O$24,IF(F21="Scenario3PBT4",'Minor retrofit'!$P$24,"")))&amp;IF(F21="Scenario1PBT5",'Minor retrofit'!$Q$24,IF(F21="Scenario2PBT5",'Minor retrofit'!$R$24,IF(F21="Scenario3PBT5",'Minor retrofit'!$S$24,"")))&amp;IF(F21="Scenario1PBT6",'Minor retrofit'!$T$24,IF(F21="Scenario2PBT6",'Minor retrofit'!$U$24,IF(F21="Scenario3PBT6",'Minor retrofit'!$V$24,"")))&amp;IF(F21="Scenario1PBT7",'Minor retrofit'!$W$24,IF(F21="Scenario2PBT7",'Minor retrofit'!$X$24,IF(F21="Scenario3PBT7",'Minor retrofit'!$Y$24,"")))&amp;IF(F21="Scenario1PBT8",'Minor retrofit'!$Z$24,IF(F21="Scenario2PBT8",'Minor retrofit'!$AA$24,IF(F21="Scenario3PBT8",'Minor retrofit'!$AB$24,"")))&amp;IF(F21="Scenario1PBT9",'Minor retrofit'!$AC$24,IF(F21="Scenario2PBT9",'Minor retrofit'!$AD$24,IF(F21="Scenario3PBT9",'Minor retrofit'!$AE$24,"")))&amp;IF(F21="Scenario1PBT10",'Minor retrofit'!$AF$24,IF(F21="Scenario2PBT10",'Minor retrofit'!$AG$24,IF(F21="Scenario3PBT10",'Minor retrofit'!$AH$24,"")))&amp;IF(F21="Scenario1PBT11",'Minor retrofit'!$AI$24,IF(F21="Scenario2PBT11",'Minor retrofit'!$AJ$24,IF(F21="Scenario3PBT11",'Minor retrofit'!$AK$24,"")))&amp;IF(F21="Scenario1PBT12",'Minor retrofit'!$AL$24,IF(F21="Scenario2PBT12",'Minor retrofit'!$AM$24,IF(F21="Scenario3PBT12",'Minor retrofit'!$AN$24,"")))&amp;IF(F21="Scenario1PBT13",'Minor retrofit'!$AO$24,IF(F21="Scenario2PBT13",'Minor retrofit'!$AP$24,IF(F21="Scenario3PBT13",'Minor retrofit'!$AQ$24,"")))&amp;IF(F21="Scenario1PBT14",'Minor retrofit'!$AR$24,IF(F21="Scenario2PBT14",'Minor retrofit'!$AS$24,IF(F21="Scenario3PBT14",'Minor retrofit'!$AT$24,"")))&amp;IF(F21="Scenario1PBT15",'Minor retrofit'!$AU$24,IF(F21="Scenario2PBT15",'Minor retrofit'!$AV$24,IF(F21="Scenario3PBT15",'Minor retrofit'!$AW$24,"")))</f>
        <v/>
      </c>
      <c r="P21" s="117">
        <f t="shared" si="5"/>
        <v>0</v>
      </c>
      <c r="Q21" s="117" t="str">
        <f>IF(F21="Scenario1PBT1",'Minor retrofit'!$E$26,IF(F21="Scenario2PBT1",'Minor retrofit'!$F$26,IF(F21="Scenario3PBT1",'Minor retrofit'!$G$26,"")))&amp;IF(F21="Scenario1PBT2",'Minor retrofit'!$H$26,IF(F21="Scenario2PBT2",'Minor retrofit'!$I$26,IF(F21="Scenario3PBT2",'Minor retrofit'!$J$26,"")))&amp;IF(F21="Scenario1PBT3",'Minor retrofit'!$K$26,IF(F21="Scenario2PBT3",'Minor retrofit'!$L$26,IF(F21="Scenario3PBT3",'Minor retrofit'!$M$26,"")))&amp;IF(F21="Scenario1PBT4",'Minor retrofit'!$N$26,IF(F21="Scenario2PBT4",'Minor retrofit'!$O$26,IF(F21="Scenario3PBT4",'Minor retrofit'!$P$26,"")))&amp;IF(F21="Scenario1PBT5",'Minor retrofit'!$Q$26,IF(F21="Scenario2PBT5",'Minor retrofit'!$R$26,IF(F21="Scenario3PBT5",'Minor retrofit'!$S$26,"")))&amp;IF(F21="Scenario1PBT6",'Minor retrofit'!$T$26,IF(F21="Scenario2PBT6",'Minor retrofit'!$U$26,IF(F21="Scenario3PBT6",'Minor retrofit'!$V$26,"")))&amp;IF(F21="Scenario1PBT7",'Minor retrofit'!$W$26,IF(F21="Scenario2PBT7",'Minor retrofit'!$X$26,IF(F21="Scenario3PBT7",'Minor retrofit'!$Y$26,"")))&amp;IF(F21="Scenario1PBT8",'Minor retrofit'!$Z$26,IF(F21="Scenario2PBT8",'Minor retrofit'!$AA$26,IF(F21="Scenario3PBT8",'Minor retrofit'!$AB$26,"")))&amp;IF(F21="Scenario1PBT9",'Minor retrofit'!$AC$26,IF(F21="Scenario2PBT9",'Minor retrofit'!$AD$26,IF(F21="Scenario3PBT9",'Minor retrofit'!$AE$26,"")))&amp;IF(F21="Scenario1PBT10",'Minor retrofit'!$AF$26,IF(F21="Scenario2PBT10",'Minor retrofit'!$AG$26,IF(F21="Scenario3PBT10",'Minor retrofit'!$AH$26,"")))&amp;IF(F21="Scenario1PBT11",'Minor retrofit'!$AI$26,IF(F21="Scenario2PBT11",'Minor retrofit'!$AJ$26,IF(F21="Scenario3PBT11",'Minor retrofit'!$AK$26,"")))&amp;IF(F21="Scenario1PBT12",'Minor retrofit'!$AL$26,IF(F21="Scenario2PBT12",'Minor retrofit'!$AM$26,IF(F21="Scenario3PBT12",'Minor retrofit'!$AN$26,"")))&amp;IF(F21="Scenario1PBT13",'Minor retrofit'!$AO$26,IF(F21="Scenario2PBT13",'Minor retrofit'!$AP$26,IF(F21="Scenario3PBT13",'Minor retrofit'!$AQ$26,"")))&amp;IF(F21="Scenario1PBT14",'Minor retrofit'!$AR$26,IF(F21="Scenario2PBT14",'Minor retrofit'!$AS$26,IF(F21="Scenario3PBT14",'Minor retrofit'!$AT$26,"")))&amp;IF(F21="Scenario1PBT15",'Minor retrofit'!$AU$26,IF(F21="Scenario2PBT15",'Minor retrofit'!$AV$26,IF(F21="Scenario3PBT15",'Minor retrofit'!$AW$26,"")))</f>
        <v/>
      </c>
      <c r="R21" s="117">
        <f t="shared" si="6"/>
        <v>0</v>
      </c>
      <c r="S21" s="117" t="str">
        <f>IF(F21="Scenario1PBT1",'Minor retrofit'!$E$28,IF(F21="Scenario2PBT1",'Minor retrofit'!$F$28,IF(F21="Scenario3PBT1",'Minor retrofit'!$G$28,"")))&amp;IF(F21="Scenario1PBT2",'Minor retrofit'!$H$28,IF(F21="Scenario2PBT2",'Minor retrofit'!$I$28,IF(F21="Scenario3PBT2",'Minor retrofit'!$J$28,"")))&amp;IF(F21="Scenario1PBT3",'Minor retrofit'!$K$28,IF(F21="Scenario2PBT3",'Minor retrofit'!$L$28,IF(F21="Scenario3PBT3",'Minor retrofit'!$M$28,"")))&amp;IF(F21="Scenario1PBT4",'Minor retrofit'!$N$28,IF(F21="Scenario2PBT4",'Minor retrofit'!$O$28,IF(F21="Scenario3PBT4",'Minor retrofit'!$P$28,"")))&amp;IF(F21="Scenario1PBT5",'Minor retrofit'!$Q$28,IF(F21="Scenario2PBT5",'Minor retrofit'!$R$28,IF(F21="Scenario3PBT5",'Minor retrofit'!$S$28,"")))&amp;IF(F21="Scenario1PBT6",'Minor retrofit'!$T$28,IF(F21="Scenario2PBT6",'Minor retrofit'!$U$28,IF(F21="Scenario3PBT6",'Minor retrofit'!$V$28,"")))&amp;IF(F21="Scenario1PBT7",'Minor retrofit'!$W$28,IF(F21="Scenario2PBT7",'Minor retrofit'!$X$28,IF(F21="Scenario3PBT7",'Minor retrofit'!$Y$28,"")))&amp;IF(F21="Scenario1PBT8",'Minor retrofit'!$Z$28,IF(F21="Scenario2PBT8",'Minor retrofit'!$AA$28,IF(F21="Scenario3PBT8",'Minor retrofit'!$AB$28,"")))&amp;IF(F21="Scenario1PBT9",'Minor retrofit'!$AC$28,IF(F21="Scenario2PBT9",'Minor retrofit'!$AD$28,IF(F21="Scenario3PBT9",'Minor retrofit'!$AE$28,"")))&amp;IF(F21="Scenario1PBT10",'Minor retrofit'!$AF$28,IF(F21="Scenario2PBT10",'Minor retrofit'!$AG$28,IF(F21="Scenario3PBT10",'Minor retrofit'!$AH$28,"")))&amp;IF(F21="Scenario1PBT11",'Minor retrofit'!$AI$28,IF(F21="Scenario2PBT11",'Minor retrofit'!$AJ$28,IF(F21="Scenario3PBT11",'Minor retrofit'!$AK$28,"")))&amp;IF(F21="Scenario1PBT12",'Minor retrofit'!$AL$28,IF(F21="Scenario2PBT12",'Minor retrofit'!$AM$28,IF(F21="Scenario3PBT12",'Minor retrofit'!$AN$28,"")))&amp;IF(F21="Scenario1PBT13",'Minor retrofit'!$AO$28,IF(F21="Scenario2PBT13",'Minor retrofit'!$AP$28,IF(F21="Scenario3PBT13",'Minor retrofit'!$AQ$28,"")))&amp;IF(F21="Scenario1PBT14",'Minor retrofit'!$AR$28,IF(F21="Scenario2PBT14",'Minor retrofit'!$AS$28,IF(F21="Scenario3PBT14",'Minor retrofit'!$AT$28,"")))&amp;IF(F21="Scenario1PBT15",'Minor retrofit'!$AU$28,IF(F21="Scenario2PBT15",'Minor retrofit'!$AV$28,IF(F21="Scenario3PBT15",'Minor retrofit'!$AW$28,"")))</f>
        <v/>
      </c>
      <c r="T21" s="207">
        <f t="shared" si="7"/>
        <v>0</v>
      </c>
      <c r="U21" s="206" t="str">
        <f>IF(F21="Scenario1PBT1",'Minor retrofit'!$E$39,IF(F21="Scenario2PBT1",'Minor retrofit'!$F$39,IF(F21="Scenario3PBT1",'Minor retrofit'!$G$39,"")))&amp;IF(F21="Scenario1PBT2",'Minor retrofit'!$H$39,IF(F21="Scenario2PBT2",'Minor retrofit'!$I$39,IF(F21="Scenario3PBT2",'Minor retrofit'!$J$39,"")))&amp;IF(F21="Scenario1PBT3",'Minor retrofit'!$K$39,IF(F21="Scenario2PBT3",'Minor retrofit'!$L$39,IF(F21="Scenario3PBT3",'Minor retrofit'!$M$39,"")))&amp;IF(F21="Scenario1PBT4",'Minor retrofit'!$N$39,IF(F21="Scenario2PBT4",'Minor retrofit'!$O$39,IF(F21="Scenario3PBT4",'Minor retrofit'!$P$39,"")))&amp;IF(F21="Scenario1PBT5",'Minor retrofit'!$Q$39,IF(F21="Scenario2PBT5",'Minor retrofit'!$R$39,IF(F21="Scenario3PBT5",'Minor retrofit'!$S$39,"")))&amp;IF(F21="Scenario1PBT6",'Minor retrofit'!$T$39,IF(F21="Scenario2PBT6",'Minor retrofit'!$U$39,IF(F21="Scenario3PBT6",'Minor retrofit'!$V$39,"")))&amp;IF(F21="Scenario1PBT7",'Minor retrofit'!$W$39,IF(F21="Scenario2PBT7",'Minor retrofit'!$X$39,IF(F21="Scenario3PBT7",'Minor retrofit'!$Y$39,"")))&amp;IF(F21="Scenario1PBT8",'Minor retrofit'!$Z$39,IF(F21="Scenario2PBT8",'Minor retrofit'!$AA$39,IF(F21="Scenario3PBT8",'Minor retrofit'!$AB$39,"")))&amp;IF(F21="Scenario1PBT9",'Minor retrofit'!$AC$39,IF(F21="Scenario2PBT9",'Minor retrofit'!$AD$39,IF(F21="Scenario3PBT9",'Minor retrofit'!$AE$39,"")))&amp;IF(F21="Scenario1PBT10",'Minor retrofit'!$AF$39,IF(F21="Scenario2PBT10",'Minor retrofit'!$AG$39,IF(F21="Scenario3PBT10",'Minor retrofit'!$AH$39,"")))&amp;IF(F21="Scenario1PBT11",'Minor retrofit'!$AI$39,IF(F21="Scenario2PBT11",'Minor retrofit'!$AJ$39,IF(F21="Scenario3PBT11",'Minor retrofit'!$AK$39,"")))&amp;IF(F21="Scenario1PBT12",'Minor retrofit'!$AL$39,IF(F21="Scenario2PBT12",'Minor retrofit'!$AM$39,IF(F21="Scenario3PBT12",'Minor retrofit'!$AN$39,"")))&amp;IF(F21="Scenario1PBT13",'Minor retrofit'!$AO$39,IF(F21="Scenario2PBT13",'Minor retrofit'!$AP$39,IF(F21="Scenario3PBT13",'Minor retrofit'!$AQ$39,"")))&amp;IF(F21="Scenario1PBT14",'Minor retrofit'!$AR$39,IF(F21="Scenario2PBT14",'Minor retrofit'!$AS$39,IF(F21="Scenario3PBT14",'Minor retrofit'!$AT$39,"")))&amp;IF(F21="Scenario1PBT15",'Minor retrofit'!$AU$39,IF(F21="Scenario2PBT15",'Minor retrofit'!$AV$39,IF(F21="Scenario3PBT15",'Minor retrofit'!$AW$39,"")))</f>
        <v/>
      </c>
      <c r="V21" s="117">
        <f t="shared" si="8"/>
        <v>0</v>
      </c>
      <c r="W21" s="117" t="str">
        <f>IF(F21="Scenario1PBT1",'Minor retrofit'!$E$41,IF(F21="Scenario2PBT1",'Minor retrofit'!$F$41,IF(F21="Scenario3PBT1",'Minor retrofit'!$G$41,"")))&amp;IF(F21="Scenario1PBT2",'Minor retrofit'!$H$41,IF(F21="Scenario2PBT2",'Minor retrofit'!$I$41,IF(F21="Scenario3PBT2",'Minor retrofit'!$J$41,"")))&amp;IF(F21="Scenario1PBT3",'Minor retrofit'!$K$41,IF(F21="Scenario2PBT3",'Minor retrofit'!$L$41,IF(F21="Scenario3PBT3",'Minor retrofit'!$M$41,"")))&amp;IF(F21="Scenario1PBT4",'Minor retrofit'!$N$41,IF(F21="Scenario2PBT4",'Minor retrofit'!$O$41,IF(F21="Scenario3PBT4",'Minor retrofit'!$P$41,"")))&amp;IF(F21="Scenario1PBT5",'Minor retrofit'!$Q$41,IF(F21="Scenario2PBT5",'Minor retrofit'!$R$41,IF(F21="Scenario3PBT5",'Minor retrofit'!$S$41,"")))&amp;IF(F21="Scenario1PBT6",'Minor retrofit'!$T$41,IF(F21="Scenario2PBT6",'Minor retrofit'!$U$41,IF(F21="Scenario3PBT6",'Minor retrofit'!$V$41,"")))&amp;IF(F21="Scenario1PBT7",'Minor retrofit'!$W$41,IF(F21="Scenario2PBT7",'Minor retrofit'!$X$41,IF(F21="Scenario3PBT7",'Minor retrofit'!$Y$41,"")))&amp;IF(F21="Scenario1PBT8",'Minor retrofit'!$Z$41,IF(F21="Scenario2PBT8",'Minor retrofit'!$AA$41,IF(F21="Scenario3PBT8",'Minor retrofit'!$AB$41,"")))&amp;IF(F21="Scenario1PBT9",'Minor retrofit'!$AC$41,IF(F21="Scenario2PBT9",'Minor retrofit'!$AD$41,IF(F21="Scenario3PBT9",'Minor retrofit'!$AE$41,"")))&amp;IF(F21="Scenario1PBT10",'Minor retrofit'!$AF$41,IF(F21="Scenario2PBT10",'Minor retrofit'!$AG$41,IF(F21="Scenario3PBT10",'Minor retrofit'!$AH$41,"")))&amp;IF(F21="Scenario1PBT11",'Minor retrofit'!$AI$41,IF(F21="Scenario2PBT11",'Minor retrofit'!$AJ$41,IF(F21="Scenario3PBT11",'Minor retrofit'!$AK$41,"")))&amp;IF(F21="Scenario1PBT12",'Minor retrofit'!$AL$41,IF(F21="Scenario2PBT12",'Minor retrofit'!$AM$41,IF(F21="Scenario3PBT12",'Minor retrofit'!$AN$41,"")))&amp;IF(F21="Scenario1PBT13",'Minor retrofit'!$AO$41,IF(F21="Scenario2PBT13",'Minor retrofit'!$AP$41,IF(F21="Scenario3PBT13",'Minor retrofit'!$AQ$41,"")))&amp;IF(F21="Scenario1PBT14",'Minor retrofit'!$AR$41,IF(F21="Scenario2PBT14",'Minor retrofit'!$AS$41,IF(F21="Scenario3PBT14",'Minor retrofit'!$AT$41,"")))&amp;IF(F21="Scenario1PBT15",'Minor retrofit'!$AU$41,IF(F21="Scenario2PBT15",'Minor retrofit'!$AV$41,IF(F21="Scenario3PBT15",'Minor retrofit'!$AW$41,"")))</f>
        <v/>
      </c>
      <c r="X21" s="117">
        <f t="shared" si="9"/>
        <v>0</v>
      </c>
      <c r="Y21" s="117" t="str">
        <f>IF(F21="Scenario1PBT1",'Minor retrofit'!$E$43,IF(F21="Scenario2PBT1",'Minor retrofit'!$F$43,IF(F21="Scenario3PBT1",'Minor retrofit'!$G$43,"")))&amp;IF(F21="Scenario1PBT2",'Minor retrofit'!$H$43,IF(F21="Scenario2PBT2",'Minor retrofit'!$I$43,IF(F21="Scenario3PBT2",'Minor retrofit'!$J$43,"")))&amp;IF(F21="Scenario1PBT3",'Minor retrofit'!$K$43,IF(F21="Scenario2PBT3",'Minor retrofit'!$L$43,IF(F21="Scenario3PBT3",'Minor retrofit'!$M$43,"")))&amp;IF(F21="Scenario1PBT4",'Minor retrofit'!$N$43,IF(F21="Scenario2PBT4",'Minor retrofit'!$O$43,IF(F21="Scenario3PBT4",'Minor retrofit'!$P$43,"")))&amp;IF(F21="Scenario1PBT5",'Minor retrofit'!$Q$43,IF(F21="Scenario2PBT5",'Minor retrofit'!$R$43,IF(F21="Scenario3PBT5",'Minor retrofit'!$S$43,"")))&amp;IF(F21="Scenario1PBT6",'Minor retrofit'!$T$43,IF(F21="Scenario2PBT6",'Minor retrofit'!$U$43,IF(F21="Scenario3PBT6",'Minor retrofit'!$V$43,"")))&amp;IF(F21="Scenario1PBT7",'Minor retrofit'!$W$43,IF(F21="Scenario2PBT7",'Minor retrofit'!$X$43,IF(F21="Scenario3PBT7",'Minor retrofit'!$Y$43,"")))&amp;IF(F21="Scenario1PBT8",'Minor retrofit'!$Z$43,IF(F21="Scenario2PBT8",'Minor retrofit'!$AA$43,IF(F21="Scenario3PBT8",'Minor retrofit'!$AB$43,"")))&amp;IF(F21="Scenario1PBT9",'Minor retrofit'!$AC$43,IF(F21="Scenario2PBT9",'Minor retrofit'!$AD$43,IF(F21="Scenario3PBT9",'Minor retrofit'!$AE$43,"")))&amp;IF(F21="Scenario1PBT10",'Minor retrofit'!$AF$43,IF(F21="Scenario2PBT10",'Minor retrofit'!$AG$43,IF(F21="Scenario3PBT10",'Minor retrofit'!$AH$43,"")))&amp;IF(F21="Scenario1PBT11",'Minor retrofit'!$AI$43,IF(F21="Scenario2PBT11",'Minor retrofit'!$AJ$43,IF(F21="Scenario3PBT11",'Minor retrofit'!$AK$43,"")))&amp;IF(F21="Scenario1PBT12",'Minor retrofit'!$AL$43,IF(F21="Scenario2PBT12",'Minor retrofit'!$AM$43,IF(F21="Scenario3PBT12",'Minor retrofit'!$AN$43,"")))&amp;IF(F21="Scenario1PBT13",'Minor retrofit'!$AO$43,IF(F21="Scenario2PBT13",'Minor retrofit'!$AP$43,IF(F21="Scenario3PBT13",'Minor retrofit'!$AQ$43,"")))&amp;IF(F21="Scenario1PBT14",'Minor retrofit'!$AR$43,IF(F21="Scenario2PBT14",'Minor retrofit'!$AS$43,IF(F21="Scenario3PBT14",'Minor retrofit'!$AT$43,"")))&amp;IF(F21="Scenario1PBT15",'Minor retrofit'!$AU$43,IF(F21="Scenario2PBT15",'Minor retrofit'!$AV$43,IF(F21="Scenario3PBT15",'Minor retrofit'!$AW$43,"")))</f>
        <v/>
      </c>
      <c r="Z21" s="117">
        <f t="shared" si="10"/>
        <v>0</v>
      </c>
      <c r="AA21" s="178" t="str">
        <f>IF(F21="Scenario1PBT1",'Minor retrofit'!$E$102,IF(F21="Scenario2PBT1",'Minor retrofit'!$F$102,IF(F21="Scenario3PBT1",'Minor retrofit'!$G$102,"")))&amp;IF(F21="Scenario1PBT2",'Minor retrofit'!$H$102,IF(F21="Scenario2PBT2",'Minor retrofit'!$I$102,IF(F21="Scenario3PBT2",'Minor retrofit'!$J$102,"")))&amp;IF(F21="Scenario1PBT3",'Minor retrofit'!$K$102,IF(F21="Scenario2PBT3",'Minor retrofit'!$L$102,IF(F21="Scenario3PBT3",'Minor retrofit'!$M$102,"")))&amp;IF(F21="Scenario1PBT4",'Minor retrofit'!$N$102,IF(F21="Scenario2PBT4",'Minor retrofit'!$O$102,IF(F21="Scenario3PBT4",'Minor retrofit'!$P$102,"")))&amp;IF(F21="Scenario1PBT5",'Minor retrofit'!$Q$102,IF(F21="Scenario2PBT5",'Minor retrofit'!$R$102,IF(F21="Scenario3PBT5",'Minor retrofit'!$S$102,"")))&amp;IF(F21="Scenario1PBT6",'Minor retrofit'!$T$102,IF(F21="Scenario2PBT6",'Minor retrofit'!$U$102,IF(F21="Scenario3PBT6",'Minor retrofit'!$V$102,"")))&amp;IF(F21="Scenario1PBT7",'Minor retrofit'!$W$102,IF(F21="Scenario2PBT7",'Minor retrofit'!$X$102,IF(F21="Scenario3PBT7",'Minor retrofit'!$Y$102,"")))&amp;IF(F21="Scenario1PBT8",'Minor retrofit'!$Z$102,IF(F21="Scenario2PBT8",'Minor retrofit'!$AA$102,IF(F21="Scenario3PBT8",'Minor retrofit'!$AB$102,"")))&amp;IF(F21="Scenario1PBT9",'Minor retrofit'!$AC$102,IF(F21="Scenario2PBT9",'Minor retrofit'!$AD$102,IF(F21="Scenario3PBT9",'Minor retrofit'!$AE$102,"")))&amp;IF(F21="Scenario1PBT10",'Minor retrofit'!$AF$102,IF(F21="Scenario2PBT10",'Minor retrofit'!$AG$102,IF(F21="Scenario3PBT10",'Minor retrofit'!$AH$102,"")))&amp;IF(F21="Scenario1PBT11",'Minor retrofit'!$AI$102,IF(F21="Scenario2PBT11",'Minor retrofit'!$AJ$102,IF(F21="Scenario3PBT11",'Minor retrofit'!$AK$102,"")))&amp;IF(F21="Scenario1PBT12",'Minor retrofit'!$AL$102,IF(F21="Scenario2PBT12",'Minor retrofit'!$AM$102,IF(F21="Scenario3PBT12",'Minor retrofit'!$AN$102,"")))&amp;IF(F21="Scenario1PBT13",'Minor retrofit'!$AO$102,IF(F21="Scenario2PBT13",'Minor retrofit'!$AP$102,IF(F21="Scenario3PBT13",'Minor retrofit'!$AQ$102,"")))&amp;IF(F21="Scenario1PBT14",'Minor retrofit'!$AR$102,IF(F21="Scenario2PBT14",'Minor retrofit'!$AS$102,IF(F21="Scenario3PBT14",'Minor retrofit'!$AT$102,"")))&amp;IF(F21="Scenario1PBT15",'Minor retrofit'!$AU$102,IF(F21="Scenario2PBT15",'Minor retrofit'!$AV$102,IF(F21="Scenario3PBT15",'Minor retrofit'!$AW$102,"")))</f>
        <v/>
      </c>
      <c r="AB21" s="179">
        <f t="shared" si="11"/>
        <v>0</v>
      </c>
      <c r="AC21" s="208">
        <f>IFERROR('Projection_Base-case'!G21-G21,0)</f>
        <v>0</v>
      </c>
      <c r="AD21" s="178">
        <f t="shared" si="12"/>
        <v>0</v>
      </c>
      <c r="AE21" s="117">
        <f>IFERROR(100*AC21/'Projection_Base-case'!G21,0)</f>
        <v>0</v>
      </c>
      <c r="AF21" s="117">
        <f>IFERROR('Projection_Base-case'!I21-I21,0)</f>
        <v>0</v>
      </c>
      <c r="AG21" s="178">
        <f t="shared" si="13"/>
        <v>0</v>
      </c>
      <c r="AH21" s="117">
        <f>IFERROR(100*AF21/'Projection_Base-case'!I21,0)</f>
        <v>0</v>
      </c>
      <c r="AI21" s="117">
        <f>IFERROR('Projection_Base-case'!K21-K21,0)</f>
        <v>0</v>
      </c>
      <c r="AJ21" s="178">
        <f t="shared" si="14"/>
        <v>0</v>
      </c>
      <c r="AK21" s="117">
        <f>IFERROR(100*AI21/'Projection_Base-case'!K21,0)</f>
        <v>0</v>
      </c>
      <c r="AL21" s="117">
        <f>IFERROR(M21-'Projection_Base-case'!M21,0)</f>
        <v>0</v>
      </c>
      <c r="AM21" s="178">
        <f t="shared" si="15"/>
        <v>0</v>
      </c>
      <c r="AN21" s="179">
        <f>IFERROR(IF('Projection_Base-case'!N21&gt;0,100*AM21/'Projection_Base-case'!N21,100*AM21/N21),0)</f>
        <v>0</v>
      </c>
      <c r="AO21" s="206">
        <f>IFERROR('Projection_Base-case'!O21-O21,0)</f>
        <v>0</v>
      </c>
      <c r="AP21" s="178">
        <f t="shared" si="16"/>
        <v>0</v>
      </c>
      <c r="AQ21" s="117">
        <f>IFERROR(100*AO21/'Projection_Base-case'!O21,0)</f>
        <v>0</v>
      </c>
      <c r="AR21" s="117">
        <f>IFERROR('Projection_Base-case'!Q21-Q21,0)</f>
        <v>0</v>
      </c>
      <c r="AS21" s="178">
        <f t="shared" si="17"/>
        <v>0</v>
      </c>
      <c r="AT21" s="117">
        <f>IFERROR(100*AR21/'Projection_Base-case'!Q21,0)</f>
        <v>0</v>
      </c>
      <c r="AU21" s="117">
        <f>IFERROR('Projection_Base-case'!S21-S21,0)</f>
        <v>0</v>
      </c>
      <c r="AV21" s="178">
        <f t="shared" si="18"/>
        <v>0</v>
      </c>
      <c r="AW21" s="118">
        <f>IFERROR(100*AU21/'Projection_Base-case'!S21,0)</f>
        <v>0</v>
      </c>
      <c r="AX21" s="206">
        <f>IFERROR('Projection_Base-case'!U21-U21,0)</f>
        <v>0</v>
      </c>
      <c r="AY21" s="178">
        <f t="shared" si="19"/>
        <v>0</v>
      </c>
      <c r="AZ21" s="117">
        <f>IFERROR(100*AX21/'Projection_Base-case'!U21,0)</f>
        <v>0</v>
      </c>
      <c r="BA21" s="117">
        <f>IFERROR('Projection_Base-case'!W21-W21,0)</f>
        <v>0</v>
      </c>
      <c r="BB21" s="178">
        <f t="shared" si="20"/>
        <v>0</v>
      </c>
      <c r="BC21" s="117">
        <f>IFERROR(100*BA21/'Projection_Base-case'!W21,0)</f>
        <v>0</v>
      </c>
      <c r="BD21" s="117">
        <f>IFERROR('Projection_Base-case'!Y21-Y21,0)</f>
        <v>0</v>
      </c>
      <c r="BE21" s="178">
        <f t="shared" si="21"/>
        <v>0</v>
      </c>
      <c r="BF21" s="117">
        <f>IFERROR(100*BD21/'Projection_Base-case'!Y21,0)</f>
        <v>0</v>
      </c>
      <c r="BG21" s="178">
        <f t="shared" si="22"/>
        <v>0</v>
      </c>
      <c r="BH21" s="179">
        <f t="shared" si="23"/>
        <v>0</v>
      </c>
    </row>
    <row r="22" spans="1:60">
      <c r="A22" s="205">
        <v>17</v>
      </c>
      <c r="B22" s="178">
        <f>IF('Projection_Base-case'!B22&lt;&gt;"",'Projection_Base-case'!B22,0)</f>
        <v>0</v>
      </c>
      <c r="C22" s="178">
        <f>IF('Projection_Base-case'!C22&lt;&gt;"",'Projection_Base-case'!C22,0)</f>
        <v>0</v>
      </c>
      <c r="D22" s="178">
        <f>IF('Projection_Base-case'!D22&lt;&gt;"",'Projection_Base-case'!D22,0)</f>
        <v>0</v>
      </c>
      <c r="E22" s="176" t="str">
        <f>IF(AND('Résultats Minor'!$AC$3="OUI",'Résultats Minor'!E21&lt;&gt;""),'Résultats Minor'!E21,IF(OR(D22="PBT2",D22="PBT3",D22="PBT5",D22="PBT8",D22="PBT9"),"Scenario1",IF(OR(D22="PBT6",D22="PBT7",D22="PBT10"),"Scenario2",IF(OR(D22="PBT1",D22="PBT4"),"Scenario3",""))))</f>
        <v/>
      </c>
      <c r="F22" s="202" t="str">
        <f t="shared" si="0"/>
        <v>0</v>
      </c>
      <c r="G22" s="206" t="str">
        <f>IF(F22="Scenario1PBT1",'Minor retrofit'!$E$7,IF(F22="Scenario2PBT1",'Minor retrofit'!$F$7,IF(F22="Scenario3PBT1",'Minor retrofit'!$G$7,"")))&amp;IF(F22="Scenario1PBT2",'Minor retrofit'!$H$7,IF(F22="Scenario2PBT2",'Minor retrofit'!$I$7,IF(F22="Scenario3PBT2",'Minor retrofit'!$J$7,"")))&amp;IF(F22="Scenario1PBT3",'Minor retrofit'!$K$7,IF(F22="Scenario2PBT3",'Minor retrofit'!$L$7,IF(F22="Scenario3PBT3",'Minor retrofit'!$M$7,"")))&amp;IF(F22="Scenario1PBT4",'Minor retrofit'!$N$7,IF(F22="Scenario2PBT4",'Minor retrofit'!$O$7,IF(F22="Scenario3PBT4",'Minor retrofit'!$P$7,"")))&amp;IF(F22="Scenario1PBT5",'Minor retrofit'!$Q$7,IF(F22="Scenario2PBT5",'Minor retrofit'!$R$7,IF(F22="Scenario3PBT5",'Minor retrofit'!$S$7,"")))&amp;IF(F22="Scenario1PBT6",'Minor retrofit'!$T$7,IF(F22="Scenario2PBT6",'Minor retrofit'!$U$7,IF(F22="Scenario3PBT6",'Minor retrofit'!$V$7,"")))&amp;IF(F22="Scenario1PBT7",'Minor retrofit'!$W$7,IF(F22="Scenario2PBT7",'Minor retrofit'!$X$7,IF(F22="Scenario3PBT7",'Minor retrofit'!$Y$7,"")))&amp;IF(F22="Scenario1PBT8",'Minor retrofit'!$Z$7,IF(F22="Scenario2PBT8",'Minor retrofit'!$AA$7,IF(F22="Scenario3PBT8",'Minor retrofit'!$AB$7,"")))&amp;IF(F22="Scenario1PBT9",'Minor retrofit'!$AC$7,IF(F22="Scenario2PBT9",'Minor retrofit'!$AD$7,IF(F22="Scenario3PBT9",'Minor retrofit'!$AE$7,"")))&amp;IF(F22="Scenario1PBT10",'Minor retrofit'!$AF$7,IF(F22="Scenario2PBT10",'Minor retrofit'!$AG$7,IF(F22="Scenario3PBT10",'Minor retrofit'!$AH$7,"")))&amp;IF(F22="Scenario1PBT11",'Minor retrofit'!$AI$7,IF(F22="Scenario2PBT11",'Minor retrofit'!$AJ$7,IF(F22="Scenario3PBT11",'Minor retrofit'!$AK$7,"")))&amp;IF(F22="Scenario1PBT12",'Minor retrofit'!$AL$7,IF(F22="Scenario2PBT12",'Minor retrofit'!$AM$7,IF(F22="Scenario3PBT12",'Minor retrofit'!$AN$7,"")))&amp;IF(F22="Scenario1PBT13",'Minor retrofit'!$AO$7,IF(F22="Scenario2PBT13",'Minor retrofit'!$AP$7,IF(F22="Scenario3PBT13",'Minor retrofit'!$AQ$7,"")))&amp;IF(F22="Scenario1PBT14",'Minor retrofit'!$AR$7,IF(F22="Scenario2PBT14",'Minor retrofit'!$AS$7,IF(F22="Scenario3PBT14",'Minor retrofit'!$AT$7,"")))&amp;IF(F22="Scenario1PBT15",'Minor retrofit'!$AU$7,IF(F22="Scenario2PBT15",'Minor retrofit'!$AV$7,IF(F22="Scenario3PBT15",'Minor retrofit'!$AW$7,"")))</f>
        <v/>
      </c>
      <c r="H22" s="117">
        <f t="shared" si="1"/>
        <v>0</v>
      </c>
      <c r="I22" s="117" t="str">
        <f>IF(F22="Scenario1PBT1",'Minor retrofit'!$E$17,IF(F22="Scenario2PBT1",'Minor retrofit'!$F$17,IF(F22="Scenario3PBT1",'Minor retrofit'!$G$17,"")))&amp;IF(F22="Scenario1PBT2",'Minor retrofit'!$H$17,IF(F22="Scenario2PBT2",'Minor retrofit'!$I$17,IF(F22="Scenario3PBT2",'Minor retrofit'!$J$17,"")))&amp;IF(F22="Scenario1PBT3",'Minor retrofit'!$K$17,IF(F22="Scenario2PBT3",'Minor retrofit'!$L$17,IF(F22="Scenario3PBT3",'Minor retrofit'!$M$17,"")))&amp;IF(F22="Scenario1PBT4",'Minor retrofit'!$N$17,IF(F22="Scenario2PBT4",'Minor retrofit'!$O$17,IF(F22="Scenario3PBT4",'Minor retrofit'!$P$17,"")))&amp;IF(F22="Scenario1PBT5",'Minor retrofit'!$Q$17,IF(F22="Scenario2PBT5",'Minor retrofit'!$R$17,IF(F22="Scenario3PBT5",'Minor retrofit'!$S$17,"")))&amp;IF(F22="Scenario1PBT6",'Minor retrofit'!$T$17,IF(F22="Scenario2PBT6",'Minor retrofit'!$U$17,IF(F22="Scenario3PBT6",'Minor retrofit'!$V$17,"")))&amp;IF(F22="Scenario1PBT7",'Minor retrofit'!$W$17,IF(F22="Scenario2PBT7",'Minor retrofit'!$X$17,IF(F22="Scenario3PBT7",'Minor retrofit'!$Y$17,"")))&amp;IF(F22="Scenario1PBT8",'Minor retrofit'!$Z$17,IF(F22="Scenario2PBT8",'Minor retrofit'!$AA$17,IF(F22="Scenario3PBT8",'Minor retrofit'!$AB$17,"")))&amp;IF(F22="Scenario1PBT9",'Minor retrofit'!$AC$17,IF(F22="Scenario2PBT9",'Minor retrofit'!$AD$17,IF(F22="Scenario3PBT9",'Minor retrofit'!$AE$17,"")))&amp;IF(F22="Scenario1PBT10",'Minor retrofit'!$AF$17,IF(F22="Scenario2PBT10",'Minor retrofit'!$AG$17,IF(F22="Scenario3PBT10",'Minor retrofit'!$AH$17,"")))&amp;IF(F22="Scenario1PBT11",'Minor retrofit'!$AI$17,IF(F22="Scenario2PBT11",'Minor retrofit'!$AJ$17,IF(F22="Scenario3PBT11",'Minor retrofit'!$AK$17,"")))&amp;IF(F22="Scenario1PBT12",'Minor retrofit'!$AL$17,IF(F22="Scenario2PBT12",'Minor retrofit'!$AM$17,IF(F22="Scenario3PBT12",'Minor retrofit'!$AN$17,"")))&amp;IF(F22="Scenario1PBT13",'Minor retrofit'!$AO$17,IF(F22="Scenario2PBT13",'Minor retrofit'!$AP$17,IF(F22="Scenario3PBT13",'Minor retrofit'!$AQ$17,"")))&amp;IF(F22="Scenario1PBT14",'Minor retrofit'!$AR$17,IF(F22="Scenario2PBT14",'Minor retrofit'!$AS$17,IF(F22="Scenario3PBT14",'Minor retrofit'!$AT$17,"")))&amp;IF(F22="Scenario1PBT15",'Minor retrofit'!$AU$17,IF(F22="Scenario2PBT15",'Minor retrofit'!$AV$17,IF(F22="Scenario3PBT15",'Minor retrofit'!$AW$17,"")))</f>
        <v/>
      </c>
      <c r="J22" s="117">
        <f t="shared" si="2"/>
        <v>0</v>
      </c>
      <c r="K22" s="117" t="str">
        <f>IF(F22="Scenario1PBT1",'Minor retrofit'!$E$19,IF(F22="Scenario2PBT1",'Minor retrofit'!$F$19,IF(F22="Scenario3PBT1",'Minor retrofit'!$G$19,"")))&amp;IF(F22="Scenario1PBT2",'Minor retrofit'!$H$19,IF(F22="Scenario2PBT2",'Minor retrofit'!$I$19,IF(F22="Scenario3PBT2",'Minor retrofit'!$J$19,"")))&amp;IF(F22="Scenario1PBT3",'Minor retrofit'!$K$19,IF(F22="Scenario2PBT3",'Minor retrofit'!$L$19,IF(F22="Scenario3PBT3",'Minor retrofit'!$M$19,"")))&amp;IF(F22="Scenario1PBT4",'Minor retrofit'!$N$19,IF(F22="Scenario2PBT4",'Minor retrofit'!$O$19,IF(F22="Scenario3PBT4",'Minor retrofit'!$P$19,"")))&amp;IF(F22="Scenario1PBT5",'Minor retrofit'!$Q$19,IF(F22="Scenario2PBT5",'Minor retrofit'!$R$19,IF(F22="Scenario3PBT5",'Minor retrofit'!$S$19,"")))&amp;IF(F22="Scenario1PBT6",'Minor retrofit'!$T$19,IF(F22="Scenario2PBT6",'Minor retrofit'!$U$19,IF(F22="Scenario3PBT6",'Minor retrofit'!$V$19,"")))&amp;IF(F22="Scenario1PBT7",'Minor retrofit'!$W$19,IF(F22="Scenario2PBT7",'Minor retrofit'!$X$19,IF(F22="Scenario3PBT7",'Minor retrofit'!$Y$19,"")))&amp;IF(F22="Scenario1PBT8",'Minor retrofit'!$Z$19,IF(F22="Scenario2PBT8",'Minor retrofit'!$AA$19,IF(F22="Scenario3PBT8",'Minor retrofit'!$AB$19,"")))&amp;IF(F22="Scenario1PBT9",'Minor retrofit'!$AC$19,IF(F22="Scenario2PBT9",'Minor retrofit'!$AD$19,IF(F22="Scenario3PBT9",'Minor retrofit'!$AE$19,"")))&amp;IF(F22="Scenario1PBT10",'Minor retrofit'!$AF$19,IF(F22="Scenario2PBT10",'Minor retrofit'!$AG$19,IF(F22="Scenario3PBT10",'Minor retrofit'!$AH$19,"")))&amp;IF(F22="Scenario1PBT11",'Minor retrofit'!$AI$19,IF(F22="Scenario2PBT11",'Minor retrofit'!$AJ$19,IF(F22="Scenario3PBT11",'Minor retrofit'!$AK$19,"")))&amp;IF(F22="Scenario1PBT12",'Minor retrofit'!$AL$19,IF(F22="Scenario2PBT12",'Minor retrofit'!$AM$19,IF(F22="Scenario3PBT12",'Minor retrofit'!$AN$19,"")))&amp;IF(F22="Scenario1PBT13",'Minor retrofit'!$AO$19,IF(F22="Scenario2PBT13",'Minor retrofit'!$AP$19,IF(F22="Scenario3PBT13",'Minor retrofit'!$AQ$19,"")))&amp;IF(F22="Scenario1PBT14",'Minor retrofit'!$AR$19,IF(F22="Scenario2PBT14",'Minor retrofit'!$AS$19,IF(F22="Scenario3PBT14",'Minor retrofit'!$AT$19,"")))&amp;IF(F22="Scenario1PBT15",'Minor retrofit'!$AU$19,IF(F22="Scenario2PBT15",'Minor retrofit'!$AV$19,IF(F22="Scenario3PBT15",'Minor retrofit'!$AW$19,"")))</f>
        <v/>
      </c>
      <c r="L22" s="117">
        <f t="shared" si="3"/>
        <v>0</v>
      </c>
      <c r="M22" s="117" t="str">
        <f>IF(F22="Scenario1PBT1",'Minor retrofit'!$E$21,IF(F22="Scenario2PBT1",'Minor retrofit'!$F$21,IF(F22="Scenario3PBT1",'Minor retrofit'!$G$21,"")))&amp;IF(F22="Scenario1PBT2",'Minor retrofit'!$H$21,IF(F22="Scenario2PBT2",'Minor retrofit'!$I$21,IF(F22="Scenario3PBT2",'Minor retrofit'!$J$21,"")))&amp;IF(F22="Scenario1PBT3",'Minor retrofit'!$K$21,IF(F22="Scenario2PBT3",'Minor retrofit'!$L$21,IF(F22="Scenario3PBT3",'Minor retrofit'!$M$21,"")))&amp;IF(F22="Scenario1PBT4",'Minor retrofit'!$N$21,IF(F22="Scenario2PBT4",'Minor retrofit'!$O$21,IF(F22="Scenario3PBT4",'Minor retrofit'!$P$21,"")))&amp;IF(F22="Scenario1PBT5",'Minor retrofit'!$Q$21,IF(F22="Scenario2PBT5",'Minor retrofit'!$R$21,IF(F22="Scenario3PBT5",'Minor retrofit'!$S$21,"")))&amp;IF(F22="Scenario1PBT6",'Minor retrofit'!$T$21,IF(F22="Scenario2PBT6",'Minor retrofit'!$U$21,IF(F22="Scenario3PBT6",'Minor retrofit'!$V$21,"")))&amp;IF(F22="Scenario1PBT7",'Minor retrofit'!$W$21,IF(F22="Scenario2PBT7",'Minor retrofit'!$X$21,IF(F22="Scenario3PBT7",'Minor retrofit'!$Y$21,"")))&amp;IF(F22="Scenario1PBT8",'Minor retrofit'!$Z$21,IF(F22="Scenario2PBT8",'Minor retrofit'!$AA$21,IF(F22="Scenario3PBT8",'Minor retrofit'!$AB$21,"")))&amp;IF(F22="Scenario1PBT9",'Minor retrofit'!$AC$21,IF(F22="Scenario2PBT9",'Minor retrofit'!$AD$21,IF(F22="Scenario3PBT9",'Minor retrofit'!$AE$21,"")))&amp;IF(F22="Scenario1PBT10",'Minor retrofit'!$AF$21,IF(F22="Scenario2PBT10",'Minor retrofit'!$AG$21,IF(F22="Scenario3PBT10",'Minor retrofit'!$AH$21,"")))&amp;IF(F22="Scenario1PBT11",'Minor retrofit'!$AI$21,IF(F22="Scenario2PBT11",'Minor retrofit'!$AJ$21,IF(F22="Scenario3PBT11",'Minor retrofit'!$AK$21,"")))&amp;IF(F22="Scenario1PBT12",'Minor retrofit'!$AL$21,IF(F22="Scenario2PBT12",'Minor retrofit'!$AM$21,IF(F22="Scenario3PBT12",'Minor retrofit'!$AN$21,"")))&amp;IF(F22="Scenario1PBT13",'Minor retrofit'!$AO$21,IF(F22="Scenario2PBT13",'Minor retrofit'!$AP$21,IF(F22="Scenario3PBT13",'Minor retrofit'!$AQ$21,"")))&amp;IF(F22="Scenario1PBT14",'Minor retrofit'!$AR$21,IF(F22="Scenario2PBT14",'Minor retrofit'!$AS$21,IF(F22="Scenario3PBT14",'Minor retrofit'!$AT$21,"")))&amp;IF(F22="Scenario1PBT15",'Minor retrofit'!$AU$21,IF(F22="Scenario2PBT15",'Minor retrofit'!$AV$21,IF(F22="Scenario3PBT15",'Minor retrofit'!$AW$21,"")))</f>
        <v/>
      </c>
      <c r="N22" s="118">
        <f t="shared" si="4"/>
        <v>0</v>
      </c>
      <c r="O22" s="206" t="str">
        <f>IF(F22="Scenario1PBT1",'Minor retrofit'!$E$24,IF(F22="Scenario2PBT1",'Minor retrofit'!$F$24,IF(F22="Scenario3PBT1",'Minor retrofit'!$G$24,"")))&amp;IF(F22="Scenario1PBT2",'Minor retrofit'!$H$24,IF(F22="Scenario2PBT2",'Minor retrofit'!$I$24,IF(F22="Scenario3PBT2",'Minor retrofit'!$J$24,"")))&amp;IF(F22="Scenario1PBT3",'Minor retrofit'!$K$24,IF(F22="Scenario2PBT3",'Minor retrofit'!$L$24,IF(F22="Scenario3PBT3",'Minor retrofit'!$M$24,"")))&amp;IF(F22="Scenario1PBT4",'Minor retrofit'!$N$24,IF(F22="Scenario2PBT4",'Minor retrofit'!$O$24,IF(F22="Scenario3PBT4",'Minor retrofit'!$P$24,"")))&amp;IF(F22="Scenario1PBT5",'Minor retrofit'!$Q$24,IF(F22="Scenario2PBT5",'Minor retrofit'!$R$24,IF(F22="Scenario3PBT5",'Minor retrofit'!$S$24,"")))&amp;IF(F22="Scenario1PBT6",'Minor retrofit'!$T$24,IF(F22="Scenario2PBT6",'Minor retrofit'!$U$24,IF(F22="Scenario3PBT6",'Minor retrofit'!$V$24,"")))&amp;IF(F22="Scenario1PBT7",'Minor retrofit'!$W$24,IF(F22="Scenario2PBT7",'Minor retrofit'!$X$24,IF(F22="Scenario3PBT7",'Minor retrofit'!$Y$24,"")))&amp;IF(F22="Scenario1PBT8",'Minor retrofit'!$Z$24,IF(F22="Scenario2PBT8",'Minor retrofit'!$AA$24,IF(F22="Scenario3PBT8",'Minor retrofit'!$AB$24,"")))&amp;IF(F22="Scenario1PBT9",'Minor retrofit'!$AC$24,IF(F22="Scenario2PBT9",'Minor retrofit'!$AD$24,IF(F22="Scenario3PBT9",'Minor retrofit'!$AE$24,"")))&amp;IF(F22="Scenario1PBT10",'Minor retrofit'!$AF$24,IF(F22="Scenario2PBT10",'Minor retrofit'!$AG$24,IF(F22="Scenario3PBT10",'Minor retrofit'!$AH$24,"")))&amp;IF(F22="Scenario1PBT11",'Minor retrofit'!$AI$24,IF(F22="Scenario2PBT11",'Minor retrofit'!$AJ$24,IF(F22="Scenario3PBT11",'Minor retrofit'!$AK$24,"")))&amp;IF(F22="Scenario1PBT12",'Minor retrofit'!$AL$24,IF(F22="Scenario2PBT12",'Minor retrofit'!$AM$24,IF(F22="Scenario3PBT12",'Minor retrofit'!$AN$24,"")))&amp;IF(F22="Scenario1PBT13",'Minor retrofit'!$AO$24,IF(F22="Scenario2PBT13",'Minor retrofit'!$AP$24,IF(F22="Scenario3PBT13",'Minor retrofit'!$AQ$24,"")))&amp;IF(F22="Scenario1PBT14",'Minor retrofit'!$AR$24,IF(F22="Scenario2PBT14",'Minor retrofit'!$AS$24,IF(F22="Scenario3PBT14",'Minor retrofit'!$AT$24,"")))&amp;IF(F22="Scenario1PBT15",'Minor retrofit'!$AU$24,IF(F22="Scenario2PBT15",'Minor retrofit'!$AV$24,IF(F22="Scenario3PBT15",'Minor retrofit'!$AW$24,"")))</f>
        <v/>
      </c>
      <c r="P22" s="117">
        <f t="shared" si="5"/>
        <v>0</v>
      </c>
      <c r="Q22" s="117" t="str">
        <f>IF(F22="Scenario1PBT1",'Minor retrofit'!$E$26,IF(F22="Scenario2PBT1",'Minor retrofit'!$F$26,IF(F22="Scenario3PBT1",'Minor retrofit'!$G$26,"")))&amp;IF(F22="Scenario1PBT2",'Minor retrofit'!$H$26,IF(F22="Scenario2PBT2",'Minor retrofit'!$I$26,IF(F22="Scenario3PBT2",'Minor retrofit'!$J$26,"")))&amp;IF(F22="Scenario1PBT3",'Minor retrofit'!$K$26,IF(F22="Scenario2PBT3",'Minor retrofit'!$L$26,IF(F22="Scenario3PBT3",'Minor retrofit'!$M$26,"")))&amp;IF(F22="Scenario1PBT4",'Minor retrofit'!$N$26,IF(F22="Scenario2PBT4",'Minor retrofit'!$O$26,IF(F22="Scenario3PBT4",'Minor retrofit'!$P$26,"")))&amp;IF(F22="Scenario1PBT5",'Minor retrofit'!$Q$26,IF(F22="Scenario2PBT5",'Minor retrofit'!$R$26,IF(F22="Scenario3PBT5",'Minor retrofit'!$S$26,"")))&amp;IF(F22="Scenario1PBT6",'Minor retrofit'!$T$26,IF(F22="Scenario2PBT6",'Minor retrofit'!$U$26,IF(F22="Scenario3PBT6",'Minor retrofit'!$V$26,"")))&amp;IF(F22="Scenario1PBT7",'Minor retrofit'!$W$26,IF(F22="Scenario2PBT7",'Minor retrofit'!$X$26,IF(F22="Scenario3PBT7",'Minor retrofit'!$Y$26,"")))&amp;IF(F22="Scenario1PBT8",'Minor retrofit'!$Z$26,IF(F22="Scenario2PBT8",'Minor retrofit'!$AA$26,IF(F22="Scenario3PBT8",'Minor retrofit'!$AB$26,"")))&amp;IF(F22="Scenario1PBT9",'Minor retrofit'!$AC$26,IF(F22="Scenario2PBT9",'Minor retrofit'!$AD$26,IF(F22="Scenario3PBT9",'Minor retrofit'!$AE$26,"")))&amp;IF(F22="Scenario1PBT10",'Minor retrofit'!$AF$26,IF(F22="Scenario2PBT10",'Minor retrofit'!$AG$26,IF(F22="Scenario3PBT10",'Minor retrofit'!$AH$26,"")))&amp;IF(F22="Scenario1PBT11",'Minor retrofit'!$AI$26,IF(F22="Scenario2PBT11",'Minor retrofit'!$AJ$26,IF(F22="Scenario3PBT11",'Minor retrofit'!$AK$26,"")))&amp;IF(F22="Scenario1PBT12",'Minor retrofit'!$AL$26,IF(F22="Scenario2PBT12",'Minor retrofit'!$AM$26,IF(F22="Scenario3PBT12",'Minor retrofit'!$AN$26,"")))&amp;IF(F22="Scenario1PBT13",'Minor retrofit'!$AO$26,IF(F22="Scenario2PBT13",'Minor retrofit'!$AP$26,IF(F22="Scenario3PBT13",'Minor retrofit'!$AQ$26,"")))&amp;IF(F22="Scenario1PBT14",'Minor retrofit'!$AR$26,IF(F22="Scenario2PBT14",'Minor retrofit'!$AS$26,IF(F22="Scenario3PBT14",'Minor retrofit'!$AT$26,"")))&amp;IF(F22="Scenario1PBT15",'Minor retrofit'!$AU$26,IF(F22="Scenario2PBT15",'Minor retrofit'!$AV$26,IF(F22="Scenario3PBT15",'Minor retrofit'!$AW$26,"")))</f>
        <v/>
      </c>
      <c r="R22" s="117">
        <f t="shared" si="6"/>
        <v>0</v>
      </c>
      <c r="S22" s="117" t="str">
        <f>IF(F22="Scenario1PBT1",'Minor retrofit'!$E$28,IF(F22="Scenario2PBT1",'Minor retrofit'!$F$28,IF(F22="Scenario3PBT1",'Minor retrofit'!$G$28,"")))&amp;IF(F22="Scenario1PBT2",'Minor retrofit'!$H$28,IF(F22="Scenario2PBT2",'Minor retrofit'!$I$28,IF(F22="Scenario3PBT2",'Minor retrofit'!$J$28,"")))&amp;IF(F22="Scenario1PBT3",'Minor retrofit'!$K$28,IF(F22="Scenario2PBT3",'Minor retrofit'!$L$28,IF(F22="Scenario3PBT3",'Minor retrofit'!$M$28,"")))&amp;IF(F22="Scenario1PBT4",'Minor retrofit'!$N$28,IF(F22="Scenario2PBT4",'Minor retrofit'!$O$28,IF(F22="Scenario3PBT4",'Minor retrofit'!$P$28,"")))&amp;IF(F22="Scenario1PBT5",'Minor retrofit'!$Q$28,IF(F22="Scenario2PBT5",'Minor retrofit'!$R$28,IF(F22="Scenario3PBT5",'Minor retrofit'!$S$28,"")))&amp;IF(F22="Scenario1PBT6",'Minor retrofit'!$T$28,IF(F22="Scenario2PBT6",'Minor retrofit'!$U$28,IF(F22="Scenario3PBT6",'Minor retrofit'!$V$28,"")))&amp;IF(F22="Scenario1PBT7",'Minor retrofit'!$W$28,IF(F22="Scenario2PBT7",'Minor retrofit'!$X$28,IF(F22="Scenario3PBT7",'Minor retrofit'!$Y$28,"")))&amp;IF(F22="Scenario1PBT8",'Minor retrofit'!$Z$28,IF(F22="Scenario2PBT8",'Minor retrofit'!$AA$28,IF(F22="Scenario3PBT8",'Minor retrofit'!$AB$28,"")))&amp;IF(F22="Scenario1PBT9",'Minor retrofit'!$AC$28,IF(F22="Scenario2PBT9",'Minor retrofit'!$AD$28,IF(F22="Scenario3PBT9",'Minor retrofit'!$AE$28,"")))&amp;IF(F22="Scenario1PBT10",'Minor retrofit'!$AF$28,IF(F22="Scenario2PBT10",'Minor retrofit'!$AG$28,IF(F22="Scenario3PBT10",'Minor retrofit'!$AH$28,"")))&amp;IF(F22="Scenario1PBT11",'Minor retrofit'!$AI$28,IF(F22="Scenario2PBT11",'Minor retrofit'!$AJ$28,IF(F22="Scenario3PBT11",'Minor retrofit'!$AK$28,"")))&amp;IF(F22="Scenario1PBT12",'Minor retrofit'!$AL$28,IF(F22="Scenario2PBT12",'Minor retrofit'!$AM$28,IF(F22="Scenario3PBT12",'Minor retrofit'!$AN$28,"")))&amp;IF(F22="Scenario1PBT13",'Minor retrofit'!$AO$28,IF(F22="Scenario2PBT13",'Minor retrofit'!$AP$28,IF(F22="Scenario3PBT13",'Minor retrofit'!$AQ$28,"")))&amp;IF(F22="Scenario1PBT14",'Minor retrofit'!$AR$28,IF(F22="Scenario2PBT14",'Minor retrofit'!$AS$28,IF(F22="Scenario3PBT14",'Minor retrofit'!$AT$28,"")))&amp;IF(F22="Scenario1PBT15",'Minor retrofit'!$AU$28,IF(F22="Scenario2PBT15",'Minor retrofit'!$AV$28,IF(F22="Scenario3PBT15",'Minor retrofit'!$AW$28,"")))</f>
        <v/>
      </c>
      <c r="T22" s="207">
        <f t="shared" si="7"/>
        <v>0</v>
      </c>
      <c r="U22" s="206" t="str">
        <f>IF(F22="Scenario1PBT1",'Minor retrofit'!$E$39,IF(F22="Scenario2PBT1",'Minor retrofit'!$F$39,IF(F22="Scenario3PBT1",'Minor retrofit'!$G$39,"")))&amp;IF(F22="Scenario1PBT2",'Minor retrofit'!$H$39,IF(F22="Scenario2PBT2",'Minor retrofit'!$I$39,IF(F22="Scenario3PBT2",'Minor retrofit'!$J$39,"")))&amp;IF(F22="Scenario1PBT3",'Minor retrofit'!$K$39,IF(F22="Scenario2PBT3",'Minor retrofit'!$L$39,IF(F22="Scenario3PBT3",'Minor retrofit'!$M$39,"")))&amp;IF(F22="Scenario1PBT4",'Minor retrofit'!$N$39,IF(F22="Scenario2PBT4",'Minor retrofit'!$O$39,IF(F22="Scenario3PBT4",'Minor retrofit'!$P$39,"")))&amp;IF(F22="Scenario1PBT5",'Minor retrofit'!$Q$39,IF(F22="Scenario2PBT5",'Minor retrofit'!$R$39,IF(F22="Scenario3PBT5",'Minor retrofit'!$S$39,"")))&amp;IF(F22="Scenario1PBT6",'Minor retrofit'!$T$39,IF(F22="Scenario2PBT6",'Minor retrofit'!$U$39,IF(F22="Scenario3PBT6",'Minor retrofit'!$V$39,"")))&amp;IF(F22="Scenario1PBT7",'Minor retrofit'!$W$39,IF(F22="Scenario2PBT7",'Minor retrofit'!$X$39,IF(F22="Scenario3PBT7",'Minor retrofit'!$Y$39,"")))&amp;IF(F22="Scenario1PBT8",'Minor retrofit'!$Z$39,IF(F22="Scenario2PBT8",'Minor retrofit'!$AA$39,IF(F22="Scenario3PBT8",'Minor retrofit'!$AB$39,"")))&amp;IF(F22="Scenario1PBT9",'Minor retrofit'!$AC$39,IF(F22="Scenario2PBT9",'Minor retrofit'!$AD$39,IF(F22="Scenario3PBT9",'Minor retrofit'!$AE$39,"")))&amp;IF(F22="Scenario1PBT10",'Minor retrofit'!$AF$39,IF(F22="Scenario2PBT10",'Minor retrofit'!$AG$39,IF(F22="Scenario3PBT10",'Minor retrofit'!$AH$39,"")))&amp;IF(F22="Scenario1PBT11",'Minor retrofit'!$AI$39,IF(F22="Scenario2PBT11",'Minor retrofit'!$AJ$39,IF(F22="Scenario3PBT11",'Minor retrofit'!$AK$39,"")))&amp;IF(F22="Scenario1PBT12",'Minor retrofit'!$AL$39,IF(F22="Scenario2PBT12",'Minor retrofit'!$AM$39,IF(F22="Scenario3PBT12",'Minor retrofit'!$AN$39,"")))&amp;IF(F22="Scenario1PBT13",'Minor retrofit'!$AO$39,IF(F22="Scenario2PBT13",'Minor retrofit'!$AP$39,IF(F22="Scenario3PBT13",'Minor retrofit'!$AQ$39,"")))&amp;IF(F22="Scenario1PBT14",'Minor retrofit'!$AR$39,IF(F22="Scenario2PBT14",'Minor retrofit'!$AS$39,IF(F22="Scenario3PBT14",'Minor retrofit'!$AT$39,"")))&amp;IF(F22="Scenario1PBT15",'Minor retrofit'!$AU$39,IF(F22="Scenario2PBT15",'Minor retrofit'!$AV$39,IF(F22="Scenario3PBT15",'Minor retrofit'!$AW$39,"")))</f>
        <v/>
      </c>
      <c r="V22" s="117">
        <f t="shared" si="8"/>
        <v>0</v>
      </c>
      <c r="W22" s="117" t="str">
        <f>IF(F22="Scenario1PBT1",'Minor retrofit'!$E$41,IF(F22="Scenario2PBT1",'Minor retrofit'!$F$41,IF(F22="Scenario3PBT1",'Minor retrofit'!$G$41,"")))&amp;IF(F22="Scenario1PBT2",'Minor retrofit'!$H$41,IF(F22="Scenario2PBT2",'Minor retrofit'!$I$41,IF(F22="Scenario3PBT2",'Minor retrofit'!$J$41,"")))&amp;IF(F22="Scenario1PBT3",'Minor retrofit'!$K$41,IF(F22="Scenario2PBT3",'Minor retrofit'!$L$41,IF(F22="Scenario3PBT3",'Minor retrofit'!$M$41,"")))&amp;IF(F22="Scenario1PBT4",'Minor retrofit'!$N$41,IF(F22="Scenario2PBT4",'Minor retrofit'!$O$41,IF(F22="Scenario3PBT4",'Minor retrofit'!$P$41,"")))&amp;IF(F22="Scenario1PBT5",'Minor retrofit'!$Q$41,IF(F22="Scenario2PBT5",'Minor retrofit'!$R$41,IF(F22="Scenario3PBT5",'Minor retrofit'!$S$41,"")))&amp;IF(F22="Scenario1PBT6",'Minor retrofit'!$T$41,IF(F22="Scenario2PBT6",'Minor retrofit'!$U$41,IF(F22="Scenario3PBT6",'Minor retrofit'!$V$41,"")))&amp;IF(F22="Scenario1PBT7",'Minor retrofit'!$W$41,IF(F22="Scenario2PBT7",'Minor retrofit'!$X$41,IF(F22="Scenario3PBT7",'Minor retrofit'!$Y$41,"")))&amp;IF(F22="Scenario1PBT8",'Minor retrofit'!$Z$41,IF(F22="Scenario2PBT8",'Minor retrofit'!$AA$41,IF(F22="Scenario3PBT8",'Minor retrofit'!$AB$41,"")))&amp;IF(F22="Scenario1PBT9",'Minor retrofit'!$AC$41,IF(F22="Scenario2PBT9",'Minor retrofit'!$AD$41,IF(F22="Scenario3PBT9",'Minor retrofit'!$AE$41,"")))&amp;IF(F22="Scenario1PBT10",'Minor retrofit'!$AF$41,IF(F22="Scenario2PBT10",'Minor retrofit'!$AG$41,IF(F22="Scenario3PBT10",'Minor retrofit'!$AH$41,"")))&amp;IF(F22="Scenario1PBT11",'Minor retrofit'!$AI$41,IF(F22="Scenario2PBT11",'Minor retrofit'!$AJ$41,IF(F22="Scenario3PBT11",'Minor retrofit'!$AK$41,"")))&amp;IF(F22="Scenario1PBT12",'Minor retrofit'!$AL$41,IF(F22="Scenario2PBT12",'Minor retrofit'!$AM$41,IF(F22="Scenario3PBT12",'Minor retrofit'!$AN$41,"")))&amp;IF(F22="Scenario1PBT13",'Minor retrofit'!$AO$41,IF(F22="Scenario2PBT13",'Minor retrofit'!$AP$41,IF(F22="Scenario3PBT13",'Minor retrofit'!$AQ$41,"")))&amp;IF(F22="Scenario1PBT14",'Minor retrofit'!$AR$41,IF(F22="Scenario2PBT14",'Minor retrofit'!$AS$41,IF(F22="Scenario3PBT14",'Minor retrofit'!$AT$41,"")))&amp;IF(F22="Scenario1PBT15",'Minor retrofit'!$AU$41,IF(F22="Scenario2PBT15",'Minor retrofit'!$AV$41,IF(F22="Scenario3PBT15",'Minor retrofit'!$AW$41,"")))</f>
        <v/>
      </c>
      <c r="X22" s="117">
        <f t="shared" si="9"/>
        <v>0</v>
      </c>
      <c r="Y22" s="117" t="str">
        <f>IF(F22="Scenario1PBT1",'Minor retrofit'!$E$43,IF(F22="Scenario2PBT1",'Minor retrofit'!$F$43,IF(F22="Scenario3PBT1",'Minor retrofit'!$G$43,"")))&amp;IF(F22="Scenario1PBT2",'Minor retrofit'!$H$43,IF(F22="Scenario2PBT2",'Minor retrofit'!$I$43,IF(F22="Scenario3PBT2",'Minor retrofit'!$J$43,"")))&amp;IF(F22="Scenario1PBT3",'Minor retrofit'!$K$43,IF(F22="Scenario2PBT3",'Minor retrofit'!$L$43,IF(F22="Scenario3PBT3",'Minor retrofit'!$M$43,"")))&amp;IF(F22="Scenario1PBT4",'Minor retrofit'!$N$43,IF(F22="Scenario2PBT4",'Minor retrofit'!$O$43,IF(F22="Scenario3PBT4",'Minor retrofit'!$P$43,"")))&amp;IF(F22="Scenario1PBT5",'Minor retrofit'!$Q$43,IF(F22="Scenario2PBT5",'Minor retrofit'!$R$43,IF(F22="Scenario3PBT5",'Minor retrofit'!$S$43,"")))&amp;IF(F22="Scenario1PBT6",'Minor retrofit'!$T$43,IF(F22="Scenario2PBT6",'Minor retrofit'!$U$43,IF(F22="Scenario3PBT6",'Minor retrofit'!$V$43,"")))&amp;IF(F22="Scenario1PBT7",'Minor retrofit'!$W$43,IF(F22="Scenario2PBT7",'Minor retrofit'!$X$43,IF(F22="Scenario3PBT7",'Minor retrofit'!$Y$43,"")))&amp;IF(F22="Scenario1PBT8",'Minor retrofit'!$Z$43,IF(F22="Scenario2PBT8",'Minor retrofit'!$AA$43,IF(F22="Scenario3PBT8",'Minor retrofit'!$AB$43,"")))&amp;IF(F22="Scenario1PBT9",'Minor retrofit'!$AC$43,IF(F22="Scenario2PBT9",'Minor retrofit'!$AD$43,IF(F22="Scenario3PBT9",'Minor retrofit'!$AE$43,"")))&amp;IF(F22="Scenario1PBT10",'Minor retrofit'!$AF$43,IF(F22="Scenario2PBT10",'Minor retrofit'!$AG$43,IF(F22="Scenario3PBT10",'Minor retrofit'!$AH$43,"")))&amp;IF(F22="Scenario1PBT11",'Minor retrofit'!$AI$43,IF(F22="Scenario2PBT11",'Minor retrofit'!$AJ$43,IF(F22="Scenario3PBT11",'Minor retrofit'!$AK$43,"")))&amp;IF(F22="Scenario1PBT12",'Minor retrofit'!$AL$43,IF(F22="Scenario2PBT12",'Minor retrofit'!$AM$43,IF(F22="Scenario3PBT12",'Minor retrofit'!$AN$43,"")))&amp;IF(F22="Scenario1PBT13",'Minor retrofit'!$AO$43,IF(F22="Scenario2PBT13",'Minor retrofit'!$AP$43,IF(F22="Scenario3PBT13",'Minor retrofit'!$AQ$43,"")))&amp;IF(F22="Scenario1PBT14",'Minor retrofit'!$AR$43,IF(F22="Scenario2PBT14",'Minor retrofit'!$AS$43,IF(F22="Scenario3PBT14",'Minor retrofit'!$AT$43,"")))&amp;IF(F22="Scenario1PBT15",'Minor retrofit'!$AU$43,IF(F22="Scenario2PBT15",'Minor retrofit'!$AV$43,IF(F22="Scenario3PBT15",'Minor retrofit'!$AW$43,"")))</f>
        <v/>
      </c>
      <c r="Z22" s="117">
        <f t="shared" si="10"/>
        <v>0</v>
      </c>
      <c r="AA22" s="178" t="str">
        <f>IF(F22="Scenario1PBT1",'Minor retrofit'!$E$102,IF(F22="Scenario2PBT1",'Minor retrofit'!$F$102,IF(F22="Scenario3PBT1",'Minor retrofit'!$G$102,"")))&amp;IF(F22="Scenario1PBT2",'Minor retrofit'!$H$102,IF(F22="Scenario2PBT2",'Minor retrofit'!$I$102,IF(F22="Scenario3PBT2",'Minor retrofit'!$J$102,"")))&amp;IF(F22="Scenario1PBT3",'Minor retrofit'!$K$102,IF(F22="Scenario2PBT3",'Minor retrofit'!$L$102,IF(F22="Scenario3PBT3",'Minor retrofit'!$M$102,"")))&amp;IF(F22="Scenario1PBT4",'Minor retrofit'!$N$102,IF(F22="Scenario2PBT4",'Minor retrofit'!$O$102,IF(F22="Scenario3PBT4",'Minor retrofit'!$P$102,"")))&amp;IF(F22="Scenario1PBT5",'Minor retrofit'!$Q$102,IF(F22="Scenario2PBT5",'Minor retrofit'!$R$102,IF(F22="Scenario3PBT5",'Minor retrofit'!$S$102,"")))&amp;IF(F22="Scenario1PBT6",'Minor retrofit'!$T$102,IF(F22="Scenario2PBT6",'Minor retrofit'!$U$102,IF(F22="Scenario3PBT6",'Minor retrofit'!$V$102,"")))&amp;IF(F22="Scenario1PBT7",'Minor retrofit'!$W$102,IF(F22="Scenario2PBT7",'Minor retrofit'!$X$102,IF(F22="Scenario3PBT7",'Minor retrofit'!$Y$102,"")))&amp;IF(F22="Scenario1PBT8",'Minor retrofit'!$Z$102,IF(F22="Scenario2PBT8",'Minor retrofit'!$AA$102,IF(F22="Scenario3PBT8",'Minor retrofit'!$AB$102,"")))&amp;IF(F22="Scenario1PBT9",'Minor retrofit'!$AC$102,IF(F22="Scenario2PBT9",'Minor retrofit'!$AD$102,IF(F22="Scenario3PBT9",'Minor retrofit'!$AE$102,"")))&amp;IF(F22="Scenario1PBT10",'Minor retrofit'!$AF$102,IF(F22="Scenario2PBT10",'Minor retrofit'!$AG$102,IF(F22="Scenario3PBT10",'Minor retrofit'!$AH$102,"")))&amp;IF(F22="Scenario1PBT11",'Minor retrofit'!$AI$102,IF(F22="Scenario2PBT11",'Minor retrofit'!$AJ$102,IF(F22="Scenario3PBT11",'Minor retrofit'!$AK$102,"")))&amp;IF(F22="Scenario1PBT12",'Minor retrofit'!$AL$102,IF(F22="Scenario2PBT12",'Minor retrofit'!$AM$102,IF(F22="Scenario3PBT12",'Minor retrofit'!$AN$102,"")))&amp;IF(F22="Scenario1PBT13",'Minor retrofit'!$AO$102,IF(F22="Scenario2PBT13",'Minor retrofit'!$AP$102,IF(F22="Scenario3PBT13",'Minor retrofit'!$AQ$102,"")))&amp;IF(F22="Scenario1PBT14",'Minor retrofit'!$AR$102,IF(F22="Scenario2PBT14",'Minor retrofit'!$AS$102,IF(F22="Scenario3PBT14",'Minor retrofit'!$AT$102,"")))&amp;IF(F22="Scenario1PBT15",'Minor retrofit'!$AU$102,IF(F22="Scenario2PBT15",'Minor retrofit'!$AV$102,IF(F22="Scenario3PBT15",'Minor retrofit'!$AW$102,"")))</f>
        <v/>
      </c>
      <c r="AB22" s="179">
        <f t="shared" si="11"/>
        <v>0</v>
      </c>
      <c r="AC22" s="208">
        <f>IFERROR('Projection_Base-case'!G22-G22,0)</f>
        <v>0</v>
      </c>
      <c r="AD22" s="178">
        <f t="shared" si="12"/>
        <v>0</v>
      </c>
      <c r="AE22" s="117">
        <f>IFERROR(100*AC22/'Projection_Base-case'!G22,0)</f>
        <v>0</v>
      </c>
      <c r="AF22" s="117">
        <f>IFERROR('Projection_Base-case'!I22-I22,0)</f>
        <v>0</v>
      </c>
      <c r="AG22" s="178">
        <f t="shared" si="13"/>
        <v>0</v>
      </c>
      <c r="AH22" s="117">
        <f>IFERROR(100*AF22/'Projection_Base-case'!I22,0)</f>
        <v>0</v>
      </c>
      <c r="AI22" s="117">
        <f>IFERROR('Projection_Base-case'!K22-K22,0)</f>
        <v>0</v>
      </c>
      <c r="AJ22" s="178">
        <f t="shared" si="14"/>
        <v>0</v>
      </c>
      <c r="AK22" s="117">
        <f>IFERROR(100*AI22/'Projection_Base-case'!K22,0)</f>
        <v>0</v>
      </c>
      <c r="AL22" s="117">
        <f>IFERROR(M22-'Projection_Base-case'!M22,0)</f>
        <v>0</v>
      </c>
      <c r="AM22" s="178">
        <f t="shared" si="15"/>
        <v>0</v>
      </c>
      <c r="AN22" s="179">
        <f>IFERROR(IF('Projection_Base-case'!N22&gt;0,100*AM22/'Projection_Base-case'!N22,100*AM22/N22),0)</f>
        <v>0</v>
      </c>
      <c r="AO22" s="206">
        <f>IFERROR('Projection_Base-case'!O22-O22,0)</f>
        <v>0</v>
      </c>
      <c r="AP22" s="178">
        <f t="shared" si="16"/>
        <v>0</v>
      </c>
      <c r="AQ22" s="117">
        <f>IFERROR(100*AO22/'Projection_Base-case'!O22,0)</f>
        <v>0</v>
      </c>
      <c r="AR22" s="117">
        <f>IFERROR('Projection_Base-case'!Q22-Q22,0)</f>
        <v>0</v>
      </c>
      <c r="AS22" s="178">
        <f t="shared" si="17"/>
        <v>0</v>
      </c>
      <c r="AT22" s="117">
        <f>IFERROR(100*AR22/'Projection_Base-case'!Q22,0)</f>
        <v>0</v>
      </c>
      <c r="AU22" s="117">
        <f>IFERROR('Projection_Base-case'!S22-S22,0)</f>
        <v>0</v>
      </c>
      <c r="AV22" s="178">
        <f t="shared" si="18"/>
        <v>0</v>
      </c>
      <c r="AW22" s="118">
        <f>IFERROR(100*AU22/'Projection_Base-case'!S22,0)</f>
        <v>0</v>
      </c>
      <c r="AX22" s="206">
        <f>IFERROR('Projection_Base-case'!U22-U22,0)</f>
        <v>0</v>
      </c>
      <c r="AY22" s="178">
        <f t="shared" si="19"/>
        <v>0</v>
      </c>
      <c r="AZ22" s="117">
        <f>IFERROR(100*AX22/'Projection_Base-case'!U22,0)</f>
        <v>0</v>
      </c>
      <c r="BA22" s="117">
        <f>IFERROR('Projection_Base-case'!W22-W22,0)</f>
        <v>0</v>
      </c>
      <c r="BB22" s="178">
        <f t="shared" si="20"/>
        <v>0</v>
      </c>
      <c r="BC22" s="117">
        <f>IFERROR(100*BA22/'Projection_Base-case'!W22,0)</f>
        <v>0</v>
      </c>
      <c r="BD22" s="117">
        <f>IFERROR('Projection_Base-case'!Y22-Y22,0)</f>
        <v>0</v>
      </c>
      <c r="BE22" s="178">
        <f t="shared" si="21"/>
        <v>0</v>
      </c>
      <c r="BF22" s="117">
        <f>IFERROR(100*BD22/'Projection_Base-case'!Y22,0)</f>
        <v>0</v>
      </c>
      <c r="BG22" s="178">
        <f t="shared" si="22"/>
        <v>0</v>
      </c>
      <c r="BH22" s="179">
        <f t="shared" si="23"/>
        <v>0</v>
      </c>
    </row>
    <row r="23" spans="1:60">
      <c r="A23" s="205">
        <v>18</v>
      </c>
      <c r="B23" s="178">
        <f>IF('Projection_Base-case'!B23&lt;&gt;"",'Projection_Base-case'!B23,0)</f>
        <v>0</v>
      </c>
      <c r="C23" s="178">
        <f>IF('Projection_Base-case'!C23&lt;&gt;"",'Projection_Base-case'!C23,0)</f>
        <v>0</v>
      </c>
      <c r="D23" s="178">
        <f>IF('Projection_Base-case'!D23&lt;&gt;"",'Projection_Base-case'!D23,0)</f>
        <v>0</v>
      </c>
      <c r="E23" s="176" t="str">
        <f>IF(AND('Résultats Minor'!$AC$3="OUI",'Résultats Minor'!E22&lt;&gt;""),'Résultats Minor'!E22,IF(OR(D23="PBT2",D23="PBT3",D23="PBT5",D23="PBT8",D23="PBT9"),"Scenario1",IF(OR(D23="PBT6",D23="PBT7",D23="PBT10"),"Scenario2",IF(OR(D23="PBT1",D23="PBT4"),"Scenario3",""))))</f>
        <v/>
      </c>
      <c r="F23" s="202" t="str">
        <f t="shared" si="0"/>
        <v>0</v>
      </c>
      <c r="G23" s="206" t="str">
        <f>IF(F23="Scenario1PBT1",'Minor retrofit'!$E$7,IF(F23="Scenario2PBT1",'Minor retrofit'!$F$7,IF(F23="Scenario3PBT1",'Minor retrofit'!$G$7,"")))&amp;IF(F23="Scenario1PBT2",'Minor retrofit'!$H$7,IF(F23="Scenario2PBT2",'Minor retrofit'!$I$7,IF(F23="Scenario3PBT2",'Minor retrofit'!$J$7,"")))&amp;IF(F23="Scenario1PBT3",'Minor retrofit'!$K$7,IF(F23="Scenario2PBT3",'Minor retrofit'!$L$7,IF(F23="Scenario3PBT3",'Minor retrofit'!$M$7,"")))&amp;IF(F23="Scenario1PBT4",'Minor retrofit'!$N$7,IF(F23="Scenario2PBT4",'Minor retrofit'!$O$7,IF(F23="Scenario3PBT4",'Minor retrofit'!$P$7,"")))&amp;IF(F23="Scenario1PBT5",'Minor retrofit'!$Q$7,IF(F23="Scenario2PBT5",'Minor retrofit'!$R$7,IF(F23="Scenario3PBT5",'Minor retrofit'!$S$7,"")))&amp;IF(F23="Scenario1PBT6",'Minor retrofit'!$T$7,IF(F23="Scenario2PBT6",'Minor retrofit'!$U$7,IF(F23="Scenario3PBT6",'Minor retrofit'!$V$7,"")))&amp;IF(F23="Scenario1PBT7",'Minor retrofit'!$W$7,IF(F23="Scenario2PBT7",'Minor retrofit'!$X$7,IF(F23="Scenario3PBT7",'Minor retrofit'!$Y$7,"")))&amp;IF(F23="Scenario1PBT8",'Minor retrofit'!$Z$7,IF(F23="Scenario2PBT8",'Minor retrofit'!$AA$7,IF(F23="Scenario3PBT8",'Minor retrofit'!$AB$7,"")))&amp;IF(F23="Scenario1PBT9",'Minor retrofit'!$AC$7,IF(F23="Scenario2PBT9",'Minor retrofit'!$AD$7,IF(F23="Scenario3PBT9",'Minor retrofit'!$AE$7,"")))&amp;IF(F23="Scenario1PBT10",'Minor retrofit'!$AF$7,IF(F23="Scenario2PBT10",'Minor retrofit'!$AG$7,IF(F23="Scenario3PBT10",'Minor retrofit'!$AH$7,"")))&amp;IF(F23="Scenario1PBT11",'Minor retrofit'!$AI$7,IF(F23="Scenario2PBT11",'Minor retrofit'!$AJ$7,IF(F23="Scenario3PBT11",'Minor retrofit'!$AK$7,"")))&amp;IF(F23="Scenario1PBT12",'Minor retrofit'!$AL$7,IF(F23="Scenario2PBT12",'Minor retrofit'!$AM$7,IF(F23="Scenario3PBT12",'Minor retrofit'!$AN$7,"")))&amp;IF(F23="Scenario1PBT13",'Minor retrofit'!$AO$7,IF(F23="Scenario2PBT13",'Minor retrofit'!$AP$7,IF(F23="Scenario3PBT13",'Minor retrofit'!$AQ$7,"")))&amp;IF(F23="Scenario1PBT14",'Minor retrofit'!$AR$7,IF(F23="Scenario2PBT14",'Minor retrofit'!$AS$7,IF(F23="Scenario3PBT14",'Minor retrofit'!$AT$7,"")))&amp;IF(F23="Scenario1PBT15",'Minor retrofit'!$AU$7,IF(F23="Scenario2PBT15",'Minor retrofit'!$AV$7,IF(F23="Scenario3PBT15",'Minor retrofit'!$AW$7,"")))</f>
        <v/>
      </c>
      <c r="H23" s="117">
        <f t="shared" si="1"/>
        <v>0</v>
      </c>
      <c r="I23" s="117" t="str">
        <f>IF(F23="Scenario1PBT1",'Minor retrofit'!$E$17,IF(F23="Scenario2PBT1",'Minor retrofit'!$F$17,IF(F23="Scenario3PBT1",'Minor retrofit'!$G$17,"")))&amp;IF(F23="Scenario1PBT2",'Minor retrofit'!$H$17,IF(F23="Scenario2PBT2",'Minor retrofit'!$I$17,IF(F23="Scenario3PBT2",'Minor retrofit'!$J$17,"")))&amp;IF(F23="Scenario1PBT3",'Minor retrofit'!$K$17,IF(F23="Scenario2PBT3",'Minor retrofit'!$L$17,IF(F23="Scenario3PBT3",'Minor retrofit'!$M$17,"")))&amp;IF(F23="Scenario1PBT4",'Minor retrofit'!$N$17,IF(F23="Scenario2PBT4",'Minor retrofit'!$O$17,IF(F23="Scenario3PBT4",'Minor retrofit'!$P$17,"")))&amp;IF(F23="Scenario1PBT5",'Minor retrofit'!$Q$17,IF(F23="Scenario2PBT5",'Minor retrofit'!$R$17,IF(F23="Scenario3PBT5",'Minor retrofit'!$S$17,"")))&amp;IF(F23="Scenario1PBT6",'Minor retrofit'!$T$17,IF(F23="Scenario2PBT6",'Minor retrofit'!$U$17,IF(F23="Scenario3PBT6",'Minor retrofit'!$V$17,"")))&amp;IF(F23="Scenario1PBT7",'Minor retrofit'!$W$17,IF(F23="Scenario2PBT7",'Minor retrofit'!$X$17,IF(F23="Scenario3PBT7",'Minor retrofit'!$Y$17,"")))&amp;IF(F23="Scenario1PBT8",'Minor retrofit'!$Z$17,IF(F23="Scenario2PBT8",'Minor retrofit'!$AA$17,IF(F23="Scenario3PBT8",'Minor retrofit'!$AB$17,"")))&amp;IF(F23="Scenario1PBT9",'Minor retrofit'!$AC$17,IF(F23="Scenario2PBT9",'Minor retrofit'!$AD$17,IF(F23="Scenario3PBT9",'Minor retrofit'!$AE$17,"")))&amp;IF(F23="Scenario1PBT10",'Minor retrofit'!$AF$17,IF(F23="Scenario2PBT10",'Minor retrofit'!$AG$17,IF(F23="Scenario3PBT10",'Minor retrofit'!$AH$17,"")))&amp;IF(F23="Scenario1PBT11",'Minor retrofit'!$AI$17,IF(F23="Scenario2PBT11",'Minor retrofit'!$AJ$17,IF(F23="Scenario3PBT11",'Minor retrofit'!$AK$17,"")))&amp;IF(F23="Scenario1PBT12",'Minor retrofit'!$AL$17,IF(F23="Scenario2PBT12",'Minor retrofit'!$AM$17,IF(F23="Scenario3PBT12",'Minor retrofit'!$AN$17,"")))&amp;IF(F23="Scenario1PBT13",'Minor retrofit'!$AO$17,IF(F23="Scenario2PBT13",'Minor retrofit'!$AP$17,IF(F23="Scenario3PBT13",'Minor retrofit'!$AQ$17,"")))&amp;IF(F23="Scenario1PBT14",'Minor retrofit'!$AR$17,IF(F23="Scenario2PBT14",'Minor retrofit'!$AS$17,IF(F23="Scenario3PBT14",'Minor retrofit'!$AT$17,"")))&amp;IF(F23="Scenario1PBT15",'Minor retrofit'!$AU$17,IF(F23="Scenario2PBT15",'Minor retrofit'!$AV$17,IF(F23="Scenario3PBT15",'Minor retrofit'!$AW$17,"")))</f>
        <v/>
      </c>
      <c r="J23" s="117">
        <f t="shared" si="2"/>
        <v>0</v>
      </c>
      <c r="K23" s="117" t="str">
        <f>IF(F23="Scenario1PBT1",'Minor retrofit'!$E$19,IF(F23="Scenario2PBT1",'Minor retrofit'!$F$19,IF(F23="Scenario3PBT1",'Minor retrofit'!$G$19,"")))&amp;IF(F23="Scenario1PBT2",'Minor retrofit'!$H$19,IF(F23="Scenario2PBT2",'Minor retrofit'!$I$19,IF(F23="Scenario3PBT2",'Minor retrofit'!$J$19,"")))&amp;IF(F23="Scenario1PBT3",'Minor retrofit'!$K$19,IF(F23="Scenario2PBT3",'Minor retrofit'!$L$19,IF(F23="Scenario3PBT3",'Minor retrofit'!$M$19,"")))&amp;IF(F23="Scenario1PBT4",'Minor retrofit'!$N$19,IF(F23="Scenario2PBT4",'Minor retrofit'!$O$19,IF(F23="Scenario3PBT4",'Minor retrofit'!$P$19,"")))&amp;IF(F23="Scenario1PBT5",'Minor retrofit'!$Q$19,IF(F23="Scenario2PBT5",'Minor retrofit'!$R$19,IF(F23="Scenario3PBT5",'Minor retrofit'!$S$19,"")))&amp;IF(F23="Scenario1PBT6",'Minor retrofit'!$T$19,IF(F23="Scenario2PBT6",'Minor retrofit'!$U$19,IF(F23="Scenario3PBT6",'Minor retrofit'!$V$19,"")))&amp;IF(F23="Scenario1PBT7",'Minor retrofit'!$W$19,IF(F23="Scenario2PBT7",'Minor retrofit'!$X$19,IF(F23="Scenario3PBT7",'Minor retrofit'!$Y$19,"")))&amp;IF(F23="Scenario1PBT8",'Minor retrofit'!$Z$19,IF(F23="Scenario2PBT8",'Minor retrofit'!$AA$19,IF(F23="Scenario3PBT8",'Minor retrofit'!$AB$19,"")))&amp;IF(F23="Scenario1PBT9",'Minor retrofit'!$AC$19,IF(F23="Scenario2PBT9",'Minor retrofit'!$AD$19,IF(F23="Scenario3PBT9",'Minor retrofit'!$AE$19,"")))&amp;IF(F23="Scenario1PBT10",'Minor retrofit'!$AF$19,IF(F23="Scenario2PBT10",'Minor retrofit'!$AG$19,IF(F23="Scenario3PBT10",'Minor retrofit'!$AH$19,"")))&amp;IF(F23="Scenario1PBT11",'Minor retrofit'!$AI$19,IF(F23="Scenario2PBT11",'Minor retrofit'!$AJ$19,IF(F23="Scenario3PBT11",'Minor retrofit'!$AK$19,"")))&amp;IF(F23="Scenario1PBT12",'Minor retrofit'!$AL$19,IF(F23="Scenario2PBT12",'Minor retrofit'!$AM$19,IF(F23="Scenario3PBT12",'Minor retrofit'!$AN$19,"")))&amp;IF(F23="Scenario1PBT13",'Minor retrofit'!$AO$19,IF(F23="Scenario2PBT13",'Minor retrofit'!$AP$19,IF(F23="Scenario3PBT13",'Minor retrofit'!$AQ$19,"")))&amp;IF(F23="Scenario1PBT14",'Minor retrofit'!$AR$19,IF(F23="Scenario2PBT14",'Minor retrofit'!$AS$19,IF(F23="Scenario3PBT14",'Minor retrofit'!$AT$19,"")))&amp;IF(F23="Scenario1PBT15",'Minor retrofit'!$AU$19,IF(F23="Scenario2PBT15",'Minor retrofit'!$AV$19,IF(F23="Scenario3PBT15",'Minor retrofit'!$AW$19,"")))</f>
        <v/>
      </c>
      <c r="L23" s="117">
        <f t="shared" si="3"/>
        <v>0</v>
      </c>
      <c r="M23" s="117" t="str">
        <f>IF(F23="Scenario1PBT1",'Minor retrofit'!$E$21,IF(F23="Scenario2PBT1",'Minor retrofit'!$F$21,IF(F23="Scenario3PBT1",'Minor retrofit'!$G$21,"")))&amp;IF(F23="Scenario1PBT2",'Minor retrofit'!$H$21,IF(F23="Scenario2PBT2",'Minor retrofit'!$I$21,IF(F23="Scenario3PBT2",'Minor retrofit'!$J$21,"")))&amp;IF(F23="Scenario1PBT3",'Minor retrofit'!$K$21,IF(F23="Scenario2PBT3",'Minor retrofit'!$L$21,IF(F23="Scenario3PBT3",'Minor retrofit'!$M$21,"")))&amp;IF(F23="Scenario1PBT4",'Minor retrofit'!$N$21,IF(F23="Scenario2PBT4",'Minor retrofit'!$O$21,IF(F23="Scenario3PBT4",'Minor retrofit'!$P$21,"")))&amp;IF(F23="Scenario1PBT5",'Minor retrofit'!$Q$21,IF(F23="Scenario2PBT5",'Minor retrofit'!$R$21,IF(F23="Scenario3PBT5",'Minor retrofit'!$S$21,"")))&amp;IF(F23="Scenario1PBT6",'Minor retrofit'!$T$21,IF(F23="Scenario2PBT6",'Minor retrofit'!$U$21,IF(F23="Scenario3PBT6",'Minor retrofit'!$V$21,"")))&amp;IF(F23="Scenario1PBT7",'Minor retrofit'!$W$21,IF(F23="Scenario2PBT7",'Minor retrofit'!$X$21,IF(F23="Scenario3PBT7",'Minor retrofit'!$Y$21,"")))&amp;IF(F23="Scenario1PBT8",'Minor retrofit'!$Z$21,IF(F23="Scenario2PBT8",'Minor retrofit'!$AA$21,IF(F23="Scenario3PBT8",'Minor retrofit'!$AB$21,"")))&amp;IF(F23="Scenario1PBT9",'Minor retrofit'!$AC$21,IF(F23="Scenario2PBT9",'Minor retrofit'!$AD$21,IF(F23="Scenario3PBT9",'Minor retrofit'!$AE$21,"")))&amp;IF(F23="Scenario1PBT10",'Minor retrofit'!$AF$21,IF(F23="Scenario2PBT10",'Minor retrofit'!$AG$21,IF(F23="Scenario3PBT10",'Minor retrofit'!$AH$21,"")))&amp;IF(F23="Scenario1PBT11",'Minor retrofit'!$AI$21,IF(F23="Scenario2PBT11",'Minor retrofit'!$AJ$21,IF(F23="Scenario3PBT11",'Minor retrofit'!$AK$21,"")))&amp;IF(F23="Scenario1PBT12",'Minor retrofit'!$AL$21,IF(F23="Scenario2PBT12",'Minor retrofit'!$AM$21,IF(F23="Scenario3PBT12",'Minor retrofit'!$AN$21,"")))&amp;IF(F23="Scenario1PBT13",'Minor retrofit'!$AO$21,IF(F23="Scenario2PBT13",'Minor retrofit'!$AP$21,IF(F23="Scenario3PBT13",'Minor retrofit'!$AQ$21,"")))&amp;IF(F23="Scenario1PBT14",'Minor retrofit'!$AR$21,IF(F23="Scenario2PBT14",'Minor retrofit'!$AS$21,IF(F23="Scenario3PBT14",'Minor retrofit'!$AT$21,"")))&amp;IF(F23="Scenario1PBT15",'Minor retrofit'!$AU$21,IF(F23="Scenario2PBT15",'Minor retrofit'!$AV$21,IF(F23="Scenario3PBT15",'Minor retrofit'!$AW$21,"")))</f>
        <v/>
      </c>
      <c r="N23" s="118">
        <f t="shared" si="4"/>
        <v>0</v>
      </c>
      <c r="O23" s="206" t="str">
        <f>IF(F23="Scenario1PBT1",'Minor retrofit'!$E$24,IF(F23="Scenario2PBT1",'Minor retrofit'!$F$24,IF(F23="Scenario3PBT1",'Minor retrofit'!$G$24,"")))&amp;IF(F23="Scenario1PBT2",'Minor retrofit'!$H$24,IF(F23="Scenario2PBT2",'Minor retrofit'!$I$24,IF(F23="Scenario3PBT2",'Minor retrofit'!$J$24,"")))&amp;IF(F23="Scenario1PBT3",'Minor retrofit'!$K$24,IF(F23="Scenario2PBT3",'Minor retrofit'!$L$24,IF(F23="Scenario3PBT3",'Minor retrofit'!$M$24,"")))&amp;IF(F23="Scenario1PBT4",'Minor retrofit'!$N$24,IF(F23="Scenario2PBT4",'Minor retrofit'!$O$24,IF(F23="Scenario3PBT4",'Minor retrofit'!$P$24,"")))&amp;IF(F23="Scenario1PBT5",'Minor retrofit'!$Q$24,IF(F23="Scenario2PBT5",'Minor retrofit'!$R$24,IF(F23="Scenario3PBT5",'Minor retrofit'!$S$24,"")))&amp;IF(F23="Scenario1PBT6",'Minor retrofit'!$T$24,IF(F23="Scenario2PBT6",'Minor retrofit'!$U$24,IF(F23="Scenario3PBT6",'Minor retrofit'!$V$24,"")))&amp;IF(F23="Scenario1PBT7",'Minor retrofit'!$W$24,IF(F23="Scenario2PBT7",'Minor retrofit'!$X$24,IF(F23="Scenario3PBT7",'Minor retrofit'!$Y$24,"")))&amp;IF(F23="Scenario1PBT8",'Minor retrofit'!$Z$24,IF(F23="Scenario2PBT8",'Minor retrofit'!$AA$24,IF(F23="Scenario3PBT8",'Minor retrofit'!$AB$24,"")))&amp;IF(F23="Scenario1PBT9",'Minor retrofit'!$AC$24,IF(F23="Scenario2PBT9",'Minor retrofit'!$AD$24,IF(F23="Scenario3PBT9",'Minor retrofit'!$AE$24,"")))&amp;IF(F23="Scenario1PBT10",'Minor retrofit'!$AF$24,IF(F23="Scenario2PBT10",'Minor retrofit'!$AG$24,IF(F23="Scenario3PBT10",'Minor retrofit'!$AH$24,"")))&amp;IF(F23="Scenario1PBT11",'Minor retrofit'!$AI$24,IF(F23="Scenario2PBT11",'Minor retrofit'!$AJ$24,IF(F23="Scenario3PBT11",'Minor retrofit'!$AK$24,"")))&amp;IF(F23="Scenario1PBT12",'Minor retrofit'!$AL$24,IF(F23="Scenario2PBT12",'Minor retrofit'!$AM$24,IF(F23="Scenario3PBT12",'Minor retrofit'!$AN$24,"")))&amp;IF(F23="Scenario1PBT13",'Minor retrofit'!$AO$24,IF(F23="Scenario2PBT13",'Minor retrofit'!$AP$24,IF(F23="Scenario3PBT13",'Minor retrofit'!$AQ$24,"")))&amp;IF(F23="Scenario1PBT14",'Minor retrofit'!$AR$24,IF(F23="Scenario2PBT14",'Minor retrofit'!$AS$24,IF(F23="Scenario3PBT14",'Minor retrofit'!$AT$24,"")))&amp;IF(F23="Scenario1PBT15",'Minor retrofit'!$AU$24,IF(F23="Scenario2PBT15",'Minor retrofit'!$AV$24,IF(F23="Scenario3PBT15",'Minor retrofit'!$AW$24,"")))</f>
        <v/>
      </c>
      <c r="P23" s="117">
        <f t="shared" si="5"/>
        <v>0</v>
      </c>
      <c r="Q23" s="117" t="str">
        <f>IF(F23="Scenario1PBT1",'Minor retrofit'!$E$26,IF(F23="Scenario2PBT1",'Minor retrofit'!$F$26,IF(F23="Scenario3PBT1",'Minor retrofit'!$G$26,"")))&amp;IF(F23="Scenario1PBT2",'Minor retrofit'!$H$26,IF(F23="Scenario2PBT2",'Minor retrofit'!$I$26,IF(F23="Scenario3PBT2",'Minor retrofit'!$J$26,"")))&amp;IF(F23="Scenario1PBT3",'Minor retrofit'!$K$26,IF(F23="Scenario2PBT3",'Minor retrofit'!$L$26,IF(F23="Scenario3PBT3",'Minor retrofit'!$M$26,"")))&amp;IF(F23="Scenario1PBT4",'Minor retrofit'!$N$26,IF(F23="Scenario2PBT4",'Minor retrofit'!$O$26,IF(F23="Scenario3PBT4",'Minor retrofit'!$P$26,"")))&amp;IF(F23="Scenario1PBT5",'Minor retrofit'!$Q$26,IF(F23="Scenario2PBT5",'Minor retrofit'!$R$26,IF(F23="Scenario3PBT5",'Minor retrofit'!$S$26,"")))&amp;IF(F23="Scenario1PBT6",'Minor retrofit'!$T$26,IF(F23="Scenario2PBT6",'Minor retrofit'!$U$26,IF(F23="Scenario3PBT6",'Minor retrofit'!$V$26,"")))&amp;IF(F23="Scenario1PBT7",'Minor retrofit'!$W$26,IF(F23="Scenario2PBT7",'Minor retrofit'!$X$26,IF(F23="Scenario3PBT7",'Minor retrofit'!$Y$26,"")))&amp;IF(F23="Scenario1PBT8",'Minor retrofit'!$Z$26,IF(F23="Scenario2PBT8",'Minor retrofit'!$AA$26,IF(F23="Scenario3PBT8",'Minor retrofit'!$AB$26,"")))&amp;IF(F23="Scenario1PBT9",'Minor retrofit'!$AC$26,IF(F23="Scenario2PBT9",'Minor retrofit'!$AD$26,IF(F23="Scenario3PBT9",'Minor retrofit'!$AE$26,"")))&amp;IF(F23="Scenario1PBT10",'Minor retrofit'!$AF$26,IF(F23="Scenario2PBT10",'Minor retrofit'!$AG$26,IF(F23="Scenario3PBT10",'Minor retrofit'!$AH$26,"")))&amp;IF(F23="Scenario1PBT11",'Minor retrofit'!$AI$26,IF(F23="Scenario2PBT11",'Minor retrofit'!$AJ$26,IF(F23="Scenario3PBT11",'Minor retrofit'!$AK$26,"")))&amp;IF(F23="Scenario1PBT12",'Minor retrofit'!$AL$26,IF(F23="Scenario2PBT12",'Minor retrofit'!$AM$26,IF(F23="Scenario3PBT12",'Minor retrofit'!$AN$26,"")))&amp;IF(F23="Scenario1PBT13",'Minor retrofit'!$AO$26,IF(F23="Scenario2PBT13",'Minor retrofit'!$AP$26,IF(F23="Scenario3PBT13",'Minor retrofit'!$AQ$26,"")))&amp;IF(F23="Scenario1PBT14",'Minor retrofit'!$AR$26,IF(F23="Scenario2PBT14",'Minor retrofit'!$AS$26,IF(F23="Scenario3PBT14",'Minor retrofit'!$AT$26,"")))&amp;IF(F23="Scenario1PBT15",'Minor retrofit'!$AU$26,IF(F23="Scenario2PBT15",'Minor retrofit'!$AV$26,IF(F23="Scenario3PBT15",'Minor retrofit'!$AW$26,"")))</f>
        <v/>
      </c>
      <c r="R23" s="117">
        <f t="shared" si="6"/>
        <v>0</v>
      </c>
      <c r="S23" s="117" t="str">
        <f>IF(F23="Scenario1PBT1",'Minor retrofit'!$E$28,IF(F23="Scenario2PBT1",'Minor retrofit'!$F$28,IF(F23="Scenario3PBT1",'Minor retrofit'!$G$28,"")))&amp;IF(F23="Scenario1PBT2",'Minor retrofit'!$H$28,IF(F23="Scenario2PBT2",'Minor retrofit'!$I$28,IF(F23="Scenario3PBT2",'Minor retrofit'!$J$28,"")))&amp;IF(F23="Scenario1PBT3",'Minor retrofit'!$K$28,IF(F23="Scenario2PBT3",'Minor retrofit'!$L$28,IF(F23="Scenario3PBT3",'Minor retrofit'!$M$28,"")))&amp;IF(F23="Scenario1PBT4",'Minor retrofit'!$N$28,IF(F23="Scenario2PBT4",'Minor retrofit'!$O$28,IF(F23="Scenario3PBT4",'Minor retrofit'!$P$28,"")))&amp;IF(F23="Scenario1PBT5",'Minor retrofit'!$Q$28,IF(F23="Scenario2PBT5",'Minor retrofit'!$R$28,IF(F23="Scenario3PBT5",'Minor retrofit'!$S$28,"")))&amp;IF(F23="Scenario1PBT6",'Minor retrofit'!$T$28,IF(F23="Scenario2PBT6",'Minor retrofit'!$U$28,IF(F23="Scenario3PBT6",'Minor retrofit'!$V$28,"")))&amp;IF(F23="Scenario1PBT7",'Minor retrofit'!$W$28,IF(F23="Scenario2PBT7",'Minor retrofit'!$X$28,IF(F23="Scenario3PBT7",'Minor retrofit'!$Y$28,"")))&amp;IF(F23="Scenario1PBT8",'Minor retrofit'!$Z$28,IF(F23="Scenario2PBT8",'Minor retrofit'!$AA$28,IF(F23="Scenario3PBT8",'Minor retrofit'!$AB$28,"")))&amp;IF(F23="Scenario1PBT9",'Minor retrofit'!$AC$28,IF(F23="Scenario2PBT9",'Minor retrofit'!$AD$28,IF(F23="Scenario3PBT9",'Minor retrofit'!$AE$28,"")))&amp;IF(F23="Scenario1PBT10",'Minor retrofit'!$AF$28,IF(F23="Scenario2PBT10",'Minor retrofit'!$AG$28,IF(F23="Scenario3PBT10",'Minor retrofit'!$AH$28,"")))&amp;IF(F23="Scenario1PBT11",'Minor retrofit'!$AI$28,IF(F23="Scenario2PBT11",'Minor retrofit'!$AJ$28,IF(F23="Scenario3PBT11",'Minor retrofit'!$AK$28,"")))&amp;IF(F23="Scenario1PBT12",'Minor retrofit'!$AL$28,IF(F23="Scenario2PBT12",'Minor retrofit'!$AM$28,IF(F23="Scenario3PBT12",'Minor retrofit'!$AN$28,"")))&amp;IF(F23="Scenario1PBT13",'Minor retrofit'!$AO$28,IF(F23="Scenario2PBT13",'Minor retrofit'!$AP$28,IF(F23="Scenario3PBT13",'Minor retrofit'!$AQ$28,"")))&amp;IF(F23="Scenario1PBT14",'Minor retrofit'!$AR$28,IF(F23="Scenario2PBT14",'Minor retrofit'!$AS$28,IF(F23="Scenario3PBT14",'Minor retrofit'!$AT$28,"")))&amp;IF(F23="Scenario1PBT15",'Minor retrofit'!$AU$28,IF(F23="Scenario2PBT15",'Minor retrofit'!$AV$28,IF(F23="Scenario3PBT15",'Minor retrofit'!$AW$28,"")))</f>
        <v/>
      </c>
      <c r="T23" s="207">
        <f t="shared" si="7"/>
        <v>0</v>
      </c>
      <c r="U23" s="206" t="str">
        <f>IF(F23="Scenario1PBT1",'Minor retrofit'!$E$39,IF(F23="Scenario2PBT1",'Minor retrofit'!$F$39,IF(F23="Scenario3PBT1",'Minor retrofit'!$G$39,"")))&amp;IF(F23="Scenario1PBT2",'Minor retrofit'!$H$39,IF(F23="Scenario2PBT2",'Minor retrofit'!$I$39,IF(F23="Scenario3PBT2",'Minor retrofit'!$J$39,"")))&amp;IF(F23="Scenario1PBT3",'Minor retrofit'!$K$39,IF(F23="Scenario2PBT3",'Minor retrofit'!$L$39,IF(F23="Scenario3PBT3",'Minor retrofit'!$M$39,"")))&amp;IF(F23="Scenario1PBT4",'Minor retrofit'!$N$39,IF(F23="Scenario2PBT4",'Minor retrofit'!$O$39,IF(F23="Scenario3PBT4",'Minor retrofit'!$P$39,"")))&amp;IF(F23="Scenario1PBT5",'Minor retrofit'!$Q$39,IF(F23="Scenario2PBT5",'Minor retrofit'!$R$39,IF(F23="Scenario3PBT5",'Minor retrofit'!$S$39,"")))&amp;IF(F23="Scenario1PBT6",'Minor retrofit'!$T$39,IF(F23="Scenario2PBT6",'Minor retrofit'!$U$39,IF(F23="Scenario3PBT6",'Minor retrofit'!$V$39,"")))&amp;IF(F23="Scenario1PBT7",'Minor retrofit'!$W$39,IF(F23="Scenario2PBT7",'Minor retrofit'!$X$39,IF(F23="Scenario3PBT7",'Minor retrofit'!$Y$39,"")))&amp;IF(F23="Scenario1PBT8",'Minor retrofit'!$Z$39,IF(F23="Scenario2PBT8",'Minor retrofit'!$AA$39,IF(F23="Scenario3PBT8",'Minor retrofit'!$AB$39,"")))&amp;IF(F23="Scenario1PBT9",'Minor retrofit'!$AC$39,IF(F23="Scenario2PBT9",'Minor retrofit'!$AD$39,IF(F23="Scenario3PBT9",'Minor retrofit'!$AE$39,"")))&amp;IF(F23="Scenario1PBT10",'Minor retrofit'!$AF$39,IF(F23="Scenario2PBT10",'Minor retrofit'!$AG$39,IF(F23="Scenario3PBT10",'Minor retrofit'!$AH$39,"")))&amp;IF(F23="Scenario1PBT11",'Minor retrofit'!$AI$39,IF(F23="Scenario2PBT11",'Minor retrofit'!$AJ$39,IF(F23="Scenario3PBT11",'Minor retrofit'!$AK$39,"")))&amp;IF(F23="Scenario1PBT12",'Minor retrofit'!$AL$39,IF(F23="Scenario2PBT12",'Minor retrofit'!$AM$39,IF(F23="Scenario3PBT12",'Minor retrofit'!$AN$39,"")))&amp;IF(F23="Scenario1PBT13",'Minor retrofit'!$AO$39,IF(F23="Scenario2PBT13",'Minor retrofit'!$AP$39,IF(F23="Scenario3PBT13",'Minor retrofit'!$AQ$39,"")))&amp;IF(F23="Scenario1PBT14",'Minor retrofit'!$AR$39,IF(F23="Scenario2PBT14",'Minor retrofit'!$AS$39,IF(F23="Scenario3PBT14",'Minor retrofit'!$AT$39,"")))&amp;IF(F23="Scenario1PBT15",'Minor retrofit'!$AU$39,IF(F23="Scenario2PBT15",'Minor retrofit'!$AV$39,IF(F23="Scenario3PBT15",'Minor retrofit'!$AW$39,"")))</f>
        <v/>
      </c>
      <c r="V23" s="117">
        <f t="shared" si="8"/>
        <v>0</v>
      </c>
      <c r="W23" s="117" t="str">
        <f>IF(F23="Scenario1PBT1",'Minor retrofit'!$E$41,IF(F23="Scenario2PBT1",'Minor retrofit'!$F$41,IF(F23="Scenario3PBT1",'Minor retrofit'!$G$41,"")))&amp;IF(F23="Scenario1PBT2",'Minor retrofit'!$H$41,IF(F23="Scenario2PBT2",'Minor retrofit'!$I$41,IF(F23="Scenario3PBT2",'Minor retrofit'!$J$41,"")))&amp;IF(F23="Scenario1PBT3",'Minor retrofit'!$K$41,IF(F23="Scenario2PBT3",'Minor retrofit'!$L$41,IF(F23="Scenario3PBT3",'Minor retrofit'!$M$41,"")))&amp;IF(F23="Scenario1PBT4",'Minor retrofit'!$N$41,IF(F23="Scenario2PBT4",'Minor retrofit'!$O$41,IF(F23="Scenario3PBT4",'Minor retrofit'!$P$41,"")))&amp;IF(F23="Scenario1PBT5",'Minor retrofit'!$Q$41,IF(F23="Scenario2PBT5",'Minor retrofit'!$R$41,IF(F23="Scenario3PBT5",'Minor retrofit'!$S$41,"")))&amp;IF(F23="Scenario1PBT6",'Minor retrofit'!$T$41,IF(F23="Scenario2PBT6",'Minor retrofit'!$U$41,IF(F23="Scenario3PBT6",'Minor retrofit'!$V$41,"")))&amp;IF(F23="Scenario1PBT7",'Minor retrofit'!$W$41,IF(F23="Scenario2PBT7",'Minor retrofit'!$X$41,IF(F23="Scenario3PBT7",'Minor retrofit'!$Y$41,"")))&amp;IF(F23="Scenario1PBT8",'Minor retrofit'!$Z$41,IF(F23="Scenario2PBT8",'Minor retrofit'!$AA$41,IF(F23="Scenario3PBT8",'Minor retrofit'!$AB$41,"")))&amp;IF(F23="Scenario1PBT9",'Minor retrofit'!$AC$41,IF(F23="Scenario2PBT9",'Minor retrofit'!$AD$41,IF(F23="Scenario3PBT9",'Minor retrofit'!$AE$41,"")))&amp;IF(F23="Scenario1PBT10",'Minor retrofit'!$AF$41,IF(F23="Scenario2PBT10",'Minor retrofit'!$AG$41,IF(F23="Scenario3PBT10",'Minor retrofit'!$AH$41,"")))&amp;IF(F23="Scenario1PBT11",'Minor retrofit'!$AI$41,IF(F23="Scenario2PBT11",'Minor retrofit'!$AJ$41,IF(F23="Scenario3PBT11",'Minor retrofit'!$AK$41,"")))&amp;IF(F23="Scenario1PBT12",'Minor retrofit'!$AL$41,IF(F23="Scenario2PBT12",'Minor retrofit'!$AM$41,IF(F23="Scenario3PBT12",'Minor retrofit'!$AN$41,"")))&amp;IF(F23="Scenario1PBT13",'Minor retrofit'!$AO$41,IF(F23="Scenario2PBT13",'Minor retrofit'!$AP$41,IF(F23="Scenario3PBT13",'Minor retrofit'!$AQ$41,"")))&amp;IF(F23="Scenario1PBT14",'Minor retrofit'!$AR$41,IF(F23="Scenario2PBT14",'Minor retrofit'!$AS$41,IF(F23="Scenario3PBT14",'Minor retrofit'!$AT$41,"")))&amp;IF(F23="Scenario1PBT15",'Minor retrofit'!$AU$41,IF(F23="Scenario2PBT15",'Minor retrofit'!$AV$41,IF(F23="Scenario3PBT15",'Minor retrofit'!$AW$41,"")))</f>
        <v/>
      </c>
      <c r="X23" s="117">
        <f t="shared" si="9"/>
        <v>0</v>
      </c>
      <c r="Y23" s="117" t="str">
        <f>IF(F23="Scenario1PBT1",'Minor retrofit'!$E$43,IF(F23="Scenario2PBT1",'Minor retrofit'!$F$43,IF(F23="Scenario3PBT1",'Minor retrofit'!$G$43,"")))&amp;IF(F23="Scenario1PBT2",'Minor retrofit'!$H$43,IF(F23="Scenario2PBT2",'Minor retrofit'!$I$43,IF(F23="Scenario3PBT2",'Minor retrofit'!$J$43,"")))&amp;IF(F23="Scenario1PBT3",'Minor retrofit'!$K$43,IF(F23="Scenario2PBT3",'Minor retrofit'!$L$43,IF(F23="Scenario3PBT3",'Minor retrofit'!$M$43,"")))&amp;IF(F23="Scenario1PBT4",'Minor retrofit'!$N$43,IF(F23="Scenario2PBT4",'Minor retrofit'!$O$43,IF(F23="Scenario3PBT4",'Minor retrofit'!$P$43,"")))&amp;IF(F23="Scenario1PBT5",'Minor retrofit'!$Q$43,IF(F23="Scenario2PBT5",'Minor retrofit'!$R$43,IF(F23="Scenario3PBT5",'Minor retrofit'!$S$43,"")))&amp;IF(F23="Scenario1PBT6",'Minor retrofit'!$T$43,IF(F23="Scenario2PBT6",'Minor retrofit'!$U$43,IF(F23="Scenario3PBT6",'Minor retrofit'!$V$43,"")))&amp;IF(F23="Scenario1PBT7",'Minor retrofit'!$W$43,IF(F23="Scenario2PBT7",'Minor retrofit'!$X$43,IF(F23="Scenario3PBT7",'Minor retrofit'!$Y$43,"")))&amp;IF(F23="Scenario1PBT8",'Minor retrofit'!$Z$43,IF(F23="Scenario2PBT8",'Minor retrofit'!$AA$43,IF(F23="Scenario3PBT8",'Minor retrofit'!$AB$43,"")))&amp;IF(F23="Scenario1PBT9",'Minor retrofit'!$AC$43,IF(F23="Scenario2PBT9",'Minor retrofit'!$AD$43,IF(F23="Scenario3PBT9",'Minor retrofit'!$AE$43,"")))&amp;IF(F23="Scenario1PBT10",'Minor retrofit'!$AF$43,IF(F23="Scenario2PBT10",'Minor retrofit'!$AG$43,IF(F23="Scenario3PBT10",'Minor retrofit'!$AH$43,"")))&amp;IF(F23="Scenario1PBT11",'Minor retrofit'!$AI$43,IF(F23="Scenario2PBT11",'Minor retrofit'!$AJ$43,IF(F23="Scenario3PBT11",'Minor retrofit'!$AK$43,"")))&amp;IF(F23="Scenario1PBT12",'Minor retrofit'!$AL$43,IF(F23="Scenario2PBT12",'Minor retrofit'!$AM$43,IF(F23="Scenario3PBT12",'Minor retrofit'!$AN$43,"")))&amp;IF(F23="Scenario1PBT13",'Minor retrofit'!$AO$43,IF(F23="Scenario2PBT13",'Minor retrofit'!$AP$43,IF(F23="Scenario3PBT13",'Minor retrofit'!$AQ$43,"")))&amp;IF(F23="Scenario1PBT14",'Minor retrofit'!$AR$43,IF(F23="Scenario2PBT14",'Minor retrofit'!$AS$43,IF(F23="Scenario3PBT14",'Minor retrofit'!$AT$43,"")))&amp;IF(F23="Scenario1PBT15",'Minor retrofit'!$AU$43,IF(F23="Scenario2PBT15",'Minor retrofit'!$AV$43,IF(F23="Scenario3PBT15",'Minor retrofit'!$AW$43,"")))</f>
        <v/>
      </c>
      <c r="Z23" s="117">
        <f t="shared" si="10"/>
        <v>0</v>
      </c>
      <c r="AA23" s="178" t="str">
        <f>IF(F23="Scenario1PBT1",'Minor retrofit'!$E$102,IF(F23="Scenario2PBT1",'Minor retrofit'!$F$102,IF(F23="Scenario3PBT1",'Minor retrofit'!$G$102,"")))&amp;IF(F23="Scenario1PBT2",'Minor retrofit'!$H$102,IF(F23="Scenario2PBT2",'Minor retrofit'!$I$102,IF(F23="Scenario3PBT2",'Minor retrofit'!$J$102,"")))&amp;IF(F23="Scenario1PBT3",'Minor retrofit'!$K$102,IF(F23="Scenario2PBT3",'Minor retrofit'!$L$102,IF(F23="Scenario3PBT3",'Minor retrofit'!$M$102,"")))&amp;IF(F23="Scenario1PBT4",'Minor retrofit'!$N$102,IF(F23="Scenario2PBT4",'Minor retrofit'!$O$102,IF(F23="Scenario3PBT4",'Minor retrofit'!$P$102,"")))&amp;IF(F23="Scenario1PBT5",'Minor retrofit'!$Q$102,IF(F23="Scenario2PBT5",'Minor retrofit'!$R$102,IF(F23="Scenario3PBT5",'Minor retrofit'!$S$102,"")))&amp;IF(F23="Scenario1PBT6",'Minor retrofit'!$T$102,IF(F23="Scenario2PBT6",'Minor retrofit'!$U$102,IF(F23="Scenario3PBT6",'Minor retrofit'!$V$102,"")))&amp;IF(F23="Scenario1PBT7",'Minor retrofit'!$W$102,IF(F23="Scenario2PBT7",'Minor retrofit'!$X$102,IF(F23="Scenario3PBT7",'Minor retrofit'!$Y$102,"")))&amp;IF(F23="Scenario1PBT8",'Minor retrofit'!$Z$102,IF(F23="Scenario2PBT8",'Minor retrofit'!$AA$102,IF(F23="Scenario3PBT8",'Minor retrofit'!$AB$102,"")))&amp;IF(F23="Scenario1PBT9",'Minor retrofit'!$AC$102,IF(F23="Scenario2PBT9",'Minor retrofit'!$AD$102,IF(F23="Scenario3PBT9",'Minor retrofit'!$AE$102,"")))&amp;IF(F23="Scenario1PBT10",'Minor retrofit'!$AF$102,IF(F23="Scenario2PBT10",'Minor retrofit'!$AG$102,IF(F23="Scenario3PBT10",'Minor retrofit'!$AH$102,"")))&amp;IF(F23="Scenario1PBT11",'Minor retrofit'!$AI$102,IF(F23="Scenario2PBT11",'Minor retrofit'!$AJ$102,IF(F23="Scenario3PBT11",'Minor retrofit'!$AK$102,"")))&amp;IF(F23="Scenario1PBT12",'Minor retrofit'!$AL$102,IF(F23="Scenario2PBT12",'Minor retrofit'!$AM$102,IF(F23="Scenario3PBT12",'Minor retrofit'!$AN$102,"")))&amp;IF(F23="Scenario1PBT13",'Minor retrofit'!$AO$102,IF(F23="Scenario2PBT13",'Minor retrofit'!$AP$102,IF(F23="Scenario3PBT13",'Minor retrofit'!$AQ$102,"")))&amp;IF(F23="Scenario1PBT14",'Minor retrofit'!$AR$102,IF(F23="Scenario2PBT14",'Minor retrofit'!$AS$102,IF(F23="Scenario3PBT14",'Minor retrofit'!$AT$102,"")))&amp;IF(F23="Scenario1PBT15",'Minor retrofit'!$AU$102,IF(F23="Scenario2PBT15",'Minor retrofit'!$AV$102,IF(F23="Scenario3PBT15",'Minor retrofit'!$AW$102,"")))</f>
        <v/>
      </c>
      <c r="AB23" s="179">
        <f t="shared" si="11"/>
        <v>0</v>
      </c>
      <c r="AC23" s="208">
        <f>IFERROR('Projection_Base-case'!G23-G23,0)</f>
        <v>0</v>
      </c>
      <c r="AD23" s="178">
        <f t="shared" si="12"/>
        <v>0</v>
      </c>
      <c r="AE23" s="117">
        <f>IFERROR(100*AC23/'Projection_Base-case'!G23,0)</f>
        <v>0</v>
      </c>
      <c r="AF23" s="117">
        <f>IFERROR('Projection_Base-case'!I23-I23,0)</f>
        <v>0</v>
      </c>
      <c r="AG23" s="178">
        <f t="shared" si="13"/>
        <v>0</v>
      </c>
      <c r="AH23" s="117">
        <f>IFERROR(100*AF23/'Projection_Base-case'!I23,0)</f>
        <v>0</v>
      </c>
      <c r="AI23" s="117">
        <f>IFERROR('Projection_Base-case'!K23-K23,0)</f>
        <v>0</v>
      </c>
      <c r="AJ23" s="178">
        <f t="shared" si="14"/>
        <v>0</v>
      </c>
      <c r="AK23" s="117">
        <f>IFERROR(100*AI23/'Projection_Base-case'!K23,0)</f>
        <v>0</v>
      </c>
      <c r="AL23" s="117">
        <f>IFERROR(M23-'Projection_Base-case'!M23,0)</f>
        <v>0</v>
      </c>
      <c r="AM23" s="178">
        <f t="shared" si="15"/>
        <v>0</v>
      </c>
      <c r="AN23" s="179">
        <f>IFERROR(IF('Projection_Base-case'!N23&gt;0,100*AM23/'Projection_Base-case'!N23,100*AM23/N23),0)</f>
        <v>0</v>
      </c>
      <c r="AO23" s="206">
        <f>IFERROR('Projection_Base-case'!O23-O23,0)</f>
        <v>0</v>
      </c>
      <c r="AP23" s="178">
        <f t="shared" si="16"/>
        <v>0</v>
      </c>
      <c r="AQ23" s="117">
        <f>IFERROR(100*AO23/'Projection_Base-case'!O23,0)</f>
        <v>0</v>
      </c>
      <c r="AR23" s="117">
        <f>IFERROR('Projection_Base-case'!Q23-Q23,0)</f>
        <v>0</v>
      </c>
      <c r="AS23" s="178">
        <f t="shared" si="17"/>
        <v>0</v>
      </c>
      <c r="AT23" s="117">
        <f>IFERROR(100*AR23/'Projection_Base-case'!Q23,0)</f>
        <v>0</v>
      </c>
      <c r="AU23" s="117">
        <f>IFERROR('Projection_Base-case'!S23-S23,0)</f>
        <v>0</v>
      </c>
      <c r="AV23" s="178">
        <f t="shared" si="18"/>
        <v>0</v>
      </c>
      <c r="AW23" s="118">
        <f>IFERROR(100*AU23/'Projection_Base-case'!S23,0)</f>
        <v>0</v>
      </c>
      <c r="AX23" s="206">
        <f>IFERROR('Projection_Base-case'!U23-U23,0)</f>
        <v>0</v>
      </c>
      <c r="AY23" s="178">
        <f t="shared" si="19"/>
        <v>0</v>
      </c>
      <c r="AZ23" s="117">
        <f>IFERROR(100*AX23/'Projection_Base-case'!U23,0)</f>
        <v>0</v>
      </c>
      <c r="BA23" s="117">
        <f>IFERROR('Projection_Base-case'!W23-W23,0)</f>
        <v>0</v>
      </c>
      <c r="BB23" s="178">
        <f t="shared" si="20"/>
        <v>0</v>
      </c>
      <c r="BC23" s="117">
        <f>IFERROR(100*BA23/'Projection_Base-case'!W23,0)</f>
        <v>0</v>
      </c>
      <c r="BD23" s="117">
        <f>IFERROR('Projection_Base-case'!Y23-Y23,0)</f>
        <v>0</v>
      </c>
      <c r="BE23" s="178">
        <f t="shared" si="21"/>
        <v>0</v>
      </c>
      <c r="BF23" s="117">
        <f>IFERROR(100*BD23/'Projection_Base-case'!Y23,0)</f>
        <v>0</v>
      </c>
      <c r="BG23" s="178">
        <f t="shared" si="22"/>
        <v>0</v>
      </c>
      <c r="BH23" s="179">
        <f t="shared" si="23"/>
        <v>0</v>
      </c>
    </row>
    <row r="24" spans="1:60">
      <c r="A24" s="205">
        <v>19</v>
      </c>
      <c r="B24" s="178">
        <f>IF('Projection_Base-case'!B24&lt;&gt;"",'Projection_Base-case'!B24,0)</f>
        <v>0</v>
      </c>
      <c r="C24" s="178">
        <f>IF('Projection_Base-case'!C24&lt;&gt;"",'Projection_Base-case'!C24,0)</f>
        <v>0</v>
      </c>
      <c r="D24" s="178">
        <f>IF('Projection_Base-case'!D24&lt;&gt;"",'Projection_Base-case'!D24,0)</f>
        <v>0</v>
      </c>
      <c r="E24" s="176" t="str">
        <f>IF(AND('Résultats Minor'!$AC$3="OUI",'Résultats Minor'!E23&lt;&gt;""),'Résultats Minor'!E23,IF(OR(D24="PBT2",D24="PBT3",D24="PBT5",D24="PBT8",D24="PBT9"),"Scenario1",IF(OR(D24="PBT6",D24="PBT7",D24="PBT10"),"Scenario2",IF(OR(D24="PBT1",D24="PBT4"),"Scenario3",""))))</f>
        <v/>
      </c>
      <c r="F24" s="202" t="str">
        <f t="shared" si="0"/>
        <v>0</v>
      </c>
      <c r="G24" s="206" t="str">
        <f>IF(F24="Scenario1PBT1",'Minor retrofit'!$E$7,IF(F24="Scenario2PBT1",'Minor retrofit'!$F$7,IF(F24="Scenario3PBT1",'Minor retrofit'!$G$7,"")))&amp;IF(F24="Scenario1PBT2",'Minor retrofit'!$H$7,IF(F24="Scenario2PBT2",'Minor retrofit'!$I$7,IF(F24="Scenario3PBT2",'Minor retrofit'!$J$7,"")))&amp;IF(F24="Scenario1PBT3",'Minor retrofit'!$K$7,IF(F24="Scenario2PBT3",'Minor retrofit'!$L$7,IF(F24="Scenario3PBT3",'Minor retrofit'!$M$7,"")))&amp;IF(F24="Scenario1PBT4",'Minor retrofit'!$N$7,IF(F24="Scenario2PBT4",'Minor retrofit'!$O$7,IF(F24="Scenario3PBT4",'Minor retrofit'!$P$7,"")))&amp;IF(F24="Scenario1PBT5",'Minor retrofit'!$Q$7,IF(F24="Scenario2PBT5",'Minor retrofit'!$R$7,IF(F24="Scenario3PBT5",'Minor retrofit'!$S$7,"")))&amp;IF(F24="Scenario1PBT6",'Minor retrofit'!$T$7,IF(F24="Scenario2PBT6",'Minor retrofit'!$U$7,IF(F24="Scenario3PBT6",'Minor retrofit'!$V$7,"")))&amp;IF(F24="Scenario1PBT7",'Minor retrofit'!$W$7,IF(F24="Scenario2PBT7",'Minor retrofit'!$X$7,IF(F24="Scenario3PBT7",'Minor retrofit'!$Y$7,"")))&amp;IF(F24="Scenario1PBT8",'Minor retrofit'!$Z$7,IF(F24="Scenario2PBT8",'Minor retrofit'!$AA$7,IF(F24="Scenario3PBT8",'Minor retrofit'!$AB$7,"")))&amp;IF(F24="Scenario1PBT9",'Minor retrofit'!$AC$7,IF(F24="Scenario2PBT9",'Minor retrofit'!$AD$7,IF(F24="Scenario3PBT9",'Minor retrofit'!$AE$7,"")))&amp;IF(F24="Scenario1PBT10",'Minor retrofit'!$AF$7,IF(F24="Scenario2PBT10",'Minor retrofit'!$AG$7,IF(F24="Scenario3PBT10",'Minor retrofit'!$AH$7,"")))&amp;IF(F24="Scenario1PBT11",'Minor retrofit'!$AI$7,IF(F24="Scenario2PBT11",'Minor retrofit'!$AJ$7,IF(F24="Scenario3PBT11",'Minor retrofit'!$AK$7,"")))&amp;IF(F24="Scenario1PBT12",'Minor retrofit'!$AL$7,IF(F24="Scenario2PBT12",'Minor retrofit'!$AM$7,IF(F24="Scenario3PBT12",'Minor retrofit'!$AN$7,"")))&amp;IF(F24="Scenario1PBT13",'Minor retrofit'!$AO$7,IF(F24="Scenario2PBT13",'Minor retrofit'!$AP$7,IF(F24="Scenario3PBT13",'Minor retrofit'!$AQ$7,"")))&amp;IF(F24="Scenario1PBT14",'Minor retrofit'!$AR$7,IF(F24="Scenario2PBT14",'Minor retrofit'!$AS$7,IF(F24="Scenario3PBT14",'Minor retrofit'!$AT$7,"")))&amp;IF(F24="Scenario1PBT15",'Minor retrofit'!$AU$7,IF(F24="Scenario2PBT15",'Minor retrofit'!$AV$7,IF(F24="Scenario3PBT15",'Minor retrofit'!$AW$7,"")))</f>
        <v/>
      </c>
      <c r="H24" s="117">
        <f t="shared" si="1"/>
        <v>0</v>
      </c>
      <c r="I24" s="117" t="str">
        <f>IF(F24="Scenario1PBT1",'Minor retrofit'!$E$17,IF(F24="Scenario2PBT1",'Minor retrofit'!$F$17,IF(F24="Scenario3PBT1",'Minor retrofit'!$G$17,"")))&amp;IF(F24="Scenario1PBT2",'Minor retrofit'!$H$17,IF(F24="Scenario2PBT2",'Minor retrofit'!$I$17,IF(F24="Scenario3PBT2",'Minor retrofit'!$J$17,"")))&amp;IF(F24="Scenario1PBT3",'Minor retrofit'!$K$17,IF(F24="Scenario2PBT3",'Minor retrofit'!$L$17,IF(F24="Scenario3PBT3",'Minor retrofit'!$M$17,"")))&amp;IF(F24="Scenario1PBT4",'Minor retrofit'!$N$17,IF(F24="Scenario2PBT4",'Minor retrofit'!$O$17,IF(F24="Scenario3PBT4",'Minor retrofit'!$P$17,"")))&amp;IF(F24="Scenario1PBT5",'Minor retrofit'!$Q$17,IF(F24="Scenario2PBT5",'Minor retrofit'!$R$17,IF(F24="Scenario3PBT5",'Minor retrofit'!$S$17,"")))&amp;IF(F24="Scenario1PBT6",'Minor retrofit'!$T$17,IF(F24="Scenario2PBT6",'Minor retrofit'!$U$17,IF(F24="Scenario3PBT6",'Minor retrofit'!$V$17,"")))&amp;IF(F24="Scenario1PBT7",'Minor retrofit'!$W$17,IF(F24="Scenario2PBT7",'Minor retrofit'!$X$17,IF(F24="Scenario3PBT7",'Minor retrofit'!$Y$17,"")))&amp;IF(F24="Scenario1PBT8",'Minor retrofit'!$Z$17,IF(F24="Scenario2PBT8",'Minor retrofit'!$AA$17,IF(F24="Scenario3PBT8",'Minor retrofit'!$AB$17,"")))&amp;IF(F24="Scenario1PBT9",'Minor retrofit'!$AC$17,IF(F24="Scenario2PBT9",'Minor retrofit'!$AD$17,IF(F24="Scenario3PBT9",'Minor retrofit'!$AE$17,"")))&amp;IF(F24="Scenario1PBT10",'Minor retrofit'!$AF$17,IF(F24="Scenario2PBT10",'Minor retrofit'!$AG$17,IF(F24="Scenario3PBT10",'Minor retrofit'!$AH$17,"")))&amp;IF(F24="Scenario1PBT11",'Minor retrofit'!$AI$17,IF(F24="Scenario2PBT11",'Minor retrofit'!$AJ$17,IF(F24="Scenario3PBT11",'Minor retrofit'!$AK$17,"")))&amp;IF(F24="Scenario1PBT12",'Minor retrofit'!$AL$17,IF(F24="Scenario2PBT12",'Minor retrofit'!$AM$17,IF(F24="Scenario3PBT12",'Minor retrofit'!$AN$17,"")))&amp;IF(F24="Scenario1PBT13",'Minor retrofit'!$AO$17,IF(F24="Scenario2PBT13",'Minor retrofit'!$AP$17,IF(F24="Scenario3PBT13",'Minor retrofit'!$AQ$17,"")))&amp;IF(F24="Scenario1PBT14",'Minor retrofit'!$AR$17,IF(F24="Scenario2PBT14",'Minor retrofit'!$AS$17,IF(F24="Scenario3PBT14",'Minor retrofit'!$AT$17,"")))&amp;IF(F24="Scenario1PBT15",'Minor retrofit'!$AU$17,IF(F24="Scenario2PBT15",'Minor retrofit'!$AV$17,IF(F24="Scenario3PBT15",'Minor retrofit'!$AW$17,"")))</f>
        <v/>
      </c>
      <c r="J24" s="117">
        <f t="shared" si="2"/>
        <v>0</v>
      </c>
      <c r="K24" s="117" t="str">
        <f>IF(F24="Scenario1PBT1",'Minor retrofit'!$E$19,IF(F24="Scenario2PBT1",'Minor retrofit'!$F$19,IF(F24="Scenario3PBT1",'Minor retrofit'!$G$19,"")))&amp;IF(F24="Scenario1PBT2",'Minor retrofit'!$H$19,IF(F24="Scenario2PBT2",'Minor retrofit'!$I$19,IF(F24="Scenario3PBT2",'Minor retrofit'!$J$19,"")))&amp;IF(F24="Scenario1PBT3",'Minor retrofit'!$K$19,IF(F24="Scenario2PBT3",'Minor retrofit'!$L$19,IF(F24="Scenario3PBT3",'Minor retrofit'!$M$19,"")))&amp;IF(F24="Scenario1PBT4",'Minor retrofit'!$N$19,IF(F24="Scenario2PBT4",'Minor retrofit'!$O$19,IF(F24="Scenario3PBT4",'Minor retrofit'!$P$19,"")))&amp;IF(F24="Scenario1PBT5",'Minor retrofit'!$Q$19,IF(F24="Scenario2PBT5",'Minor retrofit'!$R$19,IF(F24="Scenario3PBT5",'Minor retrofit'!$S$19,"")))&amp;IF(F24="Scenario1PBT6",'Minor retrofit'!$T$19,IF(F24="Scenario2PBT6",'Minor retrofit'!$U$19,IF(F24="Scenario3PBT6",'Minor retrofit'!$V$19,"")))&amp;IF(F24="Scenario1PBT7",'Minor retrofit'!$W$19,IF(F24="Scenario2PBT7",'Minor retrofit'!$X$19,IF(F24="Scenario3PBT7",'Minor retrofit'!$Y$19,"")))&amp;IF(F24="Scenario1PBT8",'Minor retrofit'!$Z$19,IF(F24="Scenario2PBT8",'Minor retrofit'!$AA$19,IF(F24="Scenario3PBT8",'Minor retrofit'!$AB$19,"")))&amp;IF(F24="Scenario1PBT9",'Minor retrofit'!$AC$19,IF(F24="Scenario2PBT9",'Minor retrofit'!$AD$19,IF(F24="Scenario3PBT9",'Minor retrofit'!$AE$19,"")))&amp;IF(F24="Scenario1PBT10",'Minor retrofit'!$AF$19,IF(F24="Scenario2PBT10",'Minor retrofit'!$AG$19,IF(F24="Scenario3PBT10",'Minor retrofit'!$AH$19,"")))&amp;IF(F24="Scenario1PBT11",'Minor retrofit'!$AI$19,IF(F24="Scenario2PBT11",'Minor retrofit'!$AJ$19,IF(F24="Scenario3PBT11",'Minor retrofit'!$AK$19,"")))&amp;IF(F24="Scenario1PBT12",'Minor retrofit'!$AL$19,IF(F24="Scenario2PBT12",'Minor retrofit'!$AM$19,IF(F24="Scenario3PBT12",'Minor retrofit'!$AN$19,"")))&amp;IF(F24="Scenario1PBT13",'Minor retrofit'!$AO$19,IF(F24="Scenario2PBT13",'Minor retrofit'!$AP$19,IF(F24="Scenario3PBT13",'Minor retrofit'!$AQ$19,"")))&amp;IF(F24="Scenario1PBT14",'Minor retrofit'!$AR$19,IF(F24="Scenario2PBT14",'Minor retrofit'!$AS$19,IF(F24="Scenario3PBT14",'Minor retrofit'!$AT$19,"")))&amp;IF(F24="Scenario1PBT15",'Minor retrofit'!$AU$19,IF(F24="Scenario2PBT15",'Minor retrofit'!$AV$19,IF(F24="Scenario3PBT15",'Minor retrofit'!$AW$19,"")))</f>
        <v/>
      </c>
      <c r="L24" s="117">
        <f t="shared" si="3"/>
        <v>0</v>
      </c>
      <c r="M24" s="117" t="str">
        <f>IF(F24="Scenario1PBT1",'Minor retrofit'!$E$21,IF(F24="Scenario2PBT1",'Minor retrofit'!$F$21,IF(F24="Scenario3PBT1",'Minor retrofit'!$G$21,"")))&amp;IF(F24="Scenario1PBT2",'Minor retrofit'!$H$21,IF(F24="Scenario2PBT2",'Minor retrofit'!$I$21,IF(F24="Scenario3PBT2",'Minor retrofit'!$J$21,"")))&amp;IF(F24="Scenario1PBT3",'Minor retrofit'!$K$21,IF(F24="Scenario2PBT3",'Minor retrofit'!$L$21,IF(F24="Scenario3PBT3",'Minor retrofit'!$M$21,"")))&amp;IF(F24="Scenario1PBT4",'Minor retrofit'!$N$21,IF(F24="Scenario2PBT4",'Minor retrofit'!$O$21,IF(F24="Scenario3PBT4",'Minor retrofit'!$P$21,"")))&amp;IF(F24="Scenario1PBT5",'Minor retrofit'!$Q$21,IF(F24="Scenario2PBT5",'Minor retrofit'!$R$21,IF(F24="Scenario3PBT5",'Minor retrofit'!$S$21,"")))&amp;IF(F24="Scenario1PBT6",'Minor retrofit'!$T$21,IF(F24="Scenario2PBT6",'Minor retrofit'!$U$21,IF(F24="Scenario3PBT6",'Minor retrofit'!$V$21,"")))&amp;IF(F24="Scenario1PBT7",'Minor retrofit'!$W$21,IF(F24="Scenario2PBT7",'Minor retrofit'!$X$21,IF(F24="Scenario3PBT7",'Minor retrofit'!$Y$21,"")))&amp;IF(F24="Scenario1PBT8",'Minor retrofit'!$Z$21,IF(F24="Scenario2PBT8",'Minor retrofit'!$AA$21,IF(F24="Scenario3PBT8",'Minor retrofit'!$AB$21,"")))&amp;IF(F24="Scenario1PBT9",'Minor retrofit'!$AC$21,IF(F24="Scenario2PBT9",'Minor retrofit'!$AD$21,IF(F24="Scenario3PBT9",'Minor retrofit'!$AE$21,"")))&amp;IF(F24="Scenario1PBT10",'Minor retrofit'!$AF$21,IF(F24="Scenario2PBT10",'Minor retrofit'!$AG$21,IF(F24="Scenario3PBT10",'Minor retrofit'!$AH$21,"")))&amp;IF(F24="Scenario1PBT11",'Minor retrofit'!$AI$21,IF(F24="Scenario2PBT11",'Minor retrofit'!$AJ$21,IF(F24="Scenario3PBT11",'Minor retrofit'!$AK$21,"")))&amp;IF(F24="Scenario1PBT12",'Minor retrofit'!$AL$21,IF(F24="Scenario2PBT12",'Minor retrofit'!$AM$21,IF(F24="Scenario3PBT12",'Minor retrofit'!$AN$21,"")))&amp;IF(F24="Scenario1PBT13",'Minor retrofit'!$AO$21,IF(F24="Scenario2PBT13",'Minor retrofit'!$AP$21,IF(F24="Scenario3PBT13",'Minor retrofit'!$AQ$21,"")))&amp;IF(F24="Scenario1PBT14",'Minor retrofit'!$AR$21,IF(F24="Scenario2PBT14",'Minor retrofit'!$AS$21,IF(F24="Scenario3PBT14",'Minor retrofit'!$AT$21,"")))&amp;IF(F24="Scenario1PBT15",'Minor retrofit'!$AU$21,IF(F24="Scenario2PBT15",'Minor retrofit'!$AV$21,IF(F24="Scenario3PBT15",'Minor retrofit'!$AW$21,"")))</f>
        <v/>
      </c>
      <c r="N24" s="118">
        <f t="shared" si="4"/>
        <v>0</v>
      </c>
      <c r="O24" s="206" t="str">
        <f>IF(F24="Scenario1PBT1",'Minor retrofit'!$E$24,IF(F24="Scenario2PBT1",'Minor retrofit'!$F$24,IF(F24="Scenario3PBT1",'Minor retrofit'!$G$24,"")))&amp;IF(F24="Scenario1PBT2",'Minor retrofit'!$H$24,IF(F24="Scenario2PBT2",'Minor retrofit'!$I$24,IF(F24="Scenario3PBT2",'Minor retrofit'!$J$24,"")))&amp;IF(F24="Scenario1PBT3",'Minor retrofit'!$K$24,IF(F24="Scenario2PBT3",'Minor retrofit'!$L$24,IF(F24="Scenario3PBT3",'Minor retrofit'!$M$24,"")))&amp;IF(F24="Scenario1PBT4",'Minor retrofit'!$N$24,IF(F24="Scenario2PBT4",'Minor retrofit'!$O$24,IF(F24="Scenario3PBT4",'Minor retrofit'!$P$24,"")))&amp;IF(F24="Scenario1PBT5",'Minor retrofit'!$Q$24,IF(F24="Scenario2PBT5",'Minor retrofit'!$R$24,IF(F24="Scenario3PBT5",'Minor retrofit'!$S$24,"")))&amp;IF(F24="Scenario1PBT6",'Minor retrofit'!$T$24,IF(F24="Scenario2PBT6",'Minor retrofit'!$U$24,IF(F24="Scenario3PBT6",'Minor retrofit'!$V$24,"")))&amp;IF(F24="Scenario1PBT7",'Minor retrofit'!$W$24,IF(F24="Scenario2PBT7",'Minor retrofit'!$X$24,IF(F24="Scenario3PBT7",'Minor retrofit'!$Y$24,"")))&amp;IF(F24="Scenario1PBT8",'Minor retrofit'!$Z$24,IF(F24="Scenario2PBT8",'Minor retrofit'!$AA$24,IF(F24="Scenario3PBT8",'Minor retrofit'!$AB$24,"")))&amp;IF(F24="Scenario1PBT9",'Minor retrofit'!$AC$24,IF(F24="Scenario2PBT9",'Minor retrofit'!$AD$24,IF(F24="Scenario3PBT9",'Minor retrofit'!$AE$24,"")))&amp;IF(F24="Scenario1PBT10",'Minor retrofit'!$AF$24,IF(F24="Scenario2PBT10",'Minor retrofit'!$AG$24,IF(F24="Scenario3PBT10",'Minor retrofit'!$AH$24,"")))&amp;IF(F24="Scenario1PBT11",'Minor retrofit'!$AI$24,IF(F24="Scenario2PBT11",'Minor retrofit'!$AJ$24,IF(F24="Scenario3PBT11",'Minor retrofit'!$AK$24,"")))&amp;IF(F24="Scenario1PBT12",'Minor retrofit'!$AL$24,IF(F24="Scenario2PBT12",'Minor retrofit'!$AM$24,IF(F24="Scenario3PBT12",'Minor retrofit'!$AN$24,"")))&amp;IF(F24="Scenario1PBT13",'Minor retrofit'!$AO$24,IF(F24="Scenario2PBT13",'Minor retrofit'!$AP$24,IF(F24="Scenario3PBT13",'Minor retrofit'!$AQ$24,"")))&amp;IF(F24="Scenario1PBT14",'Minor retrofit'!$AR$24,IF(F24="Scenario2PBT14",'Minor retrofit'!$AS$24,IF(F24="Scenario3PBT14",'Minor retrofit'!$AT$24,"")))&amp;IF(F24="Scenario1PBT15",'Minor retrofit'!$AU$24,IF(F24="Scenario2PBT15",'Minor retrofit'!$AV$24,IF(F24="Scenario3PBT15",'Minor retrofit'!$AW$24,"")))</f>
        <v/>
      </c>
      <c r="P24" s="117">
        <f t="shared" si="5"/>
        <v>0</v>
      </c>
      <c r="Q24" s="117" t="str">
        <f>IF(F24="Scenario1PBT1",'Minor retrofit'!$E$26,IF(F24="Scenario2PBT1",'Minor retrofit'!$F$26,IF(F24="Scenario3PBT1",'Minor retrofit'!$G$26,"")))&amp;IF(F24="Scenario1PBT2",'Minor retrofit'!$H$26,IF(F24="Scenario2PBT2",'Minor retrofit'!$I$26,IF(F24="Scenario3PBT2",'Minor retrofit'!$J$26,"")))&amp;IF(F24="Scenario1PBT3",'Minor retrofit'!$K$26,IF(F24="Scenario2PBT3",'Minor retrofit'!$L$26,IF(F24="Scenario3PBT3",'Minor retrofit'!$M$26,"")))&amp;IF(F24="Scenario1PBT4",'Minor retrofit'!$N$26,IF(F24="Scenario2PBT4",'Minor retrofit'!$O$26,IF(F24="Scenario3PBT4",'Minor retrofit'!$P$26,"")))&amp;IF(F24="Scenario1PBT5",'Minor retrofit'!$Q$26,IF(F24="Scenario2PBT5",'Minor retrofit'!$R$26,IF(F24="Scenario3PBT5",'Minor retrofit'!$S$26,"")))&amp;IF(F24="Scenario1PBT6",'Minor retrofit'!$T$26,IF(F24="Scenario2PBT6",'Minor retrofit'!$U$26,IF(F24="Scenario3PBT6",'Minor retrofit'!$V$26,"")))&amp;IF(F24="Scenario1PBT7",'Minor retrofit'!$W$26,IF(F24="Scenario2PBT7",'Minor retrofit'!$X$26,IF(F24="Scenario3PBT7",'Minor retrofit'!$Y$26,"")))&amp;IF(F24="Scenario1PBT8",'Minor retrofit'!$Z$26,IF(F24="Scenario2PBT8",'Minor retrofit'!$AA$26,IF(F24="Scenario3PBT8",'Minor retrofit'!$AB$26,"")))&amp;IF(F24="Scenario1PBT9",'Minor retrofit'!$AC$26,IF(F24="Scenario2PBT9",'Minor retrofit'!$AD$26,IF(F24="Scenario3PBT9",'Minor retrofit'!$AE$26,"")))&amp;IF(F24="Scenario1PBT10",'Minor retrofit'!$AF$26,IF(F24="Scenario2PBT10",'Minor retrofit'!$AG$26,IF(F24="Scenario3PBT10",'Minor retrofit'!$AH$26,"")))&amp;IF(F24="Scenario1PBT11",'Minor retrofit'!$AI$26,IF(F24="Scenario2PBT11",'Minor retrofit'!$AJ$26,IF(F24="Scenario3PBT11",'Minor retrofit'!$AK$26,"")))&amp;IF(F24="Scenario1PBT12",'Minor retrofit'!$AL$26,IF(F24="Scenario2PBT12",'Minor retrofit'!$AM$26,IF(F24="Scenario3PBT12",'Minor retrofit'!$AN$26,"")))&amp;IF(F24="Scenario1PBT13",'Minor retrofit'!$AO$26,IF(F24="Scenario2PBT13",'Minor retrofit'!$AP$26,IF(F24="Scenario3PBT13",'Minor retrofit'!$AQ$26,"")))&amp;IF(F24="Scenario1PBT14",'Minor retrofit'!$AR$26,IF(F24="Scenario2PBT14",'Minor retrofit'!$AS$26,IF(F24="Scenario3PBT14",'Minor retrofit'!$AT$26,"")))&amp;IF(F24="Scenario1PBT15",'Minor retrofit'!$AU$26,IF(F24="Scenario2PBT15",'Minor retrofit'!$AV$26,IF(F24="Scenario3PBT15",'Minor retrofit'!$AW$26,"")))</f>
        <v/>
      </c>
      <c r="R24" s="117">
        <f t="shared" si="6"/>
        <v>0</v>
      </c>
      <c r="S24" s="117" t="str">
        <f>IF(F24="Scenario1PBT1",'Minor retrofit'!$E$28,IF(F24="Scenario2PBT1",'Minor retrofit'!$F$28,IF(F24="Scenario3PBT1",'Minor retrofit'!$G$28,"")))&amp;IF(F24="Scenario1PBT2",'Minor retrofit'!$H$28,IF(F24="Scenario2PBT2",'Minor retrofit'!$I$28,IF(F24="Scenario3PBT2",'Minor retrofit'!$J$28,"")))&amp;IF(F24="Scenario1PBT3",'Minor retrofit'!$K$28,IF(F24="Scenario2PBT3",'Minor retrofit'!$L$28,IF(F24="Scenario3PBT3",'Minor retrofit'!$M$28,"")))&amp;IF(F24="Scenario1PBT4",'Minor retrofit'!$N$28,IF(F24="Scenario2PBT4",'Minor retrofit'!$O$28,IF(F24="Scenario3PBT4",'Minor retrofit'!$P$28,"")))&amp;IF(F24="Scenario1PBT5",'Minor retrofit'!$Q$28,IF(F24="Scenario2PBT5",'Minor retrofit'!$R$28,IF(F24="Scenario3PBT5",'Minor retrofit'!$S$28,"")))&amp;IF(F24="Scenario1PBT6",'Minor retrofit'!$T$28,IF(F24="Scenario2PBT6",'Minor retrofit'!$U$28,IF(F24="Scenario3PBT6",'Minor retrofit'!$V$28,"")))&amp;IF(F24="Scenario1PBT7",'Minor retrofit'!$W$28,IF(F24="Scenario2PBT7",'Minor retrofit'!$X$28,IF(F24="Scenario3PBT7",'Minor retrofit'!$Y$28,"")))&amp;IF(F24="Scenario1PBT8",'Minor retrofit'!$Z$28,IF(F24="Scenario2PBT8",'Minor retrofit'!$AA$28,IF(F24="Scenario3PBT8",'Minor retrofit'!$AB$28,"")))&amp;IF(F24="Scenario1PBT9",'Minor retrofit'!$AC$28,IF(F24="Scenario2PBT9",'Minor retrofit'!$AD$28,IF(F24="Scenario3PBT9",'Minor retrofit'!$AE$28,"")))&amp;IF(F24="Scenario1PBT10",'Minor retrofit'!$AF$28,IF(F24="Scenario2PBT10",'Minor retrofit'!$AG$28,IF(F24="Scenario3PBT10",'Minor retrofit'!$AH$28,"")))&amp;IF(F24="Scenario1PBT11",'Minor retrofit'!$AI$28,IF(F24="Scenario2PBT11",'Minor retrofit'!$AJ$28,IF(F24="Scenario3PBT11",'Minor retrofit'!$AK$28,"")))&amp;IF(F24="Scenario1PBT12",'Minor retrofit'!$AL$28,IF(F24="Scenario2PBT12",'Minor retrofit'!$AM$28,IF(F24="Scenario3PBT12",'Minor retrofit'!$AN$28,"")))&amp;IF(F24="Scenario1PBT13",'Minor retrofit'!$AO$28,IF(F24="Scenario2PBT13",'Minor retrofit'!$AP$28,IF(F24="Scenario3PBT13",'Minor retrofit'!$AQ$28,"")))&amp;IF(F24="Scenario1PBT14",'Minor retrofit'!$AR$28,IF(F24="Scenario2PBT14",'Minor retrofit'!$AS$28,IF(F24="Scenario3PBT14",'Minor retrofit'!$AT$28,"")))&amp;IF(F24="Scenario1PBT15",'Minor retrofit'!$AU$28,IF(F24="Scenario2PBT15",'Minor retrofit'!$AV$28,IF(F24="Scenario3PBT15",'Minor retrofit'!$AW$28,"")))</f>
        <v/>
      </c>
      <c r="T24" s="207">
        <f t="shared" si="7"/>
        <v>0</v>
      </c>
      <c r="U24" s="206" t="str">
        <f>IF(F24="Scenario1PBT1",'Minor retrofit'!$E$39,IF(F24="Scenario2PBT1",'Minor retrofit'!$F$39,IF(F24="Scenario3PBT1",'Minor retrofit'!$G$39,"")))&amp;IF(F24="Scenario1PBT2",'Minor retrofit'!$H$39,IF(F24="Scenario2PBT2",'Minor retrofit'!$I$39,IF(F24="Scenario3PBT2",'Minor retrofit'!$J$39,"")))&amp;IF(F24="Scenario1PBT3",'Minor retrofit'!$K$39,IF(F24="Scenario2PBT3",'Minor retrofit'!$L$39,IF(F24="Scenario3PBT3",'Minor retrofit'!$M$39,"")))&amp;IF(F24="Scenario1PBT4",'Minor retrofit'!$N$39,IF(F24="Scenario2PBT4",'Minor retrofit'!$O$39,IF(F24="Scenario3PBT4",'Minor retrofit'!$P$39,"")))&amp;IF(F24="Scenario1PBT5",'Minor retrofit'!$Q$39,IF(F24="Scenario2PBT5",'Minor retrofit'!$R$39,IF(F24="Scenario3PBT5",'Minor retrofit'!$S$39,"")))&amp;IF(F24="Scenario1PBT6",'Minor retrofit'!$T$39,IF(F24="Scenario2PBT6",'Minor retrofit'!$U$39,IF(F24="Scenario3PBT6",'Minor retrofit'!$V$39,"")))&amp;IF(F24="Scenario1PBT7",'Minor retrofit'!$W$39,IF(F24="Scenario2PBT7",'Minor retrofit'!$X$39,IF(F24="Scenario3PBT7",'Minor retrofit'!$Y$39,"")))&amp;IF(F24="Scenario1PBT8",'Minor retrofit'!$Z$39,IF(F24="Scenario2PBT8",'Minor retrofit'!$AA$39,IF(F24="Scenario3PBT8",'Minor retrofit'!$AB$39,"")))&amp;IF(F24="Scenario1PBT9",'Minor retrofit'!$AC$39,IF(F24="Scenario2PBT9",'Minor retrofit'!$AD$39,IF(F24="Scenario3PBT9",'Minor retrofit'!$AE$39,"")))&amp;IF(F24="Scenario1PBT10",'Minor retrofit'!$AF$39,IF(F24="Scenario2PBT10",'Minor retrofit'!$AG$39,IF(F24="Scenario3PBT10",'Minor retrofit'!$AH$39,"")))&amp;IF(F24="Scenario1PBT11",'Minor retrofit'!$AI$39,IF(F24="Scenario2PBT11",'Minor retrofit'!$AJ$39,IF(F24="Scenario3PBT11",'Minor retrofit'!$AK$39,"")))&amp;IF(F24="Scenario1PBT12",'Minor retrofit'!$AL$39,IF(F24="Scenario2PBT12",'Minor retrofit'!$AM$39,IF(F24="Scenario3PBT12",'Minor retrofit'!$AN$39,"")))&amp;IF(F24="Scenario1PBT13",'Minor retrofit'!$AO$39,IF(F24="Scenario2PBT13",'Minor retrofit'!$AP$39,IF(F24="Scenario3PBT13",'Minor retrofit'!$AQ$39,"")))&amp;IF(F24="Scenario1PBT14",'Minor retrofit'!$AR$39,IF(F24="Scenario2PBT14",'Minor retrofit'!$AS$39,IF(F24="Scenario3PBT14",'Minor retrofit'!$AT$39,"")))&amp;IF(F24="Scenario1PBT15",'Minor retrofit'!$AU$39,IF(F24="Scenario2PBT15",'Minor retrofit'!$AV$39,IF(F24="Scenario3PBT15",'Minor retrofit'!$AW$39,"")))</f>
        <v/>
      </c>
      <c r="V24" s="117">
        <f t="shared" si="8"/>
        <v>0</v>
      </c>
      <c r="W24" s="117" t="str">
        <f>IF(F24="Scenario1PBT1",'Minor retrofit'!$E$41,IF(F24="Scenario2PBT1",'Minor retrofit'!$F$41,IF(F24="Scenario3PBT1",'Minor retrofit'!$G$41,"")))&amp;IF(F24="Scenario1PBT2",'Minor retrofit'!$H$41,IF(F24="Scenario2PBT2",'Minor retrofit'!$I$41,IF(F24="Scenario3PBT2",'Minor retrofit'!$J$41,"")))&amp;IF(F24="Scenario1PBT3",'Minor retrofit'!$K$41,IF(F24="Scenario2PBT3",'Minor retrofit'!$L$41,IF(F24="Scenario3PBT3",'Minor retrofit'!$M$41,"")))&amp;IF(F24="Scenario1PBT4",'Minor retrofit'!$N$41,IF(F24="Scenario2PBT4",'Minor retrofit'!$O$41,IF(F24="Scenario3PBT4",'Minor retrofit'!$P$41,"")))&amp;IF(F24="Scenario1PBT5",'Minor retrofit'!$Q$41,IF(F24="Scenario2PBT5",'Minor retrofit'!$R$41,IF(F24="Scenario3PBT5",'Minor retrofit'!$S$41,"")))&amp;IF(F24="Scenario1PBT6",'Minor retrofit'!$T$41,IF(F24="Scenario2PBT6",'Minor retrofit'!$U$41,IF(F24="Scenario3PBT6",'Minor retrofit'!$V$41,"")))&amp;IF(F24="Scenario1PBT7",'Minor retrofit'!$W$41,IF(F24="Scenario2PBT7",'Minor retrofit'!$X$41,IF(F24="Scenario3PBT7",'Minor retrofit'!$Y$41,"")))&amp;IF(F24="Scenario1PBT8",'Minor retrofit'!$Z$41,IF(F24="Scenario2PBT8",'Minor retrofit'!$AA$41,IF(F24="Scenario3PBT8",'Minor retrofit'!$AB$41,"")))&amp;IF(F24="Scenario1PBT9",'Minor retrofit'!$AC$41,IF(F24="Scenario2PBT9",'Minor retrofit'!$AD$41,IF(F24="Scenario3PBT9",'Minor retrofit'!$AE$41,"")))&amp;IF(F24="Scenario1PBT10",'Minor retrofit'!$AF$41,IF(F24="Scenario2PBT10",'Minor retrofit'!$AG$41,IF(F24="Scenario3PBT10",'Minor retrofit'!$AH$41,"")))&amp;IF(F24="Scenario1PBT11",'Minor retrofit'!$AI$41,IF(F24="Scenario2PBT11",'Minor retrofit'!$AJ$41,IF(F24="Scenario3PBT11",'Minor retrofit'!$AK$41,"")))&amp;IF(F24="Scenario1PBT12",'Minor retrofit'!$AL$41,IF(F24="Scenario2PBT12",'Minor retrofit'!$AM$41,IF(F24="Scenario3PBT12",'Minor retrofit'!$AN$41,"")))&amp;IF(F24="Scenario1PBT13",'Minor retrofit'!$AO$41,IF(F24="Scenario2PBT13",'Minor retrofit'!$AP$41,IF(F24="Scenario3PBT13",'Minor retrofit'!$AQ$41,"")))&amp;IF(F24="Scenario1PBT14",'Minor retrofit'!$AR$41,IF(F24="Scenario2PBT14",'Minor retrofit'!$AS$41,IF(F24="Scenario3PBT14",'Minor retrofit'!$AT$41,"")))&amp;IF(F24="Scenario1PBT15",'Minor retrofit'!$AU$41,IF(F24="Scenario2PBT15",'Minor retrofit'!$AV$41,IF(F24="Scenario3PBT15",'Minor retrofit'!$AW$41,"")))</f>
        <v/>
      </c>
      <c r="X24" s="117">
        <f t="shared" si="9"/>
        <v>0</v>
      </c>
      <c r="Y24" s="117" t="str">
        <f>IF(F24="Scenario1PBT1",'Minor retrofit'!$E$43,IF(F24="Scenario2PBT1",'Minor retrofit'!$F$43,IF(F24="Scenario3PBT1",'Minor retrofit'!$G$43,"")))&amp;IF(F24="Scenario1PBT2",'Minor retrofit'!$H$43,IF(F24="Scenario2PBT2",'Minor retrofit'!$I$43,IF(F24="Scenario3PBT2",'Minor retrofit'!$J$43,"")))&amp;IF(F24="Scenario1PBT3",'Minor retrofit'!$K$43,IF(F24="Scenario2PBT3",'Minor retrofit'!$L$43,IF(F24="Scenario3PBT3",'Minor retrofit'!$M$43,"")))&amp;IF(F24="Scenario1PBT4",'Minor retrofit'!$N$43,IF(F24="Scenario2PBT4",'Minor retrofit'!$O$43,IF(F24="Scenario3PBT4",'Minor retrofit'!$P$43,"")))&amp;IF(F24="Scenario1PBT5",'Minor retrofit'!$Q$43,IF(F24="Scenario2PBT5",'Minor retrofit'!$R$43,IF(F24="Scenario3PBT5",'Minor retrofit'!$S$43,"")))&amp;IF(F24="Scenario1PBT6",'Minor retrofit'!$T$43,IF(F24="Scenario2PBT6",'Minor retrofit'!$U$43,IF(F24="Scenario3PBT6",'Minor retrofit'!$V$43,"")))&amp;IF(F24="Scenario1PBT7",'Minor retrofit'!$W$43,IF(F24="Scenario2PBT7",'Minor retrofit'!$X$43,IF(F24="Scenario3PBT7",'Minor retrofit'!$Y$43,"")))&amp;IF(F24="Scenario1PBT8",'Minor retrofit'!$Z$43,IF(F24="Scenario2PBT8",'Minor retrofit'!$AA$43,IF(F24="Scenario3PBT8",'Minor retrofit'!$AB$43,"")))&amp;IF(F24="Scenario1PBT9",'Minor retrofit'!$AC$43,IF(F24="Scenario2PBT9",'Minor retrofit'!$AD$43,IF(F24="Scenario3PBT9",'Minor retrofit'!$AE$43,"")))&amp;IF(F24="Scenario1PBT10",'Minor retrofit'!$AF$43,IF(F24="Scenario2PBT10",'Minor retrofit'!$AG$43,IF(F24="Scenario3PBT10",'Minor retrofit'!$AH$43,"")))&amp;IF(F24="Scenario1PBT11",'Minor retrofit'!$AI$43,IF(F24="Scenario2PBT11",'Minor retrofit'!$AJ$43,IF(F24="Scenario3PBT11",'Minor retrofit'!$AK$43,"")))&amp;IF(F24="Scenario1PBT12",'Minor retrofit'!$AL$43,IF(F24="Scenario2PBT12",'Minor retrofit'!$AM$43,IF(F24="Scenario3PBT12",'Minor retrofit'!$AN$43,"")))&amp;IF(F24="Scenario1PBT13",'Minor retrofit'!$AO$43,IF(F24="Scenario2PBT13",'Minor retrofit'!$AP$43,IF(F24="Scenario3PBT13",'Minor retrofit'!$AQ$43,"")))&amp;IF(F24="Scenario1PBT14",'Minor retrofit'!$AR$43,IF(F24="Scenario2PBT14",'Minor retrofit'!$AS$43,IF(F24="Scenario3PBT14",'Minor retrofit'!$AT$43,"")))&amp;IF(F24="Scenario1PBT15",'Minor retrofit'!$AU$43,IF(F24="Scenario2PBT15",'Minor retrofit'!$AV$43,IF(F24="Scenario3PBT15",'Minor retrofit'!$AW$43,"")))</f>
        <v/>
      </c>
      <c r="Z24" s="117">
        <f t="shared" si="10"/>
        <v>0</v>
      </c>
      <c r="AA24" s="178" t="str">
        <f>IF(F24="Scenario1PBT1",'Minor retrofit'!$E$102,IF(F24="Scenario2PBT1",'Minor retrofit'!$F$102,IF(F24="Scenario3PBT1",'Minor retrofit'!$G$102,"")))&amp;IF(F24="Scenario1PBT2",'Minor retrofit'!$H$102,IF(F24="Scenario2PBT2",'Minor retrofit'!$I$102,IF(F24="Scenario3PBT2",'Minor retrofit'!$J$102,"")))&amp;IF(F24="Scenario1PBT3",'Minor retrofit'!$K$102,IF(F24="Scenario2PBT3",'Minor retrofit'!$L$102,IF(F24="Scenario3PBT3",'Minor retrofit'!$M$102,"")))&amp;IF(F24="Scenario1PBT4",'Minor retrofit'!$N$102,IF(F24="Scenario2PBT4",'Minor retrofit'!$O$102,IF(F24="Scenario3PBT4",'Minor retrofit'!$P$102,"")))&amp;IF(F24="Scenario1PBT5",'Minor retrofit'!$Q$102,IF(F24="Scenario2PBT5",'Minor retrofit'!$R$102,IF(F24="Scenario3PBT5",'Minor retrofit'!$S$102,"")))&amp;IF(F24="Scenario1PBT6",'Minor retrofit'!$T$102,IF(F24="Scenario2PBT6",'Minor retrofit'!$U$102,IF(F24="Scenario3PBT6",'Minor retrofit'!$V$102,"")))&amp;IF(F24="Scenario1PBT7",'Minor retrofit'!$W$102,IF(F24="Scenario2PBT7",'Minor retrofit'!$X$102,IF(F24="Scenario3PBT7",'Minor retrofit'!$Y$102,"")))&amp;IF(F24="Scenario1PBT8",'Minor retrofit'!$Z$102,IF(F24="Scenario2PBT8",'Minor retrofit'!$AA$102,IF(F24="Scenario3PBT8",'Minor retrofit'!$AB$102,"")))&amp;IF(F24="Scenario1PBT9",'Minor retrofit'!$AC$102,IF(F24="Scenario2PBT9",'Minor retrofit'!$AD$102,IF(F24="Scenario3PBT9",'Minor retrofit'!$AE$102,"")))&amp;IF(F24="Scenario1PBT10",'Minor retrofit'!$AF$102,IF(F24="Scenario2PBT10",'Minor retrofit'!$AG$102,IF(F24="Scenario3PBT10",'Minor retrofit'!$AH$102,"")))&amp;IF(F24="Scenario1PBT11",'Minor retrofit'!$AI$102,IF(F24="Scenario2PBT11",'Minor retrofit'!$AJ$102,IF(F24="Scenario3PBT11",'Minor retrofit'!$AK$102,"")))&amp;IF(F24="Scenario1PBT12",'Minor retrofit'!$AL$102,IF(F24="Scenario2PBT12",'Minor retrofit'!$AM$102,IF(F24="Scenario3PBT12",'Minor retrofit'!$AN$102,"")))&amp;IF(F24="Scenario1PBT13",'Minor retrofit'!$AO$102,IF(F24="Scenario2PBT13",'Minor retrofit'!$AP$102,IF(F24="Scenario3PBT13",'Minor retrofit'!$AQ$102,"")))&amp;IF(F24="Scenario1PBT14",'Minor retrofit'!$AR$102,IF(F24="Scenario2PBT14",'Minor retrofit'!$AS$102,IF(F24="Scenario3PBT14",'Minor retrofit'!$AT$102,"")))&amp;IF(F24="Scenario1PBT15",'Minor retrofit'!$AU$102,IF(F24="Scenario2PBT15",'Minor retrofit'!$AV$102,IF(F24="Scenario3PBT15",'Minor retrofit'!$AW$102,"")))</f>
        <v/>
      </c>
      <c r="AB24" s="179">
        <f t="shared" si="11"/>
        <v>0</v>
      </c>
      <c r="AC24" s="208">
        <f>IFERROR('Projection_Base-case'!G24-G24,0)</f>
        <v>0</v>
      </c>
      <c r="AD24" s="178">
        <f t="shared" si="12"/>
        <v>0</v>
      </c>
      <c r="AE24" s="117">
        <f>IFERROR(100*AC24/'Projection_Base-case'!G24,0)</f>
        <v>0</v>
      </c>
      <c r="AF24" s="117">
        <f>IFERROR('Projection_Base-case'!I24-I24,0)</f>
        <v>0</v>
      </c>
      <c r="AG24" s="178">
        <f t="shared" si="13"/>
        <v>0</v>
      </c>
      <c r="AH24" s="117">
        <f>IFERROR(100*AF24/'Projection_Base-case'!I24,0)</f>
        <v>0</v>
      </c>
      <c r="AI24" s="117">
        <f>IFERROR('Projection_Base-case'!K24-K24,0)</f>
        <v>0</v>
      </c>
      <c r="AJ24" s="178">
        <f t="shared" si="14"/>
        <v>0</v>
      </c>
      <c r="AK24" s="117">
        <f>IFERROR(100*AI24/'Projection_Base-case'!K24,0)</f>
        <v>0</v>
      </c>
      <c r="AL24" s="117">
        <f>IFERROR(M24-'Projection_Base-case'!M24,0)</f>
        <v>0</v>
      </c>
      <c r="AM24" s="178">
        <f t="shared" si="15"/>
        <v>0</v>
      </c>
      <c r="AN24" s="179">
        <f>IFERROR(IF('Projection_Base-case'!N24&gt;0,100*AM24/'Projection_Base-case'!N24,100*AM24/N24),0)</f>
        <v>0</v>
      </c>
      <c r="AO24" s="206">
        <f>IFERROR('Projection_Base-case'!O24-O24,0)</f>
        <v>0</v>
      </c>
      <c r="AP24" s="178">
        <f t="shared" si="16"/>
        <v>0</v>
      </c>
      <c r="AQ24" s="117">
        <f>IFERROR(100*AO24/'Projection_Base-case'!O24,0)</f>
        <v>0</v>
      </c>
      <c r="AR24" s="117">
        <f>IFERROR('Projection_Base-case'!Q24-Q24,0)</f>
        <v>0</v>
      </c>
      <c r="AS24" s="178">
        <f t="shared" si="17"/>
        <v>0</v>
      </c>
      <c r="AT24" s="117">
        <f>IFERROR(100*AR24/'Projection_Base-case'!Q24,0)</f>
        <v>0</v>
      </c>
      <c r="AU24" s="117">
        <f>IFERROR('Projection_Base-case'!S24-S24,0)</f>
        <v>0</v>
      </c>
      <c r="AV24" s="178">
        <f t="shared" si="18"/>
        <v>0</v>
      </c>
      <c r="AW24" s="118">
        <f>IFERROR(100*AU24/'Projection_Base-case'!S24,0)</f>
        <v>0</v>
      </c>
      <c r="AX24" s="206">
        <f>IFERROR('Projection_Base-case'!U24-U24,0)</f>
        <v>0</v>
      </c>
      <c r="AY24" s="178">
        <f t="shared" si="19"/>
        <v>0</v>
      </c>
      <c r="AZ24" s="117">
        <f>IFERROR(100*AX24/'Projection_Base-case'!U24,0)</f>
        <v>0</v>
      </c>
      <c r="BA24" s="117">
        <f>IFERROR('Projection_Base-case'!W24-W24,0)</f>
        <v>0</v>
      </c>
      <c r="BB24" s="178">
        <f t="shared" si="20"/>
        <v>0</v>
      </c>
      <c r="BC24" s="117">
        <f>IFERROR(100*BA24/'Projection_Base-case'!W24,0)</f>
        <v>0</v>
      </c>
      <c r="BD24" s="117">
        <f>IFERROR('Projection_Base-case'!Y24-Y24,0)</f>
        <v>0</v>
      </c>
      <c r="BE24" s="178">
        <f t="shared" si="21"/>
        <v>0</v>
      </c>
      <c r="BF24" s="117">
        <f>IFERROR(100*BD24/'Projection_Base-case'!Y24,0)</f>
        <v>0</v>
      </c>
      <c r="BG24" s="178">
        <f t="shared" si="22"/>
        <v>0</v>
      </c>
      <c r="BH24" s="179">
        <f t="shared" si="23"/>
        <v>0</v>
      </c>
    </row>
    <row r="25" spans="1:60">
      <c r="A25" s="205">
        <v>20</v>
      </c>
      <c r="B25" s="178">
        <f>IF('Projection_Base-case'!B25&lt;&gt;"",'Projection_Base-case'!B25,0)</f>
        <v>0</v>
      </c>
      <c r="C25" s="178">
        <f>IF('Projection_Base-case'!C25&lt;&gt;"",'Projection_Base-case'!C25,0)</f>
        <v>0</v>
      </c>
      <c r="D25" s="178">
        <f>IF('Projection_Base-case'!D25&lt;&gt;"",'Projection_Base-case'!D25,0)</f>
        <v>0</v>
      </c>
      <c r="E25" s="176" t="str">
        <f>IF(AND('Résultats Minor'!$AC$3="OUI",'Résultats Minor'!E24&lt;&gt;""),'Résultats Minor'!E24,IF(OR(D25="PBT2",D25="PBT3",D25="PBT5",D25="PBT8",D25="PBT9"),"Scenario1",IF(OR(D25="PBT6",D25="PBT7",D25="PBT10"),"Scenario2",IF(OR(D25="PBT1",D25="PBT4"),"Scenario3",""))))</f>
        <v/>
      </c>
      <c r="F25" s="202" t="str">
        <f t="shared" si="0"/>
        <v>0</v>
      </c>
      <c r="G25" s="206" t="str">
        <f>IF(F25="Scenario1PBT1",'Minor retrofit'!$E$7,IF(F25="Scenario2PBT1",'Minor retrofit'!$F$7,IF(F25="Scenario3PBT1",'Minor retrofit'!$G$7,"")))&amp;IF(F25="Scenario1PBT2",'Minor retrofit'!$H$7,IF(F25="Scenario2PBT2",'Minor retrofit'!$I$7,IF(F25="Scenario3PBT2",'Minor retrofit'!$J$7,"")))&amp;IF(F25="Scenario1PBT3",'Minor retrofit'!$K$7,IF(F25="Scenario2PBT3",'Minor retrofit'!$L$7,IF(F25="Scenario3PBT3",'Minor retrofit'!$M$7,"")))&amp;IF(F25="Scenario1PBT4",'Minor retrofit'!$N$7,IF(F25="Scenario2PBT4",'Minor retrofit'!$O$7,IF(F25="Scenario3PBT4",'Minor retrofit'!$P$7,"")))&amp;IF(F25="Scenario1PBT5",'Minor retrofit'!$Q$7,IF(F25="Scenario2PBT5",'Minor retrofit'!$R$7,IF(F25="Scenario3PBT5",'Minor retrofit'!$S$7,"")))&amp;IF(F25="Scenario1PBT6",'Minor retrofit'!$T$7,IF(F25="Scenario2PBT6",'Minor retrofit'!$U$7,IF(F25="Scenario3PBT6",'Minor retrofit'!$V$7,"")))&amp;IF(F25="Scenario1PBT7",'Minor retrofit'!$W$7,IF(F25="Scenario2PBT7",'Minor retrofit'!$X$7,IF(F25="Scenario3PBT7",'Minor retrofit'!$Y$7,"")))&amp;IF(F25="Scenario1PBT8",'Minor retrofit'!$Z$7,IF(F25="Scenario2PBT8",'Minor retrofit'!$AA$7,IF(F25="Scenario3PBT8",'Minor retrofit'!$AB$7,"")))&amp;IF(F25="Scenario1PBT9",'Minor retrofit'!$AC$7,IF(F25="Scenario2PBT9",'Minor retrofit'!$AD$7,IF(F25="Scenario3PBT9",'Minor retrofit'!$AE$7,"")))&amp;IF(F25="Scenario1PBT10",'Minor retrofit'!$AF$7,IF(F25="Scenario2PBT10",'Minor retrofit'!$AG$7,IF(F25="Scenario3PBT10",'Minor retrofit'!$AH$7,"")))&amp;IF(F25="Scenario1PBT11",'Minor retrofit'!$AI$7,IF(F25="Scenario2PBT11",'Minor retrofit'!$AJ$7,IF(F25="Scenario3PBT11",'Minor retrofit'!$AK$7,"")))&amp;IF(F25="Scenario1PBT12",'Minor retrofit'!$AL$7,IF(F25="Scenario2PBT12",'Minor retrofit'!$AM$7,IF(F25="Scenario3PBT12",'Minor retrofit'!$AN$7,"")))&amp;IF(F25="Scenario1PBT13",'Minor retrofit'!$AO$7,IF(F25="Scenario2PBT13",'Minor retrofit'!$AP$7,IF(F25="Scenario3PBT13",'Minor retrofit'!$AQ$7,"")))&amp;IF(F25="Scenario1PBT14",'Minor retrofit'!$AR$7,IF(F25="Scenario2PBT14",'Minor retrofit'!$AS$7,IF(F25="Scenario3PBT14",'Minor retrofit'!$AT$7,"")))&amp;IF(F25="Scenario1PBT15",'Minor retrofit'!$AU$7,IF(F25="Scenario2PBT15",'Minor retrofit'!$AV$7,IF(F25="Scenario3PBT15",'Minor retrofit'!$AW$7,"")))</f>
        <v/>
      </c>
      <c r="H25" s="117">
        <f t="shared" si="1"/>
        <v>0</v>
      </c>
      <c r="I25" s="117" t="str">
        <f>IF(F25="Scenario1PBT1",'Minor retrofit'!$E$17,IF(F25="Scenario2PBT1",'Minor retrofit'!$F$17,IF(F25="Scenario3PBT1",'Minor retrofit'!$G$17,"")))&amp;IF(F25="Scenario1PBT2",'Minor retrofit'!$H$17,IF(F25="Scenario2PBT2",'Minor retrofit'!$I$17,IF(F25="Scenario3PBT2",'Minor retrofit'!$J$17,"")))&amp;IF(F25="Scenario1PBT3",'Minor retrofit'!$K$17,IF(F25="Scenario2PBT3",'Minor retrofit'!$L$17,IF(F25="Scenario3PBT3",'Minor retrofit'!$M$17,"")))&amp;IF(F25="Scenario1PBT4",'Minor retrofit'!$N$17,IF(F25="Scenario2PBT4",'Minor retrofit'!$O$17,IF(F25="Scenario3PBT4",'Minor retrofit'!$P$17,"")))&amp;IF(F25="Scenario1PBT5",'Minor retrofit'!$Q$17,IF(F25="Scenario2PBT5",'Minor retrofit'!$R$17,IF(F25="Scenario3PBT5",'Minor retrofit'!$S$17,"")))&amp;IF(F25="Scenario1PBT6",'Minor retrofit'!$T$17,IF(F25="Scenario2PBT6",'Minor retrofit'!$U$17,IF(F25="Scenario3PBT6",'Minor retrofit'!$V$17,"")))&amp;IF(F25="Scenario1PBT7",'Minor retrofit'!$W$17,IF(F25="Scenario2PBT7",'Minor retrofit'!$X$17,IF(F25="Scenario3PBT7",'Minor retrofit'!$Y$17,"")))&amp;IF(F25="Scenario1PBT8",'Minor retrofit'!$Z$17,IF(F25="Scenario2PBT8",'Minor retrofit'!$AA$17,IF(F25="Scenario3PBT8",'Minor retrofit'!$AB$17,"")))&amp;IF(F25="Scenario1PBT9",'Minor retrofit'!$AC$17,IF(F25="Scenario2PBT9",'Minor retrofit'!$AD$17,IF(F25="Scenario3PBT9",'Minor retrofit'!$AE$17,"")))&amp;IF(F25="Scenario1PBT10",'Minor retrofit'!$AF$17,IF(F25="Scenario2PBT10",'Minor retrofit'!$AG$17,IF(F25="Scenario3PBT10",'Minor retrofit'!$AH$17,"")))&amp;IF(F25="Scenario1PBT11",'Minor retrofit'!$AI$17,IF(F25="Scenario2PBT11",'Minor retrofit'!$AJ$17,IF(F25="Scenario3PBT11",'Minor retrofit'!$AK$17,"")))&amp;IF(F25="Scenario1PBT12",'Minor retrofit'!$AL$17,IF(F25="Scenario2PBT12",'Minor retrofit'!$AM$17,IF(F25="Scenario3PBT12",'Minor retrofit'!$AN$17,"")))&amp;IF(F25="Scenario1PBT13",'Minor retrofit'!$AO$17,IF(F25="Scenario2PBT13",'Minor retrofit'!$AP$17,IF(F25="Scenario3PBT13",'Minor retrofit'!$AQ$17,"")))&amp;IF(F25="Scenario1PBT14",'Minor retrofit'!$AR$17,IF(F25="Scenario2PBT14",'Minor retrofit'!$AS$17,IF(F25="Scenario3PBT14",'Minor retrofit'!$AT$17,"")))&amp;IF(F25="Scenario1PBT15",'Minor retrofit'!$AU$17,IF(F25="Scenario2PBT15",'Minor retrofit'!$AV$17,IF(F25="Scenario3PBT15",'Minor retrofit'!$AW$17,"")))</f>
        <v/>
      </c>
      <c r="J25" s="117">
        <f t="shared" si="2"/>
        <v>0</v>
      </c>
      <c r="K25" s="117" t="str">
        <f>IF(F25="Scenario1PBT1",'Minor retrofit'!$E$19,IF(F25="Scenario2PBT1",'Minor retrofit'!$F$19,IF(F25="Scenario3PBT1",'Minor retrofit'!$G$19,"")))&amp;IF(F25="Scenario1PBT2",'Minor retrofit'!$H$19,IF(F25="Scenario2PBT2",'Minor retrofit'!$I$19,IF(F25="Scenario3PBT2",'Minor retrofit'!$J$19,"")))&amp;IF(F25="Scenario1PBT3",'Minor retrofit'!$K$19,IF(F25="Scenario2PBT3",'Minor retrofit'!$L$19,IF(F25="Scenario3PBT3",'Minor retrofit'!$M$19,"")))&amp;IF(F25="Scenario1PBT4",'Minor retrofit'!$N$19,IF(F25="Scenario2PBT4",'Minor retrofit'!$O$19,IF(F25="Scenario3PBT4",'Minor retrofit'!$P$19,"")))&amp;IF(F25="Scenario1PBT5",'Minor retrofit'!$Q$19,IF(F25="Scenario2PBT5",'Minor retrofit'!$R$19,IF(F25="Scenario3PBT5",'Minor retrofit'!$S$19,"")))&amp;IF(F25="Scenario1PBT6",'Minor retrofit'!$T$19,IF(F25="Scenario2PBT6",'Minor retrofit'!$U$19,IF(F25="Scenario3PBT6",'Minor retrofit'!$V$19,"")))&amp;IF(F25="Scenario1PBT7",'Minor retrofit'!$W$19,IF(F25="Scenario2PBT7",'Minor retrofit'!$X$19,IF(F25="Scenario3PBT7",'Minor retrofit'!$Y$19,"")))&amp;IF(F25="Scenario1PBT8",'Minor retrofit'!$Z$19,IF(F25="Scenario2PBT8",'Minor retrofit'!$AA$19,IF(F25="Scenario3PBT8",'Minor retrofit'!$AB$19,"")))&amp;IF(F25="Scenario1PBT9",'Minor retrofit'!$AC$19,IF(F25="Scenario2PBT9",'Minor retrofit'!$AD$19,IF(F25="Scenario3PBT9",'Minor retrofit'!$AE$19,"")))&amp;IF(F25="Scenario1PBT10",'Minor retrofit'!$AF$19,IF(F25="Scenario2PBT10",'Minor retrofit'!$AG$19,IF(F25="Scenario3PBT10",'Minor retrofit'!$AH$19,"")))&amp;IF(F25="Scenario1PBT11",'Minor retrofit'!$AI$19,IF(F25="Scenario2PBT11",'Minor retrofit'!$AJ$19,IF(F25="Scenario3PBT11",'Minor retrofit'!$AK$19,"")))&amp;IF(F25="Scenario1PBT12",'Minor retrofit'!$AL$19,IF(F25="Scenario2PBT12",'Minor retrofit'!$AM$19,IF(F25="Scenario3PBT12",'Minor retrofit'!$AN$19,"")))&amp;IF(F25="Scenario1PBT13",'Minor retrofit'!$AO$19,IF(F25="Scenario2PBT13",'Minor retrofit'!$AP$19,IF(F25="Scenario3PBT13",'Minor retrofit'!$AQ$19,"")))&amp;IF(F25="Scenario1PBT14",'Minor retrofit'!$AR$19,IF(F25="Scenario2PBT14",'Minor retrofit'!$AS$19,IF(F25="Scenario3PBT14",'Minor retrofit'!$AT$19,"")))&amp;IF(F25="Scenario1PBT15",'Minor retrofit'!$AU$19,IF(F25="Scenario2PBT15",'Minor retrofit'!$AV$19,IF(F25="Scenario3PBT15",'Minor retrofit'!$AW$19,"")))</f>
        <v/>
      </c>
      <c r="L25" s="117">
        <f t="shared" si="3"/>
        <v>0</v>
      </c>
      <c r="M25" s="117" t="str">
        <f>IF(F25="Scenario1PBT1",'Minor retrofit'!$E$21,IF(F25="Scenario2PBT1",'Minor retrofit'!$F$21,IF(F25="Scenario3PBT1",'Minor retrofit'!$G$21,"")))&amp;IF(F25="Scenario1PBT2",'Minor retrofit'!$H$21,IF(F25="Scenario2PBT2",'Minor retrofit'!$I$21,IF(F25="Scenario3PBT2",'Minor retrofit'!$J$21,"")))&amp;IF(F25="Scenario1PBT3",'Minor retrofit'!$K$21,IF(F25="Scenario2PBT3",'Minor retrofit'!$L$21,IF(F25="Scenario3PBT3",'Minor retrofit'!$M$21,"")))&amp;IF(F25="Scenario1PBT4",'Minor retrofit'!$N$21,IF(F25="Scenario2PBT4",'Minor retrofit'!$O$21,IF(F25="Scenario3PBT4",'Minor retrofit'!$P$21,"")))&amp;IF(F25="Scenario1PBT5",'Minor retrofit'!$Q$21,IF(F25="Scenario2PBT5",'Minor retrofit'!$R$21,IF(F25="Scenario3PBT5",'Minor retrofit'!$S$21,"")))&amp;IF(F25="Scenario1PBT6",'Minor retrofit'!$T$21,IF(F25="Scenario2PBT6",'Minor retrofit'!$U$21,IF(F25="Scenario3PBT6",'Minor retrofit'!$V$21,"")))&amp;IF(F25="Scenario1PBT7",'Minor retrofit'!$W$21,IF(F25="Scenario2PBT7",'Minor retrofit'!$X$21,IF(F25="Scenario3PBT7",'Minor retrofit'!$Y$21,"")))&amp;IF(F25="Scenario1PBT8",'Minor retrofit'!$Z$21,IF(F25="Scenario2PBT8",'Minor retrofit'!$AA$21,IF(F25="Scenario3PBT8",'Minor retrofit'!$AB$21,"")))&amp;IF(F25="Scenario1PBT9",'Minor retrofit'!$AC$21,IF(F25="Scenario2PBT9",'Minor retrofit'!$AD$21,IF(F25="Scenario3PBT9",'Minor retrofit'!$AE$21,"")))&amp;IF(F25="Scenario1PBT10",'Minor retrofit'!$AF$21,IF(F25="Scenario2PBT10",'Minor retrofit'!$AG$21,IF(F25="Scenario3PBT10",'Minor retrofit'!$AH$21,"")))&amp;IF(F25="Scenario1PBT11",'Minor retrofit'!$AI$21,IF(F25="Scenario2PBT11",'Minor retrofit'!$AJ$21,IF(F25="Scenario3PBT11",'Minor retrofit'!$AK$21,"")))&amp;IF(F25="Scenario1PBT12",'Minor retrofit'!$AL$21,IF(F25="Scenario2PBT12",'Minor retrofit'!$AM$21,IF(F25="Scenario3PBT12",'Minor retrofit'!$AN$21,"")))&amp;IF(F25="Scenario1PBT13",'Minor retrofit'!$AO$21,IF(F25="Scenario2PBT13",'Minor retrofit'!$AP$21,IF(F25="Scenario3PBT13",'Minor retrofit'!$AQ$21,"")))&amp;IF(F25="Scenario1PBT14",'Minor retrofit'!$AR$21,IF(F25="Scenario2PBT14",'Minor retrofit'!$AS$21,IF(F25="Scenario3PBT14",'Minor retrofit'!$AT$21,"")))&amp;IF(F25="Scenario1PBT15",'Minor retrofit'!$AU$21,IF(F25="Scenario2PBT15",'Minor retrofit'!$AV$21,IF(F25="Scenario3PBT15",'Minor retrofit'!$AW$21,"")))</f>
        <v/>
      </c>
      <c r="N25" s="118">
        <f t="shared" si="4"/>
        <v>0</v>
      </c>
      <c r="O25" s="206" t="str">
        <f>IF(F25="Scenario1PBT1",'Minor retrofit'!$E$24,IF(F25="Scenario2PBT1",'Minor retrofit'!$F$24,IF(F25="Scenario3PBT1",'Minor retrofit'!$G$24,"")))&amp;IF(F25="Scenario1PBT2",'Minor retrofit'!$H$24,IF(F25="Scenario2PBT2",'Minor retrofit'!$I$24,IF(F25="Scenario3PBT2",'Minor retrofit'!$J$24,"")))&amp;IF(F25="Scenario1PBT3",'Minor retrofit'!$K$24,IF(F25="Scenario2PBT3",'Minor retrofit'!$L$24,IF(F25="Scenario3PBT3",'Minor retrofit'!$M$24,"")))&amp;IF(F25="Scenario1PBT4",'Minor retrofit'!$N$24,IF(F25="Scenario2PBT4",'Minor retrofit'!$O$24,IF(F25="Scenario3PBT4",'Minor retrofit'!$P$24,"")))&amp;IF(F25="Scenario1PBT5",'Minor retrofit'!$Q$24,IF(F25="Scenario2PBT5",'Minor retrofit'!$R$24,IF(F25="Scenario3PBT5",'Minor retrofit'!$S$24,"")))&amp;IF(F25="Scenario1PBT6",'Minor retrofit'!$T$24,IF(F25="Scenario2PBT6",'Minor retrofit'!$U$24,IF(F25="Scenario3PBT6",'Minor retrofit'!$V$24,"")))&amp;IF(F25="Scenario1PBT7",'Minor retrofit'!$W$24,IF(F25="Scenario2PBT7",'Minor retrofit'!$X$24,IF(F25="Scenario3PBT7",'Minor retrofit'!$Y$24,"")))&amp;IF(F25="Scenario1PBT8",'Minor retrofit'!$Z$24,IF(F25="Scenario2PBT8",'Minor retrofit'!$AA$24,IF(F25="Scenario3PBT8",'Minor retrofit'!$AB$24,"")))&amp;IF(F25="Scenario1PBT9",'Minor retrofit'!$AC$24,IF(F25="Scenario2PBT9",'Minor retrofit'!$AD$24,IF(F25="Scenario3PBT9",'Minor retrofit'!$AE$24,"")))&amp;IF(F25="Scenario1PBT10",'Minor retrofit'!$AF$24,IF(F25="Scenario2PBT10",'Minor retrofit'!$AG$24,IF(F25="Scenario3PBT10",'Minor retrofit'!$AH$24,"")))&amp;IF(F25="Scenario1PBT11",'Minor retrofit'!$AI$24,IF(F25="Scenario2PBT11",'Minor retrofit'!$AJ$24,IF(F25="Scenario3PBT11",'Minor retrofit'!$AK$24,"")))&amp;IF(F25="Scenario1PBT12",'Minor retrofit'!$AL$24,IF(F25="Scenario2PBT12",'Minor retrofit'!$AM$24,IF(F25="Scenario3PBT12",'Minor retrofit'!$AN$24,"")))&amp;IF(F25="Scenario1PBT13",'Minor retrofit'!$AO$24,IF(F25="Scenario2PBT13",'Minor retrofit'!$AP$24,IF(F25="Scenario3PBT13",'Minor retrofit'!$AQ$24,"")))&amp;IF(F25="Scenario1PBT14",'Minor retrofit'!$AR$24,IF(F25="Scenario2PBT14",'Minor retrofit'!$AS$24,IF(F25="Scenario3PBT14",'Minor retrofit'!$AT$24,"")))&amp;IF(F25="Scenario1PBT15",'Minor retrofit'!$AU$24,IF(F25="Scenario2PBT15",'Minor retrofit'!$AV$24,IF(F25="Scenario3PBT15",'Minor retrofit'!$AW$24,"")))</f>
        <v/>
      </c>
      <c r="P25" s="117">
        <f t="shared" si="5"/>
        <v>0</v>
      </c>
      <c r="Q25" s="117" t="str">
        <f>IF(F25="Scenario1PBT1",'Minor retrofit'!$E$26,IF(F25="Scenario2PBT1",'Minor retrofit'!$F$26,IF(F25="Scenario3PBT1",'Minor retrofit'!$G$26,"")))&amp;IF(F25="Scenario1PBT2",'Minor retrofit'!$H$26,IF(F25="Scenario2PBT2",'Minor retrofit'!$I$26,IF(F25="Scenario3PBT2",'Minor retrofit'!$J$26,"")))&amp;IF(F25="Scenario1PBT3",'Minor retrofit'!$K$26,IF(F25="Scenario2PBT3",'Minor retrofit'!$L$26,IF(F25="Scenario3PBT3",'Minor retrofit'!$M$26,"")))&amp;IF(F25="Scenario1PBT4",'Minor retrofit'!$N$26,IF(F25="Scenario2PBT4",'Minor retrofit'!$O$26,IF(F25="Scenario3PBT4",'Minor retrofit'!$P$26,"")))&amp;IF(F25="Scenario1PBT5",'Minor retrofit'!$Q$26,IF(F25="Scenario2PBT5",'Minor retrofit'!$R$26,IF(F25="Scenario3PBT5",'Minor retrofit'!$S$26,"")))&amp;IF(F25="Scenario1PBT6",'Minor retrofit'!$T$26,IF(F25="Scenario2PBT6",'Minor retrofit'!$U$26,IF(F25="Scenario3PBT6",'Minor retrofit'!$V$26,"")))&amp;IF(F25="Scenario1PBT7",'Minor retrofit'!$W$26,IF(F25="Scenario2PBT7",'Minor retrofit'!$X$26,IF(F25="Scenario3PBT7",'Minor retrofit'!$Y$26,"")))&amp;IF(F25="Scenario1PBT8",'Minor retrofit'!$Z$26,IF(F25="Scenario2PBT8",'Minor retrofit'!$AA$26,IF(F25="Scenario3PBT8",'Minor retrofit'!$AB$26,"")))&amp;IF(F25="Scenario1PBT9",'Minor retrofit'!$AC$26,IF(F25="Scenario2PBT9",'Minor retrofit'!$AD$26,IF(F25="Scenario3PBT9",'Minor retrofit'!$AE$26,"")))&amp;IF(F25="Scenario1PBT10",'Minor retrofit'!$AF$26,IF(F25="Scenario2PBT10",'Minor retrofit'!$AG$26,IF(F25="Scenario3PBT10",'Minor retrofit'!$AH$26,"")))&amp;IF(F25="Scenario1PBT11",'Minor retrofit'!$AI$26,IF(F25="Scenario2PBT11",'Minor retrofit'!$AJ$26,IF(F25="Scenario3PBT11",'Minor retrofit'!$AK$26,"")))&amp;IF(F25="Scenario1PBT12",'Minor retrofit'!$AL$26,IF(F25="Scenario2PBT12",'Minor retrofit'!$AM$26,IF(F25="Scenario3PBT12",'Minor retrofit'!$AN$26,"")))&amp;IF(F25="Scenario1PBT13",'Minor retrofit'!$AO$26,IF(F25="Scenario2PBT13",'Minor retrofit'!$AP$26,IF(F25="Scenario3PBT13",'Minor retrofit'!$AQ$26,"")))&amp;IF(F25="Scenario1PBT14",'Minor retrofit'!$AR$26,IF(F25="Scenario2PBT14",'Minor retrofit'!$AS$26,IF(F25="Scenario3PBT14",'Minor retrofit'!$AT$26,"")))&amp;IF(F25="Scenario1PBT15",'Minor retrofit'!$AU$26,IF(F25="Scenario2PBT15",'Minor retrofit'!$AV$26,IF(F25="Scenario3PBT15",'Minor retrofit'!$AW$26,"")))</f>
        <v/>
      </c>
      <c r="R25" s="117">
        <f t="shared" si="6"/>
        <v>0</v>
      </c>
      <c r="S25" s="117" t="str">
        <f>IF(F25="Scenario1PBT1",'Minor retrofit'!$E$28,IF(F25="Scenario2PBT1",'Minor retrofit'!$F$28,IF(F25="Scenario3PBT1",'Minor retrofit'!$G$28,"")))&amp;IF(F25="Scenario1PBT2",'Minor retrofit'!$H$28,IF(F25="Scenario2PBT2",'Minor retrofit'!$I$28,IF(F25="Scenario3PBT2",'Minor retrofit'!$J$28,"")))&amp;IF(F25="Scenario1PBT3",'Minor retrofit'!$K$28,IF(F25="Scenario2PBT3",'Minor retrofit'!$L$28,IF(F25="Scenario3PBT3",'Minor retrofit'!$M$28,"")))&amp;IF(F25="Scenario1PBT4",'Minor retrofit'!$N$28,IF(F25="Scenario2PBT4",'Minor retrofit'!$O$28,IF(F25="Scenario3PBT4",'Minor retrofit'!$P$28,"")))&amp;IF(F25="Scenario1PBT5",'Minor retrofit'!$Q$28,IF(F25="Scenario2PBT5",'Minor retrofit'!$R$28,IF(F25="Scenario3PBT5",'Minor retrofit'!$S$28,"")))&amp;IF(F25="Scenario1PBT6",'Minor retrofit'!$T$28,IF(F25="Scenario2PBT6",'Minor retrofit'!$U$28,IF(F25="Scenario3PBT6",'Minor retrofit'!$V$28,"")))&amp;IF(F25="Scenario1PBT7",'Minor retrofit'!$W$28,IF(F25="Scenario2PBT7",'Minor retrofit'!$X$28,IF(F25="Scenario3PBT7",'Minor retrofit'!$Y$28,"")))&amp;IF(F25="Scenario1PBT8",'Minor retrofit'!$Z$28,IF(F25="Scenario2PBT8",'Minor retrofit'!$AA$28,IF(F25="Scenario3PBT8",'Minor retrofit'!$AB$28,"")))&amp;IF(F25="Scenario1PBT9",'Minor retrofit'!$AC$28,IF(F25="Scenario2PBT9",'Minor retrofit'!$AD$28,IF(F25="Scenario3PBT9",'Minor retrofit'!$AE$28,"")))&amp;IF(F25="Scenario1PBT10",'Minor retrofit'!$AF$28,IF(F25="Scenario2PBT10",'Minor retrofit'!$AG$28,IF(F25="Scenario3PBT10",'Minor retrofit'!$AH$28,"")))&amp;IF(F25="Scenario1PBT11",'Minor retrofit'!$AI$28,IF(F25="Scenario2PBT11",'Minor retrofit'!$AJ$28,IF(F25="Scenario3PBT11",'Minor retrofit'!$AK$28,"")))&amp;IF(F25="Scenario1PBT12",'Minor retrofit'!$AL$28,IF(F25="Scenario2PBT12",'Minor retrofit'!$AM$28,IF(F25="Scenario3PBT12",'Minor retrofit'!$AN$28,"")))&amp;IF(F25="Scenario1PBT13",'Minor retrofit'!$AO$28,IF(F25="Scenario2PBT13",'Minor retrofit'!$AP$28,IF(F25="Scenario3PBT13",'Minor retrofit'!$AQ$28,"")))&amp;IF(F25="Scenario1PBT14",'Minor retrofit'!$AR$28,IF(F25="Scenario2PBT14",'Minor retrofit'!$AS$28,IF(F25="Scenario3PBT14",'Minor retrofit'!$AT$28,"")))&amp;IF(F25="Scenario1PBT15",'Minor retrofit'!$AU$28,IF(F25="Scenario2PBT15",'Minor retrofit'!$AV$28,IF(F25="Scenario3PBT15",'Minor retrofit'!$AW$28,"")))</f>
        <v/>
      </c>
      <c r="T25" s="207">
        <f t="shared" si="7"/>
        <v>0</v>
      </c>
      <c r="U25" s="206" t="str">
        <f>IF(F25="Scenario1PBT1",'Minor retrofit'!$E$39,IF(F25="Scenario2PBT1",'Minor retrofit'!$F$39,IF(F25="Scenario3PBT1",'Minor retrofit'!$G$39,"")))&amp;IF(F25="Scenario1PBT2",'Minor retrofit'!$H$39,IF(F25="Scenario2PBT2",'Minor retrofit'!$I$39,IF(F25="Scenario3PBT2",'Minor retrofit'!$J$39,"")))&amp;IF(F25="Scenario1PBT3",'Minor retrofit'!$K$39,IF(F25="Scenario2PBT3",'Minor retrofit'!$L$39,IF(F25="Scenario3PBT3",'Minor retrofit'!$M$39,"")))&amp;IF(F25="Scenario1PBT4",'Minor retrofit'!$N$39,IF(F25="Scenario2PBT4",'Minor retrofit'!$O$39,IF(F25="Scenario3PBT4",'Minor retrofit'!$P$39,"")))&amp;IF(F25="Scenario1PBT5",'Minor retrofit'!$Q$39,IF(F25="Scenario2PBT5",'Minor retrofit'!$R$39,IF(F25="Scenario3PBT5",'Minor retrofit'!$S$39,"")))&amp;IF(F25="Scenario1PBT6",'Minor retrofit'!$T$39,IF(F25="Scenario2PBT6",'Minor retrofit'!$U$39,IF(F25="Scenario3PBT6",'Minor retrofit'!$V$39,"")))&amp;IF(F25="Scenario1PBT7",'Minor retrofit'!$W$39,IF(F25="Scenario2PBT7",'Minor retrofit'!$X$39,IF(F25="Scenario3PBT7",'Minor retrofit'!$Y$39,"")))&amp;IF(F25="Scenario1PBT8",'Minor retrofit'!$Z$39,IF(F25="Scenario2PBT8",'Minor retrofit'!$AA$39,IF(F25="Scenario3PBT8",'Minor retrofit'!$AB$39,"")))&amp;IF(F25="Scenario1PBT9",'Minor retrofit'!$AC$39,IF(F25="Scenario2PBT9",'Minor retrofit'!$AD$39,IF(F25="Scenario3PBT9",'Minor retrofit'!$AE$39,"")))&amp;IF(F25="Scenario1PBT10",'Minor retrofit'!$AF$39,IF(F25="Scenario2PBT10",'Minor retrofit'!$AG$39,IF(F25="Scenario3PBT10",'Minor retrofit'!$AH$39,"")))&amp;IF(F25="Scenario1PBT11",'Minor retrofit'!$AI$39,IF(F25="Scenario2PBT11",'Minor retrofit'!$AJ$39,IF(F25="Scenario3PBT11",'Minor retrofit'!$AK$39,"")))&amp;IF(F25="Scenario1PBT12",'Minor retrofit'!$AL$39,IF(F25="Scenario2PBT12",'Minor retrofit'!$AM$39,IF(F25="Scenario3PBT12",'Minor retrofit'!$AN$39,"")))&amp;IF(F25="Scenario1PBT13",'Minor retrofit'!$AO$39,IF(F25="Scenario2PBT13",'Minor retrofit'!$AP$39,IF(F25="Scenario3PBT13",'Minor retrofit'!$AQ$39,"")))&amp;IF(F25="Scenario1PBT14",'Minor retrofit'!$AR$39,IF(F25="Scenario2PBT14",'Minor retrofit'!$AS$39,IF(F25="Scenario3PBT14",'Minor retrofit'!$AT$39,"")))&amp;IF(F25="Scenario1PBT15",'Minor retrofit'!$AU$39,IF(F25="Scenario2PBT15",'Minor retrofit'!$AV$39,IF(F25="Scenario3PBT15",'Minor retrofit'!$AW$39,"")))</f>
        <v/>
      </c>
      <c r="V25" s="117">
        <f t="shared" si="8"/>
        <v>0</v>
      </c>
      <c r="W25" s="117" t="str">
        <f>IF(F25="Scenario1PBT1",'Minor retrofit'!$E$41,IF(F25="Scenario2PBT1",'Minor retrofit'!$F$41,IF(F25="Scenario3PBT1",'Minor retrofit'!$G$41,"")))&amp;IF(F25="Scenario1PBT2",'Minor retrofit'!$H$41,IF(F25="Scenario2PBT2",'Minor retrofit'!$I$41,IF(F25="Scenario3PBT2",'Minor retrofit'!$J$41,"")))&amp;IF(F25="Scenario1PBT3",'Minor retrofit'!$K$41,IF(F25="Scenario2PBT3",'Minor retrofit'!$L$41,IF(F25="Scenario3PBT3",'Minor retrofit'!$M$41,"")))&amp;IF(F25="Scenario1PBT4",'Minor retrofit'!$N$41,IF(F25="Scenario2PBT4",'Minor retrofit'!$O$41,IF(F25="Scenario3PBT4",'Minor retrofit'!$P$41,"")))&amp;IF(F25="Scenario1PBT5",'Minor retrofit'!$Q$41,IF(F25="Scenario2PBT5",'Minor retrofit'!$R$41,IF(F25="Scenario3PBT5",'Minor retrofit'!$S$41,"")))&amp;IF(F25="Scenario1PBT6",'Minor retrofit'!$T$41,IF(F25="Scenario2PBT6",'Minor retrofit'!$U$41,IF(F25="Scenario3PBT6",'Minor retrofit'!$V$41,"")))&amp;IF(F25="Scenario1PBT7",'Minor retrofit'!$W$41,IF(F25="Scenario2PBT7",'Minor retrofit'!$X$41,IF(F25="Scenario3PBT7",'Minor retrofit'!$Y$41,"")))&amp;IF(F25="Scenario1PBT8",'Minor retrofit'!$Z$41,IF(F25="Scenario2PBT8",'Minor retrofit'!$AA$41,IF(F25="Scenario3PBT8",'Minor retrofit'!$AB$41,"")))&amp;IF(F25="Scenario1PBT9",'Minor retrofit'!$AC$41,IF(F25="Scenario2PBT9",'Minor retrofit'!$AD$41,IF(F25="Scenario3PBT9",'Minor retrofit'!$AE$41,"")))&amp;IF(F25="Scenario1PBT10",'Minor retrofit'!$AF$41,IF(F25="Scenario2PBT10",'Minor retrofit'!$AG$41,IF(F25="Scenario3PBT10",'Minor retrofit'!$AH$41,"")))&amp;IF(F25="Scenario1PBT11",'Minor retrofit'!$AI$41,IF(F25="Scenario2PBT11",'Minor retrofit'!$AJ$41,IF(F25="Scenario3PBT11",'Minor retrofit'!$AK$41,"")))&amp;IF(F25="Scenario1PBT12",'Minor retrofit'!$AL$41,IF(F25="Scenario2PBT12",'Minor retrofit'!$AM$41,IF(F25="Scenario3PBT12",'Minor retrofit'!$AN$41,"")))&amp;IF(F25="Scenario1PBT13",'Minor retrofit'!$AO$41,IF(F25="Scenario2PBT13",'Minor retrofit'!$AP$41,IF(F25="Scenario3PBT13",'Minor retrofit'!$AQ$41,"")))&amp;IF(F25="Scenario1PBT14",'Minor retrofit'!$AR$41,IF(F25="Scenario2PBT14",'Minor retrofit'!$AS$41,IF(F25="Scenario3PBT14",'Minor retrofit'!$AT$41,"")))&amp;IF(F25="Scenario1PBT15",'Minor retrofit'!$AU$41,IF(F25="Scenario2PBT15",'Minor retrofit'!$AV$41,IF(F25="Scenario3PBT15",'Minor retrofit'!$AW$41,"")))</f>
        <v/>
      </c>
      <c r="X25" s="117">
        <f t="shared" si="9"/>
        <v>0</v>
      </c>
      <c r="Y25" s="117" t="str">
        <f>IF(F25="Scenario1PBT1",'Minor retrofit'!$E$43,IF(F25="Scenario2PBT1",'Minor retrofit'!$F$43,IF(F25="Scenario3PBT1",'Minor retrofit'!$G$43,"")))&amp;IF(F25="Scenario1PBT2",'Minor retrofit'!$H$43,IF(F25="Scenario2PBT2",'Minor retrofit'!$I$43,IF(F25="Scenario3PBT2",'Minor retrofit'!$J$43,"")))&amp;IF(F25="Scenario1PBT3",'Minor retrofit'!$K$43,IF(F25="Scenario2PBT3",'Minor retrofit'!$L$43,IF(F25="Scenario3PBT3",'Minor retrofit'!$M$43,"")))&amp;IF(F25="Scenario1PBT4",'Minor retrofit'!$N$43,IF(F25="Scenario2PBT4",'Minor retrofit'!$O$43,IF(F25="Scenario3PBT4",'Minor retrofit'!$P$43,"")))&amp;IF(F25="Scenario1PBT5",'Minor retrofit'!$Q$43,IF(F25="Scenario2PBT5",'Minor retrofit'!$R$43,IF(F25="Scenario3PBT5",'Minor retrofit'!$S$43,"")))&amp;IF(F25="Scenario1PBT6",'Minor retrofit'!$T$43,IF(F25="Scenario2PBT6",'Minor retrofit'!$U$43,IF(F25="Scenario3PBT6",'Minor retrofit'!$V$43,"")))&amp;IF(F25="Scenario1PBT7",'Minor retrofit'!$W$43,IF(F25="Scenario2PBT7",'Minor retrofit'!$X$43,IF(F25="Scenario3PBT7",'Minor retrofit'!$Y$43,"")))&amp;IF(F25="Scenario1PBT8",'Minor retrofit'!$Z$43,IF(F25="Scenario2PBT8",'Minor retrofit'!$AA$43,IF(F25="Scenario3PBT8",'Minor retrofit'!$AB$43,"")))&amp;IF(F25="Scenario1PBT9",'Minor retrofit'!$AC$43,IF(F25="Scenario2PBT9",'Minor retrofit'!$AD$43,IF(F25="Scenario3PBT9",'Minor retrofit'!$AE$43,"")))&amp;IF(F25="Scenario1PBT10",'Minor retrofit'!$AF$43,IF(F25="Scenario2PBT10",'Minor retrofit'!$AG$43,IF(F25="Scenario3PBT10",'Minor retrofit'!$AH$43,"")))&amp;IF(F25="Scenario1PBT11",'Minor retrofit'!$AI$43,IF(F25="Scenario2PBT11",'Minor retrofit'!$AJ$43,IF(F25="Scenario3PBT11",'Minor retrofit'!$AK$43,"")))&amp;IF(F25="Scenario1PBT12",'Minor retrofit'!$AL$43,IF(F25="Scenario2PBT12",'Minor retrofit'!$AM$43,IF(F25="Scenario3PBT12",'Minor retrofit'!$AN$43,"")))&amp;IF(F25="Scenario1PBT13",'Minor retrofit'!$AO$43,IF(F25="Scenario2PBT13",'Minor retrofit'!$AP$43,IF(F25="Scenario3PBT13",'Minor retrofit'!$AQ$43,"")))&amp;IF(F25="Scenario1PBT14",'Minor retrofit'!$AR$43,IF(F25="Scenario2PBT14",'Minor retrofit'!$AS$43,IF(F25="Scenario3PBT14",'Minor retrofit'!$AT$43,"")))&amp;IF(F25="Scenario1PBT15",'Minor retrofit'!$AU$43,IF(F25="Scenario2PBT15",'Minor retrofit'!$AV$43,IF(F25="Scenario3PBT15",'Minor retrofit'!$AW$43,"")))</f>
        <v/>
      </c>
      <c r="Z25" s="117">
        <f t="shared" si="10"/>
        <v>0</v>
      </c>
      <c r="AA25" s="178" t="str">
        <f>IF(F25="Scenario1PBT1",'Minor retrofit'!$E$102,IF(F25="Scenario2PBT1",'Minor retrofit'!$F$102,IF(F25="Scenario3PBT1",'Minor retrofit'!$G$102,"")))&amp;IF(F25="Scenario1PBT2",'Minor retrofit'!$H$102,IF(F25="Scenario2PBT2",'Minor retrofit'!$I$102,IF(F25="Scenario3PBT2",'Minor retrofit'!$J$102,"")))&amp;IF(F25="Scenario1PBT3",'Minor retrofit'!$K$102,IF(F25="Scenario2PBT3",'Minor retrofit'!$L$102,IF(F25="Scenario3PBT3",'Minor retrofit'!$M$102,"")))&amp;IF(F25="Scenario1PBT4",'Minor retrofit'!$N$102,IF(F25="Scenario2PBT4",'Minor retrofit'!$O$102,IF(F25="Scenario3PBT4",'Minor retrofit'!$P$102,"")))&amp;IF(F25="Scenario1PBT5",'Minor retrofit'!$Q$102,IF(F25="Scenario2PBT5",'Minor retrofit'!$R$102,IF(F25="Scenario3PBT5",'Minor retrofit'!$S$102,"")))&amp;IF(F25="Scenario1PBT6",'Minor retrofit'!$T$102,IF(F25="Scenario2PBT6",'Minor retrofit'!$U$102,IF(F25="Scenario3PBT6",'Minor retrofit'!$V$102,"")))&amp;IF(F25="Scenario1PBT7",'Minor retrofit'!$W$102,IF(F25="Scenario2PBT7",'Minor retrofit'!$X$102,IF(F25="Scenario3PBT7",'Minor retrofit'!$Y$102,"")))&amp;IF(F25="Scenario1PBT8",'Minor retrofit'!$Z$102,IF(F25="Scenario2PBT8",'Minor retrofit'!$AA$102,IF(F25="Scenario3PBT8",'Minor retrofit'!$AB$102,"")))&amp;IF(F25="Scenario1PBT9",'Minor retrofit'!$AC$102,IF(F25="Scenario2PBT9",'Minor retrofit'!$AD$102,IF(F25="Scenario3PBT9",'Minor retrofit'!$AE$102,"")))&amp;IF(F25="Scenario1PBT10",'Minor retrofit'!$AF$102,IF(F25="Scenario2PBT10",'Minor retrofit'!$AG$102,IF(F25="Scenario3PBT10",'Minor retrofit'!$AH$102,"")))&amp;IF(F25="Scenario1PBT11",'Minor retrofit'!$AI$102,IF(F25="Scenario2PBT11",'Minor retrofit'!$AJ$102,IF(F25="Scenario3PBT11",'Minor retrofit'!$AK$102,"")))&amp;IF(F25="Scenario1PBT12",'Minor retrofit'!$AL$102,IF(F25="Scenario2PBT12",'Minor retrofit'!$AM$102,IF(F25="Scenario3PBT12",'Minor retrofit'!$AN$102,"")))&amp;IF(F25="Scenario1PBT13",'Minor retrofit'!$AO$102,IF(F25="Scenario2PBT13",'Minor retrofit'!$AP$102,IF(F25="Scenario3PBT13",'Minor retrofit'!$AQ$102,"")))&amp;IF(F25="Scenario1PBT14",'Minor retrofit'!$AR$102,IF(F25="Scenario2PBT14",'Minor retrofit'!$AS$102,IF(F25="Scenario3PBT14",'Minor retrofit'!$AT$102,"")))&amp;IF(F25="Scenario1PBT15",'Minor retrofit'!$AU$102,IF(F25="Scenario2PBT15",'Minor retrofit'!$AV$102,IF(F25="Scenario3PBT15",'Minor retrofit'!$AW$102,"")))</f>
        <v/>
      </c>
      <c r="AB25" s="179">
        <f t="shared" si="11"/>
        <v>0</v>
      </c>
      <c r="AC25" s="208">
        <f>IFERROR('Projection_Base-case'!G25-G25,0)</f>
        <v>0</v>
      </c>
      <c r="AD25" s="178">
        <f t="shared" si="12"/>
        <v>0</v>
      </c>
      <c r="AE25" s="117">
        <f>IFERROR(100*AC25/'Projection_Base-case'!G25,0)</f>
        <v>0</v>
      </c>
      <c r="AF25" s="117">
        <f>IFERROR('Projection_Base-case'!I25-I25,0)</f>
        <v>0</v>
      </c>
      <c r="AG25" s="178">
        <f t="shared" si="13"/>
        <v>0</v>
      </c>
      <c r="AH25" s="117">
        <f>IFERROR(100*AF25/'Projection_Base-case'!I25,0)</f>
        <v>0</v>
      </c>
      <c r="AI25" s="117">
        <f>IFERROR('Projection_Base-case'!K25-K25,0)</f>
        <v>0</v>
      </c>
      <c r="AJ25" s="178">
        <f t="shared" si="14"/>
        <v>0</v>
      </c>
      <c r="AK25" s="117">
        <f>IFERROR(100*AI25/'Projection_Base-case'!K25,0)</f>
        <v>0</v>
      </c>
      <c r="AL25" s="117">
        <f>IFERROR(M25-'Projection_Base-case'!M25,0)</f>
        <v>0</v>
      </c>
      <c r="AM25" s="178">
        <f t="shared" si="15"/>
        <v>0</v>
      </c>
      <c r="AN25" s="179">
        <f>IFERROR(IF('Projection_Base-case'!N25&gt;0,100*AM25/'Projection_Base-case'!N25,100*AM25/N25),0)</f>
        <v>0</v>
      </c>
      <c r="AO25" s="206">
        <f>IFERROR('Projection_Base-case'!O25-O25,0)</f>
        <v>0</v>
      </c>
      <c r="AP25" s="178">
        <f t="shared" si="16"/>
        <v>0</v>
      </c>
      <c r="AQ25" s="117">
        <f>IFERROR(100*AO25/'Projection_Base-case'!O25,0)</f>
        <v>0</v>
      </c>
      <c r="AR25" s="117">
        <f>IFERROR('Projection_Base-case'!Q25-Q25,0)</f>
        <v>0</v>
      </c>
      <c r="AS25" s="178">
        <f t="shared" si="17"/>
        <v>0</v>
      </c>
      <c r="AT25" s="117">
        <f>IFERROR(100*AR25/'Projection_Base-case'!Q25,0)</f>
        <v>0</v>
      </c>
      <c r="AU25" s="117">
        <f>IFERROR('Projection_Base-case'!S25-S25,0)</f>
        <v>0</v>
      </c>
      <c r="AV25" s="178">
        <f t="shared" si="18"/>
        <v>0</v>
      </c>
      <c r="AW25" s="118">
        <f>IFERROR(100*AU25/'Projection_Base-case'!S25,0)</f>
        <v>0</v>
      </c>
      <c r="AX25" s="206">
        <f>IFERROR('Projection_Base-case'!U25-U25,0)</f>
        <v>0</v>
      </c>
      <c r="AY25" s="178">
        <f t="shared" si="19"/>
        <v>0</v>
      </c>
      <c r="AZ25" s="117">
        <f>IFERROR(100*AX25/'Projection_Base-case'!U25,0)</f>
        <v>0</v>
      </c>
      <c r="BA25" s="117">
        <f>IFERROR('Projection_Base-case'!W25-W25,0)</f>
        <v>0</v>
      </c>
      <c r="BB25" s="178">
        <f t="shared" si="20"/>
        <v>0</v>
      </c>
      <c r="BC25" s="117">
        <f>IFERROR(100*BA25/'Projection_Base-case'!W25,0)</f>
        <v>0</v>
      </c>
      <c r="BD25" s="117">
        <f>IFERROR('Projection_Base-case'!Y25-Y25,0)</f>
        <v>0</v>
      </c>
      <c r="BE25" s="178">
        <f t="shared" si="21"/>
        <v>0</v>
      </c>
      <c r="BF25" s="117">
        <f>IFERROR(100*BD25/'Projection_Base-case'!Y25,0)</f>
        <v>0</v>
      </c>
      <c r="BG25" s="178">
        <f t="shared" si="22"/>
        <v>0</v>
      </c>
      <c r="BH25" s="179">
        <f t="shared" si="23"/>
        <v>0</v>
      </c>
    </row>
    <row r="26" spans="1:60">
      <c r="A26" s="205">
        <v>21</v>
      </c>
      <c r="B26" s="178">
        <f>IF('Projection_Base-case'!B26&lt;&gt;"",'Projection_Base-case'!B26,0)</f>
        <v>0</v>
      </c>
      <c r="C26" s="178">
        <f>IF('Projection_Base-case'!C26&lt;&gt;"",'Projection_Base-case'!C26,0)</f>
        <v>0</v>
      </c>
      <c r="D26" s="178">
        <f>IF('Projection_Base-case'!D26&lt;&gt;"",'Projection_Base-case'!D26,0)</f>
        <v>0</v>
      </c>
      <c r="E26" s="176" t="str">
        <f>IF(AND('Résultats Minor'!$AC$3="OUI",'Résultats Minor'!E25&lt;&gt;""),'Résultats Minor'!E25,IF(OR(D26="PBT2",D26="PBT3",D26="PBT5",D26="PBT8",D26="PBT9"),"Scenario1",IF(OR(D26="PBT6",D26="PBT7",D26="PBT10"),"Scenario2",IF(OR(D26="PBT1",D26="PBT4"),"Scenario3",""))))</f>
        <v/>
      </c>
      <c r="F26" s="202" t="str">
        <f t="shared" si="0"/>
        <v>0</v>
      </c>
      <c r="G26" s="206" t="str">
        <f>IF(F26="Scenario1PBT1",'Minor retrofit'!$E$7,IF(F26="Scenario2PBT1",'Minor retrofit'!$F$7,IF(F26="Scenario3PBT1",'Minor retrofit'!$G$7,"")))&amp;IF(F26="Scenario1PBT2",'Minor retrofit'!$H$7,IF(F26="Scenario2PBT2",'Minor retrofit'!$I$7,IF(F26="Scenario3PBT2",'Minor retrofit'!$J$7,"")))&amp;IF(F26="Scenario1PBT3",'Minor retrofit'!$K$7,IF(F26="Scenario2PBT3",'Minor retrofit'!$L$7,IF(F26="Scenario3PBT3",'Minor retrofit'!$M$7,"")))&amp;IF(F26="Scenario1PBT4",'Minor retrofit'!$N$7,IF(F26="Scenario2PBT4",'Minor retrofit'!$O$7,IF(F26="Scenario3PBT4",'Minor retrofit'!$P$7,"")))&amp;IF(F26="Scenario1PBT5",'Minor retrofit'!$Q$7,IF(F26="Scenario2PBT5",'Minor retrofit'!$R$7,IF(F26="Scenario3PBT5",'Minor retrofit'!$S$7,"")))&amp;IF(F26="Scenario1PBT6",'Minor retrofit'!$T$7,IF(F26="Scenario2PBT6",'Minor retrofit'!$U$7,IF(F26="Scenario3PBT6",'Minor retrofit'!$V$7,"")))&amp;IF(F26="Scenario1PBT7",'Minor retrofit'!$W$7,IF(F26="Scenario2PBT7",'Minor retrofit'!$X$7,IF(F26="Scenario3PBT7",'Minor retrofit'!$Y$7,"")))&amp;IF(F26="Scenario1PBT8",'Minor retrofit'!$Z$7,IF(F26="Scenario2PBT8",'Minor retrofit'!$AA$7,IF(F26="Scenario3PBT8",'Minor retrofit'!$AB$7,"")))&amp;IF(F26="Scenario1PBT9",'Minor retrofit'!$AC$7,IF(F26="Scenario2PBT9",'Minor retrofit'!$AD$7,IF(F26="Scenario3PBT9",'Minor retrofit'!$AE$7,"")))&amp;IF(F26="Scenario1PBT10",'Minor retrofit'!$AF$7,IF(F26="Scenario2PBT10",'Minor retrofit'!$AG$7,IF(F26="Scenario3PBT10",'Minor retrofit'!$AH$7,"")))&amp;IF(F26="Scenario1PBT11",'Minor retrofit'!$AI$7,IF(F26="Scenario2PBT11",'Minor retrofit'!$AJ$7,IF(F26="Scenario3PBT11",'Minor retrofit'!$AK$7,"")))&amp;IF(F26="Scenario1PBT12",'Minor retrofit'!$AL$7,IF(F26="Scenario2PBT12",'Minor retrofit'!$AM$7,IF(F26="Scenario3PBT12",'Minor retrofit'!$AN$7,"")))&amp;IF(F26="Scenario1PBT13",'Minor retrofit'!$AO$7,IF(F26="Scenario2PBT13",'Minor retrofit'!$AP$7,IF(F26="Scenario3PBT13",'Minor retrofit'!$AQ$7,"")))&amp;IF(F26="Scenario1PBT14",'Minor retrofit'!$AR$7,IF(F26="Scenario2PBT14",'Minor retrofit'!$AS$7,IF(F26="Scenario3PBT14",'Minor retrofit'!$AT$7,"")))&amp;IF(F26="Scenario1PBT15",'Minor retrofit'!$AU$7,IF(F26="Scenario2PBT15",'Minor retrofit'!$AV$7,IF(F26="Scenario3PBT15",'Minor retrofit'!$AW$7,"")))</f>
        <v/>
      </c>
      <c r="H26" s="117">
        <f t="shared" si="1"/>
        <v>0</v>
      </c>
      <c r="I26" s="117" t="str">
        <f>IF(F26="Scenario1PBT1",'Minor retrofit'!$E$17,IF(F26="Scenario2PBT1",'Minor retrofit'!$F$17,IF(F26="Scenario3PBT1",'Minor retrofit'!$G$17,"")))&amp;IF(F26="Scenario1PBT2",'Minor retrofit'!$H$17,IF(F26="Scenario2PBT2",'Minor retrofit'!$I$17,IF(F26="Scenario3PBT2",'Minor retrofit'!$J$17,"")))&amp;IF(F26="Scenario1PBT3",'Minor retrofit'!$K$17,IF(F26="Scenario2PBT3",'Minor retrofit'!$L$17,IF(F26="Scenario3PBT3",'Minor retrofit'!$M$17,"")))&amp;IF(F26="Scenario1PBT4",'Minor retrofit'!$N$17,IF(F26="Scenario2PBT4",'Minor retrofit'!$O$17,IF(F26="Scenario3PBT4",'Minor retrofit'!$P$17,"")))&amp;IF(F26="Scenario1PBT5",'Minor retrofit'!$Q$17,IF(F26="Scenario2PBT5",'Minor retrofit'!$R$17,IF(F26="Scenario3PBT5",'Minor retrofit'!$S$17,"")))&amp;IF(F26="Scenario1PBT6",'Minor retrofit'!$T$17,IF(F26="Scenario2PBT6",'Minor retrofit'!$U$17,IF(F26="Scenario3PBT6",'Minor retrofit'!$V$17,"")))&amp;IF(F26="Scenario1PBT7",'Minor retrofit'!$W$17,IF(F26="Scenario2PBT7",'Minor retrofit'!$X$17,IF(F26="Scenario3PBT7",'Minor retrofit'!$Y$17,"")))&amp;IF(F26="Scenario1PBT8",'Minor retrofit'!$Z$17,IF(F26="Scenario2PBT8",'Minor retrofit'!$AA$17,IF(F26="Scenario3PBT8",'Minor retrofit'!$AB$17,"")))&amp;IF(F26="Scenario1PBT9",'Minor retrofit'!$AC$17,IF(F26="Scenario2PBT9",'Minor retrofit'!$AD$17,IF(F26="Scenario3PBT9",'Minor retrofit'!$AE$17,"")))&amp;IF(F26="Scenario1PBT10",'Minor retrofit'!$AF$17,IF(F26="Scenario2PBT10",'Minor retrofit'!$AG$17,IF(F26="Scenario3PBT10",'Minor retrofit'!$AH$17,"")))&amp;IF(F26="Scenario1PBT11",'Minor retrofit'!$AI$17,IF(F26="Scenario2PBT11",'Minor retrofit'!$AJ$17,IF(F26="Scenario3PBT11",'Minor retrofit'!$AK$17,"")))&amp;IF(F26="Scenario1PBT12",'Minor retrofit'!$AL$17,IF(F26="Scenario2PBT12",'Minor retrofit'!$AM$17,IF(F26="Scenario3PBT12",'Minor retrofit'!$AN$17,"")))&amp;IF(F26="Scenario1PBT13",'Minor retrofit'!$AO$17,IF(F26="Scenario2PBT13",'Minor retrofit'!$AP$17,IF(F26="Scenario3PBT13",'Minor retrofit'!$AQ$17,"")))&amp;IF(F26="Scenario1PBT14",'Minor retrofit'!$AR$17,IF(F26="Scenario2PBT14",'Minor retrofit'!$AS$17,IF(F26="Scenario3PBT14",'Minor retrofit'!$AT$17,"")))&amp;IF(F26="Scenario1PBT15",'Minor retrofit'!$AU$17,IF(F26="Scenario2PBT15",'Minor retrofit'!$AV$17,IF(F26="Scenario3PBT15",'Minor retrofit'!$AW$17,"")))</f>
        <v/>
      </c>
      <c r="J26" s="117">
        <f t="shared" si="2"/>
        <v>0</v>
      </c>
      <c r="K26" s="117" t="str">
        <f>IF(F26="Scenario1PBT1",'Minor retrofit'!$E$19,IF(F26="Scenario2PBT1",'Minor retrofit'!$F$19,IF(F26="Scenario3PBT1",'Minor retrofit'!$G$19,"")))&amp;IF(F26="Scenario1PBT2",'Minor retrofit'!$H$19,IF(F26="Scenario2PBT2",'Minor retrofit'!$I$19,IF(F26="Scenario3PBT2",'Minor retrofit'!$J$19,"")))&amp;IF(F26="Scenario1PBT3",'Minor retrofit'!$K$19,IF(F26="Scenario2PBT3",'Minor retrofit'!$L$19,IF(F26="Scenario3PBT3",'Minor retrofit'!$M$19,"")))&amp;IF(F26="Scenario1PBT4",'Minor retrofit'!$N$19,IF(F26="Scenario2PBT4",'Minor retrofit'!$O$19,IF(F26="Scenario3PBT4",'Minor retrofit'!$P$19,"")))&amp;IF(F26="Scenario1PBT5",'Minor retrofit'!$Q$19,IF(F26="Scenario2PBT5",'Minor retrofit'!$R$19,IF(F26="Scenario3PBT5",'Minor retrofit'!$S$19,"")))&amp;IF(F26="Scenario1PBT6",'Minor retrofit'!$T$19,IF(F26="Scenario2PBT6",'Minor retrofit'!$U$19,IF(F26="Scenario3PBT6",'Minor retrofit'!$V$19,"")))&amp;IF(F26="Scenario1PBT7",'Minor retrofit'!$W$19,IF(F26="Scenario2PBT7",'Minor retrofit'!$X$19,IF(F26="Scenario3PBT7",'Minor retrofit'!$Y$19,"")))&amp;IF(F26="Scenario1PBT8",'Minor retrofit'!$Z$19,IF(F26="Scenario2PBT8",'Minor retrofit'!$AA$19,IF(F26="Scenario3PBT8",'Minor retrofit'!$AB$19,"")))&amp;IF(F26="Scenario1PBT9",'Minor retrofit'!$AC$19,IF(F26="Scenario2PBT9",'Minor retrofit'!$AD$19,IF(F26="Scenario3PBT9",'Minor retrofit'!$AE$19,"")))&amp;IF(F26="Scenario1PBT10",'Minor retrofit'!$AF$19,IF(F26="Scenario2PBT10",'Minor retrofit'!$AG$19,IF(F26="Scenario3PBT10",'Minor retrofit'!$AH$19,"")))&amp;IF(F26="Scenario1PBT11",'Minor retrofit'!$AI$19,IF(F26="Scenario2PBT11",'Minor retrofit'!$AJ$19,IF(F26="Scenario3PBT11",'Minor retrofit'!$AK$19,"")))&amp;IF(F26="Scenario1PBT12",'Minor retrofit'!$AL$19,IF(F26="Scenario2PBT12",'Minor retrofit'!$AM$19,IF(F26="Scenario3PBT12",'Minor retrofit'!$AN$19,"")))&amp;IF(F26="Scenario1PBT13",'Minor retrofit'!$AO$19,IF(F26="Scenario2PBT13",'Minor retrofit'!$AP$19,IF(F26="Scenario3PBT13",'Minor retrofit'!$AQ$19,"")))&amp;IF(F26="Scenario1PBT14",'Minor retrofit'!$AR$19,IF(F26="Scenario2PBT14",'Minor retrofit'!$AS$19,IF(F26="Scenario3PBT14",'Minor retrofit'!$AT$19,"")))&amp;IF(F26="Scenario1PBT15",'Minor retrofit'!$AU$19,IF(F26="Scenario2PBT15",'Minor retrofit'!$AV$19,IF(F26="Scenario3PBT15",'Minor retrofit'!$AW$19,"")))</f>
        <v/>
      </c>
      <c r="L26" s="117">
        <f t="shared" si="3"/>
        <v>0</v>
      </c>
      <c r="M26" s="117" t="str">
        <f>IF(F26="Scenario1PBT1",'Minor retrofit'!$E$21,IF(F26="Scenario2PBT1",'Minor retrofit'!$F$21,IF(F26="Scenario3PBT1",'Minor retrofit'!$G$21,"")))&amp;IF(F26="Scenario1PBT2",'Minor retrofit'!$H$21,IF(F26="Scenario2PBT2",'Minor retrofit'!$I$21,IF(F26="Scenario3PBT2",'Minor retrofit'!$J$21,"")))&amp;IF(F26="Scenario1PBT3",'Minor retrofit'!$K$21,IF(F26="Scenario2PBT3",'Minor retrofit'!$L$21,IF(F26="Scenario3PBT3",'Minor retrofit'!$M$21,"")))&amp;IF(F26="Scenario1PBT4",'Minor retrofit'!$N$21,IF(F26="Scenario2PBT4",'Minor retrofit'!$O$21,IF(F26="Scenario3PBT4",'Minor retrofit'!$P$21,"")))&amp;IF(F26="Scenario1PBT5",'Minor retrofit'!$Q$21,IF(F26="Scenario2PBT5",'Minor retrofit'!$R$21,IF(F26="Scenario3PBT5",'Minor retrofit'!$S$21,"")))&amp;IF(F26="Scenario1PBT6",'Minor retrofit'!$T$21,IF(F26="Scenario2PBT6",'Minor retrofit'!$U$21,IF(F26="Scenario3PBT6",'Minor retrofit'!$V$21,"")))&amp;IF(F26="Scenario1PBT7",'Minor retrofit'!$W$21,IF(F26="Scenario2PBT7",'Minor retrofit'!$X$21,IF(F26="Scenario3PBT7",'Minor retrofit'!$Y$21,"")))&amp;IF(F26="Scenario1PBT8",'Minor retrofit'!$Z$21,IF(F26="Scenario2PBT8",'Minor retrofit'!$AA$21,IF(F26="Scenario3PBT8",'Minor retrofit'!$AB$21,"")))&amp;IF(F26="Scenario1PBT9",'Minor retrofit'!$AC$21,IF(F26="Scenario2PBT9",'Minor retrofit'!$AD$21,IF(F26="Scenario3PBT9",'Minor retrofit'!$AE$21,"")))&amp;IF(F26="Scenario1PBT10",'Minor retrofit'!$AF$21,IF(F26="Scenario2PBT10",'Minor retrofit'!$AG$21,IF(F26="Scenario3PBT10",'Minor retrofit'!$AH$21,"")))&amp;IF(F26="Scenario1PBT11",'Minor retrofit'!$AI$21,IF(F26="Scenario2PBT11",'Minor retrofit'!$AJ$21,IF(F26="Scenario3PBT11",'Minor retrofit'!$AK$21,"")))&amp;IF(F26="Scenario1PBT12",'Minor retrofit'!$AL$21,IF(F26="Scenario2PBT12",'Minor retrofit'!$AM$21,IF(F26="Scenario3PBT12",'Minor retrofit'!$AN$21,"")))&amp;IF(F26="Scenario1PBT13",'Minor retrofit'!$AO$21,IF(F26="Scenario2PBT13",'Minor retrofit'!$AP$21,IF(F26="Scenario3PBT13",'Minor retrofit'!$AQ$21,"")))&amp;IF(F26="Scenario1PBT14",'Minor retrofit'!$AR$21,IF(F26="Scenario2PBT14",'Minor retrofit'!$AS$21,IF(F26="Scenario3PBT14",'Minor retrofit'!$AT$21,"")))&amp;IF(F26="Scenario1PBT15",'Minor retrofit'!$AU$21,IF(F26="Scenario2PBT15",'Minor retrofit'!$AV$21,IF(F26="Scenario3PBT15",'Minor retrofit'!$AW$21,"")))</f>
        <v/>
      </c>
      <c r="N26" s="118">
        <f t="shared" si="4"/>
        <v>0</v>
      </c>
      <c r="O26" s="206" t="str">
        <f>IF(F26="Scenario1PBT1",'Minor retrofit'!$E$24,IF(F26="Scenario2PBT1",'Minor retrofit'!$F$24,IF(F26="Scenario3PBT1",'Minor retrofit'!$G$24,"")))&amp;IF(F26="Scenario1PBT2",'Minor retrofit'!$H$24,IF(F26="Scenario2PBT2",'Minor retrofit'!$I$24,IF(F26="Scenario3PBT2",'Minor retrofit'!$J$24,"")))&amp;IF(F26="Scenario1PBT3",'Minor retrofit'!$K$24,IF(F26="Scenario2PBT3",'Minor retrofit'!$L$24,IF(F26="Scenario3PBT3",'Minor retrofit'!$M$24,"")))&amp;IF(F26="Scenario1PBT4",'Minor retrofit'!$N$24,IF(F26="Scenario2PBT4",'Minor retrofit'!$O$24,IF(F26="Scenario3PBT4",'Minor retrofit'!$P$24,"")))&amp;IF(F26="Scenario1PBT5",'Minor retrofit'!$Q$24,IF(F26="Scenario2PBT5",'Minor retrofit'!$R$24,IF(F26="Scenario3PBT5",'Minor retrofit'!$S$24,"")))&amp;IF(F26="Scenario1PBT6",'Minor retrofit'!$T$24,IF(F26="Scenario2PBT6",'Minor retrofit'!$U$24,IF(F26="Scenario3PBT6",'Minor retrofit'!$V$24,"")))&amp;IF(F26="Scenario1PBT7",'Minor retrofit'!$W$24,IF(F26="Scenario2PBT7",'Minor retrofit'!$X$24,IF(F26="Scenario3PBT7",'Minor retrofit'!$Y$24,"")))&amp;IF(F26="Scenario1PBT8",'Minor retrofit'!$Z$24,IF(F26="Scenario2PBT8",'Minor retrofit'!$AA$24,IF(F26="Scenario3PBT8",'Minor retrofit'!$AB$24,"")))&amp;IF(F26="Scenario1PBT9",'Minor retrofit'!$AC$24,IF(F26="Scenario2PBT9",'Minor retrofit'!$AD$24,IF(F26="Scenario3PBT9",'Minor retrofit'!$AE$24,"")))&amp;IF(F26="Scenario1PBT10",'Minor retrofit'!$AF$24,IF(F26="Scenario2PBT10",'Minor retrofit'!$AG$24,IF(F26="Scenario3PBT10",'Minor retrofit'!$AH$24,"")))&amp;IF(F26="Scenario1PBT11",'Minor retrofit'!$AI$24,IF(F26="Scenario2PBT11",'Minor retrofit'!$AJ$24,IF(F26="Scenario3PBT11",'Minor retrofit'!$AK$24,"")))&amp;IF(F26="Scenario1PBT12",'Minor retrofit'!$AL$24,IF(F26="Scenario2PBT12",'Minor retrofit'!$AM$24,IF(F26="Scenario3PBT12",'Minor retrofit'!$AN$24,"")))&amp;IF(F26="Scenario1PBT13",'Minor retrofit'!$AO$24,IF(F26="Scenario2PBT13",'Minor retrofit'!$AP$24,IF(F26="Scenario3PBT13",'Minor retrofit'!$AQ$24,"")))&amp;IF(F26="Scenario1PBT14",'Minor retrofit'!$AR$24,IF(F26="Scenario2PBT14",'Minor retrofit'!$AS$24,IF(F26="Scenario3PBT14",'Minor retrofit'!$AT$24,"")))&amp;IF(F26="Scenario1PBT15",'Minor retrofit'!$AU$24,IF(F26="Scenario2PBT15",'Minor retrofit'!$AV$24,IF(F26="Scenario3PBT15",'Minor retrofit'!$AW$24,"")))</f>
        <v/>
      </c>
      <c r="P26" s="117">
        <f t="shared" si="5"/>
        <v>0</v>
      </c>
      <c r="Q26" s="117" t="str">
        <f>IF(F26="Scenario1PBT1",'Minor retrofit'!$E$26,IF(F26="Scenario2PBT1",'Minor retrofit'!$F$26,IF(F26="Scenario3PBT1",'Minor retrofit'!$G$26,"")))&amp;IF(F26="Scenario1PBT2",'Minor retrofit'!$H$26,IF(F26="Scenario2PBT2",'Minor retrofit'!$I$26,IF(F26="Scenario3PBT2",'Minor retrofit'!$J$26,"")))&amp;IF(F26="Scenario1PBT3",'Minor retrofit'!$K$26,IF(F26="Scenario2PBT3",'Minor retrofit'!$L$26,IF(F26="Scenario3PBT3",'Minor retrofit'!$M$26,"")))&amp;IF(F26="Scenario1PBT4",'Minor retrofit'!$N$26,IF(F26="Scenario2PBT4",'Minor retrofit'!$O$26,IF(F26="Scenario3PBT4",'Minor retrofit'!$P$26,"")))&amp;IF(F26="Scenario1PBT5",'Minor retrofit'!$Q$26,IF(F26="Scenario2PBT5",'Minor retrofit'!$R$26,IF(F26="Scenario3PBT5",'Minor retrofit'!$S$26,"")))&amp;IF(F26="Scenario1PBT6",'Minor retrofit'!$T$26,IF(F26="Scenario2PBT6",'Minor retrofit'!$U$26,IF(F26="Scenario3PBT6",'Minor retrofit'!$V$26,"")))&amp;IF(F26="Scenario1PBT7",'Minor retrofit'!$W$26,IF(F26="Scenario2PBT7",'Minor retrofit'!$X$26,IF(F26="Scenario3PBT7",'Minor retrofit'!$Y$26,"")))&amp;IF(F26="Scenario1PBT8",'Minor retrofit'!$Z$26,IF(F26="Scenario2PBT8",'Minor retrofit'!$AA$26,IF(F26="Scenario3PBT8",'Minor retrofit'!$AB$26,"")))&amp;IF(F26="Scenario1PBT9",'Minor retrofit'!$AC$26,IF(F26="Scenario2PBT9",'Minor retrofit'!$AD$26,IF(F26="Scenario3PBT9",'Minor retrofit'!$AE$26,"")))&amp;IF(F26="Scenario1PBT10",'Minor retrofit'!$AF$26,IF(F26="Scenario2PBT10",'Minor retrofit'!$AG$26,IF(F26="Scenario3PBT10",'Minor retrofit'!$AH$26,"")))&amp;IF(F26="Scenario1PBT11",'Minor retrofit'!$AI$26,IF(F26="Scenario2PBT11",'Minor retrofit'!$AJ$26,IF(F26="Scenario3PBT11",'Minor retrofit'!$AK$26,"")))&amp;IF(F26="Scenario1PBT12",'Minor retrofit'!$AL$26,IF(F26="Scenario2PBT12",'Minor retrofit'!$AM$26,IF(F26="Scenario3PBT12",'Minor retrofit'!$AN$26,"")))&amp;IF(F26="Scenario1PBT13",'Minor retrofit'!$AO$26,IF(F26="Scenario2PBT13",'Minor retrofit'!$AP$26,IF(F26="Scenario3PBT13",'Minor retrofit'!$AQ$26,"")))&amp;IF(F26="Scenario1PBT14",'Minor retrofit'!$AR$26,IF(F26="Scenario2PBT14",'Minor retrofit'!$AS$26,IF(F26="Scenario3PBT14",'Minor retrofit'!$AT$26,"")))&amp;IF(F26="Scenario1PBT15",'Minor retrofit'!$AU$26,IF(F26="Scenario2PBT15",'Minor retrofit'!$AV$26,IF(F26="Scenario3PBT15",'Minor retrofit'!$AW$26,"")))</f>
        <v/>
      </c>
      <c r="R26" s="117">
        <f t="shared" si="6"/>
        <v>0</v>
      </c>
      <c r="S26" s="117" t="str">
        <f>IF(F26="Scenario1PBT1",'Minor retrofit'!$E$28,IF(F26="Scenario2PBT1",'Minor retrofit'!$F$28,IF(F26="Scenario3PBT1",'Minor retrofit'!$G$28,"")))&amp;IF(F26="Scenario1PBT2",'Minor retrofit'!$H$28,IF(F26="Scenario2PBT2",'Minor retrofit'!$I$28,IF(F26="Scenario3PBT2",'Minor retrofit'!$J$28,"")))&amp;IF(F26="Scenario1PBT3",'Minor retrofit'!$K$28,IF(F26="Scenario2PBT3",'Minor retrofit'!$L$28,IF(F26="Scenario3PBT3",'Minor retrofit'!$M$28,"")))&amp;IF(F26="Scenario1PBT4",'Minor retrofit'!$N$28,IF(F26="Scenario2PBT4",'Minor retrofit'!$O$28,IF(F26="Scenario3PBT4",'Minor retrofit'!$P$28,"")))&amp;IF(F26="Scenario1PBT5",'Minor retrofit'!$Q$28,IF(F26="Scenario2PBT5",'Minor retrofit'!$R$28,IF(F26="Scenario3PBT5",'Minor retrofit'!$S$28,"")))&amp;IF(F26="Scenario1PBT6",'Minor retrofit'!$T$28,IF(F26="Scenario2PBT6",'Minor retrofit'!$U$28,IF(F26="Scenario3PBT6",'Minor retrofit'!$V$28,"")))&amp;IF(F26="Scenario1PBT7",'Minor retrofit'!$W$28,IF(F26="Scenario2PBT7",'Minor retrofit'!$X$28,IF(F26="Scenario3PBT7",'Minor retrofit'!$Y$28,"")))&amp;IF(F26="Scenario1PBT8",'Minor retrofit'!$Z$28,IF(F26="Scenario2PBT8",'Minor retrofit'!$AA$28,IF(F26="Scenario3PBT8",'Minor retrofit'!$AB$28,"")))&amp;IF(F26="Scenario1PBT9",'Minor retrofit'!$AC$28,IF(F26="Scenario2PBT9",'Minor retrofit'!$AD$28,IF(F26="Scenario3PBT9",'Minor retrofit'!$AE$28,"")))&amp;IF(F26="Scenario1PBT10",'Minor retrofit'!$AF$28,IF(F26="Scenario2PBT10",'Minor retrofit'!$AG$28,IF(F26="Scenario3PBT10",'Minor retrofit'!$AH$28,"")))&amp;IF(F26="Scenario1PBT11",'Minor retrofit'!$AI$28,IF(F26="Scenario2PBT11",'Minor retrofit'!$AJ$28,IF(F26="Scenario3PBT11",'Minor retrofit'!$AK$28,"")))&amp;IF(F26="Scenario1PBT12",'Minor retrofit'!$AL$28,IF(F26="Scenario2PBT12",'Minor retrofit'!$AM$28,IF(F26="Scenario3PBT12",'Minor retrofit'!$AN$28,"")))&amp;IF(F26="Scenario1PBT13",'Minor retrofit'!$AO$28,IF(F26="Scenario2PBT13",'Minor retrofit'!$AP$28,IF(F26="Scenario3PBT13",'Minor retrofit'!$AQ$28,"")))&amp;IF(F26="Scenario1PBT14",'Minor retrofit'!$AR$28,IF(F26="Scenario2PBT14",'Minor retrofit'!$AS$28,IF(F26="Scenario3PBT14",'Minor retrofit'!$AT$28,"")))&amp;IF(F26="Scenario1PBT15",'Minor retrofit'!$AU$28,IF(F26="Scenario2PBT15",'Minor retrofit'!$AV$28,IF(F26="Scenario3PBT15",'Minor retrofit'!$AW$28,"")))</f>
        <v/>
      </c>
      <c r="T26" s="207">
        <f t="shared" si="7"/>
        <v>0</v>
      </c>
      <c r="U26" s="206" t="str">
        <f>IF(F26="Scenario1PBT1",'Minor retrofit'!$E$39,IF(F26="Scenario2PBT1",'Minor retrofit'!$F$39,IF(F26="Scenario3PBT1",'Minor retrofit'!$G$39,"")))&amp;IF(F26="Scenario1PBT2",'Minor retrofit'!$H$39,IF(F26="Scenario2PBT2",'Minor retrofit'!$I$39,IF(F26="Scenario3PBT2",'Minor retrofit'!$J$39,"")))&amp;IF(F26="Scenario1PBT3",'Minor retrofit'!$K$39,IF(F26="Scenario2PBT3",'Minor retrofit'!$L$39,IF(F26="Scenario3PBT3",'Minor retrofit'!$M$39,"")))&amp;IF(F26="Scenario1PBT4",'Minor retrofit'!$N$39,IF(F26="Scenario2PBT4",'Minor retrofit'!$O$39,IF(F26="Scenario3PBT4",'Minor retrofit'!$P$39,"")))&amp;IF(F26="Scenario1PBT5",'Minor retrofit'!$Q$39,IF(F26="Scenario2PBT5",'Minor retrofit'!$R$39,IF(F26="Scenario3PBT5",'Minor retrofit'!$S$39,"")))&amp;IF(F26="Scenario1PBT6",'Minor retrofit'!$T$39,IF(F26="Scenario2PBT6",'Minor retrofit'!$U$39,IF(F26="Scenario3PBT6",'Minor retrofit'!$V$39,"")))&amp;IF(F26="Scenario1PBT7",'Minor retrofit'!$W$39,IF(F26="Scenario2PBT7",'Minor retrofit'!$X$39,IF(F26="Scenario3PBT7",'Minor retrofit'!$Y$39,"")))&amp;IF(F26="Scenario1PBT8",'Minor retrofit'!$Z$39,IF(F26="Scenario2PBT8",'Minor retrofit'!$AA$39,IF(F26="Scenario3PBT8",'Minor retrofit'!$AB$39,"")))&amp;IF(F26="Scenario1PBT9",'Minor retrofit'!$AC$39,IF(F26="Scenario2PBT9",'Minor retrofit'!$AD$39,IF(F26="Scenario3PBT9",'Minor retrofit'!$AE$39,"")))&amp;IF(F26="Scenario1PBT10",'Minor retrofit'!$AF$39,IF(F26="Scenario2PBT10",'Minor retrofit'!$AG$39,IF(F26="Scenario3PBT10",'Minor retrofit'!$AH$39,"")))&amp;IF(F26="Scenario1PBT11",'Minor retrofit'!$AI$39,IF(F26="Scenario2PBT11",'Minor retrofit'!$AJ$39,IF(F26="Scenario3PBT11",'Minor retrofit'!$AK$39,"")))&amp;IF(F26="Scenario1PBT12",'Minor retrofit'!$AL$39,IF(F26="Scenario2PBT12",'Minor retrofit'!$AM$39,IF(F26="Scenario3PBT12",'Minor retrofit'!$AN$39,"")))&amp;IF(F26="Scenario1PBT13",'Minor retrofit'!$AO$39,IF(F26="Scenario2PBT13",'Minor retrofit'!$AP$39,IF(F26="Scenario3PBT13",'Minor retrofit'!$AQ$39,"")))&amp;IF(F26="Scenario1PBT14",'Minor retrofit'!$AR$39,IF(F26="Scenario2PBT14",'Minor retrofit'!$AS$39,IF(F26="Scenario3PBT14",'Minor retrofit'!$AT$39,"")))&amp;IF(F26="Scenario1PBT15",'Minor retrofit'!$AU$39,IF(F26="Scenario2PBT15",'Minor retrofit'!$AV$39,IF(F26="Scenario3PBT15",'Minor retrofit'!$AW$39,"")))</f>
        <v/>
      </c>
      <c r="V26" s="117">
        <f t="shared" si="8"/>
        <v>0</v>
      </c>
      <c r="W26" s="117" t="str">
        <f>IF(F26="Scenario1PBT1",'Minor retrofit'!$E$41,IF(F26="Scenario2PBT1",'Minor retrofit'!$F$41,IF(F26="Scenario3PBT1",'Minor retrofit'!$G$41,"")))&amp;IF(F26="Scenario1PBT2",'Minor retrofit'!$H$41,IF(F26="Scenario2PBT2",'Minor retrofit'!$I$41,IF(F26="Scenario3PBT2",'Minor retrofit'!$J$41,"")))&amp;IF(F26="Scenario1PBT3",'Minor retrofit'!$K$41,IF(F26="Scenario2PBT3",'Minor retrofit'!$L$41,IF(F26="Scenario3PBT3",'Minor retrofit'!$M$41,"")))&amp;IF(F26="Scenario1PBT4",'Minor retrofit'!$N$41,IF(F26="Scenario2PBT4",'Minor retrofit'!$O$41,IF(F26="Scenario3PBT4",'Minor retrofit'!$P$41,"")))&amp;IF(F26="Scenario1PBT5",'Minor retrofit'!$Q$41,IF(F26="Scenario2PBT5",'Minor retrofit'!$R$41,IF(F26="Scenario3PBT5",'Minor retrofit'!$S$41,"")))&amp;IF(F26="Scenario1PBT6",'Minor retrofit'!$T$41,IF(F26="Scenario2PBT6",'Minor retrofit'!$U$41,IF(F26="Scenario3PBT6",'Minor retrofit'!$V$41,"")))&amp;IF(F26="Scenario1PBT7",'Minor retrofit'!$W$41,IF(F26="Scenario2PBT7",'Minor retrofit'!$X$41,IF(F26="Scenario3PBT7",'Minor retrofit'!$Y$41,"")))&amp;IF(F26="Scenario1PBT8",'Minor retrofit'!$Z$41,IF(F26="Scenario2PBT8",'Minor retrofit'!$AA$41,IF(F26="Scenario3PBT8",'Minor retrofit'!$AB$41,"")))&amp;IF(F26="Scenario1PBT9",'Minor retrofit'!$AC$41,IF(F26="Scenario2PBT9",'Minor retrofit'!$AD$41,IF(F26="Scenario3PBT9",'Minor retrofit'!$AE$41,"")))&amp;IF(F26="Scenario1PBT10",'Minor retrofit'!$AF$41,IF(F26="Scenario2PBT10",'Minor retrofit'!$AG$41,IF(F26="Scenario3PBT10",'Minor retrofit'!$AH$41,"")))&amp;IF(F26="Scenario1PBT11",'Minor retrofit'!$AI$41,IF(F26="Scenario2PBT11",'Minor retrofit'!$AJ$41,IF(F26="Scenario3PBT11",'Minor retrofit'!$AK$41,"")))&amp;IF(F26="Scenario1PBT12",'Minor retrofit'!$AL$41,IF(F26="Scenario2PBT12",'Minor retrofit'!$AM$41,IF(F26="Scenario3PBT12",'Minor retrofit'!$AN$41,"")))&amp;IF(F26="Scenario1PBT13",'Minor retrofit'!$AO$41,IF(F26="Scenario2PBT13",'Minor retrofit'!$AP$41,IF(F26="Scenario3PBT13",'Minor retrofit'!$AQ$41,"")))&amp;IF(F26="Scenario1PBT14",'Minor retrofit'!$AR$41,IF(F26="Scenario2PBT14",'Minor retrofit'!$AS$41,IF(F26="Scenario3PBT14",'Minor retrofit'!$AT$41,"")))&amp;IF(F26="Scenario1PBT15",'Minor retrofit'!$AU$41,IF(F26="Scenario2PBT15",'Minor retrofit'!$AV$41,IF(F26="Scenario3PBT15",'Minor retrofit'!$AW$41,"")))</f>
        <v/>
      </c>
      <c r="X26" s="117">
        <f t="shared" si="9"/>
        <v>0</v>
      </c>
      <c r="Y26" s="117" t="str">
        <f>IF(F26="Scenario1PBT1",'Minor retrofit'!$E$43,IF(F26="Scenario2PBT1",'Minor retrofit'!$F$43,IF(F26="Scenario3PBT1",'Minor retrofit'!$G$43,"")))&amp;IF(F26="Scenario1PBT2",'Minor retrofit'!$H$43,IF(F26="Scenario2PBT2",'Minor retrofit'!$I$43,IF(F26="Scenario3PBT2",'Minor retrofit'!$J$43,"")))&amp;IF(F26="Scenario1PBT3",'Minor retrofit'!$K$43,IF(F26="Scenario2PBT3",'Minor retrofit'!$L$43,IF(F26="Scenario3PBT3",'Minor retrofit'!$M$43,"")))&amp;IF(F26="Scenario1PBT4",'Minor retrofit'!$N$43,IF(F26="Scenario2PBT4",'Minor retrofit'!$O$43,IF(F26="Scenario3PBT4",'Minor retrofit'!$P$43,"")))&amp;IF(F26="Scenario1PBT5",'Minor retrofit'!$Q$43,IF(F26="Scenario2PBT5",'Minor retrofit'!$R$43,IF(F26="Scenario3PBT5",'Minor retrofit'!$S$43,"")))&amp;IF(F26="Scenario1PBT6",'Minor retrofit'!$T$43,IF(F26="Scenario2PBT6",'Minor retrofit'!$U$43,IF(F26="Scenario3PBT6",'Minor retrofit'!$V$43,"")))&amp;IF(F26="Scenario1PBT7",'Minor retrofit'!$W$43,IF(F26="Scenario2PBT7",'Minor retrofit'!$X$43,IF(F26="Scenario3PBT7",'Minor retrofit'!$Y$43,"")))&amp;IF(F26="Scenario1PBT8",'Minor retrofit'!$Z$43,IF(F26="Scenario2PBT8",'Minor retrofit'!$AA$43,IF(F26="Scenario3PBT8",'Minor retrofit'!$AB$43,"")))&amp;IF(F26="Scenario1PBT9",'Minor retrofit'!$AC$43,IF(F26="Scenario2PBT9",'Minor retrofit'!$AD$43,IF(F26="Scenario3PBT9",'Minor retrofit'!$AE$43,"")))&amp;IF(F26="Scenario1PBT10",'Minor retrofit'!$AF$43,IF(F26="Scenario2PBT10",'Minor retrofit'!$AG$43,IF(F26="Scenario3PBT10",'Minor retrofit'!$AH$43,"")))&amp;IF(F26="Scenario1PBT11",'Minor retrofit'!$AI$43,IF(F26="Scenario2PBT11",'Minor retrofit'!$AJ$43,IF(F26="Scenario3PBT11",'Minor retrofit'!$AK$43,"")))&amp;IF(F26="Scenario1PBT12",'Minor retrofit'!$AL$43,IF(F26="Scenario2PBT12",'Minor retrofit'!$AM$43,IF(F26="Scenario3PBT12",'Minor retrofit'!$AN$43,"")))&amp;IF(F26="Scenario1PBT13",'Minor retrofit'!$AO$43,IF(F26="Scenario2PBT13",'Minor retrofit'!$AP$43,IF(F26="Scenario3PBT13",'Minor retrofit'!$AQ$43,"")))&amp;IF(F26="Scenario1PBT14",'Minor retrofit'!$AR$43,IF(F26="Scenario2PBT14",'Minor retrofit'!$AS$43,IF(F26="Scenario3PBT14",'Minor retrofit'!$AT$43,"")))&amp;IF(F26="Scenario1PBT15",'Minor retrofit'!$AU$43,IF(F26="Scenario2PBT15",'Minor retrofit'!$AV$43,IF(F26="Scenario3PBT15",'Minor retrofit'!$AW$43,"")))</f>
        <v/>
      </c>
      <c r="Z26" s="117">
        <f t="shared" si="10"/>
        <v>0</v>
      </c>
      <c r="AA26" s="178" t="str">
        <f>IF(F26="Scenario1PBT1",'Minor retrofit'!$E$102,IF(F26="Scenario2PBT1",'Minor retrofit'!$F$102,IF(F26="Scenario3PBT1",'Minor retrofit'!$G$102,"")))&amp;IF(F26="Scenario1PBT2",'Minor retrofit'!$H$102,IF(F26="Scenario2PBT2",'Minor retrofit'!$I$102,IF(F26="Scenario3PBT2",'Minor retrofit'!$J$102,"")))&amp;IF(F26="Scenario1PBT3",'Minor retrofit'!$K$102,IF(F26="Scenario2PBT3",'Minor retrofit'!$L$102,IF(F26="Scenario3PBT3",'Minor retrofit'!$M$102,"")))&amp;IF(F26="Scenario1PBT4",'Minor retrofit'!$N$102,IF(F26="Scenario2PBT4",'Minor retrofit'!$O$102,IF(F26="Scenario3PBT4",'Minor retrofit'!$P$102,"")))&amp;IF(F26="Scenario1PBT5",'Minor retrofit'!$Q$102,IF(F26="Scenario2PBT5",'Minor retrofit'!$R$102,IF(F26="Scenario3PBT5",'Minor retrofit'!$S$102,"")))&amp;IF(F26="Scenario1PBT6",'Minor retrofit'!$T$102,IF(F26="Scenario2PBT6",'Minor retrofit'!$U$102,IF(F26="Scenario3PBT6",'Minor retrofit'!$V$102,"")))&amp;IF(F26="Scenario1PBT7",'Minor retrofit'!$W$102,IF(F26="Scenario2PBT7",'Minor retrofit'!$X$102,IF(F26="Scenario3PBT7",'Minor retrofit'!$Y$102,"")))&amp;IF(F26="Scenario1PBT8",'Minor retrofit'!$Z$102,IF(F26="Scenario2PBT8",'Minor retrofit'!$AA$102,IF(F26="Scenario3PBT8",'Minor retrofit'!$AB$102,"")))&amp;IF(F26="Scenario1PBT9",'Minor retrofit'!$AC$102,IF(F26="Scenario2PBT9",'Minor retrofit'!$AD$102,IF(F26="Scenario3PBT9",'Minor retrofit'!$AE$102,"")))&amp;IF(F26="Scenario1PBT10",'Minor retrofit'!$AF$102,IF(F26="Scenario2PBT10",'Minor retrofit'!$AG$102,IF(F26="Scenario3PBT10",'Minor retrofit'!$AH$102,"")))&amp;IF(F26="Scenario1PBT11",'Minor retrofit'!$AI$102,IF(F26="Scenario2PBT11",'Minor retrofit'!$AJ$102,IF(F26="Scenario3PBT11",'Minor retrofit'!$AK$102,"")))&amp;IF(F26="Scenario1PBT12",'Minor retrofit'!$AL$102,IF(F26="Scenario2PBT12",'Minor retrofit'!$AM$102,IF(F26="Scenario3PBT12",'Minor retrofit'!$AN$102,"")))&amp;IF(F26="Scenario1PBT13",'Minor retrofit'!$AO$102,IF(F26="Scenario2PBT13",'Minor retrofit'!$AP$102,IF(F26="Scenario3PBT13",'Minor retrofit'!$AQ$102,"")))&amp;IF(F26="Scenario1PBT14",'Minor retrofit'!$AR$102,IF(F26="Scenario2PBT14",'Minor retrofit'!$AS$102,IF(F26="Scenario3PBT14",'Minor retrofit'!$AT$102,"")))&amp;IF(F26="Scenario1PBT15",'Minor retrofit'!$AU$102,IF(F26="Scenario2PBT15",'Minor retrofit'!$AV$102,IF(F26="Scenario3PBT15",'Minor retrofit'!$AW$102,"")))</f>
        <v/>
      </c>
      <c r="AB26" s="179">
        <f t="shared" si="11"/>
        <v>0</v>
      </c>
      <c r="AC26" s="208">
        <f>IFERROR('Projection_Base-case'!G26-G26,0)</f>
        <v>0</v>
      </c>
      <c r="AD26" s="178">
        <f t="shared" si="12"/>
        <v>0</v>
      </c>
      <c r="AE26" s="117">
        <f>IFERROR(100*AC26/'Projection_Base-case'!G26,0)</f>
        <v>0</v>
      </c>
      <c r="AF26" s="117">
        <f>IFERROR('Projection_Base-case'!I26-I26,0)</f>
        <v>0</v>
      </c>
      <c r="AG26" s="178">
        <f t="shared" si="13"/>
        <v>0</v>
      </c>
      <c r="AH26" s="117">
        <f>IFERROR(100*AF26/'Projection_Base-case'!I26,0)</f>
        <v>0</v>
      </c>
      <c r="AI26" s="117">
        <f>IFERROR('Projection_Base-case'!K26-K26,0)</f>
        <v>0</v>
      </c>
      <c r="AJ26" s="178">
        <f t="shared" si="14"/>
        <v>0</v>
      </c>
      <c r="AK26" s="117">
        <f>IFERROR(100*AI26/'Projection_Base-case'!K26,0)</f>
        <v>0</v>
      </c>
      <c r="AL26" s="117">
        <f>IFERROR(M26-'Projection_Base-case'!M26,0)</f>
        <v>0</v>
      </c>
      <c r="AM26" s="178">
        <f t="shared" si="15"/>
        <v>0</v>
      </c>
      <c r="AN26" s="179">
        <f>IFERROR(IF('Projection_Base-case'!N26&gt;0,100*AM26/'Projection_Base-case'!N26,100*AM26/N26),0)</f>
        <v>0</v>
      </c>
      <c r="AO26" s="206">
        <f>IFERROR('Projection_Base-case'!O26-O26,0)</f>
        <v>0</v>
      </c>
      <c r="AP26" s="178">
        <f t="shared" si="16"/>
        <v>0</v>
      </c>
      <c r="AQ26" s="117">
        <f>IFERROR(100*AO26/'Projection_Base-case'!O26,0)</f>
        <v>0</v>
      </c>
      <c r="AR26" s="117">
        <f>IFERROR('Projection_Base-case'!Q26-Q26,0)</f>
        <v>0</v>
      </c>
      <c r="AS26" s="178">
        <f t="shared" si="17"/>
        <v>0</v>
      </c>
      <c r="AT26" s="117">
        <f>IFERROR(100*AR26/'Projection_Base-case'!Q26,0)</f>
        <v>0</v>
      </c>
      <c r="AU26" s="117">
        <f>IFERROR('Projection_Base-case'!S26-S26,0)</f>
        <v>0</v>
      </c>
      <c r="AV26" s="178">
        <f t="shared" si="18"/>
        <v>0</v>
      </c>
      <c r="AW26" s="118">
        <f>IFERROR(100*AU26/'Projection_Base-case'!S26,0)</f>
        <v>0</v>
      </c>
      <c r="AX26" s="206">
        <f>IFERROR('Projection_Base-case'!U26-U26,0)</f>
        <v>0</v>
      </c>
      <c r="AY26" s="178">
        <f t="shared" si="19"/>
        <v>0</v>
      </c>
      <c r="AZ26" s="117">
        <f>IFERROR(100*AX26/'Projection_Base-case'!U26,0)</f>
        <v>0</v>
      </c>
      <c r="BA26" s="117">
        <f>IFERROR('Projection_Base-case'!W26-W26,0)</f>
        <v>0</v>
      </c>
      <c r="BB26" s="178">
        <f t="shared" si="20"/>
        <v>0</v>
      </c>
      <c r="BC26" s="117">
        <f>IFERROR(100*BA26/'Projection_Base-case'!W26,0)</f>
        <v>0</v>
      </c>
      <c r="BD26" s="117">
        <f>IFERROR('Projection_Base-case'!Y26-Y26,0)</f>
        <v>0</v>
      </c>
      <c r="BE26" s="178">
        <f t="shared" si="21"/>
        <v>0</v>
      </c>
      <c r="BF26" s="117">
        <f>IFERROR(100*BD26/'Projection_Base-case'!Y26,0)</f>
        <v>0</v>
      </c>
      <c r="BG26" s="178">
        <f t="shared" si="22"/>
        <v>0</v>
      </c>
      <c r="BH26" s="179">
        <f t="shared" si="23"/>
        <v>0</v>
      </c>
    </row>
    <row r="27" spans="1:60">
      <c r="A27" s="205">
        <v>22</v>
      </c>
      <c r="B27" s="178">
        <f>IF('Projection_Base-case'!B27&lt;&gt;"",'Projection_Base-case'!B27,0)</f>
        <v>0</v>
      </c>
      <c r="C27" s="178">
        <f>IF('Projection_Base-case'!C27&lt;&gt;"",'Projection_Base-case'!C27,0)</f>
        <v>0</v>
      </c>
      <c r="D27" s="178">
        <f>IF('Projection_Base-case'!D27&lt;&gt;"",'Projection_Base-case'!D27,0)</f>
        <v>0</v>
      </c>
      <c r="E27" s="176" t="str">
        <f>IF(AND('Résultats Minor'!$AC$3="OUI",'Résultats Minor'!E26&lt;&gt;""),'Résultats Minor'!E26,IF(OR(D27="PBT2",D27="PBT3",D27="PBT5",D27="PBT8",D27="PBT9"),"Scenario1",IF(OR(D27="PBT6",D27="PBT7",D27="PBT10"),"Scenario2",IF(OR(D27="PBT1",D27="PBT4"),"Scenario3",""))))</f>
        <v/>
      </c>
      <c r="F27" s="202" t="str">
        <f t="shared" si="0"/>
        <v>0</v>
      </c>
      <c r="G27" s="206" t="str">
        <f>IF(F27="Scenario1PBT1",'Minor retrofit'!$E$7,IF(F27="Scenario2PBT1",'Minor retrofit'!$F$7,IF(F27="Scenario3PBT1",'Minor retrofit'!$G$7,"")))&amp;IF(F27="Scenario1PBT2",'Minor retrofit'!$H$7,IF(F27="Scenario2PBT2",'Minor retrofit'!$I$7,IF(F27="Scenario3PBT2",'Minor retrofit'!$J$7,"")))&amp;IF(F27="Scenario1PBT3",'Minor retrofit'!$K$7,IF(F27="Scenario2PBT3",'Minor retrofit'!$L$7,IF(F27="Scenario3PBT3",'Minor retrofit'!$M$7,"")))&amp;IF(F27="Scenario1PBT4",'Minor retrofit'!$N$7,IF(F27="Scenario2PBT4",'Minor retrofit'!$O$7,IF(F27="Scenario3PBT4",'Minor retrofit'!$P$7,"")))&amp;IF(F27="Scenario1PBT5",'Minor retrofit'!$Q$7,IF(F27="Scenario2PBT5",'Minor retrofit'!$R$7,IF(F27="Scenario3PBT5",'Minor retrofit'!$S$7,"")))&amp;IF(F27="Scenario1PBT6",'Minor retrofit'!$T$7,IF(F27="Scenario2PBT6",'Minor retrofit'!$U$7,IF(F27="Scenario3PBT6",'Minor retrofit'!$V$7,"")))&amp;IF(F27="Scenario1PBT7",'Minor retrofit'!$W$7,IF(F27="Scenario2PBT7",'Minor retrofit'!$X$7,IF(F27="Scenario3PBT7",'Minor retrofit'!$Y$7,"")))&amp;IF(F27="Scenario1PBT8",'Minor retrofit'!$Z$7,IF(F27="Scenario2PBT8",'Minor retrofit'!$AA$7,IF(F27="Scenario3PBT8",'Minor retrofit'!$AB$7,"")))&amp;IF(F27="Scenario1PBT9",'Minor retrofit'!$AC$7,IF(F27="Scenario2PBT9",'Minor retrofit'!$AD$7,IF(F27="Scenario3PBT9",'Minor retrofit'!$AE$7,"")))&amp;IF(F27="Scenario1PBT10",'Minor retrofit'!$AF$7,IF(F27="Scenario2PBT10",'Minor retrofit'!$AG$7,IF(F27="Scenario3PBT10",'Minor retrofit'!$AH$7,"")))&amp;IF(F27="Scenario1PBT11",'Minor retrofit'!$AI$7,IF(F27="Scenario2PBT11",'Minor retrofit'!$AJ$7,IF(F27="Scenario3PBT11",'Minor retrofit'!$AK$7,"")))&amp;IF(F27="Scenario1PBT12",'Minor retrofit'!$AL$7,IF(F27="Scenario2PBT12",'Minor retrofit'!$AM$7,IF(F27="Scenario3PBT12",'Minor retrofit'!$AN$7,"")))&amp;IF(F27="Scenario1PBT13",'Minor retrofit'!$AO$7,IF(F27="Scenario2PBT13",'Minor retrofit'!$AP$7,IF(F27="Scenario3PBT13",'Minor retrofit'!$AQ$7,"")))&amp;IF(F27="Scenario1PBT14",'Minor retrofit'!$AR$7,IF(F27="Scenario2PBT14",'Minor retrofit'!$AS$7,IF(F27="Scenario3PBT14",'Minor retrofit'!$AT$7,"")))&amp;IF(F27="Scenario1PBT15",'Minor retrofit'!$AU$7,IF(F27="Scenario2PBT15",'Minor retrofit'!$AV$7,IF(F27="Scenario3PBT15",'Minor retrofit'!$AW$7,"")))</f>
        <v/>
      </c>
      <c r="H27" s="117">
        <f t="shared" si="1"/>
        <v>0</v>
      </c>
      <c r="I27" s="117" t="str">
        <f>IF(F27="Scenario1PBT1",'Minor retrofit'!$E$17,IF(F27="Scenario2PBT1",'Minor retrofit'!$F$17,IF(F27="Scenario3PBT1",'Minor retrofit'!$G$17,"")))&amp;IF(F27="Scenario1PBT2",'Minor retrofit'!$H$17,IF(F27="Scenario2PBT2",'Minor retrofit'!$I$17,IF(F27="Scenario3PBT2",'Minor retrofit'!$J$17,"")))&amp;IF(F27="Scenario1PBT3",'Minor retrofit'!$K$17,IF(F27="Scenario2PBT3",'Minor retrofit'!$L$17,IF(F27="Scenario3PBT3",'Minor retrofit'!$M$17,"")))&amp;IF(F27="Scenario1PBT4",'Minor retrofit'!$N$17,IF(F27="Scenario2PBT4",'Minor retrofit'!$O$17,IF(F27="Scenario3PBT4",'Minor retrofit'!$P$17,"")))&amp;IF(F27="Scenario1PBT5",'Minor retrofit'!$Q$17,IF(F27="Scenario2PBT5",'Minor retrofit'!$R$17,IF(F27="Scenario3PBT5",'Minor retrofit'!$S$17,"")))&amp;IF(F27="Scenario1PBT6",'Minor retrofit'!$T$17,IF(F27="Scenario2PBT6",'Minor retrofit'!$U$17,IF(F27="Scenario3PBT6",'Minor retrofit'!$V$17,"")))&amp;IF(F27="Scenario1PBT7",'Minor retrofit'!$W$17,IF(F27="Scenario2PBT7",'Minor retrofit'!$X$17,IF(F27="Scenario3PBT7",'Minor retrofit'!$Y$17,"")))&amp;IF(F27="Scenario1PBT8",'Minor retrofit'!$Z$17,IF(F27="Scenario2PBT8",'Minor retrofit'!$AA$17,IF(F27="Scenario3PBT8",'Minor retrofit'!$AB$17,"")))&amp;IF(F27="Scenario1PBT9",'Minor retrofit'!$AC$17,IF(F27="Scenario2PBT9",'Minor retrofit'!$AD$17,IF(F27="Scenario3PBT9",'Minor retrofit'!$AE$17,"")))&amp;IF(F27="Scenario1PBT10",'Minor retrofit'!$AF$17,IF(F27="Scenario2PBT10",'Minor retrofit'!$AG$17,IF(F27="Scenario3PBT10",'Minor retrofit'!$AH$17,"")))&amp;IF(F27="Scenario1PBT11",'Minor retrofit'!$AI$17,IF(F27="Scenario2PBT11",'Minor retrofit'!$AJ$17,IF(F27="Scenario3PBT11",'Minor retrofit'!$AK$17,"")))&amp;IF(F27="Scenario1PBT12",'Minor retrofit'!$AL$17,IF(F27="Scenario2PBT12",'Minor retrofit'!$AM$17,IF(F27="Scenario3PBT12",'Minor retrofit'!$AN$17,"")))&amp;IF(F27="Scenario1PBT13",'Minor retrofit'!$AO$17,IF(F27="Scenario2PBT13",'Minor retrofit'!$AP$17,IF(F27="Scenario3PBT13",'Minor retrofit'!$AQ$17,"")))&amp;IF(F27="Scenario1PBT14",'Minor retrofit'!$AR$17,IF(F27="Scenario2PBT14",'Minor retrofit'!$AS$17,IF(F27="Scenario3PBT14",'Minor retrofit'!$AT$17,"")))&amp;IF(F27="Scenario1PBT15",'Minor retrofit'!$AU$17,IF(F27="Scenario2PBT15",'Minor retrofit'!$AV$17,IF(F27="Scenario3PBT15",'Minor retrofit'!$AW$17,"")))</f>
        <v/>
      </c>
      <c r="J27" s="117">
        <f t="shared" si="2"/>
        <v>0</v>
      </c>
      <c r="K27" s="117" t="str">
        <f>IF(F27="Scenario1PBT1",'Minor retrofit'!$E$19,IF(F27="Scenario2PBT1",'Minor retrofit'!$F$19,IF(F27="Scenario3PBT1",'Minor retrofit'!$G$19,"")))&amp;IF(F27="Scenario1PBT2",'Minor retrofit'!$H$19,IF(F27="Scenario2PBT2",'Minor retrofit'!$I$19,IF(F27="Scenario3PBT2",'Minor retrofit'!$J$19,"")))&amp;IF(F27="Scenario1PBT3",'Minor retrofit'!$K$19,IF(F27="Scenario2PBT3",'Minor retrofit'!$L$19,IF(F27="Scenario3PBT3",'Minor retrofit'!$M$19,"")))&amp;IF(F27="Scenario1PBT4",'Minor retrofit'!$N$19,IF(F27="Scenario2PBT4",'Minor retrofit'!$O$19,IF(F27="Scenario3PBT4",'Minor retrofit'!$P$19,"")))&amp;IF(F27="Scenario1PBT5",'Minor retrofit'!$Q$19,IF(F27="Scenario2PBT5",'Minor retrofit'!$R$19,IF(F27="Scenario3PBT5",'Minor retrofit'!$S$19,"")))&amp;IF(F27="Scenario1PBT6",'Minor retrofit'!$T$19,IF(F27="Scenario2PBT6",'Minor retrofit'!$U$19,IF(F27="Scenario3PBT6",'Minor retrofit'!$V$19,"")))&amp;IF(F27="Scenario1PBT7",'Minor retrofit'!$W$19,IF(F27="Scenario2PBT7",'Minor retrofit'!$X$19,IF(F27="Scenario3PBT7",'Minor retrofit'!$Y$19,"")))&amp;IF(F27="Scenario1PBT8",'Minor retrofit'!$Z$19,IF(F27="Scenario2PBT8",'Minor retrofit'!$AA$19,IF(F27="Scenario3PBT8",'Minor retrofit'!$AB$19,"")))&amp;IF(F27="Scenario1PBT9",'Minor retrofit'!$AC$19,IF(F27="Scenario2PBT9",'Minor retrofit'!$AD$19,IF(F27="Scenario3PBT9",'Minor retrofit'!$AE$19,"")))&amp;IF(F27="Scenario1PBT10",'Minor retrofit'!$AF$19,IF(F27="Scenario2PBT10",'Minor retrofit'!$AG$19,IF(F27="Scenario3PBT10",'Minor retrofit'!$AH$19,"")))&amp;IF(F27="Scenario1PBT11",'Minor retrofit'!$AI$19,IF(F27="Scenario2PBT11",'Minor retrofit'!$AJ$19,IF(F27="Scenario3PBT11",'Minor retrofit'!$AK$19,"")))&amp;IF(F27="Scenario1PBT12",'Minor retrofit'!$AL$19,IF(F27="Scenario2PBT12",'Minor retrofit'!$AM$19,IF(F27="Scenario3PBT12",'Minor retrofit'!$AN$19,"")))&amp;IF(F27="Scenario1PBT13",'Minor retrofit'!$AO$19,IF(F27="Scenario2PBT13",'Minor retrofit'!$AP$19,IF(F27="Scenario3PBT13",'Minor retrofit'!$AQ$19,"")))&amp;IF(F27="Scenario1PBT14",'Minor retrofit'!$AR$19,IF(F27="Scenario2PBT14",'Minor retrofit'!$AS$19,IF(F27="Scenario3PBT14",'Minor retrofit'!$AT$19,"")))&amp;IF(F27="Scenario1PBT15",'Minor retrofit'!$AU$19,IF(F27="Scenario2PBT15",'Minor retrofit'!$AV$19,IF(F27="Scenario3PBT15",'Minor retrofit'!$AW$19,"")))</f>
        <v/>
      </c>
      <c r="L27" s="117">
        <f t="shared" si="3"/>
        <v>0</v>
      </c>
      <c r="M27" s="117" t="str">
        <f>IF(F27="Scenario1PBT1",'Minor retrofit'!$E$21,IF(F27="Scenario2PBT1",'Minor retrofit'!$F$21,IF(F27="Scenario3PBT1",'Minor retrofit'!$G$21,"")))&amp;IF(F27="Scenario1PBT2",'Minor retrofit'!$H$21,IF(F27="Scenario2PBT2",'Minor retrofit'!$I$21,IF(F27="Scenario3PBT2",'Minor retrofit'!$J$21,"")))&amp;IF(F27="Scenario1PBT3",'Minor retrofit'!$K$21,IF(F27="Scenario2PBT3",'Minor retrofit'!$L$21,IF(F27="Scenario3PBT3",'Minor retrofit'!$M$21,"")))&amp;IF(F27="Scenario1PBT4",'Minor retrofit'!$N$21,IF(F27="Scenario2PBT4",'Minor retrofit'!$O$21,IF(F27="Scenario3PBT4",'Minor retrofit'!$P$21,"")))&amp;IF(F27="Scenario1PBT5",'Minor retrofit'!$Q$21,IF(F27="Scenario2PBT5",'Minor retrofit'!$R$21,IF(F27="Scenario3PBT5",'Minor retrofit'!$S$21,"")))&amp;IF(F27="Scenario1PBT6",'Minor retrofit'!$T$21,IF(F27="Scenario2PBT6",'Minor retrofit'!$U$21,IF(F27="Scenario3PBT6",'Minor retrofit'!$V$21,"")))&amp;IF(F27="Scenario1PBT7",'Minor retrofit'!$W$21,IF(F27="Scenario2PBT7",'Minor retrofit'!$X$21,IF(F27="Scenario3PBT7",'Minor retrofit'!$Y$21,"")))&amp;IF(F27="Scenario1PBT8",'Minor retrofit'!$Z$21,IF(F27="Scenario2PBT8",'Minor retrofit'!$AA$21,IF(F27="Scenario3PBT8",'Minor retrofit'!$AB$21,"")))&amp;IF(F27="Scenario1PBT9",'Minor retrofit'!$AC$21,IF(F27="Scenario2PBT9",'Minor retrofit'!$AD$21,IF(F27="Scenario3PBT9",'Minor retrofit'!$AE$21,"")))&amp;IF(F27="Scenario1PBT10",'Minor retrofit'!$AF$21,IF(F27="Scenario2PBT10",'Minor retrofit'!$AG$21,IF(F27="Scenario3PBT10",'Minor retrofit'!$AH$21,"")))&amp;IF(F27="Scenario1PBT11",'Minor retrofit'!$AI$21,IF(F27="Scenario2PBT11",'Minor retrofit'!$AJ$21,IF(F27="Scenario3PBT11",'Minor retrofit'!$AK$21,"")))&amp;IF(F27="Scenario1PBT12",'Minor retrofit'!$AL$21,IF(F27="Scenario2PBT12",'Minor retrofit'!$AM$21,IF(F27="Scenario3PBT12",'Minor retrofit'!$AN$21,"")))&amp;IF(F27="Scenario1PBT13",'Minor retrofit'!$AO$21,IF(F27="Scenario2PBT13",'Minor retrofit'!$AP$21,IF(F27="Scenario3PBT13",'Minor retrofit'!$AQ$21,"")))&amp;IF(F27="Scenario1PBT14",'Minor retrofit'!$AR$21,IF(F27="Scenario2PBT14",'Minor retrofit'!$AS$21,IF(F27="Scenario3PBT14",'Minor retrofit'!$AT$21,"")))&amp;IF(F27="Scenario1PBT15",'Minor retrofit'!$AU$21,IF(F27="Scenario2PBT15",'Minor retrofit'!$AV$21,IF(F27="Scenario3PBT15",'Minor retrofit'!$AW$21,"")))</f>
        <v/>
      </c>
      <c r="N27" s="118">
        <f t="shared" si="4"/>
        <v>0</v>
      </c>
      <c r="O27" s="206" t="str">
        <f>IF(F27="Scenario1PBT1",'Minor retrofit'!$E$24,IF(F27="Scenario2PBT1",'Minor retrofit'!$F$24,IF(F27="Scenario3PBT1",'Minor retrofit'!$G$24,"")))&amp;IF(F27="Scenario1PBT2",'Minor retrofit'!$H$24,IF(F27="Scenario2PBT2",'Minor retrofit'!$I$24,IF(F27="Scenario3PBT2",'Minor retrofit'!$J$24,"")))&amp;IF(F27="Scenario1PBT3",'Minor retrofit'!$K$24,IF(F27="Scenario2PBT3",'Minor retrofit'!$L$24,IF(F27="Scenario3PBT3",'Minor retrofit'!$M$24,"")))&amp;IF(F27="Scenario1PBT4",'Minor retrofit'!$N$24,IF(F27="Scenario2PBT4",'Minor retrofit'!$O$24,IF(F27="Scenario3PBT4",'Minor retrofit'!$P$24,"")))&amp;IF(F27="Scenario1PBT5",'Minor retrofit'!$Q$24,IF(F27="Scenario2PBT5",'Minor retrofit'!$R$24,IF(F27="Scenario3PBT5",'Minor retrofit'!$S$24,"")))&amp;IF(F27="Scenario1PBT6",'Minor retrofit'!$T$24,IF(F27="Scenario2PBT6",'Minor retrofit'!$U$24,IF(F27="Scenario3PBT6",'Minor retrofit'!$V$24,"")))&amp;IF(F27="Scenario1PBT7",'Minor retrofit'!$W$24,IF(F27="Scenario2PBT7",'Minor retrofit'!$X$24,IF(F27="Scenario3PBT7",'Minor retrofit'!$Y$24,"")))&amp;IF(F27="Scenario1PBT8",'Minor retrofit'!$Z$24,IF(F27="Scenario2PBT8",'Minor retrofit'!$AA$24,IF(F27="Scenario3PBT8",'Minor retrofit'!$AB$24,"")))&amp;IF(F27="Scenario1PBT9",'Minor retrofit'!$AC$24,IF(F27="Scenario2PBT9",'Minor retrofit'!$AD$24,IF(F27="Scenario3PBT9",'Minor retrofit'!$AE$24,"")))&amp;IF(F27="Scenario1PBT10",'Minor retrofit'!$AF$24,IF(F27="Scenario2PBT10",'Minor retrofit'!$AG$24,IF(F27="Scenario3PBT10",'Minor retrofit'!$AH$24,"")))&amp;IF(F27="Scenario1PBT11",'Minor retrofit'!$AI$24,IF(F27="Scenario2PBT11",'Minor retrofit'!$AJ$24,IF(F27="Scenario3PBT11",'Minor retrofit'!$AK$24,"")))&amp;IF(F27="Scenario1PBT12",'Minor retrofit'!$AL$24,IF(F27="Scenario2PBT12",'Minor retrofit'!$AM$24,IF(F27="Scenario3PBT12",'Minor retrofit'!$AN$24,"")))&amp;IF(F27="Scenario1PBT13",'Minor retrofit'!$AO$24,IF(F27="Scenario2PBT13",'Minor retrofit'!$AP$24,IF(F27="Scenario3PBT13",'Minor retrofit'!$AQ$24,"")))&amp;IF(F27="Scenario1PBT14",'Minor retrofit'!$AR$24,IF(F27="Scenario2PBT14",'Minor retrofit'!$AS$24,IF(F27="Scenario3PBT14",'Minor retrofit'!$AT$24,"")))&amp;IF(F27="Scenario1PBT15",'Minor retrofit'!$AU$24,IF(F27="Scenario2PBT15",'Minor retrofit'!$AV$24,IF(F27="Scenario3PBT15",'Minor retrofit'!$AW$24,"")))</f>
        <v/>
      </c>
      <c r="P27" s="117">
        <f t="shared" si="5"/>
        <v>0</v>
      </c>
      <c r="Q27" s="117" t="str">
        <f>IF(F27="Scenario1PBT1",'Minor retrofit'!$E$26,IF(F27="Scenario2PBT1",'Minor retrofit'!$F$26,IF(F27="Scenario3PBT1",'Minor retrofit'!$G$26,"")))&amp;IF(F27="Scenario1PBT2",'Minor retrofit'!$H$26,IF(F27="Scenario2PBT2",'Minor retrofit'!$I$26,IF(F27="Scenario3PBT2",'Minor retrofit'!$J$26,"")))&amp;IF(F27="Scenario1PBT3",'Minor retrofit'!$K$26,IF(F27="Scenario2PBT3",'Minor retrofit'!$L$26,IF(F27="Scenario3PBT3",'Minor retrofit'!$M$26,"")))&amp;IF(F27="Scenario1PBT4",'Minor retrofit'!$N$26,IF(F27="Scenario2PBT4",'Minor retrofit'!$O$26,IF(F27="Scenario3PBT4",'Minor retrofit'!$P$26,"")))&amp;IF(F27="Scenario1PBT5",'Minor retrofit'!$Q$26,IF(F27="Scenario2PBT5",'Minor retrofit'!$R$26,IF(F27="Scenario3PBT5",'Minor retrofit'!$S$26,"")))&amp;IF(F27="Scenario1PBT6",'Minor retrofit'!$T$26,IF(F27="Scenario2PBT6",'Minor retrofit'!$U$26,IF(F27="Scenario3PBT6",'Minor retrofit'!$V$26,"")))&amp;IF(F27="Scenario1PBT7",'Minor retrofit'!$W$26,IF(F27="Scenario2PBT7",'Minor retrofit'!$X$26,IF(F27="Scenario3PBT7",'Minor retrofit'!$Y$26,"")))&amp;IF(F27="Scenario1PBT8",'Minor retrofit'!$Z$26,IF(F27="Scenario2PBT8",'Minor retrofit'!$AA$26,IF(F27="Scenario3PBT8",'Minor retrofit'!$AB$26,"")))&amp;IF(F27="Scenario1PBT9",'Minor retrofit'!$AC$26,IF(F27="Scenario2PBT9",'Minor retrofit'!$AD$26,IF(F27="Scenario3PBT9",'Minor retrofit'!$AE$26,"")))&amp;IF(F27="Scenario1PBT10",'Minor retrofit'!$AF$26,IF(F27="Scenario2PBT10",'Minor retrofit'!$AG$26,IF(F27="Scenario3PBT10",'Minor retrofit'!$AH$26,"")))&amp;IF(F27="Scenario1PBT11",'Minor retrofit'!$AI$26,IF(F27="Scenario2PBT11",'Minor retrofit'!$AJ$26,IF(F27="Scenario3PBT11",'Minor retrofit'!$AK$26,"")))&amp;IF(F27="Scenario1PBT12",'Minor retrofit'!$AL$26,IF(F27="Scenario2PBT12",'Minor retrofit'!$AM$26,IF(F27="Scenario3PBT12",'Minor retrofit'!$AN$26,"")))&amp;IF(F27="Scenario1PBT13",'Minor retrofit'!$AO$26,IF(F27="Scenario2PBT13",'Minor retrofit'!$AP$26,IF(F27="Scenario3PBT13",'Minor retrofit'!$AQ$26,"")))&amp;IF(F27="Scenario1PBT14",'Minor retrofit'!$AR$26,IF(F27="Scenario2PBT14",'Minor retrofit'!$AS$26,IF(F27="Scenario3PBT14",'Minor retrofit'!$AT$26,"")))&amp;IF(F27="Scenario1PBT15",'Minor retrofit'!$AU$26,IF(F27="Scenario2PBT15",'Minor retrofit'!$AV$26,IF(F27="Scenario3PBT15",'Minor retrofit'!$AW$26,"")))</f>
        <v/>
      </c>
      <c r="R27" s="117">
        <f t="shared" si="6"/>
        <v>0</v>
      </c>
      <c r="S27" s="117" t="str">
        <f>IF(F27="Scenario1PBT1",'Minor retrofit'!$E$28,IF(F27="Scenario2PBT1",'Minor retrofit'!$F$28,IF(F27="Scenario3PBT1",'Minor retrofit'!$G$28,"")))&amp;IF(F27="Scenario1PBT2",'Minor retrofit'!$H$28,IF(F27="Scenario2PBT2",'Minor retrofit'!$I$28,IF(F27="Scenario3PBT2",'Minor retrofit'!$J$28,"")))&amp;IF(F27="Scenario1PBT3",'Minor retrofit'!$K$28,IF(F27="Scenario2PBT3",'Minor retrofit'!$L$28,IF(F27="Scenario3PBT3",'Minor retrofit'!$M$28,"")))&amp;IF(F27="Scenario1PBT4",'Minor retrofit'!$N$28,IF(F27="Scenario2PBT4",'Minor retrofit'!$O$28,IF(F27="Scenario3PBT4",'Minor retrofit'!$P$28,"")))&amp;IF(F27="Scenario1PBT5",'Minor retrofit'!$Q$28,IF(F27="Scenario2PBT5",'Minor retrofit'!$R$28,IF(F27="Scenario3PBT5",'Minor retrofit'!$S$28,"")))&amp;IF(F27="Scenario1PBT6",'Minor retrofit'!$T$28,IF(F27="Scenario2PBT6",'Minor retrofit'!$U$28,IF(F27="Scenario3PBT6",'Minor retrofit'!$V$28,"")))&amp;IF(F27="Scenario1PBT7",'Minor retrofit'!$W$28,IF(F27="Scenario2PBT7",'Minor retrofit'!$X$28,IF(F27="Scenario3PBT7",'Minor retrofit'!$Y$28,"")))&amp;IF(F27="Scenario1PBT8",'Minor retrofit'!$Z$28,IF(F27="Scenario2PBT8",'Minor retrofit'!$AA$28,IF(F27="Scenario3PBT8",'Minor retrofit'!$AB$28,"")))&amp;IF(F27="Scenario1PBT9",'Minor retrofit'!$AC$28,IF(F27="Scenario2PBT9",'Minor retrofit'!$AD$28,IF(F27="Scenario3PBT9",'Minor retrofit'!$AE$28,"")))&amp;IF(F27="Scenario1PBT10",'Minor retrofit'!$AF$28,IF(F27="Scenario2PBT10",'Minor retrofit'!$AG$28,IF(F27="Scenario3PBT10",'Minor retrofit'!$AH$28,"")))&amp;IF(F27="Scenario1PBT11",'Minor retrofit'!$AI$28,IF(F27="Scenario2PBT11",'Minor retrofit'!$AJ$28,IF(F27="Scenario3PBT11",'Minor retrofit'!$AK$28,"")))&amp;IF(F27="Scenario1PBT12",'Minor retrofit'!$AL$28,IF(F27="Scenario2PBT12",'Minor retrofit'!$AM$28,IF(F27="Scenario3PBT12",'Minor retrofit'!$AN$28,"")))&amp;IF(F27="Scenario1PBT13",'Minor retrofit'!$AO$28,IF(F27="Scenario2PBT13",'Minor retrofit'!$AP$28,IF(F27="Scenario3PBT13",'Minor retrofit'!$AQ$28,"")))&amp;IF(F27="Scenario1PBT14",'Minor retrofit'!$AR$28,IF(F27="Scenario2PBT14",'Minor retrofit'!$AS$28,IF(F27="Scenario3PBT14",'Minor retrofit'!$AT$28,"")))&amp;IF(F27="Scenario1PBT15",'Minor retrofit'!$AU$28,IF(F27="Scenario2PBT15",'Minor retrofit'!$AV$28,IF(F27="Scenario3PBT15",'Minor retrofit'!$AW$28,"")))</f>
        <v/>
      </c>
      <c r="T27" s="207">
        <f t="shared" si="7"/>
        <v>0</v>
      </c>
      <c r="U27" s="206" t="str">
        <f>IF(F27="Scenario1PBT1",'Minor retrofit'!$E$39,IF(F27="Scenario2PBT1",'Minor retrofit'!$F$39,IF(F27="Scenario3PBT1",'Minor retrofit'!$G$39,"")))&amp;IF(F27="Scenario1PBT2",'Minor retrofit'!$H$39,IF(F27="Scenario2PBT2",'Minor retrofit'!$I$39,IF(F27="Scenario3PBT2",'Minor retrofit'!$J$39,"")))&amp;IF(F27="Scenario1PBT3",'Minor retrofit'!$K$39,IF(F27="Scenario2PBT3",'Minor retrofit'!$L$39,IF(F27="Scenario3PBT3",'Minor retrofit'!$M$39,"")))&amp;IF(F27="Scenario1PBT4",'Minor retrofit'!$N$39,IF(F27="Scenario2PBT4",'Minor retrofit'!$O$39,IF(F27="Scenario3PBT4",'Minor retrofit'!$P$39,"")))&amp;IF(F27="Scenario1PBT5",'Minor retrofit'!$Q$39,IF(F27="Scenario2PBT5",'Minor retrofit'!$R$39,IF(F27="Scenario3PBT5",'Minor retrofit'!$S$39,"")))&amp;IF(F27="Scenario1PBT6",'Minor retrofit'!$T$39,IF(F27="Scenario2PBT6",'Minor retrofit'!$U$39,IF(F27="Scenario3PBT6",'Minor retrofit'!$V$39,"")))&amp;IF(F27="Scenario1PBT7",'Minor retrofit'!$W$39,IF(F27="Scenario2PBT7",'Minor retrofit'!$X$39,IF(F27="Scenario3PBT7",'Minor retrofit'!$Y$39,"")))&amp;IF(F27="Scenario1PBT8",'Minor retrofit'!$Z$39,IF(F27="Scenario2PBT8",'Minor retrofit'!$AA$39,IF(F27="Scenario3PBT8",'Minor retrofit'!$AB$39,"")))&amp;IF(F27="Scenario1PBT9",'Minor retrofit'!$AC$39,IF(F27="Scenario2PBT9",'Minor retrofit'!$AD$39,IF(F27="Scenario3PBT9",'Minor retrofit'!$AE$39,"")))&amp;IF(F27="Scenario1PBT10",'Minor retrofit'!$AF$39,IF(F27="Scenario2PBT10",'Minor retrofit'!$AG$39,IF(F27="Scenario3PBT10",'Minor retrofit'!$AH$39,"")))&amp;IF(F27="Scenario1PBT11",'Minor retrofit'!$AI$39,IF(F27="Scenario2PBT11",'Minor retrofit'!$AJ$39,IF(F27="Scenario3PBT11",'Minor retrofit'!$AK$39,"")))&amp;IF(F27="Scenario1PBT12",'Minor retrofit'!$AL$39,IF(F27="Scenario2PBT12",'Minor retrofit'!$AM$39,IF(F27="Scenario3PBT12",'Minor retrofit'!$AN$39,"")))&amp;IF(F27="Scenario1PBT13",'Minor retrofit'!$AO$39,IF(F27="Scenario2PBT13",'Minor retrofit'!$AP$39,IF(F27="Scenario3PBT13",'Minor retrofit'!$AQ$39,"")))&amp;IF(F27="Scenario1PBT14",'Minor retrofit'!$AR$39,IF(F27="Scenario2PBT14",'Minor retrofit'!$AS$39,IF(F27="Scenario3PBT14",'Minor retrofit'!$AT$39,"")))&amp;IF(F27="Scenario1PBT15",'Minor retrofit'!$AU$39,IF(F27="Scenario2PBT15",'Minor retrofit'!$AV$39,IF(F27="Scenario3PBT15",'Minor retrofit'!$AW$39,"")))</f>
        <v/>
      </c>
      <c r="V27" s="117">
        <f t="shared" si="8"/>
        <v>0</v>
      </c>
      <c r="W27" s="117" t="str">
        <f>IF(F27="Scenario1PBT1",'Minor retrofit'!$E$41,IF(F27="Scenario2PBT1",'Minor retrofit'!$F$41,IF(F27="Scenario3PBT1",'Minor retrofit'!$G$41,"")))&amp;IF(F27="Scenario1PBT2",'Minor retrofit'!$H$41,IF(F27="Scenario2PBT2",'Minor retrofit'!$I$41,IF(F27="Scenario3PBT2",'Minor retrofit'!$J$41,"")))&amp;IF(F27="Scenario1PBT3",'Minor retrofit'!$K$41,IF(F27="Scenario2PBT3",'Minor retrofit'!$L$41,IF(F27="Scenario3PBT3",'Minor retrofit'!$M$41,"")))&amp;IF(F27="Scenario1PBT4",'Minor retrofit'!$N$41,IF(F27="Scenario2PBT4",'Minor retrofit'!$O$41,IF(F27="Scenario3PBT4",'Minor retrofit'!$P$41,"")))&amp;IF(F27="Scenario1PBT5",'Minor retrofit'!$Q$41,IF(F27="Scenario2PBT5",'Minor retrofit'!$R$41,IF(F27="Scenario3PBT5",'Minor retrofit'!$S$41,"")))&amp;IF(F27="Scenario1PBT6",'Minor retrofit'!$T$41,IF(F27="Scenario2PBT6",'Minor retrofit'!$U$41,IF(F27="Scenario3PBT6",'Minor retrofit'!$V$41,"")))&amp;IF(F27="Scenario1PBT7",'Minor retrofit'!$W$41,IF(F27="Scenario2PBT7",'Minor retrofit'!$X$41,IF(F27="Scenario3PBT7",'Minor retrofit'!$Y$41,"")))&amp;IF(F27="Scenario1PBT8",'Minor retrofit'!$Z$41,IF(F27="Scenario2PBT8",'Minor retrofit'!$AA$41,IF(F27="Scenario3PBT8",'Minor retrofit'!$AB$41,"")))&amp;IF(F27="Scenario1PBT9",'Minor retrofit'!$AC$41,IF(F27="Scenario2PBT9",'Minor retrofit'!$AD$41,IF(F27="Scenario3PBT9",'Minor retrofit'!$AE$41,"")))&amp;IF(F27="Scenario1PBT10",'Minor retrofit'!$AF$41,IF(F27="Scenario2PBT10",'Minor retrofit'!$AG$41,IF(F27="Scenario3PBT10",'Minor retrofit'!$AH$41,"")))&amp;IF(F27="Scenario1PBT11",'Minor retrofit'!$AI$41,IF(F27="Scenario2PBT11",'Minor retrofit'!$AJ$41,IF(F27="Scenario3PBT11",'Minor retrofit'!$AK$41,"")))&amp;IF(F27="Scenario1PBT12",'Minor retrofit'!$AL$41,IF(F27="Scenario2PBT12",'Minor retrofit'!$AM$41,IF(F27="Scenario3PBT12",'Minor retrofit'!$AN$41,"")))&amp;IF(F27="Scenario1PBT13",'Minor retrofit'!$AO$41,IF(F27="Scenario2PBT13",'Minor retrofit'!$AP$41,IF(F27="Scenario3PBT13",'Minor retrofit'!$AQ$41,"")))&amp;IF(F27="Scenario1PBT14",'Minor retrofit'!$AR$41,IF(F27="Scenario2PBT14",'Minor retrofit'!$AS$41,IF(F27="Scenario3PBT14",'Minor retrofit'!$AT$41,"")))&amp;IF(F27="Scenario1PBT15",'Minor retrofit'!$AU$41,IF(F27="Scenario2PBT15",'Minor retrofit'!$AV$41,IF(F27="Scenario3PBT15",'Minor retrofit'!$AW$41,"")))</f>
        <v/>
      </c>
      <c r="X27" s="117">
        <f t="shared" si="9"/>
        <v>0</v>
      </c>
      <c r="Y27" s="117" t="str">
        <f>IF(F27="Scenario1PBT1",'Minor retrofit'!$E$43,IF(F27="Scenario2PBT1",'Minor retrofit'!$F$43,IF(F27="Scenario3PBT1",'Minor retrofit'!$G$43,"")))&amp;IF(F27="Scenario1PBT2",'Minor retrofit'!$H$43,IF(F27="Scenario2PBT2",'Minor retrofit'!$I$43,IF(F27="Scenario3PBT2",'Minor retrofit'!$J$43,"")))&amp;IF(F27="Scenario1PBT3",'Minor retrofit'!$K$43,IF(F27="Scenario2PBT3",'Minor retrofit'!$L$43,IF(F27="Scenario3PBT3",'Minor retrofit'!$M$43,"")))&amp;IF(F27="Scenario1PBT4",'Minor retrofit'!$N$43,IF(F27="Scenario2PBT4",'Minor retrofit'!$O$43,IF(F27="Scenario3PBT4",'Minor retrofit'!$P$43,"")))&amp;IF(F27="Scenario1PBT5",'Minor retrofit'!$Q$43,IF(F27="Scenario2PBT5",'Minor retrofit'!$R$43,IF(F27="Scenario3PBT5",'Minor retrofit'!$S$43,"")))&amp;IF(F27="Scenario1PBT6",'Minor retrofit'!$T$43,IF(F27="Scenario2PBT6",'Minor retrofit'!$U$43,IF(F27="Scenario3PBT6",'Minor retrofit'!$V$43,"")))&amp;IF(F27="Scenario1PBT7",'Minor retrofit'!$W$43,IF(F27="Scenario2PBT7",'Minor retrofit'!$X$43,IF(F27="Scenario3PBT7",'Minor retrofit'!$Y$43,"")))&amp;IF(F27="Scenario1PBT8",'Minor retrofit'!$Z$43,IF(F27="Scenario2PBT8",'Minor retrofit'!$AA$43,IF(F27="Scenario3PBT8",'Minor retrofit'!$AB$43,"")))&amp;IF(F27="Scenario1PBT9",'Minor retrofit'!$AC$43,IF(F27="Scenario2PBT9",'Minor retrofit'!$AD$43,IF(F27="Scenario3PBT9",'Minor retrofit'!$AE$43,"")))&amp;IF(F27="Scenario1PBT10",'Minor retrofit'!$AF$43,IF(F27="Scenario2PBT10",'Minor retrofit'!$AG$43,IF(F27="Scenario3PBT10",'Minor retrofit'!$AH$43,"")))&amp;IF(F27="Scenario1PBT11",'Minor retrofit'!$AI$43,IF(F27="Scenario2PBT11",'Minor retrofit'!$AJ$43,IF(F27="Scenario3PBT11",'Minor retrofit'!$AK$43,"")))&amp;IF(F27="Scenario1PBT12",'Minor retrofit'!$AL$43,IF(F27="Scenario2PBT12",'Minor retrofit'!$AM$43,IF(F27="Scenario3PBT12",'Minor retrofit'!$AN$43,"")))&amp;IF(F27="Scenario1PBT13",'Minor retrofit'!$AO$43,IF(F27="Scenario2PBT13",'Minor retrofit'!$AP$43,IF(F27="Scenario3PBT13",'Minor retrofit'!$AQ$43,"")))&amp;IF(F27="Scenario1PBT14",'Minor retrofit'!$AR$43,IF(F27="Scenario2PBT14",'Minor retrofit'!$AS$43,IF(F27="Scenario3PBT14",'Minor retrofit'!$AT$43,"")))&amp;IF(F27="Scenario1PBT15",'Minor retrofit'!$AU$43,IF(F27="Scenario2PBT15",'Minor retrofit'!$AV$43,IF(F27="Scenario3PBT15",'Minor retrofit'!$AW$43,"")))</f>
        <v/>
      </c>
      <c r="Z27" s="117">
        <f t="shared" si="10"/>
        <v>0</v>
      </c>
      <c r="AA27" s="178" t="str">
        <f>IF(F27="Scenario1PBT1",'Minor retrofit'!$E$102,IF(F27="Scenario2PBT1",'Minor retrofit'!$F$102,IF(F27="Scenario3PBT1",'Minor retrofit'!$G$102,"")))&amp;IF(F27="Scenario1PBT2",'Minor retrofit'!$H$102,IF(F27="Scenario2PBT2",'Minor retrofit'!$I$102,IF(F27="Scenario3PBT2",'Minor retrofit'!$J$102,"")))&amp;IF(F27="Scenario1PBT3",'Minor retrofit'!$K$102,IF(F27="Scenario2PBT3",'Minor retrofit'!$L$102,IF(F27="Scenario3PBT3",'Minor retrofit'!$M$102,"")))&amp;IF(F27="Scenario1PBT4",'Minor retrofit'!$N$102,IF(F27="Scenario2PBT4",'Minor retrofit'!$O$102,IF(F27="Scenario3PBT4",'Minor retrofit'!$P$102,"")))&amp;IF(F27="Scenario1PBT5",'Minor retrofit'!$Q$102,IF(F27="Scenario2PBT5",'Minor retrofit'!$R$102,IF(F27="Scenario3PBT5",'Minor retrofit'!$S$102,"")))&amp;IF(F27="Scenario1PBT6",'Minor retrofit'!$T$102,IF(F27="Scenario2PBT6",'Minor retrofit'!$U$102,IF(F27="Scenario3PBT6",'Minor retrofit'!$V$102,"")))&amp;IF(F27="Scenario1PBT7",'Minor retrofit'!$W$102,IF(F27="Scenario2PBT7",'Minor retrofit'!$X$102,IF(F27="Scenario3PBT7",'Minor retrofit'!$Y$102,"")))&amp;IF(F27="Scenario1PBT8",'Minor retrofit'!$Z$102,IF(F27="Scenario2PBT8",'Minor retrofit'!$AA$102,IF(F27="Scenario3PBT8",'Minor retrofit'!$AB$102,"")))&amp;IF(F27="Scenario1PBT9",'Minor retrofit'!$AC$102,IF(F27="Scenario2PBT9",'Minor retrofit'!$AD$102,IF(F27="Scenario3PBT9",'Minor retrofit'!$AE$102,"")))&amp;IF(F27="Scenario1PBT10",'Minor retrofit'!$AF$102,IF(F27="Scenario2PBT10",'Minor retrofit'!$AG$102,IF(F27="Scenario3PBT10",'Minor retrofit'!$AH$102,"")))&amp;IF(F27="Scenario1PBT11",'Minor retrofit'!$AI$102,IF(F27="Scenario2PBT11",'Minor retrofit'!$AJ$102,IF(F27="Scenario3PBT11",'Minor retrofit'!$AK$102,"")))&amp;IF(F27="Scenario1PBT12",'Minor retrofit'!$AL$102,IF(F27="Scenario2PBT12",'Minor retrofit'!$AM$102,IF(F27="Scenario3PBT12",'Minor retrofit'!$AN$102,"")))&amp;IF(F27="Scenario1PBT13",'Minor retrofit'!$AO$102,IF(F27="Scenario2PBT13",'Minor retrofit'!$AP$102,IF(F27="Scenario3PBT13",'Minor retrofit'!$AQ$102,"")))&amp;IF(F27="Scenario1PBT14",'Minor retrofit'!$AR$102,IF(F27="Scenario2PBT14",'Minor retrofit'!$AS$102,IF(F27="Scenario3PBT14",'Minor retrofit'!$AT$102,"")))&amp;IF(F27="Scenario1PBT15",'Minor retrofit'!$AU$102,IF(F27="Scenario2PBT15",'Minor retrofit'!$AV$102,IF(F27="Scenario3PBT15",'Minor retrofit'!$AW$102,"")))</f>
        <v/>
      </c>
      <c r="AB27" s="179">
        <f t="shared" si="11"/>
        <v>0</v>
      </c>
      <c r="AC27" s="208">
        <f>IFERROR('Projection_Base-case'!G27-G27,0)</f>
        <v>0</v>
      </c>
      <c r="AD27" s="178">
        <f t="shared" si="12"/>
        <v>0</v>
      </c>
      <c r="AE27" s="117">
        <f>IFERROR(100*AC27/'Projection_Base-case'!G27,0)</f>
        <v>0</v>
      </c>
      <c r="AF27" s="117">
        <f>IFERROR('Projection_Base-case'!I27-I27,0)</f>
        <v>0</v>
      </c>
      <c r="AG27" s="178">
        <f t="shared" si="13"/>
        <v>0</v>
      </c>
      <c r="AH27" s="117">
        <f>IFERROR(100*AF27/'Projection_Base-case'!I27,0)</f>
        <v>0</v>
      </c>
      <c r="AI27" s="117">
        <f>IFERROR('Projection_Base-case'!K27-K27,0)</f>
        <v>0</v>
      </c>
      <c r="AJ27" s="178">
        <f t="shared" si="14"/>
        <v>0</v>
      </c>
      <c r="AK27" s="117">
        <f>IFERROR(100*AI27/'Projection_Base-case'!K27,0)</f>
        <v>0</v>
      </c>
      <c r="AL27" s="117">
        <f>IFERROR(M27-'Projection_Base-case'!M27,0)</f>
        <v>0</v>
      </c>
      <c r="AM27" s="178">
        <f t="shared" si="15"/>
        <v>0</v>
      </c>
      <c r="AN27" s="179">
        <f>IFERROR(IF('Projection_Base-case'!N27&gt;0,100*AM27/'Projection_Base-case'!N27,100*AM27/N27),0)</f>
        <v>0</v>
      </c>
      <c r="AO27" s="206">
        <f>IFERROR('Projection_Base-case'!O27-O27,0)</f>
        <v>0</v>
      </c>
      <c r="AP27" s="178">
        <f t="shared" si="16"/>
        <v>0</v>
      </c>
      <c r="AQ27" s="117">
        <f>IFERROR(100*AO27/'Projection_Base-case'!O27,0)</f>
        <v>0</v>
      </c>
      <c r="AR27" s="117">
        <f>IFERROR('Projection_Base-case'!Q27-Q27,0)</f>
        <v>0</v>
      </c>
      <c r="AS27" s="178">
        <f t="shared" si="17"/>
        <v>0</v>
      </c>
      <c r="AT27" s="117">
        <f>IFERROR(100*AR27/'Projection_Base-case'!Q27,0)</f>
        <v>0</v>
      </c>
      <c r="AU27" s="117">
        <f>IFERROR('Projection_Base-case'!S27-S27,0)</f>
        <v>0</v>
      </c>
      <c r="AV27" s="178">
        <f t="shared" si="18"/>
        <v>0</v>
      </c>
      <c r="AW27" s="118">
        <f>IFERROR(100*AU27/'Projection_Base-case'!S27,0)</f>
        <v>0</v>
      </c>
      <c r="AX27" s="206">
        <f>IFERROR('Projection_Base-case'!U27-U27,0)</f>
        <v>0</v>
      </c>
      <c r="AY27" s="178">
        <f t="shared" si="19"/>
        <v>0</v>
      </c>
      <c r="AZ27" s="117">
        <f>IFERROR(100*AX27/'Projection_Base-case'!U27,0)</f>
        <v>0</v>
      </c>
      <c r="BA27" s="117">
        <f>IFERROR('Projection_Base-case'!W27-W27,0)</f>
        <v>0</v>
      </c>
      <c r="BB27" s="178">
        <f t="shared" si="20"/>
        <v>0</v>
      </c>
      <c r="BC27" s="117">
        <f>IFERROR(100*BA27/'Projection_Base-case'!W27,0)</f>
        <v>0</v>
      </c>
      <c r="BD27" s="117">
        <f>IFERROR('Projection_Base-case'!Y27-Y27,0)</f>
        <v>0</v>
      </c>
      <c r="BE27" s="178">
        <f t="shared" si="21"/>
        <v>0</v>
      </c>
      <c r="BF27" s="117">
        <f>IFERROR(100*BD27/'Projection_Base-case'!Y27,0)</f>
        <v>0</v>
      </c>
      <c r="BG27" s="178">
        <f t="shared" si="22"/>
        <v>0</v>
      </c>
      <c r="BH27" s="179">
        <f t="shared" si="23"/>
        <v>0</v>
      </c>
    </row>
    <row r="28" spans="1:60">
      <c r="A28" s="205">
        <v>23</v>
      </c>
      <c r="B28" s="178">
        <f>IF('Projection_Base-case'!B28&lt;&gt;"",'Projection_Base-case'!B28,0)</f>
        <v>0</v>
      </c>
      <c r="C28" s="178">
        <f>IF('Projection_Base-case'!C28&lt;&gt;"",'Projection_Base-case'!C28,0)</f>
        <v>0</v>
      </c>
      <c r="D28" s="178">
        <f>IF('Projection_Base-case'!D28&lt;&gt;"",'Projection_Base-case'!D28,0)</f>
        <v>0</v>
      </c>
      <c r="E28" s="176" t="str">
        <f>IF(AND('Résultats Minor'!$AC$3="OUI",'Résultats Minor'!E27&lt;&gt;""),'Résultats Minor'!E27,IF(OR(D28="PBT2",D28="PBT3",D28="PBT5",D28="PBT8",D28="PBT9"),"Scenario1",IF(OR(D28="PBT6",D28="PBT7",D28="PBT10"),"Scenario2",IF(OR(D28="PBT1",D28="PBT4"),"Scenario3",""))))</f>
        <v/>
      </c>
      <c r="F28" s="202" t="str">
        <f t="shared" si="0"/>
        <v>0</v>
      </c>
      <c r="G28" s="206" t="str">
        <f>IF(F28="Scenario1PBT1",'Minor retrofit'!$E$7,IF(F28="Scenario2PBT1",'Minor retrofit'!$F$7,IF(F28="Scenario3PBT1",'Minor retrofit'!$G$7,"")))&amp;IF(F28="Scenario1PBT2",'Minor retrofit'!$H$7,IF(F28="Scenario2PBT2",'Minor retrofit'!$I$7,IF(F28="Scenario3PBT2",'Minor retrofit'!$J$7,"")))&amp;IF(F28="Scenario1PBT3",'Minor retrofit'!$K$7,IF(F28="Scenario2PBT3",'Minor retrofit'!$L$7,IF(F28="Scenario3PBT3",'Minor retrofit'!$M$7,"")))&amp;IF(F28="Scenario1PBT4",'Minor retrofit'!$N$7,IF(F28="Scenario2PBT4",'Minor retrofit'!$O$7,IF(F28="Scenario3PBT4",'Minor retrofit'!$P$7,"")))&amp;IF(F28="Scenario1PBT5",'Minor retrofit'!$Q$7,IF(F28="Scenario2PBT5",'Minor retrofit'!$R$7,IF(F28="Scenario3PBT5",'Minor retrofit'!$S$7,"")))&amp;IF(F28="Scenario1PBT6",'Minor retrofit'!$T$7,IF(F28="Scenario2PBT6",'Minor retrofit'!$U$7,IF(F28="Scenario3PBT6",'Minor retrofit'!$V$7,"")))&amp;IF(F28="Scenario1PBT7",'Minor retrofit'!$W$7,IF(F28="Scenario2PBT7",'Minor retrofit'!$X$7,IF(F28="Scenario3PBT7",'Minor retrofit'!$Y$7,"")))&amp;IF(F28="Scenario1PBT8",'Minor retrofit'!$Z$7,IF(F28="Scenario2PBT8",'Minor retrofit'!$AA$7,IF(F28="Scenario3PBT8",'Minor retrofit'!$AB$7,"")))&amp;IF(F28="Scenario1PBT9",'Minor retrofit'!$AC$7,IF(F28="Scenario2PBT9",'Minor retrofit'!$AD$7,IF(F28="Scenario3PBT9",'Minor retrofit'!$AE$7,"")))&amp;IF(F28="Scenario1PBT10",'Minor retrofit'!$AF$7,IF(F28="Scenario2PBT10",'Minor retrofit'!$AG$7,IF(F28="Scenario3PBT10",'Minor retrofit'!$AH$7,"")))&amp;IF(F28="Scenario1PBT11",'Minor retrofit'!$AI$7,IF(F28="Scenario2PBT11",'Minor retrofit'!$AJ$7,IF(F28="Scenario3PBT11",'Minor retrofit'!$AK$7,"")))&amp;IF(F28="Scenario1PBT12",'Minor retrofit'!$AL$7,IF(F28="Scenario2PBT12",'Minor retrofit'!$AM$7,IF(F28="Scenario3PBT12",'Minor retrofit'!$AN$7,"")))&amp;IF(F28="Scenario1PBT13",'Minor retrofit'!$AO$7,IF(F28="Scenario2PBT13",'Minor retrofit'!$AP$7,IF(F28="Scenario3PBT13",'Minor retrofit'!$AQ$7,"")))&amp;IF(F28="Scenario1PBT14",'Minor retrofit'!$AR$7,IF(F28="Scenario2PBT14",'Minor retrofit'!$AS$7,IF(F28="Scenario3PBT14",'Minor retrofit'!$AT$7,"")))&amp;IF(F28="Scenario1PBT15",'Minor retrofit'!$AU$7,IF(F28="Scenario2PBT15",'Minor retrofit'!$AV$7,IF(F28="Scenario3PBT15",'Minor retrofit'!$AW$7,"")))</f>
        <v/>
      </c>
      <c r="H28" s="117">
        <f t="shared" si="1"/>
        <v>0</v>
      </c>
      <c r="I28" s="117" t="str">
        <f>IF(F28="Scenario1PBT1",'Minor retrofit'!$E$17,IF(F28="Scenario2PBT1",'Minor retrofit'!$F$17,IF(F28="Scenario3PBT1",'Minor retrofit'!$G$17,"")))&amp;IF(F28="Scenario1PBT2",'Minor retrofit'!$H$17,IF(F28="Scenario2PBT2",'Minor retrofit'!$I$17,IF(F28="Scenario3PBT2",'Minor retrofit'!$J$17,"")))&amp;IF(F28="Scenario1PBT3",'Minor retrofit'!$K$17,IF(F28="Scenario2PBT3",'Minor retrofit'!$L$17,IF(F28="Scenario3PBT3",'Minor retrofit'!$M$17,"")))&amp;IF(F28="Scenario1PBT4",'Minor retrofit'!$N$17,IF(F28="Scenario2PBT4",'Minor retrofit'!$O$17,IF(F28="Scenario3PBT4",'Minor retrofit'!$P$17,"")))&amp;IF(F28="Scenario1PBT5",'Minor retrofit'!$Q$17,IF(F28="Scenario2PBT5",'Minor retrofit'!$R$17,IF(F28="Scenario3PBT5",'Minor retrofit'!$S$17,"")))&amp;IF(F28="Scenario1PBT6",'Minor retrofit'!$T$17,IF(F28="Scenario2PBT6",'Minor retrofit'!$U$17,IF(F28="Scenario3PBT6",'Minor retrofit'!$V$17,"")))&amp;IF(F28="Scenario1PBT7",'Minor retrofit'!$W$17,IF(F28="Scenario2PBT7",'Minor retrofit'!$X$17,IF(F28="Scenario3PBT7",'Minor retrofit'!$Y$17,"")))&amp;IF(F28="Scenario1PBT8",'Minor retrofit'!$Z$17,IF(F28="Scenario2PBT8",'Minor retrofit'!$AA$17,IF(F28="Scenario3PBT8",'Minor retrofit'!$AB$17,"")))&amp;IF(F28="Scenario1PBT9",'Minor retrofit'!$AC$17,IF(F28="Scenario2PBT9",'Minor retrofit'!$AD$17,IF(F28="Scenario3PBT9",'Minor retrofit'!$AE$17,"")))&amp;IF(F28="Scenario1PBT10",'Minor retrofit'!$AF$17,IF(F28="Scenario2PBT10",'Minor retrofit'!$AG$17,IF(F28="Scenario3PBT10",'Minor retrofit'!$AH$17,"")))&amp;IF(F28="Scenario1PBT11",'Minor retrofit'!$AI$17,IF(F28="Scenario2PBT11",'Minor retrofit'!$AJ$17,IF(F28="Scenario3PBT11",'Minor retrofit'!$AK$17,"")))&amp;IF(F28="Scenario1PBT12",'Minor retrofit'!$AL$17,IF(F28="Scenario2PBT12",'Minor retrofit'!$AM$17,IF(F28="Scenario3PBT12",'Minor retrofit'!$AN$17,"")))&amp;IF(F28="Scenario1PBT13",'Minor retrofit'!$AO$17,IF(F28="Scenario2PBT13",'Minor retrofit'!$AP$17,IF(F28="Scenario3PBT13",'Minor retrofit'!$AQ$17,"")))&amp;IF(F28="Scenario1PBT14",'Minor retrofit'!$AR$17,IF(F28="Scenario2PBT14",'Minor retrofit'!$AS$17,IF(F28="Scenario3PBT14",'Minor retrofit'!$AT$17,"")))&amp;IF(F28="Scenario1PBT15",'Minor retrofit'!$AU$17,IF(F28="Scenario2PBT15",'Minor retrofit'!$AV$17,IF(F28="Scenario3PBT15",'Minor retrofit'!$AW$17,"")))</f>
        <v/>
      </c>
      <c r="J28" s="117">
        <f t="shared" si="2"/>
        <v>0</v>
      </c>
      <c r="K28" s="117" t="str">
        <f>IF(F28="Scenario1PBT1",'Minor retrofit'!$E$19,IF(F28="Scenario2PBT1",'Minor retrofit'!$F$19,IF(F28="Scenario3PBT1",'Minor retrofit'!$G$19,"")))&amp;IF(F28="Scenario1PBT2",'Minor retrofit'!$H$19,IF(F28="Scenario2PBT2",'Minor retrofit'!$I$19,IF(F28="Scenario3PBT2",'Minor retrofit'!$J$19,"")))&amp;IF(F28="Scenario1PBT3",'Minor retrofit'!$K$19,IF(F28="Scenario2PBT3",'Minor retrofit'!$L$19,IF(F28="Scenario3PBT3",'Minor retrofit'!$M$19,"")))&amp;IF(F28="Scenario1PBT4",'Minor retrofit'!$N$19,IF(F28="Scenario2PBT4",'Minor retrofit'!$O$19,IF(F28="Scenario3PBT4",'Minor retrofit'!$P$19,"")))&amp;IF(F28="Scenario1PBT5",'Minor retrofit'!$Q$19,IF(F28="Scenario2PBT5",'Minor retrofit'!$R$19,IF(F28="Scenario3PBT5",'Minor retrofit'!$S$19,"")))&amp;IF(F28="Scenario1PBT6",'Minor retrofit'!$T$19,IF(F28="Scenario2PBT6",'Minor retrofit'!$U$19,IF(F28="Scenario3PBT6",'Minor retrofit'!$V$19,"")))&amp;IF(F28="Scenario1PBT7",'Minor retrofit'!$W$19,IF(F28="Scenario2PBT7",'Minor retrofit'!$X$19,IF(F28="Scenario3PBT7",'Minor retrofit'!$Y$19,"")))&amp;IF(F28="Scenario1PBT8",'Minor retrofit'!$Z$19,IF(F28="Scenario2PBT8",'Minor retrofit'!$AA$19,IF(F28="Scenario3PBT8",'Minor retrofit'!$AB$19,"")))&amp;IF(F28="Scenario1PBT9",'Minor retrofit'!$AC$19,IF(F28="Scenario2PBT9",'Minor retrofit'!$AD$19,IF(F28="Scenario3PBT9",'Minor retrofit'!$AE$19,"")))&amp;IF(F28="Scenario1PBT10",'Minor retrofit'!$AF$19,IF(F28="Scenario2PBT10",'Minor retrofit'!$AG$19,IF(F28="Scenario3PBT10",'Minor retrofit'!$AH$19,"")))&amp;IF(F28="Scenario1PBT11",'Minor retrofit'!$AI$19,IF(F28="Scenario2PBT11",'Minor retrofit'!$AJ$19,IF(F28="Scenario3PBT11",'Minor retrofit'!$AK$19,"")))&amp;IF(F28="Scenario1PBT12",'Minor retrofit'!$AL$19,IF(F28="Scenario2PBT12",'Minor retrofit'!$AM$19,IF(F28="Scenario3PBT12",'Minor retrofit'!$AN$19,"")))&amp;IF(F28="Scenario1PBT13",'Minor retrofit'!$AO$19,IF(F28="Scenario2PBT13",'Minor retrofit'!$AP$19,IF(F28="Scenario3PBT13",'Minor retrofit'!$AQ$19,"")))&amp;IF(F28="Scenario1PBT14",'Minor retrofit'!$AR$19,IF(F28="Scenario2PBT14",'Minor retrofit'!$AS$19,IF(F28="Scenario3PBT14",'Minor retrofit'!$AT$19,"")))&amp;IF(F28="Scenario1PBT15",'Minor retrofit'!$AU$19,IF(F28="Scenario2PBT15",'Minor retrofit'!$AV$19,IF(F28="Scenario3PBT15",'Minor retrofit'!$AW$19,"")))</f>
        <v/>
      </c>
      <c r="L28" s="117">
        <f t="shared" si="3"/>
        <v>0</v>
      </c>
      <c r="M28" s="117" t="str">
        <f>IF(F28="Scenario1PBT1",'Minor retrofit'!$E$21,IF(F28="Scenario2PBT1",'Minor retrofit'!$F$21,IF(F28="Scenario3PBT1",'Minor retrofit'!$G$21,"")))&amp;IF(F28="Scenario1PBT2",'Minor retrofit'!$H$21,IF(F28="Scenario2PBT2",'Minor retrofit'!$I$21,IF(F28="Scenario3PBT2",'Minor retrofit'!$J$21,"")))&amp;IF(F28="Scenario1PBT3",'Minor retrofit'!$K$21,IF(F28="Scenario2PBT3",'Minor retrofit'!$L$21,IF(F28="Scenario3PBT3",'Minor retrofit'!$M$21,"")))&amp;IF(F28="Scenario1PBT4",'Minor retrofit'!$N$21,IF(F28="Scenario2PBT4",'Minor retrofit'!$O$21,IF(F28="Scenario3PBT4",'Minor retrofit'!$P$21,"")))&amp;IF(F28="Scenario1PBT5",'Minor retrofit'!$Q$21,IF(F28="Scenario2PBT5",'Minor retrofit'!$R$21,IF(F28="Scenario3PBT5",'Minor retrofit'!$S$21,"")))&amp;IF(F28="Scenario1PBT6",'Minor retrofit'!$T$21,IF(F28="Scenario2PBT6",'Minor retrofit'!$U$21,IF(F28="Scenario3PBT6",'Minor retrofit'!$V$21,"")))&amp;IF(F28="Scenario1PBT7",'Minor retrofit'!$W$21,IF(F28="Scenario2PBT7",'Minor retrofit'!$X$21,IF(F28="Scenario3PBT7",'Minor retrofit'!$Y$21,"")))&amp;IF(F28="Scenario1PBT8",'Minor retrofit'!$Z$21,IF(F28="Scenario2PBT8",'Minor retrofit'!$AA$21,IF(F28="Scenario3PBT8",'Minor retrofit'!$AB$21,"")))&amp;IF(F28="Scenario1PBT9",'Minor retrofit'!$AC$21,IF(F28="Scenario2PBT9",'Minor retrofit'!$AD$21,IF(F28="Scenario3PBT9",'Minor retrofit'!$AE$21,"")))&amp;IF(F28="Scenario1PBT10",'Minor retrofit'!$AF$21,IF(F28="Scenario2PBT10",'Minor retrofit'!$AG$21,IF(F28="Scenario3PBT10",'Minor retrofit'!$AH$21,"")))&amp;IF(F28="Scenario1PBT11",'Minor retrofit'!$AI$21,IF(F28="Scenario2PBT11",'Minor retrofit'!$AJ$21,IF(F28="Scenario3PBT11",'Minor retrofit'!$AK$21,"")))&amp;IF(F28="Scenario1PBT12",'Minor retrofit'!$AL$21,IF(F28="Scenario2PBT12",'Minor retrofit'!$AM$21,IF(F28="Scenario3PBT12",'Minor retrofit'!$AN$21,"")))&amp;IF(F28="Scenario1PBT13",'Minor retrofit'!$AO$21,IF(F28="Scenario2PBT13",'Minor retrofit'!$AP$21,IF(F28="Scenario3PBT13",'Minor retrofit'!$AQ$21,"")))&amp;IF(F28="Scenario1PBT14",'Minor retrofit'!$AR$21,IF(F28="Scenario2PBT14",'Minor retrofit'!$AS$21,IF(F28="Scenario3PBT14",'Minor retrofit'!$AT$21,"")))&amp;IF(F28="Scenario1PBT15",'Minor retrofit'!$AU$21,IF(F28="Scenario2PBT15",'Minor retrofit'!$AV$21,IF(F28="Scenario3PBT15",'Minor retrofit'!$AW$21,"")))</f>
        <v/>
      </c>
      <c r="N28" s="118">
        <f t="shared" si="4"/>
        <v>0</v>
      </c>
      <c r="O28" s="206" t="str">
        <f>IF(F28="Scenario1PBT1",'Minor retrofit'!$E$24,IF(F28="Scenario2PBT1",'Minor retrofit'!$F$24,IF(F28="Scenario3PBT1",'Minor retrofit'!$G$24,"")))&amp;IF(F28="Scenario1PBT2",'Minor retrofit'!$H$24,IF(F28="Scenario2PBT2",'Minor retrofit'!$I$24,IF(F28="Scenario3PBT2",'Minor retrofit'!$J$24,"")))&amp;IF(F28="Scenario1PBT3",'Minor retrofit'!$K$24,IF(F28="Scenario2PBT3",'Minor retrofit'!$L$24,IF(F28="Scenario3PBT3",'Minor retrofit'!$M$24,"")))&amp;IF(F28="Scenario1PBT4",'Minor retrofit'!$N$24,IF(F28="Scenario2PBT4",'Minor retrofit'!$O$24,IF(F28="Scenario3PBT4",'Minor retrofit'!$P$24,"")))&amp;IF(F28="Scenario1PBT5",'Minor retrofit'!$Q$24,IF(F28="Scenario2PBT5",'Minor retrofit'!$R$24,IF(F28="Scenario3PBT5",'Minor retrofit'!$S$24,"")))&amp;IF(F28="Scenario1PBT6",'Minor retrofit'!$T$24,IF(F28="Scenario2PBT6",'Minor retrofit'!$U$24,IF(F28="Scenario3PBT6",'Minor retrofit'!$V$24,"")))&amp;IF(F28="Scenario1PBT7",'Minor retrofit'!$W$24,IF(F28="Scenario2PBT7",'Minor retrofit'!$X$24,IF(F28="Scenario3PBT7",'Minor retrofit'!$Y$24,"")))&amp;IF(F28="Scenario1PBT8",'Minor retrofit'!$Z$24,IF(F28="Scenario2PBT8",'Minor retrofit'!$AA$24,IF(F28="Scenario3PBT8",'Minor retrofit'!$AB$24,"")))&amp;IF(F28="Scenario1PBT9",'Minor retrofit'!$AC$24,IF(F28="Scenario2PBT9",'Minor retrofit'!$AD$24,IF(F28="Scenario3PBT9",'Minor retrofit'!$AE$24,"")))&amp;IF(F28="Scenario1PBT10",'Minor retrofit'!$AF$24,IF(F28="Scenario2PBT10",'Minor retrofit'!$AG$24,IF(F28="Scenario3PBT10",'Minor retrofit'!$AH$24,"")))&amp;IF(F28="Scenario1PBT11",'Minor retrofit'!$AI$24,IF(F28="Scenario2PBT11",'Minor retrofit'!$AJ$24,IF(F28="Scenario3PBT11",'Minor retrofit'!$AK$24,"")))&amp;IF(F28="Scenario1PBT12",'Minor retrofit'!$AL$24,IF(F28="Scenario2PBT12",'Minor retrofit'!$AM$24,IF(F28="Scenario3PBT12",'Minor retrofit'!$AN$24,"")))&amp;IF(F28="Scenario1PBT13",'Minor retrofit'!$AO$24,IF(F28="Scenario2PBT13",'Minor retrofit'!$AP$24,IF(F28="Scenario3PBT13",'Minor retrofit'!$AQ$24,"")))&amp;IF(F28="Scenario1PBT14",'Minor retrofit'!$AR$24,IF(F28="Scenario2PBT14",'Minor retrofit'!$AS$24,IF(F28="Scenario3PBT14",'Minor retrofit'!$AT$24,"")))&amp;IF(F28="Scenario1PBT15",'Minor retrofit'!$AU$24,IF(F28="Scenario2PBT15",'Minor retrofit'!$AV$24,IF(F28="Scenario3PBT15",'Minor retrofit'!$AW$24,"")))</f>
        <v/>
      </c>
      <c r="P28" s="117">
        <f t="shared" si="5"/>
        <v>0</v>
      </c>
      <c r="Q28" s="117" t="str">
        <f>IF(F28="Scenario1PBT1",'Minor retrofit'!$E$26,IF(F28="Scenario2PBT1",'Minor retrofit'!$F$26,IF(F28="Scenario3PBT1",'Minor retrofit'!$G$26,"")))&amp;IF(F28="Scenario1PBT2",'Minor retrofit'!$H$26,IF(F28="Scenario2PBT2",'Minor retrofit'!$I$26,IF(F28="Scenario3PBT2",'Minor retrofit'!$J$26,"")))&amp;IF(F28="Scenario1PBT3",'Minor retrofit'!$K$26,IF(F28="Scenario2PBT3",'Minor retrofit'!$L$26,IF(F28="Scenario3PBT3",'Minor retrofit'!$M$26,"")))&amp;IF(F28="Scenario1PBT4",'Minor retrofit'!$N$26,IF(F28="Scenario2PBT4",'Minor retrofit'!$O$26,IF(F28="Scenario3PBT4",'Minor retrofit'!$P$26,"")))&amp;IF(F28="Scenario1PBT5",'Minor retrofit'!$Q$26,IF(F28="Scenario2PBT5",'Minor retrofit'!$R$26,IF(F28="Scenario3PBT5",'Minor retrofit'!$S$26,"")))&amp;IF(F28="Scenario1PBT6",'Minor retrofit'!$T$26,IF(F28="Scenario2PBT6",'Minor retrofit'!$U$26,IF(F28="Scenario3PBT6",'Minor retrofit'!$V$26,"")))&amp;IF(F28="Scenario1PBT7",'Minor retrofit'!$W$26,IF(F28="Scenario2PBT7",'Minor retrofit'!$X$26,IF(F28="Scenario3PBT7",'Minor retrofit'!$Y$26,"")))&amp;IF(F28="Scenario1PBT8",'Minor retrofit'!$Z$26,IF(F28="Scenario2PBT8",'Minor retrofit'!$AA$26,IF(F28="Scenario3PBT8",'Minor retrofit'!$AB$26,"")))&amp;IF(F28="Scenario1PBT9",'Minor retrofit'!$AC$26,IF(F28="Scenario2PBT9",'Minor retrofit'!$AD$26,IF(F28="Scenario3PBT9",'Minor retrofit'!$AE$26,"")))&amp;IF(F28="Scenario1PBT10",'Minor retrofit'!$AF$26,IF(F28="Scenario2PBT10",'Minor retrofit'!$AG$26,IF(F28="Scenario3PBT10",'Minor retrofit'!$AH$26,"")))&amp;IF(F28="Scenario1PBT11",'Minor retrofit'!$AI$26,IF(F28="Scenario2PBT11",'Minor retrofit'!$AJ$26,IF(F28="Scenario3PBT11",'Minor retrofit'!$AK$26,"")))&amp;IF(F28="Scenario1PBT12",'Minor retrofit'!$AL$26,IF(F28="Scenario2PBT12",'Minor retrofit'!$AM$26,IF(F28="Scenario3PBT12",'Minor retrofit'!$AN$26,"")))&amp;IF(F28="Scenario1PBT13",'Minor retrofit'!$AO$26,IF(F28="Scenario2PBT13",'Minor retrofit'!$AP$26,IF(F28="Scenario3PBT13",'Minor retrofit'!$AQ$26,"")))&amp;IF(F28="Scenario1PBT14",'Minor retrofit'!$AR$26,IF(F28="Scenario2PBT14",'Minor retrofit'!$AS$26,IF(F28="Scenario3PBT14",'Minor retrofit'!$AT$26,"")))&amp;IF(F28="Scenario1PBT15",'Minor retrofit'!$AU$26,IF(F28="Scenario2PBT15",'Minor retrofit'!$AV$26,IF(F28="Scenario3PBT15",'Minor retrofit'!$AW$26,"")))</f>
        <v/>
      </c>
      <c r="R28" s="117">
        <f t="shared" si="6"/>
        <v>0</v>
      </c>
      <c r="S28" s="117" t="str">
        <f>IF(F28="Scenario1PBT1",'Minor retrofit'!$E$28,IF(F28="Scenario2PBT1",'Minor retrofit'!$F$28,IF(F28="Scenario3PBT1",'Minor retrofit'!$G$28,"")))&amp;IF(F28="Scenario1PBT2",'Minor retrofit'!$H$28,IF(F28="Scenario2PBT2",'Minor retrofit'!$I$28,IF(F28="Scenario3PBT2",'Minor retrofit'!$J$28,"")))&amp;IF(F28="Scenario1PBT3",'Minor retrofit'!$K$28,IF(F28="Scenario2PBT3",'Minor retrofit'!$L$28,IF(F28="Scenario3PBT3",'Minor retrofit'!$M$28,"")))&amp;IF(F28="Scenario1PBT4",'Minor retrofit'!$N$28,IF(F28="Scenario2PBT4",'Minor retrofit'!$O$28,IF(F28="Scenario3PBT4",'Minor retrofit'!$P$28,"")))&amp;IF(F28="Scenario1PBT5",'Minor retrofit'!$Q$28,IF(F28="Scenario2PBT5",'Minor retrofit'!$R$28,IF(F28="Scenario3PBT5",'Minor retrofit'!$S$28,"")))&amp;IF(F28="Scenario1PBT6",'Minor retrofit'!$T$28,IF(F28="Scenario2PBT6",'Minor retrofit'!$U$28,IF(F28="Scenario3PBT6",'Minor retrofit'!$V$28,"")))&amp;IF(F28="Scenario1PBT7",'Minor retrofit'!$W$28,IF(F28="Scenario2PBT7",'Minor retrofit'!$X$28,IF(F28="Scenario3PBT7",'Minor retrofit'!$Y$28,"")))&amp;IF(F28="Scenario1PBT8",'Minor retrofit'!$Z$28,IF(F28="Scenario2PBT8",'Minor retrofit'!$AA$28,IF(F28="Scenario3PBT8",'Minor retrofit'!$AB$28,"")))&amp;IF(F28="Scenario1PBT9",'Minor retrofit'!$AC$28,IF(F28="Scenario2PBT9",'Minor retrofit'!$AD$28,IF(F28="Scenario3PBT9",'Minor retrofit'!$AE$28,"")))&amp;IF(F28="Scenario1PBT10",'Minor retrofit'!$AF$28,IF(F28="Scenario2PBT10",'Minor retrofit'!$AG$28,IF(F28="Scenario3PBT10",'Minor retrofit'!$AH$28,"")))&amp;IF(F28="Scenario1PBT11",'Minor retrofit'!$AI$28,IF(F28="Scenario2PBT11",'Minor retrofit'!$AJ$28,IF(F28="Scenario3PBT11",'Minor retrofit'!$AK$28,"")))&amp;IF(F28="Scenario1PBT12",'Minor retrofit'!$AL$28,IF(F28="Scenario2PBT12",'Minor retrofit'!$AM$28,IF(F28="Scenario3PBT12",'Minor retrofit'!$AN$28,"")))&amp;IF(F28="Scenario1PBT13",'Minor retrofit'!$AO$28,IF(F28="Scenario2PBT13",'Minor retrofit'!$AP$28,IF(F28="Scenario3PBT13",'Minor retrofit'!$AQ$28,"")))&amp;IF(F28="Scenario1PBT14",'Minor retrofit'!$AR$28,IF(F28="Scenario2PBT14",'Minor retrofit'!$AS$28,IF(F28="Scenario3PBT14",'Minor retrofit'!$AT$28,"")))&amp;IF(F28="Scenario1PBT15",'Minor retrofit'!$AU$28,IF(F28="Scenario2PBT15",'Minor retrofit'!$AV$28,IF(F28="Scenario3PBT15",'Minor retrofit'!$AW$28,"")))</f>
        <v/>
      </c>
      <c r="T28" s="207">
        <f t="shared" si="7"/>
        <v>0</v>
      </c>
      <c r="U28" s="206" t="str">
        <f>IF(F28="Scenario1PBT1",'Minor retrofit'!$E$39,IF(F28="Scenario2PBT1",'Minor retrofit'!$F$39,IF(F28="Scenario3PBT1",'Minor retrofit'!$G$39,"")))&amp;IF(F28="Scenario1PBT2",'Minor retrofit'!$H$39,IF(F28="Scenario2PBT2",'Minor retrofit'!$I$39,IF(F28="Scenario3PBT2",'Minor retrofit'!$J$39,"")))&amp;IF(F28="Scenario1PBT3",'Minor retrofit'!$K$39,IF(F28="Scenario2PBT3",'Minor retrofit'!$L$39,IF(F28="Scenario3PBT3",'Minor retrofit'!$M$39,"")))&amp;IF(F28="Scenario1PBT4",'Minor retrofit'!$N$39,IF(F28="Scenario2PBT4",'Minor retrofit'!$O$39,IF(F28="Scenario3PBT4",'Minor retrofit'!$P$39,"")))&amp;IF(F28="Scenario1PBT5",'Minor retrofit'!$Q$39,IF(F28="Scenario2PBT5",'Minor retrofit'!$R$39,IF(F28="Scenario3PBT5",'Minor retrofit'!$S$39,"")))&amp;IF(F28="Scenario1PBT6",'Minor retrofit'!$T$39,IF(F28="Scenario2PBT6",'Minor retrofit'!$U$39,IF(F28="Scenario3PBT6",'Minor retrofit'!$V$39,"")))&amp;IF(F28="Scenario1PBT7",'Minor retrofit'!$W$39,IF(F28="Scenario2PBT7",'Minor retrofit'!$X$39,IF(F28="Scenario3PBT7",'Minor retrofit'!$Y$39,"")))&amp;IF(F28="Scenario1PBT8",'Minor retrofit'!$Z$39,IF(F28="Scenario2PBT8",'Minor retrofit'!$AA$39,IF(F28="Scenario3PBT8",'Minor retrofit'!$AB$39,"")))&amp;IF(F28="Scenario1PBT9",'Minor retrofit'!$AC$39,IF(F28="Scenario2PBT9",'Minor retrofit'!$AD$39,IF(F28="Scenario3PBT9",'Minor retrofit'!$AE$39,"")))&amp;IF(F28="Scenario1PBT10",'Minor retrofit'!$AF$39,IF(F28="Scenario2PBT10",'Minor retrofit'!$AG$39,IF(F28="Scenario3PBT10",'Minor retrofit'!$AH$39,"")))&amp;IF(F28="Scenario1PBT11",'Minor retrofit'!$AI$39,IF(F28="Scenario2PBT11",'Minor retrofit'!$AJ$39,IF(F28="Scenario3PBT11",'Minor retrofit'!$AK$39,"")))&amp;IF(F28="Scenario1PBT12",'Minor retrofit'!$AL$39,IF(F28="Scenario2PBT12",'Minor retrofit'!$AM$39,IF(F28="Scenario3PBT12",'Minor retrofit'!$AN$39,"")))&amp;IF(F28="Scenario1PBT13",'Minor retrofit'!$AO$39,IF(F28="Scenario2PBT13",'Minor retrofit'!$AP$39,IF(F28="Scenario3PBT13",'Minor retrofit'!$AQ$39,"")))&amp;IF(F28="Scenario1PBT14",'Minor retrofit'!$AR$39,IF(F28="Scenario2PBT14",'Minor retrofit'!$AS$39,IF(F28="Scenario3PBT14",'Minor retrofit'!$AT$39,"")))&amp;IF(F28="Scenario1PBT15",'Minor retrofit'!$AU$39,IF(F28="Scenario2PBT15",'Minor retrofit'!$AV$39,IF(F28="Scenario3PBT15",'Minor retrofit'!$AW$39,"")))</f>
        <v/>
      </c>
      <c r="V28" s="117">
        <f t="shared" si="8"/>
        <v>0</v>
      </c>
      <c r="W28" s="117" t="str">
        <f>IF(F28="Scenario1PBT1",'Minor retrofit'!$E$41,IF(F28="Scenario2PBT1",'Minor retrofit'!$F$41,IF(F28="Scenario3PBT1",'Minor retrofit'!$G$41,"")))&amp;IF(F28="Scenario1PBT2",'Minor retrofit'!$H$41,IF(F28="Scenario2PBT2",'Minor retrofit'!$I$41,IF(F28="Scenario3PBT2",'Minor retrofit'!$J$41,"")))&amp;IF(F28="Scenario1PBT3",'Minor retrofit'!$K$41,IF(F28="Scenario2PBT3",'Minor retrofit'!$L$41,IF(F28="Scenario3PBT3",'Minor retrofit'!$M$41,"")))&amp;IF(F28="Scenario1PBT4",'Minor retrofit'!$N$41,IF(F28="Scenario2PBT4",'Minor retrofit'!$O$41,IF(F28="Scenario3PBT4",'Minor retrofit'!$P$41,"")))&amp;IF(F28="Scenario1PBT5",'Minor retrofit'!$Q$41,IF(F28="Scenario2PBT5",'Minor retrofit'!$R$41,IF(F28="Scenario3PBT5",'Minor retrofit'!$S$41,"")))&amp;IF(F28="Scenario1PBT6",'Minor retrofit'!$T$41,IF(F28="Scenario2PBT6",'Minor retrofit'!$U$41,IF(F28="Scenario3PBT6",'Minor retrofit'!$V$41,"")))&amp;IF(F28="Scenario1PBT7",'Minor retrofit'!$W$41,IF(F28="Scenario2PBT7",'Minor retrofit'!$X$41,IF(F28="Scenario3PBT7",'Minor retrofit'!$Y$41,"")))&amp;IF(F28="Scenario1PBT8",'Minor retrofit'!$Z$41,IF(F28="Scenario2PBT8",'Minor retrofit'!$AA$41,IF(F28="Scenario3PBT8",'Minor retrofit'!$AB$41,"")))&amp;IF(F28="Scenario1PBT9",'Minor retrofit'!$AC$41,IF(F28="Scenario2PBT9",'Minor retrofit'!$AD$41,IF(F28="Scenario3PBT9",'Minor retrofit'!$AE$41,"")))&amp;IF(F28="Scenario1PBT10",'Minor retrofit'!$AF$41,IF(F28="Scenario2PBT10",'Minor retrofit'!$AG$41,IF(F28="Scenario3PBT10",'Minor retrofit'!$AH$41,"")))&amp;IF(F28="Scenario1PBT11",'Minor retrofit'!$AI$41,IF(F28="Scenario2PBT11",'Minor retrofit'!$AJ$41,IF(F28="Scenario3PBT11",'Minor retrofit'!$AK$41,"")))&amp;IF(F28="Scenario1PBT12",'Minor retrofit'!$AL$41,IF(F28="Scenario2PBT12",'Minor retrofit'!$AM$41,IF(F28="Scenario3PBT12",'Minor retrofit'!$AN$41,"")))&amp;IF(F28="Scenario1PBT13",'Minor retrofit'!$AO$41,IF(F28="Scenario2PBT13",'Minor retrofit'!$AP$41,IF(F28="Scenario3PBT13",'Minor retrofit'!$AQ$41,"")))&amp;IF(F28="Scenario1PBT14",'Minor retrofit'!$AR$41,IF(F28="Scenario2PBT14",'Minor retrofit'!$AS$41,IF(F28="Scenario3PBT14",'Minor retrofit'!$AT$41,"")))&amp;IF(F28="Scenario1PBT15",'Minor retrofit'!$AU$41,IF(F28="Scenario2PBT15",'Minor retrofit'!$AV$41,IF(F28="Scenario3PBT15",'Minor retrofit'!$AW$41,"")))</f>
        <v/>
      </c>
      <c r="X28" s="117">
        <f t="shared" si="9"/>
        <v>0</v>
      </c>
      <c r="Y28" s="117" t="str">
        <f>IF(F28="Scenario1PBT1",'Minor retrofit'!$E$43,IF(F28="Scenario2PBT1",'Minor retrofit'!$F$43,IF(F28="Scenario3PBT1",'Minor retrofit'!$G$43,"")))&amp;IF(F28="Scenario1PBT2",'Minor retrofit'!$H$43,IF(F28="Scenario2PBT2",'Minor retrofit'!$I$43,IF(F28="Scenario3PBT2",'Minor retrofit'!$J$43,"")))&amp;IF(F28="Scenario1PBT3",'Minor retrofit'!$K$43,IF(F28="Scenario2PBT3",'Minor retrofit'!$L$43,IF(F28="Scenario3PBT3",'Minor retrofit'!$M$43,"")))&amp;IF(F28="Scenario1PBT4",'Minor retrofit'!$N$43,IF(F28="Scenario2PBT4",'Minor retrofit'!$O$43,IF(F28="Scenario3PBT4",'Minor retrofit'!$P$43,"")))&amp;IF(F28="Scenario1PBT5",'Minor retrofit'!$Q$43,IF(F28="Scenario2PBT5",'Minor retrofit'!$R$43,IF(F28="Scenario3PBT5",'Minor retrofit'!$S$43,"")))&amp;IF(F28="Scenario1PBT6",'Minor retrofit'!$T$43,IF(F28="Scenario2PBT6",'Minor retrofit'!$U$43,IF(F28="Scenario3PBT6",'Minor retrofit'!$V$43,"")))&amp;IF(F28="Scenario1PBT7",'Minor retrofit'!$W$43,IF(F28="Scenario2PBT7",'Minor retrofit'!$X$43,IF(F28="Scenario3PBT7",'Minor retrofit'!$Y$43,"")))&amp;IF(F28="Scenario1PBT8",'Minor retrofit'!$Z$43,IF(F28="Scenario2PBT8",'Minor retrofit'!$AA$43,IF(F28="Scenario3PBT8",'Minor retrofit'!$AB$43,"")))&amp;IF(F28="Scenario1PBT9",'Minor retrofit'!$AC$43,IF(F28="Scenario2PBT9",'Minor retrofit'!$AD$43,IF(F28="Scenario3PBT9",'Minor retrofit'!$AE$43,"")))&amp;IF(F28="Scenario1PBT10",'Minor retrofit'!$AF$43,IF(F28="Scenario2PBT10",'Minor retrofit'!$AG$43,IF(F28="Scenario3PBT10",'Minor retrofit'!$AH$43,"")))&amp;IF(F28="Scenario1PBT11",'Minor retrofit'!$AI$43,IF(F28="Scenario2PBT11",'Minor retrofit'!$AJ$43,IF(F28="Scenario3PBT11",'Minor retrofit'!$AK$43,"")))&amp;IF(F28="Scenario1PBT12",'Minor retrofit'!$AL$43,IF(F28="Scenario2PBT12",'Minor retrofit'!$AM$43,IF(F28="Scenario3PBT12",'Minor retrofit'!$AN$43,"")))&amp;IF(F28="Scenario1PBT13",'Minor retrofit'!$AO$43,IF(F28="Scenario2PBT13",'Minor retrofit'!$AP$43,IF(F28="Scenario3PBT13",'Minor retrofit'!$AQ$43,"")))&amp;IF(F28="Scenario1PBT14",'Minor retrofit'!$AR$43,IF(F28="Scenario2PBT14",'Minor retrofit'!$AS$43,IF(F28="Scenario3PBT14",'Minor retrofit'!$AT$43,"")))&amp;IF(F28="Scenario1PBT15",'Minor retrofit'!$AU$43,IF(F28="Scenario2PBT15",'Minor retrofit'!$AV$43,IF(F28="Scenario3PBT15",'Minor retrofit'!$AW$43,"")))</f>
        <v/>
      </c>
      <c r="Z28" s="117">
        <f t="shared" si="10"/>
        <v>0</v>
      </c>
      <c r="AA28" s="178" t="str">
        <f>IF(F28="Scenario1PBT1",'Minor retrofit'!$E$102,IF(F28="Scenario2PBT1",'Minor retrofit'!$F$102,IF(F28="Scenario3PBT1",'Minor retrofit'!$G$102,"")))&amp;IF(F28="Scenario1PBT2",'Minor retrofit'!$H$102,IF(F28="Scenario2PBT2",'Minor retrofit'!$I$102,IF(F28="Scenario3PBT2",'Minor retrofit'!$J$102,"")))&amp;IF(F28="Scenario1PBT3",'Minor retrofit'!$K$102,IF(F28="Scenario2PBT3",'Minor retrofit'!$L$102,IF(F28="Scenario3PBT3",'Minor retrofit'!$M$102,"")))&amp;IF(F28="Scenario1PBT4",'Minor retrofit'!$N$102,IF(F28="Scenario2PBT4",'Minor retrofit'!$O$102,IF(F28="Scenario3PBT4",'Minor retrofit'!$P$102,"")))&amp;IF(F28="Scenario1PBT5",'Minor retrofit'!$Q$102,IF(F28="Scenario2PBT5",'Minor retrofit'!$R$102,IF(F28="Scenario3PBT5",'Minor retrofit'!$S$102,"")))&amp;IF(F28="Scenario1PBT6",'Minor retrofit'!$T$102,IF(F28="Scenario2PBT6",'Minor retrofit'!$U$102,IF(F28="Scenario3PBT6",'Minor retrofit'!$V$102,"")))&amp;IF(F28="Scenario1PBT7",'Minor retrofit'!$W$102,IF(F28="Scenario2PBT7",'Minor retrofit'!$X$102,IF(F28="Scenario3PBT7",'Minor retrofit'!$Y$102,"")))&amp;IF(F28="Scenario1PBT8",'Minor retrofit'!$Z$102,IF(F28="Scenario2PBT8",'Minor retrofit'!$AA$102,IF(F28="Scenario3PBT8",'Minor retrofit'!$AB$102,"")))&amp;IF(F28="Scenario1PBT9",'Minor retrofit'!$AC$102,IF(F28="Scenario2PBT9",'Minor retrofit'!$AD$102,IF(F28="Scenario3PBT9",'Minor retrofit'!$AE$102,"")))&amp;IF(F28="Scenario1PBT10",'Minor retrofit'!$AF$102,IF(F28="Scenario2PBT10",'Minor retrofit'!$AG$102,IF(F28="Scenario3PBT10",'Minor retrofit'!$AH$102,"")))&amp;IF(F28="Scenario1PBT11",'Minor retrofit'!$AI$102,IF(F28="Scenario2PBT11",'Minor retrofit'!$AJ$102,IF(F28="Scenario3PBT11",'Minor retrofit'!$AK$102,"")))&amp;IF(F28="Scenario1PBT12",'Minor retrofit'!$AL$102,IF(F28="Scenario2PBT12",'Minor retrofit'!$AM$102,IF(F28="Scenario3PBT12",'Minor retrofit'!$AN$102,"")))&amp;IF(F28="Scenario1PBT13",'Minor retrofit'!$AO$102,IF(F28="Scenario2PBT13",'Minor retrofit'!$AP$102,IF(F28="Scenario3PBT13",'Minor retrofit'!$AQ$102,"")))&amp;IF(F28="Scenario1PBT14",'Minor retrofit'!$AR$102,IF(F28="Scenario2PBT14",'Minor retrofit'!$AS$102,IF(F28="Scenario3PBT14",'Minor retrofit'!$AT$102,"")))&amp;IF(F28="Scenario1PBT15",'Minor retrofit'!$AU$102,IF(F28="Scenario2PBT15",'Minor retrofit'!$AV$102,IF(F28="Scenario3PBT15",'Minor retrofit'!$AW$102,"")))</f>
        <v/>
      </c>
      <c r="AB28" s="179">
        <f t="shared" si="11"/>
        <v>0</v>
      </c>
      <c r="AC28" s="208">
        <f>IFERROR('Projection_Base-case'!G28-G28,0)</f>
        <v>0</v>
      </c>
      <c r="AD28" s="178">
        <f t="shared" si="12"/>
        <v>0</v>
      </c>
      <c r="AE28" s="117">
        <f>IFERROR(100*AC28/'Projection_Base-case'!G28,0)</f>
        <v>0</v>
      </c>
      <c r="AF28" s="117">
        <f>IFERROR('Projection_Base-case'!I28-I28,0)</f>
        <v>0</v>
      </c>
      <c r="AG28" s="178">
        <f t="shared" si="13"/>
        <v>0</v>
      </c>
      <c r="AH28" s="117">
        <f>IFERROR(100*AF28/'Projection_Base-case'!I28,0)</f>
        <v>0</v>
      </c>
      <c r="AI28" s="117">
        <f>IFERROR('Projection_Base-case'!K28-K28,0)</f>
        <v>0</v>
      </c>
      <c r="AJ28" s="178">
        <f t="shared" si="14"/>
        <v>0</v>
      </c>
      <c r="AK28" s="117">
        <f>IFERROR(100*AI28/'Projection_Base-case'!K28,0)</f>
        <v>0</v>
      </c>
      <c r="AL28" s="117">
        <f>IFERROR(M28-'Projection_Base-case'!M28,0)</f>
        <v>0</v>
      </c>
      <c r="AM28" s="178">
        <f t="shared" si="15"/>
        <v>0</v>
      </c>
      <c r="AN28" s="179">
        <f>IFERROR(IF('Projection_Base-case'!N28&gt;0,100*AM28/'Projection_Base-case'!N28,100*AM28/N28),0)</f>
        <v>0</v>
      </c>
      <c r="AO28" s="206">
        <f>IFERROR('Projection_Base-case'!O28-O28,0)</f>
        <v>0</v>
      </c>
      <c r="AP28" s="178">
        <f t="shared" si="16"/>
        <v>0</v>
      </c>
      <c r="AQ28" s="117">
        <f>IFERROR(100*AO28/'Projection_Base-case'!O28,0)</f>
        <v>0</v>
      </c>
      <c r="AR28" s="117">
        <f>IFERROR('Projection_Base-case'!Q28-Q28,0)</f>
        <v>0</v>
      </c>
      <c r="AS28" s="178">
        <f t="shared" si="17"/>
        <v>0</v>
      </c>
      <c r="AT28" s="117">
        <f>IFERROR(100*AR28/'Projection_Base-case'!Q28,0)</f>
        <v>0</v>
      </c>
      <c r="AU28" s="117">
        <f>IFERROR('Projection_Base-case'!S28-S28,0)</f>
        <v>0</v>
      </c>
      <c r="AV28" s="178">
        <f t="shared" si="18"/>
        <v>0</v>
      </c>
      <c r="AW28" s="118">
        <f>IFERROR(100*AU28/'Projection_Base-case'!S28,0)</f>
        <v>0</v>
      </c>
      <c r="AX28" s="206">
        <f>IFERROR('Projection_Base-case'!U28-U28,0)</f>
        <v>0</v>
      </c>
      <c r="AY28" s="178">
        <f t="shared" si="19"/>
        <v>0</v>
      </c>
      <c r="AZ28" s="117">
        <f>IFERROR(100*AX28/'Projection_Base-case'!U28,0)</f>
        <v>0</v>
      </c>
      <c r="BA28" s="117">
        <f>IFERROR('Projection_Base-case'!W28-W28,0)</f>
        <v>0</v>
      </c>
      <c r="BB28" s="178">
        <f t="shared" si="20"/>
        <v>0</v>
      </c>
      <c r="BC28" s="117">
        <f>IFERROR(100*BA28/'Projection_Base-case'!W28,0)</f>
        <v>0</v>
      </c>
      <c r="BD28" s="117">
        <f>IFERROR('Projection_Base-case'!Y28-Y28,0)</f>
        <v>0</v>
      </c>
      <c r="BE28" s="178">
        <f t="shared" si="21"/>
        <v>0</v>
      </c>
      <c r="BF28" s="117">
        <f>IFERROR(100*BD28/'Projection_Base-case'!Y28,0)</f>
        <v>0</v>
      </c>
      <c r="BG28" s="178">
        <f t="shared" si="22"/>
        <v>0</v>
      </c>
      <c r="BH28" s="179">
        <f t="shared" si="23"/>
        <v>0</v>
      </c>
    </row>
    <row r="29" spans="1:60">
      <c r="A29" s="205">
        <v>24</v>
      </c>
      <c r="B29" s="178">
        <f>IF('Projection_Base-case'!B29&lt;&gt;"",'Projection_Base-case'!B29,0)</f>
        <v>0</v>
      </c>
      <c r="C29" s="178">
        <f>IF('Projection_Base-case'!C29&lt;&gt;"",'Projection_Base-case'!C29,0)</f>
        <v>0</v>
      </c>
      <c r="D29" s="178">
        <f>IF('Projection_Base-case'!D29&lt;&gt;"",'Projection_Base-case'!D29,0)</f>
        <v>0</v>
      </c>
      <c r="E29" s="176" t="str">
        <f>IF(AND('Résultats Minor'!$AC$3="OUI",'Résultats Minor'!E28&lt;&gt;""),'Résultats Minor'!E28,IF(OR(D29="PBT2",D29="PBT3",D29="PBT5",D29="PBT8",D29="PBT9"),"Scenario1",IF(OR(D29="PBT6",D29="PBT7",D29="PBT10"),"Scenario2",IF(OR(D29="PBT1",D29="PBT4"),"Scenario3",""))))</f>
        <v/>
      </c>
      <c r="F29" s="202" t="str">
        <f t="shared" si="0"/>
        <v>0</v>
      </c>
      <c r="G29" s="206" t="str">
        <f>IF(F29="Scenario1PBT1",'Minor retrofit'!$E$7,IF(F29="Scenario2PBT1",'Minor retrofit'!$F$7,IF(F29="Scenario3PBT1",'Minor retrofit'!$G$7,"")))&amp;IF(F29="Scenario1PBT2",'Minor retrofit'!$H$7,IF(F29="Scenario2PBT2",'Minor retrofit'!$I$7,IF(F29="Scenario3PBT2",'Minor retrofit'!$J$7,"")))&amp;IF(F29="Scenario1PBT3",'Minor retrofit'!$K$7,IF(F29="Scenario2PBT3",'Minor retrofit'!$L$7,IF(F29="Scenario3PBT3",'Minor retrofit'!$M$7,"")))&amp;IF(F29="Scenario1PBT4",'Minor retrofit'!$N$7,IF(F29="Scenario2PBT4",'Minor retrofit'!$O$7,IF(F29="Scenario3PBT4",'Minor retrofit'!$P$7,"")))&amp;IF(F29="Scenario1PBT5",'Minor retrofit'!$Q$7,IF(F29="Scenario2PBT5",'Minor retrofit'!$R$7,IF(F29="Scenario3PBT5",'Minor retrofit'!$S$7,"")))&amp;IF(F29="Scenario1PBT6",'Minor retrofit'!$T$7,IF(F29="Scenario2PBT6",'Minor retrofit'!$U$7,IF(F29="Scenario3PBT6",'Minor retrofit'!$V$7,"")))&amp;IF(F29="Scenario1PBT7",'Minor retrofit'!$W$7,IF(F29="Scenario2PBT7",'Minor retrofit'!$X$7,IF(F29="Scenario3PBT7",'Minor retrofit'!$Y$7,"")))&amp;IF(F29="Scenario1PBT8",'Minor retrofit'!$Z$7,IF(F29="Scenario2PBT8",'Minor retrofit'!$AA$7,IF(F29="Scenario3PBT8",'Minor retrofit'!$AB$7,"")))&amp;IF(F29="Scenario1PBT9",'Minor retrofit'!$AC$7,IF(F29="Scenario2PBT9",'Minor retrofit'!$AD$7,IF(F29="Scenario3PBT9",'Minor retrofit'!$AE$7,"")))&amp;IF(F29="Scenario1PBT10",'Minor retrofit'!$AF$7,IF(F29="Scenario2PBT10",'Minor retrofit'!$AG$7,IF(F29="Scenario3PBT10",'Minor retrofit'!$AH$7,"")))&amp;IF(F29="Scenario1PBT11",'Minor retrofit'!$AI$7,IF(F29="Scenario2PBT11",'Minor retrofit'!$AJ$7,IF(F29="Scenario3PBT11",'Minor retrofit'!$AK$7,"")))&amp;IF(F29="Scenario1PBT12",'Minor retrofit'!$AL$7,IF(F29="Scenario2PBT12",'Minor retrofit'!$AM$7,IF(F29="Scenario3PBT12",'Minor retrofit'!$AN$7,"")))&amp;IF(F29="Scenario1PBT13",'Minor retrofit'!$AO$7,IF(F29="Scenario2PBT13",'Minor retrofit'!$AP$7,IF(F29="Scenario3PBT13",'Minor retrofit'!$AQ$7,"")))&amp;IF(F29="Scenario1PBT14",'Minor retrofit'!$AR$7,IF(F29="Scenario2PBT14",'Minor retrofit'!$AS$7,IF(F29="Scenario3PBT14",'Minor retrofit'!$AT$7,"")))&amp;IF(F29="Scenario1PBT15",'Minor retrofit'!$AU$7,IF(F29="Scenario2PBT15",'Minor retrofit'!$AV$7,IF(F29="Scenario3PBT15",'Minor retrofit'!$AW$7,"")))</f>
        <v/>
      </c>
      <c r="H29" s="117">
        <f t="shared" si="1"/>
        <v>0</v>
      </c>
      <c r="I29" s="117" t="str">
        <f>IF(F29="Scenario1PBT1",'Minor retrofit'!$E$17,IF(F29="Scenario2PBT1",'Minor retrofit'!$F$17,IF(F29="Scenario3PBT1",'Minor retrofit'!$G$17,"")))&amp;IF(F29="Scenario1PBT2",'Minor retrofit'!$H$17,IF(F29="Scenario2PBT2",'Minor retrofit'!$I$17,IF(F29="Scenario3PBT2",'Minor retrofit'!$J$17,"")))&amp;IF(F29="Scenario1PBT3",'Minor retrofit'!$K$17,IF(F29="Scenario2PBT3",'Minor retrofit'!$L$17,IF(F29="Scenario3PBT3",'Minor retrofit'!$M$17,"")))&amp;IF(F29="Scenario1PBT4",'Minor retrofit'!$N$17,IF(F29="Scenario2PBT4",'Minor retrofit'!$O$17,IF(F29="Scenario3PBT4",'Minor retrofit'!$P$17,"")))&amp;IF(F29="Scenario1PBT5",'Minor retrofit'!$Q$17,IF(F29="Scenario2PBT5",'Minor retrofit'!$R$17,IF(F29="Scenario3PBT5",'Minor retrofit'!$S$17,"")))&amp;IF(F29="Scenario1PBT6",'Minor retrofit'!$T$17,IF(F29="Scenario2PBT6",'Minor retrofit'!$U$17,IF(F29="Scenario3PBT6",'Minor retrofit'!$V$17,"")))&amp;IF(F29="Scenario1PBT7",'Minor retrofit'!$W$17,IF(F29="Scenario2PBT7",'Minor retrofit'!$X$17,IF(F29="Scenario3PBT7",'Minor retrofit'!$Y$17,"")))&amp;IF(F29="Scenario1PBT8",'Minor retrofit'!$Z$17,IF(F29="Scenario2PBT8",'Minor retrofit'!$AA$17,IF(F29="Scenario3PBT8",'Minor retrofit'!$AB$17,"")))&amp;IF(F29="Scenario1PBT9",'Minor retrofit'!$AC$17,IF(F29="Scenario2PBT9",'Minor retrofit'!$AD$17,IF(F29="Scenario3PBT9",'Minor retrofit'!$AE$17,"")))&amp;IF(F29="Scenario1PBT10",'Minor retrofit'!$AF$17,IF(F29="Scenario2PBT10",'Minor retrofit'!$AG$17,IF(F29="Scenario3PBT10",'Minor retrofit'!$AH$17,"")))&amp;IF(F29="Scenario1PBT11",'Minor retrofit'!$AI$17,IF(F29="Scenario2PBT11",'Minor retrofit'!$AJ$17,IF(F29="Scenario3PBT11",'Minor retrofit'!$AK$17,"")))&amp;IF(F29="Scenario1PBT12",'Minor retrofit'!$AL$17,IF(F29="Scenario2PBT12",'Minor retrofit'!$AM$17,IF(F29="Scenario3PBT12",'Minor retrofit'!$AN$17,"")))&amp;IF(F29="Scenario1PBT13",'Minor retrofit'!$AO$17,IF(F29="Scenario2PBT13",'Minor retrofit'!$AP$17,IF(F29="Scenario3PBT13",'Minor retrofit'!$AQ$17,"")))&amp;IF(F29="Scenario1PBT14",'Minor retrofit'!$AR$17,IF(F29="Scenario2PBT14",'Minor retrofit'!$AS$17,IF(F29="Scenario3PBT14",'Minor retrofit'!$AT$17,"")))&amp;IF(F29="Scenario1PBT15",'Minor retrofit'!$AU$17,IF(F29="Scenario2PBT15",'Minor retrofit'!$AV$17,IF(F29="Scenario3PBT15",'Minor retrofit'!$AW$17,"")))</f>
        <v/>
      </c>
      <c r="J29" s="117">
        <f t="shared" si="2"/>
        <v>0</v>
      </c>
      <c r="K29" s="117" t="str">
        <f>IF(F29="Scenario1PBT1",'Minor retrofit'!$E$19,IF(F29="Scenario2PBT1",'Minor retrofit'!$F$19,IF(F29="Scenario3PBT1",'Minor retrofit'!$G$19,"")))&amp;IF(F29="Scenario1PBT2",'Minor retrofit'!$H$19,IF(F29="Scenario2PBT2",'Minor retrofit'!$I$19,IF(F29="Scenario3PBT2",'Minor retrofit'!$J$19,"")))&amp;IF(F29="Scenario1PBT3",'Minor retrofit'!$K$19,IF(F29="Scenario2PBT3",'Minor retrofit'!$L$19,IF(F29="Scenario3PBT3",'Minor retrofit'!$M$19,"")))&amp;IF(F29="Scenario1PBT4",'Minor retrofit'!$N$19,IF(F29="Scenario2PBT4",'Minor retrofit'!$O$19,IF(F29="Scenario3PBT4",'Minor retrofit'!$P$19,"")))&amp;IF(F29="Scenario1PBT5",'Minor retrofit'!$Q$19,IF(F29="Scenario2PBT5",'Minor retrofit'!$R$19,IF(F29="Scenario3PBT5",'Minor retrofit'!$S$19,"")))&amp;IF(F29="Scenario1PBT6",'Minor retrofit'!$T$19,IF(F29="Scenario2PBT6",'Minor retrofit'!$U$19,IF(F29="Scenario3PBT6",'Minor retrofit'!$V$19,"")))&amp;IF(F29="Scenario1PBT7",'Minor retrofit'!$W$19,IF(F29="Scenario2PBT7",'Minor retrofit'!$X$19,IF(F29="Scenario3PBT7",'Minor retrofit'!$Y$19,"")))&amp;IF(F29="Scenario1PBT8",'Minor retrofit'!$Z$19,IF(F29="Scenario2PBT8",'Minor retrofit'!$AA$19,IF(F29="Scenario3PBT8",'Minor retrofit'!$AB$19,"")))&amp;IF(F29="Scenario1PBT9",'Minor retrofit'!$AC$19,IF(F29="Scenario2PBT9",'Minor retrofit'!$AD$19,IF(F29="Scenario3PBT9",'Minor retrofit'!$AE$19,"")))&amp;IF(F29="Scenario1PBT10",'Minor retrofit'!$AF$19,IF(F29="Scenario2PBT10",'Minor retrofit'!$AG$19,IF(F29="Scenario3PBT10",'Minor retrofit'!$AH$19,"")))&amp;IF(F29="Scenario1PBT11",'Minor retrofit'!$AI$19,IF(F29="Scenario2PBT11",'Minor retrofit'!$AJ$19,IF(F29="Scenario3PBT11",'Minor retrofit'!$AK$19,"")))&amp;IF(F29="Scenario1PBT12",'Minor retrofit'!$AL$19,IF(F29="Scenario2PBT12",'Minor retrofit'!$AM$19,IF(F29="Scenario3PBT12",'Minor retrofit'!$AN$19,"")))&amp;IF(F29="Scenario1PBT13",'Minor retrofit'!$AO$19,IF(F29="Scenario2PBT13",'Minor retrofit'!$AP$19,IF(F29="Scenario3PBT13",'Minor retrofit'!$AQ$19,"")))&amp;IF(F29="Scenario1PBT14",'Minor retrofit'!$AR$19,IF(F29="Scenario2PBT14",'Minor retrofit'!$AS$19,IF(F29="Scenario3PBT14",'Minor retrofit'!$AT$19,"")))&amp;IF(F29="Scenario1PBT15",'Minor retrofit'!$AU$19,IF(F29="Scenario2PBT15",'Minor retrofit'!$AV$19,IF(F29="Scenario3PBT15",'Minor retrofit'!$AW$19,"")))</f>
        <v/>
      </c>
      <c r="L29" s="117">
        <f t="shared" si="3"/>
        <v>0</v>
      </c>
      <c r="M29" s="117" t="str">
        <f>IF(F29="Scenario1PBT1",'Minor retrofit'!$E$21,IF(F29="Scenario2PBT1",'Minor retrofit'!$F$21,IF(F29="Scenario3PBT1",'Minor retrofit'!$G$21,"")))&amp;IF(F29="Scenario1PBT2",'Minor retrofit'!$H$21,IF(F29="Scenario2PBT2",'Minor retrofit'!$I$21,IF(F29="Scenario3PBT2",'Minor retrofit'!$J$21,"")))&amp;IF(F29="Scenario1PBT3",'Minor retrofit'!$K$21,IF(F29="Scenario2PBT3",'Minor retrofit'!$L$21,IF(F29="Scenario3PBT3",'Minor retrofit'!$M$21,"")))&amp;IF(F29="Scenario1PBT4",'Minor retrofit'!$N$21,IF(F29="Scenario2PBT4",'Minor retrofit'!$O$21,IF(F29="Scenario3PBT4",'Minor retrofit'!$P$21,"")))&amp;IF(F29="Scenario1PBT5",'Minor retrofit'!$Q$21,IF(F29="Scenario2PBT5",'Minor retrofit'!$R$21,IF(F29="Scenario3PBT5",'Minor retrofit'!$S$21,"")))&amp;IF(F29="Scenario1PBT6",'Minor retrofit'!$T$21,IF(F29="Scenario2PBT6",'Minor retrofit'!$U$21,IF(F29="Scenario3PBT6",'Minor retrofit'!$V$21,"")))&amp;IF(F29="Scenario1PBT7",'Minor retrofit'!$W$21,IF(F29="Scenario2PBT7",'Minor retrofit'!$X$21,IF(F29="Scenario3PBT7",'Minor retrofit'!$Y$21,"")))&amp;IF(F29="Scenario1PBT8",'Minor retrofit'!$Z$21,IF(F29="Scenario2PBT8",'Minor retrofit'!$AA$21,IF(F29="Scenario3PBT8",'Minor retrofit'!$AB$21,"")))&amp;IF(F29="Scenario1PBT9",'Minor retrofit'!$AC$21,IF(F29="Scenario2PBT9",'Minor retrofit'!$AD$21,IF(F29="Scenario3PBT9",'Minor retrofit'!$AE$21,"")))&amp;IF(F29="Scenario1PBT10",'Minor retrofit'!$AF$21,IF(F29="Scenario2PBT10",'Minor retrofit'!$AG$21,IF(F29="Scenario3PBT10",'Minor retrofit'!$AH$21,"")))&amp;IF(F29="Scenario1PBT11",'Minor retrofit'!$AI$21,IF(F29="Scenario2PBT11",'Minor retrofit'!$AJ$21,IF(F29="Scenario3PBT11",'Minor retrofit'!$AK$21,"")))&amp;IF(F29="Scenario1PBT12",'Minor retrofit'!$AL$21,IF(F29="Scenario2PBT12",'Minor retrofit'!$AM$21,IF(F29="Scenario3PBT12",'Minor retrofit'!$AN$21,"")))&amp;IF(F29="Scenario1PBT13",'Minor retrofit'!$AO$21,IF(F29="Scenario2PBT13",'Minor retrofit'!$AP$21,IF(F29="Scenario3PBT13",'Minor retrofit'!$AQ$21,"")))&amp;IF(F29="Scenario1PBT14",'Minor retrofit'!$AR$21,IF(F29="Scenario2PBT14",'Minor retrofit'!$AS$21,IF(F29="Scenario3PBT14",'Minor retrofit'!$AT$21,"")))&amp;IF(F29="Scenario1PBT15",'Minor retrofit'!$AU$21,IF(F29="Scenario2PBT15",'Minor retrofit'!$AV$21,IF(F29="Scenario3PBT15",'Minor retrofit'!$AW$21,"")))</f>
        <v/>
      </c>
      <c r="N29" s="118">
        <f t="shared" si="4"/>
        <v>0</v>
      </c>
      <c r="O29" s="206" t="str">
        <f>IF(F29="Scenario1PBT1",'Minor retrofit'!$E$24,IF(F29="Scenario2PBT1",'Minor retrofit'!$F$24,IF(F29="Scenario3PBT1",'Minor retrofit'!$G$24,"")))&amp;IF(F29="Scenario1PBT2",'Minor retrofit'!$H$24,IF(F29="Scenario2PBT2",'Minor retrofit'!$I$24,IF(F29="Scenario3PBT2",'Minor retrofit'!$J$24,"")))&amp;IF(F29="Scenario1PBT3",'Minor retrofit'!$K$24,IF(F29="Scenario2PBT3",'Minor retrofit'!$L$24,IF(F29="Scenario3PBT3",'Minor retrofit'!$M$24,"")))&amp;IF(F29="Scenario1PBT4",'Minor retrofit'!$N$24,IF(F29="Scenario2PBT4",'Minor retrofit'!$O$24,IF(F29="Scenario3PBT4",'Minor retrofit'!$P$24,"")))&amp;IF(F29="Scenario1PBT5",'Minor retrofit'!$Q$24,IF(F29="Scenario2PBT5",'Minor retrofit'!$R$24,IF(F29="Scenario3PBT5",'Minor retrofit'!$S$24,"")))&amp;IF(F29="Scenario1PBT6",'Minor retrofit'!$T$24,IF(F29="Scenario2PBT6",'Minor retrofit'!$U$24,IF(F29="Scenario3PBT6",'Minor retrofit'!$V$24,"")))&amp;IF(F29="Scenario1PBT7",'Minor retrofit'!$W$24,IF(F29="Scenario2PBT7",'Minor retrofit'!$X$24,IF(F29="Scenario3PBT7",'Minor retrofit'!$Y$24,"")))&amp;IF(F29="Scenario1PBT8",'Minor retrofit'!$Z$24,IF(F29="Scenario2PBT8",'Minor retrofit'!$AA$24,IF(F29="Scenario3PBT8",'Minor retrofit'!$AB$24,"")))&amp;IF(F29="Scenario1PBT9",'Minor retrofit'!$AC$24,IF(F29="Scenario2PBT9",'Minor retrofit'!$AD$24,IF(F29="Scenario3PBT9",'Minor retrofit'!$AE$24,"")))&amp;IF(F29="Scenario1PBT10",'Minor retrofit'!$AF$24,IF(F29="Scenario2PBT10",'Minor retrofit'!$AG$24,IF(F29="Scenario3PBT10",'Minor retrofit'!$AH$24,"")))&amp;IF(F29="Scenario1PBT11",'Minor retrofit'!$AI$24,IF(F29="Scenario2PBT11",'Minor retrofit'!$AJ$24,IF(F29="Scenario3PBT11",'Minor retrofit'!$AK$24,"")))&amp;IF(F29="Scenario1PBT12",'Minor retrofit'!$AL$24,IF(F29="Scenario2PBT12",'Minor retrofit'!$AM$24,IF(F29="Scenario3PBT12",'Minor retrofit'!$AN$24,"")))&amp;IF(F29="Scenario1PBT13",'Minor retrofit'!$AO$24,IF(F29="Scenario2PBT13",'Minor retrofit'!$AP$24,IF(F29="Scenario3PBT13",'Minor retrofit'!$AQ$24,"")))&amp;IF(F29="Scenario1PBT14",'Minor retrofit'!$AR$24,IF(F29="Scenario2PBT14",'Minor retrofit'!$AS$24,IF(F29="Scenario3PBT14",'Minor retrofit'!$AT$24,"")))&amp;IF(F29="Scenario1PBT15",'Minor retrofit'!$AU$24,IF(F29="Scenario2PBT15",'Minor retrofit'!$AV$24,IF(F29="Scenario3PBT15",'Minor retrofit'!$AW$24,"")))</f>
        <v/>
      </c>
      <c r="P29" s="117">
        <f t="shared" si="5"/>
        <v>0</v>
      </c>
      <c r="Q29" s="117" t="str">
        <f>IF(F29="Scenario1PBT1",'Minor retrofit'!$E$26,IF(F29="Scenario2PBT1",'Minor retrofit'!$F$26,IF(F29="Scenario3PBT1",'Minor retrofit'!$G$26,"")))&amp;IF(F29="Scenario1PBT2",'Minor retrofit'!$H$26,IF(F29="Scenario2PBT2",'Minor retrofit'!$I$26,IF(F29="Scenario3PBT2",'Minor retrofit'!$J$26,"")))&amp;IF(F29="Scenario1PBT3",'Minor retrofit'!$K$26,IF(F29="Scenario2PBT3",'Minor retrofit'!$L$26,IF(F29="Scenario3PBT3",'Minor retrofit'!$M$26,"")))&amp;IF(F29="Scenario1PBT4",'Minor retrofit'!$N$26,IF(F29="Scenario2PBT4",'Minor retrofit'!$O$26,IF(F29="Scenario3PBT4",'Minor retrofit'!$P$26,"")))&amp;IF(F29="Scenario1PBT5",'Minor retrofit'!$Q$26,IF(F29="Scenario2PBT5",'Minor retrofit'!$R$26,IF(F29="Scenario3PBT5",'Minor retrofit'!$S$26,"")))&amp;IF(F29="Scenario1PBT6",'Minor retrofit'!$T$26,IF(F29="Scenario2PBT6",'Minor retrofit'!$U$26,IF(F29="Scenario3PBT6",'Minor retrofit'!$V$26,"")))&amp;IF(F29="Scenario1PBT7",'Minor retrofit'!$W$26,IF(F29="Scenario2PBT7",'Minor retrofit'!$X$26,IF(F29="Scenario3PBT7",'Minor retrofit'!$Y$26,"")))&amp;IF(F29="Scenario1PBT8",'Minor retrofit'!$Z$26,IF(F29="Scenario2PBT8",'Minor retrofit'!$AA$26,IF(F29="Scenario3PBT8",'Minor retrofit'!$AB$26,"")))&amp;IF(F29="Scenario1PBT9",'Minor retrofit'!$AC$26,IF(F29="Scenario2PBT9",'Minor retrofit'!$AD$26,IF(F29="Scenario3PBT9",'Minor retrofit'!$AE$26,"")))&amp;IF(F29="Scenario1PBT10",'Minor retrofit'!$AF$26,IF(F29="Scenario2PBT10",'Minor retrofit'!$AG$26,IF(F29="Scenario3PBT10",'Minor retrofit'!$AH$26,"")))&amp;IF(F29="Scenario1PBT11",'Minor retrofit'!$AI$26,IF(F29="Scenario2PBT11",'Minor retrofit'!$AJ$26,IF(F29="Scenario3PBT11",'Minor retrofit'!$AK$26,"")))&amp;IF(F29="Scenario1PBT12",'Minor retrofit'!$AL$26,IF(F29="Scenario2PBT12",'Minor retrofit'!$AM$26,IF(F29="Scenario3PBT12",'Minor retrofit'!$AN$26,"")))&amp;IF(F29="Scenario1PBT13",'Minor retrofit'!$AO$26,IF(F29="Scenario2PBT13",'Minor retrofit'!$AP$26,IF(F29="Scenario3PBT13",'Minor retrofit'!$AQ$26,"")))&amp;IF(F29="Scenario1PBT14",'Minor retrofit'!$AR$26,IF(F29="Scenario2PBT14",'Minor retrofit'!$AS$26,IF(F29="Scenario3PBT14",'Minor retrofit'!$AT$26,"")))&amp;IF(F29="Scenario1PBT15",'Minor retrofit'!$AU$26,IF(F29="Scenario2PBT15",'Minor retrofit'!$AV$26,IF(F29="Scenario3PBT15",'Minor retrofit'!$AW$26,"")))</f>
        <v/>
      </c>
      <c r="R29" s="117">
        <f t="shared" si="6"/>
        <v>0</v>
      </c>
      <c r="S29" s="117" t="str">
        <f>IF(F29="Scenario1PBT1",'Minor retrofit'!$E$28,IF(F29="Scenario2PBT1",'Minor retrofit'!$F$28,IF(F29="Scenario3PBT1",'Minor retrofit'!$G$28,"")))&amp;IF(F29="Scenario1PBT2",'Minor retrofit'!$H$28,IF(F29="Scenario2PBT2",'Minor retrofit'!$I$28,IF(F29="Scenario3PBT2",'Minor retrofit'!$J$28,"")))&amp;IF(F29="Scenario1PBT3",'Minor retrofit'!$K$28,IF(F29="Scenario2PBT3",'Minor retrofit'!$L$28,IF(F29="Scenario3PBT3",'Minor retrofit'!$M$28,"")))&amp;IF(F29="Scenario1PBT4",'Minor retrofit'!$N$28,IF(F29="Scenario2PBT4",'Minor retrofit'!$O$28,IF(F29="Scenario3PBT4",'Minor retrofit'!$P$28,"")))&amp;IF(F29="Scenario1PBT5",'Minor retrofit'!$Q$28,IF(F29="Scenario2PBT5",'Minor retrofit'!$R$28,IF(F29="Scenario3PBT5",'Minor retrofit'!$S$28,"")))&amp;IF(F29="Scenario1PBT6",'Minor retrofit'!$T$28,IF(F29="Scenario2PBT6",'Minor retrofit'!$U$28,IF(F29="Scenario3PBT6",'Minor retrofit'!$V$28,"")))&amp;IF(F29="Scenario1PBT7",'Minor retrofit'!$W$28,IF(F29="Scenario2PBT7",'Minor retrofit'!$X$28,IF(F29="Scenario3PBT7",'Minor retrofit'!$Y$28,"")))&amp;IF(F29="Scenario1PBT8",'Minor retrofit'!$Z$28,IF(F29="Scenario2PBT8",'Minor retrofit'!$AA$28,IF(F29="Scenario3PBT8",'Minor retrofit'!$AB$28,"")))&amp;IF(F29="Scenario1PBT9",'Minor retrofit'!$AC$28,IF(F29="Scenario2PBT9",'Minor retrofit'!$AD$28,IF(F29="Scenario3PBT9",'Minor retrofit'!$AE$28,"")))&amp;IF(F29="Scenario1PBT10",'Minor retrofit'!$AF$28,IF(F29="Scenario2PBT10",'Minor retrofit'!$AG$28,IF(F29="Scenario3PBT10",'Minor retrofit'!$AH$28,"")))&amp;IF(F29="Scenario1PBT11",'Minor retrofit'!$AI$28,IF(F29="Scenario2PBT11",'Minor retrofit'!$AJ$28,IF(F29="Scenario3PBT11",'Minor retrofit'!$AK$28,"")))&amp;IF(F29="Scenario1PBT12",'Minor retrofit'!$AL$28,IF(F29="Scenario2PBT12",'Minor retrofit'!$AM$28,IF(F29="Scenario3PBT12",'Minor retrofit'!$AN$28,"")))&amp;IF(F29="Scenario1PBT13",'Minor retrofit'!$AO$28,IF(F29="Scenario2PBT13",'Minor retrofit'!$AP$28,IF(F29="Scenario3PBT13",'Minor retrofit'!$AQ$28,"")))&amp;IF(F29="Scenario1PBT14",'Minor retrofit'!$AR$28,IF(F29="Scenario2PBT14",'Minor retrofit'!$AS$28,IF(F29="Scenario3PBT14",'Minor retrofit'!$AT$28,"")))&amp;IF(F29="Scenario1PBT15",'Minor retrofit'!$AU$28,IF(F29="Scenario2PBT15",'Minor retrofit'!$AV$28,IF(F29="Scenario3PBT15",'Minor retrofit'!$AW$28,"")))</f>
        <v/>
      </c>
      <c r="T29" s="207">
        <f t="shared" si="7"/>
        <v>0</v>
      </c>
      <c r="U29" s="206" t="str">
        <f>IF(F29="Scenario1PBT1",'Minor retrofit'!$E$39,IF(F29="Scenario2PBT1",'Minor retrofit'!$F$39,IF(F29="Scenario3PBT1",'Minor retrofit'!$G$39,"")))&amp;IF(F29="Scenario1PBT2",'Minor retrofit'!$H$39,IF(F29="Scenario2PBT2",'Minor retrofit'!$I$39,IF(F29="Scenario3PBT2",'Minor retrofit'!$J$39,"")))&amp;IF(F29="Scenario1PBT3",'Minor retrofit'!$K$39,IF(F29="Scenario2PBT3",'Minor retrofit'!$L$39,IF(F29="Scenario3PBT3",'Minor retrofit'!$M$39,"")))&amp;IF(F29="Scenario1PBT4",'Minor retrofit'!$N$39,IF(F29="Scenario2PBT4",'Minor retrofit'!$O$39,IF(F29="Scenario3PBT4",'Minor retrofit'!$P$39,"")))&amp;IF(F29="Scenario1PBT5",'Minor retrofit'!$Q$39,IF(F29="Scenario2PBT5",'Minor retrofit'!$R$39,IF(F29="Scenario3PBT5",'Minor retrofit'!$S$39,"")))&amp;IF(F29="Scenario1PBT6",'Minor retrofit'!$T$39,IF(F29="Scenario2PBT6",'Minor retrofit'!$U$39,IF(F29="Scenario3PBT6",'Minor retrofit'!$V$39,"")))&amp;IF(F29="Scenario1PBT7",'Minor retrofit'!$W$39,IF(F29="Scenario2PBT7",'Minor retrofit'!$X$39,IF(F29="Scenario3PBT7",'Minor retrofit'!$Y$39,"")))&amp;IF(F29="Scenario1PBT8",'Minor retrofit'!$Z$39,IF(F29="Scenario2PBT8",'Minor retrofit'!$AA$39,IF(F29="Scenario3PBT8",'Minor retrofit'!$AB$39,"")))&amp;IF(F29="Scenario1PBT9",'Minor retrofit'!$AC$39,IF(F29="Scenario2PBT9",'Minor retrofit'!$AD$39,IF(F29="Scenario3PBT9",'Minor retrofit'!$AE$39,"")))&amp;IF(F29="Scenario1PBT10",'Minor retrofit'!$AF$39,IF(F29="Scenario2PBT10",'Minor retrofit'!$AG$39,IF(F29="Scenario3PBT10",'Minor retrofit'!$AH$39,"")))&amp;IF(F29="Scenario1PBT11",'Minor retrofit'!$AI$39,IF(F29="Scenario2PBT11",'Minor retrofit'!$AJ$39,IF(F29="Scenario3PBT11",'Minor retrofit'!$AK$39,"")))&amp;IF(F29="Scenario1PBT12",'Minor retrofit'!$AL$39,IF(F29="Scenario2PBT12",'Minor retrofit'!$AM$39,IF(F29="Scenario3PBT12",'Minor retrofit'!$AN$39,"")))&amp;IF(F29="Scenario1PBT13",'Minor retrofit'!$AO$39,IF(F29="Scenario2PBT13",'Minor retrofit'!$AP$39,IF(F29="Scenario3PBT13",'Minor retrofit'!$AQ$39,"")))&amp;IF(F29="Scenario1PBT14",'Minor retrofit'!$AR$39,IF(F29="Scenario2PBT14",'Minor retrofit'!$AS$39,IF(F29="Scenario3PBT14",'Minor retrofit'!$AT$39,"")))&amp;IF(F29="Scenario1PBT15",'Minor retrofit'!$AU$39,IF(F29="Scenario2PBT15",'Minor retrofit'!$AV$39,IF(F29="Scenario3PBT15",'Minor retrofit'!$AW$39,"")))</f>
        <v/>
      </c>
      <c r="V29" s="117">
        <f t="shared" si="8"/>
        <v>0</v>
      </c>
      <c r="W29" s="117" t="str">
        <f>IF(F29="Scenario1PBT1",'Minor retrofit'!$E$41,IF(F29="Scenario2PBT1",'Minor retrofit'!$F$41,IF(F29="Scenario3PBT1",'Minor retrofit'!$G$41,"")))&amp;IF(F29="Scenario1PBT2",'Minor retrofit'!$H$41,IF(F29="Scenario2PBT2",'Minor retrofit'!$I$41,IF(F29="Scenario3PBT2",'Minor retrofit'!$J$41,"")))&amp;IF(F29="Scenario1PBT3",'Minor retrofit'!$K$41,IF(F29="Scenario2PBT3",'Minor retrofit'!$L$41,IF(F29="Scenario3PBT3",'Minor retrofit'!$M$41,"")))&amp;IF(F29="Scenario1PBT4",'Minor retrofit'!$N$41,IF(F29="Scenario2PBT4",'Minor retrofit'!$O$41,IF(F29="Scenario3PBT4",'Minor retrofit'!$P$41,"")))&amp;IF(F29="Scenario1PBT5",'Minor retrofit'!$Q$41,IF(F29="Scenario2PBT5",'Minor retrofit'!$R$41,IF(F29="Scenario3PBT5",'Minor retrofit'!$S$41,"")))&amp;IF(F29="Scenario1PBT6",'Minor retrofit'!$T$41,IF(F29="Scenario2PBT6",'Minor retrofit'!$U$41,IF(F29="Scenario3PBT6",'Minor retrofit'!$V$41,"")))&amp;IF(F29="Scenario1PBT7",'Minor retrofit'!$W$41,IF(F29="Scenario2PBT7",'Minor retrofit'!$X$41,IF(F29="Scenario3PBT7",'Minor retrofit'!$Y$41,"")))&amp;IF(F29="Scenario1PBT8",'Minor retrofit'!$Z$41,IF(F29="Scenario2PBT8",'Minor retrofit'!$AA$41,IF(F29="Scenario3PBT8",'Minor retrofit'!$AB$41,"")))&amp;IF(F29="Scenario1PBT9",'Minor retrofit'!$AC$41,IF(F29="Scenario2PBT9",'Minor retrofit'!$AD$41,IF(F29="Scenario3PBT9",'Minor retrofit'!$AE$41,"")))&amp;IF(F29="Scenario1PBT10",'Minor retrofit'!$AF$41,IF(F29="Scenario2PBT10",'Minor retrofit'!$AG$41,IF(F29="Scenario3PBT10",'Minor retrofit'!$AH$41,"")))&amp;IF(F29="Scenario1PBT11",'Minor retrofit'!$AI$41,IF(F29="Scenario2PBT11",'Minor retrofit'!$AJ$41,IF(F29="Scenario3PBT11",'Minor retrofit'!$AK$41,"")))&amp;IF(F29="Scenario1PBT12",'Minor retrofit'!$AL$41,IF(F29="Scenario2PBT12",'Minor retrofit'!$AM$41,IF(F29="Scenario3PBT12",'Minor retrofit'!$AN$41,"")))&amp;IF(F29="Scenario1PBT13",'Minor retrofit'!$AO$41,IF(F29="Scenario2PBT13",'Minor retrofit'!$AP$41,IF(F29="Scenario3PBT13",'Minor retrofit'!$AQ$41,"")))&amp;IF(F29="Scenario1PBT14",'Minor retrofit'!$AR$41,IF(F29="Scenario2PBT14",'Minor retrofit'!$AS$41,IF(F29="Scenario3PBT14",'Minor retrofit'!$AT$41,"")))&amp;IF(F29="Scenario1PBT15",'Minor retrofit'!$AU$41,IF(F29="Scenario2PBT15",'Minor retrofit'!$AV$41,IF(F29="Scenario3PBT15",'Minor retrofit'!$AW$41,"")))</f>
        <v/>
      </c>
      <c r="X29" s="117">
        <f t="shared" si="9"/>
        <v>0</v>
      </c>
      <c r="Y29" s="117" t="str">
        <f>IF(F29="Scenario1PBT1",'Minor retrofit'!$E$43,IF(F29="Scenario2PBT1",'Minor retrofit'!$F$43,IF(F29="Scenario3PBT1",'Minor retrofit'!$G$43,"")))&amp;IF(F29="Scenario1PBT2",'Minor retrofit'!$H$43,IF(F29="Scenario2PBT2",'Minor retrofit'!$I$43,IF(F29="Scenario3PBT2",'Minor retrofit'!$J$43,"")))&amp;IF(F29="Scenario1PBT3",'Minor retrofit'!$K$43,IF(F29="Scenario2PBT3",'Minor retrofit'!$L$43,IF(F29="Scenario3PBT3",'Minor retrofit'!$M$43,"")))&amp;IF(F29="Scenario1PBT4",'Minor retrofit'!$N$43,IF(F29="Scenario2PBT4",'Minor retrofit'!$O$43,IF(F29="Scenario3PBT4",'Minor retrofit'!$P$43,"")))&amp;IF(F29="Scenario1PBT5",'Minor retrofit'!$Q$43,IF(F29="Scenario2PBT5",'Minor retrofit'!$R$43,IF(F29="Scenario3PBT5",'Minor retrofit'!$S$43,"")))&amp;IF(F29="Scenario1PBT6",'Minor retrofit'!$T$43,IF(F29="Scenario2PBT6",'Minor retrofit'!$U$43,IF(F29="Scenario3PBT6",'Minor retrofit'!$V$43,"")))&amp;IF(F29="Scenario1PBT7",'Minor retrofit'!$W$43,IF(F29="Scenario2PBT7",'Minor retrofit'!$X$43,IF(F29="Scenario3PBT7",'Minor retrofit'!$Y$43,"")))&amp;IF(F29="Scenario1PBT8",'Minor retrofit'!$Z$43,IF(F29="Scenario2PBT8",'Minor retrofit'!$AA$43,IF(F29="Scenario3PBT8",'Minor retrofit'!$AB$43,"")))&amp;IF(F29="Scenario1PBT9",'Minor retrofit'!$AC$43,IF(F29="Scenario2PBT9",'Minor retrofit'!$AD$43,IF(F29="Scenario3PBT9",'Minor retrofit'!$AE$43,"")))&amp;IF(F29="Scenario1PBT10",'Minor retrofit'!$AF$43,IF(F29="Scenario2PBT10",'Minor retrofit'!$AG$43,IF(F29="Scenario3PBT10",'Minor retrofit'!$AH$43,"")))&amp;IF(F29="Scenario1PBT11",'Minor retrofit'!$AI$43,IF(F29="Scenario2PBT11",'Minor retrofit'!$AJ$43,IF(F29="Scenario3PBT11",'Minor retrofit'!$AK$43,"")))&amp;IF(F29="Scenario1PBT12",'Minor retrofit'!$AL$43,IF(F29="Scenario2PBT12",'Minor retrofit'!$AM$43,IF(F29="Scenario3PBT12",'Minor retrofit'!$AN$43,"")))&amp;IF(F29="Scenario1PBT13",'Minor retrofit'!$AO$43,IF(F29="Scenario2PBT13",'Minor retrofit'!$AP$43,IF(F29="Scenario3PBT13",'Minor retrofit'!$AQ$43,"")))&amp;IF(F29="Scenario1PBT14",'Minor retrofit'!$AR$43,IF(F29="Scenario2PBT14",'Minor retrofit'!$AS$43,IF(F29="Scenario3PBT14",'Minor retrofit'!$AT$43,"")))&amp;IF(F29="Scenario1PBT15",'Minor retrofit'!$AU$43,IF(F29="Scenario2PBT15",'Minor retrofit'!$AV$43,IF(F29="Scenario3PBT15",'Minor retrofit'!$AW$43,"")))</f>
        <v/>
      </c>
      <c r="Z29" s="117">
        <f t="shared" si="10"/>
        <v>0</v>
      </c>
      <c r="AA29" s="178" t="str">
        <f>IF(F29="Scenario1PBT1",'Minor retrofit'!$E$102,IF(F29="Scenario2PBT1",'Minor retrofit'!$F$102,IF(F29="Scenario3PBT1",'Minor retrofit'!$G$102,"")))&amp;IF(F29="Scenario1PBT2",'Minor retrofit'!$H$102,IF(F29="Scenario2PBT2",'Minor retrofit'!$I$102,IF(F29="Scenario3PBT2",'Minor retrofit'!$J$102,"")))&amp;IF(F29="Scenario1PBT3",'Minor retrofit'!$K$102,IF(F29="Scenario2PBT3",'Minor retrofit'!$L$102,IF(F29="Scenario3PBT3",'Minor retrofit'!$M$102,"")))&amp;IF(F29="Scenario1PBT4",'Minor retrofit'!$N$102,IF(F29="Scenario2PBT4",'Minor retrofit'!$O$102,IF(F29="Scenario3PBT4",'Minor retrofit'!$P$102,"")))&amp;IF(F29="Scenario1PBT5",'Minor retrofit'!$Q$102,IF(F29="Scenario2PBT5",'Minor retrofit'!$R$102,IF(F29="Scenario3PBT5",'Minor retrofit'!$S$102,"")))&amp;IF(F29="Scenario1PBT6",'Minor retrofit'!$T$102,IF(F29="Scenario2PBT6",'Minor retrofit'!$U$102,IF(F29="Scenario3PBT6",'Minor retrofit'!$V$102,"")))&amp;IF(F29="Scenario1PBT7",'Minor retrofit'!$W$102,IF(F29="Scenario2PBT7",'Minor retrofit'!$X$102,IF(F29="Scenario3PBT7",'Minor retrofit'!$Y$102,"")))&amp;IF(F29="Scenario1PBT8",'Minor retrofit'!$Z$102,IF(F29="Scenario2PBT8",'Minor retrofit'!$AA$102,IF(F29="Scenario3PBT8",'Minor retrofit'!$AB$102,"")))&amp;IF(F29="Scenario1PBT9",'Minor retrofit'!$AC$102,IF(F29="Scenario2PBT9",'Minor retrofit'!$AD$102,IF(F29="Scenario3PBT9",'Minor retrofit'!$AE$102,"")))&amp;IF(F29="Scenario1PBT10",'Minor retrofit'!$AF$102,IF(F29="Scenario2PBT10",'Minor retrofit'!$AG$102,IF(F29="Scenario3PBT10",'Minor retrofit'!$AH$102,"")))&amp;IF(F29="Scenario1PBT11",'Minor retrofit'!$AI$102,IF(F29="Scenario2PBT11",'Minor retrofit'!$AJ$102,IF(F29="Scenario3PBT11",'Minor retrofit'!$AK$102,"")))&amp;IF(F29="Scenario1PBT12",'Minor retrofit'!$AL$102,IF(F29="Scenario2PBT12",'Minor retrofit'!$AM$102,IF(F29="Scenario3PBT12",'Minor retrofit'!$AN$102,"")))&amp;IF(F29="Scenario1PBT13",'Minor retrofit'!$AO$102,IF(F29="Scenario2PBT13",'Minor retrofit'!$AP$102,IF(F29="Scenario3PBT13",'Minor retrofit'!$AQ$102,"")))&amp;IF(F29="Scenario1PBT14",'Minor retrofit'!$AR$102,IF(F29="Scenario2PBT14",'Minor retrofit'!$AS$102,IF(F29="Scenario3PBT14",'Minor retrofit'!$AT$102,"")))&amp;IF(F29="Scenario1PBT15",'Minor retrofit'!$AU$102,IF(F29="Scenario2PBT15",'Minor retrofit'!$AV$102,IF(F29="Scenario3PBT15",'Minor retrofit'!$AW$102,"")))</f>
        <v/>
      </c>
      <c r="AB29" s="179">
        <f t="shared" si="11"/>
        <v>0</v>
      </c>
      <c r="AC29" s="208">
        <f>IFERROR('Projection_Base-case'!G29-G29,0)</f>
        <v>0</v>
      </c>
      <c r="AD29" s="178">
        <f t="shared" si="12"/>
        <v>0</v>
      </c>
      <c r="AE29" s="117">
        <f>IFERROR(100*AC29/'Projection_Base-case'!G29,0)</f>
        <v>0</v>
      </c>
      <c r="AF29" s="117">
        <f>IFERROR('Projection_Base-case'!I29-I29,0)</f>
        <v>0</v>
      </c>
      <c r="AG29" s="178">
        <f t="shared" si="13"/>
        <v>0</v>
      </c>
      <c r="AH29" s="117">
        <f>IFERROR(100*AF29/'Projection_Base-case'!I29,0)</f>
        <v>0</v>
      </c>
      <c r="AI29" s="117">
        <f>IFERROR('Projection_Base-case'!K29-K29,0)</f>
        <v>0</v>
      </c>
      <c r="AJ29" s="178">
        <f t="shared" si="14"/>
        <v>0</v>
      </c>
      <c r="AK29" s="117">
        <f>IFERROR(100*AI29/'Projection_Base-case'!K29,0)</f>
        <v>0</v>
      </c>
      <c r="AL29" s="117">
        <f>IFERROR(M29-'Projection_Base-case'!M29,0)</f>
        <v>0</v>
      </c>
      <c r="AM29" s="178">
        <f t="shared" si="15"/>
        <v>0</v>
      </c>
      <c r="AN29" s="179">
        <f>IFERROR(IF('Projection_Base-case'!N29&gt;0,100*AM29/'Projection_Base-case'!N29,100*AM29/N29),0)</f>
        <v>0</v>
      </c>
      <c r="AO29" s="206">
        <f>IFERROR('Projection_Base-case'!O29-O29,0)</f>
        <v>0</v>
      </c>
      <c r="AP29" s="178">
        <f t="shared" si="16"/>
        <v>0</v>
      </c>
      <c r="AQ29" s="117">
        <f>IFERROR(100*AO29/'Projection_Base-case'!O29,0)</f>
        <v>0</v>
      </c>
      <c r="AR29" s="117">
        <f>IFERROR('Projection_Base-case'!Q29-Q29,0)</f>
        <v>0</v>
      </c>
      <c r="AS29" s="178">
        <f t="shared" si="17"/>
        <v>0</v>
      </c>
      <c r="AT29" s="117">
        <f>IFERROR(100*AR29/'Projection_Base-case'!Q29,0)</f>
        <v>0</v>
      </c>
      <c r="AU29" s="117">
        <f>IFERROR('Projection_Base-case'!S29-S29,0)</f>
        <v>0</v>
      </c>
      <c r="AV29" s="178">
        <f t="shared" si="18"/>
        <v>0</v>
      </c>
      <c r="AW29" s="118">
        <f>IFERROR(100*AU29/'Projection_Base-case'!S29,0)</f>
        <v>0</v>
      </c>
      <c r="AX29" s="206">
        <f>IFERROR('Projection_Base-case'!U29-U29,0)</f>
        <v>0</v>
      </c>
      <c r="AY29" s="178">
        <f t="shared" si="19"/>
        <v>0</v>
      </c>
      <c r="AZ29" s="117">
        <f>IFERROR(100*AX29/'Projection_Base-case'!U29,0)</f>
        <v>0</v>
      </c>
      <c r="BA29" s="117">
        <f>IFERROR('Projection_Base-case'!W29-W29,0)</f>
        <v>0</v>
      </c>
      <c r="BB29" s="178">
        <f t="shared" si="20"/>
        <v>0</v>
      </c>
      <c r="BC29" s="117">
        <f>IFERROR(100*BA29/'Projection_Base-case'!W29,0)</f>
        <v>0</v>
      </c>
      <c r="BD29" s="117">
        <f>IFERROR('Projection_Base-case'!Y29-Y29,0)</f>
        <v>0</v>
      </c>
      <c r="BE29" s="178">
        <f t="shared" si="21"/>
        <v>0</v>
      </c>
      <c r="BF29" s="117">
        <f>IFERROR(100*BD29/'Projection_Base-case'!Y29,0)</f>
        <v>0</v>
      </c>
      <c r="BG29" s="178">
        <f t="shared" si="22"/>
        <v>0</v>
      </c>
      <c r="BH29" s="179">
        <f t="shared" si="23"/>
        <v>0</v>
      </c>
    </row>
    <row r="30" spans="1:60">
      <c r="A30" s="205">
        <v>25</v>
      </c>
      <c r="B30" s="178">
        <f>IF('Projection_Base-case'!B30&lt;&gt;"",'Projection_Base-case'!B30,0)</f>
        <v>0</v>
      </c>
      <c r="C30" s="178">
        <f>IF('Projection_Base-case'!C30&lt;&gt;"",'Projection_Base-case'!C30,0)</f>
        <v>0</v>
      </c>
      <c r="D30" s="178">
        <f>IF('Projection_Base-case'!D30&lt;&gt;"",'Projection_Base-case'!D30,0)</f>
        <v>0</v>
      </c>
      <c r="E30" s="176" t="str">
        <f>IF(AND('Résultats Minor'!$AC$3="OUI",'Résultats Minor'!E29&lt;&gt;""),'Résultats Minor'!E29,IF(OR(D30="PBT2",D30="PBT3",D30="PBT5",D30="PBT8",D30="PBT9"),"Scenario1",IF(OR(D30="PBT6",D30="PBT7",D30="PBT10"),"Scenario2",IF(OR(D30="PBT1",D30="PBT4"),"Scenario3",""))))</f>
        <v/>
      </c>
      <c r="F30" s="202" t="str">
        <f t="shared" si="0"/>
        <v>0</v>
      </c>
      <c r="G30" s="206" t="str">
        <f>IF(F30="Scenario1PBT1",'Minor retrofit'!$E$7,IF(F30="Scenario2PBT1",'Minor retrofit'!$F$7,IF(F30="Scenario3PBT1",'Minor retrofit'!$G$7,"")))&amp;IF(F30="Scenario1PBT2",'Minor retrofit'!$H$7,IF(F30="Scenario2PBT2",'Minor retrofit'!$I$7,IF(F30="Scenario3PBT2",'Minor retrofit'!$J$7,"")))&amp;IF(F30="Scenario1PBT3",'Minor retrofit'!$K$7,IF(F30="Scenario2PBT3",'Minor retrofit'!$L$7,IF(F30="Scenario3PBT3",'Minor retrofit'!$M$7,"")))&amp;IF(F30="Scenario1PBT4",'Minor retrofit'!$N$7,IF(F30="Scenario2PBT4",'Minor retrofit'!$O$7,IF(F30="Scenario3PBT4",'Minor retrofit'!$P$7,"")))&amp;IF(F30="Scenario1PBT5",'Minor retrofit'!$Q$7,IF(F30="Scenario2PBT5",'Minor retrofit'!$R$7,IF(F30="Scenario3PBT5",'Minor retrofit'!$S$7,"")))&amp;IF(F30="Scenario1PBT6",'Minor retrofit'!$T$7,IF(F30="Scenario2PBT6",'Minor retrofit'!$U$7,IF(F30="Scenario3PBT6",'Minor retrofit'!$V$7,"")))&amp;IF(F30="Scenario1PBT7",'Minor retrofit'!$W$7,IF(F30="Scenario2PBT7",'Minor retrofit'!$X$7,IF(F30="Scenario3PBT7",'Minor retrofit'!$Y$7,"")))&amp;IF(F30="Scenario1PBT8",'Minor retrofit'!$Z$7,IF(F30="Scenario2PBT8",'Minor retrofit'!$AA$7,IF(F30="Scenario3PBT8",'Minor retrofit'!$AB$7,"")))&amp;IF(F30="Scenario1PBT9",'Minor retrofit'!$AC$7,IF(F30="Scenario2PBT9",'Minor retrofit'!$AD$7,IF(F30="Scenario3PBT9",'Minor retrofit'!$AE$7,"")))&amp;IF(F30="Scenario1PBT10",'Minor retrofit'!$AF$7,IF(F30="Scenario2PBT10",'Minor retrofit'!$AG$7,IF(F30="Scenario3PBT10",'Minor retrofit'!$AH$7,"")))&amp;IF(F30="Scenario1PBT11",'Minor retrofit'!$AI$7,IF(F30="Scenario2PBT11",'Minor retrofit'!$AJ$7,IF(F30="Scenario3PBT11",'Minor retrofit'!$AK$7,"")))&amp;IF(F30="Scenario1PBT12",'Minor retrofit'!$AL$7,IF(F30="Scenario2PBT12",'Minor retrofit'!$AM$7,IF(F30="Scenario3PBT12",'Minor retrofit'!$AN$7,"")))&amp;IF(F30="Scenario1PBT13",'Minor retrofit'!$AO$7,IF(F30="Scenario2PBT13",'Minor retrofit'!$AP$7,IF(F30="Scenario3PBT13",'Minor retrofit'!$AQ$7,"")))&amp;IF(F30="Scenario1PBT14",'Minor retrofit'!$AR$7,IF(F30="Scenario2PBT14",'Minor retrofit'!$AS$7,IF(F30="Scenario3PBT14",'Minor retrofit'!$AT$7,"")))&amp;IF(F30="Scenario1PBT15",'Minor retrofit'!$AU$7,IF(F30="Scenario2PBT15",'Minor retrofit'!$AV$7,IF(F30="Scenario3PBT15",'Minor retrofit'!$AW$7,"")))</f>
        <v/>
      </c>
      <c r="H30" s="117">
        <f t="shared" si="1"/>
        <v>0</v>
      </c>
      <c r="I30" s="117" t="str">
        <f>IF(F30="Scenario1PBT1",'Minor retrofit'!$E$17,IF(F30="Scenario2PBT1",'Minor retrofit'!$F$17,IF(F30="Scenario3PBT1",'Minor retrofit'!$G$17,"")))&amp;IF(F30="Scenario1PBT2",'Minor retrofit'!$H$17,IF(F30="Scenario2PBT2",'Minor retrofit'!$I$17,IF(F30="Scenario3PBT2",'Minor retrofit'!$J$17,"")))&amp;IF(F30="Scenario1PBT3",'Minor retrofit'!$K$17,IF(F30="Scenario2PBT3",'Minor retrofit'!$L$17,IF(F30="Scenario3PBT3",'Minor retrofit'!$M$17,"")))&amp;IF(F30="Scenario1PBT4",'Minor retrofit'!$N$17,IF(F30="Scenario2PBT4",'Minor retrofit'!$O$17,IF(F30="Scenario3PBT4",'Minor retrofit'!$P$17,"")))&amp;IF(F30="Scenario1PBT5",'Minor retrofit'!$Q$17,IF(F30="Scenario2PBT5",'Minor retrofit'!$R$17,IF(F30="Scenario3PBT5",'Minor retrofit'!$S$17,"")))&amp;IF(F30="Scenario1PBT6",'Minor retrofit'!$T$17,IF(F30="Scenario2PBT6",'Minor retrofit'!$U$17,IF(F30="Scenario3PBT6",'Minor retrofit'!$V$17,"")))&amp;IF(F30="Scenario1PBT7",'Minor retrofit'!$W$17,IF(F30="Scenario2PBT7",'Minor retrofit'!$X$17,IF(F30="Scenario3PBT7",'Minor retrofit'!$Y$17,"")))&amp;IF(F30="Scenario1PBT8",'Minor retrofit'!$Z$17,IF(F30="Scenario2PBT8",'Minor retrofit'!$AA$17,IF(F30="Scenario3PBT8",'Minor retrofit'!$AB$17,"")))&amp;IF(F30="Scenario1PBT9",'Minor retrofit'!$AC$17,IF(F30="Scenario2PBT9",'Minor retrofit'!$AD$17,IF(F30="Scenario3PBT9",'Minor retrofit'!$AE$17,"")))&amp;IF(F30="Scenario1PBT10",'Minor retrofit'!$AF$17,IF(F30="Scenario2PBT10",'Minor retrofit'!$AG$17,IF(F30="Scenario3PBT10",'Minor retrofit'!$AH$17,"")))&amp;IF(F30="Scenario1PBT11",'Minor retrofit'!$AI$17,IF(F30="Scenario2PBT11",'Minor retrofit'!$AJ$17,IF(F30="Scenario3PBT11",'Minor retrofit'!$AK$17,"")))&amp;IF(F30="Scenario1PBT12",'Minor retrofit'!$AL$17,IF(F30="Scenario2PBT12",'Minor retrofit'!$AM$17,IF(F30="Scenario3PBT12",'Minor retrofit'!$AN$17,"")))&amp;IF(F30="Scenario1PBT13",'Minor retrofit'!$AO$17,IF(F30="Scenario2PBT13",'Minor retrofit'!$AP$17,IF(F30="Scenario3PBT13",'Minor retrofit'!$AQ$17,"")))&amp;IF(F30="Scenario1PBT14",'Minor retrofit'!$AR$17,IF(F30="Scenario2PBT14",'Minor retrofit'!$AS$17,IF(F30="Scenario3PBT14",'Minor retrofit'!$AT$17,"")))&amp;IF(F30="Scenario1PBT15",'Minor retrofit'!$AU$17,IF(F30="Scenario2PBT15",'Minor retrofit'!$AV$17,IF(F30="Scenario3PBT15",'Minor retrofit'!$AW$17,"")))</f>
        <v/>
      </c>
      <c r="J30" s="117">
        <f t="shared" si="2"/>
        <v>0</v>
      </c>
      <c r="K30" s="117" t="str">
        <f>IF(F30="Scenario1PBT1",'Minor retrofit'!$E$19,IF(F30="Scenario2PBT1",'Minor retrofit'!$F$19,IF(F30="Scenario3PBT1",'Minor retrofit'!$G$19,"")))&amp;IF(F30="Scenario1PBT2",'Minor retrofit'!$H$19,IF(F30="Scenario2PBT2",'Minor retrofit'!$I$19,IF(F30="Scenario3PBT2",'Minor retrofit'!$J$19,"")))&amp;IF(F30="Scenario1PBT3",'Minor retrofit'!$K$19,IF(F30="Scenario2PBT3",'Minor retrofit'!$L$19,IF(F30="Scenario3PBT3",'Minor retrofit'!$M$19,"")))&amp;IF(F30="Scenario1PBT4",'Minor retrofit'!$N$19,IF(F30="Scenario2PBT4",'Minor retrofit'!$O$19,IF(F30="Scenario3PBT4",'Minor retrofit'!$P$19,"")))&amp;IF(F30="Scenario1PBT5",'Minor retrofit'!$Q$19,IF(F30="Scenario2PBT5",'Minor retrofit'!$R$19,IF(F30="Scenario3PBT5",'Minor retrofit'!$S$19,"")))&amp;IF(F30="Scenario1PBT6",'Minor retrofit'!$T$19,IF(F30="Scenario2PBT6",'Minor retrofit'!$U$19,IF(F30="Scenario3PBT6",'Minor retrofit'!$V$19,"")))&amp;IF(F30="Scenario1PBT7",'Minor retrofit'!$W$19,IF(F30="Scenario2PBT7",'Minor retrofit'!$X$19,IF(F30="Scenario3PBT7",'Minor retrofit'!$Y$19,"")))&amp;IF(F30="Scenario1PBT8",'Minor retrofit'!$Z$19,IF(F30="Scenario2PBT8",'Minor retrofit'!$AA$19,IF(F30="Scenario3PBT8",'Minor retrofit'!$AB$19,"")))&amp;IF(F30="Scenario1PBT9",'Minor retrofit'!$AC$19,IF(F30="Scenario2PBT9",'Minor retrofit'!$AD$19,IF(F30="Scenario3PBT9",'Minor retrofit'!$AE$19,"")))&amp;IF(F30="Scenario1PBT10",'Minor retrofit'!$AF$19,IF(F30="Scenario2PBT10",'Minor retrofit'!$AG$19,IF(F30="Scenario3PBT10",'Minor retrofit'!$AH$19,"")))&amp;IF(F30="Scenario1PBT11",'Minor retrofit'!$AI$19,IF(F30="Scenario2PBT11",'Minor retrofit'!$AJ$19,IF(F30="Scenario3PBT11",'Minor retrofit'!$AK$19,"")))&amp;IF(F30="Scenario1PBT12",'Minor retrofit'!$AL$19,IF(F30="Scenario2PBT12",'Minor retrofit'!$AM$19,IF(F30="Scenario3PBT12",'Minor retrofit'!$AN$19,"")))&amp;IF(F30="Scenario1PBT13",'Minor retrofit'!$AO$19,IF(F30="Scenario2PBT13",'Minor retrofit'!$AP$19,IF(F30="Scenario3PBT13",'Minor retrofit'!$AQ$19,"")))&amp;IF(F30="Scenario1PBT14",'Minor retrofit'!$AR$19,IF(F30="Scenario2PBT14",'Minor retrofit'!$AS$19,IF(F30="Scenario3PBT14",'Minor retrofit'!$AT$19,"")))&amp;IF(F30="Scenario1PBT15",'Minor retrofit'!$AU$19,IF(F30="Scenario2PBT15",'Minor retrofit'!$AV$19,IF(F30="Scenario3PBT15",'Minor retrofit'!$AW$19,"")))</f>
        <v/>
      </c>
      <c r="L30" s="117">
        <f t="shared" si="3"/>
        <v>0</v>
      </c>
      <c r="M30" s="117" t="str">
        <f>IF(F30="Scenario1PBT1",'Minor retrofit'!$E$21,IF(F30="Scenario2PBT1",'Minor retrofit'!$F$21,IF(F30="Scenario3PBT1",'Minor retrofit'!$G$21,"")))&amp;IF(F30="Scenario1PBT2",'Minor retrofit'!$H$21,IF(F30="Scenario2PBT2",'Minor retrofit'!$I$21,IF(F30="Scenario3PBT2",'Minor retrofit'!$J$21,"")))&amp;IF(F30="Scenario1PBT3",'Minor retrofit'!$K$21,IF(F30="Scenario2PBT3",'Minor retrofit'!$L$21,IF(F30="Scenario3PBT3",'Minor retrofit'!$M$21,"")))&amp;IF(F30="Scenario1PBT4",'Minor retrofit'!$N$21,IF(F30="Scenario2PBT4",'Minor retrofit'!$O$21,IF(F30="Scenario3PBT4",'Minor retrofit'!$P$21,"")))&amp;IF(F30="Scenario1PBT5",'Minor retrofit'!$Q$21,IF(F30="Scenario2PBT5",'Minor retrofit'!$R$21,IF(F30="Scenario3PBT5",'Minor retrofit'!$S$21,"")))&amp;IF(F30="Scenario1PBT6",'Minor retrofit'!$T$21,IF(F30="Scenario2PBT6",'Minor retrofit'!$U$21,IF(F30="Scenario3PBT6",'Minor retrofit'!$V$21,"")))&amp;IF(F30="Scenario1PBT7",'Minor retrofit'!$W$21,IF(F30="Scenario2PBT7",'Minor retrofit'!$X$21,IF(F30="Scenario3PBT7",'Minor retrofit'!$Y$21,"")))&amp;IF(F30="Scenario1PBT8",'Minor retrofit'!$Z$21,IF(F30="Scenario2PBT8",'Minor retrofit'!$AA$21,IF(F30="Scenario3PBT8",'Minor retrofit'!$AB$21,"")))&amp;IF(F30="Scenario1PBT9",'Minor retrofit'!$AC$21,IF(F30="Scenario2PBT9",'Minor retrofit'!$AD$21,IF(F30="Scenario3PBT9",'Minor retrofit'!$AE$21,"")))&amp;IF(F30="Scenario1PBT10",'Minor retrofit'!$AF$21,IF(F30="Scenario2PBT10",'Minor retrofit'!$AG$21,IF(F30="Scenario3PBT10",'Minor retrofit'!$AH$21,"")))&amp;IF(F30="Scenario1PBT11",'Minor retrofit'!$AI$21,IF(F30="Scenario2PBT11",'Minor retrofit'!$AJ$21,IF(F30="Scenario3PBT11",'Minor retrofit'!$AK$21,"")))&amp;IF(F30="Scenario1PBT12",'Minor retrofit'!$AL$21,IF(F30="Scenario2PBT12",'Minor retrofit'!$AM$21,IF(F30="Scenario3PBT12",'Minor retrofit'!$AN$21,"")))&amp;IF(F30="Scenario1PBT13",'Minor retrofit'!$AO$21,IF(F30="Scenario2PBT13",'Minor retrofit'!$AP$21,IF(F30="Scenario3PBT13",'Minor retrofit'!$AQ$21,"")))&amp;IF(F30="Scenario1PBT14",'Minor retrofit'!$AR$21,IF(F30="Scenario2PBT14",'Minor retrofit'!$AS$21,IF(F30="Scenario3PBT14",'Minor retrofit'!$AT$21,"")))&amp;IF(F30="Scenario1PBT15",'Minor retrofit'!$AU$21,IF(F30="Scenario2PBT15",'Minor retrofit'!$AV$21,IF(F30="Scenario3PBT15",'Minor retrofit'!$AW$21,"")))</f>
        <v/>
      </c>
      <c r="N30" s="118">
        <f t="shared" si="4"/>
        <v>0</v>
      </c>
      <c r="O30" s="206" t="str">
        <f>IF(F30="Scenario1PBT1",'Minor retrofit'!$E$24,IF(F30="Scenario2PBT1",'Minor retrofit'!$F$24,IF(F30="Scenario3PBT1",'Minor retrofit'!$G$24,"")))&amp;IF(F30="Scenario1PBT2",'Minor retrofit'!$H$24,IF(F30="Scenario2PBT2",'Minor retrofit'!$I$24,IF(F30="Scenario3PBT2",'Minor retrofit'!$J$24,"")))&amp;IF(F30="Scenario1PBT3",'Minor retrofit'!$K$24,IF(F30="Scenario2PBT3",'Minor retrofit'!$L$24,IF(F30="Scenario3PBT3",'Minor retrofit'!$M$24,"")))&amp;IF(F30="Scenario1PBT4",'Minor retrofit'!$N$24,IF(F30="Scenario2PBT4",'Minor retrofit'!$O$24,IF(F30="Scenario3PBT4",'Minor retrofit'!$P$24,"")))&amp;IF(F30="Scenario1PBT5",'Minor retrofit'!$Q$24,IF(F30="Scenario2PBT5",'Minor retrofit'!$R$24,IF(F30="Scenario3PBT5",'Minor retrofit'!$S$24,"")))&amp;IF(F30="Scenario1PBT6",'Minor retrofit'!$T$24,IF(F30="Scenario2PBT6",'Minor retrofit'!$U$24,IF(F30="Scenario3PBT6",'Minor retrofit'!$V$24,"")))&amp;IF(F30="Scenario1PBT7",'Minor retrofit'!$W$24,IF(F30="Scenario2PBT7",'Minor retrofit'!$X$24,IF(F30="Scenario3PBT7",'Minor retrofit'!$Y$24,"")))&amp;IF(F30="Scenario1PBT8",'Minor retrofit'!$Z$24,IF(F30="Scenario2PBT8",'Minor retrofit'!$AA$24,IF(F30="Scenario3PBT8",'Minor retrofit'!$AB$24,"")))&amp;IF(F30="Scenario1PBT9",'Minor retrofit'!$AC$24,IF(F30="Scenario2PBT9",'Minor retrofit'!$AD$24,IF(F30="Scenario3PBT9",'Minor retrofit'!$AE$24,"")))&amp;IF(F30="Scenario1PBT10",'Minor retrofit'!$AF$24,IF(F30="Scenario2PBT10",'Minor retrofit'!$AG$24,IF(F30="Scenario3PBT10",'Minor retrofit'!$AH$24,"")))&amp;IF(F30="Scenario1PBT11",'Minor retrofit'!$AI$24,IF(F30="Scenario2PBT11",'Minor retrofit'!$AJ$24,IF(F30="Scenario3PBT11",'Minor retrofit'!$AK$24,"")))&amp;IF(F30="Scenario1PBT12",'Minor retrofit'!$AL$24,IF(F30="Scenario2PBT12",'Minor retrofit'!$AM$24,IF(F30="Scenario3PBT12",'Minor retrofit'!$AN$24,"")))&amp;IF(F30="Scenario1PBT13",'Minor retrofit'!$AO$24,IF(F30="Scenario2PBT13",'Minor retrofit'!$AP$24,IF(F30="Scenario3PBT13",'Minor retrofit'!$AQ$24,"")))&amp;IF(F30="Scenario1PBT14",'Minor retrofit'!$AR$24,IF(F30="Scenario2PBT14",'Minor retrofit'!$AS$24,IF(F30="Scenario3PBT14",'Minor retrofit'!$AT$24,"")))&amp;IF(F30="Scenario1PBT15",'Minor retrofit'!$AU$24,IF(F30="Scenario2PBT15",'Minor retrofit'!$AV$24,IF(F30="Scenario3PBT15",'Minor retrofit'!$AW$24,"")))</f>
        <v/>
      </c>
      <c r="P30" s="117">
        <f t="shared" si="5"/>
        <v>0</v>
      </c>
      <c r="Q30" s="117" t="str">
        <f>IF(F30="Scenario1PBT1",'Minor retrofit'!$E$26,IF(F30="Scenario2PBT1",'Minor retrofit'!$F$26,IF(F30="Scenario3PBT1",'Minor retrofit'!$G$26,"")))&amp;IF(F30="Scenario1PBT2",'Minor retrofit'!$H$26,IF(F30="Scenario2PBT2",'Minor retrofit'!$I$26,IF(F30="Scenario3PBT2",'Minor retrofit'!$J$26,"")))&amp;IF(F30="Scenario1PBT3",'Minor retrofit'!$K$26,IF(F30="Scenario2PBT3",'Minor retrofit'!$L$26,IF(F30="Scenario3PBT3",'Minor retrofit'!$M$26,"")))&amp;IF(F30="Scenario1PBT4",'Minor retrofit'!$N$26,IF(F30="Scenario2PBT4",'Minor retrofit'!$O$26,IF(F30="Scenario3PBT4",'Minor retrofit'!$P$26,"")))&amp;IF(F30="Scenario1PBT5",'Minor retrofit'!$Q$26,IF(F30="Scenario2PBT5",'Minor retrofit'!$R$26,IF(F30="Scenario3PBT5",'Minor retrofit'!$S$26,"")))&amp;IF(F30="Scenario1PBT6",'Minor retrofit'!$T$26,IF(F30="Scenario2PBT6",'Minor retrofit'!$U$26,IF(F30="Scenario3PBT6",'Minor retrofit'!$V$26,"")))&amp;IF(F30="Scenario1PBT7",'Minor retrofit'!$W$26,IF(F30="Scenario2PBT7",'Minor retrofit'!$X$26,IF(F30="Scenario3PBT7",'Minor retrofit'!$Y$26,"")))&amp;IF(F30="Scenario1PBT8",'Minor retrofit'!$Z$26,IF(F30="Scenario2PBT8",'Minor retrofit'!$AA$26,IF(F30="Scenario3PBT8",'Minor retrofit'!$AB$26,"")))&amp;IF(F30="Scenario1PBT9",'Minor retrofit'!$AC$26,IF(F30="Scenario2PBT9",'Minor retrofit'!$AD$26,IF(F30="Scenario3PBT9",'Minor retrofit'!$AE$26,"")))&amp;IF(F30="Scenario1PBT10",'Minor retrofit'!$AF$26,IF(F30="Scenario2PBT10",'Minor retrofit'!$AG$26,IF(F30="Scenario3PBT10",'Minor retrofit'!$AH$26,"")))&amp;IF(F30="Scenario1PBT11",'Minor retrofit'!$AI$26,IF(F30="Scenario2PBT11",'Minor retrofit'!$AJ$26,IF(F30="Scenario3PBT11",'Minor retrofit'!$AK$26,"")))&amp;IF(F30="Scenario1PBT12",'Minor retrofit'!$AL$26,IF(F30="Scenario2PBT12",'Minor retrofit'!$AM$26,IF(F30="Scenario3PBT12",'Minor retrofit'!$AN$26,"")))&amp;IF(F30="Scenario1PBT13",'Minor retrofit'!$AO$26,IF(F30="Scenario2PBT13",'Minor retrofit'!$AP$26,IF(F30="Scenario3PBT13",'Minor retrofit'!$AQ$26,"")))&amp;IF(F30="Scenario1PBT14",'Minor retrofit'!$AR$26,IF(F30="Scenario2PBT14",'Minor retrofit'!$AS$26,IF(F30="Scenario3PBT14",'Minor retrofit'!$AT$26,"")))&amp;IF(F30="Scenario1PBT15",'Minor retrofit'!$AU$26,IF(F30="Scenario2PBT15",'Minor retrofit'!$AV$26,IF(F30="Scenario3PBT15",'Minor retrofit'!$AW$26,"")))</f>
        <v/>
      </c>
      <c r="R30" s="117">
        <f t="shared" si="6"/>
        <v>0</v>
      </c>
      <c r="S30" s="117" t="str">
        <f>IF(F30="Scenario1PBT1",'Minor retrofit'!$E$28,IF(F30="Scenario2PBT1",'Minor retrofit'!$F$28,IF(F30="Scenario3PBT1",'Minor retrofit'!$G$28,"")))&amp;IF(F30="Scenario1PBT2",'Minor retrofit'!$H$28,IF(F30="Scenario2PBT2",'Minor retrofit'!$I$28,IF(F30="Scenario3PBT2",'Minor retrofit'!$J$28,"")))&amp;IF(F30="Scenario1PBT3",'Minor retrofit'!$K$28,IF(F30="Scenario2PBT3",'Minor retrofit'!$L$28,IF(F30="Scenario3PBT3",'Minor retrofit'!$M$28,"")))&amp;IF(F30="Scenario1PBT4",'Minor retrofit'!$N$28,IF(F30="Scenario2PBT4",'Minor retrofit'!$O$28,IF(F30="Scenario3PBT4",'Minor retrofit'!$P$28,"")))&amp;IF(F30="Scenario1PBT5",'Minor retrofit'!$Q$28,IF(F30="Scenario2PBT5",'Minor retrofit'!$R$28,IF(F30="Scenario3PBT5",'Minor retrofit'!$S$28,"")))&amp;IF(F30="Scenario1PBT6",'Minor retrofit'!$T$28,IF(F30="Scenario2PBT6",'Minor retrofit'!$U$28,IF(F30="Scenario3PBT6",'Minor retrofit'!$V$28,"")))&amp;IF(F30="Scenario1PBT7",'Minor retrofit'!$W$28,IF(F30="Scenario2PBT7",'Minor retrofit'!$X$28,IF(F30="Scenario3PBT7",'Minor retrofit'!$Y$28,"")))&amp;IF(F30="Scenario1PBT8",'Minor retrofit'!$Z$28,IF(F30="Scenario2PBT8",'Minor retrofit'!$AA$28,IF(F30="Scenario3PBT8",'Minor retrofit'!$AB$28,"")))&amp;IF(F30="Scenario1PBT9",'Minor retrofit'!$AC$28,IF(F30="Scenario2PBT9",'Minor retrofit'!$AD$28,IF(F30="Scenario3PBT9",'Minor retrofit'!$AE$28,"")))&amp;IF(F30="Scenario1PBT10",'Minor retrofit'!$AF$28,IF(F30="Scenario2PBT10",'Minor retrofit'!$AG$28,IF(F30="Scenario3PBT10",'Minor retrofit'!$AH$28,"")))&amp;IF(F30="Scenario1PBT11",'Minor retrofit'!$AI$28,IF(F30="Scenario2PBT11",'Minor retrofit'!$AJ$28,IF(F30="Scenario3PBT11",'Minor retrofit'!$AK$28,"")))&amp;IF(F30="Scenario1PBT12",'Minor retrofit'!$AL$28,IF(F30="Scenario2PBT12",'Minor retrofit'!$AM$28,IF(F30="Scenario3PBT12",'Minor retrofit'!$AN$28,"")))&amp;IF(F30="Scenario1PBT13",'Minor retrofit'!$AO$28,IF(F30="Scenario2PBT13",'Minor retrofit'!$AP$28,IF(F30="Scenario3PBT13",'Minor retrofit'!$AQ$28,"")))&amp;IF(F30="Scenario1PBT14",'Minor retrofit'!$AR$28,IF(F30="Scenario2PBT14",'Minor retrofit'!$AS$28,IF(F30="Scenario3PBT14",'Minor retrofit'!$AT$28,"")))&amp;IF(F30="Scenario1PBT15",'Minor retrofit'!$AU$28,IF(F30="Scenario2PBT15",'Minor retrofit'!$AV$28,IF(F30="Scenario3PBT15",'Minor retrofit'!$AW$28,"")))</f>
        <v/>
      </c>
      <c r="T30" s="207">
        <f t="shared" si="7"/>
        <v>0</v>
      </c>
      <c r="U30" s="206" t="str">
        <f>IF(F30="Scenario1PBT1",'Minor retrofit'!$E$39,IF(F30="Scenario2PBT1",'Minor retrofit'!$F$39,IF(F30="Scenario3PBT1",'Minor retrofit'!$G$39,"")))&amp;IF(F30="Scenario1PBT2",'Minor retrofit'!$H$39,IF(F30="Scenario2PBT2",'Minor retrofit'!$I$39,IF(F30="Scenario3PBT2",'Minor retrofit'!$J$39,"")))&amp;IF(F30="Scenario1PBT3",'Minor retrofit'!$K$39,IF(F30="Scenario2PBT3",'Minor retrofit'!$L$39,IF(F30="Scenario3PBT3",'Minor retrofit'!$M$39,"")))&amp;IF(F30="Scenario1PBT4",'Minor retrofit'!$N$39,IF(F30="Scenario2PBT4",'Minor retrofit'!$O$39,IF(F30="Scenario3PBT4",'Minor retrofit'!$P$39,"")))&amp;IF(F30="Scenario1PBT5",'Minor retrofit'!$Q$39,IF(F30="Scenario2PBT5",'Minor retrofit'!$R$39,IF(F30="Scenario3PBT5",'Minor retrofit'!$S$39,"")))&amp;IF(F30="Scenario1PBT6",'Minor retrofit'!$T$39,IF(F30="Scenario2PBT6",'Minor retrofit'!$U$39,IF(F30="Scenario3PBT6",'Minor retrofit'!$V$39,"")))&amp;IF(F30="Scenario1PBT7",'Minor retrofit'!$W$39,IF(F30="Scenario2PBT7",'Minor retrofit'!$X$39,IF(F30="Scenario3PBT7",'Minor retrofit'!$Y$39,"")))&amp;IF(F30="Scenario1PBT8",'Minor retrofit'!$Z$39,IF(F30="Scenario2PBT8",'Minor retrofit'!$AA$39,IF(F30="Scenario3PBT8",'Minor retrofit'!$AB$39,"")))&amp;IF(F30="Scenario1PBT9",'Minor retrofit'!$AC$39,IF(F30="Scenario2PBT9",'Minor retrofit'!$AD$39,IF(F30="Scenario3PBT9",'Minor retrofit'!$AE$39,"")))&amp;IF(F30="Scenario1PBT10",'Minor retrofit'!$AF$39,IF(F30="Scenario2PBT10",'Minor retrofit'!$AG$39,IF(F30="Scenario3PBT10",'Minor retrofit'!$AH$39,"")))&amp;IF(F30="Scenario1PBT11",'Minor retrofit'!$AI$39,IF(F30="Scenario2PBT11",'Minor retrofit'!$AJ$39,IF(F30="Scenario3PBT11",'Minor retrofit'!$AK$39,"")))&amp;IF(F30="Scenario1PBT12",'Minor retrofit'!$AL$39,IF(F30="Scenario2PBT12",'Minor retrofit'!$AM$39,IF(F30="Scenario3PBT12",'Minor retrofit'!$AN$39,"")))&amp;IF(F30="Scenario1PBT13",'Minor retrofit'!$AO$39,IF(F30="Scenario2PBT13",'Minor retrofit'!$AP$39,IF(F30="Scenario3PBT13",'Minor retrofit'!$AQ$39,"")))&amp;IF(F30="Scenario1PBT14",'Minor retrofit'!$AR$39,IF(F30="Scenario2PBT14",'Minor retrofit'!$AS$39,IF(F30="Scenario3PBT14",'Minor retrofit'!$AT$39,"")))&amp;IF(F30="Scenario1PBT15",'Minor retrofit'!$AU$39,IF(F30="Scenario2PBT15",'Minor retrofit'!$AV$39,IF(F30="Scenario3PBT15",'Minor retrofit'!$AW$39,"")))</f>
        <v/>
      </c>
      <c r="V30" s="117">
        <f t="shared" si="8"/>
        <v>0</v>
      </c>
      <c r="W30" s="117" t="str">
        <f>IF(F30="Scenario1PBT1",'Minor retrofit'!$E$41,IF(F30="Scenario2PBT1",'Minor retrofit'!$F$41,IF(F30="Scenario3PBT1",'Minor retrofit'!$G$41,"")))&amp;IF(F30="Scenario1PBT2",'Minor retrofit'!$H$41,IF(F30="Scenario2PBT2",'Minor retrofit'!$I$41,IF(F30="Scenario3PBT2",'Minor retrofit'!$J$41,"")))&amp;IF(F30="Scenario1PBT3",'Minor retrofit'!$K$41,IF(F30="Scenario2PBT3",'Minor retrofit'!$L$41,IF(F30="Scenario3PBT3",'Minor retrofit'!$M$41,"")))&amp;IF(F30="Scenario1PBT4",'Minor retrofit'!$N$41,IF(F30="Scenario2PBT4",'Minor retrofit'!$O$41,IF(F30="Scenario3PBT4",'Minor retrofit'!$P$41,"")))&amp;IF(F30="Scenario1PBT5",'Minor retrofit'!$Q$41,IF(F30="Scenario2PBT5",'Minor retrofit'!$R$41,IF(F30="Scenario3PBT5",'Minor retrofit'!$S$41,"")))&amp;IF(F30="Scenario1PBT6",'Minor retrofit'!$T$41,IF(F30="Scenario2PBT6",'Minor retrofit'!$U$41,IF(F30="Scenario3PBT6",'Minor retrofit'!$V$41,"")))&amp;IF(F30="Scenario1PBT7",'Minor retrofit'!$W$41,IF(F30="Scenario2PBT7",'Minor retrofit'!$X$41,IF(F30="Scenario3PBT7",'Minor retrofit'!$Y$41,"")))&amp;IF(F30="Scenario1PBT8",'Minor retrofit'!$Z$41,IF(F30="Scenario2PBT8",'Minor retrofit'!$AA$41,IF(F30="Scenario3PBT8",'Minor retrofit'!$AB$41,"")))&amp;IF(F30="Scenario1PBT9",'Minor retrofit'!$AC$41,IF(F30="Scenario2PBT9",'Minor retrofit'!$AD$41,IF(F30="Scenario3PBT9",'Minor retrofit'!$AE$41,"")))&amp;IF(F30="Scenario1PBT10",'Minor retrofit'!$AF$41,IF(F30="Scenario2PBT10",'Minor retrofit'!$AG$41,IF(F30="Scenario3PBT10",'Minor retrofit'!$AH$41,"")))&amp;IF(F30="Scenario1PBT11",'Minor retrofit'!$AI$41,IF(F30="Scenario2PBT11",'Minor retrofit'!$AJ$41,IF(F30="Scenario3PBT11",'Minor retrofit'!$AK$41,"")))&amp;IF(F30="Scenario1PBT12",'Minor retrofit'!$AL$41,IF(F30="Scenario2PBT12",'Minor retrofit'!$AM$41,IF(F30="Scenario3PBT12",'Minor retrofit'!$AN$41,"")))&amp;IF(F30="Scenario1PBT13",'Minor retrofit'!$AO$41,IF(F30="Scenario2PBT13",'Minor retrofit'!$AP$41,IF(F30="Scenario3PBT13",'Minor retrofit'!$AQ$41,"")))&amp;IF(F30="Scenario1PBT14",'Minor retrofit'!$AR$41,IF(F30="Scenario2PBT14",'Minor retrofit'!$AS$41,IF(F30="Scenario3PBT14",'Minor retrofit'!$AT$41,"")))&amp;IF(F30="Scenario1PBT15",'Minor retrofit'!$AU$41,IF(F30="Scenario2PBT15",'Minor retrofit'!$AV$41,IF(F30="Scenario3PBT15",'Minor retrofit'!$AW$41,"")))</f>
        <v/>
      </c>
      <c r="X30" s="117">
        <f t="shared" si="9"/>
        <v>0</v>
      </c>
      <c r="Y30" s="117" t="str">
        <f>IF(F30="Scenario1PBT1",'Minor retrofit'!$E$43,IF(F30="Scenario2PBT1",'Minor retrofit'!$F$43,IF(F30="Scenario3PBT1",'Minor retrofit'!$G$43,"")))&amp;IF(F30="Scenario1PBT2",'Minor retrofit'!$H$43,IF(F30="Scenario2PBT2",'Minor retrofit'!$I$43,IF(F30="Scenario3PBT2",'Minor retrofit'!$J$43,"")))&amp;IF(F30="Scenario1PBT3",'Minor retrofit'!$K$43,IF(F30="Scenario2PBT3",'Minor retrofit'!$L$43,IF(F30="Scenario3PBT3",'Minor retrofit'!$M$43,"")))&amp;IF(F30="Scenario1PBT4",'Minor retrofit'!$N$43,IF(F30="Scenario2PBT4",'Minor retrofit'!$O$43,IF(F30="Scenario3PBT4",'Minor retrofit'!$P$43,"")))&amp;IF(F30="Scenario1PBT5",'Minor retrofit'!$Q$43,IF(F30="Scenario2PBT5",'Minor retrofit'!$R$43,IF(F30="Scenario3PBT5",'Minor retrofit'!$S$43,"")))&amp;IF(F30="Scenario1PBT6",'Minor retrofit'!$T$43,IF(F30="Scenario2PBT6",'Minor retrofit'!$U$43,IF(F30="Scenario3PBT6",'Minor retrofit'!$V$43,"")))&amp;IF(F30="Scenario1PBT7",'Minor retrofit'!$W$43,IF(F30="Scenario2PBT7",'Minor retrofit'!$X$43,IF(F30="Scenario3PBT7",'Minor retrofit'!$Y$43,"")))&amp;IF(F30="Scenario1PBT8",'Minor retrofit'!$Z$43,IF(F30="Scenario2PBT8",'Minor retrofit'!$AA$43,IF(F30="Scenario3PBT8",'Minor retrofit'!$AB$43,"")))&amp;IF(F30="Scenario1PBT9",'Minor retrofit'!$AC$43,IF(F30="Scenario2PBT9",'Minor retrofit'!$AD$43,IF(F30="Scenario3PBT9",'Minor retrofit'!$AE$43,"")))&amp;IF(F30="Scenario1PBT10",'Minor retrofit'!$AF$43,IF(F30="Scenario2PBT10",'Minor retrofit'!$AG$43,IF(F30="Scenario3PBT10",'Minor retrofit'!$AH$43,"")))&amp;IF(F30="Scenario1PBT11",'Minor retrofit'!$AI$43,IF(F30="Scenario2PBT11",'Minor retrofit'!$AJ$43,IF(F30="Scenario3PBT11",'Minor retrofit'!$AK$43,"")))&amp;IF(F30="Scenario1PBT12",'Minor retrofit'!$AL$43,IF(F30="Scenario2PBT12",'Minor retrofit'!$AM$43,IF(F30="Scenario3PBT12",'Minor retrofit'!$AN$43,"")))&amp;IF(F30="Scenario1PBT13",'Minor retrofit'!$AO$43,IF(F30="Scenario2PBT13",'Minor retrofit'!$AP$43,IF(F30="Scenario3PBT13",'Minor retrofit'!$AQ$43,"")))&amp;IF(F30="Scenario1PBT14",'Minor retrofit'!$AR$43,IF(F30="Scenario2PBT14",'Minor retrofit'!$AS$43,IF(F30="Scenario3PBT14",'Minor retrofit'!$AT$43,"")))&amp;IF(F30="Scenario1PBT15",'Minor retrofit'!$AU$43,IF(F30="Scenario2PBT15",'Minor retrofit'!$AV$43,IF(F30="Scenario3PBT15",'Minor retrofit'!$AW$43,"")))</f>
        <v/>
      </c>
      <c r="Z30" s="117">
        <f t="shared" si="10"/>
        <v>0</v>
      </c>
      <c r="AA30" s="178" t="str">
        <f>IF(F30="Scenario1PBT1",'Minor retrofit'!$E$102,IF(F30="Scenario2PBT1",'Minor retrofit'!$F$102,IF(F30="Scenario3PBT1",'Minor retrofit'!$G$102,"")))&amp;IF(F30="Scenario1PBT2",'Minor retrofit'!$H$102,IF(F30="Scenario2PBT2",'Minor retrofit'!$I$102,IF(F30="Scenario3PBT2",'Minor retrofit'!$J$102,"")))&amp;IF(F30="Scenario1PBT3",'Minor retrofit'!$K$102,IF(F30="Scenario2PBT3",'Minor retrofit'!$L$102,IF(F30="Scenario3PBT3",'Minor retrofit'!$M$102,"")))&amp;IF(F30="Scenario1PBT4",'Minor retrofit'!$N$102,IF(F30="Scenario2PBT4",'Minor retrofit'!$O$102,IF(F30="Scenario3PBT4",'Minor retrofit'!$P$102,"")))&amp;IF(F30="Scenario1PBT5",'Minor retrofit'!$Q$102,IF(F30="Scenario2PBT5",'Minor retrofit'!$R$102,IF(F30="Scenario3PBT5",'Minor retrofit'!$S$102,"")))&amp;IF(F30="Scenario1PBT6",'Minor retrofit'!$T$102,IF(F30="Scenario2PBT6",'Minor retrofit'!$U$102,IF(F30="Scenario3PBT6",'Minor retrofit'!$V$102,"")))&amp;IF(F30="Scenario1PBT7",'Minor retrofit'!$W$102,IF(F30="Scenario2PBT7",'Minor retrofit'!$X$102,IF(F30="Scenario3PBT7",'Minor retrofit'!$Y$102,"")))&amp;IF(F30="Scenario1PBT8",'Minor retrofit'!$Z$102,IF(F30="Scenario2PBT8",'Minor retrofit'!$AA$102,IF(F30="Scenario3PBT8",'Minor retrofit'!$AB$102,"")))&amp;IF(F30="Scenario1PBT9",'Minor retrofit'!$AC$102,IF(F30="Scenario2PBT9",'Minor retrofit'!$AD$102,IF(F30="Scenario3PBT9",'Minor retrofit'!$AE$102,"")))&amp;IF(F30="Scenario1PBT10",'Minor retrofit'!$AF$102,IF(F30="Scenario2PBT10",'Minor retrofit'!$AG$102,IF(F30="Scenario3PBT10",'Minor retrofit'!$AH$102,"")))&amp;IF(F30="Scenario1PBT11",'Minor retrofit'!$AI$102,IF(F30="Scenario2PBT11",'Minor retrofit'!$AJ$102,IF(F30="Scenario3PBT11",'Minor retrofit'!$AK$102,"")))&amp;IF(F30="Scenario1PBT12",'Minor retrofit'!$AL$102,IF(F30="Scenario2PBT12",'Minor retrofit'!$AM$102,IF(F30="Scenario3PBT12",'Minor retrofit'!$AN$102,"")))&amp;IF(F30="Scenario1PBT13",'Minor retrofit'!$AO$102,IF(F30="Scenario2PBT13",'Minor retrofit'!$AP$102,IF(F30="Scenario3PBT13",'Minor retrofit'!$AQ$102,"")))&amp;IF(F30="Scenario1PBT14",'Minor retrofit'!$AR$102,IF(F30="Scenario2PBT14",'Minor retrofit'!$AS$102,IF(F30="Scenario3PBT14",'Minor retrofit'!$AT$102,"")))&amp;IF(F30="Scenario1PBT15",'Minor retrofit'!$AU$102,IF(F30="Scenario2PBT15",'Minor retrofit'!$AV$102,IF(F30="Scenario3PBT15",'Minor retrofit'!$AW$102,"")))</f>
        <v/>
      </c>
      <c r="AB30" s="179">
        <f t="shared" si="11"/>
        <v>0</v>
      </c>
      <c r="AC30" s="208">
        <f>IFERROR('Projection_Base-case'!G30-G30,0)</f>
        <v>0</v>
      </c>
      <c r="AD30" s="178">
        <f t="shared" si="12"/>
        <v>0</v>
      </c>
      <c r="AE30" s="117">
        <f>IFERROR(100*AC30/'Projection_Base-case'!G30,0)</f>
        <v>0</v>
      </c>
      <c r="AF30" s="117">
        <f>IFERROR('Projection_Base-case'!I30-I30,0)</f>
        <v>0</v>
      </c>
      <c r="AG30" s="178">
        <f t="shared" si="13"/>
        <v>0</v>
      </c>
      <c r="AH30" s="117">
        <f>IFERROR(100*AF30/'Projection_Base-case'!I30,0)</f>
        <v>0</v>
      </c>
      <c r="AI30" s="117">
        <f>IFERROR('Projection_Base-case'!K30-K30,0)</f>
        <v>0</v>
      </c>
      <c r="AJ30" s="178">
        <f t="shared" si="14"/>
        <v>0</v>
      </c>
      <c r="AK30" s="117">
        <f>IFERROR(100*AI30/'Projection_Base-case'!K30,0)</f>
        <v>0</v>
      </c>
      <c r="AL30" s="117">
        <f>IFERROR(M30-'Projection_Base-case'!M30,0)</f>
        <v>0</v>
      </c>
      <c r="AM30" s="178">
        <f t="shared" si="15"/>
        <v>0</v>
      </c>
      <c r="AN30" s="179">
        <f>IFERROR(IF('Projection_Base-case'!N30&gt;0,100*AM30/'Projection_Base-case'!N30,100*AM30/N30),0)</f>
        <v>0</v>
      </c>
      <c r="AO30" s="206">
        <f>IFERROR('Projection_Base-case'!O30-O30,0)</f>
        <v>0</v>
      </c>
      <c r="AP30" s="178">
        <f t="shared" si="16"/>
        <v>0</v>
      </c>
      <c r="AQ30" s="117">
        <f>IFERROR(100*AO30/'Projection_Base-case'!O30,0)</f>
        <v>0</v>
      </c>
      <c r="AR30" s="117">
        <f>IFERROR('Projection_Base-case'!Q30-Q30,0)</f>
        <v>0</v>
      </c>
      <c r="AS30" s="178">
        <f t="shared" si="17"/>
        <v>0</v>
      </c>
      <c r="AT30" s="117">
        <f>IFERROR(100*AR30/'Projection_Base-case'!Q30,0)</f>
        <v>0</v>
      </c>
      <c r="AU30" s="117">
        <f>IFERROR('Projection_Base-case'!S30-S30,0)</f>
        <v>0</v>
      </c>
      <c r="AV30" s="178">
        <f t="shared" si="18"/>
        <v>0</v>
      </c>
      <c r="AW30" s="118">
        <f>IFERROR(100*AU30/'Projection_Base-case'!S30,0)</f>
        <v>0</v>
      </c>
      <c r="AX30" s="206">
        <f>IFERROR('Projection_Base-case'!U30-U30,0)</f>
        <v>0</v>
      </c>
      <c r="AY30" s="178">
        <f t="shared" si="19"/>
        <v>0</v>
      </c>
      <c r="AZ30" s="117">
        <f>IFERROR(100*AX30/'Projection_Base-case'!U30,0)</f>
        <v>0</v>
      </c>
      <c r="BA30" s="117">
        <f>IFERROR('Projection_Base-case'!W30-W30,0)</f>
        <v>0</v>
      </c>
      <c r="BB30" s="178">
        <f t="shared" si="20"/>
        <v>0</v>
      </c>
      <c r="BC30" s="117">
        <f>IFERROR(100*BA30/'Projection_Base-case'!W30,0)</f>
        <v>0</v>
      </c>
      <c r="BD30" s="117">
        <f>IFERROR('Projection_Base-case'!Y30-Y30,0)</f>
        <v>0</v>
      </c>
      <c r="BE30" s="178">
        <f t="shared" si="21"/>
        <v>0</v>
      </c>
      <c r="BF30" s="117">
        <f>IFERROR(100*BD30/'Projection_Base-case'!Y30,0)</f>
        <v>0</v>
      </c>
      <c r="BG30" s="178">
        <f t="shared" si="22"/>
        <v>0</v>
      </c>
      <c r="BH30" s="179">
        <f t="shared" si="23"/>
        <v>0</v>
      </c>
    </row>
    <row r="31" spans="1:60">
      <c r="A31" s="205">
        <v>26</v>
      </c>
      <c r="B31" s="178">
        <f>IF('Projection_Base-case'!B31&lt;&gt;"",'Projection_Base-case'!B31,0)</f>
        <v>0</v>
      </c>
      <c r="C31" s="178">
        <f>IF('Projection_Base-case'!C31&lt;&gt;"",'Projection_Base-case'!C31,0)</f>
        <v>0</v>
      </c>
      <c r="D31" s="178">
        <f>IF('Projection_Base-case'!D31&lt;&gt;"",'Projection_Base-case'!D31,0)</f>
        <v>0</v>
      </c>
      <c r="E31" s="176" t="str">
        <f>IF(AND('Résultats Minor'!$AC$3="OUI",'Résultats Minor'!E30&lt;&gt;""),'Résultats Minor'!E30,IF(OR(D31="PBT2",D31="PBT3",D31="PBT5",D31="PBT8",D31="PBT9"),"Scenario1",IF(OR(D31="PBT6",D31="PBT7",D31="PBT10"),"Scenario2",IF(OR(D31="PBT1",D31="PBT4"),"Scenario3",""))))</f>
        <v/>
      </c>
      <c r="F31" s="202" t="str">
        <f t="shared" si="0"/>
        <v>0</v>
      </c>
      <c r="G31" s="206" t="str">
        <f>IF(F31="Scenario1PBT1",'Minor retrofit'!$E$7,IF(F31="Scenario2PBT1",'Minor retrofit'!$F$7,IF(F31="Scenario3PBT1",'Minor retrofit'!$G$7,"")))&amp;IF(F31="Scenario1PBT2",'Minor retrofit'!$H$7,IF(F31="Scenario2PBT2",'Minor retrofit'!$I$7,IF(F31="Scenario3PBT2",'Minor retrofit'!$J$7,"")))&amp;IF(F31="Scenario1PBT3",'Minor retrofit'!$K$7,IF(F31="Scenario2PBT3",'Minor retrofit'!$L$7,IF(F31="Scenario3PBT3",'Minor retrofit'!$M$7,"")))&amp;IF(F31="Scenario1PBT4",'Minor retrofit'!$N$7,IF(F31="Scenario2PBT4",'Minor retrofit'!$O$7,IF(F31="Scenario3PBT4",'Minor retrofit'!$P$7,"")))&amp;IF(F31="Scenario1PBT5",'Minor retrofit'!$Q$7,IF(F31="Scenario2PBT5",'Minor retrofit'!$R$7,IF(F31="Scenario3PBT5",'Minor retrofit'!$S$7,"")))&amp;IF(F31="Scenario1PBT6",'Minor retrofit'!$T$7,IF(F31="Scenario2PBT6",'Minor retrofit'!$U$7,IF(F31="Scenario3PBT6",'Minor retrofit'!$V$7,"")))&amp;IF(F31="Scenario1PBT7",'Minor retrofit'!$W$7,IF(F31="Scenario2PBT7",'Minor retrofit'!$X$7,IF(F31="Scenario3PBT7",'Minor retrofit'!$Y$7,"")))&amp;IF(F31="Scenario1PBT8",'Minor retrofit'!$Z$7,IF(F31="Scenario2PBT8",'Minor retrofit'!$AA$7,IF(F31="Scenario3PBT8",'Minor retrofit'!$AB$7,"")))&amp;IF(F31="Scenario1PBT9",'Minor retrofit'!$AC$7,IF(F31="Scenario2PBT9",'Minor retrofit'!$AD$7,IF(F31="Scenario3PBT9",'Minor retrofit'!$AE$7,"")))&amp;IF(F31="Scenario1PBT10",'Minor retrofit'!$AF$7,IF(F31="Scenario2PBT10",'Minor retrofit'!$AG$7,IF(F31="Scenario3PBT10",'Minor retrofit'!$AH$7,"")))&amp;IF(F31="Scenario1PBT11",'Minor retrofit'!$AI$7,IF(F31="Scenario2PBT11",'Minor retrofit'!$AJ$7,IF(F31="Scenario3PBT11",'Minor retrofit'!$AK$7,"")))&amp;IF(F31="Scenario1PBT12",'Minor retrofit'!$AL$7,IF(F31="Scenario2PBT12",'Minor retrofit'!$AM$7,IF(F31="Scenario3PBT12",'Minor retrofit'!$AN$7,"")))&amp;IF(F31="Scenario1PBT13",'Minor retrofit'!$AO$7,IF(F31="Scenario2PBT13",'Minor retrofit'!$AP$7,IF(F31="Scenario3PBT13",'Minor retrofit'!$AQ$7,"")))&amp;IF(F31="Scenario1PBT14",'Minor retrofit'!$AR$7,IF(F31="Scenario2PBT14",'Minor retrofit'!$AS$7,IF(F31="Scenario3PBT14",'Minor retrofit'!$AT$7,"")))&amp;IF(F31="Scenario1PBT15",'Minor retrofit'!$AU$7,IF(F31="Scenario2PBT15",'Minor retrofit'!$AV$7,IF(F31="Scenario3PBT15",'Minor retrofit'!$AW$7,"")))</f>
        <v/>
      </c>
      <c r="H31" s="117">
        <f t="shared" si="1"/>
        <v>0</v>
      </c>
      <c r="I31" s="117" t="str">
        <f>IF(F31="Scenario1PBT1",'Minor retrofit'!$E$17,IF(F31="Scenario2PBT1",'Minor retrofit'!$F$17,IF(F31="Scenario3PBT1",'Minor retrofit'!$G$17,"")))&amp;IF(F31="Scenario1PBT2",'Minor retrofit'!$H$17,IF(F31="Scenario2PBT2",'Minor retrofit'!$I$17,IF(F31="Scenario3PBT2",'Minor retrofit'!$J$17,"")))&amp;IF(F31="Scenario1PBT3",'Minor retrofit'!$K$17,IF(F31="Scenario2PBT3",'Minor retrofit'!$L$17,IF(F31="Scenario3PBT3",'Minor retrofit'!$M$17,"")))&amp;IF(F31="Scenario1PBT4",'Minor retrofit'!$N$17,IF(F31="Scenario2PBT4",'Minor retrofit'!$O$17,IF(F31="Scenario3PBT4",'Minor retrofit'!$P$17,"")))&amp;IF(F31="Scenario1PBT5",'Minor retrofit'!$Q$17,IF(F31="Scenario2PBT5",'Minor retrofit'!$R$17,IF(F31="Scenario3PBT5",'Minor retrofit'!$S$17,"")))&amp;IF(F31="Scenario1PBT6",'Minor retrofit'!$T$17,IF(F31="Scenario2PBT6",'Minor retrofit'!$U$17,IF(F31="Scenario3PBT6",'Minor retrofit'!$V$17,"")))&amp;IF(F31="Scenario1PBT7",'Minor retrofit'!$W$17,IF(F31="Scenario2PBT7",'Minor retrofit'!$X$17,IF(F31="Scenario3PBT7",'Minor retrofit'!$Y$17,"")))&amp;IF(F31="Scenario1PBT8",'Minor retrofit'!$Z$17,IF(F31="Scenario2PBT8",'Minor retrofit'!$AA$17,IF(F31="Scenario3PBT8",'Minor retrofit'!$AB$17,"")))&amp;IF(F31="Scenario1PBT9",'Minor retrofit'!$AC$17,IF(F31="Scenario2PBT9",'Minor retrofit'!$AD$17,IF(F31="Scenario3PBT9",'Minor retrofit'!$AE$17,"")))&amp;IF(F31="Scenario1PBT10",'Minor retrofit'!$AF$17,IF(F31="Scenario2PBT10",'Minor retrofit'!$AG$17,IF(F31="Scenario3PBT10",'Minor retrofit'!$AH$17,"")))&amp;IF(F31="Scenario1PBT11",'Minor retrofit'!$AI$17,IF(F31="Scenario2PBT11",'Minor retrofit'!$AJ$17,IF(F31="Scenario3PBT11",'Minor retrofit'!$AK$17,"")))&amp;IF(F31="Scenario1PBT12",'Minor retrofit'!$AL$17,IF(F31="Scenario2PBT12",'Minor retrofit'!$AM$17,IF(F31="Scenario3PBT12",'Minor retrofit'!$AN$17,"")))&amp;IF(F31="Scenario1PBT13",'Minor retrofit'!$AO$17,IF(F31="Scenario2PBT13",'Minor retrofit'!$AP$17,IF(F31="Scenario3PBT13",'Minor retrofit'!$AQ$17,"")))&amp;IF(F31="Scenario1PBT14",'Minor retrofit'!$AR$17,IF(F31="Scenario2PBT14",'Minor retrofit'!$AS$17,IF(F31="Scenario3PBT14",'Minor retrofit'!$AT$17,"")))&amp;IF(F31="Scenario1PBT15",'Minor retrofit'!$AU$17,IF(F31="Scenario2PBT15",'Minor retrofit'!$AV$17,IF(F31="Scenario3PBT15",'Minor retrofit'!$AW$17,"")))</f>
        <v/>
      </c>
      <c r="J31" s="117">
        <f t="shared" si="2"/>
        <v>0</v>
      </c>
      <c r="K31" s="117" t="str">
        <f>IF(F31="Scenario1PBT1",'Minor retrofit'!$E$19,IF(F31="Scenario2PBT1",'Minor retrofit'!$F$19,IF(F31="Scenario3PBT1",'Minor retrofit'!$G$19,"")))&amp;IF(F31="Scenario1PBT2",'Minor retrofit'!$H$19,IF(F31="Scenario2PBT2",'Minor retrofit'!$I$19,IF(F31="Scenario3PBT2",'Minor retrofit'!$J$19,"")))&amp;IF(F31="Scenario1PBT3",'Minor retrofit'!$K$19,IF(F31="Scenario2PBT3",'Minor retrofit'!$L$19,IF(F31="Scenario3PBT3",'Minor retrofit'!$M$19,"")))&amp;IF(F31="Scenario1PBT4",'Minor retrofit'!$N$19,IF(F31="Scenario2PBT4",'Minor retrofit'!$O$19,IF(F31="Scenario3PBT4",'Minor retrofit'!$P$19,"")))&amp;IF(F31="Scenario1PBT5",'Minor retrofit'!$Q$19,IF(F31="Scenario2PBT5",'Minor retrofit'!$R$19,IF(F31="Scenario3PBT5",'Minor retrofit'!$S$19,"")))&amp;IF(F31="Scenario1PBT6",'Minor retrofit'!$T$19,IF(F31="Scenario2PBT6",'Minor retrofit'!$U$19,IF(F31="Scenario3PBT6",'Minor retrofit'!$V$19,"")))&amp;IF(F31="Scenario1PBT7",'Minor retrofit'!$W$19,IF(F31="Scenario2PBT7",'Minor retrofit'!$X$19,IF(F31="Scenario3PBT7",'Minor retrofit'!$Y$19,"")))&amp;IF(F31="Scenario1PBT8",'Minor retrofit'!$Z$19,IF(F31="Scenario2PBT8",'Minor retrofit'!$AA$19,IF(F31="Scenario3PBT8",'Minor retrofit'!$AB$19,"")))&amp;IF(F31="Scenario1PBT9",'Minor retrofit'!$AC$19,IF(F31="Scenario2PBT9",'Minor retrofit'!$AD$19,IF(F31="Scenario3PBT9",'Minor retrofit'!$AE$19,"")))&amp;IF(F31="Scenario1PBT10",'Minor retrofit'!$AF$19,IF(F31="Scenario2PBT10",'Minor retrofit'!$AG$19,IF(F31="Scenario3PBT10",'Minor retrofit'!$AH$19,"")))&amp;IF(F31="Scenario1PBT11",'Minor retrofit'!$AI$19,IF(F31="Scenario2PBT11",'Minor retrofit'!$AJ$19,IF(F31="Scenario3PBT11",'Minor retrofit'!$AK$19,"")))&amp;IF(F31="Scenario1PBT12",'Minor retrofit'!$AL$19,IF(F31="Scenario2PBT12",'Minor retrofit'!$AM$19,IF(F31="Scenario3PBT12",'Minor retrofit'!$AN$19,"")))&amp;IF(F31="Scenario1PBT13",'Minor retrofit'!$AO$19,IF(F31="Scenario2PBT13",'Minor retrofit'!$AP$19,IF(F31="Scenario3PBT13",'Minor retrofit'!$AQ$19,"")))&amp;IF(F31="Scenario1PBT14",'Minor retrofit'!$AR$19,IF(F31="Scenario2PBT14",'Minor retrofit'!$AS$19,IF(F31="Scenario3PBT14",'Minor retrofit'!$AT$19,"")))&amp;IF(F31="Scenario1PBT15",'Minor retrofit'!$AU$19,IF(F31="Scenario2PBT15",'Minor retrofit'!$AV$19,IF(F31="Scenario3PBT15",'Minor retrofit'!$AW$19,"")))</f>
        <v/>
      </c>
      <c r="L31" s="117">
        <f t="shared" si="3"/>
        <v>0</v>
      </c>
      <c r="M31" s="117" t="str">
        <f>IF(F31="Scenario1PBT1",'Minor retrofit'!$E$21,IF(F31="Scenario2PBT1",'Minor retrofit'!$F$21,IF(F31="Scenario3PBT1",'Minor retrofit'!$G$21,"")))&amp;IF(F31="Scenario1PBT2",'Minor retrofit'!$H$21,IF(F31="Scenario2PBT2",'Minor retrofit'!$I$21,IF(F31="Scenario3PBT2",'Minor retrofit'!$J$21,"")))&amp;IF(F31="Scenario1PBT3",'Minor retrofit'!$K$21,IF(F31="Scenario2PBT3",'Minor retrofit'!$L$21,IF(F31="Scenario3PBT3",'Minor retrofit'!$M$21,"")))&amp;IF(F31="Scenario1PBT4",'Minor retrofit'!$N$21,IF(F31="Scenario2PBT4",'Minor retrofit'!$O$21,IF(F31="Scenario3PBT4",'Minor retrofit'!$P$21,"")))&amp;IF(F31="Scenario1PBT5",'Minor retrofit'!$Q$21,IF(F31="Scenario2PBT5",'Minor retrofit'!$R$21,IF(F31="Scenario3PBT5",'Minor retrofit'!$S$21,"")))&amp;IF(F31="Scenario1PBT6",'Minor retrofit'!$T$21,IF(F31="Scenario2PBT6",'Minor retrofit'!$U$21,IF(F31="Scenario3PBT6",'Minor retrofit'!$V$21,"")))&amp;IF(F31="Scenario1PBT7",'Minor retrofit'!$W$21,IF(F31="Scenario2PBT7",'Minor retrofit'!$X$21,IF(F31="Scenario3PBT7",'Minor retrofit'!$Y$21,"")))&amp;IF(F31="Scenario1PBT8",'Minor retrofit'!$Z$21,IF(F31="Scenario2PBT8",'Minor retrofit'!$AA$21,IF(F31="Scenario3PBT8",'Minor retrofit'!$AB$21,"")))&amp;IF(F31="Scenario1PBT9",'Minor retrofit'!$AC$21,IF(F31="Scenario2PBT9",'Minor retrofit'!$AD$21,IF(F31="Scenario3PBT9",'Minor retrofit'!$AE$21,"")))&amp;IF(F31="Scenario1PBT10",'Minor retrofit'!$AF$21,IF(F31="Scenario2PBT10",'Minor retrofit'!$AG$21,IF(F31="Scenario3PBT10",'Minor retrofit'!$AH$21,"")))&amp;IF(F31="Scenario1PBT11",'Minor retrofit'!$AI$21,IF(F31="Scenario2PBT11",'Minor retrofit'!$AJ$21,IF(F31="Scenario3PBT11",'Minor retrofit'!$AK$21,"")))&amp;IF(F31="Scenario1PBT12",'Minor retrofit'!$AL$21,IF(F31="Scenario2PBT12",'Minor retrofit'!$AM$21,IF(F31="Scenario3PBT12",'Minor retrofit'!$AN$21,"")))&amp;IF(F31="Scenario1PBT13",'Minor retrofit'!$AO$21,IF(F31="Scenario2PBT13",'Minor retrofit'!$AP$21,IF(F31="Scenario3PBT13",'Minor retrofit'!$AQ$21,"")))&amp;IF(F31="Scenario1PBT14",'Minor retrofit'!$AR$21,IF(F31="Scenario2PBT14",'Minor retrofit'!$AS$21,IF(F31="Scenario3PBT14",'Minor retrofit'!$AT$21,"")))&amp;IF(F31="Scenario1PBT15",'Minor retrofit'!$AU$21,IF(F31="Scenario2PBT15",'Minor retrofit'!$AV$21,IF(F31="Scenario3PBT15",'Minor retrofit'!$AW$21,"")))</f>
        <v/>
      </c>
      <c r="N31" s="118">
        <f t="shared" si="4"/>
        <v>0</v>
      </c>
      <c r="O31" s="206" t="str">
        <f>IF(F31="Scenario1PBT1",'Minor retrofit'!$E$24,IF(F31="Scenario2PBT1",'Minor retrofit'!$F$24,IF(F31="Scenario3PBT1",'Minor retrofit'!$G$24,"")))&amp;IF(F31="Scenario1PBT2",'Minor retrofit'!$H$24,IF(F31="Scenario2PBT2",'Minor retrofit'!$I$24,IF(F31="Scenario3PBT2",'Minor retrofit'!$J$24,"")))&amp;IF(F31="Scenario1PBT3",'Minor retrofit'!$K$24,IF(F31="Scenario2PBT3",'Minor retrofit'!$L$24,IF(F31="Scenario3PBT3",'Minor retrofit'!$M$24,"")))&amp;IF(F31="Scenario1PBT4",'Minor retrofit'!$N$24,IF(F31="Scenario2PBT4",'Minor retrofit'!$O$24,IF(F31="Scenario3PBT4",'Minor retrofit'!$P$24,"")))&amp;IF(F31="Scenario1PBT5",'Minor retrofit'!$Q$24,IF(F31="Scenario2PBT5",'Minor retrofit'!$R$24,IF(F31="Scenario3PBT5",'Minor retrofit'!$S$24,"")))&amp;IF(F31="Scenario1PBT6",'Minor retrofit'!$T$24,IF(F31="Scenario2PBT6",'Minor retrofit'!$U$24,IF(F31="Scenario3PBT6",'Minor retrofit'!$V$24,"")))&amp;IF(F31="Scenario1PBT7",'Minor retrofit'!$W$24,IF(F31="Scenario2PBT7",'Minor retrofit'!$X$24,IF(F31="Scenario3PBT7",'Minor retrofit'!$Y$24,"")))&amp;IF(F31="Scenario1PBT8",'Minor retrofit'!$Z$24,IF(F31="Scenario2PBT8",'Minor retrofit'!$AA$24,IF(F31="Scenario3PBT8",'Minor retrofit'!$AB$24,"")))&amp;IF(F31="Scenario1PBT9",'Minor retrofit'!$AC$24,IF(F31="Scenario2PBT9",'Minor retrofit'!$AD$24,IF(F31="Scenario3PBT9",'Minor retrofit'!$AE$24,"")))&amp;IF(F31="Scenario1PBT10",'Minor retrofit'!$AF$24,IF(F31="Scenario2PBT10",'Minor retrofit'!$AG$24,IF(F31="Scenario3PBT10",'Minor retrofit'!$AH$24,"")))&amp;IF(F31="Scenario1PBT11",'Minor retrofit'!$AI$24,IF(F31="Scenario2PBT11",'Minor retrofit'!$AJ$24,IF(F31="Scenario3PBT11",'Minor retrofit'!$AK$24,"")))&amp;IF(F31="Scenario1PBT12",'Minor retrofit'!$AL$24,IF(F31="Scenario2PBT12",'Minor retrofit'!$AM$24,IF(F31="Scenario3PBT12",'Minor retrofit'!$AN$24,"")))&amp;IF(F31="Scenario1PBT13",'Minor retrofit'!$AO$24,IF(F31="Scenario2PBT13",'Minor retrofit'!$AP$24,IF(F31="Scenario3PBT13",'Minor retrofit'!$AQ$24,"")))&amp;IF(F31="Scenario1PBT14",'Minor retrofit'!$AR$24,IF(F31="Scenario2PBT14",'Minor retrofit'!$AS$24,IF(F31="Scenario3PBT14",'Minor retrofit'!$AT$24,"")))&amp;IF(F31="Scenario1PBT15",'Minor retrofit'!$AU$24,IF(F31="Scenario2PBT15",'Minor retrofit'!$AV$24,IF(F31="Scenario3PBT15",'Minor retrofit'!$AW$24,"")))</f>
        <v/>
      </c>
      <c r="P31" s="117">
        <f t="shared" si="5"/>
        <v>0</v>
      </c>
      <c r="Q31" s="117" t="str">
        <f>IF(F31="Scenario1PBT1",'Minor retrofit'!$E$26,IF(F31="Scenario2PBT1",'Minor retrofit'!$F$26,IF(F31="Scenario3PBT1",'Minor retrofit'!$G$26,"")))&amp;IF(F31="Scenario1PBT2",'Minor retrofit'!$H$26,IF(F31="Scenario2PBT2",'Minor retrofit'!$I$26,IF(F31="Scenario3PBT2",'Minor retrofit'!$J$26,"")))&amp;IF(F31="Scenario1PBT3",'Minor retrofit'!$K$26,IF(F31="Scenario2PBT3",'Minor retrofit'!$L$26,IF(F31="Scenario3PBT3",'Minor retrofit'!$M$26,"")))&amp;IF(F31="Scenario1PBT4",'Minor retrofit'!$N$26,IF(F31="Scenario2PBT4",'Minor retrofit'!$O$26,IF(F31="Scenario3PBT4",'Minor retrofit'!$P$26,"")))&amp;IF(F31="Scenario1PBT5",'Minor retrofit'!$Q$26,IF(F31="Scenario2PBT5",'Minor retrofit'!$R$26,IF(F31="Scenario3PBT5",'Minor retrofit'!$S$26,"")))&amp;IF(F31="Scenario1PBT6",'Minor retrofit'!$T$26,IF(F31="Scenario2PBT6",'Minor retrofit'!$U$26,IF(F31="Scenario3PBT6",'Minor retrofit'!$V$26,"")))&amp;IF(F31="Scenario1PBT7",'Minor retrofit'!$W$26,IF(F31="Scenario2PBT7",'Minor retrofit'!$X$26,IF(F31="Scenario3PBT7",'Minor retrofit'!$Y$26,"")))&amp;IF(F31="Scenario1PBT8",'Minor retrofit'!$Z$26,IF(F31="Scenario2PBT8",'Minor retrofit'!$AA$26,IF(F31="Scenario3PBT8",'Minor retrofit'!$AB$26,"")))&amp;IF(F31="Scenario1PBT9",'Minor retrofit'!$AC$26,IF(F31="Scenario2PBT9",'Minor retrofit'!$AD$26,IF(F31="Scenario3PBT9",'Minor retrofit'!$AE$26,"")))&amp;IF(F31="Scenario1PBT10",'Minor retrofit'!$AF$26,IF(F31="Scenario2PBT10",'Minor retrofit'!$AG$26,IF(F31="Scenario3PBT10",'Minor retrofit'!$AH$26,"")))&amp;IF(F31="Scenario1PBT11",'Minor retrofit'!$AI$26,IF(F31="Scenario2PBT11",'Minor retrofit'!$AJ$26,IF(F31="Scenario3PBT11",'Minor retrofit'!$AK$26,"")))&amp;IF(F31="Scenario1PBT12",'Minor retrofit'!$AL$26,IF(F31="Scenario2PBT12",'Minor retrofit'!$AM$26,IF(F31="Scenario3PBT12",'Minor retrofit'!$AN$26,"")))&amp;IF(F31="Scenario1PBT13",'Minor retrofit'!$AO$26,IF(F31="Scenario2PBT13",'Minor retrofit'!$AP$26,IF(F31="Scenario3PBT13",'Minor retrofit'!$AQ$26,"")))&amp;IF(F31="Scenario1PBT14",'Minor retrofit'!$AR$26,IF(F31="Scenario2PBT14",'Minor retrofit'!$AS$26,IF(F31="Scenario3PBT14",'Minor retrofit'!$AT$26,"")))&amp;IF(F31="Scenario1PBT15",'Minor retrofit'!$AU$26,IF(F31="Scenario2PBT15",'Minor retrofit'!$AV$26,IF(F31="Scenario3PBT15",'Minor retrofit'!$AW$26,"")))</f>
        <v/>
      </c>
      <c r="R31" s="117">
        <f t="shared" si="6"/>
        <v>0</v>
      </c>
      <c r="S31" s="117" t="str">
        <f>IF(F31="Scenario1PBT1",'Minor retrofit'!$E$28,IF(F31="Scenario2PBT1",'Minor retrofit'!$F$28,IF(F31="Scenario3PBT1",'Minor retrofit'!$G$28,"")))&amp;IF(F31="Scenario1PBT2",'Minor retrofit'!$H$28,IF(F31="Scenario2PBT2",'Minor retrofit'!$I$28,IF(F31="Scenario3PBT2",'Minor retrofit'!$J$28,"")))&amp;IF(F31="Scenario1PBT3",'Minor retrofit'!$K$28,IF(F31="Scenario2PBT3",'Minor retrofit'!$L$28,IF(F31="Scenario3PBT3",'Minor retrofit'!$M$28,"")))&amp;IF(F31="Scenario1PBT4",'Minor retrofit'!$N$28,IF(F31="Scenario2PBT4",'Minor retrofit'!$O$28,IF(F31="Scenario3PBT4",'Minor retrofit'!$P$28,"")))&amp;IF(F31="Scenario1PBT5",'Minor retrofit'!$Q$28,IF(F31="Scenario2PBT5",'Minor retrofit'!$R$28,IF(F31="Scenario3PBT5",'Minor retrofit'!$S$28,"")))&amp;IF(F31="Scenario1PBT6",'Minor retrofit'!$T$28,IF(F31="Scenario2PBT6",'Minor retrofit'!$U$28,IF(F31="Scenario3PBT6",'Minor retrofit'!$V$28,"")))&amp;IF(F31="Scenario1PBT7",'Minor retrofit'!$W$28,IF(F31="Scenario2PBT7",'Minor retrofit'!$X$28,IF(F31="Scenario3PBT7",'Minor retrofit'!$Y$28,"")))&amp;IF(F31="Scenario1PBT8",'Minor retrofit'!$Z$28,IF(F31="Scenario2PBT8",'Minor retrofit'!$AA$28,IF(F31="Scenario3PBT8",'Minor retrofit'!$AB$28,"")))&amp;IF(F31="Scenario1PBT9",'Minor retrofit'!$AC$28,IF(F31="Scenario2PBT9",'Minor retrofit'!$AD$28,IF(F31="Scenario3PBT9",'Minor retrofit'!$AE$28,"")))&amp;IF(F31="Scenario1PBT10",'Minor retrofit'!$AF$28,IF(F31="Scenario2PBT10",'Minor retrofit'!$AG$28,IF(F31="Scenario3PBT10",'Minor retrofit'!$AH$28,"")))&amp;IF(F31="Scenario1PBT11",'Minor retrofit'!$AI$28,IF(F31="Scenario2PBT11",'Minor retrofit'!$AJ$28,IF(F31="Scenario3PBT11",'Minor retrofit'!$AK$28,"")))&amp;IF(F31="Scenario1PBT12",'Minor retrofit'!$AL$28,IF(F31="Scenario2PBT12",'Minor retrofit'!$AM$28,IF(F31="Scenario3PBT12",'Minor retrofit'!$AN$28,"")))&amp;IF(F31="Scenario1PBT13",'Minor retrofit'!$AO$28,IF(F31="Scenario2PBT13",'Minor retrofit'!$AP$28,IF(F31="Scenario3PBT13",'Minor retrofit'!$AQ$28,"")))&amp;IF(F31="Scenario1PBT14",'Minor retrofit'!$AR$28,IF(F31="Scenario2PBT14",'Minor retrofit'!$AS$28,IF(F31="Scenario3PBT14",'Minor retrofit'!$AT$28,"")))&amp;IF(F31="Scenario1PBT15",'Minor retrofit'!$AU$28,IF(F31="Scenario2PBT15",'Minor retrofit'!$AV$28,IF(F31="Scenario3PBT15",'Minor retrofit'!$AW$28,"")))</f>
        <v/>
      </c>
      <c r="T31" s="207">
        <f t="shared" si="7"/>
        <v>0</v>
      </c>
      <c r="U31" s="206" t="str">
        <f>IF(F31="Scenario1PBT1",'Minor retrofit'!$E$39,IF(F31="Scenario2PBT1",'Minor retrofit'!$F$39,IF(F31="Scenario3PBT1",'Minor retrofit'!$G$39,"")))&amp;IF(F31="Scenario1PBT2",'Minor retrofit'!$H$39,IF(F31="Scenario2PBT2",'Minor retrofit'!$I$39,IF(F31="Scenario3PBT2",'Minor retrofit'!$J$39,"")))&amp;IF(F31="Scenario1PBT3",'Minor retrofit'!$K$39,IF(F31="Scenario2PBT3",'Minor retrofit'!$L$39,IF(F31="Scenario3PBT3",'Minor retrofit'!$M$39,"")))&amp;IF(F31="Scenario1PBT4",'Minor retrofit'!$N$39,IF(F31="Scenario2PBT4",'Minor retrofit'!$O$39,IF(F31="Scenario3PBT4",'Minor retrofit'!$P$39,"")))&amp;IF(F31="Scenario1PBT5",'Minor retrofit'!$Q$39,IF(F31="Scenario2PBT5",'Minor retrofit'!$R$39,IF(F31="Scenario3PBT5",'Minor retrofit'!$S$39,"")))&amp;IF(F31="Scenario1PBT6",'Minor retrofit'!$T$39,IF(F31="Scenario2PBT6",'Minor retrofit'!$U$39,IF(F31="Scenario3PBT6",'Minor retrofit'!$V$39,"")))&amp;IF(F31="Scenario1PBT7",'Minor retrofit'!$W$39,IF(F31="Scenario2PBT7",'Minor retrofit'!$X$39,IF(F31="Scenario3PBT7",'Minor retrofit'!$Y$39,"")))&amp;IF(F31="Scenario1PBT8",'Minor retrofit'!$Z$39,IF(F31="Scenario2PBT8",'Minor retrofit'!$AA$39,IF(F31="Scenario3PBT8",'Minor retrofit'!$AB$39,"")))&amp;IF(F31="Scenario1PBT9",'Minor retrofit'!$AC$39,IF(F31="Scenario2PBT9",'Minor retrofit'!$AD$39,IF(F31="Scenario3PBT9",'Minor retrofit'!$AE$39,"")))&amp;IF(F31="Scenario1PBT10",'Minor retrofit'!$AF$39,IF(F31="Scenario2PBT10",'Minor retrofit'!$AG$39,IF(F31="Scenario3PBT10",'Minor retrofit'!$AH$39,"")))&amp;IF(F31="Scenario1PBT11",'Minor retrofit'!$AI$39,IF(F31="Scenario2PBT11",'Minor retrofit'!$AJ$39,IF(F31="Scenario3PBT11",'Minor retrofit'!$AK$39,"")))&amp;IF(F31="Scenario1PBT12",'Minor retrofit'!$AL$39,IF(F31="Scenario2PBT12",'Minor retrofit'!$AM$39,IF(F31="Scenario3PBT12",'Minor retrofit'!$AN$39,"")))&amp;IF(F31="Scenario1PBT13",'Minor retrofit'!$AO$39,IF(F31="Scenario2PBT13",'Minor retrofit'!$AP$39,IF(F31="Scenario3PBT13",'Minor retrofit'!$AQ$39,"")))&amp;IF(F31="Scenario1PBT14",'Minor retrofit'!$AR$39,IF(F31="Scenario2PBT14",'Minor retrofit'!$AS$39,IF(F31="Scenario3PBT14",'Minor retrofit'!$AT$39,"")))&amp;IF(F31="Scenario1PBT15",'Minor retrofit'!$AU$39,IF(F31="Scenario2PBT15",'Minor retrofit'!$AV$39,IF(F31="Scenario3PBT15",'Minor retrofit'!$AW$39,"")))</f>
        <v/>
      </c>
      <c r="V31" s="117">
        <f t="shared" si="8"/>
        <v>0</v>
      </c>
      <c r="W31" s="117" t="str">
        <f>IF(F31="Scenario1PBT1",'Minor retrofit'!$E$41,IF(F31="Scenario2PBT1",'Minor retrofit'!$F$41,IF(F31="Scenario3PBT1",'Minor retrofit'!$G$41,"")))&amp;IF(F31="Scenario1PBT2",'Minor retrofit'!$H$41,IF(F31="Scenario2PBT2",'Minor retrofit'!$I$41,IF(F31="Scenario3PBT2",'Minor retrofit'!$J$41,"")))&amp;IF(F31="Scenario1PBT3",'Minor retrofit'!$K$41,IF(F31="Scenario2PBT3",'Minor retrofit'!$L$41,IF(F31="Scenario3PBT3",'Minor retrofit'!$M$41,"")))&amp;IF(F31="Scenario1PBT4",'Minor retrofit'!$N$41,IF(F31="Scenario2PBT4",'Minor retrofit'!$O$41,IF(F31="Scenario3PBT4",'Minor retrofit'!$P$41,"")))&amp;IF(F31="Scenario1PBT5",'Minor retrofit'!$Q$41,IF(F31="Scenario2PBT5",'Minor retrofit'!$R$41,IF(F31="Scenario3PBT5",'Minor retrofit'!$S$41,"")))&amp;IF(F31="Scenario1PBT6",'Minor retrofit'!$T$41,IF(F31="Scenario2PBT6",'Minor retrofit'!$U$41,IF(F31="Scenario3PBT6",'Minor retrofit'!$V$41,"")))&amp;IF(F31="Scenario1PBT7",'Minor retrofit'!$W$41,IF(F31="Scenario2PBT7",'Minor retrofit'!$X$41,IF(F31="Scenario3PBT7",'Minor retrofit'!$Y$41,"")))&amp;IF(F31="Scenario1PBT8",'Minor retrofit'!$Z$41,IF(F31="Scenario2PBT8",'Minor retrofit'!$AA$41,IF(F31="Scenario3PBT8",'Minor retrofit'!$AB$41,"")))&amp;IF(F31="Scenario1PBT9",'Minor retrofit'!$AC$41,IF(F31="Scenario2PBT9",'Minor retrofit'!$AD$41,IF(F31="Scenario3PBT9",'Minor retrofit'!$AE$41,"")))&amp;IF(F31="Scenario1PBT10",'Minor retrofit'!$AF$41,IF(F31="Scenario2PBT10",'Minor retrofit'!$AG$41,IF(F31="Scenario3PBT10",'Minor retrofit'!$AH$41,"")))&amp;IF(F31="Scenario1PBT11",'Minor retrofit'!$AI$41,IF(F31="Scenario2PBT11",'Minor retrofit'!$AJ$41,IF(F31="Scenario3PBT11",'Minor retrofit'!$AK$41,"")))&amp;IF(F31="Scenario1PBT12",'Minor retrofit'!$AL$41,IF(F31="Scenario2PBT12",'Minor retrofit'!$AM$41,IF(F31="Scenario3PBT12",'Minor retrofit'!$AN$41,"")))&amp;IF(F31="Scenario1PBT13",'Minor retrofit'!$AO$41,IF(F31="Scenario2PBT13",'Minor retrofit'!$AP$41,IF(F31="Scenario3PBT13",'Minor retrofit'!$AQ$41,"")))&amp;IF(F31="Scenario1PBT14",'Minor retrofit'!$AR$41,IF(F31="Scenario2PBT14",'Minor retrofit'!$AS$41,IF(F31="Scenario3PBT14",'Minor retrofit'!$AT$41,"")))&amp;IF(F31="Scenario1PBT15",'Minor retrofit'!$AU$41,IF(F31="Scenario2PBT15",'Minor retrofit'!$AV$41,IF(F31="Scenario3PBT15",'Minor retrofit'!$AW$41,"")))</f>
        <v/>
      </c>
      <c r="X31" s="117">
        <f t="shared" si="9"/>
        <v>0</v>
      </c>
      <c r="Y31" s="117" t="str">
        <f>IF(F31="Scenario1PBT1",'Minor retrofit'!$E$43,IF(F31="Scenario2PBT1",'Minor retrofit'!$F$43,IF(F31="Scenario3PBT1",'Minor retrofit'!$G$43,"")))&amp;IF(F31="Scenario1PBT2",'Minor retrofit'!$H$43,IF(F31="Scenario2PBT2",'Minor retrofit'!$I$43,IF(F31="Scenario3PBT2",'Minor retrofit'!$J$43,"")))&amp;IF(F31="Scenario1PBT3",'Minor retrofit'!$K$43,IF(F31="Scenario2PBT3",'Minor retrofit'!$L$43,IF(F31="Scenario3PBT3",'Minor retrofit'!$M$43,"")))&amp;IF(F31="Scenario1PBT4",'Minor retrofit'!$N$43,IF(F31="Scenario2PBT4",'Minor retrofit'!$O$43,IF(F31="Scenario3PBT4",'Minor retrofit'!$P$43,"")))&amp;IF(F31="Scenario1PBT5",'Minor retrofit'!$Q$43,IF(F31="Scenario2PBT5",'Minor retrofit'!$R$43,IF(F31="Scenario3PBT5",'Minor retrofit'!$S$43,"")))&amp;IF(F31="Scenario1PBT6",'Minor retrofit'!$T$43,IF(F31="Scenario2PBT6",'Minor retrofit'!$U$43,IF(F31="Scenario3PBT6",'Minor retrofit'!$V$43,"")))&amp;IF(F31="Scenario1PBT7",'Minor retrofit'!$W$43,IF(F31="Scenario2PBT7",'Minor retrofit'!$X$43,IF(F31="Scenario3PBT7",'Minor retrofit'!$Y$43,"")))&amp;IF(F31="Scenario1PBT8",'Minor retrofit'!$Z$43,IF(F31="Scenario2PBT8",'Minor retrofit'!$AA$43,IF(F31="Scenario3PBT8",'Minor retrofit'!$AB$43,"")))&amp;IF(F31="Scenario1PBT9",'Minor retrofit'!$AC$43,IF(F31="Scenario2PBT9",'Minor retrofit'!$AD$43,IF(F31="Scenario3PBT9",'Minor retrofit'!$AE$43,"")))&amp;IF(F31="Scenario1PBT10",'Minor retrofit'!$AF$43,IF(F31="Scenario2PBT10",'Minor retrofit'!$AG$43,IF(F31="Scenario3PBT10",'Minor retrofit'!$AH$43,"")))&amp;IF(F31="Scenario1PBT11",'Minor retrofit'!$AI$43,IF(F31="Scenario2PBT11",'Minor retrofit'!$AJ$43,IF(F31="Scenario3PBT11",'Minor retrofit'!$AK$43,"")))&amp;IF(F31="Scenario1PBT12",'Minor retrofit'!$AL$43,IF(F31="Scenario2PBT12",'Minor retrofit'!$AM$43,IF(F31="Scenario3PBT12",'Minor retrofit'!$AN$43,"")))&amp;IF(F31="Scenario1PBT13",'Minor retrofit'!$AO$43,IF(F31="Scenario2PBT13",'Minor retrofit'!$AP$43,IF(F31="Scenario3PBT13",'Minor retrofit'!$AQ$43,"")))&amp;IF(F31="Scenario1PBT14",'Minor retrofit'!$AR$43,IF(F31="Scenario2PBT14",'Minor retrofit'!$AS$43,IF(F31="Scenario3PBT14",'Minor retrofit'!$AT$43,"")))&amp;IF(F31="Scenario1PBT15",'Minor retrofit'!$AU$43,IF(F31="Scenario2PBT15",'Minor retrofit'!$AV$43,IF(F31="Scenario3PBT15",'Minor retrofit'!$AW$43,"")))</f>
        <v/>
      </c>
      <c r="Z31" s="117">
        <f t="shared" si="10"/>
        <v>0</v>
      </c>
      <c r="AA31" s="178" t="str">
        <f>IF(F31="Scenario1PBT1",'Minor retrofit'!$E$102,IF(F31="Scenario2PBT1",'Minor retrofit'!$F$102,IF(F31="Scenario3PBT1",'Minor retrofit'!$G$102,"")))&amp;IF(F31="Scenario1PBT2",'Minor retrofit'!$H$102,IF(F31="Scenario2PBT2",'Minor retrofit'!$I$102,IF(F31="Scenario3PBT2",'Minor retrofit'!$J$102,"")))&amp;IF(F31="Scenario1PBT3",'Minor retrofit'!$K$102,IF(F31="Scenario2PBT3",'Minor retrofit'!$L$102,IF(F31="Scenario3PBT3",'Minor retrofit'!$M$102,"")))&amp;IF(F31="Scenario1PBT4",'Minor retrofit'!$N$102,IF(F31="Scenario2PBT4",'Minor retrofit'!$O$102,IF(F31="Scenario3PBT4",'Minor retrofit'!$P$102,"")))&amp;IF(F31="Scenario1PBT5",'Minor retrofit'!$Q$102,IF(F31="Scenario2PBT5",'Minor retrofit'!$R$102,IF(F31="Scenario3PBT5",'Minor retrofit'!$S$102,"")))&amp;IF(F31="Scenario1PBT6",'Minor retrofit'!$T$102,IF(F31="Scenario2PBT6",'Minor retrofit'!$U$102,IF(F31="Scenario3PBT6",'Minor retrofit'!$V$102,"")))&amp;IF(F31="Scenario1PBT7",'Minor retrofit'!$W$102,IF(F31="Scenario2PBT7",'Minor retrofit'!$X$102,IF(F31="Scenario3PBT7",'Minor retrofit'!$Y$102,"")))&amp;IF(F31="Scenario1PBT8",'Minor retrofit'!$Z$102,IF(F31="Scenario2PBT8",'Minor retrofit'!$AA$102,IF(F31="Scenario3PBT8",'Minor retrofit'!$AB$102,"")))&amp;IF(F31="Scenario1PBT9",'Minor retrofit'!$AC$102,IF(F31="Scenario2PBT9",'Minor retrofit'!$AD$102,IF(F31="Scenario3PBT9",'Minor retrofit'!$AE$102,"")))&amp;IF(F31="Scenario1PBT10",'Minor retrofit'!$AF$102,IF(F31="Scenario2PBT10",'Minor retrofit'!$AG$102,IF(F31="Scenario3PBT10",'Minor retrofit'!$AH$102,"")))&amp;IF(F31="Scenario1PBT11",'Minor retrofit'!$AI$102,IF(F31="Scenario2PBT11",'Minor retrofit'!$AJ$102,IF(F31="Scenario3PBT11",'Minor retrofit'!$AK$102,"")))&amp;IF(F31="Scenario1PBT12",'Minor retrofit'!$AL$102,IF(F31="Scenario2PBT12",'Minor retrofit'!$AM$102,IF(F31="Scenario3PBT12",'Minor retrofit'!$AN$102,"")))&amp;IF(F31="Scenario1PBT13",'Minor retrofit'!$AO$102,IF(F31="Scenario2PBT13",'Minor retrofit'!$AP$102,IF(F31="Scenario3PBT13",'Minor retrofit'!$AQ$102,"")))&amp;IF(F31="Scenario1PBT14",'Minor retrofit'!$AR$102,IF(F31="Scenario2PBT14",'Minor retrofit'!$AS$102,IF(F31="Scenario3PBT14",'Minor retrofit'!$AT$102,"")))&amp;IF(F31="Scenario1PBT15",'Minor retrofit'!$AU$102,IF(F31="Scenario2PBT15",'Minor retrofit'!$AV$102,IF(F31="Scenario3PBT15",'Minor retrofit'!$AW$102,"")))</f>
        <v/>
      </c>
      <c r="AB31" s="179">
        <f t="shared" si="11"/>
        <v>0</v>
      </c>
      <c r="AC31" s="208">
        <f>IFERROR('Projection_Base-case'!G31-G31,0)</f>
        <v>0</v>
      </c>
      <c r="AD31" s="178">
        <f t="shared" si="12"/>
        <v>0</v>
      </c>
      <c r="AE31" s="117">
        <f>IFERROR(100*AC31/'Projection_Base-case'!G31,0)</f>
        <v>0</v>
      </c>
      <c r="AF31" s="117">
        <f>IFERROR('Projection_Base-case'!I31-I31,0)</f>
        <v>0</v>
      </c>
      <c r="AG31" s="178">
        <f t="shared" si="13"/>
        <v>0</v>
      </c>
      <c r="AH31" s="117">
        <f>IFERROR(100*AF31/'Projection_Base-case'!I31,0)</f>
        <v>0</v>
      </c>
      <c r="AI31" s="117">
        <f>IFERROR('Projection_Base-case'!K31-K31,0)</f>
        <v>0</v>
      </c>
      <c r="AJ31" s="178">
        <f t="shared" si="14"/>
        <v>0</v>
      </c>
      <c r="AK31" s="117">
        <f>IFERROR(100*AI31/'Projection_Base-case'!K31,0)</f>
        <v>0</v>
      </c>
      <c r="AL31" s="117">
        <f>IFERROR(M31-'Projection_Base-case'!M31,0)</f>
        <v>0</v>
      </c>
      <c r="AM31" s="178">
        <f t="shared" si="15"/>
        <v>0</v>
      </c>
      <c r="AN31" s="179">
        <f>IFERROR(IF('Projection_Base-case'!N31&gt;0,100*AM31/'Projection_Base-case'!N31,100*AM31/N31),0)</f>
        <v>0</v>
      </c>
      <c r="AO31" s="206">
        <f>IFERROR('Projection_Base-case'!O31-O31,0)</f>
        <v>0</v>
      </c>
      <c r="AP31" s="178">
        <f t="shared" si="16"/>
        <v>0</v>
      </c>
      <c r="AQ31" s="117">
        <f>IFERROR(100*AO31/'Projection_Base-case'!O31,0)</f>
        <v>0</v>
      </c>
      <c r="AR31" s="117">
        <f>IFERROR('Projection_Base-case'!Q31-Q31,0)</f>
        <v>0</v>
      </c>
      <c r="AS31" s="178">
        <f t="shared" si="17"/>
        <v>0</v>
      </c>
      <c r="AT31" s="117">
        <f>IFERROR(100*AR31/'Projection_Base-case'!Q31,0)</f>
        <v>0</v>
      </c>
      <c r="AU31" s="117">
        <f>IFERROR('Projection_Base-case'!S31-S31,0)</f>
        <v>0</v>
      </c>
      <c r="AV31" s="178">
        <f t="shared" si="18"/>
        <v>0</v>
      </c>
      <c r="AW31" s="118">
        <f>IFERROR(100*AU31/'Projection_Base-case'!S31,0)</f>
        <v>0</v>
      </c>
      <c r="AX31" s="206">
        <f>IFERROR('Projection_Base-case'!U31-U31,0)</f>
        <v>0</v>
      </c>
      <c r="AY31" s="178">
        <f t="shared" si="19"/>
        <v>0</v>
      </c>
      <c r="AZ31" s="117">
        <f>IFERROR(100*AX31/'Projection_Base-case'!U31,0)</f>
        <v>0</v>
      </c>
      <c r="BA31" s="117">
        <f>IFERROR('Projection_Base-case'!W31-W31,0)</f>
        <v>0</v>
      </c>
      <c r="BB31" s="178">
        <f t="shared" si="20"/>
        <v>0</v>
      </c>
      <c r="BC31" s="117">
        <f>IFERROR(100*BA31/'Projection_Base-case'!W31,0)</f>
        <v>0</v>
      </c>
      <c r="BD31" s="117">
        <f>IFERROR('Projection_Base-case'!Y31-Y31,0)</f>
        <v>0</v>
      </c>
      <c r="BE31" s="178">
        <f t="shared" si="21"/>
        <v>0</v>
      </c>
      <c r="BF31" s="117">
        <f>IFERROR(100*BD31/'Projection_Base-case'!Y31,0)</f>
        <v>0</v>
      </c>
      <c r="BG31" s="178">
        <f t="shared" si="22"/>
        <v>0</v>
      </c>
      <c r="BH31" s="179">
        <f t="shared" si="23"/>
        <v>0</v>
      </c>
    </row>
    <row r="32" spans="1:60">
      <c r="A32" s="205">
        <v>27</v>
      </c>
      <c r="B32" s="178">
        <f>IF('Projection_Base-case'!B32&lt;&gt;"",'Projection_Base-case'!B32,0)</f>
        <v>0</v>
      </c>
      <c r="C32" s="178">
        <f>IF('Projection_Base-case'!C32&lt;&gt;"",'Projection_Base-case'!C32,0)</f>
        <v>0</v>
      </c>
      <c r="D32" s="178">
        <f>IF('Projection_Base-case'!D32&lt;&gt;"",'Projection_Base-case'!D32,0)</f>
        <v>0</v>
      </c>
      <c r="E32" s="176" t="str">
        <f>IF(AND('Résultats Minor'!$AC$3="OUI",'Résultats Minor'!E31&lt;&gt;""),'Résultats Minor'!E31,IF(OR(D32="PBT2",D32="PBT3",D32="PBT5",D32="PBT8",D32="PBT9"),"Scenario1",IF(OR(D32="PBT6",D32="PBT7",D32="PBT10"),"Scenario2",IF(OR(D32="PBT1",D32="PBT4"),"Scenario3",""))))</f>
        <v/>
      </c>
      <c r="F32" s="202" t="str">
        <f t="shared" si="0"/>
        <v>0</v>
      </c>
      <c r="G32" s="206" t="str">
        <f>IF(F32="Scenario1PBT1",'Minor retrofit'!$E$7,IF(F32="Scenario2PBT1",'Minor retrofit'!$F$7,IF(F32="Scenario3PBT1",'Minor retrofit'!$G$7,"")))&amp;IF(F32="Scenario1PBT2",'Minor retrofit'!$H$7,IF(F32="Scenario2PBT2",'Minor retrofit'!$I$7,IF(F32="Scenario3PBT2",'Minor retrofit'!$J$7,"")))&amp;IF(F32="Scenario1PBT3",'Minor retrofit'!$K$7,IF(F32="Scenario2PBT3",'Minor retrofit'!$L$7,IF(F32="Scenario3PBT3",'Minor retrofit'!$M$7,"")))&amp;IF(F32="Scenario1PBT4",'Minor retrofit'!$N$7,IF(F32="Scenario2PBT4",'Minor retrofit'!$O$7,IF(F32="Scenario3PBT4",'Minor retrofit'!$P$7,"")))&amp;IF(F32="Scenario1PBT5",'Minor retrofit'!$Q$7,IF(F32="Scenario2PBT5",'Minor retrofit'!$R$7,IF(F32="Scenario3PBT5",'Minor retrofit'!$S$7,"")))&amp;IF(F32="Scenario1PBT6",'Minor retrofit'!$T$7,IF(F32="Scenario2PBT6",'Minor retrofit'!$U$7,IF(F32="Scenario3PBT6",'Minor retrofit'!$V$7,"")))&amp;IF(F32="Scenario1PBT7",'Minor retrofit'!$W$7,IF(F32="Scenario2PBT7",'Minor retrofit'!$X$7,IF(F32="Scenario3PBT7",'Minor retrofit'!$Y$7,"")))&amp;IF(F32="Scenario1PBT8",'Minor retrofit'!$Z$7,IF(F32="Scenario2PBT8",'Minor retrofit'!$AA$7,IF(F32="Scenario3PBT8",'Minor retrofit'!$AB$7,"")))&amp;IF(F32="Scenario1PBT9",'Minor retrofit'!$AC$7,IF(F32="Scenario2PBT9",'Minor retrofit'!$AD$7,IF(F32="Scenario3PBT9",'Minor retrofit'!$AE$7,"")))&amp;IF(F32="Scenario1PBT10",'Minor retrofit'!$AF$7,IF(F32="Scenario2PBT10",'Minor retrofit'!$AG$7,IF(F32="Scenario3PBT10",'Minor retrofit'!$AH$7,"")))&amp;IF(F32="Scenario1PBT11",'Minor retrofit'!$AI$7,IF(F32="Scenario2PBT11",'Minor retrofit'!$AJ$7,IF(F32="Scenario3PBT11",'Minor retrofit'!$AK$7,"")))&amp;IF(F32="Scenario1PBT12",'Minor retrofit'!$AL$7,IF(F32="Scenario2PBT12",'Minor retrofit'!$AM$7,IF(F32="Scenario3PBT12",'Minor retrofit'!$AN$7,"")))&amp;IF(F32="Scenario1PBT13",'Minor retrofit'!$AO$7,IF(F32="Scenario2PBT13",'Minor retrofit'!$AP$7,IF(F32="Scenario3PBT13",'Minor retrofit'!$AQ$7,"")))&amp;IF(F32="Scenario1PBT14",'Minor retrofit'!$AR$7,IF(F32="Scenario2PBT14",'Minor retrofit'!$AS$7,IF(F32="Scenario3PBT14",'Minor retrofit'!$AT$7,"")))&amp;IF(F32="Scenario1PBT15",'Minor retrofit'!$AU$7,IF(F32="Scenario2PBT15",'Minor retrofit'!$AV$7,IF(F32="Scenario3PBT15",'Minor retrofit'!$AW$7,"")))</f>
        <v/>
      </c>
      <c r="H32" s="117">
        <f t="shared" si="1"/>
        <v>0</v>
      </c>
      <c r="I32" s="117" t="str">
        <f>IF(F32="Scenario1PBT1",'Minor retrofit'!$E$17,IF(F32="Scenario2PBT1",'Minor retrofit'!$F$17,IF(F32="Scenario3PBT1",'Minor retrofit'!$G$17,"")))&amp;IF(F32="Scenario1PBT2",'Minor retrofit'!$H$17,IF(F32="Scenario2PBT2",'Minor retrofit'!$I$17,IF(F32="Scenario3PBT2",'Minor retrofit'!$J$17,"")))&amp;IF(F32="Scenario1PBT3",'Minor retrofit'!$K$17,IF(F32="Scenario2PBT3",'Minor retrofit'!$L$17,IF(F32="Scenario3PBT3",'Minor retrofit'!$M$17,"")))&amp;IF(F32="Scenario1PBT4",'Minor retrofit'!$N$17,IF(F32="Scenario2PBT4",'Minor retrofit'!$O$17,IF(F32="Scenario3PBT4",'Minor retrofit'!$P$17,"")))&amp;IF(F32="Scenario1PBT5",'Minor retrofit'!$Q$17,IF(F32="Scenario2PBT5",'Minor retrofit'!$R$17,IF(F32="Scenario3PBT5",'Minor retrofit'!$S$17,"")))&amp;IF(F32="Scenario1PBT6",'Minor retrofit'!$T$17,IF(F32="Scenario2PBT6",'Minor retrofit'!$U$17,IF(F32="Scenario3PBT6",'Minor retrofit'!$V$17,"")))&amp;IF(F32="Scenario1PBT7",'Minor retrofit'!$W$17,IF(F32="Scenario2PBT7",'Minor retrofit'!$X$17,IF(F32="Scenario3PBT7",'Minor retrofit'!$Y$17,"")))&amp;IF(F32="Scenario1PBT8",'Minor retrofit'!$Z$17,IF(F32="Scenario2PBT8",'Minor retrofit'!$AA$17,IF(F32="Scenario3PBT8",'Minor retrofit'!$AB$17,"")))&amp;IF(F32="Scenario1PBT9",'Minor retrofit'!$AC$17,IF(F32="Scenario2PBT9",'Minor retrofit'!$AD$17,IF(F32="Scenario3PBT9",'Minor retrofit'!$AE$17,"")))&amp;IF(F32="Scenario1PBT10",'Minor retrofit'!$AF$17,IF(F32="Scenario2PBT10",'Minor retrofit'!$AG$17,IF(F32="Scenario3PBT10",'Minor retrofit'!$AH$17,"")))&amp;IF(F32="Scenario1PBT11",'Minor retrofit'!$AI$17,IF(F32="Scenario2PBT11",'Minor retrofit'!$AJ$17,IF(F32="Scenario3PBT11",'Minor retrofit'!$AK$17,"")))&amp;IF(F32="Scenario1PBT12",'Minor retrofit'!$AL$17,IF(F32="Scenario2PBT12",'Minor retrofit'!$AM$17,IF(F32="Scenario3PBT12",'Minor retrofit'!$AN$17,"")))&amp;IF(F32="Scenario1PBT13",'Minor retrofit'!$AO$17,IF(F32="Scenario2PBT13",'Minor retrofit'!$AP$17,IF(F32="Scenario3PBT13",'Minor retrofit'!$AQ$17,"")))&amp;IF(F32="Scenario1PBT14",'Minor retrofit'!$AR$17,IF(F32="Scenario2PBT14",'Minor retrofit'!$AS$17,IF(F32="Scenario3PBT14",'Minor retrofit'!$AT$17,"")))&amp;IF(F32="Scenario1PBT15",'Minor retrofit'!$AU$17,IF(F32="Scenario2PBT15",'Minor retrofit'!$AV$17,IF(F32="Scenario3PBT15",'Minor retrofit'!$AW$17,"")))</f>
        <v/>
      </c>
      <c r="J32" s="117">
        <f t="shared" si="2"/>
        <v>0</v>
      </c>
      <c r="K32" s="117" t="str">
        <f>IF(F32="Scenario1PBT1",'Minor retrofit'!$E$19,IF(F32="Scenario2PBT1",'Minor retrofit'!$F$19,IF(F32="Scenario3PBT1",'Minor retrofit'!$G$19,"")))&amp;IF(F32="Scenario1PBT2",'Minor retrofit'!$H$19,IF(F32="Scenario2PBT2",'Minor retrofit'!$I$19,IF(F32="Scenario3PBT2",'Minor retrofit'!$J$19,"")))&amp;IF(F32="Scenario1PBT3",'Minor retrofit'!$K$19,IF(F32="Scenario2PBT3",'Minor retrofit'!$L$19,IF(F32="Scenario3PBT3",'Minor retrofit'!$M$19,"")))&amp;IF(F32="Scenario1PBT4",'Minor retrofit'!$N$19,IF(F32="Scenario2PBT4",'Minor retrofit'!$O$19,IF(F32="Scenario3PBT4",'Minor retrofit'!$P$19,"")))&amp;IF(F32="Scenario1PBT5",'Minor retrofit'!$Q$19,IF(F32="Scenario2PBT5",'Minor retrofit'!$R$19,IF(F32="Scenario3PBT5",'Minor retrofit'!$S$19,"")))&amp;IF(F32="Scenario1PBT6",'Minor retrofit'!$T$19,IF(F32="Scenario2PBT6",'Minor retrofit'!$U$19,IF(F32="Scenario3PBT6",'Minor retrofit'!$V$19,"")))&amp;IF(F32="Scenario1PBT7",'Minor retrofit'!$W$19,IF(F32="Scenario2PBT7",'Minor retrofit'!$X$19,IF(F32="Scenario3PBT7",'Minor retrofit'!$Y$19,"")))&amp;IF(F32="Scenario1PBT8",'Minor retrofit'!$Z$19,IF(F32="Scenario2PBT8",'Minor retrofit'!$AA$19,IF(F32="Scenario3PBT8",'Minor retrofit'!$AB$19,"")))&amp;IF(F32="Scenario1PBT9",'Minor retrofit'!$AC$19,IF(F32="Scenario2PBT9",'Minor retrofit'!$AD$19,IF(F32="Scenario3PBT9",'Minor retrofit'!$AE$19,"")))&amp;IF(F32="Scenario1PBT10",'Minor retrofit'!$AF$19,IF(F32="Scenario2PBT10",'Minor retrofit'!$AG$19,IF(F32="Scenario3PBT10",'Minor retrofit'!$AH$19,"")))&amp;IF(F32="Scenario1PBT11",'Minor retrofit'!$AI$19,IF(F32="Scenario2PBT11",'Minor retrofit'!$AJ$19,IF(F32="Scenario3PBT11",'Minor retrofit'!$AK$19,"")))&amp;IF(F32="Scenario1PBT12",'Minor retrofit'!$AL$19,IF(F32="Scenario2PBT12",'Minor retrofit'!$AM$19,IF(F32="Scenario3PBT12",'Minor retrofit'!$AN$19,"")))&amp;IF(F32="Scenario1PBT13",'Minor retrofit'!$AO$19,IF(F32="Scenario2PBT13",'Minor retrofit'!$AP$19,IF(F32="Scenario3PBT13",'Minor retrofit'!$AQ$19,"")))&amp;IF(F32="Scenario1PBT14",'Minor retrofit'!$AR$19,IF(F32="Scenario2PBT14",'Minor retrofit'!$AS$19,IF(F32="Scenario3PBT14",'Minor retrofit'!$AT$19,"")))&amp;IF(F32="Scenario1PBT15",'Minor retrofit'!$AU$19,IF(F32="Scenario2PBT15",'Minor retrofit'!$AV$19,IF(F32="Scenario3PBT15",'Minor retrofit'!$AW$19,"")))</f>
        <v/>
      </c>
      <c r="L32" s="117">
        <f t="shared" si="3"/>
        <v>0</v>
      </c>
      <c r="M32" s="117" t="str">
        <f>IF(F32="Scenario1PBT1",'Minor retrofit'!$E$21,IF(F32="Scenario2PBT1",'Minor retrofit'!$F$21,IF(F32="Scenario3PBT1",'Minor retrofit'!$G$21,"")))&amp;IF(F32="Scenario1PBT2",'Minor retrofit'!$H$21,IF(F32="Scenario2PBT2",'Minor retrofit'!$I$21,IF(F32="Scenario3PBT2",'Minor retrofit'!$J$21,"")))&amp;IF(F32="Scenario1PBT3",'Minor retrofit'!$K$21,IF(F32="Scenario2PBT3",'Minor retrofit'!$L$21,IF(F32="Scenario3PBT3",'Minor retrofit'!$M$21,"")))&amp;IF(F32="Scenario1PBT4",'Minor retrofit'!$N$21,IF(F32="Scenario2PBT4",'Minor retrofit'!$O$21,IF(F32="Scenario3PBT4",'Minor retrofit'!$P$21,"")))&amp;IF(F32="Scenario1PBT5",'Minor retrofit'!$Q$21,IF(F32="Scenario2PBT5",'Minor retrofit'!$R$21,IF(F32="Scenario3PBT5",'Minor retrofit'!$S$21,"")))&amp;IF(F32="Scenario1PBT6",'Minor retrofit'!$T$21,IF(F32="Scenario2PBT6",'Minor retrofit'!$U$21,IF(F32="Scenario3PBT6",'Minor retrofit'!$V$21,"")))&amp;IF(F32="Scenario1PBT7",'Minor retrofit'!$W$21,IF(F32="Scenario2PBT7",'Minor retrofit'!$X$21,IF(F32="Scenario3PBT7",'Minor retrofit'!$Y$21,"")))&amp;IF(F32="Scenario1PBT8",'Minor retrofit'!$Z$21,IF(F32="Scenario2PBT8",'Minor retrofit'!$AA$21,IF(F32="Scenario3PBT8",'Minor retrofit'!$AB$21,"")))&amp;IF(F32="Scenario1PBT9",'Minor retrofit'!$AC$21,IF(F32="Scenario2PBT9",'Minor retrofit'!$AD$21,IF(F32="Scenario3PBT9",'Minor retrofit'!$AE$21,"")))&amp;IF(F32="Scenario1PBT10",'Minor retrofit'!$AF$21,IF(F32="Scenario2PBT10",'Minor retrofit'!$AG$21,IF(F32="Scenario3PBT10",'Minor retrofit'!$AH$21,"")))&amp;IF(F32="Scenario1PBT11",'Minor retrofit'!$AI$21,IF(F32="Scenario2PBT11",'Minor retrofit'!$AJ$21,IF(F32="Scenario3PBT11",'Minor retrofit'!$AK$21,"")))&amp;IF(F32="Scenario1PBT12",'Minor retrofit'!$AL$21,IF(F32="Scenario2PBT12",'Minor retrofit'!$AM$21,IF(F32="Scenario3PBT12",'Minor retrofit'!$AN$21,"")))&amp;IF(F32="Scenario1PBT13",'Minor retrofit'!$AO$21,IF(F32="Scenario2PBT13",'Minor retrofit'!$AP$21,IF(F32="Scenario3PBT13",'Minor retrofit'!$AQ$21,"")))&amp;IF(F32="Scenario1PBT14",'Minor retrofit'!$AR$21,IF(F32="Scenario2PBT14",'Minor retrofit'!$AS$21,IF(F32="Scenario3PBT14",'Minor retrofit'!$AT$21,"")))&amp;IF(F32="Scenario1PBT15",'Minor retrofit'!$AU$21,IF(F32="Scenario2PBT15",'Minor retrofit'!$AV$21,IF(F32="Scenario3PBT15",'Minor retrofit'!$AW$21,"")))</f>
        <v/>
      </c>
      <c r="N32" s="118">
        <f t="shared" si="4"/>
        <v>0</v>
      </c>
      <c r="O32" s="206" t="str">
        <f>IF(F32="Scenario1PBT1",'Minor retrofit'!$E$24,IF(F32="Scenario2PBT1",'Minor retrofit'!$F$24,IF(F32="Scenario3PBT1",'Minor retrofit'!$G$24,"")))&amp;IF(F32="Scenario1PBT2",'Minor retrofit'!$H$24,IF(F32="Scenario2PBT2",'Minor retrofit'!$I$24,IF(F32="Scenario3PBT2",'Minor retrofit'!$J$24,"")))&amp;IF(F32="Scenario1PBT3",'Minor retrofit'!$K$24,IF(F32="Scenario2PBT3",'Minor retrofit'!$L$24,IF(F32="Scenario3PBT3",'Minor retrofit'!$M$24,"")))&amp;IF(F32="Scenario1PBT4",'Minor retrofit'!$N$24,IF(F32="Scenario2PBT4",'Minor retrofit'!$O$24,IF(F32="Scenario3PBT4",'Minor retrofit'!$P$24,"")))&amp;IF(F32="Scenario1PBT5",'Minor retrofit'!$Q$24,IF(F32="Scenario2PBT5",'Minor retrofit'!$R$24,IF(F32="Scenario3PBT5",'Minor retrofit'!$S$24,"")))&amp;IF(F32="Scenario1PBT6",'Minor retrofit'!$T$24,IF(F32="Scenario2PBT6",'Minor retrofit'!$U$24,IF(F32="Scenario3PBT6",'Minor retrofit'!$V$24,"")))&amp;IF(F32="Scenario1PBT7",'Minor retrofit'!$W$24,IF(F32="Scenario2PBT7",'Minor retrofit'!$X$24,IF(F32="Scenario3PBT7",'Minor retrofit'!$Y$24,"")))&amp;IF(F32="Scenario1PBT8",'Minor retrofit'!$Z$24,IF(F32="Scenario2PBT8",'Minor retrofit'!$AA$24,IF(F32="Scenario3PBT8",'Minor retrofit'!$AB$24,"")))&amp;IF(F32="Scenario1PBT9",'Minor retrofit'!$AC$24,IF(F32="Scenario2PBT9",'Minor retrofit'!$AD$24,IF(F32="Scenario3PBT9",'Minor retrofit'!$AE$24,"")))&amp;IF(F32="Scenario1PBT10",'Minor retrofit'!$AF$24,IF(F32="Scenario2PBT10",'Minor retrofit'!$AG$24,IF(F32="Scenario3PBT10",'Minor retrofit'!$AH$24,"")))&amp;IF(F32="Scenario1PBT11",'Minor retrofit'!$AI$24,IF(F32="Scenario2PBT11",'Minor retrofit'!$AJ$24,IF(F32="Scenario3PBT11",'Minor retrofit'!$AK$24,"")))&amp;IF(F32="Scenario1PBT12",'Minor retrofit'!$AL$24,IF(F32="Scenario2PBT12",'Minor retrofit'!$AM$24,IF(F32="Scenario3PBT12",'Minor retrofit'!$AN$24,"")))&amp;IF(F32="Scenario1PBT13",'Minor retrofit'!$AO$24,IF(F32="Scenario2PBT13",'Minor retrofit'!$AP$24,IF(F32="Scenario3PBT13",'Minor retrofit'!$AQ$24,"")))&amp;IF(F32="Scenario1PBT14",'Minor retrofit'!$AR$24,IF(F32="Scenario2PBT14",'Minor retrofit'!$AS$24,IF(F32="Scenario3PBT14",'Minor retrofit'!$AT$24,"")))&amp;IF(F32="Scenario1PBT15",'Minor retrofit'!$AU$24,IF(F32="Scenario2PBT15",'Minor retrofit'!$AV$24,IF(F32="Scenario3PBT15",'Minor retrofit'!$AW$24,"")))</f>
        <v/>
      </c>
      <c r="P32" s="117">
        <f t="shared" si="5"/>
        <v>0</v>
      </c>
      <c r="Q32" s="117" t="str">
        <f>IF(F32="Scenario1PBT1",'Minor retrofit'!$E$26,IF(F32="Scenario2PBT1",'Minor retrofit'!$F$26,IF(F32="Scenario3PBT1",'Minor retrofit'!$G$26,"")))&amp;IF(F32="Scenario1PBT2",'Minor retrofit'!$H$26,IF(F32="Scenario2PBT2",'Minor retrofit'!$I$26,IF(F32="Scenario3PBT2",'Minor retrofit'!$J$26,"")))&amp;IF(F32="Scenario1PBT3",'Minor retrofit'!$K$26,IF(F32="Scenario2PBT3",'Minor retrofit'!$L$26,IF(F32="Scenario3PBT3",'Minor retrofit'!$M$26,"")))&amp;IF(F32="Scenario1PBT4",'Minor retrofit'!$N$26,IF(F32="Scenario2PBT4",'Minor retrofit'!$O$26,IF(F32="Scenario3PBT4",'Minor retrofit'!$P$26,"")))&amp;IF(F32="Scenario1PBT5",'Minor retrofit'!$Q$26,IF(F32="Scenario2PBT5",'Minor retrofit'!$R$26,IF(F32="Scenario3PBT5",'Minor retrofit'!$S$26,"")))&amp;IF(F32="Scenario1PBT6",'Minor retrofit'!$T$26,IF(F32="Scenario2PBT6",'Minor retrofit'!$U$26,IF(F32="Scenario3PBT6",'Minor retrofit'!$V$26,"")))&amp;IF(F32="Scenario1PBT7",'Minor retrofit'!$W$26,IF(F32="Scenario2PBT7",'Minor retrofit'!$X$26,IF(F32="Scenario3PBT7",'Minor retrofit'!$Y$26,"")))&amp;IF(F32="Scenario1PBT8",'Minor retrofit'!$Z$26,IF(F32="Scenario2PBT8",'Minor retrofit'!$AA$26,IF(F32="Scenario3PBT8",'Minor retrofit'!$AB$26,"")))&amp;IF(F32="Scenario1PBT9",'Minor retrofit'!$AC$26,IF(F32="Scenario2PBT9",'Minor retrofit'!$AD$26,IF(F32="Scenario3PBT9",'Minor retrofit'!$AE$26,"")))&amp;IF(F32="Scenario1PBT10",'Minor retrofit'!$AF$26,IF(F32="Scenario2PBT10",'Minor retrofit'!$AG$26,IF(F32="Scenario3PBT10",'Minor retrofit'!$AH$26,"")))&amp;IF(F32="Scenario1PBT11",'Minor retrofit'!$AI$26,IF(F32="Scenario2PBT11",'Minor retrofit'!$AJ$26,IF(F32="Scenario3PBT11",'Minor retrofit'!$AK$26,"")))&amp;IF(F32="Scenario1PBT12",'Minor retrofit'!$AL$26,IF(F32="Scenario2PBT12",'Minor retrofit'!$AM$26,IF(F32="Scenario3PBT12",'Minor retrofit'!$AN$26,"")))&amp;IF(F32="Scenario1PBT13",'Minor retrofit'!$AO$26,IF(F32="Scenario2PBT13",'Minor retrofit'!$AP$26,IF(F32="Scenario3PBT13",'Minor retrofit'!$AQ$26,"")))&amp;IF(F32="Scenario1PBT14",'Minor retrofit'!$AR$26,IF(F32="Scenario2PBT14",'Minor retrofit'!$AS$26,IF(F32="Scenario3PBT14",'Minor retrofit'!$AT$26,"")))&amp;IF(F32="Scenario1PBT15",'Minor retrofit'!$AU$26,IF(F32="Scenario2PBT15",'Minor retrofit'!$AV$26,IF(F32="Scenario3PBT15",'Minor retrofit'!$AW$26,"")))</f>
        <v/>
      </c>
      <c r="R32" s="117">
        <f t="shared" si="6"/>
        <v>0</v>
      </c>
      <c r="S32" s="117" t="str">
        <f>IF(F32="Scenario1PBT1",'Minor retrofit'!$E$28,IF(F32="Scenario2PBT1",'Minor retrofit'!$F$28,IF(F32="Scenario3PBT1",'Minor retrofit'!$G$28,"")))&amp;IF(F32="Scenario1PBT2",'Minor retrofit'!$H$28,IF(F32="Scenario2PBT2",'Minor retrofit'!$I$28,IF(F32="Scenario3PBT2",'Minor retrofit'!$J$28,"")))&amp;IF(F32="Scenario1PBT3",'Minor retrofit'!$K$28,IF(F32="Scenario2PBT3",'Minor retrofit'!$L$28,IF(F32="Scenario3PBT3",'Minor retrofit'!$M$28,"")))&amp;IF(F32="Scenario1PBT4",'Minor retrofit'!$N$28,IF(F32="Scenario2PBT4",'Minor retrofit'!$O$28,IF(F32="Scenario3PBT4",'Minor retrofit'!$P$28,"")))&amp;IF(F32="Scenario1PBT5",'Minor retrofit'!$Q$28,IF(F32="Scenario2PBT5",'Minor retrofit'!$R$28,IF(F32="Scenario3PBT5",'Minor retrofit'!$S$28,"")))&amp;IF(F32="Scenario1PBT6",'Minor retrofit'!$T$28,IF(F32="Scenario2PBT6",'Minor retrofit'!$U$28,IF(F32="Scenario3PBT6",'Minor retrofit'!$V$28,"")))&amp;IF(F32="Scenario1PBT7",'Minor retrofit'!$W$28,IF(F32="Scenario2PBT7",'Minor retrofit'!$X$28,IF(F32="Scenario3PBT7",'Minor retrofit'!$Y$28,"")))&amp;IF(F32="Scenario1PBT8",'Minor retrofit'!$Z$28,IF(F32="Scenario2PBT8",'Minor retrofit'!$AA$28,IF(F32="Scenario3PBT8",'Minor retrofit'!$AB$28,"")))&amp;IF(F32="Scenario1PBT9",'Minor retrofit'!$AC$28,IF(F32="Scenario2PBT9",'Minor retrofit'!$AD$28,IF(F32="Scenario3PBT9",'Minor retrofit'!$AE$28,"")))&amp;IF(F32="Scenario1PBT10",'Minor retrofit'!$AF$28,IF(F32="Scenario2PBT10",'Minor retrofit'!$AG$28,IF(F32="Scenario3PBT10",'Minor retrofit'!$AH$28,"")))&amp;IF(F32="Scenario1PBT11",'Minor retrofit'!$AI$28,IF(F32="Scenario2PBT11",'Minor retrofit'!$AJ$28,IF(F32="Scenario3PBT11",'Minor retrofit'!$AK$28,"")))&amp;IF(F32="Scenario1PBT12",'Minor retrofit'!$AL$28,IF(F32="Scenario2PBT12",'Minor retrofit'!$AM$28,IF(F32="Scenario3PBT12",'Minor retrofit'!$AN$28,"")))&amp;IF(F32="Scenario1PBT13",'Minor retrofit'!$AO$28,IF(F32="Scenario2PBT13",'Minor retrofit'!$AP$28,IF(F32="Scenario3PBT13",'Minor retrofit'!$AQ$28,"")))&amp;IF(F32="Scenario1PBT14",'Minor retrofit'!$AR$28,IF(F32="Scenario2PBT14",'Minor retrofit'!$AS$28,IF(F32="Scenario3PBT14",'Minor retrofit'!$AT$28,"")))&amp;IF(F32="Scenario1PBT15",'Minor retrofit'!$AU$28,IF(F32="Scenario2PBT15",'Minor retrofit'!$AV$28,IF(F32="Scenario3PBT15",'Minor retrofit'!$AW$28,"")))</f>
        <v/>
      </c>
      <c r="T32" s="207">
        <f t="shared" si="7"/>
        <v>0</v>
      </c>
      <c r="U32" s="206" t="str">
        <f>IF(F32="Scenario1PBT1",'Minor retrofit'!$E$39,IF(F32="Scenario2PBT1",'Minor retrofit'!$F$39,IF(F32="Scenario3PBT1",'Minor retrofit'!$G$39,"")))&amp;IF(F32="Scenario1PBT2",'Minor retrofit'!$H$39,IF(F32="Scenario2PBT2",'Minor retrofit'!$I$39,IF(F32="Scenario3PBT2",'Minor retrofit'!$J$39,"")))&amp;IF(F32="Scenario1PBT3",'Minor retrofit'!$K$39,IF(F32="Scenario2PBT3",'Minor retrofit'!$L$39,IF(F32="Scenario3PBT3",'Minor retrofit'!$M$39,"")))&amp;IF(F32="Scenario1PBT4",'Minor retrofit'!$N$39,IF(F32="Scenario2PBT4",'Minor retrofit'!$O$39,IF(F32="Scenario3PBT4",'Minor retrofit'!$P$39,"")))&amp;IF(F32="Scenario1PBT5",'Minor retrofit'!$Q$39,IF(F32="Scenario2PBT5",'Minor retrofit'!$R$39,IF(F32="Scenario3PBT5",'Minor retrofit'!$S$39,"")))&amp;IF(F32="Scenario1PBT6",'Minor retrofit'!$T$39,IF(F32="Scenario2PBT6",'Minor retrofit'!$U$39,IF(F32="Scenario3PBT6",'Minor retrofit'!$V$39,"")))&amp;IF(F32="Scenario1PBT7",'Minor retrofit'!$W$39,IF(F32="Scenario2PBT7",'Minor retrofit'!$X$39,IF(F32="Scenario3PBT7",'Minor retrofit'!$Y$39,"")))&amp;IF(F32="Scenario1PBT8",'Minor retrofit'!$Z$39,IF(F32="Scenario2PBT8",'Minor retrofit'!$AA$39,IF(F32="Scenario3PBT8",'Minor retrofit'!$AB$39,"")))&amp;IF(F32="Scenario1PBT9",'Minor retrofit'!$AC$39,IF(F32="Scenario2PBT9",'Minor retrofit'!$AD$39,IF(F32="Scenario3PBT9",'Minor retrofit'!$AE$39,"")))&amp;IF(F32="Scenario1PBT10",'Minor retrofit'!$AF$39,IF(F32="Scenario2PBT10",'Minor retrofit'!$AG$39,IF(F32="Scenario3PBT10",'Minor retrofit'!$AH$39,"")))&amp;IF(F32="Scenario1PBT11",'Minor retrofit'!$AI$39,IF(F32="Scenario2PBT11",'Minor retrofit'!$AJ$39,IF(F32="Scenario3PBT11",'Minor retrofit'!$AK$39,"")))&amp;IF(F32="Scenario1PBT12",'Minor retrofit'!$AL$39,IF(F32="Scenario2PBT12",'Minor retrofit'!$AM$39,IF(F32="Scenario3PBT12",'Minor retrofit'!$AN$39,"")))&amp;IF(F32="Scenario1PBT13",'Minor retrofit'!$AO$39,IF(F32="Scenario2PBT13",'Minor retrofit'!$AP$39,IF(F32="Scenario3PBT13",'Minor retrofit'!$AQ$39,"")))&amp;IF(F32="Scenario1PBT14",'Minor retrofit'!$AR$39,IF(F32="Scenario2PBT14",'Minor retrofit'!$AS$39,IF(F32="Scenario3PBT14",'Minor retrofit'!$AT$39,"")))&amp;IF(F32="Scenario1PBT15",'Minor retrofit'!$AU$39,IF(F32="Scenario2PBT15",'Minor retrofit'!$AV$39,IF(F32="Scenario3PBT15",'Minor retrofit'!$AW$39,"")))</f>
        <v/>
      </c>
      <c r="V32" s="117">
        <f t="shared" si="8"/>
        <v>0</v>
      </c>
      <c r="W32" s="117" t="str">
        <f>IF(F32="Scenario1PBT1",'Minor retrofit'!$E$41,IF(F32="Scenario2PBT1",'Minor retrofit'!$F$41,IF(F32="Scenario3PBT1",'Minor retrofit'!$G$41,"")))&amp;IF(F32="Scenario1PBT2",'Minor retrofit'!$H$41,IF(F32="Scenario2PBT2",'Minor retrofit'!$I$41,IF(F32="Scenario3PBT2",'Minor retrofit'!$J$41,"")))&amp;IF(F32="Scenario1PBT3",'Minor retrofit'!$K$41,IF(F32="Scenario2PBT3",'Minor retrofit'!$L$41,IF(F32="Scenario3PBT3",'Minor retrofit'!$M$41,"")))&amp;IF(F32="Scenario1PBT4",'Minor retrofit'!$N$41,IF(F32="Scenario2PBT4",'Minor retrofit'!$O$41,IF(F32="Scenario3PBT4",'Minor retrofit'!$P$41,"")))&amp;IF(F32="Scenario1PBT5",'Minor retrofit'!$Q$41,IF(F32="Scenario2PBT5",'Minor retrofit'!$R$41,IF(F32="Scenario3PBT5",'Minor retrofit'!$S$41,"")))&amp;IF(F32="Scenario1PBT6",'Minor retrofit'!$T$41,IF(F32="Scenario2PBT6",'Minor retrofit'!$U$41,IF(F32="Scenario3PBT6",'Minor retrofit'!$V$41,"")))&amp;IF(F32="Scenario1PBT7",'Minor retrofit'!$W$41,IF(F32="Scenario2PBT7",'Minor retrofit'!$X$41,IF(F32="Scenario3PBT7",'Minor retrofit'!$Y$41,"")))&amp;IF(F32="Scenario1PBT8",'Minor retrofit'!$Z$41,IF(F32="Scenario2PBT8",'Minor retrofit'!$AA$41,IF(F32="Scenario3PBT8",'Minor retrofit'!$AB$41,"")))&amp;IF(F32="Scenario1PBT9",'Minor retrofit'!$AC$41,IF(F32="Scenario2PBT9",'Minor retrofit'!$AD$41,IF(F32="Scenario3PBT9",'Minor retrofit'!$AE$41,"")))&amp;IF(F32="Scenario1PBT10",'Minor retrofit'!$AF$41,IF(F32="Scenario2PBT10",'Minor retrofit'!$AG$41,IF(F32="Scenario3PBT10",'Minor retrofit'!$AH$41,"")))&amp;IF(F32="Scenario1PBT11",'Minor retrofit'!$AI$41,IF(F32="Scenario2PBT11",'Minor retrofit'!$AJ$41,IF(F32="Scenario3PBT11",'Minor retrofit'!$AK$41,"")))&amp;IF(F32="Scenario1PBT12",'Minor retrofit'!$AL$41,IF(F32="Scenario2PBT12",'Minor retrofit'!$AM$41,IF(F32="Scenario3PBT12",'Minor retrofit'!$AN$41,"")))&amp;IF(F32="Scenario1PBT13",'Minor retrofit'!$AO$41,IF(F32="Scenario2PBT13",'Minor retrofit'!$AP$41,IF(F32="Scenario3PBT13",'Minor retrofit'!$AQ$41,"")))&amp;IF(F32="Scenario1PBT14",'Minor retrofit'!$AR$41,IF(F32="Scenario2PBT14",'Minor retrofit'!$AS$41,IF(F32="Scenario3PBT14",'Minor retrofit'!$AT$41,"")))&amp;IF(F32="Scenario1PBT15",'Minor retrofit'!$AU$41,IF(F32="Scenario2PBT15",'Minor retrofit'!$AV$41,IF(F32="Scenario3PBT15",'Minor retrofit'!$AW$41,"")))</f>
        <v/>
      </c>
      <c r="X32" s="117">
        <f t="shared" si="9"/>
        <v>0</v>
      </c>
      <c r="Y32" s="117" t="str">
        <f>IF(F32="Scenario1PBT1",'Minor retrofit'!$E$43,IF(F32="Scenario2PBT1",'Minor retrofit'!$F$43,IF(F32="Scenario3PBT1",'Minor retrofit'!$G$43,"")))&amp;IF(F32="Scenario1PBT2",'Minor retrofit'!$H$43,IF(F32="Scenario2PBT2",'Minor retrofit'!$I$43,IF(F32="Scenario3PBT2",'Minor retrofit'!$J$43,"")))&amp;IF(F32="Scenario1PBT3",'Minor retrofit'!$K$43,IF(F32="Scenario2PBT3",'Minor retrofit'!$L$43,IF(F32="Scenario3PBT3",'Minor retrofit'!$M$43,"")))&amp;IF(F32="Scenario1PBT4",'Minor retrofit'!$N$43,IF(F32="Scenario2PBT4",'Minor retrofit'!$O$43,IF(F32="Scenario3PBT4",'Minor retrofit'!$P$43,"")))&amp;IF(F32="Scenario1PBT5",'Minor retrofit'!$Q$43,IF(F32="Scenario2PBT5",'Minor retrofit'!$R$43,IF(F32="Scenario3PBT5",'Minor retrofit'!$S$43,"")))&amp;IF(F32="Scenario1PBT6",'Minor retrofit'!$T$43,IF(F32="Scenario2PBT6",'Minor retrofit'!$U$43,IF(F32="Scenario3PBT6",'Minor retrofit'!$V$43,"")))&amp;IF(F32="Scenario1PBT7",'Minor retrofit'!$W$43,IF(F32="Scenario2PBT7",'Minor retrofit'!$X$43,IF(F32="Scenario3PBT7",'Minor retrofit'!$Y$43,"")))&amp;IF(F32="Scenario1PBT8",'Minor retrofit'!$Z$43,IF(F32="Scenario2PBT8",'Minor retrofit'!$AA$43,IF(F32="Scenario3PBT8",'Minor retrofit'!$AB$43,"")))&amp;IF(F32="Scenario1PBT9",'Minor retrofit'!$AC$43,IF(F32="Scenario2PBT9",'Minor retrofit'!$AD$43,IF(F32="Scenario3PBT9",'Minor retrofit'!$AE$43,"")))&amp;IF(F32="Scenario1PBT10",'Minor retrofit'!$AF$43,IF(F32="Scenario2PBT10",'Minor retrofit'!$AG$43,IF(F32="Scenario3PBT10",'Minor retrofit'!$AH$43,"")))&amp;IF(F32="Scenario1PBT11",'Minor retrofit'!$AI$43,IF(F32="Scenario2PBT11",'Minor retrofit'!$AJ$43,IF(F32="Scenario3PBT11",'Minor retrofit'!$AK$43,"")))&amp;IF(F32="Scenario1PBT12",'Minor retrofit'!$AL$43,IF(F32="Scenario2PBT12",'Minor retrofit'!$AM$43,IF(F32="Scenario3PBT12",'Minor retrofit'!$AN$43,"")))&amp;IF(F32="Scenario1PBT13",'Minor retrofit'!$AO$43,IF(F32="Scenario2PBT13",'Minor retrofit'!$AP$43,IF(F32="Scenario3PBT13",'Minor retrofit'!$AQ$43,"")))&amp;IF(F32="Scenario1PBT14",'Minor retrofit'!$AR$43,IF(F32="Scenario2PBT14",'Minor retrofit'!$AS$43,IF(F32="Scenario3PBT14",'Minor retrofit'!$AT$43,"")))&amp;IF(F32="Scenario1PBT15",'Minor retrofit'!$AU$43,IF(F32="Scenario2PBT15",'Minor retrofit'!$AV$43,IF(F32="Scenario3PBT15",'Minor retrofit'!$AW$43,"")))</f>
        <v/>
      </c>
      <c r="Z32" s="117">
        <f t="shared" si="10"/>
        <v>0</v>
      </c>
      <c r="AA32" s="178" t="str">
        <f>IF(F32="Scenario1PBT1",'Minor retrofit'!$E$102,IF(F32="Scenario2PBT1",'Minor retrofit'!$F$102,IF(F32="Scenario3PBT1",'Minor retrofit'!$G$102,"")))&amp;IF(F32="Scenario1PBT2",'Minor retrofit'!$H$102,IF(F32="Scenario2PBT2",'Minor retrofit'!$I$102,IF(F32="Scenario3PBT2",'Minor retrofit'!$J$102,"")))&amp;IF(F32="Scenario1PBT3",'Minor retrofit'!$K$102,IF(F32="Scenario2PBT3",'Minor retrofit'!$L$102,IF(F32="Scenario3PBT3",'Minor retrofit'!$M$102,"")))&amp;IF(F32="Scenario1PBT4",'Minor retrofit'!$N$102,IF(F32="Scenario2PBT4",'Minor retrofit'!$O$102,IF(F32="Scenario3PBT4",'Minor retrofit'!$P$102,"")))&amp;IF(F32="Scenario1PBT5",'Minor retrofit'!$Q$102,IF(F32="Scenario2PBT5",'Minor retrofit'!$R$102,IF(F32="Scenario3PBT5",'Minor retrofit'!$S$102,"")))&amp;IF(F32="Scenario1PBT6",'Minor retrofit'!$T$102,IF(F32="Scenario2PBT6",'Minor retrofit'!$U$102,IF(F32="Scenario3PBT6",'Minor retrofit'!$V$102,"")))&amp;IF(F32="Scenario1PBT7",'Minor retrofit'!$W$102,IF(F32="Scenario2PBT7",'Minor retrofit'!$X$102,IF(F32="Scenario3PBT7",'Minor retrofit'!$Y$102,"")))&amp;IF(F32="Scenario1PBT8",'Minor retrofit'!$Z$102,IF(F32="Scenario2PBT8",'Minor retrofit'!$AA$102,IF(F32="Scenario3PBT8",'Minor retrofit'!$AB$102,"")))&amp;IF(F32="Scenario1PBT9",'Minor retrofit'!$AC$102,IF(F32="Scenario2PBT9",'Minor retrofit'!$AD$102,IF(F32="Scenario3PBT9",'Minor retrofit'!$AE$102,"")))&amp;IF(F32="Scenario1PBT10",'Minor retrofit'!$AF$102,IF(F32="Scenario2PBT10",'Minor retrofit'!$AG$102,IF(F32="Scenario3PBT10",'Minor retrofit'!$AH$102,"")))&amp;IF(F32="Scenario1PBT11",'Minor retrofit'!$AI$102,IF(F32="Scenario2PBT11",'Minor retrofit'!$AJ$102,IF(F32="Scenario3PBT11",'Minor retrofit'!$AK$102,"")))&amp;IF(F32="Scenario1PBT12",'Minor retrofit'!$AL$102,IF(F32="Scenario2PBT12",'Minor retrofit'!$AM$102,IF(F32="Scenario3PBT12",'Minor retrofit'!$AN$102,"")))&amp;IF(F32="Scenario1PBT13",'Minor retrofit'!$AO$102,IF(F32="Scenario2PBT13",'Minor retrofit'!$AP$102,IF(F32="Scenario3PBT13",'Minor retrofit'!$AQ$102,"")))&amp;IF(F32="Scenario1PBT14",'Minor retrofit'!$AR$102,IF(F32="Scenario2PBT14",'Minor retrofit'!$AS$102,IF(F32="Scenario3PBT14",'Minor retrofit'!$AT$102,"")))&amp;IF(F32="Scenario1PBT15",'Minor retrofit'!$AU$102,IF(F32="Scenario2PBT15",'Minor retrofit'!$AV$102,IF(F32="Scenario3PBT15",'Minor retrofit'!$AW$102,"")))</f>
        <v/>
      </c>
      <c r="AB32" s="179">
        <f t="shared" si="11"/>
        <v>0</v>
      </c>
      <c r="AC32" s="208">
        <f>IFERROR('Projection_Base-case'!G32-G32,0)</f>
        <v>0</v>
      </c>
      <c r="AD32" s="178">
        <f t="shared" si="12"/>
        <v>0</v>
      </c>
      <c r="AE32" s="117">
        <f>IFERROR(100*AC32/'Projection_Base-case'!G32,0)</f>
        <v>0</v>
      </c>
      <c r="AF32" s="117">
        <f>IFERROR('Projection_Base-case'!I32-I32,0)</f>
        <v>0</v>
      </c>
      <c r="AG32" s="178">
        <f t="shared" si="13"/>
        <v>0</v>
      </c>
      <c r="AH32" s="117">
        <f>IFERROR(100*AF32/'Projection_Base-case'!I32,0)</f>
        <v>0</v>
      </c>
      <c r="AI32" s="117">
        <f>IFERROR('Projection_Base-case'!K32-K32,0)</f>
        <v>0</v>
      </c>
      <c r="AJ32" s="178">
        <f t="shared" si="14"/>
        <v>0</v>
      </c>
      <c r="AK32" s="117">
        <f>IFERROR(100*AI32/'Projection_Base-case'!K32,0)</f>
        <v>0</v>
      </c>
      <c r="AL32" s="117">
        <f>IFERROR(M32-'Projection_Base-case'!M32,0)</f>
        <v>0</v>
      </c>
      <c r="AM32" s="178">
        <f t="shared" si="15"/>
        <v>0</v>
      </c>
      <c r="AN32" s="179">
        <f>IFERROR(IF('Projection_Base-case'!N32&gt;0,100*AM32/'Projection_Base-case'!N32,100*AM32/N32),0)</f>
        <v>0</v>
      </c>
      <c r="AO32" s="206">
        <f>IFERROR('Projection_Base-case'!O32-O32,0)</f>
        <v>0</v>
      </c>
      <c r="AP32" s="178">
        <f t="shared" si="16"/>
        <v>0</v>
      </c>
      <c r="AQ32" s="117">
        <f>IFERROR(100*AO32/'Projection_Base-case'!O32,0)</f>
        <v>0</v>
      </c>
      <c r="AR32" s="117">
        <f>IFERROR('Projection_Base-case'!Q32-Q32,0)</f>
        <v>0</v>
      </c>
      <c r="AS32" s="178">
        <f t="shared" si="17"/>
        <v>0</v>
      </c>
      <c r="AT32" s="117">
        <f>IFERROR(100*AR32/'Projection_Base-case'!Q32,0)</f>
        <v>0</v>
      </c>
      <c r="AU32" s="117">
        <f>IFERROR('Projection_Base-case'!S32-S32,0)</f>
        <v>0</v>
      </c>
      <c r="AV32" s="178">
        <f t="shared" si="18"/>
        <v>0</v>
      </c>
      <c r="AW32" s="118">
        <f>IFERROR(100*AU32/'Projection_Base-case'!S32,0)</f>
        <v>0</v>
      </c>
      <c r="AX32" s="206">
        <f>IFERROR('Projection_Base-case'!U32-U32,0)</f>
        <v>0</v>
      </c>
      <c r="AY32" s="178">
        <f t="shared" si="19"/>
        <v>0</v>
      </c>
      <c r="AZ32" s="117">
        <f>IFERROR(100*AX32/'Projection_Base-case'!U32,0)</f>
        <v>0</v>
      </c>
      <c r="BA32" s="117">
        <f>IFERROR('Projection_Base-case'!W32-W32,0)</f>
        <v>0</v>
      </c>
      <c r="BB32" s="178">
        <f t="shared" si="20"/>
        <v>0</v>
      </c>
      <c r="BC32" s="117">
        <f>IFERROR(100*BA32/'Projection_Base-case'!W32,0)</f>
        <v>0</v>
      </c>
      <c r="BD32" s="117">
        <f>IFERROR('Projection_Base-case'!Y32-Y32,0)</f>
        <v>0</v>
      </c>
      <c r="BE32" s="178">
        <f t="shared" si="21"/>
        <v>0</v>
      </c>
      <c r="BF32" s="117">
        <f>IFERROR(100*BD32/'Projection_Base-case'!Y32,0)</f>
        <v>0</v>
      </c>
      <c r="BG32" s="178">
        <f t="shared" si="22"/>
        <v>0</v>
      </c>
      <c r="BH32" s="179">
        <f t="shared" si="23"/>
        <v>0</v>
      </c>
    </row>
    <row r="33" spans="1:60">
      <c r="A33" s="205">
        <v>28</v>
      </c>
      <c r="B33" s="178">
        <f>IF('Projection_Base-case'!B33&lt;&gt;"",'Projection_Base-case'!B33,0)</f>
        <v>0</v>
      </c>
      <c r="C33" s="178">
        <f>IF('Projection_Base-case'!C33&lt;&gt;"",'Projection_Base-case'!C33,0)</f>
        <v>0</v>
      </c>
      <c r="D33" s="178">
        <f>IF('Projection_Base-case'!D33&lt;&gt;"",'Projection_Base-case'!D33,0)</f>
        <v>0</v>
      </c>
      <c r="E33" s="176" t="str">
        <f>IF(AND('Résultats Minor'!$AC$3="OUI",'Résultats Minor'!E32&lt;&gt;""),'Résultats Minor'!E32,IF(OR(D33="PBT2",D33="PBT3",D33="PBT5",D33="PBT8",D33="PBT9"),"Scenario1",IF(OR(D33="PBT6",D33="PBT7",D33="PBT10"),"Scenario2",IF(OR(D33="PBT1",D33="PBT4"),"Scenario3",""))))</f>
        <v/>
      </c>
      <c r="F33" s="202" t="str">
        <f t="shared" si="0"/>
        <v>0</v>
      </c>
      <c r="G33" s="206" t="str">
        <f>IF(F33="Scenario1PBT1",'Minor retrofit'!$E$7,IF(F33="Scenario2PBT1",'Minor retrofit'!$F$7,IF(F33="Scenario3PBT1",'Minor retrofit'!$G$7,"")))&amp;IF(F33="Scenario1PBT2",'Minor retrofit'!$H$7,IF(F33="Scenario2PBT2",'Minor retrofit'!$I$7,IF(F33="Scenario3PBT2",'Minor retrofit'!$J$7,"")))&amp;IF(F33="Scenario1PBT3",'Minor retrofit'!$K$7,IF(F33="Scenario2PBT3",'Minor retrofit'!$L$7,IF(F33="Scenario3PBT3",'Minor retrofit'!$M$7,"")))&amp;IF(F33="Scenario1PBT4",'Minor retrofit'!$N$7,IF(F33="Scenario2PBT4",'Minor retrofit'!$O$7,IF(F33="Scenario3PBT4",'Minor retrofit'!$P$7,"")))&amp;IF(F33="Scenario1PBT5",'Minor retrofit'!$Q$7,IF(F33="Scenario2PBT5",'Minor retrofit'!$R$7,IF(F33="Scenario3PBT5",'Minor retrofit'!$S$7,"")))&amp;IF(F33="Scenario1PBT6",'Minor retrofit'!$T$7,IF(F33="Scenario2PBT6",'Minor retrofit'!$U$7,IF(F33="Scenario3PBT6",'Minor retrofit'!$V$7,"")))&amp;IF(F33="Scenario1PBT7",'Minor retrofit'!$W$7,IF(F33="Scenario2PBT7",'Minor retrofit'!$X$7,IF(F33="Scenario3PBT7",'Minor retrofit'!$Y$7,"")))&amp;IF(F33="Scenario1PBT8",'Minor retrofit'!$Z$7,IF(F33="Scenario2PBT8",'Minor retrofit'!$AA$7,IF(F33="Scenario3PBT8",'Minor retrofit'!$AB$7,"")))&amp;IF(F33="Scenario1PBT9",'Minor retrofit'!$AC$7,IF(F33="Scenario2PBT9",'Minor retrofit'!$AD$7,IF(F33="Scenario3PBT9",'Minor retrofit'!$AE$7,"")))&amp;IF(F33="Scenario1PBT10",'Minor retrofit'!$AF$7,IF(F33="Scenario2PBT10",'Minor retrofit'!$AG$7,IF(F33="Scenario3PBT10",'Minor retrofit'!$AH$7,"")))&amp;IF(F33="Scenario1PBT11",'Minor retrofit'!$AI$7,IF(F33="Scenario2PBT11",'Minor retrofit'!$AJ$7,IF(F33="Scenario3PBT11",'Minor retrofit'!$AK$7,"")))&amp;IF(F33="Scenario1PBT12",'Minor retrofit'!$AL$7,IF(F33="Scenario2PBT12",'Minor retrofit'!$AM$7,IF(F33="Scenario3PBT12",'Minor retrofit'!$AN$7,"")))&amp;IF(F33="Scenario1PBT13",'Minor retrofit'!$AO$7,IF(F33="Scenario2PBT13",'Minor retrofit'!$AP$7,IF(F33="Scenario3PBT13",'Minor retrofit'!$AQ$7,"")))&amp;IF(F33="Scenario1PBT14",'Minor retrofit'!$AR$7,IF(F33="Scenario2PBT14",'Minor retrofit'!$AS$7,IF(F33="Scenario3PBT14",'Minor retrofit'!$AT$7,"")))&amp;IF(F33="Scenario1PBT15",'Minor retrofit'!$AU$7,IF(F33="Scenario2PBT15",'Minor retrofit'!$AV$7,IF(F33="Scenario3PBT15",'Minor retrofit'!$AW$7,"")))</f>
        <v/>
      </c>
      <c r="H33" s="117">
        <f t="shared" si="1"/>
        <v>0</v>
      </c>
      <c r="I33" s="117" t="str">
        <f>IF(F33="Scenario1PBT1",'Minor retrofit'!$E$17,IF(F33="Scenario2PBT1",'Minor retrofit'!$F$17,IF(F33="Scenario3PBT1",'Minor retrofit'!$G$17,"")))&amp;IF(F33="Scenario1PBT2",'Minor retrofit'!$H$17,IF(F33="Scenario2PBT2",'Minor retrofit'!$I$17,IF(F33="Scenario3PBT2",'Minor retrofit'!$J$17,"")))&amp;IF(F33="Scenario1PBT3",'Minor retrofit'!$K$17,IF(F33="Scenario2PBT3",'Minor retrofit'!$L$17,IF(F33="Scenario3PBT3",'Minor retrofit'!$M$17,"")))&amp;IF(F33="Scenario1PBT4",'Minor retrofit'!$N$17,IF(F33="Scenario2PBT4",'Minor retrofit'!$O$17,IF(F33="Scenario3PBT4",'Minor retrofit'!$P$17,"")))&amp;IF(F33="Scenario1PBT5",'Minor retrofit'!$Q$17,IF(F33="Scenario2PBT5",'Minor retrofit'!$R$17,IF(F33="Scenario3PBT5",'Minor retrofit'!$S$17,"")))&amp;IF(F33="Scenario1PBT6",'Minor retrofit'!$T$17,IF(F33="Scenario2PBT6",'Minor retrofit'!$U$17,IF(F33="Scenario3PBT6",'Minor retrofit'!$V$17,"")))&amp;IF(F33="Scenario1PBT7",'Minor retrofit'!$W$17,IF(F33="Scenario2PBT7",'Minor retrofit'!$X$17,IF(F33="Scenario3PBT7",'Minor retrofit'!$Y$17,"")))&amp;IF(F33="Scenario1PBT8",'Minor retrofit'!$Z$17,IF(F33="Scenario2PBT8",'Minor retrofit'!$AA$17,IF(F33="Scenario3PBT8",'Minor retrofit'!$AB$17,"")))&amp;IF(F33="Scenario1PBT9",'Minor retrofit'!$AC$17,IF(F33="Scenario2PBT9",'Minor retrofit'!$AD$17,IF(F33="Scenario3PBT9",'Minor retrofit'!$AE$17,"")))&amp;IF(F33="Scenario1PBT10",'Minor retrofit'!$AF$17,IF(F33="Scenario2PBT10",'Minor retrofit'!$AG$17,IF(F33="Scenario3PBT10",'Minor retrofit'!$AH$17,"")))&amp;IF(F33="Scenario1PBT11",'Minor retrofit'!$AI$17,IF(F33="Scenario2PBT11",'Minor retrofit'!$AJ$17,IF(F33="Scenario3PBT11",'Minor retrofit'!$AK$17,"")))&amp;IF(F33="Scenario1PBT12",'Minor retrofit'!$AL$17,IF(F33="Scenario2PBT12",'Minor retrofit'!$AM$17,IF(F33="Scenario3PBT12",'Minor retrofit'!$AN$17,"")))&amp;IF(F33="Scenario1PBT13",'Minor retrofit'!$AO$17,IF(F33="Scenario2PBT13",'Minor retrofit'!$AP$17,IF(F33="Scenario3PBT13",'Minor retrofit'!$AQ$17,"")))&amp;IF(F33="Scenario1PBT14",'Minor retrofit'!$AR$17,IF(F33="Scenario2PBT14",'Minor retrofit'!$AS$17,IF(F33="Scenario3PBT14",'Minor retrofit'!$AT$17,"")))&amp;IF(F33="Scenario1PBT15",'Minor retrofit'!$AU$17,IF(F33="Scenario2PBT15",'Minor retrofit'!$AV$17,IF(F33="Scenario3PBT15",'Minor retrofit'!$AW$17,"")))</f>
        <v/>
      </c>
      <c r="J33" s="117">
        <f t="shared" si="2"/>
        <v>0</v>
      </c>
      <c r="K33" s="117" t="str">
        <f>IF(F33="Scenario1PBT1",'Minor retrofit'!$E$19,IF(F33="Scenario2PBT1",'Minor retrofit'!$F$19,IF(F33="Scenario3PBT1",'Minor retrofit'!$G$19,"")))&amp;IF(F33="Scenario1PBT2",'Minor retrofit'!$H$19,IF(F33="Scenario2PBT2",'Minor retrofit'!$I$19,IF(F33="Scenario3PBT2",'Minor retrofit'!$J$19,"")))&amp;IF(F33="Scenario1PBT3",'Minor retrofit'!$K$19,IF(F33="Scenario2PBT3",'Minor retrofit'!$L$19,IF(F33="Scenario3PBT3",'Minor retrofit'!$M$19,"")))&amp;IF(F33="Scenario1PBT4",'Minor retrofit'!$N$19,IF(F33="Scenario2PBT4",'Minor retrofit'!$O$19,IF(F33="Scenario3PBT4",'Minor retrofit'!$P$19,"")))&amp;IF(F33="Scenario1PBT5",'Minor retrofit'!$Q$19,IF(F33="Scenario2PBT5",'Minor retrofit'!$R$19,IF(F33="Scenario3PBT5",'Minor retrofit'!$S$19,"")))&amp;IF(F33="Scenario1PBT6",'Minor retrofit'!$T$19,IF(F33="Scenario2PBT6",'Minor retrofit'!$U$19,IF(F33="Scenario3PBT6",'Minor retrofit'!$V$19,"")))&amp;IF(F33="Scenario1PBT7",'Minor retrofit'!$W$19,IF(F33="Scenario2PBT7",'Minor retrofit'!$X$19,IF(F33="Scenario3PBT7",'Minor retrofit'!$Y$19,"")))&amp;IF(F33="Scenario1PBT8",'Minor retrofit'!$Z$19,IF(F33="Scenario2PBT8",'Minor retrofit'!$AA$19,IF(F33="Scenario3PBT8",'Minor retrofit'!$AB$19,"")))&amp;IF(F33="Scenario1PBT9",'Minor retrofit'!$AC$19,IF(F33="Scenario2PBT9",'Minor retrofit'!$AD$19,IF(F33="Scenario3PBT9",'Minor retrofit'!$AE$19,"")))&amp;IF(F33="Scenario1PBT10",'Minor retrofit'!$AF$19,IF(F33="Scenario2PBT10",'Minor retrofit'!$AG$19,IF(F33="Scenario3PBT10",'Minor retrofit'!$AH$19,"")))&amp;IF(F33="Scenario1PBT11",'Minor retrofit'!$AI$19,IF(F33="Scenario2PBT11",'Minor retrofit'!$AJ$19,IF(F33="Scenario3PBT11",'Minor retrofit'!$AK$19,"")))&amp;IF(F33="Scenario1PBT12",'Minor retrofit'!$AL$19,IF(F33="Scenario2PBT12",'Minor retrofit'!$AM$19,IF(F33="Scenario3PBT12",'Minor retrofit'!$AN$19,"")))&amp;IF(F33="Scenario1PBT13",'Minor retrofit'!$AO$19,IF(F33="Scenario2PBT13",'Minor retrofit'!$AP$19,IF(F33="Scenario3PBT13",'Minor retrofit'!$AQ$19,"")))&amp;IF(F33="Scenario1PBT14",'Minor retrofit'!$AR$19,IF(F33="Scenario2PBT14",'Minor retrofit'!$AS$19,IF(F33="Scenario3PBT14",'Minor retrofit'!$AT$19,"")))&amp;IF(F33="Scenario1PBT15",'Minor retrofit'!$AU$19,IF(F33="Scenario2PBT15",'Minor retrofit'!$AV$19,IF(F33="Scenario3PBT15",'Minor retrofit'!$AW$19,"")))</f>
        <v/>
      </c>
      <c r="L33" s="117">
        <f t="shared" si="3"/>
        <v>0</v>
      </c>
      <c r="M33" s="117" t="str">
        <f>IF(F33="Scenario1PBT1",'Minor retrofit'!$E$21,IF(F33="Scenario2PBT1",'Minor retrofit'!$F$21,IF(F33="Scenario3PBT1",'Minor retrofit'!$G$21,"")))&amp;IF(F33="Scenario1PBT2",'Minor retrofit'!$H$21,IF(F33="Scenario2PBT2",'Minor retrofit'!$I$21,IF(F33="Scenario3PBT2",'Minor retrofit'!$J$21,"")))&amp;IF(F33="Scenario1PBT3",'Minor retrofit'!$K$21,IF(F33="Scenario2PBT3",'Minor retrofit'!$L$21,IF(F33="Scenario3PBT3",'Minor retrofit'!$M$21,"")))&amp;IF(F33="Scenario1PBT4",'Minor retrofit'!$N$21,IF(F33="Scenario2PBT4",'Minor retrofit'!$O$21,IF(F33="Scenario3PBT4",'Minor retrofit'!$P$21,"")))&amp;IF(F33="Scenario1PBT5",'Minor retrofit'!$Q$21,IF(F33="Scenario2PBT5",'Minor retrofit'!$R$21,IF(F33="Scenario3PBT5",'Minor retrofit'!$S$21,"")))&amp;IF(F33="Scenario1PBT6",'Minor retrofit'!$T$21,IF(F33="Scenario2PBT6",'Minor retrofit'!$U$21,IF(F33="Scenario3PBT6",'Minor retrofit'!$V$21,"")))&amp;IF(F33="Scenario1PBT7",'Minor retrofit'!$W$21,IF(F33="Scenario2PBT7",'Minor retrofit'!$X$21,IF(F33="Scenario3PBT7",'Minor retrofit'!$Y$21,"")))&amp;IF(F33="Scenario1PBT8",'Minor retrofit'!$Z$21,IF(F33="Scenario2PBT8",'Minor retrofit'!$AA$21,IF(F33="Scenario3PBT8",'Minor retrofit'!$AB$21,"")))&amp;IF(F33="Scenario1PBT9",'Minor retrofit'!$AC$21,IF(F33="Scenario2PBT9",'Minor retrofit'!$AD$21,IF(F33="Scenario3PBT9",'Minor retrofit'!$AE$21,"")))&amp;IF(F33="Scenario1PBT10",'Minor retrofit'!$AF$21,IF(F33="Scenario2PBT10",'Minor retrofit'!$AG$21,IF(F33="Scenario3PBT10",'Minor retrofit'!$AH$21,"")))&amp;IF(F33="Scenario1PBT11",'Minor retrofit'!$AI$21,IF(F33="Scenario2PBT11",'Minor retrofit'!$AJ$21,IF(F33="Scenario3PBT11",'Minor retrofit'!$AK$21,"")))&amp;IF(F33="Scenario1PBT12",'Minor retrofit'!$AL$21,IF(F33="Scenario2PBT12",'Minor retrofit'!$AM$21,IF(F33="Scenario3PBT12",'Minor retrofit'!$AN$21,"")))&amp;IF(F33="Scenario1PBT13",'Minor retrofit'!$AO$21,IF(F33="Scenario2PBT13",'Minor retrofit'!$AP$21,IF(F33="Scenario3PBT13",'Minor retrofit'!$AQ$21,"")))&amp;IF(F33="Scenario1PBT14",'Minor retrofit'!$AR$21,IF(F33="Scenario2PBT14",'Minor retrofit'!$AS$21,IF(F33="Scenario3PBT14",'Minor retrofit'!$AT$21,"")))&amp;IF(F33="Scenario1PBT15",'Minor retrofit'!$AU$21,IF(F33="Scenario2PBT15",'Minor retrofit'!$AV$21,IF(F33="Scenario3PBT15",'Minor retrofit'!$AW$21,"")))</f>
        <v/>
      </c>
      <c r="N33" s="118">
        <f t="shared" si="4"/>
        <v>0</v>
      </c>
      <c r="O33" s="206" t="str">
        <f>IF(F33="Scenario1PBT1",'Minor retrofit'!$E$24,IF(F33="Scenario2PBT1",'Minor retrofit'!$F$24,IF(F33="Scenario3PBT1",'Minor retrofit'!$G$24,"")))&amp;IF(F33="Scenario1PBT2",'Minor retrofit'!$H$24,IF(F33="Scenario2PBT2",'Minor retrofit'!$I$24,IF(F33="Scenario3PBT2",'Minor retrofit'!$J$24,"")))&amp;IF(F33="Scenario1PBT3",'Minor retrofit'!$K$24,IF(F33="Scenario2PBT3",'Minor retrofit'!$L$24,IF(F33="Scenario3PBT3",'Minor retrofit'!$M$24,"")))&amp;IF(F33="Scenario1PBT4",'Minor retrofit'!$N$24,IF(F33="Scenario2PBT4",'Minor retrofit'!$O$24,IF(F33="Scenario3PBT4",'Minor retrofit'!$P$24,"")))&amp;IF(F33="Scenario1PBT5",'Minor retrofit'!$Q$24,IF(F33="Scenario2PBT5",'Minor retrofit'!$R$24,IF(F33="Scenario3PBT5",'Minor retrofit'!$S$24,"")))&amp;IF(F33="Scenario1PBT6",'Minor retrofit'!$T$24,IF(F33="Scenario2PBT6",'Minor retrofit'!$U$24,IF(F33="Scenario3PBT6",'Minor retrofit'!$V$24,"")))&amp;IF(F33="Scenario1PBT7",'Minor retrofit'!$W$24,IF(F33="Scenario2PBT7",'Minor retrofit'!$X$24,IF(F33="Scenario3PBT7",'Minor retrofit'!$Y$24,"")))&amp;IF(F33="Scenario1PBT8",'Minor retrofit'!$Z$24,IF(F33="Scenario2PBT8",'Minor retrofit'!$AA$24,IF(F33="Scenario3PBT8",'Minor retrofit'!$AB$24,"")))&amp;IF(F33="Scenario1PBT9",'Minor retrofit'!$AC$24,IF(F33="Scenario2PBT9",'Minor retrofit'!$AD$24,IF(F33="Scenario3PBT9",'Minor retrofit'!$AE$24,"")))&amp;IF(F33="Scenario1PBT10",'Minor retrofit'!$AF$24,IF(F33="Scenario2PBT10",'Minor retrofit'!$AG$24,IF(F33="Scenario3PBT10",'Minor retrofit'!$AH$24,"")))&amp;IF(F33="Scenario1PBT11",'Minor retrofit'!$AI$24,IF(F33="Scenario2PBT11",'Minor retrofit'!$AJ$24,IF(F33="Scenario3PBT11",'Minor retrofit'!$AK$24,"")))&amp;IF(F33="Scenario1PBT12",'Minor retrofit'!$AL$24,IF(F33="Scenario2PBT12",'Minor retrofit'!$AM$24,IF(F33="Scenario3PBT12",'Minor retrofit'!$AN$24,"")))&amp;IF(F33="Scenario1PBT13",'Minor retrofit'!$AO$24,IF(F33="Scenario2PBT13",'Minor retrofit'!$AP$24,IF(F33="Scenario3PBT13",'Minor retrofit'!$AQ$24,"")))&amp;IF(F33="Scenario1PBT14",'Minor retrofit'!$AR$24,IF(F33="Scenario2PBT14",'Minor retrofit'!$AS$24,IF(F33="Scenario3PBT14",'Minor retrofit'!$AT$24,"")))&amp;IF(F33="Scenario1PBT15",'Minor retrofit'!$AU$24,IF(F33="Scenario2PBT15",'Minor retrofit'!$AV$24,IF(F33="Scenario3PBT15",'Minor retrofit'!$AW$24,"")))</f>
        <v/>
      </c>
      <c r="P33" s="117">
        <f t="shared" si="5"/>
        <v>0</v>
      </c>
      <c r="Q33" s="117" t="str">
        <f>IF(F33="Scenario1PBT1",'Minor retrofit'!$E$26,IF(F33="Scenario2PBT1",'Minor retrofit'!$F$26,IF(F33="Scenario3PBT1",'Minor retrofit'!$G$26,"")))&amp;IF(F33="Scenario1PBT2",'Minor retrofit'!$H$26,IF(F33="Scenario2PBT2",'Minor retrofit'!$I$26,IF(F33="Scenario3PBT2",'Minor retrofit'!$J$26,"")))&amp;IF(F33="Scenario1PBT3",'Minor retrofit'!$K$26,IF(F33="Scenario2PBT3",'Minor retrofit'!$L$26,IF(F33="Scenario3PBT3",'Minor retrofit'!$M$26,"")))&amp;IF(F33="Scenario1PBT4",'Minor retrofit'!$N$26,IF(F33="Scenario2PBT4",'Minor retrofit'!$O$26,IF(F33="Scenario3PBT4",'Minor retrofit'!$P$26,"")))&amp;IF(F33="Scenario1PBT5",'Minor retrofit'!$Q$26,IF(F33="Scenario2PBT5",'Minor retrofit'!$R$26,IF(F33="Scenario3PBT5",'Minor retrofit'!$S$26,"")))&amp;IF(F33="Scenario1PBT6",'Minor retrofit'!$T$26,IF(F33="Scenario2PBT6",'Minor retrofit'!$U$26,IF(F33="Scenario3PBT6",'Minor retrofit'!$V$26,"")))&amp;IF(F33="Scenario1PBT7",'Minor retrofit'!$W$26,IF(F33="Scenario2PBT7",'Minor retrofit'!$X$26,IF(F33="Scenario3PBT7",'Minor retrofit'!$Y$26,"")))&amp;IF(F33="Scenario1PBT8",'Minor retrofit'!$Z$26,IF(F33="Scenario2PBT8",'Minor retrofit'!$AA$26,IF(F33="Scenario3PBT8",'Minor retrofit'!$AB$26,"")))&amp;IF(F33="Scenario1PBT9",'Minor retrofit'!$AC$26,IF(F33="Scenario2PBT9",'Minor retrofit'!$AD$26,IF(F33="Scenario3PBT9",'Minor retrofit'!$AE$26,"")))&amp;IF(F33="Scenario1PBT10",'Minor retrofit'!$AF$26,IF(F33="Scenario2PBT10",'Minor retrofit'!$AG$26,IF(F33="Scenario3PBT10",'Minor retrofit'!$AH$26,"")))&amp;IF(F33="Scenario1PBT11",'Minor retrofit'!$AI$26,IF(F33="Scenario2PBT11",'Minor retrofit'!$AJ$26,IF(F33="Scenario3PBT11",'Minor retrofit'!$AK$26,"")))&amp;IF(F33="Scenario1PBT12",'Minor retrofit'!$AL$26,IF(F33="Scenario2PBT12",'Minor retrofit'!$AM$26,IF(F33="Scenario3PBT12",'Minor retrofit'!$AN$26,"")))&amp;IF(F33="Scenario1PBT13",'Minor retrofit'!$AO$26,IF(F33="Scenario2PBT13",'Minor retrofit'!$AP$26,IF(F33="Scenario3PBT13",'Minor retrofit'!$AQ$26,"")))&amp;IF(F33="Scenario1PBT14",'Minor retrofit'!$AR$26,IF(F33="Scenario2PBT14",'Minor retrofit'!$AS$26,IF(F33="Scenario3PBT14",'Minor retrofit'!$AT$26,"")))&amp;IF(F33="Scenario1PBT15",'Minor retrofit'!$AU$26,IF(F33="Scenario2PBT15",'Minor retrofit'!$AV$26,IF(F33="Scenario3PBT15",'Minor retrofit'!$AW$26,"")))</f>
        <v/>
      </c>
      <c r="R33" s="117">
        <f t="shared" si="6"/>
        <v>0</v>
      </c>
      <c r="S33" s="117" t="str">
        <f>IF(F33="Scenario1PBT1",'Minor retrofit'!$E$28,IF(F33="Scenario2PBT1",'Minor retrofit'!$F$28,IF(F33="Scenario3PBT1",'Minor retrofit'!$G$28,"")))&amp;IF(F33="Scenario1PBT2",'Minor retrofit'!$H$28,IF(F33="Scenario2PBT2",'Minor retrofit'!$I$28,IF(F33="Scenario3PBT2",'Minor retrofit'!$J$28,"")))&amp;IF(F33="Scenario1PBT3",'Minor retrofit'!$K$28,IF(F33="Scenario2PBT3",'Minor retrofit'!$L$28,IF(F33="Scenario3PBT3",'Minor retrofit'!$M$28,"")))&amp;IF(F33="Scenario1PBT4",'Minor retrofit'!$N$28,IF(F33="Scenario2PBT4",'Minor retrofit'!$O$28,IF(F33="Scenario3PBT4",'Minor retrofit'!$P$28,"")))&amp;IF(F33="Scenario1PBT5",'Minor retrofit'!$Q$28,IF(F33="Scenario2PBT5",'Minor retrofit'!$R$28,IF(F33="Scenario3PBT5",'Minor retrofit'!$S$28,"")))&amp;IF(F33="Scenario1PBT6",'Minor retrofit'!$T$28,IF(F33="Scenario2PBT6",'Minor retrofit'!$U$28,IF(F33="Scenario3PBT6",'Minor retrofit'!$V$28,"")))&amp;IF(F33="Scenario1PBT7",'Minor retrofit'!$W$28,IF(F33="Scenario2PBT7",'Minor retrofit'!$X$28,IF(F33="Scenario3PBT7",'Minor retrofit'!$Y$28,"")))&amp;IF(F33="Scenario1PBT8",'Minor retrofit'!$Z$28,IF(F33="Scenario2PBT8",'Minor retrofit'!$AA$28,IF(F33="Scenario3PBT8",'Minor retrofit'!$AB$28,"")))&amp;IF(F33="Scenario1PBT9",'Minor retrofit'!$AC$28,IF(F33="Scenario2PBT9",'Minor retrofit'!$AD$28,IF(F33="Scenario3PBT9",'Minor retrofit'!$AE$28,"")))&amp;IF(F33="Scenario1PBT10",'Minor retrofit'!$AF$28,IF(F33="Scenario2PBT10",'Minor retrofit'!$AG$28,IF(F33="Scenario3PBT10",'Minor retrofit'!$AH$28,"")))&amp;IF(F33="Scenario1PBT11",'Minor retrofit'!$AI$28,IF(F33="Scenario2PBT11",'Minor retrofit'!$AJ$28,IF(F33="Scenario3PBT11",'Minor retrofit'!$AK$28,"")))&amp;IF(F33="Scenario1PBT12",'Minor retrofit'!$AL$28,IF(F33="Scenario2PBT12",'Minor retrofit'!$AM$28,IF(F33="Scenario3PBT12",'Minor retrofit'!$AN$28,"")))&amp;IF(F33="Scenario1PBT13",'Minor retrofit'!$AO$28,IF(F33="Scenario2PBT13",'Minor retrofit'!$AP$28,IF(F33="Scenario3PBT13",'Minor retrofit'!$AQ$28,"")))&amp;IF(F33="Scenario1PBT14",'Minor retrofit'!$AR$28,IF(F33="Scenario2PBT14",'Minor retrofit'!$AS$28,IF(F33="Scenario3PBT14",'Minor retrofit'!$AT$28,"")))&amp;IF(F33="Scenario1PBT15",'Minor retrofit'!$AU$28,IF(F33="Scenario2PBT15",'Minor retrofit'!$AV$28,IF(F33="Scenario3PBT15",'Minor retrofit'!$AW$28,"")))</f>
        <v/>
      </c>
      <c r="T33" s="207">
        <f t="shared" si="7"/>
        <v>0</v>
      </c>
      <c r="U33" s="206" t="str">
        <f>IF(F33="Scenario1PBT1",'Minor retrofit'!$E$39,IF(F33="Scenario2PBT1",'Minor retrofit'!$F$39,IF(F33="Scenario3PBT1",'Minor retrofit'!$G$39,"")))&amp;IF(F33="Scenario1PBT2",'Minor retrofit'!$H$39,IF(F33="Scenario2PBT2",'Minor retrofit'!$I$39,IF(F33="Scenario3PBT2",'Minor retrofit'!$J$39,"")))&amp;IF(F33="Scenario1PBT3",'Minor retrofit'!$K$39,IF(F33="Scenario2PBT3",'Minor retrofit'!$L$39,IF(F33="Scenario3PBT3",'Minor retrofit'!$M$39,"")))&amp;IF(F33="Scenario1PBT4",'Minor retrofit'!$N$39,IF(F33="Scenario2PBT4",'Minor retrofit'!$O$39,IF(F33="Scenario3PBT4",'Minor retrofit'!$P$39,"")))&amp;IF(F33="Scenario1PBT5",'Minor retrofit'!$Q$39,IF(F33="Scenario2PBT5",'Minor retrofit'!$R$39,IF(F33="Scenario3PBT5",'Minor retrofit'!$S$39,"")))&amp;IF(F33="Scenario1PBT6",'Minor retrofit'!$T$39,IF(F33="Scenario2PBT6",'Minor retrofit'!$U$39,IF(F33="Scenario3PBT6",'Minor retrofit'!$V$39,"")))&amp;IF(F33="Scenario1PBT7",'Minor retrofit'!$W$39,IF(F33="Scenario2PBT7",'Minor retrofit'!$X$39,IF(F33="Scenario3PBT7",'Minor retrofit'!$Y$39,"")))&amp;IF(F33="Scenario1PBT8",'Minor retrofit'!$Z$39,IF(F33="Scenario2PBT8",'Minor retrofit'!$AA$39,IF(F33="Scenario3PBT8",'Minor retrofit'!$AB$39,"")))&amp;IF(F33="Scenario1PBT9",'Minor retrofit'!$AC$39,IF(F33="Scenario2PBT9",'Minor retrofit'!$AD$39,IF(F33="Scenario3PBT9",'Minor retrofit'!$AE$39,"")))&amp;IF(F33="Scenario1PBT10",'Minor retrofit'!$AF$39,IF(F33="Scenario2PBT10",'Minor retrofit'!$AG$39,IF(F33="Scenario3PBT10",'Minor retrofit'!$AH$39,"")))&amp;IF(F33="Scenario1PBT11",'Minor retrofit'!$AI$39,IF(F33="Scenario2PBT11",'Minor retrofit'!$AJ$39,IF(F33="Scenario3PBT11",'Minor retrofit'!$AK$39,"")))&amp;IF(F33="Scenario1PBT12",'Minor retrofit'!$AL$39,IF(F33="Scenario2PBT12",'Minor retrofit'!$AM$39,IF(F33="Scenario3PBT12",'Minor retrofit'!$AN$39,"")))&amp;IF(F33="Scenario1PBT13",'Minor retrofit'!$AO$39,IF(F33="Scenario2PBT13",'Minor retrofit'!$AP$39,IF(F33="Scenario3PBT13",'Minor retrofit'!$AQ$39,"")))&amp;IF(F33="Scenario1PBT14",'Minor retrofit'!$AR$39,IF(F33="Scenario2PBT14",'Minor retrofit'!$AS$39,IF(F33="Scenario3PBT14",'Minor retrofit'!$AT$39,"")))&amp;IF(F33="Scenario1PBT15",'Minor retrofit'!$AU$39,IF(F33="Scenario2PBT15",'Minor retrofit'!$AV$39,IF(F33="Scenario3PBT15",'Minor retrofit'!$AW$39,"")))</f>
        <v/>
      </c>
      <c r="V33" s="117">
        <f t="shared" si="8"/>
        <v>0</v>
      </c>
      <c r="W33" s="117" t="str">
        <f>IF(F33="Scenario1PBT1",'Minor retrofit'!$E$41,IF(F33="Scenario2PBT1",'Minor retrofit'!$F$41,IF(F33="Scenario3PBT1",'Minor retrofit'!$G$41,"")))&amp;IF(F33="Scenario1PBT2",'Minor retrofit'!$H$41,IF(F33="Scenario2PBT2",'Minor retrofit'!$I$41,IF(F33="Scenario3PBT2",'Minor retrofit'!$J$41,"")))&amp;IF(F33="Scenario1PBT3",'Minor retrofit'!$K$41,IF(F33="Scenario2PBT3",'Minor retrofit'!$L$41,IF(F33="Scenario3PBT3",'Minor retrofit'!$M$41,"")))&amp;IF(F33="Scenario1PBT4",'Minor retrofit'!$N$41,IF(F33="Scenario2PBT4",'Minor retrofit'!$O$41,IF(F33="Scenario3PBT4",'Minor retrofit'!$P$41,"")))&amp;IF(F33="Scenario1PBT5",'Minor retrofit'!$Q$41,IF(F33="Scenario2PBT5",'Minor retrofit'!$R$41,IF(F33="Scenario3PBT5",'Minor retrofit'!$S$41,"")))&amp;IF(F33="Scenario1PBT6",'Minor retrofit'!$T$41,IF(F33="Scenario2PBT6",'Minor retrofit'!$U$41,IF(F33="Scenario3PBT6",'Minor retrofit'!$V$41,"")))&amp;IF(F33="Scenario1PBT7",'Minor retrofit'!$W$41,IF(F33="Scenario2PBT7",'Minor retrofit'!$X$41,IF(F33="Scenario3PBT7",'Minor retrofit'!$Y$41,"")))&amp;IF(F33="Scenario1PBT8",'Minor retrofit'!$Z$41,IF(F33="Scenario2PBT8",'Minor retrofit'!$AA$41,IF(F33="Scenario3PBT8",'Minor retrofit'!$AB$41,"")))&amp;IF(F33="Scenario1PBT9",'Minor retrofit'!$AC$41,IF(F33="Scenario2PBT9",'Minor retrofit'!$AD$41,IF(F33="Scenario3PBT9",'Minor retrofit'!$AE$41,"")))&amp;IF(F33="Scenario1PBT10",'Minor retrofit'!$AF$41,IF(F33="Scenario2PBT10",'Minor retrofit'!$AG$41,IF(F33="Scenario3PBT10",'Minor retrofit'!$AH$41,"")))&amp;IF(F33="Scenario1PBT11",'Minor retrofit'!$AI$41,IF(F33="Scenario2PBT11",'Minor retrofit'!$AJ$41,IF(F33="Scenario3PBT11",'Minor retrofit'!$AK$41,"")))&amp;IF(F33="Scenario1PBT12",'Minor retrofit'!$AL$41,IF(F33="Scenario2PBT12",'Minor retrofit'!$AM$41,IF(F33="Scenario3PBT12",'Minor retrofit'!$AN$41,"")))&amp;IF(F33="Scenario1PBT13",'Minor retrofit'!$AO$41,IF(F33="Scenario2PBT13",'Minor retrofit'!$AP$41,IF(F33="Scenario3PBT13",'Minor retrofit'!$AQ$41,"")))&amp;IF(F33="Scenario1PBT14",'Minor retrofit'!$AR$41,IF(F33="Scenario2PBT14",'Minor retrofit'!$AS$41,IF(F33="Scenario3PBT14",'Minor retrofit'!$AT$41,"")))&amp;IF(F33="Scenario1PBT15",'Minor retrofit'!$AU$41,IF(F33="Scenario2PBT15",'Minor retrofit'!$AV$41,IF(F33="Scenario3PBT15",'Minor retrofit'!$AW$41,"")))</f>
        <v/>
      </c>
      <c r="X33" s="117">
        <f t="shared" si="9"/>
        <v>0</v>
      </c>
      <c r="Y33" s="117" t="str">
        <f>IF(F33="Scenario1PBT1",'Minor retrofit'!$E$43,IF(F33="Scenario2PBT1",'Minor retrofit'!$F$43,IF(F33="Scenario3PBT1",'Minor retrofit'!$G$43,"")))&amp;IF(F33="Scenario1PBT2",'Minor retrofit'!$H$43,IF(F33="Scenario2PBT2",'Minor retrofit'!$I$43,IF(F33="Scenario3PBT2",'Minor retrofit'!$J$43,"")))&amp;IF(F33="Scenario1PBT3",'Minor retrofit'!$K$43,IF(F33="Scenario2PBT3",'Minor retrofit'!$L$43,IF(F33="Scenario3PBT3",'Minor retrofit'!$M$43,"")))&amp;IF(F33="Scenario1PBT4",'Minor retrofit'!$N$43,IF(F33="Scenario2PBT4",'Minor retrofit'!$O$43,IF(F33="Scenario3PBT4",'Minor retrofit'!$P$43,"")))&amp;IF(F33="Scenario1PBT5",'Minor retrofit'!$Q$43,IF(F33="Scenario2PBT5",'Minor retrofit'!$R$43,IF(F33="Scenario3PBT5",'Minor retrofit'!$S$43,"")))&amp;IF(F33="Scenario1PBT6",'Minor retrofit'!$T$43,IF(F33="Scenario2PBT6",'Minor retrofit'!$U$43,IF(F33="Scenario3PBT6",'Minor retrofit'!$V$43,"")))&amp;IF(F33="Scenario1PBT7",'Minor retrofit'!$W$43,IF(F33="Scenario2PBT7",'Minor retrofit'!$X$43,IF(F33="Scenario3PBT7",'Minor retrofit'!$Y$43,"")))&amp;IF(F33="Scenario1PBT8",'Minor retrofit'!$Z$43,IF(F33="Scenario2PBT8",'Minor retrofit'!$AA$43,IF(F33="Scenario3PBT8",'Minor retrofit'!$AB$43,"")))&amp;IF(F33="Scenario1PBT9",'Minor retrofit'!$AC$43,IF(F33="Scenario2PBT9",'Minor retrofit'!$AD$43,IF(F33="Scenario3PBT9",'Minor retrofit'!$AE$43,"")))&amp;IF(F33="Scenario1PBT10",'Minor retrofit'!$AF$43,IF(F33="Scenario2PBT10",'Minor retrofit'!$AG$43,IF(F33="Scenario3PBT10",'Minor retrofit'!$AH$43,"")))&amp;IF(F33="Scenario1PBT11",'Minor retrofit'!$AI$43,IF(F33="Scenario2PBT11",'Minor retrofit'!$AJ$43,IF(F33="Scenario3PBT11",'Minor retrofit'!$AK$43,"")))&amp;IF(F33="Scenario1PBT12",'Minor retrofit'!$AL$43,IF(F33="Scenario2PBT12",'Minor retrofit'!$AM$43,IF(F33="Scenario3PBT12",'Minor retrofit'!$AN$43,"")))&amp;IF(F33="Scenario1PBT13",'Minor retrofit'!$AO$43,IF(F33="Scenario2PBT13",'Minor retrofit'!$AP$43,IF(F33="Scenario3PBT13",'Minor retrofit'!$AQ$43,"")))&amp;IF(F33="Scenario1PBT14",'Minor retrofit'!$AR$43,IF(F33="Scenario2PBT14",'Minor retrofit'!$AS$43,IF(F33="Scenario3PBT14",'Minor retrofit'!$AT$43,"")))&amp;IF(F33="Scenario1PBT15",'Minor retrofit'!$AU$43,IF(F33="Scenario2PBT15",'Minor retrofit'!$AV$43,IF(F33="Scenario3PBT15",'Minor retrofit'!$AW$43,"")))</f>
        <v/>
      </c>
      <c r="Z33" s="117">
        <f t="shared" si="10"/>
        <v>0</v>
      </c>
      <c r="AA33" s="178" t="str">
        <f>IF(F33="Scenario1PBT1",'Minor retrofit'!$E$102,IF(F33="Scenario2PBT1",'Minor retrofit'!$F$102,IF(F33="Scenario3PBT1",'Minor retrofit'!$G$102,"")))&amp;IF(F33="Scenario1PBT2",'Minor retrofit'!$H$102,IF(F33="Scenario2PBT2",'Minor retrofit'!$I$102,IF(F33="Scenario3PBT2",'Minor retrofit'!$J$102,"")))&amp;IF(F33="Scenario1PBT3",'Minor retrofit'!$K$102,IF(F33="Scenario2PBT3",'Minor retrofit'!$L$102,IF(F33="Scenario3PBT3",'Minor retrofit'!$M$102,"")))&amp;IF(F33="Scenario1PBT4",'Minor retrofit'!$N$102,IF(F33="Scenario2PBT4",'Minor retrofit'!$O$102,IF(F33="Scenario3PBT4",'Minor retrofit'!$P$102,"")))&amp;IF(F33="Scenario1PBT5",'Minor retrofit'!$Q$102,IF(F33="Scenario2PBT5",'Minor retrofit'!$R$102,IF(F33="Scenario3PBT5",'Minor retrofit'!$S$102,"")))&amp;IF(F33="Scenario1PBT6",'Minor retrofit'!$T$102,IF(F33="Scenario2PBT6",'Minor retrofit'!$U$102,IF(F33="Scenario3PBT6",'Minor retrofit'!$V$102,"")))&amp;IF(F33="Scenario1PBT7",'Minor retrofit'!$W$102,IF(F33="Scenario2PBT7",'Minor retrofit'!$X$102,IF(F33="Scenario3PBT7",'Minor retrofit'!$Y$102,"")))&amp;IF(F33="Scenario1PBT8",'Minor retrofit'!$Z$102,IF(F33="Scenario2PBT8",'Minor retrofit'!$AA$102,IF(F33="Scenario3PBT8",'Minor retrofit'!$AB$102,"")))&amp;IF(F33="Scenario1PBT9",'Minor retrofit'!$AC$102,IF(F33="Scenario2PBT9",'Minor retrofit'!$AD$102,IF(F33="Scenario3PBT9",'Minor retrofit'!$AE$102,"")))&amp;IF(F33="Scenario1PBT10",'Minor retrofit'!$AF$102,IF(F33="Scenario2PBT10",'Minor retrofit'!$AG$102,IF(F33="Scenario3PBT10",'Minor retrofit'!$AH$102,"")))&amp;IF(F33="Scenario1PBT11",'Minor retrofit'!$AI$102,IF(F33="Scenario2PBT11",'Minor retrofit'!$AJ$102,IF(F33="Scenario3PBT11",'Minor retrofit'!$AK$102,"")))&amp;IF(F33="Scenario1PBT12",'Minor retrofit'!$AL$102,IF(F33="Scenario2PBT12",'Minor retrofit'!$AM$102,IF(F33="Scenario3PBT12",'Minor retrofit'!$AN$102,"")))&amp;IF(F33="Scenario1PBT13",'Minor retrofit'!$AO$102,IF(F33="Scenario2PBT13",'Minor retrofit'!$AP$102,IF(F33="Scenario3PBT13",'Minor retrofit'!$AQ$102,"")))&amp;IF(F33="Scenario1PBT14",'Minor retrofit'!$AR$102,IF(F33="Scenario2PBT14",'Minor retrofit'!$AS$102,IF(F33="Scenario3PBT14",'Minor retrofit'!$AT$102,"")))&amp;IF(F33="Scenario1PBT15",'Minor retrofit'!$AU$102,IF(F33="Scenario2PBT15",'Minor retrofit'!$AV$102,IF(F33="Scenario3PBT15",'Minor retrofit'!$AW$102,"")))</f>
        <v/>
      </c>
      <c r="AB33" s="179">
        <f t="shared" si="11"/>
        <v>0</v>
      </c>
      <c r="AC33" s="208">
        <f>IFERROR('Projection_Base-case'!G33-G33,0)</f>
        <v>0</v>
      </c>
      <c r="AD33" s="178">
        <f t="shared" si="12"/>
        <v>0</v>
      </c>
      <c r="AE33" s="117">
        <f>IFERROR(100*AC33/'Projection_Base-case'!G33,0)</f>
        <v>0</v>
      </c>
      <c r="AF33" s="117">
        <f>IFERROR('Projection_Base-case'!I33-I33,0)</f>
        <v>0</v>
      </c>
      <c r="AG33" s="178">
        <f t="shared" si="13"/>
        <v>0</v>
      </c>
      <c r="AH33" s="117">
        <f>IFERROR(100*AF33/'Projection_Base-case'!I33,0)</f>
        <v>0</v>
      </c>
      <c r="AI33" s="117">
        <f>IFERROR('Projection_Base-case'!K33-K33,0)</f>
        <v>0</v>
      </c>
      <c r="AJ33" s="178">
        <f t="shared" si="14"/>
        <v>0</v>
      </c>
      <c r="AK33" s="117">
        <f>IFERROR(100*AI33/'Projection_Base-case'!K33,0)</f>
        <v>0</v>
      </c>
      <c r="AL33" s="117">
        <f>IFERROR(M33-'Projection_Base-case'!M33,0)</f>
        <v>0</v>
      </c>
      <c r="AM33" s="178">
        <f t="shared" si="15"/>
        <v>0</v>
      </c>
      <c r="AN33" s="179">
        <f>IFERROR(IF('Projection_Base-case'!N33&gt;0,100*AM33/'Projection_Base-case'!N33,100*AM33/N33),0)</f>
        <v>0</v>
      </c>
      <c r="AO33" s="206">
        <f>IFERROR('Projection_Base-case'!O33-O33,0)</f>
        <v>0</v>
      </c>
      <c r="AP33" s="178">
        <f t="shared" si="16"/>
        <v>0</v>
      </c>
      <c r="AQ33" s="117">
        <f>IFERROR(100*AO33/'Projection_Base-case'!O33,0)</f>
        <v>0</v>
      </c>
      <c r="AR33" s="117">
        <f>IFERROR('Projection_Base-case'!Q33-Q33,0)</f>
        <v>0</v>
      </c>
      <c r="AS33" s="178">
        <f t="shared" si="17"/>
        <v>0</v>
      </c>
      <c r="AT33" s="117">
        <f>IFERROR(100*AR33/'Projection_Base-case'!Q33,0)</f>
        <v>0</v>
      </c>
      <c r="AU33" s="117">
        <f>IFERROR('Projection_Base-case'!S33-S33,0)</f>
        <v>0</v>
      </c>
      <c r="AV33" s="178">
        <f t="shared" si="18"/>
        <v>0</v>
      </c>
      <c r="AW33" s="118">
        <f>IFERROR(100*AU33/'Projection_Base-case'!S33,0)</f>
        <v>0</v>
      </c>
      <c r="AX33" s="206">
        <f>IFERROR('Projection_Base-case'!U33-U33,0)</f>
        <v>0</v>
      </c>
      <c r="AY33" s="178">
        <f t="shared" si="19"/>
        <v>0</v>
      </c>
      <c r="AZ33" s="117">
        <f>IFERROR(100*AX33/'Projection_Base-case'!U33,0)</f>
        <v>0</v>
      </c>
      <c r="BA33" s="117">
        <f>IFERROR('Projection_Base-case'!W33-W33,0)</f>
        <v>0</v>
      </c>
      <c r="BB33" s="178">
        <f t="shared" si="20"/>
        <v>0</v>
      </c>
      <c r="BC33" s="117">
        <f>IFERROR(100*BA33/'Projection_Base-case'!W33,0)</f>
        <v>0</v>
      </c>
      <c r="BD33" s="117">
        <f>IFERROR('Projection_Base-case'!Y33-Y33,0)</f>
        <v>0</v>
      </c>
      <c r="BE33" s="178">
        <f t="shared" si="21"/>
        <v>0</v>
      </c>
      <c r="BF33" s="117">
        <f>IFERROR(100*BD33/'Projection_Base-case'!Y33,0)</f>
        <v>0</v>
      </c>
      <c r="BG33" s="178">
        <f t="shared" si="22"/>
        <v>0</v>
      </c>
      <c r="BH33" s="179">
        <f t="shared" si="23"/>
        <v>0</v>
      </c>
    </row>
    <row r="34" spans="1:60">
      <c r="A34" s="205">
        <v>29</v>
      </c>
      <c r="B34" s="178">
        <f>IF('Projection_Base-case'!B34&lt;&gt;"",'Projection_Base-case'!B34,0)</f>
        <v>0</v>
      </c>
      <c r="C34" s="178">
        <f>IF('Projection_Base-case'!C34&lt;&gt;"",'Projection_Base-case'!C34,0)</f>
        <v>0</v>
      </c>
      <c r="D34" s="178">
        <f>IF('Projection_Base-case'!D34&lt;&gt;"",'Projection_Base-case'!D34,0)</f>
        <v>0</v>
      </c>
      <c r="E34" s="176" t="str">
        <f>IF(AND('Résultats Minor'!$AC$3="OUI",'Résultats Minor'!E33&lt;&gt;""),'Résultats Minor'!E33,IF(OR(D34="PBT2",D34="PBT3",D34="PBT5",D34="PBT8",D34="PBT9"),"Scenario1",IF(OR(D34="PBT6",D34="PBT7",D34="PBT10"),"Scenario2",IF(OR(D34="PBT1",D34="PBT4"),"Scenario3",""))))</f>
        <v/>
      </c>
      <c r="F34" s="202" t="str">
        <f t="shared" si="0"/>
        <v>0</v>
      </c>
      <c r="G34" s="206" t="str">
        <f>IF(F34="Scenario1PBT1",'Minor retrofit'!$E$7,IF(F34="Scenario2PBT1",'Minor retrofit'!$F$7,IF(F34="Scenario3PBT1",'Minor retrofit'!$G$7,"")))&amp;IF(F34="Scenario1PBT2",'Minor retrofit'!$H$7,IF(F34="Scenario2PBT2",'Minor retrofit'!$I$7,IF(F34="Scenario3PBT2",'Minor retrofit'!$J$7,"")))&amp;IF(F34="Scenario1PBT3",'Minor retrofit'!$K$7,IF(F34="Scenario2PBT3",'Minor retrofit'!$L$7,IF(F34="Scenario3PBT3",'Minor retrofit'!$M$7,"")))&amp;IF(F34="Scenario1PBT4",'Minor retrofit'!$N$7,IF(F34="Scenario2PBT4",'Minor retrofit'!$O$7,IF(F34="Scenario3PBT4",'Minor retrofit'!$P$7,"")))&amp;IF(F34="Scenario1PBT5",'Minor retrofit'!$Q$7,IF(F34="Scenario2PBT5",'Minor retrofit'!$R$7,IF(F34="Scenario3PBT5",'Minor retrofit'!$S$7,"")))&amp;IF(F34="Scenario1PBT6",'Minor retrofit'!$T$7,IF(F34="Scenario2PBT6",'Minor retrofit'!$U$7,IF(F34="Scenario3PBT6",'Minor retrofit'!$V$7,"")))&amp;IF(F34="Scenario1PBT7",'Minor retrofit'!$W$7,IF(F34="Scenario2PBT7",'Minor retrofit'!$X$7,IF(F34="Scenario3PBT7",'Minor retrofit'!$Y$7,"")))&amp;IF(F34="Scenario1PBT8",'Minor retrofit'!$Z$7,IF(F34="Scenario2PBT8",'Minor retrofit'!$AA$7,IF(F34="Scenario3PBT8",'Minor retrofit'!$AB$7,"")))&amp;IF(F34="Scenario1PBT9",'Minor retrofit'!$AC$7,IF(F34="Scenario2PBT9",'Minor retrofit'!$AD$7,IF(F34="Scenario3PBT9",'Minor retrofit'!$AE$7,"")))&amp;IF(F34="Scenario1PBT10",'Minor retrofit'!$AF$7,IF(F34="Scenario2PBT10",'Minor retrofit'!$AG$7,IF(F34="Scenario3PBT10",'Minor retrofit'!$AH$7,"")))&amp;IF(F34="Scenario1PBT11",'Minor retrofit'!$AI$7,IF(F34="Scenario2PBT11",'Minor retrofit'!$AJ$7,IF(F34="Scenario3PBT11",'Minor retrofit'!$AK$7,"")))&amp;IF(F34="Scenario1PBT12",'Minor retrofit'!$AL$7,IF(F34="Scenario2PBT12",'Minor retrofit'!$AM$7,IF(F34="Scenario3PBT12",'Minor retrofit'!$AN$7,"")))&amp;IF(F34="Scenario1PBT13",'Minor retrofit'!$AO$7,IF(F34="Scenario2PBT13",'Minor retrofit'!$AP$7,IF(F34="Scenario3PBT13",'Minor retrofit'!$AQ$7,"")))&amp;IF(F34="Scenario1PBT14",'Minor retrofit'!$AR$7,IF(F34="Scenario2PBT14",'Minor retrofit'!$AS$7,IF(F34="Scenario3PBT14",'Minor retrofit'!$AT$7,"")))&amp;IF(F34="Scenario1PBT15",'Minor retrofit'!$AU$7,IF(F34="Scenario2PBT15",'Minor retrofit'!$AV$7,IF(F34="Scenario3PBT15",'Minor retrofit'!$AW$7,"")))</f>
        <v/>
      </c>
      <c r="H34" s="117">
        <f t="shared" si="1"/>
        <v>0</v>
      </c>
      <c r="I34" s="117" t="str">
        <f>IF(F34="Scenario1PBT1",'Minor retrofit'!$E$17,IF(F34="Scenario2PBT1",'Minor retrofit'!$F$17,IF(F34="Scenario3PBT1",'Minor retrofit'!$G$17,"")))&amp;IF(F34="Scenario1PBT2",'Minor retrofit'!$H$17,IF(F34="Scenario2PBT2",'Minor retrofit'!$I$17,IF(F34="Scenario3PBT2",'Minor retrofit'!$J$17,"")))&amp;IF(F34="Scenario1PBT3",'Minor retrofit'!$K$17,IF(F34="Scenario2PBT3",'Minor retrofit'!$L$17,IF(F34="Scenario3PBT3",'Minor retrofit'!$M$17,"")))&amp;IF(F34="Scenario1PBT4",'Minor retrofit'!$N$17,IF(F34="Scenario2PBT4",'Minor retrofit'!$O$17,IF(F34="Scenario3PBT4",'Minor retrofit'!$P$17,"")))&amp;IF(F34="Scenario1PBT5",'Minor retrofit'!$Q$17,IF(F34="Scenario2PBT5",'Minor retrofit'!$R$17,IF(F34="Scenario3PBT5",'Minor retrofit'!$S$17,"")))&amp;IF(F34="Scenario1PBT6",'Minor retrofit'!$T$17,IF(F34="Scenario2PBT6",'Minor retrofit'!$U$17,IF(F34="Scenario3PBT6",'Minor retrofit'!$V$17,"")))&amp;IF(F34="Scenario1PBT7",'Minor retrofit'!$W$17,IF(F34="Scenario2PBT7",'Minor retrofit'!$X$17,IF(F34="Scenario3PBT7",'Minor retrofit'!$Y$17,"")))&amp;IF(F34="Scenario1PBT8",'Minor retrofit'!$Z$17,IF(F34="Scenario2PBT8",'Minor retrofit'!$AA$17,IF(F34="Scenario3PBT8",'Minor retrofit'!$AB$17,"")))&amp;IF(F34="Scenario1PBT9",'Minor retrofit'!$AC$17,IF(F34="Scenario2PBT9",'Minor retrofit'!$AD$17,IF(F34="Scenario3PBT9",'Minor retrofit'!$AE$17,"")))&amp;IF(F34="Scenario1PBT10",'Minor retrofit'!$AF$17,IF(F34="Scenario2PBT10",'Minor retrofit'!$AG$17,IF(F34="Scenario3PBT10",'Minor retrofit'!$AH$17,"")))&amp;IF(F34="Scenario1PBT11",'Minor retrofit'!$AI$17,IF(F34="Scenario2PBT11",'Minor retrofit'!$AJ$17,IF(F34="Scenario3PBT11",'Minor retrofit'!$AK$17,"")))&amp;IF(F34="Scenario1PBT12",'Minor retrofit'!$AL$17,IF(F34="Scenario2PBT12",'Minor retrofit'!$AM$17,IF(F34="Scenario3PBT12",'Minor retrofit'!$AN$17,"")))&amp;IF(F34="Scenario1PBT13",'Minor retrofit'!$AO$17,IF(F34="Scenario2PBT13",'Minor retrofit'!$AP$17,IF(F34="Scenario3PBT13",'Minor retrofit'!$AQ$17,"")))&amp;IF(F34="Scenario1PBT14",'Minor retrofit'!$AR$17,IF(F34="Scenario2PBT14",'Minor retrofit'!$AS$17,IF(F34="Scenario3PBT14",'Minor retrofit'!$AT$17,"")))&amp;IF(F34="Scenario1PBT15",'Minor retrofit'!$AU$17,IF(F34="Scenario2PBT15",'Minor retrofit'!$AV$17,IF(F34="Scenario3PBT15",'Minor retrofit'!$AW$17,"")))</f>
        <v/>
      </c>
      <c r="J34" s="117">
        <f t="shared" si="2"/>
        <v>0</v>
      </c>
      <c r="K34" s="117" t="str">
        <f>IF(F34="Scenario1PBT1",'Minor retrofit'!$E$19,IF(F34="Scenario2PBT1",'Minor retrofit'!$F$19,IF(F34="Scenario3PBT1",'Minor retrofit'!$G$19,"")))&amp;IF(F34="Scenario1PBT2",'Minor retrofit'!$H$19,IF(F34="Scenario2PBT2",'Minor retrofit'!$I$19,IF(F34="Scenario3PBT2",'Minor retrofit'!$J$19,"")))&amp;IF(F34="Scenario1PBT3",'Minor retrofit'!$K$19,IF(F34="Scenario2PBT3",'Minor retrofit'!$L$19,IF(F34="Scenario3PBT3",'Minor retrofit'!$M$19,"")))&amp;IF(F34="Scenario1PBT4",'Minor retrofit'!$N$19,IF(F34="Scenario2PBT4",'Minor retrofit'!$O$19,IF(F34="Scenario3PBT4",'Minor retrofit'!$P$19,"")))&amp;IF(F34="Scenario1PBT5",'Minor retrofit'!$Q$19,IF(F34="Scenario2PBT5",'Minor retrofit'!$R$19,IF(F34="Scenario3PBT5",'Minor retrofit'!$S$19,"")))&amp;IF(F34="Scenario1PBT6",'Minor retrofit'!$T$19,IF(F34="Scenario2PBT6",'Minor retrofit'!$U$19,IF(F34="Scenario3PBT6",'Minor retrofit'!$V$19,"")))&amp;IF(F34="Scenario1PBT7",'Minor retrofit'!$W$19,IF(F34="Scenario2PBT7",'Minor retrofit'!$X$19,IF(F34="Scenario3PBT7",'Minor retrofit'!$Y$19,"")))&amp;IF(F34="Scenario1PBT8",'Minor retrofit'!$Z$19,IF(F34="Scenario2PBT8",'Minor retrofit'!$AA$19,IF(F34="Scenario3PBT8",'Minor retrofit'!$AB$19,"")))&amp;IF(F34="Scenario1PBT9",'Minor retrofit'!$AC$19,IF(F34="Scenario2PBT9",'Minor retrofit'!$AD$19,IF(F34="Scenario3PBT9",'Minor retrofit'!$AE$19,"")))&amp;IF(F34="Scenario1PBT10",'Minor retrofit'!$AF$19,IF(F34="Scenario2PBT10",'Minor retrofit'!$AG$19,IF(F34="Scenario3PBT10",'Minor retrofit'!$AH$19,"")))&amp;IF(F34="Scenario1PBT11",'Minor retrofit'!$AI$19,IF(F34="Scenario2PBT11",'Minor retrofit'!$AJ$19,IF(F34="Scenario3PBT11",'Minor retrofit'!$AK$19,"")))&amp;IF(F34="Scenario1PBT12",'Minor retrofit'!$AL$19,IF(F34="Scenario2PBT12",'Minor retrofit'!$AM$19,IF(F34="Scenario3PBT12",'Minor retrofit'!$AN$19,"")))&amp;IF(F34="Scenario1PBT13",'Minor retrofit'!$AO$19,IF(F34="Scenario2PBT13",'Minor retrofit'!$AP$19,IF(F34="Scenario3PBT13",'Minor retrofit'!$AQ$19,"")))&amp;IF(F34="Scenario1PBT14",'Minor retrofit'!$AR$19,IF(F34="Scenario2PBT14",'Minor retrofit'!$AS$19,IF(F34="Scenario3PBT14",'Minor retrofit'!$AT$19,"")))&amp;IF(F34="Scenario1PBT15",'Minor retrofit'!$AU$19,IF(F34="Scenario2PBT15",'Minor retrofit'!$AV$19,IF(F34="Scenario3PBT15",'Minor retrofit'!$AW$19,"")))</f>
        <v/>
      </c>
      <c r="L34" s="117">
        <f t="shared" si="3"/>
        <v>0</v>
      </c>
      <c r="M34" s="117" t="str">
        <f>IF(F34="Scenario1PBT1",'Minor retrofit'!$E$21,IF(F34="Scenario2PBT1",'Minor retrofit'!$F$21,IF(F34="Scenario3PBT1",'Minor retrofit'!$G$21,"")))&amp;IF(F34="Scenario1PBT2",'Minor retrofit'!$H$21,IF(F34="Scenario2PBT2",'Minor retrofit'!$I$21,IF(F34="Scenario3PBT2",'Minor retrofit'!$J$21,"")))&amp;IF(F34="Scenario1PBT3",'Minor retrofit'!$K$21,IF(F34="Scenario2PBT3",'Minor retrofit'!$L$21,IF(F34="Scenario3PBT3",'Minor retrofit'!$M$21,"")))&amp;IF(F34="Scenario1PBT4",'Minor retrofit'!$N$21,IF(F34="Scenario2PBT4",'Minor retrofit'!$O$21,IF(F34="Scenario3PBT4",'Minor retrofit'!$P$21,"")))&amp;IF(F34="Scenario1PBT5",'Minor retrofit'!$Q$21,IF(F34="Scenario2PBT5",'Minor retrofit'!$R$21,IF(F34="Scenario3PBT5",'Minor retrofit'!$S$21,"")))&amp;IF(F34="Scenario1PBT6",'Minor retrofit'!$T$21,IF(F34="Scenario2PBT6",'Minor retrofit'!$U$21,IF(F34="Scenario3PBT6",'Minor retrofit'!$V$21,"")))&amp;IF(F34="Scenario1PBT7",'Minor retrofit'!$W$21,IF(F34="Scenario2PBT7",'Minor retrofit'!$X$21,IF(F34="Scenario3PBT7",'Minor retrofit'!$Y$21,"")))&amp;IF(F34="Scenario1PBT8",'Minor retrofit'!$Z$21,IF(F34="Scenario2PBT8",'Minor retrofit'!$AA$21,IF(F34="Scenario3PBT8",'Minor retrofit'!$AB$21,"")))&amp;IF(F34="Scenario1PBT9",'Minor retrofit'!$AC$21,IF(F34="Scenario2PBT9",'Minor retrofit'!$AD$21,IF(F34="Scenario3PBT9",'Minor retrofit'!$AE$21,"")))&amp;IF(F34="Scenario1PBT10",'Minor retrofit'!$AF$21,IF(F34="Scenario2PBT10",'Minor retrofit'!$AG$21,IF(F34="Scenario3PBT10",'Minor retrofit'!$AH$21,"")))&amp;IF(F34="Scenario1PBT11",'Minor retrofit'!$AI$21,IF(F34="Scenario2PBT11",'Minor retrofit'!$AJ$21,IF(F34="Scenario3PBT11",'Minor retrofit'!$AK$21,"")))&amp;IF(F34="Scenario1PBT12",'Minor retrofit'!$AL$21,IF(F34="Scenario2PBT12",'Minor retrofit'!$AM$21,IF(F34="Scenario3PBT12",'Minor retrofit'!$AN$21,"")))&amp;IF(F34="Scenario1PBT13",'Minor retrofit'!$AO$21,IF(F34="Scenario2PBT13",'Minor retrofit'!$AP$21,IF(F34="Scenario3PBT13",'Minor retrofit'!$AQ$21,"")))&amp;IF(F34="Scenario1PBT14",'Minor retrofit'!$AR$21,IF(F34="Scenario2PBT14",'Minor retrofit'!$AS$21,IF(F34="Scenario3PBT14",'Minor retrofit'!$AT$21,"")))&amp;IF(F34="Scenario1PBT15",'Minor retrofit'!$AU$21,IF(F34="Scenario2PBT15",'Minor retrofit'!$AV$21,IF(F34="Scenario3PBT15",'Minor retrofit'!$AW$21,"")))</f>
        <v/>
      </c>
      <c r="N34" s="118">
        <f t="shared" si="4"/>
        <v>0</v>
      </c>
      <c r="O34" s="206" t="str">
        <f>IF(F34="Scenario1PBT1",'Minor retrofit'!$E$24,IF(F34="Scenario2PBT1",'Minor retrofit'!$F$24,IF(F34="Scenario3PBT1",'Minor retrofit'!$G$24,"")))&amp;IF(F34="Scenario1PBT2",'Minor retrofit'!$H$24,IF(F34="Scenario2PBT2",'Minor retrofit'!$I$24,IF(F34="Scenario3PBT2",'Minor retrofit'!$J$24,"")))&amp;IF(F34="Scenario1PBT3",'Minor retrofit'!$K$24,IF(F34="Scenario2PBT3",'Minor retrofit'!$L$24,IF(F34="Scenario3PBT3",'Minor retrofit'!$M$24,"")))&amp;IF(F34="Scenario1PBT4",'Minor retrofit'!$N$24,IF(F34="Scenario2PBT4",'Minor retrofit'!$O$24,IF(F34="Scenario3PBT4",'Minor retrofit'!$P$24,"")))&amp;IF(F34="Scenario1PBT5",'Minor retrofit'!$Q$24,IF(F34="Scenario2PBT5",'Minor retrofit'!$R$24,IF(F34="Scenario3PBT5",'Minor retrofit'!$S$24,"")))&amp;IF(F34="Scenario1PBT6",'Minor retrofit'!$T$24,IF(F34="Scenario2PBT6",'Minor retrofit'!$U$24,IF(F34="Scenario3PBT6",'Minor retrofit'!$V$24,"")))&amp;IF(F34="Scenario1PBT7",'Minor retrofit'!$W$24,IF(F34="Scenario2PBT7",'Minor retrofit'!$X$24,IF(F34="Scenario3PBT7",'Minor retrofit'!$Y$24,"")))&amp;IF(F34="Scenario1PBT8",'Minor retrofit'!$Z$24,IF(F34="Scenario2PBT8",'Minor retrofit'!$AA$24,IF(F34="Scenario3PBT8",'Minor retrofit'!$AB$24,"")))&amp;IF(F34="Scenario1PBT9",'Minor retrofit'!$AC$24,IF(F34="Scenario2PBT9",'Minor retrofit'!$AD$24,IF(F34="Scenario3PBT9",'Minor retrofit'!$AE$24,"")))&amp;IF(F34="Scenario1PBT10",'Minor retrofit'!$AF$24,IF(F34="Scenario2PBT10",'Minor retrofit'!$AG$24,IF(F34="Scenario3PBT10",'Minor retrofit'!$AH$24,"")))&amp;IF(F34="Scenario1PBT11",'Minor retrofit'!$AI$24,IF(F34="Scenario2PBT11",'Minor retrofit'!$AJ$24,IF(F34="Scenario3PBT11",'Minor retrofit'!$AK$24,"")))&amp;IF(F34="Scenario1PBT12",'Minor retrofit'!$AL$24,IF(F34="Scenario2PBT12",'Minor retrofit'!$AM$24,IF(F34="Scenario3PBT12",'Minor retrofit'!$AN$24,"")))&amp;IF(F34="Scenario1PBT13",'Minor retrofit'!$AO$24,IF(F34="Scenario2PBT13",'Minor retrofit'!$AP$24,IF(F34="Scenario3PBT13",'Minor retrofit'!$AQ$24,"")))&amp;IF(F34="Scenario1PBT14",'Minor retrofit'!$AR$24,IF(F34="Scenario2PBT14",'Minor retrofit'!$AS$24,IF(F34="Scenario3PBT14",'Minor retrofit'!$AT$24,"")))&amp;IF(F34="Scenario1PBT15",'Minor retrofit'!$AU$24,IF(F34="Scenario2PBT15",'Minor retrofit'!$AV$24,IF(F34="Scenario3PBT15",'Minor retrofit'!$AW$24,"")))</f>
        <v/>
      </c>
      <c r="P34" s="117">
        <f t="shared" si="5"/>
        <v>0</v>
      </c>
      <c r="Q34" s="117" t="str">
        <f>IF(F34="Scenario1PBT1",'Minor retrofit'!$E$26,IF(F34="Scenario2PBT1",'Minor retrofit'!$F$26,IF(F34="Scenario3PBT1",'Minor retrofit'!$G$26,"")))&amp;IF(F34="Scenario1PBT2",'Minor retrofit'!$H$26,IF(F34="Scenario2PBT2",'Minor retrofit'!$I$26,IF(F34="Scenario3PBT2",'Minor retrofit'!$J$26,"")))&amp;IF(F34="Scenario1PBT3",'Minor retrofit'!$K$26,IF(F34="Scenario2PBT3",'Minor retrofit'!$L$26,IF(F34="Scenario3PBT3",'Minor retrofit'!$M$26,"")))&amp;IF(F34="Scenario1PBT4",'Minor retrofit'!$N$26,IF(F34="Scenario2PBT4",'Minor retrofit'!$O$26,IF(F34="Scenario3PBT4",'Minor retrofit'!$P$26,"")))&amp;IF(F34="Scenario1PBT5",'Minor retrofit'!$Q$26,IF(F34="Scenario2PBT5",'Minor retrofit'!$R$26,IF(F34="Scenario3PBT5",'Minor retrofit'!$S$26,"")))&amp;IF(F34="Scenario1PBT6",'Minor retrofit'!$T$26,IF(F34="Scenario2PBT6",'Minor retrofit'!$U$26,IF(F34="Scenario3PBT6",'Minor retrofit'!$V$26,"")))&amp;IF(F34="Scenario1PBT7",'Minor retrofit'!$W$26,IF(F34="Scenario2PBT7",'Minor retrofit'!$X$26,IF(F34="Scenario3PBT7",'Minor retrofit'!$Y$26,"")))&amp;IF(F34="Scenario1PBT8",'Minor retrofit'!$Z$26,IF(F34="Scenario2PBT8",'Minor retrofit'!$AA$26,IF(F34="Scenario3PBT8",'Minor retrofit'!$AB$26,"")))&amp;IF(F34="Scenario1PBT9",'Minor retrofit'!$AC$26,IF(F34="Scenario2PBT9",'Minor retrofit'!$AD$26,IF(F34="Scenario3PBT9",'Minor retrofit'!$AE$26,"")))&amp;IF(F34="Scenario1PBT10",'Minor retrofit'!$AF$26,IF(F34="Scenario2PBT10",'Minor retrofit'!$AG$26,IF(F34="Scenario3PBT10",'Minor retrofit'!$AH$26,"")))&amp;IF(F34="Scenario1PBT11",'Minor retrofit'!$AI$26,IF(F34="Scenario2PBT11",'Minor retrofit'!$AJ$26,IF(F34="Scenario3PBT11",'Minor retrofit'!$AK$26,"")))&amp;IF(F34="Scenario1PBT12",'Minor retrofit'!$AL$26,IF(F34="Scenario2PBT12",'Minor retrofit'!$AM$26,IF(F34="Scenario3PBT12",'Minor retrofit'!$AN$26,"")))&amp;IF(F34="Scenario1PBT13",'Minor retrofit'!$AO$26,IF(F34="Scenario2PBT13",'Minor retrofit'!$AP$26,IF(F34="Scenario3PBT13",'Minor retrofit'!$AQ$26,"")))&amp;IF(F34="Scenario1PBT14",'Minor retrofit'!$AR$26,IF(F34="Scenario2PBT14",'Minor retrofit'!$AS$26,IF(F34="Scenario3PBT14",'Minor retrofit'!$AT$26,"")))&amp;IF(F34="Scenario1PBT15",'Minor retrofit'!$AU$26,IF(F34="Scenario2PBT15",'Minor retrofit'!$AV$26,IF(F34="Scenario3PBT15",'Minor retrofit'!$AW$26,"")))</f>
        <v/>
      </c>
      <c r="R34" s="117">
        <f t="shared" si="6"/>
        <v>0</v>
      </c>
      <c r="S34" s="117" t="str">
        <f>IF(F34="Scenario1PBT1",'Minor retrofit'!$E$28,IF(F34="Scenario2PBT1",'Minor retrofit'!$F$28,IF(F34="Scenario3PBT1",'Minor retrofit'!$G$28,"")))&amp;IF(F34="Scenario1PBT2",'Minor retrofit'!$H$28,IF(F34="Scenario2PBT2",'Minor retrofit'!$I$28,IF(F34="Scenario3PBT2",'Minor retrofit'!$J$28,"")))&amp;IF(F34="Scenario1PBT3",'Minor retrofit'!$K$28,IF(F34="Scenario2PBT3",'Minor retrofit'!$L$28,IF(F34="Scenario3PBT3",'Minor retrofit'!$M$28,"")))&amp;IF(F34="Scenario1PBT4",'Minor retrofit'!$N$28,IF(F34="Scenario2PBT4",'Minor retrofit'!$O$28,IF(F34="Scenario3PBT4",'Minor retrofit'!$P$28,"")))&amp;IF(F34="Scenario1PBT5",'Minor retrofit'!$Q$28,IF(F34="Scenario2PBT5",'Minor retrofit'!$R$28,IF(F34="Scenario3PBT5",'Minor retrofit'!$S$28,"")))&amp;IF(F34="Scenario1PBT6",'Minor retrofit'!$T$28,IF(F34="Scenario2PBT6",'Minor retrofit'!$U$28,IF(F34="Scenario3PBT6",'Minor retrofit'!$V$28,"")))&amp;IF(F34="Scenario1PBT7",'Minor retrofit'!$W$28,IF(F34="Scenario2PBT7",'Minor retrofit'!$X$28,IF(F34="Scenario3PBT7",'Minor retrofit'!$Y$28,"")))&amp;IF(F34="Scenario1PBT8",'Minor retrofit'!$Z$28,IF(F34="Scenario2PBT8",'Minor retrofit'!$AA$28,IF(F34="Scenario3PBT8",'Minor retrofit'!$AB$28,"")))&amp;IF(F34="Scenario1PBT9",'Minor retrofit'!$AC$28,IF(F34="Scenario2PBT9",'Minor retrofit'!$AD$28,IF(F34="Scenario3PBT9",'Minor retrofit'!$AE$28,"")))&amp;IF(F34="Scenario1PBT10",'Minor retrofit'!$AF$28,IF(F34="Scenario2PBT10",'Minor retrofit'!$AG$28,IF(F34="Scenario3PBT10",'Minor retrofit'!$AH$28,"")))&amp;IF(F34="Scenario1PBT11",'Minor retrofit'!$AI$28,IF(F34="Scenario2PBT11",'Minor retrofit'!$AJ$28,IF(F34="Scenario3PBT11",'Minor retrofit'!$AK$28,"")))&amp;IF(F34="Scenario1PBT12",'Minor retrofit'!$AL$28,IF(F34="Scenario2PBT12",'Minor retrofit'!$AM$28,IF(F34="Scenario3PBT12",'Minor retrofit'!$AN$28,"")))&amp;IF(F34="Scenario1PBT13",'Minor retrofit'!$AO$28,IF(F34="Scenario2PBT13",'Minor retrofit'!$AP$28,IF(F34="Scenario3PBT13",'Minor retrofit'!$AQ$28,"")))&amp;IF(F34="Scenario1PBT14",'Minor retrofit'!$AR$28,IF(F34="Scenario2PBT14",'Minor retrofit'!$AS$28,IF(F34="Scenario3PBT14",'Minor retrofit'!$AT$28,"")))&amp;IF(F34="Scenario1PBT15",'Minor retrofit'!$AU$28,IF(F34="Scenario2PBT15",'Minor retrofit'!$AV$28,IF(F34="Scenario3PBT15",'Minor retrofit'!$AW$28,"")))</f>
        <v/>
      </c>
      <c r="T34" s="207">
        <f t="shared" si="7"/>
        <v>0</v>
      </c>
      <c r="U34" s="206" t="str">
        <f>IF(F34="Scenario1PBT1",'Minor retrofit'!$E$39,IF(F34="Scenario2PBT1",'Minor retrofit'!$F$39,IF(F34="Scenario3PBT1",'Minor retrofit'!$G$39,"")))&amp;IF(F34="Scenario1PBT2",'Minor retrofit'!$H$39,IF(F34="Scenario2PBT2",'Minor retrofit'!$I$39,IF(F34="Scenario3PBT2",'Minor retrofit'!$J$39,"")))&amp;IF(F34="Scenario1PBT3",'Minor retrofit'!$K$39,IF(F34="Scenario2PBT3",'Minor retrofit'!$L$39,IF(F34="Scenario3PBT3",'Minor retrofit'!$M$39,"")))&amp;IF(F34="Scenario1PBT4",'Minor retrofit'!$N$39,IF(F34="Scenario2PBT4",'Minor retrofit'!$O$39,IF(F34="Scenario3PBT4",'Minor retrofit'!$P$39,"")))&amp;IF(F34="Scenario1PBT5",'Minor retrofit'!$Q$39,IF(F34="Scenario2PBT5",'Minor retrofit'!$R$39,IF(F34="Scenario3PBT5",'Minor retrofit'!$S$39,"")))&amp;IF(F34="Scenario1PBT6",'Minor retrofit'!$T$39,IF(F34="Scenario2PBT6",'Minor retrofit'!$U$39,IF(F34="Scenario3PBT6",'Minor retrofit'!$V$39,"")))&amp;IF(F34="Scenario1PBT7",'Minor retrofit'!$W$39,IF(F34="Scenario2PBT7",'Minor retrofit'!$X$39,IF(F34="Scenario3PBT7",'Minor retrofit'!$Y$39,"")))&amp;IF(F34="Scenario1PBT8",'Minor retrofit'!$Z$39,IF(F34="Scenario2PBT8",'Minor retrofit'!$AA$39,IF(F34="Scenario3PBT8",'Minor retrofit'!$AB$39,"")))&amp;IF(F34="Scenario1PBT9",'Minor retrofit'!$AC$39,IF(F34="Scenario2PBT9",'Minor retrofit'!$AD$39,IF(F34="Scenario3PBT9",'Minor retrofit'!$AE$39,"")))&amp;IF(F34="Scenario1PBT10",'Minor retrofit'!$AF$39,IF(F34="Scenario2PBT10",'Minor retrofit'!$AG$39,IF(F34="Scenario3PBT10",'Minor retrofit'!$AH$39,"")))&amp;IF(F34="Scenario1PBT11",'Minor retrofit'!$AI$39,IF(F34="Scenario2PBT11",'Minor retrofit'!$AJ$39,IF(F34="Scenario3PBT11",'Minor retrofit'!$AK$39,"")))&amp;IF(F34="Scenario1PBT12",'Minor retrofit'!$AL$39,IF(F34="Scenario2PBT12",'Minor retrofit'!$AM$39,IF(F34="Scenario3PBT12",'Minor retrofit'!$AN$39,"")))&amp;IF(F34="Scenario1PBT13",'Minor retrofit'!$AO$39,IF(F34="Scenario2PBT13",'Minor retrofit'!$AP$39,IF(F34="Scenario3PBT13",'Minor retrofit'!$AQ$39,"")))&amp;IF(F34="Scenario1PBT14",'Minor retrofit'!$AR$39,IF(F34="Scenario2PBT14",'Minor retrofit'!$AS$39,IF(F34="Scenario3PBT14",'Minor retrofit'!$AT$39,"")))&amp;IF(F34="Scenario1PBT15",'Minor retrofit'!$AU$39,IF(F34="Scenario2PBT15",'Minor retrofit'!$AV$39,IF(F34="Scenario3PBT15",'Minor retrofit'!$AW$39,"")))</f>
        <v/>
      </c>
      <c r="V34" s="117">
        <f t="shared" si="8"/>
        <v>0</v>
      </c>
      <c r="W34" s="117" t="str">
        <f>IF(F34="Scenario1PBT1",'Minor retrofit'!$E$41,IF(F34="Scenario2PBT1",'Minor retrofit'!$F$41,IF(F34="Scenario3PBT1",'Minor retrofit'!$G$41,"")))&amp;IF(F34="Scenario1PBT2",'Minor retrofit'!$H$41,IF(F34="Scenario2PBT2",'Minor retrofit'!$I$41,IF(F34="Scenario3PBT2",'Minor retrofit'!$J$41,"")))&amp;IF(F34="Scenario1PBT3",'Minor retrofit'!$K$41,IF(F34="Scenario2PBT3",'Minor retrofit'!$L$41,IF(F34="Scenario3PBT3",'Minor retrofit'!$M$41,"")))&amp;IF(F34="Scenario1PBT4",'Minor retrofit'!$N$41,IF(F34="Scenario2PBT4",'Minor retrofit'!$O$41,IF(F34="Scenario3PBT4",'Minor retrofit'!$P$41,"")))&amp;IF(F34="Scenario1PBT5",'Minor retrofit'!$Q$41,IF(F34="Scenario2PBT5",'Minor retrofit'!$R$41,IF(F34="Scenario3PBT5",'Minor retrofit'!$S$41,"")))&amp;IF(F34="Scenario1PBT6",'Minor retrofit'!$T$41,IF(F34="Scenario2PBT6",'Minor retrofit'!$U$41,IF(F34="Scenario3PBT6",'Minor retrofit'!$V$41,"")))&amp;IF(F34="Scenario1PBT7",'Minor retrofit'!$W$41,IF(F34="Scenario2PBT7",'Minor retrofit'!$X$41,IF(F34="Scenario3PBT7",'Minor retrofit'!$Y$41,"")))&amp;IF(F34="Scenario1PBT8",'Minor retrofit'!$Z$41,IF(F34="Scenario2PBT8",'Minor retrofit'!$AA$41,IF(F34="Scenario3PBT8",'Minor retrofit'!$AB$41,"")))&amp;IF(F34="Scenario1PBT9",'Minor retrofit'!$AC$41,IF(F34="Scenario2PBT9",'Minor retrofit'!$AD$41,IF(F34="Scenario3PBT9",'Minor retrofit'!$AE$41,"")))&amp;IF(F34="Scenario1PBT10",'Minor retrofit'!$AF$41,IF(F34="Scenario2PBT10",'Minor retrofit'!$AG$41,IF(F34="Scenario3PBT10",'Minor retrofit'!$AH$41,"")))&amp;IF(F34="Scenario1PBT11",'Minor retrofit'!$AI$41,IF(F34="Scenario2PBT11",'Minor retrofit'!$AJ$41,IF(F34="Scenario3PBT11",'Minor retrofit'!$AK$41,"")))&amp;IF(F34="Scenario1PBT12",'Minor retrofit'!$AL$41,IF(F34="Scenario2PBT12",'Minor retrofit'!$AM$41,IF(F34="Scenario3PBT12",'Minor retrofit'!$AN$41,"")))&amp;IF(F34="Scenario1PBT13",'Minor retrofit'!$AO$41,IF(F34="Scenario2PBT13",'Minor retrofit'!$AP$41,IF(F34="Scenario3PBT13",'Minor retrofit'!$AQ$41,"")))&amp;IF(F34="Scenario1PBT14",'Minor retrofit'!$AR$41,IF(F34="Scenario2PBT14",'Minor retrofit'!$AS$41,IF(F34="Scenario3PBT14",'Minor retrofit'!$AT$41,"")))&amp;IF(F34="Scenario1PBT15",'Minor retrofit'!$AU$41,IF(F34="Scenario2PBT15",'Minor retrofit'!$AV$41,IF(F34="Scenario3PBT15",'Minor retrofit'!$AW$41,"")))</f>
        <v/>
      </c>
      <c r="X34" s="117">
        <f t="shared" si="9"/>
        <v>0</v>
      </c>
      <c r="Y34" s="117" t="str">
        <f>IF(F34="Scenario1PBT1",'Minor retrofit'!$E$43,IF(F34="Scenario2PBT1",'Minor retrofit'!$F$43,IF(F34="Scenario3PBT1",'Minor retrofit'!$G$43,"")))&amp;IF(F34="Scenario1PBT2",'Minor retrofit'!$H$43,IF(F34="Scenario2PBT2",'Minor retrofit'!$I$43,IF(F34="Scenario3PBT2",'Minor retrofit'!$J$43,"")))&amp;IF(F34="Scenario1PBT3",'Minor retrofit'!$K$43,IF(F34="Scenario2PBT3",'Minor retrofit'!$L$43,IF(F34="Scenario3PBT3",'Minor retrofit'!$M$43,"")))&amp;IF(F34="Scenario1PBT4",'Minor retrofit'!$N$43,IF(F34="Scenario2PBT4",'Minor retrofit'!$O$43,IF(F34="Scenario3PBT4",'Minor retrofit'!$P$43,"")))&amp;IF(F34="Scenario1PBT5",'Minor retrofit'!$Q$43,IF(F34="Scenario2PBT5",'Minor retrofit'!$R$43,IF(F34="Scenario3PBT5",'Minor retrofit'!$S$43,"")))&amp;IF(F34="Scenario1PBT6",'Minor retrofit'!$T$43,IF(F34="Scenario2PBT6",'Minor retrofit'!$U$43,IF(F34="Scenario3PBT6",'Minor retrofit'!$V$43,"")))&amp;IF(F34="Scenario1PBT7",'Minor retrofit'!$W$43,IF(F34="Scenario2PBT7",'Minor retrofit'!$X$43,IF(F34="Scenario3PBT7",'Minor retrofit'!$Y$43,"")))&amp;IF(F34="Scenario1PBT8",'Minor retrofit'!$Z$43,IF(F34="Scenario2PBT8",'Minor retrofit'!$AA$43,IF(F34="Scenario3PBT8",'Minor retrofit'!$AB$43,"")))&amp;IF(F34="Scenario1PBT9",'Minor retrofit'!$AC$43,IF(F34="Scenario2PBT9",'Minor retrofit'!$AD$43,IF(F34="Scenario3PBT9",'Minor retrofit'!$AE$43,"")))&amp;IF(F34="Scenario1PBT10",'Minor retrofit'!$AF$43,IF(F34="Scenario2PBT10",'Minor retrofit'!$AG$43,IF(F34="Scenario3PBT10",'Minor retrofit'!$AH$43,"")))&amp;IF(F34="Scenario1PBT11",'Minor retrofit'!$AI$43,IF(F34="Scenario2PBT11",'Minor retrofit'!$AJ$43,IF(F34="Scenario3PBT11",'Minor retrofit'!$AK$43,"")))&amp;IF(F34="Scenario1PBT12",'Minor retrofit'!$AL$43,IF(F34="Scenario2PBT12",'Minor retrofit'!$AM$43,IF(F34="Scenario3PBT12",'Minor retrofit'!$AN$43,"")))&amp;IF(F34="Scenario1PBT13",'Minor retrofit'!$AO$43,IF(F34="Scenario2PBT13",'Minor retrofit'!$AP$43,IF(F34="Scenario3PBT13",'Minor retrofit'!$AQ$43,"")))&amp;IF(F34="Scenario1PBT14",'Minor retrofit'!$AR$43,IF(F34="Scenario2PBT14",'Minor retrofit'!$AS$43,IF(F34="Scenario3PBT14",'Minor retrofit'!$AT$43,"")))&amp;IF(F34="Scenario1PBT15",'Minor retrofit'!$AU$43,IF(F34="Scenario2PBT15",'Minor retrofit'!$AV$43,IF(F34="Scenario3PBT15",'Minor retrofit'!$AW$43,"")))</f>
        <v/>
      </c>
      <c r="Z34" s="117">
        <f t="shared" si="10"/>
        <v>0</v>
      </c>
      <c r="AA34" s="178" t="str">
        <f>IF(F34="Scenario1PBT1",'Minor retrofit'!$E$102,IF(F34="Scenario2PBT1",'Minor retrofit'!$F$102,IF(F34="Scenario3PBT1",'Minor retrofit'!$G$102,"")))&amp;IF(F34="Scenario1PBT2",'Minor retrofit'!$H$102,IF(F34="Scenario2PBT2",'Minor retrofit'!$I$102,IF(F34="Scenario3PBT2",'Minor retrofit'!$J$102,"")))&amp;IF(F34="Scenario1PBT3",'Minor retrofit'!$K$102,IF(F34="Scenario2PBT3",'Minor retrofit'!$L$102,IF(F34="Scenario3PBT3",'Minor retrofit'!$M$102,"")))&amp;IF(F34="Scenario1PBT4",'Minor retrofit'!$N$102,IF(F34="Scenario2PBT4",'Minor retrofit'!$O$102,IF(F34="Scenario3PBT4",'Minor retrofit'!$P$102,"")))&amp;IF(F34="Scenario1PBT5",'Minor retrofit'!$Q$102,IF(F34="Scenario2PBT5",'Minor retrofit'!$R$102,IF(F34="Scenario3PBT5",'Minor retrofit'!$S$102,"")))&amp;IF(F34="Scenario1PBT6",'Minor retrofit'!$T$102,IF(F34="Scenario2PBT6",'Minor retrofit'!$U$102,IF(F34="Scenario3PBT6",'Minor retrofit'!$V$102,"")))&amp;IF(F34="Scenario1PBT7",'Minor retrofit'!$W$102,IF(F34="Scenario2PBT7",'Minor retrofit'!$X$102,IF(F34="Scenario3PBT7",'Minor retrofit'!$Y$102,"")))&amp;IF(F34="Scenario1PBT8",'Minor retrofit'!$Z$102,IF(F34="Scenario2PBT8",'Minor retrofit'!$AA$102,IF(F34="Scenario3PBT8",'Minor retrofit'!$AB$102,"")))&amp;IF(F34="Scenario1PBT9",'Minor retrofit'!$AC$102,IF(F34="Scenario2PBT9",'Minor retrofit'!$AD$102,IF(F34="Scenario3PBT9",'Minor retrofit'!$AE$102,"")))&amp;IF(F34="Scenario1PBT10",'Minor retrofit'!$AF$102,IF(F34="Scenario2PBT10",'Minor retrofit'!$AG$102,IF(F34="Scenario3PBT10",'Minor retrofit'!$AH$102,"")))&amp;IF(F34="Scenario1PBT11",'Minor retrofit'!$AI$102,IF(F34="Scenario2PBT11",'Minor retrofit'!$AJ$102,IF(F34="Scenario3PBT11",'Minor retrofit'!$AK$102,"")))&amp;IF(F34="Scenario1PBT12",'Minor retrofit'!$AL$102,IF(F34="Scenario2PBT12",'Minor retrofit'!$AM$102,IF(F34="Scenario3PBT12",'Minor retrofit'!$AN$102,"")))&amp;IF(F34="Scenario1PBT13",'Minor retrofit'!$AO$102,IF(F34="Scenario2PBT13",'Minor retrofit'!$AP$102,IF(F34="Scenario3PBT13",'Minor retrofit'!$AQ$102,"")))&amp;IF(F34="Scenario1PBT14",'Minor retrofit'!$AR$102,IF(F34="Scenario2PBT14",'Minor retrofit'!$AS$102,IF(F34="Scenario3PBT14",'Minor retrofit'!$AT$102,"")))&amp;IF(F34="Scenario1PBT15",'Minor retrofit'!$AU$102,IF(F34="Scenario2PBT15",'Minor retrofit'!$AV$102,IF(F34="Scenario3PBT15",'Minor retrofit'!$AW$102,"")))</f>
        <v/>
      </c>
      <c r="AB34" s="179">
        <f t="shared" si="11"/>
        <v>0</v>
      </c>
      <c r="AC34" s="208">
        <f>IFERROR('Projection_Base-case'!G34-G34,0)</f>
        <v>0</v>
      </c>
      <c r="AD34" s="178">
        <f t="shared" si="12"/>
        <v>0</v>
      </c>
      <c r="AE34" s="117">
        <f>IFERROR(100*AC34/'Projection_Base-case'!G34,0)</f>
        <v>0</v>
      </c>
      <c r="AF34" s="117">
        <f>IFERROR('Projection_Base-case'!I34-I34,0)</f>
        <v>0</v>
      </c>
      <c r="AG34" s="178">
        <f t="shared" si="13"/>
        <v>0</v>
      </c>
      <c r="AH34" s="117">
        <f>IFERROR(100*AF34/'Projection_Base-case'!I34,0)</f>
        <v>0</v>
      </c>
      <c r="AI34" s="117">
        <f>IFERROR('Projection_Base-case'!K34-K34,0)</f>
        <v>0</v>
      </c>
      <c r="AJ34" s="178">
        <f t="shared" si="14"/>
        <v>0</v>
      </c>
      <c r="AK34" s="117">
        <f>IFERROR(100*AI34/'Projection_Base-case'!K34,0)</f>
        <v>0</v>
      </c>
      <c r="AL34" s="117">
        <f>IFERROR(M34-'Projection_Base-case'!M34,0)</f>
        <v>0</v>
      </c>
      <c r="AM34" s="178">
        <f t="shared" si="15"/>
        <v>0</v>
      </c>
      <c r="AN34" s="179">
        <f>IFERROR(IF('Projection_Base-case'!N34&gt;0,100*AM34/'Projection_Base-case'!N34,100*AM34/N34),0)</f>
        <v>0</v>
      </c>
      <c r="AO34" s="206">
        <f>IFERROR('Projection_Base-case'!O34-O34,0)</f>
        <v>0</v>
      </c>
      <c r="AP34" s="178">
        <f t="shared" si="16"/>
        <v>0</v>
      </c>
      <c r="AQ34" s="117">
        <f>IFERROR(100*AO34/'Projection_Base-case'!O34,0)</f>
        <v>0</v>
      </c>
      <c r="AR34" s="117">
        <f>IFERROR('Projection_Base-case'!Q34-Q34,0)</f>
        <v>0</v>
      </c>
      <c r="AS34" s="178">
        <f t="shared" si="17"/>
        <v>0</v>
      </c>
      <c r="AT34" s="117">
        <f>IFERROR(100*AR34/'Projection_Base-case'!Q34,0)</f>
        <v>0</v>
      </c>
      <c r="AU34" s="117">
        <f>IFERROR('Projection_Base-case'!S34-S34,0)</f>
        <v>0</v>
      </c>
      <c r="AV34" s="178">
        <f t="shared" si="18"/>
        <v>0</v>
      </c>
      <c r="AW34" s="118">
        <f>IFERROR(100*AU34/'Projection_Base-case'!S34,0)</f>
        <v>0</v>
      </c>
      <c r="AX34" s="206">
        <f>IFERROR('Projection_Base-case'!U34-U34,0)</f>
        <v>0</v>
      </c>
      <c r="AY34" s="178">
        <f t="shared" si="19"/>
        <v>0</v>
      </c>
      <c r="AZ34" s="117">
        <f>IFERROR(100*AX34/'Projection_Base-case'!U34,0)</f>
        <v>0</v>
      </c>
      <c r="BA34" s="117">
        <f>IFERROR('Projection_Base-case'!W34-W34,0)</f>
        <v>0</v>
      </c>
      <c r="BB34" s="178">
        <f t="shared" si="20"/>
        <v>0</v>
      </c>
      <c r="BC34" s="117">
        <f>IFERROR(100*BA34/'Projection_Base-case'!W34,0)</f>
        <v>0</v>
      </c>
      <c r="BD34" s="117">
        <f>IFERROR('Projection_Base-case'!Y34-Y34,0)</f>
        <v>0</v>
      </c>
      <c r="BE34" s="178">
        <f t="shared" si="21"/>
        <v>0</v>
      </c>
      <c r="BF34" s="117">
        <f>IFERROR(100*BD34/'Projection_Base-case'!Y34,0)</f>
        <v>0</v>
      </c>
      <c r="BG34" s="178">
        <f t="shared" si="22"/>
        <v>0</v>
      </c>
      <c r="BH34" s="179">
        <f t="shared" si="23"/>
        <v>0</v>
      </c>
    </row>
    <row r="35" spans="1:60">
      <c r="A35" s="205">
        <v>30</v>
      </c>
      <c r="B35" s="178">
        <f>IF('Projection_Base-case'!B35&lt;&gt;"",'Projection_Base-case'!B35,0)</f>
        <v>0</v>
      </c>
      <c r="C35" s="178">
        <f>IF('Projection_Base-case'!C35&lt;&gt;"",'Projection_Base-case'!C35,0)</f>
        <v>0</v>
      </c>
      <c r="D35" s="178">
        <f>IF('Projection_Base-case'!D35&lt;&gt;"",'Projection_Base-case'!D35,0)</f>
        <v>0</v>
      </c>
      <c r="E35" s="176" t="str">
        <f>IF(AND('Résultats Minor'!$AC$3="OUI",'Résultats Minor'!E34&lt;&gt;""),'Résultats Minor'!E34,IF(OR(D35="PBT2",D35="PBT3",D35="PBT5",D35="PBT8",D35="PBT9"),"Scenario1",IF(OR(D35="PBT6",D35="PBT7",D35="PBT10"),"Scenario2",IF(OR(D35="PBT1",D35="PBT4"),"Scenario3",""))))</f>
        <v/>
      </c>
      <c r="F35" s="202" t="str">
        <f t="shared" si="0"/>
        <v>0</v>
      </c>
      <c r="G35" s="206" t="str">
        <f>IF(F35="Scenario1PBT1",'Minor retrofit'!$E$7,IF(F35="Scenario2PBT1",'Minor retrofit'!$F$7,IF(F35="Scenario3PBT1",'Minor retrofit'!$G$7,"")))&amp;IF(F35="Scenario1PBT2",'Minor retrofit'!$H$7,IF(F35="Scenario2PBT2",'Minor retrofit'!$I$7,IF(F35="Scenario3PBT2",'Minor retrofit'!$J$7,"")))&amp;IF(F35="Scenario1PBT3",'Minor retrofit'!$K$7,IF(F35="Scenario2PBT3",'Minor retrofit'!$L$7,IF(F35="Scenario3PBT3",'Minor retrofit'!$M$7,"")))&amp;IF(F35="Scenario1PBT4",'Minor retrofit'!$N$7,IF(F35="Scenario2PBT4",'Minor retrofit'!$O$7,IF(F35="Scenario3PBT4",'Minor retrofit'!$P$7,"")))&amp;IF(F35="Scenario1PBT5",'Minor retrofit'!$Q$7,IF(F35="Scenario2PBT5",'Minor retrofit'!$R$7,IF(F35="Scenario3PBT5",'Minor retrofit'!$S$7,"")))&amp;IF(F35="Scenario1PBT6",'Minor retrofit'!$T$7,IF(F35="Scenario2PBT6",'Minor retrofit'!$U$7,IF(F35="Scenario3PBT6",'Minor retrofit'!$V$7,"")))&amp;IF(F35="Scenario1PBT7",'Minor retrofit'!$W$7,IF(F35="Scenario2PBT7",'Minor retrofit'!$X$7,IF(F35="Scenario3PBT7",'Minor retrofit'!$Y$7,"")))&amp;IF(F35="Scenario1PBT8",'Minor retrofit'!$Z$7,IF(F35="Scenario2PBT8",'Minor retrofit'!$AA$7,IF(F35="Scenario3PBT8",'Minor retrofit'!$AB$7,"")))&amp;IF(F35="Scenario1PBT9",'Minor retrofit'!$AC$7,IF(F35="Scenario2PBT9",'Minor retrofit'!$AD$7,IF(F35="Scenario3PBT9",'Minor retrofit'!$AE$7,"")))&amp;IF(F35="Scenario1PBT10",'Minor retrofit'!$AF$7,IF(F35="Scenario2PBT10",'Minor retrofit'!$AG$7,IF(F35="Scenario3PBT10",'Minor retrofit'!$AH$7,"")))&amp;IF(F35="Scenario1PBT11",'Minor retrofit'!$AI$7,IF(F35="Scenario2PBT11",'Minor retrofit'!$AJ$7,IF(F35="Scenario3PBT11",'Minor retrofit'!$AK$7,"")))&amp;IF(F35="Scenario1PBT12",'Minor retrofit'!$AL$7,IF(F35="Scenario2PBT12",'Minor retrofit'!$AM$7,IF(F35="Scenario3PBT12",'Minor retrofit'!$AN$7,"")))&amp;IF(F35="Scenario1PBT13",'Minor retrofit'!$AO$7,IF(F35="Scenario2PBT13",'Minor retrofit'!$AP$7,IF(F35="Scenario3PBT13",'Minor retrofit'!$AQ$7,"")))&amp;IF(F35="Scenario1PBT14",'Minor retrofit'!$AR$7,IF(F35="Scenario2PBT14",'Minor retrofit'!$AS$7,IF(F35="Scenario3PBT14",'Minor retrofit'!$AT$7,"")))&amp;IF(F35="Scenario1PBT15",'Minor retrofit'!$AU$7,IF(F35="Scenario2PBT15",'Minor retrofit'!$AV$7,IF(F35="Scenario3PBT15",'Minor retrofit'!$AW$7,"")))</f>
        <v/>
      </c>
      <c r="H35" s="117">
        <f t="shared" si="1"/>
        <v>0</v>
      </c>
      <c r="I35" s="117" t="str">
        <f>IF(F35="Scenario1PBT1",'Minor retrofit'!$E$17,IF(F35="Scenario2PBT1",'Minor retrofit'!$F$17,IF(F35="Scenario3PBT1",'Minor retrofit'!$G$17,"")))&amp;IF(F35="Scenario1PBT2",'Minor retrofit'!$H$17,IF(F35="Scenario2PBT2",'Minor retrofit'!$I$17,IF(F35="Scenario3PBT2",'Minor retrofit'!$J$17,"")))&amp;IF(F35="Scenario1PBT3",'Minor retrofit'!$K$17,IF(F35="Scenario2PBT3",'Minor retrofit'!$L$17,IF(F35="Scenario3PBT3",'Minor retrofit'!$M$17,"")))&amp;IF(F35="Scenario1PBT4",'Minor retrofit'!$N$17,IF(F35="Scenario2PBT4",'Minor retrofit'!$O$17,IF(F35="Scenario3PBT4",'Minor retrofit'!$P$17,"")))&amp;IF(F35="Scenario1PBT5",'Minor retrofit'!$Q$17,IF(F35="Scenario2PBT5",'Minor retrofit'!$R$17,IF(F35="Scenario3PBT5",'Minor retrofit'!$S$17,"")))&amp;IF(F35="Scenario1PBT6",'Minor retrofit'!$T$17,IF(F35="Scenario2PBT6",'Minor retrofit'!$U$17,IF(F35="Scenario3PBT6",'Minor retrofit'!$V$17,"")))&amp;IF(F35="Scenario1PBT7",'Minor retrofit'!$W$17,IF(F35="Scenario2PBT7",'Minor retrofit'!$X$17,IF(F35="Scenario3PBT7",'Minor retrofit'!$Y$17,"")))&amp;IF(F35="Scenario1PBT8",'Minor retrofit'!$Z$17,IF(F35="Scenario2PBT8",'Minor retrofit'!$AA$17,IF(F35="Scenario3PBT8",'Minor retrofit'!$AB$17,"")))&amp;IF(F35="Scenario1PBT9",'Minor retrofit'!$AC$17,IF(F35="Scenario2PBT9",'Minor retrofit'!$AD$17,IF(F35="Scenario3PBT9",'Minor retrofit'!$AE$17,"")))&amp;IF(F35="Scenario1PBT10",'Minor retrofit'!$AF$17,IF(F35="Scenario2PBT10",'Minor retrofit'!$AG$17,IF(F35="Scenario3PBT10",'Minor retrofit'!$AH$17,"")))&amp;IF(F35="Scenario1PBT11",'Minor retrofit'!$AI$17,IF(F35="Scenario2PBT11",'Minor retrofit'!$AJ$17,IF(F35="Scenario3PBT11",'Minor retrofit'!$AK$17,"")))&amp;IF(F35="Scenario1PBT12",'Minor retrofit'!$AL$17,IF(F35="Scenario2PBT12",'Minor retrofit'!$AM$17,IF(F35="Scenario3PBT12",'Minor retrofit'!$AN$17,"")))&amp;IF(F35="Scenario1PBT13",'Minor retrofit'!$AO$17,IF(F35="Scenario2PBT13",'Minor retrofit'!$AP$17,IF(F35="Scenario3PBT13",'Minor retrofit'!$AQ$17,"")))&amp;IF(F35="Scenario1PBT14",'Minor retrofit'!$AR$17,IF(F35="Scenario2PBT14",'Minor retrofit'!$AS$17,IF(F35="Scenario3PBT14",'Minor retrofit'!$AT$17,"")))&amp;IF(F35="Scenario1PBT15",'Minor retrofit'!$AU$17,IF(F35="Scenario2PBT15",'Minor retrofit'!$AV$17,IF(F35="Scenario3PBT15",'Minor retrofit'!$AW$17,"")))</f>
        <v/>
      </c>
      <c r="J35" s="117">
        <f t="shared" si="2"/>
        <v>0</v>
      </c>
      <c r="K35" s="117" t="str">
        <f>IF(F35="Scenario1PBT1",'Minor retrofit'!$E$19,IF(F35="Scenario2PBT1",'Minor retrofit'!$F$19,IF(F35="Scenario3PBT1",'Minor retrofit'!$G$19,"")))&amp;IF(F35="Scenario1PBT2",'Minor retrofit'!$H$19,IF(F35="Scenario2PBT2",'Minor retrofit'!$I$19,IF(F35="Scenario3PBT2",'Minor retrofit'!$J$19,"")))&amp;IF(F35="Scenario1PBT3",'Minor retrofit'!$K$19,IF(F35="Scenario2PBT3",'Minor retrofit'!$L$19,IF(F35="Scenario3PBT3",'Minor retrofit'!$M$19,"")))&amp;IF(F35="Scenario1PBT4",'Minor retrofit'!$N$19,IF(F35="Scenario2PBT4",'Minor retrofit'!$O$19,IF(F35="Scenario3PBT4",'Minor retrofit'!$P$19,"")))&amp;IF(F35="Scenario1PBT5",'Minor retrofit'!$Q$19,IF(F35="Scenario2PBT5",'Minor retrofit'!$R$19,IF(F35="Scenario3PBT5",'Minor retrofit'!$S$19,"")))&amp;IF(F35="Scenario1PBT6",'Minor retrofit'!$T$19,IF(F35="Scenario2PBT6",'Minor retrofit'!$U$19,IF(F35="Scenario3PBT6",'Minor retrofit'!$V$19,"")))&amp;IF(F35="Scenario1PBT7",'Minor retrofit'!$W$19,IF(F35="Scenario2PBT7",'Minor retrofit'!$X$19,IF(F35="Scenario3PBT7",'Minor retrofit'!$Y$19,"")))&amp;IF(F35="Scenario1PBT8",'Minor retrofit'!$Z$19,IF(F35="Scenario2PBT8",'Minor retrofit'!$AA$19,IF(F35="Scenario3PBT8",'Minor retrofit'!$AB$19,"")))&amp;IF(F35="Scenario1PBT9",'Minor retrofit'!$AC$19,IF(F35="Scenario2PBT9",'Minor retrofit'!$AD$19,IF(F35="Scenario3PBT9",'Minor retrofit'!$AE$19,"")))&amp;IF(F35="Scenario1PBT10",'Minor retrofit'!$AF$19,IF(F35="Scenario2PBT10",'Minor retrofit'!$AG$19,IF(F35="Scenario3PBT10",'Minor retrofit'!$AH$19,"")))&amp;IF(F35="Scenario1PBT11",'Minor retrofit'!$AI$19,IF(F35="Scenario2PBT11",'Minor retrofit'!$AJ$19,IF(F35="Scenario3PBT11",'Minor retrofit'!$AK$19,"")))&amp;IF(F35="Scenario1PBT12",'Minor retrofit'!$AL$19,IF(F35="Scenario2PBT12",'Minor retrofit'!$AM$19,IF(F35="Scenario3PBT12",'Minor retrofit'!$AN$19,"")))&amp;IF(F35="Scenario1PBT13",'Minor retrofit'!$AO$19,IF(F35="Scenario2PBT13",'Minor retrofit'!$AP$19,IF(F35="Scenario3PBT13",'Minor retrofit'!$AQ$19,"")))&amp;IF(F35="Scenario1PBT14",'Minor retrofit'!$AR$19,IF(F35="Scenario2PBT14",'Minor retrofit'!$AS$19,IF(F35="Scenario3PBT14",'Minor retrofit'!$AT$19,"")))&amp;IF(F35="Scenario1PBT15",'Minor retrofit'!$AU$19,IF(F35="Scenario2PBT15",'Minor retrofit'!$AV$19,IF(F35="Scenario3PBT15",'Minor retrofit'!$AW$19,"")))</f>
        <v/>
      </c>
      <c r="L35" s="117">
        <f t="shared" si="3"/>
        <v>0</v>
      </c>
      <c r="M35" s="117" t="str">
        <f>IF(F35="Scenario1PBT1",'Minor retrofit'!$E$21,IF(F35="Scenario2PBT1",'Minor retrofit'!$F$21,IF(F35="Scenario3PBT1",'Minor retrofit'!$G$21,"")))&amp;IF(F35="Scenario1PBT2",'Minor retrofit'!$H$21,IF(F35="Scenario2PBT2",'Minor retrofit'!$I$21,IF(F35="Scenario3PBT2",'Minor retrofit'!$J$21,"")))&amp;IF(F35="Scenario1PBT3",'Minor retrofit'!$K$21,IF(F35="Scenario2PBT3",'Minor retrofit'!$L$21,IF(F35="Scenario3PBT3",'Minor retrofit'!$M$21,"")))&amp;IF(F35="Scenario1PBT4",'Minor retrofit'!$N$21,IF(F35="Scenario2PBT4",'Minor retrofit'!$O$21,IF(F35="Scenario3PBT4",'Minor retrofit'!$P$21,"")))&amp;IF(F35="Scenario1PBT5",'Minor retrofit'!$Q$21,IF(F35="Scenario2PBT5",'Minor retrofit'!$R$21,IF(F35="Scenario3PBT5",'Minor retrofit'!$S$21,"")))&amp;IF(F35="Scenario1PBT6",'Minor retrofit'!$T$21,IF(F35="Scenario2PBT6",'Minor retrofit'!$U$21,IF(F35="Scenario3PBT6",'Minor retrofit'!$V$21,"")))&amp;IF(F35="Scenario1PBT7",'Minor retrofit'!$W$21,IF(F35="Scenario2PBT7",'Minor retrofit'!$X$21,IF(F35="Scenario3PBT7",'Minor retrofit'!$Y$21,"")))&amp;IF(F35="Scenario1PBT8",'Minor retrofit'!$Z$21,IF(F35="Scenario2PBT8",'Minor retrofit'!$AA$21,IF(F35="Scenario3PBT8",'Minor retrofit'!$AB$21,"")))&amp;IF(F35="Scenario1PBT9",'Minor retrofit'!$AC$21,IF(F35="Scenario2PBT9",'Minor retrofit'!$AD$21,IF(F35="Scenario3PBT9",'Minor retrofit'!$AE$21,"")))&amp;IF(F35="Scenario1PBT10",'Minor retrofit'!$AF$21,IF(F35="Scenario2PBT10",'Minor retrofit'!$AG$21,IF(F35="Scenario3PBT10",'Minor retrofit'!$AH$21,"")))&amp;IF(F35="Scenario1PBT11",'Minor retrofit'!$AI$21,IF(F35="Scenario2PBT11",'Minor retrofit'!$AJ$21,IF(F35="Scenario3PBT11",'Minor retrofit'!$AK$21,"")))&amp;IF(F35="Scenario1PBT12",'Minor retrofit'!$AL$21,IF(F35="Scenario2PBT12",'Minor retrofit'!$AM$21,IF(F35="Scenario3PBT12",'Minor retrofit'!$AN$21,"")))&amp;IF(F35="Scenario1PBT13",'Minor retrofit'!$AO$21,IF(F35="Scenario2PBT13",'Minor retrofit'!$AP$21,IF(F35="Scenario3PBT13",'Minor retrofit'!$AQ$21,"")))&amp;IF(F35="Scenario1PBT14",'Minor retrofit'!$AR$21,IF(F35="Scenario2PBT14",'Minor retrofit'!$AS$21,IF(F35="Scenario3PBT14",'Minor retrofit'!$AT$21,"")))&amp;IF(F35="Scenario1PBT15",'Minor retrofit'!$AU$21,IF(F35="Scenario2PBT15",'Minor retrofit'!$AV$21,IF(F35="Scenario3PBT15",'Minor retrofit'!$AW$21,"")))</f>
        <v/>
      </c>
      <c r="N35" s="118">
        <f t="shared" si="4"/>
        <v>0</v>
      </c>
      <c r="O35" s="206" t="str">
        <f>IF(F35="Scenario1PBT1",'Minor retrofit'!$E$24,IF(F35="Scenario2PBT1",'Minor retrofit'!$F$24,IF(F35="Scenario3PBT1",'Minor retrofit'!$G$24,"")))&amp;IF(F35="Scenario1PBT2",'Minor retrofit'!$H$24,IF(F35="Scenario2PBT2",'Minor retrofit'!$I$24,IF(F35="Scenario3PBT2",'Minor retrofit'!$J$24,"")))&amp;IF(F35="Scenario1PBT3",'Minor retrofit'!$K$24,IF(F35="Scenario2PBT3",'Minor retrofit'!$L$24,IF(F35="Scenario3PBT3",'Minor retrofit'!$M$24,"")))&amp;IF(F35="Scenario1PBT4",'Minor retrofit'!$N$24,IF(F35="Scenario2PBT4",'Minor retrofit'!$O$24,IF(F35="Scenario3PBT4",'Minor retrofit'!$P$24,"")))&amp;IF(F35="Scenario1PBT5",'Minor retrofit'!$Q$24,IF(F35="Scenario2PBT5",'Minor retrofit'!$R$24,IF(F35="Scenario3PBT5",'Minor retrofit'!$S$24,"")))&amp;IF(F35="Scenario1PBT6",'Minor retrofit'!$T$24,IF(F35="Scenario2PBT6",'Minor retrofit'!$U$24,IF(F35="Scenario3PBT6",'Minor retrofit'!$V$24,"")))&amp;IF(F35="Scenario1PBT7",'Minor retrofit'!$W$24,IF(F35="Scenario2PBT7",'Minor retrofit'!$X$24,IF(F35="Scenario3PBT7",'Minor retrofit'!$Y$24,"")))&amp;IF(F35="Scenario1PBT8",'Minor retrofit'!$Z$24,IF(F35="Scenario2PBT8",'Minor retrofit'!$AA$24,IF(F35="Scenario3PBT8",'Minor retrofit'!$AB$24,"")))&amp;IF(F35="Scenario1PBT9",'Minor retrofit'!$AC$24,IF(F35="Scenario2PBT9",'Minor retrofit'!$AD$24,IF(F35="Scenario3PBT9",'Minor retrofit'!$AE$24,"")))&amp;IF(F35="Scenario1PBT10",'Minor retrofit'!$AF$24,IF(F35="Scenario2PBT10",'Minor retrofit'!$AG$24,IF(F35="Scenario3PBT10",'Minor retrofit'!$AH$24,"")))&amp;IF(F35="Scenario1PBT11",'Minor retrofit'!$AI$24,IF(F35="Scenario2PBT11",'Minor retrofit'!$AJ$24,IF(F35="Scenario3PBT11",'Minor retrofit'!$AK$24,"")))&amp;IF(F35="Scenario1PBT12",'Minor retrofit'!$AL$24,IF(F35="Scenario2PBT12",'Minor retrofit'!$AM$24,IF(F35="Scenario3PBT12",'Minor retrofit'!$AN$24,"")))&amp;IF(F35="Scenario1PBT13",'Minor retrofit'!$AO$24,IF(F35="Scenario2PBT13",'Minor retrofit'!$AP$24,IF(F35="Scenario3PBT13",'Minor retrofit'!$AQ$24,"")))&amp;IF(F35="Scenario1PBT14",'Minor retrofit'!$AR$24,IF(F35="Scenario2PBT14",'Minor retrofit'!$AS$24,IF(F35="Scenario3PBT14",'Minor retrofit'!$AT$24,"")))&amp;IF(F35="Scenario1PBT15",'Minor retrofit'!$AU$24,IF(F35="Scenario2PBT15",'Minor retrofit'!$AV$24,IF(F35="Scenario3PBT15",'Minor retrofit'!$AW$24,"")))</f>
        <v/>
      </c>
      <c r="P35" s="117">
        <f t="shared" si="5"/>
        <v>0</v>
      </c>
      <c r="Q35" s="117" t="str">
        <f>IF(F35="Scenario1PBT1",'Minor retrofit'!$E$26,IF(F35="Scenario2PBT1",'Minor retrofit'!$F$26,IF(F35="Scenario3PBT1",'Minor retrofit'!$G$26,"")))&amp;IF(F35="Scenario1PBT2",'Minor retrofit'!$H$26,IF(F35="Scenario2PBT2",'Minor retrofit'!$I$26,IF(F35="Scenario3PBT2",'Minor retrofit'!$J$26,"")))&amp;IF(F35="Scenario1PBT3",'Minor retrofit'!$K$26,IF(F35="Scenario2PBT3",'Minor retrofit'!$L$26,IF(F35="Scenario3PBT3",'Minor retrofit'!$M$26,"")))&amp;IF(F35="Scenario1PBT4",'Minor retrofit'!$N$26,IF(F35="Scenario2PBT4",'Minor retrofit'!$O$26,IF(F35="Scenario3PBT4",'Minor retrofit'!$P$26,"")))&amp;IF(F35="Scenario1PBT5",'Minor retrofit'!$Q$26,IF(F35="Scenario2PBT5",'Minor retrofit'!$R$26,IF(F35="Scenario3PBT5",'Minor retrofit'!$S$26,"")))&amp;IF(F35="Scenario1PBT6",'Minor retrofit'!$T$26,IF(F35="Scenario2PBT6",'Minor retrofit'!$U$26,IF(F35="Scenario3PBT6",'Minor retrofit'!$V$26,"")))&amp;IF(F35="Scenario1PBT7",'Minor retrofit'!$W$26,IF(F35="Scenario2PBT7",'Minor retrofit'!$X$26,IF(F35="Scenario3PBT7",'Minor retrofit'!$Y$26,"")))&amp;IF(F35="Scenario1PBT8",'Minor retrofit'!$Z$26,IF(F35="Scenario2PBT8",'Minor retrofit'!$AA$26,IF(F35="Scenario3PBT8",'Minor retrofit'!$AB$26,"")))&amp;IF(F35="Scenario1PBT9",'Minor retrofit'!$AC$26,IF(F35="Scenario2PBT9",'Minor retrofit'!$AD$26,IF(F35="Scenario3PBT9",'Minor retrofit'!$AE$26,"")))&amp;IF(F35="Scenario1PBT10",'Minor retrofit'!$AF$26,IF(F35="Scenario2PBT10",'Minor retrofit'!$AG$26,IF(F35="Scenario3PBT10",'Minor retrofit'!$AH$26,"")))&amp;IF(F35="Scenario1PBT11",'Minor retrofit'!$AI$26,IF(F35="Scenario2PBT11",'Minor retrofit'!$AJ$26,IF(F35="Scenario3PBT11",'Minor retrofit'!$AK$26,"")))&amp;IF(F35="Scenario1PBT12",'Minor retrofit'!$AL$26,IF(F35="Scenario2PBT12",'Minor retrofit'!$AM$26,IF(F35="Scenario3PBT12",'Minor retrofit'!$AN$26,"")))&amp;IF(F35="Scenario1PBT13",'Minor retrofit'!$AO$26,IF(F35="Scenario2PBT13",'Minor retrofit'!$AP$26,IF(F35="Scenario3PBT13",'Minor retrofit'!$AQ$26,"")))&amp;IF(F35="Scenario1PBT14",'Minor retrofit'!$AR$26,IF(F35="Scenario2PBT14",'Minor retrofit'!$AS$26,IF(F35="Scenario3PBT14",'Minor retrofit'!$AT$26,"")))&amp;IF(F35="Scenario1PBT15",'Minor retrofit'!$AU$26,IF(F35="Scenario2PBT15",'Minor retrofit'!$AV$26,IF(F35="Scenario3PBT15",'Minor retrofit'!$AW$26,"")))</f>
        <v/>
      </c>
      <c r="R35" s="117">
        <f t="shared" si="6"/>
        <v>0</v>
      </c>
      <c r="S35" s="117" t="str">
        <f>IF(F35="Scenario1PBT1",'Minor retrofit'!$E$28,IF(F35="Scenario2PBT1",'Minor retrofit'!$F$28,IF(F35="Scenario3PBT1",'Minor retrofit'!$G$28,"")))&amp;IF(F35="Scenario1PBT2",'Minor retrofit'!$H$28,IF(F35="Scenario2PBT2",'Minor retrofit'!$I$28,IF(F35="Scenario3PBT2",'Minor retrofit'!$J$28,"")))&amp;IF(F35="Scenario1PBT3",'Minor retrofit'!$K$28,IF(F35="Scenario2PBT3",'Minor retrofit'!$L$28,IF(F35="Scenario3PBT3",'Minor retrofit'!$M$28,"")))&amp;IF(F35="Scenario1PBT4",'Minor retrofit'!$N$28,IF(F35="Scenario2PBT4",'Minor retrofit'!$O$28,IF(F35="Scenario3PBT4",'Minor retrofit'!$P$28,"")))&amp;IF(F35="Scenario1PBT5",'Minor retrofit'!$Q$28,IF(F35="Scenario2PBT5",'Minor retrofit'!$R$28,IF(F35="Scenario3PBT5",'Minor retrofit'!$S$28,"")))&amp;IF(F35="Scenario1PBT6",'Minor retrofit'!$T$28,IF(F35="Scenario2PBT6",'Minor retrofit'!$U$28,IF(F35="Scenario3PBT6",'Minor retrofit'!$V$28,"")))&amp;IF(F35="Scenario1PBT7",'Minor retrofit'!$W$28,IF(F35="Scenario2PBT7",'Minor retrofit'!$X$28,IF(F35="Scenario3PBT7",'Minor retrofit'!$Y$28,"")))&amp;IF(F35="Scenario1PBT8",'Minor retrofit'!$Z$28,IF(F35="Scenario2PBT8",'Minor retrofit'!$AA$28,IF(F35="Scenario3PBT8",'Minor retrofit'!$AB$28,"")))&amp;IF(F35="Scenario1PBT9",'Minor retrofit'!$AC$28,IF(F35="Scenario2PBT9",'Minor retrofit'!$AD$28,IF(F35="Scenario3PBT9",'Minor retrofit'!$AE$28,"")))&amp;IF(F35="Scenario1PBT10",'Minor retrofit'!$AF$28,IF(F35="Scenario2PBT10",'Minor retrofit'!$AG$28,IF(F35="Scenario3PBT10",'Minor retrofit'!$AH$28,"")))&amp;IF(F35="Scenario1PBT11",'Minor retrofit'!$AI$28,IF(F35="Scenario2PBT11",'Minor retrofit'!$AJ$28,IF(F35="Scenario3PBT11",'Minor retrofit'!$AK$28,"")))&amp;IF(F35="Scenario1PBT12",'Minor retrofit'!$AL$28,IF(F35="Scenario2PBT12",'Minor retrofit'!$AM$28,IF(F35="Scenario3PBT12",'Minor retrofit'!$AN$28,"")))&amp;IF(F35="Scenario1PBT13",'Minor retrofit'!$AO$28,IF(F35="Scenario2PBT13",'Minor retrofit'!$AP$28,IF(F35="Scenario3PBT13",'Minor retrofit'!$AQ$28,"")))&amp;IF(F35="Scenario1PBT14",'Minor retrofit'!$AR$28,IF(F35="Scenario2PBT14",'Minor retrofit'!$AS$28,IF(F35="Scenario3PBT14",'Minor retrofit'!$AT$28,"")))&amp;IF(F35="Scenario1PBT15",'Minor retrofit'!$AU$28,IF(F35="Scenario2PBT15",'Minor retrofit'!$AV$28,IF(F35="Scenario3PBT15",'Minor retrofit'!$AW$28,"")))</f>
        <v/>
      </c>
      <c r="T35" s="207">
        <f t="shared" si="7"/>
        <v>0</v>
      </c>
      <c r="U35" s="206" t="str">
        <f>IF(F35="Scenario1PBT1",'Minor retrofit'!$E$39,IF(F35="Scenario2PBT1",'Minor retrofit'!$F$39,IF(F35="Scenario3PBT1",'Minor retrofit'!$G$39,"")))&amp;IF(F35="Scenario1PBT2",'Minor retrofit'!$H$39,IF(F35="Scenario2PBT2",'Minor retrofit'!$I$39,IF(F35="Scenario3PBT2",'Minor retrofit'!$J$39,"")))&amp;IF(F35="Scenario1PBT3",'Minor retrofit'!$K$39,IF(F35="Scenario2PBT3",'Minor retrofit'!$L$39,IF(F35="Scenario3PBT3",'Minor retrofit'!$M$39,"")))&amp;IF(F35="Scenario1PBT4",'Minor retrofit'!$N$39,IF(F35="Scenario2PBT4",'Minor retrofit'!$O$39,IF(F35="Scenario3PBT4",'Minor retrofit'!$P$39,"")))&amp;IF(F35="Scenario1PBT5",'Minor retrofit'!$Q$39,IF(F35="Scenario2PBT5",'Minor retrofit'!$R$39,IF(F35="Scenario3PBT5",'Minor retrofit'!$S$39,"")))&amp;IF(F35="Scenario1PBT6",'Minor retrofit'!$T$39,IF(F35="Scenario2PBT6",'Minor retrofit'!$U$39,IF(F35="Scenario3PBT6",'Minor retrofit'!$V$39,"")))&amp;IF(F35="Scenario1PBT7",'Minor retrofit'!$W$39,IF(F35="Scenario2PBT7",'Minor retrofit'!$X$39,IF(F35="Scenario3PBT7",'Minor retrofit'!$Y$39,"")))&amp;IF(F35="Scenario1PBT8",'Minor retrofit'!$Z$39,IF(F35="Scenario2PBT8",'Minor retrofit'!$AA$39,IF(F35="Scenario3PBT8",'Minor retrofit'!$AB$39,"")))&amp;IF(F35="Scenario1PBT9",'Minor retrofit'!$AC$39,IF(F35="Scenario2PBT9",'Minor retrofit'!$AD$39,IF(F35="Scenario3PBT9",'Minor retrofit'!$AE$39,"")))&amp;IF(F35="Scenario1PBT10",'Minor retrofit'!$AF$39,IF(F35="Scenario2PBT10",'Minor retrofit'!$AG$39,IF(F35="Scenario3PBT10",'Minor retrofit'!$AH$39,"")))&amp;IF(F35="Scenario1PBT11",'Minor retrofit'!$AI$39,IF(F35="Scenario2PBT11",'Minor retrofit'!$AJ$39,IF(F35="Scenario3PBT11",'Minor retrofit'!$AK$39,"")))&amp;IF(F35="Scenario1PBT12",'Minor retrofit'!$AL$39,IF(F35="Scenario2PBT12",'Minor retrofit'!$AM$39,IF(F35="Scenario3PBT12",'Minor retrofit'!$AN$39,"")))&amp;IF(F35="Scenario1PBT13",'Minor retrofit'!$AO$39,IF(F35="Scenario2PBT13",'Minor retrofit'!$AP$39,IF(F35="Scenario3PBT13",'Minor retrofit'!$AQ$39,"")))&amp;IF(F35="Scenario1PBT14",'Minor retrofit'!$AR$39,IF(F35="Scenario2PBT14",'Minor retrofit'!$AS$39,IF(F35="Scenario3PBT14",'Minor retrofit'!$AT$39,"")))&amp;IF(F35="Scenario1PBT15",'Minor retrofit'!$AU$39,IF(F35="Scenario2PBT15",'Minor retrofit'!$AV$39,IF(F35="Scenario3PBT15",'Minor retrofit'!$AW$39,"")))</f>
        <v/>
      </c>
      <c r="V35" s="117">
        <f t="shared" si="8"/>
        <v>0</v>
      </c>
      <c r="W35" s="117" t="str">
        <f>IF(F35="Scenario1PBT1",'Minor retrofit'!$E$41,IF(F35="Scenario2PBT1",'Minor retrofit'!$F$41,IF(F35="Scenario3PBT1",'Minor retrofit'!$G$41,"")))&amp;IF(F35="Scenario1PBT2",'Minor retrofit'!$H$41,IF(F35="Scenario2PBT2",'Minor retrofit'!$I$41,IF(F35="Scenario3PBT2",'Minor retrofit'!$J$41,"")))&amp;IF(F35="Scenario1PBT3",'Minor retrofit'!$K$41,IF(F35="Scenario2PBT3",'Minor retrofit'!$L$41,IF(F35="Scenario3PBT3",'Minor retrofit'!$M$41,"")))&amp;IF(F35="Scenario1PBT4",'Minor retrofit'!$N$41,IF(F35="Scenario2PBT4",'Minor retrofit'!$O$41,IF(F35="Scenario3PBT4",'Minor retrofit'!$P$41,"")))&amp;IF(F35="Scenario1PBT5",'Minor retrofit'!$Q$41,IF(F35="Scenario2PBT5",'Minor retrofit'!$R$41,IF(F35="Scenario3PBT5",'Minor retrofit'!$S$41,"")))&amp;IF(F35="Scenario1PBT6",'Minor retrofit'!$T$41,IF(F35="Scenario2PBT6",'Minor retrofit'!$U$41,IF(F35="Scenario3PBT6",'Minor retrofit'!$V$41,"")))&amp;IF(F35="Scenario1PBT7",'Minor retrofit'!$W$41,IF(F35="Scenario2PBT7",'Minor retrofit'!$X$41,IF(F35="Scenario3PBT7",'Minor retrofit'!$Y$41,"")))&amp;IF(F35="Scenario1PBT8",'Minor retrofit'!$Z$41,IF(F35="Scenario2PBT8",'Minor retrofit'!$AA$41,IF(F35="Scenario3PBT8",'Minor retrofit'!$AB$41,"")))&amp;IF(F35="Scenario1PBT9",'Minor retrofit'!$AC$41,IF(F35="Scenario2PBT9",'Minor retrofit'!$AD$41,IF(F35="Scenario3PBT9",'Minor retrofit'!$AE$41,"")))&amp;IF(F35="Scenario1PBT10",'Minor retrofit'!$AF$41,IF(F35="Scenario2PBT10",'Minor retrofit'!$AG$41,IF(F35="Scenario3PBT10",'Minor retrofit'!$AH$41,"")))&amp;IF(F35="Scenario1PBT11",'Minor retrofit'!$AI$41,IF(F35="Scenario2PBT11",'Minor retrofit'!$AJ$41,IF(F35="Scenario3PBT11",'Minor retrofit'!$AK$41,"")))&amp;IF(F35="Scenario1PBT12",'Minor retrofit'!$AL$41,IF(F35="Scenario2PBT12",'Minor retrofit'!$AM$41,IF(F35="Scenario3PBT12",'Minor retrofit'!$AN$41,"")))&amp;IF(F35="Scenario1PBT13",'Minor retrofit'!$AO$41,IF(F35="Scenario2PBT13",'Minor retrofit'!$AP$41,IF(F35="Scenario3PBT13",'Minor retrofit'!$AQ$41,"")))&amp;IF(F35="Scenario1PBT14",'Minor retrofit'!$AR$41,IF(F35="Scenario2PBT14",'Minor retrofit'!$AS$41,IF(F35="Scenario3PBT14",'Minor retrofit'!$AT$41,"")))&amp;IF(F35="Scenario1PBT15",'Minor retrofit'!$AU$41,IF(F35="Scenario2PBT15",'Minor retrofit'!$AV$41,IF(F35="Scenario3PBT15",'Minor retrofit'!$AW$41,"")))</f>
        <v/>
      </c>
      <c r="X35" s="117">
        <f t="shared" si="9"/>
        <v>0</v>
      </c>
      <c r="Y35" s="117" t="str">
        <f>IF(F35="Scenario1PBT1",'Minor retrofit'!$E$43,IF(F35="Scenario2PBT1",'Minor retrofit'!$F$43,IF(F35="Scenario3PBT1",'Minor retrofit'!$G$43,"")))&amp;IF(F35="Scenario1PBT2",'Minor retrofit'!$H$43,IF(F35="Scenario2PBT2",'Minor retrofit'!$I$43,IF(F35="Scenario3PBT2",'Minor retrofit'!$J$43,"")))&amp;IF(F35="Scenario1PBT3",'Minor retrofit'!$K$43,IF(F35="Scenario2PBT3",'Minor retrofit'!$L$43,IF(F35="Scenario3PBT3",'Minor retrofit'!$M$43,"")))&amp;IF(F35="Scenario1PBT4",'Minor retrofit'!$N$43,IF(F35="Scenario2PBT4",'Minor retrofit'!$O$43,IF(F35="Scenario3PBT4",'Minor retrofit'!$P$43,"")))&amp;IF(F35="Scenario1PBT5",'Minor retrofit'!$Q$43,IF(F35="Scenario2PBT5",'Minor retrofit'!$R$43,IF(F35="Scenario3PBT5",'Minor retrofit'!$S$43,"")))&amp;IF(F35="Scenario1PBT6",'Minor retrofit'!$T$43,IF(F35="Scenario2PBT6",'Minor retrofit'!$U$43,IF(F35="Scenario3PBT6",'Minor retrofit'!$V$43,"")))&amp;IF(F35="Scenario1PBT7",'Minor retrofit'!$W$43,IF(F35="Scenario2PBT7",'Minor retrofit'!$X$43,IF(F35="Scenario3PBT7",'Minor retrofit'!$Y$43,"")))&amp;IF(F35="Scenario1PBT8",'Minor retrofit'!$Z$43,IF(F35="Scenario2PBT8",'Minor retrofit'!$AA$43,IF(F35="Scenario3PBT8",'Minor retrofit'!$AB$43,"")))&amp;IF(F35="Scenario1PBT9",'Minor retrofit'!$AC$43,IF(F35="Scenario2PBT9",'Minor retrofit'!$AD$43,IF(F35="Scenario3PBT9",'Minor retrofit'!$AE$43,"")))&amp;IF(F35="Scenario1PBT10",'Minor retrofit'!$AF$43,IF(F35="Scenario2PBT10",'Minor retrofit'!$AG$43,IF(F35="Scenario3PBT10",'Minor retrofit'!$AH$43,"")))&amp;IF(F35="Scenario1PBT11",'Minor retrofit'!$AI$43,IF(F35="Scenario2PBT11",'Minor retrofit'!$AJ$43,IF(F35="Scenario3PBT11",'Minor retrofit'!$AK$43,"")))&amp;IF(F35="Scenario1PBT12",'Minor retrofit'!$AL$43,IF(F35="Scenario2PBT12",'Minor retrofit'!$AM$43,IF(F35="Scenario3PBT12",'Minor retrofit'!$AN$43,"")))&amp;IF(F35="Scenario1PBT13",'Minor retrofit'!$AO$43,IF(F35="Scenario2PBT13",'Minor retrofit'!$AP$43,IF(F35="Scenario3PBT13",'Minor retrofit'!$AQ$43,"")))&amp;IF(F35="Scenario1PBT14",'Minor retrofit'!$AR$43,IF(F35="Scenario2PBT14",'Minor retrofit'!$AS$43,IF(F35="Scenario3PBT14",'Minor retrofit'!$AT$43,"")))&amp;IF(F35="Scenario1PBT15",'Minor retrofit'!$AU$43,IF(F35="Scenario2PBT15",'Minor retrofit'!$AV$43,IF(F35="Scenario3PBT15",'Minor retrofit'!$AW$43,"")))</f>
        <v/>
      </c>
      <c r="Z35" s="117">
        <f t="shared" si="10"/>
        <v>0</v>
      </c>
      <c r="AA35" s="178" t="str">
        <f>IF(F35="Scenario1PBT1",'Minor retrofit'!$E$102,IF(F35="Scenario2PBT1",'Minor retrofit'!$F$102,IF(F35="Scenario3PBT1",'Minor retrofit'!$G$102,"")))&amp;IF(F35="Scenario1PBT2",'Minor retrofit'!$H$102,IF(F35="Scenario2PBT2",'Minor retrofit'!$I$102,IF(F35="Scenario3PBT2",'Minor retrofit'!$J$102,"")))&amp;IF(F35="Scenario1PBT3",'Minor retrofit'!$K$102,IF(F35="Scenario2PBT3",'Minor retrofit'!$L$102,IF(F35="Scenario3PBT3",'Minor retrofit'!$M$102,"")))&amp;IF(F35="Scenario1PBT4",'Minor retrofit'!$N$102,IF(F35="Scenario2PBT4",'Minor retrofit'!$O$102,IF(F35="Scenario3PBT4",'Minor retrofit'!$P$102,"")))&amp;IF(F35="Scenario1PBT5",'Minor retrofit'!$Q$102,IF(F35="Scenario2PBT5",'Minor retrofit'!$R$102,IF(F35="Scenario3PBT5",'Minor retrofit'!$S$102,"")))&amp;IF(F35="Scenario1PBT6",'Minor retrofit'!$T$102,IF(F35="Scenario2PBT6",'Minor retrofit'!$U$102,IF(F35="Scenario3PBT6",'Minor retrofit'!$V$102,"")))&amp;IF(F35="Scenario1PBT7",'Minor retrofit'!$W$102,IF(F35="Scenario2PBT7",'Minor retrofit'!$X$102,IF(F35="Scenario3PBT7",'Minor retrofit'!$Y$102,"")))&amp;IF(F35="Scenario1PBT8",'Minor retrofit'!$Z$102,IF(F35="Scenario2PBT8",'Minor retrofit'!$AA$102,IF(F35="Scenario3PBT8",'Minor retrofit'!$AB$102,"")))&amp;IF(F35="Scenario1PBT9",'Minor retrofit'!$AC$102,IF(F35="Scenario2PBT9",'Minor retrofit'!$AD$102,IF(F35="Scenario3PBT9",'Minor retrofit'!$AE$102,"")))&amp;IF(F35="Scenario1PBT10",'Minor retrofit'!$AF$102,IF(F35="Scenario2PBT10",'Minor retrofit'!$AG$102,IF(F35="Scenario3PBT10",'Minor retrofit'!$AH$102,"")))&amp;IF(F35="Scenario1PBT11",'Minor retrofit'!$AI$102,IF(F35="Scenario2PBT11",'Minor retrofit'!$AJ$102,IF(F35="Scenario3PBT11",'Minor retrofit'!$AK$102,"")))&amp;IF(F35="Scenario1PBT12",'Minor retrofit'!$AL$102,IF(F35="Scenario2PBT12",'Minor retrofit'!$AM$102,IF(F35="Scenario3PBT12",'Minor retrofit'!$AN$102,"")))&amp;IF(F35="Scenario1PBT13",'Minor retrofit'!$AO$102,IF(F35="Scenario2PBT13",'Minor retrofit'!$AP$102,IF(F35="Scenario3PBT13",'Minor retrofit'!$AQ$102,"")))&amp;IF(F35="Scenario1PBT14",'Minor retrofit'!$AR$102,IF(F35="Scenario2PBT14",'Minor retrofit'!$AS$102,IF(F35="Scenario3PBT14",'Minor retrofit'!$AT$102,"")))&amp;IF(F35="Scenario1PBT15",'Minor retrofit'!$AU$102,IF(F35="Scenario2PBT15",'Minor retrofit'!$AV$102,IF(F35="Scenario3PBT15",'Minor retrofit'!$AW$102,"")))</f>
        <v/>
      </c>
      <c r="AB35" s="179">
        <f t="shared" si="11"/>
        <v>0</v>
      </c>
      <c r="AC35" s="208">
        <f>IFERROR('Projection_Base-case'!G35-G35,0)</f>
        <v>0</v>
      </c>
      <c r="AD35" s="178">
        <f t="shared" si="12"/>
        <v>0</v>
      </c>
      <c r="AE35" s="117">
        <f>IFERROR(100*AC35/'Projection_Base-case'!G35,0)</f>
        <v>0</v>
      </c>
      <c r="AF35" s="117">
        <f>IFERROR('Projection_Base-case'!I35-I35,0)</f>
        <v>0</v>
      </c>
      <c r="AG35" s="178">
        <f t="shared" si="13"/>
        <v>0</v>
      </c>
      <c r="AH35" s="117">
        <f>IFERROR(100*AF35/'Projection_Base-case'!I35,0)</f>
        <v>0</v>
      </c>
      <c r="AI35" s="117">
        <f>IFERROR('Projection_Base-case'!K35-K35,0)</f>
        <v>0</v>
      </c>
      <c r="AJ35" s="178">
        <f t="shared" si="14"/>
        <v>0</v>
      </c>
      <c r="AK35" s="117">
        <f>IFERROR(100*AI35/'Projection_Base-case'!K35,0)</f>
        <v>0</v>
      </c>
      <c r="AL35" s="117">
        <f>IFERROR(M35-'Projection_Base-case'!M35,0)</f>
        <v>0</v>
      </c>
      <c r="AM35" s="178">
        <f t="shared" si="15"/>
        <v>0</v>
      </c>
      <c r="AN35" s="179">
        <f>IFERROR(IF('Projection_Base-case'!N35&gt;0,100*AM35/'Projection_Base-case'!N35,100*AM35/N35),0)</f>
        <v>0</v>
      </c>
      <c r="AO35" s="206">
        <f>IFERROR('Projection_Base-case'!O35-O35,0)</f>
        <v>0</v>
      </c>
      <c r="AP35" s="178">
        <f t="shared" si="16"/>
        <v>0</v>
      </c>
      <c r="AQ35" s="117">
        <f>IFERROR(100*AO35/'Projection_Base-case'!O35,0)</f>
        <v>0</v>
      </c>
      <c r="AR35" s="117">
        <f>IFERROR('Projection_Base-case'!Q35-Q35,0)</f>
        <v>0</v>
      </c>
      <c r="AS35" s="178">
        <f t="shared" si="17"/>
        <v>0</v>
      </c>
      <c r="AT35" s="117">
        <f>IFERROR(100*AR35/'Projection_Base-case'!Q35,0)</f>
        <v>0</v>
      </c>
      <c r="AU35" s="117">
        <f>IFERROR('Projection_Base-case'!S35-S35,0)</f>
        <v>0</v>
      </c>
      <c r="AV35" s="178">
        <f t="shared" si="18"/>
        <v>0</v>
      </c>
      <c r="AW35" s="118">
        <f>IFERROR(100*AU35/'Projection_Base-case'!S35,0)</f>
        <v>0</v>
      </c>
      <c r="AX35" s="206">
        <f>IFERROR('Projection_Base-case'!U35-U35,0)</f>
        <v>0</v>
      </c>
      <c r="AY35" s="178">
        <f t="shared" si="19"/>
        <v>0</v>
      </c>
      <c r="AZ35" s="117">
        <f>IFERROR(100*AX35/'Projection_Base-case'!U35,0)</f>
        <v>0</v>
      </c>
      <c r="BA35" s="117">
        <f>IFERROR('Projection_Base-case'!W35-W35,0)</f>
        <v>0</v>
      </c>
      <c r="BB35" s="178">
        <f t="shared" si="20"/>
        <v>0</v>
      </c>
      <c r="BC35" s="117">
        <f>IFERROR(100*BA35/'Projection_Base-case'!W35,0)</f>
        <v>0</v>
      </c>
      <c r="BD35" s="117">
        <f>IFERROR('Projection_Base-case'!Y35-Y35,0)</f>
        <v>0</v>
      </c>
      <c r="BE35" s="178">
        <f t="shared" si="21"/>
        <v>0</v>
      </c>
      <c r="BF35" s="117">
        <f>IFERROR(100*BD35/'Projection_Base-case'!Y35,0)</f>
        <v>0</v>
      </c>
      <c r="BG35" s="178">
        <f t="shared" si="22"/>
        <v>0</v>
      </c>
      <c r="BH35" s="179">
        <f t="shared" si="23"/>
        <v>0</v>
      </c>
    </row>
    <row r="36" spans="1:60">
      <c r="A36" s="205">
        <v>31</v>
      </c>
      <c r="B36" s="178">
        <f>IF('Projection_Base-case'!B36&lt;&gt;"",'Projection_Base-case'!B36,0)</f>
        <v>0</v>
      </c>
      <c r="C36" s="178">
        <f>IF('Projection_Base-case'!C36&lt;&gt;"",'Projection_Base-case'!C36,0)</f>
        <v>0</v>
      </c>
      <c r="D36" s="178">
        <f>IF('Projection_Base-case'!D36&lt;&gt;"",'Projection_Base-case'!D36,0)</f>
        <v>0</v>
      </c>
      <c r="E36" s="176" t="str">
        <f>IF(AND('Résultats Minor'!$AC$3="OUI",'Résultats Minor'!E35&lt;&gt;""),'Résultats Minor'!E35,IF(OR(D36="PBT2",D36="PBT3",D36="PBT5",D36="PBT8",D36="PBT9"),"Scenario1",IF(OR(D36="PBT6",D36="PBT7",D36="PBT10"),"Scenario2",IF(OR(D36="PBT1",D36="PBT4"),"Scenario3",""))))</f>
        <v/>
      </c>
      <c r="F36" s="202" t="str">
        <f t="shared" si="0"/>
        <v>0</v>
      </c>
      <c r="G36" s="206" t="str">
        <f>IF(F36="Scenario1PBT1",'Minor retrofit'!$E$7,IF(F36="Scenario2PBT1",'Minor retrofit'!$F$7,IF(F36="Scenario3PBT1",'Minor retrofit'!$G$7,"")))&amp;IF(F36="Scenario1PBT2",'Minor retrofit'!$H$7,IF(F36="Scenario2PBT2",'Minor retrofit'!$I$7,IF(F36="Scenario3PBT2",'Minor retrofit'!$J$7,"")))&amp;IF(F36="Scenario1PBT3",'Minor retrofit'!$K$7,IF(F36="Scenario2PBT3",'Minor retrofit'!$L$7,IF(F36="Scenario3PBT3",'Minor retrofit'!$M$7,"")))&amp;IF(F36="Scenario1PBT4",'Minor retrofit'!$N$7,IF(F36="Scenario2PBT4",'Minor retrofit'!$O$7,IF(F36="Scenario3PBT4",'Minor retrofit'!$P$7,"")))&amp;IF(F36="Scenario1PBT5",'Minor retrofit'!$Q$7,IF(F36="Scenario2PBT5",'Minor retrofit'!$R$7,IF(F36="Scenario3PBT5",'Minor retrofit'!$S$7,"")))&amp;IF(F36="Scenario1PBT6",'Minor retrofit'!$T$7,IF(F36="Scenario2PBT6",'Minor retrofit'!$U$7,IF(F36="Scenario3PBT6",'Minor retrofit'!$V$7,"")))&amp;IF(F36="Scenario1PBT7",'Minor retrofit'!$W$7,IF(F36="Scenario2PBT7",'Minor retrofit'!$X$7,IF(F36="Scenario3PBT7",'Minor retrofit'!$Y$7,"")))&amp;IF(F36="Scenario1PBT8",'Minor retrofit'!$Z$7,IF(F36="Scenario2PBT8",'Minor retrofit'!$AA$7,IF(F36="Scenario3PBT8",'Minor retrofit'!$AB$7,"")))&amp;IF(F36="Scenario1PBT9",'Minor retrofit'!$AC$7,IF(F36="Scenario2PBT9",'Minor retrofit'!$AD$7,IF(F36="Scenario3PBT9",'Minor retrofit'!$AE$7,"")))&amp;IF(F36="Scenario1PBT10",'Minor retrofit'!$AF$7,IF(F36="Scenario2PBT10",'Minor retrofit'!$AG$7,IF(F36="Scenario3PBT10",'Minor retrofit'!$AH$7,"")))&amp;IF(F36="Scenario1PBT11",'Minor retrofit'!$AI$7,IF(F36="Scenario2PBT11",'Minor retrofit'!$AJ$7,IF(F36="Scenario3PBT11",'Minor retrofit'!$AK$7,"")))&amp;IF(F36="Scenario1PBT12",'Minor retrofit'!$AL$7,IF(F36="Scenario2PBT12",'Minor retrofit'!$AM$7,IF(F36="Scenario3PBT12",'Minor retrofit'!$AN$7,"")))&amp;IF(F36="Scenario1PBT13",'Minor retrofit'!$AO$7,IF(F36="Scenario2PBT13",'Minor retrofit'!$AP$7,IF(F36="Scenario3PBT13",'Minor retrofit'!$AQ$7,"")))&amp;IF(F36="Scenario1PBT14",'Minor retrofit'!$AR$7,IF(F36="Scenario2PBT14",'Minor retrofit'!$AS$7,IF(F36="Scenario3PBT14",'Minor retrofit'!$AT$7,"")))&amp;IF(F36="Scenario1PBT15",'Minor retrofit'!$AU$7,IF(F36="Scenario2PBT15",'Minor retrofit'!$AV$7,IF(F36="Scenario3PBT15",'Minor retrofit'!$AW$7,"")))</f>
        <v/>
      </c>
      <c r="H36" s="117">
        <f t="shared" si="1"/>
        <v>0</v>
      </c>
      <c r="I36" s="117" t="str">
        <f>IF(F36="Scenario1PBT1",'Minor retrofit'!$E$17,IF(F36="Scenario2PBT1",'Minor retrofit'!$F$17,IF(F36="Scenario3PBT1",'Minor retrofit'!$G$17,"")))&amp;IF(F36="Scenario1PBT2",'Minor retrofit'!$H$17,IF(F36="Scenario2PBT2",'Minor retrofit'!$I$17,IF(F36="Scenario3PBT2",'Minor retrofit'!$J$17,"")))&amp;IF(F36="Scenario1PBT3",'Minor retrofit'!$K$17,IF(F36="Scenario2PBT3",'Minor retrofit'!$L$17,IF(F36="Scenario3PBT3",'Minor retrofit'!$M$17,"")))&amp;IF(F36="Scenario1PBT4",'Minor retrofit'!$N$17,IF(F36="Scenario2PBT4",'Minor retrofit'!$O$17,IF(F36="Scenario3PBT4",'Minor retrofit'!$P$17,"")))&amp;IF(F36="Scenario1PBT5",'Minor retrofit'!$Q$17,IF(F36="Scenario2PBT5",'Minor retrofit'!$R$17,IF(F36="Scenario3PBT5",'Minor retrofit'!$S$17,"")))&amp;IF(F36="Scenario1PBT6",'Minor retrofit'!$T$17,IF(F36="Scenario2PBT6",'Minor retrofit'!$U$17,IF(F36="Scenario3PBT6",'Minor retrofit'!$V$17,"")))&amp;IF(F36="Scenario1PBT7",'Minor retrofit'!$W$17,IF(F36="Scenario2PBT7",'Minor retrofit'!$X$17,IF(F36="Scenario3PBT7",'Minor retrofit'!$Y$17,"")))&amp;IF(F36="Scenario1PBT8",'Minor retrofit'!$Z$17,IF(F36="Scenario2PBT8",'Minor retrofit'!$AA$17,IF(F36="Scenario3PBT8",'Minor retrofit'!$AB$17,"")))&amp;IF(F36="Scenario1PBT9",'Minor retrofit'!$AC$17,IF(F36="Scenario2PBT9",'Minor retrofit'!$AD$17,IF(F36="Scenario3PBT9",'Minor retrofit'!$AE$17,"")))&amp;IF(F36="Scenario1PBT10",'Minor retrofit'!$AF$17,IF(F36="Scenario2PBT10",'Minor retrofit'!$AG$17,IF(F36="Scenario3PBT10",'Minor retrofit'!$AH$17,"")))&amp;IF(F36="Scenario1PBT11",'Minor retrofit'!$AI$17,IF(F36="Scenario2PBT11",'Minor retrofit'!$AJ$17,IF(F36="Scenario3PBT11",'Minor retrofit'!$AK$17,"")))&amp;IF(F36="Scenario1PBT12",'Minor retrofit'!$AL$17,IF(F36="Scenario2PBT12",'Minor retrofit'!$AM$17,IF(F36="Scenario3PBT12",'Minor retrofit'!$AN$17,"")))&amp;IF(F36="Scenario1PBT13",'Minor retrofit'!$AO$17,IF(F36="Scenario2PBT13",'Minor retrofit'!$AP$17,IF(F36="Scenario3PBT13",'Minor retrofit'!$AQ$17,"")))&amp;IF(F36="Scenario1PBT14",'Minor retrofit'!$AR$17,IF(F36="Scenario2PBT14",'Minor retrofit'!$AS$17,IF(F36="Scenario3PBT14",'Minor retrofit'!$AT$17,"")))&amp;IF(F36="Scenario1PBT15",'Minor retrofit'!$AU$17,IF(F36="Scenario2PBT15",'Minor retrofit'!$AV$17,IF(F36="Scenario3PBT15",'Minor retrofit'!$AW$17,"")))</f>
        <v/>
      </c>
      <c r="J36" s="117">
        <f t="shared" si="2"/>
        <v>0</v>
      </c>
      <c r="K36" s="117" t="str">
        <f>IF(F36="Scenario1PBT1",'Minor retrofit'!$E$19,IF(F36="Scenario2PBT1",'Minor retrofit'!$F$19,IF(F36="Scenario3PBT1",'Minor retrofit'!$G$19,"")))&amp;IF(F36="Scenario1PBT2",'Minor retrofit'!$H$19,IF(F36="Scenario2PBT2",'Minor retrofit'!$I$19,IF(F36="Scenario3PBT2",'Minor retrofit'!$J$19,"")))&amp;IF(F36="Scenario1PBT3",'Minor retrofit'!$K$19,IF(F36="Scenario2PBT3",'Minor retrofit'!$L$19,IF(F36="Scenario3PBT3",'Minor retrofit'!$M$19,"")))&amp;IF(F36="Scenario1PBT4",'Minor retrofit'!$N$19,IF(F36="Scenario2PBT4",'Minor retrofit'!$O$19,IF(F36="Scenario3PBT4",'Minor retrofit'!$P$19,"")))&amp;IF(F36="Scenario1PBT5",'Minor retrofit'!$Q$19,IF(F36="Scenario2PBT5",'Minor retrofit'!$R$19,IF(F36="Scenario3PBT5",'Minor retrofit'!$S$19,"")))&amp;IF(F36="Scenario1PBT6",'Minor retrofit'!$T$19,IF(F36="Scenario2PBT6",'Minor retrofit'!$U$19,IF(F36="Scenario3PBT6",'Minor retrofit'!$V$19,"")))&amp;IF(F36="Scenario1PBT7",'Minor retrofit'!$W$19,IF(F36="Scenario2PBT7",'Minor retrofit'!$X$19,IF(F36="Scenario3PBT7",'Minor retrofit'!$Y$19,"")))&amp;IF(F36="Scenario1PBT8",'Minor retrofit'!$Z$19,IF(F36="Scenario2PBT8",'Minor retrofit'!$AA$19,IF(F36="Scenario3PBT8",'Minor retrofit'!$AB$19,"")))&amp;IF(F36="Scenario1PBT9",'Minor retrofit'!$AC$19,IF(F36="Scenario2PBT9",'Minor retrofit'!$AD$19,IF(F36="Scenario3PBT9",'Minor retrofit'!$AE$19,"")))&amp;IF(F36="Scenario1PBT10",'Minor retrofit'!$AF$19,IF(F36="Scenario2PBT10",'Minor retrofit'!$AG$19,IF(F36="Scenario3PBT10",'Minor retrofit'!$AH$19,"")))&amp;IF(F36="Scenario1PBT11",'Minor retrofit'!$AI$19,IF(F36="Scenario2PBT11",'Minor retrofit'!$AJ$19,IF(F36="Scenario3PBT11",'Minor retrofit'!$AK$19,"")))&amp;IF(F36="Scenario1PBT12",'Minor retrofit'!$AL$19,IF(F36="Scenario2PBT12",'Minor retrofit'!$AM$19,IF(F36="Scenario3PBT12",'Minor retrofit'!$AN$19,"")))&amp;IF(F36="Scenario1PBT13",'Minor retrofit'!$AO$19,IF(F36="Scenario2PBT13",'Minor retrofit'!$AP$19,IF(F36="Scenario3PBT13",'Minor retrofit'!$AQ$19,"")))&amp;IF(F36="Scenario1PBT14",'Minor retrofit'!$AR$19,IF(F36="Scenario2PBT14",'Minor retrofit'!$AS$19,IF(F36="Scenario3PBT14",'Minor retrofit'!$AT$19,"")))&amp;IF(F36="Scenario1PBT15",'Minor retrofit'!$AU$19,IF(F36="Scenario2PBT15",'Minor retrofit'!$AV$19,IF(F36="Scenario3PBT15",'Minor retrofit'!$AW$19,"")))</f>
        <v/>
      </c>
      <c r="L36" s="117">
        <f t="shared" si="3"/>
        <v>0</v>
      </c>
      <c r="M36" s="117" t="str">
        <f>IF(F36="Scenario1PBT1",'Minor retrofit'!$E$21,IF(F36="Scenario2PBT1",'Minor retrofit'!$F$21,IF(F36="Scenario3PBT1",'Minor retrofit'!$G$21,"")))&amp;IF(F36="Scenario1PBT2",'Minor retrofit'!$H$21,IF(F36="Scenario2PBT2",'Minor retrofit'!$I$21,IF(F36="Scenario3PBT2",'Minor retrofit'!$J$21,"")))&amp;IF(F36="Scenario1PBT3",'Minor retrofit'!$K$21,IF(F36="Scenario2PBT3",'Minor retrofit'!$L$21,IF(F36="Scenario3PBT3",'Minor retrofit'!$M$21,"")))&amp;IF(F36="Scenario1PBT4",'Minor retrofit'!$N$21,IF(F36="Scenario2PBT4",'Minor retrofit'!$O$21,IF(F36="Scenario3PBT4",'Minor retrofit'!$P$21,"")))&amp;IF(F36="Scenario1PBT5",'Minor retrofit'!$Q$21,IF(F36="Scenario2PBT5",'Minor retrofit'!$R$21,IF(F36="Scenario3PBT5",'Minor retrofit'!$S$21,"")))&amp;IF(F36="Scenario1PBT6",'Minor retrofit'!$T$21,IF(F36="Scenario2PBT6",'Minor retrofit'!$U$21,IF(F36="Scenario3PBT6",'Minor retrofit'!$V$21,"")))&amp;IF(F36="Scenario1PBT7",'Minor retrofit'!$W$21,IF(F36="Scenario2PBT7",'Minor retrofit'!$X$21,IF(F36="Scenario3PBT7",'Minor retrofit'!$Y$21,"")))&amp;IF(F36="Scenario1PBT8",'Minor retrofit'!$Z$21,IF(F36="Scenario2PBT8",'Minor retrofit'!$AA$21,IF(F36="Scenario3PBT8",'Minor retrofit'!$AB$21,"")))&amp;IF(F36="Scenario1PBT9",'Minor retrofit'!$AC$21,IF(F36="Scenario2PBT9",'Minor retrofit'!$AD$21,IF(F36="Scenario3PBT9",'Minor retrofit'!$AE$21,"")))&amp;IF(F36="Scenario1PBT10",'Minor retrofit'!$AF$21,IF(F36="Scenario2PBT10",'Minor retrofit'!$AG$21,IF(F36="Scenario3PBT10",'Minor retrofit'!$AH$21,"")))&amp;IF(F36="Scenario1PBT11",'Minor retrofit'!$AI$21,IF(F36="Scenario2PBT11",'Minor retrofit'!$AJ$21,IF(F36="Scenario3PBT11",'Minor retrofit'!$AK$21,"")))&amp;IF(F36="Scenario1PBT12",'Minor retrofit'!$AL$21,IF(F36="Scenario2PBT12",'Minor retrofit'!$AM$21,IF(F36="Scenario3PBT12",'Minor retrofit'!$AN$21,"")))&amp;IF(F36="Scenario1PBT13",'Minor retrofit'!$AO$21,IF(F36="Scenario2PBT13",'Minor retrofit'!$AP$21,IF(F36="Scenario3PBT13",'Minor retrofit'!$AQ$21,"")))&amp;IF(F36="Scenario1PBT14",'Minor retrofit'!$AR$21,IF(F36="Scenario2PBT14",'Minor retrofit'!$AS$21,IF(F36="Scenario3PBT14",'Minor retrofit'!$AT$21,"")))&amp;IF(F36="Scenario1PBT15",'Minor retrofit'!$AU$21,IF(F36="Scenario2PBT15",'Minor retrofit'!$AV$21,IF(F36="Scenario3PBT15",'Minor retrofit'!$AW$21,"")))</f>
        <v/>
      </c>
      <c r="N36" s="118">
        <f t="shared" si="4"/>
        <v>0</v>
      </c>
      <c r="O36" s="206" t="str">
        <f>IF(F36="Scenario1PBT1",'Minor retrofit'!$E$24,IF(F36="Scenario2PBT1",'Minor retrofit'!$F$24,IF(F36="Scenario3PBT1",'Minor retrofit'!$G$24,"")))&amp;IF(F36="Scenario1PBT2",'Minor retrofit'!$H$24,IF(F36="Scenario2PBT2",'Minor retrofit'!$I$24,IF(F36="Scenario3PBT2",'Minor retrofit'!$J$24,"")))&amp;IF(F36="Scenario1PBT3",'Minor retrofit'!$K$24,IF(F36="Scenario2PBT3",'Minor retrofit'!$L$24,IF(F36="Scenario3PBT3",'Minor retrofit'!$M$24,"")))&amp;IF(F36="Scenario1PBT4",'Minor retrofit'!$N$24,IF(F36="Scenario2PBT4",'Minor retrofit'!$O$24,IF(F36="Scenario3PBT4",'Minor retrofit'!$P$24,"")))&amp;IF(F36="Scenario1PBT5",'Minor retrofit'!$Q$24,IF(F36="Scenario2PBT5",'Minor retrofit'!$R$24,IF(F36="Scenario3PBT5",'Minor retrofit'!$S$24,"")))&amp;IF(F36="Scenario1PBT6",'Minor retrofit'!$T$24,IF(F36="Scenario2PBT6",'Minor retrofit'!$U$24,IF(F36="Scenario3PBT6",'Minor retrofit'!$V$24,"")))&amp;IF(F36="Scenario1PBT7",'Minor retrofit'!$W$24,IF(F36="Scenario2PBT7",'Minor retrofit'!$X$24,IF(F36="Scenario3PBT7",'Minor retrofit'!$Y$24,"")))&amp;IF(F36="Scenario1PBT8",'Minor retrofit'!$Z$24,IF(F36="Scenario2PBT8",'Minor retrofit'!$AA$24,IF(F36="Scenario3PBT8",'Minor retrofit'!$AB$24,"")))&amp;IF(F36="Scenario1PBT9",'Minor retrofit'!$AC$24,IF(F36="Scenario2PBT9",'Minor retrofit'!$AD$24,IF(F36="Scenario3PBT9",'Minor retrofit'!$AE$24,"")))&amp;IF(F36="Scenario1PBT10",'Minor retrofit'!$AF$24,IF(F36="Scenario2PBT10",'Minor retrofit'!$AG$24,IF(F36="Scenario3PBT10",'Minor retrofit'!$AH$24,"")))&amp;IF(F36="Scenario1PBT11",'Minor retrofit'!$AI$24,IF(F36="Scenario2PBT11",'Minor retrofit'!$AJ$24,IF(F36="Scenario3PBT11",'Minor retrofit'!$AK$24,"")))&amp;IF(F36="Scenario1PBT12",'Minor retrofit'!$AL$24,IF(F36="Scenario2PBT12",'Minor retrofit'!$AM$24,IF(F36="Scenario3PBT12",'Minor retrofit'!$AN$24,"")))&amp;IF(F36="Scenario1PBT13",'Minor retrofit'!$AO$24,IF(F36="Scenario2PBT13",'Minor retrofit'!$AP$24,IF(F36="Scenario3PBT13",'Minor retrofit'!$AQ$24,"")))&amp;IF(F36="Scenario1PBT14",'Minor retrofit'!$AR$24,IF(F36="Scenario2PBT14",'Minor retrofit'!$AS$24,IF(F36="Scenario3PBT14",'Minor retrofit'!$AT$24,"")))&amp;IF(F36="Scenario1PBT15",'Minor retrofit'!$AU$24,IF(F36="Scenario2PBT15",'Minor retrofit'!$AV$24,IF(F36="Scenario3PBT15",'Minor retrofit'!$AW$24,"")))</f>
        <v/>
      </c>
      <c r="P36" s="117">
        <f t="shared" si="5"/>
        <v>0</v>
      </c>
      <c r="Q36" s="117" t="str">
        <f>IF(F36="Scenario1PBT1",'Minor retrofit'!$E$26,IF(F36="Scenario2PBT1",'Minor retrofit'!$F$26,IF(F36="Scenario3PBT1",'Minor retrofit'!$G$26,"")))&amp;IF(F36="Scenario1PBT2",'Minor retrofit'!$H$26,IF(F36="Scenario2PBT2",'Minor retrofit'!$I$26,IF(F36="Scenario3PBT2",'Minor retrofit'!$J$26,"")))&amp;IF(F36="Scenario1PBT3",'Minor retrofit'!$K$26,IF(F36="Scenario2PBT3",'Minor retrofit'!$L$26,IF(F36="Scenario3PBT3",'Minor retrofit'!$M$26,"")))&amp;IF(F36="Scenario1PBT4",'Minor retrofit'!$N$26,IF(F36="Scenario2PBT4",'Minor retrofit'!$O$26,IF(F36="Scenario3PBT4",'Minor retrofit'!$P$26,"")))&amp;IF(F36="Scenario1PBT5",'Minor retrofit'!$Q$26,IF(F36="Scenario2PBT5",'Minor retrofit'!$R$26,IF(F36="Scenario3PBT5",'Minor retrofit'!$S$26,"")))&amp;IF(F36="Scenario1PBT6",'Minor retrofit'!$T$26,IF(F36="Scenario2PBT6",'Minor retrofit'!$U$26,IF(F36="Scenario3PBT6",'Minor retrofit'!$V$26,"")))&amp;IF(F36="Scenario1PBT7",'Minor retrofit'!$W$26,IF(F36="Scenario2PBT7",'Minor retrofit'!$X$26,IF(F36="Scenario3PBT7",'Minor retrofit'!$Y$26,"")))&amp;IF(F36="Scenario1PBT8",'Minor retrofit'!$Z$26,IF(F36="Scenario2PBT8",'Minor retrofit'!$AA$26,IF(F36="Scenario3PBT8",'Minor retrofit'!$AB$26,"")))&amp;IF(F36="Scenario1PBT9",'Minor retrofit'!$AC$26,IF(F36="Scenario2PBT9",'Minor retrofit'!$AD$26,IF(F36="Scenario3PBT9",'Minor retrofit'!$AE$26,"")))&amp;IF(F36="Scenario1PBT10",'Minor retrofit'!$AF$26,IF(F36="Scenario2PBT10",'Minor retrofit'!$AG$26,IF(F36="Scenario3PBT10",'Minor retrofit'!$AH$26,"")))&amp;IF(F36="Scenario1PBT11",'Minor retrofit'!$AI$26,IF(F36="Scenario2PBT11",'Minor retrofit'!$AJ$26,IF(F36="Scenario3PBT11",'Minor retrofit'!$AK$26,"")))&amp;IF(F36="Scenario1PBT12",'Minor retrofit'!$AL$26,IF(F36="Scenario2PBT12",'Minor retrofit'!$AM$26,IF(F36="Scenario3PBT12",'Minor retrofit'!$AN$26,"")))&amp;IF(F36="Scenario1PBT13",'Minor retrofit'!$AO$26,IF(F36="Scenario2PBT13",'Minor retrofit'!$AP$26,IF(F36="Scenario3PBT13",'Minor retrofit'!$AQ$26,"")))&amp;IF(F36="Scenario1PBT14",'Minor retrofit'!$AR$26,IF(F36="Scenario2PBT14",'Minor retrofit'!$AS$26,IF(F36="Scenario3PBT14",'Minor retrofit'!$AT$26,"")))&amp;IF(F36="Scenario1PBT15",'Minor retrofit'!$AU$26,IF(F36="Scenario2PBT15",'Minor retrofit'!$AV$26,IF(F36="Scenario3PBT15",'Minor retrofit'!$AW$26,"")))</f>
        <v/>
      </c>
      <c r="R36" s="117">
        <f t="shared" si="6"/>
        <v>0</v>
      </c>
      <c r="S36" s="117" t="str">
        <f>IF(F36="Scenario1PBT1",'Minor retrofit'!$E$28,IF(F36="Scenario2PBT1",'Minor retrofit'!$F$28,IF(F36="Scenario3PBT1",'Minor retrofit'!$G$28,"")))&amp;IF(F36="Scenario1PBT2",'Minor retrofit'!$H$28,IF(F36="Scenario2PBT2",'Minor retrofit'!$I$28,IF(F36="Scenario3PBT2",'Minor retrofit'!$J$28,"")))&amp;IF(F36="Scenario1PBT3",'Minor retrofit'!$K$28,IF(F36="Scenario2PBT3",'Minor retrofit'!$L$28,IF(F36="Scenario3PBT3",'Minor retrofit'!$M$28,"")))&amp;IF(F36="Scenario1PBT4",'Minor retrofit'!$N$28,IF(F36="Scenario2PBT4",'Minor retrofit'!$O$28,IF(F36="Scenario3PBT4",'Minor retrofit'!$P$28,"")))&amp;IF(F36="Scenario1PBT5",'Minor retrofit'!$Q$28,IF(F36="Scenario2PBT5",'Minor retrofit'!$R$28,IF(F36="Scenario3PBT5",'Minor retrofit'!$S$28,"")))&amp;IF(F36="Scenario1PBT6",'Minor retrofit'!$T$28,IF(F36="Scenario2PBT6",'Minor retrofit'!$U$28,IF(F36="Scenario3PBT6",'Minor retrofit'!$V$28,"")))&amp;IF(F36="Scenario1PBT7",'Minor retrofit'!$W$28,IF(F36="Scenario2PBT7",'Minor retrofit'!$X$28,IF(F36="Scenario3PBT7",'Minor retrofit'!$Y$28,"")))&amp;IF(F36="Scenario1PBT8",'Minor retrofit'!$Z$28,IF(F36="Scenario2PBT8",'Minor retrofit'!$AA$28,IF(F36="Scenario3PBT8",'Minor retrofit'!$AB$28,"")))&amp;IF(F36="Scenario1PBT9",'Minor retrofit'!$AC$28,IF(F36="Scenario2PBT9",'Minor retrofit'!$AD$28,IF(F36="Scenario3PBT9",'Minor retrofit'!$AE$28,"")))&amp;IF(F36="Scenario1PBT10",'Minor retrofit'!$AF$28,IF(F36="Scenario2PBT10",'Minor retrofit'!$AG$28,IF(F36="Scenario3PBT10",'Minor retrofit'!$AH$28,"")))&amp;IF(F36="Scenario1PBT11",'Minor retrofit'!$AI$28,IF(F36="Scenario2PBT11",'Minor retrofit'!$AJ$28,IF(F36="Scenario3PBT11",'Minor retrofit'!$AK$28,"")))&amp;IF(F36="Scenario1PBT12",'Minor retrofit'!$AL$28,IF(F36="Scenario2PBT12",'Minor retrofit'!$AM$28,IF(F36="Scenario3PBT12",'Minor retrofit'!$AN$28,"")))&amp;IF(F36="Scenario1PBT13",'Minor retrofit'!$AO$28,IF(F36="Scenario2PBT13",'Minor retrofit'!$AP$28,IF(F36="Scenario3PBT13",'Minor retrofit'!$AQ$28,"")))&amp;IF(F36="Scenario1PBT14",'Minor retrofit'!$AR$28,IF(F36="Scenario2PBT14",'Minor retrofit'!$AS$28,IF(F36="Scenario3PBT14",'Minor retrofit'!$AT$28,"")))&amp;IF(F36="Scenario1PBT15",'Minor retrofit'!$AU$28,IF(F36="Scenario2PBT15",'Minor retrofit'!$AV$28,IF(F36="Scenario3PBT15",'Minor retrofit'!$AW$28,"")))</f>
        <v/>
      </c>
      <c r="T36" s="207">
        <f t="shared" si="7"/>
        <v>0</v>
      </c>
      <c r="U36" s="206" t="str">
        <f>IF(F36="Scenario1PBT1",'Minor retrofit'!$E$39,IF(F36="Scenario2PBT1",'Minor retrofit'!$F$39,IF(F36="Scenario3PBT1",'Minor retrofit'!$G$39,"")))&amp;IF(F36="Scenario1PBT2",'Minor retrofit'!$H$39,IF(F36="Scenario2PBT2",'Minor retrofit'!$I$39,IF(F36="Scenario3PBT2",'Minor retrofit'!$J$39,"")))&amp;IF(F36="Scenario1PBT3",'Minor retrofit'!$K$39,IF(F36="Scenario2PBT3",'Minor retrofit'!$L$39,IF(F36="Scenario3PBT3",'Minor retrofit'!$M$39,"")))&amp;IF(F36="Scenario1PBT4",'Minor retrofit'!$N$39,IF(F36="Scenario2PBT4",'Minor retrofit'!$O$39,IF(F36="Scenario3PBT4",'Minor retrofit'!$P$39,"")))&amp;IF(F36="Scenario1PBT5",'Minor retrofit'!$Q$39,IF(F36="Scenario2PBT5",'Minor retrofit'!$R$39,IF(F36="Scenario3PBT5",'Minor retrofit'!$S$39,"")))&amp;IF(F36="Scenario1PBT6",'Minor retrofit'!$T$39,IF(F36="Scenario2PBT6",'Minor retrofit'!$U$39,IF(F36="Scenario3PBT6",'Minor retrofit'!$V$39,"")))&amp;IF(F36="Scenario1PBT7",'Minor retrofit'!$W$39,IF(F36="Scenario2PBT7",'Minor retrofit'!$X$39,IF(F36="Scenario3PBT7",'Minor retrofit'!$Y$39,"")))&amp;IF(F36="Scenario1PBT8",'Minor retrofit'!$Z$39,IF(F36="Scenario2PBT8",'Minor retrofit'!$AA$39,IF(F36="Scenario3PBT8",'Minor retrofit'!$AB$39,"")))&amp;IF(F36="Scenario1PBT9",'Minor retrofit'!$AC$39,IF(F36="Scenario2PBT9",'Minor retrofit'!$AD$39,IF(F36="Scenario3PBT9",'Minor retrofit'!$AE$39,"")))&amp;IF(F36="Scenario1PBT10",'Minor retrofit'!$AF$39,IF(F36="Scenario2PBT10",'Minor retrofit'!$AG$39,IF(F36="Scenario3PBT10",'Minor retrofit'!$AH$39,"")))&amp;IF(F36="Scenario1PBT11",'Minor retrofit'!$AI$39,IF(F36="Scenario2PBT11",'Minor retrofit'!$AJ$39,IF(F36="Scenario3PBT11",'Minor retrofit'!$AK$39,"")))&amp;IF(F36="Scenario1PBT12",'Minor retrofit'!$AL$39,IF(F36="Scenario2PBT12",'Minor retrofit'!$AM$39,IF(F36="Scenario3PBT12",'Minor retrofit'!$AN$39,"")))&amp;IF(F36="Scenario1PBT13",'Minor retrofit'!$AO$39,IF(F36="Scenario2PBT13",'Minor retrofit'!$AP$39,IF(F36="Scenario3PBT13",'Minor retrofit'!$AQ$39,"")))&amp;IF(F36="Scenario1PBT14",'Minor retrofit'!$AR$39,IF(F36="Scenario2PBT14",'Minor retrofit'!$AS$39,IF(F36="Scenario3PBT14",'Minor retrofit'!$AT$39,"")))&amp;IF(F36="Scenario1PBT15",'Minor retrofit'!$AU$39,IF(F36="Scenario2PBT15",'Minor retrofit'!$AV$39,IF(F36="Scenario3PBT15",'Minor retrofit'!$AW$39,"")))</f>
        <v/>
      </c>
      <c r="V36" s="117">
        <f t="shared" si="8"/>
        <v>0</v>
      </c>
      <c r="W36" s="117" t="str">
        <f>IF(F36="Scenario1PBT1",'Minor retrofit'!$E$41,IF(F36="Scenario2PBT1",'Minor retrofit'!$F$41,IF(F36="Scenario3PBT1",'Minor retrofit'!$G$41,"")))&amp;IF(F36="Scenario1PBT2",'Minor retrofit'!$H$41,IF(F36="Scenario2PBT2",'Minor retrofit'!$I$41,IF(F36="Scenario3PBT2",'Minor retrofit'!$J$41,"")))&amp;IF(F36="Scenario1PBT3",'Minor retrofit'!$K$41,IF(F36="Scenario2PBT3",'Minor retrofit'!$L$41,IF(F36="Scenario3PBT3",'Minor retrofit'!$M$41,"")))&amp;IF(F36="Scenario1PBT4",'Minor retrofit'!$N$41,IF(F36="Scenario2PBT4",'Minor retrofit'!$O$41,IF(F36="Scenario3PBT4",'Minor retrofit'!$P$41,"")))&amp;IF(F36="Scenario1PBT5",'Minor retrofit'!$Q$41,IF(F36="Scenario2PBT5",'Minor retrofit'!$R$41,IF(F36="Scenario3PBT5",'Minor retrofit'!$S$41,"")))&amp;IF(F36="Scenario1PBT6",'Minor retrofit'!$T$41,IF(F36="Scenario2PBT6",'Minor retrofit'!$U$41,IF(F36="Scenario3PBT6",'Minor retrofit'!$V$41,"")))&amp;IF(F36="Scenario1PBT7",'Minor retrofit'!$W$41,IF(F36="Scenario2PBT7",'Minor retrofit'!$X$41,IF(F36="Scenario3PBT7",'Minor retrofit'!$Y$41,"")))&amp;IF(F36="Scenario1PBT8",'Minor retrofit'!$Z$41,IF(F36="Scenario2PBT8",'Minor retrofit'!$AA$41,IF(F36="Scenario3PBT8",'Minor retrofit'!$AB$41,"")))&amp;IF(F36="Scenario1PBT9",'Minor retrofit'!$AC$41,IF(F36="Scenario2PBT9",'Minor retrofit'!$AD$41,IF(F36="Scenario3PBT9",'Minor retrofit'!$AE$41,"")))&amp;IF(F36="Scenario1PBT10",'Minor retrofit'!$AF$41,IF(F36="Scenario2PBT10",'Minor retrofit'!$AG$41,IF(F36="Scenario3PBT10",'Minor retrofit'!$AH$41,"")))&amp;IF(F36="Scenario1PBT11",'Minor retrofit'!$AI$41,IF(F36="Scenario2PBT11",'Minor retrofit'!$AJ$41,IF(F36="Scenario3PBT11",'Minor retrofit'!$AK$41,"")))&amp;IF(F36="Scenario1PBT12",'Minor retrofit'!$AL$41,IF(F36="Scenario2PBT12",'Minor retrofit'!$AM$41,IF(F36="Scenario3PBT12",'Minor retrofit'!$AN$41,"")))&amp;IF(F36="Scenario1PBT13",'Minor retrofit'!$AO$41,IF(F36="Scenario2PBT13",'Minor retrofit'!$AP$41,IF(F36="Scenario3PBT13",'Minor retrofit'!$AQ$41,"")))&amp;IF(F36="Scenario1PBT14",'Minor retrofit'!$AR$41,IF(F36="Scenario2PBT14",'Minor retrofit'!$AS$41,IF(F36="Scenario3PBT14",'Minor retrofit'!$AT$41,"")))&amp;IF(F36="Scenario1PBT15",'Minor retrofit'!$AU$41,IF(F36="Scenario2PBT15",'Minor retrofit'!$AV$41,IF(F36="Scenario3PBT15",'Minor retrofit'!$AW$41,"")))</f>
        <v/>
      </c>
      <c r="X36" s="117">
        <f t="shared" si="9"/>
        <v>0</v>
      </c>
      <c r="Y36" s="117" t="str">
        <f>IF(F36="Scenario1PBT1",'Minor retrofit'!$E$43,IF(F36="Scenario2PBT1",'Minor retrofit'!$F$43,IF(F36="Scenario3PBT1",'Minor retrofit'!$G$43,"")))&amp;IF(F36="Scenario1PBT2",'Minor retrofit'!$H$43,IF(F36="Scenario2PBT2",'Minor retrofit'!$I$43,IF(F36="Scenario3PBT2",'Minor retrofit'!$J$43,"")))&amp;IF(F36="Scenario1PBT3",'Minor retrofit'!$K$43,IF(F36="Scenario2PBT3",'Minor retrofit'!$L$43,IF(F36="Scenario3PBT3",'Minor retrofit'!$M$43,"")))&amp;IF(F36="Scenario1PBT4",'Minor retrofit'!$N$43,IF(F36="Scenario2PBT4",'Minor retrofit'!$O$43,IF(F36="Scenario3PBT4",'Minor retrofit'!$P$43,"")))&amp;IF(F36="Scenario1PBT5",'Minor retrofit'!$Q$43,IF(F36="Scenario2PBT5",'Minor retrofit'!$R$43,IF(F36="Scenario3PBT5",'Minor retrofit'!$S$43,"")))&amp;IF(F36="Scenario1PBT6",'Minor retrofit'!$T$43,IF(F36="Scenario2PBT6",'Minor retrofit'!$U$43,IF(F36="Scenario3PBT6",'Minor retrofit'!$V$43,"")))&amp;IF(F36="Scenario1PBT7",'Minor retrofit'!$W$43,IF(F36="Scenario2PBT7",'Minor retrofit'!$X$43,IF(F36="Scenario3PBT7",'Minor retrofit'!$Y$43,"")))&amp;IF(F36="Scenario1PBT8",'Minor retrofit'!$Z$43,IF(F36="Scenario2PBT8",'Minor retrofit'!$AA$43,IF(F36="Scenario3PBT8",'Minor retrofit'!$AB$43,"")))&amp;IF(F36="Scenario1PBT9",'Minor retrofit'!$AC$43,IF(F36="Scenario2PBT9",'Minor retrofit'!$AD$43,IF(F36="Scenario3PBT9",'Minor retrofit'!$AE$43,"")))&amp;IF(F36="Scenario1PBT10",'Minor retrofit'!$AF$43,IF(F36="Scenario2PBT10",'Minor retrofit'!$AG$43,IF(F36="Scenario3PBT10",'Minor retrofit'!$AH$43,"")))&amp;IF(F36="Scenario1PBT11",'Minor retrofit'!$AI$43,IF(F36="Scenario2PBT11",'Minor retrofit'!$AJ$43,IF(F36="Scenario3PBT11",'Minor retrofit'!$AK$43,"")))&amp;IF(F36="Scenario1PBT12",'Minor retrofit'!$AL$43,IF(F36="Scenario2PBT12",'Minor retrofit'!$AM$43,IF(F36="Scenario3PBT12",'Minor retrofit'!$AN$43,"")))&amp;IF(F36="Scenario1PBT13",'Minor retrofit'!$AO$43,IF(F36="Scenario2PBT13",'Minor retrofit'!$AP$43,IF(F36="Scenario3PBT13",'Minor retrofit'!$AQ$43,"")))&amp;IF(F36="Scenario1PBT14",'Minor retrofit'!$AR$43,IF(F36="Scenario2PBT14",'Minor retrofit'!$AS$43,IF(F36="Scenario3PBT14",'Minor retrofit'!$AT$43,"")))&amp;IF(F36="Scenario1PBT15",'Minor retrofit'!$AU$43,IF(F36="Scenario2PBT15",'Minor retrofit'!$AV$43,IF(F36="Scenario3PBT15",'Minor retrofit'!$AW$43,"")))</f>
        <v/>
      </c>
      <c r="Z36" s="117">
        <f t="shared" si="10"/>
        <v>0</v>
      </c>
      <c r="AA36" s="178" t="str">
        <f>IF(F36="Scenario1PBT1",'Minor retrofit'!$E$102,IF(F36="Scenario2PBT1",'Minor retrofit'!$F$102,IF(F36="Scenario3PBT1",'Minor retrofit'!$G$102,"")))&amp;IF(F36="Scenario1PBT2",'Minor retrofit'!$H$102,IF(F36="Scenario2PBT2",'Minor retrofit'!$I$102,IF(F36="Scenario3PBT2",'Minor retrofit'!$J$102,"")))&amp;IF(F36="Scenario1PBT3",'Minor retrofit'!$K$102,IF(F36="Scenario2PBT3",'Minor retrofit'!$L$102,IF(F36="Scenario3PBT3",'Minor retrofit'!$M$102,"")))&amp;IF(F36="Scenario1PBT4",'Minor retrofit'!$N$102,IF(F36="Scenario2PBT4",'Minor retrofit'!$O$102,IF(F36="Scenario3PBT4",'Minor retrofit'!$P$102,"")))&amp;IF(F36="Scenario1PBT5",'Minor retrofit'!$Q$102,IF(F36="Scenario2PBT5",'Minor retrofit'!$R$102,IF(F36="Scenario3PBT5",'Minor retrofit'!$S$102,"")))&amp;IF(F36="Scenario1PBT6",'Minor retrofit'!$T$102,IF(F36="Scenario2PBT6",'Minor retrofit'!$U$102,IF(F36="Scenario3PBT6",'Minor retrofit'!$V$102,"")))&amp;IF(F36="Scenario1PBT7",'Minor retrofit'!$W$102,IF(F36="Scenario2PBT7",'Minor retrofit'!$X$102,IF(F36="Scenario3PBT7",'Minor retrofit'!$Y$102,"")))&amp;IF(F36="Scenario1PBT8",'Minor retrofit'!$Z$102,IF(F36="Scenario2PBT8",'Minor retrofit'!$AA$102,IF(F36="Scenario3PBT8",'Minor retrofit'!$AB$102,"")))&amp;IF(F36="Scenario1PBT9",'Minor retrofit'!$AC$102,IF(F36="Scenario2PBT9",'Minor retrofit'!$AD$102,IF(F36="Scenario3PBT9",'Minor retrofit'!$AE$102,"")))&amp;IF(F36="Scenario1PBT10",'Minor retrofit'!$AF$102,IF(F36="Scenario2PBT10",'Minor retrofit'!$AG$102,IF(F36="Scenario3PBT10",'Minor retrofit'!$AH$102,"")))&amp;IF(F36="Scenario1PBT11",'Minor retrofit'!$AI$102,IF(F36="Scenario2PBT11",'Minor retrofit'!$AJ$102,IF(F36="Scenario3PBT11",'Minor retrofit'!$AK$102,"")))&amp;IF(F36="Scenario1PBT12",'Minor retrofit'!$AL$102,IF(F36="Scenario2PBT12",'Minor retrofit'!$AM$102,IF(F36="Scenario3PBT12",'Minor retrofit'!$AN$102,"")))&amp;IF(F36="Scenario1PBT13",'Minor retrofit'!$AO$102,IF(F36="Scenario2PBT13",'Minor retrofit'!$AP$102,IF(F36="Scenario3PBT13",'Minor retrofit'!$AQ$102,"")))&amp;IF(F36="Scenario1PBT14",'Minor retrofit'!$AR$102,IF(F36="Scenario2PBT14",'Minor retrofit'!$AS$102,IF(F36="Scenario3PBT14",'Minor retrofit'!$AT$102,"")))&amp;IF(F36="Scenario1PBT15",'Minor retrofit'!$AU$102,IF(F36="Scenario2PBT15",'Minor retrofit'!$AV$102,IF(F36="Scenario3PBT15",'Minor retrofit'!$AW$102,"")))</f>
        <v/>
      </c>
      <c r="AB36" s="179">
        <f t="shared" si="11"/>
        <v>0</v>
      </c>
      <c r="AC36" s="208">
        <f>IFERROR('Projection_Base-case'!G36-G36,0)</f>
        <v>0</v>
      </c>
      <c r="AD36" s="178">
        <f t="shared" si="12"/>
        <v>0</v>
      </c>
      <c r="AE36" s="117">
        <f>IFERROR(100*AC36/'Projection_Base-case'!G36,0)</f>
        <v>0</v>
      </c>
      <c r="AF36" s="117">
        <f>IFERROR('Projection_Base-case'!I36-I36,0)</f>
        <v>0</v>
      </c>
      <c r="AG36" s="178">
        <f t="shared" si="13"/>
        <v>0</v>
      </c>
      <c r="AH36" s="117">
        <f>IFERROR(100*AF36/'Projection_Base-case'!I36,0)</f>
        <v>0</v>
      </c>
      <c r="AI36" s="117">
        <f>IFERROR('Projection_Base-case'!K36-K36,0)</f>
        <v>0</v>
      </c>
      <c r="AJ36" s="178">
        <f t="shared" si="14"/>
        <v>0</v>
      </c>
      <c r="AK36" s="117">
        <f>IFERROR(100*AI36/'Projection_Base-case'!K36,0)</f>
        <v>0</v>
      </c>
      <c r="AL36" s="117">
        <f>IFERROR(M36-'Projection_Base-case'!M36,0)</f>
        <v>0</v>
      </c>
      <c r="AM36" s="178">
        <f t="shared" si="15"/>
        <v>0</v>
      </c>
      <c r="AN36" s="179">
        <f>IFERROR(IF('Projection_Base-case'!N36&gt;0,100*AM36/'Projection_Base-case'!N36,100*AM36/N36),0)</f>
        <v>0</v>
      </c>
      <c r="AO36" s="206">
        <f>IFERROR('Projection_Base-case'!O36-O36,0)</f>
        <v>0</v>
      </c>
      <c r="AP36" s="178">
        <f t="shared" si="16"/>
        <v>0</v>
      </c>
      <c r="AQ36" s="117">
        <f>IFERROR(100*AO36/'Projection_Base-case'!O36,0)</f>
        <v>0</v>
      </c>
      <c r="AR36" s="117">
        <f>IFERROR('Projection_Base-case'!Q36-Q36,0)</f>
        <v>0</v>
      </c>
      <c r="AS36" s="178">
        <f t="shared" si="17"/>
        <v>0</v>
      </c>
      <c r="AT36" s="117">
        <f>IFERROR(100*AR36/'Projection_Base-case'!Q36,0)</f>
        <v>0</v>
      </c>
      <c r="AU36" s="117">
        <f>IFERROR('Projection_Base-case'!S36-S36,0)</f>
        <v>0</v>
      </c>
      <c r="AV36" s="178">
        <f t="shared" si="18"/>
        <v>0</v>
      </c>
      <c r="AW36" s="118">
        <f>IFERROR(100*AU36/'Projection_Base-case'!S36,0)</f>
        <v>0</v>
      </c>
      <c r="AX36" s="206">
        <f>IFERROR('Projection_Base-case'!U36-U36,0)</f>
        <v>0</v>
      </c>
      <c r="AY36" s="178">
        <f t="shared" si="19"/>
        <v>0</v>
      </c>
      <c r="AZ36" s="117">
        <f>IFERROR(100*AX36/'Projection_Base-case'!U36,0)</f>
        <v>0</v>
      </c>
      <c r="BA36" s="117">
        <f>IFERROR('Projection_Base-case'!W36-W36,0)</f>
        <v>0</v>
      </c>
      <c r="BB36" s="178">
        <f t="shared" si="20"/>
        <v>0</v>
      </c>
      <c r="BC36" s="117">
        <f>IFERROR(100*BA36/'Projection_Base-case'!W36,0)</f>
        <v>0</v>
      </c>
      <c r="BD36" s="117">
        <f>IFERROR('Projection_Base-case'!Y36-Y36,0)</f>
        <v>0</v>
      </c>
      <c r="BE36" s="178">
        <f t="shared" si="21"/>
        <v>0</v>
      </c>
      <c r="BF36" s="117">
        <f>IFERROR(100*BD36/'Projection_Base-case'!Y36,0)</f>
        <v>0</v>
      </c>
      <c r="BG36" s="178">
        <f t="shared" si="22"/>
        <v>0</v>
      </c>
      <c r="BH36" s="179">
        <f t="shared" si="23"/>
        <v>0</v>
      </c>
    </row>
    <row r="37" spans="1:60">
      <c r="A37" s="205">
        <v>32</v>
      </c>
      <c r="B37" s="178">
        <f>IF('Projection_Base-case'!B37&lt;&gt;"",'Projection_Base-case'!B37,0)</f>
        <v>0</v>
      </c>
      <c r="C37" s="178">
        <f>IF('Projection_Base-case'!C37&lt;&gt;"",'Projection_Base-case'!C37,0)</f>
        <v>0</v>
      </c>
      <c r="D37" s="178">
        <f>IF('Projection_Base-case'!D37&lt;&gt;"",'Projection_Base-case'!D37,0)</f>
        <v>0</v>
      </c>
      <c r="E37" s="176" t="str">
        <f>IF(AND('Résultats Minor'!$AC$3="OUI",'Résultats Minor'!E36&lt;&gt;""),'Résultats Minor'!E36,IF(OR(D37="PBT2",D37="PBT3",D37="PBT5",D37="PBT8",D37="PBT9"),"Scenario1",IF(OR(D37="PBT6",D37="PBT7",D37="PBT10"),"Scenario2",IF(OR(D37="PBT1",D37="PBT4"),"Scenario3",""))))</f>
        <v/>
      </c>
      <c r="F37" s="202" t="str">
        <f t="shared" si="0"/>
        <v>0</v>
      </c>
      <c r="G37" s="206" t="str">
        <f>IF(F37="Scenario1PBT1",'Minor retrofit'!$E$7,IF(F37="Scenario2PBT1",'Minor retrofit'!$F$7,IF(F37="Scenario3PBT1",'Minor retrofit'!$G$7,"")))&amp;IF(F37="Scenario1PBT2",'Minor retrofit'!$H$7,IF(F37="Scenario2PBT2",'Minor retrofit'!$I$7,IF(F37="Scenario3PBT2",'Minor retrofit'!$J$7,"")))&amp;IF(F37="Scenario1PBT3",'Minor retrofit'!$K$7,IF(F37="Scenario2PBT3",'Minor retrofit'!$L$7,IF(F37="Scenario3PBT3",'Minor retrofit'!$M$7,"")))&amp;IF(F37="Scenario1PBT4",'Minor retrofit'!$N$7,IF(F37="Scenario2PBT4",'Minor retrofit'!$O$7,IF(F37="Scenario3PBT4",'Minor retrofit'!$P$7,"")))&amp;IF(F37="Scenario1PBT5",'Minor retrofit'!$Q$7,IF(F37="Scenario2PBT5",'Minor retrofit'!$R$7,IF(F37="Scenario3PBT5",'Minor retrofit'!$S$7,"")))&amp;IF(F37="Scenario1PBT6",'Minor retrofit'!$T$7,IF(F37="Scenario2PBT6",'Minor retrofit'!$U$7,IF(F37="Scenario3PBT6",'Minor retrofit'!$V$7,"")))&amp;IF(F37="Scenario1PBT7",'Minor retrofit'!$W$7,IF(F37="Scenario2PBT7",'Minor retrofit'!$X$7,IF(F37="Scenario3PBT7",'Minor retrofit'!$Y$7,"")))&amp;IF(F37="Scenario1PBT8",'Minor retrofit'!$Z$7,IF(F37="Scenario2PBT8",'Minor retrofit'!$AA$7,IF(F37="Scenario3PBT8",'Minor retrofit'!$AB$7,"")))&amp;IF(F37="Scenario1PBT9",'Minor retrofit'!$AC$7,IF(F37="Scenario2PBT9",'Minor retrofit'!$AD$7,IF(F37="Scenario3PBT9",'Minor retrofit'!$AE$7,"")))&amp;IF(F37="Scenario1PBT10",'Minor retrofit'!$AF$7,IF(F37="Scenario2PBT10",'Minor retrofit'!$AG$7,IF(F37="Scenario3PBT10",'Minor retrofit'!$AH$7,"")))&amp;IF(F37="Scenario1PBT11",'Minor retrofit'!$AI$7,IF(F37="Scenario2PBT11",'Minor retrofit'!$AJ$7,IF(F37="Scenario3PBT11",'Minor retrofit'!$AK$7,"")))&amp;IF(F37="Scenario1PBT12",'Minor retrofit'!$AL$7,IF(F37="Scenario2PBT12",'Minor retrofit'!$AM$7,IF(F37="Scenario3PBT12",'Minor retrofit'!$AN$7,"")))&amp;IF(F37="Scenario1PBT13",'Minor retrofit'!$AO$7,IF(F37="Scenario2PBT13",'Minor retrofit'!$AP$7,IF(F37="Scenario3PBT13",'Minor retrofit'!$AQ$7,"")))&amp;IF(F37="Scenario1PBT14",'Minor retrofit'!$AR$7,IF(F37="Scenario2PBT14",'Minor retrofit'!$AS$7,IF(F37="Scenario3PBT14",'Minor retrofit'!$AT$7,"")))&amp;IF(F37="Scenario1PBT15",'Minor retrofit'!$AU$7,IF(F37="Scenario2PBT15",'Minor retrofit'!$AV$7,IF(F37="Scenario3PBT15",'Minor retrofit'!$AW$7,"")))</f>
        <v/>
      </c>
      <c r="H37" s="117">
        <f t="shared" si="1"/>
        <v>0</v>
      </c>
      <c r="I37" s="117" t="str">
        <f>IF(F37="Scenario1PBT1",'Minor retrofit'!$E$17,IF(F37="Scenario2PBT1",'Minor retrofit'!$F$17,IF(F37="Scenario3PBT1",'Minor retrofit'!$G$17,"")))&amp;IF(F37="Scenario1PBT2",'Minor retrofit'!$H$17,IF(F37="Scenario2PBT2",'Minor retrofit'!$I$17,IF(F37="Scenario3PBT2",'Minor retrofit'!$J$17,"")))&amp;IF(F37="Scenario1PBT3",'Minor retrofit'!$K$17,IF(F37="Scenario2PBT3",'Minor retrofit'!$L$17,IF(F37="Scenario3PBT3",'Minor retrofit'!$M$17,"")))&amp;IF(F37="Scenario1PBT4",'Minor retrofit'!$N$17,IF(F37="Scenario2PBT4",'Minor retrofit'!$O$17,IF(F37="Scenario3PBT4",'Minor retrofit'!$P$17,"")))&amp;IF(F37="Scenario1PBT5",'Minor retrofit'!$Q$17,IF(F37="Scenario2PBT5",'Minor retrofit'!$R$17,IF(F37="Scenario3PBT5",'Minor retrofit'!$S$17,"")))&amp;IF(F37="Scenario1PBT6",'Minor retrofit'!$T$17,IF(F37="Scenario2PBT6",'Minor retrofit'!$U$17,IF(F37="Scenario3PBT6",'Minor retrofit'!$V$17,"")))&amp;IF(F37="Scenario1PBT7",'Minor retrofit'!$W$17,IF(F37="Scenario2PBT7",'Minor retrofit'!$X$17,IF(F37="Scenario3PBT7",'Minor retrofit'!$Y$17,"")))&amp;IF(F37="Scenario1PBT8",'Minor retrofit'!$Z$17,IF(F37="Scenario2PBT8",'Minor retrofit'!$AA$17,IF(F37="Scenario3PBT8",'Minor retrofit'!$AB$17,"")))&amp;IF(F37="Scenario1PBT9",'Minor retrofit'!$AC$17,IF(F37="Scenario2PBT9",'Minor retrofit'!$AD$17,IF(F37="Scenario3PBT9",'Minor retrofit'!$AE$17,"")))&amp;IF(F37="Scenario1PBT10",'Minor retrofit'!$AF$17,IF(F37="Scenario2PBT10",'Minor retrofit'!$AG$17,IF(F37="Scenario3PBT10",'Minor retrofit'!$AH$17,"")))&amp;IF(F37="Scenario1PBT11",'Minor retrofit'!$AI$17,IF(F37="Scenario2PBT11",'Minor retrofit'!$AJ$17,IF(F37="Scenario3PBT11",'Minor retrofit'!$AK$17,"")))&amp;IF(F37="Scenario1PBT12",'Minor retrofit'!$AL$17,IF(F37="Scenario2PBT12",'Minor retrofit'!$AM$17,IF(F37="Scenario3PBT12",'Minor retrofit'!$AN$17,"")))&amp;IF(F37="Scenario1PBT13",'Minor retrofit'!$AO$17,IF(F37="Scenario2PBT13",'Minor retrofit'!$AP$17,IF(F37="Scenario3PBT13",'Minor retrofit'!$AQ$17,"")))&amp;IF(F37="Scenario1PBT14",'Minor retrofit'!$AR$17,IF(F37="Scenario2PBT14",'Minor retrofit'!$AS$17,IF(F37="Scenario3PBT14",'Minor retrofit'!$AT$17,"")))&amp;IF(F37="Scenario1PBT15",'Minor retrofit'!$AU$17,IF(F37="Scenario2PBT15",'Minor retrofit'!$AV$17,IF(F37="Scenario3PBT15",'Minor retrofit'!$AW$17,"")))</f>
        <v/>
      </c>
      <c r="J37" s="117">
        <f t="shared" si="2"/>
        <v>0</v>
      </c>
      <c r="K37" s="117" t="str">
        <f>IF(F37="Scenario1PBT1",'Minor retrofit'!$E$19,IF(F37="Scenario2PBT1",'Minor retrofit'!$F$19,IF(F37="Scenario3PBT1",'Minor retrofit'!$G$19,"")))&amp;IF(F37="Scenario1PBT2",'Minor retrofit'!$H$19,IF(F37="Scenario2PBT2",'Minor retrofit'!$I$19,IF(F37="Scenario3PBT2",'Minor retrofit'!$J$19,"")))&amp;IF(F37="Scenario1PBT3",'Minor retrofit'!$K$19,IF(F37="Scenario2PBT3",'Minor retrofit'!$L$19,IF(F37="Scenario3PBT3",'Minor retrofit'!$M$19,"")))&amp;IF(F37="Scenario1PBT4",'Minor retrofit'!$N$19,IF(F37="Scenario2PBT4",'Minor retrofit'!$O$19,IF(F37="Scenario3PBT4",'Minor retrofit'!$P$19,"")))&amp;IF(F37="Scenario1PBT5",'Minor retrofit'!$Q$19,IF(F37="Scenario2PBT5",'Minor retrofit'!$R$19,IF(F37="Scenario3PBT5",'Minor retrofit'!$S$19,"")))&amp;IF(F37="Scenario1PBT6",'Minor retrofit'!$T$19,IF(F37="Scenario2PBT6",'Minor retrofit'!$U$19,IF(F37="Scenario3PBT6",'Minor retrofit'!$V$19,"")))&amp;IF(F37="Scenario1PBT7",'Minor retrofit'!$W$19,IF(F37="Scenario2PBT7",'Minor retrofit'!$X$19,IF(F37="Scenario3PBT7",'Minor retrofit'!$Y$19,"")))&amp;IF(F37="Scenario1PBT8",'Minor retrofit'!$Z$19,IF(F37="Scenario2PBT8",'Minor retrofit'!$AA$19,IF(F37="Scenario3PBT8",'Minor retrofit'!$AB$19,"")))&amp;IF(F37="Scenario1PBT9",'Minor retrofit'!$AC$19,IF(F37="Scenario2PBT9",'Minor retrofit'!$AD$19,IF(F37="Scenario3PBT9",'Minor retrofit'!$AE$19,"")))&amp;IF(F37="Scenario1PBT10",'Minor retrofit'!$AF$19,IF(F37="Scenario2PBT10",'Minor retrofit'!$AG$19,IF(F37="Scenario3PBT10",'Minor retrofit'!$AH$19,"")))&amp;IF(F37="Scenario1PBT11",'Minor retrofit'!$AI$19,IF(F37="Scenario2PBT11",'Minor retrofit'!$AJ$19,IF(F37="Scenario3PBT11",'Minor retrofit'!$AK$19,"")))&amp;IF(F37="Scenario1PBT12",'Minor retrofit'!$AL$19,IF(F37="Scenario2PBT12",'Minor retrofit'!$AM$19,IF(F37="Scenario3PBT12",'Minor retrofit'!$AN$19,"")))&amp;IF(F37="Scenario1PBT13",'Minor retrofit'!$AO$19,IF(F37="Scenario2PBT13",'Minor retrofit'!$AP$19,IF(F37="Scenario3PBT13",'Minor retrofit'!$AQ$19,"")))&amp;IF(F37="Scenario1PBT14",'Minor retrofit'!$AR$19,IF(F37="Scenario2PBT14",'Minor retrofit'!$AS$19,IF(F37="Scenario3PBT14",'Minor retrofit'!$AT$19,"")))&amp;IF(F37="Scenario1PBT15",'Minor retrofit'!$AU$19,IF(F37="Scenario2PBT15",'Minor retrofit'!$AV$19,IF(F37="Scenario3PBT15",'Minor retrofit'!$AW$19,"")))</f>
        <v/>
      </c>
      <c r="L37" s="117">
        <f t="shared" si="3"/>
        <v>0</v>
      </c>
      <c r="M37" s="117" t="str">
        <f>IF(F37="Scenario1PBT1",'Minor retrofit'!$E$21,IF(F37="Scenario2PBT1",'Minor retrofit'!$F$21,IF(F37="Scenario3PBT1",'Minor retrofit'!$G$21,"")))&amp;IF(F37="Scenario1PBT2",'Minor retrofit'!$H$21,IF(F37="Scenario2PBT2",'Minor retrofit'!$I$21,IF(F37="Scenario3PBT2",'Minor retrofit'!$J$21,"")))&amp;IF(F37="Scenario1PBT3",'Minor retrofit'!$K$21,IF(F37="Scenario2PBT3",'Minor retrofit'!$L$21,IF(F37="Scenario3PBT3",'Minor retrofit'!$M$21,"")))&amp;IF(F37="Scenario1PBT4",'Minor retrofit'!$N$21,IF(F37="Scenario2PBT4",'Minor retrofit'!$O$21,IF(F37="Scenario3PBT4",'Minor retrofit'!$P$21,"")))&amp;IF(F37="Scenario1PBT5",'Minor retrofit'!$Q$21,IF(F37="Scenario2PBT5",'Minor retrofit'!$R$21,IF(F37="Scenario3PBT5",'Minor retrofit'!$S$21,"")))&amp;IF(F37="Scenario1PBT6",'Minor retrofit'!$T$21,IF(F37="Scenario2PBT6",'Minor retrofit'!$U$21,IF(F37="Scenario3PBT6",'Minor retrofit'!$V$21,"")))&amp;IF(F37="Scenario1PBT7",'Minor retrofit'!$W$21,IF(F37="Scenario2PBT7",'Minor retrofit'!$X$21,IF(F37="Scenario3PBT7",'Minor retrofit'!$Y$21,"")))&amp;IF(F37="Scenario1PBT8",'Minor retrofit'!$Z$21,IF(F37="Scenario2PBT8",'Minor retrofit'!$AA$21,IF(F37="Scenario3PBT8",'Minor retrofit'!$AB$21,"")))&amp;IF(F37="Scenario1PBT9",'Minor retrofit'!$AC$21,IF(F37="Scenario2PBT9",'Minor retrofit'!$AD$21,IF(F37="Scenario3PBT9",'Minor retrofit'!$AE$21,"")))&amp;IF(F37="Scenario1PBT10",'Minor retrofit'!$AF$21,IF(F37="Scenario2PBT10",'Minor retrofit'!$AG$21,IF(F37="Scenario3PBT10",'Minor retrofit'!$AH$21,"")))&amp;IF(F37="Scenario1PBT11",'Minor retrofit'!$AI$21,IF(F37="Scenario2PBT11",'Minor retrofit'!$AJ$21,IF(F37="Scenario3PBT11",'Minor retrofit'!$AK$21,"")))&amp;IF(F37="Scenario1PBT12",'Minor retrofit'!$AL$21,IF(F37="Scenario2PBT12",'Minor retrofit'!$AM$21,IF(F37="Scenario3PBT12",'Minor retrofit'!$AN$21,"")))&amp;IF(F37="Scenario1PBT13",'Minor retrofit'!$AO$21,IF(F37="Scenario2PBT13",'Minor retrofit'!$AP$21,IF(F37="Scenario3PBT13",'Minor retrofit'!$AQ$21,"")))&amp;IF(F37="Scenario1PBT14",'Minor retrofit'!$AR$21,IF(F37="Scenario2PBT14",'Minor retrofit'!$AS$21,IF(F37="Scenario3PBT14",'Minor retrofit'!$AT$21,"")))&amp;IF(F37="Scenario1PBT15",'Minor retrofit'!$AU$21,IF(F37="Scenario2PBT15",'Minor retrofit'!$AV$21,IF(F37="Scenario3PBT15",'Minor retrofit'!$AW$21,"")))</f>
        <v/>
      </c>
      <c r="N37" s="118">
        <f t="shared" si="4"/>
        <v>0</v>
      </c>
      <c r="O37" s="206" t="str">
        <f>IF(F37="Scenario1PBT1",'Minor retrofit'!$E$24,IF(F37="Scenario2PBT1",'Minor retrofit'!$F$24,IF(F37="Scenario3PBT1",'Minor retrofit'!$G$24,"")))&amp;IF(F37="Scenario1PBT2",'Minor retrofit'!$H$24,IF(F37="Scenario2PBT2",'Minor retrofit'!$I$24,IF(F37="Scenario3PBT2",'Minor retrofit'!$J$24,"")))&amp;IF(F37="Scenario1PBT3",'Minor retrofit'!$K$24,IF(F37="Scenario2PBT3",'Minor retrofit'!$L$24,IF(F37="Scenario3PBT3",'Minor retrofit'!$M$24,"")))&amp;IF(F37="Scenario1PBT4",'Minor retrofit'!$N$24,IF(F37="Scenario2PBT4",'Minor retrofit'!$O$24,IF(F37="Scenario3PBT4",'Minor retrofit'!$P$24,"")))&amp;IF(F37="Scenario1PBT5",'Minor retrofit'!$Q$24,IF(F37="Scenario2PBT5",'Minor retrofit'!$R$24,IF(F37="Scenario3PBT5",'Minor retrofit'!$S$24,"")))&amp;IF(F37="Scenario1PBT6",'Minor retrofit'!$T$24,IF(F37="Scenario2PBT6",'Minor retrofit'!$U$24,IF(F37="Scenario3PBT6",'Minor retrofit'!$V$24,"")))&amp;IF(F37="Scenario1PBT7",'Minor retrofit'!$W$24,IF(F37="Scenario2PBT7",'Minor retrofit'!$X$24,IF(F37="Scenario3PBT7",'Minor retrofit'!$Y$24,"")))&amp;IF(F37="Scenario1PBT8",'Minor retrofit'!$Z$24,IF(F37="Scenario2PBT8",'Minor retrofit'!$AA$24,IF(F37="Scenario3PBT8",'Minor retrofit'!$AB$24,"")))&amp;IF(F37="Scenario1PBT9",'Minor retrofit'!$AC$24,IF(F37="Scenario2PBT9",'Minor retrofit'!$AD$24,IF(F37="Scenario3PBT9",'Minor retrofit'!$AE$24,"")))&amp;IF(F37="Scenario1PBT10",'Minor retrofit'!$AF$24,IF(F37="Scenario2PBT10",'Minor retrofit'!$AG$24,IF(F37="Scenario3PBT10",'Minor retrofit'!$AH$24,"")))&amp;IF(F37="Scenario1PBT11",'Minor retrofit'!$AI$24,IF(F37="Scenario2PBT11",'Minor retrofit'!$AJ$24,IF(F37="Scenario3PBT11",'Minor retrofit'!$AK$24,"")))&amp;IF(F37="Scenario1PBT12",'Minor retrofit'!$AL$24,IF(F37="Scenario2PBT12",'Minor retrofit'!$AM$24,IF(F37="Scenario3PBT12",'Minor retrofit'!$AN$24,"")))&amp;IF(F37="Scenario1PBT13",'Minor retrofit'!$AO$24,IF(F37="Scenario2PBT13",'Minor retrofit'!$AP$24,IF(F37="Scenario3PBT13",'Minor retrofit'!$AQ$24,"")))&amp;IF(F37="Scenario1PBT14",'Minor retrofit'!$AR$24,IF(F37="Scenario2PBT14",'Minor retrofit'!$AS$24,IF(F37="Scenario3PBT14",'Minor retrofit'!$AT$24,"")))&amp;IF(F37="Scenario1PBT15",'Minor retrofit'!$AU$24,IF(F37="Scenario2PBT15",'Minor retrofit'!$AV$24,IF(F37="Scenario3PBT15",'Minor retrofit'!$AW$24,"")))</f>
        <v/>
      </c>
      <c r="P37" s="117">
        <f t="shared" si="5"/>
        <v>0</v>
      </c>
      <c r="Q37" s="117" t="str">
        <f>IF(F37="Scenario1PBT1",'Minor retrofit'!$E$26,IF(F37="Scenario2PBT1",'Minor retrofit'!$F$26,IF(F37="Scenario3PBT1",'Minor retrofit'!$G$26,"")))&amp;IF(F37="Scenario1PBT2",'Minor retrofit'!$H$26,IF(F37="Scenario2PBT2",'Minor retrofit'!$I$26,IF(F37="Scenario3PBT2",'Minor retrofit'!$J$26,"")))&amp;IF(F37="Scenario1PBT3",'Minor retrofit'!$K$26,IF(F37="Scenario2PBT3",'Minor retrofit'!$L$26,IF(F37="Scenario3PBT3",'Minor retrofit'!$M$26,"")))&amp;IF(F37="Scenario1PBT4",'Minor retrofit'!$N$26,IF(F37="Scenario2PBT4",'Minor retrofit'!$O$26,IF(F37="Scenario3PBT4",'Minor retrofit'!$P$26,"")))&amp;IF(F37="Scenario1PBT5",'Minor retrofit'!$Q$26,IF(F37="Scenario2PBT5",'Minor retrofit'!$R$26,IF(F37="Scenario3PBT5",'Minor retrofit'!$S$26,"")))&amp;IF(F37="Scenario1PBT6",'Minor retrofit'!$T$26,IF(F37="Scenario2PBT6",'Minor retrofit'!$U$26,IF(F37="Scenario3PBT6",'Minor retrofit'!$V$26,"")))&amp;IF(F37="Scenario1PBT7",'Minor retrofit'!$W$26,IF(F37="Scenario2PBT7",'Minor retrofit'!$X$26,IF(F37="Scenario3PBT7",'Minor retrofit'!$Y$26,"")))&amp;IF(F37="Scenario1PBT8",'Minor retrofit'!$Z$26,IF(F37="Scenario2PBT8",'Minor retrofit'!$AA$26,IF(F37="Scenario3PBT8",'Minor retrofit'!$AB$26,"")))&amp;IF(F37="Scenario1PBT9",'Minor retrofit'!$AC$26,IF(F37="Scenario2PBT9",'Minor retrofit'!$AD$26,IF(F37="Scenario3PBT9",'Minor retrofit'!$AE$26,"")))&amp;IF(F37="Scenario1PBT10",'Minor retrofit'!$AF$26,IF(F37="Scenario2PBT10",'Minor retrofit'!$AG$26,IF(F37="Scenario3PBT10",'Minor retrofit'!$AH$26,"")))&amp;IF(F37="Scenario1PBT11",'Minor retrofit'!$AI$26,IF(F37="Scenario2PBT11",'Minor retrofit'!$AJ$26,IF(F37="Scenario3PBT11",'Minor retrofit'!$AK$26,"")))&amp;IF(F37="Scenario1PBT12",'Minor retrofit'!$AL$26,IF(F37="Scenario2PBT12",'Minor retrofit'!$AM$26,IF(F37="Scenario3PBT12",'Minor retrofit'!$AN$26,"")))&amp;IF(F37="Scenario1PBT13",'Minor retrofit'!$AO$26,IF(F37="Scenario2PBT13",'Minor retrofit'!$AP$26,IF(F37="Scenario3PBT13",'Minor retrofit'!$AQ$26,"")))&amp;IF(F37="Scenario1PBT14",'Minor retrofit'!$AR$26,IF(F37="Scenario2PBT14",'Minor retrofit'!$AS$26,IF(F37="Scenario3PBT14",'Minor retrofit'!$AT$26,"")))&amp;IF(F37="Scenario1PBT15",'Minor retrofit'!$AU$26,IF(F37="Scenario2PBT15",'Minor retrofit'!$AV$26,IF(F37="Scenario3PBT15",'Minor retrofit'!$AW$26,"")))</f>
        <v/>
      </c>
      <c r="R37" s="117">
        <f t="shared" si="6"/>
        <v>0</v>
      </c>
      <c r="S37" s="117" t="str">
        <f>IF(F37="Scenario1PBT1",'Minor retrofit'!$E$28,IF(F37="Scenario2PBT1",'Minor retrofit'!$F$28,IF(F37="Scenario3PBT1",'Minor retrofit'!$G$28,"")))&amp;IF(F37="Scenario1PBT2",'Minor retrofit'!$H$28,IF(F37="Scenario2PBT2",'Minor retrofit'!$I$28,IF(F37="Scenario3PBT2",'Minor retrofit'!$J$28,"")))&amp;IF(F37="Scenario1PBT3",'Minor retrofit'!$K$28,IF(F37="Scenario2PBT3",'Minor retrofit'!$L$28,IF(F37="Scenario3PBT3",'Minor retrofit'!$M$28,"")))&amp;IF(F37="Scenario1PBT4",'Minor retrofit'!$N$28,IF(F37="Scenario2PBT4",'Minor retrofit'!$O$28,IF(F37="Scenario3PBT4",'Minor retrofit'!$P$28,"")))&amp;IF(F37="Scenario1PBT5",'Minor retrofit'!$Q$28,IF(F37="Scenario2PBT5",'Minor retrofit'!$R$28,IF(F37="Scenario3PBT5",'Minor retrofit'!$S$28,"")))&amp;IF(F37="Scenario1PBT6",'Minor retrofit'!$T$28,IF(F37="Scenario2PBT6",'Minor retrofit'!$U$28,IF(F37="Scenario3PBT6",'Minor retrofit'!$V$28,"")))&amp;IF(F37="Scenario1PBT7",'Minor retrofit'!$W$28,IF(F37="Scenario2PBT7",'Minor retrofit'!$X$28,IF(F37="Scenario3PBT7",'Minor retrofit'!$Y$28,"")))&amp;IF(F37="Scenario1PBT8",'Minor retrofit'!$Z$28,IF(F37="Scenario2PBT8",'Minor retrofit'!$AA$28,IF(F37="Scenario3PBT8",'Minor retrofit'!$AB$28,"")))&amp;IF(F37="Scenario1PBT9",'Minor retrofit'!$AC$28,IF(F37="Scenario2PBT9",'Minor retrofit'!$AD$28,IF(F37="Scenario3PBT9",'Minor retrofit'!$AE$28,"")))&amp;IF(F37="Scenario1PBT10",'Minor retrofit'!$AF$28,IF(F37="Scenario2PBT10",'Minor retrofit'!$AG$28,IF(F37="Scenario3PBT10",'Minor retrofit'!$AH$28,"")))&amp;IF(F37="Scenario1PBT11",'Minor retrofit'!$AI$28,IF(F37="Scenario2PBT11",'Minor retrofit'!$AJ$28,IF(F37="Scenario3PBT11",'Minor retrofit'!$AK$28,"")))&amp;IF(F37="Scenario1PBT12",'Minor retrofit'!$AL$28,IF(F37="Scenario2PBT12",'Minor retrofit'!$AM$28,IF(F37="Scenario3PBT12",'Minor retrofit'!$AN$28,"")))&amp;IF(F37="Scenario1PBT13",'Minor retrofit'!$AO$28,IF(F37="Scenario2PBT13",'Minor retrofit'!$AP$28,IF(F37="Scenario3PBT13",'Minor retrofit'!$AQ$28,"")))&amp;IF(F37="Scenario1PBT14",'Minor retrofit'!$AR$28,IF(F37="Scenario2PBT14",'Minor retrofit'!$AS$28,IF(F37="Scenario3PBT14",'Minor retrofit'!$AT$28,"")))&amp;IF(F37="Scenario1PBT15",'Minor retrofit'!$AU$28,IF(F37="Scenario2PBT15",'Minor retrofit'!$AV$28,IF(F37="Scenario3PBT15",'Minor retrofit'!$AW$28,"")))</f>
        <v/>
      </c>
      <c r="T37" s="207">
        <f t="shared" si="7"/>
        <v>0</v>
      </c>
      <c r="U37" s="206" t="str">
        <f>IF(F37="Scenario1PBT1",'Minor retrofit'!$E$39,IF(F37="Scenario2PBT1",'Minor retrofit'!$F$39,IF(F37="Scenario3PBT1",'Minor retrofit'!$G$39,"")))&amp;IF(F37="Scenario1PBT2",'Minor retrofit'!$H$39,IF(F37="Scenario2PBT2",'Minor retrofit'!$I$39,IF(F37="Scenario3PBT2",'Minor retrofit'!$J$39,"")))&amp;IF(F37="Scenario1PBT3",'Minor retrofit'!$K$39,IF(F37="Scenario2PBT3",'Minor retrofit'!$L$39,IF(F37="Scenario3PBT3",'Minor retrofit'!$M$39,"")))&amp;IF(F37="Scenario1PBT4",'Minor retrofit'!$N$39,IF(F37="Scenario2PBT4",'Minor retrofit'!$O$39,IF(F37="Scenario3PBT4",'Minor retrofit'!$P$39,"")))&amp;IF(F37="Scenario1PBT5",'Minor retrofit'!$Q$39,IF(F37="Scenario2PBT5",'Minor retrofit'!$R$39,IF(F37="Scenario3PBT5",'Minor retrofit'!$S$39,"")))&amp;IF(F37="Scenario1PBT6",'Minor retrofit'!$T$39,IF(F37="Scenario2PBT6",'Minor retrofit'!$U$39,IF(F37="Scenario3PBT6",'Minor retrofit'!$V$39,"")))&amp;IF(F37="Scenario1PBT7",'Minor retrofit'!$W$39,IF(F37="Scenario2PBT7",'Minor retrofit'!$X$39,IF(F37="Scenario3PBT7",'Minor retrofit'!$Y$39,"")))&amp;IF(F37="Scenario1PBT8",'Minor retrofit'!$Z$39,IF(F37="Scenario2PBT8",'Minor retrofit'!$AA$39,IF(F37="Scenario3PBT8",'Minor retrofit'!$AB$39,"")))&amp;IF(F37="Scenario1PBT9",'Minor retrofit'!$AC$39,IF(F37="Scenario2PBT9",'Minor retrofit'!$AD$39,IF(F37="Scenario3PBT9",'Minor retrofit'!$AE$39,"")))&amp;IF(F37="Scenario1PBT10",'Minor retrofit'!$AF$39,IF(F37="Scenario2PBT10",'Minor retrofit'!$AG$39,IF(F37="Scenario3PBT10",'Minor retrofit'!$AH$39,"")))&amp;IF(F37="Scenario1PBT11",'Minor retrofit'!$AI$39,IF(F37="Scenario2PBT11",'Minor retrofit'!$AJ$39,IF(F37="Scenario3PBT11",'Minor retrofit'!$AK$39,"")))&amp;IF(F37="Scenario1PBT12",'Minor retrofit'!$AL$39,IF(F37="Scenario2PBT12",'Minor retrofit'!$AM$39,IF(F37="Scenario3PBT12",'Minor retrofit'!$AN$39,"")))&amp;IF(F37="Scenario1PBT13",'Minor retrofit'!$AO$39,IF(F37="Scenario2PBT13",'Minor retrofit'!$AP$39,IF(F37="Scenario3PBT13",'Minor retrofit'!$AQ$39,"")))&amp;IF(F37="Scenario1PBT14",'Minor retrofit'!$AR$39,IF(F37="Scenario2PBT14",'Minor retrofit'!$AS$39,IF(F37="Scenario3PBT14",'Minor retrofit'!$AT$39,"")))&amp;IF(F37="Scenario1PBT15",'Minor retrofit'!$AU$39,IF(F37="Scenario2PBT15",'Minor retrofit'!$AV$39,IF(F37="Scenario3PBT15",'Minor retrofit'!$AW$39,"")))</f>
        <v/>
      </c>
      <c r="V37" s="117">
        <f t="shared" si="8"/>
        <v>0</v>
      </c>
      <c r="W37" s="117" t="str">
        <f>IF(F37="Scenario1PBT1",'Minor retrofit'!$E$41,IF(F37="Scenario2PBT1",'Minor retrofit'!$F$41,IF(F37="Scenario3PBT1",'Minor retrofit'!$G$41,"")))&amp;IF(F37="Scenario1PBT2",'Minor retrofit'!$H$41,IF(F37="Scenario2PBT2",'Minor retrofit'!$I$41,IF(F37="Scenario3PBT2",'Minor retrofit'!$J$41,"")))&amp;IF(F37="Scenario1PBT3",'Minor retrofit'!$K$41,IF(F37="Scenario2PBT3",'Minor retrofit'!$L$41,IF(F37="Scenario3PBT3",'Minor retrofit'!$M$41,"")))&amp;IF(F37="Scenario1PBT4",'Minor retrofit'!$N$41,IF(F37="Scenario2PBT4",'Minor retrofit'!$O$41,IF(F37="Scenario3PBT4",'Minor retrofit'!$P$41,"")))&amp;IF(F37="Scenario1PBT5",'Minor retrofit'!$Q$41,IF(F37="Scenario2PBT5",'Minor retrofit'!$R$41,IF(F37="Scenario3PBT5",'Minor retrofit'!$S$41,"")))&amp;IF(F37="Scenario1PBT6",'Minor retrofit'!$T$41,IF(F37="Scenario2PBT6",'Minor retrofit'!$U$41,IF(F37="Scenario3PBT6",'Minor retrofit'!$V$41,"")))&amp;IF(F37="Scenario1PBT7",'Minor retrofit'!$W$41,IF(F37="Scenario2PBT7",'Minor retrofit'!$X$41,IF(F37="Scenario3PBT7",'Minor retrofit'!$Y$41,"")))&amp;IF(F37="Scenario1PBT8",'Minor retrofit'!$Z$41,IF(F37="Scenario2PBT8",'Minor retrofit'!$AA$41,IF(F37="Scenario3PBT8",'Minor retrofit'!$AB$41,"")))&amp;IF(F37="Scenario1PBT9",'Minor retrofit'!$AC$41,IF(F37="Scenario2PBT9",'Minor retrofit'!$AD$41,IF(F37="Scenario3PBT9",'Minor retrofit'!$AE$41,"")))&amp;IF(F37="Scenario1PBT10",'Minor retrofit'!$AF$41,IF(F37="Scenario2PBT10",'Minor retrofit'!$AG$41,IF(F37="Scenario3PBT10",'Minor retrofit'!$AH$41,"")))&amp;IF(F37="Scenario1PBT11",'Minor retrofit'!$AI$41,IF(F37="Scenario2PBT11",'Minor retrofit'!$AJ$41,IF(F37="Scenario3PBT11",'Minor retrofit'!$AK$41,"")))&amp;IF(F37="Scenario1PBT12",'Minor retrofit'!$AL$41,IF(F37="Scenario2PBT12",'Minor retrofit'!$AM$41,IF(F37="Scenario3PBT12",'Minor retrofit'!$AN$41,"")))&amp;IF(F37="Scenario1PBT13",'Minor retrofit'!$AO$41,IF(F37="Scenario2PBT13",'Minor retrofit'!$AP$41,IF(F37="Scenario3PBT13",'Minor retrofit'!$AQ$41,"")))&amp;IF(F37="Scenario1PBT14",'Minor retrofit'!$AR$41,IF(F37="Scenario2PBT14",'Minor retrofit'!$AS$41,IF(F37="Scenario3PBT14",'Minor retrofit'!$AT$41,"")))&amp;IF(F37="Scenario1PBT15",'Minor retrofit'!$AU$41,IF(F37="Scenario2PBT15",'Minor retrofit'!$AV$41,IF(F37="Scenario3PBT15",'Minor retrofit'!$AW$41,"")))</f>
        <v/>
      </c>
      <c r="X37" s="117">
        <f t="shared" si="9"/>
        <v>0</v>
      </c>
      <c r="Y37" s="117" t="str">
        <f>IF(F37="Scenario1PBT1",'Minor retrofit'!$E$43,IF(F37="Scenario2PBT1",'Minor retrofit'!$F$43,IF(F37="Scenario3PBT1",'Minor retrofit'!$G$43,"")))&amp;IF(F37="Scenario1PBT2",'Minor retrofit'!$H$43,IF(F37="Scenario2PBT2",'Minor retrofit'!$I$43,IF(F37="Scenario3PBT2",'Minor retrofit'!$J$43,"")))&amp;IF(F37="Scenario1PBT3",'Minor retrofit'!$K$43,IF(F37="Scenario2PBT3",'Minor retrofit'!$L$43,IF(F37="Scenario3PBT3",'Minor retrofit'!$M$43,"")))&amp;IF(F37="Scenario1PBT4",'Minor retrofit'!$N$43,IF(F37="Scenario2PBT4",'Minor retrofit'!$O$43,IF(F37="Scenario3PBT4",'Minor retrofit'!$P$43,"")))&amp;IF(F37="Scenario1PBT5",'Minor retrofit'!$Q$43,IF(F37="Scenario2PBT5",'Minor retrofit'!$R$43,IF(F37="Scenario3PBT5",'Minor retrofit'!$S$43,"")))&amp;IF(F37="Scenario1PBT6",'Minor retrofit'!$T$43,IF(F37="Scenario2PBT6",'Minor retrofit'!$U$43,IF(F37="Scenario3PBT6",'Minor retrofit'!$V$43,"")))&amp;IF(F37="Scenario1PBT7",'Minor retrofit'!$W$43,IF(F37="Scenario2PBT7",'Minor retrofit'!$X$43,IF(F37="Scenario3PBT7",'Minor retrofit'!$Y$43,"")))&amp;IF(F37="Scenario1PBT8",'Minor retrofit'!$Z$43,IF(F37="Scenario2PBT8",'Minor retrofit'!$AA$43,IF(F37="Scenario3PBT8",'Minor retrofit'!$AB$43,"")))&amp;IF(F37="Scenario1PBT9",'Minor retrofit'!$AC$43,IF(F37="Scenario2PBT9",'Minor retrofit'!$AD$43,IF(F37="Scenario3PBT9",'Minor retrofit'!$AE$43,"")))&amp;IF(F37="Scenario1PBT10",'Minor retrofit'!$AF$43,IF(F37="Scenario2PBT10",'Minor retrofit'!$AG$43,IF(F37="Scenario3PBT10",'Minor retrofit'!$AH$43,"")))&amp;IF(F37="Scenario1PBT11",'Minor retrofit'!$AI$43,IF(F37="Scenario2PBT11",'Minor retrofit'!$AJ$43,IF(F37="Scenario3PBT11",'Minor retrofit'!$AK$43,"")))&amp;IF(F37="Scenario1PBT12",'Minor retrofit'!$AL$43,IF(F37="Scenario2PBT12",'Minor retrofit'!$AM$43,IF(F37="Scenario3PBT12",'Minor retrofit'!$AN$43,"")))&amp;IF(F37="Scenario1PBT13",'Minor retrofit'!$AO$43,IF(F37="Scenario2PBT13",'Minor retrofit'!$AP$43,IF(F37="Scenario3PBT13",'Minor retrofit'!$AQ$43,"")))&amp;IF(F37="Scenario1PBT14",'Minor retrofit'!$AR$43,IF(F37="Scenario2PBT14",'Minor retrofit'!$AS$43,IF(F37="Scenario3PBT14",'Minor retrofit'!$AT$43,"")))&amp;IF(F37="Scenario1PBT15",'Minor retrofit'!$AU$43,IF(F37="Scenario2PBT15",'Minor retrofit'!$AV$43,IF(F37="Scenario3PBT15",'Minor retrofit'!$AW$43,"")))</f>
        <v/>
      </c>
      <c r="Z37" s="117">
        <f t="shared" si="10"/>
        <v>0</v>
      </c>
      <c r="AA37" s="178" t="str">
        <f>IF(F37="Scenario1PBT1",'Minor retrofit'!$E$102,IF(F37="Scenario2PBT1",'Minor retrofit'!$F$102,IF(F37="Scenario3PBT1",'Minor retrofit'!$G$102,"")))&amp;IF(F37="Scenario1PBT2",'Minor retrofit'!$H$102,IF(F37="Scenario2PBT2",'Minor retrofit'!$I$102,IF(F37="Scenario3PBT2",'Minor retrofit'!$J$102,"")))&amp;IF(F37="Scenario1PBT3",'Minor retrofit'!$K$102,IF(F37="Scenario2PBT3",'Minor retrofit'!$L$102,IF(F37="Scenario3PBT3",'Minor retrofit'!$M$102,"")))&amp;IF(F37="Scenario1PBT4",'Minor retrofit'!$N$102,IF(F37="Scenario2PBT4",'Minor retrofit'!$O$102,IF(F37="Scenario3PBT4",'Minor retrofit'!$P$102,"")))&amp;IF(F37="Scenario1PBT5",'Minor retrofit'!$Q$102,IF(F37="Scenario2PBT5",'Minor retrofit'!$R$102,IF(F37="Scenario3PBT5",'Minor retrofit'!$S$102,"")))&amp;IF(F37="Scenario1PBT6",'Minor retrofit'!$T$102,IF(F37="Scenario2PBT6",'Minor retrofit'!$U$102,IF(F37="Scenario3PBT6",'Minor retrofit'!$V$102,"")))&amp;IF(F37="Scenario1PBT7",'Minor retrofit'!$W$102,IF(F37="Scenario2PBT7",'Minor retrofit'!$X$102,IF(F37="Scenario3PBT7",'Minor retrofit'!$Y$102,"")))&amp;IF(F37="Scenario1PBT8",'Minor retrofit'!$Z$102,IF(F37="Scenario2PBT8",'Minor retrofit'!$AA$102,IF(F37="Scenario3PBT8",'Minor retrofit'!$AB$102,"")))&amp;IF(F37="Scenario1PBT9",'Minor retrofit'!$AC$102,IF(F37="Scenario2PBT9",'Minor retrofit'!$AD$102,IF(F37="Scenario3PBT9",'Minor retrofit'!$AE$102,"")))&amp;IF(F37="Scenario1PBT10",'Minor retrofit'!$AF$102,IF(F37="Scenario2PBT10",'Minor retrofit'!$AG$102,IF(F37="Scenario3PBT10",'Minor retrofit'!$AH$102,"")))&amp;IF(F37="Scenario1PBT11",'Minor retrofit'!$AI$102,IF(F37="Scenario2PBT11",'Minor retrofit'!$AJ$102,IF(F37="Scenario3PBT11",'Minor retrofit'!$AK$102,"")))&amp;IF(F37="Scenario1PBT12",'Minor retrofit'!$AL$102,IF(F37="Scenario2PBT12",'Minor retrofit'!$AM$102,IF(F37="Scenario3PBT12",'Minor retrofit'!$AN$102,"")))&amp;IF(F37="Scenario1PBT13",'Minor retrofit'!$AO$102,IF(F37="Scenario2PBT13",'Minor retrofit'!$AP$102,IF(F37="Scenario3PBT13",'Minor retrofit'!$AQ$102,"")))&amp;IF(F37="Scenario1PBT14",'Minor retrofit'!$AR$102,IF(F37="Scenario2PBT14",'Minor retrofit'!$AS$102,IF(F37="Scenario3PBT14",'Minor retrofit'!$AT$102,"")))&amp;IF(F37="Scenario1PBT15",'Minor retrofit'!$AU$102,IF(F37="Scenario2PBT15",'Minor retrofit'!$AV$102,IF(F37="Scenario3PBT15",'Minor retrofit'!$AW$102,"")))</f>
        <v/>
      </c>
      <c r="AB37" s="179">
        <f t="shared" si="11"/>
        <v>0</v>
      </c>
      <c r="AC37" s="208">
        <f>IFERROR('Projection_Base-case'!G37-G37,0)</f>
        <v>0</v>
      </c>
      <c r="AD37" s="178">
        <f t="shared" si="12"/>
        <v>0</v>
      </c>
      <c r="AE37" s="117">
        <f>IFERROR(100*AC37/'Projection_Base-case'!G37,0)</f>
        <v>0</v>
      </c>
      <c r="AF37" s="117">
        <f>IFERROR('Projection_Base-case'!I37-I37,0)</f>
        <v>0</v>
      </c>
      <c r="AG37" s="178">
        <f t="shared" si="13"/>
        <v>0</v>
      </c>
      <c r="AH37" s="117">
        <f>IFERROR(100*AF37/'Projection_Base-case'!I37,0)</f>
        <v>0</v>
      </c>
      <c r="AI37" s="117">
        <f>IFERROR('Projection_Base-case'!K37-K37,0)</f>
        <v>0</v>
      </c>
      <c r="AJ37" s="178">
        <f t="shared" si="14"/>
        <v>0</v>
      </c>
      <c r="AK37" s="117">
        <f>IFERROR(100*AI37/'Projection_Base-case'!K37,0)</f>
        <v>0</v>
      </c>
      <c r="AL37" s="117">
        <f>IFERROR(M37-'Projection_Base-case'!M37,0)</f>
        <v>0</v>
      </c>
      <c r="AM37" s="178">
        <f t="shared" si="15"/>
        <v>0</v>
      </c>
      <c r="AN37" s="179">
        <f>IFERROR(IF('Projection_Base-case'!N37&gt;0,100*AM37/'Projection_Base-case'!N37,100*AM37/N37),0)</f>
        <v>0</v>
      </c>
      <c r="AO37" s="206">
        <f>IFERROR('Projection_Base-case'!O37-O37,0)</f>
        <v>0</v>
      </c>
      <c r="AP37" s="178">
        <f t="shared" si="16"/>
        <v>0</v>
      </c>
      <c r="AQ37" s="117">
        <f>IFERROR(100*AO37/'Projection_Base-case'!O37,0)</f>
        <v>0</v>
      </c>
      <c r="AR37" s="117">
        <f>IFERROR('Projection_Base-case'!Q37-Q37,0)</f>
        <v>0</v>
      </c>
      <c r="AS37" s="178">
        <f t="shared" si="17"/>
        <v>0</v>
      </c>
      <c r="AT37" s="117">
        <f>IFERROR(100*AR37/'Projection_Base-case'!Q37,0)</f>
        <v>0</v>
      </c>
      <c r="AU37" s="117">
        <f>IFERROR('Projection_Base-case'!S37-S37,0)</f>
        <v>0</v>
      </c>
      <c r="AV37" s="178">
        <f t="shared" si="18"/>
        <v>0</v>
      </c>
      <c r="AW37" s="118">
        <f>IFERROR(100*AU37/'Projection_Base-case'!S37,0)</f>
        <v>0</v>
      </c>
      <c r="AX37" s="206">
        <f>IFERROR('Projection_Base-case'!U37-U37,0)</f>
        <v>0</v>
      </c>
      <c r="AY37" s="178">
        <f t="shared" si="19"/>
        <v>0</v>
      </c>
      <c r="AZ37" s="117">
        <f>IFERROR(100*AX37/'Projection_Base-case'!U37,0)</f>
        <v>0</v>
      </c>
      <c r="BA37" s="117">
        <f>IFERROR('Projection_Base-case'!W37-W37,0)</f>
        <v>0</v>
      </c>
      <c r="BB37" s="178">
        <f t="shared" si="20"/>
        <v>0</v>
      </c>
      <c r="BC37" s="117">
        <f>IFERROR(100*BA37/'Projection_Base-case'!W37,0)</f>
        <v>0</v>
      </c>
      <c r="BD37" s="117">
        <f>IFERROR('Projection_Base-case'!Y37-Y37,0)</f>
        <v>0</v>
      </c>
      <c r="BE37" s="178">
        <f t="shared" si="21"/>
        <v>0</v>
      </c>
      <c r="BF37" s="117">
        <f>IFERROR(100*BD37/'Projection_Base-case'!Y37,0)</f>
        <v>0</v>
      </c>
      <c r="BG37" s="178">
        <f t="shared" si="22"/>
        <v>0</v>
      </c>
      <c r="BH37" s="179">
        <f t="shared" si="23"/>
        <v>0</v>
      </c>
    </row>
    <row r="38" spans="1:60">
      <c r="A38" s="205">
        <v>33</v>
      </c>
      <c r="B38" s="178">
        <f>IF('Projection_Base-case'!B38&lt;&gt;"",'Projection_Base-case'!B38,0)</f>
        <v>0</v>
      </c>
      <c r="C38" s="178">
        <f>IF('Projection_Base-case'!C38&lt;&gt;"",'Projection_Base-case'!C38,0)</f>
        <v>0</v>
      </c>
      <c r="D38" s="178">
        <f>IF('Projection_Base-case'!D38&lt;&gt;"",'Projection_Base-case'!D38,0)</f>
        <v>0</v>
      </c>
      <c r="E38" s="176" t="str">
        <f>IF(AND('Résultats Minor'!$AC$3="OUI",'Résultats Minor'!E37&lt;&gt;""),'Résultats Minor'!E37,IF(OR(D38="PBT2",D38="PBT3",D38="PBT5",D38="PBT8",D38="PBT9"),"Scenario1",IF(OR(D38="PBT6",D38="PBT7",D38="PBT10"),"Scenario2",IF(OR(D38="PBT1",D38="PBT4"),"Scenario3",""))))</f>
        <v/>
      </c>
      <c r="F38" s="202" t="str">
        <f t="shared" si="0"/>
        <v>0</v>
      </c>
      <c r="G38" s="206" t="str">
        <f>IF(F38="Scenario1PBT1",'Minor retrofit'!$E$7,IF(F38="Scenario2PBT1",'Minor retrofit'!$F$7,IF(F38="Scenario3PBT1",'Minor retrofit'!$G$7,"")))&amp;IF(F38="Scenario1PBT2",'Minor retrofit'!$H$7,IF(F38="Scenario2PBT2",'Minor retrofit'!$I$7,IF(F38="Scenario3PBT2",'Minor retrofit'!$J$7,"")))&amp;IF(F38="Scenario1PBT3",'Minor retrofit'!$K$7,IF(F38="Scenario2PBT3",'Minor retrofit'!$L$7,IF(F38="Scenario3PBT3",'Minor retrofit'!$M$7,"")))&amp;IF(F38="Scenario1PBT4",'Minor retrofit'!$N$7,IF(F38="Scenario2PBT4",'Minor retrofit'!$O$7,IF(F38="Scenario3PBT4",'Minor retrofit'!$P$7,"")))&amp;IF(F38="Scenario1PBT5",'Minor retrofit'!$Q$7,IF(F38="Scenario2PBT5",'Minor retrofit'!$R$7,IF(F38="Scenario3PBT5",'Minor retrofit'!$S$7,"")))&amp;IF(F38="Scenario1PBT6",'Minor retrofit'!$T$7,IF(F38="Scenario2PBT6",'Minor retrofit'!$U$7,IF(F38="Scenario3PBT6",'Minor retrofit'!$V$7,"")))&amp;IF(F38="Scenario1PBT7",'Minor retrofit'!$W$7,IF(F38="Scenario2PBT7",'Minor retrofit'!$X$7,IF(F38="Scenario3PBT7",'Minor retrofit'!$Y$7,"")))&amp;IF(F38="Scenario1PBT8",'Minor retrofit'!$Z$7,IF(F38="Scenario2PBT8",'Minor retrofit'!$AA$7,IF(F38="Scenario3PBT8",'Minor retrofit'!$AB$7,"")))&amp;IF(F38="Scenario1PBT9",'Minor retrofit'!$AC$7,IF(F38="Scenario2PBT9",'Minor retrofit'!$AD$7,IF(F38="Scenario3PBT9",'Minor retrofit'!$AE$7,"")))&amp;IF(F38="Scenario1PBT10",'Minor retrofit'!$AF$7,IF(F38="Scenario2PBT10",'Minor retrofit'!$AG$7,IF(F38="Scenario3PBT10",'Minor retrofit'!$AH$7,"")))&amp;IF(F38="Scenario1PBT11",'Minor retrofit'!$AI$7,IF(F38="Scenario2PBT11",'Minor retrofit'!$AJ$7,IF(F38="Scenario3PBT11",'Minor retrofit'!$AK$7,"")))&amp;IF(F38="Scenario1PBT12",'Minor retrofit'!$AL$7,IF(F38="Scenario2PBT12",'Minor retrofit'!$AM$7,IF(F38="Scenario3PBT12",'Minor retrofit'!$AN$7,"")))&amp;IF(F38="Scenario1PBT13",'Minor retrofit'!$AO$7,IF(F38="Scenario2PBT13",'Minor retrofit'!$AP$7,IF(F38="Scenario3PBT13",'Minor retrofit'!$AQ$7,"")))&amp;IF(F38="Scenario1PBT14",'Minor retrofit'!$AR$7,IF(F38="Scenario2PBT14",'Minor retrofit'!$AS$7,IF(F38="Scenario3PBT14",'Minor retrofit'!$AT$7,"")))&amp;IF(F38="Scenario1PBT15",'Minor retrofit'!$AU$7,IF(F38="Scenario2PBT15",'Minor retrofit'!$AV$7,IF(F38="Scenario3PBT15",'Minor retrofit'!$AW$7,"")))</f>
        <v/>
      </c>
      <c r="H38" s="117">
        <f t="shared" si="1"/>
        <v>0</v>
      </c>
      <c r="I38" s="117" t="str">
        <f>IF(F38="Scenario1PBT1",'Minor retrofit'!$E$17,IF(F38="Scenario2PBT1",'Minor retrofit'!$F$17,IF(F38="Scenario3PBT1",'Minor retrofit'!$G$17,"")))&amp;IF(F38="Scenario1PBT2",'Minor retrofit'!$H$17,IF(F38="Scenario2PBT2",'Minor retrofit'!$I$17,IF(F38="Scenario3PBT2",'Minor retrofit'!$J$17,"")))&amp;IF(F38="Scenario1PBT3",'Minor retrofit'!$K$17,IF(F38="Scenario2PBT3",'Minor retrofit'!$L$17,IF(F38="Scenario3PBT3",'Minor retrofit'!$M$17,"")))&amp;IF(F38="Scenario1PBT4",'Minor retrofit'!$N$17,IF(F38="Scenario2PBT4",'Minor retrofit'!$O$17,IF(F38="Scenario3PBT4",'Minor retrofit'!$P$17,"")))&amp;IF(F38="Scenario1PBT5",'Minor retrofit'!$Q$17,IF(F38="Scenario2PBT5",'Minor retrofit'!$R$17,IF(F38="Scenario3PBT5",'Minor retrofit'!$S$17,"")))&amp;IF(F38="Scenario1PBT6",'Minor retrofit'!$T$17,IF(F38="Scenario2PBT6",'Minor retrofit'!$U$17,IF(F38="Scenario3PBT6",'Minor retrofit'!$V$17,"")))&amp;IF(F38="Scenario1PBT7",'Minor retrofit'!$W$17,IF(F38="Scenario2PBT7",'Minor retrofit'!$X$17,IF(F38="Scenario3PBT7",'Minor retrofit'!$Y$17,"")))&amp;IF(F38="Scenario1PBT8",'Minor retrofit'!$Z$17,IF(F38="Scenario2PBT8",'Minor retrofit'!$AA$17,IF(F38="Scenario3PBT8",'Minor retrofit'!$AB$17,"")))&amp;IF(F38="Scenario1PBT9",'Minor retrofit'!$AC$17,IF(F38="Scenario2PBT9",'Minor retrofit'!$AD$17,IF(F38="Scenario3PBT9",'Minor retrofit'!$AE$17,"")))&amp;IF(F38="Scenario1PBT10",'Minor retrofit'!$AF$17,IF(F38="Scenario2PBT10",'Minor retrofit'!$AG$17,IF(F38="Scenario3PBT10",'Minor retrofit'!$AH$17,"")))&amp;IF(F38="Scenario1PBT11",'Minor retrofit'!$AI$17,IF(F38="Scenario2PBT11",'Minor retrofit'!$AJ$17,IF(F38="Scenario3PBT11",'Minor retrofit'!$AK$17,"")))&amp;IF(F38="Scenario1PBT12",'Minor retrofit'!$AL$17,IF(F38="Scenario2PBT12",'Minor retrofit'!$AM$17,IF(F38="Scenario3PBT12",'Minor retrofit'!$AN$17,"")))&amp;IF(F38="Scenario1PBT13",'Minor retrofit'!$AO$17,IF(F38="Scenario2PBT13",'Minor retrofit'!$AP$17,IF(F38="Scenario3PBT13",'Minor retrofit'!$AQ$17,"")))&amp;IF(F38="Scenario1PBT14",'Minor retrofit'!$AR$17,IF(F38="Scenario2PBT14",'Minor retrofit'!$AS$17,IF(F38="Scenario3PBT14",'Minor retrofit'!$AT$17,"")))&amp;IF(F38="Scenario1PBT15",'Minor retrofit'!$AU$17,IF(F38="Scenario2PBT15",'Minor retrofit'!$AV$17,IF(F38="Scenario3PBT15",'Minor retrofit'!$AW$17,"")))</f>
        <v/>
      </c>
      <c r="J38" s="117">
        <f t="shared" si="2"/>
        <v>0</v>
      </c>
      <c r="K38" s="117" t="str">
        <f>IF(F38="Scenario1PBT1",'Minor retrofit'!$E$19,IF(F38="Scenario2PBT1",'Minor retrofit'!$F$19,IF(F38="Scenario3PBT1",'Minor retrofit'!$G$19,"")))&amp;IF(F38="Scenario1PBT2",'Minor retrofit'!$H$19,IF(F38="Scenario2PBT2",'Minor retrofit'!$I$19,IF(F38="Scenario3PBT2",'Minor retrofit'!$J$19,"")))&amp;IF(F38="Scenario1PBT3",'Minor retrofit'!$K$19,IF(F38="Scenario2PBT3",'Minor retrofit'!$L$19,IF(F38="Scenario3PBT3",'Minor retrofit'!$M$19,"")))&amp;IF(F38="Scenario1PBT4",'Minor retrofit'!$N$19,IF(F38="Scenario2PBT4",'Minor retrofit'!$O$19,IF(F38="Scenario3PBT4",'Minor retrofit'!$P$19,"")))&amp;IF(F38="Scenario1PBT5",'Minor retrofit'!$Q$19,IF(F38="Scenario2PBT5",'Minor retrofit'!$R$19,IF(F38="Scenario3PBT5",'Minor retrofit'!$S$19,"")))&amp;IF(F38="Scenario1PBT6",'Minor retrofit'!$T$19,IF(F38="Scenario2PBT6",'Minor retrofit'!$U$19,IF(F38="Scenario3PBT6",'Minor retrofit'!$V$19,"")))&amp;IF(F38="Scenario1PBT7",'Minor retrofit'!$W$19,IF(F38="Scenario2PBT7",'Minor retrofit'!$X$19,IF(F38="Scenario3PBT7",'Minor retrofit'!$Y$19,"")))&amp;IF(F38="Scenario1PBT8",'Minor retrofit'!$Z$19,IF(F38="Scenario2PBT8",'Minor retrofit'!$AA$19,IF(F38="Scenario3PBT8",'Minor retrofit'!$AB$19,"")))&amp;IF(F38="Scenario1PBT9",'Minor retrofit'!$AC$19,IF(F38="Scenario2PBT9",'Minor retrofit'!$AD$19,IF(F38="Scenario3PBT9",'Minor retrofit'!$AE$19,"")))&amp;IF(F38="Scenario1PBT10",'Minor retrofit'!$AF$19,IF(F38="Scenario2PBT10",'Minor retrofit'!$AG$19,IF(F38="Scenario3PBT10",'Minor retrofit'!$AH$19,"")))&amp;IF(F38="Scenario1PBT11",'Minor retrofit'!$AI$19,IF(F38="Scenario2PBT11",'Minor retrofit'!$AJ$19,IF(F38="Scenario3PBT11",'Minor retrofit'!$AK$19,"")))&amp;IF(F38="Scenario1PBT12",'Minor retrofit'!$AL$19,IF(F38="Scenario2PBT12",'Minor retrofit'!$AM$19,IF(F38="Scenario3PBT12",'Minor retrofit'!$AN$19,"")))&amp;IF(F38="Scenario1PBT13",'Minor retrofit'!$AO$19,IF(F38="Scenario2PBT13",'Minor retrofit'!$AP$19,IF(F38="Scenario3PBT13",'Minor retrofit'!$AQ$19,"")))&amp;IF(F38="Scenario1PBT14",'Minor retrofit'!$AR$19,IF(F38="Scenario2PBT14",'Minor retrofit'!$AS$19,IF(F38="Scenario3PBT14",'Minor retrofit'!$AT$19,"")))&amp;IF(F38="Scenario1PBT15",'Minor retrofit'!$AU$19,IF(F38="Scenario2PBT15",'Minor retrofit'!$AV$19,IF(F38="Scenario3PBT15",'Minor retrofit'!$AW$19,"")))</f>
        <v/>
      </c>
      <c r="L38" s="117">
        <f t="shared" si="3"/>
        <v>0</v>
      </c>
      <c r="M38" s="117" t="str">
        <f>IF(F38="Scenario1PBT1",'Minor retrofit'!$E$21,IF(F38="Scenario2PBT1",'Minor retrofit'!$F$21,IF(F38="Scenario3PBT1",'Minor retrofit'!$G$21,"")))&amp;IF(F38="Scenario1PBT2",'Minor retrofit'!$H$21,IF(F38="Scenario2PBT2",'Minor retrofit'!$I$21,IF(F38="Scenario3PBT2",'Minor retrofit'!$J$21,"")))&amp;IF(F38="Scenario1PBT3",'Minor retrofit'!$K$21,IF(F38="Scenario2PBT3",'Minor retrofit'!$L$21,IF(F38="Scenario3PBT3",'Minor retrofit'!$M$21,"")))&amp;IF(F38="Scenario1PBT4",'Minor retrofit'!$N$21,IF(F38="Scenario2PBT4",'Minor retrofit'!$O$21,IF(F38="Scenario3PBT4",'Minor retrofit'!$P$21,"")))&amp;IF(F38="Scenario1PBT5",'Minor retrofit'!$Q$21,IF(F38="Scenario2PBT5",'Minor retrofit'!$R$21,IF(F38="Scenario3PBT5",'Minor retrofit'!$S$21,"")))&amp;IF(F38="Scenario1PBT6",'Minor retrofit'!$T$21,IF(F38="Scenario2PBT6",'Minor retrofit'!$U$21,IF(F38="Scenario3PBT6",'Minor retrofit'!$V$21,"")))&amp;IF(F38="Scenario1PBT7",'Minor retrofit'!$W$21,IF(F38="Scenario2PBT7",'Minor retrofit'!$X$21,IF(F38="Scenario3PBT7",'Minor retrofit'!$Y$21,"")))&amp;IF(F38="Scenario1PBT8",'Minor retrofit'!$Z$21,IF(F38="Scenario2PBT8",'Minor retrofit'!$AA$21,IF(F38="Scenario3PBT8",'Minor retrofit'!$AB$21,"")))&amp;IF(F38="Scenario1PBT9",'Minor retrofit'!$AC$21,IF(F38="Scenario2PBT9",'Minor retrofit'!$AD$21,IF(F38="Scenario3PBT9",'Minor retrofit'!$AE$21,"")))&amp;IF(F38="Scenario1PBT10",'Minor retrofit'!$AF$21,IF(F38="Scenario2PBT10",'Minor retrofit'!$AG$21,IF(F38="Scenario3PBT10",'Minor retrofit'!$AH$21,"")))&amp;IF(F38="Scenario1PBT11",'Minor retrofit'!$AI$21,IF(F38="Scenario2PBT11",'Minor retrofit'!$AJ$21,IF(F38="Scenario3PBT11",'Minor retrofit'!$AK$21,"")))&amp;IF(F38="Scenario1PBT12",'Minor retrofit'!$AL$21,IF(F38="Scenario2PBT12",'Minor retrofit'!$AM$21,IF(F38="Scenario3PBT12",'Minor retrofit'!$AN$21,"")))&amp;IF(F38="Scenario1PBT13",'Minor retrofit'!$AO$21,IF(F38="Scenario2PBT13",'Minor retrofit'!$AP$21,IF(F38="Scenario3PBT13",'Minor retrofit'!$AQ$21,"")))&amp;IF(F38="Scenario1PBT14",'Minor retrofit'!$AR$21,IF(F38="Scenario2PBT14",'Minor retrofit'!$AS$21,IF(F38="Scenario3PBT14",'Minor retrofit'!$AT$21,"")))&amp;IF(F38="Scenario1PBT15",'Minor retrofit'!$AU$21,IF(F38="Scenario2PBT15",'Minor retrofit'!$AV$21,IF(F38="Scenario3PBT15",'Minor retrofit'!$AW$21,"")))</f>
        <v/>
      </c>
      <c r="N38" s="118">
        <f t="shared" si="4"/>
        <v>0</v>
      </c>
      <c r="O38" s="206" t="str">
        <f>IF(F38="Scenario1PBT1",'Minor retrofit'!$E$24,IF(F38="Scenario2PBT1",'Minor retrofit'!$F$24,IF(F38="Scenario3PBT1",'Minor retrofit'!$G$24,"")))&amp;IF(F38="Scenario1PBT2",'Minor retrofit'!$H$24,IF(F38="Scenario2PBT2",'Minor retrofit'!$I$24,IF(F38="Scenario3PBT2",'Minor retrofit'!$J$24,"")))&amp;IF(F38="Scenario1PBT3",'Minor retrofit'!$K$24,IF(F38="Scenario2PBT3",'Minor retrofit'!$L$24,IF(F38="Scenario3PBT3",'Minor retrofit'!$M$24,"")))&amp;IF(F38="Scenario1PBT4",'Minor retrofit'!$N$24,IF(F38="Scenario2PBT4",'Minor retrofit'!$O$24,IF(F38="Scenario3PBT4",'Minor retrofit'!$P$24,"")))&amp;IF(F38="Scenario1PBT5",'Minor retrofit'!$Q$24,IF(F38="Scenario2PBT5",'Minor retrofit'!$R$24,IF(F38="Scenario3PBT5",'Minor retrofit'!$S$24,"")))&amp;IF(F38="Scenario1PBT6",'Minor retrofit'!$T$24,IF(F38="Scenario2PBT6",'Minor retrofit'!$U$24,IF(F38="Scenario3PBT6",'Minor retrofit'!$V$24,"")))&amp;IF(F38="Scenario1PBT7",'Minor retrofit'!$W$24,IF(F38="Scenario2PBT7",'Minor retrofit'!$X$24,IF(F38="Scenario3PBT7",'Minor retrofit'!$Y$24,"")))&amp;IF(F38="Scenario1PBT8",'Minor retrofit'!$Z$24,IF(F38="Scenario2PBT8",'Minor retrofit'!$AA$24,IF(F38="Scenario3PBT8",'Minor retrofit'!$AB$24,"")))&amp;IF(F38="Scenario1PBT9",'Minor retrofit'!$AC$24,IF(F38="Scenario2PBT9",'Minor retrofit'!$AD$24,IF(F38="Scenario3PBT9",'Minor retrofit'!$AE$24,"")))&amp;IF(F38="Scenario1PBT10",'Minor retrofit'!$AF$24,IF(F38="Scenario2PBT10",'Minor retrofit'!$AG$24,IF(F38="Scenario3PBT10",'Minor retrofit'!$AH$24,"")))&amp;IF(F38="Scenario1PBT11",'Minor retrofit'!$AI$24,IF(F38="Scenario2PBT11",'Minor retrofit'!$AJ$24,IF(F38="Scenario3PBT11",'Minor retrofit'!$AK$24,"")))&amp;IF(F38="Scenario1PBT12",'Minor retrofit'!$AL$24,IF(F38="Scenario2PBT12",'Minor retrofit'!$AM$24,IF(F38="Scenario3PBT12",'Minor retrofit'!$AN$24,"")))&amp;IF(F38="Scenario1PBT13",'Minor retrofit'!$AO$24,IF(F38="Scenario2PBT13",'Minor retrofit'!$AP$24,IF(F38="Scenario3PBT13",'Minor retrofit'!$AQ$24,"")))&amp;IF(F38="Scenario1PBT14",'Minor retrofit'!$AR$24,IF(F38="Scenario2PBT14",'Minor retrofit'!$AS$24,IF(F38="Scenario3PBT14",'Minor retrofit'!$AT$24,"")))&amp;IF(F38="Scenario1PBT15",'Minor retrofit'!$AU$24,IF(F38="Scenario2PBT15",'Minor retrofit'!$AV$24,IF(F38="Scenario3PBT15",'Minor retrofit'!$AW$24,"")))</f>
        <v/>
      </c>
      <c r="P38" s="117">
        <f t="shared" si="5"/>
        <v>0</v>
      </c>
      <c r="Q38" s="117" t="str">
        <f>IF(F38="Scenario1PBT1",'Minor retrofit'!$E$26,IF(F38="Scenario2PBT1",'Minor retrofit'!$F$26,IF(F38="Scenario3PBT1",'Minor retrofit'!$G$26,"")))&amp;IF(F38="Scenario1PBT2",'Minor retrofit'!$H$26,IF(F38="Scenario2PBT2",'Minor retrofit'!$I$26,IF(F38="Scenario3PBT2",'Minor retrofit'!$J$26,"")))&amp;IF(F38="Scenario1PBT3",'Minor retrofit'!$K$26,IF(F38="Scenario2PBT3",'Minor retrofit'!$L$26,IF(F38="Scenario3PBT3",'Minor retrofit'!$M$26,"")))&amp;IF(F38="Scenario1PBT4",'Minor retrofit'!$N$26,IF(F38="Scenario2PBT4",'Minor retrofit'!$O$26,IF(F38="Scenario3PBT4",'Minor retrofit'!$P$26,"")))&amp;IF(F38="Scenario1PBT5",'Minor retrofit'!$Q$26,IF(F38="Scenario2PBT5",'Minor retrofit'!$R$26,IF(F38="Scenario3PBT5",'Minor retrofit'!$S$26,"")))&amp;IF(F38="Scenario1PBT6",'Minor retrofit'!$T$26,IF(F38="Scenario2PBT6",'Minor retrofit'!$U$26,IF(F38="Scenario3PBT6",'Minor retrofit'!$V$26,"")))&amp;IF(F38="Scenario1PBT7",'Minor retrofit'!$W$26,IF(F38="Scenario2PBT7",'Minor retrofit'!$X$26,IF(F38="Scenario3PBT7",'Minor retrofit'!$Y$26,"")))&amp;IF(F38="Scenario1PBT8",'Minor retrofit'!$Z$26,IF(F38="Scenario2PBT8",'Minor retrofit'!$AA$26,IF(F38="Scenario3PBT8",'Minor retrofit'!$AB$26,"")))&amp;IF(F38="Scenario1PBT9",'Minor retrofit'!$AC$26,IF(F38="Scenario2PBT9",'Minor retrofit'!$AD$26,IF(F38="Scenario3PBT9",'Minor retrofit'!$AE$26,"")))&amp;IF(F38="Scenario1PBT10",'Minor retrofit'!$AF$26,IF(F38="Scenario2PBT10",'Minor retrofit'!$AG$26,IF(F38="Scenario3PBT10",'Minor retrofit'!$AH$26,"")))&amp;IF(F38="Scenario1PBT11",'Minor retrofit'!$AI$26,IF(F38="Scenario2PBT11",'Minor retrofit'!$AJ$26,IF(F38="Scenario3PBT11",'Minor retrofit'!$AK$26,"")))&amp;IF(F38="Scenario1PBT12",'Minor retrofit'!$AL$26,IF(F38="Scenario2PBT12",'Minor retrofit'!$AM$26,IF(F38="Scenario3PBT12",'Minor retrofit'!$AN$26,"")))&amp;IF(F38="Scenario1PBT13",'Minor retrofit'!$AO$26,IF(F38="Scenario2PBT13",'Minor retrofit'!$AP$26,IF(F38="Scenario3PBT13",'Minor retrofit'!$AQ$26,"")))&amp;IF(F38="Scenario1PBT14",'Minor retrofit'!$AR$26,IF(F38="Scenario2PBT14",'Minor retrofit'!$AS$26,IF(F38="Scenario3PBT14",'Minor retrofit'!$AT$26,"")))&amp;IF(F38="Scenario1PBT15",'Minor retrofit'!$AU$26,IF(F38="Scenario2PBT15",'Minor retrofit'!$AV$26,IF(F38="Scenario3PBT15",'Minor retrofit'!$AW$26,"")))</f>
        <v/>
      </c>
      <c r="R38" s="117">
        <f t="shared" si="6"/>
        <v>0</v>
      </c>
      <c r="S38" s="117" t="str">
        <f>IF(F38="Scenario1PBT1",'Minor retrofit'!$E$28,IF(F38="Scenario2PBT1",'Minor retrofit'!$F$28,IF(F38="Scenario3PBT1",'Minor retrofit'!$G$28,"")))&amp;IF(F38="Scenario1PBT2",'Minor retrofit'!$H$28,IF(F38="Scenario2PBT2",'Minor retrofit'!$I$28,IF(F38="Scenario3PBT2",'Minor retrofit'!$J$28,"")))&amp;IF(F38="Scenario1PBT3",'Minor retrofit'!$K$28,IF(F38="Scenario2PBT3",'Minor retrofit'!$L$28,IF(F38="Scenario3PBT3",'Minor retrofit'!$M$28,"")))&amp;IF(F38="Scenario1PBT4",'Minor retrofit'!$N$28,IF(F38="Scenario2PBT4",'Minor retrofit'!$O$28,IF(F38="Scenario3PBT4",'Minor retrofit'!$P$28,"")))&amp;IF(F38="Scenario1PBT5",'Minor retrofit'!$Q$28,IF(F38="Scenario2PBT5",'Minor retrofit'!$R$28,IF(F38="Scenario3PBT5",'Minor retrofit'!$S$28,"")))&amp;IF(F38="Scenario1PBT6",'Minor retrofit'!$T$28,IF(F38="Scenario2PBT6",'Minor retrofit'!$U$28,IF(F38="Scenario3PBT6",'Minor retrofit'!$V$28,"")))&amp;IF(F38="Scenario1PBT7",'Minor retrofit'!$W$28,IF(F38="Scenario2PBT7",'Minor retrofit'!$X$28,IF(F38="Scenario3PBT7",'Minor retrofit'!$Y$28,"")))&amp;IF(F38="Scenario1PBT8",'Minor retrofit'!$Z$28,IF(F38="Scenario2PBT8",'Minor retrofit'!$AA$28,IF(F38="Scenario3PBT8",'Minor retrofit'!$AB$28,"")))&amp;IF(F38="Scenario1PBT9",'Minor retrofit'!$AC$28,IF(F38="Scenario2PBT9",'Minor retrofit'!$AD$28,IF(F38="Scenario3PBT9",'Minor retrofit'!$AE$28,"")))&amp;IF(F38="Scenario1PBT10",'Minor retrofit'!$AF$28,IF(F38="Scenario2PBT10",'Minor retrofit'!$AG$28,IF(F38="Scenario3PBT10",'Minor retrofit'!$AH$28,"")))&amp;IF(F38="Scenario1PBT11",'Minor retrofit'!$AI$28,IF(F38="Scenario2PBT11",'Minor retrofit'!$AJ$28,IF(F38="Scenario3PBT11",'Minor retrofit'!$AK$28,"")))&amp;IF(F38="Scenario1PBT12",'Minor retrofit'!$AL$28,IF(F38="Scenario2PBT12",'Minor retrofit'!$AM$28,IF(F38="Scenario3PBT12",'Minor retrofit'!$AN$28,"")))&amp;IF(F38="Scenario1PBT13",'Minor retrofit'!$AO$28,IF(F38="Scenario2PBT13",'Minor retrofit'!$AP$28,IF(F38="Scenario3PBT13",'Minor retrofit'!$AQ$28,"")))&amp;IF(F38="Scenario1PBT14",'Minor retrofit'!$AR$28,IF(F38="Scenario2PBT14",'Minor retrofit'!$AS$28,IF(F38="Scenario3PBT14",'Minor retrofit'!$AT$28,"")))&amp;IF(F38="Scenario1PBT15",'Minor retrofit'!$AU$28,IF(F38="Scenario2PBT15",'Minor retrofit'!$AV$28,IF(F38="Scenario3PBT15",'Minor retrofit'!$AW$28,"")))</f>
        <v/>
      </c>
      <c r="T38" s="207">
        <f t="shared" si="7"/>
        <v>0</v>
      </c>
      <c r="U38" s="206" t="str">
        <f>IF(F38="Scenario1PBT1",'Minor retrofit'!$E$39,IF(F38="Scenario2PBT1",'Minor retrofit'!$F$39,IF(F38="Scenario3PBT1",'Minor retrofit'!$G$39,"")))&amp;IF(F38="Scenario1PBT2",'Minor retrofit'!$H$39,IF(F38="Scenario2PBT2",'Minor retrofit'!$I$39,IF(F38="Scenario3PBT2",'Minor retrofit'!$J$39,"")))&amp;IF(F38="Scenario1PBT3",'Minor retrofit'!$K$39,IF(F38="Scenario2PBT3",'Minor retrofit'!$L$39,IF(F38="Scenario3PBT3",'Minor retrofit'!$M$39,"")))&amp;IF(F38="Scenario1PBT4",'Minor retrofit'!$N$39,IF(F38="Scenario2PBT4",'Minor retrofit'!$O$39,IF(F38="Scenario3PBT4",'Minor retrofit'!$P$39,"")))&amp;IF(F38="Scenario1PBT5",'Minor retrofit'!$Q$39,IF(F38="Scenario2PBT5",'Minor retrofit'!$R$39,IF(F38="Scenario3PBT5",'Minor retrofit'!$S$39,"")))&amp;IF(F38="Scenario1PBT6",'Minor retrofit'!$T$39,IF(F38="Scenario2PBT6",'Minor retrofit'!$U$39,IF(F38="Scenario3PBT6",'Minor retrofit'!$V$39,"")))&amp;IF(F38="Scenario1PBT7",'Minor retrofit'!$W$39,IF(F38="Scenario2PBT7",'Minor retrofit'!$X$39,IF(F38="Scenario3PBT7",'Minor retrofit'!$Y$39,"")))&amp;IF(F38="Scenario1PBT8",'Minor retrofit'!$Z$39,IF(F38="Scenario2PBT8",'Minor retrofit'!$AA$39,IF(F38="Scenario3PBT8",'Minor retrofit'!$AB$39,"")))&amp;IF(F38="Scenario1PBT9",'Minor retrofit'!$AC$39,IF(F38="Scenario2PBT9",'Minor retrofit'!$AD$39,IF(F38="Scenario3PBT9",'Minor retrofit'!$AE$39,"")))&amp;IF(F38="Scenario1PBT10",'Minor retrofit'!$AF$39,IF(F38="Scenario2PBT10",'Minor retrofit'!$AG$39,IF(F38="Scenario3PBT10",'Minor retrofit'!$AH$39,"")))&amp;IF(F38="Scenario1PBT11",'Minor retrofit'!$AI$39,IF(F38="Scenario2PBT11",'Minor retrofit'!$AJ$39,IF(F38="Scenario3PBT11",'Minor retrofit'!$AK$39,"")))&amp;IF(F38="Scenario1PBT12",'Minor retrofit'!$AL$39,IF(F38="Scenario2PBT12",'Minor retrofit'!$AM$39,IF(F38="Scenario3PBT12",'Minor retrofit'!$AN$39,"")))&amp;IF(F38="Scenario1PBT13",'Minor retrofit'!$AO$39,IF(F38="Scenario2PBT13",'Minor retrofit'!$AP$39,IF(F38="Scenario3PBT13",'Minor retrofit'!$AQ$39,"")))&amp;IF(F38="Scenario1PBT14",'Minor retrofit'!$AR$39,IF(F38="Scenario2PBT14",'Minor retrofit'!$AS$39,IF(F38="Scenario3PBT14",'Minor retrofit'!$AT$39,"")))&amp;IF(F38="Scenario1PBT15",'Minor retrofit'!$AU$39,IF(F38="Scenario2PBT15",'Minor retrofit'!$AV$39,IF(F38="Scenario3PBT15",'Minor retrofit'!$AW$39,"")))</f>
        <v/>
      </c>
      <c r="V38" s="117">
        <f t="shared" si="8"/>
        <v>0</v>
      </c>
      <c r="W38" s="117" t="str">
        <f>IF(F38="Scenario1PBT1",'Minor retrofit'!$E$41,IF(F38="Scenario2PBT1",'Minor retrofit'!$F$41,IF(F38="Scenario3PBT1",'Minor retrofit'!$G$41,"")))&amp;IF(F38="Scenario1PBT2",'Minor retrofit'!$H$41,IF(F38="Scenario2PBT2",'Minor retrofit'!$I$41,IF(F38="Scenario3PBT2",'Minor retrofit'!$J$41,"")))&amp;IF(F38="Scenario1PBT3",'Minor retrofit'!$K$41,IF(F38="Scenario2PBT3",'Minor retrofit'!$L$41,IF(F38="Scenario3PBT3",'Minor retrofit'!$M$41,"")))&amp;IF(F38="Scenario1PBT4",'Minor retrofit'!$N$41,IF(F38="Scenario2PBT4",'Minor retrofit'!$O$41,IF(F38="Scenario3PBT4",'Minor retrofit'!$P$41,"")))&amp;IF(F38="Scenario1PBT5",'Minor retrofit'!$Q$41,IF(F38="Scenario2PBT5",'Minor retrofit'!$R$41,IF(F38="Scenario3PBT5",'Minor retrofit'!$S$41,"")))&amp;IF(F38="Scenario1PBT6",'Minor retrofit'!$T$41,IF(F38="Scenario2PBT6",'Minor retrofit'!$U$41,IF(F38="Scenario3PBT6",'Minor retrofit'!$V$41,"")))&amp;IF(F38="Scenario1PBT7",'Minor retrofit'!$W$41,IF(F38="Scenario2PBT7",'Minor retrofit'!$X$41,IF(F38="Scenario3PBT7",'Minor retrofit'!$Y$41,"")))&amp;IF(F38="Scenario1PBT8",'Minor retrofit'!$Z$41,IF(F38="Scenario2PBT8",'Minor retrofit'!$AA$41,IF(F38="Scenario3PBT8",'Minor retrofit'!$AB$41,"")))&amp;IF(F38="Scenario1PBT9",'Minor retrofit'!$AC$41,IF(F38="Scenario2PBT9",'Minor retrofit'!$AD$41,IF(F38="Scenario3PBT9",'Minor retrofit'!$AE$41,"")))&amp;IF(F38="Scenario1PBT10",'Minor retrofit'!$AF$41,IF(F38="Scenario2PBT10",'Minor retrofit'!$AG$41,IF(F38="Scenario3PBT10",'Minor retrofit'!$AH$41,"")))&amp;IF(F38="Scenario1PBT11",'Minor retrofit'!$AI$41,IF(F38="Scenario2PBT11",'Minor retrofit'!$AJ$41,IF(F38="Scenario3PBT11",'Minor retrofit'!$AK$41,"")))&amp;IF(F38="Scenario1PBT12",'Minor retrofit'!$AL$41,IF(F38="Scenario2PBT12",'Minor retrofit'!$AM$41,IF(F38="Scenario3PBT12",'Minor retrofit'!$AN$41,"")))&amp;IF(F38="Scenario1PBT13",'Minor retrofit'!$AO$41,IF(F38="Scenario2PBT13",'Minor retrofit'!$AP$41,IF(F38="Scenario3PBT13",'Minor retrofit'!$AQ$41,"")))&amp;IF(F38="Scenario1PBT14",'Minor retrofit'!$AR$41,IF(F38="Scenario2PBT14",'Minor retrofit'!$AS$41,IF(F38="Scenario3PBT14",'Minor retrofit'!$AT$41,"")))&amp;IF(F38="Scenario1PBT15",'Minor retrofit'!$AU$41,IF(F38="Scenario2PBT15",'Minor retrofit'!$AV$41,IF(F38="Scenario3PBT15",'Minor retrofit'!$AW$41,"")))</f>
        <v/>
      </c>
      <c r="X38" s="117">
        <f t="shared" si="9"/>
        <v>0</v>
      </c>
      <c r="Y38" s="117" t="str">
        <f>IF(F38="Scenario1PBT1",'Minor retrofit'!$E$43,IF(F38="Scenario2PBT1",'Minor retrofit'!$F$43,IF(F38="Scenario3PBT1",'Minor retrofit'!$G$43,"")))&amp;IF(F38="Scenario1PBT2",'Minor retrofit'!$H$43,IF(F38="Scenario2PBT2",'Minor retrofit'!$I$43,IF(F38="Scenario3PBT2",'Minor retrofit'!$J$43,"")))&amp;IF(F38="Scenario1PBT3",'Minor retrofit'!$K$43,IF(F38="Scenario2PBT3",'Minor retrofit'!$L$43,IF(F38="Scenario3PBT3",'Minor retrofit'!$M$43,"")))&amp;IF(F38="Scenario1PBT4",'Minor retrofit'!$N$43,IF(F38="Scenario2PBT4",'Minor retrofit'!$O$43,IF(F38="Scenario3PBT4",'Minor retrofit'!$P$43,"")))&amp;IF(F38="Scenario1PBT5",'Minor retrofit'!$Q$43,IF(F38="Scenario2PBT5",'Minor retrofit'!$R$43,IF(F38="Scenario3PBT5",'Minor retrofit'!$S$43,"")))&amp;IF(F38="Scenario1PBT6",'Minor retrofit'!$T$43,IF(F38="Scenario2PBT6",'Minor retrofit'!$U$43,IF(F38="Scenario3PBT6",'Minor retrofit'!$V$43,"")))&amp;IF(F38="Scenario1PBT7",'Minor retrofit'!$W$43,IF(F38="Scenario2PBT7",'Minor retrofit'!$X$43,IF(F38="Scenario3PBT7",'Minor retrofit'!$Y$43,"")))&amp;IF(F38="Scenario1PBT8",'Minor retrofit'!$Z$43,IF(F38="Scenario2PBT8",'Minor retrofit'!$AA$43,IF(F38="Scenario3PBT8",'Minor retrofit'!$AB$43,"")))&amp;IF(F38="Scenario1PBT9",'Minor retrofit'!$AC$43,IF(F38="Scenario2PBT9",'Minor retrofit'!$AD$43,IF(F38="Scenario3PBT9",'Minor retrofit'!$AE$43,"")))&amp;IF(F38="Scenario1PBT10",'Minor retrofit'!$AF$43,IF(F38="Scenario2PBT10",'Minor retrofit'!$AG$43,IF(F38="Scenario3PBT10",'Minor retrofit'!$AH$43,"")))&amp;IF(F38="Scenario1PBT11",'Minor retrofit'!$AI$43,IF(F38="Scenario2PBT11",'Minor retrofit'!$AJ$43,IF(F38="Scenario3PBT11",'Minor retrofit'!$AK$43,"")))&amp;IF(F38="Scenario1PBT12",'Minor retrofit'!$AL$43,IF(F38="Scenario2PBT12",'Minor retrofit'!$AM$43,IF(F38="Scenario3PBT12",'Minor retrofit'!$AN$43,"")))&amp;IF(F38="Scenario1PBT13",'Minor retrofit'!$AO$43,IF(F38="Scenario2PBT13",'Minor retrofit'!$AP$43,IF(F38="Scenario3PBT13",'Minor retrofit'!$AQ$43,"")))&amp;IF(F38="Scenario1PBT14",'Minor retrofit'!$AR$43,IF(F38="Scenario2PBT14",'Minor retrofit'!$AS$43,IF(F38="Scenario3PBT14",'Minor retrofit'!$AT$43,"")))&amp;IF(F38="Scenario1PBT15",'Minor retrofit'!$AU$43,IF(F38="Scenario2PBT15",'Minor retrofit'!$AV$43,IF(F38="Scenario3PBT15",'Minor retrofit'!$AW$43,"")))</f>
        <v/>
      </c>
      <c r="Z38" s="117">
        <f t="shared" si="10"/>
        <v>0</v>
      </c>
      <c r="AA38" s="178" t="str">
        <f>IF(F38="Scenario1PBT1",'Minor retrofit'!$E$102,IF(F38="Scenario2PBT1",'Minor retrofit'!$F$102,IF(F38="Scenario3PBT1",'Minor retrofit'!$G$102,"")))&amp;IF(F38="Scenario1PBT2",'Minor retrofit'!$H$102,IF(F38="Scenario2PBT2",'Minor retrofit'!$I$102,IF(F38="Scenario3PBT2",'Minor retrofit'!$J$102,"")))&amp;IF(F38="Scenario1PBT3",'Minor retrofit'!$K$102,IF(F38="Scenario2PBT3",'Minor retrofit'!$L$102,IF(F38="Scenario3PBT3",'Minor retrofit'!$M$102,"")))&amp;IF(F38="Scenario1PBT4",'Minor retrofit'!$N$102,IF(F38="Scenario2PBT4",'Minor retrofit'!$O$102,IF(F38="Scenario3PBT4",'Minor retrofit'!$P$102,"")))&amp;IF(F38="Scenario1PBT5",'Minor retrofit'!$Q$102,IF(F38="Scenario2PBT5",'Minor retrofit'!$R$102,IF(F38="Scenario3PBT5",'Minor retrofit'!$S$102,"")))&amp;IF(F38="Scenario1PBT6",'Minor retrofit'!$T$102,IF(F38="Scenario2PBT6",'Minor retrofit'!$U$102,IF(F38="Scenario3PBT6",'Minor retrofit'!$V$102,"")))&amp;IF(F38="Scenario1PBT7",'Minor retrofit'!$W$102,IF(F38="Scenario2PBT7",'Minor retrofit'!$X$102,IF(F38="Scenario3PBT7",'Minor retrofit'!$Y$102,"")))&amp;IF(F38="Scenario1PBT8",'Minor retrofit'!$Z$102,IF(F38="Scenario2PBT8",'Minor retrofit'!$AA$102,IF(F38="Scenario3PBT8",'Minor retrofit'!$AB$102,"")))&amp;IF(F38="Scenario1PBT9",'Minor retrofit'!$AC$102,IF(F38="Scenario2PBT9",'Minor retrofit'!$AD$102,IF(F38="Scenario3PBT9",'Minor retrofit'!$AE$102,"")))&amp;IF(F38="Scenario1PBT10",'Minor retrofit'!$AF$102,IF(F38="Scenario2PBT10",'Minor retrofit'!$AG$102,IF(F38="Scenario3PBT10",'Minor retrofit'!$AH$102,"")))&amp;IF(F38="Scenario1PBT11",'Minor retrofit'!$AI$102,IF(F38="Scenario2PBT11",'Minor retrofit'!$AJ$102,IF(F38="Scenario3PBT11",'Minor retrofit'!$AK$102,"")))&amp;IF(F38="Scenario1PBT12",'Minor retrofit'!$AL$102,IF(F38="Scenario2PBT12",'Minor retrofit'!$AM$102,IF(F38="Scenario3PBT12",'Minor retrofit'!$AN$102,"")))&amp;IF(F38="Scenario1PBT13",'Minor retrofit'!$AO$102,IF(F38="Scenario2PBT13",'Minor retrofit'!$AP$102,IF(F38="Scenario3PBT13",'Minor retrofit'!$AQ$102,"")))&amp;IF(F38="Scenario1PBT14",'Minor retrofit'!$AR$102,IF(F38="Scenario2PBT14",'Minor retrofit'!$AS$102,IF(F38="Scenario3PBT14",'Minor retrofit'!$AT$102,"")))&amp;IF(F38="Scenario1PBT15",'Minor retrofit'!$AU$102,IF(F38="Scenario2PBT15",'Minor retrofit'!$AV$102,IF(F38="Scenario3PBT15",'Minor retrofit'!$AW$102,"")))</f>
        <v/>
      </c>
      <c r="AB38" s="179">
        <f t="shared" si="11"/>
        <v>0</v>
      </c>
      <c r="AC38" s="208">
        <f>IFERROR('Projection_Base-case'!G38-G38,0)</f>
        <v>0</v>
      </c>
      <c r="AD38" s="178">
        <f t="shared" si="12"/>
        <v>0</v>
      </c>
      <c r="AE38" s="117">
        <f>IFERROR(100*AC38/'Projection_Base-case'!G38,0)</f>
        <v>0</v>
      </c>
      <c r="AF38" s="117">
        <f>IFERROR('Projection_Base-case'!I38-I38,0)</f>
        <v>0</v>
      </c>
      <c r="AG38" s="178">
        <f t="shared" si="13"/>
        <v>0</v>
      </c>
      <c r="AH38" s="117">
        <f>IFERROR(100*AF38/'Projection_Base-case'!I38,0)</f>
        <v>0</v>
      </c>
      <c r="AI38" s="117">
        <f>IFERROR('Projection_Base-case'!K38-K38,0)</f>
        <v>0</v>
      </c>
      <c r="AJ38" s="178">
        <f t="shared" si="14"/>
        <v>0</v>
      </c>
      <c r="AK38" s="117">
        <f>IFERROR(100*AI38/'Projection_Base-case'!K38,0)</f>
        <v>0</v>
      </c>
      <c r="AL38" s="117">
        <f>IFERROR(M38-'Projection_Base-case'!M38,0)</f>
        <v>0</v>
      </c>
      <c r="AM38" s="178">
        <f t="shared" si="15"/>
        <v>0</v>
      </c>
      <c r="AN38" s="179">
        <f>IFERROR(IF('Projection_Base-case'!N38&gt;0,100*AM38/'Projection_Base-case'!N38,100*AM38/N38),0)</f>
        <v>0</v>
      </c>
      <c r="AO38" s="206">
        <f>IFERROR('Projection_Base-case'!O38-O38,0)</f>
        <v>0</v>
      </c>
      <c r="AP38" s="178">
        <f t="shared" si="16"/>
        <v>0</v>
      </c>
      <c r="AQ38" s="117">
        <f>IFERROR(100*AO38/'Projection_Base-case'!O38,0)</f>
        <v>0</v>
      </c>
      <c r="AR38" s="117">
        <f>IFERROR('Projection_Base-case'!Q38-Q38,0)</f>
        <v>0</v>
      </c>
      <c r="AS38" s="178">
        <f t="shared" si="17"/>
        <v>0</v>
      </c>
      <c r="AT38" s="117">
        <f>IFERROR(100*AR38/'Projection_Base-case'!Q38,0)</f>
        <v>0</v>
      </c>
      <c r="AU38" s="117">
        <f>IFERROR('Projection_Base-case'!S38-S38,0)</f>
        <v>0</v>
      </c>
      <c r="AV38" s="178">
        <f t="shared" si="18"/>
        <v>0</v>
      </c>
      <c r="AW38" s="118">
        <f>IFERROR(100*AU38/'Projection_Base-case'!S38,0)</f>
        <v>0</v>
      </c>
      <c r="AX38" s="206">
        <f>IFERROR('Projection_Base-case'!U38-U38,0)</f>
        <v>0</v>
      </c>
      <c r="AY38" s="178">
        <f t="shared" si="19"/>
        <v>0</v>
      </c>
      <c r="AZ38" s="117">
        <f>IFERROR(100*AX38/'Projection_Base-case'!U38,0)</f>
        <v>0</v>
      </c>
      <c r="BA38" s="117">
        <f>IFERROR('Projection_Base-case'!W38-W38,0)</f>
        <v>0</v>
      </c>
      <c r="BB38" s="178">
        <f t="shared" si="20"/>
        <v>0</v>
      </c>
      <c r="BC38" s="117">
        <f>IFERROR(100*BA38/'Projection_Base-case'!W38,0)</f>
        <v>0</v>
      </c>
      <c r="BD38" s="117">
        <f>IFERROR('Projection_Base-case'!Y38-Y38,0)</f>
        <v>0</v>
      </c>
      <c r="BE38" s="178">
        <f t="shared" si="21"/>
        <v>0</v>
      </c>
      <c r="BF38" s="117">
        <f>IFERROR(100*BD38/'Projection_Base-case'!Y38,0)</f>
        <v>0</v>
      </c>
      <c r="BG38" s="178">
        <f t="shared" si="22"/>
        <v>0</v>
      </c>
      <c r="BH38" s="179">
        <f t="shared" si="23"/>
        <v>0</v>
      </c>
    </row>
    <row r="39" spans="1:60">
      <c r="A39" s="205">
        <v>34</v>
      </c>
      <c r="B39" s="178">
        <f>IF('Projection_Base-case'!B39&lt;&gt;"",'Projection_Base-case'!B39,0)</f>
        <v>0</v>
      </c>
      <c r="C39" s="178">
        <f>IF('Projection_Base-case'!C39&lt;&gt;"",'Projection_Base-case'!C39,0)</f>
        <v>0</v>
      </c>
      <c r="D39" s="178">
        <f>IF('Projection_Base-case'!D39&lt;&gt;"",'Projection_Base-case'!D39,0)</f>
        <v>0</v>
      </c>
      <c r="E39" s="176" t="str">
        <f>IF(AND('Résultats Minor'!$AC$3="OUI",'Résultats Minor'!E38&lt;&gt;""),'Résultats Minor'!E38,IF(OR(D39="PBT2",D39="PBT3",D39="PBT5",D39="PBT8",D39="PBT9"),"Scenario1",IF(OR(D39="PBT6",D39="PBT7",D39="PBT10"),"Scenario2",IF(OR(D39="PBT1",D39="PBT4"),"Scenario3",""))))</f>
        <v/>
      </c>
      <c r="F39" s="202" t="str">
        <f t="shared" si="0"/>
        <v>0</v>
      </c>
      <c r="G39" s="206" t="str">
        <f>IF(F39="Scenario1PBT1",'Minor retrofit'!$E$7,IF(F39="Scenario2PBT1",'Minor retrofit'!$F$7,IF(F39="Scenario3PBT1",'Minor retrofit'!$G$7,"")))&amp;IF(F39="Scenario1PBT2",'Minor retrofit'!$H$7,IF(F39="Scenario2PBT2",'Minor retrofit'!$I$7,IF(F39="Scenario3PBT2",'Minor retrofit'!$J$7,"")))&amp;IF(F39="Scenario1PBT3",'Minor retrofit'!$K$7,IF(F39="Scenario2PBT3",'Minor retrofit'!$L$7,IF(F39="Scenario3PBT3",'Minor retrofit'!$M$7,"")))&amp;IF(F39="Scenario1PBT4",'Minor retrofit'!$N$7,IF(F39="Scenario2PBT4",'Minor retrofit'!$O$7,IF(F39="Scenario3PBT4",'Minor retrofit'!$P$7,"")))&amp;IF(F39="Scenario1PBT5",'Minor retrofit'!$Q$7,IF(F39="Scenario2PBT5",'Minor retrofit'!$R$7,IF(F39="Scenario3PBT5",'Minor retrofit'!$S$7,"")))&amp;IF(F39="Scenario1PBT6",'Minor retrofit'!$T$7,IF(F39="Scenario2PBT6",'Minor retrofit'!$U$7,IF(F39="Scenario3PBT6",'Minor retrofit'!$V$7,"")))&amp;IF(F39="Scenario1PBT7",'Minor retrofit'!$W$7,IF(F39="Scenario2PBT7",'Minor retrofit'!$X$7,IF(F39="Scenario3PBT7",'Minor retrofit'!$Y$7,"")))&amp;IF(F39="Scenario1PBT8",'Minor retrofit'!$Z$7,IF(F39="Scenario2PBT8",'Minor retrofit'!$AA$7,IF(F39="Scenario3PBT8",'Minor retrofit'!$AB$7,"")))&amp;IF(F39="Scenario1PBT9",'Minor retrofit'!$AC$7,IF(F39="Scenario2PBT9",'Minor retrofit'!$AD$7,IF(F39="Scenario3PBT9",'Minor retrofit'!$AE$7,"")))&amp;IF(F39="Scenario1PBT10",'Minor retrofit'!$AF$7,IF(F39="Scenario2PBT10",'Minor retrofit'!$AG$7,IF(F39="Scenario3PBT10",'Minor retrofit'!$AH$7,"")))&amp;IF(F39="Scenario1PBT11",'Minor retrofit'!$AI$7,IF(F39="Scenario2PBT11",'Minor retrofit'!$AJ$7,IF(F39="Scenario3PBT11",'Minor retrofit'!$AK$7,"")))&amp;IF(F39="Scenario1PBT12",'Minor retrofit'!$AL$7,IF(F39="Scenario2PBT12",'Minor retrofit'!$AM$7,IF(F39="Scenario3PBT12",'Minor retrofit'!$AN$7,"")))&amp;IF(F39="Scenario1PBT13",'Minor retrofit'!$AO$7,IF(F39="Scenario2PBT13",'Minor retrofit'!$AP$7,IF(F39="Scenario3PBT13",'Minor retrofit'!$AQ$7,"")))&amp;IF(F39="Scenario1PBT14",'Minor retrofit'!$AR$7,IF(F39="Scenario2PBT14",'Minor retrofit'!$AS$7,IF(F39="Scenario3PBT14",'Minor retrofit'!$AT$7,"")))&amp;IF(F39="Scenario1PBT15",'Minor retrofit'!$AU$7,IF(F39="Scenario2PBT15",'Minor retrofit'!$AV$7,IF(F39="Scenario3PBT15",'Minor retrofit'!$AW$7,"")))</f>
        <v/>
      </c>
      <c r="H39" s="117">
        <f t="shared" si="1"/>
        <v>0</v>
      </c>
      <c r="I39" s="117" t="str">
        <f>IF(F39="Scenario1PBT1",'Minor retrofit'!$E$17,IF(F39="Scenario2PBT1",'Minor retrofit'!$F$17,IF(F39="Scenario3PBT1",'Minor retrofit'!$G$17,"")))&amp;IF(F39="Scenario1PBT2",'Minor retrofit'!$H$17,IF(F39="Scenario2PBT2",'Minor retrofit'!$I$17,IF(F39="Scenario3PBT2",'Minor retrofit'!$J$17,"")))&amp;IF(F39="Scenario1PBT3",'Minor retrofit'!$K$17,IF(F39="Scenario2PBT3",'Minor retrofit'!$L$17,IF(F39="Scenario3PBT3",'Minor retrofit'!$M$17,"")))&amp;IF(F39="Scenario1PBT4",'Minor retrofit'!$N$17,IF(F39="Scenario2PBT4",'Minor retrofit'!$O$17,IF(F39="Scenario3PBT4",'Minor retrofit'!$P$17,"")))&amp;IF(F39="Scenario1PBT5",'Minor retrofit'!$Q$17,IF(F39="Scenario2PBT5",'Minor retrofit'!$R$17,IF(F39="Scenario3PBT5",'Minor retrofit'!$S$17,"")))&amp;IF(F39="Scenario1PBT6",'Minor retrofit'!$T$17,IF(F39="Scenario2PBT6",'Minor retrofit'!$U$17,IF(F39="Scenario3PBT6",'Minor retrofit'!$V$17,"")))&amp;IF(F39="Scenario1PBT7",'Minor retrofit'!$W$17,IF(F39="Scenario2PBT7",'Minor retrofit'!$X$17,IF(F39="Scenario3PBT7",'Minor retrofit'!$Y$17,"")))&amp;IF(F39="Scenario1PBT8",'Minor retrofit'!$Z$17,IF(F39="Scenario2PBT8",'Minor retrofit'!$AA$17,IF(F39="Scenario3PBT8",'Minor retrofit'!$AB$17,"")))&amp;IF(F39="Scenario1PBT9",'Minor retrofit'!$AC$17,IF(F39="Scenario2PBT9",'Minor retrofit'!$AD$17,IF(F39="Scenario3PBT9",'Minor retrofit'!$AE$17,"")))&amp;IF(F39="Scenario1PBT10",'Minor retrofit'!$AF$17,IF(F39="Scenario2PBT10",'Minor retrofit'!$AG$17,IF(F39="Scenario3PBT10",'Minor retrofit'!$AH$17,"")))&amp;IF(F39="Scenario1PBT11",'Minor retrofit'!$AI$17,IF(F39="Scenario2PBT11",'Minor retrofit'!$AJ$17,IF(F39="Scenario3PBT11",'Minor retrofit'!$AK$17,"")))&amp;IF(F39="Scenario1PBT12",'Minor retrofit'!$AL$17,IF(F39="Scenario2PBT12",'Minor retrofit'!$AM$17,IF(F39="Scenario3PBT12",'Minor retrofit'!$AN$17,"")))&amp;IF(F39="Scenario1PBT13",'Minor retrofit'!$AO$17,IF(F39="Scenario2PBT13",'Minor retrofit'!$AP$17,IF(F39="Scenario3PBT13",'Minor retrofit'!$AQ$17,"")))&amp;IF(F39="Scenario1PBT14",'Minor retrofit'!$AR$17,IF(F39="Scenario2PBT14",'Minor retrofit'!$AS$17,IF(F39="Scenario3PBT14",'Minor retrofit'!$AT$17,"")))&amp;IF(F39="Scenario1PBT15",'Minor retrofit'!$AU$17,IF(F39="Scenario2PBT15",'Minor retrofit'!$AV$17,IF(F39="Scenario3PBT15",'Minor retrofit'!$AW$17,"")))</f>
        <v/>
      </c>
      <c r="J39" s="117">
        <f t="shared" si="2"/>
        <v>0</v>
      </c>
      <c r="K39" s="117" t="str">
        <f>IF(F39="Scenario1PBT1",'Minor retrofit'!$E$19,IF(F39="Scenario2PBT1",'Minor retrofit'!$F$19,IF(F39="Scenario3PBT1",'Minor retrofit'!$G$19,"")))&amp;IF(F39="Scenario1PBT2",'Minor retrofit'!$H$19,IF(F39="Scenario2PBT2",'Minor retrofit'!$I$19,IF(F39="Scenario3PBT2",'Minor retrofit'!$J$19,"")))&amp;IF(F39="Scenario1PBT3",'Minor retrofit'!$K$19,IF(F39="Scenario2PBT3",'Minor retrofit'!$L$19,IF(F39="Scenario3PBT3",'Minor retrofit'!$M$19,"")))&amp;IF(F39="Scenario1PBT4",'Minor retrofit'!$N$19,IF(F39="Scenario2PBT4",'Minor retrofit'!$O$19,IF(F39="Scenario3PBT4",'Minor retrofit'!$P$19,"")))&amp;IF(F39="Scenario1PBT5",'Minor retrofit'!$Q$19,IF(F39="Scenario2PBT5",'Minor retrofit'!$R$19,IF(F39="Scenario3PBT5",'Minor retrofit'!$S$19,"")))&amp;IF(F39="Scenario1PBT6",'Minor retrofit'!$T$19,IF(F39="Scenario2PBT6",'Minor retrofit'!$U$19,IF(F39="Scenario3PBT6",'Minor retrofit'!$V$19,"")))&amp;IF(F39="Scenario1PBT7",'Minor retrofit'!$W$19,IF(F39="Scenario2PBT7",'Minor retrofit'!$X$19,IF(F39="Scenario3PBT7",'Minor retrofit'!$Y$19,"")))&amp;IF(F39="Scenario1PBT8",'Minor retrofit'!$Z$19,IF(F39="Scenario2PBT8",'Minor retrofit'!$AA$19,IF(F39="Scenario3PBT8",'Minor retrofit'!$AB$19,"")))&amp;IF(F39="Scenario1PBT9",'Minor retrofit'!$AC$19,IF(F39="Scenario2PBT9",'Minor retrofit'!$AD$19,IF(F39="Scenario3PBT9",'Minor retrofit'!$AE$19,"")))&amp;IF(F39="Scenario1PBT10",'Minor retrofit'!$AF$19,IF(F39="Scenario2PBT10",'Minor retrofit'!$AG$19,IF(F39="Scenario3PBT10",'Minor retrofit'!$AH$19,"")))&amp;IF(F39="Scenario1PBT11",'Minor retrofit'!$AI$19,IF(F39="Scenario2PBT11",'Minor retrofit'!$AJ$19,IF(F39="Scenario3PBT11",'Minor retrofit'!$AK$19,"")))&amp;IF(F39="Scenario1PBT12",'Minor retrofit'!$AL$19,IF(F39="Scenario2PBT12",'Minor retrofit'!$AM$19,IF(F39="Scenario3PBT12",'Minor retrofit'!$AN$19,"")))&amp;IF(F39="Scenario1PBT13",'Minor retrofit'!$AO$19,IF(F39="Scenario2PBT13",'Minor retrofit'!$AP$19,IF(F39="Scenario3PBT13",'Minor retrofit'!$AQ$19,"")))&amp;IF(F39="Scenario1PBT14",'Minor retrofit'!$AR$19,IF(F39="Scenario2PBT14",'Minor retrofit'!$AS$19,IF(F39="Scenario3PBT14",'Minor retrofit'!$AT$19,"")))&amp;IF(F39="Scenario1PBT15",'Minor retrofit'!$AU$19,IF(F39="Scenario2PBT15",'Minor retrofit'!$AV$19,IF(F39="Scenario3PBT15",'Minor retrofit'!$AW$19,"")))</f>
        <v/>
      </c>
      <c r="L39" s="117">
        <f t="shared" si="3"/>
        <v>0</v>
      </c>
      <c r="M39" s="117" t="str">
        <f>IF(F39="Scenario1PBT1",'Minor retrofit'!$E$21,IF(F39="Scenario2PBT1",'Minor retrofit'!$F$21,IF(F39="Scenario3PBT1",'Minor retrofit'!$G$21,"")))&amp;IF(F39="Scenario1PBT2",'Minor retrofit'!$H$21,IF(F39="Scenario2PBT2",'Minor retrofit'!$I$21,IF(F39="Scenario3PBT2",'Minor retrofit'!$J$21,"")))&amp;IF(F39="Scenario1PBT3",'Minor retrofit'!$K$21,IF(F39="Scenario2PBT3",'Minor retrofit'!$L$21,IF(F39="Scenario3PBT3",'Minor retrofit'!$M$21,"")))&amp;IF(F39="Scenario1PBT4",'Minor retrofit'!$N$21,IF(F39="Scenario2PBT4",'Minor retrofit'!$O$21,IF(F39="Scenario3PBT4",'Minor retrofit'!$P$21,"")))&amp;IF(F39="Scenario1PBT5",'Minor retrofit'!$Q$21,IF(F39="Scenario2PBT5",'Minor retrofit'!$R$21,IF(F39="Scenario3PBT5",'Minor retrofit'!$S$21,"")))&amp;IF(F39="Scenario1PBT6",'Minor retrofit'!$T$21,IF(F39="Scenario2PBT6",'Minor retrofit'!$U$21,IF(F39="Scenario3PBT6",'Minor retrofit'!$V$21,"")))&amp;IF(F39="Scenario1PBT7",'Minor retrofit'!$W$21,IF(F39="Scenario2PBT7",'Minor retrofit'!$X$21,IF(F39="Scenario3PBT7",'Minor retrofit'!$Y$21,"")))&amp;IF(F39="Scenario1PBT8",'Minor retrofit'!$Z$21,IF(F39="Scenario2PBT8",'Minor retrofit'!$AA$21,IF(F39="Scenario3PBT8",'Minor retrofit'!$AB$21,"")))&amp;IF(F39="Scenario1PBT9",'Minor retrofit'!$AC$21,IF(F39="Scenario2PBT9",'Minor retrofit'!$AD$21,IF(F39="Scenario3PBT9",'Minor retrofit'!$AE$21,"")))&amp;IF(F39="Scenario1PBT10",'Minor retrofit'!$AF$21,IF(F39="Scenario2PBT10",'Minor retrofit'!$AG$21,IF(F39="Scenario3PBT10",'Minor retrofit'!$AH$21,"")))&amp;IF(F39="Scenario1PBT11",'Minor retrofit'!$AI$21,IF(F39="Scenario2PBT11",'Minor retrofit'!$AJ$21,IF(F39="Scenario3PBT11",'Minor retrofit'!$AK$21,"")))&amp;IF(F39="Scenario1PBT12",'Minor retrofit'!$AL$21,IF(F39="Scenario2PBT12",'Minor retrofit'!$AM$21,IF(F39="Scenario3PBT12",'Minor retrofit'!$AN$21,"")))&amp;IF(F39="Scenario1PBT13",'Minor retrofit'!$AO$21,IF(F39="Scenario2PBT13",'Minor retrofit'!$AP$21,IF(F39="Scenario3PBT13",'Minor retrofit'!$AQ$21,"")))&amp;IF(F39="Scenario1PBT14",'Minor retrofit'!$AR$21,IF(F39="Scenario2PBT14",'Minor retrofit'!$AS$21,IF(F39="Scenario3PBT14",'Minor retrofit'!$AT$21,"")))&amp;IF(F39="Scenario1PBT15",'Minor retrofit'!$AU$21,IF(F39="Scenario2PBT15",'Minor retrofit'!$AV$21,IF(F39="Scenario3PBT15",'Minor retrofit'!$AW$21,"")))</f>
        <v/>
      </c>
      <c r="N39" s="118">
        <f t="shared" si="4"/>
        <v>0</v>
      </c>
      <c r="O39" s="206" t="str">
        <f>IF(F39="Scenario1PBT1",'Minor retrofit'!$E$24,IF(F39="Scenario2PBT1",'Minor retrofit'!$F$24,IF(F39="Scenario3PBT1",'Minor retrofit'!$G$24,"")))&amp;IF(F39="Scenario1PBT2",'Minor retrofit'!$H$24,IF(F39="Scenario2PBT2",'Minor retrofit'!$I$24,IF(F39="Scenario3PBT2",'Minor retrofit'!$J$24,"")))&amp;IF(F39="Scenario1PBT3",'Minor retrofit'!$K$24,IF(F39="Scenario2PBT3",'Minor retrofit'!$L$24,IF(F39="Scenario3PBT3",'Minor retrofit'!$M$24,"")))&amp;IF(F39="Scenario1PBT4",'Minor retrofit'!$N$24,IF(F39="Scenario2PBT4",'Minor retrofit'!$O$24,IF(F39="Scenario3PBT4",'Minor retrofit'!$P$24,"")))&amp;IF(F39="Scenario1PBT5",'Minor retrofit'!$Q$24,IF(F39="Scenario2PBT5",'Minor retrofit'!$R$24,IF(F39="Scenario3PBT5",'Minor retrofit'!$S$24,"")))&amp;IF(F39="Scenario1PBT6",'Minor retrofit'!$T$24,IF(F39="Scenario2PBT6",'Minor retrofit'!$U$24,IF(F39="Scenario3PBT6",'Minor retrofit'!$V$24,"")))&amp;IF(F39="Scenario1PBT7",'Minor retrofit'!$W$24,IF(F39="Scenario2PBT7",'Minor retrofit'!$X$24,IF(F39="Scenario3PBT7",'Minor retrofit'!$Y$24,"")))&amp;IF(F39="Scenario1PBT8",'Minor retrofit'!$Z$24,IF(F39="Scenario2PBT8",'Minor retrofit'!$AA$24,IF(F39="Scenario3PBT8",'Minor retrofit'!$AB$24,"")))&amp;IF(F39="Scenario1PBT9",'Minor retrofit'!$AC$24,IF(F39="Scenario2PBT9",'Minor retrofit'!$AD$24,IF(F39="Scenario3PBT9",'Minor retrofit'!$AE$24,"")))&amp;IF(F39="Scenario1PBT10",'Minor retrofit'!$AF$24,IF(F39="Scenario2PBT10",'Minor retrofit'!$AG$24,IF(F39="Scenario3PBT10",'Minor retrofit'!$AH$24,"")))&amp;IF(F39="Scenario1PBT11",'Minor retrofit'!$AI$24,IF(F39="Scenario2PBT11",'Minor retrofit'!$AJ$24,IF(F39="Scenario3PBT11",'Minor retrofit'!$AK$24,"")))&amp;IF(F39="Scenario1PBT12",'Minor retrofit'!$AL$24,IF(F39="Scenario2PBT12",'Minor retrofit'!$AM$24,IF(F39="Scenario3PBT12",'Minor retrofit'!$AN$24,"")))&amp;IF(F39="Scenario1PBT13",'Minor retrofit'!$AO$24,IF(F39="Scenario2PBT13",'Minor retrofit'!$AP$24,IF(F39="Scenario3PBT13",'Minor retrofit'!$AQ$24,"")))&amp;IF(F39="Scenario1PBT14",'Minor retrofit'!$AR$24,IF(F39="Scenario2PBT14",'Minor retrofit'!$AS$24,IF(F39="Scenario3PBT14",'Minor retrofit'!$AT$24,"")))&amp;IF(F39="Scenario1PBT15",'Minor retrofit'!$AU$24,IF(F39="Scenario2PBT15",'Minor retrofit'!$AV$24,IF(F39="Scenario3PBT15",'Minor retrofit'!$AW$24,"")))</f>
        <v/>
      </c>
      <c r="P39" s="117">
        <f t="shared" si="5"/>
        <v>0</v>
      </c>
      <c r="Q39" s="117" t="str">
        <f>IF(F39="Scenario1PBT1",'Minor retrofit'!$E$26,IF(F39="Scenario2PBT1",'Minor retrofit'!$F$26,IF(F39="Scenario3PBT1",'Minor retrofit'!$G$26,"")))&amp;IF(F39="Scenario1PBT2",'Minor retrofit'!$H$26,IF(F39="Scenario2PBT2",'Minor retrofit'!$I$26,IF(F39="Scenario3PBT2",'Minor retrofit'!$J$26,"")))&amp;IF(F39="Scenario1PBT3",'Minor retrofit'!$K$26,IF(F39="Scenario2PBT3",'Minor retrofit'!$L$26,IF(F39="Scenario3PBT3",'Minor retrofit'!$M$26,"")))&amp;IF(F39="Scenario1PBT4",'Minor retrofit'!$N$26,IF(F39="Scenario2PBT4",'Minor retrofit'!$O$26,IF(F39="Scenario3PBT4",'Minor retrofit'!$P$26,"")))&amp;IF(F39="Scenario1PBT5",'Minor retrofit'!$Q$26,IF(F39="Scenario2PBT5",'Minor retrofit'!$R$26,IF(F39="Scenario3PBT5",'Minor retrofit'!$S$26,"")))&amp;IF(F39="Scenario1PBT6",'Minor retrofit'!$T$26,IF(F39="Scenario2PBT6",'Minor retrofit'!$U$26,IF(F39="Scenario3PBT6",'Minor retrofit'!$V$26,"")))&amp;IF(F39="Scenario1PBT7",'Minor retrofit'!$W$26,IF(F39="Scenario2PBT7",'Minor retrofit'!$X$26,IF(F39="Scenario3PBT7",'Minor retrofit'!$Y$26,"")))&amp;IF(F39="Scenario1PBT8",'Minor retrofit'!$Z$26,IF(F39="Scenario2PBT8",'Minor retrofit'!$AA$26,IF(F39="Scenario3PBT8",'Minor retrofit'!$AB$26,"")))&amp;IF(F39="Scenario1PBT9",'Minor retrofit'!$AC$26,IF(F39="Scenario2PBT9",'Minor retrofit'!$AD$26,IF(F39="Scenario3PBT9",'Minor retrofit'!$AE$26,"")))&amp;IF(F39="Scenario1PBT10",'Minor retrofit'!$AF$26,IF(F39="Scenario2PBT10",'Minor retrofit'!$AG$26,IF(F39="Scenario3PBT10",'Minor retrofit'!$AH$26,"")))&amp;IF(F39="Scenario1PBT11",'Minor retrofit'!$AI$26,IF(F39="Scenario2PBT11",'Minor retrofit'!$AJ$26,IF(F39="Scenario3PBT11",'Minor retrofit'!$AK$26,"")))&amp;IF(F39="Scenario1PBT12",'Minor retrofit'!$AL$26,IF(F39="Scenario2PBT12",'Minor retrofit'!$AM$26,IF(F39="Scenario3PBT12",'Minor retrofit'!$AN$26,"")))&amp;IF(F39="Scenario1PBT13",'Minor retrofit'!$AO$26,IF(F39="Scenario2PBT13",'Minor retrofit'!$AP$26,IF(F39="Scenario3PBT13",'Minor retrofit'!$AQ$26,"")))&amp;IF(F39="Scenario1PBT14",'Minor retrofit'!$AR$26,IF(F39="Scenario2PBT14",'Minor retrofit'!$AS$26,IF(F39="Scenario3PBT14",'Minor retrofit'!$AT$26,"")))&amp;IF(F39="Scenario1PBT15",'Minor retrofit'!$AU$26,IF(F39="Scenario2PBT15",'Minor retrofit'!$AV$26,IF(F39="Scenario3PBT15",'Minor retrofit'!$AW$26,"")))</f>
        <v/>
      </c>
      <c r="R39" s="117">
        <f t="shared" si="6"/>
        <v>0</v>
      </c>
      <c r="S39" s="117" t="str">
        <f>IF(F39="Scenario1PBT1",'Minor retrofit'!$E$28,IF(F39="Scenario2PBT1",'Minor retrofit'!$F$28,IF(F39="Scenario3PBT1",'Minor retrofit'!$G$28,"")))&amp;IF(F39="Scenario1PBT2",'Minor retrofit'!$H$28,IF(F39="Scenario2PBT2",'Minor retrofit'!$I$28,IF(F39="Scenario3PBT2",'Minor retrofit'!$J$28,"")))&amp;IF(F39="Scenario1PBT3",'Minor retrofit'!$K$28,IF(F39="Scenario2PBT3",'Minor retrofit'!$L$28,IF(F39="Scenario3PBT3",'Minor retrofit'!$M$28,"")))&amp;IF(F39="Scenario1PBT4",'Minor retrofit'!$N$28,IF(F39="Scenario2PBT4",'Minor retrofit'!$O$28,IF(F39="Scenario3PBT4",'Minor retrofit'!$P$28,"")))&amp;IF(F39="Scenario1PBT5",'Minor retrofit'!$Q$28,IF(F39="Scenario2PBT5",'Minor retrofit'!$R$28,IF(F39="Scenario3PBT5",'Minor retrofit'!$S$28,"")))&amp;IF(F39="Scenario1PBT6",'Minor retrofit'!$T$28,IF(F39="Scenario2PBT6",'Minor retrofit'!$U$28,IF(F39="Scenario3PBT6",'Minor retrofit'!$V$28,"")))&amp;IF(F39="Scenario1PBT7",'Minor retrofit'!$W$28,IF(F39="Scenario2PBT7",'Minor retrofit'!$X$28,IF(F39="Scenario3PBT7",'Minor retrofit'!$Y$28,"")))&amp;IF(F39="Scenario1PBT8",'Minor retrofit'!$Z$28,IF(F39="Scenario2PBT8",'Minor retrofit'!$AA$28,IF(F39="Scenario3PBT8",'Minor retrofit'!$AB$28,"")))&amp;IF(F39="Scenario1PBT9",'Minor retrofit'!$AC$28,IF(F39="Scenario2PBT9",'Minor retrofit'!$AD$28,IF(F39="Scenario3PBT9",'Minor retrofit'!$AE$28,"")))&amp;IF(F39="Scenario1PBT10",'Minor retrofit'!$AF$28,IF(F39="Scenario2PBT10",'Minor retrofit'!$AG$28,IF(F39="Scenario3PBT10",'Minor retrofit'!$AH$28,"")))&amp;IF(F39="Scenario1PBT11",'Minor retrofit'!$AI$28,IF(F39="Scenario2PBT11",'Minor retrofit'!$AJ$28,IF(F39="Scenario3PBT11",'Minor retrofit'!$AK$28,"")))&amp;IF(F39="Scenario1PBT12",'Minor retrofit'!$AL$28,IF(F39="Scenario2PBT12",'Minor retrofit'!$AM$28,IF(F39="Scenario3PBT12",'Minor retrofit'!$AN$28,"")))&amp;IF(F39="Scenario1PBT13",'Minor retrofit'!$AO$28,IF(F39="Scenario2PBT13",'Minor retrofit'!$AP$28,IF(F39="Scenario3PBT13",'Minor retrofit'!$AQ$28,"")))&amp;IF(F39="Scenario1PBT14",'Minor retrofit'!$AR$28,IF(F39="Scenario2PBT14",'Minor retrofit'!$AS$28,IF(F39="Scenario3PBT14",'Minor retrofit'!$AT$28,"")))&amp;IF(F39="Scenario1PBT15",'Minor retrofit'!$AU$28,IF(F39="Scenario2PBT15",'Minor retrofit'!$AV$28,IF(F39="Scenario3PBT15",'Minor retrofit'!$AW$28,"")))</f>
        <v/>
      </c>
      <c r="T39" s="207">
        <f t="shared" si="7"/>
        <v>0</v>
      </c>
      <c r="U39" s="206" t="str">
        <f>IF(F39="Scenario1PBT1",'Minor retrofit'!$E$39,IF(F39="Scenario2PBT1",'Minor retrofit'!$F$39,IF(F39="Scenario3PBT1",'Minor retrofit'!$G$39,"")))&amp;IF(F39="Scenario1PBT2",'Minor retrofit'!$H$39,IF(F39="Scenario2PBT2",'Minor retrofit'!$I$39,IF(F39="Scenario3PBT2",'Minor retrofit'!$J$39,"")))&amp;IF(F39="Scenario1PBT3",'Minor retrofit'!$K$39,IF(F39="Scenario2PBT3",'Minor retrofit'!$L$39,IF(F39="Scenario3PBT3",'Minor retrofit'!$M$39,"")))&amp;IF(F39="Scenario1PBT4",'Minor retrofit'!$N$39,IF(F39="Scenario2PBT4",'Minor retrofit'!$O$39,IF(F39="Scenario3PBT4",'Minor retrofit'!$P$39,"")))&amp;IF(F39="Scenario1PBT5",'Minor retrofit'!$Q$39,IF(F39="Scenario2PBT5",'Minor retrofit'!$R$39,IF(F39="Scenario3PBT5",'Minor retrofit'!$S$39,"")))&amp;IF(F39="Scenario1PBT6",'Minor retrofit'!$T$39,IF(F39="Scenario2PBT6",'Minor retrofit'!$U$39,IF(F39="Scenario3PBT6",'Minor retrofit'!$V$39,"")))&amp;IF(F39="Scenario1PBT7",'Minor retrofit'!$W$39,IF(F39="Scenario2PBT7",'Minor retrofit'!$X$39,IF(F39="Scenario3PBT7",'Minor retrofit'!$Y$39,"")))&amp;IF(F39="Scenario1PBT8",'Minor retrofit'!$Z$39,IF(F39="Scenario2PBT8",'Minor retrofit'!$AA$39,IF(F39="Scenario3PBT8",'Minor retrofit'!$AB$39,"")))&amp;IF(F39="Scenario1PBT9",'Minor retrofit'!$AC$39,IF(F39="Scenario2PBT9",'Minor retrofit'!$AD$39,IF(F39="Scenario3PBT9",'Minor retrofit'!$AE$39,"")))&amp;IF(F39="Scenario1PBT10",'Minor retrofit'!$AF$39,IF(F39="Scenario2PBT10",'Minor retrofit'!$AG$39,IF(F39="Scenario3PBT10",'Minor retrofit'!$AH$39,"")))&amp;IF(F39="Scenario1PBT11",'Minor retrofit'!$AI$39,IF(F39="Scenario2PBT11",'Minor retrofit'!$AJ$39,IF(F39="Scenario3PBT11",'Minor retrofit'!$AK$39,"")))&amp;IF(F39="Scenario1PBT12",'Minor retrofit'!$AL$39,IF(F39="Scenario2PBT12",'Minor retrofit'!$AM$39,IF(F39="Scenario3PBT12",'Minor retrofit'!$AN$39,"")))&amp;IF(F39="Scenario1PBT13",'Minor retrofit'!$AO$39,IF(F39="Scenario2PBT13",'Minor retrofit'!$AP$39,IF(F39="Scenario3PBT13",'Minor retrofit'!$AQ$39,"")))&amp;IF(F39="Scenario1PBT14",'Minor retrofit'!$AR$39,IF(F39="Scenario2PBT14",'Minor retrofit'!$AS$39,IF(F39="Scenario3PBT14",'Minor retrofit'!$AT$39,"")))&amp;IF(F39="Scenario1PBT15",'Minor retrofit'!$AU$39,IF(F39="Scenario2PBT15",'Minor retrofit'!$AV$39,IF(F39="Scenario3PBT15",'Minor retrofit'!$AW$39,"")))</f>
        <v/>
      </c>
      <c r="V39" s="117">
        <f t="shared" si="8"/>
        <v>0</v>
      </c>
      <c r="W39" s="117" t="str">
        <f>IF(F39="Scenario1PBT1",'Minor retrofit'!$E$41,IF(F39="Scenario2PBT1",'Minor retrofit'!$F$41,IF(F39="Scenario3PBT1",'Minor retrofit'!$G$41,"")))&amp;IF(F39="Scenario1PBT2",'Minor retrofit'!$H$41,IF(F39="Scenario2PBT2",'Minor retrofit'!$I$41,IF(F39="Scenario3PBT2",'Minor retrofit'!$J$41,"")))&amp;IF(F39="Scenario1PBT3",'Minor retrofit'!$K$41,IF(F39="Scenario2PBT3",'Minor retrofit'!$L$41,IF(F39="Scenario3PBT3",'Minor retrofit'!$M$41,"")))&amp;IF(F39="Scenario1PBT4",'Minor retrofit'!$N$41,IF(F39="Scenario2PBT4",'Minor retrofit'!$O$41,IF(F39="Scenario3PBT4",'Minor retrofit'!$P$41,"")))&amp;IF(F39="Scenario1PBT5",'Minor retrofit'!$Q$41,IF(F39="Scenario2PBT5",'Minor retrofit'!$R$41,IF(F39="Scenario3PBT5",'Minor retrofit'!$S$41,"")))&amp;IF(F39="Scenario1PBT6",'Minor retrofit'!$T$41,IF(F39="Scenario2PBT6",'Minor retrofit'!$U$41,IF(F39="Scenario3PBT6",'Minor retrofit'!$V$41,"")))&amp;IF(F39="Scenario1PBT7",'Minor retrofit'!$W$41,IF(F39="Scenario2PBT7",'Minor retrofit'!$X$41,IF(F39="Scenario3PBT7",'Minor retrofit'!$Y$41,"")))&amp;IF(F39="Scenario1PBT8",'Minor retrofit'!$Z$41,IF(F39="Scenario2PBT8",'Minor retrofit'!$AA$41,IF(F39="Scenario3PBT8",'Minor retrofit'!$AB$41,"")))&amp;IF(F39="Scenario1PBT9",'Minor retrofit'!$AC$41,IF(F39="Scenario2PBT9",'Minor retrofit'!$AD$41,IF(F39="Scenario3PBT9",'Minor retrofit'!$AE$41,"")))&amp;IF(F39="Scenario1PBT10",'Minor retrofit'!$AF$41,IF(F39="Scenario2PBT10",'Minor retrofit'!$AG$41,IF(F39="Scenario3PBT10",'Minor retrofit'!$AH$41,"")))&amp;IF(F39="Scenario1PBT11",'Minor retrofit'!$AI$41,IF(F39="Scenario2PBT11",'Minor retrofit'!$AJ$41,IF(F39="Scenario3PBT11",'Minor retrofit'!$AK$41,"")))&amp;IF(F39="Scenario1PBT12",'Minor retrofit'!$AL$41,IF(F39="Scenario2PBT12",'Minor retrofit'!$AM$41,IF(F39="Scenario3PBT12",'Minor retrofit'!$AN$41,"")))&amp;IF(F39="Scenario1PBT13",'Minor retrofit'!$AO$41,IF(F39="Scenario2PBT13",'Minor retrofit'!$AP$41,IF(F39="Scenario3PBT13",'Minor retrofit'!$AQ$41,"")))&amp;IF(F39="Scenario1PBT14",'Minor retrofit'!$AR$41,IF(F39="Scenario2PBT14",'Minor retrofit'!$AS$41,IF(F39="Scenario3PBT14",'Minor retrofit'!$AT$41,"")))&amp;IF(F39="Scenario1PBT15",'Minor retrofit'!$AU$41,IF(F39="Scenario2PBT15",'Minor retrofit'!$AV$41,IF(F39="Scenario3PBT15",'Minor retrofit'!$AW$41,"")))</f>
        <v/>
      </c>
      <c r="X39" s="117">
        <f t="shared" si="9"/>
        <v>0</v>
      </c>
      <c r="Y39" s="117" t="str">
        <f>IF(F39="Scenario1PBT1",'Minor retrofit'!$E$43,IF(F39="Scenario2PBT1",'Minor retrofit'!$F$43,IF(F39="Scenario3PBT1",'Minor retrofit'!$G$43,"")))&amp;IF(F39="Scenario1PBT2",'Minor retrofit'!$H$43,IF(F39="Scenario2PBT2",'Minor retrofit'!$I$43,IF(F39="Scenario3PBT2",'Minor retrofit'!$J$43,"")))&amp;IF(F39="Scenario1PBT3",'Minor retrofit'!$K$43,IF(F39="Scenario2PBT3",'Minor retrofit'!$L$43,IF(F39="Scenario3PBT3",'Minor retrofit'!$M$43,"")))&amp;IF(F39="Scenario1PBT4",'Minor retrofit'!$N$43,IF(F39="Scenario2PBT4",'Minor retrofit'!$O$43,IF(F39="Scenario3PBT4",'Minor retrofit'!$P$43,"")))&amp;IF(F39="Scenario1PBT5",'Minor retrofit'!$Q$43,IF(F39="Scenario2PBT5",'Minor retrofit'!$R$43,IF(F39="Scenario3PBT5",'Minor retrofit'!$S$43,"")))&amp;IF(F39="Scenario1PBT6",'Minor retrofit'!$T$43,IF(F39="Scenario2PBT6",'Minor retrofit'!$U$43,IF(F39="Scenario3PBT6",'Minor retrofit'!$V$43,"")))&amp;IF(F39="Scenario1PBT7",'Minor retrofit'!$W$43,IF(F39="Scenario2PBT7",'Minor retrofit'!$X$43,IF(F39="Scenario3PBT7",'Minor retrofit'!$Y$43,"")))&amp;IF(F39="Scenario1PBT8",'Minor retrofit'!$Z$43,IF(F39="Scenario2PBT8",'Minor retrofit'!$AA$43,IF(F39="Scenario3PBT8",'Minor retrofit'!$AB$43,"")))&amp;IF(F39="Scenario1PBT9",'Minor retrofit'!$AC$43,IF(F39="Scenario2PBT9",'Minor retrofit'!$AD$43,IF(F39="Scenario3PBT9",'Minor retrofit'!$AE$43,"")))&amp;IF(F39="Scenario1PBT10",'Minor retrofit'!$AF$43,IF(F39="Scenario2PBT10",'Minor retrofit'!$AG$43,IF(F39="Scenario3PBT10",'Minor retrofit'!$AH$43,"")))&amp;IF(F39="Scenario1PBT11",'Minor retrofit'!$AI$43,IF(F39="Scenario2PBT11",'Minor retrofit'!$AJ$43,IF(F39="Scenario3PBT11",'Minor retrofit'!$AK$43,"")))&amp;IF(F39="Scenario1PBT12",'Minor retrofit'!$AL$43,IF(F39="Scenario2PBT12",'Minor retrofit'!$AM$43,IF(F39="Scenario3PBT12",'Minor retrofit'!$AN$43,"")))&amp;IF(F39="Scenario1PBT13",'Minor retrofit'!$AO$43,IF(F39="Scenario2PBT13",'Minor retrofit'!$AP$43,IF(F39="Scenario3PBT13",'Minor retrofit'!$AQ$43,"")))&amp;IF(F39="Scenario1PBT14",'Minor retrofit'!$AR$43,IF(F39="Scenario2PBT14",'Minor retrofit'!$AS$43,IF(F39="Scenario3PBT14",'Minor retrofit'!$AT$43,"")))&amp;IF(F39="Scenario1PBT15",'Minor retrofit'!$AU$43,IF(F39="Scenario2PBT15",'Minor retrofit'!$AV$43,IF(F39="Scenario3PBT15",'Minor retrofit'!$AW$43,"")))</f>
        <v/>
      </c>
      <c r="Z39" s="117">
        <f t="shared" si="10"/>
        <v>0</v>
      </c>
      <c r="AA39" s="178" t="str">
        <f>IF(F39="Scenario1PBT1",'Minor retrofit'!$E$102,IF(F39="Scenario2PBT1",'Minor retrofit'!$F$102,IF(F39="Scenario3PBT1",'Minor retrofit'!$G$102,"")))&amp;IF(F39="Scenario1PBT2",'Minor retrofit'!$H$102,IF(F39="Scenario2PBT2",'Minor retrofit'!$I$102,IF(F39="Scenario3PBT2",'Minor retrofit'!$J$102,"")))&amp;IF(F39="Scenario1PBT3",'Minor retrofit'!$K$102,IF(F39="Scenario2PBT3",'Minor retrofit'!$L$102,IF(F39="Scenario3PBT3",'Minor retrofit'!$M$102,"")))&amp;IF(F39="Scenario1PBT4",'Minor retrofit'!$N$102,IF(F39="Scenario2PBT4",'Minor retrofit'!$O$102,IF(F39="Scenario3PBT4",'Minor retrofit'!$P$102,"")))&amp;IF(F39="Scenario1PBT5",'Minor retrofit'!$Q$102,IF(F39="Scenario2PBT5",'Minor retrofit'!$R$102,IF(F39="Scenario3PBT5",'Minor retrofit'!$S$102,"")))&amp;IF(F39="Scenario1PBT6",'Minor retrofit'!$T$102,IF(F39="Scenario2PBT6",'Minor retrofit'!$U$102,IF(F39="Scenario3PBT6",'Minor retrofit'!$V$102,"")))&amp;IF(F39="Scenario1PBT7",'Minor retrofit'!$W$102,IF(F39="Scenario2PBT7",'Minor retrofit'!$X$102,IF(F39="Scenario3PBT7",'Minor retrofit'!$Y$102,"")))&amp;IF(F39="Scenario1PBT8",'Minor retrofit'!$Z$102,IF(F39="Scenario2PBT8",'Minor retrofit'!$AA$102,IF(F39="Scenario3PBT8",'Minor retrofit'!$AB$102,"")))&amp;IF(F39="Scenario1PBT9",'Minor retrofit'!$AC$102,IF(F39="Scenario2PBT9",'Minor retrofit'!$AD$102,IF(F39="Scenario3PBT9",'Minor retrofit'!$AE$102,"")))&amp;IF(F39="Scenario1PBT10",'Minor retrofit'!$AF$102,IF(F39="Scenario2PBT10",'Minor retrofit'!$AG$102,IF(F39="Scenario3PBT10",'Minor retrofit'!$AH$102,"")))&amp;IF(F39="Scenario1PBT11",'Minor retrofit'!$AI$102,IF(F39="Scenario2PBT11",'Minor retrofit'!$AJ$102,IF(F39="Scenario3PBT11",'Minor retrofit'!$AK$102,"")))&amp;IF(F39="Scenario1PBT12",'Minor retrofit'!$AL$102,IF(F39="Scenario2PBT12",'Minor retrofit'!$AM$102,IF(F39="Scenario3PBT12",'Minor retrofit'!$AN$102,"")))&amp;IF(F39="Scenario1PBT13",'Minor retrofit'!$AO$102,IF(F39="Scenario2PBT13",'Minor retrofit'!$AP$102,IF(F39="Scenario3PBT13",'Minor retrofit'!$AQ$102,"")))&amp;IF(F39="Scenario1PBT14",'Minor retrofit'!$AR$102,IF(F39="Scenario2PBT14",'Minor retrofit'!$AS$102,IF(F39="Scenario3PBT14",'Minor retrofit'!$AT$102,"")))&amp;IF(F39="Scenario1PBT15",'Minor retrofit'!$AU$102,IF(F39="Scenario2PBT15",'Minor retrofit'!$AV$102,IF(F39="Scenario3PBT15",'Minor retrofit'!$AW$102,"")))</f>
        <v/>
      </c>
      <c r="AB39" s="179">
        <f t="shared" si="11"/>
        <v>0</v>
      </c>
      <c r="AC39" s="208">
        <f>IFERROR('Projection_Base-case'!G39-G39,0)</f>
        <v>0</v>
      </c>
      <c r="AD39" s="178">
        <f t="shared" si="12"/>
        <v>0</v>
      </c>
      <c r="AE39" s="117">
        <f>IFERROR(100*AC39/'Projection_Base-case'!G39,0)</f>
        <v>0</v>
      </c>
      <c r="AF39" s="117">
        <f>IFERROR('Projection_Base-case'!I39-I39,0)</f>
        <v>0</v>
      </c>
      <c r="AG39" s="178">
        <f t="shared" si="13"/>
        <v>0</v>
      </c>
      <c r="AH39" s="117">
        <f>IFERROR(100*AF39/'Projection_Base-case'!I39,0)</f>
        <v>0</v>
      </c>
      <c r="AI39" s="117">
        <f>IFERROR('Projection_Base-case'!K39-K39,0)</f>
        <v>0</v>
      </c>
      <c r="AJ39" s="178">
        <f t="shared" si="14"/>
        <v>0</v>
      </c>
      <c r="AK39" s="117">
        <f>IFERROR(100*AI39/'Projection_Base-case'!K39,0)</f>
        <v>0</v>
      </c>
      <c r="AL39" s="117">
        <f>IFERROR(M39-'Projection_Base-case'!M39,0)</f>
        <v>0</v>
      </c>
      <c r="AM39" s="178">
        <f t="shared" si="15"/>
        <v>0</v>
      </c>
      <c r="AN39" s="179">
        <f>IFERROR(IF('Projection_Base-case'!N39&gt;0,100*AM39/'Projection_Base-case'!N39,100*AM39/N39),0)</f>
        <v>0</v>
      </c>
      <c r="AO39" s="206">
        <f>IFERROR('Projection_Base-case'!O39-O39,0)</f>
        <v>0</v>
      </c>
      <c r="AP39" s="178">
        <f t="shared" si="16"/>
        <v>0</v>
      </c>
      <c r="AQ39" s="117">
        <f>IFERROR(100*AO39/'Projection_Base-case'!O39,0)</f>
        <v>0</v>
      </c>
      <c r="AR39" s="117">
        <f>IFERROR('Projection_Base-case'!Q39-Q39,0)</f>
        <v>0</v>
      </c>
      <c r="AS39" s="178">
        <f t="shared" si="17"/>
        <v>0</v>
      </c>
      <c r="AT39" s="117">
        <f>IFERROR(100*AR39/'Projection_Base-case'!Q39,0)</f>
        <v>0</v>
      </c>
      <c r="AU39" s="117">
        <f>IFERROR('Projection_Base-case'!S39-S39,0)</f>
        <v>0</v>
      </c>
      <c r="AV39" s="178">
        <f t="shared" si="18"/>
        <v>0</v>
      </c>
      <c r="AW39" s="118">
        <f>IFERROR(100*AU39/'Projection_Base-case'!S39,0)</f>
        <v>0</v>
      </c>
      <c r="AX39" s="206">
        <f>IFERROR('Projection_Base-case'!U39-U39,0)</f>
        <v>0</v>
      </c>
      <c r="AY39" s="178">
        <f t="shared" si="19"/>
        <v>0</v>
      </c>
      <c r="AZ39" s="117">
        <f>IFERROR(100*AX39/'Projection_Base-case'!U39,0)</f>
        <v>0</v>
      </c>
      <c r="BA39" s="117">
        <f>IFERROR('Projection_Base-case'!W39-W39,0)</f>
        <v>0</v>
      </c>
      <c r="BB39" s="178">
        <f t="shared" si="20"/>
        <v>0</v>
      </c>
      <c r="BC39" s="117">
        <f>IFERROR(100*BA39/'Projection_Base-case'!W39,0)</f>
        <v>0</v>
      </c>
      <c r="BD39" s="117">
        <f>IFERROR('Projection_Base-case'!Y39-Y39,0)</f>
        <v>0</v>
      </c>
      <c r="BE39" s="178">
        <f t="shared" si="21"/>
        <v>0</v>
      </c>
      <c r="BF39" s="117">
        <f>IFERROR(100*BD39/'Projection_Base-case'!Y39,0)</f>
        <v>0</v>
      </c>
      <c r="BG39" s="178">
        <f t="shared" si="22"/>
        <v>0</v>
      </c>
      <c r="BH39" s="179">
        <f t="shared" si="23"/>
        <v>0</v>
      </c>
    </row>
    <row r="40" spans="1:60">
      <c r="A40" s="205">
        <v>35</v>
      </c>
      <c r="B40" s="178">
        <f>IF('Projection_Base-case'!B40&lt;&gt;"",'Projection_Base-case'!B40,0)</f>
        <v>0</v>
      </c>
      <c r="C40" s="178">
        <f>IF('Projection_Base-case'!C40&lt;&gt;"",'Projection_Base-case'!C40,0)</f>
        <v>0</v>
      </c>
      <c r="D40" s="178">
        <f>IF('Projection_Base-case'!D40&lt;&gt;"",'Projection_Base-case'!D40,0)</f>
        <v>0</v>
      </c>
      <c r="E40" s="176" t="str">
        <f>IF(AND('Résultats Minor'!$AC$3="OUI",'Résultats Minor'!E39&lt;&gt;""),'Résultats Minor'!E39,IF(OR(D40="PBT2",D40="PBT3",D40="PBT5",D40="PBT8",D40="PBT9"),"Scenario1",IF(OR(D40="PBT6",D40="PBT7",D40="PBT10"),"Scenario2",IF(OR(D40="PBT1",D40="PBT4"),"Scenario3",""))))</f>
        <v/>
      </c>
      <c r="F40" s="202" t="str">
        <f t="shared" si="0"/>
        <v>0</v>
      </c>
      <c r="G40" s="206" t="str">
        <f>IF(F40="Scenario1PBT1",'Minor retrofit'!$E$7,IF(F40="Scenario2PBT1",'Minor retrofit'!$F$7,IF(F40="Scenario3PBT1",'Minor retrofit'!$G$7,"")))&amp;IF(F40="Scenario1PBT2",'Minor retrofit'!$H$7,IF(F40="Scenario2PBT2",'Minor retrofit'!$I$7,IF(F40="Scenario3PBT2",'Minor retrofit'!$J$7,"")))&amp;IF(F40="Scenario1PBT3",'Minor retrofit'!$K$7,IF(F40="Scenario2PBT3",'Minor retrofit'!$L$7,IF(F40="Scenario3PBT3",'Minor retrofit'!$M$7,"")))&amp;IF(F40="Scenario1PBT4",'Minor retrofit'!$N$7,IF(F40="Scenario2PBT4",'Minor retrofit'!$O$7,IF(F40="Scenario3PBT4",'Minor retrofit'!$P$7,"")))&amp;IF(F40="Scenario1PBT5",'Minor retrofit'!$Q$7,IF(F40="Scenario2PBT5",'Minor retrofit'!$R$7,IF(F40="Scenario3PBT5",'Minor retrofit'!$S$7,"")))&amp;IF(F40="Scenario1PBT6",'Minor retrofit'!$T$7,IF(F40="Scenario2PBT6",'Minor retrofit'!$U$7,IF(F40="Scenario3PBT6",'Minor retrofit'!$V$7,"")))&amp;IF(F40="Scenario1PBT7",'Minor retrofit'!$W$7,IF(F40="Scenario2PBT7",'Minor retrofit'!$X$7,IF(F40="Scenario3PBT7",'Minor retrofit'!$Y$7,"")))&amp;IF(F40="Scenario1PBT8",'Minor retrofit'!$Z$7,IF(F40="Scenario2PBT8",'Minor retrofit'!$AA$7,IF(F40="Scenario3PBT8",'Minor retrofit'!$AB$7,"")))&amp;IF(F40="Scenario1PBT9",'Minor retrofit'!$AC$7,IF(F40="Scenario2PBT9",'Minor retrofit'!$AD$7,IF(F40="Scenario3PBT9",'Minor retrofit'!$AE$7,"")))&amp;IF(F40="Scenario1PBT10",'Minor retrofit'!$AF$7,IF(F40="Scenario2PBT10",'Minor retrofit'!$AG$7,IF(F40="Scenario3PBT10",'Minor retrofit'!$AH$7,"")))&amp;IF(F40="Scenario1PBT11",'Minor retrofit'!$AI$7,IF(F40="Scenario2PBT11",'Minor retrofit'!$AJ$7,IF(F40="Scenario3PBT11",'Minor retrofit'!$AK$7,"")))&amp;IF(F40="Scenario1PBT12",'Minor retrofit'!$AL$7,IF(F40="Scenario2PBT12",'Minor retrofit'!$AM$7,IF(F40="Scenario3PBT12",'Minor retrofit'!$AN$7,"")))&amp;IF(F40="Scenario1PBT13",'Minor retrofit'!$AO$7,IF(F40="Scenario2PBT13",'Minor retrofit'!$AP$7,IF(F40="Scenario3PBT13",'Minor retrofit'!$AQ$7,"")))&amp;IF(F40="Scenario1PBT14",'Minor retrofit'!$AR$7,IF(F40="Scenario2PBT14",'Minor retrofit'!$AS$7,IF(F40="Scenario3PBT14",'Minor retrofit'!$AT$7,"")))&amp;IF(F40="Scenario1PBT15",'Minor retrofit'!$AU$7,IF(F40="Scenario2PBT15",'Minor retrofit'!$AV$7,IF(F40="Scenario3PBT15",'Minor retrofit'!$AW$7,"")))</f>
        <v/>
      </c>
      <c r="H40" s="117">
        <f t="shared" si="1"/>
        <v>0</v>
      </c>
      <c r="I40" s="117" t="str">
        <f>IF(F40="Scenario1PBT1",'Minor retrofit'!$E$17,IF(F40="Scenario2PBT1",'Minor retrofit'!$F$17,IF(F40="Scenario3PBT1",'Minor retrofit'!$G$17,"")))&amp;IF(F40="Scenario1PBT2",'Minor retrofit'!$H$17,IF(F40="Scenario2PBT2",'Minor retrofit'!$I$17,IF(F40="Scenario3PBT2",'Minor retrofit'!$J$17,"")))&amp;IF(F40="Scenario1PBT3",'Minor retrofit'!$K$17,IF(F40="Scenario2PBT3",'Minor retrofit'!$L$17,IF(F40="Scenario3PBT3",'Minor retrofit'!$M$17,"")))&amp;IF(F40="Scenario1PBT4",'Minor retrofit'!$N$17,IF(F40="Scenario2PBT4",'Minor retrofit'!$O$17,IF(F40="Scenario3PBT4",'Minor retrofit'!$P$17,"")))&amp;IF(F40="Scenario1PBT5",'Minor retrofit'!$Q$17,IF(F40="Scenario2PBT5",'Minor retrofit'!$R$17,IF(F40="Scenario3PBT5",'Minor retrofit'!$S$17,"")))&amp;IF(F40="Scenario1PBT6",'Minor retrofit'!$T$17,IF(F40="Scenario2PBT6",'Minor retrofit'!$U$17,IF(F40="Scenario3PBT6",'Minor retrofit'!$V$17,"")))&amp;IF(F40="Scenario1PBT7",'Minor retrofit'!$W$17,IF(F40="Scenario2PBT7",'Minor retrofit'!$X$17,IF(F40="Scenario3PBT7",'Minor retrofit'!$Y$17,"")))&amp;IF(F40="Scenario1PBT8",'Minor retrofit'!$Z$17,IF(F40="Scenario2PBT8",'Minor retrofit'!$AA$17,IF(F40="Scenario3PBT8",'Minor retrofit'!$AB$17,"")))&amp;IF(F40="Scenario1PBT9",'Minor retrofit'!$AC$17,IF(F40="Scenario2PBT9",'Minor retrofit'!$AD$17,IF(F40="Scenario3PBT9",'Minor retrofit'!$AE$17,"")))&amp;IF(F40="Scenario1PBT10",'Minor retrofit'!$AF$17,IF(F40="Scenario2PBT10",'Minor retrofit'!$AG$17,IF(F40="Scenario3PBT10",'Minor retrofit'!$AH$17,"")))&amp;IF(F40="Scenario1PBT11",'Minor retrofit'!$AI$17,IF(F40="Scenario2PBT11",'Minor retrofit'!$AJ$17,IF(F40="Scenario3PBT11",'Minor retrofit'!$AK$17,"")))&amp;IF(F40="Scenario1PBT12",'Minor retrofit'!$AL$17,IF(F40="Scenario2PBT12",'Minor retrofit'!$AM$17,IF(F40="Scenario3PBT12",'Minor retrofit'!$AN$17,"")))&amp;IF(F40="Scenario1PBT13",'Minor retrofit'!$AO$17,IF(F40="Scenario2PBT13",'Minor retrofit'!$AP$17,IF(F40="Scenario3PBT13",'Minor retrofit'!$AQ$17,"")))&amp;IF(F40="Scenario1PBT14",'Minor retrofit'!$AR$17,IF(F40="Scenario2PBT14",'Minor retrofit'!$AS$17,IF(F40="Scenario3PBT14",'Minor retrofit'!$AT$17,"")))&amp;IF(F40="Scenario1PBT15",'Minor retrofit'!$AU$17,IF(F40="Scenario2PBT15",'Minor retrofit'!$AV$17,IF(F40="Scenario3PBT15",'Minor retrofit'!$AW$17,"")))</f>
        <v/>
      </c>
      <c r="J40" s="117">
        <f t="shared" si="2"/>
        <v>0</v>
      </c>
      <c r="K40" s="117" t="str">
        <f>IF(F40="Scenario1PBT1",'Minor retrofit'!$E$19,IF(F40="Scenario2PBT1",'Minor retrofit'!$F$19,IF(F40="Scenario3PBT1",'Minor retrofit'!$G$19,"")))&amp;IF(F40="Scenario1PBT2",'Minor retrofit'!$H$19,IF(F40="Scenario2PBT2",'Minor retrofit'!$I$19,IF(F40="Scenario3PBT2",'Minor retrofit'!$J$19,"")))&amp;IF(F40="Scenario1PBT3",'Minor retrofit'!$K$19,IF(F40="Scenario2PBT3",'Minor retrofit'!$L$19,IF(F40="Scenario3PBT3",'Minor retrofit'!$M$19,"")))&amp;IF(F40="Scenario1PBT4",'Minor retrofit'!$N$19,IF(F40="Scenario2PBT4",'Minor retrofit'!$O$19,IF(F40="Scenario3PBT4",'Minor retrofit'!$P$19,"")))&amp;IF(F40="Scenario1PBT5",'Minor retrofit'!$Q$19,IF(F40="Scenario2PBT5",'Minor retrofit'!$R$19,IF(F40="Scenario3PBT5",'Minor retrofit'!$S$19,"")))&amp;IF(F40="Scenario1PBT6",'Minor retrofit'!$T$19,IF(F40="Scenario2PBT6",'Minor retrofit'!$U$19,IF(F40="Scenario3PBT6",'Minor retrofit'!$V$19,"")))&amp;IF(F40="Scenario1PBT7",'Minor retrofit'!$W$19,IF(F40="Scenario2PBT7",'Minor retrofit'!$X$19,IF(F40="Scenario3PBT7",'Minor retrofit'!$Y$19,"")))&amp;IF(F40="Scenario1PBT8",'Minor retrofit'!$Z$19,IF(F40="Scenario2PBT8",'Minor retrofit'!$AA$19,IF(F40="Scenario3PBT8",'Minor retrofit'!$AB$19,"")))&amp;IF(F40="Scenario1PBT9",'Minor retrofit'!$AC$19,IF(F40="Scenario2PBT9",'Minor retrofit'!$AD$19,IF(F40="Scenario3PBT9",'Minor retrofit'!$AE$19,"")))&amp;IF(F40="Scenario1PBT10",'Minor retrofit'!$AF$19,IF(F40="Scenario2PBT10",'Minor retrofit'!$AG$19,IF(F40="Scenario3PBT10",'Minor retrofit'!$AH$19,"")))&amp;IF(F40="Scenario1PBT11",'Minor retrofit'!$AI$19,IF(F40="Scenario2PBT11",'Minor retrofit'!$AJ$19,IF(F40="Scenario3PBT11",'Minor retrofit'!$AK$19,"")))&amp;IF(F40="Scenario1PBT12",'Minor retrofit'!$AL$19,IF(F40="Scenario2PBT12",'Minor retrofit'!$AM$19,IF(F40="Scenario3PBT12",'Minor retrofit'!$AN$19,"")))&amp;IF(F40="Scenario1PBT13",'Minor retrofit'!$AO$19,IF(F40="Scenario2PBT13",'Minor retrofit'!$AP$19,IF(F40="Scenario3PBT13",'Minor retrofit'!$AQ$19,"")))&amp;IF(F40="Scenario1PBT14",'Minor retrofit'!$AR$19,IF(F40="Scenario2PBT14",'Minor retrofit'!$AS$19,IF(F40="Scenario3PBT14",'Minor retrofit'!$AT$19,"")))&amp;IF(F40="Scenario1PBT15",'Minor retrofit'!$AU$19,IF(F40="Scenario2PBT15",'Minor retrofit'!$AV$19,IF(F40="Scenario3PBT15",'Minor retrofit'!$AW$19,"")))</f>
        <v/>
      </c>
      <c r="L40" s="117">
        <f t="shared" si="3"/>
        <v>0</v>
      </c>
      <c r="M40" s="117" t="str">
        <f>IF(F40="Scenario1PBT1",'Minor retrofit'!$E$21,IF(F40="Scenario2PBT1",'Minor retrofit'!$F$21,IF(F40="Scenario3PBT1",'Minor retrofit'!$G$21,"")))&amp;IF(F40="Scenario1PBT2",'Minor retrofit'!$H$21,IF(F40="Scenario2PBT2",'Minor retrofit'!$I$21,IF(F40="Scenario3PBT2",'Minor retrofit'!$J$21,"")))&amp;IF(F40="Scenario1PBT3",'Minor retrofit'!$K$21,IF(F40="Scenario2PBT3",'Minor retrofit'!$L$21,IF(F40="Scenario3PBT3",'Minor retrofit'!$M$21,"")))&amp;IF(F40="Scenario1PBT4",'Minor retrofit'!$N$21,IF(F40="Scenario2PBT4",'Minor retrofit'!$O$21,IF(F40="Scenario3PBT4",'Minor retrofit'!$P$21,"")))&amp;IF(F40="Scenario1PBT5",'Minor retrofit'!$Q$21,IF(F40="Scenario2PBT5",'Minor retrofit'!$R$21,IF(F40="Scenario3PBT5",'Minor retrofit'!$S$21,"")))&amp;IF(F40="Scenario1PBT6",'Minor retrofit'!$T$21,IF(F40="Scenario2PBT6",'Minor retrofit'!$U$21,IF(F40="Scenario3PBT6",'Minor retrofit'!$V$21,"")))&amp;IF(F40="Scenario1PBT7",'Minor retrofit'!$W$21,IF(F40="Scenario2PBT7",'Minor retrofit'!$X$21,IF(F40="Scenario3PBT7",'Minor retrofit'!$Y$21,"")))&amp;IF(F40="Scenario1PBT8",'Minor retrofit'!$Z$21,IF(F40="Scenario2PBT8",'Minor retrofit'!$AA$21,IF(F40="Scenario3PBT8",'Minor retrofit'!$AB$21,"")))&amp;IF(F40="Scenario1PBT9",'Minor retrofit'!$AC$21,IF(F40="Scenario2PBT9",'Minor retrofit'!$AD$21,IF(F40="Scenario3PBT9",'Minor retrofit'!$AE$21,"")))&amp;IF(F40="Scenario1PBT10",'Minor retrofit'!$AF$21,IF(F40="Scenario2PBT10",'Minor retrofit'!$AG$21,IF(F40="Scenario3PBT10",'Minor retrofit'!$AH$21,"")))&amp;IF(F40="Scenario1PBT11",'Minor retrofit'!$AI$21,IF(F40="Scenario2PBT11",'Minor retrofit'!$AJ$21,IF(F40="Scenario3PBT11",'Minor retrofit'!$AK$21,"")))&amp;IF(F40="Scenario1PBT12",'Minor retrofit'!$AL$21,IF(F40="Scenario2PBT12",'Minor retrofit'!$AM$21,IF(F40="Scenario3PBT12",'Minor retrofit'!$AN$21,"")))&amp;IF(F40="Scenario1PBT13",'Minor retrofit'!$AO$21,IF(F40="Scenario2PBT13",'Minor retrofit'!$AP$21,IF(F40="Scenario3PBT13",'Minor retrofit'!$AQ$21,"")))&amp;IF(F40="Scenario1PBT14",'Minor retrofit'!$AR$21,IF(F40="Scenario2PBT14",'Minor retrofit'!$AS$21,IF(F40="Scenario3PBT14",'Minor retrofit'!$AT$21,"")))&amp;IF(F40="Scenario1PBT15",'Minor retrofit'!$AU$21,IF(F40="Scenario2PBT15",'Minor retrofit'!$AV$21,IF(F40="Scenario3PBT15",'Minor retrofit'!$AW$21,"")))</f>
        <v/>
      </c>
      <c r="N40" s="118">
        <f t="shared" si="4"/>
        <v>0</v>
      </c>
      <c r="O40" s="206" t="str">
        <f>IF(F40="Scenario1PBT1",'Minor retrofit'!$E$24,IF(F40="Scenario2PBT1",'Minor retrofit'!$F$24,IF(F40="Scenario3PBT1",'Minor retrofit'!$G$24,"")))&amp;IF(F40="Scenario1PBT2",'Minor retrofit'!$H$24,IF(F40="Scenario2PBT2",'Minor retrofit'!$I$24,IF(F40="Scenario3PBT2",'Minor retrofit'!$J$24,"")))&amp;IF(F40="Scenario1PBT3",'Minor retrofit'!$K$24,IF(F40="Scenario2PBT3",'Minor retrofit'!$L$24,IF(F40="Scenario3PBT3",'Minor retrofit'!$M$24,"")))&amp;IF(F40="Scenario1PBT4",'Minor retrofit'!$N$24,IF(F40="Scenario2PBT4",'Minor retrofit'!$O$24,IF(F40="Scenario3PBT4",'Minor retrofit'!$P$24,"")))&amp;IF(F40="Scenario1PBT5",'Minor retrofit'!$Q$24,IF(F40="Scenario2PBT5",'Minor retrofit'!$R$24,IF(F40="Scenario3PBT5",'Minor retrofit'!$S$24,"")))&amp;IF(F40="Scenario1PBT6",'Minor retrofit'!$T$24,IF(F40="Scenario2PBT6",'Minor retrofit'!$U$24,IF(F40="Scenario3PBT6",'Minor retrofit'!$V$24,"")))&amp;IF(F40="Scenario1PBT7",'Minor retrofit'!$W$24,IF(F40="Scenario2PBT7",'Minor retrofit'!$X$24,IF(F40="Scenario3PBT7",'Minor retrofit'!$Y$24,"")))&amp;IF(F40="Scenario1PBT8",'Minor retrofit'!$Z$24,IF(F40="Scenario2PBT8",'Minor retrofit'!$AA$24,IF(F40="Scenario3PBT8",'Minor retrofit'!$AB$24,"")))&amp;IF(F40="Scenario1PBT9",'Minor retrofit'!$AC$24,IF(F40="Scenario2PBT9",'Minor retrofit'!$AD$24,IF(F40="Scenario3PBT9",'Minor retrofit'!$AE$24,"")))&amp;IF(F40="Scenario1PBT10",'Minor retrofit'!$AF$24,IF(F40="Scenario2PBT10",'Minor retrofit'!$AG$24,IF(F40="Scenario3PBT10",'Minor retrofit'!$AH$24,"")))&amp;IF(F40="Scenario1PBT11",'Minor retrofit'!$AI$24,IF(F40="Scenario2PBT11",'Minor retrofit'!$AJ$24,IF(F40="Scenario3PBT11",'Minor retrofit'!$AK$24,"")))&amp;IF(F40="Scenario1PBT12",'Minor retrofit'!$AL$24,IF(F40="Scenario2PBT12",'Minor retrofit'!$AM$24,IF(F40="Scenario3PBT12",'Minor retrofit'!$AN$24,"")))&amp;IF(F40="Scenario1PBT13",'Minor retrofit'!$AO$24,IF(F40="Scenario2PBT13",'Minor retrofit'!$AP$24,IF(F40="Scenario3PBT13",'Minor retrofit'!$AQ$24,"")))&amp;IF(F40="Scenario1PBT14",'Minor retrofit'!$AR$24,IF(F40="Scenario2PBT14",'Minor retrofit'!$AS$24,IF(F40="Scenario3PBT14",'Minor retrofit'!$AT$24,"")))&amp;IF(F40="Scenario1PBT15",'Minor retrofit'!$AU$24,IF(F40="Scenario2PBT15",'Minor retrofit'!$AV$24,IF(F40="Scenario3PBT15",'Minor retrofit'!$AW$24,"")))</f>
        <v/>
      </c>
      <c r="P40" s="117">
        <f t="shared" si="5"/>
        <v>0</v>
      </c>
      <c r="Q40" s="117" t="str">
        <f>IF(F40="Scenario1PBT1",'Minor retrofit'!$E$26,IF(F40="Scenario2PBT1",'Minor retrofit'!$F$26,IF(F40="Scenario3PBT1",'Minor retrofit'!$G$26,"")))&amp;IF(F40="Scenario1PBT2",'Minor retrofit'!$H$26,IF(F40="Scenario2PBT2",'Minor retrofit'!$I$26,IF(F40="Scenario3PBT2",'Minor retrofit'!$J$26,"")))&amp;IF(F40="Scenario1PBT3",'Minor retrofit'!$K$26,IF(F40="Scenario2PBT3",'Minor retrofit'!$L$26,IF(F40="Scenario3PBT3",'Minor retrofit'!$M$26,"")))&amp;IF(F40="Scenario1PBT4",'Minor retrofit'!$N$26,IF(F40="Scenario2PBT4",'Minor retrofit'!$O$26,IF(F40="Scenario3PBT4",'Minor retrofit'!$P$26,"")))&amp;IF(F40="Scenario1PBT5",'Minor retrofit'!$Q$26,IF(F40="Scenario2PBT5",'Minor retrofit'!$R$26,IF(F40="Scenario3PBT5",'Minor retrofit'!$S$26,"")))&amp;IF(F40="Scenario1PBT6",'Minor retrofit'!$T$26,IF(F40="Scenario2PBT6",'Minor retrofit'!$U$26,IF(F40="Scenario3PBT6",'Minor retrofit'!$V$26,"")))&amp;IF(F40="Scenario1PBT7",'Minor retrofit'!$W$26,IF(F40="Scenario2PBT7",'Minor retrofit'!$X$26,IF(F40="Scenario3PBT7",'Minor retrofit'!$Y$26,"")))&amp;IF(F40="Scenario1PBT8",'Minor retrofit'!$Z$26,IF(F40="Scenario2PBT8",'Minor retrofit'!$AA$26,IF(F40="Scenario3PBT8",'Minor retrofit'!$AB$26,"")))&amp;IF(F40="Scenario1PBT9",'Minor retrofit'!$AC$26,IF(F40="Scenario2PBT9",'Minor retrofit'!$AD$26,IF(F40="Scenario3PBT9",'Minor retrofit'!$AE$26,"")))&amp;IF(F40="Scenario1PBT10",'Minor retrofit'!$AF$26,IF(F40="Scenario2PBT10",'Minor retrofit'!$AG$26,IF(F40="Scenario3PBT10",'Minor retrofit'!$AH$26,"")))&amp;IF(F40="Scenario1PBT11",'Minor retrofit'!$AI$26,IF(F40="Scenario2PBT11",'Minor retrofit'!$AJ$26,IF(F40="Scenario3PBT11",'Minor retrofit'!$AK$26,"")))&amp;IF(F40="Scenario1PBT12",'Minor retrofit'!$AL$26,IF(F40="Scenario2PBT12",'Minor retrofit'!$AM$26,IF(F40="Scenario3PBT12",'Minor retrofit'!$AN$26,"")))&amp;IF(F40="Scenario1PBT13",'Minor retrofit'!$AO$26,IF(F40="Scenario2PBT13",'Minor retrofit'!$AP$26,IF(F40="Scenario3PBT13",'Minor retrofit'!$AQ$26,"")))&amp;IF(F40="Scenario1PBT14",'Minor retrofit'!$AR$26,IF(F40="Scenario2PBT14",'Minor retrofit'!$AS$26,IF(F40="Scenario3PBT14",'Minor retrofit'!$AT$26,"")))&amp;IF(F40="Scenario1PBT15",'Minor retrofit'!$AU$26,IF(F40="Scenario2PBT15",'Minor retrofit'!$AV$26,IF(F40="Scenario3PBT15",'Minor retrofit'!$AW$26,"")))</f>
        <v/>
      </c>
      <c r="R40" s="117">
        <f t="shared" si="6"/>
        <v>0</v>
      </c>
      <c r="S40" s="117" t="str">
        <f>IF(F40="Scenario1PBT1",'Minor retrofit'!$E$28,IF(F40="Scenario2PBT1",'Minor retrofit'!$F$28,IF(F40="Scenario3PBT1",'Minor retrofit'!$G$28,"")))&amp;IF(F40="Scenario1PBT2",'Minor retrofit'!$H$28,IF(F40="Scenario2PBT2",'Minor retrofit'!$I$28,IF(F40="Scenario3PBT2",'Minor retrofit'!$J$28,"")))&amp;IF(F40="Scenario1PBT3",'Minor retrofit'!$K$28,IF(F40="Scenario2PBT3",'Minor retrofit'!$L$28,IF(F40="Scenario3PBT3",'Minor retrofit'!$M$28,"")))&amp;IF(F40="Scenario1PBT4",'Minor retrofit'!$N$28,IF(F40="Scenario2PBT4",'Minor retrofit'!$O$28,IF(F40="Scenario3PBT4",'Minor retrofit'!$P$28,"")))&amp;IF(F40="Scenario1PBT5",'Minor retrofit'!$Q$28,IF(F40="Scenario2PBT5",'Minor retrofit'!$R$28,IF(F40="Scenario3PBT5",'Minor retrofit'!$S$28,"")))&amp;IF(F40="Scenario1PBT6",'Minor retrofit'!$T$28,IF(F40="Scenario2PBT6",'Minor retrofit'!$U$28,IF(F40="Scenario3PBT6",'Minor retrofit'!$V$28,"")))&amp;IF(F40="Scenario1PBT7",'Minor retrofit'!$W$28,IF(F40="Scenario2PBT7",'Minor retrofit'!$X$28,IF(F40="Scenario3PBT7",'Minor retrofit'!$Y$28,"")))&amp;IF(F40="Scenario1PBT8",'Minor retrofit'!$Z$28,IF(F40="Scenario2PBT8",'Minor retrofit'!$AA$28,IF(F40="Scenario3PBT8",'Minor retrofit'!$AB$28,"")))&amp;IF(F40="Scenario1PBT9",'Minor retrofit'!$AC$28,IF(F40="Scenario2PBT9",'Minor retrofit'!$AD$28,IF(F40="Scenario3PBT9",'Minor retrofit'!$AE$28,"")))&amp;IF(F40="Scenario1PBT10",'Minor retrofit'!$AF$28,IF(F40="Scenario2PBT10",'Minor retrofit'!$AG$28,IF(F40="Scenario3PBT10",'Minor retrofit'!$AH$28,"")))&amp;IF(F40="Scenario1PBT11",'Minor retrofit'!$AI$28,IF(F40="Scenario2PBT11",'Minor retrofit'!$AJ$28,IF(F40="Scenario3PBT11",'Minor retrofit'!$AK$28,"")))&amp;IF(F40="Scenario1PBT12",'Minor retrofit'!$AL$28,IF(F40="Scenario2PBT12",'Minor retrofit'!$AM$28,IF(F40="Scenario3PBT12",'Minor retrofit'!$AN$28,"")))&amp;IF(F40="Scenario1PBT13",'Minor retrofit'!$AO$28,IF(F40="Scenario2PBT13",'Minor retrofit'!$AP$28,IF(F40="Scenario3PBT13",'Minor retrofit'!$AQ$28,"")))&amp;IF(F40="Scenario1PBT14",'Minor retrofit'!$AR$28,IF(F40="Scenario2PBT14",'Minor retrofit'!$AS$28,IF(F40="Scenario3PBT14",'Minor retrofit'!$AT$28,"")))&amp;IF(F40="Scenario1PBT15",'Minor retrofit'!$AU$28,IF(F40="Scenario2PBT15",'Minor retrofit'!$AV$28,IF(F40="Scenario3PBT15",'Minor retrofit'!$AW$28,"")))</f>
        <v/>
      </c>
      <c r="T40" s="207">
        <f t="shared" si="7"/>
        <v>0</v>
      </c>
      <c r="U40" s="206" t="str">
        <f>IF(F40="Scenario1PBT1",'Minor retrofit'!$E$39,IF(F40="Scenario2PBT1",'Minor retrofit'!$F$39,IF(F40="Scenario3PBT1",'Minor retrofit'!$G$39,"")))&amp;IF(F40="Scenario1PBT2",'Minor retrofit'!$H$39,IF(F40="Scenario2PBT2",'Minor retrofit'!$I$39,IF(F40="Scenario3PBT2",'Minor retrofit'!$J$39,"")))&amp;IF(F40="Scenario1PBT3",'Minor retrofit'!$K$39,IF(F40="Scenario2PBT3",'Minor retrofit'!$L$39,IF(F40="Scenario3PBT3",'Minor retrofit'!$M$39,"")))&amp;IF(F40="Scenario1PBT4",'Minor retrofit'!$N$39,IF(F40="Scenario2PBT4",'Minor retrofit'!$O$39,IF(F40="Scenario3PBT4",'Minor retrofit'!$P$39,"")))&amp;IF(F40="Scenario1PBT5",'Minor retrofit'!$Q$39,IF(F40="Scenario2PBT5",'Minor retrofit'!$R$39,IF(F40="Scenario3PBT5",'Minor retrofit'!$S$39,"")))&amp;IF(F40="Scenario1PBT6",'Minor retrofit'!$T$39,IF(F40="Scenario2PBT6",'Minor retrofit'!$U$39,IF(F40="Scenario3PBT6",'Minor retrofit'!$V$39,"")))&amp;IF(F40="Scenario1PBT7",'Minor retrofit'!$W$39,IF(F40="Scenario2PBT7",'Minor retrofit'!$X$39,IF(F40="Scenario3PBT7",'Minor retrofit'!$Y$39,"")))&amp;IF(F40="Scenario1PBT8",'Minor retrofit'!$Z$39,IF(F40="Scenario2PBT8",'Minor retrofit'!$AA$39,IF(F40="Scenario3PBT8",'Minor retrofit'!$AB$39,"")))&amp;IF(F40="Scenario1PBT9",'Minor retrofit'!$AC$39,IF(F40="Scenario2PBT9",'Minor retrofit'!$AD$39,IF(F40="Scenario3PBT9",'Minor retrofit'!$AE$39,"")))&amp;IF(F40="Scenario1PBT10",'Minor retrofit'!$AF$39,IF(F40="Scenario2PBT10",'Minor retrofit'!$AG$39,IF(F40="Scenario3PBT10",'Minor retrofit'!$AH$39,"")))&amp;IF(F40="Scenario1PBT11",'Minor retrofit'!$AI$39,IF(F40="Scenario2PBT11",'Minor retrofit'!$AJ$39,IF(F40="Scenario3PBT11",'Minor retrofit'!$AK$39,"")))&amp;IF(F40="Scenario1PBT12",'Minor retrofit'!$AL$39,IF(F40="Scenario2PBT12",'Minor retrofit'!$AM$39,IF(F40="Scenario3PBT12",'Minor retrofit'!$AN$39,"")))&amp;IF(F40="Scenario1PBT13",'Minor retrofit'!$AO$39,IF(F40="Scenario2PBT13",'Minor retrofit'!$AP$39,IF(F40="Scenario3PBT13",'Minor retrofit'!$AQ$39,"")))&amp;IF(F40="Scenario1PBT14",'Minor retrofit'!$AR$39,IF(F40="Scenario2PBT14",'Minor retrofit'!$AS$39,IF(F40="Scenario3PBT14",'Minor retrofit'!$AT$39,"")))&amp;IF(F40="Scenario1PBT15",'Minor retrofit'!$AU$39,IF(F40="Scenario2PBT15",'Minor retrofit'!$AV$39,IF(F40="Scenario3PBT15",'Minor retrofit'!$AW$39,"")))</f>
        <v/>
      </c>
      <c r="V40" s="117">
        <f t="shared" si="8"/>
        <v>0</v>
      </c>
      <c r="W40" s="117" t="str">
        <f>IF(F40="Scenario1PBT1",'Minor retrofit'!$E$41,IF(F40="Scenario2PBT1",'Minor retrofit'!$F$41,IF(F40="Scenario3PBT1",'Minor retrofit'!$G$41,"")))&amp;IF(F40="Scenario1PBT2",'Minor retrofit'!$H$41,IF(F40="Scenario2PBT2",'Minor retrofit'!$I$41,IF(F40="Scenario3PBT2",'Minor retrofit'!$J$41,"")))&amp;IF(F40="Scenario1PBT3",'Minor retrofit'!$K$41,IF(F40="Scenario2PBT3",'Minor retrofit'!$L$41,IF(F40="Scenario3PBT3",'Minor retrofit'!$M$41,"")))&amp;IF(F40="Scenario1PBT4",'Minor retrofit'!$N$41,IF(F40="Scenario2PBT4",'Minor retrofit'!$O$41,IF(F40="Scenario3PBT4",'Minor retrofit'!$P$41,"")))&amp;IF(F40="Scenario1PBT5",'Minor retrofit'!$Q$41,IF(F40="Scenario2PBT5",'Minor retrofit'!$R$41,IF(F40="Scenario3PBT5",'Minor retrofit'!$S$41,"")))&amp;IF(F40="Scenario1PBT6",'Minor retrofit'!$T$41,IF(F40="Scenario2PBT6",'Minor retrofit'!$U$41,IF(F40="Scenario3PBT6",'Minor retrofit'!$V$41,"")))&amp;IF(F40="Scenario1PBT7",'Minor retrofit'!$W$41,IF(F40="Scenario2PBT7",'Minor retrofit'!$X$41,IF(F40="Scenario3PBT7",'Minor retrofit'!$Y$41,"")))&amp;IF(F40="Scenario1PBT8",'Minor retrofit'!$Z$41,IF(F40="Scenario2PBT8",'Minor retrofit'!$AA$41,IF(F40="Scenario3PBT8",'Minor retrofit'!$AB$41,"")))&amp;IF(F40="Scenario1PBT9",'Minor retrofit'!$AC$41,IF(F40="Scenario2PBT9",'Minor retrofit'!$AD$41,IF(F40="Scenario3PBT9",'Minor retrofit'!$AE$41,"")))&amp;IF(F40="Scenario1PBT10",'Minor retrofit'!$AF$41,IF(F40="Scenario2PBT10",'Minor retrofit'!$AG$41,IF(F40="Scenario3PBT10",'Minor retrofit'!$AH$41,"")))&amp;IF(F40="Scenario1PBT11",'Minor retrofit'!$AI$41,IF(F40="Scenario2PBT11",'Minor retrofit'!$AJ$41,IF(F40="Scenario3PBT11",'Minor retrofit'!$AK$41,"")))&amp;IF(F40="Scenario1PBT12",'Minor retrofit'!$AL$41,IF(F40="Scenario2PBT12",'Minor retrofit'!$AM$41,IF(F40="Scenario3PBT12",'Minor retrofit'!$AN$41,"")))&amp;IF(F40="Scenario1PBT13",'Minor retrofit'!$AO$41,IF(F40="Scenario2PBT13",'Minor retrofit'!$AP$41,IF(F40="Scenario3PBT13",'Minor retrofit'!$AQ$41,"")))&amp;IF(F40="Scenario1PBT14",'Minor retrofit'!$AR$41,IF(F40="Scenario2PBT14",'Minor retrofit'!$AS$41,IF(F40="Scenario3PBT14",'Minor retrofit'!$AT$41,"")))&amp;IF(F40="Scenario1PBT15",'Minor retrofit'!$AU$41,IF(F40="Scenario2PBT15",'Minor retrofit'!$AV$41,IF(F40="Scenario3PBT15",'Minor retrofit'!$AW$41,"")))</f>
        <v/>
      </c>
      <c r="X40" s="117">
        <f t="shared" si="9"/>
        <v>0</v>
      </c>
      <c r="Y40" s="117" t="str">
        <f>IF(F40="Scenario1PBT1",'Minor retrofit'!$E$43,IF(F40="Scenario2PBT1",'Minor retrofit'!$F$43,IF(F40="Scenario3PBT1",'Minor retrofit'!$G$43,"")))&amp;IF(F40="Scenario1PBT2",'Minor retrofit'!$H$43,IF(F40="Scenario2PBT2",'Minor retrofit'!$I$43,IF(F40="Scenario3PBT2",'Minor retrofit'!$J$43,"")))&amp;IF(F40="Scenario1PBT3",'Minor retrofit'!$K$43,IF(F40="Scenario2PBT3",'Minor retrofit'!$L$43,IF(F40="Scenario3PBT3",'Minor retrofit'!$M$43,"")))&amp;IF(F40="Scenario1PBT4",'Minor retrofit'!$N$43,IF(F40="Scenario2PBT4",'Minor retrofit'!$O$43,IF(F40="Scenario3PBT4",'Minor retrofit'!$P$43,"")))&amp;IF(F40="Scenario1PBT5",'Minor retrofit'!$Q$43,IF(F40="Scenario2PBT5",'Minor retrofit'!$R$43,IF(F40="Scenario3PBT5",'Minor retrofit'!$S$43,"")))&amp;IF(F40="Scenario1PBT6",'Minor retrofit'!$T$43,IF(F40="Scenario2PBT6",'Minor retrofit'!$U$43,IF(F40="Scenario3PBT6",'Minor retrofit'!$V$43,"")))&amp;IF(F40="Scenario1PBT7",'Minor retrofit'!$W$43,IF(F40="Scenario2PBT7",'Minor retrofit'!$X$43,IF(F40="Scenario3PBT7",'Minor retrofit'!$Y$43,"")))&amp;IF(F40="Scenario1PBT8",'Minor retrofit'!$Z$43,IF(F40="Scenario2PBT8",'Minor retrofit'!$AA$43,IF(F40="Scenario3PBT8",'Minor retrofit'!$AB$43,"")))&amp;IF(F40="Scenario1PBT9",'Minor retrofit'!$AC$43,IF(F40="Scenario2PBT9",'Minor retrofit'!$AD$43,IF(F40="Scenario3PBT9",'Minor retrofit'!$AE$43,"")))&amp;IF(F40="Scenario1PBT10",'Minor retrofit'!$AF$43,IF(F40="Scenario2PBT10",'Minor retrofit'!$AG$43,IF(F40="Scenario3PBT10",'Minor retrofit'!$AH$43,"")))&amp;IF(F40="Scenario1PBT11",'Minor retrofit'!$AI$43,IF(F40="Scenario2PBT11",'Minor retrofit'!$AJ$43,IF(F40="Scenario3PBT11",'Minor retrofit'!$AK$43,"")))&amp;IF(F40="Scenario1PBT12",'Minor retrofit'!$AL$43,IF(F40="Scenario2PBT12",'Minor retrofit'!$AM$43,IF(F40="Scenario3PBT12",'Minor retrofit'!$AN$43,"")))&amp;IF(F40="Scenario1PBT13",'Minor retrofit'!$AO$43,IF(F40="Scenario2PBT13",'Minor retrofit'!$AP$43,IF(F40="Scenario3PBT13",'Minor retrofit'!$AQ$43,"")))&amp;IF(F40="Scenario1PBT14",'Minor retrofit'!$AR$43,IF(F40="Scenario2PBT14",'Minor retrofit'!$AS$43,IF(F40="Scenario3PBT14",'Minor retrofit'!$AT$43,"")))&amp;IF(F40="Scenario1PBT15",'Minor retrofit'!$AU$43,IF(F40="Scenario2PBT15",'Minor retrofit'!$AV$43,IF(F40="Scenario3PBT15",'Minor retrofit'!$AW$43,"")))</f>
        <v/>
      </c>
      <c r="Z40" s="117">
        <f t="shared" si="10"/>
        <v>0</v>
      </c>
      <c r="AA40" s="178" t="str">
        <f>IF(F40="Scenario1PBT1",'Minor retrofit'!$E$102,IF(F40="Scenario2PBT1",'Minor retrofit'!$F$102,IF(F40="Scenario3PBT1",'Minor retrofit'!$G$102,"")))&amp;IF(F40="Scenario1PBT2",'Minor retrofit'!$H$102,IF(F40="Scenario2PBT2",'Minor retrofit'!$I$102,IF(F40="Scenario3PBT2",'Minor retrofit'!$J$102,"")))&amp;IF(F40="Scenario1PBT3",'Minor retrofit'!$K$102,IF(F40="Scenario2PBT3",'Minor retrofit'!$L$102,IF(F40="Scenario3PBT3",'Minor retrofit'!$M$102,"")))&amp;IF(F40="Scenario1PBT4",'Minor retrofit'!$N$102,IF(F40="Scenario2PBT4",'Minor retrofit'!$O$102,IF(F40="Scenario3PBT4",'Minor retrofit'!$P$102,"")))&amp;IF(F40="Scenario1PBT5",'Minor retrofit'!$Q$102,IF(F40="Scenario2PBT5",'Minor retrofit'!$R$102,IF(F40="Scenario3PBT5",'Minor retrofit'!$S$102,"")))&amp;IF(F40="Scenario1PBT6",'Minor retrofit'!$T$102,IF(F40="Scenario2PBT6",'Minor retrofit'!$U$102,IF(F40="Scenario3PBT6",'Minor retrofit'!$V$102,"")))&amp;IF(F40="Scenario1PBT7",'Minor retrofit'!$W$102,IF(F40="Scenario2PBT7",'Minor retrofit'!$X$102,IF(F40="Scenario3PBT7",'Minor retrofit'!$Y$102,"")))&amp;IF(F40="Scenario1PBT8",'Minor retrofit'!$Z$102,IF(F40="Scenario2PBT8",'Minor retrofit'!$AA$102,IF(F40="Scenario3PBT8",'Minor retrofit'!$AB$102,"")))&amp;IF(F40="Scenario1PBT9",'Minor retrofit'!$AC$102,IF(F40="Scenario2PBT9",'Minor retrofit'!$AD$102,IF(F40="Scenario3PBT9",'Minor retrofit'!$AE$102,"")))&amp;IF(F40="Scenario1PBT10",'Minor retrofit'!$AF$102,IF(F40="Scenario2PBT10",'Minor retrofit'!$AG$102,IF(F40="Scenario3PBT10",'Minor retrofit'!$AH$102,"")))&amp;IF(F40="Scenario1PBT11",'Minor retrofit'!$AI$102,IF(F40="Scenario2PBT11",'Minor retrofit'!$AJ$102,IF(F40="Scenario3PBT11",'Minor retrofit'!$AK$102,"")))&amp;IF(F40="Scenario1PBT12",'Minor retrofit'!$AL$102,IF(F40="Scenario2PBT12",'Minor retrofit'!$AM$102,IF(F40="Scenario3PBT12",'Minor retrofit'!$AN$102,"")))&amp;IF(F40="Scenario1PBT13",'Minor retrofit'!$AO$102,IF(F40="Scenario2PBT13",'Minor retrofit'!$AP$102,IF(F40="Scenario3PBT13",'Minor retrofit'!$AQ$102,"")))&amp;IF(F40="Scenario1PBT14",'Minor retrofit'!$AR$102,IF(F40="Scenario2PBT14",'Minor retrofit'!$AS$102,IF(F40="Scenario3PBT14",'Minor retrofit'!$AT$102,"")))&amp;IF(F40="Scenario1PBT15",'Minor retrofit'!$AU$102,IF(F40="Scenario2PBT15",'Minor retrofit'!$AV$102,IF(F40="Scenario3PBT15",'Minor retrofit'!$AW$102,"")))</f>
        <v/>
      </c>
      <c r="AB40" s="179">
        <f t="shared" si="11"/>
        <v>0</v>
      </c>
      <c r="AC40" s="208">
        <f>IFERROR('Projection_Base-case'!G40-G40,0)</f>
        <v>0</v>
      </c>
      <c r="AD40" s="178">
        <f t="shared" si="12"/>
        <v>0</v>
      </c>
      <c r="AE40" s="117">
        <f>IFERROR(100*AC40/'Projection_Base-case'!G40,0)</f>
        <v>0</v>
      </c>
      <c r="AF40" s="117">
        <f>IFERROR('Projection_Base-case'!I40-I40,0)</f>
        <v>0</v>
      </c>
      <c r="AG40" s="178">
        <f t="shared" si="13"/>
        <v>0</v>
      </c>
      <c r="AH40" s="117">
        <f>IFERROR(100*AF40/'Projection_Base-case'!I40,0)</f>
        <v>0</v>
      </c>
      <c r="AI40" s="117">
        <f>IFERROR('Projection_Base-case'!K40-K40,0)</f>
        <v>0</v>
      </c>
      <c r="AJ40" s="178">
        <f t="shared" si="14"/>
        <v>0</v>
      </c>
      <c r="AK40" s="117">
        <f>IFERROR(100*AI40/'Projection_Base-case'!K40,0)</f>
        <v>0</v>
      </c>
      <c r="AL40" s="117">
        <f>IFERROR(M40-'Projection_Base-case'!M40,0)</f>
        <v>0</v>
      </c>
      <c r="AM40" s="178">
        <f t="shared" si="15"/>
        <v>0</v>
      </c>
      <c r="AN40" s="179">
        <f>IFERROR(IF('Projection_Base-case'!N40&gt;0,100*AM40/'Projection_Base-case'!N40,100*AM40/N40),0)</f>
        <v>0</v>
      </c>
      <c r="AO40" s="206">
        <f>IFERROR('Projection_Base-case'!O40-O40,0)</f>
        <v>0</v>
      </c>
      <c r="AP40" s="178">
        <f t="shared" si="16"/>
        <v>0</v>
      </c>
      <c r="AQ40" s="117">
        <f>IFERROR(100*AO40/'Projection_Base-case'!O40,0)</f>
        <v>0</v>
      </c>
      <c r="AR40" s="117">
        <f>IFERROR('Projection_Base-case'!Q40-Q40,0)</f>
        <v>0</v>
      </c>
      <c r="AS40" s="178">
        <f t="shared" si="17"/>
        <v>0</v>
      </c>
      <c r="AT40" s="117">
        <f>IFERROR(100*AR40/'Projection_Base-case'!Q40,0)</f>
        <v>0</v>
      </c>
      <c r="AU40" s="117">
        <f>IFERROR('Projection_Base-case'!S40-S40,0)</f>
        <v>0</v>
      </c>
      <c r="AV40" s="178">
        <f t="shared" si="18"/>
        <v>0</v>
      </c>
      <c r="AW40" s="118">
        <f>IFERROR(100*AU40/'Projection_Base-case'!S40,0)</f>
        <v>0</v>
      </c>
      <c r="AX40" s="206">
        <f>IFERROR('Projection_Base-case'!U40-U40,0)</f>
        <v>0</v>
      </c>
      <c r="AY40" s="178">
        <f t="shared" si="19"/>
        <v>0</v>
      </c>
      <c r="AZ40" s="117">
        <f>IFERROR(100*AX40/'Projection_Base-case'!U40,0)</f>
        <v>0</v>
      </c>
      <c r="BA40" s="117">
        <f>IFERROR('Projection_Base-case'!W40-W40,0)</f>
        <v>0</v>
      </c>
      <c r="BB40" s="178">
        <f t="shared" si="20"/>
        <v>0</v>
      </c>
      <c r="BC40" s="117">
        <f>IFERROR(100*BA40/'Projection_Base-case'!W40,0)</f>
        <v>0</v>
      </c>
      <c r="BD40" s="117">
        <f>IFERROR('Projection_Base-case'!Y40-Y40,0)</f>
        <v>0</v>
      </c>
      <c r="BE40" s="178">
        <f t="shared" si="21"/>
        <v>0</v>
      </c>
      <c r="BF40" s="117">
        <f>IFERROR(100*BD40/'Projection_Base-case'!Y40,0)</f>
        <v>0</v>
      </c>
      <c r="BG40" s="178">
        <f t="shared" si="22"/>
        <v>0</v>
      </c>
      <c r="BH40" s="179">
        <f t="shared" si="23"/>
        <v>0</v>
      </c>
    </row>
    <row r="41" spans="1:60">
      <c r="A41" s="205">
        <v>36</v>
      </c>
      <c r="B41" s="178">
        <f>IF('Projection_Base-case'!B41&lt;&gt;"",'Projection_Base-case'!B41,0)</f>
        <v>0</v>
      </c>
      <c r="C41" s="178">
        <f>IF('Projection_Base-case'!C41&lt;&gt;"",'Projection_Base-case'!C41,0)</f>
        <v>0</v>
      </c>
      <c r="D41" s="178">
        <f>IF('Projection_Base-case'!D41&lt;&gt;"",'Projection_Base-case'!D41,0)</f>
        <v>0</v>
      </c>
      <c r="E41" s="176" t="str">
        <f>IF(AND('Résultats Minor'!$AC$3="OUI",'Résultats Minor'!E40&lt;&gt;""),'Résultats Minor'!E40,IF(OR(D41="PBT2",D41="PBT3",D41="PBT5",D41="PBT8",D41="PBT9"),"Scenario1",IF(OR(D41="PBT6",D41="PBT7",D41="PBT10"),"Scenario2",IF(OR(D41="PBT1",D41="PBT4"),"Scenario3",""))))</f>
        <v/>
      </c>
      <c r="F41" s="202" t="str">
        <f t="shared" si="0"/>
        <v>0</v>
      </c>
      <c r="G41" s="206" t="str">
        <f>IF(F41="Scenario1PBT1",'Minor retrofit'!$E$7,IF(F41="Scenario2PBT1",'Minor retrofit'!$F$7,IF(F41="Scenario3PBT1",'Minor retrofit'!$G$7,"")))&amp;IF(F41="Scenario1PBT2",'Minor retrofit'!$H$7,IF(F41="Scenario2PBT2",'Minor retrofit'!$I$7,IF(F41="Scenario3PBT2",'Minor retrofit'!$J$7,"")))&amp;IF(F41="Scenario1PBT3",'Minor retrofit'!$K$7,IF(F41="Scenario2PBT3",'Minor retrofit'!$L$7,IF(F41="Scenario3PBT3",'Minor retrofit'!$M$7,"")))&amp;IF(F41="Scenario1PBT4",'Minor retrofit'!$N$7,IF(F41="Scenario2PBT4",'Minor retrofit'!$O$7,IF(F41="Scenario3PBT4",'Minor retrofit'!$P$7,"")))&amp;IF(F41="Scenario1PBT5",'Minor retrofit'!$Q$7,IF(F41="Scenario2PBT5",'Minor retrofit'!$R$7,IF(F41="Scenario3PBT5",'Minor retrofit'!$S$7,"")))&amp;IF(F41="Scenario1PBT6",'Minor retrofit'!$T$7,IF(F41="Scenario2PBT6",'Minor retrofit'!$U$7,IF(F41="Scenario3PBT6",'Minor retrofit'!$V$7,"")))&amp;IF(F41="Scenario1PBT7",'Minor retrofit'!$W$7,IF(F41="Scenario2PBT7",'Minor retrofit'!$X$7,IF(F41="Scenario3PBT7",'Minor retrofit'!$Y$7,"")))&amp;IF(F41="Scenario1PBT8",'Minor retrofit'!$Z$7,IF(F41="Scenario2PBT8",'Minor retrofit'!$AA$7,IF(F41="Scenario3PBT8",'Minor retrofit'!$AB$7,"")))&amp;IF(F41="Scenario1PBT9",'Minor retrofit'!$AC$7,IF(F41="Scenario2PBT9",'Minor retrofit'!$AD$7,IF(F41="Scenario3PBT9",'Minor retrofit'!$AE$7,"")))&amp;IF(F41="Scenario1PBT10",'Minor retrofit'!$AF$7,IF(F41="Scenario2PBT10",'Minor retrofit'!$AG$7,IF(F41="Scenario3PBT10",'Minor retrofit'!$AH$7,"")))&amp;IF(F41="Scenario1PBT11",'Minor retrofit'!$AI$7,IF(F41="Scenario2PBT11",'Minor retrofit'!$AJ$7,IF(F41="Scenario3PBT11",'Minor retrofit'!$AK$7,"")))&amp;IF(F41="Scenario1PBT12",'Minor retrofit'!$AL$7,IF(F41="Scenario2PBT12",'Minor retrofit'!$AM$7,IF(F41="Scenario3PBT12",'Minor retrofit'!$AN$7,"")))&amp;IF(F41="Scenario1PBT13",'Minor retrofit'!$AO$7,IF(F41="Scenario2PBT13",'Minor retrofit'!$AP$7,IF(F41="Scenario3PBT13",'Minor retrofit'!$AQ$7,"")))&amp;IF(F41="Scenario1PBT14",'Minor retrofit'!$AR$7,IF(F41="Scenario2PBT14",'Minor retrofit'!$AS$7,IF(F41="Scenario3PBT14",'Minor retrofit'!$AT$7,"")))&amp;IF(F41="Scenario1PBT15",'Minor retrofit'!$AU$7,IF(F41="Scenario2PBT15",'Minor retrofit'!$AV$7,IF(F41="Scenario3PBT15",'Minor retrofit'!$AW$7,"")))</f>
        <v/>
      </c>
      <c r="H41" s="117">
        <f t="shared" si="1"/>
        <v>0</v>
      </c>
      <c r="I41" s="117" t="str">
        <f>IF(F41="Scenario1PBT1",'Minor retrofit'!$E$17,IF(F41="Scenario2PBT1",'Minor retrofit'!$F$17,IF(F41="Scenario3PBT1",'Minor retrofit'!$G$17,"")))&amp;IF(F41="Scenario1PBT2",'Minor retrofit'!$H$17,IF(F41="Scenario2PBT2",'Minor retrofit'!$I$17,IF(F41="Scenario3PBT2",'Minor retrofit'!$J$17,"")))&amp;IF(F41="Scenario1PBT3",'Minor retrofit'!$K$17,IF(F41="Scenario2PBT3",'Minor retrofit'!$L$17,IF(F41="Scenario3PBT3",'Minor retrofit'!$M$17,"")))&amp;IF(F41="Scenario1PBT4",'Minor retrofit'!$N$17,IF(F41="Scenario2PBT4",'Minor retrofit'!$O$17,IF(F41="Scenario3PBT4",'Minor retrofit'!$P$17,"")))&amp;IF(F41="Scenario1PBT5",'Minor retrofit'!$Q$17,IF(F41="Scenario2PBT5",'Minor retrofit'!$R$17,IF(F41="Scenario3PBT5",'Minor retrofit'!$S$17,"")))&amp;IF(F41="Scenario1PBT6",'Minor retrofit'!$T$17,IF(F41="Scenario2PBT6",'Minor retrofit'!$U$17,IF(F41="Scenario3PBT6",'Minor retrofit'!$V$17,"")))&amp;IF(F41="Scenario1PBT7",'Minor retrofit'!$W$17,IF(F41="Scenario2PBT7",'Minor retrofit'!$X$17,IF(F41="Scenario3PBT7",'Minor retrofit'!$Y$17,"")))&amp;IF(F41="Scenario1PBT8",'Minor retrofit'!$Z$17,IF(F41="Scenario2PBT8",'Minor retrofit'!$AA$17,IF(F41="Scenario3PBT8",'Minor retrofit'!$AB$17,"")))&amp;IF(F41="Scenario1PBT9",'Minor retrofit'!$AC$17,IF(F41="Scenario2PBT9",'Minor retrofit'!$AD$17,IF(F41="Scenario3PBT9",'Minor retrofit'!$AE$17,"")))&amp;IF(F41="Scenario1PBT10",'Minor retrofit'!$AF$17,IF(F41="Scenario2PBT10",'Minor retrofit'!$AG$17,IF(F41="Scenario3PBT10",'Minor retrofit'!$AH$17,"")))&amp;IF(F41="Scenario1PBT11",'Minor retrofit'!$AI$17,IF(F41="Scenario2PBT11",'Minor retrofit'!$AJ$17,IF(F41="Scenario3PBT11",'Minor retrofit'!$AK$17,"")))&amp;IF(F41="Scenario1PBT12",'Minor retrofit'!$AL$17,IF(F41="Scenario2PBT12",'Minor retrofit'!$AM$17,IF(F41="Scenario3PBT12",'Minor retrofit'!$AN$17,"")))&amp;IF(F41="Scenario1PBT13",'Minor retrofit'!$AO$17,IF(F41="Scenario2PBT13",'Minor retrofit'!$AP$17,IF(F41="Scenario3PBT13",'Minor retrofit'!$AQ$17,"")))&amp;IF(F41="Scenario1PBT14",'Minor retrofit'!$AR$17,IF(F41="Scenario2PBT14",'Minor retrofit'!$AS$17,IF(F41="Scenario3PBT14",'Minor retrofit'!$AT$17,"")))&amp;IF(F41="Scenario1PBT15",'Minor retrofit'!$AU$17,IF(F41="Scenario2PBT15",'Minor retrofit'!$AV$17,IF(F41="Scenario3PBT15",'Minor retrofit'!$AW$17,"")))</f>
        <v/>
      </c>
      <c r="J41" s="117">
        <f t="shared" si="2"/>
        <v>0</v>
      </c>
      <c r="K41" s="117" t="str">
        <f>IF(F41="Scenario1PBT1",'Minor retrofit'!$E$19,IF(F41="Scenario2PBT1",'Minor retrofit'!$F$19,IF(F41="Scenario3PBT1",'Minor retrofit'!$G$19,"")))&amp;IF(F41="Scenario1PBT2",'Minor retrofit'!$H$19,IF(F41="Scenario2PBT2",'Minor retrofit'!$I$19,IF(F41="Scenario3PBT2",'Minor retrofit'!$J$19,"")))&amp;IF(F41="Scenario1PBT3",'Minor retrofit'!$K$19,IF(F41="Scenario2PBT3",'Minor retrofit'!$L$19,IF(F41="Scenario3PBT3",'Minor retrofit'!$M$19,"")))&amp;IF(F41="Scenario1PBT4",'Minor retrofit'!$N$19,IF(F41="Scenario2PBT4",'Minor retrofit'!$O$19,IF(F41="Scenario3PBT4",'Minor retrofit'!$P$19,"")))&amp;IF(F41="Scenario1PBT5",'Minor retrofit'!$Q$19,IF(F41="Scenario2PBT5",'Minor retrofit'!$R$19,IF(F41="Scenario3PBT5",'Minor retrofit'!$S$19,"")))&amp;IF(F41="Scenario1PBT6",'Minor retrofit'!$T$19,IF(F41="Scenario2PBT6",'Minor retrofit'!$U$19,IF(F41="Scenario3PBT6",'Minor retrofit'!$V$19,"")))&amp;IF(F41="Scenario1PBT7",'Minor retrofit'!$W$19,IF(F41="Scenario2PBT7",'Minor retrofit'!$X$19,IF(F41="Scenario3PBT7",'Minor retrofit'!$Y$19,"")))&amp;IF(F41="Scenario1PBT8",'Minor retrofit'!$Z$19,IF(F41="Scenario2PBT8",'Minor retrofit'!$AA$19,IF(F41="Scenario3PBT8",'Minor retrofit'!$AB$19,"")))&amp;IF(F41="Scenario1PBT9",'Minor retrofit'!$AC$19,IF(F41="Scenario2PBT9",'Minor retrofit'!$AD$19,IF(F41="Scenario3PBT9",'Minor retrofit'!$AE$19,"")))&amp;IF(F41="Scenario1PBT10",'Minor retrofit'!$AF$19,IF(F41="Scenario2PBT10",'Minor retrofit'!$AG$19,IF(F41="Scenario3PBT10",'Minor retrofit'!$AH$19,"")))&amp;IF(F41="Scenario1PBT11",'Minor retrofit'!$AI$19,IF(F41="Scenario2PBT11",'Minor retrofit'!$AJ$19,IF(F41="Scenario3PBT11",'Minor retrofit'!$AK$19,"")))&amp;IF(F41="Scenario1PBT12",'Minor retrofit'!$AL$19,IF(F41="Scenario2PBT12",'Minor retrofit'!$AM$19,IF(F41="Scenario3PBT12",'Minor retrofit'!$AN$19,"")))&amp;IF(F41="Scenario1PBT13",'Minor retrofit'!$AO$19,IF(F41="Scenario2PBT13",'Minor retrofit'!$AP$19,IF(F41="Scenario3PBT13",'Minor retrofit'!$AQ$19,"")))&amp;IF(F41="Scenario1PBT14",'Minor retrofit'!$AR$19,IF(F41="Scenario2PBT14",'Minor retrofit'!$AS$19,IF(F41="Scenario3PBT14",'Minor retrofit'!$AT$19,"")))&amp;IF(F41="Scenario1PBT15",'Minor retrofit'!$AU$19,IF(F41="Scenario2PBT15",'Minor retrofit'!$AV$19,IF(F41="Scenario3PBT15",'Minor retrofit'!$AW$19,"")))</f>
        <v/>
      </c>
      <c r="L41" s="117">
        <f t="shared" si="3"/>
        <v>0</v>
      </c>
      <c r="M41" s="117" t="str">
        <f>IF(F41="Scenario1PBT1",'Minor retrofit'!$E$21,IF(F41="Scenario2PBT1",'Minor retrofit'!$F$21,IF(F41="Scenario3PBT1",'Minor retrofit'!$G$21,"")))&amp;IF(F41="Scenario1PBT2",'Minor retrofit'!$H$21,IF(F41="Scenario2PBT2",'Minor retrofit'!$I$21,IF(F41="Scenario3PBT2",'Minor retrofit'!$J$21,"")))&amp;IF(F41="Scenario1PBT3",'Minor retrofit'!$K$21,IF(F41="Scenario2PBT3",'Minor retrofit'!$L$21,IF(F41="Scenario3PBT3",'Minor retrofit'!$M$21,"")))&amp;IF(F41="Scenario1PBT4",'Minor retrofit'!$N$21,IF(F41="Scenario2PBT4",'Minor retrofit'!$O$21,IF(F41="Scenario3PBT4",'Minor retrofit'!$P$21,"")))&amp;IF(F41="Scenario1PBT5",'Minor retrofit'!$Q$21,IF(F41="Scenario2PBT5",'Minor retrofit'!$R$21,IF(F41="Scenario3PBT5",'Minor retrofit'!$S$21,"")))&amp;IF(F41="Scenario1PBT6",'Minor retrofit'!$T$21,IF(F41="Scenario2PBT6",'Minor retrofit'!$U$21,IF(F41="Scenario3PBT6",'Minor retrofit'!$V$21,"")))&amp;IF(F41="Scenario1PBT7",'Minor retrofit'!$W$21,IF(F41="Scenario2PBT7",'Minor retrofit'!$X$21,IF(F41="Scenario3PBT7",'Minor retrofit'!$Y$21,"")))&amp;IF(F41="Scenario1PBT8",'Minor retrofit'!$Z$21,IF(F41="Scenario2PBT8",'Minor retrofit'!$AA$21,IF(F41="Scenario3PBT8",'Minor retrofit'!$AB$21,"")))&amp;IF(F41="Scenario1PBT9",'Minor retrofit'!$AC$21,IF(F41="Scenario2PBT9",'Minor retrofit'!$AD$21,IF(F41="Scenario3PBT9",'Minor retrofit'!$AE$21,"")))&amp;IF(F41="Scenario1PBT10",'Minor retrofit'!$AF$21,IF(F41="Scenario2PBT10",'Minor retrofit'!$AG$21,IF(F41="Scenario3PBT10",'Minor retrofit'!$AH$21,"")))&amp;IF(F41="Scenario1PBT11",'Minor retrofit'!$AI$21,IF(F41="Scenario2PBT11",'Minor retrofit'!$AJ$21,IF(F41="Scenario3PBT11",'Minor retrofit'!$AK$21,"")))&amp;IF(F41="Scenario1PBT12",'Minor retrofit'!$AL$21,IF(F41="Scenario2PBT12",'Minor retrofit'!$AM$21,IF(F41="Scenario3PBT12",'Minor retrofit'!$AN$21,"")))&amp;IF(F41="Scenario1PBT13",'Minor retrofit'!$AO$21,IF(F41="Scenario2PBT13",'Minor retrofit'!$AP$21,IF(F41="Scenario3PBT13",'Minor retrofit'!$AQ$21,"")))&amp;IF(F41="Scenario1PBT14",'Minor retrofit'!$AR$21,IF(F41="Scenario2PBT14",'Minor retrofit'!$AS$21,IF(F41="Scenario3PBT14",'Minor retrofit'!$AT$21,"")))&amp;IF(F41="Scenario1PBT15",'Minor retrofit'!$AU$21,IF(F41="Scenario2PBT15",'Minor retrofit'!$AV$21,IF(F41="Scenario3PBT15",'Minor retrofit'!$AW$21,"")))</f>
        <v/>
      </c>
      <c r="N41" s="118">
        <f t="shared" si="4"/>
        <v>0</v>
      </c>
      <c r="O41" s="206" t="str">
        <f>IF(F41="Scenario1PBT1",'Minor retrofit'!$E$24,IF(F41="Scenario2PBT1",'Minor retrofit'!$F$24,IF(F41="Scenario3PBT1",'Minor retrofit'!$G$24,"")))&amp;IF(F41="Scenario1PBT2",'Minor retrofit'!$H$24,IF(F41="Scenario2PBT2",'Minor retrofit'!$I$24,IF(F41="Scenario3PBT2",'Minor retrofit'!$J$24,"")))&amp;IF(F41="Scenario1PBT3",'Minor retrofit'!$K$24,IF(F41="Scenario2PBT3",'Minor retrofit'!$L$24,IF(F41="Scenario3PBT3",'Minor retrofit'!$M$24,"")))&amp;IF(F41="Scenario1PBT4",'Minor retrofit'!$N$24,IF(F41="Scenario2PBT4",'Minor retrofit'!$O$24,IF(F41="Scenario3PBT4",'Minor retrofit'!$P$24,"")))&amp;IF(F41="Scenario1PBT5",'Minor retrofit'!$Q$24,IF(F41="Scenario2PBT5",'Minor retrofit'!$R$24,IF(F41="Scenario3PBT5",'Minor retrofit'!$S$24,"")))&amp;IF(F41="Scenario1PBT6",'Minor retrofit'!$T$24,IF(F41="Scenario2PBT6",'Minor retrofit'!$U$24,IF(F41="Scenario3PBT6",'Minor retrofit'!$V$24,"")))&amp;IF(F41="Scenario1PBT7",'Minor retrofit'!$W$24,IF(F41="Scenario2PBT7",'Minor retrofit'!$X$24,IF(F41="Scenario3PBT7",'Minor retrofit'!$Y$24,"")))&amp;IF(F41="Scenario1PBT8",'Minor retrofit'!$Z$24,IF(F41="Scenario2PBT8",'Minor retrofit'!$AA$24,IF(F41="Scenario3PBT8",'Minor retrofit'!$AB$24,"")))&amp;IF(F41="Scenario1PBT9",'Minor retrofit'!$AC$24,IF(F41="Scenario2PBT9",'Minor retrofit'!$AD$24,IF(F41="Scenario3PBT9",'Minor retrofit'!$AE$24,"")))&amp;IF(F41="Scenario1PBT10",'Minor retrofit'!$AF$24,IF(F41="Scenario2PBT10",'Minor retrofit'!$AG$24,IF(F41="Scenario3PBT10",'Minor retrofit'!$AH$24,"")))&amp;IF(F41="Scenario1PBT11",'Minor retrofit'!$AI$24,IF(F41="Scenario2PBT11",'Minor retrofit'!$AJ$24,IF(F41="Scenario3PBT11",'Minor retrofit'!$AK$24,"")))&amp;IF(F41="Scenario1PBT12",'Minor retrofit'!$AL$24,IF(F41="Scenario2PBT12",'Minor retrofit'!$AM$24,IF(F41="Scenario3PBT12",'Minor retrofit'!$AN$24,"")))&amp;IF(F41="Scenario1PBT13",'Minor retrofit'!$AO$24,IF(F41="Scenario2PBT13",'Minor retrofit'!$AP$24,IF(F41="Scenario3PBT13",'Minor retrofit'!$AQ$24,"")))&amp;IF(F41="Scenario1PBT14",'Minor retrofit'!$AR$24,IF(F41="Scenario2PBT14",'Minor retrofit'!$AS$24,IF(F41="Scenario3PBT14",'Minor retrofit'!$AT$24,"")))&amp;IF(F41="Scenario1PBT15",'Minor retrofit'!$AU$24,IF(F41="Scenario2PBT15",'Minor retrofit'!$AV$24,IF(F41="Scenario3PBT15",'Minor retrofit'!$AW$24,"")))</f>
        <v/>
      </c>
      <c r="P41" s="117">
        <f t="shared" si="5"/>
        <v>0</v>
      </c>
      <c r="Q41" s="117" t="str">
        <f>IF(F41="Scenario1PBT1",'Minor retrofit'!$E$26,IF(F41="Scenario2PBT1",'Minor retrofit'!$F$26,IF(F41="Scenario3PBT1",'Minor retrofit'!$G$26,"")))&amp;IF(F41="Scenario1PBT2",'Minor retrofit'!$H$26,IF(F41="Scenario2PBT2",'Minor retrofit'!$I$26,IF(F41="Scenario3PBT2",'Minor retrofit'!$J$26,"")))&amp;IF(F41="Scenario1PBT3",'Minor retrofit'!$K$26,IF(F41="Scenario2PBT3",'Minor retrofit'!$L$26,IF(F41="Scenario3PBT3",'Minor retrofit'!$M$26,"")))&amp;IF(F41="Scenario1PBT4",'Minor retrofit'!$N$26,IF(F41="Scenario2PBT4",'Minor retrofit'!$O$26,IF(F41="Scenario3PBT4",'Minor retrofit'!$P$26,"")))&amp;IF(F41="Scenario1PBT5",'Minor retrofit'!$Q$26,IF(F41="Scenario2PBT5",'Minor retrofit'!$R$26,IF(F41="Scenario3PBT5",'Minor retrofit'!$S$26,"")))&amp;IF(F41="Scenario1PBT6",'Minor retrofit'!$T$26,IF(F41="Scenario2PBT6",'Minor retrofit'!$U$26,IF(F41="Scenario3PBT6",'Minor retrofit'!$V$26,"")))&amp;IF(F41="Scenario1PBT7",'Minor retrofit'!$W$26,IF(F41="Scenario2PBT7",'Minor retrofit'!$X$26,IF(F41="Scenario3PBT7",'Minor retrofit'!$Y$26,"")))&amp;IF(F41="Scenario1PBT8",'Minor retrofit'!$Z$26,IF(F41="Scenario2PBT8",'Minor retrofit'!$AA$26,IF(F41="Scenario3PBT8",'Minor retrofit'!$AB$26,"")))&amp;IF(F41="Scenario1PBT9",'Minor retrofit'!$AC$26,IF(F41="Scenario2PBT9",'Minor retrofit'!$AD$26,IF(F41="Scenario3PBT9",'Minor retrofit'!$AE$26,"")))&amp;IF(F41="Scenario1PBT10",'Minor retrofit'!$AF$26,IF(F41="Scenario2PBT10",'Minor retrofit'!$AG$26,IF(F41="Scenario3PBT10",'Minor retrofit'!$AH$26,"")))&amp;IF(F41="Scenario1PBT11",'Minor retrofit'!$AI$26,IF(F41="Scenario2PBT11",'Minor retrofit'!$AJ$26,IF(F41="Scenario3PBT11",'Minor retrofit'!$AK$26,"")))&amp;IF(F41="Scenario1PBT12",'Minor retrofit'!$AL$26,IF(F41="Scenario2PBT12",'Minor retrofit'!$AM$26,IF(F41="Scenario3PBT12",'Minor retrofit'!$AN$26,"")))&amp;IF(F41="Scenario1PBT13",'Minor retrofit'!$AO$26,IF(F41="Scenario2PBT13",'Minor retrofit'!$AP$26,IF(F41="Scenario3PBT13",'Minor retrofit'!$AQ$26,"")))&amp;IF(F41="Scenario1PBT14",'Minor retrofit'!$AR$26,IF(F41="Scenario2PBT14",'Minor retrofit'!$AS$26,IF(F41="Scenario3PBT14",'Minor retrofit'!$AT$26,"")))&amp;IF(F41="Scenario1PBT15",'Minor retrofit'!$AU$26,IF(F41="Scenario2PBT15",'Minor retrofit'!$AV$26,IF(F41="Scenario3PBT15",'Minor retrofit'!$AW$26,"")))</f>
        <v/>
      </c>
      <c r="R41" s="117">
        <f t="shared" si="6"/>
        <v>0</v>
      </c>
      <c r="S41" s="117" t="str">
        <f>IF(F41="Scenario1PBT1",'Minor retrofit'!$E$28,IF(F41="Scenario2PBT1",'Minor retrofit'!$F$28,IF(F41="Scenario3PBT1",'Minor retrofit'!$G$28,"")))&amp;IF(F41="Scenario1PBT2",'Minor retrofit'!$H$28,IF(F41="Scenario2PBT2",'Minor retrofit'!$I$28,IF(F41="Scenario3PBT2",'Minor retrofit'!$J$28,"")))&amp;IF(F41="Scenario1PBT3",'Minor retrofit'!$K$28,IF(F41="Scenario2PBT3",'Minor retrofit'!$L$28,IF(F41="Scenario3PBT3",'Minor retrofit'!$M$28,"")))&amp;IF(F41="Scenario1PBT4",'Minor retrofit'!$N$28,IF(F41="Scenario2PBT4",'Minor retrofit'!$O$28,IF(F41="Scenario3PBT4",'Minor retrofit'!$P$28,"")))&amp;IF(F41="Scenario1PBT5",'Minor retrofit'!$Q$28,IF(F41="Scenario2PBT5",'Minor retrofit'!$R$28,IF(F41="Scenario3PBT5",'Minor retrofit'!$S$28,"")))&amp;IF(F41="Scenario1PBT6",'Minor retrofit'!$T$28,IF(F41="Scenario2PBT6",'Minor retrofit'!$U$28,IF(F41="Scenario3PBT6",'Minor retrofit'!$V$28,"")))&amp;IF(F41="Scenario1PBT7",'Minor retrofit'!$W$28,IF(F41="Scenario2PBT7",'Minor retrofit'!$X$28,IF(F41="Scenario3PBT7",'Minor retrofit'!$Y$28,"")))&amp;IF(F41="Scenario1PBT8",'Minor retrofit'!$Z$28,IF(F41="Scenario2PBT8",'Minor retrofit'!$AA$28,IF(F41="Scenario3PBT8",'Minor retrofit'!$AB$28,"")))&amp;IF(F41="Scenario1PBT9",'Minor retrofit'!$AC$28,IF(F41="Scenario2PBT9",'Minor retrofit'!$AD$28,IF(F41="Scenario3PBT9",'Minor retrofit'!$AE$28,"")))&amp;IF(F41="Scenario1PBT10",'Minor retrofit'!$AF$28,IF(F41="Scenario2PBT10",'Minor retrofit'!$AG$28,IF(F41="Scenario3PBT10",'Minor retrofit'!$AH$28,"")))&amp;IF(F41="Scenario1PBT11",'Minor retrofit'!$AI$28,IF(F41="Scenario2PBT11",'Minor retrofit'!$AJ$28,IF(F41="Scenario3PBT11",'Minor retrofit'!$AK$28,"")))&amp;IF(F41="Scenario1PBT12",'Minor retrofit'!$AL$28,IF(F41="Scenario2PBT12",'Minor retrofit'!$AM$28,IF(F41="Scenario3PBT12",'Minor retrofit'!$AN$28,"")))&amp;IF(F41="Scenario1PBT13",'Minor retrofit'!$AO$28,IF(F41="Scenario2PBT13",'Minor retrofit'!$AP$28,IF(F41="Scenario3PBT13",'Minor retrofit'!$AQ$28,"")))&amp;IF(F41="Scenario1PBT14",'Minor retrofit'!$AR$28,IF(F41="Scenario2PBT14",'Minor retrofit'!$AS$28,IF(F41="Scenario3PBT14",'Minor retrofit'!$AT$28,"")))&amp;IF(F41="Scenario1PBT15",'Minor retrofit'!$AU$28,IF(F41="Scenario2PBT15",'Minor retrofit'!$AV$28,IF(F41="Scenario3PBT15",'Minor retrofit'!$AW$28,"")))</f>
        <v/>
      </c>
      <c r="T41" s="207">
        <f t="shared" si="7"/>
        <v>0</v>
      </c>
      <c r="U41" s="206" t="str">
        <f>IF(F41="Scenario1PBT1",'Minor retrofit'!$E$39,IF(F41="Scenario2PBT1",'Minor retrofit'!$F$39,IF(F41="Scenario3PBT1",'Minor retrofit'!$G$39,"")))&amp;IF(F41="Scenario1PBT2",'Minor retrofit'!$H$39,IF(F41="Scenario2PBT2",'Minor retrofit'!$I$39,IF(F41="Scenario3PBT2",'Minor retrofit'!$J$39,"")))&amp;IF(F41="Scenario1PBT3",'Minor retrofit'!$K$39,IF(F41="Scenario2PBT3",'Minor retrofit'!$L$39,IF(F41="Scenario3PBT3",'Minor retrofit'!$M$39,"")))&amp;IF(F41="Scenario1PBT4",'Minor retrofit'!$N$39,IF(F41="Scenario2PBT4",'Minor retrofit'!$O$39,IF(F41="Scenario3PBT4",'Minor retrofit'!$P$39,"")))&amp;IF(F41="Scenario1PBT5",'Minor retrofit'!$Q$39,IF(F41="Scenario2PBT5",'Minor retrofit'!$R$39,IF(F41="Scenario3PBT5",'Minor retrofit'!$S$39,"")))&amp;IF(F41="Scenario1PBT6",'Minor retrofit'!$T$39,IF(F41="Scenario2PBT6",'Minor retrofit'!$U$39,IF(F41="Scenario3PBT6",'Minor retrofit'!$V$39,"")))&amp;IF(F41="Scenario1PBT7",'Minor retrofit'!$W$39,IF(F41="Scenario2PBT7",'Minor retrofit'!$X$39,IF(F41="Scenario3PBT7",'Minor retrofit'!$Y$39,"")))&amp;IF(F41="Scenario1PBT8",'Minor retrofit'!$Z$39,IF(F41="Scenario2PBT8",'Minor retrofit'!$AA$39,IF(F41="Scenario3PBT8",'Minor retrofit'!$AB$39,"")))&amp;IF(F41="Scenario1PBT9",'Minor retrofit'!$AC$39,IF(F41="Scenario2PBT9",'Minor retrofit'!$AD$39,IF(F41="Scenario3PBT9",'Minor retrofit'!$AE$39,"")))&amp;IF(F41="Scenario1PBT10",'Minor retrofit'!$AF$39,IF(F41="Scenario2PBT10",'Minor retrofit'!$AG$39,IF(F41="Scenario3PBT10",'Minor retrofit'!$AH$39,"")))&amp;IF(F41="Scenario1PBT11",'Minor retrofit'!$AI$39,IF(F41="Scenario2PBT11",'Minor retrofit'!$AJ$39,IF(F41="Scenario3PBT11",'Minor retrofit'!$AK$39,"")))&amp;IF(F41="Scenario1PBT12",'Minor retrofit'!$AL$39,IF(F41="Scenario2PBT12",'Minor retrofit'!$AM$39,IF(F41="Scenario3PBT12",'Minor retrofit'!$AN$39,"")))&amp;IF(F41="Scenario1PBT13",'Minor retrofit'!$AO$39,IF(F41="Scenario2PBT13",'Minor retrofit'!$AP$39,IF(F41="Scenario3PBT13",'Minor retrofit'!$AQ$39,"")))&amp;IF(F41="Scenario1PBT14",'Minor retrofit'!$AR$39,IF(F41="Scenario2PBT14",'Minor retrofit'!$AS$39,IF(F41="Scenario3PBT14",'Minor retrofit'!$AT$39,"")))&amp;IF(F41="Scenario1PBT15",'Minor retrofit'!$AU$39,IF(F41="Scenario2PBT15",'Minor retrofit'!$AV$39,IF(F41="Scenario3PBT15",'Minor retrofit'!$AW$39,"")))</f>
        <v/>
      </c>
      <c r="V41" s="117">
        <f t="shared" si="8"/>
        <v>0</v>
      </c>
      <c r="W41" s="117" t="str">
        <f>IF(F41="Scenario1PBT1",'Minor retrofit'!$E$41,IF(F41="Scenario2PBT1",'Minor retrofit'!$F$41,IF(F41="Scenario3PBT1",'Minor retrofit'!$G$41,"")))&amp;IF(F41="Scenario1PBT2",'Minor retrofit'!$H$41,IF(F41="Scenario2PBT2",'Minor retrofit'!$I$41,IF(F41="Scenario3PBT2",'Minor retrofit'!$J$41,"")))&amp;IF(F41="Scenario1PBT3",'Minor retrofit'!$K$41,IF(F41="Scenario2PBT3",'Minor retrofit'!$L$41,IF(F41="Scenario3PBT3",'Minor retrofit'!$M$41,"")))&amp;IF(F41="Scenario1PBT4",'Minor retrofit'!$N$41,IF(F41="Scenario2PBT4",'Minor retrofit'!$O$41,IF(F41="Scenario3PBT4",'Minor retrofit'!$P$41,"")))&amp;IF(F41="Scenario1PBT5",'Minor retrofit'!$Q$41,IF(F41="Scenario2PBT5",'Minor retrofit'!$R$41,IF(F41="Scenario3PBT5",'Minor retrofit'!$S$41,"")))&amp;IF(F41="Scenario1PBT6",'Minor retrofit'!$T$41,IF(F41="Scenario2PBT6",'Minor retrofit'!$U$41,IF(F41="Scenario3PBT6",'Minor retrofit'!$V$41,"")))&amp;IF(F41="Scenario1PBT7",'Minor retrofit'!$W$41,IF(F41="Scenario2PBT7",'Minor retrofit'!$X$41,IF(F41="Scenario3PBT7",'Minor retrofit'!$Y$41,"")))&amp;IF(F41="Scenario1PBT8",'Minor retrofit'!$Z$41,IF(F41="Scenario2PBT8",'Minor retrofit'!$AA$41,IF(F41="Scenario3PBT8",'Minor retrofit'!$AB$41,"")))&amp;IF(F41="Scenario1PBT9",'Minor retrofit'!$AC$41,IF(F41="Scenario2PBT9",'Minor retrofit'!$AD$41,IF(F41="Scenario3PBT9",'Minor retrofit'!$AE$41,"")))&amp;IF(F41="Scenario1PBT10",'Minor retrofit'!$AF$41,IF(F41="Scenario2PBT10",'Minor retrofit'!$AG$41,IF(F41="Scenario3PBT10",'Minor retrofit'!$AH$41,"")))&amp;IF(F41="Scenario1PBT11",'Minor retrofit'!$AI$41,IF(F41="Scenario2PBT11",'Minor retrofit'!$AJ$41,IF(F41="Scenario3PBT11",'Minor retrofit'!$AK$41,"")))&amp;IF(F41="Scenario1PBT12",'Minor retrofit'!$AL$41,IF(F41="Scenario2PBT12",'Minor retrofit'!$AM$41,IF(F41="Scenario3PBT12",'Minor retrofit'!$AN$41,"")))&amp;IF(F41="Scenario1PBT13",'Minor retrofit'!$AO$41,IF(F41="Scenario2PBT13",'Minor retrofit'!$AP$41,IF(F41="Scenario3PBT13",'Minor retrofit'!$AQ$41,"")))&amp;IF(F41="Scenario1PBT14",'Minor retrofit'!$AR$41,IF(F41="Scenario2PBT14",'Minor retrofit'!$AS$41,IF(F41="Scenario3PBT14",'Minor retrofit'!$AT$41,"")))&amp;IF(F41="Scenario1PBT15",'Minor retrofit'!$AU$41,IF(F41="Scenario2PBT15",'Minor retrofit'!$AV$41,IF(F41="Scenario3PBT15",'Minor retrofit'!$AW$41,"")))</f>
        <v/>
      </c>
      <c r="X41" s="117">
        <f t="shared" si="9"/>
        <v>0</v>
      </c>
      <c r="Y41" s="117" t="str">
        <f>IF(F41="Scenario1PBT1",'Minor retrofit'!$E$43,IF(F41="Scenario2PBT1",'Minor retrofit'!$F$43,IF(F41="Scenario3PBT1",'Minor retrofit'!$G$43,"")))&amp;IF(F41="Scenario1PBT2",'Minor retrofit'!$H$43,IF(F41="Scenario2PBT2",'Minor retrofit'!$I$43,IF(F41="Scenario3PBT2",'Minor retrofit'!$J$43,"")))&amp;IF(F41="Scenario1PBT3",'Minor retrofit'!$K$43,IF(F41="Scenario2PBT3",'Minor retrofit'!$L$43,IF(F41="Scenario3PBT3",'Minor retrofit'!$M$43,"")))&amp;IF(F41="Scenario1PBT4",'Minor retrofit'!$N$43,IF(F41="Scenario2PBT4",'Minor retrofit'!$O$43,IF(F41="Scenario3PBT4",'Minor retrofit'!$P$43,"")))&amp;IF(F41="Scenario1PBT5",'Minor retrofit'!$Q$43,IF(F41="Scenario2PBT5",'Minor retrofit'!$R$43,IF(F41="Scenario3PBT5",'Minor retrofit'!$S$43,"")))&amp;IF(F41="Scenario1PBT6",'Minor retrofit'!$T$43,IF(F41="Scenario2PBT6",'Minor retrofit'!$U$43,IF(F41="Scenario3PBT6",'Minor retrofit'!$V$43,"")))&amp;IF(F41="Scenario1PBT7",'Minor retrofit'!$W$43,IF(F41="Scenario2PBT7",'Minor retrofit'!$X$43,IF(F41="Scenario3PBT7",'Minor retrofit'!$Y$43,"")))&amp;IF(F41="Scenario1PBT8",'Minor retrofit'!$Z$43,IF(F41="Scenario2PBT8",'Minor retrofit'!$AA$43,IF(F41="Scenario3PBT8",'Minor retrofit'!$AB$43,"")))&amp;IF(F41="Scenario1PBT9",'Minor retrofit'!$AC$43,IF(F41="Scenario2PBT9",'Minor retrofit'!$AD$43,IF(F41="Scenario3PBT9",'Minor retrofit'!$AE$43,"")))&amp;IF(F41="Scenario1PBT10",'Minor retrofit'!$AF$43,IF(F41="Scenario2PBT10",'Minor retrofit'!$AG$43,IF(F41="Scenario3PBT10",'Minor retrofit'!$AH$43,"")))&amp;IF(F41="Scenario1PBT11",'Minor retrofit'!$AI$43,IF(F41="Scenario2PBT11",'Minor retrofit'!$AJ$43,IF(F41="Scenario3PBT11",'Minor retrofit'!$AK$43,"")))&amp;IF(F41="Scenario1PBT12",'Minor retrofit'!$AL$43,IF(F41="Scenario2PBT12",'Minor retrofit'!$AM$43,IF(F41="Scenario3PBT12",'Minor retrofit'!$AN$43,"")))&amp;IF(F41="Scenario1PBT13",'Minor retrofit'!$AO$43,IF(F41="Scenario2PBT13",'Minor retrofit'!$AP$43,IF(F41="Scenario3PBT13",'Minor retrofit'!$AQ$43,"")))&amp;IF(F41="Scenario1PBT14",'Minor retrofit'!$AR$43,IF(F41="Scenario2PBT14",'Minor retrofit'!$AS$43,IF(F41="Scenario3PBT14",'Minor retrofit'!$AT$43,"")))&amp;IF(F41="Scenario1PBT15",'Minor retrofit'!$AU$43,IF(F41="Scenario2PBT15",'Minor retrofit'!$AV$43,IF(F41="Scenario3PBT15",'Minor retrofit'!$AW$43,"")))</f>
        <v/>
      </c>
      <c r="Z41" s="117">
        <f t="shared" si="10"/>
        <v>0</v>
      </c>
      <c r="AA41" s="178" t="str">
        <f>IF(F41="Scenario1PBT1",'Minor retrofit'!$E$102,IF(F41="Scenario2PBT1",'Minor retrofit'!$F$102,IF(F41="Scenario3PBT1",'Minor retrofit'!$G$102,"")))&amp;IF(F41="Scenario1PBT2",'Minor retrofit'!$H$102,IF(F41="Scenario2PBT2",'Minor retrofit'!$I$102,IF(F41="Scenario3PBT2",'Minor retrofit'!$J$102,"")))&amp;IF(F41="Scenario1PBT3",'Minor retrofit'!$K$102,IF(F41="Scenario2PBT3",'Minor retrofit'!$L$102,IF(F41="Scenario3PBT3",'Minor retrofit'!$M$102,"")))&amp;IF(F41="Scenario1PBT4",'Minor retrofit'!$N$102,IF(F41="Scenario2PBT4",'Minor retrofit'!$O$102,IF(F41="Scenario3PBT4",'Minor retrofit'!$P$102,"")))&amp;IF(F41="Scenario1PBT5",'Minor retrofit'!$Q$102,IF(F41="Scenario2PBT5",'Minor retrofit'!$R$102,IF(F41="Scenario3PBT5",'Minor retrofit'!$S$102,"")))&amp;IF(F41="Scenario1PBT6",'Minor retrofit'!$T$102,IF(F41="Scenario2PBT6",'Minor retrofit'!$U$102,IF(F41="Scenario3PBT6",'Minor retrofit'!$V$102,"")))&amp;IF(F41="Scenario1PBT7",'Minor retrofit'!$W$102,IF(F41="Scenario2PBT7",'Minor retrofit'!$X$102,IF(F41="Scenario3PBT7",'Minor retrofit'!$Y$102,"")))&amp;IF(F41="Scenario1PBT8",'Minor retrofit'!$Z$102,IF(F41="Scenario2PBT8",'Minor retrofit'!$AA$102,IF(F41="Scenario3PBT8",'Minor retrofit'!$AB$102,"")))&amp;IF(F41="Scenario1PBT9",'Minor retrofit'!$AC$102,IF(F41="Scenario2PBT9",'Minor retrofit'!$AD$102,IF(F41="Scenario3PBT9",'Minor retrofit'!$AE$102,"")))&amp;IF(F41="Scenario1PBT10",'Minor retrofit'!$AF$102,IF(F41="Scenario2PBT10",'Minor retrofit'!$AG$102,IF(F41="Scenario3PBT10",'Minor retrofit'!$AH$102,"")))&amp;IF(F41="Scenario1PBT11",'Minor retrofit'!$AI$102,IF(F41="Scenario2PBT11",'Minor retrofit'!$AJ$102,IF(F41="Scenario3PBT11",'Minor retrofit'!$AK$102,"")))&amp;IF(F41="Scenario1PBT12",'Minor retrofit'!$AL$102,IF(F41="Scenario2PBT12",'Minor retrofit'!$AM$102,IF(F41="Scenario3PBT12",'Minor retrofit'!$AN$102,"")))&amp;IF(F41="Scenario1PBT13",'Minor retrofit'!$AO$102,IF(F41="Scenario2PBT13",'Minor retrofit'!$AP$102,IF(F41="Scenario3PBT13",'Minor retrofit'!$AQ$102,"")))&amp;IF(F41="Scenario1PBT14",'Minor retrofit'!$AR$102,IF(F41="Scenario2PBT14",'Minor retrofit'!$AS$102,IF(F41="Scenario3PBT14",'Minor retrofit'!$AT$102,"")))&amp;IF(F41="Scenario1PBT15",'Minor retrofit'!$AU$102,IF(F41="Scenario2PBT15",'Minor retrofit'!$AV$102,IF(F41="Scenario3PBT15",'Minor retrofit'!$AW$102,"")))</f>
        <v/>
      </c>
      <c r="AB41" s="179">
        <f t="shared" si="11"/>
        <v>0</v>
      </c>
      <c r="AC41" s="208">
        <f>IFERROR('Projection_Base-case'!G41-G41,0)</f>
        <v>0</v>
      </c>
      <c r="AD41" s="178">
        <f t="shared" si="12"/>
        <v>0</v>
      </c>
      <c r="AE41" s="117">
        <f>IFERROR(100*AC41/'Projection_Base-case'!G41,0)</f>
        <v>0</v>
      </c>
      <c r="AF41" s="117">
        <f>IFERROR('Projection_Base-case'!I41-I41,0)</f>
        <v>0</v>
      </c>
      <c r="AG41" s="178">
        <f t="shared" si="13"/>
        <v>0</v>
      </c>
      <c r="AH41" s="117">
        <f>IFERROR(100*AF41/'Projection_Base-case'!I41,0)</f>
        <v>0</v>
      </c>
      <c r="AI41" s="117">
        <f>IFERROR('Projection_Base-case'!K41-K41,0)</f>
        <v>0</v>
      </c>
      <c r="AJ41" s="178">
        <f t="shared" si="14"/>
        <v>0</v>
      </c>
      <c r="AK41" s="117">
        <f>IFERROR(100*AI41/'Projection_Base-case'!K41,0)</f>
        <v>0</v>
      </c>
      <c r="AL41" s="117">
        <f>IFERROR(M41-'Projection_Base-case'!M41,0)</f>
        <v>0</v>
      </c>
      <c r="AM41" s="178">
        <f t="shared" si="15"/>
        <v>0</v>
      </c>
      <c r="AN41" s="179">
        <f>IFERROR(IF('Projection_Base-case'!N41&gt;0,100*AM41/'Projection_Base-case'!N41,100*AM41/N41),0)</f>
        <v>0</v>
      </c>
      <c r="AO41" s="206">
        <f>IFERROR('Projection_Base-case'!O41-O41,0)</f>
        <v>0</v>
      </c>
      <c r="AP41" s="178">
        <f t="shared" si="16"/>
        <v>0</v>
      </c>
      <c r="AQ41" s="117">
        <f>IFERROR(100*AO41/'Projection_Base-case'!O41,0)</f>
        <v>0</v>
      </c>
      <c r="AR41" s="117">
        <f>IFERROR('Projection_Base-case'!Q41-Q41,0)</f>
        <v>0</v>
      </c>
      <c r="AS41" s="178">
        <f t="shared" si="17"/>
        <v>0</v>
      </c>
      <c r="AT41" s="117">
        <f>IFERROR(100*AR41/'Projection_Base-case'!Q41,0)</f>
        <v>0</v>
      </c>
      <c r="AU41" s="117">
        <f>IFERROR('Projection_Base-case'!S41-S41,0)</f>
        <v>0</v>
      </c>
      <c r="AV41" s="178">
        <f t="shared" si="18"/>
        <v>0</v>
      </c>
      <c r="AW41" s="118">
        <f>IFERROR(100*AU41/'Projection_Base-case'!S41,0)</f>
        <v>0</v>
      </c>
      <c r="AX41" s="206">
        <f>IFERROR('Projection_Base-case'!U41-U41,0)</f>
        <v>0</v>
      </c>
      <c r="AY41" s="178">
        <f t="shared" si="19"/>
        <v>0</v>
      </c>
      <c r="AZ41" s="117">
        <f>IFERROR(100*AX41/'Projection_Base-case'!U41,0)</f>
        <v>0</v>
      </c>
      <c r="BA41" s="117">
        <f>IFERROR('Projection_Base-case'!W41-W41,0)</f>
        <v>0</v>
      </c>
      <c r="BB41" s="178">
        <f t="shared" si="20"/>
        <v>0</v>
      </c>
      <c r="BC41" s="117">
        <f>IFERROR(100*BA41/'Projection_Base-case'!W41,0)</f>
        <v>0</v>
      </c>
      <c r="BD41" s="117">
        <f>IFERROR('Projection_Base-case'!Y41-Y41,0)</f>
        <v>0</v>
      </c>
      <c r="BE41" s="178">
        <f t="shared" si="21"/>
        <v>0</v>
      </c>
      <c r="BF41" s="117">
        <f>IFERROR(100*BD41/'Projection_Base-case'!Y41,0)</f>
        <v>0</v>
      </c>
      <c r="BG41" s="178">
        <f t="shared" si="22"/>
        <v>0</v>
      </c>
      <c r="BH41" s="179">
        <f t="shared" si="23"/>
        <v>0</v>
      </c>
    </row>
    <row r="42" spans="1:60">
      <c r="A42" s="205">
        <v>37</v>
      </c>
      <c r="B42" s="178">
        <f>IF('Projection_Base-case'!B42&lt;&gt;"",'Projection_Base-case'!B42,0)</f>
        <v>0</v>
      </c>
      <c r="C42" s="178">
        <f>IF('Projection_Base-case'!C42&lt;&gt;"",'Projection_Base-case'!C42,0)</f>
        <v>0</v>
      </c>
      <c r="D42" s="178">
        <f>IF('Projection_Base-case'!D42&lt;&gt;"",'Projection_Base-case'!D42,0)</f>
        <v>0</v>
      </c>
      <c r="E42" s="176" t="str">
        <f>IF(AND('Résultats Minor'!$AC$3="OUI",'Résultats Minor'!E41&lt;&gt;""),'Résultats Minor'!E41,IF(OR(D42="PBT2",D42="PBT3",D42="PBT5",D42="PBT8",D42="PBT9"),"Scenario1",IF(OR(D42="PBT6",D42="PBT7",D42="PBT10"),"Scenario2",IF(OR(D42="PBT1",D42="PBT4"),"Scenario3",""))))</f>
        <v/>
      </c>
      <c r="F42" s="202" t="str">
        <f t="shared" si="0"/>
        <v>0</v>
      </c>
      <c r="G42" s="206" t="str">
        <f>IF(F42="Scenario1PBT1",'Minor retrofit'!$E$7,IF(F42="Scenario2PBT1",'Minor retrofit'!$F$7,IF(F42="Scenario3PBT1",'Minor retrofit'!$G$7,"")))&amp;IF(F42="Scenario1PBT2",'Minor retrofit'!$H$7,IF(F42="Scenario2PBT2",'Minor retrofit'!$I$7,IF(F42="Scenario3PBT2",'Minor retrofit'!$J$7,"")))&amp;IF(F42="Scenario1PBT3",'Minor retrofit'!$K$7,IF(F42="Scenario2PBT3",'Minor retrofit'!$L$7,IF(F42="Scenario3PBT3",'Minor retrofit'!$M$7,"")))&amp;IF(F42="Scenario1PBT4",'Minor retrofit'!$N$7,IF(F42="Scenario2PBT4",'Minor retrofit'!$O$7,IF(F42="Scenario3PBT4",'Minor retrofit'!$P$7,"")))&amp;IF(F42="Scenario1PBT5",'Minor retrofit'!$Q$7,IF(F42="Scenario2PBT5",'Minor retrofit'!$R$7,IF(F42="Scenario3PBT5",'Minor retrofit'!$S$7,"")))&amp;IF(F42="Scenario1PBT6",'Minor retrofit'!$T$7,IF(F42="Scenario2PBT6",'Minor retrofit'!$U$7,IF(F42="Scenario3PBT6",'Minor retrofit'!$V$7,"")))&amp;IF(F42="Scenario1PBT7",'Minor retrofit'!$W$7,IF(F42="Scenario2PBT7",'Minor retrofit'!$X$7,IF(F42="Scenario3PBT7",'Minor retrofit'!$Y$7,"")))&amp;IF(F42="Scenario1PBT8",'Minor retrofit'!$Z$7,IF(F42="Scenario2PBT8",'Minor retrofit'!$AA$7,IF(F42="Scenario3PBT8",'Minor retrofit'!$AB$7,"")))&amp;IF(F42="Scenario1PBT9",'Minor retrofit'!$AC$7,IF(F42="Scenario2PBT9",'Minor retrofit'!$AD$7,IF(F42="Scenario3PBT9",'Minor retrofit'!$AE$7,"")))&amp;IF(F42="Scenario1PBT10",'Minor retrofit'!$AF$7,IF(F42="Scenario2PBT10",'Minor retrofit'!$AG$7,IF(F42="Scenario3PBT10",'Minor retrofit'!$AH$7,"")))&amp;IF(F42="Scenario1PBT11",'Minor retrofit'!$AI$7,IF(F42="Scenario2PBT11",'Minor retrofit'!$AJ$7,IF(F42="Scenario3PBT11",'Minor retrofit'!$AK$7,"")))&amp;IF(F42="Scenario1PBT12",'Minor retrofit'!$AL$7,IF(F42="Scenario2PBT12",'Minor retrofit'!$AM$7,IF(F42="Scenario3PBT12",'Minor retrofit'!$AN$7,"")))&amp;IF(F42="Scenario1PBT13",'Minor retrofit'!$AO$7,IF(F42="Scenario2PBT13",'Minor retrofit'!$AP$7,IF(F42="Scenario3PBT13",'Minor retrofit'!$AQ$7,"")))&amp;IF(F42="Scenario1PBT14",'Minor retrofit'!$AR$7,IF(F42="Scenario2PBT14",'Minor retrofit'!$AS$7,IF(F42="Scenario3PBT14",'Minor retrofit'!$AT$7,"")))&amp;IF(F42="Scenario1PBT15",'Minor retrofit'!$AU$7,IF(F42="Scenario2PBT15",'Minor retrofit'!$AV$7,IF(F42="Scenario3PBT15",'Minor retrofit'!$AW$7,"")))</f>
        <v/>
      </c>
      <c r="H42" s="117">
        <f t="shared" si="1"/>
        <v>0</v>
      </c>
      <c r="I42" s="117" t="str">
        <f>IF(F42="Scenario1PBT1",'Minor retrofit'!$E$17,IF(F42="Scenario2PBT1",'Minor retrofit'!$F$17,IF(F42="Scenario3PBT1",'Minor retrofit'!$G$17,"")))&amp;IF(F42="Scenario1PBT2",'Minor retrofit'!$H$17,IF(F42="Scenario2PBT2",'Minor retrofit'!$I$17,IF(F42="Scenario3PBT2",'Minor retrofit'!$J$17,"")))&amp;IF(F42="Scenario1PBT3",'Minor retrofit'!$K$17,IF(F42="Scenario2PBT3",'Minor retrofit'!$L$17,IF(F42="Scenario3PBT3",'Minor retrofit'!$M$17,"")))&amp;IF(F42="Scenario1PBT4",'Minor retrofit'!$N$17,IF(F42="Scenario2PBT4",'Minor retrofit'!$O$17,IF(F42="Scenario3PBT4",'Minor retrofit'!$P$17,"")))&amp;IF(F42="Scenario1PBT5",'Minor retrofit'!$Q$17,IF(F42="Scenario2PBT5",'Minor retrofit'!$R$17,IF(F42="Scenario3PBT5",'Minor retrofit'!$S$17,"")))&amp;IF(F42="Scenario1PBT6",'Minor retrofit'!$T$17,IF(F42="Scenario2PBT6",'Minor retrofit'!$U$17,IF(F42="Scenario3PBT6",'Minor retrofit'!$V$17,"")))&amp;IF(F42="Scenario1PBT7",'Minor retrofit'!$W$17,IF(F42="Scenario2PBT7",'Minor retrofit'!$X$17,IF(F42="Scenario3PBT7",'Minor retrofit'!$Y$17,"")))&amp;IF(F42="Scenario1PBT8",'Minor retrofit'!$Z$17,IF(F42="Scenario2PBT8",'Minor retrofit'!$AA$17,IF(F42="Scenario3PBT8",'Minor retrofit'!$AB$17,"")))&amp;IF(F42="Scenario1PBT9",'Minor retrofit'!$AC$17,IF(F42="Scenario2PBT9",'Minor retrofit'!$AD$17,IF(F42="Scenario3PBT9",'Minor retrofit'!$AE$17,"")))&amp;IF(F42="Scenario1PBT10",'Minor retrofit'!$AF$17,IF(F42="Scenario2PBT10",'Minor retrofit'!$AG$17,IF(F42="Scenario3PBT10",'Minor retrofit'!$AH$17,"")))&amp;IF(F42="Scenario1PBT11",'Minor retrofit'!$AI$17,IF(F42="Scenario2PBT11",'Minor retrofit'!$AJ$17,IF(F42="Scenario3PBT11",'Minor retrofit'!$AK$17,"")))&amp;IF(F42="Scenario1PBT12",'Minor retrofit'!$AL$17,IF(F42="Scenario2PBT12",'Minor retrofit'!$AM$17,IF(F42="Scenario3PBT12",'Minor retrofit'!$AN$17,"")))&amp;IF(F42="Scenario1PBT13",'Minor retrofit'!$AO$17,IF(F42="Scenario2PBT13",'Minor retrofit'!$AP$17,IF(F42="Scenario3PBT13",'Minor retrofit'!$AQ$17,"")))&amp;IF(F42="Scenario1PBT14",'Minor retrofit'!$AR$17,IF(F42="Scenario2PBT14",'Minor retrofit'!$AS$17,IF(F42="Scenario3PBT14",'Minor retrofit'!$AT$17,"")))&amp;IF(F42="Scenario1PBT15",'Minor retrofit'!$AU$17,IF(F42="Scenario2PBT15",'Minor retrofit'!$AV$17,IF(F42="Scenario3PBT15",'Minor retrofit'!$AW$17,"")))</f>
        <v/>
      </c>
      <c r="J42" s="117">
        <f t="shared" si="2"/>
        <v>0</v>
      </c>
      <c r="K42" s="117" t="str">
        <f>IF(F42="Scenario1PBT1",'Minor retrofit'!$E$19,IF(F42="Scenario2PBT1",'Minor retrofit'!$F$19,IF(F42="Scenario3PBT1",'Minor retrofit'!$G$19,"")))&amp;IF(F42="Scenario1PBT2",'Minor retrofit'!$H$19,IF(F42="Scenario2PBT2",'Minor retrofit'!$I$19,IF(F42="Scenario3PBT2",'Minor retrofit'!$J$19,"")))&amp;IF(F42="Scenario1PBT3",'Minor retrofit'!$K$19,IF(F42="Scenario2PBT3",'Minor retrofit'!$L$19,IF(F42="Scenario3PBT3",'Minor retrofit'!$M$19,"")))&amp;IF(F42="Scenario1PBT4",'Minor retrofit'!$N$19,IF(F42="Scenario2PBT4",'Minor retrofit'!$O$19,IF(F42="Scenario3PBT4",'Minor retrofit'!$P$19,"")))&amp;IF(F42="Scenario1PBT5",'Minor retrofit'!$Q$19,IF(F42="Scenario2PBT5",'Minor retrofit'!$R$19,IF(F42="Scenario3PBT5",'Minor retrofit'!$S$19,"")))&amp;IF(F42="Scenario1PBT6",'Minor retrofit'!$T$19,IF(F42="Scenario2PBT6",'Minor retrofit'!$U$19,IF(F42="Scenario3PBT6",'Minor retrofit'!$V$19,"")))&amp;IF(F42="Scenario1PBT7",'Minor retrofit'!$W$19,IF(F42="Scenario2PBT7",'Minor retrofit'!$X$19,IF(F42="Scenario3PBT7",'Minor retrofit'!$Y$19,"")))&amp;IF(F42="Scenario1PBT8",'Minor retrofit'!$Z$19,IF(F42="Scenario2PBT8",'Minor retrofit'!$AA$19,IF(F42="Scenario3PBT8",'Minor retrofit'!$AB$19,"")))&amp;IF(F42="Scenario1PBT9",'Minor retrofit'!$AC$19,IF(F42="Scenario2PBT9",'Minor retrofit'!$AD$19,IF(F42="Scenario3PBT9",'Minor retrofit'!$AE$19,"")))&amp;IF(F42="Scenario1PBT10",'Minor retrofit'!$AF$19,IF(F42="Scenario2PBT10",'Minor retrofit'!$AG$19,IF(F42="Scenario3PBT10",'Minor retrofit'!$AH$19,"")))&amp;IF(F42="Scenario1PBT11",'Minor retrofit'!$AI$19,IF(F42="Scenario2PBT11",'Minor retrofit'!$AJ$19,IF(F42="Scenario3PBT11",'Minor retrofit'!$AK$19,"")))&amp;IF(F42="Scenario1PBT12",'Minor retrofit'!$AL$19,IF(F42="Scenario2PBT12",'Minor retrofit'!$AM$19,IF(F42="Scenario3PBT12",'Minor retrofit'!$AN$19,"")))&amp;IF(F42="Scenario1PBT13",'Minor retrofit'!$AO$19,IF(F42="Scenario2PBT13",'Minor retrofit'!$AP$19,IF(F42="Scenario3PBT13",'Minor retrofit'!$AQ$19,"")))&amp;IF(F42="Scenario1PBT14",'Minor retrofit'!$AR$19,IF(F42="Scenario2PBT14",'Minor retrofit'!$AS$19,IF(F42="Scenario3PBT14",'Minor retrofit'!$AT$19,"")))&amp;IF(F42="Scenario1PBT15",'Minor retrofit'!$AU$19,IF(F42="Scenario2PBT15",'Minor retrofit'!$AV$19,IF(F42="Scenario3PBT15",'Minor retrofit'!$AW$19,"")))</f>
        <v/>
      </c>
      <c r="L42" s="117">
        <f t="shared" si="3"/>
        <v>0</v>
      </c>
      <c r="M42" s="117" t="str">
        <f>IF(F42="Scenario1PBT1",'Minor retrofit'!$E$21,IF(F42="Scenario2PBT1",'Minor retrofit'!$F$21,IF(F42="Scenario3PBT1",'Minor retrofit'!$G$21,"")))&amp;IF(F42="Scenario1PBT2",'Minor retrofit'!$H$21,IF(F42="Scenario2PBT2",'Minor retrofit'!$I$21,IF(F42="Scenario3PBT2",'Minor retrofit'!$J$21,"")))&amp;IF(F42="Scenario1PBT3",'Minor retrofit'!$K$21,IF(F42="Scenario2PBT3",'Minor retrofit'!$L$21,IF(F42="Scenario3PBT3",'Minor retrofit'!$M$21,"")))&amp;IF(F42="Scenario1PBT4",'Minor retrofit'!$N$21,IF(F42="Scenario2PBT4",'Minor retrofit'!$O$21,IF(F42="Scenario3PBT4",'Minor retrofit'!$P$21,"")))&amp;IF(F42="Scenario1PBT5",'Minor retrofit'!$Q$21,IF(F42="Scenario2PBT5",'Minor retrofit'!$R$21,IF(F42="Scenario3PBT5",'Minor retrofit'!$S$21,"")))&amp;IF(F42="Scenario1PBT6",'Minor retrofit'!$T$21,IF(F42="Scenario2PBT6",'Minor retrofit'!$U$21,IF(F42="Scenario3PBT6",'Minor retrofit'!$V$21,"")))&amp;IF(F42="Scenario1PBT7",'Minor retrofit'!$W$21,IF(F42="Scenario2PBT7",'Minor retrofit'!$X$21,IF(F42="Scenario3PBT7",'Minor retrofit'!$Y$21,"")))&amp;IF(F42="Scenario1PBT8",'Minor retrofit'!$Z$21,IF(F42="Scenario2PBT8",'Minor retrofit'!$AA$21,IF(F42="Scenario3PBT8",'Minor retrofit'!$AB$21,"")))&amp;IF(F42="Scenario1PBT9",'Minor retrofit'!$AC$21,IF(F42="Scenario2PBT9",'Minor retrofit'!$AD$21,IF(F42="Scenario3PBT9",'Minor retrofit'!$AE$21,"")))&amp;IF(F42="Scenario1PBT10",'Minor retrofit'!$AF$21,IF(F42="Scenario2PBT10",'Minor retrofit'!$AG$21,IF(F42="Scenario3PBT10",'Minor retrofit'!$AH$21,"")))&amp;IF(F42="Scenario1PBT11",'Minor retrofit'!$AI$21,IF(F42="Scenario2PBT11",'Minor retrofit'!$AJ$21,IF(F42="Scenario3PBT11",'Minor retrofit'!$AK$21,"")))&amp;IF(F42="Scenario1PBT12",'Minor retrofit'!$AL$21,IF(F42="Scenario2PBT12",'Minor retrofit'!$AM$21,IF(F42="Scenario3PBT12",'Minor retrofit'!$AN$21,"")))&amp;IF(F42="Scenario1PBT13",'Minor retrofit'!$AO$21,IF(F42="Scenario2PBT13",'Minor retrofit'!$AP$21,IF(F42="Scenario3PBT13",'Minor retrofit'!$AQ$21,"")))&amp;IF(F42="Scenario1PBT14",'Minor retrofit'!$AR$21,IF(F42="Scenario2PBT14",'Minor retrofit'!$AS$21,IF(F42="Scenario3PBT14",'Minor retrofit'!$AT$21,"")))&amp;IF(F42="Scenario1PBT15",'Minor retrofit'!$AU$21,IF(F42="Scenario2PBT15",'Minor retrofit'!$AV$21,IF(F42="Scenario3PBT15",'Minor retrofit'!$AW$21,"")))</f>
        <v/>
      </c>
      <c r="N42" s="118">
        <f t="shared" si="4"/>
        <v>0</v>
      </c>
      <c r="O42" s="206" t="str">
        <f>IF(F42="Scenario1PBT1",'Minor retrofit'!$E$24,IF(F42="Scenario2PBT1",'Minor retrofit'!$F$24,IF(F42="Scenario3PBT1",'Minor retrofit'!$G$24,"")))&amp;IF(F42="Scenario1PBT2",'Minor retrofit'!$H$24,IF(F42="Scenario2PBT2",'Minor retrofit'!$I$24,IF(F42="Scenario3PBT2",'Minor retrofit'!$J$24,"")))&amp;IF(F42="Scenario1PBT3",'Minor retrofit'!$K$24,IF(F42="Scenario2PBT3",'Minor retrofit'!$L$24,IF(F42="Scenario3PBT3",'Minor retrofit'!$M$24,"")))&amp;IF(F42="Scenario1PBT4",'Minor retrofit'!$N$24,IF(F42="Scenario2PBT4",'Minor retrofit'!$O$24,IF(F42="Scenario3PBT4",'Minor retrofit'!$P$24,"")))&amp;IF(F42="Scenario1PBT5",'Minor retrofit'!$Q$24,IF(F42="Scenario2PBT5",'Minor retrofit'!$R$24,IF(F42="Scenario3PBT5",'Minor retrofit'!$S$24,"")))&amp;IF(F42="Scenario1PBT6",'Minor retrofit'!$T$24,IF(F42="Scenario2PBT6",'Minor retrofit'!$U$24,IF(F42="Scenario3PBT6",'Minor retrofit'!$V$24,"")))&amp;IF(F42="Scenario1PBT7",'Minor retrofit'!$W$24,IF(F42="Scenario2PBT7",'Minor retrofit'!$X$24,IF(F42="Scenario3PBT7",'Minor retrofit'!$Y$24,"")))&amp;IF(F42="Scenario1PBT8",'Minor retrofit'!$Z$24,IF(F42="Scenario2PBT8",'Minor retrofit'!$AA$24,IF(F42="Scenario3PBT8",'Minor retrofit'!$AB$24,"")))&amp;IF(F42="Scenario1PBT9",'Minor retrofit'!$AC$24,IF(F42="Scenario2PBT9",'Minor retrofit'!$AD$24,IF(F42="Scenario3PBT9",'Minor retrofit'!$AE$24,"")))&amp;IF(F42="Scenario1PBT10",'Minor retrofit'!$AF$24,IF(F42="Scenario2PBT10",'Minor retrofit'!$AG$24,IF(F42="Scenario3PBT10",'Minor retrofit'!$AH$24,"")))&amp;IF(F42="Scenario1PBT11",'Minor retrofit'!$AI$24,IF(F42="Scenario2PBT11",'Minor retrofit'!$AJ$24,IF(F42="Scenario3PBT11",'Minor retrofit'!$AK$24,"")))&amp;IF(F42="Scenario1PBT12",'Minor retrofit'!$AL$24,IF(F42="Scenario2PBT12",'Minor retrofit'!$AM$24,IF(F42="Scenario3PBT12",'Minor retrofit'!$AN$24,"")))&amp;IF(F42="Scenario1PBT13",'Minor retrofit'!$AO$24,IF(F42="Scenario2PBT13",'Minor retrofit'!$AP$24,IF(F42="Scenario3PBT13",'Minor retrofit'!$AQ$24,"")))&amp;IF(F42="Scenario1PBT14",'Minor retrofit'!$AR$24,IF(F42="Scenario2PBT14",'Minor retrofit'!$AS$24,IF(F42="Scenario3PBT14",'Minor retrofit'!$AT$24,"")))&amp;IF(F42="Scenario1PBT15",'Minor retrofit'!$AU$24,IF(F42="Scenario2PBT15",'Minor retrofit'!$AV$24,IF(F42="Scenario3PBT15",'Minor retrofit'!$AW$24,"")))</f>
        <v/>
      </c>
      <c r="P42" s="117">
        <f t="shared" si="5"/>
        <v>0</v>
      </c>
      <c r="Q42" s="117" t="str">
        <f>IF(F42="Scenario1PBT1",'Minor retrofit'!$E$26,IF(F42="Scenario2PBT1",'Minor retrofit'!$F$26,IF(F42="Scenario3PBT1",'Minor retrofit'!$G$26,"")))&amp;IF(F42="Scenario1PBT2",'Minor retrofit'!$H$26,IF(F42="Scenario2PBT2",'Minor retrofit'!$I$26,IF(F42="Scenario3PBT2",'Minor retrofit'!$J$26,"")))&amp;IF(F42="Scenario1PBT3",'Minor retrofit'!$K$26,IF(F42="Scenario2PBT3",'Minor retrofit'!$L$26,IF(F42="Scenario3PBT3",'Minor retrofit'!$M$26,"")))&amp;IF(F42="Scenario1PBT4",'Minor retrofit'!$N$26,IF(F42="Scenario2PBT4",'Minor retrofit'!$O$26,IF(F42="Scenario3PBT4",'Minor retrofit'!$P$26,"")))&amp;IF(F42="Scenario1PBT5",'Minor retrofit'!$Q$26,IF(F42="Scenario2PBT5",'Minor retrofit'!$R$26,IF(F42="Scenario3PBT5",'Minor retrofit'!$S$26,"")))&amp;IF(F42="Scenario1PBT6",'Minor retrofit'!$T$26,IF(F42="Scenario2PBT6",'Minor retrofit'!$U$26,IF(F42="Scenario3PBT6",'Minor retrofit'!$V$26,"")))&amp;IF(F42="Scenario1PBT7",'Minor retrofit'!$W$26,IF(F42="Scenario2PBT7",'Minor retrofit'!$X$26,IF(F42="Scenario3PBT7",'Minor retrofit'!$Y$26,"")))&amp;IF(F42="Scenario1PBT8",'Minor retrofit'!$Z$26,IF(F42="Scenario2PBT8",'Minor retrofit'!$AA$26,IF(F42="Scenario3PBT8",'Minor retrofit'!$AB$26,"")))&amp;IF(F42="Scenario1PBT9",'Minor retrofit'!$AC$26,IF(F42="Scenario2PBT9",'Minor retrofit'!$AD$26,IF(F42="Scenario3PBT9",'Minor retrofit'!$AE$26,"")))&amp;IF(F42="Scenario1PBT10",'Minor retrofit'!$AF$26,IF(F42="Scenario2PBT10",'Minor retrofit'!$AG$26,IF(F42="Scenario3PBT10",'Minor retrofit'!$AH$26,"")))&amp;IF(F42="Scenario1PBT11",'Minor retrofit'!$AI$26,IF(F42="Scenario2PBT11",'Minor retrofit'!$AJ$26,IF(F42="Scenario3PBT11",'Minor retrofit'!$AK$26,"")))&amp;IF(F42="Scenario1PBT12",'Minor retrofit'!$AL$26,IF(F42="Scenario2PBT12",'Minor retrofit'!$AM$26,IF(F42="Scenario3PBT12",'Minor retrofit'!$AN$26,"")))&amp;IF(F42="Scenario1PBT13",'Minor retrofit'!$AO$26,IF(F42="Scenario2PBT13",'Minor retrofit'!$AP$26,IF(F42="Scenario3PBT13",'Minor retrofit'!$AQ$26,"")))&amp;IF(F42="Scenario1PBT14",'Minor retrofit'!$AR$26,IF(F42="Scenario2PBT14",'Minor retrofit'!$AS$26,IF(F42="Scenario3PBT14",'Minor retrofit'!$AT$26,"")))&amp;IF(F42="Scenario1PBT15",'Minor retrofit'!$AU$26,IF(F42="Scenario2PBT15",'Minor retrofit'!$AV$26,IF(F42="Scenario3PBT15",'Minor retrofit'!$AW$26,"")))</f>
        <v/>
      </c>
      <c r="R42" s="117">
        <f t="shared" si="6"/>
        <v>0</v>
      </c>
      <c r="S42" s="117" t="str">
        <f>IF(F42="Scenario1PBT1",'Minor retrofit'!$E$28,IF(F42="Scenario2PBT1",'Minor retrofit'!$F$28,IF(F42="Scenario3PBT1",'Minor retrofit'!$G$28,"")))&amp;IF(F42="Scenario1PBT2",'Minor retrofit'!$H$28,IF(F42="Scenario2PBT2",'Minor retrofit'!$I$28,IF(F42="Scenario3PBT2",'Minor retrofit'!$J$28,"")))&amp;IF(F42="Scenario1PBT3",'Minor retrofit'!$K$28,IF(F42="Scenario2PBT3",'Minor retrofit'!$L$28,IF(F42="Scenario3PBT3",'Minor retrofit'!$M$28,"")))&amp;IF(F42="Scenario1PBT4",'Minor retrofit'!$N$28,IF(F42="Scenario2PBT4",'Minor retrofit'!$O$28,IF(F42="Scenario3PBT4",'Minor retrofit'!$P$28,"")))&amp;IF(F42="Scenario1PBT5",'Minor retrofit'!$Q$28,IF(F42="Scenario2PBT5",'Minor retrofit'!$R$28,IF(F42="Scenario3PBT5",'Minor retrofit'!$S$28,"")))&amp;IF(F42="Scenario1PBT6",'Minor retrofit'!$T$28,IF(F42="Scenario2PBT6",'Minor retrofit'!$U$28,IF(F42="Scenario3PBT6",'Minor retrofit'!$V$28,"")))&amp;IF(F42="Scenario1PBT7",'Minor retrofit'!$W$28,IF(F42="Scenario2PBT7",'Minor retrofit'!$X$28,IF(F42="Scenario3PBT7",'Minor retrofit'!$Y$28,"")))&amp;IF(F42="Scenario1PBT8",'Minor retrofit'!$Z$28,IF(F42="Scenario2PBT8",'Minor retrofit'!$AA$28,IF(F42="Scenario3PBT8",'Minor retrofit'!$AB$28,"")))&amp;IF(F42="Scenario1PBT9",'Minor retrofit'!$AC$28,IF(F42="Scenario2PBT9",'Minor retrofit'!$AD$28,IF(F42="Scenario3PBT9",'Minor retrofit'!$AE$28,"")))&amp;IF(F42="Scenario1PBT10",'Minor retrofit'!$AF$28,IF(F42="Scenario2PBT10",'Minor retrofit'!$AG$28,IF(F42="Scenario3PBT10",'Minor retrofit'!$AH$28,"")))&amp;IF(F42="Scenario1PBT11",'Minor retrofit'!$AI$28,IF(F42="Scenario2PBT11",'Minor retrofit'!$AJ$28,IF(F42="Scenario3PBT11",'Minor retrofit'!$AK$28,"")))&amp;IF(F42="Scenario1PBT12",'Minor retrofit'!$AL$28,IF(F42="Scenario2PBT12",'Minor retrofit'!$AM$28,IF(F42="Scenario3PBT12",'Minor retrofit'!$AN$28,"")))&amp;IF(F42="Scenario1PBT13",'Minor retrofit'!$AO$28,IF(F42="Scenario2PBT13",'Minor retrofit'!$AP$28,IF(F42="Scenario3PBT13",'Minor retrofit'!$AQ$28,"")))&amp;IF(F42="Scenario1PBT14",'Minor retrofit'!$AR$28,IF(F42="Scenario2PBT14",'Minor retrofit'!$AS$28,IF(F42="Scenario3PBT14",'Minor retrofit'!$AT$28,"")))&amp;IF(F42="Scenario1PBT15",'Minor retrofit'!$AU$28,IF(F42="Scenario2PBT15",'Minor retrofit'!$AV$28,IF(F42="Scenario3PBT15",'Minor retrofit'!$AW$28,"")))</f>
        <v/>
      </c>
      <c r="T42" s="207">
        <f t="shared" si="7"/>
        <v>0</v>
      </c>
      <c r="U42" s="206" t="str">
        <f>IF(F42="Scenario1PBT1",'Minor retrofit'!$E$39,IF(F42="Scenario2PBT1",'Minor retrofit'!$F$39,IF(F42="Scenario3PBT1",'Minor retrofit'!$G$39,"")))&amp;IF(F42="Scenario1PBT2",'Minor retrofit'!$H$39,IF(F42="Scenario2PBT2",'Minor retrofit'!$I$39,IF(F42="Scenario3PBT2",'Minor retrofit'!$J$39,"")))&amp;IF(F42="Scenario1PBT3",'Minor retrofit'!$K$39,IF(F42="Scenario2PBT3",'Minor retrofit'!$L$39,IF(F42="Scenario3PBT3",'Minor retrofit'!$M$39,"")))&amp;IF(F42="Scenario1PBT4",'Minor retrofit'!$N$39,IF(F42="Scenario2PBT4",'Minor retrofit'!$O$39,IF(F42="Scenario3PBT4",'Minor retrofit'!$P$39,"")))&amp;IF(F42="Scenario1PBT5",'Minor retrofit'!$Q$39,IF(F42="Scenario2PBT5",'Minor retrofit'!$R$39,IF(F42="Scenario3PBT5",'Minor retrofit'!$S$39,"")))&amp;IF(F42="Scenario1PBT6",'Minor retrofit'!$T$39,IF(F42="Scenario2PBT6",'Minor retrofit'!$U$39,IF(F42="Scenario3PBT6",'Minor retrofit'!$V$39,"")))&amp;IF(F42="Scenario1PBT7",'Minor retrofit'!$W$39,IF(F42="Scenario2PBT7",'Minor retrofit'!$X$39,IF(F42="Scenario3PBT7",'Minor retrofit'!$Y$39,"")))&amp;IF(F42="Scenario1PBT8",'Minor retrofit'!$Z$39,IF(F42="Scenario2PBT8",'Minor retrofit'!$AA$39,IF(F42="Scenario3PBT8",'Minor retrofit'!$AB$39,"")))&amp;IF(F42="Scenario1PBT9",'Minor retrofit'!$AC$39,IF(F42="Scenario2PBT9",'Minor retrofit'!$AD$39,IF(F42="Scenario3PBT9",'Minor retrofit'!$AE$39,"")))&amp;IF(F42="Scenario1PBT10",'Minor retrofit'!$AF$39,IF(F42="Scenario2PBT10",'Minor retrofit'!$AG$39,IF(F42="Scenario3PBT10",'Minor retrofit'!$AH$39,"")))&amp;IF(F42="Scenario1PBT11",'Minor retrofit'!$AI$39,IF(F42="Scenario2PBT11",'Minor retrofit'!$AJ$39,IF(F42="Scenario3PBT11",'Minor retrofit'!$AK$39,"")))&amp;IF(F42="Scenario1PBT12",'Minor retrofit'!$AL$39,IF(F42="Scenario2PBT12",'Minor retrofit'!$AM$39,IF(F42="Scenario3PBT12",'Minor retrofit'!$AN$39,"")))&amp;IF(F42="Scenario1PBT13",'Minor retrofit'!$AO$39,IF(F42="Scenario2PBT13",'Minor retrofit'!$AP$39,IF(F42="Scenario3PBT13",'Minor retrofit'!$AQ$39,"")))&amp;IF(F42="Scenario1PBT14",'Minor retrofit'!$AR$39,IF(F42="Scenario2PBT14",'Minor retrofit'!$AS$39,IF(F42="Scenario3PBT14",'Minor retrofit'!$AT$39,"")))&amp;IF(F42="Scenario1PBT15",'Minor retrofit'!$AU$39,IF(F42="Scenario2PBT15",'Minor retrofit'!$AV$39,IF(F42="Scenario3PBT15",'Minor retrofit'!$AW$39,"")))</f>
        <v/>
      </c>
      <c r="V42" s="117">
        <f t="shared" si="8"/>
        <v>0</v>
      </c>
      <c r="W42" s="117" t="str">
        <f>IF(F42="Scenario1PBT1",'Minor retrofit'!$E$41,IF(F42="Scenario2PBT1",'Minor retrofit'!$F$41,IF(F42="Scenario3PBT1",'Minor retrofit'!$G$41,"")))&amp;IF(F42="Scenario1PBT2",'Minor retrofit'!$H$41,IF(F42="Scenario2PBT2",'Minor retrofit'!$I$41,IF(F42="Scenario3PBT2",'Minor retrofit'!$J$41,"")))&amp;IF(F42="Scenario1PBT3",'Minor retrofit'!$K$41,IF(F42="Scenario2PBT3",'Minor retrofit'!$L$41,IF(F42="Scenario3PBT3",'Minor retrofit'!$M$41,"")))&amp;IF(F42="Scenario1PBT4",'Minor retrofit'!$N$41,IF(F42="Scenario2PBT4",'Minor retrofit'!$O$41,IF(F42="Scenario3PBT4",'Minor retrofit'!$P$41,"")))&amp;IF(F42="Scenario1PBT5",'Minor retrofit'!$Q$41,IF(F42="Scenario2PBT5",'Minor retrofit'!$R$41,IF(F42="Scenario3PBT5",'Minor retrofit'!$S$41,"")))&amp;IF(F42="Scenario1PBT6",'Minor retrofit'!$T$41,IF(F42="Scenario2PBT6",'Minor retrofit'!$U$41,IF(F42="Scenario3PBT6",'Minor retrofit'!$V$41,"")))&amp;IF(F42="Scenario1PBT7",'Minor retrofit'!$W$41,IF(F42="Scenario2PBT7",'Minor retrofit'!$X$41,IF(F42="Scenario3PBT7",'Minor retrofit'!$Y$41,"")))&amp;IF(F42="Scenario1PBT8",'Minor retrofit'!$Z$41,IF(F42="Scenario2PBT8",'Minor retrofit'!$AA$41,IF(F42="Scenario3PBT8",'Minor retrofit'!$AB$41,"")))&amp;IF(F42="Scenario1PBT9",'Minor retrofit'!$AC$41,IF(F42="Scenario2PBT9",'Minor retrofit'!$AD$41,IF(F42="Scenario3PBT9",'Minor retrofit'!$AE$41,"")))&amp;IF(F42="Scenario1PBT10",'Minor retrofit'!$AF$41,IF(F42="Scenario2PBT10",'Minor retrofit'!$AG$41,IF(F42="Scenario3PBT10",'Minor retrofit'!$AH$41,"")))&amp;IF(F42="Scenario1PBT11",'Minor retrofit'!$AI$41,IF(F42="Scenario2PBT11",'Minor retrofit'!$AJ$41,IF(F42="Scenario3PBT11",'Minor retrofit'!$AK$41,"")))&amp;IF(F42="Scenario1PBT12",'Minor retrofit'!$AL$41,IF(F42="Scenario2PBT12",'Minor retrofit'!$AM$41,IF(F42="Scenario3PBT12",'Minor retrofit'!$AN$41,"")))&amp;IF(F42="Scenario1PBT13",'Minor retrofit'!$AO$41,IF(F42="Scenario2PBT13",'Minor retrofit'!$AP$41,IF(F42="Scenario3PBT13",'Minor retrofit'!$AQ$41,"")))&amp;IF(F42="Scenario1PBT14",'Minor retrofit'!$AR$41,IF(F42="Scenario2PBT14",'Minor retrofit'!$AS$41,IF(F42="Scenario3PBT14",'Minor retrofit'!$AT$41,"")))&amp;IF(F42="Scenario1PBT15",'Minor retrofit'!$AU$41,IF(F42="Scenario2PBT15",'Minor retrofit'!$AV$41,IF(F42="Scenario3PBT15",'Minor retrofit'!$AW$41,"")))</f>
        <v/>
      </c>
      <c r="X42" s="117">
        <f t="shared" si="9"/>
        <v>0</v>
      </c>
      <c r="Y42" s="117" t="str">
        <f>IF(F42="Scenario1PBT1",'Minor retrofit'!$E$43,IF(F42="Scenario2PBT1",'Minor retrofit'!$F$43,IF(F42="Scenario3PBT1",'Minor retrofit'!$G$43,"")))&amp;IF(F42="Scenario1PBT2",'Minor retrofit'!$H$43,IF(F42="Scenario2PBT2",'Minor retrofit'!$I$43,IF(F42="Scenario3PBT2",'Minor retrofit'!$J$43,"")))&amp;IF(F42="Scenario1PBT3",'Minor retrofit'!$K$43,IF(F42="Scenario2PBT3",'Minor retrofit'!$L$43,IF(F42="Scenario3PBT3",'Minor retrofit'!$M$43,"")))&amp;IF(F42="Scenario1PBT4",'Minor retrofit'!$N$43,IF(F42="Scenario2PBT4",'Minor retrofit'!$O$43,IF(F42="Scenario3PBT4",'Minor retrofit'!$P$43,"")))&amp;IF(F42="Scenario1PBT5",'Minor retrofit'!$Q$43,IF(F42="Scenario2PBT5",'Minor retrofit'!$R$43,IF(F42="Scenario3PBT5",'Minor retrofit'!$S$43,"")))&amp;IF(F42="Scenario1PBT6",'Minor retrofit'!$T$43,IF(F42="Scenario2PBT6",'Minor retrofit'!$U$43,IF(F42="Scenario3PBT6",'Minor retrofit'!$V$43,"")))&amp;IF(F42="Scenario1PBT7",'Minor retrofit'!$W$43,IF(F42="Scenario2PBT7",'Minor retrofit'!$X$43,IF(F42="Scenario3PBT7",'Minor retrofit'!$Y$43,"")))&amp;IF(F42="Scenario1PBT8",'Minor retrofit'!$Z$43,IF(F42="Scenario2PBT8",'Minor retrofit'!$AA$43,IF(F42="Scenario3PBT8",'Minor retrofit'!$AB$43,"")))&amp;IF(F42="Scenario1PBT9",'Minor retrofit'!$AC$43,IF(F42="Scenario2PBT9",'Minor retrofit'!$AD$43,IF(F42="Scenario3PBT9",'Minor retrofit'!$AE$43,"")))&amp;IF(F42="Scenario1PBT10",'Minor retrofit'!$AF$43,IF(F42="Scenario2PBT10",'Minor retrofit'!$AG$43,IF(F42="Scenario3PBT10",'Minor retrofit'!$AH$43,"")))&amp;IF(F42="Scenario1PBT11",'Minor retrofit'!$AI$43,IF(F42="Scenario2PBT11",'Minor retrofit'!$AJ$43,IF(F42="Scenario3PBT11",'Minor retrofit'!$AK$43,"")))&amp;IF(F42="Scenario1PBT12",'Minor retrofit'!$AL$43,IF(F42="Scenario2PBT12",'Minor retrofit'!$AM$43,IF(F42="Scenario3PBT12",'Minor retrofit'!$AN$43,"")))&amp;IF(F42="Scenario1PBT13",'Minor retrofit'!$AO$43,IF(F42="Scenario2PBT13",'Minor retrofit'!$AP$43,IF(F42="Scenario3PBT13",'Minor retrofit'!$AQ$43,"")))&amp;IF(F42="Scenario1PBT14",'Minor retrofit'!$AR$43,IF(F42="Scenario2PBT14",'Minor retrofit'!$AS$43,IF(F42="Scenario3PBT14",'Minor retrofit'!$AT$43,"")))&amp;IF(F42="Scenario1PBT15",'Minor retrofit'!$AU$43,IF(F42="Scenario2PBT15",'Minor retrofit'!$AV$43,IF(F42="Scenario3PBT15",'Minor retrofit'!$AW$43,"")))</f>
        <v/>
      </c>
      <c r="Z42" s="117">
        <f t="shared" si="10"/>
        <v>0</v>
      </c>
      <c r="AA42" s="178" t="str">
        <f>IF(F42="Scenario1PBT1",'Minor retrofit'!$E$102,IF(F42="Scenario2PBT1",'Minor retrofit'!$F$102,IF(F42="Scenario3PBT1",'Minor retrofit'!$G$102,"")))&amp;IF(F42="Scenario1PBT2",'Minor retrofit'!$H$102,IF(F42="Scenario2PBT2",'Minor retrofit'!$I$102,IF(F42="Scenario3PBT2",'Minor retrofit'!$J$102,"")))&amp;IF(F42="Scenario1PBT3",'Minor retrofit'!$K$102,IF(F42="Scenario2PBT3",'Minor retrofit'!$L$102,IF(F42="Scenario3PBT3",'Minor retrofit'!$M$102,"")))&amp;IF(F42="Scenario1PBT4",'Minor retrofit'!$N$102,IF(F42="Scenario2PBT4",'Minor retrofit'!$O$102,IF(F42="Scenario3PBT4",'Minor retrofit'!$P$102,"")))&amp;IF(F42="Scenario1PBT5",'Minor retrofit'!$Q$102,IF(F42="Scenario2PBT5",'Minor retrofit'!$R$102,IF(F42="Scenario3PBT5",'Minor retrofit'!$S$102,"")))&amp;IF(F42="Scenario1PBT6",'Minor retrofit'!$T$102,IF(F42="Scenario2PBT6",'Minor retrofit'!$U$102,IF(F42="Scenario3PBT6",'Minor retrofit'!$V$102,"")))&amp;IF(F42="Scenario1PBT7",'Minor retrofit'!$W$102,IF(F42="Scenario2PBT7",'Minor retrofit'!$X$102,IF(F42="Scenario3PBT7",'Minor retrofit'!$Y$102,"")))&amp;IF(F42="Scenario1PBT8",'Minor retrofit'!$Z$102,IF(F42="Scenario2PBT8",'Minor retrofit'!$AA$102,IF(F42="Scenario3PBT8",'Minor retrofit'!$AB$102,"")))&amp;IF(F42="Scenario1PBT9",'Minor retrofit'!$AC$102,IF(F42="Scenario2PBT9",'Minor retrofit'!$AD$102,IF(F42="Scenario3PBT9",'Minor retrofit'!$AE$102,"")))&amp;IF(F42="Scenario1PBT10",'Minor retrofit'!$AF$102,IF(F42="Scenario2PBT10",'Minor retrofit'!$AG$102,IF(F42="Scenario3PBT10",'Minor retrofit'!$AH$102,"")))&amp;IF(F42="Scenario1PBT11",'Minor retrofit'!$AI$102,IF(F42="Scenario2PBT11",'Minor retrofit'!$AJ$102,IF(F42="Scenario3PBT11",'Minor retrofit'!$AK$102,"")))&amp;IF(F42="Scenario1PBT12",'Minor retrofit'!$AL$102,IF(F42="Scenario2PBT12",'Minor retrofit'!$AM$102,IF(F42="Scenario3PBT12",'Minor retrofit'!$AN$102,"")))&amp;IF(F42="Scenario1PBT13",'Minor retrofit'!$AO$102,IF(F42="Scenario2PBT13",'Minor retrofit'!$AP$102,IF(F42="Scenario3PBT13",'Minor retrofit'!$AQ$102,"")))&amp;IF(F42="Scenario1PBT14",'Minor retrofit'!$AR$102,IF(F42="Scenario2PBT14",'Minor retrofit'!$AS$102,IF(F42="Scenario3PBT14",'Minor retrofit'!$AT$102,"")))&amp;IF(F42="Scenario1PBT15",'Minor retrofit'!$AU$102,IF(F42="Scenario2PBT15",'Minor retrofit'!$AV$102,IF(F42="Scenario3PBT15",'Minor retrofit'!$AW$102,"")))</f>
        <v/>
      </c>
      <c r="AB42" s="179">
        <f t="shared" si="11"/>
        <v>0</v>
      </c>
      <c r="AC42" s="208">
        <f>IFERROR('Projection_Base-case'!G42-G42,0)</f>
        <v>0</v>
      </c>
      <c r="AD42" s="178">
        <f t="shared" si="12"/>
        <v>0</v>
      </c>
      <c r="AE42" s="117">
        <f>IFERROR(100*AC42/'Projection_Base-case'!G42,0)</f>
        <v>0</v>
      </c>
      <c r="AF42" s="117">
        <f>IFERROR('Projection_Base-case'!I42-I42,0)</f>
        <v>0</v>
      </c>
      <c r="AG42" s="178">
        <f t="shared" si="13"/>
        <v>0</v>
      </c>
      <c r="AH42" s="117">
        <f>IFERROR(100*AF42/'Projection_Base-case'!I42,0)</f>
        <v>0</v>
      </c>
      <c r="AI42" s="117">
        <f>IFERROR('Projection_Base-case'!K42-K42,0)</f>
        <v>0</v>
      </c>
      <c r="AJ42" s="178">
        <f t="shared" si="14"/>
        <v>0</v>
      </c>
      <c r="AK42" s="117">
        <f>IFERROR(100*AI42/'Projection_Base-case'!K42,0)</f>
        <v>0</v>
      </c>
      <c r="AL42" s="117">
        <f>IFERROR(M42-'Projection_Base-case'!M42,0)</f>
        <v>0</v>
      </c>
      <c r="AM42" s="178">
        <f t="shared" si="15"/>
        <v>0</v>
      </c>
      <c r="AN42" s="179">
        <f>IFERROR(IF('Projection_Base-case'!N42&gt;0,100*AM42/'Projection_Base-case'!N42,100*AM42/N42),0)</f>
        <v>0</v>
      </c>
      <c r="AO42" s="206">
        <f>IFERROR('Projection_Base-case'!O42-O42,0)</f>
        <v>0</v>
      </c>
      <c r="AP42" s="178">
        <f t="shared" si="16"/>
        <v>0</v>
      </c>
      <c r="AQ42" s="117">
        <f>IFERROR(100*AO42/'Projection_Base-case'!O42,0)</f>
        <v>0</v>
      </c>
      <c r="AR42" s="117">
        <f>IFERROR('Projection_Base-case'!Q42-Q42,0)</f>
        <v>0</v>
      </c>
      <c r="AS42" s="178">
        <f t="shared" si="17"/>
        <v>0</v>
      </c>
      <c r="AT42" s="117">
        <f>IFERROR(100*AR42/'Projection_Base-case'!Q42,0)</f>
        <v>0</v>
      </c>
      <c r="AU42" s="117">
        <f>IFERROR('Projection_Base-case'!S42-S42,0)</f>
        <v>0</v>
      </c>
      <c r="AV42" s="178">
        <f t="shared" si="18"/>
        <v>0</v>
      </c>
      <c r="AW42" s="118">
        <f>IFERROR(100*AU42/'Projection_Base-case'!S42,0)</f>
        <v>0</v>
      </c>
      <c r="AX42" s="206">
        <f>IFERROR('Projection_Base-case'!U42-U42,0)</f>
        <v>0</v>
      </c>
      <c r="AY42" s="178">
        <f t="shared" si="19"/>
        <v>0</v>
      </c>
      <c r="AZ42" s="117">
        <f>IFERROR(100*AX42/'Projection_Base-case'!U42,0)</f>
        <v>0</v>
      </c>
      <c r="BA42" s="117">
        <f>IFERROR('Projection_Base-case'!W42-W42,0)</f>
        <v>0</v>
      </c>
      <c r="BB42" s="178">
        <f t="shared" si="20"/>
        <v>0</v>
      </c>
      <c r="BC42" s="117">
        <f>IFERROR(100*BA42/'Projection_Base-case'!W42,0)</f>
        <v>0</v>
      </c>
      <c r="BD42" s="117">
        <f>IFERROR('Projection_Base-case'!Y42-Y42,0)</f>
        <v>0</v>
      </c>
      <c r="BE42" s="178">
        <f t="shared" si="21"/>
        <v>0</v>
      </c>
      <c r="BF42" s="117">
        <f>IFERROR(100*BD42/'Projection_Base-case'!Y42,0)</f>
        <v>0</v>
      </c>
      <c r="BG42" s="178">
        <f t="shared" si="22"/>
        <v>0</v>
      </c>
      <c r="BH42" s="179">
        <f t="shared" si="23"/>
        <v>0</v>
      </c>
    </row>
    <row r="43" spans="1:60">
      <c r="A43" s="205">
        <v>38</v>
      </c>
      <c r="B43" s="178">
        <f>IF('Projection_Base-case'!B43&lt;&gt;"",'Projection_Base-case'!B43,0)</f>
        <v>0</v>
      </c>
      <c r="C43" s="178">
        <f>IF('Projection_Base-case'!C43&lt;&gt;"",'Projection_Base-case'!C43,0)</f>
        <v>0</v>
      </c>
      <c r="D43" s="178">
        <f>IF('Projection_Base-case'!D43&lt;&gt;"",'Projection_Base-case'!D43,0)</f>
        <v>0</v>
      </c>
      <c r="E43" s="176" t="str">
        <f>IF(AND('Résultats Minor'!$AC$3="OUI",'Résultats Minor'!E42&lt;&gt;""),'Résultats Minor'!E42,IF(OR(D43="PBT2",D43="PBT3",D43="PBT5",D43="PBT8",D43="PBT9"),"Scenario1",IF(OR(D43="PBT6",D43="PBT7",D43="PBT10"),"Scenario2",IF(OR(D43="PBT1",D43="PBT4"),"Scenario3",""))))</f>
        <v/>
      </c>
      <c r="F43" s="202" t="str">
        <f t="shared" si="0"/>
        <v>0</v>
      </c>
      <c r="G43" s="206" t="str">
        <f>IF(F43="Scenario1PBT1",'Minor retrofit'!$E$7,IF(F43="Scenario2PBT1",'Minor retrofit'!$F$7,IF(F43="Scenario3PBT1",'Minor retrofit'!$G$7,"")))&amp;IF(F43="Scenario1PBT2",'Minor retrofit'!$H$7,IF(F43="Scenario2PBT2",'Minor retrofit'!$I$7,IF(F43="Scenario3PBT2",'Minor retrofit'!$J$7,"")))&amp;IF(F43="Scenario1PBT3",'Minor retrofit'!$K$7,IF(F43="Scenario2PBT3",'Minor retrofit'!$L$7,IF(F43="Scenario3PBT3",'Minor retrofit'!$M$7,"")))&amp;IF(F43="Scenario1PBT4",'Minor retrofit'!$N$7,IF(F43="Scenario2PBT4",'Minor retrofit'!$O$7,IF(F43="Scenario3PBT4",'Minor retrofit'!$P$7,"")))&amp;IF(F43="Scenario1PBT5",'Minor retrofit'!$Q$7,IF(F43="Scenario2PBT5",'Minor retrofit'!$R$7,IF(F43="Scenario3PBT5",'Minor retrofit'!$S$7,"")))&amp;IF(F43="Scenario1PBT6",'Minor retrofit'!$T$7,IF(F43="Scenario2PBT6",'Minor retrofit'!$U$7,IF(F43="Scenario3PBT6",'Minor retrofit'!$V$7,"")))&amp;IF(F43="Scenario1PBT7",'Minor retrofit'!$W$7,IF(F43="Scenario2PBT7",'Minor retrofit'!$X$7,IF(F43="Scenario3PBT7",'Minor retrofit'!$Y$7,"")))&amp;IF(F43="Scenario1PBT8",'Minor retrofit'!$Z$7,IF(F43="Scenario2PBT8",'Minor retrofit'!$AA$7,IF(F43="Scenario3PBT8",'Minor retrofit'!$AB$7,"")))&amp;IF(F43="Scenario1PBT9",'Minor retrofit'!$AC$7,IF(F43="Scenario2PBT9",'Minor retrofit'!$AD$7,IF(F43="Scenario3PBT9",'Minor retrofit'!$AE$7,"")))&amp;IF(F43="Scenario1PBT10",'Minor retrofit'!$AF$7,IF(F43="Scenario2PBT10",'Minor retrofit'!$AG$7,IF(F43="Scenario3PBT10",'Minor retrofit'!$AH$7,"")))&amp;IF(F43="Scenario1PBT11",'Minor retrofit'!$AI$7,IF(F43="Scenario2PBT11",'Minor retrofit'!$AJ$7,IF(F43="Scenario3PBT11",'Minor retrofit'!$AK$7,"")))&amp;IF(F43="Scenario1PBT12",'Minor retrofit'!$AL$7,IF(F43="Scenario2PBT12",'Minor retrofit'!$AM$7,IF(F43="Scenario3PBT12",'Minor retrofit'!$AN$7,"")))&amp;IF(F43="Scenario1PBT13",'Minor retrofit'!$AO$7,IF(F43="Scenario2PBT13",'Minor retrofit'!$AP$7,IF(F43="Scenario3PBT13",'Minor retrofit'!$AQ$7,"")))&amp;IF(F43="Scenario1PBT14",'Minor retrofit'!$AR$7,IF(F43="Scenario2PBT14",'Minor retrofit'!$AS$7,IF(F43="Scenario3PBT14",'Minor retrofit'!$AT$7,"")))&amp;IF(F43="Scenario1PBT15",'Minor retrofit'!$AU$7,IF(F43="Scenario2PBT15",'Minor retrofit'!$AV$7,IF(F43="Scenario3PBT15",'Minor retrofit'!$AW$7,"")))</f>
        <v/>
      </c>
      <c r="H43" s="117">
        <f t="shared" si="1"/>
        <v>0</v>
      </c>
      <c r="I43" s="117" t="str">
        <f>IF(F43="Scenario1PBT1",'Minor retrofit'!$E$17,IF(F43="Scenario2PBT1",'Minor retrofit'!$F$17,IF(F43="Scenario3PBT1",'Minor retrofit'!$G$17,"")))&amp;IF(F43="Scenario1PBT2",'Minor retrofit'!$H$17,IF(F43="Scenario2PBT2",'Minor retrofit'!$I$17,IF(F43="Scenario3PBT2",'Minor retrofit'!$J$17,"")))&amp;IF(F43="Scenario1PBT3",'Minor retrofit'!$K$17,IF(F43="Scenario2PBT3",'Minor retrofit'!$L$17,IF(F43="Scenario3PBT3",'Minor retrofit'!$M$17,"")))&amp;IF(F43="Scenario1PBT4",'Minor retrofit'!$N$17,IF(F43="Scenario2PBT4",'Minor retrofit'!$O$17,IF(F43="Scenario3PBT4",'Minor retrofit'!$P$17,"")))&amp;IF(F43="Scenario1PBT5",'Minor retrofit'!$Q$17,IF(F43="Scenario2PBT5",'Minor retrofit'!$R$17,IF(F43="Scenario3PBT5",'Minor retrofit'!$S$17,"")))&amp;IF(F43="Scenario1PBT6",'Minor retrofit'!$T$17,IF(F43="Scenario2PBT6",'Minor retrofit'!$U$17,IF(F43="Scenario3PBT6",'Minor retrofit'!$V$17,"")))&amp;IF(F43="Scenario1PBT7",'Minor retrofit'!$W$17,IF(F43="Scenario2PBT7",'Minor retrofit'!$X$17,IF(F43="Scenario3PBT7",'Minor retrofit'!$Y$17,"")))&amp;IF(F43="Scenario1PBT8",'Minor retrofit'!$Z$17,IF(F43="Scenario2PBT8",'Minor retrofit'!$AA$17,IF(F43="Scenario3PBT8",'Minor retrofit'!$AB$17,"")))&amp;IF(F43="Scenario1PBT9",'Minor retrofit'!$AC$17,IF(F43="Scenario2PBT9",'Minor retrofit'!$AD$17,IF(F43="Scenario3PBT9",'Minor retrofit'!$AE$17,"")))&amp;IF(F43="Scenario1PBT10",'Minor retrofit'!$AF$17,IF(F43="Scenario2PBT10",'Minor retrofit'!$AG$17,IF(F43="Scenario3PBT10",'Minor retrofit'!$AH$17,"")))&amp;IF(F43="Scenario1PBT11",'Minor retrofit'!$AI$17,IF(F43="Scenario2PBT11",'Minor retrofit'!$AJ$17,IF(F43="Scenario3PBT11",'Minor retrofit'!$AK$17,"")))&amp;IF(F43="Scenario1PBT12",'Minor retrofit'!$AL$17,IF(F43="Scenario2PBT12",'Minor retrofit'!$AM$17,IF(F43="Scenario3PBT12",'Minor retrofit'!$AN$17,"")))&amp;IF(F43="Scenario1PBT13",'Minor retrofit'!$AO$17,IF(F43="Scenario2PBT13",'Minor retrofit'!$AP$17,IF(F43="Scenario3PBT13",'Minor retrofit'!$AQ$17,"")))&amp;IF(F43="Scenario1PBT14",'Minor retrofit'!$AR$17,IF(F43="Scenario2PBT14",'Minor retrofit'!$AS$17,IF(F43="Scenario3PBT14",'Minor retrofit'!$AT$17,"")))&amp;IF(F43="Scenario1PBT15",'Minor retrofit'!$AU$17,IF(F43="Scenario2PBT15",'Minor retrofit'!$AV$17,IF(F43="Scenario3PBT15",'Minor retrofit'!$AW$17,"")))</f>
        <v/>
      </c>
      <c r="J43" s="117">
        <f t="shared" si="2"/>
        <v>0</v>
      </c>
      <c r="K43" s="117" t="str">
        <f>IF(F43="Scenario1PBT1",'Minor retrofit'!$E$19,IF(F43="Scenario2PBT1",'Minor retrofit'!$F$19,IF(F43="Scenario3PBT1",'Minor retrofit'!$G$19,"")))&amp;IF(F43="Scenario1PBT2",'Minor retrofit'!$H$19,IF(F43="Scenario2PBT2",'Minor retrofit'!$I$19,IF(F43="Scenario3PBT2",'Minor retrofit'!$J$19,"")))&amp;IF(F43="Scenario1PBT3",'Minor retrofit'!$K$19,IF(F43="Scenario2PBT3",'Minor retrofit'!$L$19,IF(F43="Scenario3PBT3",'Minor retrofit'!$M$19,"")))&amp;IF(F43="Scenario1PBT4",'Minor retrofit'!$N$19,IF(F43="Scenario2PBT4",'Minor retrofit'!$O$19,IF(F43="Scenario3PBT4",'Minor retrofit'!$P$19,"")))&amp;IF(F43="Scenario1PBT5",'Minor retrofit'!$Q$19,IF(F43="Scenario2PBT5",'Minor retrofit'!$R$19,IF(F43="Scenario3PBT5",'Minor retrofit'!$S$19,"")))&amp;IF(F43="Scenario1PBT6",'Minor retrofit'!$T$19,IF(F43="Scenario2PBT6",'Minor retrofit'!$U$19,IF(F43="Scenario3PBT6",'Minor retrofit'!$V$19,"")))&amp;IF(F43="Scenario1PBT7",'Minor retrofit'!$W$19,IF(F43="Scenario2PBT7",'Minor retrofit'!$X$19,IF(F43="Scenario3PBT7",'Minor retrofit'!$Y$19,"")))&amp;IF(F43="Scenario1PBT8",'Minor retrofit'!$Z$19,IF(F43="Scenario2PBT8",'Minor retrofit'!$AA$19,IF(F43="Scenario3PBT8",'Minor retrofit'!$AB$19,"")))&amp;IF(F43="Scenario1PBT9",'Minor retrofit'!$AC$19,IF(F43="Scenario2PBT9",'Minor retrofit'!$AD$19,IF(F43="Scenario3PBT9",'Minor retrofit'!$AE$19,"")))&amp;IF(F43="Scenario1PBT10",'Minor retrofit'!$AF$19,IF(F43="Scenario2PBT10",'Minor retrofit'!$AG$19,IF(F43="Scenario3PBT10",'Minor retrofit'!$AH$19,"")))&amp;IF(F43="Scenario1PBT11",'Minor retrofit'!$AI$19,IF(F43="Scenario2PBT11",'Minor retrofit'!$AJ$19,IF(F43="Scenario3PBT11",'Minor retrofit'!$AK$19,"")))&amp;IF(F43="Scenario1PBT12",'Minor retrofit'!$AL$19,IF(F43="Scenario2PBT12",'Minor retrofit'!$AM$19,IF(F43="Scenario3PBT12",'Minor retrofit'!$AN$19,"")))&amp;IF(F43="Scenario1PBT13",'Minor retrofit'!$AO$19,IF(F43="Scenario2PBT13",'Minor retrofit'!$AP$19,IF(F43="Scenario3PBT13",'Minor retrofit'!$AQ$19,"")))&amp;IF(F43="Scenario1PBT14",'Minor retrofit'!$AR$19,IF(F43="Scenario2PBT14",'Minor retrofit'!$AS$19,IF(F43="Scenario3PBT14",'Minor retrofit'!$AT$19,"")))&amp;IF(F43="Scenario1PBT15",'Minor retrofit'!$AU$19,IF(F43="Scenario2PBT15",'Minor retrofit'!$AV$19,IF(F43="Scenario3PBT15",'Minor retrofit'!$AW$19,"")))</f>
        <v/>
      </c>
      <c r="L43" s="117">
        <f t="shared" si="3"/>
        <v>0</v>
      </c>
      <c r="M43" s="117" t="str">
        <f>IF(F43="Scenario1PBT1",'Minor retrofit'!$E$21,IF(F43="Scenario2PBT1",'Minor retrofit'!$F$21,IF(F43="Scenario3PBT1",'Minor retrofit'!$G$21,"")))&amp;IF(F43="Scenario1PBT2",'Minor retrofit'!$H$21,IF(F43="Scenario2PBT2",'Minor retrofit'!$I$21,IF(F43="Scenario3PBT2",'Minor retrofit'!$J$21,"")))&amp;IF(F43="Scenario1PBT3",'Minor retrofit'!$K$21,IF(F43="Scenario2PBT3",'Minor retrofit'!$L$21,IF(F43="Scenario3PBT3",'Minor retrofit'!$M$21,"")))&amp;IF(F43="Scenario1PBT4",'Minor retrofit'!$N$21,IF(F43="Scenario2PBT4",'Minor retrofit'!$O$21,IF(F43="Scenario3PBT4",'Minor retrofit'!$P$21,"")))&amp;IF(F43="Scenario1PBT5",'Minor retrofit'!$Q$21,IF(F43="Scenario2PBT5",'Minor retrofit'!$R$21,IF(F43="Scenario3PBT5",'Minor retrofit'!$S$21,"")))&amp;IF(F43="Scenario1PBT6",'Minor retrofit'!$T$21,IF(F43="Scenario2PBT6",'Minor retrofit'!$U$21,IF(F43="Scenario3PBT6",'Minor retrofit'!$V$21,"")))&amp;IF(F43="Scenario1PBT7",'Minor retrofit'!$W$21,IF(F43="Scenario2PBT7",'Minor retrofit'!$X$21,IF(F43="Scenario3PBT7",'Minor retrofit'!$Y$21,"")))&amp;IF(F43="Scenario1PBT8",'Minor retrofit'!$Z$21,IF(F43="Scenario2PBT8",'Minor retrofit'!$AA$21,IF(F43="Scenario3PBT8",'Minor retrofit'!$AB$21,"")))&amp;IF(F43="Scenario1PBT9",'Minor retrofit'!$AC$21,IF(F43="Scenario2PBT9",'Minor retrofit'!$AD$21,IF(F43="Scenario3PBT9",'Minor retrofit'!$AE$21,"")))&amp;IF(F43="Scenario1PBT10",'Minor retrofit'!$AF$21,IF(F43="Scenario2PBT10",'Minor retrofit'!$AG$21,IF(F43="Scenario3PBT10",'Minor retrofit'!$AH$21,"")))&amp;IF(F43="Scenario1PBT11",'Minor retrofit'!$AI$21,IF(F43="Scenario2PBT11",'Minor retrofit'!$AJ$21,IF(F43="Scenario3PBT11",'Minor retrofit'!$AK$21,"")))&amp;IF(F43="Scenario1PBT12",'Minor retrofit'!$AL$21,IF(F43="Scenario2PBT12",'Minor retrofit'!$AM$21,IF(F43="Scenario3PBT12",'Minor retrofit'!$AN$21,"")))&amp;IF(F43="Scenario1PBT13",'Minor retrofit'!$AO$21,IF(F43="Scenario2PBT13",'Minor retrofit'!$AP$21,IF(F43="Scenario3PBT13",'Minor retrofit'!$AQ$21,"")))&amp;IF(F43="Scenario1PBT14",'Minor retrofit'!$AR$21,IF(F43="Scenario2PBT14",'Minor retrofit'!$AS$21,IF(F43="Scenario3PBT14",'Minor retrofit'!$AT$21,"")))&amp;IF(F43="Scenario1PBT15",'Minor retrofit'!$AU$21,IF(F43="Scenario2PBT15",'Minor retrofit'!$AV$21,IF(F43="Scenario3PBT15",'Minor retrofit'!$AW$21,"")))</f>
        <v/>
      </c>
      <c r="N43" s="118">
        <f t="shared" si="4"/>
        <v>0</v>
      </c>
      <c r="O43" s="206" t="str">
        <f>IF(F43="Scenario1PBT1",'Minor retrofit'!$E$24,IF(F43="Scenario2PBT1",'Minor retrofit'!$F$24,IF(F43="Scenario3PBT1",'Minor retrofit'!$G$24,"")))&amp;IF(F43="Scenario1PBT2",'Minor retrofit'!$H$24,IF(F43="Scenario2PBT2",'Minor retrofit'!$I$24,IF(F43="Scenario3PBT2",'Minor retrofit'!$J$24,"")))&amp;IF(F43="Scenario1PBT3",'Minor retrofit'!$K$24,IF(F43="Scenario2PBT3",'Minor retrofit'!$L$24,IF(F43="Scenario3PBT3",'Minor retrofit'!$M$24,"")))&amp;IF(F43="Scenario1PBT4",'Minor retrofit'!$N$24,IF(F43="Scenario2PBT4",'Minor retrofit'!$O$24,IF(F43="Scenario3PBT4",'Minor retrofit'!$P$24,"")))&amp;IF(F43="Scenario1PBT5",'Minor retrofit'!$Q$24,IF(F43="Scenario2PBT5",'Minor retrofit'!$R$24,IF(F43="Scenario3PBT5",'Minor retrofit'!$S$24,"")))&amp;IF(F43="Scenario1PBT6",'Minor retrofit'!$T$24,IF(F43="Scenario2PBT6",'Minor retrofit'!$U$24,IF(F43="Scenario3PBT6",'Minor retrofit'!$V$24,"")))&amp;IF(F43="Scenario1PBT7",'Minor retrofit'!$W$24,IF(F43="Scenario2PBT7",'Minor retrofit'!$X$24,IF(F43="Scenario3PBT7",'Minor retrofit'!$Y$24,"")))&amp;IF(F43="Scenario1PBT8",'Minor retrofit'!$Z$24,IF(F43="Scenario2PBT8",'Minor retrofit'!$AA$24,IF(F43="Scenario3PBT8",'Minor retrofit'!$AB$24,"")))&amp;IF(F43="Scenario1PBT9",'Minor retrofit'!$AC$24,IF(F43="Scenario2PBT9",'Minor retrofit'!$AD$24,IF(F43="Scenario3PBT9",'Minor retrofit'!$AE$24,"")))&amp;IF(F43="Scenario1PBT10",'Minor retrofit'!$AF$24,IF(F43="Scenario2PBT10",'Minor retrofit'!$AG$24,IF(F43="Scenario3PBT10",'Minor retrofit'!$AH$24,"")))&amp;IF(F43="Scenario1PBT11",'Minor retrofit'!$AI$24,IF(F43="Scenario2PBT11",'Minor retrofit'!$AJ$24,IF(F43="Scenario3PBT11",'Minor retrofit'!$AK$24,"")))&amp;IF(F43="Scenario1PBT12",'Minor retrofit'!$AL$24,IF(F43="Scenario2PBT12",'Minor retrofit'!$AM$24,IF(F43="Scenario3PBT12",'Minor retrofit'!$AN$24,"")))&amp;IF(F43="Scenario1PBT13",'Minor retrofit'!$AO$24,IF(F43="Scenario2PBT13",'Minor retrofit'!$AP$24,IF(F43="Scenario3PBT13",'Minor retrofit'!$AQ$24,"")))&amp;IF(F43="Scenario1PBT14",'Minor retrofit'!$AR$24,IF(F43="Scenario2PBT14",'Minor retrofit'!$AS$24,IF(F43="Scenario3PBT14",'Minor retrofit'!$AT$24,"")))&amp;IF(F43="Scenario1PBT15",'Minor retrofit'!$AU$24,IF(F43="Scenario2PBT15",'Minor retrofit'!$AV$24,IF(F43="Scenario3PBT15",'Minor retrofit'!$AW$24,"")))</f>
        <v/>
      </c>
      <c r="P43" s="117">
        <f t="shared" si="5"/>
        <v>0</v>
      </c>
      <c r="Q43" s="117" t="str">
        <f>IF(F43="Scenario1PBT1",'Minor retrofit'!$E$26,IF(F43="Scenario2PBT1",'Minor retrofit'!$F$26,IF(F43="Scenario3PBT1",'Minor retrofit'!$G$26,"")))&amp;IF(F43="Scenario1PBT2",'Minor retrofit'!$H$26,IF(F43="Scenario2PBT2",'Minor retrofit'!$I$26,IF(F43="Scenario3PBT2",'Minor retrofit'!$J$26,"")))&amp;IF(F43="Scenario1PBT3",'Minor retrofit'!$K$26,IF(F43="Scenario2PBT3",'Minor retrofit'!$L$26,IF(F43="Scenario3PBT3",'Minor retrofit'!$M$26,"")))&amp;IF(F43="Scenario1PBT4",'Minor retrofit'!$N$26,IF(F43="Scenario2PBT4",'Minor retrofit'!$O$26,IF(F43="Scenario3PBT4",'Minor retrofit'!$P$26,"")))&amp;IF(F43="Scenario1PBT5",'Minor retrofit'!$Q$26,IF(F43="Scenario2PBT5",'Minor retrofit'!$R$26,IF(F43="Scenario3PBT5",'Minor retrofit'!$S$26,"")))&amp;IF(F43="Scenario1PBT6",'Minor retrofit'!$T$26,IF(F43="Scenario2PBT6",'Minor retrofit'!$U$26,IF(F43="Scenario3PBT6",'Minor retrofit'!$V$26,"")))&amp;IF(F43="Scenario1PBT7",'Minor retrofit'!$W$26,IF(F43="Scenario2PBT7",'Minor retrofit'!$X$26,IF(F43="Scenario3PBT7",'Minor retrofit'!$Y$26,"")))&amp;IF(F43="Scenario1PBT8",'Minor retrofit'!$Z$26,IF(F43="Scenario2PBT8",'Minor retrofit'!$AA$26,IF(F43="Scenario3PBT8",'Minor retrofit'!$AB$26,"")))&amp;IF(F43="Scenario1PBT9",'Minor retrofit'!$AC$26,IF(F43="Scenario2PBT9",'Minor retrofit'!$AD$26,IF(F43="Scenario3PBT9",'Minor retrofit'!$AE$26,"")))&amp;IF(F43="Scenario1PBT10",'Minor retrofit'!$AF$26,IF(F43="Scenario2PBT10",'Minor retrofit'!$AG$26,IF(F43="Scenario3PBT10",'Minor retrofit'!$AH$26,"")))&amp;IF(F43="Scenario1PBT11",'Minor retrofit'!$AI$26,IF(F43="Scenario2PBT11",'Minor retrofit'!$AJ$26,IF(F43="Scenario3PBT11",'Minor retrofit'!$AK$26,"")))&amp;IF(F43="Scenario1PBT12",'Minor retrofit'!$AL$26,IF(F43="Scenario2PBT12",'Minor retrofit'!$AM$26,IF(F43="Scenario3PBT12",'Minor retrofit'!$AN$26,"")))&amp;IF(F43="Scenario1PBT13",'Minor retrofit'!$AO$26,IF(F43="Scenario2PBT13",'Minor retrofit'!$AP$26,IF(F43="Scenario3PBT13",'Minor retrofit'!$AQ$26,"")))&amp;IF(F43="Scenario1PBT14",'Minor retrofit'!$AR$26,IF(F43="Scenario2PBT14",'Minor retrofit'!$AS$26,IF(F43="Scenario3PBT14",'Minor retrofit'!$AT$26,"")))&amp;IF(F43="Scenario1PBT15",'Minor retrofit'!$AU$26,IF(F43="Scenario2PBT15",'Minor retrofit'!$AV$26,IF(F43="Scenario3PBT15",'Minor retrofit'!$AW$26,"")))</f>
        <v/>
      </c>
      <c r="R43" s="117">
        <f t="shared" si="6"/>
        <v>0</v>
      </c>
      <c r="S43" s="117" t="str">
        <f>IF(F43="Scenario1PBT1",'Minor retrofit'!$E$28,IF(F43="Scenario2PBT1",'Minor retrofit'!$F$28,IF(F43="Scenario3PBT1",'Minor retrofit'!$G$28,"")))&amp;IF(F43="Scenario1PBT2",'Minor retrofit'!$H$28,IF(F43="Scenario2PBT2",'Minor retrofit'!$I$28,IF(F43="Scenario3PBT2",'Minor retrofit'!$J$28,"")))&amp;IF(F43="Scenario1PBT3",'Minor retrofit'!$K$28,IF(F43="Scenario2PBT3",'Minor retrofit'!$L$28,IF(F43="Scenario3PBT3",'Minor retrofit'!$M$28,"")))&amp;IF(F43="Scenario1PBT4",'Minor retrofit'!$N$28,IF(F43="Scenario2PBT4",'Minor retrofit'!$O$28,IF(F43="Scenario3PBT4",'Minor retrofit'!$P$28,"")))&amp;IF(F43="Scenario1PBT5",'Minor retrofit'!$Q$28,IF(F43="Scenario2PBT5",'Minor retrofit'!$R$28,IF(F43="Scenario3PBT5",'Minor retrofit'!$S$28,"")))&amp;IF(F43="Scenario1PBT6",'Minor retrofit'!$T$28,IF(F43="Scenario2PBT6",'Minor retrofit'!$U$28,IF(F43="Scenario3PBT6",'Minor retrofit'!$V$28,"")))&amp;IF(F43="Scenario1PBT7",'Minor retrofit'!$W$28,IF(F43="Scenario2PBT7",'Minor retrofit'!$X$28,IF(F43="Scenario3PBT7",'Minor retrofit'!$Y$28,"")))&amp;IF(F43="Scenario1PBT8",'Minor retrofit'!$Z$28,IF(F43="Scenario2PBT8",'Minor retrofit'!$AA$28,IF(F43="Scenario3PBT8",'Minor retrofit'!$AB$28,"")))&amp;IF(F43="Scenario1PBT9",'Minor retrofit'!$AC$28,IF(F43="Scenario2PBT9",'Minor retrofit'!$AD$28,IF(F43="Scenario3PBT9",'Minor retrofit'!$AE$28,"")))&amp;IF(F43="Scenario1PBT10",'Minor retrofit'!$AF$28,IF(F43="Scenario2PBT10",'Minor retrofit'!$AG$28,IF(F43="Scenario3PBT10",'Minor retrofit'!$AH$28,"")))&amp;IF(F43="Scenario1PBT11",'Minor retrofit'!$AI$28,IF(F43="Scenario2PBT11",'Minor retrofit'!$AJ$28,IF(F43="Scenario3PBT11",'Minor retrofit'!$AK$28,"")))&amp;IF(F43="Scenario1PBT12",'Minor retrofit'!$AL$28,IF(F43="Scenario2PBT12",'Minor retrofit'!$AM$28,IF(F43="Scenario3PBT12",'Minor retrofit'!$AN$28,"")))&amp;IF(F43="Scenario1PBT13",'Minor retrofit'!$AO$28,IF(F43="Scenario2PBT13",'Minor retrofit'!$AP$28,IF(F43="Scenario3PBT13",'Minor retrofit'!$AQ$28,"")))&amp;IF(F43="Scenario1PBT14",'Minor retrofit'!$AR$28,IF(F43="Scenario2PBT14",'Minor retrofit'!$AS$28,IF(F43="Scenario3PBT14",'Minor retrofit'!$AT$28,"")))&amp;IF(F43="Scenario1PBT15",'Minor retrofit'!$AU$28,IF(F43="Scenario2PBT15",'Minor retrofit'!$AV$28,IF(F43="Scenario3PBT15",'Minor retrofit'!$AW$28,"")))</f>
        <v/>
      </c>
      <c r="T43" s="207">
        <f t="shared" si="7"/>
        <v>0</v>
      </c>
      <c r="U43" s="206" t="str">
        <f>IF(F43="Scenario1PBT1",'Minor retrofit'!$E$39,IF(F43="Scenario2PBT1",'Minor retrofit'!$F$39,IF(F43="Scenario3PBT1",'Minor retrofit'!$G$39,"")))&amp;IF(F43="Scenario1PBT2",'Minor retrofit'!$H$39,IF(F43="Scenario2PBT2",'Minor retrofit'!$I$39,IF(F43="Scenario3PBT2",'Minor retrofit'!$J$39,"")))&amp;IF(F43="Scenario1PBT3",'Minor retrofit'!$K$39,IF(F43="Scenario2PBT3",'Minor retrofit'!$L$39,IF(F43="Scenario3PBT3",'Minor retrofit'!$M$39,"")))&amp;IF(F43="Scenario1PBT4",'Minor retrofit'!$N$39,IF(F43="Scenario2PBT4",'Minor retrofit'!$O$39,IF(F43="Scenario3PBT4",'Minor retrofit'!$P$39,"")))&amp;IF(F43="Scenario1PBT5",'Minor retrofit'!$Q$39,IF(F43="Scenario2PBT5",'Minor retrofit'!$R$39,IF(F43="Scenario3PBT5",'Minor retrofit'!$S$39,"")))&amp;IF(F43="Scenario1PBT6",'Minor retrofit'!$T$39,IF(F43="Scenario2PBT6",'Minor retrofit'!$U$39,IF(F43="Scenario3PBT6",'Minor retrofit'!$V$39,"")))&amp;IF(F43="Scenario1PBT7",'Minor retrofit'!$W$39,IF(F43="Scenario2PBT7",'Minor retrofit'!$X$39,IF(F43="Scenario3PBT7",'Minor retrofit'!$Y$39,"")))&amp;IF(F43="Scenario1PBT8",'Minor retrofit'!$Z$39,IF(F43="Scenario2PBT8",'Minor retrofit'!$AA$39,IF(F43="Scenario3PBT8",'Minor retrofit'!$AB$39,"")))&amp;IF(F43="Scenario1PBT9",'Minor retrofit'!$AC$39,IF(F43="Scenario2PBT9",'Minor retrofit'!$AD$39,IF(F43="Scenario3PBT9",'Minor retrofit'!$AE$39,"")))&amp;IF(F43="Scenario1PBT10",'Minor retrofit'!$AF$39,IF(F43="Scenario2PBT10",'Minor retrofit'!$AG$39,IF(F43="Scenario3PBT10",'Minor retrofit'!$AH$39,"")))&amp;IF(F43="Scenario1PBT11",'Minor retrofit'!$AI$39,IF(F43="Scenario2PBT11",'Minor retrofit'!$AJ$39,IF(F43="Scenario3PBT11",'Minor retrofit'!$AK$39,"")))&amp;IF(F43="Scenario1PBT12",'Minor retrofit'!$AL$39,IF(F43="Scenario2PBT12",'Minor retrofit'!$AM$39,IF(F43="Scenario3PBT12",'Minor retrofit'!$AN$39,"")))&amp;IF(F43="Scenario1PBT13",'Minor retrofit'!$AO$39,IF(F43="Scenario2PBT13",'Minor retrofit'!$AP$39,IF(F43="Scenario3PBT13",'Minor retrofit'!$AQ$39,"")))&amp;IF(F43="Scenario1PBT14",'Minor retrofit'!$AR$39,IF(F43="Scenario2PBT14",'Minor retrofit'!$AS$39,IF(F43="Scenario3PBT14",'Minor retrofit'!$AT$39,"")))&amp;IF(F43="Scenario1PBT15",'Minor retrofit'!$AU$39,IF(F43="Scenario2PBT15",'Minor retrofit'!$AV$39,IF(F43="Scenario3PBT15",'Minor retrofit'!$AW$39,"")))</f>
        <v/>
      </c>
      <c r="V43" s="117">
        <f t="shared" si="8"/>
        <v>0</v>
      </c>
      <c r="W43" s="117" t="str">
        <f>IF(F43="Scenario1PBT1",'Minor retrofit'!$E$41,IF(F43="Scenario2PBT1",'Minor retrofit'!$F$41,IF(F43="Scenario3PBT1",'Minor retrofit'!$G$41,"")))&amp;IF(F43="Scenario1PBT2",'Minor retrofit'!$H$41,IF(F43="Scenario2PBT2",'Minor retrofit'!$I$41,IF(F43="Scenario3PBT2",'Minor retrofit'!$J$41,"")))&amp;IF(F43="Scenario1PBT3",'Minor retrofit'!$K$41,IF(F43="Scenario2PBT3",'Minor retrofit'!$L$41,IF(F43="Scenario3PBT3",'Minor retrofit'!$M$41,"")))&amp;IF(F43="Scenario1PBT4",'Minor retrofit'!$N$41,IF(F43="Scenario2PBT4",'Minor retrofit'!$O$41,IF(F43="Scenario3PBT4",'Minor retrofit'!$P$41,"")))&amp;IF(F43="Scenario1PBT5",'Minor retrofit'!$Q$41,IF(F43="Scenario2PBT5",'Minor retrofit'!$R$41,IF(F43="Scenario3PBT5",'Minor retrofit'!$S$41,"")))&amp;IF(F43="Scenario1PBT6",'Minor retrofit'!$T$41,IF(F43="Scenario2PBT6",'Minor retrofit'!$U$41,IF(F43="Scenario3PBT6",'Minor retrofit'!$V$41,"")))&amp;IF(F43="Scenario1PBT7",'Minor retrofit'!$W$41,IF(F43="Scenario2PBT7",'Minor retrofit'!$X$41,IF(F43="Scenario3PBT7",'Minor retrofit'!$Y$41,"")))&amp;IF(F43="Scenario1PBT8",'Minor retrofit'!$Z$41,IF(F43="Scenario2PBT8",'Minor retrofit'!$AA$41,IF(F43="Scenario3PBT8",'Minor retrofit'!$AB$41,"")))&amp;IF(F43="Scenario1PBT9",'Minor retrofit'!$AC$41,IF(F43="Scenario2PBT9",'Minor retrofit'!$AD$41,IF(F43="Scenario3PBT9",'Minor retrofit'!$AE$41,"")))&amp;IF(F43="Scenario1PBT10",'Minor retrofit'!$AF$41,IF(F43="Scenario2PBT10",'Minor retrofit'!$AG$41,IF(F43="Scenario3PBT10",'Minor retrofit'!$AH$41,"")))&amp;IF(F43="Scenario1PBT11",'Minor retrofit'!$AI$41,IF(F43="Scenario2PBT11",'Minor retrofit'!$AJ$41,IF(F43="Scenario3PBT11",'Minor retrofit'!$AK$41,"")))&amp;IF(F43="Scenario1PBT12",'Minor retrofit'!$AL$41,IF(F43="Scenario2PBT12",'Minor retrofit'!$AM$41,IF(F43="Scenario3PBT12",'Minor retrofit'!$AN$41,"")))&amp;IF(F43="Scenario1PBT13",'Minor retrofit'!$AO$41,IF(F43="Scenario2PBT13",'Minor retrofit'!$AP$41,IF(F43="Scenario3PBT13",'Minor retrofit'!$AQ$41,"")))&amp;IF(F43="Scenario1PBT14",'Minor retrofit'!$AR$41,IF(F43="Scenario2PBT14",'Minor retrofit'!$AS$41,IF(F43="Scenario3PBT14",'Minor retrofit'!$AT$41,"")))&amp;IF(F43="Scenario1PBT15",'Minor retrofit'!$AU$41,IF(F43="Scenario2PBT15",'Minor retrofit'!$AV$41,IF(F43="Scenario3PBT15",'Minor retrofit'!$AW$41,"")))</f>
        <v/>
      </c>
      <c r="X43" s="117">
        <f t="shared" si="9"/>
        <v>0</v>
      </c>
      <c r="Y43" s="117" t="str">
        <f>IF(F43="Scenario1PBT1",'Minor retrofit'!$E$43,IF(F43="Scenario2PBT1",'Minor retrofit'!$F$43,IF(F43="Scenario3PBT1",'Minor retrofit'!$G$43,"")))&amp;IF(F43="Scenario1PBT2",'Minor retrofit'!$H$43,IF(F43="Scenario2PBT2",'Minor retrofit'!$I$43,IF(F43="Scenario3PBT2",'Minor retrofit'!$J$43,"")))&amp;IF(F43="Scenario1PBT3",'Minor retrofit'!$K$43,IF(F43="Scenario2PBT3",'Minor retrofit'!$L$43,IF(F43="Scenario3PBT3",'Minor retrofit'!$M$43,"")))&amp;IF(F43="Scenario1PBT4",'Minor retrofit'!$N$43,IF(F43="Scenario2PBT4",'Minor retrofit'!$O$43,IF(F43="Scenario3PBT4",'Minor retrofit'!$P$43,"")))&amp;IF(F43="Scenario1PBT5",'Minor retrofit'!$Q$43,IF(F43="Scenario2PBT5",'Minor retrofit'!$R$43,IF(F43="Scenario3PBT5",'Minor retrofit'!$S$43,"")))&amp;IF(F43="Scenario1PBT6",'Minor retrofit'!$T$43,IF(F43="Scenario2PBT6",'Minor retrofit'!$U$43,IF(F43="Scenario3PBT6",'Minor retrofit'!$V$43,"")))&amp;IF(F43="Scenario1PBT7",'Minor retrofit'!$W$43,IF(F43="Scenario2PBT7",'Minor retrofit'!$X$43,IF(F43="Scenario3PBT7",'Minor retrofit'!$Y$43,"")))&amp;IF(F43="Scenario1PBT8",'Minor retrofit'!$Z$43,IF(F43="Scenario2PBT8",'Minor retrofit'!$AA$43,IF(F43="Scenario3PBT8",'Minor retrofit'!$AB$43,"")))&amp;IF(F43="Scenario1PBT9",'Minor retrofit'!$AC$43,IF(F43="Scenario2PBT9",'Minor retrofit'!$AD$43,IF(F43="Scenario3PBT9",'Minor retrofit'!$AE$43,"")))&amp;IF(F43="Scenario1PBT10",'Minor retrofit'!$AF$43,IF(F43="Scenario2PBT10",'Minor retrofit'!$AG$43,IF(F43="Scenario3PBT10",'Minor retrofit'!$AH$43,"")))&amp;IF(F43="Scenario1PBT11",'Minor retrofit'!$AI$43,IF(F43="Scenario2PBT11",'Minor retrofit'!$AJ$43,IF(F43="Scenario3PBT11",'Minor retrofit'!$AK$43,"")))&amp;IF(F43="Scenario1PBT12",'Minor retrofit'!$AL$43,IF(F43="Scenario2PBT12",'Minor retrofit'!$AM$43,IF(F43="Scenario3PBT12",'Minor retrofit'!$AN$43,"")))&amp;IF(F43="Scenario1PBT13",'Minor retrofit'!$AO$43,IF(F43="Scenario2PBT13",'Minor retrofit'!$AP$43,IF(F43="Scenario3PBT13",'Minor retrofit'!$AQ$43,"")))&amp;IF(F43="Scenario1PBT14",'Minor retrofit'!$AR$43,IF(F43="Scenario2PBT14",'Minor retrofit'!$AS$43,IF(F43="Scenario3PBT14",'Minor retrofit'!$AT$43,"")))&amp;IF(F43="Scenario1PBT15",'Minor retrofit'!$AU$43,IF(F43="Scenario2PBT15",'Minor retrofit'!$AV$43,IF(F43="Scenario3PBT15",'Minor retrofit'!$AW$43,"")))</f>
        <v/>
      </c>
      <c r="Z43" s="117">
        <f t="shared" si="10"/>
        <v>0</v>
      </c>
      <c r="AA43" s="178" t="str">
        <f>IF(F43="Scenario1PBT1",'Minor retrofit'!$E$102,IF(F43="Scenario2PBT1",'Minor retrofit'!$F$102,IF(F43="Scenario3PBT1",'Minor retrofit'!$G$102,"")))&amp;IF(F43="Scenario1PBT2",'Minor retrofit'!$H$102,IF(F43="Scenario2PBT2",'Minor retrofit'!$I$102,IF(F43="Scenario3PBT2",'Minor retrofit'!$J$102,"")))&amp;IF(F43="Scenario1PBT3",'Minor retrofit'!$K$102,IF(F43="Scenario2PBT3",'Minor retrofit'!$L$102,IF(F43="Scenario3PBT3",'Minor retrofit'!$M$102,"")))&amp;IF(F43="Scenario1PBT4",'Minor retrofit'!$N$102,IF(F43="Scenario2PBT4",'Minor retrofit'!$O$102,IF(F43="Scenario3PBT4",'Minor retrofit'!$P$102,"")))&amp;IF(F43="Scenario1PBT5",'Minor retrofit'!$Q$102,IF(F43="Scenario2PBT5",'Minor retrofit'!$R$102,IF(F43="Scenario3PBT5",'Minor retrofit'!$S$102,"")))&amp;IF(F43="Scenario1PBT6",'Minor retrofit'!$T$102,IF(F43="Scenario2PBT6",'Minor retrofit'!$U$102,IF(F43="Scenario3PBT6",'Minor retrofit'!$V$102,"")))&amp;IF(F43="Scenario1PBT7",'Minor retrofit'!$W$102,IF(F43="Scenario2PBT7",'Minor retrofit'!$X$102,IF(F43="Scenario3PBT7",'Minor retrofit'!$Y$102,"")))&amp;IF(F43="Scenario1PBT8",'Minor retrofit'!$Z$102,IF(F43="Scenario2PBT8",'Minor retrofit'!$AA$102,IF(F43="Scenario3PBT8",'Minor retrofit'!$AB$102,"")))&amp;IF(F43="Scenario1PBT9",'Minor retrofit'!$AC$102,IF(F43="Scenario2PBT9",'Minor retrofit'!$AD$102,IF(F43="Scenario3PBT9",'Minor retrofit'!$AE$102,"")))&amp;IF(F43="Scenario1PBT10",'Minor retrofit'!$AF$102,IF(F43="Scenario2PBT10",'Minor retrofit'!$AG$102,IF(F43="Scenario3PBT10",'Minor retrofit'!$AH$102,"")))&amp;IF(F43="Scenario1PBT11",'Minor retrofit'!$AI$102,IF(F43="Scenario2PBT11",'Minor retrofit'!$AJ$102,IF(F43="Scenario3PBT11",'Minor retrofit'!$AK$102,"")))&amp;IF(F43="Scenario1PBT12",'Minor retrofit'!$AL$102,IF(F43="Scenario2PBT12",'Minor retrofit'!$AM$102,IF(F43="Scenario3PBT12",'Minor retrofit'!$AN$102,"")))&amp;IF(F43="Scenario1PBT13",'Minor retrofit'!$AO$102,IF(F43="Scenario2PBT13",'Minor retrofit'!$AP$102,IF(F43="Scenario3PBT13",'Minor retrofit'!$AQ$102,"")))&amp;IF(F43="Scenario1PBT14",'Minor retrofit'!$AR$102,IF(F43="Scenario2PBT14",'Minor retrofit'!$AS$102,IF(F43="Scenario3PBT14",'Minor retrofit'!$AT$102,"")))&amp;IF(F43="Scenario1PBT15",'Minor retrofit'!$AU$102,IF(F43="Scenario2PBT15",'Minor retrofit'!$AV$102,IF(F43="Scenario3PBT15",'Minor retrofit'!$AW$102,"")))</f>
        <v/>
      </c>
      <c r="AB43" s="179">
        <f t="shared" si="11"/>
        <v>0</v>
      </c>
      <c r="AC43" s="208">
        <f>IFERROR('Projection_Base-case'!G43-G43,0)</f>
        <v>0</v>
      </c>
      <c r="AD43" s="178">
        <f t="shared" si="12"/>
        <v>0</v>
      </c>
      <c r="AE43" s="117">
        <f>IFERROR(100*AC43/'Projection_Base-case'!G43,0)</f>
        <v>0</v>
      </c>
      <c r="AF43" s="117">
        <f>IFERROR('Projection_Base-case'!I43-I43,0)</f>
        <v>0</v>
      </c>
      <c r="AG43" s="178">
        <f t="shared" si="13"/>
        <v>0</v>
      </c>
      <c r="AH43" s="117">
        <f>IFERROR(100*AF43/'Projection_Base-case'!I43,0)</f>
        <v>0</v>
      </c>
      <c r="AI43" s="117">
        <f>IFERROR('Projection_Base-case'!K43-K43,0)</f>
        <v>0</v>
      </c>
      <c r="AJ43" s="178">
        <f t="shared" si="14"/>
        <v>0</v>
      </c>
      <c r="AK43" s="117">
        <f>IFERROR(100*AI43/'Projection_Base-case'!K43,0)</f>
        <v>0</v>
      </c>
      <c r="AL43" s="117">
        <f>IFERROR(M43-'Projection_Base-case'!M43,0)</f>
        <v>0</v>
      </c>
      <c r="AM43" s="178">
        <f t="shared" si="15"/>
        <v>0</v>
      </c>
      <c r="AN43" s="179">
        <f>IFERROR(IF('Projection_Base-case'!N43&gt;0,100*AM43/'Projection_Base-case'!N43,100*AM43/N43),0)</f>
        <v>0</v>
      </c>
      <c r="AO43" s="206">
        <f>IFERROR('Projection_Base-case'!O43-O43,0)</f>
        <v>0</v>
      </c>
      <c r="AP43" s="178">
        <f t="shared" si="16"/>
        <v>0</v>
      </c>
      <c r="AQ43" s="117">
        <f>IFERROR(100*AO43/'Projection_Base-case'!O43,0)</f>
        <v>0</v>
      </c>
      <c r="AR43" s="117">
        <f>IFERROR('Projection_Base-case'!Q43-Q43,0)</f>
        <v>0</v>
      </c>
      <c r="AS43" s="178">
        <f t="shared" si="17"/>
        <v>0</v>
      </c>
      <c r="AT43" s="117">
        <f>IFERROR(100*AR43/'Projection_Base-case'!Q43,0)</f>
        <v>0</v>
      </c>
      <c r="AU43" s="117">
        <f>IFERROR('Projection_Base-case'!S43-S43,0)</f>
        <v>0</v>
      </c>
      <c r="AV43" s="178">
        <f t="shared" si="18"/>
        <v>0</v>
      </c>
      <c r="AW43" s="118">
        <f>IFERROR(100*AU43/'Projection_Base-case'!S43,0)</f>
        <v>0</v>
      </c>
      <c r="AX43" s="206">
        <f>IFERROR('Projection_Base-case'!U43-U43,0)</f>
        <v>0</v>
      </c>
      <c r="AY43" s="178">
        <f t="shared" si="19"/>
        <v>0</v>
      </c>
      <c r="AZ43" s="117">
        <f>IFERROR(100*AX43/'Projection_Base-case'!U43,0)</f>
        <v>0</v>
      </c>
      <c r="BA43" s="117">
        <f>IFERROR('Projection_Base-case'!W43-W43,0)</f>
        <v>0</v>
      </c>
      <c r="BB43" s="178">
        <f t="shared" si="20"/>
        <v>0</v>
      </c>
      <c r="BC43" s="117">
        <f>IFERROR(100*BA43/'Projection_Base-case'!W43,0)</f>
        <v>0</v>
      </c>
      <c r="BD43" s="117">
        <f>IFERROR('Projection_Base-case'!Y43-Y43,0)</f>
        <v>0</v>
      </c>
      <c r="BE43" s="178">
        <f t="shared" si="21"/>
        <v>0</v>
      </c>
      <c r="BF43" s="117">
        <f>IFERROR(100*BD43/'Projection_Base-case'!Y43,0)</f>
        <v>0</v>
      </c>
      <c r="BG43" s="178">
        <f t="shared" si="22"/>
        <v>0</v>
      </c>
      <c r="BH43" s="179">
        <f t="shared" si="23"/>
        <v>0</v>
      </c>
    </row>
    <row r="44" spans="1:60">
      <c r="A44" s="205">
        <v>39</v>
      </c>
      <c r="B44" s="178">
        <f>IF('Projection_Base-case'!B44&lt;&gt;"",'Projection_Base-case'!B44,0)</f>
        <v>0</v>
      </c>
      <c r="C44" s="178">
        <f>IF('Projection_Base-case'!C44&lt;&gt;"",'Projection_Base-case'!C44,0)</f>
        <v>0</v>
      </c>
      <c r="D44" s="178">
        <f>IF('Projection_Base-case'!D44&lt;&gt;"",'Projection_Base-case'!D44,0)</f>
        <v>0</v>
      </c>
      <c r="E44" s="176" t="str">
        <f>IF(AND('Résultats Minor'!$AC$3="OUI",'Résultats Minor'!E43&lt;&gt;""),'Résultats Minor'!E43,IF(OR(D44="PBT2",D44="PBT3",D44="PBT5",D44="PBT8",D44="PBT9"),"Scenario1",IF(OR(D44="PBT6",D44="PBT7",D44="PBT10"),"Scenario2",IF(OR(D44="PBT1",D44="PBT4"),"Scenario3",""))))</f>
        <v/>
      </c>
      <c r="F44" s="202" t="str">
        <f t="shared" si="0"/>
        <v>0</v>
      </c>
      <c r="G44" s="206" t="str">
        <f>IF(F44="Scenario1PBT1",'Minor retrofit'!$E$7,IF(F44="Scenario2PBT1",'Minor retrofit'!$F$7,IF(F44="Scenario3PBT1",'Minor retrofit'!$G$7,"")))&amp;IF(F44="Scenario1PBT2",'Minor retrofit'!$H$7,IF(F44="Scenario2PBT2",'Minor retrofit'!$I$7,IF(F44="Scenario3PBT2",'Minor retrofit'!$J$7,"")))&amp;IF(F44="Scenario1PBT3",'Minor retrofit'!$K$7,IF(F44="Scenario2PBT3",'Minor retrofit'!$L$7,IF(F44="Scenario3PBT3",'Minor retrofit'!$M$7,"")))&amp;IF(F44="Scenario1PBT4",'Minor retrofit'!$N$7,IF(F44="Scenario2PBT4",'Minor retrofit'!$O$7,IF(F44="Scenario3PBT4",'Minor retrofit'!$P$7,"")))&amp;IF(F44="Scenario1PBT5",'Minor retrofit'!$Q$7,IF(F44="Scenario2PBT5",'Minor retrofit'!$R$7,IF(F44="Scenario3PBT5",'Minor retrofit'!$S$7,"")))&amp;IF(F44="Scenario1PBT6",'Minor retrofit'!$T$7,IF(F44="Scenario2PBT6",'Minor retrofit'!$U$7,IF(F44="Scenario3PBT6",'Minor retrofit'!$V$7,"")))&amp;IF(F44="Scenario1PBT7",'Minor retrofit'!$W$7,IF(F44="Scenario2PBT7",'Minor retrofit'!$X$7,IF(F44="Scenario3PBT7",'Minor retrofit'!$Y$7,"")))&amp;IF(F44="Scenario1PBT8",'Minor retrofit'!$Z$7,IF(F44="Scenario2PBT8",'Minor retrofit'!$AA$7,IF(F44="Scenario3PBT8",'Minor retrofit'!$AB$7,"")))&amp;IF(F44="Scenario1PBT9",'Minor retrofit'!$AC$7,IF(F44="Scenario2PBT9",'Minor retrofit'!$AD$7,IF(F44="Scenario3PBT9",'Minor retrofit'!$AE$7,"")))&amp;IF(F44="Scenario1PBT10",'Minor retrofit'!$AF$7,IF(F44="Scenario2PBT10",'Minor retrofit'!$AG$7,IF(F44="Scenario3PBT10",'Minor retrofit'!$AH$7,"")))&amp;IF(F44="Scenario1PBT11",'Minor retrofit'!$AI$7,IF(F44="Scenario2PBT11",'Minor retrofit'!$AJ$7,IF(F44="Scenario3PBT11",'Minor retrofit'!$AK$7,"")))&amp;IF(F44="Scenario1PBT12",'Minor retrofit'!$AL$7,IF(F44="Scenario2PBT12",'Minor retrofit'!$AM$7,IF(F44="Scenario3PBT12",'Minor retrofit'!$AN$7,"")))&amp;IF(F44="Scenario1PBT13",'Minor retrofit'!$AO$7,IF(F44="Scenario2PBT13",'Minor retrofit'!$AP$7,IF(F44="Scenario3PBT13",'Minor retrofit'!$AQ$7,"")))&amp;IF(F44="Scenario1PBT14",'Minor retrofit'!$AR$7,IF(F44="Scenario2PBT14",'Minor retrofit'!$AS$7,IF(F44="Scenario3PBT14",'Minor retrofit'!$AT$7,"")))&amp;IF(F44="Scenario1PBT15",'Minor retrofit'!$AU$7,IF(F44="Scenario2PBT15",'Minor retrofit'!$AV$7,IF(F44="Scenario3PBT15",'Minor retrofit'!$AW$7,"")))</f>
        <v/>
      </c>
      <c r="H44" s="117">
        <f t="shared" si="1"/>
        <v>0</v>
      </c>
      <c r="I44" s="117" t="str">
        <f>IF(F44="Scenario1PBT1",'Minor retrofit'!$E$17,IF(F44="Scenario2PBT1",'Minor retrofit'!$F$17,IF(F44="Scenario3PBT1",'Minor retrofit'!$G$17,"")))&amp;IF(F44="Scenario1PBT2",'Minor retrofit'!$H$17,IF(F44="Scenario2PBT2",'Minor retrofit'!$I$17,IF(F44="Scenario3PBT2",'Minor retrofit'!$J$17,"")))&amp;IF(F44="Scenario1PBT3",'Minor retrofit'!$K$17,IF(F44="Scenario2PBT3",'Minor retrofit'!$L$17,IF(F44="Scenario3PBT3",'Minor retrofit'!$M$17,"")))&amp;IF(F44="Scenario1PBT4",'Minor retrofit'!$N$17,IF(F44="Scenario2PBT4",'Minor retrofit'!$O$17,IF(F44="Scenario3PBT4",'Minor retrofit'!$P$17,"")))&amp;IF(F44="Scenario1PBT5",'Minor retrofit'!$Q$17,IF(F44="Scenario2PBT5",'Minor retrofit'!$R$17,IF(F44="Scenario3PBT5",'Minor retrofit'!$S$17,"")))&amp;IF(F44="Scenario1PBT6",'Minor retrofit'!$T$17,IF(F44="Scenario2PBT6",'Minor retrofit'!$U$17,IF(F44="Scenario3PBT6",'Minor retrofit'!$V$17,"")))&amp;IF(F44="Scenario1PBT7",'Minor retrofit'!$W$17,IF(F44="Scenario2PBT7",'Minor retrofit'!$X$17,IF(F44="Scenario3PBT7",'Minor retrofit'!$Y$17,"")))&amp;IF(F44="Scenario1PBT8",'Minor retrofit'!$Z$17,IF(F44="Scenario2PBT8",'Minor retrofit'!$AA$17,IF(F44="Scenario3PBT8",'Minor retrofit'!$AB$17,"")))&amp;IF(F44="Scenario1PBT9",'Minor retrofit'!$AC$17,IF(F44="Scenario2PBT9",'Minor retrofit'!$AD$17,IF(F44="Scenario3PBT9",'Minor retrofit'!$AE$17,"")))&amp;IF(F44="Scenario1PBT10",'Minor retrofit'!$AF$17,IF(F44="Scenario2PBT10",'Minor retrofit'!$AG$17,IF(F44="Scenario3PBT10",'Minor retrofit'!$AH$17,"")))&amp;IF(F44="Scenario1PBT11",'Minor retrofit'!$AI$17,IF(F44="Scenario2PBT11",'Minor retrofit'!$AJ$17,IF(F44="Scenario3PBT11",'Minor retrofit'!$AK$17,"")))&amp;IF(F44="Scenario1PBT12",'Minor retrofit'!$AL$17,IF(F44="Scenario2PBT12",'Minor retrofit'!$AM$17,IF(F44="Scenario3PBT12",'Minor retrofit'!$AN$17,"")))&amp;IF(F44="Scenario1PBT13",'Minor retrofit'!$AO$17,IF(F44="Scenario2PBT13",'Minor retrofit'!$AP$17,IF(F44="Scenario3PBT13",'Minor retrofit'!$AQ$17,"")))&amp;IF(F44="Scenario1PBT14",'Minor retrofit'!$AR$17,IF(F44="Scenario2PBT14",'Minor retrofit'!$AS$17,IF(F44="Scenario3PBT14",'Minor retrofit'!$AT$17,"")))&amp;IF(F44="Scenario1PBT15",'Minor retrofit'!$AU$17,IF(F44="Scenario2PBT15",'Minor retrofit'!$AV$17,IF(F44="Scenario3PBT15",'Minor retrofit'!$AW$17,"")))</f>
        <v/>
      </c>
      <c r="J44" s="117">
        <f t="shared" si="2"/>
        <v>0</v>
      </c>
      <c r="K44" s="117" t="str">
        <f>IF(F44="Scenario1PBT1",'Minor retrofit'!$E$19,IF(F44="Scenario2PBT1",'Minor retrofit'!$F$19,IF(F44="Scenario3PBT1",'Minor retrofit'!$G$19,"")))&amp;IF(F44="Scenario1PBT2",'Minor retrofit'!$H$19,IF(F44="Scenario2PBT2",'Minor retrofit'!$I$19,IF(F44="Scenario3PBT2",'Minor retrofit'!$J$19,"")))&amp;IF(F44="Scenario1PBT3",'Minor retrofit'!$K$19,IF(F44="Scenario2PBT3",'Minor retrofit'!$L$19,IF(F44="Scenario3PBT3",'Minor retrofit'!$M$19,"")))&amp;IF(F44="Scenario1PBT4",'Minor retrofit'!$N$19,IF(F44="Scenario2PBT4",'Minor retrofit'!$O$19,IF(F44="Scenario3PBT4",'Minor retrofit'!$P$19,"")))&amp;IF(F44="Scenario1PBT5",'Minor retrofit'!$Q$19,IF(F44="Scenario2PBT5",'Minor retrofit'!$R$19,IF(F44="Scenario3PBT5",'Minor retrofit'!$S$19,"")))&amp;IF(F44="Scenario1PBT6",'Minor retrofit'!$T$19,IF(F44="Scenario2PBT6",'Minor retrofit'!$U$19,IF(F44="Scenario3PBT6",'Minor retrofit'!$V$19,"")))&amp;IF(F44="Scenario1PBT7",'Minor retrofit'!$W$19,IF(F44="Scenario2PBT7",'Minor retrofit'!$X$19,IF(F44="Scenario3PBT7",'Minor retrofit'!$Y$19,"")))&amp;IF(F44="Scenario1PBT8",'Minor retrofit'!$Z$19,IF(F44="Scenario2PBT8",'Minor retrofit'!$AA$19,IF(F44="Scenario3PBT8",'Minor retrofit'!$AB$19,"")))&amp;IF(F44="Scenario1PBT9",'Minor retrofit'!$AC$19,IF(F44="Scenario2PBT9",'Minor retrofit'!$AD$19,IF(F44="Scenario3PBT9",'Minor retrofit'!$AE$19,"")))&amp;IF(F44="Scenario1PBT10",'Minor retrofit'!$AF$19,IF(F44="Scenario2PBT10",'Minor retrofit'!$AG$19,IF(F44="Scenario3PBT10",'Minor retrofit'!$AH$19,"")))&amp;IF(F44="Scenario1PBT11",'Minor retrofit'!$AI$19,IF(F44="Scenario2PBT11",'Minor retrofit'!$AJ$19,IF(F44="Scenario3PBT11",'Minor retrofit'!$AK$19,"")))&amp;IF(F44="Scenario1PBT12",'Minor retrofit'!$AL$19,IF(F44="Scenario2PBT12",'Minor retrofit'!$AM$19,IF(F44="Scenario3PBT12",'Minor retrofit'!$AN$19,"")))&amp;IF(F44="Scenario1PBT13",'Minor retrofit'!$AO$19,IF(F44="Scenario2PBT13",'Minor retrofit'!$AP$19,IF(F44="Scenario3PBT13",'Minor retrofit'!$AQ$19,"")))&amp;IF(F44="Scenario1PBT14",'Minor retrofit'!$AR$19,IF(F44="Scenario2PBT14",'Minor retrofit'!$AS$19,IF(F44="Scenario3PBT14",'Minor retrofit'!$AT$19,"")))&amp;IF(F44="Scenario1PBT15",'Minor retrofit'!$AU$19,IF(F44="Scenario2PBT15",'Minor retrofit'!$AV$19,IF(F44="Scenario3PBT15",'Minor retrofit'!$AW$19,"")))</f>
        <v/>
      </c>
      <c r="L44" s="117">
        <f t="shared" si="3"/>
        <v>0</v>
      </c>
      <c r="M44" s="117" t="str">
        <f>IF(F44="Scenario1PBT1",'Minor retrofit'!$E$21,IF(F44="Scenario2PBT1",'Minor retrofit'!$F$21,IF(F44="Scenario3PBT1",'Minor retrofit'!$G$21,"")))&amp;IF(F44="Scenario1PBT2",'Minor retrofit'!$H$21,IF(F44="Scenario2PBT2",'Minor retrofit'!$I$21,IF(F44="Scenario3PBT2",'Minor retrofit'!$J$21,"")))&amp;IF(F44="Scenario1PBT3",'Minor retrofit'!$K$21,IF(F44="Scenario2PBT3",'Minor retrofit'!$L$21,IF(F44="Scenario3PBT3",'Minor retrofit'!$M$21,"")))&amp;IF(F44="Scenario1PBT4",'Minor retrofit'!$N$21,IF(F44="Scenario2PBT4",'Minor retrofit'!$O$21,IF(F44="Scenario3PBT4",'Minor retrofit'!$P$21,"")))&amp;IF(F44="Scenario1PBT5",'Minor retrofit'!$Q$21,IF(F44="Scenario2PBT5",'Minor retrofit'!$R$21,IF(F44="Scenario3PBT5",'Minor retrofit'!$S$21,"")))&amp;IF(F44="Scenario1PBT6",'Minor retrofit'!$T$21,IF(F44="Scenario2PBT6",'Minor retrofit'!$U$21,IF(F44="Scenario3PBT6",'Minor retrofit'!$V$21,"")))&amp;IF(F44="Scenario1PBT7",'Minor retrofit'!$W$21,IF(F44="Scenario2PBT7",'Minor retrofit'!$X$21,IF(F44="Scenario3PBT7",'Minor retrofit'!$Y$21,"")))&amp;IF(F44="Scenario1PBT8",'Minor retrofit'!$Z$21,IF(F44="Scenario2PBT8",'Minor retrofit'!$AA$21,IF(F44="Scenario3PBT8",'Minor retrofit'!$AB$21,"")))&amp;IF(F44="Scenario1PBT9",'Minor retrofit'!$AC$21,IF(F44="Scenario2PBT9",'Minor retrofit'!$AD$21,IF(F44="Scenario3PBT9",'Minor retrofit'!$AE$21,"")))&amp;IF(F44="Scenario1PBT10",'Minor retrofit'!$AF$21,IF(F44="Scenario2PBT10",'Minor retrofit'!$AG$21,IF(F44="Scenario3PBT10",'Minor retrofit'!$AH$21,"")))&amp;IF(F44="Scenario1PBT11",'Minor retrofit'!$AI$21,IF(F44="Scenario2PBT11",'Minor retrofit'!$AJ$21,IF(F44="Scenario3PBT11",'Minor retrofit'!$AK$21,"")))&amp;IF(F44="Scenario1PBT12",'Minor retrofit'!$AL$21,IF(F44="Scenario2PBT12",'Minor retrofit'!$AM$21,IF(F44="Scenario3PBT12",'Minor retrofit'!$AN$21,"")))&amp;IF(F44="Scenario1PBT13",'Minor retrofit'!$AO$21,IF(F44="Scenario2PBT13",'Minor retrofit'!$AP$21,IF(F44="Scenario3PBT13",'Minor retrofit'!$AQ$21,"")))&amp;IF(F44="Scenario1PBT14",'Minor retrofit'!$AR$21,IF(F44="Scenario2PBT14",'Minor retrofit'!$AS$21,IF(F44="Scenario3PBT14",'Minor retrofit'!$AT$21,"")))&amp;IF(F44="Scenario1PBT15",'Minor retrofit'!$AU$21,IF(F44="Scenario2PBT15",'Minor retrofit'!$AV$21,IF(F44="Scenario3PBT15",'Minor retrofit'!$AW$21,"")))</f>
        <v/>
      </c>
      <c r="N44" s="118">
        <f t="shared" si="4"/>
        <v>0</v>
      </c>
      <c r="O44" s="206" t="str">
        <f>IF(F44="Scenario1PBT1",'Minor retrofit'!$E$24,IF(F44="Scenario2PBT1",'Minor retrofit'!$F$24,IF(F44="Scenario3PBT1",'Minor retrofit'!$G$24,"")))&amp;IF(F44="Scenario1PBT2",'Minor retrofit'!$H$24,IF(F44="Scenario2PBT2",'Minor retrofit'!$I$24,IF(F44="Scenario3PBT2",'Minor retrofit'!$J$24,"")))&amp;IF(F44="Scenario1PBT3",'Minor retrofit'!$K$24,IF(F44="Scenario2PBT3",'Minor retrofit'!$L$24,IF(F44="Scenario3PBT3",'Minor retrofit'!$M$24,"")))&amp;IF(F44="Scenario1PBT4",'Minor retrofit'!$N$24,IF(F44="Scenario2PBT4",'Minor retrofit'!$O$24,IF(F44="Scenario3PBT4",'Minor retrofit'!$P$24,"")))&amp;IF(F44="Scenario1PBT5",'Minor retrofit'!$Q$24,IF(F44="Scenario2PBT5",'Minor retrofit'!$R$24,IF(F44="Scenario3PBT5",'Minor retrofit'!$S$24,"")))&amp;IF(F44="Scenario1PBT6",'Minor retrofit'!$T$24,IF(F44="Scenario2PBT6",'Minor retrofit'!$U$24,IF(F44="Scenario3PBT6",'Minor retrofit'!$V$24,"")))&amp;IF(F44="Scenario1PBT7",'Minor retrofit'!$W$24,IF(F44="Scenario2PBT7",'Minor retrofit'!$X$24,IF(F44="Scenario3PBT7",'Minor retrofit'!$Y$24,"")))&amp;IF(F44="Scenario1PBT8",'Minor retrofit'!$Z$24,IF(F44="Scenario2PBT8",'Minor retrofit'!$AA$24,IF(F44="Scenario3PBT8",'Minor retrofit'!$AB$24,"")))&amp;IF(F44="Scenario1PBT9",'Minor retrofit'!$AC$24,IF(F44="Scenario2PBT9",'Minor retrofit'!$AD$24,IF(F44="Scenario3PBT9",'Minor retrofit'!$AE$24,"")))&amp;IF(F44="Scenario1PBT10",'Minor retrofit'!$AF$24,IF(F44="Scenario2PBT10",'Minor retrofit'!$AG$24,IF(F44="Scenario3PBT10",'Minor retrofit'!$AH$24,"")))&amp;IF(F44="Scenario1PBT11",'Minor retrofit'!$AI$24,IF(F44="Scenario2PBT11",'Minor retrofit'!$AJ$24,IF(F44="Scenario3PBT11",'Minor retrofit'!$AK$24,"")))&amp;IF(F44="Scenario1PBT12",'Minor retrofit'!$AL$24,IF(F44="Scenario2PBT12",'Minor retrofit'!$AM$24,IF(F44="Scenario3PBT12",'Minor retrofit'!$AN$24,"")))&amp;IF(F44="Scenario1PBT13",'Minor retrofit'!$AO$24,IF(F44="Scenario2PBT13",'Minor retrofit'!$AP$24,IF(F44="Scenario3PBT13",'Minor retrofit'!$AQ$24,"")))&amp;IF(F44="Scenario1PBT14",'Minor retrofit'!$AR$24,IF(F44="Scenario2PBT14",'Minor retrofit'!$AS$24,IF(F44="Scenario3PBT14",'Minor retrofit'!$AT$24,"")))&amp;IF(F44="Scenario1PBT15",'Minor retrofit'!$AU$24,IF(F44="Scenario2PBT15",'Minor retrofit'!$AV$24,IF(F44="Scenario3PBT15",'Minor retrofit'!$AW$24,"")))</f>
        <v/>
      </c>
      <c r="P44" s="117">
        <f t="shared" si="5"/>
        <v>0</v>
      </c>
      <c r="Q44" s="117" t="str">
        <f>IF(F44="Scenario1PBT1",'Minor retrofit'!$E$26,IF(F44="Scenario2PBT1",'Minor retrofit'!$F$26,IF(F44="Scenario3PBT1",'Minor retrofit'!$G$26,"")))&amp;IF(F44="Scenario1PBT2",'Minor retrofit'!$H$26,IF(F44="Scenario2PBT2",'Minor retrofit'!$I$26,IF(F44="Scenario3PBT2",'Minor retrofit'!$J$26,"")))&amp;IF(F44="Scenario1PBT3",'Minor retrofit'!$K$26,IF(F44="Scenario2PBT3",'Minor retrofit'!$L$26,IF(F44="Scenario3PBT3",'Minor retrofit'!$M$26,"")))&amp;IF(F44="Scenario1PBT4",'Minor retrofit'!$N$26,IF(F44="Scenario2PBT4",'Minor retrofit'!$O$26,IF(F44="Scenario3PBT4",'Minor retrofit'!$P$26,"")))&amp;IF(F44="Scenario1PBT5",'Minor retrofit'!$Q$26,IF(F44="Scenario2PBT5",'Minor retrofit'!$R$26,IF(F44="Scenario3PBT5",'Minor retrofit'!$S$26,"")))&amp;IF(F44="Scenario1PBT6",'Minor retrofit'!$T$26,IF(F44="Scenario2PBT6",'Minor retrofit'!$U$26,IF(F44="Scenario3PBT6",'Minor retrofit'!$V$26,"")))&amp;IF(F44="Scenario1PBT7",'Minor retrofit'!$W$26,IF(F44="Scenario2PBT7",'Minor retrofit'!$X$26,IF(F44="Scenario3PBT7",'Minor retrofit'!$Y$26,"")))&amp;IF(F44="Scenario1PBT8",'Minor retrofit'!$Z$26,IF(F44="Scenario2PBT8",'Minor retrofit'!$AA$26,IF(F44="Scenario3PBT8",'Minor retrofit'!$AB$26,"")))&amp;IF(F44="Scenario1PBT9",'Minor retrofit'!$AC$26,IF(F44="Scenario2PBT9",'Minor retrofit'!$AD$26,IF(F44="Scenario3PBT9",'Minor retrofit'!$AE$26,"")))&amp;IF(F44="Scenario1PBT10",'Minor retrofit'!$AF$26,IF(F44="Scenario2PBT10",'Minor retrofit'!$AG$26,IF(F44="Scenario3PBT10",'Minor retrofit'!$AH$26,"")))&amp;IF(F44="Scenario1PBT11",'Minor retrofit'!$AI$26,IF(F44="Scenario2PBT11",'Minor retrofit'!$AJ$26,IF(F44="Scenario3PBT11",'Minor retrofit'!$AK$26,"")))&amp;IF(F44="Scenario1PBT12",'Minor retrofit'!$AL$26,IF(F44="Scenario2PBT12",'Minor retrofit'!$AM$26,IF(F44="Scenario3PBT12",'Minor retrofit'!$AN$26,"")))&amp;IF(F44="Scenario1PBT13",'Minor retrofit'!$AO$26,IF(F44="Scenario2PBT13",'Minor retrofit'!$AP$26,IF(F44="Scenario3PBT13",'Minor retrofit'!$AQ$26,"")))&amp;IF(F44="Scenario1PBT14",'Minor retrofit'!$AR$26,IF(F44="Scenario2PBT14",'Minor retrofit'!$AS$26,IF(F44="Scenario3PBT14",'Minor retrofit'!$AT$26,"")))&amp;IF(F44="Scenario1PBT15",'Minor retrofit'!$AU$26,IF(F44="Scenario2PBT15",'Minor retrofit'!$AV$26,IF(F44="Scenario3PBT15",'Minor retrofit'!$AW$26,"")))</f>
        <v/>
      </c>
      <c r="R44" s="117">
        <f t="shared" si="6"/>
        <v>0</v>
      </c>
      <c r="S44" s="117" t="str">
        <f>IF(F44="Scenario1PBT1",'Minor retrofit'!$E$28,IF(F44="Scenario2PBT1",'Minor retrofit'!$F$28,IF(F44="Scenario3PBT1",'Minor retrofit'!$G$28,"")))&amp;IF(F44="Scenario1PBT2",'Minor retrofit'!$H$28,IF(F44="Scenario2PBT2",'Minor retrofit'!$I$28,IF(F44="Scenario3PBT2",'Minor retrofit'!$J$28,"")))&amp;IF(F44="Scenario1PBT3",'Minor retrofit'!$K$28,IF(F44="Scenario2PBT3",'Minor retrofit'!$L$28,IF(F44="Scenario3PBT3",'Minor retrofit'!$M$28,"")))&amp;IF(F44="Scenario1PBT4",'Minor retrofit'!$N$28,IF(F44="Scenario2PBT4",'Minor retrofit'!$O$28,IF(F44="Scenario3PBT4",'Minor retrofit'!$P$28,"")))&amp;IF(F44="Scenario1PBT5",'Minor retrofit'!$Q$28,IF(F44="Scenario2PBT5",'Minor retrofit'!$R$28,IF(F44="Scenario3PBT5",'Minor retrofit'!$S$28,"")))&amp;IF(F44="Scenario1PBT6",'Minor retrofit'!$T$28,IF(F44="Scenario2PBT6",'Minor retrofit'!$U$28,IF(F44="Scenario3PBT6",'Minor retrofit'!$V$28,"")))&amp;IF(F44="Scenario1PBT7",'Minor retrofit'!$W$28,IF(F44="Scenario2PBT7",'Minor retrofit'!$X$28,IF(F44="Scenario3PBT7",'Minor retrofit'!$Y$28,"")))&amp;IF(F44="Scenario1PBT8",'Minor retrofit'!$Z$28,IF(F44="Scenario2PBT8",'Minor retrofit'!$AA$28,IF(F44="Scenario3PBT8",'Minor retrofit'!$AB$28,"")))&amp;IF(F44="Scenario1PBT9",'Minor retrofit'!$AC$28,IF(F44="Scenario2PBT9",'Minor retrofit'!$AD$28,IF(F44="Scenario3PBT9",'Minor retrofit'!$AE$28,"")))&amp;IF(F44="Scenario1PBT10",'Minor retrofit'!$AF$28,IF(F44="Scenario2PBT10",'Minor retrofit'!$AG$28,IF(F44="Scenario3PBT10",'Minor retrofit'!$AH$28,"")))&amp;IF(F44="Scenario1PBT11",'Minor retrofit'!$AI$28,IF(F44="Scenario2PBT11",'Minor retrofit'!$AJ$28,IF(F44="Scenario3PBT11",'Minor retrofit'!$AK$28,"")))&amp;IF(F44="Scenario1PBT12",'Minor retrofit'!$AL$28,IF(F44="Scenario2PBT12",'Minor retrofit'!$AM$28,IF(F44="Scenario3PBT12",'Minor retrofit'!$AN$28,"")))&amp;IF(F44="Scenario1PBT13",'Minor retrofit'!$AO$28,IF(F44="Scenario2PBT13",'Minor retrofit'!$AP$28,IF(F44="Scenario3PBT13",'Minor retrofit'!$AQ$28,"")))&amp;IF(F44="Scenario1PBT14",'Minor retrofit'!$AR$28,IF(F44="Scenario2PBT14",'Minor retrofit'!$AS$28,IF(F44="Scenario3PBT14",'Minor retrofit'!$AT$28,"")))&amp;IF(F44="Scenario1PBT15",'Minor retrofit'!$AU$28,IF(F44="Scenario2PBT15",'Minor retrofit'!$AV$28,IF(F44="Scenario3PBT15",'Minor retrofit'!$AW$28,"")))</f>
        <v/>
      </c>
      <c r="T44" s="207">
        <f t="shared" si="7"/>
        <v>0</v>
      </c>
      <c r="U44" s="206" t="str">
        <f>IF(F44="Scenario1PBT1",'Minor retrofit'!$E$39,IF(F44="Scenario2PBT1",'Minor retrofit'!$F$39,IF(F44="Scenario3PBT1",'Minor retrofit'!$G$39,"")))&amp;IF(F44="Scenario1PBT2",'Minor retrofit'!$H$39,IF(F44="Scenario2PBT2",'Minor retrofit'!$I$39,IF(F44="Scenario3PBT2",'Minor retrofit'!$J$39,"")))&amp;IF(F44="Scenario1PBT3",'Minor retrofit'!$K$39,IF(F44="Scenario2PBT3",'Minor retrofit'!$L$39,IF(F44="Scenario3PBT3",'Minor retrofit'!$M$39,"")))&amp;IF(F44="Scenario1PBT4",'Minor retrofit'!$N$39,IF(F44="Scenario2PBT4",'Minor retrofit'!$O$39,IF(F44="Scenario3PBT4",'Minor retrofit'!$P$39,"")))&amp;IF(F44="Scenario1PBT5",'Minor retrofit'!$Q$39,IF(F44="Scenario2PBT5",'Minor retrofit'!$R$39,IF(F44="Scenario3PBT5",'Minor retrofit'!$S$39,"")))&amp;IF(F44="Scenario1PBT6",'Minor retrofit'!$T$39,IF(F44="Scenario2PBT6",'Minor retrofit'!$U$39,IF(F44="Scenario3PBT6",'Minor retrofit'!$V$39,"")))&amp;IF(F44="Scenario1PBT7",'Minor retrofit'!$W$39,IF(F44="Scenario2PBT7",'Minor retrofit'!$X$39,IF(F44="Scenario3PBT7",'Minor retrofit'!$Y$39,"")))&amp;IF(F44="Scenario1PBT8",'Minor retrofit'!$Z$39,IF(F44="Scenario2PBT8",'Minor retrofit'!$AA$39,IF(F44="Scenario3PBT8",'Minor retrofit'!$AB$39,"")))&amp;IF(F44="Scenario1PBT9",'Minor retrofit'!$AC$39,IF(F44="Scenario2PBT9",'Minor retrofit'!$AD$39,IF(F44="Scenario3PBT9",'Minor retrofit'!$AE$39,"")))&amp;IF(F44="Scenario1PBT10",'Minor retrofit'!$AF$39,IF(F44="Scenario2PBT10",'Minor retrofit'!$AG$39,IF(F44="Scenario3PBT10",'Minor retrofit'!$AH$39,"")))&amp;IF(F44="Scenario1PBT11",'Minor retrofit'!$AI$39,IF(F44="Scenario2PBT11",'Minor retrofit'!$AJ$39,IF(F44="Scenario3PBT11",'Minor retrofit'!$AK$39,"")))&amp;IF(F44="Scenario1PBT12",'Minor retrofit'!$AL$39,IF(F44="Scenario2PBT12",'Minor retrofit'!$AM$39,IF(F44="Scenario3PBT12",'Minor retrofit'!$AN$39,"")))&amp;IF(F44="Scenario1PBT13",'Minor retrofit'!$AO$39,IF(F44="Scenario2PBT13",'Minor retrofit'!$AP$39,IF(F44="Scenario3PBT13",'Minor retrofit'!$AQ$39,"")))&amp;IF(F44="Scenario1PBT14",'Minor retrofit'!$AR$39,IF(F44="Scenario2PBT14",'Minor retrofit'!$AS$39,IF(F44="Scenario3PBT14",'Minor retrofit'!$AT$39,"")))&amp;IF(F44="Scenario1PBT15",'Minor retrofit'!$AU$39,IF(F44="Scenario2PBT15",'Minor retrofit'!$AV$39,IF(F44="Scenario3PBT15",'Minor retrofit'!$AW$39,"")))</f>
        <v/>
      </c>
      <c r="V44" s="117">
        <f t="shared" si="8"/>
        <v>0</v>
      </c>
      <c r="W44" s="117" t="str">
        <f>IF(F44="Scenario1PBT1",'Minor retrofit'!$E$41,IF(F44="Scenario2PBT1",'Minor retrofit'!$F$41,IF(F44="Scenario3PBT1",'Minor retrofit'!$G$41,"")))&amp;IF(F44="Scenario1PBT2",'Minor retrofit'!$H$41,IF(F44="Scenario2PBT2",'Minor retrofit'!$I$41,IF(F44="Scenario3PBT2",'Minor retrofit'!$J$41,"")))&amp;IF(F44="Scenario1PBT3",'Minor retrofit'!$K$41,IF(F44="Scenario2PBT3",'Minor retrofit'!$L$41,IF(F44="Scenario3PBT3",'Minor retrofit'!$M$41,"")))&amp;IF(F44="Scenario1PBT4",'Minor retrofit'!$N$41,IF(F44="Scenario2PBT4",'Minor retrofit'!$O$41,IF(F44="Scenario3PBT4",'Minor retrofit'!$P$41,"")))&amp;IF(F44="Scenario1PBT5",'Minor retrofit'!$Q$41,IF(F44="Scenario2PBT5",'Minor retrofit'!$R$41,IF(F44="Scenario3PBT5",'Minor retrofit'!$S$41,"")))&amp;IF(F44="Scenario1PBT6",'Minor retrofit'!$T$41,IF(F44="Scenario2PBT6",'Minor retrofit'!$U$41,IF(F44="Scenario3PBT6",'Minor retrofit'!$V$41,"")))&amp;IF(F44="Scenario1PBT7",'Minor retrofit'!$W$41,IF(F44="Scenario2PBT7",'Minor retrofit'!$X$41,IF(F44="Scenario3PBT7",'Minor retrofit'!$Y$41,"")))&amp;IF(F44="Scenario1PBT8",'Minor retrofit'!$Z$41,IF(F44="Scenario2PBT8",'Minor retrofit'!$AA$41,IF(F44="Scenario3PBT8",'Minor retrofit'!$AB$41,"")))&amp;IF(F44="Scenario1PBT9",'Minor retrofit'!$AC$41,IF(F44="Scenario2PBT9",'Minor retrofit'!$AD$41,IF(F44="Scenario3PBT9",'Minor retrofit'!$AE$41,"")))&amp;IF(F44="Scenario1PBT10",'Minor retrofit'!$AF$41,IF(F44="Scenario2PBT10",'Minor retrofit'!$AG$41,IF(F44="Scenario3PBT10",'Minor retrofit'!$AH$41,"")))&amp;IF(F44="Scenario1PBT11",'Minor retrofit'!$AI$41,IF(F44="Scenario2PBT11",'Minor retrofit'!$AJ$41,IF(F44="Scenario3PBT11",'Minor retrofit'!$AK$41,"")))&amp;IF(F44="Scenario1PBT12",'Minor retrofit'!$AL$41,IF(F44="Scenario2PBT12",'Minor retrofit'!$AM$41,IF(F44="Scenario3PBT12",'Minor retrofit'!$AN$41,"")))&amp;IF(F44="Scenario1PBT13",'Minor retrofit'!$AO$41,IF(F44="Scenario2PBT13",'Minor retrofit'!$AP$41,IF(F44="Scenario3PBT13",'Minor retrofit'!$AQ$41,"")))&amp;IF(F44="Scenario1PBT14",'Minor retrofit'!$AR$41,IF(F44="Scenario2PBT14",'Minor retrofit'!$AS$41,IF(F44="Scenario3PBT14",'Minor retrofit'!$AT$41,"")))&amp;IF(F44="Scenario1PBT15",'Minor retrofit'!$AU$41,IF(F44="Scenario2PBT15",'Minor retrofit'!$AV$41,IF(F44="Scenario3PBT15",'Minor retrofit'!$AW$41,"")))</f>
        <v/>
      </c>
      <c r="X44" s="117">
        <f t="shared" si="9"/>
        <v>0</v>
      </c>
      <c r="Y44" s="117" t="str">
        <f>IF(F44="Scenario1PBT1",'Minor retrofit'!$E$43,IF(F44="Scenario2PBT1",'Minor retrofit'!$F$43,IF(F44="Scenario3PBT1",'Minor retrofit'!$G$43,"")))&amp;IF(F44="Scenario1PBT2",'Minor retrofit'!$H$43,IF(F44="Scenario2PBT2",'Minor retrofit'!$I$43,IF(F44="Scenario3PBT2",'Minor retrofit'!$J$43,"")))&amp;IF(F44="Scenario1PBT3",'Minor retrofit'!$K$43,IF(F44="Scenario2PBT3",'Minor retrofit'!$L$43,IF(F44="Scenario3PBT3",'Minor retrofit'!$M$43,"")))&amp;IF(F44="Scenario1PBT4",'Minor retrofit'!$N$43,IF(F44="Scenario2PBT4",'Minor retrofit'!$O$43,IF(F44="Scenario3PBT4",'Minor retrofit'!$P$43,"")))&amp;IF(F44="Scenario1PBT5",'Minor retrofit'!$Q$43,IF(F44="Scenario2PBT5",'Minor retrofit'!$R$43,IF(F44="Scenario3PBT5",'Minor retrofit'!$S$43,"")))&amp;IF(F44="Scenario1PBT6",'Minor retrofit'!$T$43,IF(F44="Scenario2PBT6",'Minor retrofit'!$U$43,IF(F44="Scenario3PBT6",'Minor retrofit'!$V$43,"")))&amp;IF(F44="Scenario1PBT7",'Minor retrofit'!$W$43,IF(F44="Scenario2PBT7",'Minor retrofit'!$X$43,IF(F44="Scenario3PBT7",'Minor retrofit'!$Y$43,"")))&amp;IF(F44="Scenario1PBT8",'Minor retrofit'!$Z$43,IF(F44="Scenario2PBT8",'Minor retrofit'!$AA$43,IF(F44="Scenario3PBT8",'Minor retrofit'!$AB$43,"")))&amp;IF(F44="Scenario1PBT9",'Minor retrofit'!$AC$43,IF(F44="Scenario2PBT9",'Minor retrofit'!$AD$43,IF(F44="Scenario3PBT9",'Minor retrofit'!$AE$43,"")))&amp;IF(F44="Scenario1PBT10",'Minor retrofit'!$AF$43,IF(F44="Scenario2PBT10",'Minor retrofit'!$AG$43,IF(F44="Scenario3PBT10",'Minor retrofit'!$AH$43,"")))&amp;IF(F44="Scenario1PBT11",'Minor retrofit'!$AI$43,IF(F44="Scenario2PBT11",'Minor retrofit'!$AJ$43,IF(F44="Scenario3PBT11",'Minor retrofit'!$AK$43,"")))&amp;IF(F44="Scenario1PBT12",'Minor retrofit'!$AL$43,IF(F44="Scenario2PBT12",'Minor retrofit'!$AM$43,IF(F44="Scenario3PBT12",'Minor retrofit'!$AN$43,"")))&amp;IF(F44="Scenario1PBT13",'Minor retrofit'!$AO$43,IF(F44="Scenario2PBT13",'Minor retrofit'!$AP$43,IF(F44="Scenario3PBT13",'Minor retrofit'!$AQ$43,"")))&amp;IF(F44="Scenario1PBT14",'Minor retrofit'!$AR$43,IF(F44="Scenario2PBT14",'Minor retrofit'!$AS$43,IF(F44="Scenario3PBT14",'Minor retrofit'!$AT$43,"")))&amp;IF(F44="Scenario1PBT15",'Minor retrofit'!$AU$43,IF(F44="Scenario2PBT15",'Minor retrofit'!$AV$43,IF(F44="Scenario3PBT15",'Minor retrofit'!$AW$43,"")))</f>
        <v/>
      </c>
      <c r="Z44" s="117">
        <f t="shared" si="10"/>
        <v>0</v>
      </c>
      <c r="AA44" s="178" t="str">
        <f>IF(F44="Scenario1PBT1",'Minor retrofit'!$E$102,IF(F44="Scenario2PBT1",'Minor retrofit'!$F$102,IF(F44="Scenario3PBT1",'Minor retrofit'!$G$102,"")))&amp;IF(F44="Scenario1PBT2",'Minor retrofit'!$H$102,IF(F44="Scenario2PBT2",'Minor retrofit'!$I$102,IF(F44="Scenario3PBT2",'Minor retrofit'!$J$102,"")))&amp;IF(F44="Scenario1PBT3",'Minor retrofit'!$K$102,IF(F44="Scenario2PBT3",'Minor retrofit'!$L$102,IF(F44="Scenario3PBT3",'Minor retrofit'!$M$102,"")))&amp;IF(F44="Scenario1PBT4",'Minor retrofit'!$N$102,IF(F44="Scenario2PBT4",'Minor retrofit'!$O$102,IF(F44="Scenario3PBT4",'Minor retrofit'!$P$102,"")))&amp;IF(F44="Scenario1PBT5",'Minor retrofit'!$Q$102,IF(F44="Scenario2PBT5",'Minor retrofit'!$R$102,IF(F44="Scenario3PBT5",'Minor retrofit'!$S$102,"")))&amp;IF(F44="Scenario1PBT6",'Minor retrofit'!$T$102,IF(F44="Scenario2PBT6",'Minor retrofit'!$U$102,IF(F44="Scenario3PBT6",'Minor retrofit'!$V$102,"")))&amp;IF(F44="Scenario1PBT7",'Minor retrofit'!$W$102,IF(F44="Scenario2PBT7",'Minor retrofit'!$X$102,IF(F44="Scenario3PBT7",'Minor retrofit'!$Y$102,"")))&amp;IF(F44="Scenario1PBT8",'Minor retrofit'!$Z$102,IF(F44="Scenario2PBT8",'Minor retrofit'!$AA$102,IF(F44="Scenario3PBT8",'Minor retrofit'!$AB$102,"")))&amp;IF(F44="Scenario1PBT9",'Minor retrofit'!$AC$102,IF(F44="Scenario2PBT9",'Minor retrofit'!$AD$102,IF(F44="Scenario3PBT9",'Minor retrofit'!$AE$102,"")))&amp;IF(F44="Scenario1PBT10",'Minor retrofit'!$AF$102,IF(F44="Scenario2PBT10",'Minor retrofit'!$AG$102,IF(F44="Scenario3PBT10",'Minor retrofit'!$AH$102,"")))&amp;IF(F44="Scenario1PBT11",'Minor retrofit'!$AI$102,IF(F44="Scenario2PBT11",'Minor retrofit'!$AJ$102,IF(F44="Scenario3PBT11",'Minor retrofit'!$AK$102,"")))&amp;IF(F44="Scenario1PBT12",'Minor retrofit'!$AL$102,IF(F44="Scenario2PBT12",'Minor retrofit'!$AM$102,IF(F44="Scenario3PBT12",'Minor retrofit'!$AN$102,"")))&amp;IF(F44="Scenario1PBT13",'Minor retrofit'!$AO$102,IF(F44="Scenario2PBT13",'Minor retrofit'!$AP$102,IF(F44="Scenario3PBT13",'Minor retrofit'!$AQ$102,"")))&amp;IF(F44="Scenario1PBT14",'Minor retrofit'!$AR$102,IF(F44="Scenario2PBT14",'Minor retrofit'!$AS$102,IF(F44="Scenario3PBT14",'Minor retrofit'!$AT$102,"")))&amp;IF(F44="Scenario1PBT15",'Minor retrofit'!$AU$102,IF(F44="Scenario2PBT15",'Minor retrofit'!$AV$102,IF(F44="Scenario3PBT15",'Minor retrofit'!$AW$102,"")))</f>
        <v/>
      </c>
      <c r="AB44" s="179">
        <f t="shared" si="11"/>
        <v>0</v>
      </c>
      <c r="AC44" s="208">
        <f>IFERROR('Projection_Base-case'!G44-G44,0)</f>
        <v>0</v>
      </c>
      <c r="AD44" s="178">
        <f t="shared" si="12"/>
        <v>0</v>
      </c>
      <c r="AE44" s="117">
        <f>IFERROR(100*AC44/'Projection_Base-case'!G44,0)</f>
        <v>0</v>
      </c>
      <c r="AF44" s="117">
        <f>IFERROR('Projection_Base-case'!I44-I44,0)</f>
        <v>0</v>
      </c>
      <c r="AG44" s="178">
        <f t="shared" si="13"/>
        <v>0</v>
      </c>
      <c r="AH44" s="117">
        <f>IFERROR(100*AF44/'Projection_Base-case'!I44,0)</f>
        <v>0</v>
      </c>
      <c r="AI44" s="117">
        <f>IFERROR('Projection_Base-case'!K44-K44,0)</f>
        <v>0</v>
      </c>
      <c r="AJ44" s="178">
        <f t="shared" si="14"/>
        <v>0</v>
      </c>
      <c r="AK44" s="117">
        <f>IFERROR(100*AI44/'Projection_Base-case'!K44,0)</f>
        <v>0</v>
      </c>
      <c r="AL44" s="117">
        <f>IFERROR(M44-'Projection_Base-case'!M44,0)</f>
        <v>0</v>
      </c>
      <c r="AM44" s="178">
        <f t="shared" si="15"/>
        <v>0</v>
      </c>
      <c r="AN44" s="179">
        <f>IFERROR(IF('Projection_Base-case'!N44&gt;0,100*AM44/'Projection_Base-case'!N44,100*AM44/N44),0)</f>
        <v>0</v>
      </c>
      <c r="AO44" s="206">
        <f>IFERROR('Projection_Base-case'!O44-O44,0)</f>
        <v>0</v>
      </c>
      <c r="AP44" s="178">
        <f t="shared" si="16"/>
        <v>0</v>
      </c>
      <c r="AQ44" s="117">
        <f>IFERROR(100*AO44/'Projection_Base-case'!O44,0)</f>
        <v>0</v>
      </c>
      <c r="AR44" s="117">
        <f>IFERROR('Projection_Base-case'!Q44-Q44,0)</f>
        <v>0</v>
      </c>
      <c r="AS44" s="178">
        <f t="shared" si="17"/>
        <v>0</v>
      </c>
      <c r="AT44" s="117">
        <f>IFERROR(100*AR44/'Projection_Base-case'!Q44,0)</f>
        <v>0</v>
      </c>
      <c r="AU44" s="117">
        <f>IFERROR('Projection_Base-case'!S44-S44,0)</f>
        <v>0</v>
      </c>
      <c r="AV44" s="178">
        <f t="shared" si="18"/>
        <v>0</v>
      </c>
      <c r="AW44" s="118">
        <f>IFERROR(100*AU44/'Projection_Base-case'!S44,0)</f>
        <v>0</v>
      </c>
      <c r="AX44" s="206">
        <f>IFERROR('Projection_Base-case'!U44-U44,0)</f>
        <v>0</v>
      </c>
      <c r="AY44" s="178">
        <f t="shared" si="19"/>
        <v>0</v>
      </c>
      <c r="AZ44" s="117">
        <f>IFERROR(100*AX44/'Projection_Base-case'!U44,0)</f>
        <v>0</v>
      </c>
      <c r="BA44" s="117">
        <f>IFERROR('Projection_Base-case'!W44-W44,0)</f>
        <v>0</v>
      </c>
      <c r="BB44" s="178">
        <f t="shared" si="20"/>
        <v>0</v>
      </c>
      <c r="BC44" s="117">
        <f>IFERROR(100*BA44/'Projection_Base-case'!W44,0)</f>
        <v>0</v>
      </c>
      <c r="BD44" s="117">
        <f>IFERROR('Projection_Base-case'!Y44-Y44,0)</f>
        <v>0</v>
      </c>
      <c r="BE44" s="178">
        <f t="shared" si="21"/>
        <v>0</v>
      </c>
      <c r="BF44" s="117">
        <f>IFERROR(100*BD44/'Projection_Base-case'!Y44,0)</f>
        <v>0</v>
      </c>
      <c r="BG44" s="178">
        <f t="shared" si="22"/>
        <v>0</v>
      </c>
      <c r="BH44" s="179">
        <f t="shared" si="23"/>
        <v>0</v>
      </c>
    </row>
    <row r="45" spans="1:60">
      <c r="A45" s="205">
        <v>40</v>
      </c>
      <c r="B45" s="178">
        <f>IF('Projection_Base-case'!B45&lt;&gt;"",'Projection_Base-case'!B45,0)</f>
        <v>0</v>
      </c>
      <c r="C45" s="178">
        <f>IF('Projection_Base-case'!C45&lt;&gt;"",'Projection_Base-case'!C45,0)</f>
        <v>0</v>
      </c>
      <c r="D45" s="178">
        <f>IF('Projection_Base-case'!D45&lt;&gt;"",'Projection_Base-case'!D45,0)</f>
        <v>0</v>
      </c>
      <c r="E45" s="176" t="str">
        <f>IF(AND('Résultats Minor'!$AC$3="OUI",'Résultats Minor'!E44&lt;&gt;""),'Résultats Minor'!E44,IF(OR(D45="PBT2",D45="PBT3",D45="PBT5",D45="PBT8",D45="PBT9"),"Scenario1",IF(OR(D45="PBT6",D45="PBT7",D45="PBT10"),"Scenario2",IF(OR(D45="PBT1",D45="PBT4"),"Scenario3",""))))</f>
        <v/>
      </c>
      <c r="F45" s="202" t="str">
        <f t="shared" si="0"/>
        <v>0</v>
      </c>
      <c r="G45" s="206" t="str">
        <f>IF(F45="Scenario1PBT1",'Minor retrofit'!$E$7,IF(F45="Scenario2PBT1",'Minor retrofit'!$F$7,IF(F45="Scenario3PBT1",'Minor retrofit'!$G$7,"")))&amp;IF(F45="Scenario1PBT2",'Minor retrofit'!$H$7,IF(F45="Scenario2PBT2",'Minor retrofit'!$I$7,IF(F45="Scenario3PBT2",'Minor retrofit'!$J$7,"")))&amp;IF(F45="Scenario1PBT3",'Minor retrofit'!$K$7,IF(F45="Scenario2PBT3",'Minor retrofit'!$L$7,IF(F45="Scenario3PBT3",'Minor retrofit'!$M$7,"")))&amp;IF(F45="Scenario1PBT4",'Minor retrofit'!$N$7,IF(F45="Scenario2PBT4",'Minor retrofit'!$O$7,IF(F45="Scenario3PBT4",'Minor retrofit'!$P$7,"")))&amp;IF(F45="Scenario1PBT5",'Minor retrofit'!$Q$7,IF(F45="Scenario2PBT5",'Minor retrofit'!$R$7,IF(F45="Scenario3PBT5",'Minor retrofit'!$S$7,"")))&amp;IF(F45="Scenario1PBT6",'Minor retrofit'!$T$7,IF(F45="Scenario2PBT6",'Minor retrofit'!$U$7,IF(F45="Scenario3PBT6",'Minor retrofit'!$V$7,"")))&amp;IF(F45="Scenario1PBT7",'Minor retrofit'!$W$7,IF(F45="Scenario2PBT7",'Minor retrofit'!$X$7,IF(F45="Scenario3PBT7",'Minor retrofit'!$Y$7,"")))&amp;IF(F45="Scenario1PBT8",'Minor retrofit'!$Z$7,IF(F45="Scenario2PBT8",'Minor retrofit'!$AA$7,IF(F45="Scenario3PBT8",'Minor retrofit'!$AB$7,"")))&amp;IF(F45="Scenario1PBT9",'Minor retrofit'!$AC$7,IF(F45="Scenario2PBT9",'Minor retrofit'!$AD$7,IF(F45="Scenario3PBT9",'Minor retrofit'!$AE$7,"")))&amp;IF(F45="Scenario1PBT10",'Minor retrofit'!$AF$7,IF(F45="Scenario2PBT10",'Minor retrofit'!$AG$7,IF(F45="Scenario3PBT10",'Minor retrofit'!$AH$7,"")))&amp;IF(F45="Scenario1PBT11",'Minor retrofit'!$AI$7,IF(F45="Scenario2PBT11",'Minor retrofit'!$AJ$7,IF(F45="Scenario3PBT11",'Minor retrofit'!$AK$7,"")))&amp;IF(F45="Scenario1PBT12",'Minor retrofit'!$AL$7,IF(F45="Scenario2PBT12",'Minor retrofit'!$AM$7,IF(F45="Scenario3PBT12",'Minor retrofit'!$AN$7,"")))&amp;IF(F45="Scenario1PBT13",'Minor retrofit'!$AO$7,IF(F45="Scenario2PBT13",'Minor retrofit'!$AP$7,IF(F45="Scenario3PBT13",'Minor retrofit'!$AQ$7,"")))&amp;IF(F45="Scenario1PBT14",'Minor retrofit'!$AR$7,IF(F45="Scenario2PBT14",'Minor retrofit'!$AS$7,IF(F45="Scenario3PBT14",'Minor retrofit'!$AT$7,"")))&amp;IF(F45="Scenario1PBT15",'Minor retrofit'!$AU$7,IF(F45="Scenario2PBT15",'Minor retrofit'!$AV$7,IF(F45="Scenario3PBT15",'Minor retrofit'!$AW$7,"")))</f>
        <v/>
      </c>
      <c r="H45" s="117">
        <f t="shared" si="1"/>
        <v>0</v>
      </c>
      <c r="I45" s="117" t="str">
        <f>IF(F45="Scenario1PBT1",'Minor retrofit'!$E$17,IF(F45="Scenario2PBT1",'Minor retrofit'!$F$17,IF(F45="Scenario3PBT1",'Minor retrofit'!$G$17,"")))&amp;IF(F45="Scenario1PBT2",'Minor retrofit'!$H$17,IF(F45="Scenario2PBT2",'Minor retrofit'!$I$17,IF(F45="Scenario3PBT2",'Minor retrofit'!$J$17,"")))&amp;IF(F45="Scenario1PBT3",'Minor retrofit'!$K$17,IF(F45="Scenario2PBT3",'Minor retrofit'!$L$17,IF(F45="Scenario3PBT3",'Minor retrofit'!$M$17,"")))&amp;IF(F45="Scenario1PBT4",'Minor retrofit'!$N$17,IF(F45="Scenario2PBT4",'Minor retrofit'!$O$17,IF(F45="Scenario3PBT4",'Minor retrofit'!$P$17,"")))&amp;IF(F45="Scenario1PBT5",'Minor retrofit'!$Q$17,IF(F45="Scenario2PBT5",'Minor retrofit'!$R$17,IF(F45="Scenario3PBT5",'Minor retrofit'!$S$17,"")))&amp;IF(F45="Scenario1PBT6",'Minor retrofit'!$T$17,IF(F45="Scenario2PBT6",'Minor retrofit'!$U$17,IF(F45="Scenario3PBT6",'Minor retrofit'!$V$17,"")))&amp;IF(F45="Scenario1PBT7",'Minor retrofit'!$W$17,IF(F45="Scenario2PBT7",'Minor retrofit'!$X$17,IF(F45="Scenario3PBT7",'Minor retrofit'!$Y$17,"")))&amp;IF(F45="Scenario1PBT8",'Minor retrofit'!$Z$17,IF(F45="Scenario2PBT8",'Minor retrofit'!$AA$17,IF(F45="Scenario3PBT8",'Minor retrofit'!$AB$17,"")))&amp;IF(F45="Scenario1PBT9",'Minor retrofit'!$AC$17,IF(F45="Scenario2PBT9",'Minor retrofit'!$AD$17,IF(F45="Scenario3PBT9",'Minor retrofit'!$AE$17,"")))&amp;IF(F45="Scenario1PBT10",'Minor retrofit'!$AF$17,IF(F45="Scenario2PBT10",'Minor retrofit'!$AG$17,IF(F45="Scenario3PBT10",'Minor retrofit'!$AH$17,"")))&amp;IF(F45="Scenario1PBT11",'Minor retrofit'!$AI$17,IF(F45="Scenario2PBT11",'Minor retrofit'!$AJ$17,IF(F45="Scenario3PBT11",'Minor retrofit'!$AK$17,"")))&amp;IF(F45="Scenario1PBT12",'Minor retrofit'!$AL$17,IF(F45="Scenario2PBT12",'Minor retrofit'!$AM$17,IF(F45="Scenario3PBT12",'Minor retrofit'!$AN$17,"")))&amp;IF(F45="Scenario1PBT13",'Minor retrofit'!$AO$17,IF(F45="Scenario2PBT13",'Minor retrofit'!$AP$17,IF(F45="Scenario3PBT13",'Minor retrofit'!$AQ$17,"")))&amp;IF(F45="Scenario1PBT14",'Minor retrofit'!$AR$17,IF(F45="Scenario2PBT14",'Minor retrofit'!$AS$17,IF(F45="Scenario3PBT14",'Minor retrofit'!$AT$17,"")))&amp;IF(F45="Scenario1PBT15",'Minor retrofit'!$AU$17,IF(F45="Scenario2PBT15",'Minor retrofit'!$AV$17,IF(F45="Scenario3PBT15",'Minor retrofit'!$AW$17,"")))</f>
        <v/>
      </c>
      <c r="J45" s="117">
        <f t="shared" si="2"/>
        <v>0</v>
      </c>
      <c r="K45" s="117" t="str">
        <f>IF(F45="Scenario1PBT1",'Minor retrofit'!$E$19,IF(F45="Scenario2PBT1",'Minor retrofit'!$F$19,IF(F45="Scenario3PBT1",'Minor retrofit'!$G$19,"")))&amp;IF(F45="Scenario1PBT2",'Minor retrofit'!$H$19,IF(F45="Scenario2PBT2",'Minor retrofit'!$I$19,IF(F45="Scenario3PBT2",'Minor retrofit'!$J$19,"")))&amp;IF(F45="Scenario1PBT3",'Minor retrofit'!$K$19,IF(F45="Scenario2PBT3",'Minor retrofit'!$L$19,IF(F45="Scenario3PBT3",'Minor retrofit'!$M$19,"")))&amp;IF(F45="Scenario1PBT4",'Minor retrofit'!$N$19,IF(F45="Scenario2PBT4",'Minor retrofit'!$O$19,IF(F45="Scenario3PBT4",'Minor retrofit'!$P$19,"")))&amp;IF(F45="Scenario1PBT5",'Minor retrofit'!$Q$19,IF(F45="Scenario2PBT5",'Minor retrofit'!$R$19,IF(F45="Scenario3PBT5",'Minor retrofit'!$S$19,"")))&amp;IF(F45="Scenario1PBT6",'Minor retrofit'!$T$19,IF(F45="Scenario2PBT6",'Minor retrofit'!$U$19,IF(F45="Scenario3PBT6",'Minor retrofit'!$V$19,"")))&amp;IF(F45="Scenario1PBT7",'Minor retrofit'!$W$19,IF(F45="Scenario2PBT7",'Minor retrofit'!$X$19,IF(F45="Scenario3PBT7",'Minor retrofit'!$Y$19,"")))&amp;IF(F45="Scenario1PBT8",'Minor retrofit'!$Z$19,IF(F45="Scenario2PBT8",'Minor retrofit'!$AA$19,IF(F45="Scenario3PBT8",'Minor retrofit'!$AB$19,"")))&amp;IF(F45="Scenario1PBT9",'Minor retrofit'!$AC$19,IF(F45="Scenario2PBT9",'Minor retrofit'!$AD$19,IF(F45="Scenario3PBT9",'Minor retrofit'!$AE$19,"")))&amp;IF(F45="Scenario1PBT10",'Minor retrofit'!$AF$19,IF(F45="Scenario2PBT10",'Minor retrofit'!$AG$19,IF(F45="Scenario3PBT10",'Minor retrofit'!$AH$19,"")))&amp;IF(F45="Scenario1PBT11",'Minor retrofit'!$AI$19,IF(F45="Scenario2PBT11",'Minor retrofit'!$AJ$19,IF(F45="Scenario3PBT11",'Minor retrofit'!$AK$19,"")))&amp;IF(F45="Scenario1PBT12",'Minor retrofit'!$AL$19,IF(F45="Scenario2PBT12",'Minor retrofit'!$AM$19,IF(F45="Scenario3PBT12",'Minor retrofit'!$AN$19,"")))&amp;IF(F45="Scenario1PBT13",'Minor retrofit'!$AO$19,IF(F45="Scenario2PBT13",'Minor retrofit'!$AP$19,IF(F45="Scenario3PBT13",'Minor retrofit'!$AQ$19,"")))&amp;IF(F45="Scenario1PBT14",'Minor retrofit'!$AR$19,IF(F45="Scenario2PBT14",'Minor retrofit'!$AS$19,IF(F45="Scenario3PBT14",'Minor retrofit'!$AT$19,"")))&amp;IF(F45="Scenario1PBT15",'Minor retrofit'!$AU$19,IF(F45="Scenario2PBT15",'Minor retrofit'!$AV$19,IF(F45="Scenario3PBT15",'Minor retrofit'!$AW$19,"")))</f>
        <v/>
      </c>
      <c r="L45" s="117">
        <f t="shared" si="3"/>
        <v>0</v>
      </c>
      <c r="M45" s="117" t="str">
        <f>IF(F45="Scenario1PBT1",'Minor retrofit'!$E$21,IF(F45="Scenario2PBT1",'Minor retrofit'!$F$21,IF(F45="Scenario3PBT1",'Minor retrofit'!$G$21,"")))&amp;IF(F45="Scenario1PBT2",'Minor retrofit'!$H$21,IF(F45="Scenario2PBT2",'Minor retrofit'!$I$21,IF(F45="Scenario3PBT2",'Minor retrofit'!$J$21,"")))&amp;IF(F45="Scenario1PBT3",'Minor retrofit'!$K$21,IF(F45="Scenario2PBT3",'Minor retrofit'!$L$21,IF(F45="Scenario3PBT3",'Minor retrofit'!$M$21,"")))&amp;IF(F45="Scenario1PBT4",'Minor retrofit'!$N$21,IF(F45="Scenario2PBT4",'Minor retrofit'!$O$21,IF(F45="Scenario3PBT4",'Minor retrofit'!$P$21,"")))&amp;IF(F45="Scenario1PBT5",'Minor retrofit'!$Q$21,IF(F45="Scenario2PBT5",'Minor retrofit'!$R$21,IF(F45="Scenario3PBT5",'Minor retrofit'!$S$21,"")))&amp;IF(F45="Scenario1PBT6",'Minor retrofit'!$T$21,IF(F45="Scenario2PBT6",'Minor retrofit'!$U$21,IF(F45="Scenario3PBT6",'Minor retrofit'!$V$21,"")))&amp;IF(F45="Scenario1PBT7",'Minor retrofit'!$W$21,IF(F45="Scenario2PBT7",'Minor retrofit'!$X$21,IF(F45="Scenario3PBT7",'Minor retrofit'!$Y$21,"")))&amp;IF(F45="Scenario1PBT8",'Minor retrofit'!$Z$21,IF(F45="Scenario2PBT8",'Minor retrofit'!$AA$21,IF(F45="Scenario3PBT8",'Minor retrofit'!$AB$21,"")))&amp;IF(F45="Scenario1PBT9",'Minor retrofit'!$AC$21,IF(F45="Scenario2PBT9",'Minor retrofit'!$AD$21,IF(F45="Scenario3PBT9",'Minor retrofit'!$AE$21,"")))&amp;IF(F45="Scenario1PBT10",'Minor retrofit'!$AF$21,IF(F45="Scenario2PBT10",'Minor retrofit'!$AG$21,IF(F45="Scenario3PBT10",'Minor retrofit'!$AH$21,"")))&amp;IF(F45="Scenario1PBT11",'Minor retrofit'!$AI$21,IF(F45="Scenario2PBT11",'Minor retrofit'!$AJ$21,IF(F45="Scenario3PBT11",'Minor retrofit'!$AK$21,"")))&amp;IF(F45="Scenario1PBT12",'Minor retrofit'!$AL$21,IF(F45="Scenario2PBT12",'Minor retrofit'!$AM$21,IF(F45="Scenario3PBT12",'Minor retrofit'!$AN$21,"")))&amp;IF(F45="Scenario1PBT13",'Minor retrofit'!$AO$21,IF(F45="Scenario2PBT13",'Minor retrofit'!$AP$21,IF(F45="Scenario3PBT13",'Minor retrofit'!$AQ$21,"")))&amp;IF(F45="Scenario1PBT14",'Minor retrofit'!$AR$21,IF(F45="Scenario2PBT14",'Minor retrofit'!$AS$21,IF(F45="Scenario3PBT14",'Minor retrofit'!$AT$21,"")))&amp;IF(F45="Scenario1PBT15",'Minor retrofit'!$AU$21,IF(F45="Scenario2PBT15",'Minor retrofit'!$AV$21,IF(F45="Scenario3PBT15",'Minor retrofit'!$AW$21,"")))</f>
        <v/>
      </c>
      <c r="N45" s="118">
        <f t="shared" si="4"/>
        <v>0</v>
      </c>
      <c r="O45" s="206" t="str">
        <f>IF(F45="Scenario1PBT1",'Minor retrofit'!$E$24,IF(F45="Scenario2PBT1",'Minor retrofit'!$F$24,IF(F45="Scenario3PBT1",'Minor retrofit'!$G$24,"")))&amp;IF(F45="Scenario1PBT2",'Minor retrofit'!$H$24,IF(F45="Scenario2PBT2",'Minor retrofit'!$I$24,IF(F45="Scenario3PBT2",'Minor retrofit'!$J$24,"")))&amp;IF(F45="Scenario1PBT3",'Minor retrofit'!$K$24,IF(F45="Scenario2PBT3",'Minor retrofit'!$L$24,IF(F45="Scenario3PBT3",'Minor retrofit'!$M$24,"")))&amp;IF(F45="Scenario1PBT4",'Minor retrofit'!$N$24,IF(F45="Scenario2PBT4",'Minor retrofit'!$O$24,IF(F45="Scenario3PBT4",'Minor retrofit'!$P$24,"")))&amp;IF(F45="Scenario1PBT5",'Minor retrofit'!$Q$24,IF(F45="Scenario2PBT5",'Minor retrofit'!$R$24,IF(F45="Scenario3PBT5",'Minor retrofit'!$S$24,"")))&amp;IF(F45="Scenario1PBT6",'Minor retrofit'!$T$24,IF(F45="Scenario2PBT6",'Minor retrofit'!$U$24,IF(F45="Scenario3PBT6",'Minor retrofit'!$V$24,"")))&amp;IF(F45="Scenario1PBT7",'Minor retrofit'!$W$24,IF(F45="Scenario2PBT7",'Minor retrofit'!$X$24,IF(F45="Scenario3PBT7",'Minor retrofit'!$Y$24,"")))&amp;IF(F45="Scenario1PBT8",'Minor retrofit'!$Z$24,IF(F45="Scenario2PBT8",'Minor retrofit'!$AA$24,IF(F45="Scenario3PBT8",'Minor retrofit'!$AB$24,"")))&amp;IF(F45="Scenario1PBT9",'Minor retrofit'!$AC$24,IF(F45="Scenario2PBT9",'Minor retrofit'!$AD$24,IF(F45="Scenario3PBT9",'Minor retrofit'!$AE$24,"")))&amp;IF(F45="Scenario1PBT10",'Minor retrofit'!$AF$24,IF(F45="Scenario2PBT10",'Minor retrofit'!$AG$24,IF(F45="Scenario3PBT10",'Minor retrofit'!$AH$24,"")))&amp;IF(F45="Scenario1PBT11",'Minor retrofit'!$AI$24,IF(F45="Scenario2PBT11",'Minor retrofit'!$AJ$24,IF(F45="Scenario3PBT11",'Minor retrofit'!$AK$24,"")))&amp;IF(F45="Scenario1PBT12",'Minor retrofit'!$AL$24,IF(F45="Scenario2PBT12",'Minor retrofit'!$AM$24,IF(F45="Scenario3PBT12",'Minor retrofit'!$AN$24,"")))&amp;IF(F45="Scenario1PBT13",'Minor retrofit'!$AO$24,IF(F45="Scenario2PBT13",'Minor retrofit'!$AP$24,IF(F45="Scenario3PBT13",'Minor retrofit'!$AQ$24,"")))&amp;IF(F45="Scenario1PBT14",'Minor retrofit'!$AR$24,IF(F45="Scenario2PBT14",'Minor retrofit'!$AS$24,IF(F45="Scenario3PBT14",'Minor retrofit'!$AT$24,"")))&amp;IF(F45="Scenario1PBT15",'Minor retrofit'!$AU$24,IF(F45="Scenario2PBT15",'Minor retrofit'!$AV$24,IF(F45="Scenario3PBT15",'Minor retrofit'!$AW$24,"")))</f>
        <v/>
      </c>
      <c r="P45" s="117">
        <f t="shared" si="5"/>
        <v>0</v>
      </c>
      <c r="Q45" s="117" t="str">
        <f>IF(F45="Scenario1PBT1",'Minor retrofit'!$E$26,IF(F45="Scenario2PBT1",'Minor retrofit'!$F$26,IF(F45="Scenario3PBT1",'Minor retrofit'!$G$26,"")))&amp;IF(F45="Scenario1PBT2",'Minor retrofit'!$H$26,IF(F45="Scenario2PBT2",'Minor retrofit'!$I$26,IF(F45="Scenario3PBT2",'Minor retrofit'!$J$26,"")))&amp;IF(F45="Scenario1PBT3",'Minor retrofit'!$K$26,IF(F45="Scenario2PBT3",'Minor retrofit'!$L$26,IF(F45="Scenario3PBT3",'Minor retrofit'!$M$26,"")))&amp;IF(F45="Scenario1PBT4",'Minor retrofit'!$N$26,IF(F45="Scenario2PBT4",'Minor retrofit'!$O$26,IF(F45="Scenario3PBT4",'Minor retrofit'!$P$26,"")))&amp;IF(F45="Scenario1PBT5",'Minor retrofit'!$Q$26,IF(F45="Scenario2PBT5",'Minor retrofit'!$R$26,IF(F45="Scenario3PBT5",'Minor retrofit'!$S$26,"")))&amp;IF(F45="Scenario1PBT6",'Minor retrofit'!$T$26,IF(F45="Scenario2PBT6",'Minor retrofit'!$U$26,IF(F45="Scenario3PBT6",'Minor retrofit'!$V$26,"")))&amp;IF(F45="Scenario1PBT7",'Minor retrofit'!$W$26,IF(F45="Scenario2PBT7",'Minor retrofit'!$X$26,IF(F45="Scenario3PBT7",'Minor retrofit'!$Y$26,"")))&amp;IF(F45="Scenario1PBT8",'Minor retrofit'!$Z$26,IF(F45="Scenario2PBT8",'Minor retrofit'!$AA$26,IF(F45="Scenario3PBT8",'Minor retrofit'!$AB$26,"")))&amp;IF(F45="Scenario1PBT9",'Minor retrofit'!$AC$26,IF(F45="Scenario2PBT9",'Minor retrofit'!$AD$26,IF(F45="Scenario3PBT9",'Minor retrofit'!$AE$26,"")))&amp;IF(F45="Scenario1PBT10",'Minor retrofit'!$AF$26,IF(F45="Scenario2PBT10",'Minor retrofit'!$AG$26,IF(F45="Scenario3PBT10",'Minor retrofit'!$AH$26,"")))&amp;IF(F45="Scenario1PBT11",'Minor retrofit'!$AI$26,IF(F45="Scenario2PBT11",'Minor retrofit'!$AJ$26,IF(F45="Scenario3PBT11",'Minor retrofit'!$AK$26,"")))&amp;IF(F45="Scenario1PBT12",'Minor retrofit'!$AL$26,IF(F45="Scenario2PBT12",'Minor retrofit'!$AM$26,IF(F45="Scenario3PBT12",'Minor retrofit'!$AN$26,"")))&amp;IF(F45="Scenario1PBT13",'Minor retrofit'!$AO$26,IF(F45="Scenario2PBT13",'Minor retrofit'!$AP$26,IF(F45="Scenario3PBT13",'Minor retrofit'!$AQ$26,"")))&amp;IF(F45="Scenario1PBT14",'Minor retrofit'!$AR$26,IF(F45="Scenario2PBT14",'Minor retrofit'!$AS$26,IF(F45="Scenario3PBT14",'Minor retrofit'!$AT$26,"")))&amp;IF(F45="Scenario1PBT15",'Minor retrofit'!$AU$26,IF(F45="Scenario2PBT15",'Minor retrofit'!$AV$26,IF(F45="Scenario3PBT15",'Minor retrofit'!$AW$26,"")))</f>
        <v/>
      </c>
      <c r="R45" s="117">
        <f t="shared" si="6"/>
        <v>0</v>
      </c>
      <c r="S45" s="117" t="str">
        <f>IF(F45="Scenario1PBT1",'Minor retrofit'!$E$28,IF(F45="Scenario2PBT1",'Minor retrofit'!$F$28,IF(F45="Scenario3PBT1",'Minor retrofit'!$G$28,"")))&amp;IF(F45="Scenario1PBT2",'Minor retrofit'!$H$28,IF(F45="Scenario2PBT2",'Minor retrofit'!$I$28,IF(F45="Scenario3PBT2",'Minor retrofit'!$J$28,"")))&amp;IF(F45="Scenario1PBT3",'Minor retrofit'!$K$28,IF(F45="Scenario2PBT3",'Minor retrofit'!$L$28,IF(F45="Scenario3PBT3",'Minor retrofit'!$M$28,"")))&amp;IF(F45="Scenario1PBT4",'Minor retrofit'!$N$28,IF(F45="Scenario2PBT4",'Minor retrofit'!$O$28,IF(F45="Scenario3PBT4",'Minor retrofit'!$P$28,"")))&amp;IF(F45="Scenario1PBT5",'Minor retrofit'!$Q$28,IF(F45="Scenario2PBT5",'Minor retrofit'!$R$28,IF(F45="Scenario3PBT5",'Minor retrofit'!$S$28,"")))&amp;IF(F45="Scenario1PBT6",'Minor retrofit'!$T$28,IF(F45="Scenario2PBT6",'Minor retrofit'!$U$28,IF(F45="Scenario3PBT6",'Minor retrofit'!$V$28,"")))&amp;IF(F45="Scenario1PBT7",'Minor retrofit'!$W$28,IF(F45="Scenario2PBT7",'Minor retrofit'!$X$28,IF(F45="Scenario3PBT7",'Minor retrofit'!$Y$28,"")))&amp;IF(F45="Scenario1PBT8",'Minor retrofit'!$Z$28,IF(F45="Scenario2PBT8",'Minor retrofit'!$AA$28,IF(F45="Scenario3PBT8",'Minor retrofit'!$AB$28,"")))&amp;IF(F45="Scenario1PBT9",'Minor retrofit'!$AC$28,IF(F45="Scenario2PBT9",'Minor retrofit'!$AD$28,IF(F45="Scenario3PBT9",'Minor retrofit'!$AE$28,"")))&amp;IF(F45="Scenario1PBT10",'Minor retrofit'!$AF$28,IF(F45="Scenario2PBT10",'Minor retrofit'!$AG$28,IF(F45="Scenario3PBT10",'Minor retrofit'!$AH$28,"")))&amp;IF(F45="Scenario1PBT11",'Minor retrofit'!$AI$28,IF(F45="Scenario2PBT11",'Minor retrofit'!$AJ$28,IF(F45="Scenario3PBT11",'Minor retrofit'!$AK$28,"")))&amp;IF(F45="Scenario1PBT12",'Minor retrofit'!$AL$28,IF(F45="Scenario2PBT12",'Minor retrofit'!$AM$28,IF(F45="Scenario3PBT12",'Minor retrofit'!$AN$28,"")))&amp;IF(F45="Scenario1PBT13",'Minor retrofit'!$AO$28,IF(F45="Scenario2PBT13",'Minor retrofit'!$AP$28,IF(F45="Scenario3PBT13",'Minor retrofit'!$AQ$28,"")))&amp;IF(F45="Scenario1PBT14",'Minor retrofit'!$AR$28,IF(F45="Scenario2PBT14",'Minor retrofit'!$AS$28,IF(F45="Scenario3PBT14",'Minor retrofit'!$AT$28,"")))&amp;IF(F45="Scenario1PBT15",'Minor retrofit'!$AU$28,IF(F45="Scenario2PBT15",'Minor retrofit'!$AV$28,IF(F45="Scenario3PBT15",'Minor retrofit'!$AW$28,"")))</f>
        <v/>
      </c>
      <c r="T45" s="207">
        <f t="shared" si="7"/>
        <v>0</v>
      </c>
      <c r="U45" s="206" t="str">
        <f>IF(F45="Scenario1PBT1",'Minor retrofit'!$E$39,IF(F45="Scenario2PBT1",'Minor retrofit'!$F$39,IF(F45="Scenario3PBT1",'Minor retrofit'!$G$39,"")))&amp;IF(F45="Scenario1PBT2",'Minor retrofit'!$H$39,IF(F45="Scenario2PBT2",'Minor retrofit'!$I$39,IF(F45="Scenario3PBT2",'Minor retrofit'!$J$39,"")))&amp;IF(F45="Scenario1PBT3",'Minor retrofit'!$K$39,IF(F45="Scenario2PBT3",'Minor retrofit'!$L$39,IF(F45="Scenario3PBT3",'Minor retrofit'!$M$39,"")))&amp;IF(F45="Scenario1PBT4",'Minor retrofit'!$N$39,IF(F45="Scenario2PBT4",'Minor retrofit'!$O$39,IF(F45="Scenario3PBT4",'Minor retrofit'!$P$39,"")))&amp;IF(F45="Scenario1PBT5",'Minor retrofit'!$Q$39,IF(F45="Scenario2PBT5",'Minor retrofit'!$R$39,IF(F45="Scenario3PBT5",'Minor retrofit'!$S$39,"")))&amp;IF(F45="Scenario1PBT6",'Minor retrofit'!$T$39,IF(F45="Scenario2PBT6",'Minor retrofit'!$U$39,IF(F45="Scenario3PBT6",'Minor retrofit'!$V$39,"")))&amp;IF(F45="Scenario1PBT7",'Minor retrofit'!$W$39,IF(F45="Scenario2PBT7",'Minor retrofit'!$X$39,IF(F45="Scenario3PBT7",'Minor retrofit'!$Y$39,"")))&amp;IF(F45="Scenario1PBT8",'Minor retrofit'!$Z$39,IF(F45="Scenario2PBT8",'Minor retrofit'!$AA$39,IF(F45="Scenario3PBT8",'Minor retrofit'!$AB$39,"")))&amp;IF(F45="Scenario1PBT9",'Minor retrofit'!$AC$39,IF(F45="Scenario2PBT9",'Minor retrofit'!$AD$39,IF(F45="Scenario3PBT9",'Minor retrofit'!$AE$39,"")))&amp;IF(F45="Scenario1PBT10",'Minor retrofit'!$AF$39,IF(F45="Scenario2PBT10",'Minor retrofit'!$AG$39,IF(F45="Scenario3PBT10",'Minor retrofit'!$AH$39,"")))&amp;IF(F45="Scenario1PBT11",'Minor retrofit'!$AI$39,IF(F45="Scenario2PBT11",'Minor retrofit'!$AJ$39,IF(F45="Scenario3PBT11",'Minor retrofit'!$AK$39,"")))&amp;IF(F45="Scenario1PBT12",'Minor retrofit'!$AL$39,IF(F45="Scenario2PBT12",'Minor retrofit'!$AM$39,IF(F45="Scenario3PBT12",'Minor retrofit'!$AN$39,"")))&amp;IF(F45="Scenario1PBT13",'Minor retrofit'!$AO$39,IF(F45="Scenario2PBT13",'Minor retrofit'!$AP$39,IF(F45="Scenario3PBT13",'Minor retrofit'!$AQ$39,"")))&amp;IF(F45="Scenario1PBT14",'Minor retrofit'!$AR$39,IF(F45="Scenario2PBT14",'Minor retrofit'!$AS$39,IF(F45="Scenario3PBT14",'Minor retrofit'!$AT$39,"")))&amp;IF(F45="Scenario1PBT15",'Minor retrofit'!$AU$39,IF(F45="Scenario2PBT15",'Minor retrofit'!$AV$39,IF(F45="Scenario3PBT15",'Minor retrofit'!$AW$39,"")))</f>
        <v/>
      </c>
      <c r="V45" s="117">
        <f t="shared" si="8"/>
        <v>0</v>
      </c>
      <c r="W45" s="117" t="str">
        <f>IF(F45="Scenario1PBT1",'Minor retrofit'!$E$41,IF(F45="Scenario2PBT1",'Minor retrofit'!$F$41,IF(F45="Scenario3PBT1",'Minor retrofit'!$G$41,"")))&amp;IF(F45="Scenario1PBT2",'Minor retrofit'!$H$41,IF(F45="Scenario2PBT2",'Minor retrofit'!$I$41,IF(F45="Scenario3PBT2",'Minor retrofit'!$J$41,"")))&amp;IF(F45="Scenario1PBT3",'Minor retrofit'!$K$41,IF(F45="Scenario2PBT3",'Minor retrofit'!$L$41,IF(F45="Scenario3PBT3",'Minor retrofit'!$M$41,"")))&amp;IF(F45="Scenario1PBT4",'Minor retrofit'!$N$41,IF(F45="Scenario2PBT4",'Minor retrofit'!$O$41,IF(F45="Scenario3PBT4",'Minor retrofit'!$P$41,"")))&amp;IF(F45="Scenario1PBT5",'Minor retrofit'!$Q$41,IF(F45="Scenario2PBT5",'Minor retrofit'!$R$41,IF(F45="Scenario3PBT5",'Minor retrofit'!$S$41,"")))&amp;IF(F45="Scenario1PBT6",'Minor retrofit'!$T$41,IF(F45="Scenario2PBT6",'Minor retrofit'!$U$41,IF(F45="Scenario3PBT6",'Minor retrofit'!$V$41,"")))&amp;IF(F45="Scenario1PBT7",'Minor retrofit'!$W$41,IF(F45="Scenario2PBT7",'Minor retrofit'!$X$41,IF(F45="Scenario3PBT7",'Minor retrofit'!$Y$41,"")))&amp;IF(F45="Scenario1PBT8",'Minor retrofit'!$Z$41,IF(F45="Scenario2PBT8",'Minor retrofit'!$AA$41,IF(F45="Scenario3PBT8",'Minor retrofit'!$AB$41,"")))&amp;IF(F45="Scenario1PBT9",'Minor retrofit'!$AC$41,IF(F45="Scenario2PBT9",'Minor retrofit'!$AD$41,IF(F45="Scenario3PBT9",'Minor retrofit'!$AE$41,"")))&amp;IF(F45="Scenario1PBT10",'Minor retrofit'!$AF$41,IF(F45="Scenario2PBT10",'Minor retrofit'!$AG$41,IF(F45="Scenario3PBT10",'Minor retrofit'!$AH$41,"")))&amp;IF(F45="Scenario1PBT11",'Minor retrofit'!$AI$41,IF(F45="Scenario2PBT11",'Minor retrofit'!$AJ$41,IF(F45="Scenario3PBT11",'Minor retrofit'!$AK$41,"")))&amp;IF(F45="Scenario1PBT12",'Minor retrofit'!$AL$41,IF(F45="Scenario2PBT12",'Minor retrofit'!$AM$41,IF(F45="Scenario3PBT12",'Minor retrofit'!$AN$41,"")))&amp;IF(F45="Scenario1PBT13",'Minor retrofit'!$AO$41,IF(F45="Scenario2PBT13",'Minor retrofit'!$AP$41,IF(F45="Scenario3PBT13",'Minor retrofit'!$AQ$41,"")))&amp;IF(F45="Scenario1PBT14",'Minor retrofit'!$AR$41,IF(F45="Scenario2PBT14",'Minor retrofit'!$AS$41,IF(F45="Scenario3PBT14",'Minor retrofit'!$AT$41,"")))&amp;IF(F45="Scenario1PBT15",'Minor retrofit'!$AU$41,IF(F45="Scenario2PBT15",'Minor retrofit'!$AV$41,IF(F45="Scenario3PBT15",'Minor retrofit'!$AW$41,"")))</f>
        <v/>
      </c>
      <c r="X45" s="117">
        <f t="shared" si="9"/>
        <v>0</v>
      </c>
      <c r="Y45" s="117" t="str">
        <f>IF(F45="Scenario1PBT1",'Minor retrofit'!$E$43,IF(F45="Scenario2PBT1",'Minor retrofit'!$F$43,IF(F45="Scenario3PBT1",'Minor retrofit'!$G$43,"")))&amp;IF(F45="Scenario1PBT2",'Minor retrofit'!$H$43,IF(F45="Scenario2PBT2",'Minor retrofit'!$I$43,IF(F45="Scenario3PBT2",'Minor retrofit'!$J$43,"")))&amp;IF(F45="Scenario1PBT3",'Minor retrofit'!$K$43,IF(F45="Scenario2PBT3",'Minor retrofit'!$L$43,IF(F45="Scenario3PBT3",'Minor retrofit'!$M$43,"")))&amp;IF(F45="Scenario1PBT4",'Minor retrofit'!$N$43,IF(F45="Scenario2PBT4",'Minor retrofit'!$O$43,IF(F45="Scenario3PBT4",'Minor retrofit'!$P$43,"")))&amp;IF(F45="Scenario1PBT5",'Minor retrofit'!$Q$43,IF(F45="Scenario2PBT5",'Minor retrofit'!$R$43,IF(F45="Scenario3PBT5",'Minor retrofit'!$S$43,"")))&amp;IF(F45="Scenario1PBT6",'Minor retrofit'!$T$43,IF(F45="Scenario2PBT6",'Minor retrofit'!$U$43,IF(F45="Scenario3PBT6",'Minor retrofit'!$V$43,"")))&amp;IF(F45="Scenario1PBT7",'Minor retrofit'!$W$43,IF(F45="Scenario2PBT7",'Minor retrofit'!$X$43,IF(F45="Scenario3PBT7",'Minor retrofit'!$Y$43,"")))&amp;IF(F45="Scenario1PBT8",'Minor retrofit'!$Z$43,IF(F45="Scenario2PBT8",'Minor retrofit'!$AA$43,IF(F45="Scenario3PBT8",'Minor retrofit'!$AB$43,"")))&amp;IF(F45="Scenario1PBT9",'Minor retrofit'!$AC$43,IF(F45="Scenario2PBT9",'Minor retrofit'!$AD$43,IF(F45="Scenario3PBT9",'Minor retrofit'!$AE$43,"")))&amp;IF(F45="Scenario1PBT10",'Minor retrofit'!$AF$43,IF(F45="Scenario2PBT10",'Minor retrofit'!$AG$43,IF(F45="Scenario3PBT10",'Minor retrofit'!$AH$43,"")))&amp;IF(F45="Scenario1PBT11",'Minor retrofit'!$AI$43,IF(F45="Scenario2PBT11",'Minor retrofit'!$AJ$43,IF(F45="Scenario3PBT11",'Minor retrofit'!$AK$43,"")))&amp;IF(F45="Scenario1PBT12",'Minor retrofit'!$AL$43,IF(F45="Scenario2PBT12",'Minor retrofit'!$AM$43,IF(F45="Scenario3PBT12",'Minor retrofit'!$AN$43,"")))&amp;IF(F45="Scenario1PBT13",'Minor retrofit'!$AO$43,IF(F45="Scenario2PBT13",'Minor retrofit'!$AP$43,IF(F45="Scenario3PBT13",'Minor retrofit'!$AQ$43,"")))&amp;IF(F45="Scenario1PBT14",'Minor retrofit'!$AR$43,IF(F45="Scenario2PBT14",'Minor retrofit'!$AS$43,IF(F45="Scenario3PBT14",'Minor retrofit'!$AT$43,"")))&amp;IF(F45="Scenario1PBT15",'Minor retrofit'!$AU$43,IF(F45="Scenario2PBT15",'Minor retrofit'!$AV$43,IF(F45="Scenario3PBT15",'Minor retrofit'!$AW$43,"")))</f>
        <v/>
      </c>
      <c r="Z45" s="117">
        <f t="shared" si="10"/>
        <v>0</v>
      </c>
      <c r="AA45" s="178" t="str">
        <f>IF(F45="Scenario1PBT1",'Minor retrofit'!$E$102,IF(F45="Scenario2PBT1",'Minor retrofit'!$F$102,IF(F45="Scenario3PBT1",'Minor retrofit'!$G$102,"")))&amp;IF(F45="Scenario1PBT2",'Minor retrofit'!$H$102,IF(F45="Scenario2PBT2",'Minor retrofit'!$I$102,IF(F45="Scenario3PBT2",'Minor retrofit'!$J$102,"")))&amp;IF(F45="Scenario1PBT3",'Minor retrofit'!$K$102,IF(F45="Scenario2PBT3",'Minor retrofit'!$L$102,IF(F45="Scenario3PBT3",'Minor retrofit'!$M$102,"")))&amp;IF(F45="Scenario1PBT4",'Minor retrofit'!$N$102,IF(F45="Scenario2PBT4",'Minor retrofit'!$O$102,IF(F45="Scenario3PBT4",'Minor retrofit'!$P$102,"")))&amp;IF(F45="Scenario1PBT5",'Minor retrofit'!$Q$102,IF(F45="Scenario2PBT5",'Minor retrofit'!$R$102,IF(F45="Scenario3PBT5",'Minor retrofit'!$S$102,"")))&amp;IF(F45="Scenario1PBT6",'Minor retrofit'!$T$102,IF(F45="Scenario2PBT6",'Minor retrofit'!$U$102,IF(F45="Scenario3PBT6",'Minor retrofit'!$V$102,"")))&amp;IF(F45="Scenario1PBT7",'Minor retrofit'!$W$102,IF(F45="Scenario2PBT7",'Minor retrofit'!$X$102,IF(F45="Scenario3PBT7",'Minor retrofit'!$Y$102,"")))&amp;IF(F45="Scenario1PBT8",'Minor retrofit'!$Z$102,IF(F45="Scenario2PBT8",'Minor retrofit'!$AA$102,IF(F45="Scenario3PBT8",'Minor retrofit'!$AB$102,"")))&amp;IF(F45="Scenario1PBT9",'Minor retrofit'!$AC$102,IF(F45="Scenario2PBT9",'Minor retrofit'!$AD$102,IF(F45="Scenario3PBT9",'Minor retrofit'!$AE$102,"")))&amp;IF(F45="Scenario1PBT10",'Minor retrofit'!$AF$102,IF(F45="Scenario2PBT10",'Minor retrofit'!$AG$102,IF(F45="Scenario3PBT10",'Minor retrofit'!$AH$102,"")))&amp;IF(F45="Scenario1PBT11",'Minor retrofit'!$AI$102,IF(F45="Scenario2PBT11",'Minor retrofit'!$AJ$102,IF(F45="Scenario3PBT11",'Minor retrofit'!$AK$102,"")))&amp;IF(F45="Scenario1PBT12",'Minor retrofit'!$AL$102,IF(F45="Scenario2PBT12",'Minor retrofit'!$AM$102,IF(F45="Scenario3PBT12",'Minor retrofit'!$AN$102,"")))&amp;IF(F45="Scenario1PBT13",'Minor retrofit'!$AO$102,IF(F45="Scenario2PBT13",'Minor retrofit'!$AP$102,IF(F45="Scenario3PBT13",'Minor retrofit'!$AQ$102,"")))&amp;IF(F45="Scenario1PBT14",'Minor retrofit'!$AR$102,IF(F45="Scenario2PBT14",'Minor retrofit'!$AS$102,IF(F45="Scenario3PBT14",'Minor retrofit'!$AT$102,"")))&amp;IF(F45="Scenario1PBT15",'Minor retrofit'!$AU$102,IF(F45="Scenario2PBT15",'Minor retrofit'!$AV$102,IF(F45="Scenario3PBT15",'Minor retrofit'!$AW$102,"")))</f>
        <v/>
      </c>
      <c r="AB45" s="179">
        <f t="shared" si="11"/>
        <v>0</v>
      </c>
      <c r="AC45" s="208">
        <f>IFERROR('Projection_Base-case'!G45-G45,0)</f>
        <v>0</v>
      </c>
      <c r="AD45" s="178">
        <f t="shared" si="12"/>
        <v>0</v>
      </c>
      <c r="AE45" s="117">
        <f>IFERROR(100*AC45/'Projection_Base-case'!G45,0)</f>
        <v>0</v>
      </c>
      <c r="AF45" s="117">
        <f>IFERROR('Projection_Base-case'!I45-I45,0)</f>
        <v>0</v>
      </c>
      <c r="AG45" s="178">
        <f t="shared" si="13"/>
        <v>0</v>
      </c>
      <c r="AH45" s="117">
        <f>IFERROR(100*AF45/'Projection_Base-case'!I45,0)</f>
        <v>0</v>
      </c>
      <c r="AI45" s="117">
        <f>IFERROR('Projection_Base-case'!K45-K45,0)</f>
        <v>0</v>
      </c>
      <c r="AJ45" s="178">
        <f t="shared" si="14"/>
        <v>0</v>
      </c>
      <c r="AK45" s="117">
        <f>IFERROR(100*AI45/'Projection_Base-case'!K45,0)</f>
        <v>0</v>
      </c>
      <c r="AL45" s="117">
        <f>IFERROR(M45-'Projection_Base-case'!M45,0)</f>
        <v>0</v>
      </c>
      <c r="AM45" s="178">
        <f t="shared" si="15"/>
        <v>0</v>
      </c>
      <c r="AN45" s="179">
        <f>IFERROR(IF('Projection_Base-case'!N45&gt;0,100*AM45/'Projection_Base-case'!N45,100*AM45/N45),0)</f>
        <v>0</v>
      </c>
      <c r="AO45" s="206">
        <f>IFERROR('Projection_Base-case'!O45-O45,0)</f>
        <v>0</v>
      </c>
      <c r="AP45" s="178">
        <f t="shared" si="16"/>
        <v>0</v>
      </c>
      <c r="AQ45" s="117">
        <f>IFERROR(100*AO45/'Projection_Base-case'!O45,0)</f>
        <v>0</v>
      </c>
      <c r="AR45" s="117">
        <f>IFERROR('Projection_Base-case'!Q45-Q45,0)</f>
        <v>0</v>
      </c>
      <c r="AS45" s="178">
        <f t="shared" si="17"/>
        <v>0</v>
      </c>
      <c r="AT45" s="117">
        <f>IFERROR(100*AR45/'Projection_Base-case'!Q45,0)</f>
        <v>0</v>
      </c>
      <c r="AU45" s="117">
        <f>IFERROR('Projection_Base-case'!S45-S45,0)</f>
        <v>0</v>
      </c>
      <c r="AV45" s="178">
        <f t="shared" si="18"/>
        <v>0</v>
      </c>
      <c r="AW45" s="118">
        <f>IFERROR(100*AU45/'Projection_Base-case'!S45,0)</f>
        <v>0</v>
      </c>
      <c r="AX45" s="206">
        <f>IFERROR('Projection_Base-case'!U45-U45,0)</f>
        <v>0</v>
      </c>
      <c r="AY45" s="178">
        <f t="shared" si="19"/>
        <v>0</v>
      </c>
      <c r="AZ45" s="117">
        <f>IFERROR(100*AX45/'Projection_Base-case'!U45,0)</f>
        <v>0</v>
      </c>
      <c r="BA45" s="117">
        <f>IFERROR('Projection_Base-case'!W45-W45,0)</f>
        <v>0</v>
      </c>
      <c r="BB45" s="178">
        <f t="shared" si="20"/>
        <v>0</v>
      </c>
      <c r="BC45" s="117">
        <f>IFERROR(100*BA45/'Projection_Base-case'!W45,0)</f>
        <v>0</v>
      </c>
      <c r="BD45" s="117">
        <f>IFERROR('Projection_Base-case'!Y45-Y45,0)</f>
        <v>0</v>
      </c>
      <c r="BE45" s="178">
        <f t="shared" si="21"/>
        <v>0</v>
      </c>
      <c r="BF45" s="117">
        <f>IFERROR(100*BD45/'Projection_Base-case'!Y45,0)</f>
        <v>0</v>
      </c>
      <c r="BG45" s="178">
        <f t="shared" si="22"/>
        <v>0</v>
      </c>
      <c r="BH45" s="179">
        <f t="shared" si="23"/>
        <v>0</v>
      </c>
    </row>
    <row r="46" spans="1:60">
      <c r="A46" s="205">
        <v>41</v>
      </c>
      <c r="B46" s="178">
        <f>IF('Projection_Base-case'!B46&lt;&gt;"",'Projection_Base-case'!B46,0)</f>
        <v>0</v>
      </c>
      <c r="C46" s="178">
        <f>IF('Projection_Base-case'!C46&lt;&gt;"",'Projection_Base-case'!C46,0)</f>
        <v>0</v>
      </c>
      <c r="D46" s="178">
        <f>IF('Projection_Base-case'!D46&lt;&gt;"",'Projection_Base-case'!D46,0)</f>
        <v>0</v>
      </c>
      <c r="E46" s="176" t="str">
        <f>IF(AND('Résultats Minor'!$AC$3="OUI",'Résultats Minor'!E45&lt;&gt;""),'Résultats Minor'!E45,IF(OR(D46="PBT2",D46="PBT3",D46="PBT5",D46="PBT8",D46="PBT9"),"Scenario1",IF(OR(D46="PBT6",D46="PBT7",D46="PBT10"),"Scenario2",IF(OR(D46="PBT1",D46="PBT4"),"Scenario3",""))))</f>
        <v/>
      </c>
      <c r="F46" s="202" t="str">
        <f t="shared" si="0"/>
        <v>0</v>
      </c>
      <c r="G46" s="206" t="str">
        <f>IF(F46="Scenario1PBT1",'Minor retrofit'!$E$7,IF(F46="Scenario2PBT1",'Minor retrofit'!$F$7,IF(F46="Scenario3PBT1",'Minor retrofit'!$G$7,"")))&amp;IF(F46="Scenario1PBT2",'Minor retrofit'!$H$7,IF(F46="Scenario2PBT2",'Minor retrofit'!$I$7,IF(F46="Scenario3PBT2",'Minor retrofit'!$J$7,"")))&amp;IF(F46="Scenario1PBT3",'Minor retrofit'!$K$7,IF(F46="Scenario2PBT3",'Minor retrofit'!$L$7,IF(F46="Scenario3PBT3",'Minor retrofit'!$M$7,"")))&amp;IF(F46="Scenario1PBT4",'Minor retrofit'!$N$7,IF(F46="Scenario2PBT4",'Minor retrofit'!$O$7,IF(F46="Scenario3PBT4",'Minor retrofit'!$P$7,"")))&amp;IF(F46="Scenario1PBT5",'Minor retrofit'!$Q$7,IF(F46="Scenario2PBT5",'Minor retrofit'!$R$7,IF(F46="Scenario3PBT5",'Minor retrofit'!$S$7,"")))&amp;IF(F46="Scenario1PBT6",'Minor retrofit'!$T$7,IF(F46="Scenario2PBT6",'Minor retrofit'!$U$7,IF(F46="Scenario3PBT6",'Minor retrofit'!$V$7,"")))&amp;IF(F46="Scenario1PBT7",'Minor retrofit'!$W$7,IF(F46="Scenario2PBT7",'Minor retrofit'!$X$7,IF(F46="Scenario3PBT7",'Minor retrofit'!$Y$7,"")))&amp;IF(F46="Scenario1PBT8",'Minor retrofit'!$Z$7,IF(F46="Scenario2PBT8",'Minor retrofit'!$AA$7,IF(F46="Scenario3PBT8",'Minor retrofit'!$AB$7,"")))&amp;IF(F46="Scenario1PBT9",'Minor retrofit'!$AC$7,IF(F46="Scenario2PBT9",'Minor retrofit'!$AD$7,IF(F46="Scenario3PBT9",'Minor retrofit'!$AE$7,"")))&amp;IF(F46="Scenario1PBT10",'Minor retrofit'!$AF$7,IF(F46="Scenario2PBT10",'Minor retrofit'!$AG$7,IF(F46="Scenario3PBT10",'Minor retrofit'!$AH$7,"")))&amp;IF(F46="Scenario1PBT11",'Minor retrofit'!$AI$7,IF(F46="Scenario2PBT11",'Minor retrofit'!$AJ$7,IF(F46="Scenario3PBT11",'Minor retrofit'!$AK$7,"")))&amp;IF(F46="Scenario1PBT12",'Minor retrofit'!$AL$7,IF(F46="Scenario2PBT12",'Minor retrofit'!$AM$7,IF(F46="Scenario3PBT12",'Minor retrofit'!$AN$7,"")))&amp;IF(F46="Scenario1PBT13",'Minor retrofit'!$AO$7,IF(F46="Scenario2PBT13",'Minor retrofit'!$AP$7,IF(F46="Scenario3PBT13",'Minor retrofit'!$AQ$7,"")))&amp;IF(F46="Scenario1PBT14",'Minor retrofit'!$AR$7,IF(F46="Scenario2PBT14",'Minor retrofit'!$AS$7,IF(F46="Scenario3PBT14",'Minor retrofit'!$AT$7,"")))&amp;IF(F46="Scenario1PBT15",'Minor retrofit'!$AU$7,IF(F46="Scenario2PBT15",'Minor retrofit'!$AV$7,IF(F46="Scenario3PBT15",'Minor retrofit'!$AW$7,"")))</f>
        <v/>
      </c>
      <c r="H46" s="117">
        <f t="shared" si="1"/>
        <v>0</v>
      </c>
      <c r="I46" s="117" t="str">
        <f>IF(F46="Scenario1PBT1",'Minor retrofit'!$E$17,IF(F46="Scenario2PBT1",'Minor retrofit'!$F$17,IF(F46="Scenario3PBT1",'Minor retrofit'!$G$17,"")))&amp;IF(F46="Scenario1PBT2",'Minor retrofit'!$H$17,IF(F46="Scenario2PBT2",'Minor retrofit'!$I$17,IF(F46="Scenario3PBT2",'Minor retrofit'!$J$17,"")))&amp;IF(F46="Scenario1PBT3",'Minor retrofit'!$K$17,IF(F46="Scenario2PBT3",'Minor retrofit'!$L$17,IF(F46="Scenario3PBT3",'Minor retrofit'!$M$17,"")))&amp;IF(F46="Scenario1PBT4",'Minor retrofit'!$N$17,IF(F46="Scenario2PBT4",'Minor retrofit'!$O$17,IF(F46="Scenario3PBT4",'Minor retrofit'!$P$17,"")))&amp;IF(F46="Scenario1PBT5",'Minor retrofit'!$Q$17,IF(F46="Scenario2PBT5",'Minor retrofit'!$R$17,IF(F46="Scenario3PBT5",'Minor retrofit'!$S$17,"")))&amp;IF(F46="Scenario1PBT6",'Minor retrofit'!$T$17,IF(F46="Scenario2PBT6",'Minor retrofit'!$U$17,IF(F46="Scenario3PBT6",'Minor retrofit'!$V$17,"")))&amp;IF(F46="Scenario1PBT7",'Minor retrofit'!$W$17,IF(F46="Scenario2PBT7",'Minor retrofit'!$X$17,IF(F46="Scenario3PBT7",'Minor retrofit'!$Y$17,"")))&amp;IF(F46="Scenario1PBT8",'Minor retrofit'!$Z$17,IF(F46="Scenario2PBT8",'Minor retrofit'!$AA$17,IF(F46="Scenario3PBT8",'Minor retrofit'!$AB$17,"")))&amp;IF(F46="Scenario1PBT9",'Minor retrofit'!$AC$17,IF(F46="Scenario2PBT9",'Minor retrofit'!$AD$17,IF(F46="Scenario3PBT9",'Minor retrofit'!$AE$17,"")))&amp;IF(F46="Scenario1PBT10",'Minor retrofit'!$AF$17,IF(F46="Scenario2PBT10",'Minor retrofit'!$AG$17,IF(F46="Scenario3PBT10",'Minor retrofit'!$AH$17,"")))&amp;IF(F46="Scenario1PBT11",'Minor retrofit'!$AI$17,IF(F46="Scenario2PBT11",'Minor retrofit'!$AJ$17,IF(F46="Scenario3PBT11",'Minor retrofit'!$AK$17,"")))&amp;IF(F46="Scenario1PBT12",'Minor retrofit'!$AL$17,IF(F46="Scenario2PBT12",'Minor retrofit'!$AM$17,IF(F46="Scenario3PBT12",'Minor retrofit'!$AN$17,"")))&amp;IF(F46="Scenario1PBT13",'Minor retrofit'!$AO$17,IF(F46="Scenario2PBT13",'Minor retrofit'!$AP$17,IF(F46="Scenario3PBT13",'Minor retrofit'!$AQ$17,"")))&amp;IF(F46="Scenario1PBT14",'Minor retrofit'!$AR$17,IF(F46="Scenario2PBT14",'Minor retrofit'!$AS$17,IF(F46="Scenario3PBT14",'Minor retrofit'!$AT$17,"")))&amp;IF(F46="Scenario1PBT15",'Minor retrofit'!$AU$17,IF(F46="Scenario2PBT15",'Minor retrofit'!$AV$17,IF(F46="Scenario3PBT15",'Minor retrofit'!$AW$17,"")))</f>
        <v/>
      </c>
      <c r="J46" s="117">
        <f t="shared" si="2"/>
        <v>0</v>
      </c>
      <c r="K46" s="117" t="str">
        <f>IF(F46="Scenario1PBT1",'Minor retrofit'!$E$19,IF(F46="Scenario2PBT1",'Minor retrofit'!$F$19,IF(F46="Scenario3PBT1",'Minor retrofit'!$G$19,"")))&amp;IF(F46="Scenario1PBT2",'Minor retrofit'!$H$19,IF(F46="Scenario2PBT2",'Minor retrofit'!$I$19,IF(F46="Scenario3PBT2",'Minor retrofit'!$J$19,"")))&amp;IF(F46="Scenario1PBT3",'Minor retrofit'!$K$19,IF(F46="Scenario2PBT3",'Minor retrofit'!$L$19,IF(F46="Scenario3PBT3",'Minor retrofit'!$M$19,"")))&amp;IF(F46="Scenario1PBT4",'Minor retrofit'!$N$19,IF(F46="Scenario2PBT4",'Minor retrofit'!$O$19,IF(F46="Scenario3PBT4",'Minor retrofit'!$P$19,"")))&amp;IF(F46="Scenario1PBT5",'Minor retrofit'!$Q$19,IF(F46="Scenario2PBT5",'Minor retrofit'!$R$19,IF(F46="Scenario3PBT5",'Minor retrofit'!$S$19,"")))&amp;IF(F46="Scenario1PBT6",'Minor retrofit'!$T$19,IF(F46="Scenario2PBT6",'Minor retrofit'!$U$19,IF(F46="Scenario3PBT6",'Minor retrofit'!$V$19,"")))&amp;IF(F46="Scenario1PBT7",'Minor retrofit'!$W$19,IF(F46="Scenario2PBT7",'Minor retrofit'!$X$19,IF(F46="Scenario3PBT7",'Minor retrofit'!$Y$19,"")))&amp;IF(F46="Scenario1PBT8",'Minor retrofit'!$Z$19,IF(F46="Scenario2PBT8",'Minor retrofit'!$AA$19,IF(F46="Scenario3PBT8",'Minor retrofit'!$AB$19,"")))&amp;IF(F46="Scenario1PBT9",'Minor retrofit'!$AC$19,IF(F46="Scenario2PBT9",'Minor retrofit'!$AD$19,IF(F46="Scenario3PBT9",'Minor retrofit'!$AE$19,"")))&amp;IF(F46="Scenario1PBT10",'Minor retrofit'!$AF$19,IF(F46="Scenario2PBT10",'Minor retrofit'!$AG$19,IF(F46="Scenario3PBT10",'Minor retrofit'!$AH$19,"")))&amp;IF(F46="Scenario1PBT11",'Minor retrofit'!$AI$19,IF(F46="Scenario2PBT11",'Minor retrofit'!$AJ$19,IF(F46="Scenario3PBT11",'Minor retrofit'!$AK$19,"")))&amp;IF(F46="Scenario1PBT12",'Minor retrofit'!$AL$19,IF(F46="Scenario2PBT12",'Minor retrofit'!$AM$19,IF(F46="Scenario3PBT12",'Minor retrofit'!$AN$19,"")))&amp;IF(F46="Scenario1PBT13",'Minor retrofit'!$AO$19,IF(F46="Scenario2PBT13",'Minor retrofit'!$AP$19,IF(F46="Scenario3PBT13",'Minor retrofit'!$AQ$19,"")))&amp;IF(F46="Scenario1PBT14",'Minor retrofit'!$AR$19,IF(F46="Scenario2PBT14",'Minor retrofit'!$AS$19,IF(F46="Scenario3PBT14",'Minor retrofit'!$AT$19,"")))&amp;IF(F46="Scenario1PBT15",'Minor retrofit'!$AU$19,IF(F46="Scenario2PBT15",'Minor retrofit'!$AV$19,IF(F46="Scenario3PBT15",'Minor retrofit'!$AW$19,"")))</f>
        <v/>
      </c>
      <c r="L46" s="117">
        <f t="shared" si="3"/>
        <v>0</v>
      </c>
      <c r="M46" s="117" t="str">
        <f>IF(F46="Scenario1PBT1",'Minor retrofit'!$E$21,IF(F46="Scenario2PBT1",'Minor retrofit'!$F$21,IF(F46="Scenario3PBT1",'Minor retrofit'!$G$21,"")))&amp;IF(F46="Scenario1PBT2",'Minor retrofit'!$H$21,IF(F46="Scenario2PBT2",'Minor retrofit'!$I$21,IF(F46="Scenario3PBT2",'Minor retrofit'!$J$21,"")))&amp;IF(F46="Scenario1PBT3",'Minor retrofit'!$K$21,IF(F46="Scenario2PBT3",'Minor retrofit'!$L$21,IF(F46="Scenario3PBT3",'Minor retrofit'!$M$21,"")))&amp;IF(F46="Scenario1PBT4",'Minor retrofit'!$N$21,IF(F46="Scenario2PBT4",'Minor retrofit'!$O$21,IF(F46="Scenario3PBT4",'Minor retrofit'!$P$21,"")))&amp;IF(F46="Scenario1PBT5",'Minor retrofit'!$Q$21,IF(F46="Scenario2PBT5",'Minor retrofit'!$R$21,IF(F46="Scenario3PBT5",'Minor retrofit'!$S$21,"")))&amp;IF(F46="Scenario1PBT6",'Minor retrofit'!$T$21,IF(F46="Scenario2PBT6",'Minor retrofit'!$U$21,IF(F46="Scenario3PBT6",'Minor retrofit'!$V$21,"")))&amp;IF(F46="Scenario1PBT7",'Minor retrofit'!$W$21,IF(F46="Scenario2PBT7",'Minor retrofit'!$X$21,IF(F46="Scenario3PBT7",'Minor retrofit'!$Y$21,"")))&amp;IF(F46="Scenario1PBT8",'Minor retrofit'!$Z$21,IF(F46="Scenario2PBT8",'Minor retrofit'!$AA$21,IF(F46="Scenario3PBT8",'Minor retrofit'!$AB$21,"")))&amp;IF(F46="Scenario1PBT9",'Minor retrofit'!$AC$21,IF(F46="Scenario2PBT9",'Minor retrofit'!$AD$21,IF(F46="Scenario3PBT9",'Minor retrofit'!$AE$21,"")))&amp;IF(F46="Scenario1PBT10",'Minor retrofit'!$AF$21,IF(F46="Scenario2PBT10",'Minor retrofit'!$AG$21,IF(F46="Scenario3PBT10",'Minor retrofit'!$AH$21,"")))&amp;IF(F46="Scenario1PBT11",'Minor retrofit'!$AI$21,IF(F46="Scenario2PBT11",'Minor retrofit'!$AJ$21,IF(F46="Scenario3PBT11",'Minor retrofit'!$AK$21,"")))&amp;IF(F46="Scenario1PBT12",'Minor retrofit'!$AL$21,IF(F46="Scenario2PBT12",'Minor retrofit'!$AM$21,IF(F46="Scenario3PBT12",'Minor retrofit'!$AN$21,"")))&amp;IF(F46="Scenario1PBT13",'Minor retrofit'!$AO$21,IF(F46="Scenario2PBT13",'Minor retrofit'!$AP$21,IF(F46="Scenario3PBT13",'Minor retrofit'!$AQ$21,"")))&amp;IF(F46="Scenario1PBT14",'Minor retrofit'!$AR$21,IF(F46="Scenario2PBT14",'Minor retrofit'!$AS$21,IF(F46="Scenario3PBT14",'Minor retrofit'!$AT$21,"")))&amp;IF(F46="Scenario1PBT15",'Minor retrofit'!$AU$21,IF(F46="Scenario2PBT15",'Minor retrofit'!$AV$21,IF(F46="Scenario3PBT15",'Minor retrofit'!$AW$21,"")))</f>
        <v/>
      </c>
      <c r="N46" s="118">
        <f t="shared" si="4"/>
        <v>0</v>
      </c>
      <c r="O46" s="206" t="str">
        <f>IF(F46="Scenario1PBT1",'Minor retrofit'!$E$24,IF(F46="Scenario2PBT1",'Minor retrofit'!$F$24,IF(F46="Scenario3PBT1",'Minor retrofit'!$G$24,"")))&amp;IF(F46="Scenario1PBT2",'Minor retrofit'!$H$24,IF(F46="Scenario2PBT2",'Minor retrofit'!$I$24,IF(F46="Scenario3PBT2",'Minor retrofit'!$J$24,"")))&amp;IF(F46="Scenario1PBT3",'Minor retrofit'!$K$24,IF(F46="Scenario2PBT3",'Minor retrofit'!$L$24,IF(F46="Scenario3PBT3",'Minor retrofit'!$M$24,"")))&amp;IF(F46="Scenario1PBT4",'Minor retrofit'!$N$24,IF(F46="Scenario2PBT4",'Minor retrofit'!$O$24,IF(F46="Scenario3PBT4",'Minor retrofit'!$P$24,"")))&amp;IF(F46="Scenario1PBT5",'Minor retrofit'!$Q$24,IF(F46="Scenario2PBT5",'Minor retrofit'!$R$24,IF(F46="Scenario3PBT5",'Minor retrofit'!$S$24,"")))&amp;IF(F46="Scenario1PBT6",'Minor retrofit'!$T$24,IF(F46="Scenario2PBT6",'Minor retrofit'!$U$24,IF(F46="Scenario3PBT6",'Minor retrofit'!$V$24,"")))&amp;IF(F46="Scenario1PBT7",'Minor retrofit'!$W$24,IF(F46="Scenario2PBT7",'Minor retrofit'!$X$24,IF(F46="Scenario3PBT7",'Minor retrofit'!$Y$24,"")))&amp;IF(F46="Scenario1PBT8",'Minor retrofit'!$Z$24,IF(F46="Scenario2PBT8",'Minor retrofit'!$AA$24,IF(F46="Scenario3PBT8",'Minor retrofit'!$AB$24,"")))&amp;IF(F46="Scenario1PBT9",'Minor retrofit'!$AC$24,IF(F46="Scenario2PBT9",'Minor retrofit'!$AD$24,IF(F46="Scenario3PBT9",'Minor retrofit'!$AE$24,"")))&amp;IF(F46="Scenario1PBT10",'Minor retrofit'!$AF$24,IF(F46="Scenario2PBT10",'Minor retrofit'!$AG$24,IF(F46="Scenario3PBT10",'Minor retrofit'!$AH$24,"")))&amp;IF(F46="Scenario1PBT11",'Minor retrofit'!$AI$24,IF(F46="Scenario2PBT11",'Minor retrofit'!$AJ$24,IF(F46="Scenario3PBT11",'Minor retrofit'!$AK$24,"")))&amp;IF(F46="Scenario1PBT12",'Minor retrofit'!$AL$24,IF(F46="Scenario2PBT12",'Minor retrofit'!$AM$24,IF(F46="Scenario3PBT12",'Minor retrofit'!$AN$24,"")))&amp;IF(F46="Scenario1PBT13",'Minor retrofit'!$AO$24,IF(F46="Scenario2PBT13",'Minor retrofit'!$AP$24,IF(F46="Scenario3PBT13",'Minor retrofit'!$AQ$24,"")))&amp;IF(F46="Scenario1PBT14",'Minor retrofit'!$AR$24,IF(F46="Scenario2PBT14",'Minor retrofit'!$AS$24,IF(F46="Scenario3PBT14",'Minor retrofit'!$AT$24,"")))&amp;IF(F46="Scenario1PBT15",'Minor retrofit'!$AU$24,IF(F46="Scenario2PBT15",'Minor retrofit'!$AV$24,IF(F46="Scenario3PBT15",'Minor retrofit'!$AW$24,"")))</f>
        <v/>
      </c>
      <c r="P46" s="117">
        <f t="shared" si="5"/>
        <v>0</v>
      </c>
      <c r="Q46" s="117" t="str">
        <f>IF(F46="Scenario1PBT1",'Minor retrofit'!$E$26,IF(F46="Scenario2PBT1",'Minor retrofit'!$F$26,IF(F46="Scenario3PBT1",'Minor retrofit'!$G$26,"")))&amp;IF(F46="Scenario1PBT2",'Minor retrofit'!$H$26,IF(F46="Scenario2PBT2",'Minor retrofit'!$I$26,IF(F46="Scenario3PBT2",'Minor retrofit'!$J$26,"")))&amp;IF(F46="Scenario1PBT3",'Minor retrofit'!$K$26,IF(F46="Scenario2PBT3",'Minor retrofit'!$L$26,IF(F46="Scenario3PBT3",'Minor retrofit'!$M$26,"")))&amp;IF(F46="Scenario1PBT4",'Minor retrofit'!$N$26,IF(F46="Scenario2PBT4",'Minor retrofit'!$O$26,IF(F46="Scenario3PBT4",'Minor retrofit'!$P$26,"")))&amp;IF(F46="Scenario1PBT5",'Minor retrofit'!$Q$26,IF(F46="Scenario2PBT5",'Minor retrofit'!$R$26,IF(F46="Scenario3PBT5",'Minor retrofit'!$S$26,"")))&amp;IF(F46="Scenario1PBT6",'Minor retrofit'!$T$26,IF(F46="Scenario2PBT6",'Minor retrofit'!$U$26,IF(F46="Scenario3PBT6",'Minor retrofit'!$V$26,"")))&amp;IF(F46="Scenario1PBT7",'Minor retrofit'!$W$26,IF(F46="Scenario2PBT7",'Minor retrofit'!$X$26,IF(F46="Scenario3PBT7",'Minor retrofit'!$Y$26,"")))&amp;IF(F46="Scenario1PBT8",'Minor retrofit'!$Z$26,IF(F46="Scenario2PBT8",'Minor retrofit'!$AA$26,IF(F46="Scenario3PBT8",'Minor retrofit'!$AB$26,"")))&amp;IF(F46="Scenario1PBT9",'Minor retrofit'!$AC$26,IF(F46="Scenario2PBT9",'Minor retrofit'!$AD$26,IF(F46="Scenario3PBT9",'Minor retrofit'!$AE$26,"")))&amp;IF(F46="Scenario1PBT10",'Minor retrofit'!$AF$26,IF(F46="Scenario2PBT10",'Minor retrofit'!$AG$26,IF(F46="Scenario3PBT10",'Minor retrofit'!$AH$26,"")))&amp;IF(F46="Scenario1PBT11",'Minor retrofit'!$AI$26,IF(F46="Scenario2PBT11",'Minor retrofit'!$AJ$26,IF(F46="Scenario3PBT11",'Minor retrofit'!$AK$26,"")))&amp;IF(F46="Scenario1PBT12",'Minor retrofit'!$AL$26,IF(F46="Scenario2PBT12",'Minor retrofit'!$AM$26,IF(F46="Scenario3PBT12",'Minor retrofit'!$AN$26,"")))&amp;IF(F46="Scenario1PBT13",'Minor retrofit'!$AO$26,IF(F46="Scenario2PBT13",'Minor retrofit'!$AP$26,IF(F46="Scenario3PBT13",'Minor retrofit'!$AQ$26,"")))&amp;IF(F46="Scenario1PBT14",'Minor retrofit'!$AR$26,IF(F46="Scenario2PBT14",'Minor retrofit'!$AS$26,IF(F46="Scenario3PBT14",'Minor retrofit'!$AT$26,"")))&amp;IF(F46="Scenario1PBT15",'Minor retrofit'!$AU$26,IF(F46="Scenario2PBT15",'Minor retrofit'!$AV$26,IF(F46="Scenario3PBT15",'Minor retrofit'!$AW$26,"")))</f>
        <v/>
      </c>
      <c r="R46" s="117">
        <f t="shared" si="6"/>
        <v>0</v>
      </c>
      <c r="S46" s="117" t="str">
        <f>IF(F46="Scenario1PBT1",'Minor retrofit'!$E$28,IF(F46="Scenario2PBT1",'Minor retrofit'!$F$28,IF(F46="Scenario3PBT1",'Minor retrofit'!$G$28,"")))&amp;IF(F46="Scenario1PBT2",'Minor retrofit'!$H$28,IF(F46="Scenario2PBT2",'Minor retrofit'!$I$28,IF(F46="Scenario3PBT2",'Minor retrofit'!$J$28,"")))&amp;IF(F46="Scenario1PBT3",'Minor retrofit'!$K$28,IF(F46="Scenario2PBT3",'Minor retrofit'!$L$28,IF(F46="Scenario3PBT3",'Minor retrofit'!$M$28,"")))&amp;IF(F46="Scenario1PBT4",'Minor retrofit'!$N$28,IF(F46="Scenario2PBT4",'Minor retrofit'!$O$28,IF(F46="Scenario3PBT4",'Minor retrofit'!$P$28,"")))&amp;IF(F46="Scenario1PBT5",'Minor retrofit'!$Q$28,IF(F46="Scenario2PBT5",'Minor retrofit'!$R$28,IF(F46="Scenario3PBT5",'Minor retrofit'!$S$28,"")))&amp;IF(F46="Scenario1PBT6",'Minor retrofit'!$T$28,IF(F46="Scenario2PBT6",'Minor retrofit'!$U$28,IF(F46="Scenario3PBT6",'Minor retrofit'!$V$28,"")))&amp;IF(F46="Scenario1PBT7",'Minor retrofit'!$W$28,IF(F46="Scenario2PBT7",'Minor retrofit'!$X$28,IF(F46="Scenario3PBT7",'Minor retrofit'!$Y$28,"")))&amp;IF(F46="Scenario1PBT8",'Minor retrofit'!$Z$28,IF(F46="Scenario2PBT8",'Minor retrofit'!$AA$28,IF(F46="Scenario3PBT8",'Minor retrofit'!$AB$28,"")))&amp;IF(F46="Scenario1PBT9",'Minor retrofit'!$AC$28,IF(F46="Scenario2PBT9",'Minor retrofit'!$AD$28,IF(F46="Scenario3PBT9",'Minor retrofit'!$AE$28,"")))&amp;IF(F46="Scenario1PBT10",'Minor retrofit'!$AF$28,IF(F46="Scenario2PBT10",'Minor retrofit'!$AG$28,IF(F46="Scenario3PBT10",'Minor retrofit'!$AH$28,"")))&amp;IF(F46="Scenario1PBT11",'Minor retrofit'!$AI$28,IF(F46="Scenario2PBT11",'Minor retrofit'!$AJ$28,IF(F46="Scenario3PBT11",'Minor retrofit'!$AK$28,"")))&amp;IF(F46="Scenario1PBT12",'Minor retrofit'!$AL$28,IF(F46="Scenario2PBT12",'Minor retrofit'!$AM$28,IF(F46="Scenario3PBT12",'Minor retrofit'!$AN$28,"")))&amp;IF(F46="Scenario1PBT13",'Minor retrofit'!$AO$28,IF(F46="Scenario2PBT13",'Minor retrofit'!$AP$28,IF(F46="Scenario3PBT13",'Minor retrofit'!$AQ$28,"")))&amp;IF(F46="Scenario1PBT14",'Minor retrofit'!$AR$28,IF(F46="Scenario2PBT14",'Minor retrofit'!$AS$28,IF(F46="Scenario3PBT14",'Minor retrofit'!$AT$28,"")))&amp;IF(F46="Scenario1PBT15",'Minor retrofit'!$AU$28,IF(F46="Scenario2PBT15",'Minor retrofit'!$AV$28,IF(F46="Scenario3PBT15",'Minor retrofit'!$AW$28,"")))</f>
        <v/>
      </c>
      <c r="T46" s="207">
        <f t="shared" si="7"/>
        <v>0</v>
      </c>
      <c r="U46" s="206" t="str">
        <f>IF(F46="Scenario1PBT1",'Minor retrofit'!$E$39,IF(F46="Scenario2PBT1",'Minor retrofit'!$F$39,IF(F46="Scenario3PBT1",'Minor retrofit'!$G$39,"")))&amp;IF(F46="Scenario1PBT2",'Minor retrofit'!$H$39,IF(F46="Scenario2PBT2",'Minor retrofit'!$I$39,IF(F46="Scenario3PBT2",'Minor retrofit'!$J$39,"")))&amp;IF(F46="Scenario1PBT3",'Minor retrofit'!$K$39,IF(F46="Scenario2PBT3",'Minor retrofit'!$L$39,IF(F46="Scenario3PBT3",'Minor retrofit'!$M$39,"")))&amp;IF(F46="Scenario1PBT4",'Minor retrofit'!$N$39,IF(F46="Scenario2PBT4",'Minor retrofit'!$O$39,IF(F46="Scenario3PBT4",'Minor retrofit'!$P$39,"")))&amp;IF(F46="Scenario1PBT5",'Minor retrofit'!$Q$39,IF(F46="Scenario2PBT5",'Minor retrofit'!$R$39,IF(F46="Scenario3PBT5",'Minor retrofit'!$S$39,"")))&amp;IF(F46="Scenario1PBT6",'Minor retrofit'!$T$39,IF(F46="Scenario2PBT6",'Minor retrofit'!$U$39,IF(F46="Scenario3PBT6",'Minor retrofit'!$V$39,"")))&amp;IF(F46="Scenario1PBT7",'Minor retrofit'!$W$39,IF(F46="Scenario2PBT7",'Minor retrofit'!$X$39,IF(F46="Scenario3PBT7",'Minor retrofit'!$Y$39,"")))&amp;IF(F46="Scenario1PBT8",'Minor retrofit'!$Z$39,IF(F46="Scenario2PBT8",'Minor retrofit'!$AA$39,IF(F46="Scenario3PBT8",'Minor retrofit'!$AB$39,"")))&amp;IF(F46="Scenario1PBT9",'Minor retrofit'!$AC$39,IF(F46="Scenario2PBT9",'Minor retrofit'!$AD$39,IF(F46="Scenario3PBT9",'Minor retrofit'!$AE$39,"")))&amp;IF(F46="Scenario1PBT10",'Minor retrofit'!$AF$39,IF(F46="Scenario2PBT10",'Minor retrofit'!$AG$39,IF(F46="Scenario3PBT10",'Minor retrofit'!$AH$39,"")))&amp;IF(F46="Scenario1PBT11",'Minor retrofit'!$AI$39,IF(F46="Scenario2PBT11",'Minor retrofit'!$AJ$39,IF(F46="Scenario3PBT11",'Minor retrofit'!$AK$39,"")))&amp;IF(F46="Scenario1PBT12",'Minor retrofit'!$AL$39,IF(F46="Scenario2PBT12",'Minor retrofit'!$AM$39,IF(F46="Scenario3PBT12",'Minor retrofit'!$AN$39,"")))&amp;IF(F46="Scenario1PBT13",'Minor retrofit'!$AO$39,IF(F46="Scenario2PBT13",'Minor retrofit'!$AP$39,IF(F46="Scenario3PBT13",'Minor retrofit'!$AQ$39,"")))&amp;IF(F46="Scenario1PBT14",'Minor retrofit'!$AR$39,IF(F46="Scenario2PBT14",'Minor retrofit'!$AS$39,IF(F46="Scenario3PBT14",'Minor retrofit'!$AT$39,"")))&amp;IF(F46="Scenario1PBT15",'Minor retrofit'!$AU$39,IF(F46="Scenario2PBT15",'Minor retrofit'!$AV$39,IF(F46="Scenario3PBT15",'Minor retrofit'!$AW$39,"")))</f>
        <v/>
      </c>
      <c r="V46" s="117">
        <f t="shared" si="8"/>
        <v>0</v>
      </c>
      <c r="W46" s="117" t="str">
        <f>IF(F46="Scenario1PBT1",'Minor retrofit'!$E$41,IF(F46="Scenario2PBT1",'Minor retrofit'!$F$41,IF(F46="Scenario3PBT1",'Minor retrofit'!$G$41,"")))&amp;IF(F46="Scenario1PBT2",'Minor retrofit'!$H$41,IF(F46="Scenario2PBT2",'Minor retrofit'!$I$41,IF(F46="Scenario3PBT2",'Minor retrofit'!$J$41,"")))&amp;IF(F46="Scenario1PBT3",'Minor retrofit'!$K$41,IF(F46="Scenario2PBT3",'Minor retrofit'!$L$41,IF(F46="Scenario3PBT3",'Minor retrofit'!$M$41,"")))&amp;IF(F46="Scenario1PBT4",'Minor retrofit'!$N$41,IF(F46="Scenario2PBT4",'Minor retrofit'!$O$41,IF(F46="Scenario3PBT4",'Minor retrofit'!$P$41,"")))&amp;IF(F46="Scenario1PBT5",'Minor retrofit'!$Q$41,IF(F46="Scenario2PBT5",'Minor retrofit'!$R$41,IF(F46="Scenario3PBT5",'Minor retrofit'!$S$41,"")))&amp;IF(F46="Scenario1PBT6",'Minor retrofit'!$T$41,IF(F46="Scenario2PBT6",'Minor retrofit'!$U$41,IF(F46="Scenario3PBT6",'Minor retrofit'!$V$41,"")))&amp;IF(F46="Scenario1PBT7",'Minor retrofit'!$W$41,IF(F46="Scenario2PBT7",'Minor retrofit'!$X$41,IF(F46="Scenario3PBT7",'Minor retrofit'!$Y$41,"")))&amp;IF(F46="Scenario1PBT8",'Minor retrofit'!$Z$41,IF(F46="Scenario2PBT8",'Minor retrofit'!$AA$41,IF(F46="Scenario3PBT8",'Minor retrofit'!$AB$41,"")))&amp;IF(F46="Scenario1PBT9",'Minor retrofit'!$AC$41,IF(F46="Scenario2PBT9",'Minor retrofit'!$AD$41,IF(F46="Scenario3PBT9",'Minor retrofit'!$AE$41,"")))&amp;IF(F46="Scenario1PBT10",'Minor retrofit'!$AF$41,IF(F46="Scenario2PBT10",'Minor retrofit'!$AG$41,IF(F46="Scenario3PBT10",'Minor retrofit'!$AH$41,"")))&amp;IF(F46="Scenario1PBT11",'Minor retrofit'!$AI$41,IF(F46="Scenario2PBT11",'Minor retrofit'!$AJ$41,IF(F46="Scenario3PBT11",'Minor retrofit'!$AK$41,"")))&amp;IF(F46="Scenario1PBT12",'Minor retrofit'!$AL$41,IF(F46="Scenario2PBT12",'Minor retrofit'!$AM$41,IF(F46="Scenario3PBT12",'Minor retrofit'!$AN$41,"")))&amp;IF(F46="Scenario1PBT13",'Minor retrofit'!$AO$41,IF(F46="Scenario2PBT13",'Minor retrofit'!$AP$41,IF(F46="Scenario3PBT13",'Minor retrofit'!$AQ$41,"")))&amp;IF(F46="Scenario1PBT14",'Minor retrofit'!$AR$41,IF(F46="Scenario2PBT14",'Minor retrofit'!$AS$41,IF(F46="Scenario3PBT14",'Minor retrofit'!$AT$41,"")))&amp;IF(F46="Scenario1PBT15",'Minor retrofit'!$AU$41,IF(F46="Scenario2PBT15",'Minor retrofit'!$AV$41,IF(F46="Scenario3PBT15",'Minor retrofit'!$AW$41,"")))</f>
        <v/>
      </c>
      <c r="X46" s="117">
        <f t="shared" si="9"/>
        <v>0</v>
      </c>
      <c r="Y46" s="117" t="str">
        <f>IF(F46="Scenario1PBT1",'Minor retrofit'!$E$43,IF(F46="Scenario2PBT1",'Minor retrofit'!$F$43,IF(F46="Scenario3PBT1",'Minor retrofit'!$G$43,"")))&amp;IF(F46="Scenario1PBT2",'Minor retrofit'!$H$43,IF(F46="Scenario2PBT2",'Minor retrofit'!$I$43,IF(F46="Scenario3PBT2",'Minor retrofit'!$J$43,"")))&amp;IF(F46="Scenario1PBT3",'Minor retrofit'!$K$43,IF(F46="Scenario2PBT3",'Minor retrofit'!$L$43,IF(F46="Scenario3PBT3",'Minor retrofit'!$M$43,"")))&amp;IF(F46="Scenario1PBT4",'Minor retrofit'!$N$43,IF(F46="Scenario2PBT4",'Minor retrofit'!$O$43,IF(F46="Scenario3PBT4",'Minor retrofit'!$P$43,"")))&amp;IF(F46="Scenario1PBT5",'Minor retrofit'!$Q$43,IF(F46="Scenario2PBT5",'Minor retrofit'!$R$43,IF(F46="Scenario3PBT5",'Minor retrofit'!$S$43,"")))&amp;IF(F46="Scenario1PBT6",'Minor retrofit'!$T$43,IF(F46="Scenario2PBT6",'Minor retrofit'!$U$43,IF(F46="Scenario3PBT6",'Minor retrofit'!$V$43,"")))&amp;IF(F46="Scenario1PBT7",'Minor retrofit'!$W$43,IF(F46="Scenario2PBT7",'Minor retrofit'!$X$43,IF(F46="Scenario3PBT7",'Minor retrofit'!$Y$43,"")))&amp;IF(F46="Scenario1PBT8",'Minor retrofit'!$Z$43,IF(F46="Scenario2PBT8",'Minor retrofit'!$AA$43,IF(F46="Scenario3PBT8",'Minor retrofit'!$AB$43,"")))&amp;IF(F46="Scenario1PBT9",'Minor retrofit'!$AC$43,IF(F46="Scenario2PBT9",'Minor retrofit'!$AD$43,IF(F46="Scenario3PBT9",'Minor retrofit'!$AE$43,"")))&amp;IF(F46="Scenario1PBT10",'Minor retrofit'!$AF$43,IF(F46="Scenario2PBT10",'Minor retrofit'!$AG$43,IF(F46="Scenario3PBT10",'Minor retrofit'!$AH$43,"")))&amp;IF(F46="Scenario1PBT11",'Minor retrofit'!$AI$43,IF(F46="Scenario2PBT11",'Minor retrofit'!$AJ$43,IF(F46="Scenario3PBT11",'Minor retrofit'!$AK$43,"")))&amp;IF(F46="Scenario1PBT12",'Minor retrofit'!$AL$43,IF(F46="Scenario2PBT12",'Minor retrofit'!$AM$43,IF(F46="Scenario3PBT12",'Minor retrofit'!$AN$43,"")))&amp;IF(F46="Scenario1PBT13",'Minor retrofit'!$AO$43,IF(F46="Scenario2PBT13",'Minor retrofit'!$AP$43,IF(F46="Scenario3PBT13",'Minor retrofit'!$AQ$43,"")))&amp;IF(F46="Scenario1PBT14",'Minor retrofit'!$AR$43,IF(F46="Scenario2PBT14",'Minor retrofit'!$AS$43,IF(F46="Scenario3PBT14",'Minor retrofit'!$AT$43,"")))&amp;IF(F46="Scenario1PBT15",'Minor retrofit'!$AU$43,IF(F46="Scenario2PBT15",'Minor retrofit'!$AV$43,IF(F46="Scenario3PBT15",'Minor retrofit'!$AW$43,"")))</f>
        <v/>
      </c>
      <c r="Z46" s="117">
        <f t="shared" si="10"/>
        <v>0</v>
      </c>
      <c r="AA46" s="178" t="str">
        <f>IF(F46="Scenario1PBT1",'Minor retrofit'!$E$102,IF(F46="Scenario2PBT1",'Minor retrofit'!$F$102,IF(F46="Scenario3PBT1",'Minor retrofit'!$G$102,"")))&amp;IF(F46="Scenario1PBT2",'Minor retrofit'!$H$102,IF(F46="Scenario2PBT2",'Minor retrofit'!$I$102,IF(F46="Scenario3PBT2",'Minor retrofit'!$J$102,"")))&amp;IF(F46="Scenario1PBT3",'Minor retrofit'!$K$102,IF(F46="Scenario2PBT3",'Minor retrofit'!$L$102,IF(F46="Scenario3PBT3",'Minor retrofit'!$M$102,"")))&amp;IF(F46="Scenario1PBT4",'Minor retrofit'!$N$102,IF(F46="Scenario2PBT4",'Minor retrofit'!$O$102,IF(F46="Scenario3PBT4",'Minor retrofit'!$P$102,"")))&amp;IF(F46="Scenario1PBT5",'Minor retrofit'!$Q$102,IF(F46="Scenario2PBT5",'Minor retrofit'!$R$102,IF(F46="Scenario3PBT5",'Minor retrofit'!$S$102,"")))&amp;IF(F46="Scenario1PBT6",'Minor retrofit'!$T$102,IF(F46="Scenario2PBT6",'Minor retrofit'!$U$102,IF(F46="Scenario3PBT6",'Minor retrofit'!$V$102,"")))&amp;IF(F46="Scenario1PBT7",'Minor retrofit'!$W$102,IF(F46="Scenario2PBT7",'Minor retrofit'!$X$102,IF(F46="Scenario3PBT7",'Minor retrofit'!$Y$102,"")))&amp;IF(F46="Scenario1PBT8",'Minor retrofit'!$Z$102,IF(F46="Scenario2PBT8",'Minor retrofit'!$AA$102,IF(F46="Scenario3PBT8",'Minor retrofit'!$AB$102,"")))&amp;IF(F46="Scenario1PBT9",'Minor retrofit'!$AC$102,IF(F46="Scenario2PBT9",'Minor retrofit'!$AD$102,IF(F46="Scenario3PBT9",'Minor retrofit'!$AE$102,"")))&amp;IF(F46="Scenario1PBT10",'Minor retrofit'!$AF$102,IF(F46="Scenario2PBT10",'Minor retrofit'!$AG$102,IF(F46="Scenario3PBT10",'Minor retrofit'!$AH$102,"")))&amp;IF(F46="Scenario1PBT11",'Minor retrofit'!$AI$102,IF(F46="Scenario2PBT11",'Minor retrofit'!$AJ$102,IF(F46="Scenario3PBT11",'Minor retrofit'!$AK$102,"")))&amp;IF(F46="Scenario1PBT12",'Minor retrofit'!$AL$102,IF(F46="Scenario2PBT12",'Minor retrofit'!$AM$102,IF(F46="Scenario3PBT12",'Minor retrofit'!$AN$102,"")))&amp;IF(F46="Scenario1PBT13",'Minor retrofit'!$AO$102,IF(F46="Scenario2PBT13",'Minor retrofit'!$AP$102,IF(F46="Scenario3PBT13",'Minor retrofit'!$AQ$102,"")))&amp;IF(F46="Scenario1PBT14",'Minor retrofit'!$AR$102,IF(F46="Scenario2PBT14",'Minor retrofit'!$AS$102,IF(F46="Scenario3PBT14",'Minor retrofit'!$AT$102,"")))&amp;IF(F46="Scenario1PBT15",'Minor retrofit'!$AU$102,IF(F46="Scenario2PBT15",'Minor retrofit'!$AV$102,IF(F46="Scenario3PBT15",'Minor retrofit'!$AW$102,"")))</f>
        <v/>
      </c>
      <c r="AB46" s="179">
        <f t="shared" si="11"/>
        <v>0</v>
      </c>
      <c r="AC46" s="208">
        <f>IFERROR('Projection_Base-case'!G46-G46,0)</f>
        <v>0</v>
      </c>
      <c r="AD46" s="178">
        <f t="shared" si="12"/>
        <v>0</v>
      </c>
      <c r="AE46" s="117">
        <f>IFERROR(100*AC46/'Projection_Base-case'!G46,0)</f>
        <v>0</v>
      </c>
      <c r="AF46" s="117">
        <f>IFERROR('Projection_Base-case'!I46-I46,0)</f>
        <v>0</v>
      </c>
      <c r="AG46" s="178">
        <f t="shared" si="13"/>
        <v>0</v>
      </c>
      <c r="AH46" s="117">
        <f>IFERROR(100*AF46/'Projection_Base-case'!I46,0)</f>
        <v>0</v>
      </c>
      <c r="AI46" s="117">
        <f>IFERROR('Projection_Base-case'!K46-K46,0)</f>
        <v>0</v>
      </c>
      <c r="AJ46" s="178">
        <f t="shared" si="14"/>
        <v>0</v>
      </c>
      <c r="AK46" s="117">
        <f>IFERROR(100*AI46/'Projection_Base-case'!K46,0)</f>
        <v>0</v>
      </c>
      <c r="AL46" s="117">
        <f>IFERROR(M46-'Projection_Base-case'!M46,0)</f>
        <v>0</v>
      </c>
      <c r="AM46" s="178">
        <f t="shared" si="15"/>
        <v>0</v>
      </c>
      <c r="AN46" s="179">
        <f>IFERROR(IF('Projection_Base-case'!N46&gt;0,100*AM46/'Projection_Base-case'!N46,100*AM46/N46),0)</f>
        <v>0</v>
      </c>
      <c r="AO46" s="206">
        <f>IFERROR('Projection_Base-case'!O46-O46,0)</f>
        <v>0</v>
      </c>
      <c r="AP46" s="178">
        <f t="shared" si="16"/>
        <v>0</v>
      </c>
      <c r="AQ46" s="117">
        <f>IFERROR(100*AO46/'Projection_Base-case'!O46,0)</f>
        <v>0</v>
      </c>
      <c r="AR46" s="117">
        <f>IFERROR('Projection_Base-case'!Q46-Q46,0)</f>
        <v>0</v>
      </c>
      <c r="AS46" s="178">
        <f t="shared" si="17"/>
        <v>0</v>
      </c>
      <c r="AT46" s="117">
        <f>IFERROR(100*AR46/'Projection_Base-case'!Q46,0)</f>
        <v>0</v>
      </c>
      <c r="AU46" s="117">
        <f>IFERROR('Projection_Base-case'!S46-S46,0)</f>
        <v>0</v>
      </c>
      <c r="AV46" s="178">
        <f t="shared" si="18"/>
        <v>0</v>
      </c>
      <c r="AW46" s="118">
        <f>IFERROR(100*AU46/'Projection_Base-case'!S46,0)</f>
        <v>0</v>
      </c>
      <c r="AX46" s="206">
        <f>IFERROR('Projection_Base-case'!U46-U46,0)</f>
        <v>0</v>
      </c>
      <c r="AY46" s="178">
        <f t="shared" si="19"/>
        <v>0</v>
      </c>
      <c r="AZ46" s="117">
        <f>IFERROR(100*AX46/'Projection_Base-case'!U46,0)</f>
        <v>0</v>
      </c>
      <c r="BA46" s="117">
        <f>IFERROR('Projection_Base-case'!W46-W46,0)</f>
        <v>0</v>
      </c>
      <c r="BB46" s="178">
        <f t="shared" si="20"/>
        <v>0</v>
      </c>
      <c r="BC46" s="117">
        <f>IFERROR(100*BA46/'Projection_Base-case'!W46,0)</f>
        <v>0</v>
      </c>
      <c r="BD46" s="117">
        <f>IFERROR('Projection_Base-case'!Y46-Y46,0)</f>
        <v>0</v>
      </c>
      <c r="BE46" s="178">
        <f t="shared" si="21"/>
        <v>0</v>
      </c>
      <c r="BF46" s="117">
        <f>IFERROR(100*BD46/'Projection_Base-case'!Y46,0)</f>
        <v>0</v>
      </c>
      <c r="BG46" s="178">
        <f t="shared" si="22"/>
        <v>0</v>
      </c>
      <c r="BH46" s="179">
        <f t="shared" si="23"/>
        <v>0</v>
      </c>
    </row>
    <row r="47" spans="1:60">
      <c r="A47" s="205">
        <v>42</v>
      </c>
      <c r="B47" s="178">
        <f>IF('Projection_Base-case'!B47&lt;&gt;"",'Projection_Base-case'!B47,0)</f>
        <v>0</v>
      </c>
      <c r="C47" s="178">
        <f>IF('Projection_Base-case'!C47&lt;&gt;"",'Projection_Base-case'!C47,0)</f>
        <v>0</v>
      </c>
      <c r="D47" s="178">
        <f>IF('Projection_Base-case'!D47&lt;&gt;"",'Projection_Base-case'!D47,0)</f>
        <v>0</v>
      </c>
      <c r="E47" s="176" t="str">
        <f>IF(AND('Résultats Minor'!$AC$3="OUI",'Résultats Minor'!E46&lt;&gt;""),'Résultats Minor'!E46,IF(OR(D47="PBT2",D47="PBT3",D47="PBT5",D47="PBT8",D47="PBT9"),"Scenario1",IF(OR(D47="PBT6",D47="PBT7",D47="PBT10"),"Scenario2",IF(OR(D47="PBT1",D47="PBT4"),"Scenario3",""))))</f>
        <v/>
      </c>
      <c r="F47" s="202" t="str">
        <f t="shared" si="0"/>
        <v>0</v>
      </c>
      <c r="G47" s="206" t="str">
        <f>IF(F47="Scenario1PBT1",'Minor retrofit'!$E$7,IF(F47="Scenario2PBT1",'Minor retrofit'!$F$7,IF(F47="Scenario3PBT1",'Minor retrofit'!$G$7,"")))&amp;IF(F47="Scenario1PBT2",'Minor retrofit'!$H$7,IF(F47="Scenario2PBT2",'Minor retrofit'!$I$7,IF(F47="Scenario3PBT2",'Minor retrofit'!$J$7,"")))&amp;IF(F47="Scenario1PBT3",'Minor retrofit'!$K$7,IF(F47="Scenario2PBT3",'Minor retrofit'!$L$7,IF(F47="Scenario3PBT3",'Minor retrofit'!$M$7,"")))&amp;IF(F47="Scenario1PBT4",'Minor retrofit'!$N$7,IF(F47="Scenario2PBT4",'Minor retrofit'!$O$7,IF(F47="Scenario3PBT4",'Minor retrofit'!$P$7,"")))&amp;IF(F47="Scenario1PBT5",'Minor retrofit'!$Q$7,IF(F47="Scenario2PBT5",'Minor retrofit'!$R$7,IF(F47="Scenario3PBT5",'Minor retrofit'!$S$7,"")))&amp;IF(F47="Scenario1PBT6",'Minor retrofit'!$T$7,IF(F47="Scenario2PBT6",'Minor retrofit'!$U$7,IF(F47="Scenario3PBT6",'Minor retrofit'!$V$7,"")))&amp;IF(F47="Scenario1PBT7",'Minor retrofit'!$W$7,IF(F47="Scenario2PBT7",'Minor retrofit'!$X$7,IF(F47="Scenario3PBT7",'Minor retrofit'!$Y$7,"")))&amp;IF(F47="Scenario1PBT8",'Minor retrofit'!$Z$7,IF(F47="Scenario2PBT8",'Minor retrofit'!$AA$7,IF(F47="Scenario3PBT8",'Minor retrofit'!$AB$7,"")))&amp;IF(F47="Scenario1PBT9",'Minor retrofit'!$AC$7,IF(F47="Scenario2PBT9",'Minor retrofit'!$AD$7,IF(F47="Scenario3PBT9",'Minor retrofit'!$AE$7,"")))&amp;IF(F47="Scenario1PBT10",'Minor retrofit'!$AF$7,IF(F47="Scenario2PBT10",'Minor retrofit'!$AG$7,IF(F47="Scenario3PBT10",'Minor retrofit'!$AH$7,"")))&amp;IF(F47="Scenario1PBT11",'Minor retrofit'!$AI$7,IF(F47="Scenario2PBT11",'Minor retrofit'!$AJ$7,IF(F47="Scenario3PBT11",'Minor retrofit'!$AK$7,"")))&amp;IF(F47="Scenario1PBT12",'Minor retrofit'!$AL$7,IF(F47="Scenario2PBT12",'Minor retrofit'!$AM$7,IF(F47="Scenario3PBT12",'Minor retrofit'!$AN$7,"")))&amp;IF(F47="Scenario1PBT13",'Minor retrofit'!$AO$7,IF(F47="Scenario2PBT13",'Minor retrofit'!$AP$7,IF(F47="Scenario3PBT13",'Minor retrofit'!$AQ$7,"")))&amp;IF(F47="Scenario1PBT14",'Minor retrofit'!$AR$7,IF(F47="Scenario2PBT14",'Minor retrofit'!$AS$7,IF(F47="Scenario3PBT14",'Minor retrofit'!$AT$7,"")))&amp;IF(F47="Scenario1PBT15",'Minor retrofit'!$AU$7,IF(F47="Scenario2PBT15",'Minor retrofit'!$AV$7,IF(F47="Scenario3PBT15",'Minor retrofit'!$AW$7,"")))</f>
        <v/>
      </c>
      <c r="H47" s="117">
        <f t="shared" si="1"/>
        <v>0</v>
      </c>
      <c r="I47" s="117" t="str">
        <f>IF(F47="Scenario1PBT1",'Minor retrofit'!$E$17,IF(F47="Scenario2PBT1",'Minor retrofit'!$F$17,IF(F47="Scenario3PBT1",'Minor retrofit'!$G$17,"")))&amp;IF(F47="Scenario1PBT2",'Minor retrofit'!$H$17,IF(F47="Scenario2PBT2",'Minor retrofit'!$I$17,IF(F47="Scenario3PBT2",'Minor retrofit'!$J$17,"")))&amp;IF(F47="Scenario1PBT3",'Minor retrofit'!$K$17,IF(F47="Scenario2PBT3",'Minor retrofit'!$L$17,IF(F47="Scenario3PBT3",'Minor retrofit'!$M$17,"")))&amp;IF(F47="Scenario1PBT4",'Minor retrofit'!$N$17,IF(F47="Scenario2PBT4",'Minor retrofit'!$O$17,IF(F47="Scenario3PBT4",'Minor retrofit'!$P$17,"")))&amp;IF(F47="Scenario1PBT5",'Minor retrofit'!$Q$17,IF(F47="Scenario2PBT5",'Minor retrofit'!$R$17,IF(F47="Scenario3PBT5",'Minor retrofit'!$S$17,"")))&amp;IF(F47="Scenario1PBT6",'Minor retrofit'!$T$17,IF(F47="Scenario2PBT6",'Minor retrofit'!$U$17,IF(F47="Scenario3PBT6",'Minor retrofit'!$V$17,"")))&amp;IF(F47="Scenario1PBT7",'Minor retrofit'!$W$17,IF(F47="Scenario2PBT7",'Minor retrofit'!$X$17,IF(F47="Scenario3PBT7",'Minor retrofit'!$Y$17,"")))&amp;IF(F47="Scenario1PBT8",'Minor retrofit'!$Z$17,IF(F47="Scenario2PBT8",'Minor retrofit'!$AA$17,IF(F47="Scenario3PBT8",'Minor retrofit'!$AB$17,"")))&amp;IF(F47="Scenario1PBT9",'Minor retrofit'!$AC$17,IF(F47="Scenario2PBT9",'Minor retrofit'!$AD$17,IF(F47="Scenario3PBT9",'Minor retrofit'!$AE$17,"")))&amp;IF(F47="Scenario1PBT10",'Minor retrofit'!$AF$17,IF(F47="Scenario2PBT10",'Minor retrofit'!$AG$17,IF(F47="Scenario3PBT10",'Minor retrofit'!$AH$17,"")))&amp;IF(F47="Scenario1PBT11",'Minor retrofit'!$AI$17,IF(F47="Scenario2PBT11",'Minor retrofit'!$AJ$17,IF(F47="Scenario3PBT11",'Minor retrofit'!$AK$17,"")))&amp;IF(F47="Scenario1PBT12",'Minor retrofit'!$AL$17,IF(F47="Scenario2PBT12",'Minor retrofit'!$AM$17,IF(F47="Scenario3PBT12",'Minor retrofit'!$AN$17,"")))&amp;IF(F47="Scenario1PBT13",'Minor retrofit'!$AO$17,IF(F47="Scenario2PBT13",'Minor retrofit'!$AP$17,IF(F47="Scenario3PBT13",'Minor retrofit'!$AQ$17,"")))&amp;IF(F47="Scenario1PBT14",'Minor retrofit'!$AR$17,IF(F47="Scenario2PBT14",'Minor retrofit'!$AS$17,IF(F47="Scenario3PBT14",'Minor retrofit'!$AT$17,"")))&amp;IF(F47="Scenario1PBT15",'Minor retrofit'!$AU$17,IF(F47="Scenario2PBT15",'Minor retrofit'!$AV$17,IF(F47="Scenario3PBT15",'Minor retrofit'!$AW$17,"")))</f>
        <v/>
      </c>
      <c r="J47" s="117">
        <f t="shared" si="2"/>
        <v>0</v>
      </c>
      <c r="K47" s="117" t="str">
        <f>IF(F47="Scenario1PBT1",'Minor retrofit'!$E$19,IF(F47="Scenario2PBT1",'Minor retrofit'!$F$19,IF(F47="Scenario3PBT1",'Minor retrofit'!$G$19,"")))&amp;IF(F47="Scenario1PBT2",'Minor retrofit'!$H$19,IF(F47="Scenario2PBT2",'Minor retrofit'!$I$19,IF(F47="Scenario3PBT2",'Minor retrofit'!$J$19,"")))&amp;IF(F47="Scenario1PBT3",'Minor retrofit'!$K$19,IF(F47="Scenario2PBT3",'Minor retrofit'!$L$19,IF(F47="Scenario3PBT3",'Minor retrofit'!$M$19,"")))&amp;IF(F47="Scenario1PBT4",'Minor retrofit'!$N$19,IF(F47="Scenario2PBT4",'Minor retrofit'!$O$19,IF(F47="Scenario3PBT4",'Minor retrofit'!$P$19,"")))&amp;IF(F47="Scenario1PBT5",'Minor retrofit'!$Q$19,IF(F47="Scenario2PBT5",'Minor retrofit'!$R$19,IF(F47="Scenario3PBT5",'Minor retrofit'!$S$19,"")))&amp;IF(F47="Scenario1PBT6",'Minor retrofit'!$T$19,IF(F47="Scenario2PBT6",'Minor retrofit'!$U$19,IF(F47="Scenario3PBT6",'Minor retrofit'!$V$19,"")))&amp;IF(F47="Scenario1PBT7",'Minor retrofit'!$W$19,IF(F47="Scenario2PBT7",'Minor retrofit'!$X$19,IF(F47="Scenario3PBT7",'Minor retrofit'!$Y$19,"")))&amp;IF(F47="Scenario1PBT8",'Minor retrofit'!$Z$19,IF(F47="Scenario2PBT8",'Minor retrofit'!$AA$19,IF(F47="Scenario3PBT8",'Minor retrofit'!$AB$19,"")))&amp;IF(F47="Scenario1PBT9",'Minor retrofit'!$AC$19,IF(F47="Scenario2PBT9",'Minor retrofit'!$AD$19,IF(F47="Scenario3PBT9",'Minor retrofit'!$AE$19,"")))&amp;IF(F47="Scenario1PBT10",'Minor retrofit'!$AF$19,IF(F47="Scenario2PBT10",'Minor retrofit'!$AG$19,IF(F47="Scenario3PBT10",'Minor retrofit'!$AH$19,"")))&amp;IF(F47="Scenario1PBT11",'Minor retrofit'!$AI$19,IF(F47="Scenario2PBT11",'Minor retrofit'!$AJ$19,IF(F47="Scenario3PBT11",'Minor retrofit'!$AK$19,"")))&amp;IF(F47="Scenario1PBT12",'Minor retrofit'!$AL$19,IF(F47="Scenario2PBT12",'Minor retrofit'!$AM$19,IF(F47="Scenario3PBT12",'Minor retrofit'!$AN$19,"")))&amp;IF(F47="Scenario1PBT13",'Minor retrofit'!$AO$19,IF(F47="Scenario2PBT13",'Minor retrofit'!$AP$19,IF(F47="Scenario3PBT13",'Minor retrofit'!$AQ$19,"")))&amp;IF(F47="Scenario1PBT14",'Minor retrofit'!$AR$19,IF(F47="Scenario2PBT14",'Minor retrofit'!$AS$19,IF(F47="Scenario3PBT14",'Minor retrofit'!$AT$19,"")))&amp;IF(F47="Scenario1PBT15",'Minor retrofit'!$AU$19,IF(F47="Scenario2PBT15",'Minor retrofit'!$AV$19,IF(F47="Scenario3PBT15",'Minor retrofit'!$AW$19,"")))</f>
        <v/>
      </c>
      <c r="L47" s="117">
        <f t="shared" si="3"/>
        <v>0</v>
      </c>
      <c r="M47" s="117" t="str">
        <f>IF(F47="Scenario1PBT1",'Minor retrofit'!$E$21,IF(F47="Scenario2PBT1",'Minor retrofit'!$F$21,IF(F47="Scenario3PBT1",'Minor retrofit'!$G$21,"")))&amp;IF(F47="Scenario1PBT2",'Minor retrofit'!$H$21,IF(F47="Scenario2PBT2",'Minor retrofit'!$I$21,IF(F47="Scenario3PBT2",'Minor retrofit'!$J$21,"")))&amp;IF(F47="Scenario1PBT3",'Minor retrofit'!$K$21,IF(F47="Scenario2PBT3",'Minor retrofit'!$L$21,IF(F47="Scenario3PBT3",'Minor retrofit'!$M$21,"")))&amp;IF(F47="Scenario1PBT4",'Minor retrofit'!$N$21,IF(F47="Scenario2PBT4",'Minor retrofit'!$O$21,IF(F47="Scenario3PBT4",'Minor retrofit'!$P$21,"")))&amp;IF(F47="Scenario1PBT5",'Minor retrofit'!$Q$21,IF(F47="Scenario2PBT5",'Minor retrofit'!$R$21,IF(F47="Scenario3PBT5",'Minor retrofit'!$S$21,"")))&amp;IF(F47="Scenario1PBT6",'Minor retrofit'!$T$21,IF(F47="Scenario2PBT6",'Minor retrofit'!$U$21,IF(F47="Scenario3PBT6",'Minor retrofit'!$V$21,"")))&amp;IF(F47="Scenario1PBT7",'Minor retrofit'!$W$21,IF(F47="Scenario2PBT7",'Minor retrofit'!$X$21,IF(F47="Scenario3PBT7",'Minor retrofit'!$Y$21,"")))&amp;IF(F47="Scenario1PBT8",'Minor retrofit'!$Z$21,IF(F47="Scenario2PBT8",'Minor retrofit'!$AA$21,IF(F47="Scenario3PBT8",'Minor retrofit'!$AB$21,"")))&amp;IF(F47="Scenario1PBT9",'Minor retrofit'!$AC$21,IF(F47="Scenario2PBT9",'Minor retrofit'!$AD$21,IF(F47="Scenario3PBT9",'Minor retrofit'!$AE$21,"")))&amp;IF(F47="Scenario1PBT10",'Minor retrofit'!$AF$21,IF(F47="Scenario2PBT10",'Minor retrofit'!$AG$21,IF(F47="Scenario3PBT10",'Minor retrofit'!$AH$21,"")))&amp;IF(F47="Scenario1PBT11",'Minor retrofit'!$AI$21,IF(F47="Scenario2PBT11",'Minor retrofit'!$AJ$21,IF(F47="Scenario3PBT11",'Minor retrofit'!$AK$21,"")))&amp;IF(F47="Scenario1PBT12",'Minor retrofit'!$AL$21,IF(F47="Scenario2PBT12",'Minor retrofit'!$AM$21,IF(F47="Scenario3PBT12",'Minor retrofit'!$AN$21,"")))&amp;IF(F47="Scenario1PBT13",'Minor retrofit'!$AO$21,IF(F47="Scenario2PBT13",'Minor retrofit'!$AP$21,IF(F47="Scenario3PBT13",'Minor retrofit'!$AQ$21,"")))&amp;IF(F47="Scenario1PBT14",'Minor retrofit'!$AR$21,IF(F47="Scenario2PBT14",'Minor retrofit'!$AS$21,IF(F47="Scenario3PBT14",'Minor retrofit'!$AT$21,"")))&amp;IF(F47="Scenario1PBT15",'Minor retrofit'!$AU$21,IF(F47="Scenario2PBT15",'Minor retrofit'!$AV$21,IF(F47="Scenario3PBT15",'Minor retrofit'!$AW$21,"")))</f>
        <v/>
      </c>
      <c r="N47" s="118">
        <f t="shared" si="4"/>
        <v>0</v>
      </c>
      <c r="O47" s="206" t="str">
        <f>IF(F47="Scenario1PBT1",'Minor retrofit'!$E$24,IF(F47="Scenario2PBT1",'Minor retrofit'!$F$24,IF(F47="Scenario3PBT1",'Minor retrofit'!$G$24,"")))&amp;IF(F47="Scenario1PBT2",'Minor retrofit'!$H$24,IF(F47="Scenario2PBT2",'Minor retrofit'!$I$24,IF(F47="Scenario3PBT2",'Minor retrofit'!$J$24,"")))&amp;IF(F47="Scenario1PBT3",'Minor retrofit'!$K$24,IF(F47="Scenario2PBT3",'Minor retrofit'!$L$24,IF(F47="Scenario3PBT3",'Minor retrofit'!$M$24,"")))&amp;IF(F47="Scenario1PBT4",'Minor retrofit'!$N$24,IF(F47="Scenario2PBT4",'Minor retrofit'!$O$24,IF(F47="Scenario3PBT4",'Minor retrofit'!$P$24,"")))&amp;IF(F47="Scenario1PBT5",'Minor retrofit'!$Q$24,IF(F47="Scenario2PBT5",'Minor retrofit'!$R$24,IF(F47="Scenario3PBT5",'Minor retrofit'!$S$24,"")))&amp;IF(F47="Scenario1PBT6",'Minor retrofit'!$T$24,IF(F47="Scenario2PBT6",'Minor retrofit'!$U$24,IF(F47="Scenario3PBT6",'Minor retrofit'!$V$24,"")))&amp;IF(F47="Scenario1PBT7",'Minor retrofit'!$W$24,IF(F47="Scenario2PBT7",'Minor retrofit'!$X$24,IF(F47="Scenario3PBT7",'Minor retrofit'!$Y$24,"")))&amp;IF(F47="Scenario1PBT8",'Minor retrofit'!$Z$24,IF(F47="Scenario2PBT8",'Minor retrofit'!$AA$24,IF(F47="Scenario3PBT8",'Minor retrofit'!$AB$24,"")))&amp;IF(F47="Scenario1PBT9",'Minor retrofit'!$AC$24,IF(F47="Scenario2PBT9",'Minor retrofit'!$AD$24,IF(F47="Scenario3PBT9",'Minor retrofit'!$AE$24,"")))&amp;IF(F47="Scenario1PBT10",'Minor retrofit'!$AF$24,IF(F47="Scenario2PBT10",'Minor retrofit'!$AG$24,IF(F47="Scenario3PBT10",'Minor retrofit'!$AH$24,"")))&amp;IF(F47="Scenario1PBT11",'Minor retrofit'!$AI$24,IF(F47="Scenario2PBT11",'Minor retrofit'!$AJ$24,IF(F47="Scenario3PBT11",'Minor retrofit'!$AK$24,"")))&amp;IF(F47="Scenario1PBT12",'Minor retrofit'!$AL$24,IF(F47="Scenario2PBT12",'Minor retrofit'!$AM$24,IF(F47="Scenario3PBT12",'Minor retrofit'!$AN$24,"")))&amp;IF(F47="Scenario1PBT13",'Minor retrofit'!$AO$24,IF(F47="Scenario2PBT13",'Minor retrofit'!$AP$24,IF(F47="Scenario3PBT13",'Minor retrofit'!$AQ$24,"")))&amp;IF(F47="Scenario1PBT14",'Minor retrofit'!$AR$24,IF(F47="Scenario2PBT14",'Minor retrofit'!$AS$24,IF(F47="Scenario3PBT14",'Minor retrofit'!$AT$24,"")))&amp;IF(F47="Scenario1PBT15",'Minor retrofit'!$AU$24,IF(F47="Scenario2PBT15",'Minor retrofit'!$AV$24,IF(F47="Scenario3PBT15",'Minor retrofit'!$AW$24,"")))</f>
        <v/>
      </c>
      <c r="P47" s="117">
        <f t="shared" si="5"/>
        <v>0</v>
      </c>
      <c r="Q47" s="117" t="str">
        <f>IF(F47="Scenario1PBT1",'Minor retrofit'!$E$26,IF(F47="Scenario2PBT1",'Minor retrofit'!$F$26,IF(F47="Scenario3PBT1",'Minor retrofit'!$G$26,"")))&amp;IF(F47="Scenario1PBT2",'Minor retrofit'!$H$26,IF(F47="Scenario2PBT2",'Minor retrofit'!$I$26,IF(F47="Scenario3PBT2",'Minor retrofit'!$J$26,"")))&amp;IF(F47="Scenario1PBT3",'Minor retrofit'!$K$26,IF(F47="Scenario2PBT3",'Minor retrofit'!$L$26,IF(F47="Scenario3PBT3",'Minor retrofit'!$M$26,"")))&amp;IF(F47="Scenario1PBT4",'Minor retrofit'!$N$26,IF(F47="Scenario2PBT4",'Minor retrofit'!$O$26,IF(F47="Scenario3PBT4",'Minor retrofit'!$P$26,"")))&amp;IF(F47="Scenario1PBT5",'Minor retrofit'!$Q$26,IF(F47="Scenario2PBT5",'Minor retrofit'!$R$26,IF(F47="Scenario3PBT5",'Minor retrofit'!$S$26,"")))&amp;IF(F47="Scenario1PBT6",'Minor retrofit'!$T$26,IF(F47="Scenario2PBT6",'Minor retrofit'!$U$26,IF(F47="Scenario3PBT6",'Minor retrofit'!$V$26,"")))&amp;IF(F47="Scenario1PBT7",'Minor retrofit'!$W$26,IF(F47="Scenario2PBT7",'Minor retrofit'!$X$26,IF(F47="Scenario3PBT7",'Minor retrofit'!$Y$26,"")))&amp;IF(F47="Scenario1PBT8",'Minor retrofit'!$Z$26,IF(F47="Scenario2PBT8",'Minor retrofit'!$AA$26,IF(F47="Scenario3PBT8",'Minor retrofit'!$AB$26,"")))&amp;IF(F47="Scenario1PBT9",'Minor retrofit'!$AC$26,IF(F47="Scenario2PBT9",'Minor retrofit'!$AD$26,IF(F47="Scenario3PBT9",'Minor retrofit'!$AE$26,"")))&amp;IF(F47="Scenario1PBT10",'Minor retrofit'!$AF$26,IF(F47="Scenario2PBT10",'Minor retrofit'!$AG$26,IF(F47="Scenario3PBT10",'Minor retrofit'!$AH$26,"")))&amp;IF(F47="Scenario1PBT11",'Minor retrofit'!$AI$26,IF(F47="Scenario2PBT11",'Minor retrofit'!$AJ$26,IF(F47="Scenario3PBT11",'Minor retrofit'!$AK$26,"")))&amp;IF(F47="Scenario1PBT12",'Minor retrofit'!$AL$26,IF(F47="Scenario2PBT12",'Minor retrofit'!$AM$26,IF(F47="Scenario3PBT12",'Minor retrofit'!$AN$26,"")))&amp;IF(F47="Scenario1PBT13",'Minor retrofit'!$AO$26,IF(F47="Scenario2PBT13",'Minor retrofit'!$AP$26,IF(F47="Scenario3PBT13",'Minor retrofit'!$AQ$26,"")))&amp;IF(F47="Scenario1PBT14",'Minor retrofit'!$AR$26,IF(F47="Scenario2PBT14",'Minor retrofit'!$AS$26,IF(F47="Scenario3PBT14",'Minor retrofit'!$AT$26,"")))&amp;IF(F47="Scenario1PBT15",'Minor retrofit'!$AU$26,IF(F47="Scenario2PBT15",'Minor retrofit'!$AV$26,IF(F47="Scenario3PBT15",'Minor retrofit'!$AW$26,"")))</f>
        <v/>
      </c>
      <c r="R47" s="117">
        <f t="shared" si="6"/>
        <v>0</v>
      </c>
      <c r="S47" s="117" t="str">
        <f>IF(F47="Scenario1PBT1",'Minor retrofit'!$E$28,IF(F47="Scenario2PBT1",'Minor retrofit'!$F$28,IF(F47="Scenario3PBT1",'Minor retrofit'!$G$28,"")))&amp;IF(F47="Scenario1PBT2",'Minor retrofit'!$H$28,IF(F47="Scenario2PBT2",'Minor retrofit'!$I$28,IF(F47="Scenario3PBT2",'Minor retrofit'!$J$28,"")))&amp;IF(F47="Scenario1PBT3",'Minor retrofit'!$K$28,IF(F47="Scenario2PBT3",'Minor retrofit'!$L$28,IF(F47="Scenario3PBT3",'Minor retrofit'!$M$28,"")))&amp;IF(F47="Scenario1PBT4",'Minor retrofit'!$N$28,IF(F47="Scenario2PBT4",'Minor retrofit'!$O$28,IF(F47="Scenario3PBT4",'Minor retrofit'!$P$28,"")))&amp;IF(F47="Scenario1PBT5",'Minor retrofit'!$Q$28,IF(F47="Scenario2PBT5",'Minor retrofit'!$R$28,IF(F47="Scenario3PBT5",'Minor retrofit'!$S$28,"")))&amp;IF(F47="Scenario1PBT6",'Minor retrofit'!$T$28,IF(F47="Scenario2PBT6",'Minor retrofit'!$U$28,IF(F47="Scenario3PBT6",'Minor retrofit'!$V$28,"")))&amp;IF(F47="Scenario1PBT7",'Minor retrofit'!$W$28,IF(F47="Scenario2PBT7",'Minor retrofit'!$X$28,IF(F47="Scenario3PBT7",'Minor retrofit'!$Y$28,"")))&amp;IF(F47="Scenario1PBT8",'Minor retrofit'!$Z$28,IF(F47="Scenario2PBT8",'Minor retrofit'!$AA$28,IF(F47="Scenario3PBT8",'Minor retrofit'!$AB$28,"")))&amp;IF(F47="Scenario1PBT9",'Minor retrofit'!$AC$28,IF(F47="Scenario2PBT9",'Minor retrofit'!$AD$28,IF(F47="Scenario3PBT9",'Minor retrofit'!$AE$28,"")))&amp;IF(F47="Scenario1PBT10",'Minor retrofit'!$AF$28,IF(F47="Scenario2PBT10",'Minor retrofit'!$AG$28,IF(F47="Scenario3PBT10",'Minor retrofit'!$AH$28,"")))&amp;IF(F47="Scenario1PBT11",'Minor retrofit'!$AI$28,IF(F47="Scenario2PBT11",'Minor retrofit'!$AJ$28,IF(F47="Scenario3PBT11",'Minor retrofit'!$AK$28,"")))&amp;IF(F47="Scenario1PBT12",'Minor retrofit'!$AL$28,IF(F47="Scenario2PBT12",'Minor retrofit'!$AM$28,IF(F47="Scenario3PBT12",'Minor retrofit'!$AN$28,"")))&amp;IF(F47="Scenario1PBT13",'Minor retrofit'!$AO$28,IF(F47="Scenario2PBT13",'Minor retrofit'!$AP$28,IF(F47="Scenario3PBT13",'Minor retrofit'!$AQ$28,"")))&amp;IF(F47="Scenario1PBT14",'Minor retrofit'!$AR$28,IF(F47="Scenario2PBT14",'Minor retrofit'!$AS$28,IF(F47="Scenario3PBT14",'Minor retrofit'!$AT$28,"")))&amp;IF(F47="Scenario1PBT15",'Minor retrofit'!$AU$28,IF(F47="Scenario2PBT15",'Minor retrofit'!$AV$28,IF(F47="Scenario3PBT15",'Minor retrofit'!$AW$28,"")))</f>
        <v/>
      </c>
      <c r="T47" s="207">
        <f t="shared" si="7"/>
        <v>0</v>
      </c>
      <c r="U47" s="206" t="str">
        <f>IF(F47="Scenario1PBT1",'Minor retrofit'!$E$39,IF(F47="Scenario2PBT1",'Minor retrofit'!$F$39,IF(F47="Scenario3PBT1",'Minor retrofit'!$G$39,"")))&amp;IF(F47="Scenario1PBT2",'Minor retrofit'!$H$39,IF(F47="Scenario2PBT2",'Minor retrofit'!$I$39,IF(F47="Scenario3PBT2",'Minor retrofit'!$J$39,"")))&amp;IF(F47="Scenario1PBT3",'Minor retrofit'!$K$39,IF(F47="Scenario2PBT3",'Minor retrofit'!$L$39,IF(F47="Scenario3PBT3",'Minor retrofit'!$M$39,"")))&amp;IF(F47="Scenario1PBT4",'Minor retrofit'!$N$39,IF(F47="Scenario2PBT4",'Minor retrofit'!$O$39,IF(F47="Scenario3PBT4",'Minor retrofit'!$P$39,"")))&amp;IF(F47="Scenario1PBT5",'Minor retrofit'!$Q$39,IF(F47="Scenario2PBT5",'Minor retrofit'!$R$39,IF(F47="Scenario3PBT5",'Minor retrofit'!$S$39,"")))&amp;IF(F47="Scenario1PBT6",'Minor retrofit'!$T$39,IF(F47="Scenario2PBT6",'Minor retrofit'!$U$39,IF(F47="Scenario3PBT6",'Minor retrofit'!$V$39,"")))&amp;IF(F47="Scenario1PBT7",'Minor retrofit'!$W$39,IF(F47="Scenario2PBT7",'Minor retrofit'!$X$39,IF(F47="Scenario3PBT7",'Minor retrofit'!$Y$39,"")))&amp;IF(F47="Scenario1PBT8",'Minor retrofit'!$Z$39,IF(F47="Scenario2PBT8",'Minor retrofit'!$AA$39,IF(F47="Scenario3PBT8",'Minor retrofit'!$AB$39,"")))&amp;IF(F47="Scenario1PBT9",'Minor retrofit'!$AC$39,IF(F47="Scenario2PBT9",'Minor retrofit'!$AD$39,IF(F47="Scenario3PBT9",'Minor retrofit'!$AE$39,"")))&amp;IF(F47="Scenario1PBT10",'Minor retrofit'!$AF$39,IF(F47="Scenario2PBT10",'Minor retrofit'!$AG$39,IF(F47="Scenario3PBT10",'Minor retrofit'!$AH$39,"")))&amp;IF(F47="Scenario1PBT11",'Minor retrofit'!$AI$39,IF(F47="Scenario2PBT11",'Minor retrofit'!$AJ$39,IF(F47="Scenario3PBT11",'Minor retrofit'!$AK$39,"")))&amp;IF(F47="Scenario1PBT12",'Minor retrofit'!$AL$39,IF(F47="Scenario2PBT12",'Minor retrofit'!$AM$39,IF(F47="Scenario3PBT12",'Minor retrofit'!$AN$39,"")))&amp;IF(F47="Scenario1PBT13",'Minor retrofit'!$AO$39,IF(F47="Scenario2PBT13",'Minor retrofit'!$AP$39,IF(F47="Scenario3PBT13",'Minor retrofit'!$AQ$39,"")))&amp;IF(F47="Scenario1PBT14",'Minor retrofit'!$AR$39,IF(F47="Scenario2PBT14",'Minor retrofit'!$AS$39,IF(F47="Scenario3PBT14",'Minor retrofit'!$AT$39,"")))&amp;IF(F47="Scenario1PBT15",'Minor retrofit'!$AU$39,IF(F47="Scenario2PBT15",'Minor retrofit'!$AV$39,IF(F47="Scenario3PBT15",'Minor retrofit'!$AW$39,"")))</f>
        <v/>
      </c>
      <c r="V47" s="117">
        <f t="shared" si="8"/>
        <v>0</v>
      </c>
      <c r="W47" s="117" t="str">
        <f>IF(F47="Scenario1PBT1",'Minor retrofit'!$E$41,IF(F47="Scenario2PBT1",'Minor retrofit'!$F$41,IF(F47="Scenario3PBT1",'Minor retrofit'!$G$41,"")))&amp;IF(F47="Scenario1PBT2",'Minor retrofit'!$H$41,IF(F47="Scenario2PBT2",'Minor retrofit'!$I$41,IF(F47="Scenario3PBT2",'Minor retrofit'!$J$41,"")))&amp;IF(F47="Scenario1PBT3",'Minor retrofit'!$K$41,IF(F47="Scenario2PBT3",'Minor retrofit'!$L$41,IF(F47="Scenario3PBT3",'Minor retrofit'!$M$41,"")))&amp;IF(F47="Scenario1PBT4",'Minor retrofit'!$N$41,IF(F47="Scenario2PBT4",'Minor retrofit'!$O$41,IF(F47="Scenario3PBT4",'Minor retrofit'!$P$41,"")))&amp;IF(F47="Scenario1PBT5",'Minor retrofit'!$Q$41,IF(F47="Scenario2PBT5",'Minor retrofit'!$R$41,IF(F47="Scenario3PBT5",'Minor retrofit'!$S$41,"")))&amp;IF(F47="Scenario1PBT6",'Minor retrofit'!$T$41,IF(F47="Scenario2PBT6",'Minor retrofit'!$U$41,IF(F47="Scenario3PBT6",'Minor retrofit'!$V$41,"")))&amp;IF(F47="Scenario1PBT7",'Minor retrofit'!$W$41,IF(F47="Scenario2PBT7",'Minor retrofit'!$X$41,IF(F47="Scenario3PBT7",'Minor retrofit'!$Y$41,"")))&amp;IF(F47="Scenario1PBT8",'Minor retrofit'!$Z$41,IF(F47="Scenario2PBT8",'Minor retrofit'!$AA$41,IF(F47="Scenario3PBT8",'Minor retrofit'!$AB$41,"")))&amp;IF(F47="Scenario1PBT9",'Minor retrofit'!$AC$41,IF(F47="Scenario2PBT9",'Minor retrofit'!$AD$41,IF(F47="Scenario3PBT9",'Minor retrofit'!$AE$41,"")))&amp;IF(F47="Scenario1PBT10",'Minor retrofit'!$AF$41,IF(F47="Scenario2PBT10",'Minor retrofit'!$AG$41,IF(F47="Scenario3PBT10",'Minor retrofit'!$AH$41,"")))&amp;IF(F47="Scenario1PBT11",'Minor retrofit'!$AI$41,IF(F47="Scenario2PBT11",'Minor retrofit'!$AJ$41,IF(F47="Scenario3PBT11",'Minor retrofit'!$AK$41,"")))&amp;IF(F47="Scenario1PBT12",'Minor retrofit'!$AL$41,IF(F47="Scenario2PBT12",'Minor retrofit'!$AM$41,IF(F47="Scenario3PBT12",'Minor retrofit'!$AN$41,"")))&amp;IF(F47="Scenario1PBT13",'Minor retrofit'!$AO$41,IF(F47="Scenario2PBT13",'Minor retrofit'!$AP$41,IF(F47="Scenario3PBT13",'Minor retrofit'!$AQ$41,"")))&amp;IF(F47="Scenario1PBT14",'Minor retrofit'!$AR$41,IF(F47="Scenario2PBT14",'Minor retrofit'!$AS$41,IF(F47="Scenario3PBT14",'Minor retrofit'!$AT$41,"")))&amp;IF(F47="Scenario1PBT15",'Minor retrofit'!$AU$41,IF(F47="Scenario2PBT15",'Minor retrofit'!$AV$41,IF(F47="Scenario3PBT15",'Minor retrofit'!$AW$41,"")))</f>
        <v/>
      </c>
      <c r="X47" s="117">
        <f t="shared" si="9"/>
        <v>0</v>
      </c>
      <c r="Y47" s="117" t="str">
        <f>IF(F47="Scenario1PBT1",'Minor retrofit'!$E$43,IF(F47="Scenario2PBT1",'Minor retrofit'!$F$43,IF(F47="Scenario3PBT1",'Minor retrofit'!$G$43,"")))&amp;IF(F47="Scenario1PBT2",'Minor retrofit'!$H$43,IF(F47="Scenario2PBT2",'Minor retrofit'!$I$43,IF(F47="Scenario3PBT2",'Minor retrofit'!$J$43,"")))&amp;IF(F47="Scenario1PBT3",'Minor retrofit'!$K$43,IF(F47="Scenario2PBT3",'Minor retrofit'!$L$43,IF(F47="Scenario3PBT3",'Minor retrofit'!$M$43,"")))&amp;IF(F47="Scenario1PBT4",'Minor retrofit'!$N$43,IF(F47="Scenario2PBT4",'Minor retrofit'!$O$43,IF(F47="Scenario3PBT4",'Minor retrofit'!$P$43,"")))&amp;IF(F47="Scenario1PBT5",'Minor retrofit'!$Q$43,IF(F47="Scenario2PBT5",'Minor retrofit'!$R$43,IF(F47="Scenario3PBT5",'Minor retrofit'!$S$43,"")))&amp;IF(F47="Scenario1PBT6",'Minor retrofit'!$T$43,IF(F47="Scenario2PBT6",'Minor retrofit'!$U$43,IF(F47="Scenario3PBT6",'Minor retrofit'!$V$43,"")))&amp;IF(F47="Scenario1PBT7",'Minor retrofit'!$W$43,IF(F47="Scenario2PBT7",'Minor retrofit'!$X$43,IF(F47="Scenario3PBT7",'Minor retrofit'!$Y$43,"")))&amp;IF(F47="Scenario1PBT8",'Minor retrofit'!$Z$43,IF(F47="Scenario2PBT8",'Minor retrofit'!$AA$43,IF(F47="Scenario3PBT8",'Minor retrofit'!$AB$43,"")))&amp;IF(F47="Scenario1PBT9",'Minor retrofit'!$AC$43,IF(F47="Scenario2PBT9",'Minor retrofit'!$AD$43,IF(F47="Scenario3PBT9",'Minor retrofit'!$AE$43,"")))&amp;IF(F47="Scenario1PBT10",'Minor retrofit'!$AF$43,IF(F47="Scenario2PBT10",'Minor retrofit'!$AG$43,IF(F47="Scenario3PBT10",'Minor retrofit'!$AH$43,"")))&amp;IF(F47="Scenario1PBT11",'Minor retrofit'!$AI$43,IF(F47="Scenario2PBT11",'Minor retrofit'!$AJ$43,IF(F47="Scenario3PBT11",'Minor retrofit'!$AK$43,"")))&amp;IF(F47="Scenario1PBT12",'Minor retrofit'!$AL$43,IF(F47="Scenario2PBT12",'Minor retrofit'!$AM$43,IF(F47="Scenario3PBT12",'Minor retrofit'!$AN$43,"")))&amp;IF(F47="Scenario1PBT13",'Minor retrofit'!$AO$43,IF(F47="Scenario2PBT13",'Minor retrofit'!$AP$43,IF(F47="Scenario3PBT13",'Minor retrofit'!$AQ$43,"")))&amp;IF(F47="Scenario1PBT14",'Minor retrofit'!$AR$43,IF(F47="Scenario2PBT14",'Minor retrofit'!$AS$43,IF(F47="Scenario3PBT14",'Minor retrofit'!$AT$43,"")))&amp;IF(F47="Scenario1PBT15",'Minor retrofit'!$AU$43,IF(F47="Scenario2PBT15",'Minor retrofit'!$AV$43,IF(F47="Scenario3PBT15",'Minor retrofit'!$AW$43,"")))</f>
        <v/>
      </c>
      <c r="Z47" s="117">
        <f t="shared" si="10"/>
        <v>0</v>
      </c>
      <c r="AA47" s="178" t="str">
        <f>IF(F47="Scenario1PBT1",'Minor retrofit'!$E$102,IF(F47="Scenario2PBT1",'Minor retrofit'!$F$102,IF(F47="Scenario3PBT1",'Minor retrofit'!$G$102,"")))&amp;IF(F47="Scenario1PBT2",'Minor retrofit'!$H$102,IF(F47="Scenario2PBT2",'Minor retrofit'!$I$102,IF(F47="Scenario3PBT2",'Minor retrofit'!$J$102,"")))&amp;IF(F47="Scenario1PBT3",'Minor retrofit'!$K$102,IF(F47="Scenario2PBT3",'Minor retrofit'!$L$102,IF(F47="Scenario3PBT3",'Minor retrofit'!$M$102,"")))&amp;IF(F47="Scenario1PBT4",'Minor retrofit'!$N$102,IF(F47="Scenario2PBT4",'Minor retrofit'!$O$102,IF(F47="Scenario3PBT4",'Minor retrofit'!$P$102,"")))&amp;IF(F47="Scenario1PBT5",'Minor retrofit'!$Q$102,IF(F47="Scenario2PBT5",'Minor retrofit'!$R$102,IF(F47="Scenario3PBT5",'Minor retrofit'!$S$102,"")))&amp;IF(F47="Scenario1PBT6",'Minor retrofit'!$T$102,IF(F47="Scenario2PBT6",'Minor retrofit'!$U$102,IF(F47="Scenario3PBT6",'Minor retrofit'!$V$102,"")))&amp;IF(F47="Scenario1PBT7",'Minor retrofit'!$W$102,IF(F47="Scenario2PBT7",'Minor retrofit'!$X$102,IF(F47="Scenario3PBT7",'Minor retrofit'!$Y$102,"")))&amp;IF(F47="Scenario1PBT8",'Minor retrofit'!$Z$102,IF(F47="Scenario2PBT8",'Minor retrofit'!$AA$102,IF(F47="Scenario3PBT8",'Minor retrofit'!$AB$102,"")))&amp;IF(F47="Scenario1PBT9",'Minor retrofit'!$AC$102,IF(F47="Scenario2PBT9",'Minor retrofit'!$AD$102,IF(F47="Scenario3PBT9",'Minor retrofit'!$AE$102,"")))&amp;IF(F47="Scenario1PBT10",'Minor retrofit'!$AF$102,IF(F47="Scenario2PBT10",'Minor retrofit'!$AG$102,IF(F47="Scenario3PBT10",'Minor retrofit'!$AH$102,"")))&amp;IF(F47="Scenario1PBT11",'Minor retrofit'!$AI$102,IF(F47="Scenario2PBT11",'Minor retrofit'!$AJ$102,IF(F47="Scenario3PBT11",'Minor retrofit'!$AK$102,"")))&amp;IF(F47="Scenario1PBT12",'Minor retrofit'!$AL$102,IF(F47="Scenario2PBT12",'Minor retrofit'!$AM$102,IF(F47="Scenario3PBT12",'Minor retrofit'!$AN$102,"")))&amp;IF(F47="Scenario1PBT13",'Minor retrofit'!$AO$102,IF(F47="Scenario2PBT13",'Minor retrofit'!$AP$102,IF(F47="Scenario3PBT13",'Minor retrofit'!$AQ$102,"")))&amp;IF(F47="Scenario1PBT14",'Minor retrofit'!$AR$102,IF(F47="Scenario2PBT14",'Minor retrofit'!$AS$102,IF(F47="Scenario3PBT14",'Minor retrofit'!$AT$102,"")))&amp;IF(F47="Scenario1PBT15",'Minor retrofit'!$AU$102,IF(F47="Scenario2PBT15",'Minor retrofit'!$AV$102,IF(F47="Scenario3PBT15",'Minor retrofit'!$AW$102,"")))</f>
        <v/>
      </c>
      <c r="AB47" s="179">
        <f t="shared" si="11"/>
        <v>0</v>
      </c>
      <c r="AC47" s="208">
        <f>IFERROR('Projection_Base-case'!G47-G47,0)</f>
        <v>0</v>
      </c>
      <c r="AD47" s="178">
        <f t="shared" si="12"/>
        <v>0</v>
      </c>
      <c r="AE47" s="117">
        <f>IFERROR(100*AC47/'Projection_Base-case'!G47,0)</f>
        <v>0</v>
      </c>
      <c r="AF47" s="117">
        <f>IFERROR('Projection_Base-case'!I47-I47,0)</f>
        <v>0</v>
      </c>
      <c r="AG47" s="178">
        <f t="shared" si="13"/>
        <v>0</v>
      </c>
      <c r="AH47" s="117">
        <f>IFERROR(100*AF47/'Projection_Base-case'!I47,0)</f>
        <v>0</v>
      </c>
      <c r="AI47" s="117">
        <f>IFERROR('Projection_Base-case'!K47-K47,0)</f>
        <v>0</v>
      </c>
      <c r="AJ47" s="178">
        <f t="shared" si="14"/>
        <v>0</v>
      </c>
      <c r="AK47" s="117">
        <f>IFERROR(100*AI47/'Projection_Base-case'!K47,0)</f>
        <v>0</v>
      </c>
      <c r="AL47" s="117">
        <f>IFERROR(M47-'Projection_Base-case'!M47,0)</f>
        <v>0</v>
      </c>
      <c r="AM47" s="178">
        <f t="shared" si="15"/>
        <v>0</v>
      </c>
      <c r="AN47" s="179">
        <f>IFERROR(IF('Projection_Base-case'!N47&gt;0,100*AM47/'Projection_Base-case'!N47,100*AM47/N47),0)</f>
        <v>0</v>
      </c>
      <c r="AO47" s="206">
        <f>IFERROR('Projection_Base-case'!O47-O47,0)</f>
        <v>0</v>
      </c>
      <c r="AP47" s="178">
        <f t="shared" si="16"/>
        <v>0</v>
      </c>
      <c r="AQ47" s="117">
        <f>IFERROR(100*AO47/'Projection_Base-case'!O47,0)</f>
        <v>0</v>
      </c>
      <c r="AR47" s="117">
        <f>IFERROR('Projection_Base-case'!Q47-Q47,0)</f>
        <v>0</v>
      </c>
      <c r="AS47" s="178">
        <f t="shared" si="17"/>
        <v>0</v>
      </c>
      <c r="AT47" s="117">
        <f>IFERROR(100*AR47/'Projection_Base-case'!Q47,0)</f>
        <v>0</v>
      </c>
      <c r="AU47" s="117">
        <f>IFERROR('Projection_Base-case'!S47-S47,0)</f>
        <v>0</v>
      </c>
      <c r="AV47" s="178">
        <f t="shared" si="18"/>
        <v>0</v>
      </c>
      <c r="AW47" s="118">
        <f>IFERROR(100*AU47/'Projection_Base-case'!S47,0)</f>
        <v>0</v>
      </c>
      <c r="AX47" s="206">
        <f>IFERROR('Projection_Base-case'!U47-U47,0)</f>
        <v>0</v>
      </c>
      <c r="AY47" s="178">
        <f t="shared" si="19"/>
        <v>0</v>
      </c>
      <c r="AZ47" s="117">
        <f>IFERROR(100*AX47/'Projection_Base-case'!U47,0)</f>
        <v>0</v>
      </c>
      <c r="BA47" s="117">
        <f>IFERROR('Projection_Base-case'!W47-W47,0)</f>
        <v>0</v>
      </c>
      <c r="BB47" s="178">
        <f t="shared" si="20"/>
        <v>0</v>
      </c>
      <c r="BC47" s="117">
        <f>IFERROR(100*BA47/'Projection_Base-case'!W47,0)</f>
        <v>0</v>
      </c>
      <c r="BD47" s="117">
        <f>IFERROR('Projection_Base-case'!Y47-Y47,0)</f>
        <v>0</v>
      </c>
      <c r="BE47" s="178">
        <f t="shared" si="21"/>
        <v>0</v>
      </c>
      <c r="BF47" s="117">
        <f>IFERROR(100*BD47/'Projection_Base-case'!Y47,0)</f>
        <v>0</v>
      </c>
      <c r="BG47" s="178">
        <f t="shared" si="22"/>
        <v>0</v>
      </c>
      <c r="BH47" s="179">
        <f t="shared" si="23"/>
        <v>0</v>
      </c>
    </row>
    <row r="48" spans="1:60">
      <c r="A48" s="205">
        <v>43</v>
      </c>
      <c r="B48" s="178">
        <f>IF('Projection_Base-case'!B48&lt;&gt;"",'Projection_Base-case'!B48,0)</f>
        <v>0</v>
      </c>
      <c r="C48" s="178">
        <f>IF('Projection_Base-case'!C48&lt;&gt;"",'Projection_Base-case'!C48,0)</f>
        <v>0</v>
      </c>
      <c r="D48" s="178">
        <f>IF('Projection_Base-case'!D48&lt;&gt;"",'Projection_Base-case'!D48,0)</f>
        <v>0</v>
      </c>
      <c r="E48" s="176" t="str">
        <f>IF(AND('Résultats Minor'!$AC$3="OUI",'Résultats Minor'!E47&lt;&gt;""),'Résultats Minor'!E47,IF(OR(D48="PBT2",D48="PBT3",D48="PBT5",D48="PBT8",D48="PBT9"),"Scenario1",IF(OR(D48="PBT6",D48="PBT7",D48="PBT10"),"Scenario2",IF(OR(D48="PBT1",D48="PBT4"),"Scenario3",""))))</f>
        <v/>
      </c>
      <c r="F48" s="202" t="str">
        <f t="shared" si="0"/>
        <v>0</v>
      </c>
      <c r="G48" s="206" t="str">
        <f>IF(F48="Scenario1PBT1",'Minor retrofit'!$E$7,IF(F48="Scenario2PBT1",'Minor retrofit'!$F$7,IF(F48="Scenario3PBT1",'Minor retrofit'!$G$7,"")))&amp;IF(F48="Scenario1PBT2",'Minor retrofit'!$H$7,IF(F48="Scenario2PBT2",'Minor retrofit'!$I$7,IF(F48="Scenario3PBT2",'Minor retrofit'!$J$7,"")))&amp;IF(F48="Scenario1PBT3",'Minor retrofit'!$K$7,IF(F48="Scenario2PBT3",'Minor retrofit'!$L$7,IF(F48="Scenario3PBT3",'Minor retrofit'!$M$7,"")))&amp;IF(F48="Scenario1PBT4",'Minor retrofit'!$N$7,IF(F48="Scenario2PBT4",'Minor retrofit'!$O$7,IF(F48="Scenario3PBT4",'Minor retrofit'!$P$7,"")))&amp;IF(F48="Scenario1PBT5",'Minor retrofit'!$Q$7,IF(F48="Scenario2PBT5",'Minor retrofit'!$R$7,IF(F48="Scenario3PBT5",'Minor retrofit'!$S$7,"")))&amp;IF(F48="Scenario1PBT6",'Minor retrofit'!$T$7,IF(F48="Scenario2PBT6",'Minor retrofit'!$U$7,IF(F48="Scenario3PBT6",'Minor retrofit'!$V$7,"")))&amp;IF(F48="Scenario1PBT7",'Minor retrofit'!$W$7,IF(F48="Scenario2PBT7",'Minor retrofit'!$X$7,IF(F48="Scenario3PBT7",'Minor retrofit'!$Y$7,"")))&amp;IF(F48="Scenario1PBT8",'Minor retrofit'!$Z$7,IF(F48="Scenario2PBT8",'Minor retrofit'!$AA$7,IF(F48="Scenario3PBT8",'Minor retrofit'!$AB$7,"")))&amp;IF(F48="Scenario1PBT9",'Minor retrofit'!$AC$7,IF(F48="Scenario2PBT9",'Minor retrofit'!$AD$7,IF(F48="Scenario3PBT9",'Minor retrofit'!$AE$7,"")))&amp;IF(F48="Scenario1PBT10",'Minor retrofit'!$AF$7,IF(F48="Scenario2PBT10",'Minor retrofit'!$AG$7,IF(F48="Scenario3PBT10",'Minor retrofit'!$AH$7,"")))&amp;IF(F48="Scenario1PBT11",'Minor retrofit'!$AI$7,IF(F48="Scenario2PBT11",'Minor retrofit'!$AJ$7,IF(F48="Scenario3PBT11",'Minor retrofit'!$AK$7,"")))&amp;IF(F48="Scenario1PBT12",'Minor retrofit'!$AL$7,IF(F48="Scenario2PBT12",'Minor retrofit'!$AM$7,IF(F48="Scenario3PBT12",'Minor retrofit'!$AN$7,"")))&amp;IF(F48="Scenario1PBT13",'Minor retrofit'!$AO$7,IF(F48="Scenario2PBT13",'Minor retrofit'!$AP$7,IF(F48="Scenario3PBT13",'Minor retrofit'!$AQ$7,"")))&amp;IF(F48="Scenario1PBT14",'Minor retrofit'!$AR$7,IF(F48="Scenario2PBT14",'Minor retrofit'!$AS$7,IF(F48="Scenario3PBT14",'Minor retrofit'!$AT$7,"")))&amp;IF(F48="Scenario1PBT15",'Minor retrofit'!$AU$7,IF(F48="Scenario2PBT15",'Minor retrofit'!$AV$7,IF(F48="Scenario3PBT15",'Minor retrofit'!$AW$7,"")))</f>
        <v/>
      </c>
      <c r="H48" s="117">
        <f t="shared" si="1"/>
        <v>0</v>
      </c>
      <c r="I48" s="117" t="str">
        <f>IF(F48="Scenario1PBT1",'Minor retrofit'!$E$17,IF(F48="Scenario2PBT1",'Minor retrofit'!$F$17,IF(F48="Scenario3PBT1",'Minor retrofit'!$G$17,"")))&amp;IF(F48="Scenario1PBT2",'Minor retrofit'!$H$17,IF(F48="Scenario2PBT2",'Minor retrofit'!$I$17,IF(F48="Scenario3PBT2",'Minor retrofit'!$J$17,"")))&amp;IF(F48="Scenario1PBT3",'Minor retrofit'!$K$17,IF(F48="Scenario2PBT3",'Minor retrofit'!$L$17,IF(F48="Scenario3PBT3",'Minor retrofit'!$M$17,"")))&amp;IF(F48="Scenario1PBT4",'Minor retrofit'!$N$17,IF(F48="Scenario2PBT4",'Minor retrofit'!$O$17,IF(F48="Scenario3PBT4",'Minor retrofit'!$P$17,"")))&amp;IF(F48="Scenario1PBT5",'Minor retrofit'!$Q$17,IF(F48="Scenario2PBT5",'Minor retrofit'!$R$17,IF(F48="Scenario3PBT5",'Minor retrofit'!$S$17,"")))&amp;IF(F48="Scenario1PBT6",'Minor retrofit'!$T$17,IF(F48="Scenario2PBT6",'Minor retrofit'!$U$17,IF(F48="Scenario3PBT6",'Minor retrofit'!$V$17,"")))&amp;IF(F48="Scenario1PBT7",'Minor retrofit'!$W$17,IF(F48="Scenario2PBT7",'Minor retrofit'!$X$17,IF(F48="Scenario3PBT7",'Minor retrofit'!$Y$17,"")))&amp;IF(F48="Scenario1PBT8",'Minor retrofit'!$Z$17,IF(F48="Scenario2PBT8",'Minor retrofit'!$AA$17,IF(F48="Scenario3PBT8",'Minor retrofit'!$AB$17,"")))&amp;IF(F48="Scenario1PBT9",'Minor retrofit'!$AC$17,IF(F48="Scenario2PBT9",'Minor retrofit'!$AD$17,IF(F48="Scenario3PBT9",'Minor retrofit'!$AE$17,"")))&amp;IF(F48="Scenario1PBT10",'Minor retrofit'!$AF$17,IF(F48="Scenario2PBT10",'Minor retrofit'!$AG$17,IF(F48="Scenario3PBT10",'Minor retrofit'!$AH$17,"")))&amp;IF(F48="Scenario1PBT11",'Minor retrofit'!$AI$17,IF(F48="Scenario2PBT11",'Minor retrofit'!$AJ$17,IF(F48="Scenario3PBT11",'Minor retrofit'!$AK$17,"")))&amp;IF(F48="Scenario1PBT12",'Minor retrofit'!$AL$17,IF(F48="Scenario2PBT12",'Minor retrofit'!$AM$17,IF(F48="Scenario3PBT12",'Minor retrofit'!$AN$17,"")))&amp;IF(F48="Scenario1PBT13",'Minor retrofit'!$AO$17,IF(F48="Scenario2PBT13",'Minor retrofit'!$AP$17,IF(F48="Scenario3PBT13",'Minor retrofit'!$AQ$17,"")))&amp;IF(F48="Scenario1PBT14",'Minor retrofit'!$AR$17,IF(F48="Scenario2PBT14",'Minor retrofit'!$AS$17,IF(F48="Scenario3PBT14",'Minor retrofit'!$AT$17,"")))&amp;IF(F48="Scenario1PBT15",'Minor retrofit'!$AU$17,IF(F48="Scenario2PBT15",'Minor retrofit'!$AV$17,IF(F48="Scenario3PBT15",'Minor retrofit'!$AW$17,"")))</f>
        <v/>
      </c>
      <c r="J48" s="117">
        <f t="shared" si="2"/>
        <v>0</v>
      </c>
      <c r="K48" s="117" t="str">
        <f>IF(F48="Scenario1PBT1",'Minor retrofit'!$E$19,IF(F48="Scenario2PBT1",'Minor retrofit'!$F$19,IF(F48="Scenario3PBT1",'Minor retrofit'!$G$19,"")))&amp;IF(F48="Scenario1PBT2",'Minor retrofit'!$H$19,IF(F48="Scenario2PBT2",'Minor retrofit'!$I$19,IF(F48="Scenario3PBT2",'Minor retrofit'!$J$19,"")))&amp;IF(F48="Scenario1PBT3",'Minor retrofit'!$K$19,IF(F48="Scenario2PBT3",'Minor retrofit'!$L$19,IF(F48="Scenario3PBT3",'Minor retrofit'!$M$19,"")))&amp;IF(F48="Scenario1PBT4",'Minor retrofit'!$N$19,IF(F48="Scenario2PBT4",'Minor retrofit'!$O$19,IF(F48="Scenario3PBT4",'Minor retrofit'!$P$19,"")))&amp;IF(F48="Scenario1PBT5",'Minor retrofit'!$Q$19,IF(F48="Scenario2PBT5",'Minor retrofit'!$R$19,IF(F48="Scenario3PBT5",'Minor retrofit'!$S$19,"")))&amp;IF(F48="Scenario1PBT6",'Minor retrofit'!$T$19,IF(F48="Scenario2PBT6",'Minor retrofit'!$U$19,IF(F48="Scenario3PBT6",'Minor retrofit'!$V$19,"")))&amp;IF(F48="Scenario1PBT7",'Minor retrofit'!$W$19,IF(F48="Scenario2PBT7",'Minor retrofit'!$X$19,IF(F48="Scenario3PBT7",'Minor retrofit'!$Y$19,"")))&amp;IF(F48="Scenario1PBT8",'Minor retrofit'!$Z$19,IF(F48="Scenario2PBT8",'Minor retrofit'!$AA$19,IF(F48="Scenario3PBT8",'Minor retrofit'!$AB$19,"")))&amp;IF(F48="Scenario1PBT9",'Minor retrofit'!$AC$19,IF(F48="Scenario2PBT9",'Minor retrofit'!$AD$19,IF(F48="Scenario3PBT9",'Minor retrofit'!$AE$19,"")))&amp;IF(F48="Scenario1PBT10",'Minor retrofit'!$AF$19,IF(F48="Scenario2PBT10",'Minor retrofit'!$AG$19,IF(F48="Scenario3PBT10",'Minor retrofit'!$AH$19,"")))&amp;IF(F48="Scenario1PBT11",'Minor retrofit'!$AI$19,IF(F48="Scenario2PBT11",'Minor retrofit'!$AJ$19,IF(F48="Scenario3PBT11",'Minor retrofit'!$AK$19,"")))&amp;IF(F48="Scenario1PBT12",'Minor retrofit'!$AL$19,IF(F48="Scenario2PBT12",'Minor retrofit'!$AM$19,IF(F48="Scenario3PBT12",'Minor retrofit'!$AN$19,"")))&amp;IF(F48="Scenario1PBT13",'Minor retrofit'!$AO$19,IF(F48="Scenario2PBT13",'Minor retrofit'!$AP$19,IF(F48="Scenario3PBT13",'Minor retrofit'!$AQ$19,"")))&amp;IF(F48="Scenario1PBT14",'Minor retrofit'!$AR$19,IF(F48="Scenario2PBT14",'Minor retrofit'!$AS$19,IF(F48="Scenario3PBT14",'Minor retrofit'!$AT$19,"")))&amp;IF(F48="Scenario1PBT15",'Minor retrofit'!$AU$19,IF(F48="Scenario2PBT15",'Minor retrofit'!$AV$19,IF(F48="Scenario3PBT15",'Minor retrofit'!$AW$19,"")))</f>
        <v/>
      </c>
      <c r="L48" s="117">
        <f t="shared" si="3"/>
        <v>0</v>
      </c>
      <c r="M48" s="117" t="str">
        <f>IF(F48="Scenario1PBT1",'Minor retrofit'!$E$21,IF(F48="Scenario2PBT1",'Minor retrofit'!$F$21,IF(F48="Scenario3PBT1",'Minor retrofit'!$G$21,"")))&amp;IF(F48="Scenario1PBT2",'Minor retrofit'!$H$21,IF(F48="Scenario2PBT2",'Minor retrofit'!$I$21,IF(F48="Scenario3PBT2",'Minor retrofit'!$J$21,"")))&amp;IF(F48="Scenario1PBT3",'Minor retrofit'!$K$21,IF(F48="Scenario2PBT3",'Minor retrofit'!$L$21,IF(F48="Scenario3PBT3",'Minor retrofit'!$M$21,"")))&amp;IF(F48="Scenario1PBT4",'Minor retrofit'!$N$21,IF(F48="Scenario2PBT4",'Minor retrofit'!$O$21,IF(F48="Scenario3PBT4",'Minor retrofit'!$P$21,"")))&amp;IF(F48="Scenario1PBT5",'Minor retrofit'!$Q$21,IF(F48="Scenario2PBT5",'Minor retrofit'!$R$21,IF(F48="Scenario3PBT5",'Minor retrofit'!$S$21,"")))&amp;IF(F48="Scenario1PBT6",'Minor retrofit'!$T$21,IF(F48="Scenario2PBT6",'Minor retrofit'!$U$21,IF(F48="Scenario3PBT6",'Minor retrofit'!$V$21,"")))&amp;IF(F48="Scenario1PBT7",'Minor retrofit'!$W$21,IF(F48="Scenario2PBT7",'Minor retrofit'!$X$21,IF(F48="Scenario3PBT7",'Minor retrofit'!$Y$21,"")))&amp;IF(F48="Scenario1PBT8",'Minor retrofit'!$Z$21,IF(F48="Scenario2PBT8",'Minor retrofit'!$AA$21,IF(F48="Scenario3PBT8",'Minor retrofit'!$AB$21,"")))&amp;IF(F48="Scenario1PBT9",'Minor retrofit'!$AC$21,IF(F48="Scenario2PBT9",'Minor retrofit'!$AD$21,IF(F48="Scenario3PBT9",'Minor retrofit'!$AE$21,"")))&amp;IF(F48="Scenario1PBT10",'Minor retrofit'!$AF$21,IF(F48="Scenario2PBT10",'Minor retrofit'!$AG$21,IF(F48="Scenario3PBT10",'Minor retrofit'!$AH$21,"")))&amp;IF(F48="Scenario1PBT11",'Minor retrofit'!$AI$21,IF(F48="Scenario2PBT11",'Minor retrofit'!$AJ$21,IF(F48="Scenario3PBT11",'Minor retrofit'!$AK$21,"")))&amp;IF(F48="Scenario1PBT12",'Minor retrofit'!$AL$21,IF(F48="Scenario2PBT12",'Minor retrofit'!$AM$21,IF(F48="Scenario3PBT12",'Minor retrofit'!$AN$21,"")))&amp;IF(F48="Scenario1PBT13",'Minor retrofit'!$AO$21,IF(F48="Scenario2PBT13",'Minor retrofit'!$AP$21,IF(F48="Scenario3PBT13",'Minor retrofit'!$AQ$21,"")))&amp;IF(F48="Scenario1PBT14",'Minor retrofit'!$AR$21,IF(F48="Scenario2PBT14",'Minor retrofit'!$AS$21,IF(F48="Scenario3PBT14",'Minor retrofit'!$AT$21,"")))&amp;IF(F48="Scenario1PBT15",'Minor retrofit'!$AU$21,IF(F48="Scenario2PBT15",'Minor retrofit'!$AV$21,IF(F48="Scenario3PBT15",'Minor retrofit'!$AW$21,"")))</f>
        <v/>
      </c>
      <c r="N48" s="118">
        <f t="shared" si="4"/>
        <v>0</v>
      </c>
      <c r="O48" s="206" t="str">
        <f>IF(F48="Scenario1PBT1",'Minor retrofit'!$E$24,IF(F48="Scenario2PBT1",'Minor retrofit'!$F$24,IF(F48="Scenario3PBT1",'Minor retrofit'!$G$24,"")))&amp;IF(F48="Scenario1PBT2",'Minor retrofit'!$H$24,IF(F48="Scenario2PBT2",'Minor retrofit'!$I$24,IF(F48="Scenario3PBT2",'Minor retrofit'!$J$24,"")))&amp;IF(F48="Scenario1PBT3",'Minor retrofit'!$K$24,IF(F48="Scenario2PBT3",'Minor retrofit'!$L$24,IF(F48="Scenario3PBT3",'Minor retrofit'!$M$24,"")))&amp;IF(F48="Scenario1PBT4",'Minor retrofit'!$N$24,IF(F48="Scenario2PBT4",'Minor retrofit'!$O$24,IF(F48="Scenario3PBT4",'Minor retrofit'!$P$24,"")))&amp;IF(F48="Scenario1PBT5",'Minor retrofit'!$Q$24,IF(F48="Scenario2PBT5",'Minor retrofit'!$R$24,IF(F48="Scenario3PBT5",'Minor retrofit'!$S$24,"")))&amp;IF(F48="Scenario1PBT6",'Minor retrofit'!$T$24,IF(F48="Scenario2PBT6",'Minor retrofit'!$U$24,IF(F48="Scenario3PBT6",'Minor retrofit'!$V$24,"")))&amp;IF(F48="Scenario1PBT7",'Minor retrofit'!$W$24,IF(F48="Scenario2PBT7",'Minor retrofit'!$X$24,IF(F48="Scenario3PBT7",'Minor retrofit'!$Y$24,"")))&amp;IF(F48="Scenario1PBT8",'Minor retrofit'!$Z$24,IF(F48="Scenario2PBT8",'Minor retrofit'!$AA$24,IF(F48="Scenario3PBT8",'Minor retrofit'!$AB$24,"")))&amp;IF(F48="Scenario1PBT9",'Minor retrofit'!$AC$24,IF(F48="Scenario2PBT9",'Minor retrofit'!$AD$24,IF(F48="Scenario3PBT9",'Minor retrofit'!$AE$24,"")))&amp;IF(F48="Scenario1PBT10",'Minor retrofit'!$AF$24,IF(F48="Scenario2PBT10",'Minor retrofit'!$AG$24,IF(F48="Scenario3PBT10",'Minor retrofit'!$AH$24,"")))&amp;IF(F48="Scenario1PBT11",'Minor retrofit'!$AI$24,IF(F48="Scenario2PBT11",'Minor retrofit'!$AJ$24,IF(F48="Scenario3PBT11",'Minor retrofit'!$AK$24,"")))&amp;IF(F48="Scenario1PBT12",'Minor retrofit'!$AL$24,IF(F48="Scenario2PBT12",'Minor retrofit'!$AM$24,IF(F48="Scenario3PBT12",'Minor retrofit'!$AN$24,"")))&amp;IF(F48="Scenario1PBT13",'Minor retrofit'!$AO$24,IF(F48="Scenario2PBT13",'Minor retrofit'!$AP$24,IF(F48="Scenario3PBT13",'Minor retrofit'!$AQ$24,"")))&amp;IF(F48="Scenario1PBT14",'Minor retrofit'!$AR$24,IF(F48="Scenario2PBT14",'Minor retrofit'!$AS$24,IF(F48="Scenario3PBT14",'Minor retrofit'!$AT$24,"")))&amp;IF(F48="Scenario1PBT15",'Minor retrofit'!$AU$24,IF(F48="Scenario2PBT15",'Minor retrofit'!$AV$24,IF(F48="Scenario3PBT15",'Minor retrofit'!$AW$24,"")))</f>
        <v/>
      </c>
      <c r="P48" s="117">
        <f t="shared" si="5"/>
        <v>0</v>
      </c>
      <c r="Q48" s="117" t="str">
        <f>IF(F48="Scenario1PBT1",'Minor retrofit'!$E$26,IF(F48="Scenario2PBT1",'Minor retrofit'!$F$26,IF(F48="Scenario3PBT1",'Minor retrofit'!$G$26,"")))&amp;IF(F48="Scenario1PBT2",'Minor retrofit'!$H$26,IF(F48="Scenario2PBT2",'Minor retrofit'!$I$26,IF(F48="Scenario3PBT2",'Minor retrofit'!$J$26,"")))&amp;IF(F48="Scenario1PBT3",'Minor retrofit'!$K$26,IF(F48="Scenario2PBT3",'Minor retrofit'!$L$26,IF(F48="Scenario3PBT3",'Minor retrofit'!$M$26,"")))&amp;IF(F48="Scenario1PBT4",'Minor retrofit'!$N$26,IF(F48="Scenario2PBT4",'Minor retrofit'!$O$26,IF(F48="Scenario3PBT4",'Minor retrofit'!$P$26,"")))&amp;IF(F48="Scenario1PBT5",'Minor retrofit'!$Q$26,IF(F48="Scenario2PBT5",'Minor retrofit'!$R$26,IF(F48="Scenario3PBT5",'Minor retrofit'!$S$26,"")))&amp;IF(F48="Scenario1PBT6",'Minor retrofit'!$T$26,IF(F48="Scenario2PBT6",'Minor retrofit'!$U$26,IF(F48="Scenario3PBT6",'Minor retrofit'!$V$26,"")))&amp;IF(F48="Scenario1PBT7",'Minor retrofit'!$W$26,IF(F48="Scenario2PBT7",'Minor retrofit'!$X$26,IF(F48="Scenario3PBT7",'Minor retrofit'!$Y$26,"")))&amp;IF(F48="Scenario1PBT8",'Minor retrofit'!$Z$26,IF(F48="Scenario2PBT8",'Minor retrofit'!$AA$26,IF(F48="Scenario3PBT8",'Minor retrofit'!$AB$26,"")))&amp;IF(F48="Scenario1PBT9",'Minor retrofit'!$AC$26,IF(F48="Scenario2PBT9",'Minor retrofit'!$AD$26,IF(F48="Scenario3PBT9",'Minor retrofit'!$AE$26,"")))&amp;IF(F48="Scenario1PBT10",'Minor retrofit'!$AF$26,IF(F48="Scenario2PBT10",'Minor retrofit'!$AG$26,IF(F48="Scenario3PBT10",'Minor retrofit'!$AH$26,"")))&amp;IF(F48="Scenario1PBT11",'Minor retrofit'!$AI$26,IF(F48="Scenario2PBT11",'Minor retrofit'!$AJ$26,IF(F48="Scenario3PBT11",'Minor retrofit'!$AK$26,"")))&amp;IF(F48="Scenario1PBT12",'Minor retrofit'!$AL$26,IF(F48="Scenario2PBT12",'Minor retrofit'!$AM$26,IF(F48="Scenario3PBT12",'Minor retrofit'!$AN$26,"")))&amp;IF(F48="Scenario1PBT13",'Minor retrofit'!$AO$26,IF(F48="Scenario2PBT13",'Minor retrofit'!$AP$26,IF(F48="Scenario3PBT13",'Minor retrofit'!$AQ$26,"")))&amp;IF(F48="Scenario1PBT14",'Minor retrofit'!$AR$26,IF(F48="Scenario2PBT14",'Minor retrofit'!$AS$26,IF(F48="Scenario3PBT14",'Minor retrofit'!$AT$26,"")))&amp;IF(F48="Scenario1PBT15",'Minor retrofit'!$AU$26,IF(F48="Scenario2PBT15",'Minor retrofit'!$AV$26,IF(F48="Scenario3PBT15",'Minor retrofit'!$AW$26,"")))</f>
        <v/>
      </c>
      <c r="R48" s="117">
        <f t="shared" si="6"/>
        <v>0</v>
      </c>
      <c r="S48" s="117" t="str">
        <f>IF(F48="Scenario1PBT1",'Minor retrofit'!$E$28,IF(F48="Scenario2PBT1",'Minor retrofit'!$F$28,IF(F48="Scenario3PBT1",'Minor retrofit'!$G$28,"")))&amp;IF(F48="Scenario1PBT2",'Minor retrofit'!$H$28,IF(F48="Scenario2PBT2",'Minor retrofit'!$I$28,IF(F48="Scenario3PBT2",'Minor retrofit'!$J$28,"")))&amp;IF(F48="Scenario1PBT3",'Minor retrofit'!$K$28,IF(F48="Scenario2PBT3",'Minor retrofit'!$L$28,IF(F48="Scenario3PBT3",'Minor retrofit'!$M$28,"")))&amp;IF(F48="Scenario1PBT4",'Minor retrofit'!$N$28,IF(F48="Scenario2PBT4",'Minor retrofit'!$O$28,IF(F48="Scenario3PBT4",'Minor retrofit'!$P$28,"")))&amp;IF(F48="Scenario1PBT5",'Minor retrofit'!$Q$28,IF(F48="Scenario2PBT5",'Minor retrofit'!$R$28,IF(F48="Scenario3PBT5",'Minor retrofit'!$S$28,"")))&amp;IF(F48="Scenario1PBT6",'Minor retrofit'!$T$28,IF(F48="Scenario2PBT6",'Minor retrofit'!$U$28,IF(F48="Scenario3PBT6",'Minor retrofit'!$V$28,"")))&amp;IF(F48="Scenario1PBT7",'Minor retrofit'!$W$28,IF(F48="Scenario2PBT7",'Minor retrofit'!$X$28,IF(F48="Scenario3PBT7",'Minor retrofit'!$Y$28,"")))&amp;IF(F48="Scenario1PBT8",'Minor retrofit'!$Z$28,IF(F48="Scenario2PBT8",'Minor retrofit'!$AA$28,IF(F48="Scenario3PBT8",'Minor retrofit'!$AB$28,"")))&amp;IF(F48="Scenario1PBT9",'Minor retrofit'!$AC$28,IF(F48="Scenario2PBT9",'Minor retrofit'!$AD$28,IF(F48="Scenario3PBT9",'Minor retrofit'!$AE$28,"")))&amp;IF(F48="Scenario1PBT10",'Minor retrofit'!$AF$28,IF(F48="Scenario2PBT10",'Minor retrofit'!$AG$28,IF(F48="Scenario3PBT10",'Minor retrofit'!$AH$28,"")))&amp;IF(F48="Scenario1PBT11",'Minor retrofit'!$AI$28,IF(F48="Scenario2PBT11",'Minor retrofit'!$AJ$28,IF(F48="Scenario3PBT11",'Minor retrofit'!$AK$28,"")))&amp;IF(F48="Scenario1PBT12",'Minor retrofit'!$AL$28,IF(F48="Scenario2PBT12",'Minor retrofit'!$AM$28,IF(F48="Scenario3PBT12",'Minor retrofit'!$AN$28,"")))&amp;IF(F48="Scenario1PBT13",'Minor retrofit'!$AO$28,IF(F48="Scenario2PBT13",'Minor retrofit'!$AP$28,IF(F48="Scenario3PBT13",'Minor retrofit'!$AQ$28,"")))&amp;IF(F48="Scenario1PBT14",'Minor retrofit'!$AR$28,IF(F48="Scenario2PBT14",'Minor retrofit'!$AS$28,IF(F48="Scenario3PBT14",'Minor retrofit'!$AT$28,"")))&amp;IF(F48="Scenario1PBT15",'Minor retrofit'!$AU$28,IF(F48="Scenario2PBT15",'Minor retrofit'!$AV$28,IF(F48="Scenario3PBT15",'Minor retrofit'!$AW$28,"")))</f>
        <v/>
      </c>
      <c r="T48" s="207">
        <f t="shared" si="7"/>
        <v>0</v>
      </c>
      <c r="U48" s="206" t="str">
        <f>IF(F48="Scenario1PBT1",'Minor retrofit'!$E$39,IF(F48="Scenario2PBT1",'Minor retrofit'!$F$39,IF(F48="Scenario3PBT1",'Minor retrofit'!$G$39,"")))&amp;IF(F48="Scenario1PBT2",'Minor retrofit'!$H$39,IF(F48="Scenario2PBT2",'Minor retrofit'!$I$39,IF(F48="Scenario3PBT2",'Minor retrofit'!$J$39,"")))&amp;IF(F48="Scenario1PBT3",'Minor retrofit'!$K$39,IF(F48="Scenario2PBT3",'Minor retrofit'!$L$39,IF(F48="Scenario3PBT3",'Minor retrofit'!$M$39,"")))&amp;IF(F48="Scenario1PBT4",'Minor retrofit'!$N$39,IF(F48="Scenario2PBT4",'Minor retrofit'!$O$39,IF(F48="Scenario3PBT4",'Minor retrofit'!$P$39,"")))&amp;IF(F48="Scenario1PBT5",'Minor retrofit'!$Q$39,IF(F48="Scenario2PBT5",'Minor retrofit'!$R$39,IF(F48="Scenario3PBT5",'Minor retrofit'!$S$39,"")))&amp;IF(F48="Scenario1PBT6",'Minor retrofit'!$T$39,IF(F48="Scenario2PBT6",'Minor retrofit'!$U$39,IF(F48="Scenario3PBT6",'Minor retrofit'!$V$39,"")))&amp;IF(F48="Scenario1PBT7",'Minor retrofit'!$W$39,IF(F48="Scenario2PBT7",'Minor retrofit'!$X$39,IF(F48="Scenario3PBT7",'Minor retrofit'!$Y$39,"")))&amp;IF(F48="Scenario1PBT8",'Minor retrofit'!$Z$39,IF(F48="Scenario2PBT8",'Minor retrofit'!$AA$39,IF(F48="Scenario3PBT8",'Minor retrofit'!$AB$39,"")))&amp;IF(F48="Scenario1PBT9",'Minor retrofit'!$AC$39,IF(F48="Scenario2PBT9",'Minor retrofit'!$AD$39,IF(F48="Scenario3PBT9",'Minor retrofit'!$AE$39,"")))&amp;IF(F48="Scenario1PBT10",'Minor retrofit'!$AF$39,IF(F48="Scenario2PBT10",'Minor retrofit'!$AG$39,IF(F48="Scenario3PBT10",'Minor retrofit'!$AH$39,"")))&amp;IF(F48="Scenario1PBT11",'Minor retrofit'!$AI$39,IF(F48="Scenario2PBT11",'Minor retrofit'!$AJ$39,IF(F48="Scenario3PBT11",'Minor retrofit'!$AK$39,"")))&amp;IF(F48="Scenario1PBT12",'Minor retrofit'!$AL$39,IF(F48="Scenario2PBT12",'Minor retrofit'!$AM$39,IF(F48="Scenario3PBT12",'Minor retrofit'!$AN$39,"")))&amp;IF(F48="Scenario1PBT13",'Minor retrofit'!$AO$39,IF(F48="Scenario2PBT13",'Minor retrofit'!$AP$39,IF(F48="Scenario3PBT13",'Minor retrofit'!$AQ$39,"")))&amp;IF(F48="Scenario1PBT14",'Minor retrofit'!$AR$39,IF(F48="Scenario2PBT14",'Minor retrofit'!$AS$39,IF(F48="Scenario3PBT14",'Minor retrofit'!$AT$39,"")))&amp;IF(F48="Scenario1PBT15",'Minor retrofit'!$AU$39,IF(F48="Scenario2PBT15",'Minor retrofit'!$AV$39,IF(F48="Scenario3PBT15",'Minor retrofit'!$AW$39,"")))</f>
        <v/>
      </c>
      <c r="V48" s="117">
        <f t="shared" si="8"/>
        <v>0</v>
      </c>
      <c r="W48" s="117" t="str">
        <f>IF(F48="Scenario1PBT1",'Minor retrofit'!$E$41,IF(F48="Scenario2PBT1",'Minor retrofit'!$F$41,IF(F48="Scenario3PBT1",'Minor retrofit'!$G$41,"")))&amp;IF(F48="Scenario1PBT2",'Minor retrofit'!$H$41,IF(F48="Scenario2PBT2",'Minor retrofit'!$I$41,IF(F48="Scenario3PBT2",'Minor retrofit'!$J$41,"")))&amp;IF(F48="Scenario1PBT3",'Minor retrofit'!$K$41,IF(F48="Scenario2PBT3",'Minor retrofit'!$L$41,IF(F48="Scenario3PBT3",'Minor retrofit'!$M$41,"")))&amp;IF(F48="Scenario1PBT4",'Minor retrofit'!$N$41,IF(F48="Scenario2PBT4",'Minor retrofit'!$O$41,IF(F48="Scenario3PBT4",'Minor retrofit'!$P$41,"")))&amp;IF(F48="Scenario1PBT5",'Minor retrofit'!$Q$41,IF(F48="Scenario2PBT5",'Minor retrofit'!$R$41,IF(F48="Scenario3PBT5",'Minor retrofit'!$S$41,"")))&amp;IF(F48="Scenario1PBT6",'Minor retrofit'!$T$41,IF(F48="Scenario2PBT6",'Minor retrofit'!$U$41,IF(F48="Scenario3PBT6",'Minor retrofit'!$V$41,"")))&amp;IF(F48="Scenario1PBT7",'Minor retrofit'!$W$41,IF(F48="Scenario2PBT7",'Minor retrofit'!$X$41,IF(F48="Scenario3PBT7",'Minor retrofit'!$Y$41,"")))&amp;IF(F48="Scenario1PBT8",'Minor retrofit'!$Z$41,IF(F48="Scenario2PBT8",'Minor retrofit'!$AA$41,IF(F48="Scenario3PBT8",'Minor retrofit'!$AB$41,"")))&amp;IF(F48="Scenario1PBT9",'Minor retrofit'!$AC$41,IF(F48="Scenario2PBT9",'Minor retrofit'!$AD$41,IF(F48="Scenario3PBT9",'Minor retrofit'!$AE$41,"")))&amp;IF(F48="Scenario1PBT10",'Minor retrofit'!$AF$41,IF(F48="Scenario2PBT10",'Minor retrofit'!$AG$41,IF(F48="Scenario3PBT10",'Minor retrofit'!$AH$41,"")))&amp;IF(F48="Scenario1PBT11",'Minor retrofit'!$AI$41,IF(F48="Scenario2PBT11",'Minor retrofit'!$AJ$41,IF(F48="Scenario3PBT11",'Minor retrofit'!$AK$41,"")))&amp;IF(F48="Scenario1PBT12",'Minor retrofit'!$AL$41,IF(F48="Scenario2PBT12",'Minor retrofit'!$AM$41,IF(F48="Scenario3PBT12",'Minor retrofit'!$AN$41,"")))&amp;IF(F48="Scenario1PBT13",'Minor retrofit'!$AO$41,IF(F48="Scenario2PBT13",'Minor retrofit'!$AP$41,IF(F48="Scenario3PBT13",'Minor retrofit'!$AQ$41,"")))&amp;IF(F48="Scenario1PBT14",'Minor retrofit'!$AR$41,IF(F48="Scenario2PBT14",'Minor retrofit'!$AS$41,IF(F48="Scenario3PBT14",'Minor retrofit'!$AT$41,"")))&amp;IF(F48="Scenario1PBT15",'Minor retrofit'!$AU$41,IF(F48="Scenario2PBT15",'Minor retrofit'!$AV$41,IF(F48="Scenario3PBT15",'Minor retrofit'!$AW$41,"")))</f>
        <v/>
      </c>
      <c r="X48" s="117">
        <f t="shared" si="9"/>
        <v>0</v>
      </c>
      <c r="Y48" s="117" t="str">
        <f>IF(F48="Scenario1PBT1",'Minor retrofit'!$E$43,IF(F48="Scenario2PBT1",'Minor retrofit'!$F$43,IF(F48="Scenario3PBT1",'Minor retrofit'!$G$43,"")))&amp;IF(F48="Scenario1PBT2",'Minor retrofit'!$H$43,IF(F48="Scenario2PBT2",'Minor retrofit'!$I$43,IF(F48="Scenario3PBT2",'Minor retrofit'!$J$43,"")))&amp;IF(F48="Scenario1PBT3",'Minor retrofit'!$K$43,IF(F48="Scenario2PBT3",'Minor retrofit'!$L$43,IF(F48="Scenario3PBT3",'Minor retrofit'!$M$43,"")))&amp;IF(F48="Scenario1PBT4",'Minor retrofit'!$N$43,IF(F48="Scenario2PBT4",'Minor retrofit'!$O$43,IF(F48="Scenario3PBT4",'Minor retrofit'!$P$43,"")))&amp;IF(F48="Scenario1PBT5",'Minor retrofit'!$Q$43,IF(F48="Scenario2PBT5",'Minor retrofit'!$R$43,IF(F48="Scenario3PBT5",'Minor retrofit'!$S$43,"")))&amp;IF(F48="Scenario1PBT6",'Minor retrofit'!$T$43,IF(F48="Scenario2PBT6",'Minor retrofit'!$U$43,IF(F48="Scenario3PBT6",'Minor retrofit'!$V$43,"")))&amp;IF(F48="Scenario1PBT7",'Minor retrofit'!$W$43,IF(F48="Scenario2PBT7",'Minor retrofit'!$X$43,IF(F48="Scenario3PBT7",'Minor retrofit'!$Y$43,"")))&amp;IF(F48="Scenario1PBT8",'Minor retrofit'!$Z$43,IF(F48="Scenario2PBT8",'Minor retrofit'!$AA$43,IF(F48="Scenario3PBT8",'Minor retrofit'!$AB$43,"")))&amp;IF(F48="Scenario1PBT9",'Minor retrofit'!$AC$43,IF(F48="Scenario2PBT9",'Minor retrofit'!$AD$43,IF(F48="Scenario3PBT9",'Minor retrofit'!$AE$43,"")))&amp;IF(F48="Scenario1PBT10",'Minor retrofit'!$AF$43,IF(F48="Scenario2PBT10",'Minor retrofit'!$AG$43,IF(F48="Scenario3PBT10",'Minor retrofit'!$AH$43,"")))&amp;IF(F48="Scenario1PBT11",'Minor retrofit'!$AI$43,IF(F48="Scenario2PBT11",'Minor retrofit'!$AJ$43,IF(F48="Scenario3PBT11",'Minor retrofit'!$AK$43,"")))&amp;IF(F48="Scenario1PBT12",'Minor retrofit'!$AL$43,IF(F48="Scenario2PBT12",'Minor retrofit'!$AM$43,IF(F48="Scenario3PBT12",'Minor retrofit'!$AN$43,"")))&amp;IF(F48="Scenario1PBT13",'Minor retrofit'!$AO$43,IF(F48="Scenario2PBT13",'Minor retrofit'!$AP$43,IF(F48="Scenario3PBT13",'Minor retrofit'!$AQ$43,"")))&amp;IF(F48="Scenario1PBT14",'Minor retrofit'!$AR$43,IF(F48="Scenario2PBT14",'Minor retrofit'!$AS$43,IF(F48="Scenario3PBT14",'Minor retrofit'!$AT$43,"")))&amp;IF(F48="Scenario1PBT15",'Minor retrofit'!$AU$43,IF(F48="Scenario2PBT15",'Minor retrofit'!$AV$43,IF(F48="Scenario3PBT15",'Minor retrofit'!$AW$43,"")))</f>
        <v/>
      </c>
      <c r="Z48" s="117">
        <f t="shared" si="10"/>
        <v>0</v>
      </c>
      <c r="AA48" s="178" t="str">
        <f>IF(F48="Scenario1PBT1",'Minor retrofit'!$E$102,IF(F48="Scenario2PBT1",'Minor retrofit'!$F$102,IF(F48="Scenario3PBT1",'Minor retrofit'!$G$102,"")))&amp;IF(F48="Scenario1PBT2",'Minor retrofit'!$H$102,IF(F48="Scenario2PBT2",'Minor retrofit'!$I$102,IF(F48="Scenario3PBT2",'Minor retrofit'!$J$102,"")))&amp;IF(F48="Scenario1PBT3",'Minor retrofit'!$K$102,IF(F48="Scenario2PBT3",'Minor retrofit'!$L$102,IF(F48="Scenario3PBT3",'Minor retrofit'!$M$102,"")))&amp;IF(F48="Scenario1PBT4",'Minor retrofit'!$N$102,IF(F48="Scenario2PBT4",'Minor retrofit'!$O$102,IF(F48="Scenario3PBT4",'Minor retrofit'!$P$102,"")))&amp;IF(F48="Scenario1PBT5",'Minor retrofit'!$Q$102,IF(F48="Scenario2PBT5",'Minor retrofit'!$R$102,IF(F48="Scenario3PBT5",'Minor retrofit'!$S$102,"")))&amp;IF(F48="Scenario1PBT6",'Minor retrofit'!$T$102,IF(F48="Scenario2PBT6",'Minor retrofit'!$U$102,IF(F48="Scenario3PBT6",'Minor retrofit'!$V$102,"")))&amp;IF(F48="Scenario1PBT7",'Minor retrofit'!$W$102,IF(F48="Scenario2PBT7",'Minor retrofit'!$X$102,IF(F48="Scenario3PBT7",'Minor retrofit'!$Y$102,"")))&amp;IF(F48="Scenario1PBT8",'Minor retrofit'!$Z$102,IF(F48="Scenario2PBT8",'Minor retrofit'!$AA$102,IF(F48="Scenario3PBT8",'Minor retrofit'!$AB$102,"")))&amp;IF(F48="Scenario1PBT9",'Minor retrofit'!$AC$102,IF(F48="Scenario2PBT9",'Minor retrofit'!$AD$102,IF(F48="Scenario3PBT9",'Minor retrofit'!$AE$102,"")))&amp;IF(F48="Scenario1PBT10",'Minor retrofit'!$AF$102,IF(F48="Scenario2PBT10",'Minor retrofit'!$AG$102,IF(F48="Scenario3PBT10",'Minor retrofit'!$AH$102,"")))&amp;IF(F48="Scenario1PBT11",'Minor retrofit'!$AI$102,IF(F48="Scenario2PBT11",'Minor retrofit'!$AJ$102,IF(F48="Scenario3PBT11",'Minor retrofit'!$AK$102,"")))&amp;IF(F48="Scenario1PBT12",'Minor retrofit'!$AL$102,IF(F48="Scenario2PBT12",'Minor retrofit'!$AM$102,IF(F48="Scenario3PBT12",'Minor retrofit'!$AN$102,"")))&amp;IF(F48="Scenario1PBT13",'Minor retrofit'!$AO$102,IF(F48="Scenario2PBT13",'Minor retrofit'!$AP$102,IF(F48="Scenario3PBT13",'Minor retrofit'!$AQ$102,"")))&amp;IF(F48="Scenario1PBT14",'Minor retrofit'!$AR$102,IF(F48="Scenario2PBT14",'Minor retrofit'!$AS$102,IF(F48="Scenario3PBT14",'Minor retrofit'!$AT$102,"")))&amp;IF(F48="Scenario1PBT15",'Minor retrofit'!$AU$102,IF(F48="Scenario2PBT15",'Minor retrofit'!$AV$102,IF(F48="Scenario3PBT15",'Minor retrofit'!$AW$102,"")))</f>
        <v/>
      </c>
      <c r="AB48" s="179">
        <f t="shared" si="11"/>
        <v>0</v>
      </c>
      <c r="AC48" s="208">
        <f>IFERROR('Projection_Base-case'!G48-G48,0)</f>
        <v>0</v>
      </c>
      <c r="AD48" s="178">
        <f t="shared" si="12"/>
        <v>0</v>
      </c>
      <c r="AE48" s="117">
        <f>IFERROR(100*AC48/'Projection_Base-case'!G48,0)</f>
        <v>0</v>
      </c>
      <c r="AF48" s="117">
        <f>IFERROR('Projection_Base-case'!I48-I48,0)</f>
        <v>0</v>
      </c>
      <c r="AG48" s="178">
        <f t="shared" si="13"/>
        <v>0</v>
      </c>
      <c r="AH48" s="117">
        <f>IFERROR(100*AF48/'Projection_Base-case'!I48,0)</f>
        <v>0</v>
      </c>
      <c r="AI48" s="117">
        <f>IFERROR('Projection_Base-case'!K48-K48,0)</f>
        <v>0</v>
      </c>
      <c r="AJ48" s="178">
        <f t="shared" si="14"/>
        <v>0</v>
      </c>
      <c r="AK48" s="117">
        <f>IFERROR(100*AI48/'Projection_Base-case'!K48,0)</f>
        <v>0</v>
      </c>
      <c r="AL48" s="117">
        <f>IFERROR(M48-'Projection_Base-case'!M48,0)</f>
        <v>0</v>
      </c>
      <c r="AM48" s="178">
        <f t="shared" si="15"/>
        <v>0</v>
      </c>
      <c r="AN48" s="179">
        <f>IFERROR(IF('Projection_Base-case'!N48&gt;0,100*AM48/'Projection_Base-case'!N48,100*AM48/N48),0)</f>
        <v>0</v>
      </c>
      <c r="AO48" s="206">
        <f>IFERROR('Projection_Base-case'!O48-O48,0)</f>
        <v>0</v>
      </c>
      <c r="AP48" s="178">
        <f t="shared" si="16"/>
        <v>0</v>
      </c>
      <c r="AQ48" s="117">
        <f>IFERROR(100*AO48/'Projection_Base-case'!O48,0)</f>
        <v>0</v>
      </c>
      <c r="AR48" s="117">
        <f>IFERROR('Projection_Base-case'!Q48-Q48,0)</f>
        <v>0</v>
      </c>
      <c r="AS48" s="178">
        <f t="shared" si="17"/>
        <v>0</v>
      </c>
      <c r="AT48" s="117">
        <f>IFERROR(100*AR48/'Projection_Base-case'!Q48,0)</f>
        <v>0</v>
      </c>
      <c r="AU48" s="117">
        <f>IFERROR('Projection_Base-case'!S48-S48,0)</f>
        <v>0</v>
      </c>
      <c r="AV48" s="178">
        <f t="shared" si="18"/>
        <v>0</v>
      </c>
      <c r="AW48" s="118">
        <f>IFERROR(100*AU48/'Projection_Base-case'!S48,0)</f>
        <v>0</v>
      </c>
      <c r="AX48" s="206">
        <f>IFERROR('Projection_Base-case'!U48-U48,0)</f>
        <v>0</v>
      </c>
      <c r="AY48" s="178">
        <f t="shared" si="19"/>
        <v>0</v>
      </c>
      <c r="AZ48" s="117">
        <f>IFERROR(100*AX48/'Projection_Base-case'!U48,0)</f>
        <v>0</v>
      </c>
      <c r="BA48" s="117">
        <f>IFERROR('Projection_Base-case'!W48-W48,0)</f>
        <v>0</v>
      </c>
      <c r="BB48" s="178">
        <f t="shared" si="20"/>
        <v>0</v>
      </c>
      <c r="BC48" s="117">
        <f>IFERROR(100*BA48/'Projection_Base-case'!W48,0)</f>
        <v>0</v>
      </c>
      <c r="BD48" s="117">
        <f>IFERROR('Projection_Base-case'!Y48-Y48,0)</f>
        <v>0</v>
      </c>
      <c r="BE48" s="178">
        <f t="shared" si="21"/>
        <v>0</v>
      </c>
      <c r="BF48" s="117">
        <f>IFERROR(100*BD48/'Projection_Base-case'!Y48,0)</f>
        <v>0</v>
      </c>
      <c r="BG48" s="178">
        <f t="shared" si="22"/>
        <v>0</v>
      </c>
      <c r="BH48" s="179">
        <f t="shared" si="23"/>
        <v>0</v>
      </c>
    </row>
    <row r="49" spans="1:60">
      <c r="A49" s="205">
        <v>44</v>
      </c>
      <c r="B49" s="178">
        <f>IF('Projection_Base-case'!B49&lt;&gt;"",'Projection_Base-case'!B49,0)</f>
        <v>0</v>
      </c>
      <c r="C49" s="178">
        <f>IF('Projection_Base-case'!C49&lt;&gt;"",'Projection_Base-case'!C49,0)</f>
        <v>0</v>
      </c>
      <c r="D49" s="178">
        <f>IF('Projection_Base-case'!D49&lt;&gt;"",'Projection_Base-case'!D49,0)</f>
        <v>0</v>
      </c>
      <c r="E49" s="176" t="str">
        <f>IF(AND('Résultats Minor'!$AC$3="OUI",'Résultats Minor'!E48&lt;&gt;""),'Résultats Minor'!E48,IF(OR(D49="PBT2",D49="PBT3",D49="PBT5",D49="PBT8",D49="PBT9"),"Scenario1",IF(OR(D49="PBT6",D49="PBT7",D49="PBT10"),"Scenario2",IF(OR(D49="PBT1",D49="PBT4"),"Scenario3",""))))</f>
        <v/>
      </c>
      <c r="F49" s="202" t="str">
        <f t="shared" si="0"/>
        <v>0</v>
      </c>
      <c r="G49" s="206" t="str">
        <f>IF(F49="Scenario1PBT1",'Minor retrofit'!$E$7,IF(F49="Scenario2PBT1",'Minor retrofit'!$F$7,IF(F49="Scenario3PBT1",'Minor retrofit'!$G$7,"")))&amp;IF(F49="Scenario1PBT2",'Minor retrofit'!$H$7,IF(F49="Scenario2PBT2",'Minor retrofit'!$I$7,IF(F49="Scenario3PBT2",'Minor retrofit'!$J$7,"")))&amp;IF(F49="Scenario1PBT3",'Minor retrofit'!$K$7,IF(F49="Scenario2PBT3",'Minor retrofit'!$L$7,IF(F49="Scenario3PBT3",'Minor retrofit'!$M$7,"")))&amp;IF(F49="Scenario1PBT4",'Minor retrofit'!$N$7,IF(F49="Scenario2PBT4",'Minor retrofit'!$O$7,IF(F49="Scenario3PBT4",'Minor retrofit'!$P$7,"")))&amp;IF(F49="Scenario1PBT5",'Minor retrofit'!$Q$7,IF(F49="Scenario2PBT5",'Minor retrofit'!$R$7,IF(F49="Scenario3PBT5",'Minor retrofit'!$S$7,"")))&amp;IF(F49="Scenario1PBT6",'Minor retrofit'!$T$7,IF(F49="Scenario2PBT6",'Minor retrofit'!$U$7,IF(F49="Scenario3PBT6",'Minor retrofit'!$V$7,"")))&amp;IF(F49="Scenario1PBT7",'Minor retrofit'!$W$7,IF(F49="Scenario2PBT7",'Minor retrofit'!$X$7,IF(F49="Scenario3PBT7",'Minor retrofit'!$Y$7,"")))&amp;IF(F49="Scenario1PBT8",'Minor retrofit'!$Z$7,IF(F49="Scenario2PBT8",'Minor retrofit'!$AA$7,IF(F49="Scenario3PBT8",'Minor retrofit'!$AB$7,"")))&amp;IF(F49="Scenario1PBT9",'Minor retrofit'!$AC$7,IF(F49="Scenario2PBT9",'Minor retrofit'!$AD$7,IF(F49="Scenario3PBT9",'Minor retrofit'!$AE$7,"")))&amp;IF(F49="Scenario1PBT10",'Minor retrofit'!$AF$7,IF(F49="Scenario2PBT10",'Minor retrofit'!$AG$7,IF(F49="Scenario3PBT10",'Minor retrofit'!$AH$7,"")))&amp;IF(F49="Scenario1PBT11",'Minor retrofit'!$AI$7,IF(F49="Scenario2PBT11",'Minor retrofit'!$AJ$7,IF(F49="Scenario3PBT11",'Minor retrofit'!$AK$7,"")))&amp;IF(F49="Scenario1PBT12",'Minor retrofit'!$AL$7,IF(F49="Scenario2PBT12",'Minor retrofit'!$AM$7,IF(F49="Scenario3PBT12",'Minor retrofit'!$AN$7,"")))&amp;IF(F49="Scenario1PBT13",'Minor retrofit'!$AO$7,IF(F49="Scenario2PBT13",'Minor retrofit'!$AP$7,IF(F49="Scenario3PBT13",'Minor retrofit'!$AQ$7,"")))&amp;IF(F49="Scenario1PBT14",'Minor retrofit'!$AR$7,IF(F49="Scenario2PBT14",'Minor retrofit'!$AS$7,IF(F49="Scenario3PBT14",'Minor retrofit'!$AT$7,"")))&amp;IF(F49="Scenario1PBT15",'Minor retrofit'!$AU$7,IF(F49="Scenario2PBT15",'Minor retrofit'!$AV$7,IF(F49="Scenario3PBT15",'Minor retrofit'!$AW$7,"")))</f>
        <v/>
      </c>
      <c r="H49" s="117">
        <f t="shared" si="1"/>
        <v>0</v>
      </c>
      <c r="I49" s="117" t="str">
        <f>IF(F49="Scenario1PBT1",'Minor retrofit'!$E$17,IF(F49="Scenario2PBT1",'Minor retrofit'!$F$17,IF(F49="Scenario3PBT1",'Minor retrofit'!$G$17,"")))&amp;IF(F49="Scenario1PBT2",'Minor retrofit'!$H$17,IF(F49="Scenario2PBT2",'Minor retrofit'!$I$17,IF(F49="Scenario3PBT2",'Minor retrofit'!$J$17,"")))&amp;IF(F49="Scenario1PBT3",'Minor retrofit'!$K$17,IF(F49="Scenario2PBT3",'Minor retrofit'!$L$17,IF(F49="Scenario3PBT3",'Minor retrofit'!$M$17,"")))&amp;IF(F49="Scenario1PBT4",'Minor retrofit'!$N$17,IF(F49="Scenario2PBT4",'Minor retrofit'!$O$17,IF(F49="Scenario3PBT4",'Minor retrofit'!$P$17,"")))&amp;IF(F49="Scenario1PBT5",'Minor retrofit'!$Q$17,IF(F49="Scenario2PBT5",'Minor retrofit'!$R$17,IF(F49="Scenario3PBT5",'Minor retrofit'!$S$17,"")))&amp;IF(F49="Scenario1PBT6",'Minor retrofit'!$T$17,IF(F49="Scenario2PBT6",'Minor retrofit'!$U$17,IF(F49="Scenario3PBT6",'Minor retrofit'!$V$17,"")))&amp;IF(F49="Scenario1PBT7",'Minor retrofit'!$W$17,IF(F49="Scenario2PBT7",'Minor retrofit'!$X$17,IF(F49="Scenario3PBT7",'Minor retrofit'!$Y$17,"")))&amp;IF(F49="Scenario1PBT8",'Minor retrofit'!$Z$17,IF(F49="Scenario2PBT8",'Minor retrofit'!$AA$17,IF(F49="Scenario3PBT8",'Minor retrofit'!$AB$17,"")))&amp;IF(F49="Scenario1PBT9",'Minor retrofit'!$AC$17,IF(F49="Scenario2PBT9",'Minor retrofit'!$AD$17,IF(F49="Scenario3PBT9",'Minor retrofit'!$AE$17,"")))&amp;IF(F49="Scenario1PBT10",'Minor retrofit'!$AF$17,IF(F49="Scenario2PBT10",'Minor retrofit'!$AG$17,IF(F49="Scenario3PBT10",'Minor retrofit'!$AH$17,"")))&amp;IF(F49="Scenario1PBT11",'Minor retrofit'!$AI$17,IF(F49="Scenario2PBT11",'Minor retrofit'!$AJ$17,IF(F49="Scenario3PBT11",'Minor retrofit'!$AK$17,"")))&amp;IF(F49="Scenario1PBT12",'Minor retrofit'!$AL$17,IF(F49="Scenario2PBT12",'Minor retrofit'!$AM$17,IF(F49="Scenario3PBT12",'Minor retrofit'!$AN$17,"")))&amp;IF(F49="Scenario1PBT13",'Minor retrofit'!$AO$17,IF(F49="Scenario2PBT13",'Minor retrofit'!$AP$17,IF(F49="Scenario3PBT13",'Minor retrofit'!$AQ$17,"")))&amp;IF(F49="Scenario1PBT14",'Minor retrofit'!$AR$17,IF(F49="Scenario2PBT14",'Minor retrofit'!$AS$17,IF(F49="Scenario3PBT14",'Minor retrofit'!$AT$17,"")))&amp;IF(F49="Scenario1PBT15",'Minor retrofit'!$AU$17,IF(F49="Scenario2PBT15",'Minor retrofit'!$AV$17,IF(F49="Scenario3PBT15",'Minor retrofit'!$AW$17,"")))</f>
        <v/>
      </c>
      <c r="J49" s="117">
        <f t="shared" si="2"/>
        <v>0</v>
      </c>
      <c r="K49" s="117" t="str">
        <f>IF(F49="Scenario1PBT1",'Minor retrofit'!$E$19,IF(F49="Scenario2PBT1",'Minor retrofit'!$F$19,IF(F49="Scenario3PBT1",'Minor retrofit'!$G$19,"")))&amp;IF(F49="Scenario1PBT2",'Minor retrofit'!$H$19,IF(F49="Scenario2PBT2",'Minor retrofit'!$I$19,IF(F49="Scenario3PBT2",'Minor retrofit'!$J$19,"")))&amp;IF(F49="Scenario1PBT3",'Minor retrofit'!$K$19,IF(F49="Scenario2PBT3",'Minor retrofit'!$L$19,IF(F49="Scenario3PBT3",'Minor retrofit'!$M$19,"")))&amp;IF(F49="Scenario1PBT4",'Minor retrofit'!$N$19,IF(F49="Scenario2PBT4",'Minor retrofit'!$O$19,IF(F49="Scenario3PBT4",'Minor retrofit'!$P$19,"")))&amp;IF(F49="Scenario1PBT5",'Minor retrofit'!$Q$19,IF(F49="Scenario2PBT5",'Minor retrofit'!$R$19,IF(F49="Scenario3PBT5",'Minor retrofit'!$S$19,"")))&amp;IF(F49="Scenario1PBT6",'Minor retrofit'!$T$19,IF(F49="Scenario2PBT6",'Minor retrofit'!$U$19,IF(F49="Scenario3PBT6",'Minor retrofit'!$V$19,"")))&amp;IF(F49="Scenario1PBT7",'Minor retrofit'!$W$19,IF(F49="Scenario2PBT7",'Minor retrofit'!$X$19,IF(F49="Scenario3PBT7",'Minor retrofit'!$Y$19,"")))&amp;IF(F49="Scenario1PBT8",'Minor retrofit'!$Z$19,IF(F49="Scenario2PBT8",'Minor retrofit'!$AA$19,IF(F49="Scenario3PBT8",'Minor retrofit'!$AB$19,"")))&amp;IF(F49="Scenario1PBT9",'Minor retrofit'!$AC$19,IF(F49="Scenario2PBT9",'Minor retrofit'!$AD$19,IF(F49="Scenario3PBT9",'Minor retrofit'!$AE$19,"")))&amp;IF(F49="Scenario1PBT10",'Minor retrofit'!$AF$19,IF(F49="Scenario2PBT10",'Minor retrofit'!$AG$19,IF(F49="Scenario3PBT10",'Minor retrofit'!$AH$19,"")))&amp;IF(F49="Scenario1PBT11",'Minor retrofit'!$AI$19,IF(F49="Scenario2PBT11",'Minor retrofit'!$AJ$19,IF(F49="Scenario3PBT11",'Minor retrofit'!$AK$19,"")))&amp;IF(F49="Scenario1PBT12",'Minor retrofit'!$AL$19,IF(F49="Scenario2PBT12",'Minor retrofit'!$AM$19,IF(F49="Scenario3PBT12",'Minor retrofit'!$AN$19,"")))&amp;IF(F49="Scenario1PBT13",'Minor retrofit'!$AO$19,IF(F49="Scenario2PBT13",'Minor retrofit'!$AP$19,IF(F49="Scenario3PBT13",'Minor retrofit'!$AQ$19,"")))&amp;IF(F49="Scenario1PBT14",'Minor retrofit'!$AR$19,IF(F49="Scenario2PBT14",'Minor retrofit'!$AS$19,IF(F49="Scenario3PBT14",'Minor retrofit'!$AT$19,"")))&amp;IF(F49="Scenario1PBT15",'Minor retrofit'!$AU$19,IF(F49="Scenario2PBT15",'Minor retrofit'!$AV$19,IF(F49="Scenario3PBT15",'Minor retrofit'!$AW$19,"")))</f>
        <v/>
      </c>
      <c r="L49" s="117">
        <f t="shared" si="3"/>
        <v>0</v>
      </c>
      <c r="M49" s="117" t="str">
        <f>IF(F49="Scenario1PBT1",'Minor retrofit'!$E$21,IF(F49="Scenario2PBT1",'Minor retrofit'!$F$21,IF(F49="Scenario3PBT1",'Minor retrofit'!$G$21,"")))&amp;IF(F49="Scenario1PBT2",'Minor retrofit'!$H$21,IF(F49="Scenario2PBT2",'Minor retrofit'!$I$21,IF(F49="Scenario3PBT2",'Minor retrofit'!$J$21,"")))&amp;IF(F49="Scenario1PBT3",'Minor retrofit'!$K$21,IF(F49="Scenario2PBT3",'Minor retrofit'!$L$21,IF(F49="Scenario3PBT3",'Minor retrofit'!$M$21,"")))&amp;IF(F49="Scenario1PBT4",'Minor retrofit'!$N$21,IF(F49="Scenario2PBT4",'Minor retrofit'!$O$21,IF(F49="Scenario3PBT4",'Minor retrofit'!$P$21,"")))&amp;IF(F49="Scenario1PBT5",'Minor retrofit'!$Q$21,IF(F49="Scenario2PBT5",'Minor retrofit'!$R$21,IF(F49="Scenario3PBT5",'Minor retrofit'!$S$21,"")))&amp;IF(F49="Scenario1PBT6",'Minor retrofit'!$T$21,IF(F49="Scenario2PBT6",'Minor retrofit'!$U$21,IF(F49="Scenario3PBT6",'Minor retrofit'!$V$21,"")))&amp;IF(F49="Scenario1PBT7",'Minor retrofit'!$W$21,IF(F49="Scenario2PBT7",'Minor retrofit'!$X$21,IF(F49="Scenario3PBT7",'Minor retrofit'!$Y$21,"")))&amp;IF(F49="Scenario1PBT8",'Minor retrofit'!$Z$21,IF(F49="Scenario2PBT8",'Minor retrofit'!$AA$21,IF(F49="Scenario3PBT8",'Minor retrofit'!$AB$21,"")))&amp;IF(F49="Scenario1PBT9",'Minor retrofit'!$AC$21,IF(F49="Scenario2PBT9",'Minor retrofit'!$AD$21,IF(F49="Scenario3PBT9",'Minor retrofit'!$AE$21,"")))&amp;IF(F49="Scenario1PBT10",'Minor retrofit'!$AF$21,IF(F49="Scenario2PBT10",'Minor retrofit'!$AG$21,IF(F49="Scenario3PBT10",'Minor retrofit'!$AH$21,"")))&amp;IF(F49="Scenario1PBT11",'Minor retrofit'!$AI$21,IF(F49="Scenario2PBT11",'Minor retrofit'!$AJ$21,IF(F49="Scenario3PBT11",'Minor retrofit'!$AK$21,"")))&amp;IF(F49="Scenario1PBT12",'Minor retrofit'!$AL$21,IF(F49="Scenario2PBT12",'Minor retrofit'!$AM$21,IF(F49="Scenario3PBT12",'Minor retrofit'!$AN$21,"")))&amp;IF(F49="Scenario1PBT13",'Minor retrofit'!$AO$21,IF(F49="Scenario2PBT13",'Minor retrofit'!$AP$21,IF(F49="Scenario3PBT13",'Minor retrofit'!$AQ$21,"")))&amp;IF(F49="Scenario1PBT14",'Minor retrofit'!$AR$21,IF(F49="Scenario2PBT14",'Minor retrofit'!$AS$21,IF(F49="Scenario3PBT14",'Minor retrofit'!$AT$21,"")))&amp;IF(F49="Scenario1PBT15",'Minor retrofit'!$AU$21,IF(F49="Scenario2PBT15",'Minor retrofit'!$AV$21,IF(F49="Scenario3PBT15",'Minor retrofit'!$AW$21,"")))</f>
        <v/>
      </c>
      <c r="N49" s="118">
        <f t="shared" si="4"/>
        <v>0</v>
      </c>
      <c r="O49" s="206" t="str">
        <f>IF(F49="Scenario1PBT1",'Minor retrofit'!$E$24,IF(F49="Scenario2PBT1",'Minor retrofit'!$F$24,IF(F49="Scenario3PBT1",'Minor retrofit'!$G$24,"")))&amp;IF(F49="Scenario1PBT2",'Minor retrofit'!$H$24,IF(F49="Scenario2PBT2",'Minor retrofit'!$I$24,IF(F49="Scenario3PBT2",'Minor retrofit'!$J$24,"")))&amp;IF(F49="Scenario1PBT3",'Minor retrofit'!$K$24,IF(F49="Scenario2PBT3",'Minor retrofit'!$L$24,IF(F49="Scenario3PBT3",'Minor retrofit'!$M$24,"")))&amp;IF(F49="Scenario1PBT4",'Minor retrofit'!$N$24,IF(F49="Scenario2PBT4",'Minor retrofit'!$O$24,IF(F49="Scenario3PBT4",'Minor retrofit'!$P$24,"")))&amp;IF(F49="Scenario1PBT5",'Minor retrofit'!$Q$24,IF(F49="Scenario2PBT5",'Minor retrofit'!$R$24,IF(F49="Scenario3PBT5",'Minor retrofit'!$S$24,"")))&amp;IF(F49="Scenario1PBT6",'Minor retrofit'!$T$24,IF(F49="Scenario2PBT6",'Minor retrofit'!$U$24,IF(F49="Scenario3PBT6",'Minor retrofit'!$V$24,"")))&amp;IF(F49="Scenario1PBT7",'Minor retrofit'!$W$24,IF(F49="Scenario2PBT7",'Minor retrofit'!$X$24,IF(F49="Scenario3PBT7",'Minor retrofit'!$Y$24,"")))&amp;IF(F49="Scenario1PBT8",'Minor retrofit'!$Z$24,IF(F49="Scenario2PBT8",'Minor retrofit'!$AA$24,IF(F49="Scenario3PBT8",'Minor retrofit'!$AB$24,"")))&amp;IF(F49="Scenario1PBT9",'Minor retrofit'!$AC$24,IF(F49="Scenario2PBT9",'Minor retrofit'!$AD$24,IF(F49="Scenario3PBT9",'Minor retrofit'!$AE$24,"")))&amp;IF(F49="Scenario1PBT10",'Minor retrofit'!$AF$24,IF(F49="Scenario2PBT10",'Minor retrofit'!$AG$24,IF(F49="Scenario3PBT10",'Minor retrofit'!$AH$24,"")))&amp;IF(F49="Scenario1PBT11",'Minor retrofit'!$AI$24,IF(F49="Scenario2PBT11",'Minor retrofit'!$AJ$24,IF(F49="Scenario3PBT11",'Minor retrofit'!$AK$24,"")))&amp;IF(F49="Scenario1PBT12",'Minor retrofit'!$AL$24,IF(F49="Scenario2PBT12",'Minor retrofit'!$AM$24,IF(F49="Scenario3PBT12",'Minor retrofit'!$AN$24,"")))&amp;IF(F49="Scenario1PBT13",'Minor retrofit'!$AO$24,IF(F49="Scenario2PBT13",'Minor retrofit'!$AP$24,IF(F49="Scenario3PBT13",'Minor retrofit'!$AQ$24,"")))&amp;IF(F49="Scenario1PBT14",'Minor retrofit'!$AR$24,IF(F49="Scenario2PBT14",'Minor retrofit'!$AS$24,IF(F49="Scenario3PBT14",'Minor retrofit'!$AT$24,"")))&amp;IF(F49="Scenario1PBT15",'Minor retrofit'!$AU$24,IF(F49="Scenario2PBT15",'Minor retrofit'!$AV$24,IF(F49="Scenario3PBT15",'Minor retrofit'!$AW$24,"")))</f>
        <v/>
      </c>
      <c r="P49" s="117">
        <f t="shared" si="5"/>
        <v>0</v>
      </c>
      <c r="Q49" s="117" t="str">
        <f>IF(F49="Scenario1PBT1",'Minor retrofit'!$E$26,IF(F49="Scenario2PBT1",'Minor retrofit'!$F$26,IF(F49="Scenario3PBT1",'Minor retrofit'!$G$26,"")))&amp;IF(F49="Scenario1PBT2",'Minor retrofit'!$H$26,IF(F49="Scenario2PBT2",'Minor retrofit'!$I$26,IF(F49="Scenario3PBT2",'Minor retrofit'!$J$26,"")))&amp;IF(F49="Scenario1PBT3",'Minor retrofit'!$K$26,IF(F49="Scenario2PBT3",'Minor retrofit'!$L$26,IF(F49="Scenario3PBT3",'Minor retrofit'!$M$26,"")))&amp;IF(F49="Scenario1PBT4",'Minor retrofit'!$N$26,IF(F49="Scenario2PBT4",'Minor retrofit'!$O$26,IF(F49="Scenario3PBT4",'Minor retrofit'!$P$26,"")))&amp;IF(F49="Scenario1PBT5",'Minor retrofit'!$Q$26,IF(F49="Scenario2PBT5",'Minor retrofit'!$R$26,IF(F49="Scenario3PBT5",'Minor retrofit'!$S$26,"")))&amp;IF(F49="Scenario1PBT6",'Minor retrofit'!$T$26,IF(F49="Scenario2PBT6",'Minor retrofit'!$U$26,IF(F49="Scenario3PBT6",'Minor retrofit'!$V$26,"")))&amp;IF(F49="Scenario1PBT7",'Minor retrofit'!$W$26,IF(F49="Scenario2PBT7",'Minor retrofit'!$X$26,IF(F49="Scenario3PBT7",'Minor retrofit'!$Y$26,"")))&amp;IF(F49="Scenario1PBT8",'Minor retrofit'!$Z$26,IF(F49="Scenario2PBT8",'Minor retrofit'!$AA$26,IF(F49="Scenario3PBT8",'Minor retrofit'!$AB$26,"")))&amp;IF(F49="Scenario1PBT9",'Minor retrofit'!$AC$26,IF(F49="Scenario2PBT9",'Minor retrofit'!$AD$26,IF(F49="Scenario3PBT9",'Minor retrofit'!$AE$26,"")))&amp;IF(F49="Scenario1PBT10",'Minor retrofit'!$AF$26,IF(F49="Scenario2PBT10",'Minor retrofit'!$AG$26,IF(F49="Scenario3PBT10",'Minor retrofit'!$AH$26,"")))&amp;IF(F49="Scenario1PBT11",'Minor retrofit'!$AI$26,IF(F49="Scenario2PBT11",'Minor retrofit'!$AJ$26,IF(F49="Scenario3PBT11",'Minor retrofit'!$AK$26,"")))&amp;IF(F49="Scenario1PBT12",'Minor retrofit'!$AL$26,IF(F49="Scenario2PBT12",'Minor retrofit'!$AM$26,IF(F49="Scenario3PBT12",'Minor retrofit'!$AN$26,"")))&amp;IF(F49="Scenario1PBT13",'Minor retrofit'!$AO$26,IF(F49="Scenario2PBT13",'Minor retrofit'!$AP$26,IF(F49="Scenario3PBT13",'Minor retrofit'!$AQ$26,"")))&amp;IF(F49="Scenario1PBT14",'Minor retrofit'!$AR$26,IF(F49="Scenario2PBT14",'Minor retrofit'!$AS$26,IF(F49="Scenario3PBT14",'Minor retrofit'!$AT$26,"")))&amp;IF(F49="Scenario1PBT15",'Minor retrofit'!$AU$26,IF(F49="Scenario2PBT15",'Minor retrofit'!$AV$26,IF(F49="Scenario3PBT15",'Minor retrofit'!$AW$26,"")))</f>
        <v/>
      </c>
      <c r="R49" s="117">
        <f t="shared" si="6"/>
        <v>0</v>
      </c>
      <c r="S49" s="117" t="str">
        <f>IF(F49="Scenario1PBT1",'Minor retrofit'!$E$28,IF(F49="Scenario2PBT1",'Minor retrofit'!$F$28,IF(F49="Scenario3PBT1",'Minor retrofit'!$G$28,"")))&amp;IF(F49="Scenario1PBT2",'Minor retrofit'!$H$28,IF(F49="Scenario2PBT2",'Minor retrofit'!$I$28,IF(F49="Scenario3PBT2",'Minor retrofit'!$J$28,"")))&amp;IF(F49="Scenario1PBT3",'Minor retrofit'!$K$28,IF(F49="Scenario2PBT3",'Minor retrofit'!$L$28,IF(F49="Scenario3PBT3",'Minor retrofit'!$M$28,"")))&amp;IF(F49="Scenario1PBT4",'Minor retrofit'!$N$28,IF(F49="Scenario2PBT4",'Minor retrofit'!$O$28,IF(F49="Scenario3PBT4",'Minor retrofit'!$P$28,"")))&amp;IF(F49="Scenario1PBT5",'Minor retrofit'!$Q$28,IF(F49="Scenario2PBT5",'Minor retrofit'!$R$28,IF(F49="Scenario3PBT5",'Minor retrofit'!$S$28,"")))&amp;IF(F49="Scenario1PBT6",'Minor retrofit'!$T$28,IF(F49="Scenario2PBT6",'Minor retrofit'!$U$28,IF(F49="Scenario3PBT6",'Minor retrofit'!$V$28,"")))&amp;IF(F49="Scenario1PBT7",'Minor retrofit'!$W$28,IF(F49="Scenario2PBT7",'Minor retrofit'!$X$28,IF(F49="Scenario3PBT7",'Minor retrofit'!$Y$28,"")))&amp;IF(F49="Scenario1PBT8",'Minor retrofit'!$Z$28,IF(F49="Scenario2PBT8",'Minor retrofit'!$AA$28,IF(F49="Scenario3PBT8",'Minor retrofit'!$AB$28,"")))&amp;IF(F49="Scenario1PBT9",'Minor retrofit'!$AC$28,IF(F49="Scenario2PBT9",'Minor retrofit'!$AD$28,IF(F49="Scenario3PBT9",'Minor retrofit'!$AE$28,"")))&amp;IF(F49="Scenario1PBT10",'Minor retrofit'!$AF$28,IF(F49="Scenario2PBT10",'Minor retrofit'!$AG$28,IF(F49="Scenario3PBT10",'Minor retrofit'!$AH$28,"")))&amp;IF(F49="Scenario1PBT11",'Minor retrofit'!$AI$28,IF(F49="Scenario2PBT11",'Minor retrofit'!$AJ$28,IF(F49="Scenario3PBT11",'Minor retrofit'!$AK$28,"")))&amp;IF(F49="Scenario1PBT12",'Minor retrofit'!$AL$28,IF(F49="Scenario2PBT12",'Minor retrofit'!$AM$28,IF(F49="Scenario3PBT12",'Minor retrofit'!$AN$28,"")))&amp;IF(F49="Scenario1PBT13",'Minor retrofit'!$AO$28,IF(F49="Scenario2PBT13",'Minor retrofit'!$AP$28,IF(F49="Scenario3PBT13",'Minor retrofit'!$AQ$28,"")))&amp;IF(F49="Scenario1PBT14",'Minor retrofit'!$AR$28,IF(F49="Scenario2PBT14",'Minor retrofit'!$AS$28,IF(F49="Scenario3PBT14",'Minor retrofit'!$AT$28,"")))&amp;IF(F49="Scenario1PBT15",'Minor retrofit'!$AU$28,IF(F49="Scenario2PBT15",'Minor retrofit'!$AV$28,IF(F49="Scenario3PBT15",'Minor retrofit'!$AW$28,"")))</f>
        <v/>
      </c>
      <c r="T49" s="207">
        <f t="shared" si="7"/>
        <v>0</v>
      </c>
      <c r="U49" s="206" t="str">
        <f>IF(F49="Scenario1PBT1",'Minor retrofit'!$E$39,IF(F49="Scenario2PBT1",'Minor retrofit'!$F$39,IF(F49="Scenario3PBT1",'Minor retrofit'!$G$39,"")))&amp;IF(F49="Scenario1PBT2",'Minor retrofit'!$H$39,IF(F49="Scenario2PBT2",'Minor retrofit'!$I$39,IF(F49="Scenario3PBT2",'Minor retrofit'!$J$39,"")))&amp;IF(F49="Scenario1PBT3",'Minor retrofit'!$K$39,IF(F49="Scenario2PBT3",'Minor retrofit'!$L$39,IF(F49="Scenario3PBT3",'Minor retrofit'!$M$39,"")))&amp;IF(F49="Scenario1PBT4",'Minor retrofit'!$N$39,IF(F49="Scenario2PBT4",'Minor retrofit'!$O$39,IF(F49="Scenario3PBT4",'Minor retrofit'!$P$39,"")))&amp;IF(F49="Scenario1PBT5",'Minor retrofit'!$Q$39,IF(F49="Scenario2PBT5",'Minor retrofit'!$R$39,IF(F49="Scenario3PBT5",'Minor retrofit'!$S$39,"")))&amp;IF(F49="Scenario1PBT6",'Minor retrofit'!$T$39,IF(F49="Scenario2PBT6",'Minor retrofit'!$U$39,IF(F49="Scenario3PBT6",'Minor retrofit'!$V$39,"")))&amp;IF(F49="Scenario1PBT7",'Minor retrofit'!$W$39,IF(F49="Scenario2PBT7",'Minor retrofit'!$X$39,IF(F49="Scenario3PBT7",'Minor retrofit'!$Y$39,"")))&amp;IF(F49="Scenario1PBT8",'Minor retrofit'!$Z$39,IF(F49="Scenario2PBT8",'Minor retrofit'!$AA$39,IF(F49="Scenario3PBT8",'Minor retrofit'!$AB$39,"")))&amp;IF(F49="Scenario1PBT9",'Minor retrofit'!$AC$39,IF(F49="Scenario2PBT9",'Minor retrofit'!$AD$39,IF(F49="Scenario3PBT9",'Minor retrofit'!$AE$39,"")))&amp;IF(F49="Scenario1PBT10",'Minor retrofit'!$AF$39,IF(F49="Scenario2PBT10",'Minor retrofit'!$AG$39,IF(F49="Scenario3PBT10",'Minor retrofit'!$AH$39,"")))&amp;IF(F49="Scenario1PBT11",'Minor retrofit'!$AI$39,IF(F49="Scenario2PBT11",'Minor retrofit'!$AJ$39,IF(F49="Scenario3PBT11",'Minor retrofit'!$AK$39,"")))&amp;IF(F49="Scenario1PBT12",'Minor retrofit'!$AL$39,IF(F49="Scenario2PBT12",'Minor retrofit'!$AM$39,IF(F49="Scenario3PBT12",'Minor retrofit'!$AN$39,"")))&amp;IF(F49="Scenario1PBT13",'Minor retrofit'!$AO$39,IF(F49="Scenario2PBT13",'Minor retrofit'!$AP$39,IF(F49="Scenario3PBT13",'Minor retrofit'!$AQ$39,"")))&amp;IF(F49="Scenario1PBT14",'Minor retrofit'!$AR$39,IF(F49="Scenario2PBT14",'Minor retrofit'!$AS$39,IF(F49="Scenario3PBT14",'Minor retrofit'!$AT$39,"")))&amp;IF(F49="Scenario1PBT15",'Minor retrofit'!$AU$39,IF(F49="Scenario2PBT15",'Minor retrofit'!$AV$39,IF(F49="Scenario3PBT15",'Minor retrofit'!$AW$39,"")))</f>
        <v/>
      </c>
      <c r="V49" s="117">
        <f t="shared" si="8"/>
        <v>0</v>
      </c>
      <c r="W49" s="117" t="str">
        <f>IF(F49="Scenario1PBT1",'Minor retrofit'!$E$41,IF(F49="Scenario2PBT1",'Minor retrofit'!$F$41,IF(F49="Scenario3PBT1",'Minor retrofit'!$G$41,"")))&amp;IF(F49="Scenario1PBT2",'Minor retrofit'!$H$41,IF(F49="Scenario2PBT2",'Minor retrofit'!$I$41,IF(F49="Scenario3PBT2",'Minor retrofit'!$J$41,"")))&amp;IF(F49="Scenario1PBT3",'Minor retrofit'!$K$41,IF(F49="Scenario2PBT3",'Minor retrofit'!$L$41,IF(F49="Scenario3PBT3",'Minor retrofit'!$M$41,"")))&amp;IF(F49="Scenario1PBT4",'Minor retrofit'!$N$41,IF(F49="Scenario2PBT4",'Minor retrofit'!$O$41,IF(F49="Scenario3PBT4",'Minor retrofit'!$P$41,"")))&amp;IF(F49="Scenario1PBT5",'Minor retrofit'!$Q$41,IF(F49="Scenario2PBT5",'Minor retrofit'!$R$41,IF(F49="Scenario3PBT5",'Minor retrofit'!$S$41,"")))&amp;IF(F49="Scenario1PBT6",'Minor retrofit'!$T$41,IF(F49="Scenario2PBT6",'Minor retrofit'!$U$41,IF(F49="Scenario3PBT6",'Minor retrofit'!$V$41,"")))&amp;IF(F49="Scenario1PBT7",'Minor retrofit'!$W$41,IF(F49="Scenario2PBT7",'Minor retrofit'!$X$41,IF(F49="Scenario3PBT7",'Minor retrofit'!$Y$41,"")))&amp;IF(F49="Scenario1PBT8",'Minor retrofit'!$Z$41,IF(F49="Scenario2PBT8",'Minor retrofit'!$AA$41,IF(F49="Scenario3PBT8",'Minor retrofit'!$AB$41,"")))&amp;IF(F49="Scenario1PBT9",'Minor retrofit'!$AC$41,IF(F49="Scenario2PBT9",'Minor retrofit'!$AD$41,IF(F49="Scenario3PBT9",'Minor retrofit'!$AE$41,"")))&amp;IF(F49="Scenario1PBT10",'Minor retrofit'!$AF$41,IF(F49="Scenario2PBT10",'Minor retrofit'!$AG$41,IF(F49="Scenario3PBT10",'Minor retrofit'!$AH$41,"")))&amp;IF(F49="Scenario1PBT11",'Minor retrofit'!$AI$41,IF(F49="Scenario2PBT11",'Minor retrofit'!$AJ$41,IF(F49="Scenario3PBT11",'Minor retrofit'!$AK$41,"")))&amp;IF(F49="Scenario1PBT12",'Minor retrofit'!$AL$41,IF(F49="Scenario2PBT12",'Minor retrofit'!$AM$41,IF(F49="Scenario3PBT12",'Minor retrofit'!$AN$41,"")))&amp;IF(F49="Scenario1PBT13",'Minor retrofit'!$AO$41,IF(F49="Scenario2PBT13",'Minor retrofit'!$AP$41,IF(F49="Scenario3PBT13",'Minor retrofit'!$AQ$41,"")))&amp;IF(F49="Scenario1PBT14",'Minor retrofit'!$AR$41,IF(F49="Scenario2PBT14",'Minor retrofit'!$AS$41,IF(F49="Scenario3PBT14",'Minor retrofit'!$AT$41,"")))&amp;IF(F49="Scenario1PBT15",'Minor retrofit'!$AU$41,IF(F49="Scenario2PBT15",'Minor retrofit'!$AV$41,IF(F49="Scenario3PBT15",'Minor retrofit'!$AW$41,"")))</f>
        <v/>
      </c>
      <c r="X49" s="117">
        <f t="shared" si="9"/>
        <v>0</v>
      </c>
      <c r="Y49" s="117" t="str">
        <f>IF(F49="Scenario1PBT1",'Minor retrofit'!$E$43,IF(F49="Scenario2PBT1",'Minor retrofit'!$F$43,IF(F49="Scenario3PBT1",'Minor retrofit'!$G$43,"")))&amp;IF(F49="Scenario1PBT2",'Minor retrofit'!$H$43,IF(F49="Scenario2PBT2",'Minor retrofit'!$I$43,IF(F49="Scenario3PBT2",'Minor retrofit'!$J$43,"")))&amp;IF(F49="Scenario1PBT3",'Minor retrofit'!$K$43,IF(F49="Scenario2PBT3",'Minor retrofit'!$L$43,IF(F49="Scenario3PBT3",'Minor retrofit'!$M$43,"")))&amp;IF(F49="Scenario1PBT4",'Minor retrofit'!$N$43,IF(F49="Scenario2PBT4",'Minor retrofit'!$O$43,IF(F49="Scenario3PBT4",'Minor retrofit'!$P$43,"")))&amp;IF(F49="Scenario1PBT5",'Minor retrofit'!$Q$43,IF(F49="Scenario2PBT5",'Minor retrofit'!$R$43,IF(F49="Scenario3PBT5",'Minor retrofit'!$S$43,"")))&amp;IF(F49="Scenario1PBT6",'Minor retrofit'!$T$43,IF(F49="Scenario2PBT6",'Minor retrofit'!$U$43,IF(F49="Scenario3PBT6",'Minor retrofit'!$V$43,"")))&amp;IF(F49="Scenario1PBT7",'Minor retrofit'!$W$43,IF(F49="Scenario2PBT7",'Minor retrofit'!$X$43,IF(F49="Scenario3PBT7",'Minor retrofit'!$Y$43,"")))&amp;IF(F49="Scenario1PBT8",'Minor retrofit'!$Z$43,IF(F49="Scenario2PBT8",'Minor retrofit'!$AA$43,IF(F49="Scenario3PBT8",'Minor retrofit'!$AB$43,"")))&amp;IF(F49="Scenario1PBT9",'Minor retrofit'!$AC$43,IF(F49="Scenario2PBT9",'Minor retrofit'!$AD$43,IF(F49="Scenario3PBT9",'Minor retrofit'!$AE$43,"")))&amp;IF(F49="Scenario1PBT10",'Minor retrofit'!$AF$43,IF(F49="Scenario2PBT10",'Minor retrofit'!$AG$43,IF(F49="Scenario3PBT10",'Minor retrofit'!$AH$43,"")))&amp;IF(F49="Scenario1PBT11",'Minor retrofit'!$AI$43,IF(F49="Scenario2PBT11",'Minor retrofit'!$AJ$43,IF(F49="Scenario3PBT11",'Minor retrofit'!$AK$43,"")))&amp;IF(F49="Scenario1PBT12",'Minor retrofit'!$AL$43,IF(F49="Scenario2PBT12",'Minor retrofit'!$AM$43,IF(F49="Scenario3PBT12",'Minor retrofit'!$AN$43,"")))&amp;IF(F49="Scenario1PBT13",'Minor retrofit'!$AO$43,IF(F49="Scenario2PBT13",'Minor retrofit'!$AP$43,IF(F49="Scenario3PBT13",'Minor retrofit'!$AQ$43,"")))&amp;IF(F49="Scenario1PBT14",'Minor retrofit'!$AR$43,IF(F49="Scenario2PBT14",'Minor retrofit'!$AS$43,IF(F49="Scenario3PBT14",'Minor retrofit'!$AT$43,"")))&amp;IF(F49="Scenario1PBT15",'Minor retrofit'!$AU$43,IF(F49="Scenario2PBT15",'Minor retrofit'!$AV$43,IF(F49="Scenario3PBT15",'Minor retrofit'!$AW$43,"")))</f>
        <v/>
      </c>
      <c r="Z49" s="117">
        <f t="shared" si="10"/>
        <v>0</v>
      </c>
      <c r="AA49" s="178" t="str">
        <f>IF(F49="Scenario1PBT1",'Minor retrofit'!$E$102,IF(F49="Scenario2PBT1",'Minor retrofit'!$F$102,IF(F49="Scenario3PBT1",'Minor retrofit'!$G$102,"")))&amp;IF(F49="Scenario1PBT2",'Minor retrofit'!$H$102,IF(F49="Scenario2PBT2",'Minor retrofit'!$I$102,IF(F49="Scenario3PBT2",'Minor retrofit'!$J$102,"")))&amp;IF(F49="Scenario1PBT3",'Minor retrofit'!$K$102,IF(F49="Scenario2PBT3",'Minor retrofit'!$L$102,IF(F49="Scenario3PBT3",'Minor retrofit'!$M$102,"")))&amp;IF(F49="Scenario1PBT4",'Minor retrofit'!$N$102,IF(F49="Scenario2PBT4",'Minor retrofit'!$O$102,IF(F49="Scenario3PBT4",'Minor retrofit'!$P$102,"")))&amp;IF(F49="Scenario1PBT5",'Minor retrofit'!$Q$102,IF(F49="Scenario2PBT5",'Minor retrofit'!$R$102,IF(F49="Scenario3PBT5",'Minor retrofit'!$S$102,"")))&amp;IF(F49="Scenario1PBT6",'Minor retrofit'!$T$102,IF(F49="Scenario2PBT6",'Minor retrofit'!$U$102,IF(F49="Scenario3PBT6",'Minor retrofit'!$V$102,"")))&amp;IF(F49="Scenario1PBT7",'Minor retrofit'!$W$102,IF(F49="Scenario2PBT7",'Minor retrofit'!$X$102,IF(F49="Scenario3PBT7",'Minor retrofit'!$Y$102,"")))&amp;IF(F49="Scenario1PBT8",'Minor retrofit'!$Z$102,IF(F49="Scenario2PBT8",'Minor retrofit'!$AA$102,IF(F49="Scenario3PBT8",'Minor retrofit'!$AB$102,"")))&amp;IF(F49="Scenario1PBT9",'Minor retrofit'!$AC$102,IF(F49="Scenario2PBT9",'Minor retrofit'!$AD$102,IF(F49="Scenario3PBT9",'Minor retrofit'!$AE$102,"")))&amp;IF(F49="Scenario1PBT10",'Minor retrofit'!$AF$102,IF(F49="Scenario2PBT10",'Minor retrofit'!$AG$102,IF(F49="Scenario3PBT10",'Minor retrofit'!$AH$102,"")))&amp;IF(F49="Scenario1PBT11",'Minor retrofit'!$AI$102,IF(F49="Scenario2PBT11",'Minor retrofit'!$AJ$102,IF(F49="Scenario3PBT11",'Minor retrofit'!$AK$102,"")))&amp;IF(F49="Scenario1PBT12",'Minor retrofit'!$AL$102,IF(F49="Scenario2PBT12",'Minor retrofit'!$AM$102,IF(F49="Scenario3PBT12",'Minor retrofit'!$AN$102,"")))&amp;IF(F49="Scenario1PBT13",'Minor retrofit'!$AO$102,IF(F49="Scenario2PBT13",'Minor retrofit'!$AP$102,IF(F49="Scenario3PBT13",'Minor retrofit'!$AQ$102,"")))&amp;IF(F49="Scenario1PBT14",'Minor retrofit'!$AR$102,IF(F49="Scenario2PBT14",'Minor retrofit'!$AS$102,IF(F49="Scenario3PBT14",'Minor retrofit'!$AT$102,"")))&amp;IF(F49="Scenario1PBT15",'Minor retrofit'!$AU$102,IF(F49="Scenario2PBT15",'Minor retrofit'!$AV$102,IF(F49="Scenario3PBT15",'Minor retrofit'!$AW$102,"")))</f>
        <v/>
      </c>
      <c r="AB49" s="179">
        <f t="shared" si="11"/>
        <v>0</v>
      </c>
      <c r="AC49" s="208">
        <f>IFERROR('Projection_Base-case'!G49-G49,0)</f>
        <v>0</v>
      </c>
      <c r="AD49" s="178">
        <f t="shared" si="12"/>
        <v>0</v>
      </c>
      <c r="AE49" s="117">
        <f>IFERROR(100*AC49/'Projection_Base-case'!G49,0)</f>
        <v>0</v>
      </c>
      <c r="AF49" s="117">
        <f>IFERROR('Projection_Base-case'!I49-I49,0)</f>
        <v>0</v>
      </c>
      <c r="AG49" s="178">
        <f t="shared" si="13"/>
        <v>0</v>
      </c>
      <c r="AH49" s="117">
        <f>IFERROR(100*AF49/'Projection_Base-case'!I49,0)</f>
        <v>0</v>
      </c>
      <c r="AI49" s="117">
        <f>IFERROR('Projection_Base-case'!K49-K49,0)</f>
        <v>0</v>
      </c>
      <c r="AJ49" s="178">
        <f t="shared" si="14"/>
        <v>0</v>
      </c>
      <c r="AK49" s="117">
        <f>IFERROR(100*AI49/'Projection_Base-case'!K49,0)</f>
        <v>0</v>
      </c>
      <c r="AL49" s="117">
        <f>IFERROR(M49-'Projection_Base-case'!M49,0)</f>
        <v>0</v>
      </c>
      <c r="AM49" s="178">
        <f t="shared" si="15"/>
        <v>0</v>
      </c>
      <c r="AN49" s="179">
        <f>IFERROR(IF('Projection_Base-case'!N49&gt;0,100*AM49/'Projection_Base-case'!N49,100*AM49/N49),0)</f>
        <v>0</v>
      </c>
      <c r="AO49" s="206">
        <f>IFERROR('Projection_Base-case'!O49-O49,0)</f>
        <v>0</v>
      </c>
      <c r="AP49" s="178">
        <f t="shared" si="16"/>
        <v>0</v>
      </c>
      <c r="AQ49" s="117">
        <f>IFERROR(100*AO49/'Projection_Base-case'!O49,0)</f>
        <v>0</v>
      </c>
      <c r="AR49" s="117">
        <f>IFERROR('Projection_Base-case'!Q49-Q49,0)</f>
        <v>0</v>
      </c>
      <c r="AS49" s="178">
        <f t="shared" si="17"/>
        <v>0</v>
      </c>
      <c r="AT49" s="117">
        <f>IFERROR(100*AR49/'Projection_Base-case'!Q49,0)</f>
        <v>0</v>
      </c>
      <c r="AU49" s="117">
        <f>IFERROR('Projection_Base-case'!S49-S49,0)</f>
        <v>0</v>
      </c>
      <c r="AV49" s="178">
        <f t="shared" si="18"/>
        <v>0</v>
      </c>
      <c r="AW49" s="118">
        <f>IFERROR(100*AU49/'Projection_Base-case'!S49,0)</f>
        <v>0</v>
      </c>
      <c r="AX49" s="206">
        <f>IFERROR('Projection_Base-case'!U49-U49,0)</f>
        <v>0</v>
      </c>
      <c r="AY49" s="178">
        <f t="shared" si="19"/>
        <v>0</v>
      </c>
      <c r="AZ49" s="117">
        <f>IFERROR(100*AX49/'Projection_Base-case'!U49,0)</f>
        <v>0</v>
      </c>
      <c r="BA49" s="117">
        <f>IFERROR('Projection_Base-case'!W49-W49,0)</f>
        <v>0</v>
      </c>
      <c r="BB49" s="178">
        <f t="shared" si="20"/>
        <v>0</v>
      </c>
      <c r="BC49" s="117">
        <f>IFERROR(100*BA49/'Projection_Base-case'!W49,0)</f>
        <v>0</v>
      </c>
      <c r="BD49" s="117">
        <f>IFERROR('Projection_Base-case'!Y49-Y49,0)</f>
        <v>0</v>
      </c>
      <c r="BE49" s="178">
        <f t="shared" si="21"/>
        <v>0</v>
      </c>
      <c r="BF49" s="117">
        <f>IFERROR(100*BD49/'Projection_Base-case'!Y49,0)</f>
        <v>0</v>
      </c>
      <c r="BG49" s="178">
        <f t="shared" si="22"/>
        <v>0</v>
      </c>
      <c r="BH49" s="179">
        <f t="shared" si="23"/>
        <v>0</v>
      </c>
    </row>
    <row r="50" spans="1:60">
      <c r="A50" s="205">
        <v>45</v>
      </c>
      <c r="B50" s="178">
        <f>IF('Projection_Base-case'!B50&lt;&gt;"",'Projection_Base-case'!B50,0)</f>
        <v>0</v>
      </c>
      <c r="C50" s="178">
        <f>IF('Projection_Base-case'!C50&lt;&gt;"",'Projection_Base-case'!C50,0)</f>
        <v>0</v>
      </c>
      <c r="D50" s="178">
        <f>IF('Projection_Base-case'!D50&lt;&gt;"",'Projection_Base-case'!D50,0)</f>
        <v>0</v>
      </c>
      <c r="E50" s="176" t="str">
        <f>IF(AND('Résultats Minor'!$AC$3="OUI",'Résultats Minor'!E49&lt;&gt;""),'Résultats Minor'!E49,IF(OR(D50="PBT2",D50="PBT3",D50="PBT5",D50="PBT8",D50="PBT9"),"Scenario1",IF(OR(D50="PBT6",D50="PBT7",D50="PBT10"),"Scenario2",IF(OR(D50="PBT1",D50="PBT4"),"Scenario3",""))))</f>
        <v/>
      </c>
      <c r="F50" s="202" t="str">
        <f t="shared" si="0"/>
        <v>0</v>
      </c>
      <c r="G50" s="206" t="str">
        <f>IF(F50="Scenario1PBT1",'Minor retrofit'!$E$7,IF(F50="Scenario2PBT1",'Minor retrofit'!$F$7,IF(F50="Scenario3PBT1",'Minor retrofit'!$G$7,"")))&amp;IF(F50="Scenario1PBT2",'Minor retrofit'!$H$7,IF(F50="Scenario2PBT2",'Minor retrofit'!$I$7,IF(F50="Scenario3PBT2",'Minor retrofit'!$J$7,"")))&amp;IF(F50="Scenario1PBT3",'Minor retrofit'!$K$7,IF(F50="Scenario2PBT3",'Minor retrofit'!$L$7,IF(F50="Scenario3PBT3",'Minor retrofit'!$M$7,"")))&amp;IF(F50="Scenario1PBT4",'Minor retrofit'!$N$7,IF(F50="Scenario2PBT4",'Minor retrofit'!$O$7,IF(F50="Scenario3PBT4",'Minor retrofit'!$P$7,"")))&amp;IF(F50="Scenario1PBT5",'Minor retrofit'!$Q$7,IF(F50="Scenario2PBT5",'Minor retrofit'!$R$7,IF(F50="Scenario3PBT5",'Minor retrofit'!$S$7,"")))&amp;IF(F50="Scenario1PBT6",'Minor retrofit'!$T$7,IF(F50="Scenario2PBT6",'Minor retrofit'!$U$7,IF(F50="Scenario3PBT6",'Minor retrofit'!$V$7,"")))&amp;IF(F50="Scenario1PBT7",'Minor retrofit'!$W$7,IF(F50="Scenario2PBT7",'Minor retrofit'!$X$7,IF(F50="Scenario3PBT7",'Minor retrofit'!$Y$7,"")))&amp;IF(F50="Scenario1PBT8",'Minor retrofit'!$Z$7,IF(F50="Scenario2PBT8",'Minor retrofit'!$AA$7,IF(F50="Scenario3PBT8",'Minor retrofit'!$AB$7,"")))&amp;IF(F50="Scenario1PBT9",'Minor retrofit'!$AC$7,IF(F50="Scenario2PBT9",'Minor retrofit'!$AD$7,IF(F50="Scenario3PBT9",'Minor retrofit'!$AE$7,"")))&amp;IF(F50="Scenario1PBT10",'Minor retrofit'!$AF$7,IF(F50="Scenario2PBT10",'Minor retrofit'!$AG$7,IF(F50="Scenario3PBT10",'Minor retrofit'!$AH$7,"")))&amp;IF(F50="Scenario1PBT11",'Minor retrofit'!$AI$7,IF(F50="Scenario2PBT11",'Minor retrofit'!$AJ$7,IF(F50="Scenario3PBT11",'Minor retrofit'!$AK$7,"")))&amp;IF(F50="Scenario1PBT12",'Minor retrofit'!$AL$7,IF(F50="Scenario2PBT12",'Minor retrofit'!$AM$7,IF(F50="Scenario3PBT12",'Minor retrofit'!$AN$7,"")))&amp;IF(F50="Scenario1PBT13",'Minor retrofit'!$AO$7,IF(F50="Scenario2PBT13",'Minor retrofit'!$AP$7,IF(F50="Scenario3PBT13",'Minor retrofit'!$AQ$7,"")))&amp;IF(F50="Scenario1PBT14",'Minor retrofit'!$AR$7,IF(F50="Scenario2PBT14",'Minor retrofit'!$AS$7,IF(F50="Scenario3PBT14",'Minor retrofit'!$AT$7,"")))&amp;IF(F50="Scenario1PBT15",'Minor retrofit'!$AU$7,IF(F50="Scenario2PBT15",'Minor retrofit'!$AV$7,IF(F50="Scenario3PBT15",'Minor retrofit'!$AW$7,"")))</f>
        <v/>
      </c>
      <c r="H50" s="117">
        <f t="shared" si="1"/>
        <v>0</v>
      </c>
      <c r="I50" s="117" t="str">
        <f>IF(F50="Scenario1PBT1",'Minor retrofit'!$E$17,IF(F50="Scenario2PBT1",'Minor retrofit'!$F$17,IF(F50="Scenario3PBT1",'Minor retrofit'!$G$17,"")))&amp;IF(F50="Scenario1PBT2",'Minor retrofit'!$H$17,IF(F50="Scenario2PBT2",'Minor retrofit'!$I$17,IF(F50="Scenario3PBT2",'Minor retrofit'!$J$17,"")))&amp;IF(F50="Scenario1PBT3",'Minor retrofit'!$K$17,IF(F50="Scenario2PBT3",'Minor retrofit'!$L$17,IF(F50="Scenario3PBT3",'Minor retrofit'!$M$17,"")))&amp;IF(F50="Scenario1PBT4",'Minor retrofit'!$N$17,IF(F50="Scenario2PBT4",'Minor retrofit'!$O$17,IF(F50="Scenario3PBT4",'Minor retrofit'!$P$17,"")))&amp;IF(F50="Scenario1PBT5",'Minor retrofit'!$Q$17,IF(F50="Scenario2PBT5",'Minor retrofit'!$R$17,IF(F50="Scenario3PBT5",'Minor retrofit'!$S$17,"")))&amp;IF(F50="Scenario1PBT6",'Minor retrofit'!$T$17,IF(F50="Scenario2PBT6",'Minor retrofit'!$U$17,IF(F50="Scenario3PBT6",'Minor retrofit'!$V$17,"")))&amp;IF(F50="Scenario1PBT7",'Minor retrofit'!$W$17,IF(F50="Scenario2PBT7",'Minor retrofit'!$X$17,IF(F50="Scenario3PBT7",'Minor retrofit'!$Y$17,"")))&amp;IF(F50="Scenario1PBT8",'Minor retrofit'!$Z$17,IF(F50="Scenario2PBT8",'Minor retrofit'!$AA$17,IF(F50="Scenario3PBT8",'Minor retrofit'!$AB$17,"")))&amp;IF(F50="Scenario1PBT9",'Minor retrofit'!$AC$17,IF(F50="Scenario2PBT9",'Minor retrofit'!$AD$17,IF(F50="Scenario3PBT9",'Minor retrofit'!$AE$17,"")))&amp;IF(F50="Scenario1PBT10",'Minor retrofit'!$AF$17,IF(F50="Scenario2PBT10",'Minor retrofit'!$AG$17,IF(F50="Scenario3PBT10",'Minor retrofit'!$AH$17,"")))&amp;IF(F50="Scenario1PBT11",'Minor retrofit'!$AI$17,IF(F50="Scenario2PBT11",'Minor retrofit'!$AJ$17,IF(F50="Scenario3PBT11",'Minor retrofit'!$AK$17,"")))&amp;IF(F50="Scenario1PBT12",'Minor retrofit'!$AL$17,IF(F50="Scenario2PBT12",'Minor retrofit'!$AM$17,IF(F50="Scenario3PBT12",'Minor retrofit'!$AN$17,"")))&amp;IF(F50="Scenario1PBT13",'Minor retrofit'!$AO$17,IF(F50="Scenario2PBT13",'Minor retrofit'!$AP$17,IF(F50="Scenario3PBT13",'Minor retrofit'!$AQ$17,"")))&amp;IF(F50="Scenario1PBT14",'Minor retrofit'!$AR$17,IF(F50="Scenario2PBT14",'Minor retrofit'!$AS$17,IF(F50="Scenario3PBT14",'Minor retrofit'!$AT$17,"")))&amp;IF(F50="Scenario1PBT15",'Minor retrofit'!$AU$17,IF(F50="Scenario2PBT15",'Minor retrofit'!$AV$17,IF(F50="Scenario3PBT15",'Minor retrofit'!$AW$17,"")))</f>
        <v/>
      </c>
      <c r="J50" s="117">
        <f t="shared" si="2"/>
        <v>0</v>
      </c>
      <c r="K50" s="117" t="str">
        <f>IF(F50="Scenario1PBT1",'Minor retrofit'!$E$19,IF(F50="Scenario2PBT1",'Minor retrofit'!$F$19,IF(F50="Scenario3PBT1",'Minor retrofit'!$G$19,"")))&amp;IF(F50="Scenario1PBT2",'Minor retrofit'!$H$19,IF(F50="Scenario2PBT2",'Minor retrofit'!$I$19,IF(F50="Scenario3PBT2",'Minor retrofit'!$J$19,"")))&amp;IF(F50="Scenario1PBT3",'Minor retrofit'!$K$19,IF(F50="Scenario2PBT3",'Minor retrofit'!$L$19,IF(F50="Scenario3PBT3",'Minor retrofit'!$M$19,"")))&amp;IF(F50="Scenario1PBT4",'Minor retrofit'!$N$19,IF(F50="Scenario2PBT4",'Minor retrofit'!$O$19,IF(F50="Scenario3PBT4",'Minor retrofit'!$P$19,"")))&amp;IF(F50="Scenario1PBT5",'Minor retrofit'!$Q$19,IF(F50="Scenario2PBT5",'Minor retrofit'!$R$19,IF(F50="Scenario3PBT5",'Minor retrofit'!$S$19,"")))&amp;IF(F50="Scenario1PBT6",'Minor retrofit'!$T$19,IF(F50="Scenario2PBT6",'Minor retrofit'!$U$19,IF(F50="Scenario3PBT6",'Minor retrofit'!$V$19,"")))&amp;IF(F50="Scenario1PBT7",'Minor retrofit'!$W$19,IF(F50="Scenario2PBT7",'Minor retrofit'!$X$19,IF(F50="Scenario3PBT7",'Minor retrofit'!$Y$19,"")))&amp;IF(F50="Scenario1PBT8",'Minor retrofit'!$Z$19,IF(F50="Scenario2PBT8",'Minor retrofit'!$AA$19,IF(F50="Scenario3PBT8",'Minor retrofit'!$AB$19,"")))&amp;IF(F50="Scenario1PBT9",'Minor retrofit'!$AC$19,IF(F50="Scenario2PBT9",'Minor retrofit'!$AD$19,IF(F50="Scenario3PBT9",'Minor retrofit'!$AE$19,"")))&amp;IF(F50="Scenario1PBT10",'Minor retrofit'!$AF$19,IF(F50="Scenario2PBT10",'Minor retrofit'!$AG$19,IF(F50="Scenario3PBT10",'Minor retrofit'!$AH$19,"")))&amp;IF(F50="Scenario1PBT11",'Minor retrofit'!$AI$19,IF(F50="Scenario2PBT11",'Minor retrofit'!$AJ$19,IF(F50="Scenario3PBT11",'Minor retrofit'!$AK$19,"")))&amp;IF(F50="Scenario1PBT12",'Minor retrofit'!$AL$19,IF(F50="Scenario2PBT12",'Minor retrofit'!$AM$19,IF(F50="Scenario3PBT12",'Minor retrofit'!$AN$19,"")))&amp;IF(F50="Scenario1PBT13",'Minor retrofit'!$AO$19,IF(F50="Scenario2PBT13",'Minor retrofit'!$AP$19,IF(F50="Scenario3PBT13",'Minor retrofit'!$AQ$19,"")))&amp;IF(F50="Scenario1PBT14",'Minor retrofit'!$AR$19,IF(F50="Scenario2PBT14",'Minor retrofit'!$AS$19,IF(F50="Scenario3PBT14",'Minor retrofit'!$AT$19,"")))&amp;IF(F50="Scenario1PBT15",'Minor retrofit'!$AU$19,IF(F50="Scenario2PBT15",'Minor retrofit'!$AV$19,IF(F50="Scenario3PBT15",'Minor retrofit'!$AW$19,"")))</f>
        <v/>
      </c>
      <c r="L50" s="117">
        <f t="shared" si="3"/>
        <v>0</v>
      </c>
      <c r="M50" s="117" t="str">
        <f>IF(F50="Scenario1PBT1",'Minor retrofit'!$E$21,IF(F50="Scenario2PBT1",'Minor retrofit'!$F$21,IF(F50="Scenario3PBT1",'Minor retrofit'!$G$21,"")))&amp;IF(F50="Scenario1PBT2",'Minor retrofit'!$H$21,IF(F50="Scenario2PBT2",'Minor retrofit'!$I$21,IF(F50="Scenario3PBT2",'Minor retrofit'!$J$21,"")))&amp;IF(F50="Scenario1PBT3",'Minor retrofit'!$K$21,IF(F50="Scenario2PBT3",'Minor retrofit'!$L$21,IF(F50="Scenario3PBT3",'Minor retrofit'!$M$21,"")))&amp;IF(F50="Scenario1PBT4",'Minor retrofit'!$N$21,IF(F50="Scenario2PBT4",'Minor retrofit'!$O$21,IF(F50="Scenario3PBT4",'Minor retrofit'!$P$21,"")))&amp;IF(F50="Scenario1PBT5",'Minor retrofit'!$Q$21,IF(F50="Scenario2PBT5",'Minor retrofit'!$R$21,IF(F50="Scenario3PBT5",'Minor retrofit'!$S$21,"")))&amp;IF(F50="Scenario1PBT6",'Minor retrofit'!$T$21,IF(F50="Scenario2PBT6",'Minor retrofit'!$U$21,IF(F50="Scenario3PBT6",'Minor retrofit'!$V$21,"")))&amp;IF(F50="Scenario1PBT7",'Minor retrofit'!$W$21,IF(F50="Scenario2PBT7",'Minor retrofit'!$X$21,IF(F50="Scenario3PBT7",'Minor retrofit'!$Y$21,"")))&amp;IF(F50="Scenario1PBT8",'Minor retrofit'!$Z$21,IF(F50="Scenario2PBT8",'Minor retrofit'!$AA$21,IF(F50="Scenario3PBT8",'Minor retrofit'!$AB$21,"")))&amp;IF(F50="Scenario1PBT9",'Minor retrofit'!$AC$21,IF(F50="Scenario2PBT9",'Minor retrofit'!$AD$21,IF(F50="Scenario3PBT9",'Minor retrofit'!$AE$21,"")))&amp;IF(F50="Scenario1PBT10",'Minor retrofit'!$AF$21,IF(F50="Scenario2PBT10",'Minor retrofit'!$AG$21,IF(F50="Scenario3PBT10",'Minor retrofit'!$AH$21,"")))&amp;IF(F50="Scenario1PBT11",'Minor retrofit'!$AI$21,IF(F50="Scenario2PBT11",'Minor retrofit'!$AJ$21,IF(F50="Scenario3PBT11",'Minor retrofit'!$AK$21,"")))&amp;IF(F50="Scenario1PBT12",'Minor retrofit'!$AL$21,IF(F50="Scenario2PBT12",'Minor retrofit'!$AM$21,IF(F50="Scenario3PBT12",'Minor retrofit'!$AN$21,"")))&amp;IF(F50="Scenario1PBT13",'Minor retrofit'!$AO$21,IF(F50="Scenario2PBT13",'Minor retrofit'!$AP$21,IF(F50="Scenario3PBT13",'Minor retrofit'!$AQ$21,"")))&amp;IF(F50="Scenario1PBT14",'Minor retrofit'!$AR$21,IF(F50="Scenario2PBT14",'Minor retrofit'!$AS$21,IF(F50="Scenario3PBT14",'Minor retrofit'!$AT$21,"")))&amp;IF(F50="Scenario1PBT15",'Minor retrofit'!$AU$21,IF(F50="Scenario2PBT15",'Minor retrofit'!$AV$21,IF(F50="Scenario3PBT15",'Minor retrofit'!$AW$21,"")))</f>
        <v/>
      </c>
      <c r="N50" s="118">
        <f t="shared" si="4"/>
        <v>0</v>
      </c>
      <c r="O50" s="206" t="str">
        <f>IF(F50="Scenario1PBT1",'Minor retrofit'!$E$24,IF(F50="Scenario2PBT1",'Minor retrofit'!$F$24,IF(F50="Scenario3PBT1",'Minor retrofit'!$G$24,"")))&amp;IF(F50="Scenario1PBT2",'Minor retrofit'!$H$24,IF(F50="Scenario2PBT2",'Minor retrofit'!$I$24,IF(F50="Scenario3PBT2",'Minor retrofit'!$J$24,"")))&amp;IF(F50="Scenario1PBT3",'Minor retrofit'!$K$24,IF(F50="Scenario2PBT3",'Minor retrofit'!$L$24,IF(F50="Scenario3PBT3",'Minor retrofit'!$M$24,"")))&amp;IF(F50="Scenario1PBT4",'Minor retrofit'!$N$24,IF(F50="Scenario2PBT4",'Minor retrofit'!$O$24,IF(F50="Scenario3PBT4",'Minor retrofit'!$P$24,"")))&amp;IF(F50="Scenario1PBT5",'Minor retrofit'!$Q$24,IF(F50="Scenario2PBT5",'Minor retrofit'!$R$24,IF(F50="Scenario3PBT5",'Minor retrofit'!$S$24,"")))&amp;IF(F50="Scenario1PBT6",'Minor retrofit'!$T$24,IF(F50="Scenario2PBT6",'Minor retrofit'!$U$24,IF(F50="Scenario3PBT6",'Minor retrofit'!$V$24,"")))&amp;IF(F50="Scenario1PBT7",'Minor retrofit'!$W$24,IF(F50="Scenario2PBT7",'Minor retrofit'!$X$24,IF(F50="Scenario3PBT7",'Minor retrofit'!$Y$24,"")))&amp;IF(F50="Scenario1PBT8",'Minor retrofit'!$Z$24,IF(F50="Scenario2PBT8",'Minor retrofit'!$AA$24,IF(F50="Scenario3PBT8",'Minor retrofit'!$AB$24,"")))&amp;IF(F50="Scenario1PBT9",'Minor retrofit'!$AC$24,IF(F50="Scenario2PBT9",'Minor retrofit'!$AD$24,IF(F50="Scenario3PBT9",'Minor retrofit'!$AE$24,"")))&amp;IF(F50="Scenario1PBT10",'Minor retrofit'!$AF$24,IF(F50="Scenario2PBT10",'Minor retrofit'!$AG$24,IF(F50="Scenario3PBT10",'Minor retrofit'!$AH$24,"")))&amp;IF(F50="Scenario1PBT11",'Minor retrofit'!$AI$24,IF(F50="Scenario2PBT11",'Minor retrofit'!$AJ$24,IF(F50="Scenario3PBT11",'Minor retrofit'!$AK$24,"")))&amp;IF(F50="Scenario1PBT12",'Minor retrofit'!$AL$24,IF(F50="Scenario2PBT12",'Minor retrofit'!$AM$24,IF(F50="Scenario3PBT12",'Minor retrofit'!$AN$24,"")))&amp;IF(F50="Scenario1PBT13",'Minor retrofit'!$AO$24,IF(F50="Scenario2PBT13",'Minor retrofit'!$AP$24,IF(F50="Scenario3PBT13",'Minor retrofit'!$AQ$24,"")))&amp;IF(F50="Scenario1PBT14",'Minor retrofit'!$AR$24,IF(F50="Scenario2PBT14",'Minor retrofit'!$AS$24,IF(F50="Scenario3PBT14",'Minor retrofit'!$AT$24,"")))&amp;IF(F50="Scenario1PBT15",'Minor retrofit'!$AU$24,IF(F50="Scenario2PBT15",'Minor retrofit'!$AV$24,IF(F50="Scenario3PBT15",'Minor retrofit'!$AW$24,"")))</f>
        <v/>
      </c>
      <c r="P50" s="117">
        <f t="shared" si="5"/>
        <v>0</v>
      </c>
      <c r="Q50" s="117" t="str">
        <f>IF(F50="Scenario1PBT1",'Minor retrofit'!$E$26,IF(F50="Scenario2PBT1",'Minor retrofit'!$F$26,IF(F50="Scenario3PBT1",'Minor retrofit'!$G$26,"")))&amp;IF(F50="Scenario1PBT2",'Minor retrofit'!$H$26,IF(F50="Scenario2PBT2",'Minor retrofit'!$I$26,IF(F50="Scenario3PBT2",'Minor retrofit'!$J$26,"")))&amp;IF(F50="Scenario1PBT3",'Minor retrofit'!$K$26,IF(F50="Scenario2PBT3",'Minor retrofit'!$L$26,IF(F50="Scenario3PBT3",'Minor retrofit'!$M$26,"")))&amp;IF(F50="Scenario1PBT4",'Minor retrofit'!$N$26,IF(F50="Scenario2PBT4",'Minor retrofit'!$O$26,IF(F50="Scenario3PBT4",'Minor retrofit'!$P$26,"")))&amp;IF(F50="Scenario1PBT5",'Minor retrofit'!$Q$26,IF(F50="Scenario2PBT5",'Minor retrofit'!$R$26,IF(F50="Scenario3PBT5",'Minor retrofit'!$S$26,"")))&amp;IF(F50="Scenario1PBT6",'Minor retrofit'!$T$26,IF(F50="Scenario2PBT6",'Minor retrofit'!$U$26,IF(F50="Scenario3PBT6",'Minor retrofit'!$V$26,"")))&amp;IF(F50="Scenario1PBT7",'Minor retrofit'!$W$26,IF(F50="Scenario2PBT7",'Minor retrofit'!$X$26,IF(F50="Scenario3PBT7",'Minor retrofit'!$Y$26,"")))&amp;IF(F50="Scenario1PBT8",'Minor retrofit'!$Z$26,IF(F50="Scenario2PBT8",'Minor retrofit'!$AA$26,IF(F50="Scenario3PBT8",'Minor retrofit'!$AB$26,"")))&amp;IF(F50="Scenario1PBT9",'Minor retrofit'!$AC$26,IF(F50="Scenario2PBT9",'Minor retrofit'!$AD$26,IF(F50="Scenario3PBT9",'Minor retrofit'!$AE$26,"")))&amp;IF(F50="Scenario1PBT10",'Minor retrofit'!$AF$26,IF(F50="Scenario2PBT10",'Minor retrofit'!$AG$26,IF(F50="Scenario3PBT10",'Minor retrofit'!$AH$26,"")))&amp;IF(F50="Scenario1PBT11",'Minor retrofit'!$AI$26,IF(F50="Scenario2PBT11",'Minor retrofit'!$AJ$26,IF(F50="Scenario3PBT11",'Minor retrofit'!$AK$26,"")))&amp;IF(F50="Scenario1PBT12",'Minor retrofit'!$AL$26,IF(F50="Scenario2PBT12",'Minor retrofit'!$AM$26,IF(F50="Scenario3PBT12",'Minor retrofit'!$AN$26,"")))&amp;IF(F50="Scenario1PBT13",'Minor retrofit'!$AO$26,IF(F50="Scenario2PBT13",'Minor retrofit'!$AP$26,IF(F50="Scenario3PBT13",'Minor retrofit'!$AQ$26,"")))&amp;IF(F50="Scenario1PBT14",'Minor retrofit'!$AR$26,IF(F50="Scenario2PBT14",'Minor retrofit'!$AS$26,IF(F50="Scenario3PBT14",'Minor retrofit'!$AT$26,"")))&amp;IF(F50="Scenario1PBT15",'Minor retrofit'!$AU$26,IF(F50="Scenario2PBT15",'Minor retrofit'!$AV$26,IF(F50="Scenario3PBT15",'Minor retrofit'!$AW$26,"")))</f>
        <v/>
      </c>
      <c r="R50" s="117">
        <f t="shared" si="6"/>
        <v>0</v>
      </c>
      <c r="S50" s="117" t="str">
        <f>IF(F50="Scenario1PBT1",'Minor retrofit'!$E$28,IF(F50="Scenario2PBT1",'Minor retrofit'!$F$28,IF(F50="Scenario3PBT1",'Minor retrofit'!$G$28,"")))&amp;IF(F50="Scenario1PBT2",'Minor retrofit'!$H$28,IF(F50="Scenario2PBT2",'Minor retrofit'!$I$28,IF(F50="Scenario3PBT2",'Minor retrofit'!$J$28,"")))&amp;IF(F50="Scenario1PBT3",'Minor retrofit'!$K$28,IF(F50="Scenario2PBT3",'Minor retrofit'!$L$28,IF(F50="Scenario3PBT3",'Minor retrofit'!$M$28,"")))&amp;IF(F50="Scenario1PBT4",'Minor retrofit'!$N$28,IF(F50="Scenario2PBT4",'Minor retrofit'!$O$28,IF(F50="Scenario3PBT4",'Minor retrofit'!$P$28,"")))&amp;IF(F50="Scenario1PBT5",'Minor retrofit'!$Q$28,IF(F50="Scenario2PBT5",'Minor retrofit'!$R$28,IF(F50="Scenario3PBT5",'Minor retrofit'!$S$28,"")))&amp;IF(F50="Scenario1PBT6",'Minor retrofit'!$T$28,IF(F50="Scenario2PBT6",'Minor retrofit'!$U$28,IF(F50="Scenario3PBT6",'Minor retrofit'!$V$28,"")))&amp;IF(F50="Scenario1PBT7",'Minor retrofit'!$W$28,IF(F50="Scenario2PBT7",'Minor retrofit'!$X$28,IF(F50="Scenario3PBT7",'Minor retrofit'!$Y$28,"")))&amp;IF(F50="Scenario1PBT8",'Minor retrofit'!$Z$28,IF(F50="Scenario2PBT8",'Minor retrofit'!$AA$28,IF(F50="Scenario3PBT8",'Minor retrofit'!$AB$28,"")))&amp;IF(F50="Scenario1PBT9",'Minor retrofit'!$AC$28,IF(F50="Scenario2PBT9",'Minor retrofit'!$AD$28,IF(F50="Scenario3PBT9",'Minor retrofit'!$AE$28,"")))&amp;IF(F50="Scenario1PBT10",'Minor retrofit'!$AF$28,IF(F50="Scenario2PBT10",'Minor retrofit'!$AG$28,IF(F50="Scenario3PBT10",'Minor retrofit'!$AH$28,"")))&amp;IF(F50="Scenario1PBT11",'Minor retrofit'!$AI$28,IF(F50="Scenario2PBT11",'Minor retrofit'!$AJ$28,IF(F50="Scenario3PBT11",'Minor retrofit'!$AK$28,"")))&amp;IF(F50="Scenario1PBT12",'Minor retrofit'!$AL$28,IF(F50="Scenario2PBT12",'Minor retrofit'!$AM$28,IF(F50="Scenario3PBT12",'Minor retrofit'!$AN$28,"")))&amp;IF(F50="Scenario1PBT13",'Minor retrofit'!$AO$28,IF(F50="Scenario2PBT13",'Minor retrofit'!$AP$28,IF(F50="Scenario3PBT13",'Minor retrofit'!$AQ$28,"")))&amp;IF(F50="Scenario1PBT14",'Minor retrofit'!$AR$28,IF(F50="Scenario2PBT14",'Minor retrofit'!$AS$28,IF(F50="Scenario3PBT14",'Minor retrofit'!$AT$28,"")))&amp;IF(F50="Scenario1PBT15",'Minor retrofit'!$AU$28,IF(F50="Scenario2PBT15",'Minor retrofit'!$AV$28,IF(F50="Scenario3PBT15",'Minor retrofit'!$AW$28,"")))</f>
        <v/>
      </c>
      <c r="T50" s="207">
        <f t="shared" si="7"/>
        <v>0</v>
      </c>
      <c r="U50" s="206" t="str">
        <f>IF(F50="Scenario1PBT1",'Minor retrofit'!$E$39,IF(F50="Scenario2PBT1",'Minor retrofit'!$F$39,IF(F50="Scenario3PBT1",'Minor retrofit'!$G$39,"")))&amp;IF(F50="Scenario1PBT2",'Minor retrofit'!$H$39,IF(F50="Scenario2PBT2",'Minor retrofit'!$I$39,IF(F50="Scenario3PBT2",'Minor retrofit'!$J$39,"")))&amp;IF(F50="Scenario1PBT3",'Minor retrofit'!$K$39,IF(F50="Scenario2PBT3",'Minor retrofit'!$L$39,IF(F50="Scenario3PBT3",'Minor retrofit'!$M$39,"")))&amp;IF(F50="Scenario1PBT4",'Minor retrofit'!$N$39,IF(F50="Scenario2PBT4",'Minor retrofit'!$O$39,IF(F50="Scenario3PBT4",'Minor retrofit'!$P$39,"")))&amp;IF(F50="Scenario1PBT5",'Minor retrofit'!$Q$39,IF(F50="Scenario2PBT5",'Minor retrofit'!$R$39,IF(F50="Scenario3PBT5",'Minor retrofit'!$S$39,"")))&amp;IF(F50="Scenario1PBT6",'Minor retrofit'!$T$39,IF(F50="Scenario2PBT6",'Minor retrofit'!$U$39,IF(F50="Scenario3PBT6",'Minor retrofit'!$V$39,"")))&amp;IF(F50="Scenario1PBT7",'Minor retrofit'!$W$39,IF(F50="Scenario2PBT7",'Minor retrofit'!$X$39,IF(F50="Scenario3PBT7",'Minor retrofit'!$Y$39,"")))&amp;IF(F50="Scenario1PBT8",'Minor retrofit'!$Z$39,IF(F50="Scenario2PBT8",'Minor retrofit'!$AA$39,IF(F50="Scenario3PBT8",'Minor retrofit'!$AB$39,"")))&amp;IF(F50="Scenario1PBT9",'Minor retrofit'!$AC$39,IF(F50="Scenario2PBT9",'Minor retrofit'!$AD$39,IF(F50="Scenario3PBT9",'Minor retrofit'!$AE$39,"")))&amp;IF(F50="Scenario1PBT10",'Minor retrofit'!$AF$39,IF(F50="Scenario2PBT10",'Minor retrofit'!$AG$39,IF(F50="Scenario3PBT10",'Minor retrofit'!$AH$39,"")))&amp;IF(F50="Scenario1PBT11",'Minor retrofit'!$AI$39,IF(F50="Scenario2PBT11",'Minor retrofit'!$AJ$39,IF(F50="Scenario3PBT11",'Minor retrofit'!$AK$39,"")))&amp;IF(F50="Scenario1PBT12",'Minor retrofit'!$AL$39,IF(F50="Scenario2PBT12",'Minor retrofit'!$AM$39,IF(F50="Scenario3PBT12",'Minor retrofit'!$AN$39,"")))&amp;IF(F50="Scenario1PBT13",'Minor retrofit'!$AO$39,IF(F50="Scenario2PBT13",'Minor retrofit'!$AP$39,IF(F50="Scenario3PBT13",'Minor retrofit'!$AQ$39,"")))&amp;IF(F50="Scenario1PBT14",'Minor retrofit'!$AR$39,IF(F50="Scenario2PBT14",'Minor retrofit'!$AS$39,IF(F50="Scenario3PBT14",'Minor retrofit'!$AT$39,"")))&amp;IF(F50="Scenario1PBT15",'Minor retrofit'!$AU$39,IF(F50="Scenario2PBT15",'Minor retrofit'!$AV$39,IF(F50="Scenario3PBT15",'Minor retrofit'!$AW$39,"")))</f>
        <v/>
      </c>
      <c r="V50" s="117">
        <f t="shared" si="8"/>
        <v>0</v>
      </c>
      <c r="W50" s="117" t="str">
        <f>IF(F50="Scenario1PBT1",'Minor retrofit'!$E$41,IF(F50="Scenario2PBT1",'Minor retrofit'!$F$41,IF(F50="Scenario3PBT1",'Minor retrofit'!$G$41,"")))&amp;IF(F50="Scenario1PBT2",'Minor retrofit'!$H$41,IF(F50="Scenario2PBT2",'Minor retrofit'!$I$41,IF(F50="Scenario3PBT2",'Minor retrofit'!$J$41,"")))&amp;IF(F50="Scenario1PBT3",'Minor retrofit'!$K$41,IF(F50="Scenario2PBT3",'Minor retrofit'!$L$41,IF(F50="Scenario3PBT3",'Minor retrofit'!$M$41,"")))&amp;IF(F50="Scenario1PBT4",'Minor retrofit'!$N$41,IF(F50="Scenario2PBT4",'Minor retrofit'!$O$41,IF(F50="Scenario3PBT4",'Minor retrofit'!$P$41,"")))&amp;IF(F50="Scenario1PBT5",'Minor retrofit'!$Q$41,IF(F50="Scenario2PBT5",'Minor retrofit'!$R$41,IF(F50="Scenario3PBT5",'Minor retrofit'!$S$41,"")))&amp;IF(F50="Scenario1PBT6",'Minor retrofit'!$T$41,IF(F50="Scenario2PBT6",'Minor retrofit'!$U$41,IF(F50="Scenario3PBT6",'Minor retrofit'!$V$41,"")))&amp;IF(F50="Scenario1PBT7",'Minor retrofit'!$W$41,IF(F50="Scenario2PBT7",'Minor retrofit'!$X$41,IF(F50="Scenario3PBT7",'Minor retrofit'!$Y$41,"")))&amp;IF(F50="Scenario1PBT8",'Minor retrofit'!$Z$41,IF(F50="Scenario2PBT8",'Minor retrofit'!$AA$41,IF(F50="Scenario3PBT8",'Minor retrofit'!$AB$41,"")))&amp;IF(F50="Scenario1PBT9",'Minor retrofit'!$AC$41,IF(F50="Scenario2PBT9",'Minor retrofit'!$AD$41,IF(F50="Scenario3PBT9",'Minor retrofit'!$AE$41,"")))&amp;IF(F50="Scenario1PBT10",'Minor retrofit'!$AF$41,IF(F50="Scenario2PBT10",'Minor retrofit'!$AG$41,IF(F50="Scenario3PBT10",'Minor retrofit'!$AH$41,"")))&amp;IF(F50="Scenario1PBT11",'Minor retrofit'!$AI$41,IF(F50="Scenario2PBT11",'Minor retrofit'!$AJ$41,IF(F50="Scenario3PBT11",'Minor retrofit'!$AK$41,"")))&amp;IF(F50="Scenario1PBT12",'Minor retrofit'!$AL$41,IF(F50="Scenario2PBT12",'Minor retrofit'!$AM$41,IF(F50="Scenario3PBT12",'Minor retrofit'!$AN$41,"")))&amp;IF(F50="Scenario1PBT13",'Minor retrofit'!$AO$41,IF(F50="Scenario2PBT13",'Minor retrofit'!$AP$41,IF(F50="Scenario3PBT13",'Minor retrofit'!$AQ$41,"")))&amp;IF(F50="Scenario1PBT14",'Minor retrofit'!$AR$41,IF(F50="Scenario2PBT14",'Minor retrofit'!$AS$41,IF(F50="Scenario3PBT14",'Minor retrofit'!$AT$41,"")))&amp;IF(F50="Scenario1PBT15",'Minor retrofit'!$AU$41,IF(F50="Scenario2PBT15",'Minor retrofit'!$AV$41,IF(F50="Scenario3PBT15",'Minor retrofit'!$AW$41,"")))</f>
        <v/>
      </c>
      <c r="X50" s="117">
        <f t="shared" si="9"/>
        <v>0</v>
      </c>
      <c r="Y50" s="117" t="str">
        <f>IF(F50="Scenario1PBT1",'Minor retrofit'!$E$43,IF(F50="Scenario2PBT1",'Minor retrofit'!$F$43,IF(F50="Scenario3PBT1",'Minor retrofit'!$G$43,"")))&amp;IF(F50="Scenario1PBT2",'Minor retrofit'!$H$43,IF(F50="Scenario2PBT2",'Minor retrofit'!$I$43,IF(F50="Scenario3PBT2",'Minor retrofit'!$J$43,"")))&amp;IF(F50="Scenario1PBT3",'Minor retrofit'!$K$43,IF(F50="Scenario2PBT3",'Minor retrofit'!$L$43,IF(F50="Scenario3PBT3",'Minor retrofit'!$M$43,"")))&amp;IF(F50="Scenario1PBT4",'Minor retrofit'!$N$43,IF(F50="Scenario2PBT4",'Minor retrofit'!$O$43,IF(F50="Scenario3PBT4",'Minor retrofit'!$P$43,"")))&amp;IF(F50="Scenario1PBT5",'Minor retrofit'!$Q$43,IF(F50="Scenario2PBT5",'Minor retrofit'!$R$43,IF(F50="Scenario3PBT5",'Minor retrofit'!$S$43,"")))&amp;IF(F50="Scenario1PBT6",'Minor retrofit'!$T$43,IF(F50="Scenario2PBT6",'Minor retrofit'!$U$43,IF(F50="Scenario3PBT6",'Minor retrofit'!$V$43,"")))&amp;IF(F50="Scenario1PBT7",'Minor retrofit'!$W$43,IF(F50="Scenario2PBT7",'Minor retrofit'!$X$43,IF(F50="Scenario3PBT7",'Minor retrofit'!$Y$43,"")))&amp;IF(F50="Scenario1PBT8",'Minor retrofit'!$Z$43,IF(F50="Scenario2PBT8",'Minor retrofit'!$AA$43,IF(F50="Scenario3PBT8",'Minor retrofit'!$AB$43,"")))&amp;IF(F50="Scenario1PBT9",'Minor retrofit'!$AC$43,IF(F50="Scenario2PBT9",'Minor retrofit'!$AD$43,IF(F50="Scenario3PBT9",'Minor retrofit'!$AE$43,"")))&amp;IF(F50="Scenario1PBT10",'Minor retrofit'!$AF$43,IF(F50="Scenario2PBT10",'Minor retrofit'!$AG$43,IF(F50="Scenario3PBT10",'Minor retrofit'!$AH$43,"")))&amp;IF(F50="Scenario1PBT11",'Minor retrofit'!$AI$43,IF(F50="Scenario2PBT11",'Minor retrofit'!$AJ$43,IF(F50="Scenario3PBT11",'Minor retrofit'!$AK$43,"")))&amp;IF(F50="Scenario1PBT12",'Minor retrofit'!$AL$43,IF(F50="Scenario2PBT12",'Minor retrofit'!$AM$43,IF(F50="Scenario3PBT12",'Minor retrofit'!$AN$43,"")))&amp;IF(F50="Scenario1PBT13",'Minor retrofit'!$AO$43,IF(F50="Scenario2PBT13",'Minor retrofit'!$AP$43,IF(F50="Scenario3PBT13",'Minor retrofit'!$AQ$43,"")))&amp;IF(F50="Scenario1PBT14",'Minor retrofit'!$AR$43,IF(F50="Scenario2PBT14",'Minor retrofit'!$AS$43,IF(F50="Scenario3PBT14",'Minor retrofit'!$AT$43,"")))&amp;IF(F50="Scenario1PBT15",'Minor retrofit'!$AU$43,IF(F50="Scenario2PBT15",'Minor retrofit'!$AV$43,IF(F50="Scenario3PBT15",'Minor retrofit'!$AW$43,"")))</f>
        <v/>
      </c>
      <c r="Z50" s="117">
        <f t="shared" si="10"/>
        <v>0</v>
      </c>
      <c r="AA50" s="178" t="str">
        <f>IF(F50="Scenario1PBT1",'Minor retrofit'!$E$102,IF(F50="Scenario2PBT1",'Minor retrofit'!$F$102,IF(F50="Scenario3PBT1",'Minor retrofit'!$G$102,"")))&amp;IF(F50="Scenario1PBT2",'Minor retrofit'!$H$102,IF(F50="Scenario2PBT2",'Minor retrofit'!$I$102,IF(F50="Scenario3PBT2",'Minor retrofit'!$J$102,"")))&amp;IF(F50="Scenario1PBT3",'Minor retrofit'!$K$102,IF(F50="Scenario2PBT3",'Minor retrofit'!$L$102,IF(F50="Scenario3PBT3",'Minor retrofit'!$M$102,"")))&amp;IF(F50="Scenario1PBT4",'Minor retrofit'!$N$102,IF(F50="Scenario2PBT4",'Minor retrofit'!$O$102,IF(F50="Scenario3PBT4",'Minor retrofit'!$P$102,"")))&amp;IF(F50="Scenario1PBT5",'Minor retrofit'!$Q$102,IF(F50="Scenario2PBT5",'Minor retrofit'!$R$102,IF(F50="Scenario3PBT5",'Minor retrofit'!$S$102,"")))&amp;IF(F50="Scenario1PBT6",'Minor retrofit'!$T$102,IF(F50="Scenario2PBT6",'Minor retrofit'!$U$102,IF(F50="Scenario3PBT6",'Minor retrofit'!$V$102,"")))&amp;IF(F50="Scenario1PBT7",'Minor retrofit'!$W$102,IF(F50="Scenario2PBT7",'Minor retrofit'!$X$102,IF(F50="Scenario3PBT7",'Minor retrofit'!$Y$102,"")))&amp;IF(F50="Scenario1PBT8",'Minor retrofit'!$Z$102,IF(F50="Scenario2PBT8",'Minor retrofit'!$AA$102,IF(F50="Scenario3PBT8",'Minor retrofit'!$AB$102,"")))&amp;IF(F50="Scenario1PBT9",'Minor retrofit'!$AC$102,IF(F50="Scenario2PBT9",'Minor retrofit'!$AD$102,IF(F50="Scenario3PBT9",'Minor retrofit'!$AE$102,"")))&amp;IF(F50="Scenario1PBT10",'Minor retrofit'!$AF$102,IF(F50="Scenario2PBT10",'Minor retrofit'!$AG$102,IF(F50="Scenario3PBT10",'Minor retrofit'!$AH$102,"")))&amp;IF(F50="Scenario1PBT11",'Minor retrofit'!$AI$102,IF(F50="Scenario2PBT11",'Minor retrofit'!$AJ$102,IF(F50="Scenario3PBT11",'Minor retrofit'!$AK$102,"")))&amp;IF(F50="Scenario1PBT12",'Minor retrofit'!$AL$102,IF(F50="Scenario2PBT12",'Minor retrofit'!$AM$102,IF(F50="Scenario3PBT12",'Minor retrofit'!$AN$102,"")))&amp;IF(F50="Scenario1PBT13",'Minor retrofit'!$AO$102,IF(F50="Scenario2PBT13",'Minor retrofit'!$AP$102,IF(F50="Scenario3PBT13",'Minor retrofit'!$AQ$102,"")))&amp;IF(F50="Scenario1PBT14",'Minor retrofit'!$AR$102,IF(F50="Scenario2PBT14",'Minor retrofit'!$AS$102,IF(F50="Scenario3PBT14",'Minor retrofit'!$AT$102,"")))&amp;IF(F50="Scenario1PBT15",'Minor retrofit'!$AU$102,IF(F50="Scenario2PBT15",'Minor retrofit'!$AV$102,IF(F50="Scenario3PBT15",'Minor retrofit'!$AW$102,"")))</f>
        <v/>
      </c>
      <c r="AB50" s="179">
        <f t="shared" si="11"/>
        <v>0</v>
      </c>
      <c r="AC50" s="208">
        <f>IFERROR('Projection_Base-case'!G50-G50,0)</f>
        <v>0</v>
      </c>
      <c r="AD50" s="178">
        <f t="shared" si="12"/>
        <v>0</v>
      </c>
      <c r="AE50" s="117">
        <f>IFERROR(100*AC50/'Projection_Base-case'!G50,0)</f>
        <v>0</v>
      </c>
      <c r="AF50" s="117">
        <f>IFERROR('Projection_Base-case'!I50-I50,0)</f>
        <v>0</v>
      </c>
      <c r="AG50" s="178">
        <f t="shared" si="13"/>
        <v>0</v>
      </c>
      <c r="AH50" s="117">
        <f>IFERROR(100*AF50/'Projection_Base-case'!I50,0)</f>
        <v>0</v>
      </c>
      <c r="AI50" s="117">
        <f>IFERROR('Projection_Base-case'!K50-K50,0)</f>
        <v>0</v>
      </c>
      <c r="AJ50" s="178">
        <f t="shared" si="14"/>
        <v>0</v>
      </c>
      <c r="AK50" s="117">
        <f>IFERROR(100*AI50/'Projection_Base-case'!K50,0)</f>
        <v>0</v>
      </c>
      <c r="AL50" s="117">
        <f>IFERROR(M50-'Projection_Base-case'!M50,0)</f>
        <v>0</v>
      </c>
      <c r="AM50" s="178">
        <f t="shared" si="15"/>
        <v>0</v>
      </c>
      <c r="AN50" s="179">
        <f>IFERROR(IF('Projection_Base-case'!N50&gt;0,100*AM50/'Projection_Base-case'!N50,100*AM50/N50),0)</f>
        <v>0</v>
      </c>
      <c r="AO50" s="206">
        <f>IFERROR('Projection_Base-case'!O50-O50,0)</f>
        <v>0</v>
      </c>
      <c r="AP50" s="178">
        <f t="shared" si="16"/>
        <v>0</v>
      </c>
      <c r="AQ50" s="117">
        <f>IFERROR(100*AO50/'Projection_Base-case'!O50,0)</f>
        <v>0</v>
      </c>
      <c r="AR50" s="117">
        <f>IFERROR('Projection_Base-case'!Q50-Q50,0)</f>
        <v>0</v>
      </c>
      <c r="AS50" s="178">
        <f t="shared" si="17"/>
        <v>0</v>
      </c>
      <c r="AT50" s="117">
        <f>IFERROR(100*AR50/'Projection_Base-case'!Q50,0)</f>
        <v>0</v>
      </c>
      <c r="AU50" s="117">
        <f>IFERROR('Projection_Base-case'!S50-S50,0)</f>
        <v>0</v>
      </c>
      <c r="AV50" s="178">
        <f t="shared" si="18"/>
        <v>0</v>
      </c>
      <c r="AW50" s="118">
        <f>IFERROR(100*AU50/'Projection_Base-case'!S50,0)</f>
        <v>0</v>
      </c>
      <c r="AX50" s="206">
        <f>IFERROR('Projection_Base-case'!U50-U50,0)</f>
        <v>0</v>
      </c>
      <c r="AY50" s="178">
        <f t="shared" si="19"/>
        <v>0</v>
      </c>
      <c r="AZ50" s="117">
        <f>IFERROR(100*AX50/'Projection_Base-case'!U50,0)</f>
        <v>0</v>
      </c>
      <c r="BA50" s="117">
        <f>IFERROR('Projection_Base-case'!W50-W50,0)</f>
        <v>0</v>
      </c>
      <c r="BB50" s="178">
        <f t="shared" si="20"/>
        <v>0</v>
      </c>
      <c r="BC50" s="117">
        <f>IFERROR(100*BA50/'Projection_Base-case'!W50,0)</f>
        <v>0</v>
      </c>
      <c r="BD50" s="117">
        <f>IFERROR('Projection_Base-case'!Y50-Y50,0)</f>
        <v>0</v>
      </c>
      <c r="BE50" s="178">
        <f t="shared" si="21"/>
        <v>0</v>
      </c>
      <c r="BF50" s="117">
        <f>IFERROR(100*BD50/'Projection_Base-case'!Y50,0)</f>
        <v>0</v>
      </c>
      <c r="BG50" s="178">
        <f t="shared" si="22"/>
        <v>0</v>
      </c>
      <c r="BH50" s="179">
        <f t="shared" si="23"/>
        <v>0</v>
      </c>
    </row>
    <row r="51" spans="1:60">
      <c r="A51" s="205">
        <v>46</v>
      </c>
      <c r="B51" s="178">
        <f>IF('Projection_Base-case'!B51&lt;&gt;"",'Projection_Base-case'!B51,0)</f>
        <v>0</v>
      </c>
      <c r="C51" s="178">
        <f>IF('Projection_Base-case'!C51&lt;&gt;"",'Projection_Base-case'!C51,0)</f>
        <v>0</v>
      </c>
      <c r="D51" s="178">
        <f>IF('Projection_Base-case'!D51&lt;&gt;"",'Projection_Base-case'!D51,0)</f>
        <v>0</v>
      </c>
      <c r="E51" s="176" t="str">
        <f>IF(AND('Résultats Minor'!$AC$3="OUI",'Résultats Minor'!E50&lt;&gt;""),'Résultats Minor'!E50,IF(OR(D51="PBT2",D51="PBT3",D51="PBT5",D51="PBT8",D51="PBT9"),"Scenario1",IF(OR(D51="PBT6",D51="PBT7",D51="PBT10"),"Scenario2",IF(OR(D51="PBT1",D51="PBT4"),"Scenario3",""))))</f>
        <v/>
      </c>
      <c r="F51" s="202" t="str">
        <f t="shared" si="0"/>
        <v>0</v>
      </c>
      <c r="G51" s="206" t="str">
        <f>IF(F51="Scenario1PBT1",'Minor retrofit'!$E$7,IF(F51="Scenario2PBT1",'Minor retrofit'!$F$7,IF(F51="Scenario3PBT1",'Minor retrofit'!$G$7,"")))&amp;IF(F51="Scenario1PBT2",'Minor retrofit'!$H$7,IF(F51="Scenario2PBT2",'Minor retrofit'!$I$7,IF(F51="Scenario3PBT2",'Minor retrofit'!$J$7,"")))&amp;IF(F51="Scenario1PBT3",'Minor retrofit'!$K$7,IF(F51="Scenario2PBT3",'Minor retrofit'!$L$7,IF(F51="Scenario3PBT3",'Minor retrofit'!$M$7,"")))&amp;IF(F51="Scenario1PBT4",'Minor retrofit'!$N$7,IF(F51="Scenario2PBT4",'Minor retrofit'!$O$7,IF(F51="Scenario3PBT4",'Minor retrofit'!$P$7,"")))&amp;IF(F51="Scenario1PBT5",'Minor retrofit'!$Q$7,IF(F51="Scenario2PBT5",'Minor retrofit'!$R$7,IF(F51="Scenario3PBT5",'Minor retrofit'!$S$7,"")))&amp;IF(F51="Scenario1PBT6",'Minor retrofit'!$T$7,IF(F51="Scenario2PBT6",'Minor retrofit'!$U$7,IF(F51="Scenario3PBT6",'Minor retrofit'!$V$7,"")))&amp;IF(F51="Scenario1PBT7",'Minor retrofit'!$W$7,IF(F51="Scenario2PBT7",'Minor retrofit'!$X$7,IF(F51="Scenario3PBT7",'Minor retrofit'!$Y$7,"")))&amp;IF(F51="Scenario1PBT8",'Minor retrofit'!$Z$7,IF(F51="Scenario2PBT8",'Minor retrofit'!$AA$7,IF(F51="Scenario3PBT8",'Minor retrofit'!$AB$7,"")))&amp;IF(F51="Scenario1PBT9",'Minor retrofit'!$AC$7,IF(F51="Scenario2PBT9",'Minor retrofit'!$AD$7,IF(F51="Scenario3PBT9",'Minor retrofit'!$AE$7,"")))&amp;IF(F51="Scenario1PBT10",'Minor retrofit'!$AF$7,IF(F51="Scenario2PBT10",'Minor retrofit'!$AG$7,IF(F51="Scenario3PBT10",'Minor retrofit'!$AH$7,"")))&amp;IF(F51="Scenario1PBT11",'Minor retrofit'!$AI$7,IF(F51="Scenario2PBT11",'Minor retrofit'!$AJ$7,IF(F51="Scenario3PBT11",'Minor retrofit'!$AK$7,"")))&amp;IF(F51="Scenario1PBT12",'Minor retrofit'!$AL$7,IF(F51="Scenario2PBT12",'Minor retrofit'!$AM$7,IF(F51="Scenario3PBT12",'Minor retrofit'!$AN$7,"")))&amp;IF(F51="Scenario1PBT13",'Minor retrofit'!$AO$7,IF(F51="Scenario2PBT13",'Minor retrofit'!$AP$7,IF(F51="Scenario3PBT13",'Minor retrofit'!$AQ$7,"")))&amp;IF(F51="Scenario1PBT14",'Minor retrofit'!$AR$7,IF(F51="Scenario2PBT14",'Minor retrofit'!$AS$7,IF(F51="Scenario3PBT14",'Minor retrofit'!$AT$7,"")))&amp;IF(F51="Scenario1PBT15",'Minor retrofit'!$AU$7,IF(F51="Scenario2PBT15",'Minor retrofit'!$AV$7,IF(F51="Scenario3PBT15",'Minor retrofit'!$AW$7,"")))</f>
        <v/>
      </c>
      <c r="H51" s="117">
        <f t="shared" si="1"/>
        <v>0</v>
      </c>
      <c r="I51" s="117" t="str">
        <f>IF(F51="Scenario1PBT1",'Minor retrofit'!$E$17,IF(F51="Scenario2PBT1",'Minor retrofit'!$F$17,IF(F51="Scenario3PBT1",'Minor retrofit'!$G$17,"")))&amp;IF(F51="Scenario1PBT2",'Minor retrofit'!$H$17,IF(F51="Scenario2PBT2",'Minor retrofit'!$I$17,IF(F51="Scenario3PBT2",'Minor retrofit'!$J$17,"")))&amp;IF(F51="Scenario1PBT3",'Minor retrofit'!$K$17,IF(F51="Scenario2PBT3",'Minor retrofit'!$L$17,IF(F51="Scenario3PBT3",'Minor retrofit'!$M$17,"")))&amp;IF(F51="Scenario1PBT4",'Minor retrofit'!$N$17,IF(F51="Scenario2PBT4",'Minor retrofit'!$O$17,IF(F51="Scenario3PBT4",'Minor retrofit'!$P$17,"")))&amp;IF(F51="Scenario1PBT5",'Minor retrofit'!$Q$17,IF(F51="Scenario2PBT5",'Minor retrofit'!$R$17,IF(F51="Scenario3PBT5",'Minor retrofit'!$S$17,"")))&amp;IF(F51="Scenario1PBT6",'Minor retrofit'!$T$17,IF(F51="Scenario2PBT6",'Minor retrofit'!$U$17,IF(F51="Scenario3PBT6",'Minor retrofit'!$V$17,"")))&amp;IF(F51="Scenario1PBT7",'Minor retrofit'!$W$17,IF(F51="Scenario2PBT7",'Minor retrofit'!$X$17,IF(F51="Scenario3PBT7",'Minor retrofit'!$Y$17,"")))&amp;IF(F51="Scenario1PBT8",'Minor retrofit'!$Z$17,IF(F51="Scenario2PBT8",'Minor retrofit'!$AA$17,IF(F51="Scenario3PBT8",'Minor retrofit'!$AB$17,"")))&amp;IF(F51="Scenario1PBT9",'Minor retrofit'!$AC$17,IF(F51="Scenario2PBT9",'Minor retrofit'!$AD$17,IF(F51="Scenario3PBT9",'Minor retrofit'!$AE$17,"")))&amp;IF(F51="Scenario1PBT10",'Minor retrofit'!$AF$17,IF(F51="Scenario2PBT10",'Minor retrofit'!$AG$17,IF(F51="Scenario3PBT10",'Minor retrofit'!$AH$17,"")))&amp;IF(F51="Scenario1PBT11",'Minor retrofit'!$AI$17,IF(F51="Scenario2PBT11",'Minor retrofit'!$AJ$17,IF(F51="Scenario3PBT11",'Minor retrofit'!$AK$17,"")))&amp;IF(F51="Scenario1PBT12",'Minor retrofit'!$AL$17,IF(F51="Scenario2PBT12",'Minor retrofit'!$AM$17,IF(F51="Scenario3PBT12",'Minor retrofit'!$AN$17,"")))&amp;IF(F51="Scenario1PBT13",'Minor retrofit'!$AO$17,IF(F51="Scenario2PBT13",'Minor retrofit'!$AP$17,IF(F51="Scenario3PBT13",'Minor retrofit'!$AQ$17,"")))&amp;IF(F51="Scenario1PBT14",'Minor retrofit'!$AR$17,IF(F51="Scenario2PBT14",'Minor retrofit'!$AS$17,IF(F51="Scenario3PBT14",'Minor retrofit'!$AT$17,"")))&amp;IF(F51="Scenario1PBT15",'Minor retrofit'!$AU$17,IF(F51="Scenario2PBT15",'Minor retrofit'!$AV$17,IF(F51="Scenario3PBT15",'Minor retrofit'!$AW$17,"")))</f>
        <v/>
      </c>
      <c r="J51" s="117">
        <f t="shared" si="2"/>
        <v>0</v>
      </c>
      <c r="K51" s="117" t="str">
        <f>IF(F51="Scenario1PBT1",'Minor retrofit'!$E$19,IF(F51="Scenario2PBT1",'Minor retrofit'!$F$19,IF(F51="Scenario3PBT1",'Minor retrofit'!$G$19,"")))&amp;IF(F51="Scenario1PBT2",'Minor retrofit'!$H$19,IF(F51="Scenario2PBT2",'Minor retrofit'!$I$19,IF(F51="Scenario3PBT2",'Minor retrofit'!$J$19,"")))&amp;IF(F51="Scenario1PBT3",'Minor retrofit'!$K$19,IF(F51="Scenario2PBT3",'Minor retrofit'!$L$19,IF(F51="Scenario3PBT3",'Minor retrofit'!$M$19,"")))&amp;IF(F51="Scenario1PBT4",'Minor retrofit'!$N$19,IF(F51="Scenario2PBT4",'Minor retrofit'!$O$19,IF(F51="Scenario3PBT4",'Minor retrofit'!$P$19,"")))&amp;IF(F51="Scenario1PBT5",'Minor retrofit'!$Q$19,IF(F51="Scenario2PBT5",'Minor retrofit'!$R$19,IF(F51="Scenario3PBT5",'Minor retrofit'!$S$19,"")))&amp;IF(F51="Scenario1PBT6",'Minor retrofit'!$T$19,IF(F51="Scenario2PBT6",'Minor retrofit'!$U$19,IF(F51="Scenario3PBT6",'Minor retrofit'!$V$19,"")))&amp;IF(F51="Scenario1PBT7",'Minor retrofit'!$W$19,IF(F51="Scenario2PBT7",'Minor retrofit'!$X$19,IF(F51="Scenario3PBT7",'Minor retrofit'!$Y$19,"")))&amp;IF(F51="Scenario1PBT8",'Minor retrofit'!$Z$19,IF(F51="Scenario2PBT8",'Minor retrofit'!$AA$19,IF(F51="Scenario3PBT8",'Minor retrofit'!$AB$19,"")))&amp;IF(F51="Scenario1PBT9",'Minor retrofit'!$AC$19,IF(F51="Scenario2PBT9",'Minor retrofit'!$AD$19,IF(F51="Scenario3PBT9",'Minor retrofit'!$AE$19,"")))&amp;IF(F51="Scenario1PBT10",'Minor retrofit'!$AF$19,IF(F51="Scenario2PBT10",'Minor retrofit'!$AG$19,IF(F51="Scenario3PBT10",'Minor retrofit'!$AH$19,"")))&amp;IF(F51="Scenario1PBT11",'Minor retrofit'!$AI$19,IF(F51="Scenario2PBT11",'Minor retrofit'!$AJ$19,IF(F51="Scenario3PBT11",'Minor retrofit'!$AK$19,"")))&amp;IF(F51="Scenario1PBT12",'Minor retrofit'!$AL$19,IF(F51="Scenario2PBT12",'Minor retrofit'!$AM$19,IF(F51="Scenario3PBT12",'Minor retrofit'!$AN$19,"")))&amp;IF(F51="Scenario1PBT13",'Minor retrofit'!$AO$19,IF(F51="Scenario2PBT13",'Minor retrofit'!$AP$19,IF(F51="Scenario3PBT13",'Minor retrofit'!$AQ$19,"")))&amp;IF(F51="Scenario1PBT14",'Minor retrofit'!$AR$19,IF(F51="Scenario2PBT14",'Minor retrofit'!$AS$19,IF(F51="Scenario3PBT14",'Minor retrofit'!$AT$19,"")))&amp;IF(F51="Scenario1PBT15",'Minor retrofit'!$AU$19,IF(F51="Scenario2PBT15",'Minor retrofit'!$AV$19,IF(F51="Scenario3PBT15",'Minor retrofit'!$AW$19,"")))</f>
        <v/>
      </c>
      <c r="L51" s="117">
        <f t="shared" si="3"/>
        <v>0</v>
      </c>
      <c r="M51" s="117" t="str">
        <f>IF(F51="Scenario1PBT1",'Minor retrofit'!$E$21,IF(F51="Scenario2PBT1",'Minor retrofit'!$F$21,IF(F51="Scenario3PBT1",'Minor retrofit'!$G$21,"")))&amp;IF(F51="Scenario1PBT2",'Minor retrofit'!$H$21,IF(F51="Scenario2PBT2",'Minor retrofit'!$I$21,IF(F51="Scenario3PBT2",'Minor retrofit'!$J$21,"")))&amp;IF(F51="Scenario1PBT3",'Minor retrofit'!$K$21,IF(F51="Scenario2PBT3",'Minor retrofit'!$L$21,IF(F51="Scenario3PBT3",'Minor retrofit'!$M$21,"")))&amp;IF(F51="Scenario1PBT4",'Minor retrofit'!$N$21,IF(F51="Scenario2PBT4",'Minor retrofit'!$O$21,IF(F51="Scenario3PBT4",'Minor retrofit'!$P$21,"")))&amp;IF(F51="Scenario1PBT5",'Minor retrofit'!$Q$21,IF(F51="Scenario2PBT5",'Minor retrofit'!$R$21,IF(F51="Scenario3PBT5",'Minor retrofit'!$S$21,"")))&amp;IF(F51="Scenario1PBT6",'Minor retrofit'!$T$21,IF(F51="Scenario2PBT6",'Minor retrofit'!$U$21,IF(F51="Scenario3PBT6",'Minor retrofit'!$V$21,"")))&amp;IF(F51="Scenario1PBT7",'Minor retrofit'!$W$21,IF(F51="Scenario2PBT7",'Minor retrofit'!$X$21,IF(F51="Scenario3PBT7",'Minor retrofit'!$Y$21,"")))&amp;IF(F51="Scenario1PBT8",'Minor retrofit'!$Z$21,IF(F51="Scenario2PBT8",'Minor retrofit'!$AA$21,IF(F51="Scenario3PBT8",'Minor retrofit'!$AB$21,"")))&amp;IF(F51="Scenario1PBT9",'Minor retrofit'!$AC$21,IF(F51="Scenario2PBT9",'Minor retrofit'!$AD$21,IF(F51="Scenario3PBT9",'Minor retrofit'!$AE$21,"")))&amp;IF(F51="Scenario1PBT10",'Minor retrofit'!$AF$21,IF(F51="Scenario2PBT10",'Minor retrofit'!$AG$21,IF(F51="Scenario3PBT10",'Minor retrofit'!$AH$21,"")))&amp;IF(F51="Scenario1PBT11",'Minor retrofit'!$AI$21,IF(F51="Scenario2PBT11",'Minor retrofit'!$AJ$21,IF(F51="Scenario3PBT11",'Minor retrofit'!$AK$21,"")))&amp;IF(F51="Scenario1PBT12",'Minor retrofit'!$AL$21,IF(F51="Scenario2PBT12",'Minor retrofit'!$AM$21,IF(F51="Scenario3PBT12",'Minor retrofit'!$AN$21,"")))&amp;IF(F51="Scenario1PBT13",'Minor retrofit'!$AO$21,IF(F51="Scenario2PBT13",'Minor retrofit'!$AP$21,IF(F51="Scenario3PBT13",'Minor retrofit'!$AQ$21,"")))&amp;IF(F51="Scenario1PBT14",'Minor retrofit'!$AR$21,IF(F51="Scenario2PBT14",'Minor retrofit'!$AS$21,IF(F51="Scenario3PBT14",'Minor retrofit'!$AT$21,"")))&amp;IF(F51="Scenario1PBT15",'Minor retrofit'!$AU$21,IF(F51="Scenario2PBT15",'Minor retrofit'!$AV$21,IF(F51="Scenario3PBT15",'Minor retrofit'!$AW$21,"")))</f>
        <v/>
      </c>
      <c r="N51" s="118">
        <f t="shared" si="4"/>
        <v>0</v>
      </c>
      <c r="O51" s="206" t="str">
        <f>IF(F51="Scenario1PBT1",'Minor retrofit'!$E$24,IF(F51="Scenario2PBT1",'Minor retrofit'!$F$24,IF(F51="Scenario3PBT1",'Minor retrofit'!$G$24,"")))&amp;IF(F51="Scenario1PBT2",'Minor retrofit'!$H$24,IF(F51="Scenario2PBT2",'Minor retrofit'!$I$24,IF(F51="Scenario3PBT2",'Minor retrofit'!$J$24,"")))&amp;IF(F51="Scenario1PBT3",'Minor retrofit'!$K$24,IF(F51="Scenario2PBT3",'Minor retrofit'!$L$24,IF(F51="Scenario3PBT3",'Minor retrofit'!$M$24,"")))&amp;IF(F51="Scenario1PBT4",'Minor retrofit'!$N$24,IF(F51="Scenario2PBT4",'Minor retrofit'!$O$24,IF(F51="Scenario3PBT4",'Minor retrofit'!$P$24,"")))&amp;IF(F51="Scenario1PBT5",'Minor retrofit'!$Q$24,IF(F51="Scenario2PBT5",'Minor retrofit'!$R$24,IF(F51="Scenario3PBT5",'Minor retrofit'!$S$24,"")))&amp;IF(F51="Scenario1PBT6",'Minor retrofit'!$T$24,IF(F51="Scenario2PBT6",'Minor retrofit'!$U$24,IF(F51="Scenario3PBT6",'Minor retrofit'!$V$24,"")))&amp;IF(F51="Scenario1PBT7",'Minor retrofit'!$W$24,IF(F51="Scenario2PBT7",'Minor retrofit'!$X$24,IF(F51="Scenario3PBT7",'Minor retrofit'!$Y$24,"")))&amp;IF(F51="Scenario1PBT8",'Minor retrofit'!$Z$24,IF(F51="Scenario2PBT8",'Minor retrofit'!$AA$24,IF(F51="Scenario3PBT8",'Minor retrofit'!$AB$24,"")))&amp;IF(F51="Scenario1PBT9",'Minor retrofit'!$AC$24,IF(F51="Scenario2PBT9",'Minor retrofit'!$AD$24,IF(F51="Scenario3PBT9",'Minor retrofit'!$AE$24,"")))&amp;IF(F51="Scenario1PBT10",'Minor retrofit'!$AF$24,IF(F51="Scenario2PBT10",'Minor retrofit'!$AG$24,IF(F51="Scenario3PBT10",'Minor retrofit'!$AH$24,"")))&amp;IF(F51="Scenario1PBT11",'Minor retrofit'!$AI$24,IF(F51="Scenario2PBT11",'Minor retrofit'!$AJ$24,IF(F51="Scenario3PBT11",'Minor retrofit'!$AK$24,"")))&amp;IF(F51="Scenario1PBT12",'Minor retrofit'!$AL$24,IF(F51="Scenario2PBT12",'Minor retrofit'!$AM$24,IF(F51="Scenario3PBT12",'Minor retrofit'!$AN$24,"")))&amp;IF(F51="Scenario1PBT13",'Minor retrofit'!$AO$24,IF(F51="Scenario2PBT13",'Minor retrofit'!$AP$24,IF(F51="Scenario3PBT13",'Minor retrofit'!$AQ$24,"")))&amp;IF(F51="Scenario1PBT14",'Minor retrofit'!$AR$24,IF(F51="Scenario2PBT14",'Minor retrofit'!$AS$24,IF(F51="Scenario3PBT14",'Minor retrofit'!$AT$24,"")))&amp;IF(F51="Scenario1PBT15",'Minor retrofit'!$AU$24,IF(F51="Scenario2PBT15",'Minor retrofit'!$AV$24,IF(F51="Scenario3PBT15",'Minor retrofit'!$AW$24,"")))</f>
        <v/>
      </c>
      <c r="P51" s="117">
        <f t="shared" si="5"/>
        <v>0</v>
      </c>
      <c r="Q51" s="117" t="str">
        <f>IF(F51="Scenario1PBT1",'Minor retrofit'!$E$26,IF(F51="Scenario2PBT1",'Minor retrofit'!$F$26,IF(F51="Scenario3PBT1",'Minor retrofit'!$G$26,"")))&amp;IF(F51="Scenario1PBT2",'Minor retrofit'!$H$26,IF(F51="Scenario2PBT2",'Minor retrofit'!$I$26,IF(F51="Scenario3PBT2",'Minor retrofit'!$J$26,"")))&amp;IF(F51="Scenario1PBT3",'Minor retrofit'!$K$26,IF(F51="Scenario2PBT3",'Minor retrofit'!$L$26,IF(F51="Scenario3PBT3",'Minor retrofit'!$M$26,"")))&amp;IF(F51="Scenario1PBT4",'Minor retrofit'!$N$26,IF(F51="Scenario2PBT4",'Minor retrofit'!$O$26,IF(F51="Scenario3PBT4",'Minor retrofit'!$P$26,"")))&amp;IF(F51="Scenario1PBT5",'Minor retrofit'!$Q$26,IF(F51="Scenario2PBT5",'Minor retrofit'!$R$26,IF(F51="Scenario3PBT5",'Minor retrofit'!$S$26,"")))&amp;IF(F51="Scenario1PBT6",'Minor retrofit'!$T$26,IF(F51="Scenario2PBT6",'Minor retrofit'!$U$26,IF(F51="Scenario3PBT6",'Minor retrofit'!$V$26,"")))&amp;IF(F51="Scenario1PBT7",'Minor retrofit'!$W$26,IF(F51="Scenario2PBT7",'Minor retrofit'!$X$26,IF(F51="Scenario3PBT7",'Minor retrofit'!$Y$26,"")))&amp;IF(F51="Scenario1PBT8",'Minor retrofit'!$Z$26,IF(F51="Scenario2PBT8",'Minor retrofit'!$AA$26,IF(F51="Scenario3PBT8",'Minor retrofit'!$AB$26,"")))&amp;IF(F51="Scenario1PBT9",'Minor retrofit'!$AC$26,IF(F51="Scenario2PBT9",'Minor retrofit'!$AD$26,IF(F51="Scenario3PBT9",'Minor retrofit'!$AE$26,"")))&amp;IF(F51="Scenario1PBT10",'Minor retrofit'!$AF$26,IF(F51="Scenario2PBT10",'Minor retrofit'!$AG$26,IF(F51="Scenario3PBT10",'Minor retrofit'!$AH$26,"")))&amp;IF(F51="Scenario1PBT11",'Minor retrofit'!$AI$26,IF(F51="Scenario2PBT11",'Minor retrofit'!$AJ$26,IF(F51="Scenario3PBT11",'Minor retrofit'!$AK$26,"")))&amp;IF(F51="Scenario1PBT12",'Minor retrofit'!$AL$26,IF(F51="Scenario2PBT12",'Minor retrofit'!$AM$26,IF(F51="Scenario3PBT12",'Minor retrofit'!$AN$26,"")))&amp;IF(F51="Scenario1PBT13",'Minor retrofit'!$AO$26,IF(F51="Scenario2PBT13",'Minor retrofit'!$AP$26,IF(F51="Scenario3PBT13",'Minor retrofit'!$AQ$26,"")))&amp;IF(F51="Scenario1PBT14",'Minor retrofit'!$AR$26,IF(F51="Scenario2PBT14",'Minor retrofit'!$AS$26,IF(F51="Scenario3PBT14",'Minor retrofit'!$AT$26,"")))&amp;IF(F51="Scenario1PBT15",'Minor retrofit'!$AU$26,IF(F51="Scenario2PBT15",'Minor retrofit'!$AV$26,IF(F51="Scenario3PBT15",'Minor retrofit'!$AW$26,"")))</f>
        <v/>
      </c>
      <c r="R51" s="117">
        <f t="shared" si="6"/>
        <v>0</v>
      </c>
      <c r="S51" s="117" t="str">
        <f>IF(F51="Scenario1PBT1",'Minor retrofit'!$E$28,IF(F51="Scenario2PBT1",'Minor retrofit'!$F$28,IF(F51="Scenario3PBT1",'Minor retrofit'!$G$28,"")))&amp;IF(F51="Scenario1PBT2",'Minor retrofit'!$H$28,IF(F51="Scenario2PBT2",'Minor retrofit'!$I$28,IF(F51="Scenario3PBT2",'Minor retrofit'!$J$28,"")))&amp;IF(F51="Scenario1PBT3",'Minor retrofit'!$K$28,IF(F51="Scenario2PBT3",'Minor retrofit'!$L$28,IF(F51="Scenario3PBT3",'Minor retrofit'!$M$28,"")))&amp;IF(F51="Scenario1PBT4",'Minor retrofit'!$N$28,IF(F51="Scenario2PBT4",'Minor retrofit'!$O$28,IF(F51="Scenario3PBT4",'Minor retrofit'!$P$28,"")))&amp;IF(F51="Scenario1PBT5",'Minor retrofit'!$Q$28,IF(F51="Scenario2PBT5",'Minor retrofit'!$R$28,IF(F51="Scenario3PBT5",'Minor retrofit'!$S$28,"")))&amp;IF(F51="Scenario1PBT6",'Minor retrofit'!$T$28,IF(F51="Scenario2PBT6",'Minor retrofit'!$U$28,IF(F51="Scenario3PBT6",'Minor retrofit'!$V$28,"")))&amp;IF(F51="Scenario1PBT7",'Minor retrofit'!$W$28,IF(F51="Scenario2PBT7",'Minor retrofit'!$X$28,IF(F51="Scenario3PBT7",'Minor retrofit'!$Y$28,"")))&amp;IF(F51="Scenario1PBT8",'Minor retrofit'!$Z$28,IF(F51="Scenario2PBT8",'Minor retrofit'!$AA$28,IF(F51="Scenario3PBT8",'Minor retrofit'!$AB$28,"")))&amp;IF(F51="Scenario1PBT9",'Minor retrofit'!$AC$28,IF(F51="Scenario2PBT9",'Minor retrofit'!$AD$28,IF(F51="Scenario3PBT9",'Minor retrofit'!$AE$28,"")))&amp;IF(F51="Scenario1PBT10",'Minor retrofit'!$AF$28,IF(F51="Scenario2PBT10",'Minor retrofit'!$AG$28,IF(F51="Scenario3PBT10",'Minor retrofit'!$AH$28,"")))&amp;IF(F51="Scenario1PBT11",'Minor retrofit'!$AI$28,IF(F51="Scenario2PBT11",'Minor retrofit'!$AJ$28,IF(F51="Scenario3PBT11",'Minor retrofit'!$AK$28,"")))&amp;IF(F51="Scenario1PBT12",'Minor retrofit'!$AL$28,IF(F51="Scenario2PBT12",'Minor retrofit'!$AM$28,IF(F51="Scenario3PBT12",'Minor retrofit'!$AN$28,"")))&amp;IF(F51="Scenario1PBT13",'Minor retrofit'!$AO$28,IF(F51="Scenario2PBT13",'Minor retrofit'!$AP$28,IF(F51="Scenario3PBT13",'Minor retrofit'!$AQ$28,"")))&amp;IF(F51="Scenario1PBT14",'Minor retrofit'!$AR$28,IF(F51="Scenario2PBT14",'Minor retrofit'!$AS$28,IF(F51="Scenario3PBT14",'Minor retrofit'!$AT$28,"")))&amp;IF(F51="Scenario1PBT15",'Minor retrofit'!$AU$28,IF(F51="Scenario2PBT15",'Minor retrofit'!$AV$28,IF(F51="Scenario3PBT15",'Minor retrofit'!$AW$28,"")))</f>
        <v/>
      </c>
      <c r="T51" s="207">
        <f t="shared" si="7"/>
        <v>0</v>
      </c>
      <c r="U51" s="206" t="str">
        <f>IF(F51="Scenario1PBT1",'Minor retrofit'!$E$39,IF(F51="Scenario2PBT1",'Minor retrofit'!$F$39,IF(F51="Scenario3PBT1",'Minor retrofit'!$G$39,"")))&amp;IF(F51="Scenario1PBT2",'Minor retrofit'!$H$39,IF(F51="Scenario2PBT2",'Minor retrofit'!$I$39,IF(F51="Scenario3PBT2",'Minor retrofit'!$J$39,"")))&amp;IF(F51="Scenario1PBT3",'Minor retrofit'!$K$39,IF(F51="Scenario2PBT3",'Minor retrofit'!$L$39,IF(F51="Scenario3PBT3",'Minor retrofit'!$M$39,"")))&amp;IF(F51="Scenario1PBT4",'Minor retrofit'!$N$39,IF(F51="Scenario2PBT4",'Minor retrofit'!$O$39,IF(F51="Scenario3PBT4",'Minor retrofit'!$P$39,"")))&amp;IF(F51="Scenario1PBT5",'Minor retrofit'!$Q$39,IF(F51="Scenario2PBT5",'Minor retrofit'!$R$39,IF(F51="Scenario3PBT5",'Minor retrofit'!$S$39,"")))&amp;IF(F51="Scenario1PBT6",'Minor retrofit'!$T$39,IF(F51="Scenario2PBT6",'Minor retrofit'!$U$39,IF(F51="Scenario3PBT6",'Minor retrofit'!$V$39,"")))&amp;IF(F51="Scenario1PBT7",'Minor retrofit'!$W$39,IF(F51="Scenario2PBT7",'Minor retrofit'!$X$39,IF(F51="Scenario3PBT7",'Minor retrofit'!$Y$39,"")))&amp;IF(F51="Scenario1PBT8",'Minor retrofit'!$Z$39,IF(F51="Scenario2PBT8",'Minor retrofit'!$AA$39,IF(F51="Scenario3PBT8",'Minor retrofit'!$AB$39,"")))&amp;IF(F51="Scenario1PBT9",'Minor retrofit'!$AC$39,IF(F51="Scenario2PBT9",'Minor retrofit'!$AD$39,IF(F51="Scenario3PBT9",'Minor retrofit'!$AE$39,"")))&amp;IF(F51="Scenario1PBT10",'Minor retrofit'!$AF$39,IF(F51="Scenario2PBT10",'Minor retrofit'!$AG$39,IF(F51="Scenario3PBT10",'Minor retrofit'!$AH$39,"")))&amp;IF(F51="Scenario1PBT11",'Minor retrofit'!$AI$39,IF(F51="Scenario2PBT11",'Minor retrofit'!$AJ$39,IF(F51="Scenario3PBT11",'Minor retrofit'!$AK$39,"")))&amp;IF(F51="Scenario1PBT12",'Minor retrofit'!$AL$39,IF(F51="Scenario2PBT12",'Minor retrofit'!$AM$39,IF(F51="Scenario3PBT12",'Minor retrofit'!$AN$39,"")))&amp;IF(F51="Scenario1PBT13",'Minor retrofit'!$AO$39,IF(F51="Scenario2PBT13",'Minor retrofit'!$AP$39,IF(F51="Scenario3PBT13",'Minor retrofit'!$AQ$39,"")))&amp;IF(F51="Scenario1PBT14",'Minor retrofit'!$AR$39,IF(F51="Scenario2PBT14",'Minor retrofit'!$AS$39,IF(F51="Scenario3PBT14",'Minor retrofit'!$AT$39,"")))&amp;IF(F51="Scenario1PBT15",'Minor retrofit'!$AU$39,IF(F51="Scenario2PBT15",'Minor retrofit'!$AV$39,IF(F51="Scenario3PBT15",'Minor retrofit'!$AW$39,"")))</f>
        <v/>
      </c>
      <c r="V51" s="117">
        <f t="shared" si="8"/>
        <v>0</v>
      </c>
      <c r="W51" s="117" t="str">
        <f>IF(F51="Scenario1PBT1",'Minor retrofit'!$E$41,IF(F51="Scenario2PBT1",'Minor retrofit'!$F$41,IF(F51="Scenario3PBT1",'Minor retrofit'!$G$41,"")))&amp;IF(F51="Scenario1PBT2",'Minor retrofit'!$H$41,IF(F51="Scenario2PBT2",'Minor retrofit'!$I$41,IF(F51="Scenario3PBT2",'Minor retrofit'!$J$41,"")))&amp;IF(F51="Scenario1PBT3",'Minor retrofit'!$K$41,IF(F51="Scenario2PBT3",'Minor retrofit'!$L$41,IF(F51="Scenario3PBT3",'Minor retrofit'!$M$41,"")))&amp;IF(F51="Scenario1PBT4",'Minor retrofit'!$N$41,IF(F51="Scenario2PBT4",'Minor retrofit'!$O$41,IF(F51="Scenario3PBT4",'Minor retrofit'!$P$41,"")))&amp;IF(F51="Scenario1PBT5",'Minor retrofit'!$Q$41,IF(F51="Scenario2PBT5",'Minor retrofit'!$R$41,IF(F51="Scenario3PBT5",'Minor retrofit'!$S$41,"")))&amp;IF(F51="Scenario1PBT6",'Minor retrofit'!$T$41,IF(F51="Scenario2PBT6",'Minor retrofit'!$U$41,IF(F51="Scenario3PBT6",'Minor retrofit'!$V$41,"")))&amp;IF(F51="Scenario1PBT7",'Minor retrofit'!$W$41,IF(F51="Scenario2PBT7",'Minor retrofit'!$X$41,IF(F51="Scenario3PBT7",'Minor retrofit'!$Y$41,"")))&amp;IF(F51="Scenario1PBT8",'Minor retrofit'!$Z$41,IF(F51="Scenario2PBT8",'Minor retrofit'!$AA$41,IF(F51="Scenario3PBT8",'Minor retrofit'!$AB$41,"")))&amp;IF(F51="Scenario1PBT9",'Minor retrofit'!$AC$41,IF(F51="Scenario2PBT9",'Minor retrofit'!$AD$41,IF(F51="Scenario3PBT9",'Minor retrofit'!$AE$41,"")))&amp;IF(F51="Scenario1PBT10",'Minor retrofit'!$AF$41,IF(F51="Scenario2PBT10",'Minor retrofit'!$AG$41,IF(F51="Scenario3PBT10",'Minor retrofit'!$AH$41,"")))&amp;IF(F51="Scenario1PBT11",'Minor retrofit'!$AI$41,IF(F51="Scenario2PBT11",'Minor retrofit'!$AJ$41,IF(F51="Scenario3PBT11",'Minor retrofit'!$AK$41,"")))&amp;IF(F51="Scenario1PBT12",'Minor retrofit'!$AL$41,IF(F51="Scenario2PBT12",'Minor retrofit'!$AM$41,IF(F51="Scenario3PBT12",'Minor retrofit'!$AN$41,"")))&amp;IF(F51="Scenario1PBT13",'Minor retrofit'!$AO$41,IF(F51="Scenario2PBT13",'Minor retrofit'!$AP$41,IF(F51="Scenario3PBT13",'Minor retrofit'!$AQ$41,"")))&amp;IF(F51="Scenario1PBT14",'Minor retrofit'!$AR$41,IF(F51="Scenario2PBT14",'Minor retrofit'!$AS$41,IF(F51="Scenario3PBT14",'Minor retrofit'!$AT$41,"")))&amp;IF(F51="Scenario1PBT15",'Minor retrofit'!$AU$41,IF(F51="Scenario2PBT15",'Minor retrofit'!$AV$41,IF(F51="Scenario3PBT15",'Minor retrofit'!$AW$41,"")))</f>
        <v/>
      </c>
      <c r="X51" s="117">
        <f t="shared" si="9"/>
        <v>0</v>
      </c>
      <c r="Y51" s="117" t="str">
        <f>IF(F51="Scenario1PBT1",'Minor retrofit'!$E$43,IF(F51="Scenario2PBT1",'Minor retrofit'!$F$43,IF(F51="Scenario3PBT1",'Minor retrofit'!$G$43,"")))&amp;IF(F51="Scenario1PBT2",'Minor retrofit'!$H$43,IF(F51="Scenario2PBT2",'Minor retrofit'!$I$43,IF(F51="Scenario3PBT2",'Minor retrofit'!$J$43,"")))&amp;IF(F51="Scenario1PBT3",'Minor retrofit'!$K$43,IF(F51="Scenario2PBT3",'Minor retrofit'!$L$43,IF(F51="Scenario3PBT3",'Minor retrofit'!$M$43,"")))&amp;IF(F51="Scenario1PBT4",'Minor retrofit'!$N$43,IF(F51="Scenario2PBT4",'Minor retrofit'!$O$43,IF(F51="Scenario3PBT4",'Minor retrofit'!$P$43,"")))&amp;IF(F51="Scenario1PBT5",'Minor retrofit'!$Q$43,IF(F51="Scenario2PBT5",'Minor retrofit'!$R$43,IF(F51="Scenario3PBT5",'Minor retrofit'!$S$43,"")))&amp;IF(F51="Scenario1PBT6",'Minor retrofit'!$T$43,IF(F51="Scenario2PBT6",'Minor retrofit'!$U$43,IF(F51="Scenario3PBT6",'Minor retrofit'!$V$43,"")))&amp;IF(F51="Scenario1PBT7",'Minor retrofit'!$W$43,IF(F51="Scenario2PBT7",'Minor retrofit'!$X$43,IF(F51="Scenario3PBT7",'Minor retrofit'!$Y$43,"")))&amp;IF(F51="Scenario1PBT8",'Minor retrofit'!$Z$43,IF(F51="Scenario2PBT8",'Minor retrofit'!$AA$43,IF(F51="Scenario3PBT8",'Minor retrofit'!$AB$43,"")))&amp;IF(F51="Scenario1PBT9",'Minor retrofit'!$AC$43,IF(F51="Scenario2PBT9",'Minor retrofit'!$AD$43,IF(F51="Scenario3PBT9",'Minor retrofit'!$AE$43,"")))&amp;IF(F51="Scenario1PBT10",'Minor retrofit'!$AF$43,IF(F51="Scenario2PBT10",'Minor retrofit'!$AG$43,IF(F51="Scenario3PBT10",'Minor retrofit'!$AH$43,"")))&amp;IF(F51="Scenario1PBT11",'Minor retrofit'!$AI$43,IF(F51="Scenario2PBT11",'Minor retrofit'!$AJ$43,IF(F51="Scenario3PBT11",'Minor retrofit'!$AK$43,"")))&amp;IF(F51="Scenario1PBT12",'Minor retrofit'!$AL$43,IF(F51="Scenario2PBT12",'Minor retrofit'!$AM$43,IF(F51="Scenario3PBT12",'Minor retrofit'!$AN$43,"")))&amp;IF(F51="Scenario1PBT13",'Minor retrofit'!$AO$43,IF(F51="Scenario2PBT13",'Minor retrofit'!$AP$43,IF(F51="Scenario3PBT13",'Minor retrofit'!$AQ$43,"")))&amp;IF(F51="Scenario1PBT14",'Minor retrofit'!$AR$43,IF(F51="Scenario2PBT14",'Minor retrofit'!$AS$43,IF(F51="Scenario3PBT14",'Minor retrofit'!$AT$43,"")))&amp;IF(F51="Scenario1PBT15",'Minor retrofit'!$AU$43,IF(F51="Scenario2PBT15",'Minor retrofit'!$AV$43,IF(F51="Scenario3PBT15",'Minor retrofit'!$AW$43,"")))</f>
        <v/>
      </c>
      <c r="Z51" s="117">
        <f t="shared" si="10"/>
        <v>0</v>
      </c>
      <c r="AA51" s="178" t="str">
        <f>IF(F51="Scenario1PBT1",'Minor retrofit'!$E$102,IF(F51="Scenario2PBT1",'Minor retrofit'!$F$102,IF(F51="Scenario3PBT1",'Minor retrofit'!$G$102,"")))&amp;IF(F51="Scenario1PBT2",'Minor retrofit'!$H$102,IF(F51="Scenario2PBT2",'Minor retrofit'!$I$102,IF(F51="Scenario3PBT2",'Minor retrofit'!$J$102,"")))&amp;IF(F51="Scenario1PBT3",'Minor retrofit'!$K$102,IF(F51="Scenario2PBT3",'Minor retrofit'!$L$102,IF(F51="Scenario3PBT3",'Minor retrofit'!$M$102,"")))&amp;IF(F51="Scenario1PBT4",'Minor retrofit'!$N$102,IF(F51="Scenario2PBT4",'Minor retrofit'!$O$102,IF(F51="Scenario3PBT4",'Minor retrofit'!$P$102,"")))&amp;IF(F51="Scenario1PBT5",'Minor retrofit'!$Q$102,IF(F51="Scenario2PBT5",'Minor retrofit'!$R$102,IF(F51="Scenario3PBT5",'Minor retrofit'!$S$102,"")))&amp;IF(F51="Scenario1PBT6",'Minor retrofit'!$T$102,IF(F51="Scenario2PBT6",'Minor retrofit'!$U$102,IF(F51="Scenario3PBT6",'Minor retrofit'!$V$102,"")))&amp;IF(F51="Scenario1PBT7",'Minor retrofit'!$W$102,IF(F51="Scenario2PBT7",'Minor retrofit'!$X$102,IF(F51="Scenario3PBT7",'Minor retrofit'!$Y$102,"")))&amp;IF(F51="Scenario1PBT8",'Minor retrofit'!$Z$102,IF(F51="Scenario2PBT8",'Minor retrofit'!$AA$102,IF(F51="Scenario3PBT8",'Minor retrofit'!$AB$102,"")))&amp;IF(F51="Scenario1PBT9",'Minor retrofit'!$AC$102,IF(F51="Scenario2PBT9",'Minor retrofit'!$AD$102,IF(F51="Scenario3PBT9",'Minor retrofit'!$AE$102,"")))&amp;IF(F51="Scenario1PBT10",'Minor retrofit'!$AF$102,IF(F51="Scenario2PBT10",'Minor retrofit'!$AG$102,IF(F51="Scenario3PBT10",'Minor retrofit'!$AH$102,"")))&amp;IF(F51="Scenario1PBT11",'Minor retrofit'!$AI$102,IF(F51="Scenario2PBT11",'Minor retrofit'!$AJ$102,IF(F51="Scenario3PBT11",'Minor retrofit'!$AK$102,"")))&amp;IF(F51="Scenario1PBT12",'Minor retrofit'!$AL$102,IF(F51="Scenario2PBT12",'Minor retrofit'!$AM$102,IF(F51="Scenario3PBT12",'Minor retrofit'!$AN$102,"")))&amp;IF(F51="Scenario1PBT13",'Minor retrofit'!$AO$102,IF(F51="Scenario2PBT13",'Minor retrofit'!$AP$102,IF(F51="Scenario3PBT13",'Minor retrofit'!$AQ$102,"")))&amp;IF(F51="Scenario1PBT14",'Minor retrofit'!$AR$102,IF(F51="Scenario2PBT14",'Minor retrofit'!$AS$102,IF(F51="Scenario3PBT14",'Minor retrofit'!$AT$102,"")))&amp;IF(F51="Scenario1PBT15",'Minor retrofit'!$AU$102,IF(F51="Scenario2PBT15",'Minor retrofit'!$AV$102,IF(F51="Scenario3PBT15",'Minor retrofit'!$AW$102,"")))</f>
        <v/>
      </c>
      <c r="AB51" s="179">
        <f t="shared" si="11"/>
        <v>0</v>
      </c>
      <c r="AC51" s="208">
        <f>IFERROR('Projection_Base-case'!G51-G51,0)</f>
        <v>0</v>
      </c>
      <c r="AD51" s="178">
        <f t="shared" si="12"/>
        <v>0</v>
      </c>
      <c r="AE51" s="117">
        <f>IFERROR(100*AC51/'Projection_Base-case'!G51,0)</f>
        <v>0</v>
      </c>
      <c r="AF51" s="117">
        <f>IFERROR('Projection_Base-case'!I51-I51,0)</f>
        <v>0</v>
      </c>
      <c r="AG51" s="178">
        <f t="shared" si="13"/>
        <v>0</v>
      </c>
      <c r="AH51" s="117">
        <f>IFERROR(100*AF51/'Projection_Base-case'!I51,0)</f>
        <v>0</v>
      </c>
      <c r="AI51" s="117">
        <f>IFERROR('Projection_Base-case'!K51-K51,0)</f>
        <v>0</v>
      </c>
      <c r="AJ51" s="178">
        <f t="shared" si="14"/>
        <v>0</v>
      </c>
      <c r="AK51" s="117">
        <f>IFERROR(100*AI51/'Projection_Base-case'!K51,0)</f>
        <v>0</v>
      </c>
      <c r="AL51" s="117">
        <f>IFERROR(M51-'Projection_Base-case'!M51,0)</f>
        <v>0</v>
      </c>
      <c r="AM51" s="178">
        <f t="shared" si="15"/>
        <v>0</v>
      </c>
      <c r="AN51" s="179">
        <f>IFERROR(IF('Projection_Base-case'!N51&gt;0,100*AM51/'Projection_Base-case'!N51,100*AM51/N51),0)</f>
        <v>0</v>
      </c>
      <c r="AO51" s="206">
        <f>IFERROR('Projection_Base-case'!O51-O51,0)</f>
        <v>0</v>
      </c>
      <c r="AP51" s="178">
        <f t="shared" si="16"/>
        <v>0</v>
      </c>
      <c r="AQ51" s="117">
        <f>IFERROR(100*AO51/'Projection_Base-case'!O51,0)</f>
        <v>0</v>
      </c>
      <c r="AR51" s="117">
        <f>IFERROR('Projection_Base-case'!Q51-Q51,0)</f>
        <v>0</v>
      </c>
      <c r="AS51" s="178">
        <f t="shared" si="17"/>
        <v>0</v>
      </c>
      <c r="AT51" s="117">
        <f>IFERROR(100*AR51/'Projection_Base-case'!Q51,0)</f>
        <v>0</v>
      </c>
      <c r="AU51" s="117">
        <f>IFERROR('Projection_Base-case'!S51-S51,0)</f>
        <v>0</v>
      </c>
      <c r="AV51" s="178">
        <f t="shared" si="18"/>
        <v>0</v>
      </c>
      <c r="AW51" s="118">
        <f>IFERROR(100*AU51/'Projection_Base-case'!S51,0)</f>
        <v>0</v>
      </c>
      <c r="AX51" s="206">
        <f>IFERROR('Projection_Base-case'!U51-U51,0)</f>
        <v>0</v>
      </c>
      <c r="AY51" s="178">
        <f t="shared" si="19"/>
        <v>0</v>
      </c>
      <c r="AZ51" s="117">
        <f>IFERROR(100*AX51/'Projection_Base-case'!U51,0)</f>
        <v>0</v>
      </c>
      <c r="BA51" s="117">
        <f>IFERROR('Projection_Base-case'!W51-W51,0)</f>
        <v>0</v>
      </c>
      <c r="BB51" s="178">
        <f t="shared" si="20"/>
        <v>0</v>
      </c>
      <c r="BC51" s="117">
        <f>IFERROR(100*BA51/'Projection_Base-case'!W51,0)</f>
        <v>0</v>
      </c>
      <c r="BD51" s="117">
        <f>IFERROR('Projection_Base-case'!Y51-Y51,0)</f>
        <v>0</v>
      </c>
      <c r="BE51" s="178">
        <f t="shared" si="21"/>
        <v>0</v>
      </c>
      <c r="BF51" s="117">
        <f>IFERROR(100*BD51/'Projection_Base-case'!Y51,0)</f>
        <v>0</v>
      </c>
      <c r="BG51" s="178">
        <f t="shared" si="22"/>
        <v>0</v>
      </c>
      <c r="BH51" s="179">
        <f t="shared" si="23"/>
        <v>0</v>
      </c>
    </row>
    <row r="52" spans="1:60">
      <c r="A52" s="205">
        <v>47</v>
      </c>
      <c r="B52" s="178">
        <f>IF('Projection_Base-case'!B52&lt;&gt;"",'Projection_Base-case'!B52,0)</f>
        <v>0</v>
      </c>
      <c r="C52" s="178">
        <f>IF('Projection_Base-case'!C52&lt;&gt;"",'Projection_Base-case'!C52,0)</f>
        <v>0</v>
      </c>
      <c r="D52" s="178">
        <f>IF('Projection_Base-case'!D52&lt;&gt;"",'Projection_Base-case'!D52,0)</f>
        <v>0</v>
      </c>
      <c r="E52" s="176" t="str">
        <f>IF(AND('Résultats Minor'!$AC$3="OUI",'Résultats Minor'!E51&lt;&gt;""),'Résultats Minor'!E51,IF(OR(D52="PBT2",D52="PBT3",D52="PBT5",D52="PBT8",D52="PBT9"),"Scenario1",IF(OR(D52="PBT6",D52="PBT7",D52="PBT10"),"Scenario2",IF(OR(D52="PBT1",D52="PBT4"),"Scenario3",""))))</f>
        <v/>
      </c>
      <c r="F52" s="202" t="str">
        <f t="shared" si="0"/>
        <v>0</v>
      </c>
      <c r="G52" s="206" t="str">
        <f>IF(F52="Scenario1PBT1",'Minor retrofit'!$E$7,IF(F52="Scenario2PBT1",'Minor retrofit'!$F$7,IF(F52="Scenario3PBT1",'Minor retrofit'!$G$7,"")))&amp;IF(F52="Scenario1PBT2",'Minor retrofit'!$H$7,IF(F52="Scenario2PBT2",'Minor retrofit'!$I$7,IF(F52="Scenario3PBT2",'Minor retrofit'!$J$7,"")))&amp;IF(F52="Scenario1PBT3",'Minor retrofit'!$K$7,IF(F52="Scenario2PBT3",'Minor retrofit'!$L$7,IF(F52="Scenario3PBT3",'Minor retrofit'!$M$7,"")))&amp;IF(F52="Scenario1PBT4",'Minor retrofit'!$N$7,IF(F52="Scenario2PBT4",'Minor retrofit'!$O$7,IF(F52="Scenario3PBT4",'Minor retrofit'!$P$7,"")))&amp;IF(F52="Scenario1PBT5",'Minor retrofit'!$Q$7,IF(F52="Scenario2PBT5",'Minor retrofit'!$R$7,IF(F52="Scenario3PBT5",'Minor retrofit'!$S$7,"")))&amp;IF(F52="Scenario1PBT6",'Minor retrofit'!$T$7,IF(F52="Scenario2PBT6",'Minor retrofit'!$U$7,IF(F52="Scenario3PBT6",'Minor retrofit'!$V$7,"")))&amp;IF(F52="Scenario1PBT7",'Minor retrofit'!$W$7,IF(F52="Scenario2PBT7",'Minor retrofit'!$X$7,IF(F52="Scenario3PBT7",'Minor retrofit'!$Y$7,"")))&amp;IF(F52="Scenario1PBT8",'Minor retrofit'!$Z$7,IF(F52="Scenario2PBT8",'Minor retrofit'!$AA$7,IF(F52="Scenario3PBT8",'Minor retrofit'!$AB$7,"")))&amp;IF(F52="Scenario1PBT9",'Minor retrofit'!$AC$7,IF(F52="Scenario2PBT9",'Minor retrofit'!$AD$7,IF(F52="Scenario3PBT9",'Minor retrofit'!$AE$7,"")))&amp;IF(F52="Scenario1PBT10",'Minor retrofit'!$AF$7,IF(F52="Scenario2PBT10",'Minor retrofit'!$AG$7,IF(F52="Scenario3PBT10",'Minor retrofit'!$AH$7,"")))&amp;IF(F52="Scenario1PBT11",'Minor retrofit'!$AI$7,IF(F52="Scenario2PBT11",'Minor retrofit'!$AJ$7,IF(F52="Scenario3PBT11",'Minor retrofit'!$AK$7,"")))&amp;IF(F52="Scenario1PBT12",'Minor retrofit'!$AL$7,IF(F52="Scenario2PBT12",'Minor retrofit'!$AM$7,IF(F52="Scenario3PBT12",'Minor retrofit'!$AN$7,"")))&amp;IF(F52="Scenario1PBT13",'Minor retrofit'!$AO$7,IF(F52="Scenario2PBT13",'Minor retrofit'!$AP$7,IF(F52="Scenario3PBT13",'Minor retrofit'!$AQ$7,"")))&amp;IF(F52="Scenario1PBT14",'Minor retrofit'!$AR$7,IF(F52="Scenario2PBT14",'Minor retrofit'!$AS$7,IF(F52="Scenario3PBT14",'Minor retrofit'!$AT$7,"")))&amp;IF(F52="Scenario1PBT15",'Minor retrofit'!$AU$7,IF(F52="Scenario2PBT15",'Minor retrofit'!$AV$7,IF(F52="Scenario3PBT15",'Minor retrofit'!$AW$7,"")))</f>
        <v/>
      </c>
      <c r="H52" s="117">
        <f t="shared" si="1"/>
        <v>0</v>
      </c>
      <c r="I52" s="117" t="str">
        <f>IF(F52="Scenario1PBT1",'Minor retrofit'!$E$17,IF(F52="Scenario2PBT1",'Minor retrofit'!$F$17,IF(F52="Scenario3PBT1",'Minor retrofit'!$G$17,"")))&amp;IF(F52="Scenario1PBT2",'Minor retrofit'!$H$17,IF(F52="Scenario2PBT2",'Minor retrofit'!$I$17,IF(F52="Scenario3PBT2",'Minor retrofit'!$J$17,"")))&amp;IF(F52="Scenario1PBT3",'Minor retrofit'!$K$17,IF(F52="Scenario2PBT3",'Minor retrofit'!$L$17,IF(F52="Scenario3PBT3",'Minor retrofit'!$M$17,"")))&amp;IF(F52="Scenario1PBT4",'Minor retrofit'!$N$17,IF(F52="Scenario2PBT4",'Minor retrofit'!$O$17,IF(F52="Scenario3PBT4",'Minor retrofit'!$P$17,"")))&amp;IF(F52="Scenario1PBT5",'Minor retrofit'!$Q$17,IF(F52="Scenario2PBT5",'Minor retrofit'!$R$17,IF(F52="Scenario3PBT5",'Minor retrofit'!$S$17,"")))&amp;IF(F52="Scenario1PBT6",'Minor retrofit'!$T$17,IF(F52="Scenario2PBT6",'Minor retrofit'!$U$17,IF(F52="Scenario3PBT6",'Minor retrofit'!$V$17,"")))&amp;IF(F52="Scenario1PBT7",'Minor retrofit'!$W$17,IF(F52="Scenario2PBT7",'Minor retrofit'!$X$17,IF(F52="Scenario3PBT7",'Minor retrofit'!$Y$17,"")))&amp;IF(F52="Scenario1PBT8",'Minor retrofit'!$Z$17,IF(F52="Scenario2PBT8",'Minor retrofit'!$AA$17,IF(F52="Scenario3PBT8",'Minor retrofit'!$AB$17,"")))&amp;IF(F52="Scenario1PBT9",'Minor retrofit'!$AC$17,IF(F52="Scenario2PBT9",'Minor retrofit'!$AD$17,IF(F52="Scenario3PBT9",'Minor retrofit'!$AE$17,"")))&amp;IF(F52="Scenario1PBT10",'Minor retrofit'!$AF$17,IF(F52="Scenario2PBT10",'Minor retrofit'!$AG$17,IF(F52="Scenario3PBT10",'Minor retrofit'!$AH$17,"")))&amp;IF(F52="Scenario1PBT11",'Minor retrofit'!$AI$17,IF(F52="Scenario2PBT11",'Minor retrofit'!$AJ$17,IF(F52="Scenario3PBT11",'Minor retrofit'!$AK$17,"")))&amp;IF(F52="Scenario1PBT12",'Minor retrofit'!$AL$17,IF(F52="Scenario2PBT12",'Minor retrofit'!$AM$17,IF(F52="Scenario3PBT12",'Minor retrofit'!$AN$17,"")))&amp;IF(F52="Scenario1PBT13",'Minor retrofit'!$AO$17,IF(F52="Scenario2PBT13",'Minor retrofit'!$AP$17,IF(F52="Scenario3PBT13",'Minor retrofit'!$AQ$17,"")))&amp;IF(F52="Scenario1PBT14",'Minor retrofit'!$AR$17,IF(F52="Scenario2PBT14",'Minor retrofit'!$AS$17,IF(F52="Scenario3PBT14",'Minor retrofit'!$AT$17,"")))&amp;IF(F52="Scenario1PBT15",'Minor retrofit'!$AU$17,IF(F52="Scenario2PBT15",'Minor retrofit'!$AV$17,IF(F52="Scenario3PBT15",'Minor retrofit'!$AW$17,"")))</f>
        <v/>
      </c>
      <c r="J52" s="117">
        <f t="shared" si="2"/>
        <v>0</v>
      </c>
      <c r="K52" s="117" t="str">
        <f>IF(F52="Scenario1PBT1",'Minor retrofit'!$E$19,IF(F52="Scenario2PBT1",'Minor retrofit'!$F$19,IF(F52="Scenario3PBT1",'Minor retrofit'!$G$19,"")))&amp;IF(F52="Scenario1PBT2",'Minor retrofit'!$H$19,IF(F52="Scenario2PBT2",'Minor retrofit'!$I$19,IF(F52="Scenario3PBT2",'Minor retrofit'!$J$19,"")))&amp;IF(F52="Scenario1PBT3",'Minor retrofit'!$K$19,IF(F52="Scenario2PBT3",'Minor retrofit'!$L$19,IF(F52="Scenario3PBT3",'Minor retrofit'!$M$19,"")))&amp;IF(F52="Scenario1PBT4",'Minor retrofit'!$N$19,IF(F52="Scenario2PBT4",'Minor retrofit'!$O$19,IF(F52="Scenario3PBT4",'Minor retrofit'!$P$19,"")))&amp;IF(F52="Scenario1PBT5",'Minor retrofit'!$Q$19,IF(F52="Scenario2PBT5",'Minor retrofit'!$R$19,IF(F52="Scenario3PBT5",'Minor retrofit'!$S$19,"")))&amp;IF(F52="Scenario1PBT6",'Minor retrofit'!$T$19,IF(F52="Scenario2PBT6",'Minor retrofit'!$U$19,IF(F52="Scenario3PBT6",'Minor retrofit'!$V$19,"")))&amp;IF(F52="Scenario1PBT7",'Minor retrofit'!$W$19,IF(F52="Scenario2PBT7",'Minor retrofit'!$X$19,IF(F52="Scenario3PBT7",'Minor retrofit'!$Y$19,"")))&amp;IF(F52="Scenario1PBT8",'Minor retrofit'!$Z$19,IF(F52="Scenario2PBT8",'Minor retrofit'!$AA$19,IF(F52="Scenario3PBT8",'Minor retrofit'!$AB$19,"")))&amp;IF(F52="Scenario1PBT9",'Minor retrofit'!$AC$19,IF(F52="Scenario2PBT9",'Minor retrofit'!$AD$19,IF(F52="Scenario3PBT9",'Minor retrofit'!$AE$19,"")))&amp;IF(F52="Scenario1PBT10",'Minor retrofit'!$AF$19,IF(F52="Scenario2PBT10",'Minor retrofit'!$AG$19,IF(F52="Scenario3PBT10",'Minor retrofit'!$AH$19,"")))&amp;IF(F52="Scenario1PBT11",'Minor retrofit'!$AI$19,IF(F52="Scenario2PBT11",'Minor retrofit'!$AJ$19,IF(F52="Scenario3PBT11",'Minor retrofit'!$AK$19,"")))&amp;IF(F52="Scenario1PBT12",'Minor retrofit'!$AL$19,IF(F52="Scenario2PBT12",'Minor retrofit'!$AM$19,IF(F52="Scenario3PBT12",'Minor retrofit'!$AN$19,"")))&amp;IF(F52="Scenario1PBT13",'Minor retrofit'!$AO$19,IF(F52="Scenario2PBT13",'Minor retrofit'!$AP$19,IF(F52="Scenario3PBT13",'Minor retrofit'!$AQ$19,"")))&amp;IF(F52="Scenario1PBT14",'Minor retrofit'!$AR$19,IF(F52="Scenario2PBT14",'Minor retrofit'!$AS$19,IF(F52="Scenario3PBT14",'Minor retrofit'!$AT$19,"")))&amp;IF(F52="Scenario1PBT15",'Minor retrofit'!$AU$19,IF(F52="Scenario2PBT15",'Minor retrofit'!$AV$19,IF(F52="Scenario3PBT15",'Minor retrofit'!$AW$19,"")))</f>
        <v/>
      </c>
      <c r="L52" s="117">
        <f t="shared" si="3"/>
        <v>0</v>
      </c>
      <c r="M52" s="117" t="str">
        <f>IF(F52="Scenario1PBT1",'Minor retrofit'!$E$21,IF(F52="Scenario2PBT1",'Minor retrofit'!$F$21,IF(F52="Scenario3PBT1",'Minor retrofit'!$G$21,"")))&amp;IF(F52="Scenario1PBT2",'Minor retrofit'!$H$21,IF(F52="Scenario2PBT2",'Minor retrofit'!$I$21,IF(F52="Scenario3PBT2",'Minor retrofit'!$J$21,"")))&amp;IF(F52="Scenario1PBT3",'Minor retrofit'!$K$21,IF(F52="Scenario2PBT3",'Minor retrofit'!$L$21,IF(F52="Scenario3PBT3",'Minor retrofit'!$M$21,"")))&amp;IF(F52="Scenario1PBT4",'Minor retrofit'!$N$21,IF(F52="Scenario2PBT4",'Minor retrofit'!$O$21,IF(F52="Scenario3PBT4",'Minor retrofit'!$P$21,"")))&amp;IF(F52="Scenario1PBT5",'Minor retrofit'!$Q$21,IF(F52="Scenario2PBT5",'Minor retrofit'!$R$21,IF(F52="Scenario3PBT5",'Minor retrofit'!$S$21,"")))&amp;IF(F52="Scenario1PBT6",'Minor retrofit'!$T$21,IF(F52="Scenario2PBT6",'Minor retrofit'!$U$21,IF(F52="Scenario3PBT6",'Minor retrofit'!$V$21,"")))&amp;IF(F52="Scenario1PBT7",'Minor retrofit'!$W$21,IF(F52="Scenario2PBT7",'Minor retrofit'!$X$21,IF(F52="Scenario3PBT7",'Minor retrofit'!$Y$21,"")))&amp;IF(F52="Scenario1PBT8",'Minor retrofit'!$Z$21,IF(F52="Scenario2PBT8",'Minor retrofit'!$AA$21,IF(F52="Scenario3PBT8",'Minor retrofit'!$AB$21,"")))&amp;IF(F52="Scenario1PBT9",'Minor retrofit'!$AC$21,IF(F52="Scenario2PBT9",'Minor retrofit'!$AD$21,IF(F52="Scenario3PBT9",'Minor retrofit'!$AE$21,"")))&amp;IF(F52="Scenario1PBT10",'Minor retrofit'!$AF$21,IF(F52="Scenario2PBT10",'Minor retrofit'!$AG$21,IF(F52="Scenario3PBT10",'Minor retrofit'!$AH$21,"")))&amp;IF(F52="Scenario1PBT11",'Minor retrofit'!$AI$21,IF(F52="Scenario2PBT11",'Minor retrofit'!$AJ$21,IF(F52="Scenario3PBT11",'Minor retrofit'!$AK$21,"")))&amp;IF(F52="Scenario1PBT12",'Minor retrofit'!$AL$21,IF(F52="Scenario2PBT12",'Minor retrofit'!$AM$21,IF(F52="Scenario3PBT12",'Minor retrofit'!$AN$21,"")))&amp;IF(F52="Scenario1PBT13",'Minor retrofit'!$AO$21,IF(F52="Scenario2PBT13",'Minor retrofit'!$AP$21,IF(F52="Scenario3PBT13",'Minor retrofit'!$AQ$21,"")))&amp;IF(F52="Scenario1PBT14",'Minor retrofit'!$AR$21,IF(F52="Scenario2PBT14",'Minor retrofit'!$AS$21,IF(F52="Scenario3PBT14",'Minor retrofit'!$AT$21,"")))&amp;IF(F52="Scenario1PBT15",'Minor retrofit'!$AU$21,IF(F52="Scenario2PBT15",'Minor retrofit'!$AV$21,IF(F52="Scenario3PBT15",'Minor retrofit'!$AW$21,"")))</f>
        <v/>
      </c>
      <c r="N52" s="118">
        <f t="shared" si="4"/>
        <v>0</v>
      </c>
      <c r="O52" s="206" t="str">
        <f>IF(F52="Scenario1PBT1",'Minor retrofit'!$E$24,IF(F52="Scenario2PBT1",'Minor retrofit'!$F$24,IF(F52="Scenario3PBT1",'Minor retrofit'!$G$24,"")))&amp;IF(F52="Scenario1PBT2",'Minor retrofit'!$H$24,IF(F52="Scenario2PBT2",'Minor retrofit'!$I$24,IF(F52="Scenario3PBT2",'Minor retrofit'!$J$24,"")))&amp;IF(F52="Scenario1PBT3",'Minor retrofit'!$K$24,IF(F52="Scenario2PBT3",'Minor retrofit'!$L$24,IF(F52="Scenario3PBT3",'Minor retrofit'!$M$24,"")))&amp;IF(F52="Scenario1PBT4",'Minor retrofit'!$N$24,IF(F52="Scenario2PBT4",'Minor retrofit'!$O$24,IF(F52="Scenario3PBT4",'Minor retrofit'!$P$24,"")))&amp;IF(F52="Scenario1PBT5",'Minor retrofit'!$Q$24,IF(F52="Scenario2PBT5",'Minor retrofit'!$R$24,IF(F52="Scenario3PBT5",'Minor retrofit'!$S$24,"")))&amp;IF(F52="Scenario1PBT6",'Minor retrofit'!$T$24,IF(F52="Scenario2PBT6",'Minor retrofit'!$U$24,IF(F52="Scenario3PBT6",'Minor retrofit'!$V$24,"")))&amp;IF(F52="Scenario1PBT7",'Minor retrofit'!$W$24,IF(F52="Scenario2PBT7",'Minor retrofit'!$X$24,IF(F52="Scenario3PBT7",'Minor retrofit'!$Y$24,"")))&amp;IF(F52="Scenario1PBT8",'Minor retrofit'!$Z$24,IF(F52="Scenario2PBT8",'Minor retrofit'!$AA$24,IF(F52="Scenario3PBT8",'Minor retrofit'!$AB$24,"")))&amp;IF(F52="Scenario1PBT9",'Minor retrofit'!$AC$24,IF(F52="Scenario2PBT9",'Minor retrofit'!$AD$24,IF(F52="Scenario3PBT9",'Minor retrofit'!$AE$24,"")))&amp;IF(F52="Scenario1PBT10",'Minor retrofit'!$AF$24,IF(F52="Scenario2PBT10",'Minor retrofit'!$AG$24,IF(F52="Scenario3PBT10",'Minor retrofit'!$AH$24,"")))&amp;IF(F52="Scenario1PBT11",'Minor retrofit'!$AI$24,IF(F52="Scenario2PBT11",'Minor retrofit'!$AJ$24,IF(F52="Scenario3PBT11",'Minor retrofit'!$AK$24,"")))&amp;IF(F52="Scenario1PBT12",'Minor retrofit'!$AL$24,IF(F52="Scenario2PBT12",'Minor retrofit'!$AM$24,IF(F52="Scenario3PBT12",'Minor retrofit'!$AN$24,"")))&amp;IF(F52="Scenario1PBT13",'Minor retrofit'!$AO$24,IF(F52="Scenario2PBT13",'Minor retrofit'!$AP$24,IF(F52="Scenario3PBT13",'Minor retrofit'!$AQ$24,"")))&amp;IF(F52="Scenario1PBT14",'Minor retrofit'!$AR$24,IF(F52="Scenario2PBT14",'Minor retrofit'!$AS$24,IF(F52="Scenario3PBT14",'Minor retrofit'!$AT$24,"")))&amp;IF(F52="Scenario1PBT15",'Minor retrofit'!$AU$24,IF(F52="Scenario2PBT15",'Minor retrofit'!$AV$24,IF(F52="Scenario3PBT15",'Minor retrofit'!$AW$24,"")))</f>
        <v/>
      </c>
      <c r="P52" s="117">
        <f t="shared" si="5"/>
        <v>0</v>
      </c>
      <c r="Q52" s="117" t="str">
        <f>IF(F52="Scenario1PBT1",'Minor retrofit'!$E$26,IF(F52="Scenario2PBT1",'Minor retrofit'!$F$26,IF(F52="Scenario3PBT1",'Minor retrofit'!$G$26,"")))&amp;IF(F52="Scenario1PBT2",'Minor retrofit'!$H$26,IF(F52="Scenario2PBT2",'Minor retrofit'!$I$26,IF(F52="Scenario3PBT2",'Minor retrofit'!$J$26,"")))&amp;IF(F52="Scenario1PBT3",'Minor retrofit'!$K$26,IF(F52="Scenario2PBT3",'Minor retrofit'!$L$26,IF(F52="Scenario3PBT3",'Minor retrofit'!$M$26,"")))&amp;IF(F52="Scenario1PBT4",'Minor retrofit'!$N$26,IF(F52="Scenario2PBT4",'Minor retrofit'!$O$26,IF(F52="Scenario3PBT4",'Minor retrofit'!$P$26,"")))&amp;IF(F52="Scenario1PBT5",'Minor retrofit'!$Q$26,IF(F52="Scenario2PBT5",'Minor retrofit'!$R$26,IF(F52="Scenario3PBT5",'Minor retrofit'!$S$26,"")))&amp;IF(F52="Scenario1PBT6",'Minor retrofit'!$T$26,IF(F52="Scenario2PBT6",'Minor retrofit'!$U$26,IF(F52="Scenario3PBT6",'Minor retrofit'!$V$26,"")))&amp;IF(F52="Scenario1PBT7",'Minor retrofit'!$W$26,IF(F52="Scenario2PBT7",'Minor retrofit'!$X$26,IF(F52="Scenario3PBT7",'Minor retrofit'!$Y$26,"")))&amp;IF(F52="Scenario1PBT8",'Minor retrofit'!$Z$26,IF(F52="Scenario2PBT8",'Minor retrofit'!$AA$26,IF(F52="Scenario3PBT8",'Minor retrofit'!$AB$26,"")))&amp;IF(F52="Scenario1PBT9",'Minor retrofit'!$AC$26,IF(F52="Scenario2PBT9",'Minor retrofit'!$AD$26,IF(F52="Scenario3PBT9",'Minor retrofit'!$AE$26,"")))&amp;IF(F52="Scenario1PBT10",'Minor retrofit'!$AF$26,IF(F52="Scenario2PBT10",'Minor retrofit'!$AG$26,IF(F52="Scenario3PBT10",'Minor retrofit'!$AH$26,"")))&amp;IF(F52="Scenario1PBT11",'Minor retrofit'!$AI$26,IF(F52="Scenario2PBT11",'Minor retrofit'!$AJ$26,IF(F52="Scenario3PBT11",'Minor retrofit'!$AK$26,"")))&amp;IF(F52="Scenario1PBT12",'Minor retrofit'!$AL$26,IF(F52="Scenario2PBT12",'Minor retrofit'!$AM$26,IF(F52="Scenario3PBT12",'Minor retrofit'!$AN$26,"")))&amp;IF(F52="Scenario1PBT13",'Minor retrofit'!$AO$26,IF(F52="Scenario2PBT13",'Minor retrofit'!$AP$26,IF(F52="Scenario3PBT13",'Minor retrofit'!$AQ$26,"")))&amp;IF(F52="Scenario1PBT14",'Minor retrofit'!$AR$26,IF(F52="Scenario2PBT14",'Minor retrofit'!$AS$26,IF(F52="Scenario3PBT14",'Minor retrofit'!$AT$26,"")))&amp;IF(F52="Scenario1PBT15",'Minor retrofit'!$AU$26,IF(F52="Scenario2PBT15",'Minor retrofit'!$AV$26,IF(F52="Scenario3PBT15",'Minor retrofit'!$AW$26,"")))</f>
        <v/>
      </c>
      <c r="R52" s="117">
        <f t="shared" si="6"/>
        <v>0</v>
      </c>
      <c r="S52" s="117" t="str">
        <f>IF(F52="Scenario1PBT1",'Minor retrofit'!$E$28,IF(F52="Scenario2PBT1",'Minor retrofit'!$F$28,IF(F52="Scenario3PBT1",'Minor retrofit'!$G$28,"")))&amp;IF(F52="Scenario1PBT2",'Minor retrofit'!$H$28,IF(F52="Scenario2PBT2",'Minor retrofit'!$I$28,IF(F52="Scenario3PBT2",'Minor retrofit'!$J$28,"")))&amp;IF(F52="Scenario1PBT3",'Minor retrofit'!$K$28,IF(F52="Scenario2PBT3",'Minor retrofit'!$L$28,IF(F52="Scenario3PBT3",'Minor retrofit'!$M$28,"")))&amp;IF(F52="Scenario1PBT4",'Minor retrofit'!$N$28,IF(F52="Scenario2PBT4",'Minor retrofit'!$O$28,IF(F52="Scenario3PBT4",'Minor retrofit'!$P$28,"")))&amp;IF(F52="Scenario1PBT5",'Minor retrofit'!$Q$28,IF(F52="Scenario2PBT5",'Minor retrofit'!$R$28,IF(F52="Scenario3PBT5",'Minor retrofit'!$S$28,"")))&amp;IF(F52="Scenario1PBT6",'Minor retrofit'!$T$28,IF(F52="Scenario2PBT6",'Minor retrofit'!$U$28,IF(F52="Scenario3PBT6",'Minor retrofit'!$V$28,"")))&amp;IF(F52="Scenario1PBT7",'Minor retrofit'!$W$28,IF(F52="Scenario2PBT7",'Minor retrofit'!$X$28,IF(F52="Scenario3PBT7",'Minor retrofit'!$Y$28,"")))&amp;IF(F52="Scenario1PBT8",'Minor retrofit'!$Z$28,IF(F52="Scenario2PBT8",'Minor retrofit'!$AA$28,IF(F52="Scenario3PBT8",'Minor retrofit'!$AB$28,"")))&amp;IF(F52="Scenario1PBT9",'Minor retrofit'!$AC$28,IF(F52="Scenario2PBT9",'Minor retrofit'!$AD$28,IF(F52="Scenario3PBT9",'Minor retrofit'!$AE$28,"")))&amp;IF(F52="Scenario1PBT10",'Minor retrofit'!$AF$28,IF(F52="Scenario2PBT10",'Minor retrofit'!$AG$28,IF(F52="Scenario3PBT10",'Minor retrofit'!$AH$28,"")))&amp;IF(F52="Scenario1PBT11",'Minor retrofit'!$AI$28,IF(F52="Scenario2PBT11",'Minor retrofit'!$AJ$28,IF(F52="Scenario3PBT11",'Minor retrofit'!$AK$28,"")))&amp;IF(F52="Scenario1PBT12",'Minor retrofit'!$AL$28,IF(F52="Scenario2PBT12",'Minor retrofit'!$AM$28,IF(F52="Scenario3PBT12",'Minor retrofit'!$AN$28,"")))&amp;IF(F52="Scenario1PBT13",'Minor retrofit'!$AO$28,IF(F52="Scenario2PBT13",'Minor retrofit'!$AP$28,IF(F52="Scenario3PBT13",'Minor retrofit'!$AQ$28,"")))&amp;IF(F52="Scenario1PBT14",'Minor retrofit'!$AR$28,IF(F52="Scenario2PBT14",'Minor retrofit'!$AS$28,IF(F52="Scenario3PBT14",'Minor retrofit'!$AT$28,"")))&amp;IF(F52="Scenario1PBT15",'Minor retrofit'!$AU$28,IF(F52="Scenario2PBT15",'Minor retrofit'!$AV$28,IF(F52="Scenario3PBT15",'Minor retrofit'!$AW$28,"")))</f>
        <v/>
      </c>
      <c r="T52" s="207">
        <f t="shared" si="7"/>
        <v>0</v>
      </c>
      <c r="U52" s="206" t="str">
        <f>IF(F52="Scenario1PBT1",'Minor retrofit'!$E$39,IF(F52="Scenario2PBT1",'Minor retrofit'!$F$39,IF(F52="Scenario3PBT1",'Minor retrofit'!$G$39,"")))&amp;IF(F52="Scenario1PBT2",'Minor retrofit'!$H$39,IF(F52="Scenario2PBT2",'Minor retrofit'!$I$39,IF(F52="Scenario3PBT2",'Minor retrofit'!$J$39,"")))&amp;IF(F52="Scenario1PBT3",'Minor retrofit'!$K$39,IF(F52="Scenario2PBT3",'Minor retrofit'!$L$39,IF(F52="Scenario3PBT3",'Minor retrofit'!$M$39,"")))&amp;IF(F52="Scenario1PBT4",'Minor retrofit'!$N$39,IF(F52="Scenario2PBT4",'Minor retrofit'!$O$39,IF(F52="Scenario3PBT4",'Minor retrofit'!$P$39,"")))&amp;IF(F52="Scenario1PBT5",'Minor retrofit'!$Q$39,IF(F52="Scenario2PBT5",'Minor retrofit'!$R$39,IF(F52="Scenario3PBT5",'Minor retrofit'!$S$39,"")))&amp;IF(F52="Scenario1PBT6",'Minor retrofit'!$T$39,IF(F52="Scenario2PBT6",'Minor retrofit'!$U$39,IF(F52="Scenario3PBT6",'Minor retrofit'!$V$39,"")))&amp;IF(F52="Scenario1PBT7",'Minor retrofit'!$W$39,IF(F52="Scenario2PBT7",'Minor retrofit'!$X$39,IF(F52="Scenario3PBT7",'Minor retrofit'!$Y$39,"")))&amp;IF(F52="Scenario1PBT8",'Minor retrofit'!$Z$39,IF(F52="Scenario2PBT8",'Minor retrofit'!$AA$39,IF(F52="Scenario3PBT8",'Minor retrofit'!$AB$39,"")))&amp;IF(F52="Scenario1PBT9",'Minor retrofit'!$AC$39,IF(F52="Scenario2PBT9",'Minor retrofit'!$AD$39,IF(F52="Scenario3PBT9",'Minor retrofit'!$AE$39,"")))&amp;IF(F52="Scenario1PBT10",'Minor retrofit'!$AF$39,IF(F52="Scenario2PBT10",'Minor retrofit'!$AG$39,IF(F52="Scenario3PBT10",'Minor retrofit'!$AH$39,"")))&amp;IF(F52="Scenario1PBT11",'Minor retrofit'!$AI$39,IF(F52="Scenario2PBT11",'Minor retrofit'!$AJ$39,IF(F52="Scenario3PBT11",'Minor retrofit'!$AK$39,"")))&amp;IF(F52="Scenario1PBT12",'Minor retrofit'!$AL$39,IF(F52="Scenario2PBT12",'Minor retrofit'!$AM$39,IF(F52="Scenario3PBT12",'Minor retrofit'!$AN$39,"")))&amp;IF(F52="Scenario1PBT13",'Minor retrofit'!$AO$39,IF(F52="Scenario2PBT13",'Minor retrofit'!$AP$39,IF(F52="Scenario3PBT13",'Minor retrofit'!$AQ$39,"")))&amp;IF(F52="Scenario1PBT14",'Minor retrofit'!$AR$39,IF(F52="Scenario2PBT14",'Minor retrofit'!$AS$39,IF(F52="Scenario3PBT14",'Minor retrofit'!$AT$39,"")))&amp;IF(F52="Scenario1PBT15",'Minor retrofit'!$AU$39,IF(F52="Scenario2PBT15",'Minor retrofit'!$AV$39,IF(F52="Scenario3PBT15",'Minor retrofit'!$AW$39,"")))</f>
        <v/>
      </c>
      <c r="V52" s="117">
        <f t="shared" si="8"/>
        <v>0</v>
      </c>
      <c r="W52" s="117" t="str">
        <f>IF(F52="Scenario1PBT1",'Minor retrofit'!$E$41,IF(F52="Scenario2PBT1",'Minor retrofit'!$F$41,IF(F52="Scenario3PBT1",'Minor retrofit'!$G$41,"")))&amp;IF(F52="Scenario1PBT2",'Minor retrofit'!$H$41,IF(F52="Scenario2PBT2",'Minor retrofit'!$I$41,IF(F52="Scenario3PBT2",'Minor retrofit'!$J$41,"")))&amp;IF(F52="Scenario1PBT3",'Minor retrofit'!$K$41,IF(F52="Scenario2PBT3",'Minor retrofit'!$L$41,IF(F52="Scenario3PBT3",'Minor retrofit'!$M$41,"")))&amp;IF(F52="Scenario1PBT4",'Minor retrofit'!$N$41,IF(F52="Scenario2PBT4",'Minor retrofit'!$O$41,IF(F52="Scenario3PBT4",'Minor retrofit'!$P$41,"")))&amp;IF(F52="Scenario1PBT5",'Minor retrofit'!$Q$41,IF(F52="Scenario2PBT5",'Minor retrofit'!$R$41,IF(F52="Scenario3PBT5",'Minor retrofit'!$S$41,"")))&amp;IF(F52="Scenario1PBT6",'Minor retrofit'!$T$41,IF(F52="Scenario2PBT6",'Minor retrofit'!$U$41,IF(F52="Scenario3PBT6",'Minor retrofit'!$V$41,"")))&amp;IF(F52="Scenario1PBT7",'Minor retrofit'!$W$41,IF(F52="Scenario2PBT7",'Minor retrofit'!$X$41,IF(F52="Scenario3PBT7",'Minor retrofit'!$Y$41,"")))&amp;IF(F52="Scenario1PBT8",'Minor retrofit'!$Z$41,IF(F52="Scenario2PBT8",'Minor retrofit'!$AA$41,IF(F52="Scenario3PBT8",'Minor retrofit'!$AB$41,"")))&amp;IF(F52="Scenario1PBT9",'Minor retrofit'!$AC$41,IF(F52="Scenario2PBT9",'Minor retrofit'!$AD$41,IF(F52="Scenario3PBT9",'Minor retrofit'!$AE$41,"")))&amp;IF(F52="Scenario1PBT10",'Minor retrofit'!$AF$41,IF(F52="Scenario2PBT10",'Minor retrofit'!$AG$41,IF(F52="Scenario3PBT10",'Minor retrofit'!$AH$41,"")))&amp;IF(F52="Scenario1PBT11",'Minor retrofit'!$AI$41,IF(F52="Scenario2PBT11",'Minor retrofit'!$AJ$41,IF(F52="Scenario3PBT11",'Minor retrofit'!$AK$41,"")))&amp;IF(F52="Scenario1PBT12",'Minor retrofit'!$AL$41,IF(F52="Scenario2PBT12",'Minor retrofit'!$AM$41,IF(F52="Scenario3PBT12",'Minor retrofit'!$AN$41,"")))&amp;IF(F52="Scenario1PBT13",'Minor retrofit'!$AO$41,IF(F52="Scenario2PBT13",'Minor retrofit'!$AP$41,IF(F52="Scenario3PBT13",'Minor retrofit'!$AQ$41,"")))&amp;IF(F52="Scenario1PBT14",'Minor retrofit'!$AR$41,IF(F52="Scenario2PBT14",'Minor retrofit'!$AS$41,IF(F52="Scenario3PBT14",'Minor retrofit'!$AT$41,"")))&amp;IF(F52="Scenario1PBT15",'Minor retrofit'!$AU$41,IF(F52="Scenario2PBT15",'Minor retrofit'!$AV$41,IF(F52="Scenario3PBT15",'Minor retrofit'!$AW$41,"")))</f>
        <v/>
      </c>
      <c r="X52" s="117">
        <f t="shared" si="9"/>
        <v>0</v>
      </c>
      <c r="Y52" s="117" t="str">
        <f>IF(F52="Scenario1PBT1",'Minor retrofit'!$E$43,IF(F52="Scenario2PBT1",'Minor retrofit'!$F$43,IF(F52="Scenario3PBT1",'Minor retrofit'!$G$43,"")))&amp;IF(F52="Scenario1PBT2",'Minor retrofit'!$H$43,IF(F52="Scenario2PBT2",'Minor retrofit'!$I$43,IF(F52="Scenario3PBT2",'Minor retrofit'!$J$43,"")))&amp;IF(F52="Scenario1PBT3",'Minor retrofit'!$K$43,IF(F52="Scenario2PBT3",'Minor retrofit'!$L$43,IF(F52="Scenario3PBT3",'Minor retrofit'!$M$43,"")))&amp;IF(F52="Scenario1PBT4",'Minor retrofit'!$N$43,IF(F52="Scenario2PBT4",'Minor retrofit'!$O$43,IF(F52="Scenario3PBT4",'Minor retrofit'!$P$43,"")))&amp;IF(F52="Scenario1PBT5",'Minor retrofit'!$Q$43,IF(F52="Scenario2PBT5",'Minor retrofit'!$R$43,IF(F52="Scenario3PBT5",'Minor retrofit'!$S$43,"")))&amp;IF(F52="Scenario1PBT6",'Minor retrofit'!$T$43,IF(F52="Scenario2PBT6",'Minor retrofit'!$U$43,IF(F52="Scenario3PBT6",'Minor retrofit'!$V$43,"")))&amp;IF(F52="Scenario1PBT7",'Minor retrofit'!$W$43,IF(F52="Scenario2PBT7",'Minor retrofit'!$X$43,IF(F52="Scenario3PBT7",'Minor retrofit'!$Y$43,"")))&amp;IF(F52="Scenario1PBT8",'Minor retrofit'!$Z$43,IF(F52="Scenario2PBT8",'Minor retrofit'!$AA$43,IF(F52="Scenario3PBT8",'Minor retrofit'!$AB$43,"")))&amp;IF(F52="Scenario1PBT9",'Minor retrofit'!$AC$43,IF(F52="Scenario2PBT9",'Minor retrofit'!$AD$43,IF(F52="Scenario3PBT9",'Minor retrofit'!$AE$43,"")))&amp;IF(F52="Scenario1PBT10",'Minor retrofit'!$AF$43,IF(F52="Scenario2PBT10",'Minor retrofit'!$AG$43,IF(F52="Scenario3PBT10",'Minor retrofit'!$AH$43,"")))&amp;IF(F52="Scenario1PBT11",'Minor retrofit'!$AI$43,IF(F52="Scenario2PBT11",'Minor retrofit'!$AJ$43,IF(F52="Scenario3PBT11",'Minor retrofit'!$AK$43,"")))&amp;IF(F52="Scenario1PBT12",'Minor retrofit'!$AL$43,IF(F52="Scenario2PBT12",'Minor retrofit'!$AM$43,IF(F52="Scenario3PBT12",'Minor retrofit'!$AN$43,"")))&amp;IF(F52="Scenario1PBT13",'Minor retrofit'!$AO$43,IF(F52="Scenario2PBT13",'Minor retrofit'!$AP$43,IF(F52="Scenario3PBT13",'Minor retrofit'!$AQ$43,"")))&amp;IF(F52="Scenario1PBT14",'Minor retrofit'!$AR$43,IF(F52="Scenario2PBT14",'Minor retrofit'!$AS$43,IF(F52="Scenario3PBT14",'Minor retrofit'!$AT$43,"")))&amp;IF(F52="Scenario1PBT15",'Minor retrofit'!$AU$43,IF(F52="Scenario2PBT15",'Minor retrofit'!$AV$43,IF(F52="Scenario3PBT15",'Minor retrofit'!$AW$43,"")))</f>
        <v/>
      </c>
      <c r="Z52" s="117">
        <f t="shared" si="10"/>
        <v>0</v>
      </c>
      <c r="AA52" s="178" t="str">
        <f>IF(F52="Scenario1PBT1",'Minor retrofit'!$E$102,IF(F52="Scenario2PBT1",'Minor retrofit'!$F$102,IF(F52="Scenario3PBT1",'Minor retrofit'!$G$102,"")))&amp;IF(F52="Scenario1PBT2",'Minor retrofit'!$H$102,IF(F52="Scenario2PBT2",'Minor retrofit'!$I$102,IF(F52="Scenario3PBT2",'Minor retrofit'!$J$102,"")))&amp;IF(F52="Scenario1PBT3",'Minor retrofit'!$K$102,IF(F52="Scenario2PBT3",'Minor retrofit'!$L$102,IF(F52="Scenario3PBT3",'Minor retrofit'!$M$102,"")))&amp;IF(F52="Scenario1PBT4",'Minor retrofit'!$N$102,IF(F52="Scenario2PBT4",'Minor retrofit'!$O$102,IF(F52="Scenario3PBT4",'Minor retrofit'!$P$102,"")))&amp;IF(F52="Scenario1PBT5",'Minor retrofit'!$Q$102,IF(F52="Scenario2PBT5",'Minor retrofit'!$R$102,IF(F52="Scenario3PBT5",'Minor retrofit'!$S$102,"")))&amp;IF(F52="Scenario1PBT6",'Minor retrofit'!$T$102,IF(F52="Scenario2PBT6",'Minor retrofit'!$U$102,IF(F52="Scenario3PBT6",'Minor retrofit'!$V$102,"")))&amp;IF(F52="Scenario1PBT7",'Minor retrofit'!$W$102,IF(F52="Scenario2PBT7",'Minor retrofit'!$X$102,IF(F52="Scenario3PBT7",'Minor retrofit'!$Y$102,"")))&amp;IF(F52="Scenario1PBT8",'Minor retrofit'!$Z$102,IF(F52="Scenario2PBT8",'Minor retrofit'!$AA$102,IF(F52="Scenario3PBT8",'Minor retrofit'!$AB$102,"")))&amp;IF(F52="Scenario1PBT9",'Minor retrofit'!$AC$102,IF(F52="Scenario2PBT9",'Minor retrofit'!$AD$102,IF(F52="Scenario3PBT9",'Minor retrofit'!$AE$102,"")))&amp;IF(F52="Scenario1PBT10",'Minor retrofit'!$AF$102,IF(F52="Scenario2PBT10",'Minor retrofit'!$AG$102,IF(F52="Scenario3PBT10",'Minor retrofit'!$AH$102,"")))&amp;IF(F52="Scenario1PBT11",'Minor retrofit'!$AI$102,IF(F52="Scenario2PBT11",'Minor retrofit'!$AJ$102,IF(F52="Scenario3PBT11",'Minor retrofit'!$AK$102,"")))&amp;IF(F52="Scenario1PBT12",'Minor retrofit'!$AL$102,IF(F52="Scenario2PBT12",'Minor retrofit'!$AM$102,IF(F52="Scenario3PBT12",'Minor retrofit'!$AN$102,"")))&amp;IF(F52="Scenario1PBT13",'Minor retrofit'!$AO$102,IF(F52="Scenario2PBT13",'Minor retrofit'!$AP$102,IF(F52="Scenario3PBT13",'Minor retrofit'!$AQ$102,"")))&amp;IF(F52="Scenario1PBT14",'Minor retrofit'!$AR$102,IF(F52="Scenario2PBT14",'Minor retrofit'!$AS$102,IF(F52="Scenario3PBT14",'Minor retrofit'!$AT$102,"")))&amp;IF(F52="Scenario1PBT15",'Minor retrofit'!$AU$102,IF(F52="Scenario2PBT15",'Minor retrofit'!$AV$102,IF(F52="Scenario3PBT15",'Minor retrofit'!$AW$102,"")))</f>
        <v/>
      </c>
      <c r="AB52" s="179">
        <f t="shared" si="11"/>
        <v>0</v>
      </c>
      <c r="AC52" s="208">
        <f>IFERROR('Projection_Base-case'!G52-G52,0)</f>
        <v>0</v>
      </c>
      <c r="AD52" s="178">
        <f t="shared" si="12"/>
        <v>0</v>
      </c>
      <c r="AE52" s="117">
        <f>IFERROR(100*AC52/'Projection_Base-case'!G52,0)</f>
        <v>0</v>
      </c>
      <c r="AF52" s="117">
        <f>IFERROR('Projection_Base-case'!I52-I52,0)</f>
        <v>0</v>
      </c>
      <c r="AG52" s="178">
        <f t="shared" si="13"/>
        <v>0</v>
      </c>
      <c r="AH52" s="117">
        <f>IFERROR(100*AF52/'Projection_Base-case'!I52,0)</f>
        <v>0</v>
      </c>
      <c r="AI52" s="117">
        <f>IFERROR('Projection_Base-case'!K52-K52,0)</f>
        <v>0</v>
      </c>
      <c r="AJ52" s="178">
        <f t="shared" si="14"/>
        <v>0</v>
      </c>
      <c r="AK52" s="117">
        <f>IFERROR(100*AI52/'Projection_Base-case'!K52,0)</f>
        <v>0</v>
      </c>
      <c r="AL52" s="117">
        <f>IFERROR(M52-'Projection_Base-case'!M52,0)</f>
        <v>0</v>
      </c>
      <c r="AM52" s="178">
        <f t="shared" si="15"/>
        <v>0</v>
      </c>
      <c r="AN52" s="179">
        <f>IFERROR(IF('Projection_Base-case'!N52&gt;0,100*AM52/'Projection_Base-case'!N52,100*AM52/N52),0)</f>
        <v>0</v>
      </c>
      <c r="AO52" s="206">
        <f>IFERROR('Projection_Base-case'!O52-O52,0)</f>
        <v>0</v>
      </c>
      <c r="AP52" s="178">
        <f t="shared" si="16"/>
        <v>0</v>
      </c>
      <c r="AQ52" s="117">
        <f>IFERROR(100*AO52/'Projection_Base-case'!O52,0)</f>
        <v>0</v>
      </c>
      <c r="AR52" s="117">
        <f>IFERROR('Projection_Base-case'!Q52-Q52,0)</f>
        <v>0</v>
      </c>
      <c r="AS52" s="178">
        <f t="shared" si="17"/>
        <v>0</v>
      </c>
      <c r="AT52" s="117">
        <f>IFERROR(100*AR52/'Projection_Base-case'!Q52,0)</f>
        <v>0</v>
      </c>
      <c r="AU52" s="117">
        <f>IFERROR('Projection_Base-case'!S52-S52,0)</f>
        <v>0</v>
      </c>
      <c r="AV52" s="178">
        <f t="shared" si="18"/>
        <v>0</v>
      </c>
      <c r="AW52" s="118">
        <f>IFERROR(100*AU52/'Projection_Base-case'!S52,0)</f>
        <v>0</v>
      </c>
      <c r="AX52" s="206">
        <f>IFERROR('Projection_Base-case'!U52-U52,0)</f>
        <v>0</v>
      </c>
      <c r="AY52" s="178">
        <f t="shared" si="19"/>
        <v>0</v>
      </c>
      <c r="AZ52" s="117">
        <f>IFERROR(100*AX52/'Projection_Base-case'!U52,0)</f>
        <v>0</v>
      </c>
      <c r="BA52" s="117">
        <f>IFERROR('Projection_Base-case'!W52-W52,0)</f>
        <v>0</v>
      </c>
      <c r="BB52" s="178">
        <f t="shared" si="20"/>
        <v>0</v>
      </c>
      <c r="BC52" s="117">
        <f>IFERROR(100*BA52/'Projection_Base-case'!W52,0)</f>
        <v>0</v>
      </c>
      <c r="BD52" s="117">
        <f>IFERROR('Projection_Base-case'!Y52-Y52,0)</f>
        <v>0</v>
      </c>
      <c r="BE52" s="178">
        <f t="shared" si="21"/>
        <v>0</v>
      </c>
      <c r="BF52" s="117">
        <f>IFERROR(100*BD52/'Projection_Base-case'!Y52,0)</f>
        <v>0</v>
      </c>
      <c r="BG52" s="178">
        <f t="shared" si="22"/>
        <v>0</v>
      </c>
      <c r="BH52" s="179">
        <f t="shared" si="23"/>
        <v>0</v>
      </c>
    </row>
    <row r="53" spans="1:60">
      <c r="A53" s="205">
        <v>48</v>
      </c>
      <c r="B53" s="178">
        <f>IF('Projection_Base-case'!B53&lt;&gt;"",'Projection_Base-case'!B53,0)</f>
        <v>0</v>
      </c>
      <c r="C53" s="178">
        <f>IF('Projection_Base-case'!C53&lt;&gt;"",'Projection_Base-case'!C53,0)</f>
        <v>0</v>
      </c>
      <c r="D53" s="178">
        <f>IF('Projection_Base-case'!D53&lt;&gt;"",'Projection_Base-case'!D53,0)</f>
        <v>0</v>
      </c>
      <c r="E53" s="176" t="str">
        <f>IF(AND('Résultats Minor'!$AC$3="OUI",'Résultats Minor'!E52&lt;&gt;""),'Résultats Minor'!E52,IF(OR(D53="PBT2",D53="PBT3",D53="PBT5",D53="PBT8",D53="PBT9"),"Scenario1",IF(OR(D53="PBT6",D53="PBT7",D53="PBT10"),"Scenario2",IF(OR(D53="PBT1",D53="PBT4"),"Scenario3",""))))</f>
        <v/>
      </c>
      <c r="F53" s="202" t="str">
        <f t="shared" si="0"/>
        <v>0</v>
      </c>
      <c r="G53" s="206" t="str">
        <f>IF(F53="Scenario1PBT1",'Minor retrofit'!$E$7,IF(F53="Scenario2PBT1",'Minor retrofit'!$F$7,IF(F53="Scenario3PBT1",'Minor retrofit'!$G$7,"")))&amp;IF(F53="Scenario1PBT2",'Minor retrofit'!$H$7,IF(F53="Scenario2PBT2",'Minor retrofit'!$I$7,IF(F53="Scenario3PBT2",'Minor retrofit'!$J$7,"")))&amp;IF(F53="Scenario1PBT3",'Minor retrofit'!$K$7,IF(F53="Scenario2PBT3",'Minor retrofit'!$L$7,IF(F53="Scenario3PBT3",'Minor retrofit'!$M$7,"")))&amp;IF(F53="Scenario1PBT4",'Minor retrofit'!$N$7,IF(F53="Scenario2PBT4",'Minor retrofit'!$O$7,IF(F53="Scenario3PBT4",'Minor retrofit'!$P$7,"")))&amp;IF(F53="Scenario1PBT5",'Minor retrofit'!$Q$7,IF(F53="Scenario2PBT5",'Minor retrofit'!$R$7,IF(F53="Scenario3PBT5",'Minor retrofit'!$S$7,"")))&amp;IF(F53="Scenario1PBT6",'Minor retrofit'!$T$7,IF(F53="Scenario2PBT6",'Minor retrofit'!$U$7,IF(F53="Scenario3PBT6",'Minor retrofit'!$V$7,"")))&amp;IF(F53="Scenario1PBT7",'Minor retrofit'!$W$7,IF(F53="Scenario2PBT7",'Minor retrofit'!$X$7,IF(F53="Scenario3PBT7",'Minor retrofit'!$Y$7,"")))&amp;IF(F53="Scenario1PBT8",'Minor retrofit'!$Z$7,IF(F53="Scenario2PBT8",'Minor retrofit'!$AA$7,IF(F53="Scenario3PBT8",'Minor retrofit'!$AB$7,"")))&amp;IF(F53="Scenario1PBT9",'Minor retrofit'!$AC$7,IF(F53="Scenario2PBT9",'Minor retrofit'!$AD$7,IF(F53="Scenario3PBT9",'Minor retrofit'!$AE$7,"")))&amp;IF(F53="Scenario1PBT10",'Minor retrofit'!$AF$7,IF(F53="Scenario2PBT10",'Minor retrofit'!$AG$7,IF(F53="Scenario3PBT10",'Minor retrofit'!$AH$7,"")))&amp;IF(F53="Scenario1PBT11",'Minor retrofit'!$AI$7,IF(F53="Scenario2PBT11",'Minor retrofit'!$AJ$7,IF(F53="Scenario3PBT11",'Minor retrofit'!$AK$7,"")))&amp;IF(F53="Scenario1PBT12",'Minor retrofit'!$AL$7,IF(F53="Scenario2PBT12",'Minor retrofit'!$AM$7,IF(F53="Scenario3PBT12",'Minor retrofit'!$AN$7,"")))&amp;IF(F53="Scenario1PBT13",'Minor retrofit'!$AO$7,IF(F53="Scenario2PBT13",'Minor retrofit'!$AP$7,IF(F53="Scenario3PBT13",'Minor retrofit'!$AQ$7,"")))&amp;IF(F53="Scenario1PBT14",'Minor retrofit'!$AR$7,IF(F53="Scenario2PBT14",'Minor retrofit'!$AS$7,IF(F53="Scenario3PBT14",'Minor retrofit'!$AT$7,"")))&amp;IF(F53="Scenario1PBT15",'Minor retrofit'!$AU$7,IF(F53="Scenario2PBT15",'Minor retrofit'!$AV$7,IF(F53="Scenario3PBT15",'Minor retrofit'!$AW$7,"")))</f>
        <v/>
      </c>
      <c r="H53" s="117">
        <f t="shared" si="1"/>
        <v>0</v>
      </c>
      <c r="I53" s="117" t="str">
        <f>IF(F53="Scenario1PBT1",'Minor retrofit'!$E$17,IF(F53="Scenario2PBT1",'Minor retrofit'!$F$17,IF(F53="Scenario3PBT1",'Minor retrofit'!$G$17,"")))&amp;IF(F53="Scenario1PBT2",'Minor retrofit'!$H$17,IF(F53="Scenario2PBT2",'Minor retrofit'!$I$17,IF(F53="Scenario3PBT2",'Minor retrofit'!$J$17,"")))&amp;IF(F53="Scenario1PBT3",'Minor retrofit'!$K$17,IF(F53="Scenario2PBT3",'Minor retrofit'!$L$17,IF(F53="Scenario3PBT3",'Minor retrofit'!$M$17,"")))&amp;IF(F53="Scenario1PBT4",'Minor retrofit'!$N$17,IF(F53="Scenario2PBT4",'Minor retrofit'!$O$17,IF(F53="Scenario3PBT4",'Minor retrofit'!$P$17,"")))&amp;IF(F53="Scenario1PBT5",'Minor retrofit'!$Q$17,IF(F53="Scenario2PBT5",'Minor retrofit'!$R$17,IF(F53="Scenario3PBT5",'Minor retrofit'!$S$17,"")))&amp;IF(F53="Scenario1PBT6",'Minor retrofit'!$T$17,IF(F53="Scenario2PBT6",'Minor retrofit'!$U$17,IF(F53="Scenario3PBT6",'Minor retrofit'!$V$17,"")))&amp;IF(F53="Scenario1PBT7",'Minor retrofit'!$W$17,IF(F53="Scenario2PBT7",'Minor retrofit'!$X$17,IF(F53="Scenario3PBT7",'Minor retrofit'!$Y$17,"")))&amp;IF(F53="Scenario1PBT8",'Minor retrofit'!$Z$17,IF(F53="Scenario2PBT8",'Minor retrofit'!$AA$17,IF(F53="Scenario3PBT8",'Minor retrofit'!$AB$17,"")))&amp;IF(F53="Scenario1PBT9",'Minor retrofit'!$AC$17,IF(F53="Scenario2PBT9",'Minor retrofit'!$AD$17,IF(F53="Scenario3PBT9",'Minor retrofit'!$AE$17,"")))&amp;IF(F53="Scenario1PBT10",'Minor retrofit'!$AF$17,IF(F53="Scenario2PBT10",'Minor retrofit'!$AG$17,IF(F53="Scenario3PBT10",'Minor retrofit'!$AH$17,"")))&amp;IF(F53="Scenario1PBT11",'Minor retrofit'!$AI$17,IF(F53="Scenario2PBT11",'Minor retrofit'!$AJ$17,IF(F53="Scenario3PBT11",'Minor retrofit'!$AK$17,"")))&amp;IF(F53="Scenario1PBT12",'Minor retrofit'!$AL$17,IF(F53="Scenario2PBT12",'Minor retrofit'!$AM$17,IF(F53="Scenario3PBT12",'Minor retrofit'!$AN$17,"")))&amp;IF(F53="Scenario1PBT13",'Minor retrofit'!$AO$17,IF(F53="Scenario2PBT13",'Minor retrofit'!$AP$17,IF(F53="Scenario3PBT13",'Minor retrofit'!$AQ$17,"")))&amp;IF(F53="Scenario1PBT14",'Minor retrofit'!$AR$17,IF(F53="Scenario2PBT14",'Minor retrofit'!$AS$17,IF(F53="Scenario3PBT14",'Minor retrofit'!$AT$17,"")))&amp;IF(F53="Scenario1PBT15",'Minor retrofit'!$AU$17,IF(F53="Scenario2PBT15",'Minor retrofit'!$AV$17,IF(F53="Scenario3PBT15",'Minor retrofit'!$AW$17,"")))</f>
        <v/>
      </c>
      <c r="J53" s="117">
        <f t="shared" si="2"/>
        <v>0</v>
      </c>
      <c r="K53" s="117" t="str">
        <f>IF(F53="Scenario1PBT1",'Minor retrofit'!$E$19,IF(F53="Scenario2PBT1",'Minor retrofit'!$F$19,IF(F53="Scenario3PBT1",'Minor retrofit'!$G$19,"")))&amp;IF(F53="Scenario1PBT2",'Minor retrofit'!$H$19,IF(F53="Scenario2PBT2",'Minor retrofit'!$I$19,IF(F53="Scenario3PBT2",'Minor retrofit'!$J$19,"")))&amp;IF(F53="Scenario1PBT3",'Minor retrofit'!$K$19,IF(F53="Scenario2PBT3",'Minor retrofit'!$L$19,IF(F53="Scenario3PBT3",'Minor retrofit'!$M$19,"")))&amp;IF(F53="Scenario1PBT4",'Minor retrofit'!$N$19,IF(F53="Scenario2PBT4",'Minor retrofit'!$O$19,IF(F53="Scenario3PBT4",'Minor retrofit'!$P$19,"")))&amp;IF(F53="Scenario1PBT5",'Minor retrofit'!$Q$19,IF(F53="Scenario2PBT5",'Minor retrofit'!$R$19,IF(F53="Scenario3PBT5",'Minor retrofit'!$S$19,"")))&amp;IF(F53="Scenario1PBT6",'Minor retrofit'!$T$19,IF(F53="Scenario2PBT6",'Minor retrofit'!$U$19,IF(F53="Scenario3PBT6",'Minor retrofit'!$V$19,"")))&amp;IF(F53="Scenario1PBT7",'Minor retrofit'!$W$19,IF(F53="Scenario2PBT7",'Minor retrofit'!$X$19,IF(F53="Scenario3PBT7",'Minor retrofit'!$Y$19,"")))&amp;IF(F53="Scenario1PBT8",'Minor retrofit'!$Z$19,IF(F53="Scenario2PBT8",'Minor retrofit'!$AA$19,IF(F53="Scenario3PBT8",'Minor retrofit'!$AB$19,"")))&amp;IF(F53="Scenario1PBT9",'Minor retrofit'!$AC$19,IF(F53="Scenario2PBT9",'Minor retrofit'!$AD$19,IF(F53="Scenario3PBT9",'Minor retrofit'!$AE$19,"")))&amp;IF(F53="Scenario1PBT10",'Minor retrofit'!$AF$19,IF(F53="Scenario2PBT10",'Minor retrofit'!$AG$19,IF(F53="Scenario3PBT10",'Minor retrofit'!$AH$19,"")))&amp;IF(F53="Scenario1PBT11",'Minor retrofit'!$AI$19,IF(F53="Scenario2PBT11",'Minor retrofit'!$AJ$19,IF(F53="Scenario3PBT11",'Minor retrofit'!$AK$19,"")))&amp;IF(F53="Scenario1PBT12",'Minor retrofit'!$AL$19,IF(F53="Scenario2PBT12",'Minor retrofit'!$AM$19,IF(F53="Scenario3PBT12",'Minor retrofit'!$AN$19,"")))&amp;IF(F53="Scenario1PBT13",'Minor retrofit'!$AO$19,IF(F53="Scenario2PBT13",'Minor retrofit'!$AP$19,IF(F53="Scenario3PBT13",'Minor retrofit'!$AQ$19,"")))&amp;IF(F53="Scenario1PBT14",'Minor retrofit'!$AR$19,IF(F53="Scenario2PBT14",'Minor retrofit'!$AS$19,IF(F53="Scenario3PBT14",'Minor retrofit'!$AT$19,"")))&amp;IF(F53="Scenario1PBT15",'Minor retrofit'!$AU$19,IF(F53="Scenario2PBT15",'Minor retrofit'!$AV$19,IF(F53="Scenario3PBT15",'Minor retrofit'!$AW$19,"")))</f>
        <v/>
      </c>
      <c r="L53" s="117">
        <f t="shared" si="3"/>
        <v>0</v>
      </c>
      <c r="M53" s="117" t="str">
        <f>IF(F53="Scenario1PBT1",'Minor retrofit'!$E$21,IF(F53="Scenario2PBT1",'Minor retrofit'!$F$21,IF(F53="Scenario3PBT1",'Minor retrofit'!$G$21,"")))&amp;IF(F53="Scenario1PBT2",'Minor retrofit'!$H$21,IF(F53="Scenario2PBT2",'Minor retrofit'!$I$21,IF(F53="Scenario3PBT2",'Minor retrofit'!$J$21,"")))&amp;IF(F53="Scenario1PBT3",'Minor retrofit'!$K$21,IF(F53="Scenario2PBT3",'Minor retrofit'!$L$21,IF(F53="Scenario3PBT3",'Minor retrofit'!$M$21,"")))&amp;IF(F53="Scenario1PBT4",'Minor retrofit'!$N$21,IF(F53="Scenario2PBT4",'Minor retrofit'!$O$21,IF(F53="Scenario3PBT4",'Minor retrofit'!$P$21,"")))&amp;IF(F53="Scenario1PBT5",'Minor retrofit'!$Q$21,IF(F53="Scenario2PBT5",'Minor retrofit'!$R$21,IF(F53="Scenario3PBT5",'Minor retrofit'!$S$21,"")))&amp;IF(F53="Scenario1PBT6",'Minor retrofit'!$T$21,IF(F53="Scenario2PBT6",'Minor retrofit'!$U$21,IF(F53="Scenario3PBT6",'Minor retrofit'!$V$21,"")))&amp;IF(F53="Scenario1PBT7",'Minor retrofit'!$W$21,IF(F53="Scenario2PBT7",'Minor retrofit'!$X$21,IF(F53="Scenario3PBT7",'Minor retrofit'!$Y$21,"")))&amp;IF(F53="Scenario1PBT8",'Minor retrofit'!$Z$21,IF(F53="Scenario2PBT8",'Minor retrofit'!$AA$21,IF(F53="Scenario3PBT8",'Minor retrofit'!$AB$21,"")))&amp;IF(F53="Scenario1PBT9",'Minor retrofit'!$AC$21,IF(F53="Scenario2PBT9",'Minor retrofit'!$AD$21,IF(F53="Scenario3PBT9",'Minor retrofit'!$AE$21,"")))&amp;IF(F53="Scenario1PBT10",'Minor retrofit'!$AF$21,IF(F53="Scenario2PBT10",'Minor retrofit'!$AG$21,IF(F53="Scenario3PBT10",'Minor retrofit'!$AH$21,"")))&amp;IF(F53="Scenario1PBT11",'Minor retrofit'!$AI$21,IF(F53="Scenario2PBT11",'Minor retrofit'!$AJ$21,IF(F53="Scenario3PBT11",'Minor retrofit'!$AK$21,"")))&amp;IF(F53="Scenario1PBT12",'Minor retrofit'!$AL$21,IF(F53="Scenario2PBT12",'Minor retrofit'!$AM$21,IF(F53="Scenario3PBT12",'Minor retrofit'!$AN$21,"")))&amp;IF(F53="Scenario1PBT13",'Minor retrofit'!$AO$21,IF(F53="Scenario2PBT13",'Minor retrofit'!$AP$21,IF(F53="Scenario3PBT13",'Minor retrofit'!$AQ$21,"")))&amp;IF(F53="Scenario1PBT14",'Minor retrofit'!$AR$21,IF(F53="Scenario2PBT14",'Minor retrofit'!$AS$21,IF(F53="Scenario3PBT14",'Minor retrofit'!$AT$21,"")))&amp;IF(F53="Scenario1PBT15",'Minor retrofit'!$AU$21,IF(F53="Scenario2PBT15",'Minor retrofit'!$AV$21,IF(F53="Scenario3PBT15",'Minor retrofit'!$AW$21,"")))</f>
        <v/>
      </c>
      <c r="N53" s="118">
        <f t="shared" si="4"/>
        <v>0</v>
      </c>
      <c r="O53" s="206" t="str">
        <f>IF(F53="Scenario1PBT1",'Minor retrofit'!$E$24,IF(F53="Scenario2PBT1",'Minor retrofit'!$F$24,IF(F53="Scenario3PBT1",'Minor retrofit'!$G$24,"")))&amp;IF(F53="Scenario1PBT2",'Minor retrofit'!$H$24,IF(F53="Scenario2PBT2",'Minor retrofit'!$I$24,IF(F53="Scenario3PBT2",'Minor retrofit'!$J$24,"")))&amp;IF(F53="Scenario1PBT3",'Minor retrofit'!$K$24,IF(F53="Scenario2PBT3",'Minor retrofit'!$L$24,IF(F53="Scenario3PBT3",'Minor retrofit'!$M$24,"")))&amp;IF(F53="Scenario1PBT4",'Minor retrofit'!$N$24,IF(F53="Scenario2PBT4",'Minor retrofit'!$O$24,IF(F53="Scenario3PBT4",'Minor retrofit'!$P$24,"")))&amp;IF(F53="Scenario1PBT5",'Minor retrofit'!$Q$24,IF(F53="Scenario2PBT5",'Minor retrofit'!$R$24,IF(F53="Scenario3PBT5",'Minor retrofit'!$S$24,"")))&amp;IF(F53="Scenario1PBT6",'Minor retrofit'!$T$24,IF(F53="Scenario2PBT6",'Minor retrofit'!$U$24,IF(F53="Scenario3PBT6",'Minor retrofit'!$V$24,"")))&amp;IF(F53="Scenario1PBT7",'Minor retrofit'!$W$24,IF(F53="Scenario2PBT7",'Minor retrofit'!$X$24,IF(F53="Scenario3PBT7",'Minor retrofit'!$Y$24,"")))&amp;IF(F53="Scenario1PBT8",'Minor retrofit'!$Z$24,IF(F53="Scenario2PBT8",'Minor retrofit'!$AA$24,IF(F53="Scenario3PBT8",'Minor retrofit'!$AB$24,"")))&amp;IF(F53="Scenario1PBT9",'Minor retrofit'!$AC$24,IF(F53="Scenario2PBT9",'Minor retrofit'!$AD$24,IF(F53="Scenario3PBT9",'Minor retrofit'!$AE$24,"")))&amp;IF(F53="Scenario1PBT10",'Minor retrofit'!$AF$24,IF(F53="Scenario2PBT10",'Minor retrofit'!$AG$24,IF(F53="Scenario3PBT10",'Minor retrofit'!$AH$24,"")))&amp;IF(F53="Scenario1PBT11",'Minor retrofit'!$AI$24,IF(F53="Scenario2PBT11",'Minor retrofit'!$AJ$24,IF(F53="Scenario3PBT11",'Minor retrofit'!$AK$24,"")))&amp;IF(F53="Scenario1PBT12",'Minor retrofit'!$AL$24,IF(F53="Scenario2PBT12",'Minor retrofit'!$AM$24,IF(F53="Scenario3PBT12",'Minor retrofit'!$AN$24,"")))&amp;IF(F53="Scenario1PBT13",'Minor retrofit'!$AO$24,IF(F53="Scenario2PBT13",'Minor retrofit'!$AP$24,IF(F53="Scenario3PBT13",'Minor retrofit'!$AQ$24,"")))&amp;IF(F53="Scenario1PBT14",'Minor retrofit'!$AR$24,IF(F53="Scenario2PBT14",'Minor retrofit'!$AS$24,IF(F53="Scenario3PBT14",'Minor retrofit'!$AT$24,"")))&amp;IF(F53="Scenario1PBT15",'Minor retrofit'!$AU$24,IF(F53="Scenario2PBT15",'Minor retrofit'!$AV$24,IF(F53="Scenario3PBT15",'Minor retrofit'!$AW$24,"")))</f>
        <v/>
      </c>
      <c r="P53" s="117">
        <f t="shared" si="5"/>
        <v>0</v>
      </c>
      <c r="Q53" s="117" t="str">
        <f>IF(F53="Scenario1PBT1",'Minor retrofit'!$E$26,IF(F53="Scenario2PBT1",'Minor retrofit'!$F$26,IF(F53="Scenario3PBT1",'Minor retrofit'!$G$26,"")))&amp;IF(F53="Scenario1PBT2",'Minor retrofit'!$H$26,IF(F53="Scenario2PBT2",'Minor retrofit'!$I$26,IF(F53="Scenario3PBT2",'Minor retrofit'!$J$26,"")))&amp;IF(F53="Scenario1PBT3",'Minor retrofit'!$K$26,IF(F53="Scenario2PBT3",'Minor retrofit'!$L$26,IF(F53="Scenario3PBT3",'Minor retrofit'!$M$26,"")))&amp;IF(F53="Scenario1PBT4",'Minor retrofit'!$N$26,IF(F53="Scenario2PBT4",'Minor retrofit'!$O$26,IF(F53="Scenario3PBT4",'Minor retrofit'!$P$26,"")))&amp;IF(F53="Scenario1PBT5",'Minor retrofit'!$Q$26,IF(F53="Scenario2PBT5",'Minor retrofit'!$R$26,IF(F53="Scenario3PBT5",'Minor retrofit'!$S$26,"")))&amp;IF(F53="Scenario1PBT6",'Minor retrofit'!$T$26,IF(F53="Scenario2PBT6",'Minor retrofit'!$U$26,IF(F53="Scenario3PBT6",'Minor retrofit'!$V$26,"")))&amp;IF(F53="Scenario1PBT7",'Minor retrofit'!$W$26,IF(F53="Scenario2PBT7",'Minor retrofit'!$X$26,IF(F53="Scenario3PBT7",'Minor retrofit'!$Y$26,"")))&amp;IF(F53="Scenario1PBT8",'Minor retrofit'!$Z$26,IF(F53="Scenario2PBT8",'Minor retrofit'!$AA$26,IF(F53="Scenario3PBT8",'Minor retrofit'!$AB$26,"")))&amp;IF(F53="Scenario1PBT9",'Minor retrofit'!$AC$26,IF(F53="Scenario2PBT9",'Minor retrofit'!$AD$26,IF(F53="Scenario3PBT9",'Minor retrofit'!$AE$26,"")))&amp;IF(F53="Scenario1PBT10",'Minor retrofit'!$AF$26,IF(F53="Scenario2PBT10",'Minor retrofit'!$AG$26,IF(F53="Scenario3PBT10",'Minor retrofit'!$AH$26,"")))&amp;IF(F53="Scenario1PBT11",'Minor retrofit'!$AI$26,IF(F53="Scenario2PBT11",'Minor retrofit'!$AJ$26,IF(F53="Scenario3PBT11",'Minor retrofit'!$AK$26,"")))&amp;IF(F53="Scenario1PBT12",'Minor retrofit'!$AL$26,IF(F53="Scenario2PBT12",'Minor retrofit'!$AM$26,IF(F53="Scenario3PBT12",'Minor retrofit'!$AN$26,"")))&amp;IF(F53="Scenario1PBT13",'Minor retrofit'!$AO$26,IF(F53="Scenario2PBT13",'Minor retrofit'!$AP$26,IF(F53="Scenario3PBT13",'Minor retrofit'!$AQ$26,"")))&amp;IF(F53="Scenario1PBT14",'Minor retrofit'!$AR$26,IF(F53="Scenario2PBT14",'Minor retrofit'!$AS$26,IF(F53="Scenario3PBT14",'Minor retrofit'!$AT$26,"")))&amp;IF(F53="Scenario1PBT15",'Minor retrofit'!$AU$26,IF(F53="Scenario2PBT15",'Minor retrofit'!$AV$26,IF(F53="Scenario3PBT15",'Minor retrofit'!$AW$26,"")))</f>
        <v/>
      </c>
      <c r="R53" s="117">
        <f t="shared" si="6"/>
        <v>0</v>
      </c>
      <c r="S53" s="117" t="str">
        <f>IF(F53="Scenario1PBT1",'Minor retrofit'!$E$28,IF(F53="Scenario2PBT1",'Minor retrofit'!$F$28,IF(F53="Scenario3PBT1",'Minor retrofit'!$G$28,"")))&amp;IF(F53="Scenario1PBT2",'Minor retrofit'!$H$28,IF(F53="Scenario2PBT2",'Minor retrofit'!$I$28,IF(F53="Scenario3PBT2",'Minor retrofit'!$J$28,"")))&amp;IF(F53="Scenario1PBT3",'Minor retrofit'!$K$28,IF(F53="Scenario2PBT3",'Minor retrofit'!$L$28,IF(F53="Scenario3PBT3",'Minor retrofit'!$M$28,"")))&amp;IF(F53="Scenario1PBT4",'Minor retrofit'!$N$28,IF(F53="Scenario2PBT4",'Minor retrofit'!$O$28,IF(F53="Scenario3PBT4",'Minor retrofit'!$P$28,"")))&amp;IF(F53="Scenario1PBT5",'Minor retrofit'!$Q$28,IF(F53="Scenario2PBT5",'Minor retrofit'!$R$28,IF(F53="Scenario3PBT5",'Minor retrofit'!$S$28,"")))&amp;IF(F53="Scenario1PBT6",'Minor retrofit'!$T$28,IF(F53="Scenario2PBT6",'Minor retrofit'!$U$28,IF(F53="Scenario3PBT6",'Minor retrofit'!$V$28,"")))&amp;IF(F53="Scenario1PBT7",'Minor retrofit'!$W$28,IF(F53="Scenario2PBT7",'Minor retrofit'!$X$28,IF(F53="Scenario3PBT7",'Minor retrofit'!$Y$28,"")))&amp;IF(F53="Scenario1PBT8",'Minor retrofit'!$Z$28,IF(F53="Scenario2PBT8",'Minor retrofit'!$AA$28,IF(F53="Scenario3PBT8",'Minor retrofit'!$AB$28,"")))&amp;IF(F53="Scenario1PBT9",'Minor retrofit'!$AC$28,IF(F53="Scenario2PBT9",'Minor retrofit'!$AD$28,IF(F53="Scenario3PBT9",'Minor retrofit'!$AE$28,"")))&amp;IF(F53="Scenario1PBT10",'Minor retrofit'!$AF$28,IF(F53="Scenario2PBT10",'Minor retrofit'!$AG$28,IF(F53="Scenario3PBT10",'Minor retrofit'!$AH$28,"")))&amp;IF(F53="Scenario1PBT11",'Minor retrofit'!$AI$28,IF(F53="Scenario2PBT11",'Minor retrofit'!$AJ$28,IF(F53="Scenario3PBT11",'Minor retrofit'!$AK$28,"")))&amp;IF(F53="Scenario1PBT12",'Minor retrofit'!$AL$28,IF(F53="Scenario2PBT12",'Minor retrofit'!$AM$28,IF(F53="Scenario3PBT12",'Minor retrofit'!$AN$28,"")))&amp;IF(F53="Scenario1PBT13",'Minor retrofit'!$AO$28,IF(F53="Scenario2PBT13",'Minor retrofit'!$AP$28,IF(F53="Scenario3PBT13",'Minor retrofit'!$AQ$28,"")))&amp;IF(F53="Scenario1PBT14",'Minor retrofit'!$AR$28,IF(F53="Scenario2PBT14",'Minor retrofit'!$AS$28,IF(F53="Scenario3PBT14",'Minor retrofit'!$AT$28,"")))&amp;IF(F53="Scenario1PBT15",'Minor retrofit'!$AU$28,IF(F53="Scenario2PBT15",'Minor retrofit'!$AV$28,IF(F53="Scenario3PBT15",'Minor retrofit'!$AW$28,"")))</f>
        <v/>
      </c>
      <c r="T53" s="207">
        <f t="shared" si="7"/>
        <v>0</v>
      </c>
      <c r="U53" s="206" t="str">
        <f>IF(F53="Scenario1PBT1",'Minor retrofit'!$E$39,IF(F53="Scenario2PBT1",'Minor retrofit'!$F$39,IF(F53="Scenario3PBT1",'Minor retrofit'!$G$39,"")))&amp;IF(F53="Scenario1PBT2",'Minor retrofit'!$H$39,IF(F53="Scenario2PBT2",'Minor retrofit'!$I$39,IF(F53="Scenario3PBT2",'Minor retrofit'!$J$39,"")))&amp;IF(F53="Scenario1PBT3",'Minor retrofit'!$K$39,IF(F53="Scenario2PBT3",'Minor retrofit'!$L$39,IF(F53="Scenario3PBT3",'Minor retrofit'!$M$39,"")))&amp;IF(F53="Scenario1PBT4",'Minor retrofit'!$N$39,IF(F53="Scenario2PBT4",'Minor retrofit'!$O$39,IF(F53="Scenario3PBT4",'Minor retrofit'!$P$39,"")))&amp;IF(F53="Scenario1PBT5",'Minor retrofit'!$Q$39,IF(F53="Scenario2PBT5",'Minor retrofit'!$R$39,IF(F53="Scenario3PBT5",'Minor retrofit'!$S$39,"")))&amp;IF(F53="Scenario1PBT6",'Minor retrofit'!$T$39,IF(F53="Scenario2PBT6",'Minor retrofit'!$U$39,IF(F53="Scenario3PBT6",'Minor retrofit'!$V$39,"")))&amp;IF(F53="Scenario1PBT7",'Minor retrofit'!$W$39,IF(F53="Scenario2PBT7",'Minor retrofit'!$X$39,IF(F53="Scenario3PBT7",'Minor retrofit'!$Y$39,"")))&amp;IF(F53="Scenario1PBT8",'Minor retrofit'!$Z$39,IF(F53="Scenario2PBT8",'Minor retrofit'!$AA$39,IF(F53="Scenario3PBT8",'Minor retrofit'!$AB$39,"")))&amp;IF(F53="Scenario1PBT9",'Minor retrofit'!$AC$39,IF(F53="Scenario2PBT9",'Minor retrofit'!$AD$39,IF(F53="Scenario3PBT9",'Minor retrofit'!$AE$39,"")))&amp;IF(F53="Scenario1PBT10",'Minor retrofit'!$AF$39,IF(F53="Scenario2PBT10",'Minor retrofit'!$AG$39,IF(F53="Scenario3PBT10",'Minor retrofit'!$AH$39,"")))&amp;IF(F53="Scenario1PBT11",'Minor retrofit'!$AI$39,IF(F53="Scenario2PBT11",'Minor retrofit'!$AJ$39,IF(F53="Scenario3PBT11",'Minor retrofit'!$AK$39,"")))&amp;IF(F53="Scenario1PBT12",'Minor retrofit'!$AL$39,IF(F53="Scenario2PBT12",'Minor retrofit'!$AM$39,IF(F53="Scenario3PBT12",'Minor retrofit'!$AN$39,"")))&amp;IF(F53="Scenario1PBT13",'Minor retrofit'!$AO$39,IF(F53="Scenario2PBT13",'Minor retrofit'!$AP$39,IF(F53="Scenario3PBT13",'Minor retrofit'!$AQ$39,"")))&amp;IF(F53="Scenario1PBT14",'Minor retrofit'!$AR$39,IF(F53="Scenario2PBT14",'Minor retrofit'!$AS$39,IF(F53="Scenario3PBT14",'Minor retrofit'!$AT$39,"")))&amp;IF(F53="Scenario1PBT15",'Minor retrofit'!$AU$39,IF(F53="Scenario2PBT15",'Minor retrofit'!$AV$39,IF(F53="Scenario3PBT15",'Minor retrofit'!$AW$39,"")))</f>
        <v/>
      </c>
      <c r="V53" s="117">
        <f t="shared" si="8"/>
        <v>0</v>
      </c>
      <c r="W53" s="117" t="str">
        <f>IF(F53="Scenario1PBT1",'Minor retrofit'!$E$41,IF(F53="Scenario2PBT1",'Minor retrofit'!$F$41,IF(F53="Scenario3PBT1",'Minor retrofit'!$G$41,"")))&amp;IF(F53="Scenario1PBT2",'Minor retrofit'!$H$41,IF(F53="Scenario2PBT2",'Minor retrofit'!$I$41,IF(F53="Scenario3PBT2",'Minor retrofit'!$J$41,"")))&amp;IF(F53="Scenario1PBT3",'Minor retrofit'!$K$41,IF(F53="Scenario2PBT3",'Minor retrofit'!$L$41,IF(F53="Scenario3PBT3",'Minor retrofit'!$M$41,"")))&amp;IF(F53="Scenario1PBT4",'Minor retrofit'!$N$41,IF(F53="Scenario2PBT4",'Minor retrofit'!$O$41,IF(F53="Scenario3PBT4",'Minor retrofit'!$P$41,"")))&amp;IF(F53="Scenario1PBT5",'Minor retrofit'!$Q$41,IF(F53="Scenario2PBT5",'Minor retrofit'!$R$41,IF(F53="Scenario3PBT5",'Minor retrofit'!$S$41,"")))&amp;IF(F53="Scenario1PBT6",'Minor retrofit'!$T$41,IF(F53="Scenario2PBT6",'Minor retrofit'!$U$41,IF(F53="Scenario3PBT6",'Minor retrofit'!$V$41,"")))&amp;IF(F53="Scenario1PBT7",'Minor retrofit'!$W$41,IF(F53="Scenario2PBT7",'Minor retrofit'!$X$41,IF(F53="Scenario3PBT7",'Minor retrofit'!$Y$41,"")))&amp;IF(F53="Scenario1PBT8",'Minor retrofit'!$Z$41,IF(F53="Scenario2PBT8",'Minor retrofit'!$AA$41,IF(F53="Scenario3PBT8",'Minor retrofit'!$AB$41,"")))&amp;IF(F53="Scenario1PBT9",'Minor retrofit'!$AC$41,IF(F53="Scenario2PBT9",'Minor retrofit'!$AD$41,IF(F53="Scenario3PBT9",'Minor retrofit'!$AE$41,"")))&amp;IF(F53="Scenario1PBT10",'Minor retrofit'!$AF$41,IF(F53="Scenario2PBT10",'Minor retrofit'!$AG$41,IF(F53="Scenario3PBT10",'Minor retrofit'!$AH$41,"")))&amp;IF(F53="Scenario1PBT11",'Minor retrofit'!$AI$41,IF(F53="Scenario2PBT11",'Minor retrofit'!$AJ$41,IF(F53="Scenario3PBT11",'Minor retrofit'!$AK$41,"")))&amp;IF(F53="Scenario1PBT12",'Minor retrofit'!$AL$41,IF(F53="Scenario2PBT12",'Minor retrofit'!$AM$41,IF(F53="Scenario3PBT12",'Minor retrofit'!$AN$41,"")))&amp;IF(F53="Scenario1PBT13",'Minor retrofit'!$AO$41,IF(F53="Scenario2PBT13",'Minor retrofit'!$AP$41,IF(F53="Scenario3PBT13",'Minor retrofit'!$AQ$41,"")))&amp;IF(F53="Scenario1PBT14",'Minor retrofit'!$AR$41,IF(F53="Scenario2PBT14",'Minor retrofit'!$AS$41,IF(F53="Scenario3PBT14",'Minor retrofit'!$AT$41,"")))&amp;IF(F53="Scenario1PBT15",'Minor retrofit'!$AU$41,IF(F53="Scenario2PBT15",'Minor retrofit'!$AV$41,IF(F53="Scenario3PBT15",'Minor retrofit'!$AW$41,"")))</f>
        <v/>
      </c>
      <c r="X53" s="117">
        <f t="shared" si="9"/>
        <v>0</v>
      </c>
      <c r="Y53" s="117" t="str">
        <f>IF(F53="Scenario1PBT1",'Minor retrofit'!$E$43,IF(F53="Scenario2PBT1",'Minor retrofit'!$F$43,IF(F53="Scenario3PBT1",'Minor retrofit'!$G$43,"")))&amp;IF(F53="Scenario1PBT2",'Minor retrofit'!$H$43,IF(F53="Scenario2PBT2",'Minor retrofit'!$I$43,IF(F53="Scenario3PBT2",'Minor retrofit'!$J$43,"")))&amp;IF(F53="Scenario1PBT3",'Minor retrofit'!$K$43,IF(F53="Scenario2PBT3",'Minor retrofit'!$L$43,IF(F53="Scenario3PBT3",'Minor retrofit'!$M$43,"")))&amp;IF(F53="Scenario1PBT4",'Minor retrofit'!$N$43,IF(F53="Scenario2PBT4",'Minor retrofit'!$O$43,IF(F53="Scenario3PBT4",'Minor retrofit'!$P$43,"")))&amp;IF(F53="Scenario1PBT5",'Minor retrofit'!$Q$43,IF(F53="Scenario2PBT5",'Minor retrofit'!$R$43,IF(F53="Scenario3PBT5",'Minor retrofit'!$S$43,"")))&amp;IF(F53="Scenario1PBT6",'Minor retrofit'!$T$43,IF(F53="Scenario2PBT6",'Minor retrofit'!$U$43,IF(F53="Scenario3PBT6",'Minor retrofit'!$V$43,"")))&amp;IF(F53="Scenario1PBT7",'Minor retrofit'!$W$43,IF(F53="Scenario2PBT7",'Minor retrofit'!$X$43,IF(F53="Scenario3PBT7",'Minor retrofit'!$Y$43,"")))&amp;IF(F53="Scenario1PBT8",'Minor retrofit'!$Z$43,IF(F53="Scenario2PBT8",'Minor retrofit'!$AA$43,IF(F53="Scenario3PBT8",'Minor retrofit'!$AB$43,"")))&amp;IF(F53="Scenario1PBT9",'Minor retrofit'!$AC$43,IF(F53="Scenario2PBT9",'Minor retrofit'!$AD$43,IF(F53="Scenario3PBT9",'Minor retrofit'!$AE$43,"")))&amp;IF(F53="Scenario1PBT10",'Minor retrofit'!$AF$43,IF(F53="Scenario2PBT10",'Minor retrofit'!$AG$43,IF(F53="Scenario3PBT10",'Minor retrofit'!$AH$43,"")))&amp;IF(F53="Scenario1PBT11",'Minor retrofit'!$AI$43,IF(F53="Scenario2PBT11",'Minor retrofit'!$AJ$43,IF(F53="Scenario3PBT11",'Minor retrofit'!$AK$43,"")))&amp;IF(F53="Scenario1PBT12",'Minor retrofit'!$AL$43,IF(F53="Scenario2PBT12",'Minor retrofit'!$AM$43,IF(F53="Scenario3PBT12",'Minor retrofit'!$AN$43,"")))&amp;IF(F53="Scenario1PBT13",'Minor retrofit'!$AO$43,IF(F53="Scenario2PBT13",'Minor retrofit'!$AP$43,IF(F53="Scenario3PBT13",'Minor retrofit'!$AQ$43,"")))&amp;IF(F53="Scenario1PBT14",'Minor retrofit'!$AR$43,IF(F53="Scenario2PBT14",'Minor retrofit'!$AS$43,IF(F53="Scenario3PBT14",'Minor retrofit'!$AT$43,"")))&amp;IF(F53="Scenario1PBT15",'Minor retrofit'!$AU$43,IF(F53="Scenario2PBT15",'Minor retrofit'!$AV$43,IF(F53="Scenario3PBT15",'Minor retrofit'!$AW$43,"")))</f>
        <v/>
      </c>
      <c r="Z53" s="117">
        <f t="shared" si="10"/>
        <v>0</v>
      </c>
      <c r="AA53" s="178" t="str">
        <f>IF(F53="Scenario1PBT1",'Minor retrofit'!$E$102,IF(F53="Scenario2PBT1",'Minor retrofit'!$F$102,IF(F53="Scenario3PBT1",'Minor retrofit'!$G$102,"")))&amp;IF(F53="Scenario1PBT2",'Minor retrofit'!$H$102,IF(F53="Scenario2PBT2",'Minor retrofit'!$I$102,IF(F53="Scenario3PBT2",'Minor retrofit'!$J$102,"")))&amp;IF(F53="Scenario1PBT3",'Minor retrofit'!$K$102,IF(F53="Scenario2PBT3",'Minor retrofit'!$L$102,IF(F53="Scenario3PBT3",'Minor retrofit'!$M$102,"")))&amp;IF(F53="Scenario1PBT4",'Minor retrofit'!$N$102,IF(F53="Scenario2PBT4",'Minor retrofit'!$O$102,IF(F53="Scenario3PBT4",'Minor retrofit'!$P$102,"")))&amp;IF(F53="Scenario1PBT5",'Minor retrofit'!$Q$102,IF(F53="Scenario2PBT5",'Minor retrofit'!$R$102,IF(F53="Scenario3PBT5",'Minor retrofit'!$S$102,"")))&amp;IF(F53="Scenario1PBT6",'Minor retrofit'!$T$102,IF(F53="Scenario2PBT6",'Minor retrofit'!$U$102,IF(F53="Scenario3PBT6",'Minor retrofit'!$V$102,"")))&amp;IF(F53="Scenario1PBT7",'Minor retrofit'!$W$102,IF(F53="Scenario2PBT7",'Minor retrofit'!$X$102,IF(F53="Scenario3PBT7",'Minor retrofit'!$Y$102,"")))&amp;IF(F53="Scenario1PBT8",'Minor retrofit'!$Z$102,IF(F53="Scenario2PBT8",'Minor retrofit'!$AA$102,IF(F53="Scenario3PBT8",'Minor retrofit'!$AB$102,"")))&amp;IF(F53="Scenario1PBT9",'Minor retrofit'!$AC$102,IF(F53="Scenario2PBT9",'Minor retrofit'!$AD$102,IF(F53="Scenario3PBT9",'Minor retrofit'!$AE$102,"")))&amp;IF(F53="Scenario1PBT10",'Minor retrofit'!$AF$102,IF(F53="Scenario2PBT10",'Minor retrofit'!$AG$102,IF(F53="Scenario3PBT10",'Minor retrofit'!$AH$102,"")))&amp;IF(F53="Scenario1PBT11",'Minor retrofit'!$AI$102,IF(F53="Scenario2PBT11",'Minor retrofit'!$AJ$102,IF(F53="Scenario3PBT11",'Minor retrofit'!$AK$102,"")))&amp;IF(F53="Scenario1PBT12",'Minor retrofit'!$AL$102,IF(F53="Scenario2PBT12",'Minor retrofit'!$AM$102,IF(F53="Scenario3PBT12",'Minor retrofit'!$AN$102,"")))&amp;IF(F53="Scenario1PBT13",'Minor retrofit'!$AO$102,IF(F53="Scenario2PBT13",'Minor retrofit'!$AP$102,IF(F53="Scenario3PBT13",'Minor retrofit'!$AQ$102,"")))&amp;IF(F53="Scenario1PBT14",'Minor retrofit'!$AR$102,IF(F53="Scenario2PBT14",'Minor retrofit'!$AS$102,IF(F53="Scenario3PBT14",'Minor retrofit'!$AT$102,"")))&amp;IF(F53="Scenario1PBT15",'Minor retrofit'!$AU$102,IF(F53="Scenario2PBT15",'Minor retrofit'!$AV$102,IF(F53="Scenario3PBT15",'Minor retrofit'!$AW$102,"")))</f>
        <v/>
      </c>
      <c r="AB53" s="179">
        <f t="shared" si="11"/>
        <v>0</v>
      </c>
      <c r="AC53" s="208">
        <f>IFERROR('Projection_Base-case'!G53-G53,0)</f>
        <v>0</v>
      </c>
      <c r="AD53" s="178">
        <f t="shared" si="12"/>
        <v>0</v>
      </c>
      <c r="AE53" s="117">
        <f>IFERROR(100*AC53/'Projection_Base-case'!G53,0)</f>
        <v>0</v>
      </c>
      <c r="AF53" s="117">
        <f>IFERROR('Projection_Base-case'!I53-I53,0)</f>
        <v>0</v>
      </c>
      <c r="AG53" s="178">
        <f t="shared" si="13"/>
        <v>0</v>
      </c>
      <c r="AH53" s="117">
        <f>IFERROR(100*AF53/'Projection_Base-case'!I53,0)</f>
        <v>0</v>
      </c>
      <c r="AI53" s="117">
        <f>IFERROR('Projection_Base-case'!K53-K53,0)</f>
        <v>0</v>
      </c>
      <c r="AJ53" s="178">
        <f t="shared" si="14"/>
        <v>0</v>
      </c>
      <c r="AK53" s="117">
        <f>IFERROR(100*AI53/'Projection_Base-case'!K53,0)</f>
        <v>0</v>
      </c>
      <c r="AL53" s="117">
        <f>IFERROR(M53-'Projection_Base-case'!M53,0)</f>
        <v>0</v>
      </c>
      <c r="AM53" s="178">
        <f t="shared" si="15"/>
        <v>0</v>
      </c>
      <c r="AN53" s="179">
        <f>IFERROR(IF('Projection_Base-case'!N53&gt;0,100*AM53/'Projection_Base-case'!N53,100*AM53/N53),0)</f>
        <v>0</v>
      </c>
      <c r="AO53" s="206">
        <f>IFERROR('Projection_Base-case'!O53-O53,0)</f>
        <v>0</v>
      </c>
      <c r="AP53" s="178">
        <f t="shared" si="16"/>
        <v>0</v>
      </c>
      <c r="AQ53" s="117">
        <f>IFERROR(100*AO53/'Projection_Base-case'!O53,0)</f>
        <v>0</v>
      </c>
      <c r="AR53" s="117">
        <f>IFERROR('Projection_Base-case'!Q53-Q53,0)</f>
        <v>0</v>
      </c>
      <c r="AS53" s="178">
        <f t="shared" si="17"/>
        <v>0</v>
      </c>
      <c r="AT53" s="117">
        <f>IFERROR(100*AR53/'Projection_Base-case'!Q53,0)</f>
        <v>0</v>
      </c>
      <c r="AU53" s="117">
        <f>IFERROR('Projection_Base-case'!S53-S53,0)</f>
        <v>0</v>
      </c>
      <c r="AV53" s="178">
        <f t="shared" si="18"/>
        <v>0</v>
      </c>
      <c r="AW53" s="118">
        <f>IFERROR(100*AU53/'Projection_Base-case'!S53,0)</f>
        <v>0</v>
      </c>
      <c r="AX53" s="206">
        <f>IFERROR('Projection_Base-case'!U53-U53,0)</f>
        <v>0</v>
      </c>
      <c r="AY53" s="178">
        <f t="shared" si="19"/>
        <v>0</v>
      </c>
      <c r="AZ53" s="117">
        <f>IFERROR(100*AX53/'Projection_Base-case'!U53,0)</f>
        <v>0</v>
      </c>
      <c r="BA53" s="117">
        <f>IFERROR('Projection_Base-case'!W53-W53,0)</f>
        <v>0</v>
      </c>
      <c r="BB53" s="178">
        <f t="shared" si="20"/>
        <v>0</v>
      </c>
      <c r="BC53" s="117">
        <f>IFERROR(100*BA53/'Projection_Base-case'!W53,0)</f>
        <v>0</v>
      </c>
      <c r="BD53" s="117">
        <f>IFERROR('Projection_Base-case'!Y53-Y53,0)</f>
        <v>0</v>
      </c>
      <c r="BE53" s="178">
        <f t="shared" si="21"/>
        <v>0</v>
      </c>
      <c r="BF53" s="117">
        <f>IFERROR(100*BD53/'Projection_Base-case'!Y53,0)</f>
        <v>0</v>
      </c>
      <c r="BG53" s="178">
        <f t="shared" si="22"/>
        <v>0</v>
      </c>
      <c r="BH53" s="179">
        <f t="shared" si="23"/>
        <v>0</v>
      </c>
    </row>
    <row r="54" spans="1:60">
      <c r="A54" s="205">
        <v>49</v>
      </c>
      <c r="B54" s="178">
        <f>IF('Projection_Base-case'!B54&lt;&gt;"",'Projection_Base-case'!B54,0)</f>
        <v>0</v>
      </c>
      <c r="C54" s="178">
        <f>IF('Projection_Base-case'!C54&lt;&gt;"",'Projection_Base-case'!C54,0)</f>
        <v>0</v>
      </c>
      <c r="D54" s="178">
        <f>IF('Projection_Base-case'!D54&lt;&gt;"",'Projection_Base-case'!D54,0)</f>
        <v>0</v>
      </c>
      <c r="E54" s="176" t="str">
        <f>IF(AND('Résultats Minor'!$AC$3="OUI",'Résultats Minor'!E53&lt;&gt;""),'Résultats Minor'!E53,IF(OR(D54="PBT2",D54="PBT3",D54="PBT5",D54="PBT8",D54="PBT9"),"Scenario1",IF(OR(D54="PBT6",D54="PBT7",D54="PBT10"),"Scenario2",IF(OR(D54="PBT1",D54="PBT4"),"Scenario3",""))))</f>
        <v/>
      </c>
      <c r="F54" s="202" t="str">
        <f t="shared" si="0"/>
        <v>0</v>
      </c>
      <c r="G54" s="206" t="str">
        <f>IF(F54="Scenario1PBT1",'Minor retrofit'!$E$7,IF(F54="Scenario2PBT1",'Minor retrofit'!$F$7,IF(F54="Scenario3PBT1",'Minor retrofit'!$G$7,"")))&amp;IF(F54="Scenario1PBT2",'Minor retrofit'!$H$7,IF(F54="Scenario2PBT2",'Minor retrofit'!$I$7,IF(F54="Scenario3PBT2",'Minor retrofit'!$J$7,"")))&amp;IF(F54="Scenario1PBT3",'Minor retrofit'!$K$7,IF(F54="Scenario2PBT3",'Minor retrofit'!$L$7,IF(F54="Scenario3PBT3",'Minor retrofit'!$M$7,"")))&amp;IF(F54="Scenario1PBT4",'Minor retrofit'!$N$7,IF(F54="Scenario2PBT4",'Minor retrofit'!$O$7,IF(F54="Scenario3PBT4",'Minor retrofit'!$P$7,"")))&amp;IF(F54="Scenario1PBT5",'Minor retrofit'!$Q$7,IF(F54="Scenario2PBT5",'Minor retrofit'!$R$7,IF(F54="Scenario3PBT5",'Minor retrofit'!$S$7,"")))&amp;IF(F54="Scenario1PBT6",'Minor retrofit'!$T$7,IF(F54="Scenario2PBT6",'Minor retrofit'!$U$7,IF(F54="Scenario3PBT6",'Minor retrofit'!$V$7,"")))&amp;IF(F54="Scenario1PBT7",'Minor retrofit'!$W$7,IF(F54="Scenario2PBT7",'Minor retrofit'!$X$7,IF(F54="Scenario3PBT7",'Minor retrofit'!$Y$7,"")))&amp;IF(F54="Scenario1PBT8",'Minor retrofit'!$Z$7,IF(F54="Scenario2PBT8",'Minor retrofit'!$AA$7,IF(F54="Scenario3PBT8",'Minor retrofit'!$AB$7,"")))&amp;IF(F54="Scenario1PBT9",'Minor retrofit'!$AC$7,IF(F54="Scenario2PBT9",'Minor retrofit'!$AD$7,IF(F54="Scenario3PBT9",'Minor retrofit'!$AE$7,"")))&amp;IF(F54="Scenario1PBT10",'Minor retrofit'!$AF$7,IF(F54="Scenario2PBT10",'Minor retrofit'!$AG$7,IF(F54="Scenario3PBT10",'Minor retrofit'!$AH$7,"")))&amp;IF(F54="Scenario1PBT11",'Minor retrofit'!$AI$7,IF(F54="Scenario2PBT11",'Minor retrofit'!$AJ$7,IF(F54="Scenario3PBT11",'Minor retrofit'!$AK$7,"")))&amp;IF(F54="Scenario1PBT12",'Minor retrofit'!$AL$7,IF(F54="Scenario2PBT12",'Minor retrofit'!$AM$7,IF(F54="Scenario3PBT12",'Minor retrofit'!$AN$7,"")))&amp;IF(F54="Scenario1PBT13",'Minor retrofit'!$AO$7,IF(F54="Scenario2PBT13",'Minor retrofit'!$AP$7,IF(F54="Scenario3PBT13",'Minor retrofit'!$AQ$7,"")))&amp;IF(F54="Scenario1PBT14",'Minor retrofit'!$AR$7,IF(F54="Scenario2PBT14",'Minor retrofit'!$AS$7,IF(F54="Scenario3PBT14",'Minor retrofit'!$AT$7,"")))&amp;IF(F54="Scenario1PBT15",'Minor retrofit'!$AU$7,IF(F54="Scenario2PBT15",'Minor retrofit'!$AV$7,IF(F54="Scenario3PBT15",'Minor retrofit'!$AW$7,"")))</f>
        <v/>
      </c>
      <c r="H54" s="117">
        <f t="shared" si="1"/>
        <v>0</v>
      </c>
      <c r="I54" s="117" t="str">
        <f>IF(F54="Scenario1PBT1",'Minor retrofit'!$E$17,IF(F54="Scenario2PBT1",'Minor retrofit'!$F$17,IF(F54="Scenario3PBT1",'Minor retrofit'!$G$17,"")))&amp;IF(F54="Scenario1PBT2",'Minor retrofit'!$H$17,IF(F54="Scenario2PBT2",'Minor retrofit'!$I$17,IF(F54="Scenario3PBT2",'Minor retrofit'!$J$17,"")))&amp;IF(F54="Scenario1PBT3",'Minor retrofit'!$K$17,IF(F54="Scenario2PBT3",'Minor retrofit'!$L$17,IF(F54="Scenario3PBT3",'Minor retrofit'!$M$17,"")))&amp;IF(F54="Scenario1PBT4",'Minor retrofit'!$N$17,IF(F54="Scenario2PBT4",'Minor retrofit'!$O$17,IF(F54="Scenario3PBT4",'Minor retrofit'!$P$17,"")))&amp;IF(F54="Scenario1PBT5",'Minor retrofit'!$Q$17,IF(F54="Scenario2PBT5",'Minor retrofit'!$R$17,IF(F54="Scenario3PBT5",'Minor retrofit'!$S$17,"")))&amp;IF(F54="Scenario1PBT6",'Minor retrofit'!$T$17,IF(F54="Scenario2PBT6",'Minor retrofit'!$U$17,IF(F54="Scenario3PBT6",'Minor retrofit'!$V$17,"")))&amp;IF(F54="Scenario1PBT7",'Minor retrofit'!$W$17,IF(F54="Scenario2PBT7",'Minor retrofit'!$X$17,IF(F54="Scenario3PBT7",'Minor retrofit'!$Y$17,"")))&amp;IF(F54="Scenario1PBT8",'Minor retrofit'!$Z$17,IF(F54="Scenario2PBT8",'Minor retrofit'!$AA$17,IF(F54="Scenario3PBT8",'Minor retrofit'!$AB$17,"")))&amp;IF(F54="Scenario1PBT9",'Minor retrofit'!$AC$17,IF(F54="Scenario2PBT9",'Minor retrofit'!$AD$17,IF(F54="Scenario3PBT9",'Minor retrofit'!$AE$17,"")))&amp;IF(F54="Scenario1PBT10",'Minor retrofit'!$AF$17,IF(F54="Scenario2PBT10",'Minor retrofit'!$AG$17,IF(F54="Scenario3PBT10",'Minor retrofit'!$AH$17,"")))&amp;IF(F54="Scenario1PBT11",'Minor retrofit'!$AI$17,IF(F54="Scenario2PBT11",'Minor retrofit'!$AJ$17,IF(F54="Scenario3PBT11",'Minor retrofit'!$AK$17,"")))&amp;IF(F54="Scenario1PBT12",'Minor retrofit'!$AL$17,IF(F54="Scenario2PBT12",'Minor retrofit'!$AM$17,IF(F54="Scenario3PBT12",'Minor retrofit'!$AN$17,"")))&amp;IF(F54="Scenario1PBT13",'Minor retrofit'!$AO$17,IF(F54="Scenario2PBT13",'Minor retrofit'!$AP$17,IF(F54="Scenario3PBT13",'Minor retrofit'!$AQ$17,"")))&amp;IF(F54="Scenario1PBT14",'Minor retrofit'!$AR$17,IF(F54="Scenario2PBT14",'Minor retrofit'!$AS$17,IF(F54="Scenario3PBT14",'Minor retrofit'!$AT$17,"")))&amp;IF(F54="Scenario1PBT15",'Minor retrofit'!$AU$17,IF(F54="Scenario2PBT15",'Minor retrofit'!$AV$17,IF(F54="Scenario3PBT15",'Minor retrofit'!$AW$17,"")))</f>
        <v/>
      </c>
      <c r="J54" s="117">
        <f t="shared" si="2"/>
        <v>0</v>
      </c>
      <c r="K54" s="117" t="str">
        <f>IF(F54="Scenario1PBT1",'Minor retrofit'!$E$19,IF(F54="Scenario2PBT1",'Minor retrofit'!$F$19,IF(F54="Scenario3PBT1",'Minor retrofit'!$G$19,"")))&amp;IF(F54="Scenario1PBT2",'Minor retrofit'!$H$19,IF(F54="Scenario2PBT2",'Minor retrofit'!$I$19,IF(F54="Scenario3PBT2",'Minor retrofit'!$J$19,"")))&amp;IF(F54="Scenario1PBT3",'Minor retrofit'!$K$19,IF(F54="Scenario2PBT3",'Minor retrofit'!$L$19,IF(F54="Scenario3PBT3",'Minor retrofit'!$M$19,"")))&amp;IF(F54="Scenario1PBT4",'Minor retrofit'!$N$19,IF(F54="Scenario2PBT4",'Minor retrofit'!$O$19,IF(F54="Scenario3PBT4",'Minor retrofit'!$P$19,"")))&amp;IF(F54="Scenario1PBT5",'Minor retrofit'!$Q$19,IF(F54="Scenario2PBT5",'Minor retrofit'!$R$19,IF(F54="Scenario3PBT5",'Minor retrofit'!$S$19,"")))&amp;IF(F54="Scenario1PBT6",'Minor retrofit'!$T$19,IF(F54="Scenario2PBT6",'Minor retrofit'!$U$19,IF(F54="Scenario3PBT6",'Minor retrofit'!$V$19,"")))&amp;IF(F54="Scenario1PBT7",'Minor retrofit'!$W$19,IF(F54="Scenario2PBT7",'Minor retrofit'!$X$19,IF(F54="Scenario3PBT7",'Minor retrofit'!$Y$19,"")))&amp;IF(F54="Scenario1PBT8",'Minor retrofit'!$Z$19,IF(F54="Scenario2PBT8",'Minor retrofit'!$AA$19,IF(F54="Scenario3PBT8",'Minor retrofit'!$AB$19,"")))&amp;IF(F54="Scenario1PBT9",'Minor retrofit'!$AC$19,IF(F54="Scenario2PBT9",'Minor retrofit'!$AD$19,IF(F54="Scenario3PBT9",'Minor retrofit'!$AE$19,"")))&amp;IF(F54="Scenario1PBT10",'Minor retrofit'!$AF$19,IF(F54="Scenario2PBT10",'Minor retrofit'!$AG$19,IF(F54="Scenario3PBT10",'Minor retrofit'!$AH$19,"")))&amp;IF(F54="Scenario1PBT11",'Minor retrofit'!$AI$19,IF(F54="Scenario2PBT11",'Minor retrofit'!$AJ$19,IF(F54="Scenario3PBT11",'Minor retrofit'!$AK$19,"")))&amp;IF(F54="Scenario1PBT12",'Minor retrofit'!$AL$19,IF(F54="Scenario2PBT12",'Minor retrofit'!$AM$19,IF(F54="Scenario3PBT12",'Minor retrofit'!$AN$19,"")))&amp;IF(F54="Scenario1PBT13",'Minor retrofit'!$AO$19,IF(F54="Scenario2PBT13",'Minor retrofit'!$AP$19,IF(F54="Scenario3PBT13",'Minor retrofit'!$AQ$19,"")))&amp;IF(F54="Scenario1PBT14",'Minor retrofit'!$AR$19,IF(F54="Scenario2PBT14",'Minor retrofit'!$AS$19,IF(F54="Scenario3PBT14",'Minor retrofit'!$AT$19,"")))&amp;IF(F54="Scenario1PBT15",'Minor retrofit'!$AU$19,IF(F54="Scenario2PBT15",'Minor retrofit'!$AV$19,IF(F54="Scenario3PBT15",'Minor retrofit'!$AW$19,"")))</f>
        <v/>
      </c>
      <c r="L54" s="117">
        <f t="shared" si="3"/>
        <v>0</v>
      </c>
      <c r="M54" s="117" t="str">
        <f>IF(F54="Scenario1PBT1",'Minor retrofit'!$E$21,IF(F54="Scenario2PBT1",'Minor retrofit'!$F$21,IF(F54="Scenario3PBT1",'Minor retrofit'!$G$21,"")))&amp;IF(F54="Scenario1PBT2",'Minor retrofit'!$H$21,IF(F54="Scenario2PBT2",'Minor retrofit'!$I$21,IF(F54="Scenario3PBT2",'Minor retrofit'!$J$21,"")))&amp;IF(F54="Scenario1PBT3",'Minor retrofit'!$K$21,IF(F54="Scenario2PBT3",'Minor retrofit'!$L$21,IF(F54="Scenario3PBT3",'Minor retrofit'!$M$21,"")))&amp;IF(F54="Scenario1PBT4",'Minor retrofit'!$N$21,IF(F54="Scenario2PBT4",'Minor retrofit'!$O$21,IF(F54="Scenario3PBT4",'Minor retrofit'!$P$21,"")))&amp;IF(F54="Scenario1PBT5",'Minor retrofit'!$Q$21,IF(F54="Scenario2PBT5",'Minor retrofit'!$R$21,IF(F54="Scenario3PBT5",'Minor retrofit'!$S$21,"")))&amp;IF(F54="Scenario1PBT6",'Minor retrofit'!$T$21,IF(F54="Scenario2PBT6",'Minor retrofit'!$U$21,IF(F54="Scenario3PBT6",'Minor retrofit'!$V$21,"")))&amp;IF(F54="Scenario1PBT7",'Minor retrofit'!$W$21,IF(F54="Scenario2PBT7",'Minor retrofit'!$X$21,IF(F54="Scenario3PBT7",'Minor retrofit'!$Y$21,"")))&amp;IF(F54="Scenario1PBT8",'Minor retrofit'!$Z$21,IF(F54="Scenario2PBT8",'Minor retrofit'!$AA$21,IF(F54="Scenario3PBT8",'Minor retrofit'!$AB$21,"")))&amp;IF(F54="Scenario1PBT9",'Minor retrofit'!$AC$21,IF(F54="Scenario2PBT9",'Minor retrofit'!$AD$21,IF(F54="Scenario3PBT9",'Minor retrofit'!$AE$21,"")))&amp;IF(F54="Scenario1PBT10",'Minor retrofit'!$AF$21,IF(F54="Scenario2PBT10",'Minor retrofit'!$AG$21,IF(F54="Scenario3PBT10",'Minor retrofit'!$AH$21,"")))&amp;IF(F54="Scenario1PBT11",'Minor retrofit'!$AI$21,IF(F54="Scenario2PBT11",'Minor retrofit'!$AJ$21,IF(F54="Scenario3PBT11",'Minor retrofit'!$AK$21,"")))&amp;IF(F54="Scenario1PBT12",'Minor retrofit'!$AL$21,IF(F54="Scenario2PBT12",'Minor retrofit'!$AM$21,IF(F54="Scenario3PBT12",'Minor retrofit'!$AN$21,"")))&amp;IF(F54="Scenario1PBT13",'Minor retrofit'!$AO$21,IF(F54="Scenario2PBT13",'Minor retrofit'!$AP$21,IF(F54="Scenario3PBT13",'Minor retrofit'!$AQ$21,"")))&amp;IF(F54="Scenario1PBT14",'Minor retrofit'!$AR$21,IF(F54="Scenario2PBT14",'Minor retrofit'!$AS$21,IF(F54="Scenario3PBT14",'Minor retrofit'!$AT$21,"")))&amp;IF(F54="Scenario1PBT15",'Minor retrofit'!$AU$21,IF(F54="Scenario2PBT15",'Minor retrofit'!$AV$21,IF(F54="Scenario3PBT15",'Minor retrofit'!$AW$21,"")))</f>
        <v/>
      </c>
      <c r="N54" s="118">
        <f t="shared" si="4"/>
        <v>0</v>
      </c>
      <c r="O54" s="206" t="str">
        <f>IF(F54="Scenario1PBT1",'Minor retrofit'!$E$24,IF(F54="Scenario2PBT1",'Minor retrofit'!$F$24,IF(F54="Scenario3PBT1",'Minor retrofit'!$G$24,"")))&amp;IF(F54="Scenario1PBT2",'Minor retrofit'!$H$24,IF(F54="Scenario2PBT2",'Minor retrofit'!$I$24,IF(F54="Scenario3PBT2",'Minor retrofit'!$J$24,"")))&amp;IF(F54="Scenario1PBT3",'Minor retrofit'!$K$24,IF(F54="Scenario2PBT3",'Minor retrofit'!$L$24,IF(F54="Scenario3PBT3",'Minor retrofit'!$M$24,"")))&amp;IF(F54="Scenario1PBT4",'Minor retrofit'!$N$24,IF(F54="Scenario2PBT4",'Minor retrofit'!$O$24,IF(F54="Scenario3PBT4",'Minor retrofit'!$P$24,"")))&amp;IF(F54="Scenario1PBT5",'Minor retrofit'!$Q$24,IF(F54="Scenario2PBT5",'Minor retrofit'!$R$24,IF(F54="Scenario3PBT5",'Minor retrofit'!$S$24,"")))&amp;IF(F54="Scenario1PBT6",'Minor retrofit'!$T$24,IF(F54="Scenario2PBT6",'Minor retrofit'!$U$24,IF(F54="Scenario3PBT6",'Minor retrofit'!$V$24,"")))&amp;IF(F54="Scenario1PBT7",'Minor retrofit'!$W$24,IF(F54="Scenario2PBT7",'Minor retrofit'!$X$24,IF(F54="Scenario3PBT7",'Minor retrofit'!$Y$24,"")))&amp;IF(F54="Scenario1PBT8",'Minor retrofit'!$Z$24,IF(F54="Scenario2PBT8",'Minor retrofit'!$AA$24,IF(F54="Scenario3PBT8",'Minor retrofit'!$AB$24,"")))&amp;IF(F54="Scenario1PBT9",'Minor retrofit'!$AC$24,IF(F54="Scenario2PBT9",'Minor retrofit'!$AD$24,IF(F54="Scenario3PBT9",'Minor retrofit'!$AE$24,"")))&amp;IF(F54="Scenario1PBT10",'Minor retrofit'!$AF$24,IF(F54="Scenario2PBT10",'Minor retrofit'!$AG$24,IF(F54="Scenario3PBT10",'Minor retrofit'!$AH$24,"")))&amp;IF(F54="Scenario1PBT11",'Minor retrofit'!$AI$24,IF(F54="Scenario2PBT11",'Minor retrofit'!$AJ$24,IF(F54="Scenario3PBT11",'Minor retrofit'!$AK$24,"")))&amp;IF(F54="Scenario1PBT12",'Minor retrofit'!$AL$24,IF(F54="Scenario2PBT12",'Minor retrofit'!$AM$24,IF(F54="Scenario3PBT12",'Minor retrofit'!$AN$24,"")))&amp;IF(F54="Scenario1PBT13",'Minor retrofit'!$AO$24,IF(F54="Scenario2PBT13",'Minor retrofit'!$AP$24,IF(F54="Scenario3PBT13",'Minor retrofit'!$AQ$24,"")))&amp;IF(F54="Scenario1PBT14",'Minor retrofit'!$AR$24,IF(F54="Scenario2PBT14",'Minor retrofit'!$AS$24,IF(F54="Scenario3PBT14",'Minor retrofit'!$AT$24,"")))&amp;IF(F54="Scenario1PBT15",'Minor retrofit'!$AU$24,IF(F54="Scenario2PBT15",'Minor retrofit'!$AV$24,IF(F54="Scenario3PBT15",'Minor retrofit'!$AW$24,"")))</f>
        <v/>
      </c>
      <c r="P54" s="117">
        <f t="shared" si="5"/>
        <v>0</v>
      </c>
      <c r="Q54" s="117" t="str">
        <f>IF(F54="Scenario1PBT1",'Minor retrofit'!$E$26,IF(F54="Scenario2PBT1",'Minor retrofit'!$F$26,IF(F54="Scenario3PBT1",'Minor retrofit'!$G$26,"")))&amp;IF(F54="Scenario1PBT2",'Minor retrofit'!$H$26,IF(F54="Scenario2PBT2",'Minor retrofit'!$I$26,IF(F54="Scenario3PBT2",'Minor retrofit'!$J$26,"")))&amp;IF(F54="Scenario1PBT3",'Minor retrofit'!$K$26,IF(F54="Scenario2PBT3",'Minor retrofit'!$L$26,IF(F54="Scenario3PBT3",'Minor retrofit'!$M$26,"")))&amp;IF(F54="Scenario1PBT4",'Minor retrofit'!$N$26,IF(F54="Scenario2PBT4",'Minor retrofit'!$O$26,IF(F54="Scenario3PBT4",'Minor retrofit'!$P$26,"")))&amp;IF(F54="Scenario1PBT5",'Minor retrofit'!$Q$26,IF(F54="Scenario2PBT5",'Minor retrofit'!$R$26,IF(F54="Scenario3PBT5",'Minor retrofit'!$S$26,"")))&amp;IF(F54="Scenario1PBT6",'Minor retrofit'!$T$26,IF(F54="Scenario2PBT6",'Minor retrofit'!$U$26,IF(F54="Scenario3PBT6",'Minor retrofit'!$V$26,"")))&amp;IF(F54="Scenario1PBT7",'Minor retrofit'!$W$26,IF(F54="Scenario2PBT7",'Minor retrofit'!$X$26,IF(F54="Scenario3PBT7",'Minor retrofit'!$Y$26,"")))&amp;IF(F54="Scenario1PBT8",'Minor retrofit'!$Z$26,IF(F54="Scenario2PBT8",'Minor retrofit'!$AA$26,IF(F54="Scenario3PBT8",'Minor retrofit'!$AB$26,"")))&amp;IF(F54="Scenario1PBT9",'Minor retrofit'!$AC$26,IF(F54="Scenario2PBT9",'Minor retrofit'!$AD$26,IF(F54="Scenario3PBT9",'Minor retrofit'!$AE$26,"")))&amp;IF(F54="Scenario1PBT10",'Minor retrofit'!$AF$26,IF(F54="Scenario2PBT10",'Minor retrofit'!$AG$26,IF(F54="Scenario3PBT10",'Minor retrofit'!$AH$26,"")))&amp;IF(F54="Scenario1PBT11",'Minor retrofit'!$AI$26,IF(F54="Scenario2PBT11",'Minor retrofit'!$AJ$26,IF(F54="Scenario3PBT11",'Minor retrofit'!$AK$26,"")))&amp;IF(F54="Scenario1PBT12",'Minor retrofit'!$AL$26,IF(F54="Scenario2PBT12",'Minor retrofit'!$AM$26,IF(F54="Scenario3PBT12",'Minor retrofit'!$AN$26,"")))&amp;IF(F54="Scenario1PBT13",'Minor retrofit'!$AO$26,IF(F54="Scenario2PBT13",'Minor retrofit'!$AP$26,IF(F54="Scenario3PBT13",'Minor retrofit'!$AQ$26,"")))&amp;IF(F54="Scenario1PBT14",'Minor retrofit'!$AR$26,IF(F54="Scenario2PBT14",'Minor retrofit'!$AS$26,IF(F54="Scenario3PBT14",'Minor retrofit'!$AT$26,"")))&amp;IF(F54="Scenario1PBT15",'Minor retrofit'!$AU$26,IF(F54="Scenario2PBT15",'Minor retrofit'!$AV$26,IF(F54="Scenario3PBT15",'Minor retrofit'!$AW$26,"")))</f>
        <v/>
      </c>
      <c r="R54" s="117">
        <f t="shared" si="6"/>
        <v>0</v>
      </c>
      <c r="S54" s="117" t="str">
        <f>IF(F54="Scenario1PBT1",'Minor retrofit'!$E$28,IF(F54="Scenario2PBT1",'Minor retrofit'!$F$28,IF(F54="Scenario3PBT1",'Minor retrofit'!$G$28,"")))&amp;IF(F54="Scenario1PBT2",'Minor retrofit'!$H$28,IF(F54="Scenario2PBT2",'Minor retrofit'!$I$28,IF(F54="Scenario3PBT2",'Minor retrofit'!$J$28,"")))&amp;IF(F54="Scenario1PBT3",'Minor retrofit'!$K$28,IF(F54="Scenario2PBT3",'Minor retrofit'!$L$28,IF(F54="Scenario3PBT3",'Minor retrofit'!$M$28,"")))&amp;IF(F54="Scenario1PBT4",'Minor retrofit'!$N$28,IF(F54="Scenario2PBT4",'Minor retrofit'!$O$28,IF(F54="Scenario3PBT4",'Minor retrofit'!$P$28,"")))&amp;IF(F54="Scenario1PBT5",'Minor retrofit'!$Q$28,IF(F54="Scenario2PBT5",'Minor retrofit'!$R$28,IF(F54="Scenario3PBT5",'Minor retrofit'!$S$28,"")))&amp;IF(F54="Scenario1PBT6",'Minor retrofit'!$T$28,IF(F54="Scenario2PBT6",'Minor retrofit'!$U$28,IF(F54="Scenario3PBT6",'Minor retrofit'!$V$28,"")))&amp;IF(F54="Scenario1PBT7",'Minor retrofit'!$W$28,IF(F54="Scenario2PBT7",'Minor retrofit'!$X$28,IF(F54="Scenario3PBT7",'Minor retrofit'!$Y$28,"")))&amp;IF(F54="Scenario1PBT8",'Minor retrofit'!$Z$28,IF(F54="Scenario2PBT8",'Minor retrofit'!$AA$28,IF(F54="Scenario3PBT8",'Minor retrofit'!$AB$28,"")))&amp;IF(F54="Scenario1PBT9",'Minor retrofit'!$AC$28,IF(F54="Scenario2PBT9",'Minor retrofit'!$AD$28,IF(F54="Scenario3PBT9",'Minor retrofit'!$AE$28,"")))&amp;IF(F54="Scenario1PBT10",'Minor retrofit'!$AF$28,IF(F54="Scenario2PBT10",'Minor retrofit'!$AG$28,IF(F54="Scenario3PBT10",'Minor retrofit'!$AH$28,"")))&amp;IF(F54="Scenario1PBT11",'Minor retrofit'!$AI$28,IF(F54="Scenario2PBT11",'Minor retrofit'!$AJ$28,IF(F54="Scenario3PBT11",'Minor retrofit'!$AK$28,"")))&amp;IF(F54="Scenario1PBT12",'Minor retrofit'!$AL$28,IF(F54="Scenario2PBT12",'Minor retrofit'!$AM$28,IF(F54="Scenario3PBT12",'Minor retrofit'!$AN$28,"")))&amp;IF(F54="Scenario1PBT13",'Minor retrofit'!$AO$28,IF(F54="Scenario2PBT13",'Minor retrofit'!$AP$28,IF(F54="Scenario3PBT13",'Minor retrofit'!$AQ$28,"")))&amp;IF(F54="Scenario1PBT14",'Minor retrofit'!$AR$28,IF(F54="Scenario2PBT14",'Minor retrofit'!$AS$28,IF(F54="Scenario3PBT14",'Minor retrofit'!$AT$28,"")))&amp;IF(F54="Scenario1PBT15",'Minor retrofit'!$AU$28,IF(F54="Scenario2PBT15",'Minor retrofit'!$AV$28,IF(F54="Scenario3PBT15",'Minor retrofit'!$AW$28,"")))</f>
        <v/>
      </c>
      <c r="T54" s="207">
        <f t="shared" si="7"/>
        <v>0</v>
      </c>
      <c r="U54" s="206" t="str">
        <f>IF(F54="Scenario1PBT1",'Minor retrofit'!$E$39,IF(F54="Scenario2PBT1",'Minor retrofit'!$F$39,IF(F54="Scenario3PBT1",'Minor retrofit'!$G$39,"")))&amp;IF(F54="Scenario1PBT2",'Minor retrofit'!$H$39,IF(F54="Scenario2PBT2",'Minor retrofit'!$I$39,IF(F54="Scenario3PBT2",'Minor retrofit'!$J$39,"")))&amp;IF(F54="Scenario1PBT3",'Minor retrofit'!$K$39,IF(F54="Scenario2PBT3",'Minor retrofit'!$L$39,IF(F54="Scenario3PBT3",'Minor retrofit'!$M$39,"")))&amp;IF(F54="Scenario1PBT4",'Minor retrofit'!$N$39,IF(F54="Scenario2PBT4",'Minor retrofit'!$O$39,IF(F54="Scenario3PBT4",'Minor retrofit'!$P$39,"")))&amp;IF(F54="Scenario1PBT5",'Minor retrofit'!$Q$39,IF(F54="Scenario2PBT5",'Minor retrofit'!$R$39,IF(F54="Scenario3PBT5",'Minor retrofit'!$S$39,"")))&amp;IF(F54="Scenario1PBT6",'Minor retrofit'!$T$39,IF(F54="Scenario2PBT6",'Minor retrofit'!$U$39,IF(F54="Scenario3PBT6",'Minor retrofit'!$V$39,"")))&amp;IF(F54="Scenario1PBT7",'Minor retrofit'!$W$39,IF(F54="Scenario2PBT7",'Minor retrofit'!$X$39,IF(F54="Scenario3PBT7",'Minor retrofit'!$Y$39,"")))&amp;IF(F54="Scenario1PBT8",'Minor retrofit'!$Z$39,IF(F54="Scenario2PBT8",'Minor retrofit'!$AA$39,IF(F54="Scenario3PBT8",'Minor retrofit'!$AB$39,"")))&amp;IF(F54="Scenario1PBT9",'Minor retrofit'!$AC$39,IF(F54="Scenario2PBT9",'Minor retrofit'!$AD$39,IF(F54="Scenario3PBT9",'Minor retrofit'!$AE$39,"")))&amp;IF(F54="Scenario1PBT10",'Minor retrofit'!$AF$39,IF(F54="Scenario2PBT10",'Minor retrofit'!$AG$39,IF(F54="Scenario3PBT10",'Minor retrofit'!$AH$39,"")))&amp;IF(F54="Scenario1PBT11",'Minor retrofit'!$AI$39,IF(F54="Scenario2PBT11",'Minor retrofit'!$AJ$39,IF(F54="Scenario3PBT11",'Minor retrofit'!$AK$39,"")))&amp;IF(F54="Scenario1PBT12",'Minor retrofit'!$AL$39,IF(F54="Scenario2PBT12",'Minor retrofit'!$AM$39,IF(F54="Scenario3PBT12",'Minor retrofit'!$AN$39,"")))&amp;IF(F54="Scenario1PBT13",'Minor retrofit'!$AO$39,IF(F54="Scenario2PBT13",'Minor retrofit'!$AP$39,IF(F54="Scenario3PBT13",'Minor retrofit'!$AQ$39,"")))&amp;IF(F54="Scenario1PBT14",'Minor retrofit'!$AR$39,IF(F54="Scenario2PBT14",'Minor retrofit'!$AS$39,IF(F54="Scenario3PBT14",'Minor retrofit'!$AT$39,"")))&amp;IF(F54="Scenario1PBT15",'Minor retrofit'!$AU$39,IF(F54="Scenario2PBT15",'Minor retrofit'!$AV$39,IF(F54="Scenario3PBT15",'Minor retrofit'!$AW$39,"")))</f>
        <v/>
      </c>
      <c r="V54" s="117">
        <f t="shared" si="8"/>
        <v>0</v>
      </c>
      <c r="W54" s="117" t="str">
        <f>IF(F54="Scenario1PBT1",'Minor retrofit'!$E$41,IF(F54="Scenario2PBT1",'Minor retrofit'!$F$41,IF(F54="Scenario3PBT1",'Minor retrofit'!$G$41,"")))&amp;IF(F54="Scenario1PBT2",'Minor retrofit'!$H$41,IF(F54="Scenario2PBT2",'Minor retrofit'!$I$41,IF(F54="Scenario3PBT2",'Minor retrofit'!$J$41,"")))&amp;IF(F54="Scenario1PBT3",'Minor retrofit'!$K$41,IF(F54="Scenario2PBT3",'Minor retrofit'!$L$41,IF(F54="Scenario3PBT3",'Minor retrofit'!$M$41,"")))&amp;IF(F54="Scenario1PBT4",'Minor retrofit'!$N$41,IF(F54="Scenario2PBT4",'Minor retrofit'!$O$41,IF(F54="Scenario3PBT4",'Minor retrofit'!$P$41,"")))&amp;IF(F54="Scenario1PBT5",'Minor retrofit'!$Q$41,IF(F54="Scenario2PBT5",'Minor retrofit'!$R$41,IF(F54="Scenario3PBT5",'Minor retrofit'!$S$41,"")))&amp;IF(F54="Scenario1PBT6",'Minor retrofit'!$T$41,IF(F54="Scenario2PBT6",'Minor retrofit'!$U$41,IF(F54="Scenario3PBT6",'Minor retrofit'!$V$41,"")))&amp;IF(F54="Scenario1PBT7",'Minor retrofit'!$W$41,IF(F54="Scenario2PBT7",'Minor retrofit'!$X$41,IF(F54="Scenario3PBT7",'Minor retrofit'!$Y$41,"")))&amp;IF(F54="Scenario1PBT8",'Minor retrofit'!$Z$41,IF(F54="Scenario2PBT8",'Minor retrofit'!$AA$41,IF(F54="Scenario3PBT8",'Minor retrofit'!$AB$41,"")))&amp;IF(F54="Scenario1PBT9",'Minor retrofit'!$AC$41,IF(F54="Scenario2PBT9",'Minor retrofit'!$AD$41,IF(F54="Scenario3PBT9",'Minor retrofit'!$AE$41,"")))&amp;IF(F54="Scenario1PBT10",'Minor retrofit'!$AF$41,IF(F54="Scenario2PBT10",'Minor retrofit'!$AG$41,IF(F54="Scenario3PBT10",'Minor retrofit'!$AH$41,"")))&amp;IF(F54="Scenario1PBT11",'Minor retrofit'!$AI$41,IF(F54="Scenario2PBT11",'Minor retrofit'!$AJ$41,IF(F54="Scenario3PBT11",'Minor retrofit'!$AK$41,"")))&amp;IF(F54="Scenario1PBT12",'Minor retrofit'!$AL$41,IF(F54="Scenario2PBT12",'Minor retrofit'!$AM$41,IF(F54="Scenario3PBT12",'Minor retrofit'!$AN$41,"")))&amp;IF(F54="Scenario1PBT13",'Minor retrofit'!$AO$41,IF(F54="Scenario2PBT13",'Minor retrofit'!$AP$41,IF(F54="Scenario3PBT13",'Minor retrofit'!$AQ$41,"")))&amp;IF(F54="Scenario1PBT14",'Minor retrofit'!$AR$41,IF(F54="Scenario2PBT14",'Minor retrofit'!$AS$41,IF(F54="Scenario3PBT14",'Minor retrofit'!$AT$41,"")))&amp;IF(F54="Scenario1PBT15",'Minor retrofit'!$AU$41,IF(F54="Scenario2PBT15",'Minor retrofit'!$AV$41,IF(F54="Scenario3PBT15",'Minor retrofit'!$AW$41,"")))</f>
        <v/>
      </c>
      <c r="X54" s="117">
        <f t="shared" si="9"/>
        <v>0</v>
      </c>
      <c r="Y54" s="117" t="str">
        <f>IF(F54="Scenario1PBT1",'Minor retrofit'!$E$43,IF(F54="Scenario2PBT1",'Minor retrofit'!$F$43,IF(F54="Scenario3PBT1",'Minor retrofit'!$G$43,"")))&amp;IF(F54="Scenario1PBT2",'Minor retrofit'!$H$43,IF(F54="Scenario2PBT2",'Minor retrofit'!$I$43,IF(F54="Scenario3PBT2",'Minor retrofit'!$J$43,"")))&amp;IF(F54="Scenario1PBT3",'Minor retrofit'!$K$43,IF(F54="Scenario2PBT3",'Minor retrofit'!$L$43,IF(F54="Scenario3PBT3",'Minor retrofit'!$M$43,"")))&amp;IF(F54="Scenario1PBT4",'Minor retrofit'!$N$43,IF(F54="Scenario2PBT4",'Minor retrofit'!$O$43,IF(F54="Scenario3PBT4",'Minor retrofit'!$P$43,"")))&amp;IF(F54="Scenario1PBT5",'Minor retrofit'!$Q$43,IF(F54="Scenario2PBT5",'Minor retrofit'!$R$43,IF(F54="Scenario3PBT5",'Minor retrofit'!$S$43,"")))&amp;IF(F54="Scenario1PBT6",'Minor retrofit'!$T$43,IF(F54="Scenario2PBT6",'Minor retrofit'!$U$43,IF(F54="Scenario3PBT6",'Minor retrofit'!$V$43,"")))&amp;IF(F54="Scenario1PBT7",'Minor retrofit'!$W$43,IF(F54="Scenario2PBT7",'Minor retrofit'!$X$43,IF(F54="Scenario3PBT7",'Minor retrofit'!$Y$43,"")))&amp;IF(F54="Scenario1PBT8",'Minor retrofit'!$Z$43,IF(F54="Scenario2PBT8",'Minor retrofit'!$AA$43,IF(F54="Scenario3PBT8",'Minor retrofit'!$AB$43,"")))&amp;IF(F54="Scenario1PBT9",'Minor retrofit'!$AC$43,IF(F54="Scenario2PBT9",'Minor retrofit'!$AD$43,IF(F54="Scenario3PBT9",'Minor retrofit'!$AE$43,"")))&amp;IF(F54="Scenario1PBT10",'Minor retrofit'!$AF$43,IF(F54="Scenario2PBT10",'Minor retrofit'!$AG$43,IF(F54="Scenario3PBT10",'Minor retrofit'!$AH$43,"")))&amp;IF(F54="Scenario1PBT11",'Minor retrofit'!$AI$43,IF(F54="Scenario2PBT11",'Minor retrofit'!$AJ$43,IF(F54="Scenario3PBT11",'Minor retrofit'!$AK$43,"")))&amp;IF(F54="Scenario1PBT12",'Minor retrofit'!$AL$43,IF(F54="Scenario2PBT12",'Minor retrofit'!$AM$43,IF(F54="Scenario3PBT12",'Minor retrofit'!$AN$43,"")))&amp;IF(F54="Scenario1PBT13",'Minor retrofit'!$AO$43,IF(F54="Scenario2PBT13",'Minor retrofit'!$AP$43,IF(F54="Scenario3PBT13",'Minor retrofit'!$AQ$43,"")))&amp;IF(F54="Scenario1PBT14",'Minor retrofit'!$AR$43,IF(F54="Scenario2PBT14",'Minor retrofit'!$AS$43,IF(F54="Scenario3PBT14",'Minor retrofit'!$AT$43,"")))&amp;IF(F54="Scenario1PBT15",'Minor retrofit'!$AU$43,IF(F54="Scenario2PBT15",'Minor retrofit'!$AV$43,IF(F54="Scenario3PBT15",'Minor retrofit'!$AW$43,"")))</f>
        <v/>
      </c>
      <c r="Z54" s="117">
        <f t="shared" si="10"/>
        <v>0</v>
      </c>
      <c r="AA54" s="178" t="str">
        <f>IF(F54="Scenario1PBT1",'Minor retrofit'!$E$102,IF(F54="Scenario2PBT1",'Minor retrofit'!$F$102,IF(F54="Scenario3PBT1",'Minor retrofit'!$G$102,"")))&amp;IF(F54="Scenario1PBT2",'Minor retrofit'!$H$102,IF(F54="Scenario2PBT2",'Minor retrofit'!$I$102,IF(F54="Scenario3PBT2",'Minor retrofit'!$J$102,"")))&amp;IF(F54="Scenario1PBT3",'Minor retrofit'!$K$102,IF(F54="Scenario2PBT3",'Minor retrofit'!$L$102,IF(F54="Scenario3PBT3",'Minor retrofit'!$M$102,"")))&amp;IF(F54="Scenario1PBT4",'Minor retrofit'!$N$102,IF(F54="Scenario2PBT4",'Minor retrofit'!$O$102,IF(F54="Scenario3PBT4",'Minor retrofit'!$P$102,"")))&amp;IF(F54="Scenario1PBT5",'Minor retrofit'!$Q$102,IF(F54="Scenario2PBT5",'Minor retrofit'!$R$102,IF(F54="Scenario3PBT5",'Minor retrofit'!$S$102,"")))&amp;IF(F54="Scenario1PBT6",'Minor retrofit'!$T$102,IF(F54="Scenario2PBT6",'Minor retrofit'!$U$102,IF(F54="Scenario3PBT6",'Minor retrofit'!$V$102,"")))&amp;IF(F54="Scenario1PBT7",'Minor retrofit'!$W$102,IF(F54="Scenario2PBT7",'Minor retrofit'!$X$102,IF(F54="Scenario3PBT7",'Minor retrofit'!$Y$102,"")))&amp;IF(F54="Scenario1PBT8",'Minor retrofit'!$Z$102,IF(F54="Scenario2PBT8",'Minor retrofit'!$AA$102,IF(F54="Scenario3PBT8",'Minor retrofit'!$AB$102,"")))&amp;IF(F54="Scenario1PBT9",'Minor retrofit'!$AC$102,IF(F54="Scenario2PBT9",'Minor retrofit'!$AD$102,IF(F54="Scenario3PBT9",'Minor retrofit'!$AE$102,"")))&amp;IF(F54="Scenario1PBT10",'Minor retrofit'!$AF$102,IF(F54="Scenario2PBT10",'Minor retrofit'!$AG$102,IF(F54="Scenario3PBT10",'Minor retrofit'!$AH$102,"")))&amp;IF(F54="Scenario1PBT11",'Minor retrofit'!$AI$102,IF(F54="Scenario2PBT11",'Minor retrofit'!$AJ$102,IF(F54="Scenario3PBT11",'Minor retrofit'!$AK$102,"")))&amp;IF(F54="Scenario1PBT12",'Minor retrofit'!$AL$102,IF(F54="Scenario2PBT12",'Minor retrofit'!$AM$102,IF(F54="Scenario3PBT12",'Minor retrofit'!$AN$102,"")))&amp;IF(F54="Scenario1PBT13",'Minor retrofit'!$AO$102,IF(F54="Scenario2PBT13",'Minor retrofit'!$AP$102,IF(F54="Scenario3PBT13",'Minor retrofit'!$AQ$102,"")))&amp;IF(F54="Scenario1PBT14",'Minor retrofit'!$AR$102,IF(F54="Scenario2PBT14",'Minor retrofit'!$AS$102,IF(F54="Scenario3PBT14",'Minor retrofit'!$AT$102,"")))&amp;IF(F54="Scenario1PBT15",'Minor retrofit'!$AU$102,IF(F54="Scenario2PBT15",'Minor retrofit'!$AV$102,IF(F54="Scenario3PBT15",'Minor retrofit'!$AW$102,"")))</f>
        <v/>
      </c>
      <c r="AB54" s="179">
        <f t="shared" si="11"/>
        <v>0</v>
      </c>
      <c r="AC54" s="208">
        <f>IFERROR('Projection_Base-case'!G54-G54,0)</f>
        <v>0</v>
      </c>
      <c r="AD54" s="178">
        <f t="shared" si="12"/>
        <v>0</v>
      </c>
      <c r="AE54" s="117">
        <f>IFERROR(100*AC54/'Projection_Base-case'!G54,0)</f>
        <v>0</v>
      </c>
      <c r="AF54" s="117">
        <f>IFERROR('Projection_Base-case'!I54-I54,0)</f>
        <v>0</v>
      </c>
      <c r="AG54" s="178">
        <f t="shared" si="13"/>
        <v>0</v>
      </c>
      <c r="AH54" s="117">
        <f>IFERROR(100*AF54/'Projection_Base-case'!I54,0)</f>
        <v>0</v>
      </c>
      <c r="AI54" s="117">
        <f>IFERROR('Projection_Base-case'!K54-K54,0)</f>
        <v>0</v>
      </c>
      <c r="AJ54" s="178">
        <f t="shared" si="14"/>
        <v>0</v>
      </c>
      <c r="AK54" s="117">
        <f>IFERROR(100*AI54/'Projection_Base-case'!K54,0)</f>
        <v>0</v>
      </c>
      <c r="AL54" s="117">
        <f>IFERROR(M54-'Projection_Base-case'!M54,0)</f>
        <v>0</v>
      </c>
      <c r="AM54" s="178">
        <f t="shared" si="15"/>
        <v>0</v>
      </c>
      <c r="AN54" s="179">
        <f>IFERROR(IF('Projection_Base-case'!N54&gt;0,100*AM54/'Projection_Base-case'!N54,100*AM54/N54),0)</f>
        <v>0</v>
      </c>
      <c r="AO54" s="206">
        <f>IFERROR('Projection_Base-case'!O54-O54,0)</f>
        <v>0</v>
      </c>
      <c r="AP54" s="178">
        <f t="shared" si="16"/>
        <v>0</v>
      </c>
      <c r="AQ54" s="117">
        <f>IFERROR(100*AO54/'Projection_Base-case'!O54,0)</f>
        <v>0</v>
      </c>
      <c r="AR54" s="117">
        <f>IFERROR('Projection_Base-case'!Q54-Q54,0)</f>
        <v>0</v>
      </c>
      <c r="AS54" s="178">
        <f t="shared" si="17"/>
        <v>0</v>
      </c>
      <c r="AT54" s="117">
        <f>IFERROR(100*AR54/'Projection_Base-case'!Q54,0)</f>
        <v>0</v>
      </c>
      <c r="AU54" s="117">
        <f>IFERROR('Projection_Base-case'!S54-S54,0)</f>
        <v>0</v>
      </c>
      <c r="AV54" s="178">
        <f t="shared" si="18"/>
        <v>0</v>
      </c>
      <c r="AW54" s="118">
        <f>IFERROR(100*AU54/'Projection_Base-case'!S54,0)</f>
        <v>0</v>
      </c>
      <c r="AX54" s="206">
        <f>IFERROR('Projection_Base-case'!U54-U54,0)</f>
        <v>0</v>
      </c>
      <c r="AY54" s="178">
        <f t="shared" si="19"/>
        <v>0</v>
      </c>
      <c r="AZ54" s="117">
        <f>IFERROR(100*AX54/'Projection_Base-case'!U54,0)</f>
        <v>0</v>
      </c>
      <c r="BA54" s="117">
        <f>IFERROR('Projection_Base-case'!W54-W54,0)</f>
        <v>0</v>
      </c>
      <c r="BB54" s="178">
        <f t="shared" si="20"/>
        <v>0</v>
      </c>
      <c r="BC54" s="117">
        <f>IFERROR(100*BA54/'Projection_Base-case'!W54,0)</f>
        <v>0</v>
      </c>
      <c r="BD54" s="117">
        <f>IFERROR('Projection_Base-case'!Y54-Y54,0)</f>
        <v>0</v>
      </c>
      <c r="BE54" s="178">
        <f t="shared" si="21"/>
        <v>0</v>
      </c>
      <c r="BF54" s="117">
        <f>IFERROR(100*BD54/'Projection_Base-case'!Y54,0)</f>
        <v>0</v>
      </c>
      <c r="BG54" s="178">
        <f t="shared" si="22"/>
        <v>0</v>
      </c>
      <c r="BH54" s="179">
        <f t="shared" si="23"/>
        <v>0</v>
      </c>
    </row>
    <row r="55" spans="1:60">
      <c r="A55" s="205">
        <v>50</v>
      </c>
      <c r="B55" s="178">
        <f>IF('Projection_Base-case'!B55&lt;&gt;"",'Projection_Base-case'!B55,0)</f>
        <v>0</v>
      </c>
      <c r="C55" s="178">
        <f>IF('Projection_Base-case'!C55&lt;&gt;"",'Projection_Base-case'!C55,0)</f>
        <v>0</v>
      </c>
      <c r="D55" s="178">
        <f>IF('Projection_Base-case'!D55&lt;&gt;"",'Projection_Base-case'!D55,0)</f>
        <v>0</v>
      </c>
      <c r="E55" s="176" t="str">
        <f>IF(AND('Résultats Minor'!$AC$3="OUI",'Résultats Minor'!E54&lt;&gt;""),'Résultats Minor'!E54,IF(OR(D55="PBT2",D55="PBT3",D55="PBT5",D55="PBT8",D55="PBT9"),"Scenario1",IF(OR(D55="PBT6",D55="PBT7",D55="PBT10"),"Scenario2",IF(OR(D55="PBT1",D55="PBT4"),"Scenario3",""))))</f>
        <v/>
      </c>
      <c r="F55" s="202" t="str">
        <f t="shared" si="0"/>
        <v>0</v>
      </c>
      <c r="G55" s="206" t="str">
        <f>IF(F55="Scenario1PBT1",'Minor retrofit'!$E$7,IF(F55="Scenario2PBT1",'Minor retrofit'!$F$7,IF(F55="Scenario3PBT1",'Minor retrofit'!$G$7,"")))&amp;IF(F55="Scenario1PBT2",'Minor retrofit'!$H$7,IF(F55="Scenario2PBT2",'Minor retrofit'!$I$7,IF(F55="Scenario3PBT2",'Minor retrofit'!$J$7,"")))&amp;IF(F55="Scenario1PBT3",'Minor retrofit'!$K$7,IF(F55="Scenario2PBT3",'Minor retrofit'!$L$7,IF(F55="Scenario3PBT3",'Minor retrofit'!$M$7,"")))&amp;IF(F55="Scenario1PBT4",'Minor retrofit'!$N$7,IF(F55="Scenario2PBT4",'Minor retrofit'!$O$7,IF(F55="Scenario3PBT4",'Minor retrofit'!$P$7,"")))&amp;IF(F55="Scenario1PBT5",'Minor retrofit'!$Q$7,IF(F55="Scenario2PBT5",'Minor retrofit'!$R$7,IF(F55="Scenario3PBT5",'Minor retrofit'!$S$7,"")))&amp;IF(F55="Scenario1PBT6",'Minor retrofit'!$T$7,IF(F55="Scenario2PBT6",'Minor retrofit'!$U$7,IF(F55="Scenario3PBT6",'Minor retrofit'!$V$7,"")))&amp;IF(F55="Scenario1PBT7",'Minor retrofit'!$W$7,IF(F55="Scenario2PBT7",'Minor retrofit'!$X$7,IF(F55="Scenario3PBT7",'Minor retrofit'!$Y$7,"")))&amp;IF(F55="Scenario1PBT8",'Minor retrofit'!$Z$7,IF(F55="Scenario2PBT8",'Minor retrofit'!$AA$7,IF(F55="Scenario3PBT8",'Minor retrofit'!$AB$7,"")))&amp;IF(F55="Scenario1PBT9",'Minor retrofit'!$AC$7,IF(F55="Scenario2PBT9",'Minor retrofit'!$AD$7,IF(F55="Scenario3PBT9",'Minor retrofit'!$AE$7,"")))&amp;IF(F55="Scenario1PBT10",'Minor retrofit'!$AF$7,IF(F55="Scenario2PBT10",'Minor retrofit'!$AG$7,IF(F55="Scenario3PBT10",'Minor retrofit'!$AH$7,"")))&amp;IF(F55="Scenario1PBT11",'Minor retrofit'!$AI$7,IF(F55="Scenario2PBT11",'Minor retrofit'!$AJ$7,IF(F55="Scenario3PBT11",'Minor retrofit'!$AK$7,"")))&amp;IF(F55="Scenario1PBT12",'Minor retrofit'!$AL$7,IF(F55="Scenario2PBT12",'Minor retrofit'!$AM$7,IF(F55="Scenario3PBT12",'Minor retrofit'!$AN$7,"")))&amp;IF(F55="Scenario1PBT13",'Minor retrofit'!$AO$7,IF(F55="Scenario2PBT13",'Minor retrofit'!$AP$7,IF(F55="Scenario3PBT13",'Minor retrofit'!$AQ$7,"")))&amp;IF(F55="Scenario1PBT14",'Minor retrofit'!$AR$7,IF(F55="Scenario2PBT14",'Minor retrofit'!$AS$7,IF(F55="Scenario3PBT14",'Minor retrofit'!$AT$7,"")))&amp;IF(F55="Scenario1PBT15",'Minor retrofit'!$AU$7,IF(F55="Scenario2PBT15",'Minor retrofit'!$AV$7,IF(F55="Scenario3PBT15",'Minor retrofit'!$AW$7,"")))</f>
        <v/>
      </c>
      <c r="H55" s="117">
        <f t="shared" si="1"/>
        <v>0</v>
      </c>
      <c r="I55" s="117" t="str">
        <f>IF(F55="Scenario1PBT1",'Minor retrofit'!$E$17,IF(F55="Scenario2PBT1",'Minor retrofit'!$F$17,IF(F55="Scenario3PBT1",'Minor retrofit'!$G$17,"")))&amp;IF(F55="Scenario1PBT2",'Minor retrofit'!$H$17,IF(F55="Scenario2PBT2",'Minor retrofit'!$I$17,IF(F55="Scenario3PBT2",'Minor retrofit'!$J$17,"")))&amp;IF(F55="Scenario1PBT3",'Minor retrofit'!$K$17,IF(F55="Scenario2PBT3",'Minor retrofit'!$L$17,IF(F55="Scenario3PBT3",'Minor retrofit'!$M$17,"")))&amp;IF(F55="Scenario1PBT4",'Minor retrofit'!$N$17,IF(F55="Scenario2PBT4",'Minor retrofit'!$O$17,IF(F55="Scenario3PBT4",'Minor retrofit'!$P$17,"")))&amp;IF(F55="Scenario1PBT5",'Minor retrofit'!$Q$17,IF(F55="Scenario2PBT5",'Minor retrofit'!$R$17,IF(F55="Scenario3PBT5",'Minor retrofit'!$S$17,"")))&amp;IF(F55="Scenario1PBT6",'Minor retrofit'!$T$17,IF(F55="Scenario2PBT6",'Minor retrofit'!$U$17,IF(F55="Scenario3PBT6",'Minor retrofit'!$V$17,"")))&amp;IF(F55="Scenario1PBT7",'Minor retrofit'!$W$17,IF(F55="Scenario2PBT7",'Minor retrofit'!$X$17,IF(F55="Scenario3PBT7",'Minor retrofit'!$Y$17,"")))&amp;IF(F55="Scenario1PBT8",'Minor retrofit'!$Z$17,IF(F55="Scenario2PBT8",'Minor retrofit'!$AA$17,IF(F55="Scenario3PBT8",'Minor retrofit'!$AB$17,"")))&amp;IF(F55="Scenario1PBT9",'Minor retrofit'!$AC$17,IF(F55="Scenario2PBT9",'Minor retrofit'!$AD$17,IF(F55="Scenario3PBT9",'Minor retrofit'!$AE$17,"")))&amp;IF(F55="Scenario1PBT10",'Minor retrofit'!$AF$17,IF(F55="Scenario2PBT10",'Minor retrofit'!$AG$17,IF(F55="Scenario3PBT10",'Minor retrofit'!$AH$17,"")))&amp;IF(F55="Scenario1PBT11",'Minor retrofit'!$AI$17,IF(F55="Scenario2PBT11",'Minor retrofit'!$AJ$17,IF(F55="Scenario3PBT11",'Minor retrofit'!$AK$17,"")))&amp;IF(F55="Scenario1PBT12",'Minor retrofit'!$AL$17,IF(F55="Scenario2PBT12",'Minor retrofit'!$AM$17,IF(F55="Scenario3PBT12",'Minor retrofit'!$AN$17,"")))&amp;IF(F55="Scenario1PBT13",'Minor retrofit'!$AO$17,IF(F55="Scenario2PBT13",'Minor retrofit'!$AP$17,IF(F55="Scenario3PBT13",'Minor retrofit'!$AQ$17,"")))&amp;IF(F55="Scenario1PBT14",'Minor retrofit'!$AR$17,IF(F55="Scenario2PBT14",'Minor retrofit'!$AS$17,IF(F55="Scenario3PBT14",'Minor retrofit'!$AT$17,"")))&amp;IF(F55="Scenario1PBT15",'Minor retrofit'!$AU$17,IF(F55="Scenario2PBT15",'Minor retrofit'!$AV$17,IF(F55="Scenario3PBT15",'Minor retrofit'!$AW$17,"")))</f>
        <v/>
      </c>
      <c r="J55" s="117">
        <f t="shared" si="2"/>
        <v>0</v>
      </c>
      <c r="K55" s="117" t="str">
        <f>IF(F55="Scenario1PBT1",'Minor retrofit'!$E$19,IF(F55="Scenario2PBT1",'Minor retrofit'!$F$19,IF(F55="Scenario3PBT1",'Minor retrofit'!$G$19,"")))&amp;IF(F55="Scenario1PBT2",'Minor retrofit'!$H$19,IF(F55="Scenario2PBT2",'Minor retrofit'!$I$19,IF(F55="Scenario3PBT2",'Minor retrofit'!$J$19,"")))&amp;IF(F55="Scenario1PBT3",'Minor retrofit'!$K$19,IF(F55="Scenario2PBT3",'Minor retrofit'!$L$19,IF(F55="Scenario3PBT3",'Minor retrofit'!$M$19,"")))&amp;IF(F55="Scenario1PBT4",'Minor retrofit'!$N$19,IF(F55="Scenario2PBT4",'Minor retrofit'!$O$19,IF(F55="Scenario3PBT4",'Minor retrofit'!$P$19,"")))&amp;IF(F55="Scenario1PBT5",'Minor retrofit'!$Q$19,IF(F55="Scenario2PBT5",'Minor retrofit'!$R$19,IF(F55="Scenario3PBT5",'Minor retrofit'!$S$19,"")))&amp;IF(F55="Scenario1PBT6",'Minor retrofit'!$T$19,IF(F55="Scenario2PBT6",'Minor retrofit'!$U$19,IF(F55="Scenario3PBT6",'Minor retrofit'!$V$19,"")))&amp;IF(F55="Scenario1PBT7",'Minor retrofit'!$W$19,IF(F55="Scenario2PBT7",'Minor retrofit'!$X$19,IF(F55="Scenario3PBT7",'Minor retrofit'!$Y$19,"")))&amp;IF(F55="Scenario1PBT8",'Minor retrofit'!$Z$19,IF(F55="Scenario2PBT8",'Minor retrofit'!$AA$19,IF(F55="Scenario3PBT8",'Minor retrofit'!$AB$19,"")))&amp;IF(F55="Scenario1PBT9",'Minor retrofit'!$AC$19,IF(F55="Scenario2PBT9",'Minor retrofit'!$AD$19,IF(F55="Scenario3PBT9",'Minor retrofit'!$AE$19,"")))&amp;IF(F55="Scenario1PBT10",'Minor retrofit'!$AF$19,IF(F55="Scenario2PBT10",'Minor retrofit'!$AG$19,IF(F55="Scenario3PBT10",'Minor retrofit'!$AH$19,"")))&amp;IF(F55="Scenario1PBT11",'Minor retrofit'!$AI$19,IF(F55="Scenario2PBT11",'Minor retrofit'!$AJ$19,IF(F55="Scenario3PBT11",'Minor retrofit'!$AK$19,"")))&amp;IF(F55="Scenario1PBT12",'Minor retrofit'!$AL$19,IF(F55="Scenario2PBT12",'Minor retrofit'!$AM$19,IF(F55="Scenario3PBT12",'Minor retrofit'!$AN$19,"")))&amp;IF(F55="Scenario1PBT13",'Minor retrofit'!$AO$19,IF(F55="Scenario2PBT13",'Minor retrofit'!$AP$19,IF(F55="Scenario3PBT13",'Minor retrofit'!$AQ$19,"")))&amp;IF(F55="Scenario1PBT14",'Minor retrofit'!$AR$19,IF(F55="Scenario2PBT14",'Minor retrofit'!$AS$19,IF(F55="Scenario3PBT14",'Minor retrofit'!$AT$19,"")))&amp;IF(F55="Scenario1PBT15",'Minor retrofit'!$AU$19,IF(F55="Scenario2PBT15",'Minor retrofit'!$AV$19,IF(F55="Scenario3PBT15",'Minor retrofit'!$AW$19,"")))</f>
        <v/>
      </c>
      <c r="L55" s="117">
        <f t="shared" si="3"/>
        <v>0</v>
      </c>
      <c r="M55" s="117" t="str">
        <f>IF(F55="Scenario1PBT1",'Minor retrofit'!$E$21,IF(F55="Scenario2PBT1",'Minor retrofit'!$F$21,IF(F55="Scenario3PBT1",'Minor retrofit'!$G$21,"")))&amp;IF(F55="Scenario1PBT2",'Minor retrofit'!$H$21,IF(F55="Scenario2PBT2",'Minor retrofit'!$I$21,IF(F55="Scenario3PBT2",'Minor retrofit'!$J$21,"")))&amp;IF(F55="Scenario1PBT3",'Minor retrofit'!$K$21,IF(F55="Scenario2PBT3",'Minor retrofit'!$L$21,IF(F55="Scenario3PBT3",'Minor retrofit'!$M$21,"")))&amp;IF(F55="Scenario1PBT4",'Minor retrofit'!$N$21,IF(F55="Scenario2PBT4",'Minor retrofit'!$O$21,IF(F55="Scenario3PBT4",'Minor retrofit'!$P$21,"")))&amp;IF(F55="Scenario1PBT5",'Minor retrofit'!$Q$21,IF(F55="Scenario2PBT5",'Minor retrofit'!$R$21,IF(F55="Scenario3PBT5",'Minor retrofit'!$S$21,"")))&amp;IF(F55="Scenario1PBT6",'Minor retrofit'!$T$21,IF(F55="Scenario2PBT6",'Minor retrofit'!$U$21,IF(F55="Scenario3PBT6",'Minor retrofit'!$V$21,"")))&amp;IF(F55="Scenario1PBT7",'Minor retrofit'!$W$21,IF(F55="Scenario2PBT7",'Minor retrofit'!$X$21,IF(F55="Scenario3PBT7",'Minor retrofit'!$Y$21,"")))&amp;IF(F55="Scenario1PBT8",'Minor retrofit'!$Z$21,IF(F55="Scenario2PBT8",'Minor retrofit'!$AA$21,IF(F55="Scenario3PBT8",'Minor retrofit'!$AB$21,"")))&amp;IF(F55="Scenario1PBT9",'Minor retrofit'!$AC$21,IF(F55="Scenario2PBT9",'Minor retrofit'!$AD$21,IF(F55="Scenario3PBT9",'Minor retrofit'!$AE$21,"")))&amp;IF(F55="Scenario1PBT10",'Minor retrofit'!$AF$21,IF(F55="Scenario2PBT10",'Minor retrofit'!$AG$21,IF(F55="Scenario3PBT10",'Minor retrofit'!$AH$21,"")))&amp;IF(F55="Scenario1PBT11",'Minor retrofit'!$AI$21,IF(F55="Scenario2PBT11",'Minor retrofit'!$AJ$21,IF(F55="Scenario3PBT11",'Minor retrofit'!$AK$21,"")))&amp;IF(F55="Scenario1PBT12",'Minor retrofit'!$AL$21,IF(F55="Scenario2PBT12",'Minor retrofit'!$AM$21,IF(F55="Scenario3PBT12",'Minor retrofit'!$AN$21,"")))&amp;IF(F55="Scenario1PBT13",'Minor retrofit'!$AO$21,IF(F55="Scenario2PBT13",'Minor retrofit'!$AP$21,IF(F55="Scenario3PBT13",'Minor retrofit'!$AQ$21,"")))&amp;IF(F55="Scenario1PBT14",'Minor retrofit'!$AR$21,IF(F55="Scenario2PBT14",'Minor retrofit'!$AS$21,IF(F55="Scenario3PBT14",'Minor retrofit'!$AT$21,"")))&amp;IF(F55="Scenario1PBT15",'Minor retrofit'!$AU$21,IF(F55="Scenario2PBT15",'Minor retrofit'!$AV$21,IF(F55="Scenario3PBT15",'Minor retrofit'!$AW$21,"")))</f>
        <v/>
      </c>
      <c r="N55" s="118">
        <f t="shared" si="4"/>
        <v>0</v>
      </c>
      <c r="O55" s="206" t="str">
        <f>IF(F55="Scenario1PBT1",'Minor retrofit'!$E$24,IF(F55="Scenario2PBT1",'Minor retrofit'!$F$24,IF(F55="Scenario3PBT1",'Minor retrofit'!$G$24,"")))&amp;IF(F55="Scenario1PBT2",'Minor retrofit'!$H$24,IF(F55="Scenario2PBT2",'Minor retrofit'!$I$24,IF(F55="Scenario3PBT2",'Minor retrofit'!$J$24,"")))&amp;IF(F55="Scenario1PBT3",'Minor retrofit'!$K$24,IF(F55="Scenario2PBT3",'Minor retrofit'!$L$24,IF(F55="Scenario3PBT3",'Minor retrofit'!$M$24,"")))&amp;IF(F55="Scenario1PBT4",'Minor retrofit'!$N$24,IF(F55="Scenario2PBT4",'Minor retrofit'!$O$24,IF(F55="Scenario3PBT4",'Minor retrofit'!$P$24,"")))&amp;IF(F55="Scenario1PBT5",'Minor retrofit'!$Q$24,IF(F55="Scenario2PBT5",'Minor retrofit'!$R$24,IF(F55="Scenario3PBT5",'Minor retrofit'!$S$24,"")))&amp;IF(F55="Scenario1PBT6",'Minor retrofit'!$T$24,IF(F55="Scenario2PBT6",'Minor retrofit'!$U$24,IF(F55="Scenario3PBT6",'Minor retrofit'!$V$24,"")))&amp;IF(F55="Scenario1PBT7",'Minor retrofit'!$W$24,IF(F55="Scenario2PBT7",'Minor retrofit'!$X$24,IF(F55="Scenario3PBT7",'Minor retrofit'!$Y$24,"")))&amp;IF(F55="Scenario1PBT8",'Minor retrofit'!$Z$24,IF(F55="Scenario2PBT8",'Minor retrofit'!$AA$24,IF(F55="Scenario3PBT8",'Minor retrofit'!$AB$24,"")))&amp;IF(F55="Scenario1PBT9",'Minor retrofit'!$AC$24,IF(F55="Scenario2PBT9",'Minor retrofit'!$AD$24,IF(F55="Scenario3PBT9",'Minor retrofit'!$AE$24,"")))&amp;IF(F55="Scenario1PBT10",'Minor retrofit'!$AF$24,IF(F55="Scenario2PBT10",'Minor retrofit'!$AG$24,IF(F55="Scenario3PBT10",'Minor retrofit'!$AH$24,"")))&amp;IF(F55="Scenario1PBT11",'Minor retrofit'!$AI$24,IF(F55="Scenario2PBT11",'Minor retrofit'!$AJ$24,IF(F55="Scenario3PBT11",'Minor retrofit'!$AK$24,"")))&amp;IF(F55="Scenario1PBT12",'Minor retrofit'!$AL$24,IF(F55="Scenario2PBT12",'Minor retrofit'!$AM$24,IF(F55="Scenario3PBT12",'Minor retrofit'!$AN$24,"")))&amp;IF(F55="Scenario1PBT13",'Minor retrofit'!$AO$24,IF(F55="Scenario2PBT13",'Minor retrofit'!$AP$24,IF(F55="Scenario3PBT13",'Minor retrofit'!$AQ$24,"")))&amp;IF(F55="Scenario1PBT14",'Minor retrofit'!$AR$24,IF(F55="Scenario2PBT14",'Minor retrofit'!$AS$24,IF(F55="Scenario3PBT14",'Minor retrofit'!$AT$24,"")))&amp;IF(F55="Scenario1PBT15",'Minor retrofit'!$AU$24,IF(F55="Scenario2PBT15",'Minor retrofit'!$AV$24,IF(F55="Scenario3PBT15",'Minor retrofit'!$AW$24,"")))</f>
        <v/>
      </c>
      <c r="P55" s="117">
        <f t="shared" si="5"/>
        <v>0</v>
      </c>
      <c r="Q55" s="117" t="str">
        <f>IF(F55="Scenario1PBT1",'Minor retrofit'!$E$26,IF(F55="Scenario2PBT1",'Minor retrofit'!$F$26,IF(F55="Scenario3PBT1",'Minor retrofit'!$G$26,"")))&amp;IF(F55="Scenario1PBT2",'Minor retrofit'!$H$26,IF(F55="Scenario2PBT2",'Minor retrofit'!$I$26,IF(F55="Scenario3PBT2",'Minor retrofit'!$J$26,"")))&amp;IF(F55="Scenario1PBT3",'Minor retrofit'!$K$26,IF(F55="Scenario2PBT3",'Minor retrofit'!$L$26,IF(F55="Scenario3PBT3",'Minor retrofit'!$M$26,"")))&amp;IF(F55="Scenario1PBT4",'Minor retrofit'!$N$26,IF(F55="Scenario2PBT4",'Minor retrofit'!$O$26,IF(F55="Scenario3PBT4",'Minor retrofit'!$P$26,"")))&amp;IF(F55="Scenario1PBT5",'Minor retrofit'!$Q$26,IF(F55="Scenario2PBT5",'Minor retrofit'!$R$26,IF(F55="Scenario3PBT5",'Minor retrofit'!$S$26,"")))&amp;IF(F55="Scenario1PBT6",'Minor retrofit'!$T$26,IF(F55="Scenario2PBT6",'Minor retrofit'!$U$26,IF(F55="Scenario3PBT6",'Minor retrofit'!$V$26,"")))&amp;IF(F55="Scenario1PBT7",'Minor retrofit'!$W$26,IF(F55="Scenario2PBT7",'Minor retrofit'!$X$26,IF(F55="Scenario3PBT7",'Minor retrofit'!$Y$26,"")))&amp;IF(F55="Scenario1PBT8",'Minor retrofit'!$Z$26,IF(F55="Scenario2PBT8",'Minor retrofit'!$AA$26,IF(F55="Scenario3PBT8",'Minor retrofit'!$AB$26,"")))&amp;IF(F55="Scenario1PBT9",'Minor retrofit'!$AC$26,IF(F55="Scenario2PBT9",'Minor retrofit'!$AD$26,IF(F55="Scenario3PBT9",'Minor retrofit'!$AE$26,"")))&amp;IF(F55="Scenario1PBT10",'Minor retrofit'!$AF$26,IF(F55="Scenario2PBT10",'Minor retrofit'!$AG$26,IF(F55="Scenario3PBT10",'Minor retrofit'!$AH$26,"")))&amp;IF(F55="Scenario1PBT11",'Minor retrofit'!$AI$26,IF(F55="Scenario2PBT11",'Minor retrofit'!$AJ$26,IF(F55="Scenario3PBT11",'Minor retrofit'!$AK$26,"")))&amp;IF(F55="Scenario1PBT12",'Minor retrofit'!$AL$26,IF(F55="Scenario2PBT12",'Minor retrofit'!$AM$26,IF(F55="Scenario3PBT12",'Minor retrofit'!$AN$26,"")))&amp;IF(F55="Scenario1PBT13",'Minor retrofit'!$AO$26,IF(F55="Scenario2PBT13",'Minor retrofit'!$AP$26,IF(F55="Scenario3PBT13",'Minor retrofit'!$AQ$26,"")))&amp;IF(F55="Scenario1PBT14",'Minor retrofit'!$AR$26,IF(F55="Scenario2PBT14",'Minor retrofit'!$AS$26,IF(F55="Scenario3PBT14",'Minor retrofit'!$AT$26,"")))&amp;IF(F55="Scenario1PBT15",'Minor retrofit'!$AU$26,IF(F55="Scenario2PBT15",'Minor retrofit'!$AV$26,IF(F55="Scenario3PBT15",'Minor retrofit'!$AW$26,"")))</f>
        <v/>
      </c>
      <c r="R55" s="117">
        <f t="shared" si="6"/>
        <v>0</v>
      </c>
      <c r="S55" s="117" t="str">
        <f>IF(F55="Scenario1PBT1",'Minor retrofit'!$E$28,IF(F55="Scenario2PBT1",'Minor retrofit'!$F$28,IF(F55="Scenario3PBT1",'Minor retrofit'!$G$28,"")))&amp;IF(F55="Scenario1PBT2",'Minor retrofit'!$H$28,IF(F55="Scenario2PBT2",'Minor retrofit'!$I$28,IF(F55="Scenario3PBT2",'Minor retrofit'!$J$28,"")))&amp;IF(F55="Scenario1PBT3",'Minor retrofit'!$K$28,IF(F55="Scenario2PBT3",'Minor retrofit'!$L$28,IF(F55="Scenario3PBT3",'Minor retrofit'!$M$28,"")))&amp;IF(F55="Scenario1PBT4",'Minor retrofit'!$N$28,IF(F55="Scenario2PBT4",'Minor retrofit'!$O$28,IF(F55="Scenario3PBT4",'Minor retrofit'!$P$28,"")))&amp;IF(F55="Scenario1PBT5",'Minor retrofit'!$Q$28,IF(F55="Scenario2PBT5",'Minor retrofit'!$R$28,IF(F55="Scenario3PBT5",'Minor retrofit'!$S$28,"")))&amp;IF(F55="Scenario1PBT6",'Minor retrofit'!$T$28,IF(F55="Scenario2PBT6",'Minor retrofit'!$U$28,IF(F55="Scenario3PBT6",'Minor retrofit'!$V$28,"")))&amp;IF(F55="Scenario1PBT7",'Minor retrofit'!$W$28,IF(F55="Scenario2PBT7",'Minor retrofit'!$X$28,IF(F55="Scenario3PBT7",'Minor retrofit'!$Y$28,"")))&amp;IF(F55="Scenario1PBT8",'Minor retrofit'!$Z$28,IF(F55="Scenario2PBT8",'Minor retrofit'!$AA$28,IF(F55="Scenario3PBT8",'Minor retrofit'!$AB$28,"")))&amp;IF(F55="Scenario1PBT9",'Minor retrofit'!$AC$28,IF(F55="Scenario2PBT9",'Minor retrofit'!$AD$28,IF(F55="Scenario3PBT9",'Minor retrofit'!$AE$28,"")))&amp;IF(F55="Scenario1PBT10",'Minor retrofit'!$AF$28,IF(F55="Scenario2PBT10",'Minor retrofit'!$AG$28,IF(F55="Scenario3PBT10",'Minor retrofit'!$AH$28,"")))&amp;IF(F55="Scenario1PBT11",'Minor retrofit'!$AI$28,IF(F55="Scenario2PBT11",'Minor retrofit'!$AJ$28,IF(F55="Scenario3PBT11",'Minor retrofit'!$AK$28,"")))&amp;IF(F55="Scenario1PBT12",'Minor retrofit'!$AL$28,IF(F55="Scenario2PBT12",'Minor retrofit'!$AM$28,IF(F55="Scenario3PBT12",'Minor retrofit'!$AN$28,"")))&amp;IF(F55="Scenario1PBT13",'Minor retrofit'!$AO$28,IF(F55="Scenario2PBT13",'Minor retrofit'!$AP$28,IF(F55="Scenario3PBT13",'Minor retrofit'!$AQ$28,"")))&amp;IF(F55="Scenario1PBT14",'Minor retrofit'!$AR$28,IF(F55="Scenario2PBT14",'Minor retrofit'!$AS$28,IF(F55="Scenario3PBT14",'Minor retrofit'!$AT$28,"")))&amp;IF(F55="Scenario1PBT15",'Minor retrofit'!$AU$28,IF(F55="Scenario2PBT15",'Minor retrofit'!$AV$28,IF(F55="Scenario3PBT15",'Minor retrofit'!$AW$28,"")))</f>
        <v/>
      </c>
      <c r="T55" s="207">
        <f t="shared" si="7"/>
        <v>0</v>
      </c>
      <c r="U55" s="206" t="str">
        <f>IF(F55="Scenario1PBT1",'Minor retrofit'!$E$39,IF(F55="Scenario2PBT1",'Minor retrofit'!$F$39,IF(F55="Scenario3PBT1",'Minor retrofit'!$G$39,"")))&amp;IF(F55="Scenario1PBT2",'Minor retrofit'!$H$39,IF(F55="Scenario2PBT2",'Minor retrofit'!$I$39,IF(F55="Scenario3PBT2",'Minor retrofit'!$J$39,"")))&amp;IF(F55="Scenario1PBT3",'Minor retrofit'!$K$39,IF(F55="Scenario2PBT3",'Minor retrofit'!$L$39,IF(F55="Scenario3PBT3",'Minor retrofit'!$M$39,"")))&amp;IF(F55="Scenario1PBT4",'Minor retrofit'!$N$39,IF(F55="Scenario2PBT4",'Minor retrofit'!$O$39,IF(F55="Scenario3PBT4",'Minor retrofit'!$P$39,"")))&amp;IF(F55="Scenario1PBT5",'Minor retrofit'!$Q$39,IF(F55="Scenario2PBT5",'Minor retrofit'!$R$39,IF(F55="Scenario3PBT5",'Minor retrofit'!$S$39,"")))&amp;IF(F55="Scenario1PBT6",'Minor retrofit'!$T$39,IF(F55="Scenario2PBT6",'Minor retrofit'!$U$39,IF(F55="Scenario3PBT6",'Minor retrofit'!$V$39,"")))&amp;IF(F55="Scenario1PBT7",'Minor retrofit'!$W$39,IF(F55="Scenario2PBT7",'Minor retrofit'!$X$39,IF(F55="Scenario3PBT7",'Minor retrofit'!$Y$39,"")))&amp;IF(F55="Scenario1PBT8",'Minor retrofit'!$Z$39,IF(F55="Scenario2PBT8",'Minor retrofit'!$AA$39,IF(F55="Scenario3PBT8",'Minor retrofit'!$AB$39,"")))&amp;IF(F55="Scenario1PBT9",'Minor retrofit'!$AC$39,IF(F55="Scenario2PBT9",'Minor retrofit'!$AD$39,IF(F55="Scenario3PBT9",'Minor retrofit'!$AE$39,"")))&amp;IF(F55="Scenario1PBT10",'Minor retrofit'!$AF$39,IF(F55="Scenario2PBT10",'Minor retrofit'!$AG$39,IF(F55="Scenario3PBT10",'Minor retrofit'!$AH$39,"")))&amp;IF(F55="Scenario1PBT11",'Minor retrofit'!$AI$39,IF(F55="Scenario2PBT11",'Minor retrofit'!$AJ$39,IF(F55="Scenario3PBT11",'Minor retrofit'!$AK$39,"")))&amp;IF(F55="Scenario1PBT12",'Minor retrofit'!$AL$39,IF(F55="Scenario2PBT12",'Minor retrofit'!$AM$39,IF(F55="Scenario3PBT12",'Minor retrofit'!$AN$39,"")))&amp;IF(F55="Scenario1PBT13",'Minor retrofit'!$AO$39,IF(F55="Scenario2PBT13",'Minor retrofit'!$AP$39,IF(F55="Scenario3PBT13",'Minor retrofit'!$AQ$39,"")))&amp;IF(F55="Scenario1PBT14",'Minor retrofit'!$AR$39,IF(F55="Scenario2PBT14",'Minor retrofit'!$AS$39,IF(F55="Scenario3PBT14",'Minor retrofit'!$AT$39,"")))&amp;IF(F55="Scenario1PBT15",'Minor retrofit'!$AU$39,IF(F55="Scenario2PBT15",'Minor retrofit'!$AV$39,IF(F55="Scenario3PBT15",'Minor retrofit'!$AW$39,"")))</f>
        <v/>
      </c>
      <c r="V55" s="117">
        <f t="shared" si="8"/>
        <v>0</v>
      </c>
      <c r="W55" s="117" t="str">
        <f>IF(F55="Scenario1PBT1",'Minor retrofit'!$E$41,IF(F55="Scenario2PBT1",'Minor retrofit'!$F$41,IF(F55="Scenario3PBT1",'Minor retrofit'!$G$41,"")))&amp;IF(F55="Scenario1PBT2",'Minor retrofit'!$H$41,IF(F55="Scenario2PBT2",'Minor retrofit'!$I$41,IF(F55="Scenario3PBT2",'Minor retrofit'!$J$41,"")))&amp;IF(F55="Scenario1PBT3",'Minor retrofit'!$K$41,IF(F55="Scenario2PBT3",'Minor retrofit'!$L$41,IF(F55="Scenario3PBT3",'Minor retrofit'!$M$41,"")))&amp;IF(F55="Scenario1PBT4",'Minor retrofit'!$N$41,IF(F55="Scenario2PBT4",'Minor retrofit'!$O$41,IF(F55="Scenario3PBT4",'Minor retrofit'!$P$41,"")))&amp;IF(F55="Scenario1PBT5",'Minor retrofit'!$Q$41,IF(F55="Scenario2PBT5",'Minor retrofit'!$R$41,IF(F55="Scenario3PBT5",'Minor retrofit'!$S$41,"")))&amp;IF(F55="Scenario1PBT6",'Minor retrofit'!$T$41,IF(F55="Scenario2PBT6",'Minor retrofit'!$U$41,IF(F55="Scenario3PBT6",'Minor retrofit'!$V$41,"")))&amp;IF(F55="Scenario1PBT7",'Minor retrofit'!$W$41,IF(F55="Scenario2PBT7",'Minor retrofit'!$X$41,IF(F55="Scenario3PBT7",'Minor retrofit'!$Y$41,"")))&amp;IF(F55="Scenario1PBT8",'Minor retrofit'!$Z$41,IF(F55="Scenario2PBT8",'Minor retrofit'!$AA$41,IF(F55="Scenario3PBT8",'Minor retrofit'!$AB$41,"")))&amp;IF(F55="Scenario1PBT9",'Minor retrofit'!$AC$41,IF(F55="Scenario2PBT9",'Minor retrofit'!$AD$41,IF(F55="Scenario3PBT9",'Minor retrofit'!$AE$41,"")))&amp;IF(F55="Scenario1PBT10",'Minor retrofit'!$AF$41,IF(F55="Scenario2PBT10",'Minor retrofit'!$AG$41,IF(F55="Scenario3PBT10",'Minor retrofit'!$AH$41,"")))&amp;IF(F55="Scenario1PBT11",'Minor retrofit'!$AI$41,IF(F55="Scenario2PBT11",'Minor retrofit'!$AJ$41,IF(F55="Scenario3PBT11",'Minor retrofit'!$AK$41,"")))&amp;IF(F55="Scenario1PBT12",'Minor retrofit'!$AL$41,IF(F55="Scenario2PBT12",'Minor retrofit'!$AM$41,IF(F55="Scenario3PBT12",'Minor retrofit'!$AN$41,"")))&amp;IF(F55="Scenario1PBT13",'Minor retrofit'!$AO$41,IF(F55="Scenario2PBT13",'Minor retrofit'!$AP$41,IF(F55="Scenario3PBT13",'Minor retrofit'!$AQ$41,"")))&amp;IF(F55="Scenario1PBT14",'Minor retrofit'!$AR$41,IF(F55="Scenario2PBT14",'Minor retrofit'!$AS$41,IF(F55="Scenario3PBT14",'Minor retrofit'!$AT$41,"")))&amp;IF(F55="Scenario1PBT15",'Minor retrofit'!$AU$41,IF(F55="Scenario2PBT15",'Minor retrofit'!$AV$41,IF(F55="Scenario3PBT15",'Minor retrofit'!$AW$41,"")))</f>
        <v/>
      </c>
      <c r="X55" s="117">
        <f t="shared" si="9"/>
        <v>0</v>
      </c>
      <c r="Y55" s="117" t="str">
        <f>IF(F55="Scenario1PBT1",'Minor retrofit'!$E$43,IF(F55="Scenario2PBT1",'Minor retrofit'!$F$43,IF(F55="Scenario3PBT1",'Minor retrofit'!$G$43,"")))&amp;IF(F55="Scenario1PBT2",'Minor retrofit'!$H$43,IF(F55="Scenario2PBT2",'Minor retrofit'!$I$43,IF(F55="Scenario3PBT2",'Minor retrofit'!$J$43,"")))&amp;IF(F55="Scenario1PBT3",'Minor retrofit'!$K$43,IF(F55="Scenario2PBT3",'Minor retrofit'!$L$43,IF(F55="Scenario3PBT3",'Minor retrofit'!$M$43,"")))&amp;IF(F55="Scenario1PBT4",'Minor retrofit'!$N$43,IF(F55="Scenario2PBT4",'Minor retrofit'!$O$43,IF(F55="Scenario3PBT4",'Minor retrofit'!$P$43,"")))&amp;IF(F55="Scenario1PBT5",'Minor retrofit'!$Q$43,IF(F55="Scenario2PBT5",'Minor retrofit'!$R$43,IF(F55="Scenario3PBT5",'Minor retrofit'!$S$43,"")))&amp;IF(F55="Scenario1PBT6",'Minor retrofit'!$T$43,IF(F55="Scenario2PBT6",'Minor retrofit'!$U$43,IF(F55="Scenario3PBT6",'Minor retrofit'!$V$43,"")))&amp;IF(F55="Scenario1PBT7",'Minor retrofit'!$W$43,IF(F55="Scenario2PBT7",'Minor retrofit'!$X$43,IF(F55="Scenario3PBT7",'Minor retrofit'!$Y$43,"")))&amp;IF(F55="Scenario1PBT8",'Minor retrofit'!$Z$43,IF(F55="Scenario2PBT8",'Minor retrofit'!$AA$43,IF(F55="Scenario3PBT8",'Minor retrofit'!$AB$43,"")))&amp;IF(F55="Scenario1PBT9",'Minor retrofit'!$AC$43,IF(F55="Scenario2PBT9",'Minor retrofit'!$AD$43,IF(F55="Scenario3PBT9",'Minor retrofit'!$AE$43,"")))&amp;IF(F55="Scenario1PBT10",'Minor retrofit'!$AF$43,IF(F55="Scenario2PBT10",'Minor retrofit'!$AG$43,IF(F55="Scenario3PBT10",'Minor retrofit'!$AH$43,"")))&amp;IF(F55="Scenario1PBT11",'Minor retrofit'!$AI$43,IF(F55="Scenario2PBT11",'Minor retrofit'!$AJ$43,IF(F55="Scenario3PBT11",'Minor retrofit'!$AK$43,"")))&amp;IF(F55="Scenario1PBT12",'Minor retrofit'!$AL$43,IF(F55="Scenario2PBT12",'Minor retrofit'!$AM$43,IF(F55="Scenario3PBT12",'Minor retrofit'!$AN$43,"")))&amp;IF(F55="Scenario1PBT13",'Minor retrofit'!$AO$43,IF(F55="Scenario2PBT13",'Minor retrofit'!$AP$43,IF(F55="Scenario3PBT13",'Minor retrofit'!$AQ$43,"")))&amp;IF(F55="Scenario1PBT14",'Minor retrofit'!$AR$43,IF(F55="Scenario2PBT14",'Minor retrofit'!$AS$43,IF(F55="Scenario3PBT14",'Minor retrofit'!$AT$43,"")))&amp;IF(F55="Scenario1PBT15",'Minor retrofit'!$AU$43,IF(F55="Scenario2PBT15",'Minor retrofit'!$AV$43,IF(F55="Scenario3PBT15",'Minor retrofit'!$AW$43,"")))</f>
        <v/>
      </c>
      <c r="Z55" s="117">
        <f t="shared" si="10"/>
        <v>0</v>
      </c>
      <c r="AA55" s="178" t="str">
        <f>IF(F55="Scenario1PBT1",'Minor retrofit'!$E$102,IF(F55="Scenario2PBT1",'Minor retrofit'!$F$102,IF(F55="Scenario3PBT1",'Minor retrofit'!$G$102,"")))&amp;IF(F55="Scenario1PBT2",'Minor retrofit'!$H$102,IF(F55="Scenario2PBT2",'Minor retrofit'!$I$102,IF(F55="Scenario3PBT2",'Minor retrofit'!$J$102,"")))&amp;IF(F55="Scenario1PBT3",'Minor retrofit'!$K$102,IF(F55="Scenario2PBT3",'Minor retrofit'!$L$102,IF(F55="Scenario3PBT3",'Minor retrofit'!$M$102,"")))&amp;IF(F55="Scenario1PBT4",'Minor retrofit'!$N$102,IF(F55="Scenario2PBT4",'Minor retrofit'!$O$102,IF(F55="Scenario3PBT4",'Minor retrofit'!$P$102,"")))&amp;IF(F55="Scenario1PBT5",'Minor retrofit'!$Q$102,IF(F55="Scenario2PBT5",'Minor retrofit'!$R$102,IF(F55="Scenario3PBT5",'Minor retrofit'!$S$102,"")))&amp;IF(F55="Scenario1PBT6",'Minor retrofit'!$T$102,IF(F55="Scenario2PBT6",'Minor retrofit'!$U$102,IF(F55="Scenario3PBT6",'Minor retrofit'!$V$102,"")))&amp;IF(F55="Scenario1PBT7",'Minor retrofit'!$W$102,IF(F55="Scenario2PBT7",'Minor retrofit'!$X$102,IF(F55="Scenario3PBT7",'Minor retrofit'!$Y$102,"")))&amp;IF(F55="Scenario1PBT8",'Minor retrofit'!$Z$102,IF(F55="Scenario2PBT8",'Minor retrofit'!$AA$102,IF(F55="Scenario3PBT8",'Minor retrofit'!$AB$102,"")))&amp;IF(F55="Scenario1PBT9",'Minor retrofit'!$AC$102,IF(F55="Scenario2PBT9",'Minor retrofit'!$AD$102,IF(F55="Scenario3PBT9",'Minor retrofit'!$AE$102,"")))&amp;IF(F55="Scenario1PBT10",'Minor retrofit'!$AF$102,IF(F55="Scenario2PBT10",'Minor retrofit'!$AG$102,IF(F55="Scenario3PBT10",'Minor retrofit'!$AH$102,"")))&amp;IF(F55="Scenario1PBT11",'Minor retrofit'!$AI$102,IF(F55="Scenario2PBT11",'Minor retrofit'!$AJ$102,IF(F55="Scenario3PBT11",'Minor retrofit'!$AK$102,"")))&amp;IF(F55="Scenario1PBT12",'Minor retrofit'!$AL$102,IF(F55="Scenario2PBT12",'Minor retrofit'!$AM$102,IF(F55="Scenario3PBT12",'Minor retrofit'!$AN$102,"")))&amp;IF(F55="Scenario1PBT13",'Minor retrofit'!$AO$102,IF(F55="Scenario2PBT13",'Minor retrofit'!$AP$102,IF(F55="Scenario3PBT13",'Minor retrofit'!$AQ$102,"")))&amp;IF(F55="Scenario1PBT14",'Minor retrofit'!$AR$102,IF(F55="Scenario2PBT14",'Minor retrofit'!$AS$102,IF(F55="Scenario3PBT14",'Minor retrofit'!$AT$102,"")))&amp;IF(F55="Scenario1PBT15",'Minor retrofit'!$AU$102,IF(F55="Scenario2PBT15",'Minor retrofit'!$AV$102,IF(F55="Scenario3PBT15",'Minor retrofit'!$AW$102,"")))</f>
        <v/>
      </c>
      <c r="AB55" s="179">
        <f t="shared" si="11"/>
        <v>0</v>
      </c>
      <c r="AC55" s="208">
        <f>IFERROR('Projection_Base-case'!G55-G55,0)</f>
        <v>0</v>
      </c>
      <c r="AD55" s="178">
        <f t="shared" si="12"/>
        <v>0</v>
      </c>
      <c r="AE55" s="117">
        <f>IFERROR(100*AC55/'Projection_Base-case'!G55,0)</f>
        <v>0</v>
      </c>
      <c r="AF55" s="117">
        <f>IFERROR('Projection_Base-case'!I55-I55,0)</f>
        <v>0</v>
      </c>
      <c r="AG55" s="178">
        <f t="shared" si="13"/>
        <v>0</v>
      </c>
      <c r="AH55" s="117">
        <f>IFERROR(100*AF55/'Projection_Base-case'!I55,0)</f>
        <v>0</v>
      </c>
      <c r="AI55" s="117">
        <f>IFERROR('Projection_Base-case'!K55-K55,0)</f>
        <v>0</v>
      </c>
      <c r="AJ55" s="178">
        <f t="shared" si="14"/>
        <v>0</v>
      </c>
      <c r="AK55" s="117">
        <f>IFERROR(100*AI55/'Projection_Base-case'!K55,0)</f>
        <v>0</v>
      </c>
      <c r="AL55" s="117">
        <f>IFERROR(M55-'Projection_Base-case'!M55,0)</f>
        <v>0</v>
      </c>
      <c r="AM55" s="178">
        <f t="shared" si="15"/>
        <v>0</v>
      </c>
      <c r="AN55" s="179">
        <f>IFERROR(IF('Projection_Base-case'!N55&gt;0,100*AM55/'Projection_Base-case'!N55,100*AM55/N55),0)</f>
        <v>0</v>
      </c>
      <c r="AO55" s="206">
        <f>IFERROR('Projection_Base-case'!O55-O55,0)</f>
        <v>0</v>
      </c>
      <c r="AP55" s="178">
        <f t="shared" si="16"/>
        <v>0</v>
      </c>
      <c r="AQ55" s="117">
        <f>IFERROR(100*AO55/'Projection_Base-case'!O55,0)</f>
        <v>0</v>
      </c>
      <c r="AR55" s="117">
        <f>IFERROR('Projection_Base-case'!Q55-Q55,0)</f>
        <v>0</v>
      </c>
      <c r="AS55" s="178">
        <f t="shared" si="17"/>
        <v>0</v>
      </c>
      <c r="AT55" s="117">
        <f>IFERROR(100*AR55/'Projection_Base-case'!Q55,0)</f>
        <v>0</v>
      </c>
      <c r="AU55" s="117">
        <f>IFERROR('Projection_Base-case'!S55-S55,0)</f>
        <v>0</v>
      </c>
      <c r="AV55" s="178">
        <f t="shared" si="18"/>
        <v>0</v>
      </c>
      <c r="AW55" s="118">
        <f>IFERROR(100*AU55/'Projection_Base-case'!S55,0)</f>
        <v>0</v>
      </c>
      <c r="AX55" s="206">
        <f>IFERROR('Projection_Base-case'!U55-U55,0)</f>
        <v>0</v>
      </c>
      <c r="AY55" s="178">
        <f t="shared" si="19"/>
        <v>0</v>
      </c>
      <c r="AZ55" s="117">
        <f>IFERROR(100*AX55/'Projection_Base-case'!U55,0)</f>
        <v>0</v>
      </c>
      <c r="BA55" s="117">
        <f>IFERROR('Projection_Base-case'!W55-W55,0)</f>
        <v>0</v>
      </c>
      <c r="BB55" s="178">
        <f t="shared" si="20"/>
        <v>0</v>
      </c>
      <c r="BC55" s="117">
        <f>IFERROR(100*BA55/'Projection_Base-case'!W55,0)</f>
        <v>0</v>
      </c>
      <c r="BD55" s="117">
        <f>IFERROR('Projection_Base-case'!Y55-Y55,0)</f>
        <v>0</v>
      </c>
      <c r="BE55" s="178">
        <f t="shared" si="21"/>
        <v>0</v>
      </c>
      <c r="BF55" s="117">
        <f>IFERROR(100*BD55/'Projection_Base-case'!Y55,0)</f>
        <v>0</v>
      </c>
      <c r="BG55" s="178">
        <f t="shared" si="22"/>
        <v>0</v>
      </c>
      <c r="BH55" s="179">
        <f t="shared" si="23"/>
        <v>0</v>
      </c>
    </row>
    <row r="56" spans="1:60">
      <c r="A56" s="205">
        <v>51</v>
      </c>
      <c r="B56" s="178">
        <f>IF('Projection_Base-case'!B56&lt;&gt;"",'Projection_Base-case'!B56,0)</f>
        <v>0</v>
      </c>
      <c r="C56" s="178">
        <f>IF('Projection_Base-case'!C56&lt;&gt;"",'Projection_Base-case'!C56,0)</f>
        <v>0</v>
      </c>
      <c r="D56" s="178">
        <f>IF('Projection_Base-case'!D56&lt;&gt;"",'Projection_Base-case'!D56,0)</f>
        <v>0</v>
      </c>
      <c r="E56" s="176" t="str">
        <f>IF(AND('Résultats Minor'!$AC$3="OUI",'Résultats Minor'!E55&lt;&gt;""),'Résultats Minor'!E55,IF(OR(D56="PBT2",D56="PBT3",D56="PBT5",D56="PBT8",D56="PBT9"),"Scenario1",IF(OR(D56="PBT6",D56="PBT7",D56="PBT10"),"Scenario2",IF(OR(D56="PBT1",D56="PBT4"),"Scenario3",""))))</f>
        <v/>
      </c>
      <c r="F56" s="202" t="str">
        <f t="shared" si="0"/>
        <v>0</v>
      </c>
      <c r="G56" s="206" t="str">
        <f>IF(F56="Scenario1PBT1",'Minor retrofit'!$E$7,IF(F56="Scenario2PBT1",'Minor retrofit'!$F$7,IF(F56="Scenario3PBT1",'Minor retrofit'!$G$7,"")))&amp;IF(F56="Scenario1PBT2",'Minor retrofit'!$H$7,IF(F56="Scenario2PBT2",'Minor retrofit'!$I$7,IF(F56="Scenario3PBT2",'Minor retrofit'!$J$7,"")))&amp;IF(F56="Scenario1PBT3",'Minor retrofit'!$K$7,IF(F56="Scenario2PBT3",'Minor retrofit'!$L$7,IF(F56="Scenario3PBT3",'Minor retrofit'!$M$7,"")))&amp;IF(F56="Scenario1PBT4",'Minor retrofit'!$N$7,IF(F56="Scenario2PBT4",'Minor retrofit'!$O$7,IF(F56="Scenario3PBT4",'Minor retrofit'!$P$7,"")))&amp;IF(F56="Scenario1PBT5",'Minor retrofit'!$Q$7,IF(F56="Scenario2PBT5",'Minor retrofit'!$R$7,IF(F56="Scenario3PBT5",'Minor retrofit'!$S$7,"")))&amp;IF(F56="Scenario1PBT6",'Minor retrofit'!$T$7,IF(F56="Scenario2PBT6",'Minor retrofit'!$U$7,IF(F56="Scenario3PBT6",'Minor retrofit'!$V$7,"")))&amp;IF(F56="Scenario1PBT7",'Minor retrofit'!$W$7,IF(F56="Scenario2PBT7",'Minor retrofit'!$X$7,IF(F56="Scenario3PBT7",'Minor retrofit'!$Y$7,"")))&amp;IF(F56="Scenario1PBT8",'Minor retrofit'!$Z$7,IF(F56="Scenario2PBT8",'Minor retrofit'!$AA$7,IF(F56="Scenario3PBT8",'Minor retrofit'!$AB$7,"")))&amp;IF(F56="Scenario1PBT9",'Minor retrofit'!$AC$7,IF(F56="Scenario2PBT9",'Minor retrofit'!$AD$7,IF(F56="Scenario3PBT9",'Minor retrofit'!$AE$7,"")))&amp;IF(F56="Scenario1PBT10",'Minor retrofit'!$AF$7,IF(F56="Scenario2PBT10",'Minor retrofit'!$AG$7,IF(F56="Scenario3PBT10",'Minor retrofit'!$AH$7,"")))&amp;IF(F56="Scenario1PBT11",'Minor retrofit'!$AI$7,IF(F56="Scenario2PBT11",'Minor retrofit'!$AJ$7,IF(F56="Scenario3PBT11",'Minor retrofit'!$AK$7,"")))&amp;IF(F56="Scenario1PBT12",'Minor retrofit'!$AL$7,IF(F56="Scenario2PBT12",'Minor retrofit'!$AM$7,IF(F56="Scenario3PBT12",'Minor retrofit'!$AN$7,"")))&amp;IF(F56="Scenario1PBT13",'Minor retrofit'!$AO$7,IF(F56="Scenario2PBT13",'Minor retrofit'!$AP$7,IF(F56="Scenario3PBT13",'Minor retrofit'!$AQ$7,"")))&amp;IF(F56="Scenario1PBT14",'Minor retrofit'!$AR$7,IF(F56="Scenario2PBT14",'Minor retrofit'!$AS$7,IF(F56="Scenario3PBT14",'Minor retrofit'!$AT$7,"")))&amp;IF(F56="Scenario1PBT15",'Minor retrofit'!$AU$7,IF(F56="Scenario2PBT15",'Minor retrofit'!$AV$7,IF(F56="Scenario3PBT15",'Minor retrofit'!$AW$7,"")))</f>
        <v/>
      </c>
      <c r="H56" s="117">
        <f t="shared" si="1"/>
        <v>0</v>
      </c>
      <c r="I56" s="117" t="str">
        <f>IF(F56="Scenario1PBT1",'Minor retrofit'!$E$17,IF(F56="Scenario2PBT1",'Minor retrofit'!$F$17,IF(F56="Scenario3PBT1",'Minor retrofit'!$G$17,"")))&amp;IF(F56="Scenario1PBT2",'Minor retrofit'!$H$17,IF(F56="Scenario2PBT2",'Minor retrofit'!$I$17,IF(F56="Scenario3PBT2",'Minor retrofit'!$J$17,"")))&amp;IF(F56="Scenario1PBT3",'Minor retrofit'!$K$17,IF(F56="Scenario2PBT3",'Minor retrofit'!$L$17,IF(F56="Scenario3PBT3",'Minor retrofit'!$M$17,"")))&amp;IF(F56="Scenario1PBT4",'Minor retrofit'!$N$17,IF(F56="Scenario2PBT4",'Minor retrofit'!$O$17,IF(F56="Scenario3PBT4",'Minor retrofit'!$P$17,"")))&amp;IF(F56="Scenario1PBT5",'Minor retrofit'!$Q$17,IF(F56="Scenario2PBT5",'Minor retrofit'!$R$17,IF(F56="Scenario3PBT5",'Minor retrofit'!$S$17,"")))&amp;IF(F56="Scenario1PBT6",'Minor retrofit'!$T$17,IF(F56="Scenario2PBT6",'Minor retrofit'!$U$17,IF(F56="Scenario3PBT6",'Minor retrofit'!$V$17,"")))&amp;IF(F56="Scenario1PBT7",'Minor retrofit'!$W$17,IF(F56="Scenario2PBT7",'Minor retrofit'!$X$17,IF(F56="Scenario3PBT7",'Minor retrofit'!$Y$17,"")))&amp;IF(F56="Scenario1PBT8",'Minor retrofit'!$Z$17,IF(F56="Scenario2PBT8",'Minor retrofit'!$AA$17,IF(F56="Scenario3PBT8",'Minor retrofit'!$AB$17,"")))&amp;IF(F56="Scenario1PBT9",'Minor retrofit'!$AC$17,IF(F56="Scenario2PBT9",'Minor retrofit'!$AD$17,IF(F56="Scenario3PBT9",'Minor retrofit'!$AE$17,"")))&amp;IF(F56="Scenario1PBT10",'Minor retrofit'!$AF$17,IF(F56="Scenario2PBT10",'Minor retrofit'!$AG$17,IF(F56="Scenario3PBT10",'Minor retrofit'!$AH$17,"")))&amp;IF(F56="Scenario1PBT11",'Minor retrofit'!$AI$17,IF(F56="Scenario2PBT11",'Minor retrofit'!$AJ$17,IF(F56="Scenario3PBT11",'Minor retrofit'!$AK$17,"")))&amp;IF(F56="Scenario1PBT12",'Minor retrofit'!$AL$17,IF(F56="Scenario2PBT12",'Minor retrofit'!$AM$17,IF(F56="Scenario3PBT12",'Minor retrofit'!$AN$17,"")))&amp;IF(F56="Scenario1PBT13",'Minor retrofit'!$AO$17,IF(F56="Scenario2PBT13",'Minor retrofit'!$AP$17,IF(F56="Scenario3PBT13",'Minor retrofit'!$AQ$17,"")))&amp;IF(F56="Scenario1PBT14",'Minor retrofit'!$AR$17,IF(F56="Scenario2PBT14",'Minor retrofit'!$AS$17,IF(F56="Scenario3PBT14",'Minor retrofit'!$AT$17,"")))&amp;IF(F56="Scenario1PBT15",'Minor retrofit'!$AU$17,IF(F56="Scenario2PBT15",'Minor retrofit'!$AV$17,IF(F56="Scenario3PBT15",'Minor retrofit'!$AW$17,"")))</f>
        <v/>
      </c>
      <c r="J56" s="117">
        <f t="shared" si="2"/>
        <v>0</v>
      </c>
      <c r="K56" s="117" t="str">
        <f>IF(F56="Scenario1PBT1",'Minor retrofit'!$E$19,IF(F56="Scenario2PBT1",'Minor retrofit'!$F$19,IF(F56="Scenario3PBT1",'Minor retrofit'!$G$19,"")))&amp;IF(F56="Scenario1PBT2",'Minor retrofit'!$H$19,IF(F56="Scenario2PBT2",'Minor retrofit'!$I$19,IF(F56="Scenario3PBT2",'Minor retrofit'!$J$19,"")))&amp;IF(F56="Scenario1PBT3",'Minor retrofit'!$K$19,IF(F56="Scenario2PBT3",'Minor retrofit'!$L$19,IF(F56="Scenario3PBT3",'Minor retrofit'!$M$19,"")))&amp;IF(F56="Scenario1PBT4",'Minor retrofit'!$N$19,IF(F56="Scenario2PBT4",'Minor retrofit'!$O$19,IF(F56="Scenario3PBT4",'Minor retrofit'!$P$19,"")))&amp;IF(F56="Scenario1PBT5",'Minor retrofit'!$Q$19,IF(F56="Scenario2PBT5",'Minor retrofit'!$R$19,IF(F56="Scenario3PBT5",'Minor retrofit'!$S$19,"")))&amp;IF(F56="Scenario1PBT6",'Minor retrofit'!$T$19,IF(F56="Scenario2PBT6",'Minor retrofit'!$U$19,IF(F56="Scenario3PBT6",'Minor retrofit'!$V$19,"")))&amp;IF(F56="Scenario1PBT7",'Minor retrofit'!$W$19,IF(F56="Scenario2PBT7",'Minor retrofit'!$X$19,IF(F56="Scenario3PBT7",'Minor retrofit'!$Y$19,"")))&amp;IF(F56="Scenario1PBT8",'Minor retrofit'!$Z$19,IF(F56="Scenario2PBT8",'Minor retrofit'!$AA$19,IF(F56="Scenario3PBT8",'Minor retrofit'!$AB$19,"")))&amp;IF(F56="Scenario1PBT9",'Minor retrofit'!$AC$19,IF(F56="Scenario2PBT9",'Minor retrofit'!$AD$19,IF(F56="Scenario3PBT9",'Minor retrofit'!$AE$19,"")))&amp;IF(F56="Scenario1PBT10",'Minor retrofit'!$AF$19,IF(F56="Scenario2PBT10",'Minor retrofit'!$AG$19,IF(F56="Scenario3PBT10",'Minor retrofit'!$AH$19,"")))&amp;IF(F56="Scenario1PBT11",'Minor retrofit'!$AI$19,IF(F56="Scenario2PBT11",'Minor retrofit'!$AJ$19,IF(F56="Scenario3PBT11",'Minor retrofit'!$AK$19,"")))&amp;IF(F56="Scenario1PBT12",'Minor retrofit'!$AL$19,IF(F56="Scenario2PBT12",'Minor retrofit'!$AM$19,IF(F56="Scenario3PBT12",'Minor retrofit'!$AN$19,"")))&amp;IF(F56="Scenario1PBT13",'Minor retrofit'!$AO$19,IF(F56="Scenario2PBT13",'Minor retrofit'!$AP$19,IF(F56="Scenario3PBT13",'Minor retrofit'!$AQ$19,"")))&amp;IF(F56="Scenario1PBT14",'Minor retrofit'!$AR$19,IF(F56="Scenario2PBT14",'Minor retrofit'!$AS$19,IF(F56="Scenario3PBT14",'Minor retrofit'!$AT$19,"")))&amp;IF(F56="Scenario1PBT15",'Minor retrofit'!$AU$19,IF(F56="Scenario2PBT15",'Minor retrofit'!$AV$19,IF(F56="Scenario3PBT15",'Minor retrofit'!$AW$19,"")))</f>
        <v/>
      </c>
      <c r="L56" s="117">
        <f t="shared" si="3"/>
        <v>0</v>
      </c>
      <c r="M56" s="117" t="str">
        <f>IF(F56="Scenario1PBT1",'Minor retrofit'!$E$21,IF(F56="Scenario2PBT1",'Minor retrofit'!$F$21,IF(F56="Scenario3PBT1",'Minor retrofit'!$G$21,"")))&amp;IF(F56="Scenario1PBT2",'Minor retrofit'!$H$21,IF(F56="Scenario2PBT2",'Minor retrofit'!$I$21,IF(F56="Scenario3PBT2",'Minor retrofit'!$J$21,"")))&amp;IF(F56="Scenario1PBT3",'Minor retrofit'!$K$21,IF(F56="Scenario2PBT3",'Minor retrofit'!$L$21,IF(F56="Scenario3PBT3",'Minor retrofit'!$M$21,"")))&amp;IF(F56="Scenario1PBT4",'Minor retrofit'!$N$21,IF(F56="Scenario2PBT4",'Minor retrofit'!$O$21,IF(F56="Scenario3PBT4",'Minor retrofit'!$P$21,"")))&amp;IF(F56="Scenario1PBT5",'Minor retrofit'!$Q$21,IF(F56="Scenario2PBT5",'Minor retrofit'!$R$21,IF(F56="Scenario3PBT5",'Minor retrofit'!$S$21,"")))&amp;IF(F56="Scenario1PBT6",'Minor retrofit'!$T$21,IF(F56="Scenario2PBT6",'Minor retrofit'!$U$21,IF(F56="Scenario3PBT6",'Minor retrofit'!$V$21,"")))&amp;IF(F56="Scenario1PBT7",'Minor retrofit'!$W$21,IF(F56="Scenario2PBT7",'Minor retrofit'!$X$21,IF(F56="Scenario3PBT7",'Minor retrofit'!$Y$21,"")))&amp;IF(F56="Scenario1PBT8",'Minor retrofit'!$Z$21,IF(F56="Scenario2PBT8",'Minor retrofit'!$AA$21,IF(F56="Scenario3PBT8",'Minor retrofit'!$AB$21,"")))&amp;IF(F56="Scenario1PBT9",'Minor retrofit'!$AC$21,IF(F56="Scenario2PBT9",'Minor retrofit'!$AD$21,IF(F56="Scenario3PBT9",'Minor retrofit'!$AE$21,"")))&amp;IF(F56="Scenario1PBT10",'Minor retrofit'!$AF$21,IF(F56="Scenario2PBT10",'Minor retrofit'!$AG$21,IF(F56="Scenario3PBT10",'Minor retrofit'!$AH$21,"")))&amp;IF(F56="Scenario1PBT11",'Minor retrofit'!$AI$21,IF(F56="Scenario2PBT11",'Minor retrofit'!$AJ$21,IF(F56="Scenario3PBT11",'Minor retrofit'!$AK$21,"")))&amp;IF(F56="Scenario1PBT12",'Minor retrofit'!$AL$21,IF(F56="Scenario2PBT12",'Minor retrofit'!$AM$21,IF(F56="Scenario3PBT12",'Minor retrofit'!$AN$21,"")))&amp;IF(F56="Scenario1PBT13",'Minor retrofit'!$AO$21,IF(F56="Scenario2PBT13",'Minor retrofit'!$AP$21,IF(F56="Scenario3PBT13",'Minor retrofit'!$AQ$21,"")))&amp;IF(F56="Scenario1PBT14",'Minor retrofit'!$AR$21,IF(F56="Scenario2PBT14",'Minor retrofit'!$AS$21,IF(F56="Scenario3PBT14",'Minor retrofit'!$AT$21,"")))&amp;IF(F56="Scenario1PBT15",'Minor retrofit'!$AU$21,IF(F56="Scenario2PBT15",'Minor retrofit'!$AV$21,IF(F56="Scenario3PBT15",'Minor retrofit'!$AW$21,"")))</f>
        <v/>
      </c>
      <c r="N56" s="118">
        <f t="shared" si="4"/>
        <v>0</v>
      </c>
      <c r="O56" s="206" t="str">
        <f>IF(F56="Scenario1PBT1",'Minor retrofit'!$E$24,IF(F56="Scenario2PBT1",'Minor retrofit'!$F$24,IF(F56="Scenario3PBT1",'Minor retrofit'!$G$24,"")))&amp;IF(F56="Scenario1PBT2",'Minor retrofit'!$H$24,IF(F56="Scenario2PBT2",'Minor retrofit'!$I$24,IF(F56="Scenario3PBT2",'Minor retrofit'!$J$24,"")))&amp;IF(F56="Scenario1PBT3",'Minor retrofit'!$K$24,IF(F56="Scenario2PBT3",'Minor retrofit'!$L$24,IF(F56="Scenario3PBT3",'Minor retrofit'!$M$24,"")))&amp;IF(F56="Scenario1PBT4",'Minor retrofit'!$N$24,IF(F56="Scenario2PBT4",'Minor retrofit'!$O$24,IF(F56="Scenario3PBT4",'Minor retrofit'!$P$24,"")))&amp;IF(F56="Scenario1PBT5",'Minor retrofit'!$Q$24,IF(F56="Scenario2PBT5",'Minor retrofit'!$R$24,IF(F56="Scenario3PBT5",'Minor retrofit'!$S$24,"")))&amp;IF(F56="Scenario1PBT6",'Minor retrofit'!$T$24,IF(F56="Scenario2PBT6",'Minor retrofit'!$U$24,IF(F56="Scenario3PBT6",'Minor retrofit'!$V$24,"")))&amp;IF(F56="Scenario1PBT7",'Minor retrofit'!$W$24,IF(F56="Scenario2PBT7",'Minor retrofit'!$X$24,IF(F56="Scenario3PBT7",'Minor retrofit'!$Y$24,"")))&amp;IF(F56="Scenario1PBT8",'Minor retrofit'!$Z$24,IF(F56="Scenario2PBT8",'Minor retrofit'!$AA$24,IF(F56="Scenario3PBT8",'Minor retrofit'!$AB$24,"")))&amp;IF(F56="Scenario1PBT9",'Minor retrofit'!$AC$24,IF(F56="Scenario2PBT9",'Minor retrofit'!$AD$24,IF(F56="Scenario3PBT9",'Minor retrofit'!$AE$24,"")))&amp;IF(F56="Scenario1PBT10",'Minor retrofit'!$AF$24,IF(F56="Scenario2PBT10",'Minor retrofit'!$AG$24,IF(F56="Scenario3PBT10",'Minor retrofit'!$AH$24,"")))&amp;IF(F56="Scenario1PBT11",'Minor retrofit'!$AI$24,IF(F56="Scenario2PBT11",'Minor retrofit'!$AJ$24,IF(F56="Scenario3PBT11",'Minor retrofit'!$AK$24,"")))&amp;IF(F56="Scenario1PBT12",'Minor retrofit'!$AL$24,IF(F56="Scenario2PBT12",'Minor retrofit'!$AM$24,IF(F56="Scenario3PBT12",'Minor retrofit'!$AN$24,"")))&amp;IF(F56="Scenario1PBT13",'Minor retrofit'!$AO$24,IF(F56="Scenario2PBT13",'Minor retrofit'!$AP$24,IF(F56="Scenario3PBT13",'Minor retrofit'!$AQ$24,"")))&amp;IF(F56="Scenario1PBT14",'Minor retrofit'!$AR$24,IF(F56="Scenario2PBT14",'Minor retrofit'!$AS$24,IF(F56="Scenario3PBT14",'Minor retrofit'!$AT$24,"")))&amp;IF(F56="Scenario1PBT15",'Minor retrofit'!$AU$24,IF(F56="Scenario2PBT15",'Minor retrofit'!$AV$24,IF(F56="Scenario3PBT15",'Minor retrofit'!$AW$24,"")))</f>
        <v/>
      </c>
      <c r="P56" s="117">
        <f t="shared" si="5"/>
        <v>0</v>
      </c>
      <c r="Q56" s="117" t="str">
        <f>IF(F56="Scenario1PBT1",'Minor retrofit'!$E$26,IF(F56="Scenario2PBT1",'Minor retrofit'!$F$26,IF(F56="Scenario3PBT1",'Minor retrofit'!$G$26,"")))&amp;IF(F56="Scenario1PBT2",'Minor retrofit'!$H$26,IF(F56="Scenario2PBT2",'Minor retrofit'!$I$26,IF(F56="Scenario3PBT2",'Minor retrofit'!$J$26,"")))&amp;IF(F56="Scenario1PBT3",'Minor retrofit'!$K$26,IF(F56="Scenario2PBT3",'Minor retrofit'!$L$26,IF(F56="Scenario3PBT3",'Minor retrofit'!$M$26,"")))&amp;IF(F56="Scenario1PBT4",'Minor retrofit'!$N$26,IF(F56="Scenario2PBT4",'Minor retrofit'!$O$26,IF(F56="Scenario3PBT4",'Minor retrofit'!$P$26,"")))&amp;IF(F56="Scenario1PBT5",'Minor retrofit'!$Q$26,IF(F56="Scenario2PBT5",'Minor retrofit'!$R$26,IF(F56="Scenario3PBT5",'Minor retrofit'!$S$26,"")))&amp;IF(F56="Scenario1PBT6",'Minor retrofit'!$T$26,IF(F56="Scenario2PBT6",'Minor retrofit'!$U$26,IF(F56="Scenario3PBT6",'Minor retrofit'!$V$26,"")))&amp;IF(F56="Scenario1PBT7",'Minor retrofit'!$W$26,IF(F56="Scenario2PBT7",'Minor retrofit'!$X$26,IF(F56="Scenario3PBT7",'Minor retrofit'!$Y$26,"")))&amp;IF(F56="Scenario1PBT8",'Minor retrofit'!$Z$26,IF(F56="Scenario2PBT8",'Minor retrofit'!$AA$26,IF(F56="Scenario3PBT8",'Minor retrofit'!$AB$26,"")))&amp;IF(F56="Scenario1PBT9",'Minor retrofit'!$AC$26,IF(F56="Scenario2PBT9",'Minor retrofit'!$AD$26,IF(F56="Scenario3PBT9",'Minor retrofit'!$AE$26,"")))&amp;IF(F56="Scenario1PBT10",'Minor retrofit'!$AF$26,IF(F56="Scenario2PBT10",'Minor retrofit'!$AG$26,IF(F56="Scenario3PBT10",'Minor retrofit'!$AH$26,"")))&amp;IF(F56="Scenario1PBT11",'Minor retrofit'!$AI$26,IF(F56="Scenario2PBT11",'Minor retrofit'!$AJ$26,IF(F56="Scenario3PBT11",'Minor retrofit'!$AK$26,"")))&amp;IF(F56="Scenario1PBT12",'Minor retrofit'!$AL$26,IF(F56="Scenario2PBT12",'Minor retrofit'!$AM$26,IF(F56="Scenario3PBT12",'Minor retrofit'!$AN$26,"")))&amp;IF(F56="Scenario1PBT13",'Minor retrofit'!$AO$26,IF(F56="Scenario2PBT13",'Minor retrofit'!$AP$26,IF(F56="Scenario3PBT13",'Minor retrofit'!$AQ$26,"")))&amp;IF(F56="Scenario1PBT14",'Minor retrofit'!$AR$26,IF(F56="Scenario2PBT14",'Minor retrofit'!$AS$26,IF(F56="Scenario3PBT14",'Minor retrofit'!$AT$26,"")))&amp;IF(F56="Scenario1PBT15",'Minor retrofit'!$AU$26,IF(F56="Scenario2PBT15",'Minor retrofit'!$AV$26,IF(F56="Scenario3PBT15",'Minor retrofit'!$AW$26,"")))</f>
        <v/>
      </c>
      <c r="R56" s="117">
        <f t="shared" si="6"/>
        <v>0</v>
      </c>
      <c r="S56" s="117" t="str">
        <f>IF(F56="Scenario1PBT1",'Minor retrofit'!$E$28,IF(F56="Scenario2PBT1",'Minor retrofit'!$F$28,IF(F56="Scenario3PBT1",'Minor retrofit'!$G$28,"")))&amp;IF(F56="Scenario1PBT2",'Minor retrofit'!$H$28,IF(F56="Scenario2PBT2",'Minor retrofit'!$I$28,IF(F56="Scenario3PBT2",'Minor retrofit'!$J$28,"")))&amp;IF(F56="Scenario1PBT3",'Minor retrofit'!$K$28,IF(F56="Scenario2PBT3",'Minor retrofit'!$L$28,IF(F56="Scenario3PBT3",'Minor retrofit'!$M$28,"")))&amp;IF(F56="Scenario1PBT4",'Minor retrofit'!$N$28,IF(F56="Scenario2PBT4",'Minor retrofit'!$O$28,IF(F56="Scenario3PBT4",'Minor retrofit'!$P$28,"")))&amp;IF(F56="Scenario1PBT5",'Minor retrofit'!$Q$28,IF(F56="Scenario2PBT5",'Minor retrofit'!$R$28,IF(F56="Scenario3PBT5",'Minor retrofit'!$S$28,"")))&amp;IF(F56="Scenario1PBT6",'Minor retrofit'!$T$28,IF(F56="Scenario2PBT6",'Minor retrofit'!$U$28,IF(F56="Scenario3PBT6",'Minor retrofit'!$V$28,"")))&amp;IF(F56="Scenario1PBT7",'Minor retrofit'!$W$28,IF(F56="Scenario2PBT7",'Minor retrofit'!$X$28,IF(F56="Scenario3PBT7",'Minor retrofit'!$Y$28,"")))&amp;IF(F56="Scenario1PBT8",'Minor retrofit'!$Z$28,IF(F56="Scenario2PBT8",'Minor retrofit'!$AA$28,IF(F56="Scenario3PBT8",'Minor retrofit'!$AB$28,"")))&amp;IF(F56="Scenario1PBT9",'Minor retrofit'!$AC$28,IF(F56="Scenario2PBT9",'Minor retrofit'!$AD$28,IF(F56="Scenario3PBT9",'Minor retrofit'!$AE$28,"")))&amp;IF(F56="Scenario1PBT10",'Minor retrofit'!$AF$28,IF(F56="Scenario2PBT10",'Minor retrofit'!$AG$28,IF(F56="Scenario3PBT10",'Minor retrofit'!$AH$28,"")))&amp;IF(F56="Scenario1PBT11",'Minor retrofit'!$AI$28,IF(F56="Scenario2PBT11",'Minor retrofit'!$AJ$28,IF(F56="Scenario3PBT11",'Minor retrofit'!$AK$28,"")))&amp;IF(F56="Scenario1PBT12",'Minor retrofit'!$AL$28,IF(F56="Scenario2PBT12",'Minor retrofit'!$AM$28,IF(F56="Scenario3PBT12",'Minor retrofit'!$AN$28,"")))&amp;IF(F56="Scenario1PBT13",'Minor retrofit'!$AO$28,IF(F56="Scenario2PBT13",'Minor retrofit'!$AP$28,IF(F56="Scenario3PBT13",'Minor retrofit'!$AQ$28,"")))&amp;IF(F56="Scenario1PBT14",'Minor retrofit'!$AR$28,IF(F56="Scenario2PBT14",'Minor retrofit'!$AS$28,IF(F56="Scenario3PBT14",'Minor retrofit'!$AT$28,"")))&amp;IF(F56="Scenario1PBT15",'Minor retrofit'!$AU$28,IF(F56="Scenario2PBT15",'Minor retrofit'!$AV$28,IF(F56="Scenario3PBT15",'Minor retrofit'!$AW$28,"")))</f>
        <v/>
      </c>
      <c r="T56" s="207">
        <f t="shared" si="7"/>
        <v>0</v>
      </c>
      <c r="U56" s="206" t="str">
        <f>IF(F56="Scenario1PBT1",'Minor retrofit'!$E$39,IF(F56="Scenario2PBT1",'Minor retrofit'!$F$39,IF(F56="Scenario3PBT1",'Minor retrofit'!$G$39,"")))&amp;IF(F56="Scenario1PBT2",'Minor retrofit'!$H$39,IF(F56="Scenario2PBT2",'Minor retrofit'!$I$39,IF(F56="Scenario3PBT2",'Minor retrofit'!$J$39,"")))&amp;IF(F56="Scenario1PBT3",'Minor retrofit'!$K$39,IF(F56="Scenario2PBT3",'Minor retrofit'!$L$39,IF(F56="Scenario3PBT3",'Minor retrofit'!$M$39,"")))&amp;IF(F56="Scenario1PBT4",'Minor retrofit'!$N$39,IF(F56="Scenario2PBT4",'Minor retrofit'!$O$39,IF(F56="Scenario3PBT4",'Minor retrofit'!$P$39,"")))&amp;IF(F56="Scenario1PBT5",'Minor retrofit'!$Q$39,IF(F56="Scenario2PBT5",'Minor retrofit'!$R$39,IF(F56="Scenario3PBT5",'Minor retrofit'!$S$39,"")))&amp;IF(F56="Scenario1PBT6",'Minor retrofit'!$T$39,IF(F56="Scenario2PBT6",'Minor retrofit'!$U$39,IF(F56="Scenario3PBT6",'Minor retrofit'!$V$39,"")))&amp;IF(F56="Scenario1PBT7",'Minor retrofit'!$W$39,IF(F56="Scenario2PBT7",'Minor retrofit'!$X$39,IF(F56="Scenario3PBT7",'Minor retrofit'!$Y$39,"")))&amp;IF(F56="Scenario1PBT8",'Minor retrofit'!$Z$39,IF(F56="Scenario2PBT8",'Minor retrofit'!$AA$39,IF(F56="Scenario3PBT8",'Minor retrofit'!$AB$39,"")))&amp;IF(F56="Scenario1PBT9",'Minor retrofit'!$AC$39,IF(F56="Scenario2PBT9",'Minor retrofit'!$AD$39,IF(F56="Scenario3PBT9",'Minor retrofit'!$AE$39,"")))&amp;IF(F56="Scenario1PBT10",'Minor retrofit'!$AF$39,IF(F56="Scenario2PBT10",'Minor retrofit'!$AG$39,IF(F56="Scenario3PBT10",'Minor retrofit'!$AH$39,"")))&amp;IF(F56="Scenario1PBT11",'Minor retrofit'!$AI$39,IF(F56="Scenario2PBT11",'Minor retrofit'!$AJ$39,IF(F56="Scenario3PBT11",'Minor retrofit'!$AK$39,"")))&amp;IF(F56="Scenario1PBT12",'Minor retrofit'!$AL$39,IF(F56="Scenario2PBT12",'Minor retrofit'!$AM$39,IF(F56="Scenario3PBT12",'Minor retrofit'!$AN$39,"")))&amp;IF(F56="Scenario1PBT13",'Minor retrofit'!$AO$39,IF(F56="Scenario2PBT13",'Minor retrofit'!$AP$39,IF(F56="Scenario3PBT13",'Minor retrofit'!$AQ$39,"")))&amp;IF(F56="Scenario1PBT14",'Minor retrofit'!$AR$39,IF(F56="Scenario2PBT14",'Minor retrofit'!$AS$39,IF(F56="Scenario3PBT14",'Minor retrofit'!$AT$39,"")))&amp;IF(F56="Scenario1PBT15",'Minor retrofit'!$AU$39,IF(F56="Scenario2PBT15",'Minor retrofit'!$AV$39,IF(F56="Scenario3PBT15",'Minor retrofit'!$AW$39,"")))</f>
        <v/>
      </c>
      <c r="V56" s="117">
        <f t="shared" si="8"/>
        <v>0</v>
      </c>
      <c r="W56" s="117" t="str">
        <f>IF(F56="Scenario1PBT1",'Minor retrofit'!$E$41,IF(F56="Scenario2PBT1",'Minor retrofit'!$F$41,IF(F56="Scenario3PBT1",'Minor retrofit'!$G$41,"")))&amp;IF(F56="Scenario1PBT2",'Minor retrofit'!$H$41,IF(F56="Scenario2PBT2",'Minor retrofit'!$I$41,IF(F56="Scenario3PBT2",'Minor retrofit'!$J$41,"")))&amp;IF(F56="Scenario1PBT3",'Minor retrofit'!$K$41,IF(F56="Scenario2PBT3",'Minor retrofit'!$L$41,IF(F56="Scenario3PBT3",'Minor retrofit'!$M$41,"")))&amp;IF(F56="Scenario1PBT4",'Minor retrofit'!$N$41,IF(F56="Scenario2PBT4",'Minor retrofit'!$O$41,IF(F56="Scenario3PBT4",'Minor retrofit'!$P$41,"")))&amp;IF(F56="Scenario1PBT5",'Minor retrofit'!$Q$41,IF(F56="Scenario2PBT5",'Minor retrofit'!$R$41,IF(F56="Scenario3PBT5",'Minor retrofit'!$S$41,"")))&amp;IF(F56="Scenario1PBT6",'Minor retrofit'!$T$41,IF(F56="Scenario2PBT6",'Minor retrofit'!$U$41,IF(F56="Scenario3PBT6",'Minor retrofit'!$V$41,"")))&amp;IF(F56="Scenario1PBT7",'Minor retrofit'!$W$41,IF(F56="Scenario2PBT7",'Minor retrofit'!$X$41,IF(F56="Scenario3PBT7",'Minor retrofit'!$Y$41,"")))&amp;IF(F56="Scenario1PBT8",'Minor retrofit'!$Z$41,IF(F56="Scenario2PBT8",'Minor retrofit'!$AA$41,IF(F56="Scenario3PBT8",'Minor retrofit'!$AB$41,"")))&amp;IF(F56="Scenario1PBT9",'Minor retrofit'!$AC$41,IF(F56="Scenario2PBT9",'Minor retrofit'!$AD$41,IF(F56="Scenario3PBT9",'Minor retrofit'!$AE$41,"")))&amp;IF(F56="Scenario1PBT10",'Minor retrofit'!$AF$41,IF(F56="Scenario2PBT10",'Minor retrofit'!$AG$41,IF(F56="Scenario3PBT10",'Minor retrofit'!$AH$41,"")))&amp;IF(F56="Scenario1PBT11",'Minor retrofit'!$AI$41,IF(F56="Scenario2PBT11",'Minor retrofit'!$AJ$41,IF(F56="Scenario3PBT11",'Minor retrofit'!$AK$41,"")))&amp;IF(F56="Scenario1PBT12",'Minor retrofit'!$AL$41,IF(F56="Scenario2PBT12",'Minor retrofit'!$AM$41,IF(F56="Scenario3PBT12",'Minor retrofit'!$AN$41,"")))&amp;IF(F56="Scenario1PBT13",'Minor retrofit'!$AO$41,IF(F56="Scenario2PBT13",'Minor retrofit'!$AP$41,IF(F56="Scenario3PBT13",'Minor retrofit'!$AQ$41,"")))&amp;IF(F56="Scenario1PBT14",'Minor retrofit'!$AR$41,IF(F56="Scenario2PBT14",'Minor retrofit'!$AS$41,IF(F56="Scenario3PBT14",'Minor retrofit'!$AT$41,"")))&amp;IF(F56="Scenario1PBT15",'Minor retrofit'!$AU$41,IF(F56="Scenario2PBT15",'Minor retrofit'!$AV$41,IF(F56="Scenario3PBT15",'Minor retrofit'!$AW$41,"")))</f>
        <v/>
      </c>
      <c r="X56" s="117">
        <f t="shared" si="9"/>
        <v>0</v>
      </c>
      <c r="Y56" s="117" t="str">
        <f>IF(F56="Scenario1PBT1",'Minor retrofit'!$E$43,IF(F56="Scenario2PBT1",'Minor retrofit'!$F$43,IF(F56="Scenario3PBT1",'Minor retrofit'!$G$43,"")))&amp;IF(F56="Scenario1PBT2",'Minor retrofit'!$H$43,IF(F56="Scenario2PBT2",'Minor retrofit'!$I$43,IF(F56="Scenario3PBT2",'Minor retrofit'!$J$43,"")))&amp;IF(F56="Scenario1PBT3",'Minor retrofit'!$K$43,IF(F56="Scenario2PBT3",'Minor retrofit'!$L$43,IF(F56="Scenario3PBT3",'Minor retrofit'!$M$43,"")))&amp;IF(F56="Scenario1PBT4",'Minor retrofit'!$N$43,IF(F56="Scenario2PBT4",'Minor retrofit'!$O$43,IF(F56="Scenario3PBT4",'Minor retrofit'!$P$43,"")))&amp;IF(F56="Scenario1PBT5",'Minor retrofit'!$Q$43,IF(F56="Scenario2PBT5",'Minor retrofit'!$R$43,IF(F56="Scenario3PBT5",'Minor retrofit'!$S$43,"")))&amp;IF(F56="Scenario1PBT6",'Minor retrofit'!$T$43,IF(F56="Scenario2PBT6",'Minor retrofit'!$U$43,IF(F56="Scenario3PBT6",'Minor retrofit'!$V$43,"")))&amp;IF(F56="Scenario1PBT7",'Minor retrofit'!$W$43,IF(F56="Scenario2PBT7",'Minor retrofit'!$X$43,IF(F56="Scenario3PBT7",'Minor retrofit'!$Y$43,"")))&amp;IF(F56="Scenario1PBT8",'Minor retrofit'!$Z$43,IF(F56="Scenario2PBT8",'Minor retrofit'!$AA$43,IF(F56="Scenario3PBT8",'Minor retrofit'!$AB$43,"")))&amp;IF(F56="Scenario1PBT9",'Minor retrofit'!$AC$43,IF(F56="Scenario2PBT9",'Minor retrofit'!$AD$43,IF(F56="Scenario3PBT9",'Minor retrofit'!$AE$43,"")))&amp;IF(F56="Scenario1PBT10",'Minor retrofit'!$AF$43,IF(F56="Scenario2PBT10",'Minor retrofit'!$AG$43,IF(F56="Scenario3PBT10",'Minor retrofit'!$AH$43,"")))&amp;IF(F56="Scenario1PBT11",'Minor retrofit'!$AI$43,IF(F56="Scenario2PBT11",'Minor retrofit'!$AJ$43,IF(F56="Scenario3PBT11",'Minor retrofit'!$AK$43,"")))&amp;IF(F56="Scenario1PBT12",'Minor retrofit'!$AL$43,IF(F56="Scenario2PBT12",'Minor retrofit'!$AM$43,IF(F56="Scenario3PBT12",'Minor retrofit'!$AN$43,"")))&amp;IF(F56="Scenario1PBT13",'Minor retrofit'!$AO$43,IF(F56="Scenario2PBT13",'Minor retrofit'!$AP$43,IF(F56="Scenario3PBT13",'Minor retrofit'!$AQ$43,"")))&amp;IF(F56="Scenario1PBT14",'Minor retrofit'!$AR$43,IF(F56="Scenario2PBT14",'Minor retrofit'!$AS$43,IF(F56="Scenario3PBT14",'Minor retrofit'!$AT$43,"")))&amp;IF(F56="Scenario1PBT15",'Minor retrofit'!$AU$43,IF(F56="Scenario2PBT15",'Minor retrofit'!$AV$43,IF(F56="Scenario3PBT15",'Minor retrofit'!$AW$43,"")))</f>
        <v/>
      </c>
      <c r="Z56" s="117">
        <f t="shared" si="10"/>
        <v>0</v>
      </c>
      <c r="AA56" s="178" t="str">
        <f>IF(F56="Scenario1PBT1",'Minor retrofit'!$E$102,IF(F56="Scenario2PBT1",'Minor retrofit'!$F$102,IF(F56="Scenario3PBT1",'Minor retrofit'!$G$102,"")))&amp;IF(F56="Scenario1PBT2",'Minor retrofit'!$H$102,IF(F56="Scenario2PBT2",'Minor retrofit'!$I$102,IF(F56="Scenario3PBT2",'Minor retrofit'!$J$102,"")))&amp;IF(F56="Scenario1PBT3",'Minor retrofit'!$K$102,IF(F56="Scenario2PBT3",'Minor retrofit'!$L$102,IF(F56="Scenario3PBT3",'Minor retrofit'!$M$102,"")))&amp;IF(F56="Scenario1PBT4",'Minor retrofit'!$N$102,IF(F56="Scenario2PBT4",'Minor retrofit'!$O$102,IF(F56="Scenario3PBT4",'Minor retrofit'!$P$102,"")))&amp;IF(F56="Scenario1PBT5",'Minor retrofit'!$Q$102,IF(F56="Scenario2PBT5",'Minor retrofit'!$R$102,IF(F56="Scenario3PBT5",'Minor retrofit'!$S$102,"")))&amp;IF(F56="Scenario1PBT6",'Minor retrofit'!$T$102,IF(F56="Scenario2PBT6",'Minor retrofit'!$U$102,IF(F56="Scenario3PBT6",'Minor retrofit'!$V$102,"")))&amp;IF(F56="Scenario1PBT7",'Minor retrofit'!$W$102,IF(F56="Scenario2PBT7",'Minor retrofit'!$X$102,IF(F56="Scenario3PBT7",'Minor retrofit'!$Y$102,"")))&amp;IF(F56="Scenario1PBT8",'Minor retrofit'!$Z$102,IF(F56="Scenario2PBT8",'Minor retrofit'!$AA$102,IF(F56="Scenario3PBT8",'Minor retrofit'!$AB$102,"")))&amp;IF(F56="Scenario1PBT9",'Minor retrofit'!$AC$102,IF(F56="Scenario2PBT9",'Minor retrofit'!$AD$102,IF(F56="Scenario3PBT9",'Minor retrofit'!$AE$102,"")))&amp;IF(F56="Scenario1PBT10",'Minor retrofit'!$AF$102,IF(F56="Scenario2PBT10",'Minor retrofit'!$AG$102,IF(F56="Scenario3PBT10",'Minor retrofit'!$AH$102,"")))&amp;IF(F56="Scenario1PBT11",'Minor retrofit'!$AI$102,IF(F56="Scenario2PBT11",'Minor retrofit'!$AJ$102,IF(F56="Scenario3PBT11",'Minor retrofit'!$AK$102,"")))&amp;IF(F56="Scenario1PBT12",'Minor retrofit'!$AL$102,IF(F56="Scenario2PBT12",'Minor retrofit'!$AM$102,IF(F56="Scenario3PBT12",'Minor retrofit'!$AN$102,"")))&amp;IF(F56="Scenario1PBT13",'Minor retrofit'!$AO$102,IF(F56="Scenario2PBT13",'Minor retrofit'!$AP$102,IF(F56="Scenario3PBT13",'Minor retrofit'!$AQ$102,"")))&amp;IF(F56="Scenario1PBT14",'Minor retrofit'!$AR$102,IF(F56="Scenario2PBT14",'Minor retrofit'!$AS$102,IF(F56="Scenario3PBT14",'Minor retrofit'!$AT$102,"")))&amp;IF(F56="Scenario1PBT15",'Minor retrofit'!$AU$102,IF(F56="Scenario2PBT15",'Minor retrofit'!$AV$102,IF(F56="Scenario3PBT15",'Minor retrofit'!$AW$102,"")))</f>
        <v/>
      </c>
      <c r="AB56" s="179">
        <f t="shared" si="11"/>
        <v>0</v>
      </c>
      <c r="AC56" s="208">
        <f>IFERROR('Projection_Base-case'!G56-G56,0)</f>
        <v>0</v>
      </c>
      <c r="AD56" s="178">
        <f t="shared" si="12"/>
        <v>0</v>
      </c>
      <c r="AE56" s="117">
        <f>IFERROR(100*AC56/'Projection_Base-case'!G56,0)</f>
        <v>0</v>
      </c>
      <c r="AF56" s="117">
        <f>IFERROR('Projection_Base-case'!I56-I56,0)</f>
        <v>0</v>
      </c>
      <c r="AG56" s="178">
        <f t="shared" si="13"/>
        <v>0</v>
      </c>
      <c r="AH56" s="117">
        <f>IFERROR(100*AF56/'Projection_Base-case'!I56,0)</f>
        <v>0</v>
      </c>
      <c r="AI56" s="117">
        <f>IFERROR('Projection_Base-case'!K56-K56,0)</f>
        <v>0</v>
      </c>
      <c r="AJ56" s="178">
        <f t="shared" si="14"/>
        <v>0</v>
      </c>
      <c r="AK56" s="117">
        <f>IFERROR(100*AI56/'Projection_Base-case'!K56,0)</f>
        <v>0</v>
      </c>
      <c r="AL56" s="117">
        <f>IFERROR(M56-'Projection_Base-case'!M56,0)</f>
        <v>0</v>
      </c>
      <c r="AM56" s="178">
        <f t="shared" si="15"/>
        <v>0</v>
      </c>
      <c r="AN56" s="179">
        <f>IFERROR(IF('Projection_Base-case'!N56&gt;0,100*AM56/'Projection_Base-case'!N56,100*AM56/N56),0)</f>
        <v>0</v>
      </c>
      <c r="AO56" s="206">
        <f>IFERROR('Projection_Base-case'!O56-O56,0)</f>
        <v>0</v>
      </c>
      <c r="AP56" s="178">
        <f t="shared" si="16"/>
        <v>0</v>
      </c>
      <c r="AQ56" s="117">
        <f>IFERROR(100*AO56/'Projection_Base-case'!O56,0)</f>
        <v>0</v>
      </c>
      <c r="AR56" s="117">
        <f>IFERROR('Projection_Base-case'!Q56-Q56,0)</f>
        <v>0</v>
      </c>
      <c r="AS56" s="178">
        <f t="shared" si="17"/>
        <v>0</v>
      </c>
      <c r="AT56" s="117">
        <f>IFERROR(100*AR56/'Projection_Base-case'!Q56,0)</f>
        <v>0</v>
      </c>
      <c r="AU56" s="117">
        <f>IFERROR('Projection_Base-case'!S56-S56,0)</f>
        <v>0</v>
      </c>
      <c r="AV56" s="178">
        <f t="shared" si="18"/>
        <v>0</v>
      </c>
      <c r="AW56" s="118">
        <f>IFERROR(100*AU56/'Projection_Base-case'!S56,0)</f>
        <v>0</v>
      </c>
      <c r="AX56" s="206">
        <f>IFERROR('Projection_Base-case'!U56-U56,0)</f>
        <v>0</v>
      </c>
      <c r="AY56" s="178">
        <f t="shared" si="19"/>
        <v>0</v>
      </c>
      <c r="AZ56" s="117">
        <f>IFERROR(100*AX56/'Projection_Base-case'!U56,0)</f>
        <v>0</v>
      </c>
      <c r="BA56" s="117">
        <f>IFERROR('Projection_Base-case'!W56-W56,0)</f>
        <v>0</v>
      </c>
      <c r="BB56" s="178">
        <f t="shared" si="20"/>
        <v>0</v>
      </c>
      <c r="BC56" s="117">
        <f>IFERROR(100*BA56/'Projection_Base-case'!W56,0)</f>
        <v>0</v>
      </c>
      <c r="BD56" s="117">
        <f>IFERROR('Projection_Base-case'!Y56-Y56,0)</f>
        <v>0</v>
      </c>
      <c r="BE56" s="178">
        <f t="shared" si="21"/>
        <v>0</v>
      </c>
      <c r="BF56" s="117">
        <f>IFERROR(100*BD56/'Projection_Base-case'!Y56,0)</f>
        <v>0</v>
      </c>
      <c r="BG56" s="178">
        <f t="shared" si="22"/>
        <v>0</v>
      </c>
      <c r="BH56" s="179">
        <f t="shared" si="23"/>
        <v>0</v>
      </c>
    </row>
    <row r="57" spans="1:60">
      <c r="A57" s="205">
        <v>52</v>
      </c>
      <c r="B57" s="178">
        <f>IF('Projection_Base-case'!B57&lt;&gt;"",'Projection_Base-case'!B57,0)</f>
        <v>0</v>
      </c>
      <c r="C57" s="178">
        <f>IF('Projection_Base-case'!C57&lt;&gt;"",'Projection_Base-case'!C57,0)</f>
        <v>0</v>
      </c>
      <c r="D57" s="178">
        <f>IF('Projection_Base-case'!D57&lt;&gt;"",'Projection_Base-case'!D57,0)</f>
        <v>0</v>
      </c>
      <c r="E57" s="176" t="str">
        <f>IF(AND('Résultats Minor'!$AC$3="OUI",'Résultats Minor'!E56&lt;&gt;""),'Résultats Minor'!E56,IF(OR(D57="PBT2",D57="PBT3",D57="PBT5",D57="PBT8",D57="PBT9"),"Scenario1",IF(OR(D57="PBT6",D57="PBT7",D57="PBT10"),"Scenario2",IF(OR(D57="PBT1",D57="PBT4"),"Scenario3",""))))</f>
        <v/>
      </c>
      <c r="F57" s="202" t="str">
        <f t="shared" si="0"/>
        <v>0</v>
      </c>
      <c r="G57" s="206" t="str">
        <f>IF(F57="Scenario1PBT1",'Minor retrofit'!$E$7,IF(F57="Scenario2PBT1",'Minor retrofit'!$F$7,IF(F57="Scenario3PBT1",'Minor retrofit'!$G$7,"")))&amp;IF(F57="Scenario1PBT2",'Minor retrofit'!$H$7,IF(F57="Scenario2PBT2",'Minor retrofit'!$I$7,IF(F57="Scenario3PBT2",'Minor retrofit'!$J$7,"")))&amp;IF(F57="Scenario1PBT3",'Minor retrofit'!$K$7,IF(F57="Scenario2PBT3",'Minor retrofit'!$L$7,IF(F57="Scenario3PBT3",'Minor retrofit'!$M$7,"")))&amp;IF(F57="Scenario1PBT4",'Minor retrofit'!$N$7,IF(F57="Scenario2PBT4",'Minor retrofit'!$O$7,IF(F57="Scenario3PBT4",'Minor retrofit'!$P$7,"")))&amp;IF(F57="Scenario1PBT5",'Minor retrofit'!$Q$7,IF(F57="Scenario2PBT5",'Minor retrofit'!$R$7,IF(F57="Scenario3PBT5",'Minor retrofit'!$S$7,"")))&amp;IF(F57="Scenario1PBT6",'Minor retrofit'!$T$7,IF(F57="Scenario2PBT6",'Minor retrofit'!$U$7,IF(F57="Scenario3PBT6",'Minor retrofit'!$V$7,"")))&amp;IF(F57="Scenario1PBT7",'Minor retrofit'!$W$7,IF(F57="Scenario2PBT7",'Minor retrofit'!$X$7,IF(F57="Scenario3PBT7",'Minor retrofit'!$Y$7,"")))&amp;IF(F57="Scenario1PBT8",'Minor retrofit'!$Z$7,IF(F57="Scenario2PBT8",'Minor retrofit'!$AA$7,IF(F57="Scenario3PBT8",'Minor retrofit'!$AB$7,"")))&amp;IF(F57="Scenario1PBT9",'Minor retrofit'!$AC$7,IF(F57="Scenario2PBT9",'Minor retrofit'!$AD$7,IF(F57="Scenario3PBT9",'Minor retrofit'!$AE$7,"")))&amp;IF(F57="Scenario1PBT10",'Minor retrofit'!$AF$7,IF(F57="Scenario2PBT10",'Minor retrofit'!$AG$7,IF(F57="Scenario3PBT10",'Minor retrofit'!$AH$7,"")))&amp;IF(F57="Scenario1PBT11",'Minor retrofit'!$AI$7,IF(F57="Scenario2PBT11",'Minor retrofit'!$AJ$7,IF(F57="Scenario3PBT11",'Minor retrofit'!$AK$7,"")))&amp;IF(F57="Scenario1PBT12",'Minor retrofit'!$AL$7,IF(F57="Scenario2PBT12",'Minor retrofit'!$AM$7,IF(F57="Scenario3PBT12",'Minor retrofit'!$AN$7,"")))&amp;IF(F57="Scenario1PBT13",'Minor retrofit'!$AO$7,IF(F57="Scenario2PBT13",'Minor retrofit'!$AP$7,IF(F57="Scenario3PBT13",'Minor retrofit'!$AQ$7,"")))&amp;IF(F57="Scenario1PBT14",'Minor retrofit'!$AR$7,IF(F57="Scenario2PBT14",'Minor retrofit'!$AS$7,IF(F57="Scenario3PBT14",'Minor retrofit'!$AT$7,"")))&amp;IF(F57="Scenario1PBT15",'Minor retrofit'!$AU$7,IF(F57="Scenario2PBT15",'Minor retrofit'!$AV$7,IF(F57="Scenario3PBT15",'Minor retrofit'!$AW$7,"")))</f>
        <v/>
      </c>
      <c r="H57" s="117">
        <f t="shared" si="1"/>
        <v>0</v>
      </c>
      <c r="I57" s="117" t="str">
        <f>IF(F57="Scenario1PBT1",'Minor retrofit'!$E$17,IF(F57="Scenario2PBT1",'Minor retrofit'!$F$17,IF(F57="Scenario3PBT1",'Minor retrofit'!$G$17,"")))&amp;IF(F57="Scenario1PBT2",'Minor retrofit'!$H$17,IF(F57="Scenario2PBT2",'Minor retrofit'!$I$17,IF(F57="Scenario3PBT2",'Minor retrofit'!$J$17,"")))&amp;IF(F57="Scenario1PBT3",'Minor retrofit'!$K$17,IF(F57="Scenario2PBT3",'Minor retrofit'!$L$17,IF(F57="Scenario3PBT3",'Minor retrofit'!$M$17,"")))&amp;IF(F57="Scenario1PBT4",'Minor retrofit'!$N$17,IF(F57="Scenario2PBT4",'Minor retrofit'!$O$17,IF(F57="Scenario3PBT4",'Minor retrofit'!$P$17,"")))&amp;IF(F57="Scenario1PBT5",'Minor retrofit'!$Q$17,IF(F57="Scenario2PBT5",'Minor retrofit'!$R$17,IF(F57="Scenario3PBT5",'Minor retrofit'!$S$17,"")))&amp;IF(F57="Scenario1PBT6",'Minor retrofit'!$T$17,IF(F57="Scenario2PBT6",'Minor retrofit'!$U$17,IF(F57="Scenario3PBT6",'Minor retrofit'!$V$17,"")))&amp;IF(F57="Scenario1PBT7",'Minor retrofit'!$W$17,IF(F57="Scenario2PBT7",'Minor retrofit'!$X$17,IF(F57="Scenario3PBT7",'Minor retrofit'!$Y$17,"")))&amp;IF(F57="Scenario1PBT8",'Minor retrofit'!$Z$17,IF(F57="Scenario2PBT8",'Minor retrofit'!$AA$17,IF(F57="Scenario3PBT8",'Minor retrofit'!$AB$17,"")))&amp;IF(F57="Scenario1PBT9",'Minor retrofit'!$AC$17,IF(F57="Scenario2PBT9",'Minor retrofit'!$AD$17,IF(F57="Scenario3PBT9",'Minor retrofit'!$AE$17,"")))&amp;IF(F57="Scenario1PBT10",'Minor retrofit'!$AF$17,IF(F57="Scenario2PBT10",'Minor retrofit'!$AG$17,IF(F57="Scenario3PBT10",'Minor retrofit'!$AH$17,"")))&amp;IF(F57="Scenario1PBT11",'Minor retrofit'!$AI$17,IF(F57="Scenario2PBT11",'Minor retrofit'!$AJ$17,IF(F57="Scenario3PBT11",'Minor retrofit'!$AK$17,"")))&amp;IF(F57="Scenario1PBT12",'Minor retrofit'!$AL$17,IF(F57="Scenario2PBT12",'Minor retrofit'!$AM$17,IF(F57="Scenario3PBT12",'Minor retrofit'!$AN$17,"")))&amp;IF(F57="Scenario1PBT13",'Minor retrofit'!$AO$17,IF(F57="Scenario2PBT13",'Minor retrofit'!$AP$17,IF(F57="Scenario3PBT13",'Minor retrofit'!$AQ$17,"")))&amp;IF(F57="Scenario1PBT14",'Minor retrofit'!$AR$17,IF(F57="Scenario2PBT14",'Minor retrofit'!$AS$17,IF(F57="Scenario3PBT14",'Minor retrofit'!$AT$17,"")))&amp;IF(F57="Scenario1PBT15",'Minor retrofit'!$AU$17,IF(F57="Scenario2PBT15",'Minor retrofit'!$AV$17,IF(F57="Scenario3PBT15",'Minor retrofit'!$AW$17,"")))</f>
        <v/>
      </c>
      <c r="J57" s="117">
        <f t="shared" si="2"/>
        <v>0</v>
      </c>
      <c r="K57" s="117" t="str">
        <f>IF(F57="Scenario1PBT1",'Minor retrofit'!$E$19,IF(F57="Scenario2PBT1",'Minor retrofit'!$F$19,IF(F57="Scenario3PBT1",'Minor retrofit'!$G$19,"")))&amp;IF(F57="Scenario1PBT2",'Minor retrofit'!$H$19,IF(F57="Scenario2PBT2",'Minor retrofit'!$I$19,IF(F57="Scenario3PBT2",'Minor retrofit'!$J$19,"")))&amp;IF(F57="Scenario1PBT3",'Minor retrofit'!$K$19,IF(F57="Scenario2PBT3",'Minor retrofit'!$L$19,IF(F57="Scenario3PBT3",'Minor retrofit'!$M$19,"")))&amp;IF(F57="Scenario1PBT4",'Minor retrofit'!$N$19,IF(F57="Scenario2PBT4",'Minor retrofit'!$O$19,IF(F57="Scenario3PBT4",'Minor retrofit'!$P$19,"")))&amp;IF(F57="Scenario1PBT5",'Minor retrofit'!$Q$19,IF(F57="Scenario2PBT5",'Minor retrofit'!$R$19,IF(F57="Scenario3PBT5",'Minor retrofit'!$S$19,"")))&amp;IF(F57="Scenario1PBT6",'Minor retrofit'!$T$19,IF(F57="Scenario2PBT6",'Minor retrofit'!$U$19,IF(F57="Scenario3PBT6",'Minor retrofit'!$V$19,"")))&amp;IF(F57="Scenario1PBT7",'Minor retrofit'!$W$19,IF(F57="Scenario2PBT7",'Minor retrofit'!$X$19,IF(F57="Scenario3PBT7",'Minor retrofit'!$Y$19,"")))&amp;IF(F57="Scenario1PBT8",'Minor retrofit'!$Z$19,IF(F57="Scenario2PBT8",'Minor retrofit'!$AA$19,IF(F57="Scenario3PBT8",'Minor retrofit'!$AB$19,"")))&amp;IF(F57="Scenario1PBT9",'Minor retrofit'!$AC$19,IF(F57="Scenario2PBT9",'Minor retrofit'!$AD$19,IF(F57="Scenario3PBT9",'Minor retrofit'!$AE$19,"")))&amp;IF(F57="Scenario1PBT10",'Minor retrofit'!$AF$19,IF(F57="Scenario2PBT10",'Minor retrofit'!$AG$19,IF(F57="Scenario3PBT10",'Minor retrofit'!$AH$19,"")))&amp;IF(F57="Scenario1PBT11",'Minor retrofit'!$AI$19,IF(F57="Scenario2PBT11",'Minor retrofit'!$AJ$19,IF(F57="Scenario3PBT11",'Minor retrofit'!$AK$19,"")))&amp;IF(F57="Scenario1PBT12",'Minor retrofit'!$AL$19,IF(F57="Scenario2PBT12",'Minor retrofit'!$AM$19,IF(F57="Scenario3PBT12",'Minor retrofit'!$AN$19,"")))&amp;IF(F57="Scenario1PBT13",'Minor retrofit'!$AO$19,IF(F57="Scenario2PBT13",'Minor retrofit'!$AP$19,IF(F57="Scenario3PBT13",'Minor retrofit'!$AQ$19,"")))&amp;IF(F57="Scenario1PBT14",'Minor retrofit'!$AR$19,IF(F57="Scenario2PBT14",'Minor retrofit'!$AS$19,IF(F57="Scenario3PBT14",'Minor retrofit'!$AT$19,"")))&amp;IF(F57="Scenario1PBT15",'Minor retrofit'!$AU$19,IF(F57="Scenario2PBT15",'Minor retrofit'!$AV$19,IF(F57="Scenario3PBT15",'Minor retrofit'!$AW$19,"")))</f>
        <v/>
      </c>
      <c r="L57" s="117">
        <f t="shared" si="3"/>
        <v>0</v>
      </c>
      <c r="M57" s="117" t="str">
        <f>IF(F57="Scenario1PBT1",'Minor retrofit'!$E$21,IF(F57="Scenario2PBT1",'Minor retrofit'!$F$21,IF(F57="Scenario3PBT1",'Minor retrofit'!$G$21,"")))&amp;IF(F57="Scenario1PBT2",'Minor retrofit'!$H$21,IF(F57="Scenario2PBT2",'Minor retrofit'!$I$21,IF(F57="Scenario3PBT2",'Minor retrofit'!$J$21,"")))&amp;IF(F57="Scenario1PBT3",'Minor retrofit'!$K$21,IF(F57="Scenario2PBT3",'Minor retrofit'!$L$21,IF(F57="Scenario3PBT3",'Minor retrofit'!$M$21,"")))&amp;IF(F57="Scenario1PBT4",'Minor retrofit'!$N$21,IF(F57="Scenario2PBT4",'Minor retrofit'!$O$21,IF(F57="Scenario3PBT4",'Minor retrofit'!$P$21,"")))&amp;IF(F57="Scenario1PBT5",'Minor retrofit'!$Q$21,IF(F57="Scenario2PBT5",'Minor retrofit'!$R$21,IF(F57="Scenario3PBT5",'Minor retrofit'!$S$21,"")))&amp;IF(F57="Scenario1PBT6",'Minor retrofit'!$T$21,IF(F57="Scenario2PBT6",'Minor retrofit'!$U$21,IF(F57="Scenario3PBT6",'Minor retrofit'!$V$21,"")))&amp;IF(F57="Scenario1PBT7",'Minor retrofit'!$W$21,IF(F57="Scenario2PBT7",'Minor retrofit'!$X$21,IF(F57="Scenario3PBT7",'Minor retrofit'!$Y$21,"")))&amp;IF(F57="Scenario1PBT8",'Minor retrofit'!$Z$21,IF(F57="Scenario2PBT8",'Minor retrofit'!$AA$21,IF(F57="Scenario3PBT8",'Minor retrofit'!$AB$21,"")))&amp;IF(F57="Scenario1PBT9",'Minor retrofit'!$AC$21,IF(F57="Scenario2PBT9",'Minor retrofit'!$AD$21,IF(F57="Scenario3PBT9",'Minor retrofit'!$AE$21,"")))&amp;IF(F57="Scenario1PBT10",'Minor retrofit'!$AF$21,IF(F57="Scenario2PBT10",'Minor retrofit'!$AG$21,IF(F57="Scenario3PBT10",'Minor retrofit'!$AH$21,"")))&amp;IF(F57="Scenario1PBT11",'Minor retrofit'!$AI$21,IF(F57="Scenario2PBT11",'Minor retrofit'!$AJ$21,IF(F57="Scenario3PBT11",'Minor retrofit'!$AK$21,"")))&amp;IF(F57="Scenario1PBT12",'Minor retrofit'!$AL$21,IF(F57="Scenario2PBT12",'Minor retrofit'!$AM$21,IF(F57="Scenario3PBT12",'Minor retrofit'!$AN$21,"")))&amp;IF(F57="Scenario1PBT13",'Minor retrofit'!$AO$21,IF(F57="Scenario2PBT13",'Minor retrofit'!$AP$21,IF(F57="Scenario3PBT13",'Minor retrofit'!$AQ$21,"")))&amp;IF(F57="Scenario1PBT14",'Minor retrofit'!$AR$21,IF(F57="Scenario2PBT14",'Minor retrofit'!$AS$21,IF(F57="Scenario3PBT14",'Minor retrofit'!$AT$21,"")))&amp;IF(F57="Scenario1PBT15",'Minor retrofit'!$AU$21,IF(F57="Scenario2PBT15",'Minor retrofit'!$AV$21,IF(F57="Scenario3PBT15",'Minor retrofit'!$AW$21,"")))</f>
        <v/>
      </c>
      <c r="N57" s="118">
        <f t="shared" si="4"/>
        <v>0</v>
      </c>
      <c r="O57" s="206" t="str">
        <f>IF(F57="Scenario1PBT1",'Minor retrofit'!$E$24,IF(F57="Scenario2PBT1",'Minor retrofit'!$F$24,IF(F57="Scenario3PBT1",'Minor retrofit'!$G$24,"")))&amp;IF(F57="Scenario1PBT2",'Minor retrofit'!$H$24,IF(F57="Scenario2PBT2",'Minor retrofit'!$I$24,IF(F57="Scenario3PBT2",'Minor retrofit'!$J$24,"")))&amp;IF(F57="Scenario1PBT3",'Minor retrofit'!$K$24,IF(F57="Scenario2PBT3",'Minor retrofit'!$L$24,IF(F57="Scenario3PBT3",'Minor retrofit'!$M$24,"")))&amp;IF(F57="Scenario1PBT4",'Minor retrofit'!$N$24,IF(F57="Scenario2PBT4",'Minor retrofit'!$O$24,IF(F57="Scenario3PBT4",'Minor retrofit'!$P$24,"")))&amp;IF(F57="Scenario1PBT5",'Minor retrofit'!$Q$24,IF(F57="Scenario2PBT5",'Minor retrofit'!$R$24,IF(F57="Scenario3PBT5",'Minor retrofit'!$S$24,"")))&amp;IF(F57="Scenario1PBT6",'Minor retrofit'!$T$24,IF(F57="Scenario2PBT6",'Minor retrofit'!$U$24,IF(F57="Scenario3PBT6",'Minor retrofit'!$V$24,"")))&amp;IF(F57="Scenario1PBT7",'Minor retrofit'!$W$24,IF(F57="Scenario2PBT7",'Minor retrofit'!$X$24,IF(F57="Scenario3PBT7",'Minor retrofit'!$Y$24,"")))&amp;IF(F57="Scenario1PBT8",'Minor retrofit'!$Z$24,IF(F57="Scenario2PBT8",'Minor retrofit'!$AA$24,IF(F57="Scenario3PBT8",'Minor retrofit'!$AB$24,"")))&amp;IF(F57="Scenario1PBT9",'Minor retrofit'!$AC$24,IF(F57="Scenario2PBT9",'Minor retrofit'!$AD$24,IF(F57="Scenario3PBT9",'Minor retrofit'!$AE$24,"")))&amp;IF(F57="Scenario1PBT10",'Minor retrofit'!$AF$24,IF(F57="Scenario2PBT10",'Minor retrofit'!$AG$24,IF(F57="Scenario3PBT10",'Minor retrofit'!$AH$24,"")))&amp;IF(F57="Scenario1PBT11",'Minor retrofit'!$AI$24,IF(F57="Scenario2PBT11",'Minor retrofit'!$AJ$24,IF(F57="Scenario3PBT11",'Minor retrofit'!$AK$24,"")))&amp;IF(F57="Scenario1PBT12",'Minor retrofit'!$AL$24,IF(F57="Scenario2PBT12",'Minor retrofit'!$AM$24,IF(F57="Scenario3PBT12",'Minor retrofit'!$AN$24,"")))&amp;IF(F57="Scenario1PBT13",'Minor retrofit'!$AO$24,IF(F57="Scenario2PBT13",'Minor retrofit'!$AP$24,IF(F57="Scenario3PBT13",'Minor retrofit'!$AQ$24,"")))&amp;IF(F57="Scenario1PBT14",'Minor retrofit'!$AR$24,IF(F57="Scenario2PBT14",'Minor retrofit'!$AS$24,IF(F57="Scenario3PBT14",'Minor retrofit'!$AT$24,"")))&amp;IF(F57="Scenario1PBT15",'Minor retrofit'!$AU$24,IF(F57="Scenario2PBT15",'Minor retrofit'!$AV$24,IF(F57="Scenario3PBT15",'Minor retrofit'!$AW$24,"")))</f>
        <v/>
      </c>
      <c r="P57" s="117">
        <f t="shared" si="5"/>
        <v>0</v>
      </c>
      <c r="Q57" s="117" t="str">
        <f>IF(F57="Scenario1PBT1",'Minor retrofit'!$E$26,IF(F57="Scenario2PBT1",'Minor retrofit'!$F$26,IF(F57="Scenario3PBT1",'Minor retrofit'!$G$26,"")))&amp;IF(F57="Scenario1PBT2",'Minor retrofit'!$H$26,IF(F57="Scenario2PBT2",'Minor retrofit'!$I$26,IF(F57="Scenario3PBT2",'Minor retrofit'!$J$26,"")))&amp;IF(F57="Scenario1PBT3",'Minor retrofit'!$K$26,IF(F57="Scenario2PBT3",'Minor retrofit'!$L$26,IF(F57="Scenario3PBT3",'Minor retrofit'!$M$26,"")))&amp;IF(F57="Scenario1PBT4",'Minor retrofit'!$N$26,IF(F57="Scenario2PBT4",'Minor retrofit'!$O$26,IF(F57="Scenario3PBT4",'Minor retrofit'!$P$26,"")))&amp;IF(F57="Scenario1PBT5",'Minor retrofit'!$Q$26,IF(F57="Scenario2PBT5",'Minor retrofit'!$R$26,IF(F57="Scenario3PBT5",'Minor retrofit'!$S$26,"")))&amp;IF(F57="Scenario1PBT6",'Minor retrofit'!$T$26,IF(F57="Scenario2PBT6",'Minor retrofit'!$U$26,IF(F57="Scenario3PBT6",'Minor retrofit'!$V$26,"")))&amp;IF(F57="Scenario1PBT7",'Minor retrofit'!$W$26,IF(F57="Scenario2PBT7",'Minor retrofit'!$X$26,IF(F57="Scenario3PBT7",'Minor retrofit'!$Y$26,"")))&amp;IF(F57="Scenario1PBT8",'Minor retrofit'!$Z$26,IF(F57="Scenario2PBT8",'Minor retrofit'!$AA$26,IF(F57="Scenario3PBT8",'Minor retrofit'!$AB$26,"")))&amp;IF(F57="Scenario1PBT9",'Minor retrofit'!$AC$26,IF(F57="Scenario2PBT9",'Minor retrofit'!$AD$26,IF(F57="Scenario3PBT9",'Minor retrofit'!$AE$26,"")))&amp;IF(F57="Scenario1PBT10",'Minor retrofit'!$AF$26,IF(F57="Scenario2PBT10",'Minor retrofit'!$AG$26,IF(F57="Scenario3PBT10",'Minor retrofit'!$AH$26,"")))&amp;IF(F57="Scenario1PBT11",'Minor retrofit'!$AI$26,IF(F57="Scenario2PBT11",'Minor retrofit'!$AJ$26,IF(F57="Scenario3PBT11",'Minor retrofit'!$AK$26,"")))&amp;IF(F57="Scenario1PBT12",'Minor retrofit'!$AL$26,IF(F57="Scenario2PBT12",'Minor retrofit'!$AM$26,IF(F57="Scenario3PBT12",'Minor retrofit'!$AN$26,"")))&amp;IF(F57="Scenario1PBT13",'Minor retrofit'!$AO$26,IF(F57="Scenario2PBT13",'Minor retrofit'!$AP$26,IF(F57="Scenario3PBT13",'Minor retrofit'!$AQ$26,"")))&amp;IF(F57="Scenario1PBT14",'Minor retrofit'!$AR$26,IF(F57="Scenario2PBT14",'Minor retrofit'!$AS$26,IF(F57="Scenario3PBT14",'Minor retrofit'!$AT$26,"")))&amp;IF(F57="Scenario1PBT15",'Minor retrofit'!$AU$26,IF(F57="Scenario2PBT15",'Minor retrofit'!$AV$26,IF(F57="Scenario3PBT15",'Minor retrofit'!$AW$26,"")))</f>
        <v/>
      </c>
      <c r="R57" s="117">
        <f t="shared" si="6"/>
        <v>0</v>
      </c>
      <c r="S57" s="117" t="str">
        <f>IF(F57="Scenario1PBT1",'Minor retrofit'!$E$28,IF(F57="Scenario2PBT1",'Minor retrofit'!$F$28,IF(F57="Scenario3PBT1",'Minor retrofit'!$G$28,"")))&amp;IF(F57="Scenario1PBT2",'Minor retrofit'!$H$28,IF(F57="Scenario2PBT2",'Minor retrofit'!$I$28,IF(F57="Scenario3PBT2",'Minor retrofit'!$J$28,"")))&amp;IF(F57="Scenario1PBT3",'Minor retrofit'!$K$28,IF(F57="Scenario2PBT3",'Minor retrofit'!$L$28,IF(F57="Scenario3PBT3",'Minor retrofit'!$M$28,"")))&amp;IF(F57="Scenario1PBT4",'Minor retrofit'!$N$28,IF(F57="Scenario2PBT4",'Minor retrofit'!$O$28,IF(F57="Scenario3PBT4",'Minor retrofit'!$P$28,"")))&amp;IF(F57="Scenario1PBT5",'Minor retrofit'!$Q$28,IF(F57="Scenario2PBT5",'Minor retrofit'!$R$28,IF(F57="Scenario3PBT5",'Minor retrofit'!$S$28,"")))&amp;IF(F57="Scenario1PBT6",'Minor retrofit'!$T$28,IF(F57="Scenario2PBT6",'Minor retrofit'!$U$28,IF(F57="Scenario3PBT6",'Minor retrofit'!$V$28,"")))&amp;IF(F57="Scenario1PBT7",'Minor retrofit'!$W$28,IF(F57="Scenario2PBT7",'Minor retrofit'!$X$28,IF(F57="Scenario3PBT7",'Minor retrofit'!$Y$28,"")))&amp;IF(F57="Scenario1PBT8",'Minor retrofit'!$Z$28,IF(F57="Scenario2PBT8",'Minor retrofit'!$AA$28,IF(F57="Scenario3PBT8",'Minor retrofit'!$AB$28,"")))&amp;IF(F57="Scenario1PBT9",'Minor retrofit'!$AC$28,IF(F57="Scenario2PBT9",'Minor retrofit'!$AD$28,IF(F57="Scenario3PBT9",'Minor retrofit'!$AE$28,"")))&amp;IF(F57="Scenario1PBT10",'Minor retrofit'!$AF$28,IF(F57="Scenario2PBT10",'Minor retrofit'!$AG$28,IF(F57="Scenario3PBT10",'Minor retrofit'!$AH$28,"")))&amp;IF(F57="Scenario1PBT11",'Minor retrofit'!$AI$28,IF(F57="Scenario2PBT11",'Minor retrofit'!$AJ$28,IF(F57="Scenario3PBT11",'Minor retrofit'!$AK$28,"")))&amp;IF(F57="Scenario1PBT12",'Minor retrofit'!$AL$28,IF(F57="Scenario2PBT12",'Minor retrofit'!$AM$28,IF(F57="Scenario3PBT12",'Minor retrofit'!$AN$28,"")))&amp;IF(F57="Scenario1PBT13",'Minor retrofit'!$AO$28,IF(F57="Scenario2PBT13",'Minor retrofit'!$AP$28,IF(F57="Scenario3PBT13",'Minor retrofit'!$AQ$28,"")))&amp;IF(F57="Scenario1PBT14",'Minor retrofit'!$AR$28,IF(F57="Scenario2PBT14",'Minor retrofit'!$AS$28,IF(F57="Scenario3PBT14",'Minor retrofit'!$AT$28,"")))&amp;IF(F57="Scenario1PBT15",'Minor retrofit'!$AU$28,IF(F57="Scenario2PBT15",'Minor retrofit'!$AV$28,IF(F57="Scenario3PBT15",'Minor retrofit'!$AW$28,"")))</f>
        <v/>
      </c>
      <c r="T57" s="207">
        <f t="shared" si="7"/>
        <v>0</v>
      </c>
      <c r="U57" s="206" t="str">
        <f>IF(F57="Scenario1PBT1",'Minor retrofit'!$E$39,IF(F57="Scenario2PBT1",'Minor retrofit'!$F$39,IF(F57="Scenario3PBT1",'Minor retrofit'!$G$39,"")))&amp;IF(F57="Scenario1PBT2",'Minor retrofit'!$H$39,IF(F57="Scenario2PBT2",'Minor retrofit'!$I$39,IF(F57="Scenario3PBT2",'Minor retrofit'!$J$39,"")))&amp;IF(F57="Scenario1PBT3",'Minor retrofit'!$K$39,IF(F57="Scenario2PBT3",'Minor retrofit'!$L$39,IF(F57="Scenario3PBT3",'Minor retrofit'!$M$39,"")))&amp;IF(F57="Scenario1PBT4",'Minor retrofit'!$N$39,IF(F57="Scenario2PBT4",'Minor retrofit'!$O$39,IF(F57="Scenario3PBT4",'Minor retrofit'!$P$39,"")))&amp;IF(F57="Scenario1PBT5",'Minor retrofit'!$Q$39,IF(F57="Scenario2PBT5",'Minor retrofit'!$R$39,IF(F57="Scenario3PBT5",'Minor retrofit'!$S$39,"")))&amp;IF(F57="Scenario1PBT6",'Minor retrofit'!$T$39,IF(F57="Scenario2PBT6",'Minor retrofit'!$U$39,IF(F57="Scenario3PBT6",'Minor retrofit'!$V$39,"")))&amp;IF(F57="Scenario1PBT7",'Minor retrofit'!$W$39,IF(F57="Scenario2PBT7",'Minor retrofit'!$X$39,IF(F57="Scenario3PBT7",'Minor retrofit'!$Y$39,"")))&amp;IF(F57="Scenario1PBT8",'Minor retrofit'!$Z$39,IF(F57="Scenario2PBT8",'Minor retrofit'!$AA$39,IF(F57="Scenario3PBT8",'Minor retrofit'!$AB$39,"")))&amp;IF(F57="Scenario1PBT9",'Minor retrofit'!$AC$39,IF(F57="Scenario2PBT9",'Minor retrofit'!$AD$39,IF(F57="Scenario3PBT9",'Minor retrofit'!$AE$39,"")))&amp;IF(F57="Scenario1PBT10",'Minor retrofit'!$AF$39,IF(F57="Scenario2PBT10",'Minor retrofit'!$AG$39,IF(F57="Scenario3PBT10",'Minor retrofit'!$AH$39,"")))&amp;IF(F57="Scenario1PBT11",'Minor retrofit'!$AI$39,IF(F57="Scenario2PBT11",'Minor retrofit'!$AJ$39,IF(F57="Scenario3PBT11",'Minor retrofit'!$AK$39,"")))&amp;IF(F57="Scenario1PBT12",'Minor retrofit'!$AL$39,IF(F57="Scenario2PBT12",'Minor retrofit'!$AM$39,IF(F57="Scenario3PBT12",'Minor retrofit'!$AN$39,"")))&amp;IF(F57="Scenario1PBT13",'Minor retrofit'!$AO$39,IF(F57="Scenario2PBT13",'Minor retrofit'!$AP$39,IF(F57="Scenario3PBT13",'Minor retrofit'!$AQ$39,"")))&amp;IF(F57="Scenario1PBT14",'Minor retrofit'!$AR$39,IF(F57="Scenario2PBT14",'Minor retrofit'!$AS$39,IF(F57="Scenario3PBT14",'Minor retrofit'!$AT$39,"")))&amp;IF(F57="Scenario1PBT15",'Minor retrofit'!$AU$39,IF(F57="Scenario2PBT15",'Minor retrofit'!$AV$39,IF(F57="Scenario3PBT15",'Minor retrofit'!$AW$39,"")))</f>
        <v/>
      </c>
      <c r="V57" s="117">
        <f t="shared" si="8"/>
        <v>0</v>
      </c>
      <c r="W57" s="117" t="str">
        <f>IF(F57="Scenario1PBT1",'Minor retrofit'!$E$41,IF(F57="Scenario2PBT1",'Minor retrofit'!$F$41,IF(F57="Scenario3PBT1",'Minor retrofit'!$G$41,"")))&amp;IF(F57="Scenario1PBT2",'Minor retrofit'!$H$41,IF(F57="Scenario2PBT2",'Minor retrofit'!$I$41,IF(F57="Scenario3PBT2",'Minor retrofit'!$J$41,"")))&amp;IF(F57="Scenario1PBT3",'Minor retrofit'!$K$41,IF(F57="Scenario2PBT3",'Minor retrofit'!$L$41,IF(F57="Scenario3PBT3",'Minor retrofit'!$M$41,"")))&amp;IF(F57="Scenario1PBT4",'Minor retrofit'!$N$41,IF(F57="Scenario2PBT4",'Minor retrofit'!$O$41,IF(F57="Scenario3PBT4",'Minor retrofit'!$P$41,"")))&amp;IF(F57="Scenario1PBT5",'Minor retrofit'!$Q$41,IF(F57="Scenario2PBT5",'Minor retrofit'!$R$41,IF(F57="Scenario3PBT5",'Minor retrofit'!$S$41,"")))&amp;IF(F57="Scenario1PBT6",'Minor retrofit'!$T$41,IF(F57="Scenario2PBT6",'Minor retrofit'!$U$41,IF(F57="Scenario3PBT6",'Minor retrofit'!$V$41,"")))&amp;IF(F57="Scenario1PBT7",'Minor retrofit'!$W$41,IF(F57="Scenario2PBT7",'Minor retrofit'!$X$41,IF(F57="Scenario3PBT7",'Minor retrofit'!$Y$41,"")))&amp;IF(F57="Scenario1PBT8",'Minor retrofit'!$Z$41,IF(F57="Scenario2PBT8",'Minor retrofit'!$AA$41,IF(F57="Scenario3PBT8",'Minor retrofit'!$AB$41,"")))&amp;IF(F57="Scenario1PBT9",'Minor retrofit'!$AC$41,IF(F57="Scenario2PBT9",'Minor retrofit'!$AD$41,IF(F57="Scenario3PBT9",'Minor retrofit'!$AE$41,"")))&amp;IF(F57="Scenario1PBT10",'Minor retrofit'!$AF$41,IF(F57="Scenario2PBT10",'Minor retrofit'!$AG$41,IF(F57="Scenario3PBT10",'Minor retrofit'!$AH$41,"")))&amp;IF(F57="Scenario1PBT11",'Minor retrofit'!$AI$41,IF(F57="Scenario2PBT11",'Minor retrofit'!$AJ$41,IF(F57="Scenario3PBT11",'Minor retrofit'!$AK$41,"")))&amp;IF(F57="Scenario1PBT12",'Minor retrofit'!$AL$41,IF(F57="Scenario2PBT12",'Minor retrofit'!$AM$41,IF(F57="Scenario3PBT12",'Minor retrofit'!$AN$41,"")))&amp;IF(F57="Scenario1PBT13",'Minor retrofit'!$AO$41,IF(F57="Scenario2PBT13",'Minor retrofit'!$AP$41,IF(F57="Scenario3PBT13",'Minor retrofit'!$AQ$41,"")))&amp;IF(F57="Scenario1PBT14",'Minor retrofit'!$AR$41,IF(F57="Scenario2PBT14",'Minor retrofit'!$AS$41,IF(F57="Scenario3PBT14",'Minor retrofit'!$AT$41,"")))&amp;IF(F57="Scenario1PBT15",'Minor retrofit'!$AU$41,IF(F57="Scenario2PBT15",'Minor retrofit'!$AV$41,IF(F57="Scenario3PBT15",'Minor retrofit'!$AW$41,"")))</f>
        <v/>
      </c>
      <c r="X57" s="117">
        <f t="shared" si="9"/>
        <v>0</v>
      </c>
      <c r="Y57" s="117" t="str">
        <f>IF(F57="Scenario1PBT1",'Minor retrofit'!$E$43,IF(F57="Scenario2PBT1",'Minor retrofit'!$F$43,IF(F57="Scenario3PBT1",'Minor retrofit'!$G$43,"")))&amp;IF(F57="Scenario1PBT2",'Minor retrofit'!$H$43,IF(F57="Scenario2PBT2",'Minor retrofit'!$I$43,IF(F57="Scenario3PBT2",'Minor retrofit'!$J$43,"")))&amp;IF(F57="Scenario1PBT3",'Minor retrofit'!$K$43,IF(F57="Scenario2PBT3",'Minor retrofit'!$L$43,IF(F57="Scenario3PBT3",'Minor retrofit'!$M$43,"")))&amp;IF(F57="Scenario1PBT4",'Minor retrofit'!$N$43,IF(F57="Scenario2PBT4",'Minor retrofit'!$O$43,IF(F57="Scenario3PBT4",'Minor retrofit'!$P$43,"")))&amp;IF(F57="Scenario1PBT5",'Minor retrofit'!$Q$43,IF(F57="Scenario2PBT5",'Minor retrofit'!$R$43,IF(F57="Scenario3PBT5",'Minor retrofit'!$S$43,"")))&amp;IF(F57="Scenario1PBT6",'Minor retrofit'!$T$43,IF(F57="Scenario2PBT6",'Minor retrofit'!$U$43,IF(F57="Scenario3PBT6",'Minor retrofit'!$V$43,"")))&amp;IF(F57="Scenario1PBT7",'Minor retrofit'!$W$43,IF(F57="Scenario2PBT7",'Minor retrofit'!$X$43,IF(F57="Scenario3PBT7",'Minor retrofit'!$Y$43,"")))&amp;IF(F57="Scenario1PBT8",'Minor retrofit'!$Z$43,IF(F57="Scenario2PBT8",'Minor retrofit'!$AA$43,IF(F57="Scenario3PBT8",'Minor retrofit'!$AB$43,"")))&amp;IF(F57="Scenario1PBT9",'Minor retrofit'!$AC$43,IF(F57="Scenario2PBT9",'Minor retrofit'!$AD$43,IF(F57="Scenario3PBT9",'Minor retrofit'!$AE$43,"")))&amp;IF(F57="Scenario1PBT10",'Minor retrofit'!$AF$43,IF(F57="Scenario2PBT10",'Minor retrofit'!$AG$43,IF(F57="Scenario3PBT10",'Minor retrofit'!$AH$43,"")))&amp;IF(F57="Scenario1PBT11",'Minor retrofit'!$AI$43,IF(F57="Scenario2PBT11",'Minor retrofit'!$AJ$43,IF(F57="Scenario3PBT11",'Minor retrofit'!$AK$43,"")))&amp;IF(F57="Scenario1PBT12",'Minor retrofit'!$AL$43,IF(F57="Scenario2PBT12",'Minor retrofit'!$AM$43,IF(F57="Scenario3PBT12",'Minor retrofit'!$AN$43,"")))&amp;IF(F57="Scenario1PBT13",'Minor retrofit'!$AO$43,IF(F57="Scenario2PBT13",'Minor retrofit'!$AP$43,IF(F57="Scenario3PBT13",'Minor retrofit'!$AQ$43,"")))&amp;IF(F57="Scenario1PBT14",'Minor retrofit'!$AR$43,IF(F57="Scenario2PBT14",'Minor retrofit'!$AS$43,IF(F57="Scenario3PBT14",'Minor retrofit'!$AT$43,"")))&amp;IF(F57="Scenario1PBT15",'Minor retrofit'!$AU$43,IF(F57="Scenario2PBT15",'Minor retrofit'!$AV$43,IF(F57="Scenario3PBT15",'Minor retrofit'!$AW$43,"")))</f>
        <v/>
      </c>
      <c r="Z57" s="117">
        <f t="shared" si="10"/>
        <v>0</v>
      </c>
      <c r="AA57" s="178" t="str">
        <f>IF(F57="Scenario1PBT1",'Minor retrofit'!$E$102,IF(F57="Scenario2PBT1",'Minor retrofit'!$F$102,IF(F57="Scenario3PBT1",'Minor retrofit'!$G$102,"")))&amp;IF(F57="Scenario1PBT2",'Minor retrofit'!$H$102,IF(F57="Scenario2PBT2",'Minor retrofit'!$I$102,IF(F57="Scenario3PBT2",'Minor retrofit'!$J$102,"")))&amp;IF(F57="Scenario1PBT3",'Minor retrofit'!$K$102,IF(F57="Scenario2PBT3",'Minor retrofit'!$L$102,IF(F57="Scenario3PBT3",'Minor retrofit'!$M$102,"")))&amp;IF(F57="Scenario1PBT4",'Minor retrofit'!$N$102,IF(F57="Scenario2PBT4",'Minor retrofit'!$O$102,IF(F57="Scenario3PBT4",'Minor retrofit'!$P$102,"")))&amp;IF(F57="Scenario1PBT5",'Minor retrofit'!$Q$102,IF(F57="Scenario2PBT5",'Minor retrofit'!$R$102,IF(F57="Scenario3PBT5",'Minor retrofit'!$S$102,"")))&amp;IF(F57="Scenario1PBT6",'Minor retrofit'!$T$102,IF(F57="Scenario2PBT6",'Minor retrofit'!$U$102,IF(F57="Scenario3PBT6",'Minor retrofit'!$V$102,"")))&amp;IF(F57="Scenario1PBT7",'Minor retrofit'!$W$102,IF(F57="Scenario2PBT7",'Minor retrofit'!$X$102,IF(F57="Scenario3PBT7",'Minor retrofit'!$Y$102,"")))&amp;IF(F57="Scenario1PBT8",'Minor retrofit'!$Z$102,IF(F57="Scenario2PBT8",'Minor retrofit'!$AA$102,IF(F57="Scenario3PBT8",'Minor retrofit'!$AB$102,"")))&amp;IF(F57="Scenario1PBT9",'Minor retrofit'!$AC$102,IF(F57="Scenario2PBT9",'Minor retrofit'!$AD$102,IF(F57="Scenario3PBT9",'Minor retrofit'!$AE$102,"")))&amp;IF(F57="Scenario1PBT10",'Minor retrofit'!$AF$102,IF(F57="Scenario2PBT10",'Minor retrofit'!$AG$102,IF(F57="Scenario3PBT10",'Minor retrofit'!$AH$102,"")))&amp;IF(F57="Scenario1PBT11",'Minor retrofit'!$AI$102,IF(F57="Scenario2PBT11",'Minor retrofit'!$AJ$102,IF(F57="Scenario3PBT11",'Minor retrofit'!$AK$102,"")))&amp;IF(F57="Scenario1PBT12",'Minor retrofit'!$AL$102,IF(F57="Scenario2PBT12",'Minor retrofit'!$AM$102,IF(F57="Scenario3PBT12",'Minor retrofit'!$AN$102,"")))&amp;IF(F57="Scenario1PBT13",'Minor retrofit'!$AO$102,IF(F57="Scenario2PBT13",'Minor retrofit'!$AP$102,IF(F57="Scenario3PBT13",'Minor retrofit'!$AQ$102,"")))&amp;IF(F57="Scenario1PBT14",'Minor retrofit'!$AR$102,IF(F57="Scenario2PBT14",'Minor retrofit'!$AS$102,IF(F57="Scenario3PBT14",'Minor retrofit'!$AT$102,"")))&amp;IF(F57="Scenario1PBT15",'Minor retrofit'!$AU$102,IF(F57="Scenario2PBT15",'Minor retrofit'!$AV$102,IF(F57="Scenario3PBT15",'Minor retrofit'!$AW$102,"")))</f>
        <v/>
      </c>
      <c r="AB57" s="179">
        <f t="shared" si="11"/>
        <v>0</v>
      </c>
      <c r="AC57" s="208">
        <f>IFERROR('Projection_Base-case'!G57-G57,0)</f>
        <v>0</v>
      </c>
      <c r="AD57" s="178">
        <f t="shared" si="12"/>
        <v>0</v>
      </c>
      <c r="AE57" s="117">
        <f>IFERROR(100*AC57/'Projection_Base-case'!G57,0)</f>
        <v>0</v>
      </c>
      <c r="AF57" s="117">
        <f>IFERROR('Projection_Base-case'!I57-I57,0)</f>
        <v>0</v>
      </c>
      <c r="AG57" s="178">
        <f t="shared" si="13"/>
        <v>0</v>
      </c>
      <c r="AH57" s="117">
        <f>IFERROR(100*AF57/'Projection_Base-case'!I57,0)</f>
        <v>0</v>
      </c>
      <c r="AI57" s="117">
        <f>IFERROR('Projection_Base-case'!K57-K57,0)</f>
        <v>0</v>
      </c>
      <c r="AJ57" s="178">
        <f t="shared" si="14"/>
        <v>0</v>
      </c>
      <c r="AK57" s="117">
        <f>IFERROR(100*AI57/'Projection_Base-case'!K57,0)</f>
        <v>0</v>
      </c>
      <c r="AL57" s="117">
        <f>IFERROR(M57-'Projection_Base-case'!M57,0)</f>
        <v>0</v>
      </c>
      <c r="AM57" s="178">
        <f t="shared" si="15"/>
        <v>0</v>
      </c>
      <c r="AN57" s="179">
        <f>IFERROR(IF('Projection_Base-case'!N57&gt;0,100*AM57/'Projection_Base-case'!N57,100*AM57/N57),0)</f>
        <v>0</v>
      </c>
      <c r="AO57" s="206">
        <f>IFERROR('Projection_Base-case'!O57-O57,0)</f>
        <v>0</v>
      </c>
      <c r="AP57" s="178">
        <f t="shared" si="16"/>
        <v>0</v>
      </c>
      <c r="AQ57" s="117">
        <f>IFERROR(100*AO57/'Projection_Base-case'!O57,0)</f>
        <v>0</v>
      </c>
      <c r="AR57" s="117">
        <f>IFERROR('Projection_Base-case'!Q57-Q57,0)</f>
        <v>0</v>
      </c>
      <c r="AS57" s="178">
        <f t="shared" si="17"/>
        <v>0</v>
      </c>
      <c r="AT57" s="117">
        <f>IFERROR(100*AR57/'Projection_Base-case'!Q57,0)</f>
        <v>0</v>
      </c>
      <c r="AU57" s="117">
        <f>IFERROR('Projection_Base-case'!S57-S57,0)</f>
        <v>0</v>
      </c>
      <c r="AV57" s="178">
        <f t="shared" si="18"/>
        <v>0</v>
      </c>
      <c r="AW57" s="118">
        <f>IFERROR(100*AU57/'Projection_Base-case'!S57,0)</f>
        <v>0</v>
      </c>
      <c r="AX57" s="206">
        <f>IFERROR('Projection_Base-case'!U57-U57,0)</f>
        <v>0</v>
      </c>
      <c r="AY57" s="178">
        <f t="shared" si="19"/>
        <v>0</v>
      </c>
      <c r="AZ57" s="117">
        <f>IFERROR(100*AX57/'Projection_Base-case'!U57,0)</f>
        <v>0</v>
      </c>
      <c r="BA57" s="117">
        <f>IFERROR('Projection_Base-case'!W57-W57,0)</f>
        <v>0</v>
      </c>
      <c r="BB57" s="178">
        <f t="shared" si="20"/>
        <v>0</v>
      </c>
      <c r="BC57" s="117">
        <f>IFERROR(100*BA57/'Projection_Base-case'!W57,0)</f>
        <v>0</v>
      </c>
      <c r="BD57" s="117">
        <f>IFERROR('Projection_Base-case'!Y57-Y57,0)</f>
        <v>0</v>
      </c>
      <c r="BE57" s="178">
        <f t="shared" si="21"/>
        <v>0</v>
      </c>
      <c r="BF57" s="117">
        <f>IFERROR(100*BD57/'Projection_Base-case'!Y57,0)</f>
        <v>0</v>
      </c>
      <c r="BG57" s="178">
        <f t="shared" si="22"/>
        <v>0</v>
      </c>
      <c r="BH57" s="179">
        <f t="shared" si="23"/>
        <v>0</v>
      </c>
    </row>
    <row r="58" spans="1:60">
      <c r="A58" s="205">
        <v>53</v>
      </c>
      <c r="B58" s="178">
        <f>IF('Projection_Base-case'!B58&lt;&gt;"",'Projection_Base-case'!B58,0)</f>
        <v>0</v>
      </c>
      <c r="C58" s="178">
        <f>IF('Projection_Base-case'!C58&lt;&gt;"",'Projection_Base-case'!C58,0)</f>
        <v>0</v>
      </c>
      <c r="D58" s="178">
        <f>IF('Projection_Base-case'!D58&lt;&gt;"",'Projection_Base-case'!D58,0)</f>
        <v>0</v>
      </c>
      <c r="E58" s="176" t="str">
        <f>IF(AND('Résultats Minor'!$AC$3="OUI",'Résultats Minor'!E57&lt;&gt;""),'Résultats Minor'!E57,IF(OR(D58="PBT2",D58="PBT3",D58="PBT5",D58="PBT8",D58="PBT9"),"Scenario1",IF(OR(D58="PBT6",D58="PBT7",D58="PBT10"),"Scenario2",IF(OR(D58="PBT1",D58="PBT4"),"Scenario3",""))))</f>
        <v/>
      </c>
      <c r="F58" s="202" t="str">
        <f t="shared" si="0"/>
        <v>0</v>
      </c>
      <c r="G58" s="206" t="str">
        <f>IF(F58="Scenario1PBT1",'Minor retrofit'!$E$7,IF(F58="Scenario2PBT1",'Minor retrofit'!$F$7,IF(F58="Scenario3PBT1",'Minor retrofit'!$G$7,"")))&amp;IF(F58="Scenario1PBT2",'Minor retrofit'!$H$7,IF(F58="Scenario2PBT2",'Minor retrofit'!$I$7,IF(F58="Scenario3PBT2",'Minor retrofit'!$J$7,"")))&amp;IF(F58="Scenario1PBT3",'Minor retrofit'!$K$7,IF(F58="Scenario2PBT3",'Minor retrofit'!$L$7,IF(F58="Scenario3PBT3",'Minor retrofit'!$M$7,"")))&amp;IF(F58="Scenario1PBT4",'Minor retrofit'!$N$7,IF(F58="Scenario2PBT4",'Minor retrofit'!$O$7,IF(F58="Scenario3PBT4",'Minor retrofit'!$P$7,"")))&amp;IF(F58="Scenario1PBT5",'Minor retrofit'!$Q$7,IF(F58="Scenario2PBT5",'Minor retrofit'!$R$7,IF(F58="Scenario3PBT5",'Minor retrofit'!$S$7,"")))&amp;IF(F58="Scenario1PBT6",'Minor retrofit'!$T$7,IF(F58="Scenario2PBT6",'Minor retrofit'!$U$7,IF(F58="Scenario3PBT6",'Minor retrofit'!$V$7,"")))&amp;IF(F58="Scenario1PBT7",'Minor retrofit'!$W$7,IF(F58="Scenario2PBT7",'Minor retrofit'!$X$7,IF(F58="Scenario3PBT7",'Minor retrofit'!$Y$7,"")))&amp;IF(F58="Scenario1PBT8",'Minor retrofit'!$Z$7,IF(F58="Scenario2PBT8",'Minor retrofit'!$AA$7,IF(F58="Scenario3PBT8",'Minor retrofit'!$AB$7,"")))&amp;IF(F58="Scenario1PBT9",'Minor retrofit'!$AC$7,IF(F58="Scenario2PBT9",'Minor retrofit'!$AD$7,IF(F58="Scenario3PBT9",'Minor retrofit'!$AE$7,"")))&amp;IF(F58="Scenario1PBT10",'Minor retrofit'!$AF$7,IF(F58="Scenario2PBT10",'Minor retrofit'!$AG$7,IF(F58="Scenario3PBT10",'Minor retrofit'!$AH$7,"")))&amp;IF(F58="Scenario1PBT11",'Minor retrofit'!$AI$7,IF(F58="Scenario2PBT11",'Minor retrofit'!$AJ$7,IF(F58="Scenario3PBT11",'Minor retrofit'!$AK$7,"")))&amp;IF(F58="Scenario1PBT12",'Minor retrofit'!$AL$7,IF(F58="Scenario2PBT12",'Minor retrofit'!$AM$7,IF(F58="Scenario3PBT12",'Minor retrofit'!$AN$7,"")))&amp;IF(F58="Scenario1PBT13",'Minor retrofit'!$AO$7,IF(F58="Scenario2PBT13",'Minor retrofit'!$AP$7,IF(F58="Scenario3PBT13",'Minor retrofit'!$AQ$7,"")))&amp;IF(F58="Scenario1PBT14",'Minor retrofit'!$AR$7,IF(F58="Scenario2PBT14",'Minor retrofit'!$AS$7,IF(F58="Scenario3PBT14",'Minor retrofit'!$AT$7,"")))&amp;IF(F58="Scenario1PBT15",'Minor retrofit'!$AU$7,IF(F58="Scenario2PBT15",'Minor retrofit'!$AV$7,IF(F58="Scenario3PBT15",'Minor retrofit'!$AW$7,"")))</f>
        <v/>
      </c>
      <c r="H58" s="117">
        <f t="shared" si="1"/>
        <v>0</v>
      </c>
      <c r="I58" s="117" t="str">
        <f>IF(F58="Scenario1PBT1",'Minor retrofit'!$E$17,IF(F58="Scenario2PBT1",'Minor retrofit'!$F$17,IF(F58="Scenario3PBT1",'Minor retrofit'!$G$17,"")))&amp;IF(F58="Scenario1PBT2",'Minor retrofit'!$H$17,IF(F58="Scenario2PBT2",'Minor retrofit'!$I$17,IF(F58="Scenario3PBT2",'Minor retrofit'!$J$17,"")))&amp;IF(F58="Scenario1PBT3",'Minor retrofit'!$K$17,IF(F58="Scenario2PBT3",'Minor retrofit'!$L$17,IF(F58="Scenario3PBT3",'Minor retrofit'!$M$17,"")))&amp;IF(F58="Scenario1PBT4",'Minor retrofit'!$N$17,IF(F58="Scenario2PBT4",'Minor retrofit'!$O$17,IF(F58="Scenario3PBT4",'Minor retrofit'!$P$17,"")))&amp;IF(F58="Scenario1PBT5",'Minor retrofit'!$Q$17,IF(F58="Scenario2PBT5",'Minor retrofit'!$R$17,IF(F58="Scenario3PBT5",'Minor retrofit'!$S$17,"")))&amp;IF(F58="Scenario1PBT6",'Minor retrofit'!$T$17,IF(F58="Scenario2PBT6",'Minor retrofit'!$U$17,IF(F58="Scenario3PBT6",'Minor retrofit'!$V$17,"")))&amp;IF(F58="Scenario1PBT7",'Minor retrofit'!$W$17,IF(F58="Scenario2PBT7",'Minor retrofit'!$X$17,IF(F58="Scenario3PBT7",'Minor retrofit'!$Y$17,"")))&amp;IF(F58="Scenario1PBT8",'Minor retrofit'!$Z$17,IF(F58="Scenario2PBT8",'Minor retrofit'!$AA$17,IF(F58="Scenario3PBT8",'Minor retrofit'!$AB$17,"")))&amp;IF(F58="Scenario1PBT9",'Minor retrofit'!$AC$17,IF(F58="Scenario2PBT9",'Minor retrofit'!$AD$17,IF(F58="Scenario3PBT9",'Minor retrofit'!$AE$17,"")))&amp;IF(F58="Scenario1PBT10",'Minor retrofit'!$AF$17,IF(F58="Scenario2PBT10",'Minor retrofit'!$AG$17,IF(F58="Scenario3PBT10",'Minor retrofit'!$AH$17,"")))&amp;IF(F58="Scenario1PBT11",'Minor retrofit'!$AI$17,IF(F58="Scenario2PBT11",'Minor retrofit'!$AJ$17,IF(F58="Scenario3PBT11",'Minor retrofit'!$AK$17,"")))&amp;IF(F58="Scenario1PBT12",'Minor retrofit'!$AL$17,IF(F58="Scenario2PBT12",'Minor retrofit'!$AM$17,IF(F58="Scenario3PBT12",'Minor retrofit'!$AN$17,"")))&amp;IF(F58="Scenario1PBT13",'Minor retrofit'!$AO$17,IF(F58="Scenario2PBT13",'Minor retrofit'!$AP$17,IF(F58="Scenario3PBT13",'Minor retrofit'!$AQ$17,"")))&amp;IF(F58="Scenario1PBT14",'Minor retrofit'!$AR$17,IF(F58="Scenario2PBT14",'Minor retrofit'!$AS$17,IF(F58="Scenario3PBT14",'Minor retrofit'!$AT$17,"")))&amp;IF(F58="Scenario1PBT15",'Minor retrofit'!$AU$17,IF(F58="Scenario2PBT15",'Minor retrofit'!$AV$17,IF(F58="Scenario3PBT15",'Minor retrofit'!$AW$17,"")))</f>
        <v/>
      </c>
      <c r="J58" s="117">
        <f t="shared" si="2"/>
        <v>0</v>
      </c>
      <c r="K58" s="117" t="str">
        <f>IF(F58="Scenario1PBT1",'Minor retrofit'!$E$19,IF(F58="Scenario2PBT1",'Minor retrofit'!$F$19,IF(F58="Scenario3PBT1",'Minor retrofit'!$G$19,"")))&amp;IF(F58="Scenario1PBT2",'Minor retrofit'!$H$19,IF(F58="Scenario2PBT2",'Minor retrofit'!$I$19,IF(F58="Scenario3PBT2",'Minor retrofit'!$J$19,"")))&amp;IF(F58="Scenario1PBT3",'Minor retrofit'!$K$19,IF(F58="Scenario2PBT3",'Minor retrofit'!$L$19,IF(F58="Scenario3PBT3",'Minor retrofit'!$M$19,"")))&amp;IF(F58="Scenario1PBT4",'Minor retrofit'!$N$19,IF(F58="Scenario2PBT4",'Minor retrofit'!$O$19,IF(F58="Scenario3PBT4",'Minor retrofit'!$P$19,"")))&amp;IF(F58="Scenario1PBT5",'Minor retrofit'!$Q$19,IF(F58="Scenario2PBT5",'Minor retrofit'!$R$19,IF(F58="Scenario3PBT5",'Minor retrofit'!$S$19,"")))&amp;IF(F58="Scenario1PBT6",'Minor retrofit'!$T$19,IF(F58="Scenario2PBT6",'Minor retrofit'!$U$19,IF(F58="Scenario3PBT6",'Minor retrofit'!$V$19,"")))&amp;IF(F58="Scenario1PBT7",'Minor retrofit'!$W$19,IF(F58="Scenario2PBT7",'Minor retrofit'!$X$19,IF(F58="Scenario3PBT7",'Minor retrofit'!$Y$19,"")))&amp;IF(F58="Scenario1PBT8",'Minor retrofit'!$Z$19,IF(F58="Scenario2PBT8",'Minor retrofit'!$AA$19,IF(F58="Scenario3PBT8",'Minor retrofit'!$AB$19,"")))&amp;IF(F58="Scenario1PBT9",'Minor retrofit'!$AC$19,IF(F58="Scenario2PBT9",'Minor retrofit'!$AD$19,IF(F58="Scenario3PBT9",'Minor retrofit'!$AE$19,"")))&amp;IF(F58="Scenario1PBT10",'Minor retrofit'!$AF$19,IF(F58="Scenario2PBT10",'Minor retrofit'!$AG$19,IF(F58="Scenario3PBT10",'Minor retrofit'!$AH$19,"")))&amp;IF(F58="Scenario1PBT11",'Minor retrofit'!$AI$19,IF(F58="Scenario2PBT11",'Minor retrofit'!$AJ$19,IF(F58="Scenario3PBT11",'Minor retrofit'!$AK$19,"")))&amp;IF(F58="Scenario1PBT12",'Minor retrofit'!$AL$19,IF(F58="Scenario2PBT12",'Minor retrofit'!$AM$19,IF(F58="Scenario3PBT12",'Minor retrofit'!$AN$19,"")))&amp;IF(F58="Scenario1PBT13",'Minor retrofit'!$AO$19,IF(F58="Scenario2PBT13",'Minor retrofit'!$AP$19,IF(F58="Scenario3PBT13",'Minor retrofit'!$AQ$19,"")))&amp;IF(F58="Scenario1PBT14",'Minor retrofit'!$AR$19,IF(F58="Scenario2PBT14",'Minor retrofit'!$AS$19,IF(F58="Scenario3PBT14",'Minor retrofit'!$AT$19,"")))&amp;IF(F58="Scenario1PBT15",'Minor retrofit'!$AU$19,IF(F58="Scenario2PBT15",'Minor retrofit'!$AV$19,IF(F58="Scenario3PBT15",'Minor retrofit'!$AW$19,"")))</f>
        <v/>
      </c>
      <c r="L58" s="117">
        <f t="shared" si="3"/>
        <v>0</v>
      </c>
      <c r="M58" s="117" t="str">
        <f>IF(F58="Scenario1PBT1",'Minor retrofit'!$E$21,IF(F58="Scenario2PBT1",'Minor retrofit'!$F$21,IF(F58="Scenario3PBT1",'Minor retrofit'!$G$21,"")))&amp;IF(F58="Scenario1PBT2",'Minor retrofit'!$H$21,IF(F58="Scenario2PBT2",'Minor retrofit'!$I$21,IF(F58="Scenario3PBT2",'Minor retrofit'!$J$21,"")))&amp;IF(F58="Scenario1PBT3",'Minor retrofit'!$K$21,IF(F58="Scenario2PBT3",'Minor retrofit'!$L$21,IF(F58="Scenario3PBT3",'Minor retrofit'!$M$21,"")))&amp;IF(F58="Scenario1PBT4",'Minor retrofit'!$N$21,IF(F58="Scenario2PBT4",'Minor retrofit'!$O$21,IF(F58="Scenario3PBT4",'Minor retrofit'!$P$21,"")))&amp;IF(F58="Scenario1PBT5",'Minor retrofit'!$Q$21,IF(F58="Scenario2PBT5",'Minor retrofit'!$R$21,IF(F58="Scenario3PBT5",'Minor retrofit'!$S$21,"")))&amp;IF(F58="Scenario1PBT6",'Minor retrofit'!$T$21,IF(F58="Scenario2PBT6",'Minor retrofit'!$U$21,IF(F58="Scenario3PBT6",'Minor retrofit'!$V$21,"")))&amp;IF(F58="Scenario1PBT7",'Minor retrofit'!$W$21,IF(F58="Scenario2PBT7",'Minor retrofit'!$X$21,IF(F58="Scenario3PBT7",'Minor retrofit'!$Y$21,"")))&amp;IF(F58="Scenario1PBT8",'Minor retrofit'!$Z$21,IF(F58="Scenario2PBT8",'Minor retrofit'!$AA$21,IF(F58="Scenario3PBT8",'Minor retrofit'!$AB$21,"")))&amp;IF(F58="Scenario1PBT9",'Minor retrofit'!$AC$21,IF(F58="Scenario2PBT9",'Minor retrofit'!$AD$21,IF(F58="Scenario3PBT9",'Minor retrofit'!$AE$21,"")))&amp;IF(F58="Scenario1PBT10",'Minor retrofit'!$AF$21,IF(F58="Scenario2PBT10",'Minor retrofit'!$AG$21,IF(F58="Scenario3PBT10",'Minor retrofit'!$AH$21,"")))&amp;IF(F58="Scenario1PBT11",'Minor retrofit'!$AI$21,IF(F58="Scenario2PBT11",'Minor retrofit'!$AJ$21,IF(F58="Scenario3PBT11",'Minor retrofit'!$AK$21,"")))&amp;IF(F58="Scenario1PBT12",'Minor retrofit'!$AL$21,IF(F58="Scenario2PBT12",'Minor retrofit'!$AM$21,IF(F58="Scenario3PBT12",'Minor retrofit'!$AN$21,"")))&amp;IF(F58="Scenario1PBT13",'Minor retrofit'!$AO$21,IF(F58="Scenario2PBT13",'Minor retrofit'!$AP$21,IF(F58="Scenario3PBT13",'Minor retrofit'!$AQ$21,"")))&amp;IF(F58="Scenario1PBT14",'Minor retrofit'!$AR$21,IF(F58="Scenario2PBT14",'Minor retrofit'!$AS$21,IF(F58="Scenario3PBT14",'Minor retrofit'!$AT$21,"")))&amp;IF(F58="Scenario1PBT15",'Minor retrofit'!$AU$21,IF(F58="Scenario2PBT15",'Minor retrofit'!$AV$21,IF(F58="Scenario3PBT15",'Minor retrofit'!$AW$21,"")))</f>
        <v/>
      </c>
      <c r="N58" s="118">
        <f t="shared" si="4"/>
        <v>0</v>
      </c>
      <c r="O58" s="206" t="str">
        <f>IF(F58="Scenario1PBT1",'Minor retrofit'!$E$24,IF(F58="Scenario2PBT1",'Minor retrofit'!$F$24,IF(F58="Scenario3PBT1",'Minor retrofit'!$G$24,"")))&amp;IF(F58="Scenario1PBT2",'Minor retrofit'!$H$24,IF(F58="Scenario2PBT2",'Minor retrofit'!$I$24,IF(F58="Scenario3PBT2",'Minor retrofit'!$J$24,"")))&amp;IF(F58="Scenario1PBT3",'Minor retrofit'!$K$24,IF(F58="Scenario2PBT3",'Minor retrofit'!$L$24,IF(F58="Scenario3PBT3",'Minor retrofit'!$M$24,"")))&amp;IF(F58="Scenario1PBT4",'Minor retrofit'!$N$24,IF(F58="Scenario2PBT4",'Minor retrofit'!$O$24,IF(F58="Scenario3PBT4",'Minor retrofit'!$P$24,"")))&amp;IF(F58="Scenario1PBT5",'Minor retrofit'!$Q$24,IF(F58="Scenario2PBT5",'Minor retrofit'!$R$24,IF(F58="Scenario3PBT5",'Minor retrofit'!$S$24,"")))&amp;IF(F58="Scenario1PBT6",'Minor retrofit'!$T$24,IF(F58="Scenario2PBT6",'Minor retrofit'!$U$24,IF(F58="Scenario3PBT6",'Minor retrofit'!$V$24,"")))&amp;IF(F58="Scenario1PBT7",'Minor retrofit'!$W$24,IF(F58="Scenario2PBT7",'Minor retrofit'!$X$24,IF(F58="Scenario3PBT7",'Minor retrofit'!$Y$24,"")))&amp;IF(F58="Scenario1PBT8",'Minor retrofit'!$Z$24,IF(F58="Scenario2PBT8",'Minor retrofit'!$AA$24,IF(F58="Scenario3PBT8",'Minor retrofit'!$AB$24,"")))&amp;IF(F58="Scenario1PBT9",'Minor retrofit'!$AC$24,IF(F58="Scenario2PBT9",'Minor retrofit'!$AD$24,IF(F58="Scenario3PBT9",'Minor retrofit'!$AE$24,"")))&amp;IF(F58="Scenario1PBT10",'Minor retrofit'!$AF$24,IF(F58="Scenario2PBT10",'Minor retrofit'!$AG$24,IF(F58="Scenario3PBT10",'Minor retrofit'!$AH$24,"")))&amp;IF(F58="Scenario1PBT11",'Minor retrofit'!$AI$24,IF(F58="Scenario2PBT11",'Minor retrofit'!$AJ$24,IF(F58="Scenario3PBT11",'Minor retrofit'!$AK$24,"")))&amp;IF(F58="Scenario1PBT12",'Minor retrofit'!$AL$24,IF(F58="Scenario2PBT12",'Minor retrofit'!$AM$24,IF(F58="Scenario3PBT12",'Minor retrofit'!$AN$24,"")))&amp;IF(F58="Scenario1PBT13",'Minor retrofit'!$AO$24,IF(F58="Scenario2PBT13",'Minor retrofit'!$AP$24,IF(F58="Scenario3PBT13",'Minor retrofit'!$AQ$24,"")))&amp;IF(F58="Scenario1PBT14",'Minor retrofit'!$AR$24,IF(F58="Scenario2PBT14",'Minor retrofit'!$AS$24,IF(F58="Scenario3PBT14",'Minor retrofit'!$AT$24,"")))&amp;IF(F58="Scenario1PBT15",'Minor retrofit'!$AU$24,IF(F58="Scenario2PBT15",'Minor retrofit'!$AV$24,IF(F58="Scenario3PBT15",'Minor retrofit'!$AW$24,"")))</f>
        <v/>
      </c>
      <c r="P58" s="117">
        <f t="shared" si="5"/>
        <v>0</v>
      </c>
      <c r="Q58" s="117" t="str">
        <f>IF(F58="Scenario1PBT1",'Minor retrofit'!$E$26,IF(F58="Scenario2PBT1",'Minor retrofit'!$F$26,IF(F58="Scenario3PBT1",'Minor retrofit'!$G$26,"")))&amp;IF(F58="Scenario1PBT2",'Minor retrofit'!$H$26,IF(F58="Scenario2PBT2",'Minor retrofit'!$I$26,IF(F58="Scenario3PBT2",'Minor retrofit'!$J$26,"")))&amp;IF(F58="Scenario1PBT3",'Minor retrofit'!$K$26,IF(F58="Scenario2PBT3",'Minor retrofit'!$L$26,IF(F58="Scenario3PBT3",'Minor retrofit'!$M$26,"")))&amp;IF(F58="Scenario1PBT4",'Minor retrofit'!$N$26,IF(F58="Scenario2PBT4",'Minor retrofit'!$O$26,IF(F58="Scenario3PBT4",'Minor retrofit'!$P$26,"")))&amp;IF(F58="Scenario1PBT5",'Minor retrofit'!$Q$26,IF(F58="Scenario2PBT5",'Minor retrofit'!$R$26,IF(F58="Scenario3PBT5",'Minor retrofit'!$S$26,"")))&amp;IF(F58="Scenario1PBT6",'Minor retrofit'!$T$26,IF(F58="Scenario2PBT6",'Minor retrofit'!$U$26,IF(F58="Scenario3PBT6",'Minor retrofit'!$V$26,"")))&amp;IF(F58="Scenario1PBT7",'Minor retrofit'!$W$26,IF(F58="Scenario2PBT7",'Minor retrofit'!$X$26,IF(F58="Scenario3PBT7",'Minor retrofit'!$Y$26,"")))&amp;IF(F58="Scenario1PBT8",'Minor retrofit'!$Z$26,IF(F58="Scenario2PBT8",'Minor retrofit'!$AA$26,IF(F58="Scenario3PBT8",'Minor retrofit'!$AB$26,"")))&amp;IF(F58="Scenario1PBT9",'Minor retrofit'!$AC$26,IF(F58="Scenario2PBT9",'Minor retrofit'!$AD$26,IF(F58="Scenario3PBT9",'Minor retrofit'!$AE$26,"")))&amp;IF(F58="Scenario1PBT10",'Minor retrofit'!$AF$26,IF(F58="Scenario2PBT10",'Minor retrofit'!$AG$26,IF(F58="Scenario3PBT10",'Minor retrofit'!$AH$26,"")))&amp;IF(F58="Scenario1PBT11",'Minor retrofit'!$AI$26,IF(F58="Scenario2PBT11",'Minor retrofit'!$AJ$26,IF(F58="Scenario3PBT11",'Minor retrofit'!$AK$26,"")))&amp;IF(F58="Scenario1PBT12",'Minor retrofit'!$AL$26,IF(F58="Scenario2PBT12",'Minor retrofit'!$AM$26,IF(F58="Scenario3PBT12",'Minor retrofit'!$AN$26,"")))&amp;IF(F58="Scenario1PBT13",'Minor retrofit'!$AO$26,IF(F58="Scenario2PBT13",'Minor retrofit'!$AP$26,IF(F58="Scenario3PBT13",'Minor retrofit'!$AQ$26,"")))&amp;IF(F58="Scenario1PBT14",'Minor retrofit'!$AR$26,IF(F58="Scenario2PBT14",'Minor retrofit'!$AS$26,IF(F58="Scenario3PBT14",'Minor retrofit'!$AT$26,"")))&amp;IF(F58="Scenario1PBT15",'Minor retrofit'!$AU$26,IF(F58="Scenario2PBT15",'Minor retrofit'!$AV$26,IF(F58="Scenario3PBT15",'Minor retrofit'!$AW$26,"")))</f>
        <v/>
      </c>
      <c r="R58" s="117">
        <f t="shared" si="6"/>
        <v>0</v>
      </c>
      <c r="S58" s="117" t="str">
        <f>IF(F58="Scenario1PBT1",'Minor retrofit'!$E$28,IF(F58="Scenario2PBT1",'Minor retrofit'!$F$28,IF(F58="Scenario3PBT1",'Minor retrofit'!$G$28,"")))&amp;IF(F58="Scenario1PBT2",'Minor retrofit'!$H$28,IF(F58="Scenario2PBT2",'Minor retrofit'!$I$28,IF(F58="Scenario3PBT2",'Minor retrofit'!$J$28,"")))&amp;IF(F58="Scenario1PBT3",'Minor retrofit'!$K$28,IF(F58="Scenario2PBT3",'Minor retrofit'!$L$28,IF(F58="Scenario3PBT3",'Minor retrofit'!$M$28,"")))&amp;IF(F58="Scenario1PBT4",'Minor retrofit'!$N$28,IF(F58="Scenario2PBT4",'Minor retrofit'!$O$28,IF(F58="Scenario3PBT4",'Minor retrofit'!$P$28,"")))&amp;IF(F58="Scenario1PBT5",'Minor retrofit'!$Q$28,IF(F58="Scenario2PBT5",'Minor retrofit'!$R$28,IF(F58="Scenario3PBT5",'Minor retrofit'!$S$28,"")))&amp;IF(F58="Scenario1PBT6",'Minor retrofit'!$T$28,IF(F58="Scenario2PBT6",'Minor retrofit'!$U$28,IF(F58="Scenario3PBT6",'Minor retrofit'!$V$28,"")))&amp;IF(F58="Scenario1PBT7",'Minor retrofit'!$W$28,IF(F58="Scenario2PBT7",'Minor retrofit'!$X$28,IF(F58="Scenario3PBT7",'Minor retrofit'!$Y$28,"")))&amp;IF(F58="Scenario1PBT8",'Minor retrofit'!$Z$28,IF(F58="Scenario2PBT8",'Minor retrofit'!$AA$28,IF(F58="Scenario3PBT8",'Minor retrofit'!$AB$28,"")))&amp;IF(F58="Scenario1PBT9",'Minor retrofit'!$AC$28,IF(F58="Scenario2PBT9",'Minor retrofit'!$AD$28,IF(F58="Scenario3PBT9",'Minor retrofit'!$AE$28,"")))&amp;IF(F58="Scenario1PBT10",'Minor retrofit'!$AF$28,IF(F58="Scenario2PBT10",'Minor retrofit'!$AG$28,IF(F58="Scenario3PBT10",'Minor retrofit'!$AH$28,"")))&amp;IF(F58="Scenario1PBT11",'Minor retrofit'!$AI$28,IF(F58="Scenario2PBT11",'Minor retrofit'!$AJ$28,IF(F58="Scenario3PBT11",'Minor retrofit'!$AK$28,"")))&amp;IF(F58="Scenario1PBT12",'Minor retrofit'!$AL$28,IF(F58="Scenario2PBT12",'Minor retrofit'!$AM$28,IF(F58="Scenario3PBT12",'Minor retrofit'!$AN$28,"")))&amp;IF(F58="Scenario1PBT13",'Minor retrofit'!$AO$28,IF(F58="Scenario2PBT13",'Minor retrofit'!$AP$28,IF(F58="Scenario3PBT13",'Minor retrofit'!$AQ$28,"")))&amp;IF(F58="Scenario1PBT14",'Minor retrofit'!$AR$28,IF(F58="Scenario2PBT14",'Minor retrofit'!$AS$28,IF(F58="Scenario3PBT14",'Minor retrofit'!$AT$28,"")))&amp;IF(F58="Scenario1PBT15",'Minor retrofit'!$AU$28,IF(F58="Scenario2PBT15",'Minor retrofit'!$AV$28,IF(F58="Scenario3PBT15",'Minor retrofit'!$AW$28,"")))</f>
        <v/>
      </c>
      <c r="T58" s="207">
        <f t="shared" si="7"/>
        <v>0</v>
      </c>
      <c r="U58" s="206" t="str">
        <f>IF(F58="Scenario1PBT1",'Minor retrofit'!$E$39,IF(F58="Scenario2PBT1",'Minor retrofit'!$F$39,IF(F58="Scenario3PBT1",'Minor retrofit'!$G$39,"")))&amp;IF(F58="Scenario1PBT2",'Minor retrofit'!$H$39,IF(F58="Scenario2PBT2",'Minor retrofit'!$I$39,IF(F58="Scenario3PBT2",'Minor retrofit'!$J$39,"")))&amp;IF(F58="Scenario1PBT3",'Minor retrofit'!$K$39,IF(F58="Scenario2PBT3",'Minor retrofit'!$L$39,IF(F58="Scenario3PBT3",'Minor retrofit'!$M$39,"")))&amp;IF(F58="Scenario1PBT4",'Minor retrofit'!$N$39,IF(F58="Scenario2PBT4",'Minor retrofit'!$O$39,IF(F58="Scenario3PBT4",'Minor retrofit'!$P$39,"")))&amp;IF(F58="Scenario1PBT5",'Minor retrofit'!$Q$39,IF(F58="Scenario2PBT5",'Minor retrofit'!$R$39,IF(F58="Scenario3PBT5",'Minor retrofit'!$S$39,"")))&amp;IF(F58="Scenario1PBT6",'Minor retrofit'!$T$39,IF(F58="Scenario2PBT6",'Minor retrofit'!$U$39,IF(F58="Scenario3PBT6",'Minor retrofit'!$V$39,"")))&amp;IF(F58="Scenario1PBT7",'Minor retrofit'!$W$39,IF(F58="Scenario2PBT7",'Minor retrofit'!$X$39,IF(F58="Scenario3PBT7",'Minor retrofit'!$Y$39,"")))&amp;IF(F58="Scenario1PBT8",'Minor retrofit'!$Z$39,IF(F58="Scenario2PBT8",'Minor retrofit'!$AA$39,IF(F58="Scenario3PBT8",'Minor retrofit'!$AB$39,"")))&amp;IF(F58="Scenario1PBT9",'Minor retrofit'!$AC$39,IF(F58="Scenario2PBT9",'Minor retrofit'!$AD$39,IF(F58="Scenario3PBT9",'Minor retrofit'!$AE$39,"")))&amp;IF(F58="Scenario1PBT10",'Minor retrofit'!$AF$39,IF(F58="Scenario2PBT10",'Minor retrofit'!$AG$39,IF(F58="Scenario3PBT10",'Minor retrofit'!$AH$39,"")))&amp;IF(F58="Scenario1PBT11",'Minor retrofit'!$AI$39,IF(F58="Scenario2PBT11",'Minor retrofit'!$AJ$39,IF(F58="Scenario3PBT11",'Minor retrofit'!$AK$39,"")))&amp;IF(F58="Scenario1PBT12",'Minor retrofit'!$AL$39,IF(F58="Scenario2PBT12",'Minor retrofit'!$AM$39,IF(F58="Scenario3PBT12",'Minor retrofit'!$AN$39,"")))&amp;IF(F58="Scenario1PBT13",'Minor retrofit'!$AO$39,IF(F58="Scenario2PBT13",'Minor retrofit'!$AP$39,IF(F58="Scenario3PBT13",'Minor retrofit'!$AQ$39,"")))&amp;IF(F58="Scenario1PBT14",'Minor retrofit'!$AR$39,IF(F58="Scenario2PBT14",'Minor retrofit'!$AS$39,IF(F58="Scenario3PBT14",'Minor retrofit'!$AT$39,"")))&amp;IF(F58="Scenario1PBT15",'Minor retrofit'!$AU$39,IF(F58="Scenario2PBT15",'Minor retrofit'!$AV$39,IF(F58="Scenario3PBT15",'Minor retrofit'!$AW$39,"")))</f>
        <v/>
      </c>
      <c r="V58" s="117">
        <f t="shared" si="8"/>
        <v>0</v>
      </c>
      <c r="W58" s="117" t="str">
        <f>IF(F58="Scenario1PBT1",'Minor retrofit'!$E$41,IF(F58="Scenario2PBT1",'Minor retrofit'!$F$41,IF(F58="Scenario3PBT1",'Minor retrofit'!$G$41,"")))&amp;IF(F58="Scenario1PBT2",'Minor retrofit'!$H$41,IF(F58="Scenario2PBT2",'Minor retrofit'!$I$41,IF(F58="Scenario3PBT2",'Minor retrofit'!$J$41,"")))&amp;IF(F58="Scenario1PBT3",'Minor retrofit'!$K$41,IF(F58="Scenario2PBT3",'Minor retrofit'!$L$41,IF(F58="Scenario3PBT3",'Minor retrofit'!$M$41,"")))&amp;IF(F58="Scenario1PBT4",'Minor retrofit'!$N$41,IF(F58="Scenario2PBT4",'Minor retrofit'!$O$41,IF(F58="Scenario3PBT4",'Minor retrofit'!$P$41,"")))&amp;IF(F58="Scenario1PBT5",'Minor retrofit'!$Q$41,IF(F58="Scenario2PBT5",'Minor retrofit'!$R$41,IF(F58="Scenario3PBT5",'Minor retrofit'!$S$41,"")))&amp;IF(F58="Scenario1PBT6",'Minor retrofit'!$T$41,IF(F58="Scenario2PBT6",'Minor retrofit'!$U$41,IF(F58="Scenario3PBT6",'Minor retrofit'!$V$41,"")))&amp;IF(F58="Scenario1PBT7",'Minor retrofit'!$W$41,IF(F58="Scenario2PBT7",'Minor retrofit'!$X$41,IF(F58="Scenario3PBT7",'Minor retrofit'!$Y$41,"")))&amp;IF(F58="Scenario1PBT8",'Minor retrofit'!$Z$41,IF(F58="Scenario2PBT8",'Minor retrofit'!$AA$41,IF(F58="Scenario3PBT8",'Minor retrofit'!$AB$41,"")))&amp;IF(F58="Scenario1PBT9",'Minor retrofit'!$AC$41,IF(F58="Scenario2PBT9",'Minor retrofit'!$AD$41,IF(F58="Scenario3PBT9",'Minor retrofit'!$AE$41,"")))&amp;IF(F58="Scenario1PBT10",'Minor retrofit'!$AF$41,IF(F58="Scenario2PBT10",'Minor retrofit'!$AG$41,IF(F58="Scenario3PBT10",'Minor retrofit'!$AH$41,"")))&amp;IF(F58="Scenario1PBT11",'Minor retrofit'!$AI$41,IF(F58="Scenario2PBT11",'Minor retrofit'!$AJ$41,IF(F58="Scenario3PBT11",'Minor retrofit'!$AK$41,"")))&amp;IF(F58="Scenario1PBT12",'Minor retrofit'!$AL$41,IF(F58="Scenario2PBT12",'Minor retrofit'!$AM$41,IF(F58="Scenario3PBT12",'Minor retrofit'!$AN$41,"")))&amp;IF(F58="Scenario1PBT13",'Minor retrofit'!$AO$41,IF(F58="Scenario2PBT13",'Minor retrofit'!$AP$41,IF(F58="Scenario3PBT13",'Minor retrofit'!$AQ$41,"")))&amp;IF(F58="Scenario1PBT14",'Minor retrofit'!$AR$41,IF(F58="Scenario2PBT14",'Minor retrofit'!$AS$41,IF(F58="Scenario3PBT14",'Minor retrofit'!$AT$41,"")))&amp;IF(F58="Scenario1PBT15",'Minor retrofit'!$AU$41,IF(F58="Scenario2PBT15",'Minor retrofit'!$AV$41,IF(F58="Scenario3PBT15",'Minor retrofit'!$AW$41,"")))</f>
        <v/>
      </c>
      <c r="X58" s="117">
        <f t="shared" si="9"/>
        <v>0</v>
      </c>
      <c r="Y58" s="117" t="str">
        <f>IF(F58="Scenario1PBT1",'Minor retrofit'!$E$43,IF(F58="Scenario2PBT1",'Minor retrofit'!$F$43,IF(F58="Scenario3PBT1",'Minor retrofit'!$G$43,"")))&amp;IF(F58="Scenario1PBT2",'Minor retrofit'!$H$43,IF(F58="Scenario2PBT2",'Minor retrofit'!$I$43,IF(F58="Scenario3PBT2",'Minor retrofit'!$J$43,"")))&amp;IF(F58="Scenario1PBT3",'Minor retrofit'!$K$43,IF(F58="Scenario2PBT3",'Minor retrofit'!$L$43,IF(F58="Scenario3PBT3",'Minor retrofit'!$M$43,"")))&amp;IF(F58="Scenario1PBT4",'Minor retrofit'!$N$43,IF(F58="Scenario2PBT4",'Minor retrofit'!$O$43,IF(F58="Scenario3PBT4",'Minor retrofit'!$P$43,"")))&amp;IF(F58="Scenario1PBT5",'Minor retrofit'!$Q$43,IF(F58="Scenario2PBT5",'Minor retrofit'!$R$43,IF(F58="Scenario3PBT5",'Minor retrofit'!$S$43,"")))&amp;IF(F58="Scenario1PBT6",'Minor retrofit'!$T$43,IF(F58="Scenario2PBT6",'Minor retrofit'!$U$43,IF(F58="Scenario3PBT6",'Minor retrofit'!$V$43,"")))&amp;IF(F58="Scenario1PBT7",'Minor retrofit'!$W$43,IF(F58="Scenario2PBT7",'Minor retrofit'!$X$43,IF(F58="Scenario3PBT7",'Minor retrofit'!$Y$43,"")))&amp;IF(F58="Scenario1PBT8",'Minor retrofit'!$Z$43,IF(F58="Scenario2PBT8",'Minor retrofit'!$AA$43,IF(F58="Scenario3PBT8",'Minor retrofit'!$AB$43,"")))&amp;IF(F58="Scenario1PBT9",'Minor retrofit'!$AC$43,IF(F58="Scenario2PBT9",'Minor retrofit'!$AD$43,IF(F58="Scenario3PBT9",'Minor retrofit'!$AE$43,"")))&amp;IF(F58="Scenario1PBT10",'Minor retrofit'!$AF$43,IF(F58="Scenario2PBT10",'Minor retrofit'!$AG$43,IF(F58="Scenario3PBT10",'Minor retrofit'!$AH$43,"")))&amp;IF(F58="Scenario1PBT11",'Minor retrofit'!$AI$43,IF(F58="Scenario2PBT11",'Minor retrofit'!$AJ$43,IF(F58="Scenario3PBT11",'Minor retrofit'!$AK$43,"")))&amp;IF(F58="Scenario1PBT12",'Minor retrofit'!$AL$43,IF(F58="Scenario2PBT12",'Minor retrofit'!$AM$43,IF(F58="Scenario3PBT12",'Minor retrofit'!$AN$43,"")))&amp;IF(F58="Scenario1PBT13",'Minor retrofit'!$AO$43,IF(F58="Scenario2PBT13",'Minor retrofit'!$AP$43,IF(F58="Scenario3PBT13",'Minor retrofit'!$AQ$43,"")))&amp;IF(F58="Scenario1PBT14",'Minor retrofit'!$AR$43,IF(F58="Scenario2PBT14",'Minor retrofit'!$AS$43,IF(F58="Scenario3PBT14",'Minor retrofit'!$AT$43,"")))&amp;IF(F58="Scenario1PBT15",'Minor retrofit'!$AU$43,IF(F58="Scenario2PBT15",'Minor retrofit'!$AV$43,IF(F58="Scenario3PBT15",'Minor retrofit'!$AW$43,"")))</f>
        <v/>
      </c>
      <c r="Z58" s="117">
        <f t="shared" si="10"/>
        <v>0</v>
      </c>
      <c r="AA58" s="178" t="str">
        <f>IF(F58="Scenario1PBT1",'Minor retrofit'!$E$102,IF(F58="Scenario2PBT1",'Minor retrofit'!$F$102,IF(F58="Scenario3PBT1",'Minor retrofit'!$G$102,"")))&amp;IF(F58="Scenario1PBT2",'Minor retrofit'!$H$102,IF(F58="Scenario2PBT2",'Minor retrofit'!$I$102,IF(F58="Scenario3PBT2",'Minor retrofit'!$J$102,"")))&amp;IF(F58="Scenario1PBT3",'Minor retrofit'!$K$102,IF(F58="Scenario2PBT3",'Minor retrofit'!$L$102,IF(F58="Scenario3PBT3",'Minor retrofit'!$M$102,"")))&amp;IF(F58="Scenario1PBT4",'Minor retrofit'!$N$102,IF(F58="Scenario2PBT4",'Minor retrofit'!$O$102,IF(F58="Scenario3PBT4",'Minor retrofit'!$P$102,"")))&amp;IF(F58="Scenario1PBT5",'Minor retrofit'!$Q$102,IF(F58="Scenario2PBT5",'Minor retrofit'!$R$102,IF(F58="Scenario3PBT5",'Minor retrofit'!$S$102,"")))&amp;IF(F58="Scenario1PBT6",'Minor retrofit'!$T$102,IF(F58="Scenario2PBT6",'Minor retrofit'!$U$102,IF(F58="Scenario3PBT6",'Minor retrofit'!$V$102,"")))&amp;IF(F58="Scenario1PBT7",'Minor retrofit'!$W$102,IF(F58="Scenario2PBT7",'Minor retrofit'!$X$102,IF(F58="Scenario3PBT7",'Minor retrofit'!$Y$102,"")))&amp;IF(F58="Scenario1PBT8",'Minor retrofit'!$Z$102,IF(F58="Scenario2PBT8",'Minor retrofit'!$AA$102,IF(F58="Scenario3PBT8",'Minor retrofit'!$AB$102,"")))&amp;IF(F58="Scenario1PBT9",'Minor retrofit'!$AC$102,IF(F58="Scenario2PBT9",'Minor retrofit'!$AD$102,IF(F58="Scenario3PBT9",'Minor retrofit'!$AE$102,"")))&amp;IF(F58="Scenario1PBT10",'Minor retrofit'!$AF$102,IF(F58="Scenario2PBT10",'Minor retrofit'!$AG$102,IF(F58="Scenario3PBT10",'Minor retrofit'!$AH$102,"")))&amp;IF(F58="Scenario1PBT11",'Minor retrofit'!$AI$102,IF(F58="Scenario2PBT11",'Minor retrofit'!$AJ$102,IF(F58="Scenario3PBT11",'Minor retrofit'!$AK$102,"")))&amp;IF(F58="Scenario1PBT12",'Minor retrofit'!$AL$102,IF(F58="Scenario2PBT12",'Minor retrofit'!$AM$102,IF(F58="Scenario3PBT12",'Minor retrofit'!$AN$102,"")))&amp;IF(F58="Scenario1PBT13",'Minor retrofit'!$AO$102,IF(F58="Scenario2PBT13",'Minor retrofit'!$AP$102,IF(F58="Scenario3PBT13",'Minor retrofit'!$AQ$102,"")))&amp;IF(F58="Scenario1PBT14",'Minor retrofit'!$AR$102,IF(F58="Scenario2PBT14",'Minor retrofit'!$AS$102,IF(F58="Scenario3PBT14",'Minor retrofit'!$AT$102,"")))&amp;IF(F58="Scenario1PBT15",'Minor retrofit'!$AU$102,IF(F58="Scenario2PBT15",'Minor retrofit'!$AV$102,IF(F58="Scenario3PBT15",'Minor retrofit'!$AW$102,"")))</f>
        <v/>
      </c>
      <c r="AB58" s="179">
        <f t="shared" si="11"/>
        <v>0</v>
      </c>
      <c r="AC58" s="208">
        <f>IFERROR('Projection_Base-case'!G58-G58,0)</f>
        <v>0</v>
      </c>
      <c r="AD58" s="178">
        <f t="shared" si="12"/>
        <v>0</v>
      </c>
      <c r="AE58" s="117">
        <f>IFERROR(100*AC58/'Projection_Base-case'!G58,0)</f>
        <v>0</v>
      </c>
      <c r="AF58" s="117">
        <f>IFERROR('Projection_Base-case'!I58-I58,0)</f>
        <v>0</v>
      </c>
      <c r="AG58" s="178">
        <f t="shared" si="13"/>
        <v>0</v>
      </c>
      <c r="AH58" s="117">
        <f>IFERROR(100*AF58/'Projection_Base-case'!I58,0)</f>
        <v>0</v>
      </c>
      <c r="AI58" s="117">
        <f>IFERROR('Projection_Base-case'!K58-K58,0)</f>
        <v>0</v>
      </c>
      <c r="AJ58" s="178">
        <f t="shared" si="14"/>
        <v>0</v>
      </c>
      <c r="AK58" s="117">
        <f>IFERROR(100*AI58/'Projection_Base-case'!K58,0)</f>
        <v>0</v>
      </c>
      <c r="AL58" s="117">
        <f>IFERROR(M58-'Projection_Base-case'!M58,0)</f>
        <v>0</v>
      </c>
      <c r="AM58" s="178">
        <f t="shared" si="15"/>
        <v>0</v>
      </c>
      <c r="AN58" s="179">
        <f>IFERROR(IF('Projection_Base-case'!N58&gt;0,100*AM58/'Projection_Base-case'!N58,100*AM58/N58),0)</f>
        <v>0</v>
      </c>
      <c r="AO58" s="206">
        <f>IFERROR('Projection_Base-case'!O58-O58,0)</f>
        <v>0</v>
      </c>
      <c r="AP58" s="178">
        <f t="shared" si="16"/>
        <v>0</v>
      </c>
      <c r="AQ58" s="117">
        <f>IFERROR(100*AO58/'Projection_Base-case'!O58,0)</f>
        <v>0</v>
      </c>
      <c r="AR58" s="117">
        <f>IFERROR('Projection_Base-case'!Q58-Q58,0)</f>
        <v>0</v>
      </c>
      <c r="AS58" s="178">
        <f t="shared" si="17"/>
        <v>0</v>
      </c>
      <c r="AT58" s="117">
        <f>IFERROR(100*AR58/'Projection_Base-case'!Q58,0)</f>
        <v>0</v>
      </c>
      <c r="AU58" s="117">
        <f>IFERROR('Projection_Base-case'!S58-S58,0)</f>
        <v>0</v>
      </c>
      <c r="AV58" s="178">
        <f t="shared" si="18"/>
        <v>0</v>
      </c>
      <c r="AW58" s="118">
        <f>IFERROR(100*AU58/'Projection_Base-case'!S58,0)</f>
        <v>0</v>
      </c>
      <c r="AX58" s="206">
        <f>IFERROR('Projection_Base-case'!U58-U58,0)</f>
        <v>0</v>
      </c>
      <c r="AY58" s="178">
        <f t="shared" si="19"/>
        <v>0</v>
      </c>
      <c r="AZ58" s="117">
        <f>IFERROR(100*AX58/'Projection_Base-case'!U58,0)</f>
        <v>0</v>
      </c>
      <c r="BA58" s="117">
        <f>IFERROR('Projection_Base-case'!W58-W58,0)</f>
        <v>0</v>
      </c>
      <c r="BB58" s="178">
        <f t="shared" si="20"/>
        <v>0</v>
      </c>
      <c r="BC58" s="117">
        <f>IFERROR(100*BA58/'Projection_Base-case'!W58,0)</f>
        <v>0</v>
      </c>
      <c r="BD58" s="117">
        <f>IFERROR('Projection_Base-case'!Y58-Y58,0)</f>
        <v>0</v>
      </c>
      <c r="BE58" s="178">
        <f t="shared" si="21"/>
        <v>0</v>
      </c>
      <c r="BF58" s="117">
        <f>IFERROR(100*BD58/'Projection_Base-case'!Y58,0)</f>
        <v>0</v>
      </c>
      <c r="BG58" s="178">
        <f t="shared" si="22"/>
        <v>0</v>
      </c>
      <c r="BH58" s="179">
        <f t="shared" si="23"/>
        <v>0</v>
      </c>
    </row>
    <row r="59" spans="1:60">
      <c r="A59" s="205">
        <v>54</v>
      </c>
      <c r="B59" s="178">
        <f>IF('Projection_Base-case'!B59&lt;&gt;"",'Projection_Base-case'!B59,0)</f>
        <v>0</v>
      </c>
      <c r="C59" s="178">
        <f>IF('Projection_Base-case'!C59&lt;&gt;"",'Projection_Base-case'!C59,0)</f>
        <v>0</v>
      </c>
      <c r="D59" s="178">
        <f>IF('Projection_Base-case'!D59&lt;&gt;"",'Projection_Base-case'!D59,0)</f>
        <v>0</v>
      </c>
      <c r="E59" s="176" t="str">
        <f>IF(AND('Résultats Minor'!$AC$3="OUI",'Résultats Minor'!E58&lt;&gt;""),'Résultats Minor'!E58,IF(OR(D59="PBT2",D59="PBT3",D59="PBT5",D59="PBT8",D59="PBT9"),"Scenario1",IF(OR(D59="PBT6",D59="PBT7",D59="PBT10"),"Scenario2",IF(OR(D59="PBT1",D59="PBT4"),"Scenario3",""))))</f>
        <v/>
      </c>
      <c r="F59" s="202" t="str">
        <f t="shared" si="0"/>
        <v>0</v>
      </c>
      <c r="G59" s="206" t="str">
        <f>IF(F59="Scenario1PBT1",'Minor retrofit'!$E$7,IF(F59="Scenario2PBT1",'Minor retrofit'!$F$7,IF(F59="Scenario3PBT1",'Minor retrofit'!$G$7,"")))&amp;IF(F59="Scenario1PBT2",'Minor retrofit'!$H$7,IF(F59="Scenario2PBT2",'Minor retrofit'!$I$7,IF(F59="Scenario3PBT2",'Minor retrofit'!$J$7,"")))&amp;IF(F59="Scenario1PBT3",'Minor retrofit'!$K$7,IF(F59="Scenario2PBT3",'Minor retrofit'!$L$7,IF(F59="Scenario3PBT3",'Minor retrofit'!$M$7,"")))&amp;IF(F59="Scenario1PBT4",'Minor retrofit'!$N$7,IF(F59="Scenario2PBT4",'Minor retrofit'!$O$7,IF(F59="Scenario3PBT4",'Minor retrofit'!$P$7,"")))&amp;IF(F59="Scenario1PBT5",'Minor retrofit'!$Q$7,IF(F59="Scenario2PBT5",'Minor retrofit'!$R$7,IF(F59="Scenario3PBT5",'Minor retrofit'!$S$7,"")))&amp;IF(F59="Scenario1PBT6",'Minor retrofit'!$T$7,IF(F59="Scenario2PBT6",'Minor retrofit'!$U$7,IF(F59="Scenario3PBT6",'Minor retrofit'!$V$7,"")))&amp;IF(F59="Scenario1PBT7",'Minor retrofit'!$W$7,IF(F59="Scenario2PBT7",'Minor retrofit'!$X$7,IF(F59="Scenario3PBT7",'Minor retrofit'!$Y$7,"")))&amp;IF(F59="Scenario1PBT8",'Minor retrofit'!$Z$7,IF(F59="Scenario2PBT8",'Minor retrofit'!$AA$7,IF(F59="Scenario3PBT8",'Minor retrofit'!$AB$7,"")))&amp;IF(F59="Scenario1PBT9",'Minor retrofit'!$AC$7,IF(F59="Scenario2PBT9",'Minor retrofit'!$AD$7,IF(F59="Scenario3PBT9",'Minor retrofit'!$AE$7,"")))&amp;IF(F59="Scenario1PBT10",'Minor retrofit'!$AF$7,IF(F59="Scenario2PBT10",'Minor retrofit'!$AG$7,IF(F59="Scenario3PBT10",'Minor retrofit'!$AH$7,"")))&amp;IF(F59="Scenario1PBT11",'Minor retrofit'!$AI$7,IF(F59="Scenario2PBT11",'Minor retrofit'!$AJ$7,IF(F59="Scenario3PBT11",'Minor retrofit'!$AK$7,"")))&amp;IF(F59="Scenario1PBT12",'Minor retrofit'!$AL$7,IF(F59="Scenario2PBT12",'Minor retrofit'!$AM$7,IF(F59="Scenario3PBT12",'Minor retrofit'!$AN$7,"")))&amp;IF(F59="Scenario1PBT13",'Minor retrofit'!$AO$7,IF(F59="Scenario2PBT13",'Minor retrofit'!$AP$7,IF(F59="Scenario3PBT13",'Minor retrofit'!$AQ$7,"")))&amp;IF(F59="Scenario1PBT14",'Minor retrofit'!$AR$7,IF(F59="Scenario2PBT14",'Minor retrofit'!$AS$7,IF(F59="Scenario3PBT14",'Minor retrofit'!$AT$7,"")))&amp;IF(F59="Scenario1PBT15",'Minor retrofit'!$AU$7,IF(F59="Scenario2PBT15",'Minor retrofit'!$AV$7,IF(F59="Scenario3PBT15",'Minor retrofit'!$AW$7,"")))</f>
        <v/>
      </c>
      <c r="H59" s="117">
        <f t="shared" si="1"/>
        <v>0</v>
      </c>
      <c r="I59" s="117" t="str">
        <f>IF(F59="Scenario1PBT1",'Minor retrofit'!$E$17,IF(F59="Scenario2PBT1",'Minor retrofit'!$F$17,IF(F59="Scenario3PBT1",'Minor retrofit'!$G$17,"")))&amp;IF(F59="Scenario1PBT2",'Minor retrofit'!$H$17,IF(F59="Scenario2PBT2",'Minor retrofit'!$I$17,IF(F59="Scenario3PBT2",'Minor retrofit'!$J$17,"")))&amp;IF(F59="Scenario1PBT3",'Minor retrofit'!$K$17,IF(F59="Scenario2PBT3",'Minor retrofit'!$L$17,IF(F59="Scenario3PBT3",'Minor retrofit'!$M$17,"")))&amp;IF(F59="Scenario1PBT4",'Minor retrofit'!$N$17,IF(F59="Scenario2PBT4",'Minor retrofit'!$O$17,IF(F59="Scenario3PBT4",'Minor retrofit'!$P$17,"")))&amp;IF(F59="Scenario1PBT5",'Minor retrofit'!$Q$17,IF(F59="Scenario2PBT5",'Minor retrofit'!$R$17,IF(F59="Scenario3PBT5",'Minor retrofit'!$S$17,"")))&amp;IF(F59="Scenario1PBT6",'Minor retrofit'!$T$17,IF(F59="Scenario2PBT6",'Minor retrofit'!$U$17,IF(F59="Scenario3PBT6",'Minor retrofit'!$V$17,"")))&amp;IF(F59="Scenario1PBT7",'Minor retrofit'!$W$17,IF(F59="Scenario2PBT7",'Minor retrofit'!$X$17,IF(F59="Scenario3PBT7",'Minor retrofit'!$Y$17,"")))&amp;IF(F59="Scenario1PBT8",'Minor retrofit'!$Z$17,IF(F59="Scenario2PBT8",'Minor retrofit'!$AA$17,IF(F59="Scenario3PBT8",'Minor retrofit'!$AB$17,"")))&amp;IF(F59="Scenario1PBT9",'Minor retrofit'!$AC$17,IF(F59="Scenario2PBT9",'Minor retrofit'!$AD$17,IF(F59="Scenario3PBT9",'Minor retrofit'!$AE$17,"")))&amp;IF(F59="Scenario1PBT10",'Minor retrofit'!$AF$17,IF(F59="Scenario2PBT10",'Minor retrofit'!$AG$17,IF(F59="Scenario3PBT10",'Minor retrofit'!$AH$17,"")))&amp;IF(F59="Scenario1PBT11",'Minor retrofit'!$AI$17,IF(F59="Scenario2PBT11",'Minor retrofit'!$AJ$17,IF(F59="Scenario3PBT11",'Minor retrofit'!$AK$17,"")))&amp;IF(F59="Scenario1PBT12",'Minor retrofit'!$AL$17,IF(F59="Scenario2PBT12",'Minor retrofit'!$AM$17,IF(F59="Scenario3PBT12",'Minor retrofit'!$AN$17,"")))&amp;IF(F59="Scenario1PBT13",'Minor retrofit'!$AO$17,IF(F59="Scenario2PBT13",'Minor retrofit'!$AP$17,IF(F59="Scenario3PBT13",'Minor retrofit'!$AQ$17,"")))&amp;IF(F59="Scenario1PBT14",'Minor retrofit'!$AR$17,IF(F59="Scenario2PBT14",'Minor retrofit'!$AS$17,IF(F59="Scenario3PBT14",'Minor retrofit'!$AT$17,"")))&amp;IF(F59="Scenario1PBT15",'Minor retrofit'!$AU$17,IF(F59="Scenario2PBT15",'Minor retrofit'!$AV$17,IF(F59="Scenario3PBT15",'Minor retrofit'!$AW$17,"")))</f>
        <v/>
      </c>
      <c r="J59" s="117">
        <f t="shared" si="2"/>
        <v>0</v>
      </c>
      <c r="K59" s="117" t="str">
        <f>IF(F59="Scenario1PBT1",'Minor retrofit'!$E$19,IF(F59="Scenario2PBT1",'Minor retrofit'!$F$19,IF(F59="Scenario3PBT1",'Minor retrofit'!$G$19,"")))&amp;IF(F59="Scenario1PBT2",'Minor retrofit'!$H$19,IF(F59="Scenario2PBT2",'Minor retrofit'!$I$19,IF(F59="Scenario3PBT2",'Minor retrofit'!$J$19,"")))&amp;IF(F59="Scenario1PBT3",'Minor retrofit'!$K$19,IF(F59="Scenario2PBT3",'Minor retrofit'!$L$19,IF(F59="Scenario3PBT3",'Minor retrofit'!$M$19,"")))&amp;IF(F59="Scenario1PBT4",'Minor retrofit'!$N$19,IF(F59="Scenario2PBT4",'Minor retrofit'!$O$19,IF(F59="Scenario3PBT4",'Minor retrofit'!$P$19,"")))&amp;IF(F59="Scenario1PBT5",'Minor retrofit'!$Q$19,IF(F59="Scenario2PBT5",'Minor retrofit'!$R$19,IF(F59="Scenario3PBT5",'Minor retrofit'!$S$19,"")))&amp;IF(F59="Scenario1PBT6",'Minor retrofit'!$T$19,IF(F59="Scenario2PBT6",'Minor retrofit'!$U$19,IF(F59="Scenario3PBT6",'Minor retrofit'!$V$19,"")))&amp;IF(F59="Scenario1PBT7",'Minor retrofit'!$W$19,IF(F59="Scenario2PBT7",'Minor retrofit'!$X$19,IF(F59="Scenario3PBT7",'Minor retrofit'!$Y$19,"")))&amp;IF(F59="Scenario1PBT8",'Minor retrofit'!$Z$19,IF(F59="Scenario2PBT8",'Minor retrofit'!$AA$19,IF(F59="Scenario3PBT8",'Minor retrofit'!$AB$19,"")))&amp;IF(F59="Scenario1PBT9",'Minor retrofit'!$AC$19,IF(F59="Scenario2PBT9",'Minor retrofit'!$AD$19,IF(F59="Scenario3PBT9",'Minor retrofit'!$AE$19,"")))&amp;IF(F59="Scenario1PBT10",'Minor retrofit'!$AF$19,IF(F59="Scenario2PBT10",'Minor retrofit'!$AG$19,IF(F59="Scenario3PBT10",'Minor retrofit'!$AH$19,"")))&amp;IF(F59="Scenario1PBT11",'Minor retrofit'!$AI$19,IF(F59="Scenario2PBT11",'Minor retrofit'!$AJ$19,IF(F59="Scenario3PBT11",'Minor retrofit'!$AK$19,"")))&amp;IF(F59="Scenario1PBT12",'Minor retrofit'!$AL$19,IF(F59="Scenario2PBT12",'Minor retrofit'!$AM$19,IF(F59="Scenario3PBT12",'Minor retrofit'!$AN$19,"")))&amp;IF(F59="Scenario1PBT13",'Minor retrofit'!$AO$19,IF(F59="Scenario2PBT13",'Minor retrofit'!$AP$19,IF(F59="Scenario3PBT13",'Minor retrofit'!$AQ$19,"")))&amp;IF(F59="Scenario1PBT14",'Minor retrofit'!$AR$19,IF(F59="Scenario2PBT14",'Minor retrofit'!$AS$19,IF(F59="Scenario3PBT14",'Minor retrofit'!$AT$19,"")))&amp;IF(F59="Scenario1PBT15",'Minor retrofit'!$AU$19,IF(F59="Scenario2PBT15",'Minor retrofit'!$AV$19,IF(F59="Scenario3PBT15",'Minor retrofit'!$AW$19,"")))</f>
        <v/>
      </c>
      <c r="L59" s="117">
        <f t="shared" si="3"/>
        <v>0</v>
      </c>
      <c r="M59" s="117" t="str">
        <f>IF(F59="Scenario1PBT1",'Minor retrofit'!$E$21,IF(F59="Scenario2PBT1",'Minor retrofit'!$F$21,IF(F59="Scenario3PBT1",'Minor retrofit'!$G$21,"")))&amp;IF(F59="Scenario1PBT2",'Minor retrofit'!$H$21,IF(F59="Scenario2PBT2",'Minor retrofit'!$I$21,IF(F59="Scenario3PBT2",'Minor retrofit'!$J$21,"")))&amp;IF(F59="Scenario1PBT3",'Minor retrofit'!$K$21,IF(F59="Scenario2PBT3",'Minor retrofit'!$L$21,IF(F59="Scenario3PBT3",'Minor retrofit'!$M$21,"")))&amp;IF(F59="Scenario1PBT4",'Minor retrofit'!$N$21,IF(F59="Scenario2PBT4",'Minor retrofit'!$O$21,IF(F59="Scenario3PBT4",'Minor retrofit'!$P$21,"")))&amp;IF(F59="Scenario1PBT5",'Minor retrofit'!$Q$21,IF(F59="Scenario2PBT5",'Minor retrofit'!$R$21,IF(F59="Scenario3PBT5",'Minor retrofit'!$S$21,"")))&amp;IF(F59="Scenario1PBT6",'Minor retrofit'!$T$21,IF(F59="Scenario2PBT6",'Minor retrofit'!$U$21,IF(F59="Scenario3PBT6",'Minor retrofit'!$V$21,"")))&amp;IF(F59="Scenario1PBT7",'Minor retrofit'!$W$21,IF(F59="Scenario2PBT7",'Minor retrofit'!$X$21,IF(F59="Scenario3PBT7",'Minor retrofit'!$Y$21,"")))&amp;IF(F59="Scenario1PBT8",'Minor retrofit'!$Z$21,IF(F59="Scenario2PBT8",'Minor retrofit'!$AA$21,IF(F59="Scenario3PBT8",'Minor retrofit'!$AB$21,"")))&amp;IF(F59="Scenario1PBT9",'Minor retrofit'!$AC$21,IF(F59="Scenario2PBT9",'Minor retrofit'!$AD$21,IF(F59="Scenario3PBT9",'Minor retrofit'!$AE$21,"")))&amp;IF(F59="Scenario1PBT10",'Minor retrofit'!$AF$21,IF(F59="Scenario2PBT10",'Minor retrofit'!$AG$21,IF(F59="Scenario3PBT10",'Minor retrofit'!$AH$21,"")))&amp;IF(F59="Scenario1PBT11",'Minor retrofit'!$AI$21,IF(F59="Scenario2PBT11",'Minor retrofit'!$AJ$21,IF(F59="Scenario3PBT11",'Minor retrofit'!$AK$21,"")))&amp;IF(F59="Scenario1PBT12",'Minor retrofit'!$AL$21,IF(F59="Scenario2PBT12",'Minor retrofit'!$AM$21,IF(F59="Scenario3PBT12",'Minor retrofit'!$AN$21,"")))&amp;IF(F59="Scenario1PBT13",'Minor retrofit'!$AO$21,IF(F59="Scenario2PBT13",'Minor retrofit'!$AP$21,IF(F59="Scenario3PBT13",'Minor retrofit'!$AQ$21,"")))&amp;IF(F59="Scenario1PBT14",'Minor retrofit'!$AR$21,IF(F59="Scenario2PBT14",'Minor retrofit'!$AS$21,IF(F59="Scenario3PBT14",'Minor retrofit'!$AT$21,"")))&amp;IF(F59="Scenario1PBT15",'Minor retrofit'!$AU$21,IF(F59="Scenario2PBT15",'Minor retrofit'!$AV$21,IF(F59="Scenario3PBT15",'Minor retrofit'!$AW$21,"")))</f>
        <v/>
      </c>
      <c r="N59" s="118">
        <f t="shared" si="4"/>
        <v>0</v>
      </c>
      <c r="O59" s="206" t="str">
        <f>IF(F59="Scenario1PBT1",'Minor retrofit'!$E$24,IF(F59="Scenario2PBT1",'Minor retrofit'!$F$24,IF(F59="Scenario3PBT1",'Minor retrofit'!$G$24,"")))&amp;IF(F59="Scenario1PBT2",'Minor retrofit'!$H$24,IF(F59="Scenario2PBT2",'Minor retrofit'!$I$24,IF(F59="Scenario3PBT2",'Minor retrofit'!$J$24,"")))&amp;IF(F59="Scenario1PBT3",'Minor retrofit'!$K$24,IF(F59="Scenario2PBT3",'Minor retrofit'!$L$24,IF(F59="Scenario3PBT3",'Minor retrofit'!$M$24,"")))&amp;IF(F59="Scenario1PBT4",'Minor retrofit'!$N$24,IF(F59="Scenario2PBT4",'Minor retrofit'!$O$24,IF(F59="Scenario3PBT4",'Minor retrofit'!$P$24,"")))&amp;IF(F59="Scenario1PBT5",'Minor retrofit'!$Q$24,IF(F59="Scenario2PBT5",'Minor retrofit'!$R$24,IF(F59="Scenario3PBT5",'Minor retrofit'!$S$24,"")))&amp;IF(F59="Scenario1PBT6",'Minor retrofit'!$T$24,IF(F59="Scenario2PBT6",'Minor retrofit'!$U$24,IF(F59="Scenario3PBT6",'Minor retrofit'!$V$24,"")))&amp;IF(F59="Scenario1PBT7",'Minor retrofit'!$W$24,IF(F59="Scenario2PBT7",'Minor retrofit'!$X$24,IF(F59="Scenario3PBT7",'Minor retrofit'!$Y$24,"")))&amp;IF(F59="Scenario1PBT8",'Minor retrofit'!$Z$24,IF(F59="Scenario2PBT8",'Minor retrofit'!$AA$24,IF(F59="Scenario3PBT8",'Minor retrofit'!$AB$24,"")))&amp;IF(F59="Scenario1PBT9",'Minor retrofit'!$AC$24,IF(F59="Scenario2PBT9",'Minor retrofit'!$AD$24,IF(F59="Scenario3PBT9",'Minor retrofit'!$AE$24,"")))&amp;IF(F59="Scenario1PBT10",'Minor retrofit'!$AF$24,IF(F59="Scenario2PBT10",'Minor retrofit'!$AG$24,IF(F59="Scenario3PBT10",'Minor retrofit'!$AH$24,"")))&amp;IF(F59="Scenario1PBT11",'Minor retrofit'!$AI$24,IF(F59="Scenario2PBT11",'Minor retrofit'!$AJ$24,IF(F59="Scenario3PBT11",'Minor retrofit'!$AK$24,"")))&amp;IF(F59="Scenario1PBT12",'Minor retrofit'!$AL$24,IF(F59="Scenario2PBT12",'Minor retrofit'!$AM$24,IF(F59="Scenario3PBT12",'Minor retrofit'!$AN$24,"")))&amp;IF(F59="Scenario1PBT13",'Minor retrofit'!$AO$24,IF(F59="Scenario2PBT13",'Minor retrofit'!$AP$24,IF(F59="Scenario3PBT13",'Minor retrofit'!$AQ$24,"")))&amp;IF(F59="Scenario1PBT14",'Minor retrofit'!$AR$24,IF(F59="Scenario2PBT14",'Minor retrofit'!$AS$24,IF(F59="Scenario3PBT14",'Minor retrofit'!$AT$24,"")))&amp;IF(F59="Scenario1PBT15",'Minor retrofit'!$AU$24,IF(F59="Scenario2PBT15",'Minor retrofit'!$AV$24,IF(F59="Scenario3PBT15",'Minor retrofit'!$AW$24,"")))</f>
        <v/>
      </c>
      <c r="P59" s="117">
        <f t="shared" si="5"/>
        <v>0</v>
      </c>
      <c r="Q59" s="117" t="str">
        <f>IF(F59="Scenario1PBT1",'Minor retrofit'!$E$26,IF(F59="Scenario2PBT1",'Minor retrofit'!$F$26,IF(F59="Scenario3PBT1",'Minor retrofit'!$G$26,"")))&amp;IF(F59="Scenario1PBT2",'Minor retrofit'!$H$26,IF(F59="Scenario2PBT2",'Minor retrofit'!$I$26,IF(F59="Scenario3PBT2",'Minor retrofit'!$J$26,"")))&amp;IF(F59="Scenario1PBT3",'Minor retrofit'!$K$26,IF(F59="Scenario2PBT3",'Minor retrofit'!$L$26,IF(F59="Scenario3PBT3",'Minor retrofit'!$M$26,"")))&amp;IF(F59="Scenario1PBT4",'Minor retrofit'!$N$26,IF(F59="Scenario2PBT4",'Minor retrofit'!$O$26,IF(F59="Scenario3PBT4",'Minor retrofit'!$P$26,"")))&amp;IF(F59="Scenario1PBT5",'Minor retrofit'!$Q$26,IF(F59="Scenario2PBT5",'Minor retrofit'!$R$26,IF(F59="Scenario3PBT5",'Minor retrofit'!$S$26,"")))&amp;IF(F59="Scenario1PBT6",'Minor retrofit'!$T$26,IF(F59="Scenario2PBT6",'Minor retrofit'!$U$26,IF(F59="Scenario3PBT6",'Minor retrofit'!$V$26,"")))&amp;IF(F59="Scenario1PBT7",'Minor retrofit'!$W$26,IF(F59="Scenario2PBT7",'Minor retrofit'!$X$26,IF(F59="Scenario3PBT7",'Minor retrofit'!$Y$26,"")))&amp;IF(F59="Scenario1PBT8",'Minor retrofit'!$Z$26,IF(F59="Scenario2PBT8",'Minor retrofit'!$AA$26,IF(F59="Scenario3PBT8",'Minor retrofit'!$AB$26,"")))&amp;IF(F59="Scenario1PBT9",'Minor retrofit'!$AC$26,IF(F59="Scenario2PBT9",'Minor retrofit'!$AD$26,IF(F59="Scenario3PBT9",'Minor retrofit'!$AE$26,"")))&amp;IF(F59="Scenario1PBT10",'Minor retrofit'!$AF$26,IF(F59="Scenario2PBT10",'Minor retrofit'!$AG$26,IF(F59="Scenario3PBT10",'Minor retrofit'!$AH$26,"")))&amp;IF(F59="Scenario1PBT11",'Minor retrofit'!$AI$26,IF(F59="Scenario2PBT11",'Minor retrofit'!$AJ$26,IF(F59="Scenario3PBT11",'Minor retrofit'!$AK$26,"")))&amp;IF(F59="Scenario1PBT12",'Minor retrofit'!$AL$26,IF(F59="Scenario2PBT12",'Minor retrofit'!$AM$26,IF(F59="Scenario3PBT12",'Minor retrofit'!$AN$26,"")))&amp;IF(F59="Scenario1PBT13",'Minor retrofit'!$AO$26,IF(F59="Scenario2PBT13",'Minor retrofit'!$AP$26,IF(F59="Scenario3PBT13",'Minor retrofit'!$AQ$26,"")))&amp;IF(F59="Scenario1PBT14",'Minor retrofit'!$AR$26,IF(F59="Scenario2PBT14",'Minor retrofit'!$AS$26,IF(F59="Scenario3PBT14",'Minor retrofit'!$AT$26,"")))&amp;IF(F59="Scenario1PBT15",'Minor retrofit'!$AU$26,IF(F59="Scenario2PBT15",'Minor retrofit'!$AV$26,IF(F59="Scenario3PBT15",'Minor retrofit'!$AW$26,"")))</f>
        <v/>
      </c>
      <c r="R59" s="117">
        <f t="shared" si="6"/>
        <v>0</v>
      </c>
      <c r="S59" s="117" t="str">
        <f>IF(F59="Scenario1PBT1",'Minor retrofit'!$E$28,IF(F59="Scenario2PBT1",'Minor retrofit'!$F$28,IF(F59="Scenario3PBT1",'Minor retrofit'!$G$28,"")))&amp;IF(F59="Scenario1PBT2",'Minor retrofit'!$H$28,IF(F59="Scenario2PBT2",'Minor retrofit'!$I$28,IF(F59="Scenario3PBT2",'Minor retrofit'!$J$28,"")))&amp;IF(F59="Scenario1PBT3",'Minor retrofit'!$K$28,IF(F59="Scenario2PBT3",'Minor retrofit'!$L$28,IF(F59="Scenario3PBT3",'Minor retrofit'!$M$28,"")))&amp;IF(F59="Scenario1PBT4",'Minor retrofit'!$N$28,IF(F59="Scenario2PBT4",'Minor retrofit'!$O$28,IF(F59="Scenario3PBT4",'Minor retrofit'!$P$28,"")))&amp;IF(F59="Scenario1PBT5",'Minor retrofit'!$Q$28,IF(F59="Scenario2PBT5",'Minor retrofit'!$R$28,IF(F59="Scenario3PBT5",'Minor retrofit'!$S$28,"")))&amp;IF(F59="Scenario1PBT6",'Minor retrofit'!$T$28,IF(F59="Scenario2PBT6",'Minor retrofit'!$U$28,IF(F59="Scenario3PBT6",'Minor retrofit'!$V$28,"")))&amp;IF(F59="Scenario1PBT7",'Minor retrofit'!$W$28,IF(F59="Scenario2PBT7",'Minor retrofit'!$X$28,IF(F59="Scenario3PBT7",'Minor retrofit'!$Y$28,"")))&amp;IF(F59="Scenario1PBT8",'Minor retrofit'!$Z$28,IF(F59="Scenario2PBT8",'Minor retrofit'!$AA$28,IF(F59="Scenario3PBT8",'Minor retrofit'!$AB$28,"")))&amp;IF(F59="Scenario1PBT9",'Minor retrofit'!$AC$28,IF(F59="Scenario2PBT9",'Minor retrofit'!$AD$28,IF(F59="Scenario3PBT9",'Minor retrofit'!$AE$28,"")))&amp;IF(F59="Scenario1PBT10",'Minor retrofit'!$AF$28,IF(F59="Scenario2PBT10",'Minor retrofit'!$AG$28,IF(F59="Scenario3PBT10",'Minor retrofit'!$AH$28,"")))&amp;IF(F59="Scenario1PBT11",'Minor retrofit'!$AI$28,IF(F59="Scenario2PBT11",'Minor retrofit'!$AJ$28,IF(F59="Scenario3PBT11",'Minor retrofit'!$AK$28,"")))&amp;IF(F59="Scenario1PBT12",'Minor retrofit'!$AL$28,IF(F59="Scenario2PBT12",'Minor retrofit'!$AM$28,IF(F59="Scenario3PBT12",'Minor retrofit'!$AN$28,"")))&amp;IF(F59="Scenario1PBT13",'Minor retrofit'!$AO$28,IF(F59="Scenario2PBT13",'Minor retrofit'!$AP$28,IF(F59="Scenario3PBT13",'Minor retrofit'!$AQ$28,"")))&amp;IF(F59="Scenario1PBT14",'Minor retrofit'!$AR$28,IF(F59="Scenario2PBT14",'Minor retrofit'!$AS$28,IF(F59="Scenario3PBT14",'Minor retrofit'!$AT$28,"")))&amp;IF(F59="Scenario1PBT15",'Minor retrofit'!$AU$28,IF(F59="Scenario2PBT15",'Minor retrofit'!$AV$28,IF(F59="Scenario3PBT15",'Minor retrofit'!$AW$28,"")))</f>
        <v/>
      </c>
      <c r="T59" s="207">
        <f t="shared" si="7"/>
        <v>0</v>
      </c>
      <c r="U59" s="206" t="str">
        <f>IF(F59="Scenario1PBT1",'Minor retrofit'!$E$39,IF(F59="Scenario2PBT1",'Minor retrofit'!$F$39,IF(F59="Scenario3PBT1",'Minor retrofit'!$G$39,"")))&amp;IF(F59="Scenario1PBT2",'Minor retrofit'!$H$39,IF(F59="Scenario2PBT2",'Minor retrofit'!$I$39,IF(F59="Scenario3PBT2",'Minor retrofit'!$J$39,"")))&amp;IF(F59="Scenario1PBT3",'Minor retrofit'!$K$39,IF(F59="Scenario2PBT3",'Minor retrofit'!$L$39,IF(F59="Scenario3PBT3",'Minor retrofit'!$M$39,"")))&amp;IF(F59="Scenario1PBT4",'Minor retrofit'!$N$39,IF(F59="Scenario2PBT4",'Minor retrofit'!$O$39,IF(F59="Scenario3PBT4",'Minor retrofit'!$P$39,"")))&amp;IF(F59="Scenario1PBT5",'Minor retrofit'!$Q$39,IF(F59="Scenario2PBT5",'Minor retrofit'!$R$39,IF(F59="Scenario3PBT5",'Minor retrofit'!$S$39,"")))&amp;IF(F59="Scenario1PBT6",'Minor retrofit'!$T$39,IF(F59="Scenario2PBT6",'Minor retrofit'!$U$39,IF(F59="Scenario3PBT6",'Minor retrofit'!$V$39,"")))&amp;IF(F59="Scenario1PBT7",'Minor retrofit'!$W$39,IF(F59="Scenario2PBT7",'Minor retrofit'!$X$39,IF(F59="Scenario3PBT7",'Minor retrofit'!$Y$39,"")))&amp;IF(F59="Scenario1PBT8",'Minor retrofit'!$Z$39,IF(F59="Scenario2PBT8",'Minor retrofit'!$AA$39,IF(F59="Scenario3PBT8",'Minor retrofit'!$AB$39,"")))&amp;IF(F59="Scenario1PBT9",'Minor retrofit'!$AC$39,IF(F59="Scenario2PBT9",'Minor retrofit'!$AD$39,IF(F59="Scenario3PBT9",'Minor retrofit'!$AE$39,"")))&amp;IF(F59="Scenario1PBT10",'Minor retrofit'!$AF$39,IF(F59="Scenario2PBT10",'Minor retrofit'!$AG$39,IF(F59="Scenario3PBT10",'Minor retrofit'!$AH$39,"")))&amp;IF(F59="Scenario1PBT11",'Minor retrofit'!$AI$39,IF(F59="Scenario2PBT11",'Minor retrofit'!$AJ$39,IF(F59="Scenario3PBT11",'Minor retrofit'!$AK$39,"")))&amp;IF(F59="Scenario1PBT12",'Minor retrofit'!$AL$39,IF(F59="Scenario2PBT12",'Minor retrofit'!$AM$39,IF(F59="Scenario3PBT12",'Minor retrofit'!$AN$39,"")))&amp;IF(F59="Scenario1PBT13",'Minor retrofit'!$AO$39,IF(F59="Scenario2PBT13",'Minor retrofit'!$AP$39,IF(F59="Scenario3PBT13",'Minor retrofit'!$AQ$39,"")))&amp;IF(F59="Scenario1PBT14",'Minor retrofit'!$AR$39,IF(F59="Scenario2PBT14",'Minor retrofit'!$AS$39,IF(F59="Scenario3PBT14",'Minor retrofit'!$AT$39,"")))&amp;IF(F59="Scenario1PBT15",'Minor retrofit'!$AU$39,IF(F59="Scenario2PBT15",'Minor retrofit'!$AV$39,IF(F59="Scenario3PBT15",'Minor retrofit'!$AW$39,"")))</f>
        <v/>
      </c>
      <c r="V59" s="117">
        <f t="shared" si="8"/>
        <v>0</v>
      </c>
      <c r="W59" s="117" t="str">
        <f>IF(F59="Scenario1PBT1",'Minor retrofit'!$E$41,IF(F59="Scenario2PBT1",'Minor retrofit'!$F$41,IF(F59="Scenario3PBT1",'Minor retrofit'!$G$41,"")))&amp;IF(F59="Scenario1PBT2",'Minor retrofit'!$H$41,IF(F59="Scenario2PBT2",'Minor retrofit'!$I$41,IF(F59="Scenario3PBT2",'Minor retrofit'!$J$41,"")))&amp;IF(F59="Scenario1PBT3",'Minor retrofit'!$K$41,IF(F59="Scenario2PBT3",'Minor retrofit'!$L$41,IF(F59="Scenario3PBT3",'Minor retrofit'!$M$41,"")))&amp;IF(F59="Scenario1PBT4",'Minor retrofit'!$N$41,IF(F59="Scenario2PBT4",'Minor retrofit'!$O$41,IF(F59="Scenario3PBT4",'Minor retrofit'!$P$41,"")))&amp;IF(F59="Scenario1PBT5",'Minor retrofit'!$Q$41,IF(F59="Scenario2PBT5",'Minor retrofit'!$R$41,IF(F59="Scenario3PBT5",'Minor retrofit'!$S$41,"")))&amp;IF(F59="Scenario1PBT6",'Minor retrofit'!$T$41,IF(F59="Scenario2PBT6",'Minor retrofit'!$U$41,IF(F59="Scenario3PBT6",'Minor retrofit'!$V$41,"")))&amp;IF(F59="Scenario1PBT7",'Minor retrofit'!$W$41,IF(F59="Scenario2PBT7",'Minor retrofit'!$X$41,IF(F59="Scenario3PBT7",'Minor retrofit'!$Y$41,"")))&amp;IF(F59="Scenario1PBT8",'Minor retrofit'!$Z$41,IF(F59="Scenario2PBT8",'Minor retrofit'!$AA$41,IF(F59="Scenario3PBT8",'Minor retrofit'!$AB$41,"")))&amp;IF(F59="Scenario1PBT9",'Minor retrofit'!$AC$41,IF(F59="Scenario2PBT9",'Minor retrofit'!$AD$41,IF(F59="Scenario3PBT9",'Minor retrofit'!$AE$41,"")))&amp;IF(F59="Scenario1PBT10",'Minor retrofit'!$AF$41,IF(F59="Scenario2PBT10",'Minor retrofit'!$AG$41,IF(F59="Scenario3PBT10",'Minor retrofit'!$AH$41,"")))&amp;IF(F59="Scenario1PBT11",'Minor retrofit'!$AI$41,IF(F59="Scenario2PBT11",'Minor retrofit'!$AJ$41,IF(F59="Scenario3PBT11",'Minor retrofit'!$AK$41,"")))&amp;IF(F59="Scenario1PBT12",'Minor retrofit'!$AL$41,IF(F59="Scenario2PBT12",'Minor retrofit'!$AM$41,IF(F59="Scenario3PBT12",'Minor retrofit'!$AN$41,"")))&amp;IF(F59="Scenario1PBT13",'Minor retrofit'!$AO$41,IF(F59="Scenario2PBT13",'Minor retrofit'!$AP$41,IF(F59="Scenario3PBT13",'Minor retrofit'!$AQ$41,"")))&amp;IF(F59="Scenario1PBT14",'Minor retrofit'!$AR$41,IF(F59="Scenario2PBT14",'Minor retrofit'!$AS$41,IF(F59="Scenario3PBT14",'Minor retrofit'!$AT$41,"")))&amp;IF(F59="Scenario1PBT15",'Minor retrofit'!$AU$41,IF(F59="Scenario2PBT15",'Minor retrofit'!$AV$41,IF(F59="Scenario3PBT15",'Minor retrofit'!$AW$41,"")))</f>
        <v/>
      </c>
      <c r="X59" s="117">
        <f t="shared" si="9"/>
        <v>0</v>
      </c>
      <c r="Y59" s="117" t="str">
        <f>IF(F59="Scenario1PBT1",'Minor retrofit'!$E$43,IF(F59="Scenario2PBT1",'Minor retrofit'!$F$43,IF(F59="Scenario3PBT1",'Minor retrofit'!$G$43,"")))&amp;IF(F59="Scenario1PBT2",'Minor retrofit'!$H$43,IF(F59="Scenario2PBT2",'Minor retrofit'!$I$43,IF(F59="Scenario3PBT2",'Minor retrofit'!$J$43,"")))&amp;IF(F59="Scenario1PBT3",'Minor retrofit'!$K$43,IF(F59="Scenario2PBT3",'Minor retrofit'!$L$43,IF(F59="Scenario3PBT3",'Minor retrofit'!$M$43,"")))&amp;IF(F59="Scenario1PBT4",'Minor retrofit'!$N$43,IF(F59="Scenario2PBT4",'Minor retrofit'!$O$43,IF(F59="Scenario3PBT4",'Minor retrofit'!$P$43,"")))&amp;IF(F59="Scenario1PBT5",'Minor retrofit'!$Q$43,IF(F59="Scenario2PBT5",'Minor retrofit'!$R$43,IF(F59="Scenario3PBT5",'Minor retrofit'!$S$43,"")))&amp;IF(F59="Scenario1PBT6",'Minor retrofit'!$T$43,IF(F59="Scenario2PBT6",'Minor retrofit'!$U$43,IF(F59="Scenario3PBT6",'Minor retrofit'!$V$43,"")))&amp;IF(F59="Scenario1PBT7",'Minor retrofit'!$W$43,IF(F59="Scenario2PBT7",'Minor retrofit'!$X$43,IF(F59="Scenario3PBT7",'Minor retrofit'!$Y$43,"")))&amp;IF(F59="Scenario1PBT8",'Minor retrofit'!$Z$43,IF(F59="Scenario2PBT8",'Minor retrofit'!$AA$43,IF(F59="Scenario3PBT8",'Minor retrofit'!$AB$43,"")))&amp;IF(F59="Scenario1PBT9",'Minor retrofit'!$AC$43,IF(F59="Scenario2PBT9",'Minor retrofit'!$AD$43,IF(F59="Scenario3PBT9",'Minor retrofit'!$AE$43,"")))&amp;IF(F59="Scenario1PBT10",'Minor retrofit'!$AF$43,IF(F59="Scenario2PBT10",'Minor retrofit'!$AG$43,IF(F59="Scenario3PBT10",'Minor retrofit'!$AH$43,"")))&amp;IF(F59="Scenario1PBT11",'Minor retrofit'!$AI$43,IF(F59="Scenario2PBT11",'Minor retrofit'!$AJ$43,IF(F59="Scenario3PBT11",'Minor retrofit'!$AK$43,"")))&amp;IF(F59="Scenario1PBT12",'Minor retrofit'!$AL$43,IF(F59="Scenario2PBT12",'Minor retrofit'!$AM$43,IF(F59="Scenario3PBT12",'Minor retrofit'!$AN$43,"")))&amp;IF(F59="Scenario1PBT13",'Minor retrofit'!$AO$43,IF(F59="Scenario2PBT13",'Minor retrofit'!$AP$43,IF(F59="Scenario3PBT13",'Minor retrofit'!$AQ$43,"")))&amp;IF(F59="Scenario1PBT14",'Minor retrofit'!$AR$43,IF(F59="Scenario2PBT14",'Minor retrofit'!$AS$43,IF(F59="Scenario3PBT14",'Minor retrofit'!$AT$43,"")))&amp;IF(F59="Scenario1PBT15",'Minor retrofit'!$AU$43,IF(F59="Scenario2PBT15",'Minor retrofit'!$AV$43,IF(F59="Scenario3PBT15",'Minor retrofit'!$AW$43,"")))</f>
        <v/>
      </c>
      <c r="Z59" s="117">
        <f t="shared" si="10"/>
        <v>0</v>
      </c>
      <c r="AA59" s="178" t="str">
        <f>IF(F59="Scenario1PBT1",'Minor retrofit'!$E$102,IF(F59="Scenario2PBT1",'Minor retrofit'!$F$102,IF(F59="Scenario3PBT1",'Minor retrofit'!$G$102,"")))&amp;IF(F59="Scenario1PBT2",'Minor retrofit'!$H$102,IF(F59="Scenario2PBT2",'Minor retrofit'!$I$102,IF(F59="Scenario3PBT2",'Minor retrofit'!$J$102,"")))&amp;IF(F59="Scenario1PBT3",'Minor retrofit'!$K$102,IF(F59="Scenario2PBT3",'Minor retrofit'!$L$102,IF(F59="Scenario3PBT3",'Minor retrofit'!$M$102,"")))&amp;IF(F59="Scenario1PBT4",'Minor retrofit'!$N$102,IF(F59="Scenario2PBT4",'Minor retrofit'!$O$102,IF(F59="Scenario3PBT4",'Minor retrofit'!$P$102,"")))&amp;IF(F59="Scenario1PBT5",'Minor retrofit'!$Q$102,IF(F59="Scenario2PBT5",'Minor retrofit'!$R$102,IF(F59="Scenario3PBT5",'Minor retrofit'!$S$102,"")))&amp;IF(F59="Scenario1PBT6",'Minor retrofit'!$T$102,IF(F59="Scenario2PBT6",'Minor retrofit'!$U$102,IF(F59="Scenario3PBT6",'Minor retrofit'!$V$102,"")))&amp;IF(F59="Scenario1PBT7",'Minor retrofit'!$W$102,IF(F59="Scenario2PBT7",'Minor retrofit'!$X$102,IF(F59="Scenario3PBT7",'Minor retrofit'!$Y$102,"")))&amp;IF(F59="Scenario1PBT8",'Minor retrofit'!$Z$102,IF(F59="Scenario2PBT8",'Minor retrofit'!$AA$102,IF(F59="Scenario3PBT8",'Minor retrofit'!$AB$102,"")))&amp;IF(F59="Scenario1PBT9",'Minor retrofit'!$AC$102,IF(F59="Scenario2PBT9",'Minor retrofit'!$AD$102,IF(F59="Scenario3PBT9",'Minor retrofit'!$AE$102,"")))&amp;IF(F59="Scenario1PBT10",'Minor retrofit'!$AF$102,IF(F59="Scenario2PBT10",'Minor retrofit'!$AG$102,IF(F59="Scenario3PBT10",'Minor retrofit'!$AH$102,"")))&amp;IF(F59="Scenario1PBT11",'Minor retrofit'!$AI$102,IF(F59="Scenario2PBT11",'Minor retrofit'!$AJ$102,IF(F59="Scenario3PBT11",'Minor retrofit'!$AK$102,"")))&amp;IF(F59="Scenario1PBT12",'Minor retrofit'!$AL$102,IF(F59="Scenario2PBT12",'Minor retrofit'!$AM$102,IF(F59="Scenario3PBT12",'Minor retrofit'!$AN$102,"")))&amp;IF(F59="Scenario1PBT13",'Minor retrofit'!$AO$102,IF(F59="Scenario2PBT13",'Minor retrofit'!$AP$102,IF(F59="Scenario3PBT13",'Minor retrofit'!$AQ$102,"")))&amp;IF(F59="Scenario1PBT14",'Minor retrofit'!$AR$102,IF(F59="Scenario2PBT14",'Minor retrofit'!$AS$102,IF(F59="Scenario3PBT14",'Minor retrofit'!$AT$102,"")))&amp;IF(F59="Scenario1PBT15",'Minor retrofit'!$AU$102,IF(F59="Scenario2PBT15",'Minor retrofit'!$AV$102,IF(F59="Scenario3PBT15",'Minor retrofit'!$AW$102,"")))</f>
        <v/>
      </c>
      <c r="AB59" s="179">
        <f t="shared" si="11"/>
        <v>0</v>
      </c>
      <c r="AC59" s="208">
        <f>IFERROR('Projection_Base-case'!G59-G59,0)</f>
        <v>0</v>
      </c>
      <c r="AD59" s="178">
        <f t="shared" si="12"/>
        <v>0</v>
      </c>
      <c r="AE59" s="117">
        <f>IFERROR(100*AC59/'Projection_Base-case'!G59,0)</f>
        <v>0</v>
      </c>
      <c r="AF59" s="117">
        <f>IFERROR('Projection_Base-case'!I59-I59,0)</f>
        <v>0</v>
      </c>
      <c r="AG59" s="178">
        <f t="shared" si="13"/>
        <v>0</v>
      </c>
      <c r="AH59" s="117">
        <f>IFERROR(100*AF59/'Projection_Base-case'!I59,0)</f>
        <v>0</v>
      </c>
      <c r="AI59" s="117">
        <f>IFERROR('Projection_Base-case'!K59-K59,0)</f>
        <v>0</v>
      </c>
      <c r="AJ59" s="178">
        <f t="shared" si="14"/>
        <v>0</v>
      </c>
      <c r="AK59" s="117">
        <f>IFERROR(100*AI59/'Projection_Base-case'!K59,0)</f>
        <v>0</v>
      </c>
      <c r="AL59" s="117">
        <f>IFERROR(M59-'Projection_Base-case'!M59,0)</f>
        <v>0</v>
      </c>
      <c r="AM59" s="178">
        <f t="shared" si="15"/>
        <v>0</v>
      </c>
      <c r="AN59" s="179">
        <f>IFERROR(IF('Projection_Base-case'!N59&gt;0,100*AM59/'Projection_Base-case'!N59,100*AM59/N59),0)</f>
        <v>0</v>
      </c>
      <c r="AO59" s="206">
        <f>IFERROR('Projection_Base-case'!O59-O59,0)</f>
        <v>0</v>
      </c>
      <c r="AP59" s="178">
        <f t="shared" si="16"/>
        <v>0</v>
      </c>
      <c r="AQ59" s="117">
        <f>IFERROR(100*AO59/'Projection_Base-case'!O59,0)</f>
        <v>0</v>
      </c>
      <c r="AR59" s="117">
        <f>IFERROR('Projection_Base-case'!Q59-Q59,0)</f>
        <v>0</v>
      </c>
      <c r="AS59" s="178">
        <f t="shared" si="17"/>
        <v>0</v>
      </c>
      <c r="AT59" s="117">
        <f>IFERROR(100*AR59/'Projection_Base-case'!Q59,0)</f>
        <v>0</v>
      </c>
      <c r="AU59" s="117">
        <f>IFERROR('Projection_Base-case'!S59-S59,0)</f>
        <v>0</v>
      </c>
      <c r="AV59" s="178">
        <f t="shared" si="18"/>
        <v>0</v>
      </c>
      <c r="AW59" s="118">
        <f>IFERROR(100*AU59/'Projection_Base-case'!S59,0)</f>
        <v>0</v>
      </c>
      <c r="AX59" s="206">
        <f>IFERROR('Projection_Base-case'!U59-U59,0)</f>
        <v>0</v>
      </c>
      <c r="AY59" s="178">
        <f t="shared" si="19"/>
        <v>0</v>
      </c>
      <c r="AZ59" s="117">
        <f>IFERROR(100*AX59/'Projection_Base-case'!U59,0)</f>
        <v>0</v>
      </c>
      <c r="BA59" s="117">
        <f>IFERROR('Projection_Base-case'!W59-W59,0)</f>
        <v>0</v>
      </c>
      <c r="BB59" s="178">
        <f t="shared" si="20"/>
        <v>0</v>
      </c>
      <c r="BC59" s="117">
        <f>IFERROR(100*BA59/'Projection_Base-case'!W59,0)</f>
        <v>0</v>
      </c>
      <c r="BD59" s="117">
        <f>IFERROR('Projection_Base-case'!Y59-Y59,0)</f>
        <v>0</v>
      </c>
      <c r="BE59" s="178">
        <f t="shared" si="21"/>
        <v>0</v>
      </c>
      <c r="BF59" s="117">
        <f>IFERROR(100*BD59/'Projection_Base-case'!Y59,0)</f>
        <v>0</v>
      </c>
      <c r="BG59" s="178">
        <f t="shared" si="22"/>
        <v>0</v>
      </c>
      <c r="BH59" s="179">
        <f t="shared" si="23"/>
        <v>0</v>
      </c>
    </row>
    <row r="60" spans="1:60">
      <c r="A60" s="205">
        <v>55</v>
      </c>
      <c r="B60" s="178">
        <f>IF('Projection_Base-case'!B60&lt;&gt;"",'Projection_Base-case'!B60,0)</f>
        <v>0</v>
      </c>
      <c r="C60" s="178">
        <f>IF('Projection_Base-case'!C60&lt;&gt;"",'Projection_Base-case'!C60,0)</f>
        <v>0</v>
      </c>
      <c r="D60" s="178">
        <f>IF('Projection_Base-case'!D60&lt;&gt;"",'Projection_Base-case'!D60,0)</f>
        <v>0</v>
      </c>
      <c r="E60" s="176" t="str">
        <f>IF(AND('Résultats Minor'!$AC$3="OUI",'Résultats Minor'!E59&lt;&gt;""),'Résultats Minor'!E59,IF(OR(D60="PBT2",D60="PBT3",D60="PBT5",D60="PBT8",D60="PBT9"),"Scenario1",IF(OR(D60="PBT6",D60="PBT7",D60="PBT10"),"Scenario2",IF(OR(D60="PBT1",D60="PBT4"),"Scenario3",""))))</f>
        <v/>
      </c>
      <c r="F60" s="202" t="str">
        <f t="shared" si="0"/>
        <v>0</v>
      </c>
      <c r="G60" s="206" t="str">
        <f>IF(F60="Scenario1PBT1",'Minor retrofit'!$E$7,IF(F60="Scenario2PBT1",'Minor retrofit'!$F$7,IF(F60="Scenario3PBT1",'Minor retrofit'!$G$7,"")))&amp;IF(F60="Scenario1PBT2",'Minor retrofit'!$H$7,IF(F60="Scenario2PBT2",'Minor retrofit'!$I$7,IF(F60="Scenario3PBT2",'Minor retrofit'!$J$7,"")))&amp;IF(F60="Scenario1PBT3",'Minor retrofit'!$K$7,IF(F60="Scenario2PBT3",'Minor retrofit'!$L$7,IF(F60="Scenario3PBT3",'Minor retrofit'!$M$7,"")))&amp;IF(F60="Scenario1PBT4",'Minor retrofit'!$N$7,IF(F60="Scenario2PBT4",'Minor retrofit'!$O$7,IF(F60="Scenario3PBT4",'Minor retrofit'!$P$7,"")))&amp;IF(F60="Scenario1PBT5",'Minor retrofit'!$Q$7,IF(F60="Scenario2PBT5",'Minor retrofit'!$R$7,IF(F60="Scenario3PBT5",'Minor retrofit'!$S$7,"")))&amp;IF(F60="Scenario1PBT6",'Minor retrofit'!$T$7,IF(F60="Scenario2PBT6",'Minor retrofit'!$U$7,IF(F60="Scenario3PBT6",'Minor retrofit'!$V$7,"")))&amp;IF(F60="Scenario1PBT7",'Minor retrofit'!$W$7,IF(F60="Scenario2PBT7",'Minor retrofit'!$X$7,IF(F60="Scenario3PBT7",'Minor retrofit'!$Y$7,"")))&amp;IF(F60="Scenario1PBT8",'Minor retrofit'!$Z$7,IF(F60="Scenario2PBT8",'Minor retrofit'!$AA$7,IF(F60="Scenario3PBT8",'Minor retrofit'!$AB$7,"")))&amp;IF(F60="Scenario1PBT9",'Minor retrofit'!$AC$7,IF(F60="Scenario2PBT9",'Minor retrofit'!$AD$7,IF(F60="Scenario3PBT9",'Minor retrofit'!$AE$7,"")))&amp;IF(F60="Scenario1PBT10",'Minor retrofit'!$AF$7,IF(F60="Scenario2PBT10",'Minor retrofit'!$AG$7,IF(F60="Scenario3PBT10",'Minor retrofit'!$AH$7,"")))&amp;IF(F60="Scenario1PBT11",'Minor retrofit'!$AI$7,IF(F60="Scenario2PBT11",'Minor retrofit'!$AJ$7,IF(F60="Scenario3PBT11",'Minor retrofit'!$AK$7,"")))&amp;IF(F60="Scenario1PBT12",'Minor retrofit'!$AL$7,IF(F60="Scenario2PBT12",'Minor retrofit'!$AM$7,IF(F60="Scenario3PBT12",'Minor retrofit'!$AN$7,"")))&amp;IF(F60="Scenario1PBT13",'Minor retrofit'!$AO$7,IF(F60="Scenario2PBT13",'Minor retrofit'!$AP$7,IF(F60="Scenario3PBT13",'Minor retrofit'!$AQ$7,"")))&amp;IF(F60="Scenario1PBT14",'Minor retrofit'!$AR$7,IF(F60="Scenario2PBT14",'Minor retrofit'!$AS$7,IF(F60="Scenario3PBT14",'Minor retrofit'!$AT$7,"")))&amp;IF(F60="Scenario1PBT15",'Minor retrofit'!$AU$7,IF(F60="Scenario2PBT15",'Minor retrofit'!$AV$7,IF(F60="Scenario3PBT15",'Minor retrofit'!$AW$7,"")))</f>
        <v/>
      </c>
      <c r="H60" s="117">
        <f t="shared" si="1"/>
        <v>0</v>
      </c>
      <c r="I60" s="117" t="str">
        <f>IF(F60="Scenario1PBT1",'Minor retrofit'!$E$17,IF(F60="Scenario2PBT1",'Minor retrofit'!$F$17,IF(F60="Scenario3PBT1",'Minor retrofit'!$G$17,"")))&amp;IF(F60="Scenario1PBT2",'Minor retrofit'!$H$17,IF(F60="Scenario2PBT2",'Minor retrofit'!$I$17,IF(F60="Scenario3PBT2",'Minor retrofit'!$J$17,"")))&amp;IF(F60="Scenario1PBT3",'Minor retrofit'!$K$17,IF(F60="Scenario2PBT3",'Minor retrofit'!$L$17,IF(F60="Scenario3PBT3",'Minor retrofit'!$M$17,"")))&amp;IF(F60="Scenario1PBT4",'Minor retrofit'!$N$17,IF(F60="Scenario2PBT4",'Minor retrofit'!$O$17,IF(F60="Scenario3PBT4",'Minor retrofit'!$P$17,"")))&amp;IF(F60="Scenario1PBT5",'Minor retrofit'!$Q$17,IF(F60="Scenario2PBT5",'Minor retrofit'!$R$17,IF(F60="Scenario3PBT5",'Minor retrofit'!$S$17,"")))&amp;IF(F60="Scenario1PBT6",'Minor retrofit'!$T$17,IF(F60="Scenario2PBT6",'Minor retrofit'!$U$17,IF(F60="Scenario3PBT6",'Minor retrofit'!$V$17,"")))&amp;IF(F60="Scenario1PBT7",'Minor retrofit'!$W$17,IF(F60="Scenario2PBT7",'Minor retrofit'!$X$17,IF(F60="Scenario3PBT7",'Minor retrofit'!$Y$17,"")))&amp;IF(F60="Scenario1PBT8",'Minor retrofit'!$Z$17,IF(F60="Scenario2PBT8",'Minor retrofit'!$AA$17,IF(F60="Scenario3PBT8",'Minor retrofit'!$AB$17,"")))&amp;IF(F60="Scenario1PBT9",'Minor retrofit'!$AC$17,IF(F60="Scenario2PBT9",'Minor retrofit'!$AD$17,IF(F60="Scenario3PBT9",'Minor retrofit'!$AE$17,"")))&amp;IF(F60="Scenario1PBT10",'Minor retrofit'!$AF$17,IF(F60="Scenario2PBT10",'Minor retrofit'!$AG$17,IF(F60="Scenario3PBT10",'Minor retrofit'!$AH$17,"")))&amp;IF(F60="Scenario1PBT11",'Minor retrofit'!$AI$17,IF(F60="Scenario2PBT11",'Minor retrofit'!$AJ$17,IF(F60="Scenario3PBT11",'Minor retrofit'!$AK$17,"")))&amp;IF(F60="Scenario1PBT12",'Minor retrofit'!$AL$17,IF(F60="Scenario2PBT12",'Minor retrofit'!$AM$17,IF(F60="Scenario3PBT12",'Minor retrofit'!$AN$17,"")))&amp;IF(F60="Scenario1PBT13",'Minor retrofit'!$AO$17,IF(F60="Scenario2PBT13",'Minor retrofit'!$AP$17,IF(F60="Scenario3PBT13",'Minor retrofit'!$AQ$17,"")))&amp;IF(F60="Scenario1PBT14",'Minor retrofit'!$AR$17,IF(F60="Scenario2PBT14",'Minor retrofit'!$AS$17,IF(F60="Scenario3PBT14",'Minor retrofit'!$AT$17,"")))&amp;IF(F60="Scenario1PBT15",'Minor retrofit'!$AU$17,IF(F60="Scenario2PBT15",'Minor retrofit'!$AV$17,IF(F60="Scenario3PBT15",'Minor retrofit'!$AW$17,"")))</f>
        <v/>
      </c>
      <c r="J60" s="117">
        <f t="shared" si="2"/>
        <v>0</v>
      </c>
      <c r="K60" s="117" t="str">
        <f>IF(F60="Scenario1PBT1",'Minor retrofit'!$E$19,IF(F60="Scenario2PBT1",'Minor retrofit'!$F$19,IF(F60="Scenario3PBT1",'Minor retrofit'!$G$19,"")))&amp;IF(F60="Scenario1PBT2",'Minor retrofit'!$H$19,IF(F60="Scenario2PBT2",'Minor retrofit'!$I$19,IF(F60="Scenario3PBT2",'Minor retrofit'!$J$19,"")))&amp;IF(F60="Scenario1PBT3",'Minor retrofit'!$K$19,IF(F60="Scenario2PBT3",'Minor retrofit'!$L$19,IF(F60="Scenario3PBT3",'Minor retrofit'!$M$19,"")))&amp;IF(F60="Scenario1PBT4",'Minor retrofit'!$N$19,IF(F60="Scenario2PBT4",'Minor retrofit'!$O$19,IF(F60="Scenario3PBT4",'Minor retrofit'!$P$19,"")))&amp;IF(F60="Scenario1PBT5",'Minor retrofit'!$Q$19,IF(F60="Scenario2PBT5",'Minor retrofit'!$R$19,IF(F60="Scenario3PBT5",'Minor retrofit'!$S$19,"")))&amp;IF(F60="Scenario1PBT6",'Minor retrofit'!$T$19,IF(F60="Scenario2PBT6",'Minor retrofit'!$U$19,IF(F60="Scenario3PBT6",'Minor retrofit'!$V$19,"")))&amp;IF(F60="Scenario1PBT7",'Minor retrofit'!$W$19,IF(F60="Scenario2PBT7",'Minor retrofit'!$X$19,IF(F60="Scenario3PBT7",'Minor retrofit'!$Y$19,"")))&amp;IF(F60="Scenario1PBT8",'Minor retrofit'!$Z$19,IF(F60="Scenario2PBT8",'Minor retrofit'!$AA$19,IF(F60="Scenario3PBT8",'Minor retrofit'!$AB$19,"")))&amp;IF(F60="Scenario1PBT9",'Minor retrofit'!$AC$19,IF(F60="Scenario2PBT9",'Minor retrofit'!$AD$19,IF(F60="Scenario3PBT9",'Minor retrofit'!$AE$19,"")))&amp;IF(F60="Scenario1PBT10",'Minor retrofit'!$AF$19,IF(F60="Scenario2PBT10",'Minor retrofit'!$AG$19,IF(F60="Scenario3PBT10",'Minor retrofit'!$AH$19,"")))&amp;IF(F60="Scenario1PBT11",'Minor retrofit'!$AI$19,IF(F60="Scenario2PBT11",'Minor retrofit'!$AJ$19,IF(F60="Scenario3PBT11",'Minor retrofit'!$AK$19,"")))&amp;IF(F60="Scenario1PBT12",'Minor retrofit'!$AL$19,IF(F60="Scenario2PBT12",'Minor retrofit'!$AM$19,IF(F60="Scenario3PBT12",'Minor retrofit'!$AN$19,"")))&amp;IF(F60="Scenario1PBT13",'Minor retrofit'!$AO$19,IF(F60="Scenario2PBT13",'Minor retrofit'!$AP$19,IF(F60="Scenario3PBT13",'Minor retrofit'!$AQ$19,"")))&amp;IF(F60="Scenario1PBT14",'Minor retrofit'!$AR$19,IF(F60="Scenario2PBT14",'Minor retrofit'!$AS$19,IF(F60="Scenario3PBT14",'Minor retrofit'!$AT$19,"")))&amp;IF(F60="Scenario1PBT15",'Minor retrofit'!$AU$19,IF(F60="Scenario2PBT15",'Minor retrofit'!$AV$19,IF(F60="Scenario3PBT15",'Minor retrofit'!$AW$19,"")))</f>
        <v/>
      </c>
      <c r="L60" s="117">
        <f t="shared" si="3"/>
        <v>0</v>
      </c>
      <c r="M60" s="117" t="str">
        <f>IF(F60="Scenario1PBT1",'Minor retrofit'!$E$21,IF(F60="Scenario2PBT1",'Minor retrofit'!$F$21,IF(F60="Scenario3PBT1",'Minor retrofit'!$G$21,"")))&amp;IF(F60="Scenario1PBT2",'Minor retrofit'!$H$21,IF(F60="Scenario2PBT2",'Minor retrofit'!$I$21,IF(F60="Scenario3PBT2",'Minor retrofit'!$J$21,"")))&amp;IF(F60="Scenario1PBT3",'Minor retrofit'!$K$21,IF(F60="Scenario2PBT3",'Minor retrofit'!$L$21,IF(F60="Scenario3PBT3",'Minor retrofit'!$M$21,"")))&amp;IF(F60="Scenario1PBT4",'Minor retrofit'!$N$21,IF(F60="Scenario2PBT4",'Minor retrofit'!$O$21,IF(F60="Scenario3PBT4",'Minor retrofit'!$P$21,"")))&amp;IF(F60="Scenario1PBT5",'Minor retrofit'!$Q$21,IF(F60="Scenario2PBT5",'Minor retrofit'!$R$21,IF(F60="Scenario3PBT5",'Minor retrofit'!$S$21,"")))&amp;IF(F60="Scenario1PBT6",'Minor retrofit'!$T$21,IF(F60="Scenario2PBT6",'Minor retrofit'!$U$21,IF(F60="Scenario3PBT6",'Minor retrofit'!$V$21,"")))&amp;IF(F60="Scenario1PBT7",'Minor retrofit'!$W$21,IF(F60="Scenario2PBT7",'Minor retrofit'!$X$21,IF(F60="Scenario3PBT7",'Minor retrofit'!$Y$21,"")))&amp;IF(F60="Scenario1PBT8",'Minor retrofit'!$Z$21,IF(F60="Scenario2PBT8",'Minor retrofit'!$AA$21,IF(F60="Scenario3PBT8",'Minor retrofit'!$AB$21,"")))&amp;IF(F60="Scenario1PBT9",'Minor retrofit'!$AC$21,IF(F60="Scenario2PBT9",'Minor retrofit'!$AD$21,IF(F60="Scenario3PBT9",'Minor retrofit'!$AE$21,"")))&amp;IF(F60="Scenario1PBT10",'Minor retrofit'!$AF$21,IF(F60="Scenario2PBT10",'Minor retrofit'!$AG$21,IF(F60="Scenario3PBT10",'Minor retrofit'!$AH$21,"")))&amp;IF(F60="Scenario1PBT11",'Minor retrofit'!$AI$21,IF(F60="Scenario2PBT11",'Minor retrofit'!$AJ$21,IF(F60="Scenario3PBT11",'Minor retrofit'!$AK$21,"")))&amp;IF(F60="Scenario1PBT12",'Minor retrofit'!$AL$21,IF(F60="Scenario2PBT12",'Minor retrofit'!$AM$21,IF(F60="Scenario3PBT12",'Minor retrofit'!$AN$21,"")))&amp;IF(F60="Scenario1PBT13",'Minor retrofit'!$AO$21,IF(F60="Scenario2PBT13",'Minor retrofit'!$AP$21,IF(F60="Scenario3PBT13",'Minor retrofit'!$AQ$21,"")))&amp;IF(F60="Scenario1PBT14",'Minor retrofit'!$AR$21,IF(F60="Scenario2PBT14",'Minor retrofit'!$AS$21,IF(F60="Scenario3PBT14",'Minor retrofit'!$AT$21,"")))&amp;IF(F60="Scenario1PBT15",'Minor retrofit'!$AU$21,IF(F60="Scenario2PBT15",'Minor retrofit'!$AV$21,IF(F60="Scenario3PBT15",'Minor retrofit'!$AW$21,"")))</f>
        <v/>
      </c>
      <c r="N60" s="118">
        <f t="shared" si="4"/>
        <v>0</v>
      </c>
      <c r="O60" s="206" t="str">
        <f>IF(F60="Scenario1PBT1",'Minor retrofit'!$E$24,IF(F60="Scenario2PBT1",'Minor retrofit'!$F$24,IF(F60="Scenario3PBT1",'Minor retrofit'!$G$24,"")))&amp;IF(F60="Scenario1PBT2",'Minor retrofit'!$H$24,IF(F60="Scenario2PBT2",'Minor retrofit'!$I$24,IF(F60="Scenario3PBT2",'Minor retrofit'!$J$24,"")))&amp;IF(F60="Scenario1PBT3",'Minor retrofit'!$K$24,IF(F60="Scenario2PBT3",'Minor retrofit'!$L$24,IF(F60="Scenario3PBT3",'Minor retrofit'!$M$24,"")))&amp;IF(F60="Scenario1PBT4",'Minor retrofit'!$N$24,IF(F60="Scenario2PBT4",'Minor retrofit'!$O$24,IF(F60="Scenario3PBT4",'Minor retrofit'!$P$24,"")))&amp;IF(F60="Scenario1PBT5",'Minor retrofit'!$Q$24,IF(F60="Scenario2PBT5",'Minor retrofit'!$R$24,IF(F60="Scenario3PBT5",'Minor retrofit'!$S$24,"")))&amp;IF(F60="Scenario1PBT6",'Minor retrofit'!$T$24,IF(F60="Scenario2PBT6",'Minor retrofit'!$U$24,IF(F60="Scenario3PBT6",'Minor retrofit'!$V$24,"")))&amp;IF(F60="Scenario1PBT7",'Minor retrofit'!$W$24,IF(F60="Scenario2PBT7",'Minor retrofit'!$X$24,IF(F60="Scenario3PBT7",'Minor retrofit'!$Y$24,"")))&amp;IF(F60="Scenario1PBT8",'Minor retrofit'!$Z$24,IF(F60="Scenario2PBT8",'Minor retrofit'!$AA$24,IF(F60="Scenario3PBT8",'Minor retrofit'!$AB$24,"")))&amp;IF(F60="Scenario1PBT9",'Minor retrofit'!$AC$24,IF(F60="Scenario2PBT9",'Minor retrofit'!$AD$24,IF(F60="Scenario3PBT9",'Minor retrofit'!$AE$24,"")))&amp;IF(F60="Scenario1PBT10",'Minor retrofit'!$AF$24,IF(F60="Scenario2PBT10",'Minor retrofit'!$AG$24,IF(F60="Scenario3PBT10",'Minor retrofit'!$AH$24,"")))&amp;IF(F60="Scenario1PBT11",'Minor retrofit'!$AI$24,IF(F60="Scenario2PBT11",'Minor retrofit'!$AJ$24,IF(F60="Scenario3PBT11",'Minor retrofit'!$AK$24,"")))&amp;IF(F60="Scenario1PBT12",'Minor retrofit'!$AL$24,IF(F60="Scenario2PBT12",'Minor retrofit'!$AM$24,IF(F60="Scenario3PBT12",'Minor retrofit'!$AN$24,"")))&amp;IF(F60="Scenario1PBT13",'Minor retrofit'!$AO$24,IF(F60="Scenario2PBT13",'Minor retrofit'!$AP$24,IF(F60="Scenario3PBT13",'Minor retrofit'!$AQ$24,"")))&amp;IF(F60="Scenario1PBT14",'Minor retrofit'!$AR$24,IF(F60="Scenario2PBT14",'Minor retrofit'!$AS$24,IF(F60="Scenario3PBT14",'Minor retrofit'!$AT$24,"")))&amp;IF(F60="Scenario1PBT15",'Minor retrofit'!$AU$24,IF(F60="Scenario2PBT15",'Minor retrofit'!$AV$24,IF(F60="Scenario3PBT15",'Minor retrofit'!$AW$24,"")))</f>
        <v/>
      </c>
      <c r="P60" s="117">
        <f t="shared" si="5"/>
        <v>0</v>
      </c>
      <c r="Q60" s="117" t="str">
        <f>IF(F60="Scenario1PBT1",'Minor retrofit'!$E$26,IF(F60="Scenario2PBT1",'Minor retrofit'!$F$26,IF(F60="Scenario3PBT1",'Minor retrofit'!$G$26,"")))&amp;IF(F60="Scenario1PBT2",'Minor retrofit'!$H$26,IF(F60="Scenario2PBT2",'Minor retrofit'!$I$26,IF(F60="Scenario3PBT2",'Minor retrofit'!$J$26,"")))&amp;IF(F60="Scenario1PBT3",'Minor retrofit'!$K$26,IF(F60="Scenario2PBT3",'Minor retrofit'!$L$26,IF(F60="Scenario3PBT3",'Minor retrofit'!$M$26,"")))&amp;IF(F60="Scenario1PBT4",'Minor retrofit'!$N$26,IF(F60="Scenario2PBT4",'Minor retrofit'!$O$26,IF(F60="Scenario3PBT4",'Minor retrofit'!$P$26,"")))&amp;IF(F60="Scenario1PBT5",'Minor retrofit'!$Q$26,IF(F60="Scenario2PBT5",'Minor retrofit'!$R$26,IF(F60="Scenario3PBT5",'Minor retrofit'!$S$26,"")))&amp;IF(F60="Scenario1PBT6",'Minor retrofit'!$T$26,IF(F60="Scenario2PBT6",'Minor retrofit'!$U$26,IF(F60="Scenario3PBT6",'Minor retrofit'!$V$26,"")))&amp;IF(F60="Scenario1PBT7",'Minor retrofit'!$W$26,IF(F60="Scenario2PBT7",'Minor retrofit'!$X$26,IF(F60="Scenario3PBT7",'Minor retrofit'!$Y$26,"")))&amp;IF(F60="Scenario1PBT8",'Minor retrofit'!$Z$26,IF(F60="Scenario2PBT8",'Minor retrofit'!$AA$26,IF(F60="Scenario3PBT8",'Minor retrofit'!$AB$26,"")))&amp;IF(F60="Scenario1PBT9",'Minor retrofit'!$AC$26,IF(F60="Scenario2PBT9",'Minor retrofit'!$AD$26,IF(F60="Scenario3PBT9",'Minor retrofit'!$AE$26,"")))&amp;IF(F60="Scenario1PBT10",'Minor retrofit'!$AF$26,IF(F60="Scenario2PBT10",'Minor retrofit'!$AG$26,IF(F60="Scenario3PBT10",'Minor retrofit'!$AH$26,"")))&amp;IF(F60="Scenario1PBT11",'Minor retrofit'!$AI$26,IF(F60="Scenario2PBT11",'Minor retrofit'!$AJ$26,IF(F60="Scenario3PBT11",'Minor retrofit'!$AK$26,"")))&amp;IF(F60="Scenario1PBT12",'Minor retrofit'!$AL$26,IF(F60="Scenario2PBT12",'Minor retrofit'!$AM$26,IF(F60="Scenario3PBT12",'Minor retrofit'!$AN$26,"")))&amp;IF(F60="Scenario1PBT13",'Minor retrofit'!$AO$26,IF(F60="Scenario2PBT13",'Minor retrofit'!$AP$26,IF(F60="Scenario3PBT13",'Minor retrofit'!$AQ$26,"")))&amp;IF(F60="Scenario1PBT14",'Minor retrofit'!$AR$26,IF(F60="Scenario2PBT14",'Minor retrofit'!$AS$26,IF(F60="Scenario3PBT14",'Minor retrofit'!$AT$26,"")))&amp;IF(F60="Scenario1PBT15",'Minor retrofit'!$AU$26,IF(F60="Scenario2PBT15",'Minor retrofit'!$AV$26,IF(F60="Scenario3PBT15",'Minor retrofit'!$AW$26,"")))</f>
        <v/>
      </c>
      <c r="R60" s="117">
        <f t="shared" si="6"/>
        <v>0</v>
      </c>
      <c r="S60" s="117" t="str">
        <f>IF(F60="Scenario1PBT1",'Minor retrofit'!$E$28,IF(F60="Scenario2PBT1",'Minor retrofit'!$F$28,IF(F60="Scenario3PBT1",'Minor retrofit'!$G$28,"")))&amp;IF(F60="Scenario1PBT2",'Minor retrofit'!$H$28,IF(F60="Scenario2PBT2",'Minor retrofit'!$I$28,IF(F60="Scenario3PBT2",'Minor retrofit'!$J$28,"")))&amp;IF(F60="Scenario1PBT3",'Minor retrofit'!$K$28,IF(F60="Scenario2PBT3",'Minor retrofit'!$L$28,IF(F60="Scenario3PBT3",'Minor retrofit'!$M$28,"")))&amp;IF(F60="Scenario1PBT4",'Minor retrofit'!$N$28,IF(F60="Scenario2PBT4",'Minor retrofit'!$O$28,IF(F60="Scenario3PBT4",'Minor retrofit'!$P$28,"")))&amp;IF(F60="Scenario1PBT5",'Minor retrofit'!$Q$28,IF(F60="Scenario2PBT5",'Minor retrofit'!$R$28,IF(F60="Scenario3PBT5",'Minor retrofit'!$S$28,"")))&amp;IF(F60="Scenario1PBT6",'Minor retrofit'!$T$28,IF(F60="Scenario2PBT6",'Minor retrofit'!$U$28,IF(F60="Scenario3PBT6",'Minor retrofit'!$V$28,"")))&amp;IF(F60="Scenario1PBT7",'Minor retrofit'!$W$28,IF(F60="Scenario2PBT7",'Minor retrofit'!$X$28,IF(F60="Scenario3PBT7",'Minor retrofit'!$Y$28,"")))&amp;IF(F60="Scenario1PBT8",'Minor retrofit'!$Z$28,IF(F60="Scenario2PBT8",'Minor retrofit'!$AA$28,IF(F60="Scenario3PBT8",'Minor retrofit'!$AB$28,"")))&amp;IF(F60="Scenario1PBT9",'Minor retrofit'!$AC$28,IF(F60="Scenario2PBT9",'Minor retrofit'!$AD$28,IF(F60="Scenario3PBT9",'Minor retrofit'!$AE$28,"")))&amp;IF(F60="Scenario1PBT10",'Minor retrofit'!$AF$28,IF(F60="Scenario2PBT10",'Minor retrofit'!$AG$28,IF(F60="Scenario3PBT10",'Minor retrofit'!$AH$28,"")))&amp;IF(F60="Scenario1PBT11",'Minor retrofit'!$AI$28,IF(F60="Scenario2PBT11",'Minor retrofit'!$AJ$28,IF(F60="Scenario3PBT11",'Minor retrofit'!$AK$28,"")))&amp;IF(F60="Scenario1PBT12",'Minor retrofit'!$AL$28,IF(F60="Scenario2PBT12",'Minor retrofit'!$AM$28,IF(F60="Scenario3PBT12",'Minor retrofit'!$AN$28,"")))&amp;IF(F60="Scenario1PBT13",'Minor retrofit'!$AO$28,IF(F60="Scenario2PBT13",'Minor retrofit'!$AP$28,IF(F60="Scenario3PBT13",'Minor retrofit'!$AQ$28,"")))&amp;IF(F60="Scenario1PBT14",'Minor retrofit'!$AR$28,IF(F60="Scenario2PBT14",'Minor retrofit'!$AS$28,IF(F60="Scenario3PBT14",'Minor retrofit'!$AT$28,"")))&amp;IF(F60="Scenario1PBT15",'Minor retrofit'!$AU$28,IF(F60="Scenario2PBT15",'Minor retrofit'!$AV$28,IF(F60="Scenario3PBT15",'Minor retrofit'!$AW$28,"")))</f>
        <v/>
      </c>
      <c r="T60" s="207">
        <f t="shared" si="7"/>
        <v>0</v>
      </c>
      <c r="U60" s="206" t="str">
        <f>IF(F60="Scenario1PBT1",'Minor retrofit'!$E$39,IF(F60="Scenario2PBT1",'Minor retrofit'!$F$39,IF(F60="Scenario3PBT1",'Minor retrofit'!$G$39,"")))&amp;IF(F60="Scenario1PBT2",'Minor retrofit'!$H$39,IF(F60="Scenario2PBT2",'Minor retrofit'!$I$39,IF(F60="Scenario3PBT2",'Minor retrofit'!$J$39,"")))&amp;IF(F60="Scenario1PBT3",'Minor retrofit'!$K$39,IF(F60="Scenario2PBT3",'Minor retrofit'!$L$39,IF(F60="Scenario3PBT3",'Minor retrofit'!$M$39,"")))&amp;IF(F60="Scenario1PBT4",'Minor retrofit'!$N$39,IF(F60="Scenario2PBT4",'Minor retrofit'!$O$39,IF(F60="Scenario3PBT4",'Minor retrofit'!$P$39,"")))&amp;IF(F60="Scenario1PBT5",'Minor retrofit'!$Q$39,IF(F60="Scenario2PBT5",'Minor retrofit'!$R$39,IF(F60="Scenario3PBT5",'Minor retrofit'!$S$39,"")))&amp;IF(F60="Scenario1PBT6",'Minor retrofit'!$T$39,IF(F60="Scenario2PBT6",'Minor retrofit'!$U$39,IF(F60="Scenario3PBT6",'Minor retrofit'!$V$39,"")))&amp;IF(F60="Scenario1PBT7",'Minor retrofit'!$W$39,IF(F60="Scenario2PBT7",'Minor retrofit'!$X$39,IF(F60="Scenario3PBT7",'Minor retrofit'!$Y$39,"")))&amp;IF(F60="Scenario1PBT8",'Minor retrofit'!$Z$39,IF(F60="Scenario2PBT8",'Minor retrofit'!$AA$39,IF(F60="Scenario3PBT8",'Minor retrofit'!$AB$39,"")))&amp;IF(F60="Scenario1PBT9",'Minor retrofit'!$AC$39,IF(F60="Scenario2PBT9",'Minor retrofit'!$AD$39,IF(F60="Scenario3PBT9",'Minor retrofit'!$AE$39,"")))&amp;IF(F60="Scenario1PBT10",'Minor retrofit'!$AF$39,IF(F60="Scenario2PBT10",'Minor retrofit'!$AG$39,IF(F60="Scenario3PBT10",'Minor retrofit'!$AH$39,"")))&amp;IF(F60="Scenario1PBT11",'Minor retrofit'!$AI$39,IF(F60="Scenario2PBT11",'Minor retrofit'!$AJ$39,IF(F60="Scenario3PBT11",'Minor retrofit'!$AK$39,"")))&amp;IF(F60="Scenario1PBT12",'Minor retrofit'!$AL$39,IF(F60="Scenario2PBT12",'Minor retrofit'!$AM$39,IF(F60="Scenario3PBT12",'Minor retrofit'!$AN$39,"")))&amp;IF(F60="Scenario1PBT13",'Minor retrofit'!$AO$39,IF(F60="Scenario2PBT13",'Minor retrofit'!$AP$39,IF(F60="Scenario3PBT13",'Minor retrofit'!$AQ$39,"")))&amp;IF(F60="Scenario1PBT14",'Minor retrofit'!$AR$39,IF(F60="Scenario2PBT14",'Minor retrofit'!$AS$39,IF(F60="Scenario3PBT14",'Minor retrofit'!$AT$39,"")))&amp;IF(F60="Scenario1PBT15",'Minor retrofit'!$AU$39,IF(F60="Scenario2PBT15",'Minor retrofit'!$AV$39,IF(F60="Scenario3PBT15",'Minor retrofit'!$AW$39,"")))</f>
        <v/>
      </c>
      <c r="V60" s="117">
        <f t="shared" si="8"/>
        <v>0</v>
      </c>
      <c r="W60" s="117" t="str">
        <f>IF(F60="Scenario1PBT1",'Minor retrofit'!$E$41,IF(F60="Scenario2PBT1",'Minor retrofit'!$F$41,IF(F60="Scenario3PBT1",'Minor retrofit'!$G$41,"")))&amp;IF(F60="Scenario1PBT2",'Minor retrofit'!$H$41,IF(F60="Scenario2PBT2",'Minor retrofit'!$I$41,IF(F60="Scenario3PBT2",'Minor retrofit'!$J$41,"")))&amp;IF(F60="Scenario1PBT3",'Minor retrofit'!$K$41,IF(F60="Scenario2PBT3",'Minor retrofit'!$L$41,IF(F60="Scenario3PBT3",'Minor retrofit'!$M$41,"")))&amp;IF(F60="Scenario1PBT4",'Minor retrofit'!$N$41,IF(F60="Scenario2PBT4",'Minor retrofit'!$O$41,IF(F60="Scenario3PBT4",'Minor retrofit'!$P$41,"")))&amp;IF(F60="Scenario1PBT5",'Minor retrofit'!$Q$41,IF(F60="Scenario2PBT5",'Minor retrofit'!$R$41,IF(F60="Scenario3PBT5",'Minor retrofit'!$S$41,"")))&amp;IF(F60="Scenario1PBT6",'Minor retrofit'!$T$41,IF(F60="Scenario2PBT6",'Minor retrofit'!$U$41,IF(F60="Scenario3PBT6",'Minor retrofit'!$V$41,"")))&amp;IF(F60="Scenario1PBT7",'Minor retrofit'!$W$41,IF(F60="Scenario2PBT7",'Minor retrofit'!$X$41,IF(F60="Scenario3PBT7",'Minor retrofit'!$Y$41,"")))&amp;IF(F60="Scenario1PBT8",'Minor retrofit'!$Z$41,IF(F60="Scenario2PBT8",'Minor retrofit'!$AA$41,IF(F60="Scenario3PBT8",'Minor retrofit'!$AB$41,"")))&amp;IF(F60="Scenario1PBT9",'Minor retrofit'!$AC$41,IF(F60="Scenario2PBT9",'Minor retrofit'!$AD$41,IF(F60="Scenario3PBT9",'Minor retrofit'!$AE$41,"")))&amp;IF(F60="Scenario1PBT10",'Minor retrofit'!$AF$41,IF(F60="Scenario2PBT10",'Minor retrofit'!$AG$41,IF(F60="Scenario3PBT10",'Minor retrofit'!$AH$41,"")))&amp;IF(F60="Scenario1PBT11",'Minor retrofit'!$AI$41,IF(F60="Scenario2PBT11",'Minor retrofit'!$AJ$41,IF(F60="Scenario3PBT11",'Minor retrofit'!$AK$41,"")))&amp;IF(F60="Scenario1PBT12",'Minor retrofit'!$AL$41,IF(F60="Scenario2PBT12",'Minor retrofit'!$AM$41,IF(F60="Scenario3PBT12",'Minor retrofit'!$AN$41,"")))&amp;IF(F60="Scenario1PBT13",'Minor retrofit'!$AO$41,IF(F60="Scenario2PBT13",'Minor retrofit'!$AP$41,IF(F60="Scenario3PBT13",'Minor retrofit'!$AQ$41,"")))&amp;IF(F60="Scenario1PBT14",'Minor retrofit'!$AR$41,IF(F60="Scenario2PBT14",'Minor retrofit'!$AS$41,IF(F60="Scenario3PBT14",'Minor retrofit'!$AT$41,"")))&amp;IF(F60="Scenario1PBT15",'Minor retrofit'!$AU$41,IF(F60="Scenario2PBT15",'Minor retrofit'!$AV$41,IF(F60="Scenario3PBT15",'Minor retrofit'!$AW$41,"")))</f>
        <v/>
      </c>
      <c r="X60" s="117">
        <f t="shared" si="9"/>
        <v>0</v>
      </c>
      <c r="Y60" s="117" t="str">
        <f>IF(F60="Scenario1PBT1",'Minor retrofit'!$E$43,IF(F60="Scenario2PBT1",'Minor retrofit'!$F$43,IF(F60="Scenario3PBT1",'Minor retrofit'!$G$43,"")))&amp;IF(F60="Scenario1PBT2",'Minor retrofit'!$H$43,IF(F60="Scenario2PBT2",'Minor retrofit'!$I$43,IF(F60="Scenario3PBT2",'Minor retrofit'!$J$43,"")))&amp;IF(F60="Scenario1PBT3",'Minor retrofit'!$K$43,IF(F60="Scenario2PBT3",'Minor retrofit'!$L$43,IF(F60="Scenario3PBT3",'Minor retrofit'!$M$43,"")))&amp;IF(F60="Scenario1PBT4",'Minor retrofit'!$N$43,IF(F60="Scenario2PBT4",'Minor retrofit'!$O$43,IF(F60="Scenario3PBT4",'Minor retrofit'!$P$43,"")))&amp;IF(F60="Scenario1PBT5",'Minor retrofit'!$Q$43,IF(F60="Scenario2PBT5",'Minor retrofit'!$R$43,IF(F60="Scenario3PBT5",'Minor retrofit'!$S$43,"")))&amp;IF(F60="Scenario1PBT6",'Minor retrofit'!$T$43,IF(F60="Scenario2PBT6",'Minor retrofit'!$U$43,IF(F60="Scenario3PBT6",'Minor retrofit'!$V$43,"")))&amp;IF(F60="Scenario1PBT7",'Minor retrofit'!$W$43,IF(F60="Scenario2PBT7",'Minor retrofit'!$X$43,IF(F60="Scenario3PBT7",'Minor retrofit'!$Y$43,"")))&amp;IF(F60="Scenario1PBT8",'Minor retrofit'!$Z$43,IF(F60="Scenario2PBT8",'Minor retrofit'!$AA$43,IF(F60="Scenario3PBT8",'Minor retrofit'!$AB$43,"")))&amp;IF(F60="Scenario1PBT9",'Minor retrofit'!$AC$43,IF(F60="Scenario2PBT9",'Minor retrofit'!$AD$43,IF(F60="Scenario3PBT9",'Minor retrofit'!$AE$43,"")))&amp;IF(F60="Scenario1PBT10",'Minor retrofit'!$AF$43,IF(F60="Scenario2PBT10",'Minor retrofit'!$AG$43,IF(F60="Scenario3PBT10",'Minor retrofit'!$AH$43,"")))&amp;IF(F60="Scenario1PBT11",'Minor retrofit'!$AI$43,IF(F60="Scenario2PBT11",'Minor retrofit'!$AJ$43,IF(F60="Scenario3PBT11",'Minor retrofit'!$AK$43,"")))&amp;IF(F60="Scenario1PBT12",'Minor retrofit'!$AL$43,IF(F60="Scenario2PBT12",'Minor retrofit'!$AM$43,IF(F60="Scenario3PBT12",'Minor retrofit'!$AN$43,"")))&amp;IF(F60="Scenario1PBT13",'Minor retrofit'!$AO$43,IF(F60="Scenario2PBT13",'Minor retrofit'!$AP$43,IF(F60="Scenario3PBT13",'Minor retrofit'!$AQ$43,"")))&amp;IF(F60="Scenario1PBT14",'Minor retrofit'!$AR$43,IF(F60="Scenario2PBT14",'Minor retrofit'!$AS$43,IF(F60="Scenario3PBT14",'Minor retrofit'!$AT$43,"")))&amp;IF(F60="Scenario1PBT15",'Minor retrofit'!$AU$43,IF(F60="Scenario2PBT15",'Minor retrofit'!$AV$43,IF(F60="Scenario3PBT15",'Minor retrofit'!$AW$43,"")))</f>
        <v/>
      </c>
      <c r="Z60" s="117">
        <f t="shared" si="10"/>
        <v>0</v>
      </c>
      <c r="AA60" s="178" t="str">
        <f>IF(F60="Scenario1PBT1",'Minor retrofit'!$E$102,IF(F60="Scenario2PBT1",'Minor retrofit'!$F$102,IF(F60="Scenario3PBT1",'Minor retrofit'!$G$102,"")))&amp;IF(F60="Scenario1PBT2",'Minor retrofit'!$H$102,IF(F60="Scenario2PBT2",'Minor retrofit'!$I$102,IF(F60="Scenario3PBT2",'Minor retrofit'!$J$102,"")))&amp;IF(F60="Scenario1PBT3",'Minor retrofit'!$K$102,IF(F60="Scenario2PBT3",'Minor retrofit'!$L$102,IF(F60="Scenario3PBT3",'Minor retrofit'!$M$102,"")))&amp;IF(F60="Scenario1PBT4",'Minor retrofit'!$N$102,IF(F60="Scenario2PBT4",'Minor retrofit'!$O$102,IF(F60="Scenario3PBT4",'Minor retrofit'!$P$102,"")))&amp;IF(F60="Scenario1PBT5",'Minor retrofit'!$Q$102,IF(F60="Scenario2PBT5",'Minor retrofit'!$R$102,IF(F60="Scenario3PBT5",'Minor retrofit'!$S$102,"")))&amp;IF(F60="Scenario1PBT6",'Minor retrofit'!$T$102,IF(F60="Scenario2PBT6",'Minor retrofit'!$U$102,IF(F60="Scenario3PBT6",'Minor retrofit'!$V$102,"")))&amp;IF(F60="Scenario1PBT7",'Minor retrofit'!$W$102,IF(F60="Scenario2PBT7",'Minor retrofit'!$X$102,IF(F60="Scenario3PBT7",'Minor retrofit'!$Y$102,"")))&amp;IF(F60="Scenario1PBT8",'Minor retrofit'!$Z$102,IF(F60="Scenario2PBT8",'Minor retrofit'!$AA$102,IF(F60="Scenario3PBT8",'Minor retrofit'!$AB$102,"")))&amp;IF(F60="Scenario1PBT9",'Minor retrofit'!$AC$102,IF(F60="Scenario2PBT9",'Minor retrofit'!$AD$102,IF(F60="Scenario3PBT9",'Minor retrofit'!$AE$102,"")))&amp;IF(F60="Scenario1PBT10",'Minor retrofit'!$AF$102,IF(F60="Scenario2PBT10",'Minor retrofit'!$AG$102,IF(F60="Scenario3PBT10",'Minor retrofit'!$AH$102,"")))&amp;IF(F60="Scenario1PBT11",'Minor retrofit'!$AI$102,IF(F60="Scenario2PBT11",'Minor retrofit'!$AJ$102,IF(F60="Scenario3PBT11",'Minor retrofit'!$AK$102,"")))&amp;IF(F60="Scenario1PBT12",'Minor retrofit'!$AL$102,IF(F60="Scenario2PBT12",'Minor retrofit'!$AM$102,IF(F60="Scenario3PBT12",'Minor retrofit'!$AN$102,"")))&amp;IF(F60="Scenario1PBT13",'Minor retrofit'!$AO$102,IF(F60="Scenario2PBT13",'Minor retrofit'!$AP$102,IF(F60="Scenario3PBT13",'Minor retrofit'!$AQ$102,"")))&amp;IF(F60="Scenario1PBT14",'Minor retrofit'!$AR$102,IF(F60="Scenario2PBT14",'Minor retrofit'!$AS$102,IF(F60="Scenario3PBT14",'Minor retrofit'!$AT$102,"")))&amp;IF(F60="Scenario1PBT15",'Minor retrofit'!$AU$102,IF(F60="Scenario2PBT15",'Minor retrofit'!$AV$102,IF(F60="Scenario3PBT15",'Minor retrofit'!$AW$102,"")))</f>
        <v/>
      </c>
      <c r="AB60" s="179">
        <f t="shared" si="11"/>
        <v>0</v>
      </c>
      <c r="AC60" s="208">
        <f>IFERROR('Projection_Base-case'!G60-G60,0)</f>
        <v>0</v>
      </c>
      <c r="AD60" s="178">
        <f t="shared" si="12"/>
        <v>0</v>
      </c>
      <c r="AE60" s="117">
        <f>IFERROR(100*AC60/'Projection_Base-case'!G60,0)</f>
        <v>0</v>
      </c>
      <c r="AF60" s="117">
        <f>IFERROR('Projection_Base-case'!I60-I60,0)</f>
        <v>0</v>
      </c>
      <c r="AG60" s="178">
        <f t="shared" si="13"/>
        <v>0</v>
      </c>
      <c r="AH60" s="117">
        <f>IFERROR(100*AF60/'Projection_Base-case'!I60,0)</f>
        <v>0</v>
      </c>
      <c r="AI60" s="117">
        <f>IFERROR('Projection_Base-case'!K60-K60,0)</f>
        <v>0</v>
      </c>
      <c r="AJ60" s="178">
        <f t="shared" si="14"/>
        <v>0</v>
      </c>
      <c r="AK60" s="117">
        <f>IFERROR(100*AI60/'Projection_Base-case'!K60,0)</f>
        <v>0</v>
      </c>
      <c r="AL60" s="117">
        <f>IFERROR(M60-'Projection_Base-case'!M60,0)</f>
        <v>0</v>
      </c>
      <c r="AM60" s="178">
        <f t="shared" si="15"/>
        <v>0</v>
      </c>
      <c r="AN60" s="179">
        <f>IFERROR(IF('Projection_Base-case'!N60&gt;0,100*AM60/'Projection_Base-case'!N60,100*AM60/N60),0)</f>
        <v>0</v>
      </c>
      <c r="AO60" s="206">
        <f>IFERROR('Projection_Base-case'!O60-O60,0)</f>
        <v>0</v>
      </c>
      <c r="AP60" s="178">
        <f t="shared" si="16"/>
        <v>0</v>
      </c>
      <c r="AQ60" s="117">
        <f>IFERROR(100*AO60/'Projection_Base-case'!O60,0)</f>
        <v>0</v>
      </c>
      <c r="AR60" s="117">
        <f>IFERROR('Projection_Base-case'!Q60-Q60,0)</f>
        <v>0</v>
      </c>
      <c r="AS60" s="178">
        <f t="shared" si="17"/>
        <v>0</v>
      </c>
      <c r="AT60" s="117">
        <f>IFERROR(100*AR60/'Projection_Base-case'!Q60,0)</f>
        <v>0</v>
      </c>
      <c r="AU60" s="117">
        <f>IFERROR('Projection_Base-case'!S60-S60,0)</f>
        <v>0</v>
      </c>
      <c r="AV60" s="178">
        <f t="shared" si="18"/>
        <v>0</v>
      </c>
      <c r="AW60" s="118">
        <f>IFERROR(100*AU60/'Projection_Base-case'!S60,0)</f>
        <v>0</v>
      </c>
      <c r="AX60" s="206">
        <f>IFERROR('Projection_Base-case'!U60-U60,0)</f>
        <v>0</v>
      </c>
      <c r="AY60" s="178">
        <f t="shared" si="19"/>
        <v>0</v>
      </c>
      <c r="AZ60" s="117">
        <f>IFERROR(100*AX60/'Projection_Base-case'!U60,0)</f>
        <v>0</v>
      </c>
      <c r="BA60" s="117">
        <f>IFERROR('Projection_Base-case'!W60-W60,0)</f>
        <v>0</v>
      </c>
      <c r="BB60" s="178">
        <f t="shared" si="20"/>
        <v>0</v>
      </c>
      <c r="BC60" s="117">
        <f>IFERROR(100*BA60/'Projection_Base-case'!W60,0)</f>
        <v>0</v>
      </c>
      <c r="BD60" s="117">
        <f>IFERROR('Projection_Base-case'!Y60-Y60,0)</f>
        <v>0</v>
      </c>
      <c r="BE60" s="178">
        <f t="shared" si="21"/>
        <v>0</v>
      </c>
      <c r="BF60" s="117">
        <f>IFERROR(100*BD60/'Projection_Base-case'!Y60,0)</f>
        <v>0</v>
      </c>
      <c r="BG60" s="178">
        <f t="shared" si="22"/>
        <v>0</v>
      </c>
      <c r="BH60" s="179">
        <f t="shared" si="23"/>
        <v>0</v>
      </c>
    </row>
    <row r="61" spans="1:60">
      <c r="A61" s="205">
        <v>56</v>
      </c>
      <c r="B61" s="178">
        <f>IF('Projection_Base-case'!B61&lt;&gt;"",'Projection_Base-case'!B61,0)</f>
        <v>0</v>
      </c>
      <c r="C61" s="178">
        <f>IF('Projection_Base-case'!C61&lt;&gt;"",'Projection_Base-case'!C61,0)</f>
        <v>0</v>
      </c>
      <c r="D61" s="178">
        <f>IF('Projection_Base-case'!D61&lt;&gt;"",'Projection_Base-case'!D61,0)</f>
        <v>0</v>
      </c>
      <c r="E61" s="176" t="str">
        <f>IF(AND('Résultats Minor'!$AC$3="OUI",'Résultats Minor'!E60&lt;&gt;""),'Résultats Minor'!E60,IF(OR(D61="PBT2",D61="PBT3",D61="PBT5",D61="PBT8",D61="PBT9"),"Scenario1",IF(OR(D61="PBT6",D61="PBT7",D61="PBT10"),"Scenario2",IF(OR(D61="PBT1",D61="PBT4"),"Scenario3",""))))</f>
        <v/>
      </c>
      <c r="F61" s="202" t="str">
        <f t="shared" si="0"/>
        <v>0</v>
      </c>
      <c r="G61" s="206" t="str">
        <f>IF(F61="Scenario1PBT1",'Minor retrofit'!$E$7,IF(F61="Scenario2PBT1",'Minor retrofit'!$F$7,IF(F61="Scenario3PBT1",'Minor retrofit'!$G$7,"")))&amp;IF(F61="Scenario1PBT2",'Minor retrofit'!$H$7,IF(F61="Scenario2PBT2",'Minor retrofit'!$I$7,IF(F61="Scenario3PBT2",'Minor retrofit'!$J$7,"")))&amp;IF(F61="Scenario1PBT3",'Minor retrofit'!$K$7,IF(F61="Scenario2PBT3",'Minor retrofit'!$L$7,IF(F61="Scenario3PBT3",'Minor retrofit'!$M$7,"")))&amp;IF(F61="Scenario1PBT4",'Minor retrofit'!$N$7,IF(F61="Scenario2PBT4",'Minor retrofit'!$O$7,IF(F61="Scenario3PBT4",'Minor retrofit'!$P$7,"")))&amp;IF(F61="Scenario1PBT5",'Minor retrofit'!$Q$7,IF(F61="Scenario2PBT5",'Minor retrofit'!$R$7,IF(F61="Scenario3PBT5",'Minor retrofit'!$S$7,"")))&amp;IF(F61="Scenario1PBT6",'Minor retrofit'!$T$7,IF(F61="Scenario2PBT6",'Minor retrofit'!$U$7,IF(F61="Scenario3PBT6",'Minor retrofit'!$V$7,"")))&amp;IF(F61="Scenario1PBT7",'Minor retrofit'!$W$7,IF(F61="Scenario2PBT7",'Minor retrofit'!$X$7,IF(F61="Scenario3PBT7",'Minor retrofit'!$Y$7,"")))&amp;IF(F61="Scenario1PBT8",'Minor retrofit'!$Z$7,IF(F61="Scenario2PBT8",'Minor retrofit'!$AA$7,IF(F61="Scenario3PBT8",'Minor retrofit'!$AB$7,"")))&amp;IF(F61="Scenario1PBT9",'Minor retrofit'!$AC$7,IF(F61="Scenario2PBT9",'Minor retrofit'!$AD$7,IF(F61="Scenario3PBT9",'Minor retrofit'!$AE$7,"")))&amp;IF(F61="Scenario1PBT10",'Minor retrofit'!$AF$7,IF(F61="Scenario2PBT10",'Minor retrofit'!$AG$7,IF(F61="Scenario3PBT10",'Minor retrofit'!$AH$7,"")))&amp;IF(F61="Scenario1PBT11",'Minor retrofit'!$AI$7,IF(F61="Scenario2PBT11",'Minor retrofit'!$AJ$7,IF(F61="Scenario3PBT11",'Minor retrofit'!$AK$7,"")))&amp;IF(F61="Scenario1PBT12",'Minor retrofit'!$AL$7,IF(F61="Scenario2PBT12",'Minor retrofit'!$AM$7,IF(F61="Scenario3PBT12",'Minor retrofit'!$AN$7,"")))&amp;IF(F61="Scenario1PBT13",'Minor retrofit'!$AO$7,IF(F61="Scenario2PBT13",'Minor retrofit'!$AP$7,IF(F61="Scenario3PBT13",'Minor retrofit'!$AQ$7,"")))&amp;IF(F61="Scenario1PBT14",'Minor retrofit'!$AR$7,IF(F61="Scenario2PBT14",'Minor retrofit'!$AS$7,IF(F61="Scenario3PBT14",'Minor retrofit'!$AT$7,"")))&amp;IF(F61="Scenario1PBT15",'Minor retrofit'!$AU$7,IF(F61="Scenario2PBT15",'Minor retrofit'!$AV$7,IF(F61="Scenario3PBT15",'Minor retrofit'!$AW$7,"")))</f>
        <v/>
      </c>
      <c r="H61" s="117">
        <f t="shared" si="1"/>
        <v>0</v>
      </c>
      <c r="I61" s="117" t="str">
        <f>IF(F61="Scenario1PBT1",'Minor retrofit'!$E$17,IF(F61="Scenario2PBT1",'Minor retrofit'!$F$17,IF(F61="Scenario3PBT1",'Minor retrofit'!$G$17,"")))&amp;IF(F61="Scenario1PBT2",'Minor retrofit'!$H$17,IF(F61="Scenario2PBT2",'Minor retrofit'!$I$17,IF(F61="Scenario3PBT2",'Minor retrofit'!$J$17,"")))&amp;IF(F61="Scenario1PBT3",'Minor retrofit'!$K$17,IF(F61="Scenario2PBT3",'Minor retrofit'!$L$17,IF(F61="Scenario3PBT3",'Minor retrofit'!$M$17,"")))&amp;IF(F61="Scenario1PBT4",'Minor retrofit'!$N$17,IF(F61="Scenario2PBT4",'Minor retrofit'!$O$17,IF(F61="Scenario3PBT4",'Minor retrofit'!$P$17,"")))&amp;IF(F61="Scenario1PBT5",'Minor retrofit'!$Q$17,IF(F61="Scenario2PBT5",'Minor retrofit'!$R$17,IF(F61="Scenario3PBT5",'Minor retrofit'!$S$17,"")))&amp;IF(F61="Scenario1PBT6",'Minor retrofit'!$T$17,IF(F61="Scenario2PBT6",'Minor retrofit'!$U$17,IF(F61="Scenario3PBT6",'Minor retrofit'!$V$17,"")))&amp;IF(F61="Scenario1PBT7",'Minor retrofit'!$W$17,IF(F61="Scenario2PBT7",'Minor retrofit'!$X$17,IF(F61="Scenario3PBT7",'Minor retrofit'!$Y$17,"")))&amp;IF(F61="Scenario1PBT8",'Minor retrofit'!$Z$17,IF(F61="Scenario2PBT8",'Minor retrofit'!$AA$17,IF(F61="Scenario3PBT8",'Minor retrofit'!$AB$17,"")))&amp;IF(F61="Scenario1PBT9",'Minor retrofit'!$AC$17,IF(F61="Scenario2PBT9",'Minor retrofit'!$AD$17,IF(F61="Scenario3PBT9",'Minor retrofit'!$AE$17,"")))&amp;IF(F61="Scenario1PBT10",'Minor retrofit'!$AF$17,IF(F61="Scenario2PBT10",'Minor retrofit'!$AG$17,IF(F61="Scenario3PBT10",'Minor retrofit'!$AH$17,"")))&amp;IF(F61="Scenario1PBT11",'Minor retrofit'!$AI$17,IF(F61="Scenario2PBT11",'Minor retrofit'!$AJ$17,IF(F61="Scenario3PBT11",'Minor retrofit'!$AK$17,"")))&amp;IF(F61="Scenario1PBT12",'Minor retrofit'!$AL$17,IF(F61="Scenario2PBT12",'Minor retrofit'!$AM$17,IF(F61="Scenario3PBT12",'Minor retrofit'!$AN$17,"")))&amp;IF(F61="Scenario1PBT13",'Minor retrofit'!$AO$17,IF(F61="Scenario2PBT13",'Minor retrofit'!$AP$17,IF(F61="Scenario3PBT13",'Minor retrofit'!$AQ$17,"")))&amp;IF(F61="Scenario1PBT14",'Minor retrofit'!$AR$17,IF(F61="Scenario2PBT14",'Minor retrofit'!$AS$17,IF(F61="Scenario3PBT14",'Minor retrofit'!$AT$17,"")))&amp;IF(F61="Scenario1PBT15",'Minor retrofit'!$AU$17,IF(F61="Scenario2PBT15",'Minor retrofit'!$AV$17,IF(F61="Scenario3PBT15",'Minor retrofit'!$AW$17,"")))</f>
        <v/>
      </c>
      <c r="J61" s="117">
        <f t="shared" si="2"/>
        <v>0</v>
      </c>
      <c r="K61" s="117" t="str">
        <f>IF(F61="Scenario1PBT1",'Minor retrofit'!$E$19,IF(F61="Scenario2PBT1",'Minor retrofit'!$F$19,IF(F61="Scenario3PBT1",'Minor retrofit'!$G$19,"")))&amp;IF(F61="Scenario1PBT2",'Minor retrofit'!$H$19,IF(F61="Scenario2PBT2",'Minor retrofit'!$I$19,IF(F61="Scenario3PBT2",'Minor retrofit'!$J$19,"")))&amp;IF(F61="Scenario1PBT3",'Minor retrofit'!$K$19,IF(F61="Scenario2PBT3",'Minor retrofit'!$L$19,IF(F61="Scenario3PBT3",'Minor retrofit'!$M$19,"")))&amp;IF(F61="Scenario1PBT4",'Minor retrofit'!$N$19,IF(F61="Scenario2PBT4",'Minor retrofit'!$O$19,IF(F61="Scenario3PBT4",'Minor retrofit'!$P$19,"")))&amp;IF(F61="Scenario1PBT5",'Minor retrofit'!$Q$19,IF(F61="Scenario2PBT5",'Minor retrofit'!$R$19,IF(F61="Scenario3PBT5",'Minor retrofit'!$S$19,"")))&amp;IF(F61="Scenario1PBT6",'Minor retrofit'!$T$19,IF(F61="Scenario2PBT6",'Minor retrofit'!$U$19,IF(F61="Scenario3PBT6",'Minor retrofit'!$V$19,"")))&amp;IF(F61="Scenario1PBT7",'Minor retrofit'!$W$19,IF(F61="Scenario2PBT7",'Minor retrofit'!$X$19,IF(F61="Scenario3PBT7",'Minor retrofit'!$Y$19,"")))&amp;IF(F61="Scenario1PBT8",'Minor retrofit'!$Z$19,IF(F61="Scenario2PBT8",'Minor retrofit'!$AA$19,IF(F61="Scenario3PBT8",'Minor retrofit'!$AB$19,"")))&amp;IF(F61="Scenario1PBT9",'Minor retrofit'!$AC$19,IF(F61="Scenario2PBT9",'Minor retrofit'!$AD$19,IF(F61="Scenario3PBT9",'Minor retrofit'!$AE$19,"")))&amp;IF(F61="Scenario1PBT10",'Minor retrofit'!$AF$19,IF(F61="Scenario2PBT10",'Minor retrofit'!$AG$19,IF(F61="Scenario3PBT10",'Minor retrofit'!$AH$19,"")))&amp;IF(F61="Scenario1PBT11",'Minor retrofit'!$AI$19,IF(F61="Scenario2PBT11",'Minor retrofit'!$AJ$19,IF(F61="Scenario3PBT11",'Minor retrofit'!$AK$19,"")))&amp;IF(F61="Scenario1PBT12",'Minor retrofit'!$AL$19,IF(F61="Scenario2PBT12",'Minor retrofit'!$AM$19,IF(F61="Scenario3PBT12",'Minor retrofit'!$AN$19,"")))&amp;IF(F61="Scenario1PBT13",'Minor retrofit'!$AO$19,IF(F61="Scenario2PBT13",'Minor retrofit'!$AP$19,IF(F61="Scenario3PBT13",'Minor retrofit'!$AQ$19,"")))&amp;IF(F61="Scenario1PBT14",'Minor retrofit'!$AR$19,IF(F61="Scenario2PBT14",'Minor retrofit'!$AS$19,IF(F61="Scenario3PBT14",'Minor retrofit'!$AT$19,"")))&amp;IF(F61="Scenario1PBT15",'Minor retrofit'!$AU$19,IF(F61="Scenario2PBT15",'Minor retrofit'!$AV$19,IF(F61="Scenario3PBT15",'Minor retrofit'!$AW$19,"")))</f>
        <v/>
      </c>
      <c r="L61" s="117">
        <f t="shared" si="3"/>
        <v>0</v>
      </c>
      <c r="M61" s="117" t="str">
        <f>IF(F61="Scenario1PBT1",'Minor retrofit'!$E$21,IF(F61="Scenario2PBT1",'Minor retrofit'!$F$21,IF(F61="Scenario3PBT1",'Minor retrofit'!$G$21,"")))&amp;IF(F61="Scenario1PBT2",'Minor retrofit'!$H$21,IF(F61="Scenario2PBT2",'Minor retrofit'!$I$21,IF(F61="Scenario3PBT2",'Minor retrofit'!$J$21,"")))&amp;IF(F61="Scenario1PBT3",'Minor retrofit'!$K$21,IF(F61="Scenario2PBT3",'Minor retrofit'!$L$21,IF(F61="Scenario3PBT3",'Minor retrofit'!$M$21,"")))&amp;IF(F61="Scenario1PBT4",'Minor retrofit'!$N$21,IF(F61="Scenario2PBT4",'Minor retrofit'!$O$21,IF(F61="Scenario3PBT4",'Minor retrofit'!$P$21,"")))&amp;IF(F61="Scenario1PBT5",'Minor retrofit'!$Q$21,IF(F61="Scenario2PBT5",'Minor retrofit'!$R$21,IF(F61="Scenario3PBT5",'Minor retrofit'!$S$21,"")))&amp;IF(F61="Scenario1PBT6",'Minor retrofit'!$T$21,IF(F61="Scenario2PBT6",'Minor retrofit'!$U$21,IF(F61="Scenario3PBT6",'Minor retrofit'!$V$21,"")))&amp;IF(F61="Scenario1PBT7",'Minor retrofit'!$W$21,IF(F61="Scenario2PBT7",'Minor retrofit'!$X$21,IF(F61="Scenario3PBT7",'Minor retrofit'!$Y$21,"")))&amp;IF(F61="Scenario1PBT8",'Minor retrofit'!$Z$21,IF(F61="Scenario2PBT8",'Minor retrofit'!$AA$21,IF(F61="Scenario3PBT8",'Minor retrofit'!$AB$21,"")))&amp;IF(F61="Scenario1PBT9",'Minor retrofit'!$AC$21,IF(F61="Scenario2PBT9",'Minor retrofit'!$AD$21,IF(F61="Scenario3PBT9",'Minor retrofit'!$AE$21,"")))&amp;IF(F61="Scenario1PBT10",'Minor retrofit'!$AF$21,IF(F61="Scenario2PBT10",'Minor retrofit'!$AG$21,IF(F61="Scenario3PBT10",'Minor retrofit'!$AH$21,"")))&amp;IF(F61="Scenario1PBT11",'Minor retrofit'!$AI$21,IF(F61="Scenario2PBT11",'Minor retrofit'!$AJ$21,IF(F61="Scenario3PBT11",'Minor retrofit'!$AK$21,"")))&amp;IF(F61="Scenario1PBT12",'Minor retrofit'!$AL$21,IF(F61="Scenario2PBT12",'Minor retrofit'!$AM$21,IF(F61="Scenario3PBT12",'Minor retrofit'!$AN$21,"")))&amp;IF(F61="Scenario1PBT13",'Minor retrofit'!$AO$21,IF(F61="Scenario2PBT13",'Minor retrofit'!$AP$21,IF(F61="Scenario3PBT13",'Minor retrofit'!$AQ$21,"")))&amp;IF(F61="Scenario1PBT14",'Minor retrofit'!$AR$21,IF(F61="Scenario2PBT14",'Minor retrofit'!$AS$21,IF(F61="Scenario3PBT14",'Minor retrofit'!$AT$21,"")))&amp;IF(F61="Scenario1PBT15",'Minor retrofit'!$AU$21,IF(F61="Scenario2PBT15",'Minor retrofit'!$AV$21,IF(F61="Scenario3PBT15",'Minor retrofit'!$AW$21,"")))</f>
        <v/>
      </c>
      <c r="N61" s="118">
        <f t="shared" si="4"/>
        <v>0</v>
      </c>
      <c r="O61" s="206" t="str">
        <f>IF(F61="Scenario1PBT1",'Minor retrofit'!$E$24,IF(F61="Scenario2PBT1",'Minor retrofit'!$F$24,IF(F61="Scenario3PBT1",'Minor retrofit'!$G$24,"")))&amp;IF(F61="Scenario1PBT2",'Minor retrofit'!$H$24,IF(F61="Scenario2PBT2",'Minor retrofit'!$I$24,IF(F61="Scenario3PBT2",'Minor retrofit'!$J$24,"")))&amp;IF(F61="Scenario1PBT3",'Minor retrofit'!$K$24,IF(F61="Scenario2PBT3",'Minor retrofit'!$L$24,IF(F61="Scenario3PBT3",'Minor retrofit'!$M$24,"")))&amp;IF(F61="Scenario1PBT4",'Minor retrofit'!$N$24,IF(F61="Scenario2PBT4",'Minor retrofit'!$O$24,IF(F61="Scenario3PBT4",'Minor retrofit'!$P$24,"")))&amp;IF(F61="Scenario1PBT5",'Minor retrofit'!$Q$24,IF(F61="Scenario2PBT5",'Minor retrofit'!$R$24,IF(F61="Scenario3PBT5",'Minor retrofit'!$S$24,"")))&amp;IF(F61="Scenario1PBT6",'Minor retrofit'!$T$24,IF(F61="Scenario2PBT6",'Minor retrofit'!$U$24,IF(F61="Scenario3PBT6",'Minor retrofit'!$V$24,"")))&amp;IF(F61="Scenario1PBT7",'Minor retrofit'!$W$24,IF(F61="Scenario2PBT7",'Minor retrofit'!$X$24,IF(F61="Scenario3PBT7",'Minor retrofit'!$Y$24,"")))&amp;IF(F61="Scenario1PBT8",'Minor retrofit'!$Z$24,IF(F61="Scenario2PBT8",'Minor retrofit'!$AA$24,IF(F61="Scenario3PBT8",'Minor retrofit'!$AB$24,"")))&amp;IF(F61="Scenario1PBT9",'Minor retrofit'!$AC$24,IF(F61="Scenario2PBT9",'Minor retrofit'!$AD$24,IF(F61="Scenario3PBT9",'Minor retrofit'!$AE$24,"")))&amp;IF(F61="Scenario1PBT10",'Minor retrofit'!$AF$24,IF(F61="Scenario2PBT10",'Minor retrofit'!$AG$24,IF(F61="Scenario3PBT10",'Minor retrofit'!$AH$24,"")))&amp;IF(F61="Scenario1PBT11",'Minor retrofit'!$AI$24,IF(F61="Scenario2PBT11",'Minor retrofit'!$AJ$24,IF(F61="Scenario3PBT11",'Minor retrofit'!$AK$24,"")))&amp;IF(F61="Scenario1PBT12",'Minor retrofit'!$AL$24,IF(F61="Scenario2PBT12",'Minor retrofit'!$AM$24,IF(F61="Scenario3PBT12",'Minor retrofit'!$AN$24,"")))&amp;IF(F61="Scenario1PBT13",'Minor retrofit'!$AO$24,IF(F61="Scenario2PBT13",'Minor retrofit'!$AP$24,IF(F61="Scenario3PBT13",'Minor retrofit'!$AQ$24,"")))&amp;IF(F61="Scenario1PBT14",'Minor retrofit'!$AR$24,IF(F61="Scenario2PBT14",'Minor retrofit'!$AS$24,IF(F61="Scenario3PBT14",'Minor retrofit'!$AT$24,"")))&amp;IF(F61="Scenario1PBT15",'Minor retrofit'!$AU$24,IF(F61="Scenario2PBT15",'Minor retrofit'!$AV$24,IF(F61="Scenario3PBT15",'Minor retrofit'!$AW$24,"")))</f>
        <v/>
      </c>
      <c r="P61" s="117">
        <f t="shared" si="5"/>
        <v>0</v>
      </c>
      <c r="Q61" s="117" t="str">
        <f>IF(F61="Scenario1PBT1",'Minor retrofit'!$E$26,IF(F61="Scenario2PBT1",'Minor retrofit'!$F$26,IF(F61="Scenario3PBT1",'Minor retrofit'!$G$26,"")))&amp;IF(F61="Scenario1PBT2",'Minor retrofit'!$H$26,IF(F61="Scenario2PBT2",'Minor retrofit'!$I$26,IF(F61="Scenario3PBT2",'Minor retrofit'!$J$26,"")))&amp;IF(F61="Scenario1PBT3",'Minor retrofit'!$K$26,IF(F61="Scenario2PBT3",'Minor retrofit'!$L$26,IF(F61="Scenario3PBT3",'Minor retrofit'!$M$26,"")))&amp;IF(F61="Scenario1PBT4",'Minor retrofit'!$N$26,IF(F61="Scenario2PBT4",'Minor retrofit'!$O$26,IF(F61="Scenario3PBT4",'Minor retrofit'!$P$26,"")))&amp;IF(F61="Scenario1PBT5",'Minor retrofit'!$Q$26,IF(F61="Scenario2PBT5",'Minor retrofit'!$R$26,IF(F61="Scenario3PBT5",'Minor retrofit'!$S$26,"")))&amp;IF(F61="Scenario1PBT6",'Minor retrofit'!$T$26,IF(F61="Scenario2PBT6",'Minor retrofit'!$U$26,IF(F61="Scenario3PBT6",'Minor retrofit'!$V$26,"")))&amp;IF(F61="Scenario1PBT7",'Minor retrofit'!$W$26,IF(F61="Scenario2PBT7",'Minor retrofit'!$X$26,IF(F61="Scenario3PBT7",'Minor retrofit'!$Y$26,"")))&amp;IF(F61="Scenario1PBT8",'Minor retrofit'!$Z$26,IF(F61="Scenario2PBT8",'Minor retrofit'!$AA$26,IF(F61="Scenario3PBT8",'Minor retrofit'!$AB$26,"")))&amp;IF(F61="Scenario1PBT9",'Minor retrofit'!$AC$26,IF(F61="Scenario2PBT9",'Minor retrofit'!$AD$26,IF(F61="Scenario3PBT9",'Minor retrofit'!$AE$26,"")))&amp;IF(F61="Scenario1PBT10",'Minor retrofit'!$AF$26,IF(F61="Scenario2PBT10",'Minor retrofit'!$AG$26,IF(F61="Scenario3PBT10",'Minor retrofit'!$AH$26,"")))&amp;IF(F61="Scenario1PBT11",'Minor retrofit'!$AI$26,IF(F61="Scenario2PBT11",'Minor retrofit'!$AJ$26,IF(F61="Scenario3PBT11",'Minor retrofit'!$AK$26,"")))&amp;IF(F61="Scenario1PBT12",'Minor retrofit'!$AL$26,IF(F61="Scenario2PBT12",'Minor retrofit'!$AM$26,IF(F61="Scenario3PBT12",'Minor retrofit'!$AN$26,"")))&amp;IF(F61="Scenario1PBT13",'Minor retrofit'!$AO$26,IF(F61="Scenario2PBT13",'Minor retrofit'!$AP$26,IF(F61="Scenario3PBT13",'Minor retrofit'!$AQ$26,"")))&amp;IF(F61="Scenario1PBT14",'Minor retrofit'!$AR$26,IF(F61="Scenario2PBT14",'Minor retrofit'!$AS$26,IF(F61="Scenario3PBT14",'Minor retrofit'!$AT$26,"")))&amp;IF(F61="Scenario1PBT15",'Minor retrofit'!$AU$26,IF(F61="Scenario2PBT15",'Minor retrofit'!$AV$26,IF(F61="Scenario3PBT15",'Minor retrofit'!$AW$26,"")))</f>
        <v/>
      </c>
      <c r="R61" s="117">
        <f t="shared" si="6"/>
        <v>0</v>
      </c>
      <c r="S61" s="117" t="str">
        <f>IF(F61="Scenario1PBT1",'Minor retrofit'!$E$28,IF(F61="Scenario2PBT1",'Minor retrofit'!$F$28,IF(F61="Scenario3PBT1",'Minor retrofit'!$G$28,"")))&amp;IF(F61="Scenario1PBT2",'Minor retrofit'!$H$28,IF(F61="Scenario2PBT2",'Minor retrofit'!$I$28,IF(F61="Scenario3PBT2",'Minor retrofit'!$J$28,"")))&amp;IF(F61="Scenario1PBT3",'Minor retrofit'!$K$28,IF(F61="Scenario2PBT3",'Minor retrofit'!$L$28,IF(F61="Scenario3PBT3",'Minor retrofit'!$M$28,"")))&amp;IF(F61="Scenario1PBT4",'Minor retrofit'!$N$28,IF(F61="Scenario2PBT4",'Minor retrofit'!$O$28,IF(F61="Scenario3PBT4",'Minor retrofit'!$P$28,"")))&amp;IF(F61="Scenario1PBT5",'Minor retrofit'!$Q$28,IF(F61="Scenario2PBT5",'Minor retrofit'!$R$28,IF(F61="Scenario3PBT5",'Minor retrofit'!$S$28,"")))&amp;IF(F61="Scenario1PBT6",'Minor retrofit'!$T$28,IF(F61="Scenario2PBT6",'Minor retrofit'!$U$28,IF(F61="Scenario3PBT6",'Minor retrofit'!$V$28,"")))&amp;IF(F61="Scenario1PBT7",'Minor retrofit'!$W$28,IF(F61="Scenario2PBT7",'Minor retrofit'!$X$28,IF(F61="Scenario3PBT7",'Minor retrofit'!$Y$28,"")))&amp;IF(F61="Scenario1PBT8",'Minor retrofit'!$Z$28,IF(F61="Scenario2PBT8",'Minor retrofit'!$AA$28,IF(F61="Scenario3PBT8",'Minor retrofit'!$AB$28,"")))&amp;IF(F61="Scenario1PBT9",'Minor retrofit'!$AC$28,IF(F61="Scenario2PBT9",'Minor retrofit'!$AD$28,IF(F61="Scenario3PBT9",'Minor retrofit'!$AE$28,"")))&amp;IF(F61="Scenario1PBT10",'Minor retrofit'!$AF$28,IF(F61="Scenario2PBT10",'Minor retrofit'!$AG$28,IF(F61="Scenario3PBT10",'Minor retrofit'!$AH$28,"")))&amp;IF(F61="Scenario1PBT11",'Minor retrofit'!$AI$28,IF(F61="Scenario2PBT11",'Minor retrofit'!$AJ$28,IF(F61="Scenario3PBT11",'Minor retrofit'!$AK$28,"")))&amp;IF(F61="Scenario1PBT12",'Minor retrofit'!$AL$28,IF(F61="Scenario2PBT12",'Minor retrofit'!$AM$28,IF(F61="Scenario3PBT12",'Minor retrofit'!$AN$28,"")))&amp;IF(F61="Scenario1PBT13",'Minor retrofit'!$AO$28,IF(F61="Scenario2PBT13",'Minor retrofit'!$AP$28,IF(F61="Scenario3PBT13",'Minor retrofit'!$AQ$28,"")))&amp;IF(F61="Scenario1PBT14",'Minor retrofit'!$AR$28,IF(F61="Scenario2PBT14",'Minor retrofit'!$AS$28,IF(F61="Scenario3PBT14",'Minor retrofit'!$AT$28,"")))&amp;IF(F61="Scenario1PBT15",'Minor retrofit'!$AU$28,IF(F61="Scenario2PBT15",'Minor retrofit'!$AV$28,IF(F61="Scenario3PBT15",'Minor retrofit'!$AW$28,"")))</f>
        <v/>
      </c>
      <c r="T61" s="207">
        <f t="shared" si="7"/>
        <v>0</v>
      </c>
      <c r="U61" s="206" t="str">
        <f>IF(F61="Scenario1PBT1",'Minor retrofit'!$E$39,IF(F61="Scenario2PBT1",'Minor retrofit'!$F$39,IF(F61="Scenario3PBT1",'Minor retrofit'!$G$39,"")))&amp;IF(F61="Scenario1PBT2",'Minor retrofit'!$H$39,IF(F61="Scenario2PBT2",'Minor retrofit'!$I$39,IF(F61="Scenario3PBT2",'Minor retrofit'!$J$39,"")))&amp;IF(F61="Scenario1PBT3",'Minor retrofit'!$K$39,IF(F61="Scenario2PBT3",'Minor retrofit'!$L$39,IF(F61="Scenario3PBT3",'Minor retrofit'!$M$39,"")))&amp;IF(F61="Scenario1PBT4",'Minor retrofit'!$N$39,IF(F61="Scenario2PBT4",'Minor retrofit'!$O$39,IF(F61="Scenario3PBT4",'Minor retrofit'!$P$39,"")))&amp;IF(F61="Scenario1PBT5",'Minor retrofit'!$Q$39,IF(F61="Scenario2PBT5",'Minor retrofit'!$R$39,IF(F61="Scenario3PBT5",'Minor retrofit'!$S$39,"")))&amp;IF(F61="Scenario1PBT6",'Minor retrofit'!$T$39,IF(F61="Scenario2PBT6",'Minor retrofit'!$U$39,IF(F61="Scenario3PBT6",'Minor retrofit'!$V$39,"")))&amp;IF(F61="Scenario1PBT7",'Minor retrofit'!$W$39,IF(F61="Scenario2PBT7",'Minor retrofit'!$X$39,IF(F61="Scenario3PBT7",'Minor retrofit'!$Y$39,"")))&amp;IF(F61="Scenario1PBT8",'Minor retrofit'!$Z$39,IF(F61="Scenario2PBT8",'Minor retrofit'!$AA$39,IF(F61="Scenario3PBT8",'Minor retrofit'!$AB$39,"")))&amp;IF(F61="Scenario1PBT9",'Minor retrofit'!$AC$39,IF(F61="Scenario2PBT9",'Minor retrofit'!$AD$39,IF(F61="Scenario3PBT9",'Minor retrofit'!$AE$39,"")))&amp;IF(F61="Scenario1PBT10",'Minor retrofit'!$AF$39,IF(F61="Scenario2PBT10",'Minor retrofit'!$AG$39,IF(F61="Scenario3PBT10",'Minor retrofit'!$AH$39,"")))&amp;IF(F61="Scenario1PBT11",'Minor retrofit'!$AI$39,IF(F61="Scenario2PBT11",'Minor retrofit'!$AJ$39,IF(F61="Scenario3PBT11",'Minor retrofit'!$AK$39,"")))&amp;IF(F61="Scenario1PBT12",'Minor retrofit'!$AL$39,IF(F61="Scenario2PBT12",'Minor retrofit'!$AM$39,IF(F61="Scenario3PBT12",'Minor retrofit'!$AN$39,"")))&amp;IF(F61="Scenario1PBT13",'Minor retrofit'!$AO$39,IF(F61="Scenario2PBT13",'Minor retrofit'!$AP$39,IF(F61="Scenario3PBT13",'Minor retrofit'!$AQ$39,"")))&amp;IF(F61="Scenario1PBT14",'Minor retrofit'!$AR$39,IF(F61="Scenario2PBT14",'Minor retrofit'!$AS$39,IF(F61="Scenario3PBT14",'Minor retrofit'!$AT$39,"")))&amp;IF(F61="Scenario1PBT15",'Minor retrofit'!$AU$39,IF(F61="Scenario2PBT15",'Minor retrofit'!$AV$39,IF(F61="Scenario3PBT15",'Minor retrofit'!$AW$39,"")))</f>
        <v/>
      </c>
      <c r="V61" s="117">
        <f t="shared" si="8"/>
        <v>0</v>
      </c>
      <c r="W61" s="117" t="str">
        <f>IF(F61="Scenario1PBT1",'Minor retrofit'!$E$41,IF(F61="Scenario2PBT1",'Minor retrofit'!$F$41,IF(F61="Scenario3PBT1",'Minor retrofit'!$G$41,"")))&amp;IF(F61="Scenario1PBT2",'Minor retrofit'!$H$41,IF(F61="Scenario2PBT2",'Minor retrofit'!$I$41,IF(F61="Scenario3PBT2",'Minor retrofit'!$J$41,"")))&amp;IF(F61="Scenario1PBT3",'Minor retrofit'!$K$41,IF(F61="Scenario2PBT3",'Minor retrofit'!$L$41,IF(F61="Scenario3PBT3",'Minor retrofit'!$M$41,"")))&amp;IF(F61="Scenario1PBT4",'Minor retrofit'!$N$41,IF(F61="Scenario2PBT4",'Minor retrofit'!$O$41,IF(F61="Scenario3PBT4",'Minor retrofit'!$P$41,"")))&amp;IF(F61="Scenario1PBT5",'Minor retrofit'!$Q$41,IF(F61="Scenario2PBT5",'Minor retrofit'!$R$41,IF(F61="Scenario3PBT5",'Minor retrofit'!$S$41,"")))&amp;IF(F61="Scenario1PBT6",'Minor retrofit'!$T$41,IF(F61="Scenario2PBT6",'Minor retrofit'!$U$41,IF(F61="Scenario3PBT6",'Minor retrofit'!$V$41,"")))&amp;IF(F61="Scenario1PBT7",'Minor retrofit'!$W$41,IF(F61="Scenario2PBT7",'Minor retrofit'!$X$41,IF(F61="Scenario3PBT7",'Minor retrofit'!$Y$41,"")))&amp;IF(F61="Scenario1PBT8",'Minor retrofit'!$Z$41,IF(F61="Scenario2PBT8",'Minor retrofit'!$AA$41,IF(F61="Scenario3PBT8",'Minor retrofit'!$AB$41,"")))&amp;IF(F61="Scenario1PBT9",'Minor retrofit'!$AC$41,IF(F61="Scenario2PBT9",'Minor retrofit'!$AD$41,IF(F61="Scenario3PBT9",'Minor retrofit'!$AE$41,"")))&amp;IF(F61="Scenario1PBT10",'Minor retrofit'!$AF$41,IF(F61="Scenario2PBT10",'Minor retrofit'!$AG$41,IF(F61="Scenario3PBT10",'Minor retrofit'!$AH$41,"")))&amp;IF(F61="Scenario1PBT11",'Minor retrofit'!$AI$41,IF(F61="Scenario2PBT11",'Minor retrofit'!$AJ$41,IF(F61="Scenario3PBT11",'Minor retrofit'!$AK$41,"")))&amp;IF(F61="Scenario1PBT12",'Minor retrofit'!$AL$41,IF(F61="Scenario2PBT12",'Minor retrofit'!$AM$41,IF(F61="Scenario3PBT12",'Minor retrofit'!$AN$41,"")))&amp;IF(F61="Scenario1PBT13",'Minor retrofit'!$AO$41,IF(F61="Scenario2PBT13",'Minor retrofit'!$AP$41,IF(F61="Scenario3PBT13",'Minor retrofit'!$AQ$41,"")))&amp;IF(F61="Scenario1PBT14",'Minor retrofit'!$AR$41,IF(F61="Scenario2PBT14",'Minor retrofit'!$AS$41,IF(F61="Scenario3PBT14",'Minor retrofit'!$AT$41,"")))&amp;IF(F61="Scenario1PBT15",'Minor retrofit'!$AU$41,IF(F61="Scenario2PBT15",'Minor retrofit'!$AV$41,IF(F61="Scenario3PBT15",'Minor retrofit'!$AW$41,"")))</f>
        <v/>
      </c>
      <c r="X61" s="117">
        <f t="shared" si="9"/>
        <v>0</v>
      </c>
      <c r="Y61" s="117" t="str">
        <f>IF(F61="Scenario1PBT1",'Minor retrofit'!$E$43,IF(F61="Scenario2PBT1",'Minor retrofit'!$F$43,IF(F61="Scenario3PBT1",'Minor retrofit'!$G$43,"")))&amp;IF(F61="Scenario1PBT2",'Minor retrofit'!$H$43,IF(F61="Scenario2PBT2",'Minor retrofit'!$I$43,IF(F61="Scenario3PBT2",'Minor retrofit'!$J$43,"")))&amp;IF(F61="Scenario1PBT3",'Minor retrofit'!$K$43,IF(F61="Scenario2PBT3",'Minor retrofit'!$L$43,IF(F61="Scenario3PBT3",'Minor retrofit'!$M$43,"")))&amp;IF(F61="Scenario1PBT4",'Minor retrofit'!$N$43,IF(F61="Scenario2PBT4",'Minor retrofit'!$O$43,IF(F61="Scenario3PBT4",'Minor retrofit'!$P$43,"")))&amp;IF(F61="Scenario1PBT5",'Minor retrofit'!$Q$43,IF(F61="Scenario2PBT5",'Minor retrofit'!$R$43,IF(F61="Scenario3PBT5",'Minor retrofit'!$S$43,"")))&amp;IF(F61="Scenario1PBT6",'Minor retrofit'!$T$43,IF(F61="Scenario2PBT6",'Minor retrofit'!$U$43,IF(F61="Scenario3PBT6",'Minor retrofit'!$V$43,"")))&amp;IF(F61="Scenario1PBT7",'Minor retrofit'!$W$43,IF(F61="Scenario2PBT7",'Minor retrofit'!$X$43,IF(F61="Scenario3PBT7",'Minor retrofit'!$Y$43,"")))&amp;IF(F61="Scenario1PBT8",'Minor retrofit'!$Z$43,IF(F61="Scenario2PBT8",'Minor retrofit'!$AA$43,IF(F61="Scenario3PBT8",'Minor retrofit'!$AB$43,"")))&amp;IF(F61="Scenario1PBT9",'Minor retrofit'!$AC$43,IF(F61="Scenario2PBT9",'Minor retrofit'!$AD$43,IF(F61="Scenario3PBT9",'Minor retrofit'!$AE$43,"")))&amp;IF(F61="Scenario1PBT10",'Minor retrofit'!$AF$43,IF(F61="Scenario2PBT10",'Minor retrofit'!$AG$43,IF(F61="Scenario3PBT10",'Minor retrofit'!$AH$43,"")))&amp;IF(F61="Scenario1PBT11",'Minor retrofit'!$AI$43,IF(F61="Scenario2PBT11",'Minor retrofit'!$AJ$43,IF(F61="Scenario3PBT11",'Minor retrofit'!$AK$43,"")))&amp;IF(F61="Scenario1PBT12",'Minor retrofit'!$AL$43,IF(F61="Scenario2PBT12",'Minor retrofit'!$AM$43,IF(F61="Scenario3PBT12",'Minor retrofit'!$AN$43,"")))&amp;IF(F61="Scenario1PBT13",'Minor retrofit'!$AO$43,IF(F61="Scenario2PBT13",'Minor retrofit'!$AP$43,IF(F61="Scenario3PBT13",'Minor retrofit'!$AQ$43,"")))&amp;IF(F61="Scenario1PBT14",'Minor retrofit'!$AR$43,IF(F61="Scenario2PBT14",'Minor retrofit'!$AS$43,IF(F61="Scenario3PBT14",'Minor retrofit'!$AT$43,"")))&amp;IF(F61="Scenario1PBT15",'Minor retrofit'!$AU$43,IF(F61="Scenario2PBT15",'Minor retrofit'!$AV$43,IF(F61="Scenario3PBT15",'Minor retrofit'!$AW$43,"")))</f>
        <v/>
      </c>
      <c r="Z61" s="117">
        <f t="shared" si="10"/>
        <v>0</v>
      </c>
      <c r="AA61" s="178" t="str">
        <f>IF(F61="Scenario1PBT1",'Minor retrofit'!$E$102,IF(F61="Scenario2PBT1",'Minor retrofit'!$F$102,IF(F61="Scenario3PBT1",'Minor retrofit'!$G$102,"")))&amp;IF(F61="Scenario1PBT2",'Minor retrofit'!$H$102,IF(F61="Scenario2PBT2",'Minor retrofit'!$I$102,IF(F61="Scenario3PBT2",'Minor retrofit'!$J$102,"")))&amp;IF(F61="Scenario1PBT3",'Minor retrofit'!$K$102,IF(F61="Scenario2PBT3",'Minor retrofit'!$L$102,IF(F61="Scenario3PBT3",'Minor retrofit'!$M$102,"")))&amp;IF(F61="Scenario1PBT4",'Minor retrofit'!$N$102,IF(F61="Scenario2PBT4",'Minor retrofit'!$O$102,IF(F61="Scenario3PBT4",'Minor retrofit'!$P$102,"")))&amp;IF(F61="Scenario1PBT5",'Minor retrofit'!$Q$102,IF(F61="Scenario2PBT5",'Minor retrofit'!$R$102,IF(F61="Scenario3PBT5",'Minor retrofit'!$S$102,"")))&amp;IF(F61="Scenario1PBT6",'Minor retrofit'!$T$102,IF(F61="Scenario2PBT6",'Minor retrofit'!$U$102,IF(F61="Scenario3PBT6",'Minor retrofit'!$V$102,"")))&amp;IF(F61="Scenario1PBT7",'Minor retrofit'!$W$102,IF(F61="Scenario2PBT7",'Minor retrofit'!$X$102,IF(F61="Scenario3PBT7",'Minor retrofit'!$Y$102,"")))&amp;IF(F61="Scenario1PBT8",'Minor retrofit'!$Z$102,IF(F61="Scenario2PBT8",'Minor retrofit'!$AA$102,IF(F61="Scenario3PBT8",'Minor retrofit'!$AB$102,"")))&amp;IF(F61="Scenario1PBT9",'Minor retrofit'!$AC$102,IF(F61="Scenario2PBT9",'Minor retrofit'!$AD$102,IF(F61="Scenario3PBT9",'Minor retrofit'!$AE$102,"")))&amp;IF(F61="Scenario1PBT10",'Minor retrofit'!$AF$102,IF(F61="Scenario2PBT10",'Minor retrofit'!$AG$102,IF(F61="Scenario3PBT10",'Minor retrofit'!$AH$102,"")))&amp;IF(F61="Scenario1PBT11",'Minor retrofit'!$AI$102,IF(F61="Scenario2PBT11",'Minor retrofit'!$AJ$102,IF(F61="Scenario3PBT11",'Minor retrofit'!$AK$102,"")))&amp;IF(F61="Scenario1PBT12",'Minor retrofit'!$AL$102,IF(F61="Scenario2PBT12",'Minor retrofit'!$AM$102,IF(F61="Scenario3PBT12",'Minor retrofit'!$AN$102,"")))&amp;IF(F61="Scenario1PBT13",'Minor retrofit'!$AO$102,IF(F61="Scenario2PBT13",'Minor retrofit'!$AP$102,IF(F61="Scenario3PBT13",'Minor retrofit'!$AQ$102,"")))&amp;IF(F61="Scenario1PBT14",'Minor retrofit'!$AR$102,IF(F61="Scenario2PBT14",'Minor retrofit'!$AS$102,IF(F61="Scenario3PBT14",'Minor retrofit'!$AT$102,"")))&amp;IF(F61="Scenario1PBT15",'Minor retrofit'!$AU$102,IF(F61="Scenario2PBT15",'Minor retrofit'!$AV$102,IF(F61="Scenario3PBT15",'Minor retrofit'!$AW$102,"")))</f>
        <v/>
      </c>
      <c r="AB61" s="179">
        <f t="shared" si="11"/>
        <v>0</v>
      </c>
      <c r="AC61" s="208">
        <f>IFERROR('Projection_Base-case'!G61-G61,0)</f>
        <v>0</v>
      </c>
      <c r="AD61" s="178">
        <f t="shared" si="12"/>
        <v>0</v>
      </c>
      <c r="AE61" s="117">
        <f>IFERROR(100*AC61/'Projection_Base-case'!G61,0)</f>
        <v>0</v>
      </c>
      <c r="AF61" s="117">
        <f>IFERROR('Projection_Base-case'!I61-I61,0)</f>
        <v>0</v>
      </c>
      <c r="AG61" s="178">
        <f t="shared" si="13"/>
        <v>0</v>
      </c>
      <c r="AH61" s="117">
        <f>IFERROR(100*AF61/'Projection_Base-case'!I61,0)</f>
        <v>0</v>
      </c>
      <c r="AI61" s="117">
        <f>IFERROR('Projection_Base-case'!K61-K61,0)</f>
        <v>0</v>
      </c>
      <c r="AJ61" s="178">
        <f t="shared" si="14"/>
        <v>0</v>
      </c>
      <c r="AK61" s="117">
        <f>IFERROR(100*AI61/'Projection_Base-case'!K61,0)</f>
        <v>0</v>
      </c>
      <c r="AL61" s="117">
        <f>IFERROR(M61-'Projection_Base-case'!M61,0)</f>
        <v>0</v>
      </c>
      <c r="AM61" s="178">
        <f t="shared" si="15"/>
        <v>0</v>
      </c>
      <c r="AN61" s="179">
        <f>IFERROR(IF('Projection_Base-case'!N61&gt;0,100*AM61/'Projection_Base-case'!N61,100*AM61/N61),0)</f>
        <v>0</v>
      </c>
      <c r="AO61" s="206">
        <f>IFERROR('Projection_Base-case'!O61-O61,0)</f>
        <v>0</v>
      </c>
      <c r="AP61" s="178">
        <f t="shared" si="16"/>
        <v>0</v>
      </c>
      <c r="AQ61" s="117">
        <f>IFERROR(100*AO61/'Projection_Base-case'!O61,0)</f>
        <v>0</v>
      </c>
      <c r="AR61" s="117">
        <f>IFERROR('Projection_Base-case'!Q61-Q61,0)</f>
        <v>0</v>
      </c>
      <c r="AS61" s="178">
        <f t="shared" si="17"/>
        <v>0</v>
      </c>
      <c r="AT61" s="117">
        <f>IFERROR(100*AR61/'Projection_Base-case'!Q61,0)</f>
        <v>0</v>
      </c>
      <c r="AU61" s="117">
        <f>IFERROR('Projection_Base-case'!S61-S61,0)</f>
        <v>0</v>
      </c>
      <c r="AV61" s="178">
        <f t="shared" si="18"/>
        <v>0</v>
      </c>
      <c r="AW61" s="118">
        <f>IFERROR(100*AU61/'Projection_Base-case'!S61,0)</f>
        <v>0</v>
      </c>
      <c r="AX61" s="206">
        <f>IFERROR('Projection_Base-case'!U61-U61,0)</f>
        <v>0</v>
      </c>
      <c r="AY61" s="178">
        <f t="shared" si="19"/>
        <v>0</v>
      </c>
      <c r="AZ61" s="117">
        <f>IFERROR(100*AX61/'Projection_Base-case'!U61,0)</f>
        <v>0</v>
      </c>
      <c r="BA61" s="117">
        <f>IFERROR('Projection_Base-case'!W61-W61,0)</f>
        <v>0</v>
      </c>
      <c r="BB61" s="178">
        <f t="shared" si="20"/>
        <v>0</v>
      </c>
      <c r="BC61" s="117">
        <f>IFERROR(100*BA61/'Projection_Base-case'!W61,0)</f>
        <v>0</v>
      </c>
      <c r="BD61" s="117">
        <f>IFERROR('Projection_Base-case'!Y61-Y61,0)</f>
        <v>0</v>
      </c>
      <c r="BE61" s="178">
        <f t="shared" si="21"/>
        <v>0</v>
      </c>
      <c r="BF61" s="117">
        <f>IFERROR(100*BD61/'Projection_Base-case'!Y61,0)</f>
        <v>0</v>
      </c>
      <c r="BG61" s="178">
        <f t="shared" si="22"/>
        <v>0</v>
      </c>
      <c r="BH61" s="179">
        <f t="shared" si="23"/>
        <v>0</v>
      </c>
    </row>
    <row r="62" spans="1:60">
      <c r="A62" s="205">
        <v>57</v>
      </c>
      <c r="B62" s="178">
        <f>IF('Projection_Base-case'!B62&lt;&gt;"",'Projection_Base-case'!B62,0)</f>
        <v>0</v>
      </c>
      <c r="C62" s="178">
        <f>IF('Projection_Base-case'!C62&lt;&gt;"",'Projection_Base-case'!C62,0)</f>
        <v>0</v>
      </c>
      <c r="D62" s="178">
        <f>IF('Projection_Base-case'!D62&lt;&gt;"",'Projection_Base-case'!D62,0)</f>
        <v>0</v>
      </c>
      <c r="E62" s="176" t="str">
        <f>IF(AND('Résultats Minor'!$AC$3="OUI",'Résultats Minor'!E61&lt;&gt;""),'Résultats Minor'!E61,IF(OR(D62="PBT2",D62="PBT3",D62="PBT5",D62="PBT8",D62="PBT9"),"Scenario1",IF(OR(D62="PBT6",D62="PBT7",D62="PBT10"),"Scenario2",IF(OR(D62="PBT1",D62="PBT4"),"Scenario3",""))))</f>
        <v/>
      </c>
      <c r="F62" s="202" t="str">
        <f t="shared" si="0"/>
        <v>0</v>
      </c>
      <c r="G62" s="206" t="str">
        <f>IF(F62="Scenario1PBT1",'Minor retrofit'!$E$7,IF(F62="Scenario2PBT1",'Minor retrofit'!$F$7,IF(F62="Scenario3PBT1",'Minor retrofit'!$G$7,"")))&amp;IF(F62="Scenario1PBT2",'Minor retrofit'!$H$7,IF(F62="Scenario2PBT2",'Minor retrofit'!$I$7,IF(F62="Scenario3PBT2",'Minor retrofit'!$J$7,"")))&amp;IF(F62="Scenario1PBT3",'Minor retrofit'!$K$7,IF(F62="Scenario2PBT3",'Minor retrofit'!$L$7,IF(F62="Scenario3PBT3",'Minor retrofit'!$M$7,"")))&amp;IF(F62="Scenario1PBT4",'Minor retrofit'!$N$7,IF(F62="Scenario2PBT4",'Minor retrofit'!$O$7,IF(F62="Scenario3PBT4",'Minor retrofit'!$P$7,"")))&amp;IF(F62="Scenario1PBT5",'Minor retrofit'!$Q$7,IF(F62="Scenario2PBT5",'Minor retrofit'!$R$7,IF(F62="Scenario3PBT5",'Minor retrofit'!$S$7,"")))&amp;IF(F62="Scenario1PBT6",'Minor retrofit'!$T$7,IF(F62="Scenario2PBT6",'Minor retrofit'!$U$7,IF(F62="Scenario3PBT6",'Minor retrofit'!$V$7,"")))&amp;IF(F62="Scenario1PBT7",'Minor retrofit'!$W$7,IF(F62="Scenario2PBT7",'Minor retrofit'!$X$7,IF(F62="Scenario3PBT7",'Minor retrofit'!$Y$7,"")))&amp;IF(F62="Scenario1PBT8",'Minor retrofit'!$Z$7,IF(F62="Scenario2PBT8",'Minor retrofit'!$AA$7,IF(F62="Scenario3PBT8",'Minor retrofit'!$AB$7,"")))&amp;IF(F62="Scenario1PBT9",'Minor retrofit'!$AC$7,IF(F62="Scenario2PBT9",'Minor retrofit'!$AD$7,IF(F62="Scenario3PBT9",'Minor retrofit'!$AE$7,"")))&amp;IF(F62="Scenario1PBT10",'Minor retrofit'!$AF$7,IF(F62="Scenario2PBT10",'Minor retrofit'!$AG$7,IF(F62="Scenario3PBT10",'Minor retrofit'!$AH$7,"")))&amp;IF(F62="Scenario1PBT11",'Minor retrofit'!$AI$7,IF(F62="Scenario2PBT11",'Minor retrofit'!$AJ$7,IF(F62="Scenario3PBT11",'Minor retrofit'!$AK$7,"")))&amp;IF(F62="Scenario1PBT12",'Minor retrofit'!$AL$7,IF(F62="Scenario2PBT12",'Minor retrofit'!$AM$7,IF(F62="Scenario3PBT12",'Minor retrofit'!$AN$7,"")))&amp;IF(F62="Scenario1PBT13",'Minor retrofit'!$AO$7,IF(F62="Scenario2PBT13",'Minor retrofit'!$AP$7,IF(F62="Scenario3PBT13",'Minor retrofit'!$AQ$7,"")))&amp;IF(F62="Scenario1PBT14",'Minor retrofit'!$AR$7,IF(F62="Scenario2PBT14",'Minor retrofit'!$AS$7,IF(F62="Scenario3PBT14",'Minor retrofit'!$AT$7,"")))&amp;IF(F62="Scenario1PBT15",'Minor retrofit'!$AU$7,IF(F62="Scenario2PBT15",'Minor retrofit'!$AV$7,IF(F62="Scenario3PBT15",'Minor retrofit'!$AW$7,"")))</f>
        <v/>
      </c>
      <c r="H62" s="117">
        <f t="shared" si="1"/>
        <v>0</v>
      </c>
      <c r="I62" s="117" t="str">
        <f>IF(F62="Scenario1PBT1",'Minor retrofit'!$E$17,IF(F62="Scenario2PBT1",'Minor retrofit'!$F$17,IF(F62="Scenario3PBT1",'Minor retrofit'!$G$17,"")))&amp;IF(F62="Scenario1PBT2",'Minor retrofit'!$H$17,IF(F62="Scenario2PBT2",'Minor retrofit'!$I$17,IF(F62="Scenario3PBT2",'Minor retrofit'!$J$17,"")))&amp;IF(F62="Scenario1PBT3",'Minor retrofit'!$K$17,IF(F62="Scenario2PBT3",'Minor retrofit'!$L$17,IF(F62="Scenario3PBT3",'Minor retrofit'!$M$17,"")))&amp;IF(F62="Scenario1PBT4",'Minor retrofit'!$N$17,IF(F62="Scenario2PBT4",'Minor retrofit'!$O$17,IF(F62="Scenario3PBT4",'Minor retrofit'!$P$17,"")))&amp;IF(F62="Scenario1PBT5",'Minor retrofit'!$Q$17,IF(F62="Scenario2PBT5",'Minor retrofit'!$R$17,IF(F62="Scenario3PBT5",'Minor retrofit'!$S$17,"")))&amp;IF(F62="Scenario1PBT6",'Minor retrofit'!$T$17,IF(F62="Scenario2PBT6",'Minor retrofit'!$U$17,IF(F62="Scenario3PBT6",'Minor retrofit'!$V$17,"")))&amp;IF(F62="Scenario1PBT7",'Minor retrofit'!$W$17,IF(F62="Scenario2PBT7",'Minor retrofit'!$X$17,IF(F62="Scenario3PBT7",'Minor retrofit'!$Y$17,"")))&amp;IF(F62="Scenario1PBT8",'Minor retrofit'!$Z$17,IF(F62="Scenario2PBT8",'Minor retrofit'!$AA$17,IF(F62="Scenario3PBT8",'Minor retrofit'!$AB$17,"")))&amp;IF(F62="Scenario1PBT9",'Minor retrofit'!$AC$17,IF(F62="Scenario2PBT9",'Minor retrofit'!$AD$17,IF(F62="Scenario3PBT9",'Minor retrofit'!$AE$17,"")))&amp;IF(F62="Scenario1PBT10",'Minor retrofit'!$AF$17,IF(F62="Scenario2PBT10",'Minor retrofit'!$AG$17,IF(F62="Scenario3PBT10",'Minor retrofit'!$AH$17,"")))&amp;IF(F62="Scenario1PBT11",'Minor retrofit'!$AI$17,IF(F62="Scenario2PBT11",'Minor retrofit'!$AJ$17,IF(F62="Scenario3PBT11",'Minor retrofit'!$AK$17,"")))&amp;IF(F62="Scenario1PBT12",'Minor retrofit'!$AL$17,IF(F62="Scenario2PBT12",'Minor retrofit'!$AM$17,IF(F62="Scenario3PBT12",'Minor retrofit'!$AN$17,"")))&amp;IF(F62="Scenario1PBT13",'Minor retrofit'!$AO$17,IF(F62="Scenario2PBT13",'Minor retrofit'!$AP$17,IF(F62="Scenario3PBT13",'Minor retrofit'!$AQ$17,"")))&amp;IF(F62="Scenario1PBT14",'Minor retrofit'!$AR$17,IF(F62="Scenario2PBT14",'Minor retrofit'!$AS$17,IF(F62="Scenario3PBT14",'Minor retrofit'!$AT$17,"")))&amp;IF(F62="Scenario1PBT15",'Minor retrofit'!$AU$17,IF(F62="Scenario2PBT15",'Minor retrofit'!$AV$17,IF(F62="Scenario3PBT15",'Minor retrofit'!$AW$17,"")))</f>
        <v/>
      </c>
      <c r="J62" s="117">
        <f t="shared" si="2"/>
        <v>0</v>
      </c>
      <c r="K62" s="117" t="str">
        <f>IF(F62="Scenario1PBT1",'Minor retrofit'!$E$19,IF(F62="Scenario2PBT1",'Minor retrofit'!$F$19,IF(F62="Scenario3PBT1",'Minor retrofit'!$G$19,"")))&amp;IF(F62="Scenario1PBT2",'Minor retrofit'!$H$19,IF(F62="Scenario2PBT2",'Minor retrofit'!$I$19,IF(F62="Scenario3PBT2",'Minor retrofit'!$J$19,"")))&amp;IF(F62="Scenario1PBT3",'Minor retrofit'!$K$19,IF(F62="Scenario2PBT3",'Minor retrofit'!$L$19,IF(F62="Scenario3PBT3",'Minor retrofit'!$M$19,"")))&amp;IF(F62="Scenario1PBT4",'Minor retrofit'!$N$19,IF(F62="Scenario2PBT4",'Minor retrofit'!$O$19,IF(F62="Scenario3PBT4",'Minor retrofit'!$P$19,"")))&amp;IF(F62="Scenario1PBT5",'Minor retrofit'!$Q$19,IF(F62="Scenario2PBT5",'Minor retrofit'!$R$19,IF(F62="Scenario3PBT5",'Minor retrofit'!$S$19,"")))&amp;IF(F62="Scenario1PBT6",'Minor retrofit'!$T$19,IF(F62="Scenario2PBT6",'Minor retrofit'!$U$19,IF(F62="Scenario3PBT6",'Minor retrofit'!$V$19,"")))&amp;IF(F62="Scenario1PBT7",'Minor retrofit'!$W$19,IF(F62="Scenario2PBT7",'Minor retrofit'!$X$19,IF(F62="Scenario3PBT7",'Minor retrofit'!$Y$19,"")))&amp;IF(F62="Scenario1PBT8",'Minor retrofit'!$Z$19,IF(F62="Scenario2PBT8",'Minor retrofit'!$AA$19,IF(F62="Scenario3PBT8",'Minor retrofit'!$AB$19,"")))&amp;IF(F62="Scenario1PBT9",'Minor retrofit'!$AC$19,IF(F62="Scenario2PBT9",'Minor retrofit'!$AD$19,IF(F62="Scenario3PBT9",'Minor retrofit'!$AE$19,"")))&amp;IF(F62="Scenario1PBT10",'Minor retrofit'!$AF$19,IF(F62="Scenario2PBT10",'Minor retrofit'!$AG$19,IF(F62="Scenario3PBT10",'Minor retrofit'!$AH$19,"")))&amp;IF(F62="Scenario1PBT11",'Minor retrofit'!$AI$19,IF(F62="Scenario2PBT11",'Minor retrofit'!$AJ$19,IF(F62="Scenario3PBT11",'Minor retrofit'!$AK$19,"")))&amp;IF(F62="Scenario1PBT12",'Minor retrofit'!$AL$19,IF(F62="Scenario2PBT12",'Minor retrofit'!$AM$19,IF(F62="Scenario3PBT12",'Minor retrofit'!$AN$19,"")))&amp;IF(F62="Scenario1PBT13",'Minor retrofit'!$AO$19,IF(F62="Scenario2PBT13",'Minor retrofit'!$AP$19,IF(F62="Scenario3PBT13",'Minor retrofit'!$AQ$19,"")))&amp;IF(F62="Scenario1PBT14",'Minor retrofit'!$AR$19,IF(F62="Scenario2PBT14",'Minor retrofit'!$AS$19,IF(F62="Scenario3PBT14",'Minor retrofit'!$AT$19,"")))&amp;IF(F62="Scenario1PBT15",'Minor retrofit'!$AU$19,IF(F62="Scenario2PBT15",'Minor retrofit'!$AV$19,IF(F62="Scenario3PBT15",'Minor retrofit'!$AW$19,"")))</f>
        <v/>
      </c>
      <c r="L62" s="117">
        <f t="shared" si="3"/>
        <v>0</v>
      </c>
      <c r="M62" s="117" t="str">
        <f>IF(F62="Scenario1PBT1",'Minor retrofit'!$E$21,IF(F62="Scenario2PBT1",'Minor retrofit'!$F$21,IF(F62="Scenario3PBT1",'Minor retrofit'!$G$21,"")))&amp;IF(F62="Scenario1PBT2",'Minor retrofit'!$H$21,IF(F62="Scenario2PBT2",'Minor retrofit'!$I$21,IF(F62="Scenario3PBT2",'Minor retrofit'!$J$21,"")))&amp;IF(F62="Scenario1PBT3",'Minor retrofit'!$K$21,IF(F62="Scenario2PBT3",'Minor retrofit'!$L$21,IF(F62="Scenario3PBT3",'Minor retrofit'!$M$21,"")))&amp;IF(F62="Scenario1PBT4",'Minor retrofit'!$N$21,IF(F62="Scenario2PBT4",'Minor retrofit'!$O$21,IF(F62="Scenario3PBT4",'Minor retrofit'!$P$21,"")))&amp;IF(F62="Scenario1PBT5",'Minor retrofit'!$Q$21,IF(F62="Scenario2PBT5",'Minor retrofit'!$R$21,IF(F62="Scenario3PBT5",'Minor retrofit'!$S$21,"")))&amp;IF(F62="Scenario1PBT6",'Minor retrofit'!$T$21,IF(F62="Scenario2PBT6",'Minor retrofit'!$U$21,IF(F62="Scenario3PBT6",'Minor retrofit'!$V$21,"")))&amp;IF(F62="Scenario1PBT7",'Minor retrofit'!$W$21,IF(F62="Scenario2PBT7",'Minor retrofit'!$X$21,IF(F62="Scenario3PBT7",'Minor retrofit'!$Y$21,"")))&amp;IF(F62="Scenario1PBT8",'Minor retrofit'!$Z$21,IF(F62="Scenario2PBT8",'Minor retrofit'!$AA$21,IF(F62="Scenario3PBT8",'Minor retrofit'!$AB$21,"")))&amp;IF(F62="Scenario1PBT9",'Minor retrofit'!$AC$21,IF(F62="Scenario2PBT9",'Minor retrofit'!$AD$21,IF(F62="Scenario3PBT9",'Minor retrofit'!$AE$21,"")))&amp;IF(F62="Scenario1PBT10",'Minor retrofit'!$AF$21,IF(F62="Scenario2PBT10",'Minor retrofit'!$AG$21,IF(F62="Scenario3PBT10",'Minor retrofit'!$AH$21,"")))&amp;IF(F62="Scenario1PBT11",'Minor retrofit'!$AI$21,IF(F62="Scenario2PBT11",'Minor retrofit'!$AJ$21,IF(F62="Scenario3PBT11",'Minor retrofit'!$AK$21,"")))&amp;IF(F62="Scenario1PBT12",'Minor retrofit'!$AL$21,IF(F62="Scenario2PBT12",'Minor retrofit'!$AM$21,IF(F62="Scenario3PBT12",'Minor retrofit'!$AN$21,"")))&amp;IF(F62="Scenario1PBT13",'Minor retrofit'!$AO$21,IF(F62="Scenario2PBT13",'Minor retrofit'!$AP$21,IF(F62="Scenario3PBT13",'Minor retrofit'!$AQ$21,"")))&amp;IF(F62="Scenario1PBT14",'Minor retrofit'!$AR$21,IF(F62="Scenario2PBT14",'Minor retrofit'!$AS$21,IF(F62="Scenario3PBT14",'Minor retrofit'!$AT$21,"")))&amp;IF(F62="Scenario1PBT15",'Minor retrofit'!$AU$21,IF(F62="Scenario2PBT15",'Minor retrofit'!$AV$21,IF(F62="Scenario3PBT15",'Minor retrofit'!$AW$21,"")))</f>
        <v/>
      </c>
      <c r="N62" s="118">
        <f t="shared" si="4"/>
        <v>0</v>
      </c>
      <c r="O62" s="206" t="str">
        <f>IF(F62="Scenario1PBT1",'Minor retrofit'!$E$24,IF(F62="Scenario2PBT1",'Minor retrofit'!$F$24,IF(F62="Scenario3PBT1",'Minor retrofit'!$G$24,"")))&amp;IF(F62="Scenario1PBT2",'Minor retrofit'!$H$24,IF(F62="Scenario2PBT2",'Minor retrofit'!$I$24,IF(F62="Scenario3PBT2",'Minor retrofit'!$J$24,"")))&amp;IF(F62="Scenario1PBT3",'Minor retrofit'!$K$24,IF(F62="Scenario2PBT3",'Minor retrofit'!$L$24,IF(F62="Scenario3PBT3",'Minor retrofit'!$M$24,"")))&amp;IF(F62="Scenario1PBT4",'Minor retrofit'!$N$24,IF(F62="Scenario2PBT4",'Minor retrofit'!$O$24,IF(F62="Scenario3PBT4",'Minor retrofit'!$P$24,"")))&amp;IF(F62="Scenario1PBT5",'Minor retrofit'!$Q$24,IF(F62="Scenario2PBT5",'Minor retrofit'!$R$24,IF(F62="Scenario3PBT5",'Minor retrofit'!$S$24,"")))&amp;IF(F62="Scenario1PBT6",'Minor retrofit'!$T$24,IF(F62="Scenario2PBT6",'Minor retrofit'!$U$24,IF(F62="Scenario3PBT6",'Minor retrofit'!$V$24,"")))&amp;IF(F62="Scenario1PBT7",'Minor retrofit'!$W$24,IF(F62="Scenario2PBT7",'Minor retrofit'!$X$24,IF(F62="Scenario3PBT7",'Minor retrofit'!$Y$24,"")))&amp;IF(F62="Scenario1PBT8",'Minor retrofit'!$Z$24,IF(F62="Scenario2PBT8",'Minor retrofit'!$AA$24,IF(F62="Scenario3PBT8",'Minor retrofit'!$AB$24,"")))&amp;IF(F62="Scenario1PBT9",'Minor retrofit'!$AC$24,IF(F62="Scenario2PBT9",'Minor retrofit'!$AD$24,IF(F62="Scenario3PBT9",'Minor retrofit'!$AE$24,"")))&amp;IF(F62="Scenario1PBT10",'Minor retrofit'!$AF$24,IF(F62="Scenario2PBT10",'Minor retrofit'!$AG$24,IF(F62="Scenario3PBT10",'Minor retrofit'!$AH$24,"")))&amp;IF(F62="Scenario1PBT11",'Minor retrofit'!$AI$24,IF(F62="Scenario2PBT11",'Minor retrofit'!$AJ$24,IF(F62="Scenario3PBT11",'Minor retrofit'!$AK$24,"")))&amp;IF(F62="Scenario1PBT12",'Minor retrofit'!$AL$24,IF(F62="Scenario2PBT12",'Minor retrofit'!$AM$24,IF(F62="Scenario3PBT12",'Minor retrofit'!$AN$24,"")))&amp;IF(F62="Scenario1PBT13",'Minor retrofit'!$AO$24,IF(F62="Scenario2PBT13",'Minor retrofit'!$AP$24,IF(F62="Scenario3PBT13",'Minor retrofit'!$AQ$24,"")))&amp;IF(F62="Scenario1PBT14",'Minor retrofit'!$AR$24,IF(F62="Scenario2PBT14",'Minor retrofit'!$AS$24,IF(F62="Scenario3PBT14",'Minor retrofit'!$AT$24,"")))&amp;IF(F62="Scenario1PBT15",'Minor retrofit'!$AU$24,IF(F62="Scenario2PBT15",'Minor retrofit'!$AV$24,IF(F62="Scenario3PBT15",'Minor retrofit'!$AW$24,"")))</f>
        <v/>
      </c>
      <c r="P62" s="117">
        <f t="shared" si="5"/>
        <v>0</v>
      </c>
      <c r="Q62" s="117" t="str">
        <f>IF(F62="Scenario1PBT1",'Minor retrofit'!$E$26,IF(F62="Scenario2PBT1",'Minor retrofit'!$F$26,IF(F62="Scenario3PBT1",'Minor retrofit'!$G$26,"")))&amp;IF(F62="Scenario1PBT2",'Minor retrofit'!$H$26,IF(F62="Scenario2PBT2",'Minor retrofit'!$I$26,IF(F62="Scenario3PBT2",'Minor retrofit'!$J$26,"")))&amp;IF(F62="Scenario1PBT3",'Minor retrofit'!$K$26,IF(F62="Scenario2PBT3",'Minor retrofit'!$L$26,IF(F62="Scenario3PBT3",'Minor retrofit'!$M$26,"")))&amp;IF(F62="Scenario1PBT4",'Minor retrofit'!$N$26,IF(F62="Scenario2PBT4",'Minor retrofit'!$O$26,IF(F62="Scenario3PBT4",'Minor retrofit'!$P$26,"")))&amp;IF(F62="Scenario1PBT5",'Minor retrofit'!$Q$26,IF(F62="Scenario2PBT5",'Minor retrofit'!$R$26,IF(F62="Scenario3PBT5",'Minor retrofit'!$S$26,"")))&amp;IF(F62="Scenario1PBT6",'Minor retrofit'!$T$26,IF(F62="Scenario2PBT6",'Minor retrofit'!$U$26,IF(F62="Scenario3PBT6",'Minor retrofit'!$V$26,"")))&amp;IF(F62="Scenario1PBT7",'Minor retrofit'!$W$26,IF(F62="Scenario2PBT7",'Minor retrofit'!$X$26,IF(F62="Scenario3PBT7",'Minor retrofit'!$Y$26,"")))&amp;IF(F62="Scenario1PBT8",'Minor retrofit'!$Z$26,IF(F62="Scenario2PBT8",'Minor retrofit'!$AA$26,IF(F62="Scenario3PBT8",'Minor retrofit'!$AB$26,"")))&amp;IF(F62="Scenario1PBT9",'Minor retrofit'!$AC$26,IF(F62="Scenario2PBT9",'Minor retrofit'!$AD$26,IF(F62="Scenario3PBT9",'Minor retrofit'!$AE$26,"")))&amp;IF(F62="Scenario1PBT10",'Minor retrofit'!$AF$26,IF(F62="Scenario2PBT10",'Minor retrofit'!$AG$26,IF(F62="Scenario3PBT10",'Minor retrofit'!$AH$26,"")))&amp;IF(F62="Scenario1PBT11",'Minor retrofit'!$AI$26,IF(F62="Scenario2PBT11",'Minor retrofit'!$AJ$26,IF(F62="Scenario3PBT11",'Minor retrofit'!$AK$26,"")))&amp;IF(F62="Scenario1PBT12",'Minor retrofit'!$AL$26,IF(F62="Scenario2PBT12",'Minor retrofit'!$AM$26,IF(F62="Scenario3PBT12",'Minor retrofit'!$AN$26,"")))&amp;IF(F62="Scenario1PBT13",'Minor retrofit'!$AO$26,IF(F62="Scenario2PBT13",'Minor retrofit'!$AP$26,IF(F62="Scenario3PBT13",'Minor retrofit'!$AQ$26,"")))&amp;IF(F62="Scenario1PBT14",'Minor retrofit'!$AR$26,IF(F62="Scenario2PBT14",'Minor retrofit'!$AS$26,IF(F62="Scenario3PBT14",'Minor retrofit'!$AT$26,"")))&amp;IF(F62="Scenario1PBT15",'Minor retrofit'!$AU$26,IF(F62="Scenario2PBT15",'Minor retrofit'!$AV$26,IF(F62="Scenario3PBT15",'Minor retrofit'!$AW$26,"")))</f>
        <v/>
      </c>
      <c r="R62" s="117">
        <f t="shared" si="6"/>
        <v>0</v>
      </c>
      <c r="S62" s="117" t="str">
        <f>IF(F62="Scenario1PBT1",'Minor retrofit'!$E$28,IF(F62="Scenario2PBT1",'Minor retrofit'!$F$28,IF(F62="Scenario3PBT1",'Minor retrofit'!$G$28,"")))&amp;IF(F62="Scenario1PBT2",'Minor retrofit'!$H$28,IF(F62="Scenario2PBT2",'Minor retrofit'!$I$28,IF(F62="Scenario3PBT2",'Minor retrofit'!$J$28,"")))&amp;IF(F62="Scenario1PBT3",'Minor retrofit'!$K$28,IF(F62="Scenario2PBT3",'Minor retrofit'!$L$28,IF(F62="Scenario3PBT3",'Minor retrofit'!$M$28,"")))&amp;IF(F62="Scenario1PBT4",'Minor retrofit'!$N$28,IF(F62="Scenario2PBT4",'Minor retrofit'!$O$28,IF(F62="Scenario3PBT4",'Minor retrofit'!$P$28,"")))&amp;IF(F62="Scenario1PBT5",'Minor retrofit'!$Q$28,IF(F62="Scenario2PBT5",'Minor retrofit'!$R$28,IF(F62="Scenario3PBT5",'Minor retrofit'!$S$28,"")))&amp;IF(F62="Scenario1PBT6",'Minor retrofit'!$T$28,IF(F62="Scenario2PBT6",'Minor retrofit'!$U$28,IF(F62="Scenario3PBT6",'Minor retrofit'!$V$28,"")))&amp;IF(F62="Scenario1PBT7",'Minor retrofit'!$W$28,IF(F62="Scenario2PBT7",'Minor retrofit'!$X$28,IF(F62="Scenario3PBT7",'Minor retrofit'!$Y$28,"")))&amp;IF(F62="Scenario1PBT8",'Minor retrofit'!$Z$28,IF(F62="Scenario2PBT8",'Minor retrofit'!$AA$28,IF(F62="Scenario3PBT8",'Minor retrofit'!$AB$28,"")))&amp;IF(F62="Scenario1PBT9",'Minor retrofit'!$AC$28,IF(F62="Scenario2PBT9",'Minor retrofit'!$AD$28,IF(F62="Scenario3PBT9",'Minor retrofit'!$AE$28,"")))&amp;IF(F62="Scenario1PBT10",'Minor retrofit'!$AF$28,IF(F62="Scenario2PBT10",'Minor retrofit'!$AG$28,IF(F62="Scenario3PBT10",'Minor retrofit'!$AH$28,"")))&amp;IF(F62="Scenario1PBT11",'Minor retrofit'!$AI$28,IF(F62="Scenario2PBT11",'Minor retrofit'!$AJ$28,IF(F62="Scenario3PBT11",'Minor retrofit'!$AK$28,"")))&amp;IF(F62="Scenario1PBT12",'Minor retrofit'!$AL$28,IF(F62="Scenario2PBT12",'Minor retrofit'!$AM$28,IF(F62="Scenario3PBT12",'Minor retrofit'!$AN$28,"")))&amp;IF(F62="Scenario1PBT13",'Minor retrofit'!$AO$28,IF(F62="Scenario2PBT13",'Minor retrofit'!$AP$28,IF(F62="Scenario3PBT13",'Minor retrofit'!$AQ$28,"")))&amp;IF(F62="Scenario1PBT14",'Minor retrofit'!$AR$28,IF(F62="Scenario2PBT14",'Minor retrofit'!$AS$28,IF(F62="Scenario3PBT14",'Minor retrofit'!$AT$28,"")))&amp;IF(F62="Scenario1PBT15",'Minor retrofit'!$AU$28,IF(F62="Scenario2PBT15",'Minor retrofit'!$AV$28,IF(F62="Scenario3PBT15",'Minor retrofit'!$AW$28,"")))</f>
        <v/>
      </c>
      <c r="T62" s="207">
        <f t="shared" si="7"/>
        <v>0</v>
      </c>
      <c r="U62" s="206" t="str">
        <f>IF(F62="Scenario1PBT1",'Minor retrofit'!$E$39,IF(F62="Scenario2PBT1",'Minor retrofit'!$F$39,IF(F62="Scenario3PBT1",'Minor retrofit'!$G$39,"")))&amp;IF(F62="Scenario1PBT2",'Minor retrofit'!$H$39,IF(F62="Scenario2PBT2",'Minor retrofit'!$I$39,IF(F62="Scenario3PBT2",'Minor retrofit'!$J$39,"")))&amp;IF(F62="Scenario1PBT3",'Minor retrofit'!$K$39,IF(F62="Scenario2PBT3",'Minor retrofit'!$L$39,IF(F62="Scenario3PBT3",'Minor retrofit'!$M$39,"")))&amp;IF(F62="Scenario1PBT4",'Minor retrofit'!$N$39,IF(F62="Scenario2PBT4",'Minor retrofit'!$O$39,IF(F62="Scenario3PBT4",'Minor retrofit'!$P$39,"")))&amp;IF(F62="Scenario1PBT5",'Minor retrofit'!$Q$39,IF(F62="Scenario2PBT5",'Minor retrofit'!$R$39,IF(F62="Scenario3PBT5",'Minor retrofit'!$S$39,"")))&amp;IF(F62="Scenario1PBT6",'Minor retrofit'!$T$39,IF(F62="Scenario2PBT6",'Minor retrofit'!$U$39,IF(F62="Scenario3PBT6",'Minor retrofit'!$V$39,"")))&amp;IF(F62="Scenario1PBT7",'Minor retrofit'!$W$39,IF(F62="Scenario2PBT7",'Minor retrofit'!$X$39,IF(F62="Scenario3PBT7",'Minor retrofit'!$Y$39,"")))&amp;IF(F62="Scenario1PBT8",'Minor retrofit'!$Z$39,IF(F62="Scenario2PBT8",'Minor retrofit'!$AA$39,IF(F62="Scenario3PBT8",'Minor retrofit'!$AB$39,"")))&amp;IF(F62="Scenario1PBT9",'Minor retrofit'!$AC$39,IF(F62="Scenario2PBT9",'Minor retrofit'!$AD$39,IF(F62="Scenario3PBT9",'Minor retrofit'!$AE$39,"")))&amp;IF(F62="Scenario1PBT10",'Minor retrofit'!$AF$39,IF(F62="Scenario2PBT10",'Minor retrofit'!$AG$39,IF(F62="Scenario3PBT10",'Minor retrofit'!$AH$39,"")))&amp;IF(F62="Scenario1PBT11",'Minor retrofit'!$AI$39,IF(F62="Scenario2PBT11",'Minor retrofit'!$AJ$39,IF(F62="Scenario3PBT11",'Minor retrofit'!$AK$39,"")))&amp;IF(F62="Scenario1PBT12",'Minor retrofit'!$AL$39,IF(F62="Scenario2PBT12",'Minor retrofit'!$AM$39,IF(F62="Scenario3PBT12",'Minor retrofit'!$AN$39,"")))&amp;IF(F62="Scenario1PBT13",'Minor retrofit'!$AO$39,IF(F62="Scenario2PBT13",'Minor retrofit'!$AP$39,IF(F62="Scenario3PBT13",'Minor retrofit'!$AQ$39,"")))&amp;IF(F62="Scenario1PBT14",'Minor retrofit'!$AR$39,IF(F62="Scenario2PBT14",'Minor retrofit'!$AS$39,IF(F62="Scenario3PBT14",'Minor retrofit'!$AT$39,"")))&amp;IF(F62="Scenario1PBT15",'Minor retrofit'!$AU$39,IF(F62="Scenario2PBT15",'Minor retrofit'!$AV$39,IF(F62="Scenario3PBT15",'Minor retrofit'!$AW$39,"")))</f>
        <v/>
      </c>
      <c r="V62" s="117">
        <f t="shared" si="8"/>
        <v>0</v>
      </c>
      <c r="W62" s="117" t="str">
        <f>IF(F62="Scenario1PBT1",'Minor retrofit'!$E$41,IF(F62="Scenario2PBT1",'Minor retrofit'!$F$41,IF(F62="Scenario3PBT1",'Minor retrofit'!$G$41,"")))&amp;IF(F62="Scenario1PBT2",'Minor retrofit'!$H$41,IF(F62="Scenario2PBT2",'Minor retrofit'!$I$41,IF(F62="Scenario3PBT2",'Minor retrofit'!$J$41,"")))&amp;IF(F62="Scenario1PBT3",'Minor retrofit'!$K$41,IF(F62="Scenario2PBT3",'Minor retrofit'!$L$41,IF(F62="Scenario3PBT3",'Minor retrofit'!$M$41,"")))&amp;IF(F62="Scenario1PBT4",'Minor retrofit'!$N$41,IF(F62="Scenario2PBT4",'Minor retrofit'!$O$41,IF(F62="Scenario3PBT4",'Minor retrofit'!$P$41,"")))&amp;IF(F62="Scenario1PBT5",'Minor retrofit'!$Q$41,IF(F62="Scenario2PBT5",'Minor retrofit'!$R$41,IF(F62="Scenario3PBT5",'Minor retrofit'!$S$41,"")))&amp;IF(F62="Scenario1PBT6",'Minor retrofit'!$T$41,IF(F62="Scenario2PBT6",'Minor retrofit'!$U$41,IF(F62="Scenario3PBT6",'Minor retrofit'!$V$41,"")))&amp;IF(F62="Scenario1PBT7",'Minor retrofit'!$W$41,IF(F62="Scenario2PBT7",'Minor retrofit'!$X$41,IF(F62="Scenario3PBT7",'Minor retrofit'!$Y$41,"")))&amp;IF(F62="Scenario1PBT8",'Minor retrofit'!$Z$41,IF(F62="Scenario2PBT8",'Minor retrofit'!$AA$41,IF(F62="Scenario3PBT8",'Minor retrofit'!$AB$41,"")))&amp;IF(F62="Scenario1PBT9",'Minor retrofit'!$AC$41,IF(F62="Scenario2PBT9",'Minor retrofit'!$AD$41,IF(F62="Scenario3PBT9",'Minor retrofit'!$AE$41,"")))&amp;IF(F62="Scenario1PBT10",'Minor retrofit'!$AF$41,IF(F62="Scenario2PBT10",'Minor retrofit'!$AG$41,IF(F62="Scenario3PBT10",'Minor retrofit'!$AH$41,"")))&amp;IF(F62="Scenario1PBT11",'Minor retrofit'!$AI$41,IF(F62="Scenario2PBT11",'Minor retrofit'!$AJ$41,IF(F62="Scenario3PBT11",'Minor retrofit'!$AK$41,"")))&amp;IF(F62="Scenario1PBT12",'Minor retrofit'!$AL$41,IF(F62="Scenario2PBT12",'Minor retrofit'!$AM$41,IF(F62="Scenario3PBT12",'Minor retrofit'!$AN$41,"")))&amp;IF(F62="Scenario1PBT13",'Minor retrofit'!$AO$41,IF(F62="Scenario2PBT13",'Minor retrofit'!$AP$41,IF(F62="Scenario3PBT13",'Minor retrofit'!$AQ$41,"")))&amp;IF(F62="Scenario1PBT14",'Minor retrofit'!$AR$41,IF(F62="Scenario2PBT14",'Minor retrofit'!$AS$41,IF(F62="Scenario3PBT14",'Minor retrofit'!$AT$41,"")))&amp;IF(F62="Scenario1PBT15",'Minor retrofit'!$AU$41,IF(F62="Scenario2PBT15",'Minor retrofit'!$AV$41,IF(F62="Scenario3PBT15",'Minor retrofit'!$AW$41,"")))</f>
        <v/>
      </c>
      <c r="X62" s="117">
        <f t="shared" si="9"/>
        <v>0</v>
      </c>
      <c r="Y62" s="117" t="str">
        <f>IF(F62="Scenario1PBT1",'Minor retrofit'!$E$43,IF(F62="Scenario2PBT1",'Minor retrofit'!$F$43,IF(F62="Scenario3PBT1",'Minor retrofit'!$G$43,"")))&amp;IF(F62="Scenario1PBT2",'Minor retrofit'!$H$43,IF(F62="Scenario2PBT2",'Minor retrofit'!$I$43,IF(F62="Scenario3PBT2",'Minor retrofit'!$J$43,"")))&amp;IF(F62="Scenario1PBT3",'Minor retrofit'!$K$43,IF(F62="Scenario2PBT3",'Minor retrofit'!$L$43,IF(F62="Scenario3PBT3",'Minor retrofit'!$M$43,"")))&amp;IF(F62="Scenario1PBT4",'Minor retrofit'!$N$43,IF(F62="Scenario2PBT4",'Minor retrofit'!$O$43,IF(F62="Scenario3PBT4",'Minor retrofit'!$P$43,"")))&amp;IF(F62="Scenario1PBT5",'Minor retrofit'!$Q$43,IF(F62="Scenario2PBT5",'Minor retrofit'!$R$43,IF(F62="Scenario3PBT5",'Minor retrofit'!$S$43,"")))&amp;IF(F62="Scenario1PBT6",'Minor retrofit'!$T$43,IF(F62="Scenario2PBT6",'Minor retrofit'!$U$43,IF(F62="Scenario3PBT6",'Minor retrofit'!$V$43,"")))&amp;IF(F62="Scenario1PBT7",'Minor retrofit'!$W$43,IF(F62="Scenario2PBT7",'Minor retrofit'!$X$43,IF(F62="Scenario3PBT7",'Minor retrofit'!$Y$43,"")))&amp;IF(F62="Scenario1PBT8",'Minor retrofit'!$Z$43,IF(F62="Scenario2PBT8",'Minor retrofit'!$AA$43,IF(F62="Scenario3PBT8",'Minor retrofit'!$AB$43,"")))&amp;IF(F62="Scenario1PBT9",'Minor retrofit'!$AC$43,IF(F62="Scenario2PBT9",'Minor retrofit'!$AD$43,IF(F62="Scenario3PBT9",'Minor retrofit'!$AE$43,"")))&amp;IF(F62="Scenario1PBT10",'Minor retrofit'!$AF$43,IF(F62="Scenario2PBT10",'Minor retrofit'!$AG$43,IF(F62="Scenario3PBT10",'Minor retrofit'!$AH$43,"")))&amp;IF(F62="Scenario1PBT11",'Minor retrofit'!$AI$43,IF(F62="Scenario2PBT11",'Minor retrofit'!$AJ$43,IF(F62="Scenario3PBT11",'Minor retrofit'!$AK$43,"")))&amp;IF(F62="Scenario1PBT12",'Minor retrofit'!$AL$43,IF(F62="Scenario2PBT12",'Minor retrofit'!$AM$43,IF(F62="Scenario3PBT12",'Minor retrofit'!$AN$43,"")))&amp;IF(F62="Scenario1PBT13",'Minor retrofit'!$AO$43,IF(F62="Scenario2PBT13",'Minor retrofit'!$AP$43,IF(F62="Scenario3PBT13",'Minor retrofit'!$AQ$43,"")))&amp;IF(F62="Scenario1PBT14",'Minor retrofit'!$AR$43,IF(F62="Scenario2PBT14",'Minor retrofit'!$AS$43,IF(F62="Scenario3PBT14",'Minor retrofit'!$AT$43,"")))&amp;IF(F62="Scenario1PBT15",'Minor retrofit'!$AU$43,IF(F62="Scenario2PBT15",'Minor retrofit'!$AV$43,IF(F62="Scenario3PBT15",'Minor retrofit'!$AW$43,"")))</f>
        <v/>
      </c>
      <c r="Z62" s="117">
        <f t="shared" si="10"/>
        <v>0</v>
      </c>
      <c r="AA62" s="178" t="str">
        <f>IF(F62="Scenario1PBT1",'Minor retrofit'!$E$102,IF(F62="Scenario2PBT1",'Minor retrofit'!$F$102,IF(F62="Scenario3PBT1",'Minor retrofit'!$G$102,"")))&amp;IF(F62="Scenario1PBT2",'Minor retrofit'!$H$102,IF(F62="Scenario2PBT2",'Minor retrofit'!$I$102,IF(F62="Scenario3PBT2",'Minor retrofit'!$J$102,"")))&amp;IF(F62="Scenario1PBT3",'Minor retrofit'!$K$102,IF(F62="Scenario2PBT3",'Minor retrofit'!$L$102,IF(F62="Scenario3PBT3",'Minor retrofit'!$M$102,"")))&amp;IF(F62="Scenario1PBT4",'Minor retrofit'!$N$102,IF(F62="Scenario2PBT4",'Minor retrofit'!$O$102,IF(F62="Scenario3PBT4",'Minor retrofit'!$P$102,"")))&amp;IF(F62="Scenario1PBT5",'Minor retrofit'!$Q$102,IF(F62="Scenario2PBT5",'Minor retrofit'!$R$102,IF(F62="Scenario3PBT5",'Minor retrofit'!$S$102,"")))&amp;IF(F62="Scenario1PBT6",'Minor retrofit'!$T$102,IF(F62="Scenario2PBT6",'Minor retrofit'!$U$102,IF(F62="Scenario3PBT6",'Minor retrofit'!$V$102,"")))&amp;IF(F62="Scenario1PBT7",'Minor retrofit'!$W$102,IF(F62="Scenario2PBT7",'Minor retrofit'!$X$102,IF(F62="Scenario3PBT7",'Minor retrofit'!$Y$102,"")))&amp;IF(F62="Scenario1PBT8",'Minor retrofit'!$Z$102,IF(F62="Scenario2PBT8",'Minor retrofit'!$AA$102,IF(F62="Scenario3PBT8",'Minor retrofit'!$AB$102,"")))&amp;IF(F62="Scenario1PBT9",'Minor retrofit'!$AC$102,IF(F62="Scenario2PBT9",'Minor retrofit'!$AD$102,IF(F62="Scenario3PBT9",'Minor retrofit'!$AE$102,"")))&amp;IF(F62="Scenario1PBT10",'Minor retrofit'!$AF$102,IF(F62="Scenario2PBT10",'Minor retrofit'!$AG$102,IF(F62="Scenario3PBT10",'Minor retrofit'!$AH$102,"")))&amp;IF(F62="Scenario1PBT11",'Minor retrofit'!$AI$102,IF(F62="Scenario2PBT11",'Minor retrofit'!$AJ$102,IF(F62="Scenario3PBT11",'Minor retrofit'!$AK$102,"")))&amp;IF(F62="Scenario1PBT12",'Minor retrofit'!$AL$102,IF(F62="Scenario2PBT12",'Minor retrofit'!$AM$102,IF(F62="Scenario3PBT12",'Minor retrofit'!$AN$102,"")))&amp;IF(F62="Scenario1PBT13",'Minor retrofit'!$AO$102,IF(F62="Scenario2PBT13",'Minor retrofit'!$AP$102,IF(F62="Scenario3PBT13",'Minor retrofit'!$AQ$102,"")))&amp;IF(F62="Scenario1PBT14",'Minor retrofit'!$AR$102,IF(F62="Scenario2PBT14",'Minor retrofit'!$AS$102,IF(F62="Scenario3PBT14",'Minor retrofit'!$AT$102,"")))&amp;IF(F62="Scenario1PBT15",'Minor retrofit'!$AU$102,IF(F62="Scenario2PBT15",'Minor retrofit'!$AV$102,IF(F62="Scenario3PBT15",'Minor retrofit'!$AW$102,"")))</f>
        <v/>
      </c>
      <c r="AB62" s="179">
        <f t="shared" si="11"/>
        <v>0</v>
      </c>
      <c r="AC62" s="208">
        <f>IFERROR('Projection_Base-case'!G62-G62,0)</f>
        <v>0</v>
      </c>
      <c r="AD62" s="178">
        <f t="shared" si="12"/>
        <v>0</v>
      </c>
      <c r="AE62" s="117">
        <f>IFERROR(100*AC62/'Projection_Base-case'!G62,0)</f>
        <v>0</v>
      </c>
      <c r="AF62" s="117">
        <f>IFERROR('Projection_Base-case'!I62-I62,0)</f>
        <v>0</v>
      </c>
      <c r="AG62" s="178">
        <f t="shared" si="13"/>
        <v>0</v>
      </c>
      <c r="AH62" s="117">
        <f>IFERROR(100*AF62/'Projection_Base-case'!I62,0)</f>
        <v>0</v>
      </c>
      <c r="AI62" s="117">
        <f>IFERROR('Projection_Base-case'!K62-K62,0)</f>
        <v>0</v>
      </c>
      <c r="AJ62" s="178">
        <f t="shared" si="14"/>
        <v>0</v>
      </c>
      <c r="AK62" s="117">
        <f>IFERROR(100*AI62/'Projection_Base-case'!K62,0)</f>
        <v>0</v>
      </c>
      <c r="AL62" s="117">
        <f>IFERROR(M62-'Projection_Base-case'!M62,0)</f>
        <v>0</v>
      </c>
      <c r="AM62" s="178">
        <f t="shared" si="15"/>
        <v>0</v>
      </c>
      <c r="AN62" s="179">
        <f>IFERROR(IF('Projection_Base-case'!N62&gt;0,100*AM62/'Projection_Base-case'!N62,100*AM62/N62),0)</f>
        <v>0</v>
      </c>
      <c r="AO62" s="206">
        <f>IFERROR('Projection_Base-case'!O62-O62,0)</f>
        <v>0</v>
      </c>
      <c r="AP62" s="178">
        <f t="shared" si="16"/>
        <v>0</v>
      </c>
      <c r="AQ62" s="117">
        <f>IFERROR(100*AO62/'Projection_Base-case'!O62,0)</f>
        <v>0</v>
      </c>
      <c r="AR62" s="117">
        <f>IFERROR('Projection_Base-case'!Q62-Q62,0)</f>
        <v>0</v>
      </c>
      <c r="AS62" s="178">
        <f t="shared" si="17"/>
        <v>0</v>
      </c>
      <c r="AT62" s="117">
        <f>IFERROR(100*AR62/'Projection_Base-case'!Q62,0)</f>
        <v>0</v>
      </c>
      <c r="AU62" s="117">
        <f>IFERROR('Projection_Base-case'!S62-S62,0)</f>
        <v>0</v>
      </c>
      <c r="AV62" s="178">
        <f t="shared" si="18"/>
        <v>0</v>
      </c>
      <c r="AW62" s="118">
        <f>IFERROR(100*AU62/'Projection_Base-case'!S62,0)</f>
        <v>0</v>
      </c>
      <c r="AX62" s="206">
        <f>IFERROR('Projection_Base-case'!U62-U62,0)</f>
        <v>0</v>
      </c>
      <c r="AY62" s="178">
        <f t="shared" si="19"/>
        <v>0</v>
      </c>
      <c r="AZ62" s="117">
        <f>IFERROR(100*AX62/'Projection_Base-case'!U62,0)</f>
        <v>0</v>
      </c>
      <c r="BA62" s="117">
        <f>IFERROR('Projection_Base-case'!W62-W62,0)</f>
        <v>0</v>
      </c>
      <c r="BB62" s="178">
        <f t="shared" si="20"/>
        <v>0</v>
      </c>
      <c r="BC62" s="117">
        <f>IFERROR(100*BA62/'Projection_Base-case'!W62,0)</f>
        <v>0</v>
      </c>
      <c r="BD62" s="117">
        <f>IFERROR('Projection_Base-case'!Y62-Y62,0)</f>
        <v>0</v>
      </c>
      <c r="BE62" s="178">
        <f t="shared" si="21"/>
        <v>0</v>
      </c>
      <c r="BF62" s="117">
        <f>IFERROR(100*BD62/'Projection_Base-case'!Y62,0)</f>
        <v>0</v>
      </c>
      <c r="BG62" s="178">
        <f t="shared" si="22"/>
        <v>0</v>
      </c>
      <c r="BH62" s="179">
        <f t="shared" si="23"/>
        <v>0</v>
      </c>
    </row>
    <row r="63" spans="1:60">
      <c r="A63" s="205">
        <v>58</v>
      </c>
      <c r="B63" s="178">
        <f>IF('Projection_Base-case'!B63&lt;&gt;"",'Projection_Base-case'!B63,0)</f>
        <v>0</v>
      </c>
      <c r="C63" s="178">
        <f>IF('Projection_Base-case'!C63&lt;&gt;"",'Projection_Base-case'!C63,0)</f>
        <v>0</v>
      </c>
      <c r="D63" s="178">
        <f>IF('Projection_Base-case'!D63&lt;&gt;"",'Projection_Base-case'!D63,0)</f>
        <v>0</v>
      </c>
      <c r="E63" s="176" t="str">
        <f>IF(AND('Résultats Minor'!$AC$3="OUI",'Résultats Minor'!E62&lt;&gt;""),'Résultats Minor'!E62,IF(OR(D63="PBT2",D63="PBT3",D63="PBT5",D63="PBT8",D63="PBT9"),"Scenario1",IF(OR(D63="PBT6",D63="PBT7",D63="PBT10"),"Scenario2",IF(OR(D63="PBT1",D63="PBT4"),"Scenario3",""))))</f>
        <v/>
      </c>
      <c r="F63" s="202" t="str">
        <f t="shared" si="0"/>
        <v>0</v>
      </c>
      <c r="G63" s="206" t="str">
        <f>IF(F63="Scenario1PBT1",'Minor retrofit'!$E$7,IF(F63="Scenario2PBT1",'Minor retrofit'!$F$7,IF(F63="Scenario3PBT1",'Minor retrofit'!$G$7,"")))&amp;IF(F63="Scenario1PBT2",'Minor retrofit'!$H$7,IF(F63="Scenario2PBT2",'Minor retrofit'!$I$7,IF(F63="Scenario3PBT2",'Minor retrofit'!$J$7,"")))&amp;IF(F63="Scenario1PBT3",'Minor retrofit'!$K$7,IF(F63="Scenario2PBT3",'Minor retrofit'!$L$7,IF(F63="Scenario3PBT3",'Minor retrofit'!$M$7,"")))&amp;IF(F63="Scenario1PBT4",'Minor retrofit'!$N$7,IF(F63="Scenario2PBT4",'Minor retrofit'!$O$7,IF(F63="Scenario3PBT4",'Minor retrofit'!$P$7,"")))&amp;IF(F63="Scenario1PBT5",'Minor retrofit'!$Q$7,IF(F63="Scenario2PBT5",'Minor retrofit'!$R$7,IF(F63="Scenario3PBT5",'Minor retrofit'!$S$7,"")))&amp;IF(F63="Scenario1PBT6",'Minor retrofit'!$T$7,IF(F63="Scenario2PBT6",'Minor retrofit'!$U$7,IF(F63="Scenario3PBT6",'Minor retrofit'!$V$7,"")))&amp;IF(F63="Scenario1PBT7",'Minor retrofit'!$W$7,IF(F63="Scenario2PBT7",'Minor retrofit'!$X$7,IF(F63="Scenario3PBT7",'Minor retrofit'!$Y$7,"")))&amp;IF(F63="Scenario1PBT8",'Minor retrofit'!$Z$7,IF(F63="Scenario2PBT8",'Minor retrofit'!$AA$7,IF(F63="Scenario3PBT8",'Minor retrofit'!$AB$7,"")))&amp;IF(F63="Scenario1PBT9",'Minor retrofit'!$AC$7,IF(F63="Scenario2PBT9",'Minor retrofit'!$AD$7,IF(F63="Scenario3PBT9",'Minor retrofit'!$AE$7,"")))&amp;IF(F63="Scenario1PBT10",'Minor retrofit'!$AF$7,IF(F63="Scenario2PBT10",'Minor retrofit'!$AG$7,IF(F63="Scenario3PBT10",'Minor retrofit'!$AH$7,"")))&amp;IF(F63="Scenario1PBT11",'Minor retrofit'!$AI$7,IF(F63="Scenario2PBT11",'Minor retrofit'!$AJ$7,IF(F63="Scenario3PBT11",'Minor retrofit'!$AK$7,"")))&amp;IF(F63="Scenario1PBT12",'Minor retrofit'!$AL$7,IF(F63="Scenario2PBT12",'Minor retrofit'!$AM$7,IF(F63="Scenario3PBT12",'Minor retrofit'!$AN$7,"")))&amp;IF(F63="Scenario1PBT13",'Minor retrofit'!$AO$7,IF(F63="Scenario2PBT13",'Minor retrofit'!$AP$7,IF(F63="Scenario3PBT13",'Minor retrofit'!$AQ$7,"")))&amp;IF(F63="Scenario1PBT14",'Minor retrofit'!$AR$7,IF(F63="Scenario2PBT14",'Minor retrofit'!$AS$7,IF(F63="Scenario3PBT14",'Minor retrofit'!$AT$7,"")))&amp;IF(F63="Scenario1PBT15",'Minor retrofit'!$AU$7,IF(F63="Scenario2PBT15",'Minor retrofit'!$AV$7,IF(F63="Scenario3PBT15",'Minor retrofit'!$AW$7,"")))</f>
        <v/>
      </c>
      <c r="H63" s="117">
        <f t="shared" si="1"/>
        <v>0</v>
      </c>
      <c r="I63" s="117" t="str">
        <f>IF(F63="Scenario1PBT1",'Minor retrofit'!$E$17,IF(F63="Scenario2PBT1",'Minor retrofit'!$F$17,IF(F63="Scenario3PBT1",'Minor retrofit'!$G$17,"")))&amp;IF(F63="Scenario1PBT2",'Minor retrofit'!$H$17,IF(F63="Scenario2PBT2",'Minor retrofit'!$I$17,IF(F63="Scenario3PBT2",'Minor retrofit'!$J$17,"")))&amp;IF(F63="Scenario1PBT3",'Minor retrofit'!$K$17,IF(F63="Scenario2PBT3",'Minor retrofit'!$L$17,IF(F63="Scenario3PBT3",'Minor retrofit'!$M$17,"")))&amp;IF(F63="Scenario1PBT4",'Minor retrofit'!$N$17,IF(F63="Scenario2PBT4",'Minor retrofit'!$O$17,IF(F63="Scenario3PBT4",'Minor retrofit'!$P$17,"")))&amp;IF(F63="Scenario1PBT5",'Minor retrofit'!$Q$17,IF(F63="Scenario2PBT5",'Minor retrofit'!$R$17,IF(F63="Scenario3PBT5",'Minor retrofit'!$S$17,"")))&amp;IF(F63="Scenario1PBT6",'Minor retrofit'!$T$17,IF(F63="Scenario2PBT6",'Minor retrofit'!$U$17,IF(F63="Scenario3PBT6",'Minor retrofit'!$V$17,"")))&amp;IF(F63="Scenario1PBT7",'Minor retrofit'!$W$17,IF(F63="Scenario2PBT7",'Minor retrofit'!$X$17,IF(F63="Scenario3PBT7",'Minor retrofit'!$Y$17,"")))&amp;IF(F63="Scenario1PBT8",'Minor retrofit'!$Z$17,IF(F63="Scenario2PBT8",'Minor retrofit'!$AA$17,IF(F63="Scenario3PBT8",'Minor retrofit'!$AB$17,"")))&amp;IF(F63="Scenario1PBT9",'Minor retrofit'!$AC$17,IF(F63="Scenario2PBT9",'Minor retrofit'!$AD$17,IF(F63="Scenario3PBT9",'Minor retrofit'!$AE$17,"")))&amp;IF(F63="Scenario1PBT10",'Minor retrofit'!$AF$17,IF(F63="Scenario2PBT10",'Minor retrofit'!$AG$17,IF(F63="Scenario3PBT10",'Minor retrofit'!$AH$17,"")))&amp;IF(F63="Scenario1PBT11",'Minor retrofit'!$AI$17,IF(F63="Scenario2PBT11",'Minor retrofit'!$AJ$17,IF(F63="Scenario3PBT11",'Minor retrofit'!$AK$17,"")))&amp;IF(F63="Scenario1PBT12",'Minor retrofit'!$AL$17,IF(F63="Scenario2PBT12",'Minor retrofit'!$AM$17,IF(F63="Scenario3PBT12",'Minor retrofit'!$AN$17,"")))&amp;IF(F63="Scenario1PBT13",'Minor retrofit'!$AO$17,IF(F63="Scenario2PBT13",'Minor retrofit'!$AP$17,IF(F63="Scenario3PBT13",'Minor retrofit'!$AQ$17,"")))&amp;IF(F63="Scenario1PBT14",'Minor retrofit'!$AR$17,IF(F63="Scenario2PBT14",'Minor retrofit'!$AS$17,IF(F63="Scenario3PBT14",'Minor retrofit'!$AT$17,"")))&amp;IF(F63="Scenario1PBT15",'Minor retrofit'!$AU$17,IF(F63="Scenario2PBT15",'Minor retrofit'!$AV$17,IF(F63="Scenario3PBT15",'Minor retrofit'!$AW$17,"")))</f>
        <v/>
      </c>
      <c r="J63" s="117">
        <f t="shared" si="2"/>
        <v>0</v>
      </c>
      <c r="K63" s="117" t="str">
        <f>IF(F63="Scenario1PBT1",'Minor retrofit'!$E$19,IF(F63="Scenario2PBT1",'Minor retrofit'!$F$19,IF(F63="Scenario3PBT1",'Minor retrofit'!$G$19,"")))&amp;IF(F63="Scenario1PBT2",'Minor retrofit'!$H$19,IF(F63="Scenario2PBT2",'Minor retrofit'!$I$19,IF(F63="Scenario3PBT2",'Minor retrofit'!$J$19,"")))&amp;IF(F63="Scenario1PBT3",'Minor retrofit'!$K$19,IF(F63="Scenario2PBT3",'Minor retrofit'!$L$19,IF(F63="Scenario3PBT3",'Minor retrofit'!$M$19,"")))&amp;IF(F63="Scenario1PBT4",'Minor retrofit'!$N$19,IF(F63="Scenario2PBT4",'Minor retrofit'!$O$19,IF(F63="Scenario3PBT4",'Minor retrofit'!$P$19,"")))&amp;IF(F63="Scenario1PBT5",'Minor retrofit'!$Q$19,IF(F63="Scenario2PBT5",'Minor retrofit'!$R$19,IF(F63="Scenario3PBT5",'Minor retrofit'!$S$19,"")))&amp;IF(F63="Scenario1PBT6",'Minor retrofit'!$T$19,IF(F63="Scenario2PBT6",'Minor retrofit'!$U$19,IF(F63="Scenario3PBT6",'Minor retrofit'!$V$19,"")))&amp;IF(F63="Scenario1PBT7",'Minor retrofit'!$W$19,IF(F63="Scenario2PBT7",'Minor retrofit'!$X$19,IF(F63="Scenario3PBT7",'Minor retrofit'!$Y$19,"")))&amp;IF(F63="Scenario1PBT8",'Minor retrofit'!$Z$19,IF(F63="Scenario2PBT8",'Minor retrofit'!$AA$19,IF(F63="Scenario3PBT8",'Minor retrofit'!$AB$19,"")))&amp;IF(F63="Scenario1PBT9",'Minor retrofit'!$AC$19,IF(F63="Scenario2PBT9",'Minor retrofit'!$AD$19,IF(F63="Scenario3PBT9",'Minor retrofit'!$AE$19,"")))&amp;IF(F63="Scenario1PBT10",'Minor retrofit'!$AF$19,IF(F63="Scenario2PBT10",'Minor retrofit'!$AG$19,IF(F63="Scenario3PBT10",'Minor retrofit'!$AH$19,"")))&amp;IF(F63="Scenario1PBT11",'Minor retrofit'!$AI$19,IF(F63="Scenario2PBT11",'Minor retrofit'!$AJ$19,IF(F63="Scenario3PBT11",'Minor retrofit'!$AK$19,"")))&amp;IF(F63="Scenario1PBT12",'Minor retrofit'!$AL$19,IF(F63="Scenario2PBT12",'Minor retrofit'!$AM$19,IF(F63="Scenario3PBT12",'Minor retrofit'!$AN$19,"")))&amp;IF(F63="Scenario1PBT13",'Minor retrofit'!$AO$19,IF(F63="Scenario2PBT13",'Minor retrofit'!$AP$19,IF(F63="Scenario3PBT13",'Minor retrofit'!$AQ$19,"")))&amp;IF(F63="Scenario1PBT14",'Minor retrofit'!$AR$19,IF(F63="Scenario2PBT14",'Minor retrofit'!$AS$19,IF(F63="Scenario3PBT14",'Minor retrofit'!$AT$19,"")))&amp;IF(F63="Scenario1PBT15",'Minor retrofit'!$AU$19,IF(F63="Scenario2PBT15",'Minor retrofit'!$AV$19,IF(F63="Scenario3PBT15",'Minor retrofit'!$AW$19,"")))</f>
        <v/>
      </c>
      <c r="L63" s="117">
        <f t="shared" si="3"/>
        <v>0</v>
      </c>
      <c r="M63" s="117" t="str">
        <f>IF(F63="Scenario1PBT1",'Minor retrofit'!$E$21,IF(F63="Scenario2PBT1",'Minor retrofit'!$F$21,IF(F63="Scenario3PBT1",'Minor retrofit'!$G$21,"")))&amp;IF(F63="Scenario1PBT2",'Minor retrofit'!$H$21,IF(F63="Scenario2PBT2",'Minor retrofit'!$I$21,IF(F63="Scenario3PBT2",'Minor retrofit'!$J$21,"")))&amp;IF(F63="Scenario1PBT3",'Minor retrofit'!$K$21,IF(F63="Scenario2PBT3",'Minor retrofit'!$L$21,IF(F63="Scenario3PBT3",'Minor retrofit'!$M$21,"")))&amp;IF(F63="Scenario1PBT4",'Minor retrofit'!$N$21,IF(F63="Scenario2PBT4",'Minor retrofit'!$O$21,IF(F63="Scenario3PBT4",'Minor retrofit'!$P$21,"")))&amp;IF(F63="Scenario1PBT5",'Minor retrofit'!$Q$21,IF(F63="Scenario2PBT5",'Minor retrofit'!$R$21,IF(F63="Scenario3PBT5",'Minor retrofit'!$S$21,"")))&amp;IF(F63="Scenario1PBT6",'Minor retrofit'!$T$21,IF(F63="Scenario2PBT6",'Minor retrofit'!$U$21,IF(F63="Scenario3PBT6",'Minor retrofit'!$V$21,"")))&amp;IF(F63="Scenario1PBT7",'Minor retrofit'!$W$21,IF(F63="Scenario2PBT7",'Minor retrofit'!$X$21,IF(F63="Scenario3PBT7",'Minor retrofit'!$Y$21,"")))&amp;IF(F63="Scenario1PBT8",'Minor retrofit'!$Z$21,IF(F63="Scenario2PBT8",'Minor retrofit'!$AA$21,IF(F63="Scenario3PBT8",'Minor retrofit'!$AB$21,"")))&amp;IF(F63="Scenario1PBT9",'Minor retrofit'!$AC$21,IF(F63="Scenario2PBT9",'Minor retrofit'!$AD$21,IF(F63="Scenario3PBT9",'Minor retrofit'!$AE$21,"")))&amp;IF(F63="Scenario1PBT10",'Minor retrofit'!$AF$21,IF(F63="Scenario2PBT10",'Minor retrofit'!$AG$21,IF(F63="Scenario3PBT10",'Minor retrofit'!$AH$21,"")))&amp;IF(F63="Scenario1PBT11",'Minor retrofit'!$AI$21,IF(F63="Scenario2PBT11",'Minor retrofit'!$AJ$21,IF(F63="Scenario3PBT11",'Minor retrofit'!$AK$21,"")))&amp;IF(F63="Scenario1PBT12",'Minor retrofit'!$AL$21,IF(F63="Scenario2PBT12",'Minor retrofit'!$AM$21,IF(F63="Scenario3PBT12",'Minor retrofit'!$AN$21,"")))&amp;IF(F63="Scenario1PBT13",'Minor retrofit'!$AO$21,IF(F63="Scenario2PBT13",'Minor retrofit'!$AP$21,IF(F63="Scenario3PBT13",'Minor retrofit'!$AQ$21,"")))&amp;IF(F63="Scenario1PBT14",'Minor retrofit'!$AR$21,IF(F63="Scenario2PBT14",'Minor retrofit'!$AS$21,IF(F63="Scenario3PBT14",'Minor retrofit'!$AT$21,"")))&amp;IF(F63="Scenario1PBT15",'Minor retrofit'!$AU$21,IF(F63="Scenario2PBT15",'Minor retrofit'!$AV$21,IF(F63="Scenario3PBT15",'Minor retrofit'!$AW$21,"")))</f>
        <v/>
      </c>
      <c r="N63" s="118">
        <f t="shared" si="4"/>
        <v>0</v>
      </c>
      <c r="O63" s="206" t="str">
        <f>IF(F63="Scenario1PBT1",'Minor retrofit'!$E$24,IF(F63="Scenario2PBT1",'Minor retrofit'!$F$24,IF(F63="Scenario3PBT1",'Minor retrofit'!$G$24,"")))&amp;IF(F63="Scenario1PBT2",'Minor retrofit'!$H$24,IF(F63="Scenario2PBT2",'Minor retrofit'!$I$24,IF(F63="Scenario3PBT2",'Minor retrofit'!$J$24,"")))&amp;IF(F63="Scenario1PBT3",'Minor retrofit'!$K$24,IF(F63="Scenario2PBT3",'Minor retrofit'!$L$24,IF(F63="Scenario3PBT3",'Minor retrofit'!$M$24,"")))&amp;IF(F63="Scenario1PBT4",'Minor retrofit'!$N$24,IF(F63="Scenario2PBT4",'Minor retrofit'!$O$24,IF(F63="Scenario3PBT4",'Minor retrofit'!$P$24,"")))&amp;IF(F63="Scenario1PBT5",'Minor retrofit'!$Q$24,IF(F63="Scenario2PBT5",'Minor retrofit'!$R$24,IF(F63="Scenario3PBT5",'Minor retrofit'!$S$24,"")))&amp;IF(F63="Scenario1PBT6",'Minor retrofit'!$T$24,IF(F63="Scenario2PBT6",'Minor retrofit'!$U$24,IF(F63="Scenario3PBT6",'Minor retrofit'!$V$24,"")))&amp;IF(F63="Scenario1PBT7",'Minor retrofit'!$W$24,IF(F63="Scenario2PBT7",'Minor retrofit'!$X$24,IF(F63="Scenario3PBT7",'Minor retrofit'!$Y$24,"")))&amp;IF(F63="Scenario1PBT8",'Minor retrofit'!$Z$24,IF(F63="Scenario2PBT8",'Minor retrofit'!$AA$24,IF(F63="Scenario3PBT8",'Minor retrofit'!$AB$24,"")))&amp;IF(F63="Scenario1PBT9",'Minor retrofit'!$AC$24,IF(F63="Scenario2PBT9",'Minor retrofit'!$AD$24,IF(F63="Scenario3PBT9",'Minor retrofit'!$AE$24,"")))&amp;IF(F63="Scenario1PBT10",'Minor retrofit'!$AF$24,IF(F63="Scenario2PBT10",'Minor retrofit'!$AG$24,IF(F63="Scenario3PBT10",'Minor retrofit'!$AH$24,"")))&amp;IF(F63="Scenario1PBT11",'Minor retrofit'!$AI$24,IF(F63="Scenario2PBT11",'Minor retrofit'!$AJ$24,IF(F63="Scenario3PBT11",'Minor retrofit'!$AK$24,"")))&amp;IF(F63="Scenario1PBT12",'Minor retrofit'!$AL$24,IF(F63="Scenario2PBT12",'Minor retrofit'!$AM$24,IF(F63="Scenario3PBT12",'Minor retrofit'!$AN$24,"")))&amp;IF(F63="Scenario1PBT13",'Minor retrofit'!$AO$24,IF(F63="Scenario2PBT13",'Minor retrofit'!$AP$24,IF(F63="Scenario3PBT13",'Minor retrofit'!$AQ$24,"")))&amp;IF(F63="Scenario1PBT14",'Minor retrofit'!$AR$24,IF(F63="Scenario2PBT14",'Minor retrofit'!$AS$24,IF(F63="Scenario3PBT14",'Minor retrofit'!$AT$24,"")))&amp;IF(F63="Scenario1PBT15",'Minor retrofit'!$AU$24,IF(F63="Scenario2PBT15",'Minor retrofit'!$AV$24,IF(F63="Scenario3PBT15",'Minor retrofit'!$AW$24,"")))</f>
        <v/>
      </c>
      <c r="P63" s="117">
        <f t="shared" si="5"/>
        <v>0</v>
      </c>
      <c r="Q63" s="117" t="str">
        <f>IF(F63="Scenario1PBT1",'Minor retrofit'!$E$26,IF(F63="Scenario2PBT1",'Minor retrofit'!$F$26,IF(F63="Scenario3PBT1",'Minor retrofit'!$G$26,"")))&amp;IF(F63="Scenario1PBT2",'Minor retrofit'!$H$26,IF(F63="Scenario2PBT2",'Minor retrofit'!$I$26,IF(F63="Scenario3PBT2",'Minor retrofit'!$J$26,"")))&amp;IF(F63="Scenario1PBT3",'Minor retrofit'!$K$26,IF(F63="Scenario2PBT3",'Minor retrofit'!$L$26,IF(F63="Scenario3PBT3",'Minor retrofit'!$M$26,"")))&amp;IF(F63="Scenario1PBT4",'Minor retrofit'!$N$26,IF(F63="Scenario2PBT4",'Minor retrofit'!$O$26,IF(F63="Scenario3PBT4",'Minor retrofit'!$P$26,"")))&amp;IF(F63="Scenario1PBT5",'Minor retrofit'!$Q$26,IF(F63="Scenario2PBT5",'Minor retrofit'!$R$26,IF(F63="Scenario3PBT5",'Minor retrofit'!$S$26,"")))&amp;IF(F63="Scenario1PBT6",'Minor retrofit'!$T$26,IF(F63="Scenario2PBT6",'Minor retrofit'!$U$26,IF(F63="Scenario3PBT6",'Minor retrofit'!$V$26,"")))&amp;IF(F63="Scenario1PBT7",'Minor retrofit'!$W$26,IF(F63="Scenario2PBT7",'Minor retrofit'!$X$26,IF(F63="Scenario3PBT7",'Minor retrofit'!$Y$26,"")))&amp;IF(F63="Scenario1PBT8",'Minor retrofit'!$Z$26,IF(F63="Scenario2PBT8",'Minor retrofit'!$AA$26,IF(F63="Scenario3PBT8",'Minor retrofit'!$AB$26,"")))&amp;IF(F63="Scenario1PBT9",'Minor retrofit'!$AC$26,IF(F63="Scenario2PBT9",'Minor retrofit'!$AD$26,IF(F63="Scenario3PBT9",'Minor retrofit'!$AE$26,"")))&amp;IF(F63="Scenario1PBT10",'Minor retrofit'!$AF$26,IF(F63="Scenario2PBT10",'Minor retrofit'!$AG$26,IF(F63="Scenario3PBT10",'Minor retrofit'!$AH$26,"")))&amp;IF(F63="Scenario1PBT11",'Minor retrofit'!$AI$26,IF(F63="Scenario2PBT11",'Minor retrofit'!$AJ$26,IF(F63="Scenario3PBT11",'Minor retrofit'!$AK$26,"")))&amp;IF(F63="Scenario1PBT12",'Minor retrofit'!$AL$26,IF(F63="Scenario2PBT12",'Minor retrofit'!$AM$26,IF(F63="Scenario3PBT12",'Minor retrofit'!$AN$26,"")))&amp;IF(F63="Scenario1PBT13",'Minor retrofit'!$AO$26,IF(F63="Scenario2PBT13",'Minor retrofit'!$AP$26,IF(F63="Scenario3PBT13",'Minor retrofit'!$AQ$26,"")))&amp;IF(F63="Scenario1PBT14",'Minor retrofit'!$AR$26,IF(F63="Scenario2PBT14",'Minor retrofit'!$AS$26,IF(F63="Scenario3PBT14",'Minor retrofit'!$AT$26,"")))&amp;IF(F63="Scenario1PBT15",'Minor retrofit'!$AU$26,IF(F63="Scenario2PBT15",'Minor retrofit'!$AV$26,IF(F63="Scenario3PBT15",'Minor retrofit'!$AW$26,"")))</f>
        <v/>
      </c>
      <c r="R63" s="117">
        <f t="shared" si="6"/>
        <v>0</v>
      </c>
      <c r="S63" s="117" t="str">
        <f>IF(F63="Scenario1PBT1",'Minor retrofit'!$E$28,IF(F63="Scenario2PBT1",'Minor retrofit'!$F$28,IF(F63="Scenario3PBT1",'Minor retrofit'!$G$28,"")))&amp;IF(F63="Scenario1PBT2",'Minor retrofit'!$H$28,IF(F63="Scenario2PBT2",'Minor retrofit'!$I$28,IF(F63="Scenario3PBT2",'Minor retrofit'!$J$28,"")))&amp;IF(F63="Scenario1PBT3",'Minor retrofit'!$K$28,IF(F63="Scenario2PBT3",'Minor retrofit'!$L$28,IF(F63="Scenario3PBT3",'Minor retrofit'!$M$28,"")))&amp;IF(F63="Scenario1PBT4",'Minor retrofit'!$N$28,IF(F63="Scenario2PBT4",'Minor retrofit'!$O$28,IF(F63="Scenario3PBT4",'Minor retrofit'!$P$28,"")))&amp;IF(F63="Scenario1PBT5",'Minor retrofit'!$Q$28,IF(F63="Scenario2PBT5",'Minor retrofit'!$R$28,IF(F63="Scenario3PBT5",'Minor retrofit'!$S$28,"")))&amp;IF(F63="Scenario1PBT6",'Minor retrofit'!$T$28,IF(F63="Scenario2PBT6",'Minor retrofit'!$U$28,IF(F63="Scenario3PBT6",'Minor retrofit'!$V$28,"")))&amp;IF(F63="Scenario1PBT7",'Minor retrofit'!$W$28,IF(F63="Scenario2PBT7",'Minor retrofit'!$X$28,IF(F63="Scenario3PBT7",'Minor retrofit'!$Y$28,"")))&amp;IF(F63="Scenario1PBT8",'Minor retrofit'!$Z$28,IF(F63="Scenario2PBT8",'Minor retrofit'!$AA$28,IF(F63="Scenario3PBT8",'Minor retrofit'!$AB$28,"")))&amp;IF(F63="Scenario1PBT9",'Minor retrofit'!$AC$28,IF(F63="Scenario2PBT9",'Minor retrofit'!$AD$28,IF(F63="Scenario3PBT9",'Minor retrofit'!$AE$28,"")))&amp;IF(F63="Scenario1PBT10",'Minor retrofit'!$AF$28,IF(F63="Scenario2PBT10",'Minor retrofit'!$AG$28,IF(F63="Scenario3PBT10",'Minor retrofit'!$AH$28,"")))&amp;IF(F63="Scenario1PBT11",'Minor retrofit'!$AI$28,IF(F63="Scenario2PBT11",'Minor retrofit'!$AJ$28,IF(F63="Scenario3PBT11",'Minor retrofit'!$AK$28,"")))&amp;IF(F63="Scenario1PBT12",'Minor retrofit'!$AL$28,IF(F63="Scenario2PBT12",'Minor retrofit'!$AM$28,IF(F63="Scenario3PBT12",'Minor retrofit'!$AN$28,"")))&amp;IF(F63="Scenario1PBT13",'Minor retrofit'!$AO$28,IF(F63="Scenario2PBT13",'Minor retrofit'!$AP$28,IF(F63="Scenario3PBT13",'Minor retrofit'!$AQ$28,"")))&amp;IF(F63="Scenario1PBT14",'Minor retrofit'!$AR$28,IF(F63="Scenario2PBT14",'Minor retrofit'!$AS$28,IF(F63="Scenario3PBT14",'Minor retrofit'!$AT$28,"")))&amp;IF(F63="Scenario1PBT15",'Minor retrofit'!$AU$28,IF(F63="Scenario2PBT15",'Minor retrofit'!$AV$28,IF(F63="Scenario3PBT15",'Minor retrofit'!$AW$28,"")))</f>
        <v/>
      </c>
      <c r="T63" s="207">
        <f t="shared" si="7"/>
        <v>0</v>
      </c>
      <c r="U63" s="206" t="str">
        <f>IF(F63="Scenario1PBT1",'Minor retrofit'!$E$39,IF(F63="Scenario2PBT1",'Minor retrofit'!$F$39,IF(F63="Scenario3PBT1",'Minor retrofit'!$G$39,"")))&amp;IF(F63="Scenario1PBT2",'Minor retrofit'!$H$39,IF(F63="Scenario2PBT2",'Minor retrofit'!$I$39,IF(F63="Scenario3PBT2",'Minor retrofit'!$J$39,"")))&amp;IF(F63="Scenario1PBT3",'Minor retrofit'!$K$39,IF(F63="Scenario2PBT3",'Minor retrofit'!$L$39,IF(F63="Scenario3PBT3",'Minor retrofit'!$M$39,"")))&amp;IF(F63="Scenario1PBT4",'Minor retrofit'!$N$39,IF(F63="Scenario2PBT4",'Minor retrofit'!$O$39,IF(F63="Scenario3PBT4",'Minor retrofit'!$P$39,"")))&amp;IF(F63="Scenario1PBT5",'Minor retrofit'!$Q$39,IF(F63="Scenario2PBT5",'Minor retrofit'!$R$39,IF(F63="Scenario3PBT5",'Minor retrofit'!$S$39,"")))&amp;IF(F63="Scenario1PBT6",'Minor retrofit'!$T$39,IF(F63="Scenario2PBT6",'Minor retrofit'!$U$39,IF(F63="Scenario3PBT6",'Minor retrofit'!$V$39,"")))&amp;IF(F63="Scenario1PBT7",'Minor retrofit'!$W$39,IF(F63="Scenario2PBT7",'Minor retrofit'!$X$39,IF(F63="Scenario3PBT7",'Minor retrofit'!$Y$39,"")))&amp;IF(F63="Scenario1PBT8",'Minor retrofit'!$Z$39,IF(F63="Scenario2PBT8",'Minor retrofit'!$AA$39,IF(F63="Scenario3PBT8",'Minor retrofit'!$AB$39,"")))&amp;IF(F63="Scenario1PBT9",'Minor retrofit'!$AC$39,IF(F63="Scenario2PBT9",'Minor retrofit'!$AD$39,IF(F63="Scenario3PBT9",'Minor retrofit'!$AE$39,"")))&amp;IF(F63="Scenario1PBT10",'Minor retrofit'!$AF$39,IF(F63="Scenario2PBT10",'Minor retrofit'!$AG$39,IF(F63="Scenario3PBT10",'Minor retrofit'!$AH$39,"")))&amp;IF(F63="Scenario1PBT11",'Minor retrofit'!$AI$39,IF(F63="Scenario2PBT11",'Minor retrofit'!$AJ$39,IF(F63="Scenario3PBT11",'Minor retrofit'!$AK$39,"")))&amp;IF(F63="Scenario1PBT12",'Minor retrofit'!$AL$39,IF(F63="Scenario2PBT12",'Minor retrofit'!$AM$39,IF(F63="Scenario3PBT12",'Minor retrofit'!$AN$39,"")))&amp;IF(F63="Scenario1PBT13",'Minor retrofit'!$AO$39,IF(F63="Scenario2PBT13",'Minor retrofit'!$AP$39,IF(F63="Scenario3PBT13",'Minor retrofit'!$AQ$39,"")))&amp;IF(F63="Scenario1PBT14",'Minor retrofit'!$AR$39,IF(F63="Scenario2PBT14",'Minor retrofit'!$AS$39,IF(F63="Scenario3PBT14",'Minor retrofit'!$AT$39,"")))&amp;IF(F63="Scenario1PBT15",'Minor retrofit'!$AU$39,IF(F63="Scenario2PBT15",'Minor retrofit'!$AV$39,IF(F63="Scenario3PBT15",'Minor retrofit'!$AW$39,"")))</f>
        <v/>
      </c>
      <c r="V63" s="117">
        <f t="shared" si="8"/>
        <v>0</v>
      </c>
      <c r="W63" s="117" t="str">
        <f>IF(F63="Scenario1PBT1",'Minor retrofit'!$E$41,IF(F63="Scenario2PBT1",'Minor retrofit'!$F$41,IF(F63="Scenario3PBT1",'Minor retrofit'!$G$41,"")))&amp;IF(F63="Scenario1PBT2",'Minor retrofit'!$H$41,IF(F63="Scenario2PBT2",'Minor retrofit'!$I$41,IF(F63="Scenario3PBT2",'Minor retrofit'!$J$41,"")))&amp;IF(F63="Scenario1PBT3",'Minor retrofit'!$K$41,IF(F63="Scenario2PBT3",'Minor retrofit'!$L$41,IF(F63="Scenario3PBT3",'Minor retrofit'!$M$41,"")))&amp;IF(F63="Scenario1PBT4",'Minor retrofit'!$N$41,IF(F63="Scenario2PBT4",'Minor retrofit'!$O$41,IF(F63="Scenario3PBT4",'Minor retrofit'!$P$41,"")))&amp;IF(F63="Scenario1PBT5",'Minor retrofit'!$Q$41,IF(F63="Scenario2PBT5",'Minor retrofit'!$R$41,IF(F63="Scenario3PBT5",'Minor retrofit'!$S$41,"")))&amp;IF(F63="Scenario1PBT6",'Minor retrofit'!$T$41,IF(F63="Scenario2PBT6",'Minor retrofit'!$U$41,IF(F63="Scenario3PBT6",'Minor retrofit'!$V$41,"")))&amp;IF(F63="Scenario1PBT7",'Minor retrofit'!$W$41,IF(F63="Scenario2PBT7",'Minor retrofit'!$X$41,IF(F63="Scenario3PBT7",'Minor retrofit'!$Y$41,"")))&amp;IF(F63="Scenario1PBT8",'Minor retrofit'!$Z$41,IF(F63="Scenario2PBT8",'Minor retrofit'!$AA$41,IF(F63="Scenario3PBT8",'Minor retrofit'!$AB$41,"")))&amp;IF(F63="Scenario1PBT9",'Minor retrofit'!$AC$41,IF(F63="Scenario2PBT9",'Minor retrofit'!$AD$41,IF(F63="Scenario3PBT9",'Minor retrofit'!$AE$41,"")))&amp;IF(F63="Scenario1PBT10",'Minor retrofit'!$AF$41,IF(F63="Scenario2PBT10",'Minor retrofit'!$AG$41,IF(F63="Scenario3PBT10",'Minor retrofit'!$AH$41,"")))&amp;IF(F63="Scenario1PBT11",'Minor retrofit'!$AI$41,IF(F63="Scenario2PBT11",'Minor retrofit'!$AJ$41,IF(F63="Scenario3PBT11",'Minor retrofit'!$AK$41,"")))&amp;IF(F63="Scenario1PBT12",'Minor retrofit'!$AL$41,IF(F63="Scenario2PBT12",'Minor retrofit'!$AM$41,IF(F63="Scenario3PBT12",'Minor retrofit'!$AN$41,"")))&amp;IF(F63="Scenario1PBT13",'Minor retrofit'!$AO$41,IF(F63="Scenario2PBT13",'Minor retrofit'!$AP$41,IF(F63="Scenario3PBT13",'Minor retrofit'!$AQ$41,"")))&amp;IF(F63="Scenario1PBT14",'Minor retrofit'!$AR$41,IF(F63="Scenario2PBT14",'Minor retrofit'!$AS$41,IF(F63="Scenario3PBT14",'Minor retrofit'!$AT$41,"")))&amp;IF(F63="Scenario1PBT15",'Minor retrofit'!$AU$41,IF(F63="Scenario2PBT15",'Minor retrofit'!$AV$41,IF(F63="Scenario3PBT15",'Minor retrofit'!$AW$41,"")))</f>
        <v/>
      </c>
      <c r="X63" s="117">
        <f t="shared" si="9"/>
        <v>0</v>
      </c>
      <c r="Y63" s="117" t="str">
        <f>IF(F63="Scenario1PBT1",'Minor retrofit'!$E$43,IF(F63="Scenario2PBT1",'Minor retrofit'!$F$43,IF(F63="Scenario3PBT1",'Minor retrofit'!$G$43,"")))&amp;IF(F63="Scenario1PBT2",'Minor retrofit'!$H$43,IF(F63="Scenario2PBT2",'Minor retrofit'!$I$43,IF(F63="Scenario3PBT2",'Minor retrofit'!$J$43,"")))&amp;IF(F63="Scenario1PBT3",'Minor retrofit'!$K$43,IF(F63="Scenario2PBT3",'Minor retrofit'!$L$43,IF(F63="Scenario3PBT3",'Minor retrofit'!$M$43,"")))&amp;IF(F63="Scenario1PBT4",'Minor retrofit'!$N$43,IF(F63="Scenario2PBT4",'Minor retrofit'!$O$43,IF(F63="Scenario3PBT4",'Minor retrofit'!$P$43,"")))&amp;IF(F63="Scenario1PBT5",'Minor retrofit'!$Q$43,IF(F63="Scenario2PBT5",'Minor retrofit'!$R$43,IF(F63="Scenario3PBT5",'Minor retrofit'!$S$43,"")))&amp;IF(F63="Scenario1PBT6",'Minor retrofit'!$T$43,IF(F63="Scenario2PBT6",'Minor retrofit'!$U$43,IF(F63="Scenario3PBT6",'Minor retrofit'!$V$43,"")))&amp;IF(F63="Scenario1PBT7",'Minor retrofit'!$W$43,IF(F63="Scenario2PBT7",'Minor retrofit'!$X$43,IF(F63="Scenario3PBT7",'Minor retrofit'!$Y$43,"")))&amp;IF(F63="Scenario1PBT8",'Minor retrofit'!$Z$43,IF(F63="Scenario2PBT8",'Minor retrofit'!$AA$43,IF(F63="Scenario3PBT8",'Minor retrofit'!$AB$43,"")))&amp;IF(F63="Scenario1PBT9",'Minor retrofit'!$AC$43,IF(F63="Scenario2PBT9",'Minor retrofit'!$AD$43,IF(F63="Scenario3PBT9",'Minor retrofit'!$AE$43,"")))&amp;IF(F63="Scenario1PBT10",'Minor retrofit'!$AF$43,IF(F63="Scenario2PBT10",'Minor retrofit'!$AG$43,IF(F63="Scenario3PBT10",'Minor retrofit'!$AH$43,"")))&amp;IF(F63="Scenario1PBT11",'Minor retrofit'!$AI$43,IF(F63="Scenario2PBT11",'Minor retrofit'!$AJ$43,IF(F63="Scenario3PBT11",'Minor retrofit'!$AK$43,"")))&amp;IF(F63="Scenario1PBT12",'Minor retrofit'!$AL$43,IF(F63="Scenario2PBT12",'Minor retrofit'!$AM$43,IF(F63="Scenario3PBT12",'Minor retrofit'!$AN$43,"")))&amp;IF(F63="Scenario1PBT13",'Minor retrofit'!$AO$43,IF(F63="Scenario2PBT13",'Minor retrofit'!$AP$43,IF(F63="Scenario3PBT13",'Minor retrofit'!$AQ$43,"")))&amp;IF(F63="Scenario1PBT14",'Minor retrofit'!$AR$43,IF(F63="Scenario2PBT14",'Minor retrofit'!$AS$43,IF(F63="Scenario3PBT14",'Minor retrofit'!$AT$43,"")))&amp;IF(F63="Scenario1PBT15",'Minor retrofit'!$AU$43,IF(F63="Scenario2PBT15",'Minor retrofit'!$AV$43,IF(F63="Scenario3PBT15",'Minor retrofit'!$AW$43,"")))</f>
        <v/>
      </c>
      <c r="Z63" s="117">
        <f t="shared" si="10"/>
        <v>0</v>
      </c>
      <c r="AA63" s="178" t="str">
        <f>IF(F63="Scenario1PBT1",'Minor retrofit'!$E$102,IF(F63="Scenario2PBT1",'Minor retrofit'!$F$102,IF(F63="Scenario3PBT1",'Minor retrofit'!$G$102,"")))&amp;IF(F63="Scenario1PBT2",'Minor retrofit'!$H$102,IF(F63="Scenario2PBT2",'Minor retrofit'!$I$102,IF(F63="Scenario3PBT2",'Minor retrofit'!$J$102,"")))&amp;IF(F63="Scenario1PBT3",'Minor retrofit'!$K$102,IF(F63="Scenario2PBT3",'Minor retrofit'!$L$102,IF(F63="Scenario3PBT3",'Minor retrofit'!$M$102,"")))&amp;IF(F63="Scenario1PBT4",'Minor retrofit'!$N$102,IF(F63="Scenario2PBT4",'Minor retrofit'!$O$102,IF(F63="Scenario3PBT4",'Minor retrofit'!$P$102,"")))&amp;IF(F63="Scenario1PBT5",'Minor retrofit'!$Q$102,IF(F63="Scenario2PBT5",'Minor retrofit'!$R$102,IF(F63="Scenario3PBT5",'Minor retrofit'!$S$102,"")))&amp;IF(F63="Scenario1PBT6",'Minor retrofit'!$T$102,IF(F63="Scenario2PBT6",'Minor retrofit'!$U$102,IF(F63="Scenario3PBT6",'Minor retrofit'!$V$102,"")))&amp;IF(F63="Scenario1PBT7",'Minor retrofit'!$W$102,IF(F63="Scenario2PBT7",'Minor retrofit'!$X$102,IF(F63="Scenario3PBT7",'Minor retrofit'!$Y$102,"")))&amp;IF(F63="Scenario1PBT8",'Minor retrofit'!$Z$102,IF(F63="Scenario2PBT8",'Minor retrofit'!$AA$102,IF(F63="Scenario3PBT8",'Minor retrofit'!$AB$102,"")))&amp;IF(F63="Scenario1PBT9",'Minor retrofit'!$AC$102,IF(F63="Scenario2PBT9",'Minor retrofit'!$AD$102,IF(F63="Scenario3PBT9",'Minor retrofit'!$AE$102,"")))&amp;IF(F63="Scenario1PBT10",'Minor retrofit'!$AF$102,IF(F63="Scenario2PBT10",'Minor retrofit'!$AG$102,IF(F63="Scenario3PBT10",'Minor retrofit'!$AH$102,"")))&amp;IF(F63="Scenario1PBT11",'Minor retrofit'!$AI$102,IF(F63="Scenario2PBT11",'Minor retrofit'!$AJ$102,IF(F63="Scenario3PBT11",'Minor retrofit'!$AK$102,"")))&amp;IF(F63="Scenario1PBT12",'Minor retrofit'!$AL$102,IF(F63="Scenario2PBT12",'Minor retrofit'!$AM$102,IF(F63="Scenario3PBT12",'Minor retrofit'!$AN$102,"")))&amp;IF(F63="Scenario1PBT13",'Minor retrofit'!$AO$102,IF(F63="Scenario2PBT13",'Minor retrofit'!$AP$102,IF(F63="Scenario3PBT13",'Minor retrofit'!$AQ$102,"")))&amp;IF(F63="Scenario1PBT14",'Minor retrofit'!$AR$102,IF(F63="Scenario2PBT14",'Minor retrofit'!$AS$102,IF(F63="Scenario3PBT14",'Minor retrofit'!$AT$102,"")))&amp;IF(F63="Scenario1PBT15",'Minor retrofit'!$AU$102,IF(F63="Scenario2PBT15",'Minor retrofit'!$AV$102,IF(F63="Scenario3PBT15",'Minor retrofit'!$AW$102,"")))</f>
        <v/>
      </c>
      <c r="AB63" s="179">
        <f t="shared" si="11"/>
        <v>0</v>
      </c>
      <c r="AC63" s="208">
        <f>IFERROR('Projection_Base-case'!G63-G63,0)</f>
        <v>0</v>
      </c>
      <c r="AD63" s="178">
        <f t="shared" si="12"/>
        <v>0</v>
      </c>
      <c r="AE63" s="117">
        <f>IFERROR(100*AC63/'Projection_Base-case'!G63,0)</f>
        <v>0</v>
      </c>
      <c r="AF63" s="117">
        <f>IFERROR('Projection_Base-case'!I63-I63,0)</f>
        <v>0</v>
      </c>
      <c r="AG63" s="178">
        <f t="shared" si="13"/>
        <v>0</v>
      </c>
      <c r="AH63" s="117">
        <f>IFERROR(100*AF63/'Projection_Base-case'!I63,0)</f>
        <v>0</v>
      </c>
      <c r="AI63" s="117">
        <f>IFERROR('Projection_Base-case'!K63-K63,0)</f>
        <v>0</v>
      </c>
      <c r="AJ63" s="178">
        <f t="shared" si="14"/>
        <v>0</v>
      </c>
      <c r="AK63" s="117">
        <f>IFERROR(100*AI63/'Projection_Base-case'!K63,0)</f>
        <v>0</v>
      </c>
      <c r="AL63" s="117">
        <f>IFERROR(M63-'Projection_Base-case'!M63,0)</f>
        <v>0</v>
      </c>
      <c r="AM63" s="178">
        <f t="shared" si="15"/>
        <v>0</v>
      </c>
      <c r="AN63" s="179">
        <f>IFERROR(IF('Projection_Base-case'!N63&gt;0,100*AM63/'Projection_Base-case'!N63,100*AM63/N63),0)</f>
        <v>0</v>
      </c>
      <c r="AO63" s="206">
        <f>IFERROR('Projection_Base-case'!O63-O63,0)</f>
        <v>0</v>
      </c>
      <c r="AP63" s="178">
        <f t="shared" si="16"/>
        <v>0</v>
      </c>
      <c r="AQ63" s="117">
        <f>IFERROR(100*AO63/'Projection_Base-case'!O63,0)</f>
        <v>0</v>
      </c>
      <c r="AR63" s="117">
        <f>IFERROR('Projection_Base-case'!Q63-Q63,0)</f>
        <v>0</v>
      </c>
      <c r="AS63" s="178">
        <f t="shared" si="17"/>
        <v>0</v>
      </c>
      <c r="AT63" s="117">
        <f>IFERROR(100*AR63/'Projection_Base-case'!Q63,0)</f>
        <v>0</v>
      </c>
      <c r="AU63" s="117">
        <f>IFERROR('Projection_Base-case'!S63-S63,0)</f>
        <v>0</v>
      </c>
      <c r="AV63" s="178">
        <f t="shared" si="18"/>
        <v>0</v>
      </c>
      <c r="AW63" s="118">
        <f>IFERROR(100*AU63/'Projection_Base-case'!S63,0)</f>
        <v>0</v>
      </c>
      <c r="AX63" s="206">
        <f>IFERROR('Projection_Base-case'!U63-U63,0)</f>
        <v>0</v>
      </c>
      <c r="AY63" s="178">
        <f t="shared" si="19"/>
        <v>0</v>
      </c>
      <c r="AZ63" s="117">
        <f>IFERROR(100*AX63/'Projection_Base-case'!U63,0)</f>
        <v>0</v>
      </c>
      <c r="BA63" s="117">
        <f>IFERROR('Projection_Base-case'!W63-W63,0)</f>
        <v>0</v>
      </c>
      <c r="BB63" s="178">
        <f t="shared" si="20"/>
        <v>0</v>
      </c>
      <c r="BC63" s="117">
        <f>IFERROR(100*BA63/'Projection_Base-case'!W63,0)</f>
        <v>0</v>
      </c>
      <c r="BD63" s="117">
        <f>IFERROR('Projection_Base-case'!Y63-Y63,0)</f>
        <v>0</v>
      </c>
      <c r="BE63" s="178">
        <f t="shared" si="21"/>
        <v>0</v>
      </c>
      <c r="BF63" s="117">
        <f>IFERROR(100*BD63/'Projection_Base-case'!Y63,0)</f>
        <v>0</v>
      </c>
      <c r="BG63" s="178">
        <f t="shared" si="22"/>
        <v>0</v>
      </c>
      <c r="BH63" s="179">
        <f t="shared" si="23"/>
        <v>0</v>
      </c>
    </row>
    <row r="64" spans="1:60">
      <c r="A64" s="205">
        <v>59</v>
      </c>
      <c r="B64" s="178">
        <f>IF('Projection_Base-case'!B64&lt;&gt;"",'Projection_Base-case'!B64,0)</f>
        <v>0</v>
      </c>
      <c r="C64" s="178">
        <f>IF('Projection_Base-case'!C64&lt;&gt;"",'Projection_Base-case'!C64,0)</f>
        <v>0</v>
      </c>
      <c r="D64" s="178">
        <f>IF('Projection_Base-case'!D64&lt;&gt;"",'Projection_Base-case'!D64,0)</f>
        <v>0</v>
      </c>
      <c r="E64" s="176" t="str">
        <f>IF(AND('Résultats Minor'!$AC$3="OUI",'Résultats Minor'!E63&lt;&gt;""),'Résultats Minor'!E63,IF(OR(D64="PBT2",D64="PBT3",D64="PBT5",D64="PBT8",D64="PBT9"),"Scenario1",IF(OR(D64="PBT6",D64="PBT7",D64="PBT10"),"Scenario2",IF(OR(D64="PBT1",D64="PBT4"),"Scenario3",""))))</f>
        <v/>
      </c>
      <c r="F64" s="202" t="str">
        <f t="shared" si="0"/>
        <v>0</v>
      </c>
      <c r="G64" s="206" t="str">
        <f>IF(F64="Scenario1PBT1",'Minor retrofit'!$E$7,IF(F64="Scenario2PBT1",'Minor retrofit'!$F$7,IF(F64="Scenario3PBT1",'Minor retrofit'!$G$7,"")))&amp;IF(F64="Scenario1PBT2",'Minor retrofit'!$H$7,IF(F64="Scenario2PBT2",'Minor retrofit'!$I$7,IF(F64="Scenario3PBT2",'Minor retrofit'!$J$7,"")))&amp;IF(F64="Scenario1PBT3",'Minor retrofit'!$K$7,IF(F64="Scenario2PBT3",'Minor retrofit'!$L$7,IF(F64="Scenario3PBT3",'Minor retrofit'!$M$7,"")))&amp;IF(F64="Scenario1PBT4",'Minor retrofit'!$N$7,IF(F64="Scenario2PBT4",'Minor retrofit'!$O$7,IF(F64="Scenario3PBT4",'Minor retrofit'!$P$7,"")))&amp;IF(F64="Scenario1PBT5",'Minor retrofit'!$Q$7,IF(F64="Scenario2PBT5",'Minor retrofit'!$R$7,IF(F64="Scenario3PBT5",'Minor retrofit'!$S$7,"")))&amp;IF(F64="Scenario1PBT6",'Minor retrofit'!$T$7,IF(F64="Scenario2PBT6",'Minor retrofit'!$U$7,IF(F64="Scenario3PBT6",'Minor retrofit'!$V$7,"")))&amp;IF(F64="Scenario1PBT7",'Minor retrofit'!$W$7,IF(F64="Scenario2PBT7",'Minor retrofit'!$X$7,IF(F64="Scenario3PBT7",'Minor retrofit'!$Y$7,"")))&amp;IF(F64="Scenario1PBT8",'Minor retrofit'!$Z$7,IF(F64="Scenario2PBT8",'Minor retrofit'!$AA$7,IF(F64="Scenario3PBT8",'Minor retrofit'!$AB$7,"")))&amp;IF(F64="Scenario1PBT9",'Minor retrofit'!$AC$7,IF(F64="Scenario2PBT9",'Minor retrofit'!$AD$7,IF(F64="Scenario3PBT9",'Minor retrofit'!$AE$7,"")))&amp;IF(F64="Scenario1PBT10",'Minor retrofit'!$AF$7,IF(F64="Scenario2PBT10",'Minor retrofit'!$AG$7,IF(F64="Scenario3PBT10",'Minor retrofit'!$AH$7,"")))&amp;IF(F64="Scenario1PBT11",'Minor retrofit'!$AI$7,IF(F64="Scenario2PBT11",'Minor retrofit'!$AJ$7,IF(F64="Scenario3PBT11",'Minor retrofit'!$AK$7,"")))&amp;IF(F64="Scenario1PBT12",'Minor retrofit'!$AL$7,IF(F64="Scenario2PBT12",'Minor retrofit'!$AM$7,IF(F64="Scenario3PBT12",'Minor retrofit'!$AN$7,"")))&amp;IF(F64="Scenario1PBT13",'Minor retrofit'!$AO$7,IF(F64="Scenario2PBT13",'Minor retrofit'!$AP$7,IF(F64="Scenario3PBT13",'Minor retrofit'!$AQ$7,"")))&amp;IF(F64="Scenario1PBT14",'Minor retrofit'!$AR$7,IF(F64="Scenario2PBT14",'Minor retrofit'!$AS$7,IF(F64="Scenario3PBT14",'Minor retrofit'!$AT$7,"")))&amp;IF(F64="Scenario1PBT15",'Minor retrofit'!$AU$7,IF(F64="Scenario2PBT15",'Minor retrofit'!$AV$7,IF(F64="Scenario3PBT15",'Minor retrofit'!$AW$7,"")))</f>
        <v/>
      </c>
      <c r="H64" s="117">
        <f t="shared" si="1"/>
        <v>0</v>
      </c>
      <c r="I64" s="117" t="str">
        <f>IF(F64="Scenario1PBT1",'Minor retrofit'!$E$17,IF(F64="Scenario2PBT1",'Minor retrofit'!$F$17,IF(F64="Scenario3PBT1",'Minor retrofit'!$G$17,"")))&amp;IF(F64="Scenario1PBT2",'Minor retrofit'!$H$17,IF(F64="Scenario2PBT2",'Minor retrofit'!$I$17,IF(F64="Scenario3PBT2",'Minor retrofit'!$J$17,"")))&amp;IF(F64="Scenario1PBT3",'Minor retrofit'!$K$17,IF(F64="Scenario2PBT3",'Minor retrofit'!$L$17,IF(F64="Scenario3PBT3",'Minor retrofit'!$M$17,"")))&amp;IF(F64="Scenario1PBT4",'Minor retrofit'!$N$17,IF(F64="Scenario2PBT4",'Minor retrofit'!$O$17,IF(F64="Scenario3PBT4",'Minor retrofit'!$P$17,"")))&amp;IF(F64="Scenario1PBT5",'Minor retrofit'!$Q$17,IF(F64="Scenario2PBT5",'Minor retrofit'!$R$17,IF(F64="Scenario3PBT5",'Minor retrofit'!$S$17,"")))&amp;IF(F64="Scenario1PBT6",'Minor retrofit'!$T$17,IF(F64="Scenario2PBT6",'Minor retrofit'!$U$17,IF(F64="Scenario3PBT6",'Minor retrofit'!$V$17,"")))&amp;IF(F64="Scenario1PBT7",'Minor retrofit'!$W$17,IF(F64="Scenario2PBT7",'Minor retrofit'!$X$17,IF(F64="Scenario3PBT7",'Minor retrofit'!$Y$17,"")))&amp;IF(F64="Scenario1PBT8",'Minor retrofit'!$Z$17,IF(F64="Scenario2PBT8",'Minor retrofit'!$AA$17,IF(F64="Scenario3PBT8",'Minor retrofit'!$AB$17,"")))&amp;IF(F64="Scenario1PBT9",'Minor retrofit'!$AC$17,IF(F64="Scenario2PBT9",'Minor retrofit'!$AD$17,IF(F64="Scenario3PBT9",'Minor retrofit'!$AE$17,"")))&amp;IF(F64="Scenario1PBT10",'Minor retrofit'!$AF$17,IF(F64="Scenario2PBT10",'Minor retrofit'!$AG$17,IF(F64="Scenario3PBT10",'Minor retrofit'!$AH$17,"")))&amp;IF(F64="Scenario1PBT11",'Minor retrofit'!$AI$17,IF(F64="Scenario2PBT11",'Minor retrofit'!$AJ$17,IF(F64="Scenario3PBT11",'Minor retrofit'!$AK$17,"")))&amp;IF(F64="Scenario1PBT12",'Minor retrofit'!$AL$17,IF(F64="Scenario2PBT12",'Minor retrofit'!$AM$17,IF(F64="Scenario3PBT12",'Minor retrofit'!$AN$17,"")))&amp;IF(F64="Scenario1PBT13",'Minor retrofit'!$AO$17,IF(F64="Scenario2PBT13",'Minor retrofit'!$AP$17,IF(F64="Scenario3PBT13",'Minor retrofit'!$AQ$17,"")))&amp;IF(F64="Scenario1PBT14",'Minor retrofit'!$AR$17,IF(F64="Scenario2PBT14",'Minor retrofit'!$AS$17,IF(F64="Scenario3PBT14",'Minor retrofit'!$AT$17,"")))&amp;IF(F64="Scenario1PBT15",'Minor retrofit'!$AU$17,IF(F64="Scenario2PBT15",'Minor retrofit'!$AV$17,IF(F64="Scenario3PBT15",'Minor retrofit'!$AW$17,"")))</f>
        <v/>
      </c>
      <c r="J64" s="117">
        <f t="shared" si="2"/>
        <v>0</v>
      </c>
      <c r="K64" s="117" t="str">
        <f>IF(F64="Scenario1PBT1",'Minor retrofit'!$E$19,IF(F64="Scenario2PBT1",'Minor retrofit'!$F$19,IF(F64="Scenario3PBT1",'Minor retrofit'!$G$19,"")))&amp;IF(F64="Scenario1PBT2",'Minor retrofit'!$H$19,IF(F64="Scenario2PBT2",'Minor retrofit'!$I$19,IF(F64="Scenario3PBT2",'Minor retrofit'!$J$19,"")))&amp;IF(F64="Scenario1PBT3",'Minor retrofit'!$K$19,IF(F64="Scenario2PBT3",'Minor retrofit'!$L$19,IF(F64="Scenario3PBT3",'Minor retrofit'!$M$19,"")))&amp;IF(F64="Scenario1PBT4",'Minor retrofit'!$N$19,IF(F64="Scenario2PBT4",'Minor retrofit'!$O$19,IF(F64="Scenario3PBT4",'Minor retrofit'!$P$19,"")))&amp;IF(F64="Scenario1PBT5",'Minor retrofit'!$Q$19,IF(F64="Scenario2PBT5",'Minor retrofit'!$R$19,IF(F64="Scenario3PBT5",'Minor retrofit'!$S$19,"")))&amp;IF(F64="Scenario1PBT6",'Minor retrofit'!$T$19,IF(F64="Scenario2PBT6",'Minor retrofit'!$U$19,IF(F64="Scenario3PBT6",'Minor retrofit'!$V$19,"")))&amp;IF(F64="Scenario1PBT7",'Minor retrofit'!$W$19,IF(F64="Scenario2PBT7",'Minor retrofit'!$X$19,IF(F64="Scenario3PBT7",'Minor retrofit'!$Y$19,"")))&amp;IF(F64="Scenario1PBT8",'Minor retrofit'!$Z$19,IF(F64="Scenario2PBT8",'Minor retrofit'!$AA$19,IF(F64="Scenario3PBT8",'Minor retrofit'!$AB$19,"")))&amp;IF(F64="Scenario1PBT9",'Minor retrofit'!$AC$19,IF(F64="Scenario2PBT9",'Minor retrofit'!$AD$19,IF(F64="Scenario3PBT9",'Minor retrofit'!$AE$19,"")))&amp;IF(F64="Scenario1PBT10",'Minor retrofit'!$AF$19,IF(F64="Scenario2PBT10",'Minor retrofit'!$AG$19,IF(F64="Scenario3PBT10",'Minor retrofit'!$AH$19,"")))&amp;IF(F64="Scenario1PBT11",'Minor retrofit'!$AI$19,IF(F64="Scenario2PBT11",'Minor retrofit'!$AJ$19,IF(F64="Scenario3PBT11",'Minor retrofit'!$AK$19,"")))&amp;IF(F64="Scenario1PBT12",'Minor retrofit'!$AL$19,IF(F64="Scenario2PBT12",'Minor retrofit'!$AM$19,IF(F64="Scenario3PBT12",'Minor retrofit'!$AN$19,"")))&amp;IF(F64="Scenario1PBT13",'Minor retrofit'!$AO$19,IF(F64="Scenario2PBT13",'Minor retrofit'!$AP$19,IF(F64="Scenario3PBT13",'Minor retrofit'!$AQ$19,"")))&amp;IF(F64="Scenario1PBT14",'Minor retrofit'!$AR$19,IF(F64="Scenario2PBT14",'Minor retrofit'!$AS$19,IF(F64="Scenario3PBT14",'Minor retrofit'!$AT$19,"")))&amp;IF(F64="Scenario1PBT15",'Minor retrofit'!$AU$19,IF(F64="Scenario2PBT15",'Minor retrofit'!$AV$19,IF(F64="Scenario3PBT15",'Minor retrofit'!$AW$19,"")))</f>
        <v/>
      </c>
      <c r="L64" s="117">
        <f t="shared" si="3"/>
        <v>0</v>
      </c>
      <c r="M64" s="117" t="str">
        <f>IF(F64="Scenario1PBT1",'Minor retrofit'!$E$21,IF(F64="Scenario2PBT1",'Minor retrofit'!$F$21,IF(F64="Scenario3PBT1",'Minor retrofit'!$G$21,"")))&amp;IF(F64="Scenario1PBT2",'Minor retrofit'!$H$21,IF(F64="Scenario2PBT2",'Minor retrofit'!$I$21,IF(F64="Scenario3PBT2",'Minor retrofit'!$J$21,"")))&amp;IF(F64="Scenario1PBT3",'Minor retrofit'!$K$21,IF(F64="Scenario2PBT3",'Minor retrofit'!$L$21,IF(F64="Scenario3PBT3",'Minor retrofit'!$M$21,"")))&amp;IF(F64="Scenario1PBT4",'Minor retrofit'!$N$21,IF(F64="Scenario2PBT4",'Minor retrofit'!$O$21,IF(F64="Scenario3PBT4",'Minor retrofit'!$P$21,"")))&amp;IF(F64="Scenario1PBT5",'Minor retrofit'!$Q$21,IF(F64="Scenario2PBT5",'Minor retrofit'!$R$21,IF(F64="Scenario3PBT5",'Minor retrofit'!$S$21,"")))&amp;IF(F64="Scenario1PBT6",'Minor retrofit'!$T$21,IF(F64="Scenario2PBT6",'Minor retrofit'!$U$21,IF(F64="Scenario3PBT6",'Minor retrofit'!$V$21,"")))&amp;IF(F64="Scenario1PBT7",'Minor retrofit'!$W$21,IF(F64="Scenario2PBT7",'Minor retrofit'!$X$21,IF(F64="Scenario3PBT7",'Minor retrofit'!$Y$21,"")))&amp;IF(F64="Scenario1PBT8",'Minor retrofit'!$Z$21,IF(F64="Scenario2PBT8",'Minor retrofit'!$AA$21,IF(F64="Scenario3PBT8",'Minor retrofit'!$AB$21,"")))&amp;IF(F64="Scenario1PBT9",'Minor retrofit'!$AC$21,IF(F64="Scenario2PBT9",'Minor retrofit'!$AD$21,IF(F64="Scenario3PBT9",'Minor retrofit'!$AE$21,"")))&amp;IF(F64="Scenario1PBT10",'Minor retrofit'!$AF$21,IF(F64="Scenario2PBT10",'Minor retrofit'!$AG$21,IF(F64="Scenario3PBT10",'Minor retrofit'!$AH$21,"")))&amp;IF(F64="Scenario1PBT11",'Minor retrofit'!$AI$21,IF(F64="Scenario2PBT11",'Minor retrofit'!$AJ$21,IF(F64="Scenario3PBT11",'Minor retrofit'!$AK$21,"")))&amp;IF(F64="Scenario1PBT12",'Minor retrofit'!$AL$21,IF(F64="Scenario2PBT12",'Minor retrofit'!$AM$21,IF(F64="Scenario3PBT12",'Minor retrofit'!$AN$21,"")))&amp;IF(F64="Scenario1PBT13",'Minor retrofit'!$AO$21,IF(F64="Scenario2PBT13",'Minor retrofit'!$AP$21,IF(F64="Scenario3PBT13",'Minor retrofit'!$AQ$21,"")))&amp;IF(F64="Scenario1PBT14",'Minor retrofit'!$AR$21,IF(F64="Scenario2PBT14",'Minor retrofit'!$AS$21,IF(F64="Scenario3PBT14",'Minor retrofit'!$AT$21,"")))&amp;IF(F64="Scenario1PBT15",'Minor retrofit'!$AU$21,IF(F64="Scenario2PBT15",'Minor retrofit'!$AV$21,IF(F64="Scenario3PBT15",'Minor retrofit'!$AW$21,"")))</f>
        <v/>
      </c>
      <c r="N64" s="118">
        <f t="shared" si="4"/>
        <v>0</v>
      </c>
      <c r="O64" s="206" t="str">
        <f>IF(F64="Scenario1PBT1",'Minor retrofit'!$E$24,IF(F64="Scenario2PBT1",'Minor retrofit'!$F$24,IF(F64="Scenario3PBT1",'Minor retrofit'!$G$24,"")))&amp;IF(F64="Scenario1PBT2",'Minor retrofit'!$H$24,IF(F64="Scenario2PBT2",'Minor retrofit'!$I$24,IF(F64="Scenario3PBT2",'Minor retrofit'!$J$24,"")))&amp;IF(F64="Scenario1PBT3",'Minor retrofit'!$K$24,IF(F64="Scenario2PBT3",'Minor retrofit'!$L$24,IF(F64="Scenario3PBT3",'Minor retrofit'!$M$24,"")))&amp;IF(F64="Scenario1PBT4",'Minor retrofit'!$N$24,IF(F64="Scenario2PBT4",'Minor retrofit'!$O$24,IF(F64="Scenario3PBT4",'Minor retrofit'!$P$24,"")))&amp;IF(F64="Scenario1PBT5",'Minor retrofit'!$Q$24,IF(F64="Scenario2PBT5",'Minor retrofit'!$R$24,IF(F64="Scenario3PBT5",'Minor retrofit'!$S$24,"")))&amp;IF(F64="Scenario1PBT6",'Minor retrofit'!$T$24,IF(F64="Scenario2PBT6",'Minor retrofit'!$U$24,IF(F64="Scenario3PBT6",'Minor retrofit'!$V$24,"")))&amp;IF(F64="Scenario1PBT7",'Minor retrofit'!$W$24,IF(F64="Scenario2PBT7",'Minor retrofit'!$X$24,IF(F64="Scenario3PBT7",'Minor retrofit'!$Y$24,"")))&amp;IF(F64="Scenario1PBT8",'Minor retrofit'!$Z$24,IF(F64="Scenario2PBT8",'Minor retrofit'!$AA$24,IF(F64="Scenario3PBT8",'Minor retrofit'!$AB$24,"")))&amp;IF(F64="Scenario1PBT9",'Minor retrofit'!$AC$24,IF(F64="Scenario2PBT9",'Minor retrofit'!$AD$24,IF(F64="Scenario3PBT9",'Minor retrofit'!$AE$24,"")))&amp;IF(F64="Scenario1PBT10",'Minor retrofit'!$AF$24,IF(F64="Scenario2PBT10",'Minor retrofit'!$AG$24,IF(F64="Scenario3PBT10",'Minor retrofit'!$AH$24,"")))&amp;IF(F64="Scenario1PBT11",'Minor retrofit'!$AI$24,IF(F64="Scenario2PBT11",'Minor retrofit'!$AJ$24,IF(F64="Scenario3PBT11",'Minor retrofit'!$AK$24,"")))&amp;IF(F64="Scenario1PBT12",'Minor retrofit'!$AL$24,IF(F64="Scenario2PBT12",'Minor retrofit'!$AM$24,IF(F64="Scenario3PBT12",'Minor retrofit'!$AN$24,"")))&amp;IF(F64="Scenario1PBT13",'Minor retrofit'!$AO$24,IF(F64="Scenario2PBT13",'Minor retrofit'!$AP$24,IF(F64="Scenario3PBT13",'Minor retrofit'!$AQ$24,"")))&amp;IF(F64="Scenario1PBT14",'Minor retrofit'!$AR$24,IF(F64="Scenario2PBT14",'Minor retrofit'!$AS$24,IF(F64="Scenario3PBT14",'Minor retrofit'!$AT$24,"")))&amp;IF(F64="Scenario1PBT15",'Minor retrofit'!$AU$24,IF(F64="Scenario2PBT15",'Minor retrofit'!$AV$24,IF(F64="Scenario3PBT15",'Minor retrofit'!$AW$24,"")))</f>
        <v/>
      </c>
      <c r="P64" s="117">
        <f t="shared" si="5"/>
        <v>0</v>
      </c>
      <c r="Q64" s="117" t="str">
        <f>IF(F64="Scenario1PBT1",'Minor retrofit'!$E$26,IF(F64="Scenario2PBT1",'Minor retrofit'!$F$26,IF(F64="Scenario3PBT1",'Minor retrofit'!$G$26,"")))&amp;IF(F64="Scenario1PBT2",'Minor retrofit'!$H$26,IF(F64="Scenario2PBT2",'Minor retrofit'!$I$26,IF(F64="Scenario3PBT2",'Minor retrofit'!$J$26,"")))&amp;IF(F64="Scenario1PBT3",'Minor retrofit'!$K$26,IF(F64="Scenario2PBT3",'Minor retrofit'!$L$26,IF(F64="Scenario3PBT3",'Minor retrofit'!$M$26,"")))&amp;IF(F64="Scenario1PBT4",'Minor retrofit'!$N$26,IF(F64="Scenario2PBT4",'Minor retrofit'!$O$26,IF(F64="Scenario3PBT4",'Minor retrofit'!$P$26,"")))&amp;IF(F64="Scenario1PBT5",'Minor retrofit'!$Q$26,IF(F64="Scenario2PBT5",'Minor retrofit'!$R$26,IF(F64="Scenario3PBT5",'Minor retrofit'!$S$26,"")))&amp;IF(F64="Scenario1PBT6",'Minor retrofit'!$T$26,IF(F64="Scenario2PBT6",'Minor retrofit'!$U$26,IF(F64="Scenario3PBT6",'Minor retrofit'!$V$26,"")))&amp;IF(F64="Scenario1PBT7",'Minor retrofit'!$W$26,IF(F64="Scenario2PBT7",'Minor retrofit'!$X$26,IF(F64="Scenario3PBT7",'Minor retrofit'!$Y$26,"")))&amp;IF(F64="Scenario1PBT8",'Minor retrofit'!$Z$26,IF(F64="Scenario2PBT8",'Minor retrofit'!$AA$26,IF(F64="Scenario3PBT8",'Minor retrofit'!$AB$26,"")))&amp;IF(F64="Scenario1PBT9",'Minor retrofit'!$AC$26,IF(F64="Scenario2PBT9",'Minor retrofit'!$AD$26,IF(F64="Scenario3PBT9",'Minor retrofit'!$AE$26,"")))&amp;IF(F64="Scenario1PBT10",'Minor retrofit'!$AF$26,IF(F64="Scenario2PBT10",'Minor retrofit'!$AG$26,IF(F64="Scenario3PBT10",'Minor retrofit'!$AH$26,"")))&amp;IF(F64="Scenario1PBT11",'Minor retrofit'!$AI$26,IF(F64="Scenario2PBT11",'Minor retrofit'!$AJ$26,IF(F64="Scenario3PBT11",'Minor retrofit'!$AK$26,"")))&amp;IF(F64="Scenario1PBT12",'Minor retrofit'!$AL$26,IF(F64="Scenario2PBT12",'Minor retrofit'!$AM$26,IF(F64="Scenario3PBT12",'Minor retrofit'!$AN$26,"")))&amp;IF(F64="Scenario1PBT13",'Minor retrofit'!$AO$26,IF(F64="Scenario2PBT13",'Minor retrofit'!$AP$26,IF(F64="Scenario3PBT13",'Minor retrofit'!$AQ$26,"")))&amp;IF(F64="Scenario1PBT14",'Minor retrofit'!$AR$26,IF(F64="Scenario2PBT14",'Minor retrofit'!$AS$26,IF(F64="Scenario3PBT14",'Minor retrofit'!$AT$26,"")))&amp;IF(F64="Scenario1PBT15",'Minor retrofit'!$AU$26,IF(F64="Scenario2PBT15",'Minor retrofit'!$AV$26,IF(F64="Scenario3PBT15",'Minor retrofit'!$AW$26,"")))</f>
        <v/>
      </c>
      <c r="R64" s="117">
        <f t="shared" si="6"/>
        <v>0</v>
      </c>
      <c r="S64" s="117" t="str">
        <f>IF(F64="Scenario1PBT1",'Minor retrofit'!$E$28,IF(F64="Scenario2PBT1",'Minor retrofit'!$F$28,IF(F64="Scenario3PBT1",'Minor retrofit'!$G$28,"")))&amp;IF(F64="Scenario1PBT2",'Minor retrofit'!$H$28,IF(F64="Scenario2PBT2",'Minor retrofit'!$I$28,IF(F64="Scenario3PBT2",'Minor retrofit'!$J$28,"")))&amp;IF(F64="Scenario1PBT3",'Minor retrofit'!$K$28,IF(F64="Scenario2PBT3",'Minor retrofit'!$L$28,IF(F64="Scenario3PBT3",'Minor retrofit'!$M$28,"")))&amp;IF(F64="Scenario1PBT4",'Minor retrofit'!$N$28,IF(F64="Scenario2PBT4",'Minor retrofit'!$O$28,IF(F64="Scenario3PBT4",'Minor retrofit'!$P$28,"")))&amp;IF(F64="Scenario1PBT5",'Minor retrofit'!$Q$28,IF(F64="Scenario2PBT5",'Minor retrofit'!$R$28,IF(F64="Scenario3PBT5",'Minor retrofit'!$S$28,"")))&amp;IF(F64="Scenario1PBT6",'Minor retrofit'!$T$28,IF(F64="Scenario2PBT6",'Minor retrofit'!$U$28,IF(F64="Scenario3PBT6",'Minor retrofit'!$V$28,"")))&amp;IF(F64="Scenario1PBT7",'Minor retrofit'!$W$28,IF(F64="Scenario2PBT7",'Minor retrofit'!$X$28,IF(F64="Scenario3PBT7",'Minor retrofit'!$Y$28,"")))&amp;IF(F64="Scenario1PBT8",'Minor retrofit'!$Z$28,IF(F64="Scenario2PBT8",'Minor retrofit'!$AA$28,IF(F64="Scenario3PBT8",'Minor retrofit'!$AB$28,"")))&amp;IF(F64="Scenario1PBT9",'Minor retrofit'!$AC$28,IF(F64="Scenario2PBT9",'Minor retrofit'!$AD$28,IF(F64="Scenario3PBT9",'Minor retrofit'!$AE$28,"")))&amp;IF(F64="Scenario1PBT10",'Minor retrofit'!$AF$28,IF(F64="Scenario2PBT10",'Minor retrofit'!$AG$28,IF(F64="Scenario3PBT10",'Minor retrofit'!$AH$28,"")))&amp;IF(F64="Scenario1PBT11",'Minor retrofit'!$AI$28,IF(F64="Scenario2PBT11",'Minor retrofit'!$AJ$28,IF(F64="Scenario3PBT11",'Minor retrofit'!$AK$28,"")))&amp;IF(F64="Scenario1PBT12",'Minor retrofit'!$AL$28,IF(F64="Scenario2PBT12",'Minor retrofit'!$AM$28,IF(F64="Scenario3PBT12",'Minor retrofit'!$AN$28,"")))&amp;IF(F64="Scenario1PBT13",'Minor retrofit'!$AO$28,IF(F64="Scenario2PBT13",'Minor retrofit'!$AP$28,IF(F64="Scenario3PBT13",'Minor retrofit'!$AQ$28,"")))&amp;IF(F64="Scenario1PBT14",'Minor retrofit'!$AR$28,IF(F64="Scenario2PBT14",'Minor retrofit'!$AS$28,IF(F64="Scenario3PBT14",'Minor retrofit'!$AT$28,"")))&amp;IF(F64="Scenario1PBT15",'Minor retrofit'!$AU$28,IF(F64="Scenario2PBT15",'Minor retrofit'!$AV$28,IF(F64="Scenario3PBT15",'Minor retrofit'!$AW$28,"")))</f>
        <v/>
      </c>
      <c r="T64" s="207">
        <f t="shared" si="7"/>
        <v>0</v>
      </c>
      <c r="U64" s="206" t="str">
        <f>IF(F64="Scenario1PBT1",'Minor retrofit'!$E$39,IF(F64="Scenario2PBT1",'Minor retrofit'!$F$39,IF(F64="Scenario3PBT1",'Minor retrofit'!$G$39,"")))&amp;IF(F64="Scenario1PBT2",'Minor retrofit'!$H$39,IF(F64="Scenario2PBT2",'Minor retrofit'!$I$39,IF(F64="Scenario3PBT2",'Minor retrofit'!$J$39,"")))&amp;IF(F64="Scenario1PBT3",'Minor retrofit'!$K$39,IF(F64="Scenario2PBT3",'Minor retrofit'!$L$39,IF(F64="Scenario3PBT3",'Minor retrofit'!$M$39,"")))&amp;IF(F64="Scenario1PBT4",'Minor retrofit'!$N$39,IF(F64="Scenario2PBT4",'Minor retrofit'!$O$39,IF(F64="Scenario3PBT4",'Minor retrofit'!$P$39,"")))&amp;IF(F64="Scenario1PBT5",'Minor retrofit'!$Q$39,IF(F64="Scenario2PBT5",'Minor retrofit'!$R$39,IF(F64="Scenario3PBT5",'Minor retrofit'!$S$39,"")))&amp;IF(F64="Scenario1PBT6",'Minor retrofit'!$T$39,IF(F64="Scenario2PBT6",'Minor retrofit'!$U$39,IF(F64="Scenario3PBT6",'Minor retrofit'!$V$39,"")))&amp;IF(F64="Scenario1PBT7",'Minor retrofit'!$W$39,IF(F64="Scenario2PBT7",'Minor retrofit'!$X$39,IF(F64="Scenario3PBT7",'Minor retrofit'!$Y$39,"")))&amp;IF(F64="Scenario1PBT8",'Minor retrofit'!$Z$39,IF(F64="Scenario2PBT8",'Minor retrofit'!$AA$39,IF(F64="Scenario3PBT8",'Minor retrofit'!$AB$39,"")))&amp;IF(F64="Scenario1PBT9",'Minor retrofit'!$AC$39,IF(F64="Scenario2PBT9",'Minor retrofit'!$AD$39,IF(F64="Scenario3PBT9",'Minor retrofit'!$AE$39,"")))&amp;IF(F64="Scenario1PBT10",'Minor retrofit'!$AF$39,IF(F64="Scenario2PBT10",'Minor retrofit'!$AG$39,IF(F64="Scenario3PBT10",'Minor retrofit'!$AH$39,"")))&amp;IF(F64="Scenario1PBT11",'Minor retrofit'!$AI$39,IF(F64="Scenario2PBT11",'Minor retrofit'!$AJ$39,IF(F64="Scenario3PBT11",'Minor retrofit'!$AK$39,"")))&amp;IF(F64="Scenario1PBT12",'Minor retrofit'!$AL$39,IF(F64="Scenario2PBT12",'Minor retrofit'!$AM$39,IF(F64="Scenario3PBT12",'Minor retrofit'!$AN$39,"")))&amp;IF(F64="Scenario1PBT13",'Minor retrofit'!$AO$39,IF(F64="Scenario2PBT13",'Minor retrofit'!$AP$39,IF(F64="Scenario3PBT13",'Minor retrofit'!$AQ$39,"")))&amp;IF(F64="Scenario1PBT14",'Minor retrofit'!$AR$39,IF(F64="Scenario2PBT14",'Minor retrofit'!$AS$39,IF(F64="Scenario3PBT14",'Minor retrofit'!$AT$39,"")))&amp;IF(F64="Scenario1PBT15",'Minor retrofit'!$AU$39,IF(F64="Scenario2PBT15",'Minor retrofit'!$AV$39,IF(F64="Scenario3PBT15",'Minor retrofit'!$AW$39,"")))</f>
        <v/>
      </c>
      <c r="V64" s="117">
        <f t="shared" si="8"/>
        <v>0</v>
      </c>
      <c r="W64" s="117" t="str">
        <f>IF(F64="Scenario1PBT1",'Minor retrofit'!$E$41,IF(F64="Scenario2PBT1",'Minor retrofit'!$F$41,IF(F64="Scenario3PBT1",'Minor retrofit'!$G$41,"")))&amp;IF(F64="Scenario1PBT2",'Minor retrofit'!$H$41,IF(F64="Scenario2PBT2",'Minor retrofit'!$I$41,IF(F64="Scenario3PBT2",'Minor retrofit'!$J$41,"")))&amp;IF(F64="Scenario1PBT3",'Minor retrofit'!$K$41,IF(F64="Scenario2PBT3",'Minor retrofit'!$L$41,IF(F64="Scenario3PBT3",'Minor retrofit'!$M$41,"")))&amp;IF(F64="Scenario1PBT4",'Minor retrofit'!$N$41,IF(F64="Scenario2PBT4",'Minor retrofit'!$O$41,IF(F64="Scenario3PBT4",'Minor retrofit'!$P$41,"")))&amp;IF(F64="Scenario1PBT5",'Minor retrofit'!$Q$41,IF(F64="Scenario2PBT5",'Minor retrofit'!$R$41,IF(F64="Scenario3PBT5",'Minor retrofit'!$S$41,"")))&amp;IF(F64="Scenario1PBT6",'Minor retrofit'!$T$41,IF(F64="Scenario2PBT6",'Minor retrofit'!$U$41,IF(F64="Scenario3PBT6",'Minor retrofit'!$V$41,"")))&amp;IF(F64="Scenario1PBT7",'Minor retrofit'!$W$41,IF(F64="Scenario2PBT7",'Minor retrofit'!$X$41,IF(F64="Scenario3PBT7",'Minor retrofit'!$Y$41,"")))&amp;IF(F64="Scenario1PBT8",'Minor retrofit'!$Z$41,IF(F64="Scenario2PBT8",'Minor retrofit'!$AA$41,IF(F64="Scenario3PBT8",'Minor retrofit'!$AB$41,"")))&amp;IF(F64="Scenario1PBT9",'Minor retrofit'!$AC$41,IF(F64="Scenario2PBT9",'Minor retrofit'!$AD$41,IF(F64="Scenario3PBT9",'Minor retrofit'!$AE$41,"")))&amp;IF(F64="Scenario1PBT10",'Minor retrofit'!$AF$41,IF(F64="Scenario2PBT10",'Minor retrofit'!$AG$41,IF(F64="Scenario3PBT10",'Minor retrofit'!$AH$41,"")))&amp;IF(F64="Scenario1PBT11",'Minor retrofit'!$AI$41,IF(F64="Scenario2PBT11",'Minor retrofit'!$AJ$41,IF(F64="Scenario3PBT11",'Minor retrofit'!$AK$41,"")))&amp;IF(F64="Scenario1PBT12",'Minor retrofit'!$AL$41,IF(F64="Scenario2PBT12",'Minor retrofit'!$AM$41,IF(F64="Scenario3PBT12",'Minor retrofit'!$AN$41,"")))&amp;IF(F64="Scenario1PBT13",'Minor retrofit'!$AO$41,IF(F64="Scenario2PBT13",'Minor retrofit'!$AP$41,IF(F64="Scenario3PBT13",'Minor retrofit'!$AQ$41,"")))&amp;IF(F64="Scenario1PBT14",'Minor retrofit'!$AR$41,IF(F64="Scenario2PBT14",'Minor retrofit'!$AS$41,IF(F64="Scenario3PBT14",'Minor retrofit'!$AT$41,"")))&amp;IF(F64="Scenario1PBT15",'Minor retrofit'!$AU$41,IF(F64="Scenario2PBT15",'Minor retrofit'!$AV$41,IF(F64="Scenario3PBT15",'Minor retrofit'!$AW$41,"")))</f>
        <v/>
      </c>
      <c r="X64" s="117">
        <f t="shared" si="9"/>
        <v>0</v>
      </c>
      <c r="Y64" s="117" t="str">
        <f>IF(F64="Scenario1PBT1",'Minor retrofit'!$E$43,IF(F64="Scenario2PBT1",'Minor retrofit'!$F$43,IF(F64="Scenario3PBT1",'Minor retrofit'!$G$43,"")))&amp;IF(F64="Scenario1PBT2",'Minor retrofit'!$H$43,IF(F64="Scenario2PBT2",'Minor retrofit'!$I$43,IF(F64="Scenario3PBT2",'Minor retrofit'!$J$43,"")))&amp;IF(F64="Scenario1PBT3",'Minor retrofit'!$K$43,IF(F64="Scenario2PBT3",'Minor retrofit'!$L$43,IF(F64="Scenario3PBT3",'Minor retrofit'!$M$43,"")))&amp;IF(F64="Scenario1PBT4",'Minor retrofit'!$N$43,IF(F64="Scenario2PBT4",'Minor retrofit'!$O$43,IF(F64="Scenario3PBT4",'Minor retrofit'!$P$43,"")))&amp;IF(F64="Scenario1PBT5",'Minor retrofit'!$Q$43,IF(F64="Scenario2PBT5",'Minor retrofit'!$R$43,IF(F64="Scenario3PBT5",'Minor retrofit'!$S$43,"")))&amp;IF(F64="Scenario1PBT6",'Minor retrofit'!$T$43,IF(F64="Scenario2PBT6",'Minor retrofit'!$U$43,IF(F64="Scenario3PBT6",'Minor retrofit'!$V$43,"")))&amp;IF(F64="Scenario1PBT7",'Minor retrofit'!$W$43,IF(F64="Scenario2PBT7",'Minor retrofit'!$X$43,IF(F64="Scenario3PBT7",'Minor retrofit'!$Y$43,"")))&amp;IF(F64="Scenario1PBT8",'Minor retrofit'!$Z$43,IF(F64="Scenario2PBT8",'Minor retrofit'!$AA$43,IF(F64="Scenario3PBT8",'Minor retrofit'!$AB$43,"")))&amp;IF(F64="Scenario1PBT9",'Minor retrofit'!$AC$43,IF(F64="Scenario2PBT9",'Minor retrofit'!$AD$43,IF(F64="Scenario3PBT9",'Minor retrofit'!$AE$43,"")))&amp;IF(F64="Scenario1PBT10",'Minor retrofit'!$AF$43,IF(F64="Scenario2PBT10",'Minor retrofit'!$AG$43,IF(F64="Scenario3PBT10",'Minor retrofit'!$AH$43,"")))&amp;IF(F64="Scenario1PBT11",'Minor retrofit'!$AI$43,IF(F64="Scenario2PBT11",'Minor retrofit'!$AJ$43,IF(F64="Scenario3PBT11",'Minor retrofit'!$AK$43,"")))&amp;IF(F64="Scenario1PBT12",'Minor retrofit'!$AL$43,IF(F64="Scenario2PBT12",'Minor retrofit'!$AM$43,IF(F64="Scenario3PBT12",'Minor retrofit'!$AN$43,"")))&amp;IF(F64="Scenario1PBT13",'Minor retrofit'!$AO$43,IF(F64="Scenario2PBT13",'Minor retrofit'!$AP$43,IF(F64="Scenario3PBT13",'Minor retrofit'!$AQ$43,"")))&amp;IF(F64="Scenario1PBT14",'Minor retrofit'!$AR$43,IF(F64="Scenario2PBT14",'Minor retrofit'!$AS$43,IF(F64="Scenario3PBT14",'Minor retrofit'!$AT$43,"")))&amp;IF(F64="Scenario1PBT15",'Minor retrofit'!$AU$43,IF(F64="Scenario2PBT15",'Minor retrofit'!$AV$43,IF(F64="Scenario3PBT15",'Minor retrofit'!$AW$43,"")))</f>
        <v/>
      </c>
      <c r="Z64" s="117">
        <f t="shared" si="10"/>
        <v>0</v>
      </c>
      <c r="AA64" s="178" t="str">
        <f>IF(F64="Scenario1PBT1",'Minor retrofit'!$E$102,IF(F64="Scenario2PBT1",'Minor retrofit'!$F$102,IF(F64="Scenario3PBT1",'Minor retrofit'!$G$102,"")))&amp;IF(F64="Scenario1PBT2",'Minor retrofit'!$H$102,IF(F64="Scenario2PBT2",'Minor retrofit'!$I$102,IF(F64="Scenario3PBT2",'Minor retrofit'!$J$102,"")))&amp;IF(F64="Scenario1PBT3",'Minor retrofit'!$K$102,IF(F64="Scenario2PBT3",'Minor retrofit'!$L$102,IF(F64="Scenario3PBT3",'Minor retrofit'!$M$102,"")))&amp;IF(F64="Scenario1PBT4",'Minor retrofit'!$N$102,IF(F64="Scenario2PBT4",'Minor retrofit'!$O$102,IF(F64="Scenario3PBT4",'Minor retrofit'!$P$102,"")))&amp;IF(F64="Scenario1PBT5",'Minor retrofit'!$Q$102,IF(F64="Scenario2PBT5",'Minor retrofit'!$R$102,IF(F64="Scenario3PBT5",'Minor retrofit'!$S$102,"")))&amp;IF(F64="Scenario1PBT6",'Minor retrofit'!$T$102,IF(F64="Scenario2PBT6",'Minor retrofit'!$U$102,IF(F64="Scenario3PBT6",'Minor retrofit'!$V$102,"")))&amp;IF(F64="Scenario1PBT7",'Minor retrofit'!$W$102,IF(F64="Scenario2PBT7",'Minor retrofit'!$X$102,IF(F64="Scenario3PBT7",'Minor retrofit'!$Y$102,"")))&amp;IF(F64="Scenario1PBT8",'Minor retrofit'!$Z$102,IF(F64="Scenario2PBT8",'Minor retrofit'!$AA$102,IF(F64="Scenario3PBT8",'Minor retrofit'!$AB$102,"")))&amp;IF(F64="Scenario1PBT9",'Minor retrofit'!$AC$102,IF(F64="Scenario2PBT9",'Minor retrofit'!$AD$102,IF(F64="Scenario3PBT9",'Minor retrofit'!$AE$102,"")))&amp;IF(F64="Scenario1PBT10",'Minor retrofit'!$AF$102,IF(F64="Scenario2PBT10",'Minor retrofit'!$AG$102,IF(F64="Scenario3PBT10",'Minor retrofit'!$AH$102,"")))&amp;IF(F64="Scenario1PBT11",'Minor retrofit'!$AI$102,IF(F64="Scenario2PBT11",'Minor retrofit'!$AJ$102,IF(F64="Scenario3PBT11",'Minor retrofit'!$AK$102,"")))&amp;IF(F64="Scenario1PBT12",'Minor retrofit'!$AL$102,IF(F64="Scenario2PBT12",'Minor retrofit'!$AM$102,IF(F64="Scenario3PBT12",'Minor retrofit'!$AN$102,"")))&amp;IF(F64="Scenario1PBT13",'Minor retrofit'!$AO$102,IF(F64="Scenario2PBT13",'Minor retrofit'!$AP$102,IF(F64="Scenario3PBT13",'Minor retrofit'!$AQ$102,"")))&amp;IF(F64="Scenario1PBT14",'Minor retrofit'!$AR$102,IF(F64="Scenario2PBT14",'Minor retrofit'!$AS$102,IF(F64="Scenario3PBT14",'Minor retrofit'!$AT$102,"")))&amp;IF(F64="Scenario1PBT15",'Minor retrofit'!$AU$102,IF(F64="Scenario2PBT15",'Minor retrofit'!$AV$102,IF(F64="Scenario3PBT15",'Minor retrofit'!$AW$102,"")))</f>
        <v/>
      </c>
      <c r="AB64" s="179">
        <f t="shared" si="11"/>
        <v>0</v>
      </c>
      <c r="AC64" s="208">
        <f>IFERROR('Projection_Base-case'!G64-G64,0)</f>
        <v>0</v>
      </c>
      <c r="AD64" s="178">
        <f t="shared" si="12"/>
        <v>0</v>
      </c>
      <c r="AE64" s="117">
        <f>IFERROR(100*AC64/'Projection_Base-case'!G64,0)</f>
        <v>0</v>
      </c>
      <c r="AF64" s="117">
        <f>IFERROR('Projection_Base-case'!I64-I64,0)</f>
        <v>0</v>
      </c>
      <c r="AG64" s="178">
        <f t="shared" si="13"/>
        <v>0</v>
      </c>
      <c r="AH64" s="117">
        <f>IFERROR(100*AF64/'Projection_Base-case'!I64,0)</f>
        <v>0</v>
      </c>
      <c r="AI64" s="117">
        <f>IFERROR('Projection_Base-case'!K64-K64,0)</f>
        <v>0</v>
      </c>
      <c r="AJ64" s="178">
        <f t="shared" si="14"/>
        <v>0</v>
      </c>
      <c r="AK64" s="117">
        <f>IFERROR(100*AI64/'Projection_Base-case'!K64,0)</f>
        <v>0</v>
      </c>
      <c r="AL64" s="117">
        <f>IFERROR(M64-'Projection_Base-case'!M64,0)</f>
        <v>0</v>
      </c>
      <c r="AM64" s="178">
        <f t="shared" si="15"/>
        <v>0</v>
      </c>
      <c r="AN64" s="179">
        <f>IFERROR(IF('Projection_Base-case'!N64&gt;0,100*AM64/'Projection_Base-case'!N64,100*AM64/N64),0)</f>
        <v>0</v>
      </c>
      <c r="AO64" s="206">
        <f>IFERROR('Projection_Base-case'!O64-O64,0)</f>
        <v>0</v>
      </c>
      <c r="AP64" s="178">
        <f t="shared" si="16"/>
        <v>0</v>
      </c>
      <c r="AQ64" s="117">
        <f>IFERROR(100*AO64/'Projection_Base-case'!O64,0)</f>
        <v>0</v>
      </c>
      <c r="AR64" s="117">
        <f>IFERROR('Projection_Base-case'!Q64-Q64,0)</f>
        <v>0</v>
      </c>
      <c r="AS64" s="178">
        <f t="shared" si="17"/>
        <v>0</v>
      </c>
      <c r="AT64" s="117">
        <f>IFERROR(100*AR64/'Projection_Base-case'!Q64,0)</f>
        <v>0</v>
      </c>
      <c r="AU64" s="117">
        <f>IFERROR('Projection_Base-case'!S64-S64,0)</f>
        <v>0</v>
      </c>
      <c r="AV64" s="178">
        <f t="shared" si="18"/>
        <v>0</v>
      </c>
      <c r="AW64" s="118">
        <f>IFERROR(100*AU64/'Projection_Base-case'!S64,0)</f>
        <v>0</v>
      </c>
      <c r="AX64" s="206">
        <f>IFERROR('Projection_Base-case'!U64-U64,0)</f>
        <v>0</v>
      </c>
      <c r="AY64" s="178">
        <f t="shared" si="19"/>
        <v>0</v>
      </c>
      <c r="AZ64" s="117">
        <f>IFERROR(100*AX64/'Projection_Base-case'!U64,0)</f>
        <v>0</v>
      </c>
      <c r="BA64" s="117">
        <f>IFERROR('Projection_Base-case'!W64-W64,0)</f>
        <v>0</v>
      </c>
      <c r="BB64" s="178">
        <f t="shared" si="20"/>
        <v>0</v>
      </c>
      <c r="BC64" s="117">
        <f>IFERROR(100*BA64/'Projection_Base-case'!W64,0)</f>
        <v>0</v>
      </c>
      <c r="BD64" s="117">
        <f>IFERROR('Projection_Base-case'!Y64-Y64,0)</f>
        <v>0</v>
      </c>
      <c r="BE64" s="178">
        <f t="shared" si="21"/>
        <v>0</v>
      </c>
      <c r="BF64" s="117">
        <f>IFERROR(100*BD64/'Projection_Base-case'!Y64,0)</f>
        <v>0</v>
      </c>
      <c r="BG64" s="178">
        <f t="shared" si="22"/>
        <v>0</v>
      </c>
      <c r="BH64" s="179">
        <f t="shared" si="23"/>
        <v>0</v>
      </c>
    </row>
    <row r="65" spans="1:60">
      <c r="A65" s="205">
        <v>60</v>
      </c>
      <c r="B65" s="178">
        <f>IF('Projection_Base-case'!B65&lt;&gt;"",'Projection_Base-case'!B65,0)</f>
        <v>0</v>
      </c>
      <c r="C65" s="178">
        <f>IF('Projection_Base-case'!C65&lt;&gt;"",'Projection_Base-case'!C65,0)</f>
        <v>0</v>
      </c>
      <c r="D65" s="178">
        <f>IF('Projection_Base-case'!D65&lt;&gt;"",'Projection_Base-case'!D65,0)</f>
        <v>0</v>
      </c>
      <c r="E65" s="176" t="str">
        <f>IF(AND('Résultats Minor'!$AC$3="OUI",'Résultats Minor'!E64&lt;&gt;""),'Résultats Minor'!E64,IF(OR(D65="PBT2",D65="PBT3",D65="PBT5",D65="PBT8",D65="PBT9"),"Scenario1",IF(OR(D65="PBT6",D65="PBT7",D65="PBT10"),"Scenario2",IF(OR(D65="PBT1",D65="PBT4"),"Scenario3",""))))</f>
        <v/>
      </c>
      <c r="F65" s="202" t="str">
        <f t="shared" si="0"/>
        <v>0</v>
      </c>
      <c r="G65" s="206" t="str">
        <f>IF(F65="Scenario1PBT1",'Minor retrofit'!$E$7,IF(F65="Scenario2PBT1",'Minor retrofit'!$F$7,IF(F65="Scenario3PBT1",'Minor retrofit'!$G$7,"")))&amp;IF(F65="Scenario1PBT2",'Minor retrofit'!$H$7,IF(F65="Scenario2PBT2",'Minor retrofit'!$I$7,IF(F65="Scenario3PBT2",'Minor retrofit'!$J$7,"")))&amp;IF(F65="Scenario1PBT3",'Minor retrofit'!$K$7,IF(F65="Scenario2PBT3",'Minor retrofit'!$L$7,IF(F65="Scenario3PBT3",'Minor retrofit'!$M$7,"")))&amp;IF(F65="Scenario1PBT4",'Minor retrofit'!$N$7,IF(F65="Scenario2PBT4",'Minor retrofit'!$O$7,IF(F65="Scenario3PBT4",'Minor retrofit'!$P$7,"")))&amp;IF(F65="Scenario1PBT5",'Minor retrofit'!$Q$7,IF(F65="Scenario2PBT5",'Minor retrofit'!$R$7,IF(F65="Scenario3PBT5",'Minor retrofit'!$S$7,"")))&amp;IF(F65="Scenario1PBT6",'Minor retrofit'!$T$7,IF(F65="Scenario2PBT6",'Minor retrofit'!$U$7,IF(F65="Scenario3PBT6",'Minor retrofit'!$V$7,"")))&amp;IF(F65="Scenario1PBT7",'Minor retrofit'!$W$7,IF(F65="Scenario2PBT7",'Minor retrofit'!$X$7,IF(F65="Scenario3PBT7",'Minor retrofit'!$Y$7,"")))&amp;IF(F65="Scenario1PBT8",'Minor retrofit'!$Z$7,IF(F65="Scenario2PBT8",'Minor retrofit'!$AA$7,IF(F65="Scenario3PBT8",'Minor retrofit'!$AB$7,"")))&amp;IF(F65="Scenario1PBT9",'Minor retrofit'!$AC$7,IF(F65="Scenario2PBT9",'Minor retrofit'!$AD$7,IF(F65="Scenario3PBT9",'Minor retrofit'!$AE$7,"")))&amp;IF(F65="Scenario1PBT10",'Minor retrofit'!$AF$7,IF(F65="Scenario2PBT10",'Minor retrofit'!$AG$7,IF(F65="Scenario3PBT10",'Minor retrofit'!$AH$7,"")))&amp;IF(F65="Scenario1PBT11",'Minor retrofit'!$AI$7,IF(F65="Scenario2PBT11",'Minor retrofit'!$AJ$7,IF(F65="Scenario3PBT11",'Minor retrofit'!$AK$7,"")))&amp;IF(F65="Scenario1PBT12",'Minor retrofit'!$AL$7,IF(F65="Scenario2PBT12",'Minor retrofit'!$AM$7,IF(F65="Scenario3PBT12",'Minor retrofit'!$AN$7,"")))&amp;IF(F65="Scenario1PBT13",'Minor retrofit'!$AO$7,IF(F65="Scenario2PBT13",'Minor retrofit'!$AP$7,IF(F65="Scenario3PBT13",'Minor retrofit'!$AQ$7,"")))&amp;IF(F65="Scenario1PBT14",'Minor retrofit'!$AR$7,IF(F65="Scenario2PBT14",'Minor retrofit'!$AS$7,IF(F65="Scenario3PBT14",'Minor retrofit'!$AT$7,"")))&amp;IF(F65="Scenario1PBT15",'Minor retrofit'!$AU$7,IF(F65="Scenario2PBT15",'Minor retrofit'!$AV$7,IF(F65="Scenario3PBT15",'Minor retrofit'!$AW$7,"")))</f>
        <v/>
      </c>
      <c r="H65" s="117">
        <f t="shared" si="1"/>
        <v>0</v>
      </c>
      <c r="I65" s="117" t="str">
        <f>IF(F65="Scenario1PBT1",'Minor retrofit'!$E$17,IF(F65="Scenario2PBT1",'Minor retrofit'!$F$17,IF(F65="Scenario3PBT1",'Minor retrofit'!$G$17,"")))&amp;IF(F65="Scenario1PBT2",'Minor retrofit'!$H$17,IF(F65="Scenario2PBT2",'Minor retrofit'!$I$17,IF(F65="Scenario3PBT2",'Minor retrofit'!$J$17,"")))&amp;IF(F65="Scenario1PBT3",'Minor retrofit'!$K$17,IF(F65="Scenario2PBT3",'Minor retrofit'!$L$17,IF(F65="Scenario3PBT3",'Minor retrofit'!$M$17,"")))&amp;IF(F65="Scenario1PBT4",'Minor retrofit'!$N$17,IF(F65="Scenario2PBT4",'Minor retrofit'!$O$17,IF(F65="Scenario3PBT4",'Minor retrofit'!$P$17,"")))&amp;IF(F65="Scenario1PBT5",'Minor retrofit'!$Q$17,IF(F65="Scenario2PBT5",'Minor retrofit'!$R$17,IF(F65="Scenario3PBT5",'Minor retrofit'!$S$17,"")))&amp;IF(F65="Scenario1PBT6",'Minor retrofit'!$T$17,IF(F65="Scenario2PBT6",'Minor retrofit'!$U$17,IF(F65="Scenario3PBT6",'Minor retrofit'!$V$17,"")))&amp;IF(F65="Scenario1PBT7",'Minor retrofit'!$W$17,IF(F65="Scenario2PBT7",'Minor retrofit'!$X$17,IF(F65="Scenario3PBT7",'Minor retrofit'!$Y$17,"")))&amp;IF(F65="Scenario1PBT8",'Minor retrofit'!$Z$17,IF(F65="Scenario2PBT8",'Minor retrofit'!$AA$17,IF(F65="Scenario3PBT8",'Minor retrofit'!$AB$17,"")))&amp;IF(F65="Scenario1PBT9",'Minor retrofit'!$AC$17,IF(F65="Scenario2PBT9",'Minor retrofit'!$AD$17,IF(F65="Scenario3PBT9",'Minor retrofit'!$AE$17,"")))&amp;IF(F65="Scenario1PBT10",'Minor retrofit'!$AF$17,IF(F65="Scenario2PBT10",'Minor retrofit'!$AG$17,IF(F65="Scenario3PBT10",'Minor retrofit'!$AH$17,"")))&amp;IF(F65="Scenario1PBT11",'Minor retrofit'!$AI$17,IF(F65="Scenario2PBT11",'Minor retrofit'!$AJ$17,IF(F65="Scenario3PBT11",'Minor retrofit'!$AK$17,"")))&amp;IF(F65="Scenario1PBT12",'Minor retrofit'!$AL$17,IF(F65="Scenario2PBT12",'Minor retrofit'!$AM$17,IF(F65="Scenario3PBT12",'Minor retrofit'!$AN$17,"")))&amp;IF(F65="Scenario1PBT13",'Minor retrofit'!$AO$17,IF(F65="Scenario2PBT13",'Minor retrofit'!$AP$17,IF(F65="Scenario3PBT13",'Minor retrofit'!$AQ$17,"")))&amp;IF(F65="Scenario1PBT14",'Minor retrofit'!$AR$17,IF(F65="Scenario2PBT14",'Minor retrofit'!$AS$17,IF(F65="Scenario3PBT14",'Minor retrofit'!$AT$17,"")))&amp;IF(F65="Scenario1PBT15",'Minor retrofit'!$AU$17,IF(F65="Scenario2PBT15",'Minor retrofit'!$AV$17,IF(F65="Scenario3PBT15",'Minor retrofit'!$AW$17,"")))</f>
        <v/>
      </c>
      <c r="J65" s="117">
        <f t="shared" si="2"/>
        <v>0</v>
      </c>
      <c r="K65" s="117" t="str">
        <f>IF(F65="Scenario1PBT1",'Minor retrofit'!$E$19,IF(F65="Scenario2PBT1",'Minor retrofit'!$F$19,IF(F65="Scenario3PBT1",'Minor retrofit'!$G$19,"")))&amp;IF(F65="Scenario1PBT2",'Minor retrofit'!$H$19,IF(F65="Scenario2PBT2",'Minor retrofit'!$I$19,IF(F65="Scenario3PBT2",'Minor retrofit'!$J$19,"")))&amp;IF(F65="Scenario1PBT3",'Minor retrofit'!$K$19,IF(F65="Scenario2PBT3",'Minor retrofit'!$L$19,IF(F65="Scenario3PBT3",'Minor retrofit'!$M$19,"")))&amp;IF(F65="Scenario1PBT4",'Minor retrofit'!$N$19,IF(F65="Scenario2PBT4",'Minor retrofit'!$O$19,IF(F65="Scenario3PBT4",'Minor retrofit'!$P$19,"")))&amp;IF(F65="Scenario1PBT5",'Minor retrofit'!$Q$19,IF(F65="Scenario2PBT5",'Minor retrofit'!$R$19,IF(F65="Scenario3PBT5",'Minor retrofit'!$S$19,"")))&amp;IF(F65="Scenario1PBT6",'Minor retrofit'!$T$19,IF(F65="Scenario2PBT6",'Minor retrofit'!$U$19,IF(F65="Scenario3PBT6",'Minor retrofit'!$V$19,"")))&amp;IF(F65="Scenario1PBT7",'Minor retrofit'!$W$19,IF(F65="Scenario2PBT7",'Minor retrofit'!$X$19,IF(F65="Scenario3PBT7",'Minor retrofit'!$Y$19,"")))&amp;IF(F65="Scenario1PBT8",'Minor retrofit'!$Z$19,IF(F65="Scenario2PBT8",'Minor retrofit'!$AA$19,IF(F65="Scenario3PBT8",'Minor retrofit'!$AB$19,"")))&amp;IF(F65="Scenario1PBT9",'Minor retrofit'!$AC$19,IF(F65="Scenario2PBT9",'Minor retrofit'!$AD$19,IF(F65="Scenario3PBT9",'Minor retrofit'!$AE$19,"")))&amp;IF(F65="Scenario1PBT10",'Minor retrofit'!$AF$19,IF(F65="Scenario2PBT10",'Minor retrofit'!$AG$19,IF(F65="Scenario3PBT10",'Minor retrofit'!$AH$19,"")))&amp;IF(F65="Scenario1PBT11",'Minor retrofit'!$AI$19,IF(F65="Scenario2PBT11",'Minor retrofit'!$AJ$19,IF(F65="Scenario3PBT11",'Minor retrofit'!$AK$19,"")))&amp;IF(F65="Scenario1PBT12",'Minor retrofit'!$AL$19,IF(F65="Scenario2PBT12",'Minor retrofit'!$AM$19,IF(F65="Scenario3PBT12",'Minor retrofit'!$AN$19,"")))&amp;IF(F65="Scenario1PBT13",'Minor retrofit'!$AO$19,IF(F65="Scenario2PBT13",'Minor retrofit'!$AP$19,IF(F65="Scenario3PBT13",'Minor retrofit'!$AQ$19,"")))&amp;IF(F65="Scenario1PBT14",'Minor retrofit'!$AR$19,IF(F65="Scenario2PBT14",'Minor retrofit'!$AS$19,IF(F65="Scenario3PBT14",'Minor retrofit'!$AT$19,"")))&amp;IF(F65="Scenario1PBT15",'Minor retrofit'!$AU$19,IF(F65="Scenario2PBT15",'Minor retrofit'!$AV$19,IF(F65="Scenario3PBT15",'Minor retrofit'!$AW$19,"")))</f>
        <v/>
      </c>
      <c r="L65" s="117">
        <f t="shared" si="3"/>
        <v>0</v>
      </c>
      <c r="M65" s="117" t="str">
        <f>IF(F65="Scenario1PBT1",'Minor retrofit'!$E$21,IF(F65="Scenario2PBT1",'Minor retrofit'!$F$21,IF(F65="Scenario3PBT1",'Minor retrofit'!$G$21,"")))&amp;IF(F65="Scenario1PBT2",'Minor retrofit'!$H$21,IF(F65="Scenario2PBT2",'Minor retrofit'!$I$21,IF(F65="Scenario3PBT2",'Minor retrofit'!$J$21,"")))&amp;IF(F65="Scenario1PBT3",'Minor retrofit'!$K$21,IF(F65="Scenario2PBT3",'Minor retrofit'!$L$21,IF(F65="Scenario3PBT3",'Minor retrofit'!$M$21,"")))&amp;IF(F65="Scenario1PBT4",'Minor retrofit'!$N$21,IF(F65="Scenario2PBT4",'Minor retrofit'!$O$21,IF(F65="Scenario3PBT4",'Minor retrofit'!$P$21,"")))&amp;IF(F65="Scenario1PBT5",'Minor retrofit'!$Q$21,IF(F65="Scenario2PBT5",'Minor retrofit'!$R$21,IF(F65="Scenario3PBT5",'Minor retrofit'!$S$21,"")))&amp;IF(F65="Scenario1PBT6",'Minor retrofit'!$T$21,IF(F65="Scenario2PBT6",'Minor retrofit'!$U$21,IF(F65="Scenario3PBT6",'Minor retrofit'!$V$21,"")))&amp;IF(F65="Scenario1PBT7",'Minor retrofit'!$W$21,IF(F65="Scenario2PBT7",'Minor retrofit'!$X$21,IF(F65="Scenario3PBT7",'Minor retrofit'!$Y$21,"")))&amp;IF(F65="Scenario1PBT8",'Minor retrofit'!$Z$21,IF(F65="Scenario2PBT8",'Minor retrofit'!$AA$21,IF(F65="Scenario3PBT8",'Minor retrofit'!$AB$21,"")))&amp;IF(F65="Scenario1PBT9",'Minor retrofit'!$AC$21,IF(F65="Scenario2PBT9",'Minor retrofit'!$AD$21,IF(F65="Scenario3PBT9",'Minor retrofit'!$AE$21,"")))&amp;IF(F65="Scenario1PBT10",'Minor retrofit'!$AF$21,IF(F65="Scenario2PBT10",'Minor retrofit'!$AG$21,IF(F65="Scenario3PBT10",'Minor retrofit'!$AH$21,"")))&amp;IF(F65="Scenario1PBT11",'Minor retrofit'!$AI$21,IF(F65="Scenario2PBT11",'Minor retrofit'!$AJ$21,IF(F65="Scenario3PBT11",'Minor retrofit'!$AK$21,"")))&amp;IF(F65="Scenario1PBT12",'Minor retrofit'!$AL$21,IF(F65="Scenario2PBT12",'Minor retrofit'!$AM$21,IF(F65="Scenario3PBT12",'Minor retrofit'!$AN$21,"")))&amp;IF(F65="Scenario1PBT13",'Minor retrofit'!$AO$21,IF(F65="Scenario2PBT13",'Minor retrofit'!$AP$21,IF(F65="Scenario3PBT13",'Minor retrofit'!$AQ$21,"")))&amp;IF(F65="Scenario1PBT14",'Minor retrofit'!$AR$21,IF(F65="Scenario2PBT14",'Minor retrofit'!$AS$21,IF(F65="Scenario3PBT14",'Minor retrofit'!$AT$21,"")))&amp;IF(F65="Scenario1PBT15",'Minor retrofit'!$AU$21,IF(F65="Scenario2PBT15",'Minor retrofit'!$AV$21,IF(F65="Scenario3PBT15",'Minor retrofit'!$AW$21,"")))</f>
        <v/>
      </c>
      <c r="N65" s="118">
        <f t="shared" si="4"/>
        <v>0</v>
      </c>
      <c r="O65" s="206" t="str">
        <f>IF(F65="Scenario1PBT1",'Minor retrofit'!$E$24,IF(F65="Scenario2PBT1",'Minor retrofit'!$F$24,IF(F65="Scenario3PBT1",'Minor retrofit'!$G$24,"")))&amp;IF(F65="Scenario1PBT2",'Minor retrofit'!$H$24,IF(F65="Scenario2PBT2",'Minor retrofit'!$I$24,IF(F65="Scenario3PBT2",'Minor retrofit'!$J$24,"")))&amp;IF(F65="Scenario1PBT3",'Minor retrofit'!$K$24,IF(F65="Scenario2PBT3",'Minor retrofit'!$L$24,IF(F65="Scenario3PBT3",'Minor retrofit'!$M$24,"")))&amp;IF(F65="Scenario1PBT4",'Minor retrofit'!$N$24,IF(F65="Scenario2PBT4",'Minor retrofit'!$O$24,IF(F65="Scenario3PBT4",'Minor retrofit'!$P$24,"")))&amp;IF(F65="Scenario1PBT5",'Minor retrofit'!$Q$24,IF(F65="Scenario2PBT5",'Minor retrofit'!$R$24,IF(F65="Scenario3PBT5",'Minor retrofit'!$S$24,"")))&amp;IF(F65="Scenario1PBT6",'Minor retrofit'!$T$24,IF(F65="Scenario2PBT6",'Minor retrofit'!$U$24,IF(F65="Scenario3PBT6",'Minor retrofit'!$V$24,"")))&amp;IF(F65="Scenario1PBT7",'Minor retrofit'!$W$24,IF(F65="Scenario2PBT7",'Minor retrofit'!$X$24,IF(F65="Scenario3PBT7",'Minor retrofit'!$Y$24,"")))&amp;IF(F65="Scenario1PBT8",'Minor retrofit'!$Z$24,IF(F65="Scenario2PBT8",'Minor retrofit'!$AA$24,IF(F65="Scenario3PBT8",'Minor retrofit'!$AB$24,"")))&amp;IF(F65="Scenario1PBT9",'Minor retrofit'!$AC$24,IF(F65="Scenario2PBT9",'Minor retrofit'!$AD$24,IF(F65="Scenario3PBT9",'Minor retrofit'!$AE$24,"")))&amp;IF(F65="Scenario1PBT10",'Minor retrofit'!$AF$24,IF(F65="Scenario2PBT10",'Minor retrofit'!$AG$24,IF(F65="Scenario3PBT10",'Minor retrofit'!$AH$24,"")))&amp;IF(F65="Scenario1PBT11",'Minor retrofit'!$AI$24,IF(F65="Scenario2PBT11",'Minor retrofit'!$AJ$24,IF(F65="Scenario3PBT11",'Minor retrofit'!$AK$24,"")))&amp;IF(F65="Scenario1PBT12",'Minor retrofit'!$AL$24,IF(F65="Scenario2PBT12",'Minor retrofit'!$AM$24,IF(F65="Scenario3PBT12",'Minor retrofit'!$AN$24,"")))&amp;IF(F65="Scenario1PBT13",'Minor retrofit'!$AO$24,IF(F65="Scenario2PBT13",'Minor retrofit'!$AP$24,IF(F65="Scenario3PBT13",'Minor retrofit'!$AQ$24,"")))&amp;IF(F65="Scenario1PBT14",'Minor retrofit'!$AR$24,IF(F65="Scenario2PBT14",'Minor retrofit'!$AS$24,IF(F65="Scenario3PBT14",'Minor retrofit'!$AT$24,"")))&amp;IF(F65="Scenario1PBT15",'Minor retrofit'!$AU$24,IF(F65="Scenario2PBT15",'Minor retrofit'!$AV$24,IF(F65="Scenario3PBT15",'Minor retrofit'!$AW$24,"")))</f>
        <v/>
      </c>
      <c r="P65" s="117">
        <f t="shared" si="5"/>
        <v>0</v>
      </c>
      <c r="Q65" s="117" t="str">
        <f>IF(F65="Scenario1PBT1",'Minor retrofit'!$E$26,IF(F65="Scenario2PBT1",'Minor retrofit'!$F$26,IF(F65="Scenario3PBT1",'Minor retrofit'!$G$26,"")))&amp;IF(F65="Scenario1PBT2",'Minor retrofit'!$H$26,IF(F65="Scenario2PBT2",'Minor retrofit'!$I$26,IF(F65="Scenario3PBT2",'Minor retrofit'!$J$26,"")))&amp;IF(F65="Scenario1PBT3",'Minor retrofit'!$K$26,IF(F65="Scenario2PBT3",'Minor retrofit'!$L$26,IF(F65="Scenario3PBT3",'Minor retrofit'!$M$26,"")))&amp;IF(F65="Scenario1PBT4",'Minor retrofit'!$N$26,IF(F65="Scenario2PBT4",'Minor retrofit'!$O$26,IF(F65="Scenario3PBT4",'Minor retrofit'!$P$26,"")))&amp;IF(F65="Scenario1PBT5",'Minor retrofit'!$Q$26,IF(F65="Scenario2PBT5",'Minor retrofit'!$R$26,IF(F65="Scenario3PBT5",'Minor retrofit'!$S$26,"")))&amp;IF(F65="Scenario1PBT6",'Minor retrofit'!$T$26,IF(F65="Scenario2PBT6",'Minor retrofit'!$U$26,IF(F65="Scenario3PBT6",'Minor retrofit'!$V$26,"")))&amp;IF(F65="Scenario1PBT7",'Minor retrofit'!$W$26,IF(F65="Scenario2PBT7",'Minor retrofit'!$X$26,IF(F65="Scenario3PBT7",'Minor retrofit'!$Y$26,"")))&amp;IF(F65="Scenario1PBT8",'Minor retrofit'!$Z$26,IF(F65="Scenario2PBT8",'Minor retrofit'!$AA$26,IF(F65="Scenario3PBT8",'Minor retrofit'!$AB$26,"")))&amp;IF(F65="Scenario1PBT9",'Minor retrofit'!$AC$26,IF(F65="Scenario2PBT9",'Minor retrofit'!$AD$26,IF(F65="Scenario3PBT9",'Minor retrofit'!$AE$26,"")))&amp;IF(F65="Scenario1PBT10",'Minor retrofit'!$AF$26,IF(F65="Scenario2PBT10",'Minor retrofit'!$AG$26,IF(F65="Scenario3PBT10",'Minor retrofit'!$AH$26,"")))&amp;IF(F65="Scenario1PBT11",'Minor retrofit'!$AI$26,IF(F65="Scenario2PBT11",'Minor retrofit'!$AJ$26,IF(F65="Scenario3PBT11",'Minor retrofit'!$AK$26,"")))&amp;IF(F65="Scenario1PBT12",'Minor retrofit'!$AL$26,IF(F65="Scenario2PBT12",'Minor retrofit'!$AM$26,IF(F65="Scenario3PBT12",'Minor retrofit'!$AN$26,"")))&amp;IF(F65="Scenario1PBT13",'Minor retrofit'!$AO$26,IF(F65="Scenario2PBT13",'Minor retrofit'!$AP$26,IF(F65="Scenario3PBT13",'Minor retrofit'!$AQ$26,"")))&amp;IF(F65="Scenario1PBT14",'Minor retrofit'!$AR$26,IF(F65="Scenario2PBT14",'Minor retrofit'!$AS$26,IF(F65="Scenario3PBT14",'Minor retrofit'!$AT$26,"")))&amp;IF(F65="Scenario1PBT15",'Minor retrofit'!$AU$26,IF(F65="Scenario2PBT15",'Minor retrofit'!$AV$26,IF(F65="Scenario3PBT15",'Minor retrofit'!$AW$26,"")))</f>
        <v/>
      </c>
      <c r="R65" s="117">
        <f t="shared" si="6"/>
        <v>0</v>
      </c>
      <c r="S65" s="117" t="str">
        <f>IF(F65="Scenario1PBT1",'Minor retrofit'!$E$28,IF(F65="Scenario2PBT1",'Minor retrofit'!$F$28,IF(F65="Scenario3PBT1",'Minor retrofit'!$G$28,"")))&amp;IF(F65="Scenario1PBT2",'Minor retrofit'!$H$28,IF(F65="Scenario2PBT2",'Minor retrofit'!$I$28,IF(F65="Scenario3PBT2",'Minor retrofit'!$J$28,"")))&amp;IF(F65="Scenario1PBT3",'Minor retrofit'!$K$28,IF(F65="Scenario2PBT3",'Minor retrofit'!$L$28,IF(F65="Scenario3PBT3",'Minor retrofit'!$M$28,"")))&amp;IF(F65="Scenario1PBT4",'Minor retrofit'!$N$28,IF(F65="Scenario2PBT4",'Minor retrofit'!$O$28,IF(F65="Scenario3PBT4",'Minor retrofit'!$P$28,"")))&amp;IF(F65="Scenario1PBT5",'Minor retrofit'!$Q$28,IF(F65="Scenario2PBT5",'Minor retrofit'!$R$28,IF(F65="Scenario3PBT5",'Minor retrofit'!$S$28,"")))&amp;IF(F65="Scenario1PBT6",'Minor retrofit'!$T$28,IF(F65="Scenario2PBT6",'Minor retrofit'!$U$28,IF(F65="Scenario3PBT6",'Minor retrofit'!$V$28,"")))&amp;IF(F65="Scenario1PBT7",'Minor retrofit'!$W$28,IF(F65="Scenario2PBT7",'Minor retrofit'!$X$28,IF(F65="Scenario3PBT7",'Minor retrofit'!$Y$28,"")))&amp;IF(F65="Scenario1PBT8",'Minor retrofit'!$Z$28,IF(F65="Scenario2PBT8",'Minor retrofit'!$AA$28,IF(F65="Scenario3PBT8",'Minor retrofit'!$AB$28,"")))&amp;IF(F65="Scenario1PBT9",'Minor retrofit'!$AC$28,IF(F65="Scenario2PBT9",'Minor retrofit'!$AD$28,IF(F65="Scenario3PBT9",'Minor retrofit'!$AE$28,"")))&amp;IF(F65="Scenario1PBT10",'Minor retrofit'!$AF$28,IF(F65="Scenario2PBT10",'Minor retrofit'!$AG$28,IF(F65="Scenario3PBT10",'Minor retrofit'!$AH$28,"")))&amp;IF(F65="Scenario1PBT11",'Minor retrofit'!$AI$28,IF(F65="Scenario2PBT11",'Minor retrofit'!$AJ$28,IF(F65="Scenario3PBT11",'Minor retrofit'!$AK$28,"")))&amp;IF(F65="Scenario1PBT12",'Minor retrofit'!$AL$28,IF(F65="Scenario2PBT12",'Minor retrofit'!$AM$28,IF(F65="Scenario3PBT12",'Minor retrofit'!$AN$28,"")))&amp;IF(F65="Scenario1PBT13",'Minor retrofit'!$AO$28,IF(F65="Scenario2PBT13",'Minor retrofit'!$AP$28,IF(F65="Scenario3PBT13",'Minor retrofit'!$AQ$28,"")))&amp;IF(F65="Scenario1PBT14",'Minor retrofit'!$AR$28,IF(F65="Scenario2PBT14",'Minor retrofit'!$AS$28,IF(F65="Scenario3PBT14",'Minor retrofit'!$AT$28,"")))&amp;IF(F65="Scenario1PBT15",'Minor retrofit'!$AU$28,IF(F65="Scenario2PBT15",'Minor retrofit'!$AV$28,IF(F65="Scenario3PBT15",'Minor retrofit'!$AW$28,"")))</f>
        <v/>
      </c>
      <c r="T65" s="207">
        <f t="shared" si="7"/>
        <v>0</v>
      </c>
      <c r="U65" s="206" t="str">
        <f>IF(F65="Scenario1PBT1",'Minor retrofit'!$E$39,IF(F65="Scenario2PBT1",'Minor retrofit'!$F$39,IF(F65="Scenario3PBT1",'Minor retrofit'!$G$39,"")))&amp;IF(F65="Scenario1PBT2",'Minor retrofit'!$H$39,IF(F65="Scenario2PBT2",'Minor retrofit'!$I$39,IF(F65="Scenario3PBT2",'Minor retrofit'!$J$39,"")))&amp;IF(F65="Scenario1PBT3",'Minor retrofit'!$K$39,IF(F65="Scenario2PBT3",'Minor retrofit'!$L$39,IF(F65="Scenario3PBT3",'Minor retrofit'!$M$39,"")))&amp;IF(F65="Scenario1PBT4",'Minor retrofit'!$N$39,IF(F65="Scenario2PBT4",'Minor retrofit'!$O$39,IF(F65="Scenario3PBT4",'Minor retrofit'!$P$39,"")))&amp;IF(F65="Scenario1PBT5",'Minor retrofit'!$Q$39,IF(F65="Scenario2PBT5",'Minor retrofit'!$R$39,IF(F65="Scenario3PBT5",'Minor retrofit'!$S$39,"")))&amp;IF(F65="Scenario1PBT6",'Minor retrofit'!$T$39,IF(F65="Scenario2PBT6",'Minor retrofit'!$U$39,IF(F65="Scenario3PBT6",'Minor retrofit'!$V$39,"")))&amp;IF(F65="Scenario1PBT7",'Minor retrofit'!$W$39,IF(F65="Scenario2PBT7",'Minor retrofit'!$X$39,IF(F65="Scenario3PBT7",'Minor retrofit'!$Y$39,"")))&amp;IF(F65="Scenario1PBT8",'Minor retrofit'!$Z$39,IF(F65="Scenario2PBT8",'Minor retrofit'!$AA$39,IF(F65="Scenario3PBT8",'Minor retrofit'!$AB$39,"")))&amp;IF(F65="Scenario1PBT9",'Minor retrofit'!$AC$39,IF(F65="Scenario2PBT9",'Minor retrofit'!$AD$39,IF(F65="Scenario3PBT9",'Minor retrofit'!$AE$39,"")))&amp;IF(F65="Scenario1PBT10",'Minor retrofit'!$AF$39,IF(F65="Scenario2PBT10",'Minor retrofit'!$AG$39,IF(F65="Scenario3PBT10",'Minor retrofit'!$AH$39,"")))&amp;IF(F65="Scenario1PBT11",'Minor retrofit'!$AI$39,IF(F65="Scenario2PBT11",'Minor retrofit'!$AJ$39,IF(F65="Scenario3PBT11",'Minor retrofit'!$AK$39,"")))&amp;IF(F65="Scenario1PBT12",'Minor retrofit'!$AL$39,IF(F65="Scenario2PBT12",'Minor retrofit'!$AM$39,IF(F65="Scenario3PBT12",'Minor retrofit'!$AN$39,"")))&amp;IF(F65="Scenario1PBT13",'Minor retrofit'!$AO$39,IF(F65="Scenario2PBT13",'Minor retrofit'!$AP$39,IF(F65="Scenario3PBT13",'Minor retrofit'!$AQ$39,"")))&amp;IF(F65="Scenario1PBT14",'Minor retrofit'!$AR$39,IF(F65="Scenario2PBT14",'Minor retrofit'!$AS$39,IF(F65="Scenario3PBT14",'Minor retrofit'!$AT$39,"")))&amp;IF(F65="Scenario1PBT15",'Minor retrofit'!$AU$39,IF(F65="Scenario2PBT15",'Minor retrofit'!$AV$39,IF(F65="Scenario3PBT15",'Minor retrofit'!$AW$39,"")))</f>
        <v/>
      </c>
      <c r="V65" s="117">
        <f t="shared" si="8"/>
        <v>0</v>
      </c>
      <c r="W65" s="117" t="str">
        <f>IF(F65="Scenario1PBT1",'Minor retrofit'!$E$41,IF(F65="Scenario2PBT1",'Minor retrofit'!$F$41,IF(F65="Scenario3PBT1",'Minor retrofit'!$G$41,"")))&amp;IF(F65="Scenario1PBT2",'Minor retrofit'!$H$41,IF(F65="Scenario2PBT2",'Minor retrofit'!$I$41,IF(F65="Scenario3PBT2",'Minor retrofit'!$J$41,"")))&amp;IF(F65="Scenario1PBT3",'Minor retrofit'!$K$41,IF(F65="Scenario2PBT3",'Minor retrofit'!$L$41,IF(F65="Scenario3PBT3",'Minor retrofit'!$M$41,"")))&amp;IF(F65="Scenario1PBT4",'Minor retrofit'!$N$41,IF(F65="Scenario2PBT4",'Minor retrofit'!$O$41,IF(F65="Scenario3PBT4",'Minor retrofit'!$P$41,"")))&amp;IF(F65="Scenario1PBT5",'Minor retrofit'!$Q$41,IF(F65="Scenario2PBT5",'Minor retrofit'!$R$41,IF(F65="Scenario3PBT5",'Minor retrofit'!$S$41,"")))&amp;IF(F65="Scenario1PBT6",'Minor retrofit'!$T$41,IF(F65="Scenario2PBT6",'Minor retrofit'!$U$41,IF(F65="Scenario3PBT6",'Minor retrofit'!$V$41,"")))&amp;IF(F65="Scenario1PBT7",'Minor retrofit'!$W$41,IF(F65="Scenario2PBT7",'Minor retrofit'!$X$41,IF(F65="Scenario3PBT7",'Minor retrofit'!$Y$41,"")))&amp;IF(F65="Scenario1PBT8",'Minor retrofit'!$Z$41,IF(F65="Scenario2PBT8",'Minor retrofit'!$AA$41,IF(F65="Scenario3PBT8",'Minor retrofit'!$AB$41,"")))&amp;IF(F65="Scenario1PBT9",'Minor retrofit'!$AC$41,IF(F65="Scenario2PBT9",'Minor retrofit'!$AD$41,IF(F65="Scenario3PBT9",'Minor retrofit'!$AE$41,"")))&amp;IF(F65="Scenario1PBT10",'Minor retrofit'!$AF$41,IF(F65="Scenario2PBT10",'Minor retrofit'!$AG$41,IF(F65="Scenario3PBT10",'Minor retrofit'!$AH$41,"")))&amp;IF(F65="Scenario1PBT11",'Minor retrofit'!$AI$41,IF(F65="Scenario2PBT11",'Minor retrofit'!$AJ$41,IF(F65="Scenario3PBT11",'Minor retrofit'!$AK$41,"")))&amp;IF(F65="Scenario1PBT12",'Minor retrofit'!$AL$41,IF(F65="Scenario2PBT12",'Minor retrofit'!$AM$41,IF(F65="Scenario3PBT12",'Minor retrofit'!$AN$41,"")))&amp;IF(F65="Scenario1PBT13",'Minor retrofit'!$AO$41,IF(F65="Scenario2PBT13",'Minor retrofit'!$AP$41,IF(F65="Scenario3PBT13",'Minor retrofit'!$AQ$41,"")))&amp;IF(F65="Scenario1PBT14",'Minor retrofit'!$AR$41,IF(F65="Scenario2PBT14",'Minor retrofit'!$AS$41,IF(F65="Scenario3PBT14",'Minor retrofit'!$AT$41,"")))&amp;IF(F65="Scenario1PBT15",'Minor retrofit'!$AU$41,IF(F65="Scenario2PBT15",'Minor retrofit'!$AV$41,IF(F65="Scenario3PBT15",'Minor retrofit'!$AW$41,"")))</f>
        <v/>
      </c>
      <c r="X65" s="117">
        <f t="shared" si="9"/>
        <v>0</v>
      </c>
      <c r="Y65" s="117" t="str">
        <f>IF(F65="Scenario1PBT1",'Minor retrofit'!$E$43,IF(F65="Scenario2PBT1",'Minor retrofit'!$F$43,IF(F65="Scenario3PBT1",'Minor retrofit'!$G$43,"")))&amp;IF(F65="Scenario1PBT2",'Minor retrofit'!$H$43,IF(F65="Scenario2PBT2",'Minor retrofit'!$I$43,IF(F65="Scenario3PBT2",'Minor retrofit'!$J$43,"")))&amp;IF(F65="Scenario1PBT3",'Minor retrofit'!$K$43,IF(F65="Scenario2PBT3",'Minor retrofit'!$L$43,IF(F65="Scenario3PBT3",'Minor retrofit'!$M$43,"")))&amp;IF(F65="Scenario1PBT4",'Minor retrofit'!$N$43,IF(F65="Scenario2PBT4",'Minor retrofit'!$O$43,IF(F65="Scenario3PBT4",'Minor retrofit'!$P$43,"")))&amp;IF(F65="Scenario1PBT5",'Minor retrofit'!$Q$43,IF(F65="Scenario2PBT5",'Minor retrofit'!$R$43,IF(F65="Scenario3PBT5",'Minor retrofit'!$S$43,"")))&amp;IF(F65="Scenario1PBT6",'Minor retrofit'!$T$43,IF(F65="Scenario2PBT6",'Minor retrofit'!$U$43,IF(F65="Scenario3PBT6",'Minor retrofit'!$V$43,"")))&amp;IF(F65="Scenario1PBT7",'Minor retrofit'!$W$43,IF(F65="Scenario2PBT7",'Minor retrofit'!$X$43,IF(F65="Scenario3PBT7",'Minor retrofit'!$Y$43,"")))&amp;IF(F65="Scenario1PBT8",'Minor retrofit'!$Z$43,IF(F65="Scenario2PBT8",'Minor retrofit'!$AA$43,IF(F65="Scenario3PBT8",'Minor retrofit'!$AB$43,"")))&amp;IF(F65="Scenario1PBT9",'Minor retrofit'!$AC$43,IF(F65="Scenario2PBT9",'Minor retrofit'!$AD$43,IF(F65="Scenario3PBT9",'Minor retrofit'!$AE$43,"")))&amp;IF(F65="Scenario1PBT10",'Minor retrofit'!$AF$43,IF(F65="Scenario2PBT10",'Minor retrofit'!$AG$43,IF(F65="Scenario3PBT10",'Minor retrofit'!$AH$43,"")))&amp;IF(F65="Scenario1PBT11",'Minor retrofit'!$AI$43,IF(F65="Scenario2PBT11",'Minor retrofit'!$AJ$43,IF(F65="Scenario3PBT11",'Minor retrofit'!$AK$43,"")))&amp;IF(F65="Scenario1PBT12",'Minor retrofit'!$AL$43,IF(F65="Scenario2PBT12",'Minor retrofit'!$AM$43,IF(F65="Scenario3PBT12",'Minor retrofit'!$AN$43,"")))&amp;IF(F65="Scenario1PBT13",'Minor retrofit'!$AO$43,IF(F65="Scenario2PBT13",'Minor retrofit'!$AP$43,IF(F65="Scenario3PBT13",'Minor retrofit'!$AQ$43,"")))&amp;IF(F65="Scenario1PBT14",'Minor retrofit'!$AR$43,IF(F65="Scenario2PBT14",'Minor retrofit'!$AS$43,IF(F65="Scenario3PBT14",'Minor retrofit'!$AT$43,"")))&amp;IF(F65="Scenario1PBT15",'Minor retrofit'!$AU$43,IF(F65="Scenario2PBT15",'Minor retrofit'!$AV$43,IF(F65="Scenario3PBT15",'Minor retrofit'!$AW$43,"")))</f>
        <v/>
      </c>
      <c r="Z65" s="117">
        <f t="shared" si="10"/>
        <v>0</v>
      </c>
      <c r="AA65" s="178" t="str">
        <f>IF(F65="Scenario1PBT1",'Minor retrofit'!$E$102,IF(F65="Scenario2PBT1",'Minor retrofit'!$F$102,IF(F65="Scenario3PBT1",'Minor retrofit'!$G$102,"")))&amp;IF(F65="Scenario1PBT2",'Minor retrofit'!$H$102,IF(F65="Scenario2PBT2",'Minor retrofit'!$I$102,IF(F65="Scenario3PBT2",'Minor retrofit'!$J$102,"")))&amp;IF(F65="Scenario1PBT3",'Minor retrofit'!$K$102,IF(F65="Scenario2PBT3",'Minor retrofit'!$L$102,IF(F65="Scenario3PBT3",'Minor retrofit'!$M$102,"")))&amp;IF(F65="Scenario1PBT4",'Minor retrofit'!$N$102,IF(F65="Scenario2PBT4",'Minor retrofit'!$O$102,IF(F65="Scenario3PBT4",'Minor retrofit'!$P$102,"")))&amp;IF(F65="Scenario1PBT5",'Minor retrofit'!$Q$102,IF(F65="Scenario2PBT5",'Minor retrofit'!$R$102,IF(F65="Scenario3PBT5",'Minor retrofit'!$S$102,"")))&amp;IF(F65="Scenario1PBT6",'Minor retrofit'!$T$102,IF(F65="Scenario2PBT6",'Minor retrofit'!$U$102,IF(F65="Scenario3PBT6",'Minor retrofit'!$V$102,"")))&amp;IF(F65="Scenario1PBT7",'Minor retrofit'!$W$102,IF(F65="Scenario2PBT7",'Minor retrofit'!$X$102,IF(F65="Scenario3PBT7",'Minor retrofit'!$Y$102,"")))&amp;IF(F65="Scenario1PBT8",'Minor retrofit'!$Z$102,IF(F65="Scenario2PBT8",'Minor retrofit'!$AA$102,IF(F65="Scenario3PBT8",'Minor retrofit'!$AB$102,"")))&amp;IF(F65="Scenario1PBT9",'Minor retrofit'!$AC$102,IF(F65="Scenario2PBT9",'Minor retrofit'!$AD$102,IF(F65="Scenario3PBT9",'Minor retrofit'!$AE$102,"")))&amp;IF(F65="Scenario1PBT10",'Minor retrofit'!$AF$102,IF(F65="Scenario2PBT10",'Minor retrofit'!$AG$102,IF(F65="Scenario3PBT10",'Minor retrofit'!$AH$102,"")))&amp;IF(F65="Scenario1PBT11",'Minor retrofit'!$AI$102,IF(F65="Scenario2PBT11",'Minor retrofit'!$AJ$102,IF(F65="Scenario3PBT11",'Minor retrofit'!$AK$102,"")))&amp;IF(F65="Scenario1PBT12",'Minor retrofit'!$AL$102,IF(F65="Scenario2PBT12",'Minor retrofit'!$AM$102,IF(F65="Scenario3PBT12",'Minor retrofit'!$AN$102,"")))&amp;IF(F65="Scenario1PBT13",'Minor retrofit'!$AO$102,IF(F65="Scenario2PBT13",'Minor retrofit'!$AP$102,IF(F65="Scenario3PBT13",'Minor retrofit'!$AQ$102,"")))&amp;IF(F65="Scenario1PBT14",'Minor retrofit'!$AR$102,IF(F65="Scenario2PBT14",'Minor retrofit'!$AS$102,IF(F65="Scenario3PBT14",'Minor retrofit'!$AT$102,"")))&amp;IF(F65="Scenario1PBT15",'Minor retrofit'!$AU$102,IF(F65="Scenario2PBT15",'Minor retrofit'!$AV$102,IF(F65="Scenario3PBT15",'Minor retrofit'!$AW$102,"")))</f>
        <v/>
      </c>
      <c r="AB65" s="179">
        <f t="shared" si="11"/>
        <v>0</v>
      </c>
      <c r="AC65" s="208">
        <f>IFERROR('Projection_Base-case'!G65-G65,0)</f>
        <v>0</v>
      </c>
      <c r="AD65" s="178">
        <f t="shared" si="12"/>
        <v>0</v>
      </c>
      <c r="AE65" s="117">
        <f>IFERROR(100*AC65/'Projection_Base-case'!G65,0)</f>
        <v>0</v>
      </c>
      <c r="AF65" s="117">
        <f>IFERROR('Projection_Base-case'!I65-I65,0)</f>
        <v>0</v>
      </c>
      <c r="AG65" s="178">
        <f t="shared" si="13"/>
        <v>0</v>
      </c>
      <c r="AH65" s="117">
        <f>IFERROR(100*AF65/'Projection_Base-case'!I65,0)</f>
        <v>0</v>
      </c>
      <c r="AI65" s="117">
        <f>IFERROR('Projection_Base-case'!K65-K65,0)</f>
        <v>0</v>
      </c>
      <c r="AJ65" s="178">
        <f t="shared" si="14"/>
        <v>0</v>
      </c>
      <c r="AK65" s="117">
        <f>IFERROR(100*AI65/'Projection_Base-case'!K65,0)</f>
        <v>0</v>
      </c>
      <c r="AL65" s="117">
        <f>IFERROR(M65-'Projection_Base-case'!M65,0)</f>
        <v>0</v>
      </c>
      <c r="AM65" s="178">
        <f t="shared" si="15"/>
        <v>0</v>
      </c>
      <c r="AN65" s="179">
        <f>IFERROR(IF('Projection_Base-case'!N65&gt;0,100*AM65/'Projection_Base-case'!N65,100*AM65/N65),0)</f>
        <v>0</v>
      </c>
      <c r="AO65" s="206">
        <f>IFERROR('Projection_Base-case'!O65-O65,0)</f>
        <v>0</v>
      </c>
      <c r="AP65" s="178">
        <f t="shared" si="16"/>
        <v>0</v>
      </c>
      <c r="AQ65" s="117">
        <f>IFERROR(100*AO65/'Projection_Base-case'!O65,0)</f>
        <v>0</v>
      </c>
      <c r="AR65" s="117">
        <f>IFERROR('Projection_Base-case'!Q65-Q65,0)</f>
        <v>0</v>
      </c>
      <c r="AS65" s="178">
        <f t="shared" si="17"/>
        <v>0</v>
      </c>
      <c r="AT65" s="117">
        <f>IFERROR(100*AR65/'Projection_Base-case'!Q65,0)</f>
        <v>0</v>
      </c>
      <c r="AU65" s="117">
        <f>IFERROR('Projection_Base-case'!S65-S65,0)</f>
        <v>0</v>
      </c>
      <c r="AV65" s="178">
        <f t="shared" si="18"/>
        <v>0</v>
      </c>
      <c r="AW65" s="118">
        <f>IFERROR(100*AU65/'Projection_Base-case'!S65,0)</f>
        <v>0</v>
      </c>
      <c r="AX65" s="206">
        <f>IFERROR('Projection_Base-case'!U65-U65,0)</f>
        <v>0</v>
      </c>
      <c r="AY65" s="178">
        <f t="shared" si="19"/>
        <v>0</v>
      </c>
      <c r="AZ65" s="117">
        <f>IFERROR(100*AX65/'Projection_Base-case'!U65,0)</f>
        <v>0</v>
      </c>
      <c r="BA65" s="117">
        <f>IFERROR('Projection_Base-case'!W65-W65,0)</f>
        <v>0</v>
      </c>
      <c r="BB65" s="178">
        <f t="shared" si="20"/>
        <v>0</v>
      </c>
      <c r="BC65" s="117">
        <f>IFERROR(100*BA65/'Projection_Base-case'!W65,0)</f>
        <v>0</v>
      </c>
      <c r="BD65" s="117">
        <f>IFERROR('Projection_Base-case'!Y65-Y65,0)</f>
        <v>0</v>
      </c>
      <c r="BE65" s="178">
        <f t="shared" si="21"/>
        <v>0</v>
      </c>
      <c r="BF65" s="117">
        <f>IFERROR(100*BD65/'Projection_Base-case'!Y65,0)</f>
        <v>0</v>
      </c>
      <c r="BG65" s="178">
        <f t="shared" si="22"/>
        <v>0</v>
      </c>
      <c r="BH65" s="179">
        <f t="shared" si="23"/>
        <v>0</v>
      </c>
    </row>
    <row r="66" spans="1:60">
      <c r="A66" s="205">
        <v>61</v>
      </c>
      <c r="B66" s="178">
        <f>IF('Projection_Base-case'!B66&lt;&gt;"",'Projection_Base-case'!B66,0)</f>
        <v>0</v>
      </c>
      <c r="C66" s="178">
        <f>IF('Projection_Base-case'!C66&lt;&gt;"",'Projection_Base-case'!C66,0)</f>
        <v>0</v>
      </c>
      <c r="D66" s="178">
        <f>IF('Projection_Base-case'!D66&lt;&gt;"",'Projection_Base-case'!D66,0)</f>
        <v>0</v>
      </c>
      <c r="E66" s="176" t="str">
        <f>IF(AND('Résultats Minor'!$AC$3="OUI",'Résultats Minor'!E65&lt;&gt;""),'Résultats Minor'!E65,IF(OR(D66="PBT2",D66="PBT3",D66="PBT5",D66="PBT8",D66="PBT9"),"Scenario1",IF(OR(D66="PBT6",D66="PBT7",D66="PBT10"),"Scenario2",IF(OR(D66="PBT1",D66="PBT4"),"Scenario3",""))))</f>
        <v/>
      </c>
      <c r="F66" s="202" t="str">
        <f t="shared" si="0"/>
        <v>0</v>
      </c>
      <c r="G66" s="206" t="str">
        <f>IF(F66="Scenario1PBT1",'Minor retrofit'!$E$7,IF(F66="Scenario2PBT1",'Minor retrofit'!$F$7,IF(F66="Scenario3PBT1",'Minor retrofit'!$G$7,"")))&amp;IF(F66="Scenario1PBT2",'Minor retrofit'!$H$7,IF(F66="Scenario2PBT2",'Minor retrofit'!$I$7,IF(F66="Scenario3PBT2",'Minor retrofit'!$J$7,"")))&amp;IF(F66="Scenario1PBT3",'Minor retrofit'!$K$7,IF(F66="Scenario2PBT3",'Minor retrofit'!$L$7,IF(F66="Scenario3PBT3",'Minor retrofit'!$M$7,"")))&amp;IF(F66="Scenario1PBT4",'Minor retrofit'!$N$7,IF(F66="Scenario2PBT4",'Minor retrofit'!$O$7,IF(F66="Scenario3PBT4",'Minor retrofit'!$P$7,"")))&amp;IF(F66="Scenario1PBT5",'Minor retrofit'!$Q$7,IF(F66="Scenario2PBT5",'Minor retrofit'!$R$7,IF(F66="Scenario3PBT5",'Minor retrofit'!$S$7,"")))&amp;IF(F66="Scenario1PBT6",'Minor retrofit'!$T$7,IF(F66="Scenario2PBT6",'Minor retrofit'!$U$7,IF(F66="Scenario3PBT6",'Minor retrofit'!$V$7,"")))&amp;IF(F66="Scenario1PBT7",'Minor retrofit'!$W$7,IF(F66="Scenario2PBT7",'Minor retrofit'!$X$7,IF(F66="Scenario3PBT7",'Minor retrofit'!$Y$7,"")))&amp;IF(F66="Scenario1PBT8",'Minor retrofit'!$Z$7,IF(F66="Scenario2PBT8",'Minor retrofit'!$AA$7,IF(F66="Scenario3PBT8",'Minor retrofit'!$AB$7,"")))&amp;IF(F66="Scenario1PBT9",'Minor retrofit'!$AC$7,IF(F66="Scenario2PBT9",'Minor retrofit'!$AD$7,IF(F66="Scenario3PBT9",'Minor retrofit'!$AE$7,"")))&amp;IF(F66="Scenario1PBT10",'Minor retrofit'!$AF$7,IF(F66="Scenario2PBT10",'Minor retrofit'!$AG$7,IF(F66="Scenario3PBT10",'Minor retrofit'!$AH$7,"")))&amp;IF(F66="Scenario1PBT11",'Minor retrofit'!$AI$7,IF(F66="Scenario2PBT11",'Minor retrofit'!$AJ$7,IF(F66="Scenario3PBT11",'Minor retrofit'!$AK$7,"")))&amp;IF(F66="Scenario1PBT12",'Minor retrofit'!$AL$7,IF(F66="Scenario2PBT12",'Minor retrofit'!$AM$7,IF(F66="Scenario3PBT12",'Minor retrofit'!$AN$7,"")))&amp;IF(F66="Scenario1PBT13",'Minor retrofit'!$AO$7,IF(F66="Scenario2PBT13",'Minor retrofit'!$AP$7,IF(F66="Scenario3PBT13",'Minor retrofit'!$AQ$7,"")))&amp;IF(F66="Scenario1PBT14",'Minor retrofit'!$AR$7,IF(F66="Scenario2PBT14",'Minor retrofit'!$AS$7,IF(F66="Scenario3PBT14",'Minor retrofit'!$AT$7,"")))&amp;IF(F66="Scenario1PBT15",'Minor retrofit'!$AU$7,IF(F66="Scenario2PBT15",'Minor retrofit'!$AV$7,IF(F66="Scenario3PBT15",'Minor retrofit'!$AW$7,"")))</f>
        <v/>
      </c>
      <c r="H66" s="117">
        <f t="shared" si="1"/>
        <v>0</v>
      </c>
      <c r="I66" s="117" t="str">
        <f>IF(F66="Scenario1PBT1",'Minor retrofit'!$E$17,IF(F66="Scenario2PBT1",'Minor retrofit'!$F$17,IF(F66="Scenario3PBT1",'Minor retrofit'!$G$17,"")))&amp;IF(F66="Scenario1PBT2",'Minor retrofit'!$H$17,IF(F66="Scenario2PBT2",'Minor retrofit'!$I$17,IF(F66="Scenario3PBT2",'Minor retrofit'!$J$17,"")))&amp;IF(F66="Scenario1PBT3",'Minor retrofit'!$K$17,IF(F66="Scenario2PBT3",'Minor retrofit'!$L$17,IF(F66="Scenario3PBT3",'Minor retrofit'!$M$17,"")))&amp;IF(F66="Scenario1PBT4",'Minor retrofit'!$N$17,IF(F66="Scenario2PBT4",'Minor retrofit'!$O$17,IF(F66="Scenario3PBT4",'Minor retrofit'!$P$17,"")))&amp;IF(F66="Scenario1PBT5",'Minor retrofit'!$Q$17,IF(F66="Scenario2PBT5",'Minor retrofit'!$R$17,IF(F66="Scenario3PBT5",'Minor retrofit'!$S$17,"")))&amp;IF(F66="Scenario1PBT6",'Minor retrofit'!$T$17,IF(F66="Scenario2PBT6",'Minor retrofit'!$U$17,IF(F66="Scenario3PBT6",'Minor retrofit'!$V$17,"")))&amp;IF(F66="Scenario1PBT7",'Minor retrofit'!$W$17,IF(F66="Scenario2PBT7",'Minor retrofit'!$X$17,IF(F66="Scenario3PBT7",'Minor retrofit'!$Y$17,"")))&amp;IF(F66="Scenario1PBT8",'Minor retrofit'!$Z$17,IF(F66="Scenario2PBT8",'Minor retrofit'!$AA$17,IF(F66="Scenario3PBT8",'Minor retrofit'!$AB$17,"")))&amp;IF(F66="Scenario1PBT9",'Minor retrofit'!$AC$17,IF(F66="Scenario2PBT9",'Minor retrofit'!$AD$17,IF(F66="Scenario3PBT9",'Minor retrofit'!$AE$17,"")))&amp;IF(F66="Scenario1PBT10",'Minor retrofit'!$AF$17,IF(F66="Scenario2PBT10",'Minor retrofit'!$AG$17,IF(F66="Scenario3PBT10",'Minor retrofit'!$AH$17,"")))&amp;IF(F66="Scenario1PBT11",'Minor retrofit'!$AI$17,IF(F66="Scenario2PBT11",'Minor retrofit'!$AJ$17,IF(F66="Scenario3PBT11",'Minor retrofit'!$AK$17,"")))&amp;IF(F66="Scenario1PBT12",'Minor retrofit'!$AL$17,IF(F66="Scenario2PBT12",'Minor retrofit'!$AM$17,IF(F66="Scenario3PBT12",'Minor retrofit'!$AN$17,"")))&amp;IF(F66="Scenario1PBT13",'Minor retrofit'!$AO$17,IF(F66="Scenario2PBT13",'Minor retrofit'!$AP$17,IF(F66="Scenario3PBT13",'Minor retrofit'!$AQ$17,"")))&amp;IF(F66="Scenario1PBT14",'Minor retrofit'!$AR$17,IF(F66="Scenario2PBT14",'Minor retrofit'!$AS$17,IF(F66="Scenario3PBT14",'Minor retrofit'!$AT$17,"")))&amp;IF(F66="Scenario1PBT15",'Minor retrofit'!$AU$17,IF(F66="Scenario2PBT15",'Minor retrofit'!$AV$17,IF(F66="Scenario3PBT15",'Minor retrofit'!$AW$17,"")))</f>
        <v/>
      </c>
      <c r="J66" s="117">
        <f t="shared" si="2"/>
        <v>0</v>
      </c>
      <c r="K66" s="117" t="str">
        <f>IF(F66="Scenario1PBT1",'Minor retrofit'!$E$19,IF(F66="Scenario2PBT1",'Minor retrofit'!$F$19,IF(F66="Scenario3PBT1",'Minor retrofit'!$G$19,"")))&amp;IF(F66="Scenario1PBT2",'Minor retrofit'!$H$19,IF(F66="Scenario2PBT2",'Minor retrofit'!$I$19,IF(F66="Scenario3PBT2",'Minor retrofit'!$J$19,"")))&amp;IF(F66="Scenario1PBT3",'Minor retrofit'!$K$19,IF(F66="Scenario2PBT3",'Minor retrofit'!$L$19,IF(F66="Scenario3PBT3",'Minor retrofit'!$M$19,"")))&amp;IF(F66="Scenario1PBT4",'Minor retrofit'!$N$19,IF(F66="Scenario2PBT4",'Minor retrofit'!$O$19,IF(F66="Scenario3PBT4",'Minor retrofit'!$P$19,"")))&amp;IF(F66="Scenario1PBT5",'Minor retrofit'!$Q$19,IF(F66="Scenario2PBT5",'Minor retrofit'!$R$19,IF(F66="Scenario3PBT5",'Minor retrofit'!$S$19,"")))&amp;IF(F66="Scenario1PBT6",'Minor retrofit'!$T$19,IF(F66="Scenario2PBT6",'Minor retrofit'!$U$19,IF(F66="Scenario3PBT6",'Minor retrofit'!$V$19,"")))&amp;IF(F66="Scenario1PBT7",'Minor retrofit'!$W$19,IF(F66="Scenario2PBT7",'Minor retrofit'!$X$19,IF(F66="Scenario3PBT7",'Minor retrofit'!$Y$19,"")))&amp;IF(F66="Scenario1PBT8",'Minor retrofit'!$Z$19,IF(F66="Scenario2PBT8",'Minor retrofit'!$AA$19,IF(F66="Scenario3PBT8",'Minor retrofit'!$AB$19,"")))&amp;IF(F66="Scenario1PBT9",'Minor retrofit'!$AC$19,IF(F66="Scenario2PBT9",'Minor retrofit'!$AD$19,IF(F66="Scenario3PBT9",'Minor retrofit'!$AE$19,"")))&amp;IF(F66="Scenario1PBT10",'Minor retrofit'!$AF$19,IF(F66="Scenario2PBT10",'Minor retrofit'!$AG$19,IF(F66="Scenario3PBT10",'Minor retrofit'!$AH$19,"")))&amp;IF(F66="Scenario1PBT11",'Minor retrofit'!$AI$19,IF(F66="Scenario2PBT11",'Minor retrofit'!$AJ$19,IF(F66="Scenario3PBT11",'Minor retrofit'!$AK$19,"")))&amp;IF(F66="Scenario1PBT12",'Minor retrofit'!$AL$19,IF(F66="Scenario2PBT12",'Minor retrofit'!$AM$19,IF(F66="Scenario3PBT12",'Minor retrofit'!$AN$19,"")))&amp;IF(F66="Scenario1PBT13",'Minor retrofit'!$AO$19,IF(F66="Scenario2PBT13",'Minor retrofit'!$AP$19,IF(F66="Scenario3PBT13",'Minor retrofit'!$AQ$19,"")))&amp;IF(F66="Scenario1PBT14",'Minor retrofit'!$AR$19,IF(F66="Scenario2PBT14",'Minor retrofit'!$AS$19,IF(F66="Scenario3PBT14",'Minor retrofit'!$AT$19,"")))&amp;IF(F66="Scenario1PBT15",'Minor retrofit'!$AU$19,IF(F66="Scenario2PBT15",'Minor retrofit'!$AV$19,IF(F66="Scenario3PBT15",'Minor retrofit'!$AW$19,"")))</f>
        <v/>
      </c>
      <c r="L66" s="117">
        <f t="shared" si="3"/>
        <v>0</v>
      </c>
      <c r="M66" s="117" t="str">
        <f>IF(F66="Scenario1PBT1",'Minor retrofit'!$E$21,IF(F66="Scenario2PBT1",'Minor retrofit'!$F$21,IF(F66="Scenario3PBT1",'Minor retrofit'!$G$21,"")))&amp;IF(F66="Scenario1PBT2",'Minor retrofit'!$H$21,IF(F66="Scenario2PBT2",'Minor retrofit'!$I$21,IF(F66="Scenario3PBT2",'Minor retrofit'!$J$21,"")))&amp;IF(F66="Scenario1PBT3",'Minor retrofit'!$K$21,IF(F66="Scenario2PBT3",'Minor retrofit'!$L$21,IF(F66="Scenario3PBT3",'Minor retrofit'!$M$21,"")))&amp;IF(F66="Scenario1PBT4",'Minor retrofit'!$N$21,IF(F66="Scenario2PBT4",'Minor retrofit'!$O$21,IF(F66="Scenario3PBT4",'Minor retrofit'!$P$21,"")))&amp;IF(F66="Scenario1PBT5",'Minor retrofit'!$Q$21,IF(F66="Scenario2PBT5",'Minor retrofit'!$R$21,IF(F66="Scenario3PBT5",'Minor retrofit'!$S$21,"")))&amp;IF(F66="Scenario1PBT6",'Minor retrofit'!$T$21,IF(F66="Scenario2PBT6",'Minor retrofit'!$U$21,IF(F66="Scenario3PBT6",'Minor retrofit'!$V$21,"")))&amp;IF(F66="Scenario1PBT7",'Minor retrofit'!$W$21,IF(F66="Scenario2PBT7",'Minor retrofit'!$X$21,IF(F66="Scenario3PBT7",'Minor retrofit'!$Y$21,"")))&amp;IF(F66="Scenario1PBT8",'Minor retrofit'!$Z$21,IF(F66="Scenario2PBT8",'Minor retrofit'!$AA$21,IF(F66="Scenario3PBT8",'Minor retrofit'!$AB$21,"")))&amp;IF(F66="Scenario1PBT9",'Minor retrofit'!$AC$21,IF(F66="Scenario2PBT9",'Minor retrofit'!$AD$21,IF(F66="Scenario3PBT9",'Minor retrofit'!$AE$21,"")))&amp;IF(F66="Scenario1PBT10",'Minor retrofit'!$AF$21,IF(F66="Scenario2PBT10",'Minor retrofit'!$AG$21,IF(F66="Scenario3PBT10",'Minor retrofit'!$AH$21,"")))&amp;IF(F66="Scenario1PBT11",'Minor retrofit'!$AI$21,IF(F66="Scenario2PBT11",'Minor retrofit'!$AJ$21,IF(F66="Scenario3PBT11",'Minor retrofit'!$AK$21,"")))&amp;IF(F66="Scenario1PBT12",'Minor retrofit'!$AL$21,IF(F66="Scenario2PBT12",'Minor retrofit'!$AM$21,IF(F66="Scenario3PBT12",'Minor retrofit'!$AN$21,"")))&amp;IF(F66="Scenario1PBT13",'Minor retrofit'!$AO$21,IF(F66="Scenario2PBT13",'Minor retrofit'!$AP$21,IF(F66="Scenario3PBT13",'Minor retrofit'!$AQ$21,"")))&amp;IF(F66="Scenario1PBT14",'Minor retrofit'!$AR$21,IF(F66="Scenario2PBT14",'Minor retrofit'!$AS$21,IF(F66="Scenario3PBT14",'Minor retrofit'!$AT$21,"")))&amp;IF(F66="Scenario1PBT15",'Minor retrofit'!$AU$21,IF(F66="Scenario2PBT15",'Minor retrofit'!$AV$21,IF(F66="Scenario3PBT15",'Minor retrofit'!$AW$21,"")))</f>
        <v/>
      </c>
      <c r="N66" s="118">
        <f t="shared" si="4"/>
        <v>0</v>
      </c>
      <c r="O66" s="206" t="str">
        <f>IF(F66="Scenario1PBT1",'Minor retrofit'!$E$24,IF(F66="Scenario2PBT1",'Minor retrofit'!$F$24,IF(F66="Scenario3PBT1",'Minor retrofit'!$G$24,"")))&amp;IF(F66="Scenario1PBT2",'Minor retrofit'!$H$24,IF(F66="Scenario2PBT2",'Minor retrofit'!$I$24,IF(F66="Scenario3PBT2",'Minor retrofit'!$J$24,"")))&amp;IF(F66="Scenario1PBT3",'Minor retrofit'!$K$24,IF(F66="Scenario2PBT3",'Minor retrofit'!$L$24,IF(F66="Scenario3PBT3",'Minor retrofit'!$M$24,"")))&amp;IF(F66="Scenario1PBT4",'Minor retrofit'!$N$24,IF(F66="Scenario2PBT4",'Minor retrofit'!$O$24,IF(F66="Scenario3PBT4",'Minor retrofit'!$P$24,"")))&amp;IF(F66="Scenario1PBT5",'Minor retrofit'!$Q$24,IF(F66="Scenario2PBT5",'Minor retrofit'!$R$24,IF(F66="Scenario3PBT5",'Minor retrofit'!$S$24,"")))&amp;IF(F66="Scenario1PBT6",'Minor retrofit'!$T$24,IF(F66="Scenario2PBT6",'Minor retrofit'!$U$24,IF(F66="Scenario3PBT6",'Minor retrofit'!$V$24,"")))&amp;IF(F66="Scenario1PBT7",'Minor retrofit'!$W$24,IF(F66="Scenario2PBT7",'Minor retrofit'!$X$24,IF(F66="Scenario3PBT7",'Minor retrofit'!$Y$24,"")))&amp;IF(F66="Scenario1PBT8",'Minor retrofit'!$Z$24,IF(F66="Scenario2PBT8",'Minor retrofit'!$AA$24,IF(F66="Scenario3PBT8",'Minor retrofit'!$AB$24,"")))&amp;IF(F66="Scenario1PBT9",'Minor retrofit'!$AC$24,IF(F66="Scenario2PBT9",'Minor retrofit'!$AD$24,IF(F66="Scenario3PBT9",'Minor retrofit'!$AE$24,"")))&amp;IF(F66="Scenario1PBT10",'Minor retrofit'!$AF$24,IF(F66="Scenario2PBT10",'Minor retrofit'!$AG$24,IF(F66="Scenario3PBT10",'Minor retrofit'!$AH$24,"")))&amp;IF(F66="Scenario1PBT11",'Minor retrofit'!$AI$24,IF(F66="Scenario2PBT11",'Minor retrofit'!$AJ$24,IF(F66="Scenario3PBT11",'Minor retrofit'!$AK$24,"")))&amp;IF(F66="Scenario1PBT12",'Minor retrofit'!$AL$24,IF(F66="Scenario2PBT12",'Minor retrofit'!$AM$24,IF(F66="Scenario3PBT12",'Minor retrofit'!$AN$24,"")))&amp;IF(F66="Scenario1PBT13",'Minor retrofit'!$AO$24,IF(F66="Scenario2PBT13",'Minor retrofit'!$AP$24,IF(F66="Scenario3PBT13",'Minor retrofit'!$AQ$24,"")))&amp;IF(F66="Scenario1PBT14",'Minor retrofit'!$AR$24,IF(F66="Scenario2PBT14",'Minor retrofit'!$AS$24,IF(F66="Scenario3PBT14",'Minor retrofit'!$AT$24,"")))&amp;IF(F66="Scenario1PBT15",'Minor retrofit'!$AU$24,IF(F66="Scenario2PBT15",'Minor retrofit'!$AV$24,IF(F66="Scenario3PBT15",'Minor retrofit'!$AW$24,"")))</f>
        <v/>
      </c>
      <c r="P66" s="117">
        <f t="shared" si="5"/>
        <v>0</v>
      </c>
      <c r="Q66" s="117" t="str">
        <f>IF(F66="Scenario1PBT1",'Minor retrofit'!$E$26,IF(F66="Scenario2PBT1",'Minor retrofit'!$F$26,IF(F66="Scenario3PBT1",'Minor retrofit'!$G$26,"")))&amp;IF(F66="Scenario1PBT2",'Minor retrofit'!$H$26,IF(F66="Scenario2PBT2",'Minor retrofit'!$I$26,IF(F66="Scenario3PBT2",'Minor retrofit'!$J$26,"")))&amp;IF(F66="Scenario1PBT3",'Minor retrofit'!$K$26,IF(F66="Scenario2PBT3",'Minor retrofit'!$L$26,IF(F66="Scenario3PBT3",'Minor retrofit'!$M$26,"")))&amp;IF(F66="Scenario1PBT4",'Minor retrofit'!$N$26,IF(F66="Scenario2PBT4",'Minor retrofit'!$O$26,IF(F66="Scenario3PBT4",'Minor retrofit'!$P$26,"")))&amp;IF(F66="Scenario1PBT5",'Minor retrofit'!$Q$26,IF(F66="Scenario2PBT5",'Minor retrofit'!$R$26,IF(F66="Scenario3PBT5",'Minor retrofit'!$S$26,"")))&amp;IF(F66="Scenario1PBT6",'Minor retrofit'!$T$26,IF(F66="Scenario2PBT6",'Minor retrofit'!$U$26,IF(F66="Scenario3PBT6",'Minor retrofit'!$V$26,"")))&amp;IF(F66="Scenario1PBT7",'Minor retrofit'!$W$26,IF(F66="Scenario2PBT7",'Minor retrofit'!$X$26,IF(F66="Scenario3PBT7",'Minor retrofit'!$Y$26,"")))&amp;IF(F66="Scenario1PBT8",'Minor retrofit'!$Z$26,IF(F66="Scenario2PBT8",'Minor retrofit'!$AA$26,IF(F66="Scenario3PBT8",'Minor retrofit'!$AB$26,"")))&amp;IF(F66="Scenario1PBT9",'Minor retrofit'!$AC$26,IF(F66="Scenario2PBT9",'Minor retrofit'!$AD$26,IF(F66="Scenario3PBT9",'Minor retrofit'!$AE$26,"")))&amp;IF(F66="Scenario1PBT10",'Minor retrofit'!$AF$26,IF(F66="Scenario2PBT10",'Minor retrofit'!$AG$26,IF(F66="Scenario3PBT10",'Minor retrofit'!$AH$26,"")))&amp;IF(F66="Scenario1PBT11",'Minor retrofit'!$AI$26,IF(F66="Scenario2PBT11",'Minor retrofit'!$AJ$26,IF(F66="Scenario3PBT11",'Minor retrofit'!$AK$26,"")))&amp;IF(F66="Scenario1PBT12",'Minor retrofit'!$AL$26,IF(F66="Scenario2PBT12",'Minor retrofit'!$AM$26,IF(F66="Scenario3PBT12",'Minor retrofit'!$AN$26,"")))&amp;IF(F66="Scenario1PBT13",'Minor retrofit'!$AO$26,IF(F66="Scenario2PBT13",'Minor retrofit'!$AP$26,IF(F66="Scenario3PBT13",'Minor retrofit'!$AQ$26,"")))&amp;IF(F66="Scenario1PBT14",'Minor retrofit'!$AR$26,IF(F66="Scenario2PBT14",'Minor retrofit'!$AS$26,IF(F66="Scenario3PBT14",'Minor retrofit'!$AT$26,"")))&amp;IF(F66="Scenario1PBT15",'Minor retrofit'!$AU$26,IF(F66="Scenario2PBT15",'Minor retrofit'!$AV$26,IF(F66="Scenario3PBT15",'Minor retrofit'!$AW$26,"")))</f>
        <v/>
      </c>
      <c r="R66" s="117">
        <f t="shared" si="6"/>
        <v>0</v>
      </c>
      <c r="S66" s="117" t="str">
        <f>IF(F66="Scenario1PBT1",'Minor retrofit'!$E$28,IF(F66="Scenario2PBT1",'Minor retrofit'!$F$28,IF(F66="Scenario3PBT1",'Minor retrofit'!$G$28,"")))&amp;IF(F66="Scenario1PBT2",'Minor retrofit'!$H$28,IF(F66="Scenario2PBT2",'Minor retrofit'!$I$28,IF(F66="Scenario3PBT2",'Minor retrofit'!$J$28,"")))&amp;IF(F66="Scenario1PBT3",'Minor retrofit'!$K$28,IF(F66="Scenario2PBT3",'Minor retrofit'!$L$28,IF(F66="Scenario3PBT3",'Minor retrofit'!$M$28,"")))&amp;IF(F66="Scenario1PBT4",'Minor retrofit'!$N$28,IF(F66="Scenario2PBT4",'Minor retrofit'!$O$28,IF(F66="Scenario3PBT4",'Minor retrofit'!$P$28,"")))&amp;IF(F66="Scenario1PBT5",'Minor retrofit'!$Q$28,IF(F66="Scenario2PBT5",'Minor retrofit'!$R$28,IF(F66="Scenario3PBT5",'Minor retrofit'!$S$28,"")))&amp;IF(F66="Scenario1PBT6",'Minor retrofit'!$T$28,IF(F66="Scenario2PBT6",'Minor retrofit'!$U$28,IF(F66="Scenario3PBT6",'Minor retrofit'!$V$28,"")))&amp;IF(F66="Scenario1PBT7",'Minor retrofit'!$W$28,IF(F66="Scenario2PBT7",'Minor retrofit'!$X$28,IF(F66="Scenario3PBT7",'Minor retrofit'!$Y$28,"")))&amp;IF(F66="Scenario1PBT8",'Minor retrofit'!$Z$28,IF(F66="Scenario2PBT8",'Minor retrofit'!$AA$28,IF(F66="Scenario3PBT8",'Minor retrofit'!$AB$28,"")))&amp;IF(F66="Scenario1PBT9",'Minor retrofit'!$AC$28,IF(F66="Scenario2PBT9",'Minor retrofit'!$AD$28,IF(F66="Scenario3PBT9",'Minor retrofit'!$AE$28,"")))&amp;IF(F66="Scenario1PBT10",'Minor retrofit'!$AF$28,IF(F66="Scenario2PBT10",'Minor retrofit'!$AG$28,IF(F66="Scenario3PBT10",'Minor retrofit'!$AH$28,"")))&amp;IF(F66="Scenario1PBT11",'Minor retrofit'!$AI$28,IF(F66="Scenario2PBT11",'Minor retrofit'!$AJ$28,IF(F66="Scenario3PBT11",'Minor retrofit'!$AK$28,"")))&amp;IF(F66="Scenario1PBT12",'Minor retrofit'!$AL$28,IF(F66="Scenario2PBT12",'Minor retrofit'!$AM$28,IF(F66="Scenario3PBT12",'Minor retrofit'!$AN$28,"")))&amp;IF(F66="Scenario1PBT13",'Minor retrofit'!$AO$28,IF(F66="Scenario2PBT13",'Minor retrofit'!$AP$28,IF(F66="Scenario3PBT13",'Minor retrofit'!$AQ$28,"")))&amp;IF(F66="Scenario1PBT14",'Minor retrofit'!$AR$28,IF(F66="Scenario2PBT14",'Minor retrofit'!$AS$28,IF(F66="Scenario3PBT14",'Minor retrofit'!$AT$28,"")))&amp;IF(F66="Scenario1PBT15",'Minor retrofit'!$AU$28,IF(F66="Scenario2PBT15",'Minor retrofit'!$AV$28,IF(F66="Scenario3PBT15",'Minor retrofit'!$AW$28,"")))</f>
        <v/>
      </c>
      <c r="T66" s="207">
        <f t="shared" si="7"/>
        <v>0</v>
      </c>
      <c r="U66" s="206" t="str">
        <f>IF(F66="Scenario1PBT1",'Minor retrofit'!$E$39,IF(F66="Scenario2PBT1",'Minor retrofit'!$F$39,IF(F66="Scenario3PBT1",'Minor retrofit'!$G$39,"")))&amp;IF(F66="Scenario1PBT2",'Minor retrofit'!$H$39,IF(F66="Scenario2PBT2",'Minor retrofit'!$I$39,IF(F66="Scenario3PBT2",'Minor retrofit'!$J$39,"")))&amp;IF(F66="Scenario1PBT3",'Minor retrofit'!$K$39,IF(F66="Scenario2PBT3",'Minor retrofit'!$L$39,IF(F66="Scenario3PBT3",'Minor retrofit'!$M$39,"")))&amp;IF(F66="Scenario1PBT4",'Minor retrofit'!$N$39,IF(F66="Scenario2PBT4",'Minor retrofit'!$O$39,IF(F66="Scenario3PBT4",'Minor retrofit'!$P$39,"")))&amp;IF(F66="Scenario1PBT5",'Minor retrofit'!$Q$39,IF(F66="Scenario2PBT5",'Minor retrofit'!$R$39,IF(F66="Scenario3PBT5",'Minor retrofit'!$S$39,"")))&amp;IF(F66="Scenario1PBT6",'Minor retrofit'!$T$39,IF(F66="Scenario2PBT6",'Minor retrofit'!$U$39,IF(F66="Scenario3PBT6",'Minor retrofit'!$V$39,"")))&amp;IF(F66="Scenario1PBT7",'Minor retrofit'!$W$39,IF(F66="Scenario2PBT7",'Minor retrofit'!$X$39,IF(F66="Scenario3PBT7",'Minor retrofit'!$Y$39,"")))&amp;IF(F66="Scenario1PBT8",'Minor retrofit'!$Z$39,IF(F66="Scenario2PBT8",'Minor retrofit'!$AA$39,IF(F66="Scenario3PBT8",'Minor retrofit'!$AB$39,"")))&amp;IF(F66="Scenario1PBT9",'Minor retrofit'!$AC$39,IF(F66="Scenario2PBT9",'Minor retrofit'!$AD$39,IF(F66="Scenario3PBT9",'Minor retrofit'!$AE$39,"")))&amp;IF(F66="Scenario1PBT10",'Minor retrofit'!$AF$39,IF(F66="Scenario2PBT10",'Minor retrofit'!$AG$39,IF(F66="Scenario3PBT10",'Minor retrofit'!$AH$39,"")))&amp;IF(F66="Scenario1PBT11",'Minor retrofit'!$AI$39,IF(F66="Scenario2PBT11",'Minor retrofit'!$AJ$39,IF(F66="Scenario3PBT11",'Minor retrofit'!$AK$39,"")))&amp;IF(F66="Scenario1PBT12",'Minor retrofit'!$AL$39,IF(F66="Scenario2PBT12",'Minor retrofit'!$AM$39,IF(F66="Scenario3PBT12",'Minor retrofit'!$AN$39,"")))&amp;IF(F66="Scenario1PBT13",'Minor retrofit'!$AO$39,IF(F66="Scenario2PBT13",'Minor retrofit'!$AP$39,IF(F66="Scenario3PBT13",'Minor retrofit'!$AQ$39,"")))&amp;IF(F66="Scenario1PBT14",'Minor retrofit'!$AR$39,IF(F66="Scenario2PBT14",'Minor retrofit'!$AS$39,IF(F66="Scenario3PBT14",'Minor retrofit'!$AT$39,"")))&amp;IF(F66="Scenario1PBT15",'Minor retrofit'!$AU$39,IF(F66="Scenario2PBT15",'Minor retrofit'!$AV$39,IF(F66="Scenario3PBT15",'Minor retrofit'!$AW$39,"")))</f>
        <v/>
      </c>
      <c r="V66" s="117">
        <f t="shared" si="8"/>
        <v>0</v>
      </c>
      <c r="W66" s="117" t="str">
        <f>IF(F66="Scenario1PBT1",'Minor retrofit'!$E$41,IF(F66="Scenario2PBT1",'Minor retrofit'!$F$41,IF(F66="Scenario3PBT1",'Minor retrofit'!$G$41,"")))&amp;IF(F66="Scenario1PBT2",'Minor retrofit'!$H$41,IF(F66="Scenario2PBT2",'Minor retrofit'!$I$41,IF(F66="Scenario3PBT2",'Minor retrofit'!$J$41,"")))&amp;IF(F66="Scenario1PBT3",'Minor retrofit'!$K$41,IF(F66="Scenario2PBT3",'Minor retrofit'!$L$41,IF(F66="Scenario3PBT3",'Minor retrofit'!$M$41,"")))&amp;IF(F66="Scenario1PBT4",'Minor retrofit'!$N$41,IF(F66="Scenario2PBT4",'Minor retrofit'!$O$41,IF(F66="Scenario3PBT4",'Minor retrofit'!$P$41,"")))&amp;IF(F66="Scenario1PBT5",'Minor retrofit'!$Q$41,IF(F66="Scenario2PBT5",'Minor retrofit'!$R$41,IF(F66="Scenario3PBT5",'Minor retrofit'!$S$41,"")))&amp;IF(F66="Scenario1PBT6",'Minor retrofit'!$T$41,IF(F66="Scenario2PBT6",'Minor retrofit'!$U$41,IF(F66="Scenario3PBT6",'Minor retrofit'!$V$41,"")))&amp;IF(F66="Scenario1PBT7",'Minor retrofit'!$W$41,IF(F66="Scenario2PBT7",'Minor retrofit'!$X$41,IF(F66="Scenario3PBT7",'Minor retrofit'!$Y$41,"")))&amp;IF(F66="Scenario1PBT8",'Minor retrofit'!$Z$41,IF(F66="Scenario2PBT8",'Minor retrofit'!$AA$41,IF(F66="Scenario3PBT8",'Minor retrofit'!$AB$41,"")))&amp;IF(F66="Scenario1PBT9",'Minor retrofit'!$AC$41,IF(F66="Scenario2PBT9",'Minor retrofit'!$AD$41,IF(F66="Scenario3PBT9",'Minor retrofit'!$AE$41,"")))&amp;IF(F66="Scenario1PBT10",'Minor retrofit'!$AF$41,IF(F66="Scenario2PBT10",'Minor retrofit'!$AG$41,IF(F66="Scenario3PBT10",'Minor retrofit'!$AH$41,"")))&amp;IF(F66="Scenario1PBT11",'Minor retrofit'!$AI$41,IF(F66="Scenario2PBT11",'Minor retrofit'!$AJ$41,IF(F66="Scenario3PBT11",'Minor retrofit'!$AK$41,"")))&amp;IF(F66="Scenario1PBT12",'Minor retrofit'!$AL$41,IF(F66="Scenario2PBT12",'Minor retrofit'!$AM$41,IF(F66="Scenario3PBT12",'Minor retrofit'!$AN$41,"")))&amp;IF(F66="Scenario1PBT13",'Minor retrofit'!$AO$41,IF(F66="Scenario2PBT13",'Minor retrofit'!$AP$41,IF(F66="Scenario3PBT13",'Minor retrofit'!$AQ$41,"")))&amp;IF(F66="Scenario1PBT14",'Minor retrofit'!$AR$41,IF(F66="Scenario2PBT14",'Minor retrofit'!$AS$41,IF(F66="Scenario3PBT14",'Minor retrofit'!$AT$41,"")))&amp;IF(F66="Scenario1PBT15",'Minor retrofit'!$AU$41,IF(F66="Scenario2PBT15",'Minor retrofit'!$AV$41,IF(F66="Scenario3PBT15",'Minor retrofit'!$AW$41,"")))</f>
        <v/>
      </c>
      <c r="X66" s="117">
        <f t="shared" si="9"/>
        <v>0</v>
      </c>
      <c r="Y66" s="117" t="str">
        <f>IF(F66="Scenario1PBT1",'Minor retrofit'!$E$43,IF(F66="Scenario2PBT1",'Minor retrofit'!$F$43,IF(F66="Scenario3PBT1",'Minor retrofit'!$G$43,"")))&amp;IF(F66="Scenario1PBT2",'Minor retrofit'!$H$43,IF(F66="Scenario2PBT2",'Minor retrofit'!$I$43,IF(F66="Scenario3PBT2",'Minor retrofit'!$J$43,"")))&amp;IF(F66="Scenario1PBT3",'Minor retrofit'!$K$43,IF(F66="Scenario2PBT3",'Minor retrofit'!$L$43,IF(F66="Scenario3PBT3",'Minor retrofit'!$M$43,"")))&amp;IF(F66="Scenario1PBT4",'Minor retrofit'!$N$43,IF(F66="Scenario2PBT4",'Minor retrofit'!$O$43,IF(F66="Scenario3PBT4",'Minor retrofit'!$P$43,"")))&amp;IF(F66="Scenario1PBT5",'Minor retrofit'!$Q$43,IF(F66="Scenario2PBT5",'Minor retrofit'!$R$43,IF(F66="Scenario3PBT5",'Minor retrofit'!$S$43,"")))&amp;IF(F66="Scenario1PBT6",'Minor retrofit'!$T$43,IF(F66="Scenario2PBT6",'Minor retrofit'!$U$43,IF(F66="Scenario3PBT6",'Minor retrofit'!$V$43,"")))&amp;IF(F66="Scenario1PBT7",'Minor retrofit'!$W$43,IF(F66="Scenario2PBT7",'Minor retrofit'!$X$43,IF(F66="Scenario3PBT7",'Minor retrofit'!$Y$43,"")))&amp;IF(F66="Scenario1PBT8",'Minor retrofit'!$Z$43,IF(F66="Scenario2PBT8",'Minor retrofit'!$AA$43,IF(F66="Scenario3PBT8",'Minor retrofit'!$AB$43,"")))&amp;IF(F66="Scenario1PBT9",'Minor retrofit'!$AC$43,IF(F66="Scenario2PBT9",'Minor retrofit'!$AD$43,IF(F66="Scenario3PBT9",'Minor retrofit'!$AE$43,"")))&amp;IF(F66="Scenario1PBT10",'Minor retrofit'!$AF$43,IF(F66="Scenario2PBT10",'Minor retrofit'!$AG$43,IF(F66="Scenario3PBT10",'Minor retrofit'!$AH$43,"")))&amp;IF(F66="Scenario1PBT11",'Minor retrofit'!$AI$43,IF(F66="Scenario2PBT11",'Minor retrofit'!$AJ$43,IF(F66="Scenario3PBT11",'Minor retrofit'!$AK$43,"")))&amp;IF(F66="Scenario1PBT12",'Minor retrofit'!$AL$43,IF(F66="Scenario2PBT12",'Minor retrofit'!$AM$43,IF(F66="Scenario3PBT12",'Minor retrofit'!$AN$43,"")))&amp;IF(F66="Scenario1PBT13",'Minor retrofit'!$AO$43,IF(F66="Scenario2PBT13",'Minor retrofit'!$AP$43,IF(F66="Scenario3PBT13",'Minor retrofit'!$AQ$43,"")))&amp;IF(F66="Scenario1PBT14",'Minor retrofit'!$AR$43,IF(F66="Scenario2PBT14",'Minor retrofit'!$AS$43,IF(F66="Scenario3PBT14",'Minor retrofit'!$AT$43,"")))&amp;IF(F66="Scenario1PBT15",'Minor retrofit'!$AU$43,IF(F66="Scenario2PBT15",'Minor retrofit'!$AV$43,IF(F66="Scenario3PBT15",'Minor retrofit'!$AW$43,"")))</f>
        <v/>
      </c>
      <c r="Z66" s="117">
        <f t="shared" si="10"/>
        <v>0</v>
      </c>
      <c r="AA66" s="178" t="str">
        <f>IF(F66="Scenario1PBT1",'Minor retrofit'!$E$102,IF(F66="Scenario2PBT1",'Minor retrofit'!$F$102,IF(F66="Scenario3PBT1",'Minor retrofit'!$G$102,"")))&amp;IF(F66="Scenario1PBT2",'Minor retrofit'!$H$102,IF(F66="Scenario2PBT2",'Minor retrofit'!$I$102,IF(F66="Scenario3PBT2",'Minor retrofit'!$J$102,"")))&amp;IF(F66="Scenario1PBT3",'Minor retrofit'!$K$102,IF(F66="Scenario2PBT3",'Minor retrofit'!$L$102,IF(F66="Scenario3PBT3",'Minor retrofit'!$M$102,"")))&amp;IF(F66="Scenario1PBT4",'Minor retrofit'!$N$102,IF(F66="Scenario2PBT4",'Minor retrofit'!$O$102,IF(F66="Scenario3PBT4",'Minor retrofit'!$P$102,"")))&amp;IF(F66="Scenario1PBT5",'Minor retrofit'!$Q$102,IF(F66="Scenario2PBT5",'Minor retrofit'!$R$102,IF(F66="Scenario3PBT5",'Minor retrofit'!$S$102,"")))&amp;IF(F66="Scenario1PBT6",'Minor retrofit'!$T$102,IF(F66="Scenario2PBT6",'Minor retrofit'!$U$102,IF(F66="Scenario3PBT6",'Minor retrofit'!$V$102,"")))&amp;IF(F66="Scenario1PBT7",'Minor retrofit'!$W$102,IF(F66="Scenario2PBT7",'Minor retrofit'!$X$102,IF(F66="Scenario3PBT7",'Minor retrofit'!$Y$102,"")))&amp;IF(F66="Scenario1PBT8",'Minor retrofit'!$Z$102,IF(F66="Scenario2PBT8",'Minor retrofit'!$AA$102,IF(F66="Scenario3PBT8",'Minor retrofit'!$AB$102,"")))&amp;IF(F66="Scenario1PBT9",'Minor retrofit'!$AC$102,IF(F66="Scenario2PBT9",'Minor retrofit'!$AD$102,IF(F66="Scenario3PBT9",'Minor retrofit'!$AE$102,"")))&amp;IF(F66="Scenario1PBT10",'Minor retrofit'!$AF$102,IF(F66="Scenario2PBT10",'Minor retrofit'!$AG$102,IF(F66="Scenario3PBT10",'Minor retrofit'!$AH$102,"")))&amp;IF(F66="Scenario1PBT11",'Minor retrofit'!$AI$102,IF(F66="Scenario2PBT11",'Minor retrofit'!$AJ$102,IF(F66="Scenario3PBT11",'Minor retrofit'!$AK$102,"")))&amp;IF(F66="Scenario1PBT12",'Minor retrofit'!$AL$102,IF(F66="Scenario2PBT12",'Minor retrofit'!$AM$102,IF(F66="Scenario3PBT12",'Minor retrofit'!$AN$102,"")))&amp;IF(F66="Scenario1PBT13",'Minor retrofit'!$AO$102,IF(F66="Scenario2PBT13",'Minor retrofit'!$AP$102,IF(F66="Scenario3PBT13",'Minor retrofit'!$AQ$102,"")))&amp;IF(F66="Scenario1PBT14",'Minor retrofit'!$AR$102,IF(F66="Scenario2PBT14",'Minor retrofit'!$AS$102,IF(F66="Scenario3PBT14",'Minor retrofit'!$AT$102,"")))&amp;IF(F66="Scenario1PBT15",'Minor retrofit'!$AU$102,IF(F66="Scenario2PBT15",'Minor retrofit'!$AV$102,IF(F66="Scenario3PBT15",'Minor retrofit'!$AW$102,"")))</f>
        <v/>
      </c>
      <c r="AB66" s="179">
        <f t="shared" si="11"/>
        <v>0</v>
      </c>
      <c r="AC66" s="208">
        <f>IFERROR('Projection_Base-case'!G66-G66,0)</f>
        <v>0</v>
      </c>
      <c r="AD66" s="178">
        <f t="shared" si="12"/>
        <v>0</v>
      </c>
      <c r="AE66" s="117">
        <f>IFERROR(100*AC66/'Projection_Base-case'!G66,0)</f>
        <v>0</v>
      </c>
      <c r="AF66" s="117">
        <f>IFERROR('Projection_Base-case'!I66-I66,0)</f>
        <v>0</v>
      </c>
      <c r="AG66" s="178">
        <f t="shared" si="13"/>
        <v>0</v>
      </c>
      <c r="AH66" s="117">
        <f>IFERROR(100*AF66/'Projection_Base-case'!I66,0)</f>
        <v>0</v>
      </c>
      <c r="AI66" s="117">
        <f>IFERROR('Projection_Base-case'!K66-K66,0)</f>
        <v>0</v>
      </c>
      <c r="AJ66" s="178">
        <f t="shared" si="14"/>
        <v>0</v>
      </c>
      <c r="AK66" s="117">
        <f>IFERROR(100*AI66/'Projection_Base-case'!K66,0)</f>
        <v>0</v>
      </c>
      <c r="AL66" s="117">
        <f>IFERROR(M66-'Projection_Base-case'!M66,0)</f>
        <v>0</v>
      </c>
      <c r="AM66" s="178">
        <f t="shared" si="15"/>
        <v>0</v>
      </c>
      <c r="AN66" s="179">
        <f>IFERROR(IF('Projection_Base-case'!N66&gt;0,100*AM66/'Projection_Base-case'!N66,100*AM66/N66),0)</f>
        <v>0</v>
      </c>
      <c r="AO66" s="206">
        <f>IFERROR('Projection_Base-case'!O66-O66,0)</f>
        <v>0</v>
      </c>
      <c r="AP66" s="178">
        <f t="shared" si="16"/>
        <v>0</v>
      </c>
      <c r="AQ66" s="117">
        <f>IFERROR(100*AO66/'Projection_Base-case'!O66,0)</f>
        <v>0</v>
      </c>
      <c r="AR66" s="117">
        <f>IFERROR('Projection_Base-case'!Q66-Q66,0)</f>
        <v>0</v>
      </c>
      <c r="AS66" s="178">
        <f t="shared" si="17"/>
        <v>0</v>
      </c>
      <c r="AT66" s="117">
        <f>IFERROR(100*AR66/'Projection_Base-case'!Q66,0)</f>
        <v>0</v>
      </c>
      <c r="AU66" s="117">
        <f>IFERROR('Projection_Base-case'!S66-S66,0)</f>
        <v>0</v>
      </c>
      <c r="AV66" s="178">
        <f t="shared" si="18"/>
        <v>0</v>
      </c>
      <c r="AW66" s="118">
        <f>IFERROR(100*AU66/'Projection_Base-case'!S66,0)</f>
        <v>0</v>
      </c>
      <c r="AX66" s="206">
        <f>IFERROR('Projection_Base-case'!U66-U66,0)</f>
        <v>0</v>
      </c>
      <c r="AY66" s="178">
        <f t="shared" si="19"/>
        <v>0</v>
      </c>
      <c r="AZ66" s="117">
        <f>IFERROR(100*AX66/'Projection_Base-case'!U66,0)</f>
        <v>0</v>
      </c>
      <c r="BA66" s="117">
        <f>IFERROR('Projection_Base-case'!W66-W66,0)</f>
        <v>0</v>
      </c>
      <c r="BB66" s="178">
        <f t="shared" si="20"/>
        <v>0</v>
      </c>
      <c r="BC66" s="117">
        <f>IFERROR(100*BA66/'Projection_Base-case'!W66,0)</f>
        <v>0</v>
      </c>
      <c r="BD66" s="117">
        <f>IFERROR('Projection_Base-case'!Y66-Y66,0)</f>
        <v>0</v>
      </c>
      <c r="BE66" s="178">
        <f t="shared" si="21"/>
        <v>0</v>
      </c>
      <c r="BF66" s="117">
        <f>IFERROR(100*BD66/'Projection_Base-case'!Y66,0)</f>
        <v>0</v>
      </c>
      <c r="BG66" s="178">
        <f t="shared" si="22"/>
        <v>0</v>
      </c>
      <c r="BH66" s="179">
        <f t="shared" si="23"/>
        <v>0</v>
      </c>
    </row>
    <row r="67" spans="1:60">
      <c r="A67" s="205">
        <v>62</v>
      </c>
      <c r="B67" s="178">
        <f>IF('Projection_Base-case'!B67&lt;&gt;"",'Projection_Base-case'!B67,0)</f>
        <v>0</v>
      </c>
      <c r="C67" s="178">
        <f>IF('Projection_Base-case'!C67&lt;&gt;"",'Projection_Base-case'!C67,0)</f>
        <v>0</v>
      </c>
      <c r="D67" s="178">
        <f>IF('Projection_Base-case'!D67&lt;&gt;"",'Projection_Base-case'!D67,0)</f>
        <v>0</v>
      </c>
      <c r="E67" s="176" t="str">
        <f>IF(AND('Résultats Minor'!$AC$3="OUI",'Résultats Minor'!E66&lt;&gt;""),'Résultats Minor'!E66,IF(OR(D67="PBT2",D67="PBT3",D67="PBT5",D67="PBT8",D67="PBT9"),"Scenario1",IF(OR(D67="PBT6",D67="PBT7",D67="PBT10"),"Scenario2",IF(OR(D67="PBT1",D67="PBT4"),"Scenario3",""))))</f>
        <v/>
      </c>
      <c r="F67" s="202" t="str">
        <f t="shared" si="0"/>
        <v>0</v>
      </c>
      <c r="G67" s="206" t="str">
        <f>IF(F67="Scenario1PBT1",'Minor retrofit'!$E$7,IF(F67="Scenario2PBT1",'Minor retrofit'!$F$7,IF(F67="Scenario3PBT1",'Minor retrofit'!$G$7,"")))&amp;IF(F67="Scenario1PBT2",'Minor retrofit'!$H$7,IF(F67="Scenario2PBT2",'Minor retrofit'!$I$7,IF(F67="Scenario3PBT2",'Minor retrofit'!$J$7,"")))&amp;IF(F67="Scenario1PBT3",'Minor retrofit'!$K$7,IF(F67="Scenario2PBT3",'Minor retrofit'!$L$7,IF(F67="Scenario3PBT3",'Minor retrofit'!$M$7,"")))&amp;IF(F67="Scenario1PBT4",'Minor retrofit'!$N$7,IF(F67="Scenario2PBT4",'Minor retrofit'!$O$7,IF(F67="Scenario3PBT4",'Minor retrofit'!$P$7,"")))&amp;IF(F67="Scenario1PBT5",'Minor retrofit'!$Q$7,IF(F67="Scenario2PBT5",'Minor retrofit'!$R$7,IF(F67="Scenario3PBT5",'Minor retrofit'!$S$7,"")))&amp;IF(F67="Scenario1PBT6",'Minor retrofit'!$T$7,IF(F67="Scenario2PBT6",'Minor retrofit'!$U$7,IF(F67="Scenario3PBT6",'Minor retrofit'!$V$7,"")))&amp;IF(F67="Scenario1PBT7",'Minor retrofit'!$W$7,IF(F67="Scenario2PBT7",'Minor retrofit'!$X$7,IF(F67="Scenario3PBT7",'Minor retrofit'!$Y$7,"")))&amp;IF(F67="Scenario1PBT8",'Minor retrofit'!$Z$7,IF(F67="Scenario2PBT8",'Minor retrofit'!$AA$7,IF(F67="Scenario3PBT8",'Minor retrofit'!$AB$7,"")))&amp;IF(F67="Scenario1PBT9",'Minor retrofit'!$AC$7,IF(F67="Scenario2PBT9",'Minor retrofit'!$AD$7,IF(F67="Scenario3PBT9",'Minor retrofit'!$AE$7,"")))&amp;IF(F67="Scenario1PBT10",'Minor retrofit'!$AF$7,IF(F67="Scenario2PBT10",'Minor retrofit'!$AG$7,IF(F67="Scenario3PBT10",'Minor retrofit'!$AH$7,"")))&amp;IF(F67="Scenario1PBT11",'Minor retrofit'!$AI$7,IF(F67="Scenario2PBT11",'Minor retrofit'!$AJ$7,IF(F67="Scenario3PBT11",'Minor retrofit'!$AK$7,"")))&amp;IF(F67="Scenario1PBT12",'Minor retrofit'!$AL$7,IF(F67="Scenario2PBT12",'Minor retrofit'!$AM$7,IF(F67="Scenario3PBT12",'Minor retrofit'!$AN$7,"")))&amp;IF(F67="Scenario1PBT13",'Minor retrofit'!$AO$7,IF(F67="Scenario2PBT13",'Minor retrofit'!$AP$7,IF(F67="Scenario3PBT13",'Minor retrofit'!$AQ$7,"")))&amp;IF(F67="Scenario1PBT14",'Minor retrofit'!$AR$7,IF(F67="Scenario2PBT14",'Minor retrofit'!$AS$7,IF(F67="Scenario3PBT14",'Minor retrofit'!$AT$7,"")))&amp;IF(F67="Scenario1PBT15",'Minor retrofit'!$AU$7,IF(F67="Scenario2PBT15",'Minor retrofit'!$AV$7,IF(F67="Scenario3PBT15",'Minor retrofit'!$AW$7,"")))</f>
        <v/>
      </c>
      <c r="H67" s="117">
        <f t="shared" si="1"/>
        <v>0</v>
      </c>
      <c r="I67" s="117" t="str">
        <f>IF(F67="Scenario1PBT1",'Minor retrofit'!$E$17,IF(F67="Scenario2PBT1",'Minor retrofit'!$F$17,IF(F67="Scenario3PBT1",'Minor retrofit'!$G$17,"")))&amp;IF(F67="Scenario1PBT2",'Minor retrofit'!$H$17,IF(F67="Scenario2PBT2",'Minor retrofit'!$I$17,IF(F67="Scenario3PBT2",'Minor retrofit'!$J$17,"")))&amp;IF(F67="Scenario1PBT3",'Minor retrofit'!$K$17,IF(F67="Scenario2PBT3",'Minor retrofit'!$L$17,IF(F67="Scenario3PBT3",'Minor retrofit'!$M$17,"")))&amp;IF(F67="Scenario1PBT4",'Minor retrofit'!$N$17,IF(F67="Scenario2PBT4",'Minor retrofit'!$O$17,IF(F67="Scenario3PBT4",'Minor retrofit'!$P$17,"")))&amp;IF(F67="Scenario1PBT5",'Minor retrofit'!$Q$17,IF(F67="Scenario2PBT5",'Minor retrofit'!$R$17,IF(F67="Scenario3PBT5",'Minor retrofit'!$S$17,"")))&amp;IF(F67="Scenario1PBT6",'Minor retrofit'!$T$17,IF(F67="Scenario2PBT6",'Minor retrofit'!$U$17,IF(F67="Scenario3PBT6",'Minor retrofit'!$V$17,"")))&amp;IF(F67="Scenario1PBT7",'Minor retrofit'!$W$17,IF(F67="Scenario2PBT7",'Minor retrofit'!$X$17,IF(F67="Scenario3PBT7",'Minor retrofit'!$Y$17,"")))&amp;IF(F67="Scenario1PBT8",'Minor retrofit'!$Z$17,IF(F67="Scenario2PBT8",'Minor retrofit'!$AA$17,IF(F67="Scenario3PBT8",'Minor retrofit'!$AB$17,"")))&amp;IF(F67="Scenario1PBT9",'Minor retrofit'!$AC$17,IF(F67="Scenario2PBT9",'Minor retrofit'!$AD$17,IF(F67="Scenario3PBT9",'Minor retrofit'!$AE$17,"")))&amp;IF(F67="Scenario1PBT10",'Minor retrofit'!$AF$17,IF(F67="Scenario2PBT10",'Minor retrofit'!$AG$17,IF(F67="Scenario3PBT10",'Minor retrofit'!$AH$17,"")))&amp;IF(F67="Scenario1PBT11",'Minor retrofit'!$AI$17,IF(F67="Scenario2PBT11",'Minor retrofit'!$AJ$17,IF(F67="Scenario3PBT11",'Minor retrofit'!$AK$17,"")))&amp;IF(F67="Scenario1PBT12",'Minor retrofit'!$AL$17,IF(F67="Scenario2PBT12",'Minor retrofit'!$AM$17,IF(F67="Scenario3PBT12",'Minor retrofit'!$AN$17,"")))&amp;IF(F67="Scenario1PBT13",'Minor retrofit'!$AO$17,IF(F67="Scenario2PBT13",'Minor retrofit'!$AP$17,IF(F67="Scenario3PBT13",'Minor retrofit'!$AQ$17,"")))&amp;IF(F67="Scenario1PBT14",'Minor retrofit'!$AR$17,IF(F67="Scenario2PBT14",'Minor retrofit'!$AS$17,IF(F67="Scenario3PBT14",'Minor retrofit'!$AT$17,"")))&amp;IF(F67="Scenario1PBT15",'Minor retrofit'!$AU$17,IF(F67="Scenario2PBT15",'Minor retrofit'!$AV$17,IF(F67="Scenario3PBT15",'Minor retrofit'!$AW$17,"")))</f>
        <v/>
      </c>
      <c r="J67" s="117">
        <f t="shared" si="2"/>
        <v>0</v>
      </c>
      <c r="K67" s="117" t="str">
        <f>IF(F67="Scenario1PBT1",'Minor retrofit'!$E$19,IF(F67="Scenario2PBT1",'Minor retrofit'!$F$19,IF(F67="Scenario3PBT1",'Minor retrofit'!$G$19,"")))&amp;IF(F67="Scenario1PBT2",'Minor retrofit'!$H$19,IF(F67="Scenario2PBT2",'Minor retrofit'!$I$19,IF(F67="Scenario3PBT2",'Minor retrofit'!$J$19,"")))&amp;IF(F67="Scenario1PBT3",'Minor retrofit'!$K$19,IF(F67="Scenario2PBT3",'Minor retrofit'!$L$19,IF(F67="Scenario3PBT3",'Minor retrofit'!$M$19,"")))&amp;IF(F67="Scenario1PBT4",'Minor retrofit'!$N$19,IF(F67="Scenario2PBT4",'Minor retrofit'!$O$19,IF(F67="Scenario3PBT4",'Minor retrofit'!$P$19,"")))&amp;IF(F67="Scenario1PBT5",'Minor retrofit'!$Q$19,IF(F67="Scenario2PBT5",'Minor retrofit'!$R$19,IF(F67="Scenario3PBT5",'Minor retrofit'!$S$19,"")))&amp;IF(F67="Scenario1PBT6",'Minor retrofit'!$T$19,IF(F67="Scenario2PBT6",'Minor retrofit'!$U$19,IF(F67="Scenario3PBT6",'Minor retrofit'!$V$19,"")))&amp;IF(F67="Scenario1PBT7",'Minor retrofit'!$W$19,IF(F67="Scenario2PBT7",'Minor retrofit'!$X$19,IF(F67="Scenario3PBT7",'Minor retrofit'!$Y$19,"")))&amp;IF(F67="Scenario1PBT8",'Minor retrofit'!$Z$19,IF(F67="Scenario2PBT8",'Minor retrofit'!$AA$19,IF(F67="Scenario3PBT8",'Minor retrofit'!$AB$19,"")))&amp;IF(F67="Scenario1PBT9",'Minor retrofit'!$AC$19,IF(F67="Scenario2PBT9",'Minor retrofit'!$AD$19,IF(F67="Scenario3PBT9",'Minor retrofit'!$AE$19,"")))&amp;IF(F67="Scenario1PBT10",'Minor retrofit'!$AF$19,IF(F67="Scenario2PBT10",'Minor retrofit'!$AG$19,IF(F67="Scenario3PBT10",'Minor retrofit'!$AH$19,"")))&amp;IF(F67="Scenario1PBT11",'Minor retrofit'!$AI$19,IF(F67="Scenario2PBT11",'Minor retrofit'!$AJ$19,IF(F67="Scenario3PBT11",'Minor retrofit'!$AK$19,"")))&amp;IF(F67="Scenario1PBT12",'Minor retrofit'!$AL$19,IF(F67="Scenario2PBT12",'Minor retrofit'!$AM$19,IF(F67="Scenario3PBT12",'Minor retrofit'!$AN$19,"")))&amp;IF(F67="Scenario1PBT13",'Minor retrofit'!$AO$19,IF(F67="Scenario2PBT13",'Minor retrofit'!$AP$19,IF(F67="Scenario3PBT13",'Minor retrofit'!$AQ$19,"")))&amp;IF(F67="Scenario1PBT14",'Minor retrofit'!$AR$19,IF(F67="Scenario2PBT14",'Minor retrofit'!$AS$19,IF(F67="Scenario3PBT14",'Minor retrofit'!$AT$19,"")))&amp;IF(F67="Scenario1PBT15",'Minor retrofit'!$AU$19,IF(F67="Scenario2PBT15",'Minor retrofit'!$AV$19,IF(F67="Scenario3PBT15",'Minor retrofit'!$AW$19,"")))</f>
        <v/>
      </c>
      <c r="L67" s="117">
        <f t="shared" si="3"/>
        <v>0</v>
      </c>
      <c r="M67" s="117" t="str">
        <f>IF(F67="Scenario1PBT1",'Minor retrofit'!$E$21,IF(F67="Scenario2PBT1",'Minor retrofit'!$F$21,IF(F67="Scenario3PBT1",'Minor retrofit'!$G$21,"")))&amp;IF(F67="Scenario1PBT2",'Minor retrofit'!$H$21,IF(F67="Scenario2PBT2",'Minor retrofit'!$I$21,IF(F67="Scenario3PBT2",'Minor retrofit'!$J$21,"")))&amp;IF(F67="Scenario1PBT3",'Minor retrofit'!$K$21,IF(F67="Scenario2PBT3",'Minor retrofit'!$L$21,IF(F67="Scenario3PBT3",'Minor retrofit'!$M$21,"")))&amp;IF(F67="Scenario1PBT4",'Minor retrofit'!$N$21,IF(F67="Scenario2PBT4",'Minor retrofit'!$O$21,IF(F67="Scenario3PBT4",'Minor retrofit'!$P$21,"")))&amp;IF(F67="Scenario1PBT5",'Minor retrofit'!$Q$21,IF(F67="Scenario2PBT5",'Minor retrofit'!$R$21,IF(F67="Scenario3PBT5",'Minor retrofit'!$S$21,"")))&amp;IF(F67="Scenario1PBT6",'Minor retrofit'!$T$21,IF(F67="Scenario2PBT6",'Minor retrofit'!$U$21,IF(F67="Scenario3PBT6",'Minor retrofit'!$V$21,"")))&amp;IF(F67="Scenario1PBT7",'Minor retrofit'!$W$21,IF(F67="Scenario2PBT7",'Minor retrofit'!$X$21,IF(F67="Scenario3PBT7",'Minor retrofit'!$Y$21,"")))&amp;IF(F67="Scenario1PBT8",'Minor retrofit'!$Z$21,IF(F67="Scenario2PBT8",'Minor retrofit'!$AA$21,IF(F67="Scenario3PBT8",'Minor retrofit'!$AB$21,"")))&amp;IF(F67="Scenario1PBT9",'Minor retrofit'!$AC$21,IF(F67="Scenario2PBT9",'Minor retrofit'!$AD$21,IF(F67="Scenario3PBT9",'Minor retrofit'!$AE$21,"")))&amp;IF(F67="Scenario1PBT10",'Minor retrofit'!$AF$21,IF(F67="Scenario2PBT10",'Minor retrofit'!$AG$21,IF(F67="Scenario3PBT10",'Minor retrofit'!$AH$21,"")))&amp;IF(F67="Scenario1PBT11",'Minor retrofit'!$AI$21,IF(F67="Scenario2PBT11",'Minor retrofit'!$AJ$21,IF(F67="Scenario3PBT11",'Minor retrofit'!$AK$21,"")))&amp;IF(F67="Scenario1PBT12",'Minor retrofit'!$AL$21,IF(F67="Scenario2PBT12",'Minor retrofit'!$AM$21,IF(F67="Scenario3PBT12",'Minor retrofit'!$AN$21,"")))&amp;IF(F67="Scenario1PBT13",'Minor retrofit'!$AO$21,IF(F67="Scenario2PBT13",'Minor retrofit'!$AP$21,IF(F67="Scenario3PBT13",'Minor retrofit'!$AQ$21,"")))&amp;IF(F67="Scenario1PBT14",'Minor retrofit'!$AR$21,IF(F67="Scenario2PBT14",'Minor retrofit'!$AS$21,IF(F67="Scenario3PBT14",'Minor retrofit'!$AT$21,"")))&amp;IF(F67="Scenario1PBT15",'Minor retrofit'!$AU$21,IF(F67="Scenario2PBT15",'Minor retrofit'!$AV$21,IF(F67="Scenario3PBT15",'Minor retrofit'!$AW$21,"")))</f>
        <v/>
      </c>
      <c r="N67" s="118">
        <f t="shared" si="4"/>
        <v>0</v>
      </c>
      <c r="O67" s="206" t="str">
        <f>IF(F67="Scenario1PBT1",'Minor retrofit'!$E$24,IF(F67="Scenario2PBT1",'Minor retrofit'!$F$24,IF(F67="Scenario3PBT1",'Minor retrofit'!$G$24,"")))&amp;IF(F67="Scenario1PBT2",'Minor retrofit'!$H$24,IF(F67="Scenario2PBT2",'Minor retrofit'!$I$24,IF(F67="Scenario3PBT2",'Minor retrofit'!$J$24,"")))&amp;IF(F67="Scenario1PBT3",'Minor retrofit'!$K$24,IF(F67="Scenario2PBT3",'Minor retrofit'!$L$24,IF(F67="Scenario3PBT3",'Minor retrofit'!$M$24,"")))&amp;IF(F67="Scenario1PBT4",'Minor retrofit'!$N$24,IF(F67="Scenario2PBT4",'Minor retrofit'!$O$24,IF(F67="Scenario3PBT4",'Minor retrofit'!$P$24,"")))&amp;IF(F67="Scenario1PBT5",'Minor retrofit'!$Q$24,IF(F67="Scenario2PBT5",'Minor retrofit'!$R$24,IF(F67="Scenario3PBT5",'Minor retrofit'!$S$24,"")))&amp;IF(F67="Scenario1PBT6",'Minor retrofit'!$T$24,IF(F67="Scenario2PBT6",'Minor retrofit'!$U$24,IF(F67="Scenario3PBT6",'Minor retrofit'!$V$24,"")))&amp;IF(F67="Scenario1PBT7",'Minor retrofit'!$W$24,IF(F67="Scenario2PBT7",'Minor retrofit'!$X$24,IF(F67="Scenario3PBT7",'Minor retrofit'!$Y$24,"")))&amp;IF(F67="Scenario1PBT8",'Minor retrofit'!$Z$24,IF(F67="Scenario2PBT8",'Minor retrofit'!$AA$24,IF(F67="Scenario3PBT8",'Minor retrofit'!$AB$24,"")))&amp;IF(F67="Scenario1PBT9",'Minor retrofit'!$AC$24,IF(F67="Scenario2PBT9",'Minor retrofit'!$AD$24,IF(F67="Scenario3PBT9",'Minor retrofit'!$AE$24,"")))&amp;IF(F67="Scenario1PBT10",'Minor retrofit'!$AF$24,IF(F67="Scenario2PBT10",'Minor retrofit'!$AG$24,IF(F67="Scenario3PBT10",'Minor retrofit'!$AH$24,"")))&amp;IF(F67="Scenario1PBT11",'Minor retrofit'!$AI$24,IF(F67="Scenario2PBT11",'Minor retrofit'!$AJ$24,IF(F67="Scenario3PBT11",'Minor retrofit'!$AK$24,"")))&amp;IF(F67="Scenario1PBT12",'Minor retrofit'!$AL$24,IF(F67="Scenario2PBT12",'Minor retrofit'!$AM$24,IF(F67="Scenario3PBT12",'Minor retrofit'!$AN$24,"")))&amp;IF(F67="Scenario1PBT13",'Minor retrofit'!$AO$24,IF(F67="Scenario2PBT13",'Minor retrofit'!$AP$24,IF(F67="Scenario3PBT13",'Minor retrofit'!$AQ$24,"")))&amp;IF(F67="Scenario1PBT14",'Minor retrofit'!$AR$24,IF(F67="Scenario2PBT14",'Minor retrofit'!$AS$24,IF(F67="Scenario3PBT14",'Minor retrofit'!$AT$24,"")))&amp;IF(F67="Scenario1PBT15",'Minor retrofit'!$AU$24,IF(F67="Scenario2PBT15",'Minor retrofit'!$AV$24,IF(F67="Scenario3PBT15",'Minor retrofit'!$AW$24,"")))</f>
        <v/>
      </c>
      <c r="P67" s="117">
        <f t="shared" si="5"/>
        <v>0</v>
      </c>
      <c r="Q67" s="117" t="str">
        <f>IF(F67="Scenario1PBT1",'Minor retrofit'!$E$26,IF(F67="Scenario2PBT1",'Minor retrofit'!$F$26,IF(F67="Scenario3PBT1",'Minor retrofit'!$G$26,"")))&amp;IF(F67="Scenario1PBT2",'Minor retrofit'!$H$26,IF(F67="Scenario2PBT2",'Minor retrofit'!$I$26,IF(F67="Scenario3PBT2",'Minor retrofit'!$J$26,"")))&amp;IF(F67="Scenario1PBT3",'Minor retrofit'!$K$26,IF(F67="Scenario2PBT3",'Minor retrofit'!$L$26,IF(F67="Scenario3PBT3",'Minor retrofit'!$M$26,"")))&amp;IF(F67="Scenario1PBT4",'Minor retrofit'!$N$26,IF(F67="Scenario2PBT4",'Minor retrofit'!$O$26,IF(F67="Scenario3PBT4",'Minor retrofit'!$P$26,"")))&amp;IF(F67="Scenario1PBT5",'Minor retrofit'!$Q$26,IF(F67="Scenario2PBT5",'Minor retrofit'!$R$26,IF(F67="Scenario3PBT5",'Minor retrofit'!$S$26,"")))&amp;IF(F67="Scenario1PBT6",'Minor retrofit'!$T$26,IF(F67="Scenario2PBT6",'Minor retrofit'!$U$26,IF(F67="Scenario3PBT6",'Minor retrofit'!$V$26,"")))&amp;IF(F67="Scenario1PBT7",'Minor retrofit'!$W$26,IF(F67="Scenario2PBT7",'Minor retrofit'!$X$26,IF(F67="Scenario3PBT7",'Minor retrofit'!$Y$26,"")))&amp;IF(F67="Scenario1PBT8",'Minor retrofit'!$Z$26,IF(F67="Scenario2PBT8",'Minor retrofit'!$AA$26,IF(F67="Scenario3PBT8",'Minor retrofit'!$AB$26,"")))&amp;IF(F67="Scenario1PBT9",'Minor retrofit'!$AC$26,IF(F67="Scenario2PBT9",'Minor retrofit'!$AD$26,IF(F67="Scenario3PBT9",'Minor retrofit'!$AE$26,"")))&amp;IF(F67="Scenario1PBT10",'Minor retrofit'!$AF$26,IF(F67="Scenario2PBT10",'Minor retrofit'!$AG$26,IF(F67="Scenario3PBT10",'Minor retrofit'!$AH$26,"")))&amp;IF(F67="Scenario1PBT11",'Minor retrofit'!$AI$26,IF(F67="Scenario2PBT11",'Minor retrofit'!$AJ$26,IF(F67="Scenario3PBT11",'Minor retrofit'!$AK$26,"")))&amp;IF(F67="Scenario1PBT12",'Minor retrofit'!$AL$26,IF(F67="Scenario2PBT12",'Minor retrofit'!$AM$26,IF(F67="Scenario3PBT12",'Minor retrofit'!$AN$26,"")))&amp;IF(F67="Scenario1PBT13",'Minor retrofit'!$AO$26,IF(F67="Scenario2PBT13",'Minor retrofit'!$AP$26,IF(F67="Scenario3PBT13",'Minor retrofit'!$AQ$26,"")))&amp;IF(F67="Scenario1PBT14",'Minor retrofit'!$AR$26,IF(F67="Scenario2PBT14",'Minor retrofit'!$AS$26,IF(F67="Scenario3PBT14",'Minor retrofit'!$AT$26,"")))&amp;IF(F67="Scenario1PBT15",'Minor retrofit'!$AU$26,IF(F67="Scenario2PBT15",'Minor retrofit'!$AV$26,IF(F67="Scenario3PBT15",'Minor retrofit'!$AW$26,"")))</f>
        <v/>
      </c>
      <c r="R67" s="117">
        <f t="shared" si="6"/>
        <v>0</v>
      </c>
      <c r="S67" s="117" t="str">
        <f>IF(F67="Scenario1PBT1",'Minor retrofit'!$E$28,IF(F67="Scenario2PBT1",'Minor retrofit'!$F$28,IF(F67="Scenario3PBT1",'Minor retrofit'!$G$28,"")))&amp;IF(F67="Scenario1PBT2",'Minor retrofit'!$H$28,IF(F67="Scenario2PBT2",'Minor retrofit'!$I$28,IF(F67="Scenario3PBT2",'Minor retrofit'!$J$28,"")))&amp;IF(F67="Scenario1PBT3",'Minor retrofit'!$K$28,IF(F67="Scenario2PBT3",'Minor retrofit'!$L$28,IF(F67="Scenario3PBT3",'Minor retrofit'!$M$28,"")))&amp;IF(F67="Scenario1PBT4",'Minor retrofit'!$N$28,IF(F67="Scenario2PBT4",'Minor retrofit'!$O$28,IF(F67="Scenario3PBT4",'Minor retrofit'!$P$28,"")))&amp;IF(F67="Scenario1PBT5",'Minor retrofit'!$Q$28,IF(F67="Scenario2PBT5",'Minor retrofit'!$R$28,IF(F67="Scenario3PBT5",'Minor retrofit'!$S$28,"")))&amp;IF(F67="Scenario1PBT6",'Minor retrofit'!$T$28,IF(F67="Scenario2PBT6",'Minor retrofit'!$U$28,IF(F67="Scenario3PBT6",'Minor retrofit'!$V$28,"")))&amp;IF(F67="Scenario1PBT7",'Minor retrofit'!$W$28,IF(F67="Scenario2PBT7",'Minor retrofit'!$X$28,IF(F67="Scenario3PBT7",'Minor retrofit'!$Y$28,"")))&amp;IF(F67="Scenario1PBT8",'Minor retrofit'!$Z$28,IF(F67="Scenario2PBT8",'Minor retrofit'!$AA$28,IF(F67="Scenario3PBT8",'Minor retrofit'!$AB$28,"")))&amp;IF(F67="Scenario1PBT9",'Minor retrofit'!$AC$28,IF(F67="Scenario2PBT9",'Minor retrofit'!$AD$28,IF(F67="Scenario3PBT9",'Minor retrofit'!$AE$28,"")))&amp;IF(F67="Scenario1PBT10",'Minor retrofit'!$AF$28,IF(F67="Scenario2PBT10",'Minor retrofit'!$AG$28,IF(F67="Scenario3PBT10",'Minor retrofit'!$AH$28,"")))&amp;IF(F67="Scenario1PBT11",'Minor retrofit'!$AI$28,IF(F67="Scenario2PBT11",'Minor retrofit'!$AJ$28,IF(F67="Scenario3PBT11",'Minor retrofit'!$AK$28,"")))&amp;IF(F67="Scenario1PBT12",'Minor retrofit'!$AL$28,IF(F67="Scenario2PBT12",'Minor retrofit'!$AM$28,IF(F67="Scenario3PBT12",'Minor retrofit'!$AN$28,"")))&amp;IF(F67="Scenario1PBT13",'Minor retrofit'!$AO$28,IF(F67="Scenario2PBT13",'Minor retrofit'!$AP$28,IF(F67="Scenario3PBT13",'Minor retrofit'!$AQ$28,"")))&amp;IF(F67="Scenario1PBT14",'Minor retrofit'!$AR$28,IF(F67="Scenario2PBT14",'Minor retrofit'!$AS$28,IF(F67="Scenario3PBT14",'Minor retrofit'!$AT$28,"")))&amp;IF(F67="Scenario1PBT15",'Minor retrofit'!$AU$28,IF(F67="Scenario2PBT15",'Minor retrofit'!$AV$28,IF(F67="Scenario3PBT15",'Minor retrofit'!$AW$28,"")))</f>
        <v/>
      </c>
      <c r="T67" s="207">
        <f t="shared" si="7"/>
        <v>0</v>
      </c>
      <c r="U67" s="206" t="str">
        <f>IF(F67="Scenario1PBT1",'Minor retrofit'!$E$39,IF(F67="Scenario2PBT1",'Minor retrofit'!$F$39,IF(F67="Scenario3PBT1",'Minor retrofit'!$G$39,"")))&amp;IF(F67="Scenario1PBT2",'Minor retrofit'!$H$39,IF(F67="Scenario2PBT2",'Minor retrofit'!$I$39,IF(F67="Scenario3PBT2",'Minor retrofit'!$J$39,"")))&amp;IF(F67="Scenario1PBT3",'Minor retrofit'!$K$39,IF(F67="Scenario2PBT3",'Minor retrofit'!$L$39,IF(F67="Scenario3PBT3",'Minor retrofit'!$M$39,"")))&amp;IF(F67="Scenario1PBT4",'Minor retrofit'!$N$39,IF(F67="Scenario2PBT4",'Minor retrofit'!$O$39,IF(F67="Scenario3PBT4",'Minor retrofit'!$P$39,"")))&amp;IF(F67="Scenario1PBT5",'Minor retrofit'!$Q$39,IF(F67="Scenario2PBT5",'Minor retrofit'!$R$39,IF(F67="Scenario3PBT5",'Minor retrofit'!$S$39,"")))&amp;IF(F67="Scenario1PBT6",'Minor retrofit'!$T$39,IF(F67="Scenario2PBT6",'Minor retrofit'!$U$39,IF(F67="Scenario3PBT6",'Minor retrofit'!$V$39,"")))&amp;IF(F67="Scenario1PBT7",'Minor retrofit'!$W$39,IF(F67="Scenario2PBT7",'Minor retrofit'!$X$39,IF(F67="Scenario3PBT7",'Minor retrofit'!$Y$39,"")))&amp;IF(F67="Scenario1PBT8",'Minor retrofit'!$Z$39,IF(F67="Scenario2PBT8",'Minor retrofit'!$AA$39,IF(F67="Scenario3PBT8",'Minor retrofit'!$AB$39,"")))&amp;IF(F67="Scenario1PBT9",'Minor retrofit'!$AC$39,IF(F67="Scenario2PBT9",'Minor retrofit'!$AD$39,IF(F67="Scenario3PBT9",'Minor retrofit'!$AE$39,"")))&amp;IF(F67="Scenario1PBT10",'Minor retrofit'!$AF$39,IF(F67="Scenario2PBT10",'Minor retrofit'!$AG$39,IF(F67="Scenario3PBT10",'Minor retrofit'!$AH$39,"")))&amp;IF(F67="Scenario1PBT11",'Minor retrofit'!$AI$39,IF(F67="Scenario2PBT11",'Minor retrofit'!$AJ$39,IF(F67="Scenario3PBT11",'Minor retrofit'!$AK$39,"")))&amp;IF(F67="Scenario1PBT12",'Minor retrofit'!$AL$39,IF(F67="Scenario2PBT12",'Minor retrofit'!$AM$39,IF(F67="Scenario3PBT12",'Minor retrofit'!$AN$39,"")))&amp;IF(F67="Scenario1PBT13",'Minor retrofit'!$AO$39,IF(F67="Scenario2PBT13",'Minor retrofit'!$AP$39,IF(F67="Scenario3PBT13",'Minor retrofit'!$AQ$39,"")))&amp;IF(F67="Scenario1PBT14",'Minor retrofit'!$AR$39,IF(F67="Scenario2PBT14",'Minor retrofit'!$AS$39,IF(F67="Scenario3PBT14",'Minor retrofit'!$AT$39,"")))&amp;IF(F67="Scenario1PBT15",'Minor retrofit'!$AU$39,IF(F67="Scenario2PBT15",'Minor retrofit'!$AV$39,IF(F67="Scenario3PBT15",'Minor retrofit'!$AW$39,"")))</f>
        <v/>
      </c>
      <c r="V67" s="117">
        <f t="shared" si="8"/>
        <v>0</v>
      </c>
      <c r="W67" s="117" t="str">
        <f>IF(F67="Scenario1PBT1",'Minor retrofit'!$E$41,IF(F67="Scenario2PBT1",'Minor retrofit'!$F$41,IF(F67="Scenario3PBT1",'Minor retrofit'!$G$41,"")))&amp;IF(F67="Scenario1PBT2",'Minor retrofit'!$H$41,IF(F67="Scenario2PBT2",'Minor retrofit'!$I$41,IF(F67="Scenario3PBT2",'Minor retrofit'!$J$41,"")))&amp;IF(F67="Scenario1PBT3",'Minor retrofit'!$K$41,IF(F67="Scenario2PBT3",'Minor retrofit'!$L$41,IF(F67="Scenario3PBT3",'Minor retrofit'!$M$41,"")))&amp;IF(F67="Scenario1PBT4",'Minor retrofit'!$N$41,IF(F67="Scenario2PBT4",'Minor retrofit'!$O$41,IF(F67="Scenario3PBT4",'Minor retrofit'!$P$41,"")))&amp;IF(F67="Scenario1PBT5",'Minor retrofit'!$Q$41,IF(F67="Scenario2PBT5",'Minor retrofit'!$R$41,IF(F67="Scenario3PBT5",'Minor retrofit'!$S$41,"")))&amp;IF(F67="Scenario1PBT6",'Minor retrofit'!$T$41,IF(F67="Scenario2PBT6",'Minor retrofit'!$U$41,IF(F67="Scenario3PBT6",'Minor retrofit'!$V$41,"")))&amp;IF(F67="Scenario1PBT7",'Minor retrofit'!$W$41,IF(F67="Scenario2PBT7",'Minor retrofit'!$X$41,IF(F67="Scenario3PBT7",'Minor retrofit'!$Y$41,"")))&amp;IF(F67="Scenario1PBT8",'Minor retrofit'!$Z$41,IF(F67="Scenario2PBT8",'Minor retrofit'!$AA$41,IF(F67="Scenario3PBT8",'Minor retrofit'!$AB$41,"")))&amp;IF(F67="Scenario1PBT9",'Minor retrofit'!$AC$41,IF(F67="Scenario2PBT9",'Minor retrofit'!$AD$41,IF(F67="Scenario3PBT9",'Minor retrofit'!$AE$41,"")))&amp;IF(F67="Scenario1PBT10",'Minor retrofit'!$AF$41,IF(F67="Scenario2PBT10",'Minor retrofit'!$AG$41,IF(F67="Scenario3PBT10",'Minor retrofit'!$AH$41,"")))&amp;IF(F67="Scenario1PBT11",'Minor retrofit'!$AI$41,IF(F67="Scenario2PBT11",'Minor retrofit'!$AJ$41,IF(F67="Scenario3PBT11",'Minor retrofit'!$AK$41,"")))&amp;IF(F67="Scenario1PBT12",'Minor retrofit'!$AL$41,IF(F67="Scenario2PBT12",'Minor retrofit'!$AM$41,IF(F67="Scenario3PBT12",'Minor retrofit'!$AN$41,"")))&amp;IF(F67="Scenario1PBT13",'Minor retrofit'!$AO$41,IF(F67="Scenario2PBT13",'Minor retrofit'!$AP$41,IF(F67="Scenario3PBT13",'Minor retrofit'!$AQ$41,"")))&amp;IF(F67="Scenario1PBT14",'Minor retrofit'!$AR$41,IF(F67="Scenario2PBT14",'Minor retrofit'!$AS$41,IF(F67="Scenario3PBT14",'Minor retrofit'!$AT$41,"")))&amp;IF(F67="Scenario1PBT15",'Minor retrofit'!$AU$41,IF(F67="Scenario2PBT15",'Minor retrofit'!$AV$41,IF(F67="Scenario3PBT15",'Minor retrofit'!$AW$41,"")))</f>
        <v/>
      </c>
      <c r="X67" s="117">
        <f t="shared" si="9"/>
        <v>0</v>
      </c>
      <c r="Y67" s="117" t="str">
        <f>IF(F67="Scenario1PBT1",'Minor retrofit'!$E$43,IF(F67="Scenario2PBT1",'Minor retrofit'!$F$43,IF(F67="Scenario3PBT1",'Minor retrofit'!$G$43,"")))&amp;IF(F67="Scenario1PBT2",'Minor retrofit'!$H$43,IF(F67="Scenario2PBT2",'Minor retrofit'!$I$43,IF(F67="Scenario3PBT2",'Minor retrofit'!$J$43,"")))&amp;IF(F67="Scenario1PBT3",'Minor retrofit'!$K$43,IF(F67="Scenario2PBT3",'Minor retrofit'!$L$43,IF(F67="Scenario3PBT3",'Minor retrofit'!$M$43,"")))&amp;IF(F67="Scenario1PBT4",'Minor retrofit'!$N$43,IF(F67="Scenario2PBT4",'Minor retrofit'!$O$43,IF(F67="Scenario3PBT4",'Minor retrofit'!$P$43,"")))&amp;IF(F67="Scenario1PBT5",'Minor retrofit'!$Q$43,IF(F67="Scenario2PBT5",'Minor retrofit'!$R$43,IF(F67="Scenario3PBT5",'Minor retrofit'!$S$43,"")))&amp;IF(F67="Scenario1PBT6",'Minor retrofit'!$T$43,IF(F67="Scenario2PBT6",'Minor retrofit'!$U$43,IF(F67="Scenario3PBT6",'Minor retrofit'!$V$43,"")))&amp;IF(F67="Scenario1PBT7",'Minor retrofit'!$W$43,IF(F67="Scenario2PBT7",'Minor retrofit'!$X$43,IF(F67="Scenario3PBT7",'Minor retrofit'!$Y$43,"")))&amp;IF(F67="Scenario1PBT8",'Minor retrofit'!$Z$43,IF(F67="Scenario2PBT8",'Minor retrofit'!$AA$43,IF(F67="Scenario3PBT8",'Minor retrofit'!$AB$43,"")))&amp;IF(F67="Scenario1PBT9",'Minor retrofit'!$AC$43,IF(F67="Scenario2PBT9",'Minor retrofit'!$AD$43,IF(F67="Scenario3PBT9",'Minor retrofit'!$AE$43,"")))&amp;IF(F67="Scenario1PBT10",'Minor retrofit'!$AF$43,IF(F67="Scenario2PBT10",'Minor retrofit'!$AG$43,IF(F67="Scenario3PBT10",'Minor retrofit'!$AH$43,"")))&amp;IF(F67="Scenario1PBT11",'Minor retrofit'!$AI$43,IF(F67="Scenario2PBT11",'Minor retrofit'!$AJ$43,IF(F67="Scenario3PBT11",'Minor retrofit'!$AK$43,"")))&amp;IF(F67="Scenario1PBT12",'Minor retrofit'!$AL$43,IF(F67="Scenario2PBT12",'Minor retrofit'!$AM$43,IF(F67="Scenario3PBT12",'Minor retrofit'!$AN$43,"")))&amp;IF(F67="Scenario1PBT13",'Minor retrofit'!$AO$43,IF(F67="Scenario2PBT13",'Minor retrofit'!$AP$43,IF(F67="Scenario3PBT13",'Minor retrofit'!$AQ$43,"")))&amp;IF(F67="Scenario1PBT14",'Minor retrofit'!$AR$43,IF(F67="Scenario2PBT14",'Minor retrofit'!$AS$43,IF(F67="Scenario3PBT14",'Minor retrofit'!$AT$43,"")))&amp;IF(F67="Scenario1PBT15",'Minor retrofit'!$AU$43,IF(F67="Scenario2PBT15",'Minor retrofit'!$AV$43,IF(F67="Scenario3PBT15",'Minor retrofit'!$AW$43,"")))</f>
        <v/>
      </c>
      <c r="Z67" s="117">
        <f t="shared" si="10"/>
        <v>0</v>
      </c>
      <c r="AA67" s="178" t="str">
        <f>IF(F67="Scenario1PBT1",'Minor retrofit'!$E$102,IF(F67="Scenario2PBT1",'Minor retrofit'!$F$102,IF(F67="Scenario3PBT1",'Minor retrofit'!$G$102,"")))&amp;IF(F67="Scenario1PBT2",'Minor retrofit'!$H$102,IF(F67="Scenario2PBT2",'Minor retrofit'!$I$102,IF(F67="Scenario3PBT2",'Minor retrofit'!$J$102,"")))&amp;IF(F67="Scenario1PBT3",'Minor retrofit'!$K$102,IF(F67="Scenario2PBT3",'Minor retrofit'!$L$102,IF(F67="Scenario3PBT3",'Minor retrofit'!$M$102,"")))&amp;IF(F67="Scenario1PBT4",'Minor retrofit'!$N$102,IF(F67="Scenario2PBT4",'Minor retrofit'!$O$102,IF(F67="Scenario3PBT4",'Minor retrofit'!$P$102,"")))&amp;IF(F67="Scenario1PBT5",'Minor retrofit'!$Q$102,IF(F67="Scenario2PBT5",'Minor retrofit'!$R$102,IF(F67="Scenario3PBT5",'Minor retrofit'!$S$102,"")))&amp;IF(F67="Scenario1PBT6",'Minor retrofit'!$T$102,IF(F67="Scenario2PBT6",'Minor retrofit'!$U$102,IF(F67="Scenario3PBT6",'Minor retrofit'!$V$102,"")))&amp;IF(F67="Scenario1PBT7",'Minor retrofit'!$W$102,IF(F67="Scenario2PBT7",'Minor retrofit'!$X$102,IF(F67="Scenario3PBT7",'Minor retrofit'!$Y$102,"")))&amp;IF(F67="Scenario1PBT8",'Minor retrofit'!$Z$102,IF(F67="Scenario2PBT8",'Minor retrofit'!$AA$102,IF(F67="Scenario3PBT8",'Minor retrofit'!$AB$102,"")))&amp;IF(F67="Scenario1PBT9",'Minor retrofit'!$AC$102,IF(F67="Scenario2PBT9",'Minor retrofit'!$AD$102,IF(F67="Scenario3PBT9",'Minor retrofit'!$AE$102,"")))&amp;IF(F67="Scenario1PBT10",'Minor retrofit'!$AF$102,IF(F67="Scenario2PBT10",'Minor retrofit'!$AG$102,IF(F67="Scenario3PBT10",'Minor retrofit'!$AH$102,"")))&amp;IF(F67="Scenario1PBT11",'Minor retrofit'!$AI$102,IF(F67="Scenario2PBT11",'Minor retrofit'!$AJ$102,IF(F67="Scenario3PBT11",'Minor retrofit'!$AK$102,"")))&amp;IF(F67="Scenario1PBT12",'Minor retrofit'!$AL$102,IF(F67="Scenario2PBT12",'Minor retrofit'!$AM$102,IF(F67="Scenario3PBT12",'Minor retrofit'!$AN$102,"")))&amp;IF(F67="Scenario1PBT13",'Minor retrofit'!$AO$102,IF(F67="Scenario2PBT13",'Minor retrofit'!$AP$102,IF(F67="Scenario3PBT13",'Minor retrofit'!$AQ$102,"")))&amp;IF(F67="Scenario1PBT14",'Minor retrofit'!$AR$102,IF(F67="Scenario2PBT14",'Minor retrofit'!$AS$102,IF(F67="Scenario3PBT14",'Minor retrofit'!$AT$102,"")))&amp;IF(F67="Scenario1PBT15",'Minor retrofit'!$AU$102,IF(F67="Scenario2PBT15",'Minor retrofit'!$AV$102,IF(F67="Scenario3PBT15",'Minor retrofit'!$AW$102,"")))</f>
        <v/>
      </c>
      <c r="AB67" s="179">
        <f t="shared" si="11"/>
        <v>0</v>
      </c>
      <c r="AC67" s="208">
        <f>IFERROR('Projection_Base-case'!G67-G67,0)</f>
        <v>0</v>
      </c>
      <c r="AD67" s="178">
        <f t="shared" si="12"/>
        <v>0</v>
      </c>
      <c r="AE67" s="117">
        <f>IFERROR(100*AC67/'Projection_Base-case'!G67,0)</f>
        <v>0</v>
      </c>
      <c r="AF67" s="117">
        <f>IFERROR('Projection_Base-case'!I67-I67,0)</f>
        <v>0</v>
      </c>
      <c r="AG67" s="178">
        <f t="shared" si="13"/>
        <v>0</v>
      </c>
      <c r="AH67" s="117">
        <f>IFERROR(100*AF67/'Projection_Base-case'!I67,0)</f>
        <v>0</v>
      </c>
      <c r="AI67" s="117">
        <f>IFERROR('Projection_Base-case'!K67-K67,0)</f>
        <v>0</v>
      </c>
      <c r="AJ67" s="178">
        <f t="shared" si="14"/>
        <v>0</v>
      </c>
      <c r="AK67" s="117">
        <f>IFERROR(100*AI67/'Projection_Base-case'!K67,0)</f>
        <v>0</v>
      </c>
      <c r="AL67" s="117">
        <f>IFERROR(M67-'Projection_Base-case'!M67,0)</f>
        <v>0</v>
      </c>
      <c r="AM67" s="178">
        <f t="shared" si="15"/>
        <v>0</v>
      </c>
      <c r="AN67" s="179">
        <f>IFERROR(IF('Projection_Base-case'!N67&gt;0,100*AM67/'Projection_Base-case'!N67,100*AM67/N67),0)</f>
        <v>0</v>
      </c>
      <c r="AO67" s="206">
        <f>IFERROR('Projection_Base-case'!O67-O67,0)</f>
        <v>0</v>
      </c>
      <c r="AP67" s="178">
        <f t="shared" si="16"/>
        <v>0</v>
      </c>
      <c r="AQ67" s="117">
        <f>IFERROR(100*AO67/'Projection_Base-case'!O67,0)</f>
        <v>0</v>
      </c>
      <c r="AR67" s="117">
        <f>IFERROR('Projection_Base-case'!Q67-Q67,0)</f>
        <v>0</v>
      </c>
      <c r="AS67" s="178">
        <f t="shared" si="17"/>
        <v>0</v>
      </c>
      <c r="AT67" s="117">
        <f>IFERROR(100*AR67/'Projection_Base-case'!Q67,0)</f>
        <v>0</v>
      </c>
      <c r="AU67" s="117">
        <f>IFERROR('Projection_Base-case'!S67-S67,0)</f>
        <v>0</v>
      </c>
      <c r="AV67" s="178">
        <f t="shared" si="18"/>
        <v>0</v>
      </c>
      <c r="AW67" s="118">
        <f>IFERROR(100*AU67/'Projection_Base-case'!S67,0)</f>
        <v>0</v>
      </c>
      <c r="AX67" s="206">
        <f>IFERROR('Projection_Base-case'!U67-U67,0)</f>
        <v>0</v>
      </c>
      <c r="AY67" s="178">
        <f t="shared" si="19"/>
        <v>0</v>
      </c>
      <c r="AZ67" s="117">
        <f>IFERROR(100*AX67/'Projection_Base-case'!U67,0)</f>
        <v>0</v>
      </c>
      <c r="BA67" s="117">
        <f>IFERROR('Projection_Base-case'!W67-W67,0)</f>
        <v>0</v>
      </c>
      <c r="BB67" s="178">
        <f t="shared" si="20"/>
        <v>0</v>
      </c>
      <c r="BC67" s="117">
        <f>IFERROR(100*BA67/'Projection_Base-case'!W67,0)</f>
        <v>0</v>
      </c>
      <c r="BD67" s="117">
        <f>IFERROR('Projection_Base-case'!Y67-Y67,0)</f>
        <v>0</v>
      </c>
      <c r="BE67" s="178">
        <f t="shared" si="21"/>
        <v>0</v>
      </c>
      <c r="BF67" s="117">
        <f>IFERROR(100*BD67/'Projection_Base-case'!Y67,0)</f>
        <v>0</v>
      </c>
      <c r="BG67" s="178">
        <f t="shared" si="22"/>
        <v>0</v>
      </c>
      <c r="BH67" s="179">
        <f t="shared" si="23"/>
        <v>0</v>
      </c>
    </row>
    <row r="68" spans="1:60">
      <c r="A68" s="205">
        <v>63</v>
      </c>
      <c r="B68" s="178">
        <f>IF('Projection_Base-case'!B68&lt;&gt;"",'Projection_Base-case'!B68,0)</f>
        <v>0</v>
      </c>
      <c r="C68" s="178">
        <f>IF('Projection_Base-case'!C68&lt;&gt;"",'Projection_Base-case'!C68,0)</f>
        <v>0</v>
      </c>
      <c r="D68" s="178">
        <f>IF('Projection_Base-case'!D68&lt;&gt;"",'Projection_Base-case'!D68,0)</f>
        <v>0</v>
      </c>
      <c r="E68" s="176" t="str">
        <f>IF(AND('Résultats Minor'!$AC$3="OUI",'Résultats Minor'!E67&lt;&gt;""),'Résultats Minor'!E67,IF(OR(D68="PBT2",D68="PBT3",D68="PBT5",D68="PBT8",D68="PBT9"),"Scenario1",IF(OR(D68="PBT6",D68="PBT7",D68="PBT10"),"Scenario2",IF(OR(D68="PBT1",D68="PBT4"),"Scenario3",""))))</f>
        <v/>
      </c>
      <c r="F68" s="202" t="str">
        <f t="shared" si="0"/>
        <v>0</v>
      </c>
      <c r="G68" s="206" t="str">
        <f>IF(F68="Scenario1PBT1",'Minor retrofit'!$E$7,IF(F68="Scenario2PBT1",'Minor retrofit'!$F$7,IF(F68="Scenario3PBT1",'Minor retrofit'!$G$7,"")))&amp;IF(F68="Scenario1PBT2",'Minor retrofit'!$H$7,IF(F68="Scenario2PBT2",'Minor retrofit'!$I$7,IF(F68="Scenario3PBT2",'Minor retrofit'!$J$7,"")))&amp;IF(F68="Scenario1PBT3",'Minor retrofit'!$K$7,IF(F68="Scenario2PBT3",'Minor retrofit'!$L$7,IF(F68="Scenario3PBT3",'Minor retrofit'!$M$7,"")))&amp;IF(F68="Scenario1PBT4",'Minor retrofit'!$N$7,IF(F68="Scenario2PBT4",'Minor retrofit'!$O$7,IF(F68="Scenario3PBT4",'Minor retrofit'!$P$7,"")))&amp;IF(F68="Scenario1PBT5",'Minor retrofit'!$Q$7,IF(F68="Scenario2PBT5",'Minor retrofit'!$R$7,IF(F68="Scenario3PBT5",'Minor retrofit'!$S$7,"")))&amp;IF(F68="Scenario1PBT6",'Minor retrofit'!$T$7,IF(F68="Scenario2PBT6",'Minor retrofit'!$U$7,IF(F68="Scenario3PBT6",'Minor retrofit'!$V$7,"")))&amp;IF(F68="Scenario1PBT7",'Minor retrofit'!$W$7,IF(F68="Scenario2PBT7",'Minor retrofit'!$X$7,IF(F68="Scenario3PBT7",'Minor retrofit'!$Y$7,"")))&amp;IF(F68="Scenario1PBT8",'Minor retrofit'!$Z$7,IF(F68="Scenario2PBT8",'Minor retrofit'!$AA$7,IF(F68="Scenario3PBT8",'Minor retrofit'!$AB$7,"")))&amp;IF(F68="Scenario1PBT9",'Minor retrofit'!$AC$7,IF(F68="Scenario2PBT9",'Minor retrofit'!$AD$7,IF(F68="Scenario3PBT9",'Minor retrofit'!$AE$7,"")))&amp;IF(F68="Scenario1PBT10",'Minor retrofit'!$AF$7,IF(F68="Scenario2PBT10",'Minor retrofit'!$AG$7,IF(F68="Scenario3PBT10",'Minor retrofit'!$AH$7,"")))&amp;IF(F68="Scenario1PBT11",'Minor retrofit'!$AI$7,IF(F68="Scenario2PBT11",'Minor retrofit'!$AJ$7,IF(F68="Scenario3PBT11",'Minor retrofit'!$AK$7,"")))&amp;IF(F68="Scenario1PBT12",'Minor retrofit'!$AL$7,IF(F68="Scenario2PBT12",'Minor retrofit'!$AM$7,IF(F68="Scenario3PBT12",'Minor retrofit'!$AN$7,"")))&amp;IF(F68="Scenario1PBT13",'Minor retrofit'!$AO$7,IF(F68="Scenario2PBT13",'Minor retrofit'!$AP$7,IF(F68="Scenario3PBT13",'Minor retrofit'!$AQ$7,"")))&amp;IF(F68="Scenario1PBT14",'Minor retrofit'!$AR$7,IF(F68="Scenario2PBT14",'Minor retrofit'!$AS$7,IF(F68="Scenario3PBT14",'Minor retrofit'!$AT$7,"")))&amp;IF(F68="Scenario1PBT15",'Minor retrofit'!$AU$7,IF(F68="Scenario2PBT15",'Minor retrofit'!$AV$7,IF(F68="Scenario3PBT15",'Minor retrofit'!$AW$7,"")))</f>
        <v/>
      </c>
      <c r="H68" s="117">
        <f t="shared" si="1"/>
        <v>0</v>
      </c>
      <c r="I68" s="117" t="str">
        <f>IF(F68="Scenario1PBT1",'Minor retrofit'!$E$17,IF(F68="Scenario2PBT1",'Minor retrofit'!$F$17,IF(F68="Scenario3PBT1",'Minor retrofit'!$G$17,"")))&amp;IF(F68="Scenario1PBT2",'Minor retrofit'!$H$17,IF(F68="Scenario2PBT2",'Minor retrofit'!$I$17,IF(F68="Scenario3PBT2",'Minor retrofit'!$J$17,"")))&amp;IF(F68="Scenario1PBT3",'Minor retrofit'!$K$17,IF(F68="Scenario2PBT3",'Minor retrofit'!$L$17,IF(F68="Scenario3PBT3",'Minor retrofit'!$M$17,"")))&amp;IF(F68="Scenario1PBT4",'Minor retrofit'!$N$17,IF(F68="Scenario2PBT4",'Minor retrofit'!$O$17,IF(F68="Scenario3PBT4",'Minor retrofit'!$P$17,"")))&amp;IF(F68="Scenario1PBT5",'Minor retrofit'!$Q$17,IF(F68="Scenario2PBT5",'Minor retrofit'!$R$17,IF(F68="Scenario3PBT5",'Minor retrofit'!$S$17,"")))&amp;IF(F68="Scenario1PBT6",'Minor retrofit'!$T$17,IF(F68="Scenario2PBT6",'Minor retrofit'!$U$17,IF(F68="Scenario3PBT6",'Minor retrofit'!$V$17,"")))&amp;IF(F68="Scenario1PBT7",'Minor retrofit'!$W$17,IF(F68="Scenario2PBT7",'Minor retrofit'!$X$17,IF(F68="Scenario3PBT7",'Minor retrofit'!$Y$17,"")))&amp;IF(F68="Scenario1PBT8",'Minor retrofit'!$Z$17,IF(F68="Scenario2PBT8",'Minor retrofit'!$AA$17,IF(F68="Scenario3PBT8",'Minor retrofit'!$AB$17,"")))&amp;IF(F68="Scenario1PBT9",'Minor retrofit'!$AC$17,IF(F68="Scenario2PBT9",'Minor retrofit'!$AD$17,IF(F68="Scenario3PBT9",'Minor retrofit'!$AE$17,"")))&amp;IF(F68="Scenario1PBT10",'Minor retrofit'!$AF$17,IF(F68="Scenario2PBT10",'Minor retrofit'!$AG$17,IF(F68="Scenario3PBT10",'Minor retrofit'!$AH$17,"")))&amp;IF(F68="Scenario1PBT11",'Minor retrofit'!$AI$17,IF(F68="Scenario2PBT11",'Minor retrofit'!$AJ$17,IF(F68="Scenario3PBT11",'Minor retrofit'!$AK$17,"")))&amp;IF(F68="Scenario1PBT12",'Minor retrofit'!$AL$17,IF(F68="Scenario2PBT12",'Minor retrofit'!$AM$17,IF(F68="Scenario3PBT12",'Minor retrofit'!$AN$17,"")))&amp;IF(F68="Scenario1PBT13",'Minor retrofit'!$AO$17,IF(F68="Scenario2PBT13",'Minor retrofit'!$AP$17,IF(F68="Scenario3PBT13",'Minor retrofit'!$AQ$17,"")))&amp;IF(F68="Scenario1PBT14",'Minor retrofit'!$AR$17,IF(F68="Scenario2PBT14",'Minor retrofit'!$AS$17,IF(F68="Scenario3PBT14",'Minor retrofit'!$AT$17,"")))&amp;IF(F68="Scenario1PBT15",'Minor retrofit'!$AU$17,IF(F68="Scenario2PBT15",'Minor retrofit'!$AV$17,IF(F68="Scenario3PBT15",'Minor retrofit'!$AW$17,"")))</f>
        <v/>
      </c>
      <c r="J68" s="117">
        <f t="shared" si="2"/>
        <v>0</v>
      </c>
      <c r="K68" s="117" t="str">
        <f>IF(F68="Scenario1PBT1",'Minor retrofit'!$E$19,IF(F68="Scenario2PBT1",'Minor retrofit'!$F$19,IF(F68="Scenario3PBT1",'Minor retrofit'!$G$19,"")))&amp;IF(F68="Scenario1PBT2",'Minor retrofit'!$H$19,IF(F68="Scenario2PBT2",'Minor retrofit'!$I$19,IF(F68="Scenario3PBT2",'Minor retrofit'!$J$19,"")))&amp;IF(F68="Scenario1PBT3",'Minor retrofit'!$K$19,IF(F68="Scenario2PBT3",'Minor retrofit'!$L$19,IF(F68="Scenario3PBT3",'Minor retrofit'!$M$19,"")))&amp;IF(F68="Scenario1PBT4",'Minor retrofit'!$N$19,IF(F68="Scenario2PBT4",'Minor retrofit'!$O$19,IF(F68="Scenario3PBT4",'Minor retrofit'!$P$19,"")))&amp;IF(F68="Scenario1PBT5",'Minor retrofit'!$Q$19,IF(F68="Scenario2PBT5",'Minor retrofit'!$R$19,IF(F68="Scenario3PBT5",'Minor retrofit'!$S$19,"")))&amp;IF(F68="Scenario1PBT6",'Minor retrofit'!$T$19,IF(F68="Scenario2PBT6",'Minor retrofit'!$U$19,IF(F68="Scenario3PBT6",'Minor retrofit'!$V$19,"")))&amp;IF(F68="Scenario1PBT7",'Minor retrofit'!$W$19,IF(F68="Scenario2PBT7",'Minor retrofit'!$X$19,IF(F68="Scenario3PBT7",'Minor retrofit'!$Y$19,"")))&amp;IF(F68="Scenario1PBT8",'Minor retrofit'!$Z$19,IF(F68="Scenario2PBT8",'Minor retrofit'!$AA$19,IF(F68="Scenario3PBT8",'Minor retrofit'!$AB$19,"")))&amp;IF(F68="Scenario1PBT9",'Minor retrofit'!$AC$19,IF(F68="Scenario2PBT9",'Minor retrofit'!$AD$19,IF(F68="Scenario3PBT9",'Minor retrofit'!$AE$19,"")))&amp;IF(F68="Scenario1PBT10",'Minor retrofit'!$AF$19,IF(F68="Scenario2PBT10",'Minor retrofit'!$AG$19,IF(F68="Scenario3PBT10",'Minor retrofit'!$AH$19,"")))&amp;IF(F68="Scenario1PBT11",'Minor retrofit'!$AI$19,IF(F68="Scenario2PBT11",'Minor retrofit'!$AJ$19,IF(F68="Scenario3PBT11",'Minor retrofit'!$AK$19,"")))&amp;IF(F68="Scenario1PBT12",'Minor retrofit'!$AL$19,IF(F68="Scenario2PBT12",'Minor retrofit'!$AM$19,IF(F68="Scenario3PBT12",'Minor retrofit'!$AN$19,"")))&amp;IF(F68="Scenario1PBT13",'Minor retrofit'!$AO$19,IF(F68="Scenario2PBT13",'Minor retrofit'!$AP$19,IF(F68="Scenario3PBT13",'Minor retrofit'!$AQ$19,"")))&amp;IF(F68="Scenario1PBT14",'Minor retrofit'!$AR$19,IF(F68="Scenario2PBT14",'Minor retrofit'!$AS$19,IF(F68="Scenario3PBT14",'Minor retrofit'!$AT$19,"")))&amp;IF(F68="Scenario1PBT15",'Minor retrofit'!$AU$19,IF(F68="Scenario2PBT15",'Minor retrofit'!$AV$19,IF(F68="Scenario3PBT15",'Minor retrofit'!$AW$19,"")))</f>
        <v/>
      </c>
      <c r="L68" s="117">
        <f t="shared" si="3"/>
        <v>0</v>
      </c>
      <c r="M68" s="117" t="str">
        <f>IF(F68="Scenario1PBT1",'Minor retrofit'!$E$21,IF(F68="Scenario2PBT1",'Minor retrofit'!$F$21,IF(F68="Scenario3PBT1",'Minor retrofit'!$G$21,"")))&amp;IF(F68="Scenario1PBT2",'Minor retrofit'!$H$21,IF(F68="Scenario2PBT2",'Minor retrofit'!$I$21,IF(F68="Scenario3PBT2",'Minor retrofit'!$J$21,"")))&amp;IF(F68="Scenario1PBT3",'Minor retrofit'!$K$21,IF(F68="Scenario2PBT3",'Minor retrofit'!$L$21,IF(F68="Scenario3PBT3",'Minor retrofit'!$M$21,"")))&amp;IF(F68="Scenario1PBT4",'Minor retrofit'!$N$21,IF(F68="Scenario2PBT4",'Minor retrofit'!$O$21,IF(F68="Scenario3PBT4",'Minor retrofit'!$P$21,"")))&amp;IF(F68="Scenario1PBT5",'Minor retrofit'!$Q$21,IF(F68="Scenario2PBT5",'Minor retrofit'!$R$21,IF(F68="Scenario3PBT5",'Minor retrofit'!$S$21,"")))&amp;IF(F68="Scenario1PBT6",'Minor retrofit'!$T$21,IF(F68="Scenario2PBT6",'Minor retrofit'!$U$21,IF(F68="Scenario3PBT6",'Minor retrofit'!$V$21,"")))&amp;IF(F68="Scenario1PBT7",'Minor retrofit'!$W$21,IF(F68="Scenario2PBT7",'Minor retrofit'!$X$21,IF(F68="Scenario3PBT7",'Minor retrofit'!$Y$21,"")))&amp;IF(F68="Scenario1PBT8",'Minor retrofit'!$Z$21,IF(F68="Scenario2PBT8",'Minor retrofit'!$AA$21,IF(F68="Scenario3PBT8",'Minor retrofit'!$AB$21,"")))&amp;IF(F68="Scenario1PBT9",'Minor retrofit'!$AC$21,IF(F68="Scenario2PBT9",'Minor retrofit'!$AD$21,IF(F68="Scenario3PBT9",'Minor retrofit'!$AE$21,"")))&amp;IF(F68="Scenario1PBT10",'Minor retrofit'!$AF$21,IF(F68="Scenario2PBT10",'Minor retrofit'!$AG$21,IF(F68="Scenario3PBT10",'Minor retrofit'!$AH$21,"")))&amp;IF(F68="Scenario1PBT11",'Minor retrofit'!$AI$21,IF(F68="Scenario2PBT11",'Minor retrofit'!$AJ$21,IF(F68="Scenario3PBT11",'Minor retrofit'!$AK$21,"")))&amp;IF(F68="Scenario1PBT12",'Minor retrofit'!$AL$21,IF(F68="Scenario2PBT12",'Minor retrofit'!$AM$21,IF(F68="Scenario3PBT12",'Minor retrofit'!$AN$21,"")))&amp;IF(F68="Scenario1PBT13",'Minor retrofit'!$AO$21,IF(F68="Scenario2PBT13",'Minor retrofit'!$AP$21,IF(F68="Scenario3PBT13",'Minor retrofit'!$AQ$21,"")))&amp;IF(F68="Scenario1PBT14",'Minor retrofit'!$AR$21,IF(F68="Scenario2PBT14",'Minor retrofit'!$AS$21,IF(F68="Scenario3PBT14",'Minor retrofit'!$AT$21,"")))&amp;IF(F68="Scenario1PBT15",'Minor retrofit'!$AU$21,IF(F68="Scenario2PBT15",'Minor retrofit'!$AV$21,IF(F68="Scenario3PBT15",'Minor retrofit'!$AW$21,"")))</f>
        <v/>
      </c>
      <c r="N68" s="118">
        <f t="shared" si="4"/>
        <v>0</v>
      </c>
      <c r="O68" s="206" t="str">
        <f>IF(F68="Scenario1PBT1",'Minor retrofit'!$E$24,IF(F68="Scenario2PBT1",'Minor retrofit'!$F$24,IF(F68="Scenario3PBT1",'Minor retrofit'!$G$24,"")))&amp;IF(F68="Scenario1PBT2",'Minor retrofit'!$H$24,IF(F68="Scenario2PBT2",'Minor retrofit'!$I$24,IF(F68="Scenario3PBT2",'Minor retrofit'!$J$24,"")))&amp;IF(F68="Scenario1PBT3",'Minor retrofit'!$K$24,IF(F68="Scenario2PBT3",'Minor retrofit'!$L$24,IF(F68="Scenario3PBT3",'Minor retrofit'!$M$24,"")))&amp;IF(F68="Scenario1PBT4",'Minor retrofit'!$N$24,IF(F68="Scenario2PBT4",'Minor retrofit'!$O$24,IF(F68="Scenario3PBT4",'Minor retrofit'!$P$24,"")))&amp;IF(F68="Scenario1PBT5",'Minor retrofit'!$Q$24,IF(F68="Scenario2PBT5",'Minor retrofit'!$R$24,IF(F68="Scenario3PBT5",'Minor retrofit'!$S$24,"")))&amp;IF(F68="Scenario1PBT6",'Minor retrofit'!$T$24,IF(F68="Scenario2PBT6",'Minor retrofit'!$U$24,IF(F68="Scenario3PBT6",'Minor retrofit'!$V$24,"")))&amp;IF(F68="Scenario1PBT7",'Minor retrofit'!$W$24,IF(F68="Scenario2PBT7",'Minor retrofit'!$X$24,IF(F68="Scenario3PBT7",'Minor retrofit'!$Y$24,"")))&amp;IF(F68="Scenario1PBT8",'Minor retrofit'!$Z$24,IF(F68="Scenario2PBT8",'Minor retrofit'!$AA$24,IF(F68="Scenario3PBT8",'Minor retrofit'!$AB$24,"")))&amp;IF(F68="Scenario1PBT9",'Minor retrofit'!$AC$24,IF(F68="Scenario2PBT9",'Minor retrofit'!$AD$24,IF(F68="Scenario3PBT9",'Minor retrofit'!$AE$24,"")))&amp;IF(F68="Scenario1PBT10",'Minor retrofit'!$AF$24,IF(F68="Scenario2PBT10",'Minor retrofit'!$AG$24,IF(F68="Scenario3PBT10",'Minor retrofit'!$AH$24,"")))&amp;IF(F68="Scenario1PBT11",'Minor retrofit'!$AI$24,IF(F68="Scenario2PBT11",'Minor retrofit'!$AJ$24,IF(F68="Scenario3PBT11",'Minor retrofit'!$AK$24,"")))&amp;IF(F68="Scenario1PBT12",'Minor retrofit'!$AL$24,IF(F68="Scenario2PBT12",'Minor retrofit'!$AM$24,IF(F68="Scenario3PBT12",'Minor retrofit'!$AN$24,"")))&amp;IF(F68="Scenario1PBT13",'Minor retrofit'!$AO$24,IF(F68="Scenario2PBT13",'Minor retrofit'!$AP$24,IF(F68="Scenario3PBT13",'Minor retrofit'!$AQ$24,"")))&amp;IF(F68="Scenario1PBT14",'Minor retrofit'!$AR$24,IF(F68="Scenario2PBT14",'Minor retrofit'!$AS$24,IF(F68="Scenario3PBT14",'Minor retrofit'!$AT$24,"")))&amp;IF(F68="Scenario1PBT15",'Minor retrofit'!$AU$24,IF(F68="Scenario2PBT15",'Minor retrofit'!$AV$24,IF(F68="Scenario3PBT15",'Minor retrofit'!$AW$24,"")))</f>
        <v/>
      </c>
      <c r="P68" s="117">
        <f t="shared" si="5"/>
        <v>0</v>
      </c>
      <c r="Q68" s="117" t="str">
        <f>IF(F68="Scenario1PBT1",'Minor retrofit'!$E$26,IF(F68="Scenario2PBT1",'Minor retrofit'!$F$26,IF(F68="Scenario3PBT1",'Minor retrofit'!$G$26,"")))&amp;IF(F68="Scenario1PBT2",'Minor retrofit'!$H$26,IF(F68="Scenario2PBT2",'Minor retrofit'!$I$26,IF(F68="Scenario3PBT2",'Minor retrofit'!$J$26,"")))&amp;IF(F68="Scenario1PBT3",'Minor retrofit'!$K$26,IF(F68="Scenario2PBT3",'Minor retrofit'!$L$26,IF(F68="Scenario3PBT3",'Minor retrofit'!$M$26,"")))&amp;IF(F68="Scenario1PBT4",'Minor retrofit'!$N$26,IF(F68="Scenario2PBT4",'Minor retrofit'!$O$26,IF(F68="Scenario3PBT4",'Minor retrofit'!$P$26,"")))&amp;IF(F68="Scenario1PBT5",'Minor retrofit'!$Q$26,IF(F68="Scenario2PBT5",'Minor retrofit'!$R$26,IF(F68="Scenario3PBT5",'Minor retrofit'!$S$26,"")))&amp;IF(F68="Scenario1PBT6",'Minor retrofit'!$T$26,IF(F68="Scenario2PBT6",'Minor retrofit'!$U$26,IF(F68="Scenario3PBT6",'Minor retrofit'!$V$26,"")))&amp;IF(F68="Scenario1PBT7",'Minor retrofit'!$W$26,IF(F68="Scenario2PBT7",'Minor retrofit'!$X$26,IF(F68="Scenario3PBT7",'Minor retrofit'!$Y$26,"")))&amp;IF(F68="Scenario1PBT8",'Minor retrofit'!$Z$26,IF(F68="Scenario2PBT8",'Minor retrofit'!$AA$26,IF(F68="Scenario3PBT8",'Minor retrofit'!$AB$26,"")))&amp;IF(F68="Scenario1PBT9",'Minor retrofit'!$AC$26,IF(F68="Scenario2PBT9",'Minor retrofit'!$AD$26,IF(F68="Scenario3PBT9",'Minor retrofit'!$AE$26,"")))&amp;IF(F68="Scenario1PBT10",'Minor retrofit'!$AF$26,IF(F68="Scenario2PBT10",'Minor retrofit'!$AG$26,IF(F68="Scenario3PBT10",'Minor retrofit'!$AH$26,"")))&amp;IF(F68="Scenario1PBT11",'Minor retrofit'!$AI$26,IF(F68="Scenario2PBT11",'Minor retrofit'!$AJ$26,IF(F68="Scenario3PBT11",'Minor retrofit'!$AK$26,"")))&amp;IF(F68="Scenario1PBT12",'Minor retrofit'!$AL$26,IF(F68="Scenario2PBT12",'Minor retrofit'!$AM$26,IF(F68="Scenario3PBT12",'Minor retrofit'!$AN$26,"")))&amp;IF(F68="Scenario1PBT13",'Minor retrofit'!$AO$26,IF(F68="Scenario2PBT13",'Minor retrofit'!$AP$26,IF(F68="Scenario3PBT13",'Minor retrofit'!$AQ$26,"")))&amp;IF(F68="Scenario1PBT14",'Minor retrofit'!$AR$26,IF(F68="Scenario2PBT14",'Minor retrofit'!$AS$26,IF(F68="Scenario3PBT14",'Minor retrofit'!$AT$26,"")))&amp;IF(F68="Scenario1PBT15",'Minor retrofit'!$AU$26,IF(F68="Scenario2PBT15",'Minor retrofit'!$AV$26,IF(F68="Scenario3PBT15",'Minor retrofit'!$AW$26,"")))</f>
        <v/>
      </c>
      <c r="R68" s="117">
        <f t="shared" si="6"/>
        <v>0</v>
      </c>
      <c r="S68" s="117" t="str">
        <f>IF(F68="Scenario1PBT1",'Minor retrofit'!$E$28,IF(F68="Scenario2PBT1",'Minor retrofit'!$F$28,IF(F68="Scenario3PBT1",'Minor retrofit'!$G$28,"")))&amp;IF(F68="Scenario1PBT2",'Minor retrofit'!$H$28,IF(F68="Scenario2PBT2",'Minor retrofit'!$I$28,IF(F68="Scenario3PBT2",'Minor retrofit'!$J$28,"")))&amp;IF(F68="Scenario1PBT3",'Minor retrofit'!$K$28,IF(F68="Scenario2PBT3",'Minor retrofit'!$L$28,IF(F68="Scenario3PBT3",'Minor retrofit'!$M$28,"")))&amp;IF(F68="Scenario1PBT4",'Minor retrofit'!$N$28,IF(F68="Scenario2PBT4",'Minor retrofit'!$O$28,IF(F68="Scenario3PBT4",'Minor retrofit'!$P$28,"")))&amp;IF(F68="Scenario1PBT5",'Minor retrofit'!$Q$28,IF(F68="Scenario2PBT5",'Minor retrofit'!$R$28,IF(F68="Scenario3PBT5",'Minor retrofit'!$S$28,"")))&amp;IF(F68="Scenario1PBT6",'Minor retrofit'!$T$28,IF(F68="Scenario2PBT6",'Minor retrofit'!$U$28,IF(F68="Scenario3PBT6",'Minor retrofit'!$V$28,"")))&amp;IF(F68="Scenario1PBT7",'Minor retrofit'!$W$28,IF(F68="Scenario2PBT7",'Minor retrofit'!$X$28,IF(F68="Scenario3PBT7",'Minor retrofit'!$Y$28,"")))&amp;IF(F68="Scenario1PBT8",'Minor retrofit'!$Z$28,IF(F68="Scenario2PBT8",'Minor retrofit'!$AA$28,IF(F68="Scenario3PBT8",'Minor retrofit'!$AB$28,"")))&amp;IF(F68="Scenario1PBT9",'Minor retrofit'!$AC$28,IF(F68="Scenario2PBT9",'Minor retrofit'!$AD$28,IF(F68="Scenario3PBT9",'Minor retrofit'!$AE$28,"")))&amp;IF(F68="Scenario1PBT10",'Minor retrofit'!$AF$28,IF(F68="Scenario2PBT10",'Minor retrofit'!$AG$28,IF(F68="Scenario3PBT10",'Minor retrofit'!$AH$28,"")))&amp;IF(F68="Scenario1PBT11",'Minor retrofit'!$AI$28,IF(F68="Scenario2PBT11",'Minor retrofit'!$AJ$28,IF(F68="Scenario3PBT11",'Minor retrofit'!$AK$28,"")))&amp;IF(F68="Scenario1PBT12",'Minor retrofit'!$AL$28,IF(F68="Scenario2PBT12",'Minor retrofit'!$AM$28,IF(F68="Scenario3PBT12",'Minor retrofit'!$AN$28,"")))&amp;IF(F68="Scenario1PBT13",'Minor retrofit'!$AO$28,IF(F68="Scenario2PBT13",'Minor retrofit'!$AP$28,IF(F68="Scenario3PBT13",'Minor retrofit'!$AQ$28,"")))&amp;IF(F68="Scenario1PBT14",'Minor retrofit'!$AR$28,IF(F68="Scenario2PBT14",'Minor retrofit'!$AS$28,IF(F68="Scenario3PBT14",'Minor retrofit'!$AT$28,"")))&amp;IF(F68="Scenario1PBT15",'Minor retrofit'!$AU$28,IF(F68="Scenario2PBT15",'Minor retrofit'!$AV$28,IF(F68="Scenario3PBT15",'Minor retrofit'!$AW$28,"")))</f>
        <v/>
      </c>
      <c r="T68" s="207">
        <f t="shared" si="7"/>
        <v>0</v>
      </c>
      <c r="U68" s="206" t="str">
        <f>IF(F68="Scenario1PBT1",'Minor retrofit'!$E$39,IF(F68="Scenario2PBT1",'Minor retrofit'!$F$39,IF(F68="Scenario3PBT1",'Minor retrofit'!$G$39,"")))&amp;IF(F68="Scenario1PBT2",'Minor retrofit'!$H$39,IF(F68="Scenario2PBT2",'Minor retrofit'!$I$39,IF(F68="Scenario3PBT2",'Minor retrofit'!$J$39,"")))&amp;IF(F68="Scenario1PBT3",'Minor retrofit'!$K$39,IF(F68="Scenario2PBT3",'Minor retrofit'!$L$39,IF(F68="Scenario3PBT3",'Minor retrofit'!$M$39,"")))&amp;IF(F68="Scenario1PBT4",'Minor retrofit'!$N$39,IF(F68="Scenario2PBT4",'Minor retrofit'!$O$39,IF(F68="Scenario3PBT4",'Minor retrofit'!$P$39,"")))&amp;IF(F68="Scenario1PBT5",'Minor retrofit'!$Q$39,IF(F68="Scenario2PBT5",'Minor retrofit'!$R$39,IF(F68="Scenario3PBT5",'Minor retrofit'!$S$39,"")))&amp;IF(F68="Scenario1PBT6",'Minor retrofit'!$T$39,IF(F68="Scenario2PBT6",'Minor retrofit'!$U$39,IF(F68="Scenario3PBT6",'Minor retrofit'!$V$39,"")))&amp;IF(F68="Scenario1PBT7",'Minor retrofit'!$W$39,IF(F68="Scenario2PBT7",'Minor retrofit'!$X$39,IF(F68="Scenario3PBT7",'Minor retrofit'!$Y$39,"")))&amp;IF(F68="Scenario1PBT8",'Minor retrofit'!$Z$39,IF(F68="Scenario2PBT8",'Minor retrofit'!$AA$39,IF(F68="Scenario3PBT8",'Minor retrofit'!$AB$39,"")))&amp;IF(F68="Scenario1PBT9",'Minor retrofit'!$AC$39,IF(F68="Scenario2PBT9",'Minor retrofit'!$AD$39,IF(F68="Scenario3PBT9",'Minor retrofit'!$AE$39,"")))&amp;IF(F68="Scenario1PBT10",'Minor retrofit'!$AF$39,IF(F68="Scenario2PBT10",'Minor retrofit'!$AG$39,IF(F68="Scenario3PBT10",'Minor retrofit'!$AH$39,"")))&amp;IF(F68="Scenario1PBT11",'Minor retrofit'!$AI$39,IF(F68="Scenario2PBT11",'Minor retrofit'!$AJ$39,IF(F68="Scenario3PBT11",'Minor retrofit'!$AK$39,"")))&amp;IF(F68="Scenario1PBT12",'Minor retrofit'!$AL$39,IF(F68="Scenario2PBT12",'Minor retrofit'!$AM$39,IF(F68="Scenario3PBT12",'Minor retrofit'!$AN$39,"")))&amp;IF(F68="Scenario1PBT13",'Minor retrofit'!$AO$39,IF(F68="Scenario2PBT13",'Minor retrofit'!$AP$39,IF(F68="Scenario3PBT13",'Minor retrofit'!$AQ$39,"")))&amp;IF(F68="Scenario1PBT14",'Minor retrofit'!$AR$39,IF(F68="Scenario2PBT14",'Minor retrofit'!$AS$39,IF(F68="Scenario3PBT14",'Minor retrofit'!$AT$39,"")))&amp;IF(F68="Scenario1PBT15",'Minor retrofit'!$AU$39,IF(F68="Scenario2PBT15",'Minor retrofit'!$AV$39,IF(F68="Scenario3PBT15",'Minor retrofit'!$AW$39,"")))</f>
        <v/>
      </c>
      <c r="V68" s="117">
        <f t="shared" si="8"/>
        <v>0</v>
      </c>
      <c r="W68" s="117" t="str">
        <f>IF(F68="Scenario1PBT1",'Minor retrofit'!$E$41,IF(F68="Scenario2PBT1",'Minor retrofit'!$F$41,IF(F68="Scenario3PBT1",'Minor retrofit'!$G$41,"")))&amp;IF(F68="Scenario1PBT2",'Minor retrofit'!$H$41,IF(F68="Scenario2PBT2",'Minor retrofit'!$I$41,IF(F68="Scenario3PBT2",'Minor retrofit'!$J$41,"")))&amp;IF(F68="Scenario1PBT3",'Minor retrofit'!$K$41,IF(F68="Scenario2PBT3",'Minor retrofit'!$L$41,IF(F68="Scenario3PBT3",'Minor retrofit'!$M$41,"")))&amp;IF(F68="Scenario1PBT4",'Minor retrofit'!$N$41,IF(F68="Scenario2PBT4",'Minor retrofit'!$O$41,IF(F68="Scenario3PBT4",'Minor retrofit'!$P$41,"")))&amp;IF(F68="Scenario1PBT5",'Minor retrofit'!$Q$41,IF(F68="Scenario2PBT5",'Minor retrofit'!$R$41,IF(F68="Scenario3PBT5",'Minor retrofit'!$S$41,"")))&amp;IF(F68="Scenario1PBT6",'Minor retrofit'!$T$41,IF(F68="Scenario2PBT6",'Minor retrofit'!$U$41,IF(F68="Scenario3PBT6",'Minor retrofit'!$V$41,"")))&amp;IF(F68="Scenario1PBT7",'Minor retrofit'!$W$41,IF(F68="Scenario2PBT7",'Minor retrofit'!$X$41,IF(F68="Scenario3PBT7",'Minor retrofit'!$Y$41,"")))&amp;IF(F68="Scenario1PBT8",'Minor retrofit'!$Z$41,IF(F68="Scenario2PBT8",'Minor retrofit'!$AA$41,IF(F68="Scenario3PBT8",'Minor retrofit'!$AB$41,"")))&amp;IF(F68="Scenario1PBT9",'Minor retrofit'!$AC$41,IF(F68="Scenario2PBT9",'Minor retrofit'!$AD$41,IF(F68="Scenario3PBT9",'Minor retrofit'!$AE$41,"")))&amp;IF(F68="Scenario1PBT10",'Minor retrofit'!$AF$41,IF(F68="Scenario2PBT10",'Minor retrofit'!$AG$41,IF(F68="Scenario3PBT10",'Minor retrofit'!$AH$41,"")))&amp;IF(F68="Scenario1PBT11",'Minor retrofit'!$AI$41,IF(F68="Scenario2PBT11",'Minor retrofit'!$AJ$41,IF(F68="Scenario3PBT11",'Minor retrofit'!$AK$41,"")))&amp;IF(F68="Scenario1PBT12",'Minor retrofit'!$AL$41,IF(F68="Scenario2PBT12",'Minor retrofit'!$AM$41,IF(F68="Scenario3PBT12",'Minor retrofit'!$AN$41,"")))&amp;IF(F68="Scenario1PBT13",'Minor retrofit'!$AO$41,IF(F68="Scenario2PBT13",'Minor retrofit'!$AP$41,IF(F68="Scenario3PBT13",'Minor retrofit'!$AQ$41,"")))&amp;IF(F68="Scenario1PBT14",'Minor retrofit'!$AR$41,IF(F68="Scenario2PBT14",'Minor retrofit'!$AS$41,IF(F68="Scenario3PBT14",'Minor retrofit'!$AT$41,"")))&amp;IF(F68="Scenario1PBT15",'Minor retrofit'!$AU$41,IF(F68="Scenario2PBT15",'Minor retrofit'!$AV$41,IF(F68="Scenario3PBT15",'Minor retrofit'!$AW$41,"")))</f>
        <v/>
      </c>
      <c r="X68" s="117">
        <f t="shared" si="9"/>
        <v>0</v>
      </c>
      <c r="Y68" s="117" t="str">
        <f>IF(F68="Scenario1PBT1",'Minor retrofit'!$E$43,IF(F68="Scenario2PBT1",'Minor retrofit'!$F$43,IF(F68="Scenario3PBT1",'Minor retrofit'!$G$43,"")))&amp;IF(F68="Scenario1PBT2",'Minor retrofit'!$H$43,IF(F68="Scenario2PBT2",'Minor retrofit'!$I$43,IF(F68="Scenario3PBT2",'Minor retrofit'!$J$43,"")))&amp;IF(F68="Scenario1PBT3",'Minor retrofit'!$K$43,IF(F68="Scenario2PBT3",'Minor retrofit'!$L$43,IF(F68="Scenario3PBT3",'Minor retrofit'!$M$43,"")))&amp;IF(F68="Scenario1PBT4",'Minor retrofit'!$N$43,IF(F68="Scenario2PBT4",'Minor retrofit'!$O$43,IF(F68="Scenario3PBT4",'Minor retrofit'!$P$43,"")))&amp;IF(F68="Scenario1PBT5",'Minor retrofit'!$Q$43,IF(F68="Scenario2PBT5",'Minor retrofit'!$R$43,IF(F68="Scenario3PBT5",'Minor retrofit'!$S$43,"")))&amp;IF(F68="Scenario1PBT6",'Minor retrofit'!$T$43,IF(F68="Scenario2PBT6",'Minor retrofit'!$U$43,IF(F68="Scenario3PBT6",'Minor retrofit'!$V$43,"")))&amp;IF(F68="Scenario1PBT7",'Minor retrofit'!$W$43,IF(F68="Scenario2PBT7",'Minor retrofit'!$X$43,IF(F68="Scenario3PBT7",'Minor retrofit'!$Y$43,"")))&amp;IF(F68="Scenario1PBT8",'Minor retrofit'!$Z$43,IF(F68="Scenario2PBT8",'Minor retrofit'!$AA$43,IF(F68="Scenario3PBT8",'Minor retrofit'!$AB$43,"")))&amp;IF(F68="Scenario1PBT9",'Minor retrofit'!$AC$43,IF(F68="Scenario2PBT9",'Minor retrofit'!$AD$43,IF(F68="Scenario3PBT9",'Minor retrofit'!$AE$43,"")))&amp;IF(F68="Scenario1PBT10",'Minor retrofit'!$AF$43,IF(F68="Scenario2PBT10",'Minor retrofit'!$AG$43,IF(F68="Scenario3PBT10",'Minor retrofit'!$AH$43,"")))&amp;IF(F68="Scenario1PBT11",'Minor retrofit'!$AI$43,IF(F68="Scenario2PBT11",'Minor retrofit'!$AJ$43,IF(F68="Scenario3PBT11",'Minor retrofit'!$AK$43,"")))&amp;IF(F68="Scenario1PBT12",'Minor retrofit'!$AL$43,IF(F68="Scenario2PBT12",'Minor retrofit'!$AM$43,IF(F68="Scenario3PBT12",'Minor retrofit'!$AN$43,"")))&amp;IF(F68="Scenario1PBT13",'Minor retrofit'!$AO$43,IF(F68="Scenario2PBT13",'Minor retrofit'!$AP$43,IF(F68="Scenario3PBT13",'Minor retrofit'!$AQ$43,"")))&amp;IF(F68="Scenario1PBT14",'Minor retrofit'!$AR$43,IF(F68="Scenario2PBT14",'Minor retrofit'!$AS$43,IF(F68="Scenario3PBT14",'Minor retrofit'!$AT$43,"")))&amp;IF(F68="Scenario1PBT15",'Minor retrofit'!$AU$43,IF(F68="Scenario2PBT15",'Minor retrofit'!$AV$43,IF(F68="Scenario3PBT15",'Minor retrofit'!$AW$43,"")))</f>
        <v/>
      </c>
      <c r="Z68" s="117">
        <f t="shared" si="10"/>
        <v>0</v>
      </c>
      <c r="AA68" s="178" t="str">
        <f>IF(F68="Scenario1PBT1",'Minor retrofit'!$E$102,IF(F68="Scenario2PBT1",'Minor retrofit'!$F$102,IF(F68="Scenario3PBT1",'Minor retrofit'!$G$102,"")))&amp;IF(F68="Scenario1PBT2",'Minor retrofit'!$H$102,IF(F68="Scenario2PBT2",'Minor retrofit'!$I$102,IF(F68="Scenario3PBT2",'Minor retrofit'!$J$102,"")))&amp;IF(F68="Scenario1PBT3",'Minor retrofit'!$K$102,IF(F68="Scenario2PBT3",'Minor retrofit'!$L$102,IF(F68="Scenario3PBT3",'Minor retrofit'!$M$102,"")))&amp;IF(F68="Scenario1PBT4",'Minor retrofit'!$N$102,IF(F68="Scenario2PBT4",'Minor retrofit'!$O$102,IF(F68="Scenario3PBT4",'Minor retrofit'!$P$102,"")))&amp;IF(F68="Scenario1PBT5",'Minor retrofit'!$Q$102,IF(F68="Scenario2PBT5",'Minor retrofit'!$R$102,IF(F68="Scenario3PBT5",'Minor retrofit'!$S$102,"")))&amp;IF(F68="Scenario1PBT6",'Minor retrofit'!$T$102,IF(F68="Scenario2PBT6",'Minor retrofit'!$U$102,IF(F68="Scenario3PBT6",'Minor retrofit'!$V$102,"")))&amp;IF(F68="Scenario1PBT7",'Minor retrofit'!$W$102,IF(F68="Scenario2PBT7",'Minor retrofit'!$X$102,IF(F68="Scenario3PBT7",'Minor retrofit'!$Y$102,"")))&amp;IF(F68="Scenario1PBT8",'Minor retrofit'!$Z$102,IF(F68="Scenario2PBT8",'Minor retrofit'!$AA$102,IF(F68="Scenario3PBT8",'Minor retrofit'!$AB$102,"")))&amp;IF(F68="Scenario1PBT9",'Minor retrofit'!$AC$102,IF(F68="Scenario2PBT9",'Minor retrofit'!$AD$102,IF(F68="Scenario3PBT9",'Minor retrofit'!$AE$102,"")))&amp;IF(F68="Scenario1PBT10",'Minor retrofit'!$AF$102,IF(F68="Scenario2PBT10",'Minor retrofit'!$AG$102,IF(F68="Scenario3PBT10",'Minor retrofit'!$AH$102,"")))&amp;IF(F68="Scenario1PBT11",'Minor retrofit'!$AI$102,IF(F68="Scenario2PBT11",'Minor retrofit'!$AJ$102,IF(F68="Scenario3PBT11",'Minor retrofit'!$AK$102,"")))&amp;IF(F68="Scenario1PBT12",'Minor retrofit'!$AL$102,IF(F68="Scenario2PBT12",'Minor retrofit'!$AM$102,IF(F68="Scenario3PBT12",'Minor retrofit'!$AN$102,"")))&amp;IF(F68="Scenario1PBT13",'Minor retrofit'!$AO$102,IF(F68="Scenario2PBT13",'Minor retrofit'!$AP$102,IF(F68="Scenario3PBT13",'Minor retrofit'!$AQ$102,"")))&amp;IF(F68="Scenario1PBT14",'Minor retrofit'!$AR$102,IF(F68="Scenario2PBT14",'Minor retrofit'!$AS$102,IF(F68="Scenario3PBT14",'Minor retrofit'!$AT$102,"")))&amp;IF(F68="Scenario1PBT15",'Minor retrofit'!$AU$102,IF(F68="Scenario2PBT15",'Minor retrofit'!$AV$102,IF(F68="Scenario3PBT15",'Minor retrofit'!$AW$102,"")))</f>
        <v/>
      </c>
      <c r="AB68" s="179">
        <f t="shared" si="11"/>
        <v>0</v>
      </c>
      <c r="AC68" s="208">
        <f>IFERROR('Projection_Base-case'!G68-G68,0)</f>
        <v>0</v>
      </c>
      <c r="AD68" s="178">
        <f t="shared" si="12"/>
        <v>0</v>
      </c>
      <c r="AE68" s="117">
        <f>IFERROR(100*AC68/'Projection_Base-case'!G68,0)</f>
        <v>0</v>
      </c>
      <c r="AF68" s="117">
        <f>IFERROR('Projection_Base-case'!I68-I68,0)</f>
        <v>0</v>
      </c>
      <c r="AG68" s="178">
        <f t="shared" si="13"/>
        <v>0</v>
      </c>
      <c r="AH68" s="117">
        <f>IFERROR(100*AF68/'Projection_Base-case'!I68,0)</f>
        <v>0</v>
      </c>
      <c r="AI68" s="117">
        <f>IFERROR('Projection_Base-case'!K68-K68,0)</f>
        <v>0</v>
      </c>
      <c r="AJ68" s="178">
        <f t="shared" si="14"/>
        <v>0</v>
      </c>
      <c r="AK68" s="117">
        <f>IFERROR(100*AI68/'Projection_Base-case'!K68,0)</f>
        <v>0</v>
      </c>
      <c r="AL68" s="117">
        <f>IFERROR(M68-'Projection_Base-case'!M68,0)</f>
        <v>0</v>
      </c>
      <c r="AM68" s="178">
        <f t="shared" si="15"/>
        <v>0</v>
      </c>
      <c r="AN68" s="179">
        <f>IFERROR(IF('Projection_Base-case'!N68&gt;0,100*AM68/'Projection_Base-case'!N68,100*AM68/N68),0)</f>
        <v>0</v>
      </c>
      <c r="AO68" s="206">
        <f>IFERROR('Projection_Base-case'!O68-O68,0)</f>
        <v>0</v>
      </c>
      <c r="AP68" s="178">
        <f t="shared" si="16"/>
        <v>0</v>
      </c>
      <c r="AQ68" s="117">
        <f>IFERROR(100*AO68/'Projection_Base-case'!O68,0)</f>
        <v>0</v>
      </c>
      <c r="AR68" s="117">
        <f>IFERROR('Projection_Base-case'!Q68-Q68,0)</f>
        <v>0</v>
      </c>
      <c r="AS68" s="178">
        <f t="shared" si="17"/>
        <v>0</v>
      </c>
      <c r="AT68" s="117">
        <f>IFERROR(100*AR68/'Projection_Base-case'!Q68,0)</f>
        <v>0</v>
      </c>
      <c r="AU68" s="117">
        <f>IFERROR('Projection_Base-case'!S68-S68,0)</f>
        <v>0</v>
      </c>
      <c r="AV68" s="178">
        <f t="shared" si="18"/>
        <v>0</v>
      </c>
      <c r="AW68" s="118">
        <f>IFERROR(100*AU68/'Projection_Base-case'!S68,0)</f>
        <v>0</v>
      </c>
      <c r="AX68" s="206">
        <f>IFERROR('Projection_Base-case'!U68-U68,0)</f>
        <v>0</v>
      </c>
      <c r="AY68" s="178">
        <f t="shared" si="19"/>
        <v>0</v>
      </c>
      <c r="AZ68" s="117">
        <f>IFERROR(100*AX68/'Projection_Base-case'!U68,0)</f>
        <v>0</v>
      </c>
      <c r="BA68" s="117">
        <f>IFERROR('Projection_Base-case'!W68-W68,0)</f>
        <v>0</v>
      </c>
      <c r="BB68" s="178">
        <f t="shared" si="20"/>
        <v>0</v>
      </c>
      <c r="BC68" s="117">
        <f>IFERROR(100*BA68/'Projection_Base-case'!W68,0)</f>
        <v>0</v>
      </c>
      <c r="BD68" s="117">
        <f>IFERROR('Projection_Base-case'!Y68-Y68,0)</f>
        <v>0</v>
      </c>
      <c r="BE68" s="178">
        <f t="shared" si="21"/>
        <v>0</v>
      </c>
      <c r="BF68" s="117">
        <f>IFERROR(100*BD68/'Projection_Base-case'!Y68,0)</f>
        <v>0</v>
      </c>
      <c r="BG68" s="178">
        <f t="shared" si="22"/>
        <v>0</v>
      </c>
      <c r="BH68" s="179">
        <f t="shared" si="23"/>
        <v>0</v>
      </c>
    </row>
    <row r="69" spans="1:60">
      <c r="A69" s="205">
        <v>64</v>
      </c>
      <c r="B69" s="178">
        <f>IF('Projection_Base-case'!B69&lt;&gt;"",'Projection_Base-case'!B69,0)</f>
        <v>0</v>
      </c>
      <c r="C69" s="178">
        <f>IF('Projection_Base-case'!C69&lt;&gt;"",'Projection_Base-case'!C69,0)</f>
        <v>0</v>
      </c>
      <c r="D69" s="178">
        <f>IF('Projection_Base-case'!D69&lt;&gt;"",'Projection_Base-case'!D69,0)</f>
        <v>0</v>
      </c>
      <c r="E69" s="176" t="str">
        <f>IF(AND('Résultats Minor'!$AC$3="OUI",'Résultats Minor'!E68&lt;&gt;""),'Résultats Minor'!E68,IF(OR(D69="PBT2",D69="PBT3",D69="PBT5",D69="PBT8",D69="PBT9"),"Scenario1",IF(OR(D69="PBT6",D69="PBT7",D69="PBT10"),"Scenario2",IF(OR(D69="PBT1",D69="PBT4"),"Scenario3",""))))</f>
        <v/>
      </c>
      <c r="F69" s="202" t="str">
        <f t="shared" si="0"/>
        <v>0</v>
      </c>
      <c r="G69" s="206" t="str">
        <f>IF(F69="Scenario1PBT1",'Minor retrofit'!$E$7,IF(F69="Scenario2PBT1",'Minor retrofit'!$F$7,IF(F69="Scenario3PBT1",'Minor retrofit'!$G$7,"")))&amp;IF(F69="Scenario1PBT2",'Minor retrofit'!$H$7,IF(F69="Scenario2PBT2",'Minor retrofit'!$I$7,IF(F69="Scenario3PBT2",'Minor retrofit'!$J$7,"")))&amp;IF(F69="Scenario1PBT3",'Minor retrofit'!$K$7,IF(F69="Scenario2PBT3",'Minor retrofit'!$L$7,IF(F69="Scenario3PBT3",'Minor retrofit'!$M$7,"")))&amp;IF(F69="Scenario1PBT4",'Minor retrofit'!$N$7,IF(F69="Scenario2PBT4",'Minor retrofit'!$O$7,IF(F69="Scenario3PBT4",'Minor retrofit'!$P$7,"")))&amp;IF(F69="Scenario1PBT5",'Minor retrofit'!$Q$7,IF(F69="Scenario2PBT5",'Minor retrofit'!$R$7,IF(F69="Scenario3PBT5",'Minor retrofit'!$S$7,"")))&amp;IF(F69="Scenario1PBT6",'Minor retrofit'!$T$7,IF(F69="Scenario2PBT6",'Minor retrofit'!$U$7,IF(F69="Scenario3PBT6",'Minor retrofit'!$V$7,"")))&amp;IF(F69="Scenario1PBT7",'Minor retrofit'!$W$7,IF(F69="Scenario2PBT7",'Minor retrofit'!$X$7,IF(F69="Scenario3PBT7",'Minor retrofit'!$Y$7,"")))&amp;IF(F69="Scenario1PBT8",'Minor retrofit'!$Z$7,IF(F69="Scenario2PBT8",'Minor retrofit'!$AA$7,IF(F69="Scenario3PBT8",'Minor retrofit'!$AB$7,"")))&amp;IF(F69="Scenario1PBT9",'Minor retrofit'!$AC$7,IF(F69="Scenario2PBT9",'Minor retrofit'!$AD$7,IF(F69="Scenario3PBT9",'Minor retrofit'!$AE$7,"")))&amp;IF(F69="Scenario1PBT10",'Minor retrofit'!$AF$7,IF(F69="Scenario2PBT10",'Minor retrofit'!$AG$7,IF(F69="Scenario3PBT10",'Minor retrofit'!$AH$7,"")))&amp;IF(F69="Scenario1PBT11",'Minor retrofit'!$AI$7,IF(F69="Scenario2PBT11",'Minor retrofit'!$AJ$7,IF(F69="Scenario3PBT11",'Minor retrofit'!$AK$7,"")))&amp;IF(F69="Scenario1PBT12",'Minor retrofit'!$AL$7,IF(F69="Scenario2PBT12",'Minor retrofit'!$AM$7,IF(F69="Scenario3PBT12",'Minor retrofit'!$AN$7,"")))&amp;IF(F69="Scenario1PBT13",'Minor retrofit'!$AO$7,IF(F69="Scenario2PBT13",'Minor retrofit'!$AP$7,IF(F69="Scenario3PBT13",'Minor retrofit'!$AQ$7,"")))&amp;IF(F69="Scenario1PBT14",'Minor retrofit'!$AR$7,IF(F69="Scenario2PBT14",'Minor retrofit'!$AS$7,IF(F69="Scenario3PBT14",'Minor retrofit'!$AT$7,"")))&amp;IF(F69="Scenario1PBT15",'Minor retrofit'!$AU$7,IF(F69="Scenario2PBT15",'Minor retrofit'!$AV$7,IF(F69="Scenario3PBT15",'Minor retrofit'!$AW$7,"")))</f>
        <v/>
      </c>
      <c r="H69" s="117">
        <f t="shared" si="1"/>
        <v>0</v>
      </c>
      <c r="I69" s="117" t="str">
        <f>IF(F69="Scenario1PBT1",'Minor retrofit'!$E$17,IF(F69="Scenario2PBT1",'Minor retrofit'!$F$17,IF(F69="Scenario3PBT1",'Minor retrofit'!$G$17,"")))&amp;IF(F69="Scenario1PBT2",'Minor retrofit'!$H$17,IF(F69="Scenario2PBT2",'Minor retrofit'!$I$17,IF(F69="Scenario3PBT2",'Minor retrofit'!$J$17,"")))&amp;IF(F69="Scenario1PBT3",'Minor retrofit'!$K$17,IF(F69="Scenario2PBT3",'Minor retrofit'!$L$17,IF(F69="Scenario3PBT3",'Minor retrofit'!$M$17,"")))&amp;IF(F69="Scenario1PBT4",'Minor retrofit'!$N$17,IF(F69="Scenario2PBT4",'Minor retrofit'!$O$17,IF(F69="Scenario3PBT4",'Minor retrofit'!$P$17,"")))&amp;IF(F69="Scenario1PBT5",'Minor retrofit'!$Q$17,IF(F69="Scenario2PBT5",'Minor retrofit'!$R$17,IF(F69="Scenario3PBT5",'Minor retrofit'!$S$17,"")))&amp;IF(F69="Scenario1PBT6",'Minor retrofit'!$T$17,IF(F69="Scenario2PBT6",'Minor retrofit'!$U$17,IF(F69="Scenario3PBT6",'Minor retrofit'!$V$17,"")))&amp;IF(F69="Scenario1PBT7",'Minor retrofit'!$W$17,IF(F69="Scenario2PBT7",'Minor retrofit'!$X$17,IF(F69="Scenario3PBT7",'Minor retrofit'!$Y$17,"")))&amp;IF(F69="Scenario1PBT8",'Minor retrofit'!$Z$17,IF(F69="Scenario2PBT8",'Minor retrofit'!$AA$17,IF(F69="Scenario3PBT8",'Minor retrofit'!$AB$17,"")))&amp;IF(F69="Scenario1PBT9",'Minor retrofit'!$AC$17,IF(F69="Scenario2PBT9",'Minor retrofit'!$AD$17,IF(F69="Scenario3PBT9",'Minor retrofit'!$AE$17,"")))&amp;IF(F69="Scenario1PBT10",'Minor retrofit'!$AF$17,IF(F69="Scenario2PBT10",'Minor retrofit'!$AG$17,IF(F69="Scenario3PBT10",'Minor retrofit'!$AH$17,"")))&amp;IF(F69="Scenario1PBT11",'Minor retrofit'!$AI$17,IF(F69="Scenario2PBT11",'Minor retrofit'!$AJ$17,IF(F69="Scenario3PBT11",'Minor retrofit'!$AK$17,"")))&amp;IF(F69="Scenario1PBT12",'Minor retrofit'!$AL$17,IF(F69="Scenario2PBT12",'Minor retrofit'!$AM$17,IF(F69="Scenario3PBT12",'Minor retrofit'!$AN$17,"")))&amp;IF(F69="Scenario1PBT13",'Minor retrofit'!$AO$17,IF(F69="Scenario2PBT13",'Minor retrofit'!$AP$17,IF(F69="Scenario3PBT13",'Minor retrofit'!$AQ$17,"")))&amp;IF(F69="Scenario1PBT14",'Minor retrofit'!$AR$17,IF(F69="Scenario2PBT14",'Minor retrofit'!$AS$17,IF(F69="Scenario3PBT14",'Minor retrofit'!$AT$17,"")))&amp;IF(F69="Scenario1PBT15",'Minor retrofit'!$AU$17,IF(F69="Scenario2PBT15",'Minor retrofit'!$AV$17,IF(F69="Scenario3PBT15",'Minor retrofit'!$AW$17,"")))</f>
        <v/>
      </c>
      <c r="J69" s="117">
        <f t="shared" si="2"/>
        <v>0</v>
      </c>
      <c r="K69" s="117" t="str">
        <f>IF(F69="Scenario1PBT1",'Minor retrofit'!$E$19,IF(F69="Scenario2PBT1",'Minor retrofit'!$F$19,IF(F69="Scenario3PBT1",'Minor retrofit'!$G$19,"")))&amp;IF(F69="Scenario1PBT2",'Minor retrofit'!$H$19,IF(F69="Scenario2PBT2",'Minor retrofit'!$I$19,IF(F69="Scenario3PBT2",'Minor retrofit'!$J$19,"")))&amp;IF(F69="Scenario1PBT3",'Minor retrofit'!$K$19,IF(F69="Scenario2PBT3",'Minor retrofit'!$L$19,IF(F69="Scenario3PBT3",'Minor retrofit'!$M$19,"")))&amp;IF(F69="Scenario1PBT4",'Minor retrofit'!$N$19,IF(F69="Scenario2PBT4",'Minor retrofit'!$O$19,IF(F69="Scenario3PBT4",'Minor retrofit'!$P$19,"")))&amp;IF(F69="Scenario1PBT5",'Minor retrofit'!$Q$19,IF(F69="Scenario2PBT5",'Minor retrofit'!$R$19,IF(F69="Scenario3PBT5",'Minor retrofit'!$S$19,"")))&amp;IF(F69="Scenario1PBT6",'Minor retrofit'!$T$19,IF(F69="Scenario2PBT6",'Minor retrofit'!$U$19,IF(F69="Scenario3PBT6",'Minor retrofit'!$V$19,"")))&amp;IF(F69="Scenario1PBT7",'Minor retrofit'!$W$19,IF(F69="Scenario2PBT7",'Minor retrofit'!$X$19,IF(F69="Scenario3PBT7",'Minor retrofit'!$Y$19,"")))&amp;IF(F69="Scenario1PBT8",'Minor retrofit'!$Z$19,IF(F69="Scenario2PBT8",'Minor retrofit'!$AA$19,IF(F69="Scenario3PBT8",'Minor retrofit'!$AB$19,"")))&amp;IF(F69="Scenario1PBT9",'Minor retrofit'!$AC$19,IF(F69="Scenario2PBT9",'Minor retrofit'!$AD$19,IF(F69="Scenario3PBT9",'Minor retrofit'!$AE$19,"")))&amp;IF(F69="Scenario1PBT10",'Minor retrofit'!$AF$19,IF(F69="Scenario2PBT10",'Minor retrofit'!$AG$19,IF(F69="Scenario3PBT10",'Minor retrofit'!$AH$19,"")))&amp;IF(F69="Scenario1PBT11",'Minor retrofit'!$AI$19,IF(F69="Scenario2PBT11",'Minor retrofit'!$AJ$19,IF(F69="Scenario3PBT11",'Minor retrofit'!$AK$19,"")))&amp;IF(F69="Scenario1PBT12",'Minor retrofit'!$AL$19,IF(F69="Scenario2PBT12",'Minor retrofit'!$AM$19,IF(F69="Scenario3PBT12",'Minor retrofit'!$AN$19,"")))&amp;IF(F69="Scenario1PBT13",'Minor retrofit'!$AO$19,IF(F69="Scenario2PBT13",'Minor retrofit'!$AP$19,IF(F69="Scenario3PBT13",'Minor retrofit'!$AQ$19,"")))&amp;IF(F69="Scenario1PBT14",'Minor retrofit'!$AR$19,IF(F69="Scenario2PBT14",'Minor retrofit'!$AS$19,IF(F69="Scenario3PBT14",'Minor retrofit'!$AT$19,"")))&amp;IF(F69="Scenario1PBT15",'Minor retrofit'!$AU$19,IF(F69="Scenario2PBT15",'Minor retrofit'!$AV$19,IF(F69="Scenario3PBT15",'Minor retrofit'!$AW$19,"")))</f>
        <v/>
      </c>
      <c r="L69" s="117">
        <f t="shared" si="3"/>
        <v>0</v>
      </c>
      <c r="M69" s="117" t="str">
        <f>IF(F69="Scenario1PBT1",'Minor retrofit'!$E$21,IF(F69="Scenario2PBT1",'Minor retrofit'!$F$21,IF(F69="Scenario3PBT1",'Minor retrofit'!$G$21,"")))&amp;IF(F69="Scenario1PBT2",'Minor retrofit'!$H$21,IF(F69="Scenario2PBT2",'Minor retrofit'!$I$21,IF(F69="Scenario3PBT2",'Minor retrofit'!$J$21,"")))&amp;IF(F69="Scenario1PBT3",'Minor retrofit'!$K$21,IF(F69="Scenario2PBT3",'Minor retrofit'!$L$21,IF(F69="Scenario3PBT3",'Minor retrofit'!$M$21,"")))&amp;IF(F69="Scenario1PBT4",'Minor retrofit'!$N$21,IF(F69="Scenario2PBT4",'Minor retrofit'!$O$21,IF(F69="Scenario3PBT4",'Minor retrofit'!$P$21,"")))&amp;IF(F69="Scenario1PBT5",'Minor retrofit'!$Q$21,IF(F69="Scenario2PBT5",'Minor retrofit'!$R$21,IF(F69="Scenario3PBT5",'Minor retrofit'!$S$21,"")))&amp;IF(F69="Scenario1PBT6",'Minor retrofit'!$T$21,IF(F69="Scenario2PBT6",'Minor retrofit'!$U$21,IF(F69="Scenario3PBT6",'Minor retrofit'!$V$21,"")))&amp;IF(F69="Scenario1PBT7",'Minor retrofit'!$W$21,IF(F69="Scenario2PBT7",'Minor retrofit'!$X$21,IF(F69="Scenario3PBT7",'Minor retrofit'!$Y$21,"")))&amp;IF(F69="Scenario1PBT8",'Minor retrofit'!$Z$21,IF(F69="Scenario2PBT8",'Minor retrofit'!$AA$21,IF(F69="Scenario3PBT8",'Minor retrofit'!$AB$21,"")))&amp;IF(F69="Scenario1PBT9",'Minor retrofit'!$AC$21,IF(F69="Scenario2PBT9",'Minor retrofit'!$AD$21,IF(F69="Scenario3PBT9",'Minor retrofit'!$AE$21,"")))&amp;IF(F69="Scenario1PBT10",'Minor retrofit'!$AF$21,IF(F69="Scenario2PBT10",'Minor retrofit'!$AG$21,IF(F69="Scenario3PBT10",'Minor retrofit'!$AH$21,"")))&amp;IF(F69="Scenario1PBT11",'Minor retrofit'!$AI$21,IF(F69="Scenario2PBT11",'Minor retrofit'!$AJ$21,IF(F69="Scenario3PBT11",'Minor retrofit'!$AK$21,"")))&amp;IF(F69="Scenario1PBT12",'Minor retrofit'!$AL$21,IF(F69="Scenario2PBT12",'Minor retrofit'!$AM$21,IF(F69="Scenario3PBT12",'Minor retrofit'!$AN$21,"")))&amp;IF(F69="Scenario1PBT13",'Minor retrofit'!$AO$21,IF(F69="Scenario2PBT13",'Minor retrofit'!$AP$21,IF(F69="Scenario3PBT13",'Minor retrofit'!$AQ$21,"")))&amp;IF(F69="Scenario1PBT14",'Minor retrofit'!$AR$21,IF(F69="Scenario2PBT14",'Minor retrofit'!$AS$21,IF(F69="Scenario3PBT14",'Minor retrofit'!$AT$21,"")))&amp;IF(F69="Scenario1PBT15",'Minor retrofit'!$AU$21,IF(F69="Scenario2PBT15",'Minor retrofit'!$AV$21,IF(F69="Scenario3PBT15",'Minor retrofit'!$AW$21,"")))</f>
        <v/>
      </c>
      <c r="N69" s="118">
        <f t="shared" si="4"/>
        <v>0</v>
      </c>
      <c r="O69" s="206" t="str">
        <f>IF(F69="Scenario1PBT1",'Minor retrofit'!$E$24,IF(F69="Scenario2PBT1",'Minor retrofit'!$F$24,IF(F69="Scenario3PBT1",'Minor retrofit'!$G$24,"")))&amp;IF(F69="Scenario1PBT2",'Minor retrofit'!$H$24,IF(F69="Scenario2PBT2",'Minor retrofit'!$I$24,IF(F69="Scenario3PBT2",'Minor retrofit'!$J$24,"")))&amp;IF(F69="Scenario1PBT3",'Minor retrofit'!$K$24,IF(F69="Scenario2PBT3",'Minor retrofit'!$L$24,IF(F69="Scenario3PBT3",'Minor retrofit'!$M$24,"")))&amp;IF(F69="Scenario1PBT4",'Minor retrofit'!$N$24,IF(F69="Scenario2PBT4",'Minor retrofit'!$O$24,IF(F69="Scenario3PBT4",'Minor retrofit'!$P$24,"")))&amp;IF(F69="Scenario1PBT5",'Minor retrofit'!$Q$24,IF(F69="Scenario2PBT5",'Minor retrofit'!$R$24,IF(F69="Scenario3PBT5",'Minor retrofit'!$S$24,"")))&amp;IF(F69="Scenario1PBT6",'Minor retrofit'!$T$24,IF(F69="Scenario2PBT6",'Minor retrofit'!$U$24,IF(F69="Scenario3PBT6",'Minor retrofit'!$V$24,"")))&amp;IF(F69="Scenario1PBT7",'Minor retrofit'!$W$24,IF(F69="Scenario2PBT7",'Minor retrofit'!$X$24,IF(F69="Scenario3PBT7",'Minor retrofit'!$Y$24,"")))&amp;IF(F69="Scenario1PBT8",'Minor retrofit'!$Z$24,IF(F69="Scenario2PBT8",'Minor retrofit'!$AA$24,IF(F69="Scenario3PBT8",'Minor retrofit'!$AB$24,"")))&amp;IF(F69="Scenario1PBT9",'Minor retrofit'!$AC$24,IF(F69="Scenario2PBT9",'Minor retrofit'!$AD$24,IF(F69="Scenario3PBT9",'Minor retrofit'!$AE$24,"")))&amp;IF(F69="Scenario1PBT10",'Minor retrofit'!$AF$24,IF(F69="Scenario2PBT10",'Minor retrofit'!$AG$24,IF(F69="Scenario3PBT10",'Minor retrofit'!$AH$24,"")))&amp;IF(F69="Scenario1PBT11",'Minor retrofit'!$AI$24,IF(F69="Scenario2PBT11",'Minor retrofit'!$AJ$24,IF(F69="Scenario3PBT11",'Minor retrofit'!$AK$24,"")))&amp;IF(F69="Scenario1PBT12",'Minor retrofit'!$AL$24,IF(F69="Scenario2PBT12",'Minor retrofit'!$AM$24,IF(F69="Scenario3PBT12",'Minor retrofit'!$AN$24,"")))&amp;IF(F69="Scenario1PBT13",'Minor retrofit'!$AO$24,IF(F69="Scenario2PBT13",'Minor retrofit'!$AP$24,IF(F69="Scenario3PBT13",'Minor retrofit'!$AQ$24,"")))&amp;IF(F69="Scenario1PBT14",'Minor retrofit'!$AR$24,IF(F69="Scenario2PBT14",'Minor retrofit'!$AS$24,IF(F69="Scenario3PBT14",'Minor retrofit'!$AT$24,"")))&amp;IF(F69="Scenario1PBT15",'Minor retrofit'!$AU$24,IF(F69="Scenario2PBT15",'Minor retrofit'!$AV$24,IF(F69="Scenario3PBT15",'Minor retrofit'!$AW$24,"")))</f>
        <v/>
      </c>
      <c r="P69" s="117">
        <f t="shared" si="5"/>
        <v>0</v>
      </c>
      <c r="Q69" s="117" t="str">
        <f>IF(F69="Scenario1PBT1",'Minor retrofit'!$E$26,IF(F69="Scenario2PBT1",'Minor retrofit'!$F$26,IF(F69="Scenario3PBT1",'Minor retrofit'!$G$26,"")))&amp;IF(F69="Scenario1PBT2",'Minor retrofit'!$H$26,IF(F69="Scenario2PBT2",'Minor retrofit'!$I$26,IF(F69="Scenario3PBT2",'Minor retrofit'!$J$26,"")))&amp;IF(F69="Scenario1PBT3",'Minor retrofit'!$K$26,IF(F69="Scenario2PBT3",'Minor retrofit'!$L$26,IF(F69="Scenario3PBT3",'Minor retrofit'!$M$26,"")))&amp;IF(F69="Scenario1PBT4",'Minor retrofit'!$N$26,IF(F69="Scenario2PBT4",'Minor retrofit'!$O$26,IF(F69="Scenario3PBT4",'Minor retrofit'!$P$26,"")))&amp;IF(F69="Scenario1PBT5",'Minor retrofit'!$Q$26,IF(F69="Scenario2PBT5",'Minor retrofit'!$R$26,IF(F69="Scenario3PBT5",'Minor retrofit'!$S$26,"")))&amp;IF(F69="Scenario1PBT6",'Minor retrofit'!$T$26,IF(F69="Scenario2PBT6",'Minor retrofit'!$U$26,IF(F69="Scenario3PBT6",'Minor retrofit'!$V$26,"")))&amp;IF(F69="Scenario1PBT7",'Minor retrofit'!$W$26,IF(F69="Scenario2PBT7",'Minor retrofit'!$X$26,IF(F69="Scenario3PBT7",'Minor retrofit'!$Y$26,"")))&amp;IF(F69="Scenario1PBT8",'Minor retrofit'!$Z$26,IF(F69="Scenario2PBT8",'Minor retrofit'!$AA$26,IF(F69="Scenario3PBT8",'Minor retrofit'!$AB$26,"")))&amp;IF(F69="Scenario1PBT9",'Minor retrofit'!$AC$26,IF(F69="Scenario2PBT9",'Minor retrofit'!$AD$26,IF(F69="Scenario3PBT9",'Minor retrofit'!$AE$26,"")))&amp;IF(F69="Scenario1PBT10",'Minor retrofit'!$AF$26,IF(F69="Scenario2PBT10",'Minor retrofit'!$AG$26,IF(F69="Scenario3PBT10",'Minor retrofit'!$AH$26,"")))&amp;IF(F69="Scenario1PBT11",'Minor retrofit'!$AI$26,IF(F69="Scenario2PBT11",'Minor retrofit'!$AJ$26,IF(F69="Scenario3PBT11",'Minor retrofit'!$AK$26,"")))&amp;IF(F69="Scenario1PBT12",'Minor retrofit'!$AL$26,IF(F69="Scenario2PBT12",'Minor retrofit'!$AM$26,IF(F69="Scenario3PBT12",'Minor retrofit'!$AN$26,"")))&amp;IF(F69="Scenario1PBT13",'Minor retrofit'!$AO$26,IF(F69="Scenario2PBT13",'Minor retrofit'!$AP$26,IF(F69="Scenario3PBT13",'Minor retrofit'!$AQ$26,"")))&amp;IF(F69="Scenario1PBT14",'Minor retrofit'!$AR$26,IF(F69="Scenario2PBT14",'Minor retrofit'!$AS$26,IF(F69="Scenario3PBT14",'Minor retrofit'!$AT$26,"")))&amp;IF(F69="Scenario1PBT15",'Minor retrofit'!$AU$26,IF(F69="Scenario2PBT15",'Minor retrofit'!$AV$26,IF(F69="Scenario3PBT15",'Minor retrofit'!$AW$26,"")))</f>
        <v/>
      </c>
      <c r="R69" s="117">
        <f t="shared" si="6"/>
        <v>0</v>
      </c>
      <c r="S69" s="117" t="str">
        <f>IF(F69="Scenario1PBT1",'Minor retrofit'!$E$28,IF(F69="Scenario2PBT1",'Minor retrofit'!$F$28,IF(F69="Scenario3PBT1",'Minor retrofit'!$G$28,"")))&amp;IF(F69="Scenario1PBT2",'Minor retrofit'!$H$28,IF(F69="Scenario2PBT2",'Minor retrofit'!$I$28,IF(F69="Scenario3PBT2",'Minor retrofit'!$J$28,"")))&amp;IF(F69="Scenario1PBT3",'Minor retrofit'!$K$28,IF(F69="Scenario2PBT3",'Minor retrofit'!$L$28,IF(F69="Scenario3PBT3",'Minor retrofit'!$M$28,"")))&amp;IF(F69="Scenario1PBT4",'Minor retrofit'!$N$28,IF(F69="Scenario2PBT4",'Minor retrofit'!$O$28,IF(F69="Scenario3PBT4",'Minor retrofit'!$P$28,"")))&amp;IF(F69="Scenario1PBT5",'Minor retrofit'!$Q$28,IF(F69="Scenario2PBT5",'Minor retrofit'!$R$28,IF(F69="Scenario3PBT5",'Minor retrofit'!$S$28,"")))&amp;IF(F69="Scenario1PBT6",'Minor retrofit'!$T$28,IF(F69="Scenario2PBT6",'Minor retrofit'!$U$28,IF(F69="Scenario3PBT6",'Minor retrofit'!$V$28,"")))&amp;IF(F69="Scenario1PBT7",'Minor retrofit'!$W$28,IF(F69="Scenario2PBT7",'Minor retrofit'!$X$28,IF(F69="Scenario3PBT7",'Minor retrofit'!$Y$28,"")))&amp;IF(F69="Scenario1PBT8",'Minor retrofit'!$Z$28,IF(F69="Scenario2PBT8",'Minor retrofit'!$AA$28,IF(F69="Scenario3PBT8",'Minor retrofit'!$AB$28,"")))&amp;IF(F69="Scenario1PBT9",'Minor retrofit'!$AC$28,IF(F69="Scenario2PBT9",'Minor retrofit'!$AD$28,IF(F69="Scenario3PBT9",'Minor retrofit'!$AE$28,"")))&amp;IF(F69="Scenario1PBT10",'Minor retrofit'!$AF$28,IF(F69="Scenario2PBT10",'Minor retrofit'!$AG$28,IF(F69="Scenario3PBT10",'Minor retrofit'!$AH$28,"")))&amp;IF(F69="Scenario1PBT11",'Minor retrofit'!$AI$28,IF(F69="Scenario2PBT11",'Minor retrofit'!$AJ$28,IF(F69="Scenario3PBT11",'Minor retrofit'!$AK$28,"")))&amp;IF(F69="Scenario1PBT12",'Minor retrofit'!$AL$28,IF(F69="Scenario2PBT12",'Minor retrofit'!$AM$28,IF(F69="Scenario3PBT12",'Minor retrofit'!$AN$28,"")))&amp;IF(F69="Scenario1PBT13",'Minor retrofit'!$AO$28,IF(F69="Scenario2PBT13",'Minor retrofit'!$AP$28,IF(F69="Scenario3PBT13",'Minor retrofit'!$AQ$28,"")))&amp;IF(F69="Scenario1PBT14",'Minor retrofit'!$AR$28,IF(F69="Scenario2PBT14",'Minor retrofit'!$AS$28,IF(F69="Scenario3PBT14",'Minor retrofit'!$AT$28,"")))&amp;IF(F69="Scenario1PBT15",'Minor retrofit'!$AU$28,IF(F69="Scenario2PBT15",'Minor retrofit'!$AV$28,IF(F69="Scenario3PBT15",'Minor retrofit'!$AW$28,"")))</f>
        <v/>
      </c>
      <c r="T69" s="207">
        <f t="shared" si="7"/>
        <v>0</v>
      </c>
      <c r="U69" s="206" t="str">
        <f>IF(F69="Scenario1PBT1",'Minor retrofit'!$E$39,IF(F69="Scenario2PBT1",'Minor retrofit'!$F$39,IF(F69="Scenario3PBT1",'Minor retrofit'!$G$39,"")))&amp;IF(F69="Scenario1PBT2",'Minor retrofit'!$H$39,IF(F69="Scenario2PBT2",'Minor retrofit'!$I$39,IF(F69="Scenario3PBT2",'Minor retrofit'!$J$39,"")))&amp;IF(F69="Scenario1PBT3",'Minor retrofit'!$K$39,IF(F69="Scenario2PBT3",'Minor retrofit'!$L$39,IF(F69="Scenario3PBT3",'Minor retrofit'!$M$39,"")))&amp;IF(F69="Scenario1PBT4",'Minor retrofit'!$N$39,IF(F69="Scenario2PBT4",'Minor retrofit'!$O$39,IF(F69="Scenario3PBT4",'Minor retrofit'!$P$39,"")))&amp;IF(F69="Scenario1PBT5",'Minor retrofit'!$Q$39,IF(F69="Scenario2PBT5",'Minor retrofit'!$R$39,IF(F69="Scenario3PBT5",'Minor retrofit'!$S$39,"")))&amp;IF(F69="Scenario1PBT6",'Minor retrofit'!$T$39,IF(F69="Scenario2PBT6",'Minor retrofit'!$U$39,IF(F69="Scenario3PBT6",'Minor retrofit'!$V$39,"")))&amp;IF(F69="Scenario1PBT7",'Minor retrofit'!$W$39,IF(F69="Scenario2PBT7",'Minor retrofit'!$X$39,IF(F69="Scenario3PBT7",'Minor retrofit'!$Y$39,"")))&amp;IF(F69="Scenario1PBT8",'Minor retrofit'!$Z$39,IF(F69="Scenario2PBT8",'Minor retrofit'!$AA$39,IF(F69="Scenario3PBT8",'Minor retrofit'!$AB$39,"")))&amp;IF(F69="Scenario1PBT9",'Minor retrofit'!$AC$39,IF(F69="Scenario2PBT9",'Minor retrofit'!$AD$39,IF(F69="Scenario3PBT9",'Minor retrofit'!$AE$39,"")))&amp;IF(F69="Scenario1PBT10",'Minor retrofit'!$AF$39,IF(F69="Scenario2PBT10",'Minor retrofit'!$AG$39,IF(F69="Scenario3PBT10",'Minor retrofit'!$AH$39,"")))&amp;IF(F69="Scenario1PBT11",'Minor retrofit'!$AI$39,IF(F69="Scenario2PBT11",'Minor retrofit'!$AJ$39,IF(F69="Scenario3PBT11",'Minor retrofit'!$AK$39,"")))&amp;IF(F69="Scenario1PBT12",'Minor retrofit'!$AL$39,IF(F69="Scenario2PBT12",'Minor retrofit'!$AM$39,IF(F69="Scenario3PBT12",'Minor retrofit'!$AN$39,"")))&amp;IF(F69="Scenario1PBT13",'Minor retrofit'!$AO$39,IF(F69="Scenario2PBT13",'Minor retrofit'!$AP$39,IF(F69="Scenario3PBT13",'Minor retrofit'!$AQ$39,"")))&amp;IF(F69="Scenario1PBT14",'Minor retrofit'!$AR$39,IF(F69="Scenario2PBT14",'Minor retrofit'!$AS$39,IF(F69="Scenario3PBT14",'Minor retrofit'!$AT$39,"")))&amp;IF(F69="Scenario1PBT15",'Minor retrofit'!$AU$39,IF(F69="Scenario2PBT15",'Minor retrofit'!$AV$39,IF(F69="Scenario3PBT15",'Minor retrofit'!$AW$39,"")))</f>
        <v/>
      </c>
      <c r="V69" s="117">
        <f t="shared" si="8"/>
        <v>0</v>
      </c>
      <c r="W69" s="117" t="str">
        <f>IF(F69="Scenario1PBT1",'Minor retrofit'!$E$41,IF(F69="Scenario2PBT1",'Minor retrofit'!$F$41,IF(F69="Scenario3PBT1",'Minor retrofit'!$G$41,"")))&amp;IF(F69="Scenario1PBT2",'Minor retrofit'!$H$41,IF(F69="Scenario2PBT2",'Minor retrofit'!$I$41,IF(F69="Scenario3PBT2",'Minor retrofit'!$J$41,"")))&amp;IF(F69="Scenario1PBT3",'Minor retrofit'!$K$41,IF(F69="Scenario2PBT3",'Minor retrofit'!$L$41,IF(F69="Scenario3PBT3",'Minor retrofit'!$M$41,"")))&amp;IF(F69="Scenario1PBT4",'Minor retrofit'!$N$41,IF(F69="Scenario2PBT4",'Minor retrofit'!$O$41,IF(F69="Scenario3PBT4",'Minor retrofit'!$P$41,"")))&amp;IF(F69="Scenario1PBT5",'Minor retrofit'!$Q$41,IF(F69="Scenario2PBT5",'Minor retrofit'!$R$41,IF(F69="Scenario3PBT5",'Minor retrofit'!$S$41,"")))&amp;IF(F69="Scenario1PBT6",'Minor retrofit'!$T$41,IF(F69="Scenario2PBT6",'Minor retrofit'!$U$41,IF(F69="Scenario3PBT6",'Minor retrofit'!$V$41,"")))&amp;IF(F69="Scenario1PBT7",'Minor retrofit'!$W$41,IF(F69="Scenario2PBT7",'Minor retrofit'!$X$41,IF(F69="Scenario3PBT7",'Minor retrofit'!$Y$41,"")))&amp;IF(F69="Scenario1PBT8",'Minor retrofit'!$Z$41,IF(F69="Scenario2PBT8",'Minor retrofit'!$AA$41,IF(F69="Scenario3PBT8",'Minor retrofit'!$AB$41,"")))&amp;IF(F69="Scenario1PBT9",'Minor retrofit'!$AC$41,IF(F69="Scenario2PBT9",'Minor retrofit'!$AD$41,IF(F69="Scenario3PBT9",'Minor retrofit'!$AE$41,"")))&amp;IF(F69="Scenario1PBT10",'Minor retrofit'!$AF$41,IF(F69="Scenario2PBT10",'Minor retrofit'!$AG$41,IF(F69="Scenario3PBT10",'Minor retrofit'!$AH$41,"")))&amp;IF(F69="Scenario1PBT11",'Minor retrofit'!$AI$41,IF(F69="Scenario2PBT11",'Minor retrofit'!$AJ$41,IF(F69="Scenario3PBT11",'Minor retrofit'!$AK$41,"")))&amp;IF(F69="Scenario1PBT12",'Minor retrofit'!$AL$41,IF(F69="Scenario2PBT12",'Minor retrofit'!$AM$41,IF(F69="Scenario3PBT12",'Minor retrofit'!$AN$41,"")))&amp;IF(F69="Scenario1PBT13",'Minor retrofit'!$AO$41,IF(F69="Scenario2PBT13",'Minor retrofit'!$AP$41,IF(F69="Scenario3PBT13",'Minor retrofit'!$AQ$41,"")))&amp;IF(F69="Scenario1PBT14",'Minor retrofit'!$AR$41,IF(F69="Scenario2PBT14",'Minor retrofit'!$AS$41,IF(F69="Scenario3PBT14",'Minor retrofit'!$AT$41,"")))&amp;IF(F69="Scenario1PBT15",'Minor retrofit'!$AU$41,IF(F69="Scenario2PBT15",'Minor retrofit'!$AV$41,IF(F69="Scenario3PBT15",'Minor retrofit'!$AW$41,"")))</f>
        <v/>
      </c>
      <c r="X69" s="117">
        <f t="shared" si="9"/>
        <v>0</v>
      </c>
      <c r="Y69" s="117" t="str">
        <f>IF(F69="Scenario1PBT1",'Minor retrofit'!$E$43,IF(F69="Scenario2PBT1",'Minor retrofit'!$F$43,IF(F69="Scenario3PBT1",'Minor retrofit'!$G$43,"")))&amp;IF(F69="Scenario1PBT2",'Minor retrofit'!$H$43,IF(F69="Scenario2PBT2",'Minor retrofit'!$I$43,IF(F69="Scenario3PBT2",'Minor retrofit'!$J$43,"")))&amp;IF(F69="Scenario1PBT3",'Minor retrofit'!$K$43,IF(F69="Scenario2PBT3",'Minor retrofit'!$L$43,IF(F69="Scenario3PBT3",'Minor retrofit'!$M$43,"")))&amp;IF(F69="Scenario1PBT4",'Minor retrofit'!$N$43,IF(F69="Scenario2PBT4",'Minor retrofit'!$O$43,IF(F69="Scenario3PBT4",'Minor retrofit'!$P$43,"")))&amp;IF(F69="Scenario1PBT5",'Minor retrofit'!$Q$43,IF(F69="Scenario2PBT5",'Minor retrofit'!$R$43,IF(F69="Scenario3PBT5",'Minor retrofit'!$S$43,"")))&amp;IF(F69="Scenario1PBT6",'Minor retrofit'!$T$43,IF(F69="Scenario2PBT6",'Minor retrofit'!$U$43,IF(F69="Scenario3PBT6",'Minor retrofit'!$V$43,"")))&amp;IF(F69="Scenario1PBT7",'Minor retrofit'!$W$43,IF(F69="Scenario2PBT7",'Minor retrofit'!$X$43,IF(F69="Scenario3PBT7",'Minor retrofit'!$Y$43,"")))&amp;IF(F69="Scenario1PBT8",'Minor retrofit'!$Z$43,IF(F69="Scenario2PBT8",'Minor retrofit'!$AA$43,IF(F69="Scenario3PBT8",'Minor retrofit'!$AB$43,"")))&amp;IF(F69="Scenario1PBT9",'Minor retrofit'!$AC$43,IF(F69="Scenario2PBT9",'Minor retrofit'!$AD$43,IF(F69="Scenario3PBT9",'Minor retrofit'!$AE$43,"")))&amp;IF(F69="Scenario1PBT10",'Minor retrofit'!$AF$43,IF(F69="Scenario2PBT10",'Minor retrofit'!$AG$43,IF(F69="Scenario3PBT10",'Minor retrofit'!$AH$43,"")))&amp;IF(F69="Scenario1PBT11",'Minor retrofit'!$AI$43,IF(F69="Scenario2PBT11",'Minor retrofit'!$AJ$43,IF(F69="Scenario3PBT11",'Minor retrofit'!$AK$43,"")))&amp;IF(F69="Scenario1PBT12",'Minor retrofit'!$AL$43,IF(F69="Scenario2PBT12",'Minor retrofit'!$AM$43,IF(F69="Scenario3PBT12",'Minor retrofit'!$AN$43,"")))&amp;IF(F69="Scenario1PBT13",'Minor retrofit'!$AO$43,IF(F69="Scenario2PBT13",'Minor retrofit'!$AP$43,IF(F69="Scenario3PBT13",'Minor retrofit'!$AQ$43,"")))&amp;IF(F69="Scenario1PBT14",'Minor retrofit'!$AR$43,IF(F69="Scenario2PBT14",'Minor retrofit'!$AS$43,IF(F69="Scenario3PBT14",'Minor retrofit'!$AT$43,"")))&amp;IF(F69="Scenario1PBT15",'Minor retrofit'!$AU$43,IF(F69="Scenario2PBT15",'Minor retrofit'!$AV$43,IF(F69="Scenario3PBT15",'Minor retrofit'!$AW$43,"")))</f>
        <v/>
      </c>
      <c r="Z69" s="117">
        <f t="shared" si="10"/>
        <v>0</v>
      </c>
      <c r="AA69" s="178" t="str">
        <f>IF(F69="Scenario1PBT1",'Minor retrofit'!$E$102,IF(F69="Scenario2PBT1",'Minor retrofit'!$F$102,IF(F69="Scenario3PBT1",'Minor retrofit'!$G$102,"")))&amp;IF(F69="Scenario1PBT2",'Minor retrofit'!$H$102,IF(F69="Scenario2PBT2",'Minor retrofit'!$I$102,IF(F69="Scenario3PBT2",'Minor retrofit'!$J$102,"")))&amp;IF(F69="Scenario1PBT3",'Minor retrofit'!$K$102,IF(F69="Scenario2PBT3",'Minor retrofit'!$L$102,IF(F69="Scenario3PBT3",'Minor retrofit'!$M$102,"")))&amp;IF(F69="Scenario1PBT4",'Minor retrofit'!$N$102,IF(F69="Scenario2PBT4",'Minor retrofit'!$O$102,IF(F69="Scenario3PBT4",'Minor retrofit'!$P$102,"")))&amp;IF(F69="Scenario1PBT5",'Minor retrofit'!$Q$102,IF(F69="Scenario2PBT5",'Minor retrofit'!$R$102,IF(F69="Scenario3PBT5",'Minor retrofit'!$S$102,"")))&amp;IF(F69="Scenario1PBT6",'Minor retrofit'!$T$102,IF(F69="Scenario2PBT6",'Minor retrofit'!$U$102,IF(F69="Scenario3PBT6",'Minor retrofit'!$V$102,"")))&amp;IF(F69="Scenario1PBT7",'Minor retrofit'!$W$102,IF(F69="Scenario2PBT7",'Minor retrofit'!$X$102,IF(F69="Scenario3PBT7",'Minor retrofit'!$Y$102,"")))&amp;IF(F69="Scenario1PBT8",'Minor retrofit'!$Z$102,IF(F69="Scenario2PBT8",'Minor retrofit'!$AA$102,IF(F69="Scenario3PBT8",'Minor retrofit'!$AB$102,"")))&amp;IF(F69="Scenario1PBT9",'Minor retrofit'!$AC$102,IF(F69="Scenario2PBT9",'Minor retrofit'!$AD$102,IF(F69="Scenario3PBT9",'Minor retrofit'!$AE$102,"")))&amp;IF(F69="Scenario1PBT10",'Minor retrofit'!$AF$102,IF(F69="Scenario2PBT10",'Minor retrofit'!$AG$102,IF(F69="Scenario3PBT10",'Minor retrofit'!$AH$102,"")))&amp;IF(F69="Scenario1PBT11",'Minor retrofit'!$AI$102,IF(F69="Scenario2PBT11",'Minor retrofit'!$AJ$102,IF(F69="Scenario3PBT11",'Minor retrofit'!$AK$102,"")))&amp;IF(F69="Scenario1PBT12",'Minor retrofit'!$AL$102,IF(F69="Scenario2PBT12",'Minor retrofit'!$AM$102,IF(F69="Scenario3PBT12",'Minor retrofit'!$AN$102,"")))&amp;IF(F69="Scenario1PBT13",'Minor retrofit'!$AO$102,IF(F69="Scenario2PBT13",'Minor retrofit'!$AP$102,IF(F69="Scenario3PBT13",'Minor retrofit'!$AQ$102,"")))&amp;IF(F69="Scenario1PBT14",'Minor retrofit'!$AR$102,IF(F69="Scenario2PBT14",'Minor retrofit'!$AS$102,IF(F69="Scenario3PBT14",'Minor retrofit'!$AT$102,"")))&amp;IF(F69="Scenario1PBT15",'Minor retrofit'!$AU$102,IF(F69="Scenario2PBT15",'Minor retrofit'!$AV$102,IF(F69="Scenario3PBT15",'Minor retrofit'!$AW$102,"")))</f>
        <v/>
      </c>
      <c r="AB69" s="179">
        <f t="shared" si="11"/>
        <v>0</v>
      </c>
      <c r="AC69" s="208">
        <f>IFERROR('Projection_Base-case'!G69-G69,0)</f>
        <v>0</v>
      </c>
      <c r="AD69" s="178">
        <f t="shared" si="12"/>
        <v>0</v>
      </c>
      <c r="AE69" s="117">
        <f>IFERROR(100*AC69/'Projection_Base-case'!G69,0)</f>
        <v>0</v>
      </c>
      <c r="AF69" s="117">
        <f>IFERROR('Projection_Base-case'!I69-I69,0)</f>
        <v>0</v>
      </c>
      <c r="AG69" s="178">
        <f t="shared" si="13"/>
        <v>0</v>
      </c>
      <c r="AH69" s="117">
        <f>IFERROR(100*AF69/'Projection_Base-case'!I69,0)</f>
        <v>0</v>
      </c>
      <c r="AI69" s="117">
        <f>IFERROR('Projection_Base-case'!K69-K69,0)</f>
        <v>0</v>
      </c>
      <c r="AJ69" s="178">
        <f t="shared" si="14"/>
        <v>0</v>
      </c>
      <c r="AK69" s="117">
        <f>IFERROR(100*AI69/'Projection_Base-case'!K69,0)</f>
        <v>0</v>
      </c>
      <c r="AL69" s="117">
        <f>IFERROR(M69-'Projection_Base-case'!M69,0)</f>
        <v>0</v>
      </c>
      <c r="AM69" s="178">
        <f t="shared" si="15"/>
        <v>0</v>
      </c>
      <c r="AN69" s="179">
        <f>IFERROR(IF('Projection_Base-case'!N69&gt;0,100*AM69/'Projection_Base-case'!N69,100*AM69/N69),0)</f>
        <v>0</v>
      </c>
      <c r="AO69" s="206">
        <f>IFERROR('Projection_Base-case'!O69-O69,0)</f>
        <v>0</v>
      </c>
      <c r="AP69" s="178">
        <f t="shared" si="16"/>
        <v>0</v>
      </c>
      <c r="AQ69" s="117">
        <f>IFERROR(100*AO69/'Projection_Base-case'!O69,0)</f>
        <v>0</v>
      </c>
      <c r="AR69" s="117">
        <f>IFERROR('Projection_Base-case'!Q69-Q69,0)</f>
        <v>0</v>
      </c>
      <c r="AS69" s="178">
        <f t="shared" si="17"/>
        <v>0</v>
      </c>
      <c r="AT69" s="117">
        <f>IFERROR(100*AR69/'Projection_Base-case'!Q69,0)</f>
        <v>0</v>
      </c>
      <c r="AU69" s="117">
        <f>IFERROR('Projection_Base-case'!S69-S69,0)</f>
        <v>0</v>
      </c>
      <c r="AV69" s="178">
        <f t="shared" si="18"/>
        <v>0</v>
      </c>
      <c r="AW69" s="118">
        <f>IFERROR(100*AU69/'Projection_Base-case'!S69,0)</f>
        <v>0</v>
      </c>
      <c r="AX69" s="206">
        <f>IFERROR('Projection_Base-case'!U69-U69,0)</f>
        <v>0</v>
      </c>
      <c r="AY69" s="178">
        <f t="shared" si="19"/>
        <v>0</v>
      </c>
      <c r="AZ69" s="117">
        <f>IFERROR(100*AX69/'Projection_Base-case'!U69,0)</f>
        <v>0</v>
      </c>
      <c r="BA69" s="117">
        <f>IFERROR('Projection_Base-case'!W69-W69,0)</f>
        <v>0</v>
      </c>
      <c r="BB69" s="178">
        <f t="shared" si="20"/>
        <v>0</v>
      </c>
      <c r="BC69" s="117">
        <f>IFERROR(100*BA69/'Projection_Base-case'!W69,0)</f>
        <v>0</v>
      </c>
      <c r="BD69" s="117">
        <f>IFERROR('Projection_Base-case'!Y69-Y69,0)</f>
        <v>0</v>
      </c>
      <c r="BE69" s="178">
        <f t="shared" si="21"/>
        <v>0</v>
      </c>
      <c r="BF69" s="117">
        <f>IFERROR(100*BD69/'Projection_Base-case'!Y69,0)</f>
        <v>0</v>
      </c>
      <c r="BG69" s="178">
        <f t="shared" si="22"/>
        <v>0</v>
      </c>
      <c r="BH69" s="179">
        <f t="shared" si="23"/>
        <v>0</v>
      </c>
    </row>
    <row r="70" spans="1:60">
      <c r="A70" s="205">
        <v>65</v>
      </c>
      <c r="B70" s="178">
        <f>IF('Projection_Base-case'!B70&lt;&gt;"",'Projection_Base-case'!B70,0)</f>
        <v>0</v>
      </c>
      <c r="C70" s="178">
        <f>IF('Projection_Base-case'!C70&lt;&gt;"",'Projection_Base-case'!C70,0)</f>
        <v>0</v>
      </c>
      <c r="D70" s="178">
        <f>IF('Projection_Base-case'!D70&lt;&gt;"",'Projection_Base-case'!D70,0)</f>
        <v>0</v>
      </c>
      <c r="E70" s="176" t="str">
        <f>IF(AND('Résultats Minor'!$AC$3="OUI",'Résultats Minor'!E69&lt;&gt;""),'Résultats Minor'!E69,IF(OR(D70="PBT2",D70="PBT3",D70="PBT5",D70="PBT8",D70="PBT9"),"Scenario1",IF(OR(D70="PBT6",D70="PBT7",D70="PBT10"),"Scenario2",IF(OR(D70="PBT1",D70="PBT4"),"Scenario3",""))))</f>
        <v/>
      </c>
      <c r="F70" s="202" t="str">
        <f t="shared" si="0"/>
        <v>0</v>
      </c>
      <c r="G70" s="206" t="str">
        <f>IF(F70="Scenario1PBT1",'Minor retrofit'!$E$7,IF(F70="Scenario2PBT1",'Minor retrofit'!$F$7,IF(F70="Scenario3PBT1",'Minor retrofit'!$G$7,"")))&amp;IF(F70="Scenario1PBT2",'Minor retrofit'!$H$7,IF(F70="Scenario2PBT2",'Minor retrofit'!$I$7,IF(F70="Scenario3PBT2",'Minor retrofit'!$J$7,"")))&amp;IF(F70="Scenario1PBT3",'Minor retrofit'!$K$7,IF(F70="Scenario2PBT3",'Minor retrofit'!$L$7,IF(F70="Scenario3PBT3",'Minor retrofit'!$M$7,"")))&amp;IF(F70="Scenario1PBT4",'Minor retrofit'!$N$7,IF(F70="Scenario2PBT4",'Minor retrofit'!$O$7,IF(F70="Scenario3PBT4",'Minor retrofit'!$P$7,"")))&amp;IF(F70="Scenario1PBT5",'Minor retrofit'!$Q$7,IF(F70="Scenario2PBT5",'Minor retrofit'!$R$7,IF(F70="Scenario3PBT5",'Minor retrofit'!$S$7,"")))&amp;IF(F70="Scenario1PBT6",'Minor retrofit'!$T$7,IF(F70="Scenario2PBT6",'Minor retrofit'!$U$7,IF(F70="Scenario3PBT6",'Minor retrofit'!$V$7,"")))&amp;IF(F70="Scenario1PBT7",'Minor retrofit'!$W$7,IF(F70="Scenario2PBT7",'Minor retrofit'!$X$7,IF(F70="Scenario3PBT7",'Minor retrofit'!$Y$7,"")))&amp;IF(F70="Scenario1PBT8",'Minor retrofit'!$Z$7,IF(F70="Scenario2PBT8",'Minor retrofit'!$AA$7,IF(F70="Scenario3PBT8",'Minor retrofit'!$AB$7,"")))&amp;IF(F70="Scenario1PBT9",'Minor retrofit'!$AC$7,IF(F70="Scenario2PBT9",'Minor retrofit'!$AD$7,IF(F70="Scenario3PBT9",'Minor retrofit'!$AE$7,"")))&amp;IF(F70="Scenario1PBT10",'Minor retrofit'!$AF$7,IF(F70="Scenario2PBT10",'Minor retrofit'!$AG$7,IF(F70="Scenario3PBT10",'Minor retrofit'!$AH$7,"")))&amp;IF(F70="Scenario1PBT11",'Minor retrofit'!$AI$7,IF(F70="Scenario2PBT11",'Minor retrofit'!$AJ$7,IF(F70="Scenario3PBT11",'Minor retrofit'!$AK$7,"")))&amp;IF(F70="Scenario1PBT12",'Minor retrofit'!$AL$7,IF(F70="Scenario2PBT12",'Minor retrofit'!$AM$7,IF(F70="Scenario3PBT12",'Minor retrofit'!$AN$7,"")))&amp;IF(F70="Scenario1PBT13",'Minor retrofit'!$AO$7,IF(F70="Scenario2PBT13",'Minor retrofit'!$AP$7,IF(F70="Scenario3PBT13",'Minor retrofit'!$AQ$7,"")))&amp;IF(F70="Scenario1PBT14",'Minor retrofit'!$AR$7,IF(F70="Scenario2PBT14",'Minor retrofit'!$AS$7,IF(F70="Scenario3PBT14",'Minor retrofit'!$AT$7,"")))&amp;IF(F70="Scenario1PBT15",'Minor retrofit'!$AU$7,IF(F70="Scenario2PBT15",'Minor retrofit'!$AV$7,IF(F70="Scenario3PBT15",'Minor retrofit'!$AW$7,"")))</f>
        <v/>
      </c>
      <c r="H70" s="117">
        <f t="shared" si="1"/>
        <v>0</v>
      </c>
      <c r="I70" s="117" t="str">
        <f>IF(F70="Scenario1PBT1",'Minor retrofit'!$E$17,IF(F70="Scenario2PBT1",'Minor retrofit'!$F$17,IF(F70="Scenario3PBT1",'Minor retrofit'!$G$17,"")))&amp;IF(F70="Scenario1PBT2",'Minor retrofit'!$H$17,IF(F70="Scenario2PBT2",'Minor retrofit'!$I$17,IF(F70="Scenario3PBT2",'Minor retrofit'!$J$17,"")))&amp;IF(F70="Scenario1PBT3",'Minor retrofit'!$K$17,IF(F70="Scenario2PBT3",'Minor retrofit'!$L$17,IF(F70="Scenario3PBT3",'Minor retrofit'!$M$17,"")))&amp;IF(F70="Scenario1PBT4",'Minor retrofit'!$N$17,IF(F70="Scenario2PBT4",'Minor retrofit'!$O$17,IF(F70="Scenario3PBT4",'Minor retrofit'!$P$17,"")))&amp;IF(F70="Scenario1PBT5",'Minor retrofit'!$Q$17,IF(F70="Scenario2PBT5",'Minor retrofit'!$R$17,IF(F70="Scenario3PBT5",'Minor retrofit'!$S$17,"")))&amp;IF(F70="Scenario1PBT6",'Minor retrofit'!$T$17,IF(F70="Scenario2PBT6",'Minor retrofit'!$U$17,IF(F70="Scenario3PBT6",'Minor retrofit'!$V$17,"")))&amp;IF(F70="Scenario1PBT7",'Minor retrofit'!$W$17,IF(F70="Scenario2PBT7",'Minor retrofit'!$X$17,IF(F70="Scenario3PBT7",'Minor retrofit'!$Y$17,"")))&amp;IF(F70="Scenario1PBT8",'Minor retrofit'!$Z$17,IF(F70="Scenario2PBT8",'Minor retrofit'!$AA$17,IF(F70="Scenario3PBT8",'Minor retrofit'!$AB$17,"")))&amp;IF(F70="Scenario1PBT9",'Minor retrofit'!$AC$17,IF(F70="Scenario2PBT9",'Minor retrofit'!$AD$17,IF(F70="Scenario3PBT9",'Minor retrofit'!$AE$17,"")))&amp;IF(F70="Scenario1PBT10",'Minor retrofit'!$AF$17,IF(F70="Scenario2PBT10",'Minor retrofit'!$AG$17,IF(F70="Scenario3PBT10",'Minor retrofit'!$AH$17,"")))&amp;IF(F70="Scenario1PBT11",'Minor retrofit'!$AI$17,IF(F70="Scenario2PBT11",'Minor retrofit'!$AJ$17,IF(F70="Scenario3PBT11",'Minor retrofit'!$AK$17,"")))&amp;IF(F70="Scenario1PBT12",'Minor retrofit'!$AL$17,IF(F70="Scenario2PBT12",'Minor retrofit'!$AM$17,IF(F70="Scenario3PBT12",'Minor retrofit'!$AN$17,"")))&amp;IF(F70="Scenario1PBT13",'Minor retrofit'!$AO$17,IF(F70="Scenario2PBT13",'Minor retrofit'!$AP$17,IF(F70="Scenario3PBT13",'Minor retrofit'!$AQ$17,"")))&amp;IF(F70="Scenario1PBT14",'Minor retrofit'!$AR$17,IF(F70="Scenario2PBT14",'Minor retrofit'!$AS$17,IF(F70="Scenario3PBT14",'Minor retrofit'!$AT$17,"")))&amp;IF(F70="Scenario1PBT15",'Minor retrofit'!$AU$17,IF(F70="Scenario2PBT15",'Minor retrofit'!$AV$17,IF(F70="Scenario3PBT15",'Minor retrofit'!$AW$17,"")))</f>
        <v/>
      </c>
      <c r="J70" s="117">
        <f t="shared" si="2"/>
        <v>0</v>
      </c>
      <c r="K70" s="117" t="str">
        <f>IF(F70="Scenario1PBT1",'Minor retrofit'!$E$19,IF(F70="Scenario2PBT1",'Minor retrofit'!$F$19,IF(F70="Scenario3PBT1",'Minor retrofit'!$G$19,"")))&amp;IF(F70="Scenario1PBT2",'Minor retrofit'!$H$19,IF(F70="Scenario2PBT2",'Minor retrofit'!$I$19,IF(F70="Scenario3PBT2",'Minor retrofit'!$J$19,"")))&amp;IF(F70="Scenario1PBT3",'Minor retrofit'!$K$19,IF(F70="Scenario2PBT3",'Minor retrofit'!$L$19,IF(F70="Scenario3PBT3",'Minor retrofit'!$M$19,"")))&amp;IF(F70="Scenario1PBT4",'Minor retrofit'!$N$19,IF(F70="Scenario2PBT4",'Minor retrofit'!$O$19,IF(F70="Scenario3PBT4",'Minor retrofit'!$P$19,"")))&amp;IF(F70="Scenario1PBT5",'Minor retrofit'!$Q$19,IF(F70="Scenario2PBT5",'Minor retrofit'!$R$19,IF(F70="Scenario3PBT5",'Minor retrofit'!$S$19,"")))&amp;IF(F70="Scenario1PBT6",'Minor retrofit'!$T$19,IF(F70="Scenario2PBT6",'Minor retrofit'!$U$19,IF(F70="Scenario3PBT6",'Minor retrofit'!$V$19,"")))&amp;IF(F70="Scenario1PBT7",'Minor retrofit'!$W$19,IF(F70="Scenario2PBT7",'Minor retrofit'!$X$19,IF(F70="Scenario3PBT7",'Minor retrofit'!$Y$19,"")))&amp;IF(F70="Scenario1PBT8",'Minor retrofit'!$Z$19,IF(F70="Scenario2PBT8",'Minor retrofit'!$AA$19,IF(F70="Scenario3PBT8",'Minor retrofit'!$AB$19,"")))&amp;IF(F70="Scenario1PBT9",'Minor retrofit'!$AC$19,IF(F70="Scenario2PBT9",'Minor retrofit'!$AD$19,IF(F70="Scenario3PBT9",'Minor retrofit'!$AE$19,"")))&amp;IF(F70="Scenario1PBT10",'Minor retrofit'!$AF$19,IF(F70="Scenario2PBT10",'Minor retrofit'!$AG$19,IF(F70="Scenario3PBT10",'Minor retrofit'!$AH$19,"")))&amp;IF(F70="Scenario1PBT11",'Minor retrofit'!$AI$19,IF(F70="Scenario2PBT11",'Minor retrofit'!$AJ$19,IF(F70="Scenario3PBT11",'Minor retrofit'!$AK$19,"")))&amp;IF(F70="Scenario1PBT12",'Minor retrofit'!$AL$19,IF(F70="Scenario2PBT12",'Minor retrofit'!$AM$19,IF(F70="Scenario3PBT12",'Minor retrofit'!$AN$19,"")))&amp;IF(F70="Scenario1PBT13",'Minor retrofit'!$AO$19,IF(F70="Scenario2PBT13",'Minor retrofit'!$AP$19,IF(F70="Scenario3PBT13",'Minor retrofit'!$AQ$19,"")))&amp;IF(F70="Scenario1PBT14",'Minor retrofit'!$AR$19,IF(F70="Scenario2PBT14",'Minor retrofit'!$AS$19,IF(F70="Scenario3PBT14",'Minor retrofit'!$AT$19,"")))&amp;IF(F70="Scenario1PBT15",'Minor retrofit'!$AU$19,IF(F70="Scenario2PBT15",'Minor retrofit'!$AV$19,IF(F70="Scenario3PBT15",'Minor retrofit'!$AW$19,"")))</f>
        <v/>
      </c>
      <c r="L70" s="117">
        <f t="shared" si="3"/>
        <v>0</v>
      </c>
      <c r="M70" s="117" t="str">
        <f>IF(F70="Scenario1PBT1",'Minor retrofit'!$E$21,IF(F70="Scenario2PBT1",'Minor retrofit'!$F$21,IF(F70="Scenario3PBT1",'Minor retrofit'!$G$21,"")))&amp;IF(F70="Scenario1PBT2",'Minor retrofit'!$H$21,IF(F70="Scenario2PBT2",'Minor retrofit'!$I$21,IF(F70="Scenario3PBT2",'Minor retrofit'!$J$21,"")))&amp;IF(F70="Scenario1PBT3",'Minor retrofit'!$K$21,IF(F70="Scenario2PBT3",'Minor retrofit'!$L$21,IF(F70="Scenario3PBT3",'Minor retrofit'!$M$21,"")))&amp;IF(F70="Scenario1PBT4",'Minor retrofit'!$N$21,IF(F70="Scenario2PBT4",'Minor retrofit'!$O$21,IF(F70="Scenario3PBT4",'Minor retrofit'!$P$21,"")))&amp;IF(F70="Scenario1PBT5",'Minor retrofit'!$Q$21,IF(F70="Scenario2PBT5",'Minor retrofit'!$R$21,IF(F70="Scenario3PBT5",'Minor retrofit'!$S$21,"")))&amp;IF(F70="Scenario1PBT6",'Minor retrofit'!$T$21,IF(F70="Scenario2PBT6",'Minor retrofit'!$U$21,IF(F70="Scenario3PBT6",'Minor retrofit'!$V$21,"")))&amp;IF(F70="Scenario1PBT7",'Minor retrofit'!$W$21,IF(F70="Scenario2PBT7",'Minor retrofit'!$X$21,IF(F70="Scenario3PBT7",'Minor retrofit'!$Y$21,"")))&amp;IF(F70="Scenario1PBT8",'Minor retrofit'!$Z$21,IF(F70="Scenario2PBT8",'Minor retrofit'!$AA$21,IF(F70="Scenario3PBT8",'Minor retrofit'!$AB$21,"")))&amp;IF(F70="Scenario1PBT9",'Minor retrofit'!$AC$21,IF(F70="Scenario2PBT9",'Minor retrofit'!$AD$21,IF(F70="Scenario3PBT9",'Minor retrofit'!$AE$21,"")))&amp;IF(F70="Scenario1PBT10",'Minor retrofit'!$AF$21,IF(F70="Scenario2PBT10",'Minor retrofit'!$AG$21,IF(F70="Scenario3PBT10",'Minor retrofit'!$AH$21,"")))&amp;IF(F70="Scenario1PBT11",'Minor retrofit'!$AI$21,IF(F70="Scenario2PBT11",'Minor retrofit'!$AJ$21,IF(F70="Scenario3PBT11",'Minor retrofit'!$AK$21,"")))&amp;IF(F70="Scenario1PBT12",'Minor retrofit'!$AL$21,IF(F70="Scenario2PBT12",'Minor retrofit'!$AM$21,IF(F70="Scenario3PBT12",'Minor retrofit'!$AN$21,"")))&amp;IF(F70="Scenario1PBT13",'Minor retrofit'!$AO$21,IF(F70="Scenario2PBT13",'Minor retrofit'!$AP$21,IF(F70="Scenario3PBT13",'Minor retrofit'!$AQ$21,"")))&amp;IF(F70="Scenario1PBT14",'Minor retrofit'!$AR$21,IF(F70="Scenario2PBT14",'Minor retrofit'!$AS$21,IF(F70="Scenario3PBT14",'Minor retrofit'!$AT$21,"")))&amp;IF(F70="Scenario1PBT15",'Minor retrofit'!$AU$21,IF(F70="Scenario2PBT15",'Minor retrofit'!$AV$21,IF(F70="Scenario3PBT15",'Minor retrofit'!$AW$21,"")))</f>
        <v/>
      </c>
      <c r="N70" s="118">
        <f t="shared" si="4"/>
        <v>0</v>
      </c>
      <c r="O70" s="206" t="str">
        <f>IF(F70="Scenario1PBT1",'Minor retrofit'!$E$24,IF(F70="Scenario2PBT1",'Minor retrofit'!$F$24,IF(F70="Scenario3PBT1",'Minor retrofit'!$G$24,"")))&amp;IF(F70="Scenario1PBT2",'Minor retrofit'!$H$24,IF(F70="Scenario2PBT2",'Minor retrofit'!$I$24,IF(F70="Scenario3PBT2",'Minor retrofit'!$J$24,"")))&amp;IF(F70="Scenario1PBT3",'Minor retrofit'!$K$24,IF(F70="Scenario2PBT3",'Minor retrofit'!$L$24,IF(F70="Scenario3PBT3",'Minor retrofit'!$M$24,"")))&amp;IF(F70="Scenario1PBT4",'Minor retrofit'!$N$24,IF(F70="Scenario2PBT4",'Minor retrofit'!$O$24,IF(F70="Scenario3PBT4",'Minor retrofit'!$P$24,"")))&amp;IF(F70="Scenario1PBT5",'Minor retrofit'!$Q$24,IF(F70="Scenario2PBT5",'Minor retrofit'!$R$24,IF(F70="Scenario3PBT5",'Minor retrofit'!$S$24,"")))&amp;IF(F70="Scenario1PBT6",'Minor retrofit'!$T$24,IF(F70="Scenario2PBT6",'Minor retrofit'!$U$24,IF(F70="Scenario3PBT6",'Minor retrofit'!$V$24,"")))&amp;IF(F70="Scenario1PBT7",'Minor retrofit'!$W$24,IF(F70="Scenario2PBT7",'Minor retrofit'!$X$24,IF(F70="Scenario3PBT7",'Minor retrofit'!$Y$24,"")))&amp;IF(F70="Scenario1PBT8",'Minor retrofit'!$Z$24,IF(F70="Scenario2PBT8",'Minor retrofit'!$AA$24,IF(F70="Scenario3PBT8",'Minor retrofit'!$AB$24,"")))&amp;IF(F70="Scenario1PBT9",'Minor retrofit'!$AC$24,IF(F70="Scenario2PBT9",'Minor retrofit'!$AD$24,IF(F70="Scenario3PBT9",'Minor retrofit'!$AE$24,"")))&amp;IF(F70="Scenario1PBT10",'Minor retrofit'!$AF$24,IF(F70="Scenario2PBT10",'Minor retrofit'!$AG$24,IF(F70="Scenario3PBT10",'Minor retrofit'!$AH$24,"")))&amp;IF(F70="Scenario1PBT11",'Minor retrofit'!$AI$24,IF(F70="Scenario2PBT11",'Minor retrofit'!$AJ$24,IF(F70="Scenario3PBT11",'Minor retrofit'!$AK$24,"")))&amp;IF(F70="Scenario1PBT12",'Minor retrofit'!$AL$24,IF(F70="Scenario2PBT12",'Minor retrofit'!$AM$24,IF(F70="Scenario3PBT12",'Minor retrofit'!$AN$24,"")))&amp;IF(F70="Scenario1PBT13",'Minor retrofit'!$AO$24,IF(F70="Scenario2PBT13",'Minor retrofit'!$AP$24,IF(F70="Scenario3PBT13",'Minor retrofit'!$AQ$24,"")))&amp;IF(F70="Scenario1PBT14",'Minor retrofit'!$AR$24,IF(F70="Scenario2PBT14",'Minor retrofit'!$AS$24,IF(F70="Scenario3PBT14",'Minor retrofit'!$AT$24,"")))&amp;IF(F70="Scenario1PBT15",'Minor retrofit'!$AU$24,IF(F70="Scenario2PBT15",'Minor retrofit'!$AV$24,IF(F70="Scenario3PBT15",'Minor retrofit'!$AW$24,"")))</f>
        <v/>
      </c>
      <c r="P70" s="117">
        <f t="shared" si="5"/>
        <v>0</v>
      </c>
      <c r="Q70" s="117" t="str">
        <f>IF(F70="Scenario1PBT1",'Minor retrofit'!$E$26,IF(F70="Scenario2PBT1",'Minor retrofit'!$F$26,IF(F70="Scenario3PBT1",'Minor retrofit'!$G$26,"")))&amp;IF(F70="Scenario1PBT2",'Minor retrofit'!$H$26,IF(F70="Scenario2PBT2",'Minor retrofit'!$I$26,IF(F70="Scenario3PBT2",'Minor retrofit'!$J$26,"")))&amp;IF(F70="Scenario1PBT3",'Minor retrofit'!$K$26,IF(F70="Scenario2PBT3",'Minor retrofit'!$L$26,IF(F70="Scenario3PBT3",'Minor retrofit'!$M$26,"")))&amp;IF(F70="Scenario1PBT4",'Minor retrofit'!$N$26,IF(F70="Scenario2PBT4",'Minor retrofit'!$O$26,IF(F70="Scenario3PBT4",'Minor retrofit'!$P$26,"")))&amp;IF(F70="Scenario1PBT5",'Minor retrofit'!$Q$26,IF(F70="Scenario2PBT5",'Minor retrofit'!$R$26,IF(F70="Scenario3PBT5",'Minor retrofit'!$S$26,"")))&amp;IF(F70="Scenario1PBT6",'Minor retrofit'!$T$26,IF(F70="Scenario2PBT6",'Minor retrofit'!$U$26,IF(F70="Scenario3PBT6",'Minor retrofit'!$V$26,"")))&amp;IF(F70="Scenario1PBT7",'Minor retrofit'!$W$26,IF(F70="Scenario2PBT7",'Minor retrofit'!$X$26,IF(F70="Scenario3PBT7",'Minor retrofit'!$Y$26,"")))&amp;IF(F70="Scenario1PBT8",'Minor retrofit'!$Z$26,IF(F70="Scenario2PBT8",'Minor retrofit'!$AA$26,IF(F70="Scenario3PBT8",'Minor retrofit'!$AB$26,"")))&amp;IF(F70="Scenario1PBT9",'Minor retrofit'!$AC$26,IF(F70="Scenario2PBT9",'Minor retrofit'!$AD$26,IF(F70="Scenario3PBT9",'Minor retrofit'!$AE$26,"")))&amp;IF(F70="Scenario1PBT10",'Minor retrofit'!$AF$26,IF(F70="Scenario2PBT10",'Minor retrofit'!$AG$26,IF(F70="Scenario3PBT10",'Minor retrofit'!$AH$26,"")))&amp;IF(F70="Scenario1PBT11",'Minor retrofit'!$AI$26,IF(F70="Scenario2PBT11",'Minor retrofit'!$AJ$26,IF(F70="Scenario3PBT11",'Minor retrofit'!$AK$26,"")))&amp;IF(F70="Scenario1PBT12",'Minor retrofit'!$AL$26,IF(F70="Scenario2PBT12",'Minor retrofit'!$AM$26,IF(F70="Scenario3PBT12",'Minor retrofit'!$AN$26,"")))&amp;IF(F70="Scenario1PBT13",'Minor retrofit'!$AO$26,IF(F70="Scenario2PBT13",'Minor retrofit'!$AP$26,IF(F70="Scenario3PBT13",'Minor retrofit'!$AQ$26,"")))&amp;IF(F70="Scenario1PBT14",'Minor retrofit'!$AR$26,IF(F70="Scenario2PBT14",'Minor retrofit'!$AS$26,IF(F70="Scenario3PBT14",'Minor retrofit'!$AT$26,"")))&amp;IF(F70="Scenario1PBT15",'Minor retrofit'!$AU$26,IF(F70="Scenario2PBT15",'Minor retrofit'!$AV$26,IF(F70="Scenario3PBT15",'Minor retrofit'!$AW$26,"")))</f>
        <v/>
      </c>
      <c r="R70" s="117">
        <f t="shared" si="6"/>
        <v>0</v>
      </c>
      <c r="S70" s="117" t="str">
        <f>IF(F70="Scenario1PBT1",'Minor retrofit'!$E$28,IF(F70="Scenario2PBT1",'Minor retrofit'!$F$28,IF(F70="Scenario3PBT1",'Minor retrofit'!$G$28,"")))&amp;IF(F70="Scenario1PBT2",'Minor retrofit'!$H$28,IF(F70="Scenario2PBT2",'Minor retrofit'!$I$28,IF(F70="Scenario3PBT2",'Minor retrofit'!$J$28,"")))&amp;IF(F70="Scenario1PBT3",'Minor retrofit'!$K$28,IF(F70="Scenario2PBT3",'Minor retrofit'!$L$28,IF(F70="Scenario3PBT3",'Minor retrofit'!$M$28,"")))&amp;IF(F70="Scenario1PBT4",'Minor retrofit'!$N$28,IF(F70="Scenario2PBT4",'Minor retrofit'!$O$28,IF(F70="Scenario3PBT4",'Minor retrofit'!$P$28,"")))&amp;IF(F70="Scenario1PBT5",'Minor retrofit'!$Q$28,IF(F70="Scenario2PBT5",'Minor retrofit'!$R$28,IF(F70="Scenario3PBT5",'Minor retrofit'!$S$28,"")))&amp;IF(F70="Scenario1PBT6",'Minor retrofit'!$T$28,IF(F70="Scenario2PBT6",'Minor retrofit'!$U$28,IF(F70="Scenario3PBT6",'Minor retrofit'!$V$28,"")))&amp;IF(F70="Scenario1PBT7",'Minor retrofit'!$W$28,IF(F70="Scenario2PBT7",'Minor retrofit'!$X$28,IF(F70="Scenario3PBT7",'Minor retrofit'!$Y$28,"")))&amp;IF(F70="Scenario1PBT8",'Minor retrofit'!$Z$28,IF(F70="Scenario2PBT8",'Minor retrofit'!$AA$28,IF(F70="Scenario3PBT8",'Minor retrofit'!$AB$28,"")))&amp;IF(F70="Scenario1PBT9",'Minor retrofit'!$AC$28,IF(F70="Scenario2PBT9",'Minor retrofit'!$AD$28,IF(F70="Scenario3PBT9",'Minor retrofit'!$AE$28,"")))&amp;IF(F70="Scenario1PBT10",'Minor retrofit'!$AF$28,IF(F70="Scenario2PBT10",'Minor retrofit'!$AG$28,IF(F70="Scenario3PBT10",'Minor retrofit'!$AH$28,"")))&amp;IF(F70="Scenario1PBT11",'Minor retrofit'!$AI$28,IF(F70="Scenario2PBT11",'Minor retrofit'!$AJ$28,IF(F70="Scenario3PBT11",'Minor retrofit'!$AK$28,"")))&amp;IF(F70="Scenario1PBT12",'Minor retrofit'!$AL$28,IF(F70="Scenario2PBT12",'Minor retrofit'!$AM$28,IF(F70="Scenario3PBT12",'Minor retrofit'!$AN$28,"")))&amp;IF(F70="Scenario1PBT13",'Minor retrofit'!$AO$28,IF(F70="Scenario2PBT13",'Minor retrofit'!$AP$28,IF(F70="Scenario3PBT13",'Minor retrofit'!$AQ$28,"")))&amp;IF(F70="Scenario1PBT14",'Minor retrofit'!$AR$28,IF(F70="Scenario2PBT14",'Minor retrofit'!$AS$28,IF(F70="Scenario3PBT14",'Minor retrofit'!$AT$28,"")))&amp;IF(F70="Scenario1PBT15",'Minor retrofit'!$AU$28,IF(F70="Scenario2PBT15",'Minor retrofit'!$AV$28,IF(F70="Scenario3PBT15",'Minor retrofit'!$AW$28,"")))</f>
        <v/>
      </c>
      <c r="T70" s="207">
        <f t="shared" si="7"/>
        <v>0</v>
      </c>
      <c r="U70" s="206" t="str">
        <f>IF(F70="Scenario1PBT1",'Minor retrofit'!$E$39,IF(F70="Scenario2PBT1",'Minor retrofit'!$F$39,IF(F70="Scenario3PBT1",'Minor retrofit'!$G$39,"")))&amp;IF(F70="Scenario1PBT2",'Minor retrofit'!$H$39,IF(F70="Scenario2PBT2",'Minor retrofit'!$I$39,IF(F70="Scenario3PBT2",'Minor retrofit'!$J$39,"")))&amp;IF(F70="Scenario1PBT3",'Minor retrofit'!$K$39,IF(F70="Scenario2PBT3",'Minor retrofit'!$L$39,IF(F70="Scenario3PBT3",'Minor retrofit'!$M$39,"")))&amp;IF(F70="Scenario1PBT4",'Minor retrofit'!$N$39,IF(F70="Scenario2PBT4",'Minor retrofit'!$O$39,IF(F70="Scenario3PBT4",'Minor retrofit'!$P$39,"")))&amp;IF(F70="Scenario1PBT5",'Minor retrofit'!$Q$39,IF(F70="Scenario2PBT5",'Minor retrofit'!$R$39,IF(F70="Scenario3PBT5",'Minor retrofit'!$S$39,"")))&amp;IF(F70="Scenario1PBT6",'Minor retrofit'!$T$39,IF(F70="Scenario2PBT6",'Minor retrofit'!$U$39,IF(F70="Scenario3PBT6",'Minor retrofit'!$V$39,"")))&amp;IF(F70="Scenario1PBT7",'Minor retrofit'!$W$39,IF(F70="Scenario2PBT7",'Minor retrofit'!$X$39,IF(F70="Scenario3PBT7",'Minor retrofit'!$Y$39,"")))&amp;IF(F70="Scenario1PBT8",'Minor retrofit'!$Z$39,IF(F70="Scenario2PBT8",'Minor retrofit'!$AA$39,IF(F70="Scenario3PBT8",'Minor retrofit'!$AB$39,"")))&amp;IF(F70="Scenario1PBT9",'Minor retrofit'!$AC$39,IF(F70="Scenario2PBT9",'Minor retrofit'!$AD$39,IF(F70="Scenario3PBT9",'Minor retrofit'!$AE$39,"")))&amp;IF(F70="Scenario1PBT10",'Minor retrofit'!$AF$39,IF(F70="Scenario2PBT10",'Minor retrofit'!$AG$39,IF(F70="Scenario3PBT10",'Minor retrofit'!$AH$39,"")))&amp;IF(F70="Scenario1PBT11",'Minor retrofit'!$AI$39,IF(F70="Scenario2PBT11",'Minor retrofit'!$AJ$39,IF(F70="Scenario3PBT11",'Minor retrofit'!$AK$39,"")))&amp;IF(F70="Scenario1PBT12",'Minor retrofit'!$AL$39,IF(F70="Scenario2PBT12",'Minor retrofit'!$AM$39,IF(F70="Scenario3PBT12",'Minor retrofit'!$AN$39,"")))&amp;IF(F70="Scenario1PBT13",'Minor retrofit'!$AO$39,IF(F70="Scenario2PBT13",'Minor retrofit'!$AP$39,IF(F70="Scenario3PBT13",'Minor retrofit'!$AQ$39,"")))&amp;IF(F70="Scenario1PBT14",'Minor retrofit'!$AR$39,IF(F70="Scenario2PBT14",'Minor retrofit'!$AS$39,IF(F70="Scenario3PBT14",'Minor retrofit'!$AT$39,"")))&amp;IF(F70="Scenario1PBT15",'Minor retrofit'!$AU$39,IF(F70="Scenario2PBT15",'Minor retrofit'!$AV$39,IF(F70="Scenario3PBT15",'Minor retrofit'!$AW$39,"")))</f>
        <v/>
      </c>
      <c r="V70" s="117">
        <f t="shared" si="8"/>
        <v>0</v>
      </c>
      <c r="W70" s="117" t="str">
        <f>IF(F70="Scenario1PBT1",'Minor retrofit'!$E$41,IF(F70="Scenario2PBT1",'Minor retrofit'!$F$41,IF(F70="Scenario3PBT1",'Minor retrofit'!$G$41,"")))&amp;IF(F70="Scenario1PBT2",'Minor retrofit'!$H$41,IF(F70="Scenario2PBT2",'Minor retrofit'!$I$41,IF(F70="Scenario3PBT2",'Minor retrofit'!$J$41,"")))&amp;IF(F70="Scenario1PBT3",'Minor retrofit'!$K$41,IF(F70="Scenario2PBT3",'Minor retrofit'!$L$41,IF(F70="Scenario3PBT3",'Minor retrofit'!$M$41,"")))&amp;IF(F70="Scenario1PBT4",'Minor retrofit'!$N$41,IF(F70="Scenario2PBT4",'Minor retrofit'!$O$41,IF(F70="Scenario3PBT4",'Minor retrofit'!$P$41,"")))&amp;IF(F70="Scenario1PBT5",'Minor retrofit'!$Q$41,IF(F70="Scenario2PBT5",'Minor retrofit'!$R$41,IF(F70="Scenario3PBT5",'Minor retrofit'!$S$41,"")))&amp;IF(F70="Scenario1PBT6",'Minor retrofit'!$T$41,IF(F70="Scenario2PBT6",'Minor retrofit'!$U$41,IF(F70="Scenario3PBT6",'Minor retrofit'!$V$41,"")))&amp;IF(F70="Scenario1PBT7",'Minor retrofit'!$W$41,IF(F70="Scenario2PBT7",'Minor retrofit'!$X$41,IF(F70="Scenario3PBT7",'Minor retrofit'!$Y$41,"")))&amp;IF(F70="Scenario1PBT8",'Minor retrofit'!$Z$41,IF(F70="Scenario2PBT8",'Minor retrofit'!$AA$41,IF(F70="Scenario3PBT8",'Minor retrofit'!$AB$41,"")))&amp;IF(F70="Scenario1PBT9",'Minor retrofit'!$AC$41,IF(F70="Scenario2PBT9",'Minor retrofit'!$AD$41,IF(F70="Scenario3PBT9",'Minor retrofit'!$AE$41,"")))&amp;IF(F70="Scenario1PBT10",'Minor retrofit'!$AF$41,IF(F70="Scenario2PBT10",'Minor retrofit'!$AG$41,IF(F70="Scenario3PBT10",'Minor retrofit'!$AH$41,"")))&amp;IF(F70="Scenario1PBT11",'Minor retrofit'!$AI$41,IF(F70="Scenario2PBT11",'Minor retrofit'!$AJ$41,IF(F70="Scenario3PBT11",'Minor retrofit'!$AK$41,"")))&amp;IF(F70="Scenario1PBT12",'Minor retrofit'!$AL$41,IF(F70="Scenario2PBT12",'Minor retrofit'!$AM$41,IF(F70="Scenario3PBT12",'Minor retrofit'!$AN$41,"")))&amp;IF(F70="Scenario1PBT13",'Minor retrofit'!$AO$41,IF(F70="Scenario2PBT13",'Minor retrofit'!$AP$41,IF(F70="Scenario3PBT13",'Minor retrofit'!$AQ$41,"")))&amp;IF(F70="Scenario1PBT14",'Minor retrofit'!$AR$41,IF(F70="Scenario2PBT14",'Minor retrofit'!$AS$41,IF(F70="Scenario3PBT14",'Minor retrofit'!$AT$41,"")))&amp;IF(F70="Scenario1PBT15",'Minor retrofit'!$AU$41,IF(F70="Scenario2PBT15",'Minor retrofit'!$AV$41,IF(F70="Scenario3PBT15",'Minor retrofit'!$AW$41,"")))</f>
        <v/>
      </c>
      <c r="X70" s="117">
        <f t="shared" si="9"/>
        <v>0</v>
      </c>
      <c r="Y70" s="117" t="str">
        <f>IF(F70="Scenario1PBT1",'Minor retrofit'!$E$43,IF(F70="Scenario2PBT1",'Minor retrofit'!$F$43,IF(F70="Scenario3PBT1",'Minor retrofit'!$G$43,"")))&amp;IF(F70="Scenario1PBT2",'Minor retrofit'!$H$43,IF(F70="Scenario2PBT2",'Minor retrofit'!$I$43,IF(F70="Scenario3PBT2",'Minor retrofit'!$J$43,"")))&amp;IF(F70="Scenario1PBT3",'Minor retrofit'!$K$43,IF(F70="Scenario2PBT3",'Minor retrofit'!$L$43,IF(F70="Scenario3PBT3",'Minor retrofit'!$M$43,"")))&amp;IF(F70="Scenario1PBT4",'Minor retrofit'!$N$43,IF(F70="Scenario2PBT4",'Minor retrofit'!$O$43,IF(F70="Scenario3PBT4",'Minor retrofit'!$P$43,"")))&amp;IF(F70="Scenario1PBT5",'Minor retrofit'!$Q$43,IF(F70="Scenario2PBT5",'Minor retrofit'!$R$43,IF(F70="Scenario3PBT5",'Minor retrofit'!$S$43,"")))&amp;IF(F70="Scenario1PBT6",'Minor retrofit'!$T$43,IF(F70="Scenario2PBT6",'Minor retrofit'!$U$43,IF(F70="Scenario3PBT6",'Minor retrofit'!$V$43,"")))&amp;IF(F70="Scenario1PBT7",'Minor retrofit'!$W$43,IF(F70="Scenario2PBT7",'Minor retrofit'!$X$43,IF(F70="Scenario3PBT7",'Minor retrofit'!$Y$43,"")))&amp;IF(F70="Scenario1PBT8",'Minor retrofit'!$Z$43,IF(F70="Scenario2PBT8",'Minor retrofit'!$AA$43,IF(F70="Scenario3PBT8",'Minor retrofit'!$AB$43,"")))&amp;IF(F70="Scenario1PBT9",'Minor retrofit'!$AC$43,IF(F70="Scenario2PBT9",'Minor retrofit'!$AD$43,IF(F70="Scenario3PBT9",'Minor retrofit'!$AE$43,"")))&amp;IF(F70="Scenario1PBT10",'Minor retrofit'!$AF$43,IF(F70="Scenario2PBT10",'Minor retrofit'!$AG$43,IF(F70="Scenario3PBT10",'Minor retrofit'!$AH$43,"")))&amp;IF(F70="Scenario1PBT11",'Minor retrofit'!$AI$43,IF(F70="Scenario2PBT11",'Minor retrofit'!$AJ$43,IF(F70="Scenario3PBT11",'Minor retrofit'!$AK$43,"")))&amp;IF(F70="Scenario1PBT12",'Minor retrofit'!$AL$43,IF(F70="Scenario2PBT12",'Minor retrofit'!$AM$43,IF(F70="Scenario3PBT12",'Minor retrofit'!$AN$43,"")))&amp;IF(F70="Scenario1PBT13",'Minor retrofit'!$AO$43,IF(F70="Scenario2PBT13",'Minor retrofit'!$AP$43,IF(F70="Scenario3PBT13",'Minor retrofit'!$AQ$43,"")))&amp;IF(F70="Scenario1PBT14",'Minor retrofit'!$AR$43,IF(F70="Scenario2PBT14",'Minor retrofit'!$AS$43,IF(F70="Scenario3PBT14",'Minor retrofit'!$AT$43,"")))&amp;IF(F70="Scenario1PBT15",'Minor retrofit'!$AU$43,IF(F70="Scenario2PBT15",'Minor retrofit'!$AV$43,IF(F70="Scenario3PBT15",'Minor retrofit'!$AW$43,"")))</f>
        <v/>
      </c>
      <c r="Z70" s="117">
        <f t="shared" si="10"/>
        <v>0</v>
      </c>
      <c r="AA70" s="178" t="str">
        <f>IF(F70="Scenario1PBT1",'Minor retrofit'!$E$102,IF(F70="Scenario2PBT1",'Minor retrofit'!$F$102,IF(F70="Scenario3PBT1",'Minor retrofit'!$G$102,"")))&amp;IF(F70="Scenario1PBT2",'Minor retrofit'!$H$102,IF(F70="Scenario2PBT2",'Minor retrofit'!$I$102,IF(F70="Scenario3PBT2",'Minor retrofit'!$J$102,"")))&amp;IF(F70="Scenario1PBT3",'Minor retrofit'!$K$102,IF(F70="Scenario2PBT3",'Minor retrofit'!$L$102,IF(F70="Scenario3PBT3",'Minor retrofit'!$M$102,"")))&amp;IF(F70="Scenario1PBT4",'Minor retrofit'!$N$102,IF(F70="Scenario2PBT4",'Minor retrofit'!$O$102,IF(F70="Scenario3PBT4",'Minor retrofit'!$P$102,"")))&amp;IF(F70="Scenario1PBT5",'Minor retrofit'!$Q$102,IF(F70="Scenario2PBT5",'Minor retrofit'!$R$102,IF(F70="Scenario3PBT5",'Minor retrofit'!$S$102,"")))&amp;IF(F70="Scenario1PBT6",'Minor retrofit'!$T$102,IF(F70="Scenario2PBT6",'Minor retrofit'!$U$102,IF(F70="Scenario3PBT6",'Minor retrofit'!$V$102,"")))&amp;IF(F70="Scenario1PBT7",'Minor retrofit'!$W$102,IF(F70="Scenario2PBT7",'Minor retrofit'!$X$102,IF(F70="Scenario3PBT7",'Minor retrofit'!$Y$102,"")))&amp;IF(F70="Scenario1PBT8",'Minor retrofit'!$Z$102,IF(F70="Scenario2PBT8",'Minor retrofit'!$AA$102,IF(F70="Scenario3PBT8",'Minor retrofit'!$AB$102,"")))&amp;IF(F70="Scenario1PBT9",'Minor retrofit'!$AC$102,IF(F70="Scenario2PBT9",'Minor retrofit'!$AD$102,IF(F70="Scenario3PBT9",'Minor retrofit'!$AE$102,"")))&amp;IF(F70="Scenario1PBT10",'Minor retrofit'!$AF$102,IF(F70="Scenario2PBT10",'Minor retrofit'!$AG$102,IF(F70="Scenario3PBT10",'Minor retrofit'!$AH$102,"")))&amp;IF(F70="Scenario1PBT11",'Minor retrofit'!$AI$102,IF(F70="Scenario2PBT11",'Minor retrofit'!$AJ$102,IF(F70="Scenario3PBT11",'Minor retrofit'!$AK$102,"")))&amp;IF(F70="Scenario1PBT12",'Minor retrofit'!$AL$102,IF(F70="Scenario2PBT12",'Minor retrofit'!$AM$102,IF(F70="Scenario3PBT12",'Minor retrofit'!$AN$102,"")))&amp;IF(F70="Scenario1PBT13",'Minor retrofit'!$AO$102,IF(F70="Scenario2PBT13",'Minor retrofit'!$AP$102,IF(F70="Scenario3PBT13",'Minor retrofit'!$AQ$102,"")))&amp;IF(F70="Scenario1PBT14",'Minor retrofit'!$AR$102,IF(F70="Scenario2PBT14",'Minor retrofit'!$AS$102,IF(F70="Scenario3PBT14",'Minor retrofit'!$AT$102,"")))&amp;IF(F70="Scenario1PBT15",'Minor retrofit'!$AU$102,IF(F70="Scenario2PBT15",'Minor retrofit'!$AV$102,IF(F70="Scenario3PBT15",'Minor retrofit'!$AW$102,"")))</f>
        <v/>
      </c>
      <c r="AB70" s="179">
        <f t="shared" si="11"/>
        <v>0</v>
      </c>
      <c r="AC70" s="208">
        <f>IFERROR('Projection_Base-case'!G70-G70,0)</f>
        <v>0</v>
      </c>
      <c r="AD70" s="178">
        <f t="shared" si="12"/>
        <v>0</v>
      </c>
      <c r="AE70" s="117">
        <f>IFERROR(100*AC70/'Projection_Base-case'!G70,0)</f>
        <v>0</v>
      </c>
      <c r="AF70" s="117">
        <f>IFERROR('Projection_Base-case'!I70-I70,0)</f>
        <v>0</v>
      </c>
      <c r="AG70" s="178">
        <f t="shared" si="13"/>
        <v>0</v>
      </c>
      <c r="AH70" s="117">
        <f>IFERROR(100*AF70/'Projection_Base-case'!I70,0)</f>
        <v>0</v>
      </c>
      <c r="AI70" s="117">
        <f>IFERROR('Projection_Base-case'!K70-K70,0)</f>
        <v>0</v>
      </c>
      <c r="AJ70" s="178">
        <f t="shared" si="14"/>
        <v>0</v>
      </c>
      <c r="AK70" s="117">
        <f>IFERROR(100*AI70/'Projection_Base-case'!K70,0)</f>
        <v>0</v>
      </c>
      <c r="AL70" s="117">
        <f>IFERROR(M70-'Projection_Base-case'!M70,0)</f>
        <v>0</v>
      </c>
      <c r="AM70" s="178">
        <f t="shared" si="15"/>
        <v>0</v>
      </c>
      <c r="AN70" s="179">
        <f>IFERROR(IF('Projection_Base-case'!N70&gt;0,100*AM70/'Projection_Base-case'!N70,100*AM70/N70),0)</f>
        <v>0</v>
      </c>
      <c r="AO70" s="206">
        <f>IFERROR('Projection_Base-case'!O70-O70,0)</f>
        <v>0</v>
      </c>
      <c r="AP70" s="178">
        <f t="shared" si="16"/>
        <v>0</v>
      </c>
      <c r="AQ70" s="117">
        <f>IFERROR(100*AO70/'Projection_Base-case'!O70,0)</f>
        <v>0</v>
      </c>
      <c r="AR70" s="117">
        <f>IFERROR('Projection_Base-case'!Q70-Q70,0)</f>
        <v>0</v>
      </c>
      <c r="AS70" s="178">
        <f t="shared" si="17"/>
        <v>0</v>
      </c>
      <c r="AT70" s="117">
        <f>IFERROR(100*AR70/'Projection_Base-case'!Q70,0)</f>
        <v>0</v>
      </c>
      <c r="AU70" s="117">
        <f>IFERROR('Projection_Base-case'!S70-S70,0)</f>
        <v>0</v>
      </c>
      <c r="AV70" s="178">
        <f t="shared" si="18"/>
        <v>0</v>
      </c>
      <c r="AW70" s="118">
        <f>IFERROR(100*AU70/'Projection_Base-case'!S70,0)</f>
        <v>0</v>
      </c>
      <c r="AX70" s="206">
        <f>IFERROR('Projection_Base-case'!U70-U70,0)</f>
        <v>0</v>
      </c>
      <c r="AY70" s="178">
        <f t="shared" si="19"/>
        <v>0</v>
      </c>
      <c r="AZ70" s="117">
        <f>IFERROR(100*AX70/'Projection_Base-case'!U70,0)</f>
        <v>0</v>
      </c>
      <c r="BA70" s="117">
        <f>IFERROR('Projection_Base-case'!W70-W70,0)</f>
        <v>0</v>
      </c>
      <c r="BB70" s="178">
        <f t="shared" si="20"/>
        <v>0</v>
      </c>
      <c r="BC70" s="117">
        <f>IFERROR(100*BA70/'Projection_Base-case'!W70,0)</f>
        <v>0</v>
      </c>
      <c r="BD70" s="117">
        <f>IFERROR('Projection_Base-case'!Y70-Y70,0)</f>
        <v>0</v>
      </c>
      <c r="BE70" s="178">
        <f t="shared" si="21"/>
        <v>0</v>
      </c>
      <c r="BF70" s="117">
        <f>IFERROR(100*BD70/'Projection_Base-case'!Y70,0)</f>
        <v>0</v>
      </c>
      <c r="BG70" s="178">
        <f t="shared" si="22"/>
        <v>0</v>
      </c>
      <c r="BH70" s="179">
        <f t="shared" si="23"/>
        <v>0</v>
      </c>
    </row>
    <row r="71" spans="1:60">
      <c r="A71" s="205">
        <v>66</v>
      </c>
      <c r="B71" s="178">
        <f>IF('Projection_Base-case'!B71&lt;&gt;"",'Projection_Base-case'!B71,0)</f>
        <v>0</v>
      </c>
      <c r="C71" s="178">
        <f>IF('Projection_Base-case'!C71&lt;&gt;"",'Projection_Base-case'!C71,0)</f>
        <v>0</v>
      </c>
      <c r="D71" s="178">
        <f>IF('Projection_Base-case'!D71&lt;&gt;"",'Projection_Base-case'!D71,0)</f>
        <v>0</v>
      </c>
      <c r="E71" s="176" t="str">
        <f>IF(AND('Résultats Minor'!$AC$3="OUI",'Résultats Minor'!E70&lt;&gt;""),'Résultats Minor'!E70,IF(OR(D71="PBT2",D71="PBT3",D71="PBT5",D71="PBT8",D71="PBT9"),"Scenario1",IF(OR(D71="PBT6",D71="PBT7",D71="PBT10"),"Scenario2",IF(OR(D71="PBT1",D71="PBT4"),"Scenario3",""))))</f>
        <v/>
      </c>
      <c r="F71" s="202" t="str">
        <f t="shared" ref="F71:F95" si="24">E71&amp;D71</f>
        <v>0</v>
      </c>
      <c r="G71" s="206" t="str">
        <f>IF(F71="Scenario1PBT1",'Minor retrofit'!$E$7,IF(F71="Scenario2PBT1",'Minor retrofit'!$F$7,IF(F71="Scenario3PBT1",'Minor retrofit'!$G$7,"")))&amp;IF(F71="Scenario1PBT2",'Minor retrofit'!$H$7,IF(F71="Scenario2PBT2",'Minor retrofit'!$I$7,IF(F71="Scenario3PBT2",'Minor retrofit'!$J$7,"")))&amp;IF(F71="Scenario1PBT3",'Minor retrofit'!$K$7,IF(F71="Scenario2PBT3",'Minor retrofit'!$L$7,IF(F71="Scenario3PBT3",'Minor retrofit'!$M$7,"")))&amp;IF(F71="Scenario1PBT4",'Minor retrofit'!$N$7,IF(F71="Scenario2PBT4",'Minor retrofit'!$O$7,IF(F71="Scenario3PBT4",'Minor retrofit'!$P$7,"")))&amp;IF(F71="Scenario1PBT5",'Minor retrofit'!$Q$7,IF(F71="Scenario2PBT5",'Minor retrofit'!$R$7,IF(F71="Scenario3PBT5",'Minor retrofit'!$S$7,"")))&amp;IF(F71="Scenario1PBT6",'Minor retrofit'!$T$7,IF(F71="Scenario2PBT6",'Minor retrofit'!$U$7,IF(F71="Scenario3PBT6",'Minor retrofit'!$V$7,"")))&amp;IF(F71="Scenario1PBT7",'Minor retrofit'!$W$7,IF(F71="Scenario2PBT7",'Minor retrofit'!$X$7,IF(F71="Scenario3PBT7",'Minor retrofit'!$Y$7,"")))&amp;IF(F71="Scenario1PBT8",'Minor retrofit'!$Z$7,IF(F71="Scenario2PBT8",'Minor retrofit'!$AA$7,IF(F71="Scenario3PBT8",'Minor retrofit'!$AB$7,"")))&amp;IF(F71="Scenario1PBT9",'Minor retrofit'!$AC$7,IF(F71="Scenario2PBT9",'Minor retrofit'!$AD$7,IF(F71="Scenario3PBT9",'Minor retrofit'!$AE$7,"")))&amp;IF(F71="Scenario1PBT10",'Minor retrofit'!$AF$7,IF(F71="Scenario2PBT10",'Minor retrofit'!$AG$7,IF(F71="Scenario3PBT10",'Minor retrofit'!$AH$7,"")))&amp;IF(F71="Scenario1PBT11",'Minor retrofit'!$AI$7,IF(F71="Scenario2PBT11",'Minor retrofit'!$AJ$7,IF(F71="Scenario3PBT11",'Minor retrofit'!$AK$7,"")))&amp;IF(F71="Scenario1PBT12",'Minor retrofit'!$AL$7,IF(F71="Scenario2PBT12",'Minor retrofit'!$AM$7,IF(F71="Scenario3PBT12",'Minor retrofit'!$AN$7,"")))&amp;IF(F71="Scenario1PBT13",'Minor retrofit'!$AO$7,IF(F71="Scenario2PBT13",'Minor retrofit'!$AP$7,IF(F71="Scenario3PBT13",'Minor retrofit'!$AQ$7,"")))&amp;IF(F71="Scenario1PBT14",'Minor retrofit'!$AR$7,IF(F71="Scenario2PBT14",'Minor retrofit'!$AS$7,IF(F71="Scenario3PBT14",'Minor retrofit'!$AT$7,"")))&amp;IF(F71="Scenario1PBT15",'Minor retrofit'!$AU$7,IF(F71="Scenario2PBT15",'Minor retrofit'!$AV$7,IF(F71="Scenario3PBT15",'Minor retrofit'!$AW$7,"")))</f>
        <v/>
      </c>
      <c r="H71" s="117">
        <f t="shared" ref="H71:H95" si="25">IFERROR(G71*C71,0)</f>
        <v>0</v>
      </c>
      <c r="I71" s="117" t="str">
        <f>IF(F71="Scenario1PBT1",'Minor retrofit'!$E$17,IF(F71="Scenario2PBT1",'Minor retrofit'!$F$17,IF(F71="Scenario3PBT1",'Minor retrofit'!$G$17,"")))&amp;IF(F71="Scenario1PBT2",'Minor retrofit'!$H$17,IF(F71="Scenario2PBT2",'Minor retrofit'!$I$17,IF(F71="Scenario3PBT2",'Minor retrofit'!$J$17,"")))&amp;IF(F71="Scenario1PBT3",'Minor retrofit'!$K$17,IF(F71="Scenario2PBT3",'Minor retrofit'!$L$17,IF(F71="Scenario3PBT3",'Minor retrofit'!$M$17,"")))&amp;IF(F71="Scenario1PBT4",'Minor retrofit'!$N$17,IF(F71="Scenario2PBT4",'Minor retrofit'!$O$17,IF(F71="Scenario3PBT4",'Minor retrofit'!$P$17,"")))&amp;IF(F71="Scenario1PBT5",'Minor retrofit'!$Q$17,IF(F71="Scenario2PBT5",'Minor retrofit'!$R$17,IF(F71="Scenario3PBT5",'Minor retrofit'!$S$17,"")))&amp;IF(F71="Scenario1PBT6",'Minor retrofit'!$T$17,IF(F71="Scenario2PBT6",'Minor retrofit'!$U$17,IF(F71="Scenario3PBT6",'Minor retrofit'!$V$17,"")))&amp;IF(F71="Scenario1PBT7",'Minor retrofit'!$W$17,IF(F71="Scenario2PBT7",'Minor retrofit'!$X$17,IF(F71="Scenario3PBT7",'Minor retrofit'!$Y$17,"")))&amp;IF(F71="Scenario1PBT8",'Minor retrofit'!$Z$17,IF(F71="Scenario2PBT8",'Minor retrofit'!$AA$17,IF(F71="Scenario3PBT8",'Minor retrofit'!$AB$17,"")))&amp;IF(F71="Scenario1PBT9",'Minor retrofit'!$AC$17,IF(F71="Scenario2PBT9",'Minor retrofit'!$AD$17,IF(F71="Scenario3PBT9",'Minor retrofit'!$AE$17,"")))&amp;IF(F71="Scenario1PBT10",'Minor retrofit'!$AF$17,IF(F71="Scenario2PBT10",'Minor retrofit'!$AG$17,IF(F71="Scenario3PBT10",'Minor retrofit'!$AH$17,"")))&amp;IF(F71="Scenario1PBT11",'Minor retrofit'!$AI$17,IF(F71="Scenario2PBT11",'Minor retrofit'!$AJ$17,IF(F71="Scenario3PBT11",'Minor retrofit'!$AK$17,"")))&amp;IF(F71="Scenario1PBT12",'Minor retrofit'!$AL$17,IF(F71="Scenario2PBT12",'Minor retrofit'!$AM$17,IF(F71="Scenario3PBT12",'Minor retrofit'!$AN$17,"")))&amp;IF(F71="Scenario1PBT13",'Minor retrofit'!$AO$17,IF(F71="Scenario2PBT13",'Minor retrofit'!$AP$17,IF(F71="Scenario3PBT13",'Minor retrofit'!$AQ$17,"")))&amp;IF(F71="Scenario1PBT14",'Minor retrofit'!$AR$17,IF(F71="Scenario2PBT14",'Minor retrofit'!$AS$17,IF(F71="Scenario3PBT14",'Minor retrofit'!$AT$17,"")))&amp;IF(F71="Scenario1PBT15",'Minor retrofit'!$AU$17,IF(F71="Scenario2PBT15",'Minor retrofit'!$AV$17,IF(F71="Scenario3PBT15",'Minor retrofit'!$AW$17,"")))</f>
        <v/>
      </c>
      <c r="J71" s="117">
        <f t="shared" ref="J71:J95" si="26">IFERROR(I71*C71,0)</f>
        <v>0</v>
      </c>
      <c r="K71" s="117" t="str">
        <f>IF(F71="Scenario1PBT1",'Minor retrofit'!$E$19,IF(F71="Scenario2PBT1",'Minor retrofit'!$F$19,IF(F71="Scenario3PBT1",'Minor retrofit'!$G$19,"")))&amp;IF(F71="Scenario1PBT2",'Minor retrofit'!$H$19,IF(F71="Scenario2PBT2",'Minor retrofit'!$I$19,IF(F71="Scenario3PBT2",'Minor retrofit'!$J$19,"")))&amp;IF(F71="Scenario1PBT3",'Minor retrofit'!$K$19,IF(F71="Scenario2PBT3",'Minor retrofit'!$L$19,IF(F71="Scenario3PBT3",'Minor retrofit'!$M$19,"")))&amp;IF(F71="Scenario1PBT4",'Minor retrofit'!$N$19,IF(F71="Scenario2PBT4",'Minor retrofit'!$O$19,IF(F71="Scenario3PBT4",'Minor retrofit'!$P$19,"")))&amp;IF(F71="Scenario1PBT5",'Minor retrofit'!$Q$19,IF(F71="Scenario2PBT5",'Minor retrofit'!$R$19,IF(F71="Scenario3PBT5",'Minor retrofit'!$S$19,"")))&amp;IF(F71="Scenario1PBT6",'Minor retrofit'!$T$19,IF(F71="Scenario2PBT6",'Minor retrofit'!$U$19,IF(F71="Scenario3PBT6",'Minor retrofit'!$V$19,"")))&amp;IF(F71="Scenario1PBT7",'Minor retrofit'!$W$19,IF(F71="Scenario2PBT7",'Minor retrofit'!$X$19,IF(F71="Scenario3PBT7",'Minor retrofit'!$Y$19,"")))&amp;IF(F71="Scenario1PBT8",'Minor retrofit'!$Z$19,IF(F71="Scenario2PBT8",'Minor retrofit'!$AA$19,IF(F71="Scenario3PBT8",'Minor retrofit'!$AB$19,"")))&amp;IF(F71="Scenario1PBT9",'Minor retrofit'!$AC$19,IF(F71="Scenario2PBT9",'Minor retrofit'!$AD$19,IF(F71="Scenario3PBT9",'Minor retrofit'!$AE$19,"")))&amp;IF(F71="Scenario1PBT10",'Minor retrofit'!$AF$19,IF(F71="Scenario2PBT10",'Minor retrofit'!$AG$19,IF(F71="Scenario3PBT10",'Minor retrofit'!$AH$19,"")))&amp;IF(F71="Scenario1PBT11",'Minor retrofit'!$AI$19,IF(F71="Scenario2PBT11",'Minor retrofit'!$AJ$19,IF(F71="Scenario3PBT11",'Minor retrofit'!$AK$19,"")))&amp;IF(F71="Scenario1PBT12",'Minor retrofit'!$AL$19,IF(F71="Scenario2PBT12",'Minor retrofit'!$AM$19,IF(F71="Scenario3PBT12",'Minor retrofit'!$AN$19,"")))&amp;IF(F71="Scenario1PBT13",'Minor retrofit'!$AO$19,IF(F71="Scenario2PBT13",'Minor retrofit'!$AP$19,IF(F71="Scenario3PBT13",'Minor retrofit'!$AQ$19,"")))&amp;IF(F71="Scenario1PBT14",'Minor retrofit'!$AR$19,IF(F71="Scenario2PBT14",'Minor retrofit'!$AS$19,IF(F71="Scenario3PBT14",'Minor retrofit'!$AT$19,"")))&amp;IF(F71="Scenario1PBT15",'Minor retrofit'!$AU$19,IF(F71="Scenario2PBT15",'Minor retrofit'!$AV$19,IF(F71="Scenario3PBT15",'Minor retrofit'!$AW$19,"")))</f>
        <v/>
      </c>
      <c r="L71" s="117">
        <f t="shared" ref="L71:L95" si="27">IFERROR(K71*C71,0)</f>
        <v>0</v>
      </c>
      <c r="M71" s="117" t="str">
        <f>IF(F71="Scenario1PBT1",'Minor retrofit'!$E$21,IF(F71="Scenario2PBT1",'Minor retrofit'!$F$21,IF(F71="Scenario3PBT1",'Minor retrofit'!$G$21,"")))&amp;IF(F71="Scenario1PBT2",'Minor retrofit'!$H$21,IF(F71="Scenario2PBT2",'Minor retrofit'!$I$21,IF(F71="Scenario3PBT2",'Minor retrofit'!$J$21,"")))&amp;IF(F71="Scenario1PBT3",'Minor retrofit'!$K$21,IF(F71="Scenario2PBT3",'Minor retrofit'!$L$21,IF(F71="Scenario3PBT3",'Minor retrofit'!$M$21,"")))&amp;IF(F71="Scenario1PBT4",'Minor retrofit'!$N$21,IF(F71="Scenario2PBT4",'Minor retrofit'!$O$21,IF(F71="Scenario3PBT4",'Minor retrofit'!$P$21,"")))&amp;IF(F71="Scenario1PBT5",'Minor retrofit'!$Q$21,IF(F71="Scenario2PBT5",'Minor retrofit'!$R$21,IF(F71="Scenario3PBT5",'Minor retrofit'!$S$21,"")))&amp;IF(F71="Scenario1PBT6",'Minor retrofit'!$T$21,IF(F71="Scenario2PBT6",'Minor retrofit'!$U$21,IF(F71="Scenario3PBT6",'Minor retrofit'!$V$21,"")))&amp;IF(F71="Scenario1PBT7",'Minor retrofit'!$W$21,IF(F71="Scenario2PBT7",'Minor retrofit'!$X$21,IF(F71="Scenario3PBT7",'Minor retrofit'!$Y$21,"")))&amp;IF(F71="Scenario1PBT8",'Minor retrofit'!$Z$21,IF(F71="Scenario2PBT8",'Minor retrofit'!$AA$21,IF(F71="Scenario3PBT8",'Minor retrofit'!$AB$21,"")))&amp;IF(F71="Scenario1PBT9",'Minor retrofit'!$AC$21,IF(F71="Scenario2PBT9",'Minor retrofit'!$AD$21,IF(F71="Scenario3PBT9",'Minor retrofit'!$AE$21,"")))&amp;IF(F71="Scenario1PBT10",'Minor retrofit'!$AF$21,IF(F71="Scenario2PBT10",'Minor retrofit'!$AG$21,IF(F71="Scenario3PBT10",'Minor retrofit'!$AH$21,"")))&amp;IF(F71="Scenario1PBT11",'Minor retrofit'!$AI$21,IF(F71="Scenario2PBT11",'Minor retrofit'!$AJ$21,IF(F71="Scenario3PBT11",'Minor retrofit'!$AK$21,"")))&amp;IF(F71="Scenario1PBT12",'Minor retrofit'!$AL$21,IF(F71="Scenario2PBT12",'Minor retrofit'!$AM$21,IF(F71="Scenario3PBT12",'Minor retrofit'!$AN$21,"")))&amp;IF(F71="Scenario1PBT13",'Minor retrofit'!$AO$21,IF(F71="Scenario2PBT13",'Minor retrofit'!$AP$21,IF(F71="Scenario3PBT13",'Minor retrofit'!$AQ$21,"")))&amp;IF(F71="Scenario1PBT14",'Minor retrofit'!$AR$21,IF(F71="Scenario2PBT14",'Minor retrofit'!$AS$21,IF(F71="Scenario3PBT14",'Minor retrofit'!$AT$21,"")))&amp;IF(F71="Scenario1PBT15",'Minor retrofit'!$AU$21,IF(F71="Scenario2PBT15",'Minor retrofit'!$AV$21,IF(F71="Scenario3PBT15",'Minor retrofit'!$AW$21,"")))</f>
        <v/>
      </c>
      <c r="N71" s="118">
        <f t="shared" ref="N71:N95" si="28">IFERROR(M71*C71,0)</f>
        <v>0</v>
      </c>
      <c r="O71" s="206" t="str">
        <f>IF(F71="Scenario1PBT1",'Minor retrofit'!$E$24,IF(F71="Scenario2PBT1",'Minor retrofit'!$F$24,IF(F71="Scenario3PBT1",'Minor retrofit'!$G$24,"")))&amp;IF(F71="Scenario1PBT2",'Minor retrofit'!$H$24,IF(F71="Scenario2PBT2",'Minor retrofit'!$I$24,IF(F71="Scenario3PBT2",'Minor retrofit'!$J$24,"")))&amp;IF(F71="Scenario1PBT3",'Minor retrofit'!$K$24,IF(F71="Scenario2PBT3",'Minor retrofit'!$L$24,IF(F71="Scenario3PBT3",'Minor retrofit'!$M$24,"")))&amp;IF(F71="Scenario1PBT4",'Minor retrofit'!$N$24,IF(F71="Scenario2PBT4",'Minor retrofit'!$O$24,IF(F71="Scenario3PBT4",'Minor retrofit'!$P$24,"")))&amp;IF(F71="Scenario1PBT5",'Minor retrofit'!$Q$24,IF(F71="Scenario2PBT5",'Minor retrofit'!$R$24,IF(F71="Scenario3PBT5",'Minor retrofit'!$S$24,"")))&amp;IF(F71="Scenario1PBT6",'Minor retrofit'!$T$24,IF(F71="Scenario2PBT6",'Minor retrofit'!$U$24,IF(F71="Scenario3PBT6",'Minor retrofit'!$V$24,"")))&amp;IF(F71="Scenario1PBT7",'Minor retrofit'!$W$24,IF(F71="Scenario2PBT7",'Minor retrofit'!$X$24,IF(F71="Scenario3PBT7",'Minor retrofit'!$Y$24,"")))&amp;IF(F71="Scenario1PBT8",'Minor retrofit'!$Z$24,IF(F71="Scenario2PBT8",'Minor retrofit'!$AA$24,IF(F71="Scenario3PBT8",'Minor retrofit'!$AB$24,"")))&amp;IF(F71="Scenario1PBT9",'Minor retrofit'!$AC$24,IF(F71="Scenario2PBT9",'Minor retrofit'!$AD$24,IF(F71="Scenario3PBT9",'Minor retrofit'!$AE$24,"")))&amp;IF(F71="Scenario1PBT10",'Minor retrofit'!$AF$24,IF(F71="Scenario2PBT10",'Minor retrofit'!$AG$24,IF(F71="Scenario3PBT10",'Minor retrofit'!$AH$24,"")))&amp;IF(F71="Scenario1PBT11",'Minor retrofit'!$AI$24,IF(F71="Scenario2PBT11",'Minor retrofit'!$AJ$24,IF(F71="Scenario3PBT11",'Minor retrofit'!$AK$24,"")))&amp;IF(F71="Scenario1PBT12",'Minor retrofit'!$AL$24,IF(F71="Scenario2PBT12",'Minor retrofit'!$AM$24,IF(F71="Scenario3PBT12",'Minor retrofit'!$AN$24,"")))&amp;IF(F71="Scenario1PBT13",'Minor retrofit'!$AO$24,IF(F71="Scenario2PBT13",'Minor retrofit'!$AP$24,IF(F71="Scenario3PBT13",'Minor retrofit'!$AQ$24,"")))&amp;IF(F71="Scenario1PBT14",'Minor retrofit'!$AR$24,IF(F71="Scenario2PBT14",'Minor retrofit'!$AS$24,IF(F71="Scenario3PBT14",'Minor retrofit'!$AT$24,"")))&amp;IF(F71="Scenario1PBT15",'Minor retrofit'!$AU$24,IF(F71="Scenario2PBT15",'Minor retrofit'!$AV$24,IF(F71="Scenario3PBT15",'Minor retrofit'!$AW$24,"")))</f>
        <v/>
      </c>
      <c r="P71" s="117">
        <f t="shared" ref="P71:P95" si="29">IFERROR(O71*C71,0)</f>
        <v>0</v>
      </c>
      <c r="Q71" s="117" t="str">
        <f>IF(F71="Scenario1PBT1",'Minor retrofit'!$E$26,IF(F71="Scenario2PBT1",'Minor retrofit'!$F$26,IF(F71="Scenario3PBT1",'Minor retrofit'!$G$26,"")))&amp;IF(F71="Scenario1PBT2",'Minor retrofit'!$H$26,IF(F71="Scenario2PBT2",'Minor retrofit'!$I$26,IF(F71="Scenario3PBT2",'Minor retrofit'!$J$26,"")))&amp;IF(F71="Scenario1PBT3",'Minor retrofit'!$K$26,IF(F71="Scenario2PBT3",'Minor retrofit'!$L$26,IF(F71="Scenario3PBT3",'Minor retrofit'!$M$26,"")))&amp;IF(F71="Scenario1PBT4",'Minor retrofit'!$N$26,IF(F71="Scenario2PBT4",'Minor retrofit'!$O$26,IF(F71="Scenario3PBT4",'Minor retrofit'!$P$26,"")))&amp;IF(F71="Scenario1PBT5",'Minor retrofit'!$Q$26,IF(F71="Scenario2PBT5",'Minor retrofit'!$R$26,IF(F71="Scenario3PBT5",'Minor retrofit'!$S$26,"")))&amp;IF(F71="Scenario1PBT6",'Minor retrofit'!$T$26,IF(F71="Scenario2PBT6",'Minor retrofit'!$U$26,IF(F71="Scenario3PBT6",'Minor retrofit'!$V$26,"")))&amp;IF(F71="Scenario1PBT7",'Minor retrofit'!$W$26,IF(F71="Scenario2PBT7",'Minor retrofit'!$X$26,IF(F71="Scenario3PBT7",'Minor retrofit'!$Y$26,"")))&amp;IF(F71="Scenario1PBT8",'Minor retrofit'!$Z$26,IF(F71="Scenario2PBT8",'Minor retrofit'!$AA$26,IF(F71="Scenario3PBT8",'Minor retrofit'!$AB$26,"")))&amp;IF(F71="Scenario1PBT9",'Minor retrofit'!$AC$26,IF(F71="Scenario2PBT9",'Minor retrofit'!$AD$26,IF(F71="Scenario3PBT9",'Minor retrofit'!$AE$26,"")))&amp;IF(F71="Scenario1PBT10",'Minor retrofit'!$AF$26,IF(F71="Scenario2PBT10",'Minor retrofit'!$AG$26,IF(F71="Scenario3PBT10",'Minor retrofit'!$AH$26,"")))&amp;IF(F71="Scenario1PBT11",'Minor retrofit'!$AI$26,IF(F71="Scenario2PBT11",'Minor retrofit'!$AJ$26,IF(F71="Scenario3PBT11",'Minor retrofit'!$AK$26,"")))&amp;IF(F71="Scenario1PBT12",'Minor retrofit'!$AL$26,IF(F71="Scenario2PBT12",'Minor retrofit'!$AM$26,IF(F71="Scenario3PBT12",'Minor retrofit'!$AN$26,"")))&amp;IF(F71="Scenario1PBT13",'Minor retrofit'!$AO$26,IF(F71="Scenario2PBT13",'Minor retrofit'!$AP$26,IF(F71="Scenario3PBT13",'Minor retrofit'!$AQ$26,"")))&amp;IF(F71="Scenario1PBT14",'Minor retrofit'!$AR$26,IF(F71="Scenario2PBT14",'Minor retrofit'!$AS$26,IF(F71="Scenario3PBT14",'Minor retrofit'!$AT$26,"")))&amp;IF(F71="Scenario1PBT15",'Minor retrofit'!$AU$26,IF(F71="Scenario2PBT15",'Minor retrofit'!$AV$26,IF(F71="Scenario3PBT15",'Minor retrofit'!$AW$26,"")))</f>
        <v/>
      </c>
      <c r="R71" s="117">
        <f t="shared" ref="R71:R95" si="30">IFERROR(Q71*C71,0)</f>
        <v>0</v>
      </c>
      <c r="S71" s="117" t="str">
        <f>IF(F71="Scenario1PBT1",'Minor retrofit'!$E$28,IF(F71="Scenario2PBT1",'Minor retrofit'!$F$28,IF(F71="Scenario3PBT1",'Minor retrofit'!$G$28,"")))&amp;IF(F71="Scenario1PBT2",'Minor retrofit'!$H$28,IF(F71="Scenario2PBT2",'Minor retrofit'!$I$28,IF(F71="Scenario3PBT2",'Minor retrofit'!$J$28,"")))&amp;IF(F71="Scenario1PBT3",'Minor retrofit'!$K$28,IF(F71="Scenario2PBT3",'Minor retrofit'!$L$28,IF(F71="Scenario3PBT3",'Minor retrofit'!$M$28,"")))&amp;IF(F71="Scenario1PBT4",'Minor retrofit'!$N$28,IF(F71="Scenario2PBT4",'Minor retrofit'!$O$28,IF(F71="Scenario3PBT4",'Minor retrofit'!$P$28,"")))&amp;IF(F71="Scenario1PBT5",'Minor retrofit'!$Q$28,IF(F71="Scenario2PBT5",'Minor retrofit'!$R$28,IF(F71="Scenario3PBT5",'Minor retrofit'!$S$28,"")))&amp;IF(F71="Scenario1PBT6",'Minor retrofit'!$T$28,IF(F71="Scenario2PBT6",'Minor retrofit'!$U$28,IF(F71="Scenario3PBT6",'Minor retrofit'!$V$28,"")))&amp;IF(F71="Scenario1PBT7",'Minor retrofit'!$W$28,IF(F71="Scenario2PBT7",'Minor retrofit'!$X$28,IF(F71="Scenario3PBT7",'Minor retrofit'!$Y$28,"")))&amp;IF(F71="Scenario1PBT8",'Minor retrofit'!$Z$28,IF(F71="Scenario2PBT8",'Minor retrofit'!$AA$28,IF(F71="Scenario3PBT8",'Minor retrofit'!$AB$28,"")))&amp;IF(F71="Scenario1PBT9",'Minor retrofit'!$AC$28,IF(F71="Scenario2PBT9",'Minor retrofit'!$AD$28,IF(F71="Scenario3PBT9",'Minor retrofit'!$AE$28,"")))&amp;IF(F71="Scenario1PBT10",'Minor retrofit'!$AF$28,IF(F71="Scenario2PBT10",'Minor retrofit'!$AG$28,IF(F71="Scenario3PBT10",'Minor retrofit'!$AH$28,"")))&amp;IF(F71="Scenario1PBT11",'Minor retrofit'!$AI$28,IF(F71="Scenario2PBT11",'Minor retrofit'!$AJ$28,IF(F71="Scenario3PBT11",'Minor retrofit'!$AK$28,"")))&amp;IF(F71="Scenario1PBT12",'Minor retrofit'!$AL$28,IF(F71="Scenario2PBT12",'Minor retrofit'!$AM$28,IF(F71="Scenario3PBT12",'Minor retrofit'!$AN$28,"")))&amp;IF(F71="Scenario1PBT13",'Minor retrofit'!$AO$28,IF(F71="Scenario2PBT13",'Minor retrofit'!$AP$28,IF(F71="Scenario3PBT13",'Minor retrofit'!$AQ$28,"")))&amp;IF(F71="Scenario1PBT14",'Minor retrofit'!$AR$28,IF(F71="Scenario2PBT14",'Minor retrofit'!$AS$28,IF(F71="Scenario3PBT14",'Minor retrofit'!$AT$28,"")))&amp;IF(F71="Scenario1PBT15",'Minor retrofit'!$AU$28,IF(F71="Scenario2PBT15",'Minor retrofit'!$AV$28,IF(F71="Scenario3PBT15",'Minor retrofit'!$AW$28,"")))</f>
        <v/>
      </c>
      <c r="T71" s="207">
        <f t="shared" ref="T71:T95" si="31">IFERROR(S71*C71,0)</f>
        <v>0</v>
      </c>
      <c r="U71" s="206" t="str">
        <f>IF(F71="Scenario1PBT1",'Minor retrofit'!$E$39,IF(F71="Scenario2PBT1",'Minor retrofit'!$F$39,IF(F71="Scenario3PBT1",'Minor retrofit'!$G$39,"")))&amp;IF(F71="Scenario1PBT2",'Minor retrofit'!$H$39,IF(F71="Scenario2PBT2",'Minor retrofit'!$I$39,IF(F71="Scenario3PBT2",'Minor retrofit'!$J$39,"")))&amp;IF(F71="Scenario1PBT3",'Minor retrofit'!$K$39,IF(F71="Scenario2PBT3",'Minor retrofit'!$L$39,IF(F71="Scenario3PBT3",'Minor retrofit'!$M$39,"")))&amp;IF(F71="Scenario1PBT4",'Minor retrofit'!$N$39,IF(F71="Scenario2PBT4",'Minor retrofit'!$O$39,IF(F71="Scenario3PBT4",'Minor retrofit'!$P$39,"")))&amp;IF(F71="Scenario1PBT5",'Minor retrofit'!$Q$39,IF(F71="Scenario2PBT5",'Minor retrofit'!$R$39,IF(F71="Scenario3PBT5",'Minor retrofit'!$S$39,"")))&amp;IF(F71="Scenario1PBT6",'Minor retrofit'!$T$39,IF(F71="Scenario2PBT6",'Minor retrofit'!$U$39,IF(F71="Scenario3PBT6",'Minor retrofit'!$V$39,"")))&amp;IF(F71="Scenario1PBT7",'Minor retrofit'!$W$39,IF(F71="Scenario2PBT7",'Minor retrofit'!$X$39,IF(F71="Scenario3PBT7",'Minor retrofit'!$Y$39,"")))&amp;IF(F71="Scenario1PBT8",'Minor retrofit'!$Z$39,IF(F71="Scenario2PBT8",'Minor retrofit'!$AA$39,IF(F71="Scenario3PBT8",'Minor retrofit'!$AB$39,"")))&amp;IF(F71="Scenario1PBT9",'Minor retrofit'!$AC$39,IF(F71="Scenario2PBT9",'Minor retrofit'!$AD$39,IF(F71="Scenario3PBT9",'Minor retrofit'!$AE$39,"")))&amp;IF(F71="Scenario1PBT10",'Minor retrofit'!$AF$39,IF(F71="Scenario2PBT10",'Minor retrofit'!$AG$39,IF(F71="Scenario3PBT10",'Minor retrofit'!$AH$39,"")))&amp;IF(F71="Scenario1PBT11",'Minor retrofit'!$AI$39,IF(F71="Scenario2PBT11",'Minor retrofit'!$AJ$39,IF(F71="Scenario3PBT11",'Minor retrofit'!$AK$39,"")))&amp;IF(F71="Scenario1PBT12",'Minor retrofit'!$AL$39,IF(F71="Scenario2PBT12",'Minor retrofit'!$AM$39,IF(F71="Scenario3PBT12",'Minor retrofit'!$AN$39,"")))&amp;IF(F71="Scenario1PBT13",'Minor retrofit'!$AO$39,IF(F71="Scenario2PBT13",'Minor retrofit'!$AP$39,IF(F71="Scenario3PBT13",'Minor retrofit'!$AQ$39,"")))&amp;IF(F71="Scenario1PBT14",'Minor retrofit'!$AR$39,IF(F71="Scenario2PBT14",'Minor retrofit'!$AS$39,IF(F71="Scenario3PBT14",'Minor retrofit'!$AT$39,"")))&amp;IF(F71="Scenario1PBT15",'Minor retrofit'!$AU$39,IF(F71="Scenario2PBT15",'Minor retrofit'!$AV$39,IF(F71="Scenario3PBT15",'Minor retrofit'!$AW$39,"")))</f>
        <v/>
      </c>
      <c r="V71" s="117">
        <f t="shared" ref="V71:V95" si="32">IFERROR(U71*C71,0)</f>
        <v>0</v>
      </c>
      <c r="W71" s="117" t="str">
        <f>IF(F71="Scenario1PBT1",'Minor retrofit'!$E$41,IF(F71="Scenario2PBT1",'Minor retrofit'!$F$41,IF(F71="Scenario3PBT1",'Minor retrofit'!$G$41,"")))&amp;IF(F71="Scenario1PBT2",'Minor retrofit'!$H$41,IF(F71="Scenario2PBT2",'Minor retrofit'!$I$41,IF(F71="Scenario3PBT2",'Minor retrofit'!$J$41,"")))&amp;IF(F71="Scenario1PBT3",'Minor retrofit'!$K$41,IF(F71="Scenario2PBT3",'Minor retrofit'!$L$41,IF(F71="Scenario3PBT3",'Minor retrofit'!$M$41,"")))&amp;IF(F71="Scenario1PBT4",'Minor retrofit'!$N$41,IF(F71="Scenario2PBT4",'Minor retrofit'!$O$41,IF(F71="Scenario3PBT4",'Minor retrofit'!$P$41,"")))&amp;IF(F71="Scenario1PBT5",'Minor retrofit'!$Q$41,IF(F71="Scenario2PBT5",'Minor retrofit'!$R$41,IF(F71="Scenario3PBT5",'Minor retrofit'!$S$41,"")))&amp;IF(F71="Scenario1PBT6",'Minor retrofit'!$T$41,IF(F71="Scenario2PBT6",'Minor retrofit'!$U$41,IF(F71="Scenario3PBT6",'Minor retrofit'!$V$41,"")))&amp;IF(F71="Scenario1PBT7",'Minor retrofit'!$W$41,IF(F71="Scenario2PBT7",'Minor retrofit'!$X$41,IF(F71="Scenario3PBT7",'Minor retrofit'!$Y$41,"")))&amp;IF(F71="Scenario1PBT8",'Minor retrofit'!$Z$41,IF(F71="Scenario2PBT8",'Minor retrofit'!$AA$41,IF(F71="Scenario3PBT8",'Minor retrofit'!$AB$41,"")))&amp;IF(F71="Scenario1PBT9",'Minor retrofit'!$AC$41,IF(F71="Scenario2PBT9",'Minor retrofit'!$AD$41,IF(F71="Scenario3PBT9",'Minor retrofit'!$AE$41,"")))&amp;IF(F71="Scenario1PBT10",'Minor retrofit'!$AF$41,IF(F71="Scenario2PBT10",'Minor retrofit'!$AG$41,IF(F71="Scenario3PBT10",'Minor retrofit'!$AH$41,"")))&amp;IF(F71="Scenario1PBT11",'Minor retrofit'!$AI$41,IF(F71="Scenario2PBT11",'Minor retrofit'!$AJ$41,IF(F71="Scenario3PBT11",'Minor retrofit'!$AK$41,"")))&amp;IF(F71="Scenario1PBT12",'Minor retrofit'!$AL$41,IF(F71="Scenario2PBT12",'Minor retrofit'!$AM$41,IF(F71="Scenario3PBT12",'Minor retrofit'!$AN$41,"")))&amp;IF(F71="Scenario1PBT13",'Minor retrofit'!$AO$41,IF(F71="Scenario2PBT13",'Minor retrofit'!$AP$41,IF(F71="Scenario3PBT13",'Minor retrofit'!$AQ$41,"")))&amp;IF(F71="Scenario1PBT14",'Minor retrofit'!$AR$41,IF(F71="Scenario2PBT14",'Minor retrofit'!$AS$41,IF(F71="Scenario3PBT14",'Minor retrofit'!$AT$41,"")))&amp;IF(F71="Scenario1PBT15",'Minor retrofit'!$AU$41,IF(F71="Scenario2PBT15",'Minor retrofit'!$AV$41,IF(F71="Scenario3PBT15",'Minor retrofit'!$AW$41,"")))</f>
        <v/>
      </c>
      <c r="X71" s="117">
        <f t="shared" ref="X71:X95" si="33">IFERROR(W71*C71,0)</f>
        <v>0</v>
      </c>
      <c r="Y71" s="117" t="str">
        <f>IF(F71="Scenario1PBT1",'Minor retrofit'!$E$43,IF(F71="Scenario2PBT1",'Minor retrofit'!$F$43,IF(F71="Scenario3PBT1",'Minor retrofit'!$G$43,"")))&amp;IF(F71="Scenario1PBT2",'Minor retrofit'!$H$43,IF(F71="Scenario2PBT2",'Minor retrofit'!$I$43,IF(F71="Scenario3PBT2",'Minor retrofit'!$J$43,"")))&amp;IF(F71="Scenario1PBT3",'Minor retrofit'!$K$43,IF(F71="Scenario2PBT3",'Minor retrofit'!$L$43,IF(F71="Scenario3PBT3",'Minor retrofit'!$M$43,"")))&amp;IF(F71="Scenario1PBT4",'Minor retrofit'!$N$43,IF(F71="Scenario2PBT4",'Minor retrofit'!$O$43,IF(F71="Scenario3PBT4",'Minor retrofit'!$P$43,"")))&amp;IF(F71="Scenario1PBT5",'Minor retrofit'!$Q$43,IF(F71="Scenario2PBT5",'Minor retrofit'!$R$43,IF(F71="Scenario3PBT5",'Minor retrofit'!$S$43,"")))&amp;IF(F71="Scenario1PBT6",'Minor retrofit'!$T$43,IF(F71="Scenario2PBT6",'Minor retrofit'!$U$43,IF(F71="Scenario3PBT6",'Minor retrofit'!$V$43,"")))&amp;IF(F71="Scenario1PBT7",'Minor retrofit'!$W$43,IF(F71="Scenario2PBT7",'Minor retrofit'!$X$43,IF(F71="Scenario3PBT7",'Minor retrofit'!$Y$43,"")))&amp;IF(F71="Scenario1PBT8",'Minor retrofit'!$Z$43,IF(F71="Scenario2PBT8",'Minor retrofit'!$AA$43,IF(F71="Scenario3PBT8",'Minor retrofit'!$AB$43,"")))&amp;IF(F71="Scenario1PBT9",'Minor retrofit'!$AC$43,IF(F71="Scenario2PBT9",'Minor retrofit'!$AD$43,IF(F71="Scenario3PBT9",'Minor retrofit'!$AE$43,"")))&amp;IF(F71="Scenario1PBT10",'Minor retrofit'!$AF$43,IF(F71="Scenario2PBT10",'Minor retrofit'!$AG$43,IF(F71="Scenario3PBT10",'Minor retrofit'!$AH$43,"")))&amp;IF(F71="Scenario1PBT11",'Minor retrofit'!$AI$43,IF(F71="Scenario2PBT11",'Minor retrofit'!$AJ$43,IF(F71="Scenario3PBT11",'Minor retrofit'!$AK$43,"")))&amp;IF(F71="Scenario1PBT12",'Minor retrofit'!$AL$43,IF(F71="Scenario2PBT12",'Minor retrofit'!$AM$43,IF(F71="Scenario3PBT12",'Minor retrofit'!$AN$43,"")))&amp;IF(F71="Scenario1PBT13",'Minor retrofit'!$AO$43,IF(F71="Scenario2PBT13",'Minor retrofit'!$AP$43,IF(F71="Scenario3PBT13",'Minor retrofit'!$AQ$43,"")))&amp;IF(F71="Scenario1PBT14",'Minor retrofit'!$AR$43,IF(F71="Scenario2PBT14",'Minor retrofit'!$AS$43,IF(F71="Scenario3PBT14",'Minor retrofit'!$AT$43,"")))&amp;IF(F71="Scenario1PBT15",'Minor retrofit'!$AU$43,IF(F71="Scenario2PBT15",'Minor retrofit'!$AV$43,IF(F71="Scenario3PBT15",'Minor retrofit'!$AW$43,"")))</f>
        <v/>
      </c>
      <c r="Z71" s="117">
        <f t="shared" ref="Z71:Z95" si="34">IFERROR(Y71*C71,0)</f>
        <v>0</v>
      </c>
      <c r="AA71" s="178" t="str">
        <f>IF(F71="Scenario1PBT1",'Minor retrofit'!$E$102,IF(F71="Scenario2PBT1",'Minor retrofit'!$F$102,IF(F71="Scenario3PBT1",'Minor retrofit'!$G$102,"")))&amp;IF(F71="Scenario1PBT2",'Minor retrofit'!$H$102,IF(F71="Scenario2PBT2",'Minor retrofit'!$I$102,IF(F71="Scenario3PBT2",'Minor retrofit'!$J$102,"")))&amp;IF(F71="Scenario1PBT3",'Minor retrofit'!$K$102,IF(F71="Scenario2PBT3",'Minor retrofit'!$L$102,IF(F71="Scenario3PBT3",'Minor retrofit'!$M$102,"")))&amp;IF(F71="Scenario1PBT4",'Minor retrofit'!$N$102,IF(F71="Scenario2PBT4",'Minor retrofit'!$O$102,IF(F71="Scenario3PBT4",'Minor retrofit'!$P$102,"")))&amp;IF(F71="Scenario1PBT5",'Minor retrofit'!$Q$102,IF(F71="Scenario2PBT5",'Minor retrofit'!$R$102,IF(F71="Scenario3PBT5",'Minor retrofit'!$S$102,"")))&amp;IF(F71="Scenario1PBT6",'Minor retrofit'!$T$102,IF(F71="Scenario2PBT6",'Minor retrofit'!$U$102,IF(F71="Scenario3PBT6",'Minor retrofit'!$V$102,"")))&amp;IF(F71="Scenario1PBT7",'Minor retrofit'!$W$102,IF(F71="Scenario2PBT7",'Minor retrofit'!$X$102,IF(F71="Scenario3PBT7",'Minor retrofit'!$Y$102,"")))&amp;IF(F71="Scenario1PBT8",'Minor retrofit'!$Z$102,IF(F71="Scenario2PBT8",'Minor retrofit'!$AA$102,IF(F71="Scenario3PBT8",'Minor retrofit'!$AB$102,"")))&amp;IF(F71="Scenario1PBT9",'Minor retrofit'!$AC$102,IF(F71="Scenario2PBT9",'Minor retrofit'!$AD$102,IF(F71="Scenario3PBT9",'Minor retrofit'!$AE$102,"")))&amp;IF(F71="Scenario1PBT10",'Minor retrofit'!$AF$102,IF(F71="Scenario2PBT10",'Minor retrofit'!$AG$102,IF(F71="Scenario3PBT10",'Minor retrofit'!$AH$102,"")))&amp;IF(F71="Scenario1PBT11",'Minor retrofit'!$AI$102,IF(F71="Scenario2PBT11",'Minor retrofit'!$AJ$102,IF(F71="Scenario3PBT11",'Minor retrofit'!$AK$102,"")))&amp;IF(F71="Scenario1PBT12",'Minor retrofit'!$AL$102,IF(F71="Scenario2PBT12",'Minor retrofit'!$AM$102,IF(F71="Scenario3PBT12",'Minor retrofit'!$AN$102,"")))&amp;IF(F71="Scenario1PBT13",'Minor retrofit'!$AO$102,IF(F71="Scenario2PBT13",'Minor retrofit'!$AP$102,IF(F71="Scenario3PBT13",'Minor retrofit'!$AQ$102,"")))&amp;IF(F71="Scenario1PBT14",'Minor retrofit'!$AR$102,IF(F71="Scenario2PBT14",'Minor retrofit'!$AS$102,IF(F71="Scenario3PBT14",'Minor retrofit'!$AT$102,"")))&amp;IF(F71="Scenario1PBT15",'Minor retrofit'!$AU$102,IF(F71="Scenario2PBT15",'Minor retrofit'!$AV$102,IF(F71="Scenario3PBT15",'Minor retrofit'!$AW$102,"")))</f>
        <v/>
      </c>
      <c r="AB71" s="179">
        <f t="shared" ref="AB71:AB95" si="35">IFERROR(C71*AA71,0)</f>
        <v>0</v>
      </c>
      <c r="AC71" s="208">
        <f>IFERROR('Projection_Base-case'!G71-G71,0)</f>
        <v>0</v>
      </c>
      <c r="AD71" s="178">
        <f t="shared" ref="AD71:AD95" si="36">IFERROR(AC71*C71,0)</f>
        <v>0</v>
      </c>
      <c r="AE71" s="117">
        <f>IFERROR(100*AC71/'Projection_Base-case'!G71,0)</f>
        <v>0</v>
      </c>
      <c r="AF71" s="117">
        <f>IFERROR('Projection_Base-case'!I71-I71,0)</f>
        <v>0</v>
      </c>
      <c r="AG71" s="178">
        <f t="shared" ref="AG71:AG95" si="37">IFERROR(AF71*C71,0)</f>
        <v>0</v>
      </c>
      <c r="AH71" s="117">
        <f>IFERROR(100*AF71/'Projection_Base-case'!I71,0)</f>
        <v>0</v>
      </c>
      <c r="AI71" s="117">
        <f>IFERROR('Projection_Base-case'!K71-K71,0)</f>
        <v>0</v>
      </c>
      <c r="AJ71" s="178">
        <f t="shared" ref="AJ71:AJ95" si="38">IFERROR(AI71*C71,0)</f>
        <v>0</v>
      </c>
      <c r="AK71" s="117">
        <f>IFERROR(100*AI71/'Projection_Base-case'!K71,0)</f>
        <v>0</v>
      </c>
      <c r="AL71" s="117">
        <f>IFERROR(M71-'Projection_Base-case'!M71,0)</f>
        <v>0</v>
      </c>
      <c r="AM71" s="178">
        <f t="shared" ref="AM71:AM95" si="39">IFERROR(AL71*C71,0)</f>
        <v>0</v>
      </c>
      <c r="AN71" s="179">
        <f>IFERROR(IF('Projection_Base-case'!N71&gt;0,100*AM71/'Projection_Base-case'!N71,100*AM71/N71),0)</f>
        <v>0</v>
      </c>
      <c r="AO71" s="206">
        <f>IFERROR('Projection_Base-case'!O71-O71,0)</f>
        <v>0</v>
      </c>
      <c r="AP71" s="178">
        <f t="shared" ref="AP71:AP95" si="40">IFERROR(AO71*C71,0)</f>
        <v>0</v>
      </c>
      <c r="AQ71" s="117">
        <f>IFERROR(100*AO71/'Projection_Base-case'!O71,0)</f>
        <v>0</v>
      </c>
      <c r="AR71" s="117">
        <f>IFERROR('Projection_Base-case'!Q71-Q71,0)</f>
        <v>0</v>
      </c>
      <c r="AS71" s="178">
        <f t="shared" ref="AS71:AS95" si="41">IFERROR(AR71*C71,0)</f>
        <v>0</v>
      </c>
      <c r="AT71" s="117">
        <f>IFERROR(100*AR71/'Projection_Base-case'!Q71,0)</f>
        <v>0</v>
      </c>
      <c r="AU71" s="117">
        <f>IFERROR('Projection_Base-case'!S71-S71,0)</f>
        <v>0</v>
      </c>
      <c r="AV71" s="178">
        <f t="shared" ref="AV71:AV95" si="42">IFERROR(AU71*C71,0)</f>
        <v>0</v>
      </c>
      <c r="AW71" s="118">
        <f>IFERROR(100*AU71/'Projection_Base-case'!S71,0)</f>
        <v>0</v>
      </c>
      <c r="AX71" s="206">
        <f>IFERROR('Projection_Base-case'!U71-U71,0)</f>
        <v>0</v>
      </c>
      <c r="AY71" s="178">
        <f t="shared" ref="AY71:AY95" si="43">IFERROR(AX71*C71,0)</f>
        <v>0</v>
      </c>
      <c r="AZ71" s="117">
        <f>IFERROR(100*AX71/'Projection_Base-case'!U71,0)</f>
        <v>0</v>
      </c>
      <c r="BA71" s="117">
        <f>IFERROR('Projection_Base-case'!W71-W71,0)</f>
        <v>0</v>
      </c>
      <c r="BB71" s="178">
        <f t="shared" ref="BB71:BB95" si="44">IFERROR(BA71*C71,0)</f>
        <v>0</v>
      </c>
      <c r="BC71" s="117">
        <f>IFERROR(100*BA71/'Projection_Base-case'!W71,0)</f>
        <v>0</v>
      </c>
      <c r="BD71" s="117">
        <f>IFERROR('Projection_Base-case'!Y71-Y71,0)</f>
        <v>0</v>
      </c>
      <c r="BE71" s="178">
        <f t="shared" ref="BE71:BE95" si="45">IFERROR(BD71*C71,0)</f>
        <v>0</v>
      </c>
      <c r="BF71" s="117">
        <f>IFERROR(100*BD71/'Projection_Base-case'!Y71,0)</f>
        <v>0</v>
      </c>
      <c r="BG71" s="178">
        <f t="shared" ref="BG71:BG95" si="46">IFERROR(AB71/AY71,0)</f>
        <v>0</v>
      </c>
      <c r="BH71" s="179">
        <f t="shared" ref="BH71:BH95" si="47">IFERROR(AB71/AD71,0)</f>
        <v>0</v>
      </c>
    </row>
    <row r="72" spans="1:60">
      <c r="A72" s="205">
        <v>67</v>
      </c>
      <c r="B72" s="178">
        <f>IF('Projection_Base-case'!B72&lt;&gt;"",'Projection_Base-case'!B72,0)</f>
        <v>0</v>
      </c>
      <c r="C72" s="178">
        <f>IF('Projection_Base-case'!C72&lt;&gt;"",'Projection_Base-case'!C72,0)</f>
        <v>0</v>
      </c>
      <c r="D72" s="178">
        <f>IF('Projection_Base-case'!D72&lt;&gt;"",'Projection_Base-case'!D72,0)</f>
        <v>0</v>
      </c>
      <c r="E72" s="176" t="str">
        <f>IF(AND('Résultats Minor'!$AC$3="OUI",'Résultats Minor'!E71&lt;&gt;""),'Résultats Minor'!E71,IF(OR(D72="PBT2",D72="PBT3",D72="PBT5",D72="PBT8",D72="PBT9"),"Scenario1",IF(OR(D72="PBT6",D72="PBT7",D72="PBT10"),"Scenario2",IF(OR(D72="PBT1",D72="PBT4"),"Scenario3",""))))</f>
        <v/>
      </c>
      <c r="F72" s="202" t="str">
        <f t="shared" si="24"/>
        <v>0</v>
      </c>
      <c r="G72" s="206" t="str">
        <f>IF(F72="Scenario1PBT1",'Minor retrofit'!$E$7,IF(F72="Scenario2PBT1",'Minor retrofit'!$F$7,IF(F72="Scenario3PBT1",'Minor retrofit'!$G$7,"")))&amp;IF(F72="Scenario1PBT2",'Minor retrofit'!$H$7,IF(F72="Scenario2PBT2",'Minor retrofit'!$I$7,IF(F72="Scenario3PBT2",'Minor retrofit'!$J$7,"")))&amp;IF(F72="Scenario1PBT3",'Minor retrofit'!$K$7,IF(F72="Scenario2PBT3",'Minor retrofit'!$L$7,IF(F72="Scenario3PBT3",'Minor retrofit'!$M$7,"")))&amp;IF(F72="Scenario1PBT4",'Minor retrofit'!$N$7,IF(F72="Scenario2PBT4",'Minor retrofit'!$O$7,IF(F72="Scenario3PBT4",'Minor retrofit'!$P$7,"")))&amp;IF(F72="Scenario1PBT5",'Minor retrofit'!$Q$7,IF(F72="Scenario2PBT5",'Minor retrofit'!$R$7,IF(F72="Scenario3PBT5",'Minor retrofit'!$S$7,"")))&amp;IF(F72="Scenario1PBT6",'Minor retrofit'!$T$7,IF(F72="Scenario2PBT6",'Minor retrofit'!$U$7,IF(F72="Scenario3PBT6",'Minor retrofit'!$V$7,"")))&amp;IF(F72="Scenario1PBT7",'Minor retrofit'!$W$7,IF(F72="Scenario2PBT7",'Minor retrofit'!$X$7,IF(F72="Scenario3PBT7",'Minor retrofit'!$Y$7,"")))&amp;IF(F72="Scenario1PBT8",'Minor retrofit'!$Z$7,IF(F72="Scenario2PBT8",'Minor retrofit'!$AA$7,IF(F72="Scenario3PBT8",'Minor retrofit'!$AB$7,"")))&amp;IF(F72="Scenario1PBT9",'Minor retrofit'!$AC$7,IF(F72="Scenario2PBT9",'Minor retrofit'!$AD$7,IF(F72="Scenario3PBT9",'Minor retrofit'!$AE$7,"")))&amp;IF(F72="Scenario1PBT10",'Minor retrofit'!$AF$7,IF(F72="Scenario2PBT10",'Minor retrofit'!$AG$7,IF(F72="Scenario3PBT10",'Minor retrofit'!$AH$7,"")))&amp;IF(F72="Scenario1PBT11",'Minor retrofit'!$AI$7,IF(F72="Scenario2PBT11",'Minor retrofit'!$AJ$7,IF(F72="Scenario3PBT11",'Minor retrofit'!$AK$7,"")))&amp;IF(F72="Scenario1PBT12",'Minor retrofit'!$AL$7,IF(F72="Scenario2PBT12",'Minor retrofit'!$AM$7,IF(F72="Scenario3PBT12",'Minor retrofit'!$AN$7,"")))&amp;IF(F72="Scenario1PBT13",'Minor retrofit'!$AO$7,IF(F72="Scenario2PBT13",'Minor retrofit'!$AP$7,IF(F72="Scenario3PBT13",'Minor retrofit'!$AQ$7,"")))&amp;IF(F72="Scenario1PBT14",'Minor retrofit'!$AR$7,IF(F72="Scenario2PBT14",'Minor retrofit'!$AS$7,IF(F72="Scenario3PBT14",'Minor retrofit'!$AT$7,"")))&amp;IF(F72="Scenario1PBT15",'Minor retrofit'!$AU$7,IF(F72="Scenario2PBT15",'Minor retrofit'!$AV$7,IF(F72="Scenario3PBT15",'Minor retrofit'!$AW$7,"")))</f>
        <v/>
      </c>
      <c r="H72" s="117">
        <f t="shared" si="25"/>
        <v>0</v>
      </c>
      <c r="I72" s="117" t="str">
        <f>IF(F72="Scenario1PBT1",'Minor retrofit'!$E$17,IF(F72="Scenario2PBT1",'Minor retrofit'!$F$17,IF(F72="Scenario3PBT1",'Minor retrofit'!$G$17,"")))&amp;IF(F72="Scenario1PBT2",'Minor retrofit'!$H$17,IF(F72="Scenario2PBT2",'Minor retrofit'!$I$17,IF(F72="Scenario3PBT2",'Minor retrofit'!$J$17,"")))&amp;IF(F72="Scenario1PBT3",'Minor retrofit'!$K$17,IF(F72="Scenario2PBT3",'Minor retrofit'!$L$17,IF(F72="Scenario3PBT3",'Minor retrofit'!$M$17,"")))&amp;IF(F72="Scenario1PBT4",'Minor retrofit'!$N$17,IF(F72="Scenario2PBT4",'Minor retrofit'!$O$17,IF(F72="Scenario3PBT4",'Minor retrofit'!$P$17,"")))&amp;IF(F72="Scenario1PBT5",'Minor retrofit'!$Q$17,IF(F72="Scenario2PBT5",'Minor retrofit'!$R$17,IF(F72="Scenario3PBT5",'Minor retrofit'!$S$17,"")))&amp;IF(F72="Scenario1PBT6",'Minor retrofit'!$T$17,IF(F72="Scenario2PBT6",'Minor retrofit'!$U$17,IF(F72="Scenario3PBT6",'Minor retrofit'!$V$17,"")))&amp;IF(F72="Scenario1PBT7",'Minor retrofit'!$W$17,IF(F72="Scenario2PBT7",'Minor retrofit'!$X$17,IF(F72="Scenario3PBT7",'Minor retrofit'!$Y$17,"")))&amp;IF(F72="Scenario1PBT8",'Minor retrofit'!$Z$17,IF(F72="Scenario2PBT8",'Minor retrofit'!$AA$17,IF(F72="Scenario3PBT8",'Minor retrofit'!$AB$17,"")))&amp;IF(F72="Scenario1PBT9",'Minor retrofit'!$AC$17,IF(F72="Scenario2PBT9",'Minor retrofit'!$AD$17,IF(F72="Scenario3PBT9",'Minor retrofit'!$AE$17,"")))&amp;IF(F72="Scenario1PBT10",'Minor retrofit'!$AF$17,IF(F72="Scenario2PBT10",'Minor retrofit'!$AG$17,IF(F72="Scenario3PBT10",'Minor retrofit'!$AH$17,"")))&amp;IF(F72="Scenario1PBT11",'Minor retrofit'!$AI$17,IF(F72="Scenario2PBT11",'Minor retrofit'!$AJ$17,IF(F72="Scenario3PBT11",'Minor retrofit'!$AK$17,"")))&amp;IF(F72="Scenario1PBT12",'Minor retrofit'!$AL$17,IF(F72="Scenario2PBT12",'Minor retrofit'!$AM$17,IF(F72="Scenario3PBT12",'Minor retrofit'!$AN$17,"")))&amp;IF(F72="Scenario1PBT13",'Minor retrofit'!$AO$17,IF(F72="Scenario2PBT13",'Minor retrofit'!$AP$17,IF(F72="Scenario3PBT13",'Minor retrofit'!$AQ$17,"")))&amp;IF(F72="Scenario1PBT14",'Minor retrofit'!$AR$17,IF(F72="Scenario2PBT14",'Minor retrofit'!$AS$17,IF(F72="Scenario3PBT14",'Minor retrofit'!$AT$17,"")))&amp;IF(F72="Scenario1PBT15",'Minor retrofit'!$AU$17,IF(F72="Scenario2PBT15",'Minor retrofit'!$AV$17,IF(F72="Scenario3PBT15",'Minor retrofit'!$AW$17,"")))</f>
        <v/>
      </c>
      <c r="J72" s="117">
        <f t="shared" si="26"/>
        <v>0</v>
      </c>
      <c r="K72" s="117" t="str">
        <f>IF(F72="Scenario1PBT1",'Minor retrofit'!$E$19,IF(F72="Scenario2PBT1",'Minor retrofit'!$F$19,IF(F72="Scenario3PBT1",'Minor retrofit'!$G$19,"")))&amp;IF(F72="Scenario1PBT2",'Minor retrofit'!$H$19,IF(F72="Scenario2PBT2",'Minor retrofit'!$I$19,IF(F72="Scenario3PBT2",'Minor retrofit'!$J$19,"")))&amp;IF(F72="Scenario1PBT3",'Minor retrofit'!$K$19,IF(F72="Scenario2PBT3",'Minor retrofit'!$L$19,IF(F72="Scenario3PBT3",'Minor retrofit'!$M$19,"")))&amp;IF(F72="Scenario1PBT4",'Minor retrofit'!$N$19,IF(F72="Scenario2PBT4",'Minor retrofit'!$O$19,IF(F72="Scenario3PBT4",'Minor retrofit'!$P$19,"")))&amp;IF(F72="Scenario1PBT5",'Minor retrofit'!$Q$19,IF(F72="Scenario2PBT5",'Minor retrofit'!$R$19,IF(F72="Scenario3PBT5",'Minor retrofit'!$S$19,"")))&amp;IF(F72="Scenario1PBT6",'Minor retrofit'!$T$19,IF(F72="Scenario2PBT6",'Minor retrofit'!$U$19,IF(F72="Scenario3PBT6",'Minor retrofit'!$V$19,"")))&amp;IF(F72="Scenario1PBT7",'Minor retrofit'!$W$19,IF(F72="Scenario2PBT7",'Minor retrofit'!$X$19,IF(F72="Scenario3PBT7",'Minor retrofit'!$Y$19,"")))&amp;IF(F72="Scenario1PBT8",'Minor retrofit'!$Z$19,IF(F72="Scenario2PBT8",'Minor retrofit'!$AA$19,IF(F72="Scenario3PBT8",'Minor retrofit'!$AB$19,"")))&amp;IF(F72="Scenario1PBT9",'Minor retrofit'!$AC$19,IF(F72="Scenario2PBT9",'Minor retrofit'!$AD$19,IF(F72="Scenario3PBT9",'Minor retrofit'!$AE$19,"")))&amp;IF(F72="Scenario1PBT10",'Minor retrofit'!$AF$19,IF(F72="Scenario2PBT10",'Minor retrofit'!$AG$19,IF(F72="Scenario3PBT10",'Minor retrofit'!$AH$19,"")))&amp;IF(F72="Scenario1PBT11",'Minor retrofit'!$AI$19,IF(F72="Scenario2PBT11",'Minor retrofit'!$AJ$19,IF(F72="Scenario3PBT11",'Minor retrofit'!$AK$19,"")))&amp;IF(F72="Scenario1PBT12",'Minor retrofit'!$AL$19,IF(F72="Scenario2PBT12",'Minor retrofit'!$AM$19,IF(F72="Scenario3PBT12",'Minor retrofit'!$AN$19,"")))&amp;IF(F72="Scenario1PBT13",'Minor retrofit'!$AO$19,IF(F72="Scenario2PBT13",'Minor retrofit'!$AP$19,IF(F72="Scenario3PBT13",'Minor retrofit'!$AQ$19,"")))&amp;IF(F72="Scenario1PBT14",'Minor retrofit'!$AR$19,IF(F72="Scenario2PBT14",'Minor retrofit'!$AS$19,IF(F72="Scenario3PBT14",'Minor retrofit'!$AT$19,"")))&amp;IF(F72="Scenario1PBT15",'Minor retrofit'!$AU$19,IF(F72="Scenario2PBT15",'Minor retrofit'!$AV$19,IF(F72="Scenario3PBT15",'Minor retrofit'!$AW$19,"")))</f>
        <v/>
      </c>
      <c r="L72" s="117">
        <f t="shared" si="27"/>
        <v>0</v>
      </c>
      <c r="M72" s="117" t="str">
        <f>IF(F72="Scenario1PBT1",'Minor retrofit'!$E$21,IF(F72="Scenario2PBT1",'Minor retrofit'!$F$21,IF(F72="Scenario3PBT1",'Minor retrofit'!$G$21,"")))&amp;IF(F72="Scenario1PBT2",'Minor retrofit'!$H$21,IF(F72="Scenario2PBT2",'Minor retrofit'!$I$21,IF(F72="Scenario3PBT2",'Minor retrofit'!$J$21,"")))&amp;IF(F72="Scenario1PBT3",'Minor retrofit'!$K$21,IF(F72="Scenario2PBT3",'Minor retrofit'!$L$21,IF(F72="Scenario3PBT3",'Minor retrofit'!$M$21,"")))&amp;IF(F72="Scenario1PBT4",'Minor retrofit'!$N$21,IF(F72="Scenario2PBT4",'Minor retrofit'!$O$21,IF(F72="Scenario3PBT4",'Minor retrofit'!$P$21,"")))&amp;IF(F72="Scenario1PBT5",'Minor retrofit'!$Q$21,IF(F72="Scenario2PBT5",'Minor retrofit'!$R$21,IF(F72="Scenario3PBT5",'Minor retrofit'!$S$21,"")))&amp;IF(F72="Scenario1PBT6",'Minor retrofit'!$T$21,IF(F72="Scenario2PBT6",'Minor retrofit'!$U$21,IF(F72="Scenario3PBT6",'Minor retrofit'!$V$21,"")))&amp;IF(F72="Scenario1PBT7",'Minor retrofit'!$W$21,IF(F72="Scenario2PBT7",'Minor retrofit'!$X$21,IF(F72="Scenario3PBT7",'Minor retrofit'!$Y$21,"")))&amp;IF(F72="Scenario1PBT8",'Minor retrofit'!$Z$21,IF(F72="Scenario2PBT8",'Minor retrofit'!$AA$21,IF(F72="Scenario3PBT8",'Minor retrofit'!$AB$21,"")))&amp;IF(F72="Scenario1PBT9",'Minor retrofit'!$AC$21,IF(F72="Scenario2PBT9",'Minor retrofit'!$AD$21,IF(F72="Scenario3PBT9",'Minor retrofit'!$AE$21,"")))&amp;IF(F72="Scenario1PBT10",'Minor retrofit'!$AF$21,IF(F72="Scenario2PBT10",'Minor retrofit'!$AG$21,IF(F72="Scenario3PBT10",'Minor retrofit'!$AH$21,"")))&amp;IF(F72="Scenario1PBT11",'Minor retrofit'!$AI$21,IF(F72="Scenario2PBT11",'Minor retrofit'!$AJ$21,IF(F72="Scenario3PBT11",'Minor retrofit'!$AK$21,"")))&amp;IF(F72="Scenario1PBT12",'Minor retrofit'!$AL$21,IF(F72="Scenario2PBT12",'Minor retrofit'!$AM$21,IF(F72="Scenario3PBT12",'Minor retrofit'!$AN$21,"")))&amp;IF(F72="Scenario1PBT13",'Minor retrofit'!$AO$21,IF(F72="Scenario2PBT13",'Minor retrofit'!$AP$21,IF(F72="Scenario3PBT13",'Minor retrofit'!$AQ$21,"")))&amp;IF(F72="Scenario1PBT14",'Minor retrofit'!$AR$21,IF(F72="Scenario2PBT14",'Minor retrofit'!$AS$21,IF(F72="Scenario3PBT14",'Minor retrofit'!$AT$21,"")))&amp;IF(F72="Scenario1PBT15",'Minor retrofit'!$AU$21,IF(F72="Scenario2PBT15",'Minor retrofit'!$AV$21,IF(F72="Scenario3PBT15",'Minor retrofit'!$AW$21,"")))</f>
        <v/>
      </c>
      <c r="N72" s="118">
        <f t="shared" si="28"/>
        <v>0</v>
      </c>
      <c r="O72" s="206" t="str">
        <f>IF(F72="Scenario1PBT1",'Minor retrofit'!$E$24,IF(F72="Scenario2PBT1",'Minor retrofit'!$F$24,IF(F72="Scenario3PBT1",'Minor retrofit'!$G$24,"")))&amp;IF(F72="Scenario1PBT2",'Minor retrofit'!$H$24,IF(F72="Scenario2PBT2",'Minor retrofit'!$I$24,IF(F72="Scenario3PBT2",'Minor retrofit'!$J$24,"")))&amp;IF(F72="Scenario1PBT3",'Minor retrofit'!$K$24,IF(F72="Scenario2PBT3",'Minor retrofit'!$L$24,IF(F72="Scenario3PBT3",'Minor retrofit'!$M$24,"")))&amp;IF(F72="Scenario1PBT4",'Minor retrofit'!$N$24,IF(F72="Scenario2PBT4",'Minor retrofit'!$O$24,IF(F72="Scenario3PBT4",'Minor retrofit'!$P$24,"")))&amp;IF(F72="Scenario1PBT5",'Minor retrofit'!$Q$24,IF(F72="Scenario2PBT5",'Minor retrofit'!$R$24,IF(F72="Scenario3PBT5",'Minor retrofit'!$S$24,"")))&amp;IF(F72="Scenario1PBT6",'Minor retrofit'!$T$24,IF(F72="Scenario2PBT6",'Minor retrofit'!$U$24,IF(F72="Scenario3PBT6",'Minor retrofit'!$V$24,"")))&amp;IF(F72="Scenario1PBT7",'Minor retrofit'!$W$24,IF(F72="Scenario2PBT7",'Minor retrofit'!$X$24,IF(F72="Scenario3PBT7",'Minor retrofit'!$Y$24,"")))&amp;IF(F72="Scenario1PBT8",'Minor retrofit'!$Z$24,IF(F72="Scenario2PBT8",'Minor retrofit'!$AA$24,IF(F72="Scenario3PBT8",'Minor retrofit'!$AB$24,"")))&amp;IF(F72="Scenario1PBT9",'Minor retrofit'!$AC$24,IF(F72="Scenario2PBT9",'Minor retrofit'!$AD$24,IF(F72="Scenario3PBT9",'Minor retrofit'!$AE$24,"")))&amp;IF(F72="Scenario1PBT10",'Minor retrofit'!$AF$24,IF(F72="Scenario2PBT10",'Minor retrofit'!$AG$24,IF(F72="Scenario3PBT10",'Minor retrofit'!$AH$24,"")))&amp;IF(F72="Scenario1PBT11",'Minor retrofit'!$AI$24,IF(F72="Scenario2PBT11",'Minor retrofit'!$AJ$24,IF(F72="Scenario3PBT11",'Minor retrofit'!$AK$24,"")))&amp;IF(F72="Scenario1PBT12",'Minor retrofit'!$AL$24,IF(F72="Scenario2PBT12",'Minor retrofit'!$AM$24,IF(F72="Scenario3PBT12",'Minor retrofit'!$AN$24,"")))&amp;IF(F72="Scenario1PBT13",'Minor retrofit'!$AO$24,IF(F72="Scenario2PBT13",'Minor retrofit'!$AP$24,IF(F72="Scenario3PBT13",'Minor retrofit'!$AQ$24,"")))&amp;IF(F72="Scenario1PBT14",'Minor retrofit'!$AR$24,IF(F72="Scenario2PBT14",'Minor retrofit'!$AS$24,IF(F72="Scenario3PBT14",'Minor retrofit'!$AT$24,"")))&amp;IF(F72="Scenario1PBT15",'Minor retrofit'!$AU$24,IF(F72="Scenario2PBT15",'Minor retrofit'!$AV$24,IF(F72="Scenario3PBT15",'Minor retrofit'!$AW$24,"")))</f>
        <v/>
      </c>
      <c r="P72" s="117">
        <f t="shared" si="29"/>
        <v>0</v>
      </c>
      <c r="Q72" s="117" t="str">
        <f>IF(F72="Scenario1PBT1",'Minor retrofit'!$E$26,IF(F72="Scenario2PBT1",'Minor retrofit'!$F$26,IF(F72="Scenario3PBT1",'Minor retrofit'!$G$26,"")))&amp;IF(F72="Scenario1PBT2",'Minor retrofit'!$H$26,IF(F72="Scenario2PBT2",'Minor retrofit'!$I$26,IF(F72="Scenario3PBT2",'Minor retrofit'!$J$26,"")))&amp;IF(F72="Scenario1PBT3",'Minor retrofit'!$K$26,IF(F72="Scenario2PBT3",'Minor retrofit'!$L$26,IF(F72="Scenario3PBT3",'Minor retrofit'!$M$26,"")))&amp;IF(F72="Scenario1PBT4",'Minor retrofit'!$N$26,IF(F72="Scenario2PBT4",'Minor retrofit'!$O$26,IF(F72="Scenario3PBT4",'Minor retrofit'!$P$26,"")))&amp;IF(F72="Scenario1PBT5",'Minor retrofit'!$Q$26,IF(F72="Scenario2PBT5",'Minor retrofit'!$R$26,IF(F72="Scenario3PBT5",'Minor retrofit'!$S$26,"")))&amp;IF(F72="Scenario1PBT6",'Minor retrofit'!$T$26,IF(F72="Scenario2PBT6",'Minor retrofit'!$U$26,IF(F72="Scenario3PBT6",'Minor retrofit'!$V$26,"")))&amp;IF(F72="Scenario1PBT7",'Minor retrofit'!$W$26,IF(F72="Scenario2PBT7",'Minor retrofit'!$X$26,IF(F72="Scenario3PBT7",'Minor retrofit'!$Y$26,"")))&amp;IF(F72="Scenario1PBT8",'Minor retrofit'!$Z$26,IF(F72="Scenario2PBT8",'Minor retrofit'!$AA$26,IF(F72="Scenario3PBT8",'Minor retrofit'!$AB$26,"")))&amp;IF(F72="Scenario1PBT9",'Minor retrofit'!$AC$26,IF(F72="Scenario2PBT9",'Minor retrofit'!$AD$26,IF(F72="Scenario3PBT9",'Minor retrofit'!$AE$26,"")))&amp;IF(F72="Scenario1PBT10",'Minor retrofit'!$AF$26,IF(F72="Scenario2PBT10",'Minor retrofit'!$AG$26,IF(F72="Scenario3PBT10",'Minor retrofit'!$AH$26,"")))&amp;IF(F72="Scenario1PBT11",'Minor retrofit'!$AI$26,IF(F72="Scenario2PBT11",'Minor retrofit'!$AJ$26,IF(F72="Scenario3PBT11",'Minor retrofit'!$AK$26,"")))&amp;IF(F72="Scenario1PBT12",'Minor retrofit'!$AL$26,IF(F72="Scenario2PBT12",'Minor retrofit'!$AM$26,IF(F72="Scenario3PBT12",'Minor retrofit'!$AN$26,"")))&amp;IF(F72="Scenario1PBT13",'Minor retrofit'!$AO$26,IF(F72="Scenario2PBT13",'Minor retrofit'!$AP$26,IF(F72="Scenario3PBT13",'Minor retrofit'!$AQ$26,"")))&amp;IF(F72="Scenario1PBT14",'Minor retrofit'!$AR$26,IF(F72="Scenario2PBT14",'Minor retrofit'!$AS$26,IF(F72="Scenario3PBT14",'Minor retrofit'!$AT$26,"")))&amp;IF(F72="Scenario1PBT15",'Minor retrofit'!$AU$26,IF(F72="Scenario2PBT15",'Minor retrofit'!$AV$26,IF(F72="Scenario3PBT15",'Minor retrofit'!$AW$26,"")))</f>
        <v/>
      </c>
      <c r="R72" s="117">
        <f t="shared" si="30"/>
        <v>0</v>
      </c>
      <c r="S72" s="117" t="str">
        <f>IF(F72="Scenario1PBT1",'Minor retrofit'!$E$28,IF(F72="Scenario2PBT1",'Minor retrofit'!$F$28,IF(F72="Scenario3PBT1",'Minor retrofit'!$G$28,"")))&amp;IF(F72="Scenario1PBT2",'Minor retrofit'!$H$28,IF(F72="Scenario2PBT2",'Minor retrofit'!$I$28,IF(F72="Scenario3PBT2",'Minor retrofit'!$J$28,"")))&amp;IF(F72="Scenario1PBT3",'Minor retrofit'!$K$28,IF(F72="Scenario2PBT3",'Minor retrofit'!$L$28,IF(F72="Scenario3PBT3",'Minor retrofit'!$M$28,"")))&amp;IF(F72="Scenario1PBT4",'Minor retrofit'!$N$28,IF(F72="Scenario2PBT4",'Minor retrofit'!$O$28,IF(F72="Scenario3PBT4",'Minor retrofit'!$P$28,"")))&amp;IF(F72="Scenario1PBT5",'Minor retrofit'!$Q$28,IF(F72="Scenario2PBT5",'Minor retrofit'!$R$28,IF(F72="Scenario3PBT5",'Minor retrofit'!$S$28,"")))&amp;IF(F72="Scenario1PBT6",'Minor retrofit'!$T$28,IF(F72="Scenario2PBT6",'Minor retrofit'!$U$28,IF(F72="Scenario3PBT6",'Minor retrofit'!$V$28,"")))&amp;IF(F72="Scenario1PBT7",'Minor retrofit'!$W$28,IF(F72="Scenario2PBT7",'Minor retrofit'!$X$28,IF(F72="Scenario3PBT7",'Minor retrofit'!$Y$28,"")))&amp;IF(F72="Scenario1PBT8",'Minor retrofit'!$Z$28,IF(F72="Scenario2PBT8",'Minor retrofit'!$AA$28,IF(F72="Scenario3PBT8",'Minor retrofit'!$AB$28,"")))&amp;IF(F72="Scenario1PBT9",'Minor retrofit'!$AC$28,IF(F72="Scenario2PBT9",'Minor retrofit'!$AD$28,IF(F72="Scenario3PBT9",'Minor retrofit'!$AE$28,"")))&amp;IF(F72="Scenario1PBT10",'Minor retrofit'!$AF$28,IF(F72="Scenario2PBT10",'Minor retrofit'!$AG$28,IF(F72="Scenario3PBT10",'Minor retrofit'!$AH$28,"")))&amp;IF(F72="Scenario1PBT11",'Minor retrofit'!$AI$28,IF(F72="Scenario2PBT11",'Minor retrofit'!$AJ$28,IF(F72="Scenario3PBT11",'Minor retrofit'!$AK$28,"")))&amp;IF(F72="Scenario1PBT12",'Minor retrofit'!$AL$28,IF(F72="Scenario2PBT12",'Minor retrofit'!$AM$28,IF(F72="Scenario3PBT12",'Minor retrofit'!$AN$28,"")))&amp;IF(F72="Scenario1PBT13",'Minor retrofit'!$AO$28,IF(F72="Scenario2PBT13",'Minor retrofit'!$AP$28,IF(F72="Scenario3PBT13",'Minor retrofit'!$AQ$28,"")))&amp;IF(F72="Scenario1PBT14",'Minor retrofit'!$AR$28,IF(F72="Scenario2PBT14",'Minor retrofit'!$AS$28,IF(F72="Scenario3PBT14",'Minor retrofit'!$AT$28,"")))&amp;IF(F72="Scenario1PBT15",'Minor retrofit'!$AU$28,IF(F72="Scenario2PBT15",'Minor retrofit'!$AV$28,IF(F72="Scenario3PBT15",'Minor retrofit'!$AW$28,"")))</f>
        <v/>
      </c>
      <c r="T72" s="207">
        <f t="shared" si="31"/>
        <v>0</v>
      </c>
      <c r="U72" s="206" t="str">
        <f>IF(F72="Scenario1PBT1",'Minor retrofit'!$E$39,IF(F72="Scenario2PBT1",'Minor retrofit'!$F$39,IF(F72="Scenario3PBT1",'Minor retrofit'!$G$39,"")))&amp;IF(F72="Scenario1PBT2",'Minor retrofit'!$H$39,IF(F72="Scenario2PBT2",'Minor retrofit'!$I$39,IF(F72="Scenario3PBT2",'Minor retrofit'!$J$39,"")))&amp;IF(F72="Scenario1PBT3",'Minor retrofit'!$K$39,IF(F72="Scenario2PBT3",'Minor retrofit'!$L$39,IF(F72="Scenario3PBT3",'Minor retrofit'!$M$39,"")))&amp;IF(F72="Scenario1PBT4",'Minor retrofit'!$N$39,IF(F72="Scenario2PBT4",'Minor retrofit'!$O$39,IF(F72="Scenario3PBT4",'Minor retrofit'!$P$39,"")))&amp;IF(F72="Scenario1PBT5",'Minor retrofit'!$Q$39,IF(F72="Scenario2PBT5",'Minor retrofit'!$R$39,IF(F72="Scenario3PBT5",'Minor retrofit'!$S$39,"")))&amp;IF(F72="Scenario1PBT6",'Minor retrofit'!$T$39,IF(F72="Scenario2PBT6",'Minor retrofit'!$U$39,IF(F72="Scenario3PBT6",'Minor retrofit'!$V$39,"")))&amp;IF(F72="Scenario1PBT7",'Minor retrofit'!$W$39,IF(F72="Scenario2PBT7",'Minor retrofit'!$X$39,IF(F72="Scenario3PBT7",'Minor retrofit'!$Y$39,"")))&amp;IF(F72="Scenario1PBT8",'Minor retrofit'!$Z$39,IF(F72="Scenario2PBT8",'Minor retrofit'!$AA$39,IF(F72="Scenario3PBT8",'Minor retrofit'!$AB$39,"")))&amp;IF(F72="Scenario1PBT9",'Minor retrofit'!$AC$39,IF(F72="Scenario2PBT9",'Minor retrofit'!$AD$39,IF(F72="Scenario3PBT9",'Minor retrofit'!$AE$39,"")))&amp;IF(F72="Scenario1PBT10",'Minor retrofit'!$AF$39,IF(F72="Scenario2PBT10",'Minor retrofit'!$AG$39,IF(F72="Scenario3PBT10",'Minor retrofit'!$AH$39,"")))&amp;IF(F72="Scenario1PBT11",'Minor retrofit'!$AI$39,IF(F72="Scenario2PBT11",'Minor retrofit'!$AJ$39,IF(F72="Scenario3PBT11",'Minor retrofit'!$AK$39,"")))&amp;IF(F72="Scenario1PBT12",'Minor retrofit'!$AL$39,IF(F72="Scenario2PBT12",'Minor retrofit'!$AM$39,IF(F72="Scenario3PBT12",'Minor retrofit'!$AN$39,"")))&amp;IF(F72="Scenario1PBT13",'Minor retrofit'!$AO$39,IF(F72="Scenario2PBT13",'Minor retrofit'!$AP$39,IF(F72="Scenario3PBT13",'Minor retrofit'!$AQ$39,"")))&amp;IF(F72="Scenario1PBT14",'Minor retrofit'!$AR$39,IF(F72="Scenario2PBT14",'Minor retrofit'!$AS$39,IF(F72="Scenario3PBT14",'Minor retrofit'!$AT$39,"")))&amp;IF(F72="Scenario1PBT15",'Minor retrofit'!$AU$39,IF(F72="Scenario2PBT15",'Minor retrofit'!$AV$39,IF(F72="Scenario3PBT15",'Minor retrofit'!$AW$39,"")))</f>
        <v/>
      </c>
      <c r="V72" s="117">
        <f t="shared" si="32"/>
        <v>0</v>
      </c>
      <c r="W72" s="117" t="str">
        <f>IF(F72="Scenario1PBT1",'Minor retrofit'!$E$41,IF(F72="Scenario2PBT1",'Minor retrofit'!$F$41,IF(F72="Scenario3PBT1",'Minor retrofit'!$G$41,"")))&amp;IF(F72="Scenario1PBT2",'Minor retrofit'!$H$41,IF(F72="Scenario2PBT2",'Minor retrofit'!$I$41,IF(F72="Scenario3PBT2",'Minor retrofit'!$J$41,"")))&amp;IF(F72="Scenario1PBT3",'Minor retrofit'!$K$41,IF(F72="Scenario2PBT3",'Minor retrofit'!$L$41,IF(F72="Scenario3PBT3",'Minor retrofit'!$M$41,"")))&amp;IF(F72="Scenario1PBT4",'Minor retrofit'!$N$41,IF(F72="Scenario2PBT4",'Minor retrofit'!$O$41,IF(F72="Scenario3PBT4",'Minor retrofit'!$P$41,"")))&amp;IF(F72="Scenario1PBT5",'Minor retrofit'!$Q$41,IF(F72="Scenario2PBT5",'Minor retrofit'!$R$41,IF(F72="Scenario3PBT5",'Minor retrofit'!$S$41,"")))&amp;IF(F72="Scenario1PBT6",'Minor retrofit'!$T$41,IF(F72="Scenario2PBT6",'Minor retrofit'!$U$41,IF(F72="Scenario3PBT6",'Minor retrofit'!$V$41,"")))&amp;IF(F72="Scenario1PBT7",'Minor retrofit'!$W$41,IF(F72="Scenario2PBT7",'Minor retrofit'!$X$41,IF(F72="Scenario3PBT7",'Minor retrofit'!$Y$41,"")))&amp;IF(F72="Scenario1PBT8",'Minor retrofit'!$Z$41,IF(F72="Scenario2PBT8",'Minor retrofit'!$AA$41,IF(F72="Scenario3PBT8",'Minor retrofit'!$AB$41,"")))&amp;IF(F72="Scenario1PBT9",'Minor retrofit'!$AC$41,IF(F72="Scenario2PBT9",'Minor retrofit'!$AD$41,IF(F72="Scenario3PBT9",'Minor retrofit'!$AE$41,"")))&amp;IF(F72="Scenario1PBT10",'Minor retrofit'!$AF$41,IF(F72="Scenario2PBT10",'Minor retrofit'!$AG$41,IF(F72="Scenario3PBT10",'Minor retrofit'!$AH$41,"")))&amp;IF(F72="Scenario1PBT11",'Minor retrofit'!$AI$41,IF(F72="Scenario2PBT11",'Minor retrofit'!$AJ$41,IF(F72="Scenario3PBT11",'Minor retrofit'!$AK$41,"")))&amp;IF(F72="Scenario1PBT12",'Minor retrofit'!$AL$41,IF(F72="Scenario2PBT12",'Minor retrofit'!$AM$41,IF(F72="Scenario3PBT12",'Minor retrofit'!$AN$41,"")))&amp;IF(F72="Scenario1PBT13",'Minor retrofit'!$AO$41,IF(F72="Scenario2PBT13",'Minor retrofit'!$AP$41,IF(F72="Scenario3PBT13",'Minor retrofit'!$AQ$41,"")))&amp;IF(F72="Scenario1PBT14",'Minor retrofit'!$AR$41,IF(F72="Scenario2PBT14",'Minor retrofit'!$AS$41,IF(F72="Scenario3PBT14",'Minor retrofit'!$AT$41,"")))&amp;IF(F72="Scenario1PBT15",'Minor retrofit'!$AU$41,IF(F72="Scenario2PBT15",'Minor retrofit'!$AV$41,IF(F72="Scenario3PBT15",'Minor retrofit'!$AW$41,"")))</f>
        <v/>
      </c>
      <c r="X72" s="117">
        <f t="shared" si="33"/>
        <v>0</v>
      </c>
      <c r="Y72" s="117" t="str">
        <f>IF(F72="Scenario1PBT1",'Minor retrofit'!$E$43,IF(F72="Scenario2PBT1",'Minor retrofit'!$F$43,IF(F72="Scenario3PBT1",'Minor retrofit'!$G$43,"")))&amp;IF(F72="Scenario1PBT2",'Minor retrofit'!$H$43,IF(F72="Scenario2PBT2",'Minor retrofit'!$I$43,IF(F72="Scenario3PBT2",'Minor retrofit'!$J$43,"")))&amp;IF(F72="Scenario1PBT3",'Minor retrofit'!$K$43,IF(F72="Scenario2PBT3",'Minor retrofit'!$L$43,IF(F72="Scenario3PBT3",'Minor retrofit'!$M$43,"")))&amp;IF(F72="Scenario1PBT4",'Minor retrofit'!$N$43,IF(F72="Scenario2PBT4",'Minor retrofit'!$O$43,IF(F72="Scenario3PBT4",'Minor retrofit'!$P$43,"")))&amp;IF(F72="Scenario1PBT5",'Minor retrofit'!$Q$43,IF(F72="Scenario2PBT5",'Minor retrofit'!$R$43,IF(F72="Scenario3PBT5",'Minor retrofit'!$S$43,"")))&amp;IF(F72="Scenario1PBT6",'Minor retrofit'!$T$43,IF(F72="Scenario2PBT6",'Minor retrofit'!$U$43,IF(F72="Scenario3PBT6",'Minor retrofit'!$V$43,"")))&amp;IF(F72="Scenario1PBT7",'Minor retrofit'!$W$43,IF(F72="Scenario2PBT7",'Minor retrofit'!$X$43,IF(F72="Scenario3PBT7",'Minor retrofit'!$Y$43,"")))&amp;IF(F72="Scenario1PBT8",'Minor retrofit'!$Z$43,IF(F72="Scenario2PBT8",'Minor retrofit'!$AA$43,IF(F72="Scenario3PBT8",'Minor retrofit'!$AB$43,"")))&amp;IF(F72="Scenario1PBT9",'Minor retrofit'!$AC$43,IF(F72="Scenario2PBT9",'Minor retrofit'!$AD$43,IF(F72="Scenario3PBT9",'Minor retrofit'!$AE$43,"")))&amp;IF(F72="Scenario1PBT10",'Minor retrofit'!$AF$43,IF(F72="Scenario2PBT10",'Minor retrofit'!$AG$43,IF(F72="Scenario3PBT10",'Minor retrofit'!$AH$43,"")))&amp;IF(F72="Scenario1PBT11",'Minor retrofit'!$AI$43,IF(F72="Scenario2PBT11",'Minor retrofit'!$AJ$43,IF(F72="Scenario3PBT11",'Minor retrofit'!$AK$43,"")))&amp;IF(F72="Scenario1PBT12",'Minor retrofit'!$AL$43,IF(F72="Scenario2PBT12",'Minor retrofit'!$AM$43,IF(F72="Scenario3PBT12",'Minor retrofit'!$AN$43,"")))&amp;IF(F72="Scenario1PBT13",'Minor retrofit'!$AO$43,IF(F72="Scenario2PBT13",'Minor retrofit'!$AP$43,IF(F72="Scenario3PBT13",'Minor retrofit'!$AQ$43,"")))&amp;IF(F72="Scenario1PBT14",'Minor retrofit'!$AR$43,IF(F72="Scenario2PBT14",'Minor retrofit'!$AS$43,IF(F72="Scenario3PBT14",'Minor retrofit'!$AT$43,"")))&amp;IF(F72="Scenario1PBT15",'Minor retrofit'!$AU$43,IF(F72="Scenario2PBT15",'Minor retrofit'!$AV$43,IF(F72="Scenario3PBT15",'Minor retrofit'!$AW$43,"")))</f>
        <v/>
      </c>
      <c r="Z72" s="117">
        <f t="shared" si="34"/>
        <v>0</v>
      </c>
      <c r="AA72" s="178" t="str">
        <f>IF(F72="Scenario1PBT1",'Minor retrofit'!$E$102,IF(F72="Scenario2PBT1",'Minor retrofit'!$F$102,IF(F72="Scenario3PBT1",'Minor retrofit'!$G$102,"")))&amp;IF(F72="Scenario1PBT2",'Minor retrofit'!$H$102,IF(F72="Scenario2PBT2",'Minor retrofit'!$I$102,IF(F72="Scenario3PBT2",'Minor retrofit'!$J$102,"")))&amp;IF(F72="Scenario1PBT3",'Minor retrofit'!$K$102,IF(F72="Scenario2PBT3",'Minor retrofit'!$L$102,IF(F72="Scenario3PBT3",'Minor retrofit'!$M$102,"")))&amp;IF(F72="Scenario1PBT4",'Minor retrofit'!$N$102,IF(F72="Scenario2PBT4",'Minor retrofit'!$O$102,IF(F72="Scenario3PBT4",'Minor retrofit'!$P$102,"")))&amp;IF(F72="Scenario1PBT5",'Minor retrofit'!$Q$102,IF(F72="Scenario2PBT5",'Minor retrofit'!$R$102,IF(F72="Scenario3PBT5",'Minor retrofit'!$S$102,"")))&amp;IF(F72="Scenario1PBT6",'Minor retrofit'!$T$102,IF(F72="Scenario2PBT6",'Minor retrofit'!$U$102,IF(F72="Scenario3PBT6",'Minor retrofit'!$V$102,"")))&amp;IF(F72="Scenario1PBT7",'Minor retrofit'!$W$102,IF(F72="Scenario2PBT7",'Minor retrofit'!$X$102,IF(F72="Scenario3PBT7",'Minor retrofit'!$Y$102,"")))&amp;IF(F72="Scenario1PBT8",'Minor retrofit'!$Z$102,IF(F72="Scenario2PBT8",'Minor retrofit'!$AA$102,IF(F72="Scenario3PBT8",'Minor retrofit'!$AB$102,"")))&amp;IF(F72="Scenario1PBT9",'Minor retrofit'!$AC$102,IF(F72="Scenario2PBT9",'Minor retrofit'!$AD$102,IF(F72="Scenario3PBT9",'Minor retrofit'!$AE$102,"")))&amp;IF(F72="Scenario1PBT10",'Minor retrofit'!$AF$102,IF(F72="Scenario2PBT10",'Minor retrofit'!$AG$102,IF(F72="Scenario3PBT10",'Minor retrofit'!$AH$102,"")))&amp;IF(F72="Scenario1PBT11",'Minor retrofit'!$AI$102,IF(F72="Scenario2PBT11",'Minor retrofit'!$AJ$102,IF(F72="Scenario3PBT11",'Minor retrofit'!$AK$102,"")))&amp;IF(F72="Scenario1PBT12",'Minor retrofit'!$AL$102,IF(F72="Scenario2PBT12",'Minor retrofit'!$AM$102,IF(F72="Scenario3PBT12",'Minor retrofit'!$AN$102,"")))&amp;IF(F72="Scenario1PBT13",'Minor retrofit'!$AO$102,IF(F72="Scenario2PBT13",'Minor retrofit'!$AP$102,IF(F72="Scenario3PBT13",'Minor retrofit'!$AQ$102,"")))&amp;IF(F72="Scenario1PBT14",'Minor retrofit'!$AR$102,IF(F72="Scenario2PBT14",'Minor retrofit'!$AS$102,IF(F72="Scenario3PBT14",'Minor retrofit'!$AT$102,"")))&amp;IF(F72="Scenario1PBT15",'Minor retrofit'!$AU$102,IF(F72="Scenario2PBT15",'Minor retrofit'!$AV$102,IF(F72="Scenario3PBT15",'Minor retrofit'!$AW$102,"")))</f>
        <v/>
      </c>
      <c r="AB72" s="179">
        <f t="shared" si="35"/>
        <v>0</v>
      </c>
      <c r="AC72" s="208">
        <f>IFERROR('Projection_Base-case'!G72-G72,0)</f>
        <v>0</v>
      </c>
      <c r="AD72" s="178">
        <f t="shared" si="36"/>
        <v>0</v>
      </c>
      <c r="AE72" s="117">
        <f>IFERROR(100*AC72/'Projection_Base-case'!G72,0)</f>
        <v>0</v>
      </c>
      <c r="AF72" s="117">
        <f>IFERROR('Projection_Base-case'!I72-I72,0)</f>
        <v>0</v>
      </c>
      <c r="AG72" s="178">
        <f t="shared" si="37"/>
        <v>0</v>
      </c>
      <c r="AH72" s="117">
        <f>IFERROR(100*AF72/'Projection_Base-case'!I72,0)</f>
        <v>0</v>
      </c>
      <c r="AI72" s="117">
        <f>IFERROR('Projection_Base-case'!K72-K72,0)</f>
        <v>0</v>
      </c>
      <c r="AJ72" s="178">
        <f t="shared" si="38"/>
        <v>0</v>
      </c>
      <c r="AK72" s="117">
        <f>IFERROR(100*AI72/'Projection_Base-case'!K72,0)</f>
        <v>0</v>
      </c>
      <c r="AL72" s="117">
        <f>IFERROR(M72-'Projection_Base-case'!M72,0)</f>
        <v>0</v>
      </c>
      <c r="AM72" s="178">
        <f t="shared" si="39"/>
        <v>0</v>
      </c>
      <c r="AN72" s="179">
        <f>IFERROR(IF('Projection_Base-case'!N72&gt;0,100*AM72/'Projection_Base-case'!N72,100*AM72/N72),0)</f>
        <v>0</v>
      </c>
      <c r="AO72" s="206">
        <f>IFERROR('Projection_Base-case'!O72-O72,0)</f>
        <v>0</v>
      </c>
      <c r="AP72" s="178">
        <f t="shared" si="40"/>
        <v>0</v>
      </c>
      <c r="AQ72" s="117">
        <f>IFERROR(100*AO72/'Projection_Base-case'!O72,0)</f>
        <v>0</v>
      </c>
      <c r="AR72" s="117">
        <f>IFERROR('Projection_Base-case'!Q72-Q72,0)</f>
        <v>0</v>
      </c>
      <c r="AS72" s="178">
        <f t="shared" si="41"/>
        <v>0</v>
      </c>
      <c r="AT72" s="117">
        <f>IFERROR(100*AR72/'Projection_Base-case'!Q72,0)</f>
        <v>0</v>
      </c>
      <c r="AU72" s="117">
        <f>IFERROR('Projection_Base-case'!S72-S72,0)</f>
        <v>0</v>
      </c>
      <c r="AV72" s="178">
        <f t="shared" si="42"/>
        <v>0</v>
      </c>
      <c r="AW72" s="118">
        <f>IFERROR(100*AU72/'Projection_Base-case'!S72,0)</f>
        <v>0</v>
      </c>
      <c r="AX72" s="206">
        <f>IFERROR('Projection_Base-case'!U72-U72,0)</f>
        <v>0</v>
      </c>
      <c r="AY72" s="178">
        <f t="shared" si="43"/>
        <v>0</v>
      </c>
      <c r="AZ72" s="117">
        <f>IFERROR(100*AX72/'Projection_Base-case'!U72,0)</f>
        <v>0</v>
      </c>
      <c r="BA72" s="117">
        <f>IFERROR('Projection_Base-case'!W72-W72,0)</f>
        <v>0</v>
      </c>
      <c r="BB72" s="178">
        <f t="shared" si="44"/>
        <v>0</v>
      </c>
      <c r="BC72" s="117">
        <f>IFERROR(100*BA72/'Projection_Base-case'!W72,0)</f>
        <v>0</v>
      </c>
      <c r="BD72" s="117">
        <f>IFERROR('Projection_Base-case'!Y72-Y72,0)</f>
        <v>0</v>
      </c>
      <c r="BE72" s="178">
        <f t="shared" si="45"/>
        <v>0</v>
      </c>
      <c r="BF72" s="117">
        <f>IFERROR(100*BD72/'Projection_Base-case'!Y72,0)</f>
        <v>0</v>
      </c>
      <c r="BG72" s="178">
        <f t="shared" si="46"/>
        <v>0</v>
      </c>
      <c r="BH72" s="179">
        <f t="shared" si="47"/>
        <v>0</v>
      </c>
    </row>
    <row r="73" spans="1:60">
      <c r="A73" s="205">
        <v>68</v>
      </c>
      <c r="B73" s="178">
        <f>IF('Projection_Base-case'!B73&lt;&gt;"",'Projection_Base-case'!B73,0)</f>
        <v>0</v>
      </c>
      <c r="C73" s="178">
        <f>IF('Projection_Base-case'!C73&lt;&gt;"",'Projection_Base-case'!C73,0)</f>
        <v>0</v>
      </c>
      <c r="D73" s="178">
        <f>IF('Projection_Base-case'!D73&lt;&gt;"",'Projection_Base-case'!D73,0)</f>
        <v>0</v>
      </c>
      <c r="E73" s="176" t="str">
        <f>IF(AND('Résultats Minor'!$AC$3="OUI",'Résultats Minor'!E72&lt;&gt;""),'Résultats Minor'!E72,IF(OR(D73="PBT2",D73="PBT3",D73="PBT5",D73="PBT8",D73="PBT9"),"Scenario1",IF(OR(D73="PBT6",D73="PBT7",D73="PBT10"),"Scenario2",IF(OR(D73="PBT1",D73="PBT4"),"Scenario3",""))))</f>
        <v/>
      </c>
      <c r="F73" s="202" t="str">
        <f t="shared" si="24"/>
        <v>0</v>
      </c>
      <c r="G73" s="206" t="str">
        <f>IF(F73="Scenario1PBT1",'Minor retrofit'!$E$7,IF(F73="Scenario2PBT1",'Minor retrofit'!$F$7,IF(F73="Scenario3PBT1",'Minor retrofit'!$G$7,"")))&amp;IF(F73="Scenario1PBT2",'Minor retrofit'!$H$7,IF(F73="Scenario2PBT2",'Minor retrofit'!$I$7,IF(F73="Scenario3PBT2",'Minor retrofit'!$J$7,"")))&amp;IF(F73="Scenario1PBT3",'Minor retrofit'!$K$7,IF(F73="Scenario2PBT3",'Minor retrofit'!$L$7,IF(F73="Scenario3PBT3",'Minor retrofit'!$M$7,"")))&amp;IF(F73="Scenario1PBT4",'Minor retrofit'!$N$7,IF(F73="Scenario2PBT4",'Minor retrofit'!$O$7,IF(F73="Scenario3PBT4",'Minor retrofit'!$P$7,"")))&amp;IF(F73="Scenario1PBT5",'Minor retrofit'!$Q$7,IF(F73="Scenario2PBT5",'Minor retrofit'!$R$7,IF(F73="Scenario3PBT5",'Minor retrofit'!$S$7,"")))&amp;IF(F73="Scenario1PBT6",'Minor retrofit'!$T$7,IF(F73="Scenario2PBT6",'Minor retrofit'!$U$7,IF(F73="Scenario3PBT6",'Minor retrofit'!$V$7,"")))&amp;IF(F73="Scenario1PBT7",'Minor retrofit'!$W$7,IF(F73="Scenario2PBT7",'Minor retrofit'!$X$7,IF(F73="Scenario3PBT7",'Minor retrofit'!$Y$7,"")))&amp;IF(F73="Scenario1PBT8",'Minor retrofit'!$Z$7,IF(F73="Scenario2PBT8",'Minor retrofit'!$AA$7,IF(F73="Scenario3PBT8",'Minor retrofit'!$AB$7,"")))&amp;IF(F73="Scenario1PBT9",'Minor retrofit'!$AC$7,IF(F73="Scenario2PBT9",'Minor retrofit'!$AD$7,IF(F73="Scenario3PBT9",'Minor retrofit'!$AE$7,"")))&amp;IF(F73="Scenario1PBT10",'Minor retrofit'!$AF$7,IF(F73="Scenario2PBT10",'Minor retrofit'!$AG$7,IF(F73="Scenario3PBT10",'Minor retrofit'!$AH$7,"")))&amp;IF(F73="Scenario1PBT11",'Minor retrofit'!$AI$7,IF(F73="Scenario2PBT11",'Minor retrofit'!$AJ$7,IF(F73="Scenario3PBT11",'Minor retrofit'!$AK$7,"")))&amp;IF(F73="Scenario1PBT12",'Minor retrofit'!$AL$7,IF(F73="Scenario2PBT12",'Minor retrofit'!$AM$7,IF(F73="Scenario3PBT12",'Minor retrofit'!$AN$7,"")))&amp;IF(F73="Scenario1PBT13",'Minor retrofit'!$AO$7,IF(F73="Scenario2PBT13",'Minor retrofit'!$AP$7,IF(F73="Scenario3PBT13",'Minor retrofit'!$AQ$7,"")))&amp;IF(F73="Scenario1PBT14",'Minor retrofit'!$AR$7,IF(F73="Scenario2PBT14",'Minor retrofit'!$AS$7,IF(F73="Scenario3PBT14",'Minor retrofit'!$AT$7,"")))&amp;IF(F73="Scenario1PBT15",'Minor retrofit'!$AU$7,IF(F73="Scenario2PBT15",'Minor retrofit'!$AV$7,IF(F73="Scenario3PBT15",'Minor retrofit'!$AW$7,"")))</f>
        <v/>
      </c>
      <c r="H73" s="117">
        <f t="shared" si="25"/>
        <v>0</v>
      </c>
      <c r="I73" s="117" t="str">
        <f>IF(F73="Scenario1PBT1",'Minor retrofit'!$E$17,IF(F73="Scenario2PBT1",'Minor retrofit'!$F$17,IF(F73="Scenario3PBT1",'Minor retrofit'!$G$17,"")))&amp;IF(F73="Scenario1PBT2",'Minor retrofit'!$H$17,IF(F73="Scenario2PBT2",'Minor retrofit'!$I$17,IF(F73="Scenario3PBT2",'Minor retrofit'!$J$17,"")))&amp;IF(F73="Scenario1PBT3",'Minor retrofit'!$K$17,IF(F73="Scenario2PBT3",'Minor retrofit'!$L$17,IF(F73="Scenario3PBT3",'Minor retrofit'!$M$17,"")))&amp;IF(F73="Scenario1PBT4",'Minor retrofit'!$N$17,IF(F73="Scenario2PBT4",'Minor retrofit'!$O$17,IF(F73="Scenario3PBT4",'Minor retrofit'!$P$17,"")))&amp;IF(F73="Scenario1PBT5",'Minor retrofit'!$Q$17,IF(F73="Scenario2PBT5",'Minor retrofit'!$R$17,IF(F73="Scenario3PBT5",'Minor retrofit'!$S$17,"")))&amp;IF(F73="Scenario1PBT6",'Minor retrofit'!$T$17,IF(F73="Scenario2PBT6",'Minor retrofit'!$U$17,IF(F73="Scenario3PBT6",'Minor retrofit'!$V$17,"")))&amp;IF(F73="Scenario1PBT7",'Minor retrofit'!$W$17,IF(F73="Scenario2PBT7",'Minor retrofit'!$X$17,IF(F73="Scenario3PBT7",'Minor retrofit'!$Y$17,"")))&amp;IF(F73="Scenario1PBT8",'Minor retrofit'!$Z$17,IF(F73="Scenario2PBT8",'Minor retrofit'!$AA$17,IF(F73="Scenario3PBT8",'Minor retrofit'!$AB$17,"")))&amp;IF(F73="Scenario1PBT9",'Minor retrofit'!$AC$17,IF(F73="Scenario2PBT9",'Minor retrofit'!$AD$17,IF(F73="Scenario3PBT9",'Minor retrofit'!$AE$17,"")))&amp;IF(F73="Scenario1PBT10",'Minor retrofit'!$AF$17,IF(F73="Scenario2PBT10",'Minor retrofit'!$AG$17,IF(F73="Scenario3PBT10",'Minor retrofit'!$AH$17,"")))&amp;IF(F73="Scenario1PBT11",'Minor retrofit'!$AI$17,IF(F73="Scenario2PBT11",'Minor retrofit'!$AJ$17,IF(F73="Scenario3PBT11",'Minor retrofit'!$AK$17,"")))&amp;IF(F73="Scenario1PBT12",'Minor retrofit'!$AL$17,IF(F73="Scenario2PBT12",'Minor retrofit'!$AM$17,IF(F73="Scenario3PBT12",'Minor retrofit'!$AN$17,"")))&amp;IF(F73="Scenario1PBT13",'Minor retrofit'!$AO$17,IF(F73="Scenario2PBT13",'Minor retrofit'!$AP$17,IF(F73="Scenario3PBT13",'Minor retrofit'!$AQ$17,"")))&amp;IF(F73="Scenario1PBT14",'Minor retrofit'!$AR$17,IF(F73="Scenario2PBT14",'Minor retrofit'!$AS$17,IF(F73="Scenario3PBT14",'Minor retrofit'!$AT$17,"")))&amp;IF(F73="Scenario1PBT15",'Minor retrofit'!$AU$17,IF(F73="Scenario2PBT15",'Minor retrofit'!$AV$17,IF(F73="Scenario3PBT15",'Minor retrofit'!$AW$17,"")))</f>
        <v/>
      </c>
      <c r="J73" s="117">
        <f t="shared" si="26"/>
        <v>0</v>
      </c>
      <c r="K73" s="117" t="str">
        <f>IF(F73="Scenario1PBT1",'Minor retrofit'!$E$19,IF(F73="Scenario2PBT1",'Minor retrofit'!$F$19,IF(F73="Scenario3PBT1",'Minor retrofit'!$G$19,"")))&amp;IF(F73="Scenario1PBT2",'Minor retrofit'!$H$19,IF(F73="Scenario2PBT2",'Minor retrofit'!$I$19,IF(F73="Scenario3PBT2",'Minor retrofit'!$J$19,"")))&amp;IF(F73="Scenario1PBT3",'Minor retrofit'!$K$19,IF(F73="Scenario2PBT3",'Minor retrofit'!$L$19,IF(F73="Scenario3PBT3",'Minor retrofit'!$M$19,"")))&amp;IF(F73="Scenario1PBT4",'Minor retrofit'!$N$19,IF(F73="Scenario2PBT4",'Minor retrofit'!$O$19,IF(F73="Scenario3PBT4",'Minor retrofit'!$P$19,"")))&amp;IF(F73="Scenario1PBT5",'Minor retrofit'!$Q$19,IF(F73="Scenario2PBT5",'Minor retrofit'!$R$19,IF(F73="Scenario3PBT5",'Minor retrofit'!$S$19,"")))&amp;IF(F73="Scenario1PBT6",'Minor retrofit'!$T$19,IF(F73="Scenario2PBT6",'Minor retrofit'!$U$19,IF(F73="Scenario3PBT6",'Minor retrofit'!$V$19,"")))&amp;IF(F73="Scenario1PBT7",'Minor retrofit'!$W$19,IF(F73="Scenario2PBT7",'Minor retrofit'!$X$19,IF(F73="Scenario3PBT7",'Minor retrofit'!$Y$19,"")))&amp;IF(F73="Scenario1PBT8",'Minor retrofit'!$Z$19,IF(F73="Scenario2PBT8",'Minor retrofit'!$AA$19,IF(F73="Scenario3PBT8",'Minor retrofit'!$AB$19,"")))&amp;IF(F73="Scenario1PBT9",'Minor retrofit'!$AC$19,IF(F73="Scenario2PBT9",'Minor retrofit'!$AD$19,IF(F73="Scenario3PBT9",'Minor retrofit'!$AE$19,"")))&amp;IF(F73="Scenario1PBT10",'Minor retrofit'!$AF$19,IF(F73="Scenario2PBT10",'Minor retrofit'!$AG$19,IF(F73="Scenario3PBT10",'Minor retrofit'!$AH$19,"")))&amp;IF(F73="Scenario1PBT11",'Minor retrofit'!$AI$19,IF(F73="Scenario2PBT11",'Minor retrofit'!$AJ$19,IF(F73="Scenario3PBT11",'Minor retrofit'!$AK$19,"")))&amp;IF(F73="Scenario1PBT12",'Minor retrofit'!$AL$19,IF(F73="Scenario2PBT12",'Minor retrofit'!$AM$19,IF(F73="Scenario3PBT12",'Minor retrofit'!$AN$19,"")))&amp;IF(F73="Scenario1PBT13",'Minor retrofit'!$AO$19,IF(F73="Scenario2PBT13",'Minor retrofit'!$AP$19,IF(F73="Scenario3PBT13",'Minor retrofit'!$AQ$19,"")))&amp;IF(F73="Scenario1PBT14",'Minor retrofit'!$AR$19,IF(F73="Scenario2PBT14",'Minor retrofit'!$AS$19,IF(F73="Scenario3PBT14",'Minor retrofit'!$AT$19,"")))&amp;IF(F73="Scenario1PBT15",'Minor retrofit'!$AU$19,IF(F73="Scenario2PBT15",'Minor retrofit'!$AV$19,IF(F73="Scenario3PBT15",'Minor retrofit'!$AW$19,"")))</f>
        <v/>
      </c>
      <c r="L73" s="117">
        <f t="shared" si="27"/>
        <v>0</v>
      </c>
      <c r="M73" s="117" t="str">
        <f>IF(F73="Scenario1PBT1",'Minor retrofit'!$E$21,IF(F73="Scenario2PBT1",'Minor retrofit'!$F$21,IF(F73="Scenario3PBT1",'Minor retrofit'!$G$21,"")))&amp;IF(F73="Scenario1PBT2",'Minor retrofit'!$H$21,IF(F73="Scenario2PBT2",'Minor retrofit'!$I$21,IF(F73="Scenario3PBT2",'Minor retrofit'!$J$21,"")))&amp;IF(F73="Scenario1PBT3",'Minor retrofit'!$K$21,IF(F73="Scenario2PBT3",'Minor retrofit'!$L$21,IF(F73="Scenario3PBT3",'Minor retrofit'!$M$21,"")))&amp;IF(F73="Scenario1PBT4",'Minor retrofit'!$N$21,IF(F73="Scenario2PBT4",'Minor retrofit'!$O$21,IF(F73="Scenario3PBT4",'Minor retrofit'!$P$21,"")))&amp;IF(F73="Scenario1PBT5",'Minor retrofit'!$Q$21,IF(F73="Scenario2PBT5",'Minor retrofit'!$R$21,IF(F73="Scenario3PBT5",'Minor retrofit'!$S$21,"")))&amp;IF(F73="Scenario1PBT6",'Minor retrofit'!$T$21,IF(F73="Scenario2PBT6",'Minor retrofit'!$U$21,IF(F73="Scenario3PBT6",'Minor retrofit'!$V$21,"")))&amp;IF(F73="Scenario1PBT7",'Minor retrofit'!$W$21,IF(F73="Scenario2PBT7",'Minor retrofit'!$X$21,IF(F73="Scenario3PBT7",'Minor retrofit'!$Y$21,"")))&amp;IF(F73="Scenario1PBT8",'Minor retrofit'!$Z$21,IF(F73="Scenario2PBT8",'Minor retrofit'!$AA$21,IF(F73="Scenario3PBT8",'Minor retrofit'!$AB$21,"")))&amp;IF(F73="Scenario1PBT9",'Minor retrofit'!$AC$21,IF(F73="Scenario2PBT9",'Minor retrofit'!$AD$21,IF(F73="Scenario3PBT9",'Minor retrofit'!$AE$21,"")))&amp;IF(F73="Scenario1PBT10",'Minor retrofit'!$AF$21,IF(F73="Scenario2PBT10",'Minor retrofit'!$AG$21,IF(F73="Scenario3PBT10",'Minor retrofit'!$AH$21,"")))&amp;IF(F73="Scenario1PBT11",'Minor retrofit'!$AI$21,IF(F73="Scenario2PBT11",'Minor retrofit'!$AJ$21,IF(F73="Scenario3PBT11",'Minor retrofit'!$AK$21,"")))&amp;IF(F73="Scenario1PBT12",'Minor retrofit'!$AL$21,IF(F73="Scenario2PBT12",'Minor retrofit'!$AM$21,IF(F73="Scenario3PBT12",'Minor retrofit'!$AN$21,"")))&amp;IF(F73="Scenario1PBT13",'Minor retrofit'!$AO$21,IF(F73="Scenario2PBT13",'Minor retrofit'!$AP$21,IF(F73="Scenario3PBT13",'Minor retrofit'!$AQ$21,"")))&amp;IF(F73="Scenario1PBT14",'Minor retrofit'!$AR$21,IF(F73="Scenario2PBT14",'Minor retrofit'!$AS$21,IF(F73="Scenario3PBT14",'Minor retrofit'!$AT$21,"")))&amp;IF(F73="Scenario1PBT15",'Minor retrofit'!$AU$21,IF(F73="Scenario2PBT15",'Minor retrofit'!$AV$21,IF(F73="Scenario3PBT15",'Minor retrofit'!$AW$21,"")))</f>
        <v/>
      </c>
      <c r="N73" s="118">
        <f t="shared" si="28"/>
        <v>0</v>
      </c>
      <c r="O73" s="206" t="str">
        <f>IF(F73="Scenario1PBT1",'Minor retrofit'!$E$24,IF(F73="Scenario2PBT1",'Minor retrofit'!$F$24,IF(F73="Scenario3PBT1",'Minor retrofit'!$G$24,"")))&amp;IF(F73="Scenario1PBT2",'Minor retrofit'!$H$24,IF(F73="Scenario2PBT2",'Minor retrofit'!$I$24,IF(F73="Scenario3PBT2",'Minor retrofit'!$J$24,"")))&amp;IF(F73="Scenario1PBT3",'Minor retrofit'!$K$24,IF(F73="Scenario2PBT3",'Minor retrofit'!$L$24,IF(F73="Scenario3PBT3",'Minor retrofit'!$M$24,"")))&amp;IF(F73="Scenario1PBT4",'Minor retrofit'!$N$24,IF(F73="Scenario2PBT4",'Minor retrofit'!$O$24,IF(F73="Scenario3PBT4",'Minor retrofit'!$P$24,"")))&amp;IF(F73="Scenario1PBT5",'Minor retrofit'!$Q$24,IF(F73="Scenario2PBT5",'Minor retrofit'!$R$24,IF(F73="Scenario3PBT5",'Minor retrofit'!$S$24,"")))&amp;IF(F73="Scenario1PBT6",'Minor retrofit'!$T$24,IF(F73="Scenario2PBT6",'Minor retrofit'!$U$24,IF(F73="Scenario3PBT6",'Minor retrofit'!$V$24,"")))&amp;IF(F73="Scenario1PBT7",'Minor retrofit'!$W$24,IF(F73="Scenario2PBT7",'Minor retrofit'!$X$24,IF(F73="Scenario3PBT7",'Minor retrofit'!$Y$24,"")))&amp;IF(F73="Scenario1PBT8",'Minor retrofit'!$Z$24,IF(F73="Scenario2PBT8",'Minor retrofit'!$AA$24,IF(F73="Scenario3PBT8",'Minor retrofit'!$AB$24,"")))&amp;IF(F73="Scenario1PBT9",'Minor retrofit'!$AC$24,IF(F73="Scenario2PBT9",'Minor retrofit'!$AD$24,IF(F73="Scenario3PBT9",'Minor retrofit'!$AE$24,"")))&amp;IF(F73="Scenario1PBT10",'Minor retrofit'!$AF$24,IF(F73="Scenario2PBT10",'Minor retrofit'!$AG$24,IF(F73="Scenario3PBT10",'Minor retrofit'!$AH$24,"")))&amp;IF(F73="Scenario1PBT11",'Minor retrofit'!$AI$24,IF(F73="Scenario2PBT11",'Minor retrofit'!$AJ$24,IF(F73="Scenario3PBT11",'Minor retrofit'!$AK$24,"")))&amp;IF(F73="Scenario1PBT12",'Minor retrofit'!$AL$24,IF(F73="Scenario2PBT12",'Minor retrofit'!$AM$24,IF(F73="Scenario3PBT12",'Minor retrofit'!$AN$24,"")))&amp;IF(F73="Scenario1PBT13",'Minor retrofit'!$AO$24,IF(F73="Scenario2PBT13",'Minor retrofit'!$AP$24,IF(F73="Scenario3PBT13",'Minor retrofit'!$AQ$24,"")))&amp;IF(F73="Scenario1PBT14",'Minor retrofit'!$AR$24,IF(F73="Scenario2PBT14",'Minor retrofit'!$AS$24,IF(F73="Scenario3PBT14",'Minor retrofit'!$AT$24,"")))&amp;IF(F73="Scenario1PBT15",'Minor retrofit'!$AU$24,IF(F73="Scenario2PBT15",'Minor retrofit'!$AV$24,IF(F73="Scenario3PBT15",'Minor retrofit'!$AW$24,"")))</f>
        <v/>
      </c>
      <c r="P73" s="117">
        <f t="shared" si="29"/>
        <v>0</v>
      </c>
      <c r="Q73" s="117" t="str">
        <f>IF(F73="Scenario1PBT1",'Minor retrofit'!$E$26,IF(F73="Scenario2PBT1",'Minor retrofit'!$F$26,IF(F73="Scenario3PBT1",'Minor retrofit'!$G$26,"")))&amp;IF(F73="Scenario1PBT2",'Minor retrofit'!$H$26,IF(F73="Scenario2PBT2",'Minor retrofit'!$I$26,IF(F73="Scenario3PBT2",'Minor retrofit'!$J$26,"")))&amp;IF(F73="Scenario1PBT3",'Minor retrofit'!$K$26,IF(F73="Scenario2PBT3",'Minor retrofit'!$L$26,IF(F73="Scenario3PBT3",'Minor retrofit'!$M$26,"")))&amp;IF(F73="Scenario1PBT4",'Minor retrofit'!$N$26,IF(F73="Scenario2PBT4",'Minor retrofit'!$O$26,IF(F73="Scenario3PBT4",'Minor retrofit'!$P$26,"")))&amp;IF(F73="Scenario1PBT5",'Minor retrofit'!$Q$26,IF(F73="Scenario2PBT5",'Minor retrofit'!$R$26,IF(F73="Scenario3PBT5",'Minor retrofit'!$S$26,"")))&amp;IF(F73="Scenario1PBT6",'Minor retrofit'!$T$26,IF(F73="Scenario2PBT6",'Minor retrofit'!$U$26,IF(F73="Scenario3PBT6",'Minor retrofit'!$V$26,"")))&amp;IF(F73="Scenario1PBT7",'Minor retrofit'!$W$26,IF(F73="Scenario2PBT7",'Minor retrofit'!$X$26,IF(F73="Scenario3PBT7",'Minor retrofit'!$Y$26,"")))&amp;IF(F73="Scenario1PBT8",'Minor retrofit'!$Z$26,IF(F73="Scenario2PBT8",'Minor retrofit'!$AA$26,IF(F73="Scenario3PBT8",'Minor retrofit'!$AB$26,"")))&amp;IF(F73="Scenario1PBT9",'Minor retrofit'!$AC$26,IF(F73="Scenario2PBT9",'Minor retrofit'!$AD$26,IF(F73="Scenario3PBT9",'Minor retrofit'!$AE$26,"")))&amp;IF(F73="Scenario1PBT10",'Minor retrofit'!$AF$26,IF(F73="Scenario2PBT10",'Minor retrofit'!$AG$26,IF(F73="Scenario3PBT10",'Minor retrofit'!$AH$26,"")))&amp;IF(F73="Scenario1PBT11",'Minor retrofit'!$AI$26,IF(F73="Scenario2PBT11",'Minor retrofit'!$AJ$26,IF(F73="Scenario3PBT11",'Minor retrofit'!$AK$26,"")))&amp;IF(F73="Scenario1PBT12",'Minor retrofit'!$AL$26,IF(F73="Scenario2PBT12",'Minor retrofit'!$AM$26,IF(F73="Scenario3PBT12",'Minor retrofit'!$AN$26,"")))&amp;IF(F73="Scenario1PBT13",'Minor retrofit'!$AO$26,IF(F73="Scenario2PBT13",'Minor retrofit'!$AP$26,IF(F73="Scenario3PBT13",'Minor retrofit'!$AQ$26,"")))&amp;IF(F73="Scenario1PBT14",'Minor retrofit'!$AR$26,IF(F73="Scenario2PBT14",'Minor retrofit'!$AS$26,IF(F73="Scenario3PBT14",'Minor retrofit'!$AT$26,"")))&amp;IF(F73="Scenario1PBT15",'Minor retrofit'!$AU$26,IF(F73="Scenario2PBT15",'Minor retrofit'!$AV$26,IF(F73="Scenario3PBT15",'Minor retrofit'!$AW$26,"")))</f>
        <v/>
      </c>
      <c r="R73" s="117">
        <f t="shared" si="30"/>
        <v>0</v>
      </c>
      <c r="S73" s="117" t="str">
        <f>IF(F73="Scenario1PBT1",'Minor retrofit'!$E$28,IF(F73="Scenario2PBT1",'Minor retrofit'!$F$28,IF(F73="Scenario3PBT1",'Minor retrofit'!$G$28,"")))&amp;IF(F73="Scenario1PBT2",'Minor retrofit'!$H$28,IF(F73="Scenario2PBT2",'Minor retrofit'!$I$28,IF(F73="Scenario3PBT2",'Minor retrofit'!$J$28,"")))&amp;IF(F73="Scenario1PBT3",'Minor retrofit'!$K$28,IF(F73="Scenario2PBT3",'Minor retrofit'!$L$28,IF(F73="Scenario3PBT3",'Minor retrofit'!$M$28,"")))&amp;IF(F73="Scenario1PBT4",'Minor retrofit'!$N$28,IF(F73="Scenario2PBT4",'Minor retrofit'!$O$28,IF(F73="Scenario3PBT4",'Minor retrofit'!$P$28,"")))&amp;IF(F73="Scenario1PBT5",'Minor retrofit'!$Q$28,IF(F73="Scenario2PBT5",'Minor retrofit'!$R$28,IF(F73="Scenario3PBT5",'Minor retrofit'!$S$28,"")))&amp;IF(F73="Scenario1PBT6",'Minor retrofit'!$T$28,IF(F73="Scenario2PBT6",'Minor retrofit'!$U$28,IF(F73="Scenario3PBT6",'Minor retrofit'!$V$28,"")))&amp;IF(F73="Scenario1PBT7",'Minor retrofit'!$W$28,IF(F73="Scenario2PBT7",'Minor retrofit'!$X$28,IF(F73="Scenario3PBT7",'Minor retrofit'!$Y$28,"")))&amp;IF(F73="Scenario1PBT8",'Minor retrofit'!$Z$28,IF(F73="Scenario2PBT8",'Minor retrofit'!$AA$28,IF(F73="Scenario3PBT8",'Minor retrofit'!$AB$28,"")))&amp;IF(F73="Scenario1PBT9",'Minor retrofit'!$AC$28,IF(F73="Scenario2PBT9",'Minor retrofit'!$AD$28,IF(F73="Scenario3PBT9",'Minor retrofit'!$AE$28,"")))&amp;IF(F73="Scenario1PBT10",'Minor retrofit'!$AF$28,IF(F73="Scenario2PBT10",'Minor retrofit'!$AG$28,IF(F73="Scenario3PBT10",'Minor retrofit'!$AH$28,"")))&amp;IF(F73="Scenario1PBT11",'Minor retrofit'!$AI$28,IF(F73="Scenario2PBT11",'Minor retrofit'!$AJ$28,IF(F73="Scenario3PBT11",'Minor retrofit'!$AK$28,"")))&amp;IF(F73="Scenario1PBT12",'Minor retrofit'!$AL$28,IF(F73="Scenario2PBT12",'Minor retrofit'!$AM$28,IF(F73="Scenario3PBT12",'Minor retrofit'!$AN$28,"")))&amp;IF(F73="Scenario1PBT13",'Minor retrofit'!$AO$28,IF(F73="Scenario2PBT13",'Minor retrofit'!$AP$28,IF(F73="Scenario3PBT13",'Minor retrofit'!$AQ$28,"")))&amp;IF(F73="Scenario1PBT14",'Minor retrofit'!$AR$28,IF(F73="Scenario2PBT14",'Minor retrofit'!$AS$28,IF(F73="Scenario3PBT14",'Minor retrofit'!$AT$28,"")))&amp;IF(F73="Scenario1PBT15",'Minor retrofit'!$AU$28,IF(F73="Scenario2PBT15",'Minor retrofit'!$AV$28,IF(F73="Scenario3PBT15",'Minor retrofit'!$AW$28,"")))</f>
        <v/>
      </c>
      <c r="T73" s="207">
        <f t="shared" si="31"/>
        <v>0</v>
      </c>
      <c r="U73" s="206" t="str">
        <f>IF(F73="Scenario1PBT1",'Minor retrofit'!$E$39,IF(F73="Scenario2PBT1",'Minor retrofit'!$F$39,IF(F73="Scenario3PBT1",'Minor retrofit'!$G$39,"")))&amp;IF(F73="Scenario1PBT2",'Minor retrofit'!$H$39,IF(F73="Scenario2PBT2",'Minor retrofit'!$I$39,IF(F73="Scenario3PBT2",'Minor retrofit'!$J$39,"")))&amp;IF(F73="Scenario1PBT3",'Minor retrofit'!$K$39,IF(F73="Scenario2PBT3",'Minor retrofit'!$L$39,IF(F73="Scenario3PBT3",'Minor retrofit'!$M$39,"")))&amp;IF(F73="Scenario1PBT4",'Minor retrofit'!$N$39,IF(F73="Scenario2PBT4",'Minor retrofit'!$O$39,IF(F73="Scenario3PBT4",'Minor retrofit'!$P$39,"")))&amp;IF(F73="Scenario1PBT5",'Minor retrofit'!$Q$39,IF(F73="Scenario2PBT5",'Minor retrofit'!$R$39,IF(F73="Scenario3PBT5",'Minor retrofit'!$S$39,"")))&amp;IF(F73="Scenario1PBT6",'Minor retrofit'!$T$39,IF(F73="Scenario2PBT6",'Minor retrofit'!$U$39,IF(F73="Scenario3PBT6",'Minor retrofit'!$V$39,"")))&amp;IF(F73="Scenario1PBT7",'Minor retrofit'!$W$39,IF(F73="Scenario2PBT7",'Minor retrofit'!$X$39,IF(F73="Scenario3PBT7",'Minor retrofit'!$Y$39,"")))&amp;IF(F73="Scenario1PBT8",'Minor retrofit'!$Z$39,IF(F73="Scenario2PBT8",'Minor retrofit'!$AA$39,IF(F73="Scenario3PBT8",'Minor retrofit'!$AB$39,"")))&amp;IF(F73="Scenario1PBT9",'Minor retrofit'!$AC$39,IF(F73="Scenario2PBT9",'Minor retrofit'!$AD$39,IF(F73="Scenario3PBT9",'Minor retrofit'!$AE$39,"")))&amp;IF(F73="Scenario1PBT10",'Minor retrofit'!$AF$39,IF(F73="Scenario2PBT10",'Minor retrofit'!$AG$39,IF(F73="Scenario3PBT10",'Minor retrofit'!$AH$39,"")))&amp;IF(F73="Scenario1PBT11",'Minor retrofit'!$AI$39,IF(F73="Scenario2PBT11",'Minor retrofit'!$AJ$39,IF(F73="Scenario3PBT11",'Minor retrofit'!$AK$39,"")))&amp;IF(F73="Scenario1PBT12",'Minor retrofit'!$AL$39,IF(F73="Scenario2PBT12",'Minor retrofit'!$AM$39,IF(F73="Scenario3PBT12",'Minor retrofit'!$AN$39,"")))&amp;IF(F73="Scenario1PBT13",'Minor retrofit'!$AO$39,IF(F73="Scenario2PBT13",'Minor retrofit'!$AP$39,IF(F73="Scenario3PBT13",'Minor retrofit'!$AQ$39,"")))&amp;IF(F73="Scenario1PBT14",'Minor retrofit'!$AR$39,IF(F73="Scenario2PBT14",'Minor retrofit'!$AS$39,IF(F73="Scenario3PBT14",'Minor retrofit'!$AT$39,"")))&amp;IF(F73="Scenario1PBT15",'Minor retrofit'!$AU$39,IF(F73="Scenario2PBT15",'Minor retrofit'!$AV$39,IF(F73="Scenario3PBT15",'Minor retrofit'!$AW$39,"")))</f>
        <v/>
      </c>
      <c r="V73" s="117">
        <f t="shared" si="32"/>
        <v>0</v>
      </c>
      <c r="W73" s="117" t="str">
        <f>IF(F73="Scenario1PBT1",'Minor retrofit'!$E$41,IF(F73="Scenario2PBT1",'Minor retrofit'!$F$41,IF(F73="Scenario3PBT1",'Minor retrofit'!$G$41,"")))&amp;IF(F73="Scenario1PBT2",'Minor retrofit'!$H$41,IF(F73="Scenario2PBT2",'Minor retrofit'!$I$41,IF(F73="Scenario3PBT2",'Minor retrofit'!$J$41,"")))&amp;IF(F73="Scenario1PBT3",'Minor retrofit'!$K$41,IF(F73="Scenario2PBT3",'Minor retrofit'!$L$41,IF(F73="Scenario3PBT3",'Minor retrofit'!$M$41,"")))&amp;IF(F73="Scenario1PBT4",'Minor retrofit'!$N$41,IF(F73="Scenario2PBT4",'Minor retrofit'!$O$41,IF(F73="Scenario3PBT4",'Minor retrofit'!$P$41,"")))&amp;IF(F73="Scenario1PBT5",'Minor retrofit'!$Q$41,IF(F73="Scenario2PBT5",'Minor retrofit'!$R$41,IF(F73="Scenario3PBT5",'Minor retrofit'!$S$41,"")))&amp;IF(F73="Scenario1PBT6",'Minor retrofit'!$T$41,IF(F73="Scenario2PBT6",'Minor retrofit'!$U$41,IF(F73="Scenario3PBT6",'Minor retrofit'!$V$41,"")))&amp;IF(F73="Scenario1PBT7",'Minor retrofit'!$W$41,IF(F73="Scenario2PBT7",'Minor retrofit'!$X$41,IF(F73="Scenario3PBT7",'Minor retrofit'!$Y$41,"")))&amp;IF(F73="Scenario1PBT8",'Minor retrofit'!$Z$41,IF(F73="Scenario2PBT8",'Minor retrofit'!$AA$41,IF(F73="Scenario3PBT8",'Minor retrofit'!$AB$41,"")))&amp;IF(F73="Scenario1PBT9",'Minor retrofit'!$AC$41,IF(F73="Scenario2PBT9",'Minor retrofit'!$AD$41,IF(F73="Scenario3PBT9",'Minor retrofit'!$AE$41,"")))&amp;IF(F73="Scenario1PBT10",'Minor retrofit'!$AF$41,IF(F73="Scenario2PBT10",'Minor retrofit'!$AG$41,IF(F73="Scenario3PBT10",'Minor retrofit'!$AH$41,"")))&amp;IF(F73="Scenario1PBT11",'Minor retrofit'!$AI$41,IF(F73="Scenario2PBT11",'Minor retrofit'!$AJ$41,IF(F73="Scenario3PBT11",'Minor retrofit'!$AK$41,"")))&amp;IF(F73="Scenario1PBT12",'Minor retrofit'!$AL$41,IF(F73="Scenario2PBT12",'Minor retrofit'!$AM$41,IF(F73="Scenario3PBT12",'Minor retrofit'!$AN$41,"")))&amp;IF(F73="Scenario1PBT13",'Minor retrofit'!$AO$41,IF(F73="Scenario2PBT13",'Minor retrofit'!$AP$41,IF(F73="Scenario3PBT13",'Minor retrofit'!$AQ$41,"")))&amp;IF(F73="Scenario1PBT14",'Minor retrofit'!$AR$41,IF(F73="Scenario2PBT14",'Minor retrofit'!$AS$41,IF(F73="Scenario3PBT14",'Minor retrofit'!$AT$41,"")))&amp;IF(F73="Scenario1PBT15",'Minor retrofit'!$AU$41,IF(F73="Scenario2PBT15",'Minor retrofit'!$AV$41,IF(F73="Scenario3PBT15",'Minor retrofit'!$AW$41,"")))</f>
        <v/>
      </c>
      <c r="X73" s="117">
        <f t="shared" si="33"/>
        <v>0</v>
      </c>
      <c r="Y73" s="117" t="str">
        <f>IF(F73="Scenario1PBT1",'Minor retrofit'!$E$43,IF(F73="Scenario2PBT1",'Minor retrofit'!$F$43,IF(F73="Scenario3PBT1",'Minor retrofit'!$G$43,"")))&amp;IF(F73="Scenario1PBT2",'Minor retrofit'!$H$43,IF(F73="Scenario2PBT2",'Minor retrofit'!$I$43,IF(F73="Scenario3PBT2",'Minor retrofit'!$J$43,"")))&amp;IF(F73="Scenario1PBT3",'Minor retrofit'!$K$43,IF(F73="Scenario2PBT3",'Minor retrofit'!$L$43,IF(F73="Scenario3PBT3",'Minor retrofit'!$M$43,"")))&amp;IF(F73="Scenario1PBT4",'Minor retrofit'!$N$43,IF(F73="Scenario2PBT4",'Minor retrofit'!$O$43,IF(F73="Scenario3PBT4",'Minor retrofit'!$P$43,"")))&amp;IF(F73="Scenario1PBT5",'Minor retrofit'!$Q$43,IF(F73="Scenario2PBT5",'Minor retrofit'!$R$43,IF(F73="Scenario3PBT5",'Minor retrofit'!$S$43,"")))&amp;IF(F73="Scenario1PBT6",'Minor retrofit'!$T$43,IF(F73="Scenario2PBT6",'Minor retrofit'!$U$43,IF(F73="Scenario3PBT6",'Minor retrofit'!$V$43,"")))&amp;IF(F73="Scenario1PBT7",'Minor retrofit'!$W$43,IF(F73="Scenario2PBT7",'Minor retrofit'!$X$43,IF(F73="Scenario3PBT7",'Minor retrofit'!$Y$43,"")))&amp;IF(F73="Scenario1PBT8",'Minor retrofit'!$Z$43,IF(F73="Scenario2PBT8",'Minor retrofit'!$AA$43,IF(F73="Scenario3PBT8",'Minor retrofit'!$AB$43,"")))&amp;IF(F73="Scenario1PBT9",'Minor retrofit'!$AC$43,IF(F73="Scenario2PBT9",'Minor retrofit'!$AD$43,IF(F73="Scenario3PBT9",'Minor retrofit'!$AE$43,"")))&amp;IF(F73="Scenario1PBT10",'Minor retrofit'!$AF$43,IF(F73="Scenario2PBT10",'Minor retrofit'!$AG$43,IF(F73="Scenario3PBT10",'Minor retrofit'!$AH$43,"")))&amp;IF(F73="Scenario1PBT11",'Minor retrofit'!$AI$43,IF(F73="Scenario2PBT11",'Minor retrofit'!$AJ$43,IF(F73="Scenario3PBT11",'Minor retrofit'!$AK$43,"")))&amp;IF(F73="Scenario1PBT12",'Minor retrofit'!$AL$43,IF(F73="Scenario2PBT12",'Minor retrofit'!$AM$43,IF(F73="Scenario3PBT12",'Minor retrofit'!$AN$43,"")))&amp;IF(F73="Scenario1PBT13",'Minor retrofit'!$AO$43,IF(F73="Scenario2PBT13",'Minor retrofit'!$AP$43,IF(F73="Scenario3PBT13",'Minor retrofit'!$AQ$43,"")))&amp;IF(F73="Scenario1PBT14",'Minor retrofit'!$AR$43,IF(F73="Scenario2PBT14",'Minor retrofit'!$AS$43,IF(F73="Scenario3PBT14",'Minor retrofit'!$AT$43,"")))&amp;IF(F73="Scenario1PBT15",'Minor retrofit'!$AU$43,IF(F73="Scenario2PBT15",'Minor retrofit'!$AV$43,IF(F73="Scenario3PBT15",'Minor retrofit'!$AW$43,"")))</f>
        <v/>
      </c>
      <c r="Z73" s="117">
        <f t="shared" si="34"/>
        <v>0</v>
      </c>
      <c r="AA73" s="178" t="str">
        <f>IF(F73="Scenario1PBT1",'Minor retrofit'!$E$102,IF(F73="Scenario2PBT1",'Minor retrofit'!$F$102,IF(F73="Scenario3PBT1",'Minor retrofit'!$G$102,"")))&amp;IF(F73="Scenario1PBT2",'Minor retrofit'!$H$102,IF(F73="Scenario2PBT2",'Minor retrofit'!$I$102,IF(F73="Scenario3PBT2",'Minor retrofit'!$J$102,"")))&amp;IF(F73="Scenario1PBT3",'Minor retrofit'!$K$102,IF(F73="Scenario2PBT3",'Minor retrofit'!$L$102,IF(F73="Scenario3PBT3",'Minor retrofit'!$M$102,"")))&amp;IF(F73="Scenario1PBT4",'Minor retrofit'!$N$102,IF(F73="Scenario2PBT4",'Minor retrofit'!$O$102,IF(F73="Scenario3PBT4",'Minor retrofit'!$P$102,"")))&amp;IF(F73="Scenario1PBT5",'Minor retrofit'!$Q$102,IF(F73="Scenario2PBT5",'Minor retrofit'!$R$102,IF(F73="Scenario3PBT5",'Minor retrofit'!$S$102,"")))&amp;IF(F73="Scenario1PBT6",'Minor retrofit'!$T$102,IF(F73="Scenario2PBT6",'Minor retrofit'!$U$102,IF(F73="Scenario3PBT6",'Minor retrofit'!$V$102,"")))&amp;IF(F73="Scenario1PBT7",'Minor retrofit'!$W$102,IF(F73="Scenario2PBT7",'Minor retrofit'!$X$102,IF(F73="Scenario3PBT7",'Minor retrofit'!$Y$102,"")))&amp;IF(F73="Scenario1PBT8",'Minor retrofit'!$Z$102,IF(F73="Scenario2PBT8",'Minor retrofit'!$AA$102,IF(F73="Scenario3PBT8",'Minor retrofit'!$AB$102,"")))&amp;IF(F73="Scenario1PBT9",'Minor retrofit'!$AC$102,IF(F73="Scenario2PBT9",'Minor retrofit'!$AD$102,IF(F73="Scenario3PBT9",'Minor retrofit'!$AE$102,"")))&amp;IF(F73="Scenario1PBT10",'Minor retrofit'!$AF$102,IF(F73="Scenario2PBT10",'Minor retrofit'!$AG$102,IF(F73="Scenario3PBT10",'Minor retrofit'!$AH$102,"")))&amp;IF(F73="Scenario1PBT11",'Minor retrofit'!$AI$102,IF(F73="Scenario2PBT11",'Minor retrofit'!$AJ$102,IF(F73="Scenario3PBT11",'Minor retrofit'!$AK$102,"")))&amp;IF(F73="Scenario1PBT12",'Minor retrofit'!$AL$102,IF(F73="Scenario2PBT12",'Minor retrofit'!$AM$102,IF(F73="Scenario3PBT12",'Minor retrofit'!$AN$102,"")))&amp;IF(F73="Scenario1PBT13",'Minor retrofit'!$AO$102,IF(F73="Scenario2PBT13",'Minor retrofit'!$AP$102,IF(F73="Scenario3PBT13",'Minor retrofit'!$AQ$102,"")))&amp;IF(F73="Scenario1PBT14",'Minor retrofit'!$AR$102,IF(F73="Scenario2PBT14",'Minor retrofit'!$AS$102,IF(F73="Scenario3PBT14",'Minor retrofit'!$AT$102,"")))&amp;IF(F73="Scenario1PBT15",'Minor retrofit'!$AU$102,IF(F73="Scenario2PBT15",'Minor retrofit'!$AV$102,IF(F73="Scenario3PBT15",'Minor retrofit'!$AW$102,"")))</f>
        <v/>
      </c>
      <c r="AB73" s="179">
        <f t="shared" si="35"/>
        <v>0</v>
      </c>
      <c r="AC73" s="208">
        <f>IFERROR('Projection_Base-case'!G73-G73,0)</f>
        <v>0</v>
      </c>
      <c r="AD73" s="178">
        <f t="shared" si="36"/>
        <v>0</v>
      </c>
      <c r="AE73" s="117">
        <f>IFERROR(100*AC73/'Projection_Base-case'!G73,0)</f>
        <v>0</v>
      </c>
      <c r="AF73" s="117">
        <f>IFERROR('Projection_Base-case'!I73-I73,0)</f>
        <v>0</v>
      </c>
      <c r="AG73" s="178">
        <f t="shared" si="37"/>
        <v>0</v>
      </c>
      <c r="AH73" s="117">
        <f>IFERROR(100*AF73/'Projection_Base-case'!I73,0)</f>
        <v>0</v>
      </c>
      <c r="AI73" s="117">
        <f>IFERROR('Projection_Base-case'!K73-K73,0)</f>
        <v>0</v>
      </c>
      <c r="AJ73" s="178">
        <f t="shared" si="38"/>
        <v>0</v>
      </c>
      <c r="AK73" s="117">
        <f>IFERROR(100*AI73/'Projection_Base-case'!K73,0)</f>
        <v>0</v>
      </c>
      <c r="AL73" s="117">
        <f>IFERROR(M73-'Projection_Base-case'!M73,0)</f>
        <v>0</v>
      </c>
      <c r="AM73" s="178">
        <f t="shared" si="39"/>
        <v>0</v>
      </c>
      <c r="AN73" s="179">
        <f>IFERROR(IF('Projection_Base-case'!N73&gt;0,100*AM73/'Projection_Base-case'!N73,100*AM73/N73),0)</f>
        <v>0</v>
      </c>
      <c r="AO73" s="206">
        <f>IFERROR('Projection_Base-case'!O73-O73,0)</f>
        <v>0</v>
      </c>
      <c r="AP73" s="178">
        <f t="shared" si="40"/>
        <v>0</v>
      </c>
      <c r="AQ73" s="117">
        <f>IFERROR(100*AO73/'Projection_Base-case'!O73,0)</f>
        <v>0</v>
      </c>
      <c r="AR73" s="117">
        <f>IFERROR('Projection_Base-case'!Q73-Q73,0)</f>
        <v>0</v>
      </c>
      <c r="AS73" s="178">
        <f t="shared" si="41"/>
        <v>0</v>
      </c>
      <c r="AT73" s="117">
        <f>IFERROR(100*AR73/'Projection_Base-case'!Q73,0)</f>
        <v>0</v>
      </c>
      <c r="AU73" s="117">
        <f>IFERROR('Projection_Base-case'!S73-S73,0)</f>
        <v>0</v>
      </c>
      <c r="AV73" s="178">
        <f t="shared" si="42"/>
        <v>0</v>
      </c>
      <c r="AW73" s="118">
        <f>IFERROR(100*AU73/'Projection_Base-case'!S73,0)</f>
        <v>0</v>
      </c>
      <c r="AX73" s="206">
        <f>IFERROR('Projection_Base-case'!U73-U73,0)</f>
        <v>0</v>
      </c>
      <c r="AY73" s="178">
        <f t="shared" si="43"/>
        <v>0</v>
      </c>
      <c r="AZ73" s="117">
        <f>IFERROR(100*AX73/'Projection_Base-case'!U73,0)</f>
        <v>0</v>
      </c>
      <c r="BA73" s="117">
        <f>IFERROR('Projection_Base-case'!W73-W73,0)</f>
        <v>0</v>
      </c>
      <c r="BB73" s="178">
        <f t="shared" si="44"/>
        <v>0</v>
      </c>
      <c r="BC73" s="117">
        <f>IFERROR(100*BA73/'Projection_Base-case'!W73,0)</f>
        <v>0</v>
      </c>
      <c r="BD73" s="117">
        <f>IFERROR('Projection_Base-case'!Y73-Y73,0)</f>
        <v>0</v>
      </c>
      <c r="BE73" s="178">
        <f t="shared" si="45"/>
        <v>0</v>
      </c>
      <c r="BF73" s="117">
        <f>IFERROR(100*BD73/'Projection_Base-case'!Y73,0)</f>
        <v>0</v>
      </c>
      <c r="BG73" s="178">
        <f t="shared" si="46"/>
        <v>0</v>
      </c>
      <c r="BH73" s="179">
        <f t="shared" si="47"/>
        <v>0</v>
      </c>
    </row>
    <row r="74" spans="1:60">
      <c r="A74" s="205">
        <v>69</v>
      </c>
      <c r="B74" s="178">
        <f>IF('Projection_Base-case'!B74&lt;&gt;"",'Projection_Base-case'!B74,0)</f>
        <v>0</v>
      </c>
      <c r="C74" s="178">
        <f>IF('Projection_Base-case'!C74&lt;&gt;"",'Projection_Base-case'!C74,0)</f>
        <v>0</v>
      </c>
      <c r="D74" s="178">
        <f>IF('Projection_Base-case'!D74&lt;&gt;"",'Projection_Base-case'!D74,0)</f>
        <v>0</v>
      </c>
      <c r="E74" s="176" t="str">
        <f>IF(AND('Résultats Minor'!$AC$3="OUI",'Résultats Minor'!E73&lt;&gt;""),'Résultats Minor'!E73,IF(OR(D74="PBT2",D74="PBT3",D74="PBT5",D74="PBT8",D74="PBT9"),"Scenario1",IF(OR(D74="PBT6",D74="PBT7",D74="PBT10"),"Scenario2",IF(OR(D74="PBT1",D74="PBT4"),"Scenario3",""))))</f>
        <v/>
      </c>
      <c r="F74" s="202" t="str">
        <f t="shared" si="24"/>
        <v>0</v>
      </c>
      <c r="G74" s="206" t="str">
        <f>IF(F74="Scenario1PBT1",'Minor retrofit'!$E$7,IF(F74="Scenario2PBT1",'Minor retrofit'!$F$7,IF(F74="Scenario3PBT1",'Minor retrofit'!$G$7,"")))&amp;IF(F74="Scenario1PBT2",'Minor retrofit'!$H$7,IF(F74="Scenario2PBT2",'Minor retrofit'!$I$7,IF(F74="Scenario3PBT2",'Minor retrofit'!$J$7,"")))&amp;IF(F74="Scenario1PBT3",'Minor retrofit'!$K$7,IF(F74="Scenario2PBT3",'Minor retrofit'!$L$7,IF(F74="Scenario3PBT3",'Minor retrofit'!$M$7,"")))&amp;IF(F74="Scenario1PBT4",'Minor retrofit'!$N$7,IF(F74="Scenario2PBT4",'Minor retrofit'!$O$7,IF(F74="Scenario3PBT4",'Minor retrofit'!$P$7,"")))&amp;IF(F74="Scenario1PBT5",'Minor retrofit'!$Q$7,IF(F74="Scenario2PBT5",'Minor retrofit'!$R$7,IF(F74="Scenario3PBT5",'Minor retrofit'!$S$7,"")))&amp;IF(F74="Scenario1PBT6",'Minor retrofit'!$T$7,IF(F74="Scenario2PBT6",'Minor retrofit'!$U$7,IF(F74="Scenario3PBT6",'Minor retrofit'!$V$7,"")))&amp;IF(F74="Scenario1PBT7",'Minor retrofit'!$W$7,IF(F74="Scenario2PBT7",'Minor retrofit'!$X$7,IF(F74="Scenario3PBT7",'Minor retrofit'!$Y$7,"")))&amp;IF(F74="Scenario1PBT8",'Minor retrofit'!$Z$7,IF(F74="Scenario2PBT8",'Minor retrofit'!$AA$7,IF(F74="Scenario3PBT8",'Minor retrofit'!$AB$7,"")))&amp;IF(F74="Scenario1PBT9",'Minor retrofit'!$AC$7,IF(F74="Scenario2PBT9",'Minor retrofit'!$AD$7,IF(F74="Scenario3PBT9",'Minor retrofit'!$AE$7,"")))&amp;IF(F74="Scenario1PBT10",'Minor retrofit'!$AF$7,IF(F74="Scenario2PBT10",'Minor retrofit'!$AG$7,IF(F74="Scenario3PBT10",'Minor retrofit'!$AH$7,"")))&amp;IF(F74="Scenario1PBT11",'Minor retrofit'!$AI$7,IF(F74="Scenario2PBT11",'Minor retrofit'!$AJ$7,IF(F74="Scenario3PBT11",'Minor retrofit'!$AK$7,"")))&amp;IF(F74="Scenario1PBT12",'Minor retrofit'!$AL$7,IF(F74="Scenario2PBT12",'Minor retrofit'!$AM$7,IF(F74="Scenario3PBT12",'Minor retrofit'!$AN$7,"")))&amp;IF(F74="Scenario1PBT13",'Minor retrofit'!$AO$7,IF(F74="Scenario2PBT13",'Minor retrofit'!$AP$7,IF(F74="Scenario3PBT13",'Minor retrofit'!$AQ$7,"")))&amp;IF(F74="Scenario1PBT14",'Minor retrofit'!$AR$7,IF(F74="Scenario2PBT14",'Minor retrofit'!$AS$7,IF(F74="Scenario3PBT14",'Minor retrofit'!$AT$7,"")))&amp;IF(F74="Scenario1PBT15",'Minor retrofit'!$AU$7,IF(F74="Scenario2PBT15",'Minor retrofit'!$AV$7,IF(F74="Scenario3PBT15",'Minor retrofit'!$AW$7,"")))</f>
        <v/>
      </c>
      <c r="H74" s="117">
        <f t="shared" si="25"/>
        <v>0</v>
      </c>
      <c r="I74" s="117" t="str">
        <f>IF(F74="Scenario1PBT1",'Minor retrofit'!$E$17,IF(F74="Scenario2PBT1",'Minor retrofit'!$F$17,IF(F74="Scenario3PBT1",'Minor retrofit'!$G$17,"")))&amp;IF(F74="Scenario1PBT2",'Minor retrofit'!$H$17,IF(F74="Scenario2PBT2",'Minor retrofit'!$I$17,IF(F74="Scenario3PBT2",'Minor retrofit'!$J$17,"")))&amp;IF(F74="Scenario1PBT3",'Minor retrofit'!$K$17,IF(F74="Scenario2PBT3",'Minor retrofit'!$L$17,IF(F74="Scenario3PBT3",'Minor retrofit'!$M$17,"")))&amp;IF(F74="Scenario1PBT4",'Minor retrofit'!$N$17,IF(F74="Scenario2PBT4",'Minor retrofit'!$O$17,IF(F74="Scenario3PBT4",'Minor retrofit'!$P$17,"")))&amp;IF(F74="Scenario1PBT5",'Minor retrofit'!$Q$17,IF(F74="Scenario2PBT5",'Minor retrofit'!$R$17,IF(F74="Scenario3PBT5",'Minor retrofit'!$S$17,"")))&amp;IF(F74="Scenario1PBT6",'Minor retrofit'!$T$17,IF(F74="Scenario2PBT6",'Minor retrofit'!$U$17,IF(F74="Scenario3PBT6",'Minor retrofit'!$V$17,"")))&amp;IF(F74="Scenario1PBT7",'Minor retrofit'!$W$17,IF(F74="Scenario2PBT7",'Minor retrofit'!$X$17,IF(F74="Scenario3PBT7",'Minor retrofit'!$Y$17,"")))&amp;IF(F74="Scenario1PBT8",'Minor retrofit'!$Z$17,IF(F74="Scenario2PBT8",'Minor retrofit'!$AA$17,IF(F74="Scenario3PBT8",'Minor retrofit'!$AB$17,"")))&amp;IF(F74="Scenario1PBT9",'Minor retrofit'!$AC$17,IF(F74="Scenario2PBT9",'Minor retrofit'!$AD$17,IF(F74="Scenario3PBT9",'Minor retrofit'!$AE$17,"")))&amp;IF(F74="Scenario1PBT10",'Minor retrofit'!$AF$17,IF(F74="Scenario2PBT10",'Minor retrofit'!$AG$17,IF(F74="Scenario3PBT10",'Minor retrofit'!$AH$17,"")))&amp;IF(F74="Scenario1PBT11",'Minor retrofit'!$AI$17,IF(F74="Scenario2PBT11",'Minor retrofit'!$AJ$17,IF(F74="Scenario3PBT11",'Minor retrofit'!$AK$17,"")))&amp;IF(F74="Scenario1PBT12",'Minor retrofit'!$AL$17,IF(F74="Scenario2PBT12",'Minor retrofit'!$AM$17,IF(F74="Scenario3PBT12",'Minor retrofit'!$AN$17,"")))&amp;IF(F74="Scenario1PBT13",'Minor retrofit'!$AO$17,IF(F74="Scenario2PBT13",'Minor retrofit'!$AP$17,IF(F74="Scenario3PBT13",'Minor retrofit'!$AQ$17,"")))&amp;IF(F74="Scenario1PBT14",'Minor retrofit'!$AR$17,IF(F74="Scenario2PBT14",'Minor retrofit'!$AS$17,IF(F74="Scenario3PBT14",'Minor retrofit'!$AT$17,"")))&amp;IF(F74="Scenario1PBT15",'Minor retrofit'!$AU$17,IF(F74="Scenario2PBT15",'Minor retrofit'!$AV$17,IF(F74="Scenario3PBT15",'Minor retrofit'!$AW$17,"")))</f>
        <v/>
      </c>
      <c r="J74" s="117">
        <f t="shared" si="26"/>
        <v>0</v>
      </c>
      <c r="K74" s="117" t="str">
        <f>IF(F74="Scenario1PBT1",'Minor retrofit'!$E$19,IF(F74="Scenario2PBT1",'Minor retrofit'!$F$19,IF(F74="Scenario3PBT1",'Minor retrofit'!$G$19,"")))&amp;IF(F74="Scenario1PBT2",'Minor retrofit'!$H$19,IF(F74="Scenario2PBT2",'Minor retrofit'!$I$19,IF(F74="Scenario3PBT2",'Minor retrofit'!$J$19,"")))&amp;IF(F74="Scenario1PBT3",'Minor retrofit'!$K$19,IF(F74="Scenario2PBT3",'Minor retrofit'!$L$19,IF(F74="Scenario3PBT3",'Minor retrofit'!$M$19,"")))&amp;IF(F74="Scenario1PBT4",'Minor retrofit'!$N$19,IF(F74="Scenario2PBT4",'Minor retrofit'!$O$19,IF(F74="Scenario3PBT4",'Minor retrofit'!$P$19,"")))&amp;IF(F74="Scenario1PBT5",'Minor retrofit'!$Q$19,IF(F74="Scenario2PBT5",'Minor retrofit'!$R$19,IF(F74="Scenario3PBT5",'Minor retrofit'!$S$19,"")))&amp;IF(F74="Scenario1PBT6",'Minor retrofit'!$T$19,IF(F74="Scenario2PBT6",'Minor retrofit'!$U$19,IF(F74="Scenario3PBT6",'Minor retrofit'!$V$19,"")))&amp;IF(F74="Scenario1PBT7",'Minor retrofit'!$W$19,IF(F74="Scenario2PBT7",'Minor retrofit'!$X$19,IF(F74="Scenario3PBT7",'Minor retrofit'!$Y$19,"")))&amp;IF(F74="Scenario1PBT8",'Minor retrofit'!$Z$19,IF(F74="Scenario2PBT8",'Minor retrofit'!$AA$19,IF(F74="Scenario3PBT8",'Minor retrofit'!$AB$19,"")))&amp;IF(F74="Scenario1PBT9",'Minor retrofit'!$AC$19,IF(F74="Scenario2PBT9",'Minor retrofit'!$AD$19,IF(F74="Scenario3PBT9",'Minor retrofit'!$AE$19,"")))&amp;IF(F74="Scenario1PBT10",'Minor retrofit'!$AF$19,IF(F74="Scenario2PBT10",'Minor retrofit'!$AG$19,IF(F74="Scenario3PBT10",'Minor retrofit'!$AH$19,"")))&amp;IF(F74="Scenario1PBT11",'Minor retrofit'!$AI$19,IF(F74="Scenario2PBT11",'Minor retrofit'!$AJ$19,IF(F74="Scenario3PBT11",'Minor retrofit'!$AK$19,"")))&amp;IF(F74="Scenario1PBT12",'Minor retrofit'!$AL$19,IF(F74="Scenario2PBT12",'Minor retrofit'!$AM$19,IF(F74="Scenario3PBT12",'Minor retrofit'!$AN$19,"")))&amp;IF(F74="Scenario1PBT13",'Minor retrofit'!$AO$19,IF(F74="Scenario2PBT13",'Minor retrofit'!$AP$19,IF(F74="Scenario3PBT13",'Minor retrofit'!$AQ$19,"")))&amp;IF(F74="Scenario1PBT14",'Minor retrofit'!$AR$19,IF(F74="Scenario2PBT14",'Minor retrofit'!$AS$19,IF(F74="Scenario3PBT14",'Minor retrofit'!$AT$19,"")))&amp;IF(F74="Scenario1PBT15",'Minor retrofit'!$AU$19,IF(F74="Scenario2PBT15",'Minor retrofit'!$AV$19,IF(F74="Scenario3PBT15",'Minor retrofit'!$AW$19,"")))</f>
        <v/>
      </c>
      <c r="L74" s="117">
        <f t="shared" si="27"/>
        <v>0</v>
      </c>
      <c r="M74" s="117" t="str">
        <f>IF(F74="Scenario1PBT1",'Minor retrofit'!$E$21,IF(F74="Scenario2PBT1",'Minor retrofit'!$F$21,IF(F74="Scenario3PBT1",'Minor retrofit'!$G$21,"")))&amp;IF(F74="Scenario1PBT2",'Minor retrofit'!$H$21,IF(F74="Scenario2PBT2",'Minor retrofit'!$I$21,IF(F74="Scenario3PBT2",'Minor retrofit'!$J$21,"")))&amp;IF(F74="Scenario1PBT3",'Minor retrofit'!$K$21,IF(F74="Scenario2PBT3",'Minor retrofit'!$L$21,IF(F74="Scenario3PBT3",'Minor retrofit'!$M$21,"")))&amp;IF(F74="Scenario1PBT4",'Minor retrofit'!$N$21,IF(F74="Scenario2PBT4",'Minor retrofit'!$O$21,IF(F74="Scenario3PBT4",'Minor retrofit'!$P$21,"")))&amp;IF(F74="Scenario1PBT5",'Minor retrofit'!$Q$21,IF(F74="Scenario2PBT5",'Minor retrofit'!$R$21,IF(F74="Scenario3PBT5",'Minor retrofit'!$S$21,"")))&amp;IF(F74="Scenario1PBT6",'Minor retrofit'!$T$21,IF(F74="Scenario2PBT6",'Minor retrofit'!$U$21,IF(F74="Scenario3PBT6",'Minor retrofit'!$V$21,"")))&amp;IF(F74="Scenario1PBT7",'Minor retrofit'!$W$21,IF(F74="Scenario2PBT7",'Minor retrofit'!$X$21,IF(F74="Scenario3PBT7",'Minor retrofit'!$Y$21,"")))&amp;IF(F74="Scenario1PBT8",'Minor retrofit'!$Z$21,IF(F74="Scenario2PBT8",'Minor retrofit'!$AA$21,IF(F74="Scenario3PBT8",'Minor retrofit'!$AB$21,"")))&amp;IF(F74="Scenario1PBT9",'Minor retrofit'!$AC$21,IF(F74="Scenario2PBT9",'Minor retrofit'!$AD$21,IF(F74="Scenario3PBT9",'Minor retrofit'!$AE$21,"")))&amp;IF(F74="Scenario1PBT10",'Minor retrofit'!$AF$21,IF(F74="Scenario2PBT10",'Minor retrofit'!$AG$21,IF(F74="Scenario3PBT10",'Minor retrofit'!$AH$21,"")))&amp;IF(F74="Scenario1PBT11",'Minor retrofit'!$AI$21,IF(F74="Scenario2PBT11",'Minor retrofit'!$AJ$21,IF(F74="Scenario3PBT11",'Minor retrofit'!$AK$21,"")))&amp;IF(F74="Scenario1PBT12",'Minor retrofit'!$AL$21,IF(F74="Scenario2PBT12",'Minor retrofit'!$AM$21,IF(F74="Scenario3PBT12",'Minor retrofit'!$AN$21,"")))&amp;IF(F74="Scenario1PBT13",'Minor retrofit'!$AO$21,IF(F74="Scenario2PBT13",'Minor retrofit'!$AP$21,IF(F74="Scenario3PBT13",'Minor retrofit'!$AQ$21,"")))&amp;IF(F74="Scenario1PBT14",'Minor retrofit'!$AR$21,IF(F74="Scenario2PBT14",'Minor retrofit'!$AS$21,IF(F74="Scenario3PBT14",'Minor retrofit'!$AT$21,"")))&amp;IF(F74="Scenario1PBT15",'Minor retrofit'!$AU$21,IF(F74="Scenario2PBT15",'Minor retrofit'!$AV$21,IF(F74="Scenario3PBT15",'Minor retrofit'!$AW$21,"")))</f>
        <v/>
      </c>
      <c r="N74" s="118">
        <f t="shared" si="28"/>
        <v>0</v>
      </c>
      <c r="O74" s="206" t="str">
        <f>IF(F74="Scenario1PBT1",'Minor retrofit'!$E$24,IF(F74="Scenario2PBT1",'Minor retrofit'!$F$24,IF(F74="Scenario3PBT1",'Minor retrofit'!$G$24,"")))&amp;IF(F74="Scenario1PBT2",'Minor retrofit'!$H$24,IF(F74="Scenario2PBT2",'Minor retrofit'!$I$24,IF(F74="Scenario3PBT2",'Minor retrofit'!$J$24,"")))&amp;IF(F74="Scenario1PBT3",'Minor retrofit'!$K$24,IF(F74="Scenario2PBT3",'Minor retrofit'!$L$24,IF(F74="Scenario3PBT3",'Minor retrofit'!$M$24,"")))&amp;IF(F74="Scenario1PBT4",'Minor retrofit'!$N$24,IF(F74="Scenario2PBT4",'Minor retrofit'!$O$24,IF(F74="Scenario3PBT4",'Minor retrofit'!$P$24,"")))&amp;IF(F74="Scenario1PBT5",'Minor retrofit'!$Q$24,IF(F74="Scenario2PBT5",'Minor retrofit'!$R$24,IF(F74="Scenario3PBT5",'Minor retrofit'!$S$24,"")))&amp;IF(F74="Scenario1PBT6",'Minor retrofit'!$T$24,IF(F74="Scenario2PBT6",'Minor retrofit'!$U$24,IF(F74="Scenario3PBT6",'Minor retrofit'!$V$24,"")))&amp;IF(F74="Scenario1PBT7",'Minor retrofit'!$W$24,IF(F74="Scenario2PBT7",'Minor retrofit'!$X$24,IF(F74="Scenario3PBT7",'Minor retrofit'!$Y$24,"")))&amp;IF(F74="Scenario1PBT8",'Minor retrofit'!$Z$24,IF(F74="Scenario2PBT8",'Minor retrofit'!$AA$24,IF(F74="Scenario3PBT8",'Minor retrofit'!$AB$24,"")))&amp;IF(F74="Scenario1PBT9",'Minor retrofit'!$AC$24,IF(F74="Scenario2PBT9",'Minor retrofit'!$AD$24,IF(F74="Scenario3PBT9",'Minor retrofit'!$AE$24,"")))&amp;IF(F74="Scenario1PBT10",'Minor retrofit'!$AF$24,IF(F74="Scenario2PBT10",'Minor retrofit'!$AG$24,IF(F74="Scenario3PBT10",'Minor retrofit'!$AH$24,"")))&amp;IF(F74="Scenario1PBT11",'Minor retrofit'!$AI$24,IF(F74="Scenario2PBT11",'Minor retrofit'!$AJ$24,IF(F74="Scenario3PBT11",'Minor retrofit'!$AK$24,"")))&amp;IF(F74="Scenario1PBT12",'Minor retrofit'!$AL$24,IF(F74="Scenario2PBT12",'Minor retrofit'!$AM$24,IF(F74="Scenario3PBT12",'Minor retrofit'!$AN$24,"")))&amp;IF(F74="Scenario1PBT13",'Minor retrofit'!$AO$24,IF(F74="Scenario2PBT13",'Minor retrofit'!$AP$24,IF(F74="Scenario3PBT13",'Minor retrofit'!$AQ$24,"")))&amp;IF(F74="Scenario1PBT14",'Minor retrofit'!$AR$24,IF(F74="Scenario2PBT14",'Minor retrofit'!$AS$24,IF(F74="Scenario3PBT14",'Minor retrofit'!$AT$24,"")))&amp;IF(F74="Scenario1PBT15",'Minor retrofit'!$AU$24,IF(F74="Scenario2PBT15",'Minor retrofit'!$AV$24,IF(F74="Scenario3PBT15",'Minor retrofit'!$AW$24,"")))</f>
        <v/>
      </c>
      <c r="P74" s="117">
        <f t="shared" si="29"/>
        <v>0</v>
      </c>
      <c r="Q74" s="117" t="str">
        <f>IF(F74="Scenario1PBT1",'Minor retrofit'!$E$26,IF(F74="Scenario2PBT1",'Minor retrofit'!$F$26,IF(F74="Scenario3PBT1",'Minor retrofit'!$G$26,"")))&amp;IF(F74="Scenario1PBT2",'Minor retrofit'!$H$26,IF(F74="Scenario2PBT2",'Minor retrofit'!$I$26,IF(F74="Scenario3PBT2",'Minor retrofit'!$J$26,"")))&amp;IF(F74="Scenario1PBT3",'Minor retrofit'!$K$26,IF(F74="Scenario2PBT3",'Minor retrofit'!$L$26,IF(F74="Scenario3PBT3",'Minor retrofit'!$M$26,"")))&amp;IF(F74="Scenario1PBT4",'Minor retrofit'!$N$26,IF(F74="Scenario2PBT4",'Minor retrofit'!$O$26,IF(F74="Scenario3PBT4",'Minor retrofit'!$P$26,"")))&amp;IF(F74="Scenario1PBT5",'Minor retrofit'!$Q$26,IF(F74="Scenario2PBT5",'Minor retrofit'!$R$26,IF(F74="Scenario3PBT5",'Minor retrofit'!$S$26,"")))&amp;IF(F74="Scenario1PBT6",'Minor retrofit'!$T$26,IF(F74="Scenario2PBT6",'Minor retrofit'!$U$26,IF(F74="Scenario3PBT6",'Minor retrofit'!$V$26,"")))&amp;IF(F74="Scenario1PBT7",'Minor retrofit'!$W$26,IF(F74="Scenario2PBT7",'Minor retrofit'!$X$26,IF(F74="Scenario3PBT7",'Minor retrofit'!$Y$26,"")))&amp;IF(F74="Scenario1PBT8",'Minor retrofit'!$Z$26,IF(F74="Scenario2PBT8",'Minor retrofit'!$AA$26,IF(F74="Scenario3PBT8",'Minor retrofit'!$AB$26,"")))&amp;IF(F74="Scenario1PBT9",'Minor retrofit'!$AC$26,IF(F74="Scenario2PBT9",'Minor retrofit'!$AD$26,IF(F74="Scenario3PBT9",'Minor retrofit'!$AE$26,"")))&amp;IF(F74="Scenario1PBT10",'Minor retrofit'!$AF$26,IF(F74="Scenario2PBT10",'Minor retrofit'!$AG$26,IF(F74="Scenario3PBT10",'Minor retrofit'!$AH$26,"")))&amp;IF(F74="Scenario1PBT11",'Minor retrofit'!$AI$26,IF(F74="Scenario2PBT11",'Minor retrofit'!$AJ$26,IF(F74="Scenario3PBT11",'Minor retrofit'!$AK$26,"")))&amp;IF(F74="Scenario1PBT12",'Minor retrofit'!$AL$26,IF(F74="Scenario2PBT12",'Minor retrofit'!$AM$26,IF(F74="Scenario3PBT12",'Minor retrofit'!$AN$26,"")))&amp;IF(F74="Scenario1PBT13",'Minor retrofit'!$AO$26,IF(F74="Scenario2PBT13",'Minor retrofit'!$AP$26,IF(F74="Scenario3PBT13",'Minor retrofit'!$AQ$26,"")))&amp;IF(F74="Scenario1PBT14",'Minor retrofit'!$AR$26,IF(F74="Scenario2PBT14",'Minor retrofit'!$AS$26,IF(F74="Scenario3PBT14",'Minor retrofit'!$AT$26,"")))&amp;IF(F74="Scenario1PBT15",'Minor retrofit'!$AU$26,IF(F74="Scenario2PBT15",'Minor retrofit'!$AV$26,IF(F74="Scenario3PBT15",'Minor retrofit'!$AW$26,"")))</f>
        <v/>
      </c>
      <c r="R74" s="117">
        <f t="shared" si="30"/>
        <v>0</v>
      </c>
      <c r="S74" s="117" t="str">
        <f>IF(F74="Scenario1PBT1",'Minor retrofit'!$E$28,IF(F74="Scenario2PBT1",'Minor retrofit'!$F$28,IF(F74="Scenario3PBT1",'Minor retrofit'!$G$28,"")))&amp;IF(F74="Scenario1PBT2",'Minor retrofit'!$H$28,IF(F74="Scenario2PBT2",'Minor retrofit'!$I$28,IF(F74="Scenario3PBT2",'Minor retrofit'!$J$28,"")))&amp;IF(F74="Scenario1PBT3",'Minor retrofit'!$K$28,IF(F74="Scenario2PBT3",'Minor retrofit'!$L$28,IF(F74="Scenario3PBT3",'Minor retrofit'!$M$28,"")))&amp;IF(F74="Scenario1PBT4",'Minor retrofit'!$N$28,IF(F74="Scenario2PBT4",'Minor retrofit'!$O$28,IF(F74="Scenario3PBT4",'Minor retrofit'!$P$28,"")))&amp;IF(F74="Scenario1PBT5",'Minor retrofit'!$Q$28,IF(F74="Scenario2PBT5",'Minor retrofit'!$R$28,IF(F74="Scenario3PBT5",'Minor retrofit'!$S$28,"")))&amp;IF(F74="Scenario1PBT6",'Minor retrofit'!$T$28,IF(F74="Scenario2PBT6",'Minor retrofit'!$U$28,IF(F74="Scenario3PBT6",'Minor retrofit'!$V$28,"")))&amp;IF(F74="Scenario1PBT7",'Minor retrofit'!$W$28,IF(F74="Scenario2PBT7",'Minor retrofit'!$X$28,IF(F74="Scenario3PBT7",'Minor retrofit'!$Y$28,"")))&amp;IF(F74="Scenario1PBT8",'Minor retrofit'!$Z$28,IF(F74="Scenario2PBT8",'Minor retrofit'!$AA$28,IF(F74="Scenario3PBT8",'Minor retrofit'!$AB$28,"")))&amp;IF(F74="Scenario1PBT9",'Minor retrofit'!$AC$28,IF(F74="Scenario2PBT9",'Minor retrofit'!$AD$28,IF(F74="Scenario3PBT9",'Minor retrofit'!$AE$28,"")))&amp;IF(F74="Scenario1PBT10",'Minor retrofit'!$AF$28,IF(F74="Scenario2PBT10",'Minor retrofit'!$AG$28,IF(F74="Scenario3PBT10",'Minor retrofit'!$AH$28,"")))&amp;IF(F74="Scenario1PBT11",'Minor retrofit'!$AI$28,IF(F74="Scenario2PBT11",'Minor retrofit'!$AJ$28,IF(F74="Scenario3PBT11",'Minor retrofit'!$AK$28,"")))&amp;IF(F74="Scenario1PBT12",'Minor retrofit'!$AL$28,IF(F74="Scenario2PBT12",'Minor retrofit'!$AM$28,IF(F74="Scenario3PBT12",'Minor retrofit'!$AN$28,"")))&amp;IF(F74="Scenario1PBT13",'Minor retrofit'!$AO$28,IF(F74="Scenario2PBT13",'Minor retrofit'!$AP$28,IF(F74="Scenario3PBT13",'Minor retrofit'!$AQ$28,"")))&amp;IF(F74="Scenario1PBT14",'Minor retrofit'!$AR$28,IF(F74="Scenario2PBT14",'Minor retrofit'!$AS$28,IF(F74="Scenario3PBT14",'Minor retrofit'!$AT$28,"")))&amp;IF(F74="Scenario1PBT15",'Minor retrofit'!$AU$28,IF(F74="Scenario2PBT15",'Minor retrofit'!$AV$28,IF(F74="Scenario3PBT15",'Minor retrofit'!$AW$28,"")))</f>
        <v/>
      </c>
      <c r="T74" s="207">
        <f t="shared" si="31"/>
        <v>0</v>
      </c>
      <c r="U74" s="206" t="str">
        <f>IF(F74="Scenario1PBT1",'Minor retrofit'!$E$39,IF(F74="Scenario2PBT1",'Minor retrofit'!$F$39,IF(F74="Scenario3PBT1",'Minor retrofit'!$G$39,"")))&amp;IF(F74="Scenario1PBT2",'Minor retrofit'!$H$39,IF(F74="Scenario2PBT2",'Minor retrofit'!$I$39,IF(F74="Scenario3PBT2",'Minor retrofit'!$J$39,"")))&amp;IF(F74="Scenario1PBT3",'Minor retrofit'!$K$39,IF(F74="Scenario2PBT3",'Minor retrofit'!$L$39,IF(F74="Scenario3PBT3",'Minor retrofit'!$M$39,"")))&amp;IF(F74="Scenario1PBT4",'Minor retrofit'!$N$39,IF(F74="Scenario2PBT4",'Minor retrofit'!$O$39,IF(F74="Scenario3PBT4",'Minor retrofit'!$P$39,"")))&amp;IF(F74="Scenario1PBT5",'Minor retrofit'!$Q$39,IF(F74="Scenario2PBT5",'Minor retrofit'!$R$39,IF(F74="Scenario3PBT5",'Minor retrofit'!$S$39,"")))&amp;IF(F74="Scenario1PBT6",'Minor retrofit'!$T$39,IF(F74="Scenario2PBT6",'Minor retrofit'!$U$39,IF(F74="Scenario3PBT6",'Minor retrofit'!$V$39,"")))&amp;IF(F74="Scenario1PBT7",'Minor retrofit'!$W$39,IF(F74="Scenario2PBT7",'Minor retrofit'!$X$39,IF(F74="Scenario3PBT7",'Minor retrofit'!$Y$39,"")))&amp;IF(F74="Scenario1PBT8",'Minor retrofit'!$Z$39,IF(F74="Scenario2PBT8",'Minor retrofit'!$AA$39,IF(F74="Scenario3PBT8",'Minor retrofit'!$AB$39,"")))&amp;IF(F74="Scenario1PBT9",'Minor retrofit'!$AC$39,IF(F74="Scenario2PBT9",'Minor retrofit'!$AD$39,IF(F74="Scenario3PBT9",'Minor retrofit'!$AE$39,"")))&amp;IF(F74="Scenario1PBT10",'Minor retrofit'!$AF$39,IF(F74="Scenario2PBT10",'Minor retrofit'!$AG$39,IF(F74="Scenario3PBT10",'Minor retrofit'!$AH$39,"")))&amp;IF(F74="Scenario1PBT11",'Minor retrofit'!$AI$39,IF(F74="Scenario2PBT11",'Minor retrofit'!$AJ$39,IF(F74="Scenario3PBT11",'Minor retrofit'!$AK$39,"")))&amp;IF(F74="Scenario1PBT12",'Minor retrofit'!$AL$39,IF(F74="Scenario2PBT12",'Minor retrofit'!$AM$39,IF(F74="Scenario3PBT12",'Minor retrofit'!$AN$39,"")))&amp;IF(F74="Scenario1PBT13",'Minor retrofit'!$AO$39,IF(F74="Scenario2PBT13",'Minor retrofit'!$AP$39,IF(F74="Scenario3PBT13",'Minor retrofit'!$AQ$39,"")))&amp;IF(F74="Scenario1PBT14",'Minor retrofit'!$AR$39,IF(F74="Scenario2PBT14",'Minor retrofit'!$AS$39,IF(F74="Scenario3PBT14",'Minor retrofit'!$AT$39,"")))&amp;IF(F74="Scenario1PBT15",'Minor retrofit'!$AU$39,IF(F74="Scenario2PBT15",'Minor retrofit'!$AV$39,IF(F74="Scenario3PBT15",'Minor retrofit'!$AW$39,"")))</f>
        <v/>
      </c>
      <c r="V74" s="117">
        <f t="shared" si="32"/>
        <v>0</v>
      </c>
      <c r="W74" s="117" t="str">
        <f>IF(F74="Scenario1PBT1",'Minor retrofit'!$E$41,IF(F74="Scenario2PBT1",'Minor retrofit'!$F$41,IF(F74="Scenario3PBT1",'Minor retrofit'!$G$41,"")))&amp;IF(F74="Scenario1PBT2",'Minor retrofit'!$H$41,IF(F74="Scenario2PBT2",'Minor retrofit'!$I$41,IF(F74="Scenario3PBT2",'Minor retrofit'!$J$41,"")))&amp;IF(F74="Scenario1PBT3",'Minor retrofit'!$K$41,IF(F74="Scenario2PBT3",'Minor retrofit'!$L$41,IF(F74="Scenario3PBT3",'Minor retrofit'!$M$41,"")))&amp;IF(F74="Scenario1PBT4",'Minor retrofit'!$N$41,IF(F74="Scenario2PBT4",'Minor retrofit'!$O$41,IF(F74="Scenario3PBT4",'Minor retrofit'!$P$41,"")))&amp;IF(F74="Scenario1PBT5",'Minor retrofit'!$Q$41,IF(F74="Scenario2PBT5",'Minor retrofit'!$R$41,IF(F74="Scenario3PBT5",'Minor retrofit'!$S$41,"")))&amp;IF(F74="Scenario1PBT6",'Minor retrofit'!$T$41,IF(F74="Scenario2PBT6",'Minor retrofit'!$U$41,IF(F74="Scenario3PBT6",'Minor retrofit'!$V$41,"")))&amp;IF(F74="Scenario1PBT7",'Minor retrofit'!$W$41,IF(F74="Scenario2PBT7",'Minor retrofit'!$X$41,IF(F74="Scenario3PBT7",'Minor retrofit'!$Y$41,"")))&amp;IF(F74="Scenario1PBT8",'Minor retrofit'!$Z$41,IF(F74="Scenario2PBT8",'Minor retrofit'!$AA$41,IF(F74="Scenario3PBT8",'Minor retrofit'!$AB$41,"")))&amp;IF(F74="Scenario1PBT9",'Minor retrofit'!$AC$41,IF(F74="Scenario2PBT9",'Minor retrofit'!$AD$41,IF(F74="Scenario3PBT9",'Minor retrofit'!$AE$41,"")))&amp;IF(F74="Scenario1PBT10",'Minor retrofit'!$AF$41,IF(F74="Scenario2PBT10",'Minor retrofit'!$AG$41,IF(F74="Scenario3PBT10",'Minor retrofit'!$AH$41,"")))&amp;IF(F74="Scenario1PBT11",'Minor retrofit'!$AI$41,IF(F74="Scenario2PBT11",'Minor retrofit'!$AJ$41,IF(F74="Scenario3PBT11",'Minor retrofit'!$AK$41,"")))&amp;IF(F74="Scenario1PBT12",'Minor retrofit'!$AL$41,IF(F74="Scenario2PBT12",'Minor retrofit'!$AM$41,IF(F74="Scenario3PBT12",'Minor retrofit'!$AN$41,"")))&amp;IF(F74="Scenario1PBT13",'Minor retrofit'!$AO$41,IF(F74="Scenario2PBT13",'Minor retrofit'!$AP$41,IF(F74="Scenario3PBT13",'Minor retrofit'!$AQ$41,"")))&amp;IF(F74="Scenario1PBT14",'Minor retrofit'!$AR$41,IF(F74="Scenario2PBT14",'Minor retrofit'!$AS$41,IF(F74="Scenario3PBT14",'Minor retrofit'!$AT$41,"")))&amp;IF(F74="Scenario1PBT15",'Minor retrofit'!$AU$41,IF(F74="Scenario2PBT15",'Minor retrofit'!$AV$41,IF(F74="Scenario3PBT15",'Minor retrofit'!$AW$41,"")))</f>
        <v/>
      </c>
      <c r="X74" s="117">
        <f t="shared" si="33"/>
        <v>0</v>
      </c>
      <c r="Y74" s="117" t="str">
        <f>IF(F74="Scenario1PBT1",'Minor retrofit'!$E$43,IF(F74="Scenario2PBT1",'Minor retrofit'!$F$43,IF(F74="Scenario3PBT1",'Minor retrofit'!$G$43,"")))&amp;IF(F74="Scenario1PBT2",'Minor retrofit'!$H$43,IF(F74="Scenario2PBT2",'Minor retrofit'!$I$43,IF(F74="Scenario3PBT2",'Minor retrofit'!$J$43,"")))&amp;IF(F74="Scenario1PBT3",'Minor retrofit'!$K$43,IF(F74="Scenario2PBT3",'Minor retrofit'!$L$43,IF(F74="Scenario3PBT3",'Minor retrofit'!$M$43,"")))&amp;IF(F74="Scenario1PBT4",'Minor retrofit'!$N$43,IF(F74="Scenario2PBT4",'Minor retrofit'!$O$43,IF(F74="Scenario3PBT4",'Minor retrofit'!$P$43,"")))&amp;IF(F74="Scenario1PBT5",'Minor retrofit'!$Q$43,IF(F74="Scenario2PBT5",'Minor retrofit'!$R$43,IF(F74="Scenario3PBT5",'Minor retrofit'!$S$43,"")))&amp;IF(F74="Scenario1PBT6",'Minor retrofit'!$T$43,IF(F74="Scenario2PBT6",'Minor retrofit'!$U$43,IF(F74="Scenario3PBT6",'Minor retrofit'!$V$43,"")))&amp;IF(F74="Scenario1PBT7",'Minor retrofit'!$W$43,IF(F74="Scenario2PBT7",'Minor retrofit'!$X$43,IF(F74="Scenario3PBT7",'Minor retrofit'!$Y$43,"")))&amp;IF(F74="Scenario1PBT8",'Minor retrofit'!$Z$43,IF(F74="Scenario2PBT8",'Minor retrofit'!$AA$43,IF(F74="Scenario3PBT8",'Minor retrofit'!$AB$43,"")))&amp;IF(F74="Scenario1PBT9",'Minor retrofit'!$AC$43,IF(F74="Scenario2PBT9",'Minor retrofit'!$AD$43,IF(F74="Scenario3PBT9",'Minor retrofit'!$AE$43,"")))&amp;IF(F74="Scenario1PBT10",'Minor retrofit'!$AF$43,IF(F74="Scenario2PBT10",'Minor retrofit'!$AG$43,IF(F74="Scenario3PBT10",'Minor retrofit'!$AH$43,"")))&amp;IF(F74="Scenario1PBT11",'Minor retrofit'!$AI$43,IF(F74="Scenario2PBT11",'Minor retrofit'!$AJ$43,IF(F74="Scenario3PBT11",'Minor retrofit'!$AK$43,"")))&amp;IF(F74="Scenario1PBT12",'Minor retrofit'!$AL$43,IF(F74="Scenario2PBT12",'Minor retrofit'!$AM$43,IF(F74="Scenario3PBT12",'Minor retrofit'!$AN$43,"")))&amp;IF(F74="Scenario1PBT13",'Minor retrofit'!$AO$43,IF(F74="Scenario2PBT13",'Minor retrofit'!$AP$43,IF(F74="Scenario3PBT13",'Minor retrofit'!$AQ$43,"")))&amp;IF(F74="Scenario1PBT14",'Minor retrofit'!$AR$43,IF(F74="Scenario2PBT14",'Minor retrofit'!$AS$43,IF(F74="Scenario3PBT14",'Minor retrofit'!$AT$43,"")))&amp;IF(F74="Scenario1PBT15",'Minor retrofit'!$AU$43,IF(F74="Scenario2PBT15",'Minor retrofit'!$AV$43,IF(F74="Scenario3PBT15",'Minor retrofit'!$AW$43,"")))</f>
        <v/>
      </c>
      <c r="Z74" s="117">
        <f t="shared" si="34"/>
        <v>0</v>
      </c>
      <c r="AA74" s="178" t="str">
        <f>IF(F74="Scenario1PBT1",'Minor retrofit'!$E$102,IF(F74="Scenario2PBT1",'Minor retrofit'!$F$102,IF(F74="Scenario3PBT1",'Minor retrofit'!$G$102,"")))&amp;IF(F74="Scenario1PBT2",'Minor retrofit'!$H$102,IF(F74="Scenario2PBT2",'Minor retrofit'!$I$102,IF(F74="Scenario3PBT2",'Minor retrofit'!$J$102,"")))&amp;IF(F74="Scenario1PBT3",'Minor retrofit'!$K$102,IF(F74="Scenario2PBT3",'Minor retrofit'!$L$102,IF(F74="Scenario3PBT3",'Minor retrofit'!$M$102,"")))&amp;IF(F74="Scenario1PBT4",'Minor retrofit'!$N$102,IF(F74="Scenario2PBT4",'Minor retrofit'!$O$102,IF(F74="Scenario3PBT4",'Minor retrofit'!$P$102,"")))&amp;IF(F74="Scenario1PBT5",'Minor retrofit'!$Q$102,IF(F74="Scenario2PBT5",'Minor retrofit'!$R$102,IF(F74="Scenario3PBT5",'Minor retrofit'!$S$102,"")))&amp;IF(F74="Scenario1PBT6",'Minor retrofit'!$T$102,IF(F74="Scenario2PBT6",'Minor retrofit'!$U$102,IF(F74="Scenario3PBT6",'Minor retrofit'!$V$102,"")))&amp;IF(F74="Scenario1PBT7",'Minor retrofit'!$W$102,IF(F74="Scenario2PBT7",'Minor retrofit'!$X$102,IF(F74="Scenario3PBT7",'Minor retrofit'!$Y$102,"")))&amp;IF(F74="Scenario1PBT8",'Minor retrofit'!$Z$102,IF(F74="Scenario2PBT8",'Minor retrofit'!$AA$102,IF(F74="Scenario3PBT8",'Minor retrofit'!$AB$102,"")))&amp;IF(F74="Scenario1PBT9",'Minor retrofit'!$AC$102,IF(F74="Scenario2PBT9",'Minor retrofit'!$AD$102,IF(F74="Scenario3PBT9",'Minor retrofit'!$AE$102,"")))&amp;IF(F74="Scenario1PBT10",'Minor retrofit'!$AF$102,IF(F74="Scenario2PBT10",'Minor retrofit'!$AG$102,IF(F74="Scenario3PBT10",'Minor retrofit'!$AH$102,"")))&amp;IF(F74="Scenario1PBT11",'Minor retrofit'!$AI$102,IF(F74="Scenario2PBT11",'Minor retrofit'!$AJ$102,IF(F74="Scenario3PBT11",'Minor retrofit'!$AK$102,"")))&amp;IF(F74="Scenario1PBT12",'Minor retrofit'!$AL$102,IF(F74="Scenario2PBT12",'Minor retrofit'!$AM$102,IF(F74="Scenario3PBT12",'Minor retrofit'!$AN$102,"")))&amp;IF(F74="Scenario1PBT13",'Minor retrofit'!$AO$102,IF(F74="Scenario2PBT13",'Minor retrofit'!$AP$102,IF(F74="Scenario3PBT13",'Minor retrofit'!$AQ$102,"")))&amp;IF(F74="Scenario1PBT14",'Minor retrofit'!$AR$102,IF(F74="Scenario2PBT14",'Minor retrofit'!$AS$102,IF(F74="Scenario3PBT14",'Minor retrofit'!$AT$102,"")))&amp;IF(F74="Scenario1PBT15",'Minor retrofit'!$AU$102,IF(F74="Scenario2PBT15",'Minor retrofit'!$AV$102,IF(F74="Scenario3PBT15",'Minor retrofit'!$AW$102,"")))</f>
        <v/>
      </c>
      <c r="AB74" s="179">
        <f t="shared" si="35"/>
        <v>0</v>
      </c>
      <c r="AC74" s="208">
        <f>IFERROR('Projection_Base-case'!G74-G74,0)</f>
        <v>0</v>
      </c>
      <c r="AD74" s="178">
        <f t="shared" si="36"/>
        <v>0</v>
      </c>
      <c r="AE74" s="117">
        <f>IFERROR(100*AC74/'Projection_Base-case'!G74,0)</f>
        <v>0</v>
      </c>
      <c r="AF74" s="117">
        <f>IFERROR('Projection_Base-case'!I74-I74,0)</f>
        <v>0</v>
      </c>
      <c r="AG74" s="178">
        <f t="shared" si="37"/>
        <v>0</v>
      </c>
      <c r="AH74" s="117">
        <f>IFERROR(100*AF74/'Projection_Base-case'!I74,0)</f>
        <v>0</v>
      </c>
      <c r="AI74" s="117">
        <f>IFERROR('Projection_Base-case'!K74-K74,0)</f>
        <v>0</v>
      </c>
      <c r="AJ74" s="178">
        <f t="shared" si="38"/>
        <v>0</v>
      </c>
      <c r="AK74" s="117">
        <f>IFERROR(100*AI74/'Projection_Base-case'!K74,0)</f>
        <v>0</v>
      </c>
      <c r="AL74" s="117">
        <f>IFERROR(M74-'Projection_Base-case'!M74,0)</f>
        <v>0</v>
      </c>
      <c r="AM74" s="178">
        <f t="shared" si="39"/>
        <v>0</v>
      </c>
      <c r="AN74" s="179">
        <f>IFERROR(IF('Projection_Base-case'!N74&gt;0,100*AM74/'Projection_Base-case'!N74,100*AM74/N74),0)</f>
        <v>0</v>
      </c>
      <c r="AO74" s="206">
        <f>IFERROR('Projection_Base-case'!O74-O74,0)</f>
        <v>0</v>
      </c>
      <c r="AP74" s="178">
        <f t="shared" si="40"/>
        <v>0</v>
      </c>
      <c r="AQ74" s="117">
        <f>IFERROR(100*AO74/'Projection_Base-case'!O74,0)</f>
        <v>0</v>
      </c>
      <c r="AR74" s="117">
        <f>IFERROR('Projection_Base-case'!Q74-Q74,0)</f>
        <v>0</v>
      </c>
      <c r="AS74" s="178">
        <f t="shared" si="41"/>
        <v>0</v>
      </c>
      <c r="AT74" s="117">
        <f>IFERROR(100*AR74/'Projection_Base-case'!Q74,0)</f>
        <v>0</v>
      </c>
      <c r="AU74" s="117">
        <f>IFERROR('Projection_Base-case'!S74-S74,0)</f>
        <v>0</v>
      </c>
      <c r="AV74" s="178">
        <f t="shared" si="42"/>
        <v>0</v>
      </c>
      <c r="AW74" s="118">
        <f>IFERROR(100*AU74/'Projection_Base-case'!S74,0)</f>
        <v>0</v>
      </c>
      <c r="AX74" s="206">
        <f>IFERROR('Projection_Base-case'!U74-U74,0)</f>
        <v>0</v>
      </c>
      <c r="AY74" s="178">
        <f t="shared" si="43"/>
        <v>0</v>
      </c>
      <c r="AZ74" s="117">
        <f>IFERROR(100*AX74/'Projection_Base-case'!U74,0)</f>
        <v>0</v>
      </c>
      <c r="BA74" s="117">
        <f>IFERROR('Projection_Base-case'!W74-W74,0)</f>
        <v>0</v>
      </c>
      <c r="BB74" s="178">
        <f t="shared" si="44"/>
        <v>0</v>
      </c>
      <c r="BC74" s="117">
        <f>IFERROR(100*BA74/'Projection_Base-case'!W74,0)</f>
        <v>0</v>
      </c>
      <c r="BD74" s="117">
        <f>IFERROR('Projection_Base-case'!Y74-Y74,0)</f>
        <v>0</v>
      </c>
      <c r="BE74" s="178">
        <f t="shared" si="45"/>
        <v>0</v>
      </c>
      <c r="BF74" s="117">
        <f>IFERROR(100*BD74/'Projection_Base-case'!Y74,0)</f>
        <v>0</v>
      </c>
      <c r="BG74" s="178">
        <f t="shared" si="46"/>
        <v>0</v>
      </c>
      <c r="BH74" s="179">
        <f t="shared" si="47"/>
        <v>0</v>
      </c>
    </row>
    <row r="75" spans="1:60">
      <c r="A75" s="205">
        <v>70</v>
      </c>
      <c r="B75" s="178">
        <f>IF('Projection_Base-case'!B75&lt;&gt;"",'Projection_Base-case'!B75,0)</f>
        <v>0</v>
      </c>
      <c r="C75" s="178">
        <f>IF('Projection_Base-case'!C75&lt;&gt;"",'Projection_Base-case'!C75,0)</f>
        <v>0</v>
      </c>
      <c r="D75" s="178">
        <f>IF('Projection_Base-case'!D75&lt;&gt;"",'Projection_Base-case'!D75,0)</f>
        <v>0</v>
      </c>
      <c r="E75" s="176" t="str">
        <f>IF(AND('Résultats Minor'!$AC$3="OUI",'Résultats Minor'!E74&lt;&gt;""),'Résultats Minor'!E74,IF(OR(D75="PBT2",D75="PBT3",D75="PBT5",D75="PBT8",D75="PBT9"),"Scenario1",IF(OR(D75="PBT6",D75="PBT7",D75="PBT10"),"Scenario2",IF(OR(D75="PBT1",D75="PBT4"),"Scenario3",""))))</f>
        <v/>
      </c>
      <c r="F75" s="202" t="str">
        <f t="shared" si="24"/>
        <v>0</v>
      </c>
      <c r="G75" s="206" t="str">
        <f>IF(F75="Scenario1PBT1",'Minor retrofit'!$E$7,IF(F75="Scenario2PBT1",'Minor retrofit'!$F$7,IF(F75="Scenario3PBT1",'Minor retrofit'!$G$7,"")))&amp;IF(F75="Scenario1PBT2",'Minor retrofit'!$H$7,IF(F75="Scenario2PBT2",'Minor retrofit'!$I$7,IF(F75="Scenario3PBT2",'Minor retrofit'!$J$7,"")))&amp;IF(F75="Scenario1PBT3",'Minor retrofit'!$K$7,IF(F75="Scenario2PBT3",'Minor retrofit'!$L$7,IF(F75="Scenario3PBT3",'Minor retrofit'!$M$7,"")))&amp;IF(F75="Scenario1PBT4",'Minor retrofit'!$N$7,IF(F75="Scenario2PBT4",'Minor retrofit'!$O$7,IF(F75="Scenario3PBT4",'Minor retrofit'!$P$7,"")))&amp;IF(F75="Scenario1PBT5",'Minor retrofit'!$Q$7,IF(F75="Scenario2PBT5",'Minor retrofit'!$R$7,IF(F75="Scenario3PBT5",'Minor retrofit'!$S$7,"")))&amp;IF(F75="Scenario1PBT6",'Minor retrofit'!$T$7,IF(F75="Scenario2PBT6",'Minor retrofit'!$U$7,IF(F75="Scenario3PBT6",'Minor retrofit'!$V$7,"")))&amp;IF(F75="Scenario1PBT7",'Minor retrofit'!$W$7,IF(F75="Scenario2PBT7",'Minor retrofit'!$X$7,IF(F75="Scenario3PBT7",'Minor retrofit'!$Y$7,"")))&amp;IF(F75="Scenario1PBT8",'Minor retrofit'!$Z$7,IF(F75="Scenario2PBT8",'Minor retrofit'!$AA$7,IF(F75="Scenario3PBT8",'Minor retrofit'!$AB$7,"")))&amp;IF(F75="Scenario1PBT9",'Minor retrofit'!$AC$7,IF(F75="Scenario2PBT9",'Minor retrofit'!$AD$7,IF(F75="Scenario3PBT9",'Minor retrofit'!$AE$7,"")))&amp;IF(F75="Scenario1PBT10",'Minor retrofit'!$AF$7,IF(F75="Scenario2PBT10",'Minor retrofit'!$AG$7,IF(F75="Scenario3PBT10",'Minor retrofit'!$AH$7,"")))&amp;IF(F75="Scenario1PBT11",'Minor retrofit'!$AI$7,IF(F75="Scenario2PBT11",'Minor retrofit'!$AJ$7,IF(F75="Scenario3PBT11",'Minor retrofit'!$AK$7,"")))&amp;IF(F75="Scenario1PBT12",'Minor retrofit'!$AL$7,IF(F75="Scenario2PBT12",'Minor retrofit'!$AM$7,IF(F75="Scenario3PBT12",'Minor retrofit'!$AN$7,"")))&amp;IF(F75="Scenario1PBT13",'Minor retrofit'!$AO$7,IF(F75="Scenario2PBT13",'Minor retrofit'!$AP$7,IF(F75="Scenario3PBT13",'Minor retrofit'!$AQ$7,"")))&amp;IF(F75="Scenario1PBT14",'Minor retrofit'!$AR$7,IF(F75="Scenario2PBT14",'Minor retrofit'!$AS$7,IF(F75="Scenario3PBT14",'Minor retrofit'!$AT$7,"")))&amp;IF(F75="Scenario1PBT15",'Minor retrofit'!$AU$7,IF(F75="Scenario2PBT15",'Minor retrofit'!$AV$7,IF(F75="Scenario3PBT15",'Minor retrofit'!$AW$7,"")))</f>
        <v/>
      </c>
      <c r="H75" s="117">
        <f t="shared" si="25"/>
        <v>0</v>
      </c>
      <c r="I75" s="117" t="str">
        <f>IF(F75="Scenario1PBT1",'Minor retrofit'!$E$17,IF(F75="Scenario2PBT1",'Minor retrofit'!$F$17,IF(F75="Scenario3PBT1",'Minor retrofit'!$G$17,"")))&amp;IF(F75="Scenario1PBT2",'Minor retrofit'!$H$17,IF(F75="Scenario2PBT2",'Minor retrofit'!$I$17,IF(F75="Scenario3PBT2",'Minor retrofit'!$J$17,"")))&amp;IF(F75="Scenario1PBT3",'Minor retrofit'!$K$17,IF(F75="Scenario2PBT3",'Minor retrofit'!$L$17,IF(F75="Scenario3PBT3",'Minor retrofit'!$M$17,"")))&amp;IF(F75="Scenario1PBT4",'Minor retrofit'!$N$17,IF(F75="Scenario2PBT4",'Minor retrofit'!$O$17,IF(F75="Scenario3PBT4",'Minor retrofit'!$P$17,"")))&amp;IF(F75="Scenario1PBT5",'Minor retrofit'!$Q$17,IF(F75="Scenario2PBT5",'Minor retrofit'!$R$17,IF(F75="Scenario3PBT5",'Minor retrofit'!$S$17,"")))&amp;IF(F75="Scenario1PBT6",'Minor retrofit'!$T$17,IF(F75="Scenario2PBT6",'Minor retrofit'!$U$17,IF(F75="Scenario3PBT6",'Minor retrofit'!$V$17,"")))&amp;IF(F75="Scenario1PBT7",'Minor retrofit'!$W$17,IF(F75="Scenario2PBT7",'Minor retrofit'!$X$17,IF(F75="Scenario3PBT7",'Minor retrofit'!$Y$17,"")))&amp;IF(F75="Scenario1PBT8",'Minor retrofit'!$Z$17,IF(F75="Scenario2PBT8",'Minor retrofit'!$AA$17,IF(F75="Scenario3PBT8",'Minor retrofit'!$AB$17,"")))&amp;IF(F75="Scenario1PBT9",'Minor retrofit'!$AC$17,IF(F75="Scenario2PBT9",'Minor retrofit'!$AD$17,IF(F75="Scenario3PBT9",'Minor retrofit'!$AE$17,"")))&amp;IF(F75="Scenario1PBT10",'Minor retrofit'!$AF$17,IF(F75="Scenario2PBT10",'Minor retrofit'!$AG$17,IF(F75="Scenario3PBT10",'Minor retrofit'!$AH$17,"")))&amp;IF(F75="Scenario1PBT11",'Minor retrofit'!$AI$17,IF(F75="Scenario2PBT11",'Minor retrofit'!$AJ$17,IF(F75="Scenario3PBT11",'Minor retrofit'!$AK$17,"")))&amp;IF(F75="Scenario1PBT12",'Minor retrofit'!$AL$17,IF(F75="Scenario2PBT12",'Minor retrofit'!$AM$17,IF(F75="Scenario3PBT12",'Minor retrofit'!$AN$17,"")))&amp;IF(F75="Scenario1PBT13",'Minor retrofit'!$AO$17,IF(F75="Scenario2PBT13",'Minor retrofit'!$AP$17,IF(F75="Scenario3PBT13",'Minor retrofit'!$AQ$17,"")))&amp;IF(F75="Scenario1PBT14",'Minor retrofit'!$AR$17,IF(F75="Scenario2PBT14",'Minor retrofit'!$AS$17,IF(F75="Scenario3PBT14",'Minor retrofit'!$AT$17,"")))&amp;IF(F75="Scenario1PBT15",'Minor retrofit'!$AU$17,IF(F75="Scenario2PBT15",'Minor retrofit'!$AV$17,IF(F75="Scenario3PBT15",'Minor retrofit'!$AW$17,"")))</f>
        <v/>
      </c>
      <c r="J75" s="117">
        <f t="shared" si="26"/>
        <v>0</v>
      </c>
      <c r="K75" s="117" t="str">
        <f>IF(F75="Scenario1PBT1",'Minor retrofit'!$E$19,IF(F75="Scenario2PBT1",'Minor retrofit'!$F$19,IF(F75="Scenario3PBT1",'Minor retrofit'!$G$19,"")))&amp;IF(F75="Scenario1PBT2",'Minor retrofit'!$H$19,IF(F75="Scenario2PBT2",'Minor retrofit'!$I$19,IF(F75="Scenario3PBT2",'Minor retrofit'!$J$19,"")))&amp;IF(F75="Scenario1PBT3",'Minor retrofit'!$K$19,IF(F75="Scenario2PBT3",'Minor retrofit'!$L$19,IF(F75="Scenario3PBT3",'Minor retrofit'!$M$19,"")))&amp;IF(F75="Scenario1PBT4",'Minor retrofit'!$N$19,IF(F75="Scenario2PBT4",'Minor retrofit'!$O$19,IF(F75="Scenario3PBT4",'Minor retrofit'!$P$19,"")))&amp;IF(F75="Scenario1PBT5",'Minor retrofit'!$Q$19,IF(F75="Scenario2PBT5",'Minor retrofit'!$R$19,IF(F75="Scenario3PBT5",'Minor retrofit'!$S$19,"")))&amp;IF(F75="Scenario1PBT6",'Minor retrofit'!$T$19,IF(F75="Scenario2PBT6",'Minor retrofit'!$U$19,IF(F75="Scenario3PBT6",'Minor retrofit'!$V$19,"")))&amp;IF(F75="Scenario1PBT7",'Minor retrofit'!$W$19,IF(F75="Scenario2PBT7",'Minor retrofit'!$X$19,IF(F75="Scenario3PBT7",'Minor retrofit'!$Y$19,"")))&amp;IF(F75="Scenario1PBT8",'Minor retrofit'!$Z$19,IF(F75="Scenario2PBT8",'Minor retrofit'!$AA$19,IF(F75="Scenario3PBT8",'Minor retrofit'!$AB$19,"")))&amp;IF(F75="Scenario1PBT9",'Minor retrofit'!$AC$19,IF(F75="Scenario2PBT9",'Minor retrofit'!$AD$19,IF(F75="Scenario3PBT9",'Minor retrofit'!$AE$19,"")))&amp;IF(F75="Scenario1PBT10",'Minor retrofit'!$AF$19,IF(F75="Scenario2PBT10",'Minor retrofit'!$AG$19,IF(F75="Scenario3PBT10",'Minor retrofit'!$AH$19,"")))&amp;IF(F75="Scenario1PBT11",'Minor retrofit'!$AI$19,IF(F75="Scenario2PBT11",'Minor retrofit'!$AJ$19,IF(F75="Scenario3PBT11",'Minor retrofit'!$AK$19,"")))&amp;IF(F75="Scenario1PBT12",'Minor retrofit'!$AL$19,IF(F75="Scenario2PBT12",'Minor retrofit'!$AM$19,IF(F75="Scenario3PBT12",'Minor retrofit'!$AN$19,"")))&amp;IF(F75="Scenario1PBT13",'Minor retrofit'!$AO$19,IF(F75="Scenario2PBT13",'Minor retrofit'!$AP$19,IF(F75="Scenario3PBT13",'Minor retrofit'!$AQ$19,"")))&amp;IF(F75="Scenario1PBT14",'Minor retrofit'!$AR$19,IF(F75="Scenario2PBT14",'Minor retrofit'!$AS$19,IF(F75="Scenario3PBT14",'Minor retrofit'!$AT$19,"")))&amp;IF(F75="Scenario1PBT15",'Minor retrofit'!$AU$19,IF(F75="Scenario2PBT15",'Minor retrofit'!$AV$19,IF(F75="Scenario3PBT15",'Minor retrofit'!$AW$19,"")))</f>
        <v/>
      </c>
      <c r="L75" s="117">
        <f t="shared" si="27"/>
        <v>0</v>
      </c>
      <c r="M75" s="117" t="str">
        <f>IF(F75="Scenario1PBT1",'Minor retrofit'!$E$21,IF(F75="Scenario2PBT1",'Minor retrofit'!$F$21,IF(F75="Scenario3PBT1",'Minor retrofit'!$G$21,"")))&amp;IF(F75="Scenario1PBT2",'Minor retrofit'!$H$21,IF(F75="Scenario2PBT2",'Minor retrofit'!$I$21,IF(F75="Scenario3PBT2",'Minor retrofit'!$J$21,"")))&amp;IF(F75="Scenario1PBT3",'Minor retrofit'!$K$21,IF(F75="Scenario2PBT3",'Minor retrofit'!$L$21,IF(F75="Scenario3PBT3",'Minor retrofit'!$M$21,"")))&amp;IF(F75="Scenario1PBT4",'Minor retrofit'!$N$21,IF(F75="Scenario2PBT4",'Minor retrofit'!$O$21,IF(F75="Scenario3PBT4",'Minor retrofit'!$P$21,"")))&amp;IF(F75="Scenario1PBT5",'Minor retrofit'!$Q$21,IF(F75="Scenario2PBT5",'Minor retrofit'!$R$21,IF(F75="Scenario3PBT5",'Minor retrofit'!$S$21,"")))&amp;IF(F75="Scenario1PBT6",'Minor retrofit'!$T$21,IF(F75="Scenario2PBT6",'Minor retrofit'!$U$21,IF(F75="Scenario3PBT6",'Minor retrofit'!$V$21,"")))&amp;IF(F75="Scenario1PBT7",'Minor retrofit'!$W$21,IF(F75="Scenario2PBT7",'Minor retrofit'!$X$21,IF(F75="Scenario3PBT7",'Minor retrofit'!$Y$21,"")))&amp;IF(F75="Scenario1PBT8",'Minor retrofit'!$Z$21,IF(F75="Scenario2PBT8",'Minor retrofit'!$AA$21,IF(F75="Scenario3PBT8",'Minor retrofit'!$AB$21,"")))&amp;IF(F75="Scenario1PBT9",'Minor retrofit'!$AC$21,IF(F75="Scenario2PBT9",'Minor retrofit'!$AD$21,IF(F75="Scenario3PBT9",'Minor retrofit'!$AE$21,"")))&amp;IF(F75="Scenario1PBT10",'Minor retrofit'!$AF$21,IF(F75="Scenario2PBT10",'Minor retrofit'!$AG$21,IF(F75="Scenario3PBT10",'Minor retrofit'!$AH$21,"")))&amp;IF(F75="Scenario1PBT11",'Minor retrofit'!$AI$21,IF(F75="Scenario2PBT11",'Minor retrofit'!$AJ$21,IF(F75="Scenario3PBT11",'Minor retrofit'!$AK$21,"")))&amp;IF(F75="Scenario1PBT12",'Minor retrofit'!$AL$21,IF(F75="Scenario2PBT12",'Minor retrofit'!$AM$21,IF(F75="Scenario3PBT12",'Minor retrofit'!$AN$21,"")))&amp;IF(F75="Scenario1PBT13",'Minor retrofit'!$AO$21,IF(F75="Scenario2PBT13",'Minor retrofit'!$AP$21,IF(F75="Scenario3PBT13",'Minor retrofit'!$AQ$21,"")))&amp;IF(F75="Scenario1PBT14",'Minor retrofit'!$AR$21,IF(F75="Scenario2PBT14",'Minor retrofit'!$AS$21,IF(F75="Scenario3PBT14",'Minor retrofit'!$AT$21,"")))&amp;IF(F75="Scenario1PBT15",'Minor retrofit'!$AU$21,IF(F75="Scenario2PBT15",'Minor retrofit'!$AV$21,IF(F75="Scenario3PBT15",'Minor retrofit'!$AW$21,"")))</f>
        <v/>
      </c>
      <c r="N75" s="118">
        <f t="shared" si="28"/>
        <v>0</v>
      </c>
      <c r="O75" s="206" t="str">
        <f>IF(F75="Scenario1PBT1",'Minor retrofit'!$E$24,IF(F75="Scenario2PBT1",'Minor retrofit'!$F$24,IF(F75="Scenario3PBT1",'Minor retrofit'!$G$24,"")))&amp;IF(F75="Scenario1PBT2",'Minor retrofit'!$H$24,IF(F75="Scenario2PBT2",'Minor retrofit'!$I$24,IF(F75="Scenario3PBT2",'Minor retrofit'!$J$24,"")))&amp;IF(F75="Scenario1PBT3",'Minor retrofit'!$K$24,IF(F75="Scenario2PBT3",'Minor retrofit'!$L$24,IF(F75="Scenario3PBT3",'Minor retrofit'!$M$24,"")))&amp;IF(F75="Scenario1PBT4",'Minor retrofit'!$N$24,IF(F75="Scenario2PBT4",'Minor retrofit'!$O$24,IF(F75="Scenario3PBT4",'Minor retrofit'!$P$24,"")))&amp;IF(F75="Scenario1PBT5",'Minor retrofit'!$Q$24,IF(F75="Scenario2PBT5",'Minor retrofit'!$R$24,IF(F75="Scenario3PBT5",'Minor retrofit'!$S$24,"")))&amp;IF(F75="Scenario1PBT6",'Minor retrofit'!$T$24,IF(F75="Scenario2PBT6",'Minor retrofit'!$U$24,IF(F75="Scenario3PBT6",'Minor retrofit'!$V$24,"")))&amp;IF(F75="Scenario1PBT7",'Minor retrofit'!$W$24,IF(F75="Scenario2PBT7",'Minor retrofit'!$X$24,IF(F75="Scenario3PBT7",'Minor retrofit'!$Y$24,"")))&amp;IF(F75="Scenario1PBT8",'Minor retrofit'!$Z$24,IF(F75="Scenario2PBT8",'Minor retrofit'!$AA$24,IF(F75="Scenario3PBT8",'Minor retrofit'!$AB$24,"")))&amp;IF(F75="Scenario1PBT9",'Minor retrofit'!$AC$24,IF(F75="Scenario2PBT9",'Minor retrofit'!$AD$24,IF(F75="Scenario3PBT9",'Minor retrofit'!$AE$24,"")))&amp;IF(F75="Scenario1PBT10",'Minor retrofit'!$AF$24,IF(F75="Scenario2PBT10",'Minor retrofit'!$AG$24,IF(F75="Scenario3PBT10",'Minor retrofit'!$AH$24,"")))&amp;IF(F75="Scenario1PBT11",'Minor retrofit'!$AI$24,IF(F75="Scenario2PBT11",'Minor retrofit'!$AJ$24,IF(F75="Scenario3PBT11",'Minor retrofit'!$AK$24,"")))&amp;IF(F75="Scenario1PBT12",'Minor retrofit'!$AL$24,IF(F75="Scenario2PBT12",'Minor retrofit'!$AM$24,IF(F75="Scenario3PBT12",'Minor retrofit'!$AN$24,"")))&amp;IF(F75="Scenario1PBT13",'Minor retrofit'!$AO$24,IF(F75="Scenario2PBT13",'Minor retrofit'!$AP$24,IF(F75="Scenario3PBT13",'Minor retrofit'!$AQ$24,"")))&amp;IF(F75="Scenario1PBT14",'Minor retrofit'!$AR$24,IF(F75="Scenario2PBT14",'Minor retrofit'!$AS$24,IF(F75="Scenario3PBT14",'Minor retrofit'!$AT$24,"")))&amp;IF(F75="Scenario1PBT15",'Minor retrofit'!$AU$24,IF(F75="Scenario2PBT15",'Minor retrofit'!$AV$24,IF(F75="Scenario3PBT15",'Minor retrofit'!$AW$24,"")))</f>
        <v/>
      </c>
      <c r="P75" s="117">
        <f t="shared" si="29"/>
        <v>0</v>
      </c>
      <c r="Q75" s="117" t="str">
        <f>IF(F75="Scenario1PBT1",'Minor retrofit'!$E$26,IF(F75="Scenario2PBT1",'Minor retrofit'!$F$26,IF(F75="Scenario3PBT1",'Minor retrofit'!$G$26,"")))&amp;IF(F75="Scenario1PBT2",'Minor retrofit'!$H$26,IF(F75="Scenario2PBT2",'Minor retrofit'!$I$26,IF(F75="Scenario3PBT2",'Minor retrofit'!$J$26,"")))&amp;IF(F75="Scenario1PBT3",'Minor retrofit'!$K$26,IF(F75="Scenario2PBT3",'Minor retrofit'!$L$26,IF(F75="Scenario3PBT3",'Minor retrofit'!$M$26,"")))&amp;IF(F75="Scenario1PBT4",'Minor retrofit'!$N$26,IF(F75="Scenario2PBT4",'Minor retrofit'!$O$26,IF(F75="Scenario3PBT4",'Minor retrofit'!$P$26,"")))&amp;IF(F75="Scenario1PBT5",'Minor retrofit'!$Q$26,IF(F75="Scenario2PBT5",'Minor retrofit'!$R$26,IF(F75="Scenario3PBT5",'Minor retrofit'!$S$26,"")))&amp;IF(F75="Scenario1PBT6",'Minor retrofit'!$T$26,IF(F75="Scenario2PBT6",'Minor retrofit'!$U$26,IF(F75="Scenario3PBT6",'Minor retrofit'!$V$26,"")))&amp;IF(F75="Scenario1PBT7",'Minor retrofit'!$W$26,IF(F75="Scenario2PBT7",'Minor retrofit'!$X$26,IF(F75="Scenario3PBT7",'Minor retrofit'!$Y$26,"")))&amp;IF(F75="Scenario1PBT8",'Minor retrofit'!$Z$26,IF(F75="Scenario2PBT8",'Minor retrofit'!$AA$26,IF(F75="Scenario3PBT8",'Minor retrofit'!$AB$26,"")))&amp;IF(F75="Scenario1PBT9",'Minor retrofit'!$AC$26,IF(F75="Scenario2PBT9",'Minor retrofit'!$AD$26,IF(F75="Scenario3PBT9",'Minor retrofit'!$AE$26,"")))&amp;IF(F75="Scenario1PBT10",'Minor retrofit'!$AF$26,IF(F75="Scenario2PBT10",'Minor retrofit'!$AG$26,IF(F75="Scenario3PBT10",'Minor retrofit'!$AH$26,"")))&amp;IF(F75="Scenario1PBT11",'Minor retrofit'!$AI$26,IF(F75="Scenario2PBT11",'Minor retrofit'!$AJ$26,IF(F75="Scenario3PBT11",'Minor retrofit'!$AK$26,"")))&amp;IF(F75="Scenario1PBT12",'Minor retrofit'!$AL$26,IF(F75="Scenario2PBT12",'Minor retrofit'!$AM$26,IF(F75="Scenario3PBT12",'Minor retrofit'!$AN$26,"")))&amp;IF(F75="Scenario1PBT13",'Minor retrofit'!$AO$26,IF(F75="Scenario2PBT13",'Minor retrofit'!$AP$26,IF(F75="Scenario3PBT13",'Minor retrofit'!$AQ$26,"")))&amp;IF(F75="Scenario1PBT14",'Minor retrofit'!$AR$26,IF(F75="Scenario2PBT14",'Minor retrofit'!$AS$26,IF(F75="Scenario3PBT14",'Minor retrofit'!$AT$26,"")))&amp;IF(F75="Scenario1PBT15",'Minor retrofit'!$AU$26,IF(F75="Scenario2PBT15",'Minor retrofit'!$AV$26,IF(F75="Scenario3PBT15",'Minor retrofit'!$AW$26,"")))</f>
        <v/>
      </c>
      <c r="R75" s="117">
        <f t="shared" si="30"/>
        <v>0</v>
      </c>
      <c r="S75" s="117" t="str">
        <f>IF(F75="Scenario1PBT1",'Minor retrofit'!$E$28,IF(F75="Scenario2PBT1",'Minor retrofit'!$F$28,IF(F75="Scenario3PBT1",'Minor retrofit'!$G$28,"")))&amp;IF(F75="Scenario1PBT2",'Minor retrofit'!$H$28,IF(F75="Scenario2PBT2",'Minor retrofit'!$I$28,IF(F75="Scenario3PBT2",'Minor retrofit'!$J$28,"")))&amp;IF(F75="Scenario1PBT3",'Minor retrofit'!$K$28,IF(F75="Scenario2PBT3",'Minor retrofit'!$L$28,IF(F75="Scenario3PBT3",'Minor retrofit'!$M$28,"")))&amp;IF(F75="Scenario1PBT4",'Minor retrofit'!$N$28,IF(F75="Scenario2PBT4",'Minor retrofit'!$O$28,IF(F75="Scenario3PBT4",'Minor retrofit'!$P$28,"")))&amp;IF(F75="Scenario1PBT5",'Minor retrofit'!$Q$28,IF(F75="Scenario2PBT5",'Minor retrofit'!$R$28,IF(F75="Scenario3PBT5",'Minor retrofit'!$S$28,"")))&amp;IF(F75="Scenario1PBT6",'Minor retrofit'!$T$28,IF(F75="Scenario2PBT6",'Minor retrofit'!$U$28,IF(F75="Scenario3PBT6",'Minor retrofit'!$V$28,"")))&amp;IF(F75="Scenario1PBT7",'Minor retrofit'!$W$28,IF(F75="Scenario2PBT7",'Minor retrofit'!$X$28,IF(F75="Scenario3PBT7",'Minor retrofit'!$Y$28,"")))&amp;IF(F75="Scenario1PBT8",'Minor retrofit'!$Z$28,IF(F75="Scenario2PBT8",'Minor retrofit'!$AA$28,IF(F75="Scenario3PBT8",'Minor retrofit'!$AB$28,"")))&amp;IF(F75="Scenario1PBT9",'Minor retrofit'!$AC$28,IF(F75="Scenario2PBT9",'Minor retrofit'!$AD$28,IF(F75="Scenario3PBT9",'Minor retrofit'!$AE$28,"")))&amp;IF(F75="Scenario1PBT10",'Minor retrofit'!$AF$28,IF(F75="Scenario2PBT10",'Minor retrofit'!$AG$28,IF(F75="Scenario3PBT10",'Minor retrofit'!$AH$28,"")))&amp;IF(F75="Scenario1PBT11",'Minor retrofit'!$AI$28,IF(F75="Scenario2PBT11",'Minor retrofit'!$AJ$28,IF(F75="Scenario3PBT11",'Minor retrofit'!$AK$28,"")))&amp;IF(F75="Scenario1PBT12",'Minor retrofit'!$AL$28,IF(F75="Scenario2PBT12",'Minor retrofit'!$AM$28,IF(F75="Scenario3PBT12",'Minor retrofit'!$AN$28,"")))&amp;IF(F75="Scenario1PBT13",'Minor retrofit'!$AO$28,IF(F75="Scenario2PBT13",'Minor retrofit'!$AP$28,IF(F75="Scenario3PBT13",'Minor retrofit'!$AQ$28,"")))&amp;IF(F75="Scenario1PBT14",'Minor retrofit'!$AR$28,IF(F75="Scenario2PBT14",'Minor retrofit'!$AS$28,IF(F75="Scenario3PBT14",'Minor retrofit'!$AT$28,"")))&amp;IF(F75="Scenario1PBT15",'Minor retrofit'!$AU$28,IF(F75="Scenario2PBT15",'Minor retrofit'!$AV$28,IF(F75="Scenario3PBT15",'Minor retrofit'!$AW$28,"")))</f>
        <v/>
      </c>
      <c r="T75" s="207">
        <f t="shared" si="31"/>
        <v>0</v>
      </c>
      <c r="U75" s="206" t="str">
        <f>IF(F75="Scenario1PBT1",'Minor retrofit'!$E$39,IF(F75="Scenario2PBT1",'Minor retrofit'!$F$39,IF(F75="Scenario3PBT1",'Minor retrofit'!$G$39,"")))&amp;IF(F75="Scenario1PBT2",'Minor retrofit'!$H$39,IF(F75="Scenario2PBT2",'Minor retrofit'!$I$39,IF(F75="Scenario3PBT2",'Minor retrofit'!$J$39,"")))&amp;IF(F75="Scenario1PBT3",'Minor retrofit'!$K$39,IF(F75="Scenario2PBT3",'Minor retrofit'!$L$39,IF(F75="Scenario3PBT3",'Minor retrofit'!$M$39,"")))&amp;IF(F75="Scenario1PBT4",'Minor retrofit'!$N$39,IF(F75="Scenario2PBT4",'Minor retrofit'!$O$39,IF(F75="Scenario3PBT4",'Minor retrofit'!$P$39,"")))&amp;IF(F75="Scenario1PBT5",'Minor retrofit'!$Q$39,IF(F75="Scenario2PBT5",'Minor retrofit'!$R$39,IF(F75="Scenario3PBT5",'Minor retrofit'!$S$39,"")))&amp;IF(F75="Scenario1PBT6",'Minor retrofit'!$T$39,IF(F75="Scenario2PBT6",'Minor retrofit'!$U$39,IF(F75="Scenario3PBT6",'Minor retrofit'!$V$39,"")))&amp;IF(F75="Scenario1PBT7",'Minor retrofit'!$W$39,IF(F75="Scenario2PBT7",'Minor retrofit'!$X$39,IF(F75="Scenario3PBT7",'Minor retrofit'!$Y$39,"")))&amp;IF(F75="Scenario1PBT8",'Minor retrofit'!$Z$39,IF(F75="Scenario2PBT8",'Minor retrofit'!$AA$39,IF(F75="Scenario3PBT8",'Minor retrofit'!$AB$39,"")))&amp;IF(F75="Scenario1PBT9",'Minor retrofit'!$AC$39,IF(F75="Scenario2PBT9",'Minor retrofit'!$AD$39,IF(F75="Scenario3PBT9",'Minor retrofit'!$AE$39,"")))&amp;IF(F75="Scenario1PBT10",'Minor retrofit'!$AF$39,IF(F75="Scenario2PBT10",'Minor retrofit'!$AG$39,IF(F75="Scenario3PBT10",'Minor retrofit'!$AH$39,"")))&amp;IF(F75="Scenario1PBT11",'Minor retrofit'!$AI$39,IF(F75="Scenario2PBT11",'Minor retrofit'!$AJ$39,IF(F75="Scenario3PBT11",'Minor retrofit'!$AK$39,"")))&amp;IF(F75="Scenario1PBT12",'Minor retrofit'!$AL$39,IF(F75="Scenario2PBT12",'Minor retrofit'!$AM$39,IF(F75="Scenario3PBT12",'Minor retrofit'!$AN$39,"")))&amp;IF(F75="Scenario1PBT13",'Minor retrofit'!$AO$39,IF(F75="Scenario2PBT13",'Minor retrofit'!$AP$39,IF(F75="Scenario3PBT13",'Minor retrofit'!$AQ$39,"")))&amp;IF(F75="Scenario1PBT14",'Minor retrofit'!$AR$39,IF(F75="Scenario2PBT14",'Minor retrofit'!$AS$39,IF(F75="Scenario3PBT14",'Minor retrofit'!$AT$39,"")))&amp;IF(F75="Scenario1PBT15",'Minor retrofit'!$AU$39,IF(F75="Scenario2PBT15",'Minor retrofit'!$AV$39,IF(F75="Scenario3PBT15",'Minor retrofit'!$AW$39,"")))</f>
        <v/>
      </c>
      <c r="V75" s="117">
        <f t="shared" si="32"/>
        <v>0</v>
      </c>
      <c r="W75" s="117" t="str">
        <f>IF(F75="Scenario1PBT1",'Minor retrofit'!$E$41,IF(F75="Scenario2PBT1",'Minor retrofit'!$F$41,IF(F75="Scenario3PBT1",'Minor retrofit'!$G$41,"")))&amp;IF(F75="Scenario1PBT2",'Minor retrofit'!$H$41,IF(F75="Scenario2PBT2",'Minor retrofit'!$I$41,IF(F75="Scenario3PBT2",'Minor retrofit'!$J$41,"")))&amp;IF(F75="Scenario1PBT3",'Minor retrofit'!$K$41,IF(F75="Scenario2PBT3",'Minor retrofit'!$L$41,IF(F75="Scenario3PBT3",'Minor retrofit'!$M$41,"")))&amp;IF(F75="Scenario1PBT4",'Minor retrofit'!$N$41,IF(F75="Scenario2PBT4",'Minor retrofit'!$O$41,IF(F75="Scenario3PBT4",'Minor retrofit'!$P$41,"")))&amp;IF(F75="Scenario1PBT5",'Minor retrofit'!$Q$41,IF(F75="Scenario2PBT5",'Minor retrofit'!$R$41,IF(F75="Scenario3PBT5",'Minor retrofit'!$S$41,"")))&amp;IF(F75="Scenario1PBT6",'Minor retrofit'!$T$41,IF(F75="Scenario2PBT6",'Minor retrofit'!$U$41,IF(F75="Scenario3PBT6",'Minor retrofit'!$V$41,"")))&amp;IF(F75="Scenario1PBT7",'Minor retrofit'!$W$41,IF(F75="Scenario2PBT7",'Minor retrofit'!$X$41,IF(F75="Scenario3PBT7",'Minor retrofit'!$Y$41,"")))&amp;IF(F75="Scenario1PBT8",'Minor retrofit'!$Z$41,IF(F75="Scenario2PBT8",'Minor retrofit'!$AA$41,IF(F75="Scenario3PBT8",'Minor retrofit'!$AB$41,"")))&amp;IF(F75="Scenario1PBT9",'Minor retrofit'!$AC$41,IF(F75="Scenario2PBT9",'Minor retrofit'!$AD$41,IF(F75="Scenario3PBT9",'Minor retrofit'!$AE$41,"")))&amp;IF(F75="Scenario1PBT10",'Minor retrofit'!$AF$41,IF(F75="Scenario2PBT10",'Minor retrofit'!$AG$41,IF(F75="Scenario3PBT10",'Minor retrofit'!$AH$41,"")))&amp;IF(F75="Scenario1PBT11",'Minor retrofit'!$AI$41,IF(F75="Scenario2PBT11",'Minor retrofit'!$AJ$41,IF(F75="Scenario3PBT11",'Minor retrofit'!$AK$41,"")))&amp;IF(F75="Scenario1PBT12",'Minor retrofit'!$AL$41,IF(F75="Scenario2PBT12",'Minor retrofit'!$AM$41,IF(F75="Scenario3PBT12",'Minor retrofit'!$AN$41,"")))&amp;IF(F75="Scenario1PBT13",'Minor retrofit'!$AO$41,IF(F75="Scenario2PBT13",'Minor retrofit'!$AP$41,IF(F75="Scenario3PBT13",'Minor retrofit'!$AQ$41,"")))&amp;IF(F75="Scenario1PBT14",'Minor retrofit'!$AR$41,IF(F75="Scenario2PBT14",'Minor retrofit'!$AS$41,IF(F75="Scenario3PBT14",'Minor retrofit'!$AT$41,"")))&amp;IF(F75="Scenario1PBT15",'Minor retrofit'!$AU$41,IF(F75="Scenario2PBT15",'Minor retrofit'!$AV$41,IF(F75="Scenario3PBT15",'Minor retrofit'!$AW$41,"")))</f>
        <v/>
      </c>
      <c r="X75" s="117">
        <f t="shared" si="33"/>
        <v>0</v>
      </c>
      <c r="Y75" s="117" t="str">
        <f>IF(F75="Scenario1PBT1",'Minor retrofit'!$E$43,IF(F75="Scenario2PBT1",'Minor retrofit'!$F$43,IF(F75="Scenario3PBT1",'Minor retrofit'!$G$43,"")))&amp;IF(F75="Scenario1PBT2",'Minor retrofit'!$H$43,IF(F75="Scenario2PBT2",'Minor retrofit'!$I$43,IF(F75="Scenario3PBT2",'Minor retrofit'!$J$43,"")))&amp;IF(F75="Scenario1PBT3",'Minor retrofit'!$K$43,IF(F75="Scenario2PBT3",'Minor retrofit'!$L$43,IF(F75="Scenario3PBT3",'Minor retrofit'!$M$43,"")))&amp;IF(F75="Scenario1PBT4",'Minor retrofit'!$N$43,IF(F75="Scenario2PBT4",'Minor retrofit'!$O$43,IF(F75="Scenario3PBT4",'Minor retrofit'!$P$43,"")))&amp;IF(F75="Scenario1PBT5",'Minor retrofit'!$Q$43,IF(F75="Scenario2PBT5",'Minor retrofit'!$R$43,IF(F75="Scenario3PBT5",'Minor retrofit'!$S$43,"")))&amp;IF(F75="Scenario1PBT6",'Minor retrofit'!$T$43,IF(F75="Scenario2PBT6",'Minor retrofit'!$U$43,IF(F75="Scenario3PBT6",'Minor retrofit'!$V$43,"")))&amp;IF(F75="Scenario1PBT7",'Minor retrofit'!$W$43,IF(F75="Scenario2PBT7",'Minor retrofit'!$X$43,IF(F75="Scenario3PBT7",'Minor retrofit'!$Y$43,"")))&amp;IF(F75="Scenario1PBT8",'Minor retrofit'!$Z$43,IF(F75="Scenario2PBT8",'Minor retrofit'!$AA$43,IF(F75="Scenario3PBT8",'Minor retrofit'!$AB$43,"")))&amp;IF(F75="Scenario1PBT9",'Minor retrofit'!$AC$43,IF(F75="Scenario2PBT9",'Minor retrofit'!$AD$43,IF(F75="Scenario3PBT9",'Minor retrofit'!$AE$43,"")))&amp;IF(F75="Scenario1PBT10",'Minor retrofit'!$AF$43,IF(F75="Scenario2PBT10",'Minor retrofit'!$AG$43,IF(F75="Scenario3PBT10",'Minor retrofit'!$AH$43,"")))&amp;IF(F75="Scenario1PBT11",'Minor retrofit'!$AI$43,IF(F75="Scenario2PBT11",'Minor retrofit'!$AJ$43,IF(F75="Scenario3PBT11",'Minor retrofit'!$AK$43,"")))&amp;IF(F75="Scenario1PBT12",'Minor retrofit'!$AL$43,IF(F75="Scenario2PBT12",'Minor retrofit'!$AM$43,IF(F75="Scenario3PBT12",'Minor retrofit'!$AN$43,"")))&amp;IF(F75="Scenario1PBT13",'Minor retrofit'!$AO$43,IF(F75="Scenario2PBT13",'Minor retrofit'!$AP$43,IF(F75="Scenario3PBT13",'Minor retrofit'!$AQ$43,"")))&amp;IF(F75="Scenario1PBT14",'Minor retrofit'!$AR$43,IF(F75="Scenario2PBT14",'Minor retrofit'!$AS$43,IF(F75="Scenario3PBT14",'Minor retrofit'!$AT$43,"")))&amp;IF(F75="Scenario1PBT15",'Minor retrofit'!$AU$43,IF(F75="Scenario2PBT15",'Minor retrofit'!$AV$43,IF(F75="Scenario3PBT15",'Minor retrofit'!$AW$43,"")))</f>
        <v/>
      </c>
      <c r="Z75" s="117">
        <f t="shared" si="34"/>
        <v>0</v>
      </c>
      <c r="AA75" s="178" t="str">
        <f>IF(F75="Scenario1PBT1",'Minor retrofit'!$E$102,IF(F75="Scenario2PBT1",'Minor retrofit'!$F$102,IF(F75="Scenario3PBT1",'Minor retrofit'!$G$102,"")))&amp;IF(F75="Scenario1PBT2",'Minor retrofit'!$H$102,IF(F75="Scenario2PBT2",'Minor retrofit'!$I$102,IF(F75="Scenario3PBT2",'Minor retrofit'!$J$102,"")))&amp;IF(F75="Scenario1PBT3",'Minor retrofit'!$K$102,IF(F75="Scenario2PBT3",'Minor retrofit'!$L$102,IF(F75="Scenario3PBT3",'Minor retrofit'!$M$102,"")))&amp;IF(F75="Scenario1PBT4",'Minor retrofit'!$N$102,IF(F75="Scenario2PBT4",'Minor retrofit'!$O$102,IF(F75="Scenario3PBT4",'Minor retrofit'!$P$102,"")))&amp;IF(F75="Scenario1PBT5",'Minor retrofit'!$Q$102,IF(F75="Scenario2PBT5",'Minor retrofit'!$R$102,IF(F75="Scenario3PBT5",'Minor retrofit'!$S$102,"")))&amp;IF(F75="Scenario1PBT6",'Minor retrofit'!$T$102,IF(F75="Scenario2PBT6",'Minor retrofit'!$U$102,IF(F75="Scenario3PBT6",'Minor retrofit'!$V$102,"")))&amp;IF(F75="Scenario1PBT7",'Minor retrofit'!$W$102,IF(F75="Scenario2PBT7",'Minor retrofit'!$X$102,IF(F75="Scenario3PBT7",'Minor retrofit'!$Y$102,"")))&amp;IF(F75="Scenario1PBT8",'Minor retrofit'!$Z$102,IF(F75="Scenario2PBT8",'Minor retrofit'!$AA$102,IF(F75="Scenario3PBT8",'Minor retrofit'!$AB$102,"")))&amp;IF(F75="Scenario1PBT9",'Minor retrofit'!$AC$102,IF(F75="Scenario2PBT9",'Minor retrofit'!$AD$102,IF(F75="Scenario3PBT9",'Minor retrofit'!$AE$102,"")))&amp;IF(F75="Scenario1PBT10",'Minor retrofit'!$AF$102,IF(F75="Scenario2PBT10",'Minor retrofit'!$AG$102,IF(F75="Scenario3PBT10",'Minor retrofit'!$AH$102,"")))&amp;IF(F75="Scenario1PBT11",'Minor retrofit'!$AI$102,IF(F75="Scenario2PBT11",'Minor retrofit'!$AJ$102,IF(F75="Scenario3PBT11",'Minor retrofit'!$AK$102,"")))&amp;IF(F75="Scenario1PBT12",'Minor retrofit'!$AL$102,IF(F75="Scenario2PBT12",'Minor retrofit'!$AM$102,IF(F75="Scenario3PBT12",'Minor retrofit'!$AN$102,"")))&amp;IF(F75="Scenario1PBT13",'Minor retrofit'!$AO$102,IF(F75="Scenario2PBT13",'Minor retrofit'!$AP$102,IF(F75="Scenario3PBT13",'Minor retrofit'!$AQ$102,"")))&amp;IF(F75="Scenario1PBT14",'Minor retrofit'!$AR$102,IF(F75="Scenario2PBT14",'Minor retrofit'!$AS$102,IF(F75="Scenario3PBT14",'Minor retrofit'!$AT$102,"")))&amp;IF(F75="Scenario1PBT15",'Minor retrofit'!$AU$102,IF(F75="Scenario2PBT15",'Minor retrofit'!$AV$102,IF(F75="Scenario3PBT15",'Minor retrofit'!$AW$102,"")))</f>
        <v/>
      </c>
      <c r="AB75" s="179">
        <f t="shared" si="35"/>
        <v>0</v>
      </c>
      <c r="AC75" s="208">
        <f>IFERROR('Projection_Base-case'!G75-G75,0)</f>
        <v>0</v>
      </c>
      <c r="AD75" s="178">
        <f t="shared" si="36"/>
        <v>0</v>
      </c>
      <c r="AE75" s="117">
        <f>IFERROR(100*AC75/'Projection_Base-case'!G75,0)</f>
        <v>0</v>
      </c>
      <c r="AF75" s="117">
        <f>IFERROR('Projection_Base-case'!I75-I75,0)</f>
        <v>0</v>
      </c>
      <c r="AG75" s="178">
        <f t="shared" si="37"/>
        <v>0</v>
      </c>
      <c r="AH75" s="117">
        <f>IFERROR(100*AF75/'Projection_Base-case'!I75,0)</f>
        <v>0</v>
      </c>
      <c r="AI75" s="117">
        <f>IFERROR('Projection_Base-case'!K75-K75,0)</f>
        <v>0</v>
      </c>
      <c r="AJ75" s="178">
        <f t="shared" si="38"/>
        <v>0</v>
      </c>
      <c r="AK75" s="117">
        <f>IFERROR(100*AI75/'Projection_Base-case'!K75,0)</f>
        <v>0</v>
      </c>
      <c r="AL75" s="117">
        <f>IFERROR(M75-'Projection_Base-case'!M75,0)</f>
        <v>0</v>
      </c>
      <c r="AM75" s="178">
        <f t="shared" si="39"/>
        <v>0</v>
      </c>
      <c r="AN75" s="179">
        <f>IFERROR(IF('Projection_Base-case'!N75&gt;0,100*AM75/'Projection_Base-case'!N75,100*AM75/N75),0)</f>
        <v>0</v>
      </c>
      <c r="AO75" s="206">
        <f>IFERROR('Projection_Base-case'!O75-O75,0)</f>
        <v>0</v>
      </c>
      <c r="AP75" s="178">
        <f t="shared" si="40"/>
        <v>0</v>
      </c>
      <c r="AQ75" s="117">
        <f>IFERROR(100*AO75/'Projection_Base-case'!O75,0)</f>
        <v>0</v>
      </c>
      <c r="AR75" s="117">
        <f>IFERROR('Projection_Base-case'!Q75-Q75,0)</f>
        <v>0</v>
      </c>
      <c r="AS75" s="178">
        <f t="shared" si="41"/>
        <v>0</v>
      </c>
      <c r="AT75" s="117">
        <f>IFERROR(100*AR75/'Projection_Base-case'!Q75,0)</f>
        <v>0</v>
      </c>
      <c r="AU75" s="117">
        <f>IFERROR('Projection_Base-case'!S75-S75,0)</f>
        <v>0</v>
      </c>
      <c r="AV75" s="178">
        <f t="shared" si="42"/>
        <v>0</v>
      </c>
      <c r="AW75" s="118">
        <f>IFERROR(100*AU75/'Projection_Base-case'!S75,0)</f>
        <v>0</v>
      </c>
      <c r="AX75" s="206">
        <f>IFERROR('Projection_Base-case'!U75-U75,0)</f>
        <v>0</v>
      </c>
      <c r="AY75" s="178">
        <f t="shared" si="43"/>
        <v>0</v>
      </c>
      <c r="AZ75" s="117">
        <f>IFERROR(100*AX75/'Projection_Base-case'!U75,0)</f>
        <v>0</v>
      </c>
      <c r="BA75" s="117">
        <f>IFERROR('Projection_Base-case'!W75-W75,0)</f>
        <v>0</v>
      </c>
      <c r="BB75" s="178">
        <f t="shared" si="44"/>
        <v>0</v>
      </c>
      <c r="BC75" s="117">
        <f>IFERROR(100*BA75/'Projection_Base-case'!W75,0)</f>
        <v>0</v>
      </c>
      <c r="BD75" s="117">
        <f>IFERROR('Projection_Base-case'!Y75-Y75,0)</f>
        <v>0</v>
      </c>
      <c r="BE75" s="178">
        <f t="shared" si="45"/>
        <v>0</v>
      </c>
      <c r="BF75" s="117">
        <f>IFERROR(100*BD75/'Projection_Base-case'!Y75,0)</f>
        <v>0</v>
      </c>
      <c r="BG75" s="178">
        <f t="shared" si="46"/>
        <v>0</v>
      </c>
      <c r="BH75" s="179">
        <f t="shared" si="47"/>
        <v>0</v>
      </c>
    </row>
    <row r="76" spans="1:60">
      <c r="A76" s="205">
        <v>71</v>
      </c>
      <c r="B76" s="178">
        <f>IF('Projection_Base-case'!B76&lt;&gt;"",'Projection_Base-case'!B76,0)</f>
        <v>0</v>
      </c>
      <c r="C76" s="178">
        <f>IF('Projection_Base-case'!C76&lt;&gt;"",'Projection_Base-case'!C76,0)</f>
        <v>0</v>
      </c>
      <c r="D76" s="178">
        <f>IF('Projection_Base-case'!D76&lt;&gt;"",'Projection_Base-case'!D76,0)</f>
        <v>0</v>
      </c>
      <c r="E76" s="176" t="str">
        <f>IF(AND('Résultats Minor'!$AC$3="OUI",'Résultats Minor'!E75&lt;&gt;""),'Résultats Minor'!E75,IF(OR(D76="PBT2",D76="PBT3",D76="PBT5",D76="PBT8",D76="PBT9"),"Scenario1",IF(OR(D76="PBT6",D76="PBT7",D76="PBT10"),"Scenario2",IF(OR(D76="PBT1",D76="PBT4"),"Scenario3",""))))</f>
        <v/>
      </c>
      <c r="F76" s="202" t="str">
        <f t="shared" si="24"/>
        <v>0</v>
      </c>
      <c r="G76" s="206" t="str">
        <f>IF(F76="Scenario1PBT1",'Minor retrofit'!$E$7,IF(F76="Scenario2PBT1",'Minor retrofit'!$F$7,IF(F76="Scenario3PBT1",'Minor retrofit'!$G$7,"")))&amp;IF(F76="Scenario1PBT2",'Minor retrofit'!$H$7,IF(F76="Scenario2PBT2",'Minor retrofit'!$I$7,IF(F76="Scenario3PBT2",'Minor retrofit'!$J$7,"")))&amp;IF(F76="Scenario1PBT3",'Minor retrofit'!$K$7,IF(F76="Scenario2PBT3",'Minor retrofit'!$L$7,IF(F76="Scenario3PBT3",'Minor retrofit'!$M$7,"")))&amp;IF(F76="Scenario1PBT4",'Minor retrofit'!$N$7,IF(F76="Scenario2PBT4",'Minor retrofit'!$O$7,IF(F76="Scenario3PBT4",'Minor retrofit'!$P$7,"")))&amp;IF(F76="Scenario1PBT5",'Minor retrofit'!$Q$7,IF(F76="Scenario2PBT5",'Minor retrofit'!$R$7,IF(F76="Scenario3PBT5",'Minor retrofit'!$S$7,"")))&amp;IF(F76="Scenario1PBT6",'Minor retrofit'!$T$7,IF(F76="Scenario2PBT6",'Minor retrofit'!$U$7,IF(F76="Scenario3PBT6",'Minor retrofit'!$V$7,"")))&amp;IF(F76="Scenario1PBT7",'Minor retrofit'!$W$7,IF(F76="Scenario2PBT7",'Minor retrofit'!$X$7,IF(F76="Scenario3PBT7",'Minor retrofit'!$Y$7,"")))&amp;IF(F76="Scenario1PBT8",'Minor retrofit'!$Z$7,IF(F76="Scenario2PBT8",'Minor retrofit'!$AA$7,IF(F76="Scenario3PBT8",'Minor retrofit'!$AB$7,"")))&amp;IF(F76="Scenario1PBT9",'Minor retrofit'!$AC$7,IF(F76="Scenario2PBT9",'Minor retrofit'!$AD$7,IF(F76="Scenario3PBT9",'Minor retrofit'!$AE$7,"")))&amp;IF(F76="Scenario1PBT10",'Minor retrofit'!$AF$7,IF(F76="Scenario2PBT10",'Minor retrofit'!$AG$7,IF(F76="Scenario3PBT10",'Minor retrofit'!$AH$7,"")))&amp;IF(F76="Scenario1PBT11",'Minor retrofit'!$AI$7,IF(F76="Scenario2PBT11",'Minor retrofit'!$AJ$7,IF(F76="Scenario3PBT11",'Minor retrofit'!$AK$7,"")))&amp;IF(F76="Scenario1PBT12",'Minor retrofit'!$AL$7,IF(F76="Scenario2PBT12",'Minor retrofit'!$AM$7,IF(F76="Scenario3PBT12",'Minor retrofit'!$AN$7,"")))&amp;IF(F76="Scenario1PBT13",'Minor retrofit'!$AO$7,IF(F76="Scenario2PBT13",'Minor retrofit'!$AP$7,IF(F76="Scenario3PBT13",'Minor retrofit'!$AQ$7,"")))&amp;IF(F76="Scenario1PBT14",'Minor retrofit'!$AR$7,IF(F76="Scenario2PBT14",'Minor retrofit'!$AS$7,IF(F76="Scenario3PBT14",'Minor retrofit'!$AT$7,"")))&amp;IF(F76="Scenario1PBT15",'Minor retrofit'!$AU$7,IF(F76="Scenario2PBT15",'Minor retrofit'!$AV$7,IF(F76="Scenario3PBT15",'Minor retrofit'!$AW$7,"")))</f>
        <v/>
      </c>
      <c r="H76" s="117">
        <f t="shared" si="25"/>
        <v>0</v>
      </c>
      <c r="I76" s="117" t="str">
        <f>IF(F76="Scenario1PBT1",'Minor retrofit'!$E$17,IF(F76="Scenario2PBT1",'Minor retrofit'!$F$17,IF(F76="Scenario3PBT1",'Minor retrofit'!$G$17,"")))&amp;IF(F76="Scenario1PBT2",'Minor retrofit'!$H$17,IF(F76="Scenario2PBT2",'Minor retrofit'!$I$17,IF(F76="Scenario3PBT2",'Minor retrofit'!$J$17,"")))&amp;IF(F76="Scenario1PBT3",'Minor retrofit'!$K$17,IF(F76="Scenario2PBT3",'Minor retrofit'!$L$17,IF(F76="Scenario3PBT3",'Minor retrofit'!$M$17,"")))&amp;IF(F76="Scenario1PBT4",'Minor retrofit'!$N$17,IF(F76="Scenario2PBT4",'Minor retrofit'!$O$17,IF(F76="Scenario3PBT4",'Minor retrofit'!$P$17,"")))&amp;IF(F76="Scenario1PBT5",'Minor retrofit'!$Q$17,IF(F76="Scenario2PBT5",'Minor retrofit'!$R$17,IF(F76="Scenario3PBT5",'Minor retrofit'!$S$17,"")))&amp;IF(F76="Scenario1PBT6",'Minor retrofit'!$T$17,IF(F76="Scenario2PBT6",'Minor retrofit'!$U$17,IF(F76="Scenario3PBT6",'Minor retrofit'!$V$17,"")))&amp;IF(F76="Scenario1PBT7",'Minor retrofit'!$W$17,IF(F76="Scenario2PBT7",'Minor retrofit'!$X$17,IF(F76="Scenario3PBT7",'Minor retrofit'!$Y$17,"")))&amp;IF(F76="Scenario1PBT8",'Minor retrofit'!$Z$17,IF(F76="Scenario2PBT8",'Minor retrofit'!$AA$17,IF(F76="Scenario3PBT8",'Minor retrofit'!$AB$17,"")))&amp;IF(F76="Scenario1PBT9",'Minor retrofit'!$AC$17,IF(F76="Scenario2PBT9",'Minor retrofit'!$AD$17,IF(F76="Scenario3PBT9",'Minor retrofit'!$AE$17,"")))&amp;IF(F76="Scenario1PBT10",'Minor retrofit'!$AF$17,IF(F76="Scenario2PBT10",'Minor retrofit'!$AG$17,IF(F76="Scenario3PBT10",'Minor retrofit'!$AH$17,"")))&amp;IF(F76="Scenario1PBT11",'Minor retrofit'!$AI$17,IF(F76="Scenario2PBT11",'Minor retrofit'!$AJ$17,IF(F76="Scenario3PBT11",'Minor retrofit'!$AK$17,"")))&amp;IF(F76="Scenario1PBT12",'Minor retrofit'!$AL$17,IF(F76="Scenario2PBT12",'Minor retrofit'!$AM$17,IF(F76="Scenario3PBT12",'Minor retrofit'!$AN$17,"")))&amp;IF(F76="Scenario1PBT13",'Minor retrofit'!$AO$17,IF(F76="Scenario2PBT13",'Minor retrofit'!$AP$17,IF(F76="Scenario3PBT13",'Minor retrofit'!$AQ$17,"")))&amp;IF(F76="Scenario1PBT14",'Minor retrofit'!$AR$17,IF(F76="Scenario2PBT14",'Minor retrofit'!$AS$17,IF(F76="Scenario3PBT14",'Minor retrofit'!$AT$17,"")))&amp;IF(F76="Scenario1PBT15",'Minor retrofit'!$AU$17,IF(F76="Scenario2PBT15",'Minor retrofit'!$AV$17,IF(F76="Scenario3PBT15",'Minor retrofit'!$AW$17,"")))</f>
        <v/>
      </c>
      <c r="J76" s="117">
        <f t="shared" si="26"/>
        <v>0</v>
      </c>
      <c r="K76" s="117" t="str">
        <f>IF(F76="Scenario1PBT1",'Minor retrofit'!$E$19,IF(F76="Scenario2PBT1",'Minor retrofit'!$F$19,IF(F76="Scenario3PBT1",'Minor retrofit'!$G$19,"")))&amp;IF(F76="Scenario1PBT2",'Minor retrofit'!$H$19,IF(F76="Scenario2PBT2",'Minor retrofit'!$I$19,IF(F76="Scenario3PBT2",'Minor retrofit'!$J$19,"")))&amp;IF(F76="Scenario1PBT3",'Minor retrofit'!$K$19,IF(F76="Scenario2PBT3",'Minor retrofit'!$L$19,IF(F76="Scenario3PBT3",'Minor retrofit'!$M$19,"")))&amp;IF(F76="Scenario1PBT4",'Minor retrofit'!$N$19,IF(F76="Scenario2PBT4",'Minor retrofit'!$O$19,IF(F76="Scenario3PBT4",'Minor retrofit'!$P$19,"")))&amp;IF(F76="Scenario1PBT5",'Minor retrofit'!$Q$19,IF(F76="Scenario2PBT5",'Minor retrofit'!$R$19,IF(F76="Scenario3PBT5",'Minor retrofit'!$S$19,"")))&amp;IF(F76="Scenario1PBT6",'Minor retrofit'!$T$19,IF(F76="Scenario2PBT6",'Minor retrofit'!$U$19,IF(F76="Scenario3PBT6",'Minor retrofit'!$V$19,"")))&amp;IF(F76="Scenario1PBT7",'Minor retrofit'!$W$19,IF(F76="Scenario2PBT7",'Minor retrofit'!$X$19,IF(F76="Scenario3PBT7",'Minor retrofit'!$Y$19,"")))&amp;IF(F76="Scenario1PBT8",'Minor retrofit'!$Z$19,IF(F76="Scenario2PBT8",'Minor retrofit'!$AA$19,IF(F76="Scenario3PBT8",'Minor retrofit'!$AB$19,"")))&amp;IF(F76="Scenario1PBT9",'Minor retrofit'!$AC$19,IF(F76="Scenario2PBT9",'Minor retrofit'!$AD$19,IF(F76="Scenario3PBT9",'Minor retrofit'!$AE$19,"")))&amp;IF(F76="Scenario1PBT10",'Minor retrofit'!$AF$19,IF(F76="Scenario2PBT10",'Minor retrofit'!$AG$19,IF(F76="Scenario3PBT10",'Minor retrofit'!$AH$19,"")))&amp;IF(F76="Scenario1PBT11",'Minor retrofit'!$AI$19,IF(F76="Scenario2PBT11",'Minor retrofit'!$AJ$19,IF(F76="Scenario3PBT11",'Minor retrofit'!$AK$19,"")))&amp;IF(F76="Scenario1PBT12",'Minor retrofit'!$AL$19,IF(F76="Scenario2PBT12",'Minor retrofit'!$AM$19,IF(F76="Scenario3PBT12",'Minor retrofit'!$AN$19,"")))&amp;IF(F76="Scenario1PBT13",'Minor retrofit'!$AO$19,IF(F76="Scenario2PBT13",'Minor retrofit'!$AP$19,IF(F76="Scenario3PBT13",'Minor retrofit'!$AQ$19,"")))&amp;IF(F76="Scenario1PBT14",'Minor retrofit'!$AR$19,IF(F76="Scenario2PBT14",'Minor retrofit'!$AS$19,IF(F76="Scenario3PBT14",'Minor retrofit'!$AT$19,"")))&amp;IF(F76="Scenario1PBT15",'Minor retrofit'!$AU$19,IF(F76="Scenario2PBT15",'Minor retrofit'!$AV$19,IF(F76="Scenario3PBT15",'Minor retrofit'!$AW$19,"")))</f>
        <v/>
      </c>
      <c r="L76" s="117">
        <f t="shared" si="27"/>
        <v>0</v>
      </c>
      <c r="M76" s="117" t="str">
        <f>IF(F76="Scenario1PBT1",'Minor retrofit'!$E$21,IF(F76="Scenario2PBT1",'Minor retrofit'!$F$21,IF(F76="Scenario3PBT1",'Minor retrofit'!$G$21,"")))&amp;IF(F76="Scenario1PBT2",'Minor retrofit'!$H$21,IF(F76="Scenario2PBT2",'Minor retrofit'!$I$21,IF(F76="Scenario3PBT2",'Minor retrofit'!$J$21,"")))&amp;IF(F76="Scenario1PBT3",'Minor retrofit'!$K$21,IF(F76="Scenario2PBT3",'Minor retrofit'!$L$21,IF(F76="Scenario3PBT3",'Minor retrofit'!$M$21,"")))&amp;IF(F76="Scenario1PBT4",'Minor retrofit'!$N$21,IF(F76="Scenario2PBT4",'Minor retrofit'!$O$21,IF(F76="Scenario3PBT4",'Minor retrofit'!$P$21,"")))&amp;IF(F76="Scenario1PBT5",'Minor retrofit'!$Q$21,IF(F76="Scenario2PBT5",'Minor retrofit'!$R$21,IF(F76="Scenario3PBT5",'Minor retrofit'!$S$21,"")))&amp;IF(F76="Scenario1PBT6",'Minor retrofit'!$T$21,IF(F76="Scenario2PBT6",'Minor retrofit'!$U$21,IF(F76="Scenario3PBT6",'Minor retrofit'!$V$21,"")))&amp;IF(F76="Scenario1PBT7",'Minor retrofit'!$W$21,IF(F76="Scenario2PBT7",'Minor retrofit'!$X$21,IF(F76="Scenario3PBT7",'Minor retrofit'!$Y$21,"")))&amp;IF(F76="Scenario1PBT8",'Minor retrofit'!$Z$21,IF(F76="Scenario2PBT8",'Minor retrofit'!$AA$21,IF(F76="Scenario3PBT8",'Minor retrofit'!$AB$21,"")))&amp;IF(F76="Scenario1PBT9",'Minor retrofit'!$AC$21,IF(F76="Scenario2PBT9",'Minor retrofit'!$AD$21,IF(F76="Scenario3PBT9",'Minor retrofit'!$AE$21,"")))&amp;IF(F76="Scenario1PBT10",'Minor retrofit'!$AF$21,IF(F76="Scenario2PBT10",'Minor retrofit'!$AG$21,IF(F76="Scenario3PBT10",'Minor retrofit'!$AH$21,"")))&amp;IF(F76="Scenario1PBT11",'Minor retrofit'!$AI$21,IF(F76="Scenario2PBT11",'Minor retrofit'!$AJ$21,IF(F76="Scenario3PBT11",'Minor retrofit'!$AK$21,"")))&amp;IF(F76="Scenario1PBT12",'Minor retrofit'!$AL$21,IF(F76="Scenario2PBT12",'Minor retrofit'!$AM$21,IF(F76="Scenario3PBT12",'Minor retrofit'!$AN$21,"")))&amp;IF(F76="Scenario1PBT13",'Minor retrofit'!$AO$21,IF(F76="Scenario2PBT13",'Minor retrofit'!$AP$21,IF(F76="Scenario3PBT13",'Minor retrofit'!$AQ$21,"")))&amp;IF(F76="Scenario1PBT14",'Minor retrofit'!$AR$21,IF(F76="Scenario2PBT14",'Minor retrofit'!$AS$21,IF(F76="Scenario3PBT14",'Minor retrofit'!$AT$21,"")))&amp;IF(F76="Scenario1PBT15",'Minor retrofit'!$AU$21,IF(F76="Scenario2PBT15",'Minor retrofit'!$AV$21,IF(F76="Scenario3PBT15",'Minor retrofit'!$AW$21,"")))</f>
        <v/>
      </c>
      <c r="N76" s="118">
        <f t="shared" si="28"/>
        <v>0</v>
      </c>
      <c r="O76" s="206" t="str">
        <f>IF(F76="Scenario1PBT1",'Minor retrofit'!$E$24,IF(F76="Scenario2PBT1",'Minor retrofit'!$F$24,IF(F76="Scenario3PBT1",'Minor retrofit'!$G$24,"")))&amp;IF(F76="Scenario1PBT2",'Minor retrofit'!$H$24,IF(F76="Scenario2PBT2",'Minor retrofit'!$I$24,IF(F76="Scenario3PBT2",'Minor retrofit'!$J$24,"")))&amp;IF(F76="Scenario1PBT3",'Minor retrofit'!$K$24,IF(F76="Scenario2PBT3",'Minor retrofit'!$L$24,IF(F76="Scenario3PBT3",'Minor retrofit'!$M$24,"")))&amp;IF(F76="Scenario1PBT4",'Minor retrofit'!$N$24,IF(F76="Scenario2PBT4",'Minor retrofit'!$O$24,IF(F76="Scenario3PBT4",'Minor retrofit'!$P$24,"")))&amp;IF(F76="Scenario1PBT5",'Minor retrofit'!$Q$24,IF(F76="Scenario2PBT5",'Minor retrofit'!$R$24,IF(F76="Scenario3PBT5",'Minor retrofit'!$S$24,"")))&amp;IF(F76="Scenario1PBT6",'Minor retrofit'!$T$24,IF(F76="Scenario2PBT6",'Minor retrofit'!$U$24,IF(F76="Scenario3PBT6",'Minor retrofit'!$V$24,"")))&amp;IF(F76="Scenario1PBT7",'Minor retrofit'!$W$24,IF(F76="Scenario2PBT7",'Minor retrofit'!$X$24,IF(F76="Scenario3PBT7",'Minor retrofit'!$Y$24,"")))&amp;IF(F76="Scenario1PBT8",'Minor retrofit'!$Z$24,IF(F76="Scenario2PBT8",'Minor retrofit'!$AA$24,IF(F76="Scenario3PBT8",'Minor retrofit'!$AB$24,"")))&amp;IF(F76="Scenario1PBT9",'Minor retrofit'!$AC$24,IF(F76="Scenario2PBT9",'Minor retrofit'!$AD$24,IF(F76="Scenario3PBT9",'Minor retrofit'!$AE$24,"")))&amp;IF(F76="Scenario1PBT10",'Minor retrofit'!$AF$24,IF(F76="Scenario2PBT10",'Minor retrofit'!$AG$24,IF(F76="Scenario3PBT10",'Minor retrofit'!$AH$24,"")))&amp;IF(F76="Scenario1PBT11",'Minor retrofit'!$AI$24,IF(F76="Scenario2PBT11",'Minor retrofit'!$AJ$24,IF(F76="Scenario3PBT11",'Minor retrofit'!$AK$24,"")))&amp;IF(F76="Scenario1PBT12",'Minor retrofit'!$AL$24,IF(F76="Scenario2PBT12",'Minor retrofit'!$AM$24,IF(F76="Scenario3PBT12",'Minor retrofit'!$AN$24,"")))&amp;IF(F76="Scenario1PBT13",'Minor retrofit'!$AO$24,IF(F76="Scenario2PBT13",'Minor retrofit'!$AP$24,IF(F76="Scenario3PBT13",'Minor retrofit'!$AQ$24,"")))&amp;IF(F76="Scenario1PBT14",'Minor retrofit'!$AR$24,IF(F76="Scenario2PBT14",'Minor retrofit'!$AS$24,IF(F76="Scenario3PBT14",'Minor retrofit'!$AT$24,"")))&amp;IF(F76="Scenario1PBT15",'Minor retrofit'!$AU$24,IF(F76="Scenario2PBT15",'Minor retrofit'!$AV$24,IF(F76="Scenario3PBT15",'Minor retrofit'!$AW$24,"")))</f>
        <v/>
      </c>
      <c r="P76" s="117">
        <f t="shared" si="29"/>
        <v>0</v>
      </c>
      <c r="Q76" s="117" t="str">
        <f>IF(F76="Scenario1PBT1",'Minor retrofit'!$E$26,IF(F76="Scenario2PBT1",'Minor retrofit'!$F$26,IF(F76="Scenario3PBT1",'Minor retrofit'!$G$26,"")))&amp;IF(F76="Scenario1PBT2",'Minor retrofit'!$H$26,IF(F76="Scenario2PBT2",'Minor retrofit'!$I$26,IF(F76="Scenario3PBT2",'Minor retrofit'!$J$26,"")))&amp;IF(F76="Scenario1PBT3",'Minor retrofit'!$K$26,IF(F76="Scenario2PBT3",'Minor retrofit'!$L$26,IF(F76="Scenario3PBT3",'Minor retrofit'!$M$26,"")))&amp;IF(F76="Scenario1PBT4",'Minor retrofit'!$N$26,IF(F76="Scenario2PBT4",'Minor retrofit'!$O$26,IF(F76="Scenario3PBT4",'Minor retrofit'!$P$26,"")))&amp;IF(F76="Scenario1PBT5",'Minor retrofit'!$Q$26,IF(F76="Scenario2PBT5",'Minor retrofit'!$R$26,IF(F76="Scenario3PBT5",'Minor retrofit'!$S$26,"")))&amp;IF(F76="Scenario1PBT6",'Minor retrofit'!$T$26,IF(F76="Scenario2PBT6",'Minor retrofit'!$U$26,IF(F76="Scenario3PBT6",'Minor retrofit'!$V$26,"")))&amp;IF(F76="Scenario1PBT7",'Minor retrofit'!$W$26,IF(F76="Scenario2PBT7",'Minor retrofit'!$X$26,IF(F76="Scenario3PBT7",'Minor retrofit'!$Y$26,"")))&amp;IF(F76="Scenario1PBT8",'Minor retrofit'!$Z$26,IF(F76="Scenario2PBT8",'Minor retrofit'!$AA$26,IF(F76="Scenario3PBT8",'Minor retrofit'!$AB$26,"")))&amp;IF(F76="Scenario1PBT9",'Minor retrofit'!$AC$26,IF(F76="Scenario2PBT9",'Minor retrofit'!$AD$26,IF(F76="Scenario3PBT9",'Minor retrofit'!$AE$26,"")))&amp;IF(F76="Scenario1PBT10",'Minor retrofit'!$AF$26,IF(F76="Scenario2PBT10",'Minor retrofit'!$AG$26,IF(F76="Scenario3PBT10",'Minor retrofit'!$AH$26,"")))&amp;IF(F76="Scenario1PBT11",'Minor retrofit'!$AI$26,IF(F76="Scenario2PBT11",'Minor retrofit'!$AJ$26,IF(F76="Scenario3PBT11",'Minor retrofit'!$AK$26,"")))&amp;IF(F76="Scenario1PBT12",'Minor retrofit'!$AL$26,IF(F76="Scenario2PBT12",'Minor retrofit'!$AM$26,IF(F76="Scenario3PBT12",'Minor retrofit'!$AN$26,"")))&amp;IF(F76="Scenario1PBT13",'Minor retrofit'!$AO$26,IF(F76="Scenario2PBT13",'Minor retrofit'!$AP$26,IF(F76="Scenario3PBT13",'Minor retrofit'!$AQ$26,"")))&amp;IF(F76="Scenario1PBT14",'Minor retrofit'!$AR$26,IF(F76="Scenario2PBT14",'Minor retrofit'!$AS$26,IF(F76="Scenario3PBT14",'Minor retrofit'!$AT$26,"")))&amp;IF(F76="Scenario1PBT15",'Minor retrofit'!$AU$26,IF(F76="Scenario2PBT15",'Minor retrofit'!$AV$26,IF(F76="Scenario3PBT15",'Minor retrofit'!$AW$26,"")))</f>
        <v/>
      </c>
      <c r="R76" s="117">
        <f t="shared" si="30"/>
        <v>0</v>
      </c>
      <c r="S76" s="117" t="str">
        <f>IF(F76="Scenario1PBT1",'Minor retrofit'!$E$28,IF(F76="Scenario2PBT1",'Minor retrofit'!$F$28,IF(F76="Scenario3PBT1",'Minor retrofit'!$G$28,"")))&amp;IF(F76="Scenario1PBT2",'Minor retrofit'!$H$28,IF(F76="Scenario2PBT2",'Minor retrofit'!$I$28,IF(F76="Scenario3PBT2",'Minor retrofit'!$J$28,"")))&amp;IF(F76="Scenario1PBT3",'Minor retrofit'!$K$28,IF(F76="Scenario2PBT3",'Minor retrofit'!$L$28,IF(F76="Scenario3PBT3",'Minor retrofit'!$M$28,"")))&amp;IF(F76="Scenario1PBT4",'Minor retrofit'!$N$28,IF(F76="Scenario2PBT4",'Minor retrofit'!$O$28,IF(F76="Scenario3PBT4",'Minor retrofit'!$P$28,"")))&amp;IF(F76="Scenario1PBT5",'Minor retrofit'!$Q$28,IF(F76="Scenario2PBT5",'Minor retrofit'!$R$28,IF(F76="Scenario3PBT5",'Minor retrofit'!$S$28,"")))&amp;IF(F76="Scenario1PBT6",'Minor retrofit'!$T$28,IF(F76="Scenario2PBT6",'Minor retrofit'!$U$28,IF(F76="Scenario3PBT6",'Minor retrofit'!$V$28,"")))&amp;IF(F76="Scenario1PBT7",'Minor retrofit'!$W$28,IF(F76="Scenario2PBT7",'Minor retrofit'!$X$28,IF(F76="Scenario3PBT7",'Minor retrofit'!$Y$28,"")))&amp;IF(F76="Scenario1PBT8",'Minor retrofit'!$Z$28,IF(F76="Scenario2PBT8",'Minor retrofit'!$AA$28,IF(F76="Scenario3PBT8",'Minor retrofit'!$AB$28,"")))&amp;IF(F76="Scenario1PBT9",'Minor retrofit'!$AC$28,IF(F76="Scenario2PBT9",'Minor retrofit'!$AD$28,IF(F76="Scenario3PBT9",'Minor retrofit'!$AE$28,"")))&amp;IF(F76="Scenario1PBT10",'Minor retrofit'!$AF$28,IF(F76="Scenario2PBT10",'Minor retrofit'!$AG$28,IF(F76="Scenario3PBT10",'Minor retrofit'!$AH$28,"")))&amp;IF(F76="Scenario1PBT11",'Minor retrofit'!$AI$28,IF(F76="Scenario2PBT11",'Minor retrofit'!$AJ$28,IF(F76="Scenario3PBT11",'Minor retrofit'!$AK$28,"")))&amp;IF(F76="Scenario1PBT12",'Minor retrofit'!$AL$28,IF(F76="Scenario2PBT12",'Minor retrofit'!$AM$28,IF(F76="Scenario3PBT12",'Minor retrofit'!$AN$28,"")))&amp;IF(F76="Scenario1PBT13",'Minor retrofit'!$AO$28,IF(F76="Scenario2PBT13",'Minor retrofit'!$AP$28,IF(F76="Scenario3PBT13",'Minor retrofit'!$AQ$28,"")))&amp;IF(F76="Scenario1PBT14",'Minor retrofit'!$AR$28,IF(F76="Scenario2PBT14",'Minor retrofit'!$AS$28,IF(F76="Scenario3PBT14",'Minor retrofit'!$AT$28,"")))&amp;IF(F76="Scenario1PBT15",'Minor retrofit'!$AU$28,IF(F76="Scenario2PBT15",'Minor retrofit'!$AV$28,IF(F76="Scenario3PBT15",'Minor retrofit'!$AW$28,"")))</f>
        <v/>
      </c>
      <c r="T76" s="207">
        <f t="shared" si="31"/>
        <v>0</v>
      </c>
      <c r="U76" s="206" t="str">
        <f>IF(F76="Scenario1PBT1",'Minor retrofit'!$E$39,IF(F76="Scenario2PBT1",'Minor retrofit'!$F$39,IF(F76="Scenario3PBT1",'Minor retrofit'!$G$39,"")))&amp;IF(F76="Scenario1PBT2",'Minor retrofit'!$H$39,IF(F76="Scenario2PBT2",'Minor retrofit'!$I$39,IF(F76="Scenario3PBT2",'Minor retrofit'!$J$39,"")))&amp;IF(F76="Scenario1PBT3",'Minor retrofit'!$K$39,IF(F76="Scenario2PBT3",'Minor retrofit'!$L$39,IF(F76="Scenario3PBT3",'Minor retrofit'!$M$39,"")))&amp;IF(F76="Scenario1PBT4",'Minor retrofit'!$N$39,IF(F76="Scenario2PBT4",'Minor retrofit'!$O$39,IF(F76="Scenario3PBT4",'Minor retrofit'!$P$39,"")))&amp;IF(F76="Scenario1PBT5",'Minor retrofit'!$Q$39,IF(F76="Scenario2PBT5",'Minor retrofit'!$R$39,IF(F76="Scenario3PBT5",'Minor retrofit'!$S$39,"")))&amp;IF(F76="Scenario1PBT6",'Minor retrofit'!$T$39,IF(F76="Scenario2PBT6",'Minor retrofit'!$U$39,IF(F76="Scenario3PBT6",'Minor retrofit'!$V$39,"")))&amp;IF(F76="Scenario1PBT7",'Minor retrofit'!$W$39,IF(F76="Scenario2PBT7",'Minor retrofit'!$X$39,IF(F76="Scenario3PBT7",'Minor retrofit'!$Y$39,"")))&amp;IF(F76="Scenario1PBT8",'Minor retrofit'!$Z$39,IF(F76="Scenario2PBT8",'Minor retrofit'!$AA$39,IF(F76="Scenario3PBT8",'Minor retrofit'!$AB$39,"")))&amp;IF(F76="Scenario1PBT9",'Minor retrofit'!$AC$39,IF(F76="Scenario2PBT9",'Minor retrofit'!$AD$39,IF(F76="Scenario3PBT9",'Minor retrofit'!$AE$39,"")))&amp;IF(F76="Scenario1PBT10",'Minor retrofit'!$AF$39,IF(F76="Scenario2PBT10",'Minor retrofit'!$AG$39,IF(F76="Scenario3PBT10",'Minor retrofit'!$AH$39,"")))&amp;IF(F76="Scenario1PBT11",'Minor retrofit'!$AI$39,IF(F76="Scenario2PBT11",'Minor retrofit'!$AJ$39,IF(F76="Scenario3PBT11",'Minor retrofit'!$AK$39,"")))&amp;IF(F76="Scenario1PBT12",'Minor retrofit'!$AL$39,IF(F76="Scenario2PBT12",'Minor retrofit'!$AM$39,IF(F76="Scenario3PBT12",'Minor retrofit'!$AN$39,"")))&amp;IF(F76="Scenario1PBT13",'Minor retrofit'!$AO$39,IF(F76="Scenario2PBT13",'Minor retrofit'!$AP$39,IF(F76="Scenario3PBT13",'Minor retrofit'!$AQ$39,"")))&amp;IF(F76="Scenario1PBT14",'Minor retrofit'!$AR$39,IF(F76="Scenario2PBT14",'Minor retrofit'!$AS$39,IF(F76="Scenario3PBT14",'Minor retrofit'!$AT$39,"")))&amp;IF(F76="Scenario1PBT15",'Minor retrofit'!$AU$39,IF(F76="Scenario2PBT15",'Minor retrofit'!$AV$39,IF(F76="Scenario3PBT15",'Minor retrofit'!$AW$39,"")))</f>
        <v/>
      </c>
      <c r="V76" s="117">
        <f t="shared" si="32"/>
        <v>0</v>
      </c>
      <c r="W76" s="117" t="str">
        <f>IF(F76="Scenario1PBT1",'Minor retrofit'!$E$41,IF(F76="Scenario2PBT1",'Minor retrofit'!$F$41,IF(F76="Scenario3PBT1",'Minor retrofit'!$G$41,"")))&amp;IF(F76="Scenario1PBT2",'Minor retrofit'!$H$41,IF(F76="Scenario2PBT2",'Minor retrofit'!$I$41,IF(F76="Scenario3PBT2",'Minor retrofit'!$J$41,"")))&amp;IF(F76="Scenario1PBT3",'Minor retrofit'!$K$41,IF(F76="Scenario2PBT3",'Minor retrofit'!$L$41,IF(F76="Scenario3PBT3",'Minor retrofit'!$M$41,"")))&amp;IF(F76="Scenario1PBT4",'Minor retrofit'!$N$41,IF(F76="Scenario2PBT4",'Minor retrofit'!$O$41,IF(F76="Scenario3PBT4",'Minor retrofit'!$P$41,"")))&amp;IF(F76="Scenario1PBT5",'Minor retrofit'!$Q$41,IF(F76="Scenario2PBT5",'Minor retrofit'!$R$41,IF(F76="Scenario3PBT5",'Minor retrofit'!$S$41,"")))&amp;IF(F76="Scenario1PBT6",'Minor retrofit'!$T$41,IF(F76="Scenario2PBT6",'Minor retrofit'!$U$41,IF(F76="Scenario3PBT6",'Minor retrofit'!$V$41,"")))&amp;IF(F76="Scenario1PBT7",'Minor retrofit'!$W$41,IF(F76="Scenario2PBT7",'Minor retrofit'!$X$41,IF(F76="Scenario3PBT7",'Minor retrofit'!$Y$41,"")))&amp;IF(F76="Scenario1PBT8",'Minor retrofit'!$Z$41,IF(F76="Scenario2PBT8",'Minor retrofit'!$AA$41,IF(F76="Scenario3PBT8",'Minor retrofit'!$AB$41,"")))&amp;IF(F76="Scenario1PBT9",'Minor retrofit'!$AC$41,IF(F76="Scenario2PBT9",'Minor retrofit'!$AD$41,IF(F76="Scenario3PBT9",'Minor retrofit'!$AE$41,"")))&amp;IF(F76="Scenario1PBT10",'Minor retrofit'!$AF$41,IF(F76="Scenario2PBT10",'Minor retrofit'!$AG$41,IF(F76="Scenario3PBT10",'Minor retrofit'!$AH$41,"")))&amp;IF(F76="Scenario1PBT11",'Minor retrofit'!$AI$41,IF(F76="Scenario2PBT11",'Minor retrofit'!$AJ$41,IF(F76="Scenario3PBT11",'Minor retrofit'!$AK$41,"")))&amp;IF(F76="Scenario1PBT12",'Minor retrofit'!$AL$41,IF(F76="Scenario2PBT12",'Minor retrofit'!$AM$41,IF(F76="Scenario3PBT12",'Minor retrofit'!$AN$41,"")))&amp;IF(F76="Scenario1PBT13",'Minor retrofit'!$AO$41,IF(F76="Scenario2PBT13",'Minor retrofit'!$AP$41,IF(F76="Scenario3PBT13",'Minor retrofit'!$AQ$41,"")))&amp;IF(F76="Scenario1PBT14",'Minor retrofit'!$AR$41,IF(F76="Scenario2PBT14",'Minor retrofit'!$AS$41,IF(F76="Scenario3PBT14",'Minor retrofit'!$AT$41,"")))&amp;IF(F76="Scenario1PBT15",'Minor retrofit'!$AU$41,IF(F76="Scenario2PBT15",'Minor retrofit'!$AV$41,IF(F76="Scenario3PBT15",'Minor retrofit'!$AW$41,"")))</f>
        <v/>
      </c>
      <c r="X76" s="117">
        <f t="shared" si="33"/>
        <v>0</v>
      </c>
      <c r="Y76" s="117" t="str">
        <f>IF(F76="Scenario1PBT1",'Minor retrofit'!$E$43,IF(F76="Scenario2PBT1",'Minor retrofit'!$F$43,IF(F76="Scenario3PBT1",'Minor retrofit'!$G$43,"")))&amp;IF(F76="Scenario1PBT2",'Minor retrofit'!$H$43,IF(F76="Scenario2PBT2",'Minor retrofit'!$I$43,IF(F76="Scenario3PBT2",'Minor retrofit'!$J$43,"")))&amp;IF(F76="Scenario1PBT3",'Minor retrofit'!$K$43,IF(F76="Scenario2PBT3",'Minor retrofit'!$L$43,IF(F76="Scenario3PBT3",'Minor retrofit'!$M$43,"")))&amp;IF(F76="Scenario1PBT4",'Minor retrofit'!$N$43,IF(F76="Scenario2PBT4",'Minor retrofit'!$O$43,IF(F76="Scenario3PBT4",'Minor retrofit'!$P$43,"")))&amp;IF(F76="Scenario1PBT5",'Minor retrofit'!$Q$43,IF(F76="Scenario2PBT5",'Minor retrofit'!$R$43,IF(F76="Scenario3PBT5",'Minor retrofit'!$S$43,"")))&amp;IF(F76="Scenario1PBT6",'Minor retrofit'!$T$43,IF(F76="Scenario2PBT6",'Minor retrofit'!$U$43,IF(F76="Scenario3PBT6",'Minor retrofit'!$V$43,"")))&amp;IF(F76="Scenario1PBT7",'Minor retrofit'!$W$43,IF(F76="Scenario2PBT7",'Minor retrofit'!$X$43,IF(F76="Scenario3PBT7",'Minor retrofit'!$Y$43,"")))&amp;IF(F76="Scenario1PBT8",'Minor retrofit'!$Z$43,IF(F76="Scenario2PBT8",'Minor retrofit'!$AA$43,IF(F76="Scenario3PBT8",'Minor retrofit'!$AB$43,"")))&amp;IF(F76="Scenario1PBT9",'Minor retrofit'!$AC$43,IF(F76="Scenario2PBT9",'Minor retrofit'!$AD$43,IF(F76="Scenario3PBT9",'Minor retrofit'!$AE$43,"")))&amp;IF(F76="Scenario1PBT10",'Minor retrofit'!$AF$43,IF(F76="Scenario2PBT10",'Minor retrofit'!$AG$43,IF(F76="Scenario3PBT10",'Minor retrofit'!$AH$43,"")))&amp;IF(F76="Scenario1PBT11",'Minor retrofit'!$AI$43,IF(F76="Scenario2PBT11",'Minor retrofit'!$AJ$43,IF(F76="Scenario3PBT11",'Minor retrofit'!$AK$43,"")))&amp;IF(F76="Scenario1PBT12",'Minor retrofit'!$AL$43,IF(F76="Scenario2PBT12",'Minor retrofit'!$AM$43,IF(F76="Scenario3PBT12",'Minor retrofit'!$AN$43,"")))&amp;IF(F76="Scenario1PBT13",'Minor retrofit'!$AO$43,IF(F76="Scenario2PBT13",'Minor retrofit'!$AP$43,IF(F76="Scenario3PBT13",'Minor retrofit'!$AQ$43,"")))&amp;IF(F76="Scenario1PBT14",'Minor retrofit'!$AR$43,IF(F76="Scenario2PBT14",'Minor retrofit'!$AS$43,IF(F76="Scenario3PBT14",'Minor retrofit'!$AT$43,"")))&amp;IF(F76="Scenario1PBT15",'Minor retrofit'!$AU$43,IF(F76="Scenario2PBT15",'Minor retrofit'!$AV$43,IF(F76="Scenario3PBT15",'Minor retrofit'!$AW$43,"")))</f>
        <v/>
      </c>
      <c r="Z76" s="117">
        <f t="shared" si="34"/>
        <v>0</v>
      </c>
      <c r="AA76" s="178" t="str">
        <f>IF(F76="Scenario1PBT1",'Minor retrofit'!$E$102,IF(F76="Scenario2PBT1",'Minor retrofit'!$F$102,IF(F76="Scenario3PBT1",'Minor retrofit'!$G$102,"")))&amp;IF(F76="Scenario1PBT2",'Minor retrofit'!$H$102,IF(F76="Scenario2PBT2",'Minor retrofit'!$I$102,IF(F76="Scenario3PBT2",'Minor retrofit'!$J$102,"")))&amp;IF(F76="Scenario1PBT3",'Minor retrofit'!$K$102,IF(F76="Scenario2PBT3",'Minor retrofit'!$L$102,IF(F76="Scenario3PBT3",'Minor retrofit'!$M$102,"")))&amp;IF(F76="Scenario1PBT4",'Minor retrofit'!$N$102,IF(F76="Scenario2PBT4",'Minor retrofit'!$O$102,IF(F76="Scenario3PBT4",'Minor retrofit'!$P$102,"")))&amp;IF(F76="Scenario1PBT5",'Minor retrofit'!$Q$102,IF(F76="Scenario2PBT5",'Minor retrofit'!$R$102,IF(F76="Scenario3PBT5",'Minor retrofit'!$S$102,"")))&amp;IF(F76="Scenario1PBT6",'Minor retrofit'!$T$102,IF(F76="Scenario2PBT6",'Minor retrofit'!$U$102,IF(F76="Scenario3PBT6",'Minor retrofit'!$V$102,"")))&amp;IF(F76="Scenario1PBT7",'Minor retrofit'!$W$102,IF(F76="Scenario2PBT7",'Minor retrofit'!$X$102,IF(F76="Scenario3PBT7",'Minor retrofit'!$Y$102,"")))&amp;IF(F76="Scenario1PBT8",'Minor retrofit'!$Z$102,IF(F76="Scenario2PBT8",'Minor retrofit'!$AA$102,IF(F76="Scenario3PBT8",'Minor retrofit'!$AB$102,"")))&amp;IF(F76="Scenario1PBT9",'Minor retrofit'!$AC$102,IF(F76="Scenario2PBT9",'Minor retrofit'!$AD$102,IF(F76="Scenario3PBT9",'Minor retrofit'!$AE$102,"")))&amp;IF(F76="Scenario1PBT10",'Minor retrofit'!$AF$102,IF(F76="Scenario2PBT10",'Minor retrofit'!$AG$102,IF(F76="Scenario3PBT10",'Minor retrofit'!$AH$102,"")))&amp;IF(F76="Scenario1PBT11",'Minor retrofit'!$AI$102,IF(F76="Scenario2PBT11",'Minor retrofit'!$AJ$102,IF(F76="Scenario3PBT11",'Minor retrofit'!$AK$102,"")))&amp;IF(F76="Scenario1PBT12",'Minor retrofit'!$AL$102,IF(F76="Scenario2PBT12",'Minor retrofit'!$AM$102,IF(F76="Scenario3PBT12",'Minor retrofit'!$AN$102,"")))&amp;IF(F76="Scenario1PBT13",'Minor retrofit'!$AO$102,IF(F76="Scenario2PBT13",'Minor retrofit'!$AP$102,IF(F76="Scenario3PBT13",'Minor retrofit'!$AQ$102,"")))&amp;IF(F76="Scenario1PBT14",'Minor retrofit'!$AR$102,IF(F76="Scenario2PBT14",'Minor retrofit'!$AS$102,IF(F76="Scenario3PBT14",'Minor retrofit'!$AT$102,"")))&amp;IF(F76="Scenario1PBT15",'Minor retrofit'!$AU$102,IF(F76="Scenario2PBT15",'Minor retrofit'!$AV$102,IF(F76="Scenario3PBT15",'Minor retrofit'!$AW$102,"")))</f>
        <v/>
      </c>
      <c r="AB76" s="179">
        <f t="shared" si="35"/>
        <v>0</v>
      </c>
      <c r="AC76" s="208">
        <f>IFERROR('Projection_Base-case'!G76-G76,0)</f>
        <v>0</v>
      </c>
      <c r="AD76" s="178">
        <f t="shared" si="36"/>
        <v>0</v>
      </c>
      <c r="AE76" s="117">
        <f>IFERROR(100*AC76/'Projection_Base-case'!G76,0)</f>
        <v>0</v>
      </c>
      <c r="AF76" s="117">
        <f>IFERROR('Projection_Base-case'!I76-I76,0)</f>
        <v>0</v>
      </c>
      <c r="AG76" s="178">
        <f t="shared" si="37"/>
        <v>0</v>
      </c>
      <c r="AH76" s="117">
        <f>IFERROR(100*AF76/'Projection_Base-case'!I76,0)</f>
        <v>0</v>
      </c>
      <c r="AI76" s="117">
        <f>IFERROR('Projection_Base-case'!K76-K76,0)</f>
        <v>0</v>
      </c>
      <c r="AJ76" s="178">
        <f t="shared" si="38"/>
        <v>0</v>
      </c>
      <c r="AK76" s="117">
        <f>IFERROR(100*AI76/'Projection_Base-case'!K76,0)</f>
        <v>0</v>
      </c>
      <c r="AL76" s="117">
        <f>IFERROR(M76-'Projection_Base-case'!M76,0)</f>
        <v>0</v>
      </c>
      <c r="AM76" s="178">
        <f t="shared" si="39"/>
        <v>0</v>
      </c>
      <c r="AN76" s="179">
        <f>IFERROR(IF('Projection_Base-case'!N76&gt;0,100*AM76/'Projection_Base-case'!N76,100*AM76/N76),0)</f>
        <v>0</v>
      </c>
      <c r="AO76" s="206">
        <f>IFERROR('Projection_Base-case'!O76-O76,0)</f>
        <v>0</v>
      </c>
      <c r="AP76" s="178">
        <f t="shared" si="40"/>
        <v>0</v>
      </c>
      <c r="AQ76" s="117">
        <f>IFERROR(100*AO76/'Projection_Base-case'!O76,0)</f>
        <v>0</v>
      </c>
      <c r="AR76" s="117">
        <f>IFERROR('Projection_Base-case'!Q76-Q76,0)</f>
        <v>0</v>
      </c>
      <c r="AS76" s="178">
        <f t="shared" si="41"/>
        <v>0</v>
      </c>
      <c r="AT76" s="117">
        <f>IFERROR(100*AR76/'Projection_Base-case'!Q76,0)</f>
        <v>0</v>
      </c>
      <c r="AU76" s="117">
        <f>IFERROR('Projection_Base-case'!S76-S76,0)</f>
        <v>0</v>
      </c>
      <c r="AV76" s="178">
        <f t="shared" si="42"/>
        <v>0</v>
      </c>
      <c r="AW76" s="118">
        <f>IFERROR(100*AU76/'Projection_Base-case'!S76,0)</f>
        <v>0</v>
      </c>
      <c r="AX76" s="206">
        <f>IFERROR('Projection_Base-case'!U76-U76,0)</f>
        <v>0</v>
      </c>
      <c r="AY76" s="178">
        <f t="shared" si="43"/>
        <v>0</v>
      </c>
      <c r="AZ76" s="117">
        <f>IFERROR(100*AX76/'Projection_Base-case'!U76,0)</f>
        <v>0</v>
      </c>
      <c r="BA76" s="117">
        <f>IFERROR('Projection_Base-case'!W76-W76,0)</f>
        <v>0</v>
      </c>
      <c r="BB76" s="178">
        <f t="shared" si="44"/>
        <v>0</v>
      </c>
      <c r="BC76" s="117">
        <f>IFERROR(100*BA76/'Projection_Base-case'!W76,0)</f>
        <v>0</v>
      </c>
      <c r="BD76" s="117">
        <f>IFERROR('Projection_Base-case'!Y76-Y76,0)</f>
        <v>0</v>
      </c>
      <c r="BE76" s="178">
        <f t="shared" si="45"/>
        <v>0</v>
      </c>
      <c r="BF76" s="117">
        <f>IFERROR(100*BD76/'Projection_Base-case'!Y76,0)</f>
        <v>0</v>
      </c>
      <c r="BG76" s="178">
        <f t="shared" si="46"/>
        <v>0</v>
      </c>
      <c r="BH76" s="179">
        <f t="shared" si="47"/>
        <v>0</v>
      </c>
    </row>
    <row r="77" spans="1:60">
      <c r="A77" s="205">
        <v>72</v>
      </c>
      <c r="B77" s="178">
        <f>IF('Projection_Base-case'!B77&lt;&gt;"",'Projection_Base-case'!B77,0)</f>
        <v>0</v>
      </c>
      <c r="C77" s="178">
        <f>IF('Projection_Base-case'!C77&lt;&gt;"",'Projection_Base-case'!C77,0)</f>
        <v>0</v>
      </c>
      <c r="D77" s="178">
        <f>IF('Projection_Base-case'!D77&lt;&gt;"",'Projection_Base-case'!D77,0)</f>
        <v>0</v>
      </c>
      <c r="E77" s="176" t="str">
        <f>IF(AND('Résultats Minor'!$AC$3="OUI",'Résultats Minor'!E76&lt;&gt;""),'Résultats Minor'!E76,IF(OR(D77="PBT2",D77="PBT3",D77="PBT5",D77="PBT8",D77="PBT9"),"Scenario1",IF(OR(D77="PBT6",D77="PBT7",D77="PBT10"),"Scenario2",IF(OR(D77="PBT1",D77="PBT4"),"Scenario3",""))))</f>
        <v/>
      </c>
      <c r="F77" s="202" t="str">
        <f t="shared" si="24"/>
        <v>0</v>
      </c>
      <c r="G77" s="206" t="str">
        <f>IF(F77="Scenario1PBT1",'Minor retrofit'!$E$7,IF(F77="Scenario2PBT1",'Minor retrofit'!$F$7,IF(F77="Scenario3PBT1",'Minor retrofit'!$G$7,"")))&amp;IF(F77="Scenario1PBT2",'Minor retrofit'!$H$7,IF(F77="Scenario2PBT2",'Minor retrofit'!$I$7,IF(F77="Scenario3PBT2",'Minor retrofit'!$J$7,"")))&amp;IF(F77="Scenario1PBT3",'Minor retrofit'!$K$7,IF(F77="Scenario2PBT3",'Minor retrofit'!$L$7,IF(F77="Scenario3PBT3",'Minor retrofit'!$M$7,"")))&amp;IF(F77="Scenario1PBT4",'Minor retrofit'!$N$7,IF(F77="Scenario2PBT4",'Minor retrofit'!$O$7,IF(F77="Scenario3PBT4",'Minor retrofit'!$P$7,"")))&amp;IF(F77="Scenario1PBT5",'Minor retrofit'!$Q$7,IF(F77="Scenario2PBT5",'Minor retrofit'!$R$7,IF(F77="Scenario3PBT5",'Minor retrofit'!$S$7,"")))&amp;IF(F77="Scenario1PBT6",'Minor retrofit'!$T$7,IF(F77="Scenario2PBT6",'Minor retrofit'!$U$7,IF(F77="Scenario3PBT6",'Minor retrofit'!$V$7,"")))&amp;IF(F77="Scenario1PBT7",'Minor retrofit'!$W$7,IF(F77="Scenario2PBT7",'Minor retrofit'!$X$7,IF(F77="Scenario3PBT7",'Minor retrofit'!$Y$7,"")))&amp;IF(F77="Scenario1PBT8",'Minor retrofit'!$Z$7,IF(F77="Scenario2PBT8",'Minor retrofit'!$AA$7,IF(F77="Scenario3PBT8",'Minor retrofit'!$AB$7,"")))&amp;IF(F77="Scenario1PBT9",'Minor retrofit'!$AC$7,IF(F77="Scenario2PBT9",'Minor retrofit'!$AD$7,IF(F77="Scenario3PBT9",'Minor retrofit'!$AE$7,"")))&amp;IF(F77="Scenario1PBT10",'Minor retrofit'!$AF$7,IF(F77="Scenario2PBT10",'Minor retrofit'!$AG$7,IF(F77="Scenario3PBT10",'Minor retrofit'!$AH$7,"")))&amp;IF(F77="Scenario1PBT11",'Minor retrofit'!$AI$7,IF(F77="Scenario2PBT11",'Minor retrofit'!$AJ$7,IF(F77="Scenario3PBT11",'Minor retrofit'!$AK$7,"")))&amp;IF(F77="Scenario1PBT12",'Minor retrofit'!$AL$7,IF(F77="Scenario2PBT12",'Minor retrofit'!$AM$7,IF(F77="Scenario3PBT12",'Minor retrofit'!$AN$7,"")))&amp;IF(F77="Scenario1PBT13",'Minor retrofit'!$AO$7,IF(F77="Scenario2PBT13",'Minor retrofit'!$AP$7,IF(F77="Scenario3PBT13",'Minor retrofit'!$AQ$7,"")))&amp;IF(F77="Scenario1PBT14",'Minor retrofit'!$AR$7,IF(F77="Scenario2PBT14",'Minor retrofit'!$AS$7,IF(F77="Scenario3PBT14",'Minor retrofit'!$AT$7,"")))&amp;IF(F77="Scenario1PBT15",'Minor retrofit'!$AU$7,IF(F77="Scenario2PBT15",'Minor retrofit'!$AV$7,IF(F77="Scenario3PBT15",'Minor retrofit'!$AW$7,"")))</f>
        <v/>
      </c>
      <c r="H77" s="117">
        <f t="shared" si="25"/>
        <v>0</v>
      </c>
      <c r="I77" s="117" t="str">
        <f>IF(F77="Scenario1PBT1",'Minor retrofit'!$E$17,IF(F77="Scenario2PBT1",'Minor retrofit'!$F$17,IF(F77="Scenario3PBT1",'Minor retrofit'!$G$17,"")))&amp;IF(F77="Scenario1PBT2",'Minor retrofit'!$H$17,IF(F77="Scenario2PBT2",'Minor retrofit'!$I$17,IF(F77="Scenario3PBT2",'Minor retrofit'!$J$17,"")))&amp;IF(F77="Scenario1PBT3",'Minor retrofit'!$K$17,IF(F77="Scenario2PBT3",'Minor retrofit'!$L$17,IF(F77="Scenario3PBT3",'Minor retrofit'!$M$17,"")))&amp;IF(F77="Scenario1PBT4",'Minor retrofit'!$N$17,IF(F77="Scenario2PBT4",'Minor retrofit'!$O$17,IF(F77="Scenario3PBT4",'Minor retrofit'!$P$17,"")))&amp;IF(F77="Scenario1PBT5",'Minor retrofit'!$Q$17,IF(F77="Scenario2PBT5",'Minor retrofit'!$R$17,IF(F77="Scenario3PBT5",'Minor retrofit'!$S$17,"")))&amp;IF(F77="Scenario1PBT6",'Minor retrofit'!$T$17,IF(F77="Scenario2PBT6",'Minor retrofit'!$U$17,IF(F77="Scenario3PBT6",'Minor retrofit'!$V$17,"")))&amp;IF(F77="Scenario1PBT7",'Minor retrofit'!$W$17,IF(F77="Scenario2PBT7",'Minor retrofit'!$X$17,IF(F77="Scenario3PBT7",'Minor retrofit'!$Y$17,"")))&amp;IF(F77="Scenario1PBT8",'Minor retrofit'!$Z$17,IF(F77="Scenario2PBT8",'Minor retrofit'!$AA$17,IF(F77="Scenario3PBT8",'Minor retrofit'!$AB$17,"")))&amp;IF(F77="Scenario1PBT9",'Minor retrofit'!$AC$17,IF(F77="Scenario2PBT9",'Minor retrofit'!$AD$17,IF(F77="Scenario3PBT9",'Minor retrofit'!$AE$17,"")))&amp;IF(F77="Scenario1PBT10",'Minor retrofit'!$AF$17,IF(F77="Scenario2PBT10",'Minor retrofit'!$AG$17,IF(F77="Scenario3PBT10",'Minor retrofit'!$AH$17,"")))&amp;IF(F77="Scenario1PBT11",'Minor retrofit'!$AI$17,IF(F77="Scenario2PBT11",'Minor retrofit'!$AJ$17,IF(F77="Scenario3PBT11",'Minor retrofit'!$AK$17,"")))&amp;IF(F77="Scenario1PBT12",'Minor retrofit'!$AL$17,IF(F77="Scenario2PBT12",'Minor retrofit'!$AM$17,IF(F77="Scenario3PBT12",'Minor retrofit'!$AN$17,"")))&amp;IF(F77="Scenario1PBT13",'Minor retrofit'!$AO$17,IF(F77="Scenario2PBT13",'Minor retrofit'!$AP$17,IF(F77="Scenario3PBT13",'Minor retrofit'!$AQ$17,"")))&amp;IF(F77="Scenario1PBT14",'Minor retrofit'!$AR$17,IF(F77="Scenario2PBT14",'Minor retrofit'!$AS$17,IF(F77="Scenario3PBT14",'Minor retrofit'!$AT$17,"")))&amp;IF(F77="Scenario1PBT15",'Minor retrofit'!$AU$17,IF(F77="Scenario2PBT15",'Minor retrofit'!$AV$17,IF(F77="Scenario3PBT15",'Minor retrofit'!$AW$17,"")))</f>
        <v/>
      </c>
      <c r="J77" s="117">
        <f t="shared" si="26"/>
        <v>0</v>
      </c>
      <c r="K77" s="117" t="str">
        <f>IF(F77="Scenario1PBT1",'Minor retrofit'!$E$19,IF(F77="Scenario2PBT1",'Minor retrofit'!$F$19,IF(F77="Scenario3PBT1",'Minor retrofit'!$G$19,"")))&amp;IF(F77="Scenario1PBT2",'Minor retrofit'!$H$19,IF(F77="Scenario2PBT2",'Minor retrofit'!$I$19,IF(F77="Scenario3PBT2",'Minor retrofit'!$J$19,"")))&amp;IF(F77="Scenario1PBT3",'Minor retrofit'!$K$19,IF(F77="Scenario2PBT3",'Minor retrofit'!$L$19,IF(F77="Scenario3PBT3",'Minor retrofit'!$M$19,"")))&amp;IF(F77="Scenario1PBT4",'Minor retrofit'!$N$19,IF(F77="Scenario2PBT4",'Minor retrofit'!$O$19,IF(F77="Scenario3PBT4",'Minor retrofit'!$P$19,"")))&amp;IF(F77="Scenario1PBT5",'Minor retrofit'!$Q$19,IF(F77="Scenario2PBT5",'Minor retrofit'!$R$19,IF(F77="Scenario3PBT5",'Minor retrofit'!$S$19,"")))&amp;IF(F77="Scenario1PBT6",'Minor retrofit'!$T$19,IF(F77="Scenario2PBT6",'Minor retrofit'!$U$19,IF(F77="Scenario3PBT6",'Minor retrofit'!$V$19,"")))&amp;IF(F77="Scenario1PBT7",'Minor retrofit'!$W$19,IF(F77="Scenario2PBT7",'Minor retrofit'!$X$19,IF(F77="Scenario3PBT7",'Minor retrofit'!$Y$19,"")))&amp;IF(F77="Scenario1PBT8",'Minor retrofit'!$Z$19,IF(F77="Scenario2PBT8",'Minor retrofit'!$AA$19,IF(F77="Scenario3PBT8",'Minor retrofit'!$AB$19,"")))&amp;IF(F77="Scenario1PBT9",'Minor retrofit'!$AC$19,IF(F77="Scenario2PBT9",'Minor retrofit'!$AD$19,IF(F77="Scenario3PBT9",'Minor retrofit'!$AE$19,"")))&amp;IF(F77="Scenario1PBT10",'Minor retrofit'!$AF$19,IF(F77="Scenario2PBT10",'Minor retrofit'!$AG$19,IF(F77="Scenario3PBT10",'Minor retrofit'!$AH$19,"")))&amp;IF(F77="Scenario1PBT11",'Minor retrofit'!$AI$19,IF(F77="Scenario2PBT11",'Minor retrofit'!$AJ$19,IF(F77="Scenario3PBT11",'Minor retrofit'!$AK$19,"")))&amp;IF(F77="Scenario1PBT12",'Minor retrofit'!$AL$19,IF(F77="Scenario2PBT12",'Minor retrofit'!$AM$19,IF(F77="Scenario3PBT12",'Minor retrofit'!$AN$19,"")))&amp;IF(F77="Scenario1PBT13",'Minor retrofit'!$AO$19,IF(F77="Scenario2PBT13",'Minor retrofit'!$AP$19,IF(F77="Scenario3PBT13",'Minor retrofit'!$AQ$19,"")))&amp;IF(F77="Scenario1PBT14",'Minor retrofit'!$AR$19,IF(F77="Scenario2PBT14",'Minor retrofit'!$AS$19,IF(F77="Scenario3PBT14",'Minor retrofit'!$AT$19,"")))&amp;IF(F77="Scenario1PBT15",'Minor retrofit'!$AU$19,IF(F77="Scenario2PBT15",'Minor retrofit'!$AV$19,IF(F77="Scenario3PBT15",'Minor retrofit'!$AW$19,"")))</f>
        <v/>
      </c>
      <c r="L77" s="117">
        <f t="shared" si="27"/>
        <v>0</v>
      </c>
      <c r="M77" s="117" t="str">
        <f>IF(F77="Scenario1PBT1",'Minor retrofit'!$E$21,IF(F77="Scenario2PBT1",'Minor retrofit'!$F$21,IF(F77="Scenario3PBT1",'Minor retrofit'!$G$21,"")))&amp;IF(F77="Scenario1PBT2",'Minor retrofit'!$H$21,IF(F77="Scenario2PBT2",'Minor retrofit'!$I$21,IF(F77="Scenario3PBT2",'Minor retrofit'!$J$21,"")))&amp;IF(F77="Scenario1PBT3",'Minor retrofit'!$K$21,IF(F77="Scenario2PBT3",'Minor retrofit'!$L$21,IF(F77="Scenario3PBT3",'Minor retrofit'!$M$21,"")))&amp;IF(F77="Scenario1PBT4",'Minor retrofit'!$N$21,IF(F77="Scenario2PBT4",'Minor retrofit'!$O$21,IF(F77="Scenario3PBT4",'Minor retrofit'!$P$21,"")))&amp;IF(F77="Scenario1PBT5",'Minor retrofit'!$Q$21,IF(F77="Scenario2PBT5",'Minor retrofit'!$R$21,IF(F77="Scenario3PBT5",'Minor retrofit'!$S$21,"")))&amp;IF(F77="Scenario1PBT6",'Minor retrofit'!$T$21,IF(F77="Scenario2PBT6",'Minor retrofit'!$U$21,IF(F77="Scenario3PBT6",'Minor retrofit'!$V$21,"")))&amp;IF(F77="Scenario1PBT7",'Minor retrofit'!$W$21,IF(F77="Scenario2PBT7",'Minor retrofit'!$X$21,IF(F77="Scenario3PBT7",'Minor retrofit'!$Y$21,"")))&amp;IF(F77="Scenario1PBT8",'Minor retrofit'!$Z$21,IF(F77="Scenario2PBT8",'Minor retrofit'!$AA$21,IF(F77="Scenario3PBT8",'Minor retrofit'!$AB$21,"")))&amp;IF(F77="Scenario1PBT9",'Minor retrofit'!$AC$21,IF(F77="Scenario2PBT9",'Minor retrofit'!$AD$21,IF(F77="Scenario3PBT9",'Minor retrofit'!$AE$21,"")))&amp;IF(F77="Scenario1PBT10",'Minor retrofit'!$AF$21,IF(F77="Scenario2PBT10",'Minor retrofit'!$AG$21,IF(F77="Scenario3PBT10",'Minor retrofit'!$AH$21,"")))&amp;IF(F77="Scenario1PBT11",'Minor retrofit'!$AI$21,IF(F77="Scenario2PBT11",'Minor retrofit'!$AJ$21,IF(F77="Scenario3PBT11",'Minor retrofit'!$AK$21,"")))&amp;IF(F77="Scenario1PBT12",'Minor retrofit'!$AL$21,IF(F77="Scenario2PBT12",'Minor retrofit'!$AM$21,IF(F77="Scenario3PBT12",'Minor retrofit'!$AN$21,"")))&amp;IF(F77="Scenario1PBT13",'Minor retrofit'!$AO$21,IF(F77="Scenario2PBT13",'Minor retrofit'!$AP$21,IF(F77="Scenario3PBT13",'Minor retrofit'!$AQ$21,"")))&amp;IF(F77="Scenario1PBT14",'Minor retrofit'!$AR$21,IF(F77="Scenario2PBT14",'Minor retrofit'!$AS$21,IF(F77="Scenario3PBT14",'Minor retrofit'!$AT$21,"")))&amp;IF(F77="Scenario1PBT15",'Minor retrofit'!$AU$21,IF(F77="Scenario2PBT15",'Minor retrofit'!$AV$21,IF(F77="Scenario3PBT15",'Minor retrofit'!$AW$21,"")))</f>
        <v/>
      </c>
      <c r="N77" s="118">
        <f t="shared" si="28"/>
        <v>0</v>
      </c>
      <c r="O77" s="206" t="str">
        <f>IF(F77="Scenario1PBT1",'Minor retrofit'!$E$24,IF(F77="Scenario2PBT1",'Minor retrofit'!$F$24,IF(F77="Scenario3PBT1",'Minor retrofit'!$G$24,"")))&amp;IF(F77="Scenario1PBT2",'Minor retrofit'!$H$24,IF(F77="Scenario2PBT2",'Minor retrofit'!$I$24,IF(F77="Scenario3PBT2",'Minor retrofit'!$J$24,"")))&amp;IF(F77="Scenario1PBT3",'Minor retrofit'!$K$24,IF(F77="Scenario2PBT3",'Minor retrofit'!$L$24,IF(F77="Scenario3PBT3",'Minor retrofit'!$M$24,"")))&amp;IF(F77="Scenario1PBT4",'Minor retrofit'!$N$24,IF(F77="Scenario2PBT4",'Minor retrofit'!$O$24,IF(F77="Scenario3PBT4",'Minor retrofit'!$P$24,"")))&amp;IF(F77="Scenario1PBT5",'Minor retrofit'!$Q$24,IF(F77="Scenario2PBT5",'Minor retrofit'!$R$24,IF(F77="Scenario3PBT5",'Minor retrofit'!$S$24,"")))&amp;IF(F77="Scenario1PBT6",'Minor retrofit'!$T$24,IF(F77="Scenario2PBT6",'Minor retrofit'!$U$24,IF(F77="Scenario3PBT6",'Minor retrofit'!$V$24,"")))&amp;IF(F77="Scenario1PBT7",'Minor retrofit'!$W$24,IF(F77="Scenario2PBT7",'Minor retrofit'!$X$24,IF(F77="Scenario3PBT7",'Minor retrofit'!$Y$24,"")))&amp;IF(F77="Scenario1PBT8",'Minor retrofit'!$Z$24,IF(F77="Scenario2PBT8",'Minor retrofit'!$AA$24,IF(F77="Scenario3PBT8",'Minor retrofit'!$AB$24,"")))&amp;IF(F77="Scenario1PBT9",'Minor retrofit'!$AC$24,IF(F77="Scenario2PBT9",'Minor retrofit'!$AD$24,IF(F77="Scenario3PBT9",'Minor retrofit'!$AE$24,"")))&amp;IF(F77="Scenario1PBT10",'Minor retrofit'!$AF$24,IF(F77="Scenario2PBT10",'Minor retrofit'!$AG$24,IF(F77="Scenario3PBT10",'Minor retrofit'!$AH$24,"")))&amp;IF(F77="Scenario1PBT11",'Minor retrofit'!$AI$24,IF(F77="Scenario2PBT11",'Minor retrofit'!$AJ$24,IF(F77="Scenario3PBT11",'Minor retrofit'!$AK$24,"")))&amp;IF(F77="Scenario1PBT12",'Minor retrofit'!$AL$24,IF(F77="Scenario2PBT12",'Minor retrofit'!$AM$24,IF(F77="Scenario3PBT12",'Minor retrofit'!$AN$24,"")))&amp;IF(F77="Scenario1PBT13",'Minor retrofit'!$AO$24,IF(F77="Scenario2PBT13",'Minor retrofit'!$AP$24,IF(F77="Scenario3PBT13",'Minor retrofit'!$AQ$24,"")))&amp;IF(F77="Scenario1PBT14",'Minor retrofit'!$AR$24,IF(F77="Scenario2PBT14",'Minor retrofit'!$AS$24,IF(F77="Scenario3PBT14",'Minor retrofit'!$AT$24,"")))&amp;IF(F77="Scenario1PBT15",'Minor retrofit'!$AU$24,IF(F77="Scenario2PBT15",'Minor retrofit'!$AV$24,IF(F77="Scenario3PBT15",'Minor retrofit'!$AW$24,"")))</f>
        <v/>
      </c>
      <c r="P77" s="117">
        <f t="shared" si="29"/>
        <v>0</v>
      </c>
      <c r="Q77" s="117" t="str">
        <f>IF(F77="Scenario1PBT1",'Minor retrofit'!$E$26,IF(F77="Scenario2PBT1",'Minor retrofit'!$F$26,IF(F77="Scenario3PBT1",'Minor retrofit'!$G$26,"")))&amp;IF(F77="Scenario1PBT2",'Minor retrofit'!$H$26,IF(F77="Scenario2PBT2",'Minor retrofit'!$I$26,IF(F77="Scenario3PBT2",'Minor retrofit'!$J$26,"")))&amp;IF(F77="Scenario1PBT3",'Minor retrofit'!$K$26,IF(F77="Scenario2PBT3",'Minor retrofit'!$L$26,IF(F77="Scenario3PBT3",'Minor retrofit'!$M$26,"")))&amp;IF(F77="Scenario1PBT4",'Minor retrofit'!$N$26,IF(F77="Scenario2PBT4",'Minor retrofit'!$O$26,IF(F77="Scenario3PBT4",'Minor retrofit'!$P$26,"")))&amp;IF(F77="Scenario1PBT5",'Minor retrofit'!$Q$26,IF(F77="Scenario2PBT5",'Minor retrofit'!$R$26,IF(F77="Scenario3PBT5",'Minor retrofit'!$S$26,"")))&amp;IF(F77="Scenario1PBT6",'Minor retrofit'!$T$26,IF(F77="Scenario2PBT6",'Minor retrofit'!$U$26,IF(F77="Scenario3PBT6",'Minor retrofit'!$V$26,"")))&amp;IF(F77="Scenario1PBT7",'Minor retrofit'!$W$26,IF(F77="Scenario2PBT7",'Minor retrofit'!$X$26,IF(F77="Scenario3PBT7",'Minor retrofit'!$Y$26,"")))&amp;IF(F77="Scenario1PBT8",'Minor retrofit'!$Z$26,IF(F77="Scenario2PBT8",'Minor retrofit'!$AA$26,IF(F77="Scenario3PBT8",'Minor retrofit'!$AB$26,"")))&amp;IF(F77="Scenario1PBT9",'Minor retrofit'!$AC$26,IF(F77="Scenario2PBT9",'Minor retrofit'!$AD$26,IF(F77="Scenario3PBT9",'Minor retrofit'!$AE$26,"")))&amp;IF(F77="Scenario1PBT10",'Minor retrofit'!$AF$26,IF(F77="Scenario2PBT10",'Minor retrofit'!$AG$26,IF(F77="Scenario3PBT10",'Minor retrofit'!$AH$26,"")))&amp;IF(F77="Scenario1PBT11",'Minor retrofit'!$AI$26,IF(F77="Scenario2PBT11",'Minor retrofit'!$AJ$26,IF(F77="Scenario3PBT11",'Minor retrofit'!$AK$26,"")))&amp;IF(F77="Scenario1PBT12",'Minor retrofit'!$AL$26,IF(F77="Scenario2PBT12",'Minor retrofit'!$AM$26,IF(F77="Scenario3PBT12",'Minor retrofit'!$AN$26,"")))&amp;IF(F77="Scenario1PBT13",'Minor retrofit'!$AO$26,IF(F77="Scenario2PBT13",'Minor retrofit'!$AP$26,IF(F77="Scenario3PBT13",'Minor retrofit'!$AQ$26,"")))&amp;IF(F77="Scenario1PBT14",'Minor retrofit'!$AR$26,IF(F77="Scenario2PBT14",'Minor retrofit'!$AS$26,IF(F77="Scenario3PBT14",'Minor retrofit'!$AT$26,"")))&amp;IF(F77="Scenario1PBT15",'Minor retrofit'!$AU$26,IF(F77="Scenario2PBT15",'Minor retrofit'!$AV$26,IF(F77="Scenario3PBT15",'Minor retrofit'!$AW$26,"")))</f>
        <v/>
      </c>
      <c r="R77" s="117">
        <f t="shared" si="30"/>
        <v>0</v>
      </c>
      <c r="S77" s="117" t="str">
        <f>IF(F77="Scenario1PBT1",'Minor retrofit'!$E$28,IF(F77="Scenario2PBT1",'Minor retrofit'!$F$28,IF(F77="Scenario3PBT1",'Minor retrofit'!$G$28,"")))&amp;IF(F77="Scenario1PBT2",'Minor retrofit'!$H$28,IF(F77="Scenario2PBT2",'Minor retrofit'!$I$28,IF(F77="Scenario3PBT2",'Minor retrofit'!$J$28,"")))&amp;IF(F77="Scenario1PBT3",'Minor retrofit'!$K$28,IF(F77="Scenario2PBT3",'Minor retrofit'!$L$28,IF(F77="Scenario3PBT3",'Minor retrofit'!$M$28,"")))&amp;IF(F77="Scenario1PBT4",'Minor retrofit'!$N$28,IF(F77="Scenario2PBT4",'Minor retrofit'!$O$28,IF(F77="Scenario3PBT4",'Minor retrofit'!$P$28,"")))&amp;IF(F77="Scenario1PBT5",'Minor retrofit'!$Q$28,IF(F77="Scenario2PBT5",'Minor retrofit'!$R$28,IF(F77="Scenario3PBT5",'Minor retrofit'!$S$28,"")))&amp;IF(F77="Scenario1PBT6",'Minor retrofit'!$T$28,IF(F77="Scenario2PBT6",'Minor retrofit'!$U$28,IF(F77="Scenario3PBT6",'Minor retrofit'!$V$28,"")))&amp;IF(F77="Scenario1PBT7",'Minor retrofit'!$W$28,IF(F77="Scenario2PBT7",'Minor retrofit'!$X$28,IF(F77="Scenario3PBT7",'Minor retrofit'!$Y$28,"")))&amp;IF(F77="Scenario1PBT8",'Minor retrofit'!$Z$28,IF(F77="Scenario2PBT8",'Minor retrofit'!$AA$28,IF(F77="Scenario3PBT8",'Minor retrofit'!$AB$28,"")))&amp;IF(F77="Scenario1PBT9",'Minor retrofit'!$AC$28,IF(F77="Scenario2PBT9",'Minor retrofit'!$AD$28,IF(F77="Scenario3PBT9",'Minor retrofit'!$AE$28,"")))&amp;IF(F77="Scenario1PBT10",'Minor retrofit'!$AF$28,IF(F77="Scenario2PBT10",'Minor retrofit'!$AG$28,IF(F77="Scenario3PBT10",'Minor retrofit'!$AH$28,"")))&amp;IF(F77="Scenario1PBT11",'Minor retrofit'!$AI$28,IF(F77="Scenario2PBT11",'Minor retrofit'!$AJ$28,IF(F77="Scenario3PBT11",'Minor retrofit'!$AK$28,"")))&amp;IF(F77="Scenario1PBT12",'Minor retrofit'!$AL$28,IF(F77="Scenario2PBT12",'Minor retrofit'!$AM$28,IF(F77="Scenario3PBT12",'Minor retrofit'!$AN$28,"")))&amp;IF(F77="Scenario1PBT13",'Minor retrofit'!$AO$28,IF(F77="Scenario2PBT13",'Minor retrofit'!$AP$28,IF(F77="Scenario3PBT13",'Minor retrofit'!$AQ$28,"")))&amp;IF(F77="Scenario1PBT14",'Minor retrofit'!$AR$28,IF(F77="Scenario2PBT14",'Minor retrofit'!$AS$28,IF(F77="Scenario3PBT14",'Minor retrofit'!$AT$28,"")))&amp;IF(F77="Scenario1PBT15",'Minor retrofit'!$AU$28,IF(F77="Scenario2PBT15",'Minor retrofit'!$AV$28,IF(F77="Scenario3PBT15",'Minor retrofit'!$AW$28,"")))</f>
        <v/>
      </c>
      <c r="T77" s="207">
        <f t="shared" si="31"/>
        <v>0</v>
      </c>
      <c r="U77" s="206" t="str">
        <f>IF(F77="Scenario1PBT1",'Minor retrofit'!$E$39,IF(F77="Scenario2PBT1",'Minor retrofit'!$F$39,IF(F77="Scenario3PBT1",'Minor retrofit'!$G$39,"")))&amp;IF(F77="Scenario1PBT2",'Minor retrofit'!$H$39,IF(F77="Scenario2PBT2",'Minor retrofit'!$I$39,IF(F77="Scenario3PBT2",'Minor retrofit'!$J$39,"")))&amp;IF(F77="Scenario1PBT3",'Minor retrofit'!$K$39,IF(F77="Scenario2PBT3",'Minor retrofit'!$L$39,IF(F77="Scenario3PBT3",'Minor retrofit'!$M$39,"")))&amp;IF(F77="Scenario1PBT4",'Minor retrofit'!$N$39,IF(F77="Scenario2PBT4",'Minor retrofit'!$O$39,IF(F77="Scenario3PBT4",'Minor retrofit'!$P$39,"")))&amp;IF(F77="Scenario1PBT5",'Minor retrofit'!$Q$39,IF(F77="Scenario2PBT5",'Minor retrofit'!$R$39,IF(F77="Scenario3PBT5",'Minor retrofit'!$S$39,"")))&amp;IF(F77="Scenario1PBT6",'Minor retrofit'!$T$39,IF(F77="Scenario2PBT6",'Minor retrofit'!$U$39,IF(F77="Scenario3PBT6",'Minor retrofit'!$V$39,"")))&amp;IF(F77="Scenario1PBT7",'Minor retrofit'!$W$39,IF(F77="Scenario2PBT7",'Minor retrofit'!$X$39,IF(F77="Scenario3PBT7",'Minor retrofit'!$Y$39,"")))&amp;IF(F77="Scenario1PBT8",'Minor retrofit'!$Z$39,IF(F77="Scenario2PBT8",'Minor retrofit'!$AA$39,IF(F77="Scenario3PBT8",'Minor retrofit'!$AB$39,"")))&amp;IF(F77="Scenario1PBT9",'Minor retrofit'!$AC$39,IF(F77="Scenario2PBT9",'Minor retrofit'!$AD$39,IF(F77="Scenario3PBT9",'Minor retrofit'!$AE$39,"")))&amp;IF(F77="Scenario1PBT10",'Minor retrofit'!$AF$39,IF(F77="Scenario2PBT10",'Minor retrofit'!$AG$39,IF(F77="Scenario3PBT10",'Minor retrofit'!$AH$39,"")))&amp;IF(F77="Scenario1PBT11",'Minor retrofit'!$AI$39,IF(F77="Scenario2PBT11",'Minor retrofit'!$AJ$39,IF(F77="Scenario3PBT11",'Minor retrofit'!$AK$39,"")))&amp;IF(F77="Scenario1PBT12",'Minor retrofit'!$AL$39,IF(F77="Scenario2PBT12",'Minor retrofit'!$AM$39,IF(F77="Scenario3PBT12",'Minor retrofit'!$AN$39,"")))&amp;IF(F77="Scenario1PBT13",'Minor retrofit'!$AO$39,IF(F77="Scenario2PBT13",'Minor retrofit'!$AP$39,IF(F77="Scenario3PBT13",'Minor retrofit'!$AQ$39,"")))&amp;IF(F77="Scenario1PBT14",'Minor retrofit'!$AR$39,IF(F77="Scenario2PBT14",'Minor retrofit'!$AS$39,IF(F77="Scenario3PBT14",'Minor retrofit'!$AT$39,"")))&amp;IF(F77="Scenario1PBT15",'Minor retrofit'!$AU$39,IF(F77="Scenario2PBT15",'Minor retrofit'!$AV$39,IF(F77="Scenario3PBT15",'Minor retrofit'!$AW$39,"")))</f>
        <v/>
      </c>
      <c r="V77" s="117">
        <f t="shared" si="32"/>
        <v>0</v>
      </c>
      <c r="W77" s="117" t="str">
        <f>IF(F77="Scenario1PBT1",'Minor retrofit'!$E$41,IF(F77="Scenario2PBT1",'Minor retrofit'!$F$41,IF(F77="Scenario3PBT1",'Minor retrofit'!$G$41,"")))&amp;IF(F77="Scenario1PBT2",'Minor retrofit'!$H$41,IF(F77="Scenario2PBT2",'Minor retrofit'!$I$41,IF(F77="Scenario3PBT2",'Minor retrofit'!$J$41,"")))&amp;IF(F77="Scenario1PBT3",'Minor retrofit'!$K$41,IF(F77="Scenario2PBT3",'Minor retrofit'!$L$41,IF(F77="Scenario3PBT3",'Minor retrofit'!$M$41,"")))&amp;IF(F77="Scenario1PBT4",'Minor retrofit'!$N$41,IF(F77="Scenario2PBT4",'Minor retrofit'!$O$41,IF(F77="Scenario3PBT4",'Minor retrofit'!$P$41,"")))&amp;IF(F77="Scenario1PBT5",'Minor retrofit'!$Q$41,IF(F77="Scenario2PBT5",'Minor retrofit'!$R$41,IF(F77="Scenario3PBT5",'Minor retrofit'!$S$41,"")))&amp;IF(F77="Scenario1PBT6",'Minor retrofit'!$T$41,IF(F77="Scenario2PBT6",'Minor retrofit'!$U$41,IF(F77="Scenario3PBT6",'Minor retrofit'!$V$41,"")))&amp;IF(F77="Scenario1PBT7",'Minor retrofit'!$W$41,IF(F77="Scenario2PBT7",'Minor retrofit'!$X$41,IF(F77="Scenario3PBT7",'Minor retrofit'!$Y$41,"")))&amp;IF(F77="Scenario1PBT8",'Minor retrofit'!$Z$41,IF(F77="Scenario2PBT8",'Minor retrofit'!$AA$41,IF(F77="Scenario3PBT8",'Minor retrofit'!$AB$41,"")))&amp;IF(F77="Scenario1PBT9",'Minor retrofit'!$AC$41,IF(F77="Scenario2PBT9",'Minor retrofit'!$AD$41,IF(F77="Scenario3PBT9",'Minor retrofit'!$AE$41,"")))&amp;IF(F77="Scenario1PBT10",'Minor retrofit'!$AF$41,IF(F77="Scenario2PBT10",'Minor retrofit'!$AG$41,IF(F77="Scenario3PBT10",'Minor retrofit'!$AH$41,"")))&amp;IF(F77="Scenario1PBT11",'Minor retrofit'!$AI$41,IF(F77="Scenario2PBT11",'Minor retrofit'!$AJ$41,IF(F77="Scenario3PBT11",'Minor retrofit'!$AK$41,"")))&amp;IF(F77="Scenario1PBT12",'Minor retrofit'!$AL$41,IF(F77="Scenario2PBT12",'Minor retrofit'!$AM$41,IF(F77="Scenario3PBT12",'Minor retrofit'!$AN$41,"")))&amp;IF(F77="Scenario1PBT13",'Minor retrofit'!$AO$41,IF(F77="Scenario2PBT13",'Minor retrofit'!$AP$41,IF(F77="Scenario3PBT13",'Minor retrofit'!$AQ$41,"")))&amp;IF(F77="Scenario1PBT14",'Minor retrofit'!$AR$41,IF(F77="Scenario2PBT14",'Minor retrofit'!$AS$41,IF(F77="Scenario3PBT14",'Minor retrofit'!$AT$41,"")))&amp;IF(F77="Scenario1PBT15",'Minor retrofit'!$AU$41,IF(F77="Scenario2PBT15",'Minor retrofit'!$AV$41,IF(F77="Scenario3PBT15",'Minor retrofit'!$AW$41,"")))</f>
        <v/>
      </c>
      <c r="X77" s="117">
        <f t="shared" si="33"/>
        <v>0</v>
      </c>
      <c r="Y77" s="117" t="str">
        <f>IF(F77="Scenario1PBT1",'Minor retrofit'!$E$43,IF(F77="Scenario2PBT1",'Minor retrofit'!$F$43,IF(F77="Scenario3PBT1",'Minor retrofit'!$G$43,"")))&amp;IF(F77="Scenario1PBT2",'Minor retrofit'!$H$43,IF(F77="Scenario2PBT2",'Minor retrofit'!$I$43,IF(F77="Scenario3PBT2",'Minor retrofit'!$J$43,"")))&amp;IF(F77="Scenario1PBT3",'Minor retrofit'!$K$43,IF(F77="Scenario2PBT3",'Minor retrofit'!$L$43,IF(F77="Scenario3PBT3",'Minor retrofit'!$M$43,"")))&amp;IF(F77="Scenario1PBT4",'Minor retrofit'!$N$43,IF(F77="Scenario2PBT4",'Minor retrofit'!$O$43,IF(F77="Scenario3PBT4",'Minor retrofit'!$P$43,"")))&amp;IF(F77="Scenario1PBT5",'Minor retrofit'!$Q$43,IF(F77="Scenario2PBT5",'Minor retrofit'!$R$43,IF(F77="Scenario3PBT5",'Minor retrofit'!$S$43,"")))&amp;IF(F77="Scenario1PBT6",'Minor retrofit'!$T$43,IF(F77="Scenario2PBT6",'Minor retrofit'!$U$43,IF(F77="Scenario3PBT6",'Minor retrofit'!$V$43,"")))&amp;IF(F77="Scenario1PBT7",'Minor retrofit'!$W$43,IF(F77="Scenario2PBT7",'Minor retrofit'!$X$43,IF(F77="Scenario3PBT7",'Minor retrofit'!$Y$43,"")))&amp;IF(F77="Scenario1PBT8",'Minor retrofit'!$Z$43,IF(F77="Scenario2PBT8",'Minor retrofit'!$AA$43,IF(F77="Scenario3PBT8",'Minor retrofit'!$AB$43,"")))&amp;IF(F77="Scenario1PBT9",'Minor retrofit'!$AC$43,IF(F77="Scenario2PBT9",'Minor retrofit'!$AD$43,IF(F77="Scenario3PBT9",'Minor retrofit'!$AE$43,"")))&amp;IF(F77="Scenario1PBT10",'Minor retrofit'!$AF$43,IF(F77="Scenario2PBT10",'Minor retrofit'!$AG$43,IF(F77="Scenario3PBT10",'Minor retrofit'!$AH$43,"")))&amp;IF(F77="Scenario1PBT11",'Minor retrofit'!$AI$43,IF(F77="Scenario2PBT11",'Minor retrofit'!$AJ$43,IF(F77="Scenario3PBT11",'Minor retrofit'!$AK$43,"")))&amp;IF(F77="Scenario1PBT12",'Minor retrofit'!$AL$43,IF(F77="Scenario2PBT12",'Minor retrofit'!$AM$43,IF(F77="Scenario3PBT12",'Minor retrofit'!$AN$43,"")))&amp;IF(F77="Scenario1PBT13",'Minor retrofit'!$AO$43,IF(F77="Scenario2PBT13",'Minor retrofit'!$AP$43,IF(F77="Scenario3PBT13",'Minor retrofit'!$AQ$43,"")))&amp;IF(F77="Scenario1PBT14",'Minor retrofit'!$AR$43,IF(F77="Scenario2PBT14",'Minor retrofit'!$AS$43,IF(F77="Scenario3PBT14",'Minor retrofit'!$AT$43,"")))&amp;IF(F77="Scenario1PBT15",'Minor retrofit'!$AU$43,IF(F77="Scenario2PBT15",'Minor retrofit'!$AV$43,IF(F77="Scenario3PBT15",'Minor retrofit'!$AW$43,"")))</f>
        <v/>
      </c>
      <c r="Z77" s="117">
        <f t="shared" si="34"/>
        <v>0</v>
      </c>
      <c r="AA77" s="178" t="str">
        <f>IF(F77="Scenario1PBT1",'Minor retrofit'!$E$102,IF(F77="Scenario2PBT1",'Minor retrofit'!$F$102,IF(F77="Scenario3PBT1",'Minor retrofit'!$G$102,"")))&amp;IF(F77="Scenario1PBT2",'Minor retrofit'!$H$102,IF(F77="Scenario2PBT2",'Minor retrofit'!$I$102,IF(F77="Scenario3PBT2",'Minor retrofit'!$J$102,"")))&amp;IF(F77="Scenario1PBT3",'Minor retrofit'!$K$102,IF(F77="Scenario2PBT3",'Minor retrofit'!$L$102,IF(F77="Scenario3PBT3",'Minor retrofit'!$M$102,"")))&amp;IF(F77="Scenario1PBT4",'Minor retrofit'!$N$102,IF(F77="Scenario2PBT4",'Minor retrofit'!$O$102,IF(F77="Scenario3PBT4",'Minor retrofit'!$P$102,"")))&amp;IF(F77="Scenario1PBT5",'Minor retrofit'!$Q$102,IF(F77="Scenario2PBT5",'Minor retrofit'!$R$102,IF(F77="Scenario3PBT5",'Minor retrofit'!$S$102,"")))&amp;IF(F77="Scenario1PBT6",'Minor retrofit'!$T$102,IF(F77="Scenario2PBT6",'Minor retrofit'!$U$102,IF(F77="Scenario3PBT6",'Minor retrofit'!$V$102,"")))&amp;IF(F77="Scenario1PBT7",'Minor retrofit'!$W$102,IF(F77="Scenario2PBT7",'Minor retrofit'!$X$102,IF(F77="Scenario3PBT7",'Minor retrofit'!$Y$102,"")))&amp;IF(F77="Scenario1PBT8",'Minor retrofit'!$Z$102,IF(F77="Scenario2PBT8",'Minor retrofit'!$AA$102,IF(F77="Scenario3PBT8",'Minor retrofit'!$AB$102,"")))&amp;IF(F77="Scenario1PBT9",'Minor retrofit'!$AC$102,IF(F77="Scenario2PBT9",'Minor retrofit'!$AD$102,IF(F77="Scenario3PBT9",'Minor retrofit'!$AE$102,"")))&amp;IF(F77="Scenario1PBT10",'Minor retrofit'!$AF$102,IF(F77="Scenario2PBT10",'Minor retrofit'!$AG$102,IF(F77="Scenario3PBT10",'Minor retrofit'!$AH$102,"")))&amp;IF(F77="Scenario1PBT11",'Minor retrofit'!$AI$102,IF(F77="Scenario2PBT11",'Minor retrofit'!$AJ$102,IF(F77="Scenario3PBT11",'Minor retrofit'!$AK$102,"")))&amp;IF(F77="Scenario1PBT12",'Minor retrofit'!$AL$102,IF(F77="Scenario2PBT12",'Minor retrofit'!$AM$102,IF(F77="Scenario3PBT12",'Minor retrofit'!$AN$102,"")))&amp;IF(F77="Scenario1PBT13",'Minor retrofit'!$AO$102,IF(F77="Scenario2PBT13",'Minor retrofit'!$AP$102,IF(F77="Scenario3PBT13",'Minor retrofit'!$AQ$102,"")))&amp;IF(F77="Scenario1PBT14",'Minor retrofit'!$AR$102,IF(F77="Scenario2PBT14",'Minor retrofit'!$AS$102,IF(F77="Scenario3PBT14",'Minor retrofit'!$AT$102,"")))&amp;IF(F77="Scenario1PBT15",'Minor retrofit'!$AU$102,IF(F77="Scenario2PBT15",'Minor retrofit'!$AV$102,IF(F77="Scenario3PBT15",'Minor retrofit'!$AW$102,"")))</f>
        <v/>
      </c>
      <c r="AB77" s="179">
        <f t="shared" si="35"/>
        <v>0</v>
      </c>
      <c r="AC77" s="208">
        <f>IFERROR('Projection_Base-case'!G77-G77,0)</f>
        <v>0</v>
      </c>
      <c r="AD77" s="178">
        <f t="shared" si="36"/>
        <v>0</v>
      </c>
      <c r="AE77" s="117">
        <f>IFERROR(100*AC77/'Projection_Base-case'!G77,0)</f>
        <v>0</v>
      </c>
      <c r="AF77" s="117">
        <f>IFERROR('Projection_Base-case'!I77-I77,0)</f>
        <v>0</v>
      </c>
      <c r="AG77" s="178">
        <f t="shared" si="37"/>
        <v>0</v>
      </c>
      <c r="AH77" s="117">
        <f>IFERROR(100*AF77/'Projection_Base-case'!I77,0)</f>
        <v>0</v>
      </c>
      <c r="AI77" s="117">
        <f>IFERROR('Projection_Base-case'!K77-K77,0)</f>
        <v>0</v>
      </c>
      <c r="AJ77" s="178">
        <f t="shared" si="38"/>
        <v>0</v>
      </c>
      <c r="AK77" s="117">
        <f>IFERROR(100*AI77/'Projection_Base-case'!K77,0)</f>
        <v>0</v>
      </c>
      <c r="AL77" s="117">
        <f>IFERROR(M77-'Projection_Base-case'!M77,0)</f>
        <v>0</v>
      </c>
      <c r="AM77" s="178">
        <f t="shared" si="39"/>
        <v>0</v>
      </c>
      <c r="AN77" s="179">
        <f>IFERROR(IF('Projection_Base-case'!N77&gt;0,100*AM77/'Projection_Base-case'!N77,100*AM77/N77),0)</f>
        <v>0</v>
      </c>
      <c r="AO77" s="206">
        <f>IFERROR('Projection_Base-case'!O77-O77,0)</f>
        <v>0</v>
      </c>
      <c r="AP77" s="178">
        <f t="shared" si="40"/>
        <v>0</v>
      </c>
      <c r="AQ77" s="117">
        <f>IFERROR(100*AO77/'Projection_Base-case'!O77,0)</f>
        <v>0</v>
      </c>
      <c r="AR77" s="117">
        <f>IFERROR('Projection_Base-case'!Q77-Q77,0)</f>
        <v>0</v>
      </c>
      <c r="AS77" s="178">
        <f t="shared" si="41"/>
        <v>0</v>
      </c>
      <c r="AT77" s="117">
        <f>IFERROR(100*AR77/'Projection_Base-case'!Q77,0)</f>
        <v>0</v>
      </c>
      <c r="AU77" s="117">
        <f>IFERROR('Projection_Base-case'!S77-S77,0)</f>
        <v>0</v>
      </c>
      <c r="AV77" s="178">
        <f t="shared" si="42"/>
        <v>0</v>
      </c>
      <c r="AW77" s="118">
        <f>IFERROR(100*AU77/'Projection_Base-case'!S77,0)</f>
        <v>0</v>
      </c>
      <c r="AX77" s="206">
        <f>IFERROR('Projection_Base-case'!U77-U77,0)</f>
        <v>0</v>
      </c>
      <c r="AY77" s="178">
        <f t="shared" si="43"/>
        <v>0</v>
      </c>
      <c r="AZ77" s="117">
        <f>IFERROR(100*AX77/'Projection_Base-case'!U77,0)</f>
        <v>0</v>
      </c>
      <c r="BA77" s="117">
        <f>IFERROR('Projection_Base-case'!W77-W77,0)</f>
        <v>0</v>
      </c>
      <c r="BB77" s="178">
        <f t="shared" si="44"/>
        <v>0</v>
      </c>
      <c r="BC77" s="117">
        <f>IFERROR(100*BA77/'Projection_Base-case'!W77,0)</f>
        <v>0</v>
      </c>
      <c r="BD77" s="117">
        <f>IFERROR('Projection_Base-case'!Y77-Y77,0)</f>
        <v>0</v>
      </c>
      <c r="BE77" s="178">
        <f t="shared" si="45"/>
        <v>0</v>
      </c>
      <c r="BF77" s="117">
        <f>IFERROR(100*BD77/'Projection_Base-case'!Y77,0)</f>
        <v>0</v>
      </c>
      <c r="BG77" s="178">
        <f t="shared" si="46"/>
        <v>0</v>
      </c>
      <c r="BH77" s="179">
        <f t="shared" si="47"/>
        <v>0</v>
      </c>
    </row>
    <row r="78" spans="1:60">
      <c r="A78" s="205">
        <v>73</v>
      </c>
      <c r="B78" s="178">
        <f>IF('Projection_Base-case'!B78&lt;&gt;"",'Projection_Base-case'!B78,0)</f>
        <v>0</v>
      </c>
      <c r="C78" s="178">
        <f>IF('Projection_Base-case'!C78&lt;&gt;"",'Projection_Base-case'!C78,0)</f>
        <v>0</v>
      </c>
      <c r="D78" s="178">
        <f>IF('Projection_Base-case'!D78&lt;&gt;"",'Projection_Base-case'!D78,0)</f>
        <v>0</v>
      </c>
      <c r="E78" s="176" t="str">
        <f>IF(AND('Résultats Minor'!$AC$3="OUI",'Résultats Minor'!E77&lt;&gt;""),'Résultats Minor'!E77,IF(OR(D78="PBT2",D78="PBT3",D78="PBT5",D78="PBT8",D78="PBT9"),"Scenario1",IF(OR(D78="PBT6",D78="PBT7",D78="PBT10"),"Scenario2",IF(OR(D78="PBT1",D78="PBT4"),"Scenario3",""))))</f>
        <v/>
      </c>
      <c r="F78" s="202" t="str">
        <f t="shared" si="24"/>
        <v>0</v>
      </c>
      <c r="G78" s="206" t="str">
        <f>IF(F78="Scenario1PBT1",'Minor retrofit'!$E$7,IF(F78="Scenario2PBT1",'Minor retrofit'!$F$7,IF(F78="Scenario3PBT1",'Minor retrofit'!$G$7,"")))&amp;IF(F78="Scenario1PBT2",'Minor retrofit'!$H$7,IF(F78="Scenario2PBT2",'Minor retrofit'!$I$7,IF(F78="Scenario3PBT2",'Minor retrofit'!$J$7,"")))&amp;IF(F78="Scenario1PBT3",'Minor retrofit'!$K$7,IF(F78="Scenario2PBT3",'Minor retrofit'!$L$7,IF(F78="Scenario3PBT3",'Minor retrofit'!$M$7,"")))&amp;IF(F78="Scenario1PBT4",'Minor retrofit'!$N$7,IF(F78="Scenario2PBT4",'Minor retrofit'!$O$7,IF(F78="Scenario3PBT4",'Minor retrofit'!$P$7,"")))&amp;IF(F78="Scenario1PBT5",'Minor retrofit'!$Q$7,IF(F78="Scenario2PBT5",'Minor retrofit'!$R$7,IF(F78="Scenario3PBT5",'Minor retrofit'!$S$7,"")))&amp;IF(F78="Scenario1PBT6",'Minor retrofit'!$T$7,IF(F78="Scenario2PBT6",'Minor retrofit'!$U$7,IF(F78="Scenario3PBT6",'Minor retrofit'!$V$7,"")))&amp;IF(F78="Scenario1PBT7",'Minor retrofit'!$W$7,IF(F78="Scenario2PBT7",'Minor retrofit'!$X$7,IF(F78="Scenario3PBT7",'Minor retrofit'!$Y$7,"")))&amp;IF(F78="Scenario1PBT8",'Minor retrofit'!$Z$7,IF(F78="Scenario2PBT8",'Minor retrofit'!$AA$7,IF(F78="Scenario3PBT8",'Minor retrofit'!$AB$7,"")))&amp;IF(F78="Scenario1PBT9",'Minor retrofit'!$AC$7,IF(F78="Scenario2PBT9",'Minor retrofit'!$AD$7,IF(F78="Scenario3PBT9",'Minor retrofit'!$AE$7,"")))&amp;IF(F78="Scenario1PBT10",'Minor retrofit'!$AF$7,IF(F78="Scenario2PBT10",'Minor retrofit'!$AG$7,IF(F78="Scenario3PBT10",'Minor retrofit'!$AH$7,"")))&amp;IF(F78="Scenario1PBT11",'Minor retrofit'!$AI$7,IF(F78="Scenario2PBT11",'Minor retrofit'!$AJ$7,IF(F78="Scenario3PBT11",'Minor retrofit'!$AK$7,"")))&amp;IF(F78="Scenario1PBT12",'Minor retrofit'!$AL$7,IF(F78="Scenario2PBT12",'Minor retrofit'!$AM$7,IF(F78="Scenario3PBT12",'Minor retrofit'!$AN$7,"")))&amp;IF(F78="Scenario1PBT13",'Minor retrofit'!$AO$7,IF(F78="Scenario2PBT13",'Minor retrofit'!$AP$7,IF(F78="Scenario3PBT13",'Minor retrofit'!$AQ$7,"")))&amp;IF(F78="Scenario1PBT14",'Minor retrofit'!$AR$7,IF(F78="Scenario2PBT14",'Minor retrofit'!$AS$7,IF(F78="Scenario3PBT14",'Minor retrofit'!$AT$7,"")))&amp;IF(F78="Scenario1PBT15",'Minor retrofit'!$AU$7,IF(F78="Scenario2PBT15",'Minor retrofit'!$AV$7,IF(F78="Scenario3PBT15",'Minor retrofit'!$AW$7,"")))</f>
        <v/>
      </c>
      <c r="H78" s="117">
        <f t="shared" si="25"/>
        <v>0</v>
      </c>
      <c r="I78" s="117" t="str">
        <f>IF(F78="Scenario1PBT1",'Minor retrofit'!$E$17,IF(F78="Scenario2PBT1",'Minor retrofit'!$F$17,IF(F78="Scenario3PBT1",'Minor retrofit'!$G$17,"")))&amp;IF(F78="Scenario1PBT2",'Minor retrofit'!$H$17,IF(F78="Scenario2PBT2",'Minor retrofit'!$I$17,IF(F78="Scenario3PBT2",'Minor retrofit'!$J$17,"")))&amp;IF(F78="Scenario1PBT3",'Minor retrofit'!$K$17,IF(F78="Scenario2PBT3",'Minor retrofit'!$L$17,IF(F78="Scenario3PBT3",'Minor retrofit'!$M$17,"")))&amp;IF(F78="Scenario1PBT4",'Minor retrofit'!$N$17,IF(F78="Scenario2PBT4",'Minor retrofit'!$O$17,IF(F78="Scenario3PBT4",'Minor retrofit'!$P$17,"")))&amp;IF(F78="Scenario1PBT5",'Minor retrofit'!$Q$17,IF(F78="Scenario2PBT5",'Minor retrofit'!$R$17,IF(F78="Scenario3PBT5",'Minor retrofit'!$S$17,"")))&amp;IF(F78="Scenario1PBT6",'Minor retrofit'!$T$17,IF(F78="Scenario2PBT6",'Minor retrofit'!$U$17,IF(F78="Scenario3PBT6",'Minor retrofit'!$V$17,"")))&amp;IF(F78="Scenario1PBT7",'Minor retrofit'!$W$17,IF(F78="Scenario2PBT7",'Minor retrofit'!$X$17,IF(F78="Scenario3PBT7",'Minor retrofit'!$Y$17,"")))&amp;IF(F78="Scenario1PBT8",'Minor retrofit'!$Z$17,IF(F78="Scenario2PBT8",'Minor retrofit'!$AA$17,IF(F78="Scenario3PBT8",'Minor retrofit'!$AB$17,"")))&amp;IF(F78="Scenario1PBT9",'Minor retrofit'!$AC$17,IF(F78="Scenario2PBT9",'Minor retrofit'!$AD$17,IF(F78="Scenario3PBT9",'Minor retrofit'!$AE$17,"")))&amp;IF(F78="Scenario1PBT10",'Minor retrofit'!$AF$17,IF(F78="Scenario2PBT10",'Minor retrofit'!$AG$17,IF(F78="Scenario3PBT10",'Minor retrofit'!$AH$17,"")))&amp;IF(F78="Scenario1PBT11",'Minor retrofit'!$AI$17,IF(F78="Scenario2PBT11",'Minor retrofit'!$AJ$17,IF(F78="Scenario3PBT11",'Minor retrofit'!$AK$17,"")))&amp;IF(F78="Scenario1PBT12",'Minor retrofit'!$AL$17,IF(F78="Scenario2PBT12",'Minor retrofit'!$AM$17,IF(F78="Scenario3PBT12",'Minor retrofit'!$AN$17,"")))&amp;IF(F78="Scenario1PBT13",'Minor retrofit'!$AO$17,IF(F78="Scenario2PBT13",'Minor retrofit'!$AP$17,IF(F78="Scenario3PBT13",'Minor retrofit'!$AQ$17,"")))&amp;IF(F78="Scenario1PBT14",'Minor retrofit'!$AR$17,IF(F78="Scenario2PBT14",'Minor retrofit'!$AS$17,IF(F78="Scenario3PBT14",'Minor retrofit'!$AT$17,"")))&amp;IF(F78="Scenario1PBT15",'Minor retrofit'!$AU$17,IF(F78="Scenario2PBT15",'Minor retrofit'!$AV$17,IF(F78="Scenario3PBT15",'Minor retrofit'!$AW$17,"")))</f>
        <v/>
      </c>
      <c r="J78" s="117">
        <f t="shared" si="26"/>
        <v>0</v>
      </c>
      <c r="K78" s="117" t="str">
        <f>IF(F78="Scenario1PBT1",'Minor retrofit'!$E$19,IF(F78="Scenario2PBT1",'Minor retrofit'!$F$19,IF(F78="Scenario3PBT1",'Minor retrofit'!$G$19,"")))&amp;IF(F78="Scenario1PBT2",'Minor retrofit'!$H$19,IF(F78="Scenario2PBT2",'Minor retrofit'!$I$19,IF(F78="Scenario3PBT2",'Minor retrofit'!$J$19,"")))&amp;IF(F78="Scenario1PBT3",'Minor retrofit'!$K$19,IF(F78="Scenario2PBT3",'Minor retrofit'!$L$19,IF(F78="Scenario3PBT3",'Minor retrofit'!$M$19,"")))&amp;IF(F78="Scenario1PBT4",'Minor retrofit'!$N$19,IF(F78="Scenario2PBT4",'Minor retrofit'!$O$19,IF(F78="Scenario3PBT4",'Minor retrofit'!$P$19,"")))&amp;IF(F78="Scenario1PBT5",'Minor retrofit'!$Q$19,IF(F78="Scenario2PBT5",'Minor retrofit'!$R$19,IF(F78="Scenario3PBT5",'Minor retrofit'!$S$19,"")))&amp;IF(F78="Scenario1PBT6",'Minor retrofit'!$T$19,IF(F78="Scenario2PBT6",'Minor retrofit'!$U$19,IF(F78="Scenario3PBT6",'Minor retrofit'!$V$19,"")))&amp;IF(F78="Scenario1PBT7",'Minor retrofit'!$W$19,IF(F78="Scenario2PBT7",'Minor retrofit'!$X$19,IF(F78="Scenario3PBT7",'Minor retrofit'!$Y$19,"")))&amp;IF(F78="Scenario1PBT8",'Minor retrofit'!$Z$19,IF(F78="Scenario2PBT8",'Minor retrofit'!$AA$19,IF(F78="Scenario3PBT8",'Minor retrofit'!$AB$19,"")))&amp;IF(F78="Scenario1PBT9",'Minor retrofit'!$AC$19,IF(F78="Scenario2PBT9",'Minor retrofit'!$AD$19,IF(F78="Scenario3PBT9",'Minor retrofit'!$AE$19,"")))&amp;IF(F78="Scenario1PBT10",'Minor retrofit'!$AF$19,IF(F78="Scenario2PBT10",'Minor retrofit'!$AG$19,IF(F78="Scenario3PBT10",'Minor retrofit'!$AH$19,"")))&amp;IF(F78="Scenario1PBT11",'Minor retrofit'!$AI$19,IF(F78="Scenario2PBT11",'Minor retrofit'!$AJ$19,IF(F78="Scenario3PBT11",'Minor retrofit'!$AK$19,"")))&amp;IF(F78="Scenario1PBT12",'Minor retrofit'!$AL$19,IF(F78="Scenario2PBT12",'Minor retrofit'!$AM$19,IF(F78="Scenario3PBT12",'Minor retrofit'!$AN$19,"")))&amp;IF(F78="Scenario1PBT13",'Minor retrofit'!$AO$19,IF(F78="Scenario2PBT13",'Minor retrofit'!$AP$19,IF(F78="Scenario3PBT13",'Minor retrofit'!$AQ$19,"")))&amp;IF(F78="Scenario1PBT14",'Minor retrofit'!$AR$19,IF(F78="Scenario2PBT14",'Minor retrofit'!$AS$19,IF(F78="Scenario3PBT14",'Minor retrofit'!$AT$19,"")))&amp;IF(F78="Scenario1PBT15",'Minor retrofit'!$AU$19,IF(F78="Scenario2PBT15",'Minor retrofit'!$AV$19,IF(F78="Scenario3PBT15",'Minor retrofit'!$AW$19,"")))</f>
        <v/>
      </c>
      <c r="L78" s="117">
        <f t="shared" si="27"/>
        <v>0</v>
      </c>
      <c r="M78" s="117" t="str">
        <f>IF(F78="Scenario1PBT1",'Minor retrofit'!$E$21,IF(F78="Scenario2PBT1",'Minor retrofit'!$F$21,IF(F78="Scenario3PBT1",'Minor retrofit'!$G$21,"")))&amp;IF(F78="Scenario1PBT2",'Minor retrofit'!$H$21,IF(F78="Scenario2PBT2",'Minor retrofit'!$I$21,IF(F78="Scenario3PBT2",'Minor retrofit'!$J$21,"")))&amp;IF(F78="Scenario1PBT3",'Minor retrofit'!$K$21,IF(F78="Scenario2PBT3",'Minor retrofit'!$L$21,IF(F78="Scenario3PBT3",'Minor retrofit'!$M$21,"")))&amp;IF(F78="Scenario1PBT4",'Minor retrofit'!$N$21,IF(F78="Scenario2PBT4",'Minor retrofit'!$O$21,IF(F78="Scenario3PBT4",'Minor retrofit'!$P$21,"")))&amp;IF(F78="Scenario1PBT5",'Minor retrofit'!$Q$21,IF(F78="Scenario2PBT5",'Minor retrofit'!$R$21,IF(F78="Scenario3PBT5",'Minor retrofit'!$S$21,"")))&amp;IF(F78="Scenario1PBT6",'Minor retrofit'!$T$21,IF(F78="Scenario2PBT6",'Minor retrofit'!$U$21,IF(F78="Scenario3PBT6",'Minor retrofit'!$V$21,"")))&amp;IF(F78="Scenario1PBT7",'Minor retrofit'!$W$21,IF(F78="Scenario2PBT7",'Minor retrofit'!$X$21,IF(F78="Scenario3PBT7",'Minor retrofit'!$Y$21,"")))&amp;IF(F78="Scenario1PBT8",'Minor retrofit'!$Z$21,IF(F78="Scenario2PBT8",'Minor retrofit'!$AA$21,IF(F78="Scenario3PBT8",'Minor retrofit'!$AB$21,"")))&amp;IF(F78="Scenario1PBT9",'Minor retrofit'!$AC$21,IF(F78="Scenario2PBT9",'Minor retrofit'!$AD$21,IF(F78="Scenario3PBT9",'Minor retrofit'!$AE$21,"")))&amp;IF(F78="Scenario1PBT10",'Minor retrofit'!$AF$21,IF(F78="Scenario2PBT10",'Minor retrofit'!$AG$21,IF(F78="Scenario3PBT10",'Minor retrofit'!$AH$21,"")))&amp;IF(F78="Scenario1PBT11",'Minor retrofit'!$AI$21,IF(F78="Scenario2PBT11",'Minor retrofit'!$AJ$21,IF(F78="Scenario3PBT11",'Minor retrofit'!$AK$21,"")))&amp;IF(F78="Scenario1PBT12",'Minor retrofit'!$AL$21,IF(F78="Scenario2PBT12",'Minor retrofit'!$AM$21,IF(F78="Scenario3PBT12",'Minor retrofit'!$AN$21,"")))&amp;IF(F78="Scenario1PBT13",'Minor retrofit'!$AO$21,IF(F78="Scenario2PBT13",'Minor retrofit'!$AP$21,IF(F78="Scenario3PBT13",'Minor retrofit'!$AQ$21,"")))&amp;IF(F78="Scenario1PBT14",'Minor retrofit'!$AR$21,IF(F78="Scenario2PBT14",'Minor retrofit'!$AS$21,IF(F78="Scenario3PBT14",'Minor retrofit'!$AT$21,"")))&amp;IF(F78="Scenario1PBT15",'Minor retrofit'!$AU$21,IF(F78="Scenario2PBT15",'Minor retrofit'!$AV$21,IF(F78="Scenario3PBT15",'Minor retrofit'!$AW$21,"")))</f>
        <v/>
      </c>
      <c r="N78" s="118">
        <f t="shared" si="28"/>
        <v>0</v>
      </c>
      <c r="O78" s="206" t="str">
        <f>IF(F78="Scenario1PBT1",'Minor retrofit'!$E$24,IF(F78="Scenario2PBT1",'Minor retrofit'!$F$24,IF(F78="Scenario3PBT1",'Minor retrofit'!$G$24,"")))&amp;IF(F78="Scenario1PBT2",'Minor retrofit'!$H$24,IF(F78="Scenario2PBT2",'Minor retrofit'!$I$24,IF(F78="Scenario3PBT2",'Minor retrofit'!$J$24,"")))&amp;IF(F78="Scenario1PBT3",'Minor retrofit'!$K$24,IF(F78="Scenario2PBT3",'Minor retrofit'!$L$24,IF(F78="Scenario3PBT3",'Minor retrofit'!$M$24,"")))&amp;IF(F78="Scenario1PBT4",'Minor retrofit'!$N$24,IF(F78="Scenario2PBT4",'Minor retrofit'!$O$24,IF(F78="Scenario3PBT4",'Minor retrofit'!$P$24,"")))&amp;IF(F78="Scenario1PBT5",'Minor retrofit'!$Q$24,IF(F78="Scenario2PBT5",'Minor retrofit'!$R$24,IF(F78="Scenario3PBT5",'Minor retrofit'!$S$24,"")))&amp;IF(F78="Scenario1PBT6",'Minor retrofit'!$T$24,IF(F78="Scenario2PBT6",'Minor retrofit'!$U$24,IF(F78="Scenario3PBT6",'Minor retrofit'!$V$24,"")))&amp;IF(F78="Scenario1PBT7",'Minor retrofit'!$W$24,IF(F78="Scenario2PBT7",'Minor retrofit'!$X$24,IF(F78="Scenario3PBT7",'Minor retrofit'!$Y$24,"")))&amp;IF(F78="Scenario1PBT8",'Minor retrofit'!$Z$24,IF(F78="Scenario2PBT8",'Minor retrofit'!$AA$24,IF(F78="Scenario3PBT8",'Minor retrofit'!$AB$24,"")))&amp;IF(F78="Scenario1PBT9",'Minor retrofit'!$AC$24,IF(F78="Scenario2PBT9",'Minor retrofit'!$AD$24,IF(F78="Scenario3PBT9",'Minor retrofit'!$AE$24,"")))&amp;IF(F78="Scenario1PBT10",'Minor retrofit'!$AF$24,IF(F78="Scenario2PBT10",'Minor retrofit'!$AG$24,IF(F78="Scenario3PBT10",'Minor retrofit'!$AH$24,"")))&amp;IF(F78="Scenario1PBT11",'Minor retrofit'!$AI$24,IF(F78="Scenario2PBT11",'Minor retrofit'!$AJ$24,IF(F78="Scenario3PBT11",'Minor retrofit'!$AK$24,"")))&amp;IF(F78="Scenario1PBT12",'Minor retrofit'!$AL$24,IF(F78="Scenario2PBT12",'Minor retrofit'!$AM$24,IF(F78="Scenario3PBT12",'Minor retrofit'!$AN$24,"")))&amp;IF(F78="Scenario1PBT13",'Minor retrofit'!$AO$24,IF(F78="Scenario2PBT13",'Minor retrofit'!$AP$24,IF(F78="Scenario3PBT13",'Minor retrofit'!$AQ$24,"")))&amp;IF(F78="Scenario1PBT14",'Minor retrofit'!$AR$24,IF(F78="Scenario2PBT14",'Minor retrofit'!$AS$24,IF(F78="Scenario3PBT14",'Minor retrofit'!$AT$24,"")))&amp;IF(F78="Scenario1PBT15",'Minor retrofit'!$AU$24,IF(F78="Scenario2PBT15",'Minor retrofit'!$AV$24,IF(F78="Scenario3PBT15",'Minor retrofit'!$AW$24,"")))</f>
        <v/>
      </c>
      <c r="P78" s="117">
        <f t="shared" si="29"/>
        <v>0</v>
      </c>
      <c r="Q78" s="117" t="str">
        <f>IF(F78="Scenario1PBT1",'Minor retrofit'!$E$26,IF(F78="Scenario2PBT1",'Minor retrofit'!$F$26,IF(F78="Scenario3PBT1",'Minor retrofit'!$G$26,"")))&amp;IF(F78="Scenario1PBT2",'Minor retrofit'!$H$26,IF(F78="Scenario2PBT2",'Minor retrofit'!$I$26,IF(F78="Scenario3PBT2",'Minor retrofit'!$J$26,"")))&amp;IF(F78="Scenario1PBT3",'Minor retrofit'!$K$26,IF(F78="Scenario2PBT3",'Minor retrofit'!$L$26,IF(F78="Scenario3PBT3",'Minor retrofit'!$M$26,"")))&amp;IF(F78="Scenario1PBT4",'Minor retrofit'!$N$26,IF(F78="Scenario2PBT4",'Minor retrofit'!$O$26,IF(F78="Scenario3PBT4",'Minor retrofit'!$P$26,"")))&amp;IF(F78="Scenario1PBT5",'Minor retrofit'!$Q$26,IF(F78="Scenario2PBT5",'Minor retrofit'!$R$26,IF(F78="Scenario3PBT5",'Minor retrofit'!$S$26,"")))&amp;IF(F78="Scenario1PBT6",'Minor retrofit'!$T$26,IF(F78="Scenario2PBT6",'Minor retrofit'!$U$26,IF(F78="Scenario3PBT6",'Minor retrofit'!$V$26,"")))&amp;IF(F78="Scenario1PBT7",'Minor retrofit'!$W$26,IF(F78="Scenario2PBT7",'Minor retrofit'!$X$26,IF(F78="Scenario3PBT7",'Minor retrofit'!$Y$26,"")))&amp;IF(F78="Scenario1PBT8",'Minor retrofit'!$Z$26,IF(F78="Scenario2PBT8",'Minor retrofit'!$AA$26,IF(F78="Scenario3PBT8",'Minor retrofit'!$AB$26,"")))&amp;IF(F78="Scenario1PBT9",'Minor retrofit'!$AC$26,IF(F78="Scenario2PBT9",'Minor retrofit'!$AD$26,IF(F78="Scenario3PBT9",'Minor retrofit'!$AE$26,"")))&amp;IF(F78="Scenario1PBT10",'Minor retrofit'!$AF$26,IF(F78="Scenario2PBT10",'Minor retrofit'!$AG$26,IF(F78="Scenario3PBT10",'Minor retrofit'!$AH$26,"")))&amp;IF(F78="Scenario1PBT11",'Minor retrofit'!$AI$26,IF(F78="Scenario2PBT11",'Minor retrofit'!$AJ$26,IF(F78="Scenario3PBT11",'Minor retrofit'!$AK$26,"")))&amp;IF(F78="Scenario1PBT12",'Minor retrofit'!$AL$26,IF(F78="Scenario2PBT12",'Minor retrofit'!$AM$26,IF(F78="Scenario3PBT12",'Minor retrofit'!$AN$26,"")))&amp;IF(F78="Scenario1PBT13",'Minor retrofit'!$AO$26,IF(F78="Scenario2PBT13",'Minor retrofit'!$AP$26,IF(F78="Scenario3PBT13",'Minor retrofit'!$AQ$26,"")))&amp;IF(F78="Scenario1PBT14",'Minor retrofit'!$AR$26,IF(F78="Scenario2PBT14",'Minor retrofit'!$AS$26,IF(F78="Scenario3PBT14",'Minor retrofit'!$AT$26,"")))&amp;IF(F78="Scenario1PBT15",'Minor retrofit'!$AU$26,IF(F78="Scenario2PBT15",'Minor retrofit'!$AV$26,IF(F78="Scenario3PBT15",'Minor retrofit'!$AW$26,"")))</f>
        <v/>
      </c>
      <c r="R78" s="117">
        <f t="shared" si="30"/>
        <v>0</v>
      </c>
      <c r="S78" s="117" t="str">
        <f>IF(F78="Scenario1PBT1",'Minor retrofit'!$E$28,IF(F78="Scenario2PBT1",'Minor retrofit'!$F$28,IF(F78="Scenario3PBT1",'Minor retrofit'!$G$28,"")))&amp;IF(F78="Scenario1PBT2",'Minor retrofit'!$H$28,IF(F78="Scenario2PBT2",'Minor retrofit'!$I$28,IF(F78="Scenario3PBT2",'Minor retrofit'!$J$28,"")))&amp;IF(F78="Scenario1PBT3",'Minor retrofit'!$K$28,IF(F78="Scenario2PBT3",'Minor retrofit'!$L$28,IF(F78="Scenario3PBT3",'Minor retrofit'!$M$28,"")))&amp;IF(F78="Scenario1PBT4",'Minor retrofit'!$N$28,IF(F78="Scenario2PBT4",'Minor retrofit'!$O$28,IF(F78="Scenario3PBT4",'Minor retrofit'!$P$28,"")))&amp;IF(F78="Scenario1PBT5",'Minor retrofit'!$Q$28,IF(F78="Scenario2PBT5",'Minor retrofit'!$R$28,IF(F78="Scenario3PBT5",'Minor retrofit'!$S$28,"")))&amp;IF(F78="Scenario1PBT6",'Minor retrofit'!$T$28,IF(F78="Scenario2PBT6",'Minor retrofit'!$U$28,IF(F78="Scenario3PBT6",'Minor retrofit'!$V$28,"")))&amp;IF(F78="Scenario1PBT7",'Minor retrofit'!$W$28,IF(F78="Scenario2PBT7",'Minor retrofit'!$X$28,IF(F78="Scenario3PBT7",'Minor retrofit'!$Y$28,"")))&amp;IF(F78="Scenario1PBT8",'Minor retrofit'!$Z$28,IF(F78="Scenario2PBT8",'Minor retrofit'!$AA$28,IF(F78="Scenario3PBT8",'Minor retrofit'!$AB$28,"")))&amp;IF(F78="Scenario1PBT9",'Minor retrofit'!$AC$28,IF(F78="Scenario2PBT9",'Minor retrofit'!$AD$28,IF(F78="Scenario3PBT9",'Minor retrofit'!$AE$28,"")))&amp;IF(F78="Scenario1PBT10",'Minor retrofit'!$AF$28,IF(F78="Scenario2PBT10",'Minor retrofit'!$AG$28,IF(F78="Scenario3PBT10",'Minor retrofit'!$AH$28,"")))&amp;IF(F78="Scenario1PBT11",'Minor retrofit'!$AI$28,IF(F78="Scenario2PBT11",'Minor retrofit'!$AJ$28,IF(F78="Scenario3PBT11",'Minor retrofit'!$AK$28,"")))&amp;IF(F78="Scenario1PBT12",'Minor retrofit'!$AL$28,IF(F78="Scenario2PBT12",'Minor retrofit'!$AM$28,IF(F78="Scenario3PBT12",'Minor retrofit'!$AN$28,"")))&amp;IF(F78="Scenario1PBT13",'Minor retrofit'!$AO$28,IF(F78="Scenario2PBT13",'Minor retrofit'!$AP$28,IF(F78="Scenario3PBT13",'Minor retrofit'!$AQ$28,"")))&amp;IF(F78="Scenario1PBT14",'Minor retrofit'!$AR$28,IF(F78="Scenario2PBT14",'Minor retrofit'!$AS$28,IF(F78="Scenario3PBT14",'Minor retrofit'!$AT$28,"")))&amp;IF(F78="Scenario1PBT15",'Minor retrofit'!$AU$28,IF(F78="Scenario2PBT15",'Minor retrofit'!$AV$28,IF(F78="Scenario3PBT15",'Minor retrofit'!$AW$28,"")))</f>
        <v/>
      </c>
      <c r="T78" s="207">
        <f t="shared" si="31"/>
        <v>0</v>
      </c>
      <c r="U78" s="206" t="str">
        <f>IF(F78="Scenario1PBT1",'Minor retrofit'!$E$39,IF(F78="Scenario2PBT1",'Minor retrofit'!$F$39,IF(F78="Scenario3PBT1",'Minor retrofit'!$G$39,"")))&amp;IF(F78="Scenario1PBT2",'Minor retrofit'!$H$39,IF(F78="Scenario2PBT2",'Minor retrofit'!$I$39,IF(F78="Scenario3PBT2",'Minor retrofit'!$J$39,"")))&amp;IF(F78="Scenario1PBT3",'Minor retrofit'!$K$39,IF(F78="Scenario2PBT3",'Minor retrofit'!$L$39,IF(F78="Scenario3PBT3",'Minor retrofit'!$M$39,"")))&amp;IF(F78="Scenario1PBT4",'Minor retrofit'!$N$39,IF(F78="Scenario2PBT4",'Minor retrofit'!$O$39,IF(F78="Scenario3PBT4",'Minor retrofit'!$P$39,"")))&amp;IF(F78="Scenario1PBT5",'Minor retrofit'!$Q$39,IF(F78="Scenario2PBT5",'Minor retrofit'!$R$39,IF(F78="Scenario3PBT5",'Minor retrofit'!$S$39,"")))&amp;IF(F78="Scenario1PBT6",'Minor retrofit'!$T$39,IF(F78="Scenario2PBT6",'Minor retrofit'!$U$39,IF(F78="Scenario3PBT6",'Minor retrofit'!$V$39,"")))&amp;IF(F78="Scenario1PBT7",'Minor retrofit'!$W$39,IF(F78="Scenario2PBT7",'Minor retrofit'!$X$39,IF(F78="Scenario3PBT7",'Minor retrofit'!$Y$39,"")))&amp;IF(F78="Scenario1PBT8",'Minor retrofit'!$Z$39,IF(F78="Scenario2PBT8",'Minor retrofit'!$AA$39,IF(F78="Scenario3PBT8",'Minor retrofit'!$AB$39,"")))&amp;IF(F78="Scenario1PBT9",'Minor retrofit'!$AC$39,IF(F78="Scenario2PBT9",'Minor retrofit'!$AD$39,IF(F78="Scenario3PBT9",'Minor retrofit'!$AE$39,"")))&amp;IF(F78="Scenario1PBT10",'Minor retrofit'!$AF$39,IF(F78="Scenario2PBT10",'Minor retrofit'!$AG$39,IF(F78="Scenario3PBT10",'Minor retrofit'!$AH$39,"")))&amp;IF(F78="Scenario1PBT11",'Minor retrofit'!$AI$39,IF(F78="Scenario2PBT11",'Minor retrofit'!$AJ$39,IF(F78="Scenario3PBT11",'Minor retrofit'!$AK$39,"")))&amp;IF(F78="Scenario1PBT12",'Minor retrofit'!$AL$39,IF(F78="Scenario2PBT12",'Minor retrofit'!$AM$39,IF(F78="Scenario3PBT12",'Minor retrofit'!$AN$39,"")))&amp;IF(F78="Scenario1PBT13",'Minor retrofit'!$AO$39,IF(F78="Scenario2PBT13",'Minor retrofit'!$AP$39,IF(F78="Scenario3PBT13",'Minor retrofit'!$AQ$39,"")))&amp;IF(F78="Scenario1PBT14",'Minor retrofit'!$AR$39,IF(F78="Scenario2PBT14",'Minor retrofit'!$AS$39,IF(F78="Scenario3PBT14",'Minor retrofit'!$AT$39,"")))&amp;IF(F78="Scenario1PBT15",'Minor retrofit'!$AU$39,IF(F78="Scenario2PBT15",'Minor retrofit'!$AV$39,IF(F78="Scenario3PBT15",'Minor retrofit'!$AW$39,"")))</f>
        <v/>
      </c>
      <c r="V78" s="117">
        <f t="shared" si="32"/>
        <v>0</v>
      </c>
      <c r="W78" s="117" t="str">
        <f>IF(F78="Scenario1PBT1",'Minor retrofit'!$E$41,IF(F78="Scenario2PBT1",'Minor retrofit'!$F$41,IF(F78="Scenario3PBT1",'Minor retrofit'!$G$41,"")))&amp;IF(F78="Scenario1PBT2",'Minor retrofit'!$H$41,IF(F78="Scenario2PBT2",'Minor retrofit'!$I$41,IF(F78="Scenario3PBT2",'Minor retrofit'!$J$41,"")))&amp;IF(F78="Scenario1PBT3",'Minor retrofit'!$K$41,IF(F78="Scenario2PBT3",'Minor retrofit'!$L$41,IF(F78="Scenario3PBT3",'Minor retrofit'!$M$41,"")))&amp;IF(F78="Scenario1PBT4",'Minor retrofit'!$N$41,IF(F78="Scenario2PBT4",'Minor retrofit'!$O$41,IF(F78="Scenario3PBT4",'Minor retrofit'!$P$41,"")))&amp;IF(F78="Scenario1PBT5",'Minor retrofit'!$Q$41,IF(F78="Scenario2PBT5",'Minor retrofit'!$R$41,IF(F78="Scenario3PBT5",'Minor retrofit'!$S$41,"")))&amp;IF(F78="Scenario1PBT6",'Minor retrofit'!$T$41,IF(F78="Scenario2PBT6",'Minor retrofit'!$U$41,IF(F78="Scenario3PBT6",'Minor retrofit'!$V$41,"")))&amp;IF(F78="Scenario1PBT7",'Minor retrofit'!$W$41,IF(F78="Scenario2PBT7",'Minor retrofit'!$X$41,IF(F78="Scenario3PBT7",'Minor retrofit'!$Y$41,"")))&amp;IF(F78="Scenario1PBT8",'Minor retrofit'!$Z$41,IF(F78="Scenario2PBT8",'Minor retrofit'!$AA$41,IF(F78="Scenario3PBT8",'Minor retrofit'!$AB$41,"")))&amp;IF(F78="Scenario1PBT9",'Minor retrofit'!$AC$41,IF(F78="Scenario2PBT9",'Minor retrofit'!$AD$41,IF(F78="Scenario3PBT9",'Minor retrofit'!$AE$41,"")))&amp;IF(F78="Scenario1PBT10",'Minor retrofit'!$AF$41,IF(F78="Scenario2PBT10",'Minor retrofit'!$AG$41,IF(F78="Scenario3PBT10",'Minor retrofit'!$AH$41,"")))&amp;IF(F78="Scenario1PBT11",'Minor retrofit'!$AI$41,IF(F78="Scenario2PBT11",'Minor retrofit'!$AJ$41,IF(F78="Scenario3PBT11",'Minor retrofit'!$AK$41,"")))&amp;IF(F78="Scenario1PBT12",'Minor retrofit'!$AL$41,IF(F78="Scenario2PBT12",'Minor retrofit'!$AM$41,IF(F78="Scenario3PBT12",'Minor retrofit'!$AN$41,"")))&amp;IF(F78="Scenario1PBT13",'Minor retrofit'!$AO$41,IF(F78="Scenario2PBT13",'Minor retrofit'!$AP$41,IF(F78="Scenario3PBT13",'Minor retrofit'!$AQ$41,"")))&amp;IF(F78="Scenario1PBT14",'Minor retrofit'!$AR$41,IF(F78="Scenario2PBT14",'Minor retrofit'!$AS$41,IF(F78="Scenario3PBT14",'Minor retrofit'!$AT$41,"")))&amp;IF(F78="Scenario1PBT15",'Minor retrofit'!$AU$41,IF(F78="Scenario2PBT15",'Minor retrofit'!$AV$41,IF(F78="Scenario3PBT15",'Minor retrofit'!$AW$41,"")))</f>
        <v/>
      </c>
      <c r="X78" s="117">
        <f t="shared" si="33"/>
        <v>0</v>
      </c>
      <c r="Y78" s="117" t="str">
        <f>IF(F78="Scenario1PBT1",'Minor retrofit'!$E$43,IF(F78="Scenario2PBT1",'Minor retrofit'!$F$43,IF(F78="Scenario3PBT1",'Minor retrofit'!$G$43,"")))&amp;IF(F78="Scenario1PBT2",'Minor retrofit'!$H$43,IF(F78="Scenario2PBT2",'Minor retrofit'!$I$43,IF(F78="Scenario3PBT2",'Minor retrofit'!$J$43,"")))&amp;IF(F78="Scenario1PBT3",'Minor retrofit'!$K$43,IF(F78="Scenario2PBT3",'Minor retrofit'!$L$43,IF(F78="Scenario3PBT3",'Minor retrofit'!$M$43,"")))&amp;IF(F78="Scenario1PBT4",'Minor retrofit'!$N$43,IF(F78="Scenario2PBT4",'Minor retrofit'!$O$43,IF(F78="Scenario3PBT4",'Minor retrofit'!$P$43,"")))&amp;IF(F78="Scenario1PBT5",'Minor retrofit'!$Q$43,IF(F78="Scenario2PBT5",'Minor retrofit'!$R$43,IF(F78="Scenario3PBT5",'Minor retrofit'!$S$43,"")))&amp;IF(F78="Scenario1PBT6",'Minor retrofit'!$T$43,IF(F78="Scenario2PBT6",'Minor retrofit'!$U$43,IF(F78="Scenario3PBT6",'Minor retrofit'!$V$43,"")))&amp;IF(F78="Scenario1PBT7",'Minor retrofit'!$W$43,IF(F78="Scenario2PBT7",'Minor retrofit'!$X$43,IF(F78="Scenario3PBT7",'Minor retrofit'!$Y$43,"")))&amp;IF(F78="Scenario1PBT8",'Minor retrofit'!$Z$43,IF(F78="Scenario2PBT8",'Minor retrofit'!$AA$43,IF(F78="Scenario3PBT8",'Minor retrofit'!$AB$43,"")))&amp;IF(F78="Scenario1PBT9",'Minor retrofit'!$AC$43,IF(F78="Scenario2PBT9",'Minor retrofit'!$AD$43,IF(F78="Scenario3PBT9",'Minor retrofit'!$AE$43,"")))&amp;IF(F78="Scenario1PBT10",'Minor retrofit'!$AF$43,IF(F78="Scenario2PBT10",'Minor retrofit'!$AG$43,IF(F78="Scenario3PBT10",'Minor retrofit'!$AH$43,"")))&amp;IF(F78="Scenario1PBT11",'Minor retrofit'!$AI$43,IF(F78="Scenario2PBT11",'Minor retrofit'!$AJ$43,IF(F78="Scenario3PBT11",'Minor retrofit'!$AK$43,"")))&amp;IF(F78="Scenario1PBT12",'Minor retrofit'!$AL$43,IF(F78="Scenario2PBT12",'Minor retrofit'!$AM$43,IF(F78="Scenario3PBT12",'Minor retrofit'!$AN$43,"")))&amp;IF(F78="Scenario1PBT13",'Minor retrofit'!$AO$43,IF(F78="Scenario2PBT13",'Minor retrofit'!$AP$43,IF(F78="Scenario3PBT13",'Minor retrofit'!$AQ$43,"")))&amp;IF(F78="Scenario1PBT14",'Minor retrofit'!$AR$43,IF(F78="Scenario2PBT14",'Minor retrofit'!$AS$43,IF(F78="Scenario3PBT14",'Minor retrofit'!$AT$43,"")))&amp;IF(F78="Scenario1PBT15",'Minor retrofit'!$AU$43,IF(F78="Scenario2PBT15",'Minor retrofit'!$AV$43,IF(F78="Scenario3PBT15",'Minor retrofit'!$AW$43,"")))</f>
        <v/>
      </c>
      <c r="Z78" s="117">
        <f t="shared" si="34"/>
        <v>0</v>
      </c>
      <c r="AA78" s="178" t="str">
        <f>IF(F78="Scenario1PBT1",'Minor retrofit'!$E$102,IF(F78="Scenario2PBT1",'Minor retrofit'!$F$102,IF(F78="Scenario3PBT1",'Minor retrofit'!$G$102,"")))&amp;IF(F78="Scenario1PBT2",'Minor retrofit'!$H$102,IF(F78="Scenario2PBT2",'Minor retrofit'!$I$102,IF(F78="Scenario3PBT2",'Minor retrofit'!$J$102,"")))&amp;IF(F78="Scenario1PBT3",'Minor retrofit'!$K$102,IF(F78="Scenario2PBT3",'Minor retrofit'!$L$102,IF(F78="Scenario3PBT3",'Minor retrofit'!$M$102,"")))&amp;IF(F78="Scenario1PBT4",'Minor retrofit'!$N$102,IF(F78="Scenario2PBT4",'Minor retrofit'!$O$102,IF(F78="Scenario3PBT4",'Minor retrofit'!$P$102,"")))&amp;IF(F78="Scenario1PBT5",'Minor retrofit'!$Q$102,IF(F78="Scenario2PBT5",'Minor retrofit'!$R$102,IF(F78="Scenario3PBT5",'Minor retrofit'!$S$102,"")))&amp;IF(F78="Scenario1PBT6",'Minor retrofit'!$T$102,IF(F78="Scenario2PBT6",'Minor retrofit'!$U$102,IF(F78="Scenario3PBT6",'Minor retrofit'!$V$102,"")))&amp;IF(F78="Scenario1PBT7",'Minor retrofit'!$W$102,IF(F78="Scenario2PBT7",'Minor retrofit'!$X$102,IF(F78="Scenario3PBT7",'Minor retrofit'!$Y$102,"")))&amp;IF(F78="Scenario1PBT8",'Minor retrofit'!$Z$102,IF(F78="Scenario2PBT8",'Minor retrofit'!$AA$102,IF(F78="Scenario3PBT8",'Minor retrofit'!$AB$102,"")))&amp;IF(F78="Scenario1PBT9",'Minor retrofit'!$AC$102,IF(F78="Scenario2PBT9",'Minor retrofit'!$AD$102,IF(F78="Scenario3PBT9",'Minor retrofit'!$AE$102,"")))&amp;IF(F78="Scenario1PBT10",'Minor retrofit'!$AF$102,IF(F78="Scenario2PBT10",'Minor retrofit'!$AG$102,IF(F78="Scenario3PBT10",'Minor retrofit'!$AH$102,"")))&amp;IF(F78="Scenario1PBT11",'Minor retrofit'!$AI$102,IF(F78="Scenario2PBT11",'Minor retrofit'!$AJ$102,IF(F78="Scenario3PBT11",'Minor retrofit'!$AK$102,"")))&amp;IF(F78="Scenario1PBT12",'Minor retrofit'!$AL$102,IF(F78="Scenario2PBT12",'Minor retrofit'!$AM$102,IF(F78="Scenario3PBT12",'Minor retrofit'!$AN$102,"")))&amp;IF(F78="Scenario1PBT13",'Minor retrofit'!$AO$102,IF(F78="Scenario2PBT13",'Minor retrofit'!$AP$102,IF(F78="Scenario3PBT13",'Minor retrofit'!$AQ$102,"")))&amp;IF(F78="Scenario1PBT14",'Minor retrofit'!$AR$102,IF(F78="Scenario2PBT14",'Minor retrofit'!$AS$102,IF(F78="Scenario3PBT14",'Minor retrofit'!$AT$102,"")))&amp;IF(F78="Scenario1PBT15",'Minor retrofit'!$AU$102,IF(F78="Scenario2PBT15",'Minor retrofit'!$AV$102,IF(F78="Scenario3PBT15",'Minor retrofit'!$AW$102,"")))</f>
        <v/>
      </c>
      <c r="AB78" s="179">
        <f t="shared" si="35"/>
        <v>0</v>
      </c>
      <c r="AC78" s="208">
        <f>IFERROR('Projection_Base-case'!G78-G78,0)</f>
        <v>0</v>
      </c>
      <c r="AD78" s="178">
        <f t="shared" si="36"/>
        <v>0</v>
      </c>
      <c r="AE78" s="117">
        <f>IFERROR(100*AC78/'Projection_Base-case'!G78,0)</f>
        <v>0</v>
      </c>
      <c r="AF78" s="117">
        <f>IFERROR('Projection_Base-case'!I78-I78,0)</f>
        <v>0</v>
      </c>
      <c r="AG78" s="178">
        <f t="shared" si="37"/>
        <v>0</v>
      </c>
      <c r="AH78" s="117">
        <f>IFERROR(100*AF78/'Projection_Base-case'!I78,0)</f>
        <v>0</v>
      </c>
      <c r="AI78" s="117">
        <f>IFERROR('Projection_Base-case'!K78-K78,0)</f>
        <v>0</v>
      </c>
      <c r="AJ78" s="178">
        <f t="shared" si="38"/>
        <v>0</v>
      </c>
      <c r="AK78" s="117">
        <f>IFERROR(100*AI78/'Projection_Base-case'!K78,0)</f>
        <v>0</v>
      </c>
      <c r="AL78" s="117">
        <f>IFERROR(M78-'Projection_Base-case'!M78,0)</f>
        <v>0</v>
      </c>
      <c r="AM78" s="178">
        <f t="shared" si="39"/>
        <v>0</v>
      </c>
      <c r="AN78" s="179">
        <f>IFERROR(IF('Projection_Base-case'!N78&gt;0,100*AM78/'Projection_Base-case'!N78,100*AM78/N78),0)</f>
        <v>0</v>
      </c>
      <c r="AO78" s="206">
        <f>IFERROR('Projection_Base-case'!O78-O78,0)</f>
        <v>0</v>
      </c>
      <c r="AP78" s="178">
        <f t="shared" si="40"/>
        <v>0</v>
      </c>
      <c r="AQ78" s="117">
        <f>IFERROR(100*AO78/'Projection_Base-case'!O78,0)</f>
        <v>0</v>
      </c>
      <c r="AR78" s="117">
        <f>IFERROR('Projection_Base-case'!Q78-Q78,0)</f>
        <v>0</v>
      </c>
      <c r="AS78" s="178">
        <f t="shared" si="41"/>
        <v>0</v>
      </c>
      <c r="AT78" s="117">
        <f>IFERROR(100*AR78/'Projection_Base-case'!Q78,0)</f>
        <v>0</v>
      </c>
      <c r="AU78" s="117">
        <f>IFERROR('Projection_Base-case'!S78-S78,0)</f>
        <v>0</v>
      </c>
      <c r="AV78" s="178">
        <f t="shared" si="42"/>
        <v>0</v>
      </c>
      <c r="AW78" s="118">
        <f>IFERROR(100*AU78/'Projection_Base-case'!S78,0)</f>
        <v>0</v>
      </c>
      <c r="AX78" s="206">
        <f>IFERROR('Projection_Base-case'!U78-U78,0)</f>
        <v>0</v>
      </c>
      <c r="AY78" s="178">
        <f t="shared" si="43"/>
        <v>0</v>
      </c>
      <c r="AZ78" s="117">
        <f>IFERROR(100*AX78/'Projection_Base-case'!U78,0)</f>
        <v>0</v>
      </c>
      <c r="BA78" s="117">
        <f>IFERROR('Projection_Base-case'!W78-W78,0)</f>
        <v>0</v>
      </c>
      <c r="BB78" s="178">
        <f t="shared" si="44"/>
        <v>0</v>
      </c>
      <c r="BC78" s="117">
        <f>IFERROR(100*BA78/'Projection_Base-case'!W78,0)</f>
        <v>0</v>
      </c>
      <c r="BD78" s="117">
        <f>IFERROR('Projection_Base-case'!Y78-Y78,0)</f>
        <v>0</v>
      </c>
      <c r="BE78" s="178">
        <f t="shared" si="45"/>
        <v>0</v>
      </c>
      <c r="BF78" s="117">
        <f>IFERROR(100*BD78/'Projection_Base-case'!Y78,0)</f>
        <v>0</v>
      </c>
      <c r="BG78" s="178">
        <f t="shared" si="46"/>
        <v>0</v>
      </c>
      <c r="BH78" s="179">
        <f t="shared" si="47"/>
        <v>0</v>
      </c>
    </row>
    <row r="79" spans="1:60">
      <c r="A79" s="205">
        <v>74</v>
      </c>
      <c r="B79" s="178">
        <f>IF('Projection_Base-case'!B79&lt;&gt;"",'Projection_Base-case'!B79,0)</f>
        <v>0</v>
      </c>
      <c r="C79" s="178">
        <f>IF('Projection_Base-case'!C79&lt;&gt;"",'Projection_Base-case'!C79,0)</f>
        <v>0</v>
      </c>
      <c r="D79" s="178">
        <f>IF('Projection_Base-case'!D79&lt;&gt;"",'Projection_Base-case'!D79,0)</f>
        <v>0</v>
      </c>
      <c r="E79" s="176" t="str">
        <f>IF(AND('Résultats Minor'!$AC$3="OUI",'Résultats Minor'!E78&lt;&gt;""),'Résultats Minor'!E78,IF(OR(D79="PBT2",D79="PBT3",D79="PBT5",D79="PBT8",D79="PBT9"),"Scenario1",IF(OR(D79="PBT6",D79="PBT7",D79="PBT10"),"Scenario2",IF(OR(D79="PBT1",D79="PBT4"),"Scenario3",""))))</f>
        <v/>
      </c>
      <c r="F79" s="202" t="str">
        <f t="shared" si="24"/>
        <v>0</v>
      </c>
      <c r="G79" s="206" t="str">
        <f>IF(F79="Scenario1PBT1",'Minor retrofit'!$E$7,IF(F79="Scenario2PBT1",'Minor retrofit'!$F$7,IF(F79="Scenario3PBT1",'Minor retrofit'!$G$7,"")))&amp;IF(F79="Scenario1PBT2",'Minor retrofit'!$H$7,IF(F79="Scenario2PBT2",'Minor retrofit'!$I$7,IF(F79="Scenario3PBT2",'Minor retrofit'!$J$7,"")))&amp;IF(F79="Scenario1PBT3",'Minor retrofit'!$K$7,IF(F79="Scenario2PBT3",'Minor retrofit'!$L$7,IF(F79="Scenario3PBT3",'Minor retrofit'!$M$7,"")))&amp;IF(F79="Scenario1PBT4",'Minor retrofit'!$N$7,IF(F79="Scenario2PBT4",'Minor retrofit'!$O$7,IF(F79="Scenario3PBT4",'Minor retrofit'!$P$7,"")))&amp;IF(F79="Scenario1PBT5",'Minor retrofit'!$Q$7,IF(F79="Scenario2PBT5",'Minor retrofit'!$R$7,IF(F79="Scenario3PBT5",'Minor retrofit'!$S$7,"")))&amp;IF(F79="Scenario1PBT6",'Minor retrofit'!$T$7,IF(F79="Scenario2PBT6",'Minor retrofit'!$U$7,IF(F79="Scenario3PBT6",'Minor retrofit'!$V$7,"")))&amp;IF(F79="Scenario1PBT7",'Minor retrofit'!$W$7,IF(F79="Scenario2PBT7",'Minor retrofit'!$X$7,IF(F79="Scenario3PBT7",'Minor retrofit'!$Y$7,"")))&amp;IF(F79="Scenario1PBT8",'Minor retrofit'!$Z$7,IF(F79="Scenario2PBT8",'Minor retrofit'!$AA$7,IF(F79="Scenario3PBT8",'Minor retrofit'!$AB$7,"")))&amp;IF(F79="Scenario1PBT9",'Minor retrofit'!$AC$7,IF(F79="Scenario2PBT9",'Minor retrofit'!$AD$7,IF(F79="Scenario3PBT9",'Minor retrofit'!$AE$7,"")))&amp;IF(F79="Scenario1PBT10",'Minor retrofit'!$AF$7,IF(F79="Scenario2PBT10",'Minor retrofit'!$AG$7,IF(F79="Scenario3PBT10",'Minor retrofit'!$AH$7,"")))&amp;IF(F79="Scenario1PBT11",'Minor retrofit'!$AI$7,IF(F79="Scenario2PBT11",'Minor retrofit'!$AJ$7,IF(F79="Scenario3PBT11",'Minor retrofit'!$AK$7,"")))&amp;IF(F79="Scenario1PBT12",'Minor retrofit'!$AL$7,IF(F79="Scenario2PBT12",'Minor retrofit'!$AM$7,IF(F79="Scenario3PBT12",'Minor retrofit'!$AN$7,"")))&amp;IF(F79="Scenario1PBT13",'Minor retrofit'!$AO$7,IF(F79="Scenario2PBT13",'Minor retrofit'!$AP$7,IF(F79="Scenario3PBT13",'Minor retrofit'!$AQ$7,"")))&amp;IF(F79="Scenario1PBT14",'Minor retrofit'!$AR$7,IF(F79="Scenario2PBT14",'Minor retrofit'!$AS$7,IF(F79="Scenario3PBT14",'Minor retrofit'!$AT$7,"")))&amp;IF(F79="Scenario1PBT15",'Minor retrofit'!$AU$7,IF(F79="Scenario2PBT15",'Minor retrofit'!$AV$7,IF(F79="Scenario3PBT15",'Minor retrofit'!$AW$7,"")))</f>
        <v/>
      </c>
      <c r="H79" s="117">
        <f t="shared" si="25"/>
        <v>0</v>
      </c>
      <c r="I79" s="117" t="str">
        <f>IF(F79="Scenario1PBT1",'Minor retrofit'!$E$17,IF(F79="Scenario2PBT1",'Minor retrofit'!$F$17,IF(F79="Scenario3PBT1",'Minor retrofit'!$G$17,"")))&amp;IF(F79="Scenario1PBT2",'Minor retrofit'!$H$17,IF(F79="Scenario2PBT2",'Minor retrofit'!$I$17,IF(F79="Scenario3PBT2",'Minor retrofit'!$J$17,"")))&amp;IF(F79="Scenario1PBT3",'Minor retrofit'!$K$17,IF(F79="Scenario2PBT3",'Minor retrofit'!$L$17,IF(F79="Scenario3PBT3",'Minor retrofit'!$M$17,"")))&amp;IF(F79="Scenario1PBT4",'Minor retrofit'!$N$17,IF(F79="Scenario2PBT4",'Minor retrofit'!$O$17,IF(F79="Scenario3PBT4",'Minor retrofit'!$P$17,"")))&amp;IF(F79="Scenario1PBT5",'Minor retrofit'!$Q$17,IF(F79="Scenario2PBT5",'Minor retrofit'!$R$17,IF(F79="Scenario3PBT5",'Minor retrofit'!$S$17,"")))&amp;IF(F79="Scenario1PBT6",'Minor retrofit'!$T$17,IF(F79="Scenario2PBT6",'Minor retrofit'!$U$17,IF(F79="Scenario3PBT6",'Minor retrofit'!$V$17,"")))&amp;IF(F79="Scenario1PBT7",'Minor retrofit'!$W$17,IF(F79="Scenario2PBT7",'Minor retrofit'!$X$17,IF(F79="Scenario3PBT7",'Minor retrofit'!$Y$17,"")))&amp;IF(F79="Scenario1PBT8",'Minor retrofit'!$Z$17,IF(F79="Scenario2PBT8",'Minor retrofit'!$AA$17,IF(F79="Scenario3PBT8",'Minor retrofit'!$AB$17,"")))&amp;IF(F79="Scenario1PBT9",'Minor retrofit'!$AC$17,IF(F79="Scenario2PBT9",'Minor retrofit'!$AD$17,IF(F79="Scenario3PBT9",'Minor retrofit'!$AE$17,"")))&amp;IF(F79="Scenario1PBT10",'Minor retrofit'!$AF$17,IF(F79="Scenario2PBT10",'Minor retrofit'!$AG$17,IF(F79="Scenario3PBT10",'Minor retrofit'!$AH$17,"")))&amp;IF(F79="Scenario1PBT11",'Minor retrofit'!$AI$17,IF(F79="Scenario2PBT11",'Minor retrofit'!$AJ$17,IF(F79="Scenario3PBT11",'Minor retrofit'!$AK$17,"")))&amp;IF(F79="Scenario1PBT12",'Minor retrofit'!$AL$17,IF(F79="Scenario2PBT12",'Minor retrofit'!$AM$17,IF(F79="Scenario3PBT12",'Minor retrofit'!$AN$17,"")))&amp;IF(F79="Scenario1PBT13",'Minor retrofit'!$AO$17,IF(F79="Scenario2PBT13",'Minor retrofit'!$AP$17,IF(F79="Scenario3PBT13",'Minor retrofit'!$AQ$17,"")))&amp;IF(F79="Scenario1PBT14",'Minor retrofit'!$AR$17,IF(F79="Scenario2PBT14",'Minor retrofit'!$AS$17,IF(F79="Scenario3PBT14",'Minor retrofit'!$AT$17,"")))&amp;IF(F79="Scenario1PBT15",'Minor retrofit'!$AU$17,IF(F79="Scenario2PBT15",'Minor retrofit'!$AV$17,IF(F79="Scenario3PBT15",'Minor retrofit'!$AW$17,"")))</f>
        <v/>
      </c>
      <c r="J79" s="117">
        <f t="shared" si="26"/>
        <v>0</v>
      </c>
      <c r="K79" s="117" t="str">
        <f>IF(F79="Scenario1PBT1",'Minor retrofit'!$E$19,IF(F79="Scenario2PBT1",'Minor retrofit'!$F$19,IF(F79="Scenario3PBT1",'Minor retrofit'!$G$19,"")))&amp;IF(F79="Scenario1PBT2",'Minor retrofit'!$H$19,IF(F79="Scenario2PBT2",'Minor retrofit'!$I$19,IF(F79="Scenario3PBT2",'Minor retrofit'!$J$19,"")))&amp;IF(F79="Scenario1PBT3",'Minor retrofit'!$K$19,IF(F79="Scenario2PBT3",'Minor retrofit'!$L$19,IF(F79="Scenario3PBT3",'Minor retrofit'!$M$19,"")))&amp;IF(F79="Scenario1PBT4",'Minor retrofit'!$N$19,IF(F79="Scenario2PBT4",'Minor retrofit'!$O$19,IF(F79="Scenario3PBT4",'Minor retrofit'!$P$19,"")))&amp;IF(F79="Scenario1PBT5",'Minor retrofit'!$Q$19,IF(F79="Scenario2PBT5",'Minor retrofit'!$R$19,IF(F79="Scenario3PBT5",'Minor retrofit'!$S$19,"")))&amp;IF(F79="Scenario1PBT6",'Minor retrofit'!$T$19,IF(F79="Scenario2PBT6",'Minor retrofit'!$U$19,IF(F79="Scenario3PBT6",'Minor retrofit'!$V$19,"")))&amp;IF(F79="Scenario1PBT7",'Minor retrofit'!$W$19,IF(F79="Scenario2PBT7",'Minor retrofit'!$X$19,IF(F79="Scenario3PBT7",'Minor retrofit'!$Y$19,"")))&amp;IF(F79="Scenario1PBT8",'Minor retrofit'!$Z$19,IF(F79="Scenario2PBT8",'Minor retrofit'!$AA$19,IF(F79="Scenario3PBT8",'Minor retrofit'!$AB$19,"")))&amp;IF(F79="Scenario1PBT9",'Minor retrofit'!$AC$19,IF(F79="Scenario2PBT9",'Minor retrofit'!$AD$19,IF(F79="Scenario3PBT9",'Minor retrofit'!$AE$19,"")))&amp;IF(F79="Scenario1PBT10",'Minor retrofit'!$AF$19,IF(F79="Scenario2PBT10",'Minor retrofit'!$AG$19,IF(F79="Scenario3PBT10",'Minor retrofit'!$AH$19,"")))&amp;IF(F79="Scenario1PBT11",'Minor retrofit'!$AI$19,IF(F79="Scenario2PBT11",'Minor retrofit'!$AJ$19,IF(F79="Scenario3PBT11",'Minor retrofit'!$AK$19,"")))&amp;IF(F79="Scenario1PBT12",'Minor retrofit'!$AL$19,IF(F79="Scenario2PBT12",'Minor retrofit'!$AM$19,IF(F79="Scenario3PBT12",'Minor retrofit'!$AN$19,"")))&amp;IF(F79="Scenario1PBT13",'Minor retrofit'!$AO$19,IF(F79="Scenario2PBT13",'Minor retrofit'!$AP$19,IF(F79="Scenario3PBT13",'Minor retrofit'!$AQ$19,"")))&amp;IF(F79="Scenario1PBT14",'Minor retrofit'!$AR$19,IF(F79="Scenario2PBT14",'Minor retrofit'!$AS$19,IF(F79="Scenario3PBT14",'Minor retrofit'!$AT$19,"")))&amp;IF(F79="Scenario1PBT15",'Minor retrofit'!$AU$19,IF(F79="Scenario2PBT15",'Minor retrofit'!$AV$19,IF(F79="Scenario3PBT15",'Minor retrofit'!$AW$19,"")))</f>
        <v/>
      </c>
      <c r="L79" s="117">
        <f t="shared" si="27"/>
        <v>0</v>
      </c>
      <c r="M79" s="117" t="str">
        <f>IF(F79="Scenario1PBT1",'Minor retrofit'!$E$21,IF(F79="Scenario2PBT1",'Minor retrofit'!$F$21,IF(F79="Scenario3PBT1",'Minor retrofit'!$G$21,"")))&amp;IF(F79="Scenario1PBT2",'Minor retrofit'!$H$21,IF(F79="Scenario2PBT2",'Minor retrofit'!$I$21,IF(F79="Scenario3PBT2",'Minor retrofit'!$J$21,"")))&amp;IF(F79="Scenario1PBT3",'Minor retrofit'!$K$21,IF(F79="Scenario2PBT3",'Minor retrofit'!$L$21,IF(F79="Scenario3PBT3",'Minor retrofit'!$M$21,"")))&amp;IF(F79="Scenario1PBT4",'Minor retrofit'!$N$21,IF(F79="Scenario2PBT4",'Minor retrofit'!$O$21,IF(F79="Scenario3PBT4",'Minor retrofit'!$P$21,"")))&amp;IF(F79="Scenario1PBT5",'Minor retrofit'!$Q$21,IF(F79="Scenario2PBT5",'Minor retrofit'!$R$21,IF(F79="Scenario3PBT5",'Minor retrofit'!$S$21,"")))&amp;IF(F79="Scenario1PBT6",'Minor retrofit'!$T$21,IF(F79="Scenario2PBT6",'Minor retrofit'!$U$21,IF(F79="Scenario3PBT6",'Minor retrofit'!$V$21,"")))&amp;IF(F79="Scenario1PBT7",'Minor retrofit'!$W$21,IF(F79="Scenario2PBT7",'Minor retrofit'!$X$21,IF(F79="Scenario3PBT7",'Minor retrofit'!$Y$21,"")))&amp;IF(F79="Scenario1PBT8",'Minor retrofit'!$Z$21,IF(F79="Scenario2PBT8",'Minor retrofit'!$AA$21,IF(F79="Scenario3PBT8",'Minor retrofit'!$AB$21,"")))&amp;IF(F79="Scenario1PBT9",'Minor retrofit'!$AC$21,IF(F79="Scenario2PBT9",'Minor retrofit'!$AD$21,IF(F79="Scenario3PBT9",'Minor retrofit'!$AE$21,"")))&amp;IF(F79="Scenario1PBT10",'Minor retrofit'!$AF$21,IF(F79="Scenario2PBT10",'Minor retrofit'!$AG$21,IF(F79="Scenario3PBT10",'Minor retrofit'!$AH$21,"")))&amp;IF(F79="Scenario1PBT11",'Minor retrofit'!$AI$21,IF(F79="Scenario2PBT11",'Minor retrofit'!$AJ$21,IF(F79="Scenario3PBT11",'Minor retrofit'!$AK$21,"")))&amp;IF(F79="Scenario1PBT12",'Minor retrofit'!$AL$21,IF(F79="Scenario2PBT12",'Minor retrofit'!$AM$21,IF(F79="Scenario3PBT12",'Minor retrofit'!$AN$21,"")))&amp;IF(F79="Scenario1PBT13",'Minor retrofit'!$AO$21,IF(F79="Scenario2PBT13",'Minor retrofit'!$AP$21,IF(F79="Scenario3PBT13",'Minor retrofit'!$AQ$21,"")))&amp;IF(F79="Scenario1PBT14",'Minor retrofit'!$AR$21,IF(F79="Scenario2PBT14",'Minor retrofit'!$AS$21,IF(F79="Scenario3PBT14",'Minor retrofit'!$AT$21,"")))&amp;IF(F79="Scenario1PBT15",'Minor retrofit'!$AU$21,IF(F79="Scenario2PBT15",'Minor retrofit'!$AV$21,IF(F79="Scenario3PBT15",'Minor retrofit'!$AW$21,"")))</f>
        <v/>
      </c>
      <c r="N79" s="118">
        <f t="shared" si="28"/>
        <v>0</v>
      </c>
      <c r="O79" s="206" t="str">
        <f>IF(F79="Scenario1PBT1",'Minor retrofit'!$E$24,IF(F79="Scenario2PBT1",'Minor retrofit'!$F$24,IF(F79="Scenario3PBT1",'Minor retrofit'!$G$24,"")))&amp;IF(F79="Scenario1PBT2",'Minor retrofit'!$H$24,IF(F79="Scenario2PBT2",'Minor retrofit'!$I$24,IF(F79="Scenario3PBT2",'Minor retrofit'!$J$24,"")))&amp;IF(F79="Scenario1PBT3",'Minor retrofit'!$K$24,IF(F79="Scenario2PBT3",'Minor retrofit'!$L$24,IF(F79="Scenario3PBT3",'Minor retrofit'!$M$24,"")))&amp;IF(F79="Scenario1PBT4",'Minor retrofit'!$N$24,IF(F79="Scenario2PBT4",'Minor retrofit'!$O$24,IF(F79="Scenario3PBT4",'Minor retrofit'!$P$24,"")))&amp;IF(F79="Scenario1PBT5",'Minor retrofit'!$Q$24,IF(F79="Scenario2PBT5",'Minor retrofit'!$R$24,IF(F79="Scenario3PBT5",'Minor retrofit'!$S$24,"")))&amp;IF(F79="Scenario1PBT6",'Minor retrofit'!$T$24,IF(F79="Scenario2PBT6",'Minor retrofit'!$U$24,IF(F79="Scenario3PBT6",'Minor retrofit'!$V$24,"")))&amp;IF(F79="Scenario1PBT7",'Minor retrofit'!$W$24,IF(F79="Scenario2PBT7",'Minor retrofit'!$X$24,IF(F79="Scenario3PBT7",'Minor retrofit'!$Y$24,"")))&amp;IF(F79="Scenario1PBT8",'Minor retrofit'!$Z$24,IF(F79="Scenario2PBT8",'Minor retrofit'!$AA$24,IF(F79="Scenario3PBT8",'Minor retrofit'!$AB$24,"")))&amp;IF(F79="Scenario1PBT9",'Minor retrofit'!$AC$24,IF(F79="Scenario2PBT9",'Minor retrofit'!$AD$24,IF(F79="Scenario3PBT9",'Minor retrofit'!$AE$24,"")))&amp;IF(F79="Scenario1PBT10",'Minor retrofit'!$AF$24,IF(F79="Scenario2PBT10",'Minor retrofit'!$AG$24,IF(F79="Scenario3PBT10",'Minor retrofit'!$AH$24,"")))&amp;IF(F79="Scenario1PBT11",'Minor retrofit'!$AI$24,IF(F79="Scenario2PBT11",'Minor retrofit'!$AJ$24,IF(F79="Scenario3PBT11",'Minor retrofit'!$AK$24,"")))&amp;IF(F79="Scenario1PBT12",'Minor retrofit'!$AL$24,IF(F79="Scenario2PBT12",'Minor retrofit'!$AM$24,IF(F79="Scenario3PBT12",'Minor retrofit'!$AN$24,"")))&amp;IF(F79="Scenario1PBT13",'Minor retrofit'!$AO$24,IF(F79="Scenario2PBT13",'Minor retrofit'!$AP$24,IF(F79="Scenario3PBT13",'Minor retrofit'!$AQ$24,"")))&amp;IF(F79="Scenario1PBT14",'Minor retrofit'!$AR$24,IF(F79="Scenario2PBT14",'Minor retrofit'!$AS$24,IF(F79="Scenario3PBT14",'Minor retrofit'!$AT$24,"")))&amp;IF(F79="Scenario1PBT15",'Minor retrofit'!$AU$24,IF(F79="Scenario2PBT15",'Minor retrofit'!$AV$24,IF(F79="Scenario3PBT15",'Minor retrofit'!$AW$24,"")))</f>
        <v/>
      </c>
      <c r="P79" s="117">
        <f t="shared" si="29"/>
        <v>0</v>
      </c>
      <c r="Q79" s="117" t="str">
        <f>IF(F79="Scenario1PBT1",'Minor retrofit'!$E$26,IF(F79="Scenario2PBT1",'Minor retrofit'!$F$26,IF(F79="Scenario3PBT1",'Minor retrofit'!$G$26,"")))&amp;IF(F79="Scenario1PBT2",'Minor retrofit'!$H$26,IF(F79="Scenario2PBT2",'Minor retrofit'!$I$26,IF(F79="Scenario3PBT2",'Minor retrofit'!$J$26,"")))&amp;IF(F79="Scenario1PBT3",'Minor retrofit'!$K$26,IF(F79="Scenario2PBT3",'Minor retrofit'!$L$26,IF(F79="Scenario3PBT3",'Minor retrofit'!$M$26,"")))&amp;IF(F79="Scenario1PBT4",'Minor retrofit'!$N$26,IF(F79="Scenario2PBT4",'Minor retrofit'!$O$26,IF(F79="Scenario3PBT4",'Minor retrofit'!$P$26,"")))&amp;IF(F79="Scenario1PBT5",'Minor retrofit'!$Q$26,IF(F79="Scenario2PBT5",'Minor retrofit'!$R$26,IF(F79="Scenario3PBT5",'Minor retrofit'!$S$26,"")))&amp;IF(F79="Scenario1PBT6",'Minor retrofit'!$T$26,IF(F79="Scenario2PBT6",'Minor retrofit'!$U$26,IF(F79="Scenario3PBT6",'Minor retrofit'!$V$26,"")))&amp;IF(F79="Scenario1PBT7",'Minor retrofit'!$W$26,IF(F79="Scenario2PBT7",'Minor retrofit'!$X$26,IF(F79="Scenario3PBT7",'Minor retrofit'!$Y$26,"")))&amp;IF(F79="Scenario1PBT8",'Minor retrofit'!$Z$26,IF(F79="Scenario2PBT8",'Minor retrofit'!$AA$26,IF(F79="Scenario3PBT8",'Minor retrofit'!$AB$26,"")))&amp;IF(F79="Scenario1PBT9",'Minor retrofit'!$AC$26,IF(F79="Scenario2PBT9",'Minor retrofit'!$AD$26,IF(F79="Scenario3PBT9",'Minor retrofit'!$AE$26,"")))&amp;IF(F79="Scenario1PBT10",'Minor retrofit'!$AF$26,IF(F79="Scenario2PBT10",'Minor retrofit'!$AG$26,IF(F79="Scenario3PBT10",'Minor retrofit'!$AH$26,"")))&amp;IF(F79="Scenario1PBT11",'Minor retrofit'!$AI$26,IF(F79="Scenario2PBT11",'Minor retrofit'!$AJ$26,IF(F79="Scenario3PBT11",'Minor retrofit'!$AK$26,"")))&amp;IF(F79="Scenario1PBT12",'Minor retrofit'!$AL$26,IF(F79="Scenario2PBT12",'Minor retrofit'!$AM$26,IF(F79="Scenario3PBT12",'Minor retrofit'!$AN$26,"")))&amp;IF(F79="Scenario1PBT13",'Minor retrofit'!$AO$26,IF(F79="Scenario2PBT13",'Minor retrofit'!$AP$26,IF(F79="Scenario3PBT13",'Minor retrofit'!$AQ$26,"")))&amp;IF(F79="Scenario1PBT14",'Minor retrofit'!$AR$26,IF(F79="Scenario2PBT14",'Minor retrofit'!$AS$26,IF(F79="Scenario3PBT14",'Minor retrofit'!$AT$26,"")))&amp;IF(F79="Scenario1PBT15",'Minor retrofit'!$AU$26,IF(F79="Scenario2PBT15",'Minor retrofit'!$AV$26,IF(F79="Scenario3PBT15",'Minor retrofit'!$AW$26,"")))</f>
        <v/>
      </c>
      <c r="R79" s="117">
        <f t="shared" si="30"/>
        <v>0</v>
      </c>
      <c r="S79" s="117" t="str">
        <f>IF(F79="Scenario1PBT1",'Minor retrofit'!$E$28,IF(F79="Scenario2PBT1",'Minor retrofit'!$F$28,IF(F79="Scenario3PBT1",'Minor retrofit'!$G$28,"")))&amp;IF(F79="Scenario1PBT2",'Minor retrofit'!$H$28,IF(F79="Scenario2PBT2",'Minor retrofit'!$I$28,IF(F79="Scenario3PBT2",'Minor retrofit'!$J$28,"")))&amp;IF(F79="Scenario1PBT3",'Minor retrofit'!$K$28,IF(F79="Scenario2PBT3",'Minor retrofit'!$L$28,IF(F79="Scenario3PBT3",'Minor retrofit'!$M$28,"")))&amp;IF(F79="Scenario1PBT4",'Minor retrofit'!$N$28,IF(F79="Scenario2PBT4",'Minor retrofit'!$O$28,IF(F79="Scenario3PBT4",'Minor retrofit'!$P$28,"")))&amp;IF(F79="Scenario1PBT5",'Minor retrofit'!$Q$28,IF(F79="Scenario2PBT5",'Minor retrofit'!$R$28,IF(F79="Scenario3PBT5",'Minor retrofit'!$S$28,"")))&amp;IF(F79="Scenario1PBT6",'Minor retrofit'!$T$28,IF(F79="Scenario2PBT6",'Minor retrofit'!$U$28,IF(F79="Scenario3PBT6",'Minor retrofit'!$V$28,"")))&amp;IF(F79="Scenario1PBT7",'Minor retrofit'!$W$28,IF(F79="Scenario2PBT7",'Minor retrofit'!$X$28,IF(F79="Scenario3PBT7",'Minor retrofit'!$Y$28,"")))&amp;IF(F79="Scenario1PBT8",'Minor retrofit'!$Z$28,IF(F79="Scenario2PBT8",'Minor retrofit'!$AA$28,IF(F79="Scenario3PBT8",'Minor retrofit'!$AB$28,"")))&amp;IF(F79="Scenario1PBT9",'Minor retrofit'!$AC$28,IF(F79="Scenario2PBT9",'Minor retrofit'!$AD$28,IF(F79="Scenario3PBT9",'Minor retrofit'!$AE$28,"")))&amp;IF(F79="Scenario1PBT10",'Minor retrofit'!$AF$28,IF(F79="Scenario2PBT10",'Minor retrofit'!$AG$28,IF(F79="Scenario3PBT10",'Minor retrofit'!$AH$28,"")))&amp;IF(F79="Scenario1PBT11",'Minor retrofit'!$AI$28,IF(F79="Scenario2PBT11",'Minor retrofit'!$AJ$28,IF(F79="Scenario3PBT11",'Minor retrofit'!$AK$28,"")))&amp;IF(F79="Scenario1PBT12",'Minor retrofit'!$AL$28,IF(F79="Scenario2PBT12",'Minor retrofit'!$AM$28,IF(F79="Scenario3PBT12",'Minor retrofit'!$AN$28,"")))&amp;IF(F79="Scenario1PBT13",'Minor retrofit'!$AO$28,IF(F79="Scenario2PBT13",'Minor retrofit'!$AP$28,IF(F79="Scenario3PBT13",'Minor retrofit'!$AQ$28,"")))&amp;IF(F79="Scenario1PBT14",'Minor retrofit'!$AR$28,IF(F79="Scenario2PBT14",'Minor retrofit'!$AS$28,IF(F79="Scenario3PBT14",'Minor retrofit'!$AT$28,"")))&amp;IF(F79="Scenario1PBT15",'Minor retrofit'!$AU$28,IF(F79="Scenario2PBT15",'Minor retrofit'!$AV$28,IF(F79="Scenario3PBT15",'Minor retrofit'!$AW$28,"")))</f>
        <v/>
      </c>
      <c r="T79" s="207">
        <f t="shared" si="31"/>
        <v>0</v>
      </c>
      <c r="U79" s="206" t="str">
        <f>IF(F79="Scenario1PBT1",'Minor retrofit'!$E$39,IF(F79="Scenario2PBT1",'Minor retrofit'!$F$39,IF(F79="Scenario3PBT1",'Minor retrofit'!$G$39,"")))&amp;IF(F79="Scenario1PBT2",'Minor retrofit'!$H$39,IF(F79="Scenario2PBT2",'Minor retrofit'!$I$39,IF(F79="Scenario3PBT2",'Minor retrofit'!$J$39,"")))&amp;IF(F79="Scenario1PBT3",'Minor retrofit'!$K$39,IF(F79="Scenario2PBT3",'Minor retrofit'!$L$39,IF(F79="Scenario3PBT3",'Minor retrofit'!$M$39,"")))&amp;IF(F79="Scenario1PBT4",'Minor retrofit'!$N$39,IF(F79="Scenario2PBT4",'Minor retrofit'!$O$39,IF(F79="Scenario3PBT4",'Minor retrofit'!$P$39,"")))&amp;IF(F79="Scenario1PBT5",'Minor retrofit'!$Q$39,IF(F79="Scenario2PBT5",'Minor retrofit'!$R$39,IF(F79="Scenario3PBT5",'Minor retrofit'!$S$39,"")))&amp;IF(F79="Scenario1PBT6",'Minor retrofit'!$T$39,IF(F79="Scenario2PBT6",'Minor retrofit'!$U$39,IF(F79="Scenario3PBT6",'Minor retrofit'!$V$39,"")))&amp;IF(F79="Scenario1PBT7",'Minor retrofit'!$W$39,IF(F79="Scenario2PBT7",'Minor retrofit'!$X$39,IF(F79="Scenario3PBT7",'Minor retrofit'!$Y$39,"")))&amp;IF(F79="Scenario1PBT8",'Minor retrofit'!$Z$39,IF(F79="Scenario2PBT8",'Minor retrofit'!$AA$39,IF(F79="Scenario3PBT8",'Minor retrofit'!$AB$39,"")))&amp;IF(F79="Scenario1PBT9",'Minor retrofit'!$AC$39,IF(F79="Scenario2PBT9",'Minor retrofit'!$AD$39,IF(F79="Scenario3PBT9",'Minor retrofit'!$AE$39,"")))&amp;IF(F79="Scenario1PBT10",'Minor retrofit'!$AF$39,IF(F79="Scenario2PBT10",'Minor retrofit'!$AG$39,IF(F79="Scenario3PBT10",'Minor retrofit'!$AH$39,"")))&amp;IF(F79="Scenario1PBT11",'Minor retrofit'!$AI$39,IF(F79="Scenario2PBT11",'Minor retrofit'!$AJ$39,IF(F79="Scenario3PBT11",'Minor retrofit'!$AK$39,"")))&amp;IF(F79="Scenario1PBT12",'Minor retrofit'!$AL$39,IF(F79="Scenario2PBT12",'Minor retrofit'!$AM$39,IF(F79="Scenario3PBT12",'Minor retrofit'!$AN$39,"")))&amp;IF(F79="Scenario1PBT13",'Minor retrofit'!$AO$39,IF(F79="Scenario2PBT13",'Minor retrofit'!$AP$39,IF(F79="Scenario3PBT13",'Minor retrofit'!$AQ$39,"")))&amp;IF(F79="Scenario1PBT14",'Minor retrofit'!$AR$39,IF(F79="Scenario2PBT14",'Minor retrofit'!$AS$39,IF(F79="Scenario3PBT14",'Minor retrofit'!$AT$39,"")))&amp;IF(F79="Scenario1PBT15",'Minor retrofit'!$AU$39,IF(F79="Scenario2PBT15",'Minor retrofit'!$AV$39,IF(F79="Scenario3PBT15",'Minor retrofit'!$AW$39,"")))</f>
        <v/>
      </c>
      <c r="V79" s="117">
        <f t="shared" si="32"/>
        <v>0</v>
      </c>
      <c r="W79" s="117" t="str">
        <f>IF(F79="Scenario1PBT1",'Minor retrofit'!$E$41,IF(F79="Scenario2PBT1",'Minor retrofit'!$F$41,IF(F79="Scenario3PBT1",'Minor retrofit'!$G$41,"")))&amp;IF(F79="Scenario1PBT2",'Minor retrofit'!$H$41,IF(F79="Scenario2PBT2",'Minor retrofit'!$I$41,IF(F79="Scenario3PBT2",'Minor retrofit'!$J$41,"")))&amp;IF(F79="Scenario1PBT3",'Minor retrofit'!$K$41,IF(F79="Scenario2PBT3",'Minor retrofit'!$L$41,IF(F79="Scenario3PBT3",'Minor retrofit'!$M$41,"")))&amp;IF(F79="Scenario1PBT4",'Minor retrofit'!$N$41,IF(F79="Scenario2PBT4",'Minor retrofit'!$O$41,IF(F79="Scenario3PBT4",'Minor retrofit'!$P$41,"")))&amp;IF(F79="Scenario1PBT5",'Minor retrofit'!$Q$41,IF(F79="Scenario2PBT5",'Minor retrofit'!$R$41,IF(F79="Scenario3PBT5",'Minor retrofit'!$S$41,"")))&amp;IF(F79="Scenario1PBT6",'Minor retrofit'!$T$41,IF(F79="Scenario2PBT6",'Minor retrofit'!$U$41,IF(F79="Scenario3PBT6",'Minor retrofit'!$V$41,"")))&amp;IF(F79="Scenario1PBT7",'Minor retrofit'!$W$41,IF(F79="Scenario2PBT7",'Minor retrofit'!$X$41,IF(F79="Scenario3PBT7",'Minor retrofit'!$Y$41,"")))&amp;IF(F79="Scenario1PBT8",'Minor retrofit'!$Z$41,IF(F79="Scenario2PBT8",'Minor retrofit'!$AA$41,IF(F79="Scenario3PBT8",'Minor retrofit'!$AB$41,"")))&amp;IF(F79="Scenario1PBT9",'Minor retrofit'!$AC$41,IF(F79="Scenario2PBT9",'Minor retrofit'!$AD$41,IF(F79="Scenario3PBT9",'Minor retrofit'!$AE$41,"")))&amp;IF(F79="Scenario1PBT10",'Minor retrofit'!$AF$41,IF(F79="Scenario2PBT10",'Minor retrofit'!$AG$41,IF(F79="Scenario3PBT10",'Minor retrofit'!$AH$41,"")))&amp;IF(F79="Scenario1PBT11",'Minor retrofit'!$AI$41,IF(F79="Scenario2PBT11",'Minor retrofit'!$AJ$41,IF(F79="Scenario3PBT11",'Minor retrofit'!$AK$41,"")))&amp;IF(F79="Scenario1PBT12",'Minor retrofit'!$AL$41,IF(F79="Scenario2PBT12",'Minor retrofit'!$AM$41,IF(F79="Scenario3PBT12",'Minor retrofit'!$AN$41,"")))&amp;IF(F79="Scenario1PBT13",'Minor retrofit'!$AO$41,IF(F79="Scenario2PBT13",'Minor retrofit'!$AP$41,IF(F79="Scenario3PBT13",'Minor retrofit'!$AQ$41,"")))&amp;IF(F79="Scenario1PBT14",'Minor retrofit'!$AR$41,IF(F79="Scenario2PBT14",'Minor retrofit'!$AS$41,IF(F79="Scenario3PBT14",'Minor retrofit'!$AT$41,"")))&amp;IF(F79="Scenario1PBT15",'Minor retrofit'!$AU$41,IF(F79="Scenario2PBT15",'Minor retrofit'!$AV$41,IF(F79="Scenario3PBT15",'Minor retrofit'!$AW$41,"")))</f>
        <v/>
      </c>
      <c r="X79" s="117">
        <f t="shared" si="33"/>
        <v>0</v>
      </c>
      <c r="Y79" s="117" t="str">
        <f>IF(F79="Scenario1PBT1",'Minor retrofit'!$E$43,IF(F79="Scenario2PBT1",'Minor retrofit'!$F$43,IF(F79="Scenario3PBT1",'Minor retrofit'!$G$43,"")))&amp;IF(F79="Scenario1PBT2",'Minor retrofit'!$H$43,IF(F79="Scenario2PBT2",'Minor retrofit'!$I$43,IF(F79="Scenario3PBT2",'Minor retrofit'!$J$43,"")))&amp;IF(F79="Scenario1PBT3",'Minor retrofit'!$K$43,IF(F79="Scenario2PBT3",'Minor retrofit'!$L$43,IF(F79="Scenario3PBT3",'Minor retrofit'!$M$43,"")))&amp;IF(F79="Scenario1PBT4",'Minor retrofit'!$N$43,IF(F79="Scenario2PBT4",'Minor retrofit'!$O$43,IF(F79="Scenario3PBT4",'Minor retrofit'!$P$43,"")))&amp;IF(F79="Scenario1PBT5",'Minor retrofit'!$Q$43,IF(F79="Scenario2PBT5",'Minor retrofit'!$R$43,IF(F79="Scenario3PBT5",'Minor retrofit'!$S$43,"")))&amp;IF(F79="Scenario1PBT6",'Minor retrofit'!$T$43,IF(F79="Scenario2PBT6",'Minor retrofit'!$U$43,IF(F79="Scenario3PBT6",'Minor retrofit'!$V$43,"")))&amp;IF(F79="Scenario1PBT7",'Minor retrofit'!$W$43,IF(F79="Scenario2PBT7",'Minor retrofit'!$X$43,IF(F79="Scenario3PBT7",'Minor retrofit'!$Y$43,"")))&amp;IF(F79="Scenario1PBT8",'Minor retrofit'!$Z$43,IF(F79="Scenario2PBT8",'Minor retrofit'!$AA$43,IF(F79="Scenario3PBT8",'Minor retrofit'!$AB$43,"")))&amp;IF(F79="Scenario1PBT9",'Minor retrofit'!$AC$43,IF(F79="Scenario2PBT9",'Minor retrofit'!$AD$43,IF(F79="Scenario3PBT9",'Minor retrofit'!$AE$43,"")))&amp;IF(F79="Scenario1PBT10",'Minor retrofit'!$AF$43,IF(F79="Scenario2PBT10",'Minor retrofit'!$AG$43,IF(F79="Scenario3PBT10",'Minor retrofit'!$AH$43,"")))&amp;IF(F79="Scenario1PBT11",'Minor retrofit'!$AI$43,IF(F79="Scenario2PBT11",'Minor retrofit'!$AJ$43,IF(F79="Scenario3PBT11",'Minor retrofit'!$AK$43,"")))&amp;IF(F79="Scenario1PBT12",'Minor retrofit'!$AL$43,IF(F79="Scenario2PBT12",'Minor retrofit'!$AM$43,IF(F79="Scenario3PBT12",'Minor retrofit'!$AN$43,"")))&amp;IF(F79="Scenario1PBT13",'Minor retrofit'!$AO$43,IF(F79="Scenario2PBT13",'Minor retrofit'!$AP$43,IF(F79="Scenario3PBT13",'Minor retrofit'!$AQ$43,"")))&amp;IF(F79="Scenario1PBT14",'Minor retrofit'!$AR$43,IF(F79="Scenario2PBT14",'Minor retrofit'!$AS$43,IF(F79="Scenario3PBT14",'Minor retrofit'!$AT$43,"")))&amp;IF(F79="Scenario1PBT15",'Minor retrofit'!$AU$43,IF(F79="Scenario2PBT15",'Minor retrofit'!$AV$43,IF(F79="Scenario3PBT15",'Minor retrofit'!$AW$43,"")))</f>
        <v/>
      </c>
      <c r="Z79" s="117">
        <f t="shared" si="34"/>
        <v>0</v>
      </c>
      <c r="AA79" s="178" t="str">
        <f>IF(F79="Scenario1PBT1",'Minor retrofit'!$E$102,IF(F79="Scenario2PBT1",'Minor retrofit'!$F$102,IF(F79="Scenario3PBT1",'Minor retrofit'!$G$102,"")))&amp;IF(F79="Scenario1PBT2",'Minor retrofit'!$H$102,IF(F79="Scenario2PBT2",'Minor retrofit'!$I$102,IF(F79="Scenario3PBT2",'Minor retrofit'!$J$102,"")))&amp;IF(F79="Scenario1PBT3",'Minor retrofit'!$K$102,IF(F79="Scenario2PBT3",'Minor retrofit'!$L$102,IF(F79="Scenario3PBT3",'Minor retrofit'!$M$102,"")))&amp;IF(F79="Scenario1PBT4",'Minor retrofit'!$N$102,IF(F79="Scenario2PBT4",'Minor retrofit'!$O$102,IF(F79="Scenario3PBT4",'Minor retrofit'!$P$102,"")))&amp;IF(F79="Scenario1PBT5",'Minor retrofit'!$Q$102,IF(F79="Scenario2PBT5",'Minor retrofit'!$R$102,IF(F79="Scenario3PBT5",'Minor retrofit'!$S$102,"")))&amp;IF(F79="Scenario1PBT6",'Minor retrofit'!$T$102,IF(F79="Scenario2PBT6",'Minor retrofit'!$U$102,IF(F79="Scenario3PBT6",'Minor retrofit'!$V$102,"")))&amp;IF(F79="Scenario1PBT7",'Minor retrofit'!$W$102,IF(F79="Scenario2PBT7",'Minor retrofit'!$X$102,IF(F79="Scenario3PBT7",'Minor retrofit'!$Y$102,"")))&amp;IF(F79="Scenario1PBT8",'Minor retrofit'!$Z$102,IF(F79="Scenario2PBT8",'Minor retrofit'!$AA$102,IF(F79="Scenario3PBT8",'Minor retrofit'!$AB$102,"")))&amp;IF(F79="Scenario1PBT9",'Minor retrofit'!$AC$102,IF(F79="Scenario2PBT9",'Minor retrofit'!$AD$102,IF(F79="Scenario3PBT9",'Minor retrofit'!$AE$102,"")))&amp;IF(F79="Scenario1PBT10",'Minor retrofit'!$AF$102,IF(F79="Scenario2PBT10",'Minor retrofit'!$AG$102,IF(F79="Scenario3PBT10",'Minor retrofit'!$AH$102,"")))&amp;IF(F79="Scenario1PBT11",'Minor retrofit'!$AI$102,IF(F79="Scenario2PBT11",'Minor retrofit'!$AJ$102,IF(F79="Scenario3PBT11",'Minor retrofit'!$AK$102,"")))&amp;IF(F79="Scenario1PBT12",'Minor retrofit'!$AL$102,IF(F79="Scenario2PBT12",'Minor retrofit'!$AM$102,IF(F79="Scenario3PBT12",'Minor retrofit'!$AN$102,"")))&amp;IF(F79="Scenario1PBT13",'Minor retrofit'!$AO$102,IF(F79="Scenario2PBT13",'Minor retrofit'!$AP$102,IF(F79="Scenario3PBT13",'Minor retrofit'!$AQ$102,"")))&amp;IF(F79="Scenario1PBT14",'Minor retrofit'!$AR$102,IF(F79="Scenario2PBT14",'Minor retrofit'!$AS$102,IF(F79="Scenario3PBT14",'Minor retrofit'!$AT$102,"")))&amp;IF(F79="Scenario1PBT15",'Minor retrofit'!$AU$102,IF(F79="Scenario2PBT15",'Minor retrofit'!$AV$102,IF(F79="Scenario3PBT15",'Minor retrofit'!$AW$102,"")))</f>
        <v/>
      </c>
      <c r="AB79" s="179">
        <f t="shared" si="35"/>
        <v>0</v>
      </c>
      <c r="AC79" s="208">
        <f>IFERROR('Projection_Base-case'!G79-G79,0)</f>
        <v>0</v>
      </c>
      <c r="AD79" s="178">
        <f t="shared" si="36"/>
        <v>0</v>
      </c>
      <c r="AE79" s="117">
        <f>IFERROR(100*AC79/'Projection_Base-case'!G79,0)</f>
        <v>0</v>
      </c>
      <c r="AF79" s="117">
        <f>IFERROR('Projection_Base-case'!I79-I79,0)</f>
        <v>0</v>
      </c>
      <c r="AG79" s="178">
        <f t="shared" si="37"/>
        <v>0</v>
      </c>
      <c r="AH79" s="117">
        <f>IFERROR(100*AF79/'Projection_Base-case'!I79,0)</f>
        <v>0</v>
      </c>
      <c r="AI79" s="117">
        <f>IFERROR('Projection_Base-case'!K79-K79,0)</f>
        <v>0</v>
      </c>
      <c r="AJ79" s="178">
        <f t="shared" si="38"/>
        <v>0</v>
      </c>
      <c r="AK79" s="117">
        <f>IFERROR(100*AI79/'Projection_Base-case'!K79,0)</f>
        <v>0</v>
      </c>
      <c r="AL79" s="117">
        <f>IFERROR(M79-'Projection_Base-case'!M79,0)</f>
        <v>0</v>
      </c>
      <c r="AM79" s="178">
        <f t="shared" si="39"/>
        <v>0</v>
      </c>
      <c r="AN79" s="179">
        <f>IFERROR(IF('Projection_Base-case'!N79&gt;0,100*AM79/'Projection_Base-case'!N79,100*AM79/N79),0)</f>
        <v>0</v>
      </c>
      <c r="AO79" s="206">
        <f>IFERROR('Projection_Base-case'!O79-O79,0)</f>
        <v>0</v>
      </c>
      <c r="AP79" s="178">
        <f t="shared" si="40"/>
        <v>0</v>
      </c>
      <c r="AQ79" s="117">
        <f>IFERROR(100*AO79/'Projection_Base-case'!O79,0)</f>
        <v>0</v>
      </c>
      <c r="AR79" s="117">
        <f>IFERROR('Projection_Base-case'!Q79-Q79,0)</f>
        <v>0</v>
      </c>
      <c r="AS79" s="178">
        <f t="shared" si="41"/>
        <v>0</v>
      </c>
      <c r="AT79" s="117">
        <f>IFERROR(100*AR79/'Projection_Base-case'!Q79,0)</f>
        <v>0</v>
      </c>
      <c r="AU79" s="117">
        <f>IFERROR('Projection_Base-case'!S79-S79,0)</f>
        <v>0</v>
      </c>
      <c r="AV79" s="178">
        <f t="shared" si="42"/>
        <v>0</v>
      </c>
      <c r="AW79" s="118">
        <f>IFERROR(100*AU79/'Projection_Base-case'!S79,0)</f>
        <v>0</v>
      </c>
      <c r="AX79" s="206">
        <f>IFERROR('Projection_Base-case'!U79-U79,0)</f>
        <v>0</v>
      </c>
      <c r="AY79" s="178">
        <f t="shared" si="43"/>
        <v>0</v>
      </c>
      <c r="AZ79" s="117">
        <f>IFERROR(100*AX79/'Projection_Base-case'!U79,0)</f>
        <v>0</v>
      </c>
      <c r="BA79" s="117">
        <f>IFERROR('Projection_Base-case'!W79-W79,0)</f>
        <v>0</v>
      </c>
      <c r="BB79" s="178">
        <f t="shared" si="44"/>
        <v>0</v>
      </c>
      <c r="BC79" s="117">
        <f>IFERROR(100*BA79/'Projection_Base-case'!W79,0)</f>
        <v>0</v>
      </c>
      <c r="BD79" s="117">
        <f>IFERROR('Projection_Base-case'!Y79-Y79,0)</f>
        <v>0</v>
      </c>
      <c r="BE79" s="178">
        <f t="shared" si="45"/>
        <v>0</v>
      </c>
      <c r="BF79" s="117">
        <f>IFERROR(100*BD79/'Projection_Base-case'!Y79,0)</f>
        <v>0</v>
      </c>
      <c r="BG79" s="178">
        <f t="shared" si="46"/>
        <v>0</v>
      </c>
      <c r="BH79" s="179">
        <f t="shared" si="47"/>
        <v>0</v>
      </c>
    </row>
    <row r="80" spans="1:60">
      <c r="A80" s="205">
        <v>75</v>
      </c>
      <c r="B80" s="178">
        <f>IF('Projection_Base-case'!B80&lt;&gt;"",'Projection_Base-case'!B80,0)</f>
        <v>0</v>
      </c>
      <c r="C80" s="178">
        <f>IF('Projection_Base-case'!C80&lt;&gt;"",'Projection_Base-case'!C80,0)</f>
        <v>0</v>
      </c>
      <c r="D80" s="178">
        <f>IF('Projection_Base-case'!D80&lt;&gt;"",'Projection_Base-case'!D80,0)</f>
        <v>0</v>
      </c>
      <c r="E80" s="176" t="str">
        <f>IF(AND('Résultats Minor'!$AC$3="OUI",'Résultats Minor'!E79&lt;&gt;""),'Résultats Minor'!E79,IF(OR(D80="PBT2",D80="PBT3",D80="PBT5",D80="PBT8",D80="PBT9"),"Scenario1",IF(OR(D80="PBT6",D80="PBT7",D80="PBT10"),"Scenario2",IF(OR(D80="PBT1",D80="PBT4"),"Scenario3",""))))</f>
        <v/>
      </c>
      <c r="F80" s="202" t="str">
        <f t="shared" si="24"/>
        <v>0</v>
      </c>
      <c r="G80" s="206" t="str">
        <f>IF(F80="Scenario1PBT1",'Minor retrofit'!$E$7,IF(F80="Scenario2PBT1",'Minor retrofit'!$F$7,IF(F80="Scenario3PBT1",'Minor retrofit'!$G$7,"")))&amp;IF(F80="Scenario1PBT2",'Minor retrofit'!$H$7,IF(F80="Scenario2PBT2",'Minor retrofit'!$I$7,IF(F80="Scenario3PBT2",'Minor retrofit'!$J$7,"")))&amp;IF(F80="Scenario1PBT3",'Minor retrofit'!$K$7,IF(F80="Scenario2PBT3",'Minor retrofit'!$L$7,IF(F80="Scenario3PBT3",'Minor retrofit'!$M$7,"")))&amp;IF(F80="Scenario1PBT4",'Minor retrofit'!$N$7,IF(F80="Scenario2PBT4",'Minor retrofit'!$O$7,IF(F80="Scenario3PBT4",'Minor retrofit'!$P$7,"")))&amp;IF(F80="Scenario1PBT5",'Minor retrofit'!$Q$7,IF(F80="Scenario2PBT5",'Minor retrofit'!$R$7,IF(F80="Scenario3PBT5",'Minor retrofit'!$S$7,"")))&amp;IF(F80="Scenario1PBT6",'Minor retrofit'!$T$7,IF(F80="Scenario2PBT6",'Minor retrofit'!$U$7,IF(F80="Scenario3PBT6",'Minor retrofit'!$V$7,"")))&amp;IF(F80="Scenario1PBT7",'Minor retrofit'!$W$7,IF(F80="Scenario2PBT7",'Minor retrofit'!$X$7,IF(F80="Scenario3PBT7",'Minor retrofit'!$Y$7,"")))&amp;IF(F80="Scenario1PBT8",'Minor retrofit'!$Z$7,IF(F80="Scenario2PBT8",'Minor retrofit'!$AA$7,IF(F80="Scenario3PBT8",'Minor retrofit'!$AB$7,"")))&amp;IF(F80="Scenario1PBT9",'Minor retrofit'!$AC$7,IF(F80="Scenario2PBT9",'Minor retrofit'!$AD$7,IF(F80="Scenario3PBT9",'Minor retrofit'!$AE$7,"")))&amp;IF(F80="Scenario1PBT10",'Minor retrofit'!$AF$7,IF(F80="Scenario2PBT10",'Minor retrofit'!$AG$7,IF(F80="Scenario3PBT10",'Minor retrofit'!$AH$7,"")))&amp;IF(F80="Scenario1PBT11",'Minor retrofit'!$AI$7,IF(F80="Scenario2PBT11",'Minor retrofit'!$AJ$7,IF(F80="Scenario3PBT11",'Minor retrofit'!$AK$7,"")))&amp;IF(F80="Scenario1PBT12",'Minor retrofit'!$AL$7,IF(F80="Scenario2PBT12",'Minor retrofit'!$AM$7,IF(F80="Scenario3PBT12",'Minor retrofit'!$AN$7,"")))&amp;IF(F80="Scenario1PBT13",'Minor retrofit'!$AO$7,IF(F80="Scenario2PBT13",'Minor retrofit'!$AP$7,IF(F80="Scenario3PBT13",'Minor retrofit'!$AQ$7,"")))&amp;IF(F80="Scenario1PBT14",'Minor retrofit'!$AR$7,IF(F80="Scenario2PBT14",'Minor retrofit'!$AS$7,IF(F80="Scenario3PBT14",'Minor retrofit'!$AT$7,"")))&amp;IF(F80="Scenario1PBT15",'Minor retrofit'!$AU$7,IF(F80="Scenario2PBT15",'Minor retrofit'!$AV$7,IF(F80="Scenario3PBT15",'Minor retrofit'!$AW$7,"")))</f>
        <v/>
      </c>
      <c r="H80" s="117">
        <f t="shared" si="25"/>
        <v>0</v>
      </c>
      <c r="I80" s="117" t="str">
        <f>IF(F80="Scenario1PBT1",'Minor retrofit'!$E$17,IF(F80="Scenario2PBT1",'Minor retrofit'!$F$17,IF(F80="Scenario3PBT1",'Minor retrofit'!$G$17,"")))&amp;IF(F80="Scenario1PBT2",'Minor retrofit'!$H$17,IF(F80="Scenario2PBT2",'Minor retrofit'!$I$17,IF(F80="Scenario3PBT2",'Minor retrofit'!$J$17,"")))&amp;IF(F80="Scenario1PBT3",'Minor retrofit'!$K$17,IF(F80="Scenario2PBT3",'Minor retrofit'!$L$17,IF(F80="Scenario3PBT3",'Minor retrofit'!$M$17,"")))&amp;IF(F80="Scenario1PBT4",'Minor retrofit'!$N$17,IF(F80="Scenario2PBT4",'Minor retrofit'!$O$17,IF(F80="Scenario3PBT4",'Minor retrofit'!$P$17,"")))&amp;IF(F80="Scenario1PBT5",'Minor retrofit'!$Q$17,IF(F80="Scenario2PBT5",'Minor retrofit'!$R$17,IF(F80="Scenario3PBT5",'Minor retrofit'!$S$17,"")))&amp;IF(F80="Scenario1PBT6",'Minor retrofit'!$T$17,IF(F80="Scenario2PBT6",'Minor retrofit'!$U$17,IF(F80="Scenario3PBT6",'Minor retrofit'!$V$17,"")))&amp;IF(F80="Scenario1PBT7",'Minor retrofit'!$W$17,IF(F80="Scenario2PBT7",'Minor retrofit'!$X$17,IF(F80="Scenario3PBT7",'Minor retrofit'!$Y$17,"")))&amp;IF(F80="Scenario1PBT8",'Minor retrofit'!$Z$17,IF(F80="Scenario2PBT8",'Minor retrofit'!$AA$17,IF(F80="Scenario3PBT8",'Minor retrofit'!$AB$17,"")))&amp;IF(F80="Scenario1PBT9",'Minor retrofit'!$AC$17,IF(F80="Scenario2PBT9",'Minor retrofit'!$AD$17,IF(F80="Scenario3PBT9",'Minor retrofit'!$AE$17,"")))&amp;IF(F80="Scenario1PBT10",'Minor retrofit'!$AF$17,IF(F80="Scenario2PBT10",'Minor retrofit'!$AG$17,IF(F80="Scenario3PBT10",'Minor retrofit'!$AH$17,"")))&amp;IF(F80="Scenario1PBT11",'Minor retrofit'!$AI$17,IF(F80="Scenario2PBT11",'Minor retrofit'!$AJ$17,IF(F80="Scenario3PBT11",'Minor retrofit'!$AK$17,"")))&amp;IF(F80="Scenario1PBT12",'Minor retrofit'!$AL$17,IF(F80="Scenario2PBT12",'Minor retrofit'!$AM$17,IF(F80="Scenario3PBT12",'Minor retrofit'!$AN$17,"")))&amp;IF(F80="Scenario1PBT13",'Minor retrofit'!$AO$17,IF(F80="Scenario2PBT13",'Minor retrofit'!$AP$17,IF(F80="Scenario3PBT13",'Minor retrofit'!$AQ$17,"")))&amp;IF(F80="Scenario1PBT14",'Minor retrofit'!$AR$17,IF(F80="Scenario2PBT14",'Minor retrofit'!$AS$17,IF(F80="Scenario3PBT14",'Minor retrofit'!$AT$17,"")))&amp;IF(F80="Scenario1PBT15",'Minor retrofit'!$AU$17,IF(F80="Scenario2PBT15",'Minor retrofit'!$AV$17,IF(F80="Scenario3PBT15",'Minor retrofit'!$AW$17,"")))</f>
        <v/>
      </c>
      <c r="J80" s="117">
        <f t="shared" si="26"/>
        <v>0</v>
      </c>
      <c r="K80" s="117" t="str">
        <f>IF(F80="Scenario1PBT1",'Minor retrofit'!$E$19,IF(F80="Scenario2PBT1",'Minor retrofit'!$F$19,IF(F80="Scenario3PBT1",'Minor retrofit'!$G$19,"")))&amp;IF(F80="Scenario1PBT2",'Minor retrofit'!$H$19,IF(F80="Scenario2PBT2",'Minor retrofit'!$I$19,IF(F80="Scenario3PBT2",'Minor retrofit'!$J$19,"")))&amp;IF(F80="Scenario1PBT3",'Minor retrofit'!$K$19,IF(F80="Scenario2PBT3",'Minor retrofit'!$L$19,IF(F80="Scenario3PBT3",'Minor retrofit'!$M$19,"")))&amp;IF(F80="Scenario1PBT4",'Minor retrofit'!$N$19,IF(F80="Scenario2PBT4",'Minor retrofit'!$O$19,IF(F80="Scenario3PBT4",'Minor retrofit'!$P$19,"")))&amp;IF(F80="Scenario1PBT5",'Minor retrofit'!$Q$19,IF(F80="Scenario2PBT5",'Minor retrofit'!$R$19,IF(F80="Scenario3PBT5",'Minor retrofit'!$S$19,"")))&amp;IF(F80="Scenario1PBT6",'Minor retrofit'!$T$19,IF(F80="Scenario2PBT6",'Minor retrofit'!$U$19,IF(F80="Scenario3PBT6",'Minor retrofit'!$V$19,"")))&amp;IF(F80="Scenario1PBT7",'Minor retrofit'!$W$19,IF(F80="Scenario2PBT7",'Minor retrofit'!$X$19,IF(F80="Scenario3PBT7",'Minor retrofit'!$Y$19,"")))&amp;IF(F80="Scenario1PBT8",'Minor retrofit'!$Z$19,IF(F80="Scenario2PBT8",'Minor retrofit'!$AA$19,IF(F80="Scenario3PBT8",'Minor retrofit'!$AB$19,"")))&amp;IF(F80="Scenario1PBT9",'Minor retrofit'!$AC$19,IF(F80="Scenario2PBT9",'Minor retrofit'!$AD$19,IF(F80="Scenario3PBT9",'Minor retrofit'!$AE$19,"")))&amp;IF(F80="Scenario1PBT10",'Minor retrofit'!$AF$19,IF(F80="Scenario2PBT10",'Minor retrofit'!$AG$19,IF(F80="Scenario3PBT10",'Minor retrofit'!$AH$19,"")))&amp;IF(F80="Scenario1PBT11",'Minor retrofit'!$AI$19,IF(F80="Scenario2PBT11",'Minor retrofit'!$AJ$19,IF(F80="Scenario3PBT11",'Minor retrofit'!$AK$19,"")))&amp;IF(F80="Scenario1PBT12",'Minor retrofit'!$AL$19,IF(F80="Scenario2PBT12",'Minor retrofit'!$AM$19,IF(F80="Scenario3PBT12",'Minor retrofit'!$AN$19,"")))&amp;IF(F80="Scenario1PBT13",'Minor retrofit'!$AO$19,IF(F80="Scenario2PBT13",'Minor retrofit'!$AP$19,IF(F80="Scenario3PBT13",'Minor retrofit'!$AQ$19,"")))&amp;IF(F80="Scenario1PBT14",'Minor retrofit'!$AR$19,IF(F80="Scenario2PBT14",'Minor retrofit'!$AS$19,IF(F80="Scenario3PBT14",'Minor retrofit'!$AT$19,"")))&amp;IF(F80="Scenario1PBT15",'Minor retrofit'!$AU$19,IF(F80="Scenario2PBT15",'Minor retrofit'!$AV$19,IF(F80="Scenario3PBT15",'Minor retrofit'!$AW$19,"")))</f>
        <v/>
      </c>
      <c r="L80" s="117">
        <f t="shared" si="27"/>
        <v>0</v>
      </c>
      <c r="M80" s="117" t="str">
        <f>IF(F80="Scenario1PBT1",'Minor retrofit'!$E$21,IF(F80="Scenario2PBT1",'Minor retrofit'!$F$21,IF(F80="Scenario3PBT1",'Minor retrofit'!$G$21,"")))&amp;IF(F80="Scenario1PBT2",'Minor retrofit'!$H$21,IF(F80="Scenario2PBT2",'Minor retrofit'!$I$21,IF(F80="Scenario3PBT2",'Minor retrofit'!$J$21,"")))&amp;IF(F80="Scenario1PBT3",'Minor retrofit'!$K$21,IF(F80="Scenario2PBT3",'Minor retrofit'!$L$21,IF(F80="Scenario3PBT3",'Minor retrofit'!$M$21,"")))&amp;IF(F80="Scenario1PBT4",'Minor retrofit'!$N$21,IF(F80="Scenario2PBT4",'Minor retrofit'!$O$21,IF(F80="Scenario3PBT4",'Minor retrofit'!$P$21,"")))&amp;IF(F80="Scenario1PBT5",'Minor retrofit'!$Q$21,IF(F80="Scenario2PBT5",'Minor retrofit'!$R$21,IF(F80="Scenario3PBT5",'Minor retrofit'!$S$21,"")))&amp;IF(F80="Scenario1PBT6",'Minor retrofit'!$T$21,IF(F80="Scenario2PBT6",'Minor retrofit'!$U$21,IF(F80="Scenario3PBT6",'Minor retrofit'!$V$21,"")))&amp;IF(F80="Scenario1PBT7",'Minor retrofit'!$W$21,IF(F80="Scenario2PBT7",'Minor retrofit'!$X$21,IF(F80="Scenario3PBT7",'Minor retrofit'!$Y$21,"")))&amp;IF(F80="Scenario1PBT8",'Minor retrofit'!$Z$21,IF(F80="Scenario2PBT8",'Minor retrofit'!$AA$21,IF(F80="Scenario3PBT8",'Minor retrofit'!$AB$21,"")))&amp;IF(F80="Scenario1PBT9",'Minor retrofit'!$AC$21,IF(F80="Scenario2PBT9",'Minor retrofit'!$AD$21,IF(F80="Scenario3PBT9",'Minor retrofit'!$AE$21,"")))&amp;IF(F80="Scenario1PBT10",'Minor retrofit'!$AF$21,IF(F80="Scenario2PBT10",'Minor retrofit'!$AG$21,IF(F80="Scenario3PBT10",'Minor retrofit'!$AH$21,"")))&amp;IF(F80="Scenario1PBT11",'Minor retrofit'!$AI$21,IF(F80="Scenario2PBT11",'Minor retrofit'!$AJ$21,IF(F80="Scenario3PBT11",'Minor retrofit'!$AK$21,"")))&amp;IF(F80="Scenario1PBT12",'Minor retrofit'!$AL$21,IF(F80="Scenario2PBT12",'Minor retrofit'!$AM$21,IF(F80="Scenario3PBT12",'Minor retrofit'!$AN$21,"")))&amp;IF(F80="Scenario1PBT13",'Minor retrofit'!$AO$21,IF(F80="Scenario2PBT13",'Minor retrofit'!$AP$21,IF(F80="Scenario3PBT13",'Minor retrofit'!$AQ$21,"")))&amp;IF(F80="Scenario1PBT14",'Minor retrofit'!$AR$21,IF(F80="Scenario2PBT14",'Minor retrofit'!$AS$21,IF(F80="Scenario3PBT14",'Minor retrofit'!$AT$21,"")))&amp;IF(F80="Scenario1PBT15",'Minor retrofit'!$AU$21,IF(F80="Scenario2PBT15",'Minor retrofit'!$AV$21,IF(F80="Scenario3PBT15",'Minor retrofit'!$AW$21,"")))</f>
        <v/>
      </c>
      <c r="N80" s="118">
        <f t="shared" si="28"/>
        <v>0</v>
      </c>
      <c r="O80" s="206" t="str">
        <f>IF(F80="Scenario1PBT1",'Minor retrofit'!$E$24,IF(F80="Scenario2PBT1",'Minor retrofit'!$F$24,IF(F80="Scenario3PBT1",'Minor retrofit'!$G$24,"")))&amp;IF(F80="Scenario1PBT2",'Minor retrofit'!$H$24,IF(F80="Scenario2PBT2",'Minor retrofit'!$I$24,IF(F80="Scenario3PBT2",'Minor retrofit'!$J$24,"")))&amp;IF(F80="Scenario1PBT3",'Minor retrofit'!$K$24,IF(F80="Scenario2PBT3",'Minor retrofit'!$L$24,IF(F80="Scenario3PBT3",'Minor retrofit'!$M$24,"")))&amp;IF(F80="Scenario1PBT4",'Minor retrofit'!$N$24,IF(F80="Scenario2PBT4",'Minor retrofit'!$O$24,IF(F80="Scenario3PBT4",'Minor retrofit'!$P$24,"")))&amp;IF(F80="Scenario1PBT5",'Minor retrofit'!$Q$24,IF(F80="Scenario2PBT5",'Minor retrofit'!$R$24,IF(F80="Scenario3PBT5",'Minor retrofit'!$S$24,"")))&amp;IF(F80="Scenario1PBT6",'Minor retrofit'!$T$24,IF(F80="Scenario2PBT6",'Minor retrofit'!$U$24,IF(F80="Scenario3PBT6",'Minor retrofit'!$V$24,"")))&amp;IF(F80="Scenario1PBT7",'Minor retrofit'!$W$24,IF(F80="Scenario2PBT7",'Minor retrofit'!$X$24,IF(F80="Scenario3PBT7",'Minor retrofit'!$Y$24,"")))&amp;IF(F80="Scenario1PBT8",'Minor retrofit'!$Z$24,IF(F80="Scenario2PBT8",'Minor retrofit'!$AA$24,IF(F80="Scenario3PBT8",'Minor retrofit'!$AB$24,"")))&amp;IF(F80="Scenario1PBT9",'Minor retrofit'!$AC$24,IF(F80="Scenario2PBT9",'Minor retrofit'!$AD$24,IF(F80="Scenario3PBT9",'Minor retrofit'!$AE$24,"")))&amp;IF(F80="Scenario1PBT10",'Minor retrofit'!$AF$24,IF(F80="Scenario2PBT10",'Minor retrofit'!$AG$24,IF(F80="Scenario3PBT10",'Minor retrofit'!$AH$24,"")))&amp;IF(F80="Scenario1PBT11",'Minor retrofit'!$AI$24,IF(F80="Scenario2PBT11",'Minor retrofit'!$AJ$24,IF(F80="Scenario3PBT11",'Minor retrofit'!$AK$24,"")))&amp;IF(F80="Scenario1PBT12",'Minor retrofit'!$AL$24,IF(F80="Scenario2PBT12",'Minor retrofit'!$AM$24,IF(F80="Scenario3PBT12",'Minor retrofit'!$AN$24,"")))&amp;IF(F80="Scenario1PBT13",'Minor retrofit'!$AO$24,IF(F80="Scenario2PBT13",'Minor retrofit'!$AP$24,IF(F80="Scenario3PBT13",'Minor retrofit'!$AQ$24,"")))&amp;IF(F80="Scenario1PBT14",'Minor retrofit'!$AR$24,IF(F80="Scenario2PBT14",'Minor retrofit'!$AS$24,IF(F80="Scenario3PBT14",'Minor retrofit'!$AT$24,"")))&amp;IF(F80="Scenario1PBT15",'Minor retrofit'!$AU$24,IF(F80="Scenario2PBT15",'Minor retrofit'!$AV$24,IF(F80="Scenario3PBT15",'Minor retrofit'!$AW$24,"")))</f>
        <v/>
      </c>
      <c r="P80" s="117">
        <f t="shared" si="29"/>
        <v>0</v>
      </c>
      <c r="Q80" s="117" t="str">
        <f>IF(F80="Scenario1PBT1",'Minor retrofit'!$E$26,IF(F80="Scenario2PBT1",'Minor retrofit'!$F$26,IF(F80="Scenario3PBT1",'Minor retrofit'!$G$26,"")))&amp;IF(F80="Scenario1PBT2",'Minor retrofit'!$H$26,IF(F80="Scenario2PBT2",'Minor retrofit'!$I$26,IF(F80="Scenario3PBT2",'Minor retrofit'!$J$26,"")))&amp;IF(F80="Scenario1PBT3",'Minor retrofit'!$K$26,IF(F80="Scenario2PBT3",'Minor retrofit'!$L$26,IF(F80="Scenario3PBT3",'Minor retrofit'!$M$26,"")))&amp;IF(F80="Scenario1PBT4",'Minor retrofit'!$N$26,IF(F80="Scenario2PBT4",'Minor retrofit'!$O$26,IF(F80="Scenario3PBT4",'Minor retrofit'!$P$26,"")))&amp;IF(F80="Scenario1PBT5",'Minor retrofit'!$Q$26,IF(F80="Scenario2PBT5",'Minor retrofit'!$R$26,IF(F80="Scenario3PBT5",'Minor retrofit'!$S$26,"")))&amp;IF(F80="Scenario1PBT6",'Minor retrofit'!$T$26,IF(F80="Scenario2PBT6",'Minor retrofit'!$U$26,IF(F80="Scenario3PBT6",'Minor retrofit'!$V$26,"")))&amp;IF(F80="Scenario1PBT7",'Minor retrofit'!$W$26,IF(F80="Scenario2PBT7",'Minor retrofit'!$X$26,IF(F80="Scenario3PBT7",'Minor retrofit'!$Y$26,"")))&amp;IF(F80="Scenario1PBT8",'Minor retrofit'!$Z$26,IF(F80="Scenario2PBT8",'Minor retrofit'!$AA$26,IF(F80="Scenario3PBT8",'Minor retrofit'!$AB$26,"")))&amp;IF(F80="Scenario1PBT9",'Minor retrofit'!$AC$26,IF(F80="Scenario2PBT9",'Minor retrofit'!$AD$26,IF(F80="Scenario3PBT9",'Minor retrofit'!$AE$26,"")))&amp;IF(F80="Scenario1PBT10",'Minor retrofit'!$AF$26,IF(F80="Scenario2PBT10",'Minor retrofit'!$AG$26,IF(F80="Scenario3PBT10",'Minor retrofit'!$AH$26,"")))&amp;IF(F80="Scenario1PBT11",'Minor retrofit'!$AI$26,IF(F80="Scenario2PBT11",'Minor retrofit'!$AJ$26,IF(F80="Scenario3PBT11",'Minor retrofit'!$AK$26,"")))&amp;IF(F80="Scenario1PBT12",'Minor retrofit'!$AL$26,IF(F80="Scenario2PBT12",'Minor retrofit'!$AM$26,IF(F80="Scenario3PBT12",'Minor retrofit'!$AN$26,"")))&amp;IF(F80="Scenario1PBT13",'Minor retrofit'!$AO$26,IF(F80="Scenario2PBT13",'Minor retrofit'!$AP$26,IF(F80="Scenario3PBT13",'Minor retrofit'!$AQ$26,"")))&amp;IF(F80="Scenario1PBT14",'Minor retrofit'!$AR$26,IF(F80="Scenario2PBT14",'Minor retrofit'!$AS$26,IF(F80="Scenario3PBT14",'Minor retrofit'!$AT$26,"")))&amp;IF(F80="Scenario1PBT15",'Minor retrofit'!$AU$26,IF(F80="Scenario2PBT15",'Minor retrofit'!$AV$26,IF(F80="Scenario3PBT15",'Minor retrofit'!$AW$26,"")))</f>
        <v/>
      </c>
      <c r="R80" s="117">
        <f t="shared" si="30"/>
        <v>0</v>
      </c>
      <c r="S80" s="117" t="str">
        <f>IF(F80="Scenario1PBT1",'Minor retrofit'!$E$28,IF(F80="Scenario2PBT1",'Minor retrofit'!$F$28,IF(F80="Scenario3PBT1",'Minor retrofit'!$G$28,"")))&amp;IF(F80="Scenario1PBT2",'Minor retrofit'!$H$28,IF(F80="Scenario2PBT2",'Minor retrofit'!$I$28,IF(F80="Scenario3PBT2",'Minor retrofit'!$J$28,"")))&amp;IF(F80="Scenario1PBT3",'Minor retrofit'!$K$28,IF(F80="Scenario2PBT3",'Minor retrofit'!$L$28,IF(F80="Scenario3PBT3",'Minor retrofit'!$M$28,"")))&amp;IF(F80="Scenario1PBT4",'Minor retrofit'!$N$28,IF(F80="Scenario2PBT4",'Minor retrofit'!$O$28,IF(F80="Scenario3PBT4",'Minor retrofit'!$P$28,"")))&amp;IF(F80="Scenario1PBT5",'Minor retrofit'!$Q$28,IF(F80="Scenario2PBT5",'Minor retrofit'!$R$28,IF(F80="Scenario3PBT5",'Minor retrofit'!$S$28,"")))&amp;IF(F80="Scenario1PBT6",'Minor retrofit'!$T$28,IF(F80="Scenario2PBT6",'Minor retrofit'!$U$28,IF(F80="Scenario3PBT6",'Minor retrofit'!$V$28,"")))&amp;IF(F80="Scenario1PBT7",'Minor retrofit'!$W$28,IF(F80="Scenario2PBT7",'Minor retrofit'!$X$28,IF(F80="Scenario3PBT7",'Minor retrofit'!$Y$28,"")))&amp;IF(F80="Scenario1PBT8",'Minor retrofit'!$Z$28,IF(F80="Scenario2PBT8",'Minor retrofit'!$AA$28,IF(F80="Scenario3PBT8",'Minor retrofit'!$AB$28,"")))&amp;IF(F80="Scenario1PBT9",'Minor retrofit'!$AC$28,IF(F80="Scenario2PBT9",'Minor retrofit'!$AD$28,IF(F80="Scenario3PBT9",'Minor retrofit'!$AE$28,"")))&amp;IF(F80="Scenario1PBT10",'Minor retrofit'!$AF$28,IF(F80="Scenario2PBT10",'Minor retrofit'!$AG$28,IF(F80="Scenario3PBT10",'Minor retrofit'!$AH$28,"")))&amp;IF(F80="Scenario1PBT11",'Minor retrofit'!$AI$28,IF(F80="Scenario2PBT11",'Minor retrofit'!$AJ$28,IF(F80="Scenario3PBT11",'Minor retrofit'!$AK$28,"")))&amp;IF(F80="Scenario1PBT12",'Minor retrofit'!$AL$28,IF(F80="Scenario2PBT12",'Minor retrofit'!$AM$28,IF(F80="Scenario3PBT12",'Minor retrofit'!$AN$28,"")))&amp;IF(F80="Scenario1PBT13",'Minor retrofit'!$AO$28,IF(F80="Scenario2PBT13",'Minor retrofit'!$AP$28,IF(F80="Scenario3PBT13",'Minor retrofit'!$AQ$28,"")))&amp;IF(F80="Scenario1PBT14",'Minor retrofit'!$AR$28,IF(F80="Scenario2PBT14",'Minor retrofit'!$AS$28,IF(F80="Scenario3PBT14",'Minor retrofit'!$AT$28,"")))&amp;IF(F80="Scenario1PBT15",'Minor retrofit'!$AU$28,IF(F80="Scenario2PBT15",'Minor retrofit'!$AV$28,IF(F80="Scenario3PBT15",'Minor retrofit'!$AW$28,"")))</f>
        <v/>
      </c>
      <c r="T80" s="207">
        <f t="shared" si="31"/>
        <v>0</v>
      </c>
      <c r="U80" s="206" t="str">
        <f>IF(F80="Scenario1PBT1",'Minor retrofit'!$E$39,IF(F80="Scenario2PBT1",'Minor retrofit'!$F$39,IF(F80="Scenario3PBT1",'Minor retrofit'!$G$39,"")))&amp;IF(F80="Scenario1PBT2",'Minor retrofit'!$H$39,IF(F80="Scenario2PBT2",'Minor retrofit'!$I$39,IF(F80="Scenario3PBT2",'Minor retrofit'!$J$39,"")))&amp;IF(F80="Scenario1PBT3",'Minor retrofit'!$K$39,IF(F80="Scenario2PBT3",'Minor retrofit'!$L$39,IF(F80="Scenario3PBT3",'Minor retrofit'!$M$39,"")))&amp;IF(F80="Scenario1PBT4",'Minor retrofit'!$N$39,IF(F80="Scenario2PBT4",'Minor retrofit'!$O$39,IF(F80="Scenario3PBT4",'Minor retrofit'!$P$39,"")))&amp;IF(F80="Scenario1PBT5",'Minor retrofit'!$Q$39,IF(F80="Scenario2PBT5",'Minor retrofit'!$R$39,IF(F80="Scenario3PBT5",'Minor retrofit'!$S$39,"")))&amp;IF(F80="Scenario1PBT6",'Minor retrofit'!$T$39,IF(F80="Scenario2PBT6",'Minor retrofit'!$U$39,IF(F80="Scenario3PBT6",'Minor retrofit'!$V$39,"")))&amp;IF(F80="Scenario1PBT7",'Minor retrofit'!$W$39,IF(F80="Scenario2PBT7",'Minor retrofit'!$X$39,IF(F80="Scenario3PBT7",'Minor retrofit'!$Y$39,"")))&amp;IF(F80="Scenario1PBT8",'Minor retrofit'!$Z$39,IF(F80="Scenario2PBT8",'Minor retrofit'!$AA$39,IF(F80="Scenario3PBT8",'Minor retrofit'!$AB$39,"")))&amp;IF(F80="Scenario1PBT9",'Minor retrofit'!$AC$39,IF(F80="Scenario2PBT9",'Minor retrofit'!$AD$39,IF(F80="Scenario3PBT9",'Minor retrofit'!$AE$39,"")))&amp;IF(F80="Scenario1PBT10",'Minor retrofit'!$AF$39,IF(F80="Scenario2PBT10",'Minor retrofit'!$AG$39,IF(F80="Scenario3PBT10",'Minor retrofit'!$AH$39,"")))&amp;IF(F80="Scenario1PBT11",'Minor retrofit'!$AI$39,IF(F80="Scenario2PBT11",'Minor retrofit'!$AJ$39,IF(F80="Scenario3PBT11",'Minor retrofit'!$AK$39,"")))&amp;IF(F80="Scenario1PBT12",'Minor retrofit'!$AL$39,IF(F80="Scenario2PBT12",'Minor retrofit'!$AM$39,IF(F80="Scenario3PBT12",'Minor retrofit'!$AN$39,"")))&amp;IF(F80="Scenario1PBT13",'Minor retrofit'!$AO$39,IF(F80="Scenario2PBT13",'Minor retrofit'!$AP$39,IF(F80="Scenario3PBT13",'Minor retrofit'!$AQ$39,"")))&amp;IF(F80="Scenario1PBT14",'Minor retrofit'!$AR$39,IF(F80="Scenario2PBT14",'Minor retrofit'!$AS$39,IF(F80="Scenario3PBT14",'Minor retrofit'!$AT$39,"")))&amp;IF(F80="Scenario1PBT15",'Minor retrofit'!$AU$39,IF(F80="Scenario2PBT15",'Minor retrofit'!$AV$39,IF(F80="Scenario3PBT15",'Minor retrofit'!$AW$39,"")))</f>
        <v/>
      </c>
      <c r="V80" s="117">
        <f t="shared" si="32"/>
        <v>0</v>
      </c>
      <c r="W80" s="117" t="str">
        <f>IF(F80="Scenario1PBT1",'Minor retrofit'!$E$41,IF(F80="Scenario2PBT1",'Minor retrofit'!$F$41,IF(F80="Scenario3PBT1",'Minor retrofit'!$G$41,"")))&amp;IF(F80="Scenario1PBT2",'Minor retrofit'!$H$41,IF(F80="Scenario2PBT2",'Minor retrofit'!$I$41,IF(F80="Scenario3PBT2",'Minor retrofit'!$J$41,"")))&amp;IF(F80="Scenario1PBT3",'Minor retrofit'!$K$41,IF(F80="Scenario2PBT3",'Minor retrofit'!$L$41,IF(F80="Scenario3PBT3",'Minor retrofit'!$M$41,"")))&amp;IF(F80="Scenario1PBT4",'Minor retrofit'!$N$41,IF(F80="Scenario2PBT4",'Minor retrofit'!$O$41,IF(F80="Scenario3PBT4",'Minor retrofit'!$P$41,"")))&amp;IF(F80="Scenario1PBT5",'Minor retrofit'!$Q$41,IF(F80="Scenario2PBT5",'Minor retrofit'!$R$41,IF(F80="Scenario3PBT5",'Minor retrofit'!$S$41,"")))&amp;IF(F80="Scenario1PBT6",'Minor retrofit'!$T$41,IF(F80="Scenario2PBT6",'Minor retrofit'!$U$41,IF(F80="Scenario3PBT6",'Minor retrofit'!$V$41,"")))&amp;IF(F80="Scenario1PBT7",'Minor retrofit'!$W$41,IF(F80="Scenario2PBT7",'Minor retrofit'!$X$41,IF(F80="Scenario3PBT7",'Minor retrofit'!$Y$41,"")))&amp;IF(F80="Scenario1PBT8",'Minor retrofit'!$Z$41,IF(F80="Scenario2PBT8",'Minor retrofit'!$AA$41,IF(F80="Scenario3PBT8",'Minor retrofit'!$AB$41,"")))&amp;IF(F80="Scenario1PBT9",'Minor retrofit'!$AC$41,IF(F80="Scenario2PBT9",'Minor retrofit'!$AD$41,IF(F80="Scenario3PBT9",'Minor retrofit'!$AE$41,"")))&amp;IF(F80="Scenario1PBT10",'Minor retrofit'!$AF$41,IF(F80="Scenario2PBT10",'Minor retrofit'!$AG$41,IF(F80="Scenario3PBT10",'Minor retrofit'!$AH$41,"")))&amp;IF(F80="Scenario1PBT11",'Minor retrofit'!$AI$41,IF(F80="Scenario2PBT11",'Minor retrofit'!$AJ$41,IF(F80="Scenario3PBT11",'Minor retrofit'!$AK$41,"")))&amp;IF(F80="Scenario1PBT12",'Minor retrofit'!$AL$41,IF(F80="Scenario2PBT12",'Minor retrofit'!$AM$41,IF(F80="Scenario3PBT12",'Minor retrofit'!$AN$41,"")))&amp;IF(F80="Scenario1PBT13",'Minor retrofit'!$AO$41,IF(F80="Scenario2PBT13",'Minor retrofit'!$AP$41,IF(F80="Scenario3PBT13",'Minor retrofit'!$AQ$41,"")))&amp;IF(F80="Scenario1PBT14",'Minor retrofit'!$AR$41,IF(F80="Scenario2PBT14",'Minor retrofit'!$AS$41,IF(F80="Scenario3PBT14",'Minor retrofit'!$AT$41,"")))&amp;IF(F80="Scenario1PBT15",'Minor retrofit'!$AU$41,IF(F80="Scenario2PBT15",'Minor retrofit'!$AV$41,IF(F80="Scenario3PBT15",'Minor retrofit'!$AW$41,"")))</f>
        <v/>
      </c>
      <c r="X80" s="117">
        <f t="shared" si="33"/>
        <v>0</v>
      </c>
      <c r="Y80" s="117" t="str">
        <f>IF(F80="Scenario1PBT1",'Minor retrofit'!$E$43,IF(F80="Scenario2PBT1",'Minor retrofit'!$F$43,IF(F80="Scenario3PBT1",'Minor retrofit'!$G$43,"")))&amp;IF(F80="Scenario1PBT2",'Minor retrofit'!$H$43,IF(F80="Scenario2PBT2",'Minor retrofit'!$I$43,IF(F80="Scenario3PBT2",'Minor retrofit'!$J$43,"")))&amp;IF(F80="Scenario1PBT3",'Minor retrofit'!$K$43,IF(F80="Scenario2PBT3",'Minor retrofit'!$L$43,IF(F80="Scenario3PBT3",'Minor retrofit'!$M$43,"")))&amp;IF(F80="Scenario1PBT4",'Minor retrofit'!$N$43,IF(F80="Scenario2PBT4",'Minor retrofit'!$O$43,IF(F80="Scenario3PBT4",'Minor retrofit'!$P$43,"")))&amp;IF(F80="Scenario1PBT5",'Minor retrofit'!$Q$43,IF(F80="Scenario2PBT5",'Minor retrofit'!$R$43,IF(F80="Scenario3PBT5",'Minor retrofit'!$S$43,"")))&amp;IF(F80="Scenario1PBT6",'Minor retrofit'!$T$43,IF(F80="Scenario2PBT6",'Minor retrofit'!$U$43,IF(F80="Scenario3PBT6",'Minor retrofit'!$V$43,"")))&amp;IF(F80="Scenario1PBT7",'Minor retrofit'!$W$43,IF(F80="Scenario2PBT7",'Minor retrofit'!$X$43,IF(F80="Scenario3PBT7",'Minor retrofit'!$Y$43,"")))&amp;IF(F80="Scenario1PBT8",'Minor retrofit'!$Z$43,IF(F80="Scenario2PBT8",'Minor retrofit'!$AA$43,IF(F80="Scenario3PBT8",'Minor retrofit'!$AB$43,"")))&amp;IF(F80="Scenario1PBT9",'Minor retrofit'!$AC$43,IF(F80="Scenario2PBT9",'Minor retrofit'!$AD$43,IF(F80="Scenario3PBT9",'Minor retrofit'!$AE$43,"")))&amp;IF(F80="Scenario1PBT10",'Minor retrofit'!$AF$43,IF(F80="Scenario2PBT10",'Minor retrofit'!$AG$43,IF(F80="Scenario3PBT10",'Minor retrofit'!$AH$43,"")))&amp;IF(F80="Scenario1PBT11",'Minor retrofit'!$AI$43,IF(F80="Scenario2PBT11",'Minor retrofit'!$AJ$43,IF(F80="Scenario3PBT11",'Minor retrofit'!$AK$43,"")))&amp;IF(F80="Scenario1PBT12",'Minor retrofit'!$AL$43,IF(F80="Scenario2PBT12",'Minor retrofit'!$AM$43,IF(F80="Scenario3PBT12",'Minor retrofit'!$AN$43,"")))&amp;IF(F80="Scenario1PBT13",'Minor retrofit'!$AO$43,IF(F80="Scenario2PBT13",'Minor retrofit'!$AP$43,IF(F80="Scenario3PBT13",'Minor retrofit'!$AQ$43,"")))&amp;IF(F80="Scenario1PBT14",'Minor retrofit'!$AR$43,IF(F80="Scenario2PBT14",'Minor retrofit'!$AS$43,IF(F80="Scenario3PBT14",'Minor retrofit'!$AT$43,"")))&amp;IF(F80="Scenario1PBT15",'Minor retrofit'!$AU$43,IF(F80="Scenario2PBT15",'Minor retrofit'!$AV$43,IF(F80="Scenario3PBT15",'Minor retrofit'!$AW$43,"")))</f>
        <v/>
      </c>
      <c r="Z80" s="117">
        <f t="shared" si="34"/>
        <v>0</v>
      </c>
      <c r="AA80" s="178" t="str">
        <f>IF(F80="Scenario1PBT1",'Minor retrofit'!$E$102,IF(F80="Scenario2PBT1",'Minor retrofit'!$F$102,IF(F80="Scenario3PBT1",'Minor retrofit'!$G$102,"")))&amp;IF(F80="Scenario1PBT2",'Minor retrofit'!$H$102,IF(F80="Scenario2PBT2",'Minor retrofit'!$I$102,IF(F80="Scenario3PBT2",'Minor retrofit'!$J$102,"")))&amp;IF(F80="Scenario1PBT3",'Minor retrofit'!$K$102,IF(F80="Scenario2PBT3",'Minor retrofit'!$L$102,IF(F80="Scenario3PBT3",'Minor retrofit'!$M$102,"")))&amp;IF(F80="Scenario1PBT4",'Minor retrofit'!$N$102,IF(F80="Scenario2PBT4",'Minor retrofit'!$O$102,IF(F80="Scenario3PBT4",'Minor retrofit'!$P$102,"")))&amp;IF(F80="Scenario1PBT5",'Minor retrofit'!$Q$102,IF(F80="Scenario2PBT5",'Minor retrofit'!$R$102,IF(F80="Scenario3PBT5",'Minor retrofit'!$S$102,"")))&amp;IF(F80="Scenario1PBT6",'Minor retrofit'!$T$102,IF(F80="Scenario2PBT6",'Minor retrofit'!$U$102,IF(F80="Scenario3PBT6",'Minor retrofit'!$V$102,"")))&amp;IF(F80="Scenario1PBT7",'Minor retrofit'!$W$102,IF(F80="Scenario2PBT7",'Minor retrofit'!$X$102,IF(F80="Scenario3PBT7",'Minor retrofit'!$Y$102,"")))&amp;IF(F80="Scenario1PBT8",'Minor retrofit'!$Z$102,IF(F80="Scenario2PBT8",'Minor retrofit'!$AA$102,IF(F80="Scenario3PBT8",'Minor retrofit'!$AB$102,"")))&amp;IF(F80="Scenario1PBT9",'Minor retrofit'!$AC$102,IF(F80="Scenario2PBT9",'Minor retrofit'!$AD$102,IF(F80="Scenario3PBT9",'Minor retrofit'!$AE$102,"")))&amp;IF(F80="Scenario1PBT10",'Minor retrofit'!$AF$102,IF(F80="Scenario2PBT10",'Minor retrofit'!$AG$102,IF(F80="Scenario3PBT10",'Minor retrofit'!$AH$102,"")))&amp;IF(F80="Scenario1PBT11",'Minor retrofit'!$AI$102,IF(F80="Scenario2PBT11",'Minor retrofit'!$AJ$102,IF(F80="Scenario3PBT11",'Minor retrofit'!$AK$102,"")))&amp;IF(F80="Scenario1PBT12",'Minor retrofit'!$AL$102,IF(F80="Scenario2PBT12",'Minor retrofit'!$AM$102,IF(F80="Scenario3PBT12",'Minor retrofit'!$AN$102,"")))&amp;IF(F80="Scenario1PBT13",'Minor retrofit'!$AO$102,IF(F80="Scenario2PBT13",'Minor retrofit'!$AP$102,IF(F80="Scenario3PBT13",'Minor retrofit'!$AQ$102,"")))&amp;IF(F80="Scenario1PBT14",'Minor retrofit'!$AR$102,IF(F80="Scenario2PBT14",'Minor retrofit'!$AS$102,IF(F80="Scenario3PBT14",'Minor retrofit'!$AT$102,"")))&amp;IF(F80="Scenario1PBT15",'Minor retrofit'!$AU$102,IF(F80="Scenario2PBT15",'Minor retrofit'!$AV$102,IF(F80="Scenario3PBT15",'Minor retrofit'!$AW$102,"")))</f>
        <v/>
      </c>
      <c r="AB80" s="179">
        <f t="shared" si="35"/>
        <v>0</v>
      </c>
      <c r="AC80" s="208">
        <f>IFERROR('Projection_Base-case'!G80-G80,0)</f>
        <v>0</v>
      </c>
      <c r="AD80" s="178">
        <f t="shared" si="36"/>
        <v>0</v>
      </c>
      <c r="AE80" s="117">
        <f>IFERROR(100*AC80/'Projection_Base-case'!G80,0)</f>
        <v>0</v>
      </c>
      <c r="AF80" s="117">
        <f>IFERROR('Projection_Base-case'!I80-I80,0)</f>
        <v>0</v>
      </c>
      <c r="AG80" s="178">
        <f t="shared" si="37"/>
        <v>0</v>
      </c>
      <c r="AH80" s="117">
        <f>IFERROR(100*AF80/'Projection_Base-case'!I80,0)</f>
        <v>0</v>
      </c>
      <c r="AI80" s="117">
        <f>IFERROR('Projection_Base-case'!K80-K80,0)</f>
        <v>0</v>
      </c>
      <c r="AJ80" s="178">
        <f t="shared" si="38"/>
        <v>0</v>
      </c>
      <c r="AK80" s="117">
        <f>IFERROR(100*AI80/'Projection_Base-case'!K80,0)</f>
        <v>0</v>
      </c>
      <c r="AL80" s="117">
        <f>IFERROR(M80-'Projection_Base-case'!M80,0)</f>
        <v>0</v>
      </c>
      <c r="AM80" s="178">
        <f t="shared" si="39"/>
        <v>0</v>
      </c>
      <c r="AN80" s="179">
        <f>IFERROR(IF('Projection_Base-case'!N80&gt;0,100*AM80/'Projection_Base-case'!N80,100*AM80/N80),0)</f>
        <v>0</v>
      </c>
      <c r="AO80" s="206">
        <f>IFERROR('Projection_Base-case'!O80-O80,0)</f>
        <v>0</v>
      </c>
      <c r="AP80" s="178">
        <f t="shared" si="40"/>
        <v>0</v>
      </c>
      <c r="AQ80" s="117">
        <f>IFERROR(100*AO80/'Projection_Base-case'!O80,0)</f>
        <v>0</v>
      </c>
      <c r="AR80" s="117">
        <f>IFERROR('Projection_Base-case'!Q80-Q80,0)</f>
        <v>0</v>
      </c>
      <c r="AS80" s="178">
        <f t="shared" si="41"/>
        <v>0</v>
      </c>
      <c r="AT80" s="117">
        <f>IFERROR(100*AR80/'Projection_Base-case'!Q80,0)</f>
        <v>0</v>
      </c>
      <c r="AU80" s="117">
        <f>IFERROR('Projection_Base-case'!S80-S80,0)</f>
        <v>0</v>
      </c>
      <c r="AV80" s="178">
        <f t="shared" si="42"/>
        <v>0</v>
      </c>
      <c r="AW80" s="118">
        <f>IFERROR(100*AU80/'Projection_Base-case'!S80,0)</f>
        <v>0</v>
      </c>
      <c r="AX80" s="206">
        <f>IFERROR('Projection_Base-case'!U80-U80,0)</f>
        <v>0</v>
      </c>
      <c r="AY80" s="178">
        <f t="shared" si="43"/>
        <v>0</v>
      </c>
      <c r="AZ80" s="117">
        <f>IFERROR(100*AX80/'Projection_Base-case'!U80,0)</f>
        <v>0</v>
      </c>
      <c r="BA80" s="117">
        <f>IFERROR('Projection_Base-case'!W80-W80,0)</f>
        <v>0</v>
      </c>
      <c r="BB80" s="178">
        <f t="shared" si="44"/>
        <v>0</v>
      </c>
      <c r="BC80" s="117">
        <f>IFERROR(100*BA80/'Projection_Base-case'!W80,0)</f>
        <v>0</v>
      </c>
      <c r="BD80" s="117">
        <f>IFERROR('Projection_Base-case'!Y80-Y80,0)</f>
        <v>0</v>
      </c>
      <c r="BE80" s="178">
        <f t="shared" si="45"/>
        <v>0</v>
      </c>
      <c r="BF80" s="117">
        <f>IFERROR(100*BD80/'Projection_Base-case'!Y80,0)</f>
        <v>0</v>
      </c>
      <c r="BG80" s="178">
        <f t="shared" si="46"/>
        <v>0</v>
      </c>
      <c r="BH80" s="179">
        <f t="shared" si="47"/>
        <v>0</v>
      </c>
    </row>
    <row r="81" spans="1:60">
      <c r="A81" s="205">
        <v>76</v>
      </c>
      <c r="B81" s="178">
        <f>IF('Projection_Base-case'!B81&lt;&gt;"",'Projection_Base-case'!B81,0)</f>
        <v>0</v>
      </c>
      <c r="C81" s="178">
        <f>IF('Projection_Base-case'!C81&lt;&gt;"",'Projection_Base-case'!C81,0)</f>
        <v>0</v>
      </c>
      <c r="D81" s="178">
        <f>IF('Projection_Base-case'!D81&lt;&gt;"",'Projection_Base-case'!D81,0)</f>
        <v>0</v>
      </c>
      <c r="E81" s="176" t="str">
        <f>IF(AND('Résultats Minor'!$AC$3="OUI",'Résultats Minor'!E80&lt;&gt;""),'Résultats Minor'!E80,IF(OR(D81="PBT2",D81="PBT3",D81="PBT5",D81="PBT8",D81="PBT9"),"Scenario1",IF(OR(D81="PBT6",D81="PBT7",D81="PBT10"),"Scenario2",IF(OR(D81="PBT1",D81="PBT4"),"Scenario3",""))))</f>
        <v/>
      </c>
      <c r="F81" s="202" t="str">
        <f t="shared" si="24"/>
        <v>0</v>
      </c>
      <c r="G81" s="206" t="str">
        <f>IF(F81="Scenario1PBT1",'Minor retrofit'!$E$7,IF(F81="Scenario2PBT1",'Minor retrofit'!$F$7,IF(F81="Scenario3PBT1",'Minor retrofit'!$G$7,"")))&amp;IF(F81="Scenario1PBT2",'Minor retrofit'!$H$7,IF(F81="Scenario2PBT2",'Minor retrofit'!$I$7,IF(F81="Scenario3PBT2",'Minor retrofit'!$J$7,"")))&amp;IF(F81="Scenario1PBT3",'Minor retrofit'!$K$7,IF(F81="Scenario2PBT3",'Minor retrofit'!$L$7,IF(F81="Scenario3PBT3",'Minor retrofit'!$M$7,"")))&amp;IF(F81="Scenario1PBT4",'Minor retrofit'!$N$7,IF(F81="Scenario2PBT4",'Minor retrofit'!$O$7,IF(F81="Scenario3PBT4",'Minor retrofit'!$P$7,"")))&amp;IF(F81="Scenario1PBT5",'Minor retrofit'!$Q$7,IF(F81="Scenario2PBT5",'Minor retrofit'!$R$7,IF(F81="Scenario3PBT5",'Minor retrofit'!$S$7,"")))&amp;IF(F81="Scenario1PBT6",'Minor retrofit'!$T$7,IF(F81="Scenario2PBT6",'Minor retrofit'!$U$7,IF(F81="Scenario3PBT6",'Minor retrofit'!$V$7,"")))&amp;IF(F81="Scenario1PBT7",'Minor retrofit'!$W$7,IF(F81="Scenario2PBT7",'Minor retrofit'!$X$7,IF(F81="Scenario3PBT7",'Minor retrofit'!$Y$7,"")))&amp;IF(F81="Scenario1PBT8",'Minor retrofit'!$Z$7,IF(F81="Scenario2PBT8",'Minor retrofit'!$AA$7,IF(F81="Scenario3PBT8",'Minor retrofit'!$AB$7,"")))&amp;IF(F81="Scenario1PBT9",'Minor retrofit'!$AC$7,IF(F81="Scenario2PBT9",'Minor retrofit'!$AD$7,IF(F81="Scenario3PBT9",'Minor retrofit'!$AE$7,"")))&amp;IF(F81="Scenario1PBT10",'Minor retrofit'!$AF$7,IF(F81="Scenario2PBT10",'Minor retrofit'!$AG$7,IF(F81="Scenario3PBT10",'Minor retrofit'!$AH$7,"")))&amp;IF(F81="Scenario1PBT11",'Minor retrofit'!$AI$7,IF(F81="Scenario2PBT11",'Minor retrofit'!$AJ$7,IF(F81="Scenario3PBT11",'Minor retrofit'!$AK$7,"")))&amp;IF(F81="Scenario1PBT12",'Minor retrofit'!$AL$7,IF(F81="Scenario2PBT12",'Minor retrofit'!$AM$7,IF(F81="Scenario3PBT12",'Minor retrofit'!$AN$7,"")))&amp;IF(F81="Scenario1PBT13",'Minor retrofit'!$AO$7,IF(F81="Scenario2PBT13",'Minor retrofit'!$AP$7,IF(F81="Scenario3PBT13",'Minor retrofit'!$AQ$7,"")))&amp;IF(F81="Scenario1PBT14",'Minor retrofit'!$AR$7,IF(F81="Scenario2PBT14",'Minor retrofit'!$AS$7,IF(F81="Scenario3PBT14",'Minor retrofit'!$AT$7,"")))&amp;IF(F81="Scenario1PBT15",'Minor retrofit'!$AU$7,IF(F81="Scenario2PBT15",'Minor retrofit'!$AV$7,IF(F81="Scenario3PBT15",'Minor retrofit'!$AW$7,"")))</f>
        <v/>
      </c>
      <c r="H81" s="117">
        <f t="shared" si="25"/>
        <v>0</v>
      </c>
      <c r="I81" s="117" t="str">
        <f>IF(F81="Scenario1PBT1",'Minor retrofit'!$E$17,IF(F81="Scenario2PBT1",'Minor retrofit'!$F$17,IF(F81="Scenario3PBT1",'Minor retrofit'!$G$17,"")))&amp;IF(F81="Scenario1PBT2",'Minor retrofit'!$H$17,IF(F81="Scenario2PBT2",'Minor retrofit'!$I$17,IF(F81="Scenario3PBT2",'Minor retrofit'!$J$17,"")))&amp;IF(F81="Scenario1PBT3",'Minor retrofit'!$K$17,IF(F81="Scenario2PBT3",'Minor retrofit'!$L$17,IF(F81="Scenario3PBT3",'Minor retrofit'!$M$17,"")))&amp;IF(F81="Scenario1PBT4",'Minor retrofit'!$N$17,IF(F81="Scenario2PBT4",'Minor retrofit'!$O$17,IF(F81="Scenario3PBT4",'Minor retrofit'!$P$17,"")))&amp;IF(F81="Scenario1PBT5",'Minor retrofit'!$Q$17,IF(F81="Scenario2PBT5",'Minor retrofit'!$R$17,IF(F81="Scenario3PBT5",'Minor retrofit'!$S$17,"")))&amp;IF(F81="Scenario1PBT6",'Minor retrofit'!$T$17,IF(F81="Scenario2PBT6",'Minor retrofit'!$U$17,IF(F81="Scenario3PBT6",'Minor retrofit'!$V$17,"")))&amp;IF(F81="Scenario1PBT7",'Minor retrofit'!$W$17,IF(F81="Scenario2PBT7",'Minor retrofit'!$X$17,IF(F81="Scenario3PBT7",'Minor retrofit'!$Y$17,"")))&amp;IF(F81="Scenario1PBT8",'Minor retrofit'!$Z$17,IF(F81="Scenario2PBT8",'Minor retrofit'!$AA$17,IF(F81="Scenario3PBT8",'Minor retrofit'!$AB$17,"")))&amp;IF(F81="Scenario1PBT9",'Minor retrofit'!$AC$17,IF(F81="Scenario2PBT9",'Minor retrofit'!$AD$17,IF(F81="Scenario3PBT9",'Minor retrofit'!$AE$17,"")))&amp;IF(F81="Scenario1PBT10",'Minor retrofit'!$AF$17,IF(F81="Scenario2PBT10",'Minor retrofit'!$AG$17,IF(F81="Scenario3PBT10",'Minor retrofit'!$AH$17,"")))&amp;IF(F81="Scenario1PBT11",'Minor retrofit'!$AI$17,IF(F81="Scenario2PBT11",'Minor retrofit'!$AJ$17,IF(F81="Scenario3PBT11",'Minor retrofit'!$AK$17,"")))&amp;IF(F81="Scenario1PBT12",'Minor retrofit'!$AL$17,IF(F81="Scenario2PBT12",'Minor retrofit'!$AM$17,IF(F81="Scenario3PBT12",'Minor retrofit'!$AN$17,"")))&amp;IF(F81="Scenario1PBT13",'Minor retrofit'!$AO$17,IF(F81="Scenario2PBT13",'Minor retrofit'!$AP$17,IF(F81="Scenario3PBT13",'Minor retrofit'!$AQ$17,"")))&amp;IF(F81="Scenario1PBT14",'Minor retrofit'!$AR$17,IF(F81="Scenario2PBT14",'Minor retrofit'!$AS$17,IF(F81="Scenario3PBT14",'Minor retrofit'!$AT$17,"")))&amp;IF(F81="Scenario1PBT15",'Minor retrofit'!$AU$17,IF(F81="Scenario2PBT15",'Minor retrofit'!$AV$17,IF(F81="Scenario3PBT15",'Minor retrofit'!$AW$17,"")))</f>
        <v/>
      </c>
      <c r="J81" s="117">
        <f t="shared" si="26"/>
        <v>0</v>
      </c>
      <c r="K81" s="117" t="str">
        <f>IF(F81="Scenario1PBT1",'Minor retrofit'!$E$19,IF(F81="Scenario2PBT1",'Minor retrofit'!$F$19,IF(F81="Scenario3PBT1",'Minor retrofit'!$G$19,"")))&amp;IF(F81="Scenario1PBT2",'Minor retrofit'!$H$19,IF(F81="Scenario2PBT2",'Minor retrofit'!$I$19,IF(F81="Scenario3PBT2",'Minor retrofit'!$J$19,"")))&amp;IF(F81="Scenario1PBT3",'Minor retrofit'!$K$19,IF(F81="Scenario2PBT3",'Minor retrofit'!$L$19,IF(F81="Scenario3PBT3",'Minor retrofit'!$M$19,"")))&amp;IF(F81="Scenario1PBT4",'Minor retrofit'!$N$19,IF(F81="Scenario2PBT4",'Minor retrofit'!$O$19,IF(F81="Scenario3PBT4",'Minor retrofit'!$P$19,"")))&amp;IF(F81="Scenario1PBT5",'Minor retrofit'!$Q$19,IF(F81="Scenario2PBT5",'Minor retrofit'!$R$19,IF(F81="Scenario3PBT5",'Minor retrofit'!$S$19,"")))&amp;IF(F81="Scenario1PBT6",'Minor retrofit'!$T$19,IF(F81="Scenario2PBT6",'Minor retrofit'!$U$19,IF(F81="Scenario3PBT6",'Minor retrofit'!$V$19,"")))&amp;IF(F81="Scenario1PBT7",'Minor retrofit'!$W$19,IF(F81="Scenario2PBT7",'Minor retrofit'!$X$19,IF(F81="Scenario3PBT7",'Minor retrofit'!$Y$19,"")))&amp;IF(F81="Scenario1PBT8",'Minor retrofit'!$Z$19,IF(F81="Scenario2PBT8",'Minor retrofit'!$AA$19,IF(F81="Scenario3PBT8",'Minor retrofit'!$AB$19,"")))&amp;IF(F81="Scenario1PBT9",'Minor retrofit'!$AC$19,IF(F81="Scenario2PBT9",'Minor retrofit'!$AD$19,IF(F81="Scenario3PBT9",'Minor retrofit'!$AE$19,"")))&amp;IF(F81="Scenario1PBT10",'Minor retrofit'!$AF$19,IF(F81="Scenario2PBT10",'Minor retrofit'!$AG$19,IF(F81="Scenario3PBT10",'Minor retrofit'!$AH$19,"")))&amp;IF(F81="Scenario1PBT11",'Minor retrofit'!$AI$19,IF(F81="Scenario2PBT11",'Minor retrofit'!$AJ$19,IF(F81="Scenario3PBT11",'Minor retrofit'!$AK$19,"")))&amp;IF(F81="Scenario1PBT12",'Minor retrofit'!$AL$19,IF(F81="Scenario2PBT12",'Minor retrofit'!$AM$19,IF(F81="Scenario3PBT12",'Minor retrofit'!$AN$19,"")))&amp;IF(F81="Scenario1PBT13",'Minor retrofit'!$AO$19,IF(F81="Scenario2PBT13",'Minor retrofit'!$AP$19,IF(F81="Scenario3PBT13",'Minor retrofit'!$AQ$19,"")))&amp;IF(F81="Scenario1PBT14",'Minor retrofit'!$AR$19,IF(F81="Scenario2PBT14",'Minor retrofit'!$AS$19,IF(F81="Scenario3PBT14",'Minor retrofit'!$AT$19,"")))&amp;IF(F81="Scenario1PBT15",'Minor retrofit'!$AU$19,IF(F81="Scenario2PBT15",'Minor retrofit'!$AV$19,IF(F81="Scenario3PBT15",'Minor retrofit'!$AW$19,"")))</f>
        <v/>
      </c>
      <c r="L81" s="117">
        <f t="shared" si="27"/>
        <v>0</v>
      </c>
      <c r="M81" s="117" t="str">
        <f>IF(F81="Scenario1PBT1",'Minor retrofit'!$E$21,IF(F81="Scenario2PBT1",'Minor retrofit'!$F$21,IF(F81="Scenario3PBT1",'Minor retrofit'!$G$21,"")))&amp;IF(F81="Scenario1PBT2",'Minor retrofit'!$H$21,IF(F81="Scenario2PBT2",'Minor retrofit'!$I$21,IF(F81="Scenario3PBT2",'Minor retrofit'!$J$21,"")))&amp;IF(F81="Scenario1PBT3",'Minor retrofit'!$K$21,IF(F81="Scenario2PBT3",'Minor retrofit'!$L$21,IF(F81="Scenario3PBT3",'Minor retrofit'!$M$21,"")))&amp;IF(F81="Scenario1PBT4",'Minor retrofit'!$N$21,IF(F81="Scenario2PBT4",'Minor retrofit'!$O$21,IF(F81="Scenario3PBT4",'Minor retrofit'!$P$21,"")))&amp;IF(F81="Scenario1PBT5",'Minor retrofit'!$Q$21,IF(F81="Scenario2PBT5",'Minor retrofit'!$R$21,IF(F81="Scenario3PBT5",'Minor retrofit'!$S$21,"")))&amp;IF(F81="Scenario1PBT6",'Minor retrofit'!$T$21,IF(F81="Scenario2PBT6",'Minor retrofit'!$U$21,IF(F81="Scenario3PBT6",'Minor retrofit'!$V$21,"")))&amp;IF(F81="Scenario1PBT7",'Minor retrofit'!$W$21,IF(F81="Scenario2PBT7",'Minor retrofit'!$X$21,IF(F81="Scenario3PBT7",'Minor retrofit'!$Y$21,"")))&amp;IF(F81="Scenario1PBT8",'Minor retrofit'!$Z$21,IF(F81="Scenario2PBT8",'Minor retrofit'!$AA$21,IF(F81="Scenario3PBT8",'Minor retrofit'!$AB$21,"")))&amp;IF(F81="Scenario1PBT9",'Minor retrofit'!$AC$21,IF(F81="Scenario2PBT9",'Minor retrofit'!$AD$21,IF(F81="Scenario3PBT9",'Minor retrofit'!$AE$21,"")))&amp;IF(F81="Scenario1PBT10",'Minor retrofit'!$AF$21,IF(F81="Scenario2PBT10",'Minor retrofit'!$AG$21,IF(F81="Scenario3PBT10",'Minor retrofit'!$AH$21,"")))&amp;IF(F81="Scenario1PBT11",'Minor retrofit'!$AI$21,IF(F81="Scenario2PBT11",'Minor retrofit'!$AJ$21,IF(F81="Scenario3PBT11",'Minor retrofit'!$AK$21,"")))&amp;IF(F81="Scenario1PBT12",'Minor retrofit'!$AL$21,IF(F81="Scenario2PBT12",'Minor retrofit'!$AM$21,IF(F81="Scenario3PBT12",'Minor retrofit'!$AN$21,"")))&amp;IF(F81="Scenario1PBT13",'Minor retrofit'!$AO$21,IF(F81="Scenario2PBT13",'Minor retrofit'!$AP$21,IF(F81="Scenario3PBT13",'Minor retrofit'!$AQ$21,"")))&amp;IF(F81="Scenario1PBT14",'Minor retrofit'!$AR$21,IF(F81="Scenario2PBT14",'Minor retrofit'!$AS$21,IF(F81="Scenario3PBT14",'Minor retrofit'!$AT$21,"")))&amp;IF(F81="Scenario1PBT15",'Minor retrofit'!$AU$21,IF(F81="Scenario2PBT15",'Minor retrofit'!$AV$21,IF(F81="Scenario3PBT15",'Minor retrofit'!$AW$21,"")))</f>
        <v/>
      </c>
      <c r="N81" s="118">
        <f t="shared" si="28"/>
        <v>0</v>
      </c>
      <c r="O81" s="206" t="str">
        <f>IF(F81="Scenario1PBT1",'Minor retrofit'!$E$24,IF(F81="Scenario2PBT1",'Minor retrofit'!$F$24,IF(F81="Scenario3PBT1",'Minor retrofit'!$G$24,"")))&amp;IF(F81="Scenario1PBT2",'Minor retrofit'!$H$24,IF(F81="Scenario2PBT2",'Minor retrofit'!$I$24,IF(F81="Scenario3PBT2",'Minor retrofit'!$J$24,"")))&amp;IF(F81="Scenario1PBT3",'Minor retrofit'!$K$24,IF(F81="Scenario2PBT3",'Minor retrofit'!$L$24,IF(F81="Scenario3PBT3",'Minor retrofit'!$M$24,"")))&amp;IF(F81="Scenario1PBT4",'Minor retrofit'!$N$24,IF(F81="Scenario2PBT4",'Minor retrofit'!$O$24,IF(F81="Scenario3PBT4",'Minor retrofit'!$P$24,"")))&amp;IF(F81="Scenario1PBT5",'Minor retrofit'!$Q$24,IF(F81="Scenario2PBT5",'Minor retrofit'!$R$24,IF(F81="Scenario3PBT5",'Minor retrofit'!$S$24,"")))&amp;IF(F81="Scenario1PBT6",'Minor retrofit'!$T$24,IF(F81="Scenario2PBT6",'Minor retrofit'!$U$24,IF(F81="Scenario3PBT6",'Minor retrofit'!$V$24,"")))&amp;IF(F81="Scenario1PBT7",'Minor retrofit'!$W$24,IF(F81="Scenario2PBT7",'Minor retrofit'!$X$24,IF(F81="Scenario3PBT7",'Minor retrofit'!$Y$24,"")))&amp;IF(F81="Scenario1PBT8",'Minor retrofit'!$Z$24,IF(F81="Scenario2PBT8",'Minor retrofit'!$AA$24,IF(F81="Scenario3PBT8",'Minor retrofit'!$AB$24,"")))&amp;IF(F81="Scenario1PBT9",'Minor retrofit'!$AC$24,IF(F81="Scenario2PBT9",'Minor retrofit'!$AD$24,IF(F81="Scenario3PBT9",'Minor retrofit'!$AE$24,"")))&amp;IF(F81="Scenario1PBT10",'Minor retrofit'!$AF$24,IF(F81="Scenario2PBT10",'Minor retrofit'!$AG$24,IF(F81="Scenario3PBT10",'Minor retrofit'!$AH$24,"")))&amp;IF(F81="Scenario1PBT11",'Minor retrofit'!$AI$24,IF(F81="Scenario2PBT11",'Minor retrofit'!$AJ$24,IF(F81="Scenario3PBT11",'Minor retrofit'!$AK$24,"")))&amp;IF(F81="Scenario1PBT12",'Minor retrofit'!$AL$24,IF(F81="Scenario2PBT12",'Minor retrofit'!$AM$24,IF(F81="Scenario3PBT12",'Minor retrofit'!$AN$24,"")))&amp;IF(F81="Scenario1PBT13",'Minor retrofit'!$AO$24,IF(F81="Scenario2PBT13",'Minor retrofit'!$AP$24,IF(F81="Scenario3PBT13",'Minor retrofit'!$AQ$24,"")))&amp;IF(F81="Scenario1PBT14",'Minor retrofit'!$AR$24,IF(F81="Scenario2PBT14",'Minor retrofit'!$AS$24,IF(F81="Scenario3PBT14",'Minor retrofit'!$AT$24,"")))&amp;IF(F81="Scenario1PBT15",'Minor retrofit'!$AU$24,IF(F81="Scenario2PBT15",'Minor retrofit'!$AV$24,IF(F81="Scenario3PBT15",'Minor retrofit'!$AW$24,"")))</f>
        <v/>
      </c>
      <c r="P81" s="117">
        <f t="shared" si="29"/>
        <v>0</v>
      </c>
      <c r="Q81" s="117" t="str">
        <f>IF(F81="Scenario1PBT1",'Minor retrofit'!$E$26,IF(F81="Scenario2PBT1",'Minor retrofit'!$F$26,IF(F81="Scenario3PBT1",'Minor retrofit'!$G$26,"")))&amp;IF(F81="Scenario1PBT2",'Minor retrofit'!$H$26,IF(F81="Scenario2PBT2",'Minor retrofit'!$I$26,IF(F81="Scenario3PBT2",'Minor retrofit'!$J$26,"")))&amp;IF(F81="Scenario1PBT3",'Minor retrofit'!$K$26,IF(F81="Scenario2PBT3",'Minor retrofit'!$L$26,IF(F81="Scenario3PBT3",'Minor retrofit'!$M$26,"")))&amp;IF(F81="Scenario1PBT4",'Minor retrofit'!$N$26,IF(F81="Scenario2PBT4",'Minor retrofit'!$O$26,IF(F81="Scenario3PBT4",'Minor retrofit'!$P$26,"")))&amp;IF(F81="Scenario1PBT5",'Minor retrofit'!$Q$26,IF(F81="Scenario2PBT5",'Minor retrofit'!$R$26,IF(F81="Scenario3PBT5",'Minor retrofit'!$S$26,"")))&amp;IF(F81="Scenario1PBT6",'Minor retrofit'!$T$26,IF(F81="Scenario2PBT6",'Minor retrofit'!$U$26,IF(F81="Scenario3PBT6",'Minor retrofit'!$V$26,"")))&amp;IF(F81="Scenario1PBT7",'Minor retrofit'!$W$26,IF(F81="Scenario2PBT7",'Minor retrofit'!$X$26,IF(F81="Scenario3PBT7",'Minor retrofit'!$Y$26,"")))&amp;IF(F81="Scenario1PBT8",'Minor retrofit'!$Z$26,IF(F81="Scenario2PBT8",'Minor retrofit'!$AA$26,IF(F81="Scenario3PBT8",'Minor retrofit'!$AB$26,"")))&amp;IF(F81="Scenario1PBT9",'Minor retrofit'!$AC$26,IF(F81="Scenario2PBT9",'Minor retrofit'!$AD$26,IF(F81="Scenario3PBT9",'Minor retrofit'!$AE$26,"")))&amp;IF(F81="Scenario1PBT10",'Minor retrofit'!$AF$26,IF(F81="Scenario2PBT10",'Minor retrofit'!$AG$26,IF(F81="Scenario3PBT10",'Minor retrofit'!$AH$26,"")))&amp;IF(F81="Scenario1PBT11",'Minor retrofit'!$AI$26,IF(F81="Scenario2PBT11",'Minor retrofit'!$AJ$26,IF(F81="Scenario3PBT11",'Minor retrofit'!$AK$26,"")))&amp;IF(F81="Scenario1PBT12",'Minor retrofit'!$AL$26,IF(F81="Scenario2PBT12",'Minor retrofit'!$AM$26,IF(F81="Scenario3PBT12",'Minor retrofit'!$AN$26,"")))&amp;IF(F81="Scenario1PBT13",'Minor retrofit'!$AO$26,IF(F81="Scenario2PBT13",'Minor retrofit'!$AP$26,IF(F81="Scenario3PBT13",'Minor retrofit'!$AQ$26,"")))&amp;IF(F81="Scenario1PBT14",'Minor retrofit'!$AR$26,IF(F81="Scenario2PBT14",'Minor retrofit'!$AS$26,IF(F81="Scenario3PBT14",'Minor retrofit'!$AT$26,"")))&amp;IF(F81="Scenario1PBT15",'Minor retrofit'!$AU$26,IF(F81="Scenario2PBT15",'Minor retrofit'!$AV$26,IF(F81="Scenario3PBT15",'Minor retrofit'!$AW$26,"")))</f>
        <v/>
      </c>
      <c r="R81" s="117">
        <f t="shared" si="30"/>
        <v>0</v>
      </c>
      <c r="S81" s="117" t="str">
        <f>IF(F81="Scenario1PBT1",'Minor retrofit'!$E$28,IF(F81="Scenario2PBT1",'Minor retrofit'!$F$28,IF(F81="Scenario3PBT1",'Minor retrofit'!$G$28,"")))&amp;IF(F81="Scenario1PBT2",'Minor retrofit'!$H$28,IF(F81="Scenario2PBT2",'Minor retrofit'!$I$28,IF(F81="Scenario3PBT2",'Minor retrofit'!$J$28,"")))&amp;IF(F81="Scenario1PBT3",'Minor retrofit'!$K$28,IF(F81="Scenario2PBT3",'Minor retrofit'!$L$28,IF(F81="Scenario3PBT3",'Minor retrofit'!$M$28,"")))&amp;IF(F81="Scenario1PBT4",'Minor retrofit'!$N$28,IF(F81="Scenario2PBT4",'Minor retrofit'!$O$28,IF(F81="Scenario3PBT4",'Minor retrofit'!$P$28,"")))&amp;IF(F81="Scenario1PBT5",'Minor retrofit'!$Q$28,IF(F81="Scenario2PBT5",'Minor retrofit'!$R$28,IF(F81="Scenario3PBT5",'Minor retrofit'!$S$28,"")))&amp;IF(F81="Scenario1PBT6",'Minor retrofit'!$T$28,IF(F81="Scenario2PBT6",'Minor retrofit'!$U$28,IF(F81="Scenario3PBT6",'Minor retrofit'!$V$28,"")))&amp;IF(F81="Scenario1PBT7",'Minor retrofit'!$W$28,IF(F81="Scenario2PBT7",'Minor retrofit'!$X$28,IF(F81="Scenario3PBT7",'Minor retrofit'!$Y$28,"")))&amp;IF(F81="Scenario1PBT8",'Minor retrofit'!$Z$28,IF(F81="Scenario2PBT8",'Minor retrofit'!$AA$28,IF(F81="Scenario3PBT8",'Minor retrofit'!$AB$28,"")))&amp;IF(F81="Scenario1PBT9",'Minor retrofit'!$AC$28,IF(F81="Scenario2PBT9",'Minor retrofit'!$AD$28,IF(F81="Scenario3PBT9",'Minor retrofit'!$AE$28,"")))&amp;IF(F81="Scenario1PBT10",'Minor retrofit'!$AF$28,IF(F81="Scenario2PBT10",'Minor retrofit'!$AG$28,IF(F81="Scenario3PBT10",'Minor retrofit'!$AH$28,"")))&amp;IF(F81="Scenario1PBT11",'Minor retrofit'!$AI$28,IF(F81="Scenario2PBT11",'Minor retrofit'!$AJ$28,IF(F81="Scenario3PBT11",'Minor retrofit'!$AK$28,"")))&amp;IF(F81="Scenario1PBT12",'Minor retrofit'!$AL$28,IF(F81="Scenario2PBT12",'Minor retrofit'!$AM$28,IF(F81="Scenario3PBT12",'Minor retrofit'!$AN$28,"")))&amp;IF(F81="Scenario1PBT13",'Minor retrofit'!$AO$28,IF(F81="Scenario2PBT13",'Minor retrofit'!$AP$28,IF(F81="Scenario3PBT13",'Minor retrofit'!$AQ$28,"")))&amp;IF(F81="Scenario1PBT14",'Minor retrofit'!$AR$28,IF(F81="Scenario2PBT14",'Minor retrofit'!$AS$28,IF(F81="Scenario3PBT14",'Minor retrofit'!$AT$28,"")))&amp;IF(F81="Scenario1PBT15",'Minor retrofit'!$AU$28,IF(F81="Scenario2PBT15",'Minor retrofit'!$AV$28,IF(F81="Scenario3PBT15",'Minor retrofit'!$AW$28,"")))</f>
        <v/>
      </c>
      <c r="T81" s="207">
        <f t="shared" si="31"/>
        <v>0</v>
      </c>
      <c r="U81" s="206" t="str">
        <f>IF(F81="Scenario1PBT1",'Minor retrofit'!$E$39,IF(F81="Scenario2PBT1",'Minor retrofit'!$F$39,IF(F81="Scenario3PBT1",'Minor retrofit'!$G$39,"")))&amp;IF(F81="Scenario1PBT2",'Minor retrofit'!$H$39,IF(F81="Scenario2PBT2",'Minor retrofit'!$I$39,IF(F81="Scenario3PBT2",'Minor retrofit'!$J$39,"")))&amp;IF(F81="Scenario1PBT3",'Minor retrofit'!$K$39,IF(F81="Scenario2PBT3",'Minor retrofit'!$L$39,IF(F81="Scenario3PBT3",'Minor retrofit'!$M$39,"")))&amp;IF(F81="Scenario1PBT4",'Minor retrofit'!$N$39,IF(F81="Scenario2PBT4",'Minor retrofit'!$O$39,IF(F81="Scenario3PBT4",'Minor retrofit'!$P$39,"")))&amp;IF(F81="Scenario1PBT5",'Minor retrofit'!$Q$39,IF(F81="Scenario2PBT5",'Minor retrofit'!$R$39,IF(F81="Scenario3PBT5",'Minor retrofit'!$S$39,"")))&amp;IF(F81="Scenario1PBT6",'Minor retrofit'!$T$39,IF(F81="Scenario2PBT6",'Minor retrofit'!$U$39,IF(F81="Scenario3PBT6",'Minor retrofit'!$V$39,"")))&amp;IF(F81="Scenario1PBT7",'Minor retrofit'!$W$39,IF(F81="Scenario2PBT7",'Minor retrofit'!$X$39,IF(F81="Scenario3PBT7",'Minor retrofit'!$Y$39,"")))&amp;IF(F81="Scenario1PBT8",'Minor retrofit'!$Z$39,IF(F81="Scenario2PBT8",'Minor retrofit'!$AA$39,IF(F81="Scenario3PBT8",'Minor retrofit'!$AB$39,"")))&amp;IF(F81="Scenario1PBT9",'Minor retrofit'!$AC$39,IF(F81="Scenario2PBT9",'Minor retrofit'!$AD$39,IF(F81="Scenario3PBT9",'Minor retrofit'!$AE$39,"")))&amp;IF(F81="Scenario1PBT10",'Minor retrofit'!$AF$39,IF(F81="Scenario2PBT10",'Minor retrofit'!$AG$39,IF(F81="Scenario3PBT10",'Minor retrofit'!$AH$39,"")))&amp;IF(F81="Scenario1PBT11",'Minor retrofit'!$AI$39,IF(F81="Scenario2PBT11",'Minor retrofit'!$AJ$39,IF(F81="Scenario3PBT11",'Minor retrofit'!$AK$39,"")))&amp;IF(F81="Scenario1PBT12",'Minor retrofit'!$AL$39,IF(F81="Scenario2PBT12",'Minor retrofit'!$AM$39,IF(F81="Scenario3PBT12",'Minor retrofit'!$AN$39,"")))&amp;IF(F81="Scenario1PBT13",'Minor retrofit'!$AO$39,IF(F81="Scenario2PBT13",'Minor retrofit'!$AP$39,IF(F81="Scenario3PBT13",'Minor retrofit'!$AQ$39,"")))&amp;IF(F81="Scenario1PBT14",'Minor retrofit'!$AR$39,IF(F81="Scenario2PBT14",'Minor retrofit'!$AS$39,IF(F81="Scenario3PBT14",'Minor retrofit'!$AT$39,"")))&amp;IF(F81="Scenario1PBT15",'Minor retrofit'!$AU$39,IF(F81="Scenario2PBT15",'Minor retrofit'!$AV$39,IF(F81="Scenario3PBT15",'Minor retrofit'!$AW$39,"")))</f>
        <v/>
      </c>
      <c r="V81" s="117">
        <f t="shared" si="32"/>
        <v>0</v>
      </c>
      <c r="W81" s="117" t="str">
        <f>IF(F81="Scenario1PBT1",'Minor retrofit'!$E$41,IF(F81="Scenario2PBT1",'Minor retrofit'!$F$41,IF(F81="Scenario3PBT1",'Minor retrofit'!$G$41,"")))&amp;IF(F81="Scenario1PBT2",'Minor retrofit'!$H$41,IF(F81="Scenario2PBT2",'Minor retrofit'!$I$41,IF(F81="Scenario3PBT2",'Minor retrofit'!$J$41,"")))&amp;IF(F81="Scenario1PBT3",'Minor retrofit'!$K$41,IF(F81="Scenario2PBT3",'Minor retrofit'!$L$41,IF(F81="Scenario3PBT3",'Minor retrofit'!$M$41,"")))&amp;IF(F81="Scenario1PBT4",'Minor retrofit'!$N$41,IF(F81="Scenario2PBT4",'Minor retrofit'!$O$41,IF(F81="Scenario3PBT4",'Minor retrofit'!$P$41,"")))&amp;IF(F81="Scenario1PBT5",'Minor retrofit'!$Q$41,IF(F81="Scenario2PBT5",'Minor retrofit'!$R$41,IF(F81="Scenario3PBT5",'Minor retrofit'!$S$41,"")))&amp;IF(F81="Scenario1PBT6",'Minor retrofit'!$T$41,IF(F81="Scenario2PBT6",'Minor retrofit'!$U$41,IF(F81="Scenario3PBT6",'Minor retrofit'!$V$41,"")))&amp;IF(F81="Scenario1PBT7",'Minor retrofit'!$W$41,IF(F81="Scenario2PBT7",'Minor retrofit'!$X$41,IF(F81="Scenario3PBT7",'Minor retrofit'!$Y$41,"")))&amp;IF(F81="Scenario1PBT8",'Minor retrofit'!$Z$41,IF(F81="Scenario2PBT8",'Minor retrofit'!$AA$41,IF(F81="Scenario3PBT8",'Minor retrofit'!$AB$41,"")))&amp;IF(F81="Scenario1PBT9",'Minor retrofit'!$AC$41,IF(F81="Scenario2PBT9",'Minor retrofit'!$AD$41,IF(F81="Scenario3PBT9",'Minor retrofit'!$AE$41,"")))&amp;IF(F81="Scenario1PBT10",'Minor retrofit'!$AF$41,IF(F81="Scenario2PBT10",'Minor retrofit'!$AG$41,IF(F81="Scenario3PBT10",'Minor retrofit'!$AH$41,"")))&amp;IF(F81="Scenario1PBT11",'Minor retrofit'!$AI$41,IF(F81="Scenario2PBT11",'Minor retrofit'!$AJ$41,IF(F81="Scenario3PBT11",'Minor retrofit'!$AK$41,"")))&amp;IF(F81="Scenario1PBT12",'Minor retrofit'!$AL$41,IF(F81="Scenario2PBT12",'Minor retrofit'!$AM$41,IF(F81="Scenario3PBT12",'Minor retrofit'!$AN$41,"")))&amp;IF(F81="Scenario1PBT13",'Minor retrofit'!$AO$41,IF(F81="Scenario2PBT13",'Minor retrofit'!$AP$41,IF(F81="Scenario3PBT13",'Minor retrofit'!$AQ$41,"")))&amp;IF(F81="Scenario1PBT14",'Minor retrofit'!$AR$41,IF(F81="Scenario2PBT14",'Minor retrofit'!$AS$41,IF(F81="Scenario3PBT14",'Minor retrofit'!$AT$41,"")))&amp;IF(F81="Scenario1PBT15",'Minor retrofit'!$AU$41,IF(F81="Scenario2PBT15",'Minor retrofit'!$AV$41,IF(F81="Scenario3PBT15",'Minor retrofit'!$AW$41,"")))</f>
        <v/>
      </c>
      <c r="X81" s="117">
        <f t="shared" si="33"/>
        <v>0</v>
      </c>
      <c r="Y81" s="117" t="str">
        <f>IF(F81="Scenario1PBT1",'Minor retrofit'!$E$43,IF(F81="Scenario2PBT1",'Minor retrofit'!$F$43,IF(F81="Scenario3PBT1",'Minor retrofit'!$G$43,"")))&amp;IF(F81="Scenario1PBT2",'Minor retrofit'!$H$43,IF(F81="Scenario2PBT2",'Minor retrofit'!$I$43,IF(F81="Scenario3PBT2",'Minor retrofit'!$J$43,"")))&amp;IF(F81="Scenario1PBT3",'Minor retrofit'!$K$43,IF(F81="Scenario2PBT3",'Minor retrofit'!$L$43,IF(F81="Scenario3PBT3",'Minor retrofit'!$M$43,"")))&amp;IF(F81="Scenario1PBT4",'Minor retrofit'!$N$43,IF(F81="Scenario2PBT4",'Minor retrofit'!$O$43,IF(F81="Scenario3PBT4",'Minor retrofit'!$P$43,"")))&amp;IF(F81="Scenario1PBT5",'Minor retrofit'!$Q$43,IF(F81="Scenario2PBT5",'Minor retrofit'!$R$43,IF(F81="Scenario3PBT5",'Minor retrofit'!$S$43,"")))&amp;IF(F81="Scenario1PBT6",'Minor retrofit'!$T$43,IF(F81="Scenario2PBT6",'Minor retrofit'!$U$43,IF(F81="Scenario3PBT6",'Minor retrofit'!$V$43,"")))&amp;IF(F81="Scenario1PBT7",'Minor retrofit'!$W$43,IF(F81="Scenario2PBT7",'Minor retrofit'!$X$43,IF(F81="Scenario3PBT7",'Minor retrofit'!$Y$43,"")))&amp;IF(F81="Scenario1PBT8",'Minor retrofit'!$Z$43,IF(F81="Scenario2PBT8",'Minor retrofit'!$AA$43,IF(F81="Scenario3PBT8",'Minor retrofit'!$AB$43,"")))&amp;IF(F81="Scenario1PBT9",'Minor retrofit'!$AC$43,IF(F81="Scenario2PBT9",'Minor retrofit'!$AD$43,IF(F81="Scenario3PBT9",'Minor retrofit'!$AE$43,"")))&amp;IF(F81="Scenario1PBT10",'Minor retrofit'!$AF$43,IF(F81="Scenario2PBT10",'Minor retrofit'!$AG$43,IF(F81="Scenario3PBT10",'Minor retrofit'!$AH$43,"")))&amp;IF(F81="Scenario1PBT11",'Minor retrofit'!$AI$43,IF(F81="Scenario2PBT11",'Minor retrofit'!$AJ$43,IF(F81="Scenario3PBT11",'Minor retrofit'!$AK$43,"")))&amp;IF(F81="Scenario1PBT12",'Minor retrofit'!$AL$43,IF(F81="Scenario2PBT12",'Minor retrofit'!$AM$43,IF(F81="Scenario3PBT12",'Minor retrofit'!$AN$43,"")))&amp;IF(F81="Scenario1PBT13",'Minor retrofit'!$AO$43,IF(F81="Scenario2PBT13",'Minor retrofit'!$AP$43,IF(F81="Scenario3PBT13",'Minor retrofit'!$AQ$43,"")))&amp;IF(F81="Scenario1PBT14",'Minor retrofit'!$AR$43,IF(F81="Scenario2PBT14",'Minor retrofit'!$AS$43,IF(F81="Scenario3PBT14",'Minor retrofit'!$AT$43,"")))&amp;IF(F81="Scenario1PBT15",'Minor retrofit'!$AU$43,IF(F81="Scenario2PBT15",'Minor retrofit'!$AV$43,IF(F81="Scenario3PBT15",'Minor retrofit'!$AW$43,"")))</f>
        <v/>
      </c>
      <c r="Z81" s="117">
        <f t="shared" si="34"/>
        <v>0</v>
      </c>
      <c r="AA81" s="178" t="str">
        <f>IF(F81="Scenario1PBT1",'Minor retrofit'!$E$102,IF(F81="Scenario2PBT1",'Minor retrofit'!$F$102,IF(F81="Scenario3PBT1",'Minor retrofit'!$G$102,"")))&amp;IF(F81="Scenario1PBT2",'Minor retrofit'!$H$102,IF(F81="Scenario2PBT2",'Minor retrofit'!$I$102,IF(F81="Scenario3PBT2",'Minor retrofit'!$J$102,"")))&amp;IF(F81="Scenario1PBT3",'Minor retrofit'!$K$102,IF(F81="Scenario2PBT3",'Minor retrofit'!$L$102,IF(F81="Scenario3PBT3",'Minor retrofit'!$M$102,"")))&amp;IF(F81="Scenario1PBT4",'Minor retrofit'!$N$102,IF(F81="Scenario2PBT4",'Minor retrofit'!$O$102,IF(F81="Scenario3PBT4",'Minor retrofit'!$P$102,"")))&amp;IF(F81="Scenario1PBT5",'Minor retrofit'!$Q$102,IF(F81="Scenario2PBT5",'Minor retrofit'!$R$102,IF(F81="Scenario3PBT5",'Minor retrofit'!$S$102,"")))&amp;IF(F81="Scenario1PBT6",'Minor retrofit'!$T$102,IF(F81="Scenario2PBT6",'Minor retrofit'!$U$102,IF(F81="Scenario3PBT6",'Minor retrofit'!$V$102,"")))&amp;IF(F81="Scenario1PBT7",'Minor retrofit'!$W$102,IF(F81="Scenario2PBT7",'Minor retrofit'!$X$102,IF(F81="Scenario3PBT7",'Minor retrofit'!$Y$102,"")))&amp;IF(F81="Scenario1PBT8",'Minor retrofit'!$Z$102,IF(F81="Scenario2PBT8",'Minor retrofit'!$AA$102,IF(F81="Scenario3PBT8",'Minor retrofit'!$AB$102,"")))&amp;IF(F81="Scenario1PBT9",'Minor retrofit'!$AC$102,IF(F81="Scenario2PBT9",'Minor retrofit'!$AD$102,IF(F81="Scenario3PBT9",'Minor retrofit'!$AE$102,"")))&amp;IF(F81="Scenario1PBT10",'Minor retrofit'!$AF$102,IF(F81="Scenario2PBT10",'Minor retrofit'!$AG$102,IF(F81="Scenario3PBT10",'Minor retrofit'!$AH$102,"")))&amp;IF(F81="Scenario1PBT11",'Minor retrofit'!$AI$102,IF(F81="Scenario2PBT11",'Minor retrofit'!$AJ$102,IF(F81="Scenario3PBT11",'Minor retrofit'!$AK$102,"")))&amp;IF(F81="Scenario1PBT12",'Minor retrofit'!$AL$102,IF(F81="Scenario2PBT12",'Minor retrofit'!$AM$102,IF(F81="Scenario3PBT12",'Minor retrofit'!$AN$102,"")))&amp;IF(F81="Scenario1PBT13",'Minor retrofit'!$AO$102,IF(F81="Scenario2PBT13",'Minor retrofit'!$AP$102,IF(F81="Scenario3PBT13",'Minor retrofit'!$AQ$102,"")))&amp;IF(F81="Scenario1PBT14",'Minor retrofit'!$AR$102,IF(F81="Scenario2PBT14",'Minor retrofit'!$AS$102,IF(F81="Scenario3PBT14",'Minor retrofit'!$AT$102,"")))&amp;IF(F81="Scenario1PBT15",'Minor retrofit'!$AU$102,IF(F81="Scenario2PBT15",'Minor retrofit'!$AV$102,IF(F81="Scenario3PBT15",'Minor retrofit'!$AW$102,"")))</f>
        <v/>
      </c>
      <c r="AB81" s="179">
        <f t="shared" si="35"/>
        <v>0</v>
      </c>
      <c r="AC81" s="208">
        <f>IFERROR('Projection_Base-case'!G81-G81,0)</f>
        <v>0</v>
      </c>
      <c r="AD81" s="178">
        <f t="shared" si="36"/>
        <v>0</v>
      </c>
      <c r="AE81" s="117">
        <f>IFERROR(100*AC81/'Projection_Base-case'!G81,0)</f>
        <v>0</v>
      </c>
      <c r="AF81" s="117">
        <f>IFERROR('Projection_Base-case'!I81-I81,0)</f>
        <v>0</v>
      </c>
      <c r="AG81" s="178">
        <f t="shared" si="37"/>
        <v>0</v>
      </c>
      <c r="AH81" s="117">
        <f>IFERROR(100*AF81/'Projection_Base-case'!I81,0)</f>
        <v>0</v>
      </c>
      <c r="AI81" s="117">
        <f>IFERROR('Projection_Base-case'!K81-K81,0)</f>
        <v>0</v>
      </c>
      <c r="AJ81" s="178">
        <f t="shared" si="38"/>
        <v>0</v>
      </c>
      <c r="AK81" s="117">
        <f>IFERROR(100*AI81/'Projection_Base-case'!K81,0)</f>
        <v>0</v>
      </c>
      <c r="AL81" s="117">
        <f>IFERROR(M81-'Projection_Base-case'!M81,0)</f>
        <v>0</v>
      </c>
      <c r="AM81" s="178">
        <f t="shared" si="39"/>
        <v>0</v>
      </c>
      <c r="AN81" s="179">
        <f>IFERROR(IF('Projection_Base-case'!N81&gt;0,100*AM81/'Projection_Base-case'!N81,100*AM81/N81),0)</f>
        <v>0</v>
      </c>
      <c r="AO81" s="206">
        <f>IFERROR('Projection_Base-case'!O81-O81,0)</f>
        <v>0</v>
      </c>
      <c r="AP81" s="178">
        <f t="shared" si="40"/>
        <v>0</v>
      </c>
      <c r="AQ81" s="117">
        <f>IFERROR(100*AO81/'Projection_Base-case'!O81,0)</f>
        <v>0</v>
      </c>
      <c r="AR81" s="117">
        <f>IFERROR('Projection_Base-case'!Q81-Q81,0)</f>
        <v>0</v>
      </c>
      <c r="AS81" s="178">
        <f t="shared" si="41"/>
        <v>0</v>
      </c>
      <c r="AT81" s="117">
        <f>IFERROR(100*AR81/'Projection_Base-case'!Q81,0)</f>
        <v>0</v>
      </c>
      <c r="AU81" s="117">
        <f>IFERROR('Projection_Base-case'!S81-S81,0)</f>
        <v>0</v>
      </c>
      <c r="AV81" s="178">
        <f t="shared" si="42"/>
        <v>0</v>
      </c>
      <c r="AW81" s="118">
        <f>IFERROR(100*AU81/'Projection_Base-case'!S81,0)</f>
        <v>0</v>
      </c>
      <c r="AX81" s="206">
        <f>IFERROR('Projection_Base-case'!U81-U81,0)</f>
        <v>0</v>
      </c>
      <c r="AY81" s="178">
        <f t="shared" si="43"/>
        <v>0</v>
      </c>
      <c r="AZ81" s="117">
        <f>IFERROR(100*AX81/'Projection_Base-case'!U81,0)</f>
        <v>0</v>
      </c>
      <c r="BA81" s="117">
        <f>IFERROR('Projection_Base-case'!W81-W81,0)</f>
        <v>0</v>
      </c>
      <c r="BB81" s="178">
        <f t="shared" si="44"/>
        <v>0</v>
      </c>
      <c r="BC81" s="117">
        <f>IFERROR(100*BA81/'Projection_Base-case'!W81,0)</f>
        <v>0</v>
      </c>
      <c r="BD81" s="117">
        <f>IFERROR('Projection_Base-case'!Y81-Y81,0)</f>
        <v>0</v>
      </c>
      <c r="BE81" s="178">
        <f t="shared" si="45"/>
        <v>0</v>
      </c>
      <c r="BF81" s="117">
        <f>IFERROR(100*BD81/'Projection_Base-case'!Y81,0)</f>
        <v>0</v>
      </c>
      <c r="BG81" s="178">
        <f t="shared" si="46"/>
        <v>0</v>
      </c>
      <c r="BH81" s="179">
        <f t="shared" si="47"/>
        <v>0</v>
      </c>
    </row>
    <row r="82" spans="1:60">
      <c r="A82" s="205">
        <v>77</v>
      </c>
      <c r="B82" s="178">
        <f>IF('Projection_Base-case'!B82&lt;&gt;"",'Projection_Base-case'!B82,0)</f>
        <v>0</v>
      </c>
      <c r="C82" s="178">
        <f>IF('Projection_Base-case'!C82&lt;&gt;"",'Projection_Base-case'!C82,0)</f>
        <v>0</v>
      </c>
      <c r="D82" s="178">
        <f>IF('Projection_Base-case'!D82&lt;&gt;"",'Projection_Base-case'!D82,0)</f>
        <v>0</v>
      </c>
      <c r="E82" s="176" t="str">
        <f>IF(AND('Résultats Minor'!$AC$3="OUI",'Résultats Minor'!E81&lt;&gt;""),'Résultats Minor'!E81,IF(OR(D82="PBT2",D82="PBT3",D82="PBT5",D82="PBT8",D82="PBT9"),"Scenario1",IF(OR(D82="PBT6",D82="PBT7",D82="PBT10"),"Scenario2",IF(OR(D82="PBT1",D82="PBT4"),"Scenario3",""))))</f>
        <v/>
      </c>
      <c r="F82" s="202" t="str">
        <f t="shared" si="24"/>
        <v>0</v>
      </c>
      <c r="G82" s="206" t="str">
        <f>IF(F82="Scenario1PBT1",'Minor retrofit'!$E$7,IF(F82="Scenario2PBT1",'Minor retrofit'!$F$7,IF(F82="Scenario3PBT1",'Minor retrofit'!$G$7,"")))&amp;IF(F82="Scenario1PBT2",'Minor retrofit'!$H$7,IF(F82="Scenario2PBT2",'Minor retrofit'!$I$7,IF(F82="Scenario3PBT2",'Minor retrofit'!$J$7,"")))&amp;IF(F82="Scenario1PBT3",'Minor retrofit'!$K$7,IF(F82="Scenario2PBT3",'Minor retrofit'!$L$7,IF(F82="Scenario3PBT3",'Minor retrofit'!$M$7,"")))&amp;IF(F82="Scenario1PBT4",'Minor retrofit'!$N$7,IF(F82="Scenario2PBT4",'Minor retrofit'!$O$7,IF(F82="Scenario3PBT4",'Minor retrofit'!$P$7,"")))&amp;IF(F82="Scenario1PBT5",'Minor retrofit'!$Q$7,IF(F82="Scenario2PBT5",'Minor retrofit'!$R$7,IF(F82="Scenario3PBT5",'Minor retrofit'!$S$7,"")))&amp;IF(F82="Scenario1PBT6",'Minor retrofit'!$T$7,IF(F82="Scenario2PBT6",'Minor retrofit'!$U$7,IF(F82="Scenario3PBT6",'Minor retrofit'!$V$7,"")))&amp;IF(F82="Scenario1PBT7",'Minor retrofit'!$W$7,IF(F82="Scenario2PBT7",'Minor retrofit'!$X$7,IF(F82="Scenario3PBT7",'Minor retrofit'!$Y$7,"")))&amp;IF(F82="Scenario1PBT8",'Minor retrofit'!$Z$7,IF(F82="Scenario2PBT8",'Minor retrofit'!$AA$7,IF(F82="Scenario3PBT8",'Minor retrofit'!$AB$7,"")))&amp;IF(F82="Scenario1PBT9",'Minor retrofit'!$AC$7,IF(F82="Scenario2PBT9",'Minor retrofit'!$AD$7,IF(F82="Scenario3PBT9",'Minor retrofit'!$AE$7,"")))&amp;IF(F82="Scenario1PBT10",'Minor retrofit'!$AF$7,IF(F82="Scenario2PBT10",'Minor retrofit'!$AG$7,IF(F82="Scenario3PBT10",'Minor retrofit'!$AH$7,"")))&amp;IF(F82="Scenario1PBT11",'Minor retrofit'!$AI$7,IF(F82="Scenario2PBT11",'Minor retrofit'!$AJ$7,IF(F82="Scenario3PBT11",'Minor retrofit'!$AK$7,"")))&amp;IF(F82="Scenario1PBT12",'Minor retrofit'!$AL$7,IF(F82="Scenario2PBT12",'Minor retrofit'!$AM$7,IF(F82="Scenario3PBT12",'Minor retrofit'!$AN$7,"")))&amp;IF(F82="Scenario1PBT13",'Minor retrofit'!$AO$7,IF(F82="Scenario2PBT13",'Minor retrofit'!$AP$7,IF(F82="Scenario3PBT13",'Minor retrofit'!$AQ$7,"")))&amp;IF(F82="Scenario1PBT14",'Minor retrofit'!$AR$7,IF(F82="Scenario2PBT14",'Minor retrofit'!$AS$7,IF(F82="Scenario3PBT14",'Minor retrofit'!$AT$7,"")))&amp;IF(F82="Scenario1PBT15",'Minor retrofit'!$AU$7,IF(F82="Scenario2PBT15",'Minor retrofit'!$AV$7,IF(F82="Scenario3PBT15",'Minor retrofit'!$AW$7,"")))</f>
        <v/>
      </c>
      <c r="H82" s="117">
        <f t="shared" si="25"/>
        <v>0</v>
      </c>
      <c r="I82" s="117" t="str">
        <f>IF(F82="Scenario1PBT1",'Minor retrofit'!$E$17,IF(F82="Scenario2PBT1",'Minor retrofit'!$F$17,IF(F82="Scenario3PBT1",'Minor retrofit'!$G$17,"")))&amp;IF(F82="Scenario1PBT2",'Minor retrofit'!$H$17,IF(F82="Scenario2PBT2",'Minor retrofit'!$I$17,IF(F82="Scenario3PBT2",'Minor retrofit'!$J$17,"")))&amp;IF(F82="Scenario1PBT3",'Minor retrofit'!$K$17,IF(F82="Scenario2PBT3",'Minor retrofit'!$L$17,IF(F82="Scenario3PBT3",'Minor retrofit'!$M$17,"")))&amp;IF(F82="Scenario1PBT4",'Minor retrofit'!$N$17,IF(F82="Scenario2PBT4",'Minor retrofit'!$O$17,IF(F82="Scenario3PBT4",'Minor retrofit'!$P$17,"")))&amp;IF(F82="Scenario1PBT5",'Minor retrofit'!$Q$17,IF(F82="Scenario2PBT5",'Minor retrofit'!$R$17,IF(F82="Scenario3PBT5",'Minor retrofit'!$S$17,"")))&amp;IF(F82="Scenario1PBT6",'Minor retrofit'!$T$17,IF(F82="Scenario2PBT6",'Minor retrofit'!$U$17,IF(F82="Scenario3PBT6",'Minor retrofit'!$V$17,"")))&amp;IF(F82="Scenario1PBT7",'Minor retrofit'!$W$17,IF(F82="Scenario2PBT7",'Minor retrofit'!$X$17,IF(F82="Scenario3PBT7",'Minor retrofit'!$Y$17,"")))&amp;IF(F82="Scenario1PBT8",'Minor retrofit'!$Z$17,IF(F82="Scenario2PBT8",'Minor retrofit'!$AA$17,IF(F82="Scenario3PBT8",'Minor retrofit'!$AB$17,"")))&amp;IF(F82="Scenario1PBT9",'Minor retrofit'!$AC$17,IF(F82="Scenario2PBT9",'Minor retrofit'!$AD$17,IF(F82="Scenario3PBT9",'Minor retrofit'!$AE$17,"")))&amp;IF(F82="Scenario1PBT10",'Minor retrofit'!$AF$17,IF(F82="Scenario2PBT10",'Minor retrofit'!$AG$17,IF(F82="Scenario3PBT10",'Minor retrofit'!$AH$17,"")))&amp;IF(F82="Scenario1PBT11",'Minor retrofit'!$AI$17,IF(F82="Scenario2PBT11",'Minor retrofit'!$AJ$17,IF(F82="Scenario3PBT11",'Minor retrofit'!$AK$17,"")))&amp;IF(F82="Scenario1PBT12",'Minor retrofit'!$AL$17,IF(F82="Scenario2PBT12",'Minor retrofit'!$AM$17,IF(F82="Scenario3PBT12",'Minor retrofit'!$AN$17,"")))&amp;IF(F82="Scenario1PBT13",'Minor retrofit'!$AO$17,IF(F82="Scenario2PBT13",'Minor retrofit'!$AP$17,IF(F82="Scenario3PBT13",'Minor retrofit'!$AQ$17,"")))&amp;IF(F82="Scenario1PBT14",'Minor retrofit'!$AR$17,IF(F82="Scenario2PBT14",'Minor retrofit'!$AS$17,IF(F82="Scenario3PBT14",'Minor retrofit'!$AT$17,"")))&amp;IF(F82="Scenario1PBT15",'Minor retrofit'!$AU$17,IF(F82="Scenario2PBT15",'Minor retrofit'!$AV$17,IF(F82="Scenario3PBT15",'Minor retrofit'!$AW$17,"")))</f>
        <v/>
      </c>
      <c r="J82" s="117">
        <f t="shared" si="26"/>
        <v>0</v>
      </c>
      <c r="K82" s="117" t="str">
        <f>IF(F82="Scenario1PBT1",'Minor retrofit'!$E$19,IF(F82="Scenario2PBT1",'Minor retrofit'!$F$19,IF(F82="Scenario3PBT1",'Minor retrofit'!$G$19,"")))&amp;IF(F82="Scenario1PBT2",'Minor retrofit'!$H$19,IF(F82="Scenario2PBT2",'Minor retrofit'!$I$19,IF(F82="Scenario3PBT2",'Minor retrofit'!$J$19,"")))&amp;IF(F82="Scenario1PBT3",'Minor retrofit'!$K$19,IF(F82="Scenario2PBT3",'Minor retrofit'!$L$19,IF(F82="Scenario3PBT3",'Minor retrofit'!$M$19,"")))&amp;IF(F82="Scenario1PBT4",'Minor retrofit'!$N$19,IF(F82="Scenario2PBT4",'Minor retrofit'!$O$19,IF(F82="Scenario3PBT4",'Minor retrofit'!$P$19,"")))&amp;IF(F82="Scenario1PBT5",'Minor retrofit'!$Q$19,IF(F82="Scenario2PBT5",'Minor retrofit'!$R$19,IF(F82="Scenario3PBT5",'Minor retrofit'!$S$19,"")))&amp;IF(F82="Scenario1PBT6",'Minor retrofit'!$T$19,IF(F82="Scenario2PBT6",'Minor retrofit'!$U$19,IF(F82="Scenario3PBT6",'Minor retrofit'!$V$19,"")))&amp;IF(F82="Scenario1PBT7",'Minor retrofit'!$W$19,IF(F82="Scenario2PBT7",'Minor retrofit'!$X$19,IF(F82="Scenario3PBT7",'Minor retrofit'!$Y$19,"")))&amp;IF(F82="Scenario1PBT8",'Minor retrofit'!$Z$19,IF(F82="Scenario2PBT8",'Minor retrofit'!$AA$19,IF(F82="Scenario3PBT8",'Minor retrofit'!$AB$19,"")))&amp;IF(F82="Scenario1PBT9",'Minor retrofit'!$AC$19,IF(F82="Scenario2PBT9",'Minor retrofit'!$AD$19,IF(F82="Scenario3PBT9",'Minor retrofit'!$AE$19,"")))&amp;IF(F82="Scenario1PBT10",'Minor retrofit'!$AF$19,IF(F82="Scenario2PBT10",'Minor retrofit'!$AG$19,IF(F82="Scenario3PBT10",'Minor retrofit'!$AH$19,"")))&amp;IF(F82="Scenario1PBT11",'Minor retrofit'!$AI$19,IF(F82="Scenario2PBT11",'Minor retrofit'!$AJ$19,IF(F82="Scenario3PBT11",'Minor retrofit'!$AK$19,"")))&amp;IF(F82="Scenario1PBT12",'Minor retrofit'!$AL$19,IF(F82="Scenario2PBT12",'Minor retrofit'!$AM$19,IF(F82="Scenario3PBT12",'Minor retrofit'!$AN$19,"")))&amp;IF(F82="Scenario1PBT13",'Minor retrofit'!$AO$19,IF(F82="Scenario2PBT13",'Minor retrofit'!$AP$19,IF(F82="Scenario3PBT13",'Minor retrofit'!$AQ$19,"")))&amp;IF(F82="Scenario1PBT14",'Minor retrofit'!$AR$19,IF(F82="Scenario2PBT14",'Minor retrofit'!$AS$19,IF(F82="Scenario3PBT14",'Minor retrofit'!$AT$19,"")))&amp;IF(F82="Scenario1PBT15",'Minor retrofit'!$AU$19,IF(F82="Scenario2PBT15",'Minor retrofit'!$AV$19,IF(F82="Scenario3PBT15",'Minor retrofit'!$AW$19,"")))</f>
        <v/>
      </c>
      <c r="L82" s="117">
        <f t="shared" si="27"/>
        <v>0</v>
      </c>
      <c r="M82" s="117" t="str">
        <f>IF(F82="Scenario1PBT1",'Minor retrofit'!$E$21,IF(F82="Scenario2PBT1",'Minor retrofit'!$F$21,IF(F82="Scenario3PBT1",'Minor retrofit'!$G$21,"")))&amp;IF(F82="Scenario1PBT2",'Minor retrofit'!$H$21,IF(F82="Scenario2PBT2",'Minor retrofit'!$I$21,IF(F82="Scenario3PBT2",'Minor retrofit'!$J$21,"")))&amp;IF(F82="Scenario1PBT3",'Minor retrofit'!$K$21,IF(F82="Scenario2PBT3",'Minor retrofit'!$L$21,IF(F82="Scenario3PBT3",'Minor retrofit'!$M$21,"")))&amp;IF(F82="Scenario1PBT4",'Minor retrofit'!$N$21,IF(F82="Scenario2PBT4",'Minor retrofit'!$O$21,IF(F82="Scenario3PBT4",'Minor retrofit'!$P$21,"")))&amp;IF(F82="Scenario1PBT5",'Minor retrofit'!$Q$21,IF(F82="Scenario2PBT5",'Minor retrofit'!$R$21,IF(F82="Scenario3PBT5",'Minor retrofit'!$S$21,"")))&amp;IF(F82="Scenario1PBT6",'Minor retrofit'!$T$21,IF(F82="Scenario2PBT6",'Minor retrofit'!$U$21,IF(F82="Scenario3PBT6",'Minor retrofit'!$V$21,"")))&amp;IF(F82="Scenario1PBT7",'Minor retrofit'!$W$21,IF(F82="Scenario2PBT7",'Minor retrofit'!$X$21,IF(F82="Scenario3PBT7",'Minor retrofit'!$Y$21,"")))&amp;IF(F82="Scenario1PBT8",'Minor retrofit'!$Z$21,IF(F82="Scenario2PBT8",'Minor retrofit'!$AA$21,IF(F82="Scenario3PBT8",'Minor retrofit'!$AB$21,"")))&amp;IF(F82="Scenario1PBT9",'Minor retrofit'!$AC$21,IF(F82="Scenario2PBT9",'Minor retrofit'!$AD$21,IF(F82="Scenario3PBT9",'Minor retrofit'!$AE$21,"")))&amp;IF(F82="Scenario1PBT10",'Minor retrofit'!$AF$21,IF(F82="Scenario2PBT10",'Minor retrofit'!$AG$21,IF(F82="Scenario3PBT10",'Minor retrofit'!$AH$21,"")))&amp;IF(F82="Scenario1PBT11",'Minor retrofit'!$AI$21,IF(F82="Scenario2PBT11",'Minor retrofit'!$AJ$21,IF(F82="Scenario3PBT11",'Minor retrofit'!$AK$21,"")))&amp;IF(F82="Scenario1PBT12",'Minor retrofit'!$AL$21,IF(F82="Scenario2PBT12",'Minor retrofit'!$AM$21,IF(F82="Scenario3PBT12",'Minor retrofit'!$AN$21,"")))&amp;IF(F82="Scenario1PBT13",'Minor retrofit'!$AO$21,IF(F82="Scenario2PBT13",'Minor retrofit'!$AP$21,IF(F82="Scenario3PBT13",'Minor retrofit'!$AQ$21,"")))&amp;IF(F82="Scenario1PBT14",'Minor retrofit'!$AR$21,IF(F82="Scenario2PBT14",'Minor retrofit'!$AS$21,IF(F82="Scenario3PBT14",'Minor retrofit'!$AT$21,"")))&amp;IF(F82="Scenario1PBT15",'Minor retrofit'!$AU$21,IF(F82="Scenario2PBT15",'Minor retrofit'!$AV$21,IF(F82="Scenario3PBT15",'Minor retrofit'!$AW$21,"")))</f>
        <v/>
      </c>
      <c r="N82" s="118">
        <f t="shared" si="28"/>
        <v>0</v>
      </c>
      <c r="O82" s="206" t="str">
        <f>IF(F82="Scenario1PBT1",'Minor retrofit'!$E$24,IF(F82="Scenario2PBT1",'Minor retrofit'!$F$24,IF(F82="Scenario3PBT1",'Minor retrofit'!$G$24,"")))&amp;IF(F82="Scenario1PBT2",'Minor retrofit'!$H$24,IF(F82="Scenario2PBT2",'Minor retrofit'!$I$24,IF(F82="Scenario3PBT2",'Minor retrofit'!$J$24,"")))&amp;IF(F82="Scenario1PBT3",'Minor retrofit'!$K$24,IF(F82="Scenario2PBT3",'Minor retrofit'!$L$24,IF(F82="Scenario3PBT3",'Minor retrofit'!$M$24,"")))&amp;IF(F82="Scenario1PBT4",'Minor retrofit'!$N$24,IF(F82="Scenario2PBT4",'Minor retrofit'!$O$24,IF(F82="Scenario3PBT4",'Minor retrofit'!$P$24,"")))&amp;IF(F82="Scenario1PBT5",'Minor retrofit'!$Q$24,IF(F82="Scenario2PBT5",'Minor retrofit'!$R$24,IF(F82="Scenario3PBT5",'Minor retrofit'!$S$24,"")))&amp;IF(F82="Scenario1PBT6",'Minor retrofit'!$T$24,IF(F82="Scenario2PBT6",'Minor retrofit'!$U$24,IF(F82="Scenario3PBT6",'Minor retrofit'!$V$24,"")))&amp;IF(F82="Scenario1PBT7",'Minor retrofit'!$W$24,IF(F82="Scenario2PBT7",'Minor retrofit'!$X$24,IF(F82="Scenario3PBT7",'Minor retrofit'!$Y$24,"")))&amp;IF(F82="Scenario1PBT8",'Minor retrofit'!$Z$24,IF(F82="Scenario2PBT8",'Minor retrofit'!$AA$24,IF(F82="Scenario3PBT8",'Minor retrofit'!$AB$24,"")))&amp;IF(F82="Scenario1PBT9",'Minor retrofit'!$AC$24,IF(F82="Scenario2PBT9",'Minor retrofit'!$AD$24,IF(F82="Scenario3PBT9",'Minor retrofit'!$AE$24,"")))&amp;IF(F82="Scenario1PBT10",'Minor retrofit'!$AF$24,IF(F82="Scenario2PBT10",'Minor retrofit'!$AG$24,IF(F82="Scenario3PBT10",'Minor retrofit'!$AH$24,"")))&amp;IF(F82="Scenario1PBT11",'Minor retrofit'!$AI$24,IF(F82="Scenario2PBT11",'Minor retrofit'!$AJ$24,IF(F82="Scenario3PBT11",'Minor retrofit'!$AK$24,"")))&amp;IF(F82="Scenario1PBT12",'Minor retrofit'!$AL$24,IF(F82="Scenario2PBT12",'Minor retrofit'!$AM$24,IF(F82="Scenario3PBT12",'Minor retrofit'!$AN$24,"")))&amp;IF(F82="Scenario1PBT13",'Minor retrofit'!$AO$24,IF(F82="Scenario2PBT13",'Minor retrofit'!$AP$24,IF(F82="Scenario3PBT13",'Minor retrofit'!$AQ$24,"")))&amp;IF(F82="Scenario1PBT14",'Minor retrofit'!$AR$24,IF(F82="Scenario2PBT14",'Minor retrofit'!$AS$24,IF(F82="Scenario3PBT14",'Minor retrofit'!$AT$24,"")))&amp;IF(F82="Scenario1PBT15",'Minor retrofit'!$AU$24,IF(F82="Scenario2PBT15",'Minor retrofit'!$AV$24,IF(F82="Scenario3PBT15",'Minor retrofit'!$AW$24,"")))</f>
        <v/>
      </c>
      <c r="P82" s="117">
        <f t="shared" si="29"/>
        <v>0</v>
      </c>
      <c r="Q82" s="117" t="str">
        <f>IF(F82="Scenario1PBT1",'Minor retrofit'!$E$26,IF(F82="Scenario2PBT1",'Minor retrofit'!$F$26,IF(F82="Scenario3PBT1",'Minor retrofit'!$G$26,"")))&amp;IF(F82="Scenario1PBT2",'Minor retrofit'!$H$26,IF(F82="Scenario2PBT2",'Minor retrofit'!$I$26,IF(F82="Scenario3PBT2",'Minor retrofit'!$J$26,"")))&amp;IF(F82="Scenario1PBT3",'Minor retrofit'!$K$26,IF(F82="Scenario2PBT3",'Minor retrofit'!$L$26,IF(F82="Scenario3PBT3",'Minor retrofit'!$M$26,"")))&amp;IF(F82="Scenario1PBT4",'Minor retrofit'!$N$26,IF(F82="Scenario2PBT4",'Minor retrofit'!$O$26,IF(F82="Scenario3PBT4",'Minor retrofit'!$P$26,"")))&amp;IF(F82="Scenario1PBT5",'Minor retrofit'!$Q$26,IF(F82="Scenario2PBT5",'Minor retrofit'!$R$26,IF(F82="Scenario3PBT5",'Minor retrofit'!$S$26,"")))&amp;IF(F82="Scenario1PBT6",'Minor retrofit'!$T$26,IF(F82="Scenario2PBT6",'Minor retrofit'!$U$26,IF(F82="Scenario3PBT6",'Minor retrofit'!$V$26,"")))&amp;IF(F82="Scenario1PBT7",'Minor retrofit'!$W$26,IF(F82="Scenario2PBT7",'Minor retrofit'!$X$26,IF(F82="Scenario3PBT7",'Minor retrofit'!$Y$26,"")))&amp;IF(F82="Scenario1PBT8",'Minor retrofit'!$Z$26,IF(F82="Scenario2PBT8",'Minor retrofit'!$AA$26,IF(F82="Scenario3PBT8",'Minor retrofit'!$AB$26,"")))&amp;IF(F82="Scenario1PBT9",'Minor retrofit'!$AC$26,IF(F82="Scenario2PBT9",'Minor retrofit'!$AD$26,IF(F82="Scenario3PBT9",'Minor retrofit'!$AE$26,"")))&amp;IF(F82="Scenario1PBT10",'Minor retrofit'!$AF$26,IF(F82="Scenario2PBT10",'Minor retrofit'!$AG$26,IF(F82="Scenario3PBT10",'Minor retrofit'!$AH$26,"")))&amp;IF(F82="Scenario1PBT11",'Minor retrofit'!$AI$26,IF(F82="Scenario2PBT11",'Minor retrofit'!$AJ$26,IF(F82="Scenario3PBT11",'Minor retrofit'!$AK$26,"")))&amp;IF(F82="Scenario1PBT12",'Minor retrofit'!$AL$26,IF(F82="Scenario2PBT12",'Minor retrofit'!$AM$26,IF(F82="Scenario3PBT12",'Minor retrofit'!$AN$26,"")))&amp;IF(F82="Scenario1PBT13",'Minor retrofit'!$AO$26,IF(F82="Scenario2PBT13",'Minor retrofit'!$AP$26,IF(F82="Scenario3PBT13",'Minor retrofit'!$AQ$26,"")))&amp;IF(F82="Scenario1PBT14",'Minor retrofit'!$AR$26,IF(F82="Scenario2PBT14",'Minor retrofit'!$AS$26,IF(F82="Scenario3PBT14",'Minor retrofit'!$AT$26,"")))&amp;IF(F82="Scenario1PBT15",'Minor retrofit'!$AU$26,IF(F82="Scenario2PBT15",'Minor retrofit'!$AV$26,IF(F82="Scenario3PBT15",'Minor retrofit'!$AW$26,"")))</f>
        <v/>
      </c>
      <c r="R82" s="117">
        <f t="shared" si="30"/>
        <v>0</v>
      </c>
      <c r="S82" s="117" t="str">
        <f>IF(F82="Scenario1PBT1",'Minor retrofit'!$E$28,IF(F82="Scenario2PBT1",'Minor retrofit'!$F$28,IF(F82="Scenario3PBT1",'Minor retrofit'!$G$28,"")))&amp;IF(F82="Scenario1PBT2",'Minor retrofit'!$H$28,IF(F82="Scenario2PBT2",'Minor retrofit'!$I$28,IF(F82="Scenario3PBT2",'Minor retrofit'!$J$28,"")))&amp;IF(F82="Scenario1PBT3",'Minor retrofit'!$K$28,IF(F82="Scenario2PBT3",'Minor retrofit'!$L$28,IF(F82="Scenario3PBT3",'Minor retrofit'!$M$28,"")))&amp;IF(F82="Scenario1PBT4",'Minor retrofit'!$N$28,IF(F82="Scenario2PBT4",'Minor retrofit'!$O$28,IF(F82="Scenario3PBT4",'Minor retrofit'!$P$28,"")))&amp;IF(F82="Scenario1PBT5",'Minor retrofit'!$Q$28,IF(F82="Scenario2PBT5",'Minor retrofit'!$R$28,IF(F82="Scenario3PBT5",'Minor retrofit'!$S$28,"")))&amp;IF(F82="Scenario1PBT6",'Minor retrofit'!$T$28,IF(F82="Scenario2PBT6",'Minor retrofit'!$U$28,IF(F82="Scenario3PBT6",'Minor retrofit'!$V$28,"")))&amp;IF(F82="Scenario1PBT7",'Minor retrofit'!$W$28,IF(F82="Scenario2PBT7",'Minor retrofit'!$X$28,IF(F82="Scenario3PBT7",'Minor retrofit'!$Y$28,"")))&amp;IF(F82="Scenario1PBT8",'Minor retrofit'!$Z$28,IF(F82="Scenario2PBT8",'Minor retrofit'!$AA$28,IF(F82="Scenario3PBT8",'Minor retrofit'!$AB$28,"")))&amp;IF(F82="Scenario1PBT9",'Minor retrofit'!$AC$28,IF(F82="Scenario2PBT9",'Minor retrofit'!$AD$28,IF(F82="Scenario3PBT9",'Minor retrofit'!$AE$28,"")))&amp;IF(F82="Scenario1PBT10",'Minor retrofit'!$AF$28,IF(F82="Scenario2PBT10",'Minor retrofit'!$AG$28,IF(F82="Scenario3PBT10",'Minor retrofit'!$AH$28,"")))&amp;IF(F82="Scenario1PBT11",'Minor retrofit'!$AI$28,IF(F82="Scenario2PBT11",'Minor retrofit'!$AJ$28,IF(F82="Scenario3PBT11",'Minor retrofit'!$AK$28,"")))&amp;IF(F82="Scenario1PBT12",'Minor retrofit'!$AL$28,IF(F82="Scenario2PBT12",'Minor retrofit'!$AM$28,IF(F82="Scenario3PBT12",'Minor retrofit'!$AN$28,"")))&amp;IF(F82="Scenario1PBT13",'Minor retrofit'!$AO$28,IF(F82="Scenario2PBT13",'Minor retrofit'!$AP$28,IF(F82="Scenario3PBT13",'Minor retrofit'!$AQ$28,"")))&amp;IF(F82="Scenario1PBT14",'Minor retrofit'!$AR$28,IF(F82="Scenario2PBT14",'Minor retrofit'!$AS$28,IF(F82="Scenario3PBT14",'Minor retrofit'!$AT$28,"")))&amp;IF(F82="Scenario1PBT15",'Minor retrofit'!$AU$28,IF(F82="Scenario2PBT15",'Minor retrofit'!$AV$28,IF(F82="Scenario3PBT15",'Minor retrofit'!$AW$28,"")))</f>
        <v/>
      </c>
      <c r="T82" s="207">
        <f t="shared" si="31"/>
        <v>0</v>
      </c>
      <c r="U82" s="206" t="str">
        <f>IF(F82="Scenario1PBT1",'Minor retrofit'!$E$39,IF(F82="Scenario2PBT1",'Minor retrofit'!$F$39,IF(F82="Scenario3PBT1",'Minor retrofit'!$G$39,"")))&amp;IF(F82="Scenario1PBT2",'Minor retrofit'!$H$39,IF(F82="Scenario2PBT2",'Minor retrofit'!$I$39,IF(F82="Scenario3PBT2",'Minor retrofit'!$J$39,"")))&amp;IF(F82="Scenario1PBT3",'Minor retrofit'!$K$39,IF(F82="Scenario2PBT3",'Minor retrofit'!$L$39,IF(F82="Scenario3PBT3",'Minor retrofit'!$M$39,"")))&amp;IF(F82="Scenario1PBT4",'Minor retrofit'!$N$39,IF(F82="Scenario2PBT4",'Minor retrofit'!$O$39,IF(F82="Scenario3PBT4",'Minor retrofit'!$P$39,"")))&amp;IF(F82="Scenario1PBT5",'Minor retrofit'!$Q$39,IF(F82="Scenario2PBT5",'Minor retrofit'!$R$39,IF(F82="Scenario3PBT5",'Minor retrofit'!$S$39,"")))&amp;IF(F82="Scenario1PBT6",'Minor retrofit'!$T$39,IF(F82="Scenario2PBT6",'Minor retrofit'!$U$39,IF(F82="Scenario3PBT6",'Minor retrofit'!$V$39,"")))&amp;IF(F82="Scenario1PBT7",'Minor retrofit'!$W$39,IF(F82="Scenario2PBT7",'Minor retrofit'!$X$39,IF(F82="Scenario3PBT7",'Minor retrofit'!$Y$39,"")))&amp;IF(F82="Scenario1PBT8",'Minor retrofit'!$Z$39,IF(F82="Scenario2PBT8",'Minor retrofit'!$AA$39,IF(F82="Scenario3PBT8",'Minor retrofit'!$AB$39,"")))&amp;IF(F82="Scenario1PBT9",'Minor retrofit'!$AC$39,IF(F82="Scenario2PBT9",'Minor retrofit'!$AD$39,IF(F82="Scenario3PBT9",'Minor retrofit'!$AE$39,"")))&amp;IF(F82="Scenario1PBT10",'Minor retrofit'!$AF$39,IF(F82="Scenario2PBT10",'Minor retrofit'!$AG$39,IF(F82="Scenario3PBT10",'Minor retrofit'!$AH$39,"")))&amp;IF(F82="Scenario1PBT11",'Minor retrofit'!$AI$39,IF(F82="Scenario2PBT11",'Minor retrofit'!$AJ$39,IF(F82="Scenario3PBT11",'Minor retrofit'!$AK$39,"")))&amp;IF(F82="Scenario1PBT12",'Minor retrofit'!$AL$39,IF(F82="Scenario2PBT12",'Minor retrofit'!$AM$39,IF(F82="Scenario3PBT12",'Minor retrofit'!$AN$39,"")))&amp;IF(F82="Scenario1PBT13",'Minor retrofit'!$AO$39,IF(F82="Scenario2PBT13",'Minor retrofit'!$AP$39,IF(F82="Scenario3PBT13",'Minor retrofit'!$AQ$39,"")))&amp;IF(F82="Scenario1PBT14",'Minor retrofit'!$AR$39,IF(F82="Scenario2PBT14",'Minor retrofit'!$AS$39,IF(F82="Scenario3PBT14",'Minor retrofit'!$AT$39,"")))&amp;IF(F82="Scenario1PBT15",'Minor retrofit'!$AU$39,IF(F82="Scenario2PBT15",'Minor retrofit'!$AV$39,IF(F82="Scenario3PBT15",'Minor retrofit'!$AW$39,"")))</f>
        <v/>
      </c>
      <c r="V82" s="117">
        <f t="shared" si="32"/>
        <v>0</v>
      </c>
      <c r="W82" s="117" t="str">
        <f>IF(F82="Scenario1PBT1",'Minor retrofit'!$E$41,IF(F82="Scenario2PBT1",'Minor retrofit'!$F$41,IF(F82="Scenario3PBT1",'Minor retrofit'!$G$41,"")))&amp;IF(F82="Scenario1PBT2",'Minor retrofit'!$H$41,IF(F82="Scenario2PBT2",'Minor retrofit'!$I$41,IF(F82="Scenario3PBT2",'Minor retrofit'!$J$41,"")))&amp;IF(F82="Scenario1PBT3",'Minor retrofit'!$K$41,IF(F82="Scenario2PBT3",'Minor retrofit'!$L$41,IF(F82="Scenario3PBT3",'Minor retrofit'!$M$41,"")))&amp;IF(F82="Scenario1PBT4",'Minor retrofit'!$N$41,IF(F82="Scenario2PBT4",'Minor retrofit'!$O$41,IF(F82="Scenario3PBT4",'Minor retrofit'!$P$41,"")))&amp;IF(F82="Scenario1PBT5",'Minor retrofit'!$Q$41,IF(F82="Scenario2PBT5",'Minor retrofit'!$R$41,IF(F82="Scenario3PBT5",'Minor retrofit'!$S$41,"")))&amp;IF(F82="Scenario1PBT6",'Minor retrofit'!$T$41,IF(F82="Scenario2PBT6",'Minor retrofit'!$U$41,IF(F82="Scenario3PBT6",'Minor retrofit'!$V$41,"")))&amp;IF(F82="Scenario1PBT7",'Minor retrofit'!$W$41,IF(F82="Scenario2PBT7",'Minor retrofit'!$X$41,IF(F82="Scenario3PBT7",'Minor retrofit'!$Y$41,"")))&amp;IF(F82="Scenario1PBT8",'Minor retrofit'!$Z$41,IF(F82="Scenario2PBT8",'Minor retrofit'!$AA$41,IF(F82="Scenario3PBT8",'Minor retrofit'!$AB$41,"")))&amp;IF(F82="Scenario1PBT9",'Minor retrofit'!$AC$41,IF(F82="Scenario2PBT9",'Minor retrofit'!$AD$41,IF(F82="Scenario3PBT9",'Minor retrofit'!$AE$41,"")))&amp;IF(F82="Scenario1PBT10",'Minor retrofit'!$AF$41,IF(F82="Scenario2PBT10",'Minor retrofit'!$AG$41,IF(F82="Scenario3PBT10",'Minor retrofit'!$AH$41,"")))&amp;IF(F82="Scenario1PBT11",'Minor retrofit'!$AI$41,IF(F82="Scenario2PBT11",'Minor retrofit'!$AJ$41,IF(F82="Scenario3PBT11",'Minor retrofit'!$AK$41,"")))&amp;IF(F82="Scenario1PBT12",'Minor retrofit'!$AL$41,IF(F82="Scenario2PBT12",'Minor retrofit'!$AM$41,IF(F82="Scenario3PBT12",'Minor retrofit'!$AN$41,"")))&amp;IF(F82="Scenario1PBT13",'Minor retrofit'!$AO$41,IF(F82="Scenario2PBT13",'Minor retrofit'!$AP$41,IF(F82="Scenario3PBT13",'Minor retrofit'!$AQ$41,"")))&amp;IF(F82="Scenario1PBT14",'Minor retrofit'!$AR$41,IF(F82="Scenario2PBT14",'Minor retrofit'!$AS$41,IF(F82="Scenario3PBT14",'Minor retrofit'!$AT$41,"")))&amp;IF(F82="Scenario1PBT15",'Minor retrofit'!$AU$41,IF(F82="Scenario2PBT15",'Minor retrofit'!$AV$41,IF(F82="Scenario3PBT15",'Minor retrofit'!$AW$41,"")))</f>
        <v/>
      </c>
      <c r="X82" s="117">
        <f t="shared" si="33"/>
        <v>0</v>
      </c>
      <c r="Y82" s="117" t="str">
        <f>IF(F82="Scenario1PBT1",'Minor retrofit'!$E$43,IF(F82="Scenario2PBT1",'Minor retrofit'!$F$43,IF(F82="Scenario3PBT1",'Minor retrofit'!$G$43,"")))&amp;IF(F82="Scenario1PBT2",'Minor retrofit'!$H$43,IF(F82="Scenario2PBT2",'Minor retrofit'!$I$43,IF(F82="Scenario3PBT2",'Minor retrofit'!$J$43,"")))&amp;IF(F82="Scenario1PBT3",'Minor retrofit'!$K$43,IF(F82="Scenario2PBT3",'Minor retrofit'!$L$43,IF(F82="Scenario3PBT3",'Minor retrofit'!$M$43,"")))&amp;IF(F82="Scenario1PBT4",'Minor retrofit'!$N$43,IF(F82="Scenario2PBT4",'Minor retrofit'!$O$43,IF(F82="Scenario3PBT4",'Minor retrofit'!$P$43,"")))&amp;IF(F82="Scenario1PBT5",'Minor retrofit'!$Q$43,IF(F82="Scenario2PBT5",'Minor retrofit'!$R$43,IF(F82="Scenario3PBT5",'Minor retrofit'!$S$43,"")))&amp;IF(F82="Scenario1PBT6",'Minor retrofit'!$T$43,IF(F82="Scenario2PBT6",'Minor retrofit'!$U$43,IF(F82="Scenario3PBT6",'Minor retrofit'!$V$43,"")))&amp;IF(F82="Scenario1PBT7",'Minor retrofit'!$W$43,IF(F82="Scenario2PBT7",'Minor retrofit'!$X$43,IF(F82="Scenario3PBT7",'Minor retrofit'!$Y$43,"")))&amp;IF(F82="Scenario1PBT8",'Minor retrofit'!$Z$43,IF(F82="Scenario2PBT8",'Minor retrofit'!$AA$43,IF(F82="Scenario3PBT8",'Minor retrofit'!$AB$43,"")))&amp;IF(F82="Scenario1PBT9",'Minor retrofit'!$AC$43,IF(F82="Scenario2PBT9",'Minor retrofit'!$AD$43,IF(F82="Scenario3PBT9",'Minor retrofit'!$AE$43,"")))&amp;IF(F82="Scenario1PBT10",'Minor retrofit'!$AF$43,IF(F82="Scenario2PBT10",'Minor retrofit'!$AG$43,IF(F82="Scenario3PBT10",'Minor retrofit'!$AH$43,"")))&amp;IF(F82="Scenario1PBT11",'Minor retrofit'!$AI$43,IF(F82="Scenario2PBT11",'Minor retrofit'!$AJ$43,IF(F82="Scenario3PBT11",'Minor retrofit'!$AK$43,"")))&amp;IF(F82="Scenario1PBT12",'Minor retrofit'!$AL$43,IF(F82="Scenario2PBT12",'Minor retrofit'!$AM$43,IF(F82="Scenario3PBT12",'Minor retrofit'!$AN$43,"")))&amp;IF(F82="Scenario1PBT13",'Minor retrofit'!$AO$43,IF(F82="Scenario2PBT13",'Minor retrofit'!$AP$43,IF(F82="Scenario3PBT13",'Minor retrofit'!$AQ$43,"")))&amp;IF(F82="Scenario1PBT14",'Minor retrofit'!$AR$43,IF(F82="Scenario2PBT14",'Minor retrofit'!$AS$43,IF(F82="Scenario3PBT14",'Minor retrofit'!$AT$43,"")))&amp;IF(F82="Scenario1PBT15",'Minor retrofit'!$AU$43,IF(F82="Scenario2PBT15",'Minor retrofit'!$AV$43,IF(F82="Scenario3PBT15",'Minor retrofit'!$AW$43,"")))</f>
        <v/>
      </c>
      <c r="Z82" s="117">
        <f t="shared" si="34"/>
        <v>0</v>
      </c>
      <c r="AA82" s="178" t="str">
        <f>IF(F82="Scenario1PBT1",'Minor retrofit'!$E$102,IF(F82="Scenario2PBT1",'Minor retrofit'!$F$102,IF(F82="Scenario3PBT1",'Minor retrofit'!$G$102,"")))&amp;IF(F82="Scenario1PBT2",'Minor retrofit'!$H$102,IF(F82="Scenario2PBT2",'Minor retrofit'!$I$102,IF(F82="Scenario3PBT2",'Minor retrofit'!$J$102,"")))&amp;IF(F82="Scenario1PBT3",'Minor retrofit'!$K$102,IF(F82="Scenario2PBT3",'Minor retrofit'!$L$102,IF(F82="Scenario3PBT3",'Minor retrofit'!$M$102,"")))&amp;IF(F82="Scenario1PBT4",'Minor retrofit'!$N$102,IF(F82="Scenario2PBT4",'Minor retrofit'!$O$102,IF(F82="Scenario3PBT4",'Minor retrofit'!$P$102,"")))&amp;IF(F82="Scenario1PBT5",'Minor retrofit'!$Q$102,IF(F82="Scenario2PBT5",'Minor retrofit'!$R$102,IF(F82="Scenario3PBT5",'Minor retrofit'!$S$102,"")))&amp;IF(F82="Scenario1PBT6",'Minor retrofit'!$T$102,IF(F82="Scenario2PBT6",'Minor retrofit'!$U$102,IF(F82="Scenario3PBT6",'Minor retrofit'!$V$102,"")))&amp;IF(F82="Scenario1PBT7",'Minor retrofit'!$W$102,IF(F82="Scenario2PBT7",'Minor retrofit'!$X$102,IF(F82="Scenario3PBT7",'Minor retrofit'!$Y$102,"")))&amp;IF(F82="Scenario1PBT8",'Minor retrofit'!$Z$102,IF(F82="Scenario2PBT8",'Minor retrofit'!$AA$102,IF(F82="Scenario3PBT8",'Minor retrofit'!$AB$102,"")))&amp;IF(F82="Scenario1PBT9",'Minor retrofit'!$AC$102,IF(F82="Scenario2PBT9",'Minor retrofit'!$AD$102,IF(F82="Scenario3PBT9",'Minor retrofit'!$AE$102,"")))&amp;IF(F82="Scenario1PBT10",'Minor retrofit'!$AF$102,IF(F82="Scenario2PBT10",'Minor retrofit'!$AG$102,IF(F82="Scenario3PBT10",'Minor retrofit'!$AH$102,"")))&amp;IF(F82="Scenario1PBT11",'Minor retrofit'!$AI$102,IF(F82="Scenario2PBT11",'Minor retrofit'!$AJ$102,IF(F82="Scenario3PBT11",'Minor retrofit'!$AK$102,"")))&amp;IF(F82="Scenario1PBT12",'Minor retrofit'!$AL$102,IF(F82="Scenario2PBT12",'Minor retrofit'!$AM$102,IF(F82="Scenario3PBT12",'Minor retrofit'!$AN$102,"")))&amp;IF(F82="Scenario1PBT13",'Minor retrofit'!$AO$102,IF(F82="Scenario2PBT13",'Minor retrofit'!$AP$102,IF(F82="Scenario3PBT13",'Minor retrofit'!$AQ$102,"")))&amp;IF(F82="Scenario1PBT14",'Minor retrofit'!$AR$102,IF(F82="Scenario2PBT14",'Minor retrofit'!$AS$102,IF(F82="Scenario3PBT14",'Minor retrofit'!$AT$102,"")))&amp;IF(F82="Scenario1PBT15",'Minor retrofit'!$AU$102,IF(F82="Scenario2PBT15",'Minor retrofit'!$AV$102,IF(F82="Scenario3PBT15",'Minor retrofit'!$AW$102,"")))</f>
        <v/>
      </c>
      <c r="AB82" s="179">
        <f t="shared" si="35"/>
        <v>0</v>
      </c>
      <c r="AC82" s="208">
        <f>IFERROR('Projection_Base-case'!G82-G82,0)</f>
        <v>0</v>
      </c>
      <c r="AD82" s="178">
        <f t="shared" si="36"/>
        <v>0</v>
      </c>
      <c r="AE82" s="117">
        <f>IFERROR(100*AC82/'Projection_Base-case'!G82,0)</f>
        <v>0</v>
      </c>
      <c r="AF82" s="117">
        <f>IFERROR('Projection_Base-case'!I82-I82,0)</f>
        <v>0</v>
      </c>
      <c r="AG82" s="178">
        <f t="shared" si="37"/>
        <v>0</v>
      </c>
      <c r="AH82" s="117">
        <f>IFERROR(100*AF82/'Projection_Base-case'!I82,0)</f>
        <v>0</v>
      </c>
      <c r="AI82" s="117">
        <f>IFERROR('Projection_Base-case'!K82-K82,0)</f>
        <v>0</v>
      </c>
      <c r="AJ82" s="178">
        <f t="shared" si="38"/>
        <v>0</v>
      </c>
      <c r="AK82" s="117">
        <f>IFERROR(100*AI82/'Projection_Base-case'!K82,0)</f>
        <v>0</v>
      </c>
      <c r="AL82" s="117">
        <f>IFERROR(M82-'Projection_Base-case'!M82,0)</f>
        <v>0</v>
      </c>
      <c r="AM82" s="178">
        <f t="shared" si="39"/>
        <v>0</v>
      </c>
      <c r="AN82" s="179">
        <f>IFERROR(IF('Projection_Base-case'!N82&gt;0,100*AM82/'Projection_Base-case'!N82,100*AM82/N82),0)</f>
        <v>0</v>
      </c>
      <c r="AO82" s="206">
        <f>IFERROR('Projection_Base-case'!O82-O82,0)</f>
        <v>0</v>
      </c>
      <c r="AP82" s="178">
        <f t="shared" si="40"/>
        <v>0</v>
      </c>
      <c r="AQ82" s="117">
        <f>IFERROR(100*AO82/'Projection_Base-case'!O82,0)</f>
        <v>0</v>
      </c>
      <c r="AR82" s="117">
        <f>IFERROR('Projection_Base-case'!Q82-Q82,0)</f>
        <v>0</v>
      </c>
      <c r="AS82" s="178">
        <f t="shared" si="41"/>
        <v>0</v>
      </c>
      <c r="AT82" s="117">
        <f>IFERROR(100*AR82/'Projection_Base-case'!Q82,0)</f>
        <v>0</v>
      </c>
      <c r="AU82" s="117">
        <f>IFERROR('Projection_Base-case'!S82-S82,0)</f>
        <v>0</v>
      </c>
      <c r="AV82" s="178">
        <f t="shared" si="42"/>
        <v>0</v>
      </c>
      <c r="AW82" s="118">
        <f>IFERROR(100*AU82/'Projection_Base-case'!S82,0)</f>
        <v>0</v>
      </c>
      <c r="AX82" s="206">
        <f>IFERROR('Projection_Base-case'!U82-U82,0)</f>
        <v>0</v>
      </c>
      <c r="AY82" s="178">
        <f t="shared" si="43"/>
        <v>0</v>
      </c>
      <c r="AZ82" s="117">
        <f>IFERROR(100*AX82/'Projection_Base-case'!U82,0)</f>
        <v>0</v>
      </c>
      <c r="BA82" s="117">
        <f>IFERROR('Projection_Base-case'!W82-W82,0)</f>
        <v>0</v>
      </c>
      <c r="BB82" s="178">
        <f t="shared" si="44"/>
        <v>0</v>
      </c>
      <c r="BC82" s="117">
        <f>IFERROR(100*BA82/'Projection_Base-case'!W82,0)</f>
        <v>0</v>
      </c>
      <c r="BD82" s="117">
        <f>IFERROR('Projection_Base-case'!Y82-Y82,0)</f>
        <v>0</v>
      </c>
      <c r="BE82" s="178">
        <f t="shared" si="45"/>
        <v>0</v>
      </c>
      <c r="BF82" s="117">
        <f>IFERROR(100*BD82/'Projection_Base-case'!Y82,0)</f>
        <v>0</v>
      </c>
      <c r="BG82" s="178">
        <f t="shared" si="46"/>
        <v>0</v>
      </c>
      <c r="BH82" s="179">
        <f t="shared" si="47"/>
        <v>0</v>
      </c>
    </row>
    <row r="83" spans="1:60">
      <c r="A83" s="205">
        <v>78</v>
      </c>
      <c r="B83" s="178">
        <f>IF('Projection_Base-case'!B83&lt;&gt;"",'Projection_Base-case'!B83,0)</f>
        <v>0</v>
      </c>
      <c r="C83" s="178">
        <f>IF('Projection_Base-case'!C83&lt;&gt;"",'Projection_Base-case'!C83,0)</f>
        <v>0</v>
      </c>
      <c r="D83" s="178">
        <f>IF('Projection_Base-case'!D83&lt;&gt;"",'Projection_Base-case'!D83,0)</f>
        <v>0</v>
      </c>
      <c r="E83" s="176" t="str">
        <f>IF(AND('Résultats Minor'!$AC$3="OUI",'Résultats Minor'!E82&lt;&gt;""),'Résultats Minor'!E82,IF(OR(D83="PBT2",D83="PBT3",D83="PBT5",D83="PBT8",D83="PBT9"),"Scenario1",IF(OR(D83="PBT6",D83="PBT7",D83="PBT10"),"Scenario2",IF(OR(D83="PBT1",D83="PBT4"),"Scenario3",""))))</f>
        <v/>
      </c>
      <c r="F83" s="202" t="str">
        <f t="shared" si="24"/>
        <v>0</v>
      </c>
      <c r="G83" s="206" t="str">
        <f>IF(F83="Scenario1PBT1",'Minor retrofit'!$E$7,IF(F83="Scenario2PBT1",'Minor retrofit'!$F$7,IF(F83="Scenario3PBT1",'Minor retrofit'!$G$7,"")))&amp;IF(F83="Scenario1PBT2",'Minor retrofit'!$H$7,IF(F83="Scenario2PBT2",'Minor retrofit'!$I$7,IF(F83="Scenario3PBT2",'Minor retrofit'!$J$7,"")))&amp;IF(F83="Scenario1PBT3",'Minor retrofit'!$K$7,IF(F83="Scenario2PBT3",'Minor retrofit'!$L$7,IF(F83="Scenario3PBT3",'Minor retrofit'!$M$7,"")))&amp;IF(F83="Scenario1PBT4",'Minor retrofit'!$N$7,IF(F83="Scenario2PBT4",'Minor retrofit'!$O$7,IF(F83="Scenario3PBT4",'Minor retrofit'!$P$7,"")))&amp;IF(F83="Scenario1PBT5",'Minor retrofit'!$Q$7,IF(F83="Scenario2PBT5",'Minor retrofit'!$R$7,IF(F83="Scenario3PBT5",'Minor retrofit'!$S$7,"")))&amp;IF(F83="Scenario1PBT6",'Minor retrofit'!$T$7,IF(F83="Scenario2PBT6",'Minor retrofit'!$U$7,IF(F83="Scenario3PBT6",'Minor retrofit'!$V$7,"")))&amp;IF(F83="Scenario1PBT7",'Minor retrofit'!$W$7,IF(F83="Scenario2PBT7",'Minor retrofit'!$X$7,IF(F83="Scenario3PBT7",'Minor retrofit'!$Y$7,"")))&amp;IF(F83="Scenario1PBT8",'Minor retrofit'!$Z$7,IF(F83="Scenario2PBT8",'Minor retrofit'!$AA$7,IF(F83="Scenario3PBT8",'Minor retrofit'!$AB$7,"")))&amp;IF(F83="Scenario1PBT9",'Minor retrofit'!$AC$7,IF(F83="Scenario2PBT9",'Minor retrofit'!$AD$7,IF(F83="Scenario3PBT9",'Minor retrofit'!$AE$7,"")))&amp;IF(F83="Scenario1PBT10",'Minor retrofit'!$AF$7,IF(F83="Scenario2PBT10",'Minor retrofit'!$AG$7,IF(F83="Scenario3PBT10",'Minor retrofit'!$AH$7,"")))&amp;IF(F83="Scenario1PBT11",'Minor retrofit'!$AI$7,IF(F83="Scenario2PBT11",'Minor retrofit'!$AJ$7,IF(F83="Scenario3PBT11",'Minor retrofit'!$AK$7,"")))&amp;IF(F83="Scenario1PBT12",'Minor retrofit'!$AL$7,IF(F83="Scenario2PBT12",'Minor retrofit'!$AM$7,IF(F83="Scenario3PBT12",'Minor retrofit'!$AN$7,"")))&amp;IF(F83="Scenario1PBT13",'Minor retrofit'!$AO$7,IF(F83="Scenario2PBT13",'Minor retrofit'!$AP$7,IF(F83="Scenario3PBT13",'Minor retrofit'!$AQ$7,"")))&amp;IF(F83="Scenario1PBT14",'Minor retrofit'!$AR$7,IF(F83="Scenario2PBT14",'Minor retrofit'!$AS$7,IF(F83="Scenario3PBT14",'Minor retrofit'!$AT$7,"")))&amp;IF(F83="Scenario1PBT15",'Minor retrofit'!$AU$7,IF(F83="Scenario2PBT15",'Minor retrofit'!$AV$7,IF(F83="Scenario3PBT15",'Minor retrofit'!$AW$7,"")))</f>
        <v/>
      </c>
      <c r="H83" s="117">
        <f t="shared" si="25"/>
        <v>0</v>
      </c>
      <c r="I83" s="117" t="str">
        <f>IF(F83="Scenario1PBT1",'Minor retrofit'!$E$17,IF(F83="Scenario2PBT1",'Minor retrofit'!$F$17,IF(F83="Scenario3PBT1",'Minor retrofit'!$G$17,"")))&amp;IF(F83="Scenario1PBT2",'Minor retrofit'!$H$17,IF(F83="Scenario2PBT2",'Minor retrofit'!$I$17,IF(F83="Scenario3PBT2",'Minor retrofit'!$J$17,"")))&amp;IF(F83="Scenario1PBT3",'Minor retrofit'!$K$17,IF(F83="Scenario2PBT3",'Minor retrofit'!$L$17,IF(F83="Scenario3PBT3",'Minor retrofit'!$M$17,"")))&amp;IF(F83="Scenario1PBT4",'Minor retrofit'!$N$17,IF(F83="Scenario2PBT4",'Minor retrofit'!$O$17,IF(F83="Scenario3PBT4",'Minor retrofit'!$P$17,"")))&amp;IF(F83="Scenario1PBT5",'Minor retrofit'!$Q$17,IF(F83="Scenario2PBT5",'Minor retrofit'!$R$17,IF(F83="Scenario3PBT5",'Minor retrofit'!$S$17,"")))&amp;IF(F83="Scenario1PBT6",'Minor retrofit'!$T$17,IF(F83="Scenario2PBT6",'Minor retrofit'!$U$17,IF(F83="Scenario3PBT6",'Minor retrofit'!$V$17,"")))&amp;IF(F83="Scenario1PBT7",'Minor retrofit'!$W$17,IF(F83="Scenario2PBT7",'Minor retrofit'!$X$17,IF(F83="Scenario3PBT7",'Minor retrofit'!$Y$17,"")))&amp;IF(F83="Scenario1PBT8",'Minor retrofit'!$Z$17,IF(F83="Scenario2PBT8",'Minor retrofit'!$AA$17,IF(F83="Scenario3PBT8",'Minor retrofit'!$AB$17,"")))&amp;IF(F83="Scenario1PBT9",'Minor retrofit'!$AC$17,IF(F83="Scenario2PBT9",'Minor retrofit'!$AD$17,IF(F83="Scenario3PBT9",'Minor retrofit'!$AE$17,"")))&amp;IF(F83="Scenario1PBT10",'Minor retrofit'!$AF$17,IF(F83="Scenario2PBT10",'Minor retrofit'!$AG$17,IF(F83="Scenario3PBT10",'Minor retrofit'!$AH$17,"")))&amp;IF(F83="Scenario1PBT11",'Minor retrofit'!$AI$17,IF(F83="Scenario2PBT11",'Minor retrofit'!$AJ$17,IF(F83="Scenario3PBT11",'Minor retrofit'!$AK$17,"")))&amp;IF(F83="Scenario1PBT12",'Minor retrofit'!$AL$17,IF(F83="Scenario2PBT12",'Minor retrofit'!$AM$17,IF(F83="Scenario3PBT12",'Minor retrofit'!$AN$17,"")))&amp;IF(F83="Scenario1PBT13",'Minor retrofit'!$AO$17,IF(F83="Scenario2PBT13",'Minor retrofit'!$AP$17,IF(F83="Scenario3PBT13",'Minor retrofit'!$AQ$17,"")))&amp;IF(F83="Scenario1PBT14",'Minor retrofit'!$AR$17,IF(F83="Scenario2PBT14",'Minor retrofit'!$AS$17,IF(F83="Scenario3PBT14",'Minor retrofit'!$AT$17,"")))&amp;IF(F83="Scenario1PBT15",'Minor retrofit'!$AU$17,IF(F83="Scenario2PBT15",'Minor retrofit'!$AV$17,IF(F83="Scenario3PBT15",'Minor retrofit'!$AW$17,"")))</f>
        <v/>
      </c>
      <c r="J83" s="117">
        <f t="shared" si="26"/>
        <v>0</v>
      </c>
      <c r="K83" s="117" t="str">
        <f>IF(F83="Scenario1PBT1",'Minor retrofit'!$E$19,IF(F83="Scenario2PBT1",'Minor retrofit'!$F$19,IF(F83="Scenario3PBT1",'Minor retrofit'!$G$19,"")))&amp;IF(F83="Scenario1PBT2",'Minor retrofit'!$H$19,IF(F83="Scenario2PBT2",'Minor retrofit'!$I$19,IF(F83="Scenario3PBT2",'Minor retrofit'!$J$19,"")))&amp;IF(F83="Scenario1PBT3",'Minor retrofit'!$K$19,IF(F83="Scenario2PBT3",'Minor retrofit'!$L$19,IF(F83="Scenario3PBT3",'Minor retrofit'!$M$19,"")))&amp;IF(F83="Scenario1PBT4",'Minor retrofit'!$N$19,IF(F83="Scenario2PBT4",'Minor retrofit'!$O$19,IF(F83="Scenario3PBT4",'Minor retrofit'!$P$19,"")))&amp;IF(F83="Scenario1PBT5",'Minor retrofit'!$Q$19,IF(F83="Scenario2PBT5",'Minor retrofit'!$R$19,IF(F83="Scenario3PBT5",'Minor retrofit'!$S$19,"")))&amp;IF(F83="Scenario1PBT6",'Minor retrofit'!$T$19,IF(F83="Scenario2PBT6",'Minor retrofit'!$U$19,IF(F83="Scenario3PBT6",'Minor retrofit'!$V$19,"")))&amp;IF(F83="Scenario1PBT7",'Minor retrofit'!$W$19,IF(F83="Scenario2PBT7",'Minor retrofit'!$X$19,IF(F83="Scenario3PBT7",'Minor retrofit'!$Y$19,"")))&amp;IF(F83="Scenario1PBT8",'Minor retrofit'!$Z$19,IF(F83="Scenario2PBT8",'Minor retrofit'!$AA$19,IF(F83="Scenario3PBT8",'Minor retrofit'!$AB$19,"")))&amp;IF(F83="Scenario1PBT9",'Minor retrofit'!$AC$19,IF(F83="Scenario2PBT9",'Minor retrofit'!$AD$19,IF(F83="Scenario3PBT9",'Minor retrofit'!$AE$19,"")))&amp;IF(F83="Scenario1PBT10",'Minor retrofit'!$AF$19,IF(F83="Scenario2PBT10",'Minor retrofit'!$AG$19,IF(F83="Scenario3PBT10",'Minor retrofit'!$AH$19,"")))&amp;IF(F83="Scenario1PBT11",'Minor retrofit'!$AI$19,IF(F83="Scenario2PBT11",'Minor retrofit'!$AJ$19,IF(F83="Scenario3PBT11",'Minor retrofit'!$AK$19,"")))&amp;IF(F83="Scenario1PBT12",'Minor retrofit'!$AL$19,IF(F83="Scenario2PBT12",'Minor retrofit'!$AM$19,IF(F83="Scenario3PBT12",'Minor retrofit'!$AN$19,"")))&amp;IF(F83="Scenario1PBT13",'Minor retrofit'!$AO$19,IF(F83="Scenario2PBT13",'Minor retrofit'!$AP$19,IF(F83="Scenario3PBT13",'Minor retrofit'!$AQ$19,"")))&amp;IF(F83="Scenario1PBT14",'Minor retrofit'!$AR$19,IF(F83="Scenario2PBT14",'Minor retrofit'!$AS$19,IF(F83="Scenario3PBT14",'Minor retrofit'!$AT$19,"")))&amp;IF(F83="Scenario1PBT15",'Minor retrofit'!$AU$19,IF(F83="Scenario2PBT15",'Minor retrofit'!$AV$19,IF(F83="Scenario3PBT15",'Minor retrofit'!$AW$19,"")))</f>
        <v/>
      </c>
      <c r="L83" s="117">
        <f t="shared" si="27"/>
        <v>0</v>
      </c>
      <c r="M83" s="117" t="str">
        <f>IF(F83="Scenario1PBT1",'Minor retrofit'!$E$21,IF(F83="Scenario2PBT1",'Minor retrofit'!$F$21,IF(F83="Scenario3PBT1",'Minor retrofit'!$G$21,"")))&amp;IF(F83="Scenario1PBT2",'Minor retrofit'!$H$21,IF(F83="Scenario2PBT2",'Minor retrofit'!$I$21,IF(F83="Scenario3PBT2",'Minor retrofit'!$J$21,"")))&amp;IF(F83="Scenario1PBT3",'Minor retrofit'!$K$21,IF(F83="Scenario2PBT3",'Minor retrofit'!$L$21,IF(F83="Scenario3PBT3",'Minor retrofit'!$M$21,"")))&amp;IF(F83="Scenario1PBT4",'Minor retrofit'!$N$21,IF(F83="Scenario2PBT4",'Minor retrofit'!$O$21,IF(F83="Scenario3PBT4",'Minor retrofit'!$P$21,"")))&amp;IF(F83="Scenario1PBT5",'Minor retrofit'!$Q$21,IF(F83="Scenario2PBT5",'Minor retrofit'!$R$21,IF(F83="Scenario3PBT5",'Minor retrofit'!$S$21,"")))&amp;IF(F83="Scenario1PBT6",'Minor retrofit'!$T$21,IF(F83="Scenario2PBT6",'Minor retrofit'!$U$21,IF(F83="Scenario3PBT6",'Minor retrofit'!$V$21,"")))&amp;IF(F83="Scenario1PBT7",'Minor retrofit'!$W$21,IF(F83="Scenario2PBT7",'Minor retrofit'!$X$21,IF(F83="Scenario3PBT7",'Minor retrofit'!$Y$21,"")))&amp;IF(F83="Scenario1PBT8",'Minor retrofit'!$Z$21,IF(F83="Scenario2PBT8",'Minor retrofit'!$AA$21,IF(F83="Scenario3PBT8",'Minor retrofit'!$AB$21,"")))&amp;IF(F83="Scenario1PBT9",'Minor retrofit'!$AC$21,IF(F83="Scenario2PBT9",'Minor retrofit'!$AD$21,IF(F83="Scenario3PBT9",'Minor retrofit'!$AE$21,"")))&amp;IF(F83="Scenario1PBT10",'Minor retrofit'!$AF$21,IF(F83="Scenario2PBT10",'Minor retrofit'!$AG$21,IF(F83="Scenario3PBT10",'Minor retrofit'!$AH$21,"")))&amp;IF(F83="Scenario1PBT11",'Minor retrofit'!$AI$21,IF(F83="Scenario2PBT11",'Minor retrofit'!$AJ$21,IF(F83="Scenario3PBT11",'Minor retrofit'!$AK$21,"")))&amp;IF(F83="Scenario1PBT12",'Minor retrofit'!$AL$21,IF(F83="Scenario2PBT12",'Minor retrofit'!$AM$21,IF(F83="Scenario3PBT12",'Minor retrofit'!$AN$21,"")))&amp;IF(F83="Scenario1PBT13",'Minor retrofit'!$AO$21,IF(F83="Scenario2PBT13",'Minor retrofit'!$AP$21,IF(F83="Scenario3PBT13",'Minor retrofit'!$AQ$21,"")))&amp;IF(F83="Scenario1PBT14",'Minor retrofit'!$AR$21,IF(F83="Scenario2PBT14",'Minor retrofit'!$AS$21,IF(F83="Scenario3PBT14",'Minor retrofit'!$AT$21,"")))&amp;IF(F83="Scenario1PBT15",'Minor retrofit'!$AU$21,IF(F83="Scenario2PBT15",'Minor retrofit'!$AV$21,IF(F83="Scenario3PBT15",'Minor retrofit'!$AW$21,"")))</f>
        <v/>
      </c>
      <c r="N83" s="118">
        <f t="shared" si="28"/>
        <v>0</v>
      </c>
      <c r="O83" s="206" t="str">
        <f>IF(F83="Scenario1PBT1",'Minor retrofit'!$E$24,IF(F83="Scenario2PBT1",'Minor retrofit'!$F$24,IF(F83="Scenario3PBT1",'Minor retrofit'!$G$24,"")))&amp;IF(F83="Scenario1PBT2",'Minor retrofit'!$H$24,IF(F83="Scenario2PBT2",'Minor retrofit'!$I$24,IF(F83="Scenario3PBT2",'Minor retrofit'!$J$24,"")))&amp;IF(F83="Scenario1PBT3",'Minor retrofit'!$K$24,IF(F83="Scenario2PBT3",'Minor retrofit'!$L$24,IF(F83="Scenario3PBT3",'Minor retrofit'!$M$24,"")))&amp;IF(F83="Scenario1PBT4",'Minor retrofit'!$N$24,IF(F83="Scenario2PBT4",'Minor retrofit'!$O$24,IF(F83="Scenario3PBT4",'Minor retrofit'!$P$24,"")))&amp;IF(F83="Scenario1PBT5",'Minor retrofit'!$Q$24,IF(F83="Scenario2PBT5",'Minor retrofit'!$R$24,IF(F83="Scenario3PBT5",'Minor retrofit'!$S$24,"")))&amp;IF(F83="Scenario1PBT6",'Minor retrofit'!$T$24,IF(F83="Scenario2PBT6",'Minor retrofit'!$U$24,IF(F83="Scenario3PBT6",'Minor retrofit'!$V$24,"")))&amp;IF(F83="Scenario1PBT7",'Minor retrofit'!$W$24,IF(F83="Scenario2PBT7",'Minor retrofit'!$X$24,IF(F83="Scenario3PBT7",'Minor retrofit'!$Y$24,"")))&amp;IF(F83="Scenario1PBT8",'Minor retrofit'!$Z$24,IF(F83="Scenario2PBT8",'Minor retrofit'!$AA$24,IF(F83="Scenario3PBT8",'Minor retrofit'!$AB$24,"")))&amp;IF(F83="Scenario1PBT9",'Minor retrofit'!$AC$24,IF(F83="Scenario2PBT9",'Minor retrofit'!$AD$24,IF(F83="Scenario3PBT9",'Minor retrofit'!$AE$24,"")))&amp;IF(F83="Scenario1PBT10",'Minor retrofit'!$AF$24,IF(F83="Scenario2PBT10",'Minor retrofit'!$AG$24,IF(F83="Scenario3PBT10",'Minor retrofit'!$AH$24,"")))&amp;IF(F83="Scenario1PBT11",'Minor retrofit'!$AI$24,IF(F83="Scenario2PBT11",'Minor retrofit'!$AJ$24,IF(F83="Scenario3PBT11",'Minor retrofit'!$AK$24,"")))&amp;IF(F83="Scenario1PBT12",'Minor retrofit'!$AL$24,IF(F83="Scenario2PBT12",'Minor retrofit'!$AM$24,IF(F83="Scenario3PBT12",'Minor retrofit'!$AN$24,"")))&amp;IF(F83="Scenario1PBT13",'Minor retrofit'!$AO$24,IF(F83="Scenario2PBT13",'Minor retrofit'!$AP$24,IF(F83="Scenario3PBT13",'Minor retrofit'!$AQ$24,"")))&amp;IF(F83="Scenario1PBT14",'Minor retrofit'!$AR$24,IF(F83="Scenario2PBT14",'Minor retrofit'!$AS$24,IF(F83="Scenario3PBT14",'Minor retrofit'!$AT$24,"")))&amp;IF(F83="Scenario1PBT15",'Minor retrofit'!$AU$24,IF(F83="Scenario2PBT15",'Minor retrofit'!$AV$24,IF(F83="Scenario3PBT15",'Minor retrofit'!$AW$24,"")))</f>
        <v/>
      </c>
      <c r="P83" s="117">
        <f t="shared" si="29"/>
        <v>0</v>
      </c>
      <c r="Q83" s="117" t="str">
        <f>IF(F83="Scenario1PBT1",'Minor retrofit'!$E$26,IF(F83="Scenario2PBT1",'Minor retrofit'!$F$26,IF(F83="Scenario3PBT1",'Minor retrofit'!$G$26,"")))&amp;IF(F83="Scenario1PBT2",'Minor retrofit'!$H$26,IF(F83="Scenario2PBT2",'Minor retrofit'!$I$26,IF(F83="Scenario3PBT2",'Minor retrofit'!$J$26,"")))&amp;IF(F83="Scenario1PBT3",'Minor retrofit'!$K$26,IF(F83="Scenario2PBT3",'Minor retrofit'!$L$26,IF(F83="Scenario3PBT3",'Minor retrofit'!$M$26,"")))&amp;IF(F83="Scenario1PBT4",'Minor retrofit'!$N$26,IF(F83="Scenario2PBT4",'Minor retrofit'!$O$26,IF(F83="Scenario3PBT4",'Minor retrofit'!$P$26,"")))&amp;IF(F83="Scenario1PBT5",'Minor retrofit'!$Q$26,IF(F83="Scenario2PBT5",'Minor retrofit'!$R$26,IF(F83="Scenario3PBT5",'Minor retrofit'!$S$26,"")))&amp;IF(F83="Scenario1PBT6",'Minor retrofit'!$T$26,IF(F83="Scenario2PBT6",'Minor retrofit'!$U$26,IF(F83="Scenario3PBT6",'Minor retrofit'!$V$26,"")))&amp;IF(F83="Scenario1PBT7",'Minor retrofit'!$W$26,IF(F83="Scenario2PBT7",'Minor retrofit'!$X$26,IF(F83="Scenario3PBT7",'Minor retrofit'!$Y$26,"")))&amp;IF(F83="Scenario1PBT8",'Minor retrofit'!$Z$26,IF(F83="Scenario2PBT8",'Minor retrofit'!$AA$26,IF(F83="Scenario3PBT8",'Minor retrofit'!$AB$26,"")))&amp;IF(F83="Scenario1PBT9",'Minor retrofit'!$AC$26,IF(F83="Scenario2PBT9",'Minor retrofit'!$AD$26,IF(F83="Scenario3PBT9",'Minor retrofit'!$AE$26,"")))&amp;IF(F83="Scenario1PBT10",'Minor retrofit'!$AF$26,IF(F83="Scenario2PBT10",'Minor retrofit'!$AG$26,IF(F83="Scenario3PBT10",'Minor retrofit'!$AH$26,"")))&amp;IF(F83="Scenario1PBT11",'Minor retrofit'!$AI$26,IF(F83="Scenario2PBT11",'Minor retrofit'!$AJ$26,IF(F83="Scenario3PBT11",'Minor retrofit'!$AK$26,"")))&amp;IF(F83="Scenario1PBT12",'Minor retrofit'!$AL$26,IF(F83="Scenario2PBT12",'Minor retrofit'!$AM$26,IF(F83="Scenario3PBT12",'Minor retrofit'!$AN$26,"")))&amp;IF(F83="Scenario1PBT13",'Minor retrofit'!$AO$26,IF(F83="Scenario2PBT13",'Minor retrofit'!$AP$26,IF(F83="Scenario3PBT13",'Minor retrofit'!$AQ$26,"")))&amp;IF(F83="Scenario1PBT14",'Minor retrofit'!$AR$26,IF(F83="Scenario2PBT14",'Minor retrofit'!$AS$26,IF(F83="Scenario3PBT14",'Minor retrofit'!$AT$26,"")))&amp;IF(F83="Scenario1PBT15",'Minor retrofit'!$AU$26,IF(F83="Scenario2PBT15",'Minor retrofit'!$AV$26,IF(F83="Scenario3PBT15",'Minor retrofit'!$AW$26,"")))</f>
        <v/>
      </c>
      <c r="R83" s="117">
        <f t="shared" si="30"/>
        <v>0</v>
      </c>
      <c r="S83" s="117" t="str">
        <f>IF(F83="Scenario1PBT1",'Minor retrofit'!$E$28,IF(F83="Scenario2PBT1",'Minor retrofit'!$F$28,IF(F83="Scenario3PBT1",'Minor retrofit'!$G$28,"")))&amp;IF(F83="Scenario1PBT2",'Minor retrofit'!$H$28,IF(F83="Scenario2PBT2",'Minor retrofit'!$I$28,IF(F83="Scenario3PBT2",'Minor retrofit'!$J$28,"")))&amp;IF(F83="Scenario1PBT3",'Minor retrofit'!$K$28,IF(F83="Scenario2PBT3",'Minor retrofit'!$L$28,IF(F83="Scenario3PBT3",'Minor retrofit'!$M$28,"")))&amp;IF(F83="Scenario1PBT4",'Minor retrofit'!$N$28,IF(F83="Scenario2PBT4",'Minor retrofit'!$O$28,IF(F83="Scenario3PBT4",'Minor retrofit'!$P$28,"")))&amp;IF(F83="Scenario1PBT5",'Minor retrofit'!$Q$28,IF(F83="Scenario2PBT5",'Minor retrofit'!$R$28,IF(F83="Scenario3PBT5",'Minor retrofit'!$S$28,"")))&amp;IF(F83="Scenario1PBT6",'Minor retrofit'!$T$28,IF(F83="Scenario2PBT6",'Minor retrofit'!$U$28,IF(F83="Scenario3PBT6",'Minor retrofit'!$V$28,"")))&amp;IF(F83="Scenario1PBT7",'Minor retrofit'!$W$28,IF(F83="Scenario2PBT7",'Minor retrofit'!$X$28,IF(F83="Scenario3PBT7",'Minor retrofit'!$Y$28,"")))&amp;IF(F83="Scenario1PBT8",'Minor retrofit'!$Z$28,IF(F83="Scenario2PBT8",'Minor retrofit'!$AA$28,IF(F83="Scenario3PBT8",'Minor retrofit'!$AB$28,"")))&amp;IF(F83="Scenario1PBT9",'Minor retrofit'!$AC$28,IF(F83="Scenario2PBT9",'Minor retrofit'!$AD$28,IF(F83="Scenario3PBT9",'Minor retrofit'!$AE$28,"")))&amp;IF(F83="Scenario1PBT10",'Minor retrofit'!$AF$28,IF(F83="Scenario2PBT10",'Minor retrofit'!$AG$28,IF(F83="Scenario3PBT10",'Minor retrofit'!$AH$28,"")))&amp;IF(F83="Scenario1PBT11",'Minor retrofit'!$AI$28,IF(F83="Scenario2PBT11",'Minor retrofit'!$AJ$28,IF(F83="Scenario3PBT11",'Minor retrofit'!$AK$28,"")))&amp;IF(F83="Scenario1PBT12",'Minor retrofit'!$AL$28,IF(F83="Scenario2PBT12",'Minor retrofit'!$AM$28,IF(F83="Scenario3PBT12",'Minor retrofit'!$AN$28,"")))&amp;IF(F83="Scenario1PBT13",'Minor retrofit'!$AO$28,IF(F83="Scenario2PBT13",'Minor retrofit'!$AP$28,IF(F83="Scenario3PBT13",'Minor retrofit'!$AQ$28,"")))&amp;IF(F83="Scenario1PBT14",'Minor retrofit'!$AR$28,IF(F83="Scenario2PBT14",'Minor retrofit'!$AS$28,IF(F83="Scenario3PBT14",'Minor retrofit'!$AT$28,"")))&amp;IF(F83="Scenario1PBT15",'Minor retrofit'!$AU$28,IF(F83="Scenario2PBT15",'Minor retrofit'!$AV$28,IF(F83="Scenario3PBT15",'Minor retrofit'!$AW$28,"")))</f>
        <v/>
      </c>
      <c r="T83" s="207">
        <f t="shared" si="31"/>
        <v>0</v>
      </c>
      <c r="U83" s="206" t="str">
        <f>IF(F83="Scenario1PBT1",'Minor retrofit'!$E$39,IF(F83="Scenario2PBT1",'Minor retrofit'!$F$39,IF(F83="Scenario3PBT1",'Minor retrofit'!$G$39,"")))&amp;IF(F83="Scenario1PBT2",'Minor retrofit'!$H$39,IF(F83="Scenario2PBT2",'Minor retrofit'!$I$39,IF(F83="Scenario3PBT2",'Minor retrofit'!$J$39,"")))&amp;IF(F83="Scenario1PBT3",'Minor retrofit'!$K$39,IF(F83="Scenario2PBT3",'Minor retrofit'!$L$39,IF(F83="Scenario3PBT3",'Minor retrofit'!$M$39,"")))&amp;IF(F83="Scenario1PBT4",'Minor retrofit'!$N$39,IF(F83="Scenario2PBT4",'Minor retrofit'!$O$39,IF(F83="Scenario3PBT4",'Minor retrofit'!$P$39,"")))&amp;IF(F83="Scenario1PBT5",'Minor retrofit'!$Q$39,IF(F83="Scenario2PBT5",'Minor retrofit'!$R$39,IF(F83="Scenario3PBT5",'Minor retrofit'!$S$39,"")))&amp;IF(F83="Scenario1PBT6",'Minor retrofit'!$T$39,IF(F83="Scenario2PBT6",'Minor retrofit'!$U$39,IF(F83="Scenario3PBT6",'Minor retrofit'!$V$39,"")))&amp;IF(F83="Scenario1PBT7",'Minor retrofit'!$W$39,IF(F83="Scenario2PBT7",'Minor retrofit'!$X$39,IF(F83="Scenario3PBT7",'Minor retrofit'!$Y$39,"")))&amp;IF(F83="Scenario1PBT8",'Minor retrofit'!$Z$39,IF(F83="Scenario2PBT8",'Minor retrofit'!$AA$39,IF(F83="Scenario3PBT8",'Minor retrofit'!$AB$39,"")))&amp;IF(F83="Scenario1PBT9",'Minor retrofit'!$AC$39,IF(F83="Scenario2PBT9",'Minor retrofit'!$AD$39,IF(F83="Scenario3PBT9",'Minor retrofit'!$AE$39,"")))&amp;IF(F83="Scenario1PBT10",'Minor retrofit'!$AF$39,IF(F83="Scenario2PBT10",'Minor retrofit'!$AG$39,IF(F83="Scenario3PBT10",'Minor retrofit'!$AH$39,"")))&amp;IF(F83="Scenario1PBT11",'Minor retrofit'!$AI$39,IF(F83="Scenario2PBT11",'Minor retrofit'!$AJ$39,IF(F83="Scenario3PBT11",'Minor retrofit'!$AK$39,"")))&amp;IF(F83="Scenario1PBT12",'Minor retrofit'!$AL$39,IF(F83="Scenario2PBT12",'Minor retrofit'!$AM$39,IF(F83="Scenario3PBT12",'Minor retrofit'!$AN$39,"")))&amp;IF(F83="Scenario1PBT13",'Minor retrofit'!$AO$39,IF(F83="Scenario2PBT13",'Minor retrofit'!$AP$39,IF(F83="Scenario3PBT13",'Minor retrofit'!$AQ$39,"")))&amp;IF(F83="Scenario1PBT14",'Minor retrofit'!$AR$39,IF(F83="Scenario2PBT14",'Minor retrofit'!$AS$39,IF(F83="Scenario3PBT14",'Minor retrofit'!$AT$39,"")))&amp;IF(F83="Scenario1PBT15",'Minor retrofit'!$AU$39,IF(F83="Scenario2PBT15",'Minor retrofit'!$AV$39,IF(F83="Scenario3PBT15",'Minor retrofit'!$AW$39,"")))</f>
        <v/>
      </c>
      <c r="V83" s="117">
        <f t="shared" si="32"/>
        <v>0</v>
      </c>
      <c r="W83" s="117" t="str">
        <f>IF(F83="Scenario1PBT1",'Minor retrofit'!$E$41,IF(F83="Scenario2PBT1",'Minor retrofit'!$F$41,IF(F83="Scenario3PBT1",'Minor retrofit'!$G$41,"")))&amp;IF(F83="Scenario1PBT2",'Minor retrofit'!$H$41,IF(F83="Scenario2PBT2",'Minor retrofit'!$I$41,IF(F83="Scenario3PBT2",'Minor retrofit'!$J$41,"")))&amp;IF(F83="Scenario1PBT3",'Minor retrofit'!$K$41,IF(F83="Scenario2PBT3",'Minor retrofit'!$L$41,IF(F83="Scenario3PBT3",'Minor retrofit'!$M$41,"")))&amp;IF(F83="Scenario1PBT4",'Minor retrofit'!$N$41,IF(F83="Scenario2PBT4",'Minor retrofit'!$O$41,IF(F83="Scenario3PBT4",'Minor retrofit'!$P$41,"")))&amp;IF(F83="Scenario1PBT5",'Minor retrofit'!$Q$41,IF(F83="Scenario2PBT5",'Minor retrofit'!$R$41,IF(F83="Scenario3PBT5",'Minor retrofit'!$S$41,"")))&amp;IF(F83="Scenario1PBT6",'Minor retrofit'!$T$41,IF(F83="Scenario2PBT6",'Minor retrofit'!$U$41,IF(F83="Scenario3PBT6",'Minor retrofit'!$V$41,"")))&amp;IF(F83="Scenario1PBT7",'Minor retrofit'!$W$41,IF(F83="Scenario2PBT7",'Minor retrofit'!$X$41,IF(F83="Scenario3PBT7",'Minor retrofit'!$Y$41,"")))&amp;IF(F83="Scenario1PBT8",'Minor retrofit'!$Z$41,IF(F83="Scenario2PBT8",'Minor retrofit'!$AA$41,IF(F83="Scenario3PBT8",'Minor retrofit'!$AB$41,"")))&amp;IF(F83="Scenario1PBT9",'Minor retrofit'!$AC$41,IF(F83="Scenario2PBT9",'Minor retrofit'!$AD$41,IF(F83="Scenario3PBT9",'Minor retrofit'!$AE$41,"")))&amp;IF(F83="Scenario1PBT10",'Minor retrofit'!$AF$41,IF(F83="Scenario2PBT10",'Minor retrofit'!$AG$41,IF(F83="Scenario3PBT10",'Minor retrofit'!$AH$41,"")))&amp;IF(F83="Scenario1PBT11",'Minor retrofit'!$AI$41,IF(F83="Scenario2PBT11",'Minor retrofit'!$AJ$41,IF(F83="Scenario3PBT11",'Minor retrofit'!$AK$41,"")))&amp;IF(F83="Scenario1PBT12",'Minor retrofit'!$AL$41,IF(F83="Scenario2PBT12",'Minor retrofit'!$AM$41,IF(F83="Scenario3PBT12",'Minor retrofit'!$AN$41,"")))&amp;IF(F83="Scenario1PBT13",'Minor retrofit'!$AO$41,IF(F83="Scenario2PBT13",'Minor retrofit'!$AP$41,IF(F83="Scenario3PBT13",'Minor retrofit'!$AQ$41,"")))&amp;IF(F83="Scenario1PBT14",'Minor retrofit'!$AR$41,IF(F83="Scenario2PBT14",'Minor retrofit'!$AS$41,IF(F83="Scenario3PBT14",'Minor retrofit'!$AT$41,"")))&amp;IF(F83="Scenario1PBT15",'Minor retrofit'!$AU$41,IF(F83="Scenario2PBT15",'Minor retrofit'!$AV$41,IF(F83="Scenario3PBT15",'Minor retrofit'!$AW$41,"")))</f>
        <v/>
      </c>
      <c r="X83" s="117">
        <f t="shared" si="33"/>
        <v>0</v>
      </c>
      <c r="Y83" s="117" t="str">
        <f>IF(F83="Scenario1PBT1",'Minor retrofit'!$E$43,IF(F83="Scenario2PBT1",'Minor retrofit'!$F$43,IF(F83="Scenario3PBT1",'Minor retrofit'!$G$43,"")))&amp;IF(F83="Scenario1PBT2",'Minor retrofit'!$H$43,IF(F83="Scenario2PBT2",'Minor retrofit'!$I$43,IF(F83="Scenario3PBT2",'Minor retrofit'!$J$43,"")))&amp;IF(F83="Scenario1PBT3",'Minor retrofit'!$K$43,IF(F83="Scenario2PBT3",'Minor retrofit'!$L$43,IF(F83="Scenario3PBT3",'Minor retrofit'!$M$43,"")))&amp;IF(F83="Scenario1PBT4",'Minor retrofit'!$N$43,IF(F83="Scenario2PBT4",'Minor retrofit'!$O$43,IF(F83="Scenario3PBT4",'Minor retrofit'!$P$43,"")))&amp;IF(F83="Scenario1PBT5",'Minor retrofit'!$Q$43,IF(F83="Scenario2PBT5",'Minor retrofit'!$R$43,IF(F83="Scenario3PBT5",'Minor retrofit'!$S$43,"")))&amp;IF(F83="Scenario1PBT6",'Minor retrofit'!$T$43,IF(F83="Scenario2PBT6",'Minor retrofit'!$U$43,IF(F83="Scenario3PBT6",'Minor retrofit'!$V$43,"")))&amp;IF(F83="Scenario1PBT7",'Minor retrofit'!$W$43,IF(F83="Scenario2PBT7",'Minor retrofit'!$X$43,IF(F83="Scenario3PBT7",'Minor retrofit'!$Y$43,"")))&amp;IF(F83="Scenario1PBT8",'Minor retrofit'!$Z$43,IF(F83="Scenario2PBT8",'Minor retrofit'!$AA$43,IF(F83="Scenario3PBT8",'Minor retrofit'!$AB$43,"")))&amp;IF(F83="Scenario1PBT9",'Minor retrofit'!$AC$43,IF(F83="Scenario2PBT9",'Minor retrofit'!$AD$43,IF(F83="Scenario3PBT9",'Minor retrofit'!$AE$43,"")))&amp;IF(F83="Scenario1PBT10",'Minor retrofit'!$AF$43,IF(F83="Scenario2PBT10",'Minor retrofit'!$AG$43,IF(F83="Scenario3PBT10",'Minor retrofit'!$AH$43,"")))&amp;IF(F83="Scenario1PBT11",'Minor retrofit'!$AI$43,IF(F83="Scenario2PBT11",'Minor retrofit'!$AJ$43,IF(F83="Scenario3PBT11",'Minor retrofit'!$AK$43,"")))&amp;IF(F83="Scenario1PBT12",'Minor retrofit'!$AL$43,IF(F83="Scenario2PBT12",'Minor retrofit'!$AM$43,IF(F83="Scenario3PBT12",'Minor retrofit'!$AN$43,"")))&amp;IF(F83="Scenario1PBT13",'Minor retrofit'!$AO$43,IF(F83="Scenario2PBT13",'Minor retrofit'!$AP$43,IF(F83="Scenario3PBT13",'Minor retrofit'!$AQ$43,"")))&amp;IF(F83="Scenario1PBT14",'Minor retrofit'!$AR$43,IF(F83="Scenario2PBT14",'Minor retrofit'!$AS$43,IF(F83="Scenario3PBT14",'Minor retrofit'!$AT$43,"")))&amp;IF(F83="Scenario1PBT15",'Minor retrofit'!$AU$43,IF(F83="Scenario2PBT15",'Minor retrofit'!$AV$43,IF(F83="Scenario3PBT15",'Minor retrofit'!$AW$43,"")))</f>
        <v/>
      </c>
      <c r="Z83" s="117">
        <f t="shared" si="34"/>
        <v>0</v>
      </c>
      <c r="AA83" s="178" t="str">
        <f>IF(F83="Scenario1PBT1",'Minor retrofit'!$E$102,IF(F83="Scenario2PBT1",'Minor retrofit'!$F$102,IF(F83="Scenario3PBT1",'Minor retrofit'!$G$102,"")))&amp;IF(F83="Scenario1PBT2",'Minor retrofit'!$H$102,IF(F83="Scenario2PBT2",'Minor retrofit'!$I$102,IF(F83="Scenario3PBT2",'Minor retrofit'!$J$102,"")))&amp;IF(F83="Scenario1PBT3",'Minor retrofit'!$K$102,IF(F83="Scenario2PBT3",'Minor retrofit'!$L$102,IF(F83="Scenario3PBT3",'Minor retrofit'!$M$102,"")))&amp;IF(F83="Scenario1PBT4",'Minor retrofit'!$N$102,IF(F83="Scenario2PBT4",'Minor retrofit'!$O$102,IF(F83="Scenario3PBT4",'Minor retrofit'!$P$102,"")))&amp;IF(F83="Scenario1PBT5",'Minor retrofit'!$Q$102,IF(F83="Scenario2PBT5",'Minor retrofit'!$R$102,IF(F83="Scenario3PBT5",'Minor retrofit'!$S$102,"")))&amp;IF(F83="Scenario1PBT6",'Minor retrofit'!$T$102,IF(F83="Scenario2PBT6",'Minor retrofit'!$U$102,IF(F83="Scenario3PBT6",'Minor retrofit'!$V$102,"")))&amp;IF(F83="Scenario1PBT7",'Minor retrofit'!$W$102,IF(F83="Scenario2PBT7",'Minor retrofit'!$X$102,IF(F83="Scenario3PBT7",'Minor retrofit'!$Y$102,"")))&amp;IF(F83="Scenario1PBT8",'Minor retrofit'!$Z$102,IF(F83="Scenario2PBT8",'Minor retrofit'!$AA$102,IF(F83="Scenario3PBT8",'Minor retrofit'!$AB$102,"")))&amp;IF(F83="Scenario1PBT9",'Minor retrofit'!$AC$102,IF(F83="Scenario2PBT9",'Minor retrofit'!$AD$102,IF(F83="Scenario3PBT9",'Minor retrofit'!$AE$102,"")))&amp;IF(F83="Scenario1PBT10",'Minor retrofit'!$AF$102,IF(F83="Scenario2PBT10",'Minor retrofit'!$AG$102,IF(F83="Scenario3PBT10",'Minor retrofit'!$AH$102,"")))&amp;IF(F83="Scenario1PBT11",'Minor retrofit'!$AI$102,IF(F83="Scenario2PBT11",'Minor retrofit'!$AJ$102,IF(F83="Scenario3PBT11",'Minor retrofit'!$AK$102,"")))&amp;IF(F83="Scenario1PBT12",'Minor retrofit'!$AL$102,IF(F83="Scenario2PBT12",'Minor retrofit'!$AM$102,IF(F83="Scenario3PBT12",'Minor retrofit'!$AN$102,"")))&amp;IF(F83="Scenario1PBT13",'Minor retrofit'!$AO$102,IF(F83="Scenario2PBT13",'Minor retrofit'!$AP$102,IF(F83="Scenario3PBT13",'Minor retrofit'!$AQ$102,"")))&amp;IF(F83="Scenario1PBT14",'Minor retrofit'!$AR$102,IF(F83="Scenario2PBT14",'Minor retrofit'!$AS$102,IF(F83="Scenario3PBT14",'Minor retrofit'!$AT$102,"")))&amp;IF(F83="Scenario1PBT15",'Minor retrofit'!$AU$102,IF(F83="Scenario2PBT15",'Minor retrofit'!$AV$102,IF(F83="Scenario3PBT15",'Minor retrofit'!$AW$102,"")))</f>
        <v/>
      </c>
      <c r="AB83" s="179">
        <f t="shared" si="35"/>
        <v>0</v>
      </c>
      <c r="AC83" s="208">
        <f>IFERROR('Projection_Base-case'!G83-G83,0)</f>
        <v>0</v>
      </c>
      <c r="AD83" s="178">
        <f t="shared" si="36"/>
        <v>0</v>
      </c>
      <c r="AE83" s="117">
        <f>IFERROR(100*AC83/'Projection_Base-case'!G83,0)</f>
        <v>0</v>
      </c>
      <c r="AF83" s="117">
        <f>IFERROR('Projection_Base-case'!I83-I83,0)</f>
        <v>0</v>
      </c>
      <c r="AG83" s="178">
        <f t="shared" si="37"/>
        <v>0</v>
      </c>
      <c r="AH83" s="117">
        <f>IFERROR(100*AF83/'Projection_Base-case'!I83,0)</f>
        <v>0</v>
      </c>
      <c r="AI83" s="117">
        <f>IFERROR('Projection_Base-case'!K83-K83,0)</f>
        <v>0</v>
      </c>
      <c r="AJ83" s="178">
        <f t="shared" si="38"/>
        <v>0</v>
      </c>
      <c r="AK83" s="117">
        <f>IFERROR(100*AI83/'Projection_Base-case'!K83,0)</f>
        <v>0</v>
      </c>
      <c r="AL83" s="117">
        <f>IFERROR(M83-'Projection_Base-case'!M83,0)</f>
        <v>0</v>
      </c>
      <c r="AM83" s="178">
        <f t="shared" si="39"/>
        <v>0</v>
      </c>
      <c r="AN83" s="179">
        <f>IFERROR(IF('Projection_Base-case'!N83&gt;0,100*AM83/'Projection_Base-case'!N83,100*AM83/N83),0)</f>
        <v>0</v>
      </c>
      <c r="AO83" s="206">
        <f>IFERROR('Projection_Base-case'!O83-O83,0)</f>
        <v>0</v>
      </c>
      <c r="AP83" s="178">
        <f t="shared" si="40"/>
        <v>0</v>
      </c>
      <c r="AQ83" s="117">
        <f>IFERROR(100*AO83/'Projection_Base-case'!O83,0)</f>
        <v>0</v>
      </c>
      <c r="AR83" s="117">
        <f>IFERROR('Projection_Base-case'!Q83-Q83,0)</f>
        <v>0</v>
      </c>
      <c r="AS83" s="178">
        <f t="shared" si="41"/>
        <v>0</v>
      </c>
      <c r="AT83" s="117">
        <f>IFERROR(100*AR83/'Projection_Base-case'!Q83,0)</f>
        <v>0</v>
      </c>
      <c r="AU83" s="117">
        <f>IFERROR('Projection_Base-case'!S83-S83,0)</f>
        <v>0</v>
      </c>
      <c r="AV83" s="178">
        <f t="shared" si="42"/>
        <v>0</v>
      </c>
      <c r="AW83" s="118">
        <f>IFERROR(100*AU83/'Projection_Base-case'!S83,0)</f>
        <v>0</v>
      </c>
      <c r="AX83" s="206">
        <f>IFERROR('Projection_Base-case'!U83-U83,0)</f>
        <v>0</v>
      </c>
      <c r="AY83" s="178">
        <f t="shared" si="43"/>
        <v>0</v>
      </c>
      <c r="AZ83" s="117">
        <f>IFERROR(100*AX83/'Projection_Base-case'!U83,0)</f>
        <v>0</v>
      </c>
      <c r="BA83" s="117">
        <f>IFERROR('Projection_Base-case'!W83-W83,0)</f>
        <v>0</v>
      </c>
      <c r="BB83" s="178">
        <f t="shared" si="44"/>
        <v>0</v>
      </c>
      <c r="BC83" s="117">
        <f>IFERROR(100*BA83/'Projection_Base-case'!W83,0)</f>
        <v>0</v>
      </c>
      <c r="BD83" s="117">
        <f>IFERROR('Projection_Base-case'!Y83-Y83,0)</f>
        <v>0</v>
      </c>
      <c r="BE83" s="178">
        <f t="shared" si="45"/>
        <v>0</v>
      </c>
      <c r="BF83" s="117">
        <f>IFERROR(100*BD83/'Projection_Base-case'!Y83,0)</f>
        <v>0</v>
      </c>
      <c r="BG83" s="178">
        <f t="shared" si="46"/>
        <v>0</v>
      </c>
      <c r="BH83" s="179">
        <f t="shared" si="47"/>
        <v>0</v>
      </c>
    </row>
    <row r="84" spans="1:60">
      <c r="A84" s="205">
        <v>79</v>
      </c>
      <c r="B84" s="178">
        <f>IF('Projection_Base-case'!B84&lt;&gt;"",'Projection_Base-case'!B84,0)</f>
        <v>0</v>
      </c>
      <c r="C84" s="178">
        <f>IF('Projection_Base-case'!C84&lt;&gt;"",'Projection_Base-case'!C84,0)</f>
        <v>0</v>
      </c>
      <c r="D84" s="178">
        <f>IF('Projection_Base-case'!D84&lt;&gt;"",'Projection_Base-case'!D84,0)</f>
        <v>0</v>
      </c>
      <c r="E84" s="176" t="str">
        <f>IF(AND('Résultats Minor'!$AC$3="OUI",'Résultats Minor'!E83&lt;&gt;""),'Résultats Minor'!E83,IF(OR(D84="PBT2",D84="PBT3",D84="PBT5",D84="PBT8",D84="PBT9"),"Scenario1",IF(OR(D84="PBT6",D84="PBT7",D84="PBT10"),"Scenario2",IF(OR(D84="PBT1",D84="PBT4"),"Scenario3",""))))</f>
        <v/>
      </c>
      <c r="F84" s="202" t="str">
        <f t="shared" si="24"/>
        <v>0</v>
      </c>
      <c r="G84" s="206" t="str">
        <f>IF(F84="Scenario1PBT1",'Minor retrofit'!$E$7,IF(F84="Scenario2PBT1",'Minor retrofit'!$F$7,IF(F84="Scenario3PBT1",'Minor retrofit'!$G$7,"")))&amp;IF(F84="Scenario1PBT2",'Minor retrofit'!$H$7,IF(F84="Scenario2PBT2",'Minor retrofit'!$I$7,IF(F84="Scenario3PBT2",'Minor retrofit'!$J$7,"")))&amp;IF(F84="Scenario1PBT3",'Minor retrofit'!$K$7,IF(F84="Scenario2PBT3",'Minor retrofit'!$L$7,IF(F84="Scenario3PBT3",'Minor retrofit'!$M$7,"")))&amp;IF(F84="Scenario1PBT4",'Minor retrofit'!$N$7,IF(F84="Scenario2PBT4",'Minor retrofit'!$O$7,IF(F84="Scenario3PBT4",'Minor retrofit'!$P$7,"")))&amp;IF(F84="Scenario1PBT5",'Minor retrofit'!$Q$7,IF(F84="Scenario2PBT5",'Minor retrofit'!$R$7,IF(F84="Scenario3PBT5",'Minor retrofit'!$S$7,"")))&amp;IF(F84="Scenario1PBT6",'Minor retrofit'!$T$7,IF(F84="Scenario2PBT6",'Minor retrofit'!$U$7,IF(F84="Scenario3PBT6",'Minor retrofit'!$V$7,"")))&amp;IF(F84="Scenario1PBT7",'Minor retrofit'!$W$7,IF(F84="Scenario2PBT7",'Minor retrofit'!$X$7,IF(F84="Scenario3PBT7",'Minor retrofit'!$Y$7,"")))&amp;IF(F84="Scenario1PBT8",'Minor retrofit'!$Z$7,IF(F84="Scenario2PBT8",'Minor retrofit'!$AA$7,IF(F84="Scenario3PBT8",'Minor retrofit'!$AB$7,"")))&amp;IF(F84="Scenario1PBT9",'Minor retrofit'!$AC$7,IF(F84="Scenario2PBT9",'Minor retrofit'!$AD$7,IF(F84="Scenario3PBT9",'Minor retrofit'!$AE$7,"")))&amp;IF(F84="Scenario1PBT10",'Minor retrofit'!$AF$7,IF(F84="Scenario2PBT10",'Minor retrofit'!$AG$7,IF(F84="Scenario3PBT10",'Minor retrofit'!$AH$7,"")))&amp;IF(F84="Scenario1PBT11",'Minor retrofit'!$AI$7,IF(F84="Scenario2PBT11",'Minor retrofit'!$AJ$7,IF(F84="Scenario3PBT11",'Minor retrofit'!$AK$7,"")))&amp;IF(F84="Scenario1PBT12",'Minor retrofit'!$AL$7,IF(F84="Scenario2PBT12",'Minor retrofit'!$AM$7,IF(F84="Scenario3PBT12",'Minor retrofit'!$AN$7,"")))&amp;IF(F84="Scenario1PBT13",'Minor retrofit'!$AO$7,IF(F84="Scenario2PBT13",'Minor retrofit'!$AP$7,IF(F84="Scenario3PBT13",'Minor retrofit'!$AQ$7,"")))&amp;IF(F84="Scenario1PBT14",'Minor retrofit'!$AR$7,IF(F84="Scenario2PBT14",'Minor retrofit'!$AS$7,IF(F84="Scenario3PBT14",'Minor retrofit'!$AT$7,"")))&amp;IF(F84="Scenario1PBT15",'Minor retrofit'!$AU$7,IF(F84="Scenario2PBT15",'Minor retrofit'!$AV$7,IF(F84="Scenario3PBT15",'Minor retrofit'!$AW$7,"")))</f>
        <v/>
      </c>
      <c r="H84" s="117">
        <f t="shared" si="25"/>
        <v>0</v>
      </c>
      <c r="I84" s="117" t="str">
        <f>IF(F84="Scenario1PBT1",'Minor retrofit'!$E$17,IF(F84="Scenario2PBT1",'Minor retrofit'!$F$17,IF(F84="Scenario3PBT1",'Minor retrofit'!$G$17,"")))&amp;IF(F84="Scenario1PBT2",'Minor retrofit'!$H$17,IF(F84="Scenario2PBT2",'Minor retrofit'!$I$17,IF(F84="Scenario3PBT2",'Minor retrofit'!$J$17,"")))&amp;IF(F84="Scenario1PBT3",'Minor retrofit'!$K$17,IF(F84="Scenario2PBT3",'Minor retrofit'!$L$17,IF(F84="Scenario3PBT3",'Minor retrofit'!$M$17,"")))&amp;IF(F84="Scenario1PBT4",'Minor retrofit'!$N$17,IF(F84="Scenario2PBT4",'Minor retrofit'!$O$17,IF(F84="Scenario3PBT4",'Minor retrofit'!$P$17,"")))&amp;IF(F84="Scenario1PBT5",'Minor retrofit'!$Q$17,IF(F84="Scenario2PBT5",'Minor retrofit'!$R$17,IF(F84="Scenario3PBT5",'Minor retrofit'!$S$17,"")))&amp;IF(F84="Scenario1PBT6",'Minor retrofit'!$T$17,IF(F84="Scenario2PBT6",'Minor retrofit'!$U$17,IF(F84="Scenario3PBT6",'Minor retrofit'!$V$17,"")))&amp;IF(F84="Scenario1PBT7",'Minor retrofit'!$W$17,IF(F84="Scenario2PBT7",'Minor retrofit'!$X$17,IF(F84="Scenario3PBT7",'Minor retrofit'!$Y$17,"")))&amp;IF(F84="Scenario1PBT8",'Minor retrofit'!$Z$17,IF(F84="Scenario2PBT8",'Minor retrofit'!$AA$17,IF(F84="Scenario3PBT8",'Minor retrofit'!$AB$17,"")))&amp;IF(F84="Scenario1PBT9",'Minor retrofit'!$AC$17,IF(F84="Scenario2PBT9",'Minor retrofit'!$AD$17,IF(F84="Scenario3PBT9",'Minor retrofit'!$AE$17,"")))&amp;IF(F84="Scenario1PBT10",'Minor retrofit'!$AF$17,IF(F84="Scenario2PBT10",'Minor retrofit'!$AG$17,IF(F84="Scenario3PBT10",'Minor retrofit'!$AH$17,"")))&amp;IF(F84="Scenario1PBT11",'Minor retrofit'!$AI$17,IF(F84="Scenario2PBT11",'Minor retrofit'!$AJ$17,IF(F84="Scenario3PBT11",'Minor retrofit'!$AK$17,"")))&amp;IF(F84="Scenario1PBT12",'Minor retrofit'!$AL$17,IF(F84="Scenario2PBT12",'Minor retrofit'!$AM$17,IF(F84="Scenario3PBT12",'Minor retrofit'!$AN$17,"")))&amp;IF(F84="Scenario1PBT13",'Minor retrofit'!$AO$17,IF(F84="Scenario2PBT13",'Minor retrofit'!$AP$17,IF(F84="Scenario3PBT13",'Minor retrofit'!$AQ$17,"")))&amp;IF(F84="Scenario1PBT14",'Minor retrofit'!$AR$17,IF(F84="Scenario2PBT14",'Minor retrofit'!$AS$17,IF(F84="Scenario3PBT14",'Minor retrofit'!$AT$17,"")))&amp;IF(F84="Scenario1PBT15",'Minor retrofit'!$AU$17,IF(F84="Scenario2PBT15",'Minor retrofit'!$AV$17,IF(F84="Scenario3PBT15",'Minor retrofit'!$AW$17,"")))</f>
        <v/>
      </c>
      <c r="J84" s="117">
        <f t="shared" si="26"/>
        <v>0</v>
      </c>
      <c r="K84" s="117" t="str">
        <f>IF(F84="Scenario1PBT1",'Minor retrofit'!$E$19,IF(F84="Scenario2PBT1",'Minor retrofit'!$F$19,IF(F84="Scenario3PBT1",'Minor retrofit'!$G$19,"")))&amp;IF(F84="Scenario1PBT2",'Minor retrofit'!$H$19,IF(F84="Scenario2PBT2",'Minor retrofit'!$I$19,IF(F84="Scenario3PBT2",'Minor retrofit'!$J$19,"")))&amp;IF(F84="Scenario1PBT3",'Minor retrofit'!$K$19,IF(F84="Scenario2PBT3",'Minor retrofit'!$L$19,IF(F84="Scenario3PBT3",'Minor retrofit'!$M$19,"")))&amp;IF(F84="Scenario1PBT4",'Minor retrofit'!$N$19,IF(F84="Scenario2PBT4",'Minor retrofit'!$O$19,IF(F84="Scenario3PBT4",'Minor retrofit'!$P$19,"")))&amp;IF(F84="Scenario1PBT5",'Minor retrofit'!$Q$19,IF(F84="Scenario2PBT5",'Minor retrofit'!$R$19,IF(F84="Scenario3PBT5",'Minor retrofit'!$S$19,"")))&amp;IF(F84="Scenario1PBT6",'Minor retrofit'!$T$19,IF(F84="Scenario2PBT6",'Minor retrofit'!$U$19,IF(F84="Scenario3PBT6",'Minor retrofit'!$V$19,"")))&amp;IF(F84="Scenario1PBT7",'Minor retrofit'!$W$19,IF(F84="Scenario2PBT7",'Minor retrofit'!$X$19,IF(F84="Scenario3PBT7",'Minor retrofit'!$Y$19,"")))&amp;IF(F84="Scenario1PBT8",'Minor retrofit'!$Z$19,IF(F84="Scenario2PBT8",'Minor retrofit'!$AA$19,IF(F84="Scenario3PBT8",'Minor retrofit'!$AB$19,"")))&amp;IF(F84="Scenario1PBT9",'Minor retrofit'!$AC$19,IF(F84="Scenario2PBT9",'Minor retrofit'!$AD$19,IF(F84="Scenario3PBT9",'Minor retrofit'!$AE$19,"")))&amp;IF(F84="Scenario1PBT10",'Minor retrofit'!$AF$19,IF(F84="Scenario2PBT10",'Minor retrofit'!$AG$19,IF(F84="Scenario3PBT10",'Minor retrofit'!$AH$19,"")))&amp;IF(F84="Scenario1PBT11",'Minor retrofit'!$AI$19,IF(F84="Scenario2PBT11",'Minor retrofit'!$AJ$19,IF(F84="Scenario3PBT11",'Minor retrofit'!$AK$19,"")))&amp;IF(F84="Scenario1PBT12",'Minor retrofit'!$AL$19,IF(F84="Scenario2PBT12",'Minor retrofit'!$AM$19,IF(F84="Scenario3PBT12",'Minor retrofit'!$AN$19,"")))&amp;IF(F84="Scenario1PBT13",'Minor retrofit'!$AO$19,IF(F84="Scenario2PBT13",'Minor retrofit'!$AP$19,IF(F84="Scenario3PBT13",'Minor retrofit'!$AQ$19,"")))&amp;IF(F84="Scenario1PBT14",'Minor retrofit'!$AR$19,IF(F84="Scenario2PBT14",'Minor retrofit'!$AS$19,IF(F84="Scenario3PBT14",'Minor retrofit'!$AT$19,"")))&amp;IF(F84="Scenario1PBT15",'Minor retrofit'!$AU$19,IF(F84="Scenario2PBT15",'Minor retrofit'!$AV$19,IF(F84="Scenario3PBT15",'Minor retrofit'!$AW$19,"")))</f>
        <v/>
      </c>
      <c r="L84" s="117">
        <f t="shared" si="27"/>
        <v>0</v>
      </c>
      <c r="M84" s="117" t="str">
        <f>IF(F84="Scenario1PBT1",'Minor retrofit'!$E$21,IF(F84="Scenario2PBT1",'Minor retrofit'!$F$21,IF(F84="Scenario3PBT1",'Minor retrofit'!$G$21,"")))&amp;IF(F84="Scenario1PBT2",'Minor retrofit'!$H$21,IF(F84="Scenario2PBT2",'Minor retrofit'!$I$21,IF(F84="Scenario3PBT2",'Minor retrofit'!$J$21,"")))&amp;IF(F84="Scenario1PBT3",'Minor retrofit'!$K$21,IF(F84="Scenario2PBT3",'Minor retrofit'!$L$21,IF(F84="Scenario3PBT3",'Minor retrofit'!$M$21,"")))&amp;IF(F84="Scenario1PBT4",'Minor retrofit'!$N$21,IF(F84="Scenario2PBT4",'Minor retrofit'!$O$21,IF(F84="Scenario3PBT4",'Minor retrofit'!$P$21,"")))&amp;IF(F84="Scenario1PBT5",'Minor retrofit'!$Q$21,IF(F84="Scenario2PBT5",'Minor retrofit'!$R$21,IF(F84="Scenario3PBT5",'Minor retrofit'!$S$21,"")))&amp;IF(F84="Scenario1PBT6",'Minor retrofit'!$T$21,IF(F84="Scenario2PBT6",'Minor retrofit'!$U$21,IF(F84="Scenario3PBT6",'Minor retrofit'!$V$21,"")))&amp;IF(F84="Scenario1PBT7",'Minor retrofit'!$W$21,IF(F84="Scenario2PBT7",'Minor retrofit'!$X$21,IF(F84="Scenario3PBT7",'Minor retrofit'!$Y$21,"")))&amp;IF(F84="Scenario1PBT8",'Minor retrofit'!$Z$21,IF(F84="Scenario2PBT8",'Minor retrofit'!$AA$21,IF(F84="Scenario3PBT8",'Minor retrofit'!$AB$21,"")))&amp;IF(F84="Scenario1PBT9",'Minor retrofit'!$AC$21,IF(F84="Scenario2PBT9",'Minor retrofit'!$AD$21,IF(F84="Scenario3PBT9",'Minor retrofit'!$AE$21,"")))&amp;IF(F84="Scenario1PBT10",'Minor retrofit'!$AF$21,IF(F84="Scenario2PBT10",'Minor retrofit'!$AG$21,IF(F84="Scenario3PBT10",'Minor retrofit'!$AH$21,"")))&amp;IF(F84="Scenario1PBT11",'Minor retrofit'!$AI$21,IF(F84="Scenario2PBT11",'Minor retrofit'!$AJ$21,IF(F84="Scenario3PBT11",'Minor retrofit'!$AK$21,"")))&amp;IF(F84="Scenario1PBT12",'Minor retrofit'!$AL$21,IF(F84="Scenario2PBT12",'Minor retrofit'!$AM$21,IF(F84="Scenario3PBT12",'Minor retrofit'!$AN$21,"")))&amp;IF(F84="Scenario1PBT13",'Minor retrofit'!$AO$21,IF(F84="Scenario2PBT13",'Minor retrofit'!$AP$21,IF(F84="Scenario3PBT13",'Minor retrofit'!$AQ$21,"")))&amp;IF(F84="Scenario1PBT14",'Minor retrofit'!$AR$21,IF(F84="Scenario2PBT14",'Minor retrofit'!$AS$21,IF(F84="Scenario3PBT14",'Minor retrofit'!$AT$21,"")))&amp;IF(F84="Scenario1PBT15",'Minor retrofit'!$AU$21,IF(F84="Scenario2PBT15",'Minor retrofit'!$AV$21,IF(F84="Scenario3PBT15",'Minor retrofit'!$AW$21,"")))</f>
        <v/>
      </c>
      <c r="N84" s="118">
        <f t="shared" si="28"/>
        <v>0</v>
      </c>
      <c r="O84" s="206" t="str">
        <f>IF(F84="Scenario1PBT1",'Minor retrofit'!$E$24,IF(F84="Scenario2PBT1",'Minor retrofit'!$F$24,IF(F84="Scenario3PBT1",'Minor retrofit'!$G$24,"")))&amp;IF(F84="Scenario1PBT2",'Minor retrofit'!$H$24,IF(F84="Scenario2PBT2",'Minor retrofit'!$I$24,IF(F84="Scenario3PBT2",'Minor retrofit'!$J$24,"")))&amp;IF(F84="Scenario1PBT3",'Minor retrofit'!$K$24,IF(F84="Scenario2PBT3",'Minor retrofit'!$L$24,IF(F84="Scenario3PBT3",'Minor retrofit'!$M$24,"")))&amp;IF(F84="Scenario1PBT4",'Minor retrofit'!$N$24,IF(F84="Scenario2PBT4",'Minor retrofit'!$O$24,IF(F84="Scenario3PBT4",'Minor retrofit'!$P$24,"")))&amp;IF(F84="Scenario1PBT5",'Minor retrofit'!$Q$24,IF(F84="Scenario2PBT5",'Minor retrofit'!$R$24,IF(F84="Scenario3PBT5",'Minor retrofit'!$S$24,"")))&amp;IF(F84="Scenario1PBT6",'Minor retrofit'!$T$24,IF(F84="Scenario2PBT6",'Minor retrofit'!$U$24,IF(F84="Scenario3PBT6",'Minor retrofit'!$V$24,"")))&amp;IF(F84="Scenario1PBT7",'Minor retrofit'!$W$24,IF(F84="Scenario2PBT7",'Minor retrofit'!$X$24,IF(F84="Scenario3PBT7",'Minor retrofit'!$Y$24,"")))&amp;IF(F84="Scenario1PBT8",'Minor retrofit'!$Z$24,IF(F84="Scenario2PBT8",'Minor retrofit'!$AA$24,IF(F84="Scenario3PBT8",'Minor retrofit'!$AB$24,"")))&amp;IF(F84="Scenario1PBT9",'Minor retrofit'!$AC$24,IF(F84="Scenario2PBT9",'Minor retrofit'!$AD$24,IF(F84="Scenario3PBT9",'Minor retrofit'!$AE$24,"")))&amp;IF(F84="Scenario1PBT10",'Minor retrofit'!$AF$24,IF(F84="Scenario2PBT10",'Minor retrofit'!$AG$24,IF(F84="Scenario3PBT10",'Minor retrofit'!$AH$24,"")))&amp;IF(F84="Scenario1PBT11",'Minor retrofit'!$AI$24,IF(F84="Scenario2PBT11",'Minor retrofit'!$AJ$24,IF(F84="Scenario3PBT11",'Minor retrofit'!$AK$24,"")))&amp;IF(F84="Scenario1PBT12",'Minor retrofit'!$AL$24,IF(F84="Scenario2PBT12",'Minor retrofit'!$AM$24,IF(F84="Scenario3PBT12",'Minor retrofit'!$AN$24,"")))&amp;IF(F84="Scenario1PBT13",'Minor retrofit'!$AO$24,IF(F84="Scenario2PBT13",'Minor retrofit'!$AP$24,IF(F84="Scenario3PBT13",'Minor retrofit'!$AQ$24,"")))&amp;IF(F84="Scenario1PBT14",'Minor retrofit'!$AR$24,IF(F84="Scenario2PBT14",'Minor retrofit'!$AS$24,IF(F84="Scenario3PBT14",'Minor retrofit'!$AT$24,"")))&amp;IF(F84="Scenario1PBT15",'Minor retrofit'!$AU$24,IF(F84="Scenario2PBT15",'Minor retrofit'!$AV$24,IF(F84="Scenario3PBT15",'Minor retrofit'!$AW$24,"")))</f>
        <v/>
      </c>
      <c r="P84" s="117">
        <f t="shared" si="29"/>
        <v>0</v>
      </c>
      <c r="Q84" s="117" t="str">
        <f>IF(F84="Scenario1PBT1",'Minor retrofit'!$E$26,IF(F84="Scenario2PBT1",'Minor retrofit'!$F$26,IF(F84="Scenario3PBT1",'Minor retrofit'!$G$26,"")))&amp;IF(F84="Scenario1PBT2",'Minor retrofit'!$H$26,IF(F84="Scenario2PBT2",'Minor retrofit'!$I$26,IF(F84="Scenario3PBT2",'Minor retrofit'!$J$26,"")))&amp;IF(F84="Scenario1PBT3",'Minor retrofit'!$K$26,IF(F84="Scenario2PBT3",'Minor retrofit'!$L$26,IF(F84="Scenario3PBT3",'Minor retrofit'!$M$26,"")))&amp;IF(F84="Scenario1PBT4",'Minor retrofit'!$N$26,IF(F84="Scenario2PBT4",'Minor retrofit'!$O$26,IF(F84="Scenario3PBT4",'Minor retrofit'!$P$26,"")))&amp;IF(F84="Scenario1PBT5",'Minor retrofit'!$Q$26,IF(F84="Scenario2PBT5",'Minor retrofit'!$R$26,IF(F84="Scenario3PBT5",'Minor retrofit'!$S$26,"")))&amp;IF(F84="Scenario1PBT6",'Minor retrofit'!$T$26,IF(F84="Scenario2PBT6",'Minor retrofit'!$U$26,IF(F84="Scenario3PBT6",'Minor retrofit'!$V$26,"")))&amp;IF(F84="Scenario1PBT7",'Minor retrofit'!$W$26,IF(F84="Scenario2PBT7",'Minor retrofit'!$X$26,IF(F84="Scenario3PBT7",'Minor retrofit'!$Y$26,"")))&amp;IF(F84="Scenario1PBT8",'Minor retrofit'!$Z$26,IF(F84="Scenario2PBT8",'Minor retrofit'!$AA$26,IF(F84="Scenario3PBT8",'Minor retrofit'!$AB$26,"")))&amp;IF(F84="Scenario1PBT9",'Minor retrofit'!$AC$26,IF(F84="Scenario2PBT9",'Minor retrofit'!$AD$26,IF(F84="Scenario3PBT9",'Minor retrofit'!$AE$26,"")))&amp;IF(F84="Scenario1PBT10",'Minor retrofit'!$AF$26,IF(F84="Scenario2PBT10",'Minor retrofit'!$AG$26,IF(F84="Scenario3PBT10",'Minor retrofit'!$AH$26,"")))&amp;IF(F84="Scenario1PBT11",'Minor retrofit'!$AI$26,IF(F84="Scenario2PBT11",'Minor retrofit'!$AJ$26,IF(F84="Scenario3PBT11",'Minor retrofit'!$AK$26,"")))&amp;IF(F84="Scenario1PBT12",'Minor retrofit'!$AL$26,IF(F84="Scenario2PBT12",'Minor retrofit'!$AM$26,IF(F84="Scenario3PBT12",'Minor retrofit'!$AN$26,"")))&amp;IF(F84="Scenario1PBT13",'Minor retrofit'!$AO$26,IF(F84="Scenario2PBT13",'Minor retrofit'!$AP$26,IF(F84="Scenario3PBT13",'Minor retrofit'!$AQ$26,"")))&amp;IF(F84="Scenario1PBT14",'Minor retrofit'!$AR$26,IF(F84="Scenario2PBT14",'Minor retrofit'!$AS$26,IF(F84="Scenario3PBT14",'Minor retrofit'!$AT$26,"")))&amp;IF(F84="Scenario1PBT15",'Minor retrofit'!$AU$26,IF(F84="Scenario2PBT15",'Minor retrofit'!$AV$26,IF(F84="Scenario3PBT15",'Minor retrofit'!$AW$26,"")))</f>
        <v/>
      </c>
      <c r="R84" s="117">
        <f t="shared" si="30"/>
        <v>0</v>
      </c>
      <c r="S84" s="117" t="str">
        <f>IF(F84="Scenario1PBT1",'Minor retrofit'!$E$28,IF(F84="Scenario2PBT1",'Minor retrofit'!$F$28,IF(F84="Scenario3PBT1",'Minor retrofit'!$G$28,"")))&amp;IF(F84="Scenario1PBT2",'Minor retrofit'!$H$28,IF(F84="Scenario2PBT2",'Minor retrofit'!$I$28,IF(F84="Scenario3PBT2",'Minor retrofit'!$J$28,"")))&amp;IF(F84="Scenario1PBT3",'Minor retrofit'!$K$28,IF(F84="Scenario2PBT3",'Minor retrofit'!$L$28,IF(F84="Scenario3PBT3",'Minor retrofit'!$M$28,"")))&amp;IF(F84="Scenario1PBT4",'Minor retrofit'!$N$28,IF(F84="Scenario2PBT4",'Minor retrofit'!$O$28,IF(F84="Scenario3PBT4",'Minor retrofit'!$P$28,"")))&amp;IF(F84="Scenario1PBT5",'Minor retrofit'!$Q$28,IF(F84="Scenario2PBT5",'Minor retrofit'!$R$28,IF(F84="Scenario3PBT5",'Minor retrofit'!$S$28,"")))&amp;IF(F84="Scenario1PBT6",'Minor retrofit'!$T$28,IF(F84="Scenario2PBT6",'Minor retrofit'!$U$28,IF(F84="Scenario3PBT6",'Minor retrofit'!$V$28,"")))&amp;IF(F84="Scenario1PBT7",'Minor retrofit'!$W$28,IF(F84="Scenario2PBT7",'Minor retrofit'!$X$28,IF(F84="Scenario3PBT7",'Minor retrofit'!$Y$28,"")))&amp;IF(F84="Scenario1PBT8",'Minor retrofit'!$Z$28,IF(F84="Scenario2PBT8",'Minor retrofit'!$AA$28,IF(F84="Scenario3PBT8",'Minor retrofit'!$AB$28,"")))&amp;IF(F84="Scenario1PBT9",'Minor retrofit'!$AC$28,IF(F84="Scenario2PBT9",'Minor retrofit'!$AD$28,IF(F84="Scenario3PBT9",'Minor retrofit'!$AE$28,"")))&amp;IF(F84="Scenario1PBT10",'Minor retrofit'!$AF$28,IF(F84="Scenario2PBT10",'Minor retrofit'!$AG$28,IF(F84="Scenario3PBT10",'Minor retrofit'!$AH$28,"")))&amp;IF(F84="Scenario1PBT11",'Minor retrofit'!$AI$28,IF(F84="Scenario2PBT11",'Minor retrofit'!$AJ$28,IF(F84="Scenario3PBT11",'Minor retrofit'!$AK$28,"")))&amp;IF(F84="Scenario1PBT12",'Minor retrofit'!$AL$28,IF(F84="Scenario2PBT12",'Minor retrofit'!$AM$28,IF(F84="Scenario3PBT12",'Minor retrofit'!$AN$28,"")))&amp;IF(F84="Scenario1PBT13",'Minor retrofit'!$AO$28,IF(F84="Scenario2PBT13",'Minor retrofit'!$AP$28,IF(F84="Scenario3PBT13",'Minor retrofit'!$AQ$28,"")))&amp;IF(F84="Scenario1PBT14",'Minor retrofit'!$AR$28,IF(F84="Scenario2PBT14",'Minor retrofit'!$AS$28,IF(F84="Scenario3PBT14",'Minor retrofit'!$AT$28,"")))&amp;IF(F84="Scenario1PBT15",'Minor retrofit'!$AU$28,IF(F84="Scenario2PBT15",'Minor retrofit'!$AV$28,IF(F84="Scenario3PBT15",'Minor retrofit'!$AW$28,"")))</f>
        <v/>
      </c>
      <c r="T84" s="207">
        <f t="shared" si="31"/>
        <v>0</v>
      </c>
      <c r="U84" s="206" t="str">
        <f>IF(F84="Scenario1PBT1",'Minor retrofit'!$E$39,IF(F84="Scenario2PBT1",'Minor retrofit'!$F$39,IF(F84="Scenario3PBT1",'Minor retrofit'!$G$39,"")))&amp;IF(F84="Scenario1PBT2",'Minor retrofit'!$H$39,IF(F84="Scenario2PBT2",'Minor retrofit'!$I$39,IF(F84="Scenario3PBT2",'Minor retrofit'!$J$39,"")))&amp;IF(F84="Scenario1PBT3",'Minor retrofit'!$K$39,IF(F84="Scenario2PBT3",'Minor retrofit'!$L$39,IF(F84="Scenario3PBT3",'Minor retrofit'!$M$39,"")))&amp;IF(F84="Scenario1PBT4",'Minor retrofit'!$N$39,IF(F84="Scenario2PBT4",'Minor retrofit'!$O$39,IF(F84="Scenario3PBT4",'Minor retrofit'!$P$39,"")))&amp;IF(F84="Scenario1PBT5",'Minor retrofit'!$Q$39,IF(F84="Scenario2PBT5",'Minor retrofit'!$R$39,IF(F84="Scenario3PBT5",'Minor retrofit'!$S$39,"")))&amp;IF(F84="Scenario1PBT6",'Minor retrofit'!$T$39,IF(F84="Scenario2PBT6",'Minor retrofit'!$U$39,IF(F84="Scenario3PBT6",'Minor retrofit'!$V$39,"")))&amp;IF(F84="Scenario1PBT7",'Minor retrofit'!$W$39,IF(F84="Scenario2PBT7",'Minor retrofit'!$X$39,IF(F84="Scenario3PBT7",'Minor retrofit'!$Y$39,"")))&amp;IF(F84="Scenario1PBT8",'Minor retrofit'!$Z$39,IF(F84="Scenario2PBT8",'Minor retrofit'!$AA$39,IF(F84="Scenario3PBT8",'Minor retrofit'!$AB$39,"")))&amp;IF(F84="Scenario1PBT9",'Minor retrofit'!$AC$39,IF(F84="Scenario2PBT9",'Minor retrofit'!$AD$39,IF(F84="Scenario3PBT9",'Minor retrofit'!$AE$39,"")))&amp;IF(F84="Scenario1PBT10",'Minor retrofit'!$AF$39,IF(F84="Scenario2PBT10",'Minor retrofit'!$AG$39,IF(F84="Scenario3PBT10",'Minor retrofit'!$AH$39,"")))&amp;IF(F84="Scenario1PBT11",'Minor retrofit'!$AI$39,IF(F84="Scenario2PBT11",'Minor retrofit'!$AJ$39,IF(F84="Scenario3PBT11",'Minor retrofit'!$AK$39,"")))&amp;IF(F84="Scenario1PBT12",'Minor retrofit'!$AL$39,IF(F84="Scenario2PBT12",'Minor retrofit'!$AM$39,IF(F84="Scenario3PBT12",'Minor retrofit'!$AN$39,"")))&amp;IF(F84="Scenario1PBT13",'Minor retrofit'!$AO$39,IF(F84="Scenario2PBT13",'Minor retrofit'!$AP$39,IF(F84="Scenario3PBT13",'Minor retrofit'!$AQ$39,"")))&amp;IF(F84="Scenario1PBT14",'Minor retrofit'!$AR$39,IF(F84="Scenario2PBT14",'Minor retrofit'!$AS$39,IF(F84="Scenario3PBT14",'Minor retrofit'!$AT$39,"")))&amp;IF(F84="Scenario1PBT15",'Minor retrofit'!$AU$39,IF(F84="Scenario2PBT15",'Minor retrofit'!$AV$39,IF(F84="Scenario3PBT15",'Minor retrofit'!$AW$39,"")))</f>
        <v/>
      </c>
      <c r="V84" s="117">
        <f t="shared" si="32"/>
        <v>0</v>
      </c>
      <c r="W84" s="117" t="str">
        <f>IF(F84="Scenario1PBT1",'Minor retrofit'!$E$41,IF(F84="Scenario2PBT1",'Minor retrofit'!$F$41,IF(F84="Scenario3PBT1",'Minor retrofit'!$G$41,"")))&amp;IF(F84="Scenario1PBT2",'Minor retrofit'!$H$41,IF(F84="Scenario2PBT2",'Minor retrofit'!$I$41,IF(F84="Scenario3PBT2",'Minor retrofit'!$J$41,"")))&amp;IF(F84="Scenario1PBT3",'Minor retrofit'!$K$41,IF(F84="Scenario2PBT3",'Minor retrofit'!$L$41,IF(F84="Scenario3PBT3",'Minor retrofit'!$M$41,"")))&amp;IF(F84="Scenario1PBT4",'Minor retrofit'!$N$41,IF(F84="Scenario2PBT4",'Minor retrofit'!$O$41,IF(F84="Scenario3PBT4",'Minor retrofit'!$P$41,"")))&amp;IF(F84="Scenario1PBT5",'Minor retrofit'!$Q$41,IF(F84="Scenario2PBT5",'Minor retrofit'!$R$41,IF(F84="Scenario3PBT5",'Minor retrofit'!$S$41,"")))&amp;IF(F84="Scenario1PBT6",'Minor retrofit'!$T$41,IF(F84="Scenario2PBT6",'Minor retrofit'!$U$41,IF(F84="Scenario3PBT6",'Minor retrofit'!$V$41,"")))&amp;IF(F84="Scenario1PBT7",'Minor retrofit'!$W$41,IF(F84="Scenario2PBT7",'Minor retrofit'!$X$41,IF(F84="Scenario3PBT7",'Minor retrofit'!$Y$41,"")))&amp;IF(F84="Scenario1PBT8",'Minor retrofit'!$Z$41,IF(F84="Scenario2PBT8",'Minor retrofit'!$AA$41,IF(F84="Scenario3PBT8",'Minor retrofit'!$AB$41,"")))&amp;IF(F84="Scenario1PBT9",'Minor retrofit'!$AC$41,IF(F84="Scenario2PBT9",'Minor retrofit'!$AD$41,IF(F84="Scenario3PBT9",'Minor retrofit'!$AE$41,"")))&amp;IF(F84="Scenario1PBT10",'Minor retrofit'!$AF$41,IF(F84="Scenario2PBT10",'Minor retrofit'!$AG$41,IF(F84="Scenario3PBT10",'Minor retrofit'!$AH$41,"")))&amp;IF(F84="Scenario1PBT11",'Minor retrofit'!$AI$41,IF(F84="Scenario2PBT11",'Minor retrofit'!$AJ$41,IF(F84="Scenario3PBT11",'Minor retrofit'!$AK$41,"")))&amp;IF(F84="Scenario1PBT12",'Minor retrofit'!$AL$41,IF(F84="Scenario2PBT12",'Minor retrofit'!$AM$41,IF(F84="Scenario3PBT12",'Minor retrofit'!$AN$41,"")))&amp;IF(F84="Scenario1PBT13",'Minor retrofit'!$AO$41,IF(F84="Scenario2PBT13",'Minor retrofit'!$AP$41,IF(F84="Scenario3PBT13",'Minor retrofit'!$AQ$41,"")))&amp;IF(F84="Scenario1PBT14",'Minor retrofit'!$AR$41,IF(F84="Scenario2PBT14",'Minor retrofit'!$AS$41,IF(F84="Scenario3PBT14",'Minor retrofit'!$AT$41,"")))&amp;IF(F84="Scenario1PBT15",'Minor retrofit'!$AU$41,IF(F84="Scenario2PBT15",'Minor retrofit'!$AV$41,IF(F84="Scenario3PBT15",'Minor retrofit'!$AW$41,"")))</f>
        <v/>
      </c>
      <c r="X84" s="117">
        <f t="shared" si="33"/>
        <v>0</v>
      </c>
      <c r="Y84" s="117" t="str">
        <f>IF(F84="Scenario1PBT1",'Minor retrofit'!$E$43,IF(F84="Scenario2PBT1",'Minor retrofit'!$F$43,IF(F84="Scenario3PBT1",'Minor retrofit'!$G$43,"")))&amp;IF(F84="Scenario1PBT2",'Minor retrofit'!$H$43,IF(F84="Scenario2PBT2",'Minor retrofit'!$I$43,IF(F84="Scenario3PBT2",'Minor retrofit'!$J$43,"")))&amp;IF(F84="Scenario1PBT3",'Minor retrofit'!$K$43,IF(F84="Scenario2PBT3",'Minor retrofit'!$L$43,IF(F84="Scenario3PBT3",'Minor retrofit'!$M$43,"")))&amp;IF(F84="Scenario1PBT4",'Minor retrofit'!$N$43,IF(F84="Scenario2PBT4",'Minor retrofit'!$O$43,IF(F84="Scenario3PBT4",'Minor retrofit'!$P$43,"")))&amp;IF(F84="Scenario1PBT5",'Minor retrofit'!$Q$43,IF(F84="Scenario2PBT5",'Minor retrofit'!$R$43,IF(F84="Scenario3PBT5",'Minor retrofit'!$S$43,"")))&amp;IF(F84="Scenario1PBT6",'Minor retrofit'!$T$43,IF(F84="Scenario2PBT6",'Minor retrofit'!$U$43,IF(F84="Scenario3PBT6",'Minor retrofit'!$V$43,"")))&amp;IF(F84="Scenario1PBT7",'Minor retrofit'!$W$43,IF(F84="Scenario2PBT7",'Minor retrofit'!$X$43,IF(F84="Scenario3PBT7",'Minor retrofit'!$Y$43,"")))&amp;IF(F84="Scenario1PBT8",'Minor retrofit'!$Z$43,IF(F84="Scenario2PBT8",'Minor retrofit'!$AA$43,IF(F84="Scenario3PBT8",'Minor retrofit'!$AB$43,"")))&amp;IF(F84="Scenario1PBT9",'Minor retrofit'!$AC$43,IF(F84="Scenario2PBT9",'Minor retrofit'!$AD$43,IF(F84="Scenario3PBT9",'Minor retrofit'!$AE$43,"")))&amp;IF(F84="Scenario1PBT10",'Minor retrofit'!$AF$43,IF(F84="Scenario2PBT10",'Minor retrofit'!$AG$43,IF(F84="Scenario3PBT10",'Minor retrofit'!$AH$43,"")))&amp;IF(F84="Scenario1PBT11",'Minor retrofit'!$AI$43,IF(F84="Scenario2PBT11",'Minor retrofit'!$AJ$43,IF(F84="Scenario3PBT11",'Minor retrofit'!$AK$43,"")))&amp;IF(F84="Scenario1PBT12",'Minor retrofit'!$AL$43,IF(F84="Scenario2PBT12",'Minor retrofit'!$AM$43,IF(F84="Scenario3PBT12",'Minor retrofit'!$AN$43,"")))&amp;IF(F84="Scenario1PBT13",'Minor retrofit'!$AO$43,IF(F84="Scenario2PBT13",'Minor retrofit'!$AP$43,IF(F84="Scenario3PBT13",'Minor retrofit'!$AQ$43,"")))&amp;IF(F84="Scenario1PBT14",'Minor retrofit'!$AR$43,IF(F84="Scenario2PBT14",'Minor retrofit'!$AS$43,IF(F84="Scenario3PBT14",'Minor retrofit'!$AT$43,"")))&amp;IF(F84="Scenario1PBT15",'Minor retrofit'!$AU$43,IF(F84="Scenario2PBT15",'Minor retrofit'!$AV$43,IF(F84="Scenario3PBT15",'Minor retrofit'!$AW$43,"")))</f>
        <v/>
      </c>
      <c r="Z84" s="117">
        <f t="shared" si="34"/>
        <v>0</v>
      </c>
      <c r="AA84" s="178" t="str">
        <f>IF(F84="Scenario1PBT1",'Minor retrofit'!$E$102,IF(F84="Scenario2PBT1",'Minor retrofit'!$F$102,IF(F84="Scenario3PBT1",'Minor retrofit'!$G$102,"")))&amp;IF(F84="Scenario1PBT2",'Minor retrofit'!$H$102,IF(F84="Scenario2PBT2",'Minor retrofit'!$I$102,IF(F84="Scenario3PBT2",'Minor retrofit'!$J$102,"")))&amp;IF(F84="Scenario1PBT3",'Minor retrofit'!$K$102,IF(F84="Scenario2PBT3",'Minor retrofit'!$L$102,IF(F84="Scenario3PBT3",'Minor retrofit'!$M$102,"")))&amp;IF(F84="Scenario1PBT4",'Minor retrofit'!$N$102,IF(F84="Scenario2PBT4",'Minor retrofit'!$O$102,IF(F84="Scenario3PBT4",'Minor retrofit'!$P$102,"")))&amp;IF(F84="Scenario1PBT5",'Minor retrofit'!$Q$102,IF(F84="Scenario2PBT5",'Minor retrofit'!$R$102,IF(F84="Scenario3PBT5",'Minor retrofit'!$S$102,"")))&amp;IF(F84="Scenario1PBT6",'Minor retrofit'!$T$102,IF(F84="Scenario2PBT6",'Minor retrofit'!$U$102,IF(F84="Scenario3PBT6",'Minor retrofit'!$V$102,"")))&amp;IF(F84="Scenario1PBT7",'Minor retrofit'!$W$102,IF(F84="Scenario2PBT7",'Minor retrofit'!$X$102,IF(F84="Scenario3PBT7",'Minor retrofit'!$Y$102,"")))&amp;IF(F84="Scenario1PBT8",'Minor retrofit'!$Z$102,IF(F84="Scenario2PBT8",'Minor retrofit'!$AA$102,IF(F84="Scenario3PBT8",'Minor retrofit'!$AB$102,"")))&amp;IF(F84="Scenario1PBT9",'Minor retrofit'!$AC$102,IF(F84="Scenario2PBT9",'Minor retrofit'!$AD$102,IF(F84="Scenario3PBT9",'Minor retrofit'!$AE$102,"")))&amp;IF(F84="Scenario1PBT10",'Minor retrofit'!$AF$102,IF(F84="Scenario2PBT10",'Minor retrofit'!$AG$102,IF(F84="Scenario3PBT10",'Minor retrofit'!$AH$102,"")))&amp;IF(F84="Scenario1PBT11",'Minor retrofit'!$AI$102,IF(F84="Scenario2PBT11",'Minor retrofit'!$AJ$102,IF(F84="Scenario3PBT11",'Minor retrofit'!$AK$102,"")))&amp;IF(F84="Scenario1PBT12",'Minor retrofit'!$AL$102,IF(F84="Scenario2PBT12",'Minor retrofit'!$AM$102,IF(F84="Scenario3PBT12",'Minor retrofit'!$AN$102,"")))&amp;IF(F84="Scenario1PBT13",'Minor retrofit'!$AO$102,IF(F84="Scenario2PBT13",'Minor retrofit'!$AP$102,IF(F84="Scenario3PBT13",'Minor retrofit'!$AQ$102,"")))&amp;IF(F84="Scenario1PBT14",'Minor retrofit'!$AR$102,IF(F84="Scenario2PBT14",'Minor retrofit'!$AS$102,IF(F84="Scenario3PBT14",'Minor retrofit'!$AT$102,"")))&amp;IF(F84="Scenario1PBT15",'Minor retrofit'!$AU$102,IF(F84="Scenario2PBT15",'Minor retrofit'!$AV$102,IF(F84="Scenario3PBT15",'Minor retrofit'!$AW$102,"")))</f>
        <v/>
      </c>
      <c r="AB84" s="179">
        <f t="shared" si="35"/>
        <v>0</v>
      </c>
      <c r="AC84" s="208">
        <f>IFERROR('Projection_Base-case'!G84-G84,0)</f>
        <v>0</v>
      </c>
      <c r="AD84" s="178">
        <f t="shared" si="36"/>
        <v>0</v>
      </c>
      <c r="AE84" s="117">
        <f>IFERROR(100*AC84/'Projection_Base-case'!G84,0)</f>
        <v>0</v>
      </c>
      <c r="AF84" s="117">
        <f>IFERROR('Projection_Base-case'!I84-I84,0)</f>
        <v>0</v>
      </c>
      <c r="AG84" s="178">
        <f t="shared" si="37"/>
        <v>0</v>
      </c>
      <c r="AH84" s="117">
        <f>IFERROR(100*AF84/'Projection_Base-case'!I84,0)</f>
        <v>0</v>
      </c>
      <c r="AI84" s="117">
        <f>IFERROR('Projection_Base-case'!K84-K84,0)</f>
        <v>0</v>
      </c>
      <c r="AJ84" s="178">
        <f t="shared" si="38"/>
        <v>0</v>
      </c>
      <c r="AK84" s="117">
        <f>IFERROR(100*AI84/'Projection_Base-case'!K84,0)</f>
        <v>0</v>
      </c>
      <c r="AL84" s="117">
        <f>IFERROR(M84-'Projection_Base-case'!M84,0)</f>
        <v>0</v>
      </c>
      <c r="AM84" s="178">
        <f t="shared" si="39"/>
        <v>0</v>
      </c>
      <c r="AN84" s="179">
        <f>IFERROR(IF('Projection_Base-case'!N84&gt;0,100*AM84/'Projection_Base-case'!N84,100*AM84/N84),0)</f>
        <v>0</v>
      </c>
      <c r="AO84" s="206">
        <f>IFERROR('Projection_Base-case'!O84-O84,0)</f>
        <v>0</v>
      </c>
      <c r="AP84" s="178">
        <f t="shared" si="40"/>
        <v>0</v>
      </c>
      <c r="AQ84" s="117">
        <f>IFERROR(100*AO84/'Projection_Base-case'!O84,0)</f>
        <v>0</v>
      </c>
      <c r="AR84" s="117">
        <f>IFERROR('Projection_Base-case'!Q84-Q84,0)</f>
        <v>0</v>
      </c>
      <c r="AS84" s="178">
        <f t="shared" si="41"/>
        <v>0</v>
      </c>
      <c r="AT84" s="117">
        <f>IFERROR(100*AR84/'Projection_Base-case'!Q84,0)</f>
        <v>0</v>
      </c>
      <c r="AU84" s="117">
        <f>IFERROR('Projection_Base-case'!S84-S84,0)</f>
        <v>0</v>
      </c>
      <c r="AV84" s="178">
        <f t="shared" si="42"/>
        <v>0</v>
      </c>
      <c r="AW84" s="118">
        <f>IFERROR(100*AU84/'Projection_Base-case'!S84,0)</f>
        <v>0</v>
      </c>
      <c r="AX84" s="206">
        <f>IFERROR('Projection_Base-case'!U84-U84,0)</f>
        <v>0</v>
      </c>
      <c r="AY84" s="178">
        <f t="shared" si="43"/>
        <v>0</v>
      </c>
      <c r="AZ84" s="117">
        <f>IFERROR(100*AX84/'Projection_Base-case'!U84,0)</f>
        <v>0</v>
      </c>
      <c r="BA84" s="117">
        <f>IFERROR('Projection_Base-case'!W84-W84,0)</f>
        <v>0</v>
      </c>
      <c r="BB84" s="178">
        <f t="shared" si="44"/>
        <v>0</v>
      </c>
      <c r="BC84" s="117">
        <f>IFERROR(100*BA84/'Projection_Base-case'!W84,0)</f>
        <v>0</v>
      </c>
      <c r="BD84" s="117">
        <f>IFERROR('Projection_Base-case'!Y84-Y84,0)</f>
        <v>0</v>
      </c>
      <c r="BE84" s="178">
        <f t="shared" si="45"/>
        <v>0</v>
      </c>
      <c r="BF84" s="117">
        <f>IFERROR(100*BD84/'Projection_Base-case'!Y84,0)</f>
        <v>0</v>
      </c>
      <c r="BG84" s="178">
        <f t="shared" si="46"/>
        <v>0</v>
      </c>
      <c r="BH84" s="179">
        <f t="shared" si="47"/>
        <v>0</v>
      </c>
    </row>
    <row r="85" spans="1:60">
      <c r="A85" s="205">
        <v>80</v>
      </c>
      <c r="B85" s="178">
        <f>IF('Projection_Base-case'!B85&lt;&gt;"",'Projection_Base-case'!B85,0)</f>
        <v>0</v>
      </c>
      <c r="C85" s="178">
        <f>IF('Projection_Base-case'!C85&lt;&gt;"",'Projection_Base-case'!C85,0)</f>
        <v>0</v>
      </c>
      <c r="D85" s="178">
        <f>IF('Projection_Base-case'!D85&lt;&gt;"",'Projection_Base-case'!D85,0)</f>
        <v>0</v>
      </c>
      <c r="E85" s="176" t="str">
        <f>IF(AND('Résultats Minor'!$AC$3="OUI",'Résultats Minor'!E84&lt;&gt;""),'Résultats Minor'!E84,IF(OR(D85="PBT2",D85="PBT3",D85="PBT5",D85="PBT8",D85="PBT9"),"Scenario1",IF(OR(D85="PBT6",D85="PBT7",D85="PBT10"),"Scenario2",IF(OR(D85="PBT1",D85="PBT4"),"Scenario3",""))))</f>
        <v/>
      </c>
      <c r="F85" s="202" t="str">
        <f t="shared" si="24"/>
        <v>0</v>
      </c>
      <c r="G85" s="206" t="str">
        <f>IF(F85="Scenario1PBT1",'Minor retrofit'!$E$7,IF(F85="Scenario2PBT1",'Minor retrofit'!$F$7,IF(F85="Scenario3PBT1",'Minor retrofit'!$G$7,"")))&amp;IF(F85="Scenario1PBT2",'Minor retrofit'!$H$7,IF(F85="Scenario2PBT2",'Minor retrofit'!$I$7,IF(F85="Scenario3PBT2",'Minor retrofit'!$J$7,"")))&amp;IF(F85="Scenario1PBT3",'Minor retrofit'!$K$7,IF(F85="Scenario2PBT3",'Minor retrofit'!$L$7,IF(F85="Scenario3PBT3",'Minor retrofit'!$M$7,"")))&amp;IF(F85="Scenario1PBT4",'Minor retrofit'!$N$7,IF(F85="Scenario2PBT4",'Minor retrofit'!$O$7,IF(F85="Scenario3PBT4",'Minor retrofit'!$P$7,"")))&amp;IF(F85="Scenario1PBT5",'Minor retrofit'!$Q$7,IF(F85="Scenario2PBT5",'Minor retrofit'!$R$7,IF(F85="Scenario3PBT5",'Minor retrofit'!$S$7,"")))&amp;IF(F85="Scenario1PBT6",'Minor retrofit'!$T$7,IF(F85="Scenario2PBT6",'Minor retrofit'!$U$7,IF(F85="Scenario3PBT6",'Minor retrofit'!$V$7,"")))&amp;IF(F85="Scenario1PBT7",'Minor retrofit'!$W$7,IF(F85="Scenario2PBT7",'Minor retrofit'!$X$7,IF(F85="Scenario3PBT7",'Minor retrofit'!$Y$7,"")))&amp;IF(F85="Scenario1PBT8",'Minor retrofit'!$Z$7,IF(F85="Scenario2PBT8",'Minor retrofit'!$AA$7,IF(F85="Scenario3PBT8",'Minor retrofit'!$AB$7,"")))&amp;IF(F85="Scenario1PBT9",'Minor retrofit'!$AC$7,IF(F85="Scenario2PBT9",'Minor retrofit'!$AD$7,IF(F85="Scenario3PBT9",'Minor retrofit'!$AE$7,"")))&amp;IF(F85="Scenario1PBT10",'Minor retrofit'!$AF$7,IF(F85="Scenario2PBT10",'Minor retrofit'!$AG$7,IF(F85="Scenario3PBT10",'Minor retrofit'!$AH$7,"")))&amp;IF(F85="Scenario1PBT11",'Minor retrofit'!$AI$7,IF(F85="Scenario2PBT11",'Minor retrofit'!$AJ$7,IF(F85="Scenario3PBT11",'Minor retrofit'!$AK$7,"")))&amp;IF(F85="Scenario1PBT12",'Minor retrofit'!$AL$7,IF(F85="Scenario2PBT12",'Minor retrofit'!$AM$7,IF(F85="Scenario3PBT12",'Minor retrofit'!$AN$7,"")))&amp;IF(F85="Scenario1PBT13",'Minor retrofit'!$AO$7,IF(F85="Scenario2PBT13",'Minor retrofit'!$AP$7,IF(F85="Scenario3PBT13",'Minor retrofit'!$AQ$7,"")))&amp;IF(F85="Scenario1PBT14",'Minor retrofit'!$AR$7,IF(F85="Scenario2PBT14",'Minor retrofit'!$AS$7,IF(F85="Scenario3PBT14",'Minor retrofit'!$AT$7,"")))&amp;IF(F85="Scenario1PBT15",'Minor retrofit'!$AU$7,IF(F85="Scenario2PBT15",'Minor retrofit'!$AV$7,IF(F85="Scenario3PBT15",'Minor retrofit'!$AW$7,"")))</f>
        <v/>
      </c>
      <c r="H85" s="117">
        <f t="shared" si="25"/>
        <v>0</v>
      </c>
      <c r="I85" s="117" t="str">
        <f>IF(F85="Scenario1PBT1",'Minor retrofit'!$E$17,IF(F85="Scenario2PBT1",'Minor retrofit'!$F$17,IF(F85="Scenario3PBT1",'Minor retrofit'!$G$17,"")))&amp;IF(F85="Scenario1PBT2",'Minor retrofit'!$H$17,IF(F85="Scenario2PBT2",'Minor retrofit'!$I$17,IF(F85="Scenario3PBT2",'Minor retrofit'!$J$17,"")))&amp;IF(F85="Scenario1PBT3",'Minor retrofit'!$K$17,IF(F85="Scenario2PBT3",'Minor retrofit'!$L$17,IF(F85="Scenario3PBT3",'Minor retrofit'!$M$17,"")))&amp;IF(F85="Scenario1PBT4",'Minor retrofit'!$N$17,IF(F85="Scenario2PBT4",'Minor retrofit'!$O$17,IF(F85="Scenario3PBT4",'Minor retrofit'!$P$17,"")))&amp;IF(F85="Scenario1PBT5",'Minor retrofit'!$Q$17,IF(F85="Scenario2PBT5",'Minor retrofit'!$R$17,IF(F85="Scenario3PBT5",'Minor retrofit'!$S$17,"")))&amp;IF(F85="Scenario1PBT6",'Minor retrofit'!$T$17,IF(F85="Scenario2PBT6",'Minor retrofit'!$U$17,IF(F85="Scenario3PBT6",'Minor retrofit'!$V$17,"")))&amp;IF(F85="Scenario1PBT7",'Minor retrofit'!$W$17,IF(F85="Scenario2PBT7",'Minor retrofit'!$X$17,IF(F85="Scenario3PBT7",'Minor retrofit'!$Y$17,"")))&amp;IF(F85="Scenario1PBT8",'Minor retrofit'!$Z$17,IF(F85="Scenario2PBT8",'Minor retrofit'!$AA$17,IF(F85="Scenario3PBT8",'Minor retrofit'!$AB$17,"")))&amp;IF(F85="Scenario1PBT9",'Minor retrofit'!$AC$17,IF(F85="Scenario2PBT9",'Minor retrofit'!$AD$17,IF(F85="Scenario3PBT9",'Minor retrofit'!$AE$17,"")))&amp;IF(F85="Scenario1PBT10",'Minor retrofit'!$AF$17,IF(F85="Scenario2PBT10",'Minor retrofit'!$AG$17,IF(F85="Scenario3PBT10",'Minor retrofit'!$AH$17,"")))&amp;IF(F85="Scenario1PBT11",'Minor retrofit'!$AI$17,IF(F85="Scenario2PBT11",'Minor retrofit'!$AJ$17,IF(F85="Scenario3PBT11",'Minor retrofit'!$AK$17,"")))&amp;IF(F85="Scenario1PBT12",'Minor retrofit'!$AL$17,IF(F85="Scenario2PBT12",'Minor retrofit'!$AM$17,IF(F85="Scenario3PBT12",'Minor retrofit'!$AN$17,"")))&amp;IF(F85="Scenario1PBT13",'Minor retrofit'!$AO$17,IF(F85="Scenario2PBT13",'Minor retrofit'!$AP$17,IF(F85="Scenario3PBT13",'Minor retrofit'!$AQ$17,"")))&amp;IF(F85="Scenario1PBT14",'Minor retrofit'!$AR$17,IF(F85="Scenario2PBT14",'Minor retrofit'!$AS$17,IF(F85="Scenario3PBT14",'Minor retrofit'!$AT$17,"")))&amp;IF(F85="Scenario1PBT15",'Minor retrofit'!$AU$17,IF(F85="Scenario2PBT15",'Minor retrofit'!$AV$17,IF(F85="Scenario3PBT15",'Minor retrofit'!$AW$17,"")))</f>
        <v/>
      </c>
      <c r="J85" s="117">
        <f t="shared" si="26"/>
        <v>0</v>
      </c>
      <c r="K85" s="117" t="str">
        <f>IF(F85="Scenario1PBT1",'Minor retrofit'!$E$19,IF(F85="Scenario2PBT1",'Minor retrofit'!$F$19,IF(F85="Scenario3PBT1",'Minor retrofit'!$G$19,"")))&amp;IF(F85="Scenario1PBT2",'Minor retrofit'!$H$19,IF(F85="Scenario2PBT2",'Minor retrofit'!$I$19,IF(F85="Scenario3PBT2",'Minor retrofit'!$J$19,"")))&amp;IF(F85="Scenario1PBT3",'Minor retrofit'!$K$19,IF(F85="Scenario2PBT3",'Minor retrofit'!$L$19,IF(F85="Scenario3PBT3",'Minor retrofit'!$M$19,"")))&amp;IF(F85="Scenario1PBT4",'Minor retrofit'!$N$19,IF(F85="Scenario2PBT4",'Minor retrofit'!$O$19,IF(F85="Scenario3PBT4",'Minor retrofit'!$P$19,"")))&amp;IF(F85="Scenario1PBT5",'Minor retrofit'!$Q$19,IF(F85="Scenario2PBT5",'Minor retrofit'!$R$19,IF(F85="Scenario3PBT5",'Minor retrofit'!$S$19,"")))&amp;IF(F85="Scenario1PBT6",'Minor retrofit'!$T$19,IF(F85="Scenario2PBT6",'Minor retrofit'!$U$19,IF(F85="Scenario3PBT6",'Minor retrofit'!$V$19,"")))&amp;IF(F85="Scenario1PBT7",'Minor retrofit'!$W$19,IF(F85="Scenario2PBT7",'Minor retrofit'!$X$19,IF(F85="Scenario3PBT7",'Minor retrofit'!$Y$19,"")))&amp;IF(F85="Scenario1PBT8",'Minor retrofit'!$Z$19,IF(F85="Scenario2PBT8",'Minor retrofit'!$AA$19,IF(F85="Scenario3PBT8",'Minor retrofit'!$AB$19,"")))&amp;IF(F85="Scenario1PBT9",'Minor retrofit'!$AC$19,IF(F85="Scenario2PBT9",'Minor retrofit'!$AD$19,IF(F85="Scenario3PBT9",'Minor retrofit'!$AE$19,"")))&amp;IF(F85="Scenario1PBT10",'Minor retrofit'!$AF$19,IF(F85="Scenario2PBT10",'Minor retrofit'!$AG$19,IF(F85="Scenario3PBT10",'Minor retrofit'!$AH$19,"")))&amp;IF(F85="Scenario1PBT11",'Minor retrofit'!$AI$19,IF(F85="Scenario2PBT11",'Minor retrofit'!$AJ$19,IF(F85="Scenario3PBT11",'Minor retrofit'!$AK$19,"")))&amp;IF(F85="Scenario1PBT12",'Minor retrofit'!$AL$19,IF(F85="Scenario2PBT12",'Minor retrofit'!$AM$19,IF(F85="Scenario3PBT12",'Minor retrofit'!$AN$19,"")))&amp;IF(F85="Scenario1PBT13",'Minor retrofit'!$AO$19,IF(F85="Scenario2PBT13",'Minor retrofit'!$AP$19,IF(F85="Scenario3PBT13",'Minor retrofit'!$AQ$19,"")))&amp;IF(F85="Scenario1PBT14",'Minor retrofit'!$AR$19,IF(F85="Scenario2PBT14",'Minor retrofit'!$AS$19,IF(F85="Scenario3PBT14",'Minor retrofit'!$AT$19,"")))&amp;IF(F85="Scenario1PBT15",'Minor retrofit'!$AU$19,IF(F85="Scenario2PBT15",'Minor retrofit'!$AV$19,IF(F85="Scenario3PBT15",'Minor retrofit'!$AW$19,"")))</f>
        <v/>
      </c>
      <c r="L85" s="117">
        <f t="shared" si="27"/>
        <v>0</v>
      </c>
      <c r="M85" s="117" t="str">
        <f>IF(F85="Scenario1PBT1",'Minor retrofit'!$E$21,IF(F85="Scenario2PBT1",'Minor retrofit'!$F$21,IF(F85="Scenario3PBT1",'Minor retrofit'!$G$21,"")))&amp;IF(F85="Scenario1PBT2",'Minor retrofit'!$H$21,IF(F85="Scenario2PBT2",'Minor retrofit'!$I$21,IF(F85="Scenario3PBT2",'Minor retrofit'!$J$21,"")))&amp;IF(F85="Scenario1PBT3",'Minor retrofit'!$K$21,IF(F85="Scenario2PBT3",'Minor retrofit'!$L$21,IF(F85="Scenario3PBT3",'Minor retrofit'!$M$21,"")))&amp;IF(F85="Scenario1PBT4",'Minor retrofit'!$N$21,IF(F85="Scenario2PBT4",'Minor retrofit'!$O$21,IF(F85="Scenario3PBT4",'Minor retrofit'!$P$21,"")))&amp;IF(F85="Scenario1PBT5",'Minor retrofit'!$Q$21,IF(F85="Scenario2PBT5",'Minor retrofit'!$R$21,IF(F85="Scenario3PBT5",'Minor retrofit'!$S$21,"")))&amp;IF(F85="Scenario1PBT6",'Minor retrofit'!$T$21,IF(F85="Scenario2PBT6",'Minor retrofit'!$U$21,IF(F85="Scenario3PBT6",'Minor retrofit'!$V$21,"")))&amp;IF(F85="Scenario1PBT7",'Minor retrofit'!$W$21,IF(F85="Scenario2PBT7",'Minor retrofit'!$X$21,IF(F85="Scenario3PBT7",'Minor retrofit'!$Y$21,"")))&amp;IF(F85="Scenario1PBT8",'Minor retrofit'!$Z$21,IF(F85="Scenario2PBT8",'Minor retrofit'!$AA$21,IF(F85="Scenario3PBT8",'Minor retrofit'!$AB$21,"")))&amp;IF(F85="Scenario1PBT9",'Minor retrofit'!$AC$21,IF(F85="Scenario2PBT9",'Minor retrofit'!$AD$21,IF(F85="Scenario3PBT9",'Minor retrofit'!$AE$21,"")))&amp;IF(F85="Scenario1PBT10",'Minor retrofit'!$AF$21,IF(F85="Scenario2PBT10",'Minor retrofit'!$AG$21,IF(F85="Scenario3PBT10",'Minor retrofit'!$AH$21,"")))&amp;IF(F85="Scenario1PBT11",'Minor retrofit'!$AI$21,IF(F85="Scenario2PBT11",'Minor retrofit'!$AJ$21,IF(F85="Scenario3PBT11",'Minor retrofit'!$AK$21,"")))&amp;IF(F85="Scenario1PBT12",'Minor retrofit'!$AL$21,IF(F85="Scenario2PBT12",'Minor retrofit'!$AM$21,IF(F85="Scenario3PBT12",'Minor retrofit'!$AN$21,"")))&amp;IF(F85="Scenario1PBT13",'Minor retrofit'!$AO$21,IF(F85="Scenario2PBT13",'Minor retrofit'!$AP$21,IF(F85="Scenario3PBT13",'Minor retrofit'!$AQ$21,"")))&amp;IF(F85="Scenario1PBT14",'Minor retrofit'!$AR$21,IF(F85="Scenario2PBT14",'Minor retrofit'!$AS$21,IF(F85="Scenario3PBT14",'Minor retrofit'!$AT$21,"")))&amp;IF(F85="Scenario1PBT15",'Minor retrofit'!$AU$21,IF(F85="Scenario2PBT15",'Minor retrofit'!$AV$21,IF(F85="Scenario3PBT15",'Minor retrofit'!$AW$21,"")))</f>
        <v/>
      </c>
      <c r="N85" s="118">
        <f t="shared" si="28"/>
        <v>0</v>
      </c>
      <c r="O85" s="206" t="str">
        <f>IF(F85="Scenario1PBT1",'Minor retrofit'!$E$24,IF(F85="Scenario2PBT1",'Minor retrofit'!$F$24,IF(F85="Scenario3PBT1",'Minor retrofit'!$G$24,"")))&amp;IF(F85="Scenario1PBT2",'Minor retrofit'!$H$24,IF(F85="Scenario2PBT2",'Minor retrofit'!$I$24,IF(F85="Scenario3PBT2",'Minor retrofit'!$J$24,"")))&amp;IF(F85="Scenario1PBT3",'Minor retrofit'!$K$24,IF(F85="Scenario2PBT3",'Minor retrofit'!$L$24,IF(F85="Scenario3PBT3",'Minor retrofit'!$M$24,"")))&amp;IF(F85="Scenario1PBT4",'Minor retrofit'!$N$24,IF(F85="Scenario2PBT4",'Minor retrofit'!$O$24,IF(F85="Scenario3PBT4",'Minor retrofit'!$P$24,"")))&amp;IF(F85="Scenario1PBT5",'Minor retrofit'!$Q$24,IF(F85="Scenario2PBT5",'Minor retrofit'!$R$24,IF(F85="Scenario3PBT5",'Minor retrofit'!$S$24,"")))&amp;IF(F85="Scenario1PBT6",'Minor retrofit'!$T$24,IF(F85="Scenario2PBT6",'Minor retrofit'!$U$24,IF(F85="Scenario3PBT6",'Minor retrofit'!$V$24,"")))&amp;IF(F85="Scenario1PBT7",'Minor retrofit'!$W$24,IF(F85="Scenario2PBT7",'Minor retrofit'!$X$24,IF(F85="Scenario3PBT7",'Minor retrofit'!$Y$24,"")))&amp;IF(F85="Scenario1PBT8",'Minor retrofit'!$Z$24,IF(F85="Scenario2PBT8",'Minor retrofit'!$AA$24,IF(F85="Scenario3PBT8",'Minor retrofit'!$AB$24,"")))&amp;IF(F85="Scenario1PBT9",'Minor retrofit'!$AC$24,IF(F85="Scenario2PBT9",'Minor retrofit'!$AD$24,IF(F85="Scenario3PBT9",'Minor retrofit'!$AE$24,"")))&amp;IF(F85="Scenario1PBT10",'Minor retrofit'!$AF$24,IF(F85="Scenario2PBT10",'Minor retrofit'!$AG$24,IF(F85="Scenario3PBT10",'Minor retrofit'!$AH$24,"")))&amp;IF(F85="Scenario1PBT11",'Minor retrofit'!$AI$24,IF(F85="Scenario2PBT11",'Minor retrofit'!$AJ$24,IF(F85="Scenario3PBT11",'Minor retrofit'!$AK$24,"")))&amp;IF(F85="Scenario1PBT12",'Minor retrofit'!$AL$24,IF(F85="Scenario2PBT12",'Minor retrofit'!$AM$24,IF(F85="Scenario3PBT12",'Minor retrofit'!$AN$24,"")))&amp;IF(F85="Scenario1PBT13",'Minor retrofit'!$AO$24,IF(F85="Scenario2PBT13",'Minor retrofit'!$AP$24,IF(F85="Scenario3PBT13",'Minor retrofit'!$AQ$24,"")))&amp;IF(F85="Scenario1PBT14",'Minor retrofit'!$AR$24,IF(F85="Scenario2PBT14",'Minor retrofit'!$AS$24,IF(F85="Scenario3PBT14",'Minor retrofit'!$AT$24,"")))&amp;IF(F85="Scenario1PBT15",'Minor retrofit'!$AU$24,IF(F85="Scenario2PBT15",'Minor retrofit'!$AV$24,IF(F85="Scenario3PBT15",'Minor retrofit'!$AW$24,"")))</f>
        <v/>
      </c>
      <c r="P85" s="117">
        <f t="shared" si="29"/>
        <v>0</v>
      </c>
      <c r="Q85" s="117" t="str">
        <f>IF(F85="Scenario1PBT1",'Minor retrofit'!$E$26,IF(F85="Scenario2PBT1",'Minor retrofit'!$F$26,IF(F85="Scenario3PBT1",'Minor retrofit'!$G$26,"")))&amp;IF(F85="Scenario1PBT2",'Minor retrofit'!$H$26,IF(F85="Scenario2PBT2",'Minor retrofit'!$I$26,IF(F85="Scenario3PBT2",'Minor retrofit'!$J$26,"")))&amp;IF(F85="Scenario1PBT3",'Minor retrofit'!$K$26,IF(F85="Scenario2PBT3",'Minor retrofit'!$L$26,IF(F85="Scenario3PBT3",'Minor retrofit'!$M$26,"")))&amp;IF(F85="Scenario1PBT4",'Minor retrofit'!$N$26,IF(F85="Scenario2PBT4",'Minor retrofit'!$O$26,IF(F85="Scenario3PBT4",'Minor retrofit'!$P$26,"")))&amp;IF(F85="Scenario1PBT5",'Minor retrofit'!$Q$26,IF(F85="Scenario2PBT5",'Minor retrofit'!$R$26,IF(F85="Scenario3PBT5",'Minor retrofit'!$S$26,"")))&amp;IF(F85="Scenario1PBT6",'Minor retrofit'!$T$26,IF(F85="Scenario2PBT6",'Minor retrofit'!$U$26,IF(F85="Scenario3PBT6",'Minor retrofit'!$V$26,"")))&amp;IF(F85="Scenario1PBT7",'Minor retrofit'!$W$26,IF(F85="Scenario2PBT7",'Minor retrofit'!$X$26,IF(F85="Scenario3PBT7",'Minor retrofit'!$Y$26,"")))&amp;IF(F85="Scenario1PBT8",'Minor retrofit'!$Z$26,IF(F85="Scenario2PBT8",'Minor retrofit'!$AA$26,IF(F85="Scenario3PBT8",'Minor retrofit'!$AB$26,"")))&amp;IF(F85="Scenario1PBT9",'Minor retrofit'!$AC$26,IF(F85="Scenario2PBT9",'Minor retrofit'!$AD$26,IF(F85="Scenario3PBT9",'Minor retrofit'!$AE$26,"")))&amp;IF(F85="Scenario1PBT10",'Minor retrofit'!$AF$26,IF(F85="Scenario2PBT10",'Minor retrofit'!$AG$26,IF(F85="Scenario3PBT10",'Minor retrofit'!$AH$26,"")))&amp;IF(F85="Scenario1PBT11",'Minor retrofit'!$AI$26,IF(F85="Scenario2PBT11",'Minor retrofit'!$AJ$26,IF(F85="Scenario3PBT11",'Minor retrofit'!$AK$26,"")))&amp;IF(F85="Scenario1PBT12",'Minor retrofit'!$AL$26,IF(F85="Scenario2PBT12",'Minor retrofit'!$AM$26,IF(F85="Scenario3PBT12",'Minor retrofit'!$AN$26,"")))&amp;IF(F85="Scenario1PBT13",'Minor retrofit'!$AO$26,IF(F85="Scenario2PBT13",'Minor retrofit'!$AP$26,IF(F85="Scenario3PBT13",'Minor retrofit'!$AQ$26,"")))&amp;IF(F85="Scenario1PBT14",'Minor retrofit'!$AR$26,IF(F85="Scenario2PBT14",'Minor retrofit'!$AS$26,IF(F85="Scenario3PBT14",'Minor retrofit'!$AT$26,"")))&amp;IF(F85="Scenario1PBT15",'Minor retrofit'!$AU$26,IF(F85="Scenario2PBT15",'Minor retrofit'!$AV$26,IF(F85="Scenario3PBT15",'Minor retrofit'!$AW$26,"")))</f>
        <v/>
      </c>
      <c r="R85" s="117">
        <f t="shared" si="30"/>
        <v>0</v>
      </c>
      <c r="S85" s="117" t="str">
        <f>IF(F85="Scenario1PBT1",'Minor retrofit'!$E$28,IF(F85="Scenario2PBT1",'Minor retrofit'!$F$28,IF(F85="Scenario3PBT1",'Minor retrofit'!$G$28,"")))&amp;IF(F85="Scenario1PBT2",'Minor retrofit'!$H$28,IF(F85="Scenario2PBT2",'Minor retrofit'!$I$28,IF(F85="Scenario3PBT2",'Minor retrofit'!$J$28,"")))&amp;IF(F85="Scenario1PBT3",'Minor retrofit'!$K$28,IF(F85="Scenario2PBT3",'Minor retrofit'!$L$28,IF(F85="Scenario3PBT3",'Minor retrofit'!$M$28,"")))&amp;IF(F85="Scenario1PBT4",'Minor retrofit'!$N$28,IF(F85="Scenario2PBT4",'Minor retrofit'!$O$28,IF(F85="Scenario3PBT4",'Minor retrofit'!$P$28,"")))&amp;IF(F85="Scenario1PBT5",'Minor retrofit'!$Q$28,IF(F85="Scenario2PBT5",'Minor retrofit'!$R$28,IF(F85="Scenario3PBT5",'Minor retrofit'!$S$28,"")))&amp;IF(F85="Scenario1PBT6",'Minor retrofit'!$T$28,IF(F85="Scenario2PBT6",'Minor retrofit'!$U$28,IF(F85="Scenario3PBT6",'Minor retrofit'!$V$28,"")))&amp;IF(F85="Scenario1PBT7",'Minor retrofit'!$W$28,IF(F85="Scenario2PBT7",'Minor retrofit'!$X$28,IF(F85="Scenario3PBT7",'Minor retrofit'!$Y$28,"")))&amp;IF(F85="Scenario1PBT8",'Minor retrofit'!$Z$28,IF(F85="Scenario2PBT8",'Minor retrofit'!$AA$28,IF(F85="Scenario3PBT8",'Minor retrofit'!$AB$28,"")))&amp;IF(F85="Scenario1PBT9",'Minor retrofit'!$AC$28,IF(F85="Scenario2PBT9",'Minor retrofit'!$AD$28,IF(F85="Scenario3PBT9",'Minor retrofit'!$AE$28,"")))&amp;IF(F85="Scenario1PBT10",'Minor retrofit'!$AF$28,IF(F85="Scenario2PBT10",'Minor retrofit'!$AG$28,IF(F85="Scenario3PBT10",'Minor retrofit'!$AH$28,"")))&amp;IF(F85="Scenario1PBT11",'Minor retrofit'!$AI$28,IF(F85="Scenario2PBT11",'Minor retrofit'!$AJ$28,IF(F85="Scenario3PBT11",'Minor retrofit'!$AK$28,"")))&amp;IF(F85="Scenario1PBT12",'Minor retrofit'!$AL$28,IF(F85="Scenario2PBT12",'Minor retrofit'!$AM$28,IF(F85="Scenario3PBT12",'Minor retrofit'!$AN$28,"")))&amp;IF(F85="Scenario1PBT13",'Minor retrofit'!$AO$28,IF(F85="Scenario2PBT13",'Minor retrofit'!$AP$28,IF(F85="Scenario3PBT13",'Minor retrofit'!$AQ$28,"")))&amp;IF(F85="Scenario1PBT14",'Minor retrofit'!$AR$28,IF(F85="Scenario2PBT14",'Minor retrofit'!$AS$28,IF(F85="Scenario3PBT14",'Minor retrofit'!$AT$28,"")))&amp;IF(F85="Scenario1PBT15",'Minor retrofit'!$AU$28,IF(F85="Scenario2PBT15",'Minor retrofit'!$AV$28,IF(F85="Scenario3PBT15",'Minor retrofit'!$AW$28,"")))</f>
        <v/>
      </c>
      <c r="T85" s="207">
        <f t="shared" si="31"/>
        <v>0</v>
      </c>
      <c r="U85" s="206" t="str">
        <f>IF(F85="Scenario1PBT1",'Minor retrofit'!$E$39,IF(F85="Scenario2PBT1",'Minor retrofit'!$F$39,IF(F85="Scenario3PBT1",'Minor retrofit'!$G$39,"")))&amp;IF(F85="Scenario1PBT2",'Minor retrofit'!$H$39,IF(F85="Scenario2PBT2",'Minor retrofit'!$I$39,IF(F85="Scenario3PBT2",'Minor retrofit'!$J$39,"")))&amp;IF(F85="Scenario1PBT3",'Minor retrofit'!$K$39,IF(F85="Scenario2PBT3",'Minor retrofit'!$L$39,IF(F85="Scenario3PBT3",'Minor retrofit'!$M$39,"")))&amp;IF(F85="Scenario1PBT4",'Minor retrofit'!$N$39,IF(F85="Scenario2PBT4",'Minor retrofit'!$O$39,IF(F85="Scenario3PBT4",'Minor retrofit'!$P$39,"")))&amp;IF(F85="Scenario1PBT5",'Minor retrofit'!$Q$39,IF(F85="Scenario2PBT5",'Minor retrofit'!$R$39,IF(F85="Scenario3PBT5",'Minor retrofit'!$S$39,"")))&amp;IF(F85="Scenario1PBT6",'Minor retrofit'!$T$39,IF(F85="Scenario2PBT6",'Minor retrofit'!$U$39,IF(F85="Scenario3PBT6",'Minor retrofit'!$V$39,"")))&amp;IF(F85="Scenario1PBT7",'Minor retrofit'!$W$39,IF(F85="Scenario2PBT7",'Minor retrofit'!$X$39,IF(F85="Scenario3PBT7",'Minor retrofit'!$Y$39,"")))&amp;IF(F85="Scenario1PBT8",'Minor retrofit'!$Z$39,IF(F85="Scenario2PBT8",'Minor retrofit'!$AA$39,IF(F85="Scenario3PBT8",'Minor retrofit'!$AB$39,"")))&amp;IF(F85="Scenario1PBT9",'Minor retrofit'!$AC$39,IF(F85="Scenario2PBT9",'Minor retrofit'!$AD$39,IF(F85="Scenario3PBT9",'Minor retrofit'!$AE$39,"")))&amp;IF(F85="Scenario1PBT10",'Minor retrofit'!$AF$39,IF(F85="Scenario2PBT10",'Minor retrofit'!$AG$39,IF(F85="Scenario3PBT10",'Minor retrofit'!$AH$39,"")))&amp;IF(F85="Scenario1PBT11",'Minor retrofit'!$AI$39,IF(F85="Scenario2PBT11",'Minor retrofit'!$AJ$39,IF(F85="Scenario3PBT11",'Minor retrofit'!$AK$39,"")))&amp;IF(F85="Scenario1PBT12",'Minor retrofit'!$AL$39,IF(F85="Scenario2PBT12",'Minor retrofit'!$AM$39,IF(F85="Scenario3PBT12",'Minor retrofit'!$AN$39,"")))&amp;IF(F85="Scenario1PBT13",'Minor retrofit'!$AO$39,IF(F85="Scenario2PBT13",'Minor retrofit'!$AP$39,IF(F85="Scenario3PBT13",'Minor retrofit'!$AQ$39,"")))&amp;IF(F85="Scenario1PBT14",'Minor retrofit'!$AR$39,IF(F85="Scenario2PBT14",'Minor retrofit'!$AS$39,IF(F85="Scenario3PBT14",'Minor retrofit'!$AT$39,"")))&amp;IF(F85="Scenario1PBT15",'Minor retrofit'!$AU$39,IF(F85="Scenario2PBT15",'Minor retrofit'!$AV$39,IF(F85="Scenario3PBT15",'Minor retrofit'!$AW$39,"")))</f>
        <v/>
      </c>
      <c r="V85" s="117">
        <f t="shared" si="32"/>
        <v>0</v>
      </c>
      <c r="W85" s="117" t="str">
        <f>IF(F85="Scenario1PBT1",'Minor retrofit'!$E$41,IF(F85="Scenario2PBT1",'Minor retrofit'!$F$41,IF(F85="Scenario3PBT1",'Minor retrofit'!$G$41,"")))&amp;IF(F85="Scenario1PBT2",'Minor retrofit'!$H$41,IF(F85="Scenario2PBT2",'Minor retrofit'!$I$41,IF(F85="Scenario3PBT2",'Minor retrofit'!$J$41,"")))&amp;IF(F85="Scenario1PBT3",'Minor retrofit'!$K$41,IF(F85="Scenario2PBT3",'Minor retrofit'!$L$41,IF(F85="Scenario3PBT3",'Minor retrofit'!$M$41,"")))&amp;IF(F85="Scenario1PBT4",'Minor retrofit'!$N$41,IF(F85="Scenario2PBT4",'Minor retrofit'!$O$41,IF(F85="Scenario3PBT4",'Minor retrofit'!$P$41,"")))&amp;IF(F85="Scenario1PBT5",'Minor retrofit'!$Q$41,IF(F85="Scenario2PBT5",'Minor retrofit'!$R$41,IF(F85="Scenario3PBT5",'Minor retrofit'!$S$41,"")))&amp;IF(F85="Scenario1PBT6",'Minor retrofit'!$T$41,IF(F85="Scenario2PBT6",'Minor retrofit'!$U$41,IF(F85="Scenario3PBT6",'Minor retrofit'!$V$41,"")))&amp;IF(F85="Scenario1PBT7",'Minor retrofit'!$W$41,IF(F85="Scenario2PBT7",'Minor retrofit'!$X$41,IF(F85="Scenario3PBT7",'Minor retrofit'!$Y$41,"")))&amp;IF(F85="Scenario1PBT8",'Minor retrofit'!$Z$41,IF(F85="Scenario2PBT8",'Minor retrofit'!$AA$41,IF(F85="Scenario3PBT8",'Minor retrofit'!$AB$41,"")))&amp;IF(F85="Scenario1PBT9",'Minor retrofit'!$AC$41,IF(F85="Scenario2PBT9",'Minor retrofit'!$AD$41,IF(F85="Scenario3PBT9",'Minor retrofit'!$AE$41,"")))&amp;IF(F85="Scenario1PBT10",'Minor retrofit'!$AF$41,IF(F85="Scenario2PBT10",'Minor retrofit'!$AG$41,IF(F85="Scenario3PBT10",'Minor retrofit'!$AH$41,"")))&amp;IF(F85="Scenario1PBT11",'Minor retrofit'!$AI$41,IF(F85="Scenario2PBT11",'Minor retrofit'!$AJ$41,IF(F85="Scenario3PBT11",'Minor retrofit'!$AK$41,"")))&amp;IF(F85="Scenario1PBT12",'Minor retrofit'!$AL$41,IF(F85="Scenario2PBT12",'Minor retrofit'!$AM$41,IF(F85="Scenario3PBT12",'Minor retrofit'!$AN$41,"")))&amp;IF(F85="Scenario1PBT13",'Minor retrofit'!$AO$41,IF(F85="Scenario2PBT13",'Minor retrofit'!$AP$41,IF(F85="Scenario3PBT13",'Minor retrofit'!$AQ$41,"")))&amp;IF(F85="Scenario1PBT14",'Minor retrofit'!$AR$41,IF(F85="Scenario2PBT14",'Minor retrofit'!$AS$41,IF(F85="Scenario3PBT14",'Minor retrofit'!$AT$41,"")))&amp;IF(F85="Scenario1PBT15",'Minor retrofit'!$AU$41,IF(F85="Scenario2PBT15",'Minor retrofit'!$AV$41,IF(F85="Scenario3PBT15",'Minor retrofit'!$AW$41,"")))</f>
        <v/>
      </c>
      <c r="X85" s="117">
        <f t="shared" si="33"/>
        <v>0</v>
      </c>
      <c r="Y85" s="117" t="str">
        <f>IF(F85="Scenario1PBT1",'Minor retrofit'!$E$43,IF(F85="Scenario2PBT1",'Minor retrofit'!$F$43,IF(F85="Scenario3PBT1",'Minor retrofit'!$G$43,"")))&amp;IF(F85="Scenario1PBT2",'Minor retrofit'!$H$43,IF(F85="Scenario2PBT2",'Minor retrofit'!$I$43,IF(F85="Scenario3PBT2",'Minor retrofit'!$J$43,"")))&amp;IF(F85="Scenario1PBT3",'Minor retrofit'!$K$43,IF(F85="Scenario2PBT3",'Minor retrofit'!$L$43,IF(F85="Scenario3PBT3",'Minor retrofit'!$M$43,"")))&amp;IF(F85="Scenario1PBT4",'Minor retrofit'!$N$43,IF(F85="Scenario2PBT4",'Minor retrofit'!$O$43,IF(F85="Scenario3PBT4",'Minor retrofit'!$P$43,"")))&amp;IF(F85="Scenario1PBT5",'Minor retrofit'!$Q$43,IF(F85="Scenario2PBT5",'Minor retrofit'!$R$43,IF(F85="Scenario3PBT5",'Minor retrofit'!$S$43,"")))&amp;IF(F85="Scenario1PBT6",'Minor retrofit'!$T$43,IF(F85="Scenario2PBT6",'Minor retrofit'!$U$43,IF(F85="Scenario3PBT6",'Minor retrofit'!$V$43,"")))&amp;IF(F85="Scenario1PBT7",'Minor retrofit'!$W$43,IF(F85="Scenario2PBT7",'Minor retrofit'!$X$43,IF(F85="Scenario3PBT7",'Minor retrofit'!$Y$43,"")))&amp;IF(F85="Scenario1PBT8",'Minor retrofit'!$Z$43,IF(F85="Scenario2PBT8",'Minor retrofit'!$AA$43,IF(F85="Scenario3PBT8",'Minor retrofit'!$AB$43,"")))&amp;IF(F85="Scenario1PBT9",'Minor retrofit'!$AC$43,IF(F85="Scenario2PBT9",'Minor retrofit'!$AD$43,IF(F85="Scenario3PBT9",'Minor retrofit'!$AE$43,"")))&amp;IF(F85="Scenario1PBT10",'Minor retrofit'!$AF$43,IF(F85="Scenario2PBT10",'Minor retrofit'!$AG$43,IF(F85="Scenario3PBT10",'Minor retrofit'!$AH$43,"")))&amp;IF(F85="Scenario1PBT11",'Minor retrofit'!$AI$43,IF(F85="Scenario2PBT11",'Minor retrofit'!$AJ$43,IF(F85="Scenario3PBT11",'Minor retrofit'!$AK$43,"")))&amp;IF(F85="Scenario1PBT12",'Minor retrofit'!$AL$43,IF(F85="Scenario2PBT12",'Minor retrofit'!$AM$43,IF(F85="Scenario3PBT12",'Minor retrofit'!$AN$43,"")))&amp;IF(F85="Scenario1PBT13",'Minor retrofit'!$AO$43,IF(F85="Scenario2PBT13",'Minor retrofit'!$AP$43,IF(F85="Scenario3PBT13",'Minor retrofit'!$AQ$43,"")))&amp;IF(F85="Scenario1PBT14",'Minor retrofit'!$AR$43,IF(F85="Scenario2PBT14",'Minor retrofit'!$AS$43,IF(F85="Scenario3PBT14",'Minor retrofit'!$AT$43,"")))&amp;IF(F85="Scenario1PBT15",'Minor retrofit'!$AU$43,IF(F85="Scenario2PBT15",'Minor retrofit'!$AV$43,IF(F85="Scenario3PBT15",'Minor retrofit'!$AW$43,"")))</f>
        <v/>
      </c>
      <c r="Z85" s="117">
        <f t="shared" si="34"/>
        <v>0</v>
      </c>
      <c r="AA85" s="178" t="str">
        <f>IF(F85="Scenario1PBT1",'Minor retrofit'!$E$102,IF(F85="Scenario2PBT1",'Minor retrofit'!$F$102,IF(F85="Scenario3PBT1",'Minor retrofit'!$G$102,"")))&amp;IF(F85="Scenario1PBT2",'Minor retrofit'!$H$102,IF(F85="Scenario2PBT2",'Minor retrofit'!$I$102,IF(F85="Scenario3PBT2",'Minor retrofit'!$J$102,"")))&amp;IF(F85="Scenario1PBT3",'Minor retrofit'!$K$102,IF(F85="Scenario2PBT3",'Minor retrofit'!$L$102,IF(F85="Scenario3PBT3",'Minor retrofit'!$M$102,"")))&amp;IF(F85="Scenario1PBT4",'Minor retrofit'!$N$102,IF(F85="Scenario2PBT4",'Minor retrofit'!$O$102,IF(F85="Scenario3PBT4",'Minor retrofit'!$P$102,"")))&amp;IF(F85="Scenario1PBT5",'Minor retrofit'!$Q$102,IF(F85="Scenario2PBT5",'Minor retrofit'!$R$102,IF(F85="Scenario3PBT5",'Minor retrofit'!$S$102,"")))&amp;IF(F85="Scenario1PBT6",'Minor retrofit'!$T$102,IF(F85="Scenario2PBT6",'Minor retrofit'!$U$102,IF(F85="Scenario3PBT6",'Minor retrofit'!$V$102,"")))&amp;IF(F85="Scenario1PBT7",'Minor retrofit'!$W$102,IF(F85="Scenario2PBT7",'Minor retrofit'!$X$102,IF(F85="Scenario3PBT7",'Minor retrofit'!$Y$102,"")))&amp;IF(F85="Scenario1PBT8",'Minor retrofit'!$Z$102,IF(F85="Scenario2PBT8",'Minor retrofit'!$AA$102,IF(F85="Scenario3PBT8",'Minor retrofit'!$AB$102,"")))&amp;IF(F85="Scenario1PBT9",'Minor retrofit'!$AC$102,IF(F85="Scenario2PBT9",'Minor retrofit'!$AD$102,IF(F85="Scenario3PBT9",'Minor retrofit'!$AE$102,"")))&amp;IF(F85="Scenario1PBT10",'Minor retrofit'!$AF$102,IF(F85="Scenario2PBT10",'Minor retrofit'!$AG$102,IF(F85="Scenario3PBT10",'Minor retrofit'!$AH$102,"")))&amp;IF(F85="Scenario1PBT11",'Minor retrofit'!$AI$102,IF(F85="Scenario2PBT11",'Minor retrofit'!$AJ$102,IF(F85="Scenario3PBT11",'Minor retrofit'!$AK$102,"")))&amp;IF(F85="Scenario1PBT12",'Minor retrofit'!$AL$102,IF(F85="Scenario2PBT12",'Minor retrofit'!$AM$102,IF(F85="Scenario3PBT12",'Minor retrofit'!$AN$102,"")))&amp;IF(F85="Scenario1PBT13",'Minor retrofit'!$AO$102,IF(F85="Scenario2PBT13",'Minor retrofit'!$AP$102,IF(F85="Scenario3PBT13",'Minor retrofit'!$AQ$102,"")))&amp;IF(F85="Scenario1PBT14",'Minor retrofit'!$AR$102,IF(F85="Scenario2PBT14",'Minor retrofit'!$AS$102,IF(F85="Scenario3PBT14",'Minor retrofit'!$AT$102,"")))&amp;IF(F85="Scenario1PBT15",'Minor retrofit'!$AU$102,IF(F85="Scenario2PBT15",'Minor retrofit'!$AV$102,IF(F85="Scenario3PBT15",'Minor retrofit'!$AW$102,"")))</f>
        <v/>
      </c>
      <c r="AB85" s="179">
        <f t="shared" si="35"/>
        <v>0</v>
      </c>
      <c r="AC85" s="208">
        <f>IFERROR('Projection_Base-case'!G85-G85,0)</f>
        <v>0</v>
      </c>
      <c r="AD85" s="178">
        <f t="shared" si="36"/>
        <v>0</v>
      </c>
      <c r="AE85" s="117">
        <f>IFERROR(100*AC85/'Projection_Base-case'!G85,0)</f>
        <v>0</v>
      </c>
      <c r="AF85" s="117">
        <f>IFERROR('Projection_Base-case'!I85-I85,0)</f>
        <v>0</v>
      </c>
      <c r="AG85" s="178">
        <f t="shared" si="37"/>
        <v>0</v>
      </c>
      <c r="AH85" s="117">
        <f>IFERROR(100*AF85/'Projection_Base-case'!I85,0)</f>
        <v>0</v>
      </c>
      <c r="AI85" s="117">
        <f>IFERROR('Projection_Base-case'!K85-K85,0)</f>
        <v>0</v>
      </c>
      <c r="AJ85" s="178">
        <f t="shared" si="38"/>
        <v>0</v>
      </c>
      <c r="AK85" s="117">
        <f>IFERROR(100*AI85/'Projection_Base-case'!K85,0)</f>
        <v>0</v>
      </c>
      <c r="AL85" s="117">
        <f>IFERROR(M85-'Projection_Base-case'!M85,0)</f>
        <v>0</v>
      </c>
      <c r="AM85" s="178">
        <f t="shared" si="39"/>
        <v>0</v>
      </c>
      <c r="AN85" s="179">
        <f>IFERROR(IF('Projection_Base-case'!N85&gt;0,100*AM85/'Projection_Base-case'!N85,100*AM85/N85),0)</f>
        <v>0</v>
      </c>
      <c r="AO85" s="206">
        <f>IFERROR('Projection_Base-case'!O85-O85,0)</f>
        <v>0</v>
      </c>
      <c r="AP85" s="178">
        <f t="shared" si="40"/>
        <v>0</v>
      </c>
      <c r="AQ85" s="117">
        <f>IFERROR(100*AO85/'Projection_Base-case'!O85,0)</f>
        <v>0</v>
      </c>
      <c r="AR85" s="117">
        <f>IFERROR('Projection_Base-case'!Q85-Q85,0)</f>
        <v>0</v>
      </c>
      <c r="AS85" s="178">
        <f t="shared" si="41"/>
        <v>0</v>
      </c>
      <c r="AT85" s="117">
        <f>IFERROR(100*AR85/'Projection_Base-case'!Q85,0)</f>
        <v>0</v>
      </c>
      <c r="AU85" s="117">
        <f>IFERROR('Projection_Base-case'!S85-S85,0)</f>
        <v>0</v>
      </c>
      <c r="AV85" s="178">
        <f t="shared" si="42"/>
        <v>0</v>
      </c>
      <c r="AW85" s="118">
        <f>IFERROR(100*AU85/'Projection_Base-case'!S85,0)</f>
        <v>0</v>
      </c>
      <c r="AX85" s="206">
        <f>IFERROR('Projection_Base-case'!U85-U85,0)</f>
        <v>0</v>
      </c>
      <c r="AY85" s="178">
        <f t="shared" si="43"/>
        <v>0</v>
      </c>
      <c r="AZ85" s="117">
        <f>IFERROR(100*AX85/'Projection_Base-case'!U85,0)</f>
        <v>0</v>
      </c>
      <c r="BA85" s="117">
        <f>IFERROR('Projection_Base-case'!W85-W85,0)</f>
        <v>0</v>
      </c>
      <c r="BB85" s="178">
        <f t="shared" si="44"/>
        <v>0</v>
      </c>
      <c r="BC85" s="117">
        <f>IFERROR(100*BA85/'Projection_Base-case'!W85,0)</f>
        <v>0</v>
      </c>
      <c r="BD85" s="117">
        <f>IFERROR('Projection_Base-case'!Y85-Y85,0)</f>
        <v>0</v>
      </c>
      <c r="BE85" s="178">
        <f t="shared" si="45"/>
        <v>0</v>
      </c>
      <c r="BF85" s="117">
        <f>IFERROR(100*BD85/'Projection_Base-case'!Y85,0)</f>
        <v>0</v>
      </c>
      <c r="BG85" s="178">
        <f t="shared" si="46"/>
        <v>0</v>
      </c>
      <c r="BH85" s="179">
        <f t="shared" si="47"/>
        <v>0</v>
      </c>
    </row>
    <row r="86" spans="1:60">
      <c r="A86" s="205">
        <v>81</v>
      </c>
      <c r="B86" s="178">
        <f>IF('Projection_Base-case'!B86&lt;&gt;"",'Projection_Base-case'!B86,0)</f>
        <v>0</v>
      </c>
      <c r="C86" s="178">
        <f>IF('Projection_Base-case'!C86&lt;&gt;"",'Projection_Base-case'!C86,0)</f>
        <v>0</v>
      </c>
      <c r="D86" s="178">
        <f>IF('Projection_Base-case'!D86&lt;&gt;"",'Projection_Base-case'!D86,0)</f>
        <v>0</v>
      </c>
      <c r="E86" s="176" t="str">
        <f>IF(AND('Résultats Minor'!$AC$3="OUI",'Résultats Minor'!E85&lt;&gt;""),'Résultats Minor'!E85,IF(OR(D86="PBT2",D86="PBT3",D86="PBT5",D86="PBT8",D86="PBT9"),"Scenario1",IF(OR(D86="PBT6",D86="PBT7",D86="PBT10"),"Scenario2",IF(OR(D86="PBT1",D86="PBT4"),"Scenario3",""))))</f>
        <v/>
      </c>
      <c r="F86" s="202" t="str">
        <f t="shared" si="24"/>
        <v>0</v>
      </c>
      <c r="G86" s="206" t="str">
        <f>IF(F86="Scenario1PBT1",'Minor retrofit'!$E$7,IF(F86="Scenario2PBT1",'Minor retrofit'!$F$7,IF(F86="Scenario3PBT1",'Minor retrofit'!$G$7,"")))&amp;IF(F86="Scenario1PBT2",'Minor retrofit'!$H$7,IF(F86="Scenario2PBT2",'Minor retrofit'!$I$7,IF(F86="Scenario3PBT2",'Minor retrofit'!$J$7,"")))&amp;IF(F86="Scenario1PBT3",'Minor retrofit'!$K$7,IF(F86="Scenario2PBT3",'Minor retrofit'!$L$7,IF(F86="Scenario3PBT3",'Minor retrofit'!$M$7,"")))&amp;IF(F86="Scenario1PBT4",'Minor retrofit'!$N$7,IF(F86="Scenario2PBT4",'Minor retrofit'!$O$7,IF(F86="Scenario3PBT4",'Minor retrofit'!$P$7,"")))&amp;IF(F86="Scenario1PBT5",'Minor retrofit'!$Q$7,IF(F86="Scenario2PBT5",'Minor retrofit'!$R$7,IF(F86="Scenario3PBT5",'Minor retrofit'!$S$7,"")))&amp;IF(F86="Scenario1PBT6",'Minor retrofit'!$T$7,IF(F86="Scenario2PBT6",'Minor retrofit'!$U$7,IF(F86="Scenario3PBT6",'Minor retrofit'!$V$7,"")))&amp;IF(F86="Scenario1PBT7",'Minor retrofit'!$W$7,IF(F86="Scenario2PBT7",'Minor retrofit'!$X$7,IF(F86="Scenario3PBT7",'Minor retrofit'!$Y$7,"")))&amp;IF(F86="Scenario1PBT8",'Minor retrofit'!$Z$7,IF(F86="Scenario2PBT8",'Minor retrofit'!$AA$7,IF(F86="Scenario3PBT8",'Minor retrofit'!$AB$7,"")))&amp;IF(F86="Scenario1PBT9",'Minor retrofit'!$AC$7,IF(F86="Scenario2PBT9",'Minor retrofit'!$AD$7,IF(F86="Scenario3PBT9",'Minor retrofit'!$AE$7,"")))&amp;IF(F86="Scenario1PBT10",'Minor retrofit'!$AF$7,IF(F86="Scenario2PBT10",'Minor retrofit'!$AG$7,IF(F86="Scenario3PBT10",'Minor retrofit'!$AH$7,"")))&amp;IF(F86="Scenario1PBT11",'Minor retrofit'!$AI$7,IF(F86="Scenario2PBT11",'Minor retrofit'!$AJ$7,IF(F86="Scenario3PBT11",'Minor retrofit'!$AK$7,"")))&amp;IF(F86="Scenario1PBT12",'Minor retrofit'!$AL$7,IF(F86="Scenario2PBT12",'Minor retrofit'!$AM$7,IF(F86="Scenario3PBT12",'Minor retrofit'!$AN$7,"")))&amp;IF(F86="Scenario1PBT13",'Minor retrofit'!$AO$7,IF(F86="Scenario2PBT13",'Minor retrofit'!$AP$7,IF(F86="Scenario3PBT13",'Minor retrofit'!$AQ$7,"")))&amp;IF(F86="Scenario1PBT14",'Minor retrofit'!$AR$7,IF(F86="Scenario2PBT14",'Minor retrofit'!$AS$7,IF(F86="Scenario3PBT14",'Minor retrofit'!$AT$7,"")))&amp;IF(F86="Scenario1PBT15",'Minor retrofit'!$AU$7,IF(F86="Scenario2PBT15",'Minor retrofit'!$AV$7,IF(F86="Scenario3PBT15",'Minor retrofit'!$AW$7,"")))</f>
        <v/>
      </c>
      <c r="H86" s="117">
        <f t="shared" si="25"/>
        <v>0</v>
      </c>
      <c r="I86" s="117" t="str">
        <f>IF(F86="Scenario1PBT1",'Minor retrofit'!$E$17,IF(F86="Scenario2PBT1",'Minor retrofit'!$F$17,IF(F86="Scenario3PBT1",'Minor retrofit'!$G$17,"")))&amp;IF(F86="Scenario1PBT2",'Minor retrofit'!$H$17,IF(F86="Scenario2PBT2",'Minor retrofit'!$I$17,IF(F86="Scenario3PBT2",'Minor retrofit'!$J$17,"")))&amp;IF(F86="Scenario1PBT3",'Minor retrofit'!$K$17,IF(F86="Scenario2PBT3",'Minor retrofit'!$L$17,IF(F86="Scenario3PBT3",'Minor retrofit'!$M$17,"")))&amp;IF(F86="Scenario1PBT4",'Minor retrofit'!$N$17,IF(F86="Scenario2PBT4",'Minor retrofit'!$O$17,IF(F86="Scenario3PBT4",'Minor retrofit'!$P$17,"")))&amp;IF(F86="Scenario1PBT5",'Minor retrofit'!$Q$17,IF(F86="Scenario2PBT5",'Minor retrofit'!$R$17,IF(F86="Scenario3PBT5",'Minor retrofit'!$S$17,"")))&amp;IF(F86="Scenario1PBT6",'Minor retrofit'!$T$17,IF(F86="Scenario2PBT6",'Minor retrofit'!$U$17,IF(F86="Scenario3PBT6",'Minor retrofit'!$V$17,"")))&amp;IF(F86="Scenario1PBT7",'Minor retrofit'!$W$17,IF(F86="Scenario2PBT7",'Minor retrofit'!$X$17,IF(F86="Scenario3PBT7",'Minor retrofit'!$Y$17,"")))&amp;IF(F86="Scenario1PBT8",'Minor retrofit'!$Z$17,IF(F86="Scenario2PBT8",'Minor retrofit'!$AA$17,IF(F86="Scenario3PBT8",'Minor retrofit'!$AB$17,"")))&amp;IF(F86="Scenario1PBT9",'Minor retrofit'!$AC$17,IF(F86="Scenario2PBT9",'Minor retrofit'!$AD$17,IF(F86="Scenario3PBT9",'Minor retrofit'!$AE$17,"")))&amp;IF(F86="Scenario1PBT10",'Minor retrofit'!$AF$17,IF(F86="Scenario2PBT10",'Minor retrofit'!$AG$17,IF(F86="Scenario3PBT10",'Minor retrofit'!$AH$17,"")))&amp;IF(F86="Scenario1PBT11",'Minor retrofit'!$AI$17,IF(F86="Scenario2PBT11",'Minor retrofit'!$AJ$17,IF(F86="Scenario3PBT11",'Minor retrofit'!$AK$17,"")))&amp;IF(F86="Scenario1PBT12",'Minor retrofit'!$AL$17,IF(F86="Scenario2PBT12",'Minor retrofit'!$AM$17,IF(F86="Scenario3PBT12",'Minor retrofit'!$AN$17,"")))&amp;IF(F86="Scenario1PBT13",'Minor retrofit'!$AO$17,IF(F86="Scenario2PBT13",'Minor retrofit'!$AP$17,IF(F86="Scenario3PBT13",'Minor retrofit'!$AQ$17,"")))&amp;IF(F86="Scenario1PBT14",'Minor retrofit'!$AR$17,IF(F86="Scenario2PBT14",'Minor retrofit'!$AS$17,IF(F86="Scenario3PBT14",'Minor retrofit'!$AT$17,"")))&amp;IF(F86="Scenario1PBT15",'Minor retrofit'!$AU$17,IF(F86="Scenario2PBT15",'Minor retrofit'!$AV$17,IF(F86="Scenario3PBT15",'Minor retrofit'!$AW$17,"")))</f>
        <v/>
      </c>
      <c r="J86" s="117">
        <f t="shared" si="26"/>
        <v>0</v>
      </c>
      <c r="K86" s="117" t="str">
        <f>IF(F86="Scenario1PBT1",'Minor retrofit'!$E$19,IF(F86="Scenario2PBT1",'Minor retrofit'!$F$19,IF(F86="Scenario3PBT1",'Minor retrofit'!$G$19,"")))&amp;IF(F86="Scenario1PBT2",'Minor retrofit'!$H$19,IF(F86="Scenario2PBT2",'Minor retrofit'!$I$19,IF(F86="Scenario3PBT2",'Minor retrofit'!$J$19,"")))&amp;IF(F86="Scenario1PBT3",'Minor retrofit'!$K$19,IF(F86="Scenario2PBT3",'Minor retrofit'!$L$19,IF(F86="Scenario3PBT3",'Minor retrofit'!$M$19,"")))&amp;IF(F86="Scenario1PBT4",'Minor retrofit'!$N$19,IF(F86="Scenario2PBT4",'Minor retrofit'!$O$19,IF(F86="Scenario3PBT4",'Minor retrofit'!$P$19,"")))&amp;IF(F86="Scenario1PBT5",'Minor retrofit'!$Q$19,IF(F86="Scenario2PBT5",'Minor retrofit'!$R$19,IF(F86="Scenario3PBT5",'Minor retrofit'!$S$19,"")))&amp;IF(F86="Scenario1PBT6",'Minor retrofit'!$T$19,IF(F86="Scenario2PBT6",'Minor retrofit'!$U$19,IF(F86="Scenario3PBT6",'Minor retrofit'!$V$19,"")))&amp;IF(F86="Scenario1PBT7",'Minor retrofit'!$W$19,IF(F86="Scenario2PBT7",'Minor retrofit'!$X$19,IF(F86="Scenario3PBT7",'Minor retrofit'!$Y$19,"")))&amp;IF(F86="Scenario1PBT8",'Minor retrofit'!$Z$19,IF(F86="Scenario2PBT8",'Minor retrofit'!$AA$19,IF(F86="Scenario3PBT8",'Minor retrofit'!$AB$19,"")))&amp;IF(F86="Scenario1PBT9",'Minor retrofit'!$AC$19,IF(F86="Scenario2PBT9",'Minor retrofit'!$AD$19,IF(F86="Scenario3PBT9",'Minor retrofit'!$AE$19,"")))&amp;IF(F86="Scenario1PBT10",'Minor retrofit'!$AF$19,IF(F86="Scenario2PBT10",'Minor retrofit'!$AG$19,IF(F86="Scenario3PBT10",'Minor retrofit'!$AH$19,"")))&amp;IF(F86="Scenario1PBT11",'Minor retrofit'!$AI$19,IF(F86="Scenario2PBT11",'Minor retrofit'!$AJ$19,IF(F86="Scenario3PBT11",'Minor retrofit'!$AK$19,"")))&amp;IF(F86="Scenario1PBT12",'Minor retrofit'!$AL$19,IF(F86="Scenario2PBT12",'Minor retrofit'!$AM$19,IF(F86="Scenario3PBT12",'Minor retrofit'!$AN$19,"")))&amp;IF(F86="Scenario1PBT13",'Minor retrofit'!$AO$19,IF(F86="Scenario2PBT13",'Minor retrofit'!$AP$19,IF(F86="Scenario3PBT13",'Minor retrofit'!$AQ$19,"")))&amp;IF(F86="Scenario1PBT14",'Minor retrofit'!$AR$19,IF(F86="Scenario2PBT14",'Minor retrofit'!$AS$19,IF(F86="Scenario3PBT14",'Minor retrofit'!$AT$19,"")))&amp;IF(F86="Scenario1PBT15",'Minor retrofit'!$AU$19,IF(F86="Scenario2PBT15",'Minor retrofit'!$AV$19,IF(F86="Scenario3PBT15",'Minor retrofit'!$AW$19,"")))</f>
        <v/>
      </c>
      <c r="L86" s="117">
        <f t="shared" si="27"/>
        <v>0</v>
      </c>
      <c r="M86" s="117" t="str">
        <f>IF(F86="Scenario1PBT1",'Minor retrofit'!$E$21,IF(F86="Scenario2PBT1",'Minor retrofit'!$F$21,IF(F86="Scenario3PBT1",'Minor retrofit'!$G$21,"")))&amp;IF(F86="Scenario1PBT2",'Minor retrofit'!$H$21,IF(F86="Scenario2PBT2",'Minor retrofit'!$I$21,IF(F86="Scenario3PBT2",'Minor retrofit'!$J$21,"")))&amp;IF(F86="Scenario1PBT3",'Minor retrofit'!$K$21,IF(F86="Scenario2PBT3",'Minor retrofit'!$L$21,IF(F86="Scenario3PBT3",'Minor retrofit'!$M$21,"")))&amp;IF(F86="Scenario1PBT4",'Minor retrofit'!$N$21,IF(F86="Scenario2PBT4",'Minor retrofit'!$O$21,IF(F86="Scenario3PBT4",'Minor retrofit'!$P$21,"")))&amp;IF(F86="Scenario1PBT5",'Minor retrofit'!$Q$21,IF(F86="Scenario2PBT5",'Minor retrofit'!$R$21,IF(F86="Scenario3PBT5",'Minor retrofit'!$S$21,"")))&amp;IF(F86="Scenario1PBT6",'Minor retrofit'!$T$21,IF(F86="Scenario2PBT6",'Minor retrofit'!$U$21,IF(F86="Scenario3PBT6",'Minor retrofit'!$V$21,"")))&amp;IF(F86="Scenario1PBT7",'Minor retrofit'!$W$21,IF(F86="Scenario2PBT7",'Minor retrofit'!$X$21,IF(F86="Scenario3PBT7",'Minor retrofit'!$Y$21,"")))&amp;IF(F86="Scenario1PBT8",'Minor retrofit'!$Z$21,IF(F86="Scenario2PBT8",'Minor retrofit'!$AA$21,IF(F86="Scenario3PBT8",'Minor retrofit'!$AB$21,"")))&amp;IF(F86="Scenario1PBT9",'Minor retrofit'!$AC$21,IF(F86="Scenario2PBT9",'Minor retrofit'!$AD$21,IF(F86="Scenario3PBT9",'Minor retrofit'!$AE$21,"")))&amp;IF(F86="Scenario1PBT10",'Minor retrofit'!$AF$21,IF(F86="Scenario2PBT10",'Minor retrofit'!$AG$21,IF(F86="Scenario3PBT10",'Minor retrofit'!$AH$21,"")))&amp;IF(F86="Scenario1PBT11",'Minor retrofit'!$AI$21,IF(F86="Scenario2PBT11",'Minor retrofit'!$AJ$21,IF(F86="Scenario3PBT11",'Minor retrofit'!$AK$21,"")))&amp;IF(F86="Scenario1PBT12",'Minor retrofit'!$AL$21,IF(F86="Scenario2PBT12",'Minor retrofit'!$AM$21,IF(F86="Scenario3PBT12",'Minor retrofit'!$AN$21,"")))&amp;IF(F86="Scenario1PBT13",'Minor retrofit'!$AO$21,IF(F86="Scenario2PBT13",'Minor retrofit'!$AP$21,IF(F86="Scenario3PBT13",'Minor retrofit'!$AQ$21,"")))&amp;IF(F86="Scenario1PBT14",'Minor retrofit'!$AR$21,IF(F86="Scenario2PBT14",'Minor retrofit'!$AS$21,IF(F86="Scenario3PBT14",'Minor retrofit'!$AT$21,"")))&amp;IF(F86="Scenario1PBT15",'Minor retrofit'!$AU$21,IF(F86="Scenario2PBT15",'Minor retrofit'!$AV$21,IF(F86="Scenario3PBT15",'Minor retrofit'!$AW$21,"")))</f>
        <v/>
      </c>
      <c r="N86" s="118">
        <f t="shared" si="28"/>
        <v>0</v>
      </c>
      <c r="O86" s="206" t="str">
        <f>IF(F86="Scenario1PBT1",'Minor retrofit'!$E$24,IF(F86="Scenario2PBT1",'Minor retrofit'!$F$24,IF(F86="Scenario3PBT1",'Minor retrofit'!$G$24,"")))&amp;IF(F86="Scenario1PBT2",'Minor retrofit'!$H$24,IF(F86="Scenario2PBT2",'Minor retrofit'!$I$24,IF(F86="Scenario3PBT2",'Minor retrofit'!$J$24,"")))&amp;IF(F86="Scenario1PBT3",'Minor retrofit'!$K$24,IF(F86="Scenario2PBT3",'Minor retrofit'!$L$24,IF(F86="Scenario3PBT3",'Minor retrofit'!$M$24,"")))&amp;IF(F86="Scenario1PBT4",'Minor retrofit'!$N$24,IF(F86="Scenario2PBT4",'Minor retrofit'!$O$24,IF(F86="Scenario3PBT4",'Minor retrofit'!$P$24,"")))&amp;IF(F86="Scenario1PBT5",'Minor retrofit'!$Q$24,IF(F86="Scenario2PBT5",'Minor retrofit'!$R$24,IF(F86="Scenario3PBT5",'Minor retrofit'!$S$24,"")))&amp;IF(F86="Scenario1PBT6",'Minor retrofit'!$T$24,IF(F86="Scenario2PBT6",'Minor retrofit'!$U$24,IF(F86="Scenario3PBT6",'Minor retrofit'!$V$24,"")))&amp;IF(F86="Scenario1PBT7",'Minor retrofit'!$W$24,IF(F86="Scenario2PBT7",'Minor retrofit'!$X$24,IF(F86="Scenario3PBT7",'Minor retrofit'!$Y$24,"")))&amp;IF(F86="Scenario1PBT8",'Minor retrofit'!$Z$24,IF(F86="Scenario2PBT8",'Minor retrofit'!$AA$24,IF(F86="Scenario3PBT8",'Minor retrofit'!$AB$24,"")))&amp;IF(F86="Scenario1PBT9",'Minor retrofit'!$AC$24,IF(F86="Scenario2PBT9",'Minor retrofit'!$AD$24,IF(F86="Scenario3PBT9",'Minor retrofit'!$AE$24,"")))&amp;IF(F86="Scenario1PBT10",'Minor retrofit'!$AF$24,IF(F86="Scenario2PBT10",'Minor retrofit'!$AG$24,IF(F86="Scenario3PBT10",'Minor retrofit'!$AH$24,"")))&amp;IF(F86="Scenario1PBT11",'Minor retrofit'!$AI$24,IF(F86="Scenario2PBT11",'Minor retrofit'!$AJ$24,IF(F86="Scenario3PBT11",'Minor retrofit'!$AK$24,"")))&amp;IF(F86="Scenario1PBT12",'Minor retrofit'!$AL$24,IF(F86="Scenario2PBT12",'Minor retrofit'!$AM$24,IF(F86="Scenario3PBT12",'Minor retrofit'!$AN$24,"")))&amp;IF(F86="Scenario1PBT13",'Minor retrofit'!$AO$24,IF(F86="Scenario2PBT13",'Minor retrofit'!$AP$24,IF(F86="Scenario3PBT13",'Minor retrofit'!$AQ$24,"")))&amp;IF(F86="Scenario1PBT14",'Minor retrofit'!$AR$24,IF(F86="Scenario2PBT14",'Minor retrofit'!$AS$24,IF(F86="Scenario3PBT14",'Minor retrofit'!$AT$24,"")))&amp;IF(F86="Scenario1PBT15",'Minor retrofit'!$AU$24,IF(F86="Scenario2PBT15",'Minor retrofit'!$AV$24,IF(F86="Scenario3PBT15",'Minor retrofit'!$AW$24,"")))</f>
        <v/>
      </c>
      <c r="P86" s="117">
        <f t="shared" si="29"/>
        <v>0</v>
      </c>
      <c r="Q86" s="117" t="str">
        <f>IF(F86="Scenario1PBT1",'Minor retrofit'!$E$26,IF(F86="Scenario2PBT1",'Minor retrofit'!$F$26,IF(F86="Scenario3PBT1",'Minor retrofit'!$G$26,"")))&amp;IF(F86="Scenario1PBT2",'Minor retrofit'!$H$26,IF(F86="Scenario2PBT2",'Minor retrofit'!$I$26,IF(F86="Scenario3PBT2",'Minor retrofit'!$J$26,"")))&amp;IF(F86="Scenario1PBT3",'Minor retrofit'!$K$26,IF(F86="Scenario2PBT3",'Minor retrofit'!$L$26,IF(F86="Scenario3PBT3",'Minor retrofit'!$M$26,"")))&amp;IF(F86="Scenario1PBT4",'Minor retrofit'!$N$26,IF(F86="Scenario2PBT4",'Minor retrofit'!$O$26,IF(F86="Scenario3PBT4",'Minor retrofit'!$P$26,"")))&amp;IF(F86="Scenario1PBT5",'Minor retrofit'!$Q$26,IF(F86="Scenario2PBT5",'Minor retrofit'!$R$26,IF(F86="Scenario3PBT5",'Minor retrofit'!$S$26,"")))&amp;IF(F86="Scenario1PBT6",'Minor retrofit'!$T$26,IF(F86="Scenario2PBT6",'Minor retrofit'!$U$26,IF(F86="Scenario3PBT6",'Minor retrofit'!$V$26,"")))&amp;IF(F86="Scenario1PBT7",'Minor retrofit'!$W$26,IF(F86="Scenario2PBT7",'Minor retrofit'!$X$26,IF(F86="Scenario3PBT7",'Minor retrofit'!$Y$26,"")))&amp;IF(F86="Scenario1PBT8",'Minor retrofit'!$Z$26,IF(F86="Scenario2PBT8",'Minor retrofit'!$AA$26,IF(F86="Scenario3PBT8",'Minor retrofit'!$AB$26,"")))&amp;IF(F86="Scenario1PBT9",'Minor retrofit'!$AC$26,IF(F86="Scenario2PBT9",'Minor retrofit'!$AD$26,IF(F86="Scenario3PBT9",'Minor retrofit'!$AE$26,"")))&amp;IF(F86="Scenario1PBT10",'Minor retrofit'!$AF$26,IF(F86="Scenario2PBT10",'Minor retrofit'!$AG$26,IF(F86="Scenario3PBT10",'Minor retrofit'!$AH$26,"")))&amp;IF(F86="Scenario1PBT11",'Minor retrofit'!$AI$26,IF(F86="Scenario2PBT11",'Minor retrofit'!$AJ$26,IF(F86="Scenario3PBT11",'Minor retrofit'!$AK$26,"")))&amp;IF(F86="Scenario1PBT12",'Minor retrofit'!$AL$26,IF(F86="Scenario2PBT12",'Minor retrofit'!$AM$26,IF(F86="Scenario3PBT12",'Minor retrofit'!$AN$26,"")))&amp;IF(F86="Scenario1PBT13",'Minor retrofit'!$AO$26,IF(F86="Scenario2PBT13",'Minor retrofit'!$AP$26,IF(F86="Scenario3PBT13",'Minor retrofit'!$AQ$26,"")))&amp;IF(F86="Scenario1PBT14",'Minor retrofit'!$AR$26,IF(F86="Scenario2PBT14",'Minor retrofit'!$AS$26,IF(F86="Scenario3PBT14",'Minor retrofit'!$AT$26,"")))&amp;IF(F86="Scenario1PBT15",'Minor retrofit'!$AU$26,IF(F86="Scenario2PBT15",'Minor retrofit'!$AV$26,IF(F86="Scenario3PBT15",'Minor retrofit'!$AW$26,"")))</f>
        <v/>
      </c>
      <c r="R86" s="117">
        <f t="shared" si="30"/>
        <v>0</v>
      </c>
      <c r="S86" s="117" t="str">
        <f>IF(F86="Scenario1PBT1",'Minor retrofit'!$E$28,IF(F86="Scenario2PBT1",'Minor retrofit'!$F$28,IF(F86="Scenario3PBT1",'Minor retrofit'!$G$28,"")))&amp;IF(F86="Scenario1PBT2",'Minor retrofit'!$H$28,IF(F86="Scenario2PBT2",'Minor retrofit'!$I$28,IF(F86="Scenario3PBT2",'Minor retrofit'!$J$28,"")))&amp;IF(F86="Scenario1PBT3",'Minor retrofit'!$K$28,IF(F86="Scenario2PBT3",'Minor retrofit'!$L$28,IF(F86="Scenario3PBT3",'Minor retrofit'!$M$28,"")))&amp;IF(F86="Scenario1PBT4",'Minor retrofit'!$N$28,IF(F86="Scenario2PBT4",'Minor retrofit'!$O$28,IF(F86="Scenario3PBT4",'Minor retrofit'!$P$28,"")))&amp;IF(F86="Scenario1PBT5",'Minor retrofit'!$Q$28,IF(F86="Scenario2PBT5",'Minor retrofit'!$R$28,IF(F86="Scenario3PBT5",'Minor retrofit'!$S$28,"")))&amp;IF(F86="Scenario1PBT6",'Minor retrofit'!$T$28,IF(F86="Scenario2PBT6",'Minor retrofit'!$U$28,IF(F86="Scenario3PBT6",'Minor retrofit'!$V$28,"")))&amp;IF(F86="Scenario1PBT7",'Minor retrofit'!$W$28,IF(F86="Scenario2PBT7",'Minor retrofit'!$X$28,IF(F86="Scenario3PBT7",'Minor retrofit'!$Y$28,"")))&amp;IF(F86="Scenario1PBT8",'Minor retrofit'!$Z$28,IF(F86="Scenario2PBT8",'Minor retrofit'!$AA$28,IF(F86="Scenario3PBT8",'Minor retrofit'!$AB$28,"")))&amp;IF(F86="Scenario1PBT9",'Minor retrofit'!$AC$28,IF(F86="Scenario2PBT9",'Minor retrofit'!$AD$28,IF(F86="Scenario3PBT9",'Minor retrofit'!$AE$28,"")))&amp;IF(F86="Scenario1PBT10",'Minor retrofit'!$AF$28,IF(F86="Scenario2PBT10",'Minor retrofit'!$AG$28,IF(F86="Scenario3PBT10",'Minor retrofit'!$AH$28,"")))&amp;IF(F86="Scenario1PBT11",'Minor retrofit'!$AI$28,IF(F86="Scenario2PBT11",'Minor retrofit'!$AJ$28,IF(F86="Scenario3PBT11",'Minor retrofit'!$AK$28,"")))&amp;IF(F86="Scenario1PBT12",'Minor retrofit'!$AL$28,IF(F86="Scenario2PBT12",'Minor retrofit'!$AM$28,IF(F86="Scenario3PBT12",'Minor retrofit'!$AN$28,"")))&amp;IF(F86="Scenario1PBT13",'Minor retrofit'!$AO$28,IF(F86="Scenario2PBT13",'Minor retrofit'!$AP$28,IF(F86="Scenario3PBT13",'Minor retrofit'!$AQ$28,"")))&amp;IF(F86="Scenario1PBT14",'Minor retrofit'!$AR$28,IF(F86="Scenario2PBT14",'Minor retrofit'!$AS$28,IF(F86="Scenario3PBT14",'Minor retrofit'!$AT$28,"")))&amp;IF(F86="Scenario1PBT15",'Minor retrofit'!$AU$28,IF(F86="Scenario2PBT15",'Minor retrofit'!$AV$28,IF(F86="Scenario3PBT15",'Minor retrofit'!$AW$28,"")))</f>
        <v/>
      </c>
      <c r="T86" s="207">
        <f t="shared" si="31"/>
        <v>0</v>
      </c>
      <c r="U86" s="206" t="str">
        <f>IF(F86="Scenario1PBT1",'Minor retrofit'!$E$39,IF(F86="Scenario2PBT1",'Minor retrofit'!$F$39,IF(F86="Scenario3PBT1",'Minor retrofit'!$G$39,"")))&amp;IF(F86="Scenario1PBT2",'Minor retrofit'!$H$39,IF(F86="Scenario2PBT2",'Minor retrofit'!$I$39,IF(F86="Scenario3PBT2",'Minor retrofit'!$J$39,"")))&amp;IF(F86="Scenario1PBT3",'Minor retrofit'!$K$39,IF(F86="Scenario2PBT3",'Minor retrofit'!$L$39,IF(F86="Scenario3PBT3",'Minor retrofit'!$M$39,"")))&amp;IF(F86="Scenario1PBT4",'Minor retrofit'!$N$39,IF(F86="Scenario2PBT4",'Minor retrofit'!$O$39,IF(F86="Scenario3PBT4",'Minor retrofit'!$P$39,"")))&amp;IF(F86="Scenario1PBT5",'Minor retrofit'!$Q$39,IF(F86="Scenario2PBT5",'Minor retrofit'!$R$39,IF(F86="Scenario3PBT5",'Minor retrofit'!$S$39,"")))&amp;IF(F86="Scenario1PBT6",'Minor retrofit'!$T$39,IF(F86="Scenario2PBT6",'Minor retrofit'!$U$39,IF(F86="Scenario3PBT6",'Minor retrofit'!$V$39,"")))&amp;IF(F86="Scenario1PBT7",'Minor retrofit'!$W$39,IF(F86="Scenario2PBT7",'Minor retrofit'!$X$39,IF(F86="Scenario3PBT7",'Minor retrofit'!$Y$39,"")))&amp;IF(F86="Scenario1PBT8",'Minor retrofit'!$Z$39,IF(F86="Scenario2PBT8",'Minor retrofit'!$AA$39,IF(F86="Scenario3PBT8",'Minor retrofit'!$AB$39,"")))&amp;IF(F86="Scenario1PBT9",'Minor retrofit'!$AC$39,IF(F86="Scenario2PBT9",'Minor retrofit'!$AD$39,IF(F86="Scenario3PBT9",'Minor retrofit'!$AE$39,"")))&amp;IF(F86="Scenario1PBT10",'Minor retrofit'!$AF$39,IF(F86="Scenario2PBT10",'Minor retrofit'!$AG$39,IF(F86="Scenario3PBT10",'Minor retrofit'!$AH$39,"")))&amp;IF(F86="Scenario1PBT11",'Minor retrofit'!$AI$39,IF(F86="Scenario2PBT11",'Minor retrofit'!$AJ$39,IF(F86="Scenario3PBT11",'Minor retrofit'!$AK$39,"")))&amp;IF(F86="Scenario1PBT12",'Minor retrofit'!$AL$39,IF(F86="Scenario2PBT12",'Minor retrofit'!$AM$39,IF(F86="Scenario3PBT12",'Minor retrofit'!$AN$39,"")))&amp;IF(F86="Scenario1PBT13",'Minor retrofit'!$AO$39,IF(F86="Scenario2PBT13",'Minor retrofit'!$AP$39,IF(F86="Scenario3PBT13",'Minor retrofit'!$AQ$39,"")))&amp;IF(F86="Scenario1PBT14",'Minor retrofit'!$AR$39,IF(F86="Scenario2PBT14",'Minor retrofit'!$AS$39,IF(F86="Scenario3PBT14",'Minor retrofit'!$AT$39,"")))&amp;IF(F86="Scenario1PBT15",'Minor retrofit'!$AU$39,IF(F86="Scenario2PBT15",'Minor retrofit'!$AV$39,IF(F86="Scenario3PBT15",'Minor retrofit'!$AW$39,"")))</f>
        <v/>
      </c>
      <c r="V86" s="117">
        <f t="shared" si="32"/>
        <v>0</v>
      </c>
      <c r="W86" s="117" t="str">
        <f>IF(F86="Scenario1PBT1",'Minor retrofit'!$E$41,IF(F86="Scenario2PBT1",'Minor retrofit'!$F$41,IF(F86="Scenario3PBT1",'Minor retrofit'!$G$41,"")))&amp;IF(F86="Scenario1PBT2",'Minor retrofit'!$H$41,IF(F86="Scenario2PBT2",'Minor retrofit'!$I$41,IF(F86="Scenario3PBT2",'Minor retrofit'!$J$41,"")))&amp;IF(F86="Scenario1PBT3",'Minor retrofit'!$K$41,IF(F86="Scenario2PBT3",'Minor retrofit'!$L$41,IF(F86="Scenario3PBT3",'Minor retrofit'!$M$41,"")))&amp;IF(F86="Scenario1PBT4",'Minor retrofit'!$N$41,IF(F86="Scenario2PBT4",'Minor retrofit'!$O$41,IF(F86="Scenario3PBT4",'Minor retrofit'!$P$41,"")))&amp;IF(F86="Scenario1PBT5",'Minor retrofit'!$Q$41,IF(F86="Scenario2PBT5",'Minor retrofit'!$R$41,IF(F86="Scenario3PBT5",'Minor retrofit'!$S$41,"")))&amp;IF(F86="Scenario1PBT6",'Minor retrofit'!$T$41,IF(F86="Scenario2PBT6",'Minor retrofit'!$U$41,IF(F86="Scenario3PBT6",'Minor retrofit'!$V$41,"")))&amp;IF(F86="Scenario1PBT7",'Minor retrofit'!$W$41,IF(F86="Scenario2PBT7",'Minor retrofit'!$X$41,IF(F86="Scenario3PBT7",'Minor retrofit'!$Y$41,"")))&amp;IF(F86="Scenario1PBT8",'Minor retrofit'!$Z$41,IF(F86="Scenario2PBT8",'Minor retrofit'!$AA$41,IF(F86="Scenario3PBT8",'Minor retrofit'!$AB$41,"")))&amp;IF(F86="Scenario1PBT9",'Minor retrofit'!$AC$41,IF(F86="Scenario2PBT9",'Minor retrofit'!$AD$41,IF(F86="Scenario3PBT9",'Minor retrofit'!$AE$41,"")))&amp;IF(F86="Scenario1PBT10",'Minor retrofit'!$AF$41,IF(F86="Scenario2PBT10",'Minor retrofit'!$AG$41,IF(F86="Scenario3PBT10",'Minor retrofit'!$AH$41,"")))&amp;IF(F86="Scenario1PBT11",'Minor retrofit'!$AI$41,IF(F86="Scenario2PBT11",'Minor retrofit'!$AJ$41,IF(F86="Scenario3PBT11",'Minor retrofit'!$AK$41,"")))&amp;IF(F86="Scenario1PBT12",'Minor retrofit'!$AL$41,IF(F86="Scenario2PBT12",'Minor retrofit'!$AM$41,IF(F86="Scenario3PBT12",'Minor retrofit'!$AN$41,"")))&amp;IF(F86="Scenario1PBT13",'Minor retrofit'!$AO$41,IF(F86="Scenario2PBT13",'Minor retrofit'!$AP$41,IF(F86="Scenario3PBT13",'Minor retrofit'!$AQ$41,"")))&amp;IF(F86="Scenario1PBT14",'Minor retrofit'!$AR$41,IF(F86="Scenario2PBT14",'Minor retrofit'!$AS$41,IF(F86="Scenario3PBT14",'Minor retrofit'!$AT$41,"")))&amp;IF(F86="Scenario1PBT15",'Minor retrofit'!$AU$41,IF(F86="Scenario2PBT15",'Minor retrofit'!$AV$41,IF(F86="Scenario3PBT15",'Minor retrofit'!$AW$41,"")))</f>
        <v/>
      </c>
      <c r="X86" s="117">
        <f t="shared" si="33"/>
        <v>0</v>
      </c>
      <c r="Y86" s="117" t="str">
        <f>IF(F86="Scenario1PBT1",'Minor retrofit'!$E$43,IF(F86="Scenario2PBT1",'Minor retrofit'!$F$43,IF(F86="Scenario3PBT1",'Minor retrofit'!$G$43,"")))&amp;IF(F86="Scenario1PBT2",'Minor retrofit'!$H$43,IF(F86="Scenario2PBT2",'Minor retrofit'!$I$43,IF(F86="Scenario3PBT2",'Minor retrofit'!$J$43,"")))&amp;IF(F86="Scenario1PBT3",'Minor retrofit'!$K$43,IF(F86="Scenario2PBT3",'Minor retrofit'!$L$43,IF(F86="Scenario3PBT3",'Minor retrofit'!$M$43,"")))&amp;IF(F86="Scenario1PBT4",'Minor retrofit'!$N$43,IF(F86="Scenario2PBT4",'Minor retrofit'!$O$43,IF(F86="Scenario3PBT4",'Minor retrofit'!$P$43,"")))&amp;IF(F86="Scenario1PBT5",'Minor retrofit'!$Q$43,IF(F86="Scenario2PBT5",'Minor retrofit'!$R$43,IF(F86="Scenario3PBT5",'Minor retrofit'!$S$43,"")))&amp;IF(F86="Scenario1PBT6",'Minor retrofit'!$T$43,IF(F86="Scenario2PBT6",'Minor retrofit'!$U$43,IF(F86="Scenario3PBT6",'Minor retrofit'!$V$43,"")))&amp;IF(F86="Scenario1PBT7",'Minor retrofit'!$W$43,IF(F86="Scenario2PBT7",'Minor retrofit'!$X$43,IF(F86="Scenario3PBT7",'Minor retrofit'!$Y$43,"")))&amp;IF(F86="Scenario1PBT8",'Minor retrofit'!$Z$43,IF(F86="Scenario2PBT8",'Minor retrofit'!$AA$43,IF(F86="Scenario3PBT8",'Minor retrofit'!$AB$43,"")))&amp;IF(F86="Scenario1PBT9",'Minor retrofit'!$AC$43,IF(F86="Scenario2PBT9",'Minor retrofit'!$AD$43,IF(F86="Scenario3PBT9",'Minor retrofit'!$AE$43,"")))&amp;IF(F86="Scenario1PBT10",'Minor retrofit'!$AF$43,IF(F86="Scenario2PBT10",'Minor retrofit'!$AG$43,IF(F86="Scenario3PBT10",'Minor retrofit'!$AH$43,"")))&amp;IF(F86="Scenario1PBT11",'Minor retrofit'!$AI$43,IF(F86="Scenario2PBT11",'Minor retrofit'!$AJ$43,IF(F86="Scenario3PBT11",'Minor retrofit'!$AK$43,"")))&amp;IF(F86="Scenario1PBT12",'Minor retrofit'!$AL$43,IF(F86="Scenario2PBT12",'Minor retrofit'!$AM$43,IF(F86="Scenario3PBT12",'Minor retrofit'!$AN$43,"")))&amp;IF(F86="Scenario1PBT13",'Minor retrofit'!$AO$43,IF(F86="Scenario2PBT13",'Minor retrofit'!$AP$43,IF(F86="Scenario3PBT13",'Minor retrofit'!$AQ$43,"")))&amp;IF(F86="Scenario1PBT14",'Minor retrofit'!$AR$43,IF(F86="Scenario2PBT14",'Minor retrofit'!$AS$43,IF(F86="Scenario3PBT14",'Minor retrofit'!$AT$43,"")))&amp;IF(F86="Scenario1PBT15",'Minor retrofit'!$AU$43,IF(F86="Scenario2PBT15",'Minor retrofit'!$AV$43,IF(F86="Scenario3PBT15",'Minor retrofit'!$AW$43,"")))</f>
        <v/>
      </c>
      <c r="Z86" s="117">
        <f t="shared" si="34"/>
        <v>0</v>
      </c>
      <c r="AA86" s="178" t="str">
        <f>IF(F86="Scenario1PBT1",'Minor retrofit'!$E$102,IF(F86="Scenario2PBT1",'Minor retrofit'!$F$102,IF(F86="Scenario3PBT1",'Minor retrofit'!$G$102,"")))&amp;IF(F86="Scenario1PBT2",'Minor retrofit'!$H$102,IF(F86="Scenario2PBT2",'Minor retrofit'!$I$102,IF(F86="Scenario3PBT2",'Minor retrofit'!$J$102,"")))&amp;IF(F86="Scenario1PBT3",'Minor retrofit'!$K$102,IF(F86="Scenario2PBT3",'Minor retrofit'!$L$102,IF(F86="Scenario3PBT3",'Minor retrofit'!$M$102,"")))&amp;IF(F86="Scenario1PBT4",'Minor retrofit'!$N$102,IF(F86="Scenario2PBT4",'Minor retrofit'!$O$102,IF(F86="Scenario3PBT4",'Minor retrofit'!$P$102,"")))&amp;IF(F86="Scenario1PBT5",'Minor retrofit'!$Q$102,IF(F86="Scenario2PBT5",'Minor retrofit'!$R$102,IF(F86="Scenario3PBT5",'Minor retrofit'!$S$102,"")))&amp;IF(F86="Scenario1PBT6",'Minor retrofit'!$T$102,IF(F86="Scenario2PBT6",'Minor retrofit'!$U$102,IF(F86="Scenario3PBT6",'Minor retrofit'!$V$102,"")))&amp;IF(F86="Scenario1PBT7",'Minor retrofit'!$W$102,IF(F86="Scenario2PBT7",'Minor retrofit'!$X$102,IF(F86="Scenario3PBT7",'Minor retrofit'!$Y$102,"")))&amp;IF(F86="Scenario1PBT8",'Minor retrofit'!$Z$102,IF(F86="Scenario2PBT8",'Minor retrofit'!$AA$102,IF(F86="Scenario3PBT8",'Minor retrofit'!$AB$102,"")))&amp;IF(F86="Scenario1PBT9",'Minor retrofit'!$AC$102,IF(F86="Scenario2PBT9",'Minor retrofit'!$AD$102,IF(F86="Scenario3PBT9",'Minor retrofit'!$AE$102,"")))&amp;IF(F86="Scenario1PBT10",'Minor retrofit'!$AF$102,IF(F86="Scenario2PBT10",'Minor retrofit'!$AG$102,IF(F86="Scenario3PBT10",'Minor retrofit'!$AH$102,"")))&amp;IF(F86="Scenario1PBT11",'Minor retrofit'!$AI$102,IF(F86="Scenario2PBT11",'Minor retrofit'!$AJ$102,IF(F86="Scenario3PBT11",'Minor retrofit'!$AK$102,"")))&amp;IF(F86="Scenario1PBT12",'Minor retrofit'!$AL$102,IF(F86="Scenario2PBT12",'Minor retrofit'!$AM$102,IF(F86="Scenario3PBT12",'Minor retrofit'!$AN$102,"")))&amp;IF(F86="Scenario1PBT13",'Minor retrofit'!$AO$102,IF(F86="Scenario2PBT13",'Minor retrofit'!$AP$102,IF(F86="Scenario3PBT13",'Minor retrofit'!$AQ$102,"")))&amp;IF(F86="Scenario1PBT14",'Minor retrofit'!$AR$102,IF(F86="Scenario2PBT14",'Minor retrofit'!$AS$102,IF(F86="Scenario3PBT14",'Minor retrofit'!$AT$102,"")))&amp;IF(F86="Scenario1PBT15",'Minor retrofit'!$AU$102,IF(F86="Scenario2PBT15",'Minor retrofit'!$AV$102,IF(F86="Scenario3PBT15",'Minor retrofit'!$AW$102,"")))</f>
        <v/>
      </c>
      <c r="AB86" s="179">
        <f t="shared" si="35"/>
        <v>0</v>
      </c>
      <c r="AC86" s="208">
        <f>IFERROR('Projection_Base-case'!G86-G86,0)</f>
        <v>0</v>
      </c>
      <c r="AD86" s="178">
        <f t="shared" si="36"/>
        <v>0</v>
      </c>
      <c r="AE86" s="117">
        <f>IFERROR(100*AC86/'Projection_Base-case'!G86,0)</f>
        <v>0</v>
      </c>
      <c r="AF86" s="117">
        <f>IFERROR('Projection_Base-case'!I86-I86,0)</f>
        <v>0</v>
      </c>
      <c r="AG86" s="178">
        <f t="shared" si="37"/>
        <v>0</v>
      </c>
      <c r="AH86" s="117">
        <f>IFERROR(100*AF86/'Projection_Base-case'!I86,0)</f>
        <v>0</v>
      </c>
      <c r="AI86" s="117">
        <f>IFERROR('Projection_Base-case'!K86-K86,0)</f>
        <v>0</v>
      </c>
      <c r="AJ86" s="178">
        <f t="shared" si="38"/>
        <v>0</v>
      </c>
      <c r="AK86" s="117">
        <f>IFERROR(100*AI86/'Projection_Base-case'!K86,0)</f>
        <v>0</v>
      </c>
      <c r="AL86" s="117">
        <f>IFERROR(M86-'Projection_Base-case'!M86,0)</f>
        <v>0</v>
      </c>
      <c r="AM86" s="178">
        <f t="shared" si="39"/>
        <v>0</v>
      </c>
      <c r="AN86" s="179">
        <f>IFERROR(IF('Projection_Base-case'!N86&gt;0,100*AM86/'Projection_Base-case'!N86,100*AM86/N86),0)</f>
        <v>0</v>
      </c>
      <c r="AO86" s="206">
        <f>IFERROR('Projection_Base-case'!O86-O86,0)</f>
        <v>0</v>
      </c>
      <c r="AP86" s="178">
        <f t="shared" si="40"/>
        <v>0</v>
      </c>
      <c r="AQ86" s="117">
        <f>IFERROR(100*AO86/'Projection_Base-case'!O86,0)</f>
        <v>0</v>
      </c>
      <c r="AR86" s="117">
        <f>IFERROR('Projection_Base-case'!Q86-Q86,0)</f>
        <v>0</v>
      </c>
      <c r="AS86" s="178">
        <f t="shared" si="41"/>
        <v>0</v>
      </c>
      <c r="AT86" s="117">
        <f>IFERROR(100*AR86/'Projection_Base-case'!Q86,0)</f>
        <v>0</v>
      </c>
      <c r="AU86" s="117">
        <f>IFERROR('Projection_Base-case'!S86-S86,0)</f>
        <v>0</v>
      </c>
      <c r="AV86" s="178">
        <f t="shared" si="42"/>
        <v>0</v>
      </c>
      <c r="AW86" s="118">
        <f>IFERROR(100*AU86/'Projection_Base-case'!S86,0)</f>
        <v>0</v>
      </c>
      <c r="AX86" s="206">
        <f>IFERROR('Projection_Base-case'!U86-U86,0)</f>
        <v>0</v>
      </c>
      <c r="AY86" s="178">
        <f t="shared" si="43"/>
        <v>0</v>
      </c>
      <c r="AZ86" s="117">
        <f>IFERROR(100*AX86/'Projection_Base-case'!U86,0)</f>
        <v>0</v>
      </c>
      <c r="BA86" s="117">
        <f>IFERROR('Projection_Base-case'!W86-W86,0)</f>
        <v>0</v>
      </c>
      <c r="BB86" s="178">
        <f t="shared" si="44"/>
        <v>0</v>
      </c>
      <c r="BC86" s="117">
        <f>IFERROR(100*BA86/'Projection_Base-case'!W86,0)</f>
        <v>0</v>
      </c>
      <c r="BD86" s="117">
        <f>IFERROR('Projection_Base-case'!Y86-Y86,0)</f>
        <v>0</v>
      </c>
      <c r="BE86" s="178">
        <f t="shared" si="45"/>
        <v>0</v>
      </c>
      <c r="BF86" s="117">
        <f>IFERROR(100*BD86/'Projection_Base-case'!Y86,0)</f>
        <v>0</v>
      </c>
      <c r="BG86" s="178">
        <f t="shared" si="46"/>
        <v>0</v>
      </c>
      <c r="BH86" s="179">
        <f t="shared" si="47"/>
        <v>0</v>
      </c>
    </row>
    <row r="87" spans="1:60">
      <c r="A87" s="205">
        <v>82</v>
      </c>
      <c r="B87" s="178">
        <f>IF('Projection_Base-case'!B87&lt;&gt;"",'Projection_Base-case'!B87,0)</f>
        <v>0</v>
      </c>
      <c r="C87" s="178">
        <f>IF('Projection_Base-case'!C87&lt;&gt;"",'Projection_Base-case'!C87,0)</f>
        <v>0</v>
      </c>
      <c r="D87" s="178">
        <f>IF('Projection_Base-case'!D87&lt;&gt;"",'Projection_Base-case'!D87,0)</f>
        <v>0</v>
      </c>
      <c r="E87" s="176" t="str">
        <f>IF(AND('Résultats Minor'!$AC$3="OUI",'Résultats Minor'!E86&lt;&gt;""),'Résultats Minor'!E86,IF(OR(D87="PBT2",D87="PBT3",D87="PBT5",D87="PBT8",D87="PBT9"),"Scenario1",IF(OR(D87="PBT6",D87="PBT7",D87="PBT10"),"Scenario2",IF(OR(D87="PBT1",D87="PBT4"),"Scenario3",""))))</f>
        <v/>
      </c>
      <c r="F87" s="202" t="str">
        <f t="shared" si="24"/>
        <v>0</v>
      </c>
      <c r="G87" s="206" t="str">
        <f>IF(F87="Scenario1PBT1",'Minor retrofit'!$E$7,IF(F87="Scenario2PBT1",'Minor retrofit'!$F$7,IF(F87="Scenario3PBT1",'Minor retrofit'!$G$7,"")))&amp;IF(F87="Scenario1PBT2",'Minor retrofit'!$H$7,IF(F87="Scenario2PBT2",'Minor retrofit'!$I$7,IF(F87="Scenario3PBT2",'Minor retrofit'!$J$7,"")))&amp;IF(F87="Scenario1PBT3",'Minor retrofit'!$K$7,IF(F87="Scenario2PBT3",'Minor retrofit'!$L$7,IF(F87="Scenario3PBT3",'Minor retrofit'!$M$7,"")))&amp;IF(F87="Scenario1PBT4",'Minor retrofit'!$N$7,IF(F87="Scenario2PBT4",'Minor retrofit'!$O$7,IF(F87="Scenario3PBT4",'Minor retrofit'!$P$7,"")))&amp;IF(F87="Scenario1PBT5",'Minor retrofit'!$Q$7,IF(F87="Scenario2PBT5",'Minor retrofit'!$R$7,IF(F87="Scenario3PBT5",'Minor retrofit'!$S$7,"")))&amp;IF(F87="Scenario1PBT6",'Minor retrofit'!$T$7,IF(F87="Scenario2PBT6",'Minor retrofit'!$U$7,IF(F87="Scenario3PBT6",'Minor retrofit'!$V$7,"")))&amp;IF(F87="Scenario1PBT7",'Minor retrofit'!$W$7,IF(F87="Scenario2PBT7",'Minor retrofit'!$X$7,IF(F87="Scenario3PBT7",'Minor retrofit'!$Y$7,"")))&amp;IF(F87="Scenario1PBT8",'Minor retrofit'!$Z$7,IF(F87="Scenario2PBT8",'Minor retrofit'!$AA$7,IF(F87="Scenario3PBT8",'Minor retrofit'!$AB$7,"")))&amp;IF(F87="Scenario1PBT9",'Minor retrofit'!$AC$7,IF(F87="Scenario2PBT9",'Minor retrofit'!$AD$7,IF(F87="Scenario3PBT9",'Minor retrofit'!$AE$7,"")))&amp;IF(F87="Scenario1PBT10",'Minor retrofit'!$AF$7,IF(F87="Scenario2PBT10",'Minor retrofit'!$AG$7,IF(F87="Scenario3PBT10",'Minor retrofit'!$AH$7,"")))&amp;IF(F87="Scenario1PBT11",'Minor retrofit'!$AI$7,IF(F87="Scenario2PBT11",'Minor retrofit'!$AJ$7,IF(F87="Scenario3PBT11",'Minor retrofit'!$AK$7,"")))&amp;IF(F87="Scenario1PBT12",'Minor retrofit'!$AL$7,IF(F87="Scenario2PBT12",'Minor retrofit'!$AM$7,IF(F87="Scenario3PBT12",'Minor retrofit'!$AN$7,"")))&amp;IF(F87="Scenario1PBT13",'Minor retrofit'!$AO$7,IF(F87="Scenario2PBT13",'Minor retrofit'!$AP$7,IF(F87="Scenario3PBT13",'Minor retrofit'!$AQ$7,"")))&amp;IF(F87="Scenario1PBT14",'Minor retrofit'!$AR$7,IF(F87="Scenario2PBT14",'Minor retrofit'!$AS$7,IF(F87="Scenario3PBT14",'Minor retrofit'!$AT$7,"")))&amp;IF(F87="Scenario1PBT15",'Minor retrofit'!$AU$7,IF(F87="Scenario2PBT15",'Minor retrofit'!$AV$7,IF(F87="Scenario3PBT15",'Minor retrofit'!$AW$7,"")))</f>
        <v/>
      </c>
      <c r="H87" s="117">
        <f t="shared" si="25"/>
        <v>0</v>
      </c>
      <c r="I87" s="117" t="str">
        <f>IF(F87="Scenario1PBT1",'Minor retrofit'!$E$17,IF(F87="Scenario2PBT1",'Minor retrofit'!$F$17,IF(F87="Scenario3PBT1",'Minor retrofit'!$G$17,"")))&amp;IF(F87="Scenario1PBT2",'Minor retrofit'!$H$17,IF(F87="Scenario2PBT2",'Minor retrofit'!$I$17,IF(F87="Scenario3PBT2",'Minor retrofit'!$J$17,"")))&amp;IF(F87="Scenario1PBT3",'Minor retrofit'!$K$17,IF(F87="Scenario2PBT3",'Minor retrofit'!$L$17,IF(F87="Scenario3PBT3",'Minor retrofit'!$M$17,"")))&amp;IF(F87="Scenario1PBT4",'Minor retrofit'!$N$17,IF(F87="Scenario2PBT4",'Minor retrofit'!$O$17,IF(F87="Scenario3PBT4",'Minor retrofit'!$P$17,"")))&amp;IF(F87="Scenario1PBT5",'Minor retrofit'!$Q$17,IF(F87="Scenario2PBT5",'Minor retrofit'!$R$17,IF(F87="Scenario3PBT5",'Minor retrofit'!$S$17,"")))&amp;IF(F87="Scenario1PBT6",'Minor retrofit'!$T$17,IF(F87="Scenario2PBT6",'Minor retrofit'!$U$17,IF(F87="Scenario3PBT6",'Minor retrofit'!$V$17,"")))&amp;IF(F87="Scenario1PBT7",'Minor retrofit'!$W$17,IF(F87="Scenario2PBT7",'Minor retrofit'!$X$17,IF(F87="Scenario3PBT7",'Minor retrofit'!$Y$17,"")))&amp;IF(F87="Scenario1PBT8",'Minor retrofit'!$Z$17,IF(F87="Scenario2PBT8",'Minor retrofit'!$AA$17,IF(F87="Scenario3PBT8",'Minor retrofit'!$AB$17,"")))&amp;IF(F87="Scenario1PBT9",'Minor retrofit'!$AC$17,IF(F87="Scenario2PBT9",'Minor retrofit'!$AD$17,IF(F87="Scenario3PBT9",'Minor retrofit'!$AE$17,"")))&amp;IF(F87="Scenario1PBT10",'Minor retrofit'!$AF$17,IF(F87="Scenario2PBT10",'Minor retrofit'!$AG$17,IF(F87="Scenario3PBT10",'Minor retrofit'!$AH$17,"")))&amp;IF(F87="Scenario1PBT11",'Minor retrofit'!$AI$17,IF(F87="Scenario2PBT11",'Minor retrofit'!$AJ$17,IF(F87="Scenario3PBT11",'Minor retrofit'!$AK$17,"")))&amp;IF(F87="Scenario1PBT12",'Minor retrofit'!$AL$17,IF(F87="Scenario2PBT12",'Minor retrofit'!$AM$17,IF(F87="Scenario3PBT12",'Minor retrofit'!$AN$17,"")))&amp;IF(F87="Scenario1PBT13",'Minor retrofit'!$AO$17,IF(F87="Scenario2PBT13",'Minor retrofit'!$AP$17,IF(F87="Scenario3PBT13",'Minor retrofit'!$AQ$17,"")))&amp;IF(F87="Scenario1PBT14",'Minor retrofit'!$AR$17,IF(F87="Scenario2PBT14",'Minor retrofit'!$AS$17,IF(F87="Scenario3PBT14",'Minor retrofit'!$AT$17,"")))&amp;IF(F87="Scenario1PBT15",'Minor retrofit'!$AU$17,IF(F87="Scenario2PBT15",'Minor retrofit'!$AV$17,IF(F87="Scenario3PBT15",'Minor retrofit'!$AW$17,"")))</f>
        <v/>
      </c>
      <c r="J87" s="117">
        <f t="shared" si="26"/>
        <v>0</v>
      </c>
      <c r="K87" s="117" t="str">
        <f>IF(F87="Scenario1PBT1",'Minor retrofit'!$E$19,IF(F87="Scenario2PBT1",'Minor retrofit'!$F$19,IF(F87="Scenario3PBT1",'Minor retrofit'!$G$19,"")))&amp;IF(F87="Scenario1PBT2",'Minor retrofit'!$H$19,IF(F87="Scenario2PBT2",'Minor retrofit'!$I$19,IF(F87="Scenario3PBT2",'Minor retrofit'!$J$19,"")))&amp;IF(F87="Scenario1PBT3",'Minor retrofit'!$K$19,IF(F87="Scenario2PBT3",'Minor retrofit'!$L$19,IF(F87="Scenario3PBT3",'Minor retrofit'!$M$19,"")))&amp;IF(F87="Scenario1PBT4",'Minor retrofit'!$N$19,IF(F87="Scenario2PBT4",'Minor retrofit'!$O$19,IF(F87="Scenario3PBT4",'Minor retrofit'!$P$19,"")))&amp;IF(F87="Scenario1PBT5",'Minor retrofit'!$Q$19,IF(F87="Scenario2PBT5",'Minor retrofit'!$R$19,IF(F87="Scenario3PBT5",'Minor retrofit'!$S$19,"")))&amp;IF(F87="Scenario1PBT6",'Minor retrofit'!$T$19,IF(F87="Scenario2PBT6",'Minor retrofit'!$U$19,IF(F87="Scenario3PBT6",'Minor retrofit'!$V$19,"")))&amp;IF(F87="Scenario1PBT7",'Minor retrofit'!$W$19,IF(F87="Scenario2PBT7",'Minor retrofit'!$X$19,IF(F87="Scenario3PBT7",'Minor retrofit'!$Y$19,"")))&amp;IF(F87="Scenario1PBT8",'Minor retrofit'!$Z$19,IF(F87="Scenario2PBT8",'Minor retrofit'!$AA$19,IF(F87="Scenario3PBT8",'Minor retrofit'!$AB$19,"")))&amp;IF(F87="Scenario1PBT9",'Minor retrofit'!$AC$19,IF(F87="Scenario2PBT9",'Minor retrofit'!$AD$19,IF(F87="Scenario3PBT9",'Minor retrofit'!$AE$19,"")))&amp;IF(F87="Scenario1PBT10",'Minor retrofit'!$AF$19,IF(F87="Scenario2PBT10",'Minor retrofit'!$AG$19,IF(F87="Scenario3PBT10",'Minor retrofit'!$AH$19,"")))&amp;IF(F87="Scenario1PBT11",'Minor retrofit'!$AI$19,IF(F87="Scenario2PBT11",'Minor retrofit'!$AJ$19,IF(F87="Scenario3PBT11",'Minor retrofit'!$AK$19,"")))&amp;IF(F87="Scenario1PBT12",'Minor retrofit'!$AL$19,IF(F87="Scenario2PBT12",'Minor retrofit'!$AM$19,IF(F87="Scenario3PBT12",'Minor retrofit'!$AN$19,"")))&amp;IF(F87="Scenario1PBT13",'Minor retrofit'!$AO$19,IF(F87="Scenario2PBT13",'Minor retrofit'!$AP$19,IF(F87="Scenario3PBT13",'Minor retrofit'!$AQ$19,"")))&amp;IF(F87="Scenario1PBT14",'Minor retrofit'!$AR$19,IF(F87="Scenario2PBT14",'Minor retrofit'!$AS$19,IF(F87="Scenario3PBT14",'Minor retrofit'!$AT$19,"")))&amp;IF(F87="Scenario1PBT15",'Minor retrofit'!$AU$19,IF(F87="Scenario2PBT15",'Minor retrofit'!$AV$19,IF(F87="Scenario3PBT15",'Minor retrofit'!$AW$19,"")))</f>
        <v/>
      </c>
      <c r="L87" s="117">
        <f t="shared" si="27"/>
        <v>0</v>
      </c>
      <c r="M87" s="117" t="str">
        <f>IF(F87="Scenario1PBT1",'Minor retrofit'!$E$21,IF(F87="Scenario2PBT1",'Minor retrofit'!$F$21,IF(F87="Scenario3PBT1",'Minor retrofit'!$G$21,"")))&amp;IF(F87="Scenario1PBT2",'Minor retrofit'!$H$21,IF(F87="Scenario2PBT2",'Minor retrofit'!$I$21,IF(F87="Scenario3PBT2",'Minor retrofit'!$J$21,"")))&amp;IF(F87="Scenario1PBT3",'Minor retrofit'!$K$21,IF(F87="Scenario2PBT3",'Minor retrofit'!$L$21,IF(F87="Scenario3PBT3",'Minor retrofit'!$M$21,"")))&amp;IF(F87="Scenario1PBT4",'Minor retrofit'!$N$21,IF(F87="Scenario2PBT4",'Minor retrofit'!$O$21,IF(F87="Scenario3PBT4",'Minor retrofit'!$P$21,"")))&amp;IF(F87="Scenario1PBT5",'Minor retrofit'!$Q$21,IF(F87="Scenario2PBT5",'Minor retrofit'!$R$21,IF(F87="Scenario3PBT5",'Minor retrofit'!$S$21,"")))&amp;IF(F87="Scenario1PBT6",'Minor retrofit'!$T$21,IF(F87="Scenario2PBT6",'Minor retrofit'!$U$21,IF(F87="Scenario3PBT6",'Minor retrofit'!$V$21,"")))&amp;IF(F87="Scenario1PBT7",'Minor retrofit'!$W$21,IF(F87="Scenario2PBT7",'Minor retrofit'!$X$21,IF(F87="Scenario3PBT7",'Minor retrofit'!$Y$21,"")))&amp;IF(F87="Scenario1PBT8",'Minor retrofit'!$Z$21,IF(F87="Scenario2PBT8",'Minor retrofit'!$AA$21,IF(F87="Scenario3PBT8",'Minor retrofit'!$AB$21,"")))&amp;IF(F87="Scenario1PBT9",'Minor retrofit'!$AC$21,IF(F87="Scenario2PBT9",'Minor retrofit'!$AD$21,IF(F87="Scenario3PBT9",'Minor retrofit'!$AE$21,"")))&amp;IF(F87="Scenario1PBT10",'Minor retrofit'!$AF$21,IF(F87="Scenario2PBT10",'Minor retrofit'!$AG$21,IF(F87="Scenario3PBT10",'Minor retrofit'!$AH$21,"")))&amp;IF(F87="Scenario1PBT11",'Minor retrofit'!$AI$21,IF(F87="Scenario2PBT11",'Minor retrofit'!$AJ$21,IF(F87="Scenario3PBT11",'Minor retrofit'!$AK$21,"")))&amp;IF(F87="Scenario1PBT12",'Minor retrofit'!$AL$21,IF(F87="Scenario2PBT12",'Minor retrofit'!$AM$21,IF(F87="Scenario3PBT12",'Minor retrofit'!$AN$21,"")))&amp;IF(F87="Scenario1PBT13",'Minor retrofit'!$AO$21,IF(F87="Scenario2PBT13",'Minor retrofit'!$AP$21,IF(F87="Scenario3PBT13",'Minor retrofit'!$AQ$21,"")))&amp;IF(F87="Scenario1PBT14",'Minor retrofit'!$AR$21,IF(F87="Scenario2PBT14",'Minor retrofit'!$AS$21,IF(F87="Scenario3PBT14",'Minor retrofit'!$AT$21,"")))&amp;IF(F87="Scenario1PBT15",'Minor retrofit'!$AU$21,IF(F87="Scenario2PBT15",'Minor retrofit'!$AV$21,IF(F87="Scenario3PBT15",'Minor retrofit'!$AW$21,"")))</f>
        <v/>
      </c>
      <c r="N87" s="118">
        <f t="shared" si="28"/>
        <v>0</v>
      </c>
      <c r="O87" s="206" t="str">
        <f>IF(F87="Scenario1PBT1",'Minor retrofit'!$E$24,IF(F87="Scenario2PBT1",'Minor retrofit'!$F$24,IF(F87="Scenario3PBT1",'Minor retrofit'!$G$24,"")))&amp;IF(F87="Scenario1PBT2",'Minor retrofit'!$H$24,IF(F87="Scenario2PBT2",'Minor retrofit'!$I$24,IF(F87="Scenario3PBT2",'Minor retrofit'!$J$24,"")))&amp;IF(F87="Scenario1PBT3",'Minor retrofit'!$K$24,IF(F87="Scenario2PBT3",'Minor retrofit'!$L$24,IF(F87="Scenario3PBT3",'Minor retrofit'!$M$24,"")))&amp;IF(F87="Scenario1PBT4",'Minor retrofit'!$N$24,IF(F87="Scenario2PBT4",'Minor retrofit'!$O$24,IF(F87="Scenario3PBT4",'Minor retrofit'!$P$24,"")))&amp;IF(F87="Scenario1PBT5",'Minor retrofit'!$Q$24,IF(F87="Scenario2PBT5",'Minor retrofit'!$R$24,IF(F87="Scenario3PBT5",'Minor retrofit'!$S$24,"")))&amp;IF(F87="Scenario1PBT6",'Minor retrofit'!$T$24,IF(F87="Scenario2PBT6",'Minor retrofit'!$U$24,IF(F87="Scenario3PBT6",'Minor retrofit'!$V$24,"")))&amp;IF(F87="Scenario1PBT7",'Minor retrofit'!$W$24,IF(F87="Scenario2PBT7",'Minor retrofit'!$X$24,IF(F87="Scenario3PBT7",'Minor retrofit'!$Y$24,"")))&amp;IF(F87="Scenario1PBT8",'Minor retrofit'!$Z$24,IF(F87="Scenario2PBT8",'Minor retrofit'!$AA$24,IF(F87="Scenario3PBT8",'Minor retrofit'!$AB$24,"")))&amp;IF(F87="Scenario1PBT9",'Minor retrofit'!$AC$24,IF(F87="Scenario2PBT9",'Minor retrofit'!$AD$24,IF(F87="Scenario3PBT9",'Minor retrofit'!$AE$24,"")))&amp;IF(F87="Scenario1PBT10",'Minor retrofit'!$AF$24,IF(F87="Scenario2PBT10",'Minor retrofit'!$AG$24,IF(F87="Scenario3PBT10",'Minor retrofit'!$AH$24,"")))&amp;IF(F87="Scenario1PBT11",'Minor retrofit'!$AI$24,IF(F87="Scenario2PBT11",'Minor retrofit'!$AJ$24,IF(F87="Scenario3PBT11",'Minor retrofit'!$AK$24,"")))&amp;IF(F87="Scenario1PBT12",'Minor retrofit'!$AL$24,IF(F87="Scenario2PBT12",'Minor retrofit'!$AM$24,IF(F87="Scenario3PBT12",'Minor retrofit'!$AN$24,"")))&amp;IF(F87="Scenario1PBT13",'Minor retrofit'!$AO$24,IF(F87="Scenario2PBT13",'Minor retrofit'!$AP$24,IF(F87="Scenario3PBT13",'Minor retrofit'!$AQ$24,"")))&amp;IF(F87="Scenario1PBT14",'Minor retrofit'!$AR$24,IF(F87="Scenario2PBT14",'Minor retrofit'!$AS$24,IF(F87="Scenario3PBT14",'Minor retrofit'!$AT$24,"")))&amp;IF(F87="Scenario1PBT15",'Minor retrofit'!$AU$24,IF(F87="Scenario2PBT15",'Minor retrofit'!$AV$24,IF(F87="Scenario3PBT15",'Minor retrofit'!$AW$24,"")))</f>
        <v/>
      </c>
      <c r="P87" s="117">
        <f t="shared" si="29"/>
        <v>0</v>
      </c>
      <c r="Q87" s="117" t="str">
        <f>IF(F87="Scenario1PBT1",'Minor retrofit'!$E$26,IF(F87="Scenario2PBT1",'Minor retrofit'!$F$26,IF(F87="Scenario3PBT1",'Minor retrofit'!$G$26,"")))&amp;IF(F87="Scenario1PBT2",'Minor retrofit'!$H$26,IF(F87="Scenario2PBT2",'Minor retrofit'!$I$26,IF(F87="Scenario3PBT2",'Minor retrofit'!$J$26,"")))&amp;IF(F87="Scenario1PBT3",'Minor retrofit'!$K$26,IF(F87="Scenario2PBT3",'Minor retrofit'!$L$26,IF(F87="Scenario3PBT3",'Minor retrofit'!$M$26,"")))&amp;IF(F87="Scenario1PBT4",'Minor retrofit'!$N$26,IF(F87="Scenario2PBT4",'Minor retrofit'!$O$26,IF(F87="Scenario3PBT4",'Minor retrofit'!$P$26,"")))&amp;IF(F87="Scenario1PBT5",'Minor retrofit'!$Q$26,IF(F87="Scenario2PBT5",'Minor retrofit'!$R$26,IF(F87="Scenario3PBT5",'Minor retrofit'!$S$26,"")))&amp;IF(F87="Scenario1PBT6",'Minor retrofit'!$T$26,IF(F87="Scenario2PBT6",'Minor retrofit'!$U$26,IF(F87="Scenario3PBT6",'Minor retrofit'!$V$26,"")))&amp;IF(F87="Scenario1PBT7",'Minor retrofit'!$W$26,IF(F87="Scenario2PBT7",'Minor retrofit'!$X$26,IF(F87="Scenario3PBT7",'Minor retrofit'!$Y$26,"")))&amp;IF(F87="Scenario1PBT8",'Minor retrofit'!$Z$26,IF(F87="Scenario2PBT8",'Minor retrofit'!$AA$26,IF(F87="Scenario3PBT8",'Minor retrofit'!$AB$26,"")))&amp;IF(F87="Scenario1PBT9",'Minor retrofit'!$AC$26,IF(F87="Scenario2PBT9",'Minor retrofit'!$AD$26,IF(F87="Scenario3PBT9",'Minor retrofit'!$AE$26,"")))&amp;IF(F87="Scenario1PBT10",'Minor retrofit'!$AF$26,IF(F87="Scenario2PBT10",'Minor retrofit'!$AG$26,IF(F87="Scenario3PBT10",'Minor retrofit'!$AH$26,"")))&amp;IF(F87="Scenario1PBT11",'Minor retrofit'!$AI$26,IF(F87="Scenario2PBT11",'Minor retrofit'!$AJ$26,IF(F87="Scenario3PBT11",'Minor retrofit'!$AK$26,"")))&amp;IF(F87="Scenario1PBT12",'Minor retrofit'!$AL$26,IF(F87="Scenario2PBT12",'Minor retrofit'!$AM$26,IF(F87="Scenario3PBT12",'Minor retrofit'!$AN$26,"")))&amp;IF(F87="Scenario1PBT13",'Minor retrofit'!$AO$26,IF(F87="Scenario2PBT13",'Minor retrofit'!$AP$26,IF(F87="Scenario3PBT13",'Minor retrofit'!$AQ$26,"")))&amp;IF(F87="Scenario1PBT14",'Minor retrofit'!$AR$26,IF(F87="Scenario2PBT14",'Minor retrofit'!$AS$26,IF(F87="Scenario3PBT14",'Minor retrofit'!$AT$26,"")))&amp;IF(F87="Scenario1PBT15",'Minor retrofit'!$AU$26,IF(F87="Scenario2PBT15",'Minor retrofit'!$AV$26,IF(F87="Scenario3PBT15",'Minor retrofit'!$AW$26,"")))</f>
        <v/>
      </c>
      <c r="R87" s="117">
        <f t="shared" si="30"/>
        <v>0</v>
      </c>
      <c r="S87" s="117" t="str">
        <f>IF(F87="Scenario1PBT1",'Minor retrofit'!$E$28,IF(F87="Scenario2PBT1",'Minor retrofit'!$F$28,IF(F87="Scenario3PBT1",'Minor retrofit'!$G$28,"")))&amp;IF(F87="Scenario1PBT2",'Minor retrofit'!$H$28,IF(F87="Scenario2PBT2",'Minor retrofit'!$I$28,IF(F87="Scenario3PBT2",'Minor retrofit'!$J$28,"")))&amp;IF(F87="Scenario1PBT3",'Minor retrofit'!$K$28,IF(F87="Scenario2PBT3",'Minor retrofit'!$L$28,IF(F87="Scenario3PBT3",'Minor retrofit'!$M$28,"")))&amp;IF(F87="Scenario1PBT4",'Minor retrofit'!$N$28,IF(F87="Scenario2PBT4",'Minor retrofit'!$O$28,IF(F87="Scenario3PBT4",'Minor retrofit'!$P$28,"")))&amp;IF(F87="Scenario1PBT5",'Minor retrofit'!$Q$28,IF(F87="Scenario2PBT5",'Minor retrofit'!$R$28,IF(F87="Scenario3PBT5",'Minor retrofit'!$S$28,"")))&amp;IF(F87="Scenario1PBT6",'Minor retrofit'!$T$28,IF(F87="Scenario2PBT6",'Minor retrofit'!$U$28,IF(F87="Scenario3PBT6",'Minor retrofit'!$V$28,"")))&amp;IF(F87="Scenario1PBT7",'Minor retrofit'!$W$28,IF(F87="Scenario2PBT7",'Minor retrofit'!$X$28,IF(F87="Scenario3PBT7",'Minor retrofit'!$Y$28,"")))&amp;IF(F87="Scenario1PBT8",'Minor retrofit'!$Z$28,IF(F87="Scenario2PBT8",'Minor retrofit'!$AA$28,IF(F87="Scenario3PBT8",'Minor retrofit'!$AB$28,"")))&amp;IF(F87="Scenario1PBT9",'Minor retrofit'!$AC$28,IF(F87="Scenario2PBT9",'Minor retrofit'!$AD$28,IF(F87="Scenario3PBT9",'Minor retrofit'!$AE$28,"")))&amp;IF(F87="Scenario1PBT10",'Minor retrofit'!$AF$28,IF(F87="Scenario2PBT10",'Minor retrofit'!$AG$28,IF(F87="Scenario3PBT10",'Minor retrofit'!$AH$28,"")))&amp;IF(F87="Scenario1PBT11",'Minor retrofit'!$AI$28,IF(F87="Scenario2PBT11",'Minor retrofit'!$AJ$28,IF(F87="Scenario3PBT11",'Minor retrofit'!$AK$28,"")))&amp;IF(F87="Scenario1PBT12",'Minor retrofit'!$AL$28,IF(F87="Scenario2PBT12",'Minor retrofit'!$AM$28,IF(F87="Scenario3PBT12",'Minor retrofit'!$AN$28,"")))&amp;IF(F87="Scenario1PBT13",'Minor retrofit'!$AO$28,IF(F87="Scenario2PBT13",'Minor retrofit'!$AP$28,IF(F87="Scenario3PBT13",'Minor retrofit'!$AQ$28,"")))&amp;IF(F87="Scenario1PBT14",'Minor retrofit'!$AR$28,IF(F87="Scenario2PBT14",'Minor retrofit'!$AS$28,IF(F87="Scenario3PBT14",'Minor retrofit'!$AT$28,"")))&amp;IF(F87="Scenario1PBT15",'Minor retrofit'!$AU$28,IF(F87="Scenario2PBT15",'Minor retrofit'!$AV$28,IF(F87="Scenario3PBT15",'Minor retrofit'!$AW$28,"")))</f>
        <v/>
      </c>
      <c r="T87" s="207">
        <f t="shared" si="31"/>
        <v>0</v>
      </c>
      <c r="U87" s="206" t="str">
        <f>IF(F87="Scenario1PBT1",'Minor retrofit'!$E$39,IF(F87="Scenario2PBT1",'Minor retrofit'!$F$39,IF(F87="Scenario3PBT1",'Minor retrofit'!$G$39,"")))&amp;IF(F87="Scenario1PBT2",'Minor retrofit'!$H$39,IF(F87="Scenario2PBT2",'Minor retrofit'!$I$39,IF(F87="Scenario3PBT2",'Minor retrofit'!$J$39,"")))&amp;IF(F87="Scenario1PBT3",'Minor retrofit'!$K$39,IF(F87="Scenario2PBT3",'Minor retrofit'!$L$39,IF(F87="Scenario3PBT3",'Minor retrofit'!$M$39,"")))&amp;IF(F87="Scenario1PBT4",'Minor retrofit'!$N$39,IF(F87="Scenario2PBT4",'Minor retrofit'!$O$39,IF(F87="Scenario3PBT4",'Minor retrofit'!$P$39,"")))&amp;IF(F87="Scenario1PBT5",'Minor retrofit'!$Q$39,IF(F87="Scenario2PBT5",'Minor retrofit'!$R$39,IF(F87="Scenario3PBT5",'Minor retrofit'!$S$39,"")))&amp;IF(F87="Scenario1PBT6",'Minor retrofit'!$T$39,IF(F87="Scenario2PBT6",'Minor retrofit'!$U$39,IF(F87="Scenario3PBT6",'Minor retrofit'!$V$39,"")))&amp;IF(F87="Scenario1PBT7",'Minor retrofit'!$W$39,IF(F87="Scenario2PBT7",'Minor retrofit'!$X$39,IF(F87="Scenario3PBT7",'Minor retrofit'!$Y$39,"")))&amp;IF(F87="Scenario1PBT8",'Minor retrofit'!$Z$39,IF(F87="Scenario2PBT8",'Minor retrofit'!$AA$39,IF(F87="Scenario3PBT8",'Minor retrofit'!$AB$39,"")))&amp;IF(F87="Scenario1PBT9",'Minor retrofit'!$AC$39,IF(F87="Scenario2PBT9",'Minor retrofit'!$AD$39,IF(F87="Scenario3PBT9",'Minor retrofit'!$AE$39,"")))&amp;IF(F87="Scenario1PBT10",'Minor retrofit'!$AF$39,IF(F87="Scenario2PBT10",'Minor retrofit'!$AG$39,IF(F87="Scenario3PBT10",'Minor retrofit'!$AH$39,"")))&amp;IF(F87="Scenario1PBT11",'Minor retrofit'!$AI$39,IF(F87="Scenario2PBT11",'Minor retrofit'!$AJ$39,IF(F87="Scenario3PBT11",'Minor retrofit'!$AK$39,"")))&amp;IF(F87="Scenario1PBT12",'Minor retrofit'!$AL$39,IF(F87="Scenario2PBT12",'Minor retrofit'!$AM$39,IF(F87="Scenario3PBT12",'Minor retrofit'!$AN$39,"")))&amp;IF(F87="Scenario1PBT13",'Minor retrofit'!$AO$39,IF(F87="Scenario2PBT13",'Minor retrofit'!$AP$39,IF(F87="Scenario3PBT13",'Minor retrofit'!$AQ$39,"")))&amp;IF(F87="Scenario1PBT14",'Minor retrofit'!$AR$39,IF(F87="Scenario2PBT14",'Minor retrofit'!$AS$39,IF(F87="Scenario3PBT14",'Minor retrofit'!$AT$39,"")))&amp;IF(F87="Scenario1PBT15",'Minor retrofit'!$AU$39,IF(F87="Scenario2PBT15",'Minor retrofit'!$AV$39,IF(F87="Scenario3PBT15",'Minor retrofit'!$AW$39,"")))</f>
        <v/>
      </c>
      <c r="V87" s="117">
        <f t="shared" si="32"/>
        <v>0</v>
      </c>
      <c r="W87" s="117" t="str">
        <f>IF(F87="Scenario1PBT1",'Minor retrofit'!$E$41,IF(F87="Scenario2PBT1",'Minor retrofit'!$F$41,IF(F87="Scenario3PBT1",'Minor retrofit'!$G$41,"")))&amp;IF(F87="Scenario1PBT2",'Minor retrofit'!$H$41,IF(F87="Scenario2PBT2",'Minor retrofit'!$I$41,IF(F87="Scenario3PBT2",'Minor retrofit'!$J$41,"")))&amp;IF(F87="Scenario1PBT3",'Minor retrofit'!$K$41,IF(F87="Scenario2PBT3",'Minor retrofit'!$L$41,IF(F87="Scenario3PBT3",'Minor retrofit'!$M$41,"")))&amp;IF(F87="Scenario1PBT4",'Minor retrofit'!$N$41,IF(F87="Scenario2PBT4",'Minor retrofit'!$O$41,IF(F87="Scenario3PBT4",'Minor retrofit'!$P$41,"")))&amp;IF(F87="Scenario1PBT5",'Minor retrofit'!$Q$41,IF(F87="Scenario2PBT5",'Minor retrofit'!$R$41,IF(F87="Scenario3PBT5",'Minor retrofit'!$S$41,"")))&amp;IF(F87="Scenario1PBT6",'Minor retrofit'!$T$41,IF(F87="Scenario2PBT6",'Minor retrofit'!$U$41,IF(F87="Scenario3PBT6",'Minor retrofit'!$V$41,"")))&amp;IF(F87="Scenario1PBT7",'Minor retrofit'!$W$41,IF(F87="Scenario2PBT7",'Minor retrofit'!$X$41,IF(F87="Scenario3PBT7",'Minor retrofit'!$Y$41,"")))&amp;IF(F87="Scenario1PBT8",'Minor retrofit'!$Z$41,IF(F87="Scenario2PBT8",'Minor retrofit'!$AA$41,IF(F87="Scenario3PBT8",'Minor retrofit'!$AB$41,"")))&amp;IF(F87="Scenario1PBT9",'Minor retrofit'!$AC$41,IF(F87="Scenario2PBT9",'Minor retrofit'!$AD$41,IF(F87="Scenario3PBT9",'Minor retrofit'!$AE$41,"")))&amp;IF(F87="Scenario1PBT10",'Minor retrofit'!$AF$41,IF(F87="Scenario2PBT10",'Minor retrofit'!$AG$41,IF(F87="Scenario3PBT10",'Minor retrofit'!$AH$41,"")))&amp;IF(F87="Scenario1PBT11",'Minor retrofit'!$AI$41,IF(F87="Scenario2PBT11",'Minor retrofit'!$AJ$41,IF(F87="Scenario3PBT11",'Minor retrofit'!$AK$41,"")))&amp;IF(F87="Scenario1PBT12",'Minor retrofit'!$AL$41,IF(F87="Scenario2PBT12",'Minor retrofit'!$AM$41,IF(F87="Scenario3PBT12",'Minor retrofit'!$AN$41,"")))&amp;IF(F87="Scenario1PBT13",'Minor retrofit'!$AO$41,IF(F87="Scenario2PBT13",'Minor retrofit'!$AP$41,IF(F87="Scenario3PBT13",'Minor retrofit'!$AQ$41,"")))&amp;IF(F87="Scenario1PBT14",'Minor retrofit'!$AR$41,IF(F87="Scenario2PBT14",'Minor retrofit'!$AS$41,IF(F87="Scenario3PBT14",'Minor retrofit'!$AT$41,"")))&amp;IF(F87="Scenario1PBT15",'Minor retrofit'!$AU$41,IF(F87="Scenario2PBT15",'Minor retrofit'!$AV$41,IF(F87="Scenario3PBT15",'Minor retrofit'!$AW$41,"")))</f>
        <v/>
      </c>
      <c r="X87" s="117">
        <f t="shared" si="33"/>
        <v>0</v>
      </c>
      <c r="Y87" s="117" t="str">
        <f>IF(F87="Scenario1PBT1",'Minor retrofit'!$E$43,IF(F87="Scenario2PBT1",'Minor retrofit'!$F$43,IF(F87="Scenario3PBT1",'Minor retrofit'!$G$43,"")))&amp;IF(F87="Scenario1PBT2",'Minor retrofit'!$H$43,IF(F87="Scenario2PBT2",'Minor retrofit'!$I$43,IF(F87="Scenario3PBT2",'Minor retrofit'!$J$43,"")))&amp;IF(F87="Scenario1PBT3",'Minor retrofit'!$K$43,IF(F87="Scenario2PBT3",'Minor retrofit'!$L$43,IF(F87="Scenario3PBT3",'Minor retrofit'!$M$43,"")))&amp;IF(F87="Scenario1PBT4",'Minor retrofit'!$N$43,IF(F87="Scenario2PBT4",'Minor retrofit'!$O$43,IF(F87="Scenario3PBT4",'Minor retrofit'!$P$43,"")))&amp;IF(F87="Scenario1PBT5",'Minor retrofit'!$Q$43,IF(F87="Scenario2PBT5",'Minor retrofit'!$R$43,IF(F87="Scenario3PBT5",'Minor retrofit'!$S$43,"")))&amp;IF(F87="Scenario1PBT6",'Minor retrofit'!$T$43,IF(F87="Scenario2PBT6",'Minor retrofit'!$U$43,IF(F87="Scenario3PBT6",'Minor retrofit'!$V$43,"")))&amp;IF(F87="Scenario1PBT7",'Minor retrofit'!$W$43,IF(F87="Scenario2PBT7",'Minor retrofit'!$X$43,IF(F87="Scenario3PBT7",'Minor retrofit'!$Y$43,"")))&amp;IF(F87="Scenario1PBT8",'Minor retrofit'!$Z$43,IF(F87="Scenario2PBT8",'Minor retrofit'!$AA$43,IF(F87="Scenario3PBT8",'Minor retrofit'!$AB$43,"")))&amp;IF(F87="Scenario1PBT9",'Minor retrofit'!$AC$43,IF(F87="Scenario2PBT9",'Minor retrofit'!$AD$43,IF(F87="Scenario3PBT9",'Minor retrofit'!$AE$43,"")))&amp;IF(F87="Scenario1PBT10",'Minor retrofit'!$AF$43,IF(F87="Scenario2PBT10",'Minor retrofit'!$AG$43,IF(F87="Scenario3PBT10",'Minor retrofit'!$AH$43,"")))&amp;IF(F87="Scenario1PBT11",'Minor retrofit'!$AI$43,IF(F87="Scenario2PBT11",'Minor retrofit'!$AJ$43,IF(F87="Scenario3PBT11",'Minor retrofit'!$AK$43,"")))&amp;IF(F87="Scenario1PBT12",'Minor retrofit'!$AL$43,IF(F87="Scenario2PBT12",'Minor retrofit'!$AM$43,IF(F87="Scenario3PBT12",'Minor retrofit'!$AN$43,"")))&amp;IF(F87="Scenario1PBT13",'Minor retrofit'!$AO$43,IF(F87="Scenario2PBT13",'Minor retrofit'!$AP$43,IF(F87="Scenario3PBT13",'Minor retrofit'!$AQ$43,"")))&amp;IF(F87="Scenario1PBT14",'Minor retrofit'!$AR$43,IF(F87="Scenario2PBT14",'Minor retrofit'!$AS$43,IF(F87="Scenario3PBT14",'Minor retrofit'!$AT$43,"")))&amp;IF(F87="Scenario1PBT15",'Minor retrofit'!$AU$43,IF(F87="Scenario2PBT15",'Minor retrofit'!$AV$43,IF(F87="Scenario3PBT15",'Minor retrofit'!$AW$43,"")))</f>
        <v/>
      </c>
      <c r="Z87" s="117">
        <f t="shared" si="34"/>
        <v>0</v>
      </c>
      <c r="AA87" s="178" t="str">
        <f>IF(F87="Scenario1PBT1",'Minor retrofit'!$E$102,IF(F87="Scenario2PBT1",'Minor retrofit'!$F$102,IF(F87="Scenario3PBT1",'Minor retrofit'!$G$102,"")))&amp;IF(F87="Scenario1PBT2",'Minor retrofit'!$H$102,IF(F87="Scenario2PBT2",'Minor retrofit'!$I$102,IF(F87="Scenario3PBT2",'Minor retrofit'!$J$102,"")))&amp;IF(F87="Scenario1PBT3",'Minor retrofit'!$K$102,IF(F87="Scenario2PBT3",'Minor retrofit'!$L$102,IF(F87="Scenario3PBT3",'Minor retrofit'!$M$102,"")))&amp;IF(F87="Scenario1PBT4",'Minor retrofit'!$N$102,IF(F87="Scenario2PBT4",'Minor retrofit'!$O$102,IF(F87="Scenario3PBT4",'Minor retrofit'!$P$102,"")))&amp;IF(F87="Scenario1PBT5",'Minor retrofit'!$Q$102,IF(F87="Scenario2PBT5",'Minor retrofit'!$R$102,IF(F87="Scenario3PBT5",'Minor retrofit'!$S$102,"")))&amp;IF(F87="Scenario1PBT6",'Minor retrofit'!$T$102,IF(F87="Scenario2PBT6",'Minor retrofit'!$U$102,IF(F87="Scenario3PBT6",'Minor retrofit'!$V$102,"")))&amp;IF(F87="Scenario1PBT7",'Minor retrofit'!$W$102,IF(F87="Scenario2PBT7",'Minor retrofit'!$X$102,IF(F87="Scenario3PBT7",'Minor retrofit'!$Y$102,"")))&amp;IF(F87="Scenario1PBT8",'Minor retrofit'!$Z$102,IF(F87="Scenario2PBT8",'Minor retrofit'!$AA$102,IF(F87="Scenario3PBT8",'Minor retrofit'!$AB$102,"")))&amp;IF(F87="Scenario1PBT9",'Minor retrofit'!$AC$102,IF(F87="Scenario2PBT9",'Minor retrofit'!$AD$102,IF(F87="Scenario3PBT9",'Minor retrofit'!$AE$102,"")))&amp;IF(F87="Scenario1PBT10",'Minor retrofit'!$AF$102,IF(F87="Scenario2PBT10",'Minor retrofit'!$AG$102,IF(F87="Scenario3PBT10",'Minor retrofit'!$AH$102,"")))&amp;IF(F87="Scenario1PBT11",'Minor retrofit'!$AI$102,IF(F87="Scenario2PBT11",'Minor retrofit'!$AJ$102,IF(F87="Scenario3PBT11",'Minor retrofit'!$AK$102,"")))&amp;IF(F87="Scenario1PBT12",'Minor retrofit'!$AL$102,IF(F87="Scenario2PBT12",'Minor retrofit'!$AM$102,IF(F87="Scenario3PBT12",'Minor retrofit'!$AN$102,"")))&amp;IF(F87="Scenario1PBT13",'Minor retrofit'!$AO$102,IF(F87="Scenario2PBT13",'Minor retrofit'!$AP$102,IF(F87="Scenario3PBT13",'Minor retrofit'!$AQ$102,"")))&amp;IF(F87="Scenario1PBT14",'Minor retrofit'!$AR$102,IF(F87="Scenario2PBT14",'Minor retrofit'!$AS$102,IF(F87="Scenario3PBT14",'Minor retrofit'!$AT$102,"")))&amp;IF(F87="Scenario1PBT15",'Minor retrofit'!$AU$102,IF(F87="Scenario2PBT15",'Minor retrofit'!$AV$102,IF(F87="Scenario3PBT15",'Minor retrofit'!$AW$102,"")))</f>
        <v/>
      </c>
      <c r="AB87" s="179">
        <f t="shared" si="35"/>
        <v>0</v>
      </c>
      <c r="AC87" s="208">
        <f>IFERROR('Projection_Base-case'!G87-G87,0)</f>
        <v>0</v>
      </c>
      <c r="AD87" s="178">
        <f t="shared" si="36"/>
        <v>0</v>
      </c>
      <c r="AE87" s="117">
        <f>IFERROR(100*AC87/'Projection_Base-case'!G87,0)</f>
        <v>0</v>
      </c>
      <c r="AF87" s="117">
        <f>IFERROR('Projection_Base-case'!I87-I87,0)</f>
        <v>0</v>
      </c>
      <c r="AG87" s="178">
        <f t="shared" si="37"/>
        <v>0</v>
      </c>
      <c r="AH87" s="117">
        <f>IFERROR(100*AF87/'Projection_Base-case'!I87,0)</f>
        <v>0</v>
      </c>
      <c r="AI87" s="117">
        <f>IFERROR('Projection_Base-case'!K87-K87,0)</f>
        <v>0</v>
      </c>
      <c r="AJ87" s="178">
        <f t="shared" si="38"/>
        <v>0</v>
      </c>
      <c r="AK87" s="117">
        <f>IFERROR(100*AI87/'Projection_Base-case'!K87,0)</f>
        <v>0</v>
      </c>
      <c r="AL87" s="117">
        <f>IFERROR(M87-'Projection_Base-case'!M87,0)</f>
        <v>0</v>
      </c>
      <c r="AM87" s="178">
        <f t="shared" si="39"/>
        <v>0</v>
      </c>
      <c r="AN87" s="179">
        <f>IFERROR(IF('Projection_Base-case'!N87&gt;0,100*AM87/'Projection_Base-case'!N87,100*AM87/N87),0)</f>
        <v>0</v>
      </c>
      <c r="AO87" s="206">
        <f>IFERROR('Projection_Base-case'!O87-O87,0)</f>
        <v>0</v>
      </c>
      <c r="AP87" s="178">
        <f t="shared" si="40"/>
        <v>0</v>
      </c>
      <c r="AQ87" s="117">
        <f>IFERROR(100*AO87/'Projection_Base-case'!O87,0)</f>
        <v>0</v>
      </c>
      <c r="AR87" s="117">
        <f>IFERROR('Projection_Base-case'!Q87-Q87,0)</f>
        <v>0</v>
      </c>
      <c r="AS87" s="178">
        <f t="shared" si="41"/>
        <v>0</v>
      </c>
      <c r="AT87" s="117">
        <f>IFERROR(100*AR87/'Projection_Base-case'!Q87,0)</f>
        <v>0</v>
      </c>
      <c r="AU87" s="117">
        <f>IFERROR('Projection_Base-case'!S87-S87,0)</f>
        <v>0</v>
      </c>
      <c r="AV87" s="178">
        <f t="shared" si="42"/>
        <v>0</v>
      </c>
      <c r="AW87" s="118">
        <f>IFERROR(100*AU87/'Projection_Base-case'!S87,0)</f>
        <v>0</v>
      </c>
      <c r="AX87" s="206">
        <f>IFERROR('Projection_Base-case'!U87-U87,0)</f>
        <v>0</v>
      </c>
      <c r="AY87" s="178">
        <f t="shared" si="43"/>
        <v>0</v>
      </c>
      <c r="AZ87" s="117">
        <f>IFERROR(100*AX87/'Projection_Base-case'!U87,0)</f>
        <v>0</v>
      </c>
      <c r="BA87" s="117">
        <f>IFERROR('Projection_Base-case'!W87-W87,0)</f>
        <v>0</v>
      </c>
      <c r="BB87" s="178">
        <f t="shared" si="44"/>
        <v>0</v>
      </c>
      <c r="BC87" s="117">
        <f>IFERROR(100*BA87/'Projection_Base-case'!W87,0)</f>
        <v>0</v>
      </c>
      <c r="BD87" s="117">
        <f>IFERROR('Projection_Base-case'!Y87-Y87,0)</f>
        <v>0</v>
      </c>
      <c r="BE87" s="178">
        <f t="shared" si="45"/>
        <v>0</v>
      </c>
      <c r="BF87" s="117">
        <f>IFERROR(100*BD87/'Projection_Base-case'!Y87,0)</f>
        <v>0</v>
      </c>
      <c r="BG87" s="178">
        <f t="shared" si="46"/>
        <v>0</v>
      </c>
      <c r="BH87" s="179">
        <f t="shared" si="47"/>
        <v>0</v>
      </c>
    </row>
    <row r="88" spans="1:60">
      <c r="A88" s="205">
        <v>83</v>
      </c>
      <c r="B88" s="178">
        <f>IF('Projection_Base-case'!B88&lt;&gt;"",'Projection_Base-case'!B88,0)</f>
        <v>0</v>
      </c>
      <c r="C88" s="178">
        <f>IF('Projection_Base-case'!C88&lt;&gt;"",'Projection_Base-case'!C88,0)</f>
        <v>0</v>
      </c>
      <c r="D88" s="178">
        <f>IF('Projection_Base-case'!D88&lt;&gt;"",'Projection_Base-case'!D88,0)</f>
        <v>0</v>
      </c>
      <c r="E88" s="176" t="str">
        <f>IF(AND('Résultats Minor'!$AC$3="OUI",'Résultats Minor'!E87&lt;&gt;""),'Résultats Minor'!E87,IF(OR(D88="PBT2",D88="PBT3",D88="PBT5",D88="PBT8",D88="PBT9"),"Scenario1",IF(OR(D88="PBT6",D88="PBT7",D88="PBT10"),"Scenario2",IF(OR(D88="PBT1",D88="PBT4"),"Scenario3",""))))</f>
        <v/>
      </c>
      <c r="F88" s="202" t="str">
        <f t="shared" si="24"/>
        <v>0</v>
      </c>
      <c r="G88" s="206" t="str">
        <f>IF(F88="Scenario1PBT1",'Minor retrofit'!$E$7,IF(F88="Scenario2PBT1",'Minor retrofit'!$F$7,IF(F88="Scenario3PBT1",'Minor retrofit'!$G$7,"")))&amp;IF(F88="Scenario1PBT2",'Minor retrofit'!$H$7,IF(F88="Scenario2PBT2",'Minor retrofit'!$I$7,IF(F88="Scenario3PBT2",'Minor retrofit'!$J$7,"")))&amp;IF(F88="Scenario1PBT3",'Minor retrofit'!$K$7,IF(F88="Scenario2PBT3",'Minor retrofit'!$L$7,IF(F88="Scenario3PBT3",'Minor retrofit'!$M$7,"")))&amp;IF(F88="Scenario1PBT4",'Minor retrofit'!$N$7,IF(F88="Scenario2PBT4",'Minor retrofit'!$O$7,IF(F88="Scenario3PBT4",'Minor retrofit'!$P$7,"")))&amp;IF(F88="Scenario1PBT5",'Minor retrofit'!$Q$7,IF(F88="Scenario2PBT5",'Minor retrofit'!$R$7,IF(F88="Scenario3PBT5",'Minor retrofit'!$S$7,"")))&amp;IF(F88="Scenario1PBT6",'Minor retrofit'!$T$7,IF(F88="Scenario2PBT6",'Minor retrofit'!$U$7,IF(F88="Scenario3PBT6",'Minor retrofit'!$V$7,"")))&amp;IF(F88="Scenario1PBT7",'Minor retrofit'!$W$7,IF(F88="Scenario2PBT7",'Minor retrofit'!$X$7,IF(F88="Scenario3PBT7",'Minor retrofit'!$Y$7,"")))&amp;IF(F88="Scenario1PBT8",'Minor retrofit'!$Z$7,IF(F88="Scenario2PBT8",'Minor retrofit'!$AA$7,IF(F88="Scenario3PBT8",'Minor retrofit'!$AB$7,"")))&amp;IF(F88="Scenario1PBT9",'Minor retrofit'!$AC$7,IF(F88="Scenario2PBT9",'Minor retrofit'!$AD$7,IF(F88="Scenario3PBT9",'Minor retrofit'!$AE$7,"")))&amp;IF(F88="Scenario1PBT10",'Minor retrofit'!$AF$7,IF(F88="Scenario2PBT10",'Minor retrofit'!$AG$7,IF(F88="Scenario3PBT10",'Minor retrofit'!$AH$7,"")))&amp;IF(F88="Scenario1PBT11",'Minor retrofit'!$AI$7,IF(F88="Scenario2PBT11",'Minor retrofit'!$AJ$7,IF(F88="Scenario3PBT11",'Minor retrofit'!$AK$7,"")))&amp;IF(F88="Scenario1PBT12",'Minor retrofit'!$AL$7,IF(F88="Scenario2PBT12",'Minor retrofit'!$AM$7,IF(F88="Scenario3PBT12",'Minor retrofit'!$AN$7,"")))&amp;IF(F88="Scenario1PBT13",'Minor retrofit'!$AO$7,IF(F88="Scenario2PBT13",'Minor retrofit'!$AP$7,IF(F88="Scenario3PBT13",'Minor retrofit'!$AQ$7,"")))&amp;IF(F88="Scenario1PBT14",'Minor retrofit'!$AR$7,IF(F88="Scenario2PBT14",'Minor retrofit'!$AS$7,IF(F88="Scenario3PBT14",'Minor retrofit'!$AT$7,"")))&amp;IF(F88="Scenario1PBT15",'Minor retrofit'!$AU$7,IF(F88="Scenario2PBT15",'Minor retrofit'!$AV$7,IF(F88="Scenario3PBT15",'Minor retrofit'!$AW$7,"")))</f>
        <v/>
      </c>
      <c r="H88" s="117">
        <f t="shared" si="25"/>
        <v>0</v>
      </c>
      <c r="I88" s="117" t="str">
        <f>IF(F88="Scenario1PBT1",'Minor retrofit'!$E$17,IF(F88="Scenario2PBT1",'Minor retrofit'!$F$17,IF(F88="Scenario3PBT1",'Minor retrofit'!$G$17,"")))&amp;IF(F88="Scenario1PBT2",'Minor retrofit'!$H$17,IF(F88="Scenario2PBT2",'Minor retrofit'!$I$17,IF(F88="Scenario3PBT2",'Minor retrofit'!$J$17,"")))&amp;IF(F88="Scenario1PBT3",'Minor retrofit'!$K$17,IF(F88="Scenario2PBT3",'Minor retrofit'!$L$17,IF(F88="Scenario3PBT3",'Minor retrofit'!$M$17,"")))&amp;IF(F88="Scenario1PBT4",'Minor retrofit'!$N$17,IF(F88="Scenario2PBT4",'Minor retrofit'!$O$17,IF(F88="Scenario3PBT4",'Minor retrofit'!$P$17,"")))&amp;IF(F88="Scenario1PBT5",'Minor retrofit'!$Q$17,IF(F88="Scenario2PBT5",'Minor retrofit'!$R$17,IF(F88="Scenario3PBT5",'Minor retrofit'!$S$17,"")))&amp;IF(F88="Scenario1PBT6",'Minor retrofit'!$T$17,IF(F88="Scenario2PBT6",'Minor retrofit'!$U$17,IF(F88="Scenario3PBT6",'Minor retrofit'!$V$17,"")))&amp;IF(F88="Scenario1PBT7",'Minor retrofit'!$W$17,IF(F88="Scenario2PBT7",'Minor retrofit'!$X$17,IF(F88="Scenario3PBT7",'Minor retrofit'!$Y$17,"")))&amp;IF(F88="Scenario1PBT8",'Minor retrofit'!$Z$17,IF(F88="Scenario2PBT8",'Minor retrofit'!$AA$17,IF(F88="Scenario3PBT8",'Minor retrofit'!$AB$17,"")))&amp;IF(F88="Scenario1PBT9",'Minor retrofit'!$AC$17,IF(F88="Scenario2PBT9",'Minor retrofit'!$AD$17,IF(F88="Scenario3PBT9",'Minor retrofit'!$AE$17,"")))&amp;IF(F88="Scenario1PBT10",'Minor retrofit'!$AF$17,IF(F88="Scenario2PBT10",'Minor retrofit'!$AG$17,IF(F88="Scenario3PBT10",'Minor retrofit'!$AH$17,"")))&amp;IF(F88="Scenario1PBT11",'Minor retrofit'!$AI$17,IF(F88="Scenario2PBT11",'Minor retrofit'!$AJ$17,IF(F88="Scenario3PBT11",'Minor retrofit'!$AK$17,"")))&amp;IF(F88="Scenario1PBT12",'Minor retrofit'!$AL$17,IF(F88="Scenario2PBT12",'Minor retrofit'!$AM$17,IF(F88="Scenario3PBT12",'Minor retrofit'!$AN$17,"")))&amp;IF(F88="Scenario1PBT13",'Minor retrofit'!$AO$17,IF(F88="Scenario2PBT13",'Minor retrofit'!$AP$17,IF(F88="Scenario3PBT13",'Minor retrofit'!$AQ$17,"")))&amp;IF(F88="Scenario1PBT14",'Minor retrofit'!$AR$17,IF(F88="Scenario2PBT14",'Minor retrofit'!$AS$17,IF(F88="Scenario3PBT14",'Minor retrofit'!$AT$17,"")))&amp;IF(F88="Scenario1PBT15",'Minor retrofit'!$AU$17,IF(F88="Scenario2PBT15",'Minor retrofit'!$AV$17,IF(F88="Scenario3PBT15",'Minor retrofit'!$AW$17,"")))</f>
        <v/>
      </c>
      <c r="J88" s="117">
        <f t="shared" si="26"/>
        <v>0</v>
      </c>
      <c r="K88" s="117" t="str">
        <f>IF(F88="Scenario1PBT1",'Minor retrofit'!$E$19,IF(F88="Scenario2PBT1",'Minor retrofit'!$F$19,IF(F88="Scenario3PBT1",'Minor retrofit'!$G$19,"")))&amp;IF(F88="Scenario1PBT2",'Minor retrofit'!$H$19,IF(F88="Scenario2PBT2",'Minor retrofit'!$I$19,IF(F88="Scenario3PBT2",'Minor retrofit'!$J$19,"")))&amp;IF(F88="Scenario1PBT3",'Minor retrofit'!$K$19,IF(F88="Scenario2PBT3",'Minor retrofit'!$L$19,IF(F88="Scenario3PBT3",'Minor retrofit'!$M$19,"")))&amp;IF(F88="Scenario1PBT4",'Minor retrofit'!$N$19,IF(F88="Scenario2PBT4",'Minor retrofit'!$O$19,IF(F88="Scenario3PBT4",'Minor retrofit'!$P$19,"")))&amp;IF(F88="Scenario1PBT5",'Minor retrofit'!$Q$19,IF(F88="Scenario2PBT5",'Minor retrofit'!$R$19,IF(F88="Scenario3PBT5",'Minor retrofit'!$S$19,"")))&amp;IF(F88="Scenario1PBT6",'Minor retrofit'!$T$19,IF(F88="Scenario2PBT6",'Minor retrofit'!$U$19,IF(F88="Scenario3PBT6",'Minor retrofit'!$V$19,"")))&amp;IF(F88="Scenario1PBT7",'Minor retrofit'!$W$19,IF(F88="Scenario2PBT7",'Minor retrofit'!$X$19,IF(F88="Scenario3PBT7",'Minor retrofit'!$Y$19,"")))&amp;IF(F88="Scenario1PBT8",'Minor retrofit'!$Z$19,IF(F88="Scenario2PBT8",'Minor retrofit'!$AA$19,IF(F88="Scenario3PBT8",'Minor retrofit'!$AB$19,"")))&amp;IF(F88="Scenario1PBT9",'Minor retrofit'!$AC$19,IF(F88="Scenario2PBT9",'Minor retrofit'!$AD$19,IF(F88="Scenario3PBT9",'Minor retrofit'!$AE$19,"")))&amp;IF(F88="Scenario1PBT10",'Minor retrofit'!$AF$19,IF(F88="Scenario2PBT10",'Minor retrofit'!$AG$19,IF(F88="Scenario3PBT10",'Minor retrofit'!$AH$19,"")))&amp;IF(F88="Scenario1PBT11",'Minor retrofit'!$AI$19,IF(F88="Scenario2PBT11",'Minor retrofit'!$AJ$19,IF(F88="Scenario3PBT11",'Minor retrofit'!$AK$19,"")))&amp;IF(F88="Scenario1PBT12",'Minor retrofit'!$AL$19,IF(F88="Scenario2PBT12",'Minor retrofit'!$AM$19,IF(F88="Scenario3PBT12",'Minor retrofit'!$AN$19,"")))&amp;IF(F88="Scenario1PBT13",'Minor retrofit'!$AO$19,IF(F88="Scenario2PBT13",'Minor retrofit'!$AP$19,IF(F88="Scenario3PBT13",'Minor retrofit'!$AQ$19,"")))&amp;IF(F88="Scenario1PBT14",'Minor retrofit'!$AR$19,IF(F88="Scenario2PBT14",'Minor retrofit'!$AS$19,IF(F88="Scenario3PBT14",'Minor retrofit'!$AT$19,"")))&amp;IF(F88="Scenario1PBT15",'Minor retrofit'!$AU$19,IF(F88="Scenario2PBT15",'Minor retrofit'!$AV$19,IF(F88="Scenario3PBT15",'Minor retrofit'!$AW$19,"")))</f>
        <v/>
      </c>
      <c r="L88" s="117">
        <f t="shared" si="27"/>
        <v>0</v>
      </c>
      <c r="M88" s="117" t="str">
        <f>IF(F88="Scenario1PBT1",'Minor retrofit'!$E$21,IF(F88="Scenario2PBT1",'Minor retrofit'!$F$21,IF(F88="Scenario3PBT1",'Minor retrofit'!$G$21,"")))&amp;IF(F88="Scenario1PBT2",'Minor retrofit'!$H$21,IF(F88="Scenario2PBT2",'Minor retrofit'!$I$21,IF(F88="Scenario3PBT2",'Minor retrofit'!$J$21,"")))&amp;IF(F88="Scenario1PBT3",'Minor retrofit'!$K$21,IF(F88="Scenario2PBT3",'Minor retrofit'!$L$21,IF(F88="Scenario3PBT3",'Minor retrofit'!$M$21,"")))&amp;IF(F88="Scenario1PBT4",'Minor retrofit'!$N$21,IF(F88="Scenario2PBT4",'Minor retrofit'!$O$21,IF(F88="Scenario3PBT4",'Minor retrofit'!$P$21,"")))&amp;IF(F88="Scenario1PBT5",'Minor retrofit'!$Q$21,IF(F88="Scenario2PBT5",'Minor retrofit'!$R$21,IF(F88="Scenario3PBT5",'Minor retrofit'!$S$21,"")))&amp;IF(F88="Scenario1PBT6",'Minor retrofit'!$T$21,IF(F88="Scenario2PBT6",'Minor retrofit'!$U$21,IF(F88="Scenario3PBT6",'Minor retrofit'!$V$21,"")))&amp;IF(F88="Scenario1PBT7",'Minor retrofit'!$W$21,IF(F88="Scenario2PBT7",'Minor retrofit'!$X$21,IF(F88="Scenario3PBT7",'Minor retrofit'!$Y$21,"")))&amp;IF(F88="Scenario1PBT8",'Minor retrofit'!$Z$21,IF(F88="Scenario2PBT8",'Minor retrofit'!$AA$21,IF(F88="Scenario3PBT8",'Minor retrofit'!$AB$21,"")))&amp;IF(F88="Scenario1PBT9",'Minor retrofit'!$AC$21,IF(F88="Scenario2PBT9",'Minor retrofit'!$AD$21,IF(F88="Scenario3PBT9",'Minor retrofit'!$AE$21,"")))&amp;IF(F88="Scenario1PBT10",'Minor retrofit'!$AF$21,IF(F88="Scenario2PBT10",'Minor retrofit'!$AG$21,IF(F88="Scenario3PBT10",'Minor retrofit'!$AH$21,"")))&amp;IF(F88="Scenario1PBT11",'Minor retrofit'!$AI$21,IF(F88="Scenario2PBT11",'Minor retrofit'!$AJ$21,IF(F88="Scenario3PBT11",'Minor retrofit'!$AK$21,"")))&amp;IF(F88="Scenario1PBT12",'Minor retrofit'!$AL$21,IF(F88="Scenario2PBT12",'Minor retrofit'!$AM$21,IF(F88="Scenario3PBT12",'Minor retrofit'!$AN$21,"")))&amp;IF(F88="Scenario1PBT13",'Minor retrofit'!$AO$21,IF(F88="Scenario2PBT13",'Minor retrofit'!$AP$21,IF(F88="Scenario3PBT13",'Minor retrofit'!$AQ$21,"")))&amp;IF(F88="Scenario1PBT14",'Minor retrofit'!$AR$21,IF(F88="Scenario2PBT14",'Minor retrofit'!$AS$21,IF(F88="Scenario3PBT14",'Minor retrofit'!$AT$21,"")))&amp;IF(F88="Scenario1PBT15",'Minor retrofit'!$AU$21,IF(F88="Scenario2PBT15",'Minor retrofit'!$AV$21,IF(F88="Scenario3PBT15",'Minor retrofit'!$AW$21,"")))</f>
        <v/>
      </c>
      <c r="N88" s="118">
        <f t="shared" si="28"/>
        <v>0</v>
      </c>
      <c r="O88" s="206" t="str">
        <f>IF(F88="Scenario1PBT1",'Minor retrofit'!$E$24,IF(F88="Scenario2PBT1",'Minor retrofit'!$F$24,IF(F88="Scenario3PBT1",'Minor retrofit'!$G$24,"")))&amp;IF(F88="Scenario1PBT2",'Minor retrofit'!$H$24,IF(F88="Scenario2PBT2",'Minor retrofit'!$I$24,IF(F88="Scenario3PBT2",'Minor retrofit'!$J$24,"")))&amp;IF(F88="Scenario1PBT3",'Minor retrofit'!$K$24,IF(F88="Scenario2PBT3",'Minor retrofit'!$L$24,IF(F88="Scenario3PBT3",'Minor retrofit'!$M$24,"")))&amp;IF(F88="Scenario1PBT4",'Minor retrofit'!$N$24,IF(F88="Scenario2PBT4",'Minor retrofit'!$O$24,IF(F88="Scenario3PBT4",'Minor retrofit'!$P$24,"")))&amp;IF(F88="Scenario1PBT5",'Minor retrofit'!$Q$24,IF(F88="Scenario2PBT5",'Minor retrofit'!$R$24,IF(F88="Scenario3PBT5",'Minor retrofit'!$S$24,"")))&amp;IF(F88="Scenario1PBT6",'Minor retrofit'!$T$24,IF(F88="Scenario2PBT6",'Minor retrofit'!$U$24,IF(F88="Scenario3PBT6",'Minor retrofit'!$V$24,"")))&amp;IF(F88="Scenario1PBT7",'Minor retrofit'!$W$24,IF(F88="Scenario2PBT7",'Minor retrofit'!$X$24,IF(F88="Scenario3PBT7",'Minor retrofit'!$Y$24,"")))&amp;IF(F88="Scenario1PBT8",'Minor retrofit'!$Z$24,IF(F88="Scenario2PBT8",'Minor retrofit'!$AA$24,IF(F88="Scenario3PBT8",'Minor retrofit'!$AB$24,"")))&amp;IF(F88="Scenario1PBT9",'Minor retrofit'!$AC$24,IF(F88="Scenario2PBT9",'Minor retrofit'!$AD$24,IF(F88="Scenario3PBT9",'Minor retrofit'!$AE$24,"")))&amp;IF(F88="Scenario1PBT10",'Minor retrofit'!$AF$24,IF(F88="Scenario2PBT10",'Minor retrofit'!$AG$24,IF(F88="Scenario3PBT10",'Minor retrofit'!$AH$24,"")))&amp;IF(F88="Scenario1PBT11",'Minor retrofit'!$AI$24,IF(F88="Scenario2PBT11",'Minor retrofit'!$AJ$24,IF(F88="Scenario3PBT11",'Minor retrofit'!$AK$24,"")))&amp;IF(F88="Scenario1PBT12",'Minor retrofit'!$AL$24,IF(F88="Scenario2PBT12",'Minor retrofit'!$AM$24,IF(F88="Scenario3PBT12",'Minor retrofit'!$AN$24,"")))&amp;IF(F88="Scenario1PBT13",'Minor retrofit'!$AO$24,IF(F88="Scenario2PBT13",'Minor retrofit'!$AP$24,IF(F88="Scenario3PBT13",'Minor retrofit'!$AQ$24,"")))&amp;IF(F88="Scenario1PBT14",'Minor retrofit'!$AR$24,IF(F88="Scenario2PBT14",'Minor retrofit'!$AS$24,IF(F88="Scenario3PBT14",'Minor retrofit'!$AT$24,"")))&amp;IF(F88="Scenario1PBT15",'Minor retrofit'!$AU$24,IF(F88="Scenario2PBT15",'Minor retrofit'!$AV$24,IF(F88="Scenario3PBT15",'Minor retrofit'!$AW$24,"")))</f>
        <v/>
      </c>
      <c r="P88" s="117">
        <f t="shared" si="29"/>
        <v>0</v>
      </c>
      <c r="Q88" s="117" t="str">
        <f>IF(F88="Scenario1PBT1",'Minor retrofit'!$E$26,IF(F88="Scenario2PBT1",'Minor retrofit'!$F$26,IF(F88="Scenario3PBT1",'Minor retrofit'!$G$26,"")))&amp;IF(F88="Scenario1PBT2",'Minor retrofit'!$H$26,IF(F88="Scenario2PBT2",'Minor retrofit'!$I$26,IF(F88="Scenario3PBT2",'Minor retrofit'!$J$26,"")))&amp;IF(F88="Scenario1PBT3",'Minor retrofit'!$K$26,IF(F88="Scenario2PBT3",'Minor retrofit'!$L$26,IF(F88="Scenario3PBT3",'Minor retrofit'!$M$26,"")))&amp;IF(F88="Scenario1PBT4",'Minor retrofit'!$N$26,IF(F88="Scenario2PBT4",'Minor retrofit'!$O$26,IF(F88="Scenario3PBT4",'Minor retrofit'!$P$26,"")))&amp;IF(F88="Scenario1PBT5",'Minor retrofit'!$Q$26,IF(F88="Scenario2PBT5",'Minor retrofit'!$R$26,IF(F88="Scenario3PBT5",'Minor retrofit'!$S$26,"")))&amp;IF(F88="Scenario1PBT6",'Minor retrofit'!$T$26,IF(F88="Scenario2PBT6",'Minor retrofit'!$U$26,IF(F88="Scenario3PBT6",'Minor retrofit'!$V$26,"")))&amp;IF(F88="Scenario1PBT7",'Minor retrofit'!$W$26,IF(F88="Scenario2PBT7",'Minor retrofit'!$X$26,IF(F88="Scenario3PBT7",'Minor retrofit'!$Y$26,"")))&amp;IF(F88="Scenario1PBT8",'Minor retrofit'!$Z$26,IF(F88="Scenario2PBT8",'Minor retrofit'!$AA$26,IF(F88="Scenario3PBT8",'Minor retrofit'!$AB$26,"")))&amp;IF(F88="Scenario1PBT9",'Minor retrofit'!$AC$26,IF(F88="Scenario2PBT9",'Minor retrofit'!$AD$26,IF(F88="Scenario3PBT9",'Minor retrofit'!$AE$26,"")))&amp;IF(F88="Scenario1PBT10",'Minor retrofit'!$AF$26,IF(F88="Scenario2PBT10",'Minor retrofit'!$AG$26,IF(F88="Scenario3PBT10",'Minor retrofit'!$AH$26,"")))&amp;IF(F88="Scenario1PBT11",'Minor retrofit'!$AI$26,IF(F88="Scenario2PBT11",'Minor retrofit'!$AJ$26,IF(F88="Scenario3PBT11",'Minor retrofit'!$AK$26,"")))&amp;IF(F88="Scenario1PBT12",'Minor retrofit'!$AL$26,IF(F88="Scenario2PBT12",'Minor retrofit'!$AM$26,IF(F88="Scenario3PBT12",'Minor retrofit'!$AN$26,"")))&amp;IF(F88="Scenario1PBT13",'Minor retrofit'!$AO$26,IF(F88="Scenario2PBT13",'Minor retrofit'!$AP$26,IF(F88="Scenario3PBT13",'Minor retrofit'!$AQ$26,"")))&amp;IF(F88="Scenario1PBT14",'Minor retrofit'!$AR$26,IF(F88="Scenario2PBT14",'Minor retrofit'!$AS$26,IF(F88="Scenario3PBT14",'Minor retrofit'!$AT$26,"")))&amp;IF(F88="Scenario1PBT15",'Minor retrofit'!$AU$26,IF(F88="Scenario2PBT15",'Minor retrofit'!$AV$26,IF(F88="Scenario3PBT15",'Minor retrofit'!$AW$26,"")))</f>
        <v/>
      </c>
      <c r="R88" s="117">
        <f t="shared" si="30"/>
        <v>0</v>
      </c>
      <c r="S88" s="117" t="str">
        <f>IF(F88="Scenario1PBT1",'Minor retrofit'!$E$28,IF(F88="Scenario2PBT1",'Minor retrofit'!$F$28,IF(F88="Scenario3PBT1",'Minor retrofit'!$G$28,"")))&amp;IF(F88="Scenario1PBT2",'Minor retrofit'!$H$28,IF(F88="Scenario2PBT2",'Minor retrofit'!$I$28,IF(F88="Scenario3PBT2",'Minor retrofit'!$J$28,"")))&amp;IF(F88="Scenario1PBT3",'Minor retrofit'!$K$28,IF(F88="Scenario2PBT3",'Minor retrofit'!$L$28,IF(F88="Scenario3PBT3",'Minor retrofit'!$M$28,"")))&amp;IF(F88="Scenario1PBT4",'Minor retrofit'!$N$28,IF(F88="Scenario2PBT4",'Minor retrofit'!$O$28,IF(F88="Scenario3PBT4",'Minor retrofit'!$P$28,"")))&amp;IF(F88="Scenario1PBT5",'Minor retrofit'!$Q$28,IF(F88="Scenario2PBT5",'Minor retrofit'!$R$28,IF(F88="Scenario3PBT5",'Minor retrofit'!$S$28,"")))&amp;IF(F88="Scenario1PBT6",'Minor retrofit'!$T$28,IF(F88="Scenario2PBT6",'Minor retrofit'!$U$28,IF(F88="Scenario3PBT6",'Minor retrofit'!$V$28,"")))&amp;IF(F88="Scenario1PBT7",'Minor retrofit'!$W$28,IF(F88="Scenario2PBT7",'Minor retrofit'!$X$28,IF(F88="Scenario3PBT7",'Minor retrofit'!$Y$28,"")))&amp;IF(F88="Scenario1PBT8",'Minor retrofit'!$Z$28,IF(F88="Scenario2PBT8",'Minor retrofit'!$AA$28,IF(F88="Scenario3PBT8",'Minor retrofit'!$AB$28,"")))&amp;IF(F88="Scenario1PBT9",'Minor retrofit'!$AC$28,IF(F88="Scenario2PBT9",'Minor retrofit'!$AD$28,IF(F88="Scenario3PBT9",'Minor retrofit'!$AE$28,"")))&amp;IF(F88="Scenario1PBT10",'Minor retrofit'!$AF$28,IF(F88="Scenario2PBT10",'Minor retrofit'!$AG$28,IF(F88="Scenario3PBT10",'Minor retrofit'!$AH$28,"")))&amp;IF(F88="Scenario1PBT11",'Minor retrofit'!$AI$28,IF(F88="Scenario2PBT11",'Minor retrofit'!$AJ$28,IF(F88="Scenario3PBT11",'Minor retrofit'!$AK$28,"")))&amp;IF(F88="Scenario1PBT12",'Minor retrofit'!$AL$28,IF(F88="Scenario2PBT12",'Minor retrofit'!$AM$28,IF(F88="Scenario3PBT12",'Minor retrofit'!$AN$28,"")))&amp;IF(F88="Scenario1PBT13",'Minor retrofit'!$AO$28,IF(F88="Scenario2PBT13",'Minor retrofit'!$AP$28,IF(F88="Scenario3PBT13",'Minor retrofit'!$AQ$28,"")))&amp;IF(F88="Scenario1PBT14",'Minor retrofit'!$AR$28,IF(F88="Scenario2PBT14",'Minor retrofit'!$AS$28,IF(F88="Scenario3PBT14",'Minor retrofit'!$AT$28,"")))&amp;IF(F88="Scenario1PBT15",'Minor retrofit'!$AU$28,IF(F88="Scenario2PBT15",'Minor retrofit'!$AV$28,IF(F88="Scenario3PBT15",'Minor retrofit'!$AW$28,"")))</f>
        <v/>
      </c>
      <c r="T88" s="207">
        <f t="shared" si="31"/>
        <v>0</v>
      </c>
      <c r="U88" s="206" t="str">
        <f>IF(F88="Scenario1PBT1",'Minor retrofit'!$E$39,IF(F88="Scenario2PBT1",'Minor retrofit'!$F$39,IF(F88="Scenario3PBT1",'Minor retrofit'!$G$39,"")))&amp;IF(F88="Scenario1PBT2",'Minor retrofit'!$H$39,IF(F88="Scenario2PBT2",'Minor retrofit'!$I$39,IF(F88="Scenario3PBT2",'Minor retrofit'!$J$39,"")))&amp;IF(F88="Scenario1PBT3",'Minor retrofit'!$K$39,IF(F88="Scenario2PBT3",'Minor retrofit'!$L$39,IF(F88="Scenario3PBT3",'Minor retrofit'!$M$39,"")))&amp;IF(F88="Scenario1PBT4",'Minor retrofit'!$N$39,IF(F88="Scenario2PBT4",'Minor retrofit'!$O$39,IF(F88="Scenario3PBT4",'Minor retrofit'!$P$39,"")))&amp;IF(F88="Scenario1PBT5",'Minor retrofit'!$Q$39,IF(F88="Scenario2PBT5",'Minor retrofit'!$R$39,IF(F88="Scenario3PBT5",'Minor retrofit'!$S$39,"")))&amp;IF(F88="Scenario1PBT6",'Minor retrofit'!$T$39,IF(F88="Scenario2PBT6",'Minor retrofit'!$U$39,IF(F88="Scenario3PBT6",'Minor retrofit'!$V$39,"")))&amp;IF(F88="Scenario1PBT7",'Minor retrofit'!$W$39,IF(F88="Scenario2PBT7",'Minor retrofit'!$X$39,IF(F88="Scenario3PBT7",'Minor retrofit'!$Y$39,"")))&amp;IF(F88="Scenario1PBT8",'Minor retrofit'!$Z$39,IF(F88="Scenario2PBT8",'Minor retrofit'!$AA$39,IF(F88="Scenario3PBT8",'Minor retrofit'!$AB$39,"")))&amp;IF(F88="Scenario1PBT9",'Minor retrofit'!$AC$39,IF(F88="Scenario2PBT9",'Minor retrofit'!$AD$39,IF(F88="Scenario3PBT9",'Minor retrofit'!$AE$39,"")))&amp;IF(F88="Scenario1PBT10",'Minor retrofit'!$AF$39,IF(F88="Scenario2PBT10",'Minor retrofit'!$AG$39,IF(F88="Scenario3PBT10",'Minor retrofit'!$AH$39,"")))&amp;IF(F88="Scenario1PBT11",'Minor retrofit'!$AI$39,IF(F88="Scenario2PBT11",'Minor retrofit'!$AJ$39,IF(F88="Scenario3PBT11",'Minor retrofit'!$AK$39,"")))&amp;IF(F88="Scenario1PBT12",'Minor retrofit'!$AL$39,IF(F88="Scenario2PBT12",'Minor retrofit'!$AM$39,IF(F88="Scenario3PBT12",'Minor retrofit'!$AN$39,"")))&amp;IF(F88="Scenario1PBT13",'Minor retrofit'!$AO$39,IF(F88="Scenario2PBT13",'Minor retrofit'!$AP$39,IF(F88="Scenario3PBT13",'Minor retrofit'!$AQ$39,"")))&amp;IF(F88="Scenario1PBT14",'Minor retrofit'!$AR$39,IF(F88="Scenario2PBT14",'Minor retrofit'!$AS$39,IF(F88="Scenario3PBT14",'Minor retrofit'!$AT$39,"")))&amp;IF(F88="Scenario1PBT15",'Minor retrofit'!$AU$39,IF(F88="Scenario2PBT15",'Minor retrofit'!$AV$39,IF(F88="Scenario3PBT15",'Minor retrofit'!$AW$39,"")))</f>
        <v/>
      </c>
      <c r="V88" s="117">
        <f t="shared" si="32"/>
        <v>0</v>
      </c>
      <c r="W88" s="117" t="str">
        <f>IF(F88="Scenario1PBT1",'Minor retrofit'!$E$41,IF(F88="Scenario2PBT1",'Minor retrofit'!$F$41,IF(F88="Scenario3PBT1",'Minor retrofit'!$G$41,"")))&amp;IF(F88="Scenario1PBT2",'Minor retrofit'!$H$41,IF(F88="Scenario2PBT2",'Minor retrofit'!$I$41,IF(F88="Scenario3PBT2",'Minor retrofit'!$J$41,"")))&amp;IF(F88="Scenario1PBT3",'Minor retrofit'!$K$41,IF(F88="Scenario2PBT3",'Minor retrofit'!$L$41,IF(F88="Scenario3PBT3",'Minor retrofit'!$M$41,"")))&amp;IF(F88="Scenario1PBT4",'Minor retrofit'!$N$41,IF(F88="Scenario2PBT4",'Minor retrofit'!$O$41,IF(F88="Scenario3PBT4",'Minor retrofit'!$P$41,"")))&amp;IF(F88="Scenario1PBT5",'Minor retrofit'!$Q$41,IF(F88="Scenario2PBT5",'Minor retrofit'!$R$41,IF(F88="Scenario3PBT5",'Minor retrofit'!$S$41,"")))&amp;IF(F88="Scenario1PBT6",'Minor retrofit'!$T$41,IF(F88="Scenario2PBT6",'Minor retrofit'!$U$41,IF(F88="Scenario3PBT6",'Minor retrofit'!$V$41,"")))&amp;IF(F88="Scenario1PBT7",'Minor retrofit'!$W$41,IF(F88="Scenario2PBT7",'Minor retrofit'!$X$41,IF(F88="Scenario3PBT7",'Minor retrofit'!$Y$41,"")))&amp;IF(F88="Scenario1PBT8",'Minor retrofit'!$Z$41,IF(F88="Scenario2PBT8",'Minor retrofit'!$AA$41,IF(F88="Scenario3PBT8",'Minor retrofit'!$AB$41,"")))&amp;IF(F88="Scenario1PBT9",'Minor retrofit'!$AC$41,IF(F88="Scenario2PBT9",'Minor retrofit'!$AD$41,IF(F88="Scenario3PBT9",'Minor retrofit'!$AE$41,"")))&amp;IF(F88="Scenario1PBT10",'Minor retrofit'!$AF$41,IF(F88="Scenario2PBT10",'Minor retrofit'!$AG$41,IF(F88="Scenario3PBT10",'Minor retrofit'!$AH$41,"")))&amp;IF(F88="Scenario1PBT11",'Minor retrofit'!$AI$41,IF(F88="Scenario2PBT11",'Minor retrofit'!$AJ$41,IF(F88="Scenario3PBT11",'Minor retrofit'!$AK$41,"")))&amp;IF(F88="Scenario1PBT12",'Minor retrofit'!$AL$41,IF(F88="Scenario2PBT12",'Minor retrofit'!$AM$41,IF(F88="Scenario3PBT12",'Minor retrofit'!$AN$41,"")))&amp;IF(F88="Scenario1PBT13",'Minor retrofit'!$AO$41,IF(F88="Scenario2PBT13",'Minor retrofit'!$AP$41,IF(F88="Scenario3PBT13",'Minor retrofit'!$AQ$41,"")))&amp;IF(F88="Scenario1PBT14",'Minor retrofit'!$AR$41,IF(F88="Scenario2PBT14",'Minor retrofit'!$AS$41,IF(F88="Scenario3PBT14",'Minor retrofit'!$AT$41,"")))&amp;IF(F88="Scenario1PBT15",'Minor retrofit'!$AU$41,IF(F88="Scenario2PBT15",'Minor retrofit'!$AV$41,IF(F88="Scenario3PBT15",'Minor retrofit'!$AW$41,"")))</f>
        <v/>
      </c>
      <c r="X88" s="117">
        <f t="shared" si="33"/>
        <v>0</v>
      </c>
      <c r="Y88" s="117" t="str">
        <f>IF(F88="Scenario1PBT1",'Minor retrofit'!$E$43,IF(F88="Scenario2PBT1",'Minor retrofit'!$F$43,IF(F88="Scenario3PBT1",'Minor retrofit'!$G$43,"")))&amp;IF(F88="Scenario1PBT2",'Minor retrofit'!$H$43,IF(F88="Scenario2PBT2",'Minor retrofit'!$I$43,IF(F88="Scenario3PBT2",'Minor retrofit'!$J$43,"")))&amp;IF(F88="Scenario1PBT3",'Minor retrofit'!$K$43,IF(F88="Scenario2PBT3",'Minor retrofit'!$L$43,IF(F88="Scenario3PBT3",'Minor retrofit'!$M$43,"")))&amp;IF(F88="Scenario1PBT4",'Minor retrofit'!$N$43,IF(F88="Scenario2PBT4",'Minor retrofit'!$O$43,IF(F88="Scenario3PBT4",'Minor retrofit'!$P$43,"")))&amp;IF(F88="Scenario1PBT5",'Minor retrofit'!$Q$43,IF(F88="Scenario2PBT5",'Minor retrofit'!$R$43,IF(F88="Scenario3PBT5",'Minor retrofit'!$S$43,"")))&amp;IF(F88="Scenario1PBT6",'Minor retrofit'!$T$43,IF(F88="Scenario2PBT6",'Minor retrofit'!$U$43,IF(F88="Scenario3PBT6",'Minor retrofit'!$V$43,"")))&amp;IF(F88="Scenario1PBT7",'Minor retrofit'!$W$43,IF(F88="Scenario2PBT7",'Minor retrofit'!$X$43,IF(F88="Scenario3PBT7",'Minor retrofit'!$Y$43,"")))&amp;IF(F88="Scenario1PBT8",'Minor retrofit'!$Z$43,IF(F88="Scenario2PBT8",'Minor retrofit'!$AA$43,IF(F88="Scenario3PBT8",'Minor retrofit'!$AB$43,"")))&amp;IF(F88="Scenario1PBT9",'Minor retrofit'!$AC$43,IF(F88="Scenario2PBT9",'Minor retrofit'!$AD$43,IF(F88="Scenario3PBT9",'Minor retrofit'!$AE$43,"")))&amp;IF(F88="Scenario1PBT10",'Minor retrofit'!$AF$43,IF(F88="Scenario2PBT10",'Minor retrofit'!$AG$43,IF(F88="Scenario3PBT10",'Minor retrofit'!$AH$43,"")))&amp;IF(F88="Scenario1PBT11",'Minor retrofit'!$AI$43,IF(F88="Scenario2PBT11",'Minor retrofit'!$AJ$43,IF(F88="Scenario3PBT11",'Minor retrofit'!$AK$43,"")))&amp;IF(F88="Scenario1PBT12",'Minor retrofit'!$AL$43,IF(F88="Scenario2PBT12",'Minor retrofit'!$AM$43,IF(F88="Scenario3PBT12",'Minor retrofit'!$AN$43,"")))&amp;IF(F88="Scenario1PBT13",'Minor retrofit'!$AO$43,IF(F88="Scenario2PBT13",'Minor retrofit'!$AP$43,IF(F88="Scenario3PBT13",'Minor retrofit'!$AQ$43,"")))&amp;IF(F88="Scenario1PBT14",'Minor retrofit'!$AR$43,IF(F88="Scenario2PBT14",'Minor retrofit'!$AS$43,IF(F88="Scenario3PBT14",'Minor retrofit'!$AT$43,"")))&amp;IF(F88="Scenario1PBT15",'Minor retrofit'!$AU$43,IF(F88="Scenario2PBT15",'Minor retrofit'!$AV$43,IF(F88="Scenario3PBT15",'Minor retrofit'!$AW$43,"")))</f>
        <v/>
      </c>
      <c r="Z88" s="117">
        <f t="shared" si="34"/>
        <v>0</v>
      </c>
      <c r="AA88" s="178" t="str">
        <f>IF(F88="Scenario1PBT1",'Minor retrofit'!$E$102,IF(F88="Scenario2PBT1",'Minor retrofit'!$F$102,IF(F88="Scenario3PBT1",'Minor retrofit'!$G$102,"")))&amp;IF(F88="Scenario1PBT2",'Minor retrofit'!$H$102,IF(F88="Scenario2PBT2",'Minor retrofit'!$I$102,IF(F88="Scenario3PBT2",'Minor retrofit'!$J$102,"")))&amp;IF(F88="Scenario1PBT3",'Minor retrofit'!$K$102,IF(F88="Scenario2PBT3",'Minor retrofit'!$L$102,IF(F88="Scenario3PBT3",'Minor retrofit'!$M$102,"")))&amp;IF(F88="Scenario1PBT4",'Minor retrofit'!$N$102,IF(F88="Scenario2PBT4",'Minor retrofit'!$O$102,IF(F88="Scenario3PBT4",'Minor retrofit'!$P$102,"")))&amp;IF(F88="Scenario1PBT5",'Minor retrofit'!$Q$102,IF(F88="Scenario2PBT5",'Minor retrofit'!$R$102,IF(F88="Scenario3PBT5",'Minor retrofit'!$S$102,"")))&amp;IF(F88="Scenario1PBT6",'Minor retrofit'!$T$102,IF(F88="Scenario2PBT6",'Minor retrofit'!$U$102,IF(F88="Scenario3PBT6",'Minor retrofit'!$V$102,"")))&amp;IF(F88="Scenario1PBT7",'Minor retrofit'!$W$102,IF(F88="Scenario2PBT7",'Minor retrofit'!$X$102,IF(F88="Scenario3PBT7",'Minor retrofit'!$Y$102,"")))&amp;IF(F88="Scenario1PBT8",'Minor retrofit'!$Z$102,IF(F88="Scenario2PBT8",'Minor retrofit'!$AA$102,IF(F88="Scenario3PBT8",'Minor retrofit'!$AB$102,"")))&amp;IF(F88="Scenario1PBT9",'Minor retrofit'!$AC$102,IF(F88="Scenario2PBT9",'Minor retrofit'!$AD$102,IF(F88="Scenario3PBT9",'Minor retrofit'!$AE$102,"")))&amp;IF(F88="Scenario1PBT10",'Minor retrofit'!$AF$102,IF(F88="Scenario2PBT10",'Minor retrofit'!$AG$102,IF(F88="Scenario3PBT10",'Minor retrofit'!$AH$102,"")))&amp;IF(F88="Scenario1PBT11",'Minor retrofit'!$AI$102,IF(F88="Scenario2PBT11",'Minor retrofit'!$AJ$102,IF(F88="Scenario3PBT11",'Minor retrofit'!$AK$102,"")))&amp;IF(F88="Scenario1PBT12",'Minor retrofit'!$AL$102,IF(F88="Scenario2PBT12",'Minor retrofit'!$AM$102,IF(F88="Scenario3PBT12",'Minor retrofit'!$AN$102,"")))&amp;IF(F88="Scenario1PBT13",'Minor retrofit'!$AO$102,IF(F88="Scenario2PBT13",'Minor retrofit'!$AP$102,IF(F88="Scenario3PBT13",'Minor retrofit'!$AQ$102,"")))&amp;IF(F88="Scenario1PBT14",'Minor retrofit'!$AR$102,IF(F88="Scenario2PBT14",'Minor retrofit'!$AS$102,IF(F88="Scenario3PBT14",'Minor retrofit'!$AT$102,"")))&amp;IF(F88="Scenario1PBT15",'Minor retrofit'!$AU$102,IF(F88="Scenario2PBT15",'Minor retrofit'!$AV$102,IF(F88="Scenario3PBT15",'Minor retrofit'!$AW$102,"")))</f>
        <v/>
      </c>
      <c r="AB88" s="179">
        <f t="shared" si="35"/>
        <v>0</v>
      </c>
      <c r="AC88" s="208">
        <f>IFERROR('Projection_Base-case'!G88-G88,0)</f>
        <v>0</v>
      </c>
      <c r="AD88" s="178">
        <f t="shared" si="36"/>
        <v>0</v>
      </c>
      <c r="AE88" s="117">
        <f>IFERROR(100*AC88/'Projection_Base-case'!G88,0)</f>
        <v>0</v>
      </c>
      <c r="AF88" s="117">
        <f>IFERROR('Projection_Base-case'!I88-I88,0)</f>
        <v>0</v>
      </c>
      <c r="AG88" s="178">
        <f t="shared" si="37"/>
        <v>0</v>
      </c>
      <c r="AH88" s="117">
        <f>IFERROR(100*AF88/'Projection_Base-case'!I88,0)</f>
        <v>0</v>
      </c>
      <c r="AI88" s="117">
        <f>IFERROR('Projection_Base-case'!K88-K88,0)</f>
        <v>0</v>
      </c>
      <c r="AJ88" s="178">
        <f t="shared" si="38"/>
        <v>0</v>
      </c>
      <c r="AK88" s="117">
        <f>IFERROR(100*AI88/'Projection_Base-case'!K88,0)</f>
        <v>0</v>
      </c>
      <c r="AL88" s="117">
        <f>IFERROR(M88-'Projection_Base-case'!M88,0)</f>
        <v>0</v>
      </c>
      <c r="AM88" s="178">
        <f t="shared" si="39"/>
        <v>0</v>
      </c>
      <c r="AN88" s="179">
        <f>IFERROR(IF('Projection_Base-case'!N88&gt;0,100*AM88/'Projection_Base-case'!N88,100*AM88/N88),0)</f>
        <v>0</v>
      </c>
      <c r="AO88" s="206">
        <f>IFERROR('Projection_Base-case'!O88-O88,0)</f>
        <v>0</v>
      </c>
      <c r="AP88" s="178">
        <f t="shared" si="40"/>
        <v>0</v>
      </c>
      <c r="AQ88" s="117">
        <f>IFERROR(100*AO88/'Projection_Base-case'!O88,0)</f>
        <v>0</v>
      </c>
      <c r="AR88" s="117">
        <f>IFERROR('Projection_Base-case'!Q88-Q88,0)</f>
        <v>0</v>
      </c>
      <c r="AS88" s="178">
        <f t="shared" si="41"/>
        <v>0</v>
      </c>
      <c r="AT88" s="117">
        <f>IFERROR(100*AR88/'Projection_Base-case'!Q88,0)</f>
        <v>0</v>
      </c>
      <c r="AU88" s="117">
        <f>IFERROR('Projection_Base-case'!S88-S88,0)</f>
        <v>0</v>
      </c>
      <c r="AV88" s="178">
        <f t="shared" si="42"/>
        <v>0</v>
      </c>
      <c r="AW88" s="118">
        <f>IFERROR(100*AU88/'Projection_Base-case'!S88,0)</f>
        <v>0</v>
      </c>
      <c r="AX88" s="206">
        <f>IFERROR('Projection_Base-case'!U88-U88,0)</f>
        <v>0</v>
      </c>
      <c r="AY88" s="178">
        <f t="shared" si="43"/>
        <v>0</v>
      </c>
      <c r="AZ88" s="117">
        <f>IFERROR(100*AX88/'Projection_Base-case'!U88,0)</f>
        <v>0</v>
      </c>
      <c r="BA88" s="117">
        <f>IFERROR('Projection_Base-case'!W88-W88,0)</f>
        <v>0</v>
      </c>
      <c r="BB88" s="178">
        <f t="shared" si="44"/>
        <v>0</v>
      </c>
      <c r="BC88" s="117">
        <f>IFERROR(100*BA88/'Projection_Base-case'!W88,0)</f>
        <v>0</v>
      </c>
      <c r="BD88" s="117">
        <f>IFERROR('Projection_Base-case'!Y88-Y88,0)</f>
        <v>0</v>
      </c>
      <c r="BE88" s="178">
        <f t="shared" si="45"/>
        <v>0</v>
      </c>
      <c r="BF88" s="117">
        <f>IFERROR(100*BD88/'Projection_Base-case'!Y88,0)</f>
        <v>0</v>
      </c>
      <c r="BG88" s="178">
        <f t="shared" si="46"/>
        <v>0</v>
      </c>
      <c r="BH88" s="179">
        <f t="shared" si="47"/>
        <v>0</v>
      </c>
    </row>
    <row r="89" spans="1:60">
      <c r="A89" s="205">
        <v>84</v>
      </c>
      <c r="B89" s="178">
        <f>IF('Projection_Base-case'!B89&lt;&gt;"",'Projection_Base-case'!B89,0)</f>
        <v>0</v>
      </c>
      <c r="C89" s="178">
        <f>IF('Projection_Base-case'!C89&lt;&gt;"",'Projection_Base-case'!C89,0)</f>
        <v>0</v>
      </c>
      <c r="D89" s="178">
        <f>IF('Projection_Base-case'!D89&lt;&gt;"",'Projection_Base-case'!D89,0)</f>
        <v>0</v>
      </c>
      <c r="E89" s="176" t="str">
        <f>IF(AND('Résultats Minor'!$AC$3="OUI",'Résultats Minor'!E88&lt;&gt;""),'Résultats Minor'!E88,IF(OR(D89="PBT2",D89="PBT3",D89="PBT5",D89="PBT8",D89="PBT9"),"Scenario1",IF(OR(D89="PBT6",D89="PBT7",D89="PBT10"),"Scenario2",IF(OR(D89="PBT1",D89="PBT4"),"Scenario3",""))))</f>
        <v/>
      </c>
      <c r="F89" s="202" t="str">
        <f t="shared" si="24"/>
        <v>0</v>
      </c>
      <c r="G89" s="206" t="str">
        <f>IF(F89="Scenario1PBT1",'Minor retrofit'!$E$7,IF(F89="Scenario2PBT1",'Minor retrofit'!$F$7,IF(F89="Scenario3PBT1",'Minor retrofit'!$G$7,"")))&amp;IF(F89="Scenario1PBT2",'Minor retrofit'!$H$7,IF(F89="Scenario2PBT2",'Minor retrofit'!$I$7,IF(F89="Scenario3PBT2",'Minor retrofit'!$J$7,"")))&amp;IF(F89="Scenario1PBT3",'Minor retrofit'!$K$7,IF(F89="Scenario2PBT3",'Minor retrofit'!$L$7,IF(F89="Scenario3PBT3",'Minor retrofit'!$M$7,"")))&amp;IF(F89="Scenario1PBT4",'Minor retrofit'!$N$7,IF(F89="Scenario2PBT4",'Minor retrofit'!$O$7,IF(F89="Scenario3PBT4",'Minor retrofit'!$P$7,"")))&amp;IF(F89="Scenario1PBT5",'Minor retrofit'!$Q$7,IF(F89="Scenario2PBT5",'Minor retrofit'!$R$7,IF(F89="Scenario3PBT5",'Minor retrofit'!$S$7,"")))&amp;IF(F89="Scenario1PBT6",'Minor retrofit'!$T$7,IF(F89="Scenario2PBT6",'Minor retrofit'!$U$7,IF(F89="Scenario3PBT6",'Minor retrofit'!$V$7,"")))&amp;IF(F89="Scenario1PBT7",'Minor retrofit'!$W$7,IF(F89="Scenario2PBT7",'Minor retrofit'!$X$7,IF(F89="Scenario3PBT7",'Minor retrofit'!$Y$7,"")))&amp;IF(F89="Scenario1PBT8",'Minor retrofit'!$Z$7,IF(F89="Scenario2PBT8",'Minor retrofit'!$AA$7,IF(F89="Scenario3PBT8",'Minor retrofit'!$AB$7,"")))&amp;IF(F89="Scenario1PBT9",'Minor retrofit'!$AC$7,IF(F89="Scenario2PBT9",'Minor retrofit'!$AD$7,IF(F89="Scenario3PBT9",'Minor retrofit'!$AE$7,"")))&amp;IF(F89="Scenario1PBT10",'Minor retrofit'!$AF$7,IF(F89="Scenario2PBT10",'Minor retrofit'!$AG$7,IF(F89="Scenario3PBT10",'Minor retrofit'!$AH$7,"")))&amp;IF(F89="Scenario1PBT11",'Minor retrofit'!$AI$7,IF(F89="Scenario2PBT11",'Minor retrofit'!$AJ$7,IF(F89="Scenario3PBT11",'Minor retrofit'!$AK$7,"")))&amp;IF(F89="Scenario1PBT12",'Minor retrofit'!$AL$7,IF(F89="Scenario2PBT12",'Minor retrofit'!$AM$7,IF(F89="Scenario3PBT12",'Minor retrofit'!$AN$7,"")))&amp;IF(F89="Scenario1PBT13",'Minor retrofit'!$AO$7,IF(F89="Scenario2PBT13",'Minor retrofit'!$AP$7,IF(F89="Scenario3PBT13",'Minor retrofit'!$AQ$7,"")))&amp;IF(F89="Scenario1PBT14",'Minor retrofit'!$AR$7,IF(F89="Scenario2PBT14",'Minor retrofit'!$AS$7,IF(F89="Scenario3PBT14",'Minor retrofit'!$AT$7,"")))&amp;IF(F89="Scenario1PBT15",'Minor retrofit'!$AU$7,IF(F89="Scenario2PBT15",'Minor retrofit'!$AV$7,IF(F89="Scenario3PBT15",'Minor retrofit'!$AW$7,"")))</f>
        <v/>
      </c>
      <c r="H89" s="117">
        <f t="shared" si="25"/>
        <v>0</v>
      </c>
      <c r="I89" s="117" t="str">
        <f>IF(F89="Scenario1PBT1",'Minor retrofit'!$E$17,IF(F89="Scenario2PBT1",'Minor retrofit'!$F$17,IF(F89="Scenario3PBT1",'Minor retrofit'!$G$17,"")))&amp;IF(F89="Scenario1PBT2",'Minor retrofit'!$H$17,IF(F89="Scenario2PBT2",'Minor retrofit'!$I$17,IF(F89="Scenario3PBT2",'Minor retrofit'!$J$17,"")))&amp;IF(F89="Scenario1PBT3",'Minor retrofit'!$K$17,IF(F89="Scenario2PBT3",'Minor retrofit'!$L$17,IF(F89="Scenario3PBT3",'Minor retrofit'!$M$17,"")))&amp;IF(F89="Scenario1PBT4",'Minor retrofit'!$N$17,IF(F89="Scenario2PBT4",'Minor retrofit'!$O$17,IF(F89="Scenario3PBT4",'Minor retrofit'!$P$17,"")))&amp;IF(F89="Scenario1PBT5",'Minor retrofit'!$Q$17,IF(F89="Scenario2PBT5",'Minor retrofit'!$R$17,IF(F89="Scenario3PBT5",'Minor retrofit'!$S$17,"")))&amp;IF(F89="Scenario1PBT6",'Minor retrofit'!$T$17,IF(F89="Scenario2PBT6",'Minor retrofit'!$U$17,IF(F89="Scenario3PBT6",'Minor retrofit'!$V$17,"")))&amp;IF(F89="Scenario1PBT7",'Minor retrofit'!$W$17,IF(F89="Scenario2PBT7",'Minor retrofit'!$X$17,IF(F89="Scenario3PBT7",'Minor retrofit'!$Y$17,"")))&amp;IF(F89="Scenario1PBT8",'Minor retrofit'!$Z$17,IF(F89="Scenario2PBT8",'Minor retrofit'!$AA$17,IF(F89="Scenario3PBT8",'Minor retrofit'!$AB$17,"")))&amp;IF(F89="Scenario1PBT9",'Minor retrofit'!$AC$17,IF(F89="Scenario2PBT9",'Minor retrofit'!$AD$17,IF(F89="Scenario3PBT9",'Minor retrofit'!$AE$17,"")))&amp;IF(F89="Scenario1PBT10",'Minor retrofit'!$AF$17,IF(F89="Scenario2PBT10",'Minor retrofit'!$AG$17,IF(F89="Scenario3PBT10",'Minor retrofit'!$AH$17,"")))&amp;IF(F89="Scenario1PBT11",'Minor retrofit'!$AI$17,IF(F89="Scenario2PBT11",'Minor retrofit'!$AJ$17,IF(F89="Scenario3PBT11",'Minor retrofit'!$AK$17,"")))&amp;IF(F89="Scenario1PBT12",'Minor retrofit'!$AL$17,IF(F89="Scenario2PBT12",'Minor retrofit'!$AM$17,IF(F89="Scenario3PBT12",'Minor retrofit'!$AN$17,"")))&amp;IF(F89="Scenario1PBT13",'Minor retrofit'!$AO$17,IF(F89="Scenario2PBT13",'Minor retrofit'!$AP$17,IF(F89="Scenario3PBT13",'Minor retrofit'!$AQ$17,"")))&amp;IF(F89="Scenario1PBT14",'Minor retrofit'!$AR$17,IF(F89="Scenario2PBT14",'Minor retrofit'!$AS$17,IF(F89="Scenario3PBT14",'Minor retrofit'!$AT$17,"")))&amp;IF(F89="Scenario1PBT15",'Minor retrofit'!$AU$17,IF(F89="Scenario2PBT15",'Minor retrofit'!$AV$17,IF(F89="Scenario3PBT15",'Minor retrofit'!$AW$17,"")))</f>
        <v/>
      </c>
      <c r="J89" s="117">
        <f t="shared" si="26"/>
        <v>0</v>
      </c>
      <c r="K89" s="117" t="str">
        <f>IF(F89="Scenario1PBT1",'Minor retrofit'!$E$19,IF(F89="Scenario2PBT1",'Minor retrofit'!$F$19,IF(F89="Scenario3PBT1",'Minor retrofit'!$G$19,"")))&amp;IF(F89="Scenario1PBT2",'Minor retrofit'!$H$19,IF(F89="Scenario2PBT2",'Minor retrofit'!$I$19,IF(F89="Scenario3PBT2",'Minor retrofit'!$J$19,"")))&amp;IF(F89="Scenario1PBT3",'Minor retrofit'!$K$19,IF(F89="Scenario2PBT3",'Minor retrofit'!$L$19,IF(F89="Scenario3PBT3",'Minor retrofit'!$M$19,"")))&amp;IF(F89="Scenario1PBT4",'Minor retrofit'!$N$19,IF(F89="Scenario2PBT4",'Minor retrofit'!$O$19,IF(F89="Scenario3PBT4",'Minor retrofit'!$P$19,"")))&amp;IF(F89="Scenario1PBT5",'Minor retrofit'!$Q$19,IF(F89="Scenario2PBT5",'Minor retrofit'!$R$19,IF(F89="Scenario3PBT5",'Minor retrofit'!$S$19,"")))&amp;IF(F89="Scenario1PBT6",'Minor retrofit'!$T$19,IF(F89="Scenario2PBT6",'Minor retrofit'!$U$19,IF(F89="Scenario3PBT6",'Minor retrofit'!$V$19,"")))&amp;IF(F89="Scenario1PBT7",'Minor retrofit'!$W$19,IF(F89="Scenario2PBT7",'Minor retrofit'!$X$19,IF(F89="Scenario3PBT7",'Minor retrofit'!$Y$19,"")))&amp;IF(F89="Scenario1PBT8",'Minor retrofit'!$Z$19,IF(F89="Scenario2PBT8",'Minor retrofit'!$AA$19,IF(F89="Scenario3PBT8",'Minor retrofit'!$AB$19,"")))&amp;IF(F89="Scenario1PBT9",'Minor retrofit'!$AC$19,IF(F89="Scenario2PBT9",'Minor retrofit'!$AD$19,IF(F89="Scenario3PBT9",'Minor retrofit'!$AE$19,"")))&amp;IF(F89="Scenario1PBT10",'Minor retrofit'!$AF$19,IF(F89="Scenario2PBT10",'Minor retrofit'!$AG$19,IF(F89="Scenario3PBT10",'Minor retrofit'!$AH$19,"")))&amp;IF(F89="Scenario1PBT11",'Minor retrofit'!$AI$19,IF(F89="Scenario2PBT11",'Minor retrofit'!$AJ$19,IF(F89="Scenario3PBT11",'Minor retrofit'!$AK$19,"")))&amp;IF(F89="Scenario1PBT12",'Minor retrofit'!$AL$19,IF(F89="Scenario2PBT12",'Minor retrofit'!$AM$19,IF(F89="Scenario3PBT12",'Minor retrofit'!$AN$19,"")))&amp;IF(F89="Scenario1PBT13",'Minor retrofit'!$AO$19,IF(F89="Scenario2PBT13",'Minor retrofit'!$AP$19,IF(F89="Scenario3PBT13",'Minor retrofit'!$AQ$19,"")))&amp;IF(F89="Scenario1PBT14",'Minor retrofit'!$AR$19,IF(F89="Scenario2PBT14",'Minor retrofit'!$AS$19,IF(F89="Scenario3PBT14",'Minor retrofit'!$AT$19,"")))&amp;IF(F89="Scenario1PBT15",'Minor retrofit'!$AU$19,IF(F89="Scenario2PBT15",'Minor retrofit'!$AV$19,IF(F89="Scenario3PBT15",'Minor retrofit'!$AW$19,"")))</f>
        <v/>
      </c>
      <c r="L89" s="117">
        <f t="shared" si="27"/>
        <v>0</v>
      </c>
      <c r="M89" s="117" t="str">
        <f>IF(F89="Scenario1PBT1",'Minor retrofit'!$E$21,IF(F89="Scenario2PBT1",'Minor retrofit'!$F$21,IF(F89="Scenario3PBT1",'Minor retrofit'!$G$21,"")))&amp;IF(F89="Scenario1PBT2",'Minor retrofit'!$H$21,IF(F89="Scenario2PBT2",'Minor retrofit'!$I$21,IF(F89="Scenario3PBT2",'Minor retrofit'!$J$21,"")))&amp;IF(F89="Scenario1PBT3",'Minor retrofit'!$K$21,IF(F89="Scenario2PBT3",'Minor retrofit'!$L$21,IF(F89="Scenario3PBT3",'Minor retrofit'!$M$21,"")))&amp;IF(F89="Scenario1PBT4",'Minor retrofit'!$N$21,IF(F89="Scenario2PBT4",'Minor retrofit'!$O$21,IF(F89="Scenario3PBT4",'Minor retrofit'!$P$21,"")))&amp;IF(F89="Scenario1PBT5",'Minor retrofit'!$Q$21,IF(F89="Scenario2PBT5",'Minor retrofit'!$R$21,IF(F89="Scenario3PBT5",'Minor retrofit'!$S$21,"")))&amp;IF(F89="Scenario1PBT6",'Minor retrofit'!$T$21,IF(F89="Scenario2PBT6",'Minor retrofit'!$U$21,IF(F89="Scenario3PBT6",'Minor retrofit'!$V$21,"")))&amp;IF(F89="Scenario1PBT7",'Minor retrofit'!$W$21,IF(F89="Scenario2PBT7",'Minor retrofit'!$X$21,IF(F89="Scenario3PBT7",'Minor retrofit'!$Y$21,"")))&amp;IF(F89="Scenario1PBT8",'Minor retrofit'!$Z$21,IF(F89="Scenario2PBT8",'Minor retrofit'!$AA$21,IF(F89="Scenario3PBT8",'Minor retrofit'!$AB$21,"")))&amp;IF(F89="Scenario1PBT9",'Minor retrofit'!$AC$21,IF(F89="Scenario2PBT9",'Minor retrofit'!$AD$21,IF(F89="Scenario3PBT9",'Minor retrofit'!$AE$21,"")))&amp;IF(F89="Scenario1PBT10",'Minor retrofit'!$AF$21,IF(F89="Scenario2PBT10",'Minor retrofit'!$AG$21,IF(F89="Scenario3PBT10",'Minor retrofit'!$AH$21,"")))&amp;IF(F89="Scenario1PBT11",'Minor retrofit'!$AI$21,IF(F89="Scenario2PBT11",'Minor retrofit'!$AJ$21,IF(F89="Scenario3PBT11",'Minor retrofit'!$AK$21,"")))&amp;IF(F89="Scenario1PBT12",'Minor retrofit'!$AL$21,IF(F89="Scenario2PBT12",'Minor retrofit'!$AM$21,IF(F89="Scenario3PBT12",'Minor retrofit'!$AN$21,"")))&amp;IF(F89="Scenario1PBT13",'Minor retrofit'!$AO$21,IF(F89="Scenario2PBT13",'Minor retrofit'!$AP$21,IF(F89="Scenario3PBT13",'Minor retrofit'!$AQ$21,"")))&amp;IF(F89="Scenario1PBT14",'Minor retrofit'!$AR$21,IF(F89="Scenario2PBT14",'Minor retrofit'!$AS$21,IF(F89="Scenario3PBT14",'Minor retrofit'!$AT$21,"")))&amp;IF(F89="Scenario1PBT15",'Minor retrofit'!$AU$21,IF(F89="Scenario2PBT15",'Minor retrofit'!$AV$21,IF(F89="Scenario3PBT15",'Minor retrofit'!$AW$21,"")))</f>
        <v/>
      </c>
      <c r="N89" s="118">
        <f t="shared" si="28"/>
        <v>0</v>
      </c>
      <c r="O89" s="206" t="str">
        <f>IF(F89="Scenario1PBT1",'Minor retrofit'!$E$24,IF(F89="Scenario2PBT1",'Minor retrofit'!$F$24,IF(F89="Scenario3PBT1",'Minor retrofit'!$G$24,"")))&amp;IF(F89="Scenario1PBT2",'Minor retrofit'!$H$24,IF(F89="Scenario2PBT2",'Minor retrofit'!$I$24,IF(F89="Scenario3PBT2",'Minor retrofit'!$J$24,"")))&amp;IF(F89="Scenario1PBT3",'Minor retrofit'!$K$24,IF(F89="Scenario2PBT3",'Minor retrofit'!$L$24,IF(F89="Scenario3PBT3",'Minor retrofit'!$M$24,"")))&amp;IF(F89="Scenario1PBT4",'Minor retrofit'!$N$24,IF(F89="Scenario2PBT4",'Minor retrofit'!$O$24,IF(F89="Scenario3PBT4",'Minor retrofit'!$P$24,"")))&amp;IF(F89="Scenario1PBT5",'Minor retrofit'!$Q$24,IF(F89="Scenario2PBT5",'Minor retrofit'!$R$24,IF(F89="Scenario3PBT5",'Minor retrofit'!$S$24,"")))&amp;IF(F89="Scenario1PBT6",'Minor retrofit'!$T$24,IF(F89="Scenario2PBT6",'Minor retrofit'!$U$24,IF(F89="Scenario3PBT6",'Minor retrofit'!$V$24,"")))&amp;IF(F89="Scenario1PBT7",'Minor retrofit'!$W$24,IF(F89="Scenario2PBT7",'Minor retrofit'!$X$24,IF(F89="Scenario3PBT7",'Minor retrofit'!$Y$24,"")))&amp;IF(F89="Scenario1PBT8",'Minor retrofit'!$Z$24,IF(F89="Scenario2PBT8",'Minor retrofit'!$AA$24,IF(F89="Scenario3PBT8",'Minor retrofit'!$AB$24,"")))&amp;IF(F89="Scenario1PBT9",'Minor retrofit'!$AC$24,IF(F89="Scenario2PBT9",'Minor retrofit'!$AD$24,IF(F89="Scenario3PBT9",'Minor retrofit'!$AE$24,"")))&amp;IF(F89="Scenario1PBT10",'Minor retrofit'!$AF$24,IF(F89="Scenario2PBT10",'Minor retrofit'!$AG$24,IF(F89="Scenario3PBT10",'Minor retrofit'!$AH$24,"")))&amp;IF(F89="Scenario1PBT11",'Minor retrofit'!$AI$24,IF(F89="Scenario2PBT11",'Minor retrofit'!$AJ$24,IF(F89="Scenario3PBT11",'Minor retrofit'!$AK$24,"")))&amp;IF(F89="Scenario1PBT12",'Minor retrofit'!$AL$24,IF(F89="Scenario2PBT12",'Minor retrofit'!$AM$24,IF(F89="Scenario3PBT12",'Minor retrofit'!$AN$24,"")))&amp;IF(F89="Scenario1PBT13",'Minor retrofit'!$AO$24,IF(F89="Scenario2PBT13",'Minor retrofit'!$AP$24,IF(F89="Scenario3PBT13",'Minor retrofit'!$AQ$24,"")))&amp;IF(F89="Scenario1PBT14",'Minor retrofit'!$AR$24,IF(F89="Scenario2PBT14",'Minor retrofit'!$AS$24,IF(F89="Scenario3PBT14",'Minor retrofit'!$AT$24,"")))&amp;IF(F89="Scenario1PBT15",'Minor retrofit'!$AU$24,IF(F89="Scenario2PBT15",'Minor retrofit'!$AV$24,IF(F89="Scenario3PBT15",'Minor retrofit'!$AW$24,"")))</f>
        <v/>
      </c>
      <c r="P89" s="117">
        <f t="shared" si="29"/>
        <v>0</v>
      </c>
      <c r="Q89" s="117" t="str">
        <f>IF(F89="Scenario1PBT1",'Minor retrofit'!$E$26,IF(F89="Scenario2PBT1",'Minor retrofit'!$F$26,IF(F89="Scenario3PBT1",'Minor retrofit'!$G$26,"")))&amp;IF(F89="Scenario1PBT2",'Minor retrofit'!$H$26,IF(F89="Scenario2PBT2",'Minor retrofit'!$I$26,IF(F89="Scenario3PBT2",'Minor retrofit'!$J$26,"")))&amp;IF(F89="Scenario1PBT3",'Minor retrofit'!$K$26,IF(F89="Scenario2PBT3",'Minor retrofit'!$L$26,IF(F89="Scenario3PBT3",'Minor retrofit'!$M$26,"")))&amp;IF(F89="Scenario1PBT4",'Minor retrofit'!$N$26,IF(F89="Scenario2PBT4",'Minor retrofit'!$O$26,IF(F89="Scenario3PBT4",'Minor retrofit'!$P$26,"")))&amp;IF(F89="Scenario1PBT5",'Minor retrofit'!$Q$26,IF(F89="Scenario2PBT5",'Minor retrofit'!$R$26,IF(F89="Scenario3PBT5",'Minor retrofit'!$S$26,"")))&amp;IF(F89="Scenario1PBT6",'Minor retrofit'!$T$26,IF(F89="Scenario2PBT6",'Minor retrofit'!$U$26,IF(F89="Scenario3PBT6",'Minor retrofit'!$V$26,"")))&amp;IF(F89="Scenario1PBT7",'Minor retrofit'!$W$26,IF(F89="Scenario2PBT7",'Minor retrofit'!$X$26,IF(F89="Scenario3PBT7",'Minor retrofit'!$Y$26,"")))&amp;IF(F89="Scenario1PBT8",'Minor retrofit'!$Z$26,IF(F89="Scenario2PBT8",'Minor retrofit'!$AA$26,IF(F89="Scenario3PBT8",'Minor retrofit'!$AB$26,"")))&amp;IF(F89="Scenario1PBT9",'Minor retrofit'!$AC$26,IF(F89="Scenario2PBT9",'Minor retrofit'!$AD$26,IF(F89="Scenario3PBT9",'Minor retrofit'!$AE$26,"")))&amp;IF(F89="Scenario1PBT10",'Minor retrofit'!$AF$26,IF(F89="Scenario2PBT10",'Minor retrofit'!$AG$26,IF(F89="Scenario3PBT10",'Minor retrofit'!$AH$26,"")))&amp;IF(F89="Scenario1PBT11",'Minor retrofit'!$AI$26,IF(F89="Scenario2PBT11",'Minor retrofit'!$AJ$26,IF(F89="Scenario3PBT11",'Minor retrofit'!$AK$26,"")))&amp;IF(F89="Scenario1PBT12",'Minor retrofit'!$AL$26,IF(F89="Scenario2PBT12",'Minor retrofit'!$AM$26,IF(F89="Scenario3PBT12",'Minor retrofit'!$AN$26,"")))&amp;IF(F89="Scenario1PBT13",'Minor retrofit'!$AO$26,IF(F89="Scenario2PBT13",'Minor retrofit'!$AP$26,IF(F89="Scenario3PBT13",'Minor retrofit'!$AQ$26,"")))&amp;IF(F89="Scenario1PBT14",'Minor retrofit'!$AR$26,IF(F89="Scenario2PBT14",'Minor retrofit'!$AS$26,IF(F89="Scenario3PBT14",'Minor retrofit'!$AT$26,"")))&amp;IF(F89="Scenario1PBT15",'Minor retrofit'!$AU$26,IF(F89="Scenario2PBT15",'Minor retrofit'!$AV$26,IF(F89="Scenario3PBT15",'Minor retrofit'!$AW$26,"")))</f>
        <v/>
      </c>
      <c r="R89" s="117">
        <f t="shared" si="30"/>
        <v>0</v>
      </c>
      <c r="S89" s="117" t="str">
        <f>IF(F89="Scenario1PBT1",'Minor retrofit'!$E$28,IF(F89="Scenario2PBT1",'Minor retrofit'!$F$28,IF(F89="Scenario3PBT1",'Minor retrofit'!$G$28,"")))&amp;IF(F89="Scenario1PBT2",'Minor retrofit'!$H$28,IF(F89="Scenario2PBT2",'Minor retrofit'!$I$28,IF(F89="Scenario3PBT2",'Minor retrofit'!$J$28,"")))&amp;IF(F89="Scenario1PBT3",'Minor retrofit'!$K$28,IF(F89="Scenario2PBT3",'Minor retrofit'!$L$28,IF(F89="Scenario3PBT3",'Minor retrofit'!$M$28,"")))&amp;IF(F89="Scenario1PBT4",'Minor retrofit'!$N$28,IF(F89="Scenario2PBT4",'Minor retrofit'!$O$28,IF(F89="Scenario3PBT4",'Minor retrofit'!$P$28,"")))&amp;IF(F89="Scenario1PBT5",'Minor retrofit'!$Q$28,IF(F89="Scenario2PBT5",'Minor retrofit'!$R$28,IF(F89="Scenario3PBT5",'Minor retrofit'!$S$28,"")))&amp;IF(F89="Scenario1PBT6",'Minor retrofit'!$T$28,IF(F89="Scenario2PBT6",'Minor retrofit'!$U$28,IF(F89="Scenario3PBT6",'Minor retrofit'!$V$28,"")))&amp;IF(F89="Scenario1PBT7",'Minor retrofit'!$W$28,IF(F89="Scenario2PBT7",'Minor retrofit'!$X$28,IF(F89="Scenario3PBT7",'Minor retrofit'!$Y$28,"")))&amp;IF(F89="Scenario1PBT8",'Minor retrofit'!$Z$28,IF(F89="Scenario2PBT8",'Minor retrofit'!$AA$28,IF(F89="Scenario3PBT8",'Minor retrofit'!$AB$28,"")))&amp;IF(F89="Scenario1PBT9",'Minor retrofit'!$AC$28,IF(F89="Scenario2PBT9",'Minor retrofit'!$AD$28,IF(F89="Scenario3PBT9",'Minor retrofit'!$AE$28,"")))&amp;IF(F89="Scenario1PBT10",'Minor retrofit'!$AF$28,IF(F89="Scenario2PBT10",'Minor retrofit'!$AG$28,IF(F89="Scenario3PBT10",'Minor retrofit'!$AH$28,"")))&amp;IF(F89="Scenario1PBT11",'Minor retrofit'!$AI$28,IF(F89="Scenario2PBT11",'Minor retrofit'!$AJ$28,IF(F89="Scenario3PBT11",'Minor retrofit'!$AK$28,"")))&amp;IF(F89="Scenario1PBT12",'Minor retrofit'!$AL$28,IF(F89="Scenario2PBT12",'Minor retrofit'!$AM$28,IF(F89="Scenario3PBT12",'Minor retrofit'!$AN$28,"")))&amp;IF(F89="Scenario1PBT13",'Minor retrofit'!$AO$28,IF(F89="Scenario2PBT13",'Minor retrofit'!$AP$28,IF(F89="Scenario3PBT13",'Minor retrofit'!$AQ$28,"")))&amp;IF(F89="Scenario1PBT14",'Minor retrofit'!$AR$28,IF(F89="Scenario2PBT14",'Minor retrofit'!$AS$28,IF(F89="Scenario3PBT14",'Minor retrofit'!$AT$28,"")))&amp;IF(F89="Scenario1PBT15",'Minor retrofit'!$AU$28,IF(F89="Scenario2PBT15",'Minor retrofit'!$AV$28,IF(F89="Scenario3PBT15",'Minor retrofit'!$AW$28,"")))</f>
        <v/>
      </c>
      <c r="T89" s="207">
        <f t="shared" si="31"/>
        <v>0</v>
      </c>
      <c r="U89" s="206" t="str">
        <f>IF(F89="Scenario1PBT1",'Minor retrofit'!$E$39,IF(F89="Scenario2PBT1",'Minor retrofit'!$F$39,IF(F89="Scenario3PBT1",'Minor retrofit'!$G$39,"")))&amp;IF(F89="Scenario1PBT2",'Minor retrofit'!$H$39,IF(F89="Scenario2PBT2",'Minor retrofit'!$I$39,IF(F89="Scenario3PBT2",'Minor retrofit'!$J$39,"")))&amp;IF(F89="Scenario1PBT3",'Minor retrofit'!$K$39,IF(F89="Scenario2PBT3",'Minor retrofit'!$L$39,IF(F89="Scenario3PBT3",'Minor retrofit'!$M$39,"")))&amp;IF(F89="Scenario1PBT4",'Minor retrofit'!$N$39,IF(F89="Scenario2PBT4",'Minor retrofit'!$O$39,IF(F89="Scenario3PBT4",'Minor retrofit'!$P$39,"")))&amp;IF(F89="Scenario1PBT5",'Minor retrofit'!$Q$39,IF(F89="Scenario2PBT5",'Minor retrofit'!$R$39,IF(F89="Scenario3PBT5",'Minor retrofit'!$S$39,"")))&amp;IF(F89="Scenario1PBT6",'Minor retrofit'!$T$39,IF(F89="Scenario2PBT6",'Minor retrofit'!$U$39,IF(F89="Scenario3PBT6",'Minor retrofit'!$V$39,"")))&amp;IF(F89="Scenario1PBT7",'Minor retrofit'!$W$39,IF(F89="Scenario2PBT7",'Minor retrofit'!$X$39,IF(F89="Scenario3PBT7",'Minor retrofit'!$Y$39,"")))&amp;IF(F89="Scenario1PBT8",'Minor retrofit'!$Z$39,IF(F89="Scenario2PBT8",'Minor retrofit'!$AA$39,IF(F89="Scenario3PBT8",'Minor retrofit'!$AB$39,"")))&amp;IF(F89="Scenario1PBT9",'Minor retrofit'!$AC$39,IF(F89="Scenario2PBT9",'Minor retrofit'!$AD$39,IF(F89="Scenario3PBT9",'Minor retrofit'!$AE$39,"")))&amp;IF(F89="Scenario1PBT10",'Minor retrofit'!$AF$39,IF(F89="Scenario2PBT10",'Minor retrofit'!$AG$39,IF(F89="Scenario3PBT10",'Minor retrofit'!$AH$39,"")))&amp;IF(F89="Scenario1PBT11",'Minor retrofit'!$AI$39,IF(F89="Scenario2PBT11",'Minor retrofit'!$AJ$39,IF(F89="Scenario3PBT11",'Minor retrofit'!$AK$39,"")))&amp;IF(F89="Scenario1PBT12",'Minor retrofit'!$AL$39,IF(F89="Scenario2PBT12",'Minor retrofit'!$AM$39,IF(F89="Scenario3PBT12",'Minor retrofit'!$AN$39,"")))&amp;IF(F89="Scenario1PBT13",'Minor retrofit'!$AO$39,IF(F89="Scenario2PBT13",'Minor retrofit'!$AP$39,IF(F89="Scenario3PBT13",'Minor retrofit'!$AQ$39,"")))&amp;IF(F89="Scenario1PBT14",'Minor retrofit'!$AR$39,IF(F89="Scenario2PBT14",'Minor retrofit'!$AS$39,IF(F89="Scenario3PBT14",'Minor retrofit'!$AT$39,"")))&amp;IF(F89="Scenario1PBT15",'Minor retrofit'!$AU$39,IF(F89="Scenario2PBT15",'Minor retrofit'!$AV$39,IF(F89="Scenario3PBT15",'Minor retrofit'!$AW$39,"")))</f>
        <v/>
      </c>
      <c r="V89" s="117">
        <f t="shared" si="32"/>
        <v>0</v>
      </c>
      <c r="W89" s="117" t="str">
        <f>IF(F89="Scenario1PBT1",'Minor retrofit'!$E$41,IF(F89="Scenario2PBT1",'Minor retrofit'!$F$41,IF(F89="Scenario3PBT1",'Minor retrofit'!$G$41,"")))&amp;IF(F89="Scenario1PBT2",'Minor retrofit'!$H$41,IF(F89="Scenario2PBT2",'Minor retrofit'!$I$41,IF(F89="Scenario3PBT2",'Minor retrofit'!$J$41,"")))&amp;IF(F89="Scenario1PBT3",'Minor retrofit'!$K$41,IF(F89="Scenario2PBT3",'Minor retrofit'!$L$41,IF(F89="Scenario3PBT3",'Minor retrofit'!$M$41,"")))&amp;IF(F89="Scenario1PBT4",'Minor retrofit'!$N$41,IF(F89="Scenario2PBT4",'Minor retrofit'!$O$41,IF(F89="Scenario3PBT4",'Minor retrofit'!$P$41,"")))&amp;IF(F89="Scenario1PBT5",'Minor retrofit'!$Q$41,IF(F89="Scenario2PBT5",'Minor retrofit'!$R$41,IF(F89="Scenario3PBT5",'Minor retrofit'!$S$41,"")))&amp;IF(F89="Scenario1PBT6",'Minor retrofit'!$T$41,IF(F89="Scenario2PBT6",'Minor retrofit'!$U$41,IF(F89="Scenario3PBT6",'Minor retrofit'!$V$41,"")))&amp;IF(F89="Scenario1PBT7",'Minor retrofit'!$W$41,IF(F89="Scenario2PBT7",'Minor retrofit'!$X$41,IF(F89="Scenario3PBT7",'Minor retrofit'!$Y$41,"")))&amp;IF(F89="Scenario1PBT8",'Minor retrofit'!$Z$41,IF(F89="Scenario2PBT8",'Minor retrofit'!$AA$41,IF(F89="Scenario3PBT8",'Minor retrofit'!$AB$41,"")))&amp;IF(F89="Scenario1PBT9",'Minor retrofit'!$AC$41,IF(F89="Scenario2PBT9",'Minor retrofit'!$AD$41,IF(F89="Scenario3PBT9",'Minor retrofit'!$AE$41,"")))&amp;IF(F89="Scenario1PBT10",'Minor retrofit'!$AF$41,IF(F89="Scenario2PBT10",'Minor retrofit'!$AG$41,IF(F89="Scenario3PBT10",'Minor retrofit'!$AH$41,"")))&amp;IF(F89="Scenario1PBT11",'Minor retrofit'!$AI$41,IF(F89="Scenario2PBT11",'Minor retrofit'!$AJ$41,IF(F89="Scenario3PBT11",'Minor retrofit'!$AK$41,"")))&amp;IF(F89="Scenario1PBT12",'Minor retrofit'!$AL$41,IF(F89="Scenario2PBT12",'Minor retrofit'!$AM$41,IF(F89="Scenario3PBT12",'Minor retrofit'!$AN$41,"")))&amp;IF(F89="Scenario1PBT13",'Minor retrofit'!$AO$41,IF(F89="Scenario2PBT13",'Minor retrofit'!$AP$41,IF(F89="Scenario3PBT13",'Minor retrofit'!$AQ$41,"")))&amp;IF(F89="Scenario1PBT14",'Minor retrofit'!$AR$41,IF(F89="Scenario2PBT14",'Minor retrofit'!$AS$41,IF(F89="Scenario3PBT14",'Minor retrofit'!$AT$41,"")))&amp;IF(F89="Scenario1PBT15",'Minor retrofit'!$AU$41,IF(F89="Scenario2PBT15",'Minor retrofit'!$AV$41,IF(F89="Scenario3PBT15",'Minor retrofit'!$AW$41,"")))</f>
        <v/>
      </c>
      <c r="X89" s="117">
        <f t="shared" si="33"/>
        <v>0</v>
      </c>
      <c r="Y89" s="117" t="str">
        <f>IF(F89="Scenario1PBT1",'Minor retrofit'!$E$43,IF(F89="Scenario2PBT1",'Minor retrofit'!$F$43,IF(F89="Scenario3PBT1",'Minor retrofit'!$G$43,"")))&amp;IF(F89="Scenario1PBT2",'Minor retrofit'!$H$43,IF(F89="Scenario2PBT2",'Minor retrofit'!$I$43,IF(F89="Scenario3PBT2",'Minor retrofit'!$J$43,"")))&amp;IF(F89="Scenario1PBT3",'Minor retrofit'!$K$43,IF(F89="Scenario2PBT3",'Minor retrofit'!$L$43,IF(F89="Scenario3PBT3",'Minor retrofit'!$M$43,"")))&amp;IF(F89="Scenario1PBT4",'Minor retrofit'!$N$43,IF(F89="Scenario2PBT4",'Minor retrofit'!$O$43,IF(F89="Scenario3PBT4",'Minor retrofit'!$P$43,"")))&amp;IF(F89="Scenario1PBT5",'Minor retrofit'!$Q$43,IF(F89="Scenario2PBT5",'Minor retrofit'!$R$43,IF(F89="Scenario3PBT5",'Minor retrofit'!$S$43,"")))&amp;IF(F89="Scenario1PBT6",'Minor retrofit'!$T$43,IF(F89="Scenario2PBT6",'Minor retrofit'!$U$43,IF(F89="Scenario3PBT6",'Minor retrofit'!$V$43,"")))&amp;IF(F89="Scenario1PBT7",'Minor retrofit'!$W$43,IF(F89="Scenario2PBT7",'Minor retrofit'!$X$43,IF(F89="Scenario3PBT7",'Minor retrofit'!$Y$43,"")))&amp;IF(F89="Scenario1PBT8",'Minor retrofit'!$Z$43,IF(F89="Scenario2PBT8",'Minor retrofit'!$AA$43,IF(F89="Scenario3PBT8",'Minor retrofit'!$AB$43,"")))&amp;IF(F89="Scenario1PBT9",'Minor retrofit'!$AC$43,IF(F89="Scenario2PBT9",'Minor retrofit'!$AD$43,IF(F89="Scenario3PBT9",'Minor retrofit'!$AE$43,"")))&amp;IF(F89="Scenario1PBT10",'Minor retrofit'!$AF$43,IF(F89="Scenario2PBT10",'Minor retrofit'!$AG$43,IF(F89="Scenario3PBT10",'Minor retrofit'!$AH$43,"")))&amp;IF(F89="Scenario1PBT11",'Minor retrofit'!$AI$43,IF(F89="Scenario2PBT11",'Minor retrofit'!$AJ$43,IF(F89="Scenario3PBT11",'Minor retrofit'!$AK$43,"")))&amp;IF(F89="Scenario1PBT12",'Minor retrofit'!$AL$43,IF(F89="Scenario2PBT12",'Minor retrofit'!$AM$43,IF(F89="Scenario3PBT12",'Minor retrofit'!$AN$43,"")))&amp;IF(F89="Scenario1PBT13",'Minor retrofit'!$AO$43,IF(F89="Scenario2PBT13",'Minor retrofit'!$AP$43,IF(F89="Scenario3PBT13",'Minor retrofit'!$AQ$43,"")))&amp;IF(F89="Scenario1PBT14",'Minor retrofit'!$AR$43,IF(F89="Scenario2PBT14",'Minor retrofit'!$AS$43,IF(F89="Scenario3PBT14",'Minor retrofit'!$AT$43,"")))&amp;IF(F89="Scenario1PBT15",'Minor retrofit'!$AU$43,IF(F89="Scenario2PBT15",'Minor retrofit'!$AV$43,IF(F89="Scenario3PBT15",'Minor retrofit'!$AW$43,"")))</f>
        <v/>
      </c>
      <c r="Z89" s="117">
        <f t="shared" si="34"/>
        <v>0</v>
      </c>
      <c r="AA89" s="178" t="str">
        <f>IF(F89="Scenario1PBT1",'Minor retrofit'!$E$102,IF(F89="Scenario2PBT1",'Minor retrofit'!$F$102,IF(F89="Scenario3PBT1",'Minor retrofit'!$G$102,"")))&amp;IF(F89="Scenario1PBT2",'Minor retrofit'!$H$102,IF(F89="Scenario2PBT2",'Minor retrofit'!$I$102,IF(F89="Scenario3PBT2",'Minor retrofit'!$J$102,"")))&amp;IF(F89="Scenario1PBT3",'Minor retrofit'!$K$102,IF(F89="Scenario2PBT3",'Minor retrofit'!$L$102,IF(F89="Scenario3PBT3",'Minor retrofit'!$M$102,"")))&amp;IF(F89="Scenario1PBT4",'Minor retrofit'!$N$102,IF(F89="Scenario2PBT4",'Minor retrofit'!$O$102,IF(F89="Scenario3PBT4",'Minor retrofit'!$P$102,"")))&amp;IF(F89="Scenario1PBT5",'Minor retrofit'!$Q$102,IF(F89="Scenario2PBT5",'Minor retrofit'!$R$102,IF(F89="Scenario3PBT5",'Minor retrofit'!$S$102,"")))&amp;IF(F89="Scenario1PBT6",'Minor retrofit'!$T$102,IF(F89="Scenario2PBT6",'Minor retrofit'!$U$102,IF(F89="Scenario3PBT6",'Minor retrofit'!$V$102,"")))&amp;IF(F89="Scenario1PBT7",'Minor retrofit'!$W$102,IF(F89="Scenario2PBT7",'Minor retrofit'!$X$102,IF(F89="Scenario3PBT7",'Minor retrofit'!$Y$102,"")))&amp;IF(F89="Scenario1PBT8",'Minor retrofit'!$Z$102,IF(F89="Scenario2PBT8",'Minor retrofit'!$AA$102,IF(F89="Scenario3PBT8",'Minor retrofit'!$AB$102,"")))&amp;IF(F89="Scenario1PBT9",'Minor retrofit'!$AC$102,IF(F89="Scenario2PBT9",'Minor retrofit'!$AD$102,IF(F89="Scenario3PBT9",'Minor retrofit'!$AE$102,"")))&amp;IF(F89="Scenario1PBT10",'Minor retrofit'!$AF$102,IF(F89="Scenario2PBT10",'Minor retrofit'!$AG$102,IF(F89="Scenario3PBT10",'Minor retrofit'!$AH$102,"")))&amp;IF(F89="Scenario1PBT11",'Minor retrofit'!$AI$102,IF(F89="Scenario2PBT11",'Minor retrofit'!$AJ$102,IF(F89="Scenario3PBT11",'Minor retrofit'!$AK$102,"")))&amp;IF(F89="Scenario1PBT12",'Minor retrofit'!$AL$102,IF(F89="Scenario2PBT12",'Minor retrofit'!$AM$102,IF(F89="Scenario3PBT12",'Minor retrofit'!$AN$102,"")))&amp;IF(F89="Scenario1PBT13",'Minor retrofit'!$AO$102,IF(F89="Scenario2PBT13",'Minor retrofit'!$AP$102,IF(F89="Scenario3PBT13",'Minor retrofit'!$AQ$102,"")))&amp;IF(F89="Scenario1PBT14",'Minor retrofit'!$AR$102,IF(F89="Scenario2PBT14",'Minor retrofit'!$AS$102,IF(F89="Scenario3PBT14",'Minor retrofit'!$AT$102,"")))&amp;IF(F89="Scenario1PBT15",'Minor retrofit'!$AU$102,IF(F89="Scenario2PBT15",'Minor retrofit'!$AV$102,IF(F89="Scenario3PBT15",'Minor retrofit'!$AW$102,"")))</f>
        <v/>
      </c>
      <c r="AB89" s="179">
        <f t="shared" si="35"/>
        <v>0</v>
      </c>
      <c r="AC89" s="208">
        <f>IFERROR('Projection_Base-case'!G89-G89,0)</f>
        <v>0</v>
      </c>
      <c r="AD89" s="178">
        <f t="shared" si="36"/>
        <v>0</v>
      </c>
      <c r="AE89" s="117">
        <f>IFERROR(100*AC89/'Projection_Base-case'!G89,0)</f>
        <v>0</v>
      </c>
      <c r="AF89" s="117">
        <f>IFERROR('Projection_Base-case'!I89-I89,0)</f>
        <v>0</v>
      </c>
      <c r="AG89" s="178">
        <f t="shared" si="37"/>
        <v>0</v>
      </c>
      <c r="AH89" s="117">
        <f>IFERROR(100*AF89/'Projection_Base-case'!I89,0)</f>
        <v>0</v>
      </c>
      <c r="AI89" s="117">
        <f>IFERROR('Projection_Base-case'!K89-K89,0)</f>
        <v>0</v>
      </c>
      <c r="AJ89" s="178">
        <f t="shared" si="38"/>
        <v>0</v>
      </c>
      <c r="AK89" s="117">
        <f>IFERROR(100*AI89/'Projection_Base-case'!K89,0)</f>
        <v>0</v>
      </c>
      <c r="AL89" s="117">
        <f>IFERROR(M89-'Projection_Base-case'!M89,0)</f>
        <v>0</v>
      </c>
      <c r="AM89" s="178">
        <f t="shared" si="39"/>
        <v>0</v>
      </c>
      <c r="AN89" s="179">
        <f>IFERROR(IF('Projection_Base-case'!N89&gt;0,100*AM89/'Projection_Base-case'!N89,100*AM89/N89),0)</f>
        <v>0</v>
      </c>
      <c r="AO89" s="206">
        <f>IFERROR('Projection_Base-case'!O89-O89,0)</f>
        <v>0</v>
      </c>
      <c r="AP89" s="178">
        <f t="shared" si="40"/>
        <v>0</v>
      </c>
      <c r="AQ89" s="117">
        <f>IFERROR(100*AO89/'Projection_Base-case'!O89,0)</f>
        <v>0</v>
      </c>
      <c r="AR89" s="117">
        <f>IFERROR('Projection_Base-case'!Q89-Q89,0)</f>
        <v>0</v>
      </c>
      <c r="AS89" s="178">
        <f t="shared" si="41"/>
        <v>0</v>
      </c>
      <c r="AT89" s="117">
        <f>IFERROR(100*AR89/'Projection_Base-case'!Q89,0)</f>
        <v>0</v>
      </c>
      <c r="AU89" s="117">
        <f>IFERROR('Projection_Base-case'!S89-S89,0)</f>
        <v>0</v>
      </c>
      <c r="AV89" s="178">
        <f t="shared" si="42"/>
        <v>0</v>
      </c>
      <c r="AW89" s="118">
        <f>IFERROR(100*AU89/'Projection_Base-case'!S89,0)</f>
        <v>0</v>
      </c>
      <c r="AX89" s="206">
        <f>IFERROR('Projection_Base-case'!U89-U89,0)</f>
        <v>0</v>
      </c>
      <c r="AY89" s="178">
        <f t="shared" si="43"/>
        <v>0</v>
      </c>
      <c r="AZ89" s="117">
        <f>IFERROR(100*AX89/'Projection_Base-case'!U89,0)</f>
        <v>0</v>
      </c>
      <c r="BA89" s="117">
        <f>IFERROR('Projection_Base-case'!W89-W89,0)</f>
        <v>0</v>
      </c>
      <c r="BB89" s="178">
        <f t="shared" si="44"/>
        <v>0</v>
      </c>
      <c r="BC89" s="117">
        <f>IFERROR(100*BA89/'Projection_Base-case'!W89,0)</f>
        <v>0</v>
      </c>
      <c r="BD89" s="117">
        <f>IFERROR('Projection_Base-case'!Y89-Y89,0)</f>
        <v>0</v>
      </c>
      <c r="BE89" s="178">
        <f t="shared" si="45"/>
        <v>0</v>
      </c>
      <c r="BF89" s="117">
        <f>IFERROR(100*BD89/'Projection_Base-case'!Y89,0)</f>
        <v>0</v>
      </c>
      <c r="BG89" s="178">
        <f t="shared" si="46"/>
        <v>0</v>
      </c>
      <c r="BH89" s="179">
        <f t="shared" si="47"/>
        <v>0</v>
      </c>
    </row>
    <row r="90" spans="1:60">
      <c r="A90" s="205">
        <v>85</v>
      </c>
      <c r="B90" s="178">
        <f>IF('Projection_Base-case'!B90&lt;&gt;"",'Projection_Base-case'!B90,0)</f>
        <v>0</v>
      </c>
      <c r="C90" s="178">
        <f>IF('Projection_Base-case'!C90&lt;&gt;"",'Projection_Base-case'!C90,0)</f>
        <v>0</v>
      </c>
      <c r="D90" s="178">
        <f>IF('Projection_Base-case'!D90&lt;&gt;"",'Projection_Base-case'!D90,0)</f>
        <v>0</v>
      </c>
      <c r="E90" s="176" t="str">
        <f>IF(AND('Résultats Minor'!$AC$3="OUI",'Résultats Minor'!E89&lt;&gt;""),'Résultats Minor'!E89,IF(OR(D90="PBT2",D90="PBT3",D90="PBT5",D90="PBT8",D90="PBT9"),"Scenario1",IF(OR(D90="PBT6",D90="PBT7",D90="PBT10"),"Scenario2",IF(OR(D90="PBT1",D90="PBT4"),"Scenario3",""))))</f>
        <v/>
      </c>
      <c r="F90" s="202" t="str">
        <f t="shared" si="24"/>
        <v>0</v>
      </c>
      <c r="G90" s="206" t="str">
        <f>IF(F90="Scenario1PBT1",'Minor retrofit'!$E$7,IF(F90="Scenario2PBT1",'Minor retrofit'!$F$7,IF(F90="Scenario3PBT1",'Minor retrofit'!$G$7,"")))&amp;IF(F90="Scenario1PBT2",'Minor retrofit'!$H$7,IF(F90="Scenario2PBT2",'Minor retrofit'!$I$7,IF(F90="Scenario3PBT2",'Minor retrofit'!$J$7,"")))&amp;IF(F90="Scenario1PBT3",'Minor retrofit'!$K$7,IF(F90="Scenario2PBT3",'Minor retrofit'!$L$7,IF(F90="Scenario3PBT3",'Minor retrofit'!$M$7,"")))&amp;IF(F90="Scenario1PBT4",'Minor retrofit'!$N$7,IF(F90="Scenario2PBT4",'Minor retrofit'!$O$7,IF(F90="Scenario3PBT4",'Minor retrofit'!$P$7,"")))&amp;IF(F90="Scenario1PBT5",'Minor retrofit'!$Q$7,IF(F90="Scenario2PBT5",'Minor retrofit'!$R$7,IF(F90="Scenario3PBT5",'Minor retrofit'!$S$7,"")))&amp;IF(F90="Scenario1PBT6",'Minor retrofit'!$T$7,IF(F90="Scenario2PBT6",'Minor retrofit'!$U$7,IF(F90="Scenario3PBT6",'Minor retrofit'!$V$7,"")))&amp;IF(F90="Scenario1PBT7",'Minor retrofit'!$W$7,IF(F90="Scenario2PBT7",'Minor retrofit'!$X$7,IF(F90="Scenario3PBT7",'Minor retrofit'!$Y$7,"")))&amp;IF(F90="Scenario1PBT8",'Minor retrofit'!$Z$7,IF(F90="Scenario2PBT8",'Minor retrofit'!$AA$7,IF(F90="Scenario3PBT8",'Minor retrofit'!$AB$7,"")))&amp;IF(F90="Scenario1PBT9",'Minor retrofit'!$AC$7,IF(F90="Scenario2PBT9",'Minor retrofit'!$AD$7,IF(F90="Scenario3PBT9",'Minor retrofit'!$AE$7,"")))&amp;IF(F90="Scenario1PBT10",'Minor retrofit'!$AF$7,IF(F90="Scenario2PBT10",'Minor retrofit'!$AG$7,IF(F90="Scenario3PBT10",'Minor retrofit'!$AH$7,"")))&amp;IF(F90="Scenario1PBT11",'Minor retrofit'!$AI$7,IF(F90="Scenario2PBT11",'Minor retrofit'!$AJ$7,IF(F90="Scenario3PBT11",'Minor retrofit'!$AK$7,"")))&amp;IF(F90="Scenario1PBT12",'Minor retrofit'!$AL$7,IF(F90="Scenario2PBT12",'Minor retrofit'!$AM$7,IF(F90="Scenario3PBT12",'Minor retrofit'!$AN$7,"")))&amp;IF(F90="Scenario1PBT13",'Minor retrofit'!$AO$7,IF(F90="Scenario2PBT13",'Minor retrofit'!$AP$7,IF(F90="Scenario3PBT13",'Minor retrofit'!$AQ$7,"")))&amp;IF(F90="Scenario1PBT14",'Minor retrofit'!$AR$7,IF(F90="Scenario2PBT14",'Minor retrofit'!$AS$7,IF(F90="Scenario3PBT14",'Minor retrofit'!$AT$7,"")))&amp;IF(F90="Scenario1PBT15",'Minor retrofit'!$AU$7,IF(F90="Scenario2PBT15",'Minor retrofit'!$AV$7,IF(F90="Scenario3PBT15",'Minor retrofit'!$AW$7,"")))</f>
        <v/>
      </c>
      <c r="H90" s="117">
        <f t="shared" si="25"/>
        <v>0</v>
      </c>
      <c r="I90" s="117" t="str">
        <f>IF(F90="Scenario1PBT1",'Minor retrofit'!$E$17,IF(F90="Scenario2PBT1",'Minor retrofit'!$F$17,IF(F90="Scenario3PBT1",'Minor retrofit'!$G$17,"")))&amp;IF(F90="Scenario1PBT2",'Minor retrofit'!$H$17,IF(F90="Scenario2PBT2",'Minor retrofit'!$I$17,IF(F90="Scenario3PBT2",'Minor retrofit'!$J$17,"")))&amp;IF(F90="Scenario1PBT3",'Minor retrofit'!$K$17,IF(F90="Scenario2PBT3",'Minor retrofit'!$L$17,IF(F90="Scenario3PBT3",'Minor retrofit'!$M$17,"")))&amp;IF(F90="Scenario1PBT4",'Minor retrofit'!$N$17,IF(F90="Scenario2PBT4",'Minor retrofit'!$O$17,IF(F90="Scenario3PBT4",'Minor retrofit'!$P$17,"")))&amp;IF(F90="Scenario1PBT5",'Minor retrofit'!$Q$17,IF(F90="Scenario2PBT5",'Minor retrofit'!$R$17,IF(F90="Scenario3PBT5",'Minor retrofit'!$S$17,"")))&amp;IF(F90="Scenario1PBT6",'Minor retrofit'!$T$17,IF(F90="Scenario2PBT6",'Minor retrofit'!$U$17,IF(F90="Scenario3PBT6",'Minor retrofit'!$V$17,"")))&amp;IF(F90="Scenario1PBT7",'Minor retrofit'!$W$17,IF(F90="Scenario2PBT7",'Minor retrofit'!$X$17,IF(F90="Scenario3PBT7",'Minor retrofit'!$Y$17,"")))&amp;IF(F90="Scenario1PBT8",'Minor retrofit'!$Z$17,IF(F90="Scenario2PBT8",'Minor retrofit'!$AA$17,IF(F90="Scenario3PBT8",'Minor retrofit'!$AB$17,"")))&amp;IF(F90="Scenario1PBT9",'Minor retrofit'!$AC$17,IF(F90="Scenario2PBT9",'Minor retrofit'!$AD$17,IF(F90="Scenario3PBT9",'Minor retrofit'!$AE$17,"")))&amp;IF(F90="Scenario1PBT10",'Minor retrofit'!$AF$17,IF(F90="Scenario2PBT10",'Minor retrofit'!$AG$17,IF(F90="Scenario3PBT10",'Minor retrofit'!$AH$17,"")))&amp;IF(F90="Scenario1PBT11",'Minor retrofit'!$AI$17,IF(F90="Scenario2PBT11",'Minor retrofit'!$AJ$17,IF(F90="Scenario3PBT11",'Minor retrofit'!$AK$17,"")))&amp;IF(F90="Scenario1PBT12",'Minor retrofit'!$AL$17,IF(F90="Scenario2PBT12",'Minor retrofit'!$AM$17,IF(F90="Scenario3PBT12",'Minor retrofit'!$AN$17,"")))&amp;IF(F90="Scenario1PBT13",'Minor retrofit'!$AO$17,IF(F90="Scenario2PBT13",'Minor retrofit'!$AP$17,IF(F90="Scenario3PBT13",'Minor retrofit'!$AQ$17,"")))&amp;IF(F90="Scenario1PBT14",'Minor retrofit'!$AR$17,IF(F90="Scenario2PBT14",'Minor retrofit'!$AS$17,IF(F90="Scenario3PBT14",'Minor retrofit'!$AT$17,"")))&amp;IF(F90="Scenario1PBT15",'Minor retrofit'!$AU$17,IF(F90="Scenario2PBT15",'Minor retrofit'!$AV$17,IF(F90="Scenario3PBT15",'Minor retrofit'!$AW$17,"")))</f>
        <v/>
      </c>
      <c r="J90" s="117">
        <f t="shared" si="26"/>
        <v>0</v>
      </c>
      <c r="K90" s="117" t="str">
        <f>IF(F90="Scenario1PBT1",'Minor retrofit'!$E$19,IF(F90="Scenario2PBT1",'Minor retrofit'!$F$19,IF(F90="Scenario3PBT1",'Minor retrofit'!$G$19,"")))&amp;IF(F90="Scenario1PBT2",'Minor retrofit'!$H$19,IF(F90="Scenario2PBT2",'Minor retrofit'!$I$19,IF(F90="Scenario3PBT2",'Minor retrofit'!$J$19,"")))&amp;IF(F90="Scenario1PBT3",'Minor retrofit'!$K$19,IF(F90="Scenario2PBT3",'Minor retrofit'!$L$19,IF(F90="Scenario3PBT3",'Minor retrofit'!$M$19,"")))&amp;IF(F90="Scenario1PBT4",'Minor retrofit'!$N$19,IF(F90="Scenario2PBT4",'Minor retrofit'!$O$19,IF(F90="Scenario3PBT4",'Minor retrofit'!$P$19,"")))&amp;IF(F90="Scenario1PBT5",'Minor retrofit'!$Q$19,IF(F90="Scenario2PBT5",'Minor retrofit'!$R$19,IF(F90="Scenario3PBT5",'Minor retrofit'!$S$19,"")))&amp;IF(F90="Scenario1PBT6",'Minor retrofit'!$T$19,IF(F90="Scenario2PBT6",'Minor retrofit'!$U$19,IF(F90="Scenario3PBT6",'Minor retrofit'!$V$19,"")))&amp;IF(F90="Scenario1PBT7",'Minor retrofit'!$W$19,IF(F90="Scenario2PBT7",'Minor retrofit'!$X$19,IF(F90="Scenario3PBT7",'Minor retrofit'!$Y$19,"")))&amp;IF(F90="Scenario1PBT8",'Minor retrofit'!$Z$19,IF(F90="Scenario2PBT8",'Minor retrofit'!$AA$19,IF(F90="Scenario3PBT8",'Minor retrofit'!$AB$19,"")))&amp;IF(F90="Scenario1PBT9",'Minor retrofit'!$AC$19,IF(F90="Scenario2PBT9",'Minor retrofit'!$AD$19,IF(F90="Scenario3PBT9",'Minor retrofit'!$AE$19,"")))&amp;IF(F90="Scenario1PBT10",'Minor retrofit'!$AF$19,IF(F90="Scenario2PBT10",'Minor retrofit'!$AG$19,IF(F90="Scenario3PBT10",'Minor retrofit'!$AH$19,"")))&amp;IF(F90="Scenario1PBT11",'Minor retrofit'!$AI$19,IF(F90="Scenario2PBT11",'Minor retrofit'!$AJ$19,IF(F90="Scenario3PBT11",'Minor retrofit'!$AK$19,"")))&amp;IF(F90="Scenario1PBT12",'Minor retrofit'!$AL$19,IF(F90="Scenario2PBT12",'Minor retrofit'!$AM$19,IF(F90="Scenario3PBT12",'Minor retrofit'!$AN$19,"")))&amp;IF(F90="Scenario1PBT13",'Minor retrofit'!$AO$19,IF(F90="Scenario2PBT13",'Minor retrofit'!$AP$19,IF(F90="Scenario3PBT13",'Minor retrofit'!$AQ$19,"")))&amp;IF(F90="Scenario1PBT14",'Minor retrofit'!$AR$19,IF(F90="Scenario2PBT14",'Minor retrofit'!$AS$19,IF(F90="Scenario3PBT14",'Minor retrofit'!$AT$19,"")))&amp;IF(F90="Scenario1PBT15",'Minor retrofit'!$AU$19,IF(F90="Scenario2PBT15",'Minor retrofit'!$AV$19,IF(F90="Scenario3PBT15",'Minor retrofit'!$AW$19,"")))</f>
        <v/>
      </c>
      <c r="L90" s="117">
        <f t="shared" si="27"/>
        <v>0</v>
      </c>
      <c r="M90" s="117" t="str">
        <f>IF(F90="Scenario1PBT1",'Minor retrofit'!$E$21,IF(F90="Scenario2PBT1",'Minor retrofit'!$F$21,IF(F90="Scenario3PBT1",'Minor retrofit'!$G$21,"")))&amp;IF(F90="Scenario1PBT2",'Minor retrofit'!$H$21,IF(F90="Scenario2PBT2",'Minor retrofit'!$I$21,IF(F90="Scenario3PBT2",'Minor retrofit'!$J$21,"")))&amp;IF(F90="Scenario1PBT3",'Minor retrofit'!$K$21,IF(F90="Scenario2PBT3",'Minor retrofit'!$L$21,IF(F90="Scenario3PBT3",'Minor retrofit'!$M$21,"")))&amp;IF(F90="Scenario1PBT4",'Minor retrofit'!$N$21,IF(F90="Scenario2PBT4",'Minor retrofit'!$O$21,IF(F90="Scenario3PBT4",'Minor retrofit'!$P$21,"")))&amp;IF(F90="Scenario1PBT5",'Minor retrofit'!$Q$21,IF(F90="Scenario2PBT5",'Minor retrofit'!$R$21,IF(F90="Scenario3PBT5",'Minor retrofit'!$S$21,"")))&amp;IF(F90="Scenario1PBT6",'Minor retrofit'!$T$21,IF(F90="Scenario2PBT6",'Minor retrofit'!$U$21,IF(F90="Scenario3PBT6",'Minor retrofit'!$V$21,"")))&amp;IF(F90="Scenario1PBT7",'Minor retrofit'!$W$21,IF(F90="Scenario2PBT7",'Minor retrofit'!$X$21,IF(F90="Scenario3PBT7",'Minor retrofit'!$Y$21,"")))&amp;IF(F90="Scenario1PBT8",'Minor retrofit'!$Z$21,IF(F90="Scenario2PBT8",'Minor retrofit'!$AA$21,IF(F90="Scenario3PBT8",'Minor retrofit'!$AB$21,"")))&amp;IF(F90="Scenario1PBT9",'Minor retrofit'!$AC$21,IF(F90="Scenario2PBT9",'Minor retrofit'!$AD$21,IF(F90="Scenario3PBT9",'Minor retrofit'!$AE$21,"")))&amp;IF(F90="Scenario1PBT10",'Minor retrofit'!$AF$21,IF(F90="Scenario2PBT10",'Minor retrofit'!$AG$21,IF(F90="Scenario3PBT10",'Minor retrofit'!$AH$21,"")))&amp;IF(F90="Scenario1PBT11",'Minor retrofit'!$AI$21,IF(F90="Scenario2PBT11",'Minor retrofit'!$AJ$21,IF(F90="Scenario3PBT11",'Minor retrofit'!$AK$21,"")))&amp;IF(F90="Scenario1PBT12",'Minor retrofit'!$AL$21,IF(F90="Scenario2PBT12",'Minor retrofit'!$AM$21,IF(F90="Scenario3PBT12",'Minor retrofit'!$AN$21,"")))&amp;IF(F90="Scenario1PBT13",'Minor retrofit'!$AO$21,IF(F90="Scenario2PBT13",'Minor retrofit'!$AP$21,IF(F90="Scenario3PBT13",'Minor retrofit'!$AQ$21,"")))&amp;IF(F90="Scenario1PBT14",'Minor retrofit'!$AR$21,IF(F90="Scenario2PBT14",'Minor retrofit'!$AS$21,IF(F90="Scenario3PBT14",'Minor retrofit'!$AT$21,"")))&amp;IF(F90="Scenario1PBT15",'Minor retrofit'!$AU$21,IF(F90="Scenario2PBT15",'Minor retrofit'!$AV$21,IF(F90="Scenario3PBT15",'Minor retrofit'!$AW$21,"")))</f>
        <v/>
      </c>
      <c r="N90" s="118">
        <f t="shared" si="28"/>
        <v>0</v>
      </c>
      <c r="O90" s="206" t="str">
        <f>IF(F90="Scenario1PBT1",'Minor retrofit'!$E$24,IF(F90="Scenario2PBT1",'Minor retrofit'!$F$24,IF(F90="Scenario3PBT1",'Minor retrofit'!$G$24,"")))&amp;IF(F90="Scenario1PBT2",'Minor retrofit'!$H$24,IF(F90="Scenario2PBT2",'Minor retrofit'!$I$24,IF(F90="Scenario3PBT2",'Minor retrofit'!$J$24,"")))&amp;IF(F90="Scenario1PBT3",'Minor retrofit'!$K$24,IF(F90="Scenario2PBT3",'Minor retrofit'!$L$24,IF(F90="Scenario3PBT3",'Minor retrofit'!$M$24,"")))&amp;IF(F90="Scenario1PBT4",'Minor retrofit'!$N$24,IF(F90="Scenario2PBT4",'Minor retrofit'!$O$24,IF(F90="Scenario3PBT4",'Minor retrofit'!$P$24,"")))&amp;IF(F90="Scenario1PBT5",'Minor retrofit'!$Q$24,IF(F90="Scenario2PBT5",'Minor retrofit'!$R$24,IF(F90="Scenario3PBT5",'Minor retrofit'!$S$24,"")))&amp;IF(F90="Scenario1PBT6",'Minor retrofit'!$T$24,IF(F90="Scenario2PBT6",'Minor retrofit'!$U$24,IF(F90="Scenario3PBT6",'Minor retrofit'!$V$24,"")))&amp;IF(F90="Scenario1PBT7",'Minor retrofit'!$W$24,IF(F90="Scenario2PBT7",'Minor retrofit'!$X$24,IF(F90="Scenario3PBT7",'Minor retrofit'!$Y$24,"")))&amp;IF(F90="Scenario1PBT8",'Minor retrofit'!$Z$24,IF(F90="Scenario2PBT8",'Minor retrofit'!$AA$24,IF(F90="Scenario3PBT8",'Minor retrofit'!$AB$24,"")))&amp;IF(F90="Scenario1PBT9",'Minor retrofit'!$AC$24,IF(F90="Scenario2PBT9",'Minor retrofit'!$AD$24,IF(F90="Scenario3PBT9",'Minor retrofit'!$AE$24,"")))&amp;IF(F90="Scenario1PBT10",'Minor retrofit'!$AF$24,IF(F90="Scenario2PBT10",'Minor retrofit'!$AG$24,IF(F90="Scenario3PBT10",'Minor retrofit'!$AH$24,"")))&amp;IF(F90="Scenario1PBT11",'Minor retrofit'!$AI$24,IF(F90="Scenario2PBT11",'Minor retrofit'!$AJ$24,IF(F90="Scenario3PBT11",'Minor retrofit'!$AK$24,"")))&amp;IF(F90="Scenario1PBT12",'Minor retrofit'!$AL$24,IF(F90="Scenario2PBT12",'Minor retrofit'!$AM$24,IF(F90="Scenario3PBT12",'Minor retrofit'!$AN$24,"")))&amp;IF(F90="Scenario1PBT13",'Minor retrofit'!$AO$24,IF(F90="Scenario2PBT13",'Minor retrofit'!$AP$24,IF(F90="Scenario3PBT13",'Minor retrofit'!$AQ$24,"")))&amp;IF(F90="Scenario1PBT14",'Minor retrofit'!$AR$24,IF(F90="Scenario2PBT14",'Minor retrofit'!$AS$24,IF(F90="Scenario3PBT14",'Minor retrofit'!$AT$24,"")))&amp;IF(F90="Scenario1PBT15",'Minor retrofit'!$AU$24,IF(F90="Scenario2PBT15",'Minor retrofit'!$AV$24,IF(F90="Scenario3PBT15",'Minor retrofit'!$AW$24,"")))</f>
        <v/>
      </c>
      <c r="P90" s="117">
        <f t="shared" si="29"/>
        <v>0</v>
      </c>
      <c r="Q90" s="117" t="str">
        <f>IF(F90="Scenario1PBT1",'Minor retrofit'!$E$26,IF(F90="Scenario2PBT1",'Minor retrofit'!$F$26,IF(F90="Scenario3PBT1",'Minor retrofit'!$G$26,"")))&amp;IF(F90="Scenario1PBT2",'Minor retrofit'!$H$26,IF(F90="Scenario2PBT2",'Minor retrofit'!$I$26,IF(F90="Scenario3PBT2",'Minor retrofit'!$J$26,"")))&amp;IF(F90="Scenario1PBT3",'Minor retrofit'!$K$26,IF(F90="Scenario2PBT3",'Minor retrofit'!$L$26,IF(F90="Scenario3PBT3",'Minor retrofit'!$M$26,"")))&amp;IF(F90="Scenario1PBT4",'Minor retrofit'!$N$26,IF(F90="Scenario2PBT4",'Minor retrofit'!$O$26,IF(F90="Scenario3PBT4",'Minor retrofit'!$P$26,"")))&amp;IF(F90="Scenario1PBT5",'Minor retrofit'!$Q$26,IF(F90="Scenario2PBT5",'Minor retrofit'!$R$26,IF(F90="Scenario3PBT5",'Minor retrofit'!$S$26,"")))&amp;IF(F90="Scenario1PBT6",'Minor retrofit'!$T$26,IF(F90="Scenario2PBT6",'Minor retrofit'!$U$26,IF(F90="Scenario3PBT6",'Minor retrofit'!$V$26,"")))&amp;IF(F90="Scenario1PBT7",'Minor retrofit'!$W$26,IF(F90="Scenario2PBT7",'Minor retrofit'!$X$26,IF(F90="Scenario3PBT7",'Minor retrofit'!$Y$26,"")))&amp;IF(F90="Scenario1PBT8",'Minor retrofit'!$Z$26,IF(F90="Scenario2PBT8",'Minor retrofit'!$AA$26,IF(F90="Scenario3PBT8",'Minor retrofit'!$AB$26,"")))&amp;IF(F90="Scenario1PBT9",'Minor retrofit'!$AC$26,IF(F90="Scenario2PBT9",'Minor retrofit'!$AD$26,IF(F90="Scenario3PBT9",'Minor retrofit'!$AE$26,"")))&amp;IF(F90="Scenario1PBT10",'Minor retrofit'!$AF$26,IF(F90="Scenario2PBT10",'Minor retrofit'!$AG$26,IF(F90="Scenario3PBT10",'Minor retrofit'!$AH$26,"")))&amp;IF(F90="Scenario1PBT11",'Minor retrofit'!$AI$26,IF(F90="Scenario2PBT11",'Minor retrofit'!$AJ$26,IF(F90="Scenario3PBT11",'Minor retrofit'!$AK$26,"")))&amp;IF(F90="Scenario1PBT12",'Minor retrofit'!$AL$26,IF(F90="Scenario2PBT12",'Minor retrofit'!$AM$26,IF(F90="Scenario3PBT12",'Minor retrofit'!$AN$26,"")))&amp;IF(F90="Scenario1PBT13",'Minor retrofit'!$AO$26,IF(F90="Scenario2PBT13",'Minor retrofit'!$AP$26,IF(F90="Scenario3PBT13",'Minor retrofit'!$AQ$26,"")))&amp;IF(F90="Scenario1PBT14",'Minor retrofit'!$AR$26,IF(F90="Scenario2PBT14",'Minor retrofit'!$AS$26,IF(F90="Scenario3PBT14",'Minor retrofit'!$AT$26,"")))&amp;IF(F90="Scenario1PBT15",'Minor retrofit'!$AU$26,IF(F90="Scenario2PBT15",'Minor retrofit'!$AV$26,IF(F90="Scenario3PBT15",'Minor retrofit'!$AW$26,"")))</f>
        <v/>
      </c>
      <c r="R90" s="117">
        <f t="shared" si="30"/>
        <v>0</v>
      </c>
      <c r="S90" s="117" t="str">
        <f>IF(F90="Scenario1PBT1",'Minor retrofit'!$E$28,IF(F90="Scenario2PBT1",'Minor retrofit'!$F$28,IF(F90="Scenario3PBT1",'Minor retrofit'!$G$28,"")))&amp;IF(F90="Scenario1PBT2",'Minor retrofit'!$H$28,IF(F90="Scenario2PBT2",'Minor retrofit'!$I$28,IF(F90="Scenario3PBT2",'Minor retrofit'!$J$28,"")))&amp;IF(F90="Scenario1PBT3",'Minor retrofit'!$K$28,IF(F90="Scenario2PBT3",'Minor retrofit'!$L$28,IF(F90="Scenario3PBT3",'Minor retrofit'!$M$28,"")))&amp;IF(F90="Scenario1PBT4",'Minor retrofit'!$N$28,IF(F90="Scenario2PBT4",'Minor retrofit'!$O$28,IF(F90="Scenario3PBT4",'Minor retrofit'!$P$28,"")))&amp;IF(F90="Scenario1PBT5",'Minor retrofit'!$Q$28,IF(F90="Scenario2PBT5",'Minor retrofit'!$R$28,IF(F90="Scenario3PBT5",'Minor retrofit'!$S$28,"")))&amp;IF(F90="Scenario1PBT6",'Minor retrofit'!$T$28,IF(F90="Scenario2PBT6",'Minor retrofit'!$U$28,IF(F90="Scenario3PBT6",'Minor retrofit'!$V$28,"")))&amp;IF(F90="Scenario1PBT7",'Minor retrofit'!$W$28,IF(F90="Scenario2PBT7",'Minor retrofit'!$X$28,IF(F90="Scenario3PBT7",'Minor retrofit'!$Y$28,"")))&amp;IF(F90="Scenario1PBT8",'Minor retrofit'!$Z$28,IF(F90="Scenario2PBT8",'Minor retrofit'!$AA$28,IF(F90="Scenario3PBT8",'Minor retrofit'!$AB$28,"")))&amp;IF(F90="Scenario1PBT9",'Minor retrofit'!$AC$28,IF(F90="Scenario2PBT9",'Minor retrofit'!$AD$28,IF(F90="Scenario3PBT9",'Minor retrofit'!$AE$28,"")))&amp;IF(F90="Scenario1PBT10",'Minor retrofit'!$AF$28,IF(F90="Scenario2PBT10",'Minor retrofit'!$AG$28,IF(F90="Scenario3PBT10",'Minor retrofit'!$AH$28,"")))&amp;IF(F90="Scenario1PBT11",'Minor retrofit'!$AI$28,IF(F90="Scenario2PBT11",'Minor retrofit'!$AJ$28,IF(F90="Scenario3PBT11",'Minor retrofit'!$AK$28,"")))&amp;IF(F90="Scenario1PBT12",'Minor retrofit'!$AL$28,IF(F90="Scenario2PBT12",'Minor retrofit'!$AM$28,IF(F90="Scenario3PBT12",'Minor retrofit'!$AN$28,"")))&amp;IF(F90="Scenario1PBT13",'Minor retrofit'!$AO$28,IF(F90="Scenario2PBT13",'Minor retrofit'!$AP$28,IF(F90="Scenario3PBT13",'Minor retrofit'!$AQ$28,"")))&amp;IF(F90="Scenario1PBT14",'Minor retrofit'!$AR$28,IF(F90="Scenario2PBT14",'Minor retrofit'!$AS$28,IF(F90="Scenario3PBT14",'Minor retrofit'!$AT$28,"")))&amp;IF(F90="Scenario1PBT15",'Minor retrofit'!$AU$28,IF(F90="Scenario2PBT15",'Minor retrofit'!$AV$28,IF(F90="Scenario3PBT15",'Minor retrofit'!$AW$28,"")))</f>
        <v/>
      </c>
      <c r="T90" s="207">
        <f t="shared" si="31"/>
        <v>0</v>
      </c>
      <c r="U90" s="206" t="str">
        <f>IF(F90="Scenario1PBT1",'Minor retrofit'!$E$39,IF(F90="Scenario2PBT1",'Minor retrofit'!$F$39,IF(F90="Scenario3PBT1",'Minor retrofit'!$G$39,"")))&amp;IF(F90="Scenario1PBT2",'Minor retrofit'!$H$39,IF(F90="Scenario2PBT2",'Minor retrofit'!$I$39,IF(F90="Scenario3PBT2",'Minor retrofit'!$J$39,"")))&amp;IF(F90="Scenario1PBT3",'Minor retrofit'!$K$39,IF(F90="Scenario2PBT3",'Minor retrofit'!$L$39,IF(F90="Scenario3PBT3",'Minor retrofit'!$M$39,"")))&amp;IF(F90="Scenario1PBT4",'Minor retrofit'!$N$39,IF(F90="Scenario2PBT4",'Minor retrofit'!$O$39,IF(F90="Scenario3PBT4",'Minor retrofit'!$P$39,"")))&amp;IF(F90="Scenario1PBT5",'Minor retrofit'!$Q$39,IF(F90="Scenario2PBT5",'Minor retrofit'!$R$39,IF(F90="Scenario3PBT5",'Minor retrofit'!$S$39,"")))&amp;IF(F90="Scenario1PBT6",'Minor retrofit'!$T$39,IF(F90="Scenario2PBT6",'Minor retrofit'!$U$39,IF(F90="Scenario3PBT6",'Minor retrofit'!$V$39,"")))&amp;IF(F90="Scenario1PBT7",'Minor retrofit'!$W$39,IF(F90="Scenario2PBT7",'Minor retrofit'!$X$39,IF(F90="Scenario3PBT7",'Minor retrofit'!$Y$39,"")))&amp;IF(F90="Scenario1PBT8",'Minor retrofit'!$Z$39,IF(F90="Scenario2PBT8",'Minor retrofit'!$AA$39,IF(F90="Scenario3PBT8",'Minor retrofit'!$AB$39,"")))&amp;IF(F90="Scenario1PBT9",'Minor retrofit'!$AC$39,IF(F90="Scenario2PBT9",'Minor retrofit'!$AD$39,IF(F90="Scenario3PBT9",'Minor retrofit'!$AE$39,"")))&amp;IF(F90="Scenario1PBT10",'Minor retrofit'!$AF$39,IF(F90="Scenario2PBT10",'Minor retrofit'!$AG$39,IF(F90="Scenario3PBT10",'Minor retrofit'!$AH$39,"")))&amp;IF(F90="Scenario1PBT11",'Minor retrofit'!$AI$39,IF(F90="Scenario2PBT11",'Minor retrofit'!$AJ$39,IF(F90="Scenario3PBT11",'Minor retrofit'!$AK$39,"")))&amp;IF(F90="Scenario1PBT12",'Minor retrofit'!$AL$39,IF(F90="Scenario2PBT12",'Minor retrofit'!$AM$39,IF(F90="Scenario3PBT12",'Minor retrofit'!$AN$39,"")))&amp;IF(F90="Scenario1PBT13",'Minor retrofit'!$AO$39,IF(F90="Scenario2PBT13",'Minor retrofit'!$AP$39,IF(F90="Scenario3PBT13",'Minor retrofit'!$AQ$39,"")))&amp;IF(F90="Scenario1PBT14",'Minor retrofit'!$AR$39,IF(F90="Scenario2PBT14",'Minor retrofit'!$AS$39,IF(F90="Scenario3PBT14",'Minor retrofit'!$AT$39,"")))&amp;IF(F90="Scenario1PBT15",'Minor retrofit'!$AU$39,IF(F90="Scenario2PBT15",'Minor retrofit'!$AV$39,IF(F90="Scenario3PBT15",'Minor retrofit'!$AW$39,"")))</f>
        <v/>
      </c>
      <c r="V90" s="117">
        <f t="shared" si="32"/>
        <v>0</v>
      </c>
      <c r="W90" s="117" t="str">
        <f>IF(F90="Scenario1PBT1",'Minor retrofit'!$E$41,IF(F90="Scenario2PBT1",'Minor retrofit'!$F$41,IF(F90="Scenario3PBT1",'Minor retrofit'!$G$41,"")))&amp;IF(F90="Scenario1PBT2",'Minor retrofit'!$H$41,IF(F90="Scenario2PBT2",'Minor retrofit'!$I$41,IF(F90="Scenario3PBT2",'Minor retrofit'!$J$41,"")))&amp;IF(F90="Scenario1PBT3",'Minor retrofit'!$K$41,IF(F90="Scenario2PBT3",'Minor retrofit'!$L$41,IF(F90="Scenario3PBT3",'Minor retrofit'!$M$41,"")))&amp;IF(F90="Scenario1PBT4",'Minor retrofit'!$N$41,IF(F90="Scenario2PBT4",'Minor retrofit'!$O$41,IF(F90="Scenario3PBT4",'Minor retrofit'!$P$41,"")))&amp;IF(F90="Scenario1PBT5",'Minor retrofit'!$Q$41,IF(F90="Scenario2PBT5",'Minor retrofit'!$R$41,IF(F90="Scenario3PBT5",'Minor retrofit'!$S$41,"")))&amp;IF(F90="Scenario1PBT6",'Minor retrofit'!$T$41,IF(F90="Scenario2PBT6",'Minor retrofit'!$U$41,IF(F90="Scenario3PBT6",'Minor retrofit'!$V$41,"")))&amp;IF(F90="Scenario1PBT7",'Minor retrofit'!$W$41,IF(F90="Scenario2PBT7",'Minor retrofit'!$X$41,IF(F90="Scenario3PBT7",'Minor retrofit'!$Y$41,"")))&amp;IF(F90="Scenario1PBT8",'Minor retrofit'!$Z$41,IF(F90="Scenario2PBT8",'Minor retrofit'!$AA$41,IF(F90="Scenario3PBT8",'Minor retrofit'!$AB$41,"")))&amp;IF(F90="Scenario1PBT9",'Minor retrofit'!$AC$41,IF(F90="Scenario2PBT9",'Minor retrofit'!$AD$41,IF(F90="Scenario3PBT9",'Minor retrofit'!$AE$41,"")))&amp;IF(F90="Scenario1PBT10",'Minor retrofit'!$AF$41,IF(F90="Scenario2PBT10",'Minor retrofit'!$AG$41,IF(F90="Scenario3PBT10",'Minor retrofit'!$AH$41,"")))&amp;IF(F90="Scenario1PBT11",'Minor retrofit'!$AI$41,IF(F90="Scenario2PBT11",'Minor retrofit'!$AJ$41,IF(F90="Scenario3PBT11",'Minor retrofit'!$AK$41,"")))&amp;IF(F90="Scenario1PBT12",'Minor retrofit'!$AL$41,IF(F90="Scenario2PBT12",'Minor retrofit'!$AM$41,IF(F90="Scenario3PBT12",'Minor retrofit'!$AN$41,"")))&amp;IF(F90="Scenario1PBT13",'Minor retrofit'!$AO$41,IF(F90="Scenario2PBT13",'Minor retrofit'!$AP$41,IF(F90="Scenario3PBT13",'Minor retrofit'!$AQ$41,"")))&amp;IF(F90="Scenario1PBT14",'Minor retrofit'!$AR$41,IF(F90="Scenario2PBT14",'Minor retrofit'!$AS$41,IF(F90="Scenario3PBT14",'Minor retrofit'!$AT$41,"")))&amp;IF(F90="Scenario1PBT15",'Minor retrofit'!$AU$41,IF(F90="Scenario2PBT15",'Minor retrofit'!$AV$41,IF(F90="Scenario3PBT15",'Minor retrofit'!$AW$41,"")))</f>
        <v/>
      </c>
      <c r="X90" s="117">
        <f t="shared" si="33"/>
        <v>0</v>
      </c>
      <c r="Y90" s="117" t="str">
        <f>IF(F90="Scenario1PBT1",'Minor retrofit'!$E$43,IF(F90="Scenario2PBT1",'Minor retrofit'!$F$43,IF(F90="Scenario3PBT1",'Minor retrofit'!$G$43,"")))&amp;IF(F90="Scenario1PBT2",'Minor retrofit'!$H$43,IF(F90="Scenario2PBT2",'Minor retrofit'!$I$43,IF(F90="Scenario3PBT2",'Minor retrofit'!$J$43,"")))&amp;IF(F90="Scenario1PBT3",'Minor retrofit'!$K$43,IF(F90="Scenario2PBT3",'Minor retrofit'!$L$43,IF(F90="Scenario3PBT3",'Minor retrofit'!$M$43,"")))&amp;IF(F90="Scenario1PBT4",'Minor retrofit'!$N$43,IF(F90="Scenario2PBT4",'Minor retrofit'!$O$43,IF(F90="Scenario3PBT4",'Minor retrofit'!$P$43,"")))&amp;IF(F90="Scenario1PBT5",'Minor retrofit'!$Q$43,IF(F90="Scenario2PBT5",'Minor retrofit'!$R$43,IF(F90="Scenario3PBT5",'Minor retrofit'!$S$43,"")))&amp;IF(F90="Scenario1PBT6",'Minor retrofit'!$T$43,IF(F90="Scenario2PBT6",'Minor retrofit'!$U$43,IF(F90="Scenario3PBT6",'Minor retrofit'!$V$43,"")))&amp;IF(F90="Scenario1PBT7",'Minor retrofit'!$W$43,IF(F90="Scenario2PBT7",'Minor retrofit'!$X$43,IF(F90="Scenario3PBT7",'Minor retrofit'!$Y$43,"")))&amp;IF(F90="Scenario1PBT8",'Minor retrofit'!$Z$43,IF(F90="Scenario2PBT8",'Minor retrofit'!$AA$43,IF(F90="Scenario3PBT8",'Minor retrofit'!$AB$43,"")))&amp;IF(F90="Scenario1PBT9",'Minor retrofit'!$AC$43,IF(F90="Scenario2PBT9",'Minor retrofit'!$AD$43,IF(F90="Scenario3PBT9",'Minor retrofit'!$AE$43,"")))&amp;IF(F90="Scenario1PBT10",'Minor retrofit'!$AF$43,IF(F90="Scenario2PBT10",'Minor retrofit'!$AG$43,IF(F90="Scenario3PBT10",'Minor retrofit'!$AH$43,"")))&amp;IF(F90="Scenario1PBT11",'Minor retrofit'!$AI$43,IF(F90="Scenario2PBT11",'Minor retrofit'!$AJ$43,IF(F90="Scenario3PBT11",'Minor retrofit'!$AK$43,"")))&amp;IF(F90="Scenario1PBT12",'Minor retrofit'!$AL$43,IF(F90="Scenario2PBT12",'Minor retrofit'!$AM$43,IF(F90="Scenario3PBT12",'Minor retrofit'!$AN$43,"")))&amp;IF(F90="Scenario1PBT13",'Minor retrofit'!$AO$43,IF(F90="Scenario2PBT13",'Minor retrofit'!$AP$43,IF(F90="Scenario3PBT13",'Minor retrofit'!$AQ$43,"")))&amp;IF(F90="Scenario1PBT14",'Minor retrofit'!$AR$43,IF(F90="Scenario2PBT14",'Minor retrofit'!$AS$43,IF(F90="Scenario3PBT14",'Minor retrofit'!$AT$43,"")))&amp;IF(F90="Scenario1PBT15",'Minor retrofit'!$AU$43,IF(F90="Scenario2PBT15",'Minor retrofit'!$AV$43,IF(F90="Scenario3PBT15",'Minor retrofit'!$AW$43,"")))</f>
        <v/>
      </c>
      <c r="Z90" s="117">
        <f t="shared" si="34"/>
        <v>0</v>
      </c>
      <c r="AA90" s="178" t="str">
        <f>IF(F90="Scenario1PBT1",'Minor retrofit'!$E$102,IF(F90="Scenario2PBT1",'Minor retrofit'!$F$102,IF(F90="Scenario3PBT1",'Minor retrofit'!$G$102,"")))&amp;IF(F90="Scenario1PBT2",'Minor retrofit'!$H$102,IF(F90="Scenario2PBT2",'Minor retrofit'!$I$102,IF(F90="Scenario3PBT2",'Minor retrofit'!$J$102,"")))&amp;IF(F90="Scenario1PBT3",'Minor retrofit'!$K$102,IF(F90="Scenario2PBT3",'Minor retrofit'!$L$102,IF(F90="Scenario3PBT3",'Minor retrofit'!$M$102,"")))&amp;IF(F90="Scenario1PBT4",'Minor retrofit'!$N$102,IF(F90="Scenario2PBT4",'Minor retrofit'!$O$102,IF(F90="Scenario3PBT4",'Minor retrofit'!$P$102,"")))&amp;IF(F90="Scenario1PBT5",'Minor retrofit'!$Q$102,IF(F90="Scenario2PBT5",'Minor retrofit'!$R$102,IF(F90="Scenario3PBT5",'Minor retrofit'!$S$102,"")))&amp;IF(F90="Scenario1PBT6",'Minor retrofit'!$T$102,IF(F90="Scenario2PBT6",'Minor retrofit'!$U$102,IF(F90="Scenario3PBT6",'Minor retrofit'!$V$102,"")))&amp;IF(F90="Scenario1PBT7",'Minor retrofit'!$W$102,IF(F90="Scenario2PBT7",'Minor retrofit'!$X$102,IF(F90="Scenario3PBT7",'Minor retrofit'!$Y$102,"")))&amp;IF(F90="Scenario1PBT8",'Minor retrofit'!$Z$102,IF(F90="Scenario2PBT8",'Minor retrofit'!$AA$102,IF(F90="Scenario3PBT8",'Minor retrofit'!$AB$102,"")))&amp;IF(F90="Scenario1PBT9",'Minor retrofit'!$AC$102,IF(F90="Scenario2PBT9",'Minor retrofit'!$AD$102,IF(F90="Scenario3PBT9",'Minor retrofit'!$AE$102,"")))&amp;IF(F90="Scenario1PBT10",'Minor retrofit'!$AF$102,IF(F90="Scenario2PBT10",'Minor retrofit'!$AG$102,IF(F90="Scenario3PBT10",'Minor retrofit'!$AH$102,"")))&amp;IF(F90="Scenario1PBT11",'Minor retrofit'!$AI$102,IF(F90="Scenario2PBT11",'Minor retrofit'!$AJ$102,IF(F90="Scenario3PBT11",'Minor retrofit'!$AK$102,"")))&amp;IF(F90="Scenario1PBT12",'Minor retrofit'!$AL$102,IF(F90="Scenario2PBT12",'Minor retrofit'!$AM$102,IF(F90="Scenario3PBT12",'Minor retrofit'!$AN$102,"")))&amp;IF(F90="Scenario1PBT13",'Minor retrofit'!$AO$102,IF(F90="Scenario2PBT13",'Minor retrofit'!$AP$102,IF(F90="Scenario3PBT13",'Minor retrofit'!$AQ$102,"")))&amp;IF(F90="Scenario1PBT14",'Minor retrofit'!$AR$102,IF(F90="Scenario2PBT14",'Minor retrofit'!$AS$102,IF(F90="Scenario3PBT14",'Minor retrofit'!$AT$102,"")))&amp;IF(F90="Scenario1PBT15",'Minor retrofit'!$AU$102,IF(F90="Scenario2PBT15",'Minor retrofit'!$AV$102,IF(F90="Scenario3PBT15",'Minor retrofit'!$AW$102,"")))</f>
        <v/>
      </c>
      <c r="AB90" s="179">
        <f t="shared" si="35"/>
        <v>0</v>
      </c>
      <c r="AC90" s="208">
        <f>IFERROR('Projection_Base-case'!G90-G90,0)</f>
        <v>0</v>
      </c>
      <c r="AD90" s="178">
        <f t="shared" si="36"/>
        <v>0</v>
      </c>
      <c r="AE90" s="117">
        <f>IFERROR(100*AC90/'Projection_Base-case'!G90,0)</f>
        <v>0</v>
      </c>
      <c r="AF90" s="117">
        <f>IFERROR('Projection_Base-case'!I90-I90,0)</f>
        <v>0</v>
      </c>
      <c r="AG90" s="178">
        <f t="shared" si="37"/>
        <v>0</v>
      </c>
      <c r="AH90" s="117">
        <f>IFERROR(100*AF90/'Projection_Base-case'!I90,0)</f>
        <v>0</v>
      </c>
      <c r="AI90" s="117">
        <f>IFERROR('Projection_Base-case'!K90-K90,0)</f>
        <v>0</v>
      </c>
      <c r="AJ90" s="178">
        <f t="shared" si="38"/>
        <v>0</v>
      </c>
      <c r="AK90" s="117">
        <f>IFERROR(100*AI90/'Projection_Base-case'!K90,0)</f>
        <v>0</v>
      </c>
      <c r="AL90" s="117">
        <f>IFERROR(M90-'Projection_Base-case'!M90,0)</f>
        <v>0</v>
      </c>
      <c r="AM90" s="178">
        <f t="shared" si="39"/>
        <v>0</v>
      </c>
      <c r="AN90" s="179">
        <f>IFERROR(IF('Projection_Base-case'!N90&gt;0,100*AM90/'Projection_Base-case'!N90,100*AM90/N90),0)</f>
        <v>0</v>
      </c>
      <c r="AO90" s="206">
        <f>IFERROR('Projection_Base-case'!O90-O90,0)</f>
        <v>0</v>
      </c>
      <c r="AP90" s="178">
        <f t="shared" si="40"/>
        <v>0</v>
      </c>
      <c r="AQ90" s="117">
        <f>IFERROR(100*AO90/'Projection_Base-case'!O90,0)</f>
        <v>0</v>
      </c>
      <c r="AR90" s="117">
        <f>IFERROR('Projection_Base-case'!Q90-Q90,0)</f>
        <v>0</v>
      </c>
      <c r="AS90" s="178">
        <f t="shared" si="41"/>
        <v>0</v>
      </c>
      <c r="AT90" s="117">
        <f>IFERROR(100*AR90/'Projection_Base-case'!Q90,0)</f>
        <v>0</v>
      </c>
      <c r="AU90" s="117">
        <f>IFERROR('Projection_Base-case'!S90-S90,0)</f>
        <v>0</v>
      </c>
      <c r="AV90" s="178">
        <f t="shared" si="42"/>
        <v>0</v>
      </c>
      <c r="AW90" s="118">
        <f>IFERROR(100*AU90/'Projection_Base-case'!S90,0)</f>
        <v>0</v>
      </c>
      <c r="AX90" s="206">
        <f>IFERROR('Projection_Base-case'!U90-U90,0)</f>
        <v>0</v>
      </c>
      <c r="AY90" s="178">
        <f t="shared" si="43"/>
        <v>0</v>
      </c>
      <c r="AZ90" s="117">
        <f>IFERROR(100*AX90/'Projection_Base-case'!U90,0)</f>
        <v>0</v>
      </c>
      <c r="BA90" s="117">
        <f>IFERROR('Projection_Base-case'!W90-W90,0)</f>
        <v>0</v>
      </c>
      <c r="BB90" s="178">
        <f t="shared" si="44"/>
        <v>0</v>
      </c>
      <c r="BC90" s="117">
        <f>IFERROR(100*BA90/'Projection_Base-case'!W90,0)</f>
        <v>0</v>
      </c>
      <c r="BD90" s="117">
        <f>IFERROR('Projection_Base-case'!Y90-Y90,0)</f>
        <v>0</v>
      </c>
      <c r="BE90" s="178">
        <f t="shared" si="45"/>
        <v>0</v>
      </c>
      <c r="BF90" s="117">
        <f>IFERROR(100*BD90/'Projection_Base-case'!Y90,0)</f>
        <v>0</v>
      </c>
      <c r="BG90" s="178">
        <f t="shared" si="46"/>
        <v>0</v>
      </c>
      <c r="BH90" s="179">
        <f t="shared" si="47"/>
        <v>0</v>
      </c>
    </row>
    <row r="91" spans="1:60">
      <c r="A91" s="205">
        <v>86</v>
      </c>
      <c r="B91" s="178">
        <f>IF('Projection_Base-case'!B91&lt;&gt;"",'Projection_Base-case'!B91,0)</f>
        <v>0</v>
      </c>
      <c r="C91" s="178">
        <f>IF('Projection_Base-case'!C91&lt;&gt;"",'Projection_Base-case'!C91,0)</f>
        <v>0</v>
      </c>
      <c r="D91" s="178">
        <f>IF('Projection_Base-case'!D91&lt;&gt;"",'Projection_Base-case'!D91,0)</f>
        <v>0</v>
      </c>
      <c r="E91" s="176" t="str">
        <f>IF(AND('Résultats Minor'!$AC$3="OUI",'Résultats Minor'!E90&lt;&gt;""),'Résultats Minor'!E90,IF(OR(D91="PBT2",D91="PBT3",D91="PBT5",D91="PBT8",D91="PBT9"),"Scenario1",IF(OR(D91="PBT6",D91="PBT7",D91="PBT10"),"Scenario2",IF(OR(D91="PBT1",D91="PBT4"),"Scenario3",""))))</f>
        <v/>
      </c>
      <c r="F91" s="202" t="str">
        <f t="shared" si="24"/>
        <v>0</v>
      </c>
      <c r="G91" s="206" t="str">
        <f>IF(F91="Scenario1PBT1",'Minor retrofit'!$E$7,IF(F91="Scenario2PBT1",'Minor retrofit'!$F$7,IF(F91="Scenario3PBT1",'Minor retrofit'!$G$7,"")))&amp;IF(F91="Scenario1PBT2",'Minor retrofit'!$H$7,IF(F91="Scenario2PBT2",'Minor retrofit'!$I$7,IF(F91="Scenario3PBT2",'Minor retrofit'!$J$7,"")))&amp;IF(F91="Scenario1PBT3",'Minor retrofit'!$K$7,IF(F91="Scenario2PBT3",'Minor retrofit'!$L$7,IF(F91="Scenario3PBT3",'Minor retrofit'!$M$7,"")))&amp;IF(F91="Scenario1PBT4",'Minor retrofit'!$N$7,IF(F91="Scenario2PBT4",'Minor retrofit'!$O$7,IF(F91="Scenario3PBT4",'Minor retrofit'!$P$7,"")))&amp;IF(F91="Scenario1PBT5",'Minor retrofit'!$Q$7,IF(F91="Scenario2PBT5",'Minor retrofit'!$R$7,IF(F91="Scenario3PBT5",'Minor retrofit'!$S$7,"")))&amp;IF(F91="Scenario1PBT6",'Minor retrofit'!$T$7,IF(F91="Scenario2PBT6",'Minor retrofit'!$U$7,IF(F91="Scenario3PBT6",'Minor retrofit'!$V$7,"")))&amp;IF(F91="Scenario1PBT7",'Minor retrofit'!$W$7,IF(F91="Scenario2PBT7",'Minor retrofit'!$X$7,IF(F91="Scenario3PBT7",'Minor retrofit'!$Y$7,"")))&amp;IF(F91="Scenario1PBT8",'Minor retrofit'!$Z$7,IF(F91="Scenario2PBT8",'Minor retrofit'!$AA$7,IF(F91="Scenario3PBT8",'Minor retrofit'!$AB$7,"")))&amp;IF(F91="Scenario1PBT9",'Minor retrofit'!$AC$7,IF(F91="Scenario2PBT9",'Minor retrofit'!$AD$7,IF(F91="Scenario3PBT9",'Minor retrofit'!$AE$7,"")))&amp;IF(F91="Scenario1PBT10",'Minor retrofit'!$AF$7,IF(F91="Scenario2PBT10",'Minor retrofit'!$AG$7,IF(F91="Scenario3PBT10",'Minor retrofit'!$AH$7,"")))&amp;IF(F91="Scenario1PBT11",'Minor retrofit'!$AI$7,IF(F91="Scenario2PBT11",'Minor retrofit'!$AJ$7,IF(F91="Scenario3PBT11",'Minor retrofit'!$AK$7,"")))&amp;IF(F91="Scenario1PBT12",'Minor retrofit'!$AL$7,IF(F91="Scenario2PBT12",'Minor retrofit'!$AM$7,IF(F91="Scenario3PBT12",'Minor retrofit'!$AN$7,"")))&amp;IF(F91="Scenario1PBT13",'Minor retrofit'!$AO$7,IF(F91="Scenario2PBT13",'Minor retrofit'!$AP$7,IF(F91="Scenario3PBT13",'Minor retrofit'!$AQ$7,"")))&amp;IF(F91="Scenario1PBT14",'Minor retrofit'!$AR$7,IF(F91="Scenario2PBT14",'Minor retrofit'!$AS$7,IF(F91="Scenario3PBT14",'Minor retrofit'!$AT$7,"")))&amp;IF(F91="Scenario1PBT15",'Minor retrofit'!$AU$7,IF(F91="Scenario2PBT15",'Minor retrofit'!$AV$7,IF(F91="Scenario3PBT15",'Minor retrofit'!$AW$7,"")))</f>
        <v/>
      </c>
      <c r="H91" s="117">
        <f t="shared" si="25"/>
        <v>0</v>
      </c>
      <c r="I91" s="117" t="str">
        <f>IF(F91="Scenario1PBT1",'Minor retrofit'!$E$17,IF(F91="Scenario2PBT1",'Minor retrofit'!$F$17,IF(F91="Scenario3PBT1",'Minor retrofit'!$G$17,"")))&amp;IF(F91="Scenario1PBT2",'Minor retrofit'!$H$17,IF(F91="Scenario2PBT2",'Minor retrofit'!$I$17,IF(F91="Scenario3PBT2",'Minor retrofit'!$J$17,"")))&amp;IF(F91="Scenario1PBT3",'Minor retrofit'!$K$17,IF(F91="Scenario2PBT3",'Minor retrofit'!$L$17,IF(F91="Scenario3PBT3",'Minor retrofit'!$M$17,"")))&amp;IF(F91="Scenario1PBT4",'Minor retrofit'!$N$17,IF(F91="Scenario2PBT4",'Minor retrofit'!$O$17,IF(F91="Scenario3PBT4",'Minor retrofit'!$P$17,"")))&amp;IF(F91="Scenario1PBT5",'Minor retrofit'!$Q$17,IF(F91="Scenario2PBT5",'Minor retrofit'!$R$17,IF(F91="Scenario3PBT5",'Minor retrofit'!$S$17,"")))&amp;IF(F91="Scenario1PBT6",'Minor retrofit'!$T$17,IF(F91="Scenario2PBT6",'Minor retrofit'!$U$17,IF(F91="Scenario3PBT6",'Minor retrofit'!$V$17,"")))&amp;IF(F91="Scenario1PBT7",'Minor retrofit'!$W$17,IF(F91="Scenario2PBT7",'Minor retrofit'!$X$17,IF(F91="Scenario3PBT7",'Minor retrofit'!$Y$17,"")))&amp;IF(F91="Scenario1PBT8",'Minor retrofit'!$Z$17,IF(F91="Scenario2PBT8",'Minor retrofit'!$AA$17,IF(F91="Scenario3PBT8",'Minor retrofit'!$AB$17,"")))&amp;IF(F91="Scenario1PBT9",'Minor retrofit'!$AC$17,IF(F91="Scenario2PBT9",'Minor retrofit'!$AD$17,IF(F91="Scenario3PBT9",'Minor retrofit'!$AE$17,"")))&amp;IF(F91="Scenario1PBT10",'Minor retrofit'!$AF$17,IF(F91="Scenario2PBT10",'Minor retrofit'!$AG$17,IF(F91="Scenario3PBT10",'Minor retrofit'!$AH$17,"")))&amp;IF(F91="Scenario1PBT11",'Minor retrofit'!$AI$17,IF(F91="Scenario2PBT11",'Minor retrofit'!$AJ$17,IF(F91="Scenario3PBT11",'Minor retrofit'!$AK$17,"")))&amp;IF(F91="Scenario1PBT12",'Minor retrofit'!$AL$17,IF(F91="Scenario2PBT12",'Minor retrofit'!$AM$17,IF(F91="Scenario3PBT12",'Minor retrofit'!$AN$17,"")))&amp;IF(F91="Scenario1PBT13",'Minor retrofit'!$AO$17,IF(F91="Scenario2PBT13",'Minor retrofit'!$AP$17,IF(F91="Scenario3PBT13",'Minor retrofit'!$AQ$17,"")))&amp;IF(F91="Scenario1PBT14",'Minor retrofit'!$AR$17,IF(F91="Scenario2PBT14",'Minor retrofit'!$AS$17,IF(F91="Scenario3PBT14",'Minor retrofit'!$AT$17,"")))&amp;IF(F91="Scenario1PBT15",'Minor retrofit'!$AU$17,IF(F91="Scenario2PBT15",'Minor retrofit'!$AV$17,IF(F91="Scenario3PBT15",'Minor retrofit'!$AW$17,"")))</f>
        <v/>
      </c>
      <c r="J91" s="117">
        <f t="shared" si="26"/>
        <v>0</v>
      </c>
      <c r="K91" s="117" t="str">
        <f>IF(F91="Scenario1PBT1",'Minor retrofit'!$E$19,IF(F91="Scenario2PBT1",'Minor retrofit'!$F$19,IF(F91="Scenario3PBT1",'Minor retrofit'!$G$19,"")))&amp;IF(F91="Scenario1PBT2",'Minor retrofit'!$H$19,IF(F91="Scenario2PBT2",'Minor retrofit'!$I$19,IF(F91="Scenario3PBT2",'Minor retrofit'!$J$19,"")))&amp;IF(F91="Scenario1PBT3",'Minor retrofit'!$K$19,IF(F91="Scenario2PBT3",'Minor retrofit'!$L$19,IF(F91="Scenario3PBT3",'Minor retrofit'!$M$19,"")))&amp;IF(F91="Scenario1PBT4",'Minor retrofit'!$N$19,IF(F91="Scenario2PBT4",'Minor retrofit'!$O$19,IF(F91="Scenario3PBT4",'Minor retrofit'!$P$19,"")))&amp;IF(F91="Scenario1PBT5",'Minor retrofit'!$Q$19,IF(F91="Scenario2PBT5",'Minor retrofit'!$R$19,IF(F91="Scenario3PBT5",'Minor retrofit'!$S$19,"")))&amp;IF(F91="Scenario1PBT6",'Minor retrofit'!$T$19,IF(F91="Scenario2PBT6",'Minor retrofit'!$U$19,IF(F91="Scenario3PBT6",'Minor retrofit'!$V$19,"")))&amp;IF(F91="Scenario1PBT7",'Minor retrofit'!$W$19,IF(F91="Scenario2PBT7",'Minor retrofit'!$X$19,IF(F91="Scenario3PBT7",'Minor retrofit'!$Y$19,"")))&amp;IF(F91="Scenario1PBT8",'Minor retrofit'!$Z$19,IF(F91="Scenario2PBT8",'Minor retrofit'!$AA$19,IF(F91="Scenario3PBT8",'Minor retrofit'!$AB$19,"")))&amp;IF(F91="Scenario1PBT9",'Minor retrofit'!$AC$19,IF(F91="Scenario2PBT9",'Minor retrofit'!$AD$19,IF(F91="Scenario3PBT9",'Minor retrofit'!$AE$19,"")))&amp;IF(F91="Scenario1PBT10",'Minor retrofit'!$AF$19,IF(F91="Scenario2PBT10",'Minor retrofit'!$AG$19,IF(F91="Scenario3PBT10",'Minor retrofit'!$AH$19,"")))&amp;IF(F91="Scenario1PBT11",'Minor retrofit'!$AI$19,IF(F91="Scenario2PBT11",'Minor retrofit'!$AJ$19,IF(F91="Scenario3PBT11",'Minor retrofit'!$AK$19,"")))&amp;IF(F91="Scenario1PBT12",'Minor retrofit'!$AL$19,IF(F91="Scenario2PBT12",'Minor retrofit'!$AM$19,IF(F91="Scenario3PBT12",'Minor retrofit'!$AN$19,"")))&amp;IF(F91="Scenario1PBT13",'Minor retrofit'!$AO$19,IF(F91="Scenario2PBT13",'Minor retrofit'!$AP$19,IF(F91="Scenario3PBT13",'Minor retrofit'!$AQ$19,"")))&amp;IF(F91="Scenario1PBT14",'Minor retrofit'!$AR$19,IF(F91="Scenario2PBT14",'Minor retrofit'!$AS$19,IF(F91="Scenario3PBT14",'Minor retrofit'!$AT$19,"")))&amp;IF(F91="Scenario1PBT15",'Minor retrofit'!$AU$19,IF(F91="Scenario2PBT15",'Minor retrofit'!$AV$19,IF(F91="Scenario3PBT15",'Minor retrofit'!$AW$19,"")))</f>
        <v/>
      </c>
      <c r="L91" s="117">
        <f t="shared" si="27"/>
        <v>0</v>
      </c>
      <c r="M91" s="117" t="str">
        <f>IF(F91="Scenario1PBT1",'Minor retrofit'!$E$21,IF(F91="Scenario2PBT1",'Minor retrofit'!$F$21,IF(F91="Scenario3PBT1",'Minor retrofit'!$G$21,"")))&amp;IF(F91="Scenario1PBT2",'Minor retrofit'!$H$21,IF(F91="Scenario2PBT2",'Minor retrofit'!$I$21,IF(F91="Scenario3PBT2",'Minor retrofit'!$J$21,"")))&amp;IF(F91="Scenario1PBT3",'Minor retrofit'!$K$21,IF(F91="Scenario2PBT3",'Minor retrofit'!$L$21,IF(F91="Scenario3PBT3",'Minor retrofit'!$M$21,"")))&amp;IF(F91="Scenario1PBT4",'Minor retrofit'!$N$21,IF(F91="Scenario2PBT4",'Minor retrofit'!$O$21,IF(F91="Scenario3PBT4",'Minor retrofit'!$P$21,"")))&amp;IF(F91="Scenario1PBT5",'Minor retrofit'!$Q$21,IF(F91="Scenario2PBT5",'Minor retrofit'!$R$21,IF(F91="Scenario3PBT5",'Minor retrofit'!$S$21,"")))&amp;IF(F91="Scenario1PBT6",'Minor retrofit'!$T$21,IF(F91="Scenario2PBT6",'Minor retrofit'!$U$21,IF(F91="Scenario3PBT6",'Minor retrofit'!$V$21,"")))&amp;IF(F91="Scenario1PBT7",'Minor retrofit'!$W$21,IF(F91="Scenario2PBT7",'Minor retrofit'!$X$21,IF(F91="Scenario3PBT7",'Minor retrofit'!$Y$21,"")))&amp;IF(F91="Scenario1PBT8",'Minor retrofit'!$Z$21,IF(F91="Scenario2PBT8",'Minor retrofit'!$AA$21,IF(F91="Scenario3PBT8",'Minor retrofit'!$AB$21,"")))&amp;IF(F91="Scenario1PBT9",'Minor retrofit'!$AC$21,IF(F91="Scenario2PBT9",'Minor retrofit'!$AD$21,IF(F91="Scenario3PBT9",'Minor retrofit'!$AE$21,"")))&amp;IF(F91="Scenario1PBT10",'Minor retrofit'!$AF$21,IF(F91="Scenario2PBT10",'Minor retrofit'!$AG$21,IF(F91="Scenario3PBT10",'Minor retrofit'!$AH$21,"")))&amp;IF(F91="Scenario1PBT11",'Minor retrofit'!$AI$21,IF(F91="Scenario2PBT11",'Minor retrofit'!$AJ$21,IF(F91="Scenario3PBT11",'Minor retrofit'!$AK$21,"")))&amp;IF(F91="Scenario1PBT12",'Minor retrofit'!$AL$21,IF(F91="Scenario2PBT12",'Minor retrofit'!$AM$21,IF(F91="Scenario3PBT12",'Minor retrofit'!$AN$21,"")))&amp;IF(F91="Scenario1PBT13",'Minor retrofit'!$AO$21,IF(F91="Scenario2PBT13",'Minor retrofit'!$AP$21,IF(F91="Scenario3PBT13",'Minor retrofit'!$AQ$21,"")))&amp;IF(F91="Scenario1PBT14",'Minor retrofit'!$AR$21,IF(F91="Scenario2PBT14",'Minor retrofit'!$AS$21,IF(F91="Scenario3PBT14",'Minor retrofit'!$AT$21,"")))&amp;IF(F91="Scenario1PBT15",'Minor retrofit'!$AU$21,IF(F91="Scenario2PBT15",'Minor retrofit'!$AV$21,IF(F91="Scenario3PBT15",'Minor retrofit'!$AW$21,"")))</f>
        <v/>
      </c>
      <c r="N91" s="118">
        <f t="shared" si="28"/>
        <v>0</v>
      </c>
      <c r="O91" s="206" t="str">
        <f>IF(F91="Scenario1PBT1",'Minor retrofit'!$E$24,IF(F91="Scenario2PBT1",'Minor retrofit'!$F$24,IF(F91="Scenario3PBT1",'Minor retrofit'!$G$24,"")))&amp;IF(F91="Scenario1PBT2",'Minor retrofit'!$H$24,IF(F91="Scenario2PBT2",'Minor retrofit'!$I$24,IF(F91="Scenario3PBT2",'Minor retrofit'!$J$24,"")))&amp;IF(F91="Scenario1PBT3",'Minor retrofit'!$K$24,IF(F91="Scenario2PBT3",'Minor retrofit'!$L$24,IF(F91="Scenario3PBT3",'Minor retrofit'!$M$24,"")))&amp;IF(F91="Scenario1PBT4",'Minor retrofit'!$N$24,IF(F91="Scenario2PBT4",'Minor retrofit'!$O$24,IF(F91="Scenario3PBT4",'Minor retrofit'!$P$24,"")))&amp;IF(F91="Scenario1PBT5",'Minor retrofit'!$Q$24,IF(F91="Scenario2PBT5",'Minor retrofit'!$R$24,IF(F91="Scenario3PBT5",'Minor retrofit'!$S$24,"")))&amp;IF(F91="Scenario1PBT6",'Minor retrofit'!$T$24,IF(F91="Scenario2PBT6",'Minor retrofit'!$U$24,IF(F91="Scenario3PBT6",'Minor retrofit'!$V$24,"")))&amp;IF(F91="Scenario1PBT7",'Minor retrofit'!$W$24,IF(F91="Scenario2PBT7",'Minor retrofit'!$X$24,IF(F91="Scenario3PBT7",'Minor retrofit'!$Y$24,"")))&amp;IF(F91="Scenario1PBT8",'Minor retrofit'!$Z$24,IF(F91="Scenario2PBT8",'Minor retrofit'!$AA$24,IF(F91="Scenario3PBT8",'Minor retrofit'!$AB$24,"")))&amp;IF(F91="Scenario1PBT9",'Minor retrofit'!$AC$24,IF(F91="Scenario2PBT9",'Minor retrofit'!$AD$24,IF(F91="Scenario3PBT9",'Minor retrofit'!$AE$24,"")))&amp;IF(F91="Scenario1PBT10",'Minor retrofit'!$AF$24,IF(F91="Scenario2PBT10",'Minor retrofit'!$AG$24,IF(F91="Scenario3PBT10",'Minor retrofit'!$AH$24,"")))&amp;IF(F91="Scenario1PBT11",'Minor retrofit'!$AI$24,IF(F91="Scenario2PBT11",'Minor retrofit'!$AJ$24,IF(F91="Scenario3PBT11",'Minor retrofit'!$AK$24,"")))&amp;IF(F91="Scenario1PBT12",'Minor retrofit'!$AL$24,IF(F91="Scenario2PBT12",'Minor retrofit'!$AM$24,IF(F91="Scenario3PBT12",'Minor retrofit'!$AN$24,"")))&amp;IF(F91="Scenario1PBT13",'Minor retrofit'!$AO$24,IF(F91="Scenario2PBT13",'Minor retrofit'!$AP$24,IF(F91="Scenario3PBT13",'Minor retrofit'!$AQ$24,"")))&amp;IF(F91="Scenario1PBT14",'Minor retrofit'!$AR$24,IF(F91="Scenario2PBT14",'Minor retrofit'!$AS$24,IF(F91="Scenario3PBT14",'Minor retrofit'!$AT$24,"")))&amp;IF(F91="Scenario1PBT15",'Minor retrofit'!$AU$24,IF(F91="Scenario2PBT15",'Minor retrofit'!$AV$24,IF(F91="Scenario3PBT15",'Minor retrofit'!$AW$24,"")))</f>
        <v/>
      </c>
      <c r="P91" s="117">
        <f t="shared" si="29"/>
        <v>0</v>
      </c>
      <c r="Q91" s="117" t="str">
        <f>IF(F91="Scenario1PBT1",'Minor retrofit'!$E$26,IF(F91="Scenario2PBT1",'Minor retrofit'!$F$26,IF(F91="Scenario3PBT1",'Minor retrofit'!$G$26,"")))&amp;IF(F91="Scenario1PBT2",'Minor retrofit'!$H$26,IF(F91="Scenario2PBT2",'Minor retrofit'!$I$26,IF(F91="Scenario3PBT2",'Minor retrofit'!$J$26,"")))&amp;IF(F91="Scenario1PBT3",'Minor retrofit'!$K$26,IF(F91="Scenario2PBT3",'Minor retrofit'!$L$26,IF(F91="Scenario3PBT3",'Minor retrofit'!$M$26,"")))&amp;IF(F91="Scenario1PBT4",'Minor retrofit'!$N$26,IF(F91="Scenario2PBT4",'Minor retrofit'!$O$26,IF(F91="Scenario3PBT4",'Minor retrofit'!$P$26,"")))&amp;IF(F91="Scenario1PBT5",'Minor retrofit'!$Q$26,IF(F91="Scenario2PBT5",'Minor retrofit'!$R$26,IF(F91="Scenario3PBT5",'Minor retrofit'!$S$26,"")))&amp;IF(F91="Scenario1PBT6",'Minor retrofit'!$T$26,IF(F91="Scenario2PBT6",'Minor retrofit'!$U$26,IF(F91="Scenario3PBT6",'Minor retrofit'!$V$26,"")))&amp;IF(F91="Scenario1PBT7",'Minor retrofit'!$W$26,IF(F91="Scenario2PBT7",'Minor retrofit'!$X$26,IF(F91="Scenario3PBT7",'Minor retrofit'!$Y$26,"")))&amp;IF(F91="Scenario1PBT8",'Minor retrofit'!$Z$26,IF(F91="Scenario2PBT8",'Minor retrofit'!$AA$26,IF(F91="Scenario3PBT8",'Minor retrofit'!$AB$26,"")))&amp;IF(F91="Scenario1PBT9",'Minor retrofit'!$AC$26,IF(F91="Scenario2PBT9",'Minor retrofit'!$AD$26,IF(F91="Scenario3PBT9",'Minor retrofit'!$AE$26,"")))&amp;IF(F91="Scenario1PBT10",'Minor retrofit'!$AF$26,IF(F91="Scenario2PBT10",'Minor retrofit'!$AG$26,IF(F91="Scenario3PBT10",'Minor retrofit'!$AH$26,"")))&amp;IF(F91="Scenario1PBT11",'Minor retrofit'!$AI$26,IF(F91="Scenario2PBT11",'Minor retrofit'!$AJ$26,IF(F91="Scenario3PBT11",'Minor retrofit'!$AK$26,"")))&amp;IF(F91="Scenario1PBT12",'Minor retrofit'!$AL$26,IF(F91="Scenario2PBT12",'Minor retrofit'!$AM$26,IF(F91="Scenario3PBT12",'Minor retrofit'!$AN$26,"")))&amp;IF(F91="Scenario1PBT13",'Minor retrofit'!$AO$26,IF(F91="Scenario2PBT13",'Minor retrofit'!$AP$26,IF(F91="Scenario3PBT13",'Minor retrofit'!$AQ$26,"")))&amp;IF(F91="Scenario1PBT14",'Minor retrofit'!$AR$26,IF(F91="Scenario2PBT14",'Minor retrofit'!$AS$26,IF(F91="Scenario3PBT14",'Minor retrofit'!$AT$26,"")))&amp;IF(F91="Scenario1PBT15",'Minor retrofit'!$AU$26,IF(F91="Scenario2PBT15",'Minor retrofit'!$AV$26,IF(F91="Scenario3PBT15",'Minor retrofit'!$AW$26,"")))</f>
        <v/>
      </c>
      <c r="R91" s="117">
        <f t="shared" si="30"/>
        <v>0</v>
      </c>
      <c r="S91" s="117" t="str">
        <f>IF(F91="Scenario1PBT1",'Minor retrofit'!$E$28,IF(F91="Scenario2PBT1",'Minor retrofit'!$F$28,IF(F91="Scenario3PBT1",'Minor retrofit'!$G$28,"")))&amp;IF(F91="Scenario1PBT2",'Minor retrofit'!$H$28,IF(F91="Scenario2PBT2",'Minor retrofit'!$I$28,IF(F91="Scenario3PBT2",'Minor retrofit'!$J$28,"")))&amp;IF(F91="Scenario1PBT3",'Minor retrofit'!$K$28,IF(F91="Scenario2PBT3",'Minor retrofit'!$L$28,IF(F91="Scenario3PBT3",'Minor retrofit'!$M$28,"")))&amp;IF(F91="Scenario1PBT4",'Minor retrofit'!$N$28,IF(F91="Scenario2PBT4",'Minor retrofit'!$O$28,IF(F91="Scenario3PBT4",'Minor retrofit'!$P$28,"")))&amp;IF(F91="Scenario1PBT5",'Minor retrofit'!$Q$28,IF(F91="Scenario2PBT5",'Minor retrofit'!$R$28,IF(F91="Scenario3PBT5",'Minor retrofit'!$S$28,"")))&amp;IF(F91="Scenario1PBT6",'Minor retrofit'!$T$28,IF(F91="Scenario2PBT6",'Minor retrofit'!$U$28,IF(F91="Scenario3PBT6",'Minor retrofit'!$V$28,"")))&amp;IF(F91="Scenario1PBT7",'Minor retrofit'!$W$28,IF(F91="Scenario2PBT7",'Minor retrofit'!$X$28,IF(F91="Scenario3PBT7",'Minor retrofit'!$Y$28,"")))&amp;IF(F91="Scenario1PBT8",'Minor retrofit'!$Z$28,IF(F91="Scenario2PBT8",'Minor retrofit'!$AA$28,IF(F91="Scenario3PBT8",'Minor retrofit'!$AB$28,"")))&amp;IF(F91="Scenario1PBT9",'Minor retrofit'!$AC$28,IF(F91="Scenario2PBT9",'Minor retrofit'!$AD$28,IF(F91="Scenario3PBT9",'Minor retrofit'!$AE$28,"")))&amp;IF(F91="Scenario1PBT10",'Minor retrofit'!$AF$28,IF(F91="Scenario2PBT10",'Minor retrofit'!$AG$28,IF(F91="Scenario3PBT10",'Minor retrofit'!$AH$28,"")))&amp;IF(F91="Scenario1PBT11",'Minor retrofit'!$AI$28,IF(F91="Scenario2PBT11",'Minor retrofit'!$AJ$28,IF(F91="Scenario3PBT11",'Minor retrofit'!$AK$28,"")))&amp;IF(F91="Scenario1PBT12",'Minor retrofit'!$AL$28,IF(F91="Scenario2PBT12",'Minor retrofit'!$AM$28,IF(F91="Scenario3PBT12",'Minor retrofit'!$AN$28,"")))&amp;IF(F91="Scenario1PBT13",'Minor retrofit'!$AO$28,IF(F91="Scenario2PBT13",'Minor retrofit'!$AP$28,IF(F91="Scenario3PBT13",'Minor retrofit'!$AQ$28,"")))&amp;IF(F91="Scenario1PBT14",'Minor retrofit'!$AR$28,IF(F91="Scenario2PBT14",'Minor retrofit'!$AS$28,IF(F91="Scenario3PBT14",'Minor retrofit'!$AT$28,"")))&amp;IF(F91="Scenario1PBT15",'Minor retrofit'!$AU$28,IF(F91="Scenario2PBT15",'Minor retrofit'!$AV$28,IF(F91="Scenario3PBT15",'Minor retrofit'!$AW$28,"")))</f>
        <v/>
      </c>
      <c r="T91" s="207">
        <f t="shared" si="31"/>
        <v>0</v>
      </c>
      <c r="U91" s="206" t="str">
        <f>IF(F91="Scenario1PBT1",'Minor retrofit'!$E$39,IF(F91="Scenario2PBT1",'Minor retrofit'!$F$39,IF(F91="Scenario3PBT1",'Minor retrofit'!$G$39,"")))&amp;IF(F91="Scenario1PBT2",'Minor retrofit'!$H$39,IF(F91="Scenario2PBT2",'Minor retrofit'!$I$39,IF(F91="Scenario3PBT2",'Minor retrofit'!$J$39,"")))&amp;IF(F91="Scenario1PBT3",'Minor retrofit'!$K$39,IF(F91="Scenario2PBT3",'Minor retrofit'!$L$39,IF(F91="Scenario3PBT3",'Minor retrofit'!$M$39,"")))&amp;IF(F91="Scenario1PBT4",'Minor retrofit'!$N$39,IF(F91="Scenario2PBT4",'Minor retrofit'!$O$39,IF(F91="Scenario3PBT4",'Minor retrofit'!$P$39,"")))&amp;IF(F91="Scenario1PBT5",'Minor retrofit'!$Q$39,IF(F91="Scenario2PBT5",'Minor retrofit'!$R$39,IF(F91="Scenario3PBT5",'Minor retrofit'!$S$39,"")))&amp;IF(F91="Scenario1PBT6",'Minor retrofit'!$T$39,IF(F91="Scenario2PBT6",'Minor retrofit'!$U$39,IF(F91="Scenario3PBT6",'Minor retrofit'!$V$39,"")))&amp;IF(F91="Scenario1PBT7",'Minor retrofit'!$W$39,IF(F91="Scenario2PBT7",'Minor retrofit'!$X$39,IF(F91="Scenario3PBT7",'Minor retrofit'!$Y$39,"")))&amp;IF(F91="Scenario1PBT8",'Minor retrofit'!$Z$39,IF(F91="Scenario2PBT8",'Minor retrofit'!$AA$39,IF(F91="Scenario3PBT8",'Minor retrofit'!$AB$39,"")))&amp;IF(F91="Scenario1PBT9",'Minor retrofit'!$AC$39,IF(F91="Scenario2PBT9",'Minor retrofit'!$AD$39,IF(F91="Scenario3PBT9",'Minor retrofit'!$AE$39,"")))&amp;IF(F91="Scenario1PBT10",'Minor retrofit'!$AF$39,IF(F91="Scenario2PBT10",'Minor retrofit'!$AG$39,IF(F91="Scenario3PBT10",'Minor retrofit'!$AH$39,"")))&amp;IF(F91="Scenario1PBT11",'Minor retrofit'!$AI$39,IF(F91="Scenario2PBT11",'Minor retrofit'!$AJ$39,IF(F91="Scenario3PBT11",'Minor retrofit'!$AK$39,"")))&amp;IF(F91="Scenario1PBT12",'Minor retrofit'!$AL$39,IF(F91="Scenario2PBT12",'Minor retrofit'!$AM$39,IF(F91="Scenario3PBT12",'Minor retrofit'!$AN$39,"")))&amp;IF(F91="Scenario1PBT13",'Minor retrofit'!$AO$39,IF(F91="Scenario2PBT13",'Minor retrofit'!$AP$39,IF(F91="Scenario3PBT13",'Minor retrofit'!$AQ$39,"")))&amp;IF(F91="Scenario1PBT14",'Minor retrofit'!$AR$39,IF(F91="Scenario2PBT14",'Minor retrofit'!$AS$39,IF(F91="Scenario3PBT14",'Minor retrofit'!$AT$39,"")))&amp;IF(F91="Scenario1PBT15",'Minor retrofit'!$AU$39,IF(F91="Scenario2PBT15",'Minor retrofit'!$AV$39,IF(F91="Scenario3PBT15",'Minor retrofit'!$AW$39,"")))</f>
        <v/>
      </c>
      <c r="V91" s="117">
        <f t="shared" si="32"/>
        <v>0</v>
      </c>
      <c r="W91" s="117" t="str">
        <f>IF(F91="Scenario1PBT1",'Minor retrofit'!$E$41,IF(F91="Scenario2PBT1",'Minor retrofit'!$F$41,IF(F91="Scenario3PBT1",'Minor retrofit'!$G$41,"")))&amp;IF(F91="Scenario1PBT2",'Minor retrofit'!$H$41,IF(F91="Scenario2PBT2",'Minor retrofit'!$I$41,IF(F91="Scenario3PBT2",'Minor retrofit'!$J$41,"")))&amp;IF(F91="Scenario1PBT3",'Minor retrofit'!$K$41,IF(F91="Scenario2PBT3",'Minor retrofit'!$L$41,IF(F91="Scenario3PBT3",'Minor retrofit'!$M$41,"")))&amp;IF(F91="Scenario1PBT4",'Minor retrofit'!$N$41,IF(F91="Scenario2PBT4",'Minor retrofit'!$O$41,IF(F91="Scenario3PBT4",'Minor retrofit'!$P$41,"")))&amp;IF(F91="Scenario1PBT5",'Minor retrofit'!$Q$41,IF(F91="Scenario2PBT5",'Minor retrofit'!$R$41,IF(F91="Scenario3PBT5",'Minor retrofit'!$S$41,"")))&amp;IF(F91="Scenario1PBT6",'Minor retrofit'!$T$41,IF(F91="Scenario2PBT6",'Minor retrofit'!$U$41,IF(F91="Scenario3PBT6",'Minor retrofit'!$V$41,"")))&amp;IF(F91="Scenario1PBT7",'Minor retrofit'!$W$41,IF(F91="Scenario2PBT7",'Minor retrofit'!$X$41,IF(F91="Scenario3PBT7",'Minor retrofit'!$Y$41,"")))&amp;IF(F91="Scenario1PBT8",'Minor retrofit'!$Z$41,IF(F91="Scenario2PBT8",'Minor retrofit'!$AA$41,IF(F91="Scenario3PBT8",'Minor retrofit'!$AB$41,"")))&amp;IF(F91="Scenario1PBT9",'Minor retrofit'!$AC$41,IF(F91="Scenario2PBT9",'Minor retrofit'!$AD$41,IF(F91="Scenario3PBT9",'Minor retrofit'!$AE$41,"")))&amp;IF(F91="Scenario1PBT10",'Minor retrofit'!$AF$41,IF(F91="Scenario2PBT10",'Minor retrofit'!$AG$41,IF(F91="Scenario3PBT10",'Minor retrofit'!$AH$41,"")))&amp;IF(F91="Scenario1PBT11",'Minor retrofit'!$AI$41,IF(F91="Scenario2PBT11",'Minor retrofit'!$AJ$41,IF(F91="Scenario3PBT11",'Minor retrofit'!$AK$41,"")))&amp;IF(F91="Scenario1PBT12",'Minor retrofit'!$AL$41,IF(F91="Scenario2PBT12",'Minor retrofit'!$AM$41,IF(F91="Scenario3PBT12",'Minor retrofit'!$AN$41,"")))&amp;IF(F91="Scenario1PBT13",'Minor retrofit'!$AO$41,IF(F91="Scenario2PBT13",'Minor retrofit'!$AP$41,IF(F91="Scenario3PBT13",'Minor retrofit'!$AQ$41,"")))&amp;IF(F91="Scenario1PBT14",'Minor retrofit'!$AR$41,IF(F91="Scenario2PBT14",'Minor retrofit'!$AS$41,IF(F91="Scenario3PBT14",'Minor retrofit'!$AT$41,"")))&amp;IF(F91="Scenario1PBT15",'Minor retrofit'!$AU$41,IF(F91="Scenario2PBT15",'Minor retrofit'!$AV$41,IF(F91="Scenario3PBT15",'Minor retrofit'!$AW$41,"")))</f>
        <v/>
      </c>
      <c r="X91" s="117">
        <f t="shared" si="33"/>
        <v>0</v>
      </c>
      <c r="Y91" s="117" t="str">
        <f>IF(F91="Scenario1PBT1",'Minor retrofit'!$E$43,IF(F91="Scenario2PBT1",'Minor retrofit'!$F$43,IF(F91="Scenario3PBT1",'Minor retrofit'!$G$43,"")))&amp;IF(F91="Scenario1PBT2",'Minor retrofit'!$H$43,IF(F91="Scenario2PBT2",'Minor retrofit'!$I$43,IF(F91="Scenario3PBT2",'Minor retrofit'!$J$43,"")))&amp;IF(F91="Scenario1PBT3",'Minor retrofit'!$K$43,IF(F91="Scenario2PBT3",'Minor retrofit'!$L$43,IF(F91="Scenario3PBT3",'Minor retrofit'!$M$43,"")))&amp;IF(F91="Scenario1PBT4",'Minor retrofit'!$N$43,IF(F91="Scenario2PBT4",'Minor retrofit'!$O$43,IF(F91="Scenario3PBT4",'Minor retrofit'!$P$43,"")))&amp;IF(F91="Scenario1PBT5",'Minor retrofit'!$Q$43,IF(F91="Scenario2PBT5",'Minor retrofit'!$R$43,IF(F91="Scenario3PBT5",'Minor retrofit'!$S$43,"")))&amp;IF(F91="Scenario1PBT6",'Minor retrofit'!$T$43,IF(F91="Scenario2PBT6",'Minor retrofit'!$U$43,IF(F91="Scenario3PBT6",'Minor retrofit'!$V$43,"")))&amp;IF(F91="Scenario1PBT7",'Minor retrofit'!$W$43,IF(F91="Scenario2PBT7",'Minor retrofit'!$X$43,IF(F91="Scenario3PBT7",'Minor retrofit'!$Y$43,"")))&amp;IF(F91="Scenario1PBT8",'Minor retrofit'!$Z$43,IF(F91="Scenario2PBT8",'Minor retrofit'!$AA$43,IF(F91="Scenario3PBT8",'Minor retrofit'!$AB$43,"")))&amp;IF(F91="Scenario1PBT9",'Minor retrofit'!$AC$43,IF(F91="Scenario2PBT9",'Minor retrofit'!$AD$43,IF(F91="Scenario3PBT9",'Minor retrofit'!$AE$43,"")))&amp;IF(F91="Scenario1PBT10",'Minor retrofit'!$AF$43,IF(F91="Scenario2PBT10",'Minor retrofit'!$AG$43,IF(F91="Scenario3PBT10",'Minor retrofit'!$AH$43,"")))&amp;IF(F91="Scenario1PBT11",'Minor retrofit'!$AI$43,IF(F91="Scenario2PBT11",'Minor retrofit'!$AJ$43,IF(F91="Scenario3PBT11",'Minor retrofit'!$AK$43,"")))&amp;IF(F91="Scenario1PBT12",'Minor retrofit'!$AL$43,IF(F91="Scenario2PBT12",'Minor retrofit'!$AM$43,IF(F91="Scenario3PBT12",'Minor retrofit'!$AN$43,"")))&amp;IF(F91="Scenario1PBT13",'Minor retrofit'!$AO$43,IF(F91="Scenario2PBT13",'Minor retrofit'!$AP$43,IF(F91="Scenario3PBT13",'Minor retrofit'!$AQ$43,"")))&amp;IF(F91="Scenario1PBT14",'Minor retrofit'!$AR$43,IF(F91="Scenario2PBT14",'Minor retrofit'!$AS$43,IF(F91="Scenario3PBT14",'Minor retrofit'!$AT$43,"")))&amp;IF(F91="Scenario1PBT15",'Minor retrofit'!$AU$43,IF(F91="Scenario2PBT15",'Minor retrofit'!$AV$43,IF(F91="Scenario3PBT15",'Minor retrofit'!$AW$43,"")))</f>
        <v/>
      </c>
      <c r="Z91" s="117">
        <f t="shared" si="34"/>
        <v>0</v>
      </c>
      <c r="AA91" s="178" t="str">
        <f>IF(F91="Scenario1PBT1",'Minor retrofit'!$E$102,IF(F91="Scenario2PBT1",'Minor retrofit'!$F$102,IF(F91="Scenario3PBT1",'Minor retrofit'!$G$102,"")))&amp;IF(F91="Scenario1PBT2",'Minor retrofit'!$H$102,IF(F91="Scenario2PBT2",'Minor retrofit'!$I$102,IF(F91="Scenario3PBT2",'Minor retrofit'!$J$102,"")))&amp;IF(F91="Scenario1PBT3",'Minor retrofit'!$K$102,IF(F91="Scenario2PBT3",'Minor retrofit'!$L$102,IF(F91="Scenario3PBT3",'Minor retrofit'!$M$102,"")))&amp;IF(F91="Scenario1PBT4",'Minor retrofit'!$N$102,IF(F91="Scenario2PBT4",'Minor retrofit'!$O$102,IF(F91="Scenario3PBT4",'Minor retrofit'!$P$102,"")))&amp;IF(F91="Scenario1PBT5",'Minor retrofit'!$Q$102,IF(F91="Scenario2PBT5",'Minor retrofit'!$R$102,IF(F91="Scenario3PBT5",'Minor retrofit'!$S$102,"")))&amp;IF(F91="Scenario1PBT6",'Minor retrofit'!$T$102,IF(F91="Scenario2PBT6",'Minor retrofit'!$U$102,IF(F91="Scenario3PBT6",'Minor retrofit'!$V$102,"")))&amp;IF(F91="Scenario1PBT7",'Minor retrofit'!$W$102,IF(F91="Scenario2PBT7",'Minor retrofit'!$X$102,IF(F91="Scenario3PBT7",'Minor retrofit'!$Y$102,"")))&amp;IF(F91="Scenario1PBT8",'Minor retrofit'!$Z$102,IF(F91="Scenario2PBT8",'Minor retrofit'!$AA$102,IF(F91="Scenario3PBT8",'Minor retrofit'!$AB$102,"")))&amp;IF(F91="Scenario1PBT9",'Minor retrofit'!$AC$102,IF(F91="Scenario2PBT9",'Minor retrofit'!$AD$102,IF(F91="Scenario3PBT9",'Minor retrofit'!$AE$102,"")))&amp;IF(F91="Scenario1PBT10",'Minor retrofit'!$AF$102,IF(F91="Scenario2PBT10",'Minor retrofit'!$AG$102,IF(F91="Scenario3PBT10",'Minor retrofit'!$AH$102,"")))&amp;IF(F91="Scenario1PBT11",'Minor retrofit'!$AI$102,IF(F91="Scenario2PBT11",'Minor retrofit'!$AJ$102,IF(F91="Scenario3PBT11",'Minor retrofit'!$AK$102,"")))&amp;IF(F91="Scenario1PBT12",'Minor retrofit'!$AL$102,IF(F91="Scenario2PBT12",'Minor retrofit'!$AM$102,IF(F91="Scenario3PBT12",'Minor retrofit'!$AN$102,"")))&amp;IF(F91="Scenario1PBT13",'Minor retrofit'!$AO$102,IF(F91="Scenario2PBT13",'Minor retrofit'!$AP$102,IF(F91="Scenario3PBT13",'Minor retrofit'!$AQ$102,"")))&amp;IF(F91="Scenario1PBT14",'Minor retrofit'!$AR$102,IF(F91="Scenario2PBT14",'Minor retrofit'!$AS$102,IF(F91="Scenario3PBT14",'Minor retrofit'!$AT$102,"")))&amp;IF(F91="Scenario1PBT15",'Minor retrofit'!$AU$102,IF(F91="Scenario2PBT15",'Minor retrofit'!$AV$102,IF(F91="Scenario3PBT15",'Minor retrofit'!$AW$102,"")))</f>
        <v/>
      </c>
      <c r="AB91" s="179">
        <f t="shared" si="35"/>
        <v>0</v>
      </c>
      <c r="AC91" s="208">
        <f>IFERROR('Projection_Base-case'!G91-G91,0)</f>
        <v>0</v>
      </c>
      <c r="AD91" s="178">
        <f t="shared" si="36"/>
        <v>0</v>
      </c>
      <c r="AE91" s="117">
        <f>IFERROR(100*AC91/'Projection_Base-case'!G91,0)</f>
        <v>0</v>
      </c>
      <c r="AF91" s="117">
        <f>IFERROR('Projection_Base-case'!I91-I91,0)</f>
        <v>0</v>
      </c>
      <c r="AG91" s="178">
        <f t="shared" si="37"/>
        <v>0</v>
      </c>
      <c r="AH91" s="117">
        <f>IFERROR(100*AF91/'Projection_Base-case'!I91,0)</f>
        <v>0</v>
      </c>
      <c r="AI91" s="117">
        <f>IFERROR('Projection_Base-case'!K91-K91,0)</f>
        <v>0</v>
      </c>
      <c r="AJ91" s="178">
        <f t="shared" si="38"/>
        <v>0</v>
      </c>
      <c r="AK91" s="117">
        <f>IFERROR(100*AI91/'Projection_Base-case'!K91,0)</f>
        <v>0</v>
      </c>
      <c r="AL91" s="117">
        <f>IFERROR(M91-'Projection_Base-case'!M91,0)</f>
        <v>0</v>
      </c>
      <c r="AM91" s="178">
        <f t="shared" si="39"/>
        <v>0</v>
      </c>
      <c r="AN91" s="179">
        <f>IFERROR(IF('Projection_Base-case'!N91&gt;0,100*AM91/'Projection_Base-case'!N91,100*AM91/N91),0)</f>
        <v>0</v>
      </c>
      <c r="AO91" s="206">
        <f>IFERROR('Projection_Base-case'!O91-O91,0)</f>
        <v>0</v>
      </c>
      <c r="AP91" s="178">
        <f t="shared" si="40"/>
        <v>0</v>
      </c>
      <c r="AQ91" s="117">
        <f>IFERROR(100*AO91/'Projection_Base-case'!O91,0)</f>
        <v>0</v>
      </c>
      <c r="AR91" s="117">
        <f>IFERROR('Projection_Base-case'!Q91-Q91,0)</f>
        <v>0</v>
      </c>
      <c r="AS91" s="178">
        <f t="shared" si="41"/>
        <v>0</v>
      </c>
      <c r="AT91" s="117">
        <f>IFERROR(100*AR91/'Projection_Base-case'!Q91,0)</f>
        <v>0</v>
      </c>
      <c r="AU91" s="117">
        <f>IFERROR('Projection_Base-case'!S91-S91,0)</f>
        <v>0</v>
      </c>
      <c r="AV91" s="178">
        <f t="shared" si="42"/>
        <v>0</v>
      </c>
      <c r="AW91" s="118">
        <f>IFERROR(100*AU91/'Projection_Base-case'!S91,0)</f>
        <v>0</v>
      </c>
      <c r="AX91" s="206">
        <f>IFERROR('Projection_Base-case'!U91-U91,0)</f>
        <v>0</v>
      </c>
      <c r="AY91" s="178">
        <f t="shared" si="43"/>
        <v>0</v>
      </c>
      <c r="AZ91" s="117">
        <f>IFERROR(100*AX91/'Projection_Base-case'!U91,0)</f>
        <v>0</v>
      </c>
      <c r="BA91" s="117">
        <f>IFERROR('Projection_Base-case'!W91-W91,0)</f>
        <v>0</v>
      </c>
      <c r="BB91" s="178">
        <f t="shared" si="44"/>
        <v>0</v>
      </c>
      <c r="BC91" s="117">
        <f>IFERROR(100*BA91/'Projection_Base-case'!W91,0)</f>
        <v>0</v>
      </c>
      <c r="BD91" s="117">
        <f>IFERROR('Projection_Base-case'!Y91-Y91,0)</f>
        <v>0</v>
      </c>
      <c r="BE91" s="178">
        <f t="shared" si="45"/>
        <v>0</v>
      </c>
      <c r="BF91" s="117">
        <f>IFERROR(100*BD91/'Projection_Base-case'!Y91,0)</f>
        <v>0</v>
      </c>
      <c r="BG91" s="178">
        <f t="shared" si="46"/>
        <v>0</v>
      </c>
      <c r="BH91" s="179">
        <f t="shared" si="47"/>
        <v>0</v>
      </c>
    </row>
    <row r="92" spans="1:60">
      <c r="A92" s="205">
        <v>87</v>
      </c>
      <c r="B92" s="178">
        <f>IF('Projection_Base-case'!B92&lt;&gt;"",'Projection_Base-case'!B92,0)</f>
        <v>0</v>
      </c>
      <c r="C92" s="178">
        <f>IF('Projection_Base-case'!C92&lt;&gt;"",'Projection_Base-case'!C92,0)</f>
        <v>0</v>
      </c>
      <c r="D92" s="178">
        <f>IF('Projection_Base-case'!D92&lt;&gt;"",'Projection_Base-case'!D92,0)</f>
        <v>0</v>
      </c>
      <c r="E92" s="176" t="str">
        <f>IF(AND('Résultats Minor'!$AC$3="OUI",'Résultats Minor'!E91&lt;&gt;""),'Résultats Minor'!E91,IF(OR(D92="PBT2",D92="PBT3",D92="PBT5",D92="PBT8",D92="PBT9"),"Scenario1",IF(OR(D92="PBT6",D92="PBT7",D92="PBT10"),"Scenario2",IF(OR(D92="PBT1",D92="PBT4"),"Scenario3",""))))</f>
        <v/>
      </c>
      <c r="F92" s="202" t="str">
        <f t="shared" si="24"/>
        <v>0</v>
      </c>
      <c r="G92" s="206" t="str">
        <f>IF(F92="Scenario1PBT1",'Minor retrofit'!$E$7,IF(F92="Scenario2PBT1",'Minor retrofit'!$F$7,IF(F92="Scenario3PBT1",'Minor retrofit'!$G$7,"")))&amp;IF(F92="Scenario1PBT2",'Minor retrofit'!$H$7,IF(F92="Scenario2PBT2",'Minor retrofit'!$I$7,IF(F92="Scenario3PBT2",'Minor retrofit'!$J$7,"")))&amp;IF(F92="Scenario1PBT3",'Minor retrofit'!$K$7,IF(F92="Scenario2PBT3",'Minor retrofit'!$L$7,IF(F92="Scenario3PBT3",'Minor retrofit'!$M$7,"")))&amp;IF(F92="Scenario1PBT4",'Minor retrofit'!$N$7,IF(F92="Scenario2PBT4",'Minor retrofit'!$O$7,IF(F92="Scenario3PBT4",'Minor retrofit'!$P$7,"")))&amp;IF(F92="Scenario1PBT5",'Minor retrofit'!$Q$7,IF(F92="Scenario2PBT5",'Minor retrofit'!$R$7,IF(F92="Scenario3PBT5",'Minor retrofit'!$S$7,"")))&amp;IF(F92="Scenario1PBT6",'Minor retrofit'!$T$7,IF(F92="Scenario2PBT6",'Minor retrofit'!$U$7,IF(F92="Scenario3PBT6",'Minor retrofit'!$V$7,"")))&amp;IF(F92="Scenario1PBT7",'Minor retrofit'!$W$7,IF(F92="Scenario2PBT7",'Minor retrofit'!$X$7,IF(F92="Scenario3PBT7",'Minor retrofit'!$Y$7,"")))&amp;IF(F92="Scenario1PBT8",'Minor retrofit'!$Z$7,IF(F92="Scenario2PBT8",'Minor retrofit'!$AA$7,IF(F92="Scenario3PBT8",'Minor retrofit'!$AB$7,"")))&amp;IF(F92="Scenario1PBT9",'Minor retrofit'!$AC$7,IF(F92="Scenario2PBT9",'Minor retrofit'!$AD$7,IF(F92="Scenario3PBT9",'Minor retrofit'!$AE$7,"")))&amp;IF(F92="Scenario1PBT10",'Minor retrofit'!$AF$7,IF(F92="Scenario2PBT10",'Minor retrofit'!$AG$7,IF(F92="Scenario3PBT10",'Minor retrofit'!$AH$7,"")))&amp;IF(F92="Scenario1PBT11",'Minor retrofit'!$AI$7,IF(F92="Scenario2PBT11",'Minor retrofit'!$AJ$7,IF(F92="Scenario3PBT11",'Minor retrofit'!$AK$7,"")))&amp;IF(F92="Scenario1PBT12",'Minor retrofit'!$AL$7,IF(F92="Scenario2PBT12",'Minor retrofit'!$AM$7,IF(F92="Scenario3PBT12",'Minor retrofit'!$AN$7,"")))&amp;IF(F92="Scenario1PBT13",'Minor retrofit'!$AO$7,IF(F92="Scenario2PBT13",'Minor retrofit'!$AP$7,IF(F92="Scenario3PBT13",'Minor retrofit'!$AQ$7,"")))&amp;IF(F92="Scenario1PBT14",'Minor retrofit'!$AR$7,IF(F92="Scenario2PBT14",'Minor retrofit'!$AS$7,IF(F92="Scenario3PBT14",'Minor retrofit'!$AT$7,"")))&amp;IF(F92="Scenario1PBT15",'Minor retrofit'!$AU$7,IF(F92="Scenario2PBT15",'Minor retrofit'!$AV$7,IF(F92="Scenario3PBT15",'Minor retrofit'!$AW$7,"")))</f>
        <v/>
      </c>
      <c r="H92" s="117">
        <f t="shared" si="25"/>
        <v>0</v>
      </c>
      <c r="I92" s="117" t="str">
        <f>IF(F92="Scenario1PBT1",'Minor retrofit'!$E$17,IF(F92="Scenario2PBT1",'Minor retrofit'!$F$17,IF(F92="Scenario3PBT1",'Minor retrofit'!$G$17,"")))&amp;IF(F92="Scenario1PBT2",'Minor retrofit'!$H$17,IF(F92="Scenario2PBT2",'Minor retrofit'!$I$17,IF(F92="Scenario3PBT2",'Minor retrofit'!$J$17,"")))&amp;IF(F92="Scenario1PBT3",'Minor retrofit'!$K$17,IF(F92="Scenario2PBT3",'Minor retrofit'!$L$17,IF(F92="Scenario3PBT3",'Minor retrofit'!$M$17,"")))&amp;IF(F92="Scenario1PBT4",'Minor retrofit'!$N$17,IF(F92="Scenario2PBT4",'Minor retrofit'!$O$17,IF(F92="Scenario3PBT4",'Minor retrofit'!$P$17,"")))&amp;IF(F92="Scenario1PBT5",'Minor retrofit'!$Q$17,IF(F92="Scenario2PBT5",'Minor retrofit'!$R$17,IF(F92="Scenario3PBT5",'Minor retrofit'!$S$17,"")))&amp;IF(F92="Scenario1PBT6",'Minor retrofit'!$T$17,IF(F92="Scenario2PBT6",'Minor retrofit'!$U$17,IF(F92="Scenario3PBT6",'Minor retrofit'!$V$17,"")))&amp;IF(F92="Scenario1PBT7",'Minor retrofit'!$W$17,IF(F92="Scenario2PBT7",'Minor retrofit'!$X$17,IF(F92="Scenario3PBT7",'Minor retrofit'!$Y$17,"")))&amp;IF(F92="Scenario1PBT8",'Minor retrofit'!$Z$17,IF(F92="Scenario2PBT8",'Minor retrofit'!$AA$17,IF(F92="Scenario3PBT8",'Minor retrofit'!$AB$17,"")))&amp;IF(F92="Scenario1PBT9",'Minor retrofit'!$AC$17,IF(F92="Scenario2PBT9",'Minor retrofit'!$AD$17,IF(F92="Scenario3PBT9",'Minor retrofit'!$AE$17,"")))&amp;IF(F92="Scenario1PBT10",'Minor retrofit'!$AF$17,IF(F92="Scenario2PBT10",'Minor retrofit'!$AG$17,IF(F92="Scenario3PBT10",'Minor retrofit'!$AH$17,"")))&amp;IF(F92="Scenario1PBT11",'Minor retrofit'!$AI$17,IF(F92="Scenario2PBT11",'Minor retrofit'!$AJ$17,IF(F92="Scenario3PBT11",'Minor retrofit'!$AK$17,"")))&amp;IF(F92="Scenario1PBT12",'Minor retrofit'!$AL$17,IF(F92="Scenario2PBT12",'Minor retrofit'!$AM$17,IF(F92="Scenario3PBT12",'Minor retrofit'!$AN$17,"")))&amp;IF(F92="Scenario1PBT13",'Minor retrofit'!$AO$17,IF(F92="Scenario2PBT13",'Minor retrofit'!$AP$17,IF(F92="Scenario3PBT13",'Minor retrofit'!$AQ$17,"")))&amp;IF(F92="Scenario1PBT14",'Minor retrofit'!$AR$17,IF(F92="Scenario2PBT14",'Minor retrofit'!$AS$17,IF(F92="Scenario3PBT14",'Minor retrofit'!$AT$17,"")))&amp;IF(F92="Scenario1PBT15",'Minor retrofit'!$AU$17,IF(F92="Scenario2PBT15",'Minor retrofit'!$AV$17,IF(F92="Scenario3PBT15",'Minor retrofit'!$AW$17,"")))</f>
        <v/>
      </c>
      <c r="J92" s="117">
        <f t="shared" si="26"/>
        <v>0</v>
      </c>
      <c r="K92" s="117" t="str">
        <f>IF(F92="Scenario1PBT1",'Minor retrofit'!$E$19,IF(F92="Scenario2PBT1",'Minor retrofit'!$F$19,IF(F92="Scenario3PBT1",'Minor retrofit'!$G$19,"")))&amp;IF(F92="Scenario1PBT2",'Minor retrofit'!$H$19,IF(F92="Scenario2PBT2",'Minor retrofit'!$I$19,IF(F92="Scenario3PBT2",'Minor retrofit'!$J$19,"")))&amp;IF(F92="Scenario1PBT3",'Minor retrofit'!$K$19,IF(F92="Scenario2PBT3",'Minor retrofit'!$L$19,IF(F92="Scenario3PBT3",'Minor retrofit'!$M$19,"")))&amp;IF(F92="Scenario1PBT4",'Minor retrofit'!$N$19,IF(F92="Scenario2PBT4",'Minor retrofit'!$O$19,IF(F92="Scenario3PBT4",'Minor retrofit'!$P$19,"")))&amp;IF(F92="Scenario1PBT5",'Minor retrofit'!$Q$19,IF(F92="Scenario2PBT5",'Minor retrofit'!$R$19,IF(F92="Scenario3PBT5",'Minor retrofit'!$S$19,"")))&amp;IF(F92="Scenario1PBT6",'Minor retrofit'!$T$19,IF(F92="Scenario2PBT6",'Minor retrofit'!$U$19,IF(F92="Scenario3PBT6",'Minor retrofit'!$V$19,"")))&amp;IF(F92="Scenario1PBT7",'Minor retrofit'!$W$19,IF(F92="Scenario2PBT7",'Minor retrofit'!$X$19,IF(F92="Scenario3PBT7",'Minor retrofit'!$Y$19,"")))&amp;IF(F92="Scenario1PBT8",'Minor retrofit'!$Z$19,IF(F92="Scenario2PBT8",'Minor retrofit'!$AA$19,IF(F92="Scenario3PBT8",'Minor retrofit'!$AB$19,"")))&amp;IF(F92="Scenario1PBT9",'Minor retrofit'!$AC$19,IF(F92="Scenario2PBT9",'Minor retrofit'!$AD$19,IF(F92="Scenario3PBT9",'Minor retrofit'!$AE$19,"")))&amp;IF(F92="Scenario1PBT10",'Minor retrofit'!$AF$19,IF(F92="Scenario2PBT10",'Minor retrofit'!$AG$19,IF(F92="Scenario3PBT10",'Minor retrofit'!$AH$19,"")))&amp;IF(F92="Scenario1PBT11",'Minor retrofit'!$AI$19,IF(F92="Scenario2PBT11",'Minor retrofit'!$AJ$19,IF(F92="Scenario3PBT11",'Minor retrofit'!$AK$19,"")))&amp;IF(F92="Scenario1PBT12",'Minor retrofit'!$AL$19,IF(F92="Scenario2PBT12",'Minor retrofit'!$AM$19,IF(F92="Scenario3PBT12",'Minor retrofit'!$AN$19,"")))&amp;IF(F92="Scenario1PBT13",'Minor retrofit'!$AO$19,IF(F92="Scenario2PBT13",'Minor retrofit'!$AP$19,IF(F92="Scenario3PBT13",'Minor retrofit'!$AQ$19,"")))&amp;IF(F92="Scenario1PBT14",'Minor retrofit'!$AR$19,IF(F92="Scenario2PBT14",'Minor retrofit'!$AS$19,IF(F92="Scenario3PBT14",'Minor retrofit'!$AT$19,"")))&amp;IF(F92="Scenario1PBT15",'Minor retrofit'!$AU$19,IF(F92="Scenario2PBT15",'Minor retrofit'!$AV$19,IF(F92="Scenario3PBT15",'Minor retrofit'!$AW$19,"")))</f>
        <v/>
      </c>
      <c r="L92" s="117">
        <f t="shared" si="27"/>
        <v>0</v>
      </c>
      <c r="M92" s="117" t="str">
        <f>IF(F92="Scenario1PBT1",'Minor retrofit'!$E$21,IF(F92="Scenario2PBT1",'Minor retrofit'!$F$21,IF(F92="Scenario3PBT1",'Minor retrofit'!$G$21,"")))&amp;IF(F92="Scenario1PBT2",'Minor retrofit'!$H$21,IF(F92="Scenario2PBT2",'Minor retrofit'!$I$21,IF(F92="Scenario3PBT2",'Minor retrofit'!$J$21,"")))&amp;IF(F92="Scenario1PBT3",'Minor retrofit'!$K$21,IF(F92="Scenario2PBT3",'Minor retrofit'!$L$21,IF(F92="Scenario3PBT3",'Minor retrofit'!$M$21,"")))&amp;IF(F92="Scenario1PBT4",'Minor retrofit'!$N$21,IF(F92="Scenario2PBT4",'Minor retrofit'!$O$21,IF(F92="Scenario3PBT4",'Minor retrofit'!$P$21,"")))&amp;IF(F92="Scenario1PBT5",'Minor retrofit'!$Q$21,IF(F92="Scenario2PBT5",'Minor retrofit'!$R$21,IF(F92="Scenario3PBT5",'Minor retrofit'!$S$21,"")))&amp;IF(F92="Scenario1PBT6",'Minor retrofit'!$T$21,IF(F92="Scenario2PBT6",'Minor retrofit'!$U$21,IF(F92="Scenario3PBT6",'Minor retrofit'!$V$21,"")))&amp;IF(F92="Scenario1PBT7",'Minor retrofit'!$W$21,IF(F92="Scenario2PBT7",'Minor retrofit'!$X$21,IF(F92="Scenario3PBT7",'Minor retrofit'!$Y$21,"")))&amp;IF(F92="Scenario1PBT8",'Minor retrofit'!$Z$21,IF(F92="Scenario2PBT8",'Minor retrofit'!$AA$21,IF(F92="Scenario3PBT8",'Minor retrofit'!$AB$21,"")))&amp;IF(F92="Scenario1PBT9",'Minor retrofit'!$AC$21,IF(F92="Scenario2PBT9",'Minor retrofit'!$AD$21,IF(F92="Scenario3PBT9",'Minor retrofit'!$AE$21,"")))&amp;IF(F92="Scenario1PBT10",'Minor retrofit'!$AF$21,IF(F92="Scenario2PBT10",'Minor retrofit'!$AG$21,IF(F92="Scenario3PBT10",'Minor retrofit'!$AH$21,"")))&amp;IF(F92="Scenario1PBT11",'Minor retrofit'!$AI$21,IF(F92="Scenario2PBT11",'Minor retrofit'!$AJ$21,IF(F92="Scenario3PBT11",'Minor retrofit'!$AK$21,"")))&amp;IF(F92="Scenario1PBT12",'Minor retrofit'!$AL$21,IF(F92="Scenario2PBT12",'Minor retrofit'!$AM$21,IF(F92="Scenario3PBT12",'Minor retrofit'!$AN$21,"")))&amp;IF(F92="Scenario1PBT13",'Minor retrofit'!$AO$21,IF(F92="Scenario2PBT13",'Minor retrofit'!$AP$21,IF(F92="Scenario3PBT13",'Minor retrofit'!$AQ$21,"")))&amp;IF(F92="Scenario1PBT14",'Minor retrofit'!$AR$21,IF(F92="Scenario2PBT14",'Minor retrofit'!$AS$21,IF(F92="Scenario3PBT14",'Minor retrofit'!$AT$21,"")))&amp;IF(F92="Scenario1PBT15",'Minor retrofit'!$AU$21,IF(F92="Scenario2PBT15",'Minor retrofit'!$AV$21,IF(F92="Scenario3PBT15",'Minor retrofit'!$AW$21,"")))</f>
        <v/>
      </c>
      <c r="N92" s="118">
        <f t="shared" si="28"/>
        <v>0</v>
      </c>
      <c r="O92" s="206" t="str">
        <f>IF(F92="Scenario1PBT1",'Minor retrofit'!$E$24,IF(F92="Scenario2PBT1",'Minor retrofit'!$F$24,IF(F92="Scenario3PBT1",'Minor retrofit'!$G$24,"")))&amp;IF(F92="Scenario1PBT2",'Minor retrofit'!$H$24,IF(F92="Scenario2PBT2",'Minor retrofit'!$I$24,IF(F92="Scenario3PBT2",'Minor retrofit'!$J$24,"")))&amp;IF(F92="Scenario1PBT3",'Minor retrofit'!$K$24,IF(F92="Scenario2PBT3",'Minor retrofit'!$L$24,IF(F92="Scenario3PBT3",'Minor retrofit'!$M$24,"")))&amp;IF(F92="Scenario1PBT4",'Minor retrofit'!$N$24,IF(F92="Scenario2PBT4",'Minor retrofit'!$O$24,IF(F92="Scenario3PBT4",'Minor retrofit'!$P$24,"")))&amp;IF(F92="Scenario1PBT5",'Minor retrofit'!$Q$24,IF(F92="Scenario2PBT5",'Minor retrofit'!$R$24,IF(F92="Scenario3PBT5",'Minor retrofit'!$S$24,"")))&amp;IF(F92="Scenario1PBT6",'Minor retrofit'!$T$24,IF(F92="Scenario2PBT6",'Minor retrofit'!$U$24,IF(F92="Scenario3PBT6",'Minor retrofit'!$V$24,"")))&amp;IF(F92="Scenario1PBT7",'Minor retrofit'!$W$24,IF(F92="Scenario2PBT7",'Minor retrofit'!$X$24,IF(F92="Scenario3PBT7",'Minor retrofit'!$Y$24,"")))&amp;IF(F92="Scenario1PBT8",'Minor retrofit'!$Z$24,IF(F92="Scenario2PBT8",'Minor retrofit'!$AA$24,IF(F92="Scenario3PBT8",'Minor retrofit'!$AB$24,"")))&amp;IF(F92="Scenario1PBT9",'Minor retrofit'!$AC$24,IF(F92="Scenario2PBT9",'Minor retrofit'!$AD$24,IF(F92="Scenario3PBT9",'Minor retrofit'!$AE$24,"")))&amp;IF(F92="Scenario1PBT10",'Minor retrofit'!$AF$24,IF(F92="Scenario2PBT10",'Minor retrofit'!$AG$24,IF(F92="Scenario3PBT10",'Minor retrofit'!$AH$24,"")))&amp;IF(F92="Scenario1PBT11",'Minor retrofit'!$AI$24,IF(F92="Scenario2PBT11",'Minor retrofit'!$AJ$24,IF(F92="Scenario3PBT11",'Minor retrofit'!$AK$24,"")))&amp;IF(F92="Scenario1PBT12",'Minor retrofit'!$AL$24,IF(F92="Scenario2PBT12",'Minor retrofit'!$AM$24,IF(F92="Scenario3PBT12",'Minor retrofit'!$AN$24,"")))&amp;IF(F92="Scenario1PBT13",'Minor retrofit'!$AO$24,IF(F92="Scenario2PBT13",'Minor retrofit'!$AP$24,IF(F92="Scenario3PBT13",'Minor retrofit'!$AQ$24,"")))&amp;IF(F92="Scenario1PBT14",'Minor retrofit'!$AR$24,IF(F92="Scenario2PBT14",'Minor retrofit'!$AS$24,IF(F92="Scenario3PBT14",'Minor retrofit'!$AT$24,"")))&amp;IF(F92="Scenario1PBT15",'Minor retrofit'!$AU$24,IF(F92="Scenario2PBT15",'Minor retrofit'!$AV$24,IF(F92="Scenario3PBT15",'Minor retrofit'!$AW$24,"")))</f>
        <v/>
      </c>
      <c r="P92" s="117">
        <f t="shared" si="29"/>
        <v>0</v>
      </c>
      <c r="Q92" s="117" t="str">
        <f>IF(F92="Scenario1PBT1",'Minor retrofit'!$E$26,IF(F92="Scenario2PBT1",'Minor retrofit'!$F$26,IF(F92="Scenario3PBT1",'Minor retrofit'!$G$26,"")))&amp;IF(F92="Scenario1PBT2",'Minor retrofit'!$H$26,IF(F92="Scenario2PBT2",'Minor retrofit'!$I$26,IF(F92="Scenario3PBT2",'Minor retrofit'!$J$26,"")))&amp;IF(F92="Scenario1PBT3",'Minor retrofit'!$K$26,IF(F92="Scenario2PBT3",'Minor retrofit'!$L$26,IF(F92="Scenario3PBT3",'Minor retrofit'!$M$26,"")))&amp;IF(F92="Scenario1PBT4",'Minor retrofit'!$N$26,IF(F92="Scenario2PBT4",'Minor retrofit'!$O$26,IF(F92="Scenario3PBT4",'Minor retrofit'!$P$26,"")))&amp;IF(F92="Scenario1PBT5",'Minor retrofit'!$Q$26,IF(F92="Scenario2PBT5",'Minor retrofit'!$R$26,IF(F92="Scenario3PBT5",'Minor retrofit'!$S$26,"")))&amp;IF(F92="Scenario1PBT6",'Minor retrofit'!$T$26,IF(F92="Scenario2PBT6",'Minor retrofit'!$U$26,IF(F92="Scenario3PBT6",'Minor retrofit'!$V$26,"")))&amp;IF(F92="Scenario1PBT7",'Minor retrofit'!$W$26,IF(F92="Scenario2PBT7",'Minor retrofit'!$X$26,IF(F92="Scenario3PBT7",'Minor retrofit'!$Y$26,"")))&amp;IF(F92="Scenario1PBT8",'Minor retrofit'!$Z$26,IF(F92="Scenario2PBT8",'Minor retrofit'!$AA$26,IF(F92="Scenario3PBT8",'Minor retrofit'!$AB$26,"")))&amp;IF(F92="Scenario1PBT9",'Minor retrofit'!$AC$26,IF(F92="Scenario2PBT9",'Minor retrofit'!$AD$26,IF(F92="Scenario3PBT9",'Minor retrofit'!$AE$26,"")))&amp;IF(F92="Scenario1PBT10",'Minor retrofit'!$AF$26,IF(F92="Scenario2PBT10",'Minor retrofit'!$AG$26,IF(F92="Scenario3PBT10",'Minor retrofit'!$AH$26,"")))&amp;IF(F92="Scenario1PBT11",'Minor retrofit'!$AI$26,IF(F92="Scenario2PBT11",'Minor retrofit'!$AJ$26,IF(F92="Scenario3PBT11",'Minor retrofit'!$AK$26,"")))&amp;IF(F92="Scenario1PBT12",'Minor retrofit'!$AL$26,IF(F92="Scenario2PBT12",'Minor retrofit'!$AM$26,IF(F92="Scenario3PBT12",'Minor retrofit'!$AN$26,"")))&amp;IF(F92="Scenario1PBT13",'Minor retrofit'!$AO$26,IF(F92="Scenario2PBT13",'Minor retrofit'!$AP$26,IF(F92="Scenario3PBT13",'Minor retrofit'!$AQ$26,"")))&amp;IF(F92="Scenario1PBT14",'Minor retrofit'!$AR$26,IF(F92="Scenario2PBT14",'Minor retrofit'!$AS$26,IF(F92="Scenario3PBT14",'Minor retrofit'!$AT$26,"")))&amp;IF(F92="Scenario1PBT15",'Minor retrofit'!$AU$26,IF(F92="Scenario2PBT15",'Minor retrofit'!$AV$26,IF(F92="Scenario3PBT15",'Minor retrofit'!$AW$26,"")))</f>
        <v/>
      </c>
      <c r="R92" s="117">
        <f t="shared" si="30"/>
        <v>0</v>
      </c>
      <c r="S92" s="117" t="str">
        <f>IF(F92="Scenario1PBT1",'Minor retrofit'!$E$28,IF(F92="Scenario2PBT1",'Minor retrofit'!$F$28,IF(F92="Scenario3PBT1",'Minor retrofit'!$G$28,"")))&amp;IF(F92="Scenario1PBT2",'Minor retrofit'!$H$28,IF(F92="Scenario2PBT2",'Minor retrofit'!$I$28,IF(F92="Scenario3PBT2",'Minor retrofit'!$J$28,"")))&amp;IF(F92="Scenario1PBT3",'Minor retrofit'!$K$28,IF(F92="Scenario2PBT3",'Minor retrofit'!$L$28,IF(F92="Scenario3PBT3",'Minor retrofit'!$M$28,"")))&amp;IF(F92="Scenario1PBT4",'Minor retrofit'!$N$28,IF(F92="Scenario2PBT4",'Minor retrofit'!$O$28,IF(F92="Scenario3PBT4",'Minor retrofit'!$P$28,"")))&amp;IF(F92="Scenario1PBT5",'Minor retrofit'!$Q$28,IF(F92="Scenario2PBT5",'Minor retrofit'!$R$28,IF(F92="Scenario3PBT5",'Minor retrofit'!$S$28,"")))&amp;IF(F92="Scenario1PBT6",'Minor retrofit'!$T$28,IF(F92="Scenario2PBT6",'Minor retrofit'!$U$28,IF(F92="Scenario3PBT6",'Minor retrofit'!$V$28,"")))&amp;IF(F92="Scenario1PBT7",'Minor retrofit'!$W$28,IF(F92="Scenario2PBT7",'Minor retrofit'!$X$28,IF(F92="Scenario3PBT7",'Minor retrofit'!$Y$28,"")))&amp;IF(F92="Scenario1PBT8",'Minor retrofit'!$Z$28,IF(F92="Scenario2PBT8",'Minor retrofit'!$AA$28,IF(F92="Scenario3PBT8",'Minor retrofit'!$AB$28,"")))&amp;IF(F92="Scenario1PBT9",'Minor retrofit'!$AC$28,IF(F92="Scenario2PBT9",'Minor retrofit'!$AD$28,IF(F92="Scenario3PBT9",'Minor retrofit'!$AE$28,"")))&amp;IF(F92="Scenario1PBT10",'Minor retrofit'!$AF$28,IF(F92="Scenario2PBT10",'Minor retrofit'!$AG$28,IF(F92="Scenario3PBT10",'Minor retrofit'!$AH$28,"")))&amp;IF(F92="Scenario1PBT11",'Minor retrofit'!$AI$28,IF(F92="Scenario2PBT11",'Minor retrofit'!$AJ$28,IF(F92="Scenario3PBT11",'Minor retrofit'!$AK$28,"")))&amp;IF(F92="Scenario1PBT12",'Minor retrofit'!$AL$28,IF(F92="Scenario2PBT12",'Minor retrofit'!$AM$28,IF(F92="Scenario3PBT12",'Minor retrofit'!$AN$28,"")))&amp;IF(F92="Scenario1PBT13",'Minor retrofit'!$AO$28,IF(F92="Scenario2PBT13",'Minor retrofit'!$AP$28,IF(F92="Scenario3PBT13",'Minor retrofit'!$AQ$28,"")))&amp;IF(F92="Scenario1PBT14",'Minor retrofit'!$AR$28,IF(F92="Scenario2PBT14",'Minor retrofit'!$AS$28,IF(F92="Scenario3PBT14",'Minor retrofit'!$AT$28,"")))&amp;IF(F92="Scenario1PBT15",'Minor retrofit'!$AU$28,IF(F92="Scenario2PBT15",'Minor retrofit'!$AV$28,IF(F92="Scenario3PBT15",'Minor retrofit'!$AW$28,"")))</f>
        <v/>
      </c>
      <c r="T92" s="207">
        <f t="shared" si="31"/>
        <v>0</v>
      </c>
      <c r="U92" s="206" t="str">
        <f>IF(F92="Scenario1PBT1",'Minor retrofit'!$E$39,IF(F92="Scenario2PBT1",'Minor retrofit'!$F$39,IF(F92="Scenario3PBT1",'Minor retrofit'!$G$39,"")))&amp;IF(F92="Scenario1PBT2",'Minor retrofit'!$H$39,IF(F92="Scenario2PBT2",'Minor retrofit'!$I$39,IF(F92="Scenario3PBT2",'Minor retrofit'!$J$39,"")))&amp;IF(F92="Scenario1PBT3",'Minor retrofit'!$K$39,IF(F92="Scenario2PBT3",'Minor retrofit'!$L$39,IF(F92="Scenario3PBT3",'Minor retrofit'!$M$39,"")))&amp;IF(F92="Scenario1PBT4",'Minor retrofit'!$N$39,IF(F92="Scenario2PBT4",'Minor retrofit'!$O$39,IF(F92="Scenario3PBT4",'Minor retrofit'!$P$39,"")))&amp;IF(F92="Scenario1PBT5",'Minor retrofit'!$Q$39,IF(F92="Scenario2PBT5",'Minor retrofit'!$R$39,IF(F92="Scenario3PBT5",'Minor retrofit'!$S$39,"")))&amp;IF(F92="Scenario1PBT6",'Minor retrofit'!$T$39,IF(F92="Scenario2PBT6",'Minor retrofit'!$U$39,IF(F92="Scenario3PBT6",'Minor retrofit'!$V$39,"")))&amp;IF(F92="Scenario1PBT7",'Minor retrofit'!$W$39,IF(F92="Scenario2PBT7",'Minor retrofit'!$X$39,IF(F92="Scenario3PBT7",'Minor retrofit'!$Y$39,"")))&amp;IF(F92="Scenario1PBT8",'Minor retrofit'!$Z$39,IF(F92="Scenario2PBT8",'Minor retrofit'!$AA$39,IF(F92="Scenario3PBT8",'Minor retrofit'!$AB$39,"")))&amp;IF(F92="Scenario1PBT9",'Minor retrofit'!$AC$39,IF(F92="Scenario2PBT9",'Minor retrofit'!$AD$39,IF(F92="Scenario3PBT9",'Minor retrofit'!$AE$39,"")))&amp;IF(F92="Scenario1PBT10",'Minor retrofit'!$AF$39,IF(F92="Scenario2PBT10",'Minor retrofit'!$AG$39,IF(F92="Scenario3PBT10",'Minor retrofit'!$AH$39,"")))&amp;IF(F92="Scenario1PBT11",'Minor retrofit'!$AI$39,IF(F92="Scenario2PBT11",'Minor retrofit'!$AJ$39,IF(F92="Scenario3PBT11",'Minor retrofit'!$AK$39,"")))&amp;IF(F92="Scenario1PBT12",'Minor retrofit'!$AL$39,IF(F92="Scenario2PBT12",'Minor retrofit'!$AM$39,IF(F92="Scenario3PBT12",'Minor retrofit'!$AN$39,"")))&amp;IF(F92="Scenario1PBT13",'Minor retrofit'!$AO$39,IF(F92="Scenario2PBT13",'Minor retrofit'!$AP$39,IF(F92="Scenario3PBT13",'Minor retrofit'!$AQ$39,"")))&amp;IF(F92="Scenario1PBT14",'Minor retrofit'!$AR$39,IF(F92="Scenario2PBT14",'Minor retrofit'!$AS$39,IF(F92="Scenario3PBT14",'Minor retrofit'!$AT$39,"")))&amp;IF(F92="Scenario1PBT15",'Minor retrofit'!$AU$39,IF(F92="Scenario2PBT15",'Minor retrofit'!$AV$39,IF(F92="Scenario3PBT15",'Minor retrofit'!$AW$39,"")))</f>
        <v/>
      </c>
      <c r="V92" s="117">
        <f t="shared" si="32"/>
        <v>0</v>
      </c>
      <c r="W92" s="117" t="str">
        <f>IF(F92="Scenario1PBT1",'Minor retrofit'!$E$41,IF(F92="Scenario2PBT1",'Minor retrofit'!$F$41,IF(F92="Scenario3PBT1",'Minor retrofit'!$G$41,"")))&amp;IF(F92="Scenario1PBT2",'Minor retrofit'!$H$41,IF(F92="Scenario2PBT2",'Minor retrofit'!$I$41,IF(F92="Scenario3PBT2",'Minor retrofit'!$J$41,"")))&amp;IF(F92="Scenario1PBT3",'Minor retrofit'!$K$41,IF(F92="Scenario2PBT3",'Minor retrofit'!$L$41,IF(F92="Scenario3PBT3",'Minor retrofit'!$M$41,"")))&amp;IF(F92="Scenario1PBT4",'Minor retrofit'!$N$41,IF(F92="Scenario2PBT4",'Minor retrofit'!$O$41,IF(F92="Scenario3PBT4",'Minor retrofit'!$P$41,"")))&amp;IF(F92="Scenario1PBT5",'Minor retrofit'!$Q$41,IF(F92="Scenario2PBT5",'Minor retrofit'!$R$41,IF(F92="Scenario3PBT5",'Minor retrofit'!$S$41,"")))&amp;IF(F92="Scenario1PBT6",'Minor retrofit'!$T$41,IF(F92="Scenario2PBT6",'Minor retrofit'!$U$41,IF(F92="Scenario3PBT6",'Minor retrofit'!$V$41,"")))&amp;IF(F92="Scenario1PBT7",'Minor retrofit'!$W$41,IF(F92="Scenario2PBT7",'Minor retrofit'!$X$41,IF(F92="Scenario3PBT7",'Minor retrofit'!$Y$41,"")))&amp;IF(F92="Scenario1PBT8",'Minor retrofit'!$Z$41,IF(F92="Scenario2PBT8",'Minor retrofit'!$AA$41,IF(F92="Scenario3PBT8",'Minor retrofit'!$AB$41,"")))&amp;IF(F92="Scenario1PBT9",'Minor retrofit'!$AC$41,IF(F92="Scenario2PBT9",'Minor retrofit'!$AD$41,IF(F92="Scenario3PBT9",'Minor retrofit'!$AE$41,"")))&amp;IF(F92="Scenario1PBT10",'Minor retrofit'!$AF$41,IF(F92="Scenario2PBT10",'Minor retrofit'!$AG$41,IF(F92="Scenario3PBT10",'Minor retrofit'!$AH$41,"")))&amp;IF(F92="Scenario1PBT11",'Minor retrofit'!$AI$41,IF(F92="Scenario2PBT11",'Minor retrofit'!$AJ$41,IF(F92="Scenario3PBT11",'Minor retrofit'!$AK$41,"")))&amp;IF(F92="Scenario1PBT12",'Minor retrofit'!$AL$41,IF(F92="Scenario2PBT12",'Minor retrofit'!$AM$41,IF(F92="Scenario3PBT12",'Minor retrofit'!$AN$41,"")))&amp;IF(F92="Scenario1PBT13",'Minor retrofit'!$AO$41,IF(F92="Scenario2PBT13",'Minor retrofit'!$AP$41,IF(F92="Scenario3PBT13",'Minor retrofit'!$AQ$41,"")))&amp;IF(F92="Scenario1PBT14",'Minor retrofit'!$AR$41,IF(F92="Scenario2PBT14",'Minor retrofit'!$AS$41,IF(F92="Scenario3PBT14",'Minor retrofit'!$AT$41,"")))&amp;IF(F92="Scenario1PBT15",'Minor retrofit'!$AU$41,IF(F92="Scenario2PBT15",'Minor retrofit'!$AV$41,IF(F92="Scenario3PBT15",'Minor retrofit'!$AW$41,"")))</f>
        <v/>
      </c>
      <c r="X92" s="117">
        <f t="shared" si="33"/>
        <v>0</v>
      </c>
      <c r="Y92" s="117" t="str">
        <f>IF(F92="Scenario1PBT1",'Minor retrofit'!$E$43,IF(F92="Scenario2PBT1",'Minor retrofit'!$F$43,IF(F92="Scenario3PBT1",'Minor retrofit'!$G$43,"")))&amp;IF(F92="Scenario1PBT2",'Minor retrofit'!$H$43,IF(F92="Scenario2PBT2",'Minor retrofit'!$I$43,IF(F92="Scenario3PBT2",'Minor retrofit'!$J$43,"")))&amp;IF(F92="Scenario1PBT3",'Minor retrofit'!$K$43,IF(F92="Scenario2PBT3",'Minor retrofit'!$L$43,IF(F92="Scenario3PBT3",'Minor retrofit'!$M$43,"")))&amp;IF(F92="Scenario1PBT4",'Minor retrofit'!$N$43,IF(F92="Scenario2PBT4",'Minor retrofit'!$O$43,IF(F92="Scenario3PBT4",'Minor retrofit'!$P$43,"")))&amp;IF(F92="Scenario1PBT5",'Minor retrofit'!$Q$43,IF(F92="Scenario2PBT5",'Minor retrofit'!$R$43,IF(F92="Scenario3PBT5",'Minor retrofit'!$S$43,"")))&amp;IF(F92="Scenario1PBT6",'Minor retrofit'!$T$43,IF(F92="Scenario2PBT6",'Minor retrofit'!$U$43,IF(F92="Scenario3PBT6",'Minor retrofit'!$V$43,"")))&amp;IF(F92="Scenario1PBT7",'Minor retrofit'!$W$43,IF(F92="Scenario2PBT7",'Minor retrofit'!$X$43,IF(F92="Scenario3PBT7",'Minor retrofit'!$Y$43,"")))&amp;IF(F92="Scenario1PBT8",'Minor retrofit'!$Z$43,IF(F92="Scenario2PBT8",'Minor retrofit'!$AA$43,IF(F92="Scenario3PBT8",'Minor retrofit'!$AB$43,"")))&amp;IF(F92="Scenario1PBT9",'Minor retrofit'!$AC$43,IF(F92="Scenario2PBT9",'Minor retrofit'!$AD$43,IF(F92="Scenario3PBT9",'Minor retrofit'!$AE$43,"")))&amp;IF(F92="Scenario1PBT10",'Minor retrofit'!$AF$43,IF(F92="Scenario2PBT10",'Minor retrofit'!$AG$43,IF(F92="Scenario3PBT10",'Minor retrofit'!$AH$43,"")))&amp;IF(F92="Scenario1PBT11",'Minor retrofit'!$AI$43,IF(F92="Scenario2PBT11",'Minor retrofit'!$AJ$43,IF(F92="Scenario3PBT11",'Minor retrofit'!$AK$43,"")))&amp;IF(F92="Scenario1PBT12",'Minor retrofit'!$AL$43,IF(F92="Scenario2PBT12",'Minor retrofit'!$AM$43,IF(F92="Scenario3PBT12",'Minor retrofit'!$AN$43,"")))&amp;IF(F92="Scenario1PBT13",'Minor retrofit'!$AO$43,IF(F92="Scenario2PBT13",'Minor retrofit'!$AP$43,IF(F92="Scenario3PBT13",'Minor retrofit'!$AQ$43,"")))&amp;IF(F92="Scenario1PBT14",'Minor retrofit'!$AR$43,IF(F92="Scenario2PBT14",'Minor retrofit'!$AS$43,IF(F92="Scenario3PBT14",'Minor retrofit'!$AT$43,"")))&amp;IF(F92="Scenario1PBT15",'Minor retrofit'!$AU$43,IF(F92="Scenario2PBT15",'Minor retrofit'!$AV$43,IF(F92="Scenario3PBT15",'Minor retrofit'!$AW$43,"")))</f>
        <v/>
      </c>
      <c r="Z92" s="117">
        <f t="shared" si="34"/>
        <v>0</v>
      </c>
      <c r="AA92" s="178" t="str">
        <f>IF(F92="Scenario1PBT1",'Minor retrofit'!$E$102,IF(F92="Scenario2PBT1",'Minor retrofit'!$F$102,IF(F92="Scenario3PBT1",'Minor retrofit'!$G$102,"")))&amp;IF(F92="Scenario1PBT2",'Minor retrofit'!$H$102,IF(F92="Scenario2PBT2",'Minor retrofit'!$I$102,IF(F92="Scenario3PBT2",'Minor retrofit'!$J$102,"")))&amp;IF(F92="Scenario1PBT3",'Minor retrofit'!$K$102,IF(F92="Scenario2PBT3",'Minor retrofit'!$L$102,IF(F92="Scenario3PBT3",'Minor retrofit'!$M$102,"")))&amp;IF(F92="Scenario1PBT4",'Minor retrofit'!$N$102,IF(F92="Scenario2PBT4",'Minor retrofit'!$O$102,IF(F92="Scenario3PBT4",'Minor retrofit'!$P$102,"")))&amp;IF(F92="Scenario1PBT5",'Minor retrofit'!$Q$102,IF(F92="Scenario2PBT5",'Minor retrofit'!$R$102,IF(F92="Scenario3PBT5",'Minor retrofit'!$S$102,"")))&amp;IF(F92="Scenario1PBT6",'Minor retrofit'!$T$102,IF(F92="Scenario2PBT6",'Minor retrofit'!$U$102,IF(F92="Scenario3PBT6",'Minor retrofit'!$V$102,"")))&amp;IF(F92="Scenario1PBT7",'Minor retrofit'!$W$102,IF(F92="Scenario2PBT7",'Minor retrofit'!$X$102,IF(F92="Scenario3PBT7",'Minor retrofit'!$Y$102,"")))&amp;IF(F92="Scenario1PBT8",'Minor retrofit'!$Z$102,IF(F92="Scenario2PBT8",'Minor retrofit'!$AA$102,IF(F92="Scenario3PBT8",'Minor retrofit'!$AB$102,"")))&amp;IF(F92="Scenario1PBT9",'Minor retrofit'!$AC$102,IF(F92="Scenario2PBT9",'Minor retrofit'!$AD$102,IF(F92="Scenario3PBT9",'Minor retrofit'!$AE$102,"")))&amp;IF(F92="Scenario1PBT10",'Minor retrofit'!$AF$102,IF(F92="Scenario2PBT10",'Minor retrofit'!$AG$102,IF(F92="Scenario3PBT10",'Minor retrofit'!$AH$102,"")))&amp;IF(F92="Scenario1PBT11",'Minor retrofit'!$AI$102,IF(F92="Scenario2PBT11",'Minor retrofit'!$AJ$102,IF(F92="Scenario3PBT11",'Minor retrofit'!$AK$102,"")))&amp;IF(F92="Scenario1PBT12",'Minor retrofit'!$AL$102,IF(F92="Scenario2PBT12",'Minor retrofit'!$AM$102,IF(F92="Scenario3PBT12",'Minor retrofit'!$AN$102,"")))&amp;IF(F92="Scenario1PBT13",'Minor retrofit'!$AO$102,IF(F92="Scenario2PBT13",'Minor retrofit'!$AP$102,IF(F92="Scenario3PBT13",'Minor retrofit'!$AQ$102,"")))&amp;IF(F92="Scenario1PBT14",'Minor retrofit'!$AR$102,IF(F92="Scenario2PBT14",'Minor retrofit'!$AS$102,IF(F92="Scenario3PBT14",'Minor retrofit'!$AT$102,"")))&amp;IF(F92="Scenario1PBT15",'Minor retrofit'!$AU$102,IF(F92="Scenario2PBT15",'Minor retrofit'!$AV$102,IF(F92="Scenario3PBT15",'Minor retrofit'!$AW$102,"")))</f>
        <v/>
      </c>
      <c r="AB92" s="179">
        <f t="shared" si="35"/>
        <v>0</v>
      </c>
      <c r="AC92" s="208">
        <f>IFERROR('Projection_Base-case'!G92-G92,0)</f>
        <v>0</v>
      </c>
      <c r="AD92" s="178">
        <f t="shared" si="36"/>
        <v>0</v>
      </c>
      <c r="AE92" s="117">
        <f>IFERROR(100*AC92/'Projection_Base-case'!G92,0)</f>
        <v>0</v>
      </c>
      <c r="AF92" s="117">
        <f>IFERROR('Projection_Base-case'!I92-I92,0)</f>
        <v>0</v>
      </c>
      <c r="AG92" s="178">
        <f t="shared" si="37"/>
        <v>0</v>
      </c>
      <c r="AH92" s="117">
        <f>IFERROR(100*AF92/'Projection_Base-case'!I92,0)</f>
        <v>0</v>
      </c>
      <c r="AI92" s="117">
        <f>IFERROR('Projection_Base-case'!K92-K92,0)</f>
        <v>0</v>
      </c>
      <c r="AJ92" s="178">
        <f t="shared" si="38"/>
        <v>0</v>
      </c>
      <c r="AK92" s="117">
        <f>IFERROR(100*AI92/'Projection_Base-case'!K92,0)</f>
        <v>0</v>
      </c>
      <c r="AL92" s="117">
        <f>IFERROR(M92-'Projection_Base-case'!M92,0)</f>
        <v>0</v>
      </c>
      <c r="AM92" s="178">
        <f t="shared" si="39"/>
        <v>0</v>
      </c>
      <c r="AN92" s="179">
        <f>IFERROR(IF('Projection_Base-case'!N92&gt;0,100*AM92/'Projection_Base-case'!N92,100*AM92/N92),0)</f>
        <v>0</v>
      </c>
      <c r="AO92" s="206">
        <f>IFERROR('Projection_Base-case'!O92-O92,0)</f>
        <v>0</v>
      </c>
      <c r="AP92" s="178">
        <f t="shared" si="40"/>
        <v>0</v>
      </c>
      <c r="AQ92" s="117">
        <f>IFERROR(100*AO92/'Projection_Base-case'!O92,0)</f>
        <v>0</v>
      </c>
      <c r="AR92" s="117">
        <f>IFERROR('Projection_Base-case'!Q92-Q92,0)</f>
        <v>0</v>
      </c>
      <c r="AS92" s="178">
        <f t="shared" si="41"/>
        <v>0</v>
      </c>
      <c r="AT92" s="117">
        <f>IFERROR(100*AR92/'Projection_Base-case'!Q92,0)</f>
        <v>0</v>
      </c>
      <c r="AU92" s="117">
        <f>IFERROR('Projection_Base-case'!S92-S92,0)</f>
        <v>0</v>
      </c>
      <c r="AV92" s="178">
        <f t="shared" si="42"/>
        <v>0</v>
      </c>
      <c r="AW92" s="118">
        <f>IFERROR(100*AU92/'Projection_Base-case'!S92,0)</f>
        <v>0</v>
      </c>
      <c r="AX92" s="206">
        <f>IFERROR('Projection_Base-case'!U92-U92,0)</f>
        <v>0</v>
      </c>
      <c r="AY92" s="178">
        <f t="shared" si="43"/>
        <v>0</v>
      </c>
      <c r="AZ92" s="117">
        <f>IFERROR(100*AX92/'Projection_Base-case'!U92,0)</f>
        <v>0</v>
      </c>
      <c r="BA92" s="117">
        <f>IFERROR('Projection_Base-case'!W92-W92,0)</f>
        <v>0</v>
      </c>
      <c r="BB92" s="178">
        <f t="shared" si="44"/>
        <v>0</v>
      </c>
      <c r="BC92" s="117">
        <f>IFERROR(100*BA92/'Projection_Base-case'!W92,0)</f>
        <v>0</v>
      </c>
      <c r="BD92" s="117">
        <f>IFERROR('Projection_Base-case'!Y92-Y92,0)</f>
        <v>0</v>
      </c>
      <c r="BE92" s="178">
        <f t="shared" si="45"/>
        <v>0</v>
      </c>
      <c r="BF92" s="117">
        <f>IFERROR(100*BD92/'Projection_Base-case'!Y92,0)</f>
        <v>0</v>
      </c>
      <c r="BG92" s="178">
        <f t="shared" si="46"/>
        <v>0</v>
      </c>
      <c r="BH92" s="179">
        <f t="shared" si="47"/>
        <v>0</v>
      </c>
    </row>
    <row r="93" spans="1:60">
      <c r="A93" s="205">
        <v>88</v>
      </c>
      <c r="B93" s="178">
        <f>IF('Projection_Base-case'!B93&lt;&gt;"",'Projection_Base-case'!B93,0)</f>
        <v>0</v>
      </c>
      <c r="C93" s="178">
        <f>IF('Projection_Base-case'!C93&lt;&gt;"",'Projection_Base-case'!C93,0)</f>
        <v>0</v>
      </c>
      <c r="D93" s="178">
        <f>IF('Projection_Base-case'!D93&lt;&gt;"",'Projection_Base-case'!D93,0)</f>
        <v>0</v>
      </c>
      <c r="E93" s="176" t="str">
        <f>IF(AND('Résultats Minor'!$AC$3="OUI",'Résultats Minor'!E92&lt;&gt;""),'Résultats Minor'!E92,IF(OR(D93="PBT2",D93="PBT3",D93="PBT5",D93="PBT8",D93="PBT9"),"Scenario1",IF(OR(D93="PBT6",D93="PBT7",D93="PBT10"),"Scenario2",IF(OR(D93="PBT1",D93="PBT4"),"Scenario3",""))))</f>
        <v/>
      </c>
      <c r="F93" s="202" t="str">
        <f t="shared" si="24"/>
        <v>0</v>
      </c>
      <c r="G93" s="206" t="str">
        <f>IF(F93="Scenario1PBT1",'Minor retrofit'!$E$7,IF(F93="Scenario2PBT1",'Minor retrofit'!$F$7,IF(F93="Scenario3PBT1",'Minor retrofit'!$G$7,"")))&amp;IF(F93="Scenario1PBT2",'Minor retrofit'!$H$7,IF(F93="Scenario2PBT2",'Minor retrofit'!$I$7,IF(F93="Scenario3PBT2",'Minor retrofit'!$J$7,"")))&amp;IF(F93="Scenario1PBT3",'Minor retrofit'!$K$7,IF(F93="Scenario2PBT3",'Minor retrofit'!$L$7,IF(F93="Scenario3PBT3",'Minor retrofit'!$M$7,"")))&amp;IF(F93="Scenario1PBT4",'Minor retrofit'!$N$7,IF(F93="Scenario2PBT4",'Minor retrofit'!$O$7,IF(F93="Scenario3PBT4",'Minor retrofit'!$P$7,"")))&amp;IF(F93="Scenario1PBT5",'Minor retrofit'!$Q$7,IF(F93="Scenario2PBT5",'Minor retrofit'!$R$7,IF(F93="Scenario3PBT5",'Minor retrofit'!$S$7,"")))&amp;IF(F93="Scenario1PBT6",'Minor retrofit'!$T$7,IF(F93="Scenario2PBT6",'Minor retrofit'!$U$7,IF(F93="Scenario3PBT6",'Minor retrofit'!$V$7,"")))&amp;IF(F93="Scenario1PBT7",'Minor retrofit'!$W$7,IF(F93="Scenario2PBT7",'Minor retrofit'!$X$7,IF(F93="Scenario3PBT7",'Minor retrofit'!$Y$7,"")))&amp;IF(F93="Scenario1PBT8",'Minor retrofit'!$Z$7,IF(F93="Scenario2PBT8",'Minor retrofit'!$AA$7,IF(F93="Scenario3PBT8",'Minor retrofit'!$AB$7,"")))&amp;IF(F93="Scenario1PBT9",'Minor retrofit'!$AC$7,IF(F93="Scenario2PBT9",'Minor retrofit'!$AD$7,IF(F93="Scenario3PBT9",'Minor retrofit'!$AE$7,"")))&amp;IF(F93="Scenario1PBT10",'Minor retrofit'!$AF$7,IF(F93="Scenario2PBT10",'Minor retrofit'!$AG$7,IF(F93="Scenario3PBT10",'Minor retrofit'!$AH$7,"")))&amp;IF(F93="Scenario1PBT11",'Minor retrofit'!$AI$7,IF(F93="Scenario2PBT11",'Minor retrofit'!$AJ$7,IF(F93="Scenario3PBT11",'Minor retrofit'!$AK$7,"")))&amp;IF(F93="Scenario1PBT12",'Minor retrofit'!$AL$7,IF(F93="Scenario2PBT12",'Minor retrofit'!$AM$7,IF(F93="Scenario3PBT12",'Minor retrofit'!$AN$7,"")))&amp;IF(F93="Scenario1PBT13",'Minor retrofit'!$AO$7,IF(F93="Scenario2PBT13",'Minor retrofit'!$AP$7,IF(F93="Scenario3PBT13",'Minor retrofit'!$AQ$7,"")))&amp;IF(F93="Scenario1PBT14",'Minor retrofit'!$AR$7,IF(F93="Scenario2PBT14",'Minor retrofit'!$AS$7,IF(F93="Scenario3PBT14",'Minor retrofit'!$AT$7,"")))&amp;IF(F93="Scenario1PBT15",'Minor retrofit'!$AU$7,IF(F93="Scenario2PBT15",'Minor retrofit'!$AV$7,IF(F93="Scenario3PBT15",'Minor retrofit'!$AW$7,"")))</f>
        <v/>
      </c>
      <c r="H93" s="117">
        <f t="shared" si="25"/>
        <v>0</v>
      </c>
      <c r="I93" s="117" t="str">
        <f>IF(F93="Scenario1PBT1",'Minor retrofit'!$E$17,IF(F93="Scenario2PBT1",'Minor retrofit'!$F$17,IF(F93="Scenario3PBT1",'Minor retrofit'!$G$17,"")))&amp;IF(F93="Scenario1PBT2",'Minor retrofit'!$H$17,IF(F93="Scenario2PBT2",'Minor retrofit'!$I$17,IF(F93="Scenario3PBT2",'Minor retrofit'!$J$17,"")))&amp;IF(F93="Scenario1PBT3",'Minor retrofit'!$K$17,IF(F93="Scenario2PBT3",'Minor retrofit'!$L$17,IF(F93="Scenario3PBT3",'Minor retrofit'!$M$17,"")))&amp;IF(F93="Scenario1PBT4",'Minor retrofit'!$N$17,IF(F93="Scenario2PBT4",'Minor retrofit'!$O$17,IF(F93="Scenario3PBT4",'Minor retrofit'!$P$17,"")))&amp;IF(F93="Scenario1PBT5",'Minor retrofit'!$Q$17,IF(F93="Scenario2PBT5",'Minor retrofit'!$R$17,IF(F93="Scenario3PBT5",'Minor retrofit'!$S$17,"")))&amp;IF(F93="Scenario1PBT6",'Minor retrofit'!$T$17,IF(F93="Scenario2PBT6",'Minor retrofit'!$U$17,IF(F93="Scenario3PBT6",'Minor retrofit'!$V$17,"")))&amp;IF(F93="Scenario1PBT7",'Minor retrofit'!$W$17,IF(F93="Scenario2PBT7",'Minor retrofit'!$X$17,IF(F93="Scenario3PBT7",'Minor retrofit'!$Y$17,"")))&amp;IF(F93="Scenario1PBT8",'Minor retrofit'!$Z$17,IF(F93="Scenario2PBT8",'Minor retrofit'!$AA$17,IF(F93="Scenario3PBT8",'Minor retrofit'!$AB$17,"")))&amp;IF(F93="Scenario1PBT9",'Minor retrofit'!$AC$17,IF(F93="Scenario2PBT9",'Minor retrofit'!$AD$17,IF(F93="Scenario3PBT9",'Minor retrofit'!$AE$17,"")))&amp;IF(F93="Scenario1PBT10",'Minor retrofit'!$AF$17,IF(F93="Scenario2PBT10",'Minor retrofit'!$AG$17,IF(F93="Scenario3PBT10",'Minor retrofit'!$AH$17,"")))&amp;IF(F93="Scenario1PBT11",'Minor retrofit'!$AI$17,IF(F93="Scenario2PBT11",'Minor retrofit'!$AJ$17,IF(F93="Scenario3PBT11",'Minor retrofit'!$AK$17,"")))&amp;IF(F93="Scenario1PBT12",'Minor retrofit'!$AL$17,IF(F93="Scenario2PBT12",'Minor retrofit'!$AM$17,IF(F93="Scenario3PBT12",'Minor retrofit'!$AN$17,"")))&amp;IF(F93="Scenario1PBT13",'Minor retrofit'!$AO$17,IF(F93="Scenario2PBT13",'Minor retrofit'!$AP$17,IF(F93="Scenario3PBT13",'Minor retrofit'!$AQ$17,"")))&amp;IF(F93="Scenario1PBT14",'Minor retrofit'!$AR$17,IF(F93="Scenario2PBT14",'Minor retrofit'!$AS$17,IF(F93="Scenario3PBT14",'Minor retrofit'!$AT$17,"")))&amp;IF(F93="Scenario1PBT15",'Minor retrofit'!$AU$17,IF(F93="Scenario2PBT15",'Minor retrofit'!$AV$17,IF(F93="Scenario3PBT15",'Minor retrofit'!$AW$17,"")))</f>
        <v/>
      </c>
      <c r="J93" s="117">
        <f t="shared" si="26"/>
        <v>0</v>
      </c>
      <c r="K93" s="117" t="str">
        <f>IF(F93="Scenario1PBT1",'Minor retrofit'!$E$19,IF(F93="Scenario2PBT1",'Minor retrofit'!$F$19,IF(F93="Scenario3PBT1",'Minor retrofit'!$G$19,"")))&amp;IF(F93="Scenario1PBT2",'Minor retrofit'!$H$19,IF(F93="Scenario2PBT2",'Minor retrofit'!$I$19,IF(F93="Scenario3PBT2",'Minor retrofit'!$J$19,"")))&amp;IF(F93="Scenario1PBT3",'Minor retrofit'!$K$19,IF(F93="Scenario2PBT3",'Minor retrofit'!$L$19,IF(F93="Scenario3PBT3",'Minor retrofit'!$M$19,"")))&amp;IF(F93="Scenario1PBT4",'Minor retrofit'!$N$19,IF(F93="Scenario2PBT4",'Minor retrofit'!$O$19,IF(F93="Scenario3PBT4",'Minor retrofit'!$P$19,"")))&amp;IF(F93="Scenario1PBT5",'Minor retrofit'!$Q$19,IF(F93="Scenario2PBT5",'Minor retrofit'!$R$19,IF(F93="Scenario3PBT5",'Minor retrofit'!$S$19,"")))&amp;IF(F93="Scenario1PBT6",'Minor retrofit'!$T$19,IF(F93="Scenario2PBT6",'Minor retrofit'!$U$19,IF(F93="Scenario3PBT6",'Minor retrofit'!$V$19,"")))&amp;IF(F93="Scenario1PBT7",'Minor retrofit'!$W$19,IF(F93="Scenario2PBT7",'Minor retrofit'!$X$19,IF(F93="Scenario3PBT7",'Minor retrofit'!$Y$19,"")))&amp;IF(F93="Scenario1PBT8",'Minor retrofit'!$Z$19,IF(F93="Scenario2PBT8",'Minor retrofit'!$AA$19,IF(F93="Scenario3PBT8",'Minor retrofit'!$AB$19,"")))&amp;IF(F93="Scenario1PBT9",'Minor retrofit'!$AC$19,IF(F93="Scenario2PBT9",'Minor retrofit'!$AD$19,IF(F93="Scenario3PBT9",'Minor retrofit'!$AE$19,"")))&amp;IF(F93="Scenario1PBT10",'Minor retrofit'!$AF$19,IF(F93="Scenario2PBT10",'Minor retrofit'!$AG$19,IF(F93="Scenario3PBT10",'Minor retrofit'!$AH$19,"")))&amp;IF(F93="Scenario1PBT11",'Minor retrofit'!$AI$19,IF(F93="Scenario2PBT11",'Minor retrofit'!$AJ$19,IF(F93="Scenario3PBT11",'Minor retrofit'!$AK$19,"")))&amp;IF(F93="Scenario1PBT12",'Minor retrofit'!$AL$19,IF(F93="Scenario2PBT12",'Minor retrofit'!$AM$19,IF(F93="Scenario3PBT12",'Minor retrofit'!$AN$19,"")))&amp;IF(F93="Scenario1PBT13",'Minor retrofit'!$AO$19,IF(F93="Scenario2PBT13",'Minor retrofit'!$AP$19,IF(F93="Scenario3PBT13",'Minor retrofit'!$AQ$19,"")))&amp;IF(F93="Scenario1PBT14",'Minor retrofit'!$AR$19,IF(F93="Scenario2PBT14",'Minor retrofit'!$AS$19,IF(F93="Scenario3PBT14",'Minor retrofit'!$AT$19,"")))&amp;IF(F93="Scenario1PBT15",'Minor retrofit'!$AU$19,IF(F93="Scenario2PBT15",'Minor retrofit'!$AV$19,IF(F93="Scenario3PBT15",'Minor retrofit'!$AW$19,"")))</f>
        <v/>
      </c>
      <c r="L93" s="117">
        <f t="shared" si="27"/>
        <v>0</v>
      </c>
      <c r="M93" s="117" t="str">
        <f>IF(F93="Scenario1PBT1",'Minor retrofit'!$E$21,IF(F93="Scenario2PBT1",'Minor retrofit'!$F$21,IF(F93="Scenario3PBT1",'Minor retrofit'!$G$21,"")))&amp;IF(F93="Scenario1PBT2",'Minor retrofit'!$H$21,IF(F93="Scenario2PBT2",'Minor retrofit'!$I$21,IF(F93="Scenario3PBT2",'Minor retrofit'!$J$21,"")))&amp;IF(F93="Scenario1PBT3",'Minor retrofit'!$K$21,IF(F93="Scenario2PBT3",'Minor retrofit'!$L$21,IF(F93="Scenario3PBT3",'Minor retrofit'!$M$21,"")))&amp;IF(F93="Scenario1PBT4",'Minor retrofit'!$N$21,IF(F93="Scenario2PBT4",'Minor retrofit'!$O$21,IF(F93="Scenario3PBT4",'Minor retrofit'!$P$21,"")))&amp;IF(F93="Scenario1PBT5",'Minor retrofit'!$Q$21,IF(F93="Scenario2PBT5",'Minor retrofit'!$R$21,IF(F93="Scenario3PBT5",'Minor retrofit'!$S$21,"")))&amp;IF(F93="Scenario1PBT6",'Minor retrofit'!$T$21,IF(F93="Scenario2PBT6",'Minor retrofit'!$U$21,IF(F93="Scenario3PBT6",'Minor retrofit'!$V$21,"")))&amp;IF(F93="Scenario1PBT7",'Minor retrofit'!$W$21,IF(F93="Scenario2PBT7",'Minor retrofit'!$X$21,IF(F93="Scenario3PBT7",'Minor retrofit'!$Y$21,"")))&amp;IF(F93="Scenario1PBT8",'Minor retrofit'!$Z$21,IF(F93="Scenario2PBT8",'Minor retrofit'!$AA$21,IF(F93="Scenario3PBT8",'Minor retrofit'!$AB$21,"")))&amp;IF(F93="Scenario1PBT9",'Minor retrofit'!$AC$21,IF(F93="Scenario2PBT9",'Minor retrofit'!$AD$21,IF(F93="Scenario3PBT9",'Minor retrofit'!$AE$21,"")))&amp;IF(F93="Scenario1PBT10",'Minor retrofit'!$AF$21,IF(F93="Scenario2PBT10",'Minor retrofit'!$AG$21,IF(F93="Scenario3PBT10",'Minor retrofit'!$AH$21,"")))&amp;IF(F93="Scenario1PBT11",'Minor retrofit'!$AI$21,IF(F93="Scenario2PBT11",'Minor retrofit'!$AJ$21,IF(F93="Scenario3PBT11",'Minor retrofit'!$AK$21,"")))&amp;IF(F93="Scenario1PBT12",'Minor retrofit'!$AL$21,IF(F93="Scenario2PBT12",'Minor retrofit'!$AM$21,IF(F93="Scenario3PBT12",'Minor retrofit'!$AN$21,"")))&amp;IF(F93="Scenario1PBT13",'Minor retrofit'!$AO$21,IF(F93="Scenario2PBT13",'Minor retrofit'!$AP$21,IF(F93="Scenario3PBT13",'Minor retrofit'!$AQ$21,"")))&amp;IF(F93="Scenario1PBT14",'Minor retrofit'!$AR$21,IF(F93="Scenario2PBT14",'Minor retrofit'!$AS$21,IF(F93="Scenario3PBT14",'Minor retrofit'!$AT$21,"")))&amp;IF(F93="Scenario1PBT15",'Minor retrofit'!$AU$21,IF(F93="Scenario2PBT15",'Minor retrofit'!$AV$21,IF(F93="Scenario3PBT15",'Minor retrofit'!$AW$21,"")))</f>
        <v/>
      </c>
      <c r="N93" s="118">
        <f t="shared" si="28"/>
        <v>0</v>
      </c>
      <c r="O93" s="206" t="str">
        <f>IF(F93="Scenario1PBT1",'Minor retrofit'!$E$24,IF(F93="Scenario2PBT1",'Minor retrofit'!$F$24,IF(F93="Scenario3PBT1",'Minor retrofit'!$G$24,"")))&amp;IF(F93="Scenario1PBT2",'Minor retrofit'!$H$24,IF(F93="Scenario2PBT2",'Minor retrofit'!$I$24,IF(F93="Scenario3PBT2",'Minor retrofit'!$J$24,"")))&amp;IF(F93="Scenario1PBT3",'Minor retrofit'!$K$24,IF(F93="Scenario2PBT3",'Minor retrofit'!$L$24,IF(F93="Scenario3PBT3",'Minor retrofit'!$M$24,"")))&amp;IF(F93="Scenario1PBT4",'Minor retrofit'!$N$24,IF(F93="Scenario2PBT4",'Minor retrofit'!$O$24,IF(F93="Scenario3PBT4",'Minor retrofit'!$P$24,"")))&amp;IF(F93="Scenario1PBT5",'Minor retrofit'!$Q$24,IF(F93="Scenario2PBT5",'Minor retrofit'!$R$24,IF(F93="Scenario3PBT5",'Minor retrofit'!$S$24,"")))&amp;IF(F93="Scenario1PBT6",'Minor retrofit'!$T$24,IF(F93="Scenario2PBT6",'Minor retrofit'!$U$24,IF(F93="Scenario3PBT6",'Minor retrofit'!$V$24,"")))&amp;IF(F93="Scenario1PBT7",'Minor retrofit'!$W$24,IF(F93="Scenario2PBT7",'Minor retrofit'!$X$24,IF(F93="Scenario3PBT7",'Minor retrofit'!$Y$24,"")))&amp;IF(F93="Scenario1PBT8",'Minor retrofit'!$Z$24,IF(F93="Scenario2PBT8",'Minor retrofit'!$AA$24,IF(F93="Scenario3PBT8",'Minor retrofit'!$AB$24,"")))&amp;IF(F93="Scenario1PBT9",'Minor retrofit'!$AC$24,IF(F93="Scenario2PBT9",'Minor retrofit'!$AD$24,IF(F93="Scenario3PBT9",'Minor retrofit'!$AE$24,"")))&amp;IF(F93="Scenario1PBT10",'Minor retrofit'!$AF$24,IF(F93="Scenario2PBT10",'Minor retrofit'!$AG$24,IF(F93="Scenario3PBT10",'Minor retrofit'!$AH$24,"")))&amp;IF(F93="Scenario1PBT11",'Minor retrofit'!$AI$24,IF(F93="Scenario2PBT11",'Minor retrofit'!$AJ$24,IF(F93="Scenario3PBT11",'Minor retrofit'!$AK$24,"")))&amp;IF(F93="Scenario1PBT12",'Minor retrofit'!$AL$24,IF(F93="Scenario2PBT12",'Minor retrofit'!$AM$24,IF(F93="Scenario3PBT12",'Minor retrofit'!$AN$24,"")))&amp;IF(F93="Scenario1PBT13",'Minor retrofit'!$AO$24,IF(F93="Scenario2PBT13",'Minor retrofit'!$AP$24,IF(F93="Scenario3PBT13",'Minor retrofit'!$AQ$24,"")))&amp;IF(F93="Scenario1PBT14",'Minor retrofit'!$AR$24,IF(F93="Scenario2PBT14",'Minor retrofit'!$AS$24,IF(F93="Scenario3PBT14",'Minor retrofit'!$AT$24,"")))&amp;IF(F93="Scenario1PBT15",'Minor retrofit'!$AU$24,IF(F93="Scenario2PBT15",'Minor retrofit'!$AV$24,IF(F93="Scenario3PBT15",'Minor retrofit'!$AW$24,"")))</f>
        <v/>
      </c>
      <c r="P93" s="117">
        <f t="shared" si="29"/>
        <v>0</v>
      </c>
      <c r="Q93" s="117" t="str">
        <f>IF(F93="Scenario1PBT1",'Minor retrofit'!$E$26,IF(F93="Scenario2PBT1",'Minor retrofit'!$F$26,IF(F93="Scenario3PBT1",'Minor retrofit'!$G$26,"")))&amp;IF(F93="Scenario1PBT2",'Minor retrofit'!$H$26,IF(F93="Scenario2PBT2",'Minor retrofit'!$I$26,IF(F93="Scenario3PBT2",'Minor retrofit'!$J$26,"")))&amp;IF(F93="Scenario1PBT3",'Minor retrofit'!$K$26,IF(F93="Scenario2PBT3",'Minor retrofit'!$L$26,IF(F93="Scenario3PBT3",'Minor retrofit'!$M$26,"")))&amp;IF(F93="Scenario1PBT4",'Minor retrofit'!$N$26,IF(F93="Scenario2PBT4",'Minor retrofit'!$O$26,IF(F93="Scenario3PBT4",'Minor retrofit'!$P$26,"")))&amp;IF(F93="Scenario1PBT5",'Minor retrofit'!$Q$26,IF(F93="Scenario2PBT5",'Minor retrofit'!$R$26,IF(F93="Scenario3PBT5",'Minor retrofit'!$S$26,"")))&amp;IF(F93="Scenario1PBT6",'Minor retrofit'!$T$26,IF(F93="Scenario2PBT6",'Minor retrofit'!$U$26,IF(F93="Scenario3PBT6",'Minor retrofit'!$V$26,"")))&amp;IF(F93="Scenario1PBT7",'Minor retrofit'!$W$26,IF(F93="Scenario2PBT7",'Minor retrofit'!$X$26,IF(F93="Scenario3PBT7",'Minor retrofit'!$Y$26,"")))&amp;IF(F93="Scenario1PBT8",'Minor retrofit'!$Z$26,IF(F93="Scenario2PBT8",'Minor retrofit'!$AA$26,IF(F93="Scenario3PBT8",'Minor retrofit'!$AB$26,"")))&amp;IF(F93="Scenario1PBT9",'Minor retrofit'!$AC$26,IF(F93="Scenario2PBT9",'Minor retrofit'!$AD$26,IF(F93="Scenario3PBT9",'Minor retrofit'!$AE$26,"")))&amp;IF(F93="Scenario1PBT10",'Minor retrofit'!$AF$26,IF(F93="Scenario2PBT10",'Minor retrofit'!$AG$26,IF(F93="Scenario3PBT10",'Minor retrofit'!$AH$26,"")))&amp;IF(F93="Scenario1PBT11",'Minor retrofit'!$AI$26,IF(F93="Scenario2PBT11",'Minor retrofit'!$AJ$26,IF(F93="Scenario3PBT11",'Minor retrofit'!$AK$26,"")))&amp;IF(F93="Scenario1PBT12",'Minor retrofit'!$AL$26,IF(F93="Scenario2PBT12",'Minor retrofit'!$AM$26,IF(F93="Scenario3PBT12",'Minor retrofit'!$AN$26,"")))&amp;IF(F93="Scenario1PBT13",'Minor retrofit'!$AO$26,IF(F93="Scenario2PBT13",'Minor retrofit'!$AP$26,IF(F93="Scenario3PBT13",'Minor retrofit'!$AQ$26,"")))&amp;IF(F93="Scenario1PBT14",'Minor retrofit'!$AR$26,IF(F93="Scenario2PBT14",'Minor retrofit'!$AS$26,IF(F93="Scenario3PBT14",'Minor retrofit'!$AT$26,"")))&amp;IF(F93="Scenario1PBT15",'Minor retrofit'!$AU$26,IF(F93="Scenario2PBT15",'Minor retrofit'!$AV$26,IF(F93="Scenario3PBT15",'Minor retrofit'!$AW$26,"")))</f>
        <v/>
      </c>
      <c r="R93" s="117">
        <f t="shared" si="30"/>
        <v>0</v>
      </c>
      <c r="S93" s="117" t="str">
        <f>IF(F93="Scenario1PBT1",'Minor retrofit'!$E$28,IF(F93="Scenario2PBT1",'Minor retrofit'!$F$28,IF(F93="Scenario3PBT1",'Minor retrofit'!$G$28,"")))&amp;IF(F93="Scenario1PBT2",'Minor retrofit'!$H$28,IF(F93="Scenario2PBT2",'Minor retrofit'!$I$28,IF(F93="Scenario3PBT2",'Minor retrofit'!$J$28,"")))&amp;IF(F93="Scenario1PBT3",'Minor retrofit'!$K$28,IF(F93="Scenario2PBT3",'Minor retrofit'!$L$28,IF(F93="Scenario3PBT3",'Minor retrofit'!$M$28,"")))&amp;IF(F93="Scenario1PBT4",'Minor retrofit'!$N$28,IF(F93="Scenario2PBT4",'Minor retrofit'!$O$28,IF(F93="Scenario3PBT4",'Minor retrofit'!$P$28,"")))&amp;IF(F93="Scenario1PBT5",'Minor retrofit'!$Q$28,IF(F93="Scenario2PBT5",'Minor retrofit'!$R$28,IF(F93="Scenario3PBT5",'Minor retrofit'!$S$28,"")))&amp;IF(F93="Scenario1PBT6",'Minor retrofit'!$T$28,IF(F93="Scenario2PBT6",'Minor retrofit'!$U$28,IF(F93="Scenario3PBT6",'Minor retrofit'!$V$28,"")))&amp;IF(F93="Scenario1PBT7",'Minor retrofit'!$W$28,IF(F93="Scenario2PBT7",'Minor retrofit'!$X$28,IF(F93="Scenario3PBT7",'Minor retrofit'!$Y$28,"")))&amp;IF(F93="Scenario1PBT8",'Minor retrofit'!$Z$28,IF(F93="Scenario2PBT8",'Minor retrofit'!$AA$28,IF(F93="Scenario3PBT8",'Minor retrofit'!$AB$28,"")))&amp;IF(F93="Scenario1PBT9",'Minor retrofit'!$AC$28,IF(F93="Scenario2PBT9",'Minor retrofit'!$AD$28,IF(F93="Scenario3PBT9",'Minor retrofit'!$AE$28,"")))&amp;IF(F93="Scenario1PBT10",'Minor retrofit'!$AF$28,IF(F93="Scenario2PBT10",'Minor retrofit'!$AG$28,IF(F93="Scenario3PBT10",'Minor retrofit'!$AH$28,"")))&amp;IF(F93="Scenario1PBT11",'Minor retrofit'!$AI$28,IF(F93="Scenario2PBT11",'Minor retrofit'!$AJ$28,IF(F93="Scenario3PBT11",'Minor retrofit'!$AK$28,"")))&amp;IF(F93="Scenario1PBT12",'Minor retrofit'!$AL$28,IF(F93="Scenario2PBT12",'Minor retrofit'!$AM$28,IF(F93="Scenario3PBT12",'Minor retrofit'!$AN$28,"")))&amp;IF(F93="Scenario1PBT13",'Minor retrofit'!$AO$28,IF(F93="Scenario2PBT13",'Minor retrofit'!$AP$28,IF(F93="Scenario3PBT13",'Minor retrofit'!$AQ$28,"")))&amp;IF(F93="Scenario1PBT14",'Minor retrofit'!$AR$28,IF(F93="Scenario2PBT14",'Minor retrofit'!$AS$28,IF(F93="Scenario3PBT14",'Minor retrofit'!$AT$28,"")))&amp;IF(F93="Scenario1PBT15",'Minor retrofit'!$AU$28,IF(F93="Scenario2PBT15",'Minor retrofit'!$AV$28,IF(F93="Scenario3PBT15",'Minor retrofit'!$AW$28,"")))</f>
        <v/>
      </c>
      <c r="T93" s="207">
        <f t="shared" si="31"/>
        <v>0</v>
      </c>
      <c r="U93" s="206" t="str">
        <f>IF(F93="Scenario1PBT1",'Minor retrofit'!$E$39,IF(F93="Scenario2PBT1",'Minor retrofit'!$F$39,IF(F93="Scenario3PBT1",'Minor retrofit'!$G$39,"")))&amp;IF(F93="Scenario1PBT2",'Minor retrofit'!$H$39,IF(F93="Scenario2PBT2",'Minor retrofit'!$I$39,IF(F93="Scenario3PBT2",'Minor retrofit'!$J$39,"")))&amp;IF(F93="Scenario1PBT3",'Minor retrofit'!$K$39,IF(F93="Scenario2PBT3",'Minor retrofit'!$L$39,IF(F93="Scenario3PBT3",'Minor retrofit'!$M$39,"")))&amp;IF(F93="Scenario1PBT4",'Minor retrofit'!$N$39,IF(F93="Scenario2PBT4",'Minor retrofit'!$O$39,IF(F93="Scenario3PBT4",'Minor retrofit'!$P$39,"")))&amp;IF(F93="Scenario1PBT5",'Minor retrofit'!$Q$39,IF(F93="Scenario2PBT5",'Minor retrofit'!$R$39,IF(F93="Scenario3PBT5",'Minor retrofit'!$S$39,"")))&amp;IF(F93="Scenario1PBT6",'Minor retrofit'!$T$39,IF(F93="Scenario2PBT6",'Minor retrofit'!$U$39,IF(F93="Scenario3PBT6",'Minor retrofit'!$V$39,"")))&amp;IF(F93="Scenario1PBT7",'Minor retrofit'!$W$39,IF(F93="Scenario2PBT7",'Minor retrofit'!$X$39,IF(F93="Scenario3PBT7",'Minor retrofit'!$Y$39,"")))&amp;IF(F93="Scenario1PBT8",'Minor retrofit'!$Z$39,IF(F93="Scenario2PBT8",'Minor retrofit'!$AA$39,IF(F93="Scenario3PBT8",'Minor retrofit'!$AB$39,"")))&amp;IF(F93="Scenario1PBT9",'Minor retrofit'!$AC$39,IF(F93="Scenario2PBT9",'Minor retrofit'!$AD$39,IF(F93="Scenario3PBT9",'Minor retrofit'!$AE$39,"")))&amp;IF(F93="Scenario1PBT10",'Minor retrofit'!$AF$39,IF(F93="Scenario2PBT10",'Minor retrofit'!$AG$39,IF(F93="Scenario3PBT10",'Minor retrofit'!$AH$39,"")))&amp;IF(F93="Scenario1PBT11",'Minor retrofit'!$AI$39,IF(F93="Scenario2PBT11",'Minor retrofit'!$AJ$39,IF(F93="Scenario3PBT11",'Minor retrofit'!$AK$39,"")))&amp;IF(F93="Scenario1PBT12",'Minor retrofit'!$AL$39,IF(F93="Scenario2PBT12",'Minor retrofit'!$AM$39,IF(F93="Scenario3PBT12",'Minor retrofit'!$AN$39,"")))&amp;IF(F93="Scenario1PBT13",'Minor retrofit'!$AO$39,IF(F93="Scenario2PBT13",'Minor retrofit'!$AP$39,IF(F93="Scenario3PBT13",'Minor retrofit'!$AQ$39,"")))&amp;IF(F93="Scenario1PBT14",'Minor retrofit'!$AR$39,IF(F93="Scenario2PBT14",'Minor retrofit'!$AS$39,IF(F93="Scenario3PBT14",'Minor retrofit'!$AT$39,"")))&amp;IF(F93="Scenario1PBT15",'Minor retrofit'!$AU$39,IF(F93="Scenario2PBT15",'Minor retrofit'!$AV$39,IF(F93="Scenario3PBT15",'Minor retrofit'!$AW$39,"")))</f>
        <v/>
      </c>
      <c r="V93" s="117">
        <f t="shared" si="32"/>
        <v>0</v>
      </c>
      <c r="W93" s="117" t="str">
        <f>IF(F93="Scenario1PBT1",'Minor retrofit'!$E$41,IF(F93="Scenario2PBT1",'Minor retrofit'!$F$41,IF(F93="Scenario3PBT1",'Minor retrofit'!$G$41,"")))&amp;IF(F93="Scenario1PBT2",'Minor retrofit'!$H$41,IF(F93="Scenario2PBT2",'Minor retrofit'!$I$41,IF(F93="Scenario3PBT2",'Minor retrofit'!$J$41,"")))&amp;IF(F93="Scenario1PBT3",'Minor retrofit'!$K$41,IF(F93="Scenario2PBT3",'Minor retrofit'!$L$41,IF(F93="Scenario3PBT3",'Minor retrofit'!$M$41,"")))&amp;IF(F93="Scenario1PBT4",'Minor retrofit'!$N$41,IF(F93="Scenario2PBT4",'Minor retrofit'!$O$41,IF(F93="Scenario3PBT4",'Minor retrofit'!$P$41,"")))&amp;IF(F93="Scenario1PBT5",'Minor retrofit'!$Q$41,IF(F93="Scenario2PBT5",'Minor retrofit'!$R$41,IF(F93="Scenario3PBT5",'Minor retrofit'!$S$41,"")))&amp;IF(F93="Scenario1PBT6",'Minor retrofit'!$T$41,IF(F93="Scenario2PBT6",'Minor retrofit'!$U$41,IF(F93="Scenario3PBT6",'Minor retrofit'!$V$41,"")))&amp;IF(F93="Scenario1PBT7",'Minor retrofit'!$W$41,IF(F93="Scenario2PBT7",'Minor retrofit'!$X$41,IF(F93="Scenario3PBT7",'Minor retrofit'!$Y$41,"")))&amp;IF(F93="Scenario1PBT8",'Minor retrofit'!$Z$41,IF(F93="Scenario2PBT8",'Minor retrofit'!$AA$41,IF(F93="Scenario3PBT8",'Minor retrofit'!$AB$41,"")))&amp;IF(F93="Scenario1PBT9",'Minor retrofit'!$AC$41,IF(F93="Scenario2PBT9",'Minor retrofit'!$AD$41,IF(F93="Scenario3PBT9",'Minor retrofit'!$AE$41,"")))&amp;IF(F93="Scenario1PBT10",'Minor retrofit'!$AF$41,IF(F93="Scenario2PBT10",'Minor retrofit'!$AG$41,IF(F93="Scenario3PBT10",'Minor retrofit'!$AH$41,"")))&amp;IF(F93="Scenario1PBT11",'Minor retrofit'!$AI$41,IF(F93="Scenario2PBT11",'Minor retrofit'!$AJ$41,IF(F93="Scenario3PBT11",'Minor retrofit'!$AK$41,"")))&amp;IF(F93="Scenario1PBT12",'Minor retrofit'!$AL$41,IF(F93="Scenario2PBT12",'Minor retrofit'!$AM$41,IF(F93="Scenario3PBT12",'Minor retrofit'!$AN$41,"")))&amp;IF(F93="Scenario1PBT13",'Minor retrofit'!$AO$41,IF(F93="Scenario2PBT13",'Minor retrofit'!$AP$41,IF(F93="Scenario3PBT13",'Minor retrofit'!$AQ$41,"")))&amp;IF(F93="Scenario1PBT14",'Minor retrofit'!$AR$41,IF(F93="Scenario2PBT14",'Minor retrofit'!$AS$41,IF(F93="Scenario3PBT14",'Minor retrofit'!$AT$41,"")))&amp;IF(F93="Scenario1PBT15",'Minor retrofit'!$AU$41,IF(F93="Scenario2PBT15",'Minor retrofit'!$AV$41,IF(F93="Scenario3PBT15",'Minor retrofit'!$AW$41,"")))</f>
        <v/>
      </c>
      <c r="X93" s="117">
        <f t="shared" si="33"/>
        <v>0</v>
      </c>
      <c r="Y93" s="117" t="str">
        <f>IF(F93="Scenario1PBT1",'Minor retrofit'!$E$43,IF(F93="Scenario2PBT1",'Minor retrofit'!$F$43,IF(F93="Scenario3PBT1",'Minor retrofit'!$G$43,"")))&amp;IF(F93="Scenario1PBT2",'Minor retrofit'!$H$43,IF(F93="Scenario2PBT2",'Minor retrofit'!$I$43,IF(F93="Scenario3PBT2",'Minor retrofit'!$J$43,"")))&amp;IF(F93="Scenario1PBT3",'Minor retrofit'!$K$43,IF(F93="Scenario2PBT3",'Minor retrofit'!$L$43,IF(F93="Scenario3PBT3",'Minor retrofit'!$M$43,"")))&amp;IF(F93="Scenario1PBT4",'Minor retrofit'!$N$43,IF(F93="Scenario2PBT4",'Minor retrofit'!$O$43,IF(F93="Scenario3PBT4",'Minor retrofit'!$P$43,"")))&amp;IF(F93="Scenario1PBT5",'Minor retrofit'!$Q$43,IF(F93="Scenario2PBT5",'Minor retrofit'!$R$43,IF(F93="Scenario3PBT5",'Minor retrofit'!$S$43,"")))&amp;IF(F93="Scenario1PBT6",'Minor retrofit'!$T$43,IF(F93="Scenario2PBT6",'Minor retrofit'!$U$43,IF(F93="Scenario3PBT6",'Minor retrofit'!$V$43,"")))&amp;IF(F93="Scenario1PBT7",'Minor retrofit'!$W$43,IF(F93="Scenario2PBT7",'Minor retrofit'!$X$43,IF(F93="Scenario3PBT7",'Minor retrofit'!$Y$43,"")))&amp;IF(F93="Scenario1PBT8",'Minor retrofit'!$Z$43,IF(F93="Scenario2PBT8",'Minor retrofit'!$AA$43,IF(F93="Scenario3PBT8",'Minor retrofit'!$AB$43,"")))&amp;IF(F93="Scenario1PBT9",'Minor retrofit'!$AC$43,IF(F93="Scenario2PBT9",'Minor retrofit'!$AD$43,IF(F93="Scenario3PBT9",'Minor retrofit'!$AE$43,"")))&amp;IF(F93="Scenario1PBT10",'Minor retrofit'!$AF$43,IF(F93="Scenario2PBT10",'Minor retrofit'!$AG$43,IF(F93="Scenario3PBT10",'Minor retrofit'!$AH$43,"")))&amp;IF(F93="Scenario1PBT11",'Minor retrofit'!$AI$43,IF(F93="Scenario2PBT11",'Minor retrofit'!$AJ$43,IF(F93="Scenario3PBT11",'Minor retrofit'!$AK$43,"")))&amp;IF(F93="Scenario1PBT12",'Minor retrofit'!$AL$43,IF(F93="Scenario2PBT12",'Minor retrofit'!$AM$43,IF(F93="Scenario3PBT12",'Minor retrofit'!$AN$43,"")))&amp;IF(F93="Scenario1PBT13",'Minor retrofit'!$AO$43,IF(F93="Scenario2PBT13",'Minor retrofit'!$AP$43,IF(F93="Scenario3PBT13",'Minor retrofit'!$AQ$43,"")))&amp;IF(F93="Scenario1PBT14",'Minor retrofit'!$AR$43,IF(F93="Scenario2PBT14",'Minor retrofit'!$AS$43,IF(F93="Scenario3PBT14",'Minor retrofit'!$AT$43,"")))&amp;IF(F93="Scenario1PBT15",'Minor retrofit'!$AU$43,IF(F93="Scenario2PBT15",'Minor retrofit'!$AV$43,IF(F93="Scenario3PBT15",'Minor retrofit'!$AW$43,"")))</f>
        <v/>
      </c>
      <c r="Z93" s="117">
        <f t="shared" si="34"/>
        <v>0</v>
      </c>
      <c r="AA93" s="178" t="str">
        <f>IF(F93="Scenario1PBT1",'Minor retrofit'!$E$102,IF(F93="Scenario2PBT1",'Minor retrofit'!$F$102,IF(F93="Scenario3PBT1",'Minor retrofit'!$G$102,"")))&amp;IF(F93="Scenario1PBT2",'Minor retrofit'!$H$102,IF(F93="Scenario2PBT2",'Minor retrofit'!$I$102,IF(F93="Scenario3PBT2",'Minor retrofit'!$J$102,"")))&amp;IF(F93="Scenario1PBT3",'Minor retrofit'!$K$102,IF(F93="Scenario2PBT3",'Minor retrofit'!$L$102,IF(F93="Scenario3PBT3",'Minor retrofit'!$M$102,"")))&amp;IF(F93="Scenario1PBT4",'Minor retrofit'!$N$102,IF(F93="Scenario2PBT4",'Minor retrofit'!$O$102,IF(F93="Scenario3PBT4",'Minor retrofit'!$P$102,"")))&amp;IF(F93="Scenario1PBT5",'Minor retrofit'!$Q$102,IF(F93="Scenario2PBT5",'Minor retrofit'!$R$102,IF(F93="Scenario3PBT5",'Minor retrofit'!$S$102,"")))&amp;IF(F93="Scenario1PBT6",'Minor retrofit'!$T$102,IF(F93="Scenario2PBT6",'Minor retrofit'!$U$102,IF(F93="Scenario3PBT6",'Minor retrofit'!$V$102,"")))&amp;IF(F93="Scenario1PBT7",'Minor retrofit'!$W$102,IF(F93="Scenario2PBT7",'Minor retrofit'!$X$102,IF(F93="Scenario3PBT7",'Minor retrofit'!$Y$102,"")))&amp;IF(F93="Scenario1PBT8",'Minor retrofit'!$Z$102,IF(F93="Scenario2PBT8",'Minor retrofit'!$AA$102,IF(F93="Scenario3PBT8",'Minor retrofit'!$AB$102,"")))&amp;IF(F93="Scenario1PBT9",'Minor retrofit'!$AC$102,IF(F93="Scenario2PBT9",'Minor retrofit'!$AD$102,IF(F93="Scenario3PBT9",'Minor retrofit'!$AE$102,"")))&amp;IF(F93="Scenario1PBT10",'Minor retrofit'!$AF$102,IF(F93="Scenario2PBT10",'Minor retrofit'!$AG$102,IF(F93="Scenario3PBT10",'Minor retrofit'!$AH$102,"")))&amp;IF(F93="Scenario1PBT11",'Minor retrofit'!$AI$102,IF(F93="Scenario2PBT11",'Minor retrofit'!$AJ$102,IF(F93="Scenario3PBT11",'Minor retrofit'!$AK$102,"")))&amp;IF(F93="Scenario1PBT12",'Minor retrofit'!$AL$102,IF(F93="Scenario2PBT12",'Minor retrofit'!$AM$102,IF(F93="Scenario3PBT12",'Minor retrofit'!$AN$102,"")))&amp;IF(F93="Scenario1PBT13",'Minor retrofit'!$AO$102,IF(F93="Scenario2PBT13",'Minor retrofit'!$AP$102,IF(F93="Scenario3PBT13",'Minor retrofit'!$AQ$102,"")))&amp;IF(F93="Scenario1PBT14",'Minor retrofit'!$AR$102,IF(F93="Scenario2PBT14",'Minor retrofit'!$AS$102,IF(F93="Scenario3PBT14",'Minor retrofit'!$AT$102,"")))&amp;IF(F93="Scenario1PBT15",'Minor retrofit'!$AU$102,IF(F93="Scenario2PBT15",'Minor retrofit'!$AV$102,IF(F93="Scenario3PBT15",'Minor retrofit'!$AW$102,"")))</f>
        <v/>
      </c>
      <c r="AB93" s="179">
        <f t="shared" si="35"/>
        <v>0</v>
      </c>
      <c r="AC93" s="208">
        <f>IFERROR('Projection_Base-case'!G93-G93,0)</f>
        <v>0</v>
      </c>
      <c r="AD93" s="178">
        <f t="shared" si="36"/>
        <v>0</v>
      </c>
      <c r="AE93" s="117">
        <f>IFERROR(100*AC93/'Projection_Base-case'!G93,0)</f>
        <v>0</v>
      </c>
      <c r="AF93" s="117">
        <f>IFERROR('Projection_Base-case'!I93-I93,0)</f>
        <v>0</v>
      </c>
      <c r="AG93" s="178">
        <f t="shared" si="37"/>
        <v>0</v>
      </c>
      <c r="AH93" s="117">
        <f>IFERROR(100*AF93/'Projection_Base-case'!I93,0)</f>
        <v>0</v>
      </c>
      <c r="AI93" s="117">
        <f>IFERROR('Projection_Base-case'!K93-K93,0)</f>
        <v>0</v>
      </c>
      <c r="AJ93" s="178">
        <f t="shared" si="38"/>
        <v>0</v>
      </c>
      <c r="AK93" s="117">
        <f>IFERROR(100*AI93/'Projection_Base-case'!K93,0)</f>
        <v>0</v>
      </c>
      <c r="AL93" s="117">
        <f>IFERROR(M93-'Projection_Base-case'!M93,0)</f>
        <v>0</v>
      </c>
      <c r="AM93" s="178">
        <f t="shared" si="39"/>
        <v>0</v>
      </c>
      <c r="AN93" s="179">
        <f>IFERROR(IF('Projection_Base-case'!N93&gt;0,100*AM93/'Projection_Base-case'!N93,100*AM93/N93),0)</f>
        <v>0</v>
      </c>
      <c r="AO93" s="206">
        <f>IFERROR('Projection_Base-case'!O93-O93,0)</f>
        <v>0</v>
      </c>
      <c r="AP93" s="178">
        <f t="shared" si="40"/>
        <v>0</v>
      </c>
      <c r="AQ93" s="117">
        <f>IFERROR(100*AO93/'Projection_Base-case'!O93,0)</f>
        <v>0</v>
      </c>
      <c r="AR93" s="117">
        <f>IFERROR('Projection_Base-case'!Q93-Q93,0)</f>
        <v>0</v>
      </c>
      <c r="AS93" s="178">
        <f t="shared" si="41"/>
        <v>0</v>
      </c>
      <c r="AT93" s="117">
        <f>IFERROR(100*AR93/'Projection_Base-case'!Q93,0)</f>
        <v>0</v>
      </c>
      <c r="AU93" s="117">
        <f>IFERROR('Projection_Base-case'!S93-S93,0)</f>
        <v>0</v>
      </c>
      <c r="AV93" s="178">
        <f t="shared" si="42"/>
        <v>0</v>
      </c>
      <c r="AW93" s="118">
        <f>IFERROR(100*AU93/'Projection_Base-case'!S93,0)</f>
        <v>0</v>
      </c>
      <c r="AX93" s="206">
        <f>IFERROR('Projection_Base-case'!U93-U93,0)</f>
        <v>0</v>
      </c>
      <c r="AY93" s="178">
        <f t="shared" si="43"/>
        <v>0</v>
      </c>
      <c r="AZ93" s="117">
        <f>IFERROR(100*AX93/'Projection_Base-case'!U93,0)</f>
        <v>0</v>
      </c>
      <c r="BA93" s="117">
        <f>IFERROR('Projection_Base-case'!W93-W93,0)</f>
        <v>0</v>
      </c>
      <c r="BB93" s="178">
        <f t="shared" si="44"/>
        <v>0</v>
      </c>
      <c r="BC93" s="117">
        <f>IFERROR(100*BA93/'Projection_Base-case'!W93,0)</f>
        <v>0</v>
      </c>
      <c r="BD93" s="117">
        <f>IFERROR('Projection_Base-case'!Y93-Y93,0)</f>
        <v>0</v>
      </c>
      <c r="BE93" s="178">
        <f t="shared" si="45"/>
        <v>0</v>
      </c>
      <c r="BF93" s="117">
        <f>IFERROR(100*BD93/'Projection_Base-case'!Y93,0)</f>
        <v>0</v>
      </c>
      <c r="BG93" s="178">
        <f t="shared" si="46"/>
        <v>0</v>
      </c>
      <c r="BH93" s="179">
        <f t="shared" si="47"/>
        <v>0</v>
      </c>
    </row>
    <row r="94" spans="1:60">
      <c r="A94" s="205">
        <v>89</v>
      </c>
      <c r="B94" s="178">
        <f>IF('Projection_Base-case'!B94&lt;&gt;"",'Projection_Base-case'!B94,0)</f>
        <v>0</v>
      </c>
      <c r="C94" s="178">
        <f>IF('Projection_Base-case'!C94&lt;&gt;"",'Projection_Base-case'!C94,0)</f>
        <v>0</v>
      </c>
      <c r="D94" s="178">
        <f>IF('Projection_Base-case'!D94&lt;&gt;"",'Projection_Base-case'!D94,0)</f>
        <v>0</v>
      </c>
      <c r="E94" s="176" t="str">
        <f>IF(AND('Résultats Minor'!$AC$3="OUI",'Résultats Minor'!E93&lt;&gt;""),'Résultats Minor'!E93,IF(OR(D94="PBT2",D94="PBT3",D94="PBT5",D94="PBT8",D94="PBT9"),"Scenario1",IF(OR(D94="PBT6",D94="PBT7",D94="PBT10"),"Scenario2",IF(OR(D94="PBT1",D94="PBT4"),"Scenario3",""))))</f>
        <v/>
      </c>
      <c r="F94" s="202" t="str">
        <f t="shared" si="24"/>
        <v>0</v>
      </c>
      <c r="G94" s="206" t="str">
        <f>IF(F94="Scenario1PBT1",'Minor retrofit'!$E$7,IF(F94="Scenario2PBT1",'Minor retrofit'!$F$7,IF(F94="Scenario3PBT1",'Minor retrofit'!$G$7,"")))&amp;IF(F94="Scenario1PBT2",'Minor retrofit'!$H$7,IF(F94="Scenario2PBT2",'Minor retrofit'!$I$7,IF(F94="Scenario3PBT2",'Minor retrofit'!$J$7,"")))&amp;IF(F94="Scenario1PBT3",'Minor retrofit'!$K$7,IF(F94="Scenario2PBT3",'Minor retrofit'!$L$7,IF(F94="Scenario3PBT3",'Minor retrofit'!$M$7,"")))&amp;IF(F94="Scenario1PBT4",'Minor retrofit'!$N$7,IF(F94="Scenario2PBT4",'Minor retrofit'!$O$7,IF(F94="Scenario3PBT4",'Minor retrofit'!$P$7,"")))&amp;IF(F94="Scenario1PBT5",'Minor retrofit'!$Q$7,IF(F94="Scenario2PBT5",'Minor retrofit'!$R$7,IF(F94="Scenario3PBT5",'Minor retrofit'!$S$7,"")))&amp;IF(F94="Scenario1PBT6",'Minor retrofit'!$T$7,IF(F94="Scenario2PBT6",'Minor retrofit'!$U$7,IF(F94="Scenario3PBT6",'Minor retrofit'!$V$7,"")))&amp;IF(F94="Scenario1PBT7",'Minor retrofit'!$W$7,IF(F94="Scenario2PBT7",'Minor retrofit'!$X$7,IF(F94="Scenario3PBT7",'Minor retrofit'!$Y$7,"")))&amp;IF(F94="Scenario1PBT8",'Minor retrofit'!$Z$7,IF(F94="Scenario2PBT8",'Minor retrofit'!$AA$7,IF(F94="Scenario3PBT8",'Minor retrofit'!$AB$7,"")))&amp;IF(F94="Scenario1PBT9",'Minor retrofit'!$AC$7,IF(F94="Scenario2PBT9",'Minor retrofit'!$AD$7,IF(F94="Scenario3PBT9",'Minor retrofit'!$AE$7,"")))&amp;IF(F94="Scenario1PBT10",'Minor retrofit'!$AF$7,IF(F94="Scenario2PBT10",'Minor retrofit'!$AG$7,IF(F94="Scenario3PBT10",'Minor retrofit'!$AH$7,"")))&amp;IF(F94="Scenario1PBT11",'Minor retrofit'!$AI$7,IF(F94="Scenario2PBT11",'Minor retrofit'!$AJ$7,IF(F94="Scenario3PBT11",'Minor retrofit'!$AK$7,"")))&amp;IF(F94="Scenario1PBT12",'Minor retrofit'!$AL$7,IF(F94="Scenario2PBT12",'Minor retrofit'!$AM$7,IF(F94="Scenario3PBT12",'Minor retrofit'!$AN$7,"")))&amp;IF(F94="Scenario1PBT13",'Minor retrofit'!$AO$7,IF(F94="Scenario2PBT13",'Minor retrofit'!$AP$7,IF(F94="Scenario3PBT13",'Minor retrofit'!$AQ$7,"")))&amp;IF(F94="Scenario1PBT14",'Minor retrofit'!$AR$7,IF(F94="Scenario2PBT14",'Minor retrofit'!$AS$7,IF(F94="Scenario3PBT14",'Minor retrofit'!$AT$7,"")))&amp;IF(F94="Scenario1PBT15",'Minor retrofit'!$AU$7,IF(F94="Scenario2PBT15",'Minor retrofit'!$AV$7,IF(F94="Scenario3PBT15",'Minor retrofit'!$AW$7,"")))</f>
        <v/>
      </c>
      <c r="H94" s="117">
        <f t="shared" si="25"/>
        <v>0</v>
      </c>
      <c r="I94" s="117" t="str">
        <f>IF(F94="Scenario1PBT1",'Minor retrofit'!$E$17,IF(F94="Scenario2PBT1",'Minor retrofit'!$F$17,IF(F94="Scenario3PBT1",'Minor retrofit'!$G$17,"")))&amp;IF(F94="Scenario1PBT2",'Minor retrofit'!$H$17,IF(F94="Scenario2PBT2",'Minor retrofit'!$I$17,IF(F94="Scenario3PBT2",'Minor retrofit'!$J$17,"")))&amp;IF(F94="Scenario1PBT3",'Minor retrofit'!$K$17,IF(F94="Scenario2PBT3",'Minor retrofit'!$L$17,IF(F94="Scenario3PBT3",'Minor retrofit'!$M$17,"")))&amp;IF(F94="Scenario1PBT4",'Minor retrofit'!$N$17,IF(F94="Scenario2PBT4",'Minor retrofit'!$O$17,IF(F94="Scenario3PBT4",'Minor retrofit'!$P$17,"")))&amp;IF(F94="Scenario1PBT5",'Minor retrofit'!$Q$17,IF(F94="Scenario2PBT5",'Minor retrofit'!$R$17,IF(F94="Scenario3PBT5",'Minor retrofit'!$S$17,"")))&amp;IF(F94="Scenario1PBT6",'Minor retrofit'!$T$17,IF(F94="Scenario2PBT6",'Minor retrofit'!$U$17,IF(F94="Scenario3PBT6",'Minor retrofit'!$V$17,"")))&amp;IF(F94="Scenario1PBT7",'Minor retrofit'!$W$17,IF(F94="Scenario2PBT7",'Minor retrofit'!$X$17,IF(F94="Scenario3PBT7",'Minor retrofit'!$Y$17,"")))&amp;IF(F94="Scenario1PBT8",'Minor retrofit'!$Z$17,IF(F94="Scenario2PBT8",'Minor retrofit'!$AA$17,IF(F94="Scenario3PBT8",'Minor retrofit'!$AB$17,"")))&amp;IF(F94="Scenario1PBT9",'Minor retrofit'!$AC$17,IF(F94="Scenario2PBT9",'Minor retrofit'!$AD$17,IF(F94="Scenario3PBT9",'Minor retrofit'!$AE$17,"")))&amp;IF(F94="Scenario1PBT10",'Minor retrofit'!$AF$17,IF(F94="Scenario2PBT10",'Minor retrofit'!$AG$17,IF(F94="Scenario3PBT10",'Minor retrofit'!$AH$17,"")))&amp;IF(F94="Scenario1PBT11",'Minor retrofit'!$AI$17,IF(F94="Scenario2PBT11",'Minor retrofit'!$AJ$17,IF(F94="Scenario3PBT11",'Minor retrofit'!$AK$17,"")))&amp;IF(F94="Scenario1PBT12",'Minor retrofit'!$AL$17,IF(F94="Scenario2PBT12",'Minor retrofit'!$AM$17,IF(F94="Scenario3PBT12",'Minor retrofit'!$AN$17,"")))&amp;IF(F94="Scenario1PBT13",'Minor retrofit'!$AO$17,IF(F94="Scenario2PBT13",'Minor retrofit'!$AP$17,IF(F94="Scenario3PBT13",'Minor retrofit'!$AQ$17,"")))&amp;IF(F94="Scenario1PBT14",'Minor retrofit'!$AR$17,IF(F94="Scenario2PBT14",'Minor retrofit'!$AS$17,IF(F94="Scenario3PBT14",'Minor retrofit'!$AT$17,"")))&amp;IF(F94="Scenario1PBT15",'Minor retrofit'!$AU$17,IF(F94="Scenario2PBT15",'Minor retrofit'!$AV$17,IF(F94="Scenario3PBT15",'Minor retrofit'!$AW$17,"")))</f>
        <v/>
      </c>
      <c r="J94" s="117">
        <f t="shared" si="26"/>
        <v>0</v>
      </c>
      <c r="K94" s="117" t="str">
        <f>IF(F94="Scenario1PBT1",'Minor retrofit'!$E$19,IF(F94="Scenario2PBT1",'Minor retrofit'!$F$19,IF(F94="Scenario3PBT1",'Minor retrofit'!$G$19,"")))&amp;IF(F94="Scenario1PBT2",'Minor retrofit'!$H$19,IF(F94="Scenario2PBT2",'Minor retrofit'!$I$19,IF(F94="Scenario3PBT2",'Minor retrofit'!$J$19,"")))&amp;IF(F94="Scenario1PBT3",'Minor retrofit'!$K$19,IF(F94="Scenario2PBT3",'Minor retrofit'!$L$19,IF(F94="Scenario3PBT3",'Minor retrofit'!$M$19,"")))&amp;IF(F94="Scenario1PBT4",'Minor retrofit'!$N$19,IF(F94="Scenario2PBT4",'Minor retrofit'!$O$19,IF(F94="Scenario3PBT4",'Minor retrofit'!$P$19,"")))&amp;IF(F94="Scenario1PBT5",'Minor retrofit'!$Q$19,IF(F94="Scenario2PBT5",'Minor retrofit'!$R$19,IF(F94="Scenario3PBT5",'Minor retrofit'!$S$19,"")))&amp;IF(F94="Scenario1PBT6",'Minor retrofit'!$T$19,IF(F94="Scenario2PBT6",'Minor retrofit'!$U$19,IF(F94="Scenario3PBT6",'Minor retrofit'!$V$19,"")))&amp;IF(F94="Scenario1PBT7",'Minor retrofit'!$W$19,IF(F94="Scenario2PBT7",'Minor retrofit'!$X$19,IF(F94="Scenario3PBT7",'Minor retrofit'!$Y$19,"")))&amp;IF(F94="Scenario1PBT8",'Minor retrofit'!$Z$19,IF(F94="Scenario2PBT8",'Minor retrofit'!$AA$19,IF(F94="Scenario3PBT8",'Minor retrofit'!$AB$19,"")))&amp;IF(F94="Scenario1PBT9",'Minor retrofit'!$AC$19,IF(F94="Scenario2PBT9",'Minor retrofit'!$AD$19,IF(F94="Scenario3PBT9",'Minor retrofit'!$AE$19,"")))&amp;IF(F94="Scenario1PBT10",'Minor retrofit'!$AF$19,IF(F94="Scenario2PBT10",'Minor retrofit'!$AG$19,IF(F94="Scenario3PBT10",'Minor retrofit'!$AH$19,"")))&amp;IF(F94="Scenario1PBT11",'Minor retrofit'!$AI$19,IF(F94="Scenario2PBT11",'Minor retrofit'!$AJ$19,IF(F94="Scenario3PBT11",'Minor retrofit'!$AK$19,"")))&amp;IF(F94="Scenario1PBT12",'Minor retrofit'!$AL$19,IF(F94="Scenario2PBT12",'Minor retrofit'!$AM$19,IF(F94="Scenario3PBT12",'Minor retrofit'!$AN$19,"")))&amp;IF(F94="Scenario1PBT13",'Minor retrofit'!$AO$19,IF(F94="Scenario2PBT13",'Minor retrofit'!$AP$19,IF(F94="Scenario3PBT13",'Minor retrofit'!$AQ$19,"")))&amp;IF(F94="Scenario1PBT14",'Minor retrofit'!$AR$19,IF(F94="Scenario2PBT14",'Minor retrofit'!$AS$19,IF(F94="Scenario3PBT14",'Minor retrofit'!$AT$19,"")))&amp;IF(F94="Scenario1PBT15",'Minor retrofit'!$AU$19,IF(F94="Scenario2PBT15",'Minor retrofit'!$AV$19,IF(F94="Scenario3PBT15",'Minor retrofit'!$AW$19,"")))</f>
        <v/>
      </c>
      <c r="L94" s="117">
        <f t="shared" si="27"/>
        <v>0</v>
      </c>
      <c r="M94" s="117" t="str">
        <f>IF(F94="Scenario1PBT1",'Minor retrofit'!$E$21,IF(F94="Scenario2PBT1",'Minor retrofit'!$F$21,IF(F94="Scenario3PBT1",'Minor retrofit'!$G$21,"")))&amp;IF(F94="Scenario1PBT2",'Minor retrofit'!$H$21,IF(F94="Scenario2PBT2",'Minor retrofit'!$I$21,IF(F94="Scenario3PBT2",'Minor retrofit'!$J$21,"")))&amp;IF(F94="Scenario1PBT3",'Minor retrofit'!$K$21,IF(F94="Scenario2PBT3",'Minor retrofit'!$L$21,IF(F94="Scenario3PBT3",'Minor retrofit'!$M$21,"")))&amp;IF(F94="Scenario1PBT4",'Minor retrofit'!$N$21,IF(F94="Scenario2PBT4",'Minor retrofit'!$O$21,IF(F94="Scenario3PBT4",'Minor retrofit'!$P$21,"")))&amp;IF(F94="Scenario1PBT5",'Minor retrofit'!$Q$21,IF(F94="Scenario2PBT5",'Minor retrofit'!$R$21,IF(F94="Scenario3PBT5",'Minor retrofit'!$S$21,"")))&amp;IF(F94="Scenario1PBT6",'Minor retrofit'!$T$21,IF(F94="Scenario2PBT6",'Minor retrofit'!$U$21,IF(F94="Scenario3PBT6",'Minor retrofit'!$V$21,"")))&amp;IF(F94="Scenario1PBT7",'Minor retrofit'!$W$21,IF(F94="Scenario2PBT7",'Minor retrofit'!$X$21,IF(F94="Scenario3PBT7",'Minor retrofit'!$Y$21,"")))&amp;IF(F94="Scenario1PBT8",'Minor retrofit'!$Z$21,IF(F94="Scenario2PBT8",'Minor retrofit'!$AA$21,IF(F94="Scenario3PBT8",'Minor retrofit'!$AB$21,"")))&amp;IF(F94="Scenario1PBT9",'Minor retrofit'!$AC$21,IF(F94="Scenario2PBT9",'Minor retrofit'!$AD$21,IF(F94="Scenario3PBT9",'Minor retrofit'!$AE$21,"")))&amp;IF(F94="Scenario1PBT10",'Minor retrofit'!$AF$21,IF(F94="Scenario2PBT10",'Minor retrofit'!$AG$21,IF(F94="Scenario3PBT10",'Minor retrofit'!$AH$21,"")))&amp;IF(F94="Scenario1PBT11",'Minor retrofit'!$AI$21,IF(F94="Scenario2PBT11",'Minor retrofit'!$AJ$21,IF(F94="Scenario3PBT11",'Minor retrofit'!$AK$21,"")))&amp;IF(F94="Scenario1PBT12",'Minor retrofit'!$AL$21,IF(F94="Scenario2PBT12",'Minor retrofit'!$AM$21,IF(F94="Scenario3PBT12",'Minor retrofit'!$AN$21,"")))&amp;IF(F94="Scenario1PBT13",'Minor retrofit'!$AO$21,IF(F94="Scenario2PBT13",'Minor retrofit'!$AP$21,IF(F94="Scenario3PBT13",'Minor retrofit'!$AQ$21,"")))&amp;IF(F94="Scenario1PBT14",'Minor retrofit'!$AR$21,IF(F94="Scenario2PBT14",'Minor retrofit'!$AS$21,IF(F94="Scenario3PBT14",'Minor retrofit'!$AT$21,"")))&amp;IF(F94="Scenario1PBT15",'Minor retrofit'!$AU$21,IF(F94="Scenario2PBT15",'Minor retrofit'!$AV$21,IF(F94="Scenario3PBT15",'Minor retrofit'!$AW$21,"")))</f>
        <v/>
      </c>
      <c r="N94" s="118">
        <f t="shared" si="28"/>
        <v>0</v>
      </c>
      <c r="O94" s="206" t="str">
        <f>IF(F94="Scenario1PBT1",'Minor retrofit'!$E$24,IF(F94="Scenario2PBT1",'Minor retrofit'!$F$24,IF(F94="Scenario3PBT1",'Minor retrofit'!$G$24,"")))&amp;IF(F94="Scenario1PBT2",'Minor retrofit'!$H$24,IF(F94="Scenario2PBT2",'Minor retrofit'!$I$24,IF(F94="Scenario3PBT2",'Minor retrofit'!$J$24,"")))&amp;IF(F94="Scenario1PBT3",'Minor retrofit'!$K$24,IF(F94="Scenario2PBT3",'Minor retrofit'!$L$24,IF(F94="Scenario3PBT3",'Minor retrofit'!$M$24,"")))&amp;IF(F94="Scenario1PBT4",'Minor retrofit'!$N$24,IF(F94="Scenario2PBT4",'Minor retrofit'!$O$24,IF(F94="Scenario3PBT4",'Minor retrofit'!$P$24,"")))&amp;IF(F94="Scenario1PBT5",'Minor retrofit'!$Q$24,IF(F94="Scenario2PBT5",'Minor retrofit'!$R$24,IF(F94="Scenario3PBT5",'Minor retrofit'!$S$24,"")))&amp;IF(F94="Scenario1PBT6",'Minor retrofit'!$T$24,IF(F94="Scenario2PBT6",'Minor retrofit'!$U$24,IF(F94="Scenario3PBT6",'Minor retrofit'!$V$24,"")))&amp;IF(F94="Scenario1PBT7",'Minor retrofit'!$W$24,IF(F94="Scenario2PBT7",'Minor retrofit'!$X$24,IF(F94="Scenario3PBT7",'Minor retrofit'!$Y$24,"")))&amp;IF(F94="Scenario1PBT8",'Minor retrofit'!$Z$24,IF(F94="Scenario2PBT8",'Minor retrofit'!$AA$24,IF(F94="Scenario3PBT8",'Minor retrofit'!$AB$24,"")))&amp;IF(F94="Scenario1PBT9",'Minor retrofit'!$AC$24,IF(F94="Scenario2PBT9",'Minor retrofit'!$AD$24,IF(F94="Scenario3PBT9",'Minor retrofit'!$AE$24,"")))&amp;IF(F94="Scenario1PBT10",'Minor retrofit'!$AF$24,IF(F94="Scenario2PBT10",'Minor retrofit'!$AG$24,IF(F94="Scenario3PBT10",'Minor retrofit'!$AH$24,"")))&amp;IF(F94="Scenario1PBT11",'Minor retrofit'!$AI$24,IF(F94="Scenario2PBT11",'Minor retrofit'!$AJ$24,IF(F94="Scenario3PBT11",'Minor retrofit'!$AK$24,"")))&amp;IF(F94="Scenario1PBT12",'Minor retrofit'!$AL$24,IF(F94="Scenario2PBT12",'Minor retrofit'!$AM$24,IF(F94="Scenario3PBT12",'Minor retrofit'!$AN$24,"")))&amp;IF(F94="Scenario1PBT13",'Minor retrofit'!$AO$24,IF(F94="Scenario2PBT13",'Minor retrofit'!$AP$24,IF(F94="Scenario3PBT13",'Minor retrofit'!$AQ$24,"")))&amp;IF(F94="Scenario1PBT14",'Minor retrofit'!$AR$24,IF(F94="Scenario2PBT14",'Minor retrofit'!$AS$24,IF(F94="Scenario3PBT14",'Minor retrofit'!$AT$24,"")))&amp;IF(F94="Scenario1PBT15",'Minor retrofit'!$AU$24,IF(F94="Scenario2PBT15",'Minor retrofit'!$AV$24,IF(F94="Scenario3PBT15",'Minor retrofit'!$AW$24,"")))</f>
        <v/>
      </c>
      <c r="P94" s="117">
        <f t="shared" si="29"/>
        <v>0</v>
      </c>
      <c r="Q94" s="117" t="str">
        <f>IF(F94="Scenario1PBT1",'Minor retrofit'!$E$26,IF(F94="Scenario2PBT1",'Minor retrofit'!$F$26,IF(F94="Scenario3PBT1",'Minor retrofit'!$G$26,"")))&amp;IF(F94="Scenario1PBT2",'Minor retrofit'!$H$26,IF(F94="Scenario2PBT2",'Minor retrofit'!$I$26,IF(F94="Scenario3PBT2",'Minor retrofit'!$J$26,"")))&amp;IF(F94="Scenario1PBT3",'Minor retrofit'!$K$26,IF(F94="Scenario2PBT3",'Minor retrofit'!$L$26,IF(F94="Scenario3PBT3",'Minor retrofit'!$M$26,"")))&amp;IF(F94="Scenario1PBT4",'Minor retrofit'!$N$26,IF(F94="Scenario2PBT4",'Minor retrofit'!$O$26,IF(F94="Scenario3PBT4",'Minor retrofit'!$P$26,"")))&amp;IF(F94="Scenario1PBT5",'Minor retrofit'!$Q$26,IF(F94="Scenario2PBT5",'Minor retrofit'!$R$26,IF(F94="Scenario3PBT5",'Minor retrofit'!$S$26,"")))&amp;IF(F94="Scenario1PBT6",'Minor retrofit'!$T$26,IF(F94="Scenario2PBT6",'Minor retrofit'!$U$26,IF(F94="Scenario3PBT6",'Minor retrofit'!$V$26,"")))&amp;IF(F94="Scenario1PBT7",'Minor retrofit'!$W$26,IF(F94="Scenario2PBT7",'Minor retrofit'!$X$26,IF(F94="Scenario3PBT7",'Minor retrofit'!$Y$26,"")))&amp;IF(F94="Scenario1PBT8",'Minor retrofit'!$Z$26,IF(F94="Scenario2PBT8",'Minor retrofit'!$AA$26,IF(F94="Scenario3PBT8",'Minor retrofit'!$AB$26,"")))&amp;IF(F94="Scenario1PBT9",'Minor retrofit'!$AC$26,IF(F94="Scenario2PBT9",'Minor retrofit'!$AD$26,IF(F94="Scenario3PBT9",'Minor retrofit'!$AE$26,"")))&amp;IF(F94="Scenario1PBT10",'Minor retrofit'!$AF$26,IF(F94="Scenario2PBT10",'Minor retrofit'!$AG$26,IF(F94="Scenario3PBT10",'Minor retrofit'!$AH$26,"")))&amp;IF(F94="Scenario1PBT11",'Minor retrofit'!$AI$26,IF(F94="Scenario2PBT11",'Minor retrofit'!$AJ$26,IF(F94="Scenario3PBT11",'Minor retrofit'!$AK$26,"")))&amp;IF(F94="Scenario1PBT12",'Minor retrofit'!$AL$26,IF(F94="Scenario2PBT12",'Minor retrofit'!$AM$26,IF(F94="Scenario3PBT12",'Minor retrofit'!$AN$26,"")))&amp;IF(F94="Scenario1PBT13",'Minor retrofit'!$AO$26,IF(F94="Scenario2PBT13",'Minor retrofit'!$AP$26,IF(F94="Scenario3PBT13",'Minor retrofit'!$AQ$26,"")))&amp;IF(F94="Scenario1PBT14",'Minor retrofit'!$AR$26,IF(F94="Scenario2PBT14",'Minor retrofit'!$AS$26,IF(F94="Scenario3PBT14",'Minor retrofit'!$AT$26,"")))&amp;IF(F94="Scenario1PBT15",'Minor retrofit'!$AU$26,IF(F94="Scenario2PBT15",'Minor retrofit'!$AV$26,IF(F94="Scenario3PBT15",'Minor retrofit'!$AW$26,"")))</f>
        <v/>
      </c>
      <c r="R94" s="117">
        <f t="shared" si="30"/>
        <v>0</v>
      </c>
      <c r="S94" s="117" t="str">
        <f>IF(F94="Scenario1PBT1",'Minor retrofit'!$E$28,IF(F94="Scenario2PBT1",'Minor retrofit'!$F$28,IF(F94="Scenario3PBT1",'Minor retrofit'!$G$28,"")))&amp;IF(F94="Scenario1PBT2",'Minor retrofit'!$H$28,IF(F94="Scenario2PBT2",'Minor retrofit'!$I$28,IF(F94="Scenario3PBT2",'Minor retrofit'!$J$28,"")))&amp;IF(F94="Scenario1PBT3",'Minor retrofit'!$K$28,IF(F94="Scenario2PBT3",'Minor retrofit'!$L$28,IF(F94="Scenario3PBT3",'Minor retrofit'!$M$28,"")))&amp;IF(F94="Scenario1PBT4",'Minor retrofit'!$N$28,IF(F94="Scenario2PBT4",'Minor retrofit'!$O$28,IF(F94="Scenario3PBT4",'Minor retrofit'!$P$28,"")))&amp;IF(F94="Scenario1PBT5",'Minor retrofit'!$Q$28,IF(F94="Scenario2PBT5",'Minor retrofit'!$R$28,IF(F94="Scenario3PBT5",'Minor retrofit'!$S$28,"")))&amp;IF(F94="Scenario1PBT6",'Minor retrofit'!$T$28,IF(F94="Scenario2PBT6",'Minor retrofit'!$U$28,IF(F94="Scenario3PBT6",'Minor retrofit'!$V$28,"")))&amp;IF(F94="Scenario1PBT7",'Minor retrofit'!$W$28,IF(F94="Scenario2PBT7",'Minor retrofit'!$X$28,IF(F94="Scenario3PBT7",'Minor retrofit'!$Y$28,"")))&amp;IF(F94="Scenario1PBT8",'Minor retrofit'!$Z$28,IF(F94="Scenario2PBT8",'Minor retrofit'!$AA$28,IF(F94="Scenario3PBT8",'Minor retrofit'!$AB$28,"")))&amp;IF(F94="Scenario1PBT9",'Minor retrofit'!$AC$28,IF(F94="Scenario2PBT9",'Minor retrofit'!$AD$28,IF(F94="Scenario3PBT9",'Minor retrofit'!$AE$28,"")))&amp;IF(F94="Scenario1PBT10",'Minor retrofit'!$AF$28,IF(F94="Scenario2PBT10",'Minor retrofit'!$AG$28,IF(F94="Scenario3PBT10",'Minor retrofit'!$AH$28,"")))&amp;IF(F94="Scenario1PBT11",'Minor retrofit'!$AI$28,IF(F94="Scenario2PBT11",'Minor retrofit'!$AJ$28,IF(F94="Scenario3PBT11",'Minor retrofit'!$AK$28,"")))&amp;IF(F94="Scenario1PBT12",'Minor retrofit'!$AL$28,IF(F94="Scenario2PBT12",'Minor retrofit'!$AM$28,IF(F94="Scenario3PBT12",'Minor retrofit'!$AN$28,"")))&amp;IF(F94="Scenario1PBT13",'Minor retrofit'!$AO$28,IF(F94="Scenario2PBT13",'Minor retrofit'!$AP$28,IF(F94="Scenario3PBT13",'Minor retrofit'!$AQ$28,"")))&amp;IF(F94="Scenario1PBT14",'Minor retrofit'!$AR$28,IF(F94="Scenario2PBT14",'Minor retrofit'!$AS$28,IF(F94="Scenario3PBT14",'Minor retrofit'!$AT$28,"")))&amp;IF(F94="Scenario1PBT15",'Minor retrofit'!$AU$28,IF(F94="Scenario2PBT15",'Minor retrofit'!$AV$28,IF(F94="Scenario3PBT15",'Minor retrofit'!$AW$28,"")))</f>
        <v/>
      </c>
      <c r="T94" s="207">
        <f t="shared" si="31"/>
        <v>0</v>
      </c>
      <c r="U94" s="206" t="str">
        <f>IF(F94="Scenario1PBT1",'Minor retrofit'!$E$39,IF(F94="Scenario2PBT1",'Minor retrofit'!$F$39,IF(F94="Scenario3PBT1",'Minor retrofit'!$G$39,"")))&amp;IF(F94="Scenario1PBT2",'Minor retrofit'!$H$39,IF(F94="Scenario2PBT2",'Minor retrofit'!$I$39,IF(F94="Scenario3PBT2",'Minor retrofit'!$J$39,"")))&amp;IF(F94="Scenario1PBT3",'Minor retrofit'!$K$39,IF(F94="Scenario2PBT3",'Minor retrofit'!$L$39,IF(F94="Scenario3PBT3",'Minor retrofit'!$M$39,"")))&amp;IF(F94="Scenario1PBT4",'Minor retrofit'!$N$39,IF(F94="Scenario2PBT4",'Minor retrofit'!$O$39,IF(F94="Scenario3PBT4",'Minor retrofit'!$P$39,"")))&amp;IF(F94="Scenario1PBT5",'Minor retrofit'!$Q$39,IF(F94="Scenario2PBT5",'Minor retrofit'!$R$39,IF(F94="Scenario3PBT5",'Minor retrofit'!$S$39,"")))&amp;IF(F94="Scenario1PBT6",'Minor retrofit'!$T$39,IF(F94="Scenario2PBT6",'Minor retrofit'!$U$39,IF(F94="Scenario3PBT6",'Minor retrofit'!$V$39,"")))&amp;IF(F94="Scenario1PBT7",'Minor retrofit'!$W$39,IF(F94="Scenario2PBT7",'Minor retrofit'!$X$39,IF(F94="Scenario3PBT7",'Minor retrofit'!$Y$39,"")))&amp;IF(F94="Scenario1PBT8",'Minor retrofit'!$Z$39,IF(F94="Scenario2PBT8",'Minor retrofit'!$AA$39,IF(F94="Scenario3PBT8",'Minor retrofit'!$AB$39,"")))&amp;IF(F94="Scenario1PBT9",'Minor retrofit'!$AC$39,IF(F94="Scenario2PBT9",'Minor retrofit'!$AD$39,IF(F94="Scenario3PBT9",'Minor retrofit'!$AE$39,"")))&amp;IF(F94="Scenario1PBT10",'Minor retrofit'!$AF$39,IF(F94="Scenario2PBT10",'Minor retrofit'!$AG$39,IF(F94="Scenario3PBT10",'Minor retrofit'!$AH$39,"")))&amp;IF(F94="Scenario1PBT11",'Minor retrofit'!$AI$39,IF(F94="Scenario2PBT11",'Minor retrofit'!$AJ$39,IF(F94="Scenario3PBT11",'Minor retrofit'!$AK$39,"")))&amp;IF(F94="Scenario1PBT12",'Minor retrofit'!$AL$39,IF(F94="Scenario2PBT12",'Minor retrofit'!$AM$39,IF(F94="Scenario3PBT12",'Minor retrofit'!$AN$39,"")))&amp;IF(F94="Scenario1PBT13",'Minor retrofit'!$AO$39,IF(F94="Scenario2PBT13",'Minor retrofit'!$AP$39,IF(F94="Scenario3PBT13",'Minor retrofit'!$AQ$39,"")))&amp;IF(F94="Scenario1PBT14",'Minor retrofit'!$AR$39,IF(F94="Scenario2PBT14",'Minor retrofit'!$AS$39,IF(F94="Scenario3PBT14",'Minor retrofit'!$AT$39,"")))&amp;IF(F94="Scenario1PBT15",'Minor retrofit'!$AU$39,IF(F94="Scenario2PBT15",'Minor retrofit'!$AV$39,IF(F94="Scenario3PBT15",'Minor retrofit'!$AW$39,"")))</f>
        <v/>
      </c>
      <c r="V94" s="117">
        <f t="shared" si="32"/>
        <v>0</v>
      </c>
      <c r="W94" s="117" t="str">
        <f>IF(F94="Scenario1PBT1",'Minor retrofit'!$E$41,IF(F94="Scenario2PBT1",'Minor retrofit'!$F$41,IF(F94="Scenario3PBT1",'Minor retrofit'!$G$41,"")))&amp;IF(F94="Scenario1PBT2",'Minor retrofit'!$H$41,IF(F94="Scenario2PBT2",'Minor retrofit'!$I$41,IF(F94="Scenario3PBT2",'Minor retrofit'!$J$41,"")))&amp;IF(F94="Scenario1PBT3",'Minor retrofit'!$K$41,IF(F94="Scenario2PBT3",'Minor retrofit'!$L$41,IF(F94="Scenario3PBT3",'Minor retrofit'!$M$41,"")))&amp;IF(F94="Scenario1PBT4",'Minor retrofit'!$N$41,IF(F94="Scenario2PBT4",'Minor retrofit'!$O$41,IF(F94="Scenario3PBT4",'Minor retrofit'!$P$41,"")))&amp;IF(F94="Scenario1PBT5",'Minor retrofit'!$Q$41,IF(F94="Scenario2PBT5",'Minor retrofit'!$R$41,IF(F94="Scenario3PBT5",'Minor retrofit'!$S$41,"")))&amp;IF(F94="Scenario1PBT6",'Minor retrofit'!$T$41,IF(F94="Scenario2PBT6",'Minor retrofit'!$U$41,IF(F94="Scenario3PBT6",'Minor retrofit'!$V$41,"")))&amp;IF(F94="Scenario1PBT7",'Minor retrofit'!$W$41,IF(F94="Scenario2PBT7",'Minor retrofit'!$X$41,IF(F94="Scenario3PBT7",'Minor retrofit'!$Y$41,"")))&amp;IF(F94="Scenario1PBT8",'Minor retrofit'!$Z$41,IF(F94="Scenario2PBT8",'Minor retrofit'!$AA$41,IF(F94="Scenario3PBT8",'Minor retrofit'!$AB$41,"")))&amp;IF(F94="Scenario1PBT9",'Minor retrofit'!$AC$41,IF(F94="Scenario2PBT9",'Minor retrofit'!$AD$41,IF(F94="Scenario3PBT9",'Minor retrofit'!$AE$41,"")))&amp;IF(F94="Scenario1PBT10",'Minor retrofit'!$AF$41,IF(F94="Scenario2PBT10",'Minor retrofit'!$AG$41,IF(F94="Scenario3PBT10",'Minor retrofit'!$AH$41,"")))&amp;IF(F94="Scenario1PBT11",'Minor retrofit'!$AI$41,IF(F94="Scenario2PBT11",'Minor retrofit'!$AJ$41,IF(F94="Scenario3PBT11",'Minor retrofit'!$AK$41,"")))&amp;IF(F94="Scenario1PBT12",'Minor retrofit'!$AL$41,IF(F94="Scenario2PBT12",'Minor retrofit'!$AM$41,IF(F94="Scenario3PBT12",'Minor retrofit'!$AN$41,"")))&amp;IF(F94="Scenario1PBT13",'Minor retrofit'!$AO$41,IF(F94="Scenario2PBT13",'Minor retrofit'!$AP$41,IF(F94="Scenario3PBT13",'Minor retrofit'!$AQ$41,"")))&amp;IF(F94="Scenario1PBT14",'Minor retrofit'!$AR$41,IF(F94="Scenario2PBT14",'Minor retrofit'!$AS$41,IF(F94="Scenario3PBT14",'Minor retrofit'!$AT$41,"")))&amp;IF(F94="Scenario1PBT15",'Minor retrofit'!$AU$41,IF(F94="Scenario2PBT15",'Minor retrofit'!$AV$41,IF(F94="Scenario3PBT15",'Minor retrofit'!$AW$41,"")))</f>
        <v/>
      </c>
      <c r="X94" s="117">
        <f t="shared" si="33"/>
        <v>0</v>
      </c>
      <c r="Y94" s="117" t="str">
        <f>IF(F94="Scenario1PBT1",'Minor retrofit'!$E$43,IF(F94="Scenario2PBT1",'Minor retrofit'!$F$43,IF(F94="Scenario3PBT1",'Minor retrofit'!$G$43,"")))&amp;IF(F94="Scenario1PBT2",'Minor retrofit'!$H$43,IF(F94="Scenario2PBT2",'Minor retrofit'!$I$43,IF(F94="Scenario3PBT2",'Minor retrofit'!$J$43,"")))&amp;IF(F94="Scenario1PBT3",'Minor retrofit'!$K$43,IF(F94="Scenario2PBT3",'Minor retrofit'!$L$43,IF(F94="Scenario3PBT3",'Minor retrofit'!$M$43,"")))&amp;IF(F94="Scenario1PBT4",'Minor retrofit'!$N$43,IF(F94="Scenario2PBT4",'Minor retrofit'!$O$43,IF(F94="Scenario3PBT4",'Minor retrofit'!$P$43,"")))&amp;IF(F94="Scenario1PBT5",'Minor retrofit'!$Q$43,IF(F94="Scenario2PBT5",'Minor retrofit'!$R$43,IF(F94="Scenario3PBT5",'Minor retrofit'!$S$43,"")))&amp;IF(F94="Scenario1PBT6",'Minor retrofit'!$T$43,IF(F94="Scenario2PBT6",'Minor retrofit'!$U$43,IF(F94="Scenario3PBT6",'Minor retrofit'!$V$43,"")))&amp;IF(F94="Scenario1PBT7",'Minor retrofit'!$W$43,IF(F94="Scenario2PBT7",'Minor retrofit'!$X$43,IF(F94="Scenario3PBT7",'Minor retrofit'!$Y$43,"")))&amp;IF(F94="Scenario1PBT8",'Minor retrofit'!$Z$43,IF(F94="Scenario2PBT8",'Minor retrofit'!$AA$43,IF(F94="Scenario3PBT8",'Minor retrofit'!$AB$43,"")))&amp;IF(F94="Scenario1PBT9",'Minor retrofit'!$AC$43,IF(F94="Scenario2PBT9",'Minor retrofit'!$AD$43,IF(F94="Scenario3PBT9",'Minor retrofit'!$AE$43,"")))&amp;IF(F94="Scenario1PBT10",'Minor retrofit'!$AF$43,IF(F94="Scenario2PBT10",'Minor retrofit'!$AG$43,IF(F94="Scenario3PBT10",'Minor retrofit'!$AH$43,"")))&amp;IF(F94="Scenario1PBT11",'Minor retrofit'!$AI$43,IF(F94="Scenario2PBT11",'Minor retrofit'!$AJ$43,IF(F94="Scenario3PBT11",'Minor retrofit'!$AK$43,"")))&amp;IF(F94="Scenario1PBT12",'Minor retrofit'!$AL$43,IF(F94="Scenario2PBT12",'Minor retrofit'!$AM$43,IF(F94="Scenario3PBT12",'Minor retrofit'!$AN$43,"")))&amp;IF(F94="Scenario1PBT13",'Minor retrofit'!$AO$43,IF(F94="Scenario2PBT13",'Minor retrofit'!$AP$43,IF(F94="Scenario3PBT13",'Minor retrofit'!$AQ$43,"")))&amp;IF(F94="Scenario1PBT14",'Minor retrofit'!$AR$43,IF(F94="Scenario2PBT14",'Minor retrofit'!$AS$43,IF(F94="Scenario3PBT14",'Minor retrofit'!$AT$43,"")))&amp;IF(F94="Scenario1PBT15",'Minor retrofit'!$AU$43,IF(F94="Scenario2PBT15",'Minor retrofit'!$AV$43,IF(F94="Scenario3PBT15",'Minor retrofit'!$AW$43,"")))</f>
        <v/>
      </c>
      <c r="Z94" s="117">
        <f t="shared" si="34"/>
        <v>0</v>
      </c>
      <c r="AA94" s="178" t="str">
        <f>IF(F94="Scenario1PBT1",'Minor retrofit'!$E$102,IF(F94="Scenario2PBT1",'Minor retrofit'!$F$102,IF(F94="Scenario3PBT1",'Minor retrofit'!$G$102,"")))&amp;IF(F94="Scenario1PBT2",'Minor retrofit'!$H$102,IF(F94="Scenario2PBT2",'Minor retrofit'!$I$102,IF(F94="Scenario3PBT2",'Minor retrofit'!$J$102,"")))&amp;IF(F94="Scenario1PBT3",'Minor retrofit'!$K$102,IF(F94="Scenario2PBT3",'Minor retrofit'!$L$102,IF(F94="Scenario3PBT3",'Minor retrofit'!$M$102,"")))&amp;IF(F94="Scenario1PBT4",'Minor retrofit'!$N$102,IF(F94="Scenario2PBT4",'Minor retrofit'!$O$102,IF(F94="Scenario3PBT4",'Minor retrofit'!$P$102,"")))&amp;IF(F94="Scenario1PBT5",'Minor retrofit'!$Q$102,IF(F94="Scenario2PBT5",'Minor retrofit'!$R$102,IF(F94="Scenario3PBT5",'Minor retrofit'!$S$102,"")))&amp;IF(F94="Scenario1PBT6",'Minor retrofit'!$T$102,IF(F94="Scenario2PBT6",'Minor retrofit'!$U$102,IF(F94="Scenario3PBT6",'Minor retrofit'!$V$102,"")))&amp;IF(F94="Scenario1PBT7",'Minor retrofit'!$W$102,IF(F94="Scenario2PBT7",'Minor retrofit'!$X$102,IF(F94="Scenario3PBT7",'Minor retrofit'!$Y$102,"")))&amp;IF(F94="Scenario1PBT8",'Minor retrofit'!$Z$102,IF(F94="Scenario2PBT8",'Minor retrofit'!$AA$102,IF(F94="Scenario3PBT8",'Minor retrofit'!$AB$102,"")))&amp;IF(F94="Scenario1PBT9",'Minor retrofit'!$AC$102,IF(F94="Scenario2PBT9",'Minor retrofit'!$AD$102,IF(F94="Scenario3PBT9",'Minor retrofit'!$AE$102,"")))&amp;IF(F94="Scenario1PBT10",'Minor retrofit'!$AF$102,IF(F94="Scenario2PBT10",'Minor retrofit'!$AG$102,IF(F94="Scenario3PBT10",'Minor retrofit'!$AH$102,"")))&amp;IF(F94="Scenario1PBT11",'Minor retrofit'!$AI$102,IF(F94="Scenario2PBT11",'Minor retrofit'!$AJ$102,IF(F94="Scenario3PBT11",'Minor retrofit'!$AK$102,"")))&amp;IF(F94="Scenario1PBT12",'Minor retrofit'!$AL$102,IF(F94="Scenario2PBT12",'Minor retrofit'!$AM$102,IF(F94="Scenario3PBT12",'Minor retrofit'!$AN$102,"")))&amp;IF(F94="Scenario1PBT13",'Minor retrofit'!$AO$102,IF(F94="Scenario2PBT13",'Minor retrofit'!$AP$102,IF(F94="Scenario3PBT13",'Minor retrofit'!$AQ$102,"")))&amp;IF(F94="Scenario1PBT14",'Minor retrofit'!$AR$102,IF(F94="Scenario2PBT14",'Minor retrofit'!$AS$102,IF(F94="Scenario3PBT14",'Minor retrofit'!$AT$102,"")))&amp;IF(F94="Scenario1PBT15",'Minor retrofit'!$AU$102,IF(F94="Scenario2PBT15",'Minor retrofit'!$AV$102,IF(F94="Scenario3PBT15",'Minor retrofit'!$AW$102,"")))</f>
        <v/>
      </c>
      <c r="AB94" s="179">
        <f t="shared" si="35"/>
        <v>0</v>
      </c>
      <c r="AC94" s="208">
        <f>IFERROR('Projection_Base-case'!G94-G94,0)</f>
        <v>0</v>
      </c>
      <c r="AD94" s="178">
        <f t="shared" si="36"/>
        <v>0</v>
      </c>
      <c r="AE94" s="117">
        <f>IFERROR(100*AC94/'Projection_Base-case'!G94,0)</f>
        <v>0</v>
      </c>
      <c r="AF94" s="117">
        <f>IFERROR('Projection_Base-case'!I94-I94,0)</f>
        <v>0</v>
      </c>
      <c r="AG94" s="178">
        <f t="shared" si="37"/>
        <v>0</v>
      </c>
      <c r="AH94" s="117">
        <f>IFERROR(100*AF94/'Projection_Base-case'!I94,0)</f>
        <v>0</v>
      </c>
      <c r="AI94" s="117">
        <f>IFERROR('Projection_Base-case'!K94-K94,0)</f>
        <v>0</v>
      </c>
      <c r="AJ94" s="178">
        <f t="shared" si="38"/>
        <v>0</v>
      </c>
      <c r="AK94" s="117">
        <f>IFERROR(100*AI94/'Projection_Base-case'!K94,0)</f>
        <v>0</v>
      </c>
      <c r="AL94" s="117">
        <f>IFERROR(M94-'Projection_Base-case'!M94,0)</f>
        <v>0</v>
      </c>
      <c r="AM94" s="178">
        <f t="shared" si="39"/>
        <v>0</v>
      </c>
      <c r="AN94" s="179">
        <f>IFERROR(IF('Projection_Base-case'!N94&gt;0,100*AM94/'Projection_Base-case'!N94,100*AM94/N94),0)</f>
        <v>0</v>
      </c>
      <c r="AO94" s="206">
        <f>IFERROR('Projection_Base-case'!O94-O94,0)</f>
        <v>0</v>
      </c>
      <c r="AP94" s="178">
        <f t="shared" si="40"/>
        <v>0</v>
      </c>
      <c r="AQ94" s="117">
        <f>IFERROR(100*AO94/'Projection_Base-case'!O94,0)</f>
        <v>0</v>
      </c>
      <c r="AR94" s="117">
        <f>IFERROR('Projection_Base-case'!Q94-Q94,0)</f>
        <v>0</v>
      </c>
      <c r="AS94" s="178">
        <f t="shared" si="41"/>
        <v>0</v>
      </c>
      <c r="AT94" s="117">
        <f>IFERROR(100*AR94/'Projection_Base-case'!Q94,0)</f>
        <v>0</v>
      </c>
      <c r="AU94" s="117">
        <f>IFERROR('Projection_Base-case'!S94-S94,0)</f>
        <v>0</v>
      </c>
      <c r="AV94" s="178">
        <f t="shared" si="42"/>
        <v>0</v>
      </c>
      <c r="AW94" s="118">
        <f>IFERROR(100*AU94/'Projection_Base-case'!S94,0)</f>
        <v>0</v>
      </c>
      <c r="AX94" s="206">
        <f>IFERROR('Projection_Base-case'!U94-U94,0)</f>
        <v>0</v>
      </c>
      <c r="AY94" s="178">
        <f t="shared" si="43"/>
        <v>0</v>
      </c>
      <c r="AZ94" s="117">
        <f>IFERROR(100*AX94/'Projection_Base-case'!U94,0)</f>
        <v>0</v>
      </c>
      <c r="BA94" s="117">
        <f>IFERROR('Projection_Base-case'!W94-W94,0)</f>
        <v>0</v>
      </c>
      <c r="BB94" s="178">
        <f t="shared" si="44"/>
        <v>0</v>
      </c>
      <c r="BC94" s="117">
        <f>IFERROR(100*BA94/'Projection_Base-case'!W94,0)</f>
        <v>0</v>
      </c>
      <c r="BD94" s="117">
        <f>IFERROR('Projection_Base-case'!Y94-Y94,0)</f>
        <v>0</v>
      </c>
      <c r="BE94" s="178">
        <f t="shared" si="45"/>
        <v>0</v>
      </c>
      <c r="BF94" s="117">
        <f>IFERROR(100*BD94/'Projection_Base-case'!Y94,0)</f>
        <v>0</v>
      </c>
      <c r="BG94" s="178">
        <f t="shared" si="46"/>
        <v>0</v>
      </c>
      <c r="BH94" s="179">
        <f t="shared" si="47"/>
        <v>0</v>
      </c>
    </row>
    <row r="95" spans="1:60" ht="15" thickBot="1">
      <c r="A95" s="209">
        <v>90</v>
      </c>
      <c r="B95" s="178">
        <f>IF('Projection_Base-case'!B95&lt;&gt;"",'Projection_Base-case'!B95,0)</f>
        <v>0</v>
      </c>
      <c r="C95" s="178">
        <f>IF('Projection_Base-case'!C95&lt;&gt;"",'Projection_Base-case'!C95,0)</f>
        <v>0</v>
      </c>
      <c r="D95" s="178">
        <f>IF('Projection_Base-case'!D95&lt;&gt;"",'Projection_Base-case'!D95,0)</f>
        <v>0</v>
      </c>
      <c r="E95" s="176" t="str">
        <f>IF(AND('Résultats Minor'!$AC$3="OUI",'Résultats Minor'!E94&lt;&gt;""),'Résultats Minor'!E94,IF(OR(D95="PBT2",D95="PBT3",D95="PBT5",D95="PBT8",D95="PBT9"),"Scenario1",IF(OR(D95="PBT6",D95="PBT7",D95="PBT10"),"Scenario2",IF(OR(D95="PBT1",D95="PBT4"),"Scenario3",""))))</f>
        <v/>
      </c>
      <c r="F95" s="210" t="str">
        <f t="shared" si="24"/>
        <v>0</v>
      </c>
      <c r="G95" s="211" t="str">
        <f>IF(F95="Scenario1PBT1",'Minor retrofit'!$E$7,IF(F95="Scenario2PBT1",'Minor retrofit'!$F$7,IF(F95="Scenario3PBT1",'Minor retrofit'!$G$7,"")))&amp;IF(F95="Scenario1PBT2",'Minor retrofit'!$H$7,IF(F95="Scenario2PBT2",'Minor retrofit'!$I$7,IF(F95="Scenario3PBT2",'Minor retrofit'!$J$7,"")))&amp;IF(F95="Scenario1PBT3",'Minor retrofit'!$K$7,IF(F95="Scenario2PBT3",'Minor retrofit'!$L$7,IF(F95="Scenario3PBT3",'Minor retrofit'!$M$7,"")))&amp;IF(F95="Scenario1PBT4",'Minor retrofit'!$N$7,IF(F95="Scenario2PBT4",'Minor retrofit'!$O$7,IF(F95="Scenario3PBT4",'Minor retrofit'!$P$7,"")))&amp;IF(F95="Scenario1PBT5",'Minor retrofit'!$Q$7,IF(F95="Scenario2PBT5",'Minor retrofit'!$R$7,IF(F95="Scenario3PBT5",'Minor retrofit'!$S$7,"")))&amp;IF(F95="Scenario1PBT6",'Minor retrofit'!$T$7,IF(F95="Scenario2PBT6",'Minor retrofit'!$U$7,IF(F95="Scenario3PBT6",'Minor retrofit'!$V$7,"")))&amp;IF(F95="Scenario1PBT7",'Minor retrofit'!$W$7,IF(F95="Scenario2PBT7",'Minor retrofit'!$X$7,IF(F95="Scenario3PBT7",'Minor retrofit'!$Y$7,"")))&amp;IF(F95="Scenario1PBT8",'Minor retrofit'!$Z$7,IF(F95="Scenario2PBT8",'Minor retrofit'!$AA$7,IF(F95="Scenario3PBT8",'Minor retrofit'!$AB$7,"")))&amp;IF(F95="Scenario1PBT9",'Minor retrofit'!$AC$7,IF(F95="Scenario2PBT9",'Minor retrofit'!$AD$7,IF(F95="Scenario3PBT9",'Minor retrofit'!$AE$7,"")))&amp;IF(F95="Scenario1PBT10",'Minor retrofit'!$AF$7,IF(F95="Scenario2PBT10",'Minor retrofit'!$AG$7,IF(F95="Scenario3PBT10",'Minor retrofit'!$AH$7,"")))&amp;IF(F95="Scenario1PBT11",'Minor retrofit'!$AI$7,IF(F95="Scenario2PBT11",'Minor retrofit'!$AJ$7,IF(F95="Scenario3PBT11",'Minor retrofit'!$AK$7,"")))&amp;IF(F95="Scenario1PBT12",'Minor retrofit'!$AL$7,IF(F95="Scenario2PBT12",'Minor retrofit'!$AM$7,IF(F95="Scenario3PBT12",'Minor retrofit'!$AN$7,"")))&amp;IF(F95="Scenario1PBT13",'Minor retrofit'!$AO$7,IF(F95="Scenario2PBT13",'Minor retrofit'!$AP$7,IF(F95="Scenario3PBT13",'Minor retrofit'!$AQ$7,"")))&amp;IF(F95="Scenario1PBT14",'Minor retrofit'!$AR$7,IF(F95="Scenario2PBT14",'Minor retrofit'!$AS$7,IF(F95="Scenario3PBT14",'Minor retrofit'!$AT$7,"")))&amp;IF(F95="Scenario1PBT15",'Minor retrofit'!$AU$7,IF(F95="Scenario2PBT15",'Minor retrofit'!$AV$7,IF(F95="Scenario3PBT15",'Minor retrofit'!$AW$7,"")))</f>
        <v/>
      </c>
      <c r="H95" s="121">
        <f t="shared" si="25"/>
        <v>0</v>
      </c>
      <c r="I95" s="121" t="str">
        <f>IF(F95="Scenario1PBT1",'Minor retrofit'!$E$17,IF(F95="Scenario2PBT1",'Minor retrofit'!$F$17,IF(F95="Scenario3PBT1",'Minor retrofit'!$G$17,"")))&amp;IF(F95="Scenario1PBT2",'Minor retrofit'!$H$17,IF(F95="Scenario2PBT2",'Minor retrofit'!$I$17,IF(F95="Scenario3PBT2",'Minor retrofit'!$J$17,"")))&amp;IF(F95="Scenario1PBT3",'Minor retrofit'!$K$17,IF(F95="Scenario2PBT3",'Minor retrofit'!$L$17,IF(F95="Scenario3PBT3",'Minor retrofit'!$M$17,"")))&amp;IF(F95="Scenario1PBT4",'Minor retrofit'!$N$17,IF(F95="Scenario2PBT4",'Minor retrofit'!$O$17,IF(F95="Scenario3PBT4",'Minor retrofit'!$P$17,"")))&amp;IF(F95="Scenario1PBT5",'Minor retrofit'!$Q$17,IF(F95="Scenario2PBT5",'Minor retrofit'!$R$17,IF(F95="Scenario3PBT5",'Minor retrofit'!$S$17,"")))&amp;IF(F95="Scenario1PBT6",'Minor retrofit'!$T$17,IF(F95="Scenario2PBT6",'Minor retrofit'!$U$17,IF(F95="Scenario3PBT6",'Minor retrofit'!$V$17,"")))&amp;IF(F95="Scenario1PBT7",'Minor retrofit'!$W$17,IF(F95="Scenario2PBT7",'Minor retrofit'!$X$17,IF(F95="Scenario3PBT7",'Minor retrofit'!$Y$17,"")))&amp;IF(F95="Scenario1PBT8",'Minor retrofit'!$Z$17,IF(F95="Scenario2PBT8",'Minor retrofit'!$AA$17,IF(F95="Scenario3PBT8",'Minor retrofit'!$AB$17,"")))&amp;IF(F95="Scenario1PBT9",'Minor retrofit'!$AC$17,IF(F95="Scenario2PBT9",'Minor retrofit'!$AD$17,IF(F95="Scenario3PBT9",'Minor retrofit'!$AE$17,"")))&amp;IF(F95="Scenario1PBT10",'Minor retrofit'!$AF$17,IF(F95="Scenario2PBT10",'Minor retrofit'!$AG$17,IF(F95="Scenario3PBT10",'Minor retrofit'!$AH$17,"")))&amp;IF(F95="Scenario1PBT11",'Minor retrofit'!$AI$17,IF(F95="Scenario2PBT11",'Minor retrofit'!$AJ$17,IF(F95="Scenario3PBT11",'Minor retrofit'!$AK$17,"")))&amp;IF(F95="Scenario1PBT12",'Minor retrofit'!$AL$17,IF(F95="Scenario2PBT12",'Minor retrofit'!$AM$17,IF(F95="Scenario3PBT12",'Minor retrofit'!$AN$17,"")))&amp;IF(F95="Scenario1PBT13",'Minor retrofit'!$AO$17,IF(F95="Scenario2PBT13",'Minor retrofit'!$AP$17,IF(F95="Scenario3PBT13",'Minor retrofit'!$AQ$17,"")))&amp;IF(F95="Scenario1PBT14",'Minor retrofit'!$AR$17,IF(F95="Scenario2PBT14",'Minor retrofit'!$AS$17,IF(F95="Scenario3PBT14",'Minor retrofit'!$AT$17,"")))&amp;IF(F95="Scenario1PBT15",'Minor retrofit'!$AU$17,IF(F95="Scenario2PBT15",'Minor retrofit'!$AV$17,IF(F95="Scenario3PBT15",'Minor retrofit'!$AW$17,"")))</f>
        <v/>
      </c>
      <c r="J95" s="121">
        <f t="shared" si="26"/>
        <v>0</v>
      </c>
      <c r="K95" s="121" t="str">
        <f>IF(F95="Scenario1PBT1",'Minor retrofit'!$E$19,IF(F95="Scenario2PBT1",'Minor retrofit'!$F$19,IF(F95="Scenario3PBT1",'Minor retrofit'!$G$19,"")))&amp;IF(F95="Scenario1PBT2",'Minor retrofit'!$H$19,IF(F95="Scenario2PBT2",'Minor retrofit'!$I$19,IF(F95="Scenario3PBT2",'Minor retrofit'!$J$19,"")))&amp;IF(F95="Scenario1PBT3",'Minor retrofit'!$K$19,IF(F95="Scenario2PBT3",'Minor retrofit'!$L$19,IF(F95="Scenario3PBT3",'Minor retrofit'!$M$19,"")))&amp;IF(F95="Scenario1PBT4",'Minor retrofit'!$N$19,IF(F95="Scenario2PBT4",'Minor retrofit'!$O$19,IF(F95="Scenario3PBT4",'Minor retrofit'!$P$19,"")))&amp;IF(F95="Scenario1PBT5",'Minor retrofit'!$Q$19,IF(F95="Scenario2PBT5",'Minor retrofit'!$R$19,IF(F95="Scenario3PBT5",'Minor retrofit'!$S$19,"")))&amp;IF(F95="Scenario1PBT6",'Minor retrofit'!$T$19,IF(F95="Scenario2PBT6",'Minor retrofit'!$U$19,IF(F95="Scenario3PBT6",'Minor retrofit'!$V$19,"")))&amp;IF(F95="Scenario1PBT7",'Minor retrofit'!$W$19,IF(F95="Scenario2PBT7",'Minor retrofit'!$X$19,IF(F95="Scenario3PBT7",'Minor retrofit'!$Y$19,"")))&amp;IF(F95="Scenario1PBT8",'Minor retrofit'!$Z$19,IF(F95="Scenario2PBT8",'Minor retrofit'!$AA$19,IF(F95="Scenario3PBT8",'Minor retrofit'!$AB$19,"")))&amp;IF(F95="Scenario1PBT9",'Minor retrofit'!$AC$19,IF(F95="Scenario2PBT9",'Minor retrofit'!$AD$19,IF(F95="Scenario3PBT9",'Minor retrofit'!$AE$19,"")))&amp;IF(F95="Scenario1PBT10",'Minor retrofit'!$AF$19,IF(F95="Scenario2PBT10",'Minor retrofit'!$AG$19,IF(F95="Scenario3PBT10",'Minor retrofit'!$AH$19,"")))&amp;IF(F95="Scenario1PBT11",'Minor retrofit'!$AI$19,IF(F95="Scenario2PBT11",'Minor retrofit'!$AJ$19,IF(F95="Scenario3PBT11",'Minor retrofit'!$AK$19,"")))&amp;IF(F95="Scenario1PBT12",'Minor retrofit'!$AL$19,IF(F95="Scenario2PBT12",'Minor retrofit'!$AM$19,IF(F95="Scenario3PBT12",'Minor retrofit'!$AN$19,"")))&amp;IF(F95="Scenario1PBT13",'Minor retrofit'!$AO$19,IF(F95="Scenario2PBT13",'Minor retrofit'!$AP$19,IF(F95="Scenario3PBT13",'Minor retrofit'!$AQ$19,"")))&amp;IF(F95="Scenario1PBT14",'Minor retrofit'!$AR$19,IF(F95="Scenario2PBT14",'Minor retrofit'!$AS$19,IF(F95="Scenario3PBT14",'Minor retrofit'!$AT$19,"")))&amp;IF(F95="Scenario1PBT15",'Minor retrofit'!$AU$19,IF(F95="Scenario2PBT15",'Minor retrofit'!$AV$19,IF(F95="Scenario3PBT15",'Minor retrofit'!$AW$19,"")))</f>
        <v/>
      </c>
      <c r="L95" s="121">
        <f t="shared" si="27"/>
        <v>0</v>
      </c>
      <c r="M95" s="121" t="str">
        <f>IF(F95="Scenario1PBT1",'Minor retrofit'!$E$21,IF(F95="Scenario2PBT1",'Minor retrofit'!$F$21,IF(F95="Scenario3PBT1",'Minor retrofit'!$G$21,"")))&amp;IF(F95="Scenario1PBT2",'Minor retrofit'!$H$21,IF(F95="Scenario2PBT2",'Minor retrofit'!$I$21,IF(F95="Scenario3PBT2",'Minor retrofit'!$J$21,"")))&amp;IF(F95="Scenario1PBT3",'Minor retrofit'!$K$21,IF(F95="Scenario2PBT3",'Minor retrofit'!$L$21,IF(F95="Scenario3PBT3",'Minor retrofit'!$M$21,"")))&amp;IF(F95="Scenario1PBT4",'Minor retrofit'!$N$21,IF(F95="Scenario2PBT4",'Minor retrofit'!$O$21,IF(F95="Scenario3PBT4",'Minor retrofit'!$P$21,"")))&amp;IF(F95="Scenario1PBT5",'Minor retrofit'!$Q$21,IF(F95="Scenario2PBT5",'Minor retrofit'!$R$21,IF(F95="Scenario3PBT5",'Minor retrofit'!$S$21,"")))&amp;IF(F95="Scenario1PBT6",'Minor retrofit'!$T$21,IF(F95="Scenario2PBT6",'Minor retrofit'!$U$21,IF(F95="Scenario3PBT6",'Minor retrofit'!$V$21,"")))&amp;IF(F95="Scenario1PBT7",'Minor retrofit'!$W$21,IF(F95="Scenario2PBT7",'Minor retrofit'!$X$21,IF(F95="Scenario3PBT7",'Minor retrofit'!$Y$21,"")))&amp;IF(F95="Scenario1PBT8",'Minor retrofit'!$Z$21,IF(F95="Scenario2PBT8",'Minor retrofit'!$AA$21,IF(F95="Scenario3PBT8",'Minor retrofit'!$AB$21,"")))&amp;IF(F95="Scenario1PBT9",'Minor retrofit'!$AC$21,IF(F95="Scenario2PBT9",'Minor retrofit'!$AD$21,IF(F95="Scenario3PBT9",'Minor retrofit'!$AE$21,"")))&amp;IF(F95="Scenario1PBT10",'Minor retrofit'!$AF$21,IF(F95="Scenario2PBT10",'Minor retrofit'!$AG$21,IF(F95="Scenario3PBT10",'Minor retrofit'!$AH$21,"")))&amp;IF(F95="Scenario1PBT11",'Minor retrofit'!$AI$21,IF(F95="Scenario2PBT11",'Minor retrofit'!$AJ$21,IF(F95="Scenario3PBT11",'Minor retrofit'!$AK$21,"")))&amp;IF(F95="Scenario1PBT12",'Minor retrofit'!$AL$21,IF(F95="Scenario2PBT12",'Minor retrofit'!$AM$21,IF(F95="Scenario3PBT12",'Minor retrofit'!$AN$21,"")))&amp;IF(F95="Scenario1PBT13",'Minor retrofit'!$AO$21,IF(F95="Scenario2PBT13",'Minor retrofit'!$AP$21,IF(F95="Scenario3PBT13",'Minor retrofit'!$AQ$21,"")))&amp;IF(F95="Scenario1PBT14",'Minor retrofit'!$AR$21,IF(F95="Scenario2PBT14",'Minor retrofit'!$AS$21,IF(F95="Scenario3PBT14",'Minor retrofit'!$AT$21,"")))&amp;IF(F95="Scenario1PBT15",'Minor retrofit'!$AU$21,IF(F95="Scenario2PBT15",'Minor retrofit'!$AV$21,IF(F95="Scenario3PBT15",'Minor retrofit'!$AW$21,"")))</f>
        <v/>
      </c>
      <c r="N95" s="122">
        <f t="shared" si="28"/>
        <v>0</v>
      </c>
      <c r="O95" s="211" t="str">
        <f>IF(F95="Scenario1PBT1",'Minor retrofit'!$E$24,IF(F95="Scenario2PBT1",'Minor retrofit'!$F$24,IF(F95="Scenario3PBT1",'Minor retrofit'!$G$24,"")))&amp;IF(F95="Scenario1PBT2",'Minor retrofit'!$H$24,IF(F95="Scenario2PBT2",'Minor retrofit'!$I$24,IF(F95="Scenario3PBT2",'Minor retrofit'!$J$24,"")))&amp;IF(F95="Scenario1PBT3",'Minor retrofit'!$K$24,IF(F95="Scenario2PBT3",'Minor retrofit'!$L$24,IF(F95="Scenario3PBT3",'Minor retrofit'!$M$24,"")))&amp;IF(F95="Scenario1PBT4",'Minor retrofit'!$N$24,IF(F95="Scenario2PBT4",'Minor retrofit'!$O$24,IF(F95="Scenario3PBT4",'Minor retrofit'!$P$24,"")))&amp;IF(F95="Scenario1PBT5",'Minor retrofit'!$Q$24,IF(F95="Scenario2PBT5",'Minor retrofit'!$R$24,IF(F95="Scenario3PBT5",'Minor retrofit'!$S$24,"")))&amp;IF(F95="Scenario1PBT6",'Minor retrofit'!$T$24,IF(F95="Scenario2PBT6",'Minor retrofit'!$U$24,IF(F95="Scenario3PBT6",'Minor retrofit'!$V$24,"")))&amp;IF(F95="Scenario1PBT7",'Minor retrofit'!$W$24,IF(F95="Scenario2PBT7",'Minor retrofit'!$X$24,IF(F95="Scenario3PBT7",'Minor retrofit'!$Y$24,"")))&amp;IF(F95="Scenario1PBT8",'Minor retrofit'!$Z$24,IF(F95="Scenario2PBT8",'Minor retrofit'!$AA$24,IF(F95="Scenario3PBT8",'Minor retrofit'!$AB$24,"")))&amp;IF(F95="Scenario1PBT9",'Minor retrofit'!$AC$24,IF(F95="Scenario2PBT9",'Minor retrofit'!$AD$24,IF(F95="Scenario3PBT9",'Minor retrofit'!$AE$24,"")))&amp;IF(F95="Scenario1PBT10",'Minor retrofit'!$AF$24,IF(F95="Scenario2PBT10",'Minor retrofit'!$AG$24,IF(F95="Scenario3PBT10",'Minor retrofit'!$AH$24,"")))&amp;IF(F95="Scenario1PBT11",'Minor retrofit'!$AI$24,IF(F95="Scenario2PBT11",'Minor retrofit'!$AJ$24,IF(F95="Scenario3PBT11",'Minor retrofit'!$AK$24,"")))&amp;IF(F95="Scenario1PBT12",'Minor retrofit'!$AL$24,IF(F95="Scenario2PBT12",'Minor retrofit'!$AM$24,IF(F95="Scenario3PBT12",'Minor retrofit'!$AN$24,"")))&amp;IF(F95="Scenario1PBT13",'Minor retrofit'!$AO$24,IF(F95="Scenario2PBT13",'Minor retrofit'!$AP$24,IF(F95="Scenario3PBT13",'Minor retrofit'!$AQ$24,"")))&amp;IF(F95="Scenario1PBT14",'Minor retrofit'!$AR$24,IF(F95="Scenario2PBT14",'Minor retrofit'!$AS$24,IF(F95="Scenario3PBT14",'Minor retrofit'!$AT$24,"")))&amp;IF(F95="Scenario1PBT15",'Minor retrofit'!$AU$24,IF(F95="Scenario2PBT15",'Minor retrofit'!$AV$24,IF(F95="Scenario3PBT15",'Minor retrofit'!$AW$24,"")))</f>
        <v/>
      </c>
      <c r="P95" s="121">
        <f t="shared" si="29"/>
        <v>0</v>
      </c>
      <c r="Q95" s="121" t="str">
        <f>IF(F95="Scenario1PBT1",'Minor retrofit'!$E$26,IF(F95="Scenario2PBT1",'Minor retrofit'!$F$26,IF(F95="Scenario3PBT1",'Minor retrofit'!$G$26,"")))&amp;IF(F95="Scenario1PBT2",'Minor retrofit'!$H$26,IF(F95="Scenario2PBT2",'Minor retrofit'!$I$26,IF(F95="Scenario3PBT2",'Minor retrofit'!$J$26,"")))&amp;IF(F95="Scenario1PBT3",'Minor retrofit'!$K$26,IF(F95="Scenario2PBT3",'Minor retrofit'!$L$26,IF(F95="Scenario3PBT3",'Minor retrofit'!$M$26,"")))&amp;IF(F95="Scenario1PBT4",'Minor retrofit'!$N$26,IF(F95="Scenario2PBT4",'Minor retrofit'!$O$26,IF(F95="Scenario3PBT4",'Minor retrofit'!$P$26,"")))&amp;IF(F95="Scenario1PBT5",'Minor retrofit'!$Q$26,IF(F95="Scenario2PBT5",'Minor retrofit'!$R$26,IF(F95="Scenario3PBT5",'Minor retrofit'!$S$26,"")))&amp;IF(F95="Scenario1PBT6",'Minor retrofit'!$T$26,IF(F95="Scenario2PBT6",'Minor retrofit'!$U$26,IF(F95="Scenario3PBT6",'Minor retrofit'!$V$26,"")))&amp;IF(F95="Scenario1PBT7",'Minor retrofit'!$W$26,IF(F95="Scenario2PBT7",'Minor retrofit'!$X$26,IF(F95="Scenario3PBT7",'Minor retrofit'!$Y$26,"")))&amp;IF(F95="Scenario1PBT8",'Minor retrofit'!$Z$26,IF(F95="Scenario2PBT8",'Minor retrofit'!$AA$26,IF(F95="Scenario3PBT8",'Minor retrofit'!$AB$26,"")))&amp;IF(F95="Scenario1PBT9",'Minor retrofit'!$AC$26,IF(F95="Scenario2PBT9",'Minor retrofit'!$AD$26,IF(F95="Scenario3PBT9",'Minor retrofit'!$AE$26,"")))&amp;IF(F95="Scenario1PBT10",'Minor retrofit'!$AF$26,IF(F95="Scenario2PBT10",'Minor retrofit'!$AG$26,IF(F95="Scenario3PBT10",'Minor retrofit'!$AH$26,"")))&amp;IF(F95="Scenario1PBT11",'Minor retrofit'!$AI$26,IF(F95="Scenario2PBT11",'Minor retrofit'!$AJ$26,IF(F95="Scenario3PBT11",'Minor retrofit'!$AK$26,"")))&amp;IF(F95="Scenario1PBT12",'Minor retrofit'!$AL$26,IF(F95="Scenario2PBT12",'Minor retrofit'!$AM$26,IF(F95="Scenario3PBT12",'Minor retrofit'!$AN$26,"")))&amp;IF(F95="Scenario1PBT13",'Minor retrofit'!$AO$26,IF(F95="Scenario2PBT13",'Minor retrofit'!$AP$26,IF(F95="Scenario3PBT13",'Minor retrofit'!$AQ$26,"")))&amp;IF(F95="Scenario1PBT14",'Minor retrofit'!$AR$26,IF(F95="Scenario2PBT14",'Minor retrofit'!$AS$26,IF(F95="Scenario3PBT14",'Minor retrofit'!$AT$26,"")))&amp;IF(F95="Scenario1PBT15",'Minor retrofit'!$AU$26,IF(F95="Scenario2PBT15",'Minor retrofit'!$AV$26,IF(F95="Scenario3PBT15",'Minor retrofit'!$AW$26,"")))</f>
        <v/>
      </c>
      <c r="R95" s="121">
        <f t="shared" si="30"/>
        <v>0</v>
      </c>
      <c r="S95" s="121" t="str">
        <f>IF(F95="Scenario1PBT1",'Minor retrofit'!$E$28,IF(F95="Scenario2PBT1",'Minor retrofit'!$F$28,IF(F95="Scenario3PBT1",'Minor retrofit'!$G$28,"")))&amp;IF(F95="Scenario1PBT2",'Minor retrofit'!$H$28,IF(F95="Scenario2PBT2",'Minor retrofit'!$I$28,IF(F95="Scenario3PBT2",'Minor retrofit'!$J$28,"")))&amp;IF(F95="Scenario1PBT3",'Minor retrofit'!$K$28,IF(F95="Scenario2PBT3",'Minor retrofit'!$L$28,IF(F95="Scenario3PBT3",'Minor retrofit'!$M$28,"")))&amp;IF(F95="Scenario1PBT4",'Minor retrofit'!$N$28,IF(F95="Scenario2PBT4",'Minor retrofit'!$O$28,IF(F95="Scenario3PBT4",'Minor retrofit'!$P$28,"")))&amp;IF(F95="Scenario1PBT5",'Minor retrofit'!$Q$28,IF(F95="Scenario2PBT5",'Minor retrofit'!$R$28,IF(F95="Scenario3PBT5",'Minor retrofit'!$S$28,"")))&amp;IF(F95="Scenario1PBT6",'Minor retrofit'!$T$28,IF(F95="Scenario2PBT6",'Minor retrofit'!$U$28,IF(F95="Scenario3PBT6",'Minor retrofit'!$V$28,"")))&amp;IF(F95="Scenario1PBT7",'Minor retrofit'!$W$28,IF(F95="Scenario2PBT7",'Minor retrofit'!$X$28,IF(F95="Scenario3PBT7",'Minor retrofit'!$Y$28,"")))&amp;IF(F95="Scenario1PBT8",'Minor retrofit'!$Z$28,IF(F95="Scenario2PBT8",'Minor retrofit'!$AA$28,IF(F95="Scenario3PBT8",'Minor retrofit'!$AB$28,"")))&amp;IF(F95="Scenario1PBT9",'Minor retrofit'!$AC$28,IF(F95="Scenario2PBT9",'Minor retrofit'!$AD$28,IF(F95="Scenario3PBT9",'Minor retrofit'!$AE$28,"")))&amp;IF(F95="Scenario1PBT10",'Minor retrofit'!$AF$28,IF(F95="Scenario2PBT10",'Minor retrofit'!$AG$28,IF(F95="Scenario3PBT10",'Minor retrofit'!$AH$28,"")))&amp;IF(F95="Scenario1PBT11",'Minor retrofit'!$AI$28,IF(F95="Scenario2PBT11",'Minor retrofit'!$AJ$28,IF(F95="Scenario3PBT11",'Minor retrofit'!$AK$28,"")))&amp;IF(F95="Scenario1PBT12",'Minor retrofit'!$AL$28,IF(F95="Scenario2PBT12",'Minor retrofit'!$AM$28,IF(F95="Scenario3PBT12",'Minor retrofit'!$AN$28,"")))&amp;IF(F95="Scenario1PBT13",'Minor retrofit'!$AO$28,IF(F95="Scenario2PBT13",'Minor retrofit'!$AP$28,IF(F95="Scenario3PBT13",'Minor retrofit'!$AQ$28,"")))&amp;IF(F95="Scenario1PBT14",'Minor retrofit'!$AR$28,IF(F95="Scenario2PBT14",'Minor retrofit'!$AS$28,IF(F95="Scenario3PBT14",'Minor retrofit'!$AT$28,"")))&amp;IF(F95="Scenario1PBT15",'Minor retrofit'!$AU$28,IF(F95="Scenario2PBT15",'Minor retrofit'!$AV$28,IF(F95="Scenario3PBT15",'Minor retrofit'!$AW$28,"")))</f>
        <v/>
      </c>
      <c r="T95" s="212">
        <f t="shared" si="31"/>
        <v>0</v>
      </c>
      <c r="U95" s="211" t="str">
        <f>IF(F95="Scenario1PBT1",'Minor retrofit'!$E$39,IF(F95="Scenario2PBT1",'Minor retrofit'!$F$39,IF(F95="Scenario3PBT1",'Minor retrofit'!$G$39,"")))&amp;IF(F95="Scenario1PBT2",'Minor retrofit'!$H$39,IF(F95="Scenario2PBT2",'Minor retrofit'!$I$39,IF(F95="Scenario3PBT2",'Minor retrofit'!$J$39,"")))&amp;IF(F95="Scenario1PBT3",'Minor retrofit'!$K$39,IF(F95="Scenario2PBT3",'Minor retrofit'!$L$39,IF(F95="Scenario3PBT3",'Minor retrofit'!$M$39,"")))&amp;IF(F95="Scenario1PBT4",'Minor retrofit'!$N$39,IF(F95="Scenario2PBT4",'Minor retrofit'!$O$39,IF(F95="Scenario3PBT4",'Minor retrofit'!$P$39,"")))&amp;IF(F95="Scenario1PBT5",'Minor retrofit'!$Q$39,IF(F95="Scenario2PBT5",'Minor retrofit'!$R$39,IF(F95="Scenario3PBT5",'Minor retrofit'!$S$39,"")))&amp;IF(F95="Scenario1PBT6",'Minor retrofit'!$T$39,IF(F95="Scenario2PBT6",'Minor retrofit'!$U$39,IF(F95="Scenario3PBT6",'Minor retrofit'!$V$39,"")))&amp;IF(F95="Scenario1PBT7",'Minor retrofit'!$W$39,IF(F95="Scenario2PBT7",'Minor retrofit'!$X$39,IF(F95="Scenario3PBT7",'Minor retrofit'!$Y$39,"")))&amp;IF(F95="Scenario1PBT8",'Minor retrofit'!$Z$39,IF(F95="Scenario2PBT8",'Minor retrofit'!$AA$39,IF(F95="Scenario3PBT8",'Minor retrofit'!$AB$39,"")))&amp;IF(F95="Scenario1PBT9",'Minor retrofit'!$AC$39,IF(F95="Scenario2PBT9",'Minor retrofit'!$AD$39,IF(F95="Scenario3PBT9",'Minor retrofit'!$AE$39,"")))&amp;IF(F95="Scenario1PBT10",'Minor retrofit'!$AF$39,IF(F95="Scenario2PBT10",'Minor retrofit'!$AG$39,IF(F95="Scenario3PBT10",'Minor retrofit'!$AH$39,"")))&amp;IF(F95="Scenario1PBT11",'Minor retrofit'!$AI$39,IF(F95="Scenario2PBT11",'Minor retrofit'!$AJ$39,IF(F95="Scenario3PBT11",'Minor retrofit'!$AK$39,"")))&amp;IF(F95="Scenario1PBT12",'Minor retrofit'!$AL$39,IF(F95="Scenario2PBT12",'Minor retrofit'!$AM$39,IF(F95="Scenario3PBT12",'Minor retrofit'!$AN$39,"")))&amp;IF(F95="Scenario1PBT13",'Minor retrofit'!$AO$39,IF(F95="Scenario2PBT13",'Minor retrofit'!$AP$39,IF(F95="Scenario3PBT13",'Minor retrofit'!$AQ$39,"")))&amp;IF(F95="Scenario1PBT14",'Minor retrofit'!$AR$39,IF(F95="Scenario2PBT14",'Minor retrofit'!$AS$39,IF(F95="Scenario3PBT14",'Minor retrofit'!$AT$39,"")))&amp;IF(F95="Scenario1PBT15",'Minor retrofit'!$AU$39,IF(F95="Scenario2PBT15",'Minor retrofit'!$AV$39,IF(F95="Scenario3PBT15",'Minor retrofit'!$AW$39,"")))</f>
        <v/>
      </c>
      <c r="V95" s="121">
        <f t="shared" si="32"/>
        <v>0</v>
      </c>
      <c r="W95" s="121" t="str">
        <f>IF(F95="Scenario1PBT1",'Minor retrofit'!$E$41,IF(F95="Scenario2PBT1",'Minor retrofit'!$F$41,IF(F95="Scenario3PBT1",'Minor retrofit'!$G$41,"")))&amp;IF(F95="Scenario1PBT2",'Minor retrofit'!$H$41,IF(F95="Scenario2PBT2",'Minor retrofit'!$I$41,IF(F95="Scenario3PBT2",'Minor retrofit'!$J$41,"")))&amp;IF(F95="Scenario1PBT3",'Minor retrofit'!$K$41,IF(F95="Scenario2PBT3",'Minor retrofit'!$L$41,IF(F95="Scenario3PBT3",'Minor retrofit'!$M$41,"")))&amp;IF(F95="Scenario1PBT4",'Minor retrofit'!$N$41,IF(F95="Scenario2PBT4",'Minor retrofit'!$O$41,IF(F95="Scenario3PBT4",'Minor retrofit'!$P$41,"")))&amp;IF(F95="Scenario1PBT5",'Minor retrofit'!$Q$41,IF(F95="Scenario2PBT5",'Minor retrofit'!$R$41,IF(F95="Scenario3PBT5",'Minor retrofit'!$S$41,"")))&amp;IF(F95="Scenario1PBT6",'Minor retrofit'!$T$41,IF(F95="Scenario2PBT6",'Minor retrofit'!$U$41,IF(F95="Scenario3PBT6",'Minor retrofit'!$V$41,"")))&amp;IF(F95="Scenario1PBT7",'Minor retrofit'!$W$41,IF(F95="Scenario2PBT7",'Minor retrofit'!$X$41,IF(F95="Scenario3PBT7",'Minor retrofit'!$Y$41,"")))&amp;IF(F95="Scenario1PBT8",'Minor retrofit'!$Z$41,IF(F95="Scenario2PBT8",'Minor retrofit'!$AA$41,IF(F95="Scenario3PBT8",'Minor retrofit'!$AB$41,"")))&amp;IF(F95="Scenario1PBT9",'Minor retrofit'!$AC$41,IF(F95="Scenario2PBT9",'Minor retrofit'!$AD$41,IF(F95="Scenario3PBT9",'Minor retrofit'!$AE$41,"")))&amp;IF(F95="Scenario1PBT10",'Minor retrofit'!$AF$41,IF(F95="Scenario2PBT10",'Minor retrofit'!$AG$41,IF(F95="Scenario3PBT10",'Minor retrofit'!$AH$41,"")))&amp;IF(F95="Scenario1PBT11",'Minor retrofit'!$AI$41,IF(F95="Scenario2PBT11",'Minor retrofit'!$AJ$41,IF(F95="Scenario3PBT11",'Minor retrofit'!$AK$41,"")))&amp;IF(F95="Scenario1PBT12",'Minor retrofit'!$AL$41,IF(F95="Scenario2PBT12",'Minor retrofit'!$AM$41,IF(F95="Scenario3PBT12",'Minor retrofit'!$AN$41,"")))&amp;IF(F95="Scenario1PBT13",'Minor retrofit'!$AO$41,IF(F95="Scenario2PBT13",'Minor retrofit'!$AP$41,IF(F95="Scenario3PBT13",'Minor retrofit'!$AQ$41,"")))&amp;IF(F95="Scenario1PBT14",'Minor retrofit'!$AR$41,IF(F95="Scenario2PBT14",'Minor retrofit'!$AS$41,IF(F95="Scenario3PBT14",'Minor retrofit'!$AT$41,"")))&amp;IF(F95="Scenario1PBT15",'Minor retrofit'!$AU$41,IF(F95="Scenario2PBT15",'Minor retrofit'!$AV$41,IF(F95="Scenario3PBT15",'Minor retrofit'!$AW$41,"")))</f>
        <v/>
      </c>
      <c r="X95" s="121">
        <f t="shared" si="33"/>
        <v>0</v>
      </c>
      <c r="Y95" s="121" t="str">
        <f>IF(F95="Scenario1PBT1",'Minor retrofit'!$E$43,IF(F95="Scenario2PBT1",'Minor retrofit'!$F$43,IF(F95="Scenario3PBT1",'Minor retrofit'!$G$43,"")))&amp;IF(F95="Scenario1PBT2",'Minor retrofit'!$H$43,IF(F95="Scenario2PBT2",'Minor retrofit'!$I$43,IF(F95="Scenario3PBT2",'Minor retrofit'!$J$43,"")))&amp;IF(F95="Scenario1PBT3",'Minor retrofit'!$K$43,IF(F95="Scenario2PBT3",'Minor retrofit'!$L$43,IF(F95="Scenario3PBT3",'Minor retrofit'!$M$43,"")))&amp;IF(F95="Scenario1PBT4",'Minor retrofit'!$N$43,IF(F95="Scenario2PBT4",'Minor retrofit'!$O$43,IF(F95="Scenario3PBT4",'Minor retrofit'!$P$43,"")))&amp;IF(F95="Scenario1PBT5",'Minor retrofit'!$Q$43,IF(F95="Scenario2PBT5",'Minor retrofit'!$R$43,IF(F95="Scenario3PBT5",'Minor retrofit'!$S$43,"")))&amp;IF(F95="Scenario1PBT6",'Minor retrofit'!$T$43,IF(F95="Scenario2PBT6",'Minor retrofit'!$U$43,IF(F95="Scenario3PBT6",'Minor retrofit'!$V$43,"")))&amp;IF(F95="Scenario1PBT7",'Minor retrofit'!$W$43,IF(F95="Scenario2PBT7",'Minor retrofit'!$X$43,IF(F95="Scenario3PBT7",'Minor retrofit'!$Y$43,"")))&amp;IF(F95="Scenario1PBT8",'Minor retrofit'!$Z$43,IF(F95="Scenario2PBT8",'Minor retrofit'!$AA$43,IF(F95="Scenario3PBT8",'Minor retrofit'!$AB$43,"")))&amp;IF(F95="Scenario1PBT9",'Minor retrofit'!$AC$43,IF(F95="Scenario2PBT9",'Minor retrofit'!$AD$43,IF(F95="Scenario3PBT9",'Minor retrofit'!$AE$43,"")))&amp;IF(F95="Scenario1PBT10",'Minor retrofit'!$AF$43,IF(F95="Scenario2PBT10",'Minor retrofit'!$AG$43,IF(F95="Scenario3PBT10",'Minor retrofit'!$AH$43,"")))&amp;IF(F95="Scenario1PBT11",'Minor retrofit'!$AI$43,IF(F95="Scenario2PBT11",'Minor retrofit'!$AJ$43,IF(F95="Scenario3PBT11",'Minor retrofit'!$AK$43,"")))&amp;IF(F95="Scenario1PBT12",'Minor retrofit'!$AL$43,IF(F95="Scenario2PBT12",'Minor retrofit'!$AM$43,IF(F95="Scenario3PBT12",'Minor retrofit'!$AN$43,"")))&amp;IF(F95="Scenario1PBT13",'Minor retrofit'!$AO$43,IF(F95="Scenario2PBT13",'Minor retrofit'!$AP$43,IF(F95="Scenario3PBT13",'Minor retrofit'!$AQ$43,"")))&amp;IF(F95="Scenario1PBT14",'Minor retrofit'!$AR$43,IF(F95="Scenario2PBT14",'Minor retrofit'!$AS$43,IF(F95="Scenario3PBT14",'Minor retrofit'!$AT$43,"")))&amp;IF(F95="Scenario1PBT15",'Minor retrofit'!$AU$43,IF(F95="Scenario2PBT15",'Minor retrofit'!$AV$43,IF(F95="Scenario3PBT15",'Minor retrofit'!$AW$43,"")))</f>
        <v/>
      </c>
      <c r="Z95" s="121">
        <f t="shared" si="34"/>
        <v>0</v>
      </c>
      <c r="AA95" s="178" t="str">
        <f>IF(F95="Scenario1PBT1",'Minor retrofit'!$E$102,IF(F95="Scenario2PBT1",'Minor retrofit'!$F$102,IF(F95="Scenario3PBT1",'Minor retrofit'!$G$102,"")))&amp;IF(F95="Scenario1PBT2",'Minor retrofit'!$H$102,IF(F95="Scenario2PBT2",'Minor retrofit'!$I$102,IF(F95="Scenario3PBT2",'Minor retrofit'!$J$102,"")))&amp;IF(F95="Scenario1PBT3",'Minor retrofit'!$K$102,IF(F95="Scenario2PBT3",'Minor retrofit'!$L$102,IF(F95="Scenario3PBT3",'Minor retrofit'!$M$102,"")))&amp;IF(F95="Scenario1PBT4",'Minor retrofit'!$N$102,IF(F95="Scenario2PBT4",'Minor retrofit'!$O$102,IF(F95="Scenario3PBT4",'Minor retrofit'!$P$102,"")))&amp;IF(F95="Scenario1PBT5",'Minor retrofit'!$Q$102,IF(F95="Scenario2PBT5",'Minor retrofit'!$R$102,IF(F95="Scenario3PBT5",'Minor retrofit'!$S$102,"")))&amp;IF(F95="Scenario1PBT6",'Minor retrofit'!$T$102,IF(F95="Scenario2PBT6",'Minor retrofit'!$U$102,IF(F95="Scenario3PBT6",'Minor retrofit'!$V$102,"")))&amp;IF(F95="Scenario1PBT7",'Minor retrofit'!$W$102,IF(F95="Scenario2PBT7",'Minor retrofit'!$X$102,IF(F95="Scenario3PBT7",'Minor retrofit'!$Y$102,"")))&amp;IF(F95="Scenario1PBT8",'Minor retrofit'!$Z$102,IF(F95="Scenario2PBT8",'Minor retrofit'!$AA$102,IF(F95="Scenario3PBT8",'Minor retrofit'!$AB$102,"")))&amp;IF(F95="Scenario1PBT9",'Minor retrofit'!$AC$102,IF(F95="Scenario2PBT9",'Minor retrofit'!$AD$102,IF(F95="Scenario3PBT9",'Minor retrofit'!$AE$102,"")))&amp;IF(F95="Scenario1PBT10",'Minor retrofit'!$AF$102,IF(F95="Scenario2PBT10",'Minor retrofit'!$AG$102,IF(F95="Scenario3PBT10",'Minor retrofit'!$AH$102,"")))&amp;IF(F95="Scenario1PBT11",'Minor retrofit'!$AI$102,IF(F95="Scenario2PBT11",'Minor retrofit'!$AJ$102,IF(F95="Scenario3PBT11",'Minor retrofit'!$AK$102,"")))&amp;IF(F95="Scenario1PBT12",'Minor retrofit'!$AL$102,IF(F95="Scenario2PBT12",'Minor retrofit'!$AM$102,IF(F95="Scenario3PBT12",'Minor retrofit'!$AN$102,"")))&amp;IF(F95="Scenario1PBT13",'Minor retrofit'!$AO$102,IF(F95="Scenario2PBT13",'Minor retrofit'!$AP$102,IF(F95="Scenario3PBT13",'Minor retrofit'!$AQ$102,"")))&amp;IF(F95="Scenario1PBT14",'Minor retrofit'!$AR$102,IF(F95="Scenario2PBT14",'Minor retrofit'!$AS$102,IF(F95="Scenario3PBT14",'Minor retrofit'!$AT$102,"")))&amp;IF(F95="Scenario1PBT15",'Minor retrofit'!$AU$102,IF(F95="Scenario2PBT15",'Minor retrofit'!$AV$102,IF(F95="Scenario3PBT15",'Minor retrofit'!$AW$102,"")))</f>
        <v/>
      </c>
      <c r="AB95" s="179">
        <f t="shared" si="35"/>
        <v>0</v>
      </c>
      <c r="AC95" s="213">
        <f>IFERROR('Projection_Base-case'!G95-G95,0)</f>
        <v>0</v>
      </c>
      <c r="AD95" s="178">
        <f t="shared" si="36"/>
        <v>0</v>
      </c>
      <c r="AE95" s="121">
        <f>IFERROR(100*AC95/'Projection_Base-case'!G95,0)</f>
        <v>0</v>
      </c>
      <c r="AF95" s="121">
        <f>IFERROR('Projection_Base-case'!I95-I95,0)</f>
        <v>0</v>
      </c>
      <c r="AG95" s="178">
        <f t="shared" si="37"/>
        <v>0</v>
      </c>
      <c r="AH95" s="121">
        <f>IFERROR(100*AF95/'Projection_Base-case'!I95,0)</f>
        <v>0</v>
      </c>
      <c r="AI95" s="121">
        <f>IFERROR('Projection_Base-case'!K95-K95,0)</f>
        <v>0</v>
      </c>
      <c r="AJ95" s="178">
        <f t="shared" si="38"/>
        <v>0</v>
      </c>
      <c r="AK95" s="121">
        <f>IFERROR(100*AI95/'Projection_Base-case'!K95,0)</f>
        <v>0</v>
      </c>
      <c r="AL95" s="121">
        <f>IFERROR(M95-'Projection_Base-case'!M95,0)</f>
        <v>0</v>
      </c>
      <c r="AM95" s="178">
        <f t="shared" si="39"/>
        <v>0</v>
      </c>
      <c r="AN95" s="179">
        <f>IFERROR(IF('Projection_Base-case'!N95&gt;0,100*AM95/'Projection_Base-case'!N95,100*AM95/N95),0)</f>
        <v>0</v>
      </c>
      <c r="AO95" s="211">
        <f>IFERROR('Projection_Base-case'!O95-O95,0)</f>
        <v>0</v>
      </c>
      <c r="AP95" s="178">
        <f t="shared" si="40"/>
        <v>0</v>
      </c>
      <c r="AQ95" s="121">
        <f>IFERROR(100*AO95/'Projection_Base-case'!O95,0)</f>
        <v>0</v>
      </c>
      <c r="AR95" s="121">
        <f>IFERROR('Projection_Base-case'!Q95-Q95,0)</f>
        <v>0</v>
      </c>
      <c r="AS95" s="178">
        <f t="shared" si="41"/>
        <v>0</v>
      </c>
      <c r="AT95" s="121">
        <f>IFERROR(100*AR95/'Projection_Base-case'!Q95,0)</f>
        <v>0</v>
      </c>
      <c r="AU95" s="121">
        <f>IFERROR('Projection_Base-case'!S95-S95,0)</f>
        <v>0</v>
      </c>
      <c r="AV95" s="178">
        <f t="shared" si="42"/>
        <v>0</v>
      </c>
      <c r="AW95" s="122">
        <f>IFERROR(100*AU95/'Projection_Base-case'!S95,0)</f>
        <v>0</v>
      </c>
      <c r="AX95" s="211">
        <f>IFERROR('Projection_Base-case'!U95-U95,0)</f>
        <v>0</v>
      </c>
      <c r="AY95" s="178">
        <f t="shared" si="43"/>
        <v>0</v>
      </c>
      <c r="AZ95" s="121">
        <f>IFERROR(100*AX95/'Projection_Base-case'!U95,0)</f>
        <v>0</v>
      </c>
      <c r="BA95" s="121">
        <f>IFERROR('Projection_Base-case'!W95-W95,0)</f>
        <v>0</v>
      </c>
      <c r="BB95" s="178">
        <f t="shared" si="44"/>
        <v>0</v>
      </c>
      <c r="BC95" s="121">
        <f>IFERROR(100*BA95/'Projection_Base-case'!W95,0)</f>
        <v>0</v>
      </c>
      <c r="BD95" s="121">
        <f>IFERROR('Projection_Base-case'!Y95-Y95,0)</f>
        <v>0</v>
      </c>
      <c r="BE95" s="178">
        <f t="shared" si="45"/>
        <v>0</v>
      </c>
      <c r="BF95" s="121">
        <f>IFERROR(100*BD95/'Projection_Base-case'!Y95,0)</f>
        <v>0</v>
      </c>
      <c r="BG95" s="178">
        <f t="shared" si="46"/>
        <v>0</v>
      </c>
      <c r="BH95" s="179">
        <f t="shared" si="47"/>
        <v>0</v>
      </c>
    </row>
    <row r="96" spans="1:60">
      <c r="G96" s="201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214"/>
      <c r="AB96" s="215"/>
      <c r="AC96" s="201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214"/>
    </row>
    <row r="97" spans="1:60">
      <c r="G97" s="321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3"/>
      <c r="AC97" s="321"/>
      <c r="AD97" s="322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3"/>
    </row>
    <row r="98" spans="1:60">
      <c r="G98" s="321"/>
      <c r="H98" s="322"/>
      <c r="I98" s="322"/>
      <c r="J98" s="322"/>
      <c r="K98" s="322"/>
      <c r="L98" s="322"/>
      <c r="M98" s="322"/>
      <c r="N98" s="322"/>
      <c r="O98" s="322"/>
      <c r="P98" s="322"/>
      <c r="Q98" s="322"/>
      <c r="R98" s="322"/>
      <c r="S98" s="322"/>
      <c r="T98" s="322"/>
      <c r="U98" s="322"/>
      <c r="V98" s="322"/>
      <c r="W98" s="322"/>
      <c r="X98" s="322"/>
      <c r="Y98" s="322"/>
      <c r="Z98" s="322"/>
      <c r="AA98" s="323"/>
      <c r="AC98" s="321"/>
      <c r="AD98" s="322"/>
      <c r="AE98" s="322"/>
      <c r="AF98" s="322"/>
      <c r="AG98" s="322"/>
      <c r="AH98" s="322"/>
      <c r="AI98" s="322"/>
      <c r="AJ98" s="322"/>
      <c r="AK98" s="322"/>
      <c r="AL98" s="322"/>
      <c r="AM98" s="322"/>
      <c r="AN98" s="322"/>
      <c r="AO98" s="322"/>
      <c r="AP98" s="322"/>
      <c r="AQ98" s="322"/>
      <c r="AR98" s="322"/>
      <c r="AS98" s="322"/>
      <c r="AT98" s="322"/>
      <c r="AU98" s="322"/>
      <c r="AV98" s="322"/>
      <c r="AW98" s="322"/>
      <c r="AX98" s="322"/>
      <c r="AY98" s="322"/>
      <c r="AZ98" s="322"/>
      <c r="BA98" s="322"/>
      <c r="BB98" s="322"/>
      <c r="BC98" s="322"/>
      <c r="BD98" s="322"/>
      <c r="BE98" s="322"/>
      <c r="BF98" s="322"/>
      <c r="BG98" s="322"/>
      <c r="BH98" s="323"/>
    </row>
    <row r="99" spans="1:60" ht="15" thickBot="1">
      <c r="G99" s="216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8"/>
      <c r="AB99" s="219"/>
      <c r="AC99" s="216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8"/>
    </row>
    <row r="100" spans="1:60" ht="34.5" customHeight="1" thickBot="1">
      <c r="D100" s="442" t="s">
        <v>70</v>
      </c>
      <c r="E100" s="443"/>
      <c r="F100" s="443"/>
      <c r="G100" s="443"/>
      <c r="H100" s="443"/>
      <c r="I100" s="443"/>
      <c r="J100" s="443"/>
      <c r="K100" s="443"/>
      <c r="L100" s="443"/>
      <c r="M100" s="443"/>
      <c r="N100" s="443"/>
      <c r="O100" s="443"/>
      <c r="P100" s="443"/>
      <c r="Q100" s="443"/>
      <c r="R100" s="443"/>
      <c r="S100" s="443"/>
      <c r="T100" s="443"/>
      <c r="U100" s="443"/>
      <c r="V100" s="443"/>
      <c r="W100" s="443"/>
      <c r="X100" s="443"/>
      <c r="Y100" s="443"/>
      <c r="Z100" s="443"/>
      <c r="AA100" s="443"/>
      <c r="AB100" s="443"/>
      <c r="AC100" s="443"/>
      <c r="AD100" s="443"/>
      <c r="AE100" s="443"/>
      <c r="AF100" s="443"/>
      <c r="AG100" s="443"/>
      <c r="AH100" s="443"/>
      <c r="AI100" s="443"/>
      <c r="AJ100" s="443"/>
      <c r="AK100" s="443"/>
      <c r="AL100" s="443"/>
      <c r="AM100" s="443"/>
      <c r="AN100" s="443"/>
      <c r="AO100" s="443"/>
      <c r="AP100" s="443"/>
      <c r="AQ100" s="443"/>
      <c r="AR100" s="443"/>
      <c r="AS100" s="443"/>
      <c r="AT100" s="443"/>
      <c r="AU100" s="443"/>
      <c r="AV100" s="443"/>
      <c r="AW100" s="443"/>
      <c r="AX100" s="443"/>
      <c r="AY100" s="443"/>
      <c r="AZ100" s="443"/>
      <c r="BA100" s="443"/>
      <c r="BB100" s="443"/>
      <c r="BC100" s="443"/>
      <c r="BD100" s="443"/>
      <c r="BE100" s="443"/>
      <c r="BF100" s="443"/>
      <c r="BG100" s="443"/>
      <c r="BH100" s="444"/>
    </row>
    <row r="101" spans="1:60" s="92" customFormat="1" ht="21">
      <c r="A101" s="146"/>
      <c r="B101" s="146"/>
      <c r="C101" s="146"/>
      <c r="D101" s="195" t="s">
        <v>37</v>
      </c>
      <c r="E101" s="196"/>
      <c r="F101" s="197"/>
      <c r="G101" s="198"/>
      <c r="H101" s="227">
        <f>SUMIF($D$6:$D$95,"PBT1",H6:H95)</f>
        <v>0</v>
      </c>
      <c r="I101" s="228"/>
      <c r="J101" s="227">
        <f>SUMIF($D$6:$D$95,"PBT1",J6:J95)</f>
        <v>0</v>
      </c>
      <c r="K101" s="228"/>
      <c r="L101" s="227">
        <f>SUMIF($D$6:$D$95,"PBT1",L6:L95)</f>
        <v>0</v>
      </c>
      <c r="M101" s="228"/>
      <c r="N101" s="229">
        <f>SUMIF($D$6:$D$95,"PBT1",N6:N95)</f>
        <v>0</v>
      </c>
      <c r="O101" s="230"/>
      <c r="P101" s="227">
        <f>SUMIF($D$6:$D$95,"PBT1",P6:P95)</f>
        <v>0</v>
      </c>
      <c r="Q101" s="228"/>
      <c r="R101" s="227">
        <f>SUMIF($D$6:$D$95,"PBT1",R6:R95)</f>
        <v>0</v>
      </c>
      <c r="S101" s="228"/>
      <c r="T101" s="229">
        <f>SUMIF($D$6:$D$95,"PBT1",T6:T95)</f>
        <v>0</v>
      </c>
      <c r="U101" s="231"/>
      <c r="V101" s="227">
        <f>SUMIF($D$6:$D$95,"PBT1",V6:V95)</f>
        <v>0</v>
      </c>
      <c r="W101" s="228"/>
      <c r="X101" s="227">
        <f>SUMIF($D$6:$D$95,"PBT1",X6:X95)</f>
        <v>0</v>
      </c>
      <c r="Y101" s="228"/>
      <c r="Z101" s="227">
        <f>SUMIF($D$6:$D$95,"PBT1",Z6:Z95)</f>
        <v>0</v>
      </c>
      <c r="AA101" s="232"/>
      <c r="AB101" s="229">
        <f>SUMIF($D$6:$D$95,"PBT1",AB6:AB95)</f>
        <v>0</v>
      </c>
      <c r="AC101" s="231"/>
      <c r="AD101" s="227">
        <f>'Projection_Base-case'!H99-H101</f>
        <v>0</v>
      </c>
      <c r="AE101" s="227">
        <f>IFERROR(100*AD101/'Projection_Base-case'!H99,0)</f>
        <v>0</v>
      </c>
      <c r="AF101" s="228"/>
      <c r="AG101" s="227">
        <f>'Projection_Base-case'!J99-J101</f>
        <v>0</v>
      </c>
      <c r="AH101" s="227">
        <f>IFERROR(100*AG101/'Projection_Base-case'!J99,0)</f>
        <v>0</v>
      </c>
      <c r="AI101" s="228"/>
      <c r="AJ101" s="227">
        <f>'Projection_Base-case'!L99-L101</f>
        <v>0</v>
      </c>
      <c r="AK101" s="227">
        <f>IFERROR(100*AJ101/'Projection_Base-case'!L99,0)</f>
        <v>0</v>
      </c>
      <c r="AL101" s="228"/>
      <c r="AM101" s="227">
        <f>-('Projection_Base-case'!N99-N101)</f>
        <v>0</v>
      </c>
      <c r="AN101" s="229">
        <f>IFERROR(IF('Projection_Base-case'!N99&gt;0,100*AM101/'Projection_Base-case'!N99,100*AM101/N101),0)</f>
        <v>0</v>
      </c>
      <c r="AO101" s="231"/>
      <c r="AP101" s="227">
        <f>'Projection_Base-case'!P99-P101</f>
        <v>0</v>
      </c>
      <c r="AQ101" s="227">
        <f>IFERROR(100*AP101/'Projection_Base-case'!P99,0)</f>
        <v>0</v>
      </c>
      <c r="AR101" s="228"/>
      <c r="AS101" s="227">
        <f>'Projection_Base-case'!R99-R101</f>
        <v>0</v>
      </c>
      <c r="AT101" s="227">
        <f>IFERROR(100*AS101/'Projection_Base-case'!R99,0)</f>
        <v>0</v>
      </c>
      <c r="AU101" s="228"/>
      <c r="AV101" s="227">
        <f>'Projection_Base-case'!T99-T101</f>
        <v>0</v>
      </c>
      <c r="AW101" s="229">
        <f>IFERROR(100*AV101/'Projection_Base-case'!T99,0)</f>
        <v>0</v>
      </c>
      <c r="AX101" s="231"/>
      <c r="AY101" s="227">
        <f>'Projection_Base-case'!V99-V101</f>
        <v>0</v>
      </c>
      <c r="AZ101" s="227">
        <f>IFERROR(100*AY101/'Projection_Base-case'!V99,0)</f>
        <v>0</v>
      </c>
      <c r="BA101" s="228"/>
      <c r="BB101" s="227">
        <f>'Projection_Base-case'!X99-X101</f>
        <v>0</v>
      </c>
      <c r="BC101" s="227">
        <f>IFERROR(100*BB101/'Projection_Base-case'!X99,0)</f>
        <v>0</v>
      </c>
      <c r="BD101" s="228"/>
      <c r="BE101" s="227">
        <f>'Projection_Base-case'!Z99-Z101</f>
        <v>0</v>
      </c>
      <c r="BF101" s="227">
        <f>IFERROR(100*BE101/'Projection_Base-case'!Z99,0)</f>
        <v>0</v>
      </c>
      <c r="BG101" s="227">
        <f>IFERROR(AB101/AY101,0)</f>
        <v>0</v>
      </c>
      <c r="BH101" s="229">
        <f>IFERROR(AB101/AD101,0)</f>
        <v>0</v>
      </c>
    </row>
    <row r="102" spans="1:60" s="92" customFormat="1" ht="21">
      <c r="A102" s="146"/>
      <c r="B102" s="146"/>
      <c r="C102" s="146"/>
      <c r="D102" s="171" t="s">
        <v>38</v>
      </c>
      <c r="E102" s="172"/>
      <c r="F102" s="173"/>
      <c r="G102" s="199"/>
      <c r="H102" s="233">
        <f>SUMIF($D$6:$D$95,"PBT2",H6:H95)</f>
        <v>0</v>
      </c>
      <c r="I102" s="234"/>
      <c r="J102" s="233">
        <f>SUMIF($D$6:$D$95,"PBT2",J6:J95)</f>
        <v>0</v>
      </c>
      <c r="K102" s="234"/>
      <c r="L102" s="233">
        <f>SUMIF($D$6:$D$95,"PBT2",L6:L95)</f>
        <v>0</v>
      </c>
      <c r="M102" s="234"/>
      <c r="N102" s="235">
        <f>SUMIF($D$6:$D$95,"PBT2",N6:N95)</f>
        <v>0</v>
      </c>
      <c r="O102" s="236"/>
      <c r="P102" s="233">
        <f>SUMIF($D$6:$D$95,"PBT2",P6:P95)</f>
        <v>0</v>
      </c>
      <c r="Q102" s="234"/>
      <c r="R102" s="233">
        <f>SUMIF($D$6:$D$95,"PBT2",R6:R95)</f>
        <v>0</v>
      </c>
      <c r="S102" s="234"/>
      <c r="T102" s="235">
        <f>SUMIF($D$6:$D$95,"PBT2",T6:T95)</f>
        <v>0</v>
      </c>
      <c r="U102" s="237"/>
      <c r="V102" s="233">
        <f>SUMIF($D$6:$D$95,"PBT2",V6:V95)</f>
        <v>0</v>
      </c>
      <c r="W102" s="234"/>
      <c r="X102" s="233">
        <f>SUMIF($D$6:$D$95,"PBT2",X6:X95)</f>
        <v>0</v>
      </c>
      <c r="Y102" s="234"/>
      <c r="Z102" s="233">
        <f>SUMIF($D$6:$D$95,"PBT2",Z6:Z95)</f>
        <v>0</v>
      </c>
      <c r="AA102" s="238"/>
      <c r="AB102" s="235">
        <f>SUMIF($D$6:$D$95,"PBT2",AB6:AB95)</f>
        <v>0</v>
      </c>
      <c r="AC102" s="237"/>
      <c r="AD102" s="233">
        <f>'Projection_Base-case'!H100-H102</f>
        <v>0</v>
      </c>
      <c r="AE102" s="233">
        <f>IFERROR(100*AD102/'Projection_Base-case'!H100,0)</f>
        <v>0</v>
      </c>
      <c r="AF102" s="234"/>
      <c r="AG102" s="233">
        <f>'Projection_Base-case'!J100-J102</f>
        <v>0</v>
      </c>
      <c r="AH102" s="233">
        <f>IFERROR(100*AG102/'Projection_Base-case'!J100,0)</f>
        <v>0</v>
      </c>
      <c r="AI102" s="234"/>
      <c r="AJ102" s="233">
        <f>'Projection_Base-case'!L100-L102</f>
        <v>0</v>
      </c>
      <c r="AK102" s="233">
        <f>IFERROR(100*AJ102/'Projection_Base-case'!L100,0)</f>
        <v>0</v>
      </c>
      <c r="AL102" s="234"/>
      <c r="AM102" s="233">
        <f>-('Projection_Base-case'!N100-N102)</f>
        <v>0</v>
      </c>
      <c r="AN102" s="229">
        <f>IFERROR(IF('Projection_Base-case'!N100&gt;0,100*AM102/'Projection_Base-case'!N100,100*AM102/N102),0)</f>
        <v>0</v>
      </c>
      <c r="AO102" s="237"/>
      <c r="AP102" s="233">
        <f>'Projection_Base-case'!P100-P102</f>
        <v>0</v>
      </c>
      <c r="AQ102" s="233">
        <f>IFERROR(100*AP102/'Projection_Base-case'!P100,0)</f>
        <v>0</v>
      </c>
      <c r="AR102" s="234"/>
      <c r="AS102" s="233">
        <f>'Projection_Base-case'!R100-R102</f>
        <v>0</v>
      </c>
      <c r="AT102" s="233">
        <f>IFERROR(100*AS102/'Projection_Base-case'!R100,0)</f>
        <v>0</v>
      </c>
      <c r="AU102" s="234"/>
      <c r="AV102" s="233">
        <f>'Projection_Base-case'!T100-T102</f>
        <v>0</v>
      </c>
      <c r="AW102" s="235">
        <f>IFERROR(100*AV102/'Projection_Base-case'!T100,0)</f>
        <v>0</v>
      </c>
      <c r="AX102" s="237"/>
      <c r="AY102" s="233">
        <f>'Projection_Base-case'!V100-V102</f>
        <v>0</v>
      </c>
      <c r="AZ102" s="233">
        <f>IFERROR(100*AY102/'Projection_Base-case'!V100,0)</f>
        <v>0</v>
      </c>
      <c r="BA102" s="234"/>
      <c r="BB102" s="233">
        <f>'Projection_Base-case'!X100-X102</f>
        <v>0</v>
      </c>
      <c r="BC102" s="233">
        <f>IFERROR(100*BB102/'Projection_Base-case'!X100,0)</f>
        <v>0</v>
      </c>
      <c r="BD102" s="234"/>
      <c r="BE102" s="233">
        <f>'Projection_Base-case'!Z100-Z102</f>
        <v>0</v>
      </c>
      <c r="BF102" s="233">
        <f>IFERROR(100*BE102/'Projection_Base-case'!Z100,0)</f>
        <v>0</v>
      </c>
      <c r="BG102" s="233">
        <f t="shared" ref="BG102:BG116" si="48">IFERROR(AB102/AY102,0)</f>
        <v>0</v>
      </c>
      <c r="BH102" s="235">
        <f t="shared" ref="BH102:BH116" si="49">IFERROR(AB102/AD102,0)</f>
        <v>0</v>
      </c>
    </row>
    <row r="103" spans="1:60" s="92" customFormat="1" ht="21">
      <c r="A103" s="146"/>
      <c r="B103" s="146"/>
      <c r="C103" s="146"/>
      <c r="D103" s="171" t="s">
        <v>39</v>
      </c>
      <c r="E103" s="172"/>
      <c r="F103" s="173"/>
      <c r="G103" s="199"/>
      <c r="H103" s="233">
        <f>SUMIF($D$6:$D$95,"PBT3",H6:H95)</f>
        <v>0</v>
      </c>
      <c r="I103" s="234"/>
      <c r="J103" s="233">
        <f>SUMIF($D$6:$D$95,"PBT3",J6:J95)</f>
        <v>0</v>
      </c>
      <c r="K103" s="234"/>
      <c r="L103" s="233">
        <f>SUMIF($D$6:$D$95,"PBT3",L6:L95)</f>
        <v>0</v>
      </c>
      <c r="M103" s="234"/>
      <c r="N103" s="235">
        <f>SUMIF($D$6:$D$95,"PBT3",N6:N95)</f>
        <v>0</v>
      </c>
      <c r="O103" s="236"/>
      <c r="P103" s="233">
        <f>SUMIF($D$6:$D$95,"PBT3",P6:P95)</f>
        <v>0</v>
      </c>
      <c r="Q103" s="234"/>
      <c r="R103" s="233">
        <f>SUMIF($D$6:$D$95,"PBT3",R6:R95)</f>
        <v>0</v>
      </c>
      <c r="S103" s="234"/>
      <c r="T103" s="235">
        <f>SUMIF($D$6:$D$95,"PBT3",T6:T95)</f>
        <v>0</v>
      </c>
      <c r="U103" s="237"/>
      <c r="V103" s="233">
        <f>SUMIF($D$6:$D$95,"PBT3",V6:V95)</f>
        <v>0</v>
      </c>
      <c r="W103" s="234"/>
      <c r="X103" s="233">
        <f>SUMIF($D$6:$D$95,"PBT3",X6:X95)</f>
        <v>0</v>
      </c>
      <c r="Y103" s="234"/>
      <c r="Z103" s="233">
        <f>SUMIF($D$6:$D$95,"PBT3",Z6:Z95)</f>
        <v>0</v>
      </c>
      <c r="AA103" s="238"/>
      <c r="AB103" s="235">
        <f>SUMIF($D$6:$D$95,"PBT3",AB6:AB95)</f>
        <v>0</v>
      </c>
      <c r="AC103" s="237"/>
      <c r="AD103" s="233">
        <f>'Projection_Base-case'!H101-H103</f>
        <v>0</v>
      </c>
      <c r="AE103" s="233">
        <f>IFERROR(100*AD103/'Projection_Base-case'!H101,0)</f>
        <v>0</v>
      </c>
      <c r="AF103" s="234"/>
      <c r="AG103" s="233">
        <f>'Projection_Base-case'!J101-J103</f>
        <v>0</v>
      </c>
      <c r="AH103" s="233">
        <f>IFERROR(100*AG103/'Projection_Base-case'!J101,0)</f>
        <v>0</v>
      </c>
      <c r="AI103" s="234"/>
      <c r="AJ103" s="233">
        <f>'Projection_Base-case'!L101-L103</f>
        <v>0</v>
      </c>
      <c r="AK103" s="233">
        <f>IFERROR(100*AJ103/'Projection_Base-case'!L101,0)</f>
        <v>0</v>
      </c>
      <c r="AL103" s="234"/>
      <c r="AM103" s="233">
        <f>-('Projection_Base-case'!N101-N103)</f>
        <v>0</v>
      </c>
      <c r="AN103" s="229">
        <f>IFERROR(IF('Projection_Base-case'!N101&gt;0,100*AM103/'Projection_Base-case'!N101,100*AM103/N103),0)</f>
        <v>0</v>
      </c>
      <c r="AO103" s="237"/>
      <c r="AP103" s="233">
        <f>'Projection_Base-case'!P101-P103</f>
        <v>0</v>
      </c>
      <c r="AQ103" s="233">
        <f>IFERROR(100*AP103/'Projection_Base-case'!P101,0)</f>
        <v>0</v>
      </c>
      <c r="AR103" s="234"/>
      <c r="AS103" s="233">
        <f>'Projection_Base-case'!R101-R103</f>
        <v>0</v>
      </c>
      <c r="AT103" s="233">
        <f>IFERROR(100*AS103/'Projection_Base-case'!R101,0)</f>
        <v>0</v>
      </c>
      <c r="AU103" s="234"/>
      <c r="AV103" s="233">
        <f>'Projection_Base-case'!T101-T103</f>
        <v>0</v>
      </c>
      <c r="AW103" s="235">
        <f>IFERROR(100*AV103/'Projection_Base-case'!T101,0)</f>
        <v>0</v>
      </c>
      <c r="AX103" s="237"/>
      <c r="AY103" s="233">
        <f>'Projection_Base-case'!V101-V103</f>
        <v>0</v>
      </c>
      <c r="AZ103" s="233">
        <f>IFERROR(100*AY103/'Projection_Base-case'!V101,0)</f>
        <v>0</v>
      </c>
      <c r="BA103" s="234"/>
      <c r="BB103" s="233">
        <f>'Projection_Base-case'!X101-X103</f>
        <v>0</v>
      </c>
      <c r="BC103" s="233">
        <f>IFERROR(100*BB103/'Projection_Base-case'!X101,0)</f>
        <v>0</v>
      </c>
      <c r="BD103" s="234"/>
      <c r="BE103" s="233">
        <f>'Projection_Base-case'!Z101-Z103</f>
        <v>0</v>
      </c>
      <c r="BF103" s="233">
        <f>IFERROR(100*BE103/'Projection_Base-case'!Z101,0)</f>
        <v>0</v>
      </c>
      <c r="BG103" s="233">
        <f t="shared" si="48"/>
        <v>0</v>
      </c>
      <c r="BH103" s="235">
        <f t="shared" si="49"/>
        <v>0</v>
      </c>
    </row>
    <row r="104" spans="1:60" s="92" customFormat="1" ht="21">
      <c r="A104" s="146"/>
      <c r="B104" s="146"/>
      <c r="C104" s="146"/>
      <c r="D104" s="171" t="s">
        <v>40</v>
      </c>
      <c r="E104" s="172"/>
      <c r="F104" s="173"/>
      <c r="G104" s="199"/>
      <c r="H104" s="233">
        <f>SUMIF($D$6:$D$95,"PBT4",H6:H95)</f>
        <v>0</v>
      </c>
      <c r="I104" s="234"/>
      <c r="J104" s="233">
        <f>SUMIF($D$6:$D$95,"PBT4",J6:J95)</f>
        <v>0</v>
      </c>
      <c r="K104" s="234"/>
      <c r="L104" s="233">
        <f>SUMIF($D$6:$D$95,"PBT4",L6:L95)</f>
        <v>0</v>
      </c>
      <c r="M104" s="234"/>
      <c r="N104" s="235">
        <f>SUMIF($D$6:$D$95,"PBT4",N6:N95)</f>
        <v>0</v>
      </c>
      <c r="O104" s="236"/>
      <c r="P104" s="233">
        <f>SUMIF($D$6:$D$95,"PBT4",P6:P95)</f>
        <v>0</v>
      </c>
      <c r="Q104" s="234"/>
      <c r="R104" s="233">
        <f>SUMIF($D$6:$D$95,"PBT4",R6:R95)</f>
        <v>0</v>
      </c>
      <c r="S104" s="234"/>
      <c r="T104" s="235">
        <f>SUMIF($D$6:$D$95,"PBT4",T6:T95)</f>
        <v>0</v>
      </c>
      <c r="U104" s="237"/>
      <c r="V104" s="233">
        <f>SUMIF($D$6:$D$95,"PBT4",V6:V95)</f>
        <v>0</v>
      </c>
      <c r="W104" s="234"/>
      <c r="X104" s="233">
        <f>SUMIF($D$6:$D$95,"PBT4",X6:X95)</f>
        <v>0</v>
      </c>
      <c r="Y104" s="234"/>
      <c r="Z104" s="233">
        <f>SUMIF($D$6:$D$95,"PBT4",Z6:Z95)</f>
        <v>0</v>
      </c>
      <c r="AA104" s="238"/>
      <c r="AB104" s="235">
        <f>SUMIF($D$6:$D$95,"PBT4",AB6:AB95)</f>
        <v>0</v>
      </c>
      <c r="AC104" s="237"/>
      <c r="AD104" s="233">
        <f>'Projection_Base-case'!H102-H104</f>
        <v>0</v>
      </c>
      <c r="AE104" s="233">
        <f>IFERROR(100*AD104/'Projection_Base-case'!H102,0)</f>
        <v>0</v>
      </c>
      <c r="AF104" s="234"/>
      <c r="AG104" s="233">
        <f>'Projection_Base-case'!J102-J104</f>
        <v>0</v>
      </c>
      <c r="AH104" s="233">
        <f>IFERROR(100*AG104/'Projection_Base-case'!J102,0)</f>
        <v>0</v>
      </c>
      <c r="AI104" s="234"/>
      <c r="AJ104" s="233">
        <f>'Projection_Base-case'!L102-L104</f>
        <v>0</v>
      </c>
      <c r="AK104" s="233">
        <f>IFERROR(100*AJ104/'Projection_Base-case'!L102,0)</f>
        <v>0</v>
      </c>
      <c r="AL104" s="234"/>
      <c r="AM104" s="233">
        <f>-('Projection_Base-case'!N102-N104)</f>
        <v>0</v>
      </c>
      <c r="AN104" s="229">
        <f>IFERROR(IF('Projection_Base-case'!N102&gt;0,100*AM104/'Projection_Base-case'!N102,100*AM104/N104),0)</f>
        <v>0</v>
      </c>
      <c r="AO104" s="237"/>
      <c r="AP104" s="233">
        <f>'Projection_Base-case'!P102-P104</f>
        <v>0</v>
      </c>
      <c r="AQ104" s="233">
        <f>IFERROR(100*AP104/'Projection_Base-case'!P102,0)</f>
        <v>0</v>
      </c>
      <c r="AR104" s="234"/>
      <c r="AS104" s="233">
        <f>'Projection_Base-case'!R102-R104</f>
        <v>0</v>
      </c>
      <c r="AT104" s="233">
        <f>IFERROR(100*AS104/'Projection_Base-case'!R102,0)</f>
        <v>0</v>
      </c>
      <c r="AU104" s="234"/>
      <c r="AV104" s="233">
        <f>'Projection_Base-case'!T102-T104</f>
        <v>0</v>
      </c>
      <c r="AW104" s="235">
        <f>IFERROR(100*AV104/'Projection_Base-case'!T102,0)</f>
        <v>0</v>
      </c>
      <c r="AX104" s="237"/>
      <c r="AY104" s="233">
        <f>'Projection_Base-case'!V102-V104</f>
        <v>0</v>
      </c>
      <c r="AZ104" s="233">
        <f>IFERROR(100*AY104/'Projection_Base-case'!V102,0)</f>
        <v>0</v>
      </c>
      <c r="BA104" s="234"/>
      <c r="BB104" s="233">
        <f>'Projection_Base-case'!X102-X104</f>
        <v>0</v>
      </c>
      <c r="BC104" s="233">
        <f>IFERROR(100*BB104/'Projection_Base-case'!X102,0)</f>
        <v>0</v>
      </c>
      <c r="BD104" s="234"/>
      <c r="BE104" s="233">
        <f>'Projection_Base-case'!Z102-Z104</f>
        <v>0</v>
      </c>
      <c r="BF104" s="233">
        <f>IFERROR(100*BE104/'Projection_Base-case'!Z102,0)</f>
        <v>0</v>
      </c>
      <c r="BG104" s="233">
        <f t="shared" si="48"/>
        <v>0</v>
      </c>
      <c r="BH104" s="235">
        <f t="shared" si="49"/>
        <v>0</v>
      </c>
    </row>
    <row r="105" spans="1:60" s="92" customFormat="1" ht="21">
      <c r="A105" s="146"/>
      <c r="B105" s="146"/>
      <c r="C105" s="146"/>
      <c r="D105" s="171" t="s">
        <v>41</v>
      </c>
      <c r="E105" s="172"/>
      <c r="F105" s="173"/>
      <c r="G105" s="199"/>
      <c r="H105" s="233">
        <f>SUMIF($D$6:$D$95,"PBT5",H6:H95)</f>
        <v>0</v>
      </c>
      <c r="I105" s="234"/>
      <c r="J105" s="233">
        <f>SUMIF($D$6:$D$95,"PBT5",J6:J95)</f>
        <v>0</v>
      </c>
      <c r="K105" s="234"/>
      <c r="L105" s="233">
        <f>SUMIF($D$6:$D$95,"PBT5",L6:L95)</f>
        <v>0</v>
      </c>
      <c r="M105" s="234"/>
      <c r="N105" s="235">
        <f>SUMIF($D$6:$D$95,"PBT5",N6:N95)</f>
        <v>0</v>
      </c>
      <c r="O105" s="236"/>
      <c r="P105" s="233">
        <f>SUMIF($D$6:$D$95,"PBT5",P6:P95)</f>
        <v>0</v>
      </c>
      <c r="Q105" s="234"/>
      <c r="R105" s="233">
        <f>SUMIF($D$6:$D$95,"PBT5",R6:R95)</f>
        <v>0</v>
      </c>
      <c r="S105" s="234"/>
      <c r="T105" s="235">
        <f>SUMIF($D$6:$D$95,"PBT5",T6:T95)</f>
        <v>0</v>
      </c>
      <c r="U105" s="237"/>
      <c r="V105" s="233">
        <f>SUMIF($D$6:$D$95,"PBT5",V6:V95)</f>
        <v>0</v>
      </c>
      <c r="W105" s="234"/>
      <c r="X105" s="233">
        <f>SUMIF($D$6:$D$95,"PBT5",X6:X95)</f>
        <v>0</v>
      </c>
      <c r="Y105" s="234"/>
      <c r="Z105" s="233">
        <f>SUMIF($D$6:$D$95,"PBT5",Z6:Z95)</f>
        <v>0</v>
      </c>
      <c r="AA105" s="238"/>
      <c r="AB105" s="235">
        <f>SUMIF($D$6:$D$95,"PBT5",AB6:AB95)</f>
        <v>0</v>
      </c>
      <c r="AC105" s="237"/>
      <c r="AD105" s="233">
        <f>'Projection_Base-case'!H103-H105</f>
        <v>0</v>
      </c>
      <c r="AE105" s="233">
        <f>IFERROR(100*AD105/'Projection_Base-case'!H103,0)</f>
        <v>0</v>
      </c>
      <c r="AF105" s="234"/>
      <c r="AG105" s="233">
        <f>'Projection_Base-case'!J103-J105</f>
        <v>0</v>
      </c>
      <c r="AH105" s="233">
        <f>IFERROR(100*AG105/'Projection_Base-case'!J103,0)</f>
        <v>0</v>
      </c>
      <c r="AI105" s="234"/>
      <c r="AJ105" s="233">
        <f>'Projection_Base-case'!L103-L105</f>
        <v>0</v>
      </c>
      <c r="AK105" s="233">
        <f>IFERROR(100*AJ105/'Projection_Base-case'!L103,0)</f>
        <v>0</v>
      </c>
      <c r="AL105" s="234"/>
      <c r="AM105" s="233">
        <f>-('Projection_Base-case'!N103-N105)</f>
        <v>0</v>
      </c>
      <c r="AN105" s="229">
        <f>IFERROR(IF('Projection_Base-case'!N103&gt;0,100*AM105/'Projection_Base-case'!N103,100*AM105/N105),0)</f>
        <v>0</v>
      </c>
      <c r="AO105" s="237"/>
      <c r="AP105" s="233">
        <f>'Projection_Base-case'!P103-P105</f>
        <v>0</v>
      </c>
      <c r="AQ105" s="233">
        <f>IFERROR(100*AP105/'Projection_Base-case'!P103,0)</f>
        <v>0</v>
      </c>
      <c r="AR105" s="234"/>
      <c r="AS105" s="233">
        <f>'Projection_Base-case'!R103-R105</f>
        <v>0</v>
      </c>
      <c r="AT105" s="233">
        <f>IFERROR(100*AS105/'Projection_Base-case'!R103,0)</f>
        <v>0</v>
      </c>
      <c r="AU105" s="234"/>
      <c r="AV105" s="233">
        <f>'Projection_Base-case'!T103-T105</f>
        <v>0</v>
      </c>
      <c r="AW105" s="235">
        <f>IFERROR(100*AV105/'Projection_Base-case'!T103,0)</f>
        <v>0</v>
      </c>
      <c r="AX105" s="237"/>
      <c r="AY105" s="233">
        <f>'Projection_Base-case'!V103-V105</f>
        <v>0</v>
      </c>
      <c r="AZ105" s="233">
        <f>IFERROR(100*AY105/'Projection_Base-case'!V103,0)</f>
        <v>0</v>
      </c>
      <c r="BA105" s="234"/>
      <c r="BB105" s="233">
        <f>'Projection_Base-case'!X103-X105</f>
        <v>0</v>
      </c>
      <c r="BC105" s="233">
        <f>IFERROR(100*BB105/'Projection_Base-case'!X103,0)</f>
        <v>0</v>
      </c>
      <c r="BD105" s="234"/>
      <c r="BE105" s="233">
        <f>'Projection_Base-case'!Z103-Z105</f>
        <v>0</v>
      </c>
      <c r="BF105" s="233">
        <f>IFERROR(100*BE105/'Projection_Base-case'!Z103,0)</f>
        <v>0</v>
      </c>
      <c r="BG105" s="233">
        <f t="shared" si="48"/>
        <v>0</v>
      </c>
      <c r="BH105" s="235">
        <f t="shared" si="49"/>
        <v>0</v>
      </c>
    </row>
    <row r="106" spans="1:60" s="92" customFormat="1" ht="21">
      <c r="A106" s="146"/>
      <c r="B106" s="146"/>
      <c r="C106" s="146"/>
      <c r="D106" s="171" t="s">
        <v>42</v>
      </c>
      <c r="E106" s="172"/>
      <c r="F106" s="173"/>
      <c r="G106" s="199"/>
      <c r="H106" s="233">
        <f>SUMIF($D$6:$D$95,"PBT6",H6:H95)</f>
        <v>0</v>
      </c>
      <c r="I106" s="234"/>
      <c r="J106" s="233">
        <f>SUMIF($D$6:$D$95,"PBT6",J6:J95)</f>
        <v>0</v>
      </c>
      <c r="K106" s="234"/>
      <c r="L106" s="233">
        <f>SUMIF($D$6:$D$95,"PBT6",L6:L95)</f>
        <v>0</v>
      </c>
      <c r="M106" s="234"/>
      <c r="N106" s="235">
        <f>SUMIF($D$6:$D$95,"PBT6",N6:N95)</f>
        <v>0</v>
      </c>
      <c r="O106" s="236"/>
      <c r="P106" s="233">
        <f>SUMIF($D$6:$D$95,"PBT6",P6:P95)</f>
        <v>0</v>
      </c>
      <c r="Q106" s="234"/>
      <c r="R106" s="233">
        <f>SUMIF($D$6:$D$95,"PBT6",R6:R95)</f>
        <v>0</v>
      </c>
      <c r="S106" s="234"/>
      <c r="T106" s="235">
        <f>SUMIF($D$6:$D$95,"PBT6",T6:T95)</f>
        <v>0</v>
      </c>
      <c r="U106" s="237"/>
      <c r="V106" s="233">
        <f>SUMIF($D$6:$D$95,"PBT6",V6:V95)</f>
        <v>0</v>
      </c>
      <c r="W106" s="234"/>
      <c r="X106" s="233">
        <f>SUMIF($D$6:$D$95,"PBT6",X6:X95)</f>
        <v>0</v>
      </c>
      <c r="Y106" s="234"/>
      <c r="Z106" s="233">
        <f>SUMIF($D$6:$D$95,"PBT6",Z6:Z95)</f>
        <v>0</v>
      </c>
      <c r="AA106" s="238"/>
      <c r="AB106" s="235">
        <f>SUMIF($D$6:$D$95,"PBT6",AB6:AB95)</f>
        <v>0</v>
      </c>
      <c r="AC106" s="237"/>
      <c r="AD106" s="233">
        <f>'Projection_Base-case'!H104-H106</f>
        <v>0</v>
      </c>
      <c r="AE106" s="233">
        <f>IFERROR(100*AD106/'Projection_Base-case'!H104,0)</f>
        <v>0</v>
      </c>
      <c r="AF106" s="234"/>
      <c r="AG106" s="233">
        <f>'Projection_Base-case'!J104-J106</f>
        <v>0</v>
      </c>
      <c r="AH106" s="233">
        <f>IFERROR(100*AG106/'Projection_Base-case'!J104,0)</f>
        <v>0</v>
      </c>
      <c r="AI106" s="234"/>
      <c r="AJ106" s="233">
        <f>'Projection_Base-case'!L104-L106</f>
        <v>0</v>
      </c>
      <c r="AK106" s="233">
        <f>IFERROR(100*AJ106/'Projection_Base-case'!L104,0)</f>
        <v>0</v>
      </c>
      <c r="AL106" s="234"/>
      <c r="AM106" s="233">
        <f>-('Projection_Base-case'!N104-N106)</f>
        <v>0</v>
      </c>
      <c r="AN106" s="229">
        <f>IFERROR(IF('Projection_Base-case'!N104&gt;0,100*AM106/'Projection_Base-case'!N104,100*AM106/N106),0)</f>
        <v>0</v>
      </c>
      <c r="AO106" s="237"/>
      <c r="AP106" s="233">
        <f>'Projection_Base-case'!P104-P106</f>
        <v>0</v>
      </c>
      <c r="AQ106" s="233">
        <f>IFERROR(100*AP106/'Projection_Base-case'!P104,0)</f>
        <v>0</v>
      </c>
      <c r="AR106" s="234"/>
      <c r="AS106" s="233">
        <f>'Projection_Base-case'!R104-R106</f>
        <v>0</v>
      </c>
      <c r="AT106" s="233">
        <f>IFERROR(100*AS106/'Projection_Base-case'!R104,0)</f>
        <v>0</v>
      </c>
      <c r="AU106" s="234"/>
      <c r="AV106" s="233">
        <f>'Projection_Base-case'!T104-T106</f>
        <v>0</v>
      </c>
      <c r="AW106" s="235">
        <f>IFERROR(100*AV106/'Projection_Base-case'!T104,0)</f>
        <v>0</v>
      </c>
      <c r="AX106" s="237"/>
      <c r="AY106" s="233">
        <f>'Projection_Base-case'!V104-V106</f>
        <v>0</v>
      </c>
      <c r="AZ106" s="233">
        <f>IFERROR(100*AY106/'Projection_Base-case'!V104,0)</f>
        <v>0</v>
      </c>
      <c r="BA106" s="234"/>
      <c r="BB106" s="233">
        <f>'Projection_Base-case'!X104-X106</f>
        <v>0</v>
      </c>
      <c r="BC106" s="233">
        <f>IFERROR(100*BB106/'Projection_Base-case'!X104,0)</f>
        <v>0</v>
      </c>
      <c r="BD106" s="234"/>
      <c r="BE106" s="233">
        <f>'Projection_Base-case'!Z104-Z106</f>
        <v>0</v>
      </c>
      <c r="BF106" s="233">
        <f>IFERROR(100*BE106/'Projection_Base-case'!Z104,0)</f>
        <v>0</v>
      </c>
      <c r="BG106" s="233">
        <f t="shared" si="48"/>
        <v>0</v>
      </c>
      <c r="BH106" s="235">
        <f t="shared" si="49"/>
        <v>0</v>
      </c>
    </row>
    <row r="107" spans="1:60" s="92" customFormat="1" ht="21">
      <c r="A107" s="146"/>
      <c r="B107" s="146"/>
      <c r="C107" s="146"/>
      <c r="D107" s="171" t="s">
        <v>43</v>
      </c>
      <c r="E107" s="172"/>
      <c r="F107" s="173"/>
      <c r="G107" s="199"/>
      <c r="H107" s="233">
        <f>SUMIF($D$6:$D$95,"PBT7",H6:H95)</f>
        <v>0</v>
      </c>
      <c r="I107" s="234"/>
      <c r="J107" s="233">
        <f>SUMIF($D$6:$D$95,"PBT7",J6:J95)</f>
        <v>0</v>
      </c>
      <c r="K107" s="234"/>
      <c r="L107" s="233">
        <f>SUMIF($D$6:$D$95,"PBT7",L6:L95)</f>
        <v>0</v>
      </c>
      <c r="M107" s="234"/>
      <c r="N107" s="235">
        <f>SUMIF($D$6:$D$95,"PBT7",N6:N95)</f>
        <v>0</v>
      </c>
      <c r="O107" s="236"/>
      <c r="P107" s="233">
        <f>SUMIF($D$6:$D$95,"PBT7",P6:P95)</f>
        <v>0</v>
      </c>
      <c r="Q107" s="234"/>
      <c r="R107" s="233">
        <f>SUMIF($D$6:$D$95,"PBT7",R6:R95)</f>
        <v>0</v>
      </c>
      <c r="S107" s="234"/>
      <c r="T107" s="235">
        <f>SUMIF($D$6:$D$95,"PBT7",T6:T95)</f>
        <v>0</v>
      </c>
      <c r="U107" s="237"/>
      <c r="V107" s="233">
        <f>SUMIF($D$6:$D$95,"PBT7",V6:V95)</f>
        <v>0</v>
      </c>
      <c r="W107" s="234"/>
      <c r="X107" s="233">
        <f>SUMIF($D$6:$D$95,"PBT7",X6:X95)</f>
        <v>0</v>
      </c>
      <c r="Y107" s="234"/>
      <c r="Z107" s="233">
        <f>SUMIF($D$6:$D$95,"PBT7",Z6:Z95)</f>
        <v>0</v>
      </c>
      <c r="AA107" s="238"/>
      <c r="AB107" s="235">
        <f>SUMIF($D$6:$D$95,"PBT7",AB6:AB95)</f>
        <v>0</v>
      </c>
      <c r="AC107" s="237"/>
      <c r="AD107" s="233">
        <f>'Projection_Base-case'!H105-H107</f>
        <v>0</v>
      </c>
      <c r="AE107" s="233">
        <f>IFERROR(100*AD107/'Projection_Base-case'!H105,0)</f>
        <v>0</v>
      </c>
      <c r="AF107" s="234"/>
      <c r="AG107" s="233">
        <f>'Projection_Base-case'!J105-J107</f>
        <v>0</v>
      </c>
      <c r="AH107" s="233">
        <f>IFERROR(100*AG107/'Projection_Base-case'!J105,0)</f>
        <v>0</v>
      </c>
      <c r="AI107" s="234"/>
      <c r="AJ107" s="233">
        <f>'Projection_Base-case'!L105-L107</f>
        <v>0</v>
      </c>
      <c r="AK107" s="233">
        <f>IFERROR(100*AJ107/'Projection_Base-case'!L105,0)</f>
        <v>0</v>
      </c>
      <c r="AL107" s="234"/>
      <c r="AM107" s="233">
        <f>-('Projection_Base-case'!N105-N107)</f>
        <v>0</v>
      </c>
      <c r="AN107" s="229">
        <f>IFERROR(IF('Projection_Base-case'!N105&gt;0,100*AM107/'Projection_Base-case'!N105,100*AM107/N107),0)</f>
        <v>0</v>
      </c>
      <c r="AO107" s="237"/>
      <c r="AP107" s="233">
        <f>'Projection_Base-case'!P105-P107</f>
        <v>0</v>
      </c>
      <c r="AQ107" s="233">
        <f>IFERROR(100*AP107/'Projection_Base-case'!P105,0)</f>
        <v>0</v>
      </c>
      <c r="AR107" s="234"/>
      <c r="AS107" s="233">
        <f>'Projection_Base-case'!R105-R107</f>
        <v>0</v>
      </c>
      <c r="AT107" s="233">
        <f>IFERROR(100*AS107/'Projection_Base-case'!R105,0)</f>
        <v>0</v>
      </c>
      <c r="AU107" s="234"/>
      <c r="AV107" s="233">
        <f>'Projection_Base-case'!T105-T107</f>
        <v>0</v>
      </c>
      <c r="AW107" s="235">
        <f>IFERROR(100*AV107/'Projection_Base-case'!T105,0)</f>
        <v>0</v>
      </c>
      <c r="AX107" s="237"/>
      <c r="AY107" s="233">
        <f>'Projection_Base-case'!V105-V107</f>
        <v>0</v>
      </c>
      <c r="AZ107" s="233">
        <f>IFERROR(100*AY107/'Projection_Base-case'!V105,0)</f>
        <v>0</v>
      </c>
      <c r="BA107" s="234"/>
      <c r="BB107" s="233">
        <f>'Projection_Base-case'!X105-X107</f>
        <v>0</v>
      </c>
      <c r="BC107" s="233">
        <f>IFERROR(100*BB107/'Projection_Base-case'!X105,0)</f>
        <v>0</v>
      </c>
      <c r="BD107" s="234"/>
      <c r="BE107" s="233">
        <f>'Projection_Base-case'!Z105-Z107</f>
        <v>0</v>
      </c>
      <c r="BF107" s="233">
        <f>IFERROR(100*BE107/'Projection_Base-case'!Z105,0)</f>
        <v>0</v>
      </c>
      <c r="BG107" s="233">
        <f t="shared" si="48"/>
        <v>0</v>
      </c>
      <c r="BH107" s="235">
        <f t="shared" si="49"/>
        <v>0</v>
      </c>
    </row>
    <row r="108" spans="1:60" s="92" customFormat="1" ht="21">
      <c r="A108" s="146"/>
      <c r="B108" s="146"/>
      <c r="C108" s="146"/>
      <c r="D108" s="171" t="s">
        <v>44</v>
      </c>
      <c r="E108" s="172"/>
      <c r="F108" s="173"/>
      <c r="G108" s="199"/>
      <c r="H108" s="233">
        <f>SUMIF($D$6:$D$95,"PBT8",H6:H95)</f>
        <v>0</v>
      </c>
      <c r="I108" s="234"/>
      <c r="J108" s="233">
        <f>SUMIF($D$6:$D$95,"PBT8",J6:J95)</f>
        <v>0</v>
      </c>
      <c r="K108" s="234"/>
      <c r="L108" s="233">
        <f>SUMIF($D$6:$D$95,"PBT8",L6:L95)</f>
        <v>0</v>
      </c>
      <c r="M108" s="234"/>
      <c r="N108" s="235">
        <f>SUMIF($D$6:$D$95,"PBT8",N6:N95)</f>
        <v>0</v>
      </c>
      <c r="O108" s="236"/>
      <c r="P108" s="233">
        <f>SUMIF($D$6:$D$95,"PBT8",P6:P95)</f>
        <v>0</v>
      </c>
      <c r="Q108" s="234"/>
      <c r="R108" s="233">
        <f>SUMIF($D$6:$D$95,"PBT8",R6:R95)</f>
        <v>0</v>
      </c>
      <c r="S108" s="234"/>
      <c r="T108" s="235">
        <f>SUMIF($D$6:$D$95,"PBT8",T6:T95)</f>
        <v>0</v>
      </c>
      <c r="U108" s="237"/>
      <c r="V108" s="233">
        <f>SUMIF($D$6:$D$95,"PBT8",V6:V95)</f>
        <v>0</v>
      </c>
      <c r="W108" s="234"/>
      <c r="X108" s="233">
        <f>SUMIF($D$6:$D$95,"PBT8",X6:X95)</f>
        <v>0</v>
      </c>
      <c r="Y108" s="234"/>
      <c r="Z108" s="233">
        <f>SUMIF($D$6:$D$95,"PBT8",Z6:Z95)</f>
        <v>0</v>
      </c>
      <c r="AA108" s="238"/>
      <c r="AB108" s="235">
        <f>SUMIF($D$6:$D$95,"PBT8",AB6:AB95)</f>
        <v>0</v>
      </c>
      <c r="AC108" s="237"/>
      <c r="AD108" s="233">
        <f>'Projection_Base-case'!H106-H108</f>
        <v>0</v>
      </c>
      <c r="AE108" s="233">
        <f>IFERROR(100*AD108/'Projection_Base-case'!H106,0)</f>
        <v>0</v>
      </c>
      <c r="AF108" s="234"/>
      <c r="AG108" s="233">
        <f>'Projection_Base-case'!J106-J108</f>
        <v>0</v>
      </c>
      <c r="AH108" s="233">
        <f>IFERROR(100*AG108/'Projection_Base-case'!J106,0)</f>
        <v>0</v>
      </c>
      <c r="AI108" s="234"/>
      <c r="AJ108" s="233">
        <f>'Projection_Base-case'!L106-L108</f>
        <v>0</v>
      </c>
      <c r="AK108" s="233">
        <f>IFERROR(100*AJ108/'Projection_Base-case'!L106,0)</f>
        <v>0</v>
      </c>
      <c r="AL108" s="234"/>
      <c r="AM108" s="233">
        <f>-('Projection_Base-case'!N106-N108)</f>
        <v>0</v>
      </c>
      <c r="AN108" s="229">
        <f>IFERROR(IF('Projection_Base-case'!N106&gt;0,100*AM108/'Projection_Base-case'!N106,100*AM108/N108),0)</f>
        <v>0</v>
      </c>
      <c r="AO108" s="237"/>
      <c r="AP108" s="233">
        <f>'Projection_Base-case'!P106-P108</f>
        <v>0</v>
      </c>
      <c r="AQ108" s="233">
        <f>IFERROR(100*AP108/'Projection_Base-case'!P106,0)</f>
        <v>0</v>
      </c>
      <c r="AR108" s="234"/>
      <c r="AS108" s="233">
        <f>'Projection_Base-case'!R106-R108</f>
        <v>0</v>
      </c>
      <c r="AT108" s="233">
        <f>IFERROR(100*AS108/'Projection_Base-case'!R106,0)</f>
        <v>0</v>
      </c>
      <c r="AU108" s="234"/>
      <c r="AV108" s="233">
        <f>'Projection_Base-case'!T106-T108</f>
        <v>0</v>
      </c>
      <c r="AW108" s="235">
        <f>IFERROR(100*AV108/'Projection_Base-case'!T106,0)</f>
        <v>0</v>
      </c>
      <c r="AX108" s="237"/>
      <c r="AY108" s="233">
        <f>'Projection_Base-case'!V106-V108</f>
        <v>0</v>
      </c>
      <c r="AZ108" s="233">
        <f>IFERROR(100*AY108/'Projection_Base-case'!V106,0)</f>
        <v>0</v>
      </c>
      <c r="BA108" s="234"/>
      <c r="BB108" s="233">
        <f>'Projection_Base-case'!X106-X108</f>
        <v>0</v>
      </c>
      <c r="BC108" s="233">
        <f>IFERROR(100*BB108/'Projection_Base-case'!X106,0)</f>
        <v>0</v>
      </c>
      <c r="BD108" s="234"/>
      <c r="BE108" s="233">
        <f>'Projection_Base-case'!Z106-Z108</f>
        <v>0</v>
      </c>
      <c r="BF108" s="233">
        <f>IFERROR(100*BE108/'Projection_Base-case'!Z106,0)</f>
        <v>0</v>
      </c>
      <c r="BG108" s="233">
        <f t="shared" si="48"/>
        <v>0</v>
      </c>
      <c r="BH108" s="235">
        <f t="shared" si="49"/>
        <v>0</v>
      </c>
    </row>
    <row r="109" spans="1:60" s="92" customFormat="1" ht="21">
      <c r="A109" s="146"/>
      <c r="B109" s="146"/>
      <c r="C109" s="146"/>
      <c r="D109" s="171" t="s">
        <v>45</v>
      </c>
      <c r="E109" s="172"/>
      <c r="F109" s="173"/>
      <c r="G109" s="199"/>
      <c r="H109" s="233">
        <f>SUMIF($D$6:$D$95,"PBT9",H6:H95)</f>
        <v>0</v>
      </c>
      <c r="I109" s="234"/>
      <c r="J109" s="233">
        <f>SUMIF($D$6:$D$95,"PBT9",J6:J95)</f>
        <v>0</v>
      </c>
      <c r="K109" s="234"/>
      <c r="L109" s="233">
        <f>SUMIF($D$6:$D$95,"PBT9",L6:L95)</f>
        <v>0</v>
      </c>
      <c r="M109" s="234"/>
      <c r="N109" s="235">
        <f>SUMIF($D$6:$D$95,"PBT9",N6:N95)</f>
        <v>0</v>
      </c>
      <c r="O109" s="236"/>
      <c r="P109" s="233">
        <f>SUMIF($D$6:$D$95,"PBT9",P6:P95)</f>
        <v>0</v>
      </c>
      <c r="Q109" s="234"/>
      <c r="R109" s="233">
        <f>SUMIF($D$6:$D$95,"PBT9",R6:R95)</f>
        <v>0</v>
      </c>
      <c r="S109" s="234"/>
      <c r="T109" s="235">
        <f>SUMIF($D$6:$D$95,"PBT9",T6:T95)</f>
        <v>0</v>
      </c>
      <c r="U109" s="237"/>
      <c r="V109" s="233">
        <f>SUMIF($D$6:$D$95,"PBT9",V6:V95)</f>
        <v>0</v>
      </c>
      <c r="W109" s="234"/>
      <c r="X109" s="233">
        <f>SUMIF($D$6:$D$95,"PBT9",X6:X95)</f>
        <v>0</v>
      </c>
      <c r="Y109" s="234"/>
      <c r="Z109" s="233">
        <f>SUMIF($D$6:$D$95,"PBT9",Z6:Z95)</f>
        <v>0</v>
      </c>
      <c r="AA109" s="238"/>
      <c r="AB109" s="235">
        <f>SUMIF($D$6:$D$95,"PBT9",AB6:AB95)</f>
        <v>0</v>
      </c>
      <c r="AC109" s="237"/>
      <c r="AD109" s="233">
        <f>'Projection_Base-case'!H107-H109</f>
        <v>0</v>
      </c>
      <c r="AE109" s="233">
        <f>IFERROR(100*AD109/'Projection_Base-case'!H107,0)</f>
        <v>0</v>
      </c>
      <c r="AF109" s="234"/>
      <c r="AG109" s="233">
        <f>'Projection_Base-case'!J107-J109</f>
        <v>0</v>
      </c>
      <c r="AH109" s="233">
        <f>IFERROR(100*AG109/'Projection_Base-case'!J107,0)</f>
        <v>0</v>
      </c>
      <c r="AI109" s="234"/>
      <c r="AJ109" s="233">
        <f>'Projection_Base-case'!L107-L109</f>
        <v>0</v>
      </c>
      <c r="AK109" s="233">
        <f>IFERROR(100*AJ109/'Projection_Base-case'!L107,0)</f>
        <v>0</v>
      </c>
      <c r="AL109" s="234"/>
      <c r="AM109" s="233">
        <f>-('Projection_Base-case'!N107-N109)</f>
        <v>0</v>
      </c>
      <c r="AN109" s="229">
        <f>IFERROR(IF('Projection_Base-case'!N107&gt;0,100*AM109/'Projection_Base-case'!N107,100*AM109/N109),0)</f>
        <v>0</v>
      </c>
      <c r="AO109" s="237"/>
      <c r="AP109" s="233">
        <f>'Projection_Base-case'!P107-P109</f>
        <v>0</v>
      </c>
      <c r="AQ109" s="233">
        <f>IFERROR(100*AP109/'Projection_Base-case'!P107,0)</f>
        <v>0</v>
      </c>
      <c r="AR109" s="234"/>
      <c r="AS109" s="233">
        <f>'Projection_Base-case'!R107-R109</f>
        <v>0</v>
      </c>
      <c r="AT109" s="233">
        <f>IFERROR(100*AS109/'Projection_Base-case'!R107,0)</f>
        <v>0</v>
      </c>
      <c r="AU109" s="234"/>
      <c r="AV109" s="233">
        <f>'Projection_Base-case'!T107-T109</f>
        <v>0</v>
      </c>
      <c r="AW109" s="235">
        <f>IFERROR(100*AV109/'Projection_Base-case'!T107,0)</f>
        <v>0</v>
      </c>
      <c r="AX109" s="237"/>
      <c r="AY109" s="233">
        <f>'Projection_Base-case'!V107-V109</f>
        <v>0</v>
      </c>
      <c r="AZ109" s="233">
        <f>IFERROR(100*AY109/'Projection_Base-case'!V107,0)</f>
        <v>0</v>
      </c>
      <c r="BA109" s="234"/>
      <c r="BB109" s="233">
        <f>'Projection_Base-case'!X107-X109</f>
        <v>0</v>
      </c>
      <c r="BC109" s="233">
        <f>IFERROR(100*BB109/'Projection_Base-case'!X107,0)</f>
        <v>0</v>
      </c>
      <c r="BD109" s="234"/>
      <c r="BE109" s="233">
        <f>'Projection_Base-case'!Z107-Z109</f>
        <v>0</v>
      </c>
      <c r="BF109" s="233">
        <f>IFERROR(100*BE109/'Projection_Base-case'!Z107,0)</f>
        <v>0</v>
      </c>
      <c r="BG109" s="233">
        <f t="shared" si="48"/>
        <v>0</v>
      </c>
      <c r="BH109" s="235">
        <f t="shared" si="49"/>
        <v>0</v>
      </c>
    </row>
    <row r="110" spans="1:60" s="92" customFormat="1" ht="21">
      <c r="A110" s="146"/>
      <c r="B110" s="146"/>
      <c r="C110" s="146"/>
      <c r="D110" s="171" t="s">
        <v>46</v>
      </c>
      <c r="E110" s="172"/>
      <c r="F110" s="173"/>
      <c r="G110" s="199"/>
      <c r="H110" s="233">
        <f>SUMIF($D$6:$D$95,"PBT10",H6:H95)</f>
        <v>0</v>
      </c>
      <c r="I110" s="234"/>
      <c r="J110" s="233">
        <f>SUMIF($D$6:$D$95,"PBT10",J6:J95)</f>
        <v>0</v>
      </c>
      <c r="K110" s="234"/>
      <c r="L110" s="233">
        <f>SUMIF($D$6:$D$95,"PBT10",L6:L95)</f>
        <v>0</v>
      </c>
      <c r="M110" s="234"/>
      <c r="N110" s="235">
        <f>SUMIF($D$6:$D$95,"PBT10",N6:N95)</f>
        <v>0</v>
      </c>
      <c r="O110" s="236"/>
      <c r="P110" s="233">
        <f>SUMIF($D$6:$D$95,"PBT10",P6:P95)</f>
        <v>0</v>
      </c>
      <c r="Q110" s="234"/>
      <c r="R110" s="233">
        <f>SUMIF($D$6:$D$95,"PBT10",R6:R95)</f>
        <v>0</v>
      </c>
      <c r="S110" s="234"/>
      <c r="T110" s="235">
        <f>SUMIF($D$6:$D$95,"PBT10",T6:T95)</f>
        <v>0</v>
      </c>
      <c r="U110" s="237"/>
      <c r="V110" s="233">
        <f>SUMIF($D$6:$D$95,"PBT10",V6:V95)</f>
        <v>0</v>
      </c>
      <c r="W110" s="234"/>
      <c r="X110" s="233">
        <f>SUMIF($D$6:$D$95,"PBT10",X6:X95)</f>
        <v>0</v>
      </c>
      <c r="Y110" s="234"/>
      <c r="Z110" s="233">
        <f>SUMIF($D$6:$D$95,"PBT10",Z6:Z95)</f>
        <v>0</v>
      </c>
      <c r="AA110" s="238"/>
      <c r="AB110" s="235">
        <f>SUMIF($D$6:$D$95,"PBT10",AB6:AB95)</f>
        <v>0</v>
      </c>
      <c r="AC110" s="237"/>
      <c r="AD110" s="233">
        <f>'Projection_Base-case'!H108-H110</f>
        <v>0</v>
      </c>
      <c r="AE110" s="233">
        <f>IFERROR(100*AD110/'Projection_Base-case'!H108,0)</f>
        <v>0</v>
      </c>
      <c r="AF110" s="234"/>
      <c r="AG110" s="233">
        <f>'Projection_Base-case'!J108-J110</f>
        <v>0</v>
      </c>
      <c r="AH110" s="233">
        <f>IFERROR(100*AG110/'Projection_Base-case'!J108,0)</f>
        <v>0</v>
      </c>
      <c r="AI110" s="234"/>
      <c r="AJ110" s="233">
        <f>'Projection_Base-case'!L108-L110</f>
        <v>0</v>
      </c>
      <c r="AK110" s="233">
        <f>IFERROR(100*AJ110/'Projection_Base-case'!L108,0)</f>
        <v>0</v>
      </c>
      <c r="AL110" s="234"/>
      <c r="AM110" s="233">
        <f>-('Projection_Base-case'!N108-N110)</f>
        <v>0</v>
      </c>
      <c r="AN110" s="229">
        <f>IFERROR(IF('Projection_Base-case'!N108&gt;0,100*AM110/'Projection_Base-case'!N108,100*AM110/N110),0)</f>
        <v>0</v>
      </c>
      <c r="AO110" s="237"/>
      <c r="AP110" s="233">
        <f>'Projection_Base-case'!P108-P110</f>
        <v>0</v>
      </c>
      <c r="AQ110" s="233">
        <f>IFERROR(100*AP110/'Projection_Base-case'!P108,0)</f>
        <v>0</v>
      </c>
      <c r="AR110" s="234"/>
      <c r="AS110" s="233">
        <f>'Projection_Base-case'!R108-R110</f>
        <v>0</v>
      </c>
      <c r="AT110" s="233">
        <f>IFERROR(100*AS110/'Projection_Base-case'!R108,0)</f>
        <v>0</v>
      </c>
      <c r="AU110" s="234"/>
      <c r="AV110" s="233">
        <f>'Projection_Base-case'!T108-T110</f>
        <v>0</v>
      </c>
      <c r="AW110" s="235">
        <f>IFERROR(100*AV110/'Projection_Base-case'!T108,0)</f>
        <v>0</v>
      </c>
      <c r="AX110" s="237"/>
      <c r="AY110" s="233">
        <f>'Projection_Base-case'!V108-V110</f>
        <v>0</v>
      </c>
      <c r="AZ110" s="233">
        <f>IFERROR(100*AY110/'Projection_Base-case'!V108,0)</f>
        <v>0</v>
      </c>
      <c r="BA110" s="234"/>
      <c r="BB110" s="233">
        <f>'Projection_Base-case'!X108-X110</f>
        <v>0</v>
      </c>
      <c r="BC110" s="233">
        <f>IFERROR(100*BB110/'Projection_Base-case'!X108,0)</f>
        <v>0</v>
      </c>
      <c r="BD110" s="234"/>
      <c r="BE110" s="233">
        <f>'Projection_Base-case'!Z108-Z110</f>
        <v>0</v>
      </c>
      <c r="BF110" s="233">
        <f>IFERROR(100*BE110/'Projection_Base-case'!Z108,0)</f>
        <v>0</v>
      </c>
      <c r="BG110" s="233">
        <f t="shared" si="48"/>
        <v>0</v>
      </c>
      <c r="BH110" s="235">
        <f t="shared" si="49"/>
        <v>0</v>
      </c>
    </row>
    <row r="111" spans="1:60" s="92" customFormat="1" ht="21">
      <c r="A111" s="146"/>
      <c r="B111" s="146"/>
      <c r="C111" s="146"/>
      <c r="D111" s="171" t="s">
        <v>47</v>
      </c>
      <c r="E111" s="172"/>
      <c r="F111" s="173"/>
      <c r="G111" s="199"/>
      <c r="H111" s="233">
        <f>SUMIF($D$6:$D$95,"PBT11",H6:H95)</f>
        <v>0</v>
      </c>
      <c r="I111" s="234"/>
      <c r="J111" s="233">
        <f>SUMIF($D$6:$D$95,"PBT11",J6:J95)</f>
        <v>0</v>
      </c>
      <c r="K111" s="234"/>
      <c r="L111" s="233">
        <f>SUMIF($D$6:$D$95,"PBT11",L6:L95)</f>
        <v>0</v>
      </c>
      <c r="M111" s="234"/>
      <c r="N111" s="235">
        <f>SUMIF($D$6:$D$95,"PBT11",N6:N95)</f>
        <v>0</v>
      </c>
      <c r="O111" s="236"/>
      <c r="P111" s="233">
        <f>SUMIF($D$6:$D$95,"PBT11",P6:P95)</f>
        <v>0</v>
      </c>
      <c r="Q111" s="234"/>
      <c r="R111" s="233">
        <f>SUMIF($D$6:$D$95,"PBT11",R6:R95)</f>
        <v>0</v>
      </c>
      <c r="S111" s="234"/>
      <c r="T111" s="235">
        <f>SUMIF($D$6:$D$95,"PBT11",T6:T95)</f>
        <v>0</v>
      </c>
      <c r="U111" s="237"/>
      <c r="V111" s="233">
        <f>SUMIF($D$6:$D$95,"PBT11",V6:V95)</f>
        <v>0</v>
      </c>
      <c r="W111" s="234"/>
      <c r="X111" s="233">
        <f>SUMIF($D$6:$D$95,"PBT11",X6:X95)</f>
        <v>0</v>
      </c>
      <c r="Y111" s="234"/>
      <c r="Z111" s="233">
        <f>SUMIF($D$6:$D$95,"PBT11",Z6:Z95)</f>
        <v>0</v>
      </c>
      <c r="AA111" s="238"/>
      <c r="AB111" s="235">
        <f>SUMIF($D$6:$D$95,"PBT11",AB6:AB95)</f>
        <v>0</v>
      </c>
      <c r="AC111" s="237"/>
      <c r="AD111" s="233">
        <f>'Projection_Base-case'!H109-H111</f>
        <v>0</v>
      </c>
      <c r="AE111" s="233">
        <f>IFERROR(100*AD111/'Projection_Base-case'!H109,0)</f>
        <v>0</v>
      </c>
      <c r="AF111" s="234"/>
      <c r="AG111" s="233">
        <f>'Projection_Base-case'!J109-J111</f>
        <v>0</v>
      </c>
      <c r="AH111" s="233">
        <f>IFERROR(100*AG111/'Projection_Base-case'!J109,0)</f>
        <v>0</v>
      </c>
      <c r="AI111" s="234"/>
      <c r="AJ111" s="233">
        <f>'Projection_Base-case'!L109-L111</f>
        <v>0</v>
      </c>
      <c r="AK111" s="233">
        <f>IFERROR(100*AJ111/'Projection_Base-case'!L109,0)</f>
        <v>0</v>
      </c>
      <c r="AL111" s="234"/>
      <c r="AM111" s="233">
        <f>-('Projection_Base-case'!N109-N111)</f>
        <v>0</v>
      </c>
      <c r="AN111" s="229">
        <f>IFERROR(IF('Projection_Base-case'!N109&gt;0,100*AM111/'Projection_Base-case'!N109,100*AM111/N111),0)</f>
        <v>0</v>
      </c>
      <c r="AO111" s="237"/>
      <c r="AP111" s="233">
        <f>'Projection_Base-case'!P109-P111</f>
        <v>0</v>
      </c>
      <c r="AQ111" s="233">
        <f>IFERROR(100*AP111/'Projection_Base-case'!P109,0)</f>
        <v>0</v>
      </c>
      <c r="AR111" s="234"/>
      <c r="AS111" s="233">
        <f>'Projection_Base-case'!R109-R111</f>
        <v>0</v>
      </c>
      <c r="AT111" s="233">
        <f>IFERROR(100*AS111/'Projection_Base-case'!R109,0)</f>
        <v>0</v>
      </c>
      <c r="AU111" s="234"/>
      <c r="AV111" s="233">
        <f>'Projection_Base-case'!T109-T111</f>
        <v>0</v>
      </c>
      <c r="AW111" s="235">
        <f>IFERROR(100*AV111/'Projection_Base-case'!T109,0)</f>
        <v>0</v>
      </c>
      <c r="AX111" s="237"/>
      <c r="AY111" s="233">
        <f>'Projection_Base-case'!V109-V111</f>
        <v>0</v>
      </c>
      <c r="AZ111" s="233">
        <f>IFERROR(100*AY111/'Projection_Base-case'!V109,0)</f>
        <v>0</v>
      </c>
      <c r="BA111" s="234"/>
      <c r="BB111" s="233">
        <f>'Projection_Base-case'!X109-X111</f>
        <v>0</v>
      </c>
      <c r="BC111" s="233">
        <f>IFERROR(100*BB111/'Projection_Base-case'!X109,0)</f>
        <v>0</v>
      </c>
      <c r="BD111" s="234"/>
      <c r="BE111" s="233">
        <f>'Projection_Base-case'!Z109-Z111</f>
        <v>0</v>
      </c>
      <c r="BF111" s="233">
        <f>IFERROR(100*BE111/'Projection_Base-case'!Z109,0)</f>
        <v>0</v>
      </c>
      <c r="BG111" s="233">
        <f t="shared" si="48"/>
        <v>0</v>
      </c>
      <c r="BH111" s="235">
        <f t="shared" si="49"/>
        <v>0</v>
      </c>
    </row>
    <row r="112" spans="1:60" s="92" customFormat="1" ht="21">
      <c r="A112" s="146"/>
      <c r="B112" s="146"/>
      <c r="C112" s="146"/>
      <c r="D112" s="171" t="s">
        <v>48</v>
      </c>
      <c r="E112" s="172"/>
      <c r="F112" s="173"/>
      <c r="G112" s="199"/>
      <c r="H112" s="233">
        <f>SUMIF($D$6:$D$95,"PBT12",H6:H95)</f>
        <v>0</v>
      </c>
      <c r="I112" s="234"/>
      <c r="J112" s="233">
        <f>SUMIF($D$6:$D$95,"PBT12",J6:J95)</f>
        <v>0</v>
      </c>
      <c r="K112" s="234"/>
      <c r="L112" s="233">
        <f>SUMIF($D$6:$D$95,"PBT12",L6:L95)</f>
        <v>0</v>
      </c>
      <c r="M112" s="234"/>
      <c r="N112" s="235">
        <f>SUMIF($D$6:$D$95,"PBT12",N6:N95)</f>
        <v>0</v>
      </c>
      <c r="O112" s="236"/>
      <c r="P112" s="233">
        <f>SUMIF($D$6:$D$95,"PBT12",P6:P95)</f>
        <v>0</v>
      </c>
      <c r="Q112" s="234"/>
      <c r="R112" s="233">
        <f>SUMIF($D$6:$D$95,"PBT12",R6:R95)</f>
        <v>0</v>
      </c>
      <c r="S112" s="234"/>
      <c r="T112" s="235">
        <f>SUMIF($D$6:$D$95,"PBT12",T6:T95)</f>
        <v>0</v>
      </c>
      <c r="U112" s="237"/>
      <c r="V112" s="233">
        <f>SUMIF($D$6:$D$95,"PBT12",V6:V95)</f>
        <v>0</v>
      </c>
      <c r="W112" s="234"/>
      <c r="X112" s="233">
        <f>SUMIF($D$6:$D$95,"PBT12",X6:X95)</f>
        <v>0</v>
      </c>
      <c r="Y112" s="234"/>
      <c r="Z112" s="233">
        <f>SUMIF($D$6:$D$95,"PBT12",Z6:Z95)</f>
        <v>0</v>
      </c>
      <c r="AA112" s="238"/>
      <c r="AB112" s="235">
        <f>SUMIF($D$6:$D$95,"PBT12",AB6:AB95)</f>
        <v>0</v>
      </c>
      <c r="AC112" s="237"/>
      <c r="AD112" s="233">
        <f>'Projection_Base-case'!H110-H112</f>
        <v>0</v>
      </c>
      <c r="AE112" s="233">
        <f>IFERROR(100*AD112/'Projection_Base-case'!H110,0)</f>
        <v>0</v>
      </c>
      <c r="AF112" s="234"/>
      <c r="AG112" s="233">
        <f>'Projection_Base-case'!J110-J112</f>
        <v>0</v>
      </c>
      <c r="AH112" s="233">
        <f>IFERROR(100*AG112/'Projection_Base-case'!J110,0)</f>
        <v>0</v>
      </c>
      <c r="AI112" s="234"/>
      <c r="AJ112" s="233">
        <f>'Projection_Base-case'!L110-L112</f>
        <v>0</v>
      </c>
      <c r="AK112" s="233">
        <f>IFERROR(100*AJ112/'Projection_Base-case'!L110,0)</f>
        <v>0</v>
      </c>
      <c r="AL112" s="234"/>
      <c r="AM112" s="233">
        <f>-('Projection_Base-case'!N110-N112)</f>
        <v>0</v>
      </c>
      <c r="AN112" s="229">
        <f>IFERROR(IF('Projection_Base-case'!N110&gt;0,100*AM112/'Projection_Base-case'!N110,100*AM112/N112),0)</f>
        <v>0</v>
      </c>
      <c r="AO112" s="237"/>
      <c r="AP112" s="233">
        <f>'Projection_Base-case'!P110-P112</f>
        <v>0</v>
      </c>
      <c r="AQ112" s="233">
        <f>IFERROR(100*AP112/'Projection_Base-case'!P110,0)</f>
        <v>0</v>
      </c>
      <c r="AR112" s="234"/>
      <c r="AS112" s="233">
        <f>'Projection_Base-case'!R110-R112</f>
        <v>0</v>
      </c>
      <c r="AT112" s="233">
        <f>IFERROR(100*AS112/'Projection_Base-case'!R110,0)</f>
        <v>0</v>
      </c>
      <c r="AU112" s="234"/>
      <c r="AV112" s="233">
        <f>'Projection_Base-case'!T110-T112</f>
        <v>0</v>
      </c>
      <c r="AW112" s="235">
        <f>IFERROR(100*AV112/'Projection_Base-case'!T110,0)</f>
        <v>0</v>
      </c>
      <c r="AX112" s="237"/>
      <c r="AY112" s="233">
        <f>'Projection_Base-case'!V110-V112</f>
        <v>0</v>
      </c>
      <c r="AZ112" s="233">
        <f>IFERROR(100*AY112/'Projection_Base-case'!V110,0)</f>
        <v>0</v>
      </c>
      <c r="BA112" s="234"/>
      <c r="BB112" s="233">
        <f>'Projection_Base-case'!X110-X112</f>
        <v>0</v>
      </c>
      <c r="BC112" s="233">
        <f>IFERROR(100*BB112/'Projection_Base-case'!X110,0)</f>
        <v>0</v>
      </c>
      <c r="BD112" s="234"/>
      <c r="BE112" s="233">
        <f>'Projection_Base-case'!Z110-Z112</f>
        <v>0</v>
      </c>
      <c r="BF112" s="233">
        <f>IFERROR(100*BE112/'Projection_Base-case'!Z110,0)</f>
        <v>0</v>
      </c>
      <c r="BG112" s="233">
        <f t="shared" si="48"/>
        <v>0</v>
      </c>
      <c r="BH112" s="235">
        <f t="shared" si="49"/>
        <v>0</v>
      </c>
    </row>
    <row r="113" spans="1:60" s="92" customFormat="1" ht="21">
      <c r="A113" s="146"/>
      <c r="B113" s="146"/>
      <c r="C113" s="146"/>
      <c r="D113" s="171" t="s">
        <v>49</v>
      </c>
      <c r="E113" s="172"/>
      <c r="F113" s="173"/>
      <c r="G113" s="199"/>
      <c r="H113" s="233">
        <f>SUMIF($D$6:$D$95,"PBT13",H6:H95)</f>
        <v>0</v>
      </c>
      <c r="I113" s="234"/>
      <c r="J113" s="233">
        <f>SUMIF($D$6:$D$95,"PBT13",J6:J95)</f>
        <v>0</v>
      </c>
      <c r="K113" s="234"/>
      <c r="L113" s="233">
        <f>SUMIF($D$6:$D$95,"PBT13",L6:L95)</f>
        <v>0</v>
      </c>
      <c r="M113" s="234"/>
      <c r="N113" s="235">
        <f>SUMIF($D$6:$D$95,"PBT13",N6:N95)</f>
        <v>0</v>
      </c>
      <c r="O113" s="236"/>
      <c r="P113" s="233">
        <f>SUMIF($D$6:$D$95,"PBT13",P6:P95)</f>
        <v>0</v>
      </c>
      <c r="Q113" s="234"/>
      <c r="R113" s="233">
        <f>SUMIF($D$6:$D$95,"PBT13",R6:R95)</f>
        <v>0</v>
      </c>
      <c r="S113" s="234"/>
      <c r="T113" s="235">
        <f>SUMIF($D$6:$D$95,"PBT13",T6:T95)</f>
        <v>0</v>
      </c>
      <c r="U113" s="237"/>
      <c r="V113" s="233">
        <f>SUMIF($D$6:$D$95,"PBT13",V6:V95)</f>
        <v>0</v>
      </c>
      <c r="W113" s="234"/>
      <c r="X113" s="233">
        <f>SUMIF($D$6:$D$95,"PBT13",X6:X95)</f>
        <v>0</v>
      </c>
      <c r="Y113" s="234"/>
      <c r="Z113" s="233">
        <f>SUMIF($D$6:$D$95,"PBT13",Z6:Z95)</f>
        <v>0</v>
      </c>
      <c r="AA113" s="238"/>
      <c r="AB113" s="235">
        <f>SUMIF($D$6:$D$95,"PBT13",AB6:AB95)</f>
        <v>0</v>
      </c>
      <c r="AC113" s="237"/>
      <c r="AD113" s="233">
        <f>'Projection_Base-case'!H111-H113</f>
        <v>0</v>
      </c>
      <c r="AE113" s="233">
        <f>IFERROR(100*AD113/'Projection_Base-case'!H111,0)</f>
        <v>0</v>
      </c>
      <c r="AF113" s="234"/>
      <c r="AG113" s="233">
        <f>'Projection_Base-case'!J111-J113</f>
        <v>0</v>
      </c>
      <c r="AH113" s="233">
        <f>IFERROR(100*AG113/'Projection_Base-case'!J111,0)</f>
        <v>0</v>
      </c>
      <c r="AI113" s="234"/>
      <c r="AJ113" s="233">
        <f>'Projection_Base-case'!L111-L113</f>
        <v>0</v>
      </c>
      <c r="AK113" s="233">
        <f>IFERROR(100*AJ113/'Projection_Base-case'!L111,0)</f>
        <v>0</v>
      </c>
      <c r="AL113" s="234"/>
      <c r="AM113" s="233">
        <f>-('Projection_Base-case'!N111-N113)</f>
        <v>0</v>
      </c>
      <c r="AN113" s="229">
        <f>IFERROR(IF('Projection_Base-case'!N111&gt;0,100*AM113/'Projection_Base-case'!N111,100*AM113/N113),0)</f>
        <v>0</v>
      </c>
      <c r="AO113" s="237"/>
      <c r="AP113" s="233">
        <f>'Projection_Base-case'!P111-P113</f>
        <v>0</v>
      </c>
      <c r="AQ113" s="233">
        <f>IFERROR(100*AP113/'Projection_Base-case'!P111,0)</f>
        <v>0</v>
      </c>
      <c r="AR113" s="234"/>
      <c r="AS113" s="233">
        <f>'Projection_Base-case'!R111-R113</f>
        <v>0</v>
      </c>
      <c r="AT113" s="233">
        <f>IFERROR(100*AS113/'Projection_Base-case'!R111,0)</f>
        <v>0</v>
      </c>
      <c r="AU113" s="234"/>
      <c r="AV113" s="233">
        <f>'Projection_Base-case'!T111-T113</f>
        <v>0</v>
      </c>
      <c r="AW113" s="235">
        <f>IFERROR(100*AV113/'Projection_Base-case'!T111,0)</f>
        <v>0</v>
      </c>
      <c r="AX113" s="237"/>
      <c r="AY113" s="233">
        <f>'Projection_Base-case'!V111-V113</f>
        <v>0</v>
      </c>
      <c r="AZ113" s="233">
        <f>IFERROR(100*AY113/'Projection_Base-case'!V111,0)</f>
        <v>0</v>
      </c>
      <c r="BA113" s="234"/>
      <c r="BB113" s="233">
        <f>'Projection_Base-case'!X111-X113</f>
        <v>0</v>
      </c>
      <c r="BC113" s="233">
        <f>IFERROR(100*BB113/'Projection_Base-case'!X111,0)</f>
        <v>0</v>
      </c>
      <c r="BD113" s="234"/>
      <c r="BE113" s="233">
        <f>'Projection_Base-case'!Z111-Z113</f>
        <v>0</v>
      </c>
      <c r="BF113" s="233">
        <f>IFERROR(100*BE113/'Projection_Base-case'!Z111,0)</f>
        <v>0</v>
      </c>
      <c r="BG113" s="233">
        <f t="shared" si="48"/>
        <v>0</v>
      </c>
      <c r="BH113" s="235">
        <f t="shared" si="49"/>
        <v>0</v>
      </c>
    </row>
    <row r="114" spans="1:60" s="92" customFormat="1" ht="21">
      <c r="A114" s="146"/>
      <c r="B114" s="146"/>
      <c r="C114" s="146"/>
      <c r="D114" s="171" t="s">
        <v>50</v>
      </c>
      <c r="E114" s="172"/>
      <c r="F114" s="173"/>
      <c r="G114" s="199"/>
      <c r="H114" s="233">
        <f>SUMIF($D$6:$D$95,"PBT14",H6:H95)</f>
        <v>0</v>
      </c>
      <c r="I114" s="234"/>
      <c r="J114" s="233">
        <f>SUMIF($D$6:$D$95,"PBT14",J6:J95)</f>
        <v>0</v>
      </c>
      <c r="K114" s="234"/>
      <c r="L114" s="233">
        <f>SUMIF($D$6:$D$95,"PBT14",L6:L95)</f>
        <v>0</v>
      </c>
      <c r="M114" s="234"/>
      <c r="N114" s="235">
        <f>SUMIF($D$6:$D$95,"PBT14",N6:N95)</f>
        <v>0</v>
      </c>
      <c r="O114" s="236"/>
      <c r="P114" s="233">
        <f>SUMIF($D$6:$D$95,"PBT14",P6:P95)</f>
        <v>0</v>
      </c>
      <c r="Q114" s="234"/>
      <c r="R114" s="233">
        <f>SUMIF($D$6:$D$95,"PBT14",R6:R95)</f>
        <v>0</v>
      </c>
      <c r="S114" s="234"/>
      <c r="T114" s="235">
        <f>SUMIF($D$6:$D$95,"PBT14",T6:T95)</f>
        <v>0</v>
      </c>
      <c r="U114" s="237"/>
      <c r="V114" s="233">
        <f>SUMIF($D$6:$D$95,"PBT14",V6:V95)</f>
        <v>0</v>
      </c>
      <c r="W114" s="234"/>
      <c r="X114" s="233">
        <f>SUMIF($D$6:$D$95,"PBT14",X6:X95)</f>
        <v>0</v>
      </c>
      <c r="Y114" s="234"/>
      <c r="Z114" s="233">
        <f>SUMIF($D$6:$D$95,"PBT14",Z6:Z95)</f>
        <v>0</v>
      </c>
      <c r="AA114" s="238"/>
      <c r="AB114" s="235">
        <f>SUMIF($D$6:$D$95,"PBT14",AB6:AB95)</f>
        <v>0</v>
      </c>
      <c r="AC114" s="237"/>
      <c r="AD114" s="233">
        <f>'Projection_Base-case'!H112-H114</f>
        <v>0</v>
      </c>
      <c r="AE114" s="233">
        <f>IFERROR(100*AD114/'Projection_Base-case'!H112,0)</f>
        <v>0</v>
      </c>
      <c r="AF114" s="234"/>
      <c r="AG114" s="233">
        <f>'Projection_Base-case'!J112-J114</f>
        <v>0</v>
      </c>
      <c r="AH114" s="233">
        <f>IFERROR(100*AG114/'Projection_Base-case'!J112,0)</f>
        <v>0</v>
      </c>
      <c r="AI114" s="234"/>
      <c r="AJ114" s="233">
        <f>'Projection_Base-case'!L112-L114</f>
        <v>0</v>
      </c>
      <c r="AK114" s="233">
        <f>IFERROR(100*AJ114/'Projection_Base-case'!L112,0)</f>
        <v>0</v>
      </c>
      <c r="AL114" s="234"/>
      <c r="AM114" s="233">
        <f>-('Projection_Base-case'!N112-N114)</f>
        <v>0</v>
      </c>
      <c r="AN114" s="229">
        <f>IFERROR(IF('Projection_Base-case'!N112&gt;0,100*AM114/'Projection_Base-case'!N112,100*AM114/N114),0)</f>
        <v>0</v>
      </c>
      <c r="AO114" s="237"/>
      <c r="AP114" s="233">
        <f>'Projection_Base-case'!P112-P114</f>
        <v>0</v>
      </c>
      <c r="AQ114" s="233">
        <f>IFERROR(100*AP114/'Projection_Base-case'!P112,0)</f>
        <v>0</v>
      </c>
      <c r="AR114" s="234"/>
      <c r="AS114" s="233">
        <f>'Projection_Base-case'!R112-R114</f>
        <v>0</v>
      </c>
      <c r="AT114" s="233">
        <f>IFERROR(100*AS114/'Projection_Base-case'!R112,0)</f>
        <v>0</v>
      </c>
      <c r="AU114" s="234"/>
      <c r="AV114" s="233">
        <f>'Projection_Base-case'!T112-T114</f>
        <v>0</v>
      </c>
      <c r="AW114" s="235">
        <f>IFERROR(100*AV114/'Projection_Base-case'!T112,0)</f>
        <v>0</v>
      </c>
      <c r="AX114" s="237"/>
      <c r="AY114" s="233">
        <f>'Projection_Base-case'!V112-V114</f>
        <v>0</v>
      </c>
      <c r="AZ114" s="233">
        <f>IFERROR(100*AY114/'Projection_Base-case'!V112,0)</f>
        <v>0</v>
      </c>
      <c r="BA114" s="234"/>
      <c r="BB114" s="233">
        <f>'Projection_Base-case'!X112-X114</f>
        <v>0</v>
      </c>
      <c r="BC114" s="233">
        <f>IFERROR(100*BB114/'Projection_Base-case'!X112,0)</f>
        <v>0</v>
      </c>
      <c r="BD114" s="234"/>
      <c r="BE114" s="233">
        <f>'Projection_Base-case'!Z112-Z114</f>
        <v>0</v>
      </c>
      <c r="BF114" s="233">
        <f>IFERROR(100*BE114/'Projection_Base-case'!Z112,0)</f>
        <v>0</v>
      </c>
      <c r="BG114" s="233">
        <f t="shared" si="48"/>
        <v>0</v>
      </c>
      <c r="BH114" s="235">
        <f t="shared" si="49"/>
        <v>0</v>
      </c>
    </row>
    <row r="115" spans="1:60" s="92" customFormat="1" ht="21">
      <c r="A115" s="146"/>
      <c r="B115" s="146"/>
      <c r="C115" s="146"/>
      <c r="D115" s="171" t="s">
        <v>51</v>
      </c>
      <c r="E115" s="172"/>
      <c r="F115" s="173"/>
      <c r="G115" s="199"/>
      <c r="H115" s="233">
        <f>SUMIF($D$6:$D$95,"PBT15",H6:H95)</f>
        <v>0</v>
      </c>
      <c r="I115" s="234"/>
      <c r="J115" s="233">
        <f>SUMIF($D$6:$D$95,"PBT15",J6:J95)</f>
        <v>0</v>
      </c>
      <c r="K115" s="234"/>
      <c r="L115" s="233">
        <f>SUMIF($D$6:$D$95,"PBT15",L6:L95)</f>
        <v>0</v>
      </c>
      <c r="M115" s="234"/>
      <c r="N115" s="235">
        <f>SUMIF($D$6:$D$95,"PBT15",N6:N95)</f>
        <v>0</v>
      </c>
      <c r="O115" s="236"/>
      <c r="P115" s="233">
        <f>SUMIF($D$6:$D$95,"PBT15",P6:P95)</f>
        <v>0</v>
      </c>
      <c r="Q115" s="234"/>
      <c r="R115" s="233">
        <f>SUMIF($D$6:$D$95,"PBT15",R6:R95)</f>
        <v>0</v>
      </c>
      <c r="S115" s="234"/>
      <c r="T115" s="235">
        <f>SUMIF($D$6:$D$95,"PBT15",T6:T95)</f>
        <v>0</v>
      </c>
      <c r="U115" s="237"/>
      <c r="V115" s="233">
        <f>SUMIF($D$6:$D$95,"PBT15",V6:V95)</f>
        <v>0</v>
      </c>
      <c r="W115" s="234"/>
      <c r="X115" s="233">
        <f>SUMIF($D$6:$D$95,"PBT15",X6:X95)</f>
        <v>0</v>
      </c>
      <c r="Y115" s="234"/>
      <c r="Z115" s="233">
        <f>SUMIF($D$6:$D$95,"PBT15",Z6:Z95)</f>
        <v>0</v>
      </c>
      <c r="AA115" s="238"/>
      <c r="AB115" s="235">
        <f>SUMIF($D$6:$D$95,"PBT15",AB6:AB95)</f>
        <v>0</v>
      </c>
      <c r="AC115" s="237"/>
      <c r="AD115" s="233">
        <f>'Projection_Base-case'!H113-H115</f>
        <v>0</v>
      </c>
      <c r="AE115" s="233">
        <f>IFERROR(100*AD115/'Projection_Base-case'!H113,0)</f>
        <v>0</v>
      </c>
      <c r="AF115" s="234"/>
      <c r="AG115" s="233">
        <f>'Projection_Base-case'!J113-J115</f>
        <v>0</v>
      </c>
      <c r="AH115" s="233">
        <f>IFERROR(100*AG115/'Projection_Base-case'!J113,0)</f>
        <v>0</v>
      </c>
      <c r="AI115" s="234"/>
      <c r="AJ115" s="233">
        <f>'Projection_Base-case'!L113-L115</f>
        <v>0</v>
      </c>
      <c r="AK115" s="233">
        <f>IFERROR(100*AJ115/'Projection_Base-case'!L113,0)</f>
        <v>0</v>
      </c>
      <c r="AL115" s="234"/>
      <c r="AM115" s="233">
        <f>-('Projection_Base-case'!N113-N115)</f>
        <v>0</v>
      </c>
      <c r="AN115" s="229">
        <f>IFERROR(IF('Projection_Base-case'!N113&gt;0,100*AM115/'Projection_Base-case'!N113,100*AM115/N115),0)</f>
        <v>0</v>
      </c>
      <c r="AO115" s="237"/>
      <c r="AP115" s="233">
        <f>'Projection_Base-case'!P113-P115</f>
        <v>0</v>
      </c>
      <c r="AQ115" s="233">
        <f>IFERROR(100*AP115/'Projection_Base-case'!P113,0)</f>
        <v>0</v>
      </c>
      <c r="AR115" s="234"/>
      <c r="AS115" s="233">
        <f>'Projection_Base-case'!R113-R115</f>
        <v>0</v>
      </c>
      <c r="AT115" s="233">
        <f>IFERROR(100*AS115/'Projection_Base-case'!R113,0)</f>
        <v>0</v>
      </c>
      <c r="AU115" s="234"/>
      <c r="AV115" s="233">
        <f>'Projection_Base-case'!T113-T115</f>
        <v>0</v>
      </c>
      <c r="AW115" s="235">
        <f>IFERROR(100*AV115/'Projection_Base-case'!T113,0)</f>
        <v>0</v>
      </c>
      <c r="AX115" s="237"/>
      <c r="AY115" s="233">
        <f>'Projection_Base-case'!V113-V115</f>
        <v>0</v>
      </c>
      <c r="AZ115" s="233">
        <f>IFERROR(100*AY115/'Projection_Base-case'!V113,0)</f>
        <v>0</v>
      </c>
      <c r="BA115" s="234"/>
      <c r="BB115" s="233">
        <f>'Projection_Base-case'!X113-X115</f>
        <v>0</v>
      </c>
      <c r="BC115" s="233">
        <f>IFERROR(100*BB115/'Projection_Base-case'!X113,0)</f>
        <v>0</v>
      </c>
      <c r="BD115" s="234"/>
      <c r="BE115" s="233">
        <f>'Projection_Base-case'!Z113-Z115</f>
        <v>0</v>
      </c>
      <c r="BF115" s="233">
        <f>IFERROR(100*BE115/'Projection_Base-case'!Z113,0)</f>
        <v>0</v>
      </c>
      <c r="BG115" s="233">
        <f t="shared" si="48"/>
        <v>0</v>
      </c>
      <c r="BH115" s="235">
        <f t="shared" si="49"/>
        <v>0</v>
      </c>
    </row>
    <row r="116" spans="1:60" s="92" customFormat="1" ht="48.75" customHeight="1" thickBot="1">
      <c r="A116" s="146"/>
      <c r="B116" s="146"/>
      <c r="C116" s="146"/>
      <c r="D116" s="445" t="s">
        <v>52</v>
      </c>
      <c r="E116" s="446"/>
      <c r="F116" s="446"/>
      <c r="G116" s="200"/>
      <c r="H116" s="220">
        <f>SUM(H101:H115)</f>
        <v>0</v>
      </c>
      <c r="I116" s="221"/>
      <c r="J116" s="220">
        <f>SUM(J101:J115)</f>
        <v>0</v>
      </c>
      <c r="K116" s="221"/>
      <c r="L116" s="220">
        <f>SUM(L101:L115)</f>
        <v>0</v>
      </c>
      <c r="M116" s="221"/>
      <c r="N116" s="222">
        <f>SUM(N101:N115)</f>
        <v>0</v>
      </c>
      <c r="O116" s="223"/>
      <c r="P116" s="220">
        <f>SUM(P101:P115)</f>
        <v>0</v>
      </c>
      <c r="Q116" s="221"/>
      <c r="R116" s="220">
        <f>SUM(R101:R115)</f>
        <v>0</v>
      </c>
      <c r="S116" s="221"/>
      <c r="T116" s="222">
        <f>SUM(T101:T115)</f>
        <v>0</v>
      </c>
      <c r="U116" s="224"/>
      <c r="V116" s="220">
        <f>SUM(V101:V115)</f>
        <v>0</v>
      </c>
      <c r="W116" s="221"/>
      <c r="X116" s="220">
        <f>SUM(X101:X115)</f>
        <v>0</v>
      </c>
      <c r="Y116" s="221"/>
      <c r="Z116" s="220">
        <f>SUM(Z101:Z115)</f>
        <v>0</v>
      </c>
      <c r="AA116" s="225"/>
      <c r="AB116" s="222">
        <f>SUM(AB101:AB115)</f>
        <v>0</v>
      </c>
      <c r="AC116" s="226"/>
      <c r="AD116" s="220">
        <f>'Projection_Base-case'!H114-H116</f>
        <v>0</v>
      </c>
      <c r="AE116" s="220">
        <f>IFERROR(100*AD116/'Projection_Base-case'!H114,0)</f>
        <v>0</v>
      </c>
      <c r="AF116" s="221"/>
      <c r="AG116" s="220">
        <f>'Projection_Base-case'!J114-J116</f>
        <v>0</v>
      </c>
      <c r="AH116" s="220">
        <f>IFERROR(100*AG116/'Projection_Base-case'!J114,0)</f>
        <v>0</v>
      </c>
      <c r="AI116" s="221"/>
      <c r="AJ116" s="220">
        <f>'Projection_Base-case'!L114-L116</f>
        <v>0</v>
      </c>
      <c r="AK116" s="220">
        <f>IFERROR(100*AJ116/'Projection_Base-case'!L114,0)</f>
        <v>0</v>
      </c>
      <c r="AL116" s="221"/>
      <c r="AM116" s="220">
        <f>-('Projection_Base-case'!N114-N116)</f>
        <v>0</v>
      </c>
      <c r="AN116" s="299">
        <f>IFERROR(IF('Projection_Base-case'!N114&gt;0,100*AM116/'Projection_Base-case'!N114,100*AM116/N116),0)</f>
        <v>0</v>
      </c>
      <c r="AO116" s="224"/>
      <c r="AP116" s="220">
        <f>'Projection_Base-case'!P114-P116</f>
        <v>0</v>
      </c>
      <c r="AQ116" s="220">
        <f>IFERROR(100*AP116/'Projection_Base-case'!P114,0)</f>
        <v>0</v>
      </c>
      <c r="AR116" s="221"/>
      <c r="AS116" s="220">
        <f>'Projection_Base-case'!R114-R116</f>
        <v>0</v>
      </c>
      <c r="AT116" s="220">
        <f>IFERROR(100*AS116/'Projection_Base-case'!R114,0)</f>
        <v>0</v>
      </c>
      <c r="AU116" s="221"/>
      <c r="AV116" s="220">
        <f>'Projection_Base-case'!T114-T116</f>
        <v>0</v>
      </c>
      <c r="AW116" s="222">
        <f>IFERROR(100*AV116/'Projection_Base-case'!T114,0)</f>
        <v>0</v>
      </c>
      <c r="AX116" s="224"/>
      <c r="AY116" s="220">
        <f>'Projection_Base-case'!V114-V116</f>
        <v>0</v>
      </c>
      <c r="AZ116" s="220">
        <f>IFERROR(100*AY116/'Projection_Base-case'!V114,0)</f>
        <v>0</v>
      </c>
      <c r="BA116" s="221"/>
      <c r="BB116" s="220">
        <f>'Projection_Base-case'!X114-X116</f>
        <v>0</v>
      </c>
      <c r="BC116" s="220">
        <f>IFERROR(100*BB116/'Projection_Base-case'!X114,0)</f>
        <v>0</v>
      </c>
      <c r="BD116" s="221"/>
      <c r="BE116" s="220">
        <f>'Projection_Base-case'!Z114-Z116</f>
        <v>0</v>
      </c>
      <c r="BF116" s="220">
        <f>IFERROR(100*BE116/'Projection_Base-case'!Z114,0)</f>
        <v>0</v>
      </c>
      <c r="BG116" s="220">
        <f t="shared" si="48"/>
        <v>0</v>
      </c>
      <c r="BH116" s="222">
        <f t="shared" si="49"/>
        <v>0</v>
      </c>
    </row>
    <row r="123" spans="1:60" ht="18" customHeight="1"/>
    <row r="124" spans="1:60" ht="62.4" customHeight="1"/>
    <row r="125" spans="1:60" ht="15.6" customHeight="1"/>
  </sheetData>
  <sheetProtection algorithmName="SHA-512" hashValue="4qb4A09Ndoe/v3TguDmf3GpeFk5xCK+USa+uAcgZCFzJM6HB0rQc6BG4dxr0T+s5mgLNM0sV+33gd+Ejs5kMVQ==" saltValue="OeRn0F9zYnx0kEyt0o84ww==" spinCount="100000" sheet="1" objects="1" scenarios="1"/>
  <mergeCells count="38">
    <mergeCell ref="BD4:BF4"/>
    <mergeCell ref="K4:L4"/>
    <mergeCell ref="M4:N4"/>
    <mergeCell ref="O4:P4"/>
    <mergeCell ref="BA4:BC4"/>
    <mergeCell ref="AA4:AB4"/>
    <mergeCell ref="D116:F116"/>
    <mergeCell ref="AF4:AH4"/>
    <mergeCell ref="AI4:AK4"/>
    <mergeCell ref="AL4:AN4"/>
    <mergeCell ref="AO4:AQ4"/>
    <mergeCell ref="Q4:R4"/>
    <mergeCell ref="S4:T4"/>
    <mergeCell ref="U4:V4"/>
    <mergeCell ref="W4:X4"/>
    <mergeCell ref="Y4:Z4"/>
    <mergeCell ref="AC4:AE4"/>
    <mergeCell ref="D3:D5"/>
    <mergeCell ref="E3:E5"/>
    <mergeCell ref="F3:F5"/>
    <mergeCell ref="G3:N3"/>
    <mergeCell ref="D100:BH100"/>
    <mergeCell ref="A2:F2"/>
    <mergeCell ref="AC2:BH2"/>
    <mergeCell ref="A3:A5"/>
    <mergeCell ref="B3:B5"/>
    <mergeCell ref="C3:C5"/>
    <mergeCell ref="G2:AB2"/>
    <mergeCell ref="U3:AB3"/>
    <mergeCell ref="AX4:AZ4"/>
    <mergeCell ref="O3:T3"/>
    <mergeCell ref="AC3:AN3"/>
    <mergeCell ref="AO3:AW3"/>
    <mergeCell ref="AR4:AT4"/>
    <mergeCell ref="AU4:AW4"/>
    <mergeCell ref="AX3:BH3"/>
    <mergeCell ref="G4:H4"/>
    <mergeCell ref="I4:J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A00-000000000000}">
          <x14:formula1>
            <xm:f>'Drop-down lists'!$B$3:$B$5</xm:f>
          </x14:formula1>
          <xm:sqref>E123</xm:sqref>
        </x14:dataValidation>
        <x14:dataValidation type="list" allowBlank="1" showInputMessage="1" showErrorMessage="1" xr:uid="{00000000-0002-0000-0A00-000001000000}">
          <x14:formula1>
            <xm:f>'Drop-down lists'!$A$3:$A$17</xm:f>
          </x14:formula1>
          <xm:sqref>D123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21540-9067-445E-B2E3-8EB36D00F467}">
  <dimension ref="A1:W100"/>
  <sheetViews>
    <sheetView tabSelected="1" zoomScale="85" zoomScaleNormal="85" workbookViewId="0">
      <pane ySplit="4" topLeftCell="A7" activePane="bottomLeft" state="frozen"/>
      <selection pane="bottomLeft" activeCell="B7" sqref="B7"/>
    </sheetView>
  </sheetViews>
  <sheetFormatPr baseColWidth="10" defaultRowHeight="14.4"/>
  <cols>
    <col min="2" max="2" width="27.44140625" customWidth="1"/>
    <col min="3" max="3" width="24.33203125" customWidth="1"/>
    <col min="4" max="4" width="27.44140625" customWidth="1"/>
    <col min="5" max="5" width="25.5546875" customWidth="1"/>
    <col min="6" max="6" width="20.77734375" customWidth="1"/>
    <col min="7" max="7" width="23.77734375" customWidth="1"/>
    <col min="9" max="16" width="11.5546875" hidden="1" customWidth="1"/>
    <col min="17" max="17" width="11.5546875" style="302" hidden="1" customWidth="1"/>
    <col min="18" max="19" width="11.5546875" hidden="1" customWidth="1"/>
    <col min="20" max="20" width="13.77734375" hidden="1" customWidth="1"/>
    <col min="21" max="23" width="11.5546875" hidden="1" customWidth="1"/>
    <col min="24" max="24" width="0" hidden="1" customWidth="1"/>
  </cols>
  <sheetData>
    <row r="1" spans="1:23" ht="67.2" customHeight="1">
      <c r="A1" s="486" t="s">
        <v>328</v>
      </c>
      <c r="B1" s="487"/>
      <c r="C1" s="487"/>
      <c r="D1" s="487"/>
      <c r="E1" s="487"/>
      <c r="F1" s="487"/>
      <c r="G1" s="487"/>
      <c r="H1" s="487"/>
    </row>
    <row r="2" spans="1:23" ht="43.2" customHeight="1">
      <c r="A2" s="488" t="s">
        <v>334</v>
      </c>
      <c r="B2" s="488"/>
      <c r="C2" s="488"/>
      <c r="D2" s="488"/>
      <c r="E2" s="488"/>
      <c r="F2" s="488"/>
      <c r="G2" s="488"/>
      <c r="H2" s="488"/>
      <c r="R2" s="302" t="str">
        <f>IF(ISBLANK(E2),"",IF(E2&lt;=1948,"Avant 1949",IF(AND(1949&lt;=E2,E2&lt;=1973),"1949-1973",IF(AND(1974&lt;=E2,E2&lt;=2000),"1974-2000",IF(AND(2001&lt;=E2,E2&lt;=2012),"2001-2012",IF(E2&gt;=2013,"Après 2012"))))))</f>
        <v/>
      </c>
    </row>
    <row r="3" spans="1:23">
      <c r="A3" t="s">
        <v>299</v>
      </c>
      <c r="B3" t="s">
        <v>324</v>
      </c>
      <c r="C3" t="s">
        <v>271</v>
      </c>
      <c r="D3" t="s">
        <v>268</v>
      </c>
      <c r="E3" t="s">
        <v>325</v>
      </c>
      <c r="F3" t="s">
        <v>270</v>
      </c>
      <c r="G3" s="318" t="s">
        <v>326</v>
      </c>
    </row>
    <row r="4" spans="1:23" ht="31.2">
      <c r="C4" s="320" t="s">
        <v>337</v>
      </c>
      <c r="D4" s="320" t="s">
        <v>337</v>
      </c>
      <c r="E4" s="320" t="s">
        <v>338</v>
      </c>
      <c r="F4" s="320" t="s">
        <v>337</v>
      </c>
      <c r="G4" s="318" t="s">
        <v>327</v>
      </c>
      <c r="H4" s="301"/>
      <c r="I4" s="301"/>
      <c r="J4" s="301"/>
      <c r="L4" t="s">
        <v>292</v>
      </c>
      <c r="O4" t="s">
        <v>269</v>
      </c>
      <c r="Q4" s="302" t="s">
        <v>287</v>
      </c>
      <c r="T4" t="s">
        <v>293</v>
      </c>
    </row>
    <row r="5" spans="1:23">
      <c r="A5">
        <v>1</v>
      </c>
      <c r="B5" s="585"/>
      <c r="C5" s="317"/>
      <c r="D5" s="317"/>
      <c r="E5" s="586"/>
      <c r="F5" s="317"/>
      <c r="G5" s="319" t="str">
        <f>IF(AND(C5=$T$5,D5=$U$5,F5=$W$5,Q5=$V$5),"PBT1",IF(AND(C5=$T$6,D5=$U$6,F5=$W$6,Q5=$V$6),"PBT2",IF(AND(C5=$T$7,D5=$U$7,F5=$W$7,Q5=$V$7),"PBT3",IF(AND(C5=$T$8,D5=$U$8,F5=$W$8,Q5=$V$8),"PBT4",IF(AND(C5=$T$9,D5=$U$9,F5=$W$9,Q5=$V$9),"PBT5",IF(AND(C5=$T$10,D5=$U$10,F5=$W$10,Q5=$V$10),"PBT6",IF(AND(C5=$T$11,D5=$U$11,F5=$W$11,Q5=$V$11),"PBT7",IF(AND(C5=$T$12,D5=$U$12,F5=$W$12,Q5=$V$12),"PBT8",IF(AND(C5=$T$13,D5=$U$13,F5=$W$13,Q5=$V$13),"PBT9",IF(AND(C5=$T$14,D5=$U$14,F5=$W$14,Q5=$V$14),"PBT10",""))))))))))</f>
        <v/>
      </c>
      <c r="K5" t="str">
        <f>IF(G5&lt;&gt;"",B5,"")</f>
        <v/>
      </c>
      <c r="L5" s="304">
        <f>IF($G5&lt;&gt;"",B5,IF($G6&lt;&gt;"",B6,IF($G7&lt;&gt;"",B7,IF($G8&lt;&gt;"",B8,IF($G9&lt;&gt;"",B9,IF($G10&lt;&gt;"",B10,IF($G11&lt;&gt;"",B11,IF($G12&lt;&gt;"",B12,IF($G13&lt;&gt;"",B13,IF($G14&lt;&gt;"",B14,IF($G15&lt;&gt;"",B15,IF($G16&lt;&gt;"",B16,IF($G17&lt;&gt;"",B17,IF($G18&lt;&gt;"",B18,IF($G19&lt;&gt;"",B19,IF($G20&lt;&gt;"",B20,IF($G21&lt;&gt;"",B21,IF($G22&lt;&gt;"",B22,IF($G23&lt;&gt;"",B23,IF($G24&lt;&gt;"",B24,IF($G25&lt;&gt;"",B25,IF($G26&lt;&gt;"",B26,IF($G27&lt;&gt;"",B27,IF($G28&lt;&gt;"",B28,IF($G29&lt;&gt;"",B29,IF($G30&lt;&gt;"",B30,IF($G31&lt;&gt;"",B31,IF($G32&lt;&gt;"",B32,IF($G33&lt;&gt;"",B33,IF($G34&lt;&gt;"",B34,IF($G35&lt;&gt;"",B35,IF($G36&lt;&gt;"",B36,IF($G37&lt;&gt;"",B37,IF($G38&lt;&gt;"",B38,IF($G39&lt;&gt;"",B39,IF($G40&lt;&gt;"",B40,IF($G41&lt;&gt;"",B41,IF($G42&lt;&gt;"",B42,IF($G43&lt;&gt;"",B43,IF($G44&lt;&gt;"",B44,IF($G45&lt;&gt;"",B45,IF($G46&lt;&gt;"",B46,IF($G47&lt;&gt;"",B47,IF($G48&lt;&gt;"",B48,IF($G49&lt;&gt;"",B49,IF($G50&lt;&gt;"",B50,IF($G51&lt;&gt;"",B51,IF($G52&lt;&gt;"",B52,IF($G53&lt;&gt;"",B53,IF($G54&lt;&gt;"",B54,IF($G55&lt;&gt;"",B55,IF($G56&lt;&gt;"",B56,IF($G57&lt;&gt;"",B57,IF($G58&lt;&gt;"",B58,IF($G59&lt;&gt;"",B59,IF($G60&lt;&gt;"",B60,IF($G61&lt;&gt;"",B61,IF($G62&lt;&gt;"",B62,IF($G63&lt;&gt;"",B63,IF($G64&lt;&gt;"",B64,IF($G65&lt;&gt;"",B65,IF($G66&lt;&gt;"",B66,IF($G67&lt;&gt;"",B67,IF($G68&lt;&gt;"",B68,IF($G69&lt;&gt;"",B69,0)))))))))))))))))))))))))))))))))))))))))))))))))))))))))))))))))</f>
        <v>0</v>
      </c>
      <c r="M5" t="str">
        <f>IF(G5&lt;&gt;"",E5,"")</f>
        <v/>
      </c>
      <c r="O5" s="304">
        <f>IF($G5&lt;&gt;"",E5,IF($G6&lt;&gt;"",E6,IF($G7&lt;&gt;"",E7,IF($G8&lt;&gt;"",E8,IF($G9&lt;&gt;"",E9,IF($G10&lt;&gt;"",E10,IF($G11&lt;&gt;"",E11,IF($G12&lt;&gt;"",E12,IF($G13&lt;&gt;"",E13,IF($G14&lt;&gt;"",E14,IF($G15&lt;&gt;"",E15,IF($G16&lt;&gt;"",E16,IF($G17&lt;&gt;"",E17,IF($G18&lt;&gt;"",E18,IF($G19&lt;&gt;"",E19,IF($G20&lt;&gt;"",E20,IF($G21&lt;&gt;"",E21,IF($G22&lt;&gt;"",E22,IF($G23&lt;&gt;"",E23,IF($G24&lt;&gt;"",E24,IF($G25&lt;&gt;"",E25,IF($G26&lt;&gt;"",E26,IF($G27&lt;&gt;"",E27,IF($G28&lt;&gt;"",E28,IF($G29&lt;&gt;"",E29,IF($G30&lt;&gt;"",E30,IF($G31&lt;&gt;"",E31,IF($G32&lt;&gt;"",E32,IF($G33&lt;&gt;"",E33,IF($G34&lt;&gt;"",E34,IF($G35&lt;&gt;"",E35,IF($G36&lt;&gt;"",E36,IF($G37&lt;&gt;"",E37,IF($G38&lt;&gt;"",E38,IF($G39&lt;&gt;"",E39,IF($G40&lt;&gt;"",E40,IF($G41&lt;&gt;"",E41,IF($G42&lt;&gt;"",E42,IF($G43&lt;&gt;"",E43,IF($G44&lt;&gt;"",E44,IF($G45&lt;&gt;"",E45,IF($G46&lt;&gt;"",E46,IF($G47&lt;&gt;"",E47,IF($G48&lt;&gt;"",E48,IF($G49&lt;&gt;"",E49,IF($G50&lt;&gt;"",E50,IF($G51&lt;&gt;"",E51,IF($G52&lt;&gt;"",E52,IF($G53&lt;&gt;"",E53,IF($G54&lt;&gt;"",E54,IF($G55&lt;&gt;"",E55,IF($G56&lt;&gt;"",E56,IF($G57&lt;&gt;"",E57,IF($G58&lt;&gt;"",E58,IF($G59&lt;&gt;"",E59,IF($G60&lt;&gt;"",E60,IF($G61&lt;&gt;"",E61,IF($G62&lt;&gt;"",E62,IF($G63&lt;&gt;"",E63,IF($G64&lt;&gt;"",E64,IF($G65&lt;&gt;"",E65,IF($G66&lt;&gt;"",E66,IF($G67&lt;&gt;"",E67,IF($G68&lt;&gt;"",E68,IF($G69&lt;&gt;"",E69,0)))))))))))))))))))))))))))))))))))))))))))))))))))))))))))))))))</f>
        <v>0</v>
      </c>
      <c r="Q5" s="302" t="str">
        <f>IF(ISBLANK(E5),"",IF(AND(1&lt;=E5,E5&lt;=199),"1-199",IF(AND(200&lt;=E5,E5&lt;=1000),"200-1000",IF(AND(1001&lt;=E5,E5&lt;=16000),"1001-16000",IF(E5&gt;=16001,"Supérieur à 16000")))))</f>
        <v/>
      </c>
      <c r="S5" t="s">
        <v>37</v>
      </c>
      <c r="T5" t="s">
        <v>272</v>
      </c>
      <c r="U5" t="s">
        <v>277</v>
      </c>
      <c r="V5" t="s">
        <v>281</v>
      </c>
      <c r="W5" s="300" t="s">
        <v>284</v>
      </c>
    </row>
    <row r="6" spans="1:23">
      <c r="A6">
        <v>2</v>
      </c>
      <c r="B6" s="585"/>
      <c r="C6" s="317"/>
      <c r="D6" s="317"/>
      <c r="E6" s="586"/>
      <c r="F6" s="317"/>
      <c r="G6" s="319" t="str">
        <f t="shared" ref="G6:G69" si="0">IF(AND(C6=$T$5,D6=$U$5,F6=$W$5,Q6=$V$5),"PBT1",IF(AND(C6=$T$6,D6=$U$6,F6=$W$6,Q6=$V$6),"PBT2",IF(AND(C6=$T$7,D6=$U$7,F6=$W$7,Q6=$V$7),"PBT3",IF(AND(C6=$T$8,D6=$U$8,F6=$W$8,Q6=$V$8),"PBT4",IF(AND(C6=$T$9,D6=$U$9,F6=$W$9,Q6=$V$9),"PBT5",IF(AND(C6=$T$10,D6=$U$10,F6=$W$10,Q6=$V$10),"PBT6",IF(AND(C6=$T$11,D6=$U$11,F6=$W$11,Q6=$V$11),"PBT7",IF(AND(C6=$T$12,D6=$U$12,F6=$W$12,Q6=$V$12),"PBT8",IF(AND(C6=$T$13,D6=$U$13,F6=$W$13,Q6=$V$13),"PBT9",IF(AND(C6=$T$14,D6=$U$14,F6=$W$14,Q6=$V$14),"PBT10",""))))))))))</f>
        <v/>
      </c>
      <c r="K6" t="str">
        <f t="shared" ref="K6:K69" si="1">IF(G6&lt;&gt;"",B6,"")</f>
        <v/>
      </c>
      <c r="L6" s="304">
        <f t="shared" ref="L6:L69" si="2">IF($G6&lt;&gt;"",B6,IF($G7&lt;&gt;"",B7,IF($G8&lt;&gt;"",B8,IF($G9&lt;&gt;"",B9,IF($G10&lt;&gt;"",B10,IF($G11&lt;&gt;"",B11,IF($G12&lt;&gt;"",B12,IF($G13&lt;&gt;"",B13,IF($G14&lt;&gt;"",B14,IF($G15&lt;&gt;"",B15,IF($G16&lt;&gt;"",B16,IF($G17&lt;&gt;"",B17,IF($G18&lt;&gt;"",B18,IF($G19&lt;&gt;"",B19,IF($G20&lt;&gt;"",B20,IF($G21&lt;&gt;"",B21,IF($G22&lt;&gt;"",B22,IF($G23&lt;&gt;"",B23,IF($G24&lt;&gt;"",B24,IF($G25&lt;&gt;"",B25,IF($G26&lt;&gt;"",B26,IF($G27&lt;&gt;"",B27,IF($G28&lt;&gt;"",B28,IF($G29&lt;&gt;"",B29,IF($G30&lt;&gt;"",B30,IF($G31&lt;&gt;"",B31,IF($G32&lt;&gt;"",B32,IF($G33&lt;&gt;"",B33,IF($G34&lt;&gt;"",B34,IF($G35&lt;&gt;"",B35,IF($G36&lt;&gt;"",B36,IF($G37&lt;&gt;"",B37,IF($G38&lt;&gt;"",B38,IF($G39&lt;&gt;"",B39,IF($G40&lt;&gt;"",B40,IF($G41&lt;&gt;"",B41,IF($G42&lt;&gt;"",B42,IF($G43&lt;&gt;"",B43,IF($G44&lt;&gt;"",B44,IF($G45&lt;&gt;"",B45,IF($G46&lt;&gt;"",B46,IF($G47&lt;&gt;"",B47,IF($G48&lt;&gt;"",B48,IF($G49&lt;&gt;"",B49,IF($G50&lt;&gt;"",B50,IF($G51&lt;&gt;"",B51,IF($G52&lt;&gt;"",B52,IF($G53&lt;&gt;"",B53,IF($G54&lt;&gt;"",B54,IF($G55&lt;&gt;"",B55,IF($G56&lt;&gt;"",B56,IF($G57&lt;&gt;"",B57,IF($G58&lt;&gt;"",B58,IF($G59&lt;&gt;"",B59,IF($G60&lt;&gt;"",B60,IF($G61&lt;&gt;"",B61,IF($G62&lt;&gt;"",B62,IF($G63&lt;&gt;"",B63,IF($G64&lt;&gt;"",B64,IF($G65&lt;&gt;"",B65,IF($G66&lt;&gt;"",B66,IF($G67&lt;&gt;"",B67,IF($G68&lt;&gt;"",B68,IF($G69&lt;&gt;"",B69,IF($G70&lt;&gt;"",B70,0)))))))))))))))))))))))))))))))))))))))))))))))))))))))))))))))))</f>
        <v>0</v>
      </c>
      <c r="M6" t="str">
        <f t="shared" ref="M6:M69" si="3">IF(G6&lt;&gt;"",E6,"")</f>
        <v/>
      </c>
      <c r="O6" s="304">
        <f t="shared" ref="O6:O69" si="4">IF($G6&lt;&gt;"",E6,IF($G7&lt;&gt;"",E7,IF($G8&lt;&gt;"",E8,IF($G9&lt;&gt;"",E9,IF($G10&lt;&gt;"",E10,IF($G11&lt;&gt;"",E11,IF($G12&lt;&gt;"",E12,IF($G13&lt;&gt;"",E13,IF($G14&lt;&gt;"",E14,IF($G15&lt;&gt;"",E15,IF($G16&lt;&gt;"",E16,IF($G17&lt;&gt;"",E17,IF($G18&lt;&gt;"",E18,IF($G19&lt;&gt;"",E19,IF($G20&lt;&gt;"",E20,IF($G21&lt;&gt;"",E21,IF($G22&lt;&gt;"",E22,IF($G23&lt;&gt;"",E23,IF($G24&lt;&gt;"",E24,IF($G25&lt;&gt;"",E25,IF($G26&lt;&gt;"",E26,IF($G27&lt;&gt;"",E27,IF($G28&lt;&gt;"",E28,IF($G29&lt;&gt;"",E29,IF($G30&lt;&gt;"",E30,IF($G31&lt;&gt;"",E31,IF($G32&lt;&gt;"",E32,IF($G33&lt;&gt;"",E33,IF($G34&lt;&gt;"",E34,IF($G35&lt;&gt;"",E35,IF($G36&lt;&gt;"",E36,IF($G37&lt;&gt;"",E37,IF($G38&lt;&gt;"",E38,IF($G39&lt;&gt;"",E39,IF($G40&lt;&gt;"",E40,IF($G41&lt;&gt;"",E41,IF($G42&lt;&gt;"",E42,IF($G43&lt;&gt;"",E43,IF($G44&lt;&gt;"",E44,IF($G45&lt;&gt;"",E45,IF($G46&lt;&gt;"",E46,IF($G47&lt;&gt;"",E47,IF($G48&lt;&gt;"",E48,IF($G49&lt;&gt;"",E49,IF($G50&lt;&gt;"",E50,IF($G51&lt;&gt;"",E51,IF($G52&lt;&gt;"",E52,IF($G53&lt;&gt;"",E53,IF($G54&lt;&gt;"",E54,IF($G55&lt;&gt;"",E55,IF($G56&lt;&gt;"",E56,IF($G57&lt;&gt;"",E57,IF($G58&lt;&gt;"",E58,IF($G59&lt;&gt;"",E59,IF($G60&lt;&gt;"",E60,IF($G61&lt;&gt;"",E61,IF($G62&lt;&gt;"",E62,IF($G63&lt;&gt;"",E63,IF($G64&lt;&gt;"",E64,IF($G65&lt;&gt;"",E65,IF($G66&lt;&gt;"",E66,IF($G67&lt;&gt;"",E67,IF($G68&lt;&gt;"",E68,IF($G69&lt;&gt;"",E69,IF($G70&lt;&gt;"",E70,0)))))))))))))))))))))))))))))))))))))))))))))))))))))))))))))))))</f>
        <v>0</v>
      </c>
      <c r="Q6" s="302" t="str">
        <f t="shared" ref="Q6:Q60" si="5">IF(ISBLANK(E6),"",IF(AND(1&lt;=E6,E6&lt;=199),"1-199",IF(AND(200&lt;=E6,E6&lt;=1000),"200-1000",IF(AND(1001&lt;=E6,E6&lt;=16000),"1001-16000",IF(E6&gt;=16001,"Supérieur à 16000")))))</f>
        <v/>
      </c>
      <c r="S6" t="s">
        <v>38</v>
      </c>
      <c r="T6" t="s">
        <v>272</v>
      </c>
      <c r="U6" t="s">
        <v>277</v>
      </c>
      <c r="V6" t="s">
        <v>282</v>
      </c>
      <c r="W6" s="300" t="s">
        <v>284</v>
      </c>
    </row>
    <row r="7" spans="1:23">
      <c r="A7">
        <v>3</v>
      </c>
      <c r="B7" s="585"/>
      <c r="C7" s="317"/>
      <c r="D7" s="317"/>
      <c r="E7" s="586"/>
      <c r="F7" s="317"/>
      <c r="G7" s="319" t="str">
        <f t="shared" si="0"/>
        <v/>
      </c>
      <c r="K7" t="str">
        <f t="shared" si="1"/>
        <v/>
      </c>
      <c r="L7" s="304">
        <f t="shared" si="2"/>
        <v>0</v>
      </c>
      <c r="M7" t="str">
        <f t="shared" si="3"/>
        <v/>
      </c>
      <c r="O7" s="304">
        <f t="shared" si="4"/>
        <v>0</v>
      </c>
      <c r="Q7" s="302" t="str">
        <f t="shared" si="5"/>
        <v/>
      </c>
      <c r="S7" t="s">
        <v>39</v>
      </c>
      <c r="T7" t="s">
        <v>272</v>
      </c>
      <c r="U7" t="s">
        <v>343</v>
      </c>
      <c r="V7" t="s">
        <v>281</v>
      </c>
      <c r="W7" s="300" t="s">
        <v>284</v>
      </c>
    </row>
    <row r="8" spans="1:23">
      <c r="A8">
        <v>4</v>
      </c>
      <c r="B8" s="585"/>
      <c r="C8" s="317"/>
      <c r="D8" s="317"/>
      <c r="E8" s="586"/>
      <c r="F8" s="317"/>
      <c r="G8" s="319" t="str">
        <f t="shared" si="0"/>
        <v/>
      </c>
      <c r="K8" t="str">
        <f t="shared" si="1"/>
        <v/>
      </c>
      <c r="L8" s="304">
        <f t="shared" si="2"/>
        <v>0</v>
      </c>
      <c r="M8" t="str">
        <f t="shared" si="3"/>
        <v/>
      </c>
      <c r="O8" s="304">
        <f t="shared" si="4"/>
        <v>0</v>
      </c>
      <c r="Q8" s="302" t="str">
        <f t="shared" si="5"/>
        <v/>
      </c>
      <c r="S8" t="s">
        <v>40</v>
      </c>
      <c r="T8" t="s">
        <v>272</v>
      </c>
      <c r="U8" t="s">
        <v>343</v>
      </c>
      <c r="V8" t="s">
        <v>282</v>
      </c>
      <c r="W8" s="300" t="s">
        <v>284</v>
      </c>
    </row>
    <row r="9" spans="1:23">
      <c r="A9">
        <v>5</v>
      </c>
      <c r="B9" s="585"/>
      <c r="C9" s="317"/>
      <c r="D9" s="317"/>
      <c r="E9" s="586"/>
      <c r="F9" s="317"/>
      <c r="G9" s="319" t="str">
        <f t="shared" si="0"/>
        <v/>
      </c>
      <c r="K9" t="str">
        <f t="shared" si="1"/>
        <v/>
      </c>
      <c r="L9" s="304">
        <f t="shared" si="2"/>
        <v>0</v>
      </c>
      <c r="M9" t="str">
        <f t="shared" si="3"/>
        <v/>
      </c>
      <c r="O9" s="304">
        <f t="shared" si="4"/>
        <v>0</v>
      </c>
      <c r="Q9" s="302" t="str">
        <f t="shared" si="5"/>
        <v/>
      </c>
      <c r="S9" t="s">
        <v>41</v>
      </c>
      <c r="T9" t="s">
        <v>272</v>
      </c>
      <c r="U9" t="s">
        <v>278</v>
      </c>
      <c r="V9" t="s">
        <v>282</v>
      </c>
      <c r="W9" s="300" t="s">
        <v>284</v>
      </c>
    </row>
    <row r="10" spans="1:23">
      <c r="A10">
        <v>6</v>
      </c>
      <c r="B10" s="585"/>
      <c r="C10" s="317"/>
      <c r="D10" s="317"/>
      <c r="E10" s="586"/>
      <c r="F10" s="317"/>
      <c r="G10" s="319" t="str">
        <f t="shared" si="0"/>
        <v/>
      </c>
      <c r="K10" t="str">
        <f t="shared" si="1"/>
        <v/>
      </c>
      <c r="L10" s="304">
        <f t="shared" si="2"/>
        <v>0</v>
      </c>
      <c r="M10" t="str">
        <f t="shared" si="3"/>
        <v/>
      </c>
      <c r="O10" s="304">
        <f t="shared" si="4"/>
        <v>0</v>
      </c>
      <c r="Q10" s="302" t="str">
        <f t="shared" si="5"/>
        <v/>
      </c>
      <c r="S10" t="s">
        <v>42</v>
      </c>
      <c r="T10" t="s">
        <v>273</v>
      </c>
      <c r="U10" t="s">
        <v>277</v>
      </c>
      <c r="V10" t="s">
        <v>281</v>
      </c>
      <c r="W10" s="300" t="s">
        <v>284</v>
      </c>
    </row>
    <row r="11" spans="1:23">
      <c r="A11">
        <v>7</v>
      </c>
      <c r="B11" s="585"/>
      <c r="C11" s="317"/>
      <c r="D11" s="317"/>
      <c r="E11" s="586"/>
      <c r="F11" s="317"/>
      <c r="G11" s="319" t="str">
        <f t="shared" si="0"/>
        <v/>
      </c>
      <c r="K11" t="str">
        <f t="shared" si="1"/>
        <v/>
      </c>
      <c r="L11" s="304">
        <f t="shared" si="2"/>
        <v>0</v>
      </c>
      <c r="M11" t="str">
        <f t="shared" si="3"/>
        <v/>
      </c>
      <c r="O11" s="304">
        <f t="shared" si="4"/>
        <v>0</v>
      </c>
      <c r="Q11" s="302" t="str">
        <f t="shared" si="5"/>
        <v/>
      </c>
      <c r="S11" t="s">
        <v>43</v>
      </c>
      <c r="T11" t="s">
        <v>273</v>
      </c>
      <c r="U11" t="s">
        <v>277</v>
      </c>
      <c r="V11" t="s">
        <v>282</v>
      </c>
      <c r="W11" s="300" t="s">
        <v>284</v>
      </c>
    </row>
    <row r="12" spans="1:23">
      <c r="A12">
        <v>8</v>
      </c>
      <c r="B12" s="585"/>
      <c r="C12" s="317"/>
      <c r="D12" s="317"/>
      <c r="E12" s="586"/>
      <c r="F12" s="317"/>
      <c r="G12" s="319" t="str">
        <f t="shared" si="0"/>
        <v/>
      </c>
      <c r="K12" t="str">
        <f t="shared" si="1"/>
        <v/>
      </c>
      <c r="L12" s="304">
        <f t="shared" si="2"/>
        <v>0</v>
      </c>
      <c r="M12" t="str">
        <f t="shared" si="3"/>
        <v/>
      </c>
      <c r="O12" s="304">
        <f t="shared" si="4"/>
        <v>0</v>
      </c>
      <c r="Q12" s="302" t="str">
        <f t="shared" si="5"/>
        <v/>
      </c>
      <c r="S12" t="s">
        <v>44</v>
      </c>
      <c r="T12" t="s">
        <v>274</v>
      </c>
      <c r="U12" t="s">
        <v>276</v>
      </c>
      <c r="V12" t="s">
        <v>282</v>
      </c>
      <c r="W12" s="300" t="s">
        <v>285</v>
      </c>
    </row>
    <row r="13" spans="1:23">
      <c r="A13">
        <v>9</v>
      </c>
      <c r="B13" s="585"/>
      <c r="C13" s="317"/>
      <c r="D13" s="317"/>
      <c r="E13" s="586"/>
      <c r="F13" s="317"/>
      <c r="G13" s="319" t="str">
        <f t="shared" si="0"/>
        <v/>
      </c>
      <c r="K13" t="str">
        <f t="shared" si="1"/>
        <v/>
      </c>
      <c r="L13" s="304">
        <f t="shared" si="2"/>
        <v>0</v>
      </c>
      <c r="M13" t="str">
        <f t="shared" si="3"/>
        <v/>
      </c>
      <c r="O13" s="304">
        <f t="shared" si="4"/>
        <v>0</v>
      </c>
      <c r="Q13" s="302" t="str">
        <f t="shared" si="5"/>
        <v/>
      </c>
      <c r="S13" t="s">
        <v>45</v>
      </c>
      <c r="T13" t="s">
        <v>274</v>
      </c>
      <c r="U13" t="s">
        <v>277</v>
      </c>
      <c r="V13" t="s">
        <v>281</v>
      </c>
      <c r="W13" s="300" t="s">
        <v>284</v>
      </c>
    </row>
    <row r="14" spans="1:23">
      <c r="A14">
        <v>10</v>
      </c>
      <c r="B14" s="585"/>
      <c r="C14" s="317"/>
      <c r="D14" s="317"/>
      <c r="E14" s="586"/>
      <c r="F14" s="317"/>
      <c r="G14" s="319" t="str">
        <f t="shared" si="0"/>
        <v/>
      </c>
      <c r="K14" t="str">
        <f t="shared" si="1"/>
        <v/>
      </c>
      <c r="L14" s="304">
        <f t="shared" si="2"/>
        <v>0</v>
      </c>
      <c r="M14" t="str">
        <f t="shared" si="3"/>
        <v/>
      </c>
      <c r="O14" s="304">
        <f t="shared" si="4"/>
        <v>0</v>
      </c>
      <c r="Q14" s="302" t="str">
        <f t="shared" si="5"/>
        <v/>
      </c>
      <c r="S14" t="s">
        <v>46</v>
      </c>
      <c r="T14" t="s">
        <v>275</v>
      </c>
      <c r="U14" t="s">
        <v>276</v>
      </c>
      <c r="V14" t="s">
        <v>282</v>
      </c>
      <c r="W14" s="300" t="s">
        <v>284</v>
      </c>
    </row>
    <row r="15" spans="1:23">
      <c r="A15">
        <v>11</v>
      </c>
      <c r="B15" s="585"/>
      <c r="C15" s="317"/>
      <c r="D15" s="317"/>
      <c r="E15" s="586"/>
      <c r="F15" s="317"/>
      <c r="G15" s="319" t="str">
        <f t="shared" si="0"/>
        <v/>
      </c>
      <c r="K15" t="str">
        <f t="shared" si="1"/>
        <v/>
      </c>
      <c r="L15" s="304">
        <f t="shared" si="2"/>
        <v>0</v>
      </c>
      <c r="M15" t="str">
        <f t="shared" si="3"/>
        <v/>
      </c>
      <c r="O15" s="304">
        <f t="shared" si="4"/>
        <v>0</v>
      </c>
      <c r="Q15" s="302" t="str">
        <f t="shared" si="5"/>
        <v/>
      </c>
    </row>
    <row r="16" spans="1:23">
      <c r="A16">
        <v>12</v>
      </c>
      <c r="B16" s="585"/>
      <c r="C16" s="317"/>
      <c r="D16" s="317"/>
      <c r="E16" s="586"/>
      <c r="F16" s="317"/>
      <c r="G16" s="319" t="str">
        <f t="shared" si="0"/>
        <v/>
      </c>
      <c r="K16" t="str">
        <f t="shared" si="1"/>
        <v/>
      </c>
      <c r="L16" s="304">
        <f t="shared" si="2"/>
        <v>0</v>
      </c>
      <c r="M16" t="str">
        <f t="shared" si="3"/>
        <v/>
      </c>
      <c r="O16" s="304">
        <f t="shared" si="4"/>
        <v>0</v>
      </c>
      <c r="Q16" s="302" t="str">
        <f t="shared" si="5"/>
        <v/>
      </c>
    </row>
    <row r="17" spans="1:23">
      <c r="A17">
        <v>13</v>
      </c>
      <c r="B17" s="585"/>
      <c r="C17" s="317"/>
      <c r="D17" s="317"/>
      <c r="E17" s="586"/>
      <c r="F17" s="317"/>
      <c r="G17" s="319" t="str">
        <f t="shared" si="0"/>
        <v/>
      </c>
      <c r="K17" t="str">
        <f t="shared" si="1"/>
        <v/>
      </c>
      <c r="L17" s="304">
        <f t="shared" si="2"/>
        <v>0</v>
      </c>
      <c r="M17" t="str">
        <f t="shared" si="3"/>
        <v/>
      </c>
      <c r="O17" s="304">
        <f t="shared" si="4"/>
        <v>0</v>
      </c>
      <c r="Q17" s="302" t="str">
        <f t="shared" si="5"/>
        <v/>
      </c>
    </row>
    <row r="18" spans="1:23">
      <c r="A18">
        <v>14</v>
      </c>
      <c r="B18" s="585"/>
      <c r="C18" s="317"/>
      <c r="D18" s="317"/>
      <c r="E18" s="586"/>
      <c r="F18" s="317"/>
      <c r="G18" s="319" t="str">
        <f t="shared" si="0"/>
        <v/>
      </c>
      <c r="K18" t="str">
        <f t="shared" si="1"/>
        <v/>
      </c>
      <c r="L18" s="304">
        <f t="shared" si="2"/>
        <v>0</v>
      </c>
      <c r="M18" t="str">
        <f t="shared" si="3"/>
        <v/>
      </c>
      <c r="O18" s="304">
        <f t="shared" si="4"/>
        <v>0</v>
      </c>
      <c r="Q18" s="302" t="str">
        <f t="shared" si="5"/>
        <v/>
      </c>
      <c r="T18" t="s">
        <v>294</v>
      </c>
    </row>
    <row r="19" spans="1:23">
      <c r="A19">
        <v>15</v>
      </c>
      <c r="B19" s="585"/>
      <c r="C19" s="317"/>
      <c r="D19" s="317"/>
      <c r="E19" s="586"/>
      <c r="F19" s="317"/>
      <c r="G19" s="319" t="str">
        <f t="shared" si="0"/>
        <v/>
      </c>
      <c r="K19" t="str">
        <f t="shared" si="1"/>
        <v/>
      </c>
      <c r="L19" s="304">
        <f t="shared" si="2"/>
        <v>0</v>
      </c>
      <c r="M19" t="str">
        <f t="shared" si="3"/>
        <v/>
      </c>
      <c r="O19" s="304">
        <f t="shared" si="4"/>
        <v>0</v>
      </c>
      <c r="Q19" s="302" t="str">
        <f t="shared" si="5"/>
        <v/>
      </c>
      <c r="T19" t="s">
        <v>271</v>
      </c>
      <c r="U19" t="s">
        <v>268</v>
      </c>
      <c r="V19" t="s">
        <v>280</v>
      </c>
      <c r="W19" t="s">
        <v>270</v>
      </c>
    </row>
    <row r="20" spans="1:23">
      <c r="A20">
        <v>16</v>
      </c>
      <c r="B20" s="585"/>
      <c r="C20" s="317"/>
      <c r="D20" s="317"/>
      <c r="E20" s="586"/>
      <c r="F20" s="317"/>
      <c r="G20" s="319" t="str">
        <f t="shared" si="0"/>
        <v/>
      </c>
      <c r="K20" t="str">
        <f t="shared" si="1"/>
        <v/>
      </c>
      <c r="L20" s="304">
        <f t="shared" si="2"/>
        <v>0</v>
      </c>
      <c r="M20" t="str">
        <f t="shared" si="3"/>
        <v/>
      </c>
      <c r="O20" s="304">
        <f t="shared" si="4"/>
        <v>0</v>
      </c>
      <c r="Q20" s="302" t="str">
        <f t="shared" si="5"/>
        <v/>
      </c>
      <c r="T20" t="s">
        <v>272</v>
      </c>
      <c r="U20" t="s">
        <v>276</v>
      </c>
      <c r="V20" t="s">
        <v>288</v>
      </c>
      <c r="W20" t="str">
        <f>"1-3"</f>
        <v>1-3</v>
      </c>
    </row>
    <row r="21" spans="1:23">
      <c r="A21">
        <v>17</v>
      </c>
      <c r="B21" s="585"/>
      <c r="C21" s="317"/>
      <c r="D21" s="317"/>
      <c r="E21" s="586"/>
      <c r="F21" s="317"/>
      <c r="G21" s="319" t="str">
        <f t="shared" si="0"/>
        <v/>
      </c>
      <c r="I21" s="303"/>
      <c r="K21" t="str">
        <f t="shared" si="1"/>
        <v/>
      </c>
      <c r="L21" s="304">
        <f t="shared" si="2"/>
        <v>0</v>
      </c>
      <c r="M21" t="str">
        <f t="shared" si="3"/>
        <v/>
      </c>
      <c r="O21" s="304">
        <f t="shared" si="4"/>
        <v>0</v>
      </c>
      <c r="Q21" s="302" t="str">
        <f t="shared" si="5"/>
        <v/>
      </c>
      <c r="T21" t="s">
        <v>273</v>
      </c>
      <c r="U21" t="s">
        <v>277</v>
      </c>
      <c r="V21" t="s">
        <v>281</v>
      </c>
      <c r="W21" s="300" t="s">
        <v>285</v>
      </c>
    </row>
    <row r="22" spans="1:23">
      <c r="A22">
        <v>18</v>
      </c>
      <c r="B22" s="585"/>
      <c r="C22" s="317"/>
      <c r="D22" s="317"/>
      <c r="E22" s="586"/>
      <c r="F22" s="317"/>
      <c r="G22" s="319" t="str">
        <f t="shared" si="0"/>
        <v/>
      </c>
      <c r="I22" s="303"/>
      <c r="K22" t="str">
        <f t="shared" si="1"/>
        <v/>
      </c>
      <c r="L22" s="304">
        <f t="shared" si="2"/>
        <v>0</v>
      </c>
      <c r="M22" t="str">
        <f t="shared" si="3"/>
        <v/>
      </c>
      <c r="O22" s="304">
        <f t="shared" si="4"/>
        <v>0</v>
      </c>
      <c r="Q22" s="302" t="str">
        <f t="shared" si="5"/>
        <v/>
      </c>
      <c r="T22" t="s">
        <v>274</v>
      </c>
      <c r="U22" t="s">
        <v>343</v>
      </c>
      <c r="V22" t="s">
        <v>282</v>
      </c>
      <c r="W22" t="s">
        <v>286</v>
      </c>
    </row>
    <row r="23" spans="1:23">
      <c r="A23">
        <v>19</v>
      </c>
      <c r="B23" s="585"/>
      <c r="C23" s="317"/>
      <c r="D23" s="317"/>
      <c r="E23" s="586"/>
      <c r="F23" s="317"/>
      <c r="G23" s="319" t="str">
        <f t="shared" si="0"/>
        <v/>
      </c>
      <c r="K23" t="str">
        <f t="shared" si="1"/>
        <v/>
      </c>
      <c r="L23" s="304">
        <f t="shared" si="2"/>
        <v>0</v>
      </c>
      <c r="M23" t="str">
        <f t="shared" si="3"/>
        <v/>
      </c>
      <c r="O23" s="304">
        <f t="shared" si="4"/>
        <v>0</v>
      </c>
      <c r="Q23" s="302" t="str">
        <f t="shared" si="5"/>
        <v/>
      </c>
      <c r="T23" t="s">
        <v>275</v>
      </c>
      <c r="U23" t="s">
        <v>278</v>
      </c>
      <c r="V23" t="s">
        <v>283</v>
      </c>
    </row>
    <row r="24" spans="1:23">
      <c r="A24">
        <v>20</v>
      </c>
      <c r="B24" s="585"/>
      <c r="C24" s="317"/>
      <c r="D24" s="317"/>
      <c r="E24" s="586"/>
      <c r="F24" s="317"/>
      <c r="G24" s="319" t="str">
        <f t="shared" si="0"/>
        <v/>
      </c>
      <c r="K24" t="str">
        <f t="shared" si="1"/>
        <v/>
      </c>
      <c r="L24" s="304">
        <f t="shared" si="2"/>
        <v>0</v>
      </c>
      <c r="M24" t="str">
        <f t="shared" si="3"/>
        <v/>
      </c>
      <c r="O24" s="304">
        <f t="shared" si="4"/>
        <v>0</v>
      </c>
      <c r="Q24" s="302" t="str">
        <f t="shared" si="5"/>
        <v/>
      </c>
      <c r="T24" t="s">
        <v>342</v>
      </c>
      <c r="U24" t="s">
        <v>279</v>
      </c>
    </row>
    <row r="25" spans="1:23">
      <c r="A25">
        <v>21</v>
      </c>
      <c r="B25" s="585"/>
      <c r="C25" s="317"/>
      <c r="D25" s="317"/>
      <c r="E25" s="586"/>
      <c r="F25" s="317"/>
      <c r="G25" s="319" t="str">
        <f t="shared" si="0"/>
        <v/>
      </c>
      <c r="K25" t="str">
        <f t="shared" si="1"/>
        <v/>
      </c>
      <c r="L25" s="304">
        <f t="shared" si="2"/>
        <v>0</v>
      </c>
      <c r="M25" t="str">
        <f t="shared" si="3"/>
        <v/>
      </c>
      <c r="O25" s="304">
        <f t="shared" si="4"/>
        <v>0</v>
      </c>
      <c r="Q25" s="302" t="str">
        <f t="shared" si="5"/>
        <v/>
      </c>
    </row>
    <row r="26" spans="1:23">
      <c r="A26">
        <v>22</v>
      </c>
      <c r="B26" s="585"/>
      <c r="C26" s="317"/>
      <c r="D26" s="317"/>
      <c r="E26" s="586"/>
      <c r="F26" s="317"/>
      <c r="G26" s="319" t="str">
        <f t="shared" si="0"/>
        <v/>
      </c>
      <c r="K26" t="str">
        <f t="shared" si="1"/>
        <v/>
      </c>
      <c r="L26" s="304">
        <f t="shared" si="2"/>
        <v>0</v>
      </c>
      <c r="M26" t="str">
        <f t="shared" si="3"/>
        <v/>
      </c>
      <c r="O26" s="304">
        <f t="shared" si="4"/>
        <v>0</v>
      </c>
      <c r="Q26" s="302" t="str">
        <f t="shared" si="5"/>
        <v/>
      </c>
    </row>
    <row r="27" spans="1:23">
      <c r="A27">
        <v>23</v>
      </c>
      <c r="B27" s="585"/>
      <c r="C27" s="317"/>
      <c r="D27" s="317"/>
      <c r="E27" s="586"/>
      <c r="F27" s="317"/>
      <c r="G27" s="319" t="str">
        <f t="shared" si="0"/>
        <v/>
      </c>
      <c r="K27" t="str">
        <f t="shared" si="1"/>
        <v/>
      </c>
      <c r="L27" s="304">
        <f t="shared" si="2"/>
        <v>0</v>
      </c>
      <c r="M27" t="str">
        <f t="shared" si="3"/>
        <v/>
      </c>
      <c r="O27" s="304">
        <f t="shared" si="4"/>
        <v>0</v>
      </c>
      <c r="Q27" s="302" t="str">
        <f t="shared" si="5"/>
        <v/>
      </c>
    </row>
    <row r="28" spans="1:23">
      <c r="A28">
        <v>24</v>
      </c>
      <c r="B28" s="585"/>
      <c r="C28" s="317"/>
      <c r="D28" s="317"/>
      <c r="E28" s="586"/>
      <c r="F28" s="317"/>
      <c r="G28" s="319" t="str">
        <f t="shared" si="0"/>
        <v/>
      </c>
      <c r="K28" t="str">
        <f t="shared" si="1"/>
        <v/>
      </c>
      <c r="L28" s="304">
        <f t="shared" si="2"/>
        <v>0</v>
      </c>
      <c r="M28" t="str">
        <f t="shared" si="3"/>
        <v/>
      </c>
      <c r="O28" s="304">
        <f t="shared" si="4"/>
        <v>0</v>
      </c>
      <c r="Q28" s="302" t="str">
        <f t="shared" si="5"/>
        <v/>
      </c>
      <c r="S28" t="s">
        <v>313</v>
      </c>
      <c r="T28" t="s">
        <v>314</v>
      </c>
      <c r="U28" t="s">
        <v>315</v>
      </c>
      <c r="V28" t="s">
        <v>316</v>
      </c>
      <c r="W28" s="300" t="s">
        <v>317</v>
      </c>
    </row>
    <row r="29" spans="1:23">
      <c r="A29">
        <v>25</v>
      </c>
      <c r="B29" s="585"/>
      <c r="C29" s="317"/>
      <c r="D29" s="317"/>
      <c r="E29" s="586"/>
      <c r="F29" s="317"/>
      <c r="G29" s="319" t="str">
        <f t="shared" si="0"/>
        <v/>
      </c>
      <c r="K29" t="str">
        <f t="shared" si="1"/>
        <v/>
      </c>
      <c r="L29" s="304">
        <f t="shared" si="2"/>
        <v>0</v>
      </c>
      <c r="M29" t="str">
        <f t="shared" si="3"/>
        <v/>
      </c>
      <c r="O29" s="304">
        <f t="shared" si="4"/>
        <v>0</v>
      </c>
      <c r="Q29" s="302" t="str">
        <f t="shared" si="5"/>
        <v/>
      </c>
      <c r="S29" t="s">
        <v>37</v>
      </c>
      <c r="T29" t="s">
        <v>272</v>
      </c>
      <c r="U29" t="s">
        <v>277</v>
      </c>
      <c r="V29" t="s">
        <v>281</v>
      </c>
      <c r="W29" s="300" t="s">
        <v>284</v>
      </c>
    </row>
    <row r="30" spans="1:23">
      <c r="A30">
        <v>26</v>
      </c>
      <c r="B30" s="585"/>
      <c r="C30" s="317"/>
      <c r="D30" s="317"/>
      <c r="E30" s="586"/>
      <c r="F30" s="317"/>
      <c r="G30" s="319" t="str">
        <f t="shared" si="0"/>
        <v/>
      </c>
      <c r="K30" t="str">
        <f t="shared" si="1"/>
        <v/>
      </c>
      <c r="L30" s="304">
        <f t="shared" si="2"/>
        <v>0</v>
      </c>
      <c r="M30" t="str">
        <f t="shared" si="3"/>
        <v/>
      </c>
      <c r="O30" s="304">
        <f t="shared" si="4"/>
        <v>0</v>
      </c>
      <c r="Q30" s="302" t="str">
        <f t="shared" si="5"/>
        <v/>
      </c>
      <c r="S30" t="s">
        <v>38</v>
      </c>
      <c r="T30" t="s">
        <v>272</v>
      </c>
      <c r="U30" t="s">
        <v>277</v>
      </c>
      <c r="V30" t="s">
        <v>282</v>
      </c>
      <c r="W30" s="300" t="s">
        <v>284</v>
      </c>
    </row>
    <row r="31" spans="1:23">
      <c r="A31">
        <v>27</v>
      </c>
      <c r="B31" s="585"/>
      <c r="C31" s="317"/>
      <c r="D31" s="317"/>
      <c r="E31" s="586"/>
      <c r="F31" s="317"/>
      <c r="G31" s="319" t="str">
        <f t="shared" si="0"/>
        <v/>
      </c>
      <c r="J31" t="str">
        <f t="array" ref="J31">IF(ROWS(K$2:K31)&gt;COUNTIF(G$2:G$15,"&lt;&gt;"&amp;""),"",INDEX(G$1:G$15,SMALL(IF(G$2:G$15&lt;&gt;"",ROW(G$2:G$15)),ROWS(K$2:K31))))</f>
        <v/>
      </c>
      <c r="K31" t="str">
        <f t="shared" si="1"/>
        <v/>
      </c>
      <c r="L31" s="304">
        <f t="shared" si="2"/>
        <v>0</v>
      </c>
      <c r="M31" t="str">
        <f t="shared" si="3"/>
        <v/>
      </c>
      <c r="O31" s="304">
        <f t="shared" si="4"/>
        <v>0</v>
      </c>
      <c r="Q31" s="302" t="str">
        <f t="shared" si="5"/>
        <v/>
      </c>
      <c r="S31" t="s">
        <v>39</v>
      </c>
      <c r="T31" t="s">
        <v>272</v>
      </c>
      <c r="U31" t="s">
        <v>343</v>
      </c>
      <c r="V31" t="s">
        <v>281</v>
      </c>
      <c r="W31" s="300" t="s">
        <v>284</v>
      </c>
    </row>
    <row r="32" spans="1:23">
      <c r="A32">
        <v>28</v>
      </c>
      <c r="B32" s="585"/>
      <c r="C32" s="317"/>
      <c r="D32" s="317"/>
      <c r="E32" s="586"/>
      <c r="F32" s="317"/>
      <c r="G32" s="319" t="str">
        <f t="shared" si="0"/>
        <v/>
      </c>
      <c r="J32" t="str">
        <f t="array" ref="J32">IF(ROWS(K$2:K32)&gt;COUNTIF(G$2:G$15,"&lt;&gt;"&amp;""),"",INDEX(G$1:G$15,SMALL(IF(G$2:G$15&lt;&gt;"",ROW(G$2:G$15)),ROWS(K$2:K32))))</f>
        <v/>
      </c>
      <c r="K32" t="str">
        <f t="shared" si="1"/>
        <v/>
      </c>
      <c r="L32" s="304">
        <f t="shared" si="2"/>
        <v>0</v>
      </c>
      <c r="M32" t="str">
        <f t="shared" si="3"/>
        <v/>
      </c>
      <c r="O32" s="304">
        <f t="shared" si="4"/>
        <v>0</v>
      </c>
      <c r="Q32" s="302" t="str">
        <f t="shared" si="5"/>
        <v/>
      </c>
      <c r="S32" t="s">
        <v>40</v>
      </c>
      <c r="T32" t="s">
        <v>272</v>
      </c>
      <c r="U32" t="s">
        <v>343</v>
      </c>
      <c r="V32" t="s">
        <v>282</v>
      </c>
      <c r="W32" s="300" t="s">
        <v>284</v>
      </c>
    </row>
    <row r="33" spans="1:23">
      <c r="A33">
        <v>29</v>
      </c>
      <c r="B33" s="585"/>
      <c r="C33" s="317"/>
      <c r="D33" s="317"/>
      <c r="E33" s="586"/>
      <c r="F33" s="317"/>
      <c r="G33" s="319" t="str">
        <f t="shared" si="0"/>
        <v/>
      </c>
      <c r="J33" t="str">
        <f t="array" ref="J33">IF(ROWS(K$2:K33)&gt;COUNTIF(G$2:G$15,"&lt;&gt;"&amp;""),"",INDEX(G$1:G$15,SMALL(IF(G$2:G$15&lt;&gt;"",ROW(G$2:G$15)),ROWS(K$2:K33))))</f>
        <v/>
      </c>
      <c r="K33" t="str">
        <f t="shared" si="1"/>
        <v/>
      </c>
      <c r="L33" s="304">
        <f t="shared" si="2"/>
        <v>0</v>
      </c>
      <c r="M33" t="str">
        <f t="shared" si="3"/>
        <v/>
      </c>
      <c r="O33" s="304">
        <f t="shared" si="4"/>
        <v>0</v>
      </c>
      <c r="Q33" s="302" t="str">
        <f t="shared" si="5"/>
        <v/>
      </c>
      <c r="S33" t="s">
        <v>41</v>
      </c>
      <c r="T33" t="s">
        <v>272</v>
      </c>
      <c r="U33" t="s">
        <v>278</v>
      </c>
      <c r="V33" t="s">
        <v>282</v>
      </c>
      <c r="W33" s="300" t="s">
        <v>284</v>
      </c>
    </row>
    <row r="34" spans="1:23">
      <c r="A34">
        <v>30</v>
      </c>
      <c r="B34" s="585"/>
      <c r="C34" s="317"/>
      <c r="D34" s="317"/>
      <c r="E34" s="586"/>
      <c r="F34" s="317"/>
      <c r="G34" s="319" t="str">
        <f t="shared" si="0"/>
        <v/>
      </c>
      <c r="J34" t="str">
        <f t="array" ref="J34">IF(ROWS(K$2:K34)&gt;COUNTIF(G$2:G$15,"&lt;&gt;"&amp;""),"",INDEX(G$1:G$15,SMALL(IF(G$2:G$15&lt;&gt;"",ROW(G$2:G$15)),ROWS(K$2:K34))))</f>
        <v/>
      </c>
      <c r="K34" t="str">
        <f t="shared" si="1"/>
        <v/>
      </c>
      <c r="L34" s="304">
        <f t="shared" si="2"/>
        <v>0</v>
      </c>
      <c r="M34" t="str">
        <f t="shared" si="3"/>
        <v/>
      </c>
      <c r="O34" s="304">
        <f t="shared" si="4"/>
        <v>0</v>
      </c>
      <c r="Q34" s="302" t="str">
        <f t="shared" si="5"/>
        <v/>
      </c>
      <c r="S34" t="s">
        <v>42</v>
      </c>
      <c r="T34" t="s">
        <v>273</v>
      </c>
      <c r="U34" t="s">
        <v>277</v>
      </c>
      <c r="V34" t="s">
        <v>281</v>
      </c>
      <c r="W34" s="300" t="s">
        <v>284</v>
      </c>
    </row>
    <row r="35" spans="1:23">
      <c r="A35">
        <v>31</v>
      </c>
      <c r="B35" s="585"/>
      <c r="C35" s="317"/>
      <c r="D35" s="317"/>
      <c r="E35" s="586"/>
      <c r="F35" s="317"/>
      <c r="G35" s="319" t="str">
        <f t="shared" si="0"/>
        <v/>
      </c>
      <c r="J35" t="str">
        <f t="array" ref="J35">IF(ROWS(K$2:K35)&gt;COUNTIF(G$2:G$15,"&lt;&gt;"&amp;""),"",INDEX(G$1:G$15,SMALL(IF(G$2:G$15&lt;&gt;"",ROW(G$2:G$15)),ROWS(K$2:K35))))</f>
        <v/>
      </c>
      <c r="K35" t="str">
        <f t="shared" si="1"/>
        <v/>
      </c>
      <c r="L35" s="304">
        <f t="shared" si="2"/>
        <v>0</v>
      </c>
      <c r="M35" t="str">
        <f t="shared" si="3"/>
        <v/>
      </c>
      <c r="O35" s="304">
        <f t="shared" si="4"/>
        <v>0</v>
      </c>
      <c r="Q35" s="302" t="str">
        <f t="shared" si="5"/>
        <v/>
      </c>
      <c r="S35" t="s">
        <v>43</v>
      </c>
      <c r="T35" t="s">
        <v>273</v>
      </c>
      <c r="U35" t="s">
        <v>277</v>
      </c>
      <c r="V35" t="s">
        <v>282</v>
      </c>
      <c r="W35" s="300" t="s">
        <v>284</v>
      </c>
    </row>
    <row r="36" spans="1:23">
      <c r="A36">
        <v>32</v>
      </c>
      <c r="B36" s="585"/>
      <c r="C36" s="317"/>
      <c r="D36" s="317"/>
      <c r="E36" s="586"/>
      <c r="F36" s="317"/>
      <c r="G36" s="319" t="str">
        <f t="shared" si="0"/>
        <v/>
      </c>
      <c r="J36" t="str">
        <f t="array" ref="J36">IF(ROWS(K$2:K36)&gt;COUNTIF(G$2:G$15,"&lt;&gt;"&amp;""),"",INDEX(G$1:G$15,SMALL(IF(G$2:G$15&lt;&gt;"",ROW(G$2:G$15)),ROWS(K$2:K36))))</f>
        <v/>
      </c>
      <c r="K36" t="str">
        <f t="shared" si="1"/>
        <v/>
      </c>
      <c r="L36" s="304">
        <f t="shared" si="2"/>
        <v>0</v>
      </c>
      <c r="M36" t="str">
        <f t="shared" si="3"/>
        <v/>
      </c>
      <c r="O36" s="304">
        <f t="shared" si="4"/>
        <v>0</v>
      </c>
      <c r="Q36" s="302" t="str">
        <f t="shared" si="5"/>
        <v/>
      </c>
      <c r="S36" t="s">
        <v>44</v>
      </c>
      <c r="T36" t="s">
        <v>274</v>
      </c>
      <c r="U36" t="s">
        <v>276</v>
      </c>
      <c r="V36" t="s">
        <v>282</v>
      </c>
      <c r="W36" s="300" t="s">
        <v>285</v>
      </c>
    </row>
    <row r="37" spans="1:23">
      <c r="A37">
        <v>33</v>
      </c>
      <c r="B37" s="585"/>
      <c r="C37" s="317"/>
      <c r="D37" s="317"/>
      <c r="E37" s="586"/>
      <c r="F37" s="317"/>
      <c r="G37" s="319" t="str">
        <f t="shared" si="0"/>
        <v/>
      </c>
      <c r="J37" t="str">
        <f t="array" ref="J37">IF(ROWS(K$2:K37)&gt;COUNTIF(G$2:G$15,"&lt;&gt;"&amp;""),"",INDEX(G$1:G$15,SMALL(IF(G$2:G$15&lt;&gt;"",ROW(G$2:G$15)),ROWS(K$2:K37))))</f>
        <v/>
      </c>
      <c r="K37" t="str">
        <f t="shared" si="1"/>
        <v/>
      </c>
      <c r="L37" s="304">
        <f t="shared" si="2"/>
        <v>0</v>
      </c>
      <c r="M37" t="str">
        <f t="shared" si="3"/>
        <v/>
      </c>
      <c r="O37" s="304">
        <f t="shared" si="4"/>
        <v>0</v>
      </c>
      <c r="Q37" s="302" t="str">
        <f t="shared" si="5"/>
        <v/>
      </c>
      <c r="S37" t="s">
        <v>45</v>
      </c>
      <c r="T37" t="s">
        <v>274</v>
      </c>
      <c r="U37" t="s">
        <v>277</v>
      </c>
      <c r="V37" t="s">
        <v>281</v>
      </c>
      <c r="W37" s="300" t="s">
        <v>284</v>
      </c>
    </row>
    <row r="38" spans="1:23">
      <c r="A38">
        <v>34</v>
      </c>
      <c r="B38" s="585"/>
      <c r="C38" s="317"/>
      <c r="D38" s="317"/>
      <c r="E38" s="586"/>
      <c r="F38" s="317"/>
      <c r="G38" s="319" t="str">
        <f t="shared" si="0"/>
        <v/>
      </c>
      <c r="K38" t="str">
        <f t="shared" si="1"/>
        <v/>
      </c>
      <c r="L38" s="304">
        <f t="shared" si="2"/>
        <v>0</v>
      </c>
      <c r="M38" t="str">
        <f t="shared" si="3"/>
        <v/>
      </c>
      <c r="O38" s="304">
        <f t="shared" si="4"/>
        <v>0</v>
      </c>
      <c r="Q38" s="302" t="str">
        <f t="shared" si="5"/>
        <v/>
      </c>
      <c r="S38" t="s">
        <v>46</v>
      </c>
      <c r="T38" t="s">
        <v>275</v>
      </c>
      <c r="U38" t="s">
        <v>276</v>
      </c>
      <c r="V38" t="s">
        <v>282</v>
      </c>
      <c r="W38" s="300" t="s">
        <v>284</v>
      </c>
    </row>
    <row r="39" spans="1:23">
      <c r="A39">
        <v>35</v>
      </c>
      <c r="B39" s="585"/>
      <c r="C39" s="317"/>
      <c r="D39" s="317"/>
      <c r="E39" s="586"/>
      <c r="F39" s="317"/>
      <c r="G39" s="319" t="str">
        <f t="shared" si="0"/>
        <v/>
      </c>
      <c r="K39" t="str">
        <f t="shared" si="1"/>
        <v/>
      </c>
      <c r="L39" s="304">
        <f t="shared" si="2"/>
        <v>0</v>
      </c>
      <c r="M39" t="str">
        <f t="shared" si="3"/>
        <v/>
      </c>
      <c r="O39" s="304">
        <f t="shared" si="4"/>
        <v>0</v>
      </c>
      <c r="Q39" s="302" t="str">
        <f t="shared" si="5"/>
        <v/>
      </c>
    </row>
    <row r="40" spans="1:23">
      <c r="A40">
        <v>36</v>
      </c>
      <c r="B40" s="585"/>
      <c r="C40" s="317"/>
      <c r="D40" s="317"/>
      <c r="E40" s="586"/>
      <c r="F40" s="317"/>
      <c r="G40" s="319" t="str">
        <f t="shared" si="0"/>
        <v/>
      </c>
      <c r="K40" t="str">
        <f t="shared" si="1"/>
        <v/>
      </c>
      <c r="L40" s="304">
        <f t="shared" si="2"/>
        <v>0</v>
      </c>
      <c r="M40" t="str">
        <f t="shared" si="3"/>
        <v/>
      </c>
      <c r="O40" s="304">
        <f t="shared" si="4"/>
        <v>0</v>
      </c>
      <c r="Q40" s="302" t="str">
        <f t="shared" si="5"/>
        <v/>
      </c>
    </row>
    <row r="41" spans="1:23">
      <c r="A41">
        <v>37</v>
      </c>
      <c r="B41" s="374"/>
      <c r="C41" s="317"/>
      <c r="D41" s="317"/>
      <c r="E41" s="586"/>
      <c r="F41" s="317"/>
      <c r="G41" s="319" t="str">
        <f t="shared" si="0"/>
        <v/>
      </c>
      <c r="K41" t="str">
        <f t="shared" si="1"/>
        <v/>
      </c>
      <c r="L41" s="304">
        <f t="shared" si="2"/>
        <v>0</v>
      </c>
      <c r="M41" t="str">
        <f t="shared" si="3"/>
        <v/>
      </c>
      <c r="O41" s="304">
        <f t="shared" si="4"/>
        <v>0</v>
      </c>
      <c r="Q41" s="302" t="str">
        <f t="shared" si="5"/>
        <v/>
      </c>
    </row>
    <row r="42" spans="1:23">
      <c r="A42">
        <v>38</v>
      </c>
      <c r="B42" s="374"/>
      <c r="C42" s="317"/>
      <c r="D42" s="317"/>
      <c r="E42" s="586"/>
      <c r="F42" s="317"/>
      <c r="G42" s="319" t="str">
        <f t="shared" si="0"/>
        <v/>
      </c>
      <c r="K42" t="str">
        <f t="shared" si="1"/>
        <v/>
      </c>
      <c r="L42" s="304">
        <f t="shared" si="2"/>
        <v>0</v>
      </c>
      <c r="M42" t="str">
        <f t="shared" si="3"/>
        <v/>
      </c>
      <c r="O42" s="304">
        <f t="shared" si="4"/>
        <v>0</v>
      </c>
      <c r="Q42" s="302" t="str">
        <f t="shared" si="5"/>
        <v/>
      </c>
    </row>
    <row r="43" spans="1:23">
      <c r="A43">
        <v>39</v>
      </c>
      <c r="B43" s="374"/>
      <c r="C43" s="317"/>
      <c r="D43" s="317"/>
      <c r="E43" s="374"/>
      <c r="F43" s="317"/>
      <c r="G43" s="319" t="str">
        <f t="shared" si="0"/>
        <v/>
      </c>
      <c r="K43" t="str">
        <f t="shared" si="1"/>
        <v/>
      </c>
      <c r="L43" s="304">
        <f t="shared" si="2"/>
        <v>0</v>
      </c>
      <c r="M43" t="str">
        <f t="shared" si="3"/>
        <v/>
      </c>
      <c r="O43" s="304">
        <f t="shared" si="4"/>
        <v>0</v>
      </c>
      <c r="Q43" s="302" t="str">
        <f t="shared" si="5"/>
        <v/>
      </c>
    </row>
    <row r="44" spans="1:23">
      <c r="A44">
        <v>40</v>
      </c>
      <c r="B44" s="374"/>
      <c r="C44" s="317"/>
      <c r="D44" s="317"/>
      <c r="E44" s="374"/>
      <c r="F44" s="317"/>
      <c r="G44" s="319" t="str">
        <f t="shared" si="0"/>
        <v/>
      </c>
      <c r="K44" t="str">
        <f t="shared" si="1"/>
        <v/>
      </c>
      <c r="L44" s="304">
        <f t="shared" si="2"/>
        <v>0</v>
      </c>
      <c r="M44" t="str">
        <f t="shared" si="3"/>
        <v/>
      </c>
      <c r="O44" s="304">
        <f t="shared" si="4"/>
        <v>0</v>
      </c>
      <c r="Q44" s="302" t="str">
        <f t="shared" si="5"/>
        <v/>
      </c>
    </row>
    <row r="45" spans="1:23">
      <c r="A45">
        <v>41</v>
      </c>
      <c r="B45" s="317"/>
      <c r="C45" s="317"/>
      <c r="D45" s="317"/>
      <c r="E45" s="317"/>
      <c r="F45" s="317"/>
      <c r="G45" s="319" t="str">
        <f t="shared" si="0"/>
        <v/>
      </c>
      <c r="K45" t="str">
        <f t="shared" si="1"/>
        <v/>
      </c>
      <c r="L45" s="304">
        <f t="shared" si="2"/>
        <v>0</v>
      </c>
      <c r="M45" t="str">
        <f t="shared" si="3"/>
        <v/>
      </c>
      <c r="O45" s="304">
        <f t="shared" si="4"/>
        <v>0</v>
      </c>
      <c r="Q45" s="302" t="str">
        <f t="shared" si="5"/>
        <v/>
      </c>
    </row>
    <row r="46" spans="1:23">
      <c r="A46">
        <v>42</v>
      </c>
      <c r="B46" s="317"/>
      <c r="C46" s="317"/>
      <c r="D46" s="317"/>
      <c r="E46" s="317"/>
      <c r="F46" s="317"/>
      <c r="G46" s="319" t="str">
        <f t="shared" si="0"/>
        <v/>
      </c>
      <c r="K46" t="str">
        <f t="shared" si="1"/>
        <v/>
      </c>
      <c r="L46" s="304">
        <f t="shared" si="2"/>
        <v>0</v>
      </c>
      <c r="M46" t="str">
        <f t="shared" si="3"/>
        <v/>
      </c>
      <c r="O46" s="304">
        <f t="shared" si="4"/>
        <v>0</v>
      </c>
      <c r="Q46" s="302" t="str">
        <f t="shared" si="5"/>
        <v/>
      </c>
    </row>
    <row r="47" spans="1:23">
      <c r="A47">
        <v>43</v>
      </c>
      <c r="B47" s="317"/>
      <c r="C47" s="317"/>
      <c r="D47" s="317"/>
      <c r="E47" s="317"/>
      <c r="F47" s="317"/>
      <c r="G47" s="319" t="str">
        <f t="shared" si="0"/>
        <v/>
      </c>
      <c r="K47" t="str">
        <f t="shared" si="1"/>
        <v/>
      </c>
      <c r="L47" s="304">
        <f t="shared" si="2"/>
        <v>0</v>
      </c>
      <c r="M47" t="str">
        <f t="shared" si="3"/>
        <v/>
      </c>
      <c r="O47" s="304">
        <f t="shared" si="4"/>
        <v>0</v>
      </c>
      <c r="Q47" s="302" t="str">
        <f t="shared" si="5"/>
        <v/>
      </c>
    </row>
    <row r="48" spans="1:23">
      <c r="A48">
        <v>44</v>
      </c>
      <c r="B48" s="317"/>
      <c r="C48" s="317"/>
      <c r="D48" s="317"/>
      <c r="E48" s="317"/>
      <c r="F48" s="317"/>
      <c r="G48" s="319" t="str">
        <f t="shared" si="0"/>
        <v/>
      </c>
      <c r="K48" t="str">
        <f t="shared" si="1"/>
        <v/>
      </c>
      <c r="L48" s="304">
        <f t="shared" si="2"/>
        <v>0</v>
      </c>
      <c r="M48" t="str">
        <f t="shared" si="3"/>
        <v/>
      </c>
      <c r="O48" s="304">
        <f t="shared" si="4"/>
        <v>0</v>
      </c>
      <c r="Q48" s="302" t="str">
        <f t="shared" si="5"/>
        <v/>
      </c>
    </row>
    <row r="49" spans="1:17">
      <c r="A49">
        <v>45</v>
      </c>
      <c r="B49" s="317"/>
      <c r="C49" s="317"/>
      <c r="D49" s="317"/>
      <c r="E49" s="317"/>
      <c r="F49" s="317"/>
      <c r="G49" s="319" t="str">
        <f t="shared" si="0"/>
        <v/>
      </c>
      <c r="K49" t="str">
        <f t="shared" si="1"/>
        <v/>
      </c>
      <c r="L49" s="304">
        <f t="shared" si="2"/>
        <v>0</v>
      </c>
      <c r="M49" t="str">
        <f t="shared" si="3"/>
        <v/>
      </c>
      <c r="O49" s="304">
        <f t="shared" si="4"/>
        <v>0</v>
      </c>
      <c r="Q49" s="302" t="str">
        <f t="shared" si="5"/>
        <v/>
      </c>
    </row>
    <row r="50" spans="1:17">
      <c r="A50">
        <v>46</v>
      </c>
      <c r="B50" s="317"/>
      <c r="C50" s="317"/>
      <c r="D50" s="317"/>
      <c r="E50" s="317"/>
      <c r="F50" s="317"/>
      <c r="G50" s="319" t="str">
        <f t="shared" si="0"/>
        <v/>
      </c>
      <c r="K50" t="str">
        <f t="shared" si="1"/>
        <v/>
      </c>
      <c r="L50" s="304">
        <f t="shared" si="2"/>
        <v>0</v>
      </c>
      <c r="M50" t="str">
        <f t="shared" si="3"/>
        <v/>
      </c>
      <c r="O50" s="304">
        <f t="shared" si="4"/>
        <v>0</v>
      </c>
      <c r="Q50" s="302" t="str">
        <f t="shared" si="5"/>
        <v/>
      </c>
    </row>
    <row r="51" spans="1:17">
      <c r="A51">
        <v>47</v>
      </c>
      <c r="B51" s="317"/>
      <c r="C51" s="317"/>
      <c r="D51" s="317"/>
      <c r="E51" s="317"/>
      <c r="F51" s="317"/>
      <c r="G51" s="319" t="str">
        <f t="shared" si="0"/>
        <v/>
      </c>
      <c r="K51" t="str">
        <f t="shared" si="1"/>
        <v/>
      </c>
      <c r="L51" s="304">
        <f t="shared" si="2"/>
        <v>0</v>
      </c>
      <c r="M51" t="str">
        <f t="shared" si="3"/>
        <v/>
      </c>
      <c r="O51" s="304">
        <f t="shared" si="4"/>
        <v>0</v>
      </c>
      <c r="Q51" s="302" t="str">
        <f t="shared" si="5"/>
        <v/>
      </c>
    </row>
    <row r="52" spans="1:17">
      <c r="A52">
        <v>48</v>
      </c>
      <c r="B52" s="317"/>
      <c r="C52" s="317"/>
      <c r="D52" s="317"/>
      <c r="E52" s="317"/>
      <c r="F52" s="317"/>
      <c r="G52" s="319" t="str">
        <f t="shared" si="0"/>
        <v/>
      </c>
      <c r="K52" t="str">
        <f t="shared" si="1"/>
        <v/>
      </c>
      <c r="L52" s="304">
        <f t="shared" si="2"/>
        <v>0</v>
      </c>
      <c r="M52" t="str">
        <f t="shared" si="3"/>
        <v/>
      </c>
      <c r="O52" s="304">
        <f t="shared" si="4"/>
        <v>0</v>
      </c>
      <c r="Q52" s="302" t="str">
        <f t="shared" si="5"/>
        <v/>
      </c>
    </row>
    <row r="53" spans="1:17">
      <c r="A53">
        <v>49</v>
      </c>
      <c r="B53" s="317"/>
      <c r="C53" s="317"/>
      <c r="D53" s="317"/>
      <c r="E53" s="317"/>
      <c r="F53" s="317"/>
      <c r="G53" s="319" t="str">
        <f t="shared" si="0"/>
        <v/>
      </c>
      <c r="K53" t="str">
        <f t="shared" si="1"/>
        <v/>
      </c>
      <c r="L53" s="304">
        <f t="shared" si="2"/>
        <v>0</v>
      </c>
      <c r="M53" t="str">
        <f t="shared" si="3"/>
        <v/>
      </c>
      <c r="O53" s="304">
        <f t="shared" si="4"/>
        <v>0</v>
      </c>
      <c r="Q53" s="302" t="str">
        <f t="shared" si="5"/>
        <v/>
      </c>
    </row>
    <row r="54" spans="1:17">
      <c r="A54">
        <v>50</v>
      </c>
      <c r="B54" s="317"/>
      <c r="C54" s="317"/>
      <c r="D54" s="317"/>
      <c r="E54" s="317"/>
      <c r="F54" s="317"/>
      <c r="G54" s="319" t="str">
        <f t="shared" si="0"/>
        <v/>
      </c>
      <c r="K54" t="str">
        <f t="shared" si="1"/>
        <v/>
      </c>
      <c r="L54" s="304">
        <f t="shared" si="2"/>
        <v>0</v>
      </c>
      <c r="M54" t="str">
        <f t="shared" si="3"/>
        <v/>
      </c>
      <c r="O54" s="304">
        <f t="shared" si="4"/>
        <v>0</v>
      </c>
      <c r="Q54" s="302" t="str">
        <f t="shared" si="5"/>
        <v/>
      </c>
    </row>
    <row r="55" spans="1:17">
      <c r="A55">
        <v>51</v>
      </c>
      <c r="B55" s="317"/>
      <c r="C55" s="317"/>
      <c r="D55" s="317"/>
      <c r="E55" s="317"/>
      <c r="F55" s="317"/>
      <c r="G55" s="319" t="str">
        <f t="shared" si="0"/>
        <v/>
      </c>
      <c r="K55" t="str">
        <f t="shared" si="1"/>
        <v/>
      </c>
      <c r="L55" s="304">
        <f t="shared" si="2"/>
        <v>0</v>
      </c>
      <c r="M55" t="str">
        <f t="shared" si="3"/>
        <v/>
      </c>
      <c r="O55" s="304">
        <f t="shared" si="4"/>
        <v>0</v>
      </c>
      <c r="Q55" s="302" t="str">
        <f t="shared" si="5"/>
        <v/>
      </c>
    </row>
    <row r="56" spans="1:17">
      <c r="A56">
        <v>52</v>
      </c>
      <c r="B56" s="317"/>
      <c r="C56" s="317"/>
      <c r="D56" s="317"/>
      <c r="E56" s="317"/>
      <c r="F56" s="317"/>
      <c r="G56" s="319" t="str">
        <f t="shared" si="0"/>
        <v/>
      </c>
      <c r="K56" t="str">
        <f t="shared" si="1"/>
        <v/>
      </c>
      <c r="L56" s="304">
        <f t="shared" si="2"/>
        <v>0</v>
      </c>
      <c r="M56" t="str">
        <f t="shared" si="3"/>
        <v/>
      </c>
      <c r="O56" s="304">
        <f t="shared" si="4"/>
        <v>0</v>
      </c>
      <c r="Q56" s="302" t="str">
        <f t="shared" si="5"/>
        <v/>
      </c>
    </row>
    <row r="57" spans="1:17">
      <c r="A57">
        <v>53</v>
      </c>
      <c r="B57" s="317"/>
      <c r="C57" s="317"/>
      <c r="D57" s="317"/>
      <c r="E57" s="317"/>
      <c r="F57" s="317"/>
      <c r="G57" s="319" t="str">
        <f t="shared" si="0"/>
        <v/>
      </c>
      <c r="K57" t="str">
        <f t="shared" si="1"/>
        <v/>
      </c>
      <c r="L57" s="304">
        <f t="shared" si="2"/>
        <v>0</v>
      </c>
      <c r="M57" t="str">
        <f t="shared" si="3"/>
        <v/>
      </c>
      <c r="O57" s="304">
        <f t="shared" si="4"/>
        <v>0</v>
      </c>
      <c r="Q57" s="302" t="str">
        <f t="shared" si="5"/>
        <v/>
      </c>
    </row>
    <row r="58" spans="1:17">
      <c r="A58">
        <v>54</v>
      </c>
      <c r="B58" s="317"/>
      <c r="C58" s="317"/>
      <c r="D58" s="317"/>
      <c r="E58" s="317"/>
      <c r="F58" s="317"/>
      <c r="G58" s="319" t="str">
        <f t="shared" si="0"/>
        <v/>
      </c>
      <c r="K58" t="str">
        <f t="shared" si="1"/>
        <v/>
      </c>
      <c r="L58" s="304">
        <f t="shared" si="2"/>
        <v>0</v>
      </c>
      <c r="M58" t="str">
        <f t="shared" si="3"/>
        <v/>
      </c>
      <c r="O58" s="304">
        <f t="shared" si="4"/>
        <v>0</v>
      </c>
      <c r="Q58" s="302" t="str">
        <f t="shared" si="5"/>
        <v/>
      </c>
    </row>
    <row r="59" spans="1:17">
      <c r="A59">
        <v>55</v>
      </c>
      <c r="B59" s="317"/>
      <c r="C59" s="317"/>
      <c r="D59" s="317"/>
      <c r="E59" s="317"/>
      <c r="F59" s="317"/>
      <c r="G59" s="319" t="str">
        <f t="shared" si="0"/>
        <v/>
      </c>
      <c r="K59" t="str">
        <f t="shared" si="1"/>
        <v/>
      </c>
      <c r="L59" s="304">
        <f t="shared" si="2"/>
        <v>0</v>
      </c>
      <c r="M59" t="str">
        <f t="shared" si="3"/>
        <v/>
      </c>
      <c r="O59" s="304">
        <f t="shared" si="4"/>
        <v>0</v>
      </c>
      <c r="Q59" s="302" t="str">
        <f t="shared" si="5"/>
        <v/>
      </c>
    </row>
    <row r="60" spans="1:17">
      <c r="A60">
        <v>56</v>
      </c>
      <c r="B60" s="317"/>
      <c r="C60" s="317"/>
      <c r="D60" s="317"/>
      <c r="E60" s="317"/>
      <c r="F60" s="317"/>
      <c r="G60" s="319" t="str">
        <f t="shared" si="0"/>
        <v/>
      </c>
      <c r="K60" t="str">
        <f t="shared" si="1"/>
        <v/>
      </c>
      <c r="L60" s="304">
        <f t="shared" si="2"/>
        <v>0</v>
      </c>
      <c r="M60" t="str">
        <f t="shared" si="3"/>
        <v/>
      </c>
      <c r="O60" s="304">
        <f t="shared" si="4"/>
        <v>0</v>
      </c>
      <c r="Q60" s="302" t="str">
        <f t="shared" si="5"/>
        <v/>
      </c>
    </row>
    <row r="61" spans="1:17">
      <c r="A61">
        <v>57</v>
      </c>
      <c r="B61" s="317"/>
      <c r="C61" s="317"/>
      <c r="D61" s="317"/>
      <c r="E61" s="317"/>
      <c r="F61" s="317"/>
      <c r="G61" s="319" t="str">
        <f t="shared" si="0"/>
        <v/>
      </c>
      <c r="K61" t="str">
        <f t="shared" si="1"/>
        <v/>
      </c>
      <c r="L61" s="304">
        <f t="shared" si="2"/>
        <v>0</v>
      </c>
      <c r="M61" t="str">
        <f t="shared" si="3"/>
        <v/>
      </c>
      <c r="O61" s="304">
        <f t="shared" si="4"/>
        <v>0</v>
      </c>
    </row>
    <row r="62" spans="1:17">
      <c r="A62">
        <v>58</v>
      </c>
      <c r="B62" s="317"/>
      <c r="C62" s="317"/>
      <c r="D62" s="317"/>
      <c r="E62" s="317"/>
      <c r="F62" s="317"/>
      <c r="G62" s="319" t="str">
        <f t="shared" si="0"/>
        <v/>
      </c>
      <c r="K62" t="str">
        <f t="shared" si="1"/>
        <v/>
      </c>
      <c r="L62" s="304">
        <f t="shared" si="2"/>
        <v>0</v>
      </c>
      <c r="M62" t="str">
        <f t="shared" si="3"/>
        <v/>
      </c>
      <c r="O62" s="304">
        <f t="shared" si="4"/>
        <v>0</v>
      </c>
    </row>
    <row r="63" spans="1:17">
      <c r="A63">
        <v>59</v>
      </c>
      <c r="B63" s="317"/>
      <c r="C63" s="317"/>
      <c r="D63" s="317"/>
      <c r="E63" s="317"/>
      <c r="F63" s="317"/>
      <c r="G63" s="319" t="str">
        <f t="shared" si="0"/>
        <v/>
      </c>
      <c r="K63" t="str">
        <f t="shared" si="1"/>
        <v/>
      </c>
      <c r="L63" s="304">
        <f t="shared" si="2"/>
        <v>0</v>
      </c>
      <c r="M63" t="str">
        <f t="shared" si="3"/>
        <v/>
      </c>
      <c r="O63" s="304">
        <f t="shared" si="4"/>
        <v>0</v>
      </c>
    </row>
    <row r="64" spans="1:17">
      <c r="A64">
        <v>60</v>
      </c>
      <c r="B64" s="317"/>
      <c r="C64" s="317"/>
      <c r="D64" s="317"/>
      <c r="E64" s="317"/>
      <c r="F64" s="317"/>
      <c r="G64" s="319" t="str">
        <f t="shared" si="0"/>
        <v/>
      </c>
      <c r="K64" t="str">
        <f t="shared" si="1"/>
        <v/>
      </c>
      <c r="L64" s="304">
        <f t="shared" si="2"/>
        <v>0</v>
      </c>
      <c r="M64" t="str">
        <f t="shared" si="3"/>
        <v/>
      </c>
      <c r="O64" s="304">
        <f t="shared" si="4"/>
        <v>0</v>
      </c>
    </row>
    <row r="65" spans="1:15">
      <c r="A65">
        <v>61</v>
      </c>
      <c r="B65" s="317"/>
      <c r="C65" s="317"/>
      <c r="D65" s="317"/>
      <c r="E65" s="317"/>
      <c r="F65" s="317"/>
      <c r="G65" s="319" t="str">
        <f t="shared" si="0"/>
        <v/>
      </c>
      <c r="K65" t="str">
        <f t="shared" si="1"/>
        <v/>
      </c>
      <c r="L65" s="304">
        <f t="shared" si="2"/>
        <v>0</v>
      </c>
      <c r="M65" t="str">
        <f t="shared" si="3"/>
        <v/>
      </c>
      <c r="O65" s="304">
        <f t="shared" si="4"/>
        <v>0</v>
      </c>
    </row>
    <row r="66" spans="1:15">
      <c r="A66">
        <v>62</v>
      </c>
      <c r="B66" s="317"/>
      <c r="C66" s="317"/>
      <c r="D66" s="317"/>
      <c r="E66" s="317"/>
      <c r="F66" s="317"/>
      <c r="G66" s="319" t="str">
        <f t="shared" si="0"/>
        <v/>
      </c>
      <c r="K66" t="str">
        <f t="shared" si="1"/>
        <v/>
      </c>
      <c r="L66" s="304">
        <f t="shared" si="2"/>
        <v>0</v>
      </c>
      <c r="M66" t="str">
        <f t="shared" si="3"/>
        <v/>
      </c>
      <c r="O66" s="304">
        <f t="shared" si="4"/>
        <v>0</v>
      </c>
    </row>
    <row r="67" spans="1:15">
      <c r="A67">
        <v>63</v>
      </c>
      <c r="B67" s="317"/>
      <c r="C67" s="317"/>
      <c r="D67" s="317"/>
      <c r="E67" s="317"/>
      <c r="F67" s="317"/>
      <c r="G67" s="319" t="str">
        <f t="shared" si="0"/>
        <v/>
      </c>
      <c r="K67" t="str">
        <f t="shared" si="1"/>
        <v/>
      </c>
      <c r="L67" s="304">
        <f t="shared" si="2"/>
        <v>0</v>
      </c>
      <c r="M67" t="str">
        <f t="shared" si="3"/>
        <v/>
      </c>
      <c r="O67" s="304">
        <f t="shared" si="4"/>
        <v>0</v>
      </c>
    </row>
    <row r="68" spans="1:15">
      <c r="A68">
        <v>64</v>
      </c>
      <c r="B68" s="317"/>
      <c r="C68" s="317"/>
      <c r="D68" s="317"/>
      <c r="E68" s="317"/>
      <c r="F68" s="317"/>
      <c r="G68" s="319" t="str">
        <f t="shared" si="0"/>
        <v/>
      </c>
      <c r="K68" t="str">
        <f t="shared" si="1"/>
        <v/>
      </c>
      <c r="L68" s="304">
        <f t="shared" si="2"/>
        <v>0</v>
      </c>
      <c r="M68" t="str">
        <f t="shared" si="3"/>
        <v/>
      </c>
      <c r="O68" s="304">
        <f t="shared" si="4"/>
        <v>0</v>
      </c>
    </row>
    <row r="69" spans="1:15">
      <c r="A69">
        <v>65</v>
      </c>
      <c r="B69" s="317"/>
      <c r="C69" s="317"/>
      <c r="D69" s="317"/>
      <c r="E69" s="317"/>
      <c r="F69" s="317"/>
      <c r="G69" s="319" t="str">
        <f t="shared" si="0"/>
        <v/>
      </c>
      <c r="K69" t="str">
        <f t="shared" si="1"/>
        <v/>
      </c>
      <c r="L69" s="304">
        <f t="shared" si="2"/>
        <v>0</v>
      </c>
      <c r="M69" t="str">
        <f t="shared" si="3"/>
        <v/>
      </c>
      <c r="O69" s="304">
        <f t="shared" si="4"/>
        <v>0</v>
      </c>
    </row>
    <row r="70" spans="1:15">
      <c r="A70">
        <v>66</v>
      </c>
      <c r="B70" s="317"/>
      <c r="C70" s="317"/>
      <c r="D70" s="317"/>
      <c r="E70" s="317"/>
      <c r="F70" s="317"/>
      <c r="G70" s="319"/>
      <c r="K70" t="str">
        <f t="shared" ref="K70:K100" si="6">IF(G70&lt;&gt;"",B70,"")</f>
        <v/>
      </c>
      <c r="M70" t="str">
        <f t="shared" ref="M70:M100" si="7">IF(G70&lt;&gt;"",E70,"")</f>
        <v/>
      </c>
    </row>
    <row r="71" spans="1:15">
      <c r="A71">
        <v>67</v>
      </c>
      <c r="B71" s="317"/>
      <c r="C71" s="317"/>
      <c r="D71" s="317"/>
      <c r="E71" s="317"/>
      <c r="F71" s="317"/>
      <c r="G71" s="319"/>
      <c r="K71" t="str">
        <f t="shared" si="6"/>
        <v/>
      </c>
      <c r="M71" t="str">
        <f t="shared" si="7"/>
        <v/>
      </c>
    </row>
    <row r="72" spans="1:15">
      <c r="A72">
        <v>68</v>
      </c>
      <c r="B72" s="317"/>
      <c r="C72" s="317"/>
      <c r="D72" s="317"/>
      <c r="E72" s="317"/>
      <c r="F72" s="317"/>
      <c r="G72" s="319"/>
      <c r="K72" t="str">
        <f t="shared" si="6"/>
        <v/>
      </c>
      <c r="M72" t="str">
        <f t="shared" si="7"/>
        <v/>
      </c>
    </row>
    <row r="73" spans="1:15">
      <c r="A73">
        <v>69</v>
      </c>
      <c r="B73" s="317"/>
      <c r="C73" s="317"/>
      <c r="D73" s="317"/>
      <c r="E73" s="317"/>
      <c r="F73" s="317"/>
      <c r="G73" s="319"/>
      <c r="K73" t="str">
        <f t="shared" si="6"/>
        <v/>
      </c>
      <c r="M73" t="str">
        <f t="shared" si="7"/>
        <v/>
      </c>
    </row>
    <row r="74" spans="1:15">
      <c r="A74">
        <v>70</v>
      </c>
      <c r="B74" s="317"/>
      <c r="C74" s="317"/>
      <c r="D74" s="317"/>
      <c r="E74" s="317"/>
      <c r="F74" s="317"/>
      <c r="G74" s="319"/>
      <c r="K74" t="str">
        <f t="shared" si="6"/>
        <v/>
      </c>
      <c r="M74" t="str">
        <f t="shared" si="7"/>
        <v/>
      </c>
    </row>
    <row r="75" spans="1:15">
      <c r="A75">
        <v>71</v>
      </c>
      <c r="B75" s="317"/>
      <c r="C75" s="317"/>
      <c r="D75" s="317"/>
      <c r="E75" s="317"/>
      <c r="F75" s="317"/>
      <c r="G75" s="319"/>
      <c r="K75" t="str">
        <f t="shared" si="6"/>
        <v/>
      </c>
      <c r="M75" t="str">
        <f t="shared" si="7"/>
        <v/>
      </c>
    </row>
    <row r="76" spans="1:15">
      <c r="A76">
        <v>72</v>
      </c>
      <c r="B76" s="317"/>
      <c r="C76" s="317"/>
      <c r="D76" s="317"/>
      <c r="E76" s="317"/>
      <c r="F76" s="317"/>
      <c r="G76" s="319"/>
      <c r="K76" t="str">
        <f t="shared" si="6"/>
        <v/>
      </c>
      <c r="M76" t="str">
        <f t="shared" si="7"/>
        <v/>
      </c>
    </row>
    <row r="77" spans="1:15">
      <c r="A77">
        <v>73</v>
      </c>
      <c r="B77" s="317"/>
      <c r="C77" s="317"/>
      <c r="D77" s="317"/>
      <c r="E77" s="317"/>
      <c r="F77" s="317"/>
      <c r="G77" s="319"/>
      <c r="K77" t="str">
        <f t="shared" si="6"/>
        <v/>
      </c>
      <c r="M77" t="str">
        <f t="shared" si="7"/>
        <v/>
      </c>
    </row>
    <row r="78" spans="1:15">
      <c r="A78">
        <v>74</v>
      </c>
      <c r="B78" s="317"/>
      <c r="C78" s="317"/>
      <c r="D78" s="317"/>
      <c r="E78" s="317"/>
      <c r="F78" s="317"/>
      <c r="G78" s="319"/>
      <c r="K78" t="str">
        <f t="shared" si="6"/>
        <v/>
      </c>
      <c r="M78" t="str">
        <f t="shared" si="7"/>
        <v/>
      </c>
    </row>
    <row r="79" spans="1:15">
      <c r="A79">
        <v>75</v>
      </c>
      <c r="B79" s="317"/>
      <c r="C79" s="317"/>
      <c r="D79" s="317"/>
      <c r="E79" s="317"/>
      <c r="F79" s="317"/>
      <c r="G79" s="319"/>
      <c r="K79" t="str">
        <f t="shared" si="6"/>
        <v/>
      </c>
      <c r="M79" t="str">
        <f t="shared" si="7"/>
        <v/>
      </c>
    </row>
    <row r="80" spans="1:15">
      <c r="A80">
        <v>76</v>
      </c>
      <c r="B80" s="317"/>
      <c r="C80" s="317"/>
      <c r="D80" s="317"/>
      <c r="E80" s="317"/>
      <c r="F80" s="317"/>
      <c r="G80" s="319"/>
      <c r="K80" t="str">
        <f t="shared" si="6"/>
        <v/>
      </c>
      <c r="M80" t="str">
        <f t="shared" si="7"/>
        <v/>
      </c>
    </row>
    <row r="81" spans="1:13">
      <c r="A81">
        <v>77</v>
      </c>
      <c r="B81" s="317"/>
      <c r="C81" s="317"/>
      <c r="D81" s="317"/>
      <c r="E81" s="317"/>
      <c r="F81" s="317"/>
      <c r="G81" s="319"/>
      <c r="K81" t="str">
        <f t="shared" si="6"/>
        <v/>
      </c>
      <c r="M81" t="str">
        <f t="shared" si="7"/>
        <v/>
      </c>
    </row>
    <row r="82" spans="1:13">
      <c r="A82">
        <v>78</v>
      </c>
      <c r="B82" s="317"/>
      <c r="C82" s="317"/>
      <c r="D82" s="317"/>
      <c r="E82" s="317"/>
      <c r="F82" s="317"/>
      <c r="G82" s="319"/>
      <c r="K82" t="str">
        <f t="shared" si="6"/>
        <v/>
      </c>
      <c r="M82" t="str">
        <f t="shared" si="7"/>
        <v/>
      </c>
    </row>
    <row r="83" spans="1:13">
      <c r="A83">
        <v>79</v>
      </c>
      <c r="B83" s="317"/>
      <c r="C83" s="317"/>
      <c r="D83" s="317"/>
      <c r="E83" s="317"/>
      <c r="F83" s="317"/>
      <c r="G83" s="319"/>
      <c r="K83" t="str">
        <f t="shared" si="6"/>
        <v/>
      </c>
      <c r="M83" t="str">
        <f t="shared" si="7"/>
        <v/>
      </c>
    </row>
    <row r="84" spans="1:13">
      <c r="A84">
        <v>80</v>
      </c>
      <c r="B84" s="317"/>
      <c r="C84" s="317"/>
      <c r="D84" s="317"/>
      <c r="E84" s="317"/>
      <c r="F84" s="317"/>
      <c r="G84" s="319"/>
      <c r="K84" t="str">
        <f t="shared" si="6"/>
        <v/>
      </c>
      <c r="M84" t="str">
        <f t="shared" si="7"/>
        <v/>
      </c>
    </row>
    <row r="85" spans="1:13">
      <c r="A85">
        <v>81</v>
      </c>
      <c r="B85" s="317"/>
      <c r="C85" s="317"/>
      <c r="D85" s="317"/>
      <c r="E85" s="317"/>
      <c r="F85" s="317"/>
      <c r="G85" s="319"/>
      <c r="K85" t="str">
        <f t="shared" si="6"/>
        <v/>
      </c>
      <c r="M85" t="str">
        <f t="shared" si="7"/>
        <v/>
      </c>
    </row>
    <row r="86" spans="1:13">
      <c r="A86">
        <v>82</v>
      </c>
      <c r="B86" s="317"/>
      <c r="C86" s="317"/>
      <c r="D86" s="317"/>
      <c r="E86" s="317"/>
      <c r="F86" s="317"/>
      <c r="G86" s="319"/>
      <c r="K86" t="str">
        <f t="shared" si="6"/>
        <v/>
      </c>
      <c r="M86" t="str">
        <f t="shared" si="7"/>
        <v/>
      </c>
    </row>
    <row r="87" spans="1:13">
      <c r="A87">
        <v>83</v>
      </c>
      <c r="B87" s="317"/>
      <c r="C87" s="317"/>
      <c r="D87" s="317"/>
      <c r="E87" s="317"/>
      <c r="F87" s="317"/>
      <c r="G87" s="319"/>
      <c r="K87" t="str">
        <f t="shared" si="6"/>
        <v/>
      </c>
      <c r="M87" t="str">
        <f t="shared" si="7"/>
        <v/>
      </c>
    </row>
    <row r="88" spans="1:13">
      <c r="A88">
        <v>84</v>
      </c>
      <c r="B88" s="317"/>
      <c r="C88" s="317"/>
      <c r="D88" s="317"/>
      <c r="E88" s="317"/>
      <c r="F88" s="317"/>
      <c r="G88" s="319"/>
      <c r="K88" t="str">
        <f t="shared" si="6"/>
        <v/>
      </c>
      <c r="M88" t="str">
        <f t="shared" si="7"/>
        <v/>
      </c>
    </row>
    <row r="89" spans="1:13">
      <c r="A89">
        <v>85</v>
      </c>
      <c r="B89" s="317"/>
      <c r="C89" s="317"/>
      <c r="D89" s="317"/>
      <c r="E89" s="317"/>
      <c r="F89" s="317"/>
      <c r="G89" s="319"/>
      <c r="K89" t="str">
        <f t="shared" si="6"/>
        <v/>
      </c>
      <c r="M89" t="str">
        <f t="shared" si="7"/>
        <v/>
      </c>
    </row>
    <row r="90" spans="1:13">
      <c r="A90">
        <v>86</v>
      </c>
      <c r="B90" s="317"/>
      <c r="C90" s="317"/>
      <c r="D90" s="317"/>
      <c r="E90" s="317"/>
      <c r="F90" s="317"/>
      <c r="G90" s="319"/>
      <c r="K90" t="str">
        <f t="shared" si="6"/>
        <v/>
      </c>
      <c r="M90" t="str">
        <f t="shared" si="7"/>
        <v/>
      </c>
    </row>
    <row r="91" spans="1:13">
      <c r="A91">
        <v>87</v>
      </c>
      <c r="B91" s="317"/>
      <c r="C91" s="317"/>
      <c r="D91" s="317"/>
      <c r="E91" s="317"/>
      <c r="F91" s="317"/>
      <c r="G91" s="319"/>
      <c r="K91" t="str">
        <f t="shared" si="6"/>
        <v/>
      </c>
      <c r="M91" t="str">
        <f t="shared" si="7"/>
        <v/>
      </c>
    </row>
    <row r="92" spans="1:13">
      <c r="A92">
        <v>88</v>
      </c>
      <c r="B92" s="317"/>
      <c r="C92" s="317"/>
      <c r="D92" s="317"/>
      <c r="E92" s="317"/>
      <c r="F92" s="317"/>
      <c r="G92" s="319"/>
      <c r="K92" t="str">
        <f t="shared" si="6"/>
        <v/>
      </c>
      <c r="M92" t="str">
        <f t="shared" si="7"/>
        <v/>
      </c>
    </row>
    <row r="93" spans="1:13">
      <c r="A93">
        <v>89</v>
      </c>
      <c r="B93" s="317"/>
      <c r="C93" s="317"/>
      <c r="D93" s="317"/>
      <c r="E93" s="317"/>
      <c r="F93" s="317"/>
      <c r="G93" s="319"/>
      <c r="K93" t="str">
        <f t="shared" si="6"/>
        <v/>
      </c>
      <c r="M93" t="str">
        <f t="shared" si="7"/>
        <v/>
      </c>
    </row>
    <row r="94" spans="1:13">
      <c r="A94">
        <v>90</v>
      </c>
      <c r="B94" s="317"/>
      <c r="C94" s="317"/>
      <c r="D94" s="317"/>
      <c r="E94" s="317"/>
      <c r="F94" s="317"/>
      <c r="G94" s="319"/>
      <c r="K94" t="str">
        <f t="shared" si="6"/>
        <v/>
      </c>
      <c r="M94" t="str">
        <f t="shared" si="7"/>
        <v/>
      </c>
    </row>
    <row r="95" spans="1:13">
      <c r="K95" t="str">
        <f t="shared" si="6"/>
        <v/>
      </c>
      <c r="M95" t="str">
        <f t="shared" si="7"/>
        <v/>
      </c>
    </row>
    <row r="96" spans="1:13">
      <c r="K96" t="str">
        <f t="shared" si="6"/>
        <v/>
      </c>
      <c r="M96" t="str">
        <f t="shared" si="7"/>
        <v/>
      </c>
    </row>
    <row r="97" spans="11:13">
      <c r="K97" t="str">
        <f t="shared" si="6"/>
        <v/>
      </c>
      <c r="M97" t="str">
        <f t="shared" si="7"/>
        <v/>
      </c>
    </row>
    <row r="98" spans="11:13">
      <c r="K98" t="str">
        <f t="shared" si="6"/>
        <v/>
      </c>
      <c r="M98" t="str">
        <f t="shared" si="7"/>
        <v/>
      </c>
    </row>
    <row r="99" spans="11:13">
      <c r="K99" t="str">
        <f t="shared" si="6"/>
        <v/>
      </c>
      <c r="M99" t="str">
        <f t="shared" si="7"/>
        <v/>
      </c>
    </row>
    <row r="100" spans="11:13">
      <c r="K100" t="str">
        <f t="shared" si="6"/>
        <v/>
      </c>
      <c r="M100" t="str">
        <f t="shared" si="7"/>
        <v/>
      </c>
    </row>
  </sheetData>
  <sheetProtection algorithmName="SHA-512" hashValue="LwMxTU0yQdlwjAm4lekOFCUNwxWA+flraKlnv8Cg86rfw/EneZwhbBdhPuC25rGe3eOWzFsQBAbzBz+5Z09UuQ==" saltValue="PwZLVJu8Gw1l052Cq9yDPw==" spinCount="100000" sheet="1" objects="1" scenarios="1"/>
  <mergeCells count="2">
    <mergeCell ref="A1:H1"/>
    <mergeCell ref="A2:H2"/>
  </mergeCells>
  <dataValidations count="4">
    <dataValidation type="list" allowBlank="1" showInputMessage="1" showErrorMessage="1" sqref="D5:D69" xr:uid="{21613E4C-6B00-4D23-8A8B-EC00BF2717F4}">
      <formula1>$U$20:$U$24</formula1>
    </dataValidation>
    <dataValidation type="list" allowBlank="1" showInputMessage="1" showErrorMessage="1" sqref="F5:F69" xr:uid="{435BBF5A-A9A6-490D-9BCA-160974611956}">
      <formula1>$W$20:$W$22</formula1>
    </dataValidation>
    <dataValidation type="decimal" allowBlank="1" showErrorMessage="1" errorTitle="Error" error="Enter a number between 0 and 50 000" sqref="E43:E94" xr:uid="{B555A9ED-6193-494D-88B4-F6B021A93361}">
      <formula1>0</formula1>
      <formula2>50000</formula2>
    </dataValidation>
    <dataValidation type="list" allowBlank="1" showInputMessage="1" showErrorMessage="1" sqref="C5:C94" xr:uid="{F2684349-A92D-4942-9671-A39B55F5DCE6}">
      <formula1>$T$20:$T$24</formula1>
    </dataValidation>
  </dataValidation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103"/>
  <sheetViews>
    <sheetView zoomScale="40" zoomScaleNormal="40" workbookViewId="0">
      <pane xSplit="4" ySplit="6" topLeftCell="K7" activePane="bottomRight" state="frozen"/>
      <selection activeCell="G6" sqref="G6:AB95"/>
      <selection pane="topRight" activeCell="G6" sqref="G6:AB95"/>
      <selection pane="bottomLeft" activeCell="G6" sqref="G6:AB95"/>
      <selection pane="bottomRight" activeCell="AG7" sqref="AG7"/>
    </sheetView>
  </sheetViews>
  <sheetFormatPr baseColWidth="10" defaultColWidth="8.88671875" defaultRowHeight="14.4"/>
  <cols>
    <col min="1" max="1" width="12.5546875" style="1" customWidth="1"/>
    <col min="2" max="2" width="10.88671875" style="1" customWidth="1"/>
    <col min="3" max="3" width="20" style="1" customWidth="1"/>
    <col min="4" max="4" width="18.109375" style="1" customWidth="1"/>
    <col min="5" max="5" width="19.44140625" style="51" bestFit="1" customWidth="1"/>
    <col min="6" max="6" width="24.109375" style="51" customWidth="1"/>
    <col min="7" max="7" width="22.44140625" style="51" customWidth="1"/>
    <col min="8" max="8" width="19.6640625" style="51" bestFit="1" customWidth="1"/>
    <col min="9" max="9" width="23" style="51" customWidth="1"/>
    <col min="10" max="10" width="21.44140625" style="51" customWidth="1"/>
    <col min="11" max="11" width="19.6640625" style="51" bestFit="1" customWidth="1"/>
    <col min="12" max="12" width="25.109375" style="51" customWidth="1"/>
    <col min="13" max="13" width="23.88671875" style="51" customWidth="1"/>
    <col min="14" max="14" width="19.6640625" style="51" bestFit="1" customWidth="1"/>
    <col min="15" max="15" width="24" style="51" customWidth="1"/>
    <col min="16" max="16" width="21" style="51" customWidth="1"/>
    <col min="17" max="17" width="19.6640625" style="51" bestFit="1" customWidth="1"/>
    <col min="18" max="18" width="24.88671875" style="51" customWidth="1"/>
    <col min="19" max="19" width="20.88671875" style="51" customWidth="1"/>
    <col min="20" max="20" width="19.6640625" style="51" bestFit="1" customWidth="1"/>
    <col min="21" max="21" width="27" style="51" customWidth="1"/>
    <col min="22" max="22" width="23.6640625" style="51" customWidth="1"/>
    <col min="23" max="23" width="19.6640625" style="51" bestFit="1" customWidth="1"/>
    <col min="24" max="24" width="22.44140625" style="51" customWidth="1"/>
    <col min="25" max="25" width="21.44140625" style="51" customWidth="1"/>
    <col min="26" max="26" width="19.6640625" style="51" bestFit="1" customWidth="1"/>
    <col min="27" max="27" width="21.109375" style="51" customWidth="1"/>
    <col min="28" max="28" width="20" style="51" customWidth="1"/>
    <col min="29" max="29" width="19.6640625" style="51" bestFit="1" customWidth="1"/>
    <col min="30" max="30" width="25.6640625" style="51" customWidth="1"/>
    <col min="31" max="31" width="24.44140625" style="51" customWidth="1"/>
    <col min="32" max="32" width="21.109375" style="51" bestFit="1" customWidth="1"/>
    <col min="33" max="33" width="22.5546875" style="51" customWidth="1"/>
    <col min="34" max="34" width="24.6640625" style="51" customWidth="1"/>
    <col min="35" max="35" width="21.109375" style="51" customWidth="1"/>
    <col min="36" max="36" width="21.88671875" style="51" customWidth="1"/>
    <col min="37" max="37" width="21.44140625" style="51" customWidth="1"/>
    <col min="38" max="38" width="21.109375" style="51" bestFit="1" customWidth="1"/>
    <col min="39" max="39" width="24.5546875" style="51" customWidth="1"/>
    <col min="40" max="40" width="24.109375" style="51" customWidth="1"/>
    <col min="41" max="41" width="21.109375" style="51" bestFit="1" customWidth="1"/>
    <col min="42" max="42" width="22.44140625" style="51" customWidth="1"/>
    <col min="43" max="43" width="23.6640625" style="51" customWidth="1"/>
    <col min="44" max="44" width="21.109375" style="51" bestFit="1" customWidth="1"/>
    <col min="45" max="45" width="24" style="51" customWidth="1"/>
    <col min="46" max="46" width="20.88671875" style="51" customWidth="1"/>
    <col min="47" max="47" width="21.109375" style="51" bestFit="1" customWidth="1"/>
    <col min="48" max="48" width="22.44140625" style="51" customWidth="1"/>
    <col min="49" max="49" width="23.6640625" style="51" customWidth="1"/>
    <col min="50" max="50" width="14.44140625" customWidth="1"/>
  </cols>
  <sheetData>
    <row r="1" spans="1:49" ht="42" customHeight="1">
      <c r="A1" s="520" t="s">
        <v>136</v>
      </c>
      <c r="B1" s="521"/>
      <c r="C1" s="521"/>
      <c r="D1" s="522"/>
      <c r="E1" s="515" t="s">
        <v>113</v>
      </c>
      <c r="F1" s="512"/>
      <c r="G1" s="513"/>
      <c r="H1" s="511" t="s">
        <v>114</v>
      </c>
      <c r="I1" s="512"/>
      <c r="J1" s="513"/>
      <c r="K1" s="515" t="s">
        <v>115</v>
      </c>
      <c r="L1" s="512"/>
      <c r="M1" s="513"/>
      <c r="N1" s="511" t="s">
        <v>116</v>
      </c>
      <c r="O1" s="512"/>
      <c r="P1" s="513"/>
      <c r="Q1" s="515" t="s">
        <v>117</v>
      </c>
      <c r="R1" s="512"/>
      <c r="S1" s="513"/>
      <c r="T1" s="511" t="s">
        <v>118</v>
      </c>
      <c r="U1" s="512"/>
      <c r="V1" s="513"/>
      <c r="W1" s="515" t="s">
        <v>119</v>
      </c>
      <c r="X1" s="512"/>
      <c r="Y1" s="513"/>
      <c r="Z1" s="511" t="s">
        <v>120</v>
      </c>
      <c r="AA1" s="512"/>
      <c r="AB1" s="513"/>
      <c r="AC1" s="515" t="s">
        <v>121</v>
      </c>
      <c r="AD1" s="512"/>
      <c r="AE1" s="513"/>
      <c r="AF1" s="511" t="s">
        <v>122</v>
      </c>
      <c r="AG1" s="512"/>
      <c r="AH1" s="513"/>
      <c r="AI1" s="511" t="s">
        <v>0</v>
      </c>
      <c r="AJ1" s="512"/>
      <c r="AK1" s="513"/>
      <c r="AL1" s="511" t="s">
        <v>1</v>
      </c>
      <c r="AM1" s="512"/>
      <c r="AN1" s="513"/>
      <c r="AO1" s="511" t="s">
        <v>2</v>
      </c>
      <c r="AP1" s="512"/>
      <c r="AQ1" s="513"/>
      <c r="AR1" s="511" t="s">
        <v>3</v>
      </c>
      <c r="AS1" s="512"/>
      <c r="AT1" s="513"/>
      <c r="AU1" s="511" t="s">
        <v>4</v>
      </c>
      <c r="AV1" s="512"/>
      <c r="AW1" s="514"/>
    </row>
    <row r="2" spans="1:49" ht="45" customHeight="1" thickBot="1">
      <c r="A2" s="517" t="s">
        <v>137</v>
      </c>
      <c r="B2" s="518"/>
      <c r="C2" s="518"/>
      <c r="D2" s="519"/>
      <c r="E2" s="76" t="s">
        <v>140</v>
      </c>
      <c r="F2" s="77" t="s">
        <v>141</v>
      </c>
      <c r="G2" s="77" t="s">
        <v>142</v>
      </c>
      <c r="H2" s="77" t="s">
        <v>143</v>
      </c>
      <c r="I2" s="77" t="s">
        <v>144</v>
      </c>
      <c r="J2" s="77" t="s">
        <v>145</v>
      </c>
      <c r="K2" s="76" t="s">
        <v>143</v>
      </c>
      <c r="L2" s="77" t="s">
        <v>141</v>
      </c>
      <c r="M2" s="77" t="s">
        <v>142</v>
      </c>
      <c r="N2" s="77" t="s">
        <v>146</v>
      </c>
      <c r="O2" s="77" t="s">
        <v>144</v>
      </c>
      <c r="P2" s="77" t="s">
        <v>145</v>
      </c>
      <c r="Q2" s="76" t="s">
        <v>143</v>
      </c>
      <c r="R2" s="77" t="s">
        <v>141</v>
      </c>
      <c r="S2" s="77" t="s">
        <v>142</v>
      </c>
      <c r="T2" s="77" t="s">
        <v>146</v>
      </c>
      <c r="U2" s="77" t="s">
        <v>144</v>
      </c>
      <c r="V2" s="77" t="s">
        <v>145</v>
      </c>
      <c r="W2" s="76" t="s">
        <v>146</v>
      </c>
      <c r="X2" s="77" t="s">
        <v>141</v>
      </c>
      <c r="Y2" s="77" t="s">
        <v>142</v>
      </c>
      <c r="Z2" s="77" t="s">
        <v>147</v>
      </c>
      <c r="AA2" s="77" t="s">
        <v>144</v>
      </c>
      <c r="AB2" s="77" t="s">
        <v>145</v>
      </c>
      <c r="AC2" s="76" t="s">
        <v>146</v>
      </c>
      <c r="AD2" s="77" t="s">
        <v>141</v>
      </c>
      <c r="AE2" s="77" t="s">
        <v>142</v>
      </c>
      <c r="AF2" s="77" t="s">
        <v>147</v>
      </c>
      <c r="AG2" s="77" t="s">
        <v>144</v>
      </c>
      <c r="AH2" s="77" t="s">
        <v>145</v>
      </c>
      <c r="AI2" s="77" t="s">
        <v>6</v>
      </c>
      <c r="AJ2" s="77" t="s">
        <v>7</v>
      </c>
      <c r="AK2" s="77" t="s">
        <v>8</v>
      </c>
      <c r="AL2" s="77" t="s">
        <v>9</v>
      </c>
      <c r="AM2" s="77" t="s">
        <v>10</v>
      </c>
      <c r="AN2" s="77" t="s">
        <v>11</v>
      </c>
      <c r="AO2" s="77" t="s">
        <v>12</v>
      </c>
      <c r="AP2" s="77" t="s">
        <v>13</v>
      </c>
      <c r="AQ2" s="77" t="s">
        <v>14</v>
      </c>
      <c r="AR2" s="77" t="s">
        <v>15</v>
      </c>
      <c r="AS2" s="77" t="s">
        <v>16</v>
      </c>
      <c r="AT2" s="77" t="s">
        <v>17</v>
      </c>
      <c r="AU2" s="77" t="s">
        <v>18</v>
      </c>
      <c r="AV2" s="77" t="s">
        <v>19</v>
      </c>
      <c r="AW2" s="78" t="s">
        <v>20</v>
      </c>
    </row>
    <row r="3" spans="1:49" ht="25.8">
      <c r="A3" s="407" t="s">
        <v>89</v>
      </c>
      <c r="B3" s="408"/>
      <c r="C3" s="408"/>
      <c r="D3" s="409"/>
      <c r="E3" s="502" t="str">
        <f>'Base-case'!E2</f>
        <v>Groupe scolaire Croisette - Maternelle</v>
      </c>
      <c r="F3" s="502"/>
      <c r="G3" s="503"/>
      <c r="H3" s="501" t="str">
        <f>'Base-case'!F2</f>
        <v>Groupe scolaire les Muriers - Élémentaire</v>
      </c>
      <c r="I3" s="502"/>
      <c r="J3" s="503"/>
      <c r="K3" s="501" t="str">
        <f>'Base-case'!G2</f>
        <v>Crèche Canta Grillou</v>
      </c>
      <c r="L3" s="502"/>
      <c r="M3" s="503"/>
      <c r="N3" s="501" t="str">
        <f>'Base-case'!H2</f>
        <v>Groupe scolaire Maurice Alice - Maternelle 1</v>
      </c>
      <c r="O3" s="502"/>
      <c r="P3" s="503"/>
      <c r="Q3" s="501" t="str">
        <f>'Base-case'!I2</f>
        <v>Ecole élémentaire de la Verrerie</v>
      </c>
      <c r="R3" s="502"/>
      <c r="S3" s="503"/>
      <c r="T3" s="501" t="str">
        <f>'Base-case'!J2</f>
        <v>Gymnase Pagnol</v>
      </c>
      <c r="U3" s="502"/>
      <c r="V3" s="503"/>
      <c r="W3" s="501" t="str">
        <f>'Base-case'!K2</f>
        <v>Gymnase les Mûriers</v>
      </c>
      <c r="X3" s="502"/>
      <c r="Y3" s="503"/>
      <c r="Z3" s="501" t="str">
        <f>'Base-case'!L2</f>
        <v>Hôtel de Ville principal</v>
      </c>
      <c r="AA3" s="502"/>
      <c r="AB3" s="503"/>
      <c r="AC3" s="501" t="str">
        <f>'Base-case'!M2</f>
        <v>Mairie Annexe "La Licorne"</v>
      </c>
      <c r="AD3" s="502"/>
      <c r="AE3" s="503"/>
      <c r="AF3" s="501" t="str">
        <f>'Base-case'!N2</f>
        <v>Espace Miramar</v>
      </c>
      <c r="AG3" s="502"/>
      <c r="AH3" s="503"/>
      <c r="AI3" s="501">
        <f>'Base-case'!O2</f>
        <v>0</v>
      </c>
      <c r="AJ3" s="502"/>
      <c r="AK3" s="503"/>
      <c r="AL3" s="501">
        <f>'Base-case'!P2</f>
        <v>0</v>
      </c>
      <c r="AM3" s="502"/>
      <c r="AN3" s="503"/>
      <c r="AO3" s="501">
        <f>'Base-case'!Q2</f>
        <v>0</v>
      </c>
      <c r="AP3" s="502"/>
      <c r="AQ3" s="503"/>
      <c r="AR3" s="501">
        <f>'Base-case'!R2</f>
        <v>0</v>
      </c>
      <c r="AS3" s="502"/>
      <c r="AT3" s="503"/>
      <c r="AU3" s="501">
        <f>'Base-case'!S2</f>
        <v>0</v>
      </c>
      <c r="AV3" s="502"/>
      <c r="AW3" s="516"/>
    </row>
    <row r="4" spans="1:49" ht="25.8">
      <c r="A4" s="308"/>
      <c r="B4" s="309"/>
      <c r="C4" s="309"/>
      <c r="D4" s="310"/>
      <c r="E4" s="311"/>
      <c r="F4" s="311"/>
      <c r="G4" s="312"/>
      <c r="H4" s="313"/>
      <c r="I4" s="311"/>
      <c r="J4" s="312"/>
      <c r="K4" s="313"/>
      <c r="L4" s="311"/>
      <c r="M4" s="312"/>
      <c r="N4" s="313"/>
      <c r="O4" s="311"/>
      <c r="P4" s="312"/>
      <c r="Q4" s="313"/>
      <c r="R4" s="311"/>
      <c r="S4" s="312"/>
      <c r="T4" s="313"/>
      <c r="U4" s="311"/>
      <c r="V4" s="312"/>
      <c r="W4" s="313"/>
      <c r="X4" s="311"/>
      <c r="Y4" s="312"/>
      <c r="Z4" s="313"/>
      <c r="AA4" s="311"/>
      <c r="AB4" s="312"/>
      <c r="AC4" s="313"/>
      <c r="AD4" s="311"/>
      <c r="AE4" s="312"/>
      <c r="AF4" s="313"/>
      <c r="AG4" s="311"/>
      <c r="AH4" s="312"/>
      <c r="AI4" s="313"/>
      <c r="AJ4" s="311"/>
      <c r="AK4" s="312"/>
      <c r="AL4" s="313"/>
      <c r="AM4" s="311"/>
      <c r="AN4" s="312"/>
      <c r="AO4" s="313"/>
      <c r="AP4" s="311"/>
      <c r="AQ4" s="312"/>
      <c r="AR4" s="313"/>
      <c r="AS4" s="311"/>
      <c r="AT4" s="312"/>
      <c r="AU4" s="313"/>
      <c r="AV4" s="311"/>
      <c r="AW4" s="314"/>
    </row>
    <row r="5" spans="1:49" ht="27" customHeight="1" thickBot="1">
      <c r="A5" s="410" t="s">
        <v>90</v>
      </c>
      <c r="B5" s="411"/>
      <c r="C5" s="411"/>
      <c r="D5" s="412"/>
      <c r="E5" s="508">
        <f>'Base-case'!E3</f>
        <v>767</v>
      </c>
      <c r="F5" s="508"/>
      <c r="G5" s="510"/>
      <c r="H5" s="507">
        <f>'Base-case'!F3</f>
        <v>1159</v>
      </c>
      <c r="I5" s="508"/>
      <c r="J5" s="510"/>
      <c r="K5" s="507">
        <f>'Base-case'!G3</f>
        <v>781</v>
      </c>
      <c r="L5" s="508"/>
      <c r="M5" s="510"/>
      <c r="N5" s="507">
        <f>'Base-case'!H3</f>
        <v>1046</v>
      </c>
      <c r="O5" s="508"/>
      <c r="P5" s="510"/>
      <c r="Q5" s="507">
        <f>'Base-case'!I3</f>
        <v>2318</v>
      </c>
      <c r="R5" s="508"/>
      <c r="S5" s="510"/>
      <c r="T5" s="507">
        <f>'Base-case'!J3</f>
        <v>805</v>
      </c>
      <c r="U5" s="508"/>
      <c r="V5" s="510"/>
      <c r="W5" s="507">
        <f>'Base-case'!K3</f>
        <v>1588</v>
      </c>
      <c r="X5" s="508"/>
      <c r="Y5" s="510"/>
      <c r="Z5" s="507">
        <f>'Base-case'!L3</f>
        <v>3000</v>
      </c>
      <c r="AA5" s="508"/>
      <c r="AB5" s="510"/>
      <c r="AC5" s="507">
        <f>'Base-case'!M3</f>
        <v>556</v>
      </c>
      <c r="AD5" s="508"/>
      <c r="AE5" s="510"/>
      <c r="AF5" s="507">
        <f>'Base-case'!N3</f>
        <v>1020</v>
      </c>
      <c r="AG5" s="508"/>
      <c r="AH5" s="510"/>
      <c r="AI5" s="507">
        <f>'Base-case'!O3</f>
        <v>0</v>
      </c>
      <c r="AJ5" s="508"/>
      <c r="AK5" s="510"/>
      <c r="AL5" s="507">
        <f>'Base-case'!P3</f>
        <v>0</v>
      </c>
      <c r="AM5" s="508"/>
      <c r="AN5" s="510"/>
      <c r="AO5" s="507">
        <f>'Base-case'!Q3</f>
        <v>0</v>
      </c>
      <c r="AP5" s="508"/>
      <c r="AQ5" s="510"/>
      <c r="AR5" s="507">
        <f>'Base-case'!R3</f>
        <v>0</v>
      </c>
      <c r="AS5" s="508"/>
      <c r="AT5" s="510"/>
      <c r="AU5" s="507">
        <f>'Base-case'!S3</f>
        <v>0</v>
      </c>
      <c r="AV5" s="508"/>
      <c r="AW5" s="509"/>
    </row>
    <row r="6" spans="1:49" ht="64.5" customHeight="1" thickBot="1">
      <c r="A6" s="523" t="s">
        <v>138</v>
      </c>
      <c r="B6" s="524"/>
      <c r="C6" s="524"/>
      <c r="D6" s="525"/>
      <c r="E6" s="297" t="s">
        <v>226</v>
      </c>
      <c r="F6" s="297" t="s">
        <v>207</v>
      </c>
      <c r="G6" s="297" t="s">
        <v>296</v>
      </c>
      <c r="H6" s="295" t="s">
        <v>208</v>
      </c>
      <c r="I6" s="295" t="s">
        <v>236</v>
      </c>
      <c r="J6" s="296" t="s">
        <v>209</v>
      </c>
      <c r="K6" s="295" t="s">
        <v>210</v>
      </c>
      <c r="L6" s="295" t="s">
        <v>211</v>
      </c>
      <c r="M6" s="295" t="s">
        <v>212</v>
      </c>
      <c r="N6" s="295" t="s">
        <v>229</v>
      </c>
      <c r="O6" s="295" t="s">
        <v>228</v>
      </c>
      <c r="P6" s="295" t="s">
        <v>227</v>
      </c>
      <c r="Q6" s="295" t="s">
        <v>213</v>
      </c>
      <c r="R6" s="294"/>
      <c r="S6" s="296"/>
      <c r="T6" s="295" t="s">
        <v>230</v>
      </c>
      <c r="U6" s="295" t="s">
        <v>231</v>
      </c>
      <c r="V6" s="296"/>
      <c r="W6" s="295" t="s">
        <v>232</v>
      </c>
      <c r="X6" s="295" t="s">
        <v>214</v>
      </c>
      <c r="Y6" s="296"/>
      <c r="Z6" s="295" t="s">
        <v>233</v>
      </c>
      <c r="AA6" s="294"/>
      <c r="AB6" s="296"/>
      <c r="AC6" s="295" t="s">
        <v>234</v>
      </c>
      <c r="AD6" s="295" t="s">
        <v>235</v>
      </c>
      <c r="AE6" s="296"/>
      <c r="AF6" s="295" t="s">
        <v>215</v>
      </c>
      <c r="AG6" s="294" t="s">
        <v>330</v>
      </c>
      <c r="AH6" s="296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4"/>
    </row>
    <row r="7" spans="1:49" ht="33.75" customHeight="1">
      <c r="A7" s="393" t="s">
        <v>135</v>
      </c>
      <c r="B7" s="504" t="s">
        <v>108</v>
      </c>
      <c r="C7" s="399" t="s">
        <v>91</v>
      </c>
      <c r="D7" s="13" t="s">
        <v>128</v>
      </c>
      <c r="E7" s="55">
        <v>112.47896219035202</v>
      </c>
      <c r="F7" s="55">
        <v>119.81901173402868</v>
      </c>
      <c r="G7" s="55">
        <v>137.30000000000001</v>
      </c>
      <c r="H7" s="28">
        <v>155.31062985332181</v>
      </c>
      <c r="I7" s="28">
        <v>141.39085418464194</v>
      </c>
      <c r="J7" s="28">
        <v>141.03047454702329</v>
      </c>
      <c r="K7" s="55">
        <v>178.58294494238157</v>
      </c>
      <c r="L7" s="55">
        <v>156.99779769526248</v>
      </c>
      <c r="M7" s="55">
        <v>170.4878104993598</v>
      </c>
      <c r="N7" s="55">
        <v>123.52885277246654</v>
      </c>
      <c r="O7" s="55">
        <v>126.44499999999999</v>
      </c>
      <c r="P7" s="55">
        <v>141.61000000000001</v>
      </c>
      <c r="Q7" s="55">
        <v>127.41537532355477</v>
      </c>
      <c r="R7" s="55">
        <v>0</v>
      </c>
      <c r="S7" s="55">
        <v>0</v>
      </c>
      <c r="T7" s="55">
        <v>153.32829813664597</v>
      </c>
      <c r="U7" s="55">
        <v>171.14996273291925</v>
      </c>
      <c r="V7" s="55">
        <v>0</v>
      </c>
      <c r="W7" s="55">
        <v>131.702758186398</v>
      </c>
      <c r="X7" s="55">
        <v>133.68764483627206</v>
      </c>
      <c r="Y7" s="55">
        <v>0</v>
      </c>
      <c r="Z7" s="55">
        <v>185.79354000000001</v>
      </c>
      <c r="AA7" s="55">
        <v>0</v>
      </c>
      <c r="AB7" s="55">
        <v>0</v>
      </c>
      <c r="AC7" s="55">
        <v>184.58136690647484</v>
      </c>
      <c r="AD7" s="55">
        <v>165.79284172661872</v>
      </c>
      <c r="AE7" s="55">
        <v>0</v>
      </c>
      <c r="AF7" s="55">
        <v>438.35717647058823</v>
      </c>
      <c r="AG7" s="55">
        <v>400.1934117647059</v>
      </c>
      <c r="AH7" s="55">
        <v>0</v>
      </c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6"/>
    </row>
    <row r="8" spans="1:49" ht="33" customHeight="1" thickBot="1">
      <c r="A8" s="394"/>
      <c r="B8" s="505"/>
      <c r="C8" s="400"/>
      <c r="D8" s="14" t="s">
        <v>129</v>
      </c>
      <c r="E8" s="57">
        <f>E7*$E$5</f>
        <v>86271.364000000001</v>
      </c>
      <c r="F8" s="57">
        <f>F7*$E$5</f>
        <v>91901.182000000001</v>
      </c>
      <c r="G8" s="57">
        <f>G7*$E$5</f>
        <v>105309.1</v>
      </c>
      <c r="H8" s="57">
        <f>H7*$H$5</f>
        <v>180005.02</v>
      </c>
      <c r="I8" s="57">
        <f>I7*$H$5</f>
        <v>163872</v>
      </c>
      <c r="J8" s="57">
        <f>J7*$H$5</f>
        <v>163454.31999999998</v>
      </c>
      <c r="K8" s="57">
        <f>K7*$K$5</f>
        <v>139473.28</v>
      </c>
      <c r="L8" s="57">
        <f>L7*$K$5</f>
        <v>122615.28</v>
      </c>
      <c r="M8" s="57">
        <f>M7*$K$5</f>
        <v>133150.98000000001</v>
      </c>
      <c r="N8" s="57">
        <f>N7*$N$5</f>
        <v>129211.18</v>
      </c>
      <c r="O8" s="57">
        <f>O7*$N$5</f>
        <v>132261.47</v>
      </c>
      <c r="P8" s="57">
        <f>P7*$N$5</f>
        <v>148124.06000000003</v>
      </c>
      <c r="Q8" s="57">
        <f>Q7*$Q$5</f>
        <v>295348.83999999997</v>
      </c>
      <c r="R8" s="57">
        <f>R7*$Q$5</f>
        <v>0</v>
      </c>
      <c r="S8" s="57">
        <f>S7*$Q$5</f>
        <v>0</v>
      </c>
      <c r="T8" s="57">
        <f>T7*$T$5</f>
        <v>123429.28</v>
      </c>
      <c r="U8" s="57">
        <f>U7*$T$5</f>
        <v>137775.72</v>
      </c>
      <c r="V8" s="57">
        <f>V7*$T$5</f>
        <v>0</v>
      </c>
      <c r="W8" s="57">
        <f>W7*$W$5</f>
        <v>209143.98</v>
      </c>
      <c r="X8" s="57">
        <f>X7*$W$5</f>
        <v>212295.98000000004</v>
      </c>
      <c r="Y8" s="57">
        <f>Y7*$W$5</f>
        <v>0</v>
      </c>
      <c r="Z8" s="57">
        <f>Z7*$Z$5</f>
        <v>557380.62</v>
      </c>
      <c r="AA8" s="57">
        <f>AA7*$Z$5</f>
        <v>0</v>
      </c>
      <c r="AB8" s="57">
        <f>AB7*$Z$5</f>
        <v>0</v>
      </c>
      <c r="AC8" s="57">
        <f>AC7*$AC$5</f>
        <v>102627.24</v>
      </c>
      <c r="AD8" s="57">
        <f>AD7*$AC$5</f>
        <v>92180.82</v>
      </c>
      <c r="AE8" s="57">
        <f>AE7*$AC$5</f>
        <v>0</v>
      </c>
      <c r="AF8" s="57">
        <f>AF7*$AF$5</f>
        <v>447124.32</v>
      </c>
      <c r="AG8" s="57">
        <f>AG7*$AF$5</f>
        <v>408197.28</v>
      </c>
      <c r="AH8" s="57">
        <f>AH7*$AF$5</f>
        <v>0</v>
      </c>
      <c r="AI8" s="57">
        <f>AI7*$AI$5</f>
        <v>0</v>
      </c>
      <c r="AJ8" s="57">
        <f>AJ7*$AI$5</f>
        <v>0</v>
      </c>
      <c r="AK8" s="57">
        <f>AK7*$AI$5</f>
        <v>0</v>
      </c>
      <c r="AL8" s="57">
        <f>AL7*$AL$5</f>
        <v>0</v>
      </c>
      <c r="AM8" s="57">
        <f>AM7*$AL$5</f>
        <v>0</v>
      </c>
      <c r="AN8" s="57">
        <f>AN7*$AL$5</f>
        <v>0</v>
      </c>
      <c r="AO8" s="57">
        <f>AO7*$AO$5</f>
        <v>0</v>
      </c>
      <c r="AP8" s="57">
        <f>AP7*$AO$5</f>
        <v>0</v>
      </c>
      <c r="AQ8" s="57">
        <f>AQ7*$AO$5</f>
        <v>0</v>
      </c>
      <c r="AR8" s="57">
        <f>AR7*$AR$5</f>
        <v>0</v>
      </c>
      <c r="AS8" s="57">
        <f>AS7*$AR$5</f>
        <v>0</v>
      </c>
      <c r="AT8" s="57">
        <f>AT7*$AR$5</f>
        <v>0</v>
      </c>
      <c r="AU8" s="57">
        <f>AU7*$AU$5</f>
        <v>0</v>
      </c>
      <c r="AV8" s="57">
        <f>AV7*$AU$5</f>
        <v>0</v>
      </c>
      <c r="AW8" s="58">
        <f>AW7*$AU$5</f>
        <v>0</v>
      </c>
    </row>
    <row r="9" spans="1:49" ht="30.75" customHeight="1">
      <c r="A9" s="394"/>
      <c r="B9" s="505"/>
      <c r="C9" s="400" t="s">
        <v>92</v>
      </c>
      <c r="D9" s="13" t="s">
        <v>128</v>
      </c>
      <c r="E9" s="59">
        <v>105.79921773142112</v>
      </c>
      <c r="F9" s="59">
        <v>105.79921773142112</v>
      </c>
      <c r="G9" s="59">
        <v>123.28683181225554</v>
      </c>
      <c r="H9" s="59">
        <v>135.13805004314065</v>
      </c>
      <c r="I9" s="59">
        <v>111.20017256255393</v>
      </c>
      <c r="J9" s="59">
        <v>135.13805004314065</v>
      </c>
      <c r="K9" s="59">
        <v>122.13700384122919</v>
      </c>
      <c r="L9" s="59">
        <v>102.8527528809219</v>
      </c>
      <c r="M9" s="59">
        <v>111.00768245838668</v>
      </c>
      <c r="N9" s="59">
        <v>99.428298279158696</v>
      </c>
      <c r="O9" s="59">
        <v>98.297323135755263</v>
      </c>
      <c r="P9" s="59">
        <v>117.51434034416826</v>
      </c>
      <c r="Q9" s="59">
        <v>88.628559102674714</v>
      </c>
      <c r="R9" s="59">
        <v>0</v>
      </c>
      <c r="S9" s="59">
        <v>0</v>
      </c>
      <c r="T9" s="59">
        <v>132.76521739130436</v>
      </c>
      <c r="U9" s="59">
        <v>163.50931677018633</v>
      </c>
      <c r="V9" s="59">
        <v>0</v>
      </c>
      <c r="W9" s="59">
        <v>122.79785894206549</v>
      </c>
      <c r="X9" s="59">
        <v>124.78274559193954</v>
      </c>
      <c r="Y9" s="59">
        <v>0</v>
      </c>
      <c r="Z9" s="59">
        <v>32.298999999999999</v>
      </c>
      <c r="AA9" s="59">
        <v>0</v>
      </c>
      <c r="AB9" s="59">
        <v>0</v>
      </c>
      <c r="AC9" s="59">
        <v>34.701438848920866</v>
      </c>
      <c r="AD9" s="59">
        <v>27.422661870503596</v>
      </c>
      <c r="AE9" s="59">
        <v>0</v>
      </c>
      <c r="AF9" s="59">
        <v>69.707843137254898</v>
      </c>
      <c r="AG9" s="59">
        <v>63.342156862745099</v>
      </c>
      <c r="AH9" s="59">
        <v>0</v>
      </c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60"/>
    </row>
    <row r="10" spans="1:49" ht="30.75" customHeight="1" thickBot="1">
      <c r="A10" s="394"/>
      <c r="B10" s="505"/>
      <c r="C10" s="400"/>
      <c r="D10" s="14" t="s">
        <v>129</v>
      </c>
      <c r="E10" s="57">
        <f>E9*$E$5</f>
        <v>81148</v>
      </c>
      <c r="F10" s="57">
        <f>F9*$E$5</f>
        <v>81148</v>
      </c>
      <c r="G10" s="57">
        <f>G9*$E$5</f>
        <v>94561</v>
      </c>
      <c r="H10" s="57">
        <f>H9*$H$5</f>
        <v>156625.00000000003</v>
      </c>
      <c r="I10" s="57">
        <f>I9*$H$5</f>
        <v>128881</v>
      </c>
      <c r="J10" s="57">
        <f>J9*$H$5</f>
        <v>156625.00000000003</v>
      </c>
      <c r="K10" s="57">
        <f>K9*$K$5</f>
        <v>95389</v>
      </c>
      <c r="L10" s="57">
        <f>L9*$K$5</f>
        <v>80328</v>
      </c>
      <c r="M10" s="57">
        <f>M9*$K$5</f>
        <v>86697</v>
      </c>
      <c r="N10" s="57">
        <f>N9*$N$5</f>
        <v>104002</v>
      </c>
      <c r="O10" s="57">
        <f>O9*$N$5</f>
        <v>102819</v>
      </c>
      <c r="P10" s="57">
        <f>P9*$N$5</f>
        <v>122920</v>
      </c>
      <c r="Q10" s="57">
        <f>Q9*$Q$5</f>
        <v>205441</v>
      </c>
      <c r="R10" s="57">
        <f>R9*$Q$5</f>
        <v>0</v>
      </c>
      <c r="S10" s="57">
        <f>S9*$Q$5</f>
        <v>0</v>
      </c>
      <c r="T10" s="57">
        <f>T9*$T$5</f>
        <v>106876.00000000001</v>
      </c>
      <c r="U10" s="57">
        <f>U9*$T$5</f>
        <v>131625</v>
      </c>
      <c r="V10" s="57">
        <f>V9*$T$5</f>
        <v>0</v>
      </c>
      <c r="W10" s="57">
        <f>W9*$W$5</f>
        <v>195003</v>
      </c>
      <c r="X10" s="57">
        <f>X9*$W$5</f>
        <v>198155</v>
      </c>
      <c r="Y10" s="57">
        <f>Y9*$W$5</f>
        <v>0</v>
      </c>
      <c r="Z10" s="57">
        <f>Z9*$Z$5</f>
        <v>96897</v>
      </c>
      <c r="AA10" s="57">
        <f>AA9*$Z$5</f>
        <v>0</v>
      </c>
      <c r="AB10" s="57">
        <f>AB9*$Z$5</f>
        <v>0</v>
      </c>
      <c r="AC10" s="57">
        <f>AC9*$AC$5</f>
        <v>19294</v>
      </c>
      <c r="AD10" s="57">
        <f>AD9*$AC$5</f>
        <v>15247</v>
      </c>
      <c r="AE10" s="57">
        <f>AE9*$AC$5</f>
        <v>0</v>
      </c>
      <c r="AF10" s="57">
        <f>AF9*$AF$5</f>
        <v>71102</v>
      </c>
      <c r="AG10" s="57">
        <f>AG9*$AF$5</f>
        <v>64609</v>
      </c>
      <c r="AH10" s="57">
        <f>AH9*$AF$5</f>
        <v>0</v>
      </c>
      <c r="AI10" s="57">
        <f>AI9*$AI$5</f>
        <v>0</v>
      </c>
      <c r="AJ10" s="57">
        <f>AJ9*$AI$5</f>
        <v>0</v>
      </c>
      <c r="AK10" s="57">
        <f>AK9*$AI$5</f>
        <v>0</v>
      </c>
      <c r="AL10" s="57">
        <f>AL9*$AL$5</f>
        <v>0</v>
      </c>
      <c r="AM10" s="57">
        <f>AM9*$AL$5</f>
        <v>0</v>
      </c>
      <c r="AN10" s="57">
        <f>AN9*$AL$5</f>
        <v>0</v>
      </c>
      <c r="AO10" s="57">
        <f>AO9*$AO$5</f>
        <v>0</v>
      </c>
      <c r="AP10" s="57">
        <f>AP9*$AO$5</f>
        <v>0</v>
      </c>
      <c r="AQ10" s="57">
        <f>AQ9*$AO$5</f>
        <v>0</v>
      </c>
      <c r="AR10" s="57">
        <f>AR9*$AR$5</f>
        <v>0</v>
      </c>
      <c r="AS10" s="57">
        <f>AS9*$AR$5</f>
        <v>0</v>
      </c>
      <c r="AT10" s="57">
        <f>AT9*$AR$5</f>
        <v>0</v>
      </c>
      <c r="AU10" s="57">
        <f>AU9*$AU$5</f>
        <v>0</v>
      </c>
      <c r="AV10" s="57">
        <f>AV9*$AU$5</f>
        <v>0</v>
      </c>
      <c r="AW10" s="58">
        <f>AW9*$AU$5</f>
        <v>0</v>
      </c>
    </row>
    <row r="11" spans="1:49" ht="35.25" customHeight="1">
      <c r="A11" s="394"/>
      <c r="B11" s="505"/>
      <c r="C11" s="400" t="s">
        <v>93</v>
      </c>
      <c r="D11" s="13" t="s">
        <v>128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0</v>
      </c>
      <c r="P11" s="59">
        <v>0</v>
      </c>
      <c r="Q11" s="59">
        <v>0</v>
      </c>
      <c r="R11" s="59">
        <v>0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0</v>
      </c>
      <c r="Z11" s="59">
        <v>11.508333333333333</v>
      </c>
      <c r="AA11" s="59">
        <v>0</v>
      </c>
      <c r="AB11" s="59">
        <v>0</v>
      </c>
      <c r="AC11" s="59">
        <v>9.3525179856115113</v>
      </c>
      <c r="AD11" s="59">
        <v>9.3489208633093526</v>
      </c>
      <c r="AE11" s="59">
        <v>0</v>
      </c>
      <c r="AF11" s="59">
        <v>14.186274509803921</v>
      </c>
      <c r="AG11" s="59">
        <v>5.7598039215686274</v>
      </c>
      <c r="AH11" s="59">
        <v>0</v>
      </c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60"/>
    </row>
    <row r="12" spans="1:49" ht="35.25" customHeight="1" thickBot="1">
      <c r="A12" s="394"/>
      <c r="B12" s="505"/>
      <c r="C12" s="400"/>
      <c r="D12" s="14" t="s">
        <v>129</v>
      </c>
      <c r="E12" s="57">
        <f>E11*$E$5</f>
        <v>0</v>
      </c>
      <c r="F12" s="57">
        <f>F11*$E$5</f>
        <v>0</v>
      </c>
      <c r="G12" s="57">
        <f>G11*$E$5</f>
        <v>0</v>
      </c>
      <c r="H12" s="57">
        <f>H11*$H$5</f>
        <v>0</v>
      </c>
      <c r="I12" s="57">
        <f>I11*$H$5</f>
        <v>0</v>
      </c>
      <c r="J12" s="57">
        <f>J11*$H$5</f>
        <v>0</v>
      </c>
      <c r="K12" s="57">
        <f>K11*$K$5</f>
        <v>0</v>
      </c>
      <c r="L12" s="57">
        <f>L11*$K$5</f>
        <v>0</v>
      </c>
      <c r="M12" s="57">
        <f>M11*$K$5</f>
        <v>0</v>
      </c>
      <c r="N12" s="57">
        <f>N11*$N$5</f>
        <v>0</v>
      </c>
      <c r="O12" s="57">
        <f>O11*$N$5</f>
        <v>0</v>
      </c>
      <c r="P12" s="57">
        <f>P11*$N$5</f>
        <v>0</v>
      </c>
      <c r="Q12" s="57">
        <f>Q11*$Q$5</f>
        <v>0</v>
      </c>
      <c r="R12" s="57">
        <f>R11*$Q$5</f>
        <v>0</v>
      </c>
      <c r="S12" s="57">
        <f>S11*$Q$5</f>
        <v>0</v>
      </c>
      <c r="T12" s="57">
        <f>T11*$T$5</f>
        <v>0</v>
      </c>
      <c r="U12" s="57">
        <f>U11*$T$5</f>
        <v>0</v>
      </c>
      <c r="V12" s="57">
        <f>V11*$T$5</f>
        <v>0</v>
      </c>
      <c r="W12" s="57">
        <f>W11*$W$5</f>
        <v>0</v>
      </c>
      <c r="X12" s="57">
        <f>X11*$W$5</f>
        <v>0</v>
      </c>
      <c r="Y12" s="57">
        <f>Y11*$W$5</f>
        <v>0</v>
      </c>
      <c r="Z12" s="57">
        <f>Z11*$Z$5</f>
        <v>34525</v>
      </c>
      <c r="AA12" s="57">
        <f>AA11*$Z$5</f>
        <v>0</v>
      </c>
      <c r="AB12" s="57">
        <f>AB11*$Z$5</f>
        <v>0</v>
      </c>
      <c r="AC12" s="57">
        <f>AC11*$AC$5</f>
        <v>5200</v>
      </c>
      <c r="AD12" s="57">
        <f>AD11*$AC$5</f>
        <v>5198</v>
      </c>
      <c r="AE12" s="57">
        <f>AE11*$AC$5</f>
        <v>0</v>
      </c>
      <c r="AF12" s="57">
        <f>AF11*$AF$5</f>
        <v>14470</v>
      </c>
      <c r="AG12" s="57">
        <f>AG11*$AF$5</f>
        <v>5875</v>
      </c>
      <c r="AH12" s="57">
        <f>AH11*$AF$5</f>
        <v>0</v>
      </c>
      <c r="AI12" s="57">
        <f>AI11*$AI$5</f>
        <v>0</v>
      </c>
      <c r="AJ12" s="57">
        <f>AJ11*$AI$5</f>
        <v>0</v>
      </c>
      <c r="AK12" s="57">
        <f>AK11*$AI$5</f>
        <v>0</v>
      </c>
      <c r="AL12" s="57">
        <f>AL11*$AL$5</f>
        <v>0</v>
      </c>
      <c r="AM12" s="57">
        <f>AM11*$AL$5</f>
        <v>0</v>
      </c>
      <c r="AN12" s="57">
        <f>AN11*$AL$5</f>
        <v>0</v>
      </c>
      <c r="AO12" s="57">
        <f>AO11*$AO$5</f>
        <v>0</v>
      </c>
      <c r="AP12" s="57">
        <f>AP11*$AO$5</f>
        <v>0</v>
      </c>
      <c r="AQ12" s="57">
        <f>AQ11*$AO$5</f>
        <v>0</v>
      </c>
      <c r="AR12" s="57">
        <f>AR11*$AR$5</f>
        <v>0</v>
      </c>
      <c r="AS12" s="57">
        <f>AS11*$AR$5</f>
        <v>0</v>
      </c>
      <c r="AT12" s="57">
        <f>AT11*$AR$5</f>
        <v>0</v>
      </c>
      <c r="AU12" s="57">
        <f>AU11*$AU$5</f>
        <v>0</v>
      </c>
      <c r="AV12" s="57">
        <f>AV11*$AU$5</f>
        <v>0</v>
      </c>
      <c r="AW12" s="58">
        <f>AW11*$AU$5</f>
        <v>0</v>
      </c>
    </row>
    <row r="13" spans="1:49" ht="30.75" customHeight="1">
      <c r="A13" s="394"/>
      <c r="B13" s="505"/>
      <c r="C13" s="400" t="s">
        <v>94</v>
      </c>
      <c r="D13" s="13" t="s">
        <v>128</v>
      </c>
      <c r="E13" s="59">
        <v>0.53976531942633632</v>
      </c>
      <c r="F13" s="59">
        <v>0.53976531942633632</v>
      </c>
      <c r="G13" s="59">
        <v>0.53976531942633632</v>
      </c>
      <c r="H13" s="59">
        <v>9.5772217428817946E-2</v>
      </c>
      <c r="I13" s="59">
        <v>8.3261432269197577E-2</v>
      </c>
      <c r="J13" s="59">
        <v>9.5772217428817946E-2</v>
      </c>
      <c r="K13" s="59">
        <v>17.247119078104994</v>
      </c>
      <c r="L13" s="59">
        <v>14.946222791293215</v>
      </c>
      <c r="M13" s="59">
        <v>14.946222791293215</v>
      </c>
      <c r="N13" s="59">
        <v>0.57552581261950286</v>
      </c>
      <c r="O13" s="59">
        <v>0.57552581261950286</v>
      </c>
      <c r="P13" s="59">
        <v>0.57552581261950286</v>
      </c>
      <c r="Q13" s="59">
        <v>1.456427955133736</v>
      </c>
      <c r="R13" s="59">
        <v>0</v>
      </c>
      <c r="S13" s="59">
        <v>0</v>
      </c>
      <c r="T13" s="59">
        <v>0.90559006211180126</v>
      </c>
      <c r="U13" s="59">
        <v>0.90559006211180126</v>
      </c>
      <c r="V13" s="59">
        <v>0</v>
      </c>
      <c r="W13" s="59">
        <v>0.86775818639798485</v>
      </c>
      <c r="X13" s="59">
        <v>0.86775818639798485</v>
      </c>
      <c r="Y13" s="59">
        <v>0</v>
      </c>
      <c r="Z13" s="59">
        <v>2.3380000000000001</v>
      </c>
      <c r="AA13" s="59">
        <v>0</v>
      </c>
      <c r="AB13" s="59">
        <v>0</v>
      </c>
      <c r="AC13" s="59">
        <v>1.9586330935251799</v>
      </c>
      <c r="AD13" s="59">
        <v>1.9586330935251799</v>
      </c>
      <c r="AE13" s="59">
        <v>0</v>
      </c>
      <c r="AF13" s="59">
        <v>1.0921568627450979</v>
      </c>
      <c r="AG13" s="59">
        <v>1.0921568627450979</v>
      </c>
      <c r="AH13" s="59">
        <v>0</v>
      </c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60"/>
    </row>
    <row r="14" spans="1:49" ht="30.75" customHeight="1" thickBot="1">
      <c r="A14" s="394"/>
      <c r="B14" s="505"/>
      <c r="C14" s="400"/>
      <c r="D14" s="14" t="s">
        <v>129</v>
      </c>
      <c r="E14" s="57">
        <f>E13*$E$5</f>
        <v>413.99999999999994</v>
      </c>
      <c r="F14" s="57">
        <f>F13*$E$5</f>
        <v>413.99999999999994</v>
      </c>
      <c r="G14" s="57">
        <f>G13*$E$5</f>
        <v>413.99999999999994</v>
      </c>
      <c r="H14" s="57">
        <f>H13*$H$5</f>
        <v>111</v>
      </c>
      <c r="I14" s="57">
        <f>I13*$H$5</f>
        <v>96.499999999999986</v>
      </c>
      <c r="J14" s="57">
        <f>J13*$H$5</f>
        <v>111</v>
      </c>
      <c r="K14" s="57">
        <f>K13*$K$5</f>
        <v>13470</v>
      </c>
      <c r="L14" s="57">
        <f>L13*$K$5</f>
        <v>11673</v>
      </c>
      <c r="M14" s="57">
        <f>M13*$K$5</f>
        <v>11673</v>
      </c>
      <c r="N14" s="57">
        <f>N13*$N$5</f>
        <v>602</v>
      </c>
      <c r="O14" s="57">
        <f>O13*$N$5</f>
        <v>602</v>
      </c>
      <c r="P14" s="57">
        <f>P13*$N$5</f>
        <v>602</v>
      </c>
      <c r="Q14" s="57">
        <f>Q13*$Q$5</f>
        <v>3376</v>
      </c>
      <c r="R14" s="57">
        <f>R13*$Q$5</f>
        <v>0</v>
      </c>
      <c r="S14" s="57">
        <f>S13*$Q$5</f>
        <v>0</v>
      </c>
      <c r="T14" s="57">
        <f>T13*$T$5</f>
        <v>729</v>
      </c>
      <c r="U14" s="57">
        <f>U13*$T$5</f>
        <v>729</v>
      </c>
      <c r="V14" s="57">
        <f>V13*$T$5</f>
        <v>0</v>
      </c>
      <c r="W14" s="57">
        <f>W13*$W$5</f>
        <v>1378</v>
      </c>
      <c r="X14" s="57">
        <f>X13*$W$5</f>
        <v>1378</v>
      </c>
      <c r="Y14" s="57">
        <f>Y13*$W$5</f>
        <v>0</v>
      </c>
      <c r="Z14" s="57">
        <f>Z13*$Z$5</f>
        <v>7014</v>
      </c>
      <c r="AA14" s="57">
        <f>AA13*$Z$5</f>
        <v>0</v>
      </c>
      <c r="AB14" s="57">
        <f>AB13*$Z$5</f>
        <v>0</v>
      </c>
      <c r="AC14" s="57">
        <f>AC13*$AC$5</f>
        <v>1089</v>
      </c>
      <c r="AD14" s="57">
        <f>AD13*$AC$5</f>
        <v>1089</v>
      </c>
      <c r="AE14" s="57">
        <f>AE13*$AC$5</f>
        <v>0</v>
      </c>
      <c r="AF14" s="57">
        <f>AF13*$AF$5</f>
        <v>1114</v>
      </c>
      <c r="AG14" s="57">
        <f>AG13*$AF$5</f>
        <v>1114</v>
      </c>
      <c r="AH14" s="57">
        <f>AH13*$AF$5</f>
        <v>0</v>
      </c>
      <c r="AI14" s="57">
        <f>AI13*$AI$5</f>
        <v>0</v>
      </c>
      <c r="AJ14" s="57">
        <f>AJ13*$AI$5</f>
        <v>0</v>
      </c>
      <c r="AK14" s="57">
        <f>AK13*$AI$5</f>
        <v>0</v>
      </c>
      <c r="AL14" s="57">
        <f>AL13*$AL$5</f>
        <v>0</v>
      </c>
      <c r="AM14" s="57">
        <f>AM13*$AL$5</f>
        <v>0</v>
      </c>
      <c r="AN14" s="57">
        <f>AN13*$AL$5</f>
        <v>0</v>
      </c>
      <c r="AO14" s="57">
        <f>AO13*$AO$5</f>
        <v>0</v>
      </c>
      <c r="AP14" s="57">
        <f>AP13*$AO$5</f>
        <v>0</v>
      </c>
      <c r="AQ14" s="57">
        <f>AQ13*$AO$5</f>
        <v>0</v>
      </c>
      <c r="AR14" s="57">
        <f>AR13*$AR$5</f>
        <v>0</v>
      </c>
      <c r="AS14" s="57">
        <f>AS13*$AR$5</f>
        <v>0</v>
      </c>
      <c r="AT14" s="57">
        <f>AT13*$AR$5</f>
        <v>0</v>
      </c>
      <c r="AU14" s="57">
        <f>AU13*$AU$5</f>
        <v>0</v>
      </c>
      <c r="AV14" s="57">
        <f>AV13*$AU$5</f>
        <v>0</v>
      </c>
      <c r="AW14" s="58">
        <f>AW13*$AU$5</f>
        <v>0</v>
      </c>
    </row>
    <row r="15" spans="1:49" ht="33" customHeight="1">
      <c r="A15" s="394"/>
      <c r="B15" s="505"/>
      <c r="C15" s="400" t="s">
        <v>95</v>
      </c>
      <c r="D15" s="13" t="s">
        <v>128</v>
      </c>
      <c r="E15" s="59">
        <v>1.2229465449804433</v>
      </c>
      <c r="F15" s="59">
        <v>1.2229465449804433</v>
      </c>
      <c r="G15" s="59">
        <v>1.2229465449804433</v>
      </c>
      <c r="H15" s="59">
        <v>2.6911130284728215</v>
      </c>
      <c r="I15" s="59">
        <v>6.5789473684210522</v>
      </c>
      <c r="J15" s="59">
        <v>2.6911130284728215</v>
      </c>
      <c r="K15" s="59">
        <v>2.0678617157490398</v>
      </c>
      <c r="L15" s="59">
        <v>2.0678617157490398</v>
      </c>
      <c r="M15" s="59">
        <v>4.1357234314980795</v>
      </c>
      <c r="N15" s="59">
        <v>1.4923518164435947</v>
      </c>
      <c r="O15" s="22">
        <v>3.0611854684512427</v>
      </c>
      <c r="P15" s="59">
        <v>1.4923518164435947</v>
      </c>
      <c r="Q15" s="59">
        <v>3.6358930112165662</v>
      </c>
      <c r="R15" s="59">
        <v>0</v>
      </c>
      <c r="S15" s="59">
        <v>0</v>
      </c>
      <c r="T15" s="59">
        <v>6.2608695652173916</v>
      </c>
      <c r="U15" s="59">
        <v>1.2521739130434784</v>
      </c>
      <c r="V15" s="59">
        <v>0</v>
      </c>
      <c r="W15" s="59">
        <v>2.1744332493702769</v>
      </c>
      <c r="X15" s="59">
        <v>2.1744332493702769</v>
      </c>
      <c r="Y15" s="59">
        <v>0</v>
      </c>
      <c r="Z15" s="59">
        <v>5.1846666666666668</v>
      </c>
      <c r="AA15" s="59">
        <v>0</v>
      </c>
      <c r="AB15" s="59">
        <v>0</v>
      </c>
      <c r="AC15" s="59">
        <v>5.0359712230215825</v>
      </c>
      <c r="AD15" s="59">
        <v>5.0359712230215825</v>
      </c>
      <c r="AE15" s="59">
        <v>0</v>
      </c>
      <c r="AF15" s="59">
        <v>5.0999999999999996</v>
      </c>
      <c r="AG15" s="59">
        <v>5.0999999999999996</v>
      </c>
      <c r="AH15" s="59">
        <v>0</v>
      </c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60"/>
    </row>
    <row r="16" spans="1:49" ht="33" customHeight="1" thickBot="1">
      <c r="A16" s="394"/>
      <c r="B16" s="505"/>
      <c r="C16" s="400"/>
      <c r="D16" s="14" t="s">
        <v>129</v>
      </c>
      <c r="E16" s="57">
        <f>E15*$E$5</f>
        <v>938</v>
      </c>
      <c r="F16" s="57">
        <f>F15*$E$5</f>
        <v>938</v>
      </c>
      <c r="G16" s="57">
        <f>G15*$E$5</f>
        <v>938</v>
      </c>
      <c r="H16" s="57">
        <f>H15*$H$5</f>
        <v>3119</v>
      </c>
      <c r="I16" s="57">
        <f>I15*$H$5</f>
        <v>7624.9999999999991</v>
      </c>
      <c r="J16" s="57">
        <f>J15*$H$5</f>
        <v>3119</v>
      </c>
      <c r="K16" s="57">
        <f>K15*$K$5</f>
        <v>1615</v>
      </c>
      <c r="L16" s="57">
        <f>L15*$K$5</f>
        <v>1615</v>
      </c>
      <c r="M16" s="57">
        <f>M15*$K$5</f>
        <v>3230</v>
      </c>
      <c r="N16" s="57">
        <f>N15*$N$5</f>
        <v>1561</v>
      </c>
      <c r="O16" s="57">
        <f>O15*$N$5</f>
        <v>3202</v>
      </c>
      <c r="P16" s="57">
        <f>P15*$N$5</f>
        <v>1561</v>
      </c>
      <c r="Q16" s="57">
        <f>Q15*$Q$5</f>
        <v>8428</v>
      </c>
      <c r="R16" s="57">
        <f>R15*$Q$5</f>
        <v>0</v>
      </c>
      <c r="S16" s="57">
        <f>S15*$Q$5</f>
        <v>0</v>
      </c>
      <c r="T16" s="57">
        <f>T15*$T$5</f>
        <v>5040</v>
      </c>
      <c r="U16" s="57">
        <f>U15*$T$5</f>
        <v>1008.0000000000001</v>
      </c>
      <c r="V16" s="57">
        <f>V15*$T$5</f>
        <v>0</v>
      </c>
      <c r="W16" s="57">
        <f>W15*$W$5</f>
        <v>3452.9999999999995</v>
      </c>
      <c r="X16" s="57">
        <f>X15*$W$5</f>
        <v>3452.9999999999995</v>
      </c>
      <c r="Y16" s="57">
        <f>Y15*$W$5</f>
        <v>0</v>
      </c>
      <c r="Z16" s="57">
        <f>Z15*$Z$5</f>
        <v>15554</v>
      </c>
      <c r="AA16" s="57">
        <f>AA15*$Z$5</f>
        <v>0</v>
      </c>
      <c r="AB16" s="57">
        <f>AB15*$Z$5</f>
        <v>0</v>
      </c>
      <c r="AC16" s="57">
        <f>AC15*$AC$5</f>
        <v>2800</v>
      </c>
      <c r="AD16" s="57">
        <f>AD15*$AC$5</f>
        <v>2800</v>
      </c>
      <c r="AE16" s="57">
        <f>AE15*$AC$5</f>
        <v>0</v>
      </c>
      <c r="AF16" s="57">
        <f>AF15*$AF$5</f>
        <v>5202</v>
      </c>
      <c r="AG16" s="57">
        <f>AG15*$AF$5</f>
        <v>5202</v>
      </c>
      <c r="AH16" s="57">
        <f>AH15*$AF$5</f>
        <v>0</v>
      </c>
      <c r="AI16" s="57">
        <f>AI15*$AI$5</f>
        <v>0</v>
      </c>
      <c r="AJ16" s="57">
        <f>AJ15*$AI$5</f>
        <v>0</v>
      </c>
      <c r="AK16" s="57">
        <f>AK15*$AI$5</f>
        <v>0</v>
      </c>
      <c r="AL16" s="57">
        <f>AL15*$AL$5</f>
        <v>0</v>
      </c>
      <c r="AM16" s="57">
        <f>AM15*$AL$5</f>
        <v>0</v>
      </c>
      <c r="AN16" s="57">
        <f>AN15*$AL$5</f>
        <v>0</v>
      </c>
      <c r="AO16" s="57">
        <f>AO15*$AO$5</f>
        <v>0</v>
      </c>
      <c r="AP16" s="57">
        <f>AP15*$AO$5</f>
        <v>0</v>
      </c>
      <c r="AQ16" s="57">
        <f>AQ15*$AO$5</f>
        <v>0</v>
      </c>
      <c r="AR16" s="57">
        <f>AR15*$AR$5</f>
        <v>0</v>
      </c>
      <c r="AS16" s="57">
        <f>AS15*$AR$5</f>
        <v>0</v>
      </c>
      <c r="AT16" s="57">
        <f>AT15*$AR$5</f>
        <v>0</v>
      </c>
      <c r="AU16" s="57">
        <f>AU15*$AU$5</f>
        <v>0</v>
      </c>
      <c r="AV16" s="57">
        <f>AV15*$AU$5</f>
        <v>0</v>
      </c>
      <c r="AW16" s="58">
        <f>AW15*$AU$5</f>
        <v>0</v>
      </c>
    </row>
    <row r="17" spans="1:49" ht="30.75" customHeight="1">
      <c r="A17" s="394"/>
      <c r="B17" s="505"/>
      <c r="C17" s="400" t="s">
        <v>96</v>
      </c>
      <c r="D17" s="13" t="s">
        <v>128</v>
      </c>
      <c r="E17" s="59">
        <v>1.2945241199478494</v>
      </c>
      <c r="F17" s="59">
        <v>5.4340286831812259</v>
      </c>
      <c r="G17" s="59">
        <v>5.4340286831812303</v>
      </c>
      <c r="H17" s="59">
        <v>7.7817083692838658</v>
      </c>
      <c r="I17" s="59">
        <v>11.669542709232097</v>
      </c>
      <c r="J17" s="59">
        <v>2.2467644521138914</v>
      </c>
      <c r="K17" s="59">
        <v>15.193341869398207</v>
      </c>
      <c r="L17" s="59">
        <v>15.193341869398207</v>
      </c>
      <c r="M17" s="59">
        <v>17.261203585147246</v>
      </c>
      <c r="N17" s="59">
        <v>9.3413001912045885</v>
      </c>
      <c r="O17" s="59">
        <v>10.91</v>
      </c>
      <c r="P17" s="59">
        <v>9.34</v>
      </c>
      <c r="Q17" s="59">
        <v>15.03364969801553</v>
      </c>
      <c r="R17" s="59">
        <v>0</v>
      </c>
      <c r="S17" s="59">
        <v>0</v>
      </c>
      <c r="T17" s="59">
        <v>7.970186335403727</v>
      </c>
      <c r="U17" s="59">
        <v>2.9614906832298136</v>
      </c>
      <c r="V17" s="59">
        <v>0</v>
      </c>
      <c r="W17" s="59">
        <v>3.4515113350125946</v>
      </c>
      <c r="X17" s="59">
        <v>3.4515113350125946</v>
      </c>
      <c r="Y17" s="59">
        <v>0</v>
      </c>
      <c r="Z17" s="59">
        <v>72.013000000000005</v>
      </c>
      <c r="AA17" s="59">
        <v>0</v>
      </c>
      <c r="AB17" s="59">
        <v>0</v>
      </c>
      <c r="AC17" s="59">
        <v>71.543165467625897</v>
      </c>
      <c r="AD17" s="59">
        <v>64.260791366906474</v>
      </c>
      <c r="AE17" s="59">
        <v>0</v>
      </c>
      <c r="AF17" s="59">
        <v>169.90588235294118</v>
      </c>
      <c r="AG17" s="59">
        <v>155.11372549019609</v>
      </c>
      <c r="AH17" s="59">
        <v>0</v>
      </c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60"/>
    </row>
    <row r="18" spans="1:49" ht="30.75" customHeight="1" thickBot="1">
      <c r="A18" s="394"/>
      <c r="B18" s="505"/>
      <c r="C18" s="400"/>
      <c r="D18" s="14" t="s">
        <v>129</v>
      </c>
      <c r="E18" s="57">
        <f>E17*$E$5</f>
        <v>992.90000000000055</v>
      </c>
      <c r="F18" s="57">
        <f>F17*$E$5</f>
        <v>4167.9000000000005</v>
      </c>
      <c r="G18" s="57">
        <f>G17*$E$5</f>
        <v>4167.9000000000033</v>
      </c>
      <c r="H18" s="57">
        <f>H17*$H$5</f>
        <v>9019</v>
      </c>
      <c r="I18" s="57">
        <f>I17*$H$5</f>
        <v>13525</v>
      </c>
      <c r="J18" s="57">
        <f>J17*$H$5</f>
        <v>2604</v>
      </c>
      <c r="K18" s="57">
        <f>K17*$K$5</f>
        <v>11866</v>
      </c>
      <c r="L18" s="57">
        <f>L17*$K$5</f>
        <v>11866</v>
      </c>
      <c r="M18" s="57">
        <f>M17*$K$5</f>
        <v>13481</v>
      </c>
      <c r="N18" s="57">
        <f>N17*$N$5</f>
        <v>9771</v>
      </c>
      <c r="O18" s="57">
        <f>O17*$N$5</f>
        <v>11411.86</v>
      </c>
      <c r="P18" s="57">
        <f>P17*$N$5</f>
        <v>9769.64</v>
      </c>
      <c r="Q18" s="57">
        <f>Q17*$Q$5</f>
        <v>34848</v>
      </c>
      <c r="R18" s="57">
        <f>R17*$Q$5</f>
        <v>0</v>
      </c>
      <c r="S18" s="57">
        <f>S17*$Q$5</f>
        <v>0</v>
      </c>
      <c r="T18" s="57">
        <f>T17*$T$5</f>
        <v>6416</v>
      </c>
      <c r="U18" s="57">
        <f>U17*$T$5</f>
        <v>2384</v>
      </c>
      <c r="V18" s="57">
        <f>V17*$T$5</f>
        <v>0</v>
      </c>
      <c r="W18" s="57">
        <f>W17*$W$5</f>
        <v>5481</v>
      </c>
      <c r="X18" s="57">
        <f>X17*$W$5</f>
        <v>5481</v>
      </c>
      <c r="Y18" s="57">
        <f>Y17*$W$5</f>
        <v>0</v>
      </c>
      <c r="Z18" s="57">
        <f>Z17*$Z$5</f>
        <v>216039.00000000003</v>
      </c>
      <c r="AA18" s="57">
        <f>AA17*$Z$5</f>
        <v>0</v>
      </c>
      <c r="AB18" s="57">
        <f>AB17*$Z$5</f>
        <v>0</v>
      </c>
      <c r="AC18" s="57">
        <f>AC17*$AC$5</f>
        <v>39778</v>
      </c>
      <c r="AD18" s="57">
        <f>AD17*$AC$5</f>
        <v>35729</v>
      </c>
      <c r="AE18" s="57">
        <f>AE17*$AC$5</f>
        <v>0</v>
      </c>
      <c r="AF18" s="57">
        <f>AF17*$AF$5</f>
        <v>173304</v>
      </c>
      <c r="AG18" s="57">
        <f>AG17*$AF$5</f>
        <v>158216</v>
      </c>
      <c r="AH18" s="57">
        <f>AH17*$AF$5</f>
        <v>0</v>
      </c>
      <c r="AI18" s="57">
        <f>AI17*$AI$5</f>
        <v>0</v>
      </c>
      <c r="AJ18" s="57">
        <f>AJ17*$AI$5</f>
        <v>0</v>
      </c>
      <c r="AK18" s="57">
        <f>AK17*$AI$5</f>
        <v>0</v>
      </c>
      <c r="AL18" s="57">
        <f>AL17*$AL$5</f>
        <v>0</v>
      </c>
      <c r="AM18" s="57">
        <f>AM17*$AL$5</f>
        <v>0</v>
      </c>
      <c r="AN18" s="57">
        <f>AN17*$AL$5</f>
        <v>0</v>
      </c>
      <c r="AO18" s="57">
        <f>AO17*$AO$5</f>
        <v>0</v>
      </c>
      <c r="AP18" s="57">
        <f>AP17*$AO$5</f>
        <v>0</v>
      </c>
      <c r="AQ18" s="57">
        <f>AQ17*$AO$5</f>
        <v>0</v>
      </c>
      <c r="AR18" s="57">
        <f>AR17*$AR$5</f>
        <v>0</v>
      </c>
      <c r="AS18" s="57">
        <f>AS17*$AR$5</f>
        <v>0</v>
      </c>
      <c r="AT18" s="57">
        <f>AT17*$AR$5</f>
        <v>0</v>
      </c>
      <c r="AU18" s="57">
        <f>AU17*$AU$5</f>
        <v>0</v>
      </c>
      <c r="AV18" s="57">
        <f>AV17*$AU$5</f>
        <v>0</v>
      </c>
      <c r="AW18" s="58">
        <f>AW17*$AU$5</f>
        <v>0</v>
      </c>
    </row>
    <row r="19" spans="1:49" ht="28.5" customHeight="1">
      <c r="A19" s="394"/>
      <c r="B19" s="505"/>
      <c r="C19" s="400" t="s">
        <v>156</v>
      </c>
      <c r="D19" s="13" t="s">
        <v>128</v>
      </c>
      <c r="E19" s="59">
        <v>105.79921773142112</v>
      </c>
      <c r="F19" s="59">
        <v>105.79921773142112</v>
      </c>
      <c r="G19" s="59">
        <v>123.28683181225554</v>
      </c>
      <c r="H19" s="59">
        <v>135.23382226056947</v>
      </c>
      <c r="I19" s="59">
        <v>111.28343399482313</v>
      </c>
      <c r="J19" s="59">
        <v>135.23382226056947</v>
      </c>
      <c r="K19" s="59">
        <v>139.38412291933417</v>
      </c>
      <c r="L19" s="59">
        <v>117.79897567221511</v>
      </c>
      <c r="M19" s="59">
        <v>125.95390524967989</v>
      </c>
      <c r="N19" s="59">
        <v>99.428298279158696</v>
      </c>
      <c r="O19" s="59">
        <v>98.297323135755263</v>
      </c>
      <c r="P19" s="59">
        <v>117.51434034416826</v>
      </c>
      <c r="Q19" s="59">
        <v>88.628559102674714</v>
      </c>
      <c r="R19" s="59">
        <v>0</v>
      </c>
      <c r="S19" s="59">
        <v>0</v>
      </c>
      <c r="T19" s="59">
        <v>132.76521739130436</v>
      </c>
      <c r="U19" s="59">
        <v>163.50931677018633</v>
      </c>
      <c r="V19" s="59">
        <v>0</v>
      </c>
      <c r="W19" s="59">
        <v>122.79785894206549</v>
      </c>
      <c r="X19" s="59">
        <v>124.78274559193954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  <c r="AE19" s="59">
        <v>0</v>
      </c>
      <c r="AF19" s="59">
        <v>0</v>
      </c>
      <c r="AG19" s="59">
        <v>0</v>
      </c>
      <c r="AH19" s="59">
        <v>0</v>
      </c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60"/>
    </row>
    <row r="20" spans="1:49" ht="28.5" customHeight="1" thickBot="1">
      <c r="A20" s="394"/>
      <c r="B20" s="505"/>
      <c r="C20" s="400"/>
      <c r="D20" s="14" t="s">
        <v>129</v>
      </c>
      <c r="E20" s="57">
        <f>E19*$E$5</f>
        <v>81148</v>
      </c>
      <c r="F20" s="57">
        <f>F19*$E$5</f>
        <v>81148</v>
      </c>
      <c r="G20" s="57">
        <f>G19*$E$5</f>
        <v>94561</v>
      </c>
      <c r="H20" s="57">
        <f>H19*$H$5</f>
        <v>156736</v>
      </c>
      <c r="I20" s="57">
        <f>I19*$H$5</f>
        <v>128977.5</v>
      </c>
      <c r="J20" s="57">
        <f>J19*$H$5</f>
        <v>156736</v>
      </c>
      <c r="K20" s="57">
        <f>K19*$K$5</f>
        <v>108858.99999999999</v>
      </c>
      <c r="L20" s="57">
        <f>L19*$K$5</f>
        <v>92001</v>
      </c>
      <c r="M20" s="57">
        <f>M19*$K$5</f>
        <v>98370</v>
      </c>
      <c r="N20" s="57">
        <f>N19*$N$5</f>
        <v>104002</v>
      </c>
      <c r="O20" s="57">
        <f>O19*$N$5</f>
        <v>102819</v>
      </c>
      <c r="P20" s="57">
        <f>P19*$N$5</f>
        <v>122920</v>
      </c>
      <c r="Q20" s="57">
        <f>Q19*$Q$5</f>
        <v>205441</v>
      </c>
      <c r="R20" s="57">
        <f>R19*$Q$5</f>
        <v>0</v>
      </c>
      <c r="S20" s="57">
        <f>S19*$Q$5</f>
        <v>0</v>
      </c>
      <c r="T20" s="57">
        <f>T19*$T$5</f>
        <v>106876.00000000001</v>
      </c>
      <c r="U20" s="57">
        <f>U19*$T$5</f>
        <v>131625</v>
      </c>
      <c r="V20" s="57">
        <f>V19*$T$5</f>
        <v>0</v>
      </c>
      <c r="W20" s="57">
        <f>W19*$W$5</f>
        <v>195003</v>
      </c>
      <c r="X20" s="57">
        <f>X19*$W$5</f>
        <v>198155</v>
      </c>
      <c r="Y20" s="57">
        <f>Y19*$W$5</f>
        <v>0</v>
      </c>
      <c r="Z20" s="57">
        <f>Z19*$Z$5</f>
        <v>0</v>
      </c>
      <c r="AA20" s="57">
        <f>AA19*$Z$5</f>
        <v>0</v>
      </c>
      <c r="AB20" s="57">
        <f>AB19*$Z$5</f>
        <v>0</v>
      </c>
      <c r="AC20" s="57">
        <f>AC19*$AC$5</f>
        <v>0</v>
      </c>
      <c r="AD20" s="57">
        <f>AD19*$AC$5</f>
        <v>0</v>
      </c>
      <c r="AE20" s="57">
        <f>AE19*$AC$5</f>
        <v>0</v>
      </c>
      <c r="AF20" s="57">
        <f>AF19*$AF$5</f>
        <v>0</v>
      </c>
      <c r="AG20" s="57">
        <f>AG19*$AF$5</f>
        <v>0</v>
      </c>
      <c r="AH20" s="57">
        <f>AH19*$AF$5</f>
        <v>0</v>
      </c>
      <c r="AI20" s="57">
        <f>AI19*$AI$5</f>
        <v>0</v>
      </c>
      <c r="AJ20" s="57">
        <f>AJ19*$AI$5</f>
        <v>0</v>
      </c>
      <c r="AK20" s="57">
        <f>AK19*$AI$5</f>
        <v>0</v>
      </c>
      <c r="AL20" s="57">
        <f>AL19*$AL$5</f>
        <v>0</v>
      </c>
      <c r="AM20" s="57">
        <f>AM19*$AL$5</f>
        <v>0</v>
      </c>
      <c r="AN20" s="57">
        <f>AN19*$AL$5</f>
        <v>0</v>
      </c>
      <c r="AO20" s="57">
        <f>AO19*$AO$5</f>
        <v>0</v>
      </c>
      <c r="AP20" s="57">
        <f>AP19*$AO$5</f>
        <v>0</v>
      </c>
      <c r="AQ20" s="57">
        <f>AQ19*$AO$5</f>
        <v>0</v>
      </c>
      <c r="AR20" s="57">
        <f>AR19*$AR$5</f>
        <v>0</v>
      </c>
      <c r="AS20" s="57">
        <f>AS19*$AR$5</f>
        <v>0</v>
      </c>
      <c r="AT20" s="57">
        <f>AT19*$AR$5</f>
        <v>0</v>
      </c>
      <c r="AU20" s="57">
        <f>AU19*$AU$5</f>
        <v>0</v>
      </c>
      <c r="AV20" s="57">
        <f>AV19*$AU$5</f>
        <v>0</v>
      </c>
      <c r="AW20" s="58">
        <f>AW19*$AU$5</f>
        <v>0</v>
      </c>
    </row>
    <row r="21" spans="1:49" ht="28.5" customHeight="1">
      <c r="A21" s="394"/>
      <c r="B21" s="505"/>
      <c r="C21" s="400" t="s">
        <v>97</v>
      </c>
      <c r="D21" s="13" t="s">
        <v>128</v>
      </c>
      <c r="E21" s="59">
        <v>4.1395045632333769</v>
      </c>
      <c r="F21" s="59">
        <v>0</v>
      </c>
      <c r="G21" s="59">
        <v>0</v>
      </c>
      <c r="H21" s="59">
        <v>0</v>
      </c>
      <c r="I21" s="59">
        <v>0</v>
      </c>
      <c r="J21" s="59">
        <v>5.5349439171699739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60"/>
    </row>
    <row r="22" spans="1:49" ht="28.5" customHeight="1">
      <c r="A22" s="394"/>
      <c r="B22" s="505"/>
      <c r="C22" s="400"/>
      <c r="D22" s="14" t="s">
        <v>129</v>
      </c>
      <c r="E22" s="57">
        <f>E21*$E$5</f>
        <v>3175</v>
      </c>
      <c r="F22" s="57">
        <f>F21*$E$5</f>
        <v>0</v>
      </c>
      <c r="G22" s="57">
        <f>G21*$E$5</f>
        <v>0</v>
      </c>
      <c r="H22" s="57">
        <f>H21*$H$5</f>
        <v>0</v>
      </c>
      <c r="I22" s="57">
        <f>I21*$H$5</f>
        <v>0</v>
      </c>
      <c r="J22" s="57">
        <f>J21*$H$5</f>
        <v>6415</v>
      </c>
      <c r="K22" s="57">
        <f>K21*$K$5</f>
        <v>0</v>
      </c>
      <c r="L22" s="57">
        <f>L21*$K$5</f>
        <v>0</v>
      </c>
      <c r="M22" s="57">
        <f>M21*$K$5</f>
        <v>0</v>
      </c>
      <c r="N22" s="57">
        <f>N21*$N$5</f>
        <v>0</v>
      </c>
      <c r="O22" s="57">
        <f>O21*$N$5</f>
        <v>0</v>
      </c>
      <c r="P22" s="57">
        <f>P21*$N$5</f>
        <v>0</v>
      </c>
      <c r="Q22" s="57">
        <f>Q21*$Q$5</f>
        <v>0</v>
      </c>
      <c r="R22" s="57">
        <f>R21*$Q$5</f>
        <v>0</v>
      </c>
      <c r="S22" s="57">
        <f>S21*$Q$5</f>
        <v>0</v>
      </c>
      <c r="T22" s="57">
        <f>T21*$T$5</f>
        <v>0</v>
      </c>
      <c r="U22" s="57">
        <f>U21*$T$5</f>
        <v>0</v>
      </c>
      <c r="V22" s="57">
        <f>V21*$T$5</f>
        <v>0</v>
      </c>
      <c r="W22" s="57">
        <f>W21*$W$5</f>
        <v>0</v>
      </c>
      <c r="X22" s="57">
        <f>X21*$W$5</f>
        <v>0</v>
      </c>
      <c r="Y22" s="57">
        <f>Y21*$W$5</f>
        <v>0</v>
      </c>
      <c r="Z22" s="57">
        <f>Z21*$Z$5</f>
        <v>0</v>
      </c>
      <c r="AA22" s="57">
        <f>AA21*$Z$5</f>
        <v>0</v>
      </c>
      <c r="AB22" s="57">
        <f>AB21*$Z$5</f>
        <v>0</v>
      </c>
      <c r="AC22" s="57">
        <f>AC21*$AC$5</f>
        <v>0</v>
      </c>
      <c r="AD22" s="57">
        <f>AD21*$AC$5</f>
        <v>0</v>
      </c>
      <c r="AE22" s="57">
        <f>AE21*$AC$5</f>
        <v>0</v>
      </c>
      <c r="AF22" s="57">
        <f>AF21*$AF$5</f>
        <v>0</v>
      </c>
      <c r="AG22" s="57">
        <f>AG21*$AF$5</f>
        <v>0</v>
      </c>
      <c r="AH22" s="57">
        <f>AH21*$AF$5</f>
        <v>0</v>
      </c>
      <c r="AI22" s="57">
        <f>AI21*$AI$5</f>
        <v>0</v>
      </c>
      <c r="AJ22" s="57">
        <f>AJ21*$AI$5</f>
        <v>0</v>
      </c>
      <c r="AK22" s="57">
        <f>AK21*$AI$5</f>
        <v>0</v>
      </c>
      <c r="AL22" s="57">
        <f>AL21*$AL$5</f>
        <v>0</v>
      </c>
      <c r="AM22" s="57">
        <f>AM21*$AL$5</f>
        <v>0</v>
      </c>
      <c r="AN22" s="57">
        <f>AN21*$AL$5</f>
        <v>0</v>
      </c>
      <c r="AO22" s="57">
        <f>AO21*$AO$5</f>
        <v>0</v>
      </c>
      <c r="AP22" s="57">
        <f>AP21*$AO$5</f>
        <v>0</v>
      </c>
      <c r="AQ22" s="57">
        <f>AQ21*$AO$5</f>
        <v>0</v>
      </c>
      <c r="AR22" s="57">
        <f>AR21*$AR$5</f>
        <v>0</v>
      </c>
      <c r="AS22" s="57">
        <f>AS21*$AR$5</f>
        <v>0</v>
      </c>
      <c r="AT22" s="57">
        <f>AT21*$AR$5</f>
        <v>0</v>
      </c>
      <c r="AU22" s="57">
        <f>AU21*$AU$5</f>
        <v>0</v>
      </c>
      <c r="AV22" s="57">
        <f>AV21*$AU$5</f>
        <v>0</v>
      </c>
      <c r="AW22" s="58">
        <f>AW21*$AU$5</f>
        <v>0</v>
      </c>
    </row>
    <row r="23" spans="1:49" ht="57.75" customHeight="1" thickBot="1">
      <c r="A23" s="394"/>
      <c r="B23" s="506"/>
      <c r="C23" s="18" t="s">
        <v>98</v>
      </c>
      <c r="D23" s="19" t="s">
        <v>149</v>
      </c>
      <c r="E23" s="61" t="s">
        <v>74</v>
      </c>
      <c r="F23" s="61" t="s">
        <v>74</v>
      </c>
      <c r="G23" s="61" t="s">
        <v>74</v>
      </c>
      <c r="H23" s="61" t="s">
        <v>74</v>
      </c>
      <c r="I23" s="61" t="s">
        <v>74</v>
      </c>
      <c r="J23" s="61" t="s">
        <v>74</v>
      </c>
      <c r="K23" s="61" t="s">
        <v>77</v>
      </c>
      <c r="L23" s="61" t="s">
        <v>77</v>
      </c>
      <c r="M23" s="61" t="s">
        <v>74</v>
      </c>
      <c r="N23" s="61" t="s">
        <v>74</v>
      </c>
      <c r="O23" s="61" t="s">
        <v>74</v>
      </c>
      <c r="P23" s="61" t="s">
        <v>74</v>
      </c>
      <c r="Q23" s="61" t="s">
        <v>74</v>
      </c>
      <c r="R23" s="61"/>
      <c r="S23" s="61"/>
      <c r="T23" s="61" t="s">
        <v>74</v>
      </c>
      <c r="U23" s="61" t="s">
        <v>74</v>
      </c>
      <c r="V23" s="61"/>
      <c r="W23" s="61" t="s">
        <v>74</v>
      </c>
      <c r="X23" s="61" t="s">
        <v>74</v>
      </c>
      <c r="Y23" s="61"/>
      <c r="Z23" s="61" t="s">
        <v>74</v>
      </c>
      <c r="AA23" s="61"/>
      <c r="AB23" s="61"/>
      <c r="AC23" s="61" t="s">
        <v>74</v>
      </c>
      <c r="AD23" s="61" t="s">
        <v>74</v>
      </c>
      <c r="AE23" s="61"/>
      <c r="AF23" s="61" t="s">
        <v>76</v>
      </c>
      <c r="AG23" s="61" t="s">
        <v>76</v>
      </c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2"/>
    </row>
    <row r="24" spans="1:49" ht="27.75" customHeight="1">
      <c r="A24" s="394"/>
      <c r="B24" s="504" t="s">
        <v>109</v>
      </c>
      <c r="C24" s="399" t="s">
        <v>99</v>
      </c>
      <c r="D24" s="48" t="s">
        <v>130</v>
      </c>
      <c r="E24" s="55">
        <v>24.82272750977836</v>
      </c>
      <c r="F24" s="55">
        <v>25.073828943937421</v>
      </c>
      <c r="G24" s="55">
        <v>29.17</v>
      </c>
      <c r="H24" s="55">
        <v>32.124714408973254</v>
      </c>
      <c r="I24" s="55">
        <v>26.831350301984468</v>
      </c>
      <c r="J24" s="55">
        <v>31.767406384814496</v>
      </c>
      <c r="K24" s="55">
        <v>33.37175672215109</v>
      </c>
      <c r="L24" s="55">
        <v>28.320832266325223</v>
      </c>
      <c r="M24" s="55">
        <v>30.394514724711911</v>
      </c>
      <c r="N24" s="55">
        <v>23.793755258126193</v>
      </c>
      <c r="O24" s="55">
        <v>23.654</v>
      </c>
      <c r="P24" s="55">
        <v>28.03</v>
      </c>
      <c r="Q24" s="55">
        <v>21.622637618636759</v>
      </c>
      <c r="R24" s="55">
        <v>0</v>
      </c>
      <c r="S24" s="55">
        <v>0</v>
      </c>
      <c r="T24" s="55">
        <v>31.656814906832299</v>
      </c>
      <c r="U24" s="55">
        <v>38.450238509316769</v>
      </c>
      <c r="V24" s="55">
        <v>0</v>
      </c>
      <c r="W24" s="55">
        <v>28.975061712846355</v>
      </c>
      <c r="X24" s="55">
        <v>29.439525188916882</v>
      </c>
      <c r="Y24" s="55">
        <v>0</v>
      </c>
      <c r="Z24" s="55">
        <v>7.8514936666666664</v>
      </c>
      <c r="AA24" s="55">
        <v>0</v>
      </c>
      <c r="AB24" s="55">
        <v>0</v>
      </c>
      <c r="AC24" s="55">
        <v>8.1627482014388502</v>
      </c>
      <c r="AD24" s="55">
        <v>6.8524352517985614</v>
      </c>
      <c r="AE24" s="55">
        <v>0</v>
      </c>
      <c r="AF24" s="55">
        <v>17.687715686274508</v>
      </c>
      <c r="AG24" s="55">
        <v>16.230112745098037</v>
      </c>
      <c r="AH24" s="55">
        <v>0</v>
      </c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6"/>
    </row>
    <row r="25" spans="1:49" ht="27.75" customHeight="1" thickBot="1">
      <c r="A25" s="394"/>
      <c r="B25" s="505"/>
      <c r="C25" s="400"/>
      <c r="D25" s="15" t="s">
        <v>131</v>
      </c>
      <c r="E25" s="57">
        <f>E24*$E$5</f>
        <v>19039.032000000003</v>
      </c>
      <c r="F25" s="57">
        <f>F24*$E$5</f>
        <v>19231.626800000002</v>
      </c>
      <c r="G25" s="57">
        <f>G24*$E$5</f>
        <v>22373.390000000003</v>
      </c>
      <c r="H25" s="57">
        <f>H24*$H$5</f>
        <v>37232.544000000002</v>
      </c>
      <c r="I25" s="57">
        <f>I24*$H$5</f>
        <v>31097.535</v>
      </c>
      <c r="J25" s="57">
        <f>J24*$H$5</f>
        <v>36818.423999999999</v>
      </c>
      <c r="K25" s="57">
        <f>K24*$K$5</f>
        <v>26063.342000000001</v>
      </c>
      <c r="L25" s="57">
        <f>L24*$K$5</f>
        <v>22118.57</v>
      </c>
      <c r="M25" s="57">
        <f>M24*$K$5</f>
        <v>23738.116000000002</v>
      </c>
      <c r="N25" s="57">
        <f>N24*$N$5</f>
        <v>24888.267999999996</v>
      </c>
      <c r="O25" s="57">
        <f>O24*$N$5</f>
        <v>24742.083999999999</v>
      </c>
      <c r="P25" s="57">
        <f>P24*$N$5</f>
        <v>29319.38</v>
      </c>
      <c r="Q25" s="57">
        <f>Q24*$Q$5</f>
        <v>50121.274000000005</v>
      </c>
      <c r="R25" s="57">
        <f>R24*$Q$5</f>
        <v>0</v>
      </c>
      <c r="S25" s="57">
        <f>S24*$Q$5</f>
        <v>0</v>
      </c>
      <c r="T25" s="57">
        <f>T24*$T$5</f>
        <v>25483.736000000001</v>
      </c>
      <c r="U25" s="57">
        <f>U24*$T$5</f>
        <v>30952.441999999999</v>
      </c>
      <c r="V25" s="57">
        <f>V24*$T$5</f>
        <v>0</v>
      </c>
      <c r="W25" s="57">
        <f>W24*$W$5</f>
        <v>46012.398000000008</v>
      </c>
      <c r="X25" s="57">
        <f>X24*$W$5</f>
        <v>46749.966000000008</v>
      </c>
      <c r="Y25" s="57">
        <f>Y24*$W$5</f>
        <v>0</v>
      </c>
      <c r="Z25" s="57">
        <f>Z24*$Z$5</f>
        <v>23554.481</v>
      </c>
      <c r="AA25" s="57">
        <f>AA24*$Z$5</f>
        <v>0</v>
      </c>
      <c r="AB25" s="57">
        <f>AB24*$Z$5</f>
        <v>0</v>
      </c>
      <c r="AC25" s="57">
        <f>AC24*$AC$5</f>
        <v>4538.4880000000003</v>
      </c>
      <c r="AD25" s="57">
        <f>AD24*$AC$5</f>
        <v>3809.9540000000002</v>
      </c>
      <c r="AE25" s="57">
        <f>AE24*$AC$5</f>
        <v>0</v>
      </c>
      <c r="AF25" s="57">
        <f>AF24*$AF$5</f>
        <v>18041.469999999998</v>
      </c>
      <c r="AG25" s="57">
        <f>AG24*$AF$5</f>
        <v>16554.714999999997</v>
      </c>
      <c r="AH25" s="57">
        <f>AH24*$AF$5</f>
        <v>0</v>
      </c>
      <c r="AI25" s="57">
        <f>AI24*$AI$5</f>
        <v>0</v>
      </c>
      <c r="AJ25" s="57">
        <f>AJ24*$AI$5</f>
        <v>0</v>
      </c>
      <c r="AK25" s="57">
        <f>AK24*$AI$5</f>
        <v>0</v>
      </c>
      <c r="AL25" s="57">
        <f>AL24*$AL$5</f>
        <v>0</v>
      </c>
      <c r="AM25" s="57">
        <f>AM24*$AL$5</f>
        <v>0</v>
      </c>
      <c r="AN25" s="57">
        <f>AN24*$AL$5</f>
        <v>0</v>
      </c>
      <c r="AO25" s="57">
        <f>AO24*$AO$5</f>
        <v>0</v>
      </c>
      <c r="AP25" s="57">
        <f>AP24*$AO$5</f>
        <v>0</v>
      </c>
      <c r="AQ25" s="57">
        <f>AQ24*$AO$5</f>
        <v>0</v>
      </c>
      <c r="AR25" s="57">
        <f>AR24*$AR$5</f>
        <v>0</v>
      </c>
      <c r="AS25" s="57">
        <f>AS24*$AR$5</f>
        <v>0</v>
      </c>
      <c r="AT25" s="57">
        <f>AT24*$AR$5</f>
        <v>0</v>
      </c>
      <c r="AU25" s="57">
        <f>AU24*$AU$5</f>
        <v>0</v>
      </c>
      <c r="AV25" s="57">
        <f>AV24*$AU$5</f>
        <v>0</v>
      </c>
      <c r="AW25" s="58">
        <f>AW24*$AU$5</f>
        <v>0</v>
      </c>
    </row>
    <row r="26" spans="1:49" ht="39" customHeight="1">
      <c r="A26" s="394"/>
      <c r="B26" s="505"/>
      <c r="C26" s="400" t="s">
        <v>100</v>
      </c>
      <c r="D26" s="48" t="s">
        <v>130</v>
      </c>
      <c r="E26" s="59">
        <v>6.5710560625814859E-2</v>
      </c>
      <c r="F26" s="59">
        <v>0.31681199478487615</v>
      </c>
      <c r="G26" s="59">
        <v>0.31680000000000003</v>
      </c>
      <c r="H26" s="59">
        <v>0.48000000000000004</v>
      </c>
      <c r="I26" s="59">
        <v>0.79102674719585842</v>
      </c>
      <c r="J26" s="59">
        <v>0.12269197584124245</v>
      </c>
      <c r="K26" s="59">
        <v>0.75587195902688864</v>
      </c>
      <c r="L26" s="59">
        <v>0.75587195902688864</v>
      </c>
      <c r="M26" s="59">
        <v>0.92130089628681167</v>
      </c>
      <c r="N26" s="59">
        <v>0.52753346080305918</v>
      </c>
      <c r="O26" s="59">
        <v>0.65300000000000002</v>
      </c>
      <c r="P26" s="59">
        <v>0.52700000000000002</v>
      </c>
      <c r="Q26" s="59">
        <v>0.88355478861087144</v>
      </c>
      <c r="R26" s="59">
        <v>0</v>
      </c>
      <c r="S26" s="59">
        <v>0</v>
      </c>
      <c r="T26" s="59">
        <v>0.58975403726708064</v>
      </c>
      <c r="U26" s="59">
        <v>0.18905838509316772</v>
      </c>
      <c r="V26" s="59">
        <v>0</v>
      </c>
      <c r="W26" s="59">
        <v>0.2403627204030227</v>
      </c>
      <c r="X26" s="59">
        <v>0.2403627204030227</v>
      </c>
      <c r="Y26" s="59">
        <v>0</v>
      </c>
      <c r="Z26" s="59">
        <v>7.8514936666666664</v>
      </c>
      <c r="AA26" s="59">
        <v>0</v>
      </c>
      <c r="AB26" s="59">
        <v>0</v>
      </c>
      <c r="AC26" s="59">
        <v>8.1627482014388502</v>
      </c>
      <c r="AD26" s="59">
        <v>6.8524352517985614</v>
      </c>
      <c r="AE26" s="59">
        <v>0</v>
      </c>
      <c r="AF26" s="59">
        <v>17.687715686274508</v>
      </c>
      <c r="AG26" s="59">
        <v>16.230112745098037</v>
      </c>
      <c r="AH26" s="59">
        <v>0</v>
      </c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60"/>
    </row>
    <row r="27" spans="1:49" ht="39" customHeight="1" thickBot="1">
      <c r="A27" s="394"/>
      <c r="B27" s="505"/>
      <c r="C27" s="400"/>
      <c r="D27" s="15" t="s">
        <v>131</v>
      </c>
      <c r="E27" s="57">
        <f>E26*$E$5</f>
        <v>50.4</v>
      </c>
      <c r="F27" s="57">
        <f>F26*$E$5</f>
        <v>242.9948</v>
      </c>
      <c r="G27" s="57">
        <f>G26*$E$5</f>
        <v>242.98560000000003</v>
      </c>
      <c r="H27" s="57">
        <f>H26*$H$5</f>
        <v>556.32000000000005</v>
      </c>
      <c r="I27" s="57">
        <f>I26*$H$5</f>
        <v>916.8</v>
      </c>
      <c r="J27" s="57">
        <f>J26*$H$5</f>
        <v>142.19999999999999</v>
      </c>
      <c r="K27" s="57">
        <f>K26*$K$5</f>
        <v>590.33600000000001</v>
      </c>
      <c r="L27" s="57">
        <f>L26*$K$5</f>
        <v>590.33600000000001</v>
      </c>
      <c r="M27" s="57">
        <f>M26*$K$5</f>
        <v>719.53599999999994</v>
      </c>
      <c r="N27" s="57">
        <f>N26*$N$5</f>
        <v>551.79999999999995</v>
      </c>
      <c r="O27" s="57">
        <f>O26*$N$5</f>
        <v>683.03800000000001</v>
      </c>
      <c r="P27" s="57">
        <f>P26*$N$5</f>
        <v>551.24200000000008</v>
      </c>
      <c r="Q27" s="57">
        <f>Q26*$Q$5</f>
        <v>2048.08</v>
      </c>
      <c r="R27" s="57">
        <f>R26*$Q$5</f>
        <v>0</v>
      </c>
      <c r="S27" s="57">
        <f>S26*$Q$5</f>
        <v>0</v>
      </c>
      <c r="T27" s="57">
        <f>T26*$T$5</f>
        <v>474.7519999999999</v>
      </c>
      <c r="U27" s="57">
        <f>U26*$T$5</f>
        <v>152.19200000000001</v>
      </c>
      <c r="V27" s="57">
        <f>V26*$T$5</f>
        <v>0</v>
      </c>
      <c r="W27" s="57">
        <f>W26*$W$5</f>
        <v>381.69600000000003</v>
      </c>
      <c r="X27" s="57">
        <f>X26*$W$5</f>
        <v>381.69600000000003</v>
      </c>
      <c r="Y27" s="57">
        <f>Y26*$W$5</f>
        <v>0</v>
      </c>
      <c r="Z27" s="57">
        <f>Z26*$Z$5</f>
        <v>23554.481</v>
      </c>
      <c r="AA27" s="57">
        <f>AA26*$Z$5</f>
        <v>0</v>
      </c>
      <c r="AB27" s="57">
        <f>AB26*$Z$5</f>
        <v>0</v>
      </c>
      <c r="AC27" s="57">
        <f>AC26*$AC$5</f>
        <v>4538.4880000000003</v>
      </c>
      <c r="AD27" s="57">
        <f>AD26*$AC$5</f>
        <v>3809.9540000000002</v>
      </c>
      <c r="AE27" s="57">
        <f>AE26*$AC$5</f>
        <v>0</v>
      </c>
      <c r="AF27" s="57">
        <f>AF26*$AF$5</f>
        <v>18041.469999999998</v>
      </c>
      <c r="AG27" s="57">
        <f>AG26*$AF$5</f>
        <v>16554.714999999997</v>
      </c>
      <c r="AH27" s="57">
        <f>AH26*$AF$5</f>
        <v>0</v>
      </c>
      <c r="AI27" s="57">
        <f>AI26*$AI$5</f>
        <v>0</v>
      </c>
      <c r="AJ27" s="57">
        <f>AJ26*$AI$5</f>
        <v>0</v>
      </c>
      <c r="AK27" s="57">
        <f>AK26*$AI$5</f>
        <v>0</v>
      </c>
      <c r="AL27" s="57">
        <f>AL26*$AL$5</f>
        <v>0</v>
      </c>
      <c r="AM27" s="57">
        <f>AM26*$AL$5</f>
        <v>0</v>
      </c>
      <c r="AN27" s="57">
        <f>AN26*$AL$5</f>
        <v>0</v>
      </c>
      <c r="AO27" s="57">
        <f>AO26*$AO$5</f>
        <v>0</v>
      </c>
      <c r="AP27" s="57">
        <f>AP26*$AO$5</f>
        <v>0</v>
      </c>
      <c r="AQ27" s="57">
        <f>AQ26*$AO$5</f>
        <v>0</v>
      </c>
      <c r="AR27" s="57">
        <f>AR26*$AR$5</f>
        <v>0</v>
      </c>
      <c r="AS27" s="57">
        <f>AS26*$AR$5</f>
        <v>0</v>
      </c>
      <c r="AT27" s="57">
        <f>AT26*$AR$5</f>
        <v>0</v>
      </c>
      <c r="AU27" s="57">
        <f>AU26*$AU$5</f>
        <v>0</v>
      </c>
      <c r="AV27" s="57">
        <f>AV26*$AU$5</f>
        <v>0</v>
      </c>
      <c r="AW27" s="58">
        <f>AW26*$AU$5</f>
        <v>0</v>
      </c>
    </row>
    <row r="28" spans="1:49" ht="37.5" customHeight="1">
      <c r="A28" s="394"/>
      <c r="B28" s="505"/>
      <c r="C28" s="400" t="s">
        <v>157</v>
      </c>
      <c r="D28" s="48" t="s">
        <v>130</v>
      </c>
      <c r="E28" s="59">
        <v>24.757016949152543</v>
      </c>
      <c r="F28" s="59">
        <v>24.757016949152543</v>
      </c>
      <c r="G28" s="59">
        <v>28.849118644067797</v>
      </c>
      <c r="H28" s="59">
        <v>31.644714408973254</v>
      </c>
      <c r="I28" s="59">
        <v>26.04032355478861</v>
      </c>
      <c r="J28" s="59">
        <v>31.644714408973254</v>
      </c>
      <c r="K28" s="59">
        <v>32.6158847631242</v>
      </c>
      <c r="L28" s="59">
        <v>27.564960307298335</v>
      </c>
      <c r="M28" s="59">
        <v>29.473213828425099</v>
      </c>
      <c r="N28" s="59">
        <v>23.266221797323137</v>
      </c>
      <c r="O28" s="59">
        <v>23.00157361376673</v>
      </c>
      <c r="P28" s="59">
        <v>27.498355640535376</v>
      </c>
      <c r="Q28" s="59">
        <v>20.739082830025886</v>
      </c>
      <c r="R28" s="59">
        <v>0</v>
      </c>
      <c r="S28" s="59">
        <v>0</v>
      </c>
      <c r="T28" s="59">
        <v>31.067060869565218</v>
      </c>
      <c r="U28" s="59">
        <v>38.2611801242236</v>
      </c>
      <c r="V28" s="59">
        <v>0</v>
      </c>
      <c r="W28" s="59">
        <v>28.734698992443327</v>
      </c>
      <c r="X28" s="59">
        <v>29.199162468513858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59">
        <v>0</v>
      </c>
      <c r="AE28" s="59">
        <v>0</v>
      </c>
      <c r="AF28" s="59">
        <v>0</v>
      </c>
      <c r="AG28" s="59">
        <v>0</v>
      </c>
      <c r="AH28" s="59">
        <v>0</v>
      </c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60"/>
    </row>
    <row r="29" spans="1:49" ht="37.5" customHeight="1">
      <c r="A29" s="394"/>
      <c r="B29" s="505"/>
      <c r="C29" s="400"/>
      <c r="D29" s="15" t="s">
        <v>131</v>
      </c>
      <c r="E29" s="57">
        <f>E28*$E$5</f>
        <v>18988.632000000001</v>
      </c>
      <c r="F29" s="57">
        <f>F28*$E$5</f>
        <v>18988.632000000001</v>
      </c>
      <c r="G29" s="57">
        <f>G28*$E$5</f>
        <v>22127.274000000001</v>
      </c>
      <c r="H29" s="57">
        <f>H28*$H$5</f>
        <v>36676.224000000002</v>
      </c>
      <c r="I29" s="57">
        <f>I28*$H$5</f>
        <v>30180.735000000001</v>
      </c>
      <c r="J29" s="57">
        <f>J28*$H$5</f>
        <v>36676.224000000002</v>
      </c>
      <c r="K29" s="57">
        <f>K28*$K$5</f>
        <v>25473.006000000001</v>
      </c>
      <c r="L29" s="57">
        <f>L28*$K$5</f>
        <v>21528.234</v>
      </c>
      <c r="M29" s="57">
        <f>M28*$K$5</f>
        <v>23018.58</v>
      </c>
      <c r="N29" s="57">
        <f>N28*$N$5</f>
        <v>24336.468000000001</v>
      </c>
      <c r="O29" s="57">
        <f>O28*$N$5</f>
        <v>24059.646000000001</v>
      </c>
      <c r="P29" s="57">
        <f>P28*$N$5</f>
        <v>28763.280000000002</v>
      </c>
      <c r="Q29" s="57">
        <f>Q28*$Q$5</f>
        <v>48073.194000000003</v>
      </c>
      <c r="R29" s="57">
        <f>R28*$Q$5</f>
        <v>0</v>
      </c>
      <c r="S29" s="57">
        <f>S28*$Q$5</f>
        <v>0</v>
      </c>
      <c r="T29" s="57">
        <f>T28*$T$5</f>
        <v>25008.984</v>
      </c>
      <c r="U29" s="57">
        <f>U28*$T$5</f>
        <v>30800.249999999996</v>
      </c>
      <c r="V29" s="57">
        <f>V28*$T$5</f>
        <v>0</v>
      </c>
      <c r="W29" s="57">
        <f>W28*$W$5</f>
        <v>45630.702000000005</v>
      </c>
      <c r="X29" s="57">
        <f>X28*$W$5</f>
        <v>46368.270000000004</v>
      </c>
      <c r="Y29" s="57">
        <f>Y28*$W$5</f>
        <v>0</v>
      </c>
      <c r="Z29" s="57">
        <f>Z28*$Z$5</f>
        <v>0</v>
      </c>
      <c r="AA29" s="57">
        <f>AA28*$Z$5</f>
        <v>0</v>
      </c>
      <c r="AB29" s="57">
        <f>AB28*$Z$5</f>
        <v>0</v>
      </c>
      <c r="AC29" s="57">
        <f>AC28*$AC$5</f>
        <v>0</v>
      </c>
      <c r="AD29" s="57">
        <f>AD28*$AC$5</f>
        <v>0</v>
      </c>
      <c r="AE29" s="57">
        <f>AE28*$AC$5</f>
        <v>0</v>
      </c>
      <c r="AF29" s="57">
        <f>AF28*$AF$5</f>
        <v>0</v>
      </c>
      <c r="AG29" s="57">
        <f>AG28*$AF$5</f>
        <v>0</v>
      </c>
      <c r="AH29" s="57">
        <f>AH28*$AF$5</f>
        <v>0</v>
      </c>
      <c r="AI29" s="57">
        <f>AI28*$AI$5</f>
        <v>0</v>
      </c>
      <c r="AJ29" s="57">
        <f>AJ28*$AI$5</f>
        <v>0</v>
      </c>
      <c r="AK29" s="57">
        <f>AK28*$AI$5</f>
        <v>0</v>
      </c>
      <c r="AL29" s="57">
        <f>AL28*$AL$5</f>
        <v>0</v>
      </c>
      <c r="AM29" s="57">
        <f>AM28*$AL$5</f>
        <v>0</v>
      </c>
      <c r="AN29" s="57">
        <f>AN28*$AL$5</f>
        <v>0</v>
      </c>
      <c r="AO29" s="57">
        <f>AO28*$AO$5</f>
        <v>0</v>
      </c>
      <c r="AP29" s="57">
        <f>AP28*$AO$5</f>
        <v>0</v>
      </c>
      <c r="AQ29" s="57">
        <f>AQ28*$AO$5</f>
        <v>0</v>
      </c>
      <c r="AR29" s="57">
        <f>AR28*$AR$5</f>
        <v>0</v>
      </c>
      <c r="AS29" s="57">
        <f>AS28*$AR$5</f>
        <v>0</v>
      </c>
      <c r="AT29" s="57">
        <f>AT28*$AR$5</f>
        <v>0</v>
      </c>
      <c r="AU29" s="57">
        <f>AU28*$AU$5</f>
        <v>0</v>
      </c>
      <c r="AV29" s="57">
        <f>AV28*$AU$5</f>
        <v>0</v>
      </c>
      <c r="AW29" s="58">
        <f>AW28*$AU$5</f>
        <v>0</v>
      </c>
    </row>
    <row r="30" spans="1:49" ht="24" customHeight="1">
      <c r="A30" s="394"/>
      <c r="B30" s="505"/>
      <c r="C30" s="391" t="s">
        <v>101</v>
      </c>
      <c r="D30" s="16" t="s">
        <v>130</v>
      </c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4"/>
    </row>
    <row r="31" spans="1:49" ht="29.25" customHeight="1">
      <c r="A31" s="394"/>
      <c r="B31" s="505"/>
      <c r="C31" s="392"/>
      <c r="D31" s="16" t="s">
        <v>131</v>
      </c>
      <c r="E31" s="57">
        <f>E30*$E$5</f>
        <v>0</v>
      </c>
      <c r="F31" s="57">
        <f>F30*$E$5</f>
        <v>0</v>
      </c>
      <c r="G31" s="57">
        <f>G30*$E$5</f>
        <v>0</v>
      </c>
      <c r="H31" s="57">
        <f>H30*$H$5</f>
        <v>0</v>
      </c>
      <c r="I31" s="57">
        <f>I30*$H$5</f>
        <v>0</v>
      </c>
      <c r="J31" s="57">
        <f>J30*$H$5</f>
        <v>0</v>
      </c>
      <c r="K31" s="57">
        <f>K30*$K$5</f>
        <v>0</v>
      </c>
      <c r="L31" s="57">
        <f>L30*$K$5</f>
        <v>0</v>
      </c>
      <c r="M31" s="57">
        <f>M30*$K$5</f>
        <v>0</v>
      </c>
      <c r="N31" s="57">
        <f>N30*$N$5</f>
        <v>0</v>
      </c>
      <c r="O31" s="57">
        <f>O30*$N$5</f>
        <v>0</v>
      </c>
      <c r="P31" s="57">
        <f>P30*$N$5</f>
        <v>0</v>
      </c>
      <c r="Q31" s="57">
        <f>Q30*$Q$5</f>
        <v>0</v>
      </c>
      <c r="R31" s="57">
        <f>R30*$Q$5</f>
        <v>0</v>
      </c>
      <c r="S31" s="57">
        <f>S30*$Q$5</f>
        <v>0</v>
      </c>
      <c r="T31" s="57">
        <f>T30*$T$5</f>
        <v>0</v>
      </c>
      <c r="U31" s="57">
        <f>U30*$T$5</f>
        <v>0</v>
      </c>
      <c r="V31" s="57">
        <f>V30*$T$5</f>
        <v>0</v>
      </c>
      <c r="W31" s="57">
        <f>W30*$W$5</f>
        <v>0</v>
      </c>
      <c r="X31" s="57">
        <f>X30*$W$5</f>
        <v>0</v>
      </c>
      <c r="Y31" s="57">
        <f>Y30*$W$5</f>
        <v>0</v>
      </c>
      <c r="Z31" s="57">
        <f>Z30*$Z$5</f>
        <v>0</v>
      </c>
      <c r="AA31" s="57">
        <f>AA30*$Z$5</f>
        <v>0</v>
      </c>
      <c r="AB31" s="57">
        <f>AB30*$Z$5</f>
        <v>0</v>
      </c>
      <c r="AC31" s="57">
        <f>AC30*$AC$5</f>
        <v>0</v>
      </c>
      <c r="AD31" s="57">
        <f>AD30*$AC$5</f>
        <v>0</v>
      </c>
      <c r="AE31" s="57">
        <f>AE30*$AC$5</f>
        <v>0</v>
      </c>
      <c r="AF31" s="57">
        <f>AF30*$AF$5</f>
        <v>0</v>
      </c>
      <c r="AG31" s="57">
        <f>AG30*$AF$5</f>
        <v>0</v>
      </c>
      <c r="AH31" s="57">
        <f>AH30*$AF$5</f>
        <v>0</v>
      </c>
      <c r="AI31" s="57">
        <f>AI30*$AI$5</f>
        <v>0</v>
      </c>
      <c r="AJ31" s="57">
        <f>AJ30*$AI$5</f>
        <v>0</v>
      </c>
      <c r="AK31" s="57">
        <f>AK30*$AI$5</f>
        <v>0</v>
      </c>
      <c r="AL31" s="57">
        <f>AL30*$AL$5</f>
        <v>0</v>
      </c>
      <c r="AM31" s="57">
        <f>AM30*$AL$5</f>
        <v>0</v>
      </c>
      <c r="AN31" s="57">
        <f>AN30*$AL$5</f>
        <v>0</v>
      </c>
      <c r="AO31" s="57">
        <f>AO30*$AO$5</f>
        <v>0</v>
      </c>
      <c r="AP31" s="57">
        <f>AP30*$AO$5</f>
        <v>0</v>
      </c>
      <c r="AQ31" s="57">
        <f>AQ30*$AO$5</f>
        <v>0</v>
      </c>
      <c r="AR31" s="57">
        <f>AR30*$AR$5</f>
        <v>0</v>
      </c>
      <c r="AS31" s="57">
        <f>AS30*$AR$5</f>
        <v>0</v>
      </c>
      <c r="AT31" s="57">
        <f>AT30*$AR$5</f>
        <v>0</v>
      </c>
      <c r="AU31" s="57">
        <f>AU30*$AU$5</f>
        <v>0</v>
      </c>
      <c r="AV31" s="57">
        <f>AV30*$AU$5</f>
        <v>0</v>
      </c>
      <c r="AW31" s="58">
        <f>AW30*$AU$5</f>
        <v>0</v>
      </c>
    </row>
    <row r="32" spans="1:49" ht="63.75" customHeight="1">
      <c r="A32" s="394"/>
      <c r="B32" s="505"/>
      <c r="C32" s="391" t="s">
        <v>56</v>
      </c>
      <c r="D32" s="396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4"/>
    </row>
    <row r="33" spans="1:49" ht="58.5" customHeight="1">
      <c r="A33" s="394"/>
      <c r="B33" s="505"/>
      <c r="C33" s="391" t="s">
        <v>57</v>
      </c>
      <c r="D33" s="396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4"/>
    </row>
    <row r="34" spans="1:49" ht="61.5" customHeight="1">
      <c r="A34" s="394"/>
      <c r="B34" s="505"/>
      <c r="C34" s="391" t="s">
        <v>58</v>
      </c>
      <c r="D34" s="396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4"/>
    </row>
    <row r="35" spans="1:49" ht="48.75" customHeight="1">
      <c r="A35" s="394"/>
      <c r="B35" s="505"/>
      <c r="C35" s="391" t="s">
        <v>102</v>
      </c>
      <c r="D35" s="396"/>
      <c r="E35" s="46">
        <v>13</v>
      </c>
      <c r="F35" s="46">
        <v>13</v>
      </c>
      <c r="G35" s="46">
        <v>13</v>
      </c>
      <c r="H35" s="37">
        <v>111</v>
      </c>
      <c r="I35" s="37">
        <v>111</v>
      </c>
      <c r="J35" s="37">
        <v>111</v>
      </c>
      <c r="K35" s="38">
        <v>84</v>
      </c>
      <c r="L35" s="38">
        <v>84</v>
      </c>
      <c r="M35" s="38">
        <v>84</v>
      </c>
      <c r="N35" s="38">
        <v>83</v>
      </c>
      <c r="O35" s="38">
        <v>89</v>
      </c>
      <c r="P35" s="38">
        <v>89</v>
      </c>
      <c r="Q35" s="38">
        <v>14</v>
      </c>
      <c r="R35" s="38"/>
      <c r="S35" s="38"/>
      <c r="T35" s="38">
        <v>386</v>
      </c>
      <c r="U35" s="38">
        <v>386</v>
      </c>
      <c r="V35" s="38"/>
      <c r="W35" s="38">
        <v>169</v>
      </c>
      <c r="X35" s="38">
        <v>169</v>
      </c>
      <c r="Y35" s="38"/>
      <c r="Z35" s="38">
        <v>0</v>
      </c>
      <c r="AA35" s="38"/>
      <c r="AB35" s="38"/>
      <c r="AC35" s="38">
        <v>54</v>
      </c>
      <c r="AD35" s="38">
        <v>72</v>
      </c>
      <c r="AE35" s="38"/>
      <c r="AF35" s="38">
        <v>0</v>
      </c>
      <c r="AG35" s="38">
        <v>0</v>
      </c>
      <c r="AH35" s="38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4"/>
    </row>
    <row r="36" spans="1:49" ht="47.25" customHeight="1">
      <c r="A36" s="394"/>
      <c r="B36" s="505"/>
      <c r="C36" s="391" t="s">
        <v>104</v>
      </c>
      <c r="D36" s="396"/>
      <c r="E36" s="46">
        <v>8.5</v>
      </c>
      <c r="F36" s="46">
        <v>8.5</v>
      </c>
      <c r="G36" s="46">
        <v>8.5</v>
      </c>
      <c r="H36" s="37">
        <v>12</v>
      </c>
      <c r="I36" s="37">
        <v>12</v>
      </c>
      <c r="J36" s="37">
        <v>12</v>
      </c>
      <c r="K36" s="38">
        <v>8.5</v>
      </c>
      <c r="L36" s="38">
        <v>8.5</v>
      </c>
      <c r="M36" s="38">
        <v>8.5</v>
      </c>
      <c r="N36" s="38">
        <v>14</v>
      </c>
      <c r="O36" s="38">
        <v>14</v>
      </c>
      <c r="P36" s="38">
        <v>14</v>
      </c>
      <c r="Q36" s="38">
        <v>13.5</v>
      </c>
      <c r="R36" s="38"/>
      <c r="S36" s="38"/>
      <c r="T36" s="38">
        <v>12</v>
      </c>
      <c r="U36" s="38">
        <v>12</v>
      </c>
      <c r="V36" s="38"/>
      <c r="W36" s="38">
        <v>12</v>
      </c>
      <c r="X36" s="38">
        <v>12</v>
      </c>
      <c r="Y36" s="38"/>
      <c r="Z36" s="38">
        <v>18</v>
      </c>
      <c r="AA36" s="38"/>
      <c r="AB36" s="38"/>
      <c r="AC36" s="38">
        <v>16</v>
      </c>
      <c r="AD36" s="38">
        <v>16</v>
      </c>
      <c r="AE36" s="38"/>
      <c r="AF36" s="38">
        <v>16</v>
      </c>
      <c r="AG36" s="38">
        <v>16</v>
      </c>
      <c r="AH36" s="38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4"/>
    </row>
    <row r="37" spans="1:49" ht="46.5" customHeight="1">
      <c r="A37" s="394"/>
      <c r="B37" s="505"/>
      <c r="C37" s="391" t="s">
        <v>103</v>
      </c>
      <c r="D37" s="396"/>
      <c r="E37" s="46">
        <v>30.5</v>
      </c>
      <c r="F37" s="46">
        <v>30.5</v>
      </c>
      <c r="G37" s="46">
        <v>30.5</v>
      </c>
      <c r="H37" s="37">
        <v>32</v>
      </c>
      <c r="I37" s="37">
        <v>32</v>
      </c>
      <c r="J37" s="37">
        <v>32</v>
      </c>
      <c r="K37" s="38">
        <v>29.5</v>
      </c>
      <c r="L37" s="38">
        <v>29.5</v>
      </c>
      <c r="M37" s="38">
        <v>29.5</v>
      </c>
      <c r="N37" s="38">
        <v>30.5</v>
      </c>
      <c r="O37" s="38">
        <v>30.5</v>
      </c>
      <c r="P37" s="38">
        <v>30.5</v>
      </c>
      <c r="Q37" s="38">
        <v>29.5</v>
      </c>
      <c r="R37" s="38"/>
      <c r="S37" s="38"/>
      <c r="T37" s="38">
        <v>36.5</v>
      </c>
      <c r="U37" s="38">
        <v>36.5</v>
      </c>
      <c r="V37" s="38"/>
      <c r="W37" s="38">
        <v>33</v>
      </c>
      <c r="X37" s="38">
        <v>33</v>
      </c>
      <c r="Y37" s="38"/>
      <c r="Z37" s="38">
        <v>27.5</v>
      </c>
      <c r="AA37" s="38"/>
      <c r="AB37" s="38"/>
      <c r="AC37" s="38">
        <v>30</v>
      </c>
      <c r="AD37" s="38">
        <v>30</v>
      </c>
      <c r="AE37" s="38"/>
      <c r="AF37" s="38">
        <v>26</v>
      </c>
      <c r="AG37" s="38">
        <v>26.5</v>
      </c>
      <c r="AH37" s="38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4"/>
    </row>
    <row r="38" spans="1:49" ht="74.25" customHeight="1" thickBot="1">
      <c r="A38" s="394"/>
      <c r="B38" s="506"/>
      <c r="C38" s="397" t="s">
        <v>105</v>
      </c>
      <c r="D38" s="398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80"/>
    </row>
    <row r="39" spans="1:49" ht="36.75" customHeight="1">
      <c r="A39" s="394"/>
      <c r="B39" s="388" t="s">
        <v>139</v>
      </c>
      <c r="C39" s="399" t="s">
        <v>106</v>
      </c>
      <c r="D39" s="13" t="s">
        <v>132</v>
      </c>
      <c r="E39" s="285">
        <v>6.3628963494132984</v>
      </c>
      <c r="F39" s="55">
        <v>7.0873096479791391</v>
      </c>
      <c r="G39" s="55">
        <v>8.1020000000000003</v>
      </c>
      <c r="H39" s="55">
        <v>8.6805990509059541</v>
      </c>
      <c r="I39" s="55">
        <v>7.9842148403796376</v>
      </c>
      <c r="J39" s="55">
        <v>7.7966685073339077</v>
      </c>
      <c r="K39" s="55">
        <v>10.081868117797695</v>
      </c>
      <c r="L39" s="55">
        <v>8.8946850192061451</v>
      </c>
      <c r="M39" s="55">
        <v>9.6719961587708063</v>
      </c>
      <c r="N39" s="55">
        <v>6.9164579349904391</v>
      </c>
      <c r="O39" s="55">
        <v>7.09</v>
      </c>
      <c r="P39" s="55">
        <v>7.91</v>
      </c>
      <c r="Q39" s="55">
        <v>6.9492144089732522</v>
      </c>
      <c r="R39" s="55">
        <v>0</v>
      </c>
      <c r="S39" s="55">
        <v>0</v>
      </c>
      <c r="T39" s="55">
        <v>12.17791801242236</v>
      </c>
      <c r="U39" s="55">
        <v>13.887525465838509</v>
      </c>
      <c r="V39" s="55">
        <v>0</v>
      </c>
      <c r="W39" s="55">
        <v>7.314407682619648</v>
      </c>
      <c r="X39" s="55">
        <v>7.42357644836272</v>
      </c>
      <c r="Y39" s="55">
        <v>0</v>
      </c>
      <c r="Z39" s="55">
        <v>10.08182</v>
      </c>
      <c r="AA39" s="55">
        <v>0</v>
      </c>
      <c r="AB39" s="55">
        <v>0</v>
      </c>
      <c r="AC39" s="55">
        <v>11.439752158273381</v>
      </c>
      <c r="AD39" s="55">
        <v>10.275300539568343</v>
      </c>
      <c r="AE39" s="55">
        <v>0</v>
      </c>
      <c r="AF39" s="55">
        <v>23.277105882352942</v>
      </c>
      <c r="AG39" s="55">
        <v>21.250580392156863</v>
      </c>
      <c r="AH39" s="55">
        <v>0</v>
      </c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6"/>
    </row>
    <row r="40" spans="1:49" ht="38.25" customHeight="1" thickBot="1">
      <c r="A40" s="394"/>
      <c r="B40" s="389"/>
      <c r="C40" s="400"/>
      <c r="D40" s="14" t="s">
        <v>133</v>
      </c>
      <c r="E40" s="81">
        <f>E39*$E$5</f>
        <v>4880.3414999999995</v>
      </c>
      <c r="F40" s="57">
        <f>F39*$E$5</f>
        <v>5435.9664999999995</v>
      </c>
      <c r="G40" s="57">
        <f>G39*$E$5</f>
        <v>6214.2340000000004</v>
      </c>
      <c r="H40" s="57">
        <f>H39*$H$5</f>
        <v>10060.8143</v>
      </c>
      <c r="I40" s="57">
        <f>I39*$H$5</f>
        <v>9253.7049999999999</v>
      </c>
      <c r="J40" s="57">
        <f>J39*$H$5</f>
        <v>9036.3387999999995</v>
      </c>
      <c r="K40" s="57">
        <f>K39*$K$5</f>
        <v>7873.9390000000003</v>
      </c>
      <c r="L40" s="57">
        <f>L39*$K$5</f>
        <v>6946.7489999999989</v>
      </c>
      <c r="M40" s="57">
        <f>M39*$K$5</f>
        <v>7553.8289999999997</v>
      </c>
      <c r="N40" s="57">
        <f>N39*$N$5</f>
        <v>7234.6149999999998</v>
      </c>
      <c r="O40" s="57">
        <f>O39*$N$5</f>
        <v>7416.1399999999994</v>
      </c>
      <c r="P40" s="57">
        <f>P39*$N$5</f>
        <v>8273.86</v>
      </c>
      <c r="Q40" s="57">
        <f>Q39*$Q$5</f>
        <v>16108.278999999999</v>
      </c>
      <c r="R40" s="57">
        <f>R39*$Q$5</f>
        <v>0</v>
      </c>
      <c r="S40" s="57">
        <f>S39*$Q$5</f>
        <v>0</v>
      </c>
      <c r="T40" s="57">
        <f>T39*$T$5</f>
        <v>9803.2240000000002</v>
      </c>
      <c r="U40" s="57">
        <f>U39*$T$5</f>
        <v>11179.458000000001</v>
      </c>
      <c r="V40" s="57">
        <f>V39*$T$5</f>
        <v>0</v>
      </c>
      <c r="W40" s="57">
        <f>W39*$W$5</f>
        <v>11615.279400000001</v>
      </c>
      <c r="X40" s="57">
        <f>X39*$W$5</f>
        <v>11788.6394</v>
      </c>
      <c r="Y40" s="57">
        <f>Y39*$W$5</f>
        <v>0</v>
      </c>
      <c r="Z40" s="57">
        <f>Z39*$Z$5</f>
        <v>30245.460000000003</v>
      </c>
      <c r="AA40" s="57">
        <f>AA39*$Z$5</f>
        <v>0</v>
      </c>
      <c r="AB40" s="57">
        <f>AB39*$Z$5</f>
        <v>0</v>
      </c>
      <c r="AC40" s="57">
        <f>AC39*$AC$5</f>
        <v>6360.5021999999999</v>
      </c>
      <c r="AD40" s="57">
        <f>AD39*$AC$5</f>
        <v>5713.0670999999993</v>
      </c>
      <c r="AE40" s="57">
        <f>AE39*$AC$5</f>
        <v>0</v>
      </c>
      <c r="AF40" s="57">
        <f>AF39*$AF$5</f>
        <v>23742.648000000001</v>
      </c>
      <c r="AG40" s="57">
        <f>AG39*$AF$5</f>
        <v>21675.592000000001</v>
      </c>
      <c r="AH40" s="57">
        <f>AH39*$AF$5</f>
        <v>0</v>
      </c>
      <c r="AI40" s="57">
        <f>AI39*$AI$5</f>
        <v>0</v>
      </c>
      <c r="AJ40" s="57">
        <f>AJ39*$AI$5</f>
        <v>0</v>
      </c>
      <c r="AK40" s="57">
        <f>AK39*$AI$5</f>
        <v>0</v>
      </c>
      <c r="AL40" s="57">
        <f>AL39*$AL$5</f>
        <v>0</v>
      </c>
      <c r="AM40" s="57">
        <f>AM39*$AL$5</f>
        <v>0</v>
      </c>
      <c r="AN40" s="57">
        <f>AN39*$AL$5</f>
        <v>0</v>
      </c>
      <c r="AO40" s="57">
        <f>AO39*$AO$5</f>
        <v>0</v>
      </c>
      <c r="AP40" s="57">
        <f>AP39*$AO$5</f>
        <v>0</v>
      </c>
      <c r="AQ40" s="57">
        <f>AQ39*$AO$5</f>
        <v>0</v>
      </c>
      <c r="AR40" s="57">
        <f>AR39*$AR$5</f>
        <v>0</v>
      </c>
      <c r="AS40" s="57">
        <f>AS39*$AR$5</f>
        <v>0</v>
      </c>
      <c r="AT40" s="57">
        <f>AT39*$AR$5</f>
        <v>0</v>
      </c>
      <c r="AU40" s="57">
        <f>AU39*$AU$5</f>
        <v>0</v>
      </c>
      <c r="AV40" s="57">
        <f>AV39*$AU$5</f>
        <v>0</v>
      </c>
      <c r="AW40" s="58">
        <f>AW39*$AU$5</f>
        <v>0</v>
      </c>
    </row>
    <row r="41" spans="1:49" ht="40.5" customHeight="1">
      <c r="A41" s="394"/>
      <c r="B41" s="389"/>
      <c r="C41" s="400" t="s">
        <v>107</v>
      </c>
      <c r="D41" s="13" t="s">
        <v>132</v>
      </c>
      <c r="E41" s="90">
        <v>0.22654172099087364</v>
      </c>
      <c r="F41" s="59">
        <v>0.95095501955671458</v>
      </c>
      <c r="G41" s="59">
        <v>0.95</v>
      </c>
      <c r="H41" s="59">
        <v>1.2427388265746333</v>
      </c>
      <c r="I41" s="59">
        <v>1.8636259706643659</v>
      </c>
      <c r="J41" s="59">
        <v>0.35880828300258849</v>
      </c>
      <c r="K41" s="59">
        <v>2.4157413572343147</v>
      </c>
      <c r="L41" s="59">
        <v>2.4157413572343147</v>
      </c>
      <c r="M41" s="59">
        <v>2.7445313700384122</v>
      </c>
      <c r="N41" s="59">
        <v>1.4479015296367113</v>
      </c>
      <c r="O41" s="59">
        <v>1.6910000000000001</v>
      </c>
      <c r="P41" s="59">
        <v>1.448</v>
      </c>
      <c r="Q41" s="59">
        <v>2.0746436583261434</v>
      </c>
      <c r="R41" s="59">
        <v>0</v>
      </c>
      <c r="S41" s="59">
        <v>0</v>
      </c>
      <c r="T41" s="59">
        <v>1.2911701863354037</v>
      </c>
      <c r="U41" s="59">
        <v>0.47976149068322987</v>
      </c>
      <c r="V41" s="59">
        <v>0</v>
      </c>
      <c r="W41" s="59">
        <v>0.56052544080604527</v>
      </c>
      <c r="X41" s="59">
        <v>0.56052544080604527</v>
      </c>
      <c r="Y41" s="59">
        <v>0</v>
      </c>
      <c r="Z41" s="59">
        <v>10.08182</v>
      </c>
      <c r="AA41" s="59">
        <v>0</v>
      </c>
      <c r="AB41" s="59">
        <v>0</v>
      </c>
      <c r="AC41" s="59">
        <v>11.439752158273381</v>
      </c>
      <c r="AD41" s="59">
        <v>10.275300539568343</v>
      </c>
      <c r="AE41" s="59">
        <v>0</v>
      </c>
      <c r="AF41" s="59">
        <v>23.277105882352942</v>
      </c>
      <c r="AG41" s="59">
        <v>21.250580392156863</v>
      </c>
      <c r="AH41" s="59">
        <v>0</v>
      </c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60"/>
    </row>
    <row r="42" spans="1:49" ht="36.75" customHeight="1" thickBot="1">
      <c r="A42" s="394"/>
      <c r="B42" s="389"/>
      <c r="C42" s="400"/>
      <c r="D42" s="14" t="s">
        <v>133</v>
      </c>
      <c r="E42" s="81">
        <f>E41*$E$5</f>
        <v>173.75750000000008</v>
      </c>
      <c r="F42" s="57">
        <f>F41*$E$5</f>
        <v>729.38250000000005</v>
      </c>
      <c r="G42" s="57">
        <f>G41*$E$5</f>
        <v>728.65</v>
      </c>
      <c r="H42" s="57">
        <f>H41*$H$5</f>
        <v>1440.3343</v>
      </c>
      <c r="I42" s="57">
        <f>I41*$H$5</f>
        <v>2159.9425000000001</v>
      </c>
      <c r="J42" s="57">
        <f>J41*$H$5</f>
        <v>415.85880000000009</v>
      </c>
      <c r="K42" s="57">
        <f>K41*$K$5</f>
        <v>1886.6939999999997</v>
      </c>
      <c r="L42" s="57">
        <f>L41*$K$5</f>
        <v>1886.6939999999997</v>
      </c>
      <c r="M42" s="57">
        <f>M41*$K$5</f>
        <v>2143.4789999999998</v>
      </c>
      <c r="N42" s="57">
        <f>N41*$N$5</f>
        <v>1514.5049999999999</v>
      </c>
      <c r="O42" s="57">
        <f>O41*$N$5</f>
        <v>1768.7860000000001</v>
      </c>
      <c r="P42" s="57">
        <f>P41*$N$5</f>
        <v>1514.6079999999999</v>
      </c>
      <c r="Q42" s="57">
        <f>Q41*$Q$5</f>
        <v>4809.0240000000003</v>
      </c>
      <c r="R42" s="57">
        <f>R41*$Q$5</f>
        <v>0</v>
      </c>
      <c r="S42" s="57">
        <f>S41*$Q$5</f>
        <v>0</v>
      </c>
      <c r="T42" s="57">
        <f>T41*$T$5</f>
        <v>1039.3920000000001</v>
      </c>
      <c r="U42" s="57">
        <f>U41*$T$5</f>
        <v>386.20800000000003</v>
      </c>
      <c r="V42" s="57">
        <f>V41*$T$5</f>
        <v>0</v>
      </c>
      <c r="W42" s="57">
        <f>W41*$W$5</f>
        <v>890.11439999999993</v>
      </c>
      <c r="X42" s="57">
        <f>X41*$W$5</f>
        <v>890.11439999999993</v>
      </c>
      <c r="Y42" s="57">
        <f>Y41*$W$5</f>
        <v>0</v>
      </c>
      <c r="Z42" s="57">
        <f>Z41*$Z$5</f>
        <v>30245.460000000003</v>
      </c>
      <c r="AA42" s="57">
        <f>AA41*$Z$5</f>
        <v>0</v>
      </c>
      <c r="AB42" s="57">
        <f>AB41*$Z$5</f>
        <v>0</v>
      </c>
      <c r="AC42" s="57">
        <f>AC41*$AC$5</f>
        <v>6360.5021999999999</v>
      </c>
      <c r="AD42" s="57">
        <f>AD41*$AC$5</f>
        <v>5713.0670999999993</v>
      </c>
      <c r="AE42" s="57">
        <f>AE41*$AC$5</f>
        <v>0</v>
      </c>
      <c r="AF42" s="57">
        <f>AF41*$AF$5</f>
        <v>23742.648000000001</v>
      </c>
      <c r="AG42" s="57">
        <f>AG41*$AF$5</f>
        <v>21675.592000000001</v>
      </c>
      <c r="AH42" s="57">
        <f>AH41*$AF$5</f>
        <v>0</v>
      </c>
      <c r="AI42" s="57">
        <f>AI41*$AI$5</f>
        <v>0</v>
      </c>
      <c r="AJ42" s="57">
        <f>AJ41*$AI$5</f>
        <v>0</v>
      </c>
      <c r="AK42" s="57">
        <f>AK41*$AI$5</f>
        <v>0</v>
      </c>
      <c r="AL42" s="57">
        <f>AL41*$AL$5</f>
        <v>0</v>
      </c>
      <c r="AM42" s="57">
        <f>AM41*$AL$5</f>
        <v>0</v>
      </c>
      <c r="AN42" s="57">
        <f>AN41*$AL$5</f>
        <v>0</v>
      </c>
      <c r="AO42" s="57">
        <f>AO41*$AO$5</f>
        <v>0</v>
      </c>
      <c r="AP42" s="57">
        <f>AP41*$AO$5</f>
        <v>0</v>
      </c>
      <c r="AQ42" s="57">
        <f>AQ41*$AO$5</f>
        <v>0</v>
      </c>
      <c r="AR42" s="57">
        <f>AR41*$AR$5</f>
        <v>0</v>
      </c>
      <c r="AS42" s="57">
        <f>AS41*$AR$5</f>
        <v>0</v>
      </c>
      <c r="AT42" s="57">
        <f>AT41*$AR$5</f>
        <v>0</v>
      </c>
      <c r="AU42" s="57">
        <f>AU41*$AU$5</f>
        <v>0</v>
      </c>
      <c r="AV42" s="57">
        <f>AV41*$AU$5</f>
        <v>0</v>
      </c>
      <c r="AW42" s="58">
        <f>AW41*$AU$5</f>
        <v>0</v>
      </c>
    </row>
    <row r="43" spans="1:49" ht="36.75" customHeight="1">
      <c r="A43" s="394"/>
      <c r="B43" s="389"/>
      <c r="C43" s="400" t="s">
        <v>158</v>
      </c>
      <c r="D43" s="13" t="s">
        <v>132</v>
      </c>
      <c r="E43" s="90">
        <v>6.1363546284224251</v>
      </c>
      <c r="F43" s="59">
        <v>6.1363546284224251</v>
      </c>
      <c r="G43" s="59">
        <v>7.1506362451108219</v>
      </c>
      <c r="H43" s="59">
        <v>7.4378602243313194</v>
      </c>
      <c r="I43" s="59">
        <v>6.1205888697152719</v>
      </c>
      <c r="J43" s="59">
        <v>7.4378602243313194</v>
      </c>
      <c r="K43" s="59">
        <v>7.6661267605633805</v>
      </c>
      <c r="L43" s="59">
        <v>6.4789436619718312</v>
      </c>
      <c r="M43" s="59">
        <v>6.9274647887323946</v>
      </c>
      <c r="N43" s="59">
        <v>5.4685564053537279</v>
      </c>
      <c r="O43" s="59">
        <v>5.4063527724665397</v>
      </c>
      <c r="P43" s="59">
        <v>6.4632887189292543</v>
      </c>
      <c r="Q43" s="59">
        <v>4.8745707506471092</v>
      </c>
      <c r="R43" s="59">
        <v>0</v>
      </c>
      <c r="S43" s="59">
        <v>0</v>
      </c>
      <c r="T43" s="59">
        <v>10.886747826086957</v>
      </c>
      <c r="U43" s="59">
        <v>13.40776397515528</v>
      </c>
      <c r="V43" s="59">
        <v>0</v>
      </c>
      <c r="W43" s="59">
        <v>6.7538822418136029</v>
      </c>
      <c r="X43" s="59">
        <v>6.8630510075566749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60"/>
    </row>
    <row r="44" spans="1:49" ht="36.75" customHeight="1" thickBot="1">
      <c r="A44" s="394"/>
      <c r="B44" s="389"/>
      <c r="C44" s="401"/>
      <c r="D44" s="14" t="s">
        <v>133</v>
      </c>
      <c r="E44" s="81">
        <f>E43*$E$5</f>
        <v>4706.5839999999998</v>
      </c>
      <c r="F44" s="57">
        <f>F43*$E$5</f>
        <v>4706.5839999999998</v>
      </c>
      <c r="G44" s="57">
        <f>G43*$E$5</f>
        <v>5484.5380000000005</v>
      </c>
      <c r="H44" s="57">
        <f>H43*$H$5</f>
        <v>8620.48</v>
      </c>
      <c r="I44" s="57">
        <f>I43*$H$5</f>
        <v>7093.7624999999998</v>
      </c>
      <c r="J44" s="57">
        <f>J43*$H$5</f>
        <v>8620.48</v>
      </c>
      <c r="K44" s="57">
        <f>K43*$K$5</f>
        <v>5987.2449999999999</v>
      </c>
      <c r="L44" s="57">
        <f>L43*$K$5</f>
        <v>5060.0550000000003</v>
      </c>
      <c r="M44" s="57">
        <f>M43*$K$5</f>
        <v>5410.35</v>
      </c>
      <c r="N44" s="57">
        <f>N43*$N$5</f>
        <v>5720.11</v>
      </c>
      <c r="O44" s="57">
        <f>O43*$N$5</f>
        <v>5655.0450000000001</v>
      </c>
      <c r="P44" s="57">
        <f>P43*$N$5</f>
        <v>6760.6</v>
      </c>
      <c r="Q44" s="57">
        <f>Q43*$Q$5</f>
        <v>11299.254999999999</v>
      </c>
      <c r="R44" s="57">
        <f>R43*$Q$5</f>
        <v>0</v>
      </c>
      <c r="S44" s="57">
        <f>S43*$Q$5</f>
        <v>0</v>
      </c>
      <c r="T44" s="57">
        <f>T43*$T$5</f>
        <v>8763.8320000000003</v>
      </c>
      <c r="U44" s="57">
        <f>U43*$T$5</f>
        <v>10793.25</v>
      </c>
      <c r="V44" s="57">
        <f>V43*$T$5</f>
        <v>0</v>
      </c>
      <c r="W44" s="57">
        <f>W43*$W$5</f>
        <v>10725.165000000001</v>
      </c>
      <c r="X44" s="57">
        <f>X43*$W$5</f>
        <v>10898.525</v>
      </c>
      <c r="Y44" s="57">
        <f>Y43*$W$5</f>
        <v>0</v>
      </c>
      <c r="Z44" s="57">
        <f>Z43*$Z$5</f>
        <v>0</v>
      </c>
      <c r="AA44" s="57">
        <f>AA43*$Z$5</f>
        <v>0</v>
      </c>
      <c r="AB44" s="57">
        <f>AB43*$Z$5</f>
        <v>0</v>
      </c>
      <c r="AC44" s="57">
        <f>AC43*$AC$5</f>
        <v>0</v>
      </c>
      <c r="AD44" s="57">
        <f>AD43*$AC$5</f>
        <v>0</v>
      </c>
      <c r="AE44" s="57">
        <f>AE43*$AC$5</f>
        <v>0</v>
      </c>
      <c r="AF44" s="57">
        <f>AF43*$AF$5</f>
        <v>0</v>
      </c>
      <c r="AG44" s="57">
        <f>AG43*$AF$5</f>
        <v>0</v>
      </c>
      <c r="AH44" s="57">
        <f>AH43*$AF$5</f>
        <v>0</v>
      </c>
      <c r="AI44" s="57">
        <f>AI43*$AI$5</f>
        <v>0</v>
      </c>
      <c r="AJ44" s="57">
        <f>AJ43*$AI$5</f>
        <v>0</v>
      </c>
      <c r="AK44" s="57">
        <f>AK43*$AI$5</f>
        <v>0</v>
      </c>
      <c r="AL44" s="57">
        <f>AL43*$AL$5</f>
        <v>0</v>
      </c>
      <c r="AM44" s="57">
        <f>AM43*$AL$5</f>
        <v>0</v>
      </c>
      <c r="AN44" s="57">
        <f>AN43*$AL$5</f>
        <v>0</v>
      </c>
      <c r="AO44" s="57">
        <f>AO43*$AO$5</f>
        <v>0</v>
      </c>
      <c r="AP44" s="57">
        <f>AP43*$AO$5</f>
        <v>0</v>
      </c>
      <c r="AQ44" s="57">
        <f>AQ43*$AO$5</f>
        <v>0</v>
      </c>
      <c r="AR44" s="57">
        <f>AR43*$AR$5</f>
        <v>0</v>
      </c>
      <c r="AS44" s="57">
        <f>AS43*$AR$5</f>
        <v>0</v>
      </c>
      <c r="AT44" s="57">
        <f>AT43*$AR$5</f>
        <v>0</v>
      </c>
      <c r="AU44" s="57">
        <f>AU43*$AU$5</f>
        <v>0</v>
      </c>
      <c r="AV44" s="57">
        <f>AV43*$AU$5</f>
        <v>0</v>
      </c>
      <c r="AW44" s="58">
        <f>AW43*$AU$5</f>
        <v>0</v>
      </c>
    </row>
    <row r="45" spans="1:49" ht="31.8" thickBot="1">
      <c r="A45" s="395"/>
      <c r="B45" s="390"/>
      <c r="C45" s="82" t="s">
        <v>134</v>
      </c>
      <c r="D45" s="83" t="s">
        <v>111</v>
      </c>
      <c r="E45" s="84">
        <v>30334</v>
      </c>
      <c r="F45" s="85">
        <v>25294</v>
      </c>
      <c r="G45" s="85">
        <v>7007</v>
      </c>
      <c r="H45" s="85">
        <v>19790</v>
      </c>
      <c r="I45" s="85">
        <v>29440</v>
      </c>
      <c r="J45" s="85">
        <v>28160</v>
      </c>
      <c r="K45" s="85">
        <v>11129</v>
      </c>
      <c r="L45" s="85">
        <v>36031</v>
      </c>
      <c r="M45" s="85">
        <v>31592</v>
      </c>
      <c r="N45" s="85">
        <v>36084</v>
      </c>
      <c r="O45" s="85">
        <v>29316</v>
      </c>
      <c r="P45" s="85">
        <v>13648</v>
      </c>
      <c r="Q45" s="85">
        <v>33422</v>
      </c>
      <c r="R45" s="85"/>
      <c r="S45" s="85"/>
      <c r="T45" s="85">
        <v>35530</v>
      </c>
      <c r="U45" s="85">
        <v>5870</v>
      </c>
      <c r="V45" s="85"/>
      <c r="W45" s="85">
        <v>23488</v>
      </c>
      <c r="X45" s="85">
        <v>13944</v>
      </c>
      <c r="Y45" s="85"/>
      <c r="Z45" s="85">
        <v>25465</v>
      </c>
      <c r="AA45" s="85"/>
      <c r="AB45" s="85"/>
      <c r="AC45" s="85">
        <v>4031</v>
      </c>
      <c r="AD45" s="85">
        <v>11951</v>
      </c>
      <c r="AE45" s="85"/>
      <c r="AF45" s="85">
        <v>8056</v>
      </c>
      <c r="AG45" s="85">
        <v>8356</v>
      </c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6"/>
    </row>
    <row r="46" spans="1:49" ht="20.25" customHeight="1">
      <c r="A46" s="489" t="s">
        <v>167</v>
      </c>
      <c r="B46" s="495" t="s">
        <v>148</v>
      </c>
      <c r="C46" s="399" t="s">
        <v>150</v>
      </c>
      <c r="D46" s="13" t="s">
        <v>128</v>
      </c>
      <c r="E46" s="87">
        <f>'Base-case'!E4-E7</f>
        <v>33.368237288135575</v>
      </c>
      <c r="F46" s="65">
        <f>'Base-case'!E4-F7</f>
        <v>26.028187744458918</v>
      </c>
      <c r="G46" s="65">
        <f>'Base-case'!E4-G7</f>
        <v>8.5471994784875847</v>
      </c>
      <c r="H46" s="65">
        <f>'Base-case'!F4-H7</f>
        <v>35.134150129421926</v>
      </c>
      <c r="I46" s="65">
        <f>'Base-case'!F4-I7</f>
        <v>49.053925798101801</v>
      </c>
      <c r="J46" s="65">
        <f>'Base-case'!F4-J7</f>
        <v>49.414305435720451</v>
      </c>
      <c r="K46" s="65">
        <f>'Base-case'!G4-K7</f>
        <v>22.344046094750325</v>
      </c>
      <c r="L46" s="65">
        <f>'Base-case'!G4-L7</f>
        <v>43.929193341869421</v>
      </c>
      <c r="M46" s="65">
        <f>'Base-case'!G4-M7</f>
        <v>30.439180537772103</v>
      </c>
      <c r="N46" s="65">
        <f>'Base-case'!H4-N7</f>
        <v>40.831701720841323</v>
      </c>
      <c r="O46" s="65">
        <f>'Base-case'!H4-O7</f>
        <v>37.915554493307866</v>
      </c>
      <c r="P46" s="65">
        <f>'Base-case'!H4-P7</f>
        <v>22.750554493307845</v>
      </c>
      <c r="Q46" s="65">
        <f>'Base-case'!I4-Q7</f>
        <v>52.46081967213118</v>
      </c>
      <c r="R46" s="65">
        <f>'Base-case'!I4-R7</f>
        <v>179.87619499568595</v>
      </c>
      <c r="S46" s="65">
        <f>'Base-case'!I4-S7</f>
        <v>179.87619499568595</v>
      </c>
      <c r="T46" s="65">
        <f>'Base-case'!J4-T7</f>
        <v>37.765167701863334</v>
      </c>
      <c r="U46" s="65">
        <f>'Base-case'!J4-U7</f>
        <v>19.943503105590054</v>
      </c>
      <c r="V46" s="65">
        <f>'Base-case'!J4-V7</f>
        <v>191.0934658385093</v>
      </c>
      <c r="W46" s="65">
        <f>'Base-case'!K4-W7</f>
        <v>17.965617128463464</v>
      </c>
      <c r="X46" s="65">
        <f>'Base-case'!K4-X7</f>
        <v>15.980730478589408</v>
      </c>
      <c r="Y46" s="65">
        <f>'Base-case'!K4-Y7</f>
        <v>149.66837531486146</v>
      </c>
      <c r="Z46" s="65">
        <f>'Base-case'!L4-Z7</f>
        <v>37.341199999999986</v>
      </c>
      <c r="AA46" s="65">
        <f>'Base-case'!L4-AA7</f>
        <v>223.13473999999999</v>
      </c>
      <c r="AB46" s="65">
        <f>'Base-case'!L4-AB7</f>
        <v>223.13473999999999</v>
      </c>
      <c r="AC46" s="65">
        <f>'Base-case'!M4-AC7</f>
        <v>33.874100719424462</v>
      </c>
      <c r="AD46" s="65">
        <f>'Base-case'!M4-AD7</f>
        <v>52.662625899280584</v>
      </c>
      <c r="AE46" s="65">
        <f>'Base-case'!M4-AE7</f>
        <v>218.4554676258993</v>
      </c>
      <c r="AF46" s="65">
        <f>'Base-case'!N4-AF7</f>
        <v>68.192941176470583</v>
      </c>
      <c r="AG46" s="65">
        <f>'Base-case'!N4-AG7</f>
        <v>106.35670588235291</v>
      </c>
      <c r="AH46" s="65">
        <f>'Base-case'!N4-AH7</f>
        <v>506.55011764705881</v>
      </c>
      <c r="AI46" s="65">
        <f>'Base-case'!O4-AI7</f>
        <v>0</v>
      </c>
      <c r="AJ46" s="65">
        <f>'Base-case'!O4-AJ7</f>
        <v>0</v>
      </c>
      <c r="AK46" s="65">
        <f>'Base-case'!O4-AK7</f>
        <v>0</v>
      </c>
      <c r="AL46" s="65">
        <f>'Base-case'!P4-AL7</f>
        <v>0</v>
      </c>
      <c r="AM46" s="65">
        <f>'Base-case'!P4-AM7</f>
        <v>0</v>
      </c>
      <c r="AN46" s="65">
        <f>'Base-case'!P4-AN7</f>
        <v>0</v>
      </c>
      <c r="AO46" s="65">
        <f>'Base-case'!Q4-AO7</f>
        <v>0</v>
      </c>
      <c r="AP46" s="65">
        <f>'Base-case'!Q4-AP7</f>
        <v>0</v>
      </c>
      <c r="AQ46" s="65">
        <f>'Base-case'!Q4-AQ7</f>
        <v>0</v>
      </c>
      <c r="AR46" s="65">
        <f>'Base-case'!R4-AR7</f>
        <v>0</v>
      </c>
      <c r="AS46" s="65">
        <f>'Base-case'!R4-AS7</f>
        <v>0</v>
      </c>
      <c r="AT46" s="65">
        <f>'Base-case'!R4-AT7</f>
        <v>0</v>
      </c>
      <c r="AU46" s="65">
        <f>'Base-case'!S4-AU7</f>
        <v>0</v>
      </c>
      <c r="AV46" s="65">
        <f>'Base-case'!S4-AV7</f>
        <v>0</v>
      </c>
      <c r="AW46" s="66">
        <f>'Base-case'!S4-AW7</f>
        <v>0</v>
      </c>
    </row>
    <row r="47" spans="1:49" ht="20.25" customHeight="1">
      <c r="A47" s="490"/>
      <c r="B47" s="496"/>
      <c r="C47" s="400"/>
      <c r="D47" s="14" t="s">
        <v>129</v>
      </c>
      <c r="E47" s="81">
        <f>E46*$E$5</f>
        <v>25593.437999999987</v>
      </c>
      <c r="F47" s="57">
        <f>F46*$E$5</f>
        <v>19963.619999999992</v>
      </c>
      <c r="G47" s="57">
        <f>G46*$E$5</f>
        <v>6555.7019999999775</v>
      </c>
      <c r="H47" s="57">
        <f>H46*$H$5</f>
        <v>40720.48000000001</v>
      </c>
      <c r="I47" s="57">
        <f>I46*$H$5</f>
        <v>56853.499999999985</v>
      </c>
      <c r="J47" s="57">
        <f>J46*$H$5</f>
        <v>57271.18</v>
      </c>
      <c r="K47" s="57">
        <f>K46*$K$5</f>
        <v>17450.700000000004</v>
      </c>
      <c r="L47" s="57">
        <f>L46*$K$5</f>
        <v>34308.700000000019</v>
      </c>
      <c r="M47" s="57">
        <f>M46*$K$5</f>
        <v>23773.000000000011</v>
      </c>
      <c r="N47" s="57">
        <f>N46*$N$5</f>
        <v>42709.960000000021</v>
      </c>
      <c r="O47" s="57">
        <f>O46*$N$5</f>
        <v>39659.670000000027</v>
      </c>
      <c r="P47" s="57">
        <f>P46*$N$5</f>
        <v>23797.080000000005</v>
      </c>
      <c r="Q47" s="57">
        <f>Q46*$Q$5</f>
        <v>121604.18000000008</v>
      </c>
      <c r="R47" s="57">
        <f>R46*$Q$5</f>
        <v>416953.02</v>
      </c>
      <c r="S47" s="57">
        <f>S46*$Q$5</f>
        <v>416953.02</v>
      </c>
      <c r="T47" s="57">
        <f>T46*$T$5</f>
        <v>30400.959999999985</v>
      </c>
      <c r="U47" s="57">
        <f>U46*$T$5</f>
        <v>16054.519999999993</v>
      </c>
      <c r="V47" s="57">
        <f>V46*$T$5</f>
        <v>153830.24</v>
      </c>
      <c r="W47" s="57">
        <f>W46*$W$5</f>
        <v>28529.39999999998</v>
      </c>
      <c r="X47" s="57">
        <f>X46*$W$5</f>
        <v>25377.39999999998</v>
      </c>
      <c r="Y47" s="57">
        <f>Y46*$W$5</f>
        <v>237673.38</v>
      </c>
      <c r="Z47" s="57">
        <f>Z46*$Z$5</f>
        <v>112023.59999999996</v>
      </c>
      <c r="AA47" s="57">
        <f>AA46*$Z$5</f>
        <v>669404.22</v>
      </c>
      <c r="AB47" s="57">
        <f>AB46*$Z$5</f>
        <v>669404.22</v>
      </c>
      <c r="AC47" s="57">
        <f>AC46*$AC$5</f>
        <v>18834</v>
      </c>
      <c r="AD47" s="57">
        <f>AD46*$AC$5</f>
        <v>29280.420000000006</v>
      </c>
      <c r="AE47" s="57">
        <f>AE46*$AC$5</f>
        <v>121461.24</v>
      </c>
      <c r="AF47" s="57">
        <f>AF46*$AF$5</f>
        <v>69556.799999999988</v>
      </c>
      <c r="AG47" s="57">
        <f>AG46*$AF$5</f>
        <v>108483.83999999997</v>
      </c>
      <c r="AH47" s="57">
        <f>AH46*$AF$5</f>
        <v>516681.12</v>
      </c>
      <c r="AI47" s="57">
        <f>AI46*$AI$5</f>
        <v>0</v>
      </c>
      <c r="AJ47" s="57">
        <f>AJ46*$AI$5</f>
        <v>0</v>
      </c>
      <c r="AK47" s="57">
        <f>AK46*$AI$5</f>
        <v>0</v>
      </c>
      <c r="AL47" s="57">
        <f>AL46*$AL$5</f>
        <v>0</v>
      </c>
      <c r="AM47" s="57">
        <f>AM46*$AL$5</f>
        <v>0</v>
      </c>
      <c r="AN47" s="57">
        <f>AN46*$AL$5</f>
        <v>0</v>
      </c>
      <c r="AO47" s="57">
        <f>AO46*$AO$5</f>
        <v>0</v>
      </c>
      <c r="AP47" s="57">
        <f>AP46*$AO$5</f>
        <v>0</v>
      </c>
      <c r="AQ47" s="57">
        <f>AQ46*$AO$5</f>
        <v>0</v>
      </c>
      <c r="AR47" s="57">
        <f>AR46*$AR$5</f>
        <v>0</v>
      </c>
      <c r="AS47" s="57">
        <f>AS46*$AR$5</f>
        <v>0</v>
      </c>
      <c r="AT47" s="57">
        <f>AT46*$AR$5</f>
        <v>0</v>
      </c>
      <c r="AU47" s="57">
        <f>AU46*$AU$5</f>
        <v>0</v>
      </c>
      <c r="AV47" s="57">
        <f>AV46*$AU$5</f>
        <v>0</v>
      </c>
      <c r="AW47" s="58">
        <f>AW46*$AU$5</f>
        <v>0</v>
      </c>
    </row>
    <row r="48" spans="1:49" ht="20.25" customHeight="1" thickBot="1">
      <c r="A48" s="490"/>
      <c r="B48" s="496"/>
      <c r="C48" s="400"/>
      <c r="D48" s="14" t="s">
        <v>21</v>
      </c>
      <c r="E48" s="81">
        <f>IFERROR(100*E46/'Base-case'!E4,"")</f>
        <v>22.878901622692712</v>
      </c>
      <c r="F48" s="57">
        <f>IFERROR(100*F46/'Base-case'!E4,"")</f>
        <v>17.846203312459259</v>
      </c>
      <c r="G48" s="57">
        <f>IFERROR(100*G46/'Base-case'!E4,"")</f>
        <v>5.8603795678286525</v>
      </c>
      <c r="H48" s="57">
        <f>IFERROR(100*H46/'Base-case'!F4,"")</f>
        <v>18.448471064738786</v>
      </c>
      <c r="I48" s="57">
        <f>IFERROR(100*I46/'Base-case'!F4,"")</f>
        <v>25.757558596537322</v>
      </c>
      <c r="J48" s="57">
        <f>IFERROR(100*J46/'Base-case'!F4,"")</f>
        <v>25.946789111362307</v>
      </c>
      <c r="K48" s="57">
        <f>IFERROR(100*K46/'Base-case'!G4,"")</f>
        <v>11.120480120374211</v>
      </c>
      <c r="L48" s="57">
        <f>IFERROR(100*L46/'Base-case'!G4,"")</f>
        <v>21.863261433975875</v>
      </c>
      <c r="M48" s="57">
        <f>IFERROR(100*M46/'Base-case'!G4,"")</f>
        <v>15.14937360115389</v>
      </c>
      <c r="N48" s="57">
        <f>IFERROR(100*N46/'Base-case'!H4,"")</f>
        <v>24.842762210627512</v>
      </c>
      <c r="O48" s="57">
        <f>IFERROR(100*O46/'Base-case'!H4,"")</f>
        <v>23.068524324582782</v>
      </c>
      <c r="P48" s="57">
        <f>IFERROR(100*P46/'Base-case'!H4,"")</f>
        <v>13.841857958829266</v>
      </c>
      <c r="Q48" s="57">
        <f>IFERROR(100*Q46/'Base-case'!I4,"")</f>
        <v>29.164959639817472</v>
      </c>
      <c r="R48" s="57">
        <f>IFERROR(100*R46/'Base-case'!I4,"")</f>
        <v>100</v>
      </c>
      <c r="S48" s="57">
        <f>IFERROR(100*S46/'Base-case'!I4,"")</f>
        <v>100</v>
      </c>
      <c r="T48" s="57">
        <f>IFERROR(100*T46/'Base-case'!J4,"")</f>
        <v>19.762668250403813</v>
      </c>
      <c r="U48" s="57">
        <f>IFERROR(100*U46/'Base-case'!J4,"")</f>
        <v>10.436517553375717</v>
      </c>
      <c r="V48" s="57">
        <f>IFERROR(100*V46/'Base-case'!J4,"")</f>
        <v>100</v>
      </c>
      <c r="W48" s="57">
        <f>IFERROR(100*W46/'Base-case'!K4,"")</f>
        <v>12.003616054940599</v>
      </c>
      <c r="X48" s="57">
        <f>IFERROR(100*X46/'Base-case'!K4,"")</f>
        <v>10.6774263066398</v>
      </c>
      <c r="Y48" s="57">
        <f>IFERROR(100*Y46/'Base-case'!K4,"")</f>
        <v>100</v>
      </c>
      <c r="Z48" s="57">
        <f>IFERROR(100*Z46/'Base-case'!L4,"")</f>
        <v>16.734821301246047</v>
      </c>
      <c r="AA48" s="57">
        <f>IFERROR(100*AA46/'Base-case'!L4,"")</f>
        <v>100</v>
      </c>
      <c r="AB48" s="57">
        <f>IFERROR(100*AB46/'Base-case'!L4,"")</f>
        <v>100</v>
      </c>
      <c r="AC48" s="57">
        <f>IFERROR(100*AC46/'Base-case'!M4,"")</f>
        <v>15.506181231148306</v>
      </c>
      <c r="AD48" s="57">
        <f>IFERROR(100*AD46/'Base-case'!M4,"")</f>
        <v>24.106801478397553</v>
      </c>
      <c r="AE48" s="57">
        <f>IFERROR(100*AE46/'Base-case'!M4,"")</f>
        <v>100</v>
      </c>
      <c r="AF48" s="57">
        <f>IFERROR(100*AF46/'Base-case'!N4,"")</f>
        <v>13.462229856589301</v>
      </c>
      <c r="AG48" s="57">
        <f>IFERROR(100*AG46/'Base-case'!N4,"")</f>
        <v>20.99628490392681</v>
      </c>
      <c r="AH48" s="57">
        <f>IFERROR(100*AH46/'Base-case'!N4,"")</f>
        <v>100</v>
      </c>
      <c r="AI48" s="57" t="str">
        <f>IFERROR(100*AI46/'Base-case'!O4,"")</f>
        <v/>
      </c>
      <c r="AJ48" s="57" t="str">
        <f>IFERROR(100*AJ46/'Base-case'!O4,"")</f>
        <v/>
      </c>
      <c r="AK48" s="57" t="str">
        <f>IFERROR(100*AK46/'Base-case'!O4,"")</f>
        <v/>
      </c>
      <c r="AL48" s="57" t="str">
        <f>IFERROR(100*AL46/'Base-case'!P4,"")</f>
        <v/>
      </c>
      <c r="AM48" s="57" t="str">
        <f>IFERROR(100*AM46/'Base-case'!P4,"")</f>
        <v/>
      </c>
      <c r="AN48" s="57" t="str">
        <f>IFERROR(100*AN46/'Base-case'!P4,"")</f>
        <v/>
      </c>
      <c r="AO48" s="57" t="str">
        <f>IFERROR(100*AO46/'Base-case'!Q4,"")</f>
        <v/>
      </c>
      <c r="AP48" s="57" t="str">
        <f>IFERROR(100*AP46/'Base-case'!Q4,"")</f>
        <v/>
      </c>
      <c r="AQ48" s="57" t="str">
        <f>IFERROR(100*AQ46/'Base-case'!Q4,"")</f>
        <v/>
      </c>
      <c r="AR48" s="57" t="str">
        <f>IFERROR(100*AR46/'Base-case'!R4,"")</f>
        <v/>
      </c>
      <c r="AS48" s="57" t="str">
        <f>IFERROR(100*AS46/'Base-case'!R4,"")</f>
        <v/>
      </c>
      <c r="AT48" s="57" t="str">
        <f>IFERROR(100*AT46/'Base-case'!R4,"")</f>
        <v/>
      </c>
      <c r="AU48" s="57" t="str">
        <f>IFERROR(100*AU46/'Base-case'!S4,"")</f>
        <v/>
      </c>
      <c r="AV48" s="57" t="str">
        <f>IFERROR(100*AV46/'Base-case'!S4,"")</f>
        <v/>
      </c>
      <c r="AW48" s="58" t="str">
        <f>IFERROR(100*AW46/'Base-case'!S4,"")</f>
        <v/>
      </c>
    </row>
    <row r="49" spans="1:49" ht="20.25" customHeight="1">
      <c r="A49" s="490"/>
      <c r="B49" s="496"/>
      <c r="C49" s="400" t="s">
        <v>151</v>
      </c>
      <c r="D49" s="13" t="s">
        <v>128</v>
      </c>
      <c r="E49" s="81">
        <f>'Base-case'!E6-E9</f>
        <v>17.487614080834419</v>
      </c>
      <c r="F49" s="57">
        <f>'Base-case'!E6-F9</f>
        <v>17.487614080834419</v>
      </c>
      <c r="G49" s="57">
        <f>'Base-case'!E6-G9</f>
        <v>0</v>
      </c>
      <c r="H49" s="57">
        <f>'Base-case'!F6-H9</f>
        <v>25.10353753235546</v>
      </c>
      <c r="I49" s="57">
        <f>'Base-case'!F6-I9</f>
        <v>49.041415012942181</v>
      </c>
      <c r="J49" s="57">
        <f>'Base-case'!F6-J9</f>
        <v>25.10353753235546</v>
      </c>
      <c r="K49" s="57">
        <f>'Base-case'!G6-K9</f>
        <v>17.008962868117806</v>
      </c>
      <c r="L49" s="57">
        <f>'Base-case'!G6-L9</f>
        <v>36.293213828425095</v>
      </c>
      <c r="M49" s="57">
        <f>'Base-case'!G6-M9</f>
        <v>28.138284250960311</v>
      </c>
      <c r="N49" s="57">
        <f>'Base-case'!H6-N9</f>
        <v>35.129063097514347</v>
      </c>
      <c r="O49" s="57">
        <f>'Base-case'!H6-O9</f>
        <v>36.26003824091778</v>
      </c>
      <c r="P49" s="57">
        <f>'Base-case'!H6-P9</f>
        <v>17.043021032504782</v>
      </c>
      <c r="Q49" s="57">
        <f>'Base-case'!I6-Q9</f>
        <v>34.795944779982747</v>
      </c>
      <c r="R49" s="57">
        <f>'Base-case'!I6-R9</f>
        <v>123.42450388265746</v>
      </c>
      <c r="S49" s="57">
        <f>'Base-case'!I6-S9</f>
        <v>123.42450388265746</v>
      </c>
      <c r="T49" s="57">
        <f>'Base-case'!J6-T9</f>
        <v>30.03478260869565</v>
      </c>
      <c r="U49" s="57">
        <f>'Base-case'!J6-U9</f>
        <v>-0.70931677018631945</v>
      </c>
      <c r="V49" s="57">
        <f>'Base-case'!J6-V9</f>
        <v>162.80000000000001</v>
      </c>
      <c r="W49" s="57">
        <f>'Base-case'!K6-W9</f>
        <v>1.1826196473551676</v>
      </c>
      <c r="X49" s="57">
        <f>'Base-case'!K6-X9</f>
        <v>-0.80226700251888872</v>
      </c>
      <c r="Y49" s="57">
        <f>'Base-case'!K6-Y9</f>
        <v>123.98047858942066</v>
      </c>
      <c r="Z49" s="57">
        <f>'Base-case'!L6-Z9</f>
        <v>1.6859999999999999</v>
      </c>
      <c r="AA49" s="57">
        <f>'Base-case'!L6-AA9</f>
        <v>33.984999999999999</v>
      </c>
      <c r="AB49" s="57">
        <f>'Base-case'!L6-AB9</f>
        <v>33.984999999999999</v>
      </c>
      <c r="AC49" s="57">
        <f>'Base-case'!M6-AC9</f>
        <v>-0.51079136690647431</v>
      </c>
      <c r="AD49" s="57">
        <f>'Base-case'!M6-AD9</f>
        <v>6.7679856115107953</v>
      </c>
      <c r="AE49" s="57">
        <f>'Base-case'!M6-AE9</f>
        <v>34.190647482014391</v>
      </c>
      <c r="AF49" s="57">
        <f>'Base-case'!N6-AF9</f>
        <v>4.845098039215685</v>
      </c>
      <c r="AG49" s="57">
        <f>'Base-case'!N6-AG9</f>
        <v>11.210784313725483</v>
      </c>
      <c r="AH49" s="57">
        <f>'Base-case'!N6-AH9</f>
        <v>74.552941176470583</v>
      </c>
      <c r="AI49" s="57">
        <f>'Base-case'!O6-AI9</f>
        <v>0</v>
      </c>
      <c r="AJ49" s="57">
        <f>'Base-case'!O6-AJ9</f>
        <v>0</v>
      </c>
      <c r="AK49" s="57">
        <f>'Base-case'!O6-AK9</f>
        <v>0</v>
      </c>
      <c r="AL49" s="57">
        <f>'Base-case'!P6-AL9</f>
        <v>0</v>
      </c>
      <c r="AM49" s="57">
        <f>'Base-case'!P6-AM9</f>
        <v>0</v>
      </c>
      <c r="AN49" s="57">
        <f>'Base-case'!P6-AN9</f>
        <v>0</v>
      </c>
      <c r="AO49" s="57">
        <f>'Base-case'!Q6-AO9</f>
        <v>0</v>
      </c>
      <c r="AP49" s="57">
        <f>'Base-case'!Q6-AP9</f>
        <v>0</v>
      </c>
      <c r="AQ49" s="57">
        <f>'Base-case'!Q6-AQ9</f>
        <v>0</v>
      </c>
      <c r="AR49" s="57">
        <f>'Base-case'!R6-AR9</f>
        <v>0</v>
      </c>
      <c r="AS49" s="57">
        <f>'Base-case'!R6-AS9</f>
        <v>0</v>
      </c>
      <c r="AT49" s="57">
        <f>'Base-case'!R6-AT9</f>
        <v>0</v>
      </c>
      <c r="AU49" s="57">
        <f>'Base-case'!S6-AU9</f>
        <v>0</v>
      </c>
      <c r="AV49" s="57">
        <f>'Base-case'!S6-AV9</f>
        <v>0</v>
      </c>
      <c r="AW49" s="58">
        <f>'Base-case'!S6-AW9</f>
        <v>0</v>
      </c>
    </row>
    <row r="50" spans="1:49" ht="20.25" customHeight="1">
      <c r="A50" s="490"/>
      <c r="B50" s="496"/>
      <c r="C50" s="400"/>
      <c r="D50" s="14" t="s">
        <v>129</v>
      </c>
      <c r="E50" s="81">
        <f>E49*$E$5</f>
        <v>13413</v>
      </c>
      <c r="F50" s="57">
        <f>F49*$E$5</f>
        <v>13413</v>
      </c>
      <c r="G50" s="57">
        <f>G49*$E$5</f>
        <v>0</v>
      </c>
      <c r="H50" s="57">
        <f>H49*$H$5</f>
        <v>29094.999999999978</v>
      </c>
      <c r="I50" s="57">
        <f>I49*$H$5</f>
        <v>56838.999999999985</v>
      </c>
      <c r="J50" s="57">
        <f>J49*$H$5</f>
        <v>29094.999999999978</v>
      </c>
      <c r="K50" s="57">
        <f>K49*$K$5</f>
        <v>13284.000000000005</v>
      </c>
      <c r="L50" s="57">
        <f>L49*$K$5</f>
        <v>28345</v>
      </c>
      <c r="M50" s="57">
        <f>M49*$K$5</f>
        <v>21976.000000000004</v>
      </c>
      <c r="N50" s="57">
        <f>N49*$N$5</f>
        <v>36745.000000000007</v>
      </c>
      <c r="O50" s="57">
        <f>O49*$N$5</f>
        <v>37928</v>
      </c>
      <c r="P50" s="57">
        <f>P49*$N$5</f>
        <v>17827.000000000004</v>
      </c>
      <c r="Q50" s="57">
        <f>Q49*$Q$5</f>
        <v>80657.000000000015</v>
      </c>
      <c r="R50" s="57">
        <f>R49*$Q$5</f>
        <v>286098</v>
      </c>
      <c r="S50" s="57">
        <f>S49*$Q$5</f>
        <v>286098</v>
      </c>
      <c r="T50" s="57">
        <f>T49*$T$5</f>
        <v>24178</v>
      </c>
      <c r="U50" s="57">
        <f>U49*$T$5</f>
        <v>-570.99999999998715</v>
      </c>
      <c r="V50" s="57">
        <f>V49*$T$5</f>
        <v>131054.00000000001</v>
      </c>
      <c r="W50" s="57">
        <f>W49*$W$5</f>
        <v>1878.0000000000061</v>
      </c>
      <c r="X50" s="57">
        <f>X49*$W$5</f>
        <v>-1273.9999999999952</v>
      </c>
      <c r="Y50" s="57">
        <f>Y49*$W$5</f>
        <v>196881</v>
      </c>
      <c r="Z50" s="57">
        <f>Z49*$Z$5</f>
        <v>5058</v>
      </c>
      <c r="AA50" s="57">
        <f>AA49*$Z$5</f>
        <v>101955</v>
      </c>
      <c r="AB50" s="57">
        <f>AB49*$Z$5</f>
        <v>101955</v>
      </c>
      <c r="AC50" s="57">
        <f>AC49*$AC$5</f>
        <v>-283.99999999999972</v>
      </c>
      <c r="AD50" s="57">
        <f>AD49*$AC$5</f>
        <v>3763.0000000000023</v>
      </c>
      <c r="AE50" s="57">
        <f>AE49*$AC$5</f>
        <v>19010</v>
      </c>
      <c r="AF50" s="57">
        <f>AF49*$AF$5</f>
        <v>4941.9999999999991</v>
      </c>
      <c r="AG50" s="57">
        <f>AG49*$AF$5</f>
        <v>11434.999999999993</v>
      </c>
      <c r="AH50" s="57">
        <f>AH49*$AF$5</f>
        <v>76044</v>
      </c>
      <c r="AI50" s="57">
        <f>AI49*$AI$5</f>
        <v>0</v>
      </c>
      <c r="AJ50" s="57">
        <f>AJ49*$AI$5</f>
        <v>0</v>
      </c>
      <c r="AK50" s="57">
        <f>AK49*$AI$5</f>
        <v>0</v>
      </c>
      <c r="AL50" s="57">
        <f>AL49*$AL$5</f>
        <v>0</v>
      </c>
      <c r="AM50" s="57">
        <f>AM49*$AL$5</f>
        <v>0</v>
      </c>
      <c r="AN50" s="57">
        <f>AN49*$AL$5</f>
        <v>0</v>
      </c>
      <c r="AO50" s="57">
        <f>AO49*$AO$5</f>
        <v>0</v>
      </c>
      <c r="AP50" s="57">
        <f>AP49*$AO$5</f>
        <v>0</v>
      </c>
      <c r="AQ50" s="57">
        <f>AQ49*$AO$5</f>
        <v>0</v>
      </c>
      <c r="AR50" s="57">
        <f>AR49*$AR$5</f>
        <v>0</v>
      </c>
      <c r="AS50" s="57">
        <f>AS49*$AR$5</f>
        <v>0</v>
      </c>
      <c r="AT50" s="57">
        <f>AT49*$AR$5</f>
        <v>0</v>
      </c>
      <c r="AU50" s="57">
        <f>AU49*$AU$5</f>
        <v>0</v>
      </c>
      <c r="AV50" s="57">
        <f>AV49*$AU$5</f>
        <v>0</v>
      </c>
      <c r="AW50" s="58">
        <f>AW49*$AU$5</f>
        <v>0</v>
      </c>
    </row>
    <row r="51" spans="1:49" ht="20.25" customHeight="1" thickBot="1">
      <c r="A51" s="490"/>
      <c r="B51" s="496"/>
      <c r="C51" s="400"/>
      <c r="D51" s="14" t="s">
        <v>21</v>
      </c>
      <c r="E51" s="81">
        <f>IFERROR(100*E49/'Base-case'!E6,"")</f>
        <v>14.184494664819534</v>
      </c>
      <c r="F51" s="57">
        <f>IFERROR(100*F49/'Base-case'!E6,"")</f>
        <v>14.184494664819534</v>
      </c>
      <c r="G51" s="57">
        <f>IFERROR(100*G49/'Base-case'!E6,"")</f>
        <v>0</v>
      </c>
      <c r="H51" s="57">
        <f>IFERROR(100*H49/'Base-case'!F6,"")</f>
        <v>15.66605642903294</v>
      </c>
      <c r="I51" s="57">
        <f>IFERROR(100*I49/'Base-case'!F6,"")</f>
        <v>30.604673702347615</v>
      </c>
      <c r="J51" s="57">
        <f>IFERROR(100*J49/'Base-case'!F6,"")</f>
        <v>15.66605642903294</v>
      </c>
      <c r="K51" s="57">
        <f>IFERROR(100*K49/'Base-case'!G6,"")</f>
        <v>12.223827445639676</v>
      </c>
      <c r="L51" s="57">
        <f>IFERROR(100*L49/'Base-case'!G6,"")</f>
        <v>26.08283566295216</v>
      </c>
      <c r="M51" s="57">
        <f>IFERROR(100*M49/'Base-case'!G6,"")</f>
        <v>20.222134292786617</v>
      </c>
      <c r="N51" s="57">
        <f>IFERROR(100*N49/'Base-case'!H6,"")</f>
        <v>26.107128393500396</v>
      </c>
      <c r="O51" s="57">
        <f>IFERROR(100*O49/'Base-case'!H6,"")</f>
        <v>26.947643644269501</v>
      </c>
      <c r="P51" s="57">
        <f>IFERROR(100*P49/'Base-case'!H6,"")</f>
        <v>12.665989328369346</v>
      </c>
      <c r="Q51" s="57">
        <f>IFERROR(100*Q49/'Base-case'!I6,"")</f>
        <v>28.192088025781377</v>
      </c>
      <c r="R51" s="57">
        <f>IFERROR(100*R49/'Base-case'!I6,"")</f>
        <v>100</v>
      </c>
      <c r="S51" s="57">
        <f>IFERROR(100*S49/'Base-case'!I6,"")</f>
        <v>100</v>
      </c>
      <c r="T51" s="57">
        <f>IFERROR(100*T49/'Base-case'!J6,"")</f>
        <v>18.44888366627497</v>
      </c>
      <c r="U51" s="57">
        <f>IFERROR(100*U49/'Base-case'!J6,"")</f>
        <v>-0.43569826178520848</v>
      </c>
      <c r="V51" s="57">
        <f>IFERROR(100*V49/'Base-case'!J6,"")</f>
        <v>100</v>
      </c>
      <c r="W51" s="57">
        <f>IFERROR(100*W49/'Base-case'!K6,"")</f>
        <v>0.95387569140750306</v>
      </c>
      <c r="X51" s="57">
        <f>IFERROR(100*X49/'Base-case'!K6,"")</f>
        <v>-0.64709139023064455</v>
      </c>
      <c r="Y51" s="57">
        <f>IFERROR(100*Y49/'Base-case'!K6,"")</f>
        <v>100</v>
      </c>
      <c r="Z51" s="57">
        <f>IFERROR(100*Z49/'Base-case'!L6,"")</f>
        <v>4.9610122112696775</v>
      </c>
      <c r="AA51" s="57">
        <f>IFERROR(100*AA49/'Base-case'!L6,"")</f>
        <v>100</v>
      </c>
      <c r="AB51" s="57">
        <f>IFERROR(100*AB49/'Base-case'!L6,"")</f>
        <v>100</v>
      </c>
      <c r="AC51" s="57">
        <f>IFERROR(100*AC49/'Base-case'!M6,"")</f>
        <v>-1.4939505523408716</v>
      </c>
      <c r="AD51" s="57">
        <f>IFERROR(100*AD49/'Base-case'!M6,"")</f>
        <v>19.79484481851658</v>
      </c>
      <c r="AE51" s="57">
        <f>IFERROR(100*AE49/'Base-case'!M6,"")</f>
        <v>100</v>
      </c>
      <c r="AF51" s="57">
        <f>IFERROR(100*AF49/'Base-case'!N6,"")</f>
        <v>6.498869075798221</v>
      </c>
      <c r="AG51" s="57">
        <f>IFERROR(100*AG49/'Base-case'!N6,"")</f>
        <v>15.037346799221494</v>
      </c>
      <c r="AH51" s="57">
        <f>IFERROR(100*AH49/'Base-case'!N6,"")</f>
        <v>100</v>
      </c>
      <c r="AI51" s="57" t="str">
        <f>IFERROR(100*AI49/'Base-case'!O6,"")</f>
        <v/>
      </c>
      <c r="AJ51" s="57" t="str">
        <f>IFERROR(100*AJ49/'Base-case'!O6,"")</f>
        <v/>
      </c>
      <c r="AK51" s="57" t="str">
        <f>IFERROR(100*AK49/'Base-case'!O6,"")</f>
        <v/>
      </c>
      <c r="AL51" s="57" t="str">
        <f>IFERROR(100*AL49/'Base-case'!P6,"")</f>
        <v/>
      </c>
      <c r="AM51" s="57" t="str">
        <f>IFERROR(100*AM49/'Base-case'!P6,"")</f>
        <v/>
      </c>
      <c r="AN51" s="57" t="str">
        <f>IFERROR(100*AN49/'Base-case'!P6,"")</f>
        <v/>
      </c>
      <c r="AO51" s="57" t="str">
        <f>IFERROR(100*AO49/'Base-case'!Q6,"")</f>
        <v/>
      </c>
      <c r="AP51" s="57" t="str">
        <f>IFERROR(100*AP49/'Base-case'!Q6,"")</f>
        <v/>
      </c>
      <c r="AQ51" s="57" t="str">
        <f>IFERROR(100*AQ49/'Base-case'!Q6,"")</f>
        <v/>
      </c>
      <c r="AR51" s="57" t="str">
        <f>IFERROR(100*AR49/'Base-case'!R6,"")</f>
        <v/>
      </c>
      <c r="AS51" s="57" t="str">
        <f>IFERROR(100*AS49/'Base-case'!R6,"")</f>
        <v/>
      </c>
      <c r="AT51" s="57" t="str">
        <f>IFERROR(100*AT49/'Base-case'!R6,"")</f>
        <v/>
      </c>
      <c r="AU51" s="57" t="str">
        <f>IFERROR(100*AU49/'Base-case'!S6,"")</f>
        <v/>
      </c>
      <c r="AV51" s="57" t="str">
        <f>IFERROR(100*AV49/'Base-case'!S6,"")</f>
        <v/>
      </c>
      <c r="AW51" s="58" t="str">
        <f>IFERROR(100*AW49/'Base-case'!S6,"")</f>
        <v/>
      </c>
    </row>
    <row r="52" spans="1:49" ht="20.25" customHeight="1">
      <c r="A52" s="490"/>
      <c r="B52" s="496"/>
      <c r="C52" s="400" t="s">
        <v>152</v>
      </c>
      <c r="D52" s="13" t="s">
        <v>128</v>
      </c>
      <c r="E52" s="81">
        <f>'Base-case'!E8-E11</f>
        <v>0</v>
      </c>
      <c r="F52" s="57">
        <f>'Base-case'!E8-F11</f>
        <v>0</v>
      </c>
      <c r="G52" s="57">
        <f>'Base-case'!E8-G11</f>
        <v>0</v>
      </c>
      <c r="H52" s="57">
        <f>'Base-case'!F8-H11</f>
        <v>0</v>
      </c>
      <c r="I52" s="57">
        <f>'Base-case'!F8-I11</f>
        <v>0</v>
      </c>
      <c r="J52" s="57">
        <f>'Base-case'!F8-J11</f>
        <v>0</v>
      </c>
      <c r="K52" s="57">
        <f>'Base-case'!G8-K11</f>
        <v>0</v>
      </c>
      <c r="L52" s="57">
        <f>'Base-case'!G8-L11</f>
        <v>0</v>
      </c>
      <c r="M52" s="57">
        <f>'Base-case'!G8-M11</f>
        <v>0</v>
      </c>
      <c r="N52" s="57">
        <f>'Base-case'!H8-N11</f>
        <v>0</v>
      </c>
      <c r="O52" s="57">
        <f>'Base-case'!H8-O11</f>
        <v>0</v>
      </c>
      <c r="P52" s="57">
        <f>'Base-case'!H8-P11</f>
        <v>0</v>
      </c>
      <c r="Q52" s="57">
        <f>'Base-case'!I8-Q11</f>
        <v>0</v>
      </c>
      <c r="R52" s="57">
        <f>'Base-case'!I8-R11</f>
        <v>0</v>
      </c>
      <c r="S52" s="57">
        <f>'Base-case'!I8-S11</f>
        <v>0</v>
      </c>
      <c r="T52" s="57">
        <f>'Base-case'!J8-T11</f>
        <v>0</v>
      </c>
      <c r="U52" s="57">
        <f>'Base-case'!J8-U11</f>
        <v>0</v>
      </c>
      <c r="V52" s="57">
        <f>'Base-case'!J8-V11</f>
        <v>0</v>
      </c>
      <c r="W52" s="57">
        <f>'Base-case'!K8-W11</f>
        <v>0</v>
      </c>
      <c r="X52" s="57">
        <f>'Base-case'!K8-X11</f>
        <v>0</v>
      </c>
      <c r="Y52" s="57">
        <f>'Base-case'!K8-Y11</f>
        <v>0</v>
      </c>
      <c r="Z52" s="57">
        <f>'Base-case'!L8-Z11</f>
        <v>1.4130000000000003</v>
      </c>
      <c r="AA52" s="57">
        <f>'Base-case'!L8-AA11</f>
        <v>12.921333333333333</v>
      </c>
      <c r="AB52" s="57">
        <f>'Base-case'!L8-AB11</f>
        <v>12.921333333333333</v>
      </c>
      <c r="AC52" s="57">
        <f>'Base-case'!M8-AC11</f>
        <v>0.83812949640287648</v>
      </c>
      <c r="AD52" s="57">
        <f>'Base-case'!M8-AD11</f>
        <v>0.84172661870503518</v>
      </c>
      <c r="AE52" s="57">
        <f>'Base-case'!M8-AE11</f>
        <v>10.190647482014388</v>
      </c>
      <c r="AF52" s="57">
        <f>'Base-case'!N8-AF11</f>
        <v>2.5009803921568636</v>
      </c>
      <c r="AG52" s="57">
        <f>'Base-case'!N8-AG11</f>
        <v>10.927450980392157</v>
      </c>
      <c r="AH52" s="57">
        <f>'Base-case'!N8-AH11</f>
        <v>16.687254901960785</v>
      </c>
      <c r="AI52" s="57">
        <f>'Base-case'!O8-AI11</f>
        <v>0</v>
      </c>
      <c r="AJ52" s="57">
        <f>'Base-case'!O8-AJ11</f>
        <v>0</v>
      </c>
      <c r="AK52" s="57">
        <f>'Base-case'!O8-AK11</f>
        <v>0</v>
      </c>
      <c r="AL52" s="57">
        <f>'Base-case'!P8-AL11</f>
        <v>0</v>
      </c>
      <c r="AM52" s="57">
        <f>'Base-case'!P8-AM11</f>
        <v>0</v>
      </c>
      <c r="AN52" s="57">
        <f>'Base-case'!P8-AN11</f>
        <v>0</v>
      </c>
      <c r="AO52" s="57">
        <f>'Base-case'!Q8-AO11</f>
        <v>0</v>
      </c>
      <c r="AP52" s="57">
        <f>'Base-case'!Q8-AP11</f>
        <v>0</v>
      </c>
      <c r="AQ52" s="57">
        <f>'Base-case'!Q8-AQ11</f>
        <v>0</v>
      </c>
      <c r="AR52" s="57">
        <f>'Base-case'!R8-AR11</f>
        <v>0</v>
      </c>
      <c r="AS52" s="57">
        <f>'Base-case'!R8-AS11</f>
        <v>0</v>
      </c>
      <c r="AT52" s="57">
        <f>'Base-case'!R8-AT11</f>
        <v>0</v>
      </c>
      <c r="AU52" s="57">
        <f>'Base-case'!S8-AU11</f>
        <v>0</v>
      </c>
      <c r="AV52" s="57">
        <f>'Base-case'!S8-AV11</f>
        <v>0</v>
      </c>
      <c r="AW52" s="58">
        <f>'Base-case'!S8-AW11</f>
        <v>0</v>
      </c>
    </row>
    <row r="53" spans="1:49" ht="20.25" customHeight="1">
      <c r="A53" s="490"/>
      <c r="B53" s="496"/>
      <c r="C53" s="400"/>
      <c r="D53" s="14" t="s">
        <v>129</v>
      </c>
      <c r="E53" s="81">
        <f>E52*$E$5</f>
        <v>0</v>
      </c>
      <c r="F53" s="57">
        <f>F52*$E$5</f>
        <v>0</v>
      </c>
      <c r="G53" s="57">
        <f>G52*$E$5</f>
        <v>0</v>
      </c>
      <c r="H53" s="57">
        <f>H52*$H$5</f>
        <v>0</v>
      </c>
      <c r="I53" s="57">
        <f>I52*$H$5</f>
        <v>0</v>
      </c>
      <c r="J53" s="57">
        <f>J52*$H$5</f>
        <v>0</v>
      </c>
      <c r="K53" s="57">
        <f>K52*$K$5</f>
        <v>0</v>
      </c>
      <c r="L53" s="57">
        <f>L52*$K$5</f>
        <v>0</v>
      </c>
      <c r="M53" s="57">
        <f>M52*$K$5</f>
        <v>0</v>
      </c>
      <c r="N53" s="57">
        <f>N52*$N$5</f>
        <v>0</v>
      </c>
      <c r="O53" s="57">
        <f>O52*$N$5</f>
        <v>0</v>
      </c>
      <c r="P53" s="57">
        <f>P52*$N$5</f>
        <v>0</v>
      </c>
      <c r="Q53" s="57">
        <f>Q52*$Q$5</f>
        <v>0</v>
      </c>
      <c r="R53" s="57">
        <f>R52*$Q$5</f>
        <v>0</v>
      </c>
      <c r="S53" s="57">
        <f>S52*$Q$5</f>
        <v>0</v>
      </c>
      <c r="T53" s="57">
        <f>T52*$T$5</f>
        <v>0</v>
      </c>
      <c r="U53" s="57">
        <f>U52*$T$5</f>
        <v>0</v>
      </c>
      <c r="V53" s="57">
        <f>V52*$T$5</f>
        <v>0</v>
      </c>
      <c r="W53" s="57">
        <f>W52*$W$5</f>
        <v>0</v>
      </c>
      <c r="X53" s="57">
        <f>X52*$W$5</f>
        <v>0</v>
      </c>
      <c r="Y53" s="57">
        <f>Y52*$W$5</f>
        <v>0</v>
      </c>
      <c r="Z53" s="57">
        <f>Z52*$Z$5</f>
        <v>4239.0000000000009</v>
      </c>
      <c r="AA53" s="57">
        <f>AA52*$Z$5</f>
        <v>38764</v>
      </c>
      <c r="AB53" s="57">
        <f>AB52*$Z$5</f>
        <v>38764</v>
      </c>
      <c r="AC53" s="57">
        <f>AC52*$AC$5</f>
        <v>465.99999999999932</v>
      </c>
      <c r="AD53" s="57">
        <f>AD52*$AC$5</f>
        <v>467.99999999999955</v>
      </c>
      <c r="AE53" s="57">
        <f>AE52*$AC$5</f>
        <v>5666</v>
      </c>
      <c r="AF53" s="57">
        <f>AF52*$AF$5</f>
        <v>2551.0000000000009</v>
      </c>
      <c r="AG53" s="57">
        <f>AG52*$AF$5</f>
        <v>11146</v>
      </c>
      <c r="AH53" s="57">
        <f>AH52*$AF$5</f>
        <v>17021</v>
      </c>
      <c r="AI53" s="57">
        <f>AI52*$AI$5</f>
        <v>0</v>
      </c>
      <c r="AJ53" s="57">
        <f>AJ52*$AI$5</f>
        <v>0</v>
      </c>
      <c r="AK53" s="57">
        <f>AK52*$AI$5</f>
        <v>0</v>
      </c>
      <c r="AL53" s="57">
        <f>AL52*$AL$5</f>
        <v>0</v>
      </c>
      <c r="AM53" s="57">
        <f>AM52*$AL$5</f>
        <v>0</v>
      </c>
      <c r="AN53" s="57">
        <f>AN52*$AL$5</f>
        <v>0</v>
      </c>
      <c r="AO53" s="57">
        <f>AO52*$AO$5</f>
        <v>0</v>
      </c>
      <c r="AP53" s="57">
        <f>AP52*$AO$5</f>
        <v>0</v>
      </c>
      <c r="AQ53" s="57">
        <f>AQ52*$AO$5</f>
        <v>0</v>
      </c>
      <c r="AR53" s="57">
        <f>AR52*$AR$5</f>
        <v>0</v>
      </c>
      <c r="AS53" s="57">
        <f>AS52*$AR$5</f>
        <v>0</v>
      </c>
      <c r="AT53" s="57">
        <f>AT52*$AR$5</f>
        <v>0</v>
      </c>
      <c r="AU53" s="57">
        <f>AU52*$AU$5</f>
        <v>0</v>
      </c>
      <c r="AV53" s="57">
        <f>AV52*$AU$5</f>
        <v>0</v>
      </c>
      <c r="AW53" s="58">
        <f>AW52*$AU$5</f>
        <v>0</v>
      </c>
    </row>
    <row r="54" spans="1:49" ht="20.25" customHeight="1" thickBot="1">
      <c r="A54" s="490"/>
      <c r="B54" s="496"/>
      <c r="C54" s="400"/>
      <c r="D54" s="14" t="s">
        <v>21</v>
      </c>
      <c r="E54" s="81" t="str">
        <f>IFERROR(100*E52/'Base-case'!E8,"")</f>
        <v/>
      </c>
      <c r="F54" s="57" t="str">
        <f>IFERROR(100*F52/'Base-case'!E8,"")</f>
        <v/>
      </c>
      <c r="G54" s="57" t="str">
        <f>IFERROR(100*G52/'Base-case'!E8,"")</f>
        <v/>
      </c>
      <c r="H54" s="57" t="str">
        <f>IFERROR(100*H52/'Base-case'!F8,"")</f>
        <v/>
      </c>
      <c r="I54" s="57" t="str">
        <f>IFERROR(100*I52/'Base-case'!F8,"")</f>
        <v/>
      </c>
      <c r="J54" s="57" t="str">
        <f>IFERROR(100*J52/'Base-case'!F8,"")</f>
        <v/>
      </c>
      <c r="K54" s="57" t="str">
        <f>IFERROR(100*K52/'Base-case'!G8,"")</f>
        <v/>
      </c>
      <c r="L54" s="57" t="str">
        <f>IFERROR(100*L52/'Base-case'!G8,"")</f>
        <v/>
      </c>
      <c r="M54" s="57" t="str">
        <f>IFERROR(100*M52/'Base-case'!G8,"")</f>
        <v/>
      </c>
      <c r="N54" s="57" t="str">
        <f>IFERROR(100*N52/'Base-case'!H8,"")</f>
        <v/>
      </c>
      <c r="O54" s="57" t="str">
        <f>IFERROR(100*O52/'Base-case'!H8,"")</f>
        <v/>
      </c>
      <c r="P54" s="57" t="str">
        <f>IFERROR(100*P52/'Base-case'!H8,"")</f>
        <v/>
      </c>
      <c r="Q54" s="57" t="str">
        <f>IFERROR(100*Q52/'Base-case'!I8,"")</f>
        <v/>
      </c>
      <c r="R54" s="57" t="str">
        <f>IFERROR(100*R52/'Base-case'!I8,"")</f>
        <v/>
      </c>
      <c r="S54" s="57" t="str">
        <f>IFERROR(100*S52/'Base-case'!I8,"")</f>
        <v/>
      </c>
      <c r="T54" s="57" t="str">
        <f>IFERROR(100*T52/'Base-case'!J8,"")</f>
        <v/>
      </c>
      <c r="U54" s="57" t="str">
        <f>IFERROR(100*U52/'Base-case'!J8,"")</f>
        <v/>
      </c>
      <c r="V54" s="57" t="str">
        <f>IFERROR(100*V52/'Base-case'!J8,"")</f>
        <v/>
      </c>
      <c r="W54" s="57" t="str">
        <f>IFERROR(100*W52/'Base-case'!K8,"")</f>
        <v/>
      </c>
      <c r="X54" s="57" t="str">
        <f>IFERROR(100*X52/'Base-case'!K8,"")</f>
        <v/>
      </c>
      <c r="Y54" s="57" t="str">
        <f>IFERROR(100*Y52/'Base-case'!K8,"")</f>
        <v/>
      </c>
      <c r="Z54" s="57">
        <f>IFERROR(100*Z52/'Base-case'!L8,"")</f>
        <v>10.935403983077084</v>
      </c>
      <c r="AA54" s="57">
        <f>IFERROR(100*AA52/'Base-case'!L8,"")</f>
        <v>99.999999999999986</v>
      </c>
      <c r="AB54" s="57">
        <f>IFERROR(100*AB52/'Base-case'!L8,"")</f>
        <v>99.999999999999986</v>
      </c>
      <c r="AC54" s="57">
        <f>IFERROR(100*AC52/'Base-case'!M8,"")</f>
        <v>8.2244969996470072</v>
      </c>
      <c r="AD54" s="57">
        <f>IFERROR(100*AD52/'Base-case'!M8,"")</f>
        <v>8.2597952700317609</v>
      </c>
      <c r="AE54" s="57">
        <f>IFERROR(100*AE52/'Base-case'!M8,"")</f>
        <v>100</v>
      </c>
      <c r="AF54" s="57">
        <f>IFERROR(100*AF52/'Base-case'!N8,"")</f>
        <v>14.987368544738857</v>
      </c>
      <c r="AG54" s="57">
        <f>IFERROR(100*AG52/'Base-case'!N8,"")</f>
        <v>65.483814111979314</v>
      </c>
      <c r="AH54" s="57">
        <f>IFERROR(100*AH52/'Base-case'!N8,"")</f>
        <v>100</v>
      </c>
      <c r="AI54" s="57" t="str">
        <f>IFERROR(100*AI52/'Base-case'!O8,"")</f>
        <v/>
      </c>
      <c r="AJ54" s="57" t="str">
        <f>IFERROR(100*AJ52/'Base-case'!O8,"")</f>
        <v/>
      </c>
      <c r="AK54" s="57" t="str">
        <f>IFERROR(100*AK52/'Base-case'!O8,"")</f>
        <v/>
      </c>
      <c r="AL54" s="57" t="str">
        <f>IFERROR(100*AL52/'Base-case'!P8,"")</f>
        <v/>
      </c>
      <c r="AM54" s="57" t="str">
        <f>IFERROR(100*AM52/'Base-case'!P8,"")</f>
        <v/>
      </c>
      <c r="AN54" s="57" t="str">
        <f>IFERROR(100*AN52/'Base-case'!P8,"")</f>
        <v/>
      </c>
      <c r="AO54" s="57" t="str">
        <f>IFERROR(100*AO52/'Base-case'!Q8,"")</f>
        <v/>
      </c>
      <c r="AP54" s="57" t="str">
        <f>IFERROR(100*AP52/'Base-case'!Q8,"")</f>
        <v/>
      </c>
      <c r="AQ54" s="57" t="str">
        <f>IFERROR(100*AQ52/'Base-case'!Q8,"")</f>
        <v/>
      </c>
      <c r="AR54" s="57" t="str">
        <f>IFERROR(100*AR52/'Base-case'!R8,"")</f>
        <v/>
      </c>
      <c r="AS54" s="57" t="str">
        <f>IFERROR(100*AS52/'Base-case'!R8,"")</f>
        <v/>
      </c>
      <c r="AT54" s="57" t="str">
        <f>IFERROR(100*AT52/'Base-case'!R8,"")</f>
        <v/>
      </c>
      <c r="AU54" s="57" t="str">
        <f>IFERROR(100*AU52/'Base-case'!S8,"")</f>
        <v/>
      </c>
      <c r="AV54" s="57" t="str">
        <f>IFERROR(100*AV52/'Base-case'!S8,"")</f>
        <v/>
      </c>
      <c r="AW54" s="58" t="str">
        <f>IFERROR(100*AW52/'Base-case'!S8,"")</f>
        <v/>
      </c>
    </row>
    <row r="55" spans="1:49" ht="20.25" customHeight="1">
      <c r="A55" s="490"/>
      <c r="B55" s="496"/>
      <c r="C55" s="400" t="s">
        <v>153</v>
      </c>
      <c r="D55" s="13" t="s">
        <v>128</v>
      </c>
      <c r="E55" s="81">
        <f>'Base-case'!E10-E13</f>
        <v>0.97131681877444587</v>
      </c>
      <c r="F55" s="57">
        <f>'Base-case'!E10-F13</f>
        <v>0.97131681877444587</v>
      </c>
      <c r="G55" s="57">
        <f>'Base-case'!E10-G13</f>
        <v>0.97131681877444587</v>
      </c>
      <c r="H55" s="57">
        <f>'Base-case'!F10-H13</f>
        <v>0</v>
      </c>
      <c r="I55" s="57">
        <f>'Base-case'!F10-I13</f>
        <v>1.2510785159620369E-2</v>
      </c>
      <c r="J55" s="57">
        <f>'Base-case'!F10-J13</f>
        <v>0</v>
      </c>
      <c r="K55" s="57">
        <f>'Base-case'!G10-K13</f>
        <v>0</v>
      </c>
      <c r="L55" s="57">
        <f>'Base-case'!G10-L13</f>
        <v>2.3008962868117795</v>
      </c>
      <c r="M55" s="57">
        <f>'Base-case'!G10-M13</f>
        <v>2.3008962868117795</v>
      </c>
      <c r="N55" s="57">
        <f>'Base-case'!H10-N13</f>
        <v>0.64149139579349912</v>
      </c>
      <c r="O55" s="57">
        <f>'Base-case'!H10-O13</f>
        <v>0.64149139579349912</v>
      </c>
      <c r="P55" s="57">
        <f>'Base-case'!H10-P13</f>
        <v>0.64149139579349912</v>
      </c>
      <c r="Q55" s="57">
        <f>'Base-case'!I10-Q13</f>
        <v>0.58843830888697135</v>
      </c>
      <c r="R55" s="57">
        <f>'Base-case'!I10-R13</f>
        <v>2.0448662640207074</v>
      </c>
      <c r="S55" s="57">
        <f>'Base-case'!I10-S13</f>
        <v>2.0448662640207074</v>
      </c>
      <c r="T55" s="57">
        <f>'Base-case'!J10-T13</f>
        <v>3.8</v>
      </c>
      <c r="U55" s="57">
        <f>'Base-case'!J10-U13</f>
        <v>3.8</v>
      </c>
      <c r="V55" s="57">
        <f>'Base-case'!J10-V13</f>
        <v>4.705590062111801</v>
      </c>
      <c r="W55" s="57">
        <f>'Base-case'!K10-W13</f>
        <v>1.9647355163727962</v>
      </c>
      <c r="X55" s="57">
        <f>'Base-case'!K10-X13</f>
        <v>1.9647355163727962</v>
      </c>
      <c r="Y55" s="57">
        <f>'Base-case'!K10-Y13</f>
        <v>2.8324937027707811</v>
      </c>
      <c r="Z55" s="57">
        <f>'Base-case'!L10-Z13</f>
        <v>0.13466666666666649</v>
      </c>
      <c r="AA55" s="57">
        <f>'Base-case'!L10-AA13</f>
        <v>2.4726666666666666</v>
      </c>
      <c r="AB55" s="57">
        <f>'Base-case'!L10-AB13</f>
        <v>2.4726666666666666</v>
      </c>
      <c r="AC55" s="57">
        <f>'Base-case'!M10-AC13</f>
        <v>0</v>
      </c>
      <c r="AD55" s="57">
        <f>'Base-case'!M10-AD13</f>
        <v>0</v>
      </c>
      <c r="AE55" s="57">
        <f>'Base-case'!M10-AE13</f>
        <v>1.9586330935251799</v>
      </c>
      <c r="AF55" s="57">
        <f>'Base-case'!N10-AF13</f>
        <v>0</v>
      </c>
      <c r="AG55" s="57">
        <f>'Base-case'!N10-AG13</f>
        <v>0</v>
      </c>
      <c r="AH55" s="57">
        <f>'Base-case'!N10-AH13</f>
        <v>1.0921568627450979</v>
      </c>
      <c r="AI55" s="57">
        <f>'Base-case'!O10-AI13</f>
        <v>0</v>
      </c>
      <c r="AJ55" s="57">
        <f>'Base-case'!O10-AJ13</f>
        <v>0</v>
      </c>
      <c r="AK55" s="57">
        <f>'Base-case'!O10-AK13</f>
        <v>0</v>
      </c>
      <c r="AL55" s="57">
        <f>'Base-case'!P10-AL13</f>
        <v>0</v>
      </c>
      <c r="AM55" s="57">
        <f>'Base-case'!P10-AM13</f>
        <v>0</v>
      </c>
      <c r="AN55" s="57">
        <f>'Base-case'!P10-AN13</f>
        <v>0</v>
      </c>
      <c r="AO55" s="57">
        <f>'Base-case'!Q10-AO13</f>
        <v>0</v>
      </c>
      <c r="AP55" s="57">
        <f>'Base-case'!Q10-AP13</f>
        <v>0</v>
      </c>
      <c r="AQ55" s="57">
        <f>'Base-case'!Q10-AQ13</f>
        <v>0</v>
      </c>
      <c r="AR55" s="57">
        <f>'Base-case'!R10-AR13</f>
        <v>0</v>
      </c>
      <c r="AS55" s="57">
        <f>'Base-case'!R10-AS13</f>
        <v>0</v>
      </c>
      <c r="AT55" s="57">
        <f>'Base-case'!R10-AT13</f>
        <v>0</v>
      </c>
      <c r="AU55" s="57">
        <f>'Base-case'!S10-AU13</f>
        <v>0</v>
      </c>
      <c r="AV55" s="57">
        <f>'Base-case'!S10-AV13</f>
        <v>0</v>
      </c>
      <c r="AW55" s="58">
        <f>'Base-case'!S10-AW13</f>
        <v>0</v>
      </c>
    </row>
    <row r="56" spans="1:49" ht="20.25" customHeight="1">
      <c r="A56" s="490"/>
      <c r="B56" s="496"/>
      <c r="C56" s="400"/>
      <c r="D56" s="14" t="s">
        <v>129</v>
      </c>
      <c r="E56" s="81">
        <f>E55*$E$5</f>
        <v>745</v>
      </c>
      <c r="F56" s="57">
        <f>F55*$E$5</f>
        <v>745</v>
      </c>
      <c r="G56" s="57">
        <f>G55*$E$5</f>
        <v>745</v>
      </c>
      <c r="H56" s="57">
        <f>H55*$H$5</f>
        <v>0</v>
      </c>
      <c r="I56" s="57">
        <f>I55*$H$5</f>
        <v>14.500000000000007</v>
      </c>
      <c r="J56" s="57">
        <f>J55*$H$5</f>
        <v>0</v>
      </c>
      <c r="K56" s="57">
        <f>K55*$K$5</f>
        <v>0</v>
      </c>
      <c r="L56" s="57">
        <f>L55*$K$5</f>
        <v>1796.9999999999998</v>
      </c>
      <c r="M56" s="57">
        <f>M55*$K$5</f>
        <v>1796.9999999999998</v>
      </c>
      <c r="N56" s="57">
        <f>N55*$N$5</f>
        <v>671.00000000000011</v>
      </c>
      <c r="O56" s="57">
        <f>O55*$N$5</f>
        <v>671.00000000000011</v>
      </c>
      <c r="P56" s="57">
        <f>P55*$N$5</f>
        <v>671.00000000000011</v>
      </c>
      <c r="Q56" s="57">
        <f>Q55*$Q$5</f>
        <v>1363.9999999999995</v>
      </c>
      <c r="R56" s="57">
        <f>R55*$Q$5</f>
        <v>4740</v>
      </c>
      <c r="S56" s="57">
        <f>S55*$Q$5</f>
        <v>4740</v>
      </c>
      <c r="T56" s="57">
        <f>T55*$T$5</f>
        <v>3059</v>
      </c>
      <c r="U56" s="57">
        <f>U55*$T$5</f>
        <v>3059</v>
      </c>
      <c r="V56" s="57">
        <f>V55*$T$5</f>
        <v>3788</v>
      </c>
      <c r="W56" s="57">
        <f>W55*$W$5</f>
        <v>3120.0000000000005</v>
      </c>
      <c r="X56" s="57">
        <f>X55*$W$5</f>
        <v>3120.0000000000005</v>
      </c>
      <c r="Y56" s="57">
        <f>Y55*$W$5</f>
        <v>4498</v>
      </c>
      <c r="Z56" s="57">
        <f>Z55*$Z$5</f>
        <v>403.99999999999949</v>
      </c>
      <c r="AA56" s="57">
        <f>AA55*$Z$5</f>
        <v>7418</v>
      </c>
      <c r="AB56" s="57">
        <f>AB55*$Z$5</f>
        <v>7418</v>
      </c>
      <c r="AC56" s="57">
        <f>AC55*$AC$5</f>
        <v>0</v>
      </c>
      <c r="AD56" s="57">
        <f>AD55*$AC$5</f>
        <v>0</v>
      </c>
      <c r="AE56" s="57">
        <f>AE55*$AC$5</f>
        <v>1089</v>
      </c>
      <c r="AF56" s="57">
        <f>AF55*$AF$5</f>
        <v>0</v>
      </c>
      <c r="AG56" s="57">
        <f>AG55*$AF$5</f>
        <v>0</v>
      </c>
      <c r="AH56" s="57">
        <f>AH55*$AF$5</f>
        <v>1114</v>
      </c>
      <c r="AI56" s="57">
        <f>AI55*$AI$5</f>
        <v>0</v>
      </c>
      <c r="AJ56" s="57">
        <f>AJ55*$AI$5</f>
        <v>0</v>
      </c>
      <c r="AK56" s="57">
        <f>AK55*$AI$5</f>
        <v>0</v>
      </c>
      <c r="AL56" s="57">
        <f>AL55*$AL$5</f>
        <v>0</v>
      </c>
      <c r="AM56" s="57">
        <f>AM55*$AL$5</f>
        <v>0</v>
      </c>
      <c r="AN56" s="57">
        <f>AN55*$AL$5</f>
        <v>0</v>
      </c>
      <c r="AO56" s="57">
        <f>AO55*$AO$5</f>
        <v>0</v>
      </c>
      <c r="AP56" s="57">
        <f>AP55*$AO$5</f>
        <v>0</v>
      </c>
      <c r="AQ56" s="57">
        <f>AQ55*$AO$5</f>
        <v>0</v>
      </c>
      <c r="AR56" s="57">
        <f>AR55*$AR$5</f>
        <v>0</v>
      </c>
      <c r="AS56" s="57">
        <f>AS55*$AR$5</f>
        <v>0</v>
      </c>
      <c r="AT56" s="57">
        <f>AT55*$AR$5</f>
        <v>0</v>
      </c>
      <c r="AU56" s="57">
        <f>AU55*$AU$5</f>
        <v>0</v>
      </c>
      <c r="AV56" s="57">
        <f>AV55*$AU$5</f>
        <v>0</v>
      </c>
      <c r="AW56" s="58">
        <f>AW55*$AU$5</f>
        <v>0</v>
      </c>
    </row>
    <row r="57" spans="1:49" ht="20.25" customHeight="1" thickBot="1">
      <c r="A57" s="490"/>
      <c r="B57" s="496"/>
      <c r="C57" s="400"/>
      <c r="D57" s="14" t="s">
        <v>21</v>
      </c>
      <c r="E57" s="81">
        <f>IFERROR(100*E55/'Base-case'!E10,"")</f>
        <v>64.279551337359791</v>
      </c>
      <c r="F57" s="57">
        <f>IFERROR(100*F55/'Base-case'!E10,"")</f>
        <v>64.279551337359791</v>
      </c>
      <c r="G57" s="57">
        <f>IFERROR(100*G55/'Base-case'!E10,"")</f>
        <v>64.279551337359791</v>
      </c>
      <c r="H57" s="57">
        <f>IFERROR(100*H55/'Base-case'!F10,"")</f>
        <v>0</v>
      </c>
      <c r="I57" s="57">
        <f>IFERROR(100*I55/'Base-case'!F10,"")</f>
        <v>13.063063063063069</v>
      </c>
      <c r="J57" s="57">
        <f>IFERROR(100*J55/'Base-case'!F10,"")</f>
        <v>0</v>
      </c>
      <c r="K57" s="57">
        <f>IFERROR(100*K55/'Base-case'!G10,"")</f>
        <v>0</v>
      </c>
      <c r="L57" s="57">
        <f>IFERROR(100*L55/'Base-case'!G10,"")</f>
        <v>13.340757238307347</v>
      </c>
      <c r="M57" s="57">
        <f>IFERROR(100*M55/'Base-case'!G10,"")</f>
        <v>13.340757238307347</v>
      </c>
      <c r="N57" s="57">
        <f>IFERROR(100*N55/'Base-case'!H10,"")</f>
        <v>52.710133542812251</v>
      </c>
      <c r="O57" s="57">
        <f>IFERROR(100*O55/'Base-case'!H10,"")</f>
        <v>52.710133542812251</v>
      </c>
      <c r="P57" s="57">
        <f>IFERROR(100*P55/'Base-case'!H10,"")</f>
        <v>52.710133542812251</v>
      </c>
      <c r="Q57" s="57">
        <f>IFERROR(100*Q55/'Base-case'!I10,"")</f>
        <v>28.77637130801687</v>
      </c>
      <c r="R57" s="57">
        <f>IFERROR(100*R55/'Base-case'!I10,"")</f>
        <v>100</v>
      </c>
      <c r="S57" s="57">
        <f>IFERROR(100*S55/'Base-case'!I10,"")</f>
        <v>100</v>
      </c>
      <c r="T57" s="57">
        <f>IFERROR(100*T55/'Base-case'!J10,"")</f>
        <v>80.75501583949314</v>
      </c>
      <c r="U57" s="57">
        <f>IFERROR(100*U55/'Base-case'!J10,"")</f>
        <v>80.75501583949314</v>
      </c>
      <c r="V57" s="57">
        <f>IFERROR(100*V55/'Base-case'!J10,"")</f>
        <v>100</v>
      </c>
      <c r="W57" s="57">
        <f>IFERROR(100*W55/'Base-case'!K10,"")</f>
        <v>69.364161849710982</v>
      </c>
      <c r="X57" s="57">
        <f>IFERROR(100*X55/'Base-case'!K10,"")</f>
        <v>69.364161849710982</v>
      </c>
      <c r="Y57" s="57">
        <f>IFERROR(100*Y55/'Base-case'!K10,"")</f>
        <v>100.00000000000001</v>
      </c>
      <c r="Z57" s="57">
        <f>IFERROR(100*Z55/'Base-case'!L10,"")</f>
        <v>5.4462119169587417</v>
      </c>
      <c r="AA57" s="57">
        <f>IFERROR(100*AA55/'Base-case'!L10,"")</f>
        <v>100</v>
      </c>
      <c r="AB57" s="57">
        <f>IFERROR(100*AB55/'Base-case'!L10,"")</f>
        <v>100</v>
      </c>
      <c r="AC57" s="57">
        <f>IFERROR(100*AC55/'Base-case'!M10,"")</f>
        <v>0</v>
      </c>
      <c r="AD57" s="57">
        <f>IFERROR(100*AD55/'Base-case'!M10,"")</f>
        <v>0</v>
      </c>
      <c r="AE57" s="57">
        <f>IFERROR(100*AE55/'Base-case'!M10,"")</f>
        <v>100</v>
      </c>
      <c r="AF57" s="57">
        <f>IFERROR(100*AF55/'Base-case'!N10,"")</f>
        <v>0</v>
      </c>
      <c r="AG57" s="57">
        <f>IFERROR(100*AG55/'Base-case'!N10,"")</f>
        <v>0</v>
      </c>
      <c r="AH57" s="57">
        <f>IFERROR(100*AH55/'Base-case'!N10,"")</f>
        <v>100</v>
      </c>
      <c r="AI57" s="57" t="str">
        <f>IFERROR(100*AI55/'Base-case'!O10,"")</f>
        <v/>
      </c>
      <c r="AJ57" s="57" t="str">
        <f>IFERROR(100*AJ55/'Base-case'!O10,"")</f>
        <v/>
      </c>
      <c r="AK57" s="57" t="str">
        <f>IFERROR(100*AK55/'Base-case'!O10,"")</f>
        <v/>
      </c>
      <c r="AL57" s="57" t="str">
        <f>IFERROR(100*AL55/'Base-case'!P10,"")</f>
        <v/>
      </c>
      <c r="AM57" s="57" t="str">
        <f>IFERROR(100*AM55/'Base-case'!P10,"")</f>
        <v/>
      </c>
      <c r="AN57" s="57" t="str">
        <f>IFERROR(100*AN55/'Base-case'!P10,"")</f>
        <v/>
      </c>
      <c r="AO57" s="57" t="str">
        <f>IFERROR(100*AO55/'Base-case'!Q10,"")</f>
        <v/>
      </c>
      <c r="AP57" s="57" t="str">
        <f>IFERROR(100*AP55/'Base-case'!Q10,"")</f>
        <v/>
      </c>
      <c r="AQ57" s="57" t="str">
        <f>IFERROR(100*AQ55/'Base-case'!Q10,"")</f>
        <v/>
      </c>
      <c r="AR57" s="57" t="str">
        <f>IFERROR(100*AR55/'Base-case'!R10,"")</f>
        <v/>
      </c>
      <c r="AS57" s="57" t="str">
        <f>IFERROR(100*AS55/'Base-case'!R10,"")</f>
        <v/>
      </c>
      <c r="AT57" s="57" t="str">
        <f>IFERROR(100*AT55/'Base-case'!R10,"")</f>
        <v/>
      </c>
      <c r="AU57" s="57" t="str">
        <f>IFERROR(100*AU55/'Base-case'!S10,"")</f>
        <v/>
      </c>
      <c r="AV57" s="57" t="str">
        <f>IFERROR(100*AV55/'Base-case'!S10,"")</f>
        <v/>
      </c>
      <c r="AW57" s="58" t="str">
        <f>IFERROR(100*AW55/'Base-case'!S10,"")</f>
        <v/>
      </c>
    </row>
    <row r="58" spans="1:49" ht="20.25" customHeight="1">
      <c r="A58" s="490"/>
      <c r="B58" s="496"/>
      <c r="C58" s="400" t="s">
        <v>154</v>
      </c>
      <c r="D58" s="13" t="s">
        <v>128</v>
      </c>
      <c r="E58" s="81">
        <f>'Base-case'!E12-E15</f>
        <v>2.3389830508474576</v>
      </c>
      <c r="F58" s="57">
        <f>'Base-case'!E12-F15</f>
        <v>2.3389830508474576</v>
      </c>
      <c r="G58" s="57">
        <f>'Base-case'!E12-G15</f>
        <v>2.3389830508474576</v>
      </c>
      <c r="H58" s="57">
        <f>'Base-case'!F12-H15</f>
        <v>3.8878343399482307</v>
      </c>
      <c r="I58" s="57">
        <f>'Base-case'!F12-I15</f>
        <v>0</v>
      </c>
      <c r="J58" s="57">
        <f>'Base-case'!F12-J15</f>
        <v>3.8878343399482307</v>
      </c>
      <c r="K58" s="57">
        <f>'Base-case'!G12-K15</f>
        <v>2.0678617157490398</v>
      </c>
      <c r="L58" s="57">
        <f>'Base-case'!G12-L15</f>
        <v>2.0678617157490398</v>
      </c>
      <c r="M58" s="57">
        <f>'Base-case'!G12-M15</f>
        <v>0</v>
      </c>
      <c r="N58" s="57">
        <f>'Base-case'!H12-N15</f>
        <v>1.568833652007648</v>
      </c>
      <c r="O58" s="57">
        <f>'Base-case'!H12-O15</f>
        <v>0</v>
      </c>
      <c r="P58" s="57">
        <f>'Base-case'!H12-P15</f>
        <v>1.568833652007648</v>
      </c>
      <c r="Q58" s="57">
        <f>'Base-case'!I12-Q15</f>
        <v>4.3550474547023299</v>
      </c>
      <c r="R58" s="57">
        <f>'Base-case'!I12-R15</f>
        <v>7.9909404659188956</v>
      </c>
      <c r="S58" s="57">
        <f>'Base-case'!I12-S15</f>
        <v>7.9909404659188956</v>
      </c>
      <c r="T58" s="57">
        <f>'Base-case'!J12-T15</f>
        <v>0</v>
      </c>
      <c r="U58" s="57">
        <f>'Base-case'!J12-U15</f>
        <v>5.0086956521739134</v>
      </c>
      <c r="V58" s="57">
        <f>'Base-case'!J12-V15</f>
        <v>6.2608695652173916</v>
      </c>
      <c r="W58" s="57">
        <f>'Base-case'!K12-W15</f>
        <v>3.9867758186397984</v>
      </c>
      <c r="X58" s="57">
        <f>'Base-case'!K12-X15</f>
        <v>3.9867758186397984</v>
      </c>
      <c r="Y58" s="57">
        <f>'Base-case'!K12-Y15</f>
        <v>6.1612090680100753</v>
      </c>
      <c r="Z58" s="57">
        <f>'Base-case'!L12-Z15</f>
        <v>8.2123333333333335</v>
      </c>
      <c r="AA58" s="57">
        <f>'Base-case'!L12-AA15</f>
        <v>13.397</v>
      </c>
      <c r="AB58" s="57">
        <f>'Base-case'!L12-AB15</f>
        <v>13.397</v>
      </c>
      <c r="AC58" s="57">
        <f>'Base-case'!M12-AC15</f>
        <v>10.598920863309353</v>
      </c>
      <c r="AD58" s="57">
        <f>'Base-case'!M12-AD15</f>
        <v>10.598920863309353</v>
      </c>
      <c r="AE58" s="57">
        <f>'Base-case'!M12-AE15</f>
        <v>15.634892086330936</v>
      </c>
      <c r="AF58" s="57">
        <f>'Base-case'!N12-AF15</f>
        <v>10.669607843137255</v>
      </c>
      <c r="AG58" s="57">
        <f>'Base-case'!N12-AG15</f>
        <v>10.669607843137255</v>
      </c>
      <c r="AH58" s="57">
        <f>'Base-case'!N12-AH15</f>
        <v>15.769607843137255</v>
      </c>
      <c r="AI58" s="57">
        <f>'Base-case'!O12-AI15</f>
        <v>0</v>
      </c>
      <c r="AJ58" s="57">
        <f>'Base-case'!O12-AJ15</f>
        <v>0</v>
      </c>
      <c r="AK58" s="57">
        <f>'Base-case'!O12-AK15</f>
        <v>0</v>
      </c>
      <c r="AL58" s="57">
        <f>'Base-case'!P12-AL15</f>
        <v>0</v>
      </c>
      <c r="AM58" s="57">
        <f>'Base-case'!P12-AM15</f>
        <v>0</v>
      </c>
      <c r="AN58" s="57">
        <f>'Base-case'!P12-AN15</f>
        <v>0</v>
      </c>
      <c r="AO58" s="57">
        <f>'Base-case'!Q12-AO15</f>
        <v>0</v>
      </c>
      <c r="AP58" s="57">
        <f>'Base-case'!Q12-AP15</f>
        <v>0</v>
      </c>
      <c r="AQ58" s="57">
        <f>'Base-case'!Q12-AQ15</f>
        <v>0</v>
      </c>
      <c r="AR58" s="57">
        <f>'Base-case'!R12-AR15</f>
        <v>0</v>
      </c>
      <c r="AS58" s="57">
        <f>'Base-case'!R12-AS15</f>
        <v>0</v>
      </c>
      <c r="AT58" s="57">
        <f>'Base-case'!R12-AT15</f>
        <v>0</v>
      </c>
      <c r="AU58" s="57">
        <f>'Base-case'!S12-AU15</f>
        <v>0</v>
      </c>
      <c r="AV58" s="57">
        <f>'Base-case'!S12-AV15</f>
        <v>0</v>
      </c>
      <c r="AW58" s="58">
        <f>'Base-case'!S12-AW15</f>
        <v>0</v>
      </c>
    </row>
    <row r="59" spans="1:49" ht="20.25" customHeight="1">
      <c r="A59" s="490"/>
      <c r="B59" s="496"/>
      <c r="C59" s="400"/>
      <c r="D59" s="14" t="s">
        <v>129</v>
      </c>
      <c r="E59" s="81">
        <f>E58*$E$5</f>
        <v>1794</v>
      </c>
      <c r="F59" s="57">
        <f>F58*$E$5</f>
        <v>1794</v>
      </c>
      <c r="G59" s="57">
        <f>G58*$E$5</f>
        <v>1794</v>
      </c>
      <c r="H59" s="57">
        <f>H58*$H$5</f>
        <v>4505.9999999999991</v>
      </c>
      <c r="I59" s="57">
        <f>I58*$H$5</f>
        <v>0</v>
      </c>
      <c r="J59" s="57">
        <f>J58*$H$5</f>
        <v>4505.9999999999991</v>
      </c>
      <c r="K59" s="57">
        <f>K58*$K$5</f>
        <v>1615</v>
      </c>
      <c r="L59" s="57">
        <f>L58*$K$5</f>
        <v>1615</v>
      </c>
      <c r="M59" s="57">
        <f>M58*$K$5</f>
        <v>0</v>
      </c>
      <c r="N59" s="57">
        <f>N58*$N$5</f>
        <v>1640.9999999999998</v>
      </c>
      <c r="O59" s="57">
        <f>O58*$N$5</f>
        <v>0</v>
      </c>
      <c r="P59" s="57">
        <f>P58*$N$5</f>
        <v>1640.9999999999998</v>
      </c>
      <c r="Q59" s="57">
        <f>Q58*$Q$5</f>
        <v>10095</v>
      </c>
      <c r="R59" s="57">
        <f>R58*$Q$5</f>
        <v>18523</v>
      </c>
      <c r="S59" s="57">
        <f>S58*$Q$5</f>
        <v>18523</v>
      </c>
      <c r="T59" s="57">
        <f>T58*$T$5</f>
        <v>0</v>
      </c>
      <c r="U59" s="57">
        <f>U58*$T$5</f>
        <v>4032.0000000000005</v>
      </c>
      <c r="V59" s="57">
        <f>V58*$T$5</f>
        <v>5040</v>
      </c>
      <c r="W59" s="57">
        <f>W58*$W$5</f>
        <v>6331</v>
      </c>
      <c r="X59" s="57">
        <f>X58*$W$5</f>
        <v>6331</v>
      </c>
      <c r="Y59" s="57">
        <f>Y58*$W$5</f>
        <v>9784</v>
      </c>
      <c r="Z59" s="57">
        <f>Z58*$Z$5</f>
        <v>24637</v>
      </c>
      <c r="AA59" s="57">
        <f>AA58*$Z$5</f>
        <v>40191</v>
      </c>
      <c r="AB59" s="57">
        <f>AB58*$Z$5</f>
        <v>40191</v>
      </c>
      <c r="AC59" s="57">
        <f>AC58*$AC$5</f>
        <v>5893</v>
      </c>
      <c r="AD59" s="57">
        <f>AD58*$AC$5</f>
        <v>5893</v>
      </c>
      <c r="AE59" s="57">
        <f>AE58*$AC$5</f>
        <v>8693</v>
      </c>
      <c r="AF59" s="57">
        <f>AF58*$AF$5</f>
        <v>10883</v>
      </c>
      <c r="AG59" s="57">
        <f>AG58*$AF$5</f>
        <v>10883</v>
      </c>
      <c r="AH59" s="57">
        <f>AH58*$AF$5</f>
        <v>16085</v>
      </c>
      <c r="AI59" s="57">
        <f>AI58*$AI$5</f>
        <v>0</v>
      </c>
      <c r="AJ59" s="57">
        <f>AJ58*$AI$5</f>
        <v>0</v>
      </c>
      <c r="AK59" s="57">
        <f>AK58*$AI$5</f>
        <v>0</v>
      </c>
      <c r="AL59" s="57">
        <f>AL58*$AL$5</f>
        <v>0</v>
      </c>
      <c r="AM59" s="57">
        <f>AM58*$AL$5</f>
        <v>0</v>
      </c>
      <c r="AN59" s="57">
        <f>AN58*$AL$5</f>
        <v>0</v>
      </c>
      <c r="AO59" s="57">
        <f>AO58*$AO$5</f>
        <v>0</v>
      </c>
      <c r="AP59" s="57">
        <f>AP58*$AO$5</f>
        <v>0</v>
      </c>
      <c r="AQ59" s="57">
        <f>AQ58*$AO$5</f>
        <v>0</v>
      </c>
      <c r="AR59" s="57">
        <f>AR58*$AR$5</f>
        <v>0</v>
      </c>
      <c r="AS59" s="57">
        <f>AS58*$AR$5</f>
        <v>0</v>
      </c>
      <c r="AT59" s="57">
        <f>AT58*$AR$5</f>
        <v>0</v>
      </c>
      <c r="AU59" s="57">
        <f>AU58*$AU$5</f>
        <v>0</v>
      </c>
      <c r="AV59" s="57">
        <f>AV58*$AU$5</f>
        <v>0</v>
      </c>
      <c r="AW59" s="58">
        <f>AW58*$AU$5</f>
        <v>0</v>
      </c>
    </row>
    <row r="60" spans="1:49" ht="20.25" customHeight="1" thickBot="1">
      <c r="A60" s="490"/>
      <c r="B60" s="496"/>
      <c r="C60" s="400"/>
      <c r="D60" s="14" t="s">
        <v>21</v>
      </c>
      <c r="E60" s="81">
        <f>IFERROR(100*E58/'Base-case'!E12,"")</f>
        <v>65.666178623718892</v>
      </c>
      <c r="F60" s="57">
        <f>IFERROR(100*F58/'Base-case'!E12,"")</f>
        <v>65.666178623718892</v>
      </c>
      <c r="G60" s="57">
        <f>IFERROR(100*G58/'Base-case'!E12,"")</f>
        <v>65.666178623718892</v>
      </c>
      <c r="H60" s="57">
        <f>IFERROR(100*H58/'Base-case'!F12,"")</f>
        <v>59.095081967213105</v>
      </c>
      <c r="I60" s="57">
        <f>IFERROR(100*I58/'Base-case'!F12,"")</f>
        <v>0</v>
      </c>
      <c r="J60" s="57">
        <f>IFERROR(100*J58/'Base-case'!F12,"")</f>
        <v>59.095081967213105</v>
      </c>
      <c r="K60" s="57">
        <f>IFERROR(100*K58/'Base-case'!G12,"")</f>
        <v>50</v>
      </c>
      <c r="L60" s="57">
        <f>IFERROR(100*L58/'Base-case'!G12,"")</f>
        <v>50</v>
      </c>
      <c r="M60" s="57">
        <f>IFERROR(100*M58/'Base-case'!G12,"")</f>
        <v>0</v>
      </c>
      <c r="N60" s="57">
        <f>IFERROR(100*N58/'Base-case'!H12,"")</f>
        <v>51.249219237976263</v>
      </c>
      <c r="O60" s="57">
        <f>IFERROR(100*O58/'Base-case'!H12,"")</f>
        <v>0</v>
      </c>
      <c r="P60" s="57">
        <f>IFERROR(100*P58/'Base-case'!H12,"")</f>
        <v>51.249219237976263</v>
      </c>
      <c r="Q60" s="57">
        <f>IFERROR(100*Q58/'Base-case'!I12,"")</f>
        <v>54.499811045726936</v>
      </c>
      <c r="R60" s="57">
        <f>IFERROR(100*R58/'Base-case'!I12,"")</f>
        <v>100</v>
      </c>
      <c r="S60" s="57">
        <f>IFERROR(100*S58/'Base-case'!I12,"")</f>
        <v>100</v>
      </c>
      <c r="T60" s="57">
        <f>IFERROR(100*T58/'Base-case'!J12,"")</f>
        <v>0</v>
      </c>
      <c r="U60" s="57">
        <f>IFERROR(100*U58/'Base-case'!J12,"")</f>
        <v>80</v>
      </c>
      <c r="V60" s="57">
        <f>IFERROR(100*V58/'Base-case'!J12,"")</f>
        <v>100</v>
      </c>
      <c r="W60" s="57">
        <f>IFERROR(100*W58/'Base-case'!K12,"")</f>
        <v>64.70768601798855</v>
      </c>
      <c r="X60" s="57">
        <f>IFERROR(100*X58/'Base-case'!K12,"")</f>
        <v>64.70768601798855</v>
      </c>
      <c r="Y60" s="57">
        <f>IFERROR(100*Y58/'Base-case'!K12,"")</f>
        <v>100</v>
      </c>
      <c r="Z60" s="57">
        <f>IFERROR(100*Z58/'Base-case'!L12,"")</f>
        <v>61.299793486103852</v>
      </c>
      <c r="AA60" s="57">
        <f>IFERROR(100*AA58/'Base-case'!L12,"")</f>
        <v>100</v>
      </c>
      <c r="AB60" s="57">
        <f>IFERROR(100*AB58/'Base-case'!L12,"")</f>
        <v>100</v>
      </c>
      <c r="AC60" s="57">
        <f>IFERROR(100*AC58/'Base-case'!M12,"")</f>
        <v>67.790176003681111</v>
      </c>
      <c r="AD60" s="57">
        <f>IFERROR(100*AD58/'Base-case'!M12,"")</f>
        <v>67.790176003681111</v>
      </c>
      <c r="AE60" s="57">
        <f>IFERROR(100*AE58/'Base-case'!M12,"")</f>
        <v>100</v>
      </c>
      <c r="AF60" s="57">
        <f>IFERROR(100*AF58/'Base-case'!N12,"")</f>
        <v>67.659309916070882</v>
      </c>
      <c r="AG60" s="57">
        <f>IFERROR(100*AG58/'Base-case'!N12,"")</f>
        <v>67.659309916070882</v>
      </c>
      <c r="AH60" s="57">
        <f>IFERROR(100*AH58/'Base-case'!N12,"")</f>
        <v>100</v>
      </c>
      <c r="AI60" s="57" t="str">
        <f>IFERROR(100*AI58/'Base-case'!O12,"")</f>
        <v/>
      </c>
      <c r="AJ60" s="57" t="str">
        <f>IFERROR(100*AJ58/'Base-case'!O12,"")</f>
        <v/>
      </c>
      <c r="AK60" s="57" t="str">
        <f>IFERROR(100*AK58/'Base-case'!O12,"")</f>
        <v/>
      </c>
      <c r="AL60" s="57" t="str">
        <f>IFERROR(100*AL58/'Base-case'!P12,"")</f>
        <v/>
      </c>
      <c r="AM60" s="57" t="str">
        <f>IFERROR(100*AM58/'Base-case'!P12,"")</f>
        <v/>
      </c>
      <c r="AN60" s="57" t="str">
        <f>IFERROR(100*AN58/'Base-case'!P12,"")</f>
        <v/>
      </c>
      <c r="AO60" s="57" t="str">
        <f>IFERROR(100*AO58/'Base-case'!Q12,"")</f>
        <v/>
      </c>
      <c r="AP60" s="57" t="str">
        <f>IFERROR(100*AP58/'Base-case'!Q12,"")</f>
        <v/>
      </c>
      <c r="AQ60" s="57" t="str">
        <f>IFERROR(100*AQ58/'Base-case'!Q12,"")</f>
        <v/>
      </c>
      <c r="AR60" s="57" t="str">
        <f>IFERROR(100*AR58/'Base-case'!R12,"")</f>
        <v/>
      </c>
      <c r="AS60" s="57" t="str">
        <f>IFERROR(100*AS58/'Base-case'!R12,"")</f>
        <v/>
      </c>
      <c r="AT60" s="57" t="str">
        <f>IFERROR(100*AT58/'Base-case'!R12,"")</f>
        <v/>
      </c>
      <c r="AU60" s="57" t="str">
        <f>IFERROR(100*AU58/'Base-case'!S12,"")</f>
        <v/>
      </c>
      <c r="AV60" s="57" t="str">
        <f>IFERROR(100*AV58/'Base-case'!S12,"")</f>
        <v/>
      </c>
      <c r="AW60" s="58" t="str">
        <f>IFERROR(100*AW58/'Base-case'!S12,"")</f>
        <v/>
      </c>
    </row>
    <row r="61" spans="1:49" ht="20.25" customHeight="1">
      <c r="A61" s="490"/>
      <c r="B61" s="496"/>
      <c r="C61" s="400" t="s">
        <v>155</v>
      </c>
      <c r="D61" s="13" t="s">
        <v>128</v>
      </c>
      <c r="E61" s="81">
        <f>'Base-case'!E14-E17</f>
        <v>7.449804432855279</v>
      </c>
      <c r="F61" s="57">
        <f>'Base-case'!E14-F17</f>
        <v>3.310299869621903</v>
      </c>
      <c r="G61" s="57">
        <f>'Base-case'!E14-G17</f>
        <v>3.3102998696218986</v>
      </c>
      <c r="H61" s="57">
        <f>'Base-case'!F14-H17</f>
        <v>3.8878343399482311</v>
      </c>
      <c r="I61" s="57">
        <f>'Base-case'!F14-I17</f>
        <v>0</v>
      </c>
      <c r="J61" s="57">
        <f>'Base-case'!F14-J17</f>
        <v>9.422778257118205</v>
      </c>
      <c r="K61" s="57">
        <f>'Base-case'!G14-K17</f>
        <v>2.0678617157490393</v>
      </c>
      <c r="L61" s="57">
        <f>'Base-case'!G14-L17</f>
        <v>2.0678617157490393</v>
      </c>
      <c r="M61" s="57">
        <f>'Base-case'!G14-M17</f>
        <v>0</v>
      </c>
      <c r="N61" s="57">
        <f>'Base-case'!H14-N17</f>
        <v>2.2103250478011471</v>
      </c>
      <c r="O61" s="57">
        <f>'Base-case'!H14-O17</f>
        <v>0.64162523900573554</v>
      </c>
      <c r="P61" s="57">
        <f>'Base-case'!H14-P17</f>
        <v>2.2116252390057358</v>
      </c>
      <c r="Q61" s="57">
        <f>'Base-case'!I14-Q17</f>
        <v>6.8468507333908555</v>
      </c>
      <c r="R61" s="57">
        <f>'Base-case'!I14-R17</f>
        <v>21.880500431406386</v>
      </c>
      <c r="S61" s="57">
        <f>'Base-case'!I14-S17</f>
        <v>21.880500431406386</v>
      </c>
      <c r="T61" s="57">
        <f>'Base-case'!J14-T17</f>
        <v>2.9962732919254647</v>
      </c>
      <c r="U61" s="57">
        <f>'Base-case'!J14-U17</f>
        <v>8.0049689440993781</v>
      </c>
      <c r="V61" s="57">
        <f>'Base-case'!J14-V17</f>
        <v>10.966459627329192</v>
      </c>
      <c r="W61" s="57">
        <f>'Base-case'!K14-W17</f>
        <v>6.5050377833753155</v>
      </c>
      <c r="X61" s="57">
        <f>'Base-case'!K14-X17</f>
        <v>6.5050377833753155</v>
      </c>
      <c r="Y61" s="57">
        <f>'Base-case'!K14-Y17</f>
        <v>9.95654911838791</v>
      </c>
      <c r="Z61" s="57">
        <f>'Base-case'!L14-Z17</f>
        <v>14.473333333333329</v>
      </c>
      <c r="AA61" s="57">
        <f>'Base-case'!L14-AA17</f>
        <v>86.486333333333334</v>
      </c>
      <c r="AB61" s="57">
        <f>'Base-case'!L14-AB17</f>
        <v>86.486333333333334</v>
      </c>
      <c r="AC61" s="57">
        <f>'Base-case'!M14-AC17</f>
        <v>13.129496402877706</v>
      </c>
      <c r="AD61" s="57">
        <f>'Base-case'!M14-AD17</f>
        <v>20.411870503597129</v>
      </c>
      <c r="AE61" s="57">
        <f>'Base-case'!M14-AE17</f>
        <v>84.672661870503603</v>
      </c>
      <c r="AF61" s="57">
        <f>'Base-case'!N14-AF17</f>
        <v>26.431372549019613</v>
      </c>
      <c r="AG61" s="57">
        <f>'Base-case'!N14-AG17</f>
        <v>41.223529411764702</v>
      </c>
      <c r="AH61" s="57">
        <f>'Base-case'!N14-AH17</f>
        <v>196.33725490196079</v>
      </c>
      <c r="AI61" s="57">
        <f>'Base-case'!O14-AI17</f>
        <v>0</v>
      </c>
      <c r="AJ61" s="57">
        <f>'Base-case'!O14-AJ17</f>
        <v>0</v>
      </c>
      <c r="AK61" s="57">
        <f>'Base-case'!O14-AK17</f>
        <v>0</v>
      </c>
      <c r="AL61" s="57">
        <f>'Base-case'!P14-AL17</f>
        <v>0</v>
      </c>
      <c r="AM61" s="57">
        <f>'Base-case'!P14-AM17</f>
        <v>0</v>
      </c>
      <c r="AN61" s="57">
        <f>'Base-case'!P14-AN17</f>
        <v>0</v>
      </c>
      <c r="AO61" s="57">
        <f>'Base-case'!Q14-AO17</f>
        <v>0</v>
      </c>
      <c r="AP61" s="57">
        <f>'Base-case'!Q14-AP17</f>
        <v>0</v>
      </c>
      <c r="AQ61" s="57">
        <f>'Base-case'!Q14-AQ17</f>
        <v>0</v>
      </c>
      <c r="AR61" s="57">
        <f>'Base-case'!R14-AR17</f>
        <v>0</v>
      </c>
      <c r="AS61" s="57">
        <f>'Base-case'!R14-AS17</f>
        <v>0</v>
      </c>
      <c r="AT61" s="57">
        <f>'Base-case'!R14-AT17</f>
        <v>0</v>
      </c>
      <c r="AU61" s="57">
        <f>'Base-case'!S14-AU17</f>
        <v>0</v>
      </c>
      <c r="AV61" s="57">
        <f>'Base-case'!S14-AV17</f>
        <v>0</v>
      </c>
      <c r="AW61" s="58">
        <f>'Base-case'!S14-AW17</f>
        <v>0</v>
      </c>
    </row>
    <row r="62" spans="1:49" ht="20.25" customHeight="1">
      <c r="A62" s="490"/>
      <c r="B62" s="496"/>
      <c r="C62" s="400"/>
      <c r="D62" s="14" t="s">
        <v>129</v>
      </c>
      <c r="E62" s="81">
        <f>E61*$E$5</f>
        <v>5713.9999999999991</v>
      </c>
      <c r="F62" s="57">
        <f>F61*$E$5</f>
        <v>2538.9999999999995</v>
      </c>
      <c r="G62" s="57">
        <f>G61*$E$5</f>
        <v>2538.9999999999964</v>
      </c>
      <c r="H62" s="57">
        <f>H61*$H$5</f>
        <v>4506</v>
      </c>
      <c r="I62" s="57">
        <f>I61*$H$5</f>
        <v>0</v>
      </c>
      <c r="J62" s="57">
        <f>J61*$H$5</f>
        <v>10921</v>
      </c>
      <c r="K62" s="57">
        <f>K61*$K$5</f>
        <v>1614.9999999999998</v>
      </c>
      <c r="L62" s="57">
        <f>L61*$K$5</f>
        <v>1614.9999999999998</v>
      </c>
      <c r="M62" s="57">
        <f>M61*$K$5</f>
        <v>0</v>
      </c>
      <c r="N62" s="57">
        <f>N61*$N$5</f>
        <v>2312</v>
      </c>
      <c r="O62" s="57">
        <f>O61*$N$5</f>
        <v>671.13999999999942</v>
      </c>
      <c r="P62" s="57">
        <f>P61*$N$5</f>
        <v>2313.3599999999997</v>
      </c>
      <c r="Q62" s="57">
        <f>Q61*$Q$5</f>
        <v>15871.000000000004</v>
      </c>
      <c r="R62" s="57">
        <f>R61*$Q$5</f>
        <v>50719</v>
      </c>
      <c r="S62" s="57">
        <f>S61*$Q$5</f>
        <v>50719</v>
      </c>
      <c r="T62" s="57">
        <f>T61*$T$5</f>
        <v>2411.9999999999991</v>
      </c>
      <c r="U62" s="57">
        <f>U61*$T$5</f>
        <v>6443.9999999999991</v>
      </c>
      <c r="V62" s="57">
        <f>V61*$T$5</f>
        <v>8828</v>
      </c>
      <c r="W62" s="57">
        <f>W61*$W$5</f>
        <v>10330.000000000002</v>
      </c>
      <c r="X62" s="57">
        <f>X61*$W$5</f>
        <v>10330.000000000002</v>
      </c>
      <c r="Y62" s="57">
        <f>Y61*$W$5</f>
        <v>15811.000000000002</v>
      </c>
      <c r="Z62" s="57">
        <f>Z61*$Z$5</f>
        <v>43419.999999999985</v>
      </c>
      <c r="AA62" s="57">
        <f>AA61*$Z$5</f>
        <v>259459</v>
      </c>
      <c r="AB62" s="57">
        <f>AB61*$Z$5</f>
        <v>259459</v>
      </c>
      <c r="AC62" s="57">
        <f>AC61*$AC$5</f>
        <v>7300.0000000000045</v>
      </c>
      <c r="AD62" s="57">
        <f>AD61*$AC$5</f>
        <v>11349.000000000004</v>
      </c>
      <c r="AE62" s="57">
        <f>AE61*$AC$5</f>
        <v>47078</v>
      </c>
      <c r="AF62" s="57">
        <f>AF61*$AF$5</f>
        <v>26960.000000000007</v>
      </c>
      <c r="AG62" s="57">
        <f>AG61*$AF$5</f>
        <v>42047.999999999993</v>
      </c>
      <c r="AH62" s="57">
        <f>AH61*$AF$5</f>
        <v>200264</v>
      </c>
      <c r="AI62" s="57">
        <f>AI61*$AI$5</f>
        <v>0</v>
      </c>
      <c r="AJ62" s="57">
        <f>AJ61*$AI$5</f>
        <v>0</v>
      </c>
      <c r="AK62" s="57">
        <f>AK61*$AI$5</f>
        <v>0</v>
      </c>
      <c r="AL62" s="57">
        <f>AL61*$AL$5</f>
        <v>0</v>
      </c>
      <c r="AM62" s="57">
        <f>AM61*$AL$5</f>
        <v>0</v>
      </c>
      <c r="AN62" s="57">
        <f>AN61*$AL$5</f>
        <v>0</v>
      </c>
      <c r="AO62" s="57">
        <f>AO61*$AO$5</f>
        <v>0</v>
      </c>
      <c r="AP62" s="57">
        <f>AP61*$AO$5</f>
        <v>0</v>
      </c>
      <c r="AQ62" s="57">
        <f>AQ61*$AO$5</f>
        <v>0</v>
      </c>
      <c r="AR62" s="57">
        <f>AR61*$AR$5</f>
        <v>0</v>
      </c>
      <c r="AS62" s="57">
        <f>AS61*$AR$5</f>
        <v>0</v>
      </c>
      <c r="AT62" s="57">
        <f>AT61*$AR$5</f>
        <v>0</v>
      </c>
      <c r="AU62" s="57">
        <f>AU61*$AU$5</f>
        <v>0</v>
      </c>
      <c r="AV62" s="57">
        <f>AV61*$AU$5</f>
        <v>0</v>
      </c>
      <c r="AW62" s="58">
        <f>AW61*$AU$5</f>
        <v>0</v>
      </c>
    </row>
    <row r="63" spans="1:49" ht="20.25" customHeight="1" thickBot="1">
      <c r="A63" s="490"/>
      <c r="B63" s="496"/>
      <c r="C63" s="400"/>
      <c r="D63" s="14" t="s">
        <v>21</v>
      </c>
      <c r="E63" s="81">
        <f>IFERROR(100*E61/'Base-case'!E14,"")</f>
        <v>85.195843086970129</v>
      </c>
      <c r="F63" s="57">
        <f>IFERROR(100*F61/'Base-case'!E14,"")</f>
        <v>37.856535806408324</v>
      </c>
      <c r="G63" s="57">
        <f>IFERROR(100*G61/'Base-case'!E14,"")</f>
        <v>37.856535806408267</v>
      </c>
      <c r="H63" s="57">
        <f>IFERROR(100*H61/'Base-case'!F14,"")</f>
        <v>33.316081330868762</v>
      </c>
      <c r="I63" s="57">
        <f>IFERROR(100*I61/'Base-case'!F14,"")</f>
        <v>0</v>
      </c>
      <c r="J63" s="57">
        <f>IFERROR(100*J61/'Base-case'!F14,"")</f>
        <v>80.746765249537887</v>
      </c>
      <c r="K63" s="57">
        <f>IFERROR(100*K61/'Base-case'!G14,"")</f>
        <v>11.979823455233289</v>
      </c>
      <c r="L63" s="57">
        <f>IFERROR(100*L61/'Base-case'!G14,"")</f>
        <v>11.979823455233289</v>
      </c>
      <c r="M63" s="57">
        <f>IFERROR(100*M61/'Base-case'!G14,"")</f>
        <v>0</v>
      </c>
      <c r="N63" s="57">
        <f>IFERROR(100*N61/'Base-case'!H14,"")</f>
        <v>19.13432094678474</v>
      </c>
      <c r="O63" s="57">
        <f>IFERROR(100*O61/'Base-case'!H14,"")</f>
        <v>5.5544152942150076</v>
      </c>
      <c r="P63" s="57">
        <f>IFERROR(100*P61/'Base-case'!H14,"")</f>
        <v>19.145576429694611</v>
      </c>
      <c r="Q63" s="57">
        <f>IFERROR(100*Q61/'Base-case'!I14,"")</f>
        <v>31.292020741733872</v>
      </c>
      <c r="R63" s="57">
        <f>IFERROR(100*R61/'Base-case'!I14,"")</f>
        <v>100</v>
      </c>
      <c r="S63" s="57">
        <f>IFERROR(100*S61/'Base-case'!I14,"")</f>
        <v>100</v>
      </c>
      <c r="T63" s="57">
        <f>IFERROR(100*T61/'Base-case'!J14,"")</f>
        <v>27.322156773901217</v>
      </c>
      <c r="U63" s="57">
        <f>IFERROR(100*U61/'Base-case'!J14,"")</f>
        <v>72.995015858631618</v>
      </c>
      <c r="V63" s="57">
        <f>IFERROR(100*V61/'Base-case'!J14,"")</f>
        <v>99.999999999999986</v>
      </c>
      <c r="W63" s="57">
        <f>IFERROR(100*W61/'Base-case'!K14,"")</f>
        <v>65.334260957561199</v>
      </c>
      <c r="X63" s="57">
        <f>IFERROR(100*X61/'Base-case'!K14,"")</f>
        <v>65.334260957561199</v>
      </c>
      <c r="Y63" s="57">
        <f>IFERROR(100*Y61/'Base-case'!K14,"")</f>
        <v>100</v>
      </c>
      <c r="Z63" s="57">
        <f>IFERROR(100*Z61/'Base-case'!L14,"")</f>
        <v>16.73482130124605</v>
      </c>
      <c r="AA63" s="57">
        <f>IFERROR(100*AA61/'Base-case'!L14,"")</f>
        <v>100</v>
      </c>
      <c r="AB63" s="57">
        <f>IFERROR(100*AB61/'Base-case'!L14,"")</f>
        <v>100</v>
      </c>
      <c r="AC63" s="57">
        <f>IFERROR(100*AC61/'Base-case'!M14,"")</f>
        <v>15.506181231148314</v>
      </c>
      <c r="AD63" s="57">
        <f>IFERROR(100*AD61/'Base-case'!M14,"")</f>
        <v>24.106801478397561</v>
      </c>
      <c r="AE63" s="57">
        <f>IFERROR(100*AE61/'Base-case'!M14,"")</f>
        <v>100</v>
      </c>
      <c r="AF63" s="57">
        <f>IFERROR(100*AF61/'Base-case'!N14,"")</f>
        <v>13.462229856589305</v>
      </c>
      <c r="AG63" s="57">
        <f>IFERROR(100*AG61/'Base-case'!N14,"")</f>
        <v>20.996284903926814</v>
      </c>
      <c r="AH63" s="57">
        <f>IFERROR(100*AH61/'Base-case'!N14,"")</f>
        <v>100.00000000000001</v>
      </c>
      <c r="AI63" s="57" t="str">
        <f>IFERROR(100*AI61/'Base-case'!O14,"")</f>
        <v/>
      </c>
      <c r="AJ63" s="57" t="str">
        <f>IFERROR(100*AJ61/'Base-case'!O14,"")</f>
        <v/>
      </c>
      <c r="AK63" s="57" t="str">
        <f>IFERROR(100*AK61/'Base-case'!O14,"")</f>
        <v/>
      </c>
      <c r="AL63" s="57" t="str">
        <f>IFERROR(100*AL61/'Base-case'!P14,"")</f>
        <v/>
      </c>
      <c r="AM63" s="57" t="str">
        <f>IFERROR(100*AM61/'Base-case'!P14,"")</f>
        <v/>
      </c>
      <c r="AN63" s="57" t="str">
        <f>IFERROR(100*AN61/'Base-case'!P14,"")</f>
        <v/>
      </c>
      <c r="AO63" s="57" t="str">
        <f>IFERROR(100*AO61/'Base-case'!Q14,"")</f>
        <v/>
      </c>
      <c r="AP63" s="57" t="str">
        <f>IFERROR(100*AP61/'Base-case'!Q14,"")</f>
        <v/>
      </c>
      <c r="AQ63" s="57" t="str">
        <f>IFERROR(100*AQ61/'Base-case'!Q14,"")</f>
        <v/>
      </c>
      <c r="AR63" s="57" t="str">
        <f>IFERROR(100*AR61/'Base-case'!R14,"")</f>
        <v/>
      </c>
      <c r="AS63" s="57" t="str">
        <f>IFERROR(100*AS61/'Base-case'!R14,"")</f>
        <v/>
      </c>
      <c r="AT63" s="57" t="str">
        <f>IFERROR(100*AT61/'Base-case'!R14,"")</f>
        <v/>
      </c>
      <c r="AU63" s="57" t="str">
        <f>IFERROR(100*AU61/'Base-case'!S14,"")</f>
        <v/>
      </c>
      <c r="AV63" s="57" t="str">
        <f>IFERROR(100*AV61/'Base-case'!S14,"")</f>
        <v/>
      </c>
      <c r="AW63" s="58" t="str">
        <f>IFERROR(100*AW61/'Base-case'!S14,"")</f>
        <v/>
      </c>
    </row>
    <row r="64" spans="1:49" ht="20.25" customHeight="1">
      <c r="A64" s="490"/>
      <c r="B64" s="496"/>
      <c r="C64" s="400" t="s">
        <v>159</v>
      </c>
      <c r="D64" s="13" t="s">
        <v>128</v>
      </c>
      <c r="E64" s="81">
        <f>'Base-case'!E16-E19</f>
        <v>17.487614080834419</v>
      </c>
      <c r="F64" s="57">
        <f>'Base-case'!E16-F19</f>
        <v>17.487614080834419</v>
      </c>
      <c r="G64" s="57">
        <f>'Base-case'!E16-G19</f>
        <v>0</v>
      </c>
      <c r="H64" s="57">
        <f>'Base-case'!F16-H19</f>
        <v>25.10353753235546</v>
      </c>
      <c r="I64" s="57">
        <f>'Base-case'!F16-I19</f>
        <v>49.053925798101801</v>
      </c>
      <c r="J64" s="57">
        <f>'Base-case'!F16-J19</f>
        <v>25.10353753235546</v>
      </c>
      <c r="K64" s="57">
        <f>'Base-case'!G16-K19</f>
        <v>17.008962868117806</v>
      </c>
      <c r="L64" s="57">
        <f>'Base-case'!G16-L19</f>
        <v>38.594110115236873</v>
      </c>
      <c r="M64" s="57">
        <f>'Base-case'!G16-M19</f>
        <v>30.439180537772089</v>
      </c>
      <c r="N64" s="57">
        <f>'Base-case'!H16-N19</f>
        <v>35.129063097514347</v>
      </c>
      <c r="O64" s="57">
        <f>'Base-case'!H16-O19</f>
        <v>36.26003824091778</v>
      </c>
      <c r="P64" s="57">
        <f>'Base-case'!H16-P19</f>
        <v>17.043021032504782</v>
      </c>
      <c r="Q64" s="57">
        <f>'Base-case'!I16-Q19</f>
        <v>34.795944779982747</v>
      </c>
      <c r="R64" s="57">
        <f>'Base-case'!I16-R19</f>
        <v>123.42450388265746</v>
      </c>
      <c r="S64" s="57">
        <f>'Base-case'!I16-S19</f>
        <v>123.42450388265746</v>
      </c>
      <c r="T64" s="57">
        <f>'Base-case'!J16-T19</f>
        <v>30.03478260869565</v>
      </c>
      <c r="U64" s="57">
        <f>'Base-case'!J16-U19</f>
        <v>-0.70931677018631945</v>
      </c>
      <c r="V64" s="57">
        <f>'Base-case'!J16-V19</f>
        <v>162.80000000000001</v>
      </c>
      <c r="W64" s="57">
        <f>'Base-case'!K16-W19</f>
        <v>1.1826196473551676</v>
      </c>
      <c r="X64" s="57">
        <f>'Base-case'!K16-X19</f>
        <v>-0.80226700251888872</v>
      </c>
      <c r="Y64" s="57">
        <f>'Base-case'!K16-Y19</f>
        <v>123.98047858942066</v>
      </c>
      <c r="Z64" s="57">
        <f>'Base-case'!L16-Z19</f>
        <v>0</v>
      </c>
      <c r="AA64" s="57">
        <f>'Base-case'!L16-AA19</f>
        <v>0</v>
      </c>
      <c r="AB64" s="57">
        <f>'Base-case'!L16-AB19</f>
        <v>0</v>
      </c>
      <c r="AC64" s="57">
        <f>'Base-case'!M16-AC19</f>
        <v>0</v>
      </c>
      <c r="AD64" s="57">
        <f>'Base-case'!M16-AD19</f>
        <v>0</v>
      </c>
      <c r="AE64" s="57">
        <f>'Base-case'!M16-AE19</f>
        <v>0</v>
      </c>
      <c r="AF64" s="57">
        <f>'Base-case'!N16-AF19</f>
        <v>0</v>
      </c>
      <c r="AG64" s="57">
        <f>'Base-case'!N16-AG19</f>
        <v>0</v>
      </c>
      <c r="AH64" s="57">
        <f>'Base-case'!N16-AH19</f>
        <v>0</v>
      </c>
      <c r="AI64" s="57">
        <f>'Base-case'!O16-AI19</f>
        <v>0</v>
      </c>
      <c r="AJ64" s="57">
        <f>'Base-case'!O16-AJ19</f>
        <v>0</v>
      </c>
      <c r="AK64" s="57">
        <f>'Base-case'!O16-AK19</f>
        <v>0</v>
      </c>
      <c r="AL64" s="57">
        <f>'Base-case'!P16-AL19</f>
        <v>0</v>
      </c>
      <c r="AM64" s="57">
        <f>'Base-case'!P16-AM19</f>
        <v>0</v>
      </c>
      <c r="AN64" s="57">
        <f>'Base-case'!P16-AN19</f>
        <v>0</v>
      </c>
      <c r="AO64" s="57">
        <f>'Base-case'!Q16-AO19</f>
        <v>0</v>
      </c>
      <c r="AP64" s="57">
        <f>'Base-case'!Q16-AP19</f>
        <v>0</v>
      </c>
      <c r="AQ64" s="57">
        <f>'Base-case'!Q16-AQ19</f>
        <v>0</v>
      </c>
      <c r="AR64" s="57">
        <f>'Base-case'!R16-AR19</f>
        <v>0</v>
      </c>
      <c r="AS64" s="57">
        <f>'Base-case'!R16-AS19</f>
        <v>0</v>
      </c>
      <c r="AT64" s="57">
        <f>'Base-case'!R16-AT19</f>
        <v>0</v>
      </c>
      <c r="AU64" s="57">
        <f>'Base-case'!S16-AU19</f>
        <v>0</v>
      </c>
      <c r="AV64" s="57">
        <f>'Base-case'!S16-AV19</f>
        <v>0</v>
      </c>
      <c r="AW64" s="58">
        <f>'Base-case'!S16-AW19</f>
        <v>0</v>
      </c>
    </row>
    <row r="65" spans="1:49" ht="20.25" customHeight="1">
      <c r="A65" s="490"/>
      <c r="B65" s="496"/>
      <c r="C65" s="400"/>
      <c r="D65" s="14" t="s">
        <v>129</v>
      </c>
      <c r="E65" s="81">
        <f>E64*$E$5</f>
        <v>13413</v>
      </c>
      <c r="F65" s="57">
        <f>F64*$E$5</f>
        <v>13413</v>
      </c>
      <c r="G65" s="57">
        <f>G64*$E$5</f>
        <v>0</v>
      </c>
      <c r="H65" s="57">
        <f>H64*$H$5</f>
        <v>29094.999999999978</v>
      </c>
      <c r="I65" s="57">
        <f>I64*$H$5</f>
        <v>56853.499999999985</v>
      </c>
      <c r="J65" s="57">
        <f>J64*$H$5</f>
        <v>29094.999999999978</v>
      </c>
      <c r="K65" s="57">
        <f>K64*$K$5</f>
        <v>13284.000000000005</v>
      </c>
      <c r="L65" s="57">
        <f>L64*$K$5</f>
        <v>30141.999999999996</v>
      </c>
      <c r="M65" s="57">
        <f>M64*$K$5</f>
        <v>23773</v>
      </c>
      <c r="N65" s="57">
        <f>N64*$N$5</f>
        <v>36745.000000000007</v>
      </c>
      <c r="O65" s="57">
        <f>O64*$N$5</f>
        <v>37928</v>
      </c>
      <c r="P65" s="57">
        <f>P64*$N$5</f>
        <v>17827.000000000004</v>
      </c>
      <c r="Q65" s="57">
        <f>Q64*$Q$5</f>
        <v>80657.000000000015</v>
      </c>
      <c r="R65" s="57">
        <f>R64*$Q$5</f>
        <v>286098</v>
      </c>
      <c r="S65" s="57">
        <f>S64*$Q$5</f>
        <v>286098</v>
      </c>
      <c r="T65" s="57">
        <f>T64*$T$5</f>
        <v>24178</v>
      </c>
      <c r="U65" s="57">
        <f>U64*$T$5</f>
        <v>-570.99999999998715</v>
      </c>
      <c r="V65" s="57">
        <f>V64*$T$5</f>
        <v>131054.00000000001</v>
      </c>
      <c r="W65" s="57">
        <f>W64*$W$5</f>
        <v>1878.0000000000061</v>
      </c>
      <c r="X65" s="57">
        <f>X64*$W$5</f>
        <v>-1273.9999999999952</v>
      </c>
      <c r="Y65" s="57">
        <f>Y64*$W$5</f>
        <v>196881</v>
      </c>
      <c r="Z65" s="57">
        <f>Z64*$Z$5</f>
        <v>0</v>
      </c>
      <c r="AA65" s="57">
        <f>AA64*$Z$5</f>
        <v>0</v>
      </c>
      <c r="AB65" s="57">
        <f>AB64*$Z$5</f>
        <v>0</v>
      </c>
      <c r="AC65" s="57">
        <f>AC64*$AC$5</f>
        <v>0</v>
      </c>
      <c r="AD65" s="57">
        <f>AD64*$AC$5</f>
        <v>0</v>
      </c>
      <c r="AE65" s="57">
        <f>AE64*$AC$5</f>
        <v>0</v>
      </c>
      <c r="AF65" s="57">
        <f>AF64*$AF$5</f>
        <v>0</v>
      </c>
      <c r="AG65" s="57">
        <f>AG64*$AF$5</f>
        <v>0</v>
      </c>
      <c r="AH65" s="57">
        <f>AH64*$AF$5</f>
        <v>0</v>
      </c>
      <c r="AI65" s="57">
        <f>AI64*$AI$5</f>
        <v>0</v>
      </c>
      <c r="AJ65" s="57">
        <f>AJ64*$AI$5</f>
        <v>0</v>
      </c>
      <c r="AK65" s="57">
        <f>AK64*$AI$5</f>
        <v>0</v>
      </c>
      <c r="AL65" s="57">
        <f>AL64*$AL$5</f>
        <v>0</v>
      </c>
      <c r="AM65" s="57">
        <f>AM64*$AL$5</f>
        <v>0</v>
      </c>
      <c r="AN65" s="57">
        <f>AN64*$AL$5</f>
        <v>0</v>
      </c>
      <c r="AO65" s="57">
        <f>AO64*$AO$5</f>
        <v>0</v>
      </c>
      <c r="AP65" s="57">
        <f>AP64*$AO$5</f>
        <v>0</v>
      </c>
      <c r="AQ65" s="57">
        <f>AQ64*$AO$5</f>
        <v>0</v>
      </c>
      <c r="AR65" s="57">
        <f>AR64*$AR$5</f>
        <v>0</v>
      </c>
      <c r="AS65" s="57">
        <f>AS64*$AR$5</f>
        <v>0</v>
      </c>
      <c r="AT65" s="57">
        <f>AT64*$AR$5</f>
        <v>0</v>
      </c>
      <c r="AU65" s="57">
        <f>AU64*$AU$5</f>
        <v>0</v>
      </c>
      <c r="AV65" s="57">
        <f>AV64*$AU$5</f>
        <v>0</v>
      </c>
      <c r="AW65" s="58">
        <f>AW64*$AU$5</f>
        <v>0</v>
      </c>
    </row>
    <row r="66" spans="1:49" ht="20.25" customHeight="1" thickBot="1">
      <c r="A66" s="490"/>
      <c r="B66" s="496"/>
      <c r="C66" s="400"/>
      <c r="D66" s="14" t="s">
        <v>21</v>
      </c>
      <c r="E66" s="81">
        <f>IFERROR(100*E64/'Base-case'!E16,"")</f>
        <v>14.184494664819534</v>
      </c>
      <c r="F66" s="57">
        <f>IFERROR(100*F64/'Base-case'!E16,"")</f>
        <v>14.184494664819534</v>
      </c>
      <c r="G66" s="57">
        <f>IFERROR(100*G64/'Base-case'!E16,"")</f>
        <v>0</v>
      </c>
      <c r="H66" s="57">
        <f>IFERROR(100*H64/'Base-case'!F16,"")</f>
        <v>15.656698828505458</v>
      </c>
      <c r="I66" s="57">
        <f>IFERROR(100*I64/'Base-case'!F16,"")</f>
        <v>30.594195801561629</v>
      </c>
      <c r="J66" s="57">
        <f>IFERROR(100*J64/'Base-case'!F16,"")</f>
        <v>15.656698828505458</v>
      </c>
      <c r="K66" s="57">
        <f>IFERROR(100*K64/'Base-case'!G16,"")</f>
        <v>10.875776753477487</v>
      </c>
      <c r="L66" s="57">
        <f>IFERROR(100*L64/'Base-case'!G16,"")</f>
        <v>24.677631955986016</v>
      </c>
      <c r="M66" s="57">
        <f>IFERROR(100*M64/'Base-case'!G16,"")</f>
        <v>19.463252089763639</v>
      </c>
      <c r="N66" s="57">
        <f>IFERROR(100*N64/'Base-case'!H16,"")</f>
        <v>26.107128393500396</v>
      </c>
      <c r="O66" s="57">
        <f>IFERROR(100*O64/'Base-case'!H16,"")</f>
        <v>26.947643644269501</v>
      </c>
      <c r="P66" s="57">
        <f>IFERROR(100*P64/'Base-case'!H16,"")</f>
        <v>12.665989328369346</v>
      </c>
      <c r="Q66" s="57">
        <f>IFERROR(100*Q64/'Base-case'!I16,"")</f>
        <v>28.192088025781377</v>
      </c>
      <c r="R66" s="57">
        <f>IFERROR(100*R64/'Base-case'!I16,"")</f>
        <v>100</v>
      </c>
      <c r="S66" s="57">
        <f>IFERROR(100*S64/'Base-case'!I16,"")</f>
        <v>100</v>
      </c>
      <c r="T66" s="57">
        <f>IFERROR(100*T64/'Base-case'!J16,"")</f>
        <v>18.44888366627497</v>
      </c>
      <c r="U66" s="57">
        <f>IFERROR(100*U64/'Base-case'!J16,"")</f>
        <v>-0.43569826178520848</v>
      </c>
      <c r="V66" s="57">
        <f>IFERROR(100*V64/'Base-case'!J16,"")</f>
        <v>100</v>
      </c>
      <c r="W66" s="57">
        <f>IFERROR(100*W64/'Base-case'!K16,"")</f>
        <v>0.95387569140750306</v>
      </c>
      <c r="X66" s="57">
        <f>IFERROR(100*X64/'Base-case'!K16,"")</f>
        <v>-0.64709139023064455</v>
      </c>
      <c r="Y66" s="57">
        <f>IFERROR(100*Y64/'Base-case'!K16,"")</f>
        <v>100</v>
      </c>
      <c r="Z66" s="57" t="str">
        <f>IFERROR(100*Z64/'Base-case'!L16,"")</f>
        <v/>
      </c>
      <c r="AA66" s="57" t="str">
        <f>IFERROR(100*AA64/'Base-case'!L16,"")</f>
        <v/>
      </c>
      <c r="AB66" s="57" t="str">
        <f>IFERROR(100*AB64/'Base-case'!L16,"")</f>
        <v/>
      </c>
      <c r="AC66" s="57" t="str">
        <f>IFERROR(100*AC64/'Base-case'!M16,"")</f>
        <v/>
      </c>
      <c r="AD66" s="57" t="str">
        <f>IFERROR(100*AD64/'Base-case'!M16,"")</f>
        <v/>
      </c>
      <c r="AE66" s="57" t="str">
        <f>IFERROR(100*AE64/'Base-case'!M16,"")</f>
        <v/>
      </c>
      <c r="AF66" s="57" t="str">
        <f>IFERROR(100*AF64/'Base-case'!N16,"")</f>
        <v/>
      </c>
      <c r="AG66" s="57" t="str">
        <f>IFERROR(100*AG64/'Base-case'!N16,"")</f>
        <v/>
      </c>
      <c r="AH66" s="57" t="str">
        <f>IFERROR(100*AH64/'Base-case'!N16,"")</f>
        <v/>
      </c>
      <c r="AI66" s="57" t="str">
        <f>IFERROR(100*AI64/'Base-case'!O16,"")</f>
        <v/>
      </c>
      <c r="AJ66" s="57" t="str">
        <f>IFERROR(100*AJ64/'Base-case'!O16,"")</f>
        <v/>
      </c>
      <c r="AK66" s="57" t="str">
        <f>IFERROR(100*AK64/'Base-case'!O16,"")</f>
        <v/>
      </c>
      <c r="AL66" s="57" t="str">
        <f>IFERROR(100*AL64/'Base-case'!P16,"")</f>
        <v/>
      </c>
      <c r="AM66" s="57" t="str">
        <f>IFERROR(100*AM64/'Base-case'!P16,"")</f>
        <v/>
      </c>
      <c r="AN66" s="57" t="str">
        <f>IFERROR(100*AN64/'Base-case'!P16,"")</f>
        <v/>
      </c>
      <c r="AO66" s="57" t="str">
        <f>IFERROR(100*AO64/'Base-case'!Q16,"")</f>
        <v/>
      </c>
      <c r="AP66" s="57" t="str">
        <f>IFERROR(100*AP64/'Base-case'!Q16,"")</f>
        <v/>
      </c>
      <c r="AQ66" s="57" t="str">
        <f>IFERROR(100*AQ64/'Base-case'!Q16,"")</f>
        <v/>
      </c>
      <c r="AR66" s="57" t="str">
        <f>IFERROR(100*AR64/'Base-case'!R16,"")</f>
        <v/>
      </c>
      <c r="AS66" s="57" t="str">
        <f>IFERROR(100*AS64/'Base-case'!R16,"")</f>
        <v/>
      </c>
      <c r="AT66" s="57" t="str">
        <f>IFERROR(100*AT64/'Base-case'!R16,"")</f>
        <v/>
      </c>
      <c r="AU66" s="57" t="str">
        <f>IFERROR(100*AU64/'Base-case'!S16,"")</f>
        <v/>
      </c>
      <c r="AV66" s="57" t="str">
        <f>IFERROR(100*AV64/'Base-case'!S16,"")</f>
        <v/>
      </c>
      <c r="AW66" s="58" t="str">
        <f>IFERROR(100*AW64/'Base-case'!S16,"")</f>
        <v/>
      </c>
    </row>
    <row r="67" spans="1:49" ht="20.25" customHeight="1">
      <c r="A67" s="490"/>
      <c r="B67" s="496"/>
      <c r="C67" s="400" t="s">
        <v>160</v>
      </c>
      <c r="D67" s="13" t="s">
        <v>128</v>
      </c>
      <c r="E67" s="81">
        <f>-('Base-case'!E18-E21)</f>
        <v>4.1395045632333769</v>
      </c>
      <c r="F67" s="57">
        <f>-('Base-case'!E18-F21)</f>
        <v>0</v>
      </c>
      <c r="G67" s="57">
        <f>-('Base-case'!E18-G21)</f>
        <v>0</v>
      </c>
      <c r="H67" s="57">
        <f>-('Base-case'!F18-H21)</f>
        <v>0</v>
      </c>
      <c r="I67" s="57">
        <f>-('Base-case'!F18-I21)</f>
        <v>0</v>
      </c>
      <c r="J67" s="57">
        <f>-('Base-case'!F18-J21)</f>
        <v>5.5349439171699739</v>
      </c>
      <c r="K67" s="57">
        <f>-('Base-case'!G18-K21)</f>
        <v>0</v>
      </c>
      <c r="L67" s="57">
        <f>-('Base-case'!G18-L21)</f>
        <v>0</v>
      </c>
      <c r="M67" s="57">
        <f>-('Base-case'!G18-M21)</f>
        <v>0</v>
      </c>
      <c r="N67" s="57">
        <f>-('Base-case'!H18-N21)</f>
        <v>0</v>
      </c>
      <c r="O67" s="57">
        <f>-('Base-case'!H18-O21)</f>
        <v>0</v>
      </c>
      <c r="P67" s="57">
        <f>-('Base-case'!H18-P21)</f>
        <v>0</v>
      </c>
      <c r="Q67" s="57">
        <f>-('Base-case'!I18-Q21)</f>
        <v>0</v>
      </c>
      <c r="R67" s="57">
        <f>-('Base-case'!I18-R21)</f>
        <v>0</v>
      </c>
      <c r="S67" s="57">
        <f>-('Base-case'!I18-S21)</f>
        <v>0</v>
      </c>
      <c r="T67" s="57">
        <f>-('Base-case'!J18-T21)</f>
        <v>0</v>
      </c>
      <c r="U67" s="57">
        <f>-('Base-case'!J18-U21)</f>
        <v>0</v>
      </c>
      <c r="V67" s="57">
        <f>-('Base-case'!J18-V21)</f>
        <v>0</v>
      </c>
      <c r="W67" s="57">
        <f>-('Base-case'!K18-W21)</f>
        <v>0</v>
      </c>
      <c r="X67" s="57">
        <f>-('Base-case'!K18-X21)</f>
        <v>0</v>
      </c>
      <c r="Y67" s="57">
        <f>-('Base-case'!K18-Y21)</f>
        <v>0</v>
      </c>
      <c r="Z67" s="57">
        <f>-('Base-case'!L18-Z21)</f>
        <v>0</v>
      </c>
      <c r="AA67" s="57">
        <f>-('Base-case'!L18-AA21)</f>
        <v>0</v>
      </c>
      <c r="AB67" s="57">
        <f>-('Base-case'!L18-AB21)</f>
        <v>0</v>
      </c>
      <c r="AC67" s="57">
        <f>-('Base-case'!M18-AC21)</f>
        <v>0</v>
      </c>
      <c r="AD67" s="57">
        <f>-('Base-case'!M18-AD21)</f>
        <v>0</v>
      </c>
      <c r="AE67" s="57">
        <f>-('Base-case'!M18-AE21)</f>
        <v>0</v>
      </c>
      <c r="AF67" s="57">
        <f>-('Base-case'!N18-AF21)</f>
        <v>0</v>
      </c>
      <c r="AG67" s="57">
        <f>-('Base-case'!N18-AG21)</f>
        <v>0</v>
      </c>
      <c r="AH67" s="57">
        <f>-('Base-case'!N18-AH21)</f>
        <v>0</v>
      </c>
      <c r="AI67" s="57">
        <f>-('Base-case'!O18-AI21)</f>
        <v>0</v>
      </c>
      <c r="AJ67" s="57">
        <f>-('Base-case'!O18-AJ21)</f>
        <v>0</v>
      </c>
      <c r="AK67" s="57">
        <f>-('Base-case'!O18-AK21)</f>
        <v>0</v>
      </c>
      <c r="AL67" s="57">
        <f>-('Base-case'!P18-AL21)</f>
        <v>0</v>
      </c>
      <c r="AM67" s="57">
        <f>-('Base-case'!P18-AM21)</f>
        <v>0</v>
      </c>
      <c r="AN67" s="57">
        <f>-('Base-case'!P18-AN21)</f>
        <v>0</v>
      </c>
      <c r="AO67" s="57">
        <f>-('Base-case'!Q18-AO21)</f>
        <v>0</v>
      </c>
      <c r="AP67" s="57">
        <f>-('Base-case'!Q18-AP21)</f>
        <v>0</v>
      </c>
      <c r="AQ67" s="57">
        <f>-('Base-case'!Q18-AQ21)</f>
        <v>0</v>
      </c>
      <c r="AR67" s="57">
        <f>-('Base-case'!R18-AR21)</f>
        <v>0</v>
      </c>
      <c r="AS67" s="57">
        <f>-('Base-case'!R18-AS21)</f>
        <v>0</v>
      </c>
      <c r="AT67" s="57">
        <f>-('Base-case'!R18-AT21)</f>
        <v>0</v>
      </c>
      <c r="AU67" s="57">
        <f>-('Base-case'!S18-AU21)</f>
        <v>0</v>
      </c>
      <c r="AV67" s="57">
        <f>-('Base-case'!S18-AV21)</f>
        <v>0</v>
      </c>
      <c r="AW67" s="58">
        <f>-('Base-case'!S18-AW21)</f>
        <v>0</v>
      </c>
    </row>
    <row r="68" spans="1:49" ht="20.25" customHeight="1">
      <c r="A68" s="490"/>
      <c r="B68" s="496"/>
      <c r="C68" s="400"/>
      <c r="D68" s="14" t="s">
        <v>129</v>
      </c>
      <c r="E68" s="81">
        <f>E67*$E$5</f>
        <v>3175</v>
      </c>
      <c r="F68" s="57">
        <f>F67*$E$5</f>
        <v>0</v>
      </c>
      <c r="G68" s="57">
        <f>G67*$E$5</f>
        <v>0</v>
      </c>
      <c r="H68" s="57">
        <f>H67*$H$5</f>
        <v>0</v>
      </c>
      <c r="I68" s="57">
        <f>I67*$H$5</f>
        <v>0</v>
      </c>
      <c r="J68" s="57">
        <f>J67*$H$5</f>
        <v>6415</v>
      </c>
      <c r="K68" s="57">
        <f>K67*$K$5</f>
        <v>0</v>
      </c>
      <c r="L68" s="57">
        <f>L67*$K$5</f>
        <v>0</v>
      </c>
      <c r="M68" s="57">
        <f>M67*$K$5</f>
        <v>0</v>
      </c>
      <c r="N68" s="57">
        <f>N67*$N$5</f>
        <v>0</v>
      </c>
      <c r="O68" s="57">
        <f>O67*$N$5</f>
        <v>0</v>
      </c>
      <c r="P68" s="57">
        <f>P67*$N$5</f>
        <v>0</v>
      </c>
      <c r="Q68" s="57">
        <f>Q67*$Q$5</f>
        <v>0</v>
      </c>
      <c r="R68" s="57">
        <f>R67*$Q$5</f>
        <v>0</v>
      </c>
      <c r="S68" s="57">
        <f>S67*$Q$5</f>
        <v>0</v>
      </c>
      <c r="T68" s="57">
        <f>T67*$T$5</f>
        <v>0</v>
      </c>
      <c r="U68" s="57">
        <f>U67*$T$5</f>
        <v>0</v>
      </c>
      <c r="V68" s="57">
        <f>V67*$T$5</f>
        <v>0</v>
      </c>
      <c r="W68" s="57">
        <f>W67*$W$5</f>
        <v>0</v>
      </c>
      <c r="X68" s="57">
        <f>X67*$W$5</f>
        <v>0</v>
      </c>
      <c r="Y68" s="57">
        <f>Y67*$W$5</f>
        <v>0</v>
      </c>
      <c r="Z68" s="57">
        <f>Z67*$Z$5</f>
        <v>0</v>
      </c>
      <c r="AA68" s="57">
        <f>AA67*$Z$5</f>
        <v>0</v>
      </c>
      <c r="AB68" s="57">
        <f>AB67*$Z$5</f>
        <v>0</v>
      </c>
      <c r="AC68" s="57">
        <f>AC67*$AC$5</f>
        <v>0</v>
      </c>
      <c r="AD68" s="57">
        <f>AD67*$AC$5</f>
        <v>0</v>
      </c>
      <c r="AE68" s="57">
        <f>AE67*$AC$5</f>
        <v>0</v>
      </c>
      <c r="AF68" s="57">
        <f>AF67*$AF$5</f>
        <v>0</v>
      </c>
      <c r="AG68" s="57">
        <f>AG67*$AF$5</f>
        <v>0</v>
      </c>
      <c r="AH68" s="57">
        <f>AH67*$AF$5</f>
        <v>0</v>
      </c>
      <c r="AI68" s="57">
        <f>AI67*$AI$5</f>
        <v>0</v>
      </c>
      <c r="AJ68" s="57">
        <f>AJ67*$AI$5</f>
        <v>0</v>
      </c>
      <c r="AK68" s="57">
        <f>AK67*$AI$5</f>
        <v>0</v>
      </c>
      <c r="AL68" s="57">
        <f>AL67*$AL$5</f>
        <v>0</v>
      </c>
      <c r="AM68" s="57">
        <f>AM67*$AL$5</f>
        <v>0</v>
      </c>
      <c r="AN68" s="57">
        <f>AN67*$AL$5</f>
        <v>0</v>
      </c>
      <c r="AO68" s="57">
        <f>AO67*$AO$5</f>
        <v>0</v>
      </c>
      <c r="AP68" s="57">
        <f>AP67*$AO$5</f>
        <v>0</v>
      </c>
      <c r="AQ68" s="57">
        <f>AQ67*$AO$5</f>
        <v>0</v>
      </c>
      <c r="AR68" s="57">
        <f>AR67*$AR$5</f>
        <v>0</v>
      </c>
      <c r="AS68" s="57">
        <f>AS67*$AR$5</f>
        <v>0</v>
      </c>
      <c r="AT68" s="57">
        <f>AT67*$AR$5</f>
        <v>0</v>
      </c>
      <c r="AU68" s="57">
        <f>AU67*$AU$5</f>
        <v>0</v>
      </c>
      <c r="AV68" s="57">
        <f>AV67*$AU$5</f>
        <v>0</v>
      </c>
      <c r="AW68" s="58">
        <f>AW67*$AU$5</f>
        <v>0</v>
      </c>
    </row>
    <row r="69" spans="1:49" ht="20.25" customHeight="1" thickBot="1">
      <c r="A69" s="490"/>
      <c r="B69" s="497"/>
      <c r="C69" s="498"/>
      <c r="D69" s="14" t="s">
        <v>21</v>
      </c>
      <c r="E69" s="298">
        <f>IFERROR(IF('Base-case'!$E$19&gt;0,100*E68/'Base-case'!$E$19,100*E68/E22),"")</f>
        <v>100</v>
      </c>
      <c r="F69" s="298" t="str">
        <f>IFERROR(IF('Base-case'!$E$19&gt;0,100*F68/'Base-case'!$E$19,100*F68/F22),"")</f>
        <v/>
      </c>
      <c r="G69" s="298" t="str">
        <f>IFERROR(IF('Base-case'!$E$19&gt;0,100*G68/'Base-case'!$E$19,100*G68/G22),"")</f>
        <v/>
      </c>
      <c r="H69" s="298" t="str">
        <f>IFERROR(IF('Base-case'!$F$19&gt;0,100*H68/'Base-case'!$F$19,100*H68/H22),"")</f>
        <v/>
      </c>
      <c r="I69" s="298" t="str">
        <f>IFERROR(IF('Base-case'!$F$19&gt;0,100*I68/'Base-case'!$F$19,100*I68/I22),"")</f>
        <v/>
      </c>
      <c r="J69" s="298">
        <f>IFERROR(IF('Base-case'!$F$19&gt;0,100*J68/'Base-case'!$F$19,100*J68/J22),"")</f>
        <v>100</v>
      </c>
      <c r="K69" s="298" t="str">
        <f>IFERROR(IF('Base-case'!$G$19&gt;0,100*K68/'Base-case'!$G$19,100*K68/K22),"")</f>
        <v/>
      </c>
      <c r="L69" s="298" t="str">
        <f>IFERROR(IF('Base-case'!$G$19&gt;0,100*L68/'Base-case'!$G$19,100*L68/L22),"")</f>
        <v/>
      </c>
      <c r="M69" s="298" t="str">
        <f>IFERROR(IF('Base-case'!$G$19&gt;0,100*M68/'Base-case'!$G$19,100*M68/M22),"")</f>
        <v/>
      </c>
      <c r="N69" s="298" t="str">
        <f>IFERROR(IF('Base-case'!$H$19&gt;0,100*N68/'Base-case'!$H$19,100*N68/N22),"")</f>
        <v/>
      </c>
      <c r="O69" s="298" t="str">
        <f>IFERROR(IF('Base-case'!$H$19&gt;0,100*O68/'Base-case'!$H$19,100*O68/O22),"")</f>
        <v/>
      </c>
      <c r="P69" s="298" t="str">
        <f>IFERROR(IF('Base-case'!$H$19&gt;0,100*P68/'Base-case'!$H$19,100*P68/P22),"")</f>
        <v/>
      </c>
      <c r="Q69" s="298" t="str">
        <f>IFERROR(IF('Base-case'!$I$19&gt;0,100*Q68/'Base-case'!$I$19,100*Q68/Q22),"")</f>
        <v/>
      </c>
      <c r="R69" s="298" t="str">
        <f>IFERROR(IF('Base-case'!$I$19&gt;0,100*R68/'Base-case'!$I$19,100*R68/R22),"")</f>
        <v/>
      </c>
      <c r="S69" s="298" t="str">
        <f>IFERROR(IF('Base-case'!$I$19&gt;0,100*S68/'Base-case'!$I$19,100*S68/S22),"")</f>
        <v/>
      </c>
      <c r="T69" s="298" t="str">
        <f>IFERROR(IF('Base-case'!$J$19&gt;0,100*T68/'Base-case'!$J$19,100*T68/T22),"")</f>
        <v/>
      </c>
      <c r="U69" s="298" t="str">
        <f>IFERROR(IF('Base-case'!$J$19&gt;0,100*U68/'Base-case'!$J$19,100*U68/U22),"")</f>
        <v/>
      </c>
      <c r="V69" s="298" t="str">
        <f>IFERROR(IF('Base-case'!$J$19&gt;0,100*V68/'Base-case'!$J$19,100*V68/V22),"")</f>
        <v/>
      </c>
      <c r="W69" s="298" t="str">
        <f>IFERROR(IF('Base-case'!$K$19&gt;0,100*W68/'Base-case'!$K$19,100*W68/W22),"")</f>
        <v/>
      </c>
      <c r="X69" s="298" t="str">
        <f>IFERROR(IF('Base-case'!$K$19&gt;0,100*X68/'Base-case'!$K$19,100*X68/X22),"")</f>
        <v/>
      </c>
      <c r="Y69" s="298" t="str">
        <f>IFERROR(IF('Base-case'!$K$19&gt;0,100*Y68/'Base-case'!$K$19,100*Y68/Y22),"")</f>
        <v/>
      </c>
      <c r="Z69" s="298" t="str">
        <f>IFERROR(IF('Base-case'!$L$19&gt;0,100*Z68/'Base-case'!$L$19,100*Z68/Z22),"")</f>
        <v/>
      </c>
      <c r="AA69" s="298" t="str">
        <f>IFERROR(IF('Base-case'!$L$19&gt;0,100*AA68/'Base-case'!$L$19,100*AA68/AA22),"")</f>
        <v/>
      </c>
      <c r="AB69" s="298" t="str">
        <f>IFERROR(IF('Base-case'!$L$19&gt;0,100*AB68/'Base-case'!$L$19,100*AB68/AB22),"")</f>
        <v/>
      </c>
      <c r="AC69" s="298" t="str">
        <f>IFERROR(IF('Base-case'!$M$19&gt;0,100*AC68/'Base-case'!$M$19,100*AC68/AC22),"")</f>
        <v/>
      </c>
      <c r="AD69" s="298" t="str">
        <f>IFERROR(IF('Base-case'!$M$19&gt;0,100*AD68/'Base-case'!$M$19,100*AD68/AD22),"")</f>
        <v/>
      </c>
      <c r="AE69" s="298" t="str">
        <f>IFERROR(IF('Base-case'!$M$19&gt;0,100*AE68/'Base-case'!$M$19,100*AE68/AE22),"")</f>
        <v/>
      </c>
      <c r="AF69" s="298" t="str">
        <f>IFERROR(IF('Base-case'!$N$19&gt;0,100*AF68/'Base-case'!$N$19,100*AF68/AF22),"")</f>
        <v/>
      </c>
      <c r="AG69" s="298" t="str">
        <f>IFERROR(IF('Base-case'!$N$19&gt;0,100*AG68/'Base-case'!$N$19,100*AG68/AG22),"")</f>
        <v/>
      </c>
      <c r="AH69" s="298" t="str">
        <f>IFERROR(IF('Base-case'!$N$19&gt;0,100*AH68/'Base-case'!$N$19,100*AH68/AH22),"")</f>
        <v/>
      </c>
      <c r="AI69" s="298" t="str">
        <f>IFERROR(IF('Base-case'!$O$19&gt;0,100*AI68/'Base-case'!$O$19,100*AI68/AI22),"")</f>
        <v/>
      </c>
      <c r="AJ69" s="298" t="str">
        <f>IFERROR(IF('Base-case'!$O$19&gt;0,100*AJ68/'Base-case'!$O$19,100*AJ68/AJ22),"")</f>
        <v/>
      </c>
      <c r="AK69" s="298" t="str">
        <f>IFERROR(IF('Base-case'!$O$19&gt;0,100*AK68/'Base-case'!$O$19,100*AK68/AK22),"")</f>
        <v/>
      </c>
      <c r="AL69" s="298" t="str">
        <f>IFERROR(IF('Base-case'!$P$19&gt;0,100*AL68/'Base-case'!$P$19,100*AL68/AL22),"")</f>
        <v/>
      </c>
      <c r="AM69" s="298" t="str">
        <f>IFERROR(IF('Base-case'!$P$19&gt;0,100*AM68/'Base-case'!$P$19,100*AM68/AM22),"")</f>
        <v/>
      </c>
      <c r="AN69" s="298" t="str">
        <f>IFERROR(IF('Base-case'!$P$19&gt;0,100*AN68/'Base-case'!$P$19,100*AN68/AN22),"")</f>
        <v/>
      </c>
      <c r="AO69" s="298" t="str">
        <f>IFERROR(IF('Base-case'!$Q$19&gt;0,100*AO68/'Base-case'!$Q$19,100*AO68/AO22),"")</f>
        <v/>
      </c>
      <c r="AP69" s="298" t="str">
        <f>IFERROR(IF('Base-case'!$Q$19&gt;0,100*AP68/'Base-case'!$Q$19,100*AP68/AP22),"")</f>
        <v/>
      </c>
      <c r="AQ69" s="298" t="str">
        <f>IFERROR(IF('Base-case'!$Q$19&gt;0,100*AQ68/'Base-case'!$Q$19,100*AQ68/AQ22),"")</f>
        <v/>
      </c>
      <c r="AR69" s="298" t="str">
        <f>IFERROR(IF('Base-case'!$R$19&gt;0,100*AR68/'Base-case'!$R$19,100*AR68/AR22),"")</f>
        <v/>
      </c>
      <c r="AS69" s="298" t="str">
        <f>IFERROR(IF('Base-case'!$R$19&gt;0,100*AS68/'Base-case'!$R$19,100*AS68/AS22),"")</f>
        <v/>
      </c>
      <c r="AT69" s="298" t="str">
        <f>IFERROR(IF('Base-case'!$R$19&gt;0,100*AT68/'Base-case'!$R$19,100*AT68/AT22),"")</f>
        <v/>
      </c>
      <c r="AU69" s="298" t="str">
        <f>IFERROR(IF('Base-case'!$S$19&gt;0,100*AU68/'Base-case'!$S$19,100*AU68/AU22),"")</f>
        <v/>
      </c>
      <c r="AV69" s="298" t="str">
        <f>IFERROR(IF('Base-case'!$S$19&gt;0,100*AV68/'Base-case'!$S$19,100*AV68/AV22),"")</f>
        <v/>
      </c>
      <c r="AW69" s="298" t="str">
        <f>IFERROR(IF('Base-case'!$S$19&gt;0,100*AW68/'Base-case'!$S$19,100*AW68/AW22),"")</f>
        <v/>
      </c>
    </row>
    <row r="70" spans="1:49" ht="22.5" customHeight="1">
      <c r="A70" s="490"/>
      <c r="B70" s="495" t="s">
        <v>165</v>
      </c>
      <c r="C70" s="399" t="s">
        <v>161</v>
      </c>
      <c r="D70" s="48" t="s">
        <v>130</v>
      </c>
      <c r="E70" s="87">
        <f>'Base-case'!E21-E24</f>
        <v>4.5808302477183815</v>
      </c>
      <c r="F70" s="65">
        <f>'Base-case'!E21-F24</f>
        <v>4.3297288135593206</v>
      </c>
      <c r="G70" s="65">
        <f>'Base-case'!E21-G24</f>
        <v>0.23355775749674024</v>
      </c>
      <c r="H70" s="65">
        <f>'Base-case'!F21-H24</f>
        <v>6.1852545297670432</v>
      </c>
      <c r="I70" s="65">
        <f>'Base-case'!F21-I24</f>
        <v>11.478618636755829</v>
      </c>
      <c r="J70" s="65">
        <f>'Base-case'!F21-J24</f>
        <v>6.5425625539258014</v>
      </c>
      <c r="K70" s="65">
        <f>'Base-case'!G21-K24</f>
        <v>4.2376081946222826</v>
      </c>
      <c r="L70" s="65">
        <f>'Base-case'!G21-L24</f>
        <v>9.2885326504481505</v>
      </c>
      <c r="M70" s="65">
        <f>'Base-case'!G21-M24</f>
        <v>7.2148501920614621</v>
      </c>
      <c r="N70" s="65">
        <f>'Base-case'!H21-N24</f>
        <v>8.3157801147227524</v>
      </c>
      <c r="O70" s="65">
        <f>'Base-case'!H21-O24</f>
        <v>8.4555353728489457</v>
      </c>
      <c r="P70" s="65">
        <f>'Base-case'!H21-P24</f>
        <v>4.0795353728489445</v>
      </c>
      <c r="Q70" s="65">
        <f>'Base-case'!I21-Q24</f>
        <v>8.6202286453839534</v>
      </c>
      <c r="R70" s="65">
        <f>'Base-case'!I21-R24</f>
        <v>30.242866264020712</v>
      </c>
      <c r="S70" s="65">
        <f>'Base-case'!I21-S24</f>
        <v>30.242866264020712</v>
      </c>
      <c r="T70" s="65">
        <f>'Base-case'!J21-T24</f>
        <v>7.1839453416149048</v>
      </c>
      <c r="U70" s="65">
        <f>'Base-case'!J21-U24</f>
        <v>0.39052173913043475</v>
      </c>
      <c r="V70" s="65">
        <f>'Base-case'!J21-V24</f>
        <v>38.840760248447204</v>
      </c>
      <c r="W70" s="65">
        <f>'Base-case'!K21-W24</f>
        <v>0.7266246851385354</v>
      </c>
      <c r="X70" s="65">
        <f>'Base-case'!K21-X24</f>
        <v>0.26216120906800811</v>
      </c>
      <c r="Y70" s="65">
        <f>'Base-case'!K21-Y24</f>
        <v>29.70168639798489</v>
      </c>
      <c r="Z70" s="65">
        <f>'Base-case'!L21-Z24</f>
        <v>1.2740303333333323</v>
      </c>
      <c r="AA70" s="65">
        <f>'Base-case'!L21-AA24</f>
        <v>9.1255239999999986</v>
      </c>
      <c r="AB70" s="65">
        <f>'Base-case'!L21-AB24</f>
        <v>9.1255239999999986</v>
      </c>
      <c r="AC70" s="65">
        <f>'Base-case'!M21-AC24</f>
        <v>0.9015503597122283</v>
      </c>
      <c r="AD70" s="65">
        <f>'Base-case'!M21-AD24</f>
        <v>2.2118633093525171</v>
      </c>
      <c r="AE70" s="65">
        <f>'Base-case'!M21-AE24</f>
        <v>9.0642985611510785</v>
      </c>
      <c r="AF70" s="65">
        <f>'Base-case'!N21-AF24</f>
        <v>2.2558382352941173</v>
      </c>
      <c r="AG70" s="65">
        <f>'Base-case'!N21-AG24</f>
        <v>3.7134411764705888</v>
      </c>
      <c r="AH70" s="65">
        <f>'Base-case'!N21-AH24</f>
        <v>19.943553921568625</v>
      </c>
      <c r="AI70" s="65">
        <f>'Base-case'!O21-AI24</f>
        <v>0</v>
      </c>
      <c r="AJ70" s="65">
        <f>'Base-case'!O21-AJ24</f>
        <v>0</v>
      </c>
      <c r="AK70" s="65">
        <f>'Base-case'!O21-AK24</f>
        <v>0</v>
      </c>
      <c r="AL70" s="65">
        <f>'Base-case'!P21-AL24</f>
        <v>0</v>
      </c>
      <c r="AM70" s="65">
        <f>'Base-case'!P21-AM24</f>
        <v>0</v>
      </c>
      <c r="AN70" s="65">
        <f>'Base-case'!P21-AN24</f>
        <v>0</v>
      </c>
      <c r="AO70" s="65">
        <f>'Base-case'!Q21-AO24</f>
        <v>0</v>
      </c>
      <c r="AP70" s="65">
        <f>'Base-case'!Q21-AP24</f>
        <v>0</v>
      </c>
      <c r="AQ70" s="65">
        <f>'Base-case'!Q21-AQ24</f>
        <v>0</v>
      </c>
      <c r="AR70" s="65">
        <f>'Base-case'!R21-AR24</f>
        <v>0</v>
      </c>
      <c r="AS70" s="65">
        <f>'Base-case'!R21-AS24</f>
        <v>0</v>
      </c>
      <c r="AT70" s="65">
        <f>'Base-case'!R21-AT24</f>
        <v>0</v>
      </c>
      <c r="AU70" s="65">
        <f>'Base-case'!S21-AU24</f>
        <v>0</v>
      </c>
      <c r="AV70" s="65">
        <f>'Base-case'!S21-AV24</f>
        <v>0</v>
      </c>
      <c r="AW70" s="66">
        <f>'Base-case'!S21-AW24</f>
        <v>0</v>
      </c>
    </row>
    <row r="71" spans="1:49" ht="22.5" customHeight="1">
      <c r="A71" s="490"/>
      <c r="B71" s="496"/>
      <c r="C71" s="400"/>
      <c r="D71" s="15" t="s">
        <v>131</v>
      </c>
      <c r="E71" s="81">
        <f>E70*$E$5</f>
        <v>3513.4967999999985</v>
      </c>
      <c r="F71" s="57">
        <f>F70*$E$5</f>
        <v>3320.9019999999987</v>
      </c>
      <c r="G71" s="57">
        <f>G70*$E$5</f>
        <v>179.13879999999978</v>
      </c>
      <c r="H71" s="57">
        <f>H70*$H$5</f>
        <v>7168.7100000000028</v>
      </c>
      <c r="I71" s="57">
        <f>I70*$H$5</f>
        <v>13303.719000000006</v>
      </c>
      <c r="J71" s="57">
        <f>J70*$H$5</f>
        <v>7582.8300000000036</v>
      </c>
      <c r="K71" s="57">
        <f>K70*$K$5</f>
        <v>3309.5720000000028</v>
      </c>
      <c r="L71" s="57">
        <f>L70*$K$5</f>
        <v>7254.3440000000055</v>
      </c>
      <c r="M71" s="57">
        <f>M70*$K$5</f>
        <v>5634.7980000000016</v>
      </c>
      <c r="N71" s="57">
        <f>N70*$N$5</f>
        <v>8698.3059999999987</v>
      </c>
      <c r="O71" s="57">
        <f>O70*$N$5</f>
        <v>8844.489999999998</v>
      </c>
      <c r="P71" s="57">
        <f>P70*$N$5</f>
        <v>4267.1939999999959</v>
      </c>
      <c r="Q71" s="57">
        <f>Q70*$Q$5</f>
        <v>19981.690000000002</v>
      </c>
      <c r="R71" s="57">
        <f>R70*$Q$5</f>
        <v>70102.964000000007</v>
      </c>
      <c r="S71" s="57">
        <f>S70*$Q$5</f>
        <v>70102.964000000007</v>
      </c>
      <c r="T71" s="57">
        <f>T70*$T$5</f>
        <v>5783.0759999999982</v>
      </c>
      <c r="U71" s="57">
        <f>U70*$T$5</f>
        <v>314.37</v>
      </c>
      <c r="V71" s="57">
        <f>V70*$T$5</f>
        <v>31266.811999999998</v>
      </c>
      <c r="W71" s="57">
        <f>W70*$W$5</f>
        <v>1153.8799999999942</v>
      </c>
      <c r="X71" s="57">
        <f>X70*$W$5</f>
        <v>416.31199999999689</v>
      </c>
      <c r="Y71" s="57">
        <f>Y70*$W$5</f>
        <v>47166.278000000006</v>
      </c>
      <c r="Z71" s="57">
        <f>Z70*$Z$5</f>
        <v>3822.0909999999967</v>
      </c>
      <c r="AA71" s="57">
        <f>AA70*$Z$5</f>
        <v>27376.571999999996</v>
      </c>
      <c r="AB71" s="57">
        <f>AB70*$Z$5</f>
        <v>27376.571999999996</v>
      </c>
      <c r="AC71" s="57">
        <f>AC70*$AC$5</f>
        <v>501.26199999999892</v>
      </c>
      <c r="AD71" s="57">
        <f>AD70*$AC$5</f>
        <v>1229.7959999999996</v>
      </c>
      <c r="AE71" s="57">
        <f>AE70*$AC$5</f>
        <v>5039.75</v>
      </c>
      <c r="AF71" s="57">
        <f>AF70*$AF$5</f>
        <v>2300.9549999999995</v>
      </c>
      <c r="AG71" s="57">
        <f>AG70*$AF$5</f>
        <v>3787.7100000000005</v>
      </c>
      <c r="AH71" s="57">
        <f>AH70*$AF$5</f>
        <v>20342.424999999999</v>
      </c>
      <c r="AI71" s="57">
        <f>AI70*$AI$5</f>
        <v>0</v>
      </c>
      <c r="AJ71" s="57">
        <f>AJ70*$AI$5</f>
        <v>0</v>
      </c>
      <c r="AK71" s="57">
        <f>AK70*$AI$5</f>
        <v>0</v>
      </c>
      <c r="AL71" s="57">
        <f>AL70*$AL$5</f>
        <v>0</v>
      </c>
      <c r="AM71" s="57">
        <f>AM70*$AL$5</f>
        <v>0</v>
      </c>
      <c r="AN71" s="57">
        <f>AN70*$AL$5</f>
        <v>0</v>
      </c>
      <c r="AO71" s="57">
        <f>AO70*$AO$5</f>
        <v>0</v>
      </c>
      <c r="AP71" s="57">
        <f>AP70*$AO$5</f>
        <v>0</v>
      </c>
      <c r="AQ71" s="57">
        <f>AQ70*$AO$5</f>
        <v>0</v>
      </c>
      <c r="AR71" s="57">
        <f>AR70*$AR$5</f>
        <v>0</v>
      </c>
      <c r="AS71" s="57">
        <f>AS70*$AR$5</f>
        <v>0</v>
      </c>
      <c r="AT71" s="57">
        <f>AT70*$AR$5</f>
        <v>0</v>
      </c>
      <c r="AU71" s="57">
        <f>AU70*$AU$5</f>
        <v>0</v>
      </c>
      <c r="AV71" s="57">
        <f>AV70*$AU$5</f>
        <v>0</v>
      </c>
      <c r="AW71" s="58">
        <f>AW70*$AU$5</f>
        <v>0</v>
      </c>
    </row>
    <row r="72" spans="1:49" ht="22.5" customHeight="1" thickBot="1">
      <c r="A72" s="490"/>
      <c r="B72" s="496"/>
      <c r="C72" s="400"/>
      <c r="D72" s="15" t="s">
        <v>21</v>
      </c>
      <c r="E72" s="81">
        <f>IFERROR(100*E70/'Base-case'!E21,"")</f>
        <v>15.579169995339939</v>
      </c>
      <c r="F72" s="57">
        <f>IFERROR(100*F70/'Base-case'!E21,"")</f>
        <v>14.725186826942434</v>
      </c>
      <c r="G72" s="57">
        <f>IFERROR(100*G70/'Base-case'!E21,"")</f>
        <v>0.79431801900636412</v>
      </c>
      <c r="H72" s="57">
        <f>IFERROR(100*H70/'Base-case'!F21,"")</f>
        <v>16.14528724796827</v>
      </c>
      <c r="I72" s="57">
        <f>IFERROR(100*I70/'Base-case'!F21,"")</f>
        <v>29.962484843333492</v>
      </c>
      <c r="J72" s="57">
        <f>IFERROR(100*J70/'Base-case'!F21,"")</f>
        <v>17.077963608865648</v>
      </c>
      <c r="K72" s="57">
        <f>IFERROR(100*K70/'Base-case'!G21,"")</f>
        <v>11.267428216349261</v>
      </c>
      <c r="L72" s="57">
        <f>IFERROR(100*L70/'Base-case'!G21,"")</f>
        <v>24.69739297912357</v>
      </c>
      <c r="M72" s="57">
        <f>IFERROR(100*M70/'Base-case'!G21,"")</f>
        <v>19.183653348115211</v>
      </c>
      <c r="N72" s="57">
        <f>IFERROR(100*N70/'Base-case'!H21,"")</f>
        <v>25.898163950869176</v>
      </c>
      <c r="O72" s="57">
        <f>IFERROR(100*O70/'Base-case'!H21,"")</f>
        <v>26.333409296226517</v>
      </c>
      <c r="P72" s="57">
        <f>IFERROR(100*P70/'Base-case'!H21,"")</f>
        <v>12.705058872631653</v>
      </c>
      <c r="Q72" s="57">
        <f>IFERROR(100*Q70/'Base-case'!I21,"")</f>
        <v>28.503345450557553</v>
      </c>
      <c r="R72" s="57">
        <f>IFERROR(100*R70/'Base-case'!I21,"")</f>
        <v>100</v>
      </c>
      <c r="S72" s="57">
        <f>IFERROR(100*S70/'Base-case'!I21,"")</f>
        <v>100</v>
      </c>
      <c r="T72" s="57">
        <f>IFERROR(100*T70/'Base-case'!J21,"")</f>
        <v>18.495892705658633</v>
      </c>
      <c r="U72" s="57">
        <f>IFERROR(100*U70/'Base-case'!J21,"")</f>
        <v>1.0054430877059035</v>
      </c>
      <c r="V72" s="57">
        <f>IFERROR(100*V70/'Base-case'!J21,"")</f>
        <v>100</v>
      </c>
      <c r="W72" s="57">
        <f>IFERROR(100*W70/'Base-case'!K21,"")</f>
        <v>2.4464088516799949</v>
      </c>
      <c r="X72" s="57">
        <f>IFERROR(100*X70/'Base-case'!K21,"")</f>
        <v>0.88264755595087829</v>
      </c>
      <c r="Y72" s="57">
        <f>IFERROR(100*Y70/'Base-case'!K21,"")</f>
        <v>100</v>
      </c>
      <c r="Z72" s="57">
        <f>IFERROR(100*Z70/'Base-case'!L21,"")</f>
        <v>13.961174540041016</v>
      </c>
      <c r="AA72" s="57">
        <f>IFERROR(100*AA70/'Base-case'!L21,"")</f>
        <v>100</v>
      </c>
      <c r="AB72" s="57">
        <f>IFERROR(100*AB70/'Base-case'!L21,"")</f>
        <v>100</v>
      </c>
      <c r="AC72" s="57">
        <f>IFERROR(100*AC70/'Base-case'!M21,"")</f>
        <v>9.9461679646807681</v>
      </c>
      <c r="AD72" s="57">
        <f>IFERROR(100*AD70/'Base-case'!M21,"")</f>
        <v>24.401924698645757</v>
      </c>
      <c r="AE72" s="57">
        <f>IFERROR(100*AE70/'Base-case'!M21,"")</f>
        <v>100</v>
      </c>
      <c r="AF72" s="57">
        <f>IFERROR(100*AF70/'Base-case'!N21,"")</f>
        <v>11.31111457950564</v>
      </c>
      <c r="AG72" s="57">
        <f>IFERROR(100*AG70/'Base-case'!N21,"")</f>
        <v>18.619756494124967</v>
      </c>
      <c r="AH72" s="57">
        <f>IFERROR(100*AH70/'Base-case'!N21,"")</f>
        <v>100</v>
      </c>
      <c r="AI72" s="57" t="str">
        <f>IFERROR(100*AI70/'Base-case'!O21,"")</f>
        <v/>
      </c>
      <c r="AJ72" s="57" t="str">
        <f>IFERROR(100*AJ70/'Base-case'!O21,"")</f>
        <v/>
      </c>
      <c r="AK72" s="57" t="str">
        <f>IFERROR(100*AK70/'Base-case'!O21,"")</f>
        <v/>
      </c>
      <c r="AL72" s="57" t="str">
        <f>IFERROR(100*AL70/'Base-case'!P21,"")</f>
        <v/>
      </c>
      <c r="AM72" s="57" t="str">
        <f>IFERROR(100*AM70/'Base-case'!P21,"")</f>
        <v/>
      </c>
      <c r="AN72" s="57" t="str">
        <f>IFERROR(100*AN70/'Base-case'!P21,"")</f>
        <v/>
      </c>
      <c r="AO72" s="57" t="str">
        <f>IFERROR(100*AO70/'Base-case'!Q21,"")</f>
        <v/>
      </c>
      <c r="AP72" s="57" t="str">
        <f>IFERROR(100*AP70/'Base-case'!Q21,"")</f>
        <v/>
      </c>
      <c r="AQ72" s="57" t="str">
        <f>IFERROR(100*AQ70/'Base-case'!Q21,"")</f>
        <v/>
      </c>
      <c r="AR72" s="57" t="str">
        <f>IFERROR(100*AR70/'Base-case'!R21,"")</f>
        <v/>
      </c>
      <c r="AS72" s="57" t="str">
        <f>IFERROR(100*AS70/'Base-case'!R21,"")</f>
        <v/>
      </c>
      <c r="AT72" s="57" t="str">
        <f>IFERROR(100*AT70/'Base-case'!R21,"")</f>
        <v/>
      </c>
      <c r="AU72" s="57" t="str">
        <f>IFERROR(100*AU70/'Base-case'!S21,"")</f>
        <v/>
      </c>
      <c r="AV72" s="57" t="str">
        <f>IFERROR(100*AV70/'Base-case'!S21,"")</f>
        <v/>
      </c>
      <c r="AW72" s="58" t="str">
        <f>IFERROR(100*AW70/'Base-case'!S21,"")</f>
        <v/>
      </c>
    </row>
    <row r="73" spans="1:49" ht="22.5" customHeight="1">
      <c r="A73" s="490"/>
      <c r="B73" s="496"/>
      <c r="C73" s="400" t="s">
        <v>163</v>
      </c>
      <c r="D73" s="48" t="s">
        <v>130</v>
      </c>
      <c r="E73" s="81">
        <f>'Base-case'!E23-E26</f>
        <v>0.48872855280312905</v>
      </c>
      <c r="F73" s="57">
        <f>'Base-case'!E23-F26</f>
        <v>0.23762711864406777</v>
      </c>
      <c r="G73" s="57">
        <f>'Base-case'!E23-G26</f>
        <v>0.23763911342894389</v>
      </c>
      <c r="H73" s="57">
        <f>'Base-case'!F23-H26</f>
        <v>0.31102674719585838</v>
      </c>
      <c r="I73" s="57">
        <f>'Base-case'!F23-I26</f>
        <v>0</v>
      </c>
      <c r="J73" s="57">
        <f>'Base-case'!F23-J26</f>
        <v>0.66833477135461594</v>
      </c>
      <c r="K73" s="57">
        <f>'Base-case'!G23-K26</f>
        <v>0.25751088348271434</v>
      </c>
      <c r="L73" s="57">
        <f>'Base-case'!G23-L26</f>
        <v>0.25751088348271434</v>
      </c>
      <c r="M73" s="57">
        <f>'Base-case'!G23-M26</f>
        <v>9.2081946222791311E-2</v>
      </c>
      <c r="N73" s="57">
        <f>'Base-case'!H23-N26</f>
        <v>9.557934990439787E-2</v>
      </c>
      <c r="O73" s="57">
        <f>'Base-case'!H23-O26</f>
        <v>-2.9887189292542971E-2</v>
      </c>
      <c r="P73" s="57">
        <f>'Base-case'!H23-P26</f>
        <v>9.611281070745703E-2</v>
      </c>
      <c r="Q73" s="57">
        <f>'Base-case'!I23-Q26</f>
        <v>0.47797756686798976</v>
      </c>
      <c r="R73" s="57">
        <f>'Base-case'!I23-R26</f>
        <v>1.3615323554788612</v>
      </c>
      <c r="S73" s="57">
        <f>'Base-case'!I23-S26</f>
        <v>1.3615323554788612</v>
      </c>
      <c r="T73" s="57">
        <f>'Base-case'!J23-T26</f>
        <v>0.15580621118012428</v>
      </c>
      <c r="U73" s="57">
        <f>'Base-case'!J23-U26</f>
        <v>0.55650186335403717</v>
      </c>
      <c r="V73" s="57">
        <f>'Base-case'!J23-V26</f>
        <v>0.74556024844720492</v>
      </c>
      <c r="W73" s="57">
        <f>'Base-case'!K23-W26</f>
        <v>0.44989168765743076</v>
      </c>
      <c r="X73" s="57">
        <f>'Base-case'!K23-X26</f>
        <v>0.44989168765743076</v>
      </c>
      <c r="Y73" s="57">
        <f>'Base-case'!K23-Y26</f>
        <v>0.69025440806045346</v>
      </c>
      <c r="Z73" s="57">
        <f>'Base-case'!L23-Z26</f>
        <v>1.2740303333333323</v>
      </c>
      <c r="AA73" s="57">
        <f>'Base-case'!L23-AA26</f>
        <v>9.1255239999999986</v>
      </c>
      <c r="AB73" s="57">
        <f>'Base-case'!L23-AB26</f>
        <v>9.1255239999999986</v>
      </c>
      <c r="AC73" s="57">
        <f>'Base-case'!M23-AC26</f>
        <v>0.9015503597122283</v>
      </c>
      <c r="AD73" s="57">
        <f>'Base-case'!M23-AD26</f>
        <v>2.2118633093525171</v>
      </c>
      <c r="AE73" s="57">
        <f>'Base-case'!M23-AE26</f>
        <v>9.0642985611510785</v>
      </c>
      <c r="AF73" s="57">
        <f>'Base-case'!N23-AF26</f>
        <v>2.2558382352941173</v>
      </c>
      <c r="AG73" s="57">
        <f>'Base-case'!N23-AG26</f>
        <v>3.7134411764705888</v>
      </c>
      <c r="AH73" s="57">
        <f>'Base-case'!N23-AH26</f>
        <v>19.943553921568625</v>
      </c>
      <c r="AI73" s="57">
        <f>'Base-case'!O23-AI26</f>
        <v>0</v>
      </c>
      <c r="AJ73" s="57">
        <f>'Base-case'!O23-AJ26</f>
        <v>0</v>
      </c>
      <c r="AK73" s="57">
        <f>'Base-case'!O23-AK26</f>
        <v>0</v>
      </c>
      <c r="AL73" s="57">
        <f>'Base-case'!P23-AL26</f>
        <v>0</v>
      </c>
      <c r="AM73" s="57">
        <f>'Base-case'!P23-AM26</f>
        <v>0</v>
      </c>
      <c r="AN73" s="57">
        <f>'Base-case'!P23-AN26</f>
        <v>0</v>
      </c>
      <c r="AO73" s="57">
        <f>'Base-case'!Q23-AO26</f>
        <v>0</v>
      </c>
      <c r="AP73" s="57">
        <f>'Base-case'!Q23-AP26</f>
        <v>0</v>
      </c>
      <c r="AQ73" s="57">
        <f>'Base-case'!Q23-AQ26</f>
        <v>0</v>
      </c>
      <c r="AR73" s="57">
        <f>'Base-case'!R23-AR26</f>
        <v>0</v>
      </c>
      <c r="AS73" s="57">
        <f>'Base-case'!R23-AS26</f>
        <v>0</v>
      </c>
      <c r="AT73" s="57">
        <f>'Base-case'!R23-AT26</f>
        <v>0</v>
      </c>
      <c r="AU73" s="57">
        <f>'Base-case'!S23-AU26</f>
        <v>0</v>
      </c>
      <c r="AV73" s="57">
        <f>'Base-case'!S23-AV26</f>
        <v>0</v>
      </c>
      <c r="AW73" s="58">
        <f>'Base-case'!S23-AW26</f>
        <v>0</v>
      </c>
    </row>
    <row r="74" spans="1:49" ht="22.5" customHeight="1">
      <c r="A74" s="490"/>
      <c r="B74" s="496"/>
      <c r="C74" s="400"/>
      <c r="D74" s="15" t="s">
        <v>131</v>
      </c>
      <c r="E74" s="81">
        <f>E73*$E$5</f>
        <v>374.85479999999995</v>
      </c>
      <c r="F74" s="57">
        <f>F73*$E$5</f>
        <v>182.26</v>
      </c>
      <c r="G74" s="57">
        <f>G73*$E$5</f>
        <v>182.26919999999996</v>
      </c>
      <c r="H74" s="57">
        <f>H73*$H$5</f>
        <v>360.47999999999985</v>
      </c>
      <c r="I74" s="57">
        <f>I73*$H$5</f>
        <v>0</v>
      </c>
      <c r="J74" s="57">
        <f>J73*$H$5</f>
        <v>774.59999999999991</v>
      </c>
      <c r="K74" s="57">
        <f>K73*$K$5</f>
        <v>201.1159999999999</v>
      </c>
      <c r="L74" s="57">
        <f>L73*$K$5</f>
        <v>201.1159999999999</v>
      </c>
      <c r="M74" s="57">
        <f>M73*$K$5</f>
        <v>71.916000000000011</v>
      </c>
      <c r="N74" s="57">
        <f>N73*$N$5</f>
        <v>99.97600000000017</v>
      </c>
      <c r="O74" s="57">
        <f>O73*$N$5</f>
        <v>-31.261999999999947</v>
      </c>
      <c r="P74" s="57">
        <f>P73*$N$5</f>
        <v>100.53400000000005</v>
      </c>
      <c r="Q74" s="57">
        <f>Q73*$Q$5</f>
        <v>1107.9520000000002</v>
      </c>
      <c r="R74" s="57">
        <f>R73*$Q$5</f>
        <v>3156.0320000000002</v>
      </c>
      <c r="S74" s="57">
        <f>S73*$Q$5</f>
        <v>3156.0320000000002</v>
      </c>
      <c r="T74" s="57">
        <f>T73*$T$5</f>
        <v>125.42400000000005</v>
      </c>
      <c r="U74" s="57">
        <f>U73*$T$5</f>
        <v>447.98399999999992</v>
      </c>
      <c r="V74" s="57">
        <f>V73*$T$5</f>
        <v>600.17599999999993</v>
      </c>
      <c r="W74" s="57">
        <f>W73*$W$5</f>
        <v>714.428</v>
      </c>
      <c r="X74" s="57">
        <f>X73*$W$5</f>
        <v>714.428</v>
      </c>
      <c r="Y74" s="57">
        <f>Y73*$W$5</f>
        <v>1096.124</v>
      </c>
      <c r="Z74" s="57">
        <f>Z73*$Z$5</f>
        <v>3822.0909999999967</v>
      </c>
      <c r="AA74" s="57">
        <f>AA73*$Z$5</f>
        <v>27376.571999999996</v>
      </c>
      <c r="AB74" s="57">
        <f>AB73*$Z$5</f>
        <v>27376.571999999996</v>
      </c>
      <c r="AC74" s="57">
        <f>AC73*$AC$5</f>
        <v>501.26199999999892</v>
      </c>
      <c r="AD74" s="57">
        <f>AD73*$AC$5</f>
        <v>1229.7959999999996</v>
      </c>
      <c r="AE74" s="57">
        <f>AE73*$AC$5</f>
        <v>5039.75</v>
      </c>
      <c r="AF74" s="57">
        <f>AF73*$AF$5</f>
        <v>2300.9549999999995</v>
      </c>
      <c r="AG74" s="57">
        <f>AG73*$AF$5</f>
        <v>3787.7100000000005</v>
      </c>
      <c r="AH74" s="57">
        <f>AH73*$AF$5</f>
        <v>20342.424999999999</v>
      </c>
      <c r="AI74" s="57">
        <f>AI73*$AI$5</f>
        <v>0</v>
      </c>
      <c r="AJ74" s="57">
        <f>AJ73*$AI$5</f>
        <v>0</v>
      </c>
      <c r="AK74" s="57">
        <f>AK73*$AI$5</f>
        <v>0</v>
      </c>
      <c r="AL74" s="57">
        <f>AL73*$AL$5</f>
        <v>0</v>
      </c>
      <c r="AM74" s="57">
        <f>AM73*$AL$5</f>
        <v>0</v>
      </c>
      <c r="AN74" s="57">
        <f>AN73*$AL$5</f>
        <v>0</v>
      </c>
      <c r="AO74" s="57">
        <f>AO73*$AO$5</f>
        <v>0</v>
      </c>
      <c r="AP74" s="57">
        <f>AP73*$AO$5</f>
        <v>0</v>
      </c>
      <c r="AQ74" s="57">
        <f>AQ73*$AO$5</f>
        <v>0</v>
      </c>
      <c r="AR74" s="57">
        <f>AR73*$AR$5</f>
        <v>0</v>
      </c>
      <c r="AS74" s="57">
        <f>AS73*$AR$5</f>
        <v>0</v>
      </c>
      <c r="AT74" s="57">
        <f>AT73*$AR$5</f>
        <v>0</v>
      </c>
      <c r="AU74" s="57">
        <f>AU73*$AU$5</f>
        <v>0</v>
      </c>
      <c r="AV74" s="57">
        <f>AV73*$AU$5</f>
        <v>0</v>
      </c>
      <c r="AW74" s="58">
        <f>AW73*$AU$5</f>
        <v>0</v>
      </c>
    </row>
    <row r="75" spans="1:49" ht="22.5" customHeight="1" thickBot="1">
      <c r="A75" s="490"/>
      <c r="B75" s="496"/>
      <c r="C75" s="400"/>
      <c r="D75" s="15" t="s">
        <v>21</v>
      </c>
      <c r="E75" s="81">
        <f>IFERROR(100*E73/'Base-case'!E23,"")</f>
        <v>88.148281924154645</v>
      </c>
      <c r="F75" s="57">
        <f>IFERROR(100*F73/'Base-case'!E23,"")</f>
        <v>42.859010644912182</v>
      </c>
      <c r="G75" s="57">
        <f>IFERROR(100*G73/'Base-case'!E23,"")</f>
        <v>42.861174053767286</v>
      </c>
      <c r="H75" s="57">
        <f>IFERROR(100*H73/'Base-case'!F23,"")</f>
        <v>39.319371727748681</v>
      </c>
      <c r="I75" s="57">
        <f>IFERROR(100*I73/'Base-case'!F23,"")</f>
        <v>0</v>
      </c>
      <c r="J75" s="57">
        <f>IFERROR(100*J73/'Base-case'!F23,"")</f>
        <v>84.489528795811509</v>
      </c>
      <c r="K75" s="57">
        <f>IFERROR(100*K73/'Base-case'!G23,"")</f>
        <v>25.41101671358464</v>
      </c>
      <c r="L75" s="57">
        <f>IFERROR(100*L73/'Base-case'!G23,"")</f>
        <v>25.41101671358464</v>
      </c>
      <c r="M75" s="57">
        <f>IFERROR(100*M73/'Base-case'!G23,"")</f>
        <v>9.0865902164629073</v>
      </c>
      <c r="N75" s="57">
        <f>IFERROR(100*N73/'Base-case'!H23,"")</f>
        <v>15.339012175962317</v>
      </c>
      <c r="O75" s="57">
        <f>IFERROR(100*O73/'Base-case'!H23,"")</f>
        <v>-4.7964331304006196</v>
      </c>
      <c r="P75" s="57">
        <f>IFERROR(100*P73/'Base-case'!H23,"")</f>
        <v>15.42462441084054</v>
      </c>
      <c r="Q75" s="57">
        <f>IFERROR(100*Q73/'Base-case'!I23,"")</f>
        <v>35.105854440005686</v>
      </c>
      <c r="R75" s="57">
        <f>IFERROR(100*R73/'Base-case'!I23,"")</f>
        <v>100</v>
      </c>
      <c r="S75" s="57">
        <f>IFERROR(100*S73/'Base-case'!I23,"")</f>
        <v>100</v>
      </c>
      <c r="T75" s="57">
        <f>IFERROR(100*T73/'Base-case'!J23,"")</f>
        <v>20.89786995814562</v>
      </c>
      <c r="U75" s="57">
        <f>IFERROR(100*U73/'Base-case'!J23,"")</f>
        <v>74.642104982538442</v>
      </c>
      <c r="V75" s="57">
        <f>IFERROR(100*V73/'Base-case'!J23,"")</f>
        <v>100</v>
      </c>
      <c r="W75" s="57">
        <f>IFERROR(100*W73/'Base-case'!K23,"")</f>
        <v>65.177662381263431</v>
      </c>
      <c r="X75" s="57">
        <f>IFERROR(100*X73/'Base-case'!K23,"")</f>
        <v>65.177662381263431</v>
      </c>
      <c r="Y75" s="57">
        <f>IFERROR(100*Y73/'Base-case'!K23,"")</f>
        <v>100.00000000000001</v>
      </c>
      <c r="Z75" s="57">
        <f>IFERROR(100*Z73/'Base-case'!L23,"")</f>
        <v>13.961174540041016</v>
      </c>
      <c r="AA75" s="57">
        <f>IFERROR(100*AA73/'Base-case'!L23,"")</f>
        <v>100</v>
      </c>
      <c r="AB75" s="57">
        <f>IFERROR(100*AB73/'Base-case'!L23,"")</f>
        <v>100</v>
      </c>
      <c r="AC75" s="57">
        <f>IFERROR(100*AC73/'Base-case'!M23,"")</f>
        <v>9.9461679646807681</v>
      </c>
      <c r="AD75" s="57">
        <f>IFERROR(100*AD73/'Base-case'!M23,"")</f>
        <v>24.401924698645757</v>
      </c>
      <c r="AE75" s="57">
        <f>IFERROR(100*AE73/'Base-case'!M23,"")</f>
        <v>100</v>
      </c>
      <c r="AF75" s="57">
        <f>IFERROR(100*AF73/'Base-case'!N23,"")</f>
        <v>11.31111457950564</v>
      </c>
      <c r="AG75" s="57">
        <f>IFERROR(100*AG73/'Base-case'!N23,"")</f>
        <v>18.619756494124967</v>
      </c>
      <c r="AH75" s="57">
        <f>IFERROR(100*AH73/'Base-case'!N23,"")</f>
        <v>100</v>
      </c>
      <c r="AI75" s="57" t="str">
        <f>IFERROR(100*AI73/'Base-case'!O23,"")</f>
        <v/>
      </c>
      <c r="AJ75" s="57" t="str">
        <f>IFERROR(100*AJ73/'Base-case'!O23,"")</f>
        <v/>
      </c>
      <c r="AK75" s="57" t="str">
        <f>IFERROR(100*AK73/'Base-case'!O23,"")</f>
        <v/>
      </c>
      <c r="AL75" s="57" t="str">
        <f>IFERROR(100*AL73/'Base-case'!P23,"")</f>
        <v/>
      </c>
      <c r="AM75" s="57" t="str">
        <f>IFERROR(100*AM73/'Base-case'!P23,"")</f>
        <v/>
      </c>
      <c r="AN75" s="57" t="str">
        <f>IFERROR(100*AN73/'Base-case'!P23,"")</f>
        <v/>
      </c>
      <c r="AO75" s="57" t="str">
        <f>IFERROR(100*AO73/'Base-case'!Q23,"")</f>
        <v/>
      </c>
      <c r="AP75" s="57" t="str">
        <f>IFERROR(100*AP73/'Base-case'!Q23,"")</f>
        <v/>
      </c>
      <c r="AQ75" s="57" t="str">
        <f>IFERROR(100*AQ73/'Base-case'!Q23,"")</f>
        <v/>
      </c>
      <c r="AR75" s="57" t="str">
        <f>IFERROR(100*AR73/'Base-case'!R23,"")</f>
        <v/>
      </c>
      <c r="AS75" s="57" t="str">
        <f>IFERROR(100*AS73/'Base-case'!R23,"")</f>
        <v/>
      </c>
      <c r="AT75" s="57" t="str">
        <f>IFERROR(100*AT73/'Base-case'!R23,"")</f>
        <v/>
      </c>
      <c r="AU75" s="57" t="str">
        <f>IFERROR(100*AU73/'Base-case'!S23,"")</f>
        <v/>
      </c>
      <c r="AV75" s="57" t="str">
        <f>IFERROR(100*AV73/'Base-case'!S23,"")</f>
        <v/>
      </c>
      <c r="AW75" s="58" t="str">
        <f>IFERROR(100*AW73/'Base-case'!S23,"")</f>
        <v/>
      </c>
    </row>
    <row r="76" spans="1:49" ht="22.5" customHeight="1">
      <c r="A76" s="490"/>
      <c r="B76" s="496"/>
      <c r="C76" s="400" t="s">
        <v>162</v>
      </c>
      <c r="D76" s="48" t="s">
        <v>130</v>
      </c>
      <c r="E76" s="81">
        <f>'Base-case'!E25-E28</f>
        <v>4.0921016949152538</v>
      </c>
      <c r="F76" s="57">
        <f>'Base-case'!E25-F28</f>
        <v>4.0921016949152538</v>
      </c>
      <c r="G76" s="57">
        <f>'Base-case'!E25-G28</f>
        <v>0</v>
      </c>
      <c r="H76" s="57">
        <f>'Base-case'!F25-H28</f>
        <v>5.8742277825711859</v>
      </c>
      <c r="I76" s="57">
        <f>'Base-case'!F25-I28</f>
        <v>11.478618636755829</v>
      </c>
      <c r="J76" s="57">
        <f>'Base-case'!F25-J28</f>
        <v>5.8742277825711859</v>
      </c>
      <c r="K76" s="57">
        <f>'Base-case'!G25-K28</f>
        <v>3.9800973111395663</v>
      </c>
      <c r="L76" s="57">
        <f>'Base-case'!G25-L28</f>
        <v>9.0310217669654307</v>
      </c>
      <c r="M76" s="57">
        <f>'Base-case'!G25-M28</f>
        <v>7.1227682458386674</v>
      </c>
      <c r="N76" s="57">
        <f>'Base-case'!H25-N28</f>
        <v>8.2202007648183582</v>
      </c>
      <c r="O76" s="57">
        <f>'Base-case'!H25-O28</f>
        <v>8.4848489483747649</v>
      </c>
      <c r="P76" s="57">
        <f>'Base-case'!H25-P28</f>
        <v>3.9880669216061193</v>
      </c>
      <c r="Q76" s="57">
        <f>'Base-case'!I25-Q28</f>
        <v>8.1422510785159616</v>
      </c>
      <c r="R76" s="57">
        <f>'Base-case'!I25-R28</f>
        <v>28.881333908541848</v>
      </c>
      <c r="S76" s="57">
        <f>'Base-case'!I25-S28</f>
        <v>28.881333908541848</v>
      </c>
      <c r="T76" s="57">
        <f>'Base-case'!J25-T28</f>
        <v>7.0281391304347878</v>
      </c>
      <c r="U76" s="57">
        <f>'Base-case'!J25-U28</f>
        <v>-0.16598012422359432</v>
      </c>
      <c r="V76" s="57">
        <f>'Base-case'!J25-V28</f>
        <v>38.095200000000006</v>
      </c>
      <c r="W76" s="57">
        <f>'Base-case'!K25-W28</f>
        <v>0.27673299748110836</v>
      </c>
      <c r="X76" s="57">
        <f>'Base-case'!K25-X28</f>
        <v>-0.18773047858942249</v>
      </c>
      <c r="Y76" s="57">
        <f>'Base-case'!K25-Y28</f>
        <v>29.011431989924436</v>
      </c>
      <c r="Z76" s="57">
        <f>'Base-case'!L25-Z28</f>
        <v>0</v>
      </c>
      <c r="AA76" s="57">
        <f>'Base-case'!L25-AA28</f>
        <v>0</v>
      </c>
      <c r="AB76" s="57">
        <f>'Base-case'!L25-AB28</f>
        <v>0</v>
      </c>
      <c r="AC76" s="57">
        <f>'Base-case'!M25-AC28</f>
        <v>0</v>
      </c>
      <c r="AD76" s="57">
        <f>'Base-case'!M25-AD28</f>
        <v>0</v>
      </c>
      <c r="AE76" s="57">
        <f>'Base-case'!M25-AE28</f>
        <v>0</v>
      </c>
      <c r="AF76" s="57">
        <f>'Base-case'!N25-AF28</f>
        <v>0</v>
      </c>
      <c r="AG76" s="57">
        <f>'Base-case'!N25-AG28</f>
        <v>0</v>
      </c>
      <c r="AH76" s="57">
        <f>'Base-case'!N25-AH28</f>
        <v>0</v>
      </c>
      <c r="AI76" s="57">
        <f>'Base-case'!O25-AI28</f>
        <v>0</v>
      </c>
      <c r="AJ76" s="57">
        <f>'Base-case'!O25-AJ28</f>
        <v>0</v>
      </c>
      <c r="AK76" s="57">
        <f>'Base-case'!O25-AK28</f>
        <v>0</v>
      </c>
      <c r="AL76" s="57">
        <f>'Base-case'!P25-AL28</f>
        <v>0</v>
      </c>
      <c r="AM76" s="57">
        <f>'Base-case'!P25-AM28</f>
        <v>0</v>
      </c>
      <c r="AN76" s="57">
        <f>'Base-case'!P25-AN28</f>
        <v>0</v>
      </c>
      <c r="AO76" s="57">
        <f>'Base-case'!Q25-AO28</f>
        <v>0</v>
      </c>
      <c r="AP76" s="57">
        <f>'Base-case'!Q25-AP28</f>
        <v>0</v>
      </c>
      <c r="AQ76" s="57">
        <f>'Base-case'!Q25-AQ28</f>
        <v>0</v>
      </c>
      <c r="AR76" s="57">
        <f>'Base-case'!R25-AR28</f>
        <v>0</v>
      </c>
      <c r="AS76" s="57">
        <f>'Base-case'!R25-AS28</f>
        <v>0</v>
      </c>
      <c r="AT76" s="57">
        <f>'Base-case'!R25-AT28</f>
        <v>0</v>
      </c>
      <c r="AU76" s="57">
        <f>'Base-case'!S25-AU28</f>
        <v>0</v>
      </c>
      <c r="AV76" s="57">
        <f>'Base-case'!S25-AV28</f>
        <v>0</v>
      </c>
      <c r="AW76" s="58">
        <f>'Base-case'!S25-AW28</f>
        <v>0</v>
      </c>
    </row>
    <row r="77" spans="1:49" ht="22.5" customHeight="1">
      <c r="A77" s="490"/>
      <c r="B77" s="496"/>
      <c r="C77" s="400"/>
      <c r="D77" s="15" t="s">
        <v>131</v>
      </c>
      <c r="E77" s="81">
        <f>E76*$E$5</f>
        <v>3138.6419999999998</v>
      </c>
      <c r="F77" s="57">
        <f>F76*$E$5</f>
        <v>3138.6419999999998</v>
      </c>
      <c r="G77" s="57">
        <f>G76*$E$5</f>
        <v>0</v>
      </c>
      <c r="H77" s="57">
        <f>H76*$H$5</f>
        <v>6808.2300000000041</v>
      </c>
      <c r="I77" s="57">
        <f>I76*$H$5</f>
        <v>13303.719000000006</v>
      </c>
      <c r="J77" s="57">
        <f>J76*$H$5</f>
        <v>6808.2300000000041</v>
      </c>
      <c r="K77" s="57">
        <f>K76*$K$5</f>
        <v>3108.4560000000015</v>
      </c>
      <c r="L77" s="57">
        <f>L76*$K$5</f>
        <v>7053.228000000001</v>
      </c>
      <c r="M77" s="57">
        <f>M76*$K$5</f>
        <v>5562.8819999999996</v>
      </c>
      <c r="N77" s="57">
        <f>N76*$N$5</f>
        <v>8598.3300000000017</v>
      </c>
      <c r="O77" s="57">
        <f>O76*$N$5</f>
        <v>8875.1520000000037</v>
      </c>
      <c r="P77" s="57">
        <f>P76*$N$5</f>
        <v>4171.5180000000009</v>
      </c>
      <c r="Q77" s="57">
        <f>Q76*$Q$5</f>
        <v>18873.737999999998</v>
      </c>
      <c r="R77" s="57">
        <f>R76*$Q$5</f>
        <v>66946.932000000001</v>
      </c>
      <c r="S77" s="57">
        <f>S76*$Q$5</f>
        <v>66946.932000000001</v>
      </c>
      <c r="T77" s="57">
        <f>T76*$T$5</f>
        <v>5657.6520000000046</v>
      </c>
      <c r="U77" s="57">
        <f>U76*$T$5</f>
        <v>-133.61399999999344</v>
      </c>
      <c r="V77" s="57">
        <f>V76*$T$5</f>
        <v>30666.636000000006</v>
      </c>
      <c r="W77" s="57">
        <f>W76*$W$5</f>
        <v>439.45200000000006</v>
      </c>
      <c r="X77" s="57">
        <f>X76*$W$5</f>
        <v>-298.11600000000294</v>
      </c>
      <c r="Y77" s="57">
        <f>Y76*$W$5</f>
        <v>46070.154000000002</v>
      </c>
      <c r="Z77" s="57">
        <f>Z76*$Z$5</f>
        <v>0</v>
      </c>
      <c r="AA77" s="57">
        <f>AA76*$Z$5</f>
        <v>0</v>
      </c>
      <c r="AB77" s="57">
        <f>AB76*$Z$5</f>
        <v>0</v>
      </c>
      <c r="AC77" s="57">
        <f>AC76*$AC$5</f>
        <v>0</v>
      </c>
      <c r="AD77" s="57">
        <f>AD76*$AC$5</f>
        <v>0</v>
      </c>
      <c r="AE77" s="57">
        <f>AE76*$AC$5</f>
        <v>0</v>
      </c>
      <c r="AF77" s="57">
        <f>AF76*$AF$5</f>
        <v>0</v>
      </c>
      <c r="AG77" s="57">
        <f>AG76*$AF$5</f>
        <v>0</v>
      </c>
      <c r="AH77" s="57">
        <f>AH76*$AF$5</f>
        <v>0</v>
      </c>
      <c r="AI77" s="57">
        <f>AI76*$AI$5</f>
        <v>0</v>
      </c>
      <c r="AJ77" s="57">
        <f>AJ76*$AI$5</f>
        <v>0</v>
      </c>
      <c r="AK77" s="57">
        <f>AK76*$AI$5</f>
        <v>0</v>
      </c>
      <c r="AL77" s="57">
        <f>AL76*$AL$5</f>
        <v>0</v>
      </c>
      <c r="AM77" s="57">
        <f>AM76*$AL$5</f>
        <v>0</v>
      </c>
      <c r="AN77" s="57">
        <f>AN76*$AL$5</f>
        <v>0</v>
      </c>
      <c r="AO77" s="57">
        <f>AO76*$AO$5</f>
        <v>0</v>
      </c>
      <c r="AP77" s="57">
        <f>AP76*$AO$5</f>
        <v>0</v>
      </c>
      <c r="AQ77" s="57">
        <f>AQ76*$AO$5</f>
        <v>0</v>
      </c>
      <c r="AR77" s="57">
        <f>AR76*$AR$5</f>
        <v>0</v>
      </c>
      <c r="AS77" s="57">
        <f>AS76*$AR$5</f>
        <v>0</v>
      </c>
      <c r="AT77" s="57">
        <f>AT76*$AR$5</f>
        <v>0</v>
      </c>
      <c r="AU77" s="57">
        <f>AU76*$AU$5</f>
        <v>0</v>
      </c>
      <c r="AV77" s="57">
        <f>AV76*$AU$5</f>
        <v>0</v>
      </c>
      <c r="AW77" s="58">
        <f>AW76*$AU$5</f>
        <v>0</v>
      </c>
    </row>
    <row r="78" spans="1:49" ht="22.5" customHeight="1">
      <c r="A78" s="490"/>
      <c r="B78" s="496"/>
      <c r="C78" s="400"/>
      <c r="D78" s="15" t="s">
        <v>21</v>
      </c>
      <c r="E78" s="81">
        <f>IFERROR(100*E76/'Base-case'!E25,"")</f>
        <v>14.184494664819534</v>
      </c>
      <c r="F78" s="57">
        <f>IFERROR(100*F76/'Base-case'!E25,"")</f>
        <v>14.184494664819534</v>
      </c>
      <c r="G78" s="57">
        <f>IFERROR(100*G76/'Base-case'!E25,"")</f>
        <v>0</v>
      </c>
      <c r="H78" s="57">
        <f>IFERROR(100*H76/'Base-case'!F25,"")</f>
        <v>15.656698828505478</v>
      </c>
      <c r="I78" s="57">
        <f>IFERROR(100*I76/'Base-case'!F25,"")</f>
        <v>30.594195801561646</v>
      </c>
      <c r="J78" s="57">
        <f>IFERROR(100*J76/'Base-case'!F25,"")</f>
        <v>15.656698828505478</v>
      </c>
      <c r="K78" s="57">
        <f>IFERROR(100*K76/'Base-case'!G25,"")</f>
        <v>10.875776753477485</v>
      </c>
      <c r="L78" s="57">
        <f>IFERROR(100*L76/'Base-case'!G25,"")</f>
        <v>24.677631955986019</v>
      </c>
      <c r="M78" s="57">
        <f>IFERROR(100*M76/'Base-case'!G25,"")</f>
        <v>19.463252089763635</v>
      </c>
      <c r="N78" s="57">
        <f>IFERROR(100*N76/'Base-case'!H25,"")</f>
        <v>26.107128393500396</v>
      </c>
      <c r="O78" s="57">
        <f>IFERROR(100*O76/'Base-case'!H25,"")</f>
        <v>26.947643644269515</v>
      </c>
      <c r="P78" s="57">
        <f>IFERROR(100*P76/'Base-case'!H25,"")</f>
        <v>12.665989328369344</v>
      </c>
      <c r="Q78" s="57">
        <f>IFERROR(100*Q76/'Base-case'!I25,"")</f>
        <v>28.192088025781374</v>
      </c>
      <c r="R78" s="57">
        <f>IFERROR(100*R76/'Base-case'!I25,"")</f>
        <v>100</v>
      </c>
      <c r="S78" s="57">
        <f>IFERROR(100*S76/'Base-case'!I25,"")</f>
        <v>100</v>
      </c>
      <c r="T78" s="57">
        <f>IFERROR(100*T76/'Base-case'!J25,"")</f>
        <v>18.448883666274984</v>
      </c>
      <c r="U78" s="57">
        <f>IFERROR(100*U76/'Base-case'!J25,"")</f>
        <v>-0.43569826178519683</v>
      </c>
      <c r="V78" s="57">
        <f>IFERROR(100*V76/'Base-case'!J25,"")</f>
        <v>100</v>
      </c>
      <c r="W78" s="57">
        <f>IFERROR(100*W76/'Base-case'!K25,"")</f>
        <v>0.95387569140750006</v>
      </c>
      <c r="X78" s="57">
        <f>IFERROR(100*X76/'Base-case'!K25,"")</f>
        <v>-0.64709139023065321</v>
      </c>
      <c r="Y78" s="57">
        <f>IFERROR(100*Y76/'Base-case'!K25,"")</f>
        <v>100</v>
      </c>
      <c r="Z78" s="57" t="str">
        <f>IFERROR(100*Z76/'Base-case'!L25,"")</f>
        <v/>
      </c>
      <c r="AA78" s="57" t="str">
        <f>IFERROR(100*AA76/'Base-case'!L25,"")</f>
        <v/>
      </c>
      <c r="AB78" s="57" t="str">
        <f>IFERROR(100*AB76/'Base-case'!L25,"")</f>
        <v/>
      </c>
      <c r="AC78" s="57" t="str">
        <f>IFERROR(100*AC76/'Base-case'!M25,"")</f>
        <v/>
      </c>
      <c r="AD78" s="57" t="str">
        <f>IFERROR(100*AD76/'Base-case'!M25,"")</f>
        <v/>
      </c>
      <c r="AE78" s="57" t="str">
        <f>IFERROR(100*AE76/'Base-case'!M25,"")</f>
        <v/>
      </c>
      <c r="AF78" s="57" t="str">
        <f>IFERROR(100*AF76/'Base-case'!N25,"")</f>
        <v/>
      </c>
      <c r="AG78" s="57" t="str">
        <f>IFERROR(100*AG76/'Base-case'!N25,"")</f>
        <v/>
      </c>
      <c r="AH78" s="57" t="str">
        <f>IFERROR(100*AH76/'Base-case'!N25,"")</f>
        <v/>
      </c>
      <c r="AI78" s="57" t="str">
        <f>IFERROR(100*AI76/'Base-case'!O25,"")</f>
        <v/>
      </c>
      <c r="AJ78" s="57" t="str">
        <f>IFERROR(100*AJ76/'Base-case'!O25,"")</f>
        <v/>
      </c>
      <c r="AK78" s="57" t="str">
        <f>IFERROR(100*AK76/'Base-case'!O25,"")</f>
        <v/>
      </c>
      <c r="AL78" s="57" t="str">
        <f>IFERROR(100*AL76/'Base-case'!P25,"")</f>
        <v/>
      </c>
      <c r="AM78" s="57" t="str">
        <f>IFERROR(100*AM76/'Base-case'!P25,"")</f>
        <v/>
      </c>
      <c r="AN78" s="57" t="str">
        <f>IFERROR(100*AN76/'Base-case'!P25,"")</f>
        <v/>
      </c>
      <c r="AO78" s="57" t="str">
        <f>IFERROR(100*AO76/'Base-case'!Q25,"")</f>
        <v/>
      </c>
      <c r="AP78" s="57" t="str">
        <f>IFERROR(100*AP76/'Base-case'!Q25,"")</f>
        <v/>
      </c>
      <c r="AQ78" s="57" t="str">
        <f>IFERROR(100*AQ76/'Base-case'!Q25,"")</f>
        <v/>
      </c>
      <c r="AR78" s="57" t="str">
        <f>IFERROR(100*AR76/'Base-case'!R25,"")</f>
        <v/>
      </c>
      <c r="AS78" s="57" t="str">
        <f>IFERROR(100*AS76/'Base-case'!R25,"")</f>
        <v/>
      </c>
      <c r="AT78" s="57" t="str">
        <f>IFERROR(100*AT76/'Base-case'!R25,"")</f>
        <v/>
      </c>
      <c r="AU78" s="57" t="str">
        <f>IFERROR(100*AU76/'Base-case'!S25,"")</f>
        <v/>
      </c>
      <c r="AV78" s="57" t="str">
        <f>IFERROR(100*AV76/'Base-case'!S25,"")</f>
        <v/>
      </c>
      <c r="AW78" s="58" t="str">
        <f>IFERROR(100*AW76/'Base-case'!S25,"")</f>
        <v/>
      </c>
    </row>
    <row r="79" spans="1:49" ht="22.5" customHeight="1">
      <c r="A79" s="490"/>
      <c r="B79" s="496"/>
      <c r="C79" s="391" t="s">
        <v>164</v>
      </c>
      <c r="D79" s="16" t="s">
        <v>130</v>
      </c>
      <c r="E79" s="81">
        <f>'Base-case'!E27-E30</f>
        <v>0</v>
      </c>
      <c r="F79" s="57">
        <f>'Base-case'!E27-F30</f>
        <v>0</v>
      </c>
      <c r="G79" s="57">
        <f>'Base-case'!E27-G30</f>
        <v>0</v>
      </c>
      <c r="H79" s="57">
        <f>'Base-case'!F27-H30</f>
        <v>0</v>
      </c>
      <c r="I79" s="57">
        <f>'Base-case'!F27-I30</f>
        <v>0</v>
      </c>
      <c r="J79" s="57">
        <f>'Base-case'!F27-J30</f>
        <v>0</v>
      </c>
      <c r="K79" s="57">
        <f>'Base-case'!G27-K30</f>
        <v>0</v>
      </c>
      <c r="L79" s="57">
        <f>'Base-case'!G27-L30</f>
        <v>0</v>
      </c>
      <c r="M79" s="57">
        <f>'Base-case'!G27-M30</f>
        <v>0</v>
      </c>
      <c r="N79" s="57">
        <f>'Base-case'!H27-N30</f>
        <v>0</v>
      </c>
      <c r="O79" s="57">
        <f>'Base-case'!H27-O30</f>
        <v>0</v>
      </c>
      <c r="P79" s="57">
        <f>'Base-case'!H27-P30</f>
        <v>0</v>
      </c>
      <c r="Q79" s="57">
        <f>'Base-case'!I27-Q30</f>
        <v>0</v>
      </c>
      <c r="R79" s="57">
        <f>'Base-case'!I27-R30</f>
        <v>0</v>
      </c>
      <c r="S79" s="57">
        <f>'Base-case'!I27-S30</f>
        <v>0</v>
      </c>
      <c r="T79" s="57">
        <f>'Base-case'!J27-T30</f>
        <v>0</v>
      </c>
      <c r="U79" s="57">
        <f>'Base-case'!J27-U30</f>
        <v>0</v>
      </c>
      <c r="V79" s="57">
        <f>'Base-case'!J27-V30</f>
        <v>0</v>
      </c>
      <c r="W79" s="57">
        <f>'Base-case'!K27-W30</f>
        <v>0</v>
      </c>
      <c r="X79" s="57">
        <f>'Base-case'!K27-X30</f>
        <v>0</v>
      </c>
      <c r="Y79" s="57">
        <f>'Base-case'!K27-Y30</f>
        <v>0</v>
      </c>
      <c r="Z79" s="57">
        <f>'Base-case'!L27-Z30</f>
        <v>0</v>
      </c>
      <c r="AA79" s="57">
        <f>'Base-case'!L27-AA30</f>
        <v>0</v>
      </c>
      <c r="AB79" s="57">
        <f>'Base-case'!L27-AB30</f>
        <v>0</v>
      </c>
      <c r="AC79" s="57">
        <f>'Base-case'!M27-AC30</f>
        <v>0</v>
      </c>
      <c r="AD79" s="57">
        <f>'Base-case'!M27-AD30</f>
        <v>0</v>
      </c>
      <c r="AE79" s="57">
        <f>'Base-case'!M27-AE30</f>
        <v>0</v>
      </c>
      <c r="AF79" s="57">
        <f>'Base-case'!N27-AF30</f>
        <v>0</v>
      </c>
      <c r="AG79" s="57">
        <f>'Base-case'!N27-AG30</f>
        <v>0</v>
      </c>
      <c r="AH79" s="57">
        <f>'Base-case'!N27-AH30</f>
        <v>0</v>
      </c>
      <c r="AI79" s="57">
        <f>'Base-case'!O27-AI30</f>
        <v>0</v>
      </c>
      <c r="AJ79" s="57">
        <f>'Base-case'!O27-AJ30</f>
        <v>0</v>
      </c>
      <c r="AK79" s="57">
        <f>'Base-case'!O27-AK30</f>
        <v>0</v>
      </c>
      <c r="AL79" s="57">
        <f>'Base-case'!P27-AL30</f>
        <v>0</v>
      </c>
      <c r="AM79" s="57">
        <f>'Base-case'!P27-AM30</f>
        <v>0</v>
      </c>
      <c r="AN79" s="57">
        <f>'Base-case'!P27-AN30</f>
        <v>0</v>
      </c>
      <c r="AO79" s="57">
        <f>'Base-case'!Q27-AO30</f>
        <v>0</v>
      </c>
      <c r="AP79" s="57">
        <f>'Base-case'!Q27-AP30</f>
        <v>0</v>
      </c>
      <c r="AQ79" s="57">
        <f>'Base-case'!Q27-AQ30</f>
        <v>0</v>
      </c>
      <c r="AR79" s="57">
        <f>'Base-case'!R27-AR30</f>
        <v>0</v>
      </c>
      <c r="AS79" s="57">
        <f>'Base-case'!R27-AS30</f>
        <v>0</v>
      </c>
      <c r="AT79" s="57">
        <f>'Base-case'!R27-AT30</f>
        <v>0</v>
      </c>
      <c r="AU79" s="57">
        <f>'Base-case'!S27-AU30</f>
        <v>0</v>
      </c>
      <c r="AV79" s="57">
        <f>'Base-case'!S27-AV30</f>
        <v>0</v>
      </c>
      <c r="AW79" s="58">
        <f>'Base-case'!S27-AW30</f>
        <v>0</v>
      </c>
    </row>
    <row r="80" spans="1:49" ht="22.5" customHeight="1">
      <c r="A80" s="490"/>
      <c r="B80" s="496"/>
      <c r="C80" s="391"/>
      <c r="D80" s="16" t="s">
        <v>131</v>
      </c>
      <c r="E80" s="81">
        <f>E79*$E$5</f>
        <v>0</v>
      </c>
      <c r="F80" s="57">
        <f>F79*$E$5</f>
        <v>0</v>
      </c>
      <c r="G80" s="57">
        <f>G79*$E$5</f>
        <v>0</v>
      </c>
      <c r="H80" s="57">
        <f>H79*$H$5</f>
        <v>0</v>
      </c>
      <c r="I80" s="57">
        <f>I79*$H$5</f>
        <v>0</v>
      </c>
      <c r="J80" s="57">
        <f>J79*$H$5</f>
        <v>0</v>
      </c>
      <c r="K80" s="57">
        <f>K79*$K$5</f>
        <v>0</v>
      </c>
      <c r="L80" s="57">
        <f>L79*$K$5</f>
        <v>0</v>
      </c>
      <c r="M80" s="57">
        <f>M79*$K$5</f>
        <v>0</v>
      </c>
      <c r="N80" s="57">
        <f>N79*$N$5</f>
        <v>0</v>
      </c>
      <c r="O80" s="57">
        <f>O79*$N$5</f>
        <v>0</v>
      </c>
      <c r="P80" s="57">
        <f>P79*$N$5</f>
        <v>0</v>
      </c>
      <c r="Q80" s="57">
        <f>Q79*$Q$5</f>
        <v>0</v>
      </c>
      <c r="R80" s="57">
        <f>R79*$Q$5</f>
        <v>0</v>
      </c>
      <c r="S80" s="57">
        <f>S79*$Q$5</f>
        <v>0</v>
      </c>
      <c r="T80" s="57">
        <f>T79*$T$5</f>
        <v>0</v>
      </c>
      <c r="U80" s="57">
        <f>U79*$T$5</f>
        <v>0</v>
      </c>
      <c r="V80" s="57">
        <f>V79*$T$5</f>
        <v>0</v>
      </c>
      <c r="W80" s="57">
        <f>W79*$W$5</f>
        <v>0</v>
      </c>
      <c r="X80" s="57">
        <f>X79*$W$5</f>
        <v>0</v>
      </c>
      <c r="Y80" s="57">
        <f>Y79*$W$5</f>
        <v>0</v>
      </c>
      <c r="Z80" s="57">
        <f>Z79*$Z$5</f>
        <v>0</v>
      </c>
      <c r="AA80" s="57">
        <f>AA79*$Z$5</f>
        <v>0</v>
      </c>
      <c r="AB80" s="57">
        <f>AB79*$Z$5</f>
        <v>0</v>
      </c>
      <c r="AC80" s="57">
        <f>AC79*$AC$5</f>
        <v>0</v>
      </c>
      <c r="AD80" s="57">
        <f>AD79*$AC$5</f>
        <v>0</v>
      </c>
      <c r="AE80" s="57">
        <f>AE79*$AC$5</f>
        <v>0</v>
      </c>
      <c r="AF80" s="57">
        <f>AF79*$AF$5</f>
        <v>0</v>
      </c>
      <c r="AG80" s="57">
        <f>AG79*$AF$5</f>
        <v>0</v>
      </c>
      <c r="AH80" s="57">
        <f>AH79*$AF$5</f>
        <v>0</v>
      </c>
      <c r="AI80" s="57">
        <f>AI79*$AI$5</f>
        <v>0</v>
      </c>
      <c r="AJ80" s="57">
        <f>AJ79*$AI$5</f>
        <v>0</v>
      </c>
      <c r="AK80" s="57">
        <f>AK79*$AI$5</f>
        <v>0</v>
      </c>
      <c r="AL80" s="57">
        <f>AL79*$AL$5</f>
        <v>0</v>
      </c>
      <c r="AM80" s="57">
        <f>AM79*$AL$5</f>
        <v>0</v>
      </c>
      <c r="AN80" s="57">
        <f>AN79*$AL$5</f>
        <v>0</v>
      </c>
      <c r="AO80" s="57">
        <f>AO79*$AO$5</f>
        <v>0</v>
      </c>
      <c r="AP80" s="57">
        <f>AP79*$AO$5</f>
        <v>0</v>
      </c>
      <c r="AQ80" s="57">
        <f>AQ79*$AO$5</f>
        <v>0</v>
      </c>
      <c r="AR80" s="57">
        <f>AR79*$AR$5</f>
        <v>0</v>
      </c>
      <c r="AS80" s="57">
        <f>AS79*$AR$5</f>
        <v>0</v>
      </c>
      <c r="AT80" s="57">
        <f>AT79*$AR$5</f>
        <v>0</v>
      </c>
      <c r="AU80" s="57">
        <f>AU79*$AU$5</f>
        <v>0</v>
      </c>
      <c r="AV80" s="57">
        <f>AV79*$AU$5</f>
        <v>0</v>
      </c>
      <c r="AW80" s="58">
        <f>AW79*$AU$5</f>
        <v>0</v>
      </c>
    </row>
    <row r="81" spans="1:49" ht="22.5" customHeight="1">
      <c r="A81" s="490"/>
      <c r="B81" s="496"/>
      <c r="C81" s="391"/>
      <c r="D81" s="16" t="s">
        <v>21</v>
      </c>
      <c r="E81" s="81" t="str">
        <f>IFERROR(100*E79/'Base-case'!E27,"")</f>
        <v/>
      </c>
      <c r="F81" s="57" t="str">
        <f>IFERROR(100*F79/'Base-case'!E27,"")</f>
        <v/>
      </c>
      <c r="G81" s="57" t="str">
        <f>IFERROR(100*G79/'Base-case'!E27,"")</f>
        <v/>
      </c>
      <c r="H81" s="57" t="str">
        <f>IFERROR(100*H79/'Base-case'!F27,"")</f>
        <v/>
      </c>
      <c r="I81" s="57" t="str">
        <f>IFERROR(100*I79/'Base-case'!F27,"")</f>
        <v/>
      </c>
      <c r="J81" s="57" t="str">
        <f>IFERROR(100*J79/'Base-case'!F27,"")</f>
        <v/>
      </c>
      <c r="K81" s="57" t="str">
        <f>IFERROR(100*K79/'Base-case'!G27,"")</f>
        <v/>
      </c>
      <c r="L81" s="57" t="str">
        <f>IFERROR(100*L79/'Base-case'!G27,"")</f>
        <v/>
      </c>
      <c r="M81" s="57" t="str">
        <f>IFERROR(100*M79/'Base-case'!G27,"")</f>
        <v/>
      </c>
      <c r="N81" s="57" t="str">
        <f>IFERROR(100*N79/'Base-case'!H27,"")</f>
        <v/>
      </c>
      <c r="O81" s="57" t="str">
        <f>IFERROR(100*O79/'Base-case'!H27,"")</f>
        <v/>
      </c>
      <c r="P81" s="57" t="str">
        <f>IFERROR(100*P79/'Base-case'!H27,"")</f>
        <v/>
      </c>
      <c r="Q81" s="57" t="str">
        <f>IFERROR(100*Q79/'Base-case'!I27,"")</f>
        <v/>
      </c>
      <c r="R81" s="57" t="str">
        <f>IFERROR(100*R79/'Base-case'!I27,"")</f>
        <v/>
      </c>
      <c r="S81" s="57" t="str">
        <f>IFERROR(100*S79/'Base-case'!I27,"")</f>
        <v/>
      </c>
      <c r="T81" s="57" t="str">
        <f>IFERROR(100*T79/'Base-case'!J27,"")</f>
        <v/>
      </c>
      <c r="U81" s="57" t="str">
        <f>IFERROR(100*U79/'Base-case'!J27,"")</f>
        <v/>
      </c>
      <c r="V81" s="57" t="str">
        <f>IFERROR(100*V79/'Base-case'!J27,"")</f>
        <v/>
      </c>
      <c r="W81" s="57" t="str">
        <f>IFERROR(100*W79/'Base-case'!K27,"")</f>
        <v/>
      </c>
      <c r="X81" s="57" t="str">
        <f>IFERROR(100*X79/'Base-case'!K27,"")</f>
        <v/>
      </c>
      <c r="Y81" s="57" t="str">
        <f>IFERROR(100*Y79/'Base-case'!K27,"")</f>
        <v/>
      </c>
      <c r="Z81" s="57" t="str">
        <f>IFERROR(100*Z79/'Base-case'!L27,"")</f>
        <v/>
      </c>
      <c r="AA81" s="57" t="str">
        <f>IFERROR(100*AA79/'Base-case'!L27,"")</f>
        <v/>
      </c>
      <c r="AB81" s="57" t="str">
        <f>IFERROR(100*AB79/'Base-case'!L27,"")</f>
        <v/>
      </c>
      <c r="AC81" s="57" t="str">
        <f>IFERROR(100*AC79/'Base-case'!M27,"")</f>
        <v/>
      </c>
      <c r="AD81" s="57" t="str">
        <f>IFERROR(100*AD79/'Base-case'!M27,"")</f>
        <v/>
      </c>
      <c r="AE81" s="57" t="str">
        <f>IFERROR(100*AE79/'Base-case'!M27,"")</f>
        <v/>
      </c>
      <c r="AF81" s="57" t="str">
        <f>IFERROR(100*AF79/'Base-case'!N27,"")</f>
        <v/>
      </c>
      <c r="AG81" s="57" t="str">
        <f>IFERROR(100*AG79/'Base-case'!N27,"")</f>
        <v/>
      </c>
      <c r="AH81" s="57" t="str">
        <f>IFERROR(100*AH79/'Base-case'!N27,"")</f>
        <v/>
      </c>
      <c r="AI81" s="57" t="str">
        <f>IFERROR(100*AI79/'Base-case'!O27,"")</f>
        <v/>
      </c>
      <c r="AJ81" s="57" t="str">
        <f>IFERROR(100*AJ79/'Base-case'!O27,"")</f>
        <v/>
      </c>
      <c r="AK81" s="57" t="str">
        <f>IFERROR(100*AK79/'Base-case'!O27,"")</f>
        <v/>
      </c>
      <c r="AL81" s="57" t="str">
        <f>IFERROR(100*AL79/'Base-case'!P27,"")</f>
        <v/>
      </c>
      <c r="AM81" s="57" t="str">
        <f>IFERROR(100*AM79/'Base-case'!P27,"")</f>
        <v/>
      </c>
      <c r="AN81" s="57" t="str">
        <f>IFERROR(100*AN79/'Base-case'!P27,"")</f>
        <v/>
      </c>
      <c r="AO81" s="57" t="str">
        <f>IFERROR(100*AO79/'Base-case'!Q27,"")</f>
        <v/>
      </c>
      <c r="AP81" s="57" t="str">
        <f>IFERROR(100*AP79/'Base-case'!Q27,"")</f>
        <v/>
      </c>
      <c r="AQ81" s="57" t="str">
        <f>IFERROR(100*AQ79/'Base-case'!Q27,"")</f>
        <v/>
      </c>
      <c r="AR81" s="57" t="str">
        <f>IFERROR(100*AR79/'Base-case'!R27,"")</f>
        <v/>
      </c>
      <c r="AS81" s="57" t="str">
        <f>IFERROR(100*AS79/'Base-case'!R27,"")</f>
        <v/>
      </c>
      <c r="AT81" s="57" t="str">
        <f>IFERROR(100*AT79/'Base-case'!R27,"")</f>
        <v/>
      </c>
      <c r="AU81" s="57" t="str">
        <f>IFERROR(100*AU79/'Base-case'!S27,"")</f>
        <v/>
      </c>
      <c r="AV81" s="57" t="str">
        <f>IFERROR(100*AV79/'Base-case'!S27,"")</f>
        <v/>
      </c>
      <c r="AW81" s="58" t="str">
        <f>IFERROR(100*AW79/'Base-case'!S27,"")</f>
        <v/>
      </c>
    </row>
    <row r="82" spans="1:49" ht="55.5" customHeight="1">
      <c r="A82" s="490"/>
      <c r="B82" s="496"/>
      <c r="C82" s="391" t="s">
        <v>60</v>
      </c>
      <c r="D82" s="396"/>
      <c r="E82" s="81">
        <f>-('Base-case'!E29-E32)</f>
        <v>0</v>
      </c>
      <c r="F82" s="57">
        <f>-('Base-case'!E29-F32)</f>
        <v>0</v>
      </c>
      <c r="G82" s="57">
        <f>-('Base-case'!E29-G32)</f>
        <v>0</v>
      </c>
      <c r="H82" s="57">
        <f>-('Base-case'!F29-H32)</f>
        <v>0</v>
      </c>
      <c r="I82" s="57">
        <f>-('Base-case'!F29-I32)</f>
        <v>0</v>
      </c>
      <c r="J82" s="57">
        <f>-('Base-case'!F29-J32)</f>
        <v>0</v>
      </c>
      <c r="K82" s="57">
        <f>-('Base-case'!G29-K32)</f>
        <v>0</v>
      </c>
      <c r="L82" s="57">
        <f>-('Base-case'!G29-L32)</f>
        <v>0</v>
      </c>
      <c r="M82" s="57">
        <f>-('Base-case'!G29-M32)</f>
        <v>0</v>
      </c>
      <c r="N82" s="57">
        <f>-('Base-case'!H29-N32)</f>
        <v>0</v>
      </c>
      <c r="O82" s="57">
        <f>-('Base-case'!H29-O32)</f>
        <v>0</v>
      </c>
      <c r="P82" s="57">
        <f>-('Base-case'!H29-P32)</f>
        <v>0</v>
      </c>
      <c r="Q82" s="57">
        <f>-('Base-case'!I29-Q32)</f>
        <v>0</v>
      </c>
      <c r="R82" s="57">
        <f>-('Base-case'!I29-R32)</f>
        <v>0</v>
      </c>
      <c r="S82" s="57">
        <f>-('Base-case'!I29-S32)</f>
        <v>0</v>
      </c>
      <c r="T82" s="57">
        <f>-('Base-case'!J29-T32)</f>
        <v>0</v>
      </c>
      <c r="U82" s="57">
        <f>-('Base-case'!J29-U32)</f>
        <v>0</v>
      </c>
      <c r="V82" s="57">
        <f>-('Base-case'!J29-V32)</f>
        <v>0</v>
      </c>
      <c r="W82" s="57">
        <f>-('Base-case'!K29-W32)</f>
        <v>0</v>
      </c>
      <c r="X82" s="57">
        <f>-('Base-case'!K29-X32)</f>
        <v>0</v>
      </c>
      <c r="Y82" s="57">
        <f>-('Base-case'!K29-Y32)</f>
        <v>0</v>
      </c>
      <c r="Z82" s="57">
        <f>-('Base-case'!L29-Z32)</f>
        <v>0</v>
      </c>
      <c r="AA82" s="57">
        <f>-('Base-case'!L29-AA32)</f>
        <v>0</v>
      </c>
      <c r="AB82" s="57">
        <f>-('Base-case'!L29-AB32)</f>
        <v>0</v>
      </c>
      <c r="AC82" s="57">
        <f>-('Base-case'!M29-AC32)</f>
        <v>0</v>
      </c>
      <c r="AD82" s="57">
        <f>-('Base-case'!M29-AD32)</f>
        <v>0</v>
      </c>
      <c r="AE82" s="57">
        <f>-('Base-case'!M29-AE32)</f>
        <v>0</v>
      </c>
      <c r="AF82" s="57">
        <f>-('Base-case'!N29-AF32)</f>
        <v>0</v>
      </c>
      <c r="AG82" s="57">
        <f>-('Base-case'!N29-AG32)</f>
        <v>0</v>
      </c>
      <c r="AH82" s="57">
        <f>-('Base-case'!N29-AH32)</f>
        <v>0</v>
      </c>
      <c r="AI82" s="57">
        <f>-('Base-case'!O29-AI32)</f>
        <v>0</v>
      </c>
      <c r="AJ82" s="57">
        <f>-('Base-case'!O29-AJ32)</f>
        <v>0</v>
      </c>
      <c r="AK82" s="57">
        <f>-('Base-case'!O29-AK32)</f>
        <v>0</v>
      </c>
      <c r="AL82" s="57">
        <f>-('Base-case'!P29-AL32)</f>
        <v>0</v>
      </c>
      <c r="AM82" s="57">
        <f>-('Base-case'!P29-AM32)</f>
        <v>0</v>
      </c>
      <c r="AN82" s="57">
        <f>-('Base-case'!P29-AN32)</f>
        <v>0</v>
      </c>
      <c r="AO82" s="57">
        <f>-('Base-case'!Q29-AO32)</f>
        <v>0</v>
      </c>
      <c r="AP82" s="57">
        <f>-('Base-case'!Q29-AP32)</f>
        <v>0</v>
      </c>
      <c r="AQ82" s="57">
        <f>-('Base-case'!Q29-AQ32)</f>
        <v>0</v>
      </c>
      <c r="AR82" s="57">
        <f>-('Base-case'!R29-AR32)</f>
        <v>0</v>
      </c>
      <c r="AS82" s="57">
        <f>-('Base-case'!R29-AS32)</f>
        <v>0</v>
      </c>
      <c r="AT82" s="57">
        <f>-('Base-case'!R29-AT32)</f>
        <v>0</v>
      </c>
      <c r="AU82" s="57">
        <f>-('Base-case'!S29-AU32)</f>
        <v>0</v>
      </c>
      <c r="AV82" s="57">
        <f>-('Base-case'!S29-AV32)</f>
        <v>0</v>
      </c>
      <c r="AW82" s="58">
        <f>-('Base-case'!S29-AW32)</f>
        <v>0</v>
      </c>
    </row>
    <row r="83" spans="1:49" ht="51.75" customHeight="1">
      <c r="A83" s="490"/>
      <c r="B83" s="496"/>
      <c r="C83" s="391" t="s">
        <v>59</v>
      </c>
      <c r="D83" s="89" t="s">
        <v>22</v>
      </c>
      <c r="E83" s="81">
        <f>ABS('Base-case'!E30)-ABS(E33)</f>
        <v>0</v>
      </c>
      <c r="F83" s="57">
        <f>ABS('Base-case'!E30)-ABS(F33)</f>
        <v>0</v>
      </c>
      <c r="G83" s="57">
        <f>ABS('Base-case'!E30)-ABS(G33)</f>
        <v>0</v>
      </c>
      <c r="H83" s="57">
        <f>ABS('Base-case'!F30)-ABS(H33)</f>
        <v>0</v>
      </c>
      <c r="I83" s="57">
        <f>ABS('Base-case'!F30)-ABS(I33)</f>
        <v>0</v>
      </c>
      <c r="J83" s="57">
        <f>ABS('Base-case'!F30)-ABS(J33)</f>
        <v>0</v>
      </c>
      <c r="K83" s="57">
        <f>ABS('Base-case'!G30)-ABS(K33)</f>
        <v>0</v>
      </c>
      <c r="L83" s="57">
        <f>ABS('Base-case'!G30)-ABS(L33)</f>
        <v>0</v>
      </c>
      <c r="M83" s="57">
        <f>ABS('Base-case'!G30)-ABS(M33)</f>
        <v>0</v>
      </c>
      <c r="N83" s="57">
        <f>ABS('Base-case'!H30)-ABS(N33)</f>
        <v>0</v>
      </c>
      <c r="O83" s="57">
        <f>ABS('Base-case'!H30)-ABS(O33)</f>
        <v>0</v>
      </c>
      <c r="P83" s="57">
        <f>ABS('Base-case'!H30)-ABS(P33)</f>
        <v>0</v>
      </c>
      <c r="Q83" s="57">
        <f>ABS('Base-case'!I30)-ABS(Q33)</f>
        <v>0</v>
      </c>
      <c r="R83" s="57">
        <f>ABS('Base-case'!I30)-ABS(R33)</f>
        <v>0</v>
      </c>
      <c r="S83" s="57">
        <f>ABS('Base-case'!I30)-ABS(S33)</f>
        <v>0</v>
      </c>
      <c r="T83" s="57">
        <f>ABS('Base-case'!J30)-ABS(T33)</f>
        <v>0</v>
      </c>
      <c r="U83" s="57">
        <f>ABS('Base-case'!J30)-ABS(U33)</f>
        <v>0</v>
      </c>
      <c r="V83" s="57">
        <f>ABS('Base-case'!J30)-ABS(V33)</f>
        <v>0</v>
      </c>
      <c r="W83" s="57">
        <f>ABS('Base-case'!K30)-ABS(W33)</f>
        <v>0</v>
      </c>
      <c r="X83" s="57">
        <f>ABS('Base-case'!K30)-ABS(X33)</f>
        <v>0</v>
      </c>
      <c r="Y83" s="57">
        <f>ABS('Base-case'!K30)-ABS(Y33)</f>
        <v>0</v>
      </c>
      <c r="Z83" s="57">
        <f>ABS('Base-case'!L30)-ABS(Z33)</f>
        <v>0</v>
      </c>
      <c r="AA83" s="57">
        <f>ABS('Base-case'!L30)-ABS(AA33)</f>
        <v>0</v>
      </c>
      <c r="AB83" s="57">
        <f>ABS('Base-case'!L30)-ABS(AB33)</f>
        <v>0</v>
      </c>
      <c r="AC83" s="57">
        <f>ABS('Base-case'!M30)-ABS(AC33)</f>
        <v>0</v>
      </c>
      <c r="AD83" s="57">
        <f>ABS('Base-case'!M30)-ABS(AD33)</f>
        <v>0</v>
      </c>
      <c r="AE83" s="57">
        <f>ABS('Base-case'!M30)-ABS(AE33)</f>
        <v>0</v>
      </c>
      <c r="AF83" s="57">
        <f>ABS('Base-case'!N30)-ABS(AF33)</f>
        <v>0</v>
      </c>
      <c r="AG83" s="57">
        <f>ABS('Base-case'!N30)-ABS(AG33)</f>
        <v>0</v>
      </c>
      <c r="AH83" s="57">
        <f>ABS('Base-case'!N30)-ABS(AH33)</f>
        <v>0</v>
      </c>
      <c r="AI83" s="57">
        <f>ABS('Base-case'!O30)-ABS(AI33)</f>
        <v>0</v>
      </c>
      <c r="AJ83" s="57">
        <f>ABS('Base-case'!O30)-ABS(AJ33)</f>
        <v>0</v>
      </c>
      <c r="AK83" s="57">
        <f>ABS('Base-case'!O30)-ABS(AK33)</f>
        <v>0</v>
      </c>
      <c r="AL83" s="57">
        <f>ABS('Base-case'!P30)-ABS(AL33)</f>
        <v>0</v>
      </c>
      <c r="AM83" s="57">
        <f>ABS('Base-case'!P30)-ABS(AM33)</f>
        <v>0</v>
      </c>
      <c r="AN83" s="57">
        <f>ABS('Base-case'!P30)-ABS(AN33)</f>
        <v>0</v>
      </c>
      <c r="AO83" s="57">
        <f>ABS('Base-case'!Q30)-ABS(AO33)</f>
        <v>0</v>
      </c>
      <c r="AP83" s="57">
        <f>ABS('Base-case'!Q30)-ABS(AP33)</f>
        <v>0</v>
      </c>
      <c r="AQ83" s="57">
        <f>ABS('Base-case'!Q30)-ABS(AQ33)</f>
        <v>0</v>
      </c>
      <c r="AR83" s="57">
        <f>ABS('Base-case'!R30)-ABS(AR33)</f>
        <v>0</v>
      </c>
      <c r="AS83" s="57">
        <f>ABS('Base-case'!R30)-ABS(AS33)</f>
        <v>0</v>
      </c>
      <c r="AT83" s="57">
        <f>ABS('Base-case'!R30)-ABS(AT33)</f>
        <v>0</v>
      </c>
      <c r="AU83" s="57">
        <f>ABS('Base-case'!S30)-ABS(AU33)</f>
        <v>0</v>
      </c>
      <c r="AV83" s="57">
        <f>ABS('Base-case'!S30)-ABS(AV33)</f>
        <v>0</v>
      </c>
      <c r="AW83" s="58">
        <f>ABS('Base-case'!S30)-ABS(AW33)</f>
        <v>0</v>
      </c>
    </row>
    <row r="84" spans="1:49" ht="54.75" customHeight="1">
      <c r="A84" s="490"/>
      <c r="B84" s="496"/>
      <c r="C84" s="391"/>
      <c r="D84" s="89" t="s">
        <v>21</v>
      </c>
      <c r="E84" s="81" t="str">
        <f>IFERROR(100*E83/ABS('Base-case'!E30),"")</f>
        <v/>
      </c>
      <c r="F84" s="57" t="str">
        <f>IFERROR(100*F83/ABS('Base-case'!E30),"")</f>
        <v/>
      </c>
      <c r="G84" s="57" t="str">
        <f>IFERROR(100*G83/ABS('Base-case'!E30),"")</f>
        <v/>
      </c>
      <c r="H84" s="57" t="str">
        <f>IFERROR(100*H83/ABS('Base-case'!F30),"")</f>
        <v/>
      </c>
      <c r="I84" s="57" t="str">
        <f>IFERROR(100*I83/ABS('Base-case'!F30),"")</f>
        <v/>
      </c>
      <c r="J84" s="57" t="str">
        <f>IFERROR(100*J83/ABS('Base-case'!F30),"")</f>
        <v/>
      </c>
      <c r="K84" s="57" t="str">
        <f>IFERROR(100*K83/ABS('Base-case'!G30),"")</f>
        <v/>
      </c>
      <c r="L84" s="57" t="str">
        <f>IFERROR(100*L83/ABS('Base-case'!G30),"")</f>
        <v/>
      </c>
      <c r="M84" s="57" t="str">
        <f>IFERROR(100*M83/ABS('Base-case'!G30),"")</f>
        <v/>
      </c>
      <c r="N84" s="57" t="str">
        <f>IFERROR(100*N83/ABS('Base-case'!H30),"")</f>
        <v/>
      </c>
      <c r="O84" s="57" t="str">
        <f>IFERROR(100*O83/ABS('Base-case'!H30),"")</f>
        <v/>
      </c>
      <c r="P84" s="57" t="str">
        <f>IFERROR(100*P83/ABS('Base-case'!H30),"")</f>
        <v/>
      </c>
      <c r="Q84" s="57" t="str">
        <f>IFERROR(100*Q83/ABS('Base-case'!I30),"")</f>
        <v/>
      </c>
      <c r="R84" s="57" t="str">
        <f>IFERROR(100*R83/ABS('Base-case'!I30),"")</f>
        <v/>
      </c>
      <c r="S84" s="57" t="str">
        <f>IFERROR(100*S83/ABS('Base-case'!I30),"")</f>
        <v/>
      </c>
      <c r="T84" s="57" t="str">
        <f>IFERROR(100*T83/ABS('Base-case'!J30),"")</f>
        <v/>
      </c>
      <c r="U84" s="57" t="str">
        <f>IFERROR(100*U83/ABS('Base-case'!J30),"")</f>
        <v/>
      </c>
      <c r="V84" s="57" t="str">
        <f>IFERROR(100*V83/ABS('Base-case'!J30),"")</f>
        <v/>
      </c>
      <c r="W84" s="57" t="str">
        <f>IFERROR(100*W83/ABS('Base-case'!K30),"")</f>
        <v/>
      </c>
      <c r="X84" s="57" t="str">
        <f>IFERROR(100*X83/ABS('Base-case'!K30),"")</f>
        <v/>
      </c>
      <c r="Y84" s="57" t="str">
        <f>IFERROR(100*Y83/ABS('Base-case'!K30),"")</f>
        <v/>
      </c>
      <c r="Z84" s="57" t="str">
        <f>IFERROR(100*Z83/ABS('Base-case'!L30),"")</f>
        <v/>
      </c>
      <c r="AA84" s="57" t="str">
        <f>IFERROR(100*AA83/ABS('Base-case'!L30),"")</f>
        <v/>
      </c>
      <c r="AB84" s="57" t="str">
        <f>IFERROR(100*AB83/ABS('Base-case'!L30),"")</f>
        <v/>
      </c>
      <c r="AC84" s="57" t="str">
        <f>IFERROR(100*AC83/ABS('Base-case'!M30),"")</f>
        <v/>
      </c>
      <c r="AD84" s="57" t="str">
        <f>IFERROR(100*AD83/ABS('Base-case'!M30),"")</f>
        <v/>
      </c>
      <c r="AE84" s="57" t="str">
        <f>IFERROR(100*AE83/ABS('Base-case'!M30),"")</f>
        <v/>
      </c>
      <c r="AF84" s="57" t="str">
        <f>IFERROR(100*AF83/ABS('Base-case'!N30),"")</f>
        <v/>
      </c>
      <c r="AG84" s="57" t="str">
        <f>IFERROR(100*AG83/ABS('Base-case'!N30),"")</f>
        <v/>
      </c>
      <c r="AH84" s="57" t="str">
        <f>IFERROR(100*AH83/ABS('Base-case'!N30),"")</f>
        <v/>
      </c>
      <c r="AI84" s="57" t="str">
        <f>IFERROR(100*AI83/ABS('Base-case'!O30),"")</f>
        <v/>
      </c>
      <c r="AJ84" s="57" t="str">
        <f>IFERROR(100*AJ83/ABS('Base-case'!O30),"")</f>
        <v/>
      </c>
      <c r="AK84" s="57" t="str">
        <f>IFERROR(100*AK83/ABS('Base-case'!O30),"")</f>
        <v/>
      </c>
      <c r="AL84" s="57" t="str">
        <f>IFERROR(100*AL83/ABS('Base-case'!P30),"")</f>
        <v/>
      </c>
      <c r="AM84" s="57" t="str">
        <f>IFERROR(100*AM83/ABS('Base-case'!P30),"")</f>
        <v/>
      </c>
      <c r="AN84" s="57" t="str">
        <f>IFERROR(100*AN83/ABS('Base-case'!P30),"")</f>
        <v/>
      </c>
      <c r="AO84" s="57" t="str">
        <f>IFERROR(100*AO83/ABS('Base-case'!Q30),"")</f>
        <v/>
      </c>
      <c r="AP84" s="57" t="str">
        <f>IFERROR(100*AP83/ABS('Base-case'!Q30),"")</f>
        <v/>
      </c>
      <c r="AQ84" s="57" t="str">
        <f>IFERROR(100*AQ83/ABS('Base-case'!Q30),"")</f>
        <v/>
      </c>
      <c r="AR84" s="57" t="str">
        <f>IFERROR(100*AR83/ABS('Base-case'!R30),"")</f>
        <v/>
      </c>
      <c r="AS84" s="57" t="str">
        <f>IFERROR(100*AS83/ABS('Base-case'!R30),"")</f>
        <v/>
      </c>
      <c r="AT84" s="57" t="str">
        <f>IFERROR(100*AT83/ABS('Base-case'!R30),"")</f>
        <v/>
      </c>
      <c r="AU84" s="57" t="str">
        <f>IFERROR(100*AU83/ABS('Base-case'!S30),"")</f>
        <v/>
      </c>
      <c r="AV84" s="57" t="str">
        <f>IFERROR(100*AV83/ABS('Base-case'!S30),"")</f>
        <v/>
      </c>
      <c r="AW84" s="58" t="str">
        <f>IFERROR(100*AW83/ABS('Base-case'!S30),"")</f>
        <v/>
      </c>
    </row>
    <row r="85" spans="1:49" ht="47.25" customHeight="1">
      <c r="A85" s="490"/>
      <c r="B85" s="496"/>
      <c r="C85" s="391" t="s">
        <v>61</v>
      </c>
      <c r="D85" s="89" t="s">
        <v>22</v>
      </c>
      <c r="E85" s="81">
        <f>ABS('Base-case'!E31)-ABS(E34)</f>
        <v>0</v>
      </c>
      <c r="F85" s="57">
        <f>ABS('Base-case'!E31)-ABS(F34)</f>
        <v>0</v>
      </c>
      <c r="G85" s="57">
        <f>ABS('Base-case'!E31)-ABS(G34)</f>
        <v>0</v>
      </c>
      <c r="H85" s="57">
        <f>ABS('Base-case'!F31)-ABS(H34)</f>
        <v>0</v>
      </c>
      <c r="I85" s="57">
        <f>ABS('Base-case'!F31)-ABS(I34)</f>
        <v>0</v>
      </c>
      <c r="J85" s="57">
        <f>ABS('Base-case'!F31)-ABS(J34)</f>
        <v>0</v>
      </c>
      <c r="K85" s="57">
        <f>ABS('Base-case'!G31)-ABS(K34)</f>
        <v>0</v>
      </c>
      <c r="L85" s="57">
        <f>ABS('Base-case'!G31)-ABS(L34)</f>
        <v>0</v>
      </c>
      <c r="M85" s="57">
        <f>ABS('Base-case'!G31)-ABS(M34)</f>
        <v>0</v>
      </c>
      <c r="N85" s="57">
        <f>ABS('Base-case'!H31)-ABS(N34)</f>
        <v>0</v>
      </c>
      <c r="O85" s="57">
        <f>ABS('Base-case'!H31)-ABS(O34)</f>
        <v>0</v>
      </c>
      <c r="P85" s="57">
        <f>ABS('Base-case'!H31)-ABS(P34)</f>
        <v>0</v>
      </c>
      <c r="Q85" s="57">
        <f>ABS('Base-case'!I31)-ABS(Q34)</f>
        <v>0</v>
      </c>
      <c r="R85" s="57">
        <f>ABS('Base-case'!I31)-ABS(R34)</f>
        <v>0</v>
      </c>
      <c r="S85" s="57">
        <f>ABS('Base-case'!I31)-ABS(S34)</f>
        <v>0</v>
      </c>
      <c r="T85" s="57">
        <f>ABS('Base-case'!J31)-ABS(T34)</f>
        <v>0</v>
      </c>
      <c r="U85" s="57">
        <f>ABS('Base-case'!J31)-ABS(U34)</f>
        <v>0</v>
      </c>
      <c r="V85" s="57">
        <f>ABS('Base-case'!J31)-ABS(V34)</f>
        <v>0</v>
      </c>
      <c r="W85" s="57">
        <f>ABS('Base-case'!K31)-ABS(W34)</f>
        <v>0</v>
      </c>
      <c r="X85" s="57">
        <f>ABS('Base-case'!K31)-ABS(X34)</f>
        <v>0</v>
      </c>
      <c r="Y85" s="57">
        <f>ABS('Base-case'!K31)-ABS(Y34)</f>
        <v>0</v>
      </c>
      <c r="Z85" s="57">
        <f>ABS('Base-case'!L31)-ABS(Z34)</f>
        <v>0</v>
      </c>
      <c r="AA85" s="57">
        <f>ABS('Base-case'!L31)-ABS(AA34)</f>
        <v>0</v>
      </c>
      <c r="AB85" s="57">
        <f>ABS('Base-case'!L31)-ABS(AB34)</f>
        <v>0</v>
      </c>
      <c r="AC85" s="57">
        <f>ABS('Base-case'!M31)-ABS(AC34)</f>
        <v>0</v>
      </c>
      <c r="AD85" s="57">
        <f>ABS('Base-case'!M31)-ABS(AD34)</f>
        <v>0</v>
      </c>
      <c r="AE85" s="57">
        <f>ABS('Base-case'!M31)-ABS(AE34)</f>
        <v>0</v>
      </c>
      <c r="AF85" s="57">
        <f>ABS('Base-case'!N31)-ABS(AF34)</f>
        <v>0</v>
      </c>
      <c r="AG85" s="57">
        <f>ABS('Base-case'!N31)-ABS(AG34)</f>
        <v>0</v>
      </c>
      <c r="AH85" s="57">
        <f>ABS('Base-case'!N31)-ABS(AH34)</f>
        <v>0</v>
      </c>
      <c r="AI85" s="57">
        <f>ABS('Base-case'!O31)-ABS(AI34)</f>
        <v>0</v>
      </c>
      <c r="AJ85" s="57">
        <f>ABS('Base-case'!O31)-ABS(AJ34)</f>
        <v>0</v>
      </c>
      <c r="AK85" s="57">
        <f>ABS('Base-case'!O31)-ABS(AK34)</f>
        <v>0</v>
      </c>
      <c r="AL85" s="57">
        <f>ABS('Base-case'!P31)-ABS(AL34)</f>
        <v>0</v>
      </c>
      <c r="AM85" s="57">
        <f>ABS('Base-case'!P31)-ABS(AM34)</f>
        <v>0</v>
      </c>
      <c r="AN85" s="57">
        <f>ABS('Base-case'!P31)-ABS(AN34)</f>
        <v>0</v>
      </c>
      <c r="AO85" s="57">
        <f>ABS('Base-case'!Q31)-ABS(AO34)</f>
        <v>0</v>
      </c>
      <c r="AP85" s="57">
        <f>ABS('Base-case'!Q31)-ABS(AP34)</f>
        <v>0</v>
      </c>
      <c r="AQ85" s="57">
        <f>ABS('Base-case'!Q31)-ABS(AQ34)</f>
        <v>0</v>
      </c>
      <c r="AR85" s="57">
        <f>ABS('Base-case'!R31)-ABS(AR34)</f>
        <v>0</v>
      </c>
      <c r="AS85" s="57">
        <f>ABS('Base-case'!R31)-ABS(AS34)</f>
        <v>0</v>
      </c>
      <c r="AT85" s="57">
        <f>ABS('Base-case'!R31)-ABS(AT34)</f>
        <v>0</v>
      </c>
      <c r="AU85" s="57">
        <f>ABS('Base-case'!S31)-ABS(AU34)</f>
        <v>0</v>
      </c>
      <c r="AV85" s="57">
        <f>ABS('Base-case'!S31)-ABS(AV34)</f>
        <v>0</v>
      </c>
      <c r="AW85" s="58">
        <f>ABS('Base-case'!S31)-ABS(AW34)</f>
        <v>0</v>
      </c>
    </row>
    <row r="86" spans="1:49" ht="61.5" customHeight="1">
      <c r="A86" s="490"/>
      <c r="B86" s="496"/>
      <c r="C86" s="391"/>
      <c r="D86" s="89" t="s">
        <v>21</v>
      </c>
      <c r="E86" s="81" t="str">
        <f>IFERROR(100*E85/ABS('Base-case'!E31),"")</f>
        <v/>
      </c>
      <c r="F86" s="57" t="str">
        <f>IFERROR(100*F85/ABS('Base-case'!E31),"")</f>
        <v/>
      </c>
      <c r="G86" s="57" t="str">
        <f>IFERROR(100*G85/ABS('Base-case'!E31),"")</f>
        <v/>
      </c>
      <c r="H86" s="57" t="str">
        <f>IFERROR(100*H85/ABS('Base-case'!F31),"")</f>
        <v/>
      </c>
      <c r="I86" s="57" t="str">
        <f>IFERROR(100*I85/ABS('Base-case'!F31),"")</f>
        <v/>
      </c>
      <c r="J86" s="57" t="str">
        <f>IFERROR(100*J85/ABS('Base-case'!F31),"")</f>
        <v/>
      </c>
      <c r="K86" s="57" t="str">
        <f>IFERROR(100*K85/ABS('Base-case'!G31),"")</f>
        <v/>
      </c>
      <c r="L86" s="57" t="str">
        <f>IFERROR(100*L85/ABS('Base-case'!G31),"")</f>
        <v/>
      </c>
      <c r="M86" s="57" t="str">
        <f>IFERROR(100*M85/ABS('Base-case'!G31),"")</f>
        <v/>
      </c>
      <c r="N86" s="57" t="str">
        <f>IFERROR(100*N85/ABS('Base-case'!H31),"")</f>
        <v/>
      </c>
      <c r="O86" s="57" t="str">
        <f>IFERROR(100*O85/ABS('Base-case'!H31),"")</f>
        <v/>
      </c>
      <c r="P86" s="57" t="str">
        <f>IFERROR(100*P85/ABS('Base-case'!H31),"")</f>
        <v/>
      </c>
      <c r="Q86" s="57" t="str">
        <f>IFERROR(100*Q85/ABS('Base-case'!I31),"")</f>
        <v/>
      </c>
      <c r="R86" s="57" t="str">
        <f>IFERROR(100*R85/ABS('Base-case'!I31),"")</f>
        <v/>
      </c>
      <c r="S86" s="57" t="str">
        <f>IFERROR(100*S85/ABS('Base-case'!I31),"")</f>
        <v/>
      </c>
      <c r="T86" s="57" t="str">
        <f>IFERROR(100*T85/ABS('Base-case'!J31),"")</f>
        <v/>
      </c>
      <c r="U86" s="57" t="str">
        <f>IFERROR(100*U85/ABS('Base-case'!J31),"")</f>
        <v/>
      </c>
      <c r="V86" s="57" t="str">
        <f>IFERROR(100*V85/ABS('Base-case'!J31),"")</f>
        <v/>
      </c>
      <c r="W86" s="57" t="str">
        <f>IFERROR(100*W85/ABS('Base-case'!K31),"")</f>
        <v/>
      </c>
      <c r="X86" s="57" t="str">
        <f>IFERROR(100*X85/ABS('Base-case'!K31),"")</f>
        <v/>
      </c>
      <c r="Y86" s="57" t="str">
        <f>IFERROR(100*Y85/ABS('Base-case'!K31),"")</f>
        <v/>
      </c>
      <c r="Z86" s="57" t="str">
        <f>IFERROR(100*Z85/ABS('Base-case'!L31),"")</f>
        <v/>
      </c>
      <c r="AA86" s="57" t="str">
        <f>IFERROR(100*AA85/ABS('Base-case'!L31),"")</f>
        <v/>
      </c>
      <c r="AB86" s="57" t="str">
        <f>IFERROR(100*AB85/ABS('Base-case'!L31),"")</f>
        <v/>
      </c>
      <c r="AC86" s="57" t="str">
        <f>IFERROR(100*AC85/ABS('Base-case'!M31),"")</f>
        <v/>
      </c>
      <c r="AD86" s="57" t="str">
        <f>IFERROR(100*AD85/ABS('Base-case'!M31),"")</f>
        <v/>
      </c>
      <c r="AE86" s="57" t="str">
        <f>IFERROR(100*AE85/ABS('Base-case'!M31),"")</f>
        <v/>
      </c>
      <c r="AF86" s="57" t="str">
        <f>IFERROR(100*AF85/ABS('Base-case'!N31),"")</f>
        <v/>
      </c>
      <c r="AG86" s="57" t="str">
        <f>IFERROR(100*AG85/ABS('Base-case'!N31),"")</f>
        <v/>
      </c>
      <c r="AH86" s="57" t="str">
        <f>IFERROR(100*AH85/ABS('Base-case'!N31),"")</f>
        <v/>
      </c>
      <c r="AI86" s="57" t="str">
        <f>IFERROR(100*AI85/ABS('Base-case'!O31),"")</f>
        <v/>
      </c>
      <c r="AJ86" s="57" t="str">
        <f>IFERROR(100*AJ85/ABS('Base-case'!O31),"")</f>
        <v/>
      </c>
      <c r="AK86" s="57" t="str">
        <f>IFERROR(100*AK85/ABS('Base-case'!O31),"")</f>
        <v/>
      </c>
      <c r="AL86" s="57" t="str">
        <f>IFERROR(100*AL85/ABS('Base-case'!P31),"")</f>
        <v/>
      </c>
      <c r="AM86" s="57" t="str">
        <f>IFERROR(100*AM85/ABS('Base-case'!P31),"")</f>
        <v/>
      </c>
      <c r="AN86" s="57" t="str">
        <f>IFERROR(100*AN85/ABS('Base-case'!P31),"")</f>
        <v/>
      </c>
      <c r="AO86" s="57" t="str">
        <f>IFERROR(100*AO85/ABS('Base-case'!Q31),"")</f>
        <v/>
      </c>
      <c r="AP86" s="57" t="str">
        <f>IFERROR(100*AP85/ABS('Base-case'!Q31),"")</f>
        <v/>
      </c>
      <c r="AQ86" s="57" t="str">
        <f>IFERROR(100*AQ85/ABS('Base-case'!Q31),"")</f>
        <v/>
      </c>
      <c r="AR86" s="57" t="str">
        <f>IFERROR(100*AR85/ABS('Base-case'!R31),"")</f>
        <v/>
      </c>
      <c r="AS86" s="57" t="str">
        <f>IFERROR(100*AS85/ABS('Base-case'!R31),"")</f>
        <v/>
      </c>
      <c r="AT86" s="57" t="str">
        <f>IFERROR(100*AT85/ABS('Base-case'!R31),"")</f>
        <v/>
      </c>
      <c r="AU86" s="57" t="str">
        <f>IFERROR(100*AU85/ABS('Base-case'!S31),"")</f>
        <v/>
      </c>
      <c r="AV86" s="57" t="str">
        <f>IFERROR(100*AV85/ABS('Base-case'!S31),"")</f>
        <v/>
      </c>
      <c r="AW86" s="58" t="str">
        <f>IFERROR(100*AW85/ABS('Base-case'!S31),"")</f>
        <v/>
      </c>
    </row>
    <row r="87" spans="1:49" ht="57" customHeight="1">
      <c r="A87" s="490"/>
      <c r="B87" s="496"/>
      <c r="C87" s="391" t="s">
        <v>168</v>
      </c>
      <c r="D87" s="396"/>
      <c r="E87" s="81">
        <f>'Base-case'!E32-E35</f>
        <v>0</v>
      </c>
      <c r="F87" s="57">
        <f>'Base-case'!E32-F35</f>
        <v>0</v>
      </c>
      <c r="G87" s="57">
        <f>'Base-case'!E32-G35</f>
        <v>0</v>
      </c>
      <c r="H87" s="57">
        <f>'Base-case'!F32-H35</f>
        <v>19</v>
      </c>
      <c r="I87" s="57">
        <f>'Base-case'!F32-I35</f>
        <v>19</v>
      </c>
      <c r="J87" s="57">
        <f>'Base-case'!F32-J35</f>
        <v>19</v>
      </c>
      <c r="K87" s="57">
        <f>'Base-case'!G32-K35</f>
        <v>13</v>
      </c>
      <c r="L87" s="57">
        <f>'Base-case'!G32-L35</f>
        <v>13</v>
      </c>
      <c r="M87" s="57">
        <f>'Base-case'!G32-M35</f>
        <v>13</v>
      </c>
      <c r="N87" s="57">
        <f>'Base-case'!H32-N35</f>
        <v>6</v>
      </c>
      <c r="O87" s="57">
        <f>'Base-case'!H32-O35</f>
        <v>0</v>
      </c>
      <c r="P87" s="57">
        <f>'Base-case'!H32-P35</f>
        <v>0</v>
      </c>
      <c r="Q87" s="57">
        <f>'Base-case'!I32-Q35</f>
        <v>3</v>
      </c>
      <c r="R87" s="57">
        <f>'Base-case'!I32-R35</f>
        <v>17</v>
      </c>
      <c r="S87" s="57">
        <f>'Base-case'!I32-S35</f>
        <v>17</v>
      </c>
      <c r="T87" s="57">
        <f>'Base-case'!J32-T35</f>
        <v>0</v>
      </c>
      <c r="U87" s="57">
        <f>'Base-case'!J32-U35</f>
        <v>0</v>
      </c>
      <c r="V87" s="57">
        <f>'Base-case'!J32-V35</f>
        <v>386</v>
      </c>
      <c r="W87" s="57">
        <f>'Base-case'!K32-W35</f>
        <v>6</v>
      </c>
      <c r="X87" s="57">
        <f>'Base-case'!K32-X35</f>
        <v>6</v>
      </c>
      <c r="Y87" s="57">
        <f>'Base-case'!K32-Y35</f>
        <v>175</v>
      </c>
      <c r="Z87" s="57">
        <f>'Base-case'!L32-Z35</f>
        <v>2</v>
      </c>
      <c r="AA87" s="57">
        <f>'Base-case'!L32-AA35</f>
        <v>2</v>
      </c>
      <c r="AB87" s="57">
        <f>'Base-case'!L32-AB35</f>
        <v>2</v>
      </c>
      <c r="AC87" s="57">
        <f>'Base-case'!M32-AC35</f>
        <v>0</v>
      </c>
      <c r="AD87" s="57">
        <f>'Base-case'!M32-AD35</f>
        <v>-18</v>
      </c>
      <c r="AE87" s="57">
        <f>'Base-case'!M32-AE35</f>
        <v>54</v>
      </c>
      <c r="AF87" s="57">
        <f>'Base-case'!N32-AF35</f>
        <v>74</v>
      </c>
      <c r="AG87" s="57">
        <f>'Base-case'!N32-AG35</f>
        <v>74</v>
      </c>
      <c r="AH87" s="57">
        <f>'Base-case'!N32-AH35</f>
        <v>74</v>
      </c>
      <c r="AI87" s="57">
        <f>'Base-case'!O32-AI35</f>
        <v>0</v>
      </c>
      <c r="AJ87" s="57">
        <f>'Base-case'!O32-AJ35</f>
        <v>0</v>
      </c>
      <c r="AK87" s="57">
        <f>'Base-case'!O32-AK35</f>
        <v>0</v>
      </c>
      <c r="AL87" s="57">
        <f>'Base-case'!P32-AL35</f>
        <v>0</v>
      </c>
      <c r="AM87" s="57">
        <f>'Base-case'!P32-AM35</f>
        <v>0</v>
      </c>
      <c r="AN87" s="57">
        <f>'Base-case'!P32-AN35</f>
        <v>0</v>
      </c>
      <c r="AO87" s="57">
        <f>'Base-case'!Q32-AO35</f>
        <v>0</v>
      </c>
      <c r="AP87" s="57">
        <f>'Base-case'!Q32-AP35</f>
        <v>0</v>
      </c>
      <c r="AQ87" s="57">
        <f>'Base-case'!Q32-AQ35</f>
        <v>0</v>
      </c>
      <c r="AR87" s="57">
        <f>'Base-case'!R32-AR35</f>
        <v>0</v>
      </c>
      <c r="AS87" s="57">
        <f>'Base-case'!R32-AS35</f>
        <v>0</v>
      </c>
      <c r="AT87" s="57">
        <f>'Base-case'!R32-AT35</f>
        <v>0</v>
      </c>
      <c r="AU87" s="57">
        <f>'Base-case'!S32-AU35</f>
        <v>0</v>
      </c>
      <c r="AV87" s="57">
        <f>'Base-case'!S32-AV35</f>
        <v>0</v>
      </c>
      <c r="AW87" s="58">
        <f>'Base-case'!S32-AW35</f>
        <v>0</v>
      </c>
    </row>
    <row r="88" spans="1:49" ht="45.75" customHeight="1">
      <c r="A88" s="490"/>
      <c r="B88" s="496"/>
      <c r="C88" s="391" t="s">
        <v>170</v>
      </c>
      <c r="D88" s="396"/>
      <c r="E88" s="81">
        <f>-('Base-case'!E33-E36)</f>
        <v>0</v>
      </c>
      <c r="F88" s="57">
        <f>-('Base-case'!E33-F36)</f>
        <v>0</v>
      </c>
      <c r="G88" s="57">
        <f>-('Base-case'!E33-G36)</f>
        <v>0</v>
      </c>
      <c r="H88" s="57">
        <f>-('Base-case'!F33-H36)</f>
        <v>-0.5</v>
      </c>
      <c r="I88" s="57">
        <f>-('Base-case'!F33-I36)</f>
        <v>-0.5</v>
      </c>
      <c r="J88" s="57">
        <f>-('Base-case'!F33-J36)</f>
        <v>-0.5</v>
      </c>
      <c r="K88" s="57">
        <f>-('Base-case'!G33-K36)</f>
        <v>0</v>
      </c>
      <c r="L88" s="57">
        <f>-('Base-case'!G33-L36)</f>
        <v>0</v>
      </c>
      <c r="M88" s="57">
        <f>-('Base-case'!G33-M36)</f>
        <v>0</v>
      </c>
      <c r="N88" s="57">
        <f>-('Base-case'!H33-N36)</f>
        <v>0</v>
      </c>
      <c r="O88" s="57">
        <f>-('Base-case'!H33-O36)</f>
        <v>0</v>
      </c>
      <c r="P88" s="57">
        <f>-('Base-case'!H33-P36)</f>
        <v>0</v>
      </c>
      <c r="Q88" s="57">
        <f>-('Base-case'!I33-Q36)</f>
        <v>1.5</v>
      </c>
      <c r="R88" s="57">
        <f>-('Base-case'!I33-R36)</f>
        <v>-12</v>
      </c>
      <c r="S88" s="57">
        <f>-('Base-case'!I33-S36)</f>
        <v>-12</v>
      </c>
      <c r="T88" s="57">
        <f>-('Base-case'!J33-T36)</f>
        <v>0</v>
      </c>
      <c r="U88" s="57">
        <f>-('Base-case'!J33-U36)</f>
        <v>0</v>
      </c>
      <c r="V88" s="57">
        <f>-('Base-case'!J33-V36)</f>
        <v>-12</v>
      </c>
      <c r="W88" s="57">
        <f>-('Base-case'!K33-W36)</f>
        <v>0</v>
      </c>
      <c r="X88" s="57">
        <f>-('Base-case'!K33-X36)</f>
        <v>0</v>
      </c>
      <c r="Y88" s="57">
        <f>-('Base-case'!K33-Y36)</f>
        <v>-12</v>
      </c>
      <c r="Z88" s="57">
        <f>-('Base-case'!L33-Z36)</f>
        <v>-1</v>
      </c>
      <c r="AA88" s="57">
        <f>-('Base-case'!L33-AA36)</f>
        <v>-19</v>
      </c>
      <c r="AB88" s="57">
        <f>-('Base-case'!L33-AB36)</f>
        <v>-19</v>
      </c>
      <c r="AC88" s="57">
        <f>-('Base-case'!M33-AC36)</f>
        <v>0</v>
      </c>
      <c r="AD88" s="57">
        <f>-('Base-case'!M33-AD36)</f>
        <v>0</v>
      </c>
      <c r="AE88" s="57">
        <f>-('Base-case'!M33-AE36)</f>
        <v>-16</v>
      </c>
      <c r="AF88" s="57">
        <f>-('Base-case'!N33-AF36)</f>
        <v>1</v>
      </c>
      <c r="AG88" s="57">
        <f>-('Base-case'!N33-AG36)</f>
        <v>1</v>
      </c>
      <c r="AH88" s="57">
        <f>-('Base-case'!N33-AH36)</f>
        <v>-15</v>
      </c>
      <c r="AI88" s="57">
        <f>-('Base-case'!O33-AI36)</f>
        <v>0</v>
      </c>
      <c r="AJ88" s="57">
        <f>-('Base-case'!O33-AJ36)</f>
        <v>0</v>
      </c>
      <c r="AK88" s="57">
        <f>-('Base-case'!O33-AK36)</f>
        <v>0</v>
      </c>
      <c r="AL88" s="57">
        <f>-('Base-case'!P33-AL36)</f>
        <v>0</v>
      </c>
      <c r="AM88" s="57">
        <f>-('Base-case'!P33-AM36)</f>
        <v>0</v>
      </c>
      <c r="AN88" s="57">
        <f>-('Base-case'!P33-AN36)</f>
        <v>0</v>
      </c>
      <c r="AO88" s="57">
        <f>-('Base-case'!Q33-AO36)</f>
        <v>0</v>
      </c>
      <c r="AP88" s="57">
        <f>-('Base-case'!Q33-AP36)</f>
        <v>0</v>
      </c>
      <c r="AQ88" s="57">
        <f>-('Base-case'!Q33-AQ36)</f>
        <v>0</v>
      </c>
      <c r="AR88" s="57">
        <f>-('Base-case'!R33-AR36)</f>
        <v>0</v>
      </c>
      <c r="AS88" s="57">
        <f>-('Base-case'!R33-AS36)</f>
        <v>0</v>
      </c>
      <c r="AT88" s="57">
        <f>-('Base-case'!R33-AT36)</f>
        <v>0</v>
      </c>
      <c r="AU88" s="57">
        <f>-('Base-case'!S33-AU36)</f>
        <v>0</v>
      </c>
      <c r="AV88" s="57">
        <f>-('Base-case'!S33-AV36)</f>
        <v>0</v>
      </c>
      <c r="AW88" s="58">
        <f>-('Base-case'!S33-AW36)</f>
        <v>0</v>
      </c>
    </row>
    <row r="89" spans="1:49" ht="49.5" customHeight="1">
      <c r="A89" s="490"/>
      <c r="B89" s="496"/>
      <c r="C89" s="391" t="s">
        <v>169</v>
      </c>
      <c r="D89" s="396"/>
      <c r="E89" s="81">
        <f>'Base-case'!E34-E37</f>
        <v>-1.5</v>
      </c>
      <c r="F89" s="57">
        <f>'Base-case'!E34-F37</f>
        <v>-1.5</v>
      </c>
      <c r="G89" s="57">
        <f>'Base-case'!E34-G37</f>
        <v>-1.5</v>
      </c>
      <c r="H89" s="57">
        <f>'Base-case'!F34-H37</f>
        <v>0</v>
      </c>
      <c r="I89" s="57">
        <f>'Base-case'!F34-I37</f>
        <v>0</v>
      </c>
      <c r="J89" s="57">
        <f>'Base-case'!F34-J37</f>
        <v>0</v>
      </c>
      <c r="K89" s="57">
        <f>'Base-case'!G34-K37</f>
        <v>0</v>
      </c>
      <c r="L89" s="57">
        <f>'Base-case'!G34-L37</f>
        <v>0</v>
      </c>
      <c r="M89" s="57">
        <f>'Base-case'!G34-M37</f>
        <v>0</v>
      </c>
      <c r="N89" s="57">
        <f>'Base-case'!H34-N37</f>
        <v>0</v>
      </c>
      <c r="O89" s="57">
        <f>'Base-case'!H34-O37</f>
        <v>0</v>
      </c>
      <c r="P89" s="57">
        <f>'Base-case'!H34-P37</f>
        <v>0</v>
      </c>
      <c r="Q89" s="57">
        <f>'Base-case'!I34-Q37</f>
        <v>1</v>
      </c>
      <c r="R89" s="57">
        <f>'Base-case'!I34-R37</f>
        <v>30.5</v>
      </c>
      <c r="S89" s="57">
        <f>'Base-case'!I34-S37</f>
        <v>30.5</v>
      </c>
      <c r="T89" s="57">
        <f>'Base-case'!J34-T37</f>
        <v>0</v>
      </c>
      <c r="U89" s="57">
        <f>'Base-case'!J34-U37</f>
        <v>0</v>
      </c>
      <c r="V89" s="57">
        <f>'Base-case'!J34-V37</f>
        <v>36.5</v>
      </c>
      <c r="W89" s="57">
        <f>'Base-case'!K34-W37</f>
        <v>0</v>
      </c>
      <c r="X89" s="57">
        <f>'Base-case'!K34-X37</f>
        <v>0</v>
      </c>
      <c r="Y89" s="57">
        <f>'Base-case'!K34-Y37</f>
        <v>33</v>
      </c>
      <c r="Z89" s="57">
        <f>'Base-case'!L34-Z37</f>
        <v>0</v>
      </c>
      <c r="AA89" s="57">
        <f>'Base-case'!L34-AA37</f>
        <v>27.5</v>
      </c>
      <c r="AB89" s="57">
        <f>'Base-case'!L34-AB37</f>
        <v>27.5</v>
      </c>
      <c r="AC89" s="57">
        <f>'Base-case'!M34-AC37</f>
        <v>0</v>
      </c>
      <c r="AD89" s="57">
        <f>'Base-case'!M34-AD37</f>
        <v>0</v>
      </c>
      <c r="AE89" s="57">
        <f>'Base-case'!M34-AE37</f>
        <v>30</v>
      </c>
      <c r="AF89" s="57">
        <f>'Base-case'!N34-AF37</f>
        <v>3.5</v>
      </c>
      <c r="AG89" s="57">
        <f>'Base-case'!N34-AG37</f>
        <v>3</v>
      </c>
      <c r="AH89" s="57">
        <f>'Base-case'!N34-AH37</f>
        <v>29.5</v>
      </c>
      <c r="AI89" s="57">
        <f>'Base-case'!O34-AI37</f>
        <v>0</v>
      </c>
      <c r="AJ89" s="57">
        <f>'Base-case'!O34-AJ37</f>
        <v>0</v>
      </c>
      <c r="AK89" s="57">
        <f>'Base-case'!O34-AK37</f>
        <v>0</v>
      </c>
      <c r="AL89" s="57">
        <f>'Base-case'!P34-AL37</f>
        <v>0</v>
      </c>
      <c r="AM89" s="57">
        <f>'Base-case'!P34-AM37</f>
        <v>0</v>
      </c>
      <c r="AN89" s="57">
        <f>'Base-case'!P34-AN37</f>
        <v>0</v>
      </c>
      <c r="AO89" s="57">
        <f>'Base-case'!Q34-AO37</f>
        <v>0</v>
      </c>
      <c r="AP89" s="57">
        <f>'Base-case'!Q34-AP37</f>
        <v>0</v>
      </c>
      <c r="AQ89" s="57">
        <f>'Base-case'!Q34-AQ37</f>
        <v>0</v>
      </c>
      <c r="AR89" s="57">
        <f>'Base-case'!R34-AR37</f>
        <v>0</v>
      </c>
      <c r="AS89" s="57">
        <f>'Base-case'!R34-AS37</f>
        <v>0</v>
      </c>
      <c r="AT89" s="57">
        <f>'Base-case'!R34-AT37</f>
        <v>0</v>
      </c>
      <c r="AU89" s="57">
        <f>'Base-case'!S34-AU37</f>
        <v>0</v>
      </c>
      <c r="AV89" s="57">
        <f>'Base-case'!S34-AV37</f>
        <v>0</v>
      </c>
      <c r="AW89" s="58">
        <f>'Base-case'!S34-AW37</f>
        <v>0</v>
      </c>
    </row>
    <row r="90" spans="1:49" ht="78" customHeight="1" thickBot="1">
      <c r="A90" s="490"/>
      <c r="B90" s="497"/>
      <c r="C90" s="499" t="s">
        <v>171</v>
      </c>
      <c r="D90" s="500"/>
      <c r="E90" s="88">
        <f>-('Base-case'!E35-E38)</f>
        <v>0</v>
      </c>
      <c r="F90" s="70">
        <f>-('Base-case'!E35-F38)</f>
        <v>0</v>
      </c>
      <c r="G90" s="70">
        <f>-('Base-case'!E35-G38)</f>
        <v>0</v>
      </c>
      <c r="H90" s="70">
        <f>-('Base-case'!F35-H38)</f>
        <v>0</v>
      </c>
      <c r="I90" s="70">
        <f>-('Base-case'!F35-I38)</f>
        <v>0</v>
      </c>
      <c r="J90" s="70">
        <f>-('Base-case'!F35-J38)</f>
        <v>0</v>
      </c>
      <c r="K90" s="70">
        <f>-('Base-case'!G35-K38)</f>
        <v>0</v>
      </c>
      <c r="L90" s="70">
        <f>-('Base-case'!G35-L38)</f>
        <v>0</v>
      </c>
      <c r="M90" s="70">
        <f>-('Base-case'!G35-M38)</f>
        <v>0</v>
      </c>
      <c r="N90" s="70">
        <f>-('Base-case'!H35-N38)</f>
        <v>0</v>
      </c>
      <c r="O90" s="70">
        <f>-('Base-case'!H35-O38)</f>
        <v>0</v>
      </c>
      <c r="P90" s="70">
        <f>-('Base-case'!H35-P38)</f>
        <v>0</v>
      </c>
      <c r="Q90" s="70">
        <f>-('Base-case'!I35-Q38)</f>
        <v>0</v>
      </c>
      <c r="R90" s="70">
        <f>-('Base-case'!I35-R38)</f>
        <v>0</v>
      </c>
      <c r="S90" s="70">
        <f>-('Base-case'!I35-S38)</f>
        <v>0</v>
      </c>
      <c r="T90" s="70">
        <f>-('Base-case'!J35-T38)</f>
        <v>0</v>
      </c>
      <c r="U90" s="70">
        <f>-('Base-case'!J35-U38)</f>
        <v>0</v>
      </c>
      <c r="V90" s="70">
        <f>-('Base-case'!J35-V38)</f>
        <v>0</v>
      </c>
      <c r="W90" s="70">
        <f>-('Base-case'!K35-W38)</f>
        <v>0</v>
      </c>
      <c r="X90" s="70">
        <f>-('Base-case'!K35-X38)</f>
        <v>0</v>
      </c>
      <c r="Y90" s="70">
        <f>-('Base-case'!K35-Y38)</f>
        <v>0</v>
      </c>
      <c r="Z90" s="70">
        <f>-('Base-case'!L35-Z38)</f>
        <v>0</v>
      </c>
      <c r="AA90" s="70">
        <f>-('Base-case'!L35-AA38)</f>
        <v>0</v>
      </c>
      <c r="AB90" s="70">
        <f>-('Base-case'!L35-AB38)</f>
        <v>0</v>
      </c>
      <c r="AC90" s="70">
        <f>-('Base-case'!M35-AC38)</f>
        <v>0</v>
      </c>
      <c r="AD90" s="70">
        <f>-('Base-case'!M35-AD38)</f>
        <v>0</v>
      </c>
      <c r="AE90" s="70">
        <f>-('Base-case'!M35-AE38)</f>
        <v>0</v>
      </c>
      <c r="AF90" s="70">
        <f>-('Base-case'!N35-AF38)</f>
        <v>0</v>
      </c>
      <c r="AG90" s="70">
        <f>-('Base-case'!N35-AG38)</f>
        <v>0</v>
      </c>
      <c r="AH90" s="70">
        <f>-('Base-case'!N35-AH38)</f>
        <v>0</v>
      </c>
      <c r="AI90" s="70">
        <f>-('Base-case'!O35-AI38)</f>
        <v>0</v>
      </c>
      <c r="AJ90" s="70">
        <f>-('Base-case'!O35-AJ38)</f>
        <v>0</v>
      </c>
      <c r="AK90" s="70">
        <f>-('Base-case'!O35-AK38)</f>
        <v>0</v>
      </c>
      <c r="AL90" s="70">
        <f>-('Base-case'!P35-AL38)</f>
        <v>0</v>
      </c>
      <c r="AM90" s="70">
        <f>-('Base-case'!P35-AM38)</f>
        <v>0</v>
      </c>
      <c r="AN90" s="70">
        <f>-('Base-case'!P35-AN38)</f>
        <v>0</v>
      </c>
      <c r="AO90" s="70">
        <f>-('Base-case'!Q35-AO38)</f>
        <v>0</v>
      </c>
      <c r="AP90" s="70">
        <f>-('Base-case'!Q35-AP38)</f>
        <v>0</v>
      </c>
      <c r="AQ90" s="70">
        <f>-('Base-case'!Q35-AQ38)</f>
        <v>0</v>
      </c>
      <c r="AR90" s="70">
        <f>-('Base-case'!R35-AR38)</f>
        <v>0</v>
      </c>
      <c r="AS90" s="70">
        <f>-('Base-case'!R35-AS38)</f>
        <v>0</v>
      </c>
      <c r="AT90" s="70">
        <f>-('Base-case'!R35-AT38)</f>
        <v>0</v>
      </c>
      <c r="AU90" s="70">
        <f>-('Base-case'!S35-AU38)</f>
        <v>0</v>
      </c>
      <c r="AV90" s="70">
        <f>-('Base-case'!S35-AV38)</f>
        <v>0</v>
      </c>
      <c r="AW90" s="71">
        <f>-('Base-case'!S35-AW38)</f>
        <v>0</v>
      </c>
    </row>
    <row r="91" spans="1:49" ht="39.75" customHeight="1">
      <c r="A91" s="490"/>
      <c r="B91" s="492" t="s">
        <v>166</v>
      </c>
      <c r="C91" s="399" t="s">
        <v>172</v>
      </c>
      <c r="D91" s="13" t="s">
        <v>179</v>
      </c>
      <c r="E91" s="87">
        <f>'Base-case'!E36-E39</f>
        <v>2.3179973924380723</v>
      </c>
      <c r="F91" s="65">
        <f>'Base-case'!E36-F39</f>
        <v>1.5935840938722317</v>
      </c>
      <c r="G91" s="65">
        <f>'Base-case'!E36-G39</f>
        <v>0.57889374185137044</v>
      </c>
      <c r="H91" s="65">
        <f>'Base-case'!F36-H39</f>
        <v>2.0015817083692831</v>
      </c>
      <c r="I91" s="65">
        <f>'Base-case'!F36-I39</f>
        <v>2.6979659188955996</v>
      </c>
      <c r="J91" s="65">
        <f>'Base-case'!F36-J39</f>
        <v>2.8855122519413294</v>
      </c>
      <c r="K91" s="65">
        <f>'Base-case'!G36-K39</f>
        <v>1.2642829705505747</v>
      </c>
      <c r="L91" s="65">
        <f>'Base-case'!G36-L39</f>
        <v>2.4514660691421248</v>
      </c>
      <c r="M91" s="65">
        <f>'Base-case'!G36-M39</f>
        <v>1.6741549295774636</v>
      </c>
      <c r="N91" s="65">
        <f>'Base-case'!H36-N39</f>
        <v>2.2746988527724676</v>
      </c>
      <c r="O91" s="65">
        <f>'Base-case'!H36-O39</f>
        <v>2.1011567877629069</v>
      </c>
      <c r="P91" s="65">
        <f>'Base-case'!H36-P39</f>
        <v>1.2811567877629066</v>
      </c>
      <c r="Q91" s="65">
        <f>'Base-case'!I36-Q39</f>
        <v>2.8586423641069905</v>
      </c>
      <c r="R91" s="65">
        <f>'Base-case'!I36-R39</f>
        <v>9.8078567730802426</v>
      </c>
      <c r="S91" s="65">
        <f>'Base-case'!I36-S39</f>
        <v>9.8078567730802426</v>
      </c>
      <c r="T91" s="65">
        <f>'Base-case'!J36-T39</f>
        <v>2.9482484472049695</v>
      </c>
      <c r="U91" s="65">
        <f>'Base-case'!J36-U39</f>
        <v>1.2386409937888203</v>
      </c>
      <c r="V91" s="65">
        <f>'Base-case'!J36-V39</f>
        <v>15.12616645962733</v>
      </c>
      <c r="W91" s="65">
        <f>'Base-case'!K36-W39</f>
        <v>1.1214622166246846</v>
      </c>
      <c r="X91" s="65">
        <f>'Base-case'!K36-X39</f>
        <v>1.0122934508816126</v>
      </c>
      <c r="Y91" s="65">
        <f>'Base-case'!K36-Y39</f>
        <v>8.4358698992443326</v>
      </c>
      <c r="Z91" s="65">
        <f>'Base-case'!L36-Z39</f>
        <v>2.0262666666666664</v>
      </c>
      <c r="AA91" s="65">
        <f>'Base-case'!L36-AA39</f>
        <v>12.108086666666667</v>
      </c>
      <c r="AB91" s="65">
        <f>'Base-case'!L36-AB39</f>
        <v>12.108086666666667</v>
      </c>
      <c r="AC91" s="65">
        <f>'Base-case'!M36-AC39</f>
        <v>2.0994064748201442</v>
      </c>
      <c r="AD91" s="65">
        <f>'Base-case'!M36-AD39</f>
        <v>3.2638580935251813</v>
      </c>
      <c r="AE91" s="65">
        <f>'Base-case'!M36-AE39</f>
        <v>13.539158633093525</v>
      </c>
      <c r="AF91" s="65">
        <f>'Base-case'!N36-AF39</f>
        <v>3.6210980392156884</v>
      </c>
      <c r="AG91" s="65">
        <f>'Base-case'!N36-AG39</f>
        <v>5.6476235294117672</v>
      </c>
      <c r="AH91" s="65">
        <f>'Base-case'!N36-AH39</f>
        <v>26.89820392156863</v>
      </c>
      <c r="AI91" s="65">
        <f>'Base-case'!O36-AI39</f>
        <v>0</v>
      </c>
      <c r="AJ91" s="65">
        <f>'Base-case'!O36-AJ39</f>
        <v>0</v>
      </c>
      <c r="AK91" s="65">
        <f>'Base-case'!O36-AK39</f>
        <v>0</v>
      </c>
      <c r="AL91" s="65">
        <f>'Base-case'!P36-AL39</f>
        <v>0</v>
      </c>
      <c r="AM91" s="65">
        <f>'Base-case'!P36-AM39</f>
        <v>0</v>
      </c>
      <c r="AN91" s="65">
        <f>'Base-case'!P36-AN39</f>
        <v>0</v>
      </c>
      <c r="AO91" s="65">
        <f>'Base-case'!Q36-AO39</f>
        <v>0</v>
      </c>
      <c r="AP91" s="65">
        <f>'Base-case'!Q36-AP39</f>
        <v>0</v>
      </c>
      <c r="AQ91" s="65">
        <f>'Base-case'!Q36-AQ39</f>
        <v>0</v>
      </c>
      <c r="AR91" s="65">
        <f>'Base-case'!R36-AR39</f>
        <v>0</v>
      </c>
      <c r="AS91" s="65">
        <f>'Base-case'!R36-AS39</f>
        <v>0</v>
      </c>
      <c r="AT91" s="65">
        <f>'Base-case'!R36-AT39</f>
        <v>0</v>
      </c>
      <c r="AU91" s="65">
        <f>'Base-case'!S36-AU39</f>
        <v>0</v>
      </c>
      <c r="AV91" s="65">
        <f>'Base-case'!S36-AV39</f>
        <v>0</v>
      </c>
      <c r="AW91" s="66">
        <f>'Base-case'!S36-AW39</f>
        <v>0</v>
      </c>
    </row>
    <row r="92" spans="1:49" ht="15.6">
      <c r="A92" s="490"/>
      <c r="B92" s="493"/>
      <c r="C92" s="400"/>
      <c r="D92" s="14" t="s">
        <v>180</v>
      </c>
      <c r="E92" s="81">
        <f>E91*$E$5</f>
        <v>1777.9040000000016</v>
      </c>
      <c r="F92" s="57">
        <f>F91*$E$5</f>
        <v>1222.2790000000016</v>
      </c>
      <c r="G92" s="57">
        <f>G91*$E$5</f>
        <v>444.01150000000115</v>
      </c>
      <c r="H92" s="57">
        <f>H91*$H$5</f>
        <v>2319.8331999999991</v>
      </c>
      <c r="I92" s="57">
        <f>I91*$H$5</f>
        <v>3126.9425000000001</v>
      </c>
      <c r="J92" s="57">
        <f>J91*$H$5</f>
        <v>3344.308700000001</v>
      </c>
      <c r="K92" s="57">
        <f>K91*$K$5</f>
        <v>987.40499999999884</v>
      </c>
      <c r="L92" s="57">
        <f>L91*$K$5</f>
        <v>1914.5949999999996</v>
      </c>
      <c r="M92" s="57">
        <f>M91*$K$5</f>
        <v>1307.514999999999</v>
      </c>
      <c r="N92" s="57">
        <f>N91*$N$5</f>
        <v>2379.3350000000009</v>
      </c>
      <c r="O92" s="57">
        <f>O91*$N$5</f>
        <v>2197.8100000000009</v>
      </c>
      <c r="P92" s="57">
        <f>P91*$N$5</f>
        <v>1340.0900000000004</v>
      </c>
      <c r="Q92" s="57">
        <f>Q91*$Q$5</f>
        <v>6626.3330000000042</v>
      </c>
      <c r="R92" s="57">
        <f>R91*$Q$5</f>
        <v>22734.612000000001</v>
      </c>
      <c r="S92" s="57">
        <f>S91*$Q$5</f>
        <v>22734.612000000001</v>
      </c>
      <c r="T92" s="57">
        <f>T91*$T$5</f>
        <v>2373.3400000000006</v>
      </c>
      <c r="U92" s="57">
        <f>U91*$T$5</f>
        <v>997.10600000000034</v>
      </c>
      <c r="V92" s="57">
        <f>V91*$T$5</f>
        <v>12176.564</v>
      </c>
      <c r="W92" s="57">
        <f>W91*$W$5</f>
        <v>1780.8819999999992</v>
      </c>
      <c r="X92" s="57">
        <f>X91*$W$5</f>
        <v>1607.5220000000008</v>
      </c>
      <c r="Y92" s="57">
        <f>Y91*$W$5</f>
        <v>13396.161400000001</v>
      </c>
      <c r="Z92" s="57">
        <f>Z91*$Z$5</f>
        <v>6078.7999999999993</v>
      </c>
      <c r="AA92" s="57">
        <f>AA91*$Z$5</f>
        <v>36324.26</v>
      </c>
      <c r="AB92" s="57">
        <f>AB91*$Z$5</f>
        <v>36324.26</v>
      </c>
      <c r="AC92" s="57">
        <f>AC91*$AC$5</f>
        <v>1167.2700000000002</v>
      </c>
      <c r="AD92" s="57">
        <f>AD91*$AC$5</f>
        <v>1814.7051000000008</v>
      </c>
      <c r="AE92" s="57">
        <f>AE91*$AC$5</f>
        <v>7527.7721999999994</v>
      </c>
      <c r="AF92" s="57">
        <f>AF91*$AF$5</f>
        <v>3693.5200000000023</v>
      </c>
      <c r="AG92" s="57">
        <f>AG91*$AF$5</f>
        <v>5760.5760000000028</v>
      </c>
      <c r="AH92" s="57">
        <f>AH91*$AF$5</f>
        <v>27436.168000000001</v>
      </c>
      <c r="AI92" s="57">
        <f>AI91*$AI$5</f>
        <v>0</v>
      </c>
      <c r="AJ92" s="57">
        <f>AJ91*$AI$5</f>
        <v>0</v>
      </c>
      <c r="AK92" s="57">
        <f>AK91*$AI$5</f>
        <v>0</v>
      </c>
      <c r="AL92" s="57">
        <f>AL91*$AL$5</f>
        <v>0</v>
      </c>
      <c r="AM92" s="57">
        <f>AM91*$AL$5</f>
        <v>0</v>
      </c>
      <c r="AN92" s="57">
        <f>AN91*$AL$5</f>
        <v>0</v>
      </c>
      <c r="AO92" s="57">
        <f>AO91*$AO$5</f>
        <v>0</v>
      </c>
      <c r="AP92" s="57">
        <f>AP91*$AO$5</f>
        <v>0</v>
      </c>
      <c r="AQ92" s="57">
        <f>AQ91*$AO$5</f>
        <v>0</v>
      </c>
      <c r="AR92" s="57">
        <f>AR91*$AR$5</f>
        <v>0</v>
      </c>
      <c r="AS92" s="57">
        <f>AS91*$AR$5</f>
        <v>0</v>
      </c>
      <c r="AT92" s="57">
        <f>AT91*$AR$5</f>
        <v>0</v>
      </c>
      <c r="AU92" s="57">
        <f>AU91*$AU$5</f>
        <v>0</v>
      </c>
      <c r="AV92" s="57">
        <f>AV91*$AU$5</f>
        <v>0</v>
      </c>
      <c r="AW92" s="58">
        <f>AW91*$AU$5</f>
        <v>0</v>
      </c>
    </row>
    <row r="93" spans="1:49" ht="27.75" customHeight="1" thickBot="1">
      <c r="A93" s="490"/>
      <c r="B93" s="493"/>
      <c r="C93" s="400"/>
      <c r="D93" s="14" t="s">
        <v>21</v>
      </c>
      <c r="E93" s="81">
        <f>IFERROR(100*E91/'Base-case'!E36,"")</f>
        <v>26.702289664747283</v>
      </c>
      <c r="F93" s="57">
        <f>IFERROR(100*F91/'Base-case'!E36,"")</f>
        <v>18.357373575366083</v>
      </c>
      <c r="G93" s="57">
        <f>IFERROR(100*G91/'Base-case'!E36,"")</f>
        <v>6.6685961038835382</v>
      </c>
      <c r="H93" s="57">
        <f>IFERROR(100*H91/'Base-case'!F36,"")</f>
        <v>18.737575720494419</v>
      </c>
      <c r="I93" s="57">
        <f>IFERROR(100*I91/'Base-case'!F36,"")</f>
        <v>25.25669598460016</v>
      </c>
      <c r="J93" s="57">
        <f>IFERROR(100*J91/'Base-case'!F36,"")</f>
        <v>27.012389295471024</v>
      </c>
      <c r="K93" s="57">
        <f>IFERROR(100*K91/'Base-case'!G36,"")</f>
        <v>11.142835669171617</v>
      </c>
      <c r="L93" s="57">
        <f>IFERROR(100*L91/'Base-case'!G36,"")</f>
        <v>21.606146877945374</v>
      </c>
      <c r="M93" s="57">
        <f>IFERROR(100*M91/'Base-case'!G36,"")</f>
        <v>14.755267372534</v>
      </c>
      <c r="N93" s="57">
        <f>IFERROR(100*N91/'Base-case'!H36,"")</f>
        <v>24.748776517456413</v>
      </c>
      <c r="O93" s="57">
        <f>IFERROR(100*O91/'Base-case'!H36,"")</f>
        <v>22.860634806713165</v>
      </c>
      <c r="P93" s="57">
        <f>IFERROR(100*P91/'Base-case'!H36,"")</f>
        <v>13.939015701142615</v>
      </c>
      <c r="Q93" s="57">
        <f>IFERROR(100*Q91/'Base-case'!I36,"")</f>
        <v>29.146452994227495</v>
      </c>
      <c r="R93" s="57">
        <f>IFERROR(100*R91/'Base-case'!I36,"")</f>
        <v>100</v>
      </c>
      <c r="S93" s="57">
        <f>IFERROR(100*S91/'Base-case'!I36,"")</f>
        <v>100</v>
      </c>
      <c r="T93" s="57">
        <f>IFERROR(100*T91/'Base-case'!J36,"")</f>
        <v>19.491048542101044</v>
      </c>
      <c r="U93" s="57">
        <f>IFERROR(100*U91/'Base-case'!J36,"")</f>
        <v>8.1887304168893653</v>
      </c>
      <c r="V93" s="57">
        <f>IFERROR(100*V91/'Base-case'!J36,"")</f>
        <v>100</v>
      </c>
      <c r="W93" s="57">
        <f>IFERROR(100*W91/'Base-case'!K36,"")</f>
        <v>13.293972406155088</v>
      </c>
      <c r="X93" s="57">
        <f>IFERROR(100*X91/'Base-case'!K36,"")</f>
        <v>11.999870350920084</v>
      </c>
      <c r="Y93" s="57">
        <f>IFERROR(100*Y91/'Base-case'!K36,"")</f>
        <v>100</v>
      </c>
      <c r="Z93" s="57">
        <f>IFERROR(100*Z91/'Base-case'!L36,"")</f>
        <v>16.73482130124605</v>
      </c>
      <c r="AA93" s="57">
        <f>IFERROR(100*AA91/'Base-case'!L36,"")</f>
        <v>100.00000000000001</v>
      </c>
      <c r="AB93" s="57">
        <f>IFERROR(100*AB91/'Base-case'!L36,"")</f>
        <v>100.00000000000001</v>
      </c>
      <c r="AC93" s="57">
        <f>IFERROR(100*AC91/'Base-case'!M36,"")</f>
        <v>15.506181231148309</v>
      </c>
      <c r="AD93" s="57">
        <f>IFERROR(100*AD91/'Base-case'!M36,"")</f>
        <v>24.106801478397568</v>
      </c>
      <c r="AE93" s="57">
        <f>IFERROR(100*AE91/'Base-case'!M36,"")</f>
        <v>100</v>
      </c>
      <c r="AF93" s="57">
        <f>IFERROR(100*AF91/'Base-case'!N36,"")</f>
        <v>13.46222985658931</v>
      </c>
      <c r="AG93" s="57">
        <f>IFERROR(100*AG91/'Base-case'!N36,"")</f>
        <v>20.996284903926824</v>
      </c>
      <c r="AH93" s="57">
        <f>IFERROR(100*AH91/'Base-case'!N36,"")</f>
        <v>100</v>
      </c>
      <c r="AI93" s="57" t="str">
        <f>IFERROR(100*AI91/'Base-case'!O36,"")</f>
        <v/>
      </c>
      <c r="AJ93" s="57" t="str">
        <f>IFERROR(100*AJ91/'Base-case'!O36,"")</f>
        <v/>
      </c>
      <c r="AK93" s="57" t="str">
        <f>IFERROR(100*AK91/'Base-case'!O36,"")</f>
        <v/>
      </c>
      <c r="AL93" s="57" t="str">
        <f>IFERROR(100*AL91/'Base-case'!P36,"")</f>
        <v/>
      </c>
      <c r="AM93" s="57" t="str">
        <f>IFERROR(100*AM91/'Base-case'!P36,"")</f>
        <v/>
      </c>
      <c r="AN93" s="57" t="str">
        <f>IFERROR(100*AN91/'Base-case'!P36,"")</f>
        <v/>
      </c>
      <c r="AO93" s="57" t="str">
        <f>IFERROR(100*AO91/'Base-case'!Q36,"")</f>
        <v/>
      </c>
      <c r="AP93" s="57" t="str">
        <f>IFERROR(100*AP91/'Base-case'!Q36,"")</f>
        <v/>
      </c>
      <c r="AQ93" s="57" t="str">
        <f>IFERROR(100*AQ91/'Base-case'!Q36,"")</f>
        <v/>
      </c>
      <c r="AR93" s="57" t="str">
        <f>IFERROR(100*AR91/'Base-case'!R36,"")</f>
        <v/>
      </c>
      <c r="AS93" s="57" t="str">
        <f>IFERROR(100*AS91/'Base-case'!R36,"")</f>
        <v/>
      </c>
      <c r="AT93" s="57" t="str">
        <f>IFERROR(100*AT91/'Base-case'!R36,"")</f>
        <v/>
      </c>
      <c r="AU93" s="57" t="str">
        <f>IFERROR(100*AU91/'Base-case'!S36,"")</f>
        <v/>
      </c>
      <c r="AV93" s="57" t="str">
        <f>IFERROR(100*AV91/'Base-case'!S36,"")</f>
        <v/>
      </c>
      <c r="AW93" s="58" t="str">
        <f>IFERROR(100*AW91/'Base-case'!S36,"")</f>
        <v/>
      </c>
    </row>
    <row r="94" spans="1:49" ht="15.6">
      <c r="A94" s="490"/>
      <c r="B94" s="493"/>
      <c r="C94" s="400" t="s">
        <v>174</v>
      </c>
      <c r="D94" s="13" t="s">
        <v>179</v>
      </c>
      <c r="E94" s="81">
        <f>'Base-case'!E38-E41</f>
        <v>1.303715775749674</v>
      </c>
      <c r="F94" s="57">
        <f>'Base-case'!E38-F41</f>
        <v>0.57930247718383299</v>
      </c>
      <c r="G94" s="57">
        <f>'Base-case'!E38-G41</f>
        <v>0.58025749674054761</v>
      </c>
      <c r="H94" s="57">
        <f>'Base-case'!F38-H41</f>
        <v>0.62088714408973256</v>
      </c>
      <c r="I94" s="57">
        <f>'Base-case'!F38-I41</f>
        <v>0</v>
      </c>
      <c r="J94" s="57">
        <f>'Base-case'!F38-J41</f>
        <v>1.5048176876617774</v>
      </c>
      <c r="K94" s="57">
        <f>'Base-case'!G38-K41</f>
        <v>0.32879001280409748</v>
      </c>
      <c r="L94" s="57">
        <f>'Base-case'!G38-L41</f>
        <v>0.32879001280409748</v>
      </c>
      <c r="M94" s="57">
        <f>'Base-case'!G38-M41</f>
        <v>0</v>
      </c>
      <c r="N94" s="57">
        <f>'Base-case'!H38-N41</f>
        <v>0.34260038240917789</v>
      </c>
      <c r="O94" s="57">
        <f>'Base-case'!H38-O41</f>
        <v>9.9501912045889096E-2</v>
      </c>
      <c r="P94" s="57">
        <f>'Base-case'!H38-P41</f>
        <v>0.3425019120458892</v>
      </c>
      <c r="Q94" s="57">
        <f>'Base-case'!I38-Q41</f>
        <v>0.94486540120793805</v>
      </c>
      <c r="R94" s="57">
        <f>'Base-case'!I38-R41</f>
        <v>3.0195090595340814</v>
      </c>
      <c r="S94" s="57">
        <f>'Base-case'!I38-S41</f>
        <v>3.0195090595340814</v>
      </c>
      <c r="T94" s="57">
        <f>'Base-case'!J38-T41</f>
        <v>0.48539627329192547</v>
      </c>
      <c r="U94" s="57">
        <f>'Base-case'!J38-U41</f>
        <v>1.2968049689440992</v>
      </c>
      <c r="V94" s="57">
        <f>'Base-case'!J38-V41</f>
        <v>1.7765664596273292</v>
      </c>
      <c r="W94" s="57">
        <f>'Base-case'!K38-W41</f>
        <v>1.056418136020151</v>
      </c>
      <c r="X94" s="57">
        <f>'Base-case'!K38-X41</f>
        <v>1.056418136020151</v>
      </c>
      <c r="Y94" s="57">
        <f>'Base-case'!K38-Y41</f>
        <v>1.6169435768261964</v>
      </c>
      <c r="Z94" s="57">
        <f>'Base-case'!L38-Z41</f>
        <v>2.0262666666666664</v>
      </c>
      <c r="AA94" s="57">
        <f>'Base-case'!L38-AA41</f>
        <v>12.108086666666667</v>
      </c>
      <c r="AB94" s="57">
        <f>'Base-case'!L38-AB41</f>
        <v>12.108086666666667</v>
      </c>
      <c r="AC94" s="57">
        <f>'Base-case'!M38-AC41</f>
        <v>2.0994064748201442</v>
      </c>
      <c r="AD94" s="57">
        <f>'Base-case'!M38-AD41</f>
        <v>3.2638580935251813</v>
      </c>
      <c r="AE94" s="57">
        <f>'Base-case'!M38-AE41</f>
        <v>13.539158633093525</v>
      </c>
      <c r="AF94" s="57">
        <f>'Base-case'!N38-AF41</f>
        <v>3.6210980392156884</v>
      </c>
      <c r="AG94" s="57">
        <f>'Base-case'!N38-AG41</f>
        <v>5.6476235294117672</v>
      </c>
      <c r="AH94" s="57">
        <f>'Base-case'!N38-AH41</f>
        <v>26.89820392156863</v>
      </c>
      <c r="AI94" s="57">
        <f>'Base-case'!O38-AI41</f>
        <v>0</v>
      </c>
      <c r="AJ94" s="57">
        <f>'Base-case'!O38-AJ41</f>
        <v>0</v>
      </c>
      <c r="AK94" s="57">
        <f>'Base-case'!O38-AK41</f>
        <v>0</v>
      </c>
      <c r="AL94" s="57">
        <f>'Base-case'!P38-AL41</f>
        <v>0</v>
      </c>
      <c r="AM94" s="57">
        <f>'Base-case'!P38-AM41</f>
        <v>0</v>
      </c>
      <c r="AN94" s="57">
        <f>'Base-case'!P38-AN41</f>
        <v>0</v>
      </c>
      <c r="AO94" s="57">
        <f>'Base-case'!Q38-AO41</f>
        <v>0</v>
      </c>
      <c r="AP94" s="57">
        <f>'Base-case'!Q38-AP41</f>
        <v>0</v>
      </c>
      <c r="AQ94" s="57">
        <f>'Base-case'!Q38-AQ41</f>
        <v>0</v>
      </c>
      <c r="AR94" s="57">
        <f>'Base-case'!R38-AR41</f>
        <v>0</v>
      </c>
      <c r="AS94" s="57">
        <f>'Base-case'!R38-AS41</f>
        <v>0</v>
      </c>
      <c r="AT94" s="57">
        <f>'Base-case'!R38-AT41</f>
        <v>0</v>
      </c>
      <c r="AU94" s="57">
        <f>'Base-case'!S38-AU41</f>
        <v>0</v>
      </c>
      <c r="AV94" s="57">
        <f>'Base-case'!S38-AV41</f>
        <v>0</v>
      </c>
      <c r="AW94" s="58">
        <f>'Base-case'!S38-AW41</f>
        <v>0</v>
      </c>
    </row>
    <row r="95" spans="1:49" ht="15.6">
      <c r="A95" s="490"/>
      <c r="B95" s="493"/>
      <c r="C95" s="400"/>
      <c r="D95" s="14" t="s">
        <v>180</v>
      </c>
      <c r="E95" s="81">
        <f>E94*$E$5</f>
        <v>999.94999999999993</v>
      </c>
      <c r="F95" s="57">
        <f>F94*$E$5</f>
        <v>444.32499999999987</v>
      </c>
      <c r="G95" s="57">
        <f>G94*$E$5</f>
        <v>445.0575</v>
      </c>
      <c r="H95" s="57">
        <f>H94*$H$5</f>
        <v>719.60820000000001</v>
      </c>
      <c r="I95" s="57">
        <f>I94*$H$5</f>
        <v>0</v>
      </c>
      <c r="J95" s="57">
        <f>J94*$H$5</f>
        <v>1744.0836999999999</v>
      </c>
      <c r="K95" s="57">
        <f>K94*$K$5</f>
        <v>256.78500000000014</v>
      </c>
      <c r="L95" s="57">
        <f>L94*$K$5</f>
        <v>256.78500000000014</v>
      </c>
      <c r="M95" s="57">
        <f>M94*$K$5</f>
        <v>0</v>
      </c>
      <c r="N95" s="57">
        <f>N94*$N$5</f>
        <v>358.36000000000007</v>
      </c>
      <c r="O95" s="57">
        <f>O94*$N$5</f>
        <v>104.07899999999999</v>
      </c>
      <c r="P95" s="57">
        <f>P94*$N$5</f>
        <v>358.25700000000012</v>
      </c>
      <c r="Q95" s="57">
        <f>Q94*$Q$5</f>
        <v>2190.1980000000003</v>
      </c>
      <c r="R95" s="57">
        <f>R94*$Q$5</f>
        <v>6999.2220000000007</v>
      </c>
      <c r="S95" s="57">
        <f>S94*$Q$5</f>
        <v>6999.2220000000007</v>
      </c>
      <c r="T95" s="57">
        <f>T94*$T$5</f>
        <v>390.74400000000003</v>
      </c>
      <c r="U95" s="57">
        <f>U94*$T$5</f>
        <v>1043.9279999999999</v>
      </c>
      <c r="V95" s="57">
        <f>V94*$T$5</f>
        <v>1430.136</v>
      </c>
      <c r="W95" s="57">
        <f>W94*$W$5</f>
        <v>1677.5919999999999</v>
      </c>
      <c r="X95" s="57">
        <f>X94*$W$5</f>
        <v>1677.5919999999999</v>
      </c>
      <c r="Y95" s="57">
        <f>Y94*$W$5</f>
        <v>2567.7064</v>
      </c>
      <c r="Z95" s="57">
        <f>Z94*$Z$5</f>
        <v>6078.7999999999993</v>
      </c>
      <c r="AA95" s="57">
        <f>AA94*$Z$5</f>
        <v>36324.26</v>
      </c>
      <c r="AB95" s="57">
        <f>AB94*$Z$5</f>
        <v>36324.26</v>
      </c>
      <c r="AC95" s="57">
        <f>AC94*$AC$5</f>
        <v>1167.2700000000002</v>
      </c>
      <c r="AD95" s="57">
        <f>AD94*$AC$5</f>
        <v>1814.7051000000008</v>
      </c>
      <c r="AE95" s="57">
        <f>AE94*$AC$5</f>
        <v>7527.7721999999994</v>
      </c>
      <c r="AF95" s="57">
        <f>AF94*$AF$5</f>
        <v>3693.5200000000023</v>
      </c>
      <c r="AG95" s="57">
        <f>AG94*$AF$5</f>
        <v>5760.5760000000028</v>
      </c>
      <c r="AH95" s="57">
        <f>AH94*$AF$5</f>
        <v>27436.168000000001</v>
      </c>
      <c r="AI95" s="57">
        <f>AI94*$AI$5</f>
        <v>0</v>
      </c>
      <c r="AJ95" s="57">
        <f>AJ94*$AI$5</f>
        <v>0</v>
      </c>
      <c r="AK95" s="57">
        <f>AK94*$AI$5</f>
        <v>0</v>
      </c>
      <c r="AL95" s="57">
        <f>AL94*$AL$5</f>
        <v>0</v>
      </c>
      <c r="AM95" s="57">
        <f>AM94*$AL$5</f>
        <v>0</v>
      </c>
      <c r="AN95" s="57">
        <f>AN94*$AL$5</f>
        <v>0</v>
      </c>
      <c r="AO95" s="57">
        <f>AO94*$AO$5</f>
        <v>0</v>
      </c>
      <c r="AP95" s="57">
        <f>AP94*$AO$5</f>
        <v>0</v>
      </c>
      <c r="AQ95" s="57">
        <f>AQ94*$AO$5</f>
        <v>0</v>
      </c>
      <c r="AR95" s="57">
        <f>AR94*$AR$5</f>
        <v>0</v>
      </c>
      <c r="AS95" s="57">
        <f>AS94*$AR$5</f>
        <v>0</v>
      </c>
      <c r="AT95" s="57">
        <f>AT94*$AR$5</f>
        <v>0</v>
      </c>
      <c r="AU95" s="57">
        <f>AU94*$AU$5</f>
        <v>0</v>
      </c>
      <c r="AV95" s="57">
        <f>AV94*$AU$5</f>
        <v>0</v>
      </c>
      <c r="AW95" s="58">
        <f>AW94*$AU$5</f>
        <v>0</v>
      </c>
    </row>
    <row r="96" spans="1:49" ht="30" customHeight="1" thickBot="1">
      <c r="A96" s="490"/>
      <c r="B96" s="493"/>
      <c r="C96" s="400"/>
      <c r="D96" s="14" t="s">
        <v>21</v>
      </c>
      <c r="E96" s="81">
        <f>IFERROR(100*E94/'Base-case'!E38,"")</f>
        <v>85.195843086970129</v>
      </c>
      <c r="F96" s="57">
        <f>IFERROR(100*F94/'Base-case'!E38,"")</f>
        <v>37.856535806408317</v>
      </c>
      <c r="G96" s="57">
        <f>IFERROR(100*G94/'Base-case'!E38,"")</f>
        <v>37.918944881923309</v>
      </c>
      <c r="H96" s="57">
        <f>IFERROR(100*H94/'Base-case'!F38,"")</f>
        <v>33.316081330868762</v>
      </c>
      <c r="I96" s="57">
        <f>IFERROR(100*I94/'Base-case'!F38,"")</f>
        <v>0</v>
      </c>
      <c r="J96" s="57">
        <f>IFERROR(100*J94/'Base-case'!F38,"")</f>
        <v>80.746765249537887</v>
      </c>
      <c r="K96" s="57">
        <f>IFERROR(100*K94/'Base-case'!G38,"")</f>
        <v>11.979823455233298</v>
      </c>
      <c r="L96" s="57">
        <f>IFERROR(100*L94/'Base-case'!G38,"")</f>
        <v>11.979823455233298</v>
      </c>
      <c r="M96" s="57">
        <f>IFERROR(100*M94/'Base-case'!G38,"")</f>
        <v>0</v>
      </c>
      <c r="N96" s="57">
        <f>IFERROR(100*N94/'Base-case'!H38,"")</f>
        <v>19.13432094678474</v>
      </c>
      <c r="O96" s="57">
        <f>IFERROR(100*O94/'Base-case'!H38,"")</f>
        <v>5.5572078072899007</v>
      </c>
      <c r="P96" s="57">
        <f>IFERROR(100*P94/'Base-case'!H38,"")</f>
        <v>19.128821351245293</v>
      </c>
      <c r="Q96" s="57">
        <f>IFERROR(100*Q94/'Base-case'!I38,"")</f>
        <v>31.292020741733868</v>
      </c>
      <c r="R96" s="57">
        <f>IFERROR(100*R94/'Base-case'!I38,"")</f>
        <v>100</v>
      </c>
      <c r="S96" s="57">
        <f>IFERROR(100*S94/'Base-case'!I38,"")</f>
        <v>100</v>
      </c>
      <c r="T96" s="57">
        <f>IFERROR(100*T94/'Base-case'!J38,"")</f>
        <v>27.322156773901224</v>
      </c>
      <c r="U96" s="57">
        <f>IFERROR(100*U94/'Base-case'!J38,"")</f>
        <v>72.995015858631618</v>
      </c>
      <c r="V96" s="57">
        <f>IFERROR(100*V94/'Base-case'!J38,"")</f>
        <v>100</v>
      </c>
      <c r="W96" s="57">
        <f>IFERROR(100*W94/'Base-case'!K38,"")</f>
        <v>65.334260957561185</v>
      </c>
      <c r="X96" s="57">
        <f>IFERROR(100*X94/'Base-case'!K38,"")</f>
        <v>65.334260957561185</v>
      </c>
      <c r="Y96" s="57">
        <f>IFERROR(100*Y94/'Base-case'!K38,"")</f>
        <v>99.999999999999986</v>
      </c>
      <c r="Z96" s="57">
        <f>IFERROR(100*Z94/'Base-case'!L38,"")</f>
        <v>16.73482130124605</v>
      </c>
      <c r="AA96" s="57">
        <f>IFERROR(100*AA94/'Base-case'!L38,"")</f>
        <v>100.00000000000001</v>
      </c>
      <c r="AB96" s="57">
        <f>IFERROR(100*AB94/'Base-case'!L38,"")</f>
        <v>100.00000000000001</v>
      </c>
      <c r="AC96" s="57">
        <f>IFERROR(100*AC94/'Base-case'!M38,"")</f>
        <v>15.506181231148309</v>
      </c>
      <c r="AD96" s="57">
        <f>IFERROR(100*AD94/'Base-case'!M38,"")</f>
        <v>24.106801478397568</v>
      </c>
      <c r="AE96" s="57">
        <f>IFERROR(100*AE94/'Base-case'!M38,"")</f>
        <v>100</v>
      </c>
      <c r="AF96" s="57">
        <f>IFERROR(100*AF94/'Base-case'!N38,"")</f>
        <v>13.46222985658931</v>
      </c>
      <c r="AG96" s="57">
        <f>IFERROR(100*AG94/'Base-case'!N38,"")</f>
        <v>20.996284903926824</v>
      </c>
      <c r="AH96" s="57">
        <f>IFERROR(100*AH94/'Base-case'!N38,"")</f>
        <v>100</v>
      </c>
      <c r="AI96" s="57" t="str">
        <f>IFERROR(100*AI94/'Base-case'!O38,"")</f>
        <v/>
      </c>
      <c r="AJ96" s="57" t="str">
        <f>IFERROR(100*AJ94/'Base-case'!O38,"")</f>
        <v/>
      </c>
      <c r="AK96" s="57" t="str">
        <f>IFERROR(100*AK94/'Base-case'!O38,"")</f>
        <v/>
      </c>
      <c r="AL96" s="57" t="str">
        <f>IFERROR(100*AL94/'Base-case'!P38,"")</f>
        <v/>
      </c>
      <c r="AM96" s="57" t="str">
        <f>IFERROR(100*AM94/'Base-case'!P38,"")</f>
        <v/>
      </c>
      <c r="AN96" s="57" t="str">
        <f>IFERROR(100*AN94/'Base-case'!P38,"")</f>
        <v/>
      </c>
      <c r="AO96" s="57" t="str">
        <f>IFERROR(100*AO94/'Base-case'!Q38,"")</f>
        <v/>
      </c>
      <c r="AP96" s="57" t="str">
        <f>IFERROR(100*AP94/'Base-case'!Q38,"")</f>
        <v/>
      </c>
      <c r="AQ96" s="57" t="str">
        <f>IFERROR(100*AQ94/'Base-case'!Q38,"")</f>
        <v/>
      </c>
      <c r="AR96" s="57" t="str">
        <f>IFERROR(100*AR94/'Base-case'!R38,"")</f>
        <v/>
      </c>
      <c r="AS96" s="57" t="str">
        <f>IFERROR(100*AS94/'Base-case'!R38,"")</f>
        <v/>
      </c>
      <c r="AT96" s="57" t="str">
        <f>IFERROR(100*AT94/'Base-case'!R38,"")</f>
        <v/>
      </c>
      <c r="AU96" s="57" t="str">
        <f>IFERROR(100*AU94/'Base-case'!S38,"")</f>
        <v/>
      </c>
      <c r="AV96" s="57" t="str">
        <f>IFERROR(100*AV94/'Base-case'!S38,"")</f>
        <v/>
      </c>
      <c r="AW96" s="58" t="str">
        <f>IFERROR(100*AW94/'Base-case'!S38,"")</f>
        <v/>
      </c>
    </row>
    <row r="97" spans="1:49" ht="15.6">
      <c r="A97" s="490"/>
      <c r="B97" s="493"/>
      <c r="C97" s="400" t="s">
        <v>175</v>
      </c>
      <c r="D97" s="13" t="s">
        <v>179</v>
      </c>
      <c r="E97" s="81">
        <f>'Base-case'!E40-E43</f>
        <v>1.0142816166883968</v>
      </c>
      <c r="F97" s="57">
        <f>'Base-case'!E40-F43</f>
        <v>1.0142816166883968</v>
      </c>
      <c r="G97" s="57">
        <f>'Base-case'!E40-G43</f>
        <v>0</v>
      </c>
      <c r="H97" s="57">
        <f>'Base-case'!F40-H43</f>
        <v>1.3806945642795521</v>
      </c>
      <c r="I97" s="57">
        <f>'Base-case'!F40-I43</f>
        <v>2.6979659188955996</v>
      </c>
      <c r="J97" s="57">
        <f>'Base-case'!F40-J43</f>
        <v>1.3806945642795521</v>
      </c>
      <c r="K97" s="57">
        <f>'Base-case'!G40-K43</f>
        <v>0.93549295774647856</v>
      </c>
      <c r="L97" s="57">
        <f>'Base-case'!G40-L43</f>
        <v>2.1226760563380278</v>
      </c>
      <c r="M97" s="57">
        <f>'Base-case'!G40-M43</f>
        <v>1.6741549295774645</v>
      </c>
      <c r="N97" s="57">
        <f>'Base-case'!H40-N43</f>
        <v>1.9320984703632895</v>
      </c>
      <c r="O97" s="57">
        <f>'Base-case'!H40-O43</f>
        <v>1.9943021032504777</v>
      </c>
      <c r="P97" s="57">
        <f>'Base-case'!H40-P43</f>
        <v>0.93736615678776314</v>
      </c>
      <c r="Q97" s="57">
        <f>'Base-case'!I40-Q43</f>
        <v>1.9137769628990506</v>
      </c>
      <c r="R97" s="57">
        <f>'Base-case'!I40-R43</f>
        <v>6.7883477135461598</v>
      </c>
      <c r="S97" s="57">
        <f>'Base-case'!I40-S43</f>
        <v>6.7883477135461598</v>
      </c>
      <c r="T97" s="57">
        <f>'Base-case'!J40-T43</f>
        <v>2.4628521739130438</v>
      </c>
      <c r="U97" s="57">
        <f>'Base-case'!J40-U43</f>
        <v>-5.8163975155279601E-2</v>
      </c>
      <c r="V97" s="57">
        <f>'Base-case'!J40-V43</f>
        <v>13.349600000000001</v>
      </c>
      <c r="W97" s="57">
        <f>'Base-case'!K40-W43</f>
        <v>6.504408060453315E-2</v>
      </c>
      <c r="X97" s="57">
        <f>'Base-case'!K40-X43</f>
        <v>-4.4124685138538844E-2</v>
      </c>
      <c r="Y97" s="57">
        <f>'Base-case'!K40-Y43</f>
        <v>6.818926322418136</v>
      </c>
      <c r="Z97" s="57">
        <f>'Base-case'!L40-Z43</f>
        <v>0</v>
      </c>
      <c r="AA97" s="57">
        <f>'Base-case'!L40-AA43</f>
        <v>0</v>
      </c>
      <c r="AB97" s="57">
        <f>'Base-case'!L40-AB43</f>
        <v>0</v>
      </c>
      <c r="AC97" s="57">
        <f>'Base-case'!M40-AC43</f>
        <v>0</v>
      </c>
      <c r="AD97" s="57">
        <f>'Base-case'!M40-AD43</f>
        <v>0</v>
      </c>
      <c r="AE97" s="57">
        <f>'Base-case'!M40-AE43</f>
        <v>0</v>
      </c>
      <c r="AF97" s="57">
        <f>'Base-case'!N40-AF43</f>
        <v>0</v>
      </c>
      <c r="AG97" s="57">
        <f>'Base-case'!N40-AG43</f>
        <v>0</v>
      </c>
      <c r="AH97" s="57">
        <f>'Base-case'!N40-AH43</f>
        <v>0</v>
      </c>
      <c r="AI97" s="57">
        <f>'Base-case'!O40-AI43</f>
        <v>0</v>
      </c>
      <c r="AJ97" s="57">
        <f>'Base-case'!O40-AJ43</f>
        <v>0</v>
      </c>
      <c r="AK97" s="57">
        <f>'Base-case'!O40-AK43</f>
        <v>0</v>
      </c>
      <c r="AL97" s="57">
        <f>'Base-case'!P40-AL43</f>
        <v>0</v>
      </c>
      <c r="AM97" s="57">
        <f>'Base-case'!P40-AM43</f>
        <v>0</v>
      </c>
      <c r="AN97" s="57">
        <f>'Base-case'!P40-AN43</f>
        <v>0</v>
      </c>
      <c r="AO97" s="57">
        <f>'Base-case'!Q40-AO43</f>
        <v>0</v>
      </c>
      <c r="AP97" s="57">
        <f>'Base-case'!Q40-AP43</f>
        <v>0</v>
      </c>
      <c r="AQ97" s="57">
        <f>'Base-case'!Q40-AQ43</f>
        <v>0</v>
      </c>
      <c r="AR97" s="57">
        <f>'Base-case'!R40-AR43</f>
        <v>0</v>
      </c>
      <c r="AS97" s="57">
        <f>'Base-case'!R40-AS43</f>
        <v>0</v>
      </c>
      <c r="AT97" s="57">
        <f>'Base-case'!R40-AT43</f>
        <v>0</v>
      </c>
      <c r="AU97" s="57">
        <f>'Base-case'!S40-AU43</f>
        <v>0</v>
      </c>
      <c r="AV97" s="57">
        <f>'Base-case'!S40-AV43</f>
        <v>0</v>
      </c>
      <c r="AW97" s="58">
        <f>'Base-case'!S40-AW43</f>
        <v>0</v>
      </c>
    </row>
    <row r="98" spans="1:49" ht="15.6">
      <c r="A98" s="490"/>
      <c r="B98" s="493"/>
      <c r="C98" s="400"/>
      <c r="D98" s="14" t="s">
        <v>180</v>
      </c>
      <c r="E98" s="81">
        <f>E97*$E$5</f>
        <v>777.95400000000029</v>
      </c>
      <c r="F98" s="57">
        <f>F97*$E$5</f>
        <v>777.95400000000029</v>
      </c>
      <c r="G98" s="57">
        <f>G97*$E$5</f>
        <v>0</v>
      </c>
      <c r="H98" s="57">
        <f>H97*$H$5</f>
        <v>1600.2250000000008</v>
      </c>
      <c r="I98" s="57">
        <f>I97*$H$5</f>
        <v>3126.9425000000001</v>
      </c>
      <c r="J98" s="57">
        <f>J97*$H$5</f>
        <v>1600.2250000000008</v>
      </c>
      <c r="K98" s="57">
        <f>K97*$K$5</f>
        <v>730.61999999999978</v>
      </c>
      <c r="L98" s="57">
        <f>L97*$K$5</f>
        <v>1657.8099999999997</v>
      </c>
      <c r="M98" s="57">
        <f>M97*$K$5</f>
        <v>1307.5149999999996</v>
      </c>
      <c r="N98" s="57">
        <f>N97*$N$5</f>
        <v>2020.9750000000008</v>
      </c>
      <c r="O98" s="57">
        <f>O97*$N$5</f>
        <v>2086.0399999999995</v>
      </c>
      <c r="P98" s="57">
        <f>P97*$N$5</f>
        <v>980.48500000000024</v>
      </c>
      <c r="Q98" s="57">
        <f>Q97*$Q$5</f>
        <v>4436.1349999999993</v>
      </c>
      <c r="R98" s="57">
        <f>R97*$Q$5</f>
        <v>15735.39</v>
      </c>
      <c r="S98" s="57">
        <f>S97*$Q$5</f>
        <v>15735.39</v>
      </c>
      <c r="T98" s="57">
        <f>T97*$T$5</f>
        <v>1982.5960000000002</v>
      </c>
      <c r="U98" s="57">
        <f>U97*$T$5</f>
        <v>-46.822000000000081</v>
      </c>
      <c r="V98" s="57">
        <f>V97*$T$5</f>
        <v>10746.428</v>
      </c>
      <c r="W98" s="57">
        <f>W97*$W$5</f>
        <v>103.28999999999864</v>
      </c>
      <c r="X98" s="57">
        <f>X97*$W$5</f>
        <v>-70.069999999999681</v>
      </c>
      <c r="Y98" s="57">
        <f>Y97*$W$5</f>
        <v>10828.455</v>
      </c>
      <c r="Z98" s="57">
        <f>Z97*$Z$5</f>
        <v>0</v>
      </c>
      <c r="AA98" s="57">
        <f>AA97*$Z$5</f>
        <v>0</v>
      </c>
      <c r="AB98" s="57">
        <f>AB97*$Z$5</f>
        <v>0</v>
      </c>
      <c r="AC98" s="57">
        <f>AC97*$AC$5</f>
        <v>0</v>
      </c>
      <c r="AD98" s="57">
        <f>AD97*$AC$5</f>
        <v>0</v>
      </c>
      <c r="AE98" s="57">
        <f>AE97*$AC$5</f>
        <v>0</v>
      </c>
      <c r="AF98" s="57">
        <f>AF97*$AF$5</f>
        <v>0</v>
      </c>
      <c r="AG98" s="57">
        <f>AG97*$AF$5</f>
        <v>0</v>
      </c>
      <c r="AH98" s="57">
        <f>AH97*$AF$5</f>
        <v>0</v>
      </c>
      <c r="AI98" s="57">
        <f>AI97*$AI$5</f>
        <v>0</v>
      </c>
      <c r="AJ98" s="57">
        <f>AJ97*$AI$5</f>
        <v>0</v>
      </c>
      <c r="AK98" s="57">
        <f>AK97*$AI$5</f>
        <v>0</v>
      </c>
      <c r="AL98" s="57">
        <f>AL97*$AL$5</f>
        <v>0</v>
      </c>
      <c r="AM98" s="57">
        <f>AM97*$AL$5</f>
        <v>0</v>
      </c>
      <c r="AN98" s="57">
        <f>AN97*$AL$5</f>
        <v>0</v>
      </c>
      <c r="AO98" s="57">
        <f>AO97*$AO$5</f>
        <v>0</v>
      </c>
      <c r="AP98" s="57">
        <f>AP97*$AO$5</f>
        <v>0</v>
      </c>
      <c r="AQ98" s="57">
        <f>AQ97*$AO$5</f>
        <v>0</v>
      </c>
      <c r="AR98" s="57">
        <f>AR97*$AR$5</f>
        <v>0</v>
      </c>
      <c r="AS98" s="57">
        <f>AS97*$AR$5</f>
        <v>0</v>
      </c>
      <c r="AT98" s="57">
        <f>AT97*$AR$5</f>
        <v>0</v>
      </c>
      <c r="AU98" s="57">
        <f>AU97*$AU$5</f>
        <v>0</v>
      </c>
      <c r="AV98" s="57">
        <f>AV97*$AU$5</f>
        <v>0</v>
      </c>
      <c r="AW98" s="58">
        <f>AW97*$AU$5</f>
        <v>0</v>
      </c>
    </row>
    <row r="99" spans="1:49" ht="30" customHeight="1">
      <c r="A99" s="490"/>
      <c r="B99" s="493"/>
      <c r="C99" s="400"/>
      <c r="D99" s="14" t="s">
        <v>21</v>
      </c>
      <c r="E99" s="81">
        <f>IFERROR(100*E97/'Base-case'!E40,"")</f>
        <v>14.184494664819539</v>
      </c>
      <c r="F99" s="57">
        <f>IFERROR(100*F97/'Base-case'!E40,"")</f>
        <v>14.184494664819539</v>
      </c>
      <c r="G99" s="57">
        <f>IFERROR(100*G97/'Base-case'!E40,"")</f>
        <v>0</v>
      </c>
      <c r="H99" s="57">
        <f>IFERROR(100*H97/'Base-case'!F40,"")</f>
        <v>15.656698828505478</v>
      </c>
      <c r="I99" s="57">
        <f>IFERROR(100*I97/'Base-case'!F40,"")</f>
        <v>30.594195801561636</v>
      </c>
      <c r="J99" s="57">
        <f>IFERROR(100*J97/'Base-case'!F40,"")</f>
        <v>15.656698828505478</v>
      </c>
      <c r="K99" s="57">
        <f>IFERROR(100*K97/'Base-case'!G40,"")</f>
        <v>10.875776753477478</v>
      </c>
      <c r="L99" s="57">
        <f>IFERROR(100*L97/'Base-case'!G40,"")</f>
        <v>24.677631955986012</v>
      </c>
      <c r="M99" s="57">
        <f>IFERROR(100*M97/'Base-case'!G40,"")</f>
        <v>19.463252089763632</v>
      </c>
      <c r="N99" s="57">
        <f>IFERROR(100*N97/'Base-case'!H40,"")</f>
        <v>26.107128393500403</v>
      </c>
      <c r="O99" s="57">
        <f>IFERROR(100*O97/'Base-case'!H40,"")</f>
        <v>26.947643644269501</v>
      </c>
      <c r="P99" s="57">
        <f>IFERROR(100*P97/'Base-case'!H40,"")</f>
        <v>12.665989328369347</v>
      </c>
      <c r="Q99" s="57">
        <f>IFERROR(100*Q97/'Base-case'!I40,"")</f>
        <v>28.192088025781374</v>
      </c>
      <c r="R99" s="57">
        <f>IFERROR(100*R97/'Base-case'!I40,"")</f>
        <v>100</v>
      </c>
      <c r="S99" s="57">
        <f>IFERROR(100*S97/'Base-case'!I40,"")</f>
        <v>100</v>
      </c>
      <c r="T99" s="57">
        <f>IFERROR(100*T97/'Base-case'!J40,"")</f>
        <v>18.448883666274973</v>
      </c>
      <c r="U99" s="57">
        <f>IFERROR(100*U97/'Base-case'!J40,"")</f>
        <v>-0.43569826178521903</v>
      </c>
      <c r="V99" s="57">
        <f>IFERROR(100*V97/'Base-case'!J40,"")</f>
        <v>100</v>
      </c>
      <c r="W99" s="57">
        <f>IFERROR(100*W97/'Base-case'!K40,"")</f>
        <v>0.9538756914074874</v>
      </c>
      <c r="X99" s="57">
        <f>IFERROR(100*X97/'Base-case'!K40,"")</f>
        <v>-0.64709139023064399</v>
      </c>
      <c r="Y99" s="57">
        <f>IFERROR(100*Y97/'Base-case'!K40,"")</f>
        <v>99.999999999999986</v>
      </c>
      <c r="Z99" s="57" t="str">
        <f>IFERROR(100*Z97/'Base-case'!L40,"")</f>
        <v/>
      </c>
      <c r="AA99" s="57" t="str">
        <f>IFERROR(100*AA97/'Base-case'!L40,"")</f>
        <v/>
      </c>
      <c r="AB99" s="57" t="str">
        <f>IFERROR(100*AB97/'Base-case'!L40,"")</f>
        <v/>
      </c>
      <c r="AC99" s="57" t="str">
        <f>IFERROR(100*AC97/'Base-case'!M40,"")</f>
        <v/>
      </c>
      <c r="AD99" s="57" t="str">
        <f>IFERROR(100*AD97/'Base-case'!M40,"")</f>
        <v/>
      </c>
      <c r="AE99" s="57" t="str">
        <f>IFERROR(100*AE97/'Base-case'!M40,"")</f>
        <v/>
      </c>
      <c r="AF99" s="57" t="str">
        <f>IFERROR(100*AF97/'Base-case'!N40,"")</f>
        <v/>
      </c>
      <c r="AG99" s="57" t="str">
        <f>IFERROR(100*AG97/'Base-case'!N40,"")</f>
        <v/>
      </c>
      <c r="AH99" s="57" t="str">
        <f>IFERROR(100*AH97/'Base-case'!N40,"")</f>
        <v/>
      </c>
      <c r="AI99" s="57" t="str">
        <f>IFERROR(100*AI97/'Base-case'!O40,"")</f>
        <v/>
      </c>
      <c r="AJ99" s="57" t="str">
        <f>IFERROR(100*AJ97/'Base-case'!O40,"")</f>
        <v/>
      </c>
      <c r="AK99" s="57" t="str">
        <f>IFERROR(100*AK97/'Base-case'!O40,"")</f>
        <v/>
      </c>
      <c r="AL99" s="57" t="str">
        <f>IFERROR(100*AL97/'Base-case'!P40,"")</f>
        <v/>
      </c>
      <c r="AM99" s="57" t="str">
        <f>IFERROR(100*AM97/'Base-case'!P40,"")</f>
        <v/>
      </c>
      <c r="AN99" s="57" t="str">
        <f>IFERROR(100*AN97/'Base-case'!P40,"")</f>
        <v/>
      </c>
      <c r="AO99" s="57" t="str">
        <f>IFERROR(100*AO97/'Base-case'!Q40,"")</f>
        <v/>
      </c>
      <c r="AP99" s="57" t="str">
        <f>IFERROR(100*AP97/'Base-case'!Q40,"")</f>
        <v/>
      </c>
      <c r="AQ99" s="57" t="str">
        <f>IFERROR(100*AQ97/'Base-case'!Q40,"")</f>
        <v/>
      </c>
      <c r="AR99" s="57" t="str">
        <f>IFERROR(100*AR97/'Base-case'!R40,"")</f>
        <v/>
      </c>
      <c r="AS99" s="57" t="str">
        <f>IFERROR(100*AS97/'Base-case'!R40,"")</f>
        <v/>
      </c>
      <c r="AT99" s="57" t="str">
        <f>IFERROR(100*AT97/'Base-case'!R40,"")</f>
        <v/>
      </c>
      <c r="AU99" s="57" t="str">
        <f>IFERROR(100*AU97/'Base-case'!S40,"")</f>
        <v/>
      </c>
      <c r="AV99" s="57" t="str">
        <f>IFERROR(100*AV97/'Base-case'!S40,"")</f>
        <v/>
      </c>
      <c r="AW99" s="58" t="str">
        <f>IFERROR(100*AW97/'Base-case'!S40,"")</f>
        <v/>
      </c>
    </row>
    <row r="100" spans="1:49" ht="34.5" customHeight="1">
      <c r="A100" s="490"/>
      <c r="B100" s="493"/>
      <c r="C100" s="69" t="s">
        <v>176</v>
      </c>
      <c r="D100" s="15" t="s">
        <v>181</v>
      </c>
      <c r="E100" s="90">
        <v>18.8</v>
      </c>
      <c r="F100" s="59">
        <v>20.6</v>
      </c>
      <c r="G100" s="59">
        <v>15.6</v>
      </c>
      <c r="H100" s="59">
        <v>8.6</v>
      </c>
      <c r="I100" s="59">
        <v>9.5</v>
      </c>
      <c r="J100" s="59">
        <v>9.1999999999999993</v>
      </c>
      <c r="K100" s="59">
        <v>11.6</v>
      </c>
      <c r="L100" s="59">
        <v>19.5</v>
      </c>
      <c r="M100" s="59">
        <v>25.2</v>
      </c>
      <c r="N100" s="59">
        <v>16.3</v>
      </c>
      <c r="O100" s="59">
        <v>14.5</v>
      </c>
      <c r="P100" s="59">
        <v>10</v>
      </c>
      <c r="Q100" s="59">
        <v>5.2</v>
      </c>
      <c r="R100" s="59"/>
      <c r="S100" s="59"/>
      <c r="T100" s="59">
        <v>14.3</v>
      </c>
      <c r="U100" s="59">
        <v>5.3</v>
      </c>
      <c r="V100" s="59"/>
      <c r="W100" s="59">
        <v>13.2</v>
      </c>
      <c r="X100" s="59">
        <v>8.6</v>
      </c>
      <c r="Y100" s="59"/>
      <c r="Z100" s="59">
        <v>4.2</v>
      </c>
      <c r="AA100" s="59"/>
      <c r="AB100" s="59"/>
      <c r="AC100" s="59">
        <v>3.9</v>
      </c>
      <c r="AD100" s="59">
        <v>7.1</v>
      </c>
      <c r="AE100" s="59"/>
      <c r="AF100" s="59">
        <v>3.2</v>
      </c>
      <c r="AG100" s="59">
        <v>2.2000000000000002</v>
      </c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60"/>
    </row>
    <row r="101" spans="1:49" ht="58.5" customHeight="1">
      <c r="A101" s="490"/>
      <c r="B101" s="493"/>
      <c r="C101" s="69" t="s">
        <v>177</v>
      </c>
      <c r="D101" s="14" t="s">
        <v>182</v>
      </c>
      <c r="E101" s="81">
        <f>IFERROR(E45/E47,"")</f>
        <v>1.1852256816766866</v>
      </c>
      <c r="F101" s="57">
        <f t="shared" ref="F101:AW101" si="0">IFERROR(F45/F47,"")</f>
        <v>1.2670046815156775</v>
      </c>
      <c r="G101" s="57">
        <f t="shared" si="0"/>
        <v>1.0688405299691817</v>
      </c>
      <c r="H101" s="57">
        <f t="shared" si="0"/>
        <v>0.48599623580075663</v>
      </c>
      <c r="I101" s="57">
        <f t="shared" si="0"/>
        <v>0.51782212176910847</v>
      </c>
      <c r="J101" s="57">
        <f t="shared" si="0"/>
        <v>0.49169582327446371</v>
      </c>
      <c r="K101" s="57">
        <f t="shared" si="0"/>
        <v>0.63773946030818229</v>
      </c>
      <c r="L101" s="57">
        <f t="shared" si="0"/>
        <v>1.05020009501963</v>
      </c>
      <c r="M101" s="57">
        <f t="shared" si="0"/>
        <v>1.3289025364909766</v>
      </c>
      <c r="N101" s="57">
        <f t="shared" si="0"/>
        <v>0.84486147961740032</v>
      </c>
      <c r="O101" s="57">
        <f t="shared" si="0"/>
        <v>0.73918920656677123</v>
      </c>
      <c r="P101" s="57">
        <f t="shared" si="0"/>
        <v>0.57351574226753854</v>
      </c>
      <c r="Q101" s="57">
        <f t="shared" si="0"/>
        <v>0.27484252597238007</v>
      </c>
      <c r="R101" s="57">
        <f t="shared" si="0"/>
        <v>0</v>
      </c>
      <c r="S101" s="57">
        <f t="shared" si="0"/>
        <v>0</v>
      </c>
      <c r="T101" s="57">
        <f t="shared" si="0"/>
        <v>1.1687130932707395</v>
      </c>
      <c r="U101" s="57">
        <f t="shared" si="0"/>
        <v>0.36562911877776494</v>
      </c>
      <c r="V101" s="57">
        <f t="shared" si="0"/>
        <v>0</v>
      </c>
      <c r="W101" s="57">
        <f t="shared" si="0"/>
        <v>0.82329106115095363</v>
      </c>
      <c r="X101" s="57">
        <f t="shared" si="0"/>
        <v>0.54946527225011277</v>
      </c>
      <c r="Y101" s="57">
        <f t="shared" si="0"/>
        <v>0</v>
      </c>
      <c r="Z101" s="57">
        <f t="shared" si="0"/>
        <v>0.2273181722422776</v>
      </c>
      <c r="AA101" s="57">
        <f t="shared" si="0"/>
        <v>0</v>
      </c>
      <c r="AB101" s="57">
        <f t="shared" si="0"/>
        <v>0</v>
      </c>
      <c r="AC101" s="57">
        <f t="shared" si="0"/>
        <v>0.21402782202399914</v>
      </c>
      <c r="AD101" s="57">
        <f t="shared" si="0"/>
        <v>0.40815671359905348</v>
      </c>
      <c r="AE101" s="57">
        <f t="shared" si="0"/>
        <v>0</v>
      </c>
      <c r="AF101" s="57">
        <f t="shared" si="0"/>
        <v>0.11581901410070621</v>
      </c>
      <c r="AG101" s="57">
        <f t="shared" si="0"/>
        <v>7.7025297039632845E-2</v>
      </c>
      <c r="AH101" s="57">
        <f t="shared" si="0"/>
        <v>0</v>
      </c>
      <c r="AI101" s="57" t="str">
        <f t="shared" si="0"/>
        <v/>
      </c>
      <c r="AJ101" s="57" t="str">
        <f t="shared" si="0"/>
        <v/>
      </c>
      <c r="AK101" s="57" t="str">
        <f t="shared" si="0"/>
        <v/>
      </c>
      <c r="AL101" s="57" t="str">
        <f t="shared" si="0"/>
        <v/>
      </c>
      <c r="AM101" s="57" t="str">
        <f t="shared" si="0"/>
        <v/>
      </c>
      <c r="AN101" s="57" t="str">
        <f t="shared" si="0"/>
        <v/>
      </c>
      <c r="AO101" s="57" t="str">
        <f t="shared" si="0"/>
        <v/>
      </c>
      <c r="AP101" s="57" t="str">
        <f t="shared" si="0"/>
        <v/>
      </c>
      <c r="AQ101" s="57" t="str">
        <f t="shared" si="0"/>
        <v/>
      </c>
      <c r="AR101" s="57" t="str">
        <f t="shared" si="0"/>
        <v/>
      </c>
      <c r="AS101" s="57" t="str">
        <f t="shared" si="0"/>
        <v/>
      </c>
      <c r="AT101" s="57" t="str">
        <f t="shared" si="0"/>
        <v/>
      </c>
      <c r="AU101" s="57" t="str">
        <f t="shared" si="0"/>
        <v/>
      </c>
      <c r="AV101" s="57" t="str">
        <f t="shared" si="0"/>
        <v/>
      </c>
      <c r="AW101" s="58" t="str">
        <f t="shared" si="0"/>
        <v/>
      </c>
    </row>
    <row r="102" spans="1:49" ht="63" thickBot="1">
      <c r="A102" s="491"/>
      <c r="B102" s="494"/>
      <c r="C102" s="72" t="s">
        <v>178</v>
      </c>
      <c r="D102" s="49" t="s">
        <v>183</v>
      </c>
      <c r="E102" s="91">
        <f>IFERROR(E45/E5,"")</f>
        <v>39.548891786179922</v>
      </c>
      <c r="F102" s="67">
        <f>IFERROR(F45/E5,"")</f>
        <v>32.977835723598439</v>
      </c>
      <c r="G102" s="67">
        <f>IFERROR(G45/E5,"")</f>
        <v>9.1355932203389827</v>
      </c>
      <c r="H102" s="67">
        <f>IFERROR(H45/H5,"")</f>
        <v>17.075064710957722</v>
      </c>
      <c r="I102" s="67">
        <f>IFERROR(I45/H5,"")</f>
        <v>25.40120793787748</v>
      </c>
      <c r="J102" s="67">
        <f>IFERROR(J45/H5,"")</f>
        <v>24.296807592752373</v>
      </c>
      <c r="K102" s="67">
        <f>IFERROR(K45/K5,"")</f>
        <v>14.249679897567221</v>
      </c>
      <c r="L102" s="67">
        <f>IFERROR(L45/K5,"")</f>
        <v>46.134443021766963</v>
      </c>
      <c r="M102" s="67">
        <f>IFERROR(M45/K5,"")</f>
        <v>40.450704225352112</v>
      </c>
      <c r="N102" s="67">
        <f>IFERROR(N45/N5,"")</f>
        <v>34.497131931166351</v>
      </c>
      <c r="O102" s="67">
        <f>IFERROR(O45/N5,"")</f>
        <v>28.026768642447419</v>
      </c>
      <c r="P102" s="67">
        <f>IFERROR(P45/N5,"")</f>
        <v>13.047801147227533</v>
      </c>
      <c r="Q102" s="67">
        <f>IFERROR(Q45/Q5,"")</f>
        <v>14.41846419327006</v>
      </c>
      <c r="R102" s="67">
        <f>IFERROR(R45/Q5,"")</f>
        <v>0</v>
      </c>
      <c r="S102" s="67">
        <f>IFERROR(S45/Q5,"")</f>
        <v>0</v>
      </c>
      <c r="T102" s="67">
        <f>IFERROR(T45/T5,"")</f>
        <v>44.136645962732921</v>
      </c>
      <c r="U102" s="67">
        <f>IFERROR(U45/T5,"")</f>
        <v>7.2919254658385091</v>
      </c>
      <c r="V102" s="67">
        <f>IFERROR(V45/T5,"")</f>
        <v>0</v>
      </c>
      <c r="W102" s="67">
        <f>IFERROR(W45/W5,"")</f>
        <v>14.790931989924433</v>
      </c>
      <c r="X102" s="67">
        <f>IFERROR(X45/W5,"")</f>
        <v>8.7808564231738035</v>
      </c>
      <c r="Y102" s="67">
        <f>IFERROR(Y45/W5,"")</f>
        <v>0</v>
      </c>
      <c r="Z102" s="67">
        <f>IFERROR(Z45/Z5,"")</f>
        <v>8.4883333333333333</v>
      </c>
      <c r="AA102" s="67">
        <f>IFERROR(AA45/Z5,"")</f>
        <v>0</v>
      </c>
      <c r="AB102" s="67">
        <f>IFERROR(AB45/Z5,"")</f>
        <v>0</v>
      </c>
      <c r="AC102" s="67">
        <f>IFERROR(AC45/AC5,"")</f>
        <v>7.25</v>
      </c>
      <c r="AD102" s="67">
        <f>IFERROR(AD45/AC5,"")</f>
        <v>21.494604316546763</v>
      </c>
      <c r="AE102" s="67">
        <f>IFERROR(AE45/AC5,"")</f>
        <v>0</v>
      </c>
      <c r="AF102" s="67">
        <f>IFERROR(AF45/AF5,"")</f>
        <v>7.8980392156862749</v>
      </c>
      <c r="AG102" s="67">
        <f>IFERROR(AG45/AF5,"")</f>
        <v>8.1921568627450974</v>
      </c>
      <c r="AH102" s="67">
        <f>IFERROR(AH45/AF5,"")</f>
        <v>0</v>
      </c>
      <c r="AI102" s="67" t="str">
        <f>IFERROR(AI45/AI5,"")</f>
        <v/>
      </c>
      <c r="AJ102" s="67" t="str">
        <f>IFERROR(AJ45/AI5,"")</f>
        <v/>
      </c>
      <c r="AK102" s="67" t="str">
        <f>IFERROR(AK45/AI5,"")</f>
        <v/>
      </c>
      <c r="AL102" s="67" t="str">
        <f>IFERROR(AL45/AL5,"")</f>
        <v/>
      </c>
      <c r="AM102" s="67" t="str">
        <f>IFERROR(AM45/AL5,"")</f>
        <v/>
      </c>
      <c r="AN102" s="67" t="str">
        <f>IFERROR(AN45/AL5,"")</f>
        <v/>
      </c>
      <c r="AO102" s="67" t="str">
        <f>IFERROR(AO45/AO5,"")</f>
        <v/>
      </c>
      <c r="AP102" s="67" t="str">
        <f>IFERROR(AP45/AO5,"")</f>
        <v/>
      </c>
      <c r="AQ102" s="67" t="str">
        <f>IFERROR(AQ45/AO5,"")</f>
        <v/>
      </c>
      <c r="AR102" s="67" t="str">
        <f>IFERROR(AR45/AR5,"")</f>
        <v/>
      </c>
      <c r="AS102" s="67" t="str">
        <f>IFERROR(AS45/AR5,"")</f>
        <v/>
      </c>
      <c r="AT102" s="67" t="str">
        <f>IFERROR(AT45/AR5,"")</f>
        <v/>
      </c>
      <c r="AU102" s="67" t="str">
        <f>IFERROR(AU45/AU5,"")</f>
        <v/>
      </c>
      <c r="AV102" s="67" t="str">
        <f>IFERROR(AV45/AU5,"")</f>
        <v/>
      </c>
      <c r="AW102" s="68" t="str">
        <f>IFERROR(AW45/AU5,"")</f>
        <v/>
      </c>
    </row>
    <row r="103" spans="1:49">
      <c r="A103" s="2"/>
      <c r="B103" s="2"/>
      <c r="C103" s="2"/>
      <c r="D103" s="2"/>
      <c r="E103" s="52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</row>
  </sheetData>
  <mergeCells count="102">
    <mergeCell ref="A2:D2"/>
    <mergeCell ref="H1:J1"/>
    <mergeCell ref="K1:M1"/>
    <mergeCell ref="N1:P1"/>
    <mergeCell ref="C37:D37"/>
    <mergeCell ref="C36:D36"/>
    <mergeCell ref="C15:C16"/>
    <mergeCell ref="C17:C18"/>
    <mergeCell ref="C19:C20"/>
    <mergeCell ref="E5:G5"/>
    <mergeCell ref="H3:J3"/>
    <mergeCell ref="C32:D32"/>
    <mergeCell ref="C33:D33"/>
    <mergeCell ref="C34:D34"/>
    <mergeCell ref="C35:D35"/>
    <mergeCell ref="A3:D3"/>
    <mergeCell ref="E1:G1"/>
    <mergeCell ref="A1:D1"/>
    <mergeCell ref="A5:D5"/>
    <mergeCell ref="A6:D6"/>
    <mergeCell ref="A7:A45"/>
    <mergeCell ref="B7:B23"/>
    <mergeCell ref="C38:D38"/>
    <mergeCell ref="B39:B45"/>
    <mergeCell ref="AI1:AK1"/>
    <mergeCell ref="AL1:AN1"/>
    <mergeCell ref="AO1:AQ1"/>
    <mergeCell ref="AR1:AT1"/>
    <mergeCell ref="AU1:AW1"/>
    <mergeCell ref="E3:G3"/>
    <mergeCell ref="Q3:S3"/>
    <mergeCell ref="AC3:AE3"/>
    <mergeCell ref="AO3:AQ3"/>
    <mergeCell ref="Q1:S1"/>
    <mergeCell ref="T1:V1"/>
    <mergeCell ref="W1:Y1"/>
    <mergeCell ref="Z1:AB1"/>
    <mergeCell ref="AC1:AE1"/>
    <mergeCell ref="AF1:AH1"/>
    <mergeCell ref="AU3:AW3"/>
    <mergeCell ref="AR3:AT3"/>
    <mergeCell ref="B24:B38"/>
    <mergeCell ref="C24:C25"/>
    <mergeCell ref="C26:C27"/>
    <mergeCell ref="C28:C29"/>
    <mergeCell ref="C30:C31"/>
    <mergeCell ref="C91:C93"/>
    <mergeCell ref="C94:C96"/>
    <mergeCell ref="AU5:AW5"/>
    <mergeCell ref="B46:B69"/>
    <mergeCell ref="AC5:AE5"/>
    <mergeCell ref="AF5:AH5"/>
    <mergeCell ref="AL5:AN5"/>
    <mergeCell ref="Q5:S5"/>
    <mergeCell ref="T5:V5"/>
    <mergeCell ref="W5:Y5"/>
    <mergeCell ref="Z5:AB5"/>
    <mergeCell ref="H5:J5"/>
    <mergeCell ref="K5:M5"/>
    <mergeCell ref="N5:P5"/>
    <mergeCell ref="AI5:AK5"/>
    <mergeCell ref="C39:C40"/>
    <mergeCell ref="C41:C42"/>
    <mergeCell ref="AO5:AQ5"/>
    <mergeCell ref="AR5:AT5"/>
    <mergeCell ref="C43:C44"/>
    <mergeCell ref="C7:C8"/>
    <mergeCell ref="C9:C10"/>
    <mergeCell ref="C11:C12"/>
    <mergeCell ref="C13:C14"/>
    <mergeCell ref="C21:C22"/>
    <mergeCell ref="AF3:AH3"/>
    <mergeCell ref="AI3:AK3"/>
    <mergeCell ref="AL3:AN3"/>
    <mergeCell ref="T3:V3"/>
    <mergeCell ref="W3:Y3"/>
    <mergeCell ref="Z3:AB3"/>
    <mergeCell ref="K3:M3"/>
    <mergeCell ref="N3:P3"/>
    <mergeCell ref="A46:A102"/>
    <mergeCell ref="B91:B102"/>
    <mergeCell ref="B70:B90"/>
    <mergeCell ref="C82:D82"/>
    <mergeCell ref="C70:C72"/>
    <mergeCell ref="C97:C99"/>
    <mergeCell ref="C61:C63"/>
    <mergeCell ref="C64:C66"/>
    <mergeCell ref="C46:C48"/>
    <mergeCell ref="C49:C51"/>
    <mergeCell ref="C52:C54"/>
    <mergeCell ref="C55:C57"/>
    <mergeCell ref="C58:C60"/>
    <mergeCell ref="C67:C69"/>
    <mergeCell ref="C88:D88"/>
    <mergeCell ref="C89:D89"/>
    <mergeCell ref="C90:D90"/>
    <mergeCell ref="C73:C75"/>
    <mergeCell ref="C76:C78"/>
    <mergeCell ref="C79:C81"/>
    <mergeCell ref="C83:C84"/>
    <mergeCell ref="C85:C86"/>
    <mergeCell ref="C87:D8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102"/>
  <sheetViews>
    <sheetView zoomScale="55" zoomScaleNormal="55" workbookViewId="0">
      <pane xSplit="4" ySplit="5" topLeftCell="Y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AF5" sqref="AF5"/>
    </sheetView>
  </sheetViews>
  <sheetFormatPr baseColWidth="10" defaultColWidth="8.88671875" defaultRowHeight="14.4"/>
  <cols>
    <col min="1" max="1" width="13.109375" style="1" customWidth="1"/>
    <col min="2" max="2" width="11" style="1" customWidth="1"/>
    <col min="3" max="3" width="21.6640625" style="1" customWidth="1"/>
    <col min="4" max="4" width="18.33203125" style="1" customWidth="1"/>
    <col min="5" max="5" width="20" style="1" bestFit="1" customWidth="1"/>
    <col min="6" max="6" width="22.109375" style="93" customWidth="1"/>
    <col min="7" max="7" width="20.6640625" style="93" customWidth="1"/>
    <col min="8" max="8" width="20" style="93" bestFit="1" customWidth="1"/>
    <col min="9" max="10" width="21.44140625" style="93" customWidth="1"/>
    <col min="11" max="11" width="20" style="93" bestFit="1" customWidth="1"/>
    <col min="12" max="12" width="21" style="93" customWidth="1"/>
    <col min="13" max="13" width="21.109375" style="93" customWidth="1"/>
    <col min="14" max="14" width="20" style="93" bestFit="1" customWidth="1"/>
    <col min="15" max="15" width="20" style="93" customWidth="1"/>
    <col min="16" max="16" width="21.33203125" style="93" customWidth="1"/>
    <col min="17" max="17" width="20" style="93" bestFit="1" customWidth="1"/>
    <col min="18" max="18" width="21.33203125" style="93" customWidth="1"/>
    <col min="19" max="19" width="19.88671875" style="93" customWidth="1"/>
    <col min="20" max="20" width="20" style="93" bestFit="1" customWidth="1"/>
    <col min="21" max="21" width="20.33203125" style="93" customWidth="1"/>
    <col min="22" max="22" width="21.6640625" style="93" customWidth="1"/>
    <col min="23" max="23" width="20" style="93" bestFit="1" customWidth="1"/>
    <col min="24" max="24" width="21" style="93" customWidth="1"/>
    <col min="25" max="25" width="21.88671875" style="93" customWidth="1"/>
    <col min="26" max="26" width="20" style="93" bestFit="1" customWidth="1"/>
    <col min="27" max="27" width="21" style="93" customWidth="1"/>
    <col min="28" max="28" width="20.88671875" style="93" customWidth="1"/>
    <col min="29" max="29" width="20" style="93" bestFit="1" customWidth="1"/>
    <col min="30" max="30" width="20.109375" style="93" customWidth="1"/>
    <col min="31" max="31" width="22.33203125" style="93" customWidth="1"/>
    <col min="32" max="32" width="21.44140625" style="93" bestFit="1" customWidth="1"/>
    <col min="33" max="33" width="23.109375" style="93" customWidth="1"/>
    <col min="34" max="34" width="23.5546875" style="93" customWidth="1"/>
    <col min="35" max="35" width="21.44140625" style="93" bestFit="1" customWidth="1"/>
    <col min="36" max="36" width="23.6640625" style="93" customWidth="1"/>
    <col min="37" max="37" width="24.109375" style="93" customWidth="1"/>
    <col min="38" max="38" width="21.44140625" style="93" bestFit="1" customWidth="1"/>
    <col min="39" max="39" width="23" style="93" customWidth="1"/>
    <col min="40" max="40" width="24.33203125" style="93" customWidth="1"/>
    <col min="41" max="41" width="21.44140625" style="93" bestFit="1" customWidth="1"/>
    <col min="42" max="42" width="22.88671875" style="93" customWidth="1"/>
    <col min="43" max="43" width="24.44140625" style="93" customWidth="1"/>
    <col min="44" max="44" width="21.44140625" style="93" bestFit="1" customWidth="1"/>
    <col min="45" max="45" width="24" style="93" customWidth="1"/>
    <col min="46" max="46" width="22.44140625" style="93" customWidth="1"/>
    <col min="47" max="47" width="21.44140625" style="93" bestFit="1" customWidth="1"/>
    <col min="48" max="49" width="22.33203125" style="93" customWidth="1"/>
    <col min="50" max="50" width="14.44140625" customWidth="1"/>
  </cols>
  <sheetData>
    <row r="1" spans="1:49" s="92" customFormat="1" ht="42.75" customHeight="1">
      <c r="A1" s="520" t="s">
        <v>184</v>
      </c>
      <c r="B1" s="521"/>
      <c r="C1" s="521"/>
      <c r="D1" s="522"/>
      <c r="E1" s="515" t="s">
        <v>113</v>
      </c>
      <c r="F1" s="512"/>
      <c r="G1" s="513"/>
      <c r="H1" s="511" t="s">
        <v>114</v>
      </c>
      <c r="I1" s="512"/>
      <c r="J1" s="513"/>
      <c r="K1" s="515" t="s">
        <v>115</v>
      </c>
      <c r="L1" s="512"/>
      <c r="M1" s="513"/>
      <c r="N1" s="511" t="s">
        <v>116</v>
      </c>
      <c r="O1" s="512"/>
      <c r="P1" s="513"/>
      <c r="Q1" s="515" t="s">
        <v>117</v>
      </c>
      <c r="R1" s="512"/>
      <c r="S1" s="513"/>
      <c r="T1" s="511" t="s">
        <v>118</v>
      </c>
      <c r="U1" s="512"/>
      <c r="V1" s="513"/>
      <c r="W1" s="515" t="s">
        <v>119</v>
      </c>
      <c r="X1" s="512"/>
      <c r="Y1" s="513"/>
      <c r="Z1" s="511" t="s">
        <v>120</v>
      </c>
      <c r="AA1" s="512"/>
      <c r="AB1" s="513"/>
      <c r="AC1" s="515" t="s">
        <v>121</v>
      </c>
      <c r="AD1" s="512"/>
      <c r="AE1" s="513"/>
      <c r="AF1" s="511" t="s">
        <v>122</v>
      </c>
      <c r="AG1" s="512"/>
      <c r="AH1" s="513"/>
      <c r="AI1" s="526" t="s">
        <v>0</v>
      </c>
      <c r="AJ1" s="527"/>
      <c r="AK1" s="528"/>
      <c r="AL1" s="526" t="s">
        <v>1</v>
      </c>
      <c r="AM1" s="527"/>
      <c r="AN1" s="528"/>
      <c r="AO1" s="526" t="s">
        <v>2</v>
      </c>
      <c r="AP1" s="527"/>
      <c r="AQ1" s="528"/>
      <c r="AR1" s="526" t="s">
        <v>3</v>
      </c>
      <c r="AS1" s="527"/>
      <c r="AT1" s="528"/>
      <c r="AU1" s="526" t="s">
        <v>4</v>
      </c>
      <c r="AV1" s="527"/>
      <c r="AW1" s="529"/>
    </row>
    <row r="2" spans="1:49" s="92" customFormat="1" ht="45" customHeight="1" thickBot="1">
      <c r="A2" s="517" t="s">
        <v>137</v>
      </c>
      <c r="B2" s="518"/>
      <c r="C2" s="518"/>
      <c r="D2" s="519"/>
      <c r="E2" s="76" t="s">
        <v>140</v>
      </c>
      <c r="F2" s="77" t="s">
        <v>141</v>
      </c>
      <c r="G2" s="77" t="s">
        <v>142</v>
      </c>
      <c r="H2" s="77" t="s">
        <v>143</v>
      </c>
      <c r="I2" s="77" t="s">
        <v>144</v>
      </c>
      <c r="J2" s="77" t="s">
        <v>145</v>
      </c>
      <c r="K2" s="76" t="s">
        <v>143</v>
      </c>
      <c r="L2" s="77" t="s">
        <v>141</v>
      </c>
      <c r="M2" s="77" t="s">
        <v>142</v>
      </c>
      <c r="N2" s="77" t="s">
        <v>146</v>
      </c>
      <c r="O2" s="77" t="s">
        <v>144</v>
      </c>
      <c r="P2" s="77" t="s">
        <v>145</v>
      </c>
      <c r="Q2" s="76" t="s">
        <v>143</v>
      </c>
      <c r="R2" s="77" t="s">
        <v>141</v>
      </c>
      <c r="S2" s="77" t="s">
        <v>142</v>
      </c>
      <c r="T2" s="77" t="s">
        <v>146</v>
      </c>
      <c r="U2" s="77" t="s">
        <v>144</v>
      </c>
      <c r="V2" s="77" t="s">
        <v>145</v>
      </c>
      <c r="W2" s="76" t="s">
        <v>146</v>
      </c>
      <c r="X2" s="77" t="s">
        <v>141</v>
      </c>
      <c r="Y2" s="77" t="s">
        <v>142</v>
      </c>
      <c r="Z2" s="77" t="s">
        <v>147</v>
      </c>
      <c r="AA2" s="77" t="s">
        <v>144</v>
      </c>
      <c r="AB2" s="77" t="s">
        <v>145</v>
      </c>
      <c r="AC2" s="76" t="s">
        <v>146</v>
      </c>
      <c r="AD2" s="77" t="s">
        <v>141</v>
      </c>
      <c r="AE2" s="77" t="s">
        <v>142</v>
      </c>
      <c r="AF2" s="77" t="s">
        <v>147</v>
      </c>
      <c r="AG2" s="77" t="s">
        <v>144</v>
      </c>
      <c r="AH2" s="77" t="s">
        <v>145</v>
      </c>
      <c r="AI2" s="94" t="s">
        <v>6</v>
      </c>
      <c r="AJ2" s="94" t="s">
        <v>7</v>
      </c>
      <c r="AK2" s="94" t="s">
        <v>8</v>
      </c>
      <c r="AL2" s="94" t="s">
        <v>9</v>
      </c>
      <c r="AM2" s="94" t="s">
        <v>10</v>
      </c>
      <c r="AN2" s="94" t="s">
        <v>11</v>
      </c>
      <c r="AO2" s="94" t="s">
        <v>12</v>
      </c>
      <c r="AP2" s="94" t="s">
        <v>13</v>
      </c>
      <c r="AQ2" s="94" t="s">
        <v>14</v>
      </c>
      <c r="AR2" s="94" t="s">
        <v>15</v>
      </c>
      <c r="AS2" s="94" t="s">
        <v>16</v>
      </c>
      <c r="AT2" s="94" t="s">
        <v>17</v>
      </c>
      <c r="AU2" s="94" t="s">
        <v>18</v>
      </c>
      <c r="AV2" s="94" t="s">
        <v>19</v>
      </c>
      <c r="AW2" s="95" t="s">
        <v>20</v>
      </c>
    </row>
    <row r="3" spans="1:49" s="92" customFormat="1" ht="25.8">
      <c r="A3" s="407" t="s">
        <v>89</v>
      </c>
      <c r="B3" s="408"/>
      <c r="C3" s="408"/>
      <c r="D3" s="409"/>
      <c r="E3" s="530" t="str">
        <f>'Base-case'!E2</f>
        <v>Groupe scolaire Croisette - Maternelle</v>
      </c>
      <c r="F3" s="530"/>
      <c r="G3" s="531"/>
      <c r="H3" s="532" t="str">
        <f>'Base-case'!F2</f>
        <v>Groupe scolaire les Muriers - Élémentaire</v>
      </c>
      <c r="I3" s="533"/>
      <c r="J3" s="534"/>
      <c r="K3" s="532" t="str">
        <f>'Base-case'!G2</f>
        <v>Crèche Canta Grillou</v>
      </c>
      <c r="L3" s="533"/>
      <c r="M3" s="534"/>
      <c r="N3" s="532" t="str">
        <f>'Base-case'!H2</f>
        <v>Groupe scolaire Maurice Alice - Maternelle 1</v>
      </c>
      <c r="O3" s="533"/>
      <c r="P3" s="534"/>
      <c r="Q3" s="532" t="str">
        <f>'Base-case'!I2</f>
        <v>Ecole élémentaire de la Verrerie</v>
      </c>
      <c r="R3" s="533"/>
      <c r="S3" s="534"/>
      <c r="T3" s="532" t="str">
        <f>'Base-case'!J2</f>
        <v>Gymnase Pagnol</v>
      </c>
      <c r="U3" s="533"/>
      <c r="V3" s="534"/>
      <c r="W3" s="532" t="str">
        <f>'Base-case'!K2</f>
        <v>Gymnase les Mûriers</v>
      </c>
      <c r="X3" s="533"/>
      <c r="Y3" s="534"/>
      <c r="Z3" s="532" t="str">
        <f>'Base-case'!L2</f>
        <v>Hôtel de Ville principal</v>
      </c>
      <c r="AA3" s="533"/>
      <c r="AB3" s="534"/>
      <c r="AC3" s="532" t="str">
        <f>'Base-case'!M2</f>
        <v>Mairie Annexe "La Licorne"</v>
      </c>
      <c r="AD3" s="533"/>
      <c r="AE3" s="534"/>
      <c r="AF3" s="532" t="str">
        <f>'Base-case'!N2</f>
        <v>Espace Miramar</v>
      </c>
      <c r="AG3" s="533"/>
      <c r="AH3" s="534"/>
      <c r="AI3" s="532">
        <f>'Base-case'!O2</f>
        <v>0</v>
      </c>
      <c r="AJ3" s="533"/>
      <c r="AK3" s="534"/>
      <c r="AL3" s="532">
        <f>'Base-case'!P2</f>
        <v>0</v>
      </c>
      <c r="AM3" s="533"/>
      <c r="AN3" s="534"/>
      <c r="AO3" s="532">
        <f>'Base-case'!Q2</f>
        <v>0</v>
      </c>
      <c r="AP3" s="533"/>
      <c r="AQ3" s="534"/>
      <c r="AR3" s="532">
        <f>'Base-case'!R2</f>
        <v>0</v>
      </c>
      <c r="AS3" s="533"/>
      <c r="AT3" s="534"/>
      <c r="AU3" s="532">
        <f>'Base-case'!S2</f>
        <v>0</v>
      </c>
      <c r="AV3" s="533"/>
      <c r="AW3" s="535"/>
    </row>
    <row r="4" spans="1:49" s="92" customFormat="1" ht="27" customHeight="1" thickBot="1">
      <c r="A4" s="410" t="s">
        <v>90</v>
      </c>
      <c r="B4" s="411"/>
      <c r="C4" s="411"/>
      <c r="D4" s="412"/>
      <c r="E4" s="508">
        <f>'Base-case'!E3</f>
        <v>767</v>
      </c>
      <c r="F4" s="508"/>
      <c r="G4" s="510"/>
      <c r="H4" s="536">
        <f>'Base-case'!F3</f>
        <v>1159</v>
      </c>
      <c r="I4" s="537"/>
      <c r="J4" s="538"/>
      <c r="K4" s="536">
        <f>'Base-case'!G3</f>
        <v>781</v>
      </c>
      <c r="L4" s="537"/>
      <c r="M4" s="538"/>
      <c r="N4" s="536">
        <f>'Base-case'!H3</f>
        <v>1046</v>
      </c>
      <c r="O4" s="537"/>
      <c r="P4" s="538"/>
      <c r="Q4" s="536">
        <f>'Base-case'!I3</f>
        <v>2318</v>
      </c>
      <c r="R4" s="537"/>
      <c r="S4" s="538"/>
      <c r="T4" s="536">
        <f>'Base-case'!J3</f>
        <v>805</v>
      </c>
      <c r="U4" s="537"/>
      <c r="V4" s="538"/>
      <c r="W4" s="536">
        <f>'Base-case'!K3</f>
        <v>1588</v>
      </c>
      <c r="X4" s="537"/>
      <c r="Y4" s="538"/>
      <c r="Z4" s="536">
        <f>'Base-case'!L3</f>
        <v>3000</v>
      </c>
      <c r="AA4" s="537"/>
      <c r="AB4" s="538"/>
      <c r="AC4" s="536">
        <f>'Base-case'!M3</f>
        <v>556</v>
      </c>
      <c r="AD4" s="537"/>
      <c r="AE4" s="538"/>
      <c r="AF4" s="536">
        <f>'Base-case'!N3</f>
        <v>1020</v>
      </c>
      <c r="AG4" s="537"/>
      <c r="AH4" s="538"/>
      <c r="AI4" s="536">
        <f>'Base-case'!O3</f>
        <v>0</v>
      </c>
      <c r="AJ4" s="537"/>
      <c r="AK4" s="538"/>
      <c r="AL4" s="536">
        <f>'Base-case'!P3</f>
        <v>0</v>
      </c>
      <c r="AM4" s="537"/>
      <c r="AN4" s="538"/>
      <c r="AO4" s="536">
        <f>'Base-case'!Q3</f>
        <v>0</v>
      </c>
      <c r="AP4" s="537"/>
      <c r="AQ4" s="538"/>
      <c r="AR4" s="536">
        <f>'Base-case'!R3</f>
        <v>0</v>
      </c>
      <c r="AS4" s="537"/>
      <c r="AT4" s="538"/>
      <c r="AU4" s="536">
        <f>'Base-case'!S3</f>
        <v>0</v>
      </c>
      <c r="AV4" s="537"/>
      <c r="AW4" s="539"/>
    </row>
    <row r="5" spans="1:49" ht="60" customHeight="1" thickBot="1">
      <c r="A5" s="523" t="s">
        <v>138</v>
      </c>
      <c r="B5" s="524"/>
      <c r="C5" s="524"/>
      <c r="D5" s="525"/>
      <c r="E5" s="297" t="s">
        <v>216</v>
      </c>
      <c r="F5" s="294" t="s">
        <v>218</v>
      </c>
      <c r="G5" s="294" t="s">
        <v>217</v>
      </c>
      <c r="H5" s="294" t="s">
        <v>237</v>
      </c>
      <c r="I5" s="294" t="s">
        <v>238</v>
      </c>
      <c r="J5" s="294" t="s">
        <v>239</v>
      </c>
      <c r="K5" s="295" t="s">
        <v>240</v>
      </c>
      <c r="L5" s="295" t="s">
        <v>241</v>
      </c>
      <c r="M5" s="295" t="s">
        <v>242</v>
      </c>
      <c r="N5" s="295" t="s">
        <v>246</v>
      </c>
      <c r="O5" s="294"/>
      <c r="P5" s="296"/>
      <c r="Q5" s="295" t="s">
        <v>245</v>
      </c>
      <c r="R5" s="294"/>
      <c r="S5" s="296"/>
      <c r="T5" s="295" t="s">
        <v>243</v>
      </c>
      <c r="U5" s="294" t="s">
        <v>220</v>
      </c>
      <c r="V5" s="296"/>
      <c r="W5" s="295" t="s">
        <v>244</v>
      </c>
      <c r="X5" s="295"/>
      <c r="Y5" s="296"/>
      <c r="Z5" s="295" t="s">
        <v>247</v>
      </c>
      <c r="AA5" s="294"/>
      <c r="AB5" s="296"/>
      <c r="AC5" s="295" t="s">
        <v>248</v>
      </c>
      <c r="AD5" s="295" t="s">
        <v>249</v>
      </c>
      <c r="AE5" s="295" t="s">
        <v>250</v>
      </c>
      <c r="AF5" s="295" t="s">
        <v>329</v>
      </c>
      <c r="AG5" s="295"/>
      <c r="AH5" s="2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7"/>
    </row>
    <row r="6" spans="1:49" ht="31.5" customHeight="1">
      <c r="A6" s="393" t="s">
        <v>135</v>
      </c>
      <c r="B6" s="504" t="s">
        <v>108</v>
      </c>
      <c r="C6" s="399" t="s">
        <v>91</v>
      </c>
      <c r="D6" s="13" t="s">
        <v>128</v>
      </c>
      <c r="E6" s="285">
        <v>80.393979139504566</v>
      </c>
      <c r="F6" s="28">
        <v>56.542610169491525</v>
      </c>
      <c r="G6" s="28">
        <v>96.609102998696216</v>
      </c>
      <c r="H6" s="28">
        <v>107.23599654874893</v>
      </c>
      <c r="I6" s="28">
        <v>134.09967213114754</v>
      </c>
      <c r="J6" s="28">
        <v>93.881380500431405</v>
      </c>
      <c r="K6" s="28">
        <v>142.8697567221511</v>
      </c>
      <c r="L6" s="28">
        <v>96.014443021766965</v>
      </c>
      <c r="M6" s="28">
        <v>109.7609218950064</v>
      </c>
      <c r="N6" s="28">
        <v>90.792715105162515</v>
      </c>
      <c r="O6" s="28">
        <v>0</v>
      </c>
      <c r="P6" s="28">
        <v>0</v>
      </c>
      <c r="Q6" s="28">
        <v>96.892907679033655</v>
      </c>
      <c r="R6" s="28">
        <v>0</v>
      </c>
      <c r="S6" s="28">
        <v>0</v>
      </c>
      <c r="T6" s="28">
        <v>141.72685714285714</v>
      </c>
      <c r="U6" s="28">
        <v>129.18096894409936</v>
      </c>
      <c r="V6" s="28">
        <v>0</v>
      </c>
      <c r="W6" s="28">
        <v>112.01482367758187</v>
      </c>
      <c r="X6" s="28">
        <v>0</v>
      </c>
      <c r="Y6" s="28">
        <v>0</v>
      </c>
      <c r="Z6" s="28">
        <v>166.85290000000001</v>
      </c>
      <c r="AA6" s="28">
        <v>0</v>
      </c>
      <c r="AB6" s="28">
        <v>0</v>
      </c>
      <c r="AC6" s="28">
        <v>127.48262589928056</v>
      </c>
      <c r="AD6" s="28">
        <v>146.00665467625899</v>
      </c>
      <c r="AE6" s="28">
        <v>155.5053237410072</v>
      </c>
      <c r="AF6" s="28">
        <v>371.58829411764708</v>
      </c>
      <c r="AG6" s="28">
        <v>0</v>
      </c>
      <c r="AH6" s="28">
        <v>0</v>
      </c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9"/>
    </row>
    <row r="7" spans="1:49" ht="31.5" customHeight="1" thickBot="1">
      <c r="A7" s="394"/>
      <c r="B7" s="505"/>
      <c r="C7" s="400"/>
      <c r="D7" s="14" t="s">
        <v>129</v>
      </c>
      <c r="E7" s="81">
        <f>E6*$E$4</f>
        <v>61662.182000000001</v>
      </c>
      <c r="F7" s="31">
        <f>F6*$E$4</f>
        <v>43368.182000000001</v>
      </c>
      <c r="G7" s="31">
        <f>G6*$E$4</f>
        <v>74099.182000000001</v>
      </c>
      <c r="H7" s="31">
        <f>H6*$H$4</f>
        <v>124286.52</v>
      </c>
      <c r="I7" s="31">
        <f>I6*$H$4</f>
        <v>155421.51999999999</v>
      </c>
      <c r="J7" s="31">
        <f>J6*$H$4</f>
        <v>108808.52</v>
      </c>
      <c r="K7" s="31">
        <f>K6*$K$4</f>
        <v>111581.28</v>
      </c>
      <c r="L7" s="31">
        <f>L6*$K$4</f>
        <v>74987.28</v>
      </c>
      <c r="M7" s="31">
        <f>M6*$K$4</f>
        <v>85723.28</v>
      </c>
      <c r="N7" s="31">
        <f>N6*$N$4</f>
        <v>94969.18</v>
      </c>
      <c r="O7" s="31">
        <f>O6*$N$4</f>
        <v>0</v>
      </c>
      <c r="P7" s="31">
        <f>P6*$N$4</f>
        <v>0</v>
      </c>
      <c r="Q7" s="31">
        <f>Q6*$Q$4</f>
        <v>224597.76000000001</v>
      </c>
      <c r="R7" s="31">
        <f>R6*$Q$4</f>
        <v>0</v>
      </c>
      <c r="S7" s="31">
        <f>S6*$Q$4</f>
        <v>0</v>
      </c>
      <c r="T7" s="31">
        <f>T6*$T$4</f>
        <v>114090.12</v>
      </c>
      <c r="U7" s="31">
        <f>U6*$T$4</f>
        <v>103990.68</v>
      </c>
      <c r="V7" s="31">
        <f>V6*$T$4</f>
        <v>0</v>
      </c>
      <c r="W7" s="31">
        <f>W6*$W$4</f>
        <v>177879.54</v>
      </c>
      <c r="X7" s="31">
        <f>X6*$W$4</f>
        <v>0</v>
      </c>
      <c r="Y7" s="31">
        <f>Y6*$W$4</f>
        <v>0</v>
      </c>
      <c r="Z7" s="31">
        <f>Z6*$Z$4</f>
        <v>500558.7</v>
      </c>
      <c r="AA7" s="31">
        <f>AA6*$Z$4</f>
        <v>0</v>
      </c>
      <c r="AB7" s="31">
        <f>AB6*$Z$4</f>
        <v>0</v>
      </c>
      <c r="AC7" s="31">
        <f>AC6*$AC$4</f>
        <v>70880.34</v>
      </c>
      <c r="AD7" s="31">
        <f>AD6*$AC$4</f>
        <v>81179.7</v>
      </c>
      <c r="AE7" s="31">
        <f>AE6*$AC$4</f>
        <v>86460.96</v>
      </c>
      <c r="AF7" s="31">
        <f>AF6*$AF$4</f>
        <v>379020.06</v>
      </c>
      <c r="AG7" s="31">
        <f>AG6*$AF$4</f>
        <v>0</v>
      </c>
      <c r="AH7" s="31">
        <f>AH6*$AF$4</f>
        <v>0</v>
      </c>
      <c r="AI7" s="31">
        <f>AI6*$AI$4</f>
        <v>0</v>
      </c>
      <c r="AJ7" s="31">
        <f>AJ6*$AI$4</f>
        <v>0</v>
      </c>
      <c r="AK7" s="31">
        <f>AK6*$AI$4</f>
        <v>0</v>
      </c>
      <c r="AL7" s="31">
        <f>AL6*$AL$4</f>
        <v>0</v>
      </c>
      <c r="AM7" s="31">
        <f>AM6*$AL$4</f>
        <v>0</v>
      </c>
      <c r="AN7" s="31">
        <f>AN6*$AL$4</f>
        <v>0</v>
      </c>
      <c r="AO7" s="31">
        <f>AO6*$AO$4</f>
        <v>0</v>
      </c>
      <c r="AP7" s="31">
        <f>AP6*$AO$4</f>
        <v>0</v>
      </c>
      <c r="AQ7" s="31">
        <f>AQ6*$AO$4</f>
        <v>0</v>
      </c>
      <c r="AR7" s="31">
        <f>AR6*$AR$4</f>
        <v>0</v>
      </c>
      <c r="AS7" s="31">
        <f>AS6*$AR$4</f>
        <v>0</v>
      </c>
      <c r="AT7" s="31">
        <f>AT6*$AR$4</f>
        <v>0</v>
      </c>
      <c r="AU7" s="31">
        <f>AU6*$AU$4</f>
        <v>0</v>
      </c>
      <c r="AV7" s="31">
        <f>AV6*$AU$4</f>
        <v>0</v>
      </c>
      <c r="AW7" s="32">
        <f>AW6*$AU$4</f>
        <v>0</v>
      </c>
    </row>
    <row r="8" spans="1:49" ht="31.5" customHeight="1">
      <c r="A8" s="394"/>
      <c r="B8" s="505"/>
      <c r="C8" s="400" t="s">
        <v>92</v>
      </c>
      <c r="D8" s="13" t="s">
        <v>128</v>
      </c>
      <c r="E8" s="90">
        <v>66.374185136896998</v>
      </c>
      <c r="F8" s="22">
        <v>42.522816166883963</v>
      </c>
      <c r="G8" s="22">
        <v>82.589308996088661</v>
      </c>
      <c r="H8" s="22">
        <v>87.075927523727344</v>
      </c>
      <c r="I8" s="22">
        <v>113.93960310612597</v>
      </c>
      <c r="J8" s="22">
        <v>73.721311475409834</v>
      </c>
      <c r="K8" s="22">
        <v>88.724711907810502</v>
      </c>
      <c r="L8" s="22">
        <v>41.869398207426379</v>
      </c>
      <c r="M8" s="22">
        <v>55.615877080665811</v>
      </c>
      <c r="N8" s="22">
        <v>66.692160611854689</v>
      </c>
      <c r="O8" s="22">
        <v>0</v>
      </c>
      <c r="P8" s="22">
        <v>0</v>
      </c>
      <c r="Q8" s="22">
        <v>59.860224331320104</v>
      </c>
      <c r="R8" s="22">
        <v>0</v>
      </c>
      <c r="S8" s="22">
        <v>0</v>
      </c>
      <c r="T8" s="22">
        <v>134.47080745341614</v>
      </c>
      <c r="U8" s="22">
        <v>109.00248447204969</v>
      </c>
      <c r="V8" s="22">
        <v>0</v>
      </c>
      <c r="W8" s="22">
        <v>122.79785894206549</v>
      </c>
      <c r="X8" s="22">
        <v>0</v>
      </c>
      <c r="Y8" s="22">
        <v>0</v>
      </c>
      <c r="Z8" s="22">
        <v>27.210999999999999</v>
      </c>
      <c r="AA8" s="22">
        <v>0</v>
      </c>
      <c r="AB8" s="22">
        <v>0</v>
      </c>
      <c r="AC8" s="22">
        <v>13.784172661870503</v>
      </c>
      <c r="AD8" s="22">
        <v>20.919064748201439</v>
      </c>
      <c r="AE8" s="22">
        <v>24.600719424460433</v>
      </c>
      <c r="AF8" s="22">
        <v>52.922549019607843</v>
      </c>
      <c r="AG8" s="22">
        <v>0</v>
      </c>
      <c r="AH8" s="22">
        <v>0</v>
      </c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3"/>
    </row>
    <row r="9" spans="1:49" ht="31.5" customHeight="1" thickBot="1">
      <c r="A9" s="394"/>
      <c r="B9" s="505"/>
      <c r="C9" s="400"/>
      <c r="D9" s="14" t="s">
        <v>129</v>
      </c>
      <c r="E9" s="81">
        <f>E8*$E$4</f>
        <v>50909</v>
      </c>
      <c r="F9" s="31">
        <f>F8*$E$4</f>
        <v>32615</v>
      </c>
      <c r="G9" s="31">
        <f>G8*$E$4</f>
        <v>63346</v>
      </c>
      <c r="H9" s="31">
        <f>H8*$H$4</f>
        <v>100920.99999999999</v>
      </c>
      <c r="I9" s="31">
        <f>I8*$H$4</f>
        <v>132056</v>
      </c>
      <c r="J9" s="31">
        <f>J8*$H$4</f>
        <v>85443</v>
      </c>
      <c r="K9" s="31">
        <f>K8*$K$4</f>
        <v>69294</v>
      </c>
      <c r="L9" s="31">
        <f>L8*$K$4</f>
        <v>32700</v>
      </c>
      <c r="M9" s="31">
        <f>M8*$K$4</f>
        <v>43436</v>
      </c>
      <c r="N9" s="31">
        <f>N8*$N$4</f>
        <v>69760</v>
      </c>
      <c r="O9" s="31">
        <f>O8*$N$4</f>
        <v>0</v>
      </c>
      <c r="P9" s="31">
        <f>P8*$N$4</f>
        <v>0</v>
      </c>
      <c r="Q9" s="31">
        <f>Q8*$Q$4</f>
        <v>138756</v>
      </c>
      <c r="R9" s="31">
        <f>R8*$Q$4</f>
        <v>0</v>
      </c>
      <c r="S9" s="31">
        <f>S8*$Q$4</f>
        <v>0</v>
      </c>
      <c r="T9" s="31">
        <f>T8*$T$4</f>
        <v>108249</v>
      </c>
      <c r="U9" s="31">
        <f>U8*$T$4</f>
        <v>87747</v>
      </c>
      <c r="V9" s="31">
        <f>V8*$T$4</f>
        <v>0</v>
      </c>
      <c r="W9" s="31">
        <f>W8*$W$4</f>
        <v>195003</v>
      </c>
      <c r="X9" s="31">
        <f>X8*$W$4</f>
        <v>0</v>
      </c>
      <c r="Y9" s="31">
        <f>Y8*$W$4</f>
        <v>0</v>
      </c>
      <c r="Z9" s="31">
        <f>Z8*$Z$4</f>
        <v>81633</v>
      </c>
      <c r="AA9" s="31">
        <f>AA8*$Z$4</f>
        <v>0</v>
      </c>
      <c r="AB9" s="31">
        <f>AB8*$Z$4</f>
        <v>0</v>
      </c>
      <c r="AC9" s="31">
        <f>AC8*$AC$4</f>
        <v>7664</v>
      </c>
      <c r="AD9" s="31">
        <f>AD8*$AC$4</f>
        <v>11631</v>
      </c>
      <c r="AE9" s="31">
        <f>AE8*$AC$4</f>
        <v>13678</v>
      </c>
      <c r="AF9" s="31">
        <f>AF8*$AF$4</f>
        <v>53981</v>
      </c>
      <c r="AG9" s="31">
        <f>AG8*$AF$4</f>
        <v>0</v>
      </c>
      <c r="AH9" s="31">
        <f>AH8*$AF$4</f>
        <v>0</v>
      </c>
      <c r="AI9" s="31">
        <f>AI8*$AI$4</f>
        <v>0</v>
      </c>
      <c r="AJ9" s="31">
        <f>AJ8*$AI$4</f>
        <v>0</v>
      </c>
      <c r="AK9" s="31">
        <f>AK8*$AI$4</f>
        <v>0</v>
      </c>
      <c r="AL9" s="31">
        <f>AL8*$AL$4</f>
        <v>0</v>
      </c>
      <c r="AM9" s="31">
        <f>AM8*$AL$4</f>
        <v>0</v>
      </c>
      <c r="AN9" s="31">
        <f>AN8*$AL$4</f>
        <v>0</v>
      </c>
      <c r="AO9" s="31">
        <f>AO8*$AO$4</f>
        <v>0</v>
      </c>
      <c r="AP9" s="31">
        <f>AP8*$AO$4</f>
        <v>0</v>
      </c>
      <c r="AQ9" s="31">
        <f>AQ8*$AO$4</f>
        <v>0</v>
      </c>
      <c r="AR9" s="31">
        <f>AR8*$AR$4</f>
        <v>0</v>
      </c>
      <c r="AS9" s="31">
        <f>AS8*$AR$4</f>
        <v>0</v>
      </c>
      <c r="AT9" s="31">
        <f>AT8*$AR$4</f>
        <v>0</v>
      </c>
      <c r="AU9" s="31">
        <f>AU8*$AU$4</f>
        <v>0</v>
      </c>
      <c r="AV9" s="31">
        <f>AV8*$AU$4</f>
        <v>0</v>
      </c>
      <c r="AW9" s="32">
        <f>AW8*$AU$4</f>
        <v>0</v>
      </c>
    </row>
    <row r="10" spans="1:49" ht="37.5" customHeight="1">
      <c r="A10" s="394"/>
      <c r="B10" s="505"/>
      <c r="C10" s="400" t="s">
        <v>93</v>
      </c>
      <c r="D10" s="13" t="s">
        <v>128</v>
      </c>
      <c r="E10" s="90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9.2553333333333327</v>
      </c>
      <c r="AA10" s="22">
        <v>0</v>
      </c>
      <c r="AB10" s="22">
        <v>0</v>
      </c>
      <c r="AC10" s="22">
        <v>8.1384892086330929</v>
      </c>
      <c r="AD10" s="22">
        <v>8.1834532374100721</v>
      </c>
      <c r="AE10" s="22">
        <v>8.1834532374100721</v>
      </c>
      <c r="AF10" s="22">
        <v>5.0921568627450977</v>
      </c>
      <c r="AG10" s="22">
        <v>0</v>
      </c>
      <c r="AH10" s="22">
        <v>0</v>
      </c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3"/>
    </row>
    <row r="11" spans="1:49" ht="37.5" customHeight="1" thickBot="1">
      <c r="A11" s="394"/>
      <c r="B11" s="505"/>
      <c r="C11" s="400"/>
      <c r="D11" s="14" t="s">
        <v>129</v>
      </c>
      <c r="E11" s="81">
        <f>E10*$E$4</f>
        <v>0</v>
      </c>
      <c r="F11" s="31">
        <f>F10*$E$4</f>
        <v>0</v>
      </c>
      <c r="G11" s="31">
        <f>G10*$E$4</f>
        <v>0</v>
      </c>
      <c r="H11" s="31">
        <f>H10*$H$4</f>
        <v>0</v>
      </c>
      <c r="I11" s="31">
        <f>I10*$H$4</f>
        <v>0</v>
      </c>
      <c r="J11" s="31">
        <f>J10*$H$4</f>
        <v>0</v>
      </c>
      <c r="K11" s="31">
        <f>K10*$K$4</f>
        <v>0</v>
      </c>
      <c r="L11" s="31">
        <f>L10*$K$4</f>
        <v>0</v>
      </c>
      <c r="M11" s="31">
        <f>M10*$K$4</f>
        <v>0</v>
      </c>
      <c r="N11" s="31">
        <f>N10*$N$4</f>
        <v>0</v>
      </c>
      <c r="O11" s="31">
        <f>O10*$N$4</f>
        <v>0</v>
      </c>
      <c r="P11" s="31">
        <f>P10*$N$4</f>
        <v>0</v>
      </c>
      <c r="Q11" s="31">
        <f>Q10*$Q$4</f>
        <v>0</v>
      </c>
      <c r="R11" s="31">
        <f>R10*$Q$4</f>
        <v>0</v>
      </c>
      <c r="S11" s="31">
        <f>S10*$Q$4</f>
        <v>0</v>
      </c>
      <c r="T11" s="31">
        <f>T10*$T$4</f>
        <v>0</v>
      </c>
      <c r="U11" s="31">
        <f>U10*$T$4</f>
        <v>0</v>
      </c>
      <c r="V11" s="31">
        <f>V10*$T$4</f>
        <v>0</v>
      </c>
      <c r="W11" s="31">
        <f>W10*$W$4</f>
        <v>0</v>
      </c>
      <c r="X11" s="31">
        <f>X10*$W$4</f>
        <v>0</v>
      </c>
      <c r="Y11" s="31">
        <f>Y10*$W$4</f>
        <v>0</v>
      </c>
      <c r="Z11" s="31">
        <f>Z10*$Z$4</f>
        <v>27766</v>
      </c>
      <c r="AA11" s="31">
        <f>AA10*$Z$4</f>
        <v>0</v>
      </c>
      <c r="AB11" s="31">
        <f>AB10*$Z$4</f>
        <v>0</v>
      </c>
      <c r="AC11" s="31">
        <f>AC10*$AC$4</f>
        <v>4525</v>
      </c>
      <c r="AD11" s="31">
        <f>AD10*$AC$4</f>
        <v>4550</v>
      </c>
      <c r="AE11" s="31">
        <f>AE10*$AC$4</f>
        <v>4550</v>
      </c>
      <c r="AF11" s="31">
        <f>AF10*$AF$4</f>
        <v>5194</v>
      </c>
      <c r="AG11" s="31">
        <f>AG10*$AF$4</f>
        <v>0</v>
      </c>
      <c r="AH11" s="31">
        <f>AH10*$AF$4</f>
        <v>0</v>
      </c>
      <c r="AI11" s="31">
        <f>AI10*$AI$4</f>
        <v>0</v>
      </c>
      <c r="AJ11" s="31">
        <f>AJ10*$AI$4</f>
        <v>0</v>
      </c>
      <c r="AK11" s="31">
        <f>AK10*$AI$4</f>
        <v>0</v>
      </c>
      <c r="AL11" s="31">
        <f>AL10*$AL$4</f>
        <v>0</v>
      </c>
      <c r="AM11" s="31">
        <f>AM10*$AL$4</f>
        <v>0</v>
      </c>
      <c r="AN11" s="31">
        <f>AN10*$AL$4</f>
        <v>0</v>
      </c>
      <c r="AO11" s="31">
        <f>AO10*$AO$4</f>
        <v>0</v>
      </c>
      <c r="AP11" s="31">
        <f>AP10*$AO$4</f>
        <v>0</v>
      </c>
      <c r="AQ11" s="31">
        <f>AQ10*$AO$4</f>
        <v>0</v>
      </c>
      <c r="AR11" s="31">
        <f>AR10*$AR$4</f>
        <v>0</v>
      </c>
      <c r="AS11" s="31">
        <f>AS10*$AR$4</f>
        <v>0</v>
      </c>
      <c r="AT11" s="31">
        <f>AT10*$AR$4</f>
        <v>0</v>
      </c>
      <c r="AU11" s="31">
        <f>AU10*$AU$4</f>
        <v>0</v>
      </c>
      <c r="AV11" s="31">
        <f>AV10*$AU$4</f>
        <v>0</v>
      </c>
      <c r="AW11" s="32">
        <f>AW10*$AU$4</f>
        <v>0</v>
      </c>
    </row>
    <row r="12" spans="1:49" ht="33" customHeight="1">
      <c r="A12" s="394"/>
      <c r="B12" s="505"/>
      <c r="C12" s="400" t="s">
        <v>94</v>
      </c>
      <c r="D12" s="13" t="s">
        <v>128</v>
      </c>
      <c r="E12" s="90">
        <v>0.53976531942633632</v>
      </c>
      <c r="F12" s="22">
        <v>0.53976531942633632</v>
      </c>
      <c r="G12" s="22">
        <v>0.53976531942633632</v>
      </c>
      <c r="H12" s="22">
        <v>8.3261432269197577E-2</v>
      </c>
      <c r="I12" s="22">
        <v>8.3261432269197577E-2</v>
      </c>
      <c r="J12" s="22">
        <v>8.3261432269197577E-2</v>
      </c>
      <c r="K12" s="22">
        <v>14.946222791293215</v>
      </c>
      <c r="L12" s="22">
        <v>14.946222791293215</v>
      </c>
      <c r="M12" s="22">
        <v>14.946222791293215</v>
      </c>
      <c r="N12" s="22">
        <v>0.57552581261950286</v>
      </c>
      <c r="O12" s="22">
        <v>0</v>
      </c>
      <c r="P12" s="22">
        <v>0</v>
      </c>
      <c r="Q12" s="22">
        <v>1.456427955133736</v>
      </c>
      <c r="R12" s="22">
        <v>0</v>
      </c>
      <c r="S12" s="22">
        <v>0</v>
      </c>
      <c r="T12" s="22">
        <v>0.90559006211180126</v>
      </c>
      <c r="U12" s="22">
        <v>0.90559006211180126</v>
      </c>
      <c r="V12" s="22">
        <v>0</v>
      </c>
      <c r="W12" s="22">
        <v>0.86775818639798485</v>
      </c>
      <c r="X12" s="22">
        <v>0</v>
      </c>
      <c r="Y12" s="22">
        <v>0</v>
      </c>
      <c r="Z12" s="22">
        <v>2.3380000000000001</v>
      </c>
      <c r="AA12" s="22">
        <v>0</v>
      </c>
      <c r="AB12" s="22">
        <v>0</v>
      </c>
      <c r="AC12" s="22">
        <v>1.9586330935251799</v>
      </c>
      <c r="AD12" s="22">
        <v>1.9586330935251799</v>
      </c>
      <c r="AE12" s="22">
        <v>1.9586330935251799</v>
      </c>
      <c r="AF12" s="22">
        <v>1.0921568627450979</v>
      </c>
      <c r="AG12" s="22">
        <v>0</v>
      </c>
      <c r="AH12" s="22">
        <v>0</v>
      </c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3"/>
    </row>
    <row r="13" spans="1:49" ht="33" customHeight="1" thickBot="1">
      <c r="A13" s="394"/>
      <c r="B13" s="505"/>
      <c r="C13" s="400"/>
      <c r="D13" s="14" t="s">
        <v>129</v>
      </c>
      <c r="E13" s="81">
        <f>E12*$E$4</f>
        <v>413.99999999999994</v>
      </c>
      <c r="F13" s="31">
        <f>F12*$E$4</f>
        <v>413.99999999999994</v>
      </c>
      <c r="G13" s="31">
        <f>G12*$E$4</f>
        <v>413.99999999999994</v>
      </c>
      <c r="H13" s="31">
        <f>H12*$H$4</f>
        <v>96.499999999999986</v>
      </c>
      <c r="I13" s="31">
        <f>I12*$H$4</f>
        <v>96.499999999999986</v>
      </c>
      <c r="J13" s="31">
        <f>J12*$H$4</f>
        <v>96.499999999999986</v>
      </c>
      <c r="K13" s="31">
        <f>K12*$K$4</f>
        <v>11673</v>
      </c>
      <c r="L13" s="31">
        <f>L12*$K$4</f>
        <v>11673</v>
      </c>
      <c r="M13" s="31">
        <f>M12*$K$4</f>
        <v>11673</v>
      </c>
      <c r="N13" s="31">
        <f>N12*$N$4</f>
        <v>602</v>
      </c>
      <c r="O13" s="31">
        <f>O12*$N$4</f>
        <v>0</v>
      </c>
      <c r="P13" s="31">
        <f>P12*$N$4</f>
        <v>0</v>
      </c>
      <c r="Q13" s="31">
        <f>Q12*$Q$4</f>
        <v>3376</v>
      </c>
      <c r="R13" s="31">
        <f>R12*$Q$4</f>
        <v>0</v>
      </c>
      <c r="S13" s="31">
        <f>S12*$Q$4</f>
        <v>0</v>
      </c>
      <c r="T13" s="31">
        <f>T12*$T$4</f>
        <v>729</v>
      </c>
      <c r="U13" s="31">
        <f>U12*$T$4</f>
        <v>729</v>
      </c>
      <c r="V13" s="31">
        <f>V12*$T$4</f>
        <v>0</v>
      </c>
      <c r="W13" s="31">
        <f>W12*$W$4</f>
        <v>1378</v>
      </c>
      <c r="X13" s="31">
        <f>X12*$W$4</f>
        <v>0</v>
      </c>
      <c r="Y13" s="31">
        <f>Y12*$W$4</f>
        <v>0</v>
      </c>
      <c r="Z13" s="31">
        <f>Z12*$Z$4</f>
        <v>7014</v>
      </c>
      <c r="AA13" s="31">
        <f>AA12*$Z$4</f>
        <v>0</v>
      </c>
      <c r="AB13" s="31">
        <f>AB12*$Z$4</f>
        <v>0</v>
      </c>
      <c r="AC13" s="31">
        <f>AC12*$AC$4</f>
        <v>1089</v>
      </c>
      <c r="AD13" s="31">
        <f>AD12*$AC$4</f>
        <v>1089</v>
      </c>
      <c r="AE13" s="31">
        <f>AE12*$AC$4</f>
        <v>1089</v>
      </c>
      <c r="AF13" s="31">
        <f>AF12*$AF$4</f>
        <v>1114</v>
      </c>
      <c r="AG13" s="31">
        <f>AG12*$AF$4</f>
        <v>0</v>
      </c>
      <c r="AH13" s="31">
        <f>AH12*$AF$4</f>
        <v>0</v>
      </c>
      <c r="AI13" s="31">
        <f>AI12*$AI$4</f>
        <v>0</v>
      </c>
      <c r="AJ13" s="31">
        <f>AJ12*$AI$4</f>
        <v>0</v>
      </c>
      <c r="AK13" s="31">
        <f>AK12*$AI$4</f>
        <v>0</v>
      </c>
      <c r="AL13" s="31">
        <f>AL12*$AL$4</f>
        <v>0</v>
      </c>
      <c r="AM13" s="31">
        <f>AM12*$AL$4</f>
        <v>0</v>
      </c>
      <c r="AN13" s="31">
        <f>AN12*$AL$4</f>
        <v>0</v>
      </c>
      <c r="AO13" s="31">
        <f>AO12*$AO$4</f>
        <v>0</v>
      </c>
      <c r="AP13" s="31">
        <f>AP12*$AO$4</f>
        <v>0</v>
      </c>
      <c r="AQ13" s="31">
        <f>AQ12*$AO$4</f>
        <v>0</v>
      </c>
      <c r="AR13" s="31">
        <f>AR12*$AR$4</f>
        <v>0</v>
      </c>
      <c r="AS13" s="31">
        <f>AS12*$AR$4</f>
        <v>0</v>
      </c>
      <c r="AT13" s="31">
        <f>AT12*$AR$4</f>
        <v>0</v>
      </c>
      <c r="AU13" s="31">
        <f>AU12*$AU$4</f>
        <v>0</v>
      </c>
      <c r="AV13" s="31">
        <f>AV12*$AU$4</f>
        <v>0</v>
      </c>
      <c r="AW13" s="32">
        <f>AW12*$AU$4</f>
        <v>0</v>
      </c>
    </row>
    <row r="14" spans="1:49" ht="29.25" customHeight="1">
      <c r="A14" s="394"/>
      <c r="B14" s="505"/>
      <c r="C14" s="400" t="s">
        <v>95</v>
      </c>
      <c r="D14" s="13" t="s">
        <v>128</v>
      </c>
      <c r="E14" s="90">
        <v>1.2229465449804433</v>
      </c>
      <c r="F14" s="22">
        <v>1.2229465449804433</v>
      </c>
      <c r="G14" s="22">
        <v>1.2229465449804433</v>
      </c>
      <c r="H14" s="22">
        <v>2.6911130284728215</v>
      </c>
      <c r="I14" s="22">
        <v>2.6911130284728215</v>
      </c>
      <c r="J14" s="22">
        <v>2.6911130284728215</v>
      </c>
      <c r="K14" s="22">
        <v>2.0678617157490398</v>
      </c>
      <c r="L14" s="22">
        <v>2.0678617157490398</v>
      </c>
      <c r="M14" s="22">
        <v>2.0678617157490398</v>
      </c>
      <c r="N14" s="22">
        <v>1.4923518164435947</v>
      </c>
      <c r="O14" s="22">
        <v>0</v>
      </c>
      <c r="P14" s="22">
        <v>0</v>
      </c>
      <c r="Q14" s="22">
        <v>3.6358930112165662</v>
      </c>
      <c r="R14" s="22">
        <v>0</v>
      </c>
      <c r="S14" s="22">
        <v>0</v>
      </c>
      <c r="T14" s="22">
        <v>1.2521739130434784</v>
      </c>
      <c r="U14" s="22">
        <v>6.2608695652173916</v>
      </c>
      <c r="V14" s="22">
        <v>0</v>
      </c>
      <c r="W14" s="22">
        <v>2.1744332493702769</v>
      </c>
      <c r="X14" s="22">
        <v>0</v>
      </c>
      <c r="Y14" s="22">
        <v>0</v>
      </c>
      <c r="Z14" s="22">
        <v>5.1846666666666668</v>
      </c>
      <c r="AA14" s="22">
        <v>0</v>
      </c>
      <c r="AB14" s="22">
        <v>0</v>
      </c>
      <c r="AC14" s="22">
        <v>5.0359712230215825</v>
      </c>
      <c r="AD14" s="22">
        <v>5.0359712230215825</v>
      </c>
      <c r="AE14" s="22">
        <v>5.0359712230215825</v>
      </c>
      <c r="AF14" s="22">
        <v>5.0999999999999996</v>
      </c>
      <c r="AG14" s="22">
        <v>0</v>
      </c>
      <c r="AH14" s="22">
        <v>0</v>
      </c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3"/>
    </row>
    <row r="15" spans="1:49" ht="29.25" customHeight="1" thickBot="1">
      <c r="A15" s="394"/>
      <c r="B15" s="505"/>
      <c r="C15" s="400"/>
      <c r="D15" s="14" t="s">
        <v>129</v>
      </c>
      <c r="E15" s="81">
        <f>E14*$E$4</f>
        <v>938</v>
      </c>
      <c r="F15" s="31">
        <f>F14*$E$4</f>
        <v>938</v>
      </c>
      <c r="G15" s="31">
        <f>G14*$E$4</f>
        <v>938</v>
      </c>
      <c r="H15" s="31">
        <f>H14*$H$4</f>
        <v>3119</v>
      </c>
      <c r="I15" s="31">
        <f>I14*$H$4</f>
        <v>3119</v>
      </c>
      <c r="J15" s="31">
        <f>J14*$H$4</f>
        <v>3119</v>
      </c>
      <c r="K15" s="31">
        <f>K14*$K$4</f>
        <v>1615</v>
      </c>
      <c r="L15" s="31">
        <f>L14*$K$4</f>
        <v>1615</v>
      </c>
      <c r="M15" s="31">
        <f>M14*$K$4</f>
        <v>1615</v>
      </c>
      <c r="N15" s="31">
        <f>N14*$N$4</f>
        <v>1561</v>
      </c>
      <c r="O15" s="31">
        <f>O14*$N$4</f>
        <v>0</v>
      </c>
      <c r="P15" s="31">
        <f>P14*$N$4</f>
        <v>0</v>
      </c>
      <c r="Q15" s="31">
        <f>Q14*$Q$4</f>
        <v>8428</v>
      </c>
      <c r="R15" s="31">
        <f>R14*$Q$4</f>
        <v>0</v>
      </c>
      <c r="S15" s="31">
        <f>S14*$Q$4</f>
        <v>0</v>
      </c>
      <c r="T15" s="31">
        <f>T14*$T$4</f>
        <v>1008.0000000000001</v>
      </c>
      <c r="U15" s="31">
        <f>U14*$T$4</f>
        <v>5040</v>
      </c>
      <c r="V15" s="31">
        <f>V14*$T$4</f>
        <v>0</v>
      </c>
      <c r="W15" s="31">
        <f>W14*$W$4</f>
        <v>3452.9999999999995</v>
      </c>
      <c r="X15" s="31">
        <f>X14*$W$4</f>
        <v>0</v>
      </c>
      <c r="Y15" s="31">
        <f>Y14*$W$4</f>
        <v>0</v>
      </c>
      <c r="Z15" s="31">
        <f>Z14*$Z$4</f>
        <v>15554</v>
      </c>
      <c r="AA15" s="31">
        <f>AA14*$Z$4</f>
        <v>0</v>
      </c>
      <c r="AB15" s="31">
        <f>AB14*$Z$4</f>
        <v>0</v>
      </c>
      <c r="AC15" s="31">
        <f>AC14*$AC$4</f>
        <v>2800</v>
      </c>
      <c r="AD15" s="31">
        <f>AD14*$AC$4</f>
        <v>2800</v>
      </c>
      <c r="AE15" s="31">
        <f>AE14*$AC$4</f>
        <v>2800</v>
      </c>
      <c r="AF15" s="31">
        <f>AF14*$AF$4</f>
        <v>5202</v>
      </c>
      <c r="AG15" s="31">
        <f>AG14*$AF$4</f>
        <v>0</v>
      </c>
      <c r="AH15" s="31">
        <f>AH14*$AF$4</f>
        <v>0</v>
      </c>
      <c r="AI15" s="31">
        <f>AI14*$AI$4</f>
        <v>0</v>
      </c>
      <c r="AJ15" s="31">
        <f>AJ14*$AI$4</f>
        <v>0</v>
      </c>
      <c r="AK15" s="31">
        <f>AK14*$AI$4</f>
        <v>0</v>
      </c>
      <c r="AL15" s="31">
        <f>AL14*$AL$4</f>
        <v>0</v>
      </c>
      <c r="AM15" s="31">
        <f>AM14*$AL$4</f>
        <v>0</v>
      </c>
      <c r="AN15" s="31">
        <f>AN14*$AL$4</f>
        <v>0</v>
      </c>
      <c r="AO15" s="31">
        <f>AO14*$AO$4</f>
        <v>0</v>
      </c>
      <c r="AP15" s="31">
        <f>AP14*$AO$4</f>
        <v>0</v>
      </c>
      <c r="AQ15" s="31">
        <f>AQ14*$AO$4</f>
        <v>0</v>
      </c>
      <c r="AR15" s="31">
        <f>AR14*$AR$4</f>
        <v>0</v>
      </c>
      <c r="AS15" s="31">
        <f>AS14*$AR$4</f>
        <v>0</v>
      </c>
      <c r="AT15" s="31">
        <f>AT14*$AR$4</f>
        <v>0</v>
      </c>
      <c r="AU15" s="31">
        <f>AU14*$AU$4</f>
        <v>0</v>
      </c>
      <c r="AV15" s="31">
        <f>AV14*$AU$4</f>
        <v>0</v>
      </c>
      <c r="AW15" s="32">
        <f>AW14*$AU$4</f>
        <v>0</v>
      </c>
    </row>
    <row r="16" spans="1:49" ht="32.25" customHeight="1">
      <c r="A16" s="394"/>
      <c r="B16" s="505"/>
      <c r="C16" s="400" t="s">
        <v>96</v>
      </c>
      <c r="D16" s="13" t="s">
        <v>128</v>
      </c>
      <c r="E16" s="90">
        <v>5.4340286831812259</v>
      </c>
      <c r="F16" s="22">
        <v>5.4340286831812259</v>
      </c>
      <c r="G16" s="22">
        <v>5.4340286831812259</v>
      </c>
      <c r="H16" s="22">
        <v>7.7817083692838658</v>
      </c>
      <c r="I16" s="22">
        <v>7.7817083692838658</v>
      </c>
      <c r="J16" s="22">
        <v>7.7817083692838658</v>
      </c>
      <c r="K16" s="22">
        <v>15.193341869398207</v>
      </c>
      <c r="L16" s="22">
        <v>15.193341869398207</v>
      </c>
      <c r="M16" s="22">
        <v>15.193341869398207</v>
      </c>
      <c r="N16" s="22">
        <v>9.3413001912045885</v>
      </c>
      <c r="O16" s="22">
        <v>0</v>
      </c>
      <c r="P16" s="22">
        <v>0</v>
      </c>
      <c r="Q16" s="22">
        <v>14.353753235547886</v>
      </c>
      <c r="R16" s="22">
        <v>0</v>
      </c>
      <c r="S16" s="22">
        <v>0</v>
      </c>
      <c r="T16" s="22">
        <v>2.8124223602484473</v>
      </c>
      <c r="U16" s="22">
        <v>7.8211180124223603</v>
      </c>
      <c r="V16" s="22">
        <v>0</v>
      </c>
      <c r="W16" s="22">
        <v>0</v>
      </c>
      <c r="X16" s="22">
        <v>0</v>
      </c>
      <c r="Y16" s="22">
        <v>0</v>
      </c>
      <c r="Z16" s="22">
        <v>64.671666666666667</v>
      </c>
      <c r="AA16" s="22">
        <v>0</v>
      </c>
      <c r="AB16" s="22">
        <v>0</v>
      </c>
      <c r="AC16" s="22">
        <v>49.411870503597122</v>
      </c>
      <c r="AD16" s="22">
        <v>56.591726618705039</v>
      </c>
      <c r="AE16" s="22">
        <v>60.273381294964025</v>
      </c>
      <c r="AF16" s="22">
        <v>144.0264705882353</v>
      </c>
      <c r="AG16" s="22">
        <v>0</v>
      </c>
      <c r="AH16" s="22">
        <v>0</v>
      </c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3"/>
    </row>
    <row r="17" spans="1:49" ht="32.25" customHeight="1" thickBot="1">
      <c r="A17" s="394"/>
      <c r="B17" s="505"/>
      <c r="C17" s="400"/>
      <c r="D17" s="14" t="s">
        <v>129</v>
      </c>
      <c r="E17" s="81">
        <f>E16*$E$4</f>
        <v>4167.9000000000005</v>
      </c>
      <c r="F17" s="31">
        <f>F16*$E$4</f>
        <v>4167.9000000000005</v>
      </c>
      <c r="G17" s="31">
        <f>G16*$E$4</f>
        <v>4167.9000000000005</v>
      </c>
      <c r="H17" s="31">
        <f>H16*$H$4</f>
        <v>9019</v>
      </c>
      <c r="I17" s="31">
        <f>I16*$H$4</f>
        <v>9019</v>
      </c>
      <c r="J17" s="31">
        <f>J16*$H$4</f>
        <v>9019</v>
      </c>
      <c r="K17" s="31">
        <f>K16*$K$4</f>
        <v>11866</v>
      </c>
      <c r="L17" s="31">
        <f>L16*$K$4</f>
        <v>11866</v>
      </c>
      <c r="M17" s="31">
        <f>M16*$K$4</f>
        <v>11866</v>
      </c>
      <c r="N17" s="31">
        <f>N16*$N$4</f>
        <v>9771</v>
      </c>
      <c r="O17" s="31">
        <f>O16*$N$4</f>
        <v>0</v>
      </c>
      <c r="P17" s="31">
        <f>P16*$N$4</f>
        <v>0</v>
      </c>
      <c r="Q17" s="31">
        <f>Q16*$Q$4</f>
        <v>33272</v>
      </c>
      <c r="R17" s="31">
        <f>R16*$Q$4</f>
        <v>0</v>
      </c>
      <c r="S17" s="31">
        <f>S16*$Q$4</f>
        <v>0</v>
      </c>
      <c r="T17" s="31">
        <f>T16*$T$4</f>
        <v>2264</v>
      </c>
      <c r="U17" s="31">
        <f>U16*$T$4</f>
        <v>6296</v>
      </c>
      <c r="V17" s="31">
        <f>V16*$T$4</f>
        <v>0</v>
      </c>
      <c r="W17" s="31">
        <f>W16*$W$4</f>
        <v>0</v>
      </c>
      <c r="X17" s="31">
        <f>X16*$W$4</f>
        <v>0</v>
      </c>
      <c r="Y17" s="31">
        <f>Y16*$W$4</f>
        <v>0</v>
      </c>
      <c r="Z17" s="31">
        <f>Z16*$Z$4</f>
        <v>194015</v>
      </c>
      <c r="AA17" s="31">
        <f>AA16*$Z$4</f>
        <v>0</v>
      </c>
      <c r="AB17" s="31">
        <f>AB16*$Z$4</f>
        <v>0</v>
      </c>
      <c r="AC17" s="31">
        <f>AC16*$AC$4</f>
        <v>27473</v>
      </c>
      <c r="AD17" s="31">
        <f>AD16*$AC$4</f>
        <v>31465</v>
      </c>
      <c r="AE17" s="31">
        <f>AE16*$AC$4</f>
        <v>33512</v>
      </c>
      <c r="AF17" s="31">
        <f>AF16*$AF$4</f>
        <v>146907</v>
      </c>
      <c r="AG17" s="31">
        <f>AG16*$AF$4</f>
        <v>0</v>
      </c>
      <c r="AH17" s="31">
        <f>AH16*$AF$4</f>
        <v>0</v>
      </c>
      <c r="AI17" s="31">
        <f>AI16*$AI$4</f>
        <v>0</v>
      </c>
      <c r="AJ17" s="31">
        <f>AJ16*$AI$4</f>
        <v>0</v>
      </c>
      <c r="AK17" s="31">
        <f>AK16*$AI$4</f>
        <v>0</v>
      </c>
      <c r="AL17" s="31">
        <f>AL16*$AL$4</f>
        <v>0</v>
      </c>
      <c r="AM17" s="31">
        <f>AM16*$AL$4</f>
        <v>0</v>
      </c>
      <c r="AN17" s="31">
        <f>AN16*$AL$4</f>
        <v>0</v>
      </c>
      <c r="AO17" s="31">
        <f>AO16*$AO$4</f>
        <v>0</v>
      </c>
      <c r="AP17" s="31">
        <f>AP16*$AO$4</f>
        <v>0</v>
      </c>
      <c r="AQ17" s="31">
        <f>AQ16*$AO$4</f>
        <v>0</v>
      </c>
      <c r="AR17" s="31">
        <f>AR16*$AR$4</f>
        <v>0</v>
      </c>
      <c r="AS17" s="31">
        <f>AS16*$AR$4</f>
        <v>0</v>
      </c>
      <c r="AT17" s="31">
        <f>AT16*$AR$4</f>
        <v>0</v>
      </c>
      <c r="AU17" s="31">
        <f>AU16*$AU$4</f>
        <v>0</v>
      </c>
      <c r="AV17" s="31">
        <f>AV16*$AU$4</f>
        <v>0</v>
      </c>
      <c r="AW17" s="32">
        <f>AW16*$AU$4</f>
        <v>0</v>
      </c>
    </row>
    <row r="18" spans="1:49" ht="27.75" customHeight="1">
      <c r="A18" s="394"/>
      <c r="B18" s="505"/>
      <c r="C18" s="400" t="s">
        <v>156</v>
      </c>
      <c r="D18" s="13" t="s">
        <v>128</v>
      </c>
      <c r="E18" s="90">
        <v>66.374185136896998</v>
      </c>
      <c r="F18" s="22">
        <v>42.522816166883963</v>
      </c>
      <c r="G18" s="22">
        <v>82.589308996088661</v>
      </c>
      <c r="H18" s="22">
        <v>87.159188955996555</v>
      </c>
      <c r="I18" s="22">
        <v>114.02286453839517</v>
      </c>
      <c r="J18" s="22">
        <v>73.804572907679031</v>
      </c>
      <c r="K18" s="22">
        <v>103.67093469910371</v>
      </c>
      <c r="L18" s="22">
        <v>56.815620998719588</v>
      </c>
      <c r="M18" s="22">
        <v>70.56209987195902</v>
      </c>
      <c r="N18" s="22">
        <v>66.692160611854689</v>
      </c>
      <c r="O18" s="22">
        <v>0</v>
      </c>
      <c r="P18" s="22">
        <v>0</v>
      </c>
      <c r="Q18" s="22">
        <v>59.860224331320104</v>
      </c>
      <c r="R18" s="22">
        <v>0</v>
      </c>
      <c r="S18" s="22">
        <v>0</v>
      </c>
      <c r="T18" s="22">
        <v>134.47080745341614</v>
      </c>
      <c r="U18" s="22">
        <v>109.00248447204969</v>
      </c>
      <c r="V18" s="22">
        <v>0</v>
      </c>
      <c r="W18" s="22">
        <v>122.79785894206549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3"/>
    </row>
    <row r="19" spans="1:49" ht="27.75" customHeight="1" thickBot="1">
      <c r="A19" s="394"/>
      <c r="B19" s="505"/>
      <c r="C19" s="400"/>
      <c r="D19" s="14" t="s">
        <v>129</v>
      </c>
      <c r="E19" s="81">
        <f>E18*$E$4</f>
        <v>50909</v>
      </c>
      <c r="F19" s="31">
        <f>F18*$E$4</f>
        <v>32615</v>
      </c>
      <c r="G19" s="31">
        <f>G18*$E$4</f>
        <v>63346</v>
      </c>
      <c r="H19" s="31">
        <f>H18*$H$4</f>
        <v>101017.50000000001</v>
      </c>
      <c r="I19" s="31">
        <f>I18*$H$4</f>
        <v>132152.5</v>
      </c>
      <c r="J19" s="31">
        <f>J18*$H$4</f>
        <v>85539.5</v>
      </c>
      <c r="K19" s="31">
        <f>K18*$K$4</f>
        <v>80967</v>
      </c>
      <c r="L19" s="31">
        <f>L18*$K$4</f>
        <v>44373</v>
      </c>
      <c r="M19" s="31">
        <f>M18*$K$4</f>
        <v>55108.999999999993</v>
      </c>
      <c r="N19" s="31">
        <f>N18*$N$4</f>
        <v>69760</v>
      </c>
      <c r="O19" s="31">
        <f>O18*$N$4</f>
        <v>0</v>
      </c>
      <c r="P19" s="31">
        <f>P18*$N$4</f>
        <v>0</v>
      </c>
      <c r="Q19" s="31">
        <f>Q18*$Q$4</f>
        <v>138756</v>
      </c>
      <c r="R19" s="31">
        <f>R18*$Q$4</f>
        <v>0</v>
      </c>
      <c r="S19" s="31">
        <f>S18*$Q$4</f>
        <v>0</v>
      </c>
      <c r="T19" s="31">
        <f>T18*$T$4</f>
        <v>108249</v>
      </c>
      <c r="U19" s="31">
        <f>U18*$T$4</f>
        <v>87747</v>
      </c>
      <c r="V19" s="31">
        <f>V18*$T$4</f>
        <v>0</v>
      </c>
      <c r="W19" s="31">
        <f>W18*$W$4</f>
        <v>195003</v>
      </c>
      <c r="X19" s="31">
        <f>X18*$W$4</f>
        <v>0</v>
      </c>
      <c r="Y19" s="31">
        <f>Y18*$W$4</f>
        <v>0</v>
      </c>
      <c r="Z19" s="31">
        <f>Z18*$Z$4</f>
        <v>0</v>
      </c>
      <c r="AA19" s="31">
        <f>AA18*$Z$4</f>
        <v>0</v>
      </c>
      <c r="AB19" s="31">
        <f>AB18*$Z$4</f>
        <v>0</v>
      </c>
      <c r="AC19" s="31">
        <f>AC18*$AC$4</f>
        <v>0</v>
      </c>
      <c r="AD19" s="31">
        <f>AD18*$AC$4</f>
        <v>0</v>
      </c>
      <c r="AE19" s="31">
        <f>AE18*$AC$4</f>
        <v>0</v>
      </c>
      <c r="AF19" s="31">
        <f>AF18*$AF$4</f>
        <v>0</v>
      </c>
      <c r="AG19" s="31">
        <f>AG18*$AF$4</f>
        <v>0</v>
      </c>
      <c r="AH19" s="31">
        <f>AH18*$AF$4</f>
        <v>0</v>
      </c>
      <c r="AI19" s="31">
        <f>AI18*$AI$4</f>
        <v>0</v>
      </c>
      <c r="AJ19" s="31">
        <f>AJ18*$AI$4</f>
        <v>0</v>
      </c>
      <c r="AK19" s="31">
        <f>AK18*$AI$4</f>
        <v>0</v>
      </c>
      <c r="AL19" s="31">
        <f>AL18*$AL$4</f>
        <v>0</v>
      </c>
      <c r="AM19" s="31">
        <f>AM18*$AL$4</f>
        <v>0</v>
      </c>
      <c r="AN19" s="31">
        <f>AN18*$AL$4</f>
        <v>0</v>
      </c>
      <c r="AO19" s="31">
        <f>AO18*$AO$4</f>
        <v>0</v>
      </c>
      <c r="AP19" s="31">
        <f>AP18*$AO$4</f>
        <v>0</v>
      </c>
      <c r="AQ19" s="31">
        <f>AQ18*$AO$4</f>
        <v>0</v>
      </c>
      <c r="AR19" s="31">
        <f>AR18*$AR$4</f>
        <v>0</v>
      </c>
      <c r="AS19" s="31">
        <f>AS18*$AR$4</f>
        <v>0</v>
      </c>
      <c r="AT19" s="31">
        <f>AT18*$AR$4</f>
        <v>0</v>
      </c>
      <c r="AU19" s="31">
        <f>AU18*$AU$4</f>
        <v>0</v>
      </c>
      <c r="AV19" s="31">
        <f>AV18*$AU$4</f>
        <v>0</v>
      </c>
      <c r="AW19" s="32">
        <f>AW18*$AU$4</f>
        <v>0</v>
      </c>
    </row>
    <row r="20" spans="1:49" ht="27.75" customHeight="1">
      <c r="A20" s="394"/>
      <c r="B20" s="505"/>
      <c r="C20" s="400" t="s">
        <v>97</v>
      </c>
      <c r="D20" s="13" t="s">
        <v>128</v>
      </c>
      <c r="E20" s="90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7.6309823677581861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3"/>
    </row>
    <row r="21" spans="1:49" ht="27.75" customHeight="1">
      <c r="A21" s="394"/>
      <c r="B21" s="505"/>
      <c r="C21" s="400"/>
      <c r="D21" s="14" t="s">
        <v>129</v>
      </c>
      <c r="E21" s="81">
        <f>E20*$E$4</f>
        <v>0</v>
      </c>
      <c r="F21" s="31">
        <f>F20*$E$4</f>
        <v>0</v>
      </c>
      <c r="G21" s="31">
        <f>G20*$E$4</f>
        <v>0</v>
      </c>
      <c r="H21" s="31">
        <f>H20*$H$4</f>
        <v>0</v>
      </c>
      <c r="I21" s="31">
        <f>I20*$H$4</f>
        <v>0</v>
      </c>
      <c r="J21" s="31">
        <f>J20*$H$4</f>
        <v>0</v>
      </c>
      <c r="K21" s="31">
        <f>K20*$K$4</f>
        <v>0</v>
      </c>
      <c r="L21" s="31">
        <f>L20*$K$4</f>
        <v>0</v>
      </c>
      <c r="M21" s="31">
        <f>M20*$K$4</f>
        <v>0</v>
      </c>
      <c r="N21" s="31">
        <f>N20*$N$4</f>
        <v>0</v>
      </c>
      <c r="O21" s="31">
        <f>O20*$N$4</f>
        <v>0</v>
      </c>
      <c r="P21" s="31">
        <f>P20*$N$4</f>
        <v>0</v>
      </c>
      <c r="Q21" s="31">
        <f>Q20*$Q$4</f>
        <v>0</v>
      </c>
      <c r="R21" s="31">
        <f>R20*$Q$4</f>
        <v>0</v>
      </c>
      <c r="S21" s="31">
        <f>S20*$Q$4</f>
        <v>0</v>
      </c>
      <c r="T21" s="31">
        <f>T20*$T$4</f>
        <v>0</v>
      </c>
      <c r="U21" s="31">
        <f>U20*$T$4</f>
        <v>0</v>
      </c>
      <c r="V21" s="31">
        <f>V20*$T$4</f>
        <v>0</v>
      </c>
      <c r="W21" s="31">
        <f>W20*$W$4</f>
        <v>12118</v>
      </c>
      <c r="X21" s="31">
        <f>X20*$W$4</f>
        <v>0</v>
      </c>
      <c r="Y21" s="31">
        <f>Y20*$W$4</f>
        <v>0</v>
      </c>
      <c r="Z21" s="31">
        <f>Z20*$Z$4</f>
        <v>0</v>
      </c>
      <c r="AA21" s="31">
        <f>AA20*$Z$4</f>
        <v>0</v>
      </c>
      <c r="AB21" s="31">
        <f>AB20*$Z$4</f>
        <v>0</v>
      </c>
      <c r="AC21" s="31">
        <f>AC20*$AC$4</f>
        <v>0</v>
      </c>
      <c r="AD21" s="31">
        <f>AD20*$AC$4</f>
        <v>0</v>
      </c>
      <c r="AE21" s="31">
        <f>AE20*$AC$4</f>
        <v>0</v>
      </c>
      <c r="AF21" s="31">
        <f>AF20*$AF$4</f>
        <v>0</v>
      </c>
      <c r="AG21" s="31">
        <f>AG20*$AF$4</f>
        <v>0</v>
      </c>
      <c r="AH21" s="31">
        <f>AH20*$AF$4</f>
        <v>0</v>
      </c>
      <c r="AI21" s="31">
        <f>AI20*$AI$4</f>
        <v>0</v>
      </c>
      <c r="AJ21" s="31">
        <f>AJ20*$AI$4</f>
        <v>0</v>
      </c>
      <c r="AK21" s="31">
        <f>AK20*$AI$4</f>
        <v>0</v>
      </c>
      <c r="AL21" s="31">
        <f>AL20*$AL$4</f>
        <v>0</v>
      </c>
      <c r="AM21" s="31">
        <f>AM20*$AL$4</f>
        <v>0</v>
      </c>
      <c r="AN21" s="31">
        <f>AN20*$AL$4</f>
        <v>0</v>
      </c>
      <c r="AO21" s="31">
        <f>AO20*$AO$4</f>
        <v>0</v>
      </c>
      <c r="AP21" s="31">
        <f>AP20*$AO$4</f>
        <v>0</v>
      </c>
      <c r="AQ21" s="31">
        <f>AQ20*$AO$4</f>
        <v>0</v>
      </c>
      <c r="AR21" s="31">
        <f>AR20*$AR$4</f>
        <v>0</v>
      </c>
      <c r="AS21" s="31">
        <f>AS20*$AR$4</f>
        <v>0</v>
      </c>
      <c r="AT21" s="31">
        <f>AT20*$AR$4</f>
        <v>0</v>
      </c>
      <c r="AU21" s="31">
        <f>AU20*$AU$4</f>
        <v>0</v>
      </c>
      <c r="AV21" s="31">
        <f>AV20*$AU$4</f>
        <v>0</v>
      </c>
      <c r="AW21" s="32">
        <f>AW20*$AU$4</f>
        <v>0</v>
      </c>
    </row>
    <row r="22" spans="1:49" ht="55.5" customHeight="1" thickBot="1">
      <c r="A22" s="394"/>
      <c r="B22" s="506"/>
      <c r="C22" s="18" t="s">
        <v>98</v>
      </c>
      <c r="D22" s="19" t="s">
        <v>149</v>
      </c>
      <c r="E22" s="286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5"/>
    </row>
    <row r="23" spans="1:49" ht="29.25" customHeight="1">
      <c r="A23" s="394"/>
      <c r="B23" s="504" t="s">
        <v>109</v>
      </c>
      <c r="C23" s="399" t="s">
        <v>99</v>
      </c>
      <c r="D23" s="48" t="s">
        <v>130</v>
      </c>
      <c r="E23" s="285">
        <v>15.848371316818776</v>
      </c>
      <c r="F23" s="28">
        <v>10.267150977835724</v>
      </c>
      <c r="G23" s="28">
        <v>19.642710299869623</v>
      </c>
      <c r="H23" s="28">
        <v>20.875250215703193</v>
      </c>
      <c r="I23" s="28">
        <v>27.16135030198447</v>
      </c>
      <c r="J23" s="28">
        <v>17.750270060396897</v>
      </c>
      <c r="K23" s="28">
        <v>25.106952624839952</v>
      </c>
      <c r="L23" s="28">
        <v>14.142809218950067</v>
      </c>
      <c r="M23" s="28">
        <v>17.359485275288094</v>
      </c>
      <c r="N23" s="28">
        <v>16.103571701720842</v>
      </c>
      <c r="O23" s="28">
        <v>0</v>
      </c>
      <c r="P23" s="28">
        <v>0</v>
      </c>
      <c r="Q23" s="28">
        <v>14.855492666091457</v>
      </c>
      <c r="R23" s="28">
        <v>0</v>
      </c>
      <c r="S23" s="28">
        <v>0</v>
      </c>
      <c r="T23" s="28">
        <v>31.647475776397521</v>
      </c>
      <c r="U23" s="28">
        <v>26.088583850931677</v>
      </c>
      <c r="V23" s="28">
        <v>0</v>
      </c>
      <c r="W23" s="28">
        <v>28.734698992443327</v>
      </c>
      <c r="X23" s="28">
        <v>0</v>
      </c>
      <c r="Y23" s="28">
        <v>0</v>
      </c>
      <c r="Z23" s="28">
        <v>6.8522753333333322</v>
      </c>
      <c r="AA23" s="28">
        <v>0</v>
      </c>
      <c r="AB23" s="28">
        <v>0</v>
      </c>
      <c r="AC23" s="28">
        <v>4.3527212230215824</v>
      </c>
      <c r="AD23" s="28">
        <v>5.6386654676258994</v>
      </c>
      <c r="AE23" s="28">
        <v>6.3013633093525181</v>
      </c>
      <c r="AF23" s="28">
        <v>14.329880392156863</v>
      </c>
      <c r="AG23" s="28">
        <v>0</v>
      </c>
      <c r="AH23" s="28">
        <v>0</v>
      </c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9"/>
    </row>
    <row r="24" spans="1:49" ht="29.25" customHeight="1" thickBot="1">
      <c r="A24" s="394"/>
      <c r="B24" s="505"/>
      <c r="C24" s="400"/>
      <c r="D24" s="15" t="s">
        <v>131</v>
      </c>
      <c r="E24" s="81">
        <f>E23*$E$4</f>
        <v>12155.700800000001</v>
      </c>
      <c r="F24" s="31">
        <f>F23*$E$4</f>
        <v>7874.9048000000003</v>
      </c>
      <c r="G24" s="31">
        <f>G23*$E$4</f>
        <v>15065.9588</v>
      </c>
      <c r="H24" s="31">
        <f>H23*$H$4</f>
        <v>24194.415000000001</v>
      </c>
      <c r="I24" s="31">
        <f>I23*$H$4</f>
        <v>31480.005000000001</v>
      </c>
      <c r="J24" s="31">
        <f>J23*$H$4</f>
        <v>20572.563000000002</v>
      </c>
      <c r="K24" s="31">
        <f>K23*$K$4</f>
        <v>19608.530000000002</v>
      </c>
      <c r="L24" s="31">
        <f>L23*$K$4</f>
        <v>11045.534000000001</v>
      </c>
      <c r="M24" s="31">
        <f>M23*$K$4</f>
        <v>13557.758000000002</v>
      </c>
      <c r="N24" s="31">
        <f>N23*$N$4</f>
        <v>16844.335999999999</v>
      </c>
      <c r="O24" s="31">
        <f>O23*$N$4</f>
        <v>0</v>
      </c>
      <c r="P24" s="31">
        <f>P23*$N$4</f>
        <v>0</v>
      </c>
      <c r="Q24" s="31">
        <f>Q23*$Q$4</f>
        <v>34435.031999999999</v>
      </c>
      <c r="R24" s="31">
        <f>R23*$Q$4</f>
        <v>0</v>
      </c>
      <c r="S24" s="31">
        <f>S23*$Q$4</f>
        <v>0</v>
      </c>
      <c r="T24" s="31">
        <f>T23*$T$4</f>
        <v>25476.218000000004</v>
      </c>
      <c r="U24" s="31">
        <f>U23*$T$4</f>
        <v>21001.31</v>
      </c>
      <c r="V24" s="31">
        <f>V23*$T$4</f>
        <v>0</v>
      </c>
      <c r="W24" s="31">
        <f>W23*$W$4</f>
        <v>45630.702000000005</v>
      </c>
      <c r="X24" s="31">
        <f>X23*$W$4</f>
        <v>0</v>
      </c>
      <c r="Y24" s="31">
        <f>Y23*$W$4</f>
        <v>0</v>
      </c>
      <c r="Z24" s="31">
        <f>Z23*$Z$4</f>
        <v>20556.825999999997</v>
      </c>
      <c r="AA24" s="31">
        <f>AA23*$Z$4</f>
        <v>0</v>
      </c>
      <c r="AB24" s="31">
        <f>AB23*$Z$4</f>
        <v>0</v>
      </c>
      <c r="AC24" s="31">
        <f>AC23*$AC$4</f>
        <v>2420.1129999999998</v>
      </c>
      <c r="AD24" s="31">
        <f>AD23*$AC$4</f>
        <v>3135.098</v>
      </c>
      <c r="AE24" s="31">
        <f>AE23*$AC$4</f>
        <v>3503.558</v>
      </c>
      <c r="AF24" s="31">
        <f>AF23*$AF$4</f>
        <v>14616.477999999999</v>
      </c>
      <c r="AG24" s="31">
        <f>AG23*$AF$4</f>
        <v>0</v>
      </c>
      <c r="AH24" s="31">
        <f>AH23*$AF$4</f>
        <v>0</v>
      </c>
      <c r="AI24" s="31">
        <f>AI23*$AI$4</f>
        <v>0</v>
      </c>
      <c r="AJ24" s="31">
        <f>AJ23*$AI$4</f>
        <v>0</v>
      </c>
      <c r="AK24" s="31">
        <f>AK23*$AI$4</f>
        <v>0</v>
      </c>
      <c r="AL24" s="31">
        <f>AL23*$AL$4</f>
        <v>0</v>
      </c>
      <c r="AM24" s="31">
        <f>AM23*$AL$4</f>
        <v>0</v>
      </c>
      <c r="AN24" s="31">
        <f>AN23*$AL$4</f>
        <v>0</v>
      </c>
      <c r="AO24" s="31">
        <f>AO23*$AO$4</f>
        <v>0</v>
      </c>
      <c r="AP24" s="31">
        <f>AP23*$AO$4</f>
        <v>0</v>
      </c>
      <c r="AQ24" s="31">
        <f>AQ23*$AO$4</f>
        <v>0</v>
      </c>
      <c r="AR24" s="31">
        <f>AR23*$AR$4</f>
        <v>0</v>
      </c>
      <c r="AS24" s="31">
        <f>AS23*$AR$4</f>
        <v>0</v>
      </c>
      <c r="AT24" s="31">
        <f>AT23*$AR$4</f>
        <v>0</v>
      </c>
      <c r="AU24" s="31">
        <f>AU23*$AU$4</f>
        <v>0</v>
      </c>
      <c r="AV24" s="31">
        <f>AV23*$AU$4</f>
        <v>0</v>
      </c>
      <c r="AW24" s="32">
        <f>AW23*$AU$4</f>
        <v>0</v>
      </c>
    </row>
    <row r="25" spans="1:49" ht="31.5" customHeight="1">
      <c r="A25" s="394"/>
      <c r="B25" s="505"/>
      <c r="C25" s="400" t="s">
        <v>100</v>
      </c>
      <c r="D25" s="48" t="s">
        <v>130</v>
      </c>
      <c r="E25" s="90">
        <v>0.31681199478487615</v>
      </c>
      <c r="F25" s="22">
        <v>0.31681199478487615</v>
      </c>
      <c r="G25" s="22">
        <v>0.31681199478487615</v>
      </c>
      <c r="H25" s="22">
        <v>0.48000000000000004</v>
      </c>
      <c r="I25" s="22">
        <v>0.48000000000000004</v>
      </c>
      <c r="J25" s="22">
        <v>0.48000000000000004</v>
      </c>
      <c r="K25" s="22">
        <v>0.84795390524967984</v>
      </c>
      <c r="L25" s="22">
        <v>0.84795390524967984</v>
      </c>
      <c r="M25" s="22">
        <v>0.84795390524967984</v>
      </c>
      <c r="N25" s="22">
        <v>0.49760611854684511</v>
      </c>
      <c r="O25" s="22">
        <v>0</v>
      </c>
      <c r="P25" s="22">
        <v>0</v>
      </c>
      <c r="Q25" s="22">
        <v>0.84820017256255387</v>
      </c>
      <c r="R25" s="22">
        <v>0</v>
      </c>
      <c r="S25" s="22">
        <v>0</v>
      </c>
      <c r="T25" s="22">
        <v>0.18130683229813666</v>
      </c>
      <c r="U25" s="22">
        <v>0.58200248447204972</v>
      </c>
      <c r="V25" s="22">
        <v>0</v>
      </c>
      <c r="W25" s="22">
        <v>0</v>
      </c>
      <c r="X25" s="22">
        <v>0</v>
      </c>
      <c r="Y25" s="22">
        <v>0</v>
      </c>
      <c r="Z25" s="22">
        <v>6.8522753333333322</v>
      </c>
      <c r="AA25" s="22">
        <v>0</v>
      </c>
      <c r="AB25" s="22">
        <v>0</v>
      </c>
      <c r="AC25" s="22">
        <v>4.3527212230215824</v>
      </c>
      <c r="AD25" s="22">
        <v>5.6386654676258994</v>
      </c>
      <c r="AE25" s="22">
        <v>6.3013633093525181</v>
      </c>
      <c r="AF25" s="22">
        <v>14.329880392156863</v>
      </c>
      <c r="AG25" s="22">
        <v>0</v>
      </c>
      <c r="AH25" s="22">
        <v>0</v>
      </c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3"/>
    </row>
    <row r="26" spans="1:49" ht="31.5" customHeight="1" thickBot="1">
      <c r="A26" s="394"/>
      <c r="B26" s="505"/>
      <c r="C26" s="400"/>
      <c r="D26" s="15" t="s">
        <v>131</v>
      </c>
      <c r="E26" s="81">
        <f>E25*$E$4</f>
        <v>242.9948</v>
      </c>
      <c r="F26" s="31">
        <f>F25*$E$4</f>
        <v>242.9948</v>
      </c>
      <c r="G26" s="31">
        <f>G25*$E$4</f>
        <v>242.9948</v>
      </c>
      <c r="H26" s="31">
        <f>H25*$H$4</f>
        <v>556.32000000000005</v>
      </c>
      <c r="I26" s="31">
        <f>I25*$H$4</f>
        <v>556.32000000000005</v>
      </c>
      <c r="J26" s="31">
        <f>J25*$H$4</f>
        <v>556.32000000000005</v>
      </c>
      <c r="K26" s="31">
        <f>K25*$K$4</f>
        <v>662.25199999999995</v>
      </c>
      <c r="L26" s="31">
        <f>L25*$K$4</f>
        <v>662.25199999999995</v>
      </c>
      <c r="M26" s="31">
        <f>M25*$K$4</f>
        <v>662.25199999999995</v>
      </c>
      <c r="N26" s="31">
        <f>N25*$N$4</f>
        <v>520.49599999999998</v>
      </c>
      <c r="O26" s="31">
        <f>O25*$N$4</f>
        <v>0</v>
      </c>
      <c r="P26" s="31">
        <f>P25*$N$4</f>
        <v>0</v>
      </c>
      <c r="Q26" s="31">
        <f>Q25*$Q$4</f>
        <v>1966.1279999999999</v>
      </c>
      <c r="R26" s="31">
        <f>R25*$Q$4</f>
        <v>0</v>
      </c>
      <c r="S26" s="31">
        <f>S25*$Q$4</f>
        <v>0</v>
      </c>
      <c r="T26" s="31">
        <f>T25*$T$4</f>
        <v>145.952</v>
      </c>
      <c r="U26" s="31">
        <f>U25*$T$4</f>
        <v>468.512</v>
      </c>
      <c r="V26" s="31">
        <f>V25*$T$4</f>
        <v>0</v>
      </c>
      <c r="W26" s="31">
        <f>W25*$W$4</f>
        <v>0</v>
      </c>
      <c r="X26" s="31">
        <f>X25*$W$4</f>
        <v>0</v>
      </c>
      <c r="Y26" s="31">
        <f>Y25*$W$4</f>
        <v>0</v>
      </c>
      <c r="Z26" s="31">
        <f>Z25*$Z$4</f>
        <v>20556.825999999997</v>
      </c>
      <c r="AA26" s="31">
        <f>AA25*$Z$4</f>
        <v>0</v>
      </c>
      <c r="AB26" s="31">
        <f>AB25*$Z$4</f>
        <v>0</v>
      </c>
      <c r="AC26" s="31">
        <f>AC25*$AC$4</f>
        <v>2420.1129999999998</v>
      </c>
      <c r="AD26" s="31">
        <f>AD25*$AC$4</f>
        <v>3135.098</v>
      </c>
      <c r="AE26" s="31">
        <f>AE25*$AC$4</f>
        <v>3503.558</v>
      </c>
      <c r="AF26" s="31">
        <f>AF25*$AF$4</f>
        <v>14616.477999999999</v>
      </c>
      <c r="AG26" s="31">
        <f>AG25*$AF$4</f>
        <v>0</v>
      </c>
      <c r="AH26" s="31">
        <f>AH25*$AF$4</f>
        <v>0</v>
      </c>
      <c r="AI26" s="31">
        <f>AI25*$AI$4</f>
        <v>0</v>
      </c>
      <c r="AJ26" s="31">
        <f>AJ25*$AI$4</f>
        <v>0</v>
      </c>
      <c r="AK26" s="31">
        <f>AK25*$AI$4</f>
        <v>0</v>
      </c>
      <c r="AL26" s="31">
        <f>AL25*$AL$4</f>
        <v>0</v>
      </c>
      <c r="AM26" s="31">
        <f>AM25*$AL$4</f>
        <v>0</v>
      </c>
      <c r="AN26" s="31">
        <f>AN25*$AL$4</f>
        <v>0</v>
      </c>
      <c r="AO26" s="31">
        <f>AO25*$AO$4</f>
        <v>0</v>
      </c>
      <c r="AP26" s="31">
        <f>AP25*$AO$4</f>
        <v>0</v>
      </c>
      <c r="AQ26" s="31">
        <f>AQ25*$AO$4</f>
        <v>0</v>
      </c>
      <c r="AR26" s="31">
        <f>AR25*$AR$4</f>
        <v>0</v>
      </c>
      <c r="AS26" s="31">
        <f>AS25*$AR$4</f>
        <v>0</v>
      </c>
      <c r="AT26" s="31">
        <f>AT25*$AR$4</f>
        <v>0</v>
      </c>
      <c r="AU26" s="31">
        <f>AU25*$AU$4</f>
        <v>0</v>
      </c>
      <c r="AV26" s="31">
        <f>AV25*$AU$4</f>
        <v>0</v>
      </c>
      <c r="AW26" s="32">
        <f>AW25*$AU$4</f>
        <v>0</v>
      </c>
    </row>
    <row r="27" spans="1:49" ht="31.5" customHeight="1">
      <c r="A27" s="394"/>
      <c r="B27" s="505"/>
      <c r="C27" s="400" t="s">
        <v>157</v>
      </c>
      <c r="D27" s="48" t="s">
        <v>130</v>
      </c>
      <c r="E27" s="90">
        <v>15.531559322033898</v>
      </c>
      <c r="F27" s="22">
        <v>9.9503389830508482</v>
      </c>
      <c r="G27" s="22">
        <v>19.325898305084749</v>
      </c>
      <c r="H27" s="22">
        <v>20.395250215703193</v>
      </c>
      <c r="I27" s="22">
        <v>26.68135030198447</v>
      </c>
      <c r="J27" s="22">
        <v>17.270270060396896</v>
      </c>
      <c r="K27" s="22">
        <v>24.25899871959027</v>
      </c>
      <c r="L27" s="22">
        <v>13.294855313700385</v>
      </c>
      <c r="M27" s="22">
        <v>16.511531370038412</v>
      </c>
      <c r="N27" s="22">
        <v>15.605965583173996</v>
      </c>
      <c r="O27" s="22">
        <v>0</v>
      </c>
      <c r="P27" s="22">
        <v>0</v>
      </c>
      <c r="Q27" s="22">
        <v>14.007292493528904</v>
      </c>
      <c r="R27" s="22">
        <v>0</v>
      </c>
      <c r="S27" s="22">
        <v>0</v>
      </c>
      <c r="T27" s="22">
        <v>31.466168944099383</v>
      </c>
      <c r="U27" s="22">
        <v>25.506581366459631</v>
      </c>
      <c r="V27" s="22">
        <v>0</v>
      </c>
      <c r="W27" s="22">
        <v>28.734698992443327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3"/>
    </row>
    <row r="28" spans="1:49" ht="31.5" customHeight="1">
      <c r="A28" s="394"/>
      <c r="B28" s="505"/>
      <c r="C28" s="400"/>
      <c r="D28" s="15" t="s">
        <v>131</v>
      </c>
      <c r="E28" s="81">
        <f>E27*$E$4</f>
        <v>11912.706</v>
      </c>
      <c r="F28" s="31">
        <f>F27*$E$4</f>
        <v>7631.9100000000008</v>
      </c>
      <c r="G28" s="31">
        <f>G27*$E$4</f>
        <v>14822.964000000002</v>
      </c>
      <c r="H28" s="31">
        <f>H27*$H$4</f>
        <v>23638.095000000001</v>
      </c>
      <c r="I28" s="31">
        <f>I27*$H$4</f>
        <v>30923.685000000001</v>
      </c>
      <c r="J28" s="31">
        <f>J27*$H$4</f>
        <v>20016.243000000002</v>
      </c>
      <c r="K28" s="31">
        <f>K27*$K$4</f>
        <v>18946.278000000002</v>
      </c>
      <c r="L28" s="31">
        <f>L27*$K$4</f>
        <v>10383.282000000001</v>
      </c>
      <c r="M28" s="31">
        <f>M27*$K$4</f>
        <v>12895.505999999999</v>
      </c>
      <c r="N28" s="31">
        <f>N27*$N$4</f>
        <v>16323.84</v>
      </c>
      <c r="O28" s="31">
        <f>O27*$N$4</f>
        <v>0</v>
      </c>
      <c r="P28" s="31">
        <f>P27*$N$4</f>
        <v>0</v>
      </c>
      <c r="Q28" s="31">
        <f>Q27*$Q$4</f>
        <v>32468.904000000002</v>
      </c>
      <c r="R28" s="31">
        <f>R27*$Q$4</f>
        <v>0</v>
      </c>
      <c r="S28" s="31">
        <f>S27*$Q$4</f>
        <v>0</v>
      </c>
      <c r="T28" s="31">
        <f>T27*$T$4</f>
        <v>25330.266000000003</v>
      </c>
      <c r="U28" s="31">
        <f>U27*$T$4</f>
        <v>20532.798000000003</v>
      </c>
      <c r="V28" s="31">
        <f>V27*$T$4</f>
        <v>0</v>
      </c>
      <c r="W28" s="31">
        <f>W27*$W$4</f>
        <v>45630.702000000005</v>
      </c>
      <c r="X28" s="31">
        <f>X27*$W$4</f>
        <v>0</v>
      </c>
      <c r="Y28" s="31">
        <f>Y27*$W$4</f>
        <v>0</v>
      </c>
      <c r="Z28" s="31">
        <f>Z27*$Z$4</f>
        <v>0</v>
      </c>
      <c r="AA28" s="31">
        <f>AA27*$Z$4</f>
        <v>0</v>
      </c>
      <c r="AB28" s="31">
        <f>AB27*$Z$4</f>
        <v>0</v>
      </c>
      <c r="AC28" s="31">
        <f>AC27*$AC$4</f>
        <v>0</v>
      </c>
      <c r="AD28" s="31">
        <f>AD27*$AC$4</f>
        <v>0</v>
      </c>
      <c r="AE28" s="31">
        <f>AE27*$AC$4</f>
        <v>0</v>
      </c>
      <c r="AF28" s="31">
        <f>AF27*$AF$4</f>
        <v>0</v>
      </c>
      <c r="AG28" s="31">
        <f>AG27*$AF$4</f>
        <v>0</v>
      </c>
      <c r="AH28" s="31">
        <f>AH27*$AF$4</f>
        <v>0</v>
      </c>
      <c r="AI28" s="31">
        <f>AI27*$AI$4</f>
        <v>0</v>
      </c>
      <c r="AJ28" s="31">
        <f>AJ27*$AI$4</f>
        <v>0</v>
      </c>
      <c r="AK28" s="31">
        <f>AK27*$AI$4</f>
        <v>0</v>
      </c>
      <c r="AL28" s="31">
        <f>AL27*$AL$4</f>
        <v>0</v>
      </c>
      <c r="AM28" s="31">
        <f>AM27*$AL$4</f>
        <v>0</v>
      </c>
      <c r="AN28" s="31">
        <f>AN27*$AL$4</f>
        <v>0</v>
      </c>
      <c r="AO28" s="31">
        <f>AO27*$AO$4</f>
        <v>0</v>
      </c>
      <c r="AP28" s="31">
        <f>AP27*$AO$4</f>
        <v>0</v>
      </c>
      <c r="AQ28" s="31">
        <f>AQ27*$AO$4</f>
        <v>0</v>
      </c>
      <c r="AR28" s="31">
        <f>AR27*$AR$4</f>
        <v>0</v>
      </c>
      <c r="AS28" s="31">
        <f>AS27*$AR$4</f>
        <v>0</v>
      </c>
      <c r="AT28" s="31">
        <f>AT27*$AR$4</f>
        <v>0</v>
      </c>
      <c r="AU28" s="31">
        <f>AU27*$AU$4</f>
        <v>0</v>
      </c>
      <c r="AV28" s="31">
        <f>AV27*$AU$4</f>
        <v>0</v>
      </c>
      <c r="AW28" s="32">
        <f>AW27*$AU$4</f>
        <v>0</v>
      </c>
    </row>
    <row r="29" spans="1:49" ht="21.75" customHeight="1">
      <c r="A29" s="394"/>
      <c r="B29" s="505"/>
      <c r="C29" s="391" t="s">
        <v>101</v>
      </c>
      <c r="D29" s="16" t="s">
        <v>130</v>
      </c>
      <c r="E29" s="287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9"/>
    </row>
    <row r="30" spans="1:49" ht="21.75" customHeight="1">
      <c r="A30" s="394"/>
      <c r="B30" s="505"/>
      <c r="C30" s="392"/>
      <c r="D30" s="16" t="s">
        <v>131</v>
      </c>
      <c r="E30" s="81">
        <f>E29*$E$4</f>
        <v>0</v>
      </c>
      <c r="F30" s="31">
        <f>F29*$E$4</f>
        <v>0</v>
      </c>
      <c r="G30" s="31">
        <f>G29*$E$4</f>
        <v>0</v>
      </c>
      <c r="H30" s="31">
        <f>H29*$H$4</f>
        <v>0</v>
      </c>
      <c r="I30" s="31">
        <f>I29*$H$4</f>
        <v>0</v>
      </c>
      <c r="J30" s="31">
        <f>J29*$H$4</f>
        <v>0</v>
      </c>
      <c r="K30" s="31">
        <f>K29*$K$4</f>
        <v>0</v>
      </c>
      <c r="L30" s="31">
        <f>L29*$K$4</f>
        <v>0</v>
      </c>
      <c r="M30" s="31">
        <f>M29*$K$4</f>
        <v>0</v>
      </c>
      <c r="N30" s="31">
        <f>N29*$N$4</f>
        <v>0</v>
      </c>
      <c r="O30" s="31">
        <f>O29*$N$4</f>
        <v>0</v>
      </c>
      <c r="P30" s="31">
        <f>P29*$N$4</f>
        <v>0</v>
      </c>
      <c r="Q30" s="31">
        <f>Q29*$Q$4</f>
        <v>0</v>
      </c>
      <c r="R30" s="31">
        <f>R29*$Q$4</f>
        <v>0</v>
      </c>
      <c r="S30" s="31">
        <f>S29*$Q$4</f>
        <v>0</v>
      </c>
      <c r="T30" s="31">
        <f>T29*$T$4</f>
        <v>0</v>
      </c>
      <c r="U30" s="31">
        <f>U29*$T$4</f>
        <v>0</v>
      </c>
      <c r="V30" s="31">
        <f>V29*$T$4</f>
        <v>0</v>
      </c>
      <c r="W30" s="31">
        <f>W29*$W$4</f>
        <v>0</v>
      </c>
      <c r="X30" s="31">
        <f>X29*$W$4</f>
        <v>0</v>
      </c>
      <c r="Y30" s="31">
        <f>Y29*$W$4</f>
        <v>0</v>
      </c>
      <c r="Z30" s="31">
        <f>Z29*$Z$4</f>
        <v>0</v>
      </c>
      <c r="AA30" s="31">
        <f>AA29*$Z$4</f>
        <v>0</v>
      </c>
      <c r="AB30" s="31">
        <f>AB29*$Z$4</f>
        <v>0</v>
      </c>
      <c r="AC30" s="31">
        <f>AC29*$AC$4</f>
        <v>0</v>
      </c>
      <c r="AD30" s="31">
        <f>AD29*$AC$4</f>
        <v>0</v>
      </c>
      <c r="AE30" s="31">
        <f>AE29*$AC$4</f>
        <v>0</v>
      </c>
      <c r="AF30" s="31">
        <f>AF29*$AF$4</f>
        <v>0</v>
      </c>
      <c r="AG30" s="31">
        <f>AG29*$AF$4</f>
        <v>0</v>
      </c>
      <c r="AH30" s="31">
        <f>AH29*$AF$4</f>
        <v>0</v>
      </c>
      <c r="AI30" s="31">
        <f>AI29*$AI$4</f>
        <v>0</v>
      </c>
      <c r="AJ30" s="31">
        <f>AJ29*$AI$4</f>
        <v>0</v>
      </c>
      <c r="AK30" s="31">
        <f>AK29*$AI$4</f>
        <v>0</v>
      </c>
      <c r="AL30" s="31">
        <f>AL29*$AL$4</f>
        <v>0</v>
      </c>
      <c r="AM30" s="31">
        <f>AM29*$AL$4</f>
        <v>0</v>
      </c>
      <c r="AN30" s="31">
        <f>AN29*$AL$4</f>
        <v>0</v>
      </c>
      <c r="AO30" s="31">
        <f>AO29*$AO$4</f>
        <v>0</v>
      </c>
      <c r="AP30" s="31">
        <f>AP29*$AO$4</f>
        <v>0</v>
      </c>
      <c r="AQ30" s="31">
        <f>AQ29*$AO$4</f>
        <v>0</v>
      </c>
      <c r="AR30" s="31">
        <f>AR29*$AR$4</f>
        <v>0</v>
      </c>
      <c r="AS30" s="31">
        <f>AS29*$AR$4</f>
        <v>0</v>
      </c>
      <c r="AT30" s="31">
        <f>AT29*$AR$4</f>
        <v>0</v>
      </c>
      <c r="AU30" s="31">
        <f>AU29*$AU$4</f>
        <v>0</v>
      </c>
      <c r="AV30" s="31">
        <f>AV29*$AU$4</f>
        <v>0</v>
      </c>
      <c r="AW30" s="32">
        <f>AW29*$AU$4</f>
        <v>0</v>
      </c>
    </row>
    <row r="31" spans="1:49" ht="63.75" customHeight="1">
      <c r="A31" s="394"/>
      <c r="B31" s="505"/>
      <c r="C31" s="391" t="s">
        <v>56</v>
      </c>
      <c r="D31" s="396"/>
      <c r="E31" s="287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9"/>
    </row>
    <row r="32" spans="1:49" ht="54" customHeight="1">
      <c r="A32" s="394"/>
      <c r="B32" s="505"/>
      <c r="C32" s="391" t="s">
        <v>57</v>
      </c>
      <c r="D32" s="396"/>
      <c r="E32" s="287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9"/>
    </row>
    <row r="33" spans="1:49" ht="61.5" customHeight="1">
      <c r="A33" s="394"/>
      <c r="B33" s="505"/>
      <c r="C33" s="391" t="s">
        <v>58</v>
      </c>
      <c r="D33" s="396"/>
      <c r="E33" s="287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9"/>
    </row>
    <row r="34" spans="1:49" ht="55.5" customHeight="1">
      <c r="A34" s="394"/>
      <c r="B34" s="505"/>
      <c r="C34" s="391" t="s">
        <v>102</v>
      </c>
      <c r="D34" s="396"/>
      <c r="E34" s="287">
        <v>82</v>
      </c>
      <c r="F34" s="38">
        <v>60</v>
      </c>
      <c r="G34" s="38">
        <v>12</v>
      </c>
      <c r="H34" s="38">
        <v>163</v>
      </c>
      <c r="I34" s="38">
        <v>163</v>
      </c>
      <c r="J34" s="38">
        <v>171</v>
      </c>
      <c r="K34" s="38">
        <v>91</v>
      </c>
      <c r="L34" s="38">
        <v>223</v>
      </c>
      <c r="M34" s="38">
        <v>176</v>
      </c>
      <c r="N34" s="38">
        <v>146</v>
      </c>
      <c r="O34" s="38"/>
      <c r="P34" s="38"/>
      <c r="Q34" s="38">
        <v>29</v>
      </c>
      <c r="R34" s="38"/>
      <c r="S34" s="38"/>
      <c r="T34" s="38">
        <v>360</v>
      </c>
      <c r="U34" s="38">
        <v>373</v>
      </c>
      <c r="V34" s="38"/>
      <c r="W34" s="38">
        <v>169</v>
      </c>
      <c r="X34" s="38"/>
      <c r="Y34" s="38"/>
      <c r="Z34" s="38">
        <v>0</v>
      </c>
      <c r="AA34" s="38"/>
      <c r="AB34" s="38"/>
      <c r="AC34" s="38">
        <v>83</v>
      </c>
      <c r="AD34" s="38">
        <v>49</v>
      </c>
      <c r="AE34" s="38">
        <v>72</v>
      </c>
      <c r="AF34" s="38">
        <v>0</v>
      </c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9"/>
    </row>
    <row r="35" spans="1:49" ht="45.75" customHeight="1">
      <c r="A35" s="394"/>
      <c r="B35" s="505"/>
      <c r="C35" s="391" t="s">
        <v>104</v>
      </c>
      <c r="D35" s="396"/>
      <c r="E35" s="287">
        <v>10</v>
      </c>
      <c r="F35" s="38">
        <v>10</v>
      </c>
      <c r="G35" s="38">
        <v>8.5</v>
      </c>
      <c r="H35" s="38">
        <v>12.5</v>
      </c>
      <c r="I35" s="38">
        <v>12.5</v>
      </c>
      <c r="J35" s="38">
        <v>13.5</v>
      </c>
      <c r="K35" s="38">
        <v>9</v>
      </c>
      <c r="L35" s="38">
        <v>10.5</v>
      </c>
      <c r="M35" s="38">
        <v>10</v>
      </c>
      <c r="N35" s="38">
        <v>15</v>
      </c>
      <c r="O35" s="38"/>
      <c r="P35" s="38"/>
      <c r="Q35" s="38">
        <v>10</v>
      </c>
      <c r="R35" s="38"/>
      <c r="S35" s="38"/>
      <c r="T35" s="38">
        <v>12</v>
      </c>
      <c r="U35" s="38">
        <v>12</v>
      </c>
      <c r="V35" s="38"/>
      <c r="W35" s="38">
        <v>12</v>
      </c>
      <c r="X35" s="38"/>
      <c r="Y35" s="38"/>
      <c r="Z35" s="38">
        <v>17</v>
      </c>
      <c r="AA35" s="38"/>
      <c r="AB35" s="38"/>
      <c r="AC35" s="38">
        <v>16</v>
      </c>
      <c r="AD35" s="38">
        <v>16</v>
      </c>
      <c r="AE35" s="38">
        <v>16</v>
      </c>
      <c r="AF35" s="38">
        <v>16</v>
      </c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9"/>
    </row>
    <row r="36" spans="1:49" ht="46.5" customHeight="1">
      <c r="A36" s="394"/>
      <c r="B36" s="505"/>
      <c r="C36" s="391" t="s">
        <v>103</v>
      </c>
      <c r="D36" s="396"/>
      <c r="E36" s="287">
        <v>31.5</v>
      </c>
      <c r="F36" s="38">
        <v>31.5</v>
      </c>
      <c r="G36" s="38">
        <v>31</v>
      </c>
      <c r="H36" s="38">
        <v>33</v>
      </c>
      <c r="I36" s="38">
        <v>33</v>
      </c>
      <c r="J36" s="38">
        <v>33</v>
      </c>
      <c r="K36" s="38">
        <v>29.5</v>
      </c>
      <c r="L36" s="38">
        <v>30.5</v>
      </c>
      <c r="M36" s="38">
        <v>30</v>
      </c>
      <c r="N36" s="38">
        <v>32</v>
      </c>
      <c r="O36" s="38"/>
      <c r="P36" s="38"/>
      <c r="Q36" s="38">
        <v>30</v>
      </c>
      <c r="R36" s="38"/>
      <c r="S36" s="38"/>
      <c r="T36" s="38">
        <v>35.5</v>
      </c>
      <c r="U36" s="38">
        <v>35.5</v>
      </c>
      <c r="V36" s="38"/>
      <c r="W36" s="38">
        <v>33</v>
      </c>
      <c r="X36" s="38"/>
      <c r="Y36" s="38"/>
      <c r="Z36" s="38">
        <v>27.5</v>
      </c>
      <c r="AA36" s="38"/>
      <c r="AB36" s="38"/>
      <c r="AC36" s="38">
        <v>29</v>
      </c>
      <c r="AD36" s="38">
        <v>29</v>
      </c>
      <c r="AE36" s="38">
        <v>30</v>
      </c>
      <c r="AF36" s="38">
        <v>26.5</v>
      </c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9"/>
    </row>
    <row r="37" spans="1:49" ht="73.5" customHeight="1" thickBot="1">
      <c r="A37" s="394"/>
      <c r="B37" s="506"/>
      <c r="C37" s="397" t="s">
        <v>105</v>
      </c>
      <c r="D37" s="398"/>
      <c r="E37" s="28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9"/>
    </row>
    <row r="38" spans="1:49" ht="33" customHeight="1">
      <c r="A38" s="394"/>
      <c r="B38" s="388" t="s">
        <v>139</v>
      </c>
      <c r="C38" s="399" t="s">
        <v>106</v>
      </c>
      <c r="D38" s="13" t="s">
        <v>132</v>
      </c>
      <c r="E38" s="289">
        <v>4.8006577574967411</v>
      </c>
      <c r="F38" s="73">
        <v>3.4172783572359848</v>
      </c>
      <c r="G38" s="73">
        <v>5.7411349413298565</v>
      </c>
      <c r="H38" s="73">
        <v>6.0364942191544433</v>
      </c>
      <c r="I38" s="73">
        <v>7.5139963761863671</v>
      </c>
      <c r="J38" s="73">
        <v>5.3019903364969796</v>
      </c>
      <c r="K38" s="73">
        <v>8.1176427656850194</v>
      </c>
      <c r="L38" s="73">
        <v>5.5406005121638922</v>
      </c>
      <c r="M38" s="73">
        <v>6.2966568501920621</v>
      </c>
      <c r="N38" s="73">
        <v>5.115970363288719</v>
      </c>
      <c r="O38" s="73">
        <v>0</v>
      </c>
      <c r="P38" s="73">
        <v>0</v>
      </c>
      <c r="Q38" s="73">
        <v>5.2731302847282135</v>
      </c>
      <c r="R38" s="73">
        <v>0</v>
      </c>
      <c r="S38" s="73">
        <v>0</v>
      </c>
      <c r="T38" s="73">
        <v>11.482218633540372</v>
      </c>
      <c r="U38" s="73">
        <v>10.205224844720497</v>
      </c>
      <c r="V38" s="73">
        <v>0</v>
      </c>
      <c r="W38" s="73">
        <v>6.7538822418136029</v>
      </c>
      <c r="X38" s="73">
        <v>0</v>
      </c>
      <c r="Y38" s="73">
        <v>0</v>
      </c>
      <c r="Z38" s="73">
        <v>9.0540333333333347</v>
      </c>
      <c r="AA38" s="73">
        <v>0</v>
      </c>
      <c r="AB38" s="73">
        <v>0</v>
      </c>
      <c r="AC38" s="73">
        <v>7.9009580935251789</v>
      </c>
      <c r="AD38" s="73">
        <v>9.0490170863309345</v>
      </c>
      <c r="AE38" s="73">
        <v>9.6377136690647465</v>
      </c>
      <c r="AF38" s="73">
        <v>19.731626470588235</v>
      </c>
      <c r="AG38" s="73">
        <v>0</v>
      </c>
      <c r="AH38" s="73">
        <v>0</v>
      </c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4"/>
    </row>
    <row r="39" spans="1:49" ht="16.2" thickBot="1">
      <c r="A39" s="394"/>
      <c r="B39" s="389"/>
      <c r="C39" s="400"/>
      <c r="D39" s="14" t="s">
        <v>133</v>
      </c>
      <c r="E39" s="57">
        <f>E38*$E$4</f>
        <v>3682.1045000000004</v>
      </c>
      <c r="F39" s="31">
        <f>F38*$E$4</f>
        <v>2621.0525000000002</v>
      </c>
      <c r="G39" s="31">
        <f>G38*$E$4</f>
        <v>4403.4504999999999</v>
      </c>
      <c r="H39" s="31">
        <f>H38*$H$4</f>
        <v>6996.2968000000001</v>
      </c>
      <c r="I39" s="31">
        <f>I38*$H$4</f>
        <v>8708.7217999999993</v>
      </c>
      <c r="J39" s="31">
        <f>J38*$H$4</f>
        <v>6145.0067999999992</v>
      </c>
      <c r="K39" s="31">
        <f>K38*$K$4</f>
        <v>6339.8789999999999</v>
      </c>
      <c r="L39" s="31">
        <f>L38*$K$4</f>
        <v>4327.2089999999998</v>
      </c>
      <c r="M39" s="31">
        <f>M38*$K$4</f>
        <v>4917.6890000000003</v>
      </c>
      <c r="N39" s="31">
        <f>N38*$N$4</f>
        <v>5351.3050000000003</v>
      </c>
      <c r="O39" s="31">
        <f>O38*$N$4</f>
        <v>0</v>
      </c>
      <c r="P39" s="31">
        <f>P38*$N$4</f>
        <v>0</v>
      </c>
      <c r="Q39" s="31">
        <f>Q38*$Q$4</f>
        <v>12223.115999999998</v>
      </c>
      <c r="R39" s="31">
        <f>R38*$Q$4</f>
        <v>0</v>
      </c>
      <c r="S39" s="31">
        <f>S38*$Q$4</f>
        <v>0</v>
      </c>
      <c r="T39" s="31">
        <f>T38*$T$4</f>
        <v>9243.1859999999997</v>
      </c>
      <c r="U39" s="31">
        <f>U38*$T$4</f>
        <v>8215.2060000000001</v>
      </c>
      <c r="V39" s="31">
        <f>V38*$T$4</f>
        <v>0</v>
      </c>
      <c r="W39" s="31">
        <f>W38*$W$4</f>
        <v>10725.165000000001</v>
      </c>
      <c r="X39" s="31">
        <f>X38*$W$4</f>
        <v>0</v>
      </c>
      <c r="Y39" s="31">
        <f>Y38*$W$4</f>
        <v>0</v>
      </c>
      <c r="Z39" s="31">
        <f>Z38*$Z$4</f>
        <v>27162.100000000006</v>
      </c>
      <c r="AA39" s="31">
        <f>AA38*$Z$4</f>
        <v>0</v>
      </c>
      <c r="AB39" s="31">
        <f>AB38*$Z$4</f>
        <v>0</v>
      </c>
      <c r="AC39" s="31">
        <f>AC38*$AC$4</f>
        <v>4392.9326999999994</v>
      </c>
      <c r="AD39" s="31">
        <f>AD38*$AC$4</f>
        <v>5031.2534999999998</v>
      </c>
      <c r="AE39" s="31">
        <f>AE38*$AC$4</f>
        <v>5358.5687999999991</v>
      </c>
      <c r="AF39" s="31">
        <f>AF38*$AF$4</f>
        <v>20126.259000000002</v>
      </c>
      <c r="AG39" s="31">
        <f>AG38*$AF$4</f>
        <v>0</v>
      </c>
      <c r="AH39" s="31">
        <f>AH38*$AF$4</f>
        <v>0</v>
      </c>
      <c r="AI39" s="31">
        <f>AI38*$AI$4</f>
        <v>0</v>
      </c>
      <c r="AJ39" s="31">
        <f>AJ38*$AI$4</f>
        <v>0</v>
      </c>
      <c r="AK39" s="31">
        <f>AK38*$AI$4</f>
        <v>0</v>
      </c>
      <c r="AL39" s="31">
        <f>AL38*$AL$4</f>
        <v>0</v>
      </c>
      <c r="AM39" s="31">
        <f>AM38*$AL$4</f>
        <v>0</v>
      </c>
      <c r="AN39" s="31">
        <f>AN38*$AL$4</f>
        <v>0</v>
      </c>
      <c r="AO39" s="31">
        <f>AO38*$AO$4</f>
        <v>0</v>
      </c>
      <c r="AP39" s="31">
        <f>AP38*$AO$4</f>
        <v>0</v>
      </c>
      <c r="AQ39" s="31">
        <f>AQ38*$AO$4</f>
        <v>0</v>
      </c>
      <c r="AR39" s="31">
        <f>AR38*$AR$4</f>
        <v>0</v>
      </c>
      <c r="AS39" s="31">
        <f>AS38*$AR$4</f>
        <v>0</v>
      </c>
      <c r="AT39" s="31">
        <f>AT38*$AR$4</f>
        <v>0</v>
      </c>
      <c r="AU39" s="31">
        <f>AU38*$AU$4</f>
        <v>0</v>
      </c>
      <c r="AV39" s="31">
        <f>AV38*$AU$4</f>
        <v>0</v>
      </c>
      <c r="AW39" s="32">
        <f>AW38*$AU$4</f>
        <v>0</v>
      </c>
    </row>
    <row r="40" spans="1:49" ht="17.399999999999999" customHeight="1">
      <c r="A40" s="394"/>
      <c r="B40" s="389"/>
      <c r="C40" s="400" t="s">
        <v>107</v>
      </c>
      <c r="D40" s="13" t="s">
        <v>132</v>
      </c>
      <c r="E40" s="59">
        <v>0.95095501955671458</v>
      </c>
      <c r="F40" s="22">
        <v>0.95095501955671458</v>
      </c>
      <c r="G40" s="22">
        <v>0.95095501955671458</v>
      </c>
      <c r="H40" s="22">
        <v>1.2427388265746333</v>
      </c>
      <c r="I40" s="22">
        <v>1.2427388265746333</v>
      </c>
      <c r="J40" s="22">
        <v>1.2427388265746333</v>
      </c>
      <c r="K40" s="22">
        <v>2.4157413572343147</v>
      </c>
      <c r="L40" s="22">
        <v>2.4157413572343147</v>
      </c>
      <c r="M40" s="22">
        <v>2.4157413572343147</v>
      </c>
      <c r="N40" s="22">
        <v>1.4479015296367113</v>
      </c>
      <c r="O40" s="22">
        <v>0</v>
      </c>
      <c r="P40" s="22">
        <v>0</v>
      </c>
      <c r="Q40" s="22">
        <v>1.9808179465056084</v>
      </c>
      <c r="R40" s="22">
        <v>0</v>
      </c>
      <c r="S40" s="22">
        <v>0</v>
      </c>
      <c r="T40" s="22">
        <v>0.45561242236024846</v>
      </c>
      <c r="U40" s="22">
        <v>1.2670211180124225</v>
      </c>
      <c r="V40" s="22">
        <v>0</v>
      </c>
      <c r="W40" s="22">
        <v>0</v>
      </c>
      <c r="X40" s="22">
        <v>0</v>
      </c>
      <c r="Y40" s="22">
        <v>0</v>
      </c>
      <c r="Z40" s="22">
        <v>9.0540333333333347</v>
      </c>
      <c r="AA40" s="22">
        <v>0</v>
      </c>
      <c r="AB40" s="22">
        <v>0</v>
      </c>
      <c r="AC40" s="22">
        <v>7.9009580935251789</v>
      </c>
      <c r="AD40" s="22">
        <v>9.0490170863309345</v>
      </c>
      <c r="AE40" s="22">
        <v>9.6377136690647465</v>
      </c>
      <c r="AF40" s="22">
        <v>19.731626470588235</v>
      </c>
      <c r="AG40" s="22">
        <v>0</v>
      </c>
      <c r="AH40" s="22">
        <v>0</v>
      </c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3"/>
    </row>
    <row r="41" spans="1:49" ht="16.2" thickBot="1">
      <c r="A41" s="394"/>
      <c r="B41" s="389"/>
      <c r="C41" s="400"/>
      <c r="D41" s="14" t="s">
        <v>133</v>
      </c>
      <c r="E41" s="57">
        <f>E40*$E$4</f>
        <v>729.38250000000005</v>
      </c>
      <c r="F41" s="31">
        <f>F40*$E$4</f>
        <v>729.38250000000005</v>
      </c>
      <c r="G41" s="31">
        <f>G40*$E$4</f>
        <v>729.38250000000005</v>
      </c>
      <c r="H41" s="31">
        <f>H40*$H$4</f>
        <v>1440.3343</v>
      </c>
      <c r="I41" s="31">
        <f>I40*$H$4</f>
        <v>1440.3343</v>
      </c>
      <c r="J41" s="31">
        <f>J40*$H$4</f>
        <v>1440.3343</v>
      </c>
      <c r="K41" s="31">
        <f>K40*$K$4</f>
        <v>1886.6939999999997</v>
      </c>
      <c r="L41" s="31">
        <f>L40*$K$4</f>
        <v>1886.6939999999997</v>
      </c>
      <c r="M41" s="31">
        <f>M40*$K$4</f>
        <v>1886.6939999999997</v>
      </c>
      <c r="N41" s="31">
        <f>N40*$N$4</f>
        <v>1514.5049999999999</v>
      </c>
      <c r="O41" s="31">
        <f>O40*$N$4</f>
        <v>0</v>
      </c>
      <c r="P41" s="31">
        <f>P40*$N$4</f>
        <v>0</v>
      </c>
      <c r="Q41" s="31">
        <f>Q40*$Q$4</f>
        <v>4591.5360000000001</v>
      </c>
      <c r="R41" s="31">
        <f>R40*$Q$4</f>
        <v>0</v>
      </c>
      <c r="S41" s="31">
        <f>S40*$Q$4</f>
        <v>0</v>
      </c>
      <c r="T41" s="31">
        <f>T40*$T$4</f>
        <v>366.76800000000003</v>
      </c>
      <c r="U41" s="31">
        <f>U40*$T$4</f>
        <v>1019.9520000000001</v>
      </c>
      <c r="V41" s="31">
        <f>V40*$T$4</f>
        <v>0</v>
      </c>
      <c r="W41" s="31">
        <f>W40*$W$4</f>
        <v>0</v>
      </c>
      <c r="X41" s="31">
        <f>X40*$W$4</f>
        <v>0</v>
      </c>
      <c r="Y41" s="31">
        <f>Y40*$W$4</f>
        <v>0</v>
      </c>
      <c r="Z41" s="31">
        <f>Z40*$Z$4</f>
        <v>27162.100000000006</v>
      </c>
      <c r="AA41" s="31">
        <f>AA40*$Z$4</f>
        <v>0</v>
      </c>
      <c r="AB41" s="31">
        <f>AB40*$Z$4</f>
        <v>0</v>
      </c>
      <c r="AC41" s="31">
        <f>AC40*$AC$4</f>
        <v>4392.9326999999994</v>
      </c>
      <c r="AD41" s="31">
        <f>AD40*$AC$4</f>
        <v>5031.2534999999998</v>
      </c>
      <c r="AE41" s="31">
        <f>AE40*$AC$4</f>
        <v>5358.5687999999991</v>
      </c>
      <c r="AF41" s="31">
        <f>AF40*$AF$4</f>
        <v>20126.259000000002</v>
      </c>
      <c r="AG41" s="31">
        <f>AG40*$AF$4</f>
        <v>0</v>
      </c>
      <c r="AH41" s="31">
        <f>AH40*$AF$4</f>
        <v>0</v>
      </c>
      <c r="AI41" s="31">
        <f>AI40*$AI$4</f>
        <v>0</v>
      </c>
      <c r="AJ41" s="31">
        <f>AJ40*$AI$4</f>
        <v>0</v>
      </c>
      <c r="AK41" s="31">
        <f>AK40*$AI$4</f>
        <v>0</v>
      </c>
      <c r="AL41" s="31">
        <f>AL40*$AL$4</f>
        <v>0</v>
      </c>
      <c r="AM41" s="31">
        <f>AM40*$AL$4</f>
        <v>0</v>
      </c>
      <c r="AN41" s="31">
        <f>AN40*$AL$4</f>
        <v>0</v>
      </c>
      <c r="AO41" s="31">
        <f>AO40*$AO$4</f>
        <v>0</v>
      </c>
      <c r="AP41" s="31">
        <f>AP40*$AO$4</f>
        <v>0</v>
      </c>
      <c r="AQ41" s="31">
        <f>AQ40*$AO$4</f>
        <v>0</v>
      </c>
      <c r="AR41" s="31">
        <f>AR40*$AR$4</f>
        <v>0</v>
      </c>
      <c r="AS41" s="31">
        <f>AS40*$AR$4</f>
        <v>0</v>
      </c>
      <c r="AT41" s="31">
        <f>AT40*$AR$4</f>
        <v>0</v>
      </c>
      <c r="AU41" s="31">
        <f>AU40*$AU$4</f>
        <v>0</v>
      </c>
      <c r="AV41" s="31">
        <f>AV40*$AU$4</f>
        <v>0</v>
      </c>
      <c r="AW41" s="32">
        <f>AW40*$AU$4</f>
        <v>0</v>
      </c>
    </row>
    <row r="42" spans="1:49" ht="17.399999999999999" customHeight="1">
      <c r="A42" s="394"/>
      <c r="B42" s="389"/>
      <c r="C42" s="400" t="s">
        <v>158</v>
      </c>
      <c r="D42" s="13" t="s">
        <v>132</v>
      </c>
      <c r="E42" s="59">
        <v>3.8497027379400262</v>
      </c>
      <c r="F42" s="22">
        <v>2.4663233376792699</v>
      </c>
      <c r="G42" s="22">
        <v>4.7901799217731424</v>
      </c>
      <c r="H42" s="22">
        <v>4.7937553925798095</v>
      </c>
      <c r="I42" s="22">
        <v>6.2712575496117342</v>
      </c>
      <c r="J42" s="22">
        <v>4.0592515099223467</v>
      </c>
      <c r="K42" s="22">
        <v>5.7019014084507047</v>
      </c>
      <c r="L42" s="22">
        <v>3.1248591549295774</v>
      </c>
      <c r="M42" s="22">
        <v>3.8809154929577465</v>
      </c>
      <c r="N42" s="22">
        <v>3.6680688336520078</v>
      </c>
      <c r="O42" s="22">
        <v>0</v>
      </c>
      <c r="P42" s="22">
        <v>0</v>
      </c>
      <c r="Q42" s="22">
        <v>3.2923123382226058</v>
      </c>
      <c r="R42" s="22">
        <v>0</v>
      </c>
      <c r="S42" s="22">
        <v>0</v>
      </c>
      <c r="T42" s="22">
        <v>11.026606211180123</v>
      </c>
      <c r="U42" s="22">
        <v>8.9382037267080747</v>
      </c>
      <c r="V42" s="22">
        <v>0</v>
      </c>
      <c r="W42" s="22">
        <v>6.7538822418136029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3"/>
    </row>
    <row r="43" spans="1:49" ht="16.2" thickBot="1">
      <c r="A43" s="394"/>
      <c r="B43" s="389"/>
      <c r="C43" s="401"/>
      <c r="D43" s="14" t="s">
        <v>133</v>
      </c>
      <c r="E43" s="57">
        <f>E42*$E$4</f>
        <v>2952.7220000000002</v>
      </c>
      <c r="F43" s="31">
        <f>F42*$E$4</f>
        <v>1891.67</v>
      </c>
      <c r="G43" s="31">
        <f>G42*$E$4</f>
        <v>3674.0680000000002</v>
      </c>
      <c r="H43" s="31">
        <f>H42*$H$4</f>
        <v>5555.9624999999996</v>
      </c>
      <c r="I43" s="31">
        <f>I42*$H$4</f>
        <v>7268.3874999999998</v>
      </c>
      <c r="J43" s="31">
        <f>J42*$H$4</f>
        <v>4704.6724999999997</v>
      </c>
      <c r="K43" s="31">
        <f>K42*$K$4</f>
        <v>4453.1850000000004</v>
      </c>
      <c r="L43" s="31">
        <f>L42*$K$4</f>
        <v>2440.5149999999999</v>
      </c>
      <c r="M43" s="31">
        <f>M42*$K$4</f>
        <v>3030.9949999999999</v>
      </c>
      <c r="N43" s="31">
        <f>N42*$N$4</f>
        <v>3836.8</v>
      </c>
      <c r="O43" s="31">
        <f>O42*$N$4</f>
        <v>0</v>
      </c>
      <c r="P43" s="31">
        <f>P42*$N$4</f>
        <v>0</v>
      </c>
      <c r="Q43" s="31">
        <f>Q42*$Q$4</f>
        <v>7631.58</v>
      </c>
      <c r="R43" s="31">
        <f>R42*$Q$4</f>
        <v>0</v>
      </c>
      <c r="S43" s="31">
        <f>S42*$Q$4</f>
        <v>0</v>
      </c>
      <c r="T43" s="31">
        <f>T42*$T$4</f>
        <v>8876.4179999999997</v>
      </c>
      <c r="U43" s="31">
        <f>U42*$T$4</f>
        <v>7195.2539999999999</v>
      </c>
      <c r="V43" s="31">
        <f>V42*$T$4</f>
        <v>0</v>
      </c>
      <c r="W43" s="31">
        <f>W42*$W$4</f>
        <v>10725.165000000001</v>
      </c>
      <c r="X43" s="31">
        <f>X42*$W$4</f>
        <v>0</v>
      </c>
      <c r="Y43" s="31">
        <f>Y42*$W$4</f>
        <v>0</v>
      </c>
      <c r="Z43" s="31">
        <f>Z42*$Z$4</f>
        <v>0</v>
      </c>
      <c r="AA43" s="31">
        <f>AA42*$Z$4</f>
        <v>0</v>
      </c>
      <c r="AB43" s="31">
        <f>AB42*$Z$4</f>
        <v>0</v>
      </c>
      <c r="AC43" s="31">
        <f>AC42*$AC$4</f>
        <v>0</v>
      </c>
      <c r="AD43" s="31">
        <f>AD42*$AC$4</f>
        <v>0</v>
      </c>
      <c r="AE43" s="31">
        <f>AE42*$AC$4</f>
        <v>0</v>
      </c>
      <c r="AF43" s="31">
        <f>AF42*$AF$4</f>
        <v>0</v>
      </c>
      <c r="AG43" s="31">
        <f>AG42*$AF$4</f>
        <v>0</v>
      </c>
      <c r="AH43" s="31">
        <f>AH42*$AF$4</f>
        <v>0</v>
      </c>
      <c r="AI43" s="31">
        <f>AI42*$AI$4</f>
        <v>0</v>
      </c>
      <c r="AJ43" s="31">
        <f>AJ42*$AI$4</f>
        <v>0</v>
      </c>
      <c r="AK43" s="31">
        <f>AK42*$AI$4</f>
        <v>0</v>
      </c>
      <c r="AL43" s="31">
        <f>AL42*$AL$4</f>
        <v>0</v>
      </c>
      <c r="AM43" s="31">
        <f>AM42*$AL$4</f>
        <v>0</v>
      </c>
      <c r="AN43" s="31">
        <f>AN42*$AL$4</f>
        <v>0</v>
      </c>
      <c r="AO43" s="31">
        <f>AO42*$AO$4</f>
        <v>0</v>
      </c>
      <c r="AP43" s="31">
        <f>AP42*$AO$4</f>
        <v>0</v>
      </c>
      <c r="AQ43" s="31">
        <f>AQ42*$AO$4</f>
        <v>0</v>
      </c>
      <c r="AR43" s="31">
        <f>AR42*$AR$4</f>
        <v>0</v>
      </c>
      <c r="AS43" s="31">
        <f>AS42*$AR$4</f>
        <v>0</v>
      </c>
      <c r="AT43" s="31">
        <f>AT42*$AR$4</f>
        <v>0</v>
      </c>
      <c r="AU43" s="31">
        <f>AU42*$AU$4</f>
        <v>0</v>
      </c>
      <c r="AV43" s="31">
        <f>AV42*$AU$4</f>
        <v>0</v>
      </c>
      <c r="AW43" s="32">
        <f>AW42*$AU$4</f>
        <v>0</v>
      </c>
    </row>
    <row r="44" spans="1:49" ht="16.2" customHeight="1" thickBot="1">
      <c r="A44" s="395"/>
      <c r="B44" s="390"/>
      <c r="C44" s="82" t="s">
        <v>134</v>
      </c>
      <c r="D44" s="83" t="s">
        <v>111</v>
      </c>
      <c r="E44" s="100">
        <v>67502</v>
      </c>
      <c r="F44" s="101">
        <v>101962</v>
      </c>
      <c r="G44" s="101">
        <v>60462</v>
      </c>
      <c r="H44" s="101">
        <v>86310</v>
      </c>
      <c r="I44" s="101">
        <v>47520</v>
      </c>
      <c r="J44" s="101">
        <v>97625</v>
      </c>
      <c r="K44" s="101">
        <v>60395</v>
      </c>
      <c r="L44" s="101">
        <v>92380</v>
      </c>
      <c r="M44" s="101">
        <v>71416</v>
      </c>
      <c r="N44" s="101">
        <v>71141</v>
      </c>
      <c r="O44" s="101"/>
      <c r="P44" s="101"/>
      <c r="Q44" s="101">
        <v>101642</v>
      </c>
      <c r="R44" s="101"/>
      <c r="S44" s="101"/>
      <c r="T44" s="101">
        <v>86340</v>
      </c>
      <c r="U44" s="101">
        <v>109372</v>
      </c>
      <c r="V44" s="101"/>
      <c r="W44" s="101">
        <v>37768</v>
      </c>
      <c r="X44" s="101"/>
      <c r="Y44" s="101"/>
      <c r="Z44" s="101">
        <v>27465</v>
      </c>
      <c r="AA44" s="101"/>
      <c r="AB44" s="101"/>
      <c r="AC44" s="101">
        <v>104901</v>
      </c>
      <c r="AD44" s="101">
        <v>96981</v>
      </c>
      <c r="AE44" s="101">
        <v>12951</v>
      </c>
      <c r="AF44" s="101">
        <v>55056</v>
      </c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2"/>
    </row>
    <row r="45" spans="1:49" ht="20.25" customHeight="1">
      <c r="A45" s="489" t="s">
        <v>167</v>
      </c>
      <c r="B45" s="495" t="s">
        <v>148</v>
      </c>
      <c r="C45" s="399" t="s">
        <v>150</v>
      </c>
      <c r="D45" s="13" t="s">
        <v>128</v>
      </c>
      <c r="E45" s="65">
        <f>'Base-case'!E4-E6</f>
        <v>65.45322033898303</v>
      </c>
      <c r="F45" s="103">
        <f>'Base-case'!E4-F6</f>
        <v>89.304589308996071</v>
      </c>
      <c r="G45" s="103">
        <f>'Base-case'!E4-G6</f>
        <v>49.23809647979138</v>
      </c>
      <c r="H45" s="103">
        <f>'Base-case'!F4-H6</f>
        <v>83.20878343399481</v>
      </c>
      <c r="I45" s="103">
        <f>'Base-case'!F4-I6</f>
        <v>56.345107851596197</v>
      </c>
      <c r="J45" s="103">
        <f>'Base-case'!F4-J6</f>
        <v>96.563399482312334</v>
      </c>
      <c r="K45" s="103">
        <f>'Base-case'!G4-K6</f>
        <v>58.057234314980803</v>
      </c>
      <c r="L45" s="103">
        <f>'Base-case'!G4-L6</f>
        <v>104.91254801536493</v>
      </c>
      <c r="M45" s="103">
        <f>'Base-case'!G4-M6</f>
        <v>91.166069142125494</v>
      </c>
      <c r="N45" s="103">
        <f>'Base-case'!H4-N6</f>
        <v>73.567839388145345</v>
      </c>
      <c r="O45" s="103">
        <f>'Base-case'!H4-O6</f>
        <v>164.36055449330786</v>
      </c>
      <c r="P45" s="103">
        <f>'Base-case'!H4-P6</f>
        <v>164.36055449330786</v>
      </c>
      <c r="Q45" s="103">
        <f>'Base-case'!I4-Q6</f>
        <v>82.983287316652294</v>
      </c>
      <c r="R45" s="103">
        <f>'Base-case'!I4-R6</f>
        <v>179.87619499568595</v>
      </c>
      <c r="S45" s="103">
        <f>'Base-case'!I4-S6</f>
        <v>179.87619499568595</v>
      </c>
      <c r="T45" s="103">
        <f>'Base-case'!J4-T6</f>
        <v>49.366608695652161</v>
      </c>
      <c r="U45" s="103">
        <f>'Base-case'!J4-U6</f>
        <v>61.912496894409941</v>
      </c>
      <c r="V45" s="103">
        <f>'Base-case'!J4-V6</f>
        <v>191.0934658385093</v>
      </c>
      <c r="W45" s="103">
        <f>'Base-case'!K4-W6</f>
        <v>37.653551637279591</v>
      </c>
      <c r="X45" s="103">
        <f>'Base-case'!K4-X6</f>
        <v>149.66837531486146</v>
      </c>
      <c r="Y45" s="103">
        <f>'Base-case'!K4-Y6</f>
        <v>149.66837531486146</v>
      </c>
      <c r="Z45" s="103">
        <f>'Base-case'!L4-Z6</f>
        <v>56.281839999999988</v>
      </c>
      <c r="AA45" s="103">
        <f>'Base-case'!L4-AA6</f>
        <v>223.13473999999999</v>
      </c>
      <c r="AB45" s="103">
        <f>'Base-case'!L4-AB6</f>
        <v>223.13473999999999</v>
      </c>
      <c r="AC45" s="103">
        <f>'Base-case'!M4-AC6</f>
        <v>90.972841726618739</v>
      </c>
      <c r="AD45" s="103">
        <f>'Base-case'!M4-AD6</f>
        <v>72.448812949640313</v>
      </c>
      <c r="AE45" s="103">
        <f>'Base-case'!M4-AE6</f>
        <v>62.9501438848921</v>
      </c>
      <c r="AF45" s="103">
        <f>'Base-case'!N4-AF6</f>
        <v>134.96182352941173</v>
      </c>
      <c r="AG45" s="103">
        <f>'Base-case'!N4-AG6</f>
        <v>506.55011764705881</v>
      </c>
      <c r="AH45" s="103">
        <f>'Base-case'!N4-AH6</f>
        <v>506.55011764705881</v>
      </c>
      <c r="AI45" s="103">
        <f>'Base-case'!O4-AI6</f>
        <v>0</v>
      </c>
      <c r="AJ45" s="103">
        <f>'Base-case'!O4-AJ6</f>
        <v>0</v>
      </c>
      <c r="AK45" s="103">
        <f>'Base-case'!O4-AK6</f>
        <v>0</v>
      </c>
      <c r="AL45" s="103">
        <f>'Base-case'!P4-AL6</f>
        <v>0</v>
      </c>
      <c r="AM45" s="103">
        <f>'Base-case'!P4-AM6</f>
        <v>0</v>
      </c>
      <c r="AN45" s="103">
        <f>'Base-case'!P4-AN6</f>
        <v>0</v>
      </c>
      <c r="AO45" s="103">
        <f>'Base-case'!Q4-AO6</f>
        <v>0</v>
      </c>
      <c r="AP45" s="103">
        <f>'Base-case'!Q4-AP6</f>
        <v>0</v>
      </c>
      <c r="AQ45" s="103">
        <f>'Base-case'!Q4-AQ6</f>
        <v>0</v>
      </c>
      <c r="AR45" s="103">
        <f>'Base-case'!R4-AR6</f>
        <v>0</v>
      </c>
      <c r="AS45" s="103">
        <f>'Base-case'!R4-AS6</f>
        <v>0</v>
      </c>
      <c r="AT45" s="103">
        <f>'Base-case'!R4-AT6</f>
        <v>0</v>
      </c>
      <c r="AU45" s="103">
        <f>'Base-case'!S4-AU6</f>
        <v>0</v>
      </c>
      <c r="AV45" s="103">
        <f>'Base-case'!S4-AV6</f>
        <v>0</v>
      </c>
      <c r="AW45" s="104">
        <f>'Base-case'!S4-AW6</f>
        <v>0</v>
      </c>
    </row>
    <row r="46" spans="1:49" ht="20.25" customHeight="1">
      <c r="A46" s="490"/>
      <c r="B46" s="496"/>
      <c r="C46" s="400"/>
      <c r="D46" s="14" t="s">
        <v>129</v>
      </c>
      <c r="E46" s="57">
        <f>E45*$E$4</f>
        <v>50202.619999999981</v>
      </c>
      <c r="F46" s="31">
        <f>F45*$E$4</f>
        <v>68496.619999999981</v>
      </c>
      <c r="G46" s="31">
        <f>G45*$E$4</f>
        <v>37765.619999999988</v>
      </c>
      <c r="H46" s="31">
        <f>H45*$H$4</f>
        <v>96438.979999999981</v>
      </c>
      <c r="I46" s="31">
        <f>I45*$H$4</f>
        <v>65303.979999999989</v>
      </c>
      <c r="J46" s="31">
        <f>J45*$H$4</f>
        <v>111916.98</v>
      </c>
      <c r="K46" s="31">
        <f>K45*$K$4</f>
        <v>45342.700000000004</v>
      </c>
      <c r="L46" s="31">
        <f>L45*$K$4</f>
        <v>81936.700000000012</v>
      </c>
      <c r="M46" s="31">
        <f>M45*$K$4</f>
        <v>71200.700000000012</v>
      </c>
      <c r="N46" s="31">
        <f>N45*$N$4</f>
        <v>76951.960000000036</v>
      </c>
      <c r="O46" s="31">
        <f>O45*$N$4</f>
        <v>171921.14</v>
      </c>
      <c r="P46" s="31">
        <f>P45*$N$4</f>
        <v>171921.14</v>
      </c>
      <c r="Q46" s="31">
        <f>Q45*$Q$4</f>
        <v>192355.26</v>
      </c>
      <c r="R46" s="31">
        <f>R45*$Q$4</f>
        <v>416953.02</v>
      </c>
      <c r="S46" s="31">
        <f>S45*$Q$4</f>
        <v>416953.02</v>
      </c>
      <c r="T46" s="31">
        <f>T45*$T$4</f>
        <v>39740.119999999988</v>
      </c>
      <c r="U46" s="31">
        <f>U45*$T$4</f>
        <v>49839.560000000005</v>
      </c>
      <c r="V46" s="31">
        <f>V45*$T$4</f>
        <v>153830.24</v>
      </c>
      <c r="W46" s="31">
        <f>W45*$W$4</f>
        <v>59793.839999999989</v>
      </c>
      <c r="X46" s="31">
        <f>X45*$W$4</f>
        <v>237673.38</v>
      </c>
      <c r="Y46" s="31">
        <f>Y45*$W$4</f>
        <v>237673.38</v>
      </c>
      <c r="Z46" s="31">
        <f>Z45*$Z$4</f>
        <v>168845.51999999996</v>
      </c>
      <c r="AA46" s="31">
        <f>AA45*$Z$4</f>
        <v>669404.22</v>
      </c>
      <c r="AB46" s="31">
        <f>AB45*$Z$4</f>
        <v>669404.22</v>
      </c>
      <c r="AC46" s="31">
        <f>AC45*$AC$4</f>
        <v>50580.900000000016</v>
      </c>
      <c r="AD46" s="31">
        <f>AD45*$AC$4</f>
        <v>40281.540000000015</v>
      </c>
      <c r="AE46" s="31">
        <f>AE45*$AC$4</f>
        <v>35000.280000000006</v>
      </c>
      <c r="AF46" s="31">
        <f>AF45*$AF$4</f>
        <v>137661.05999999997</v>
      </c>
      <c r="AG46" s="31">
        <f>AG45*$AF$4</f>
        <v>516681.12</v>
      </c>
      <c r="AH46" s="31">
        <f>AH45*$AF$4</f>
        <v>516681.12</v>
      </c>
      <c r="AI46" s="31">
        <f>AI45*$AI$4</f>
        <v>0</v>
      </c>
      <c r="AJ46" s="31">
        <f>AJ45*$AI$4</f>
        <v>0</v>
      </c>
      <c r="AK46" s="31">
        <f>AK45*$AI$4</f>
        <v>0</v>
      </c>
      <c r="AL46" s="31">
        <f>AL45*$AL$4</f>
        <v>0</v>
      </c>
      <c r="AM46" s="31">
        <f>AM45*$AL$4</f>
        <v>0</v>
      </c>
      <c r="AN46" s="31">
        <f>AN45*$AL$4</f>
        <v>0</v>
      </c>
      <c r="AO46" s="31">
        <f>AO45*$AO$4</f>
        <v>0</v>
      </c>
      <c r="AP46" s="31">
        <f>AP45*$AO$4</f>
        <v>0</v>
      </c>
      <c r="AQ46" s="31">
        <f>AQ45*$AO$4</f>
        <v>0</v>
      </c>
      <c r="AR46" s="31">
        <f>AR45*$AR$4</f>
        <v>0</v>
      </c>
      <c r="AS46" s="31">
        <f>AS45*$AR$4</f>
        <v>0</v>
      </c>
      <c r="AT46" s="31">
        <f>AT45*$AR$4</f>
        <v>0</v>
      </c>
      <c r="AU46" s="31">
        <f>AU45*$AU$4</f>
        <v>0</v>
      </c>
      <c r="AV46" s="31">
        <f>AV45*$AU$4</f>
        <v>0</v>
      </c>
      <c r="AW46" s="32">
        <f>AW45*$AU$4</f>
        <v>0</v>
      </c>
    </row>
    <row r="47" spans="1:49" ht="20.25" customHeight="1" thickBot="1">
      <c r="A47" s="490"/>
      <c r="B47" s="496"/>
      <c r="C47" s="400"/>
      <c r="D47" s="14" t="s">
        <v>21</v>
      </c>
      <c r="E47" s="57">
        <f>IFERROR(100*E45/'Base-case'!E4,"")</f>
        <v>44.877941141843692</v>
      </c>
      <c r="F47" s="31">
        <f>IFERROR(100*F45/'Base-case'!E4,"")</f>
        <v>61.231610636561086</v>
      </c>
      <c r="G47" s="31">
        <f>IFERROR(100*G45/'Base-case'!E4,"")</f>
        <v>33.760056179243939</v>
      </c>
      <c r="H47" s="31">
        <f>IFERROR(100*H45/'Base-case'!F4,"")</f>
        <v>43.691816305773457</v>
      </c>
      <c r="I47" s="31">
        <f>IFERROR(100*I45/'Base-case'!F4,"")</f>
        <v>29.586060514077435</v>
      </c>
      <c r="J47" s="31">
        <f>IFERROR(100*J45/'Base-case'!F4,"")</f>
        <v>50.704146100020168</v>
      </c>
      <c r="K47" s="31">
        <f>IFERROR(100*K45/'Base-case'!G4,"")</f>
        <v>28.89469155702016</v>
      </c>
      <c r="L47" s="31">
        <f>IFERROR(100*L45/'Base-case'!G4,"")</f>
        <v>52.214263237524314</v>
      </c>
      <c r="M47" s="31">
        <f>IFERROR(100*M45/'Base-case'!G4,"")</f>
        <v>45.372733982403453</v>
      </c>
      <c r="N47" s="31">
        <f>IFERROR(100*N45/'Base-case'!H4,"")</f>
        <v>44.760033582839213</v>
      </c>
      <c r="O47" s="31">
        <f>IFERROR(100*O45/'Base-case'!H4,"")</f>
        <v>100</v>
      </c>
      <c r="P47" s="31">
        <f>IFERROR(100*P45/'Base-case'!H4,"")</f>
        <v>100</v>
      </c>
      <c r="Q47" s="31">
        <f>IFERROR(100*Q45/'Base-case'!I4,"")</f>
        <v>46.133557205077928</v>
      </c>
      <c r="R47" s="31">
        <f>IFERROR(100*R45/'Base-case'!I4,"")</f>
        <v>100</v>
      </c>
      <c r="S47" s="31">
        <f>IFERROR(100*S45/'Base-case'!I4,"")</f>
        <v>100</v>
      </c>
      <c r="T47" s="31">
        <f>IFERROR(100*T45/'Base-case'!J4,"")</f>
        <v>25.833750243125142</v>
      </c>
      <c r="U47" s="31">
        <f>IFERROR(100*U45/'Base-case'!J4,"")</f>
        <v>32.399065359320772</v>
      </c>
      <c r="V47" s="31">
        <f>IFERROR(100*V45/'Base-case'!J4,"")</f>
        <v>100</v>
      </c>
      <c r="W47" s="31">
        <f>IFERROR(100*W45/'Base-case'!K4,"")</f>
        <v>25.15798782345755</v>
      </c>
      <c r="X47" s="31">
        <f>IFERROR(100*X45/'Base-case'!K4,"")</f>
        <v>100</v>
      </c>
      <c r="Y47" s="31">
        <f>IFERROR(100*Y45/'Base-case'!K4,"")</f>
        <v>100</v>
      </c>
      <c r="Z47" s="31">
        <f>IFERROR(100*Z45/'Base-case'!L4,"")</f>
        <v>25.223252999510517</v>
      </c>
      <c r="AA47" s="31">
        <f>IFERROR(100*AA45/'Base-case'!L4,"")</f>
        <v>100</v>
      </c>
      <c r="AB47" s="31">
        <f>IFERROR(100*AB45/'Base-case'!L4,"")</f>
        <v>100</v>
      </c>
      <c r="AC47" s="31">
        <f>IFERROR(100*AC45/'Base-case'!M4,"")</f>
        <v>41.643655210501727</v>
      </c>
      <c r="AD47" s="31">
        <f>IFERROR(100*AD45/'Base-case'!M4,"")</f>
        <v>33.164110624920355</v>
      </c>
      <c r="AE47" s="31">
        <f>IFERROR(100*AE45/'Base-case'!M4,"")</f>
        <v>28.816007476953143</v>
      </c>
      <c r="AF47" s="31">
        <f>IFERROR(100*AF45/'Base-case'!N4,"")</f>
        <v>26.643330803339587</v>
      </c>
      <c r="AG47" s="31">
        <f>IFERROR(100*AG45/'Base-case'!N4,"")</f>
        <v>100</v>
      </c>
      <c r="AH47" s="31">
        <f>IFERROR(100*AH45/'Base-case'!N4,"")</f>
        <v>100</v>
      </c>
      <c r="AI47" s="31" t="str">
        <f>IFERROR(100*AI45/'Base-case'!O4,"")</f>
        <v/>
      </c>
      <c r="AJ47" s="31" t="str">
        <f>IFERROR(100*AJ45/'Base-case'!O4,"")</f>
        <v/>
      </c>
      <c r="AK47" s="31" t="str">
        <f>IFERROR(100*AK45/'Base-case'!O4,"")</f>
        <v/>
      </c>
      <c r="AL47" s="31" t="str">
        <f>IFERROR(100*AL45/'Base-case'!P4,"")</f>
        <v/>
      </c>
      <c r="AM47" s="31" t="str">
        <f>IFERROR(100*AM45/'Base-case'!P4,"")</f>
        <v/>
      </c>
      <c r="AN47" s="31" t="str">
        <f>IFERROR(100*AN45/'Base-case'!P4,"")</f>
        <v/>
      </c>
      <c r="AO47" s="31" t="str">
        <f>IFERROR(100*AO45/'Base-case'!Q4,"")</f>
        <v/>
      </c>
      <c r="AP47" s="31" t="str">
        <f>IFERROR(100*AP45/'Base-case'!Q4,"")</f>
        <v/>
      </c>
      <c r="AQ47" s="31" t="str">
        <f>IFERROR(100*AQ45/'Base-case'!Q4,"")</f>
        <v/>
      </c>
      <c r="AR47" s="31" t="str">
        <f>IFERROR(100*AR45/'Base-case'!R4,"")</f>
        <v/>
      </c>
      <c r="AS47" s="31" t="str">
        <f>IFERROR(100*AS45/'Base-case'!R4,"")</f>
        <v/>
      </c>
      <c r="AT47" s="31" t="str">
        <f>IFERROR(100*AT45/'Base-case'!R4,"")</f>
        <v/>
      </c>
      <c r="AU47" s="31" t="str">
        <f>IFERROR(100*AU45/'Base-case'!S4,"")</f>
        <v/>
      </c>
      <c r="AV47" s="31" t="str">
        <f>IFERROR(100*AV45/'Base-case'!S4,"")</f>
        <v/>
      </c>
      <c r="AW47" s="32" t="str">
        <f>IFERROR(100*AW45/'Base-case'!S4,"")</f>
        <v/>
      </c>
    </row>
    <row r="48" spans="1:49" ht="20.25" customHeight="1">
      <c r="A48" s="490"/>
      <c r="B48" s="496"/>
      <c r="C48" s="400" t="s">
        <v>151</v>
      </c>
      <c r="D48" s="13" t="s">
        <v>128</v>
      </c>
      <c r="E48" s="57">
        <f>'Base-case'!E6-E8</f>
        <v>56.912646675358545</v>
      </c>
      <c r="F48" s="31">
        <f>'Base-case'!E6-F8</f>
        <v>80.764015645371586</v>
      </c>
      <c r="G48" s="31">
        <f>'Base-case'!E6-G8</f>
        <v>40.697522816166881</v>
      </c>
      <c r="H48" s="31">
        <f>'Base-case'!F6-H8</f>
        <v>73.165660051768768</v>
      </c>
      <c r="I48" s="31">
        <f>'Base-case'!F6-I8</f>
        <v>46.30198446937014</v>
      </c>
      <c r="J48" s="31">
        <f>'Base-case'!F6-J8</f>
        <v>86.520276100086278</v>
      </c>
      <c r="K48" s="31">
        <f>'Base-case'!G6-K8</f>
        <v>50.421254801536492</v>
      </c>
      <c r="L48" s="31">
        <f>'Base-case'!G6-L8</f>
        <v>97.276568501920622</v>
      </c>
      <c r="M48" s="31">
        <f>'Base-case'!G6-M8</f>
        <v>83.530089628681182</v>
      </c>
      <c r="N48" s="31">
        <f>'Base-case'!H6-N8</f>
        <v>67.865200764818354</v>
      </c>
      <c r="O48" s="31">
        <f>'Base-case'!H6-O8</f>
        <v>134.55736137667304</v>
      </c>
      <c r="P48" s="31">
        <f>'Base-case'!H6-P8</f>
        <v>134.55736137667304</v>
      </c>
      <c r="Q48" s="31">
        <f>'Base-case'!I6-Q8</f>
        <v>63.564279551337357</v>
      </c>
      <c r="R48" s="31">
        <f>'Base-case'!I6-R8</f>
        <v>123.42450388265746</v>
      </c>
      <c r="S48" s="31">
        <f>'Base-case'!I6-S8</f>
        <v>123.42450388265746</v>
      </c>
      <c r="T48" s="31">
        <f>'Base-case'!J6-T8</f>
        <v>28.329192546583869</v>
      </c>
      <c r="U48" s="31">
        <f>'Base-case'!J6-U8</f>
        <v>53.797515527950324</v>
      </c>
      <c r="V48" s="31">
        <f>'Base-case'!J6-V8</f>
        <v>162.80000000000001</v>
      </c>
      <c r="W48" s="31">
        <f>'Base-case'!K6-W8</f>
        <v>1.1826196473551676</v>
      </c>
      <c r="X48" s="31">
        <f>'Base-case'!K6-X8</f>
        <v>123.98047858942066</v>
      </c>
      <c r="Y48" s="31">
        <f>'Base-case'!K6-Y8</f>
        <v>123.98047858942066</v>
      </c>
      <c r="Z48" s="31">
        <f>'Base-case'!L6-Z8</f>
        <v>6.7740000000000009</v>
      </c>
      <c r="AA48" s="31">
        <f>'Base-case'!L6-AA8</f>
        <v>33.984999999999999</v>
      </c>
      <c r="AB48" s="31">
        <f>'Base-case'!L6-AB8</f>
        <v>33.984999999999999</v>
      </c>
      <c r="AC48" s="31">
        <f>'Base-case'!M6-AC8</f>
        <v>20.406474820143888</v>
      </c>
      <c r="AD48" s="31">
        <f>'Base-case'!M6-AD8</f>
        <v>13.271582733812952</v>
      </c>
      <c r="AE48" s="31">
        <f>'Base-case'!M6-AE8</f>
        <v>9.5899280575539585</v>
      </c>
      <c r="AF48" s="31">
        <f>'Base-case'!N6-AF8</f>
        <v>21.63039215686274</v>
      </c>
      <c r="AG48" s="31">
        <f>'Base-case'!N6-AG8</f>
        <v>74.552941176470583</v>
      </c>
      <c r="AH48" s="31">
        <f>'Base-case'!N6-AH8</f>
        <v>74.552941176470583</v>
      </c>
      <c r="AI48" s="31">
        <f>'Base-case'!O6-AI8</f>
        <v>0</v>
      </c>
      <c r="AJ48" s="31">
        <f>'Base-case'!O6-AJ8</f>
        <v>0</v>
      </c>
      <c r="AK48" s="31">
        <f>'Base-case'!O6-AK8</f>
        <v>0</v>
      </c>
      <c r="AL48" s="31">
        <f>'Base-case'!P6-AL8</f>
        <v>0</v>
      </c>
      <c r="AM48" s="31">
        <f>'Base-case'!P6-AM8</f>
        <v>0</v>
      </c>
      <c r="AN48" s="31">
        <f>'Base-case'!P6-AN8</f>
        <v>0</v>
      </c>
      <c r="AO48" s="31">
        <f>'Base-case'!Q6-AO8</f>
        <v>0</v>
      </c>
      <c r="AP48" s="31">
        <f>'Base-case'!Q6-AP8</f>
        <v>0</v>
      </c>
      <c r="AQ48" s="31">
        <f>'Base-case'!Q6-AQ8</f>
        <v>0</v>
      </c>
      <c r="AR48" s="31">
        <f>'Base-case'!R6-AR8</f>
        <v>0</v>
      </c>
      <c r="AS48" s="31">
        <f>'Base-case'!R6-AS8</f>
        <v>0</v>
      </c>
      <c r="AT48" s="31">
        <f>'Base-case'!R6-AT8</f>
        <v>0</v>
      </c>
      <c r="AU48" s="31">
        <f>'Base-case'!S6-AU8</f>
        <v>0</v>
      </c>
      <c r="AV48" s="31">
        <f>'Base-case'!S6-AV8</f>
        <v>0</v>
      </c>
      <c r="AW48" s="32">
        <f>'Base-case'!S6-AW8</f>
        <v>0</v>
      </c>
    </row>
    <row r="49" spans="1:49" ht="20.25" customHeight="1">
      <c r="A49" s="490"/>
      <c r="B49" s="496"/>
      <c r="C49" s="400"/>
      <c r="D49" s="14" t="s">
        <v>129</v>
      </c>
      <c r="E49" s="57">
        <f>E48*$E$4</f>
        <v>43652.000000000007</v>
      </c>
      <c r="F49" s="31">
        <f>F48*$E$4</f>
        <v>61946.000000000007</v>
      </c>
      <c r="G49" s="31">
        <f>G48*$E$4</f>
        <v>31214.999999999996</v>
      </c>
      <c r="H49" s="31">
        <f>H48*$H$4</f>
        <v>84799</v>
      </c>
      <c r="I49" s="31">
        <f>I48*$H$4</f>
        <v>53663.999999999993</v>
      </c>
      <c r="J49" s="31">
        <f>J48*$H$4</f>
        <v>100277</v>
      </c>
      <c r="K49" s="31">
        <f>K48*$K$4</f>
        <v>39379</v>
      </c>
      <c r="L49" s="31">
        <f>L48*$K$4</f>
        <v>75973</v>
      </c>
      <c r="M49" s="31">
        <f>M48*$K$4</f>
        <v>65237</v>
      </c>
      <c r="N49" s="31">
        <f>N48*$N$4</f>
        <v>70987</v>
      </c>
      <c r="O49" s="31">
        <f>O48*$N$4</f>
        <v>140747</v>
      </c>
      <c r="P49" s="31">
        <f>P48*$N$4</f>
        <v>140747</v>
      </c>
      <c r="Q49" s="31">
        <f>Q48*$Q$4</f>
        <v>147342</v>
      </c>
      <c r="R49" s="31">
        <f>R48*$Q$4</f>
        <v>286098</v>
      </c>
      <c r="S49" s="31">
        <f>S48*$Q$4</f>
        <v>286098</v>
      </c>
      <c r="T49" s="31">
        <f>T48*$T$4</f>
        <v>22805.000000000015</v>
      </c>
      <c r="U49" s="31">
        <f>U48*$T$4</f>
        <v>43307.000000000007</v>
      </c>
      <c r="V49" s="31">
        <f>V48*$T$4</f>
        <v>131054.00000000001</v>
      </c>
      <c r="W49" s="31">
        <f>W48*$W$4</f>
        <v>1878.0000000000061</v>
      </c>
      <c r="X49" s="31">
        <f>X48*$W$4</f>
        <v>196881</v>
      </c>
      <c r="Y49" s="31">
        <f>Y48*$W$4</f>
        <v>196881</v>
      </c>
      <c r="Z49" s="31">
        <f>Z48*$Z$4</f>
        <v>20322.000000000004</v>
      </c>
      <c r="AA49" s="31">
        <f>AA48*$Z$4</f>
        <v>101955</v>
      </c>
      <c r="AB49" s="31">
        <f>AB48*$Z$4</f>
        <v>101955</v>
      </c>
      <c r="AC49" s="31">
        <f>AC48*$AC$4</f>
        <v>11346.000000000002</v>
      </c>
      <c r="AD49" s="31">
        <f>AD48*$AC$4</f>
        <v>7379.0000000000018</v>
      </c>
      <c r="AE49" s="31">
        <f>AE48*$AC$4</f>
        <v>5332.0000000000009</v>
      </c>
      <c r="AF49" s="31">
        <f>AF48*$AF$4</f>
        <v>22062.999999999996</v>
      </c>
      <c r="AG49" s="31">
        <f>AG48*$AF$4</f>
        <v>76044</v>
      </c>
      <c r="AH49" s="31">
        <f>AH48*$AF$4</f>
        <v>76044</v>
      </c>
      <c r="AI49" s="31">
        <f>AI48*$AI$4</f>
        <v>0</v>
      </c>
      <c r="AJ49" s="31">
        <f>AJ48*$AI$4</f>
        <v>0</v>
      </c>
      <c r="AK49" s="31">
        <f>AK48*$AI$4</f>
        <v>0</v>
      </c>
      <c r="AL49" s="31">
        <f>AL48*$AL$4</f>
        <v>0</v>
      </c>
      <c r="AM49" s="31">
        <f>AM48*$AL$4</f>
        <v>0</v>
      </c>
      <c r="AN49" s="31">
        <f>AN48*$AL$4</f>
        <v>0</v>
      </c>
      <c r="AO49" s="31">
        <f>AO48*$AO$4</f>
        <v>0</v>
      </c>
      <c r="AP49" s="31">
        <f>AP48*$AO$4</f>
        <v>0</v>
      </c>
      <c r="AQ49" s="31">
        <f>AQ48*$AO$4</f>
        <v>0</v>
      </c>
      <c r="AR49" s="31">
        <f>AR48*$AR$4</f>
        <v>0</v>
      </c>
      <c r="AS49" s="31">
        <f>AS48*$AR$4</f>
        <v>0</v>
      </c>
      <c r="AT49" s="31">
        <f>AT48*$AR$4</f>
        <v>0</v>
      </c>
      <c r="AU49" s="31">
        <f>AU48*$AU$4</f>
        <v>0</v>
      </c>
      <c r="AV49" s="31">
        <f>AV48*$AU$4</f>
        <v>0</v>
      </c>
      <c r="AW49" s="32">
        <f>AW48*$AU$4</f>
        <v>0</v>
      </c>
    </row>
    <row r="50" spans="1:49" ht="20.25" customHeight="1" thickBot="1">
      <c r="A50" s="490"/>
      <c r="B50" s="496"/>
      <c r="C50" s="400"/>
      <c r="D50" s="14" t="s">
        <v>21</v>
      </c>
      <c r="E50" s="57">
        <f>IFERROR(100*E48/'Base-case'!E6,"")</f>
        <v>46.162794386692191</v>
      </c>
      <c r="F50" s="31">
        <f>IFERROR(100*F48/'Base-case'!E6,"")</f>
        <v>65.509036494960924</v>
      </c>
      <c r="G50" s="31">
        <f>IFERROR(100*G48/'Base-case'!E6,"")</f>
        <v>33.010437706877035</v>
      </c>
      <c r="H50" s="31">
        <f>IFERROR(100*H48/'Base-case'!F6,"")</f>
        <v>45.659595089381867</v>
      </c>
      <c r="I50" s="31">
        <f>IFERROR(100*I48/'Base-case'!F6,"")</f>
        <v>28.895110919664006</v>
      </c>
      <c r="J50" s="31">
        <f>IFERROR(100*J48/'Base-case'!F6,"")</f>
        <v>53.993646349343102</v>
      </c>
      <c r="K50" s="31">
        <f>IFERROR(100*K48/'Base-case'!G6,"")</f>
        <v>36.236231630671831</v>
      </c>
      <c r="L50" s="31">
        <f>IFERROR(100*L48/'Base-case'!G6,"")</f>
        <v>69.909729187562704</v>
      </c>
      <c r="M50" s="31">
        <f>IFERROR(100*M48/'Base-case'!G6,"")</f>
        <v>60.030550366696417</v>
      </c>
      <c r="N50" s="31">
        <f>IFERROR(100*N48/'Base-case'!H6,"")</f>
        <v>50.435888509168933</v>
      </c>
      <c r="O50" s="31">
        <f>IFERROR(100*O48/'Base-case'!H6,"")</f>
        <v>100</v>
      </c>
      <c r="P50" s="31">
        <f>IFERROR(100*P48/'Base-case'!H6,"")</f>
        <v>100</v>
      </c>
      <c r="Q50" s="31">
        <f>IFERROR(100*Q48/'Base-case'!I6,"")</f>
        <v>51.500534781788062</v>
      </c>
      <c r="R50" s="31">
        <f>IFERROR(100*R48/'Base-case'!I6,"")</f>
        <v>100</v>
      </c>
      <c r="S50" s="31">
        <f>IFERROR(100*S48/'Base-case'!I6,"")</f>
        <v>100</v>
      </c>
      <c r="T50" s="31">
        <f>IFERROR(100*T48/'Base-case'!J6,"")</f>
        <v>17.401223922963062</v>
      </c>
      <c r="U50" s="31">
        <f>IFERROR(100*U48/'Base-case'!J6,"")</f>
        <v>33.045156958200444</v>
      </c>
      <c r="V50" s="31">
        <f>IFERROR(100*V48/'Base-case'!J6,"")</f>
        <v>100</v>
      </c>
      <c r="W50" s="31">
        <f>IFERROR(100*W48/'Base-case'!K6,"")</f>
        <v>0.95387569140750306</v>
      </c>
      <c r="X50" s="31">
        <f>IFERROR(100*X48/'Base-case'!K6,"")</f>
        <v>100</v>
      </c>
      <c r="Y50" s="31">
        <f>IFERROR(100*Y48/'Base-case'!K6,"")</f>
        <v>100</v>
      </c>
      <c r="Z50" s="31">
        <f>IFERROR(100*Z48/'Base-case'!L6,"")</f>
        <v>19.932323083713406</v>
      </c>
      <c r="AA50" s="31">
        <f>IFERROR(100*AA48/'Base-case'!L6,"")</f>
        <v>100</v>
      </c>
      <c r="AB50" s="31">
        <f>IFERROR(100*AB48/'Base-case'!L6,"")</f>
        <v>100</v>
      </c>
      <c r="AC50" s="31">
        <f>IFERROR(100*AC48/'Base-case'!M6,"")</f>
        <v>59.684376643871651</v>
      </c>
      <c r="AD50" s="31">
        <f>IFERROR(100*AD48/'Base-case'!M6,"")</f>
        <v>38.81641241451868</v>
      </c>
      <c r="AE50" s="31">
        <f>IFERROR(100*AE48/'Base-case'!M6,"")</f>
        <v>28.048395581273017</v>
      </c>
      <c r="AF50" s="31">
        <f>IFERROR(100*AF48/'Base-case'!N6,"")</f>
        <v>29.013465888170003</v>
      </c>
      <c r="AG50" s="31">
        <f>IFERROR(100*AG48/'Base-case'!N6,"")</f>
        <v>100</v>
      </c>
      <c r="AH50" s="31">
        <f>IFERROR(100*AH48/'Base-case'!N6,"")</f>
        <v>100</v>
      </c>
      <c r="AI50" s="31" t="str">
        <f>IFERROR(100*AI48/'Base-case'!O6,"")</f>
        <v/>
      </c>
      <c r="AJ50" s="31" t="str">
        <f>IFERROR(100*AJ48/'Base-case'!O6,"")</f>
        <v/>
      </c>
      <c r="AK50" s="31" t="str">
        <f>IFERROR(100*AK48/'Base-case'!O6,"")</f>
        <v/>
      </c>
      <c r="AL50" s="31" t="str">
        <f>IFERROR(100*AL48/'Base-case'!P6,"")</f>
        <v/>
      </c>
      <c r="AM50" s="31" t="str">
        <f>IFERROR(100*AM48/'Base-case'!P6,"")</f>
        <v/>
      </c>
      <c r="AN50" s="31" t="str">
        <f>IFERROR(100*AN48/'Base-case'!P6,"")</f>
        <v/>
      </c>
      <c r="AO50" s="31" t="str">
        <f>IFERROR(100*AO48/'Base-case'!Q6,"")</f>
        <v/>
      </c>
      <c r="AP50" s="31" t="str">
        <f>IFERROR(100*AP48/'Base-case'!Q6,"")</f>
        <v/>
      </c>
      <c r="AQ50" s="31" t="str">
        <f>IFERROR(100*AQ48/'Base-case'!Q6,"")</f>
        <v/>
      </c>
      <c r="AR50" s="31" t="str">
        <f>IFERROR(100*AR48/'Base-case'!R6,"")</f>
        <v/>
      </c>
      <c r="AS50" s="31" t="str">
        <f>IFERROR(100*AS48/'Base-case'!R6,"")</f>
        <v/>
      </c>
      <c r="AT50" s="31" t="str">
        <f>IFERROR(100*AT48/'Base-case'!R6,"")</f>
        <v/>
      </c>
      <c r="AU50" s="31" t="str">
        <f>IFERROR(100*AU48/'Base-case'!S6,"")</f>
        <v/>
      </c>
      <c r="AV50" s="31" t="str">
        <f>IFERROR(100*AV48/'Base-case'!S6,"")</f>
        <v/>
      </c>
      <c r="AW50" s="32" t="str">
        <f>IFERROR(100*AW48/'Base-case'!S6,"")</f>
        <v/>
      </c>
    </row>
    <row r="51" spans="1:49" ht="20.25" customHeight="1">
      <c r="A51" s="490"/>
      <c r="B51" s="496"/>
      <c r="C51" s="400" t="s">
        <v>152</v>
      </c>
      <c r="D51" s="13" t="s">
        <v>128</v>
      </c>
      <c r="E51" s="57">
        <f>'Base-case'!E8-E10</f>
        <v>0</v>
      </c>
      <c r="F51" s="31">
        <f>'Base-case'!E8-F10</f>
        <v>0</v>
      </c>
      <c r="G51" s="31">
        <f>'Base-case'!E8-G10</f>
        <v>0</v>
      </c>
      <c r="H51" s="31">
        <f>'Base-case'!F8-H10</f>
        <v>0</v>
      </c>
      <c r="I51" s="31">
        <f>'Base-case'!F8-I10</f>
        <v>0</v>
      </c>
      <c r="J51" s="31">
        <f>'Base-case'!F8-J10</f>
        <v>0</v>
      </c>
      <c r="K51" s="31">
        <f>'Base-case'!G8-K10</f>
        <v>0</v>
      </c>
      <c r="L51" s="31">
        <f>'Base-case'!G8-L10</f>
        <v>0</v>
      </c>
      <c r="M51" s="31">
        <f>'Base-case'!G8-M10</f>
        <v>0</v>
      </c>
      <c r="N51" s="31">
        <f>'Base-case'!H8-N10</f>
        <v>0</v>
      </c>
      <c r="O51" s="31">
        <f>'Base-case'!H8-O10</f>
        <v>0</v>
      </c>
      <c r="P51" s="31">
        <f>'Base-case'!H8-P10</f>
        <v>0</v>
      </c>
      <c r="Q51" s="31">
        <f>'Base-case'!I8-Q10</f>
        <v>0</v>
      </c>
      <c r="R51" s="31">
        <f>'Base-case'!I8-R10</f>
        <v>0</v>
      </c>
      <c r="S51" s="31">
        <f>'Base-case'!I8-S10</f>
        <v>0</v>
      </c>
      <c r="T51" s="31">
        <f>'Base-case'!J8-T10</f>
        <v>0</v>
      </c>
      <c r="U51" s="31">
        <f>'Base-case'!J8-U10</f>
        <v>0</v>
      </c>
      <c r="V51" s="31">
        <f>'Base-case'!J8-V10</f>
        <v>0</v>
      </c>
      <c r="W51" s="31">
        <f>'Base-case'!K8-W10</f>
        <v>0</v>
      </c>
      <c r="X51" s="31">
        <f>'Base-case'!K8-X10</f>
        <v>0</v>
      </c>
      <c r="Y51" s="31">
        <f>'Base-case'!K8-Y10</f>
        <v>0</v>
      </c>
      <c r="Z51" s="31">
        <f>'Base-case'!L8-Z10</f>
        <v>3.6660000000000004</v>
      </c>
      <c r="AA51" s="31">
        <f>'Base-case'!L8-AA10</f>
        <v>12.921333333333333</v>
      </c>
      <c r="AB51" s="31">
        <f>'Base-case'!L8-AB10</f>
        <v>12.921333333333333</v>
      </c>
      <c r="AC51" s="31">
        <f>'Base-case'!M8-AC10</f>
        <v>2.0521582733812949</v>
      </c>
      <c r="AD51" s="31">
        <f>'Base-case'!M8-AD10</f>
        <v>2.0071942446043156</v>
      </c>
      <c r="AE51" s="31">
        <f>'Base-case'!M8-AE10</f>
        <v>2.0071942446043156</v>
      </c>
      <c r="AF51" s="31">
        <f>'Base-case'!N8-AF10</f>
        <v>11.595098039215687</v>
      </c>
      <c r="AG51" s="31">
        <f>'Base-case'!N8-AG10</f>
        <v>16.687254901960785</v>
      </c>
      <c r="AH51" s="31">
        <f>'Base-case'!N8-AH10</f>
        <v>16.687254901960785</v>
      </c>
      <c r="AI51" s="31">
        <f>'Base-case'!O8-AI10</f>
        <v>0</v>
      </c>
      <c r="AJ51" s="31">
        <f>'Base-case'!O8-AJ10</f>
        <v>0</v>
      </c>
      <c r="AK51" s="31">
        <f>'Base-case'!O8-AK10</f>
        <v>0</v>
      </c>
      <c r="AL51" s="31">
        <f>'Base-case'!P8-AL10</f>
        <v>0</v>
      </c>
      <c r="AM51" s="31">
        <f>'Base-case'!P8-AM10</f>
        <v>0</v>
      </c>
      <c r="AN51" s="31">
        <f>'Base-case'!P8-AN10</f>
        <v>0</v>
      </c>
      <c r="AO51" s="31">
        <f>'Base-case'!Q8-AO10</f>
        <v>0</v>
      </c>
      <c r="AP51" s="31">
        <f>'Base-case'!Q8-AP10</f>
        <v>0</v>
      </c>
      <c r="AQ51" s="31">
        <f>'Base-case'!Q8-AQ10</f>
        <v>0</v>
      </c>
      <c r="AR51" s="31">
        <f>'Base-case'!R8-AR10</f>
        <v>0</v>
      </c>
      <c r="AS51" s="31">
        <f>'Base-case'!R8-AS10</f>
        <v>0</v>
      </c>
      <c r="AT51" s="31">
        <f>'Base-case'!R8-AT10</f>
        <v>0</v>
      </c>
      <c r="AU51" s="31">
        <f>'Base-case'!S8-AU10</f>
        <v>0</v>
      </c>
      <c r="AV51" s="31">
        <f>'Base-case'!S8-AV10</f>
        <v>0</v>
      </c>
      <c r="AW51" s="32">
        <f>'Base-case'!S8-AW10</f>
        <v>0</v>
      </c>
    </row>
    <row r="52" spans="1:49" ht="20.25" customHeight="1">
      <c r="A52" s="490"/>
      <c r="B52" s="496"/>
      <c r="C52" s="400"/>
      <c r="D52" s="14" t="s">
        <v>129</v>
      </c>
      <c r="E52" s="57">
        <f>E51*$E$4</f>
        <v>0</v>
      </c>
      <c r="F52" s="31">
        <f>F51*$E$4</f>
        <v>0</v>
      </c>
      <c r="G52" s="31">
        <f>G51*$E$4</f>
        <v>0</v>
      </c>
      <c r="H52" s="31">
        <f>H51*$H$4</f>
        <v>0</v>
      </c>
      <c r="I52" s="31">
        <f>I51*$H$4</f>
        <v>0</v>
      </c>
      <c r="J52" s="31">
        <f>J51*$H$4</f>
        <v>0</v>
      </c>
      <c r="K52" s="31">
        <f>K51*$K$4</f>
        <v>0</v>
      </c>
      <c r="L52" s="31">
        <f>L51*$K$4</f>
        <v>0</v>
      </c>
      <c r="M52" s="31">
        <f>M51*$K$4</f>
        <v>0</v>
      </c>
      <c r="N52" s="31">
        <f>N51*$N$4</f>
        <v>0</v>
      </c>
      <c r="O52" s="31">
        <f>O51*$N$4</f>
        <v>0</v>
      </c>
      <c r="P52" s="31">
        <f>P51*$N$4</f>
        <v>0</v>
      </c>
      <c r="Q52" s="31">
        <f>Q51*$Q$4</f>
        <v>0</v>
      </c>
      <c r="R52" s="31">
        <f>R51*$Q$4</f>
        <v>0</v>
      </c>
      <c r="S52" s="31">
        <f>S51*$Q$4</f>
        <v>0</v>
      </c>
      <c r="T52" s="31">
        <f>T51*$T$4</f>
        <v>0</v>
      </c>
      <c r="U52" s="31">
        <f>U51*$T$4</f>
        <v>0</v>
      </c>
      <c r="V52" s="31">
        <f>V51*$T$4</f>
        <v>0</v>
      </c>
      <c r="W52" s="31">
        <f>W51*$W$4</f>
        <v>0</v>
      </c>
      <c r="X52" s="31">
        <f>X51*$W$4</f>
        <v>0</v>
      </c>
      <c r="Y52" s="31">
        <f>Y51*$W$4</f>
        <v>0</v>
      </c>
      <c r="Z52" s="31">
        <f>Z51*$Z$4</f>
        <v>10998.000000000002</v>
      </c>
      <c r="AA52" s="31">
        <f>AA51*$Z$4</f>
        <v>38764</v>
      </c>
      <c r="AB52" s="31">
        <f>AB51*$Z$4</f>
        <v>38764</v>
      </c>
      <c r="AC52" s="31">
        <f>AC51*$AC$4</f>
        <v>1141</v>
      </c>
      <c r="AD52" s="31">
        <f>AD51*$AC$4</f>
        <v>1115.9999999999995</v>
      </c>
      <c r="AE52" s="31">
        <f>AE51*$AC$4</f>
        <v>1115.9999999999995</v>
      </c>
      <c r="AF52" s="31">
        <f>AF51*$AF$4</f>
        <v>11827</v>
      </c>
      <c r="AG52" s="31">
        <f>AG51*$AF$4</f>
        <v>17021</v>
      </c>
      <c r="AH52" s="31">
        <f>AH51*$AF$4</f>
        <v>17021</v>
      </c>
      <c r="AI52" s="31">
        <f>AI51*$AI$4</f>
        <v>0</v>
      </c>
      <c r="AJ52" s="31">
        <f>AJ51*$AI$4</f>
        <v>0</v>
      </c>
      <c r="AK52" s="31">
        <f>AK51*$AI$4</f>
        <v>0</v>
      </c>
      <c r="AL52" s="31">
        <f>AL51*$AL$4</f>
        <v>0</v>
      </c>
      <c r="AM52" s="31">
        <f>AM51*$AL$4</f>
        <v>0</v>
      </c>
      <c r="AN52" s="31">
        <f>AN51*$AL$4</f>
        <v>0</v>
      </c>
      <c r="AO52" s="31">
        <f>AO51*$AO$4</f>
        <v>0</v>
      </c>
      <c r="AP52" s="31">
        <f>AP51*$AO$4</f>
        <v>0</v>
      </c>
      <c r="AQ52" s="31">
        <f>AQ51*$AO$4</f>
        <v>0</v>
      </c>
      <c r="AR52" s="31">
        <f>AR51*$AR$4</f>
        <v>0</v>
      </c>
      <c r="AS52" s="31">
        <f>AS51*$AR$4</f>
        <v>0</v>
      </c>
      <c r="AT52" s="31">
        <f>AT51*$AR$4</f>
        <v>0</v>
      </c>
      <c r="AU52" s="31">
        <f>AU51*$AU$4</f>
        <v>0</v>
      </c>
      <c r="AV52" s="31">
        <f>AV51*$AU$4</f>
        <v>0</v>
      </c>
      <c r="AW52" s="32">
        <f>AW51*$AU$4</f>
        <v>0</v>
      </c>
    </row>
    <row r="53" spans="1:49" ht="20.25" customHeight="1" thickBot="1">
      <c r="A53" s="490"/>
      <c r="B53" s="496"/>
      <c r="C53" s="400"/>
      <c r="D53" s="14" t="s">
        <v>21</v>
      </c>
      <c r="E53" s="57" t="str">
        <f>IFERROR(100*E51/'Base-case'!E8,"")</f>
        <v/>
      </c>
      <c r="F53" s="31" t="str">
        <f>IFERROR(100*F51/'Base-case'!E8,"")</f>
        <v/>
      </c>
      <c r="G53" s="31" t="str">
        <f>IFERROR(100*G51/'Base-case'!E8,"")</f>
        <v/>
      </c>
      <c r="H53" s="31" t="str">
        <f>IFERROR(100*H51/'Base-case'!F8,"")</f>
        <v/>
      </c>
      <c r="I53" s="31" t="str">
        <f>IFERROR(100*I51/'Base-case'!F8,"")</f>
        <v/>
      </c>
      <c r="J53" s="31" t="str">
        <f>IFERROR(100*J51/'Base-case'!F8,"")</f>
        <v/>
      </c>
      <c r="K53" s="31" t="str">
        <f>IFERROR(100*K51/'Base-case'!G8,"")</f>
        <v/>
      </c>
      <c r="L53" s="31" t="str">
        <f>IFERROR(100*L51/'Base-case'!G8,"")</f>
        <v/>
      </c>
      <c r="M53" s="31" t="str">
        <f>IFERROR(100*M51/'Base-case'!G8,"")</f>
        <v/>
      </c>
      <c r="N53" s="31" t="str">
        <f>IFERROR(100*N51/'Base-case'!H8,"")</f>
        <v/>
      </c>
      <c r="O53" s="31" t="str">
        <f>IFERROR(100*O51/'Base-case'!H8,"")</f>
        <v/>
      </c>
      <c r="P53" s="31" t="str">
        <f>IFERROR(100*P51/'Base-case'!H8,"")</f>
        <v/>
      </c>
      <c r="Q53" s="31" t="str">
        <f>IFERROR(100*Q51/'Base-case'!I8,"")</f>
        <v/>
      </c>
      <c r="R53" s="31" t="str">
        <f>IFERROR(100*R51/'Base-case'!I8,"")</f>
        <v/>
      </c>
      <c r="S53" s="31" t="str">
        <f>IFERROR(100*S51/'Base-case'!I8,"")</f>
        <v/>
      </c>
      <c r="T53" s="31" t="str">
        <f>IFERROR(100*T51/'Base-case'!J8,"")</f>
        <v/>
      </c>
      <c r="U53" s="31" t="str">
        <f>IFERROR(100*U51/'Base-case'!J8,"")</f>
        <v/>
      </c>
      <c r="V53" s="31" t="str">
        <f>IFERROR(100*V51/'Base-case'!J8,"")</f>
        <v/>
      </c>
      <c r="W53" s="31" t="str">
        <f>IFERROR(100*W51/'Base-case'!K8,"")</f>
        <v/>
      </c>
      <c r="X53" s="31" t="str">
        <f>IFERROR(100*X51/'Base-case'!K8,"")</f>
        <v/>
      </c>
      <c r="Y53" s="31" t="str">
        <f>IFERROR(100*Y51/'Base-case'!K8,"")</f>
        <v/>
      </c>
      <c r="Z53" s="31">
        <f>IFERROR(100*Z51/'Base-case'!L8,"")</f>
        <v>28.371685068620373</v>
      </c>
      <c r="AA53" s="31">
        <f>IFERROR(100*AA51/'Base-case'!L8,"")</f>
        <v>99.999999999999986</v>
      </c>
      <c r="AB53" s="31">
        <f>IFERROR(100*AB51/'Base-case'!L8,"")</f>
        <v>99.999999999999986</v>
      </c>
      <c r="AC53" s="31">
        <f>IFERROR(100*AC51/'Base-case'!M8,"")</f>
        <v>20.137663254500531</v>
      </c>
      <c r="AD53" s="31">
        <f>IFERROR(100*AD51/'Base-case'!M8,"")</f>
        <v>19.696434874691132</v>
      </c>
      <c r="AE53" s="31">
        <f>IFERROR(100*AE51/'Base-case'!M8,"")</f>
        <v>19.696434874691132</v>
      </c>
      <c r="AF53" s="31">
        <f>IFERROR(100*AF51/'Base-case'!N8,"")</f>
        <v>69.484754127254561</v>
      </c>
      <c r="AG53" s="31">
        <f>IFERROR(100*AG51/'Base-case'!N8,"")</f>
        <v>100</v>
      </c>
      <c r="AH53" s="31">
        <f>IFERROR(100*AH51/'Base-case'!N8,"")</f>
        <v>100</v>
      </c>
      <c r="AI53" s="31" t="str">
        <f>IFERROR(100*AI51/'Base-case'!O8,"")</f>
        <v/>
      </c>
      <c r="AJ53" s="31" t="str">
        <f>IFERROR(100*AJ51/'Base-case'!O8,"")</f>
        <v/>
      </c>
      <c r="AK53" s="31" t="str">
        <f>IFERROR(100*AK51/'Base-case'!O8,"")</f>
        <v/>
      </c>
      <c r="AL53" s="31" t="str">
        <f>IFERROR(100*AL51/'Base-case'!P8,"")</f>
        <v/>
      </c>
      <c r="AM53" s="31" t="str">
        <f>IFERROR(100*AM51/'Base-case'!P8,"")</f>
        <v/>
      </c>
      <c r="AN53" s="31" t="str">
        <f>IFERROR(100*AN51/'Base-case'!P8,"")</f>
        <v/>
      </c>
      <c r="AO53" s="31" t="str">
        <f>IFERROR(100*AO51/'Base-case'!Q8,"")</f>
        <v/>
      </c>
      <c r="AP53" s="31" t="str">
        <f>IFERROR(100*AP51/'Base-case'!Q8,"")</f>
        <v/>
      </c>
      <c r="AQ53" s="31" t="str">
        <f>IFERROR(100*AQ51/'Base-case'!Q8,"")</f>
        <v/>
      </c>
      <c r="AR53" s="31" t="str">
        <f>IFERROR(100*AR51/'Base-case'!R8,"")</f>
        <v/>
      </c>
      <c r="AS53" s="31" t="str">
        <f>IFERROR(100*AS51/'Base-case'!R8,"")</f>
        <v/>
      </c>
      <c r="AT53" s="31" t="str">
        <f>IFERROR(100*AT51/'Base-case'!R8,"")</f>
        <v/>
      </c>
      <c r="AU53" s="31" t="str">
        <f>IFERROR(100*AU51/'Base-case'!S8,"")</f>
        <v/>
      </c>
      <c r="AV53" s="31" t="str">
        <f>IFERROR(100*AV51/'Base-case'!S8,"")</f>
        <v/>
      </c>
      <c r="AW53" s="32" t="str">
        <f>IFERROR(100*AW51/'Base-case'!S8,"")</f>
        <v/>
      </c>
    </row>
    <row r="54" spans="1:49" ht="20.25" customHeight="1">
      <c r="A54" s="490"/>
      <c r="B54" s="496"/>
      <c r="C54" s="400" t="s">
        <v>153</v>
      </c>
      <c r="D54" s="13" t="s">
        <v>128</v>
      </c>
      <c r="E54" s="57">
        <f>'Base-case'!E10-E12</f>
        <v>0.97131681877444587</v>
      </c>
      <c r="F54" s="31">
        <f>'Base-case'!E10-F12</f>
        <v>0.97131681877444587</v>
      </c>
      <c r="G54" s="31">
        <f>'Base-case'!E10-G12</f>
        <v>0.97131681877444587</v>
      </c>
      <c r="H54" s="31">
        <f>'Base-case'!F10-H12</f>
        <v>1.2510785159620369E-2</v>
      </c>
      <c r="I54" s="31">
        <f>'Base-case'!F10-I12</f>
        <v>1.2510785159620369E-2</v>
      </c>
      <c r="J54" s="31">
        <f>'Base-case'!F10-J12</f>
        <v>1.2510785159620369E-2</v>
      </c>
      <c r="K54" s="31">
        <f>'Base-case'!G10-K12</f>
        <v>2.3008962868117795</v>
      </c>
      <c r="L54" s="31">
        <f>'Base-case'!G10-L12</f>
        <v>2.3008962868117795</v>
      </c>
      <c r="M54" s="31">
        <f>'Base-case'!G10-M12</f>
        <v>2.3008962868117795</v>
      </c>
      <c r="N54" s="31">
        <f>'Base-case'!H10-N12</f>
        <v>0.64149139579349912</v>
      </c>
      <c r="O54" s="31">
        <f>'Base-case'!H10-O12</f>
        <v>1.217017208413002</v>
      </c>
      <c r="P54" s="31">
        <f>'Base-case'!H10-P12</f>
        <v>1.217017208413002</v>
      </c>
      <c r="Q54" s="31">
        <f>'Base-case'!I10-Q12</f>
        <v>0.58843830888697135</v>
      </c>
      <c r="R54" s="31">
        <f>'Base-case'!I10-R12</f>
        <v>2.0448662640207074</v>
      </c>
      <c r="S54" s="31">
        <f>'Base-case'!I10-S12</f>
        <v>2.0448662640207074</v>
      </c>
      <c r="T54" s="31">
        <f>'Base-case'!J10-T12</f>
        <v>3.8</v>
      </c>
      <c r="U54" s="31">
        <f>'Base-case'!J10-U12</f>
        <v>3.8</v>
      </c>
      <c r="V54" s="31">
        <f>'Base-case'!J10-V12</f>
        <v>4.705590062111801</v>
      </c>
      <c r="W54" s="31">
        <f>'Base-case'!K10-W12</f>
        <v>1.9647355163727962</v>
      </c>
      <c r="X54" s="31">
        <f>'Base-case'!K10-X12</f>
        <v>2.8324937027707811</v>
      </c>
      <c r="Y54" s="31">
        <f>'Base-case'!K10-Y12</f>
        <v>2.8324937027707811</v>
      </c>
      <c r="Z54" s="31">
        <f>'Base-case'!L10-Z12</f>
        <v>0.13466666666666649</v>
      </c>
      <c r="AA54" s="31">
        <f>'Base-case'!L10-AA12</f>
        <v>2.4726666666666666</v>
      </c>
      <c r="AB54" s="31">
        <f>'Base-case'!L10-AB12</f>
        <v>2.4726666666666666</v>
      </c>
      <c r="AC54" s="31">
        <f>'Base-case'!M10-AC12</f>
        <v>0</v>
      </c>
      <c r="AD54" s="31">
        <f>'Base-case'!M10-AD12</f>
        <v>0</v>
      </c>
      <c r="AE54" s="31">
        <f>'Base-case'!M10-AE12</f>
        <v>0</v>
      </c>
      <c r="AF54" s="31">
        <f>'Base-case'!N10-AF12</f>
        <v>0</v>
      </c>
      <c r="AG54" s="31">
        <f>'Base-case'!N10-AG12</f>
        <v>1.0921568627450979</v>
      </c>
      <c r="AH54" s="31">
        <f>'Base-case'!N10-AH12</f>
        <v>1.0921568627450979</v>
      </c>
      <c r="AI54" s="31">
        <f>'Base-case'!O10-AI12</f>
        <v>0</v>
      </c>
      <c r="AJ54" s="31">
        <f>'Base-case'!O10-AJ12</f>
        <v>0</v>
      </c>
      <c r="AK54" s="31">
        <f>'Base-case'!O10-AK12</f>
        <v>0</v>
      </c>
      <c r="AL54" s="31">
        <f>'Base-case'!P10-AL12</f>
        <v>0</v>
      </c>
      <c r="AM54" s="31">
        <f>'Base-case'!P10-AM12</f>
        <v>0</v>
      </c>
      <c r="AN54" s="31">
        <f>'Base-case'!P10-AN12</f>
        <v>0</v>
      </c>
      <c r="AO54" s="31">
        <f>'Base-case'!Q10-AO12</f>
        <v>0</v>
      </c>
      <c r="AP54" s="31">
        <f>'Base-case'!Q10-AP12</f>
        <v>0</v>
      </c>
      <c r="AQ54" s="31">
        <f>'Base-case'!Q10-AQ12</f>
        <v>0</v>
      </c>
      <c r="AR54" s="31">
        <f>'Base-case'!R10-AR12</f>
        <v>0</v>
      </c>
      <c r="AS54" s="31">
        <f>'Base-case'!R10-AS12</f>
        <v>0</v>
      </c>
      <c r="AT54" s="31">
        <f>'Base-case'!R10-AT12</f>
        <v>0</v>
      </c>
      <c r="AU54" s="31">
        <f>'Base-case'!S10-AU12</f>
        <v>0</v>
      </c>
      <c r="AV54" s="31">
        <f>'Base-case'!S10-AV12</f>
        <v>0</v>
      </c>
      <c r="AW54" s="32">
        <f>'Base-case'!S10-AW12</f>
        <v>0</v>
      </c>
    </row>
    <row r="55" spans="1:49" ht="20.25" customHeight="1">
      <c r="A55" s="490"/>
      <c r="B55" s="496"/>
      <c r="C55" s="400"/>
      <c r="D55" s="14" t="s">
        <v>129</v>
      </c>
      <c r="E55" s="57">
        <f>E54*$E$4</f>
        <v>745</v>
      </c>
      <c r="F55" s="31">
        <f>F54*$E$4</f>
        <v>745</v>
      </c>
      <c r="G55" s="31">
        <f>G54*$E$4</f>
        <v>745</v>
      </c>
      <c r="H55" s="31">
        <f>H54*$H$4</f>
        <v>14.500000000000007</v>
      </c>
      <c r="I55" s="31">
        <f>I54*$H$4</f>
        <v>14.500000000000007</v>
      </c>
      <c r="J55" s="31">
        <f>J54*$H$4</f>
        <v>14.500000000000007</v>
      </c>
      <c r="K55" s="31">
        <f>K54*$K$4</f>
        <v>1796.9999999999998</v>
      </c>
      <c r="L55" s="31">
        <f>L54*$K$4</f>
        <v>1796.9999999999998</v>
      </c>
      <c r="M55" s="31">
        <f>M54*$K$4</f>
        <v>1796.9999999999998</v>
      </c>
      <c r="N55" s="31">
        <f>N54*$N$4</f>
        <v>671.00000000000011</v>
      </c>
      <c r="O55" s="31">
        <f>O54*$N$4</f>
        <v>1273</v>
      </c>
      <c r="P55" s="31">
        <f>P54*$N$4</f>
        <v>1273</v>
      </c>
      <c r="Q55" s="31">
        <f>Q54*$Q$4</f>
        <v>1363.9999999999995</v>
      </c>
      <c r="R55" s="31">
        <f>R54*$Q$4</f>
        <v>4740</v>
      </c>
      <c r="S55" s="31">
        <f>S54*$Q$4</f>
        <v>4740</v>
      </c>
      <c r="T55" s="31">
        <f>T54*$T$4</f>
        <v>3059</v>
      </c>
      <c r="U55" s="31">
        <f>U54*$T$4</f>
        <v>3059</v>
      </c>
      <c r="V55" s="31">
        <f>V54*$T$4</f>
        <v>3788</v>
      </c>
      <c r="W55" s="31">
        <f>W54*$W$4</f>
        <v>3120.0000000000005</v>
      </c>
      <c r="X55" s="31">
        <f>X54*$W$4</f>
        <v>4498</v>
      </c>
      <c r="Y55" s="31">
        <f>Y54*$W$4</f>
        <v>4498</v>
      </c>
      <c r="Z55" s="31">
        <f>Z54*$Z$4</f>
        <v>403.99999999999949</v>
      </c>
      <c r="AA55" s="31">
        <f>AA54*$Z$4</f>
        <v>7418</v>
      </c>
      <c r="AB55" s="31">
        <f>AB54*$Z$4</f>
        <v>7418</v>
      </c>
      <c r="AC55" s="31">
        <f>AC54*$AC$4</f>
        <v>0</v>
      </c>
      <c r="AD55" s="31">
        <f>AD54*$AC$4</f>
        <v>0</v>
      </c>
      <c r="AE55" s="31">
        <f>AE54*$AC$4</f>
        <v>0</v>
      </c>
      <c r="AF55" s="31">
        <f>AF54*$AF$4</f>
        <v>0</v>
      </c>
      <c r="AG55" s="31">
        <f>AG54*$AF$4</f>
        <v>1114</v>
      </c>
      <c r="AH55" s="31">
        <f>AH54*$AF$4</f>
        <v>1114</v>
      </c>
      <c r="AI55" s="31">
        <f>AI54*$AI$4</f>
        <v>0</v>
      </c>
      <c r="AJ55" s="31">
        <f>AJ54*$AI$4</f>
        <v>0</v>
      </c>
      <c r="AK55" s="31">
        <f>AK54*$AI$4</f>
        <v>0</v>
      </c>
      <c r="AL55" s="31">
        <f>AL54*$AL$4</f>
        <v>0</v>
      </c>
      <c r="AM55" s="31">
        <f>AM54*$AL$4</f>
        <v>0</v>
      </c>
      <c r="AN55" s="31">
        <f>AN54*$AL$4</f>
        <v>0</v>
      </c>
      <c r="AO55" s="31">
        <f>AO54*$AO$4</f>
        <v>0</v>
      </c>
      <c r="AP55" s="31">
        <f>AP54*$AO$4</f>
        <v>0</v>
      </c>
      <c r="AQ55" s="31">
        <f>AQ54*$AO$4</f>
        <v>0</v>
      </c>
      <c r="AR55" s="31">
        <f>AR54*$AR$4</f>
        <v>0</v>
      </c>
      <c r="AS55" s="31">
        <f>AS54*$AR$4</f>
        <v>0</v>
      </c>
      <c r="AT55" s="31">
        <f>AT54*$AR$4</f>
        <v>0</v>
      </c>
      <c r="AU55" s="31">
        <f>AU54*$AU$4</f>
        <v>0</v>
      </c>
      <c r="AV55" s="31">
        <f>AV54*$AU$4</f>
        <v>0</v>
      </c>
      <c r="AW55" s="32">
        <f>AW54*$AU$4</f>
        <v>0</v>
      </c>
    </row>
    <row r="56" spans="1:49" ht="20.25" customHeight="1" thickBot="1">
      <c r="A56" s="490"/>
      <c r="B56" s="496"/>
      <c r="C56" s="400"/>
      <c r="D56" s="14" t="s">
        <v>21</v>
      </c>
      <c r="E56" s="57">
        <f>IFERROR(100*E54/'Base-case'!E10,"")</f>
        <v>64.279551337359791</v>
      </c>
      <c r="F56" s="31">
        <f>IFERROR(100*F54/'Base-case'!E10,"")</f>
        <v>64.279551337359791</v>
      </c>
      <c r="G56" s="31">
        <f>IFERROR(100*G54/'Base-case'!E10,"")</f>
        <v>64.279551337359791</v>
      </c>
      <c r="H56" s="31">
        <f>IFERROR(100*H54/'Base-case'!F10,"")</f>
        <v>13.063063063063069</v>
      </c>
      <c r="I56" s="31">
        <f>IFERROR(100*I54/'Base-case'!F10,"")</f>
        <v>13.063063063063069</v>
      </c>
      <c r="J56" s="31">
        <f>IFERROR(100*J54/'Base-case'!F10,"")</f>
        <v>13.063063063063069</v>
      </c>
      <c r="K56" s="31">
        <f>IFERROR(100*K54/'Base-case'!G10,"")</f>
        <v>13.340757238307347</v>
      </c>
      <c r="L56" s="31">
        <f>IFERROR(100*L54/'Base-case'!G10,"")</f>
        <v>13.340757238307347</v>
      </c>
      <c r="M56" s="31">
        <f>IFERROR(100*M54/'Base-case'!G10,"")</f>
        <v>13.340757238307347</v>
      </c>
      <c r="N56" s="31">
        <f>IFERROR(100*N54/'Base-case'!H10,"")</f>
        <v>52.710133542812251</v>
      </c>
      <c r="O56" s="31">
        <f>IFERROR(100*O54/'Base-case'!H10,"")</f>
        <v>100</v>
      </c>
      <c r="P56" s="31">
        <f>IFERROR(100*P54/'Base-case'!H10,"")</f>
        <v>100</v>
      </c>
      <c r="Q56" s="31">
        <f>IFERROR(100*Q54/'Base-case'!I10,"")</f>
        <v>28.77637130801687</v>
      </c>
      <c r="R56" s="31">
        <f>IFERROR(100*R54/'Base-case'!I10,"")</f>
        <v>100</v>
      </c>
      <c r="S56" s="31">
        <f>IFERROR(100*S54/'Base-case'!I10,"")</f>
        <v>100</v>
      </c>
      <c r="T56" s="31">
        <f>IFERROR(100*T54/'Base-case'!J10,"")</f>
        <v>80.75501583949314</v>
      </c>
      <c r="U56" s="31">
        <f>IFERROR(100*U54/'Base-case'!J10,"")</f>
        <v>80.75501583949314</v>
      </c>
      <c r="V56" s="31">
        <f>IFERROR(100*V54/'Base-case'!J10,"")</f>
        <v>100</v>
      </c>
      <c r="W56" s="31">
        <f>IFERROR(100*W54/'Base-case'!K10,"")</f>
        <v>69.364161849710982</v>
      </c>
      <c r="X56" s="31">
        <f>IFERROR(100*X54/'Base-case'!K10,"")</f>
        <v>100.00000000000001</v>
      </c>
      <c r="Y56" s="31">
        <f>IFERROR(100*Y54/'Base-case'!K10,"")</f>
        <v>100.00000000000001</v>
      </c>
      <c r="Z56" s="31">
        <f>IFERROR(100*Z54/'Base-case'!L10,"")</f>
        <v>5.4462119169587417</v>
      </c>
      <c r="AA56" s="31">
        <f>IFERROR(100*AA54/'Base-case'!L10,"")</f>
        <v>100</v>
      </c>
      <c r="AB56" s="31">
        <f>IFERROR(100*AB54/'Base-case'!L10,"")</f>
        <v>100</v>
      </c>
      <c r="AC56" s="31">
        <f>IFERROR(100*AC54/'Base-case'!M10,"")</f>
        <v>0</v>
      </c>
      <c r="AD56" s="31">
        <f>IFERROR(100*AD54/'Base-case'!M10,"")</f>
        <v>0</v>
      </c>
      <c r="AE56" s="31">
        <f>IFERROR(100*AE54/'Base-case'!M10,"")</f>
        <v>0</v>
      </c>
      <c r="AF56" s="31">
        <f>IFERROR(100*AF54/'Base-case'!N10,"")</f>
        <v>0</v>
      </c>
      <c r="AG56" s="31">
        <f>IFERROR(100*AG54/'Base-case'!N10,"")</f>
        <v>100</v>
      </c>
      <c r="AH56" s="31">
        <f>IFERROR(100*AH54/'Base-case'!N10,"")</f>
        <v>100</v>
      </c>
      <c r="AI56" s="31" t="str">
        <f>IFERROR(100*AI54/'Base-case'!O10,"")</f>
        <v/>
      </c>
      <c r="AJ56" s="31" t="str">
        <f>IFERROR(100*AJ54/'Base-case'!O10,"")</f>
        <v/>
      </c>
      <c r="AK56" s="31" t="str">
        <f>IFERROR(100*AK54/'Base-case'!O10,"")</f>
        <v/>
      </c>
      <c r="AL56" s="31" t="str">
        <f>IFERROR(100*AL54/'Base-case'!P10,"")</f>
        <v/>
      </c>
      <c r="AM56" s="31" t="str">
        <f>IFERROR(100*AM54/'Base-case'!P10,"")</f>
        <v/>
      </c>
      <c r="AN56" s="31" t="str">
        <f>IFERROR(100*AN54/'Base-case'!P10,"")</f>
        <v/>
      </c>
      <c r="AO56" s="31" t="str">
        <f>IFERROR(100*AO54/'Base-case'!Q10,"")</f>
        <v/>
      </c>
      <c r="AP56" s="31" t="str">
        <f>IFERROR(100*AP54/'Base-case'!Q10,"")</f>
        <v/>
      </c>
      <c r="AQ56" s="31" t="str">
        <f>IFERROR(100*AQ54/'Base-case'!Q10,"")</f>
        <v/>
      </c>
      <c r="AR56" s="31" t="str">
        <f>IFERROR(100*AR54/'Base-case'!R10,"")</f>
        <v/>
      </c>
      <c r="AS56" s="31" t="str">
        <f>IFERROR(100*AS54/'Base-case'!R10,"")</f>
        <v/>
      </c>
      <c r="AT56" s="31" t="str">
        <f>IFERROR(100*AT54/'Base-case'!R10,"")</f>
        <v/>
      </c>
      <c r="AU56" s="31" t="str">
        <f>IFERROR(100*AU54/'Base-case'!S10,"")</f>
        <v/>
      </c>
      <c r="AV56" s="31" t="str">
        <f>IFERROR(100*AV54/'Base-case'!S10,"")</f>
        <v/>
      </c>
      <c r="AW56" s="32" t="str">
        <f>IFERROR(100*AW54/'Base-case'!S10,"")</f>
        <v/>
      </c>
    </row>
    <row r="57" spans="1:49" ht="20.25" customHeight="1">
      <c r="A57" s="490"/>
      <c r="B57" s="496"/>
      <c r="C57" s="400" t="s">
        <v>154</v>
      </c>
      <c r="D57" s="13" t="s">
        <v>128</v>
      </c>
      <c r="E57" s="57">
        <f>'Base-case'!E12-E14</f>
        <v>2.3389830508474576</v>
      </c>
      <c r="F57" s="31">
        <f>'Base-case'!E12-F14</f>
        <v>2.3389830508474576</v>
      </c>
      <c r="G57" s="31">
        <f>'Base-case'!E12-G14</f>
        <v>2.3389830508474576</v>
      </c>
      <c r="H57" s="31">
        <f>'Base-case'!F12-H14</f>
        <v>3.8878343399482307</v>
      </c>
      <c r="I57" s="31">
        <f>'Base-case'!F12-I14</f>
        <v>3.8878343399482307</v>
      </c>
      <c r="J57" s="31">
        <f>'Base-case'!F12-J14</f>
        <v>3.8878343399482307</v>
      </c>
      <c r="K57" s="31">
        <f>'Base-case'!G12-K14</f>
        <v>2.0678617157490398</v>
      </c>
      <c r="L57" s="31">
        <f>'Base-case'!G12-L14</f>
        <v>2.0678617157490398</v>
      </c>
      <c r="M57" s="31">
        <f>'Base-case'!G12-M14</f>
        <v>2.0678617157490398</v>
      </c>
      <c r="N57" s="31">
        <f>'Base-case'!H12-N14</f>
        <v>1.568833652007648</v>
      </c>
      <c r="O57" s="31">
        <f>'Base-case'!H12-O14</f>
        <v>3.0611854684512427</v>
      </c>
      <c r="P57" s="31">
        <f>'Base-case'!H12-P14</f>
        <v>3.0611854684512427</v>
      </c>
      <c r="Q57" s="31">
        <f>'Base-case'!I12-Q14</f>
        <v>4.3550474547023299</v>
      </c>
      <c r="R57" s="31">
        <f>'Base-case'!I12-R14</f>
        <v>7.9909404659188956</v>
      </c>
      <c r="S57" s="31">
        <f>'Base-case'!I12-S14</f>
        <v>7.9909404659188956</v>
      </c>
      <c r="T57" s="31">
        <f>'Base-case'!J12-T14</f>
        <v>5.0086956521739134</v>
      </c>
      <c r="U57" s="31">
        <f>'Base-case'!J12-U14</f>
        <v>0</v>
      </c>
      <c r="V57" s="31">
        <f>'Base-case'!J12-V14</f>
        <v>6.2608695652173916</v>
      </c>
      <c r="W57" s="31">
        <f>'Base-case'!K12-W14</f>
        <v>3.9867758186397984</v>
      </c>
      <c r="X57" s="31">
        <f>'Base-case'!K12-X14</f>
        <v>6.1612090680100753</v>
      </c>
      <c r="Y57" s="31">
        <f>'Base-case'!K12-Y14</f>
        <v>6.1612090680100753</v>
      </c>
      <c r="Z57" s="31">
        <f>'Base-case'!L12-Z14</f>
        <v>8.2123333333333335</v>
      </c>
      <c r="AA57" s="31">
        <f>'Base-case'!L12-AA14</f>
        <v>13.397</v>
      </c>
      <c r="AB57" s="31">
        <f>'Base-case'!L12-AB14</f>
        <v>13.397</v>
      </c>
      <c r="AC57" s="31">
        <f>'Base-case'!M12-AC14</f>
        <v>10.598920863309353</v>
      </c>
      <c r="AD57" s="31">
        <f>'Base-case'!M12-AD14</f>
        <v>10.598920863309353</v>
      </c>
      <c r="AE57" s="31">
        <f>'Base-case'!M12-AE14</f>
        <v>10.598920863309353</v>
      </c>
      <c r="AF57" s="31">
        <f>'Base-case'!N12-AF14</f>
        <v>10.669607843137255</v>
      </c>
      <c r="AG57" s="31">
        <f>'Base-case'!N12-AG14</f>
        <v>15.769607843137255</v>
      </c>
      <c r="AH57" s="31">
        <f>'Base-case'!N12-AH14</f>
        <v>15.769607843137255</v>
      </c>
      <c r="AI57" s="31">
        <f>'Base-case'!O12-AI14</f>
        <v>0</v>
      </c>
      <c r="AJ57" s="31">
        <f>'Base-case'!O12-AJ14</f>
        <v>0</v>
      </c>
      <c r="AK57" s="31">
        <f>'Base-case'!O12-AK14</f>
        <v>0</v>
      </c>
      <c r="AL57" s="31">
        <f>'Base-case'!P12-AL14</f>
        <v>0</v>
      </c>
      <c r="AM57" s="31">
        <f>'Base-case'!P12-AM14</f>
        <v>0</v>
      </c>
      <c r="AN57" s="31">
        <f>'Base-case'!P12-AN14</f>
        <v>0</v>
      </c>
      <c r="AO57" s="31">
        <f>'Base-case'!Q12-AO14</f>
        <v>0</v>
      </c>
      <c r="AP57" s="31">
        <f>'Base-case'!Q12-AP14</f>
        <v>0</v>
      </c>
      <c r="AQ57" s="31">
        <f>'Base-case'!Q12-AQ14</f>
        <v>0</v>
      </c>
      <c r="AR57" s="31">
        <f>'Base-case'!R12-AR14</f>
        <v>0</v>
      </c>
      <c r="AS57" s="31">
        <f>'Base-case'!R12-AS14</f>
        <v>0</v>
      </c>
      <c r="AT57" s="31">
        <f>'Base-case'!R12-AT14</f>
        <v>0</v>
      </c>
      <c r="AU57" s="31">
        <f>'Base-case'!S12-AU14</f>
        <v>0</v>
      </c>
      <c r="AV57" s="31">
        <f>'Base-case'!S12-AV14</f>
        <v>0</v>
      </c>
      <c r="AW57" s="32">
        <f>'Base-case'!S12-AW14</f>
        <v>0</v>
      </c>
    </row>
    <row r="58" spans="1:49" ht="20.25" customHeight="1">
      <c r="A58" s="490"/>
      <c r="B58" s="496"/>
      <c r="C58" s="400"/>
      <c r="D58" s="14" t="s">
        <v>129</v>
      </c>
      <c r="E58" s="57">
        <f>E57*$E$4</f>
        <v>1794</v>
      </c>
      <c r="F58" s="31">
        <f>F57*$E$4</f>
        <v>1794</v>
      </c>
      <c r="G58" s="31">
        <f>G57*$E$4</f>
        <v>1794</v>
      </c>
      <c r="H58" s="31">
        <f>H57*$H$4</f>
        <v>4505.9999999999991</v>
      </c>
      <c r="I58" s="31">
        <f>I57*$H$4</f>
        <v>4505.9999999999991</v>
      </c>
      <c r="J58" s="31">
        <f>J57*$H$4</f>
        <v>4505.9999999999991</v>
      </c>
      <c r="K58" s="31">
        <f>K57*$K$4</f>
        <v>1615</v>
      </c>
      <c r="L58" s="31">
        <f>L57*$K$4</f>
        <v>1615</v>
      </c>
      <c r="M58" s="31">
        <f>M57*$K$4</f>
        <v>1615</v>
      </c>
      <c r="N58" s="31">
        <f>N57*$N$4</f>
        <v>1640.9999999999998</v>
      </c>
      <c r="O58" s="31">
        <f>O57*$N$4</f>
        <v>3202</v>
      </c>
      <c r="P58" s="31">
        <f>P57*$N$4</f>
        <v>3202</v>
      </c>
      <c r="Q58" s="31">
        <f>Q57*$Q$4</f>
        <v>10095</v>
      </c>
      <c r="R58" s="31">
        <f>R57*$Q$4</f>
        <v>18523</v>
      </c>
      <c r="S58" s="31">
        <f>S57*$Q$4</f>
        <v>18523</v>
      </c>
      <c r="T58" s="31">
        <f>T57*$T$4</f>
        <v>4032.0000000000005</v>
      </c>
      <c r="U58" s="31">
        <f>U57*$T$4</f>
        <v>0</v>
      </c>
      <c r="V58" s="31">
        <f>V57*$T$4</f>
        <v>5040</v>
      </c>
      <c r="W58" s="31">
        <f>W57*$W$4</f>
        <v>6331</v>
      </c>
      <c r="X58" s="31">
        <f>X57*$W$4</f>
        <v>9784</v>
      </c>
      <c r="Y58" s="31">
        <f>Y57*$W$4</f>
        <v>9784</v>
      </c>
      <c r="Z58" s="31">
        <f>Z57*$Z$4</f>
        <v>24637</v>
      </c>
      <c r="AA58" s="31">
        <f>AA57*$Z$4</f>
        <v>40191</v>
      </c>
      <c r="AB58" s="31">
        <f>AB57*$Z$4</f>
        <v>40191</v>
      </c>
      <c r="AC58" s="31">
        <f>AC57*$AC$4</f>
        <v>5893</v>
      </c>
      <c r="AD58" s="31">
        <f>AD57*$AC$4</f>
        <v>5893</v>
      </c>
      <c r="AE58" s="31">
        <f>AE57*$AC$4</f>
        <v>5893</v>
      </c>
      <c r="AF58" s="31">
        <f>AF57*$AF$4</f>
        <v>10883</v>
      </c>
      <c r="AG58" s="31">
        <f>AG57*$AF$4</f>
        <v>16085</v>
      </c>
      <c r="AH58" s="31">
        <f>AH57*$AF$4</f>
        <v>16085</v>
      </c>
      <c r="AI58" s="31">
        <f>AI57*$AI$4</f>
        <v>0</v>
      </c>
      <c r="AJ58" s="31">
        <f>AJ57*$AI$4</f>
        <v>0</v>
      </c>
      <c r="AK58" s="31">
        <f>AK57*$AI$4</f>
        <v>0</v>
      </c>
      <c r="AL58" s="31">
        <f>AL57*$AL$4</f>
        <v>0</v>
      </c>
      <c r="AM58" s="31">
        <f>AM57*$AL$4</f>
        <v>0</v>
      </c>
      <c r="AN58" s="31">
        <f>AN57*$AL$4</f>
        <v>0</v>
      </c>
      <c r="AO58" s="31">
        <f>AO57*$AO$4</f>
        <v>0</v>
      </c>
      <c r="AP58" s="31">
        <f>AP57*$AO$4</f>
        <v>0</v>
      </c>
      <c r="AQ58" s="31">
        <f>AQ57*$AO$4</f>
        <v>0</v>
      </c>
      <c r="AR58" s="31">
        <f>AR57*$AR$4</f>
        <v>0</v>
      </c>
      <c r="AS58" s="31">
        <f>AS57*$AR$4</f>
        <v>0</v>
      </c>
      <c r="AT58" s="31">
        <f>AT57*$AR$4</f>
        <v>0</v>
      </c>
      <c r="AU58" s="31">
        <f>AU57*$AU$4</f>
        <v>0</v>
      </c>
      <c r="AV58" s="31">
        <f>AV57*$AU$4</f>
        <v>0</v>
      </c>
      <c r="AW58" s="32">
        <f>AW57*$AU$4</f>
        <v>0</v>
      </c>
    </row>
    <row r="59" spans="1:49" ht="20.25" customHeight="1" thickBot="1">
      <c r="A59" s="490"/>
      <c r="B59" s="496"/>
      <c r="C59" s="400"/>
      <c r="D59" s="14" t="s">
        <v>21</v>
      </c>
      <c r="E59" s="57">
        <f>IFERROR(100*E57/'Base-case'!E12,"")</f>
        <v>65.666178623718892</v>
      </c>
      <c r="F59" s="31">
        <f>IFERROR(100*F57/'Base-case'!E12,"")</f>
        <v>65.666178623718892</v>
      </c>
      <c r="G59" s="31">
        <f>IFERROR(100*G57/'Base-case'!E12,"")</f>
        <v>65.666178623718892</v>
      </c>
      <c r="H59" s="31">
        <f>IFERROR(100*H57/'Base-case'!F12,"")</f>
        <v>59.095081967213105</v>
      </c>
      <c r="I59" s="31">
        <f>IFERROR(100*I57/'Base-case'!F12,"")</f>
        <v>59.095081967213105</v>
      </c>
      <c r="J59" s="31">
        <f>IFERROR(100*J57/'Base-case'!F12,"")</f>
        <v>59.095081967213105</v>
      </c>
      <c r="K59" s="31">
        <f>IFERROR(100*K57/'Base-case'!G12,"")</f>
        <v>50</v>
      </c>
      <c r="L59" s="31">
        <f>IFERROR(100*L57/'Base-case'!G12,"")</f>
        <v>50</v>
      </c>
      <c r="M59" s="31">
        <f>IFERROR(100*M57/'Base-case'!G12,"")</f>
        <v>50</v>
      </c>
      <c r="N59" s="31">
        <f>IFERROR(100*N57/'Base-case'!H12,"")</f>
        <v>51.249219237976263</v>
      </c>
      <c r="O59" s="31">
        <f>IFERROR(100*O57/'Base-case'!H12,"")</f>
        <v>100</v>
      </c>
      <c r="P59" s="31">
        <f>IFERROR(100*P57/'Base-case'!H12,"")</f>
        <v>100</v>
      </c>
      <c r="Q59" s="31">
        <f>IFERROR(100*Q57/'Base-case'!I12,"")</f>
        <v>54.499811045726936</v>
      </c>
      <c r="R59" s="31">
        <f>IFERROR(100*R57/'Base-case'!I12,"")</f>
        <v>100</v>
      </c>
      <c r="S59" s="31">
        <f>IFERROR(100*S57/'Base-case'!I12,"")</f>
        <v>100</v>
      </c>
      <c r="T59" s="31">
        <f>IFERROR(100*T57/'Base-case'!J12,"")</f>
        <v>80</v>
      </c>
      <c r="U59" s="31">
        <f>IFERROR(100*U57/'Base-case'!J12,"")</f>
        <v>0</v>
      </c>
      <c r="V59" s="31">
        <f>IFERROR(100*V57/'Base-case'!J12,"")</f>
        <v>100</v>
      </c>
      <c r="W59" s="31">
        <f>IFERROR(100*W57/'Base-case'!K12,"")</f>
        <v>64.70768601798855</v>
      </c>
      <c r="X59" s="31">
        <f>IFERROR(100*X57/'Base-case'!K12,"")</f>
        <v>100</v>
      </c>
      <c r="Y59" s="31">
        <f>IFERROR(100*Y57/'Base-case'!K12,"")</f>
        <v>100</v>
      </c>
      <c r="Z59" s="31">
        <f>IFERROR(100*Z57/'Base-case'!L12,"")</f>
        <v>61.299793486103852</v>
      </c>
      <c r="AA59" s="31">
        <f>IFERROR(100*AA57/'Base-case'!L12,"")</f>
        <v>100</v>
      </c>
      <c r="AB59" s="31">
        <f>IFERROR(100*AB57/'Base-case'!L12,"")</f>
        <v>100</v>
      </c>
      <c r="AC59" s="31">
        <f>IFERROR(100*AC57/'Base-case'!M12,"")</f>
        <v>67.790176003681111</v>
      </c>
      <c r="AD59" s="31">
        <f>IFERROR(100*AD57/'Base-case'!M12,"")</f>
        <v>67.790176003681111</v>
      </c>
      <c r="AE59" s="31">
        <f>IFERROR(100*AE57/'Base-case'!M12,"")</f>
        <v>67.790176003681111</v>
      </c>
      <c r="AF59" s="31">
        <f>IFERROR(100*AF57/'Base-case'!N12,"")</f>
        <v>67.659309916070882</v>
      </c>
      <c r="AG59" s="31">
        <f>IFERROR(100*AG57/'Base-case'!N12,"")</f>
        <v>100</v>
      </c>
      <c r="AH59" s="31">
        <f>IFERROR(100*AH57/'Base-case'!N12,"")</f>
        <v>100</v>
      </c>
      <c r="AI59" s="31" t="str">
        <f>IFERROR(100*AI57/'Base-case'!O12,"")</f>
        <v/>
      </c>
      <c r="AJ59" s="31" t="str">
        <f>IFERROR(100*AJ57/'Base-case'!O12,"")</f>
        <v/>
      </c>
      <c r="AK59" s="31" t="str">
        <f>IFERROR(100*AK57/'Base-case'!O12,"")</f>
        <v/>
      </c>
      <c r="AL59" s="31" t="str">
        <f>IFERROR(100*AL57/'Base-case'!P12,"")</f>
        <v/>
      </c>
      <c r="AM59" s="31" t="str">
        <f>IFERROR(100*AM57/'Base-case'!P12,"")</f>
        <v/>
      </c>
      <c r="AN59" s="31" t="str">
        <f>IFERROR(100*AN57/'Base-case'!P12,"")</f>
        <v/>
      </c>
      <c r="AO59" s="31" t="str">
        <f>IFERROR(100*AO57/'Base-case'!Q12,"")</f>
        <v/>
      </c>
      <c r="AP59" s="31" t="str">
        <f>IFERROR(100*AP57/'Base-case'!Q12,"")</f>
        <v/>
      </c>
      <c r="AQ59" s="31" t="str">
        <f>IFERROR(100*AQ57/'Base-case'!Q12,"")</f>
        <v/>
      </c>
      <c r="AR59" s="31" t="str">
        <f>IFERROR(100*AR57/'Base-case'!R12,"")</f>
        <v/>
      </c>
      <c r="AS59" s="31" t="str">
        <f>IFERROR(100*AS57/'Base-case'!R12,"")</f>
        <v/>
      </c>
      <c r="AT59" s="31" t="str">
        <f>IFERROR(100*AT57/'Base-case'!R12,"")</f>
        <v/>
      </c>
      <c r="AU59" s="31" t="str">
        <f>IFERROR(100*AU57/'Base-case'!S12,"")</f>
        <v/>
      </c>
      <c r="AV59" s="31" t="str">
        <f>IFERROR(100*AV57/'Base-case'!S12,"")</f>
        <v/>
      </c>
      <c r="AW59" s="32" t="str">
        <f>IFERROR(100*AW57/'Base-case'!S12,"")</f>
        <v/>
      </c>
    </row>
    <row r="60" spans="1:49" ht="20.25" customHeight="1">
      <c r="A60" s="490"/>
      <c r="B60" s="496"/>
      <c r="C60" s="400" t="s">
        <v>155</v>
      </c>
      <c r="D60" s="13" t="s">
        <v>128</v>
      </c>
      <c r="E60" s="57">
        <f>'Base-case'!E14-E16</f>
        <v>3.310299869621903</v>
      </c>
      <c r="F60" s="31">
        <f>'Base-case'!E14-F16</f>
        <v>3.310299869621903</v>
      </c>
      <c r="G60" s="31">
        <f>'Base-case'!E14-G16</f>
        <v>3.310299869621903</v>
      </c>
      <c r="H60" s="31">
        <f>'Base-case'!F14-H16</f>
        <v>3.8878343399482311</v>
      </c>
      <c r="I60" s="31">
        <f>'Base-case'!F14-I16</f>
        <v>3.8878343399482311</v>
      </c>
      <c r="J60" s="31">
        <f>'Base-case'!F14-J16</f>
        <v>3.8878343399482311</v>
      </c>
      <c r="K60" s="31">
        <f>'Base-case'!G14-K16</f>
        <v>2.0678617157490393</v>
      </c>
      <c r="L60" s="31">
        <f>'Base-case'!G14-L16</f>
        <v>2.0678617157490393</v>
      </c>
      <c r="M60" s="31">
        <f>'Base-case'!G14-M16</f>
        <v>2.0678617157490393</v>
      </c>
      <c r="N60" s="31">
        <f>'Base-case'!H14-N16</f>
        <v>2.2103250478011471</v>
      </c>
      <c r="O60" s="31">
        <f>'Base-case'!H14-O16</f>
        <v>11.551625239005736</v>
      </c>
      <c r="P60" s="31">
        <f>'Base-case'!H14-P16</f>
        <v>11.551625239005736</v>
      </c>
      <c r="Q60" s="31">
        <f>'Base-case'!I14-Q16</f>
        <v>7.5267471958584995</v>
      </c>
      <c r="R60" s="31">
        <f>'Base-case'!I14-R16</f>
        <v>21.880500431406386</v>
      </c>
      <c r="S60" s="31">
        <f>'Base-case'!I14-S16</f>
        <v>21.880500431406386</v>
      </c>
      <c r="T60" s="31">
        <f>'Base-case'!J14-T16</f>
        <v>8.1540372670807439</v>
      </c>
      <c r="U60" s="31">
        <f>'Base-case'!J14-U16</f>
        <v>3.1453416149068314</v>
      </c>
      <c r="V60" s="31">
        <f>'Base-case'!J14-V16</f>
        <v>10.966459627329192</v>
      </c>
      <c r="W60" s="31">
        <f>'Base-case'!K14-W16</f>
        <v>9.95654911838791</v>
      </c>
      <c r="X60" s="31">
        <f>'Base-case'!K14-X16</f>
        <v>9.95654911838791</v>
      </c>
      <c r="Y60" s="31">
        <f>'Base-case'!K14-Y16</f>
        <v>9.95654911838791</v>
      </c>
      <c r="Z60" s="31">
        <f>'Base-case'!L14-Z16</f>
        <v>21.814666666666668</v>
      </c>
      <c r="AA60" s="31">
        <f>'Base-case'!L14-AA16</f>
        <v>86.486333333333334</v>
      </c>
      <c r="AB60" s="31">
        <f>'Base-case'!L14-AB16</f>
        <v>86.486333333333334</v>
      </c>
      <c r="AC60" s="31">
        <f>'Base-case'!M14-AC16</f>
        <v>35.260791366906481</v>
      </c>
      <c r="AD60" s="31">
        <f>'Base-case'!M14-AD16</f>
        <v>28.080935251798564</v>
      </c>
      <c r="AE60" s="31">
        <f>'Base-case'!M14-AE16</f>
        <v>24.399280575539578</v>
      </c>
      <c r="AF60" s="31">
        <f>'Base-case'!N14-AF16</f>
        <v>52.310784313725492</v>
      </c>
      <c r="AG60" s="31">
        <f>'Base-case'!N14-AG16</f>
        <v>196.33725490196079</v>
      </c>
      <c r="AH60" s="31">
        <f>'Base-case'!N14-AH16</f>
        <v>196.33725490196079</v>
      </c>
      <c r="AI60" s="31">
        <f>'Base-case'!O14-AI16</f>
        <v>0</v>
      </c>
      <c r="AJ60" s="31">
        <f>'Base-case'!O14-AJ16</f>
        <v>0</v>
      </c>
      <c r="AK60" s="31">
        <f>'Base-case'!O14-AK16</f>
        <v>0</v>
      </c>
      <c r="AL60" s="31">
        <f>'Base-case'!P14-AL16</f>
        <v>0</v>
      </c>
      <c r="AM60" s="31">
        <f>'Base-case'!P14-AM16</f>
        <v>0</v>
      </c>
      <c r="AN60" s="31">
        <f>'Base-case'!P14-AN16</f>
        <v>0</v>
      </c>
      <c r="AO60" s="31">
        <f>'Base-case'!Q14-AO16</f>
        <v>0</v>
      </c>
      <c r="AP60" s="31">
        <f>'Base-case'!Q14-AP16</f>
        <v>0</v>
      </c>
      <c r="AQ60" s="31">
        <f>'Base-case'!Q14-AQ16</f>
        <v>0</v>
      </c>
      <c r="AR60" s="31">
        <f>'Base-case'!R14-AR16</f>
        <v>0</v>
      </c>
      <c r="AS60" s="31">
        <f>'Base-case'!R14-AS16</f>
        <v>0</v>
      </c>
      <c r="AT60" s="31">
        <f>'Base-case'!R14-AT16</f>
        <v>0</v>
      </c>
      <c r="AU60" s="31">
        <f>'Base-case'!S14-AU16</f>
        <v>0</v>
      </c>
      <c r="AV60" s="31">
        <f>'Base-case'!S14-AV16</f>
        <v>0</v>
      </c>
      <c r="AW60" s="32">
        <f>'Base-case'!S14-AW16</f>
        <v>0</v>
      </c>
    </row>
    <row r="61" spans="1:49" ht="20.25" customHeight="1">
      <c r="A61" s="490"/>
      <c r="B61" s="496"/>
      <c r="C61" s="400"/>
      <c r="D61" s="14" t="s">
        <v>129</v>
      </c>
      <c r="E61" s="57">
        <f>E60*$E$4</f>
        <v>2538.9999999999995</v>
      </c>
      <c r="F61" s="31">
        <f>F60*$E$4</f>
        <v>2538.9999999999995</v>
      </c>
      <c r="G61" s="31">
        <f>G60*$E$4</f>
        <v>2538.9999999999995</v>
      </c>
      <c r="H61" s="31">
        <f>H60*$H$4</f>
        <v>4506</v>
      </c>
      <c r="I61" s="31">
        <f>I60*$H$4</f>
        <v>4506</v>
      </c>
      <c r="J61" s="31">
        <f>J60*$H$4</f>
        <v>4506</v>
      </c>
      <c r="K61" s="31">
        <f>K60*$K$4</f>
        <v>1614.9999999999998</v>
      </c>
      <c r="L61" s="31">
        <f>L60*$K$4</f>
        <v>1614.9999999999998</v>
      </c>
      <c r="M61" s="31">
        <f>M60*$K$4</f>
        <v>1614.9999999999998</v>
      </c>
      <c r="N61" s="31">
        <f>N60*$N$4</f>
        <v>2312</v>
      </c>
      <c r="O61" s="31">
        <f>O60*$N$4</f>
        <v>12083</v>
      </c>
      <c r="P61" s="31">
        <f>P60*$N$4</f>
        <v>12083</v>
      </c>
      <c r="Q61" s="31">
        <f>Q60*$Q$4</f>
        <v>17447.000000000004</v>
      </c>
      <c r="R61" s="31">
        <f>R60*$Q$4</f>
        <v>50719</v>
      </c>
      <c r="S61" s="31">
        <f>S60*$Q$4</f>
        <v>50719</v>
      </c>
      <c r="T61" s="31">
        <f>T60*$T$4</f>
        <v>6563.9999999999991</v>
      </c>
      <c r="U61" s="31">
        <f>U60*$T$4</f>
        <v>2531.9999999999991</v>
      </c>
      <c r="V61" s="31">
        <f>V60*$T$4</f>
        <v>8828</v>
      </c>
      <c r="W61" s="31">
        <f>W60*$W$4</f>
        <v>15811.000000000002</v>
      </c>
      <c r="X61" s="31">
        <f>X60*$W$4</f>
        <v>15811.000000000002</v>
      </c>
      <c r="Y61" s="31">
        <f>Y60*$W$4</f>
        <v>15811.000000000002</v>
      </c>
      <c r="Z61" s="31">
        <f>Z60*$Z$4</f>
        <v>65444</v>
      </c>
      <c r="AA61" s="31">
        <f>AA60*$Z$4</f>
        <v>259459</v>
      </c>
      <c r="AB61" s="31">
        <f>AB60*$Z$4</f>
        <v>259459</v>
      </c>
      <c r="AC61" s="31">
        <f>AC60*$AC$4</f>
        <v>19605.000000000004</v>
      </c>
      <c r="AD61" s="31">
        <f>AD60*$AC$4</f>
        <v>15613.000000000002</v>
      </c>
      <c r="AE61" s="31">
        <f>AE60*$AC$4</f>
        <v>13566.000000000005</v>
      </c>
      <c r="AF61" s="31">
        <f>AF60*$AF$4</f>
        <v>53357</v>
      </c>
      <c r="AG61" s="31">
        <f>AG60*$AF$4</f>
        <v>200264</v>
      </c>
      <c r="AH61" s="31">
        <f>AH60*$AF$4</f>
        <v>200264</v>
      </c>
      <c r="AI61" s="31">
        <f>AI60*$AI$4</f>
        <v>0</v>
      </c>
      <c r="AJ61" s="31">
        <f>AJ60*$AI$4</f>
        <v>0</v>
      </c>
      <c r="AK61" s="31">
        <f>AK60*$AI$4</f>
        <v>0</v>
      </c>
      <c r="AL61" s="31">
        <f>AL60*$AL$4</f>
        <v>0</v>
      </c>
      <c r="AM61" s="31">
        <f>AM60*$AL$4</f>
        <v>0</v>
      </c>
      <c r="AN61" s="31">
        <f>AN60*$AL$4</f>
        <v>0</v>
      </c>
      <c r="AO61" s="31">
        <f>AO60*$AO$4</f>
        <v>0</v>
      </c>
      <c r="AP61" s="31">
        <f>AP60*$AO$4</f>
        <v>0</v>
      </c>
      <c r="AQ61" s="31">
        <f>AQ60*$AO$4</f>
        <v>0</v>
      </c>
      <c r="AR61" s="31">
        <f>AR60*$AR$4</f>
        <v>0</v>
      </c>
      <c r="AS61" s="31">
        <f>AS60*$AR$4</f>
        <v>0</v>
      </c>
      <c r="AT61" s="31">
        <f>AT60*$AR$4</f>
        <v>0</v>
      </c>
      <c r="AU61" s="31">
        <f>AU60*$AU$4</f>
        <v>0</v>
      </c>
      <c r="AV61" s="31">
        <f>AV60*$AU$4</f>
        <v>0</v>
      </c>
      <c r="AW61" s="32">
        <f>AW60*$AU$4</f>
        <v>0</v>
      </c>
    </row>
    <row r="62" spans="1:49" ht="20.25" customHeight="1" thickBot="1">
      <c r="A62" s="490"/>
      <c r="B62" s="496"/>
      <c r="C62" s="400"/>
      <c r="D62" s="14" t="s">
        <v>21</v>
      </c>
      <c r="E62" s="57">
        <f>IFERROR(100*E60/'Base-case'!E14,"")</f>
        <v>37.856535806408324</v>
      </c>
      <c r="F62" s="31">
        <f>IFERROR(100*F60/'Base-case'!E14,"")</f>
        <v>37.856535806408324</v>
      </c>
      <c r="G62" s="31">
        <f>IFERROR(100*G60/'Base-case'!E14,"")</f>
        <v>37.856535806408324</v>
      </c>
      <c r="H62" s="31">
        <f>IFERROR(100*H60/'Base-case'!F14,"")</f>
        <v>33.316081330868762</v>
      </c>
      <c r="I62" s="31">
        <f>IFERROR(100*I60/'Base-case'!F14,"")</f>
        <v>33.316081330868762</v>
      </c>
      <c r="J62" s="31">
        <f>IFERROR(100*J60/'Base-case'!F14,"")</f>
        <v>33.316081330868762</v>
      </c>
      <c r="K62" s="31">
        <f>IFERROR(100*K60/'Base-case'!G14,"")</f>
        <v>11.979823455233289</v>
      </c>
      <c r="L62" s="31">
        <f>IFERROR(100*L60/'Base-case'!G14,"")</f>
        <v>11.979823455233289</v>
      </c>
      <c r="M62" s="31">
        <f>IFERROR(100*M60/'Base-case'!G14,"")</f>
        <v>11.979823455233289</v>
      </c>
      <c r="N62" s="31">
        <f>IFERROR(100*N60/'Base-case'!H14,"")</f>
        <v>19.13432094678474</v>
      </c>
      <c r="O62" s="31">
        <f>IFERROR(100*O60/'Base-case'!H14,"")</f>
        <v>100.00000000000001</v>
      </c>
      <c r="P62" s="31">
        <f>IFERROR(100*P60/'Base-case'!H14,"")</f>
        <v>100.00000000000001</v>
      </c>
      <c r="Q62" s="31">
        <f>IFERROR(100*Q60/'Base-case'!I14,"")</f>
        <v>34.399337526370793</v>
      </c>
      <c r="R62" s="31">
        <f>IFERROR(100*R60/'Base-case'!I14,"")</f>
        <v>100</v>
      </c>
      <c r="S62" s="31">
        <f>IFERROR(100*S60/'Base-case'!I14,"")</f>
        <v>100</v>
      </c>
      <c r="T62" s="31">
        <f>IFERROR(100*T60/'Base-case'!J14,"")</f>
        <v>74.35432714091526</v>
      </c>
      <c r="U62" s="31">
        <f>IFERROR(100*U60/'Base-case'!J14,"")</f>
        <v>28.681468056184858</v>
      </c>
      <c r="V62" s="31">
        <f>IFERROR(100*V60/'Base-case'!J14,"")</f>
        <v>99.999999999999986</v>
      </c>
      <c r="W62" s="31">
        <f>IFERROR(100*W60/'Base-case'!K14,"")</f>
        <v>100</v>
      </c>
      <c r="X62" s="31">
        <f>IFERROR(100*X60/'Base-case'!K14,"")</f>
        <v>100</v>
      </c>
      <c r="Y62" s="31">
        <f>IFERROR(100*Y60/'Base-case'!K14,"")</f>
        <v>100</v>
      </c>
      <c r="Z62" s="31">
        <f>IFERROR(100*Z60/'Base-case'!L14,"")</f>
        <v>25.223252999510521</v>
      </c>
      <c r="AA62" s="31">
        <f>IFERROR(100*AA60/'Base-case'!L14,"")</f>
        <v>100</v>
      </c>
      <c r="AB62" s="31">
        <f>IFERROR(100*AB60/'Base-case'!L14,"")</f>
        <v>100</v>
      </c>
      <c r="AC62" s="31">
        <f>IFERROR(100*AC60/'Base-case'!M14,"")</f>
        <v>41.643655210501727</v>
      </c>
      <c r="AD62" s="31">
        <f>IFERROR(100*AD60/'Base-case'!M14,"")</f>
        <v>33.164110624920347</v>
      </c>
      <c r="AE62" s="31">
        <f>IFERROR(100*AE60/'Base-case'!M14,"")</f>
        <v>28.81600747695315</v>
      </c>
      <c r="AF62" s="31">
        <f>IFERROR(100*AF60/'Base-case'!N14,"")</f>
        <v>26.643330803339591</v>
      </c>
      <c r="AG62" s="31">
        <f>IFERROR(100*AG60/'Base-case'!N14,"")</f>
        <v>100.00000000000001</v>
      </c>
      <c r="AH62" s="31">
        <f>IFERROR(100*AH60/'Base-case'!N14,"")</f>
        <v>100.00000000000001</v>
      </c>
      <c r="AI62" s="31" t="str">
        <f>IFERROR(100*AI60/'Base-case'!O14,"")</f>
        <v/>
      </c>
      <c r="AJ62" s="31" t="str">
        <f>IFERROR(100*AJ60/'Base-case'!O14,"")</f>
        <v/>
      </c>
      <c r="AK62" s="31" t="str">
        <f>IFERROR(100*AK60/'Base-case'!O14,"")</f>
        <v/>
      </c>
      <c r="AL62" s="31" t="str">
        <f>IFERROR(100*AL60/'Base-case'!P14,"")</f>
        <v/>
      </c>
      <c r="AM62" s="31" t="str">
        <f>IFERROR(100*AM60/'Base-case'!P14,"")</f>
        <v/>
      </c>
      <c r="AN62" s="31" t="str">
        <f>IFERROR(100*AN60/'Base-case'!P14,"")</f>
        <v/>
      </c>
      <c r="AO62" s="31" t="str">
        <f>IFERROR(100*AO60/'Base-case'!Q14,"")</f>
        <v/>
      </c>
      <c r="AP62" s="31" t="str">
        <f>IFERROR(100*AP60/'Base-case'!Q14,"")</f>
        <v/>
      </c>
      <c r="AQ62" s="31" t="str">
        <f>IFERROR(100*AQ60/'Base-case'!Q14,"")</f>
        <v/>
      </c>
      <c r="AR62" s="31" t="str">
        <f>IFERROR(100*AR60/'Base-case'!R14,"")</f>
        <v/>
      </c>
      <c r="AS62" s="31" t="str">
        <f>IFERROR(100*AS60/'Base-case'!R14,"")</f>
        <v/>
      </c>
      <c r="AT62" s="31" t="str">
        <f>IFERROR(100*AT60/'Base-case'!R14,"")</f>
        <v/>
      </c>
      <c r="AU62" s="31" t="str">
        <f>IFERROR(100*AU60/'Base-case'!S14,"")</f>
        <v/>
      </c>
      <c r="AV62" s="31" t="str">
        <f>IFERROR(100*AV60/'Base-case'!S14,"")</f>
        <v/>
      </c>
      <c r="AW62" s="32" t="str">
        <f>IFERROR(100*AW60/'Base-case'!S14,"")</f>
        <v/>
      </c>
    </row>
    <row r="63" spans="1:49" ht="20.25" customHeight="1">
      <c r="A63" s="490"/>
      <c r="B63" s="496"/>
      <c r="C63" s="400" t="s">
        <v>159</v>
      </c>
      <c r="D63" s="13" t="s">
        <v>128</v>
      </c>
      <c r="E63" s="57">
        <f>'Base-case'!E16-E18</f>
        <v>56.912646675358545</v>
      </c>
      <c r="F63" s="31">
        <f>'Base-case'!E16-F18</f>
        <v>80.764015645371586</v>
      </c>
      <c r="G63" s="31">
        <f>'Base-case'!E16-G18</f>
        <v>40.697522816166881</v>
      </c>
      <c r="H63" s="31">
        <f>'Base-case'!F16-H18</f>
        <v>73.178170836928373</v>
      </c>
      <c r="I63" s="31">
        <f>'Base-case'!F16-I18</f>
        <v>46.31449525452976</v>
      </c>
      <c r="J63" s="31">
        <f>'Base-case'!F16-J18</f>
        <v>86.532786885245898</v>
      </c>
      <c r="K63" s="31">
        <f>'Base-case'!G16-K18</f>
        <v>52.722151088348269</v>
      </c>
      <c r="L63" s="31">
        <f>'Base-case'!G16-L18</f>
        <v>99.577464788732385</v>
      </c>
      <c r="M63" s="31">
        <f>'Base-case'!G16-M18</f>
        <v>85.83098591549296</v>
      </c>
      <c r="N63" s="31">
        <f>'Base-case'!H16-N18</f>
        <v>67.865200764818354</v>
      </c>
      <c r="O63" s="31">
        <f>'Base-case'!H16-O18</f>
        <v>134.55736137667304</v>
      </c>
      <c r="P63" s="31">
        <f>'Base-case'!H16-P18</f>
        <v>134.55736137667304</v>
      </c>
      <c r="Q63" s="31">
        <f>'Base-case'!I16-Q18</f>
        <v>63.564279551337357</v>
      </c>
      <c r="R63" s="31">
        <f>'Base-case'!I16-R18</f>
        <v>123.42450388265746</v>
      </c>
      <c r="S63" s="31">
        <f>'Base-case'!I16-S18</f>
        <v>123.42450388265746</v>
      </c>
      <c r="T63" s="31">
        <f>'Base-case'!J16-T18</f>
        <v>28.329192546583869</v>
      </c>
      <c r="U63" s="31">
        <f>'Base-case'!J16-U18</f>
        <v>53.797515527950324</v>
      </c>
      <c r="V63" s="31">
        <f>'Base-case'!J16-V18</f>
        <v>162.80000000000001</v>
      </c>
      <c r="W63" s="31">
        <f>'Base-case'!K16-W18</f>
        <v>1.1826196473551676</v>
      </c>
      <c r="X63" s="31">
        <f>'Base-case'!K16-X18</f>
        <v>123.98047858942066</v>
      </c>
      <c r="Y63" s="31">
        <f>'Base-case'!K16-Y18</f>
        <v>123.98047858942066</v>
      </c>
      <c r="Z63" s="31">
        <f>'Base-case'!L16-Z18</f>
        <v>0</v>
      </c>
      <c r="AA63" s="31">
        <f>'Base-case'!L16-AA18</f>
        <v>0</v>
      </c>
      <c r="AB63" s="31">
        <f>'Base-case'!L16-AB18</f>
        <v>0</v>
      </c>
      <c r="AC63" s="31">
        <f>'Base-case'!M16-AC18</f>
        <v>0</v>
      </c>
      <c r="AD63" s="31">
        <f>'Base-case'!M16-AD18</f>
        <v>0</v>
      </c>
      <c r="AE63" s="31">
        <f>'Base-case'!M16-AE18</f>
        <v>0</v>
      </c>
      <c r="AF63" s="31">
        <f>'Base-case'!N16-AF18</f>
        <v>0</v>
      </c>
      <c r="AG63" s="31">
        <f>'Base-case'!N16-AG18</f>
        <v>0</v>
      </c>
      <c r="AH63" s="31">
        <f>'Base-case'!N16-AH18</f>
        <v>0</v>
      </c>
      <c r="AI63" s="31">
        <f>'Base-case'!O16-AI18</f>
        <v>0</v>
      </c>
      <c r="AJ63" s="31">
        <f>'Base-case'!O16-AJ18</f>
        <v>0</v>
      </c>
      <c r="AK63" s="31">
        <f>'Base-case'!O16-AK18</f>
        <v>0</v>
      </c>
      <c r="AL63" s="31">
        <f>'Base-case'!P16-AL18</f>
        <v>0</v>
      </c>
      <c r="AM63" s="31">
        <f>'Base-case'!P16-AM18</f>
        <v>0</v>
      </c>
      <c r="AN63" s="31">
        <f>'Base-case'!P16-AN18</f>
        <v>0</v>
      </c>
      <c r="AO63" s="31">
        <f>'Base-case'!Q16-AO18</f>
        <v>0</v>
      </c>
      <c r="AP63" s="31">
        <f>'Base-case'!Q16-AP18</f>
        <v>0</v>
      </c>
      <c r="AQ63" s="31">
        <f>'Base-case'!Q16-AQ18</f>
        <v>0</v>
      </c>
      <c r="AR63" s="31">
        <f>'Base-case'!R16-AR18</f>
        <v>0</v>
      </c>
      <c r="AS63" s="31">
        <f>'Base-case'!R16-AS18</f>
        <v>0</v>
      </c>
      <c r="AT63" s="31">
        <f>'Base-case'!R16-AT18</f>
        <v>0</v>
      </c>
      <c r="AU63" s="31">
        <f>'Base-case'!S16-AU18</f>
        <v>0</v>
      </c>
      <c r="AV63" s="31">
        <f>'Base-case'!S16-AV18</f>
        <v>0</v>
      </c>
      <c r="AW63" s="32">
        <f>'Base-case'!S16-AW18</f>
        <v>0</v>
      </c>
    </row>
    <row r="64" spans="1:49" ht="20.25" customHeight="1">
      <c r="A64" s="490"/>
      <c r="B64" s="496"/>
      <c r="C64" s="400"/>
      <c r="D64" s="14" t="s">
        <v>129</v>
      </c>
      <c r="E64" s="57">
        <f>E63*$E$4</f>
        <v>43652.000000000007</v>
      </c>
      <c r="F64" s="31">
        <f>F63*$E$4</f>
        <v>61946.000000000007</v>
      </c>
      <c r="G64" s="31">
        <f>G63*$E$4</f>
        <v>31214.999999999996</v>
      </c>
      <c r="H64" s="31">
        <f>H63*$H$4</f>
        <v>84813.499999999985</v>
      </c>
      <c r="I64" s="31">
        <f>I63*$H$4</f>
        <v>53678.499999999993</v>
      </c>
      <c r="J64" s="31">
        <f>J63*$H$4</f>
        <v>100291.5</v>
      </c>
      <c r="K64" s="31">
        <f>K63*$K$4</f>
        <v>41176</v>
      </c>
      <c r="L64" s="31">
        <f>L63*$K$4</f>
        <v>77770</v>
      </c>
      <c r="M64" s="31">
        <f>M63*$K$4</f>
        <v>67034</v>
      </c>
      <c r="N64" s="31">
        <f>N63*$N$4</f>
        <v>70987</v>
      </c>
      <c r="O64" s="31">
        <f>O63*$N$4</f>
        <v>140747</v>
      </c>
      <c r="P64" s="31">
        <f>P63*$N$4</f>
        <v>140747</v>
      </c>
      <c r="Q64" s="31">
        <f>Q63*$Q$4</f>
        <v>147342</v>
      </c>
      <c r="R64" s="31">
        <f>R63*$Q$4</f>
        <v>286098</v>
      </c>
      <c r="S64" s="31">
        <f>S63*$Q$4</f>
        <v>286098</v>
      </c>
      <c r="T64" s="31">
        <f>T63*$T$4</f>
        <v>22805.000000000015</v>
      </c>
      <c r="U64" s="31">
        <f>U63*$T$4</f>
        <v>43307.000000000007</v>
      </c>
      <c r="V64" s="31">
        <f>V63*$T$4</f>
        <v>131054.00000000001</v>
      </c>
      <c r="W64" s="31">
        <f>W63*$W$4</f>
        <v>1878.0000000000061</v>
      </c>
      <c r="X64" s="31">
        <f>X63*$W$4</f>
        <v>196881</v>
      </c>
      <c r="Y64" s="31">
        <f>Y63*$W$4</f>
        <v>196881</v>
      </c>
      <c r="Z64" s="31">
        <f>Z63*$Z$4</f>
        <v>0</v>
      </c>
      <c r="AA64" s="31">
        <f>AA63*$Z$4</f>
        <v>0</v>
      </c>
      <c r="AB64" s="31">
        <f>AB63*$Z$4</f>
        <v>0</v>
      </c>
      <c r="AC64" s="31">
        <f>AC63*$AC$4</f>
        <v>0</v>
      </c>
      <c r="AD64" s="31">
        <f>AD63*$AC$4</f>
        <v>0</v>
      </c>
      <c r="AE64" s="31">
        <f>AE63*$AC$4</f>
        <v>0</v>
      </c>
      <c r="AF64" s="31">
        <f>AF63*$AF$4</f>
        <v>0</v>
      </c>
      <c r="AG64" s="31">
        <f>AG63*$AF$4</f>
        <v>0</v>
      </c>
      <c r="AH64" s="31">
        <f>AH63*$AF$4</f>
        <v>0</v>
      </c>
      <c r="AI64" s="31">
        <f>AI63*$AI$4</f>
        <v>0</v>
      </c>
      <c r="AJ64" s="31">
        <f>AJ63*$AI$4</f>
        <v>0</v>
      </c>
      <c r="AK64" s="31">
        <f>AK63*$AI$4</f>
        <v>0</v>
      </c>
      <c r="AL64" s="31">
        <f>AL63*$AL$4</f>
        <v>0</v>
      </c>
      <c r="AM64" s="31">
        <f>AM63*$AL$4</f>
        <v>0</v>
      </c>
      <c r="AN64" s="31">
        <f>AN63*$AL$4</f>
        <v>0</v>
      </c>
      <c r="AO64" s="31">
        <f>AO63*$AO$4</f>
        <v>0</v>
      </c>
      <c r="AP64" s="31">
        <f>AP63*$AO$4</f>
        <v>0</v>
      </c>
      <c r="AQ64" s="31">
        <f>AQ63*$AO$4</f>
        <v>0</v>
      </c>
      <c r="AR64" s="31">
        <f>AR63*$AR$4</f>
        <v>0</v>
      </c>
      <c r="AS64" s="31">
        <f>AS63*$AR$4</f>
        <v>0</v>
      </c>
      <c r="AT64" s="31">
        <f>AT63*$AR$4</f>
        <v>0</v>
      </c>
      <c r="AU64" s="31">
        <f>AU63*$AU$4</f>
        <v>0</v>
      </c>
      <c r="AV64" s="31">
        <f>AV63*$AU$4</f>
        <v>0</v>
      </c>
      <c r="AW64" s="32">
        <f>AW63*$AU$4</f>
        <v>0</v>
      </c>
    </row>
    <row r="65" spans="1:49" ht="20.25" customHeight="1" thickBot="1">
      <c r="A65" s="490"/>
      <c r="B65" s="496"/>
      <c r="C65" s="400"/>
      <c r="D65" s="14" t="s">
        <v>21</v>
      </c>
      <c r="E65" s="57">
        <f>IFERROR(100*E63/'Base-case'!E16,"")</f>
        <v>46.162794386692191</v>
      </c>
      <c r="F65" s="31">
        <f>IFERROR(100*F63/'Base-case'!E16,"")</f>
        <v>65.509036494960924</v>
      </c>
      <c r="G65" s="31">
        <f>IFERROR(100*G63/'Base-case'!E16,"")</f>
        <v>33.010437706877035</v>
      </c>
      <c r="H65" s="31">
        <f>IFERROR(100*H63/'Base-case'!F16,"")</f>
        <v>45.640124629367541</v>
      </c>
      <c r="I65" s="31">
        <f>IFERROR(100*I63/'Base-case'!F16,"")</f>
        <v>28.885654169648763</v>
      </c>
      <c r="J65" s="31">
        <f>IFERROR(100*J63/'Base-case'!F16,"")</f>
        <v>53.96919781952419</v>
      </c>
      <c r="K65" s="31">
        <f>IFERROR(100*K63/'Base-case'!G16,"")</f>
        <v>33.711305600812167</v>
      </c>
      <c r="L65" s="31">
        <f>IFERROR(100*L63/'Base-case'!G16,"")</f>
        <v>63.671270559917467</v>
      </c>
      <c r="M65" s="31">
        <f>IFERROR(100*M63/'Base-case'!G16,"")</f>
        <v>54.881573237926041</v>
      </c>
      <c r="N65" s="31">
        <f>IFERROR(100*N63/'Base-case'!H16,"")</f>
        <v>50.435888509168933</v>
      </c>
      <c r="O65" s="31">
        <f>IFERROR(100*O63/'Base-case'!H16,"")</f>
        <v>100</v>
      </c>
      <c r="P65" s="31">
        <f>IFERROR(100*P63/'Base-case'!H16,"")</f>
        <v>100</v>
      </c>
      <c r="Q65" s="31">
        <f>IFERROR(100*Q63/'Base-case'!I16,"")</f>
        <v>51.500534781788062</v>
      </c>
      <c r="R65" s="31">
        <f>IFERROR(100*R63/'Base-case'!I16,"")</f>
        <v>100</v>
      </c>
      <c r="S65" s="31">
        <f>IFERROR(100*S63/'Base-case'!I16,"")</f>
        <v>100</v>
      </c>
      <c r="T65" s="31">
        <f>IFERROR(100*T63/'Base-case'!J16,"")</f>
        <v>17.401223922963062</v>
      </c>
      <c r="U65" s="31">
        <f>IFERROR(100*U63/'Base-case'!J16,"")</f>
        <v>33.045156958200444</v>
      </c>
      <c r="V65" s="31">
        <f>IFERROR(100*V63/'Base-case'!J16,"")</f>
        <v>100</v>
      </c>
      <c r="W65" s="31">
        <f>IFERROR(100*W63/'Base-case'!K16,"")</f>
        <v>0.95387569140750306</v>
      </c>
      <c r="X65" s="31">
        <f>IFERROR(100*X63/'Base-case'!K16,"")</f>
        <v>100</v>
      </c>
      <c r="Y65" s="31">
        <f>IFERROR(100*Y63/'Base-case'!K16,"")</f>
        <v>100</v>
      </c>
      <c r="Z65" s="31" t="str">
        <f>IFERROR(100*Z63/'Base-case'!L16,"")</f>
        <v/>
      </c>
      <c r="AA65" s="31" t="str">
        <f>IFERROR(100*AA63/'Base-case'!L16,"")</f>
        <v/>
      </c>
      <c r="AB65" s="31" t="str">
        <f>IFERROR(100*AB63/'Base-case'!L16,"")</f>
        <v/>
      </c>
      <c r="AC65" s="31" t="str">
        <f>IFERROR(100*AC63/'Base-case'!M16,"")</f>
        <v/>
      </c>
      <c r="AD65" s="31" t="str">
        <f>IFERROR(100*AD63/'Base-case'!M16,"")</f>
        <v/>
      </c>
      <c r="AE65" s="31" t="str">
        <f>IFERROR(100*AE63/'Base-case'!M16,"")</f>
        <v/>
      </c>
      <c r="AF65" s="31" t="str">
        <f>IFERROR(100*AF63/'Base-case'!N16,"")</f>
        <v/>
      </c>
      <c r="AG65" s="31" t="str">
        <f>IFERROR(100*AG63/'Base-case'!N16,"")</f>
        <v/>
      </c>
      <c r="AH65" s="31" t="str">
        <f>IFERROR(100*AH63/'Base-case'!N16,"")</f>
        <v/>
      </c>
      <c r="AI65" s="31" t="str">
        <f>IFERROR(100*AI63/'Base-case'!O16,"")</f>
        <v/>
      </c>
      <c r="AJ65" s="31" t="str">
        <f>IFERROR(100*AJ63/'Base-case'!O16,"")</f>
        <v/>
      </c>
      <c r="AK65" s="31" t="str">
        <f>IFERROR(100*AK63/'Base-case'!O16,"")</f>
        <v/>
      </c>
      <c r="AL65" s="31" t="str">
        <f>IFERROR(100*AL63/'Base-case'!P16,"")</f>
        <v/>
      </c>
      <c r="AM65" s="31" t="str">
        <f>IFERROR(100*AM63/'Base-case'!P16,"")</f>
        <v/>
      </c>
      <c r="AN65" s="31" t="str">
        <f>IFERROR(100*AN63/'Base-case'!P16,"")</f>
        <v/>
      </c>
      <c r="AO65" s="31" t="str">
        <f>IFERROR(100*AO63/'Base-case'!Q16,"")</f>
        <v/>
      </c>
      <c r="AP65" s="31" t="str">
        <f>IFERROR(100*AP63/'Base-case'!Q16,"")</f>
        <v/>
      </c>
      <c r="AQ65" s="31" t="str">
        <f>IFERROR(100*AQ63/'Base-case'!Q16,"")</f>
        <v/>
      </c>
      <c r="AR65" s="31" t="str">
        <f>IFERROR(100*AR63/'Base-case'!R16,"")</f>
        <v/>
      </c>
      <c r="AS65" s="31" t="str">
        <f>IFERROR(100*AS63/'Base-case'!R16,"")</f>
        <v/>
      </c>
      <c r="AT65" s="31" t="str">
        <f>IFERROR(100*AT63/'Base-case'!R16,"")</f>
        <v/>
      </c>
      <c r="AU65" s="31" t="str">
        <f>IFERROR(100*AU63/'Base-case'!S16,"")</f>
        <v/>
      </c>
      <c r="AV65" s="31" t="str">
        <f>IFERROR(100*AV63/'Base-case'!S16,"")</f>
        <v/>
      </c>
      <c r="AW65" s="32" t="str">
        <f>IFERROR(100*AW63/'Base-case'!S16,"")</f>
        <v/>
      </c>
    </row>
    <row r="66" spans="1:49" ht="20.25" customHeight="1">
      <c r="A66" s="490"/>
      <c r="B66" s="496"/>
      <c r="C66" s="400" t="s">
        <v>160</v>
      </c>
      <c r="D66" s="13" t="s">
        <v>128</v>
      </c>
      <c r="E66" s="57">
        <f>-('Base-case'!E18-E20)</f>
        <v>0</v>
      </c>
      <c r="F66" s="31">
        <f>-('Base-case'!E18-F20)</f>
        <v>0</v>
      </c>
      <c r="G66" s="31">
        <f>-('Base-case'!E18-G20)</f>
        <v>0</v>
      </c>
      <c r="H66" s="31">
        <f>-('Base-case'!F18-H20)</f>
        <v>0</v>
      </c>
      <c r="I66" s="31">
        <f>-('Base-case'!F18-I20)</f>
        <v>0</v>
      </c>
      <c r="J66" s="31">
        <f>-('Base-case'!F18-J20)</f>
        <v>0</v>
      </c>
      <c r="K66" s="31">
        <f>-('Base-case'!G18-K20)</f>
        <v>0</v>
      </c>
      <c r="L66" s="31">
        <f>-('Base-case'!G18-L20)</f>
        <v>0</v>
      </c>
      <c r="M66" s="31">
        <f>-('Base-case'!G18-M20)</f>
        <v>0</v>
      </c>
      <c r="N66" s="31">
        <f>-('Base-case'!H18-N20)</f>
        <v>0</v>
      </c>
      <c r="O66" s="31">
        <f>-('Base-case'!H18-O20)</f>
        <v>0</v>
      </c>
      <c r="P66" s="31">
        <f>-('Base-case'!H18-P20)</f>
        <v>0</v>
      </c>
      <c r="Q66" s="31">
        <f>-('Base-case'!I18-Q20)</f>
        <v>0</v>
      </c>
      <c r="R66" s="31">
        <f>-('Base-case'!I18-R20)</f>
        <v>0</v>
      </c>
      <c r="S66" s="31">
        <f>-('Base-case'!I18-S20)</f>
        <v>0</v>
      </c>
      <c r="T66" s="31">
        <f>-('Base-case'!J18-T20)</f>
        <v>0</v>
      </c>
      <c r="U66" s="31">
        <f>-('Base-case'!J18-U20)</f>
        <v>0</v>
      </c>
      <c r="V66" s="31">
        <f>-('Base-case'!J18-V20)</f>
        <v>0</v>
      </c>
      <c r="W66" s="31">
        <f>-('Base-case'!K18-W20)</f>
        <v>7.6309823677581861</v>
      </c>
      <c r="X66" s="31">
        <f>-('Base-case'!K18-X20)</f>
        <v>0</v>
      </c>
      <c r="Y66" s="31">
        <f>-('Base-case'!K18-Y20)</f>
        <v>0</v>
      </c>
      <c r="Z66" s="31">
        <f>-('Base-case'!L18-Z20)</f>
        <v>0</v>
      </c>
      <c r="AA66" s="31">
        <f>-('Base-case'!L18-AA20)</f>
        <v>0</v>
      </c>
      <c r="AB66" s="31">
        <f>-('Base-case'!L18-AB20)</f>
        <v>0</v>
      </c>
      <c r="AC66" s="31">
        <f>-('Base-case'!M18-AC20)</f>
        <v>0</v>
      </c>
      <c r="AD66" s="31">
        <f>-('Base-case'!M18-AD20)</f>
        <v>0</v>
      </c>
      <c r="AE66" s="31">
        <f>-('Base-case'!M18-AE20)</f>
        <v>0</v>
      </c>
      <c r="AF66" s="31">
        <f>-('Base-case'!N18-AF20)</f>
        <v>0</v>
      </c>
      <c r="AG66" s="31">
        <f>-('Base-case'!N18-AG20)</f>
        <v>0</v>
      </c>
      <c r="AH66" s="31">
        <f>-('Base-case'!N18-AH20)</f>
        <v>0</v>
      </c>
      <c r="AI66" s="31">
        <f>-('Base-case'!O18-AI20)</f>
        <v>0</v>
      </c>
      <c r="AJ66" s="31">
        <f>-('Base-case'!O18-AJ20)</f>
        <v>0</v>
      </c>
      <c r="AK66" s="31">
        <f>-('Base-case'!O18-AK20)</f>
        <v>0</v>
      </c>
      <c r="AL66" s="31">
        <f>-('Base-case'!P18-AL20)</f>
        <v>0</v>
      </c>
      <c r="AM66" s="31">
        <f>-('Base-case'!P18-AM20)</f>
        <v>0</v>
      </c>
      <c r="AN66" s="31">
        <f>-('Base-case'!P18-AN20)</f>
        <v>0</v>
      </c>
      <c r="AO66" s="31">
        <f>-('Base-case'!Q18-AO20)</f>
        <v>0</v>
      </c>
      <c r="AP66" s="31">
        <f>-('Base-case'!Q18-AP20)</f>
        <v>0</v>
      </c>
      <c r="AQ66" s="31">
        <f>-('Base-case'!Q18-AQ20)</f>
        <v>0</v>
      </c>
      <c r="AR66" s="31">
        <f>-('Base-case'!R18-AR20)</f>
        <v>0</v>
      </c>
      <c r="AS66" s="31">
        <f>-('Base-case'!R18-AS20)</f>
        <v>0</v>
      </c>
      <c r="AT66" s="31">
        <f>-('Base-case'!R18-AT20)</f>
        <v>0</v>
      </c>
      <c r="AU66" s="31">
        <f>-('Base-case'!S18-AU20)</f>
        <v>0</v>
      </c>
      <c r="AV66" s="31">
        <f>-('Base-case'!S18-AV20)</f>
        <v>0</v>
      </c>
      <c r="AW66" s="32">
        <f>-('Base-case'!S18-AW20)</f>
        <v>0</v>
      </c>
    </row>
    <row r="67" spans="1:49" ht="20.25" customHeight="1">
      <c r="A67" s="490"/>
      <c r="B67" s="496"/>
      <c r="C67" s="400"/>
      <c r="D67" s="14" t="s">
        <v>129</v>
      </c>
      <c r="E67" s="57">
        <f>E66*$E$4</f>
        <v>0</v>
      </c>
      <c r="F67" s="31">
        <f>F66*$E$4</f>
        <v>0</v>
      </c>
      <c r="G67" s="31">
        <f>G66*$E$4</f>
        <v>0</v>
      </c>
      <c r="H67" s="31">
        <f>H66*$H$4</f>
        <v>0</v>
      </c>
      <c r="I67" s="31">
        <f>I66*$H$4</f>
        <v>0</v>
      </c>
      <c r="J67" s="31">
        <f>J66*$H$4</f>
        <v>0</v>
      </c>
      <c r="K67" s="31">
        <f>K66*$K$4</f>
        <v>0</v>
      </c>
      <c r="L67" s="31">
        <f>L66*$K$4</f>
        <v>0</v>
      </c>
      <c r="M67" s="31">
        <f>M66*$K$4</f>
        <v>0</v>
      </c>
      <c r="N67" s="31">
        <f>N66*$N$4</f>
        <v>0</v>
      </c>
      <c r="O67" s="31">
        <f>O66*$N$4</f>
        <v>0</v>
      </c>
      <c r="P67" s="31">
        <f>P66*$N$4</f>
        <v>0</v>
      </c>
      <c r="Q67" s="31">
        <f>Q66*$Q$4</f>
        <v>0</v>
      </c>
      <c r="R67" s="31">
        <f>R66*$Q$4</f>
        <v>0</v>
      </c>
      <c r="S67" s="31">
        <f>S66*$Q$4</f>
        <v>0</v>
      </c>
      <c r="T67" s="31">
        <f>T66*$T$4</f>
        <v>0</v>
      </c>
      <c r="U67" s="31">
        <f>U66*$T$4</f>
        <v>0</v>
      </c>
      <c r="V67" s="31">
        <f>V66*$T$4</f>
        <v>0</v>
      </c>
      <c r="W67" s="31">
        <f>W66*$W$4</f>
        <v>12118</v>
      </c>
      <c r="X67" s="31">
        <f>X66*$W$4</f>
        <v>0</v>
      </c>
      <c r="Y67" s="31">
        <f>Y66*$W$4</f>
        <v>0</v>
      </c>
      <c r="Z67" s="31">
        <f>Z66*$Z$4</f>
        <v>0</v>
      </c>
      <c r="AA67" s="31">
        <f>AA66*$Z$4</f>
        <v>0</v>
      </c>
      <c r="AB67" s="31">
        <f>AB66*$Z$4</f>
        <v>0</v>
      </c>
      <c r="AC67" s="31">
        <f>AC66*$AC$4</f>
        <v>0</v>
      </c>
      <c r="AD67" s="31">
        <f>AD66*$AC$4</f>
        <v>0</v>
      </c>
      <c r="AE67" s="31">
        <f>AE66*$AC$4</f>
        <v>0</v>
      </c>
      <c r="AF67" s="31">
        <f>AF66*$AF$4</f>
        <v>0</v>
      </c>
      <c r="AG67" s="31">
        <f>AG66*$AF$4</f>
        <v>0</v>
      </c>
      <c r="AH67" s="31">
        <f>AH66*$AF$4</f>
        <v>0</v>
      </c>
      <c r="AI67" s="31">
        <f>AI66*$AI$4</f>
        <v>0</v>
      </c>
      <c r="AJ67" s="31">
        <f>AJ66*$AI$4</f>
        <v>0</v>
      </c>
      <c r="AK67" s="31">
        <f>AK66*$AI$4</f>
        <v>0</v>
      </c>
      <c r="AL67" s="31">
        <f>AL66*$AL$4</f>
        <v>0</v>
      </c>
      <c r="AM67" s="31">
        <f>AM66*$AL$4</f>
        <v>0</v>
      </c>
      <c r="AN67" s="31">
        <f>AN66*$AL$4</f>
        <v>0</v>
      </c>
      <c r="AO67" s="31">
        <f>AO66*$AO$4</f>
        <v>0</v>
      </c>
      <c r="AP67" s="31">
        <f>AP66*$AO$4</f>
        <v>0</v>
      </c>
      <c r="AQ67" s="31">
        <f>AQ66*$AO$4</f>
        <v>0</v>
      </c>
      <c r="AR67" s="31">
        <f>AR66*$AR$4</f>
        <v>0</v>
      </c>
      <c r="AS67" s="31">
        <f>AS66*$AR$4</f>
        <v>0</v>
      </c>
      <c r="AT67" s="31">
        <f>AT66*$AR$4</f>
        <v>0</v>
      </c>
      <c r="AU67" s="31">
        <f>AU66*$AU$4</f>
        <v>0</v>
      </c>
      <c r="AV67" s="31">
        <f>AV66*$AU$4</f>
        <v>0</v>
      </c>
      <c r="AW67" s="32">
        <f>AW66*$AU$4</f>
        <v>0</v>
      </c>
    </row>
    <row r="68" spans="1:49" ht="20.25" customHeight="1" thickBot="1">
      <c r="A68" s="490"/>
      <c r="B68" s="497"/>
      <c r="C68" s="498"/>
      <c r="D68" s="14" t="s">
        <v>21</v>
      </c>
      <c r="E68" s="298" t="str">
        <f>IFERROR(IF('Base-case'!$E$19&gt;0,100*E67/'Base-case'!$E$19,100*E67/E21),"")</f>
        <v/>
      </c>
      <c r="F68" s="298" t="str">
        <f>IFERROR(IF('Base-case'!$E$19&gt;0,100*F67/'Base-case'!$E$19,100*F67/F21),"")</f>
        <v/>
      </c>
      <c r="G68" s="298" t="str">
        <f>IFERROR(IF('Base-case'!$E$19&gt;0,100*G67/'Base-case'!$E$19,100*G67/G21),"")</f>
        <v/>
      </c>
      <c r="H68" s="298" t="str">
        <f>IFERROR(IF('Base-case'!$F$19&gt;0,100*H67/'Base-case'!$F$19,100*H67/H21),"")</f>
        <v/>
      </c>
      <c r="I68" s="298" t="str">
        <f>IFERROR(IF('Base-case'!$F$19&gt;0,100*I67/'Base-case'!$F$19,100*I67/I21),"")</f>
        <v/>
      </c>
      <c r="J68" s="298" t="str">
        <f>IFERROR(IF('Base-case'!$F$19&gt;0,100*J67/'Base-case'!$F$19,100*J67/J21),"")</f>
        <v/>
      </c>
      <c r="K68" s="298" t="str">
        <f>IFERROR(IF('Base-case'!$G$19&gt;0,100*K67/'Base-case'!$G$19,100*K67/K21),"")</f>
        <v/>
      </c>
      <c r="L68" s="298" t="str">
        <f>IFERROR(IF('Base-case'!$G$19&gt;0,100*L67/'Base-case'!$G$19,100*L67/L21),"")</f>
        <v/>
      </c>
      <c r="M68" s="298" t="str">
        <f>IFERROR(IF('Base-case'!$G$19&gt;0,100*M67/'Base-case'!$G$19,100*M67/M21),"")</f>
        <v/>
      </c>
      <c r="N68" s="298" t="str">
        <f>IFERROR(IF('Base-case'!$H$19&gt;0,100*N67/'Base-case'!$H$19,100*N67/N21),"")</f>
        <v/>
      </c>
      <c r="O68" s="298" t="str">
        <f>IFERROR(IF('Base-case'!$H$19&gt;0,100*O67/'Base-case'!$H$19,100*O67/O21),"")</f>
        <v/>
      </c>
      <c r="P68" s="298" t="str">
        <f>IFERROR(IF('Base-case'!$H$19&gt;0,100*P67/'Base-case'!$H$19,100*P67/P21),"")</f>
        <v/>
      </c>
      <c r="Q68" s="298" t="str">
        <f>IFERROR(IF('Base-case'!$I$19&gt;0,100*Q67/'Base-case'!$I$19,100*Q67/Q21),"")</f>
        <v/>
      </c>
      <c r="R68" s="298" t="str">
        <f>IFERROR(IF('Base-case'!$I$19&gt;0,100*R67/'Base-case'!$I$19,100*R67/R21),"")</f>
        <v/>
      </c>
      <c r="S68" s="298" t="str">
        <f>IFERROR(IF('Base-case'!$I$19&gt;0,100*S67/'Base-case'!$I$19,100*S67/S21),"")</f>
        <v/>
      </c>
      <c r="T68" s="298" t="str">
        <f>IFERROR(IF('Base-case'!$J$19&gt;0,100*T67/'Base-case'!$J$19,100*T67/T21),"")</f>
        <v/>
      </c>
      <c r="U68" s="298" t="str">
        <f>IFERROR(IF('Base-case'!$J$19&gt;0,100*U67/'Base-case'!$J$19,100*U67/U21),"")</f>
        <v/>
      </c>
      <c r="V68" s="298" t="str">
        <f>IFERROR(IF('Base-case'!$J$19&gt;0,100*V67/'Base-case'!$J$19,100*V67/V21),"")</f>
        <v/>
      </c>
      <c r="W68" s="298">
        <f>IFERROR(IF('Base-case'!$K$19&gt;0,100*W67/'Base-case'!$K$19,100*W67/W21),"")</f>
        <v>100</v>
      </c>
      <c r="X68" s="298" t="str">
        <f>IFERROR(IF('Base-case'!$K$19&gt;0,100*X67/'Base-case'!$K$19,100*X67/X21),"")</f>
        <v/>
      </c>
      <c r="Y68" s="298" t="str">
        <f>IFERROR(IF('Base-case'!$K$19&gt;0,100*Y67/'Base-case'!$K$19,100*Y67/Y21),"")</f>
        <v/>
      </c>
      <c r="Z68" s="298" t="str">
        <f>IFERROR(IF('Base-case'!$L$19&gt;0,100*Z67/'Base-case'!$L$19,100*Z67/Z21),"")</f>
        <v/>
      </c>
      <c r="AA68" s="298" t="str">
        <f>IFERROR(IF('Base-case'!$L$19&gt;0,100*AA67/'Base-case'!$L$19,100*AA67/AA21),"")</f>
        <v/>
      </c>
      <c r="AB68" s="298" t="str">
        <f>IFERROR(IF('Base-case'!$L$19&gt;0,100*AB67/'Base-case'!$L$19,100*AB67/AB21),"")</f>
        <v/>
      </c>
      <c r="AC68" s="298" t="str">
        <f>IFERROR(IF('Base-case'!$M$19&gt;0,100*AC67/'Base-case'!$M$19,100*AC67/AC21),"")</f>
        <v/>
      </c>
      <c r="AD68" s="298" t="str">
        <f>IFERROR(IF('Base-case'!$M$19&gt;0,100*AD67/'Base-case'!$M$19,100*AD67/AD21),"")</f>
        <v/>
      </c>
      <c r="AE68" s="298" t="str">
        <f>IFERROR(IF('Base-case'!$M$19&gt;0,100*AE67/'Base-case'!$M$19,100*AE67/AE21),"")</f>
        <v/>
      </c>
      <c r="AF68" s="298" t="str">
        <f>IFERROR(IF('Base-case'!$N$19&gt;0,100*AF67/'Base-case'!$N$19,100*AF67/AF21),"")</f>
        <v/>
      </c>
      <c r="AG68" s="298" t="str">
        <f>IFERROR(IF('Base-case'!$N$19&gt;0,100*AG67/'Base-case'!$N$19,100*AG67/AG21),"")</f>
        <v/>
      </c>
      <c r="AH68" s="298" t="str">
        <f>IFERROR(IF('Base-case'!$N$19&gt;0,100*AH67/'Base-case'!$N$19,100*AH67/AH21),"")</f>
        <v/>
      </c>
      <c r="AI68" s="298" t="str">
        <f>IFERROR(IF('Base-case'!$O$19&gt;0,100*AI67/'Base-case'!$O$19,100*AI67/AI21),"")</f>
        <v/>
      </c>
      <c r="AJ68" s="298" t="str">
        <f>IFERROR(IF('Base-case'!$O$19&gt;0,100*AJ67/'Base-case'!$O$19,100*AJ67/AJ21),"")</f>
        <v/>
      </c>
      <c r="AK68" s="298" t="str">
        <f>IFERROR(IF('Base-case'!$O$19&gt;0,100*AK67/'Base-case'!$O$19,100*AK67/AK21),"")</f>
        <v/>
      </c>
      <c r="AL68" s="298" t="str">
        <f>IFERROR(IF('Base-case'!$P$19&gt;0,100*AL67/'Base-case'!$P$19,100*AL67/AL21),"")</f>
        <v/>
      </c>
      <c r="AM68" s="298" t="str">
        <f>IFERROR(IF('Base-case'!$P$19&gt;0,100*AM67/'Base-case'!$P$19,100*AM67/AM21),"")</f>
        <v/>
      </c>
      <c r="AN68" s="298" t="str">
        <f>IFERROR(IF('Base-case'!$P$19&gt;0,100*AN67/'Base-case'!$P$19,100*AN67/AN21),"")</f>
        <v/>
      </c>
      <c r="AO68" s="298" t="str">
        <f>IFERROR(IF('Base-case'!$Q$19&gt;0,100*AO67/'Base-case'!$Q$19,100*AO67/AO21),"")</f>
        <v/>
      </c>
      <c r="AP68" s="298" t="str">
        <f>IFERROR(IF('Base-case'!$Q$19&gt;0,100*AP67/'Base-case'!$Q$19,100*AP67/AP21),"")</f>
        <v/>
      </c>
      <c r="AQ68" s="298" t="str">
        <f>IFERROR(IF('Base-case'!$Q$19&gt;0,100*AQ67/'Base-case'!$Q$19,100*AQ67/AQ21),"")</f>
        <v/>
      </c>
      <c r="AR68" s="298" t="str">
        <f>IFERROR(IF('Base-case'!$R$19&gt;0,100*AR67/'Base-case'!$R$19,100*AR67/AR21),"")</f>
        <v/>
      </c>
      <c r="AS68" s="298" t="str">
        <f>IFERROR(IF('Base-case'!$R$19&gt;0,100*AS67/'Base-case'!$R$19,100*AS67/AS21),"")</f>
        <v/>
      </c>
      <c r="AT68" s="298" t="str">
        <f>IFERROR(IF('Base-case'!$R$19&gt;0,100*AT67/'Base-case'!$R$19,100*AT67/AT21),"")</f>
        <v/>
      </c>
      <c r="AU68" s="298" t="str">
        <f>IFERROR(IF('Base-case'!$S$19&gt;0,100*AU67/'Base-case'!$S$19,100*AU67/AU21),"")</f>
        <v/>
      </c>
      <c r="AV68" s="298" t="str">
        <f>IFERROR(IF('Base-case'!$S$19&gt;0,100*AV67/'Base-case'!$S$19,100*AV67/AV21),"")</f>
        <v/>
      </c>
      <c r="AW68" s="298" t="str">
        <f>IFERROR(IF('Base-case'!$S$19&gt;0,100*AW67/'Base-case'!$S$19,100*AW67/AW21),"")</f>
        <v/>
      </c>
    </row>
    <row r="69" spans="1:49" ht="21" customHeight="1">
      <c r="A69" s="490"/>
      <c r="B69" s="495" t="s">
        <v>165</v>
      </c>
      <c r="C69" s="399" t="s">
        <v>161</v>
      </c>
      <c r="D69" s="48" t="s">
        <v>130</v>
      </c>
      <c r="E69" s="65">
        <f>'Base-case'!E21-E23</f>
        <v>13.555186440677966</v>
      </c>
      <c r="F69" s="103">
        <f>'Base-case'!E21-F23</f>
        <v>19.136406779661016</v>
      </c>
      <c r="G69" s="103">
        <f>'Base-case'!E21-G23</f>
        <v>9.7608474576271185</v>
      </c>
      <c r="H69" s="103">
        <f>'Base-case'!F21-H23</f>
        <v>17.434718723037104</v>
      </c>
      <c r="I69" s="103">
        <f>'Base-case'!F21-I23</f>
        <v>11.148618636755828</v>
      </c>
      <c r="J69" s="103">
        <f>'Base-case'!F21-J23</f>
        <v>20.559698878343401</v>
      </c>
      <c r="K69" s="103">
        <f>'Base-case'!G21-K23</f>
        <v>12.502412291933421</v>
      </c>
      <c r="L69" s="103">
        <f>'Base-case'!G21-L23</f>
        <v>23.466555697823306</v>
      </c>
      <c r="M69" s="103">
        <f>'Base-case'!G21-M23</f>
        <v>20.249879641485279</v>
      </c>
      <c r="N69" s="103">
        <f>'Base-case'!H21-N23</f>
        <v>16.005963671128104</v>
      </c>
      <c r="O69" s="103">
        <f>'Base-case'!H21-O23</f>
        <v>32.109535372848946</v>
      </c>
      <c r="P69" s="103">
        <f>'Base-case'!H21-P23</f>
        <v>32.109535372848946</v>
      </c>
      <c r="Q69" s="103">
        <f>'Base-case'!I21-Q23</f>
        <v>15.387373597929255</v>
      </c>
      <c r="R69" s="103">
        <f>'Base-case'!I21-R23</f>
        <v>30.242866264020712</v>
      </c>
      <c r="S69" s="103">
        <f>'Base-case'!I21-S23</f>
        <v>30.242866264020712</v>
      </c>
      <c r="T69" s="103">
        <f>'Base-case'!J21-T23</f>
        <v>7.1932844720496831</v>
      </c>
      <c r="U69" s="103">
        <f>'Base-case'!J21-U23</f>
        <v>12.752176397515527</v>
      </c>
      <c r="V69" s="103">
        <f>'Base-case'!J21-V23</f>
        <v>38.840760248447204</v>
      </c>
      <c r="W69" s="103">
        <f>'Base-case'!K21-W23</f>
        <v>0.96698740554156259</v>
      </c>
      <c r="X69" s="103">
        <f>'Base-case'!K21-X23</f>
        <v>29.70168639798489</v>
      </c>
      <c r="Y69" s="103">
        <f>'Base-case'!K21-Y23</f>
        <v>29.70168639798489</v>
      </c>
      <c r="Z69" s="103">
        <f>'Base-case'!L21-Z23</f>
        <v>2.2732486666666665</v>
      </c>
      <c r="AA69" s="103">
        <f>'Base-case'!L21-AA23</f>
        <v>9.1255239999999986</v>
      </c>
      <c r="AB69" s="103">
        <f>'Base-case'!L21-AB23</f>
        <v>9.1255239999999986</v>
      </c>
      <c r="AC69" s="103">
        <f>'Base-case'!M21-AC23</f>
        <v>4.7115773381294961</v>
      </c>
      <c r="AD69" s="103">
        <f>'Base-case'!M21-AD23</f>
        <v>3.4256330935251791</v>
      </c>
      <c r="AE69" s="103">
        <f>'Base-case'!M21-AE23</f>
        <v>2.7629352517985604</v>
      </c>
      <c r="AF69" s="103">
        <f>'Base-case'!N21-AF23</f>
        <v>5.6136735294117628</v>
      </c>
      <c r="AG69" s="103">
        <f>'Base-case'!N21-AG23</f>
        <v>19.943553921568625</v>
      </c>
      <c r="AH69" s="103">
        <f>'Base-case'!N21-AH23</f>
        <v>19.943553921568625</v>
      </c>
      <c r="AI69" s="103">
        <f>'Base-case'!O21-AI23</f>
        <v>0</v>
      </c>
      <c r="AJ69" s="103">
        <f>'Base-case'!O21-AJ23</f>
        <v>0</v>
      </c>
      <c r="AK69" s="103">
        <f>'Base-case'!O21-AK23</f>
        <v>0</v>
      </c>
      <c r="AL69" s="103">
        <f>'Base-case'!P21-AL23</f>
        <v>0</v>
      </c>
      <c r="AM69" s="103">
        <f>'Base-case'!P21-AM23</f>
        <v>0</v>
      </c>
      <c r="AN69" s="103">
        <f>'Base-case'!P21-AN23</f>
        <v>0</v>
      </c>
      <c r="AO69" s="103">
        <f>'Base-case'!Q21-AO23</f>
        <v>0</v>
      </c>
      <c r="AP69" s="103">
        <f>'Base-case'!Q21-AP23</f>
        <v>0</v>
      </c>
      <c r="AQ69" s="103">
        <f>'Base-case'!Q21-AQ23</f>
        <v>0</v>
      </c>
      <c r="AR69" s="103">
        <f>'Base-case'!R21-AR23</f>
        <v>0</v>
      </c>
      <c r="AS69" s="103">
        <f>'Base-case'!R21-AS23</f>
        <v>0</v>
      </c>
      <c r="AT69" s="103">
        <f>'Base-case'!R21-AT23</f>
        <v>0</v>
      </c>
      <c r="AU69" s="103">
        <f>'Base-case'!S21-AU23</f>
        <v>0</v>
      </c>
      <c r="AV69" s="103">
        <f>'Base-case'!S21-AV23</f>
        <v>0</v>
      </c>
      <c r="AW69" s="104">
        <f>'Base-case'!S21-AW23</f>
        <v>0</v>
      </c>
    </row>
    <row r="70" spans="1:49" ht="21" customHeight="1">
      <c r="A70" s="490"/>
      <c r="B70" s="496"/>
      <c r="C70" s="400"/>
      <c r="D70" s="15" t="s">
        <v>131</v>
      </c>
      <c r="E70" s="57">
        <f>E69*$E$4</f>
        <v>10396.828</v>
      </c>
      <c r="F70" s="31">
        <f>F69*$E$4</f>
        <v>14677.624</v>
      </c>
      <c r="G70" s="31">
        <f>G69*$E$4</f>
        <v>7486.57</v>
      </c>
      <c r="H70" s="31">
        <f>H69*$H$4</f>
        <v>20206.839000000004</v>
      </c>
      <c r="I70" s="31">
        <f>I69*$H$4</f>
        <v>12921.249000000003</v>
      </c>
      <c r="J70" s="31">
        <f>J69*$H$4</f>
        <v>23828.691000000003</v>
      </c>
      <c r="K70" s="31">
        <f>K69*$K$4</f>
        <v>9764.3840000000018</v>
      </c>
      <c r="L70" s="31">
        <f>L69*$K$4</f>
        <v>18327.38</v>
      </c>
      <c r="M70" s="31">
        <f>M69*$K$4</f>
        <v>15815.156000000003</v>
      </c>
      <c r="N70" s="31">
        <f>N69*$N$4</f>
        <v>16742.237999999998</v>
      </c>
      <c r="O70" s="31">
        <f>O69*$N$4</f>
        <v>33586.574000000001</v>
      </c>
      <c r="P70" s="31">
        <f>P69*$N$4</f>
        <v>33586.574000000001</v>
      </c>
      <c r="Q70" s="31">
        <f>Q69*$Q$4</f>
        <v>35667.932000000015</v>
      </c>
      <c r="R70" s="31">
        <f>R69*$Q$4</f>
        <v>70102.964000000007</v>
      </c>
      <c r="S70" s="31">
        <f>S69*$Q$4</f>
        <v>70102.964000000007</v>
      </c>
      <c r="T70" s="31">
        <f>T69*$T$4</f>
        <v>5790.5939999999946</v>
      </c>
      <c r="U70" s="31">
        <f>U69*$T$4</f>
        <v>10265.501999999999</v>
      </c>
      <c r="V70" s="31">
        <f>V69*$T$4</f>
        <v>31266.811999999998</v>
      </c>
      <c r="W70" s="31">
        <f>W69*$W$4</f>
        <v>1535.5760000000014</v>
      </c>
      <c r="X70" s="31">
        <f>X69*$W$4</f>
        <v>47166.278000000006</v>
      </c>
      <c r="Y70" s="31">
        <f>Y69*$W$4</f>
        <v>47166.278000000006</v>
      </c>
      <c r="Z70" s="31">
        <f>Z69*$Z$4</f>
        <v>6819.7459999999992</v>
      </c>
      <c r="AA70" s="31">
        <f>AA69*$Z$4</f>
        <v>27376.571999999996</v>
      </c>
      <c r="AB70" s="31">
        <f>AB69*$Z$4</f>
        <v>27376.571999999996</v>
      </c>
      <c r="AC70" s="31">
        <f>AC69*$AC$4</f>
        <v>2619.6369999999997</v>
      </c>
      <c r="AD70" s="31">
        <f>AD69*$AC$4</f>
        <v>1904.6519999999996</v>
      </c>
      <c r="AE70" s="31">
        <f>AE69*$AC$4</f>
        <v>1536.1919999999996</v>
      </c>
      <c r="AF70" s="31">
        <f>AF69*$AF$4</f>
        <v>5725.9469999999983</v>
      </c>
      <c r="AG70" s="31">
        <f>AG69*$AF$4</f>
        <v>20342.424999999999</v>
      </c>
      <c r="AH70" s="31">
        <f>AH69*$AF$4</f>
        <v>20342.424999999999</v>
      </c>
      <c r="AI70" s="31">
        <f>AI69*$AI$4</f>
        <v>0</v>
      </c>
      <c r="AJ70" s="31">
        <f>AJ69*$AI$4</f>
        <v>0</v>
      </c>
      <c r="AK70" s="31">
        <f>AK69*$AI$4</f>
        <v>0</v>
      </c>
      <c r="AL70" s="31">
        <f>AL69*$AL$4</f>
        <v>0</v>
      </c>
      <c r="AM70" s="31">
        <f>AM69*$AL$4</f>
        <v>0</v>
      </c>
      <c r="AN70" s="31">
        <f>AN69*$AL$4</f>
        <v>0</v>
      </c>
      <c r="AO70" s="31">
        <f>AO69*$AO$4</f>
        <v>0</v>
      </c>
      <c r="AP70" s="31">
        <f>AP69*$AO$4</f>
        <v>0</v>
      </c>
      <c r="AQ70" s="31">
        <f>AQ69*$AO$4</f>
        <v>0</v>
      </c>
      <c r="AR70" s="31">
        <f>AR69*$AR$4</f>
        <v>0</v>
      </c>
      <c r="AS70" s="31">
        <f>AS69*$AR$4</f>
        <v>0</v>
      </c>
      <c r="AT70" s="31">
        <f>AT69*$AR$4</f>
        <v>0</v>
      </c>
      <c r="AU70" s="31">
        <f>AU69*$AU$4</f>
        <v>0</v>
      </c>
      <c r="AV70" s="31">
        <f>AV69*$AU$4</f>
        <v>0</v>
      </c>
      <c r="AW70" s="32">
        <f>AW69*$AU$4</f>
        <v>0</v>
      </c>
    </row>
    <row r="71" spans="1:49" ht="21" customHeight="1" thickBot="1">
      <c r="A71" s="490"/>
      <c r="B71" s="496"/>
      <c r="C71" s="400"/>
      <c r="D71" s="15" t="s">
        <v>21</v>
      </c>
      <c r="E71" s="57">
        <f>IFERROR(100*E69/'Base-case'!E21,"")</f>
        <v>46.100497608055377</v>
      </c>
      <c r="F71" s="31">
        <f>IFERROR(100*F69/'Base-case'!E21,"")</f>
        <v>65.081943271922555</v>
      </c>
      <c r="G71" s="31">
        <f>IFERROR(100*G69/'Base-case'!E21,"")</f>
        <v>33.196144283385195</v>
      </c>
      <c r="H71" s="31">
        <f>IFERROR(100*H69/'Base-case'!F21,"")</f>
        <v>45.509613309570042</v>
      </c>
      <c r="I71" s="31">
        <f>IFERROR(100*I69/'Base-case'!F21,"")</f>
        <v>29.101090252991508</v>
      </c>
      <c r="J71" s="31">
        <f>IFERROR(100*J69/'Base-case'!F21,"")</f>
        <v>53.666707251106018</v>
      </c>
      <c r="K71" s="31">
        <f>IFERROR(100*K69/'Base-case'!G21,"")</f>
        <v>33.24281683458441</v>
      </c>
      <c r="L71" s="31">
        <f>IFERROR(100*L69/'Base-case'!G21,"")</f>
        <v>62.395511728935027</v>
      </c>
      <c r="M71" s="31">
        <f>IFERROR(100*M69/'Base-case'!G21,"")</f>
        <v>53.842652451847307</v>
      </c>
      <c r="N71" s="31">
        <f>IFERROR(100*N69/'Base-case'!H21,"")</f>
        <v>49.848007718798584</v>
      </c>
      <c r="O71" s="31">
        <f>IFERROR(100*O69/'Base-case'!H21,"")</f>
        <v>100</v>
      </c>
      <c r="P71" s="31">
        <f>IFERROR(100*P69/'Base-case'!H21,"")</f>
        <v>100</v>
      </c>
      <c r="Q71" s="31">
        <f>IFERROR(100*Q69/'Base-case'!I21,"")</f>
        <v>50.87934940953425</v>
      </c>
      <c r="R71" s="31">
        <f>IFERROR(100*R69/'Base-case'!I21,"")</f>
        <v>100</v>
      </c>
      <c r="S71" s="31">
        <f>IFERROR(100*S69/'Base-case'!I21,"")</f>
        <v>100</v>
      </c>
      <c r="T71" s="31">
        <f>IFERROR(100*T69/'Base-case'!J21,"")</f>
        <v>18.519937370013917</v>
      </c>
      <c r="U71" s="31">
        <f>IFERROR(100*U69/'Base-case'!J21,"")</f>
        <v>32.831943339794286</v>
      </c>
      <c r="V71" s="31">
        <f>IFERROR(100*V69/'Base-case'!J21,"")</f>
        <v>100</v>
      </c>
      <c r="W71" s="31">
        <f>IFERROR(100*W69/'Base-case'!K21,"")</f>
        <v>3.2556649901440204</v>
      </c>
      <c r="X71" s="31">
        <f>IFERROR(100*X69/'Base-case'!K21,"")</f>
        <v>100</v>
      </c>
      <c r="Y71" s="31">
        <f>IFERROR(100*Y69/'Base-case'!K21,"")</f>
        <v>100</v>
      </c>
      <c r="Z71" s="31">
        <f>IFERROR(100*Z69/'Base-case'!L21,"")</f>
        <v>24.910883656288306</v>
      </c>
      <c r="AA71" s="31">
        <f>IFERROR(100*AA69/'Base-case'!L21,"")</f>
        <v>100</v>
      </c>
      <c r="AB71" s="31">
        <f>IFERROR(100*AB69/'Base-case'!L21,"")</f>
        <v>100</v>
      </c>
      <c r="AC71" s="31">
        <f>IFERROR(100*AC69/'Base-case'!M21,"")</f>
        <v>51.979502951535295</v>
      </c>
      <c r="AD71" s="31">
        <f>IFERROR(100*AD69/'Base-case'!M21,"")</f>
        <v>37.792588918101096</v>
      </c>
      <c r="AE71" s="31">
        <f>IFERROR(100*AE69/'Base-case'!M21,"")</f>
        <v>30.481511979760896</v>
      </c>
      <c r="AF71" s="31">
        <f>IFERROR(100*AF69/'Base-case'!N21,"")</f>
        <v>28.147809319685329</v>
      </c>
      <c r="AG71" s="31">
        <f>IFERROR(100*AG69/'Base-case'!N21,"")</f>
        <v>100</v>
      </c>
      <c r="AH71" s="31">
        <f>IFERROR(100*AH69/'Base-case'!N21,"")</f>
        <v>100</v>
      </c>
      <c r="AI71" s="31" t="str">
        <f>IFERROR(100*AI69/'Base-case'!O21,"")</f>
        <v/>
      </c>
      <c r="AJ71" s="31" t="str">
        <f>IFERROR(100*AJ69/'Base-case'!O21,"")</f>
        <v/>
      </c>
      <c r="AK71" s="31" t="str">
        <f>IFERROR(100*AK69/'Base-case'!O21,"")</f>
        <v/>
      </c>
      <c r="AL71" s="31" t="str">
        <f>IFERROR(100*AL69/'Base-case'!P21,"")</f>
        <v/>
      </c>
      <c r="AM71" s="31" t="str">
        <f>IFERROR(100*AM69/'Base-case'!P21,"")</f>
        <v/>
      </c>
      <c r="AN71" s="31" t="str">
        <f>IFERROR(100*AN69/'Base-case'!P21,"")</f>
        <v/>
      </c>
      <c r="AO71" s="31" t="str">
        <f>IFERROR(100*AO69/'Base-case'!Q21,"")</f>
        <v/>
      </c>
      <c r="AP71" s="31" t="str">
        <f>IFERROR(100*AP69/'Base-case'!Q21,"")</f>
        <v/>
      </c>
      <c r="AQ71" s="31" t="str">
        <f>IFERROR(100*AQ69/'Base-case'!Q21,"")</f>
        <v/>
      </c>
      <c r="AR71" s="31" t="str">
        <f>IFERROR(100*AR69/'Base-case'!R21,"")</f>
        <v/>
      </c>
      <c r="AS71" s="31" t="str">
        <f>IFERROR(100*AS69/'Base-case'!R21,"")</f>
        <v/>
      </c>
      <c r="AT71" s="31" t="str">
        <f>IFERROR(100*AT69/'Base-case'!R21,"")</f>
        <v/>
      </c>
      <c r="AU71" s="31" t="str">
        <f>IFERROR(100*AU69/'Base-case'!S21,"")</f>
        <v/>
      </c>
      <c r="AV71" s="31" t="str">
        <f>IFERROR(100*AV69/'Base-case'!S21,"")</f>
        <v/>
      </c>
      <c r="AW71" s="32" t="str">
        <f>IFERROR(100*AW69/'Base-case'!S21,"")</f>
        <v/>
      </c>
    </row>
    <row r="72" spans="1:49" ht="27.75" customHeight="1">
      <c r="A72" s="490"/>
      <c r="B72" s="496"/>
      <c r="C72" s="400" t="s">
        <v>163</v>
      </c>
      <c r="D72" s="48" t="s">
        <v>130</v>
      </c>
      <c r="E72" s="57">
        <f>'Base-case'!E23-E25</f>
        <v>0.23762711864406777</v>
      </c>
      <c r="F72" s="31">
        <f>'Base-case'!E23-F25</f>
        <v>0.23762711864406777</v>
      </c>
      <c r="G72" s="31">
        <f>'Base-case'!E23-G25</f>
        <v>0.23762711864406777</v>
      </c>
      <c r="H72" s="31">
        <f>'Base-case'!F23-H25</f>
        <v>0.31102674719585838</v>
      </c>
      <c r="I72" s="31">
        <f>'Base-case'!F23-I25</f>
        <v>0.31102674719585838</v>
      </c>
      <c r="J72" s="31">
        <f>'Base-case'!F23-J25</f>
        <v>0.31102674719585838</v>
      </c>
      <c r="K72" s="31">
        <f>'Base-case'!G23-K25</f>
        <v>0.16542893725992314</v>
      </c>
      <c r="L72" s="31">
        <f>'Base-case'!G23-L25</f>
        <v>0.16542893725992314</v>
      </c>
      <c r="M72" s="31">
        <f>'Base-case'!G23-M25</f>
        <v>0.16542893725992314</v>
      </c>
      <c r="N72" s="31">
        <f>'Base-case'!H23-N25</f>
        <v>0.12550669216061194</v>
      </c>
      <c r="O72" s="31">
        <f>'Base-case'!H23-O25</f>
        <v>0.62311281070745705</v>
      </c>
      <c r="P72" s="31">
        <f>'Base-case'!H23-P25</f>
        <v>0.62311281070745705</v>
      </c>
      <c r="Q72" s="31">
        <f>'Base-case'!I23-Q25</f>
        <v>0.51333218291630733</v>
      </c>
      <c r="R72" s="31">
        <f>'Base-case'!I23-R25</f>
        <v>1.3615323554788612</v>
      </c>
      <c r="S72" s="31">
        <f>'Base-case'!I23-S25</f>
        <v>1.3615323554788612</v>
      </c>
      <c r="T72" s="31">
        <f>'Base-case'!J23-T25</f>
        <v>0.56425341614906821</v>
      </c>
      <c r="U72" s="31">
        <f>'Base-case'!J23-U25</f>
        <v>0.1635577639751552</v>
      </c>
      <c r="V72" s="31">
        <f>'Base-case'!J23-V25</f>
        <v>0.74556024844720492</v>
      </c>
      <c r="W72" s="31">
        <f>'Base-case'!K23-W25</f>
        <v>0.69025440806045346</v>
      </c>
      <c r="X72" s="31">
        <f>'Base-case'!K23-X25</f>
        <v>0.69025440806045346</v>
      </c>
      <c r="Y72" s="31">
        <f>'Base-case'!K23-Y25</f>
        <v>0.69025440806045346</v>
      </c>
      <c r="Z72" s="31">
        <f>'Base-case'!L23-Z25</f>
        <v>2.2732486666666665</v>
      </c>
      <c r="AA72" s="31">
        <f>'Base-case'!L23-AA25</f>
        <v>9.1255239999999986</v>
      </c>
      <c r="AB72" s="31">
        <f>'Base-case'!L23-AB25</f>
        <v>9.1255239999999986</v>
      </c>
      <c r="AC72" s="31">
        <f>'Base-case'!M23-AC25</f>
        <v>4.7115773381294961</v>
      </c>
      <c r="AD72" s="31">
        <f>'Base-case'!M23-AD25</f>
        <v>3.4256330935251791</v>
      </c>
      <c r="AE72" s="31">
        <f>'Base-case'!M23-AE25</f>
        <v>2.7629352517985604</v>
      </c>
      <c r="AF72" s="31">
        <f>'Base-case'!N23-AF25</f>
        <v>5.6136735294117628</v>
      </c>
      <c r="AG72" s="31">
        <f>'Base-case'!N23-AG25</f>
        <v>19.943553921568625</v>
      </c>
      <c r="AH72" s="31">
        <f>'Base-case'!N23-AH25</f>
        <v>19.943553921568625</v>
      </c>
      <c r="AI72" s="31">
        <f>'Base-case'!O23-AI25</f>
        <v>0</v>
      </c>
      <c r="AJ72" s="31">
        <f>'Base-case'!O23-AJ25</f>
        <v>0</v>
      </c>
      <c r="AK72" s="31">
        <f>'Base-case'!O23-AK25</f>
        <v>0</v>
      </c>
      <c r="AL72" s="31">
        <f>'Base-case'!P23-AL25</f>
        <v>0</v>
      </c>
      <c r="AM72" s="31">
        <f>'Base-case'!P23-AM25</f>
        <v>0</v>
      </c>
      <c r="AN72" s="31">
        <f>'Base-case'!P23-AN25</f>
        <v>0</v>
      </c>
      <c r="AO72" s="31">
        <f>'Base-case'!Q23-AO25</f>
        <v>0</v>
      </c>
      <c r="AP72" s="31">
        <f>'Base-case'!Q23-AP25</f>
        <v>0</v>
      </c>
      <c r="AQ72" s="31">
        <f>'Base-case'!Q23-AQ25</f>
        <v>0</v>
      </c>
      <c r="AR72" s="31">
        <f>'Base-case'!R23-AR25</f>
        <v>0</v>
      </c>
      <c r="AS72" s="31">
        <f>'Base-case'!R23-AS25</f>
        <v>0</v>
      </c>
      <c r="AT72" s="31">
        <f>'Base-case'!R23-AT25</f>
        <v>0</v>
      </c>
      <c r="AU72" s="31">
        <f>'Base-case'!S23-AU25</f>
        <v>0</v>
      </c>
      <c r="AV72" s="31">
        <f>'Base-case'!S23-AV25</f>
        <v>0</v>
      </c>
      <c r="AW72" s="32">
        <f>'Base-case'!S23-AW25</f>
        <v>0</v>
      </c>
    </row>
    <row r="73" spans="1:49" ht="27.75" customHeight="1">
      <c r="A73" s="490"/>
      <c r="B73" s="496"/>
      <c r="C73" s="400"/>
      <c r="D73" s="15" t="s">
        <v>131</v>
      </c>
      <c r="E73" s="57">
        <f>E72*$E$4</f>
        <v>182.26</v>
      </c>
      <c r="F73" s="31">
        <f>F72*$E$4</f>
        <v>182.26</v>
      </c>
      <c r="G73" s="31">
        <f>G72*$E$4</f>
        <v>182.26</v>
      </c>
      <c r="H73" s="31">
        <f>H72*$H$4</f>
        <v>360.47999999999985</v>
      </c>
      <c r="I73" s="31">
        <f>I72*$H$4</f>
        <v>360.47999999999985</v>
      </c>
      <c r="J73" s="31">
        <f>J72*$H$4</f>
        <v>360.47999999999985</v>
      </c>
      <c r="K73" s="31">
        <f>K72*$K$4</f>
        <v>129.19999999999996</v>
      </c>
      <c r="L73" s="31">
        <f>L72*$K$4</f>
        <v>129.19999999999996</v>
      </c>
      <c r="M73" s="31">
        <f>M72*$K$4</f>
        <v>129.19999999999996</v>
      </c>
      <c r="N73" s="31">
        <f>N72*$N$4</f>
        <v>131.28000000000009</v>
      </c>
      <c r="O73" s="31">
        <f>O72*$N$4</f>
        <v>651.77600000000007</v>
      </c>
      <c r="P73" s="31">
        <f>P72*$N$4</f>
        <v>651.77600000000007</v>
      </c>
      <c r="Q73" s="31">
        <f>Q72*$Q$4</f>
        <v>1189.9040000000005</v>
      </c>
      <c r="R73" s="31">
        <f>R72*$Q$4</f>
        <v>3156.0320000000002</v>
      </c>
      <c r="S73" s="31">
        <f>S72*$Q$4</f>
        <v>3156.0320000000002</v>
      </c>
      <c r="T73" s="31">
        <f>T72*$T$4</f>
        <v>454.22399999999993</v>
      </c>
      <c r="U73" s="31">
        <f>U72*$T$4</f>
        <v>131.66399999999993</v>
      </c>
      <c r="V73" s="31">
        <f>V72*$T$4</f>
        <v>600.17599999999993</v>
      </c>
      <c r="W73" s="31">
        <f>W72*$W$4</f>
        <v>1096.124</v>
      </c>
      <c r="X73" s="31">
        <f>X72*$W$4</f>
        <v>1096.124</v>
      </c>
      <c r="Y73" s="31">
        <f>Y72*$W$4</f>
        <v>1096.124</v>
      </c>
      <c r="Z73" s="31">
        <f>Z72*$Z$4</f>
        <v>6819.7459999999992</v>
      </c>
      <c r="AA73" s="31">
        <f>AA72*$Z$4</f>
        <v>27376.571999999996</v>
      </c>
      <c r="AB73" s="31">
        <f>AB72*$Z$4</f>
        <v>27376.571999999996</v>
      </c>
      <c r="AC73" s="31">
        <f>AC72*$AC$4</f>
        <v>2619.6369999999997</v>
      </c>
      <c r="AD73" s="31">
        <f>AD72*$AC$4</f>
        <v>1904.6519999999996</v>
      </c>
      <c r="AE73" s="31">
        <f>AE72*$AC$4</f>
        <v>1536.1919999999996</v>
      </c>
      <c r="AF73" s="31">
        <f>AF72*$AF$4</f>
        <v>5725.9469999999983</v>
      </c>
      <c r="AG73" s="31">
        <f>AG72*$AF$4</f>
        <v>20342.424999999999</v>
      </c>
      <c r="AH73" s="31">
        <f>AH72*$AF$4</f>
        <v>20342.424999999999</v>
      </c>
      <c r="AI73" s="31">
        <f>AI72*$AI$4</f>
        <v>0</v>
      </c>
      <c r="AJ73" s="31">
        <f>AJ72*$AI$4</f>
        <v>0</v>
      </c>
      <c r="AK73" s="31">
        <f>AK72*$AI$4</f>
        <v>0</v>
      </c>
      <c r="AL73" s="31">
        <f>AL72*$AL$4</f>
        <v>0</v>
      </c>
      <c r="AM73" s="31">
        <f>AM72*$AL$4</f>
        <v>0</v>
      </c>
      <c r="AN73" s="31">
        <f>AN72*$AL$4</f>
        <v>0</v>
      </c>
      <c r="AO73" s="31">
        <f>AO72*$AO$4</f>
        <v>0</v>
      </c>
      <c r="AP73" s="31">
        <f>AP72*$AO$4</f>
        <v>0</v>
      </c>
      <c r="AQ73" s="31">
        <f>AQ72*$AO$4</f>
        <v>0</v>
      </c>
      <c r="AR73" s="31">
        <f>AR72*$AR$4</f>
        <v>0</v>
      </c>
      <c r="AS73" s="31">
        <f>AS72*$AR$4</f>
        <v>0</v>
      </c>
      <c r="AT73" s="31">
        <f>AT72*$AR$4</f>
        <v>0</v>
      </c>
      <c r="AU73" s="31">
        <f>AU72*$AU$4</f>
        <v>0</v>
      </c>
      <c r="AV73" s="31">
        <f>AV72*$AU$4</f>
        <v>0</v>
      </c>
      <c r="AW73" s="32">
        <f>AW72*$AU$4</f>
        <v>0</v>
      </c>
    </row>
    <row r="74" spans="1:49" ht="27.75" customHeight="1" thickBot="1">
      <c r="A74" s="490"/>
      <c r="B74" s="496"/>
      <c r="C74" s="400"/>
      <c r="D74" s="15" t="s">
        <v>21</v>
      </c>
      <c r="E74" s="57">
        <f>IFERROR(100*E72/'Base-case'!E23,"")</f>
        <v>42.859010644912182</v>
      </c>
      <c r="F74" s="31">
        <f>IFERROR(100*F72/'Base-case'!E23,"")</f>
        <v>42.859010644912182</v>
      </c>
      <c r="G74" s="31">
        <f>IFERROR(100*G72/'Base-case'!E23,"")</f>
        <v>42.859010644912182</v>
      </c>
      <c r="H74" s="31">
        <f>IFERROR(100*H72/'Base-case'!F23,"")</f>
        <v>39.319371727748681</v>
      </c>
      <c r="I74" s="31">
        <f>IFERROR(100*I72/'Base-case'!F23,"")</f>
        <v>39.319371727748681</v>
      </c>
      <c r="J74" s="31">
        <f>IFERROR(100*J72/'Base-case'!F23,"")</f>
        <v>39.319371727748681</v>
      </c>
      <c r="K74" s="31">
        <f>IFERROR(100*K72/'Base-case'!G23,"")</f>
        <v>16.324426497121745</v>
      </c>
      <c r="L74" s="31">
        <f>IFERROR(100*L72/'Base-case'!G23,"")</f>
        <v>16.324426497121745</v>
      </c>
      <c r="M74" s="31">
        <f>IFERROR(100*M72/'Base-case'!G23,"")</f>
        <v>16.324426497121745</v>
      </c>
      <c r="N74" s="31">
        <f>IFERROR(100*N72/'Base-case'!H23,"")</f>
        <v>20.141889238020436</v>
      </c>
      <c r="O74" s="31">
        <f>IFERROR(100*O72/'Base-case'!H23,"")</f>
        <v>100</v>
      </c>
      <c r="P74" s="31">
        <f>IFERROR(100*P72/'Base-case'!H23,"")</f>
        <v>100</v>
      </c>
      <c r="Q74" s="31">
        <f>IFERROR(100*Q72/'Base-case'!I23,"")</f>
        <v>37.702532800681375</v>
      </c>
      <c r="R74" s="31">
        <f>IFERROR(100*R72/'Base-case'!I23,"")</f>
        <v>100</v>
      </c>
      <c r="S74" s="31">
        <f>IFERROR(100*S72/'Base-case'!I23,"")</f>
        <v>100</v>
      </c>
      <c r="T74" s="31">
        <f>IFERROR(100*T72/'Base-case'!J23,"")</f>
        <v>75.681800005331752</v>
      </c>
      <c r="U74" s="31">
        <f>IFERROR(100*U72/'Base-case'!J23,"")</f>
        <v>21.937564980938916</v>
      </c>
      <c r="V74" s="31">
        <f>IFERROR(100*V72/'Base-case'!J23,"")</f>
        <v>100</v>
      </c>
      <c r="W74" s="31">
        <f>IFERROR(100*W72/'Base-case'!K23,"")</f>
        <v>100.00000000000001</v>
      </c>
      <c r="X74" s="31">
        <f>IFERROR(100*X72/'Base-case'!K23,"")</f>
        <v>100.00000000000001</v>
      </c>
      <c r="Y74" s="31">
        <f>IFERROR(100*Y72/'Base-case'!K23,"")</f>
        <v>100.00000000000001</v>
      </c>
      <c r="Z74" s="31">
        <f>IFERROR(100*Z72/'Base-case'!L23,"")</f>
        <v>24.910883656288306</v>
      </c>
      <c r="AA74" s="31">
        <f>IFERROR(100*AA72/'Base-case'!L23,"")</f>
        <v>100</v>
      </c>
      <c r="AB74" s="31">
        <f>IFERROR(100*AB72/'Base-case'!L23,"")</f>
        <v>100</v>
      </c>
      <c r="AC74" s="31">
        <f>IFERROR(100*AC72/'Base-case'!M23,"")</f>
        <v>51.979502951535295</v>
      </c>
      <c r="AD74" s="31">
        <f>IFERROR(100*AD72/'Base-case'!M23,"")</f>
        <v>37.792588918101096</v>
      </c>
      <c r="AE74" s="31">
        <f>IFERROR(100*AE72/'Base-case'!M23,"")</f>
        <v>30.481511979760896</v>
      </c>
      <c r="AF74" s="31">
        <f>IFERROR(100*AF72/'Base-case'!N23,"")</f>
        <v>28.147809319685329</v>
      </c>
      <c r="AG74" s="31">
        <f>IFERROR(100*AG72/'Base-case'!N23,"")</f>
        <v>100</v>
      </c>
      <c r="AH74" s="31">
        <f>IFERROR(100*AH72/'Base-case'!N23,"")</f>
        <v>100</v>
      </c>
      <c r="AI74" s="31" t="str">
        <f>IFERROR(100*AI72/'Base-case'!O23,"")</f>
        <v/>
      </c>
      <c r="AJ74" s="31" t="str">
        <f>IFERROR(100*AJ72/'Base-case'!O23,"")</f>
        <v/>
      </c>
      <c r="AK74" s="31" t="str">
        <f>IFERROR(100*AK72/'Base-case'!O23,"")</f>
        <v/>
      </c>
      <c r="AL74" s="31" t="str">
        <f>IFERROR(100*AL72/'Base-case'!P23,"")</f>
        <v/>
      </c>
      <c r="AM74" s="31" t="str">
        <f>IFERROR(100*AM72/'Base-case'!P23,"")</f>
        <v/>
      </c>
      <c r="AN74" s="31" t="str">
        <f>IFERROR(100*AN72/'Base-case'!P23,"")</f>
        <v/>
      </c>
      <c r="AO74" s="31" t="str">
        <f>IFERROR(100*AO72/'Base-case'!Q23,"")</f>
        <v/>
      </c>
      <c r="AP74" s="31" t="str">
        <f>IFERROR(100*AP72/'Base-case'!Q23,"")</f>
        <v/>
      </c>
      <c r="AQ74" s="31" t="str">
        <f>IFERROR(100*AQ72/'Base-case'!Q23,"")</f>
        <v/>
      </c>
      <c r="AR74" s="31" t="str">
        <f>IFERROR(100*AR72/'Base-case'!R23,"")</f>
        <v/>
      </c>
      <c r="AS74" s="31" t="str">
        <f>IFERROR(100*AS72/'Base-case'!R23,"")</f>
        <v/>
      </c>
      <c r="AT74" s="31" t="str">
        <f>IFERROR(100*AT72/'Base-case'!R23,"")</f>
        <v/>
      </c>
      <c r="AU74" s="31" t="str">
        <f>IFERROR(100*AU72/'Base-case'!S23,"")</f>
        <v/>
      </c>
      <c r="AV74" s="31" t="str">
        <f>IFERROR(100*AV72/'Base-case'!S23,"")</f>
        <v/>
      </c>
      <c r="AW74" s="32" t="str">
        <f>IFERROR(100*AW72/'Base-case'!S23,"")</f>
        <v/>
      </c>
    </row>
    <row r="75" spans="1:49" ht="27.75" customHeight="1">
      <c r="A75" s="490"/>
      <c r="B75" s="496"/>
      <c r="C75" s="400" t="s">
        <v>162</v>
      </c>
      <c r="D75" s="48" t="s">
        <v>130</v>
      </c>
      <c r="E75" s="57">
        <f>'Base-case'!E25-E27</f>
        <v>13.317559322033899</v>
      </c>
      <c r="F75" s="31">
        <f>'Base-case'!E25-F27</f>
        <v>18.898779661016949</v>
      </c>
      <c r="G75" s="31">
        <f>'Base-case'!E25-G27</f>
        <v>9.5232203389830481</v>
      </c>
      <c r="H75" s="31">
        <f>'Base-case'!F25-H27</f>
        <v>17.123691975841247</v>
      </c>
      <c r="I75" s="31">
        <f>'Base-case'!F25-I27</f>
        <v>10.83759188955997</v>
      </c>
      <c r="J75" s="31">
        <f>'Base-case'!F25-J27</f>
        <v>20.248672131147543</v>
      </c>
      <c r="K75" s="31">
        <f>'Base-case'!G25-K27</f>
        <v>12.336983354673496</v>
      </c>
      <c r="L75" s="31">
        <f>'Base-case'!G25-L27</f>
        <v>23.301126760563381</v>
      </c>
      <c r="M75" s="31">
        <f>'Base-case'!G25-M27</f>
        <v>20.084450704225354</v>
      </c>
      <c r="N75" s="31">
        <f>'Base-case'!H25-N27</f>
        <v>15.8804569789675</v>
      </c>
      <c r="O75" s="31">
        <f>'Base-case'!H25-O27</f>
        <v>31.486422562141495</v>
      </c>
      <c r="P75" s="31">
        <f>'Base-case'!H25-P27</f>
        <v>31.486422562141495</v>
      </c>
      <c r="Q75" s="31">
        <f>'Base-case'!I25-Q27</f>
        <v>14.874041415012943</v>
      </c>
      <c r="R75" s="31">
        <f>'Base-case'!I25-R27</f>
        <v>28.881333908541848</v>
      </c>
      <c r="S75" s="31">
        <f>'Base-case'!I25-S27</f>
        <v>28.881333908541848</v>
      </c>
      <c r="T75" s="31">
        <f>'Base-case'!J25-T27</f>
        <v>6.6290310559006222</v>
      </c>
      <c r="U75" s="31">
        <f>'Base-case'!J25-U27</f>
        <v>12.588618633540374</v>
      </c>
      <c r="V75" s="31">
        <f>'Base-case'!J25-V27</f>
        <v>38.095200000000006</v>
      </c>
      <c r="W75" s="31">
        <f>'Base-case'!K25-W27</f>
        <v>0.27673299748110836</v>
      </c>
      <c r="X75" s="31">
        <f>'Base-case'!K25-X27</f>
        <v>29.011431989924436</v>
      </c>
      <c r="Y75" s="31">
        <f>'Base-case'!K25-Y27</f>
        <v>29.011431989924436</v>
      </c>
      <c r="Z75" s="31">
        <f>'Base-case'!L25-Z27</f>
        <v>0</v>
      </c>
      <c r="AA75" s="31">
        <f>'Base-case'!L25-AA27</f>
        <v>0</v>
      </c>
      <c r="AB75" s="31">
        <f>'Base-case'!L25-AB27</f>
        <v>0</v>
      </c>
      <c r="AC75" s="31">
        <f>'Base-case'!M25-AC27</f>
        <v>0</v>
      </c>
      <c r="AD75" s="31">
        <f>'Base-case'!M25-AD27</f>
        <v>0</v>
      </c>
      <c r="AE75" s="31">
        <f>'Base-case'!M25-AE27</f>
        <v>0</v>
      </c>
      <c r="AF75" s="31">
        <f>'Base-case'!N25-AF27</f>
        <v>0</v>
      </c>
      <c r="AG75" s="31">
        <f>'Base-case'!N25-AG27</f>
        <v>0</v>
      </c>
      <c r="AH75" s="31">
        <f>'Base-case'!N25-AH27</f>
        <v>0</v>
      </c>
      <c r="AI75" s="31">
        <f>'Base-case'!O25-AI27</f>
        <v>0</v>
      </c>
      <c r="AJ75" s="31">
        <f>'Base-case'!O25-AJ27</f>
        <v>0</v>
      </c>
      <c r="AK75" s="31">
        <f>'Base-case'!O25-AK27</f>
        <v>0</v>
      </c>
      <c r="AL75" s="31">
        <f>'Base-case'!P25-AL27</f>
        <v>0</v>
      </c>
      <c r="AM75" s="31">
        <f>'Base-case'!P25-AM27</f>
        <v>0</v>
      </c>
      <c r="AN75" s="31">
        <f>'Base-case'!P25-AN27</f>
        <v>0</v>
      </c>
      <c r="AO75" s="31">
        <f>'Base-case'!Q25-AO27</f>
        <v>0</v>
      </c>
      <c r="AP75" s="31">
        <f>'Base-case'!Q25-AP27</f>
        <v>0</v>
      </c>
      <c r="AQ75" s="31">
        <f>'Base-case'!Q25-AQ27</f>
        <v>0</v>
      </c>
      <c r="AR75" s="31">
        <f>'Base-case'!R25-AR27</f>
        <v>0</v>
      </c>
      <c r="AS75" s="31">
        <f>'Base-case'!R25-AS27</f>
        <v>0</v>
      </c>
      <c r="AT75" s="31">
        <f>'Base-case'!R25-AT27</f>
        <v>0</v>
      </c>
      <c r="AU75" s="31">
        <f>'Base-case'!S25-AU27</f>
        <v>0</v>
      </c>
      <c r="AV75" s="31">
        <f>'Base-case'!S25-AV27</f>
        <v>0</v>
      </c>
      <c r="AW75" s="32">
        <f>'Base-case'!S25-AW27</f>
        <v>0</v>
      </c>
    </row>
    <row r="76" spans="1:49" ht="27.75" customHeight="1">
      <c r="A76" s="490"/>
      <c r="B76" s="496"/>
      <c r="C76" s="400"/>
      <c r="D76" s="15" t="s">
        <v>131</v>
      </c>
      <c r="E76" s="57">
        <f>E75*$E$4</f>
        <v>10214.568000000001</v>
      </c>
      <c r="F76" s="31">
        <f>F75*$E$4</f>
        <v>14495.364</v>
      </c>
      <c r="G76" s="31">
        <f>G75*$E$4</f>
        <v>7304.3099999999977</v>
      </c>
      <c r="H76" s="31">
        <f>H75*$H$4</f>
        <v>19846.359000000004</v>
      </c>
      <c r="I76" s="31">
        <f>I75*$H$4</f>
        <v>12560.769000000006</v>
      </c>
      <c r="J76" s="31">
        <f>J75*$H$4</f>
        <v>23468.211000000003</v>
      </c>
      <c r="K76" s="31">
        <f>K75*$K$4</f>
        <v>9635.1840000000011</v>
      </c>
      <c r="L76" s="31">
        <f>L75*$K$4</f>
        <v>18198.18</v>
      </c>
      <c r="M76" s="31">
        <f>M75*$K$4</f>
        <v>15685.956000000002</v>
      </c>
      <c r="N76" s="31">
        <f>N75*$N$4</f>
        <v>16610.958000000006</v>
      </c>
      <c r="O76" s="31">
        <f>O75*$N$4</f>
        <v>32934.798000000003</v>
      </c>
      <c r="P76" s="31">
        <f>P75*$N$4</f>
        <v>32934.798000000003</v>
      </c>
      <c r="Q76" s="31">
        <f>Q75*$Q$4</f>
        <v>34478.028000000006</v>
      </c>
      <c r="R76" s="31">
        <f>R75*$Q$4</f>
        <v>66946.932000000001</v>
      </c>
      <c r="S76" s="31">
        <f>S75*$Q$4</f>
        <v>66946.932000000001</v>
      </c>
      <c r="T76" s="31">
        <f>T75*$T$4</f>
        <v>5336.3700000000008</v>
      </c>
      <c r="U76" s="31">
        <f>U75*$T$4</f>
        <v>10133.838000000002</v>
      </c>
      <c r="V76" s="31">
        <f>V75*$T$4</f>
        <v>30666.636000000006</v>
      </c>
      <c r="W76" s="31">
        <f>W75*$W$4</f>
        <v>439.45200000000006</v>
      </c>
      <c r="X76" s="31">
        <f>X75*$W$4</f>
        <v>46070.154000000002</v>
      </c>
      <c r="Y76" s="31">
        <f>Y75*$W$4</f>
        <v>46070.154000000002</v>
      </c>
      <c r="Z76" s="31">
        <f>Z75*$Z$4</f>
        <v>0</v>
      </c>
      <c r="AA76" s="31">
        <f>AA75*$Z$4</f>
        <v>0</v>
      </c>
      <c r="AB76" s="31">
        <f>AB75*$Z$4</f>
        <v>0</v>
      </c>
      <c r="AC76" s="31">
        <f>AC75*$AC$4</f>
        <v>0</v>
      </c>
      <c r="AD76" s="31">
        <f>AD75*$AC$4</f>
        <v>0</v>
      </c>
      <c r="AE76" s="31">
        <f>AE75*$AC$4</f>
        <v>0</v>
      </c>
      <c r="AF76" s="31">
        <f>AF75*$AF$4</f>
        <v>0</v>
      </c>
      <c r="AG76" s="31">
        <f>AG75*$AF$4</f>
        <v>0</v>
      </c>
      <c r="AH76" s="31">
        <f>AH75*$AF$4</f>
        <v>0</v>
      </c>
      <c r="AI76" s="31">
        <f>AI75*$AI$4</f>
        <v>0</v>
      </c>
      <c r="AJ76" s="31">
        <f>AJ75*$AI$4</f>
        <v>0</v>
      </c>
      <c r="AK76" s="31">
        <f>AK75*$AI$4</f>
        <v>0</v>
      </c>
      <c r="AL76" s="31">
        <f>AL75*$AL$4</f>
        <v>0</v>
      </c>
      <c r="AM76" s="31">
        <f>AM75*$AL$4</f>
        <v>0</v>
      </c>
      <c r="AN76" s="31">
        <f>AN75*$AL$4</f>
        <v>0</v>
      </c>
      <c r="AO76" s="31">
        <f>AO75*$AO$4</f>
        <v>0</v>
      </c>
      <c r="AP76" s="31">
        <f>AP75*$AO$4</f>
        <v>0</v>
      </c>
      <c r="AQ76" s="31">
        <f>AQ75*$AO$4</f>
        <v>0</v>
      </c>
      <c r="AR76" s="31">
        <f>AR75*$AR$4</f>
        <v>0</v>
      </c>
      <c r="AS76" s="31">
        <f>AS75*$AR$4</f>
        <v>0</v>
      </c>
      <c r="AT76" s="31">
        <f>AT75*$AR$4</f>
        <v>0</v>
      </c>
      <c r="AU76" s="31">
        <f>AU75*$AU$4</f>
        <v>0</v>
      </c>
      <c r="AV76" s="31">
        <f>AV75*$AU$4</f>
        <v>0</v>
      </c>
      <c r="AW76" s="32">
        <f>AW75*$AU$4</f>
        <v>0</v>
      </c>
    </row>
    <row r="77" spans="1:49" ht="27.75" customHeight="1">
      <c r="A77" s="490"/>
      <c r="B77" s="496"/>
      <c r="C77" s="400"/>
      <c r="D77" s="15" t="s">
        <v>21</v>
      </c>
      <c r="E77" s="57">
        <f>IFERROR(100*E75/'Base-case'!E25,"")</f>
        <v>46.162794386692191</v>
      </c>
      <c r="F77" s="31">
        <f>IFERROR(100*F75/'Base-case'!E25,"")</f>
        <v>65.509036494960924</v>
      </c>
      <c r="G77" s="31">
        <f>IFERROR(100*G75/'Base-case'!E25,"")</f>
        <v>33.010437706877028</v>
      </c>
      <c r="H77" s="31">
        <f>IFERROR(100*H75/'Base-case'!F25,"")</f>
        <v>45.640124629367548</v>
      </c>
      <c r="I77" s="31">
        <f>IFERROR(100*I75/'Base-case'!F25,"")</f>
        <v>28.885654169648774</v>
      </c>
      <c r="J77" s="31">
        <f>IFERROR(100*J75/'Base-case'!F25,"")</f>
        <v>53.96919781952419</v>
      </c>
      <c r="K77" s="31">
        <f>IFERROR(100*K75/'Base-case'!G25,"")</f>
        <v>33.71130560081216</v>
      </c>
      <c r="L77" s="31">
        <f>IFERROR(100*L75/'Base-case'!G25,"")</f>
        <v>63.671270559917467</v>
      </c>
      <c r="M77" s="31">
        <f>IFERROR(100*M75/'Base-case'!G25,"")</f>
        <v>54.881573237926041</v>
      </c>
      <c r="N77" s="31">
        <f>IFERROR(100*N75/'Base-case'!H25,"")</f>
        <v>50.43588850916894</v>
      </c>
      <c r="O77" s="31">
        <f>IFERROR(100*O75/'Base-case'!H25,"")</f>
        <v>100</v>
      </c>
      <c r="P77" s="31">
        <f>IFERROR(100*P75/'Base-case'!H25,"")</f>
        <v>100</v>
      </c>
      <c r="Q77" s="31">
        <f>IFERROR(100*Q75/'Base-case'!I25,"")</f>
        <v>51.500534781788062</v>
      </c>
      <c r="R77" s="31">
        <f>IFERROR(100*R75/'Base-case'!I25,"")</f>
        <v>100</v>
      </c>
      <c r="S77" s="31">
        <f>IFERROR(100*S75/'Base-case'!I25,"")</f>
        <v>100</v>
      </c>
      <c r="T77" s="31">
        <f>IFERROR(100*T75/'Base-case'!J25,"")</f>
        <v>17.401223922963052</v>
      </c>
      <c r="U77" s="31">
        <f>IFERROR(100*U75/'Base-case'!J25,"")</f>
        <v>33.045156958200437</v>
      </c>
      <c r="V77" s="31">
        <f>IFERROR(100*V75/'Base-case'!J25,"")</f>
        <v>100</v>
      </c>
      <c r="W77" s="31">
        <f>IFERROR(100*W75/'Base-case'!K25,"")</f>
        <v>0.95387569140750006</v>
      </c>
      <c r="X77" s="31">
        <f>IFERROR(100*X75/'Base-case'!K25,"")</f>
        <v>100</v>
      </c>
      <c r="Y77" s="31">
        <f>IFERROR(100*Y75/'Base-case'!K25,"")</f>
        <v>100</v>
      </c>
      <c r="Z77" s="31" t="str">
        <f>IFERROR(100*Z75/'Base-case'!L25,"")</f>
        <v/>
      </c>
      <c r="AA77" s="31" t="str">
        <f>IFERROR(100*AA75/'Base-case'!L25,"")</f>
        <v/>
      </c>
      <c r="AB77" s="31" t="str">
        <f>IFERROR(100*AB75/'Base-case'!L25,"")</f>
        <v/>
      </c>
      <c r="AC77" s="31" t="str">
        <f>IFERROR(100*AC75/'Base-case'!M25,"")</f>
        <v/>
      </c>
      <c r="AD77" s="31" t="str">
        <f>IFERROR(100*AD75/'Base-case'!M25,"")</f>
        <v/>
      </c>
      <c r="AE77" s="31" t="str">
        <f>IFERROR(100*AE75/'Base-case'!M25,"")</f>
        <v/>
      </c>
      <c r="AF77" s="31" t="str">
        <f>IFERROR(100*AF75/'Base-case'!N25,"")</f>
        <v/>
      </c>
      <c r="AG77" s="31" t="str">
        <f>IFERROR(100*AG75/'Base-case'!N25,"")</f>
        <v/>
      </c>
      <c r="AH77" s="31" t="str">
        <f>IFERROR(100*AH75/'Base-case'!N25,"")</f>
        <v/>
      </c>
      <c r="AI77" s="31" t="str">
        <f>IFERROR(100*AI75/'Base-case'!O25,"")</f>
        <v/>
      </c>
      <c r="AJ77" s="31" t="str">
        <f>IFERROR(100*AJ75/'Base-case'!O25,"")</f>
        <v/>
      </c>
      <c r="AK77" s="31" t="str">
        <f>IFERROR(100*AK75/'Base-case'!O25,"")</f>
        <v/>
      </c>
      <c r="AL77" s="31" t="str">
        <f>IFERROR(100*AL75/'Base-case'!P25,"")</f>
        <v/>
      </c>
      <c r="AM77" s="31" t="str">
        <f>IFERROR(100*AM75/'Base-case'!P25,"")</f>
        <v/>
      </c>
      <c r="AN77" s="31" t="str">
        <f>IFERROR(100*AN75/'Base-case'!P25,"")</f>
        <v/>
      </c>
      <c r="AO77" s="31" t="str">
        <f>IFERROR(100*AO75/'Base-case'!Q25,"")</f>
        <v/>
      </c>
      <c r="AP77" s="31" t="str">
        <f>IFERROR(100*AP75/'Base-case'!Q25,"")</f>
        <v/>
      </c>
      <c r="AQ77" s="31" t="str">
        <f>IFERROR(100*AQ75/'Base-case'!Q25,"")</f>
        <v/>
      </c>
      <c r="AR77" s="31" t="str">
        <f>IFERROR(100*AR75/'Base-case'!R25,"")</f>
        <v/>
      </c>
      <c r="AS77" s="31" t="str">
        <f>IFERROR(100*AS75/'Base-case'!R25,"")</f>
        <v/>
      </c>
      <c r="AT77" s="31" t="str">
        <f>IFERROR(100*AT75/'Base-case'!R25,"")</f>
        <v/>
      </c>
      <c r="AU77" s="31" t="str">
        <f>IFERROR(100*AU75/'Base-case'!S25,"")</f>
        <v/>
      </c>
      <c r="AV77" s="31" t="str">
        <f>IFERROR(100*AV75/'Base-case'!S25,"")</f>
        <v/>
      </c>
      <c r="AW77" s="32" t="str">
        <f>IFERROR(100*AW75/'Base-case'!S25,"")</f>
        <v/>
      </c>
    </row>
    <row r="78" spans="1:49" ht="17.399999999999999" customHeight="1">
      <c r="A78" s="490"/>
      <c r="B78" s="496"/>
      <c r="C78" s="391" t="s">
        <v>164</v>
      </c>
      <c r="D78" s="16" t="s">
        <v>130</v>
      </c>
      <c r="E78" s="57">
        <f>'Base-case'!E27-E29</f>
        <v>0</v>
      </c>
      <c r="F78" s="31">
        <f>'Base-case'!E27-F29</f>
        <v>0</v>
      </c>
      <c r="G78" s="31">
        <f>'Base-case'!E27-G29</f>
        <v>0</v>
      </c>
      <c r="H78" s="31">
        <f>'Base-case'!F27-H29</f>
        <v>0</v>
      </c>
      <c r="I78" s="31">
        <f>'Base-case'!F27-I29</f>
        <v>0</v>
      </c>
      <c r="J78" s="31">
        <f>'Base-case'!F27-J29</f>
        <v>0</v>
      </c>
      <c r="K78" s="31">
        <f>'Base-case'!G27-K29</f>
        <v>0</v>
      </c>
      <c r="L78" s="31">
        <f>'Base-case'!G27-L29</f>
        <v>0</v>
      </c>
      <c r="M78" s="31">
        <f>'Base-case'!G27-M29</f>
        <v>0</v>
      </c>
      <c r="N78" s="31">
        <f>'Base-case'!H27-N29</f>
        <v>0</v>
      </c>
      <c r="O78" s="31">
        <f>'Base-case'!H27-O29</f>
        <v>0</v>
      </c>
      <c r="P78" s="31">
        <f>'Base-case'!H27-P29</f>
        <v>0</v>
      </c>
      <c r="Q78" s="31">
        <f>'Base-case'!I27-Q29</f>
        <v>0</v>
      </c>
      <c r="R78" s="31">
        <f>'Base-case'!I27-R29</f>
        <v>0</v>
      </c>
      <c r="S78" s="31">
        <f>'Base-case'!I27-S29</f>
        <v>0</v>
      </c>
      <c r="T78" s="31">
        <f>'Base-case'!J27-T29</f>
        <v>0</v>
      </c>
      <c r="U78" s="31">
        <f>'Base-case'!J27-U29</f>
        <v>0</v>
      </c>
      <c r="V78" s="31">
        <f>'Base-case'!J27-V29</f>
        <v>0</v>
      </c>
      <c r="W78" s="31">
        <f>'Base-case'!K27-W29</f>
        <v>0</v>
      </c>
      <c r="X78" s="31">
        <f>'Base-case'!K27-X29</f>
        <v>0</v>
      </c>
      <c r="Y78" s="31">
        <f>'Base-case'!K27-Y29</f>
        <v>0</v>
      </c>
      <c r="Z78" s="31">
        <f>'Base-case'!L27-Z29</f>
        <v>0</v>
      </c>
      <c r="AA78" s="31">
        <f>'Base-case'!L27-AA29</f>
        <v>0</v>
      </c>
      <c r="AB78" s="31">
        <f>'Base-case'!L27-AB29</f>
        <v>0</v>
      </c>
      <c r="AC78" s="31">
        <f>'Base-case'!M27-AC29</f>
        <v>0</v>
      </c>
      <c r="AD78" s="31">
        <f>'Base-case'!M27-AD29</f>
        <v>0</v>
      </c>
      <c r="AE78" s="31">
        <f>'Base-case'!M27-AE29</f>
        <v>0</v>
      </c>
      <c r="AF78" s="31">
        <f>'Base-case'!N27-AF29</f>
        <v>0</v>
      </c>
      <c r="AG78" s="31">
        <f>'Base-case'!N27-AG29</f>
        <v>0</v>
      </c>
      <c r="AH78" s="31">
        <f>'Base-case'!N27-AH29</f>
        <v>0</v>
      </c>
      <c r="AI78" s="31">
        <f>'Base-case'!O27-AI29</f>
        <v>0</v>
      </c>
      <c r="AJ78" s="31">
        <f>'Base-case'!O27-AJ29</f>
        <v>0</v>
      </c>
      <c r="AK78" s="31">
        <f>'Base-case'!O27-AK29</f>
        <v>0</v>
      </c>
      <c r="AL78" s="31">
        <f>'Base-case'!P27-AL29</f>
        <v>0</v>
      </c>
      <c r="AM78" s="31">
        <f>'Base-case'!P27-AM29</f>
        <v>0</v>
      </c>
      <c r="AN78" s="31">
        <f>'Base-case'!P27-AN29</f>
        <v>0</v>
      </c>
      <c r="AO78" s="31">
        <f>'Base-case'!Q27-AO29</f>
        <v>0</v>
      </c>
      <c r="AP78" s="31">
        <f>'Base-case'!Q27-AP29</f>
        <v>0</v>
      </c>
      <c r="AQ78" s="31">
        <f>'Base-case'!Q27-AQ29</f>
        <v>0</v>
      </c>
      <c r="AR78" s="31">
        <f>'Base-case'!R27-AR29</f>
        <v>0</v>
      </c>
      <c r="AS78" s="31">
        <f>'Base-case'!R27-AS29</f>
        <v>0</v>
      </c>
      <c r="AT78" s="31">
        <f>'Base-case'!R27-AT29</f>
        <v>0</v>
      </c>
      <c r="AU78" s="31">
        <f>'Base-case'!S27-AU29</f>
        <v>0</v>
      </c>
      <c r="AV78" s="31">
        <f>'Base-case'!S27-AV29</f>
        <v>0</v>
      </c>
      <c r="AW78" s="32">
        <f>'Base-case'!S27-AW29</f>
        <v>0</v>
      </c>
    </row>
    <row r="79" spans="1:49" ht="15.6">
      <c r="A79" s="490"/>
      <c r="B79" s="496"/>
      <c r="C79" s="391"/>
      <c r="D79" s="16" t="s">
        <v>131</v>
      </c>
      <c r="E79" s="57">
        <f>E78*$E$4</f>
        <v>0</v>
      </c>
      <c r="F79" s="31">
        <f>F78*$E$4</f>
        <v>0</v>
      </c>
      <c r="G79" s="31">
        <f>G78*$E$4</f>
        <v>0</v>
      </c>
      <c r="H79" s="31">
        <f>H78*$H$4</f>
        <v>0</v>
      </c>
      <c r="I79" s="31">
        <f>I78*$H$4</f>
        <v>0</v>
      </c>
      <c r="J79" s="31">
        <f>J78*$H$4</f>
        <v>0</v>
      </c>
      <c r="K79" s="31">
        <f>K78*$K$4</f>
        <v>0</v>
      </c>
      <c r="L79" s="31">
        <f>L78*$K$4</f>
        <v>0</v>
      </c>
      <c r="M79" s="31">
        <f>M78*$K$4</f>
        <v>0</v>
      </c>
      <c r="N79" s="31">
        <f>N78*$N$4</f>
        <v>0</v>
      </c>
      <c r="O79" s="31">
        <f>O78*$N$4</f>
        <v>0</v>
      </c>
      <c r="P79" s="31">
        <f>P78*$N$4</f>
        <v>0</v>
      </c>
      <c r="Q79" s="31">
        <f>Q78*$Q$4</f>
        <v>0</v>
      </c>
      <c r="R79" s="31">
        <f>R78*$Q$4</f>
        <v>0</v>
      </c>
      <c r="S79" s="31">
        <f>S78*$Q$4</f>
        <v>0</v>
      </c>
      <c r="T79" s="31">
        <f>T78*$T$4</f>
        <v>0</v>
      </c>
      <c r="U79" s="31">
        <f>U78*$T$4</f>
        <v>0</v>
      </c>
      <c r="V79" s="31">
        <f>V78*$T$4</f>
        <v>0</v>
      </c>
      <c r="W79" s="31">
        <f>W78*$W$4</f>
        <v>0</v>
      </c>
      <c r="X79" s="31">
        <f>X78*$W$4</f>
        <v>0</v>
      </c>
      <c r="Y79" s="31">
        <f>Y78*$W$4</f>
        <v>0</v>
      </c>
      <c r="Z79" s="31">
        <f>Z78*$Z$4</f>
        <v>0</v>
      </c>
      <c r="AA79" s="31">
        <f>AA78*$Z$4</f>
        <v>0</v>
      </c>
      <c r="AB79" s="31">
        <f>AB78*$Z$4</f>
        <v>0</v>
      </c>
      <c r="AC79" s="31">
        <f>AC78*$AC$4</f>
        <v>0</v>
      </c>
      <c r="AD79" s="31">
        <f>AD78*$AC$4</f>
        <v>0</v>
      </c>
      <c r="AE79" s="31">
        <f>AE78*$AC$4</f>
        <v>0</v>
      </c>
      <c r="AF79" s="31">
        <f>AF78*$AF$4</f>
        <v>0</v>
      </c>
      <c r="AG79" s="31">
        <f>AG78*$AF$4</f>
        <v>0</v>
      </c>
      <c r="AH79" s="31">
        <f>AH78*$AF$4</f>
        <v>0</v>
      </c>
      <c r="AI79" s="31">
        <f>AI78*$AI$4</f>
        <v>0</v>
      </c>
      <c r="AJ79" s="31">
        <f>AJ78*$AI$4</f>
        <v>0</v>
      </c>
      <c r="AK79" s="31">
        <f>AK78*$AI$4</f>
        <v>0</v>
      </c>
      <c r="AL79" s="31">
        <f>AL78*$AL$4</f>
        <v>0</v>
      </c>
      <c r="AM79" s="31">
        <f>AM78*$AL$4</f>
        <v>0</v>
      </c>
      <c r="AN79" s="31">
        <f>AN78*$AL$4</f>
        <v>0</v>
      </c>
      <c r="AO79" s="31">
        <f>AO78*$AO$4</f>
        <v>0</v>
      </c>
      <c r="AP79" s="31">
        <f>AP78*$AO$4</f>
        <v>0</v>
      </c>
      <c r="AQ79" s="31">
        <f>AQ78*$AO$4</f>
        <v>0</v>
      </c>
      <c r="AR79" s="31">
        <f>AR78*$AR$4</f>
        <v>0</v>
      </c>
      <c r="AS79" s="31">
        <f>AS78*$AR$4</f>
        <v>0</v>
      </c>
      <c r="AT79" s="31">
        <f>AT78*$AR$4</f>
        <v>0</v>
      </c>
      <c r="AU79" s="31">
        <f>AU78*$AU$4</f>
        <v>0</v>
      </c>
      <c r="AV79" s="31">
        <f>AV78*$AU$4</f>
        <v>0</v>
      </c>
      <c r="AW79" s="32">
        <f>AW78*$AU$4</f>
        <v>0</v>
      </c>
    </row>
    <row r="80" spans="1:49" ht="15.6">
      <c r="A80" s="490"/>
      <c r="B80" s="496"/>
      <c r="C80" s="391"/>
      <c r="D80" s="16" t="s">
        <v>21</v>
      </c>
      <c r="E80" s="57" t="str">
        <f>IFERROR(100*E78/'Base-case'!E27,"")</f>
        <v/>
      </c>
      <c r="F80" s="31" t="str">
        <f>IFERROR(100*F78/'Base-case'!E27,"")</f>
        <v/>
      </c>
      <c r="G80" s="31" t="str">
        <f>IFERROR(100*G78/'Base-case'!E27,"")</f>
        <v/>
      </c>
      <c r="H80" s="31" t="str">
        <f>IFERROR(100*H78/'Base-case'!F27,"")</f>
        <v/>
      </c>
      <c r="I80" s="31" t="str">
        <f>IFERROR(100*I78/'Base-case'!F27,"")</f>
        <v/>
      </c>
      <c r="J80" s="31" t="str">
        <f>IFERROR(100*J78/'Base-case'!F27,"")</f>
        <v/>
      </c>
      <c r="K80" s="31" t="str">
        <f>IFERROR(100*K78/'Base-case'!G27,"")</f>
        <v/>
      </c>
      <c r="L80" s="31" t="str">
        <f>IFERROR(100*L78/'Base-case'!G27,"")</f>
        <v/>
      </c>
      <c r="M80" s="31" t="str">
        <f>IFERROR(100*M78/'Base-case'!G27,"")</f>
        <v/>
      </c>
      <c r="N80" s="31" t="str">
        <f>IFERROR(100*N78/'Base-case'!H27,"")</f>
        <v/>
      </c>
      <c r="O80" s="31" t="str">
        <f>IFERROR(100*O78/'Base-case'!H27,"")</f>
        <v/>
      </c>
      <c r="P80" s="31" t="str">
        <f>IFERROR(100*P78/'Base-case'!H27,"")</f>
        <v/>
      </c>
      <c r="Q80" s="31" t="str">
        <f>IFERROR(100*Q78/'Base-case'!I27,"")</f>
        <v/>
      </c>
      <c r="R80" s="31" t="str">
        <f>IFERROR(100*R78/'Base-case'!I27,"")</f>
        <v/>
      </c>
      <c r="S80" s="31" t="str">
        <f>IFERROR(100*S78/'Base-case'!I27,"")</f>
        <v/>
      </c>
      <c r="T80" s="31" t="str">
        <f>IFERROR(100*T78/'Base-case'!J27,"")</f>
        <v/>
      </c>
      <c r="U80" s="31" t="str">
        <f>IFERROR(100*U78/'Base-case'!J27,"")</f>
        <v/>
      </c>
      <c r="V80" s="31" t="str">
        <f>IFERROR(100*V78/'Base-case'!J27,"")</f>
        <v/>
      </c>
      <c r="W80" s="31" t="str">
        <f>IFERROR(100*W78/'Base-case'!K27,"")</f>
        <v/>
      </c>
      <c r="X80" s="31" t="str">
        <f>IFERROR(100*X78/'Base-case'!K27,"")</f>
        <v/>
      </c>
      <c r="Y80" s="31" t="str">
        <f>IFERROR(100*Y78/'Base-case'!K27,"")</f>
        <v/>
      </c>
      <c r="Z80" s="31" t="str">
        <f>IFERROR(100*Z78/'Base-case'!L27,"")</f>
        <v/>
      </c>
      <c r="AA80" s="31" t="str">
        <f>IFERROR(100*AA78/'Base-case'!L27,"")</f>
        <v/>
      </c>
      <c r="AB80" s="31" t="str">
        <f>IFERROR(100*AB78/'Base-case'!L27,"")</f>
        <v/>
      </c>
      <c r="AC80" s="31" t="str">
        <f>IFERROR(100*AC78/'Base-case'!M27,"")</f>
        <v/>
      </c>
      <c r="AD80" s="31" t="str">
        <f>IFERROR(100*AD78/'Base-case'!M27,"")</f>
        <v/>
      </c>
      <c r="AE80" s="31" t="str">
        <f>IFERROR(100*AE78/'Base-case'!M27,"")</f>
        <v/>
      </c>
      <c r="AF80" s="31" t="str">
        <f>IFERROR(100*AF78/'Base-case'!N27,"")</f>
        <v/>
      </c>
      <c r="AG80" s="31" t="str">
        <f>IFERROR(100*AG78/'Base-case'!N27,"")</f>
        <v/>
      </c>
      <c r="AH80" s="31" t="str">
        <f>IFERROR(100*AH78/'Base-case'!N27,"")</f>
        <v/>
      </c>
      <c r="AI80" s="31" t="str">
        <f>IFERROR(100*AI78/'Base-case'!O27,"")</f>
        <v/>
      </c>
      <c r="AJ80" s="31" t="str">
        <f>IFERROR(100*AJ78/'Base-case'!O27,"")</f>
        <v/>
      </c>
      <c r="AK80" s="31" t="str">
        <f>IFERROR(100*AK78/'Base-case'!O27,"")</f>
        <v/>
      </c>
      <c r="AL80" s="31" t="str">
        <f>IFERROR(100*AL78/'Base-case'!P27,"")</f>
        <v/>
      </c>
      <c r="AM80" s="31" t="str">
        <f>IFERROR(100*AM78/'Base-case'!P27,"")</f>
        <v/>
      </c>
      <c r="AN80" s="31" t="str">
        <f>IFERROR(100*AN78/'Base-case'!P27,"")</f>
        <v/>
      </c>
      <c r="AO80" s="31" t="str">
        <f>IFERROR(100*AO78/'Base-case'!Q27,"")</f>
        <v/>
      </c>
      <c r="AP80" s="31" t="str">
        <f>IFERROR(100*AP78/'Base-case'!Q27,"")</f>
        <v/>
      </c>
      <c r="AQ80" s="31" t="str">
        <f>IFERROR(100*AQ78/'Base-case'!Q27,"")</f>
        <v/>
      </c>
      <c r="AR80" s="31" t="str">
        <f>IFERROR(100*AR78/'Base-case'!R27,"")</f>
        <v/>
      </c>
      <c r="AS80" s="31" t="str">
        <f>IFERROR(100*AS78/'Base-case'!R27,"")</f>
        <v/>
      </c>
      <c r="AT80" s="31" t="str">
        <f>IFERROR(100*AT78/'Base-case'!R27,"")</f>
        <v/>
      </c>
      <c r="AU80" s="31" t="str">
        <f>IFERROR(100*AU78/'Base-case'!S27,"")</f>
        <v/>
      </c>
      <c r="AV80" s="31" t="str">
        <f>IFERROR(100*AV78/'Base-case'!S27,"")</f>
        <v/>
      </c>
      <c r="AW80" s="32" t="str">
        <f>IFERROR(100*AW78/'Base-case'!S27,"")</f>
        <v/>
      </c>
    </row>
    <row r="81" spans="1:49" ht="53.25" customHeight="1">
      <c r="A81" s="490"/>
      <c r="B81" s="496"/>
      <c r="C81" s="391" t="s">
        <v>60</v>
      </c>
      <c r="D81" s="396"/>
      <c r="E81" s="57">
        <f>-('Base-case'!E29-E31)</f>
        <v>0</v>
      </c>
      <c r="F81" s="31">
        <f>-('Base-case'!E29-F31)</f>
        <v>0</v>
      </c>
      <c r="G81" s="31">
        <f>-('Base-case'!E29-G31)</f>
        <v>0</v>
      </c>
      <c r="H81" s="31">
        <f>-('Base-case'!F29-H31)</f>
        <v>0</v>
      </c>
      <c r="I81" s="31">
        <f>-('Base-case'!F29-I31)</f>
        <v>0</v>
      </c>
      <c r="J81" s="31">
        <f>-('Base-case'!F29-J31)</f>
        <v>0</v>
      </c>
      <c r="K81" s="31">
        <f>-('Base-case'!G29-K31)</f>
        <v>0</v>
      </c>
      <c r="L81" s="31">
        <f>-('Base-case'!G29-L31)</f>
        <v>0</v>
      </c>
      <c r="M81" s="31">
        <f>-('Base-case'!G29-M31)</f>
        <v>0</v>
      </c>
      <c r="N81" s="31">
        <f>-('Base-case'!H29-N31)</f>
        <v>0</v>
      </c>
      <c r="O81" s="31">
        <f>-('Base-case'!H29-O31)</f>
        <v>0</v>
      </c>
      <c r="P81" s="31">
        <f>-('Base-case'!H29-P31)</f>
        <v>0</v>
      </c>
      <c r="Q81" s="31">
        <f>-('Base-case'!I29-Q31)</f>
        <v>0</v>
      </c>
      <c r="R81" s="31">
        <f>-('Base-case'!I29-R31)</f>
        <v>0</v>
      </c>
      <c r="S81" s="31">
        <f>-('Base-case'!I29-S31)</f>
        <v>0</v>
      </c>
      <c r="T81" s="31">
        <f>-('Base-case'!J29-T31)</f>
        <v>0</v>
      </c>
      <c r="U81" s="31">
        <f>-('Base-case'!J29-U31)</f>
        <v>0</v>
      </c>
      <c r="V81" s="31">
        <f>-('Base-case'!J29-V31)</f>
        <v>0</v>
      </c>
      <c r="W81" s="31">
        <f>-('Base-case'!K29-W31)</f>
        <v>0</v>
      </c>
      <c r="X81" s="31">
        <f>-('Base-case'!K29-X31)</f>
        <v>0</v>
      </c>
      <c r="Y81" s="31">
        <f>-('Base-case'!K29-Y31)</f>
        <v>0</v>
      </c>
      <c r="Z81" s="31">
        <f>-('Base-case'!L29-Z31)</f>
        <v>0</v>
      </c>
      <c r="AA81" s="31">
        <f>-('Base-case'!L29-AA31)</f>
        <v>0</v>
      </c>
      <c r="AB81" s="31">
        <f>-('Base-case'!L29-AB31)</f>
        <v>0</v>
      </c>
      <c r="AC81" s="31">
        <f>-('Base-case'!M29-AC31)</f>
        <v>0</v>
      </c>
      <c r="AD81" s="31">
        <f>-('Base-case'!M29-AD31)</f>
        <v>0</v>
      </c>
      <c r="AE81" s="31">
        <f>-('Base-case'!M29-AE31)</f>
        <v>0</v>
      </c>
      <c r="AF81" s="31">
        <f>-('Base-case'!N29-AF31)</f>
        <v>0</v>
      </c>
      <c r="AG81" s="31">
        <f>-('Base-case'!N29-AG31)</f>
        <v>0</v>
      </c>
      <c r="AH81" s="31">
        <f>-('Base-case'!N29-AH31)</f>
        <v>0</v>
      </c>
      <c r="AI81" s="31">
        <f>-('Base-case'!O29-AI31)</f>
        <v>0</v>
      </c>
      <c r="AJ81" s="31">
        <f>-('Base-case'!O29-AJ31)</f>
        <v>0</v>
      </c>
      <c r="AK81" s="31">
        <f>-('Base-case'!O29-AK31)</f>
        <v>0</v>
      </c>
      <c r="AL81" s="31">
        <f>-('Base-case'!P29-AL31)</f>
        <v>0</v>
      </c>
      <c r="AM81" s="31">
        <f>-('Base-case'!P29-AM31)</f>
        <v>0</v>
      </c>
      <c r="AN81" s="31">
        <f>-('Base-case'!P29-AN31)</f>
        <v>0</v>
      </c>
      <c r="AO81" s="31">
        <f>-('Base-case'!Q29-AO31)</f>
        <v>0</v>
      </c>
      <c r="AP81" s="31">
        <f>-('Base-case'!Q29-AP31)</f>
        <v>0</v>
      </c>
      <c r="AQ81" s="31">
        <f>-('Base-case'!Q29-AQ31)</f>
        <v>0</v>
      </c>
      <c r="AR81" s="31">
        <f>-('Base-case'!R29-AR31)</f>
        <v>0</v>
      </c>
      <c r="AS81" s="31">
        <f>-('Base-case'!R29-AS31)</f>
        <v>0</v>
      </c>
      <c r="AT81" s="31">
        <f>-('Base-case'!R29-AT31)</f>
        <v>0</v>
      </c>
      <c r="AU81" s="31">
        <f>-('Base-case'!S29-AU31)</f>
        <v>0</v>
      </c>
      <c r="AV81" s="31">
        <f>-('Base-case'!S29-AV31)</f>
        <v>0</v>
      </c>
      <c r="AW81" s="32">
        <f>-('Base-case'!S29-AW31)</f>
        <v>0</v>
      </c>
    </row>
    <row r="82" spans="1:49" ht="53.25" customHeight="1">
      <c r="A82" s="490"/>
      <c r="B82" s="496"/>
      <c r="C82" s="391" t="s">
        <v>59</v>
      </c>
      <c r="D82" s="89" t="s">
        <v>22</v>
      </c>
      <c r="E82" s="57">
        <f>ABS('Base-case'!E30)-ABS(E32)</f>
        <v>0</v>
      </c>
      <c r="F82" s="31">
        <f>ABS('Base-case'!E30)-ABS(F32)</f>
        <v>0</v>
      </c>
      <c r="G82" s="31">
        <f>ABS('Base-case'!E30)-ABS(G32)</f>
        <v>0</v>
      </c>
      <c r="H82" s="31">
        <f>ABS('Base-case'!F30)-ABS(H32)</f>
        <v>0</v>
      </c>
      <c r="I82" s="31">
        <f>ABS('Base-case'!F30)-ABS(I32)</f>
        <v>0</v>
      </c>
      <c r="J82" s="31">
        <f>ABS('Base-case'!F30)-ABS(J32)</f>
        <v>0</v>
      </c>
      <c r="K82" s="31">
        <f>ABS('Base-case'!G30)-ABS(K32)</f>
        <v>0</v>
      </c>
      <c r="L82" s="31">
        <f>ABS('Base-case'!G30)-ABS(L32)</f>
        <v>0</v>
      </c>
      <c r="M82" s="31">
        <f>ABS('Base-case'!G30)-ABS(M32)</f>
        <v>0</v>
      </c>
      <c r="N82" s="31">
        <f>ABS('Base-case'!H30)-ABS(N32)</f>
        <v>0</v>
      </c>
      <c r="O82" s="31">
        <f>ABS('Base-case'!H30)-ABS(O32)</f>
        <v>0</v>
      </c>
      <c r="P82" s="31">
        <f>ABS('Base-case'!H30)-ABS(P32)</f>
        <v>0</v>
      </c>
      <c r="Q82" s="31">
        <f>ABS('Base-case'!I30)-ABS(Q32)</f>
        <v>0</v>
      </c>
      <c r="R82" s="31">
        <f>ABS('Base-case'!I30)-ABS(R32)</f>
        <v>0</v>
      </c>
      <c r="S82" s="31">
        <f>ABS('Base-case'!I30)-ABS(S32)</f>
        <v>0</v>
      </c>
      <c r="T82" s="31">
        <f>ABS('Base-case'!J30)-ABS(T32)</f>
        <v>0</v>
      </c>
      <c r="U82" s="31">
        <f>ABS('Base-case'!J30)-ABS(U32)</f>
        <v>0</v>
      </c>
      <c r="V82" s="31">
        <f>ABS('Base-case'!J30)-ABS(V32)</f>
        <v>0</v>
      </c>
      <c r="W82" s="31">
        <f>ABS('Base-case'!K30)-ABS(W32)</f>
        <v>0</v>
      </c>
      <c r="X82" s="31">
        <f>ABS('Base-case'!K30)-ABS(X32)</f>
        <v>0</v>
      </c>
      <c r="Y82" s="31">
        <f>ABS('Base-case'!K30)-ABS(Y32)</f>
        <v>0</v>
      </c>
      <c r="Z82" s="31">
        <f>ABS('Base-case'!L30)-ABS(Z32)</f>
        <v>0</v>
      </c>
      <c r="AA82" s="31">
        <f>ABS('Base-case'!L30)-ABS(AA32)</f>
        <v>0</v>
      </c>
      <c r="AB82" s="31">
        <f>ABS('Base-case'!L30)-ABS(AB32)</f>
        <v>0</v>
      </c>
      <c r="AC82" s="31">
        <f>ABS('Base-case'!M30)-ABS(AC32)</f>
        <v>0</v>
      </c>
      <c r="AD82" s="31">
        <f>ABS('Base-case'!M30)-ABS(AD32)</f>
        <v>0</v>
      </c>
      <c r="AE82" s="31">
        <f>ABS('Base-case'!M30)-ABS(AE32)</f>
        <v>0</v>
      </c>
      <c r="AF82" s="31">
        <f>ABS('Base-case'!N30)-ABS(AF32)</f>
        <v>0</v>
      </c>
      <c r="AG82" s="31">
        <f>ABS('Base-case'!N30)-ABS(AG32)</f>
        <v>0</v>
      </c>
      <c r="AH82" s="31">
        <f>ABS('Base-case'!N30)-ABS(AH32)</f>
        <v>0</v>
      </c>
      <c r="AI82" s="31">
        <f>ABS('Base-case'!O30)-ABS(AI32)</f>
        <v>0</v>
      </c>
      <c r="AJ82" s="31">
        <f>ABS('Base-case'!O30)-ABS(AJ32)</f>
        <v>0</v>
      </c>
      <c r="AK82" s="31">
        <f>ABS('Base-case'!O30)-ABS(AK32)</f>
        <v>0</v>
      </c>
      <c r="AL82" s="31">
        <f>ABS('Base-case'!P30)-ABS(AL32)</f>
        <v>0</v>
      </c>
      <c r="AM82" s="31">
        <f>ABS('Base-case'!P30)-ABS(AM32)</f>
        <v>0</v>
      </c>
      <c r="AN82" s="31">
        <f>ABS('Base-case'!P30)-ABS(AN32)</f>
        <v>0</v>
      </c>
      <c r="AO82" s="31">
        <f>ABS('Base-case'!Q30)-ABS(AO32)</f>
        <v>0</v>
      </c>
      <c r="AP82" s="31">
        <f>ABS('Base-case'!Q30)-ABS(AP32)</f>
        <v>0</v>
      </c>
      <c r="AQ82" s="31">
        <f>ABS('Base-case'!Q30)-ABS(AQ32)</f>
        <v>0</v>
      </c>
      <c r="AR82" s="31">
        <f>ABS('Base-case'!R30)-ABS(AR32)</f>
        <v>0</v>
      </c>
      <c r="AS82" s="31">
        <f>ABS('Base-case'!R30)-ABS(AS32)</f>
        <v>0</v>
      </c>
      <c r="AT82" s="31">
        <f>ABS('Base-case'!R30)-ABS(AT32)</f>
        <v>0</v>
      </c>
      <c r="AU82" s="31">
        <f>ABS('Base-case'!S30)-ABS(AU32)</f>
        <v>0</v>
      </c>
      <c r="AV82" s="31">
        <f>ABS('Base-case'!S30)-ABS(AV32)</f>
        <v>0</v>
      </c>
      <c r="AW82" s="32">
        <f>ABS('Base-case'!S30)-ABS(AW32)</f>
        <v>0</v>
      </c>
    </row>
    <row r="83" spans="1:49" ht="53.25" customHeight="1">
      <c r="A83" s="490"/>
      <c r="B83" s="496"/>
      <c r="C83" s="391"/>
      <c r="D83" s="89" t="s">
        <v>21</v>
      </c>
      <c r="E83" s="57" t="str">
        <f>IFERROR(100*E82/ABS('Base-case'!E30),"")</f>
        <v/>
      </c>
      <c r="F83" s="31" t="str">
        <f>IFERROR(100*F82/ABS('Base-case'!E30),"")</f>
        <v/>
      </c>
      <c r="G83" s="31" t="str">
        <f>IFERROR(100*G82/ABS('Base-case'!E30),"")</f>
        <v/>
      </c>
      <c r="H83" s="31" t="str">
        <f>IFERROR(100*H82/ABS('Base-case'!F30),"")</f>
        <v/>
      </c>
      <c r="I83" s="31" t="str">
        <f>IFERROR(100*I82/ABS('Base-case'!F30),"")</f>
        <v/>
      </c>
      <c r="J83" s="31" t="str">
        <f>IFERROR(100*J82/ABS('Base-case'!F30),"")</f>
        <v/>
      </c>
      <c r="K83" s="31" t="str">
        <f>IFERROR(100*K82/ABS('Base-case'!G30),"")</f>
        <v/>
      </c>
      <c r="L83" s="31" t="str">
        <f>IFERROR(100*L82/ABS('Base-case'!G30),"")</f>
        <v/>
      </c>
      <c r="M83" s="31" t="str">
        <f>IFERROR(100*M82/ABS('Base-case'!G30),"")</f>
        <v/>
      </c>
      <c r="N83" s="31" t="str">
        <f>IFERROR(100*N82/ABS('Base-case'!H30),"")</f>
        <v/>
      </c>
      <c r="O83" s="31" t="str">
        <f>IFERROR(100*O82/ABS('Base-case'!H30),"")</f>
        <v/>
      </c>
      <c r="P83" s="31" t="str">
        <f>IFERROR(100*P82/ABS('Base-case'!H30),"")</f>
        <v/>
      </c>
      <c r="Q83" s="31" t="str">
        <f>IFERROR(100*Q82/ABS('Base-case'!I30),"")</f>
        <v/>
      </c>
      <c r="R83" s="31" t="str">
        <f>IFERROR(100*R82/ABS('Base-case'!I30),"")</f>
        <v/>
      </c>
      <c r="S83" s="31" t="str">
        <f>IFERROR(100*S82/ABS('Base-case'!I30),"")</f>
        <v/>
      </c>
      <c r="T83" s="31" t="str">
        <f>IFERROR(100*T82/ABS('Base-case'!J30),"")</f>
        <v/>
      </c>
      <c r="U83" s="31" t="str">
        <f>IFERROR(100*U82/ABS('Base-case'!J30),"")</f>
        <v/>
      </c>
      <c r="V83" s="31" t="str">
        <f>IFERROR(100*V82/ABS('Base-case'!J30),"")</f>
        <v/>
      </c>
      <c r="W83" s="31" t="str">
        <f>IFERROR(100*W82/ABS('Base-case'!K30),"")</f>
        <v/>
      </c>
      <c r="X83" s="31" t="str">
        <f>IFERROR(100*X82/ABS('Base-case'!K30),"")</f>
        <v/>
      </c>
      <c r="Y83" s="31" t="str">
        <f>IFERROR(100*Y82/ABS('Base-case'!K30),"")</f>
        <v/>
      </c>
      <c r="Z83" s="31" t="str">
        <f>IFERROR(100*Z82/ABS('Base-case'!L30),"")</f>
        <v/>
      </c>
      <c r="AA83" s="31" t="str">
        <f>IFERROR(100*AA82/ABS('Base-case'!L30),"")</f>
        <v/>
      </c>
      <c r="AB83" s="31" t="str">
        <f>IFERROR(100*AB82/ABS('Base-case'!L30),"")</f>
        <v/>
      </c>
      <c r="AC83" s="31" t="str">
        <f>IFERROR(100*AC82/ABS('Base-case'!M30),"")</f>
        <v/>
      </c>
      <c r="AD83" s="31" t="str">
        <f>IFERROR(100*AD82/ABS('Base-case'!M30),"")</f>
        <v/>
      </c>
      <c r="AE83" s="31" t="str">
        <f>IFERROR(100*AE82/ABS('Base-case'!M30),"")</f>
        <v/>
      </c>
      <c r="AF83" s="31" t="str">
        <f>IFERROR(100*AF82/ABS('Base-case'!N30),"")</f>
        <v/>
      </c>
      <c r="AG83" s="31" t="str">
        <f>IFERROR(100*AG82/ABS('Base-case'!N30),"")</f>
        <v/>
      </c>
      <c r="AH83" s="31" t="str">
        <f>IFERROR(100*AH82/ABS('Base-case'!N30),"")</f>
        <v/>
      </c>
      <c r="AI83" s="31" t="str">
        <f>IFERROR(100*AI82/ABS('Base-case'!O30),"")</f>
        <v/>
      </c>
      <c r="AJ83" s="31" t="str">
        <f>IFERROR(100*AJ82/ABS('Base-case'!O30),"")</f>
        <v/>
      </c>
      <c r="AK83" s="31" t="str">
        <f>IFERROR(100*AK82/ABS('Base-case'!O30),"")</f>
        <v/>
      </c>
      <c r="AL83" s="31" t="str">
        <f>IFERROR(100*AL82/ABS('Base-case'!P30),"")</f>
        <v/>
      </c>
      <c r="AM83" s="31" t="str">
        <f>IFERROR(100*AM82/ABS('Base-case'!P30),"")</f>
        <v/>
      </c>
      <c r="AN83" s="31" t="str">
        <f>IFERROR(100*AN82/ABS('Base-case'!P30),"")</f>
        <v/>
      </c>
      <c r="AO83" s="31" t="str">
        <f>IFERROR(100*AO82/ABS('Base-case'!Q30),"")</f>
        <v/>
      </c>
      <c r="AP83" s="31" t="str">
        <f>IFERROR(100*AP82/ABS('Base-case'!Q30),"")</f>
        <v/>
      </c>
      <c r="AQ83" s="31" t="str">
        <f>IFERROR(100*AQ82/ABS('Base-case'!Q30),"")</f>
        <v/>
      </c>
      <c r="AR83" s="31" t="str">
        <f>IFERROR(100*AR82/ABS('Base-case'!R30),"")</f>
        <v/>
      </c>
      <c r="AS83" s="31" t="str">
        <f>IFERROR(100*AS82/ABS('Base-case'!R30),"")</f>
        <v/>
      </c>
      <c r="AT83" s="31" t="str">
        <f>IFERROR(100*AT82/ABS('Base-case'!R30),"")</f>
        <v/>
      </c>
      <c r="AU83" s="31" t="str">
        <f>IFERROR(100*AU82/ABS('Base-case'!S30),"")</f>
        <v/>
      </c>
      <c r="AV83" s="31" t="str">
        <f>IFERROR(100*AV82/ABS('Base-case'!S30),"")</f>
        <v/>
      </c>
      <c r="AW83" s="32" t="str">
        <f>IFERROR(100*AW82/ABS('Base-case'!S30),"")</f>
        <v/>
      </c>
    </row>
    <row r="84" spans="1:49" ht="31.2" customHeight="1">
      <c r="A84" s="490"/>
      <c r="B84" s="496"/>
      <c r="C84" s="391" t="s">
        <v>61</v>
      </c>
      <c r="D84" s="89" t="s">
        <v>22</v>
      </c>
      <c r="E84" s="57">
        <f>ABS('Base-case'!E31)-ABS(E33)</f>
        <v>0</v>
      </c>
      <c r="F84" s="31">
        <f>ABS('Base-case'!E31)-ABS(F33)</f>
        <v>0</v>
      </c>
      <c r="G84" s="31">
        <f>ABS('Base-case'!E31)-ABS(G33)</f>
        <v>0</v>
      </c>
      <c r="H84" s="31">
        <f>ABS('Base-case'!F31)-ABS(H33)</f>
        <v>0</v>
      </c>
      <c r="I84" s="31">
        <f>ABS('Base-case'!F31)-ABS(I33)</f>
        <v>0</v>
      </c>
      <c r="J84" s="31">
        <f>ABS('Base-case'!F31)-ABS(J33)</f>
        <v>0</v>
      </c>
      <c r="K84" s="31">
        <f>ABS('Base-case'!G31)-ABS(K33)</f>
        <v>0</v>
      </c>
      <c r="L84" s="31">
        <f>ABS('Base-case'!G31)-ABS(L33)</f>
        <v>0</v>
      </c>
      <c r="M84" s="31">
        <f>ABS('Base-case'!G31)-ABS(M33)</f>
        <v>0</v>
      </c>
      <c r="N84" s="31">
        <f>ABS('Base-case'!H31)-ABS(N33)</f>
        <v>0</v>
      </c>
      <c r="O84" s="31">
        <f>ABS('Base-case'!H31)-ABS(O33)</f>
        <v>0</v>
      </c>
      <c r="P84" s="31">
        <f>ABS('Base-case'!H31)-ABS(P33)</f>
        <v>0</v>
      </c>
      <c r="Q84" s="31">
        <f>ABS('Base-case'!I31)-ABS(Q33)</f>
        <v>0</v>
      </c>
      <c r="R84" s="31">
        <f>ABS('Base-case'!I31)-ABS(R33)</f>
        <v>0</v>
      </c>
      <c r="S84" s="31">
        <f>ABS('Base-case'!I31)-ABS(S33)</f>
        <v>0</v>
      </c>
      <c r="T84" s="31">
        <f>ABS('Base-case'!J31)-ABS(T33)</f>
        <v>0</v>
      </c>
      <c r="U84" s="31">
        <f>ABS('Base-case'!J31)-ABS(U33)</f>
        <v>0</v>
      </c>
      <c r="V84" s="31">
        <f>ABS('Base-case'!J31)-ABS(V33)</f>
        <v>0</v>
      </c>
      <c r="W84" s="31">
        <f>ABS('Base-case'!K31)-ABS(W33)</f>
        <v>0</v>
      </c>
      <c r="X84" s="31">
        <f>ABS('Base-case'!K31)-ABS(X33)</f>
        <v>0</v>
      </c>
      <c r="Y84" s="31">
        <f>ABS('Base-case'!K31)-ABS(Y33)</f>
        <v>0</v>
      </c>
      <c r="Z84" s="31">
        <f>ABS('Base-case'!L31)-ABS(Z33)</f>
        <v>0</v>
      </c>
      <c r="AA84" s="31">
        <f>ABS('Base-case'!L31)-ABS(AA33)</f>
        <v>0</v>
      </c>
      <c r="AB84" s="31">
        <f>ABS('Base-case'!L31)-ABS(AB33)</f>
        <v>0</v>
      </c>
      <c r="AC84" s="31">
        <f>ABS('Base-case'!M31)-ABS(AC33)</f>
        <v>0</v>
      </c>
      <c r="AD84" s="31">
        <f>ABS('Base-case'!M31)-ABS(AD33)</f>
        <v>0</v>
      </c>
      <c r="AE84" s="31">
        <f>ABS('Base-case'!M31)-ABS(AE33)</f>
        <v>0</v>
      </c>
      <c r="AF84" s="31">
        <f>ABS('Base-case'!N31)-ABS(AF33)</f>
        <v>0</v>
      </c>
      <c r="AG84" s="31">
        <f>ABS('Base-case'!N31)-ABS(AG33)</f>
        <v>0</v>
      </c>
      <c r="AH84" s="31">
        <f>ABS('Base-case'!N31)-ABS(AH33)</f>
        <v>0</v>
      </c>
      <c r="AI84" s="31">
        <f>ABS('Base-case'!O31)-ABS(AI33)</f>
        <v>0</v>
      </c>
      <c r="AJ84" s="31">
        <f>ABS('Base-case'!O31)-ABS(AJ33)</f>
        <v>0</v>
      </c>
      <c r="AK84" s="31">
        <f>ABS('Base-case'!O31)-ABS(AK33)</f>
        <v>0</v>
      </c>
      <c r="AL84" s="31">
        <f>ABS('Base-case'!P31)-ABS(AL33)</f>
        <v>0</v>
      </c>
      <c r="AM84" s="31">
        <f>ABS('Base-case'!P31)-ABS(AM33)</f>
        <v>0</v>
      </c>
      <c r="AN84" s="31">
        <f>ABS('Base-case'!P31)-ABS(AN33)</f>
        <v>0</v>
      </c>
      <c r="AO84" s="31">
        <f>ABS('Base-case'!Q31)-ABS(AO33)</f>
        <v>0</v>
      </c>
      <c r="AP84" s="31">
        <f>ABS('Base-case'!Q31)-ABS(AP33)</f>
        <v>0</v>
      </c>
      <c r="AQ84" s="31">
        <f>ABS('Base-case'!Q31)-ABS(AQ33)</f>
        <v>0</v>
      </c>
      <c r="AR84" s="31">
        <f>ABS('Base-case'!R31)-ABS(AR33)</f>
        <v>0</v>
      </c>
      <c r="AS84" s="31">
        <f>ABS('Base-case'!R31)-ABS(AS33)</f>
        <v>0</v>
      </c>
      <c r="AT84" s="31">
        <f>ABS('Base-case'!R31)-ABS(AT33)</f>
        <v>0</v>
      </c>
      <c r="AU84" s="31">
        <f>ABS('Base-case'!S31)-ABS(AU33)</f>
        <v>0</v>
      </c>
      <c r="AV84" s="31">
        <f>ABS('Base-case'!S31)-ABS(AV33)</f>
        <v>0</v>
      </c>
      <c r="AW84" s="32">
        <f>ABS('Base-case'!S31)-ABS(AW33)</f>
        <v>0</v>
      </c>
    </row>
    <row r="85" spans="1:49" ht="62.25" customHeight="1">
      <c r="A85" s="490"/>
      <c r="B85" s="496"/>
      <c r="C85" s="391"/>
      <c r="D85" s="89" t="s">
        <v>21</v>
      </c>
      <c r="E85" s="57" t="str">
        <f>IFERROR(100*E84/ABS('Base-case'!E31),"")</f>
        <v/>
      </c>
      <c r="F85" s="31" t="str">
        <f>IFERROR(100*F84/ABS('Base-case'!E31),"")</f>
        <v/>
      </c>
      <c r="G85" s="31" t="str">
        <f>IFERROR(100*G84/ABS('Base-case'!E31),"")</f>
        <v/>
      </c>
      <c r="H85" s="31" t="str">
        <f>IFERROR(100*H84/ABS('Base-case'!F31),"")</f>
        <v/>
      </c>
      <c r="I85" s="31" t="str">
        <f>IFERROR(100*I84/ABS('Base-case'!F31),"")</f>
        <v/>
      </c>
      <c r="J85" s="31" t="str">
        <f>IFERROR(100*J84/ABS('Base-case'!F31),"")</f>
        <v/>
      </c>
      <c r="K85" s="31" t="str">
        <f>IFERROR(100*K84/ABS('Base-case'!G31),"")</f>
        <v/>
      </c>
      <c r="L85" s="31" t="str">
        <f>IFERROR(100*L84/ABS('Base-case'!G31),"")</f>
        <v/>
      </c>
      <c r="M85" s="31" t="str">
        <f>IFERROR(100*M84/ABS('Base-case'!G31),"")</f>
        <v/>
      </c>
      <c r="N85" s="31" t="str">
        <f>IFERROR(100*N84/ABS('Base-case'!H31),"")</f>
        <v/>
      </c>
      <c r="O85" s="31" t="str">
        <f>IFERROR(100*O84/ABS('Base-case'!H31),"")</f>
        <v/>
      </c>
      <c r="P85" s="31" t="str">
        <f>IFERROR(100*P84/ABS('Base-case'!H31),"")</f>
        <v/>
      </c>
      <c r="Q85" s="31" t="str">
        <f>IFERROR(100*Q84/ABS('Base-case'!I31),"")</f>
        <v/>
      </c>
      <c r="R85" s="31" t="str">
        <f>IFERROR(100*R84/ABS('Base-case'!I31),"")</f>
        <v/>
      </c>
      <c r="S85" s="31" t="str">
        <f>IFERROR(100*S84/ABS('Base-case'!I31),"")</f>
        <v/>
      </c>
      <c r="T85" s="31" t="str">
        <f>IFERROR(100*T84/ABS('Base-case'!J31),"")</f>
        <v/>
      </c>
      <c r="U85" s="31" t="str">
        <f>IFERROR(100*U84/ABS('Base-case'!J31),"")</f>
        <v/>
      </c>
      <c r="V85" s="31" t="str">
        <f>IFERROR(100*V84/ABS('Base-case'!J31),"")</f>
        <v/>
      </c>
      <c r="W85" s="31" t="str">
        <f>IFERROR(100*W84/ABS('Base-case'!K31),"")</f>
        <v/>
      </c>
      <c r="X85" s="31" t="str">
        <f>IFERROR(100*X84/ABS('Base-case'!K31),"")</f>
        <v/>
      </c>
      <c r="Y85" s="31" t="str">
        <f>IFERROR(100*Y84/ABS('Base-case'!K31),"")</f>
        <v/>
      </c>
      <c r="Z85" s="31" t="str">
        <f>IFERROR(100*Z84/ABS('Base-case'!L31),"")</f>
        <v/>
      </c>
      <c r="AA85" s="31" t="str">
        <f>IFERROR(100*AA84/ABS('Base-case'!L31),"")</f>
        <v/>
      </c>
      <c r="AB85" s="31" t="str">
        <f>IFERROR(100*AB84/ABS('Base-case'!L31),"")</f>
        <v/>
      </c>
      <c r="AC85" s="31" t="str">
        <f>IFERROR(100*AC84/ABS('Base-case'!M31),"")</f>
        <v/>
      </c>
      <c r="AD85" s="31" t="str">
        <f>IFERROR(100*AD84/ABS('Base-case'!M31),"")</f>
        <v/>
      </c>
      <c r="AE85" s="31" t="str">
        <f>IFERROR(100*AE84/ABS('Base-case'!M31),"")</f>
        <v/>
      </c>
      <c r="AF85" s="31" t="str">
        <f>IFERROR(100*AF84/ABS('Base-case'!N31),"")</f>
        <v/>
      </c>
      <c r="AG85" s="31" t="str">
        <f>IFERROR(100*AG84/ABS('Base-case'!N31),"")</f>
        <v/>
      </c>
      <c r="AH85" s="31" t="str">
        <f>IFERROR(100*AH84/ABS('Base-case'!N31),"")</f>
        <v/>
      </c>
      <c r="AI85" s="31" t="str">
        <f>IFERROR(100*AI84/ABS('Base-case'!O31),"")</f>
        <v/>
      </c>
      <c r="AJ85" s="31" t="str">
        <f>IFERROR(100*AJ84/ABS('Base-case'!O31),"")</f>
        <v/>
      </c>
      <c r="AK85" s="31" t="str">
        <f>IFERROR(100*AK84/ABS('Base-case'!O31),"")</f>
        <v/>
      </c>
      <c r="AL85" s="31" t="str">
        <f>IFERROR(100*AL84/ABS('Base-case'!P31),"")</f>
        <v/>
      </c>
      <c r="AM85" s="31" t="str">
        <f>IFERROR(100*AM84/ABS('Base-case'!P31),"")</f>
        <v/>
      </c>
      <c r="AN85" s="31" t="str">
        <f>IFERROR(100*AN84/ABS('Base-case'!P31),"")</f>
        <v/>
      </c>
      <c r="AO85" s="31" t="str">
        <f>IFERROR(100*AO84/ABS('Base-case'!Q31),"")</f>
        <v/>
      </c>
      <c r="AP85" s="31" t="str">
        <f>IFERROR(100*AP84/ABS('Base-case'!Q31),"")</f>
        <v/>
      </c>
      <c r="AQ85" s="31" t="str">
        <f>IFERROR(100*AQ84/ABS('Base-case'!Q31),"")</f>
        <v/>
      </c>
      <c r="AR85" s="31" t="str">
        <f>IFERROR(100*AR84/ABS('Base-case'!R31),"")</f>
        <v/>
      </c>
      <c r="AS85" s="31" t="str">
        <f>IFERROR(100*AS84/ABS('Base-case'!R31),"")</f>
        <v/>
      </c>
      <c r="AT85" s="31" t="str">
        <f>IFERROR(100*AT84/ABS('Base-case'!R31),"")</f>
        <v/>
      </c>
      <c r="AU85" s="31" t="str">
        <f>IFERROR(100*AU84/ABS('Base-case'!S31),"")</f>
        <v/>
      </c>
      <c r="AV85" s="31" t="str">
        <f>IFERROR(100*AV84/ABS('Base-case'!S31),"")</f>
        <v/>
      </c>
      <c r="AW85" s="32" t="str">
        <f>IFERROR(100*AW84/ABS('Base-case'!S31),"")</f>
        <v/>
      </c>
    </row>
    <row r="86" spans="1:49" ht="53.25" customHeight="1">
      <c r="A86" s="490"/>
      <c r="B86" s="496"/>
      <c r="C86" s="391" t="s">
        <v>168</v>
      </c>
      <c r="D86" s="396"/>
      <c r="E86" s="57">
        <f>'Base-case'!E32-E34</f>
        <v>-69</v>
      </c>
      <c r="F86" s="31">
        <f>'Base-case'!E32-F34</f>
        <v>-47</v>
      </c>
      <c r="G86" s="31">
        <f>'Base-case'!E32-G34</f>
        <v>1</v>
      </c>
      <c r="H86" s="31">
        <f>'Base-case'!F32-H34</f>
        <v>-33</v>
      </c>
      <c r="I86" s="31">
        <f>'Base-case'!F32-I34</f>
        <v>-33</v>
      </c>
      <c r="J86" s="31">
        <f>'Base-case'!F32-J34</f>
        <v>-41</v>
      </c>
      <c r="K86" s="31">
        <f>'Base-case'!G32-K34</f>
        <v>6</v>
      </c>
      <c r="L86" s="31">
        <f>'Base-case'!G32-L34</f>
        <v>-126</v>
      </c>
      <c r="M86" s="31">
        <f>'Base-case'!G32-M34</f>
        <v>-79</v>
      </c>
      <c r="N86" s="31">
        <f>'Base-case'!H32-N34</f>
        <v>-57</v>
      </c>
      <c r="O86" s="31">
        <f>'Base-case'!H32-O34</f>
        <v>89</v>
      </c>
      <c r="P86" s="31">
        <f>'Base-case'!H32-P34</f>
        <v>89</v>
      </c>
      <c r="Q86" s="31">
        <f>'Base-case'!I32-Q34</f>
        <v>-12</v>
      </c>
      <c r="R86" s="31">
        <f>'Base-case'!I32-R34</f>
        <v>17</v>
      </c>
      <c r="S86" s="31">
        <f>'Base-case'!I32-S34</f>
        <v>17</v>
      </c>
      <c r="T86" s="31">
        <f>'Base-case'!J32-T34</f>
        <v>26</v>
      </c>
      <c r="U86" s="31">
        <f>'Base-case'!J32-U34</f>
        <v>13</v>
      </c>
      <c r="V86" s="31">
        <f>'Base-case'!J32-V34</f>
        <v>386</v>
      </c>
      <c r="W86" s="31">
        <f>'Base-case'!K32-W34</f>
        <v>6</v>
      </c>
      <c r="X86" s="31">
        <f>'Base-case'!K32-X34</f>
        <v>175</v>
      </c>
      <c r="Y86" s="31">
        <f>'Base-case'!K32-Y34</f>
        <v>175</v>
      </c>
      <c r="Z86" s="31">
        <f>'Base-case'!L32-Z34</f>
        <v>2</v>
      </c>
      <c r="AA86" s="31">
        <f>'Base-case'!L32-AA34</f>
        <v>2</v>
      </c>
      <c r="AB86" s="31">
        <f>'Base-case'!L32-AB34</f>
        <v>2</v>
      </c>
      <c r="AC86" s="31">
        <f>'Base-case'!M32-AC34</f>
        <v>-29</v>
      </c>
      <c r="AD86" s="31">
        <f>'Base-case'!M32-AD34</f>
        <v>5</v>
      </c>
      <c r="AE86" s="31">
        <f>'Base-case'!M32-AE34</f>
        <v>-18</v>
      </c>
      <c r="AF86" s="31">
        <f>'Base-case'!N32-AF34</f>
        <v>74</v>
      </c>
      <c r="AG86" s="31">
        <f>'Base-case'!N32-AG34</f>
        <v>74</v>
      </c>
      <c r="AH86" s="31">
        <f>'Base-case'!N32-AH34</f>
        <v>74</v>
      </c>
      <c r="AI86" s="31">
        <f>'Base-case'!O32-AI34</f>
        <v>0</v>
      </c>
      <c r="AJ86" s="31">
        <f>'Base-case'!O32-AJ34</f>
        <v>0</v>
      </c>
      <c r="AK86" s="31">
        <f>'Base-case'!O32-AK34</f>
        <v>0</v>
      </c>
      <c r="AL86" s="31">
        <f>'Base-case'!P32-AL34</f>
        <v>0</v>
      </c>
      <c r="AM86" s="31">
        <f>'Base-case'!P32-AM34</f>
        <v>0</v>
      </c>
      <c r="AN86" s="31">
        <f>'Base-case'!P32-AN34</f>
        <v>0</v>
      </c>
      <c r="AO86" s="31">
        <f>'Base-case'!Q32-AO34</f>
        <v>0</v>
      </c>
      <c r="AP86" s="31">
        <f>'Base-case'!Q32-AP34</f>
        <v>0</v>
      </c>
      <c r="AQ86" s="31">
        <f>'Base-case'!Q32-AQ34</f>
        <v>0</v>
      </c>
      <c r="AR86" s="31">
        <f>'Base-case'!R32-AR34</f>
        <v>0</v>
      </c>
      <c r="AS86" s="31">
        <f>'Base-case'!R32-AS34</f>
        <v>0</v>
      </c>
      <c r="AT86" s="31">
        <f>'Base-case'!R32-AT34</f>
        <v>0</v>
      </c>
      <c r="AU86" s="31">
        <f>'Base-case'!S32-AU34</f>
        <v>0</v>
      </c>
      <c r="AV86" s="31">
        <f>'Base-case'!S32-AV34</f>
        <v>0</v>
      </c>
      <c r="AW86" s="32">
        <f>'Base-case'!S32-AW34</f>
        <v>0</v>
      </c>
    </row>
    <row r="87" spans="1:49" ht="48" customHeight="1">
      <c r="A87" s="490"/>
      <c r="B87" s="496"/>
      <c r="C87" s="391" t="s">
        <v>170</v>
      </c>
      <c r="D87" s="396"/>
      <c r="E87" s="57">
        <f>-('Base-case'!E33-E35)</f>
        <v>1.5</v>
      </c>
      <c r="F87" s="31">
        <f>-('Base-case'!E33-F35)</f>
        <v>1.5</v>
      </c>
      <c r="G87" s="31">
        <f>-('Base-case'!E33-G35)</f>
        <v>0</v>
      </c>
      <c r="H87" s="31">
        <f>-('Base-case'!F33-H35)</f>
        <v>0</v>
      </c>
      <c r="I87" s="31">
        <f>-('Base-case'!F33-I35)</f>
        <v>0</v>
      </c>
      <c r="J87" s="31">
        <f>-('Base-case'!F33-J35)</f>
        <v>1</v>
      </c>
      <c r="K87" s="31">
        <f>-('Base-case'!G33-K35)</f>
        <v>0.5</v>
      </c>
      <c r="L87" s="31">
        <f>-('Base-case'!G33-L35)</f>
        <v>2</v>
      </c>
      <c r="M87" s="31">
        <f>-('Base-case'!G33-M35)</f>
        <v>1.5</v>
      </c>
      <c r="N87" s="31">
        <f>-('Base-case'!H33-N35)</f>
        <v>1</v>
      </c>
      <c r="O87" s="31">
        <f>-('Base-case'!H33-O35)</f>
        <v>-14</v>
      </c>
      <c r="P87" s="31">
        <f>-('Base-case'!H33-P35)</f>
        <v>-14</v>
      </c>
      <c r="Q87" s="31">
        <f>-('Base-case'!I33-Q35)</f>
        <v>-2</v>
      </c>
      <c r="R87" s="31">
        <f>-('Base-case'!I33-R35)</f>
        <v>-12</v>
      </c>
      <c r="S87" s="31">
        <f>-('Base-case'!I33-S35)</f>
        <v>-12</v>
      </c>
      <c r="T87" s="31">
        <f>-('Base-case'!J33-T35)</f>
        <v>0</v>
      </c>
      <c r="U87" s="31">
        <f>-('Base-case'!J33-U35)</f>
        <v>0</v>
      </c>
      <c r="V87" s="31">
        <f>-('Base-case'!J33-V35)</f>
        <v>-12</v>
      </c>
      <c r="W87" s="31">
        <f>-('Base-case'!K33-W35)</f>
        <v>0</v>
      </c>
      <c r="X87" s="31">
        <f>-('Base-case'!K33-X35)</f>
        <v>-12</v>
      </c>
      <c r="Y87" s="31">
        <f>-('Base-case'!K33-Y35)</f>
        <v>-12</v>
      </c>
      <c r="Z87" s="31">
        <f>-('Base-case'!L33-Z35)</f>
        <v>-2</v>
      </c>
      <c r="AA87" s="31">
        <f>-('Base-case'!L33-AA35)</f>
        <v>-19</v>
      </c>
      <c r="AB87" s="31">
        <f>-('Base-case'!L33-AB35)</f>
        <v>-19</v>
      </c>
      <c r="AC87" s="31">
        <f>-('Base-case'!M33-AC35)</f>
        <v>0</v>
      </c>
      <c r="AD87" s="31">
        <f>-('Base-case'!M33-AD35)</f>
        <v>0</v>
      </c>
      <c r="AE87" s="31">
        <f>-('Base-case'!M33-AE35)</f>
        <v>0</v>
      </c>
      <c r="AF87" s="31">
        <f>-('Base-case'!N33-AF35)</f>
        <v>1</v>
      </c>
      <c r="AG87" s="31">
        <f>-('Base-case'!N33-AG35)</f>
        <v>-15</v>
      </c>
      <c r="AH87" s="31">
        <f>-('Base-case'!N33-AH35)</f>
        <v>-15</v>
      </c>
      <c r="AI87" s="31">
        <f>-('Base-case'!O33-AI35)</f>
        <v>0</v>
      </c>
      <c r="AJ87" s="31">
        <f>-('Base-case'!O33-AJ35)</f>
        <v>0</v>
      </c>
      <c r="AK87" s="31">
        <f>-('Base-case'!O33-AK35)</f>
        <v>0</v>
      </c>
      <c r="AL87" s="31">
        <f>-('Base-case'!P33-AL35)</f>
        <v>0</v>
      </c>
      <c r="AM87" s="31">
        <f>-('Base-case'!P33-AM35)</f>
        <v>0</v>
      </c>
      <c r="AN87" s="31">
        <f>-('Base-case'!P33-AN35)</f>
        <v>0</v>
      </c>
      <c r="AO87" s="31">
        <f>-('Base-case'!Q33-AO35)</f>
        <v>0</v>
      </c>
      <c r="AP87" s="31">
        <f>-('Base-case'!Q33-AP35)</f>
        <v>0</v>
      </c>
      <c r="AQ87" s="31">
        <f>-('Base-case'!Q33-AQ35)</f>
        <v>0</v>
      </c>
      <c r="AR87" s="31">
        <f>-('Base-case'!R33-AR35)</f>
        <v>0</v>
      </c>
      <c r="AS87" s="31">
        <f>-('Base-case'!R33-AS35)</f>
        <v>0</v>
      </c>
      <c r="AT87" s="31">
        <f>-('Base-case'!R33-AT35)</f>
        <v>0</v>
      </c>
      <c r="AU87" s="31">
        <f>-('Base-case'!S33-AU35)</f>
        <v>0</v>
      </c>
      <c r="AV87" s="31">
        <f>-('Base-case'!S33-AV35)</f>
        <v>0</v>
      </c>
      <c r="AW87" s="32">
        <f>-('Base-case'!S33-AW35)</f>
        <v>0</v>
      </c>
    </row>
    <row r="88" spans="1:49" ht="48.75" customHeight="1">
      <c r="A88" s="490"/>
      <c r="B88" s="496"/>
      <c r="C88" s="391" t="s">
        <v>169</v>
      </c>
      <c r="D88" s="396"/>
      <c r="E88" s="57">
        <f>'Base-case'!E34-E36</f>
        <v>-2.5</v>
      </c>
      <c r="F88" s="31">
        <f>'Base-case'!E34-F36</f>
        <v>-2.5</v>
      </c>
      <c r="G88" s="31">
        <f>'Base-case'!E34-G36</f>
        <v>-2</v>
      </c>
      <c r="H88" s="31">
        <f>'Base-case'!F34-H36</f>
        <v>-1</v>
      </c>
      <c r="I88" s="31">
        <f>'Base-case'!F34-I36</f>
        <v>-1</v>
      </c>
      <c r="J88" s="31">
        <f>'Base-case'!F34-J36</f>
        <v>-1</v>
      </c>
      <c r="K88" s="31">
        <f>'Base-case'!G34-K36</f>
        <v>0</v>
      </c>
      <c r="L88" s="31">
        <f>'Base-case'!G34-L36</f>
        <v>-1</v>
      </c>
      <c r="M88" s="31">
        <f>'Base-case'!G34-M36</f>
        <v>-0.5</v>
      </c>
      <c r="N88" s="31">
        <f>'Base-case'!H34-N36</f>
        <v>-1.5</v>
      </c>
      <c r="O88" s="31">
        <f>'Base-case'!H34-O36</f>
        <v>30.5</v>
      </c>
      <c r="P88" s="31">
        <f>'Base-case'!H34-P36</f>
        <v>30.5</v>
      </c>
      <c r="Q88" s="31">
        <f>'Base-case'!I34-Q36</f>
        <v>0.5</v>
      </c>
      <c r="R88" s="31">
        <f>'Base-case'!I34-R36</f>
        <v>30.5</v>
      </c>
      <c r="S88" s="31">
        <f>'Base-case'!I34-S36</f>
        <v>30.5</v>
      </c>
      <c r="T88" s="31">
        <f>'Base-case'!J34-T36</f>
        <v>1</v>
      </c>
      <c r="U88" s="31">
        <f>'Base-case'!J34-U36</f>
        <v>1</v>
      </c>
      <c r="V88" s="31">
        <f>'Base-case'!J34-V36</f>
        <v>36.5</v>
      </c>
      <c r="W88" s="31">
        <f>'Base-case'!K34-W36</f>
        <v>0</v>
      </c>
      <c r="X88" s="31">
        <f>'Base-case'!K34-X36</f>
        <v>33</v>
      </c>
      <c r="Y88" s="31">
        <f>'Base-case'!K34-Y36</f>
        <v>33</v>
      </c>
      <c r="Z88" s="31">
        <f>'Base-case'!L34-Z36</f>
        <v>0</v>
      </c>
      <c r="AA88" s="31">
        <f>'Base-case'!L34-AA36</f>
        <v>27.5</v>
      </c>
      <c r="AB88" s="31">
        <f>'Base-case'!L34-AB36</f>
        <v>27.5</v>
      </c>
      <c r="AC88" s="31">
        <f>'Base-case'!M34-AC36</f>
        <v>1</v>
      </c>
      <c r="AD88" s="31">
        <f>'Base-case'!M34-AD36</f>
        <v>1</v>
      </c>
      <c r="AE88" s="31">
        <f>'Base-case'!M34-AE36</f>
        <v>0</v>
      </c>
      <c r="AF88" s="31">
        <f>'Base-case'!N34-AF36</f>
        <v>3</v>
      </c>
      <c r="AG88" s="31">
        <f>'Base-case'!N34-AG36</f>
        <v>29.5</v>
      </c>
      <c r="AH88" s="31">
        <f>'Base-case'!N34-AH36</f>
        <v>29.5</v>
      </c>
      <c r="AI88" s="31">
        <f>'Base-case'!O34-AI36</f>
        <v>0</v>
      </c>
      <c r="AJ88" s="31">
        <f>'Base-case'!O34-AJ36</f>
        <v>0</v>
      </c>
      <c r="AK88" s="31">
        <f>'Base-case'!O34-AK36</f>
        <v>0</v>
      </c>
      <c r="AL88" s="31">
        <f>'Base-case'!P34-AL36</f>
        <v>0</v>
      </c>
      <c r="AM88" s="31">
        <f>'Base-case'!P34-AM36</f>
        <v>0</v>
      </c>
      <c r="AN88" s="31">
        <f>'Base-case'!P34-AN36</f>
        <v>0</v>
      </c>
      <c r="AO88" s="31">
        <f>'Base-case'!Q34-AO36</f>
        <v>0</v>
      </c>
      <c r="AP88" s="31">
        <f>'Base-case'!Q34-AP36</f>
        <v>0</v>
      </c>
      <c r="AQ88" s="31">
        <f>'Base-case'!Q34-AQ36</f>
        <v>0</v>
      </c>
      <c r="AR88" s="31">
        <f>'Base-case'!R34-AR36</f>
        <v>0</v>
      </c>
      <c r="AS88" s="31">
        <f>'Base-case'!R34-AS36</f>
        <v>0</v>
      </c>
      <c r="AT88" s="31">
        <f>'Base-case'!R34-AT36</f>
        <v>0</v>
      </c>
      <c r="AU88" s="31">
        <f>'Base-case'!S34-AU36</f>
        <v>0</v>
      </c>
      <c r="AV88" s="31">
        <f>'Base-case'!S34-AV36</f>
        <v>0</v>
      </c>
      <c r="AW88" s="32">
        <f>'Base-case'!S34-AW36</f>
        <v>0</v>
      </c>
    </row>
    <row r="89" spans="1:49" ht="76.5" customHeight="1" thickBot="1">
      <c r="A89" s="490"/>
      <c r="B89" s="497"/>
      <c r="C89" s="499" t="s">
        <v>171</v>
      </c>
      <c r="D89" s="500"/>
      <c r="E89" s="67">
        <f>-('Base-case'!E35-E37)</f>
        <v>0</v>
      </c>
      <c r="F89" s="41">
        <f>-('Base-case'!E35-F37)</f>
        <v>0</v>
      </c>
      <c r="G89" s="41">
        <f>-('Base-case'!E35-G37)</f>
        <v>0</v>
      </c>
      <c r="H89" s="41">
        <f>-('Base-case'!F35-H37)</f>
        <v>0</v>
      </c>
      <c r="I89" s="41">
        <f>-('Base-case'!F35-I37)</f>
        <v>0</v>
      </c>
      <c r="J89" s="41">
        <f>-('Base-case'!F35-J37)</f>
        <v>0</v>
      </c>
      <c r="K89" s="41">
        <f>-('Base-case'!G35-K37)</f>
        <v>0</v>
      </c>
      <c r="L89" s="41">
        <f>-('Base-case'!G35-L37)</f>
        <v>0</v>
      </c>
      <c r="M89" s="41">
        <f>-('Base-case'!G35-M37)</f>
        <v>0</v>
      </c>
      <c r="N89" s="41">
        <f>-('Base-case'!H35-N37)</f>
        <v>0</v>
      </c>
      <c r="O89" s="41">
        <f>-('Base-case'!H35-O37)</f>
        <v>0</v>
      </c>
      <c r="P89" s="41">
        <f>-('Base-case'!H35-P37)</f>
        <v>0</v>
      </c>
      <c r="Q89" s="41">
        <f>-('Base-case'!I35-Q37)</f>
        <v>0</v>
      </c>
      <c r="R89" s="41">
        <f>-('Base-case'!I35-R37)</f>
        <v>0</v>
      </c>
      <c r="S89" s="41">
        <f>-('Base-case'!I35-S37)</f>
        <v>0</v>
      </c>
      <c r="T89" s="41">
        <f>-('Base-case'!J35-T37)</f>
        <v>0</v>
      </c>
      <c r="U89" s="41">
        <f>-('Base-case'!J35-U37)</f>
        <v>0</v>
      </c>
      <c r="V89" s="41">
        <f>-('Base-case'!J35-V37)</f>
        <v>0</v>
      </c>
      <c r="W89" s="41">
        <f>-('Base-case'!K35-W37)</f>
        <v>0</v>
      </c>
      <c r="X89" s="41">
        <f>-('Base-case'!K35-X37)</f>
        <v>0</v>
      </c>
      <c r="Y89" s="41">
        <f>-('Base-case'!K35-Y37)</f>
        <v>0</v>
      </c>
      <c r="Z89" s="41">
        <f>-('Base-case'!L35-Z37)</f>
        <v>0</v>
      </c>
      <c r="AA89" s="41">
        <f>-('Base-case'!L35-AA37)</f>
        <v>0</v>
      </c>
      <c r="AB89" s="41">
        <f>-('Base-case'!L35-AB37)</f>
        <v>0</v>
      </c>
      <c r="AC89" s="41">
        <f>-('Base-case'!M35-AC37)</f>
        <v>0</v>
      </c>
      <c r="AD89" s="41">
        <f>-('Base-case'!M35-AD37)</f>
        <v>0</v>
      </c>
      <c r="AE89" s="41">
        <f>-('Base-case'!M35-AE37)</f>
        <v>0</v>
      </c>
      <c r="AF89" s="41">
        <f>-('Base-case'!N35-AF37)</f>
        <v>0</v>
      </c>
      <c r="AG89" s="41">
        <f>-('Base-case'!N35-AG37)</f>
        <v>0</v>
      </c>
      <c r="AH89" s="41">
        <f>-('Base-case'!N35-AH37)</f>
        <v>0</v>
      </c>
      <c r="AI89" s="41">
        <f>-('Base-case'!O35-AI37)</f>
        <v>0</v>
      </c>
      <c r="AJ89" s="41">
        <f>-('Base-case'!O35-AJ37)</f>
        <v>0</v>
      </c>
      <c r="AK89" s="41">
        <f>-('Base-case'!O35-AK37)</f>
        <v>0</v>
      </c>
      <c r="AL89" s="41">
        <f>-('Base-case'!P35-AL37)</f>
        <v>0</v>
      </c>
      <c r="AM89" s="41">
        <f>-('Base-case'!P35-AM37)</f>
        <v>0</v>
      </c>
      <c r="AN89" s="41">
        <f>-('Base-case'!P35-AN37)</f>
        <v>0</v>
      </c>
      <c r="AO89" s="41">
        <f>-('Base-case'!Q35-AO37)</f>
        <v>0</v>
      </c>
      <c r="AP89" s="41">
        <f>-('Base-case'!Q35-AP37)</f>
        <v>0</v>
      </c>
      <c r="AQ89" s="105">
        <f>-('Base-case'!Q35-AQ37)</f>
        <v>0</v>
      </c>
      <c r="AR89" s="105">
        <f>-('Base-case'!R35-AR37)</f>
        <v>0</v>
      </c>
      <c r="AS89" s="105">
        <f>-('Base-case'!R35-AS37)</f>
        <v>0</v>
      </c>
      <c r="AT89" s="105">
        <f>-('Base-case'!R35-AT37)</f>
        <v>0</v>
      </c>
      <c r="AU89" s="105">
        <f>-('Base-case'!S35-AU37)</f>
        <v>0</v>
      </c>
      <c r="AV89" s="105">
        <f>-('Base-case'!S35-AV37)</f>
        <v>0</v>
      </c>
      <c r="AW89" s="106">
        <f>-('Base-case'!S35-AW37)</f>
        <v>0</v>
      </c>
    </row>
    <row r="90" spans="1:49" ht="33.75" customHeight="1">
      <c r="A90" s="490"/>
      <c r="B90" s="492" t="s">
        <v>166</v>
      </c>
      <c r="C90" s="399" t="s">
        <v>172</v>
      </c>
      <c r="D90" s="13" t="s">
        <v>179</v>
      </c>
      <c r="E90" s="65">
        <f>'Base-case'!E36-E38</f>
        <v>3.8802359843546297</v>
      </c>
      <c r="F90" s="103">
        <f>'Base-case'!E36-F38</f>
        <v>5.2636153846153864</v>
      </c>
      <c r="G90" s="103">
        <f>'Base-case'!E36-G38</f>
        <v>2.9397588005215143</v>
      </c>
      <c r="H90" s="103">
        <f>'Base-case'!F36-H38</f>
        <v>4.6456865401207939</v>
      </c>
      <c r="I90" s="103">
        <f>'Base-case'!F36-I38</f>
        <v>3.1681843830888701</v>
      </c>
      <c r="J90" s="103">
        <f>'Base-case'!F36-J38</f>
        <v>5.3801904227782575</v>
      </c>
      <c r="K90" s="103">
        <f>'Base-case'!G36-K38</f>
        <v>3.2285083226632505</v>
      </c>
      <c r="L90" s="103">
        <f>'Base-case'!G36-L38</f>
        <v>5.8055505761843778</v>
      </c>
      <c r="M90" s="103">
        <f>'Base-case'!G36-M38</f>
        <v>5.0494942381562078</v>
      </c>
      <c r="N90" s="103">
        <f>'Base-case'!H36-N38</f>
        <v>4.0751864244741878</v>
      </c>
      <c r="O90" s="103">
        <f>'Base-case'!H36-O38</f>
        <v>9.1911567877629068</v>
      </c>
      <c r="P90" s="103">
        <f>'Base-case'!H36-P38</f>
        <v>9.1911567877629068</v>
      </c>
      <c r="Q90" s="103">
        <f>'Base-case'!I36-Q38</f>
        <v>4.5347264883520291</v>
      </c>
      <c r="R90" s="103">
        <f>'Base-case'!I36-R38</f>
        <v>9.8078567730802426</v>
      </c>
      <c r="S90" s="103">
        <f>'Base-case'!I36-S38</f>
        <v>9.8078567730802426</v>
      </c>
      <c r="T90" s="103">
        <f>'Base-case'!J36-T38</f>
        <v>3.6439478260869578</v>
      </c>
      <c r="U90" s="103">
        <f>'Base-case'!J36-U38</f>
        <v>4.9209416149068321</v>
      </c>
      <c r="V90" s="103">
        <f>'Base-case'!J36-V38</f>
        <v>15.12616645962733</v>
      </c>
      <c r="W90" s="103">
        <f>'Base-case'!K36-W38</f>
        <v>1.6819876574307298</v>
      </c>
      <c r="X90" s="103">
        <f>'Base-case'!K36-X38</f>
        <v>8.4358698992443326</v>
      </c>
      <c r="Y90" s="103">
        <f>'Base-case'!K36-Y38</f>
        <v>8.4358698992443326</v>
      </c>
      <c r="Z90" s="103">
        <f>'Base-case'!L36-Z38</f>
        <v>3.0540533333333322</v>
      </c>
      <c r="AA90" s="103">
        <f>'Base-case'!L36-AA38</f>
        <v>12.108086666666667</v>
      </c>
      <c r="AB90" s="103">
        <f>'Base-case'!L36-AB38</f>
        <v>12.108086666666667</v>
      </c>
      <c r="AC90" s="103">
        <f>'Base-case'!M36-AC38</f>
        <v>5.6382005395683459</v>
      </c>
      <c r="AD90" s="103">
        <f>'Base-case'!M36-AD38</f>
        <v>4.4901415467625903</v>
      </c>
      <c r="AE90" s="103">
        <f>'Base-case'!M36-AE38</f>
        <v>3.9014449640287783</v>
      </c>
      <c r="AF90" s="103">
        <f>'Base-case'!N36-AF38</f>
        <v>7.1665774509803946</v>
      </c>
      <c r="AG90" s="103">
        <f>'Base-case'!N36-AG38</f>
        <v>26.89820392156863</v>
      </c>
      <c r="AH90" s="103">
        <f>'Base-case'!N36-AH38</f>
        <v>26.89820392156863</v>
      </c>
      <c r="AI90" s="103">
        <f>'Base-case'!O36-AI38</f>
        <v>0</v>
      </c>
      <c r="AJ90" s="103">
        <f>'Base-case'!O36-AJ38</f>
        <v>0</v>
      </c>
      <c r="AK90" s="103">
        <f>'Base-case'!O36-AK38</f>
        <v>0</v>
      </c>
      <c r="AL90" s="103">
        <f>'Base-case'!P36-AL38</f>
        <v>0</v>
      </c>
      <c r="AM90" s="103">
        <f>'Base-case'!P36-AM38</f>
        <v>0</v>
      </c>
      <c r="AN90" s="103">
        <f>'Base-case'!P36-AN38</f>
        <v>0</v>
      </c>
      <c r="AO90" s="103">
        <f>'Base-case'!Q36-AO38</f>
        <v>0</v>
      </c>
      <c r="AP90" s="108">
        <f>'Base-case'!Q36-AP38</f>
        <v>0</v>
      </c>
      <c r="AQ90" s="110">
        <f>'Base-case'!Q36-AQ38</f>
        <v>0</v>
      </c>
      <c r="AR90" s="103">
        <f>'Base-case'!R36-AR38</f>
        <v>0</v>
      </c>
      <c r="AS90" s="103">
        <f>'Base-case'!R36-AS38</f>
        <v>0</v>
      </c>
      <c r="AT90" s="103">
        <f>'Base-case'!R36-AT38</f>
        <v>0</v>
      </c>
      <c r="AU90" s="103">
        <f>'Base-case'!S36-AU38</f>
        <v>0</v>
      </c>
      <c r="AV90" s="103">
        <f>'Base-case'!S36-AV38</f>
        <v>0</v>
      </c>
      <c r="AW90" s="104">
        <f>'Base-case'!S36-AW38</f>
        <v>0</v>
      </c>
    </row>
    <row r="91" spans="1:49" ht="16.2" thickBot="1">
      <c r="A91" s="490"/>
      <c r="B91" s="493"/>
      <c r="C91" s="400"/>
      <c r="D91" s="14" t="s">
        <v>180</v>
      </c>
      <c r="E91" s="70">
        <f>E90*$E$4</f>
        <v>2976.141000000001</v>
      </c>
      <c r="F91" s="105">
        <f>F90*$E$4</f>
        <v>4037.1930000000011</v>
      </c>
      <c r="G91" s="105">
        <f>G90*$E$4</f>
        <v>2254.7950000000014</v>
      </c>
      <c r="H91" s="105">
        <f>H90*$H$4</f>
        <v>5384.3507</v>
      </c>
      <c r="I91" s="105">
        <f>I90*$H$4</f>
        <v>3671.9257000000002</v>
      </c>
      <c r="J91" s="105">
        <f>J90*$H$4</f>
        <v>6235.6407000000008</v>
      </c>
      <c r="K91" s="105">
        <f>K90*$K$4</f>
        <v>2521.4649999999988</v>
      </c>
      <c r="L91" s="105">
        <f>L90*$K$4</f>
        <v>4534.1349999999993</v>
      </c>
      <c r="M91" s="105">
        <f>M90*$K$4</f>
        <v>3943.6549999999984</v>
      </c>
      <c r="N91" s="105">
        <f>N90*$N$4</f>
        <v>4262.6450000000004</v>
      </c>
      <c r="O91" s="105">
        <f>O90*$N$4</f>
        <v>9613.9500000000007</v>
      </c>
      <c r="P91" s="105">
        <f>P90*$N$4</f>
        <v>9613.9500000000007</v>
      </c>
      <c r="Q91" s="105">
        <f>Q90*$Q$4</f>
        <v>10511.496000000003</v>
      </c>
      <c r="R91" s="105">
        <f>R90*$Q$4</f>
        <v>22734.612000000001</v>
      </c>
      <c r="S91" s="105">
        <f>S90*$Q$4</f>
        <v>22734.612000000001</v>
      </c>
      <c r="T91" s="105">
        <f>T90*$T$4</f>
        <v>2933.3780000000011</v>
      </c>
      <c r="U91" s="105">
        <f>U90*$T$4</f>
        <v>3961.3579999999997</v>
      </c>
      <c r="V91" s="105">
        <f>V90*$T$4</f>
        <v>12176.564</v>
      </c>
      <c r="W91" s="105">
        <f>W90*$W$4</f>
        <v>2670.9963999999986</v>
      </c>
      <c r="X91" s="105">
        <f>X90*$W$4</f>
        <v>13396.161400000001</v>
      </c>
      <c r="Y91" s="105">
        <f>Y90*$W$4</f>
        <v>13396.161400000001</v>
      </c>
      <c r="Z91" s="105">
        <f>Z90*$Z$4</f>
        <v>9162.1599999999962</v>
      </c>
      <c r="AA91" s="105">
        <f>AA90*$Z$4</f>
        <v>36324.26</v>
      </c>
      <c r="AB91" s="105">
        <f>AB90*$Z$4</f>
        <v>36324.26</v>
      </c>
      <c r="AC91" s="105">
        <f>AC90*$AC$4</f>
        <v>3134.8395000000005</v>
      </c>
      <c r="AD91" s="105">
        <f>AD90*$AC$4</f>
        <v>2496.5187000000001</v>
      </c>
      <c r="AE91" s="105">
        <f>AE90*$AC$4</f>
        <v>2169.2034000000008</v>
      </c>
      <c r="AF91" s="105">
        <f>AF90*$AF$4</f>
        <v>7309.9090000000024</v>
      </c>
      <c r="AG91" s="105">
        <f>AG90*$AF$4</f>
        <v>27436.168000000001</v>
      </c>
      <c r="AH91" s="105">
        <f>AH90*$AF$4</f>
        <v>27436.168000000001</v>
      </c>
      <c r="AI91" s="105">
        <f>AI90*$AI$4</f>
        <v>0</v>
      </c>
      <c r="AJ91" s="105">
        <f>AJ90*$AI$4</f>
        <v>0</v>
      </c>
      <c r="AK91" s="105">
        <f>AK90*$AI$4</f>
        <v>0</v>
      </c>
      <c r="AL91" s="105">
        <f>AL90*$AL$4</f>
        <v>0</v>
      </c>
      <c r="AM91" s="105">
        <f>AM90*$AL$4</f>
        <v>0</v>
      </c>
      <c r="AN91" s="105">
        <f>AN90*$AL$4</f>
        <v>0</v>
      </c>
      <c r="AO91" s="105">
        <f>AO90*$AO$4</f>
        <v>0</v>
      </c>
      <c r="AP91" s="111">
        <f>AP90*$AO$4</f>
        <v>0</v>
      </c>
      <c r="AQ91" s="112">
        <f>AQ90*$AO$4</f>
        <v>0</v>
      </c>
      <c r="AR91" s="105">
        <f>AR90*$AR$4</f>
        <v>0</v>
      </c>
      <c r="AS91" s="105">
        <f>AS90*$AR$4</f>
        <v>0</v>
      </c>
      <c r="AT91" s="105">
        <f>AT90*$AR$4</f>
        <v>0</v>
      </c>
      <c r="AU91" s="105">
        <f>AU90*$AU$4</f>
        <v>0</v>
      </c>
      <c r="AV91" s="105">
        <f>AV90*$AU$4</f>
        <v>0</v>
      </c>
      <c r="AW91" s="106">
        <f>AW90*$AU$4</f>
        <v>0</v>
      </c>
    </row>
    <row r="92" spans="1:49" ht="23.25" customHeight="1" thickBot="1">
      <c r="A92" s="490"/>
      <c r="B92" s="493"/>
      <c r="C92" s="400"/>
      <c r="D92" s="14" t="s">
        <v>21</v>
      </c>
      <c r="E92" s="113">
        <f>IFERROR(100*E90/'Base-case'!E36,"")</f>
        <v>44.698577125160078</v>
      </c>
      <c r="F92" s="103">
        <f>IFERROR(100*F90/'Base-case'!E36,"")</f>
        <v>60.634486968075912</v>
      </c>
      <c r="G92" s="103">
        <f>IFERROR(100*G90/'Base-case'!E36,"")</f>
        <v>33.864702045005714</v>
      </c>
      <c r="H92" s="103">
        <f>IFERROR(100*H90/'Base-case'!F36,"")</f>
        <v>43.490057365739553</v>
      </c>
      <c r="I92" s="103">
        <f>IFERROR(100*I90/'Base-case'!F36,"")</f>
        <v>29.65859176589916</v>
      </c>
      <c r="J92" s="103">
        <f>IFERROR(100*J90/'Base-case'!F36,"")</f>
        <v>50.366030532732644</v>
      </c>
      <c r="K92" s="103">
        <f>IFERROR(100*K90/'Base-case'!G36,"")</f>
        <v>28.454656539685164</v>
      </c>
      <c r="L92" s="103">
        <f>IFERROR(100*L90/'Base-case'!G36,"")</f>
        <v>51.167576837102814</v>
      </c>
      <c r="M92" s="103">
        <f>IFERROR(100*M90/'Base-case'!G36,"")</f>
        <v>44.504027831444063</v>
      </c>
      <c r="N92" s="103">
        <f>IFERROR(100*N90/'Base-case'!H36,"")</f>
        <v>44.338123247988598</v>
      </c>
      <c r="O92" s="103">
        <f>IFERROR(100*O90/'Base-case'!H36,"")</f>
        <v>100</v>
      </c>
      <c r="P92" s="103">
        <f>IFERROR(100*P90/'Base-case'!H36,"")</f>
        <v>100</v>
      </c>
      <c r="Q92" s="103">
        <f>IFERROR(100*Q90/'Base-case'!I36,"")</f>
        <v>46.235651613495769</v>
      </c>
      <c r="R92" s="103">
        <f>IFERROR(100*R90/'Base-case'!I36,"")</f>
        <v>100</v>
      </c>
      <c r="S92" s="103">
        <f>IFERROR(100*S90/'Base-case'!I36,"")</f>
        <v>100</v>
      </c>
      <c r="T92" s="103">
        <f>IFERROR(100*T90/'Base-case'!J36,"")</f>
        <v>24.090359152220618</v>
      </c>
      <c r="U92" s="103">
        <f>IFERROR(100*U90/'Base-case'!J36,"")</f>
        <v>32.532642213353455</v>
      </c>
      <c r="V92" s="103">
        <f>IFERROR(100*V90/'Base-case'!J36,"")</f>
        <v>100</v>
      </c>
      <c r="W92" s="103">
        <f>IFERROR(100*W90/'Base-case'!K36,"")</f>
        <v>19.93852059740038</v>
      </c>
      <c r="X92" s="103">
        <f>IFERROR(100*X90/'Base-case'!K36,"")</f>
        <v>100</v>
      </c>
      <c r="Y92" s="103">
        <f>IFERROR(100*Y90/'Base-case'!K36,"")</f>
        <v>100</v>
      </c>
      <c r="Z92" s="103">
        <f>IFERROR(100*Z90/'Base-case'!L36,"")</f>
        <v>25.22325299951051</v>
      </c>
      <c r="AA92" s="103">
        <f>IFERROR(100*AA90/'Base-case'!L36,"")</f>
        <v>100.00000000000001</v>
      </c>
      <c r="AB92" s="103">
        <f>IFERROR(100*AB90/'Base-case'!L36,"")</f>
        <v>100.00000000000001</v>
      </c>
      <c r="AC92" s="103">
        <f>IFERROR(100*AC90/'Base-case'!M36,"")</f>
        <v>41.643655210501727</v>
      </c>
      <c r="AD92" s="103">
        <f>IFERROR(100*AD90/'Base-case'!M36,"")</f>
        <v>33.164110624920347</v>
      </c>
      <c r="AE92" s="103">
        <f>IFERROR(100*AE90/'Base-case'!M36,"")</f>
        <v>28.816007476953153</v>
      </c>
      <c r="AF92" s="103">
        <f>IFERROR(100*AF90/'Base-case'!N36,"")</f>
        <v>26.643330803339598</v>
      </c>
      <c r="AG92" s="103">
        <f>IFERROR(100*AG90/'Base-case'!N36,"")</f>
        <v>100</v>
      </c>
      <c r="AH92" s="103">
        <f>IFERROR(100*AH90/'Base-case'!N36,"")</f>
        <v>100</v>
      </c>
      <c r="AI92" s="103" t="str">
        <f>IFERROR(100*AI90/'Base-case'!O36,"")</f>
        <v/>
      </c>
      <c r="AJ92" s="103" t="str">
        <f>IFERROR(100*AJ90/'Base-case'!O36,"")</f>
        <v/>
      </c>
      <c r="AK92" s="103" t="str">
        <f>IFERROR(100*AK90/'Base-case'!O36,"")</f>
        <v/>
      </c>
      <c r="AL92" s="103" t="str">
        <f>IFERROR(100*AL90/'Base-case'!P36,"")</f>
        <v/>
      </c>
      <c r="AM92" s="103" t="str">
        <f>IFERROR(100*AM90/'Base-case'!P36,"")</f>
        <v/>
      </c>
      <c r="AN92" s="103" t="str">
        <f>IFERROR(100*AN90/'Base-case'!P36,"")</f>
        <v/>
      </c>
      <c r="AO92" s="103" t="str">
        <f>IFERROR(100*AO90/'Base-case'!Q36,"")</f>
        <v/>
      </c>
      <c r="AP92" s="103" t="str">
        <f>IFERROR(100*AP90/'Base-case'!Q36,"")</f>
        <v/>
      </c>
      <c r="AQ92" s="103" t="str">
        <f>IFERROR(100*AQ90/'Base-case'!Q36,"")</f>
        <v/>
      </c>
      <c r="AR92" s="103" t="str">
        <f>IFERROR(100*AR90/'Base-case'!R36,"")</f>
        <v/>
      </c>
      <c r="AS92" s="103" t="str">
        <f>IFERROR(100*AS90/'Base-case'!R36,"")</f>
        <v/>
      </c>
      <c r="AT92" s="103" t="str">
        <f>IFERROR(100*AT90/'Base-case'!R36,"")</f>
        <v/>
      </c>
      <c r="AU92" s="103" t="str">
        <f>IFERROR(100*AU90/'Base-case'!S36,"")</f>
        <v/>
      </c>
      <c r="AV92" s="103" t="str">
        <f>IFERROR(100*AV90/'Base-case'!S36,"")</f>
        <v/>
      </c>
      <c r="AW92" s="104" t="str">
        <f>IFERROR(100*AW90/'Base-case'!S36,"")</f>
        <v/>
      </c>
    </row>
    <row r="93" spans="1:49" ht="15.6" customHeight="1">
      <c r="A93" s="490"/>
      <c r="B93" s="493"/>
      <c r="C93" s="400" t="s">
        <v>174</v>
      </c>
      <c r="D93" s="13" t="s">
        <v>179</v>
      </c>
      <c r="E93" s="114">
        <f>'Base-case'!E38-E40</f>
        <v>0.57930247718383299</v>
      </c>
      <c r="F93" s="31">
        <f>'Base-case'!E38-F40</f>
        <v>0.57930247718383299</v>
      </c>
      <c r="G93" s="31">
        <f>'Base-case'!E38-G40</f>
        <v>0.57930247718383299</v>
      </c>
      <c r="H93" s="31">
        <f>'Base-case'!F38-H40</f>
        <v>0.62088714408973256</v>
      </c>
      <c r="I93" s="31">
        <f>'Base-case'!F38-I40</f>
        <v>0.62088714408973256</v>
      </c>
      <c r="J93" s="31">
        <f>'Base-case'!F38-J40</f>
        <v>0.62088714408973256</v>
      </c>
      <c r="K93" s="31">
        <f>'Base-case'!G38-K40</f>
        <v>0.32879001280409748</v>
      </c>
      <c r="L93" s="31">
        <f>'Base-case'!G38-L40</f>
        <v>0.32879001280409748</v>
      </c>
      <c r="M93" s="31">
        <f>'Base-case'!G38-M40</f>
        <v>0.32879001280409748</v>
      </c>
      <c r="N93" s="31">
        <f>'Base-case'!H38-N40</f>
        <v>0.34260038240917789</v>
      </c>
      <c r="O93" s="31">
        <f>'Base-case'!H38-O40</f>
        <v>1.7905019120458892</v>
      </c>
      <c r="P93" s="31">
        <f>'Base-case'!H38-P40</f>
        <v>1.7905019120458892</v>
      </c>
      <c r="Q93" s="31">
        <f>'Base-case'!I38-Q40</f>
        <v>1.0386911130284731</v>
      </c>
      <c r="R93" s="31">
        <f>'Base-case'!I38-R40</f>
        <v>3.0195090595340814</v>
      </c>
      <c r="S93" s="31">
        <f>'Base-case'!I38-S40</f>
        <v>3.0195090595340814</v>
      </c>
      <c r="T93" s="31">
        <f>'Base-case'!J38-T40</f>
        <v>1.3209540372670807</v>
      </c>
      <c r="U93" s="31">
        <f>'Base-case'!J38-U40</f>
        <v>0.50954534161490672</v>
      </c>
      <c r="V93" s="31">
        <f>'Base-case'!J38-V40</f>
        <v>1.7765664596273292</v>
      </c>
      <c r="W93" s="31">
        <f>'Base-case'!K38-W40</f>
        <v>1.6169435768261964</v>
      </c>
      <c r="X93" s="31">
        <f>'Base-case'!K38-X40</f>
        <v>1.6169435768261964</v>
      </c>
      <c r="Y93" s="31">
        <f>'Base-case'!K38-Y40</f>
        <v>1.6169435768261964</v>
      </c>
      <c r="Z93" s="31">
        <f>'Base-case'!L38-Z40</f>
        <v>3.0540533333333322</v>
      </c>
      <c r="AA93" s="31">
        <f>'Base-case'!L38-AA40</f>
        <v>12.108086666666667</v>
      </c>
      <c r="AB93" s="31">
        <f>'Base-case'!L38-AB40</f>
        <v>12.108086666666667</v>
      </c>
      <c r="AC93" s="31">
        <f>'Base-case'!M38-AC40</f>
        <v>5.6382005395683459</v>
      </c>
      <c r="AD93" s="31">
        <f>'Base-case'!M38-AD40</f>
        <v>4.4901415467625903</v>
      </c>
      <c r="AE93" s="31">
        <f>'Base-case'!M38-AE40</f>
        <v>3.9014449640287783</v>
      </c>
      <c r="AF93" s="31">
        <f>'Base-case'!N38-AF40</f>
        <v>7.1665774509803946</v>
      </c>
      <c r="AG93" s="31">
        <f>'Base-case'!N38-AG40</f>
        <v>26.89820392156863</v>
      </c>
      <c r="AH93" s="31">
        <f>'Base-case'!N38-AH40</f>
        <v>26.89820392156863</v>
      </c>
      <c r="AI93" s="31">
        <f>'Base-case'!O38-AI40</f>
        <v>0</v>
      </c>
      <c r="AJ93" s="31">
        <f>'Base-case'!O38-AJ40</f>
        <v>0</v>
      </c>
      <c r="AK93" s="31">
        <f>'Base-case'!O38-AK40</f>
        <v>0</v>
      </c>
      <c r="AL93" s="31">
        <f>'Base-case'!P38-AL40</f>
        <v>0</v>
      </c>
      <c r="AM93" s="31">
        <f>'Base-case'!P38-AM40</f>
        <v>0</v>
      </c>
      <c r="AN93" s="31">
        <f>'Base-case'!P38-AN40</f>
        <v>0</v>
      </c>
      <c r="AO93" s="31">
        <f>'Base-case'!Q38-AO40</f>
        <v>0</v>
      </c>
      <c r="AP93" s="31">
        <f>'Base-case'!Q38-AP40</f>
        <v>0</v>
      </c>
      <c r="AQ93" s="31">
        <f>'Base-case'!Q38-AQ40</f>
        <v>0</v>
      </c>
      <c r="AR93" s="31">
        <f>'Base-case'!R38-AR40</f>
        <v>0</v>
      </c>
      <c r="AS93" s="31">
        <f>'Base-case'!R38-AS40</f>
        <v>0</v>
      </c>
      <c r="AT93" s="31">
        <f>'Base-case'!R38-AT40</f>
        <v>0</v>
      </c>
      <c r="AU93" s="31">
        <f>'Base-case'!S38-AU40</f>
        <v>0</v>
      </c>
      <c r="AV93" s="31">
        <f>'Base-case'!S38-AV40</f>
        <v>0</v>
      </c>
      <c r="AW93" s="32">
        <f>'Base-case'!S38-AW40</f>
        <v>0</v>
      </c>
    </row>
    <row r="94" spans="1:49" ht="15.6">
      <c r="A94" s="490"/>
      <c r="B94" s="493"/>
      <c r="C94" s="400"/>
      <c r="D94" s="14" t="s">
        <v>180</v>
      </c>
      <c r="E94" s="114">
        <f>E93*$E$4</f>
        <v>444.32499999999987</v>
      </c>
      <c r="F94" s="31">
        <f>F93*$E$4</f>
        <v>444.32499999999987</v>
      </c>
      <c r="G94" s="31">
        <f>G93*$E$4</f>
        <v>444.32499999999987</v>
      </c>
      <c r="H94" s="31">
        <f>H93*$H$4</f>
        <v>719.60820000000001</v>
      </c>
      <c r="I94" s="31">
        <f>I93*$H$4</f>
        <v>719.60820000000001</v>
      </c>
      <c r="J94" s="31">
        <f>J93*$H$4</f>
        <v>719.60820000000001</v>
      </c>
      <c r="K94" s="31">
        <f>K93*$K$4</f>
        <v>256.78500000000014</v>
      </c>
      <c r="L94" s="31">
        <f>L93*$K$4</f>
        <v>256.78500000000014</v>
      </c>
      <c r="M94" s="31">
        <f>M93*$K$4</f>
        <v>256.78500000000014</v>
      </c>
      <c r="N94" s="31">
        <f>N93*$N$4</f>
        <v>358.36000000000007</v>
      </c>
      <c r="O94" s="31">
        <f>O93*$N$4</f>
        <v>1872.865</v>
      </c>
      <c r="P94" s="31">
        <f>P93*$N$4</f>
        <v>1872.865</v>
      </c>
      <c r="Q94" s="31">
        <f>Q93*$Q$4</f>
        <v>2407.6860000000006</v>
      </c>
      <c r="R94" s="31">
        <f>R93*$Q$4</f>
        <v>6999.2220000000007</v>
      </c>
      <c r="S94" s="31">
        <f>S93*$Q$4</f>
        <v>6999.2220000000007</v>
      </c>
      <c r="T94" s="31">
        <f>T93*$T$4</f>
        <v>1063.3679999999999</v>
      </c>
      <c r="U94" s="31">
        <f>U93*$T$4</f>
        <v>410.18399999999991</v>
      </c>
      <c r="V94" s="31">
        <f>V93*$T$4</f>
        <v>1430.136</v>
      </c>
      <c r="W94" s="31">
        <f>W93*$W$4</f>
        <v>2567.7064</v>
      </c>
      <c r="X94" s="31">
        <f>X93*$W$4</f>
        <v>2567.7064</v>
      </c>
      <c r="Y94" s="31">
        <f>Y93*$W$4</f>
        <v>2567.7064</v>
      </c>
      <c r="Z94" s="31">
        <f>Z93*$Z$4</f>
        <v>9162.1599999999962</v>
      </c>
      <c r="AA94" s="31">
        <f>AA93*$Z$4</f>
        <v>36324.26</v>
      </c>
      <c r="AB94" s="31">
        <f>AB93*$Z$4</f>
        <v>36324.26</v>
      </c>
      <c r="AC94" s="31">
        <f>AC93*$AC$4</f>
        <v>3134.8395000000005</v>
      </c>
      <c r="AD94" s="31">
        <f>AD93*$AC$4</f>
        <v>2496.5187000000001</v>
      </c>
      <c r="AE94" s="31">
        <f>AE93*$AC$4</f>
        <v>2169.2034000000008</v>
      </c>
      <c r="AF94" s="31">
        <f>AF93*$AF$4</f>
        <v>7309.9090000000024</v>
      </c>
      <c r="AG94" s="31">
        <f>AG93*$AF$4</f>
        <v>27436.168000000001</v>
      </c>
      <c r="AH94" s="31">
        <f>AH93*$AF$4</f>
        <v>27436.168000000001</v>
      </c>
      <c r="AI94" s="31">
        <f>AI93*$AI$4</f>
        <v>0</v>
      </c>
      <c r="AJ94" s="31">
        <f>AJ93*$AI$4</f>
        <v>0</v>
      </c>
      <c r="AK94" s="31">
        <f>AK93*$AI$4</f>
        <v>0</v>
      </c>
      <c r="AL94" s="31">
        <f>AL93*$AL$4</f>
        <v>0</v>
      </c>
      <c r="AM94" s="31">
        <f>AM93*$AL$4</f>
        <v>0</v>
      </c>
      <c r="AN94" s="31">
        <f>AN93*$AL$4</f>
        <v>0</v>
      </c>
      <c r="AO94" s="31">
        <f>AO93*$AO$4</f>
        <v>0</v>
      </c>
      <c r="AP94" s="31">
        <f>AP93*$AO$4</f>
        <v>0</v>
      </c>
      <c r="AQ94" s="31">
        <f>AQ93*$AO$4</f>
        <v>0</v>
      </c>
      <c r="AR94" s="31">
        <f>AR93*$AR$4</f>
        <v>0</v>
      </c>
      <c r="AS94" s="31">
        <f>AS93*$AR$4</f>
        <v>0</v>
      </c>
      <c r="AT94" s="31">
        <f>AT93*$AR$4</f>
        <v>0</v>
      </c>
      <c r="AU94" s="31">
        <f>AU93*$AU$4</f>
        <v>0</v>
      </c>
      <c r="AV94" s="31">
        <f>AV93*$AU$4</f>
        <v>0</v>
      </c>
      <c r="AW94" s="32">
        <f>AW93*$AU$4</f>
        <v>0</v>
      </c>
    </row>
    <row r="95" spans="1:49" ht="21" customHeight="1" thickBot="1">
      <c r="A95" s="490"/>
      <c r="B95" s="493"/>
      <c r="C95" s="400"/>
      <c r="D95" s="14" t="s">
        <v>21</v>
      </c>
      <c r="E95" s="114">
        <f>IFERROR(100*E93/'Base-case'!E38,"")</f>
        <v>37.856535806408317</v>
      </c>
      <c r="F95" s="31">
        <f>IFERROR(100*F93/'Base-case'!E38,"")</f>
        <v>37.856535806408317</v>
      </c>
      <c r="G95" s="31">
        <f>IFERROR(100*G93/'Base-case'!E38,"")</f>
        <v>37.856535806408317</v>
      </c>
      <c r="H95" s="31">
        <f>IFERROR(100*H93/'Base-case'!F38,"")</f>
        <v>33.316081330868762</v>
      </c>
      <c r="I95" s="31">
        <f>IFERROR(100*I93/'Base-case'!F38,"")</f>
        <v>33.316081330868762</v>
      </c>
      <c r="J95" s="31">
        <f>IFERROR(100*J93/'Base-case'!F38,"")</f>
        <v>33.316081330868762</v>
      </c>
      <c r="K95" s="31">
        <f>IFERROR(100*K93/'Base-case'!G38,"")</f>
        <v>11.979823455233298</v>
      </c>
      <c r="L95" s="31">
        <f>IFERROR(100*L93/'Base-case'!G38,"")</f>
        <v>11.979823455233298</v>
      </c>
      <c r="M95" s="31">
        <f>IFERROR(100*M93/'Base-case'!G38,"")</f>
        <v>11.979823455233298</v>
      </c>
      <c r="N95" s="31">
        <f>IFERROR(100*N93/'Base-case'!H38,"")</f>
        <v>19.13432094678474</v>
      </c>
      <c r="O95" s="31">
        <f>IFERROR(100*O93/'Base-case'!H38,"")</f>
        <v>100</v>
      </c>
      <c r="P95" s="31">
        <f>IFERROR(100*P93/'Base-case'!H38,"")</f>
        <v>100</v>
      </c>
      <c r="Q95" s="31">
        <f>IFERROR(100*Q93/'Base-case'!I38,"")</f>
        <v>34.399337526370793</v>
      </c>
      <c r="R95" s="31">
        <f>IFERROR(100*R93/'Base-case'!I38,"")</f>
        <v>100</v>
      </c>
      <c r="S95" s="31">
        <f>IFERROR(100*S93/'Base-case'!I38,"")</f>
        <v>100</v>
      </c>
      <c r="T95" s="31">
        <f>IFERROR(100*T93/'Base-case'!J38,"")</f>
        <v>74.354327140915274</v>
      </c>
      <c r="U95" s="31">
        <f>IFERROR(100*U93/'Base-case'!J38,"")</f>
        <v>28.681468056184858</v>
      </c>
      <c r="V95" s="31">
        <f>IFERROR(100*V93/'Base-case'!J38,"")</f>
        <v>100</v>
      </c>
      <c r="W95" s="31">
        <f>IFERROR(100*W93/'Base-case'!K38,"")</f>
        <v>99.999999999999986</v>
      </c>
      <c r="X95" s="31">
        <f>IFERROR(100*X93/'Base-case'!K38,"")</f>
        <v>99.999999999999986</v>
      </c>
      <c r="Y95" s="31">
        <f>IFERROR(100*Y93/'Base-case'!K38,"")</f>
        <v>99.999999999999986</v>
      </c>
      <c r="Z95" s="31">
        <f>IFERROR(100*Z93/'Base-case'!L38,"")</f>
        <v>25.22325299951051</v>
      </c>
      <c r="AA95" s="31">
        <f>IFERROR(100*AA93/'Base-case'!L38,"")</f>
        <v>100.00000000000001</v>
      </c>
      <c r="AB95" s="31">
        <f>IFERROR(100*AB93/'Base-case'!L38,"")</f>
        <v>100.00000000000001</v>
      </c>
      <c r="AC95" s="31">
        <f>IFERROR(100*AC93/'Base-case'!M38,"")</f>
        <v>41.643655210501727</v>
      </c>
      <c r="AD95" s="31">
        <f>IFERROR(100*AD93/'Base-case'!M38,"")</f>
        <v>33.164110624920347</v>
      </c>
      <c r="AE95" s="31">
        <f>IFERROR(100*AE93/'Base-case'!M38,"")</f>
        <v>28.816007476953153</v>
      </c>
      <c r="AF95" s="31">
        <f>IFERROR(100*AF93/'Base-case'!N38,"")</f>
        <v>26.643330803339598</v>
      </c>
      <c r="AG95" s="31">
        <f>IFERROR(100*AG93/'Base-case'!N38,"")</f>
        <v>100</v>
      </c>
      <c r="AH95" s="31">
        <f>IFERROR(100*AH93/'Base-case'!N38,"")</f>
        <v>100</v>
      </c>
      <c r="AI95" s="31" t="str">
        <f>IFERROR(100*AI93/'Base-case'!O38,"")</f>
        <v/>
      </c>
      <c r="AJ95" s="31" t="str">
        <f>IFERROR(100*AJ93/'Base-case'!O38,"")</f>
        <v/>
      </c>
      <c r="AK95" s="31" t="str">
        <f>IFERROR(100*AK93/'Base-case'!O38,"")</f>
        <v/>
      </c>
      <c r="AL95" s="31" t="str">
        <f>IFERROR(100*AL93/'Base-case'!P38,"")</f>
        <v/>
      </c>
      <c r="AM95" s="31" t="str">
        <f>IFERROR(100*AM93/'Base-case'!P38,"")</f>
        <v/>
      </c>
      <c r="AN95" s="31" t="str">
        <f>IFERROR(100*AN93/'Base-case'!P38,"")</f>
        <v/>
      </c>
      <c r="AO95" s="31" t="str">
        <f>IFERROR(100*AO93/'Base-case'!Q38,"")</f>
        <v/>
      </c>
      <c r="AP95" s="31" t="str">
        <f>IFERROR(100*AP93/'Base-case'!Q38,"")</f>
        <v/>
      </c>
      <c r="AQ95" s="31" t="str">
        <f>IFERROR(100*AQ93/'Base-case'!Q38,"")</f>
        <v/>
      </c>
      <c r="AR95" s="31" t="str">
        <f>IFERROR(100*AR93/'Base-case'!R38,"")</f>
        <v/>
      </c>
      <c r="AS95" s="31" t="str">
        <f>IFERROR(100*AS93/'Base-case'!R38,"")</f>
        <v/>
      </c>
      <c r="AT95" s="31" t="str">
        <f>IFERROR(100*AT93/'Base-case'!R38,"")</f>
        <v/>
      </c>
      <c r="AU95" s="31" t="str">
        <f>IFERROR(100*AU93/'Base-case'!S38,"")</f>
        <v/>
      </c>
      <c r="AV95" s="31" t="str">
        <f>IFERROR(100*AV93/'Base-case'!S38,"")</f>
        <v/>
      </c>
      <c r="AW95" s="32" t="str">
        <f>IFERROR(100*AW93/'Base-case'!S38,"")</f>
        <v/>
      </c>
    </row>
    <row r="96" spans="1:49" ht="15.6" customHeight="1">
      <c r="A96" s="490"/>
      <c r="B96" s="493"/>
      <c r="C96" s="400" t="s">
        <v>175</v>
      </c>
      <c r="D96" s="13" t="s">
        <v>179</v>
      </c>
      <c r="E96" s="114">
        <f>'Base-case'!E40-E42</f>
        <v>3.3009335071707957</v>
      </c>
      <c r="F96" s="31">
        <f>'Base-case'!E40-F42</f>
        <v>4.6843129074315524</v>
      </c>
      <c r="G96" s="31">
        <f>'Base-case'!E40-G42</f>
        <v>2.3604563233376794</v>
      </c>
      <c r="H96" s="31">
        <f>'Base-case'!F40-H42</f>
        <v>4.024799396031062</v>
      </c>
      <c r="I96" s="31">
        <f>'Base-case'!F40-I42</f>
        <v>2.5472972389991373</v>
      </c>
      <c r="J96" s="31">
        <f>'Base-case'!F40-J42</f>
        <v>4.7593032786885248</v>
      </c>
      <c r="K96" s="31">
        <f>'Base-case'!G40-K42</f>
        <v>2.8997183098591544</v>
      </c>
      <c r="L96" s="31">
        <f>'Base-case'!G40-L42</f>
        <v>5.4767605633802816</v>
      </c>
      <c r="M96" s="31">
        <f>'Base-case'!G40-M42</f>
        <v>4.7207042253521125</v>
      </c>
      <c r="N96" s="31">
        <f>'Base-case'!H40-N42</f>
        <v>3.7325860420650097</v>
      </c>
      <c r="O96" s="31">
        <f>'Base-case'!H40-O42</f>
        <v>7.4006548757170174</v>
      </c>
      <c r="P96" s="31">
        <f>'Base-case'!H40-P42</f>
        <v>7.4006548757170174</v>
      </c>
      <c r="Q96" s="31">
        <f>'Base-case'!I40-Q42</f>
        <v>3.496035375323554</v>
      </c>
      <c r="R96" s="31">
        <f>'Base-case'!I40-R42</f>
        <v>6.7883477135461598</v>
      </c>
      <c r="S96" s="31">
        <f>'Base-case'!I40-S42</f>
        <v>6.7883477135461598</v>
      </c>
      <c r="T96" s="31">
        <f>'Base-case'!J40-T42</f>
        <v>2.3229937888198773</v>
      </c>
      <c r="U96" s="31">
        <f>'Base-case'!J40-U42</f>
        <v>4.4113962732919259</v>
      </c>
      <c r="V96" s="31">
        <f>'Base-case'!J40-V42</f>
        <v>13.349600000000001</v>
      </c>
      <c r="W96" s="31">
        <f>'Base-case'!K40-W42</f>
        <v>6.504408060453315E-2</v>
      </c>
      <c r="X96" s="31">
        <f>'Base-case'!K40-X42</f>
        <v>6.818926322418136</v>
      </c>
      <c r="Y96" s="31">
        <f>'Base-case'!K40-Y42</f>
        <v>6.818926322418136</v>
      </c>
      <c r="Z96" s="31">
        <f>'Base-case'!L40-Z42</f>
        <v>0</v>
      </c>
      <c r="AA96" s="31">
        <f>'Base-case'!L40-AA42</f>
        <v>0</v>
      </c>
      <c r="AB96" s="31">
        <f>'Base-case'!L40-AB42</f>
        <v>0</v>
      </c>
      <c r="AC96" s="31">
        <f>'Base-case'!M40-AC42</f>
        <v>0</v>
      </c>
      <c r="AD96" s="31">
        <f>'Base-case'!M40-AD42</f>
        <v>0</v>
      </c>
      <c r="AE96" s="31">
        <f>'Base-case'!M40-AE42</f>
        <v>0</v>
      </c>
      <c r="AF96" s="31">
        <f>'Base-case'!N40-AF42</f>
        <v>0</v>
      </c>
      <c r="AG96" s="31">
        <f>'Base-case'!N40-AG42</f>
        <v>0</v>
      </c>
      <c r="AH96" s="31">
        <f>'Base-case'!N40-AH42</f>
        <v>0</v>
      </c>
      <c r="AI96" s="31">
        <f>'Base-case'!O40-AI42</f>
        <v>0</v>
      </c>
      <c r="AJ96" s="31">
        <f>'Base-case'!O40-AJ42</f>
        <v>0</v>
      </c>
      <c r="AK96" s="31">
        <f>'Base-case'!O40-AK42</f>
        <v>0</v>
      </c>
      <c r="AL96" s="31">
        <f>'Base-case'!P40-AL42</f>
        <v>0</v>
      </c>
      <c r="AM96" s="31">
        <f>'Base-case'!P40-AM42</f>
        <v>0</v>
      </c>
      <c r="AN96" s="31">
        <f>'Base-case'!P40-AN42</f>
        <v>0</v>
      </c>
      <c r="AO96" s="31">
        <f>'Base-case'!Q40-AO42</f>
        <v>0</v>
      </c>
      <c r="AP96" s="31">
        <f>'Base-case'!Q40-AP42</f>
        <v>0</v>
      </c>
      <c r="AQ96" s="31">
        <f>'Base-case'!Q40-AQ42</f>
        <v>0</v>
      </c>
      <c r="AR96" s="31">
        <f>'Base-case'!R40-AR42</f>
        <v>0</v>
      </c>
      <c r="AS96" s="31">
        <f>'Base-case'!R40-AS42</f>
        <v>0</v>
      </c>
      <c r="AT96" s="31">
        <f>'Base-case'!R40-AT42</f>
        <v>0</v>
      </c>
      <c r="AU96" s="31">
        <f>'Base-case'!S40-AU42</f>
        <v>0</v>
      </c>
      <c r="AV96" s="31">
        <f>'Base-case'!S40-AV42</f>
        <v>0</v>
      </c>
      <c r="AW96" s="32">
        <f>'Base-case'!S40-AW42</f>
        <v>0</v>
      </c>
    </row>
    <row r="97" spans="1:49" ht="15.6">
      <c r="A97" s="490"/>
      <c r="B97" s="493"/>
      <c r="C97" s="400"/>
      <c r="D97" s="14" t="s">
        <v>180</v>
      </c>
      <c r="E97" s="114">
        <f>E96*$E$4</f>
        <v>2531.8160000000003</v>
      </c>
      <c r="F97" s="31">
        <f>F96*$E$4</f>
        <v>3592.8680000000008</v>
      </c>
      <c r="G97" s="31">
        <f>G96*$E$4</f>
        <v>1810.47</v>
      </c>
      <c r="H97" s="31">
        <f>H96*$H$4</f>
        <v>4664.7425000000012</v>
      </c>
      <c r="I97" s="31">
        <f>I96*$H$4</f>
        <v>2952.3175000000001</v>
      </c>
      <c r="J97" s="31">
        <f>J96*$H$4</f>
        <v>5516.0325000000003</v>
      </c>
      <c r="K97" s="31">
        <f>K96*$K$4</f>
        <v>2264.6799999999994</v>
      </c>
      <c r="L97" s="31">
        <f>L96*$K$4</f>
        <v>4277.3500000000004</v>
      </c>
      <c r="M97" s="31">
        <f>M96*$K$4</f>
        <v>3686.87</v>
      </c>
      <c r="N97" s="31">
        <f>N96*$N$4</f>
        <v>3904.2850000000003</v>
      </c>
      <c r="O97" s="31">
        <f>O96*$N$4</f>
        <v>7741.085</v>
      </c>
      <c r="P97" s="31">
        <f>P96*$N$4</f>
        <v>7741.085</v>
      </c>
      <c r="Q97" s="31">
        <f>Q96*$Q$4</f>
        <v>8103.8099999999986</v>
      </c>
      <c r="R97" s="31">
        <f>R96*$Q$4</f>
        <v>15735.39</v>
      </c>
      <c r="S97" s="31">
        <f>S96*$Q$4</f>
        <v>15735.39</v>
      </c>
      <c r="T97" s="31">
        <f>T96*$T$4</f>
        <v>1870.0100000000011</v>
      </c>
      <c r="U97" s="31">
        <f>U96*$T$4</f>
        <v>3551.1740000000004</v>
      </c>
      <c r="V97" s="31">
        <f>V96*$T$4</f>
        <v>10746.428</v>
      </c>
      <c r="W97" s="31">
        <f>W96*$W$4</f>
        <v>103.28999999999864</v>
      </c>
      <c r="X97" s="31">
        <f>X96*$W$4</f>
        <v>10828.455</v>
      </c>
      <c r="Y97" s="31">
        <f>Y96*$W$4</f>
        <v>10828.455</v>
      </c>
      <c r="Z97" s="31">
        <f>Z96*$Z$4</f>
        <v>0</v>
      </c>
      <c r="AA97" s="31">
        <f>AA96*$Z$4</f>
        <v>0</v>
      </c>
      <c r="AB97" s="31">
        <f>AB96*$Z$4</f>
        <v>0</v>
      </c>
      <c r="AC97" s="31">
        <f>AC96*$AC$4</f>
        <v>0</v>
      </c>
      <c r="AD97" s="31">
        <f>AD96*$AC$4</f>
        <v>0</v>
      </c>
      <c r="AE97" s="31">
        <f>AE96*$AC$4</f>
        <v>0</v>
      </c>
      <c r="AF97" s="31">
        <f>AF96*$AF$4</f>
        <v>0</v>
      </c>
      <c r="AG97" s="31">
        <f>AG96*$AF$4</f>
        <v>0</v>
      </c>
      <c r="AH97" s="31">
        <f>AH96*$AF$4</f>
        <v>0</v>
      </c>
      <c r="AI97" s="31">
        <f>AI96*$AI$4</f>
        <v>0</v>
      </c>
      <c r="AJ97" s="31">
        <f>AJ96*$AI$4</f>
        <v>0</v>
      </c>
      <c r="AK97" s="31">
        <f>AK96*$AI$4</f>
        <v>0</v>
      </c>
      <c r="AL97" s="31">
        <f>AL96*$AL$4</f>
        <v>0</v>
      </c>
      <c r="AM97" s="31">
        <f>AM96*$AL$4</f>
        <v>0</v>
      </c>
      <c r="AN97" s="31">
        <f>AN96*$AL$4</f>
        <v>0</v>
      </c>
      <c r="AO97" s="31">
        <f>AO96*$AO$4</f>
        <v>0</v>
      </c>
      <c r="AP97" s="31">
        <f>AP96*$AO$4</f>
        <v>0</v>
      </c>
      <c r="AQ97" s="31">
        <f>AQ96*$AO$4</f>
        <v>0</v>
      </c>
      <c r="AR97" s="31">
        <f>AR96*$AR$4</f>
        <v>0</v>
      </c>
      <c r="AS97" s="31">
        <f>AS96*$AR$4</f>
        <v>0</v>
      </c>
      <c r="AT97" s="31">
        <f>AT96*$AR$4</f>
        <v>0</v>
      </c>
      <c r="AU97" s="31">
        <f>AU96*$AU$4</f>
        <v>0</v>
      </c>
      <c r="AV97" s="31">
        <f>AV96*$AU$4</f>
        <v>0</v>
      </c>
      <c r="AW97" s="32">
        <f>AW96*$AU$4</f>
        <v>0</v>
      </c>
    </row>
    <row r="98" spans="1:49" ht="22.5" customHeight="1">
      <c r="A98" s="490"/>
      <c r="B98" s="493"/>
      <c r="C98" s="400"/>
      <c r="D98" s="14" t="s">
        <v>21</v>
      </c>
      <c r="E98" s="114">
        <f>IFERROR(100*E96/'Base-case'!E40,"")</f>
        <v>46.162794386692184</v>
      </c>
      <c r="F98" s="31">
        <f>IFERROR(100*F96/'Base-case'!E40,"")</f>
        <v>65.509036494960924</v>
      </c>
      <c r="G98" s="31">
        <f>IFERROR(100*G96/'Base-case'!E40,"")</f>
        <v>33.010437706877042</v>
      </c>
      <c r="H98" s="31">
        <f>IFERROR(100*H96/'Base-case'!F40,"")</f>
        <v>45.640124629367548</v>
      </c>
      <c r="I98" s="31">
        <f>IFERROR(100*I96/'Base-case'!F40,"")</f>
        <v>28.885654169648767</v>
      </c>
      <c r="J98" s="31">
        <f>IFERROR(100*J96/'Base-case'!F40,"")</f>
        <v>53.969197819524197</v>
      </c>
      <c r="K98" s="31">
        <f>IFERROR(100*K96/'Base-case'!G40,"")</f>
        <v>33.71130560081216</v>
      </c>
      <c r="L98" s="31">
        <f>IFERROR(100*L96/'Base-case'!G40,"")</f>
        <v>63.671270559917474</v>
      </c>
      <c r="M98" s="31">
        <f>IFERROR(100*M96/'Base-case'!G40,"")</f>
        <v>54.881573237926041</v>
      </c>
      <c r="N98" s="31">
        <f>IFERROR(100*N96/'Base-case'!H40,"")</f>
        <v>50.43588850916894</v>
      </c>
      <c r="O98" s="31">
        <f>IFERROR(100*O96/'Base-case'!H40,"")</f>
        <v>100</v>
      </c>
      <c r="P98" s="31">
        <f>IFERROR(100*P96/'Base-case'!H40,"")</f>
        <v>100</v>
      </c>
      <c r="Q98" s="31">
        <f>IFERROR(100*Q96/'Base-case'!I40,"")</f>
        <v>51.500534781788055</v>
      </c>
      <c r="R98" s="31">
        <f>IFERROR(100*R96/'Base-case'!I40,"")</f>
        <v>100</v>
      </c>
      <c r="S98" s="31">
        <f>IFERROR(100*S96/'Base-case'!I40,"")</f>
        <v>100</v>
      </c>
      <c r="T98" s="31">
        <f>IFERROR(100*T96/'Base-case'!J40,"")</f>
        <v>17.401223922963066</v>
      </c>
      <c r="U98" s="31">
        <f>IFERROR(100*U96/'Base-case'!J40,"")</f>
        <v>33.045156958200437</v>
      </c>
      <c r="V98" s="31">
        <f>IFERROR(100*V96/'Base-case'!J40,"")</f>
        <v>100</v>
      </c>
      <c r="W98" s="31">
        <f>IFERROR(100*W96/'Base-case'!K40,"")</f>
        <v>0.9538756914074874</v>
      </c>
      <c r="X98" s="31">
        <f>IFERROR(100*X96/'Base-case'!K40,"")</f>
        <v>99.999999999999986</v>
      </c>
      <c r="Y98" s="31">
        <f>IFERROR(100*Y96/'Base-case'!K40,"")</f>
        <v>99.999999999999986</v>
      </c>
      <c r="Z98" s="31" t="str">
        <f>IFERROR(100*Z96/'Base-case'!L40,"")</f>
        <v/>
      </c>
      <c r="AA98" s="31" t="str">
        <f>IFERROR(100*AA96/'Base-case'!L40,"")</f>
        <v/>
      </c>
      <c r="AB98" s="31" t="str">
        <f>IFERROR(100*AB96/'Base-case'!L40,"")</f>
        <v/>
      </c>
      <c r="AC98" s="31" t="str">
        <f>IFERROR(100*AC96/'Base-case'!M40,"")</f>
        <v/>
      </c>
      <c r="AD98" s="31" t="str">
        <f>IFERROR(100*AD96/'Base-case'!M40,"")</f>
        <v/>
      </c>
      <c r="AE98" s="31" t="str">
        <f>IFERROR(100*AE96/'Base-case'!M40,"")</f>
        <v/>
      </c>
      <c r="AF98" s="31" t="str">
        <f>IFERROR(100*AF96/'Base-case'!N40,"")</f>
        <v/>
      </c>
      <c r="AG98" s="31" t="str">
        <f>IFERROR(100*AG96/'Base-case'!N40,"")</f>
        <v/>
      </c>
      <c r="AH98" s="31" t="str">
        <f>IFERROR(100*AH96/'Base-case'!N40,"")</f>
        <v/>
      </c>
      <c r="AI98" s="31" t="str">
        <f>IFERROR(100*AI96/'Base-case'!O40,"")</f>
        <v/>
      </c>
      <c r="AJ98" s="31" t="str">
        <f>IFERROR(100*AJ96/'Base-case'!O40,"")</f>
        <v/>
      </c>
      <c r="AK98" s="31" t="str">
        <f>IFERROR(100*AK96/'Base-case'!O40,"")</f>
        <v/>
      </c>
      <c r="AL98" s="31" t="str">
        <f>IFERROR(100*AL96/'Base-case'!P40,"")</f>
        <v/>
      </c>
      <c r="AM98" s="31" t="str">
        <f>IFERROR(100*AM96/'Base-case'!P40,"")</f>
        <v/>
      </c>
      <c r="AN98" s="31" t="str">
        <f>IFERROR(100*AN96/'Base-case'!P40,"")</f>
        <v/>
      </c>
      <c r="AO98" s="31" t="str">
        <f>IFERROR(100*AO96/'Base-case'!Q40,"")</f>
        <v/>
      </c>
      <c r="AP98" s="31" t="str">
        <f>IFERROR(100*AP96/'Base-case'!Q40,"")</f>
        <v/>
      </c>
      <c r="AQ98" s="31" t="str">
        <f>IFERROR(100*AQ96/'Base-case'!Q40,"")</f>
        <v/>
      </c>
      <c r="AR98" s="31" t="str">
        <f>IFERROR(100*AR96/'Base-case'!R40,"")</f>
        <v/>
      </c>
      <c r="AS98" s="31" t="str">
        <f>IFERROR(100*AS96/'Base-case'!R40,"")</f>
        <v/>
      </c>
      <c r="AT98" s="31" t="str">
        <f>IFERROR(100*AT96/'Base-case'!R40,"")</f>
        <v/>
      </c>
      <c r="AU98" s="31" t="str">
        <f>IFERROR(100*AU96/'Base-case'!S40,"")</f>
        <v/>
      </c>
      <c r="AV98" s="31" t="str">
        <f>IFERROR(100*AV96/'Base-case'!S40,"")</f>
        <v/>
      </c>
      <c r="AW98" s="32" t="str">
        <f>IFERROR(100*AW96/'Base-case'!S40,"")</f>
        <v/>
      </c>
    </row>
    <row r="99" spans="1:49" ht="31.2">
      <c r="A99" s="490"/>
      <c r="B99" s="493"/>
      <c r="C99" s="69" t="s">
        <v>176</v>
      </c>
      <c r="D99" s="15" t="s">
        <v>181</v>
      </c>
      <c r="E99" s="115">
        <v>19.899999999999999</v>
      </c>
      <c r="F99" s="22">
        <v>25.2</v>
      </c>
      <c r="G99" s="22">
        <v>26.8</v>
      </c>
      <c r="H99" s="22">
        <v>16</v>
      </c>
      <c r="I99" s="22">
        <v>12.9</v>
      </c>
      <c r="J99" s="22">
        <v>15.6</v>
      </c>
      <c r="K99" s="22">
        <v>24.7</v>
      </c>
      <c r="L99" s="22">
        <v>20.3</v>
      </c>
      <c r="M99" s="22">
        <v>18</v>
      </c>
      <c r="N99" s="22">
        <v>17.100000000000001</v>
      </c>
      <c r="O99" s="22"/>
      <c r="P99" s="22"/>
      <c r="Q99" s="22">
        <v>9.6</v>
      </c>
      <c r="R99" s="22"/>
      <c r="S99" s="22"/>
      <c r="T99" s="22">
        <v>28.6</v>
      </c>
      <c r="U99" s="22">
        <v>30.8</v>
      </c>
      <c r="V99" s="22"/>
      <c r="W99" s="22">
        <v>11.6</v>
      </c>
      <c r="X99" s="22">
        <v>0</v>
      </c>
      <c r="Y99" s="22"/>
      <c r="Z99" s="22">
        <v>3</v>
      </c>
      <c r="AA99" s="22"/>
      <c r="AB99" s="22"/>
      <c r="AC99" s="22">
        <v>35</v>
      </c>
      <c r="AD99" s="22">
        <v>41</v>
      </c>
      <c r="AE99" s="22">
        <v>6.4</v>
      </c>
      <c r="AF99" s="22">
        <v>9</v>
      </c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3"/>
    </row>
    <row r="100" spans="1:49" ht="78">
      <c r="A100" s="490"/>
      <c r="B100" s="493"/>
      <c r="C100" s="69" t="s">
        <v>177</v>
      </c>
      <c r="D100" s="14" t="s">
        <v>182</v>
      </c>
      <c r="E100" s="114">
        <f>IFERROR(E44/E46,"")</f>
        <v>1.3445911787074065</v>
      </c>
      <c r="F100" s="31">
        <f t="shared" ref="F100:AW100" si="0">IFERROR(F44/F46,"")</f>
        <v>1.488569800962442</v>
      </c>
      <c r="G100" s="31">
        <f t="shared" si="0"/>
        <v>1.6009799388968067</v>
      </c>
      <c r="H100" s="31">
        <f t="shared" si="0"/>
        <v>0.89497006293513282</v>
      </c>
      <c r="I100" s="31">
        <f t="shared" si="0"/>
        <v>0.72767387225097169</v>
      </c>
      <c r="J100" s="31">
        <f t="shared" si="0"/>
        <v>0.87229837688615264</v>
      </c>
      <c r="K100" s="31">
        <f t="shared" si="0"/>
        <v>1.3319674390806016</v>
      </c>
      <c r="L100" s="31">
        <f t="shared" si="0"/>
        <v>1.1274557066613615</v>
      </c>
      <c r="M100" s="31">
        <f t="shared" si="0"/>
        <v>1.0030238466756645</v>
      </c>
      <c r="N100" s="31">
        <f t="shared" si="0"/>
        <v>0.9244858740440135</v>
      </c>
      <c r="O100" s="31">
        <f t="shared" si="0"/>
        <v>0</v>
      </c>
      <c r="P100" s="31">
        <f t="shared" si="0"/>
        <v>0</v>
      </c>
      <c r="Q100" s="31">
        <f t="shared" si="0"/>
        <v>0.52840769729925763</v>
      </c>
      <c r="R100" s="31">
        <f t="shared" si="0"/>
        <v>0</v>
      </c>
      <c r="S100" s="31">
        <f t="shared" si="0"/>
        <v>0</v>
      </c>
      <c r="T100" s="31">
        <f t="shared" si="0"/>
        <v>2.1726154827916981</v>
      </c>
      <c r="U100" s="31">
        <f t="shared" si="0"/>
        <v>2.194481652727271</v>
      </c>
      <c r="V100" s="31">
        <f t="shared" si="0"/>
        <v>0</v>
      </c>
      <c r="W100" s="31">
        <f t="shared" si="0"/>
        <v>0.63163697130005381</v>
      </c>
      <c r="X100" s="31">
        <f t="shared" si="0"/>
        <v>0</v>
      </c>
      <c r="Y100" s="31">
        <f t="shared" si="0"/>
        <v>0</v>
      </c>
      <c r="Z100" s="31">
        <f t="shared" si="0"/>
        <v>0.16266348079593707</v>
      </c>
      <c r="AA100" s="31">
        <f t="shared" si="0"/>
        <v>0</v>
      </c>
      <c r="AB100" s="31">
        <f t="shared" si="0"/>
        <v>0</v>
      </c>
      <c r="AC100" s="31">
        <f t="shared" si="0"/>
        <v>2.0739251377496242</v>
      </c>
      <c r="AD100" s="31">
        <f t="shared" si="0"/>
        <v>2.4075792534247689</v>
      </c>
      <c r="AE100" s="31">
        <f t="shared" si="0"/>
        <v>0.37002561122368155</v>
      </c>
      <c r="AF100" s="31">
        <f t="shared" si="0"/>
        <v>0.39993880622450539</v>
      </c>
      <c r="AG100" s="31">
        <f t="shared" si="0"/>
        <v>0</v>
      </c>
      <c r="AH100" s="31">
        <f t="shared" si="0"/>
        <v>0</v>
      </c>
      <c r="AI100" s="31" t="str">
        <f t="shared" si="0"/>
        <v/>
      </c>
      <c r="AJ100" s="31" t="str">
        <f t="shared" si="0"/>
        <v/>
      </c>
      <c r="AK100" s="31" t="str">
        <f t="shared" si="0"/>
        <v/>
      </c>
      <c r="AL100" s="31" t="str">
        <f t="shared" si="0"/>
        <v/>
      </c>
      <c r="AM100" s="31" t="str">
        <f t="shared" si="0"/>
        <v/>
      </c>
      <c r="AN100" s="31" t="str">
        <f t="shared" si="0"/>
        <v/>
      </c>
      <c r="AO100" s="31" t="str">
        <f t="shared" si="0"/>
        <v/>
      </c>
      <c r="AP100" s="31" t="str">
        <f t="shared" si="0"/>
        <v/>
      </c>
      <c r="AQ100" s="31" t="str">
        <f t="shared" si="0"/>
        <v/>
      </c>
      <c r="AR100" s="31" t="str">
        <f t="shared" si="0"/>
        <v/>
      </c>
      <c r="AS100" s="31" t="str">
        <f t="shared" si="0"/>
        <v/>
      </c>
      <c r="AT100" s="31" t="str">
        <f t="shared" si="0"/>
        <v/>
      </c>
      <c r="AU100" s="31" t="str">
        <f t="shared" si="0"/>
        <v/>
      </c>
      <c r="AV100" s="31" t="str">
        <f t="shared" si="0"/>
        <v/>
      </c>
      <c r="AW100" s="32" t="str">
        <f t="shared" si="0"/>
        <v/>
      </c>
    </row>
    <row r="101" spans="1:49" ht="47.4" thickBot="1">
      <c r="A101" s="491"/>
      <c r="B101" s="494"/>
      <c r="C101" s="72" t="s">
        <v>178</v>
      </c>
      <c r="D101" s="49" t="s">
        <v>183</v>
      </c>
      <c r="E101" s="116">
        <f>IFERROR(E44/E4,"")</f>
        <v>88.007822685788781</v>
      </c>
      <c r="F101" s="41">
        <f>IFERROR(F44/E4,"")</f>
        <v>132.93611473272489</v>
      </c>
      <c r="G101" s="41">
        <f>IFERROR(G44/E4,"")</f>
        <v>78.829204693611473</v>
      </c>
      <c r="H101" s="41">
        <f>IFERROR(H44/H4,"")</f>
        <v>74.469370146678173</v>
      </c>
      <c r="I101" s="41">
        <f>IFERROR(I44/H4,"")</f>
        <v>41.000862812769626</v>
      </c>
      <c r="J101" s="41">
        <f>IFERROR(J44/H4,"")</f>
        <v>84.232096635030203</v>
      </c>
      <c r="K101" s="41">
        <f>IFERROR(K44/K4,"")</f>
        <v>77.330345710627398</v>
      </c>
      <c r="L101" s="41">
        <f>IFERROR(L44/K4,"")</f>
        <v>118.2842509603073</v>
      </c>
      <c r="M101" s="41">
        <f>IFERROR(M44/K4,"")</f>
        <v>91.441741357234321</v>
      </c>
      <c r="N101" s="41">
        <f>IFERROR(N44/N4,"")</f>
        <v>68.012428298279161</v>
      </c>
      <c r="O101" s="41">
        <f>IFERROR(O44/N4,"")</f>
        <v>0</v>
      </c>
      <c r="P101" s="41">
        <f>IFERROR(P44/N4,"")</f>
        <v>0</v>
      </c>
      <c r="Q101" s="41">
        <f>IFERROR(Q44/Q4,"")</f>
        <v>43.84900776531493</v>
      </c>
      <c r="R101" s="41">
        <f>IFERROR(R44/Q4,"")</f>
        <v>0</v>
      </c>
      <c r="S101" s="41">
        <f>IFERROR(S44/Q4,"")</f>
        <v>0</v>
      </c>
      <c r="T101" s="41">
        <f>IFERROR(T44/T4,"")</f>
        <v>107.25465838509317</v>
      </c>
      <c r="U101" s="41">
        <f>IFERROR(U44/T4,"")</f>
        <v>135.86583850931677</v>
      </c>
      <c r="V101" s="41">
        <f>IFERROR(V44/T4,"")</f>
        <v>0</v>
      </c>
      <c r="W101" s="41">
        <f>IFERROR(W44/W4,"")</f>
        <v>23.783375314861463</v>
      </c>
      <c r="X101" s="41">
        <f>IFERROR(X44/W4,"")</f>
        <v>0</v>
      </c>
      <c r="Y101" s="41">
        <f>IFERROR(Y44/W4,"")</f>
        <v>0</v>
      </c>
      <c r="Z101" s="41">
        <f>IFERROR(Z44/Z4,"")</f>
        <v>9.1549999999999994</v>
      </c>
      <c r="AA101" s="41">
        <f>IFERROR(AA44/Z4,"")</f>
        <v>0</v>
      </c>
      <c r="AB101" s="41">
        <f>IFERROR(AB44/Z4,"")</f>
        <v>0</v>
      </c>
      <c r="AC101" s="41">
        <f>IFERROR(AC44/AC4,"")</f>
        <v>188.67086330935251</v>
      </c>
      <c r="AD101" s="41">
        <f>IFERROR(AD44/AC4,"")</f>
        <v>174.42625899280574</v>
      </c>
      <c r="AE101" s="41">
        <f>IFERROR(AE44/AC4,"")</f>
        <v>23.293165467625901</v>
      </c>
      <c r="AF101" s="41">
        <f>IFERROR(AF44/AF4,"")</f>
        <v>53.976470588235294</v>
      </c>
      <c r="AG101" s="41">
        <f>IFERROR(AG44/AF4,"")</f>
        <v>0</v>
      </c>
      <c r="AH101" s="41">
        <f>IFERROR(AH44/AF4,"")</f>
        <v>0</v>
      </c>
      <c r="AI101" s="41" t="str">
        <f>IFERROR(AI44/AI4,"")</f>
        <v/>
      </c>
      <c r="AJ101" s="41" t="str">
        <f>IFERROR(AJ44/AI4,"")</f>
        <v/>
      </c>
      <c r="AK101" s="41" t="str">
        <f>IFERROR(AK44/AI4,"")</f>
        <v/>
      </c>
      <c r="AL101" s="41" t="str">
        <f>IFERROR(AL44/AL4,"")</f>
        <v/>
      </c>
      <c r="AM101" s="41" t="str">
        <f>IFERROR(AM44/AL4,"")</f>
        <v/>
      </c>
      <c r="AN101" s="41" t="str">
        <f>IFERROR(AN44/AL4,"")</f>
        <v/>
      </c>
      <c r="AO101" s="41" t="str">
        <f>IFERROR(AO44/AO4,"")</f>
        <v/>
      </c>
      <c r="AP101" s="41" t="str">
        <f>IFERROR(AP44/AO4,"")</f>
        <v/>
      </c>
      <c r="AQ101" s="41" t="str">
        <f>IFERROR(AQ44/AO4,"")</f>
        <v/>
      </c>
      <c r="AR101" s="41" t="str">
        <f>IFERROR(AR44/AR4,"")</f>
        <v/>
      </c>
      <c r="AS101" s="41" t="str">
        <f>IFERROR(AS44/AR4,"")</f>
        <v/>
      </c>
      <c r="AT101" s="41" t="str">
        <f>IFERROR(AT44/AR4,"")</f>
        <v/>
      </c>
      <c r="AU101" s="41" t="str">
        <f>IFERROR(AU44/AU4,"")</f>
        <v/>
      </c>
      <c r="AV101" s="41" t="str">
        <f>IFERROR(AV44/AU4,"")</f>
        <v/>
      </c>
      <c r="AW101" s="42" t="str">
        <f>IFERROR(AW44/AU4,"")</f>
        <v/>
      </c>
    </row>
    <row r="102" spans="1:49">
      <c r="A102" s="2"/>
      <c r="B102" s="2"/>
      <c r="E102" s="2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09"/>
      <c r="AF102" s="109"/>
      <c r="AG102" s="109"/>
      <c r="AH102" s="109"/>
      <c r="AI102" s="109"/>
      <c r="AJ102" s="109"/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102"/>
  <sheetViews>
    <sheetView zoomScale="55" zoomScaleNormal="55" workbookViewId="0">
      <pane xSplit="4" ySplit="5" topLeftCell="E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AG30" sqref="AG30"/>
    </sheetView>
  </sheetViews>
  <sheetFormatPr baseColWidth="10" defaultColWidth="8.88671875" defaultRowHeight="14.4"/>
  <cols>
    <col min="1" max="1" width="15.6640625" style="1" customWidth="1"/>
    <col min="2" max="2" width="11.109375" style="1" customWidth="1"/>
    <col min="3" max="3" width="21.5546875" style="1" customWidth="1"/>
    <col min="4" max="4" width="16.88671875" style="1" customWidth="1"/>
    <col min="5" max="5" width="20" style="1" bestFit="1" customWidth="1"/>
    <col min="6" max="6" width="22.109375" style="1" customWidth="1"/>
    <col min="7" max="7" width="20.6640625" style="1" customWidth="1"/>
    <col min="8" max="8" width="20" style="1" bestFit="1" customWidth="1"/>
    <col min="9" max="10" width="21.44140625" style="1" customWidth="1"/>
    <col min="11" max="11" width="20" style="1" bestFit="1" customWidth="1"/>
    <col min="12" max="12" width="21" style="1" customWidth="1"/>
    <col min="13" max="13" width="21.109375" style="1" customWidth="1"/>
    <col min="14" max="14" width="20" style="1" bestFit="1" customWidth="1"/>
    <col min="15" max="15" width="20" style="1" customWidth="1"/>
    <col min="16" max="16" width="21.33203125" style="1" customWidth="1"/>
    <col min="17" max="17" width="20" style="1" bestFit="1" customWidth="1"/>
    <col min="18" max="18" width="21.33203125" style="1" customWidth="1"/>
    <col min="19" max="19" width="19.88671875" style="1" customWidth="1"/>
    <col min="20" max="20" width="20" style="1" bestFit="1" customWidth="1"/>
    <col min="21" max="21" width="20.33203125" style="1" customWidth="1"/>
    <col min="22" max="22" width="21.6640625" style="1" customWidth="1"/>
    <col min="23" max="23" width="20" style="1" bestFit="1" customWidth="1"/>
    <col min="24" max="24" width="21" style="1" customWidth="1"/>
    <col min="25" max="25" width="21.88671875" style="1" customWidth="1"/>
    <col min="26" max="26" width="20" style="1" bestFit="1" customWidth="1"/>
    <col min="27" max="27" width="21" style="1" customWidth="1"/>
    <col min="28" max="28" width="20.88671875" style="1" customWidth="1"/>
    <col min="29" max="29" width="20" style="1" bestFit="1" customWidth="1"/>
    <col min="30" max="30" width="20.109375" style="1" customWidth="1"/>
    <col min="31" max="31" width="22.33203125" style="1" customWidth="1"/>
    <col min="32" max="32" width="21.44140625" style="1" bestFit="1" customWidth="1"/>
    <col min="33" max="33" width="23.109375" style="1" customWidth="1"/>
    <col min="34" max="34" width="23.5546875" style="1" customWidth="1"/>
    <col min="35" max="35" width="21.44140625" style="1" bestFit="1" customWidth="1"/>
    <col min="36" max="36" width="23.6640625" style="1" customWidth="1"/>
    <col min="37" max="37" width="24.109375" style="1" customWidth="1"/>
    <col min="38" max="38" width="21.44140625" style="1" bestFit="1" customWidth="1"/>
    <col min="39" max="39" width="23" style="1" customWidth="1"/>
    <col min="40" max="40" width="24.33203125" style="1" customWidth="1"/>
    <col min="41" max="41" width="21.44140625" style="1" bestFit="1" customWidth="1"/>
    <col min="42" max="42" width="22.88671875" style="1" customWidth="1"/>
    <col min="43" max="43" width="24.44140625" style="1" customWidth="1"/>
    <col min="44" max="44" width="21.44140625" style="1" bestFit="1" customWidth="1"/>
    <col min="45" max="45" width="24" style="1" customWidth="1"/>
    <col min="46" max="46" width="22.44140625" style="1" customWidth="1"/>
    <col min="47" max="47" width="21.44140625" style="1" bestFit="1" customWidth="1"/>
    <col min="48" max="49" width="22.33203125" style="1" customWidth="1"/>
    <col min="50" max="50" width="14.44140625" customWidth="1"/>
  </cols>
  <sheetData>
    <row r="1" spans="1:49" ht="44.25" customHeight="1">
      <c r="A1" s="520" t="s">
        <v>185</v>
      </c>
      <c r="B1" s="521"/>
      <c r="C1" s="521"/>
      <c r="D1" s="522"/>
      <c r="E1" s="515" t="s">
        <v>113</v>
      </c>
      <c r="F1" s="512"/>
      <c r="G1" s="513"/>
      <c r="H1" s="511" t="s">
        <v>114</v>
      </c>
      <c r="I1" s="512"/>
      <c r="J1" s="513"/>
      <c r="K1" s="515" t="s">
        <v>115</v>
      </c>
      <c r="L1" s="512"/>
      <c r="M1" s="513"/>
      <c r="N1" s="511" t="s">
        <v>116</v>
      </c>
      <c r="O1" s="512"/>
      <c r="P1" s="513"/>
      <c r="Q1" s="515" t="s">
        <v>117</v>
      </c>
      <c r="R1" s="512"/>
      <c r="S1" s="513"/>
      <c r="T1" s="511" t="s">
        <v>118</v>
      </c>
      <c r="U1" s="512"/>
      <c r="V1" s="513"/>
      <c r="W1" s="515" t="s">
        <v>119</v>
      </c>
      <c r="X1" s="512"/>
      <c r="Y1" s="513"/>
      <c r="Z1" s="511" t="s">
        <v>120</v>
      </c>
      <c r="AA1" s="512"/>
      <c r="AB1" s="513"/>
      <c r="AC1" s="515" t="s">
        <v>121</v>
      </c>
      <c r="AD1" s="512"/>
      <c r="AE1" s="513"/>
      <c r="AF1" s="511" t="s">
        <v>122</v>
      </c>
      <c r="AG1" s="512"/>
      <c r="AH1" s="513"/>
      <c r="AI1" s="526" t="s">
        <v>0</v>
      </c>
      <c r="AJ1" s="527"/>
      <c r="AK1" s="528"/>
      <c r="AL1" s="526" t="s">
        <v>1</v>
      </c>
      <c r="AM1" s="527"/>
      <c r="AN1" s="528"/>
      <c r="AO1" s="526" t="s">
        <v>2</v>
      </c>
      <c r="AP1" s="527"/>
      <c r="AQ1" s="528"/>
      <c r="AR1" s="526" t="s">
        <v>3</v>
      </c>
      <c r="AS1" s="527"/>
      <c r="AT1" s="528"/>
      <c r="AU1" s="526" t="s">
        <v>4</v>
      </c>
      <c r="AV1" s="527"/>
      <c r="AW1" s="529"/>
    </row>
    <row r="2" spans="1:49" ht="45" customHeight="1" thickBot="1">
      <c r="A2" s="517" t="s">
        <v>137</v>
      </c>
      <c r="B2" s="518"/>
      <c r="C2" s="518"/>
      <c r="D2" s="519"/>
      <c r="E2" s="76" t="s">
        <v>140</v>
      </c>
      <c r="F2" s="77" t="s">
        <v>141</v>
      </c>
      <c r="G2" s="77" t="s">
        <v>142</v>
      </c>
      <c r="H2" s="77" t="s">
        <v>143</v>
      </c>
      <c r="I2" s="77" t="s">
        <v>144</v>
      </c>
      <c r="J2" s="77" t="s">
        <v>145</v>
      </c>
      <c r="K2" s="76" t="s">
        <v>143</v>
      </c>
      <c r="L2" s="77" t="s">
        <v>141</v>
      </c>
      <c r="M2" s="77" t="s">
        <v>142</v>
      </c>
      <c r="N2" s="77" t="s">
        <v>146</v>
      </c>
      <c r="O2" s="77" t="s">
        <v>144</v>
      </c>
      <c r="P2" s="77" t="s">
        <v>145</v>
      </c>
      <c r="Q2" s="76" t="s">
        <v>143</v>
      </c>
      <c r="R2" s="77" t="s">
        <v>141</v>
      </c>
      <c r="S2" s="77" t="s">
        <v>142</v>
      </c>
      <c r="T2" s="77" t="s">
        <v>146</v>
      </c>
      <c r="U2" s="77" t="s">
        <v>144</v>
      </c>
      <c r="V2" s="77" t="s">
        <v>145</v>
      </c>
      <c r="W2" s="76" t="s">
        <v>146</v>
      </c>
      <c r="X2" s="77" t="s">
        <v>141</v>
      </c>
      <c r="Y2" s="77" t="s">
        <v>142</v>
      </c>
      <c r="Z2" s="77" t="s">
        <v>147</v>
      </c>
      <c r="AA2" s="77" t="s">
        <v>144</v>
      </c>
      <c r="AB2" s="77" t="s">
        <v>145</v>
      </c>
      <c r="AC2" s="76" t="s">
        <v>146</v>
      </c>
      <c r="AD2" s="77" t="s">
        <v>141</v>
      </c>
      <c r="AE2" s="77" t="s">
        <v>142</v>
      </c>
      <c r="AF2" s="77" t="s">
        <v>147</v>
      </c>
      <c r="AG2" s="77" t="s">
        <v>144</v>
      </c>
      <c r="AH2" s="77" t="s">
        <v>145</v>
      </c>
      <c r="AI2" s="77" t="s">
        <v>6</v>
      </c>
      <c r="AJ2" s="77" t="s">
        <v>7</v>
      </c>
      <c r="AK2" s="77" t="s">
        <v>8</v>
      </c>
      <c r="AL2" s="77" t="s">
        <v>9</v>
      </c>
      <c r="AM2" s="77" t="s">
        <v>10</v>
      </c>
      <c r="AN2" s="77" t="s">
        <v>11</v>
      </c>
      <c r="AO2" s="77" t="s">
        <v>12</v>
      </c>
      <c r="AP2" s="77" t="s">
        <v>13</v>
      </c>
      <c r="AQ2" s="77" t="s">
        <v>14</v>
      </c>
      <c r="AR2" s="77" t="s">
        <v>15</v>
      </c>
      <c r="AS2" s="77" t="s">
        <v>16</v>
      </c>
      <c r="AT2" s="77" t="s">
        <v>17</v>
      </c>
      <c r="AU2" s="77" t="s">
        <v>18</v>
      </c>
      <c r="AV2" s="77" t="s">
        <v>19</v>
      </c>
      <c r="AW2" s="78" t="s">
        <v>20</v>
      </c>
    </row>
    <row r="3" spans="1:49" ht="25.8">
      <c r="A3" s="407" t="s">
        <v>89</v>
      </c>
      <c r="B3" s="408"/>
      <c r="C3" s="408"/>
      <c r="D3" s="409"/>
      <c r="E3" s="501" t="str">
        <f>'Base-case'!E2</f>
        <v>Groupe scolaire Croisette - Maternelle</v>
      </c>
      <c r="F3" s="502"/>
      <c r="G3" s="503"/>
      <c r="H3" s="501" t="str">
        <f>'Base-case'!F2</f>
        <v>Groupe scolaire les Muriers - Élémentaire</v>
      </c>
      <c r="I3" s="502"/>
      <c r="J3" s="503"/>
      <c r="K3" s="501" t="str">
        <f>'Base-case'!G2</f>
        <v>Crèche Canta Grillou</v>
      </c>
      <c r="L3" s="502"/>
      <c r="M3" s="503"/>
      <c r="N3" s="501" t="str">
        <f>'Base-case'!H2</f>
        <v>Groupe scolaire Maurice Alice - Maternelle 1</v>
      </c>
      <c r="O3" s="502"/>
      <c r="P3" s="503"/>
      <c r="Q3" s="501" t="str">
        <f>'Base-case'!I2</f>
        <v>Ecole élémentaire de la Verrerie</v>
      </c>
      <c r="R3" s="502"/>
      <c r="S3" s="503"/>
      <c r="T3" s="501" t="str">
        <f>'Base-case'!J2</f>
        <v>Gymnase Pagnol</v>
      </c>
      <c r="U3" s="502"/>
      <c r="V3" s="503"/>
      <c r="W3" s="501" t="str">
        <f>'Base-case'!K2</f>
        <v>Gymnase les Mûriers</v>
      </c>
      <c r="X3" s="502"/>
      <c r="Y3" s="503"/>
      <c r="Z3" s="501" t="str">
        <f>'Base-case'!L2</f>
        <v>Hôtel de Ville principal</v>
      </c>
      <c r="AA3" s="502"/>
      <c r="AB3" s="503"/>
      <c r="AC3" s="501" t="str">
        <f>'Base-case'!M2</f>
        <v>Mairie Annexe "La Licorne"</v>
      </c>
      <c r="AD3" s="502"/>
      <c r="AE3" s="503"/>
      <c r="AF3" s="501" t="str">
        <f>'Base-case'!N2</f>
        <v>Espace Miramar</v>
      </c>
      <c r="AG3" s="502"/>
      <c r="AH3" s="503"/>
      <c r="AI3" s="501">
        <f>'Base-case'!O2</f>
        <v>0</v>
      </c>
      <c r="AJ3" s="502"/>
      <c r="AK3" s="503"/>
      <c r="AL3" s="501">
        <f>'Base-case'!P2</f>
        <v>0</v>
      </c>
      <c r="AM3" s="502"/>
      <c r="AN3" s="503"/>
      <c r="AO3" s="501">
        <f>'Base-case'!Q2</f>
        <v>0</v>
      </c>
      <c r="AP3" s="502"/>
      <c r="AQ3" s="503"/>
      <c r="AR3" s="501">
        <f>'Base-case'!R2</f>
        <v>0</v>
      </c>
      <c r="AS3" s="502"/>
      <c r="AT3" s="503"/>
      <c r="AU3" s="501">
        <f>'Base-case'!S2</f>
        <v>0</v>
      </c>
      <c r="AV3" s="502"/>
      <c r="AW3" s="516"/>
    </row>
    <row r="4" spans="1:49" ht="27" customHeight="1" thickBot="1">
      <c r="A4" s="410" t="s">
        <v>90</v>
      </c>
      <c r="B4" s="411"/>
      <c r="C4" s="411"/>
      <c r="D4" s="412"/>
      <c r="E4" s="507">
        <f>'Base-case'!E3</f>
        <v>767</v>
      </c>
      <c r="F4" s="508"/>
      <c r="G4" s="510"/>
      <c r="H4" s="507">
        <f>'Base-case'!F3</f>
        <v>1159</v>
      </c>
      <c r="I4" s="508"/>
      <c r="J4" s="510"/>
      <c r="K4" s="507">
        <f>'Base-case'!G3</f>
        <v>781</v>
      </c>
      <c r="L4" s="508"/>
      <c r="M4" s="510"/>
      <c r="N4" s="507">
        <f>'Base-case'!H3</f>
        <v>1046</v>
      </c>
      <c r="O4" s="508"/>
      <c r="P4" s="510"/>
      <c r="Q4" s="507">
        <f>'Base-case'!I3</f>
        <v>2318</v>
      </c>
      <c r="R4" s="508"/>
      <c r="S4" s="510"/>
      <c r="T4" s="507">
        <f>'Base-case'!J3</f>
        <v>805</v>
      </c>
      <c r="U4" s="508"/>
      <c r="V4" s="510"/>
      <c r="W4" s="507">
        <f>'Base-case'!K3</f>
        <v>1588</v>
      </c>
      <c r="X4" s="508"/>
      <c r="Y4" s="510"/>
      <c r="Z4" s="507">
        <f>'Base-case'!L3</f>
        <v>3000</v>
      </c>
      <c r="AA4" s="508"/>
      <c r="AB4" s="510"/>
      <c r="AC4" s="507">
        <f>'Base-case'!M3</f>
        <v>556</v>
      </c>
      <c r="AD4" s="508"/>
      <c r="AE4" s="510"/>
      <c r="AF4" s="507">
        <f>'Base-case'!N3</f>
        <v>1020</v>
      </c>
      <c r="AG4" s="508"/>
      <c r="AH4" s="510"/>
      <c r="AI4" s="507">
        <f>'Base-case'!O3</f>
        <v>0</v>
      </c>
      <c r="AJ4" s="508"/>
      <c r="AK4" s="510"/>
      <c r="AL4" s="507">
        <f>'Base-case'!P3</f>
        <v>0</v>
      </c>
      <c r="AM4" s="508"/>
      <c r="AN4" s="510"/>
      <c r="AO4" s="507">
        <f>'Base-case'!Q3</f>
        <v>0</v>
      </c>
      <c r="AP4" s="508"/>
      <c r="AQ4" s="510"/>
      <c r="AR4" s="507">
        <f>'Base-case'!R3</f>
        <v>0</v>
      </c>
      <c r="AS4" s="508"/>
      <c r="AT4" s="510"/>
      <c r="AU4" s="507">
        <f>'Base-case'!S3</f>
        <v>0</v>
      </c>
      <c r="AV4" s="508"/>
      <c r="AW4" s="509"/>
    </row>
    <row r="5" spans="1:49" ht="61.5" customHeight="1" thickBot="1">
      <c r="A5" s="523" t="s">
        <v>138</v>
      </c>
      <c r="B5" s="524"/>
      <c r="C5" s="524"/>
      <c r="D5" s="525"/>
      <c r="E5" s="294" t="s">
        <v>251</v>
      </c>
      <c r="F5" s="294"/>
      <c r="G5" s="296"/>
      <c r="H5" s="295" t="s">
        <v>252</v>
      </c>
      <c r="I5" s="294"/>
      <c r="J5" s="296"/>
      <c r="K5" s="295" t="s">
        <v>222</v>
      </c>
      <c r="L5" s="294"/>
      <c r="M5" s="296"/>
      <c r="N5" s="295" t="s">
        <v>253</v>
      </c>
      <c r="O5" s="294"/>
      <c r="P5" s="296"/>
      <c r="Q5" s="295" t="s">
        <v>219</v>
      </c>
      <c r="R5" s="294"/>
      <c r="S5" s="296"/>
      <c r="T5" s="295" t="s">
        <v>254</v>
      </c>
      <c r="U5" s="295"/>
      <c r="V5" s="296"/>
      <c r="W5" s="295" t="s">
        <v>255</v>
      </c>
      <c r="X5" s="295" t="s">
        <v>221</v>
      </c>
      <c r="Y5" s="294"/>
      <c r="Z5" s="295" t="s">
        <v>256</v>
      </c>
      <c r="AA5" s="294" t="s">
        <v>331</v>
      </c>
      <c r="AB5" s="296"/>
      <c r="AC5" s="295" t="s">
        <v>257</v>
      </c>
      <c r="AD5" s="294" t="s">
        <v>333</v>
      </c>
      <c r="AE5" s="296"/>
      <c r="AF5" s="295"/>
      <c r="AG5" s="294"/>
      <c r="AH5" s="296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4"/>
    </row>
    <row r="6" spans="1:49" ht="33" customHeight="1">
      <c r="A6" s="393" t="s">
        <v>135</v>
      </c>
      <c r="B6" s="504" t="s">
        <v>108</v>
      </c>
      <c r="C6" s="399" t="s">
        <v>91</v>
      </c>
      <c r="D6" s="13" t="s">
        <v>128</v>
      </c>
      <c r="E6" s="55">
        <v>51.073249022164276</v>
      </c>
      <c r="F6" s="55">
        <v>0</v>
      </c>
      <c r="G6" s="55">
        <v>0</v>
      </c>
      <c r="H6" s="28">
        <v>49.939896462467644</v>
      </c>
      <c r="I6" s="28">
        <v>0</v>
      </c>
      <c r="J6" s="28">
        <v>0</v>
      </c>
      <c r="K6" s="55">
        <v>52.205377720870679</v>
      </c>
      <c r="L6" s="55">
        <v>0</v>
      </c>
      <c r="M6" s="55">
        <v>0</v>
      </c>
      <c r="N6" s="55">
        <v>53.43391969407265</v>
      </c>
      <c r="O6" s="55">
        <v>0</v>
      </c>
      <c r="P6" s="55">
        <v>0</v>
      </c>
      <c r="Q6" s="55">
        <v>56.820603968938741</v>
      </c>
      <c r="R6" s="55"/>
      <c r="S6" s="55">
        <v>0</v>
      </c>
      <c r="T6" s="55">
        <v>93.494559006211176</v>
      </c>
      <c r="U6" s="55">
        <v>0</v>
      </c>
      <c r="V6" s="55">
        <v>0</v>
      </c>
      <c r="W6" s="55">
        <v>73.077443324937022</v>
      </c>
      <c r="X6" s="55">
        <v>77.912468513853909</v>
      </c>
      <c r="Y6" s="55">
        <v>0</v>
      </c>
      <c r="Z6" s="55">
        <v>116.1516</v>
      </c>
      <c r="AA6" s="55">
        <v>88.031320000000008</v>
      </c>
      <c r="AB6" s="55">
        <v>0</v>
      </c>
      <c r="AC6" s="55">
        <v>106.68485611510791</v>
      </c>
      <c r="AD6" s="55">
        <v>101.07010791366908</v>
      </c>
      <c r="AE6" s="55">
        <v>0</v>
      </c>
      <c r="AF6" s="55">
        <v>0</v>
      </c>
      <c r="AG6" s="55">
        <v>0</v>
      </c>
      <c r="AH6" s="55">
        <v>0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6"/>
    </row>
    <row r="7" spans="1:49" ht="33" customHeight="1" thickBot="1">
      <c r="A7" s="394"/>
      <c r="B7" s="505"/>
      <c r="C7" s="400"/>
      <c r="D7" s="14" t="s">
        <v>129</v>
      </c>
      <c r="E7" s="57">
        <f>E6*$E$4</f>
        <v>39173.182000000001</v>
      </c>
      <c r="F7" s="57">
        <f>F6*$E$4</f>
        <v>0</v>
      </c>
      <c r="G7" s="57">
        <f>G6*$E$4</f>
        <v>0</v>
      </c>
      <c r="H7" s="57">
        <f>H6*$H$4</f>
        <v>57880.34</v>
      </c>
      <c r="I7" s="57">
        <f>I6*$H$4</f>
        <v>0</v>
      </c>
      <c r="J7" s="57">
        <f>J6*$H$4</f>
        <v>0</v>
      </c>
      <c r="K7" s="57">
        <f>K6*$K$4</f>
        <v>40772.400000000001</v>
      </c>
      <c r="L7" s="57">
        <f>L6*$K$4</f>
        <v>0</v>
      </c>
      <c r="M7" s="57">
        <f>M6*$K$4</f>
        <v>0</v>
      </c>
      <c r="N7" s="57">
        <f>N6*$N$4</f>
        <v>55891.87999999999</v>
      </c>
      <c r="O7" s="57">
        <f>O6*$N$4</f>
        <v>0</v>
      </c>
      <c r="P7" s="57">
        <f>P6*$N$4</f>
        <v>0</v>
      </c>
      <c r="Q7" s="57">
        <f>Q6*$Q$4</f>
        <v>131710.16</v>
      </c>
      <c r="R7" s="57">
        <f>R6*$Q$4</f>
        <v>0</v>
      </c>
      <c r="S7" s="57">
        <f>S6*$Q$4</f>
        <v>0</v>
      </c>
      <c r="T7" s="57">
        <f>T6*$T$4</f>
        <v>75263.12</v>
      </c>
      <c r="U7" s="57">
        <f>U6*$T$4</f>
        <v>0</v>
      </c>
      <c r="V7" s="57">
        <f>V6*$T$4</f>
        <v>0</v>
      </c>
      <c r="W7" s="57">
        <f>W6*$W$4</f>
        <v>116046.98</v>
      </c>
      <c r="X7" s="57">
        <f>X6*$W$4</f>
        <v>123725.00000000001</v>
      </c>
      <c r="Y7" s="57">
        <f>Y6*$W$4</f>
        <v>0</v>
      </c>
      <c r="Z7" s="57">
        <f>Z6*$Z$4</f>
        <v>348454.8</v>
      </c>
      <c r="AA7" s="57">
        <v>264093.96000000002</v>
      </c>
      <c r="AB7" s="57">
        <f>AB6*$Z$4</f>
        <v>0</v>
      </c>
      <c r="AC7" s="57">
        <f>AC6*$AC$4</f>
        <v>59316.78</v>
      </c>
      <c r="AD7" s="57">
        <v>56194.98</v>
      </c>
      <c r="AE7" s="57">
        <f>AE6*$AC$4</f>
        <v>0</v>
      </c>
      <c r="AF7" s="57">
        <f>AF6*$AF$4</f>
        <v>0</v>
      </c>
      <c r="AG7" s="57">
        <f>AG6*$AF$4</f>
        <v>0</v>
      </c>
      <c r="AH7" s="57">
        <f>AH6*$AF$4</f>
        <v>0</v>
      </c>
      <c r="AI7" s="57">
        <f>AI6*$AI$4</f>
        <v>0</v>
      </c>
      <c r="AJ7" s="57">
        <f>AJ6*$AI$4</f>
        <v>0</v>
      </c>
      <c r="AK7" s="57">
        <f>AK6*$AI$4</f>
        <v>0</v>
      </c>
      <c r="AL7" s="57">
        <f>AL6*$AL$4</f>
        <v>0</v>
      </c>
      <c r="AM7" s="57">
        <f>AM6*$AL$4</f>
        <v>0</v>
      </c>
      <c r="AN7" s="57">
        <f>AN6*$AL$4</f>
        <v>0</v>
      </c>
      <c r="AO7" s="57">
        <f>AO6*$AO$4</f>
        <v>0</v>
      </c>
      <c r="AP7" s="57">
        <f>AP6*$AO$4</f>
        <v>0</v>
      </c>
      <c r="AQ7" s="57">
        <f>AQ6*$AO$4</f>
        <v>0</v>
      </c>
      <c r="AR7" s="57">
        <f>AR6*$AR$4</f>
        <v>0</v>
      </c>
      <c r="AS7" s="57">
        <f>AS6*$AR$4</f>
        <v>0</v>
      </c>
      <c r="AT7" s="57">
        <f>AT6*$AR$4</f>
        <v>0</v>
      </c>
      <c r="AU7" s="57">
        <f>AU6*$AU$4</f>
        <v>0</v>
      </c>
      <c r="AV7" s="57">
        <f>AV6*$AU$4</f>
        <v>0</v>
      </c>
      <c r="AW7" s="58">
        <f>AW6*$AU$4</f>
        <v>0</v>
      </c>
    </row>
    <row r="8" spans="1:49" ht="33" customHeight="1">
      <c r="A8" s="394"/>
      <c r="B8" s="505"/>
      <c r="C8" s="400" t="s">
        <v>92</v>
      </c>
      <c r="D8" s="13" t="s">
        <v>128</v>
      </c>
      <c r="E8" s="59">
        <v>37.053455019556715</v>
      </c>
      <c r="F8" s="59">
        <v>0</v>
      </c>
      <c r="G8" s="59">
        <v>0</v>
      </c>
      <c r="H8" s="59">
        <v>38.842105263157897</v>
      </c>
      <c r="I8" s="59">
        <v>0</v>
      </c>
      <c r="J8" s="59">
        <v>0</v>
      </c>
      <c r="K8" s="59">
        <v>32.204865556978234</v>
      </c>
      <c r="L8" s="59">
        <v>0</v>
      </c>
      <c r="M8" s="59">
        <v>0</v>
      </c>
      <c r="N8" s="59">
        <v>54.825047801147228</v>
      </c>
      <c r="O8" s="59">
        <v>0</v>
      </c>
      <c r="P8" s="59">
        <v>0</v>
      </c>
      <c r="Q8" s="59">
        <v>51.531492666091459</v>
      </c>
      <c r="R8" s="59"/>
      <c r="S8" s="59">
        <v>0</v>
      </c>
      <c r="T8" s="59">
        <v>86.238509316770191</v>
      </c>
      <c r="U8" s="59">
        <v>0</v>
      </c>
      <c r="V8" s="59">
        <v>0</v>
      </c>
      <c r="W8" s="59">
        <v>64.172544080604538</v>
      </c>
      <c r="X8" s="59">
        <v>77.912468513853909</v>
      </c>
      <c r="Y8" s="59">
        <v>0</v>
      </c>
      <c r="Z8" s="59">
        <v>16.913</v>
      </c>
      <c r="AA8" s="59">
        <v>16.913</v>
      </c>
      <c r="AB8" s="59">
        <v>0</v>
      </c>
      <c r="AC8" s="59">
        <v>14.095323741007194</v>
      </c>
      <c r="AD8" s="59">
        <v>11.919064748201439</v>
      </c>
      <c r="AE8" s="59">
        <v>0</v>
      </c>
      <c r="AF8" s="59">
        <v>0</v>
      </c>
      <c r="AG8" s="59">
        <v>0</v>
      </c>
      <c r="AH8" s="59">
        <v>0</v>
      </c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60"/>
    </row>
    <row r="9" spans="1:49" ht="33" customHeight="1" thickBot="1">
      <c r="A9" s="394"/>
      <c r="B9" s="505"/>
      <c r="C9" s="400"/>
      <c r="D9" s="14" t="s">
        <v>129</v>
      </c>
      <c r="E9" s="57">
        <f>E8*$E$4</f>
        <v>28420</v>
      </c>
      <c r="F9" s="57">
        <f>F8*$E$4</f>
        <v>0</v>
      </c>
      <c r="G9" s="57">
        <f>G8*$E$4</f>
        <v>0</v>
      </c>
      <c r="H9" s="57">
        <f>H8*$H$4</f>
        <v>45018</v>
      </c>
      <c r="I9" s="57">
        <f>I8*$H$4</f>
        <v>0</v>
      </c>
      <c r="J9" s="57">
        <f>J8*$H$4</f>
        <v>0</v>
      </c>
      <c r="K9" s="57">
        <f>K8*$K$4</f>
        <v>25152</v>
      </c>
      <c r="L9" s="57">
        <f>L8*$K$4</f>
        <v>0</v>
      </c>
      <c r="M9" s="57">
        <f>M8*$K$4</f>
        <v>0</v>
      </c>
      <c r="N9" s="57">
        <f>N8*$N$4</f>
        <v>57347</v>
      </c>
      <c r="O9" s="57">
        <f>O8*$N$4</f>
        <v>0</v>
      </c>
      <c r="P9" s="57">
        <f>P8*$N$4</f>
        <v>0</v>
      </c>
      <c r="Q9" s="57">
        <f>Q8*$Q$4</f>
        <v>119450</v>
      </c>
      <c r="R9" s="57">
        <f>R8*$Q$4</f>
        <v>0</v>
      </c>
      <c r="S9" s="57">
        <f>S8*$Q$4</f>
        <v>0</v>
      </c>
      <c r="T9" s="57">
        <f>T8*$T$4</f>
        <v>69422</v>
      </c>
      <c r="U9" s="57">
        <f>U8*$T$4</f>
        <v>0</v>
      </c>
      <c r="V9" s="57">
        <f>V8*$T$4</f>
        <v>0</v>
      </c>
      <c r="W9" s="57">
        <f>W8*$W$4</f>
        <v>101906</v>
      </c>
      <c r="X9" s="57">
        <f>X8*$W$4</f>
        <v>123725.00000000001</v>
      </c>
      <c r="Y9" s="57">
        <f>Y8*$W$4</f>
        <v>0</v>
      </c>
      <c r="Z9" s="57">
        <f>Z8*$Z$4</f>
        <v>50739</v>
      </c>
      <c r="AA9" s="57">
        <v>50739</v>
      </c>
      <c r="AB9" s="57">
        <f>AB8*$Z$4</f>
        <v>0</v>
      </c>
      <c r="AC9" s="57">
        <f>AC8*$AC$4</f>
        <v>7837</v>
      </c>
      <c r="AD9" s="57">
        <v>6627</v>
      </c>
      <c r="AE9" s="57">
        <f>AE8*$AC$4</f>
        <v>0</v>
      </c>
      <c r="AF9" s="57">
        <f>AF8*$AF$4</f>
        <v>0</v>
      </c>
      <c r="AG9" s="57">
        <f>AG8*$AF$4</f>
        <v>0</v>
      </c>
      <c r="AH9" s="57">
        <f>AH8*$AF$4</f>
        <v>0</v>
      </c>
      <c r="AI9" s="57">
        <f>AI8*$AI$4</f>
        <v>0</v>
      </c>
      <c r="AJ9" s="57">
        <f>AJ8*$AI$4</f>
        <v>0</v>
      </c>
      <c r="AK9" s="57">
        <f>AK8*$AI$4</f>
        <v>0</v>
      </c>
      <c r="AL9" s="57">
        <f>AL8*$AL$4</f>
        <v>0</v>
      </c>
      <c r="AM9" s="57">
        <f>AM8*$AL$4</f>
        <v>0</v>
      </c>
      <c r="AN9" s="57">
        <f>AN8*$AL$4</f>
        <v>0</v>
      </c>
      <c r="AO9" s="57">
        <f>AO8*$AO$4</f>
        <v>0</v>
      </c>
      <c r="AP9" s="57">
        <f>AP8*$AO$4</f>
        <v>0</v>
      </c>
      <c r="AQ9" s="57">
        <f>AQ8*$AO$4</f>
        <v>0</v>
      </c>
      <c r="AR9" s="57">
        <f>AR8*$AR$4</f>
        <v>0</v>
      </c>
      <c r="AS9" s="57">
        <f>AS8*$AR$4</f>
        <v>0</v>
      </c>
      <c r="AT9" s="57">
        <f>AT8*$AR$4</f>
        <v>0</v>
      </c>
      <c r="AU9" s="57">
        <f>AU8*$AU$4</f>
        <v>0</v>
      </c>
      <c r="AV9" s="57">
        <f>AV8*$AU$4</f>
        <v>0</v>
      </c>
      <c r="AW9" s="58">
        <f>AW8*$AU$4</f>
        <v>0</v>
      </c>
    </row>
    <row r="10" spans="1:49" ht="33" customHeight="1">
      <c r="A10" s="394"/>
      <c r="B10" s="505"/>
      <c r="C10" s="400" t="s">
        <v>93</v>
      </c>
      <c r="D10" s="13" t="s">
        <v>128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7.0903333333333336</v>
      </c>
      <c r="AA10" s="59">
        <v>7.0903333333333336</v>
      </c>
      <c r="AB10" s="59">
        <v>0</v>
      </c>
      <c r="AC10" s="59">
        <v>6.9280575539568341</v>
      </c>
      <c r="AD10" s="59">
        <v>6.9280575539568341</v>
      </c>
      <c r="AE10" s="59">
        <v>0</v>
      </c>
      <c r="AF10" s="59">
        <v>0</v>
      </c>
      <c r="AG10" s="59">
        <v>0</v>
      </c>
      <c r="AH10" s="59">
        <v>0</v>
      </c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60"/>
    </row>
    <row r="11" spans="1:49" ht="33" customHeight="1" thickBot="1">
      <c r="A11" s="394"/>
      <c r="B11" s="505"/>
      <c r="C11" s="400"/>
      <c r="D11" s="14" t="s">
        <v>129</v>
      </c>
      <c r="E11" s="57">
        <f>E10*$E$4</f>
        <v>0</v>
      </c>
      <c r="F11" s="57">
        <f>F10*$E$4</f>
        <v>0</v>
      </c>
      <c r="G11" s="57">
        <f>G10*$E$4</f>
        <v>0</v>
      </c>
      <c r="H11" s="57">
        <f>H10*$H$4</f>
        <v>0</v>
      </c>
      <c r="I11" s="57">
        <f>I10*$H$4</f>
        <v>0</v>
      </c>
      <c r="J11" s="57">
        <f>J10*$H$4</f>
        <v>0</v>
      </c>
      <c r="K11" s="57">
        <f>K10*$K$4</f>
        <v>0</v>
      </c>
      <c r="L11" s="57">
        <f>L10*$K$4</f>
        <v>0</v>
      </c>
      <c r="M11" s="57">
        <f>M10*$K$4</f>
        <v>0</v>
      </c>
      <c r="N11" s="57">
        <f>N10*$N$4</f>
        <v>0</v>
      </c>
      <c r="O11" s="57">
        <f>O10*$N$4</f>
        <v>0</v>
      </c>
      <c r="P11" s="57">
        <f>P10*$N$4</f>
        <v>0</v>
      </c>
      <c r="Q11" s="57">
        <f>Q10*$Q$4</f>
        <v>0</v>
      </c>
      <c r="R11" s="57">
        <f>R10*$Q$4</f>
        <v>0</v>
      </c>
      <c r="S11" s="57">
        <f>S10*$Q$4</f>
        <v>0</v>
      </c>
      <c r="T11" s="57">
        <f>T10*$T$4</f>
        <v>0</v>
      </c>
      <c r="U11" s="57">
        <f>U10*$T$4</f>
        <v>0</v>
      </c>
      <c r="V11" s="57">
        <f>V10*$T$4</f>
        <v>0</v>
      </c>
      <c r="W11" s="57">
        <f>W10*$W$4</f>
        <v>0</v>
      </c>
      <c r="X11" s="57">
        <f>X10*$W$4</f>
        <v>0</v>
      </c>
      <c r="Y11" s="57">
        <f>Y10*$W$4</f>
        <v>0</v>
      </c>
      <c r="Z11" s="57">
        <f>Z10*$Z$4</f>
        <v>21271</v>
      </c>
      <c r="AA11" s="57">
        <v>21271</v>
      </c>
      <c r="AB11" s="57">
        <f>AB10*$Z$4</f>
        <v>0</v>
      </c>
      <c r="AC11" s="57">
        <f>AC10*$AC$4</f>
        <v>3851.9999999999995</v>
      </c>
      <c r="AD11" s="57">
        <v>3851.9999999999995</v>
      </c>
      <c r="AE11" s="57">
        <f>AE10*$AC$4</f>
        <v>0</v>
      </c>
      <c r="AF11" s="57">
        <f>AF10*$AF$4</f>
        <v>0</v>
      </c>
      <c r="AG11" s="57">
        <f>AG10*$AF$4</f>
        <v>0</v>
      </c>
      <c r="AH11" s="57">
        <f>AH10*$AF$4</f>
        <v>0</v>
      </c>
      <c r="AI11" s="57">
        <f>AI10*$AI$4</f>
        <v>0</v>
      </c>
      <c r="AJ11" s="57">
        <f>AJ10*$AI$4</f>
        <v>0</v>
      </c>
      <c r="AK11" s="57">
        <f>AK10*$AI$4</f>
        <v>0</v>
      </c>
      <c r="AL11" s="57">
        <f>AL10*$AL$4</f>
        <v>0</v>
      </c>
      <c r="AM11" s="57">
        <f>AM10*$AL$4</f>
        <v>0</v>
      </c>
      <c r="AN11" s="57">
        <f>AN10*$AL$4</f>
        <v>0</v>
      </c>
      <c r="AO11" s="57">
        <f>AO10*$AO$4</f>
        <v>0</v>
      </c>
      <c r="AP11" s="57">
        <f>AP10*$AO$4</f>
        <v>0</v>
      </c>
      <c r="AQ11" s="57">
        <f>AQ10*$AO$4</f>
        <v>0</v>
      </c>
      <c r="AR11" s="57">
        <f>AR10*$AR$4</f>
        <v>0</v>
      </c>
      <c r="AS11" s="57">
        <f>AS10*$AR$4</f>
        <v>0</v>
      </c>
      <c r="AT11" s="57">
        <f>AT10*$AR$4</f>
        <v>0</v>
      </c>
      <c r="AU11" s="57">
        <f>AU10*$AU$4</f>
        <v>0</v>
      </c>
      <c r="AV11" s="57">
        <f>AV10*$AU$4</f>
        <v>0</v>
      </c>
      <c r="AW11" s="58">
        <f>AW10*$AU$4</f>
        <v>0</v>
      </c>
    </row>
    <row r="12" spans="1:49" ht="33" customHeight="1">
      <c r="A12" s="394"/>
      <c r="B12" s="505"/>
      <c r="C12" s="400" t="s">
        <v>94</v>
      </c>
      <c r="D12" s="13" t="s">
        <v>128</v>
      </c>
      <c r="E12" s="59">
        <v>0.53976531942633632</v>
      </c>
      <c r="F12" s="59">
        <v>0</v>
      </c>
      <c r="G12" s="59">
        <v>0</v>
      </c>
      <c r="H12" s="59">
        <v>8.3261432269197577E-2</v>
      </c>
      <c r="I12" s="59">
        <v>0</v>
      </c>
      <c r="J12" s="59">
        <v>0</v>
      </c>
      <c r="K12" s="59">
        <v>14.946222791293215</v>
      </c>
      <c r="L12" s="59">
        <v>0</v>
      </c>
      <c r="M12" s="59">
        <v>0</v>
      </c>
      <c r="N12" s="59">
        <v>0.57552581261950286</v>
      </c>
      <c r="O12" s="59">
        <v>0</v>
      </c>
      <c r="P12" s="59">
        <v>0</v>
      </c>
      <c r="Q12" s="59">
        <v>0.53062985332182921</v>
      </c>
      <c r="R12" s="59"/>
      <c r="S12" s="59">
        <v>0</v>
      </c>
      <c r="T12" s="59">
        <v>0.90559006211180126</v>
      </c>
      <c r="U12" s="59">
        <v>0</v>
      </c>
      <c r="V12" s="59">
        <v>0</v>
      </c>
      <c r="W12" s="59">
        <v>0.86775818639798485</v>
      </c>
      <c r="X12" s="59">
        <v>0.86775818639798485</v>
      </c>
      <c r="Y12" s="59">
        <v>0</v>
      </c>
      <c r="Z12" s="59">
        <v>2.3380000000000001</v>
      </c>
      <c r="AA12" s="59">
        <v>2.3380000000000001</v>
      </c>
      <c r="AB12" s="59">
        <v>0</v>
      </c>
      <c r="AC12" s="59">
        <v>1.9586330935251799</v>
      </c>
      <c r="AD12" s="59">
        <v>1.9586330935251799</v>
      </c>
      <c r="AE12" s="59">
        <v>0</v>
      </c>
      <c r="AF12" s="59">
        <v>0</v>
      </c>
      <c r="AG12" s="59">
        <v>0</v>
      </c>
      <c r="AH12" s="59">
        <v>0</v>
      </c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60"/>
    </row>
    <row r="13" spans="1:49" ht="33" customHeight="1" thickBot="1">
      <c r="A13" s="394"/>
      <c r="B13" s="505"/>
      <c r="C13" s="400"/>
      <c r="D13" s="14" t="s">
        <v>129</v>
      </c>
      <c r="E13" s="57">
        <f>E12*$E$4</f>
        <v>413.99999999999994</v>
      </c>
      <c r="F13" s="57">
        <f>F12*$E$4</f>
        <v>0</v>
      </c>
      <c r="G13" s="57">
        <f>G12*$E$4</f>
        <v>0</v>
      </c>
      <c r="H13" s="57">
        <f>H12*$H$4</f>
        <v>96.499999999999986</v>
      </c>
      <c r="I13" s="57">
        <f>I12*$H$4</f>
        <v>0</v>
      </c>
      <c r="J13" s="57">
        <f>J12*$H$4</f>
        <v>0</v>
      </c>
      <c r="K13" s="57">
        <f>K12*$K$4</f>
        <v>11673</v>
      </c>
      <c r="L13" s="57">
        <f>L12*$K$4</f>
        <v>0</v>
      </c>
      <c r="M13" s="57">
        <f>M12*$K$4</f>
        <v>0</v>
      </c>
      <c r="N13" s="57">
        <f>N12*$N$4</f>
        <v>602</v>
      </c>
      <c r="O13" s="57">
        <f>O12*$N$4</f>
        <v>0</v>
      </c>
      <c r="P13" s="57">
        <f>P12*$N$4</f>
        <v>0</v>
      </c>
      <c r="Q13" s="57">
        <f>Q12*$Q$4</f>
        <v>1230.0000000000002</v>
      </c>
      <c r="R13" s="57">
        <f>R12*$Q$4</f>
        <v>0</v>
      </c>
      <c r="S13" s="57">
        <f>S12*$Q$4</f>
        <v>0</v>
      </c>
      <c r="T13" s="57">
        <f>T12*$T$4</f>
        <v>729</v>
      </c>
      <c r="U13" s="57">
        <f>U12*$T$4</f>
        <v>0</v>
      </c>
      <c r="V13" s="57">
        <f>V12*$T$4</f>
        <v>0</v>
      </c>
      <c r="W13" s="57">
        <f>W12*$W$4</f>
        <v>1378</v>
      </c>
      <c r="X13" s="57">
        <f>X12*$W$4</f>
        <v>1378</v>
      </c>
      <c r="Y13" s="57">
        <f>Y12*$W$4</f>
        <v>0</v>
      </c>
      <c r="Z13" s="57">
        <f>Z12*$Z$4</f>
        <v>7014</v>
      </c>
      <c r="AA13" s="57">
        <v>7014</v>
      </c>
      <c r="AB13" s="57">
        <f>AB12*$Z$4</f>
        <v>0</v>
      </c>
      <c r="AC13" s="57">
        <f>AC12*$AC$4</f>
        <v>1089</v>
      </c>
      <c r="AD13" s="57">
        <v>1089</v>
      </c>
      <c r="AE13" s="57">
        <f>AE12*$AC$4</f>
        <v>0</v>
      </c>
      <c r="AF13" s="57">
        <f>AF12*$AF$4</f>
        <v>0</v>
      </c>
      <c r="AG13" s="57">
        <f>AG12*$AF$4</f>
        <v>0</v>
      </c>
      <c r="AH13" s="57">
        <f>AH12*$AF$4</f>
        <v>0</v>
      </c>
      <c r="AI13" s="57">
        <f>AI12*$AI$4</f>
        <v>0</v>
      </c>
      <c r="AJ13" s="57">
        <f>AJ12*$AI$4</f>
        <v>0</v>
      </c>
      <c r="AK13" s="57">
        <f>AK12*$AI$4</f>
        <v>0</v>
      </c>
      <c r="AL13" s="57">
        <f>AL12*$AL$4</f>
        <v>0</v>
      </c>
      <c r="AM13" s="57">
        <f>AM12*$AL$4</f>
        <v>0</v>
      </c>
      <c r="AN13" s="57">
        <f>AN12*$AL$4</f>
        <v>0</v>
      </c>
      <c r="AO13" s="57">
        <f>AO12*$AO$4</f>
        <v>0</v>
      </c>
      <c r="AP13" s="57">
        <f>AP12*$AO$4</f>
        <v>0</v>
      </c>
      <c r="AQ13" s="57">
        <f>AQ12*$AO$4</f>
        <v>0</v>
      </c>
      <c r="AR13" s="57">
        <f>AR12*$AR$4</f>
        <v>0</v>
      </c>
      <c r="AS13" s="57">
        <f>AS12*$AR$4</f>
        <v>0</v>
      </c>
      <c r="AT13" s="57">
        <f>AT12*$AR$4</f>
        <v>0</v>
      </c>
      <c r="AU13" s="57">
        <f>AU12*$AU$4</f>
        <v>0</v>
      </c>
      <c r="AV13" s="57">
        <f>AV12*$AU$4</f>
        <v>0</v>
      </c>
      <c r="AW13" s="58">
        <f>AW12*$AU$4</f>
        <v>0</v>
      </c>
    </row>
    <row r="14" spans="1:49" ht="33" customHeight="1">
      <c r="A14" s="394"/>
      <c r="B14" s="505"/>
      <c r="C14" s="400" t="s">
        <v>95</v>
      </c>
      <c r="D14" s="13" t="s">
        <v>128</v>
      </c>
      <c r="E14" s="59">
        <v>1.2229465449804433</v>
      </c>
      <c r="F14" s="59">
        <v>0</v>
      </c>
      <c r="G14" s="59">
        <v>0</v>
      </c>
      <c r="H14" s="59">
        <v>2.6911130284728215</v>
      </c>
      <c r="I14" s="59">
        <v>0</v>
      </c>
      <c r="J14" s="59">
        <v>0</v>
      </c>
      <c r="K14" s="59">
        <v>2.0678617157490398</v>
      </c>
      <c r="L14" s="59">
        <v>0</v>
      </c>
      <c r="M14" s="59">
        <v>0</v>
      </c>
      <c r="N14" s="59">
        <v>1.4923518164435947</v>
      </c>
      <c r="O14" s="59">
        <v>0</v>
      </c>
      <c r="P14" s="59">
        <v>0</v>
      </c>
      <c r="Q14" s="59">
        <v>3.6358930112165662</v>
      </c>
      <c r="R14" s="59"/>
      <c r="S14" s="59">
        <v>0</v>
      </c>
      <c r="T14" s="59">
        <v>1.2521739130434784</v>
      </c>
      <c r="U14" s="59">
        <v>0</v>
      </c>
      <c r="V14" s="59">
        <v>0</v>
      </c>
      <c r="W14" s="59">
        <v>2.1744332493702769</v>
      </c>
      <c r="X14" s="59">
        <v>2.1744332493702769</v>
      </c>
      <c r="Y14" s="59">
        <v>0</v>
      </c>
      <c r="Z14" s="59">
        <v>5.1846666666666668</v>
      </c>
      <c r="AA14" s="59">
        <v>5.1846666666666668</v>
      </c>
      <c r="AB14" s="59">
        <v>0</v>
      </c>
      <c r="AC14" s="59">
        <v>5.0359712230215825</v>
      </c>
      <c r="AD14" s="59">
        <v>5.0359712230215825</v>
      </c>
      <c r="AE14" s="59">
        <v>0</v>
      </c>
      <c r="AF14" s="59">
        <v>0</v>
      </c>
      <c r="AG14" s="59">
        <v>0</v>
      </c>
      <c r="AH14" s="59">
        <v>0</v>
      </c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60"/>
    </row>
    <row r="15" spans="1:49" ht="33" customHeight="1" thickBot="1">
      <c r="A15" s="394"/>
      <c r="B15" s="505"/>
      <c r="C15" s="400"/>
      <c r="D15" s="14" t="s">
        <v>129</v>
      </c>
      <c r="E15" s="57">
        <f>E14*$E$4</f>
        <v>938</v>
      </c>
      <c r="F15" s="57">
        <f>F14*$E$4</f>
        <v>0</v>
      </c>
      <c r="G15" s="57">
        <f>G14*$E$4</f>
        <v>0</v>
      </c>
      <c r="H15" s="57">
        <f>H14*$H$4</f>
        <v>3119</v>
      </c>
      <c r="I15" s="57">
        <f>I14*$H$4</f>
        <v>0</v>
      </c>
      <c r="J15" s="57">
        <f>J14*$H$4</f>
        <v>0</v>
      </c>
      <c r="K15" s="57">
        <f>K14*$K$4</f>
        <v>1615</v>
      </c>
      <c r="L15" s="57">
        <f>L14*$K$4</f>
        <v>0</v>
      </c>
      <c r="M15" s="57">
        <f>M14*$K$4</f>
        <v>0</v>
      </c>
      <c r="N15" s="57">
        <f>N14*$N$4</f>
        <v>1561</v>
      </c>
      <c r="O15" s="57">
        <f>O14*$N$4</f>
        <v>0</v>
      </c>
      <c r="P15" s="57">
        <f>P14*$N$4</f>
        <v>0</v>
      </c>
      <c r="Q15" s="57">
        <f>Q14*$Q$4</f>
        <v>8428</v>
      </c>
      <c r="R15" s="57">
        <f>R14*$Q$4</f>
        <v>0</v>
      </c>
      <c r="S15" s="57">
        <f>S14*$Q$4</f>
        <v>0</v>
      </c>
      <c r="T15" s="57">
        <f>T14*$T$4</f>
        <v>1008.0000000000001</v>
      </c>
      <c r="U15" s="57">
        <f>U14*$T$4</f>
        <v>0</v>
      </c>
      <c r="V15" s="57">
        <f>V14*$T$4</f>
        <v>0</v>
      </c>
      <c r="W15" s="57">
        <f>W14*$W$4</f>
        <v>3452.9999999999995</v>
      </c>
      <c r="X15" s="57">
        <f>X14*$W$4</f>
        <v>3452.9999999999995</v>
      </c>
      <c r="Y15" s="57">
        <f>Y14*$W$4</f>
        <v>0</v>
      </c>
      <c r="Z15" s="57">
        <f>Z14*$Z$4</f>
        <v>15554</v>
      </c>
      <c r="AA15" s="57">
        <v>15554</v>
      </c>
      <c r="AB15" s="57">
        <f>AB14*$Z$4</f>
        <v>0</v>
      </c>
      <c r="AC15" s="57">
        <f>AC14*$AC$4</f>
        <v>2800</v>
      </c>
      <c r="AD15" s="57">
        <v>2800</v>
      </c>
      <c r="AE15" s="57">
        <f>AE14*$AC$4</f>
        <v>0</v>
      </c>
      <c r="AF15" s="57">
        <f>AF14*$AF$4</f>
        <v>0</v>
      </c>
      <c r="AG15" s="57">
        <f>AG14*$AF$4</f>
        <v>0</v>
      </c>
      <c r="AH15" s="57">
        <f>AH14*$AF$4</f>
        <v>0</v>
      </c>
      <c r="AI15" s="57">
        <f>AI14*$AI$4</f>
        <v>0</v>
      </c>
      <c r="AJ15" s="57">
        <f>AJ14*$AI$4</f>
        <v>0</v>
      </c>
      <c r="AK15" s="57">
        <f>AK14*$AI$4</f>
        <v>0</v>
      </c>
      <c r="AL15" s="57">
        <f>AL14*$AL$4</f>
        <v>0</v>
      </c>
      <c r="AM15" s="57">
        <f>AM14*$AL$4</f>
        <v>0</v>
      </c>
      <c r="AN15" s="57">
        <f>AN14*$AL$4</f>
        <v>0</v>
      </c>
      <c r="AO15" s="57">
        <f>AO14*$AO$4</f>
        <v>0</v>
      </c>
      <c r="AP15" s="57">
        <f>AP14*$AO$4</f>
        <v>0</v>
      </c>
      <c r="AQ15" s="57">
        <f>AQ14*$AO$4</f>
        <v>0</v>
      </c>
      <c r="AR15" s="57">
        <f>AR14*$AR$4</f>
        <v>0</v>
      </c>
      <c r="AS15" s="57">
        <f>AS14*$AR$4</f>
        <v>0</v>
      </c>
      <c r="AT15" s="57">
        <f>AT14*$AR$4</f>
        <v>0</v>
      </c>
      <c r="AU15" s="57">
        <f>AU14*$AU$4</f>
        <v>0</v>
      </c>
      <c r="AV15" s="57">
        <f>AV14*$AU$4</f>
        <v>0</v>
      </c>
      <c r="AW15" s="58">
        <f>AW14*$AU$4</f>
        <v>0</v>
      </c>
    </row>
    <row r="16" spans="1:49" ht="33" customHeight="1">
      <c r="A16" s="394"/>
      <c r="B16" s="505"/>
      <c r="C16" s="400" t="s">
        <v>96</v>
      </c>
      <c r="D16" s="13" t="s">
        <v>128</v>
      </c>
      <c r="E16" s="59">
        <v>5.4340286831812259</v>
      </c>
      <c r="F16" s="59">
        <v>0</v>
      </c>
      <c r="G16" s="59">
        <v>0</v>
      </c>
      <c r="H16" s="59">
        <v>4.2691975841242451</v>
      </c>
      <c r="I16" s="59">
        <v>0</v>
      </c>
      <c r="J16" s="59">
        <v>0</v>
      </c>
      <c r="K16" s="59">
        <v>1.9590268886043534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2.0500431406384814</v>
      </c>
      <c r="R16" s="59">
        <v>0</v>
      </c>
      <c r="S16" s="59">
        <v>0</v>
      </c>
      <c r="T16" s="59">
        <v>2.8124223602484473</v>
      </c>
      <c r="U16" s="59">
        <v>0</v>
      </c>
      <c r="V16" s="59">
        <v>0</v>
      </c>
      <c r="W16" s="59">
        <v>3.4515113350125946</v>
      </c>
      <c r="X16" s="59">
        <v>0</v>
      </c>
      <c r="Y16" s="59">
        <v>0</v>
      </c>
      <c r="Z16" s="59">
        <v>45.02</v>
      </c>
      <c r="AA16" s="59">
        <v>34.120666666666665</v>
      </c>
      <c r="AB16" s="59">
        <v>0</v>
      </c>
      <c r="AC16" s="59">
        <v>41.350719424460429</v>
      </c>
      <c r="AD16" s="59">
        <v>39.174460431654673</v>
      </c>
      <c r="AE16" s="59">
        <v>0</v>
      </c>
      <c r="AF16" s="59">
        <v>0</v>
      </c>
      <c r="AG16" s="59">
        <v>0</v>
      </c>
      <c r="AH16" s="59">
        <v>0</v>
      </c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60"/>
    </row>
    <row r="17" spans="1:49" ht="33" customHeight="1" thickBot="1">
      <c r="A17" s="394"/>
      <c r="B17" s="505"/>
      <c r="C17" s="400"/>
      <c r="D17" s="14" t="s">
        <v>129</v>
      </c>
      <c r="E17" s="57">
        <f>E16*$E$4</f>
        <v>4167.9000000000005</v>
      </c>
      <c r="F17" s="57">
        <f>F16*$E$4</f>
        <v>0</v>
      </c>
      <c r="G17" s="57">
        <f>G16*$E$4</f>
        <v>0</v>
      </c>
      <c r="H17" s="57">
        <f>H16*$H$4</f>
        <v>4948</v>
      </c>
      <c r="I17" s="57">
        <f>I16*$H$4</f>
        <v>0</v>
      </c>
      <c r="J17" s="57">
        <f>J16*$H$4</f>
        <v>0</v>
      </c>
      <c r="K17" s="57">
        <f>K16*$K$4</f>
        <v>1530</v>
      </c>
      <c r="L17" s="57">
        <f>L16*$K$4</f>
        <v>0</v>
      </c>
      <c r="M17" s="57">
        <f>M16*$K$4</f>
        <v>0</v>
      </c>
      <c r="N17" s="57">
        <f>N16*$N$4</f>
        <v>0</v>
      </c>
      <c r="O17" s="57">
        <f>O16*$N$4</f>
        <v>0</v>
      </c>
      <c r="P17" s="57">
        <f>P16*$N$4</f>
        <v>0</v>
      </c>
      <c r="Q17" s="57">
        <f>Q16*$Q$4</f>
        <v>4752</v>
      </c>
      <c r="R17" s="57">
        <f>R16*$Q$4</f>
        <v>0</v>
      </c>
      <c r="S17" s="57">
        <f>S16*$Q$4</f>
        <v>0</v>
      </c>
      <c r="T17" s="57">
        <f>T16*$T$4</f>
        <v>2264</v>
      </c>
      <c r="U17" s="57">
        <f>U16*$T$4</f>
        <v>0</v>
      </c>
      <c r="V17" s="57">
        <f>V16*$T$4</f>
        <v>0</v>
      </c>
      <c r="W17" s="57">
        <f>W16*$W$4</f>
        <v>5481</v>
      </c>
      <c r="X17" s="57">
        <f>X16*$W$4</f>
        <v>0</v>
      </c>
      <c r="Y17" s="57">
        <f>Y16*$W$4</f>
        <v>0</v>
      </c>
      <c r="Z17" s="57">
        <f>Z16*$Z$4</f>
        <v>135060</v>
      </c>
      <c r="AA17" s="57">
        <v>102362</v>
      </c>
      <c r="AB17" s="57">
        <f>AB16*$Z$4</f>
        <v>0</v>
      </c>
      <c r="AC17" s="57">
        <f>AC16*$AC$4</f>
        <v>22991</v>
      </c>
      <c r="AD17" s="57">
        <v>21780.999999999996</v>
      </c>
      <c r="AE17" s="57">
        <f>AE16*$AC$4</f>
        <v>0</v>
      </c>
      <c r="AF17" s="57">
        <f>AF16*$AF$4</f>
        <v>0</v>
      </c>
      <c r="AG17" s="57">
        <f>AG16*$AF$4</f>
        <v>0</v>
      </c>
      <c r="AH17" s="57">
        <f>AH16*$AF$4</f>
        <v>0</v>
      </c>
      <c r="AI17" s="57">
        <f>AI16*$AI$4</f>
        <v>0</v>
      </c>
      <c r="AJ17" s="57">
        <f>AJ16*$AI$4</f>
        <v>0</v>
      </c>
      <c r="AK17" s="57">
        <f>AK16*$AI$4</f>
        <v>0</v>
      </c>
      <c r="AL17" s="57">
        <f>AL16*$AL$4</f>
        <v>0</v>
      </c>
      <c r="AM17" s="57">
        <f>AM16*$AL$4</f>
        <v>0</v>
      </c>
      <c r="AN17" s="57">
        <f>AN16*$AL$4</f>
        <v>0</v>
      </c>
      <c r="AO17" s="57">
        <f>AO16*$AO$4</f>
        <v>0</v>
      </c>
      <c r="AP17" s="57">
        <f>AP16*$AO$4</f>
        <v>0</v>
      </c>
      <c r="AQ17" s="57">
        <f>AQ16*$AO$4</f>
        <v>0</v>
      </c>
      <c r="AR17" s="57">
        <f>AR16*$AR$4</f>
        <v>0</v>
      </c>
      <c r="AS17" s="57">
        <f>AS16*$AR$4</f>
        <v>0</v>
      </c>
      <c r="AT17" s="57">
        <f>AT16*$AR$4</f>
        <v>0</v>
      </c>
      <c r="AU17" s="57">
        <f>AU16*$AU$4</f>
        <v>0</v>
      </c>
      <c r="AV17" s="57">
        <f>AV16*$AU$4</f>
        <v>0</v>
      </c>
      <c r="AW17" s="58">
        <f>AW16*$AU$4</f>
        <v>0</v>
      </c>
    </row>
    <row r="18" spans="1:49" ht="33" customHeight="1">
      <c r="A18" s="394"/>
      <c r="B18" s="505"/>
      <c r="C18" s="400" t="s">
        <v>156</v>
      </c>
      <c r="D18" s="13" t="s">
        <v>128</v>
      </c>
      <c r="E18" s="59">
        <v>37.053455019556715</v>
      </c>
      <c r="F18" s="59">
        <v>0</v>
      </c>
      <c r="G18" s="59">
        <v>0</v>
      </c>
      <c r="H18" s="59">
        <v>38.925366695427094</v>
      </c>
      <c r="I18" s="59">
        <v>0</v>
      </c>
      <c r="J18" s="59">
        <v>0</v>
      </c>
      <c r="K18" s="59">
        <v>47.151088348271443</v>
      </c>
      <c r="L18" s="59">
        <v>0</v>
      </c>
      <c r="M18" s="59">
        <v>0</v>
      </c>
      <c r="N18" s="59">
        <v>54.825047801147228</v>
      </c>
      <c r="O18" s="59">
        <v>0</v>
      </c>
      <c r="P18" s="59">
        <v>0</v>
      </c>
      <c r="Q18" s="59">
        <v>51.531492666091459</v>
      </c>
      <c r="R18" s="59"/>
      <c r="S18" s="59">
        <v>0</v>
      </c>
      <c r="T18" s="59">
        <v>86.238509316770191</v>
      </c>
      <c r="U18" s="59">
        <v>0</v>
      </c>
      <c r="V18" s="59">
        <v>0</v>
      </c>
      <c r="W18" s="59">
        <v>64.172544080604538</v>
      </c>
      <c r="X18" s="59">
        <v>77.912468513853909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60"/>
    </row>
    <row r="19" spans="1:49" ht="33" customHeight="1" thickBot="1">
      <c r="A19" s="394"/>
      <c r="B19" s="505"/>
      <c r="C19" s="400"/>
      <c r="D19" s="14" t="s">
        <v>129</v>
      </c>
      <c r="E19" s="57">
        <f>E18*$E$4</f>
        <v>28420</v>
      </c>
      <c r="F19" s="57">
        <f>F18*$E$4</f>
        <v>0</v>
      </c>
      <c r="G19" s="57">
        <f>G18*$E$4</f>
        <v>0</v>
      </c>
      <c r="H19" s="57">
        <f>H18*$H$4</f>
        <v>45114.5</v>
      </c>
      <c r="I19" s="57">
        <f>I18*$H$4</f>
        <v>0</v>
      </c>
      <c r="J19" s="57">
        <f>J18*$H$4</f>
        <v>0</v>
      </c>
      <c r="K19" s="57">
        <f>K18*$K$4</f>
        <v>36825</v>
      </c>
      <c r="L19" s="57">
        <f>L18*$K$4</f>
        <v>0</v>
      </c>
      <c r="M19" s="57">
        <f>M18*$K$4</f>
        <v>0</v>
      </c>
      <c r="N19" s="57">
        <f>N18*$N$4</f>
        <v>57347</v>
      </c>
      <c r="O19" s="57">
        <f>O18*$N$4</f>
        <v>0</v>
      </c>
      <c r="P19" s="57">
        <f>P18*$N$4</f>
        <v>0</v>
      </c>
      <c r="Q19" s="57">
        <f>Q18*$Q$4</f>
        <v>119450</v>
      </c>
      <c r="R19" s="57">
        <f>R18*$Q$4</f>
        <v>0</v>
      </c>
      <c r="S19" s="57">
        <f>S18*$Q$4</f>
        <v>0</v>
      </c>
      <c r="T19" s="57">
        <f>T18*$T$4</f>
        <v>69422</v>
      </c>
      <c r="U19" s="57">
        <f>U18*$T$4</f>
        <v>0</v>
      </c>
      <c r="V19" s="57">
        <f>V18*$T$4</f>
        <v>0</v>
      </c>
      <c r="W19" s="57">
        <f>W18*$W$4</f>
        <v>101906</v>
      </c>
      <c r="X19" s="57">
        <f>X18*$W$4</f>
        <v>123725.00000000001</v>
      </c>
      <c r="Y19" s="57">
        <f>Y18*$W$4</f>
        <v>0</v>
      </c>
      <c r="Z19" s="57">
        <f>Z18*$Z$4</f>
        <v>0</v>
      </c>
      <c r="AA19" s="57">
        <v>0</v>
      </c>
      <c r="AB19" s="57">
        <f>AB18*$Z$4</f>
        <v>0</v>
      </c>
      <c r="AC19" s="57">
        <f>AC18*$AC$4</f>
        <v>0</v>
      </c>
      <c r="AD19" s="57">
        <v>0</v>
      </c>
      <c r="AE19" s="57">
        <f>AE18*$AC$4</f>
        <v>0</v>
      </c>
      <c r="AF19" s="57">
        <f>AF18*$AF$4</f>
        <v>0</v>
      </c>
      <c r="AG19" s="57">
        <f>AG18*$AF$4</f>
        <v>0</v>
      </c>
      <c r="AH19" s="57">
        <f>AH18*$AF$4</f>
        <v>0</v>
      </c>
      <c r="AI19" s="57">
        <f>AI18*$AI$4</f>
        <v>0</v>
      </c>
      <c r="AJ19" s="57">
        <f>AJ18*$AI$4</f>
        <v>0</v>
      </c>
      <c r="AK19" s="57">
        <f>AK18*$AI$4</f>
        <v>0</v>
      </c>
      <c r="AL19" s="57">
        <f>AL18*$AL$4</f>
        <v>0</v>
      </c>
      <c r="AM19" s="57">
        <f>AM18*$AL$4</f>
        <v>0</v>
      </c>
      <c r="AN19" s="57">
        <f>AN18*$AL$4</f>
        <v>0</v>
      </c>
      <c r="AO19" s="57">
        <f>AO18*$AO$4</f>
        <v>0</v>
      </c>
      <c r="AP19" s="57">
        <f>AP18*$AO$4</f>
        <v>0</v>
      </c>
      <c r="AQ19" s="57">
        <f>AQ18*$AO$4</f>
        <v>0</v>
      </c>
      <c r="AR19" s="57">
        <f>AR18*$AR$4</f>
        <v>0</v>
      </c>
      <c r="AS19" s="57">
        <f>AS18*$AR$4</f>
        <v>0</v>
      </c>
      <c r="AT19" s="57">
        <f>AT18*$AR$4</f>
        <v>0</v>
      </c>
      <c r="AU19" s="57">
        <f>AU18*$AU$4</f>
        <v>0</v>
      </c>
      <c r="AV19" s="57">
        <f>AV18*$AU$4</f>
        <v>0</v>
      </c>
      <c r="AW19" s="58">
        <f>AW18*$AU$4</f>
        <v>0</v>
      </c>
    </row>
    <row r="20" spans="1:49" ht="33" customHeight="1">
      <c r="A20" s="394"/>
      <c r="B20" s="505"/>
      <c r="C20" s="400" t="s">
        <v>97</v>
      </c>
      <c r="D20" s="13" t="s">
        <v>128</v>
      </c>
      <c r="E20" s="59">
        <v>0</v>
      </c>
      <c r="F20" s="59">
        <v>0</v>
      </c>
      <c r="G20" s="59">
        <v>0</v>
      </c>
      <c r="H20" s="59">
        <v>3.0750647109577223</v>
      </c>
      <c r="I20" s="59">
        <v>0</v>
      </c>
      <c r="J20" s="59">
        <v>0</v>
      </c>
      <c r="K20" s="59">
        <v>13.234314980793854</v>
      </c>
      <c r="L20" s="59">
        <v>0</v>
      </c>
      <c r="M20" s="59">
        <v>0</v>
      </c>
      <c r="N20" s="59">
        <v>9.8804971319311665</v>
      </c>
      <c r="O20" s="59">
        <v>0</v>
      </c>
      <c r="P20" s="59">
        <v>0</v>
      </c>
      <c r="Q20" s="59">
        <v>11.377911993097499</v>
      </c>
      <c r="R20" s="59"/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21.321158690176322</v>
      </c>
      <c r="Y20" s="59">
        <v>0</v>
      </c>
      <c r="Z20" s="59">
        <v>0.83799999999999997</v>
      </c>
      <c r="AA20" s="59">
        <v>11.737333333333334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0</v>
      </c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60"/>
    </row>
    <row r="21" spans="1:49" ht="33" customHeight="1">
      <c r="A21" s="394"/>
      <c r="B21" s="505"/>
      <c r="C21" s="400"/>
      <c r="D21" s="14" t="s">
        <v>129</v>
      </c>
      <c r="E21" s="57">
        <f>E20*$E$4</f>
        <v>0</v>
      </c>
      <c r="F21" s="57">
        <f>F20*$E$4</f>
        <v>0</v>
      </c>
      <c r="G21" s="57">
        <f>G20*$E$4</f>
        <v>0</v>
      </c>
      <c r="H21" s="57">
        <f>H20*$H$4</f>
        <v>3564</v>
      </c>
      <c r="I21" s="57">
        <f>I20*$H$4</f>
        <v>0</v>
      </c>
      <c r="J21" s="57">
        <f>J20*$H$4</f>
        <v>0</v>
      </c>
      <c r="K21" s="57">
        <f>K20*$K$4</f>
        <v>10336</v>
      </c>
      <c r="L21" s="57">
        <f>L20*$K$4</f>
        <v>0</v>
      </c>
      <c r="M21" s="57">
        <f>M20*$K$4</f>
        <v>0</v>
      </c>
      <c r="N21" s="57">
        <f>N20*$N$4</f>
        <v>10335</v>
      </c>
      <c r="O21" s="57">
        <f>O20*$N$4</f>
        <v>0</v>
      </c>
      <c r="P21" s="57">
        <f>P20*$N$4</f>
        <v>0</v>
      </c>
      <c r="Q21" s="57">
        <f>Q20*$Q$4</f>
        <v>26374</v>
      </c>
      <c r="R21" s="57">
        <f>R20*$Q$4</f>
        <v>0</v>
      </c>
      <c r="S21" s="57">
        <f>S20*$Q$4</f>
        <v>0</v>
      </c>
      <c r="T21" s="57">
        <f>T20*$T$4</f>
        <v>0</v>
      </c>
      <c r="U21" s="57">
        <f>U20*$T$4</f>
        <v>0</v>
      </c>
      <c r="V21" s="57">
        <f>V20*$T$4</f>
        <v>0</v>
      </c>
      <c r="W21" s="57">
        <f>W20*$W$4</f>
        <v>0</v>
      </c>
      <c r="X21" s="57">
        <f>X20*$W$4</f>
        <v>33858</v>
      </c>
      <c r="Y21" s="57">
        <f>Y20*$W$4</f>
        <v>0</v>
      </c>
      <c r="Z21" s="57">
        <f>Z20*$Z$4</f>
        <v>2514</v>
      </c>
      <c r="AA21" s="57">
        <v>35212</v>
      </c>
      <c r="AB21" s="57">
        <f>AB20*$Z$4</f>
        <v>0</v>
      </c>
      <c r="AC21" s="57">
        <f>AC20*$AC$4</f>
        <v>0</v>
      </c>
      <c r="AD21" s="57">
        <v>0</v>
      </c>
      <c r="AE21" s="57">
        <f>AE20*$AC$4</f>
        <v>0</v>
      </c>
      <c r="AF21" s="57">
        <f>AF20*$AF$4</f>
        <v>0</v>
      </c>
      <c r="AG21" s="57">
        <f>AG20*$AF$4</f>
        <v>0</v>
      </c>
      <c r="AH21" s="57">
        <f>AH20*$AF$4</f>
        <v>0</v>
      </c>
      <c r="AI21" s="57">
        <f>AI20*$AI$4</f>
        <v>0</v>
      </c>
      <c r="AJ21" s="57">
        <f>AJ20*$AI$4</f>
        <v>0</v>
      </c>
      <c r="AK21" s="57">
        <f>AK20*$AI$4</f>
        <v>0</v>
      </c>
      <c r="AL21" s="57">
        <f>AL20*$AL$4</f>
        <v>0</v>
      </c>
      <c r="AM21" s="57">
        <f>AM20*$AL$4</f>
        <v>0</v>
      </c>
      <c r="AN21" s="57">
        <f>AN20*$AL$4</f>
        <v>0</v>
      </c>
      <c r="AO21" s="57">
        <f>AO20*$AO$4</f>
        <v>0</v>
      </c>
      <c r="AP21" s="57">
        <f>AP20*$AO$4</f>
        <v>0</v>
      </c>
      <c r="AQ21" s="57">
        <f>AQ20*$AO$4</f>
        <v>0</v>
      </c>
      <c r="AR21" s="57">
        <f>AR20*$AR$4</f>
        <v>0</v>
      </c>
      <c r="AS21" s="57">
        <f>AS20*$AR$4</f>
        <v>0</v>
      </c>
      <c r="AT21" s="57">
        <f>AT20*$AR$4</f>
        <v>0</v>
      </c>
      <c r="AU21" s="57">
        <f>AU20*$AU$4</f>
        <v>0</v>
      </c>
      <c r="AV21" s="57">
        <f>AV20*$AU$4</f>
        <v>0</v>
      </c>
      <c r="AW21" s="58">
        <f>AW20*$AU$4</f>
        <v>0</v>
      </c>
    </row>
    <row r="22" spans="1:49" ht="60.75" customHeight="1" thickBot="1">
      <c r="A22" s="394"/>
      <c r="B22" s="506"/>
      <c r="C22" s="18" t="s">
        <v>98</v>
      </c>
      <c r="D22" s="19" t="s">
        <v>149</v>
      </c>
      <c r="E22" s="61" t="s">
        <v>79</v>
      </c>
      <c r="F22" s="61"/>
      <c r="G22" s="61"/>
      <c r="H22" s="61" t="s">
        <v>80</v>
      </c>
      <c r="I22" s="61"/>
      <c r="J22" s="61"/>
      <c r="K22" s="61" t="s">
        <v>79</v>
      </c>
      <c r="L22" s="61"/>
      <c r="M22" s="61"/>
      <c r="N22" s="61" t="s">
        <v>79</v>
      </c>
      <c r="O22" s="61"/>
      <c r="P22" s="61"/>
      <c r="Q22" s="61" t="s">
        <v>79</v>
      </c>
      <c r="R22" s="61"/>
      <c r="S22" s="61"/>
      <c r="T22" s="61" t="s">
        <v>78</v>
      </c>
      <c r="U22" s="61"/>
      <c r="V22" s="61"/>
      <c r="W22" s="61" t="s">
        <v>80</v>
      </c>
      <c r="X22" s="61" t="s">
        <v>80</v>
      </c>
      <c r="Y22" s="61"/>
      <c r="Z22" s="61" t="s">
        <v>78</v>
      </c>
      <c r="AA22" s="61" t="s">
        <v>78</v>
      </c>
      <c r="AB22" s="61"/>
      <c r="AC22" s="61" t="s">
        <v>78</v>
      </c>
      <c r="AD22" s="61" t="s">
        <v>78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2"/>
    </row>
    <row r="23" spans="1:49" ht="34.5" customHeight="1">
      <c r="A23" s="394"/>
      <c r="B23" s="504" t="s">
        <v>109</v>
      </c>
      <c r="C23" s="399" t="s">
        <v>99</v>
      </c>
      <c r="D23" s="48" t="s">
        <v>130</v>
      </c>
      <c r="E23" s="55">
        <v>8.9873204693611495</v>
      </c>
      <c r="F23" s="55">
        <v>0</v>
      </c>
      <c r="G23" s="55">
        <v>0</v>
      </c>
      <c r="H23" s="55">
        <v>9.365308886971528</v>
      </c>
      <c r="I23" s="55">
        <v>0</v>
      </c>
      <c r="J23" s="55">
        <v>0</v>
      </c>
      <c r="K23" s="55">
        <v>11.120806658130602</v>
      </c>
      <c r="L23" s="55">
        <v>0</v>
      </c>
      <c r="M23" s="55">
        <v>0</v>
      </c>
      <c r="N23" s="55">
        <v>12.829061185468452</v>
      </c>
      <c r="O23" s="55">
        <v>0</v>
      </c>
      <c r="P23" s="55">
        <v>0</v>
      </c>
      <c r="Q23" s="55">
        <v>12.138050043140639</v>
      </c>
      <c r="R23" s="55">
        <v>0</v>
      </c>
      <c r="S23" s="55">
        <v>0</v>
      </c>
      <c r="T23" s="55">
        <v>20.361118012422359</v>
      </c>
      <c r="U23" s="55">
        <v>0</v>
      </c>
      <c r="V23" s="55">
        <v>0</v>
      </c>
      <c r="W23" s="55">
        <v>15.256738035264483</v>
      </c>
      <c r="X23" s="55">
        <v>18.231517632241815</v>
      </c>
      <c r="Y23" s="55">
        <v>0</v>
      </c>
      <c r="Z23" s="55">
        <v>4.4721333333333328</v>
      </c>
      <c r="AA23" s="55">
        <v>2.9614666666666665</v>
      </c>
      <c r="AB23" s="55">
        <v>0</v>
      </c>
      <c r="AC23" s="55">
        <v>3.9915251798561142</v>
      </c>
      <c r="AD23" s="55">
        <v>3.5997985611510792</v>
      </c>
      <c r="AE23" s="55">
        <v>0</v>
      </c>
      <c r="AF23" s="55">
        <v>0</v>
      </c>
      <c r="AG23" s="55">
        <v>0</v>
      </c>
      <c r="AH23" s="55">
        <v>0</v>
      </c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6"/>
    </row>
    <row r="24" spans="1:49" ht="34.5" customHeight="1" thickBot="1">
      <c r="A24" s="394"/>
      <c r="B24" s="505"/>
      <c r="C24" s="400"/>
      <c r="D24" s="15" t="s">
        <v>131</v>
      </c>
      <c r="E24" s="57">
        <f>E23*$E$4</f>
        <v>6893.274800000002</v>
      </c>
      <c r="F24" s="57">
        <f>F23*$E$4</f>
        <v>0</v>
      </c>
      <c r="G24" s="57">
        <f>G23*$E$4</f>
        <v>0</v>
      </c>
      <c r="H24" s="57">
        <f>H23*$H$4</f>
        <v>10854.393</v>
      </c>
      <c r="I24" s="57">
        <f>I23*$H$4</f>
        <v>0</v>
      </c>
      <c r="J24" s="57">
        <f>J23*$H$4</f>
        <v>0</v>
      </c>
      <c r="K24" s="57">
        <f>K23*$K$4</f>
        <v>8685.35</v>
      </c>
      <c r="L24" s="57">
        <f>L23*$K$4</f>
        <v>0</v>
      </c>
      <c r="M24" s="57">
        <f>M23*$K$4</f>
        <v>0</v>
      </c>
      <c r="N24" s="57">
        <f>N23*$N$4</f>
        <v>13419.198000000002</v>
      </c>
      <c r="O24" s="57">
        <f>O23*$N$4</f>
        <v>0</v>
      </c>
      <c r="P24" s="57">
        <f>P23*$N$4</f>
        <v>0</v>
      </c>
      <c r="Q24" s="57">
        <f>Q23*$Q$4</f>
        <v>28136.000000000004</v>
      </c>
      <c r="R24" s="57">
        <f>R23*$Q$4</f>
        <v>0</v>
      </c>
      <c r="S24" s="57">
        <f>S23*$Q$4</f>
        <v>0</v>
      </c>
      <c r="T24" s="57">
        <f>T23*$T$4</f>
        <v>16390.7</v>
      </c>
      <c r="U24" s="57">
        <f>U23*$T$4</f>
        <v>0</v>
      </c>
      <c r="V24" s="57">
        <f>V23*$T$4</f>
        <v>0</v>
      </c>
      <c r="W24" s="57">
        <f>W23*$W$4</f>
        <v>24227.7</v>
      </c>
      <c r="X24" s="57">
        <f>X23*$W$4</f>
        <v>28951.65</v>
      </c>
      <c r="Y24" s="57">
        <f>Y23*$W$4</f>
        <v>0</v>
      </c>
      <c r="Z24" s="57">
        <f>Z23*$Z$4</f>
        <v>13416.399999999998</v>
      </c>
      <c r="AA24" s="57">
        <v>8884.4</v>
      </c>
      <c r="AB24" s="57">
        <f>AB23*$Z$4</f>
        <v>0</v>
      </c>
      <c r="AC24" s="57">
        <f>AC23*$AC$4</f>
        <v>2219.2879999999996</v>
      </c>
      <c r="AD24" s="57">
        <v>2001.4880000000001</v>
      </c>
      <c r="AE24" s="57">
        <f>AE23*$AC$4</f>
        <v>0</v>
      </c>
      <c r="AF24" s="57">
        <f>AF23*$AF$4</f>
        <v>0</v>
      </c>
      <c r="AG24" s="57">
        <f>AG23*$AF$4</f>
        <v>0</v>
      </c>
      <c r="AH24" s="57">
        <f>AH23*$AF$4</f>
        <v>0</v>
      </c>
      <c r="AI24" s="57">
        <f>AI23*$AI$4</f>
        <v>0</v>
      </c>
      <c r="AJ24" s="57">
        <f>AJ23*$AI$4</f>
        <v>0</v>
      </c>
      <c r="AK24" s="57">
        <f>AK23*$AI$4</f>
        <v>0</v>
      </c>
      <c r="AL24" s="57">
        <f>AL23*$AL$4</f>
        <v>0</v>
      </c>
      <c r="AM24" s="57">
        <f>AM23*$AL$4</f>
        <v>0</v>
      </c>
      <c r="AN24" s="57">
        <f>AN23*$AL$4</f>
        <v>0</v>
      </c>
      <c r="AO24" s="57">
        <f>AO23*$AO$4</f>
        <v>0</v>
      </c>
      <c r="AP24" s="57">
        <f>AP23*$AO$4</f>
        <v>0</v>
      </c>
      <c r="AQ24" s="57">
        <f>AQ23*$AO$4</f>
        <v>0</v>
      </c>
      <c r="AR24" s="57">
        <f>AR23*$AR$4</f>
        <v>0</v>
      </c>
      <c r="AS24" s="57">
        <f>AS23*$AR$4</f>
        <v>0</v>
      </c>
      <c r="AT24" s="57">
        <f>AT23*$AR$4</f>
        <v>0</v>
      </c>
      <c r="AU24" s="57">
        <f>AU23*$AU$4</f>
        <v>0</v>
      </c>
      <c r="AV24" s="57">
        <f>AV23*$AU$4</f>
        <v>0</v>
      </c>
      <c r="AW24" s="58">
        <f>AW23*$AU$4</f>
        <v>0</v>
      </c>
    </row>
    <row r="25" spans="1:49" ht="34.5" customHeight="1">
      <c r="A25" s="394"/>
      <c r="B25" s="505"/>
      <c r="C25" s="400" t="s">
        <v>100</v>
      </c>
      <c r="D25" s="48" t="s">
        <v>130</v>
      </c>
      <c r="E25" s="59">
        <v>0.31681199478487615</v>
      </c>
      <c r="F25" s="59">
        <v>0</v>
      </c>
      <c r="G25" s="59">
        <v>0</v>
      </c>
      <c r="H25" s="59">
        <v>0.25677308024158757</v>
      </c>
      <c r="I25" s="59">
        <v>0</v>
      </c>
      <c r="J25" s="59">
        <v>0</v>
      </c>
      <c r="K25" s="59">
        <v>8.7451984635083219E-2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7.9680759275237267E-2</v>
      </c>
      <c r="R25" s="59">
        <v>0</v>
      </c>
      <c r="S25" s="59">
        <v>0</v>
      </c>
      <c r="T25" s="59">
        <v>0.18130683229813666</v>
      </c>
      <c r="U25" s="59">
        <v>0</v>
      </c>
      <c r="V25" s="59">
        <v>0</v>
      </c>
      <c r="W25" s="59">
        <v>0.2403627204030227</v>
      </c>
      <c r="X25" s="59">
        <v>0</v>
      </c>
      <c r="Y25" s="59">
        <v>0</v>
      </c>
      <c r="Z25" s="59">
        <v>4.4721333333333328</v>
      </c>
      <c r="AA25" s="59">
        <v>2.9614666666666665</v>
      </c>
      <c r="AB25" s="59">
        <v>0</v>
      </c>
      <c r="AC25" s="59">
        <v>3.9915251798561142</v>
      </c>
      <c r="AD25" s="59">
        <v>3.5997985611510801</v>
      </c>
      <c r="AE25" s="59">
        <v>0</v>
      </c>
      <c r="AF25" s="59">
        <v>0</v>
      </c>
      <c r="AG25" s="59">
        <v>0</v>
      </c>
      <c r="AH25" s="59">
        <v>0</v>
      </c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60"/>
    </row>
    <row r="26" spans="1:49" ht="34.5" customHeight="1" thickBot="1">
      <c r="A26" s="394"/>
      <c r="B26" s="505"/>
      <c r="C26" s="400"/>
      <c r="D26" s="15" t="s">
        <v>131</v>
      </c>
      <c r="E26" s="57">
        <f>E25*$E$4</f>
        <v>242.9948</v>
      </c>
      <c r="F26" s="57">
        <f>F25*$E$4</f>
        <v>0</v>
      </c>
      <c r="G26" s="57">
        <f>G25*$E$4</f>
        <v>0</v>
      </c>
      <c r="H26" s="57">
        <f>H25*$H$4</f>
        <v>297.59999999999997</v>
      </c>
      <c r="I26" s="57">
        <f>I25*$H$4</f>
        <v>0</v>
      </c>
      <c r="J26" s="57">
        <f>J25*$H$4</f>
        <v>0</v>
      </c>
      <c r="K26" s="57">
        <f>K25*$K$4</f>
        <v>68.3</v>
      </c>
      <c r="L26" s="57">
        <f>L25*$K$4</f>
        <v>0</v>
      </c>
      <c r="M26" s="57">
        <f>M25*$K$4</f>
        <v>0</v>
      </c>
      <c r="N26" s="57">
        <f>N25*$N$4</f>
        <v>0</v>
      </c>
      <c r="O26" s="57">
        <f>O25*$N$4</f>
        <v>0</v>
      </c>
      <c r="P26" s="57">
        <f>P25*$N$4</f>
        <v>0</v>
      </c>
      <c r="Q26" s="57">
        <f>Q25*$Q$4</f>
        <v>184.7</v>
      </c>
      <c r="R26" s="57">
        <f>R25*$Q$4</f>
        <v>0</v>
      </c>
      <c r="S26" s="57">
        <f>S25*$Q$4</f>
        <v>0</v>
      </c>
      <c r="T26" s="57">
        <f>T25*$T$4</f>
        <v>145.952</v>
      </c>
      <c r="U26" s="57">
        <f>U25*$T$4</f>
        <v>0</v>
      </c>
      <c r="V26" s="57">
        <f>V25*$T$4</f>
        <v>0</v>
      </c>
      <c r="W26" s="57">
        <f>W25*$W$4</f>
        <v>381.69600000000003</v>
      </c>
      <c r="X26" s="57">
        <f>X25*$W$4</f>
        <v>0</v>
      </c>
      <c r="Y26" s="57">
        <f>Y25*$W$4</f>
        <v>0</v>
      </c>
      <c r="Z26" s="57">
        <f>Z25*$Z$4</f>
        <v>13416.399999999998</v>
      </c>
      <c r="AA26" s="57">
        <v>8884.4</v>
      </c>
      <c r="AB26" s="57">
        <f>AB25*$Z$4</f>
        <v>0</v>
      </c>
      <c r="AC26" s="57">
        <f>AC25*$AC$4</f>
        <v>2219.2879999999996</v>
      </c>
      <c r="AD26" s="57">
        <v>2001.4880000000005</v>
      </c>
      <c r="AE26" s="57">
        <f>AE25*$AC$4</f>
        <v>0</v>
      </c>
      <c r="AF26" s="57">
        <f>AF25*$AF$4</f>
        <v>0</v>
      </c>
      <c r="AG26" s="57">
        <f>AG25*$AF$4</f>
        <v>0</v>
      </c>
      <c r="AH26" s="57">
        <f>AH25*$AF$4</f>
        <v>0</v>
      </c>
      <c r="AI26" s="57">
        <f>AI25*$AI$4</f>
        <v>0</v>
      </c>
      <c r="AJ26" s="57">
        <f>AJ25*$AI$4</f>
        <v>0</v>
      </c>
      <c r="AK26" s="57">
        <f>AK25*$AI$4</f>
        <v>0</v>
      </c>
      <c r="AL26" s="57">
        <f>AL25*$AL$4</f>
        <v>0</v>
      </c>
      <c r="AM26" s="57">
        <f>AM25*$AL$4</f>
        <v>0</v>
      </c>
      <c r="AN26" s="57">
        <f>AN25*$AL$4</f>
        <v>0</v>
      </c>
      <c r="AO26" s="57">
        <f>AO25*$AO$4</f>
        <v>0</v>
      </c>
      <c r="AP26" s="57">
        <f>AP25*$AO$4</f>
        <v>0</v>
      </c>
      <c r="AQ26" s="57">
        <f>AQ25*$AO$4</f>
        <v>0</v>
      </c>
      <c r="AR26" s="57">
        <f>AR25*$AR$4</f>
        <v>0</v>
      </c>
      <c r="AS26" s="57">
        <f>AS25*$AR$4</f>
        <v>0</v>
      </c>
      <c r="AT26" s="57">
        <f>AT25*$AR$4</f>
        <v>0</v>
      </c>
      <c r="AU26" s="57">
        <f>AU25*$AU$4</f>
        <v>0</v>
      </c>
      <c r="AV26" s="57">
        <f>AV25*$AU$4</f>
        <v>0</v>
      </c>
      <c r="AW26" s="58">
        <f>AW25*$AU$4</f>
        <v>0</v>
      </c>
    </row>
    <row r="27" spans="1:49" ht="34.5" customHeight="1">
      <c r="A27" s="394"/>
      <c r="B27" s="505"/>
      <c r="C27" s="400" t="s">
        <v>157</v>
      </c>
      <c r="D27" s="48" t="s">
        <v>130</v>
      </c>
      <c r="E27" s="59">
        <v>8.6705084745762715</v>
      </c>
      <c r="F27" s="59">
        <v>0</v>
      </c>
      <c r="G27" s="59">
        <v>0</v>
      </c>
      <c r="H27" s="59">
        <v>9.1085358067299413</v>
      </c>
      <c r="I27" s="59">
        <v>0</v>
      </c>
      <c r="J27" s="59">
        <v>0</v>
      </c>
      <c r="K27" s="59">
        <v>11.03335467349552</v>
      </c>
      <c r="L27" s="59">
        <v>0</v>
      </c>
      <c r="M27" s="59">
        <v>0</v>
      </c>
      <c r="N27" s="59">
        <v>12.829061185468452</v>
      </c>
      <c r="O27" s="59">
        <v>0</v>
      </c>
      <c r="P27" s="59">
        <v>0</v>
      </c>
      <c r="Q27" s="59">
        <v>12.058369283865403</v>
      </c>
      <c r="R27" s="59">
        <v>0</v>
      </c>
      <c r="S27" s="59">
        <v>0</v>
      </c>
      <c r="T27" s="59">
        <v>20.179811180124226</v>
      </c>
      <c r="U27" s="59">
        <v>0</v>
      </c>
      <c r="V27" s="59">
        <v>0</v>
      </c>
      <c r="W27" s="59">
        <v>15.016375314861461</v>
      </c>
      <c r="X27" s="59">
        <v>18.231517632241815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0</v>
      </c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60"/>
    </row>
    <row r="28" spans="1:49" ht="34.5" customHeight="1">
      <c r="A28" s="394"/>
      <c r="B28" s="505"/>
      <c r="C28" s="400"/>
      <c r="D28" s="15" t="s">
        <v>131</v>
      </c>
      <c r="E28" s="57">
        <f>E27*$E$4</f>
        <v>6650.2800000000007</v>
      </c>
      <c r="F28" s="57">
        <f>F27*$E$4</f>
        <v>0</v>
      </c>
      <c r="G28" s="57">
        <f>G27*$E$4</f>
        <v>0</v>
      </c>
      <c r="H28" s="57">
        <f>H27*$H$4</f>
        <v>10556.793000000001</v>
      </c>
      <c r="I28" s="57">
        <f>I27*$H$4</f>
        <v>0</v>
      </c>
      <c r="J28" s="57">
        <f>J27*$H$4</f>
        <v>0</v>
      </c>
      <c r="K28" s="57">
        <f>K27*$K$4</f>
        <v>8617.0500000000011</v>
      </c>
      <c r="L28" s="57">
        <f>L27*$K$4</f>
        <v>0</v>
      </c>
      <c r="M28" s="57">
        <f>M27*$K$4</f>
        <v>0</v>
      </c>
      <c r="N28" s="57">
        <f>N27*$N$4</f>
        <v>13419.198000000002</v>
      </c>
      <c r="O28" s="57">
        <f>O27*$N$4</f>
        <v>0</v>
      </c>
      <c r="P28" s="57">
        <f>P27*$N$4</f>
        <v>0</v>
      </c>
      <c r="Q28" s="57">
        <f>Q27*$Q$4</f>
        <v>27951.300000000003</v>
      </c>
      <c r="R28" s="57">
        <f>R27*$Q$4</f>
        <v>0</v>
      </c>
      <c r="S28" s="57">
        <f>S27*$Q$4</f>
        <v>0</v>
      </c>
      <c r="T28" s="57">
        <f>T27*$T$4</f>
        <v>16244.748000000001</v>
      </c>
      <c r="U28" s="57">
        <f>U27*$T$4</f>
        <v>0</v>
      </c>
      <c r="V28" s="57">
        <f>V27*$T$4</f>
        <v>0</v>
      </c>
      <c r="W28" s="57">
        <f>W27*$W$4</f>
        <v>23846.004000000001</v>
      </c>
      <c r="X28" s="57">
        <f>X27*$W$4</f>
        <v>28951.65</v>
      </c>
      <c r="Y28" s="57">
        <f>Y27*$W$4</f>
        <v>0</v>
      </c>
      <c r="Z28" s="57">
        <f>Z27*$Z$4</f>
        <v>0</v>
      </c>
      <c r="AA28" s="57">
        <v>0</v>
      </c>
      <c r="AB28" s="57">
        <f>AB27*$Z$4</f>
        <v>0</v>
      </c>
      <c r="AC28" s="57">
        <f>AC27*$AC$4</f>
        <v>0</v>
      </c>
      <c r="AD28" s="57">
        <v>0</v>
      </c>
      <c r="AE28" s="57">
        <f>AE27*$AC$4</f>
        <v>0</v>
      </c>
      <c r="AF28" s="57">
        <f>AF27*$AF$4</f>
        <v>0</v>
      </c>
      <c r="AG28" s="57">
        <f>AG27*$AF$4</f>
        <v>0</v>
      </c>
      <c r="AH28" s="57">
        <f>AH27*$AF$4</f>
        <v>0</v>
      </c>
      <c r="AI28" s="57">
        <f>AI27*$AI$4</f>
        <v>0</v>
      </c>
      <c r="AJ28" s="57">
        <f>AJ27*$AI$4</f>
        <v>0</v>
      </c>
      <c r="AK28" s="57">
        <f>AK27*$AI$4</f>
        <v>0</v>
      </c>
      <c r="AL28" s="57">
        <f>AL27*$AL$4</f>
        <v>0</v>
      </c>
      <c r="AM28" s="57">
        <f>AM27*$AL$4</f>
        <v>0</v>
      </c>
      <c r="AN28" s="57">
        <f>AN27*$AL$4</f>
        <v>0</v>
      </c>
      <c r="AO28" s="57">
        <f>AO27*$AO$4</f>
        <v>0</v>
      </c>
      <c r="AP28" s="57">
        <f>AP27*$AO$4</f>
        <v>0</v>
      </c>
      <c r="AQ28" s="57">
        <f>AQ27*$AO$4</f>
        <v>0</v>
      </c>
      <c r="AR28" s="57">
        <f>AR27*$AR$4</f>
        <v>0</v>
      </c>
      <c r="AS28" s="57">
        <f>AS27*$AR$4</f>
        <v>0</v>
      </c>
      <c r="AT28" s="57">
        <f>AT27*$AR$4</f>
        <v>0</v>
      </c>
      <c r="AU28" s="57">
        <f>AU27*$AU$4</f>
        <v>0</v>
      </c>
      <c r="AV28" s="57">
        <f>AV27*$AU$4</f>
        <v>0</v>
      </c>
      <c r="AW28" s="58">
        <f>AW27*$AU$4</f>
        <v>0</v>
      </c>
    </row>
    <row r="29" spans="1:49" ht="29.25" customHeight="1">
      <c r="A29" s="394"/>
      <c r="B29" s="505"/>
      <c r="C29" s="391" t="s">
        <v>101</v>
      </c>
      <c r="D29" s="16" t="s">
        <v>130</v>
      </c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4"/>
    </row>
    <row r="30" spans="1:49" ht="29.25" customHeight="1">
      <c r="A30" s="394"/>
      <c r="B30" s="505"/>
      <c r="C30" s="392"/>
      <c r="D30" s="16" t="s">
        <v>131</v>
      </c>
      <c r="E30" s="57">
        <f>E29*$E$4</f>
        <v>0</v>
      </c>
      <c r="F30" s="57">
        <f>F29*$E$4</f>
        <v>0</v>
      </c>
      <c r="G30" s="57">
        <f>G29*$E$4</f>
        <v>0</v>
      </c>
      <c r="H30" s="57">
        <f>H29*$H$4</f>
        <v>0</v>
      </c>
      <c r="I30" s="57">
        <f>I29*$H$4</f>
        <v>0</v>
      </c>
      <c r="J30" s="57">
        <f>J29*$H$4</f>
        <v>0</v>
      </c>
      <c r="K30" s="57">
        <f>K29*$K$4</f>
        <v>0</v>
      </c>
      <c r="L30" s="57">
        <f>L29*$K$4</f>
        <v>0</v>
      </c>
      <c r="M30" s="57">
        <f>M29*$K$4</f>
        <v>0</v>
      </c>
      <c r="N30" s="57">
        <f>N29*$N$4</f>
        <v>0</v>
      </c>
      <c r="O30" s="57">
        <f>O29*$N$4</f>
        <v>0</v>
      </c>
      <c r="P30" s="57">
        <f>P29*$N$4</f>
        <v>0</v>
      </c>
      <c r="Q30" s="57">
        <f>Q29*$Q$4</f>
        <v>0</v>
      </c>
      <c r="R30" s="57">
        <f>R29*$Q$4</f>
        <v>0</v>
      </c>
      <c r="S30" s="57">
        <f>S29*$Q$4</f>
        <v>0</v>
      </c>
      <c r="T30" s="57">
        <f>T29*$T$4</f>
        <v>0</v>
      </c>
      <c r="U30" s="57">
        <f>U29*$T$4</f>
        <v>0</v>
      </c>
      <c r="V30" s="57">
        <f>V29*$T$4</f>
        <v>0</v>
      </c>
      <c r="W30" s="57">
        <f>W29*$W$4</f>
        <v>0</v>
      </c>
      <c r="X30" s="57">
        <f>X29*$W$4</f>
        <v>0</v>
      </c>
      <c r="Y30" s="57">
        <f>Y29*$W$4</f>
        <v>0</v>
      </c>
      <c r="Z30" s="57">
        <f>Z29*$Z$4</f>
        <v>0</v>
      </c>
      <c r="AA30" s="57">
        <v>0</v>
      </c>
      <c r="AB30" s="57">
        <f>AB29*$Z$4</f>
        <v>0</v>
      </c>
      <c r="AC30" s="57">
        <f>AC29*$AC$4</f>
        <v>0</v>
      </c>
      <c r="AD30" s="57">
        <v>0</v>
      </c>
      <c r="AE30" s="57">
        <f>AE29*$AC$4</f>
        <v>0</v>
      </c>
      <c r="AF30" s="57">
        <f>AF29*$AF$4</f>
        <v>0</v>
      </c>
      <c r="AG30" s="57">
        <f>AG29*$AF$4</f>
        <v>0</v>
      </c>
      <c r="AH30" s="57">
        <f>AH29*$AF$4</f>
        <v>0</v>
      </c>
      <c r="AI30" s="57">
        <f>AI29*$AI$4</f>
        <v>0</v>
      </c>
      <c r="AJ30" s="57">
        <f>AJ29*$AI$4</f>
        <v>0</v>
      </c>
      <c r="AK30" s="57">
        <f>AK29*$AI$4</f>
        <v>0</v>
      </c>
      <c r="AL30" s="57">
        <f>AL29*$AL$4</f>
        <v>0</v>
      </c>
      <c r="AM30" s="57">
        <f>AM29*$AL$4</f>
        <v>0</v>
      </c>
      <c r="AN30" s="57">
        <f>AN29*$AL$4</f>
        <v>0</v>
      </c>
      <c r="AO30" s="57">
        <f>AO29*$AO$4</f>
        <v>0</v>
      </c>
      <c r="AP30" s="57">
        <f>AP29*$AO$4</f>
        <v>0</v>
      </c>
      <c r="AQ30" s="57">
        <f>AQ29*$AO$4</f>
        <v>0</v>
      </c>
      <c r="AR30" s="57">
        <f>AR29*$AR$4</f>
        <v>0</v>
      </c>
      <c r="AS30" s="57">
        <f>AS29*$AR$4</f>
        <v>0</v>
      </c>
      <c r="AT30" s="57">
        <f>AT29*$AR$4</f>
        <v>0</v>
      </c>
      <c r="AU30" s="57">
        <f>AU29*$AU$4</f>
        <v>0</v>
      </c>
      <c r="AV30" s="57">
        <f>AV29*$AU$4</f>
        <v>0</v>
      </c>
      <c r="AW30" s="58">
        <f>AW29*$AU$4</f>
        <v>0</v>
      </c>
    </row>
    <row r="31" spans="1:49" ht="63.75" customHeight="1">
      <c r="A31" s="394"/>
      <c r="B31" s="505"/>
      <c r="C31" s="391" t="s">
        <v>56</v>
      </c>
      <c r="D31" s="396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4"/>
    </row>
    <row r="32" spans="1:49" ht="67.5" customHeight="1">
      <c r="A32" s="394"/>
      <c r="B32" s="505"/>
      <c r="C32" s="391" t="s">
        <v>57</v>
      </c>
      <c r="D32" s="396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4"/>
    </row>
    <row r="33" spans="1:49" ht="54.75" customHeight="1">
      <c r="A33" s="394"/>
      <c r="B33" s="505"/>
      <c r="C33" s="391" t="s">
        <v>58</v>
      </c>
      <c r="D33" s="396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4"/>
    </row>
    <row r="34" spans="1:49" ht="60.75" customHeight="1">
      <c r="A34" s="394"/>
      <c r="B34" s="505"/>
      <c r="C34" s="391" t="s">
        <v>102</v>
      </c>
      <c r="D34" s="396"/>
      <c r="E34" s="63">
        <v>91</v>
      </c>
      <c r="F34" s="63"/>
      <c r="G34" s="63"/>
      <c r="H34" s="63">
        <v>198</v>
      </c>
      <c r="I34" s="63"/>
      <c r="J34" s="63"/>
      <c r="K34" s="63">
        <v>131</v>
      </c>
      <c r="L34" s="63"/>
      <c r="M34" s="63"/>
      <c r="N34" s="63">
        <v>179</v>
      </c>
      <c r="O34" s="63"/>
      <c r="P34" s="63"/>
      <c r="Q34" s="63">
        <v>29</v>
      </c>
      <c r="R34" s="63"/>
      <c r="S34" s="63"/>
      <c r="T34" s="63">
        <v>451</v>
      </c>
      <c r="U34" s="63"/>
      <c r="V34" s="63"/>
      <c r="W34" s="63">
        <v>76</v>
      </c>
      <c r="X34" s="63">
        <v>70</v>
      </c>
      <c r="Y34" s="63"/>
      <c r="Z34" s="63">
        <v>0</v>
      </c>
      <c r="AA34" s="63">
        <v>9</v>
      </c>
      <c r="AB34" s="63"/>
      <c r="AC34" s="63">
        <v>83</v>
      </c>
      <c r="AD34" s="63">
        <v>83</v>
      </c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4"/>
    </row>
    <row r="35" spans="1:49" ht="39" customHeight="1">
      <c r="A35" s="394"/>
      <c r="B35" s="505"/>
      <c r="C35" s="391" t="s">
        <v>104</v>
      </c>
      <c r="D35" s="396"/>
      <c r="E35" s="63">
        <v>10.5</v>
      </c>
      <c r="F35" s="63"/>
      <c r="G35" s="63"/>
      <c r="H35" s="63">
        <v>14</v>
      </c>
      <c r="I35" s="63"/>
      <c r="J35" s="63"/>
      <c r="K35" s="63">
        <v>11</v>
      </c>
      <c r="L35" s="63"/>
      <c r="M35" s="63"/>
      <c r="N35" s="63">
        <v>15.5</v>
      </c>
      <c r="O35" s="63"/>
      <c r="P35" s="63"/>
      <c r="Q35" s="63">
        <v>10</v>
      </c>
      <c r="R35" s="63"/>
      <c r="S35" s="63"/>
      <c r="T35" s="63">
        <v>12</v>
      </c>
      <c r="U35" s="63"/>
      <c r="V35" s="63"/>
      <c r="W35" s="63">
        <v>12</v>
      </c>
      <c r="X35" s="63">
        <v>12</v>
      </c>
      <c r="Y35" s="63"/>
      <c r="Z35" s="63">
        <v>17</v>
      </c>
      <c r="AA35" s="63">
        <v>17</v>
      </c>
      <c r="AB35" s="63"/>
      <c r="AC35" s="63">
        <v>16</v>
      </c>
      <c r="AD35" s="63">
        <v>16</v>
      </c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4"/>
    </row>
    <row r="36" spans="1:49" ht="43.5" customHeight="1">
      <c r="A36" s="394"/>
      <c r="B36" s="505"/>
      <c r="C36" s="391" t="s">
        <v>103</v>
      </c>
      <c r="D36" s="396"/>
      <c r="E36" s="63">
        <v>31.5</v>
      </c>
      <c r="F36" s="63"/>
      <c r="G36" s="63"/>
      <c r="H36" s="63">
        <v>31.5</v>
      </c>
      <c r="I36" s="63"/>
      <c r="J36" s="63"/>
      <c r="K36" s="63">
        <v>29.5</v>
      </c>
      <c r="L36" s="63"/>
      <c r="M36" s="63"/>
      <c r="N36" s="63">
        <v>32</v>
      </c>
      <c r="O36" s="63"/>
      <c r="P36" s="63"/>
      <c r="Q36" s="63">
        <v>30</v>
      </c>
      <c r="R36" s="63"/>
      <c r="S36" s="63"/>
      <c r="T36" s="63">
        <v>36.5</v>
      </c>
      <c r="U36" s="63"/>
      <c r="V36" s="63"/>
      <c r="W36" s="63">
        <v>30.5</v>
      </c>
      <c r="X36" s="63">
        <v>31</v>
      </c>
      <c r="Y36" s="63"/>
      <c r="Z36" s="63">
        <v>27.5</v>
      </c>
      <c r="AA36" s="63">
        <v>27.5</v>
      </c>
      <c r="AB36" s="63"/>
      <c r="AC36" s="63">
        <v>29</v>
      </c>
      <c r="AD36" s="63">
        <v>29</v>
      </c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4"/>
    </row>
    <row r="37" spans="1:49" ht="72.75" customHeight="1" thickBot="1">
      <c r="A37" s="394"/>
      <c r="B37" s="506"/>
      <c r="C37" s="397" t="s">
        <v>105</v>
      </c>
      <c r="D37" s="398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2"/>
    </row>
    <row r="38" spans="1:49" ht="33" customHeight="1">
      <c r="A38" s="394"/>
      <c r="B38" s="388" t="s">
        <v>139</v>
      </c>
      <c r="C38" s="399" t="s">
        <v>106</v>
      </c>
      <c r="D38" s="13" t="s">
        <v>132</v>
      </c>
      <c r="E38" s="55">
        <v>3.1000554106910041</v>
      </c>
      <c r="F38" s="55">
        <v>0</v>
      </c>
      <c r="G38" s="55">
        <v>0</v>
      </c>
      <c r="H38" s="55">
        <v>2.8226860224331323</v>
      </c>
      <c r="I38" s="55">
        <v>0</v>
      </c>
      <c r="J38" s="55">
        <v>0</v>
      </c>
      <c r="K38" s="55">
        <v>2.9047951344430216</v>
      </c>
      <c r="L38" s="55">
        <v>0</v>
      </c>
      <c r="M38" s="55">
        <v>0</v>
      </c>
      <c r="N38" s="55">
        <v>3.0153776290630976</v>
      </c>
      <c r="O38" s="55">
        <v>0</v>
      </c>
      <c r="P38" s="55">
        <v>0</v>
      </c>
      <c r="Q38" s="55">
        <v>3.1171380500431405</v>
      </c>
      <c r="R38" s="55">
        <v>0</v>
      </c>
      <c r="S38" s="55">
        <v>0</v>
      </c>
      <c r="T38" s="55">
        <v>7.5271701863354039</v>
      </c>
      <c r="U38" s="55">
        <v>0</v>
      </c>
      <c r="V38" s="55">
        <v>0</v>
      </c>
      <c r="W38" s="55">
        <v>4.090015365239295</v>
      </c>
      <c r="X38" s="55">
        <v>4.2851857682619645</v>
      </c>
      <c r="Y38" s="55">
        <v>0</v>
      </c>
      <c r="Z38" s="55">
        <v>6.3028000000000004</v>
      </c>
      <c r="AA38" s="55">
        <v>4.7768933333333337</v>
      </c>
      <c r="AB38" s="55">
        <v>0</v>
      </c>
      <c r="AC38" s="55">
        <v>6.6119800359712224</v>
      </c>
      <c r="AD38" s="55">
        <v>6.2639962230215822</v>
      </c>
      <c r="AE38" s="55">
        <v>0</v>
      </c>
      <c r="AF38" s="55">
        <v>0</v>
      </c>
      <c r="AG38" s="55">
        <v>0</v>
      </c>
      <c r="AH38" s="55">
        <v>0</v>
      </c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6"/>
    </row>
    <row r="39" spans="1:49" ht="16.2" thickBot="1">
      <c r="A39" s="394"/>
      <c r="B39" s="389"/>
      <c r="C39" s="400"/>
      <c r="D39" s="14" t="s">
        <v>133</v>
      </c>
      <c r="E39" s="57">
        <f>E38*$E$4</f>
        <v>2377.7425000000003</v>
      </c>
      <c r="F39" s="57">
        <f>F38*$E$4</f>
        <v>0</v>
      </c>
      <c r="G39" s="57">
        <f>G38*$E$4</f>
        <v>0</v>
      </c>
      <c r="H39" s="57">
        <f>H38*$H$4</f>
        <v>3271.4931000000001</v>
      </c>
      <c r="I39" s="57">
        <f>I38*$H$4</f>
        <v>0</v>
      </c>
      <c r="J39" s="57">
        <f>J38*$H$4</f>
        <v>0</v>
      </c>
      <c r="K39" s="57">
        <f>K38*$K$4</f>
        <v>2268.645</v>
      </c>
      <c r="L39" s="57">
        <f>L38*$K$4</f>
        <v>0</v>
      </c>
      <c r="M39" s="57">
        <f>M38*$K$4</f>
        <v>0</v>
      </c>
      <c r="N39" s="57">
        <f>N38*$N$4</f>
        <v>3154.085</v>
      </c>
      <c r="O39" s="57">
        <f>O38*$N$4</f>
        <v>0</v>
      </c>
      <c r="P39" s="57">
        <f>P38*$N$4</f>
        <v>0</v>
      </c>
      <c r="Q39" s="57">
        <f>Q38*$Q$4</f>
        <v>7225.5259999999998</v>
      </c>
      <c r="R39" s="57">
        <f>R38*$Q$4</f>
        <v>0</v>
      </c>
      <c r="S39" s="57">
        <f>S38*$Q$4</f>
        <v>0</v>
      </c>
      <c r="T39" s="57">
        <f>T38*$T$4</f>
        <v>6059.3720000000003</v>
      </c>
      <c r="U39" s="57">
        <f>U38*$T$4</f>
        <v>0</v>
      </c>
      <c r="V39" s="57">
        <f>V38*$T$4</f>
        <v>0</v>
      </c>
      <c r="W39" s="57">
        <f>W38*$W$4</f>
        <v>6494.9444000000003</v>
      </c>
      <c r="X39" s="57">
        <f>X38*$W$4</f>
        <v>6804.875</v>
      </c>
      <c r="Y39" s="57">
        <f>Y38*$W$4</f>
        <v>0</v>
      </c>
      <c r="Z39" s="57">
        <f>Z38*$Z$4</f>
        <v>18908.400000000001</v>
      </c>
      <c r="AA39" s="57">
        <v>14330.68</v>
      </c>
      <c r="AB39" s="57">
        <f>AB38*$Z$4</f>
        <v>0</v>
      </c>
      <c r="AC39" s="57">
        <f>AC38*$AC$4</f>
        <v>3676.2608999999998</v>
      </c>
      <c r="AD39" s="57">
        <v>3482.7818999999995</v>
      </c>
      <c r="AE39" s="57">
        <f>AE38*$AC$4</f>
        <v>0</v>
      </c>
      <c r="AF39" s="57">
        <f>AF38*$AF$4</f>
        <v>0</v>
      </c>
      <c r="AG39" s="57">
        <f>AG38*$AF$4</f>
        <v>0</v>
      </c>
      <c r="AH39" s="57">
        <f>AH38*$AF$4</f>
        <v>0</v>
      </c>
      <c r="AI39" s="57">
        <f>AI38*$AI$4</f>
        <v>0</v>
      </c>
      <c r="AJ39" s="57">
        <f>AJ38*$AI$4</f>
        <v>0</v>
      </c>
      <c r="AK39" s="57">
        <f>AK38*$AI$4</f>
        <v>0</v>
      </c>
      <c r="AL39" s="57">
        <f>AL38*$AL$4</f>
        <v>0</v>
      </c>
      <c r="AM39" s="57">
        <f>AM38*$AL$4</f>
        <v>0</v>
      </c>
      <c r="AN39" s="57">
        <f>AN38*$AL$4</f>
        <v>0</v>
      </c>
      <c r="AO39" s="57">
        <f>AO38*$AO$4</f>
        <v>0</v>
      </c>
      <c r="AP39" s="57">
        <f>AP38*$AO$4</f>
        <v>0</v>
      </c>
      <c r="AQ39" s="57">
        <f>AQ38*$AO$4</f>
        <v>0</v>
      </c>
      <c r="AR39" s="57">
        <f>AR38*$AR$4</f>
        <v>0</v>
      </c>
      <c r="AS39" s="57">
        <f>AS38*$AR$4</f>
        <v>0</v>
      </c>
      <c r="AT39" s="57">
        <f>AT38*$AR$4</f>
        <v>0</v>
      </c>
      <c r="AU39" s="57">
        <f>AU38*$AU$4</f>
        <v>0</v>
      </c>
      <c r="AV39" s="57">
        <f>AV38*$AU$4</f>
        <v>0</v>
      </c>
      <c r="AW39" s="58">
        <f>AW38*$AU$4</f>
        <v>0</v>
      </c>
    </row>
    <row r="40" spans="1:49" ht="17.399999999999999">
      <c r="A40" s="394"/>
      <c r="B40" s="389"/>
      <c r="C40" s="400" t="s">
        <v>107</v>
      </c>
      <c r="D40" s="13" t="s">
        <v>132</v>
      </c>
      <c r="E40" s="59">
        <v>0.95095501955671458</v>
      </c>
      <c r="F40" s="59">
        <v>0</v>
      </c>
      <c r="G40" s="59">
        <v>0</v>
      </c>
      <c r="H40" s="59">
        <v>0.68179085418464191</v>
      </c>
      <c r="I40" s="59">
        <v>0</v>
      </c>
      <c r="J40" s="59">
        <v>0</v>
      </c>
      <c r="K40" s="59">
        <v>0.31148527528809222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0.28290595340811048</v>
      </c>
      <c r="R40" s="59">
        <v>0</v>
      </c>
      <c r="S40" s="59">
        <v>0</v>
      </c>
      <c r="T40" s="59">
        <v>0.45561242236024846</v>
      </c>
      <c r="U40" s="59">
        <v>0</v>
      </c>
      <c r="V40" s="59">
        <v>0</v>
      </c>
      <c r="W40" s="59">
        <v>0.56052544080604527</v>
      </c>
      <c r="X40" s="59">
        <v>0</v>
      </c>
      <c r="Y40" s="59">
        <v>0</v>
      </c>
      <c r="Z40" s="59">
        <v>6.3028000000000004</v>
      </c>
      <c r="AA40" s="59">
        <v>4.7768933333333337</v>
      </c>
      <c r="AB40" s="59">
        <v>0</v>
      </c>
      <c r="AC40" s="59">
        <v>6.6119800359712224</v>
      </c>
      <c r="AD40" s="59">
        <v>6.2639962230215822</v>
      </c>
      <c r="AE40" s="59">
        <v>0</v>
      </c>
      <c r="AF40" s="59">
        <v>0</v>
      </c>
      <c r="AG40" s="59">
        <v>0</v>
      </c>
      <c r="AH40" s="59">
        <v>0</v>
      </c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60"/>
    </row>
    <row r="41" spans="1:49" ht="16.2" thickBot="1">
      <c r="A41" s="394"/>
      <c r="B41" s="389"/>
      <c r="C41" s="400"/>
      <c r="D41" s="14" t="s">
        <v>133</v>
      </c>
      <c r="E41" s="57">
        <f>E40*$E$4</f>
        <v>729.38250000000005</v>
      </c>
      <c r="F41" s="57">
        <f>F40*$E$4</f>
        <v>0</v>
      </c>
      <c r="G41" s="57">
        <f>G40*$E$4</f>
        <v>0</v>
      </c>
      <c r="H41" s="57">
        <f>H40*$H$4</f>
        <v>790.19560000000001</v>
      </c>
      <c r="I41" s="57">
        <f>I40*$H$4</f>
        <v>0</v>
      </c>
      <c r="J41" s="57">
        <f>J40*$H$4</f>
        <v>0</v>
      </c>
      <c r="K41" s="57">
        <f>K40*$K$4</f>
        <v>243.27000000000004</v>
      </c>
      <c r="L41" s="57">
        <f>L40*$K$4</f>
        <v>0</v>
      </c>
      <c r="M41" s="57">
        <f>M40*$K$4</f>
        <v>0</v>
      </c>
      <c r="N41" s="57">
        <f>N40*$N$4</f>
        <v>0</v>
      </c>
      <c r="O41" s="57">
        <f>O40*$N$4</f>
        <v>0</v>
      </c>
      <c r="P41" s="57">
        <f>P40*$N$4</f>
        <v>0</v>
      </c>
      <c r="Q41" s="57">
        <f>Q40*$Q$4</f>
        <v>655.77600000000007</v>
      </c>
      <c r="R41" s="57">
        <f>R40*$Q$4</f>
        <v>0</v>
      </c>
      <c r="S41" s="57">
        <f>S40*$Q$4</f>
        <v>0</v>
      </c>
      <c r="T41" s="57">
        <f>T40*$T$4</f>
        <v>366.76800000000003</v>
      </c>
      <c r="U41" s="57">
        <f>U40*$T$4</f>
        <v>0</v>
      </c>
      <c r="V41" s="57">
        <f>V40*$T$4</f>
        <v>0</v>
      </c>
      <c r="W41" s="57">
        <f>W40*$W$4</f>
        <v>890.11439999999993</v>
      </c>
      <c r="X41" s="57">
        <f>X40*$W$4</f>
        <v>0</v>
      </c>
      <c r="Y41" s="57">
        <f>Y40*$W$4</f>
        <v>0</v>
      </c>
      <c r="Z41" s="57">
        <f>Z40*$Z$4</f>
        <v>18908.400000000001</v>
      </c>
      <c r="AA41" s="57">
        <v>14330.68</v>
      </c>
      <c r="AB41" s="57">
        <f>AB40*$Z$4</f>
        <v>0</v>
      </c>
      <c r="AC41" s="57">
        <f>AC40*$AC$4</f>
        <v>3676.2608999999998</v>
      </c>
      <c r="AD41" s="57">
        <v>3482.7818999999995</v>
      </c>
      <c r="AE41" s="57">
        <f>AE40*$AC$4</f>
        <v>0</v>
      </c>
      <c r="AF41" s="57">
        <f>AF40*$AF$4</f>
        <v>0</v>
      </c>
      <c r="AG41" s="57">
        <f>AG40*$AF$4</f>
        <v>0</v>
      </c>
      <c r="AH41" s="57">
        <f>AH40*$AF$4</f>
        <v>0</v>
      </c>
      <c r="AI41" s="57">
        <f>AI40*$AI$4</f>
        <v>0</v>
      </c>
      <c r="AJ41" s="57">
        <f>AJ40*$AI$4</f>
        <v>0</v>
      </c>
      <c r="AK41" s="57">
        <f>AK40*$AI$4</f>
        <v>0</v>
      </c>
      <c r="AL41" s="57">
        <f>AL40*$AL$4</f>
        <v>0</v>
      </c>
      <c r="AM41" s="57">
        <f>AM40*$AL$4</f>
        <v>0</v>
      </c>
      <c r="AN41" s="57">
        <f>AN40*$AL$4</f>
        <v>0</v>
      </c>
      <c r="AO41" s="57">
        <f>AO40*$AO$4</f>
        <v>0</v>
      </c>
      <c r="AP41" s="57">
        <f>AP40*$AO$4</f>
        <v>0</v>
      </c>
      <c r="AQ41" s="57">
        <f>AQ40*$AO$4</f>
        <v>0</v>
      </c>
      <c r="AR41" s="57">
        <f>AR40*$AR$4</f>
        <v>0</v>
      </c>
      <c r="AS41" s="57">
        <f>AS40*$AR$4</f>
        <v>0</v>
      </c>
      <c r="AT41" s="57">
        <f>AT40*$AR$4</f>
        <v>0</v>
      </c>
      <c r="AU41" s="57">
        <f>AU40*$AU$4</f>
        <v>0</v>
      </c>
      <c r="AV41" s="57">
        <f>AV40*$AU$4</f>
        <v>0</v>
      </c>
      <c r="AW41" s="58">
        <f>AW40*$AU$4</f>
        <v>0</v>
      </c>
    </row>
    <row r="42" spans="1:49" ht="17.399999999999999">
      <c r="A42" s="394"/>
      <c r="B42" s="389"/>
      <c r="C42" s="400" t="s">
        <v>158</v>
      </c>
      <c r="D42" s="13" t="s">
        <v>132</v>
      </c>
      <c r="E42" s="59">
        <v>2.1491003911342896</v>
      </c>
      <c r="F42" s="59">
        <v>0</v>
      </c>
      <c r="G42" s="59">
        <v>0</v>
      </c>
      <c r="H42" s="59">
        <v>2.1408951682484902</v>
      </c>
      <c r="I42" s="59">
        <v>0</v>
      </c>
      <c r="J42" s="59">
        <v>0</v>
      </c>
      <c r="K42" s="59">
        <v>2.5933098591549295</v>
      </c>
      <c r="L42" s="59">
        <v>0</v>
      </c>
      <c r="M42" s="59">
        <v>0</v>
      </c>
      <c r="N42" s="59">
        <v>3.0153776290630976</v>
      </c>
      <c r="O42" s="59">
        <v>0</v>
      </c>
      <c r="P42" s="59">
        <v>0</v>
      </c>
      <c r="Q42" s="59">
        <v>2.8342320966350303</v>
      </c>
      <c r="R42" s="59">
        <v>0</v>
      </c>
      <c r="S42" s="59">
        <v>0</v>
      </c>
      <c r="T42" s="59">
        <v>7.0715577639751555</v>
      </c>
      <c r="U42" s="59">
        <v>0</v>
      </c>
      <c r="V42" s="59">
        <v>0</v>
      </c>
      <c r="W42" s="59">
        <v>3.5294899244332494</v>
      </c>
      <c r="X42" s="59">
        <v>4.2851857682619645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>
        <v>0</v>
      </c>
      <c r="AH42" s="59">
        <v>0</v>
      </c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60"/>
    </row>
    <row r="43" spans="1:49" ht="16.2" thickBot="1">
      <c r="A43" s="394"/>
      <c r="B43" s="389"/>
      <c r="C43" s="401"/>
      <c r="D43" s="14" t="s">
        <v>133</v>
      </c>
      <c r="E43" s="57">
        <f>E42*$E$4</f>
        <v>1648.3600000000001</v>
      </c>
      <c r="F43" s="57">
        <f>F42*$E$4</f>
        <v>0</v>
      </c>
      <c r="G43" s="57">
        <f>G42*$E$4</f>
        <v>0</v>
      </c>
      <c r="H43" s="57">
        <f>H42*$H$4</f>
        <v>2481.2975000000001</v>
      </c>
      <c r="I43" s="57">
        <f>I42*$H$4</f>
        <v>0</v>
      </c>
      <c r="J43" s="57">
        <f>J42*$H$4</f>
        <v>0</v>
      </c>
      <c r="K43" s="57">
        <f>K42*$K$4</f>
        <v>2025.375</v>
      </c>
      <c r="L43" s="57">
        <f>L42*$K$4</f>
        <v>0</v>
      </c>
      <c r="M43" s="57">
        <f>M42*$K$4</f>
        <v>0</v>
      </c>
      <c r="N43" s="57">
        <f>N42*$N$4</f>
        <v>3154.085</v>
      </c>
      <c r="O43" s="57">
        <f>O42*$N$4</f>
        <v>0</v>
      </c>
      <c r="P43" s="57">
        <f>P42*$N$4</f>
        <v>0</v>
      </c>
      <c r="Q43" s="57">
        <f>Q42*$Q$4</f>
        <v>6569.75</v>
      </c>
      <c r="R43" s="57">
        <f>R42*$Q$4</f>
        <v>0</v>
      </c>
      <c r="S43" s="57">
        <f>S42*$Q$4</f>
        <v>0</v>
      </c>
      <c r="T43" s="57">
        <f>T42*$T$4</f>
        <v>5692.6040000000003</v>
      </c>
      <c r="U43" s="57">
        <f>U42*$T$4</f>
        <v>0</v>
      </c>
      <c r="V43" s="57">
        <f>V42*$T$4</f>
        <v>0</v>
      </c>
      <c r="W43" s="57">
        <f>W42*$W$4</f>
        <v>5604.83</v>
      </c>
      <c r="X43" s="57">
        <f>X42*$W$4</f>
        <v>6804.875</v>
      </c>
      <c r="Y43" s="57">
        <f>Y42*$W$4</f>
        <v>0</v>
      </c>
      <c r="Z43" s="57">
        <f>Z42*$Z$4</f>
        <v>0</v>
      </c>
      <c r="AA43" s="57">
        <v>0</v>
      </c>
      <c r="AB43" s="57">
        <f>AB42*$Z$4</f>
        <v>0</v>
      </c>
      <c r="AC43" s="57">
        <f>AC42*$AC$4</f>
        <v>0</v>
      </c>
      <c r="AD43" s="57">
        <v>0</v>
      </c>
      <c r="AE43" s="57">
        <f>AE42*$AC$4</f>
        <v>0</v>
      </c>
      <c r="AF43" s="57">
        <f>AF42*$AF$4</f>
        <v>0</v>
      </c>
      <c r="AG43" s="57">
        <f>AG42*$AF$4</f>
        <v>0</v>
      </c>
      <c r="AH43" s="57">
        <f>AH42*$AF$4</f>
        <v>0</v>
      </c>
      <c r="AI43" s="57">
        <f>AI42*$AI$4</f>
        <v>0</v>
      </c>
      <c r="AJ43" s="57">
        <f>AJ42*$AI$4</f>
        <v>0</v>
      </c>
      <c r="AK43" s="57">
        <f>AK42*$AI$4</f>
        <v>0</v>
      </c>
      <c r="AL43" s="57">
        <f>AL42*$AL$4</f>
        <v>0</v>
      </c>
      <c r="AM43" s="57">
        <f>AM42*$AL$4</f>
        <v>0</v>
      </c>
      <c r="AN43" s="57">
        <f>AN42*$AL$4</f>
        <v>0</v>
      </c>
      <c r="AO43" s="57">
        <f>AO42*$AO$4</f>
        <v>0</v>
      </c>
      <c r="AP43" s="57">
        <f>AP42*$AO$4</f>
        <v>0</v>
      </c>
      <c r="AQ43" s="57">
        <f>AQ42*$AO$4</f>
        <v>0</v>
      </c>
      <c r="AR43" s="57">
        <f>AR42*$AR$4</f>
        <v>0</v>
      </c>
      <c r="AS43" s="57">
        <f>AS42*$AR$4</f>
        <v>0</v>
      </c>
      <c r="AT43" s="57">
        <f>AT42*$AR$4</f>
        <v>0</v>
      </c>
      <c r="AU43" s="57">
        <f>AU42*$AU$4</f>
        <v>0</v>
      </c>
      <c r="AV43" s="57">
        <f>AV42*$AU$4</f>
        <v>0</v>
      </c>
      <c r="AW43" s="58">
        <f>AW42*$AU$4</f>
        <v>0</v>
      </c>
    </row>
    <row r="44" spans="1:49" ht="31.8" thickBot="1">
      <c r="A44" s="395"/>
      <c r="B44" s="390"/>
      <c r="C44" s="82" t="s">
        <v>134</v>
      </c>
      <c r="D44" s="83" t="s">
        <v>111</v>
      </c>
      <c r="E44" s="100">
        <v>217824</v>
      </c>
      <c r="F44" s="100"/>
      <c r="G44" s="100"/>
      <c r="H44" s="100">
        <v>299248</v>
      </c>
      <c r="I44" s="100"/>
      <c r="J44" s="100"/>
      <c r="K44" s="100">
        <v>214920</v>
      </c>
      <c r="L44" s="100"/>
      <c r="M44" s="100"/>
      <c r="N44" s="100">
        <v>283630</v>
      </c>
      <c r="O44" s="100"/>
      <c r="P44" s="100"/>
      <c r="Q44" s="100">
        <v>138174</v>
      </c>
      <c r="R44" s="100"/>
      <c r="S44" s="100"/>
      <c r="T44" s="100">
        <v>197272</v>
      </c>
      <c r="U44" s="100"/>
      <c r="V44" s="100"/>
      <c r="W44" s="100">
        <v>482919</v>
      </c>
      <c r="X44" s="100">
        <v>271813</v>
      </c>
      <c r="Y44" s="100"/>
      <c r="Z44" s="100">
        <v>672925</v>
      </c>
      <c r="AA44" s="100">
        <v>918247</v>
      </c>
      <c r="AB44" s="100"/>
      <c r="AC44" s="100">
        <v>119401</v>
      </c>
      <c r="AD44" s="100">
        <v>119901</v>
      </c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27"/>
    </row>
    <row r="45" spans="1:49" ht="24" customHeight="1">
      <c r="A45" s="489" t="s">
        <v>167</v>
      </c>
      <c r="B45" s="495" t="s">
        <v>148</v>
      </c>
      <c r="C45" s="399" t="s">
        <v>150</v>
      </c>
      <c r="D45" s="13" t="s">
        <v>128</v>
      </c>
      <c r="E45" s="65">
        <f>'Base-case'!E4-E6</f>
        <v>94.77395045632332</v>
      </c>
      <c r="F45" s="65">
        <f>'Base-case'!E4-F6</f>
        <v>145.8471994784876</v>
      </c>
      <c r="G45" s="65">
        <f>'Base-case'!E4-G6</f>
        <v>145.8471994784876</v>
      </c>
      <c r="H45" s="65">
        <f>'Base-case'!F4-H6</f>
        <v>140.50488352027611</v>
      </c>
      <c r="I45" s="65">
        <f>'Base-case'!F4-I6</f>
        <v>190.44477998274374</v>
      </c>
      <c r="J45" s="65">
        <f>'Base-case'!F4-J6</f>
        <v>190.44477998274374</v>
      </c>
      <c r="K45" s="65">
        <f>'Base-case'!G4-K6</f>
        <v>148.72161331626123</v>
      </c>
      <c r="L45" s="65">
        <f>'Base-case'!G4-L6</f>
        <v>200.9269910371319</v>
      </c>
      <c r="M45" s="65">
        <f>'Base-case'!G4-M6</f>
        <v>200.9269910371319</v>
      </c>
      <c r="N45" s="65">
        <f>'Base-case'!H4-N6</f>
        <v>110.92663479923522</v>
      </c>
      <c r="O45" s="65">
        <f>'Base-case'!H4-O6</f>
        <v>164.36055449330786</v>
      </c>
      <c r="P45" s="65">
        <f>'Base-case'!H4-P6</f>
        <v>164.36055449330786</v>
      </c>
      <c r="Q45" s="65">
        <f>'Base-case'!I4-Q6</f>
        <v>123.05559102674721</v>
      </c>
      <c r="R45" s="65">
        <f>'Base-case'!I4-R6</f>
        <v>179.87619499568595</v>
      </c>
      <c r="S45" s="65">
        <f>'Base-case'!I4-S6</f>
        <v>179.87619499568595</v>
      </c>
      <c r="T45" s="65">
        <f>'Base-case'!J4-T6</f>
        <v>97.598906832298127</v>
      </c>
      <c r="U45" s="65">
        <f>'Base-case'!J4-U6</f>
        <v>191.0934658385093</v>
      </c>
      <c r="V45" s="65">
        <f>'Base-case'!J4-V6</f>
        <v>191.0934658385093</v>
      </c>
      <c r="W45" s="65">
        <f>'Base-case'!K4-W6</f>
        <v>76.590931989924442</v>
      </c>
      <c r="X45" s="65">
        <f>'Base-case'!K4-X6</f>
        <v>71.755906801007555</v>
      </c>
      <c r="Y45" s="65">
        <f>'Base-case'!K4-Y6</f>
        <v>149.66837531486146</v>
      </c>
      <c r="Z45" s="65">
        <f>'Base-case'!L4-Z6</f>
        <v>106.98313999999999</v>
      </c>
      <c r="AA45" s="65">
        <v>135.10341999999997</v>
      </c>
      <c r="AB45" s="65">
        <f>'Base-case'!L4-AB6</f>
        <v>223.13473999999999</v>
      </c>
      <c r="AC45" s="65">
        <f>'Base-case'!M4-AC6</f>
        <v>111.7706115107914</v>
      </c>
      <c r="AD45" s="65">
        <v>117.38535971223023</v>
      </c>
      <c r="AE45" s="65">
        <f>'Base-case'!M4-AE6</f>
        <v>218.4554676258993</v>
      </c>
      <c r="AF45" s="65">
        <f>'Base-case'!N4-AF6</f>
        <v>506.55011764705881</v>
      </c>
      <c r="AG45" s="65">
        <f>'Base-case'!N4-AG6</f>
        <v>506.55011764705881</v>
      </c>
      <c r="AH45" s="65">
        <f>'Base-case'!N4-AH6</f>
        <v>506.55011764705881</v>
      </c>
      <c r="AI45" s="65">
        <f>'Base-case'!O4-AI6</f>
        <v>0</v>
      </c>
      <c r="AJ45" s="65">
        <f>'Base-case'!O4-AJ6</f>
        <v>0</v>
      </c>
      <c r="AK45" s="65">
        <f>'Base-case'!O4-AK6</f>
        <v>0</v>
      </c>
      <c r="AL45" s="65">
        <f>'Base-case'!P4-AL6</f>
        <v>0</v>
      </c>
      <c r="AM45" s="65">
        <f>'Base-case'!P4-AM6</f>
        <v>0</v>
      </c>
      <c r="AN45" s="65">
        <f>'Base-case'!P4-AN6</f>
        <v>0</v>
      </c>
      <c r="AO45" s="65">
        <f>'Base-case'!Q4-AO6</f>
        <v>0</v>
      </c>
      <c r="AP45" s="65">
        <f>'Base-case'!Q4-AP6</f>
        <v>0</v>
      </c>
      <c r="AQ45" s="65">
        <f>'Base-case'!Q4-AQ6</f>
        <v>0</v>
      </c>
      <c r="AR45" s="65">
        <f>'Base-case'!R4-AR6</f>
        <v>0</v>
      </c>
      <c r="AS45" s="65">
        <f>'Base-case'!R4-AS6</f>
        <v>0</v>
      </c>
      <c r="AT45" s="65">
        <f>'Base-case'!R4-AT6</f>
        <v>0</v>
      </c>
      <c r="AU45" s="65">
        <f>'Base-case'!S4-AU6</f>
        <v>0</v>
      </c>
      <c r="AV45" s="65">
        <f>'Base-case'!S4-AV6</f>
        <v>0</v>
      </c>
      <c r="AW45" s="66">
        <f>'Base-case'!S4-AW6</f>
        <v>0</v>
      </c>
    </row>
    <row r="46" spans="1:49" ht="24" customHeight="1">
      <c r="A46" s="490"/>
      <c r="B46" s="496"/>
      <c r="C46" s="400"/>
      <c r="D46" s="14" t="s">
        <v>129</v>
      </c>
      <c r="E46" s="57">
        <f>E45*$E$4</f>
        <v>72691.619999999981</v>
      </c>
      <c r="F46" s="57">
        <f>F45*$E$4</f>
        <v>111864.80199999998</v>
      </c>
      <c r="G46" s="57">
        <f>G45*$E$4</f>
        <v>111864.80199999998</v>
      </c>
      <c r="H46" s="57">
        <f>H45*$H$4</f>
        <v>162845.16</v>
      </c>
      <c r="I46" s="57">
        <f>I45*$H$4</f>
        <v>220725.5</v>
      </c>
      <c r="J46" s="57">
        <f>J45*$H$4</f>
        <v>220725.5</v>
      </c>
      <c r="K46" s="57">
        <f>K45*$K$4</f>
        <v>116151.58000000002</v>
      </c>
      <c r="L46" s="57">
        <f>L45*$K$4</f>
        <v>156923.98000000001</v>
      </c>
      <c r="M46" s="57">
        <f>M45*$K$4</f>
        <v>156923.98000000001</v>
      </c>
      <c r="N46" s="57">
        <f>N45*$N$4</f>
        <v>116029.26000000004</v>
      </c>
      <c r="O46" s="57">
        <f>O45*$N$4</f>
        <v>171921.14</v>
      </c>
      <c r="P46" s="57">
        <f>P45*$N$4</f>
        <v>171921.14</v>
      </c>
      <c r="Q46" s="57">
        <f>Q45*$Q$4</f>
        <v>285242.86000000004</v>
      </c>
      <c r="R46" s="57">
        <f>R45*$Q$4</f>
        <v>416953.02</v>
      </c>
      <c r="S46" s="57">
        <f>S45*$Q$4</f>
        <v>416953.02</v>
      </c>
      <c r="T46" s="57">
        <f>T45*$T$4</f>
        <v>78567.12</v>
      </c>
      <c r="U46" s="57">
        <f>U45*$T$4</f>
        <v>153830.24</v>
      </c>
      <c r="V46" s="57">
        <f>V45*$T$4</f>
        <v>153830.24</v>
      </c>
      <c r="W46" s="57">
        <f>W45*$W$4</f>
        <v>121626.40000000001</v>
      </c>
      <c r="X46" s="57">
        <f>X45*$W$4</f>
        <v>113948.37999999999</v>
      </c>
      <c r="Y46" s="57">
        <f>Y45*$W$4</f>
        <v>237673.38</v>
      </c>
      <c r="Z46" s="57">
        <f>Z45*$Z$4</f>
        <v>320949.42</v>
      </c>
      <c r="AA46" s="57">
        <v>405310.25999999989</v>
      </c>
      <c r="AB46" s="57">
        <f>AB45*$Z$4</f>
        <v>669404.22</v>
      </c>
      <c r="AC46" s="57">
        <f>AC45*$AC$4</f>
        <v>62144.460000000014</v>
      </c>
      <c r="AD46" s="57">
        <v>65266.260000000009</v>
      </c>
      <c r="AE46" s="57">
        <f>AE45*$AC$4</f>
        <v>121461.24</v>
      </c>
      <c r="AF46" s="57">
        <f>AF45*$AF$4</f>
        <v>516681.12</v>
      </c>
      <c r="AG46" s="57">
        <f>AG45*$AF$4</f>
        <v>516681.12</v>
      </c>
      <c r="AH46" s="57">
        <f>AH45*$AF$4</f>
        <v>516681.12</v>
      </c>
      <c r="AI46" s="57">
        <f>AI45*$AI$4</f>
        <v>0</v>
      </c>
      <c r="AJ46" s="57">
        <f>AJ45*$AI$4</f>
        <v>0</v>
      </c>
      <c r="AK46" s="57">
        <f>AK45*$AI$4</f>
        <v>0</v>
      </c>
      <c r="AL46" s="57">
        <f>AL45*$AL$4</f>
        <v>0</v>
      </c>
      <c r="AM46" s="57">
        <f>AM45*$AL$4</f>
        <v>0</v>
      </c>
      <c r="AN46" s="57">
        <f>AN45*$AL$4</f>
        <v>0</v>
      </c>
      <c r="AO46" s="57">
        <f>AO45*$AO$4</f>
        <v>0</v>
      </c>
      <c r="AP46" s="57">
        <f>AP45*$AO$4</f>
        <v>0</v>
      </c>
      <c r="AQ46" s="57">
        <f>AQ45*$AO$4</f>
        <v>0</v>
      </c>
      <c r="AR46" s="57">
        <f>AR45*$AR$4</f>
        <v>0</v>
      </c>
      <c r="AS46" s="57">
        <f>AS45*$AR$4</f>
        <v>0</v>
      </c>
      <c r="AT46" s="57">
        <f>AT45*$AR$4</f>
        <v>0</v>
      </c>
      <c r="AU46" s="57">
        <f>AU45*$AU$4</f>
        <v>0</v>
      </c>
      <c r="AV46" s="57">
        <f>AV45*$AU$4</f>
        <v>0</v>
      </c>
      <c r="AW46" s="58">
        <f>AW45*$AU$4</f>
        <v>0</v>
      </c>
    </row>
    <row r="47" spans="1:49" ht="24" customHeight="1" thickBot="1">
      <c r="A47" s="490"/>
      <c r="B47" s="496"/>
      <c r="C47" s="400"/>
      <c r="D47" s="14" t="s">
        <v>21</v>
      </c>
      <c r="E47" s="57">
        <f>IFERROR(100*E45/'Base-case'!E4,"")</f>
        <v>64.981673145052369</v>
      </c>
      <c r="F47" s="57">
        <f>IFERROR(100*F45/'Base-case'!E4,"")</f>
        <v>100</v>
      </c>
      <c r="G47" s="57">
        <f>IFERROR(100*G45/'Base-case'!E4,"")</f>
        <v>100</v>
      </c>
      <c r="H47" s="57">
        <f>IFERROR(100*H45/'Base-case'!F4,"")</f>
        <v>73.777230088956657</v>
      </c>
      <c r="I47" s="57">
        <f>IFERROR(100*I45/'Base-case'!F4,"")</f>
        <v>100</v>
      </c>
      <c r="J47" s="57">
        <f>IFERROR(100*J45/'Base-case'!F4,"")</f>
        <v>100</v>
      </c>
      <c r="K47" s="57">
        <f>IFERROR(100*K45/'Base-case'!G4,"")</f>
        <v>74.017737760666037</v>
      </c>
      <c r="L47" s="57">
        <f>IFERROR(100*L45/'Base-case'!G4,"")</f>
        <v>99.999999999999986</v>
      </c>
      <c r="M47" s="57">
        <f>IFERROR(100*M45/'Base-case'!G4,"")</f>
        <v>99.999999999999986</v>
      </c>
      <c r="N47" s="57">
        <f>IFERROR(100*N45/'Base-case'!H4,"")</f>
        <v>67.48981538861365</v>
      </c>
      <c r="O47" s="57">
        <f>IFERROR(100*O45/'Base-case'!H4,"")</f>
        <v>100</v>
      </c>
      <c r="P47" s="57">
        <f>IFERROR(100*P45/'Base-case'!H4,"")</f>
        <v>100</v>
      </c>
      <c r="Q47" s="57">
        <f>IFERROR(100*Q45/'Base-case'!I4,"")</f>
        <v>68.41127089090277</v>
      </c>
      <c r="R47" s="57">
        <f>IFERROR(100*R45/'Base-case'!I4,"")</f>
        <v>100</v>
      </c>
      <c r="S47" s="57">
        <f>IFERROR(100*S45/'Base-case'!I4,"")</f>
        <v>100</v>
      </c>
      <c r="T47" s="57">
        <f>IFERROR(100*T45/'Base-case'!J4,"")</f>
        <v>51.073911085362667</v>
      </c>
      <c r="U47" s="57">
        <f>IFERROR(100*U45/'Base-case'!J4,"")</f>
        <v>100</v>
      </c>
      <c r="V47" s="57">
        <f>IFERROR(100*V45/'Base-case'!J4,"")</f>
        <v>100</v>
      </c>
      <c r="W47" s="57">
        <f>IFERROR(100*W45/'Base-case'!K4,"")</f>
        <v>51.17375786888713</v>
      </c>
      <c r="X47" s="57">
        <f>IFERROR(100*X45/'Base-case'!K4,"")</f>
        <v>47.943265669886969</v>
      </c>
      <c r="Y47" s="57">
        <f>IFERROR(100*Y45/'Base-case'!K4,"")</f>
        <v>100</v>
      </c>
      <c r="Z47" s="57">
        <f>IFERROR(100*Z45/'Base-case'!L4,"")</f>
        <v>47.94553282021436</v>
      </c>
      <c r="AA47" s="57">
        <v>60.547909303589378</v>
      </c>
      <c r="AB47" s="57">
        <f>IFERROR(100*AB45/'Base-case'!L4,"")</f>
        <v>100</v>
      </c>
      <c r="AC47" s="57">
        <f>IFERROR(100*AC45/'Base-case'!M4,"")</f>
        <v>51.164025659543746</v>
      </c>
      <c r="AD47" s="57">
        <v>53.734228301966944</v>
      </c>
      <c r="AE47" s="57">
        <f>IFERROR(100*AE45/'Base-case'!M4,"")</f>
        <v>100</v>
      </c>
      <c r="AF47" s="57">
        <f>IFERROR(100*AF45/'Base-case'!N4,"")</f>
        <v>100</v>
      </c>
      <c r="AG47" s="57">
        <f>IFERROR(100*AG45/'Base-case'!N4,"")</f>
        <v>100</v>
      </c>
      <c r="AH47" s="57">
        <f>IFERROR(100*AH45/'Base-case'!N4,"")</f>
        <v>100</v>
      </c>
      <c r="AI47" s="57" t="str">
        <f>IFERROR(100*AI45/'Base-case'!O4,"")</f>
        <v/>
      </c>
      <c r="AJ47" s="57" t="str">
        <f>IFERROR(100*AJ45/'Base-case'!O4,"")</f>
        <v/>
      </c>
      <c r="AK47" s="57" t="str">
        <f>IFERROR(100*AK45/'Base-case'!O4,"")</f>
        <v/>
      </c>
      <c r="AL47" s="57" t="str">
        <f>IFERROR(100*AL45/'Base-case'!P4,"")</f>
        <v/>
      </c>
      <c r="AM47" s="57" t="str">
        <f>IFERROR(100*AM45/'Base-case'!P4,"")</f>
        <v/>
      </c>
      <c r="AN47" s="57" t="str">
        <f>IFERROR(100*AN45/'Base-case'!P4,"")</f>
        <v/>
      </c>
      <c r="AO47" s="57" t="str">
        <f>IFERROR(100*AO45/'Base-case'!Q4,"")</f>
        <v/>
      </c>
      <c r="AP47" s="57" t="str">
        <f>IFERROR(100*AP45/'Base-case'!Q4,"")</f>
        <v/>
      </c>
      <c r="AQ47" s="57" t="str">
        <f>IFERROR(100*AQ45/'Base-case'!Q4,"")</f>
        <v/>
      </c>
      <c r="AR47" s="57" t="str">
        <f>IFERROR(100*AR45/'Base-case'!R4,"")</f>
        <v/>
      </c>
      <c r="AS47" s="57" t="str">
        <f>IFERROR(100*AS45/'Base-case'!R4,"")</f>
        <v/>
      </c>
      <c r="AT47" s="57" t="str">
        <f>IFERROR(100*AT45/'Base-case'!R4,"")</f>
        <v/>
      </c>
      <c r="AU47" s="57" t="str">
        <f>IFERROR(100*AU45/'Base-case'!S4,"")</f>
        <v/>
      </c>
      <c r="AV47" s="57" t="str">
        <f>IFERROR(100*AV45/'Base-case'!S4,"")</f>
        <v/>
      </c>
      <c r="AW47" s="58" t="str">
        <f>IFERROR(100*AW45/'Base-case'!S4,"")</f>
        <v/>
      </c>
    </row>
    <row r="48" spans="1:49" ht="24" customHeight="1">
      <c r="A48" s="490"/>
      <c r="B48" s="496"/>
      <c r="C48" s="400" t="s">
        <v>151</v>
      </c>
      <c r="D48" s="13" t="s">
        <v>128</v>
      </c>
      <c r="E48" s="57">
        <f>'Base-case'!E6-E8</f>
        <v>86.233376792698834</v>
      </c>
      <c r="F48" s="57">
        <f>'Base-case'!E6-F8</f>
        <v>123.28683181225554</v>
      </c>
      <c r="G48" s="57">
        <f>'Base-case'!E6-G8</f>
        <v>123.28683181225554</v>
      </c>
      <c r="H48" s="57">
        <f>'Base-case'!F6-H8</f>
        <v>121.39948231233822</v>
      </c>
      <c r="I48" s="57">
        <f>'Base-case'!F6-I8</f>
        <v>160.24158757549611</v>
      </c>
      <c r="J48" s="57">
        <f>'Base-case'!F6-J8</f>
        <v>160.24158757549611</v>
      </c>
      <c r="K48" s="57">
        <f>'Base-case'!G6-K8</f>
        <v>106.94110115236876</v>
      </c>
      <c r="L48" s="57">
        <f>'Base-case'!G6-L8</f>
        <v>139.14596670934699</v>
      </c>
      <c r="M48" s="57">
        <f>'Base-case'!G6-M8</f>
        <v>139.14596670934699</v>
      </c>
      <c r="N48" s="57">
        <f>'Base-case'!H6-N8</f>
        <v>79.732313575525808</v>
      </c>
      <c r="O48" s="57">
        <f>'Base-case'!H6-O8</f>
        <v>134.55736137667304</v>
      </c>
      <c r="P48" s="57">
        <f>'Base-case'!H6-P8</f>
        <v>134.55736137667304</v>
      </c>
      <c r="Q48" s="57">
        <f>'Base-case'!I6-Q8</f>
        <v>71.893011216566009</v>
      </c>
      <c r="R48" s="57">
        <f>'Base-case'!I6-R8</f>
        <v>123.42450388265746</v>
      </c>
      <c r="S48" s="57">
        <f>'Base-case'!I6-S8</f>
        <v>123.42450388265746</v>
      </c>
      <c r="T48" s="57">
        <f>'Base-case'!J6-T8</f>
        <v>76.56149068322982</v>
      </c>
      <c r="U48" s="57">
        <f>'Base-case'!J6-U8</f>
        <v>162.80000000000001</v>
      </c>
      <c r="V48" s="57">
        <f>'Base-case'!J6-V8</f>
        <v>162.80000000000001</v>
      </c>
      <c r="W48" s="57">
        <f>'Base-case'!K6-W8</f>
        <v>59.807934508816118</v>
      </c>
      <c r="X48" s="57">
        <f>'Base-case'!K6-X8</f>
        <v>46.068010075566747</v>
      </c>
      <c r="Y48" s="57">
        <f>'Base-case'!K6-Y8</f>
        <v>123.98047858942066</v>
      </c>
      <c r="Z48" s="57">
        <f>'Base-case'!L6-Z8</f>
        <v>17.071999999999999</v>
      </c>
      <c r="AA48" s="57">
        <v>17.071999999999999</v>
      </c>
      <c r="AB48" s="57">
        <f>'Base-case'!L6-AB8</f>
        <v>33.984999999999999</v>
      </c>
      <c r="AC48" s="57">
        <f>'Base-case'!M6-AC8</f>
        <v>20.095323741007199</v>
      </c>
      <c r="AD48" s="57">
        <v>22.271582733812952</v>
      </c>
      <c r="AE48" s="57">
        <f>'Base-case'!M6-AE8</f>
        <v>34.190647482014391</v>
      </c>
      <c r="AF48" s="57">
        <f>'Base-case'!N6-AF8</f>
        <v>74.552941176470583</v>
      </c>
      <c r="AG48" s="57">
        <f>'Base-case'!N6-AG8</f>
        <v>74.552941176470583</v>
      </c>
      <c r="AH48" s="57">
        <f>'Base-case'!N6-AH8</f>
        <v>74.552941176470583</v>
      </c>
      <c r="AI48" s="57">
        <f>'Base-case'!O6-AI8</f>
        <v>0</v>
      </c>
      <c r="AJ48" s="57">
        <f>'Base-case'!O6-AJ8</f>
        <v>0</v>
      </c>
      <c r="AK48" s="57">
        <f>'Base-case'!O6-AK8</f>
        <v>0</v>
      </c>
      <c r="AL48" s="57">
        <f>'Base-case'!P6-AL8</f>
        <v>0</v>
      </c>
      <c r="AM48" s="57">
        <f>'Base-case'!P6-AM8</f>
        <v>0</v>
      </c>
      <c r="AN48" s="57">
        <f>'Base-case'!P6-AN8</f>
        <v>0</v>
      </c>
      <c r="AO48" s="57">
        <f>'Base-case'!Q6-AO8</f>
        <v>0</v>
      </c>
      <c r="AP48" s="57">
        <f>'Base-case'!Q6-AP8</f>
        <v>0</v>
      </c>
      <c r="AQ48" s="57">
        <f>'Base-case'!Q6-AQ8</f>
        <v>0</v>
      </c>
      <c r="AR48" s="57">
        <f>'Base-case'!R6-AR8</f>
        <v>0</v>
      </c>
      <c r="AS48" s="57">
        <f>'Base-case'!R6-AS8</f>
        <v>0</v>
      </c>
      <c r="AT48" s="57">
        <f>'Base-case'!R6-AT8</f>
        <v>0</v>
      </c>
      <c r="AU48" s="57">
        <f>'Base-case'!S6-AU8</f>
        <v>0</v>
      </c>
      <c r="AV48" s="57">
        <f>'Base-case'!S6-AV8</f>
        <v>0</v>
      </c>
      <c r="AW48" s="58">
        <f>'Base-case'!S6-AW8</f>
        <v>0</v>
      </c>
    </row>
    <row r="49" spans="1:49" ht="24" customHeight="1">
      <c r="A49" s="490"/>
      <c r="B49" s="496"/>
      <c r="C49" s="400"/>
      <c r="D49" s="14" t="s">
        <v>129</v>
      </c>
      <c r="E49" s="57">
        <f>E48*$E$4</f>
        <v>66141</v>
      </c>
      <c r="F49" s="57">
        <f>F48*$E$4</f>
        <v>94561</v>
      </c>
      <c r="G49" s="57">
        <f>G48*$E$4</f>
        <v>94561</v>
      </c>
      <c r="H49" s="57">
        <f>H48*$H$4</f>
        <v>140702</v>
      </c>
      <c r="I49" s="57">
        <f>I48*$H$4</f>
        <v>185720</v>
      </c>
      <c r="J49" s="57">
        <f>J48*$H$4</f>
        <v>185720</v>
      </c>
      <c r="K49" s="57">
        <f>K48*$K$4</f>
        <v>83521</v>
      </c>
      <c r="L49" s="57">
        <f>L48*$K$4</f>
        <v>108673</v>
      </c>
      <c r="M49" s="57">
        <f>M48*$K$4</f>
        <v>108673</v>
      </c>
      <c r="N49" s="57">
        <f>N48*$N$4</f>
        <v>83400</v>
      </c>
      <c r="O49" s="57">
        <f>O48*$N$4</f>
        <v>140747</v>
      </c>
      <c r="P49" s="57">
        <f>P48*$N$4</f>
        <v>140747</v>
      </c>
      <c r="Q49" s="57">
        <f>Q48*$Q$4</f>
        <v>166648</v>
      </c>
      <c r="R49" s="57">
        <f>R48*$Q$4</f>
        <v>286098</v>
      </c>
      <c r="S49" s="57">
        <f>S48*$Q$4</f>
        <v>286098</v>
      </c>
      <c r="T49" s="57">
        <f>T48*$T$4</f>
        <v>61632.000000000007</v>
      </c>
      <c r="U49" s="57">
        <f>U48*$T$4</f>
        <v>131054.00000000001</v>
      </c>
      <c r="V49" s="57">
        <f>V48*$T$4</f>
        <v>131054.00000000001</v>
      </c>
      <c r="W49" s="57">
        <f>W48*$W$4</f>
        <v>94975</v>
      </c>
      <c r="X49" s="57">
        <f>X48*$W$4</f>
        <v>73156</v>
      </c>
      <c r="Y49" s="57">
        <f>Y48*$W$4</f>
        <v>196881</v>
      </c>
      <c r="Z49" s="57">
        <f>Z48*$Z$4</f>
        <v>51216</v>
      </c>
      <c r="AA49" s="57">
        <v>51216</v>
      </c>
      <c r="AB49" s="57">
        <f>AB48*$Z$4</f>
        <v>101955</v>
      </c>
      <c r="AC49" s="57">
        <f>AC48*$AC$4</f>
        <v>11173.000000000004</v>
      </c>
      <c r="AD49" s="57">
        <v>12383.000000000002</v>
      </c>
      <c r="AE49" s="57">
        <f>AE48*$AC$4</f>
        <v>19010</v>
      </c>
      <c r="AF49" s="57">
        <f>AF48*$AF$4</f>
        <v>76044</v>
      </c>
      <c r="AG49" s="57">
        <f>AG48*$AF$4</f>
        <v>76044</v>
      </c>
      <c r="AH49" s="57">
        <f>AH48*$AF$4</f>
        <v>76044</v>
      </c>
      <c r="AI49" s="57">
        <f>AI48*$AI$4</f>
        <v>0</v>
      </c>
      <c r="AJ49" s="57">
        <f>AJ48*$AI$4</f>
        <v>0</v>
      </c>
      <c r="AK49" s="57">
        <f>AK48*$AI$4</f>
        <v>0</v>
      </c>
      <c r="AL49" s="57">
        <f>AL48*$AL$4</f>
        <v>0</v>
      </c>
      <c r="AM49" s="57">
        <f>AM48*$AL$4</f>
        <v>0</v>
      </c>
      <c r="AN49" s="57">
        <f>AN48*$AL$4</f>
        <v>0</v>
      </c>
      <c r="AO49" s="57">
        <f>AO48*$AO$4</f>
        <v>0</v>
      </c>
      <c r="AP49" s="57">
        <f>AP48*$AO$4</f>
        <v>0</v>
      </c>
      <c r="AQ49" s="57">
        <f>AQ48*$AO$4</f>
        <v>0</v>
      </c>
      <c r="AR49" s="57">
        <f>AR48*$AR$4</f>
        <v>0</v>
      </c>
      <c r="AS49" s="57">
        <f>AS48*$AR$4</f>
        <v>0</v>
      </c>
      <c r="AT49" s="57">
        <f>AT48*$AR$4</f>
        <v>0</v>
      </c>
      <c r="AU49" s="57">
        <f>AU48*$AU$4</f>
        <v>0</v>
      </c>
      <c r="AV49" s="57">
        <f>AV48*$AU$4</f>
        <v>0</v>
      </c>
      <c r="AW49" s="58">
        <f>AW48*$AU$4</f>
        <v>0</v>
      </c>
    </row>
    <row r="50" spans="1:49" ht="24" customHeight="1" thickBot="1">
      <c r="A50" s="490"/>
      <c r="B50" s="496"/>
      <c r="C50" s="400"/>
      <c r="D50" s="14" t="s">
        <v>21</v>
      </c>
      <c r="E50" s="57">
        <f>IFERROR(100*E48/'Base-case'!E6,"")</f>
        <v>69.945326297310743</v>
      </c>
      <c r="F50" s="57">
        <f>IFERROR(100*F48/'Base-case'!E6,"")</f>
        <v>100</v>
      </c>
      <c r="G50" s="57">
        <f>IFERROR(100*G48/'Base-case'!E6,"")</f>
        <v>100</v>
      </c>
      <c r="H50" s="57">
        <f>IFERROR(100*H48/'Base-case'!F6,"")</f>
        <v>75.760284298944654</v>
      </c>
      <c r="I50" s="57">
        <f>IFERROR(100*I48/'Base-case'!F6,"")</f>
        <v>100</v>
      </c>
      <c r="J50" s="57">
        <f>IFERROR(100*J48/'Base-case'!F6,"")</f>
        <v>100</v>
      </c>
      <c r="K50" s="57">
        <f>IFERROR(100*K48/'Base-case'!G6,"")</f>
        <v>76.8553366521583</v>
      </c>
      <c r="L50" s="57">
        <f>IFERROR(100*L48/'Base-case'!G6,"")</f>
        <v>100</v>
      </c>
      <c r="M50" s="57">
        <f>IFERROR(100*M48/'Base-case'!G6,"")</f>
        <v>100</v>
      </c>
      <c r="N50" s="57">
        <f>IFERROR(100*N48/'Base-case'!H6,"")</f>
        <v>59.25525943714608</v>
      </c>
      <c r="O50" s="57">
        <f>IFERROR(100*O48/'Base-case'!H6,"")</f>
        <v>100</v>
      </c>
      <c r="P50" s="57">
        <f>IFERROR(100*P48/'Base-case'!H6,"")</f>
        <v>100</v>
      </c>
      <c r="Q50" s="57">
        <f>IFERROR(100*Q48/'Base-case'!I6,"")</f>
        <v>58.248572167578949</v>
      </c>
      <c r="R50" s="57">
        <f>IFERROR(100*R48/'Base-case'!I6,"")</f>
        <v>100</v>
      </c>
      <c r="S50" s="57">
        <f>IFERROR(100*S48/'Base-case'!I6,"")</f>
        <v>100</v>
      </c>
      <c r="T50" s="57">
        <f>IFERROR(100*T48/'Base-case'!J6,"")</f>
        <v>47.027942680116595</v>
      </c>
      <c r="U50" s="57">
        <f>IFERROR(100*U48/'Base-case'!J6,"")</f>
        <v>100</v>
      </c>
      <c r="V50" s="57">
        <f>IFERROR(100*V48/'Base-case'!J6,"")</f>
        <v>100</v>
      </c>
      <c r="W50" s="57">
        <f>IFERROR(100*W48/'Base-case'!K6,"")</f>
        <v>48.239799675946379</v>
      </c>
      <c r="X50" s="57">
        <f>IFERROR(100*X48/'Base-case'!K6,"")</f>
        <v>37.157470756446784</v>
      </c>
      <c r="Y50" s="57">
        <f>IFERROR(100*Y48/'Base-case'!K6,"")</f>
        <v>100</v>
      </c>
      <c r="Z50" s="57">
        <f>IFERROR(100*Z48/'Base-case'!L6,"")</f>
        <v>50.233926732381931</v>
      </c>
      <c r="AA50" s="57">
        <v>50.233926732381931</v>
      </c>
      <c r="AB50" s="57">
        <f>IFERROR(100*AB48/'Base-case'!L6,"")</f>
        <v>100</v>
      </c>
      <c r="AC50" s="57">
        <f>IFERROR(100*AC48/'Base-case'!M6,"")</f>
        <v>58.774329300368237</v>
      </c>
      <c r="AD50" s="57">
        <v>65.139400315623362</v>
      </c>
      <c r="AE50" s="57">
        <f>IFERROR(100*AE48/'Base-case'!M6,"")</f>
        <v>100</v>
      </c>
      <c r="AF50" s="57">
        <f>IFERROR(100*AF48/'Base-case'!N6,"")</f>
        <v>100</v>
      </c>
      <c r="AG50" s="57">
        <f>IFERROR(100*AG48/'Base-case'!N6,"")</f>
        <v>100</v>
      </c>
      <c r="AH50" s="57">
        <f>IFERROR(100*AH48/'Base-case'!N6,"")</f>
        <v>100</v>
      </c>
      <c r="AI50" s="57" t="str">
        <f>IFERROR(100*AI48/'Base-case'!O6,"")</f>
        <v/>
      </c>
      <c r="AJ50" s="57" t="str">
        <f>IFERROR(100*AJ48/'Base-case'!O6,"")</f>
        <v/>
      </c>
      <c r="AK50" s="57" t="str">
        <f>IFERROR(100*AK48/'Base-case'!O6,"")</f>
        <v/>
      </c>
      <c r="AL50" s="57" t="str">
        <f>IFERROR(100*AL48/'Base-case'!P6,"")</f>
        <v/>
      </c>
      <c r="AM50" s="57" t="str">
        <f>IFERROR(100*AM48/'Base-case'!P6,"")</f>
        <v/>
      </c>
      <c r="AN50" s="57" t="str">
        <f>IFERROR(100*AN48/'Base-case'!P6,"")</f>
        <v/>
      </c>
      <c r="AO50" s="57" t="str">
        <f>IFERROR(100*AO48/'Base-case'!Q6,"")</f>
        <v/>
      </c>
      <c r="AP50" s="57" t="str">
        <f>IFERROR(100*AP48/'Base-case'!Q6,"")</f>
        <v/>
      </c>
      <c r="AQ50" s="57" t="str">
        <f>IFERROR(100*AQ48/'Base-case'!Q6,"")</f>
        <v/>
      </c>
      <c r="AR50" s="57" t="str">
        <f>IFERROR(100*AR48/'Base-case'!R6,"")</f>
        <v/>
      </c>
      <c r="AS50" s="57" t="str">
        <f>IFERROR(100*AS48/'Base-case'!R6,"")</f>
        <v/>
      </c>
      <c r="AT50" s="57" t="str">
        <f>IFERROR(100*AT48/'Base-case'!R6,"")</f>
        <v/>
      </c>
      <c r="AU50" s="57" t="str">
        <f>IFERROR(100*AU48/'Base-case'!S6,"")</f>
        <v/>
      </c>
      <c r="AV50" s="57" t="str">
        <f>IFERROR(100*AV48/'Base-case'!S6,"")</f>
        <v/>
      </c>
      <c r="AW50" s="58" t="str">
        <f>IFERROR(100*AW48/'Base-case'!S6,"")</f>
        <v/>
      </c>
    </row>
    <row r="51" spans="1:49" ht="24" customHeight="1">
      <c r="A51" s="490"/>
      <c r="B51" s="496"/>
      <c r="C51" s="400" t="s">
        <v>152</v>
      </c>
      <c r="D51" s="13" t="s">
        <v>128</v>
      </c>
      <c r="E51" s="57">
        <f>'Base-case'!E8-E10</f>
        <v>0</v>
      </c>
      <c r="F51" s="57">
        <f>'Base-case'!E8-F10</f>
        <v>0</v>
      </c>
      <c r="G51" s="57">
        <f>'Base-case'!E8-G10</f>
        <v>0</v>
      </c>
      <c r="H51" s="57">
        <f>'Base-case'!F8-H10</f>
        <v>0</v>
      </c>
      <c r="I51" s="57">
        <f>'Base-case'!F8-I10</f>
        <v>0</v>
      </c>
      <c r="J51" s="57">
        <f>'Base-case'!F8-J10</f>
        <v>0</v>
      </c>
      <c r="K51" s="57">
        <f>'Base-case'!G8-K10</f>
        <v>0</v>
      </c>
      <c r="L51" s="57">
        <f>'Base-case'!G8-L10</f>
        <v>0</v>
      </c>
      <c r="M51" s="57">
        <f>'Base-case'!G8-M10</f>
        <v>0</v>
      </c>
      <c r="N51" s="57">
        <f>'Base-case'!H8-N10</f>
        <v>0</v>
      </c>
      <c r="O51" s="57">
        <f>'Base-case'!H8-O10</f>
        <v>0</v>
      </c>
      <c r="P51" s="57">
        <f>'Base-case'!H8-P10</f>
        <v>0</v>
      </c>
      <c r="Q51" s="57">
        <f>'Base-case'!I8-Q10</f>
        <v>0</v>
      </c>
      <c r="R51" s="57">
        <f>'Base-case'!I8-R10</f>
        <v>0</v>
      </c>
      <c r="S51" s="57">
        <f>'Base-case'!I8-S10</f>
        <v>0</v>
      </c>
      <c r="T51" s="57">
        <f>'Base-case'!J8-T10</f>
        <v>0</v>
      </c>
      <c r="U51" s="57">
        <f>'Base-case'!J8-U10</f>
        <v>0</v>
      </c>
      <c r="V51" s="57">
        <f>'Base-case'!J8-V10</f>
        <v>0</v>
      </c>
      <c r="W51" s="57">
        <f>'Base-case'!K8-W10</f>
        <v>0</v>
      </c>
      <c r="X51" s="57">
        <f>'Base-case'!K8-X10</f>
        <v>0</v>
      </c>
      <c r="Y51" s="57">
        <f>'Base-case'!K8-Y10</f>
        <v>0</v>
      </c>
      <c r="Z51" s="57">
        <f>'Base-case'!L8-Z10</f>
        <v>5.8309999999999995</v>
      </c>
      <c r="AA51" s="57">
        <v>5.8309999999999995</v>
      </c>
      <c r="AB51" s="57">
        <f>'Base-case'!L8-AB10</f>
        <v>12.921333333333333</v>
      </c>
      <c r="AC51" s="57">
        <f>'Base-case'!M8-AC10</f>
        <v>3.2625899280575537</v>
      </c>
      <c r="AD51" s="57">
        <v>3.2625899280575537</v>
      </c>
      <c r="AE51" s="57">
        <f>'Base-case'!M8-AE10</f>
        <v>10.190647482014388</v>
      </c>
      <c r="AF51" s="57">
        <f>'Base-case'!N8-AF10</f>
        <v>16.687254901960785</v>
      </c>
      <c r="AG51" s="57">
        <f>'Base-case'!N8-AG10</f>
        <v>16.687254901960785</v>
      </c>
      <c r="AH51" s="57">
        <f>'Base-case'!N8-AH10</f>
        <v>16.687254901960785</v>
      </c>
      <c r="AI51" s="57">
        <f>'Base-case'!O8-AI10</f>
        <v>0</v>
      </c>
      <c r="AJ51" s="57">
        <f>'Base-case'!O8-AJ10</f>
        <v>0</v>
      </c>
      <c r="AK51" s="57">
        <f>'Base-case'!O8-AK10</f>
        <v>0</v>
      </c>
      <c r="AL51" s="57">
        <f>'Base-case'!P8-AL10</f>
        <v>0</v>
      </c>
      <c r="AM51" s="57">
        <f>'Base-case'!P8-AM10</f>
        <v>0</v>
      </c>
      <c r="AN51" s="57">
        <f>'Base-case'!P8-AN10</f>
        <v>0</v>
      </c>
      <c r="AO51" s="57">
        <f>'Base-case'!Q8-AO10</f>
        <v>0</v>
      </c>
      <c r="AP51" s="57">
        <f>'Base-case'!Q8-AP10</f>
        <v>0</v>
      </c>
      <c r="AQ51" s="57">
        <f>'Base-case'!Q8-AQ10</f>
        <v>0</v>
      </c>
      <c r="AR51" s="57">
        <f>'Base-case'!R8-AR10</f>
        <v>0</v>
      </c>
      <c r="AS51" s="57">
        <f>'Base-case'!R8-AS10</f>
        <v>0</v>
      </c>
      <c r="AT51" s="57">
        <f>'Base-case'!R8-AT10</f>
        <v>0</v>
      </c>
      <c r="AU51" s="57">
        <f>'Base-case'!S8-AU10</f>
        <v>0</v>
      </c>
      <c r="AV51" s="57">
        <f>'Base-case'!S8-AV10</f>
        <v>0</v>
      </c>
      <c r="AW51" s="58">
        <f>'Base-case'!S8-AW10</f>
        <v>0</v>
      </c>
    </row>
    <row r="52" spans="1:49" ht="24" customHeight="1">
      <c r="A52" s="490"/>
      <c r="B52" s="496"/>
      <c r="C52" s="400"/>
      <c r="D52" s="14" t="s">
        <v>129</v>
      </c>
      <c r="E52" s="57">
        <f>E51*$E$4</f>
        <v>0</v>
      </c>
      <c r="F52" s="57">
        <f>F51*$E$4</f>
        <v>0</v>
      </c>
      <c r="G52" s="57">
        <f>G51*$E$4</f>
        <v>0</v>
      </c>
      <c r="H52" s="57">
        <f>H51*$H$4</f>
        <v>0</v>
      </c>
      <c r="I52" s="57">
        <f>I51*$H$4</f>
        <v>0</v>
      </c>
      <c r="J52" s="57">
        <f>J51*$H$4</f>
        <v>0</v>
      </c>
      <c r="K52" s="57">
        <f>K51*$K$4</f>
        <v>0</v>
      </c>
      <c r="L52" s="57">
        <f>L51*$K$4</f>
        <v>0</v>
      </c>
      <c r="M52" s="57">
        <f>M51*$K$4</f>
        <v>0</v>
      </c>
      <c r="N52" s="57">
        <f>N51*$N$4</f>
        <v>0</v>
      </c>
      <c r="O52" s="57">
        <f>O51*$N$4</f>
        <v>0</v>
      </c>
      <c r="P52" s="57">
        <f>P51*$N$4</f>
        <v>0</v>
      </c>
      <c r="Q52" s="57">
        <f>Q51*$Q$4</f>
        <v>0</v>
      </c>
      <c r="R52" s="57">
        <f>R51*$Q$4</f>
        <v>0</v>
      </c>
      <c r="S52" s="57">
        <f>S51*$Q$4</f>
        <v>0</v>
      </c>
      <c r="T52" s="57">
        <f>T51*$T$4</f>
        <v>0</v>
      </c>
      <c r="U52" s="57">
        <f>U51*$T$4</f>
        <v>0</v>
      </c>
      <c r="V52" s="57">
        <f>V51*$T$4</f>
        <v>0</v>
      </c>
      <c r="W52" s="57">
        <f>W51*$W$4</f>
        <v>0</v>
      </c>
      <c r="X52" s="57">
        <f>X51*$W$4</f>
        <v>0</v>
      </c>
      <c r="Y52" s="57">
        <f>Y51*$W$4</f>
        <v>0</v>
      </c>
      <c r="Z52" s="57">
        <f>Z51*$Z$4</f>
        <v>17493</v>
      </c>
      <c r="AA52" s="57">
        <v>17493</v>
      </c>
      <c r="AB52" s="57">
        <f>AB51*$Z$4</f>
        <v>38764</v>
      </c>
      <c r="AC52" s="57">
        <f>AC51*$AC$4</f>
        <v>1813.9999999999998</v>
      </c>
      <c r="AD52" s="57">
        <v>1813.9999999999998</v>
      </c>
      <c r="AE52" s="57">
        <f>AE51*$AC$4</f>
        <v>5666</v>
      </c>
      <c r="AF52" s="57">
        <f>AF51*$AF$4</f>
        <v>17021</v>
      </c>
      <c r="AG52" s="57">
        <f>AG51*$AF$4</f>
        <v>17021</v>
      </c>
      <c r="AH52" s="57">
        <f>AH51*$AF$4</f>
        <v>17021</v>
      </c>
      <c r="AI52" s="57">
        <f>AI51*$AI$4</f>
        <v>0</v>
      </c>
      <c r="AJ52" s="57">
        <f>AJ51*$AI$4</f>
        <v>0</v>
      </c>
      <c r="AK52" s="57">
        <f>AK51*$AI$4</f>
        <v>0</v>
      </c>
      <c r="AL52" s="57">
        <f>AL51*$AL$4</f>
        <v>0</v>
      </c>
      <c r="AM52" s="57">
        <f>AM51*$AL$4</f>
        <v>0</v>
      </c>
      <c r="AN52" s="57">
        <f>AN51*$AL$4</f>
        <v>0</v>
      </c>
      <c r="AO52" s="57">
        <f>AO51*$AO$4</f>
        <v>0</v>
      </c>
      <c r="AP52" s="57">
        <f>AP51*$AO$4</f>
        <v>0</v>
      </c>
      <c r="AQ52" s="57">
        <f>AQ51*$AO$4</f>
        <v>0</v>
      </c>
      <c r="AR52" s="57">
        <f>AR51*$AR$4</f>
        <v>0</v>
      </c>
      <c r="AS52" s="57">
        <f>AS51*$AR$4</f>
        <v>0</v>
      </c>
      <c r="AT52" s="57">
        <f>AT51*$AR$4</f>
        <v>0</v>
      </c>
      <c r="AU52" s="57">
        <f>AU51*$AU$4</f>
        <v>0</v>
      </c>
      <c r="AV52" s="57">
        <f>AV51*$AU$4</f>
        <v>0</v>
      </c>
      <c r="AW52" s="58">
        <f>AW51*$AU$4</f>
        <v>0</v>
      </c>
    </row>
    <row r="53" spans="1:49" ht="24" customHeight="1" thickBot="1">
      <c r="A53" s="490"/>
      <c r="B53" s="496"/>
      <c r="C53" s="400"/>
      <c r="D53" s="14" t="s">
        <v>21</v>
      </c>
      <c r="E53" s="57" t="str">
        <f>IFERROR(100*E51/'Base-case'!E8,"")</f>
        <v/>
      </c>
      <c r="F53" s="57" t="str">
        <f>IFERROR(100*F51/'Base-case'!E8,"")</f>
        <v/>
      </c>
      <c r="G53" s="57" t="str">
        <f>IFERROR(100*G51/'Base-case'!E8,"")</f>
        <v/>
      </c>
      <c r="H53" s="57" t="str">
        <f>IFERROR(100*H51/'Base-case'!F8,"")</f>
        <v/>
      </c>
      <c r="I53" s="57" t="str">
        <f>IFERROR(100*I51/'Base-case'!F8,"")</f>
        <v/>
      </c>
      <c r="J53" s="57" t="str">
        <f>IFERROR(100*J51/'Base-case'!F8,"")</f>
        <v/>
      </c>
      <c r="K53" s="57" t="str">
        <f>IFERROR(100*K51/'Base-case'!G8,"")</f>
        <v/>
      </c>
      <c r="L53" s="57" t="str">
        <f>IFERROR(100*L51/'Base-case'!G8,"")</f>
        <v/>
      </c>
      <c r="M53" s="57" t="str">
        <f>IFERROR(100*M51/'Base-case'!G8,"")</f>
        <v/>
      </c>
      <c r="N53" s="57" t="str">
        <f>IFERROR(100*N51/'Base-case'!H8,"")</f>
        <v/>
      </c>
      <c r="O53" s="57" t="str">
        <f>IFERROR(100*O51/'Base-case'!H8,"")</f>
        <v/>
      </c>
      <c r="P53" s="57" t="str">
        <f>IFERROR(100*P51/'Base-case'!H8,"")</f>
        <v/>
      </c>
      <c r="Q53" s="57" t="str">
        <f>IFERROR(100*Q51/'Base-case'!I8,"")</f>
        <v/>
      </c>
      <c r="R53" s="57" t="str">
        <f>IFERROR(100*R51/'Base-case'!I8,"")</f>
        <v/>
      </c>
      <c r="S53" s="57" t="str">
        <f>IFERROR(100*S51/'Base-case'!I8,"")</f>
        <v/>
      </c>
      <c r="T53" s="57" t="str">
        <f>IFERROR(100*T51/'Base-case'!J8,"")</f>
        <v/>
      </c>
      <c r="U53" s="57" t="str">
        <f>IFERROR(100*U51/'Base-case'!J8,"")</f>
        <v/>
      </c>
      <c r="V53" s="57" t="str">
        <f>IFERROR(100*V51/'Base-case'!J8,"")</f>
        <v/>
      </c>
      <c r="W53" s="57" t="str">
        <f>IFERROR(100*W51/'Base-case'!K8,"")</f>
        <v/>
      </c>
      <c r="X53" s="57" t="str">
        <f>IFERROR(100*X51/'Base-case'!K8,"")</f>
        <v/>
      </c>
      <c r="Y53" s="57" t="str">
        <f>IFERROR(100*Y51/'Base-case'!K8,"")</f>
        <v/>
      </c>
      <c r="Z53" s="57">
        <f>IFERROR(100*Z51/'Base-case'!L8,"")</f>
        <v>45.12692188628624</v>
      </c>
      <c r="AA53" s="57">
        <v>45.12692188628624</v>
      </c>
      <c r="AB53" s="57">
        <f>IFERROR(100*AB51/'Base-case'!L8,"")</f>
        <v>99.999999999999986</v>
      </c>
      <c r="AC53" s="57">
        <f>IFERROR(100*AC51/'Base-case'!M8,"")</f>
        <v>32.015531238969288</v>
      </c>
      <c r="AD53" s="57">
        <v>32.015531238969288</v>
      </c>
      <c r="AE53" s="57">
        <f>IFERROR(100*AE51/'Base-case'!M8,"")</f>
        <v>100</v>
      </c>
      <c r="AF53" s="57">
        <f>IFERROR(100*AF51/'Base-case'!N8,"")</f>
        <v>100</v>
      </c>
      <c r="AG53" s="57">
        <f>IFERROR(100*AG51/'Base-case'!N8,"")</f>
        <v>100</v>
      </c>
      <c r="AH53" s="57">
        <f>IFERROR(100*AH51/'Base-case'!N8,"")</f>
        <v>100</v>
      </c>
      <c r="AI53" s="57" t="str">
        <f>IFERROR(100*AI51/'Base-case'!O8,"")</f>
        <v/>
      </c>
      <c r="AJ53" s="57" t="str">
        <f>IFERROR(100*AJ51/'Base-case'!O8,"")</f>
        <v/>
      </c>
      <c r="AK53" s="57" t="str">
        <f>IFERROR(100*AK51/'Base-case'!O8,"")</f>
        <v/>
      </c>
      <c r="AL53" s="57" t="str">
        <f>IFERROR(100*AL51/'Base-case'!P8,"")</f>
        <v/>
      </c>
      <c r="AM53" s="57" t="str">
        <f>IFERROR(100*AM51/'Base-case'!P8,"")</f>
        <v/>
      </c>
      <c r="AN53" s="57" t="str">
        <f>IFERROR(100*AN51/'Base-case'!P8,"")</f>
        <v/>
      </c>
      <c r="AO53" s="57" t="str">
        <f>IFERROR(100*AO51/'Base-case'!Q8,"")</f>
        <v/>
      </c>
      <c r="AP53" s="57" t="str">
        <f>IFERROR(100*AP51/'Base-case'!Q8,"")</f>
        <v/>
      </c>
      <c r="AQ53" s="57" t="str">
        <f>IFERROR(100*AQ51/'Base-case'!Q8,"")</f>
        <v/>
      </c>
      <c r="AR53" s="57" t="str">
        <f>IFERROR(100*AR51/'Base-case'!R8,"")</f>
        <v/>
      </c>
      <c r="AS53" s="57" t="str">
        <f>IFERROR(100*AS51/'Base-case'!R8,"")</f>
        <v/>
      </c>
      <c r="AT53" s="57" t="str">
        <f>IFERROR(100*AT51/'Base-case'!R8,"")</f>
        <v/>
      </c>
      <c r="AU53" s="57" t="str">
        <f>IFERROR(100*AU51/'Base-case'!S8,"")</f>
        <v/>
      </c>
      <c r="AV53" s="57" t="str">
        <f>IFERROR(100*AV51/'Base-case'!S8,"")</f>
        <v/>
      </c>
      <c r="AW53" s="58" t="str">
        <f>IFERROR(100*AW51/'Base-case'!S8,"")</f>
        <v/>
      </c>
    </row>
    <row r="54" spans="1:49" ht="24" customHeight="1">
      <c r="A54" s="490"/>
      <c r="B54" s="496"/>
      <c r="C54" s="400" t="s">
        <v>153</v>
      </c>
      <c r="D54" s="13" t="s">
        <v>128</v>
      </c>
      <c r="E54" s="57">
        <f>'Base-case'!E10-E12</f>
        <v>0.97131681877444587</v>
      </c>
      <c r="F54" s="57">
        <f>'Base-case'!E10-F12</f>
        <v>1.5110821382007822</v>
      </c>
      <c r="G54" s="57">
        <f>'Base-case'!E10-G12</f>
        <v>1.5110821382007822</v>
      </c>
      <c r="H54" s="57">
        <f>'Base-case'!F10-H12</f>
        <v>1.2510785159620369E-2</v>
      </c>
      <c r="I54" s="57">
        <f>'Base-case'!F10-I12</f>
        <v>9.5772217428817946E-2</v>
      </c>
      <c r="J54" s="57">
        <f>'Base-case'!F10-J12</f>
        <v>9.5772217428817946E-2</v>
      </c>
      <c r="K54" s="57">
        <f>'Base-case'!G10-K12</f>
        <v>2.3008962868117795</v>
      </c>
      <c r="L54" s="57">
        <f>'Base-case'!G10-L12</f>
        <v>17.247119078104994</v>
      </c>
      <c r="M54" s="57">
        <f>'Base-case'!G10-M12</f>
        <v>17.247119078104994</v>
      </c>
      <c r="N54" s="57">
        <f>'Base-case'!H10-N12</f>
        <v>0.64149139579349912</v>
      </c>
      <c r="O54" s="57">
        <f>'Base-case'!H10-O12</f>
        <v>1.217017208413002</v>
      </c>
      <c r="P54" s="57">
        <f>'Base-case'!H10-P12</f>
        <v>1.217017208413002</v>
      </c>
      <c r="Q54" s="57">
        <f>'Base-case'!I10-Q12</f>
        <v>1.5142364106988782</v>
      </c>
      <c r="R54" s="57">
        <f>'Base-case'!I10-R12</f>
        <v>2.0448662640207074</v>
      </c>
      <c r="S54" s="57">
        <f>'Base-case'!I10-S12</f>
        <v>2.0448662640207074</v>
      </c>
      <c r="T54" s="57">
        <f>'Base-case'!J10-T12</f>
        <v>3.8</v>
      </c>
      <c r="U54" s="57">
        <f>'Base-case'!J10-U12</f>
        <v>4.705590062111801</v>
      </c>
      <c r="V54" s="57">
        <f>'Base-case'!J10-V12</f>
        <v>4.705590062111801</v>
      </c>
      <c r="W54" s="57">
        <f>'Base-case'!K10-W12</f>
        <v>1.9647355163727962</v>
      </c>
      <c r="X54" s="57">
        <f>'Base-case'!K10-X12</f>
        <v>1.9647355163727962</v>
      </c>
      <c r="Y54" s="57">
        <f>'Base-case'!K10-Y12</f>
        <v>2.8324937027707811</v>
      </c>
      <c r="Z54" s="57">
        <f>'Base-case'!L10-Z12</f>
        <v>0.13466666666666649</v>
      </c>
      <c r="AA54" s="57">
        <v>0.13466666666666649</v>
      </c>
      <c r="AB54" s="57">
        <f>'Base-case'!L10-AB12</f>
        <v>2.4726666666666666</v>
      </c>
      <c r="AC54" s="57">
        <f>'Base-case'!M10-AC12</f>
        <v>0</v>
      </c>
      <c r="AD54" s="57">
        <v>0</v>
      </c>
      <c r="AE54" s="57">
        <f>'Base-case'!M10-AE12</f>
        <v>1.9586330935251799</v>
      </c>
      <c r="AF54" s="57">
        <f>'Base-case'!N10-AF12</f>
        <v>1.0921568627450979</v>
      </c>
      <c r="AG54" s="57">
        <f>'Base-case'!N10-AG12</f>
        <v>1.0921568627450979</v>
      </c>
      <c r="AH54" s="57">
        <f>'Base-case'!N10-AH12</f>
        <v>1.0921568627450979</v>
      </c>
      <c r="AI54" s="57">
        <f>'Base-case'!O10-AI12</f>
        <v>0</v>
      </c>
      <c r="AJ54" s="57">
        <f>'Base-case'!O10-AJ12</f>
        <v>0</v>
      </c>
      <c r="AK54" s="57">
        <f>'Base-case'!O10-AK12</f>
        <v>0</v>
      </c>
      <c r="AL54" s="57">
        <f>'Base-case'!P10-AL12</f>
        <v>0</v>
      </c>
      <c r="AM54" s="57">
        <f>'Base-case'!P10-AM12</f>
        <v>0</v>
      </c>
      <c r="AN54" s="57">
        <f>'Base-case'!P10-AN12</f>
        <v>0</v>
      </c>
      <c r="AO54" s="57">
        <f>'Base-case'!Q10-AO12</f>
        <v>0</v>
      </c>
      <c r="AP54" s="57">
        <f>'Base-case'!Q10-AP12</f>
        <v>0</v>
      </c>
      <c r="AQ54" s="57">
        <f>'Base-case'!Q10-AQ12</f>
        <v>0</v>
      </c>
      <c r="AR54" s="57">
        <f>'Base-case'!R10-AR12</f>
        <v>0</v>
      </c>
      <c r="AS54" s="57">
        <f>'Base-case'!R10-AS12</f>
        <v>0</v>
      </c>
      <c r="AT54" s="57">
        <f>'Base-case'!R10-AT12</f>
        <v>0</v>
      </c>
      <c r="AU54" s="57">
        <f>'Base-case'!S10-AU12</f>
        <v>0</v>
      </c>
      <c r="AV54" s="57">
        <f>'Base-case'!S10-AV12</f>
        <v>0</v>
      </c>
      <c r="AW54" s="58">
        <f>'Base-case'!S10-AW12</f>
        <v>0</v>
      </c>
    </row>
    <row r="55" spans="1:49" ht="24" customHeight="1">
      <c r="A55" s="490"/>
      <c r="B55" s="496"/>
      <c r="C55" s="400"/>
      <c r="D55" s="14" t="s">
        <v>129</v>
      </c>
      <c r="E55" s="57">
        <f>E54*$E$4</f>
        <v>745</v>
      </c>
      <c r="F55" s="57">
        <f>F54*$E$4</f>
        <v>1159</v>
      </c>
      <c r="G55" s="57">
        <f>G54*$E$4</f>
        <v>1159</v>
      </c>
      <c r="H55" s="57">
        <f>H54*$H$4</f>
        <v>14.500000000000007</v>
      </c>
      <c r="I55" s="57">
        <f>I54*$H$4</f>
        <v>111</v>
      </c>
      <c r="J55" s="57">
        <f>J54*$H$4</f>
        <v>111</v>
      </c>
      <c r="K55" s="57">
        <f>K54*$K$4</f>
        <v>1796.9999999999998</v>
      </c>
      <c r="L55" s="57">
        <f>L54*$K$4</f>
        <v>13470</v>
      </c>
      <c r="M55" s="57">
        <f>M54*$K$4</f>
        <v>13470</v>
      </c>
      <c r="N55" s="57">
        <f>N54*$N$4</f>
        <v>671.00000000000011</v>
      </c>
      <c r="O55" s="57">
        <f>O54*$N$4</f>
        <v>1273</v>
      </c>
      <c r="P55" s="57">
        <f>P54*$N$4</f>
        <v>1273</v>
      </c>
      <c r="Q55" s="57">
        <f>Q54*$Q$4</f>
        <v>3509.9999999999995</v>
      </c>
      <c r="R55" s="57">
        <f>R54*$Q$4</f>
        <v>4740</v>
      </c>
      <c r="S55" s="57">
        <f>S54*$Q$4</f>
        <v>4740</v>
      </c>
      <c r="T55" s="57">
        <f>T54*$T$4</f>
        <v>3059</v>
      </c>
      <c r="U55" s="57">
        <f>U54*$T$4</f>
        <v>3788</v>
      </c>
      <c r="V55" s="57">
        <f>V54*$T$4</f>
        <v>3788</v>
      </c>
      <c r="W55" s="57">
        <f>W54*$W$4</f>
        <v>3120.0000000000005</v>
      </c>
      <c r="X55" s="57">
        <f>X54*$W$4</f>
        <v>3120.0000000000005</v>
      </c>
      <c r="Y55" s="57">
        <f>Y54*$W$4</f>
        <v>4498</v>
      </c>
      <c r="Z55" s="57">
        <f>Z54*$Z$4</f>
        <v>403.99999999999949</v>
      </c>
      <c r="AA55" s="57">
        <v>403.99999999999949</v>
      </c>
      <c r="AB55" s="57">
        <f>AB54*$Z$4</f>
        <v>7418</v>
      </c>
      <c r="AC55" s="57">
        <f>AC54*$AC$4</f>
        <v>0</v>
      </c>
      <c r="AD55" s="57">
        <v>0</v>
      </c>
      <c r="AE55" s="57">
        <f>AE54*$AC$4</f>
        <v>1089</v>
      </c>
      <c r="AF55" s="57">
        <f>AF54*$AF$4</f>
        <v>1114</v>
      </c>
      <c r="AG55" s="57">
        <f>AG54*$AF$4</f>
        <v>1114</v>
      </c>
      <c r="AH55" s="57">
        <f>AH54*$AF$4</f>
        <v>1114</v>
      </c>
      <c r="AI55" s="57">
        <f>AI54*$AI$4</f>
        <v>0</v>
      </c>
      <c r="AJ55" s="57">
        <f>AJ54*$AI$4</f>
        <v>0</v>
      </c>
      <c r="AK55" s="57">
        <f>AK54*$AI$4</f>
        <v>0</v>
      </c>
      <c r="AL55" s="57">
        <f>AL54*$AL$4</f>
        <v>0</v>
      </c>
      <c r="AM55" s="57">
        <f>AM54*$AL$4</f>
        <v>0</v>
      </c>
      <c r="AN55" s="57">
        <f>AN54*$AL$4</f>
        <v>0</v>
      </c>
      <c r="AO55" s="57">
        <f>AO54*$AO$4</f>
        <v>0</v>
      </c>
      <c r="AP55" s="57">
        <f>AP54*$AO$4</f>
        <v>0</v>
      </c>
      <c r="AQ55" s="57">
        <f>AQ54*$AO$4</f>
        <v>0</v>
      </c>
      <c r="AR55" s="57">
        <f>AR54*$AR$4</f>
        <v>0</v>
      </c>
      <c r="AS55" s="57">
        <f>AS54*$AR$4</f>
        <v>0</v>
      </c>
      <c r="AT55" s="57">
        <f>AT54*$AR$4</f>
        <v>0</v>
      </c>
      <c r="AU55" s="57">
        <f>AU54*$AU$4</f>
        <v>0</v>
      </c>
      <c r="AV55" s="57">
        <f>AV54*$AU$4</f>
        <v>0</v>
      </c>
      <c r="AW55" s="58">
        <f>AW54*$AU$4</f>
        <v>0</v>
      </c>
    </row>
    <row r="56" spans="1:49" ht="24" customHeight="1" thickBot="1">
      <c r="A56" s="490"/>
      <c r="B56" s="496"/>
      <c r="C56" s="400"/>
      <c r="D56" s="14" t="s">
        <v>21</v>
      </c>
      <c r="E56" s="57">
        <f>IFERROR(100*E54/'Base-case'!E10,"")</f>
        <v>64.279551337359791</v>
      </c>
      <c r="F56" s="57">
        <f>IFERROR(100*F54/'Base-case'!E10,"")</f>
        <v>100</v>
      </c>
      <c r="G56" s="57">
        <f>IFERROR(100*G54/'Base-case'!E10,"")</f>
        <v>100</v>
      </c>
      <c r="H56" s="57">
        <f>IFERROR(100*H54/'Base-case'!F10,"")</f>
        <v>13.063063063063069</v>
      </c>
      <c r="I56" s="57">
        <f>IFERROR(100*I54/'Base-case'!F10,"")</f>
        <v>100</v>
      </c>
      <c r="J56" s="57">
        <f>IFERROR(100*J54/'Base-case'!F10,"")</f>
        <v>100</v>
      </c>
      <c r="K56" s="57">
        <f>IFERROR(100*K54/'Base-case'!G10,"")</f>
        <v>13.340757238307347</v>
      </c>
      <c r="L56" s="57">
        <f>IFERROR(100*L54/'Base-case'!G10,"")</f>
        <v>100</v>
      </c>
      <c r="M56" s="57">
        <f>IFERROR(100*M54/'Base-case'!G10,"")</f>
        <v>100</v>
      </c>
      <c r="N56" s="57">
        <f>IFERROR(100*N54/'Base-case'!H10,"")</f>
        <v>52.710133542812251</v>
      </c>
      <c r="O56" s="57">
        <f>IFERROR(100*O54/'Base-case'!H10,"")</f>
        <v>100</v>
      </c>
      <c r="P56" s="57">
        <f>IFERROR(100*P54/'Base-case'!H10,"")</f>
        <v>100</v>
      </c>
      <c r="Q56" s="57">
        <f>IFERROR(100*Q54/'Base-case'!I10,"")</f>
        <v>74.050632911392398</v>
      </c>
      <c r="R56" s="57">
        <f>IFERROR(100*R54/'Base-case'!I10,"")</f>
        <v>100</v>
      </c>
      <c r="S56" s="57">
        <f>IFERROR(100*S54/'Base-case'!I10,"")</f>
        <v>100</v>
      </c>
      <c r="T56" s="57">
        <f>IFERROR(100*T54/'Base-case'!J10,"")</f>
        <v>80.75501583949314</v>
      </c>
      <c r="U56" s="57">
        <f>IFERROR(100*U54/'Base-case'!J10,"")</f>
        <v>100</v>
      </c>
      <c r="V56" s="57">
        <f>IFERROR(100*V54/'Base-case'!J10,"")</f>
        <v>100</v>
      </c>
      <c r="W56" s="57">
        <f>IFERROR(100*W54/'Base-case'!K10,"")</f>
        <v>69.364161849710982</v>
      </c>
      <c r="X56" s="57">
        <f>IFERROR(100*X54/'Base-case'!K10,"")</f>
        <v>69.364161849710982</v>
      </c>
      <c r="Y56" s="57">
        <f>IFERROR(100*Y54/'Base-case'!K10,"")</f>
        <v>100.00000000000001</v>
      </c>
      <c r="Z56" s="57">
        <f>IFERROR(100*Z54/'Base-case'!L10,"")</f>
        <v>5.4462119169587417</v>
      </c>
      <c r="AA56" s="57">
        <v>5.4462119169587417</v>
      </c>
      <c r="AB56" s="57">
        <f>IFERROR(100*AB54/'Base-case'!L10,"")</f>
        <v>100</v>
      </c>
      <c r="AC56" s="57">
        <f>IFERROR(100*AC54/'Base-case'!M10,"")</f>
        <v>0</v>
      </c>
      <c r="AD56" s="57">
        <v>0</v>
      </c>
      <c r="AE56" s="57">
        <f>IFERROR(100*AE54/'Base-case'!M10,"")</f>
        <v>100</v>
      </c>
      <c r="AF56" s="57">
        <f>IFERROR(100*AF54/'Base-case'!N10,"")</f>
        <v>100</v>
      </c>
      <c r="AG56" s="57">
        <f>IFERROR(100*AG54/'Base-case'!N10,"")</f>
        <v>100</v>
      </c>
      <c r="AH56" s="57">
        <f>IFERROR(100*AH54/'Base-case'!N10,"")</f>
        <v>100</v>
      </c>
      <c r="AI56" s="57" t="str">
        <f>IFERROR(100*AI54/'Base-case'!O10,"")</f>
        <v/>
      </c>
      <c r="AJ56" s="57" t="str">
        <f>IFERROR(100*AJ54/'Base-case'!O10,"")</f>
        <v/>
      </c>
      <c r="AK56" s="57" t="str">
        <f>IFERROR(100*AK54/'Base-case'!O10,"")</f>
        <v/>
      </c>
      <c r="AL56" s="57" t="str">
        <f>IFERROR(100*AL54/'Base-case'!P10,"")</f>
        <v/>
      </c>
      <c r="AM56" s="57" t="str">
        <f>IFERROR(100*AM54/'Base-case'!P10,"")</f>
        <v/>
      </c>
      <c r="AN56" s="57" t="str">
        <f>IFERROR(100*AN54/'Base-case'!P10,"")</f>
        <v/>
      </c>
      <c r="AO56" s="57" t="str">
        <f>IFERROR(100*AO54/'Base-case'!Q10,"")</f>
        <v/>
      </c>
      <c r="AP56" s="57" t="str">
        <f>IFERROR(100*AP54/'Base-case'!Q10,"")</f>
        <v/>
      </c>
      <c r="AQ56" s="57" t="str">
        <f>IFERROR(100*AQ54/'Base-case'!Q10,"")</f>
        <v/>
      </c>
      <c r="AR56" s="57" t="str">
        <f>IFERROR(100*AR54/'Base-case'!R10,"")</f>
        <v/>
      </c>
      <c r="AS56" s="57" t="str">
        <f>IFERROR(100*AS54/'Base-case'!R10,"")</f>
        <v/>
      </c>
      <c r="AT56" s="57" t="str">
        <f>IFERROR(100*AT54/'Base-case'!R10,"")</f>
        <v/>
      </c>
      <c r="AU56" s="57" t="str">
        <f>IFERROR(100*AU54/'Base-case'!S10,"")</f>
        <v/>
      </c>
      <c r="AV56" s="57" t="str">
        <f>IFERROR(100*AV54/'Base-case'!S10,"")</f>
        <v/>
      </c>
      <c r="AW56" s="58" t="str">
        <f>IFERROR(100*AW54/'Base-case'!S10,"")</f>
        <v/>
      </c>
    </row>
    <row r="57" spans="1:49" ht="24" customHeight="1">
      <c r="A57" s="490"/>
      <c r="B57" s="496"/>
      <c r="C57" s="400" t="s">
        <v>154</v>
      </c>
      <c r="D57" s="13" t="s">
        <v>128</v>
      </c>
      <c r="E57" s="57">
        <f>'Base-case'!E12-E14</f>
        <v>2.3389830508474576</v>
      </c>
      <c r="F57" s="57">
        <f>'Base-case'!E12-F14</f>
        <v>3.5619295958279009</v>
      </c>
      <c r="G57" s="57">
        <f>'Base-case'!E12-G14</f>
        <v>3.5619295958279009</v>
      </c>
      <c r="H57" s="57">
        <f>'Base-case'!F12-H14</f>
        <v>3.8878343399482307</v>
      </c>
      <c r="I57" s="57">
        <f>'Base-case'!F12-I14</f>
        <v>6.5789473684210522</v>
      </c>
      <c r="J57" s="57">
        <f>'Base-case'!F12-J14</f>
        <v>6.5789473684210522</v>
      </c>
      <c r="K57" s="57">
        <f>'Base-case'!G12-K14</f>
        <v>2.0678617157490398</v>
      </c>
      <c r="L57" s="57">
        <f>'Base-case'!G12-L14</f>
        <v>4.1357234314980795</v>
      </c>
      <c r="M57" s="57">
        <f>'Base-case'!G12-M14</f>
        <v>4.1357234314980795</v>
      </c>
      <c r="N57" s="57">
        <f>'Base-case'!H12-N14</f>
        <v>1.568833652007648</v>
      </c>
      <c r="O57" s="57">
        <f>'Base-case'!H12-O14</f>
        <v>3.0611854684512427</v>
      </c>
      <c r="P57" s="57">
        <f>'Base-case'!H12-P14</f>
        <v>3.0611854684512427</v>
      </c>
      <c r="Q57" s="57">
        <f>'Base-case'!I12-Q14</f>
        <v>4.3550474547023299</v>
      </c>
      <c r="R57" s="57">
        <f>'Base-case'!I12-R14</f>
        <v>7.9909404659188956</v>
      </c>
      <c r="S57" s="57">
        <f>'Base-case'!I12-S14</f>
        <v>7.9909404659188956</v>
      </c>
      <c r="T57" s="57">
        <f>'Base-case'!J12-T14</f>
        <v>5.0086956521739134</v>
      </c>
      <c r="U57" s="57">
        <f>'Base-case'!J12-U14</f>
        <v>6.2608695652173916</v>
      </c>
      <c r="V57" s="57">
        <f>'Base-case'!J12-V14</f>
        <v>6.2608695652173916</v>
      </c>
      <c r="W57" s="57">
        <f>'Base-case'!K12-W14</f>
        <v>3.9867758186397984</v>
      </c>
      <c r="X57" s="57">
        <f>'Base-case'!K12-X14</f>
        <v>3.9867758186397984</v>
      </c>
      <c r="Y57" s="57">
        <f>'Base-case'!K12-Y14</f>
        <v>6.1612090680100753</v>
      </c>
      <c r="Z57" s="57">
        <f>'Base-case'!L12-Z14</f>
        <v>8.2123333333333335</v>
      </c>
      <c r="AA57" s="57">
        <v>8.2123333333333335</v>
      </c>
      <c r="AB57" s="57">
        <f>'Base-case'!L12-AB14</f>
        <v>13.397</v>
      </c>
      <c r="AC57" s="57">
        <f>'Base-case'!M12-AC14</f>
        <v>10.598920863309353</v>
      </c>
      <c r="AD57" s="57">
        <v>10.598920863309353</v>
      </c>
      <c r="AE57" s="57">
        <f>'Base-case'!M12-AE14</f>
        <v>15.634892086330936</v>
      </c>
      <c r="AF57" s="57">
        <f>'Base-case'!N12-AF14</f>
        <v>15.769607843137255</v>
      </c>
      <c r="AG57" s="57">
        <f>'Base-case'!N12-AG14</f>
        <v>15.769607843137255</v>
      </c>
      <c r="AH57" s="57">
        <f>'Base-case'!N12-AH14</f>
        <v>15.769607843137255</v>
      </c>
      <c r="AI57" s="57">
        <f>'Base-case'!O12-AI14</f>
        <v>0</v>
      </c>
      <c r="AJ57" s="57">
        <f>'Base-case'!O12-AJ14</f>
        <v>0</v>
      </c>
      <c r="AK57" s="57">
        <f>'Base-case'!O12-AK14</f>
        <v>0</v>
      </c>
      <c r="AL57" s="57">
        <f>'Base-case'!P12-AL14</f>
        <v>0</v>
      </c>
      <c r="AM57" s="57">
        <f>'Base-case'!P12-AM14</f>
        <v>0</v>
      </c>
      <c r="AN57" s="57">
        <f>'Base-case'!P12-AN14</f>
        <v>0</v>
      </c>
      <c r="AO57" s="57">
        <f>'Base-case'!Q12-AO14</f>
        <v>0</v>
      </c>
      <c r="AP57" s="57">
        <f>'Base-case'!Q12-AP14</f>
        <v>0</v>
      </c>
      <c r="AQ57" s="57">
        <f>'Base-case'!Q12-AQ14</f>
        <v>0</v>
      </c>
      <c r="AR57" s="57">
        <f>'Base-case'!R12-AR14</f>
        <v>0</v>
      </c>
      <c r="AS57" s="57">
        <f>'Base-case'!R12-AS14</f>
        <v>0</v>
      </c>
      <c r="AT57" s="57">
        <f>'Base-case'!R12-AT14</f>
        <v>0</v>
      </c>
      <c r="AU57" s="57">
        <f>'Base-case'!S12-AU14</f>
        <v>0</v>
      </c>
      <c r="AV57" s="57">
        <f>'Base-case'!S12-AV14</f>
        <v>0</v>
      </c>
      <c r="AW57" s="58">
        <f>'Base-case'!S12-AW14</f>
        <v>0</v>
      </c>
    </row>
    <row r="58" spans="1:49" ht="24" customHeight="1">
      <c r="A58" s="490"/>
      <c r="B58" s="496"/>
      <c r="C58" s="400"/>
      <c r="D58" s="14" t="s">
        <v>129</v>
      </c>
      <c r="E58" s="57">
        <f>E57*$E$4</f>
        <v>1794</v>
      </c>
      <c r="F58" s="57">
        <f>F57*$E$4</f>
        <v>2732</v>
      </c>
      <c r="G58" s="57">
        <f>G57*$E$4</f>
        <v>2732</v>
      </c>
      <c r="H58" s="57">
        <f>H57*$H$4</f>
        <v>4505.9999999999991</v>
      </c>
      <c r="I58" s="57">
        <f>I57*$H$4</f>
        <v>7624.9999999999991</v>
      </c>
      <c r="J58" s="57">
        <f>J57*$H$4</f>
        <v>7624.9999999999991</v>
      </c>
      <c r="K58" s="57">
        <f>K57*$K$4</f>
        <v>1615</v>
      </c>
      <c r="L58" s="57">
        <f>L57*$K$4</f>
        <v>3230</v>
      </c>
      <c r="M58" s="57">
        <f>M57*$K$4</f>
        <v>3230</v>
      </c>
      <c r="N58" s="57">
        <f>N57*$N$4</f>
        <v>1640.9999999999998</v>
      </c>
      <c r="O58" s="57">
        <f>O57*$N$4</f>
        <v>3202</v>
      </c>
      <c r="P58" s="57">
        <f>P57*$N$4</f>
        <v>3202</v>
      </c>
      <c r="Q58" s="57">
        <f>Q57*$Q$4</f>
        <v>10095</v>
      </c>
      <c r="R58" s="57">
        <f>R57*$Q$4</f>
        <v>18523</v>
      </c>
      <c r="S58" s="57">
        <f>S57*$Q$4</f>
        <v>18523</v>
      </c>
      <c r="T58" s="57">
        <f>T57*$T$4</f>
        <v>4032.0000000000005</v>
      </c>
      <c r="U58" s="57">
        <f>U57*$T$4</f>
        <v>5040</v>
      </c>
      <c r="V58" s="57">
        <f>V57*$T$4</f>
        <v>5040</v>
      </c>
      <c r="W58" s="57">
        <f>W57*$W$4</f>
        <v>6331</v>
      </c>
      <c r="X58" s="57">
        <f>X57*$W$4</f>
        <v>6331</v>
      </c>
      <c r="Y58" s="57">
        <f>Y57*$W$4</f>
        <v>9784</v>
      </c>
      <c r="Z58" s="57">
        <f>Z57*$Z$4</f>
        <v>24637</v>
      </c>
      <c r="AA58" s="57">
        <v>24637</v>
      </c>
      <c r="AB58" s="57">
        <f>AB57*$Z$4</f>
        <v>40191</v>
      </c>
      <c r="AC58" s="57">
        <f>AC57*$AC$4</f>
        <v>5893</v>
      </c>
      <c r="AD58" s="57">
        <v>5893</v>
      </c>
      <c r="AE58" s="57">
        <f>AE57*$AC$4</f>
        <v>8693</v>
      </c>
      <c r="AF58" s="57">
        <f>AF57*$AF$4</f>
        <v>16085</v>
      </c>
      <c r="AG58" s="57">
        <f>AG57*$AF$4</f>
        <v>16085</v>
      </c>
      <c r="AH58" s="57">
        <f>AH57*$AF$4</f>
        <v>16085</v>
      </c>
      <c r="AI58" s="57">
        <f>AI57*$AI$4</f>
        <v>0</v>
      </c>
      <c r="AJ58" s="57">
        <f>AJ57*$AI$4</f>
        <v>0</v>
      </c>
      <c r="AK58" s="57">
        <f>AK57*$AI$4</f>
        <v>0</v>
      </c>
      <c r="AL58" s="57">
        <f>AL57*$AL$4</f>
        <v>0</v>
      </c>
      <c r="AM58" s="57">
        <f>AM57*$AL$4</f>
        <v>0</v>
      </c>
      <c r="AN58" s="57">
        <f>AN57*$AL$4</f>
        <v>0</v>
      </c>
      <c r="AO58" s="57">
        <f>AO57*$AO$4</f>
        <v>0</v>
      </c>
      <c r="AP58" s="57">
        <f>AP57*$AO$4</f>
        <v>0</v>
      </c>
      <c r="AQ58" s="57">
        <f>AQ57*$AO$4</f>
        <v>0</v>
      </c>
      <c r="AR58" s="57">
        <f>AR57*$AR$4</f>
        <v>0</v>
      </c>
      <c r="AS58" s="57">
        <f>AS57*$AR$4</f>
        <v>0</v>
      </c>
      <c r="AT58" s="57">
        <f>AT57*$AR$4</f>
        <v>0</v>
      </c>
      <c r="AU58" s="57">
        <f>AU57*$AU$4</f>
        <v>0</v>
      </c>
      <c r="AV58" s="57">
        <f>AV57*$AU$4</f>
        <v>0</v>
      </c>
      <c r="AW58" s="58">
        <f>AW57*$AU$4</f>
        <v>0</v>
      </c>
    </row>
    <row r="59" spans="1:49" ht="24" customHeight="1" thickBot="1">
      <c r="A59" s="490"/>
      <c r="B59" s="496"/>
      <c r="C59" s="400"/>
      <c r="D59" s="14" t="s">
        <v>21</v>
      </c>
      <c r="E59" s="57">
        <f>IFERROR(100*E57/'Base-case'!E12,"")</f>
        <v>65.666178623718892</v>
      </c>
      <c r="F59" s="57">
        <f>IFERROR(100*F57/'Base-case'!E12,"")</f>
        <v>100</v>
      </c>
      <c r="G59" s="57">
        <f>IFERROR(100*G57/'Base-case'!E12,"")</f>
        <v>100</v>
      </c>
      <c r="H59" s="57">
        <f>IFERROR(100*H57/'Base-case'!F12,"")</f>
        <v>59.095081967213105</v>
      </c>
      <c r="I59" s="57">
        <f>IFERROR(100*I57/'Base-case'!F12,"")</f>
        <v>100</v>
      </c>
      <c r="J59" s="57">
        <f>IFERROR(100*J57/'Base-case'!F12,"")</f>
        <v>100</v>
      </c>
      <c r="K59" s="57">
        <f>IFERROR(100*K57/'Base-case'!G12,"")</f>
        <v>50</v>
      </c>
      <c r="L59" s="57">
        <f>IFERROR(100*L57/'Base-case'!G12,"")</f>
        <v>100</v>
      </c>
      <c r="M59" s="57">
        <f>IFERROR(100*M57/'Base-case'!G12,"")</f>
        <v>100</v>
      </c>
      <c r="N59" s="57">
        <f>IFERROR(100*N57/'Base-case'!H12,"")</f>
        <v>51.249219237976263</v>
      </c>
      <c r="O59" s="57">
        <f>IFERROR(100*O57/'Base-case'!H12,"")</f>
        <v>100</v>
      </c>
      <c r="P59" s="57">
        <f>IFERROR(100*P57/'Base-case'!H12,"")</f>
        <v>100</v>
      </c>
      <c r="Q59" s="57">
        <f>IFERROR(100*Q57/'Base-case'!I12,"")</f>
        <v>54.499811045726936</v>
      </c>
      <c r="R59" s="57">
        <f>IFERROR(100*R57/'Base-case'!I12,"")</f>
        <v>100</v>
      </c>
      <c r="S59" s="57">
        <f>IFERROR(100*S57/'Base-case'!I12,"")</f>
        <v>100</v>
      </c>
      <c r="T59" s="57">
        <f>IFERROR(100*T57/'Base-case'!J12,"")</f>
        <v>80</v>
      </c>
      <c r="U59" s="57">
        <f>IFERROR(100*U57/'Base-case'!J12,"")</f>
        <v>100</v>
      </c>
      <c r="V59" s="57">
        <f>IFERROR(100*V57/'Base-case'!J12,"")</f>
        <v>100</v>
      </c>
      <c r="W59" s="57">
        <f>IFERROR(100*W57/'Base-case'!K12,"")</f>
        <v>64.70768601798855</v>
      </c>
      <c r="X59" s="57">
        <f>IFERROR(100*X57/'Base-case'!K12,"")</f>
        <v>64.70768601798855</v>
      </c>
      <c r="Y59" s="57">
        <f>IFERROR(100*Y57/'Base-case'!K12,"")</f>
        <v>100</v>
      </c>
      <c r="Z59" s="57">
        <f>IFERROR(100*Z57/'Base-case'!L12,"")</f>
        <v>61.299793486103852</v>
      </c>
      <c r="AA59" s="57">
        <v>61.299793486103852</v>
      </c>
      <c r="AB59" s="57">
        <f>IFERROR(100*AB57/'Base-case'!L12,"")</f>
        <v>100</v>
      </c>
      <c r="AC59" s="57">
        <f>IFERROR(100*AC57/'Base-case'!M12,"")</f>
        <v>67.790176003681111</v>
      </c>
      <c r="AD59" s="57">
        <v>67.790176003681111</v>
      </c>
      <c r="AE59" s="57">
        <f>IFERROR(100*AE57/'Base-case'!M12,"")</f>
        <v>100</v>
      </c>
      <c r="AF59" s="57">
        <f>IFERROR(100*AF57/'Base-case'!N12,"")</f>
        <v>100</v>
      </c>
      <c r="AG59" s="57">
        <f>IFERROR(100*AG57/'Base-case'!N12,"")</f>
        <v>100</v>
      </c>
      <c r="AH59" s="57">
        <f>IFERROR(100*AH57/'Base-case'!N12,"")</f>
        <v>100</v>
      </c>
      <c r="AI59" s="57" t="str">
        <f>IFERROR(100*AI57/'Base-case'!O12,"")</f>
        <v/>
      </c>
      <c r="AJ59" s="57" t="str">
        <f>IFERROR(100*AJ57/'Base-case'!O12,"")</f>
        <v/>
      </c>
      <c r="AK59" s="57" t="str">
        <f>IFERROR(100*AK57/'Base-case'!O12,"")</f>
        <v/>
      </c>
      <c r="AL59" s="57" t="str">
        <f>IFERROR(100*AL57/'Base-case'!P12,"")</f>
        <v/>
      </c>
      <c r="AM59" s="57" t="str">
        <f>IFERROR(100*AM57/'Base-case'!P12,"")</f>
        <v/>
      </c>
      <c r="AN59" s="57" t="str">
        <f>IFERROR(100*AN57/'Base-case'!P12,"")</f>
        <v/>
      </c>
      <c r="AO59" s="57" t="str">
        <f>IFERROR(100*AO57/'Base-case'!Q12,"")</f>
        <v/>
      </c>
      <c r="AP59" s="57" t="str">
        <f>IFERROR(100*AP57/'Base-case'!Q12,"")</f>
        <v/>
      </c>
      <c r="AQ59" s="57" t="str">
        <f>IFERROR(100*AQ57/'Base-case'!Q12,"")</f>
        <v/>
      </c>
      <c r="AR59" s="57" t="str">
        <f>IFERROR(100*AR57/'Base-case'!R12,"")</f>
        <v/>
      </c>
      <c r="AS59" s="57" t="str">
        <f>IFERROR(100*AS57/'Base-case'!R12,"")</f>
        <v/>
      </c>
      <c r="AT59" s="57" t="str">
        <f>IFERROR(100*AT57/'Base-case'!R12,"")</f>
        <v/>
      </c>
      <c r="AU59" s="57" t="str">
        <f>IFERROR(100*AU57/'Base-case'!S12,"")</f>
        <v/>
      </c>
      <c r="AV59" s="57" t="str">
        <f>IFERROR(100*AV57/'Base-case'!S12,"")</f>
        <v/>
      </c>
      <c r="AW59" s="58" t="str">
        <f>IFERROR(100*AW57/'Base-case'!S12,"")</f>
        <v/>
      </c>
    </row>
    <row r="60" spans="1:49" ht="24" customHeight="1">
      <c r="A60" s="490"/>
      <c r="B60" s="496"/>
      <c r="C60" s="400" t="s">
        <v>155</v>
      </c>
      <c r="D60" s="13" t="s">
        <v>128</v>
      </c>
      <c r="E60" s="57">
        <f>'Base-case'!E14-E16</f>
        <v>3.310299869621903</v>
      </c>
      <c r="F60" s="57">
        <f>'Base-case'!E14-F16</f>
        <v>8.7443285528031289</v>
      </c>
      <c r="G60" s="57">
        <f>'Base-case'!E14-G16</f>
        <v>8.7443285528031289</v>
      </c>
      <c r="H60" s="57">
        <f>'Base-case'!F14-H16</f>
        <v>7.4003451251078518</v>
      </c>
      <c r="I60" s="57">
        <f>'Base-case'!F14-I16</f>
        <v>11.669542709232097</v>
      </c>
      <c r="J60" s="57">
        <f>'Base-case'!F14-J16</f>
        <v>11.669542709232097</v>
      </c>
      <c r="K60" s="57">
        <f>'Base-case'!G14-K16</f>
        <v>15.302176696542894</v>
      </c>
      <c r="L60" s="57">
        <f>'Base-case'!G14-L16</f>
        <v>17.261203585147246</v>
      </c>
      <c r="M60" s="57">
        <f>'Base-case'!G14-M16</f>
        <v>17.261203585147246</v>
      </c>
      <c r="N60" s="57">
        <f>'Base-case'!H14-N16</f>
        <v>11.551625239005736</v>
      </c>
      <c r="O60" s="57">
        <f>'Base-case'!H14-O16</f>
        <v>11.551625239005736</v>
      </c>
      <c r="P60" s="57">
        <f>'Base-case'!H14-P16</f>
        <v>11.551625239005736</v>
      </c>
      <c r="Q60" s="57">
        <f>'Base-case'!I14-Q16</f>
        <v>19.830457290767903</v>
      </c>
      <c r="R60" s="57">
        <f>'Base-case'!I14-R16</f>
        <v>21.880500431406386</v>
      </c>
      <c r="S60" s="57">
        <f>'Base-case'!I14-S16</f>
        <v>21.880500431406386</v>
      </c>
      <c r="T60" s="57">
        <f>'Base-case'!J14-T16</f>
        <v>8.1540372670807439</v>
      </c>
      <c r="U60" s="57">
        <f>'Base-case'!J14-U16</f>
        <v>10.966459627329192</v>
      </c>
      <c r="V60" s="57">
        <f>'Base-case'!J14-V16</f>
        <v>10.966459627329192</v>
      </c>
      <c r="W60" s="57">
        <f>'Base-case'!K14-W16</f>
        <v>6.5050377833753155</v>
      </c>
      <c r="X60" s="57">
        <f>'Base-case'!K14-X16</f>
        <v>9.95654911838791</v>
      </c>
      <c r="Y60" s="57">
        <f>'Base-case'!K14-Y16</f>
        <v>9.95654911838791</v>
      </c>
      <c r="Z60" s="57">
        <f>'Base-case'!L14-Z16</f>
        <v>41.466333333333331</v>
      </c>
      <c r="AA60" s="57">
        <v>52.365666666666669</v>
      </c>
      <c r="AB60" s="57">
        <f>'Base-case'!L14-AB16</f>
        <v>86.486333333333334</v>
      </c>
      <c r="AC60" s="57">
        <f>'Base-case'!M14-AC16</f>
        <v>43.321942446043174</v>
      </c>
      <c r="AD60" s="57">
        <v>45.49820143884893</v>
      </c>
      <c r="AE60" s="57">
        <f>'Base-case'!M14-AE16</f>
        <v>84.672661870503603</v>
      </c>
      <c r="AF60" s="57">
        <f>'Base-case'!N14-AF16</f>
        <v>196.33725490196079</v>
      </c>
      <c r="AG60" s="57">
        <f>'Base-case'!N14-AG16</f>
        <v>196.33725490196079</v>
      </c>
      <c r="AH60" s="57">
        <f>'Base-case'!N14-AH16</f>
        <v>196.33725490196079</v>
      </c>
      <c r="AI60" s="57">
        <f>'Base-case'!O14-AI16</f>
        <v>0</v>
      </c>
      <c r="AJ60" s="57">
        <f>'Base-case'!O14-AJ16</f>
        <v>0</v>
      </c>
      <c r="AK60" s="57">
        <f>'Base-case'!O14-AK16</f>
        <v>0</v>
      </c>
      <c r="AL60" s="57">
        <f>'Base-case'!P14-AL16</f>
        <v>0</v>
      </c>
      <c r="AM60" s="57">
        <f>'Base-case'!P14-AM16</f>
        <v>0</v>
      </c>
      <c r="AN60" s="57">
        <f>'Base-case'!P14-AN16</f>
        <v>0</v>
      </c>
      <c r="AO60" s="57">
        <f>'Base-case'!Q14-AO16</f>
        <v>0</v>
      </c>
      <c r="AP60" s="57">
        <f>'Base-case'!Q14-AP16</f>
        <v>0</v>
      </c>
      <c r="AQ60" s="57">
        <f>'Base-case'!Q14-AQ16</f>
        <v>0</v>
      </c>
      <c r="AR60" s="57">
        <f>'Base-case'!R14-AR16</f>
        <v>0</v>
      </c>
      <c r="AS60" s="57">
        <f>'Base-case'!R14-AS16</f>
        <v>0</v>
      </c>
      <c r="AT60" s="57">
        <f>'Base-case'!R14-AT16</f>
        <v>0</v>
      </c>
      <c r="AU60" s="57">
        <f>'Base-case'!S14-AU16</f>
        <v>0</v>
      </c>
      <c r="AV60" s="57">
        <f>'Base-case'!S14-AV16</f>
        <v>0</v>
      </c>
      <c r="AW60" s="58">
        <f>'Base-case'!S14-AW16</f>
        <v>0</v>
      </c>
    </row>
    <row r="61" spans="1:49" ht="24" customHeight="1">
      <c r="A61" s="490"/>
      <c r="B61" s="496"/>
      <c r="C61" s="400"/>
      <c r="D61" s="14" t="s">
        <v>129</v>
      </c>
      <c r="E61" s="57">
        <f>E60*$E$4</f>
        <v>2538.9999999999995</v>
      </c>
      <c r="F61" s="57">
        <f>F60*$E$4</f>
        <v>6706.9</v>
      </c>
      <c r="G61" s="57">
        <f>G60*$E$4</f>
        <v>6706.9</v>
      </c>
      <c r="H61" s="57">
        <f>H60*$H$4</f>
        <v>8577</v>
      </c>
      <c r="I61" s="57">
        <f>I60*$H$4</f>
        <v>13525</v>
      </c>
      <c r="J61" s="57">
        <f>J60*$H$4</f>
        <v>13525</v>
      </c>
      <c r="K61" s="57">
        <f>K60*$K$4</f>
        <v>11951</v>
      </c>
      <c r="L61" s="57">
        <f>L60*$K$4</f>
        <v>13481</v>
      </c>
      <c r="M61" s="57">
        <f>M60*$K$4</f>
        <v>13481</v>
      </c>
      <c r="N61" s="57">
        <f>N60*$N$4</f>
        <v>12083</v>
      </c>
      <c r="O61" s="57">
        <f>O60*$N$4</f>
        <v>12083</v>
      </c>
      <c r="P61" s="57">
        <f>P60*$N$4</f>
        <v>12083</v>
      </c>
      <c r="Q61" s="57">
        <f>Q60*$Q$4</f>
        <v>45967</v>
      </c>
      <c r="R61" s="57">
        <f>R60*$Q$4</f>
        <v>50719</v>
      </c>
      <c r="S61" s="57">
        <f>S60*$Q$4</f>
        <v>50719</v>
      </c>
      <c r="T61" s="57">
        <f>T60*$T$4</f>
        <v>6563.9999999999991</v>
      </c>
      <c r="U61" s="57">
        <f>U60*$T$4</f>
        <v>8828</v>
      </c>
      <c r="V61" s="57">
        <f>V60*$T$4</f>
        <v>8828</v>
      </c>
      <c r="W61" s="57">
        <f>W60*$W$4</f>
        <v>10330.000000000002</v>
      </c>
      <c r="X61" s="57">
        <f>X60*$W$4</f>
        <v>15811.000000000002</v>
      </c>
      <c r="Y61" s="57">
        <f>Y60*$W$4</f>
        <v>15811.000000000002</v>
      </c>
      <c r="Z61" s="57">
        <f>Z60*$Z$4</f>
        <v>124399</v>
      </c>
      <c r="AA61" s="57">
        <v>157097</v>
      </c>
      <c r="AB61" s="57">
        <f>AB60*$Z$4</f>
        <v>259459</v>
      </c>
      <c r="AC61" s="57">
        <f>AC60*$AC$4</f>
        <v>24087.000000000004</v>
      </c>
      <c r="AD61" s="57">
        <v>25297.000000000004</v>
      </c>
      <c r="AE61" s="57">
        <f>AE60*$AC$4</f>
        <v>47078</v>
      </c>
      <c r="AF61" s="57">
        <f>AF60*$AF$4</f>
        <v>200264</v>
      </c>
      <c r="AG61" s="57">
        <f>AG60*$AF$4</f>
        <v>200264</v>
      </c>
      <c r="AH61" s="57">
        <f>AH60*$AF$4</f>
        <v>200264</v>
      </c>
      <c r="AI61" s="57">
        <f>AI60*$AI$4</f>
        <v>0</v>
      </c>
      <c r="AJ61" s="57">
        <f>AJ60*$AI$4</f>
        <v>0</v>
      </c>
      <c r="AK61" s="57">
        <f>AK60*$AI$4</f>
        <v>0</v>
      </c>
      <c r="AL61" s="57">
        <f>AL60*$AL$4</f>
        <v>0</v>
      </c>
      <c r="AM61" s="57">
        <f>AM60*$AL$4</f>
        <v>0</v>
      </c>
      <c r="AN61" s="57">
        <f>AN60*$AL$4</f>
        <v>0</v>
      </c>
      <c r="AO61" s="57">
        <f>AO60*$AO$4</f>
        <v>0</v>
      </c>
      <c r="AP61" s="57">
        <f>AP60*$AO$4</f>
        <v>0</v>
      </c>
      <c r="AQ61" s="57">
        <f>AQ60*$AO$4</f>
        <v>0</v>
      </c>
      <c r="AR61" s="57">
        <f>AR60*$AR$4</f>
        <v>0</v>
      </c>
      <c r="AS61" s="57">
        <f>AS60*$AR$4</f>
        <v>0</v>
      </c>
      <c r="AT61" s="57">
        <f>AT60*$AR$4</f>
        <v>0</v>
      </c>
      <c r="AU61" s="57">
        <f>AU60*$AU$4</f>
        <v>0</v>
      </c>
      <c r="AV61" s="57">
        <f>AV60*$AU$4</f>
        <v>0</v>
      </c>
      <c r="AW61" s="58">
        <f>AW60*$AU$4</f>
        <v>0</v>
      </c>
    </row>
    <row r="62" spans="1:49" ht="24" customHeight="1" thickBot="1">
      <c r="A62" s="490"/>
      <c r="B62" s="496"/>
      <c r="C62" s="400"/>
      <c r="D62" s="14" t="s">
        <v>21</v>
      </c>
      <c r="E62" s="57">
        <f>IFERROR(100*E60/'Base-case'!E14,"")</f>
        <v>37.856535806408324</v>
      </c>
      <c r="F62" s="57">
        <f>IFERROR(100*F60/'Base-case'!E14,"")</f>
        <v>100</v>
      </c>
      <c r="G62" s="57">
        <f>IFERROR(100*G60/'Base-case'!E14,"")</f>
        <v>100</v>
      </c>
      <c r="H62" s="57">
        <f>IFERROR(100*H60/'Base-case'!F14,"")</f>
        <v>63.415896487985208</v>
      </c>
      <c r="I62" s="57">
        <f>IFERROR(100*I60/'Base-case'!F14,"")</f>
        <v>99.999999999999986</v>
      </c>
      <c r="J62" s="57">
        <f>IFERROR(100*J60/'Base-case'!F14,"")</f>
        <v>99.999999999999986</v>
      </c>
      <c r="K62" s="57">
        <f>IFERROR(100*K60/'Base-case'!G14,"")</f>
        <v>88.650693568726368</v>
      </c>
      <c r="L62" s="57">
        <f>IFERROR(100*L60/'Base-case'!G14,"")</f>
        <v>100</v>
      </c>
      <c r="M62" s="57">
        <f>IFERROR(100*M60/'Base-case'!G14,"")</f>
        <v>100</v>
      </c>
      <c r="N62" s="57">
        <f>IFERROR(100*N60/'Base-case'!H14,"")</f>
        <v>100.00000000000001</v>
      </c>
      <c r="O62" s="57">
        <f>IFERROR(100*O60/'Base-case'!H14,"")</f>
        <v>100.00000000000001</v>
      </c>
      <c r="P62" s="57">
        <f>IFERROR(100*P60/'Base-case'!H14,"")</f>
        <v>100.00000000000001</v>
      </c>
      <c r="Q62" s="57">
        <f>IFERROR(100*Q60/'Base-case'!I14,"")</f>
        <v>90.630730101145531</v>
      </c>
      <c r="R62" s="57">
        <f>IFERROR(100*R60/'Base-case'!I14,"")</f>
        <v>100</v>
      </c>
      <c r="S62" s="57">
        <f>IFERROR(100*S60/'Base-case'!I14,"")</f>
        <v>100</v>
      </c>
      <c r="T62" s="57">
        <f>IFERROR(100*T60/'Base-case'!J14,"")</f>
        <v>74.35432714091526</v>
      </c>
      <c r="U62" s="57">
        <f>IFERROR(100*U60/'Base-case'!J14,"")</f>
        <v>99.999999999999986</v>
      </c>
      <c r="V62" s="57">
        <f>IFERROR(100*V60/'Base-case'!J14,"")</f>
        <v>99.999999999999986</v>
      </c>
      <c r="W62" s="57">
        <f>IFERROR(100*W60/'Base-case'!K14,"")</f>
        <v>65.334260957561199</v>
      </c>
      <c r="X62" s="57">
        <f>IFERROR(100*X60/'Base-case'!K14,"")</f>
        <v>100</v>
      </c>
      <c r="Y62" s="57">
        <f>IFERROR(100*Y60/'Base-case'!K14,"")</f>
        <v>100</v>
      </c>
      <c r="Z62" s="57">
        <f>IFERROR(100*Z60/'Base-case'!L14,"")</f>
        <v>47.945532820214368</v>
      </c>
      <c r="AA62" s="57">
        <v>60.547909303589392</v>
      </c>
      <c r="AB62" s="57">
        <f>IFERROR(100*AB60/'Base-case'!L14,"")</f>
        <v>100</v>
      </c>
      <c r="AC62" s="57">
        <f>IFERROR(100*AC60/'Base-case'!M14,"")</f>
        <v>51.164025659543746</v>
      </c>
      <c r="AD62" s="57">
        <v>53.734228301966951</v>
      </c>
      <c r="AE62" s="57">
        <f>IFERROR(100*AE60/'Base-case'!M14,"")</f>
        <v>100</v>
      </c>
      <c r="AF62" s="57">
        <f>IFERROR(100*AF60/'Base-case'!N14,"")</f>
        <v>100.00000000000001</v>
      </c>
      <c r="AG62" s="57">
        <f>IFERROR(100*AG60/'Base-case'!N14,"")</f>
        <v>100.00000000000001</v>
      </c>
      <c r="AH62" s="57">
        <f>IFERROR(100*AH60/'Base-case'!N14,"")</f>
        <v>100.00000000000001</v>
      </c>
      <c r="AI62" s="57" t="str">
        <f>IFERROR(100*AI60/'Base-case'!O14,"")</f>
        <v/>
      </c>
      <c r="AJ62" s="57" t="str">
        <f>IFERROR(100*AJ60/'Base-case'!O14,"")</f>
        <v/>
      </c>
      <c r="AK62" s="57" t="str">
        <f>IFERROR(100*AK60/'Base-case'!O14,"")</f>
        <v/>
      </c>
      <c r="AL62" s="57" t="str">
        <f>IFERROR(100*AL60/'Base-case'!P14,"")</f>
        <v/>
      </c>
      <c r="AM62" s="57" t="str">
        <f>IFERROR(100*AM60/'Base-case'!P14,"")</f>
        <v/>
      </c>
      <c r="AN62" s="57" t="str">
        <f>IFERROR(100*AN60/'Base-case'!P14,"")</f>
        <v/>
      </c>
      <c r="AO62" s="57" t="str">
        <f>IFERROR(100*AO60/'Base-case'!Q14,"")</f>
        <v/>
      </c>
      <c r="AP62" s="57" t="str">
        <f>IFERROR(100*AP60/'Base-case'!Q14,"")</f>
        <v/>
      </c>
      <c r="AQ62" s="57" t="str">
        <f>IFERROR(100*AQ60/'Base-case'!Q14,"")</f>
        <v/>
      </c>
      <c r="AR62" s="57" t="str">
        <f>IFERROR(100*AR60/'Base-case'!R14,"")</f>
        <v/>
      </c>
      <c r="AS62" s="57" t="str">
        <f>IFERROR(100*AS60/'Base-case'!R14,"")</f>
        <v/>
      </c>
      <c r="AT62" s="57" t="str">
        <f>IFERROR(100*AT60/'Base-case'!R14,"")</f>
        <v/>
      </c>
      <c r="AU62" s="57" t="str">
        <f>IFERROR(100*AU60/'Base-case'!S14,"")</f>
        <v/>
      </c>
      <c r="AV62" s="57" t="str">
        <f>IFERROR(100*AV60/'Base-case'!S14,"")</f>
        <v/>
      </c>
      <c r="AW62" s="58" t="str">
        <f>IFERROR(100*AW60/'Base-case'!S14,"")</f>
        <v/>
      </c>
    </row>
    <row r="63" spans="1:49" ht="24" customHeight="1">
      <c r="A63" s="490"/>
      <c r="B63" s="496"/>
      <c r="C63" s="400" t="s">
        <v>159</v>
      </c>
      <c r="D63" s="13" t="s">
        <v>128</v>
      </c>
      <c r="E63" s="57">
        <f>'Base-case'!E16-E18</f>
        <v>86.233376792698834</v>
      </c>
      <c r="F63" s="57">
        <f>'Base-case'!E16-F18</f>
        <v>123.28683181225554</v>
      </c>
      <c r="G63" s="57">
        <f>'Base-case'!E16-G18</f>
        <v>123.28683181225554</v>
      </c>
      <c r="H63" s="57">
        <f>'Base-case'!F16-H18</f>
        <v>121.41199309749783</v>
      </c>
      <c r="I63" s="57">
        <f>'Base-case'!F16-I18</f>
        <v>160.33735979292493</v>
      </c>
      <c r="J63" s="57">
        <f>'Base-case'!F16-J18</f>
        <v>160.33735979292493</v>
      </c>
      <c r="K63" s="57">
        <f>'Base-case'!G16-K18</f>
        <v>109.24199743918054</v>
      </c>
      <c r="L63" s="57">
        <f>'Base-case'!G16-L18</f>
        <v>156.39308578745198</v>
      </c>
      <c r="M63" s="57">
        <f>'Base-case'!G16-M18</f>
        <v>156.39308578745198</v>
      </c>
      <c r="N63" s="57">
        <f>'Base-case'!H16-N18</f>
        <v>79.732313575525808</v>
      </c>
      <c r="O63" s="57">
        <f>'Base-case'!H16-O18</f>
        <v>134.55736137667304</v>
      </c>
      <c r="P63" s="57">
        <f>'Base-case'!H16-P18</f>
        <v>134.55736137667304</v>
      </c>
      <c r="Q63" s="57">
        <f>'Base-case'!I16-Q18</f>
        <v>71.893011216566009</v>
      </c>
      <c r="R63" s="57">
        <f>'Base-case'!I16-R18</f>
        <v>123.42450388265746</v>
      </c>
      <c r="S63" s="57">
        <f>'Base-case'!I16-S18</f>
        <v>123.42450388265746</v>
      </c>
      <c r="T63" s="57">
        <f>'Base-case'!J16-T18</f>
        <v>76.56149068322982</v>
      </c>
      <c r="U63" s="57">
        <f>'Base-case'!J16-U18</f>
        <v>162.80000000000001</v>
      </c>
      <c r="V63" s="57">
        <f>'Base-case'!J16-V18</f>
        <v>162.80000000000001</v>
      </c>
      <c r="W63" s="57">
        <f>'Base-case'!K16-W18</f>
        <v>59.807934508816118</v>
      </c>
      <c r="X63" s="57">
        <f>'Base-case'!K16-X18</f>
        <v>46.068010075566747</v>
      </c>
      <c r="Y63" s="57">
        <f>'Base-case'!K16-Y18</f>
        <v>123.98047858942066</v>
      </c>
      <c r="Z63" s="57">
        <f>'Base-case'!L16-Z18</f>
        <v>0</v>
      </c>
      <c r="AA63" s="57">
        <v>0</v>
      </c>
      <c r="AB63" s="57">
        <f>'Base-case'!L16-AB18</f>
        <v>0</v>
      </c>
      <c r="AC63" s="57">
        <f>'Base-case'!M16-AC18</f>
        <v>0</v>
      </c>
      <c r="AD63" s="57">
        <v>0</v>
      </c>
      <c r="AE63" s="57">
        <f>'Base-case'!M16-AE18</f>
        <v>0</v>
      </c>
      <c r="AF63" s="57">
        <f>'Base-case'!N16-AF18</f>
        <v>0</v>
      </c>
      <c r="AG63" s="57">
        <f>'Base-case'!N16-AG18</f>
        <v>0</v>
      </c>
      <c r="AH63" s="57">
        <f>'Base-case'!N16-AH18</f>
        <v>0</v>
      </c>
      <c r="AI63" s="57">
        <f>'Base-case'!O16-AI18</f>
        <v>0</v>
      </c>
      <c r="AJ63" s="57">
        <f>'Base-case'!O16-AJ18</f>
        <v>0</v>
      </c>
      <c r="AK63" s="57">
        <f>'Base-case'!O16-AK18</f>
        <v>0</v>
      </c>
      <c r="AL63" s="57">
        <f>'Base-case'!P16-AL18</f>
        <v>0</v>
      </c>
      <c r="AM63" s="57">
        <f>'Base-case'!P16-AM18</f>
        <v>0</v>
      </c>
      <c r="AN63" s="57">
        <f>'Base-case'!P16-AN18</f>
        <v>0</v>
      </c>
      <c r="AO63" s="57">
        <f>'Base-case'!Q16-AO18</f>
        <v>0</v>
      </c>
      <c r="AP63" s="57">
        <f>'Base-case'!Q16-AP18</f>
        <v>0</v>
      </c>
      <c r="AQ63" s="57">
        <f>'Base-case'!Q16-AQ18</f>
        <v>0</v>
      </c>
      <c r="AR63" s="57">
        <f>'Base-case'!R16-AR18</f>
        <v>0</v>
      </c>
      <c r="AS63" s="57">
        <f>'Base-case'!R16-AS18</f>
        <v>0</v>
      </c>
      <c r="AT63" s="57">
        <f>'Base-case'!R16-AT18</f>
        <v>0</v>
      </c>
      <c r="AU63" s="57">
        <f>'Base-case'!S16-AU18</f>
        <v>0</v>
      </c>
      <c r="AV63" s="57">
        <f>'Base-case'!S16-AV18</f>
        <v>0</v>
      </c>
      <c r="AW63" s="58">
        <f>'Base-case'!S16-AW18</f>
        <v>0</v>
      </c>
    </row>
    <row r="64" spans="1:49" ht="24" customHeight="1">
      <c r="A64" s="490"/>
      <c r="B64" s="496"/>
      <c r="C64" s="400"/>
      <c r="D64" s="14" t="s">
        <v>129</v>
      </c>
      <c r="E64" s="57">
        <f>E63*$E$4</f>
        <v>66141</v>
      </c>
      <c r="F64" s="57">
        <f>F63*$E$4</f>
        <v>94561</v>
      </c>
      <c r="G64" s="57">
        <f>G63*$E$4</f>
        <v>94561</v>
      </c>
      <c r="H64" s="57">
        <f>H63*$H$4</f>
        <v>140716.49999999997</v>
      </c>
      <c r="I64" s="57">
        <f>I63*$H$4</f>
        <v>185831</v>
      </c>
      <c r="J64" s="57">
        <f>J63*$H$4</f>
        <v>185831</v>
      </c>
      <c r="K64" s="57">
        <f>K63*$K$4</f>
        <v>85318</v>
      </c>
      <c r="L64" s="57">
        <f>L63*$K$4</f>
        <v>122143</v>
      </c>
      <c r="M64" s="57">
        <f>M63*$K$4</f>
        <v>122143</v>
      </c>
      <c r="N64" s="57">
        <f>N63*$N$4</f>
        <v>83400</v>
      </c>
      <c r="O64" s="57">
        <f>O63*$N$4</f>
        <v>140747</v>
      </c>
      <c r="P64" s="57">
        <f>P63*$N$4</f>
        <v>140747</v>
      </c>
      <c r="Q64" s="57">
        <f>Q63*$Q$4</f>
        <v>166648</v>
      </c>
      <c r="R64" s="57">
        <f>R63*$Q$4</f>
        <v>286098</v>
      </c>
      <c r="S64" s="57">
        <f>S63*$Q$4</f>
        <v>286098</v>
      </c>
      <c r="T64" s="57">
        <f>T63*$T$4</f>
        <v>61632.000000000007</v>
      </c>
      <c r="U64" s="57">
        <f>U63*$T$4</f>
        <v>131054.00000000001</v>
      </c>
      <c r="V64" s="57">
        <f>V63*$T$4</f>
        <v>131054.00000000001</v>
      </c>
      <c r="W64" s="57">
        <f>W63*$W$4</f>
        <v>94975</v>
      </c>
      <c r="X64" s="57">
        <f>X63*$W$4</f>
        <v>73156</v>
      </c>
      <c r="Y64" s="57">
        <f>Y63*$W$4</f>
        <v>196881</v>
      </c>
      <c r="Z64" s="57">
        <f>Z63*$Z$4</f>
        <v>0</v>
      </c>
      <c r="AA64" s="57">
        <v>0</v>
      </c>
      <c r="AB64" s="57">
        <f>AB63*$Z$4</f>
        <v>0</v>
      </c>
      <c r="AC64" s="57">
        <f>AC63*$AC$4</f>
        <v>0</v>
      </c>
      <c r="AD64" s="57">
        <v>0</v>
      </c>
      <c r="AE64" s="57">
        <f>AE63*$AC$4</f>
        <v>0</v>
      </c>
      <c r="AF64" s="57">
        <f>AF63*$AF$4</f>
        <v>0</v>
      </c>
      <c r="AG64" s="57">
        <f>AG63*$AF$4</f>
        <v>0</v>
      </c>
      <c r="AH64" s="57">
        <f>AH63*$AF$4</f>
        <v>0</v>
      </c>
      <c r="AI64" s="57">
        <f>AI63*$AI$4</f>
        <v>0</v>
      </c>
      <c r="AJ64" s="57">
        <f>AJ63*$AI$4</f>
        <v>0</v>
      </c>
      <c r="AK64" s="57">
        <f>AK63*$AI$4</f>
        <v>0</v>
      </c>
      <c r="AL64" s="57">
        <f>AL63*$AL$4</f>
        <v>0</v>
      </c>
      <c r="AM64" s="57">
        <f>AM63*$AL$4</f>
        <v>0</v>
      </c>
      <c r="AN64" s="57">
        <f>AN63*$AL$4</f>
        <v>0</v>
      </c>
      <c r="AO64" s="57">
        <f>AO63*$AO$4</f>
        <v>0</v>
      </c>
      <c r="AP64" s="57">
        <f>AP63*$AO$4</f>
        <v>0</v>
      </c>
      <c r="AQ64" s="57">
        <f>AQ63*$AO$4</f>
        <v>0</v>
      </c>
      <c r="AR64" s="57">
        <f>AR63*$AR$4</f>
        <v>0</v>
      </c>
      <c r="AS64" s="57">
        <f>AS63*$AR$4</f>
        <v>0</v>
      </c>
      <c r="AT64" s="57">
        <f>AT63*$AR$4</f>
        <v>0</v>
      </c>
      <c r="AU64" s="57">
        <f>AU63*$AU$4</f>
        <v>0</v>
      </c>
      <c r="AV64" s="57">
        <f>AV63*$AU$4</f>
        <v>0</v>
      </c>
      <c r="AW64" s="58">
        <f>AW63*$AU$4</f>
        <v>0</v>
      </c>
    </row>
    <row r="65" spans="1:49" ht="24" customHeight="1" thickBot="1">
      <c r="A65" s="490"/>
      <c r="B65" s="496"/>
      <c r="C65" s="400"/>
      <c r="D65" s="14" t="s">
        <v>21</v>
      </c>
      <c r="E65" s="57">
        <f>IFERROR(100*E63/'Base-case'!E16,"")</f>
        <v>69.945326297310743</v>
      </c>
      <c r="F65" s="57">
        <f>IFERROR(100*F63/'Base-case'!E16,"")</f>
        <v>100</v>
      </c>
      <c r="G65" s="57">
        <f>IFERROR(100*G63/'Base-case'!E16,"")</f>
        <v>100</v>
      </c>
      <c r="H65" s="57">
        <f>IFERROR(100*H63/'Base-case'!F16,"")</f>
        <v>75.722834188052587</v>
      </c>
      <c r="I65" s="57">
        <f>IFERROR(100*I63/'Base-case'!F16,"")</f>
        <v>100</v>
      </c>
      <c r="J65" s="57">
        <f>IFERROR(100*J63/'Base-case'!F16,"")</f>
        <v>100</v>
      </c>
      <c r="K65" s="57">
        <f>IFERROR(100*K63/'Base-case'!G16,"")</f>
        <v>69.850912455073157</v>
      </c>
      <c r="L65" s="57">
        <f>IFERROR(100*L63/'Base-case'!G16,"")</f>
        <v>100</v>
      </c>
      <c r="M65" s="57">
        <f>IFERROR(100*M63/'Base-case'!G16,"")</f>
        <v>100</v>
      </c>
      <c r="N65" s="57">
        <f>IFERROR(100*N63/'Base-case'!H16,"")</f>
        <v>59.25525943714608</v>
      </c>
      <c r="O65" s="57">
        <f>IFERROR(100*O63/'Base-case'!H16,"")</f>
        <v>100</v>
      </c>
      <c r="P65" s="57">
        <f>IFERROR(100*P63/'Base-case'!H16,"")</f>
        <v>100</v>
      </c>
      <c r="Q65" s="57">
        <f>IFERROR(100*Q63/'Base-case'!I16,"")</f>
        <v>58.248572167578949</v>
      </c>
      <c r="R65" s="57">
        <f>IFERROR(100*R63/'Base-case'!I16,"")</f>
        <v>100</v>
      </c>
      <c r="S65" s="57">
        <f>IFERROR(100*S63/'Base-case'!I16,"")</f>
        <v>100</v>
      </c>
      <c r="T65" s="57">
        <f>IFERROR(100*T63/'Base-case'!J16,"")</f>
        <v>47.027942680116595</v>
      </c>
      <c r="U65" s="57">
        <f>IFERROR(100*U63/'Base-case'!J16,"")</f>
        <v>100</v>
      </c>
      <c r="V65" s="57">
        <f>IFERROR(100*V63/'Base-case'!J16,"")</f>
        <v>100</v>
      </c>
      <c r="W65" s="57">
        <f>IFERROR(100*W63/'Base-case'!K16,"")</f>
        <v>48.239799675946379</v>
      </c>
      <c r="X65" s="57">
        <f>IFERROR(100*X63/'Base-case'!K16,"")</f>
        <v>37.157470756446784</v>
      </c>
      <c r="Y65" s="57">
        <f>IFERROR(100*Y63/'Base-case'!K16,"")</f>
        <v>100</v>
      </c>
      <c r="Z65" s="57" t="str">
        <f>IFERROR(100*Z63/'Base-case'!L16,"")</f>
        <v/>
      </c>
      <c r="AA65" s="57" t="s">
        <v>332</v>
      </c>
      <c r="AB65" s="57" t="str">
        <f>IFERROR(100*AB63/'Base-case'!L16,"")</f>
        <v/>
      </c>
      <c r="AC65" s="57" t="str">
        <f>IFERROR(100*AC63/'Base-case'!M16,"")</f>
        <v/>
      </c>
      <c r="AD65" s="57" t="s">
        <v>332</v>
      </c>
      <c r="AE65" s="57" t="str">
        <f>IFERROR(100*AE63/'Base-case'!M16,"")</f>
        <v/>
      </c>
      <c r="AF65" s="57" t="str">
        <f>IFERROR(100*AF63/'Base-case'!N16,"")</f>
        <v/>
      </c>
      <c r="AG65" s="57" t="str">
        <f>IFERROR(100*AG63/'Base-case'!N16,"")</f>
        <v/>
      </c>
      <c r="AH65" s="57" t="str">
        <f>IFERROR(100*AH63/'Base-case'!N16,"")</f>
        <v/>
      </c>
      <c r="AI65" s="57" t="str">
        <f>IFERROR(100*AI63/'Base-case'!O16,"")</f>
        <v/>
      </c>
      <c r="AJ65" s="57" t="str">
        <f>IFERROR(100*AJ63/'Base-case'!O16,"")</f>
        <v/>
      </c>
      <c r="AK65" s="57" t="str">
        <f>IFERROR(100*AK63/'Base-case'!O16,"")</f>
        <v/>
      </c>
      <c r="AL65" s="57" t="str">
        <f>IFERROR(100*AL63/'Base-case'!P16,"")</f>
        <v/>
      </c>
      <c r="AM65" s="57" t="str">
        <f>IFERROR(100*AM63/'Base-case'!P16,"")</f>
        <v/>
      </c>
      <c r="AN65" s="57" t="str">
        <f>IFERROR(100*AN63/'Base-case'!P16,"")</f>
        <v/>
      </c>
      <c r="AO65" s="57" t="str">
        <f>IFERROR(100*AO63/'Base-case'!Q16,"")</f>
        <v/>
      </c>
      <c r="AP65" s="57" t="str">
        <f>IFERROR(100*AP63/'Base-case'!Q16,"")</f>
        <v/>
      </c>
      <c r="AQ65" s="57" t="str">
        <f>IFERROR(100*AQ63/'Base-case'!Q16,"")</f>
        <v/>
      </c>
      <c r="AR65" s="57" t="str">
        <f>IFERROR(100*AR63/'Base-case'!R16,"")</f>
        <v/>
      </c>
      <c r="AS65" s="57" t="str">
        <f>IFERROR(100*AS63/'Base-case'!R16,"")</f>
        <v/>
      </c>
      <c r="AT65" s="57" t="str">
        <f>IFERROR(100*AT63/'Base-case'!R16,"")</f>
        <v/>
      </c>
      <c r="AU65" s="57" t="str">
        <f>IFERROR(100*AU63/'Base-case'!S16,"")</f>
        <v/>
      </c>
      <c r="AV65" s="57" t="str">
        <f>IFERROR(100*AV63/'Base-case'!S16,"")</f>
        <v/>
      </c>
      <c r="AW65" s="58" t="str">
        <f>IFERROR(100*AW63/'Base-case'!S16,"")</f>
        <v/>
      </c>
    </row>
    <row r="66" spans="1:49" ht="24" customHeight="1">
      <c r="A66" s="490"/>
      <c r="B66" s="496"/>
      <c r="C66" s="400" t="s">
        <v>160</v>
      </c>
      <c r="D66" s="13" t="s">
        <v>128</v>
      </c>
      <c r="E66" s="57">
        <f>-('Base-case'!E18-E20)</f>
        <v>0</v>
      </c>
      <c r="F66" s="57">
        <f>-('Base-case'!E18-F20)</f>
        <v>0</v>
      </c>
      <c r="G66" s="57">
        <f>-('Base-case'!E18-G20)</f>
        <v>0</v>
      </c>
      <c r="H66" s="57">
        <f>-('Base-case'!F18-H20)</f>
        <v>3.0750647109577223</v>
      </c>
      <c r="I66" s="57">
        <f>-('Base-case'!F18-I20)</f>
        <v>0</v>
      </c>
      <c r="J66" s="57">
        <f>-('Base-case'!F18-J20)</f>
        <v>0</v>
      </c>
      <c r="K66" s="57">
        <f>-('Base-case'!G18-K20)</f>
        <v>13.234314980793854</v>
      </c>
      <c r="L66" s="57">
        <f>-('Base-case'!G18-L20)</f>
        <v>0</v>
      </c>
      <c r="M66" s="57">
        <f>-('Base-case'!G18-M20)</f>
        <v>0</v>
      </c>
      <c r="N66" s="57">
        <f>-('Base-case'!H18-N20)</f>
        <v>9.8804971319311665</v>
      </c>
      <c r="O66" s="57">
        <f>-('Base-case'!H18-O20)</f>
        <v>0</v>
      </c>
      <c r="P66" s="57">
        <f>-('Base-case'!H18-P20)</f>
        <v>0</v>
      </c>
      <c r="Q66" s="57">
        <f>-('Base-case'!I18-Q20)</f>
        <v>11.377911993097499</v>
      </c>
      <c r="R66" s="57">
        <f>-('Base-case'!I18-R20)</f>
        <v>0</v>
      </c>
      <c r="S66" s="57">
        <f>-('Base-case'!I18-S20)</f>
        <v>0</v>
      </c>
      <c r="T66" s="57">
        <f>-('Base-case'!J18-T20)</f>
        <v>0</v>
      </c>
      <c r="U66" s="57">
        <f>-('Base-case'!J18-U20)</f>
        <v>0</v>
      </c>
      <c r="V66" s="57">
        <f>-('Base-case'!J18-V20)</f>
        <v>0</v>
      </c>
      <c r="W66" s="57">
        <f>-('Base-case'!K18-W20)</f>
        <v>0</v>
      </c>
      <c r="X66" s="57">
        <f>-('Base-case'!K18-X20)</f>
        <v>21.321158690176322</v>
      </c>
      <c r="Y66" s="57">
        <f>-('Base-case'!K18-Y20)</f>
        <v>0</v>
      </c>
      <c r="Z66" s="57">
        <f>-('Base-case'!L18-Z20)</f>
        <v>0.83799999999999997</v>
      </c>
      <c r="AA66" s="57">
        <v>11.737333333333334</v>
      </c>
      <c r="AB66" s="57">
        <f>-('Base-case'!L18-AB20)</f>
        <v>0</v>
      </c>
      <c r="AC66" s="57">
        <f>-('Base-case'!M18-AC20)</f>
        <v>0</v>
      </c>
      <c r="AD66" s="57">
        <v>0</v>
      </c>
      <c r="AE66" s="57">
        <f>-('Base-case'!M18-AE20)</f>
        <v>0</v>
      </c>
      <c r="AF66" s="57">
        <f>-('Base-case'!N18-AF20)</f>
        <v>0</v>
      </c>
      <c r="AG66" s="57">
        <f>-('Base-case'!N18-AG20)</f>
        <v>0</v>
      </c>
      <c r="AH66" s="57">
        <f>-('Base-case'!N18-AH20)</f>
        <v>0</v>
      </c>
      <c r="AI66" s="57">
        <f>-('Base-case'!O18-AI20)</f>
        <v>0</v>
      </c>
      <c r="AJ66" s="57">
        <f>-('Base-case'!O18-AJ20)</f>
        <v>0</v>
      </c>
      <c r="AK66" s="57">
        <f>-('Base-case'!O18-AK20)</f>
        <v>0</v>
      </c>
      <c r="AL66" s="57">
        <f>-('Base-case'!P18-AL20)</f>
        <v>0</v>
      </c>
      <c r="AM66" s="57">
        <f>-('Base-case'!P18-AM20)</f>
        <v>0</v>
      </c>
      <c r="AN66" s="57">
        <f>-('Base-case'!P18-AN20)</f>
        <v>0</v>
      </c>
      <c r="AO66" s="57">
        <f>-('Base-case'!Q18-AO20)</f>
        <v>0</v>
      </c>
      <c r="AP66" s="57">
        <f>-('Base-case'!Q18-AP20)</f>
        <v>0</v>
      </c>
      <c r="AQ66" s="57">
        <f>-('Base-case'!Q18-AQ20)</f>
        <v>0</v>
      </c>
      <c r="AR66" s="57">
        <f>-('Base-case'!R18-AR20)</f>
        <v>0</v>
      </c>
      <c r="AS66" s="57">
        <f>-('Base-case'!R18-AS20)</f>
        <v>0</v>
      </c>
      <c r="AT66" s="57">
        <f>-('Base-case'!R18-AT20)</f>
        <v>0</v>
      </c>
      <c r="AU66" s="57">
        <f>-('Base-case'!S18-AU20)</f>
        <v>0</v>
      </c>
      <c r="AV66" s="57">
        <f>-('Base-case'!S18-AV20)</f>
        <v>0</v>
      </c>
      <c r="AW66" s="58">
        <f>-('Base-case'!S18-AW20)</f>
        <v>0</v>
      </c>
    </row>
    <row r="67" spans="1:49" ht="24" customHeight="1">
      <c r="A67" s="490"/>
      <c r="B67" s="496"/>
      <c r="C67" s="400"/>
      <c r="D67" s="14" t="s">
        <v>129</v>
      </c>
      <c r="E67" s="57">
        <f>E66*$E$4</f>
        <v>0</v>
      </c>
      <c r="F67" s="57">
        <f>F66*$E$4</f>
        <v>0</v>
      </c>
      <c r="G67" s="57">
        <f>G66*$E$4</f>
        <v>0</v>
      </c>
      <c r="H67" s="57">
        <f>H66*$H$4</f>
        <v>3564</v>
      </c>
      <c r="I67" s="57">
        <f>I66*$H$4</f>
        <v>0</v>
      </c>
      <c r="J67" s="57">
        <f>J66*$H$4</f>
        <v>0</v>
      </c>
      <c r="K67" s="57">
        <f>K66*$K$4</f>
        <v>10336</v>
      </c>
      <c r="L67" s="57">
        <f>L66*$K$4</f>
        <v>0</v>
      </c>
      <c r="M67" s="57">
        <f>M66*$K$4</f>
        <v>0</v>
      </c>
      <c r="N67" s="57">
        <f>N66*$N$4</f>
        <v>10335</v>
      </c>
      <c r="O67" s="57">
        <f>O66*$N$4</f>
        <v>0</v>
      </c>
      <c r="P67" s="57">
        <f>P66*$N$4</f>
        <v>0</v>
      </c>
      <c r="Q67" s="57">
        <f>Q66*$Q$4</f>
        <v>26374</v>
      </c>
      <c r="R67" s="57">
        <f>R66*$Q$4</f>
        <v>0</v>
      </c>
      <c r="S67" s="57">
        <f>S66*$Q$4</f>
        <v>0</v>
      </c>
      <c r="T67" s="57">
        <f>T66*$T$4</f>
        <v>0</v>
      </c>
      <c r="U67" s="57">
        <f>U66*$T$4</f>
        <v>0</v>
      </c>
      <c r="V67" s="57">
        <f>V66*$T$4</f>
        <v>0</v>
      </c>
      <c r="W67" s="57">
        <f>W66*$W$4</f>
        <v>0</v>
      </c>
      <c r="X67" s="57">
        <f>X66*$W$4</f>
        <v>33858</v>
      </c>
      <c r="Y67" s="57">
        <f>Y66*$W$4</f>
        <v>0</v>
      </c>
      <c r="Z67" s="57">
        <f>Z66*$Z$4</f>
        <v>2514</v>
      </c>
      <c r="AA67" s="57">
        <v>35212</v>
      </c>
      <c r="AB67" s="57">
        <f>AB66*$Z$4</f>
        <v>0</v>
      </c>
      <c r="AC67" s="57">
        <f>AC66*$AC$4</f>
        <v>0</v>
      </c>
      <c r="AD67" s="57">
        <v>0</v>
      </c>
      <c r="AE67" s="57">
        <f>AE66*$AC$4</f>
        <v>0</v>
      </c>
      <c r="AF67" s="57">
        <f>AF66*$AF$4</f>
        <v>0</v>
      </c>
      <c r="AG67" s="57">
        <f>AG66*$AF$4</f>
        <v>0</v>
      </c>
      <c r="AH67" s="57">
        <f>AH66*$AF$4</f>
        <v>0</v>
      </c>
      <c r="AI67" s="57">
        <f>AI66*$AI$4</f>
        <v>0</v>
      </c>
      <c r="AJ67" s="57">
        <f>AJ66*$AI$4</f>
        <v>0</v>
      </c>
      <c r="AK67" s="57">
        <f>AK66*$AI$4</f>
        <v>0</v>
      </c>
      <c r="AL67" s="57">
        <f>AL66*$AL$4</f>
        <v>0</v>
      </c>
      <c r="AM67" s="57">
        <f>AM66*$AL$4</f>
        <v>0</v>
      </c>
      <c r="AN67" s="57">
        <f>AN66*$AL$4</f>
        <v>0</v>
      </c>
      <c r="AO67" s="57">
        <f>AO66*$AO$4</f>
        <v>0</v>
      </c>
      <c r="AP67" s="57">
        <f>AP66*$AO$4</f>
        <v>0</v>
      </c>
      <c r="AQ67" s="57">
        <f>AQ66*$AO$4</f>
        <v>0</v>
      </c>
      <c r="AR67" s="57">
        <f>AR66*$AR$4</f>
        <v>0</v>
      </c>
      <c r="AS67" s="57">
        <f>AS66*$AR$4</f>
        <v>0</v>
      </c>
      <c r="AT67" s="57">
        <f>AT66*$AR$4</f>
        <v>0</v>
      </c>
      <c r="AU67" s="57">
        <f>AU66*$AU$4</f>
        <v>0</v>
      </c>
      <c r="AV67" s="57">
        <f>AV66*$AU$4</f>
        <v>0</v>
      </c>
      <c r="AW67" s="58">
        <f>AW66*$AU$4</f>
        <v>0</v>
      </c>
    </row>
    <row r="68" spans="1:49" ht="24" customHeight="1" thickBot="1">
      <c r="A68" s="490"/>
      <c r="B68" s="497"/>
      <c r="C68" s="498"/>
      <c r="D68" s="14" t="s">
        <v>21</v>
      </c>
      <c r="E68" s="298" t="str">
        <f>IFERROR(IF('Base-case'!$E$19&gt;0,100*E67/'Base-case'!$E$19,100*E67/E21),"")</f>
        <v/>
      </c>
      <c r="F68" s="298" t="str">
        <f>IFERROR(IF('Base-case'!$E$19&gt;0,100*F67/'Base-case'!$E$19,100*F67/F21),"")</f>
        <v/>
      </c>
      <c r="G68" s="298" t="str">
        <f>IFERROR(IF('Base-case'!$E$19&gt;0,100*G67/'Base-case'!$E$19,100*G67/G21),"")</f>
        <v/>
      </c>
      <c r="H68" s="298">
        <f>IFERROR(IF('Base-case'!$F$19&gt;0,100*H67/'Base-case'!$F$19,100*H67/H21),"")</f>
        <v>100</v>
      </c>
      <c r="I68" s="298" t="str">
        <f>IFERROR(IF('Base-case'!$F$19&gt;0,100*I67/'Base-case'!$F$19,100*I67/I21),"")</f>
        <v/>
      </c>
      <c r="J68" s="298" t="str">
        <f>IFERROR(IF('Base-case'!$F$19&gt;0,100*J67/'Base-case'!$F$19,100*J67/J21),"")</f>
        <v/>
      </c>
      <c r="K68" s="298">
        <f>IFERROR(IF('Base-case'!$G$19&gt;0,100*K67/'Base-case'!$G$19,100*K67/K21),"")</f>
        <v>100</v>
      </c>
      <c r="L68" s="298" t="str">
        <f>IFERROR(IF('Base-case'!$G$19&gt;0,100*L67/'Base-case'!$G$19,100*L67/L21),"")</f>
        <v/>
      </c>
      <c r="M68" s="298" t="str">
        <f>IFERROR(IF('Base-case'!$G$19&gt;0,100*M67/'Base-case'!$G$19,100*M67/M21),"")</f>
        <v/>
      </c>
      <c r="N68" s="298">
        <f>IFERROR(IF('Base-case'!$H$19&gt;0,100*N67/'Base-case'!$H$19,100*N67/N21),"")</f>
        <v>100</v>
      </c>
      <c r="O68" s="298" t="str">
        <f>IFERROR(IF('Base-case'!$H$19&gt;0,100*O67/'Base-case'!$H$19,100*O67/O21),"")</f>
        <v/>
      </c>
      <c r="P68" s="298" t="str">
        <f>IFERROR(IF('Base-case'!$H$19&gt;0,100*P67/'Base-case'!$H$19,100*P67/P21),"")</f>
        <v/>
      </c>
      <c r="Q68" s="298">
        <f>IFERROR(IF('Base-case'!$I$19&gt;0,100*Q67/'Base-case'!$I$19,100*Q67/Q21),"")</f>
        <v>100</v>
      </c>
      <c r="R68" s="298" t="str">
        <f>IFERROR(IF('Base-case'!$I$19&gt;0,100*R67/'Base-case'!$I$19,100*R67/R21),"")</f>
        <v/>
      </c>
      <c r="S68" s="298" t="str">
        <f>IFERROR(IF('Base-case'!$I$19&gt;0,100*S67/'Base-case'!$I$19,100*S67/S21),"")</f>
        <v/>
      </c>
      <c r="T68" s="298" t="str">
        <f>IFERROR(IF('Base-case'!$J$19&gt;0,100*T67/'Base-case'!$J$19,100*T67/T21),"")</f>
        <v/>
      </c>
      <c r="U68" s="298" t="str">
        <f>IFERROR(IF('Base-case'!$J$19&gt;0,100*U67/'Base-case'!$J$19,100*U67/U21),"")</f>
        <v/>
      </c>
      <c r="V68" s="298" t="str">
        <f>IFERROR(IF('Base-case'!$J$19&gt;0,100*V67/'Base-case'!$J$19,100*V67/V21),"")</f>
        <v/>
      </c>
      <c r="W68" s="298" t="str">
        <f>IFERROR(IF('Base-case'!$K$19&gt;0,100*W67/'Base-case'!$K$19,100*W67/W21),"")</f>
        <v/>
      </c>
      <c r="X68" s="298">
        <f>IFERROR(IF('Base-case'!$K$19&gt;0,100*X67/'Base-case'!$K$19,100*X67/X21),"")</f>
        <v>100</v>
      </c>
      <c r="Y68" s="298" t="str">
        <f>IFERROR(IF('Base-case'!$K$19&gt;0,100*Y67/'Base-case'!$K$19,100*Y67/Y21),"")</f>
        <v/>
      </c>
      <c r="Z68" s="298">
        <f>IFERROR(IF('Base-case'!$L$19&gt;0,100*Z67/'Base-case'!$L$19,100*Z67/Z21),"")</f>
        <v>100</v>
      </c>
      <c r="AA68" s="298">
        <v>100</v>
      </c>
      <c r="AB68" s="298" t="str">
        <f>IFERROR(IF('Base-case'!$L$19&gt;0,100*AB67/'Base-case'!$L$19,100*AB67/AB21),"")</f>
        <v/>
      </c>
      <c r="AC68" s="298" t="str">
        <f>IFERROR(IF('Base-case'!$M$19&gt;0,100*AC67/'Base-case'!$M$19,100*AC67/AC21),"")</f>
        <v/>
      </c>
      <c r="AD68" s="298" t="s">
        <v>332</v>
      </c>
      <c r="AE68" s="298" t="str">
        <f>IFERROR(IF('Base-case'!$M$19&gt;0,100*AE67/'Base-case'!$M$19,100*AE67/AE21),"")</f>
        <v/>
      </c>
      <c r="AF68" s="298" t="str">
        <f>IFERROR(IF('Base-case'!$N$19&gt;0,100*AF67/'Base-case'!$N$19,100*AF67/AF21),"")</f>
        <v/>
      </c>
      <c r="AG68" s="298" t="str">
        <f>IFERROR(IF('Base-case'!$N$19&gt;0,100*AG67/'Base-case'!$N$19,100*AG67/AG21),"")</f>
        <v/>
      </c>
      <c r="AH68" s="298" t="str">
        <f>IFERROR(IF('Base-case'!$N$19&gt;0,100*AH67/'Base-case'!$N$19,100*AH67/AH21),"")</f>
        <v/>
      </c>
      <c r="AI68" s="298" t="str">
        <f>IFERROR(IF('Base-case'!$O$19&gt;0,100*AI67/'Base-case'!$O$19,100*AI67/AI21),"")</f>
        <v/>
      </c>
      <c r="AJ68" s="298" t="str">
        <f>IFERROR(IF('Base-case'!$O$19&gt;0,100*AJ67/'Base-case'!$O$19,100*AJ67/AJ21),"")</f>
        <v/>
      </c>
      <c r="AK68" s="298" t="str">
        <f>IFERROR(IF('Base-case'!$O$19&gt;0,100*AK67/'Base-case'!$O$19,100*AK67/AK21),"")</f>
        <v/>
      </c>
      <c r="AL68" s="298" t="str">
        <f>IFERROR(IF('Base-case'!$P$19&gt;0,100*AL67/'Base-case'!$P$19,100*AL67/AL21),"")</f>
        <v/>
      </c>
      <c r="AM68" s="298" t="str">
        <f>IFERROR(IF('Base-case'!$P$19&gt;0,100*AM67/'Base-case'!$P$19,100*AM67/AM21),"")</f>
        <v/>
      </c>
      <c r="AN68" s="298" t="str">
        <f>IFERROR(IF('Base-case'!$P$19&gt;0,100*AN67/'Base-case'!$P$19,100*AN67/AN21),"")</f>
        <v/>
      </c>
      <c r="AO68" s="298" t="str">
        <f>IFERROR(IF('Base-case'!$Q$19&gt;0,100*AO67/'Base-case'!$Q$19,100*AO67/AO21),"")</f>
        <v/>
      </c>
      <c r="AP68" s="298" t="str">
        <f>IFERROR(IF('Base-case'!$Q$19&gt;0,100*AP67/'Base-case'!$Q$19,100*AP67/AP21),"")</f>
        <v/>
      </c>
      <c r="AQ68" s="298" t="str">
        <f>IFERROR(IF('Base-case'!$Q$19&gt;0,100*AQ67/'Base-case'!$Q$19,100*AQ67/AQ21),"")</f>
        <v/>
      </c>
      <c r="AR68" s="298" t="str">
        <f>IFERROR(IF('Base-case'!$R$19&gt;0,100*AR67/'Base-case'!$R$19,100*AR67/AR21),"")</f>
        <v/>
      </c>
      <c r="AS68" s="298" t="str">
        <f>IFERROR(IF('Base-case'!$R$19&gt;0,100*AS67/'Base-case'!$R$19,100*AS67/AS21),"")</f>
        <v/>
      </c>
      <c r="AT68" s="298" t="str">
        <f>IFERROR(IF('Base-case'!$R$19&gt;0,100*AT67/'Base-case'!$R$19,100*AT67/AT21),"")</f>
        <v/>
      </c>
      <c r="AU68" s="298" t="str">
        <f>IFERROR(IF('Base-case'!$S$19&gt;0,100*AU67/'Base-case'!$S$19,100*AU67/AU21),"")</f>
        <v/>
      </c>
      <c r="AV68" s="298" t="str">
        <f>IFERROR(IF('Base-case'!$S$19&gt;0,100*AV67/'Base-case'!$S$19,100*AV67/AV21),"")</f>
        <v/>
      </c>
      <c r="AW68" s="298" t="str">
        <f>IFERROR(IF('Base-case'!$S$19&gt;0,100*AW67/'Base-case'!$S$19,100*AW67/AW21),"")</f>
        <v/>
      </c>
    </row>
    <row r="69" spans="1:49" ht="24" customHeight="1">
      <c r="A69" s="490"/>
      <c r="B69" s="495" t="s">
        <v>165</v>
      </c>
      <c r="C69" s="399" t="s">
        <v>161</v>
      </c>
      <c r="D69" s="48" t="s">
        <v>130</v>
      </c>
      <c r="E69" s="65">
        <f>'Base-case'!E21-E23</f>
        <v>20.416237288135591</v>
      </c>
      <c r="F69" s="65">
        <f>'Base-case'!E21-F23</f>
        <v>29.403557757496742</v>
      </c>
      <c r="G69" s="65">
        <f>'Base-case'!E21-G23</f>
        <v>29.403557757496742</v>
      </c>
      <c r="H69" s="65">
        <f>'Base-case'!F21-H23</f>
        <v>28.944660051768771</v>
      </c>
      <c r="I69" s="65">
        <f>'Base-case'!F21-I23</f>
        <v>38.309968938740298</v>
      </c>
      <c r="J69" s="65">
        <f>'Base-case'!F21-J23</f>
        <v>38.309968938740298</v>
      </c>
      <c r="K69" s="65">
        <f>'Base-case'!G21-K23</f>
        <v>26.488558258642769</v>
      </c>
      <c r="L69" s="65">
        <f>'Base-case'!G21-L23</f>
        <v>37.609364916773373</v>
      </c>
      <c r="M69" s="65">
        <f>'Base-case'!G21-M23</f>
        <v>37.609364916773373</v>
      </c>
      <c r="N69" s="65">
        <f>'Base-case'!H21-N23</f>
        <v>19.280474187380491</v>
      </c>
      <c r="O69" s="65">
        <f>'Base-case'!H21-O23</f>
        <v>32.109535372848946</v>
      </c>
      <c r="P69" s="65">
        <f>'Base-case'!H21-P23</f>
        <v>32.109535372848946</v>
      </c>
      <c r="Q69" s="65">
        <f>'Base-case'!I21-Q23</f>
        <v>18.104816220880075</v>
      </c>
      <c r="R69" s="65">
        <f>'Base-case'!I21-R23</f>
        <v>30.242866264020712</v>
      </c>
      <c r="S69" s="65">
        <f>'Base-case'!I21-S23</f>
        <v>30.242866264020712</v>
      </c>
      <c r="T69" s="65">
        <f>'Base-case'!J21-T23</f>
        <v>18.479642236024844</v>
      </c>
      <c r="U69" s="65">
        <f>'Base-case'!J21-U23</f>
        <v>38.840760248447204</v>
      </c>
      <c r="V69" s="65">
        <f>'Base-case'!J21-V23</f>
        <v>38.840760248447204</v>
      </c>
      <c r="W69" s="65">
        <f>'Base-case'!K21-W23</f>
        <v>14.444948362720407</v>
      </c>
      <c r="X69" s="65">
        <f>'Base-case'!K21-X23</f>
        <v>11.470168765743075</v>
      </c>
      <c r="Y69" s="65">
        <f>'Base-case'!K21-Y23</f>
        <v>29.70168639798489</v>
      </c>
      <c r="Z69" s="65">
        <f>'Base-case'!L21-Z23</f>
        <v>4.6533906666666658</v>
      </c>
      <c r="AA69" s="65">
        <v>6.1640573333333322</v>
      </c>
      <c r="AB69" s="65">
        <f>'Base-case'!L21-AB23</f>
        <v>9.1255239999999986</v>
      </c>
      <c r="AC69" s="65">
        <f>'Base-case'!M21-AC23</f>
        <v>5.0727733812949642</v>
      </c>
      <c r="AD69" s="65">
        <v>5.4644999999999992</v>
      </c>
      <c r="AE69" s="65">
        <f>'Base-case'!M21-AE23</f>
        <v>9.0642985611510785</v>
      </c>
      <c r="AF69" s="65">
        <f>'Base-case'!N21-AF23</f>
        <v>19.943553921568625</v>
      </c>
      <c r="AG69" s="65">
        <f>'Base-case'!N21-AG23</f>
        <v>19.943553921568625</v>
      </c>
      <c r="AH69" s="65">
        <f>'Base-case'!N21-AH23</f>
        <v>19.943553921568625</v>
      </c>
      <c r="AI69" s="65">
        <f>'Base-case'!O21-AI23</f>
        <v>0</v>
      </c>
      <c r="AJ69" s="65">
        <f>'Base-case'!O21-AJ23</f>
        <v>0</v>
      </c>
      <c r="AK69" s="65">
        <f>'Base-case'!O21-AK23</f>
        <v>0</v>
      </c>
      <c r="AL69" s="65">
        <f>'Base-case'!P21-AL23</f>
        <v>0</v>
      </c>
      <c r="AM69" s="65">
        <f>'Base-case'!P21-AM23</f>
        <v>0</v>
      </c>
      <c r="AN69" s="65">
        <f>'Base-case'!P21-AN23</f>
        <v>0</v>
      </c>
      <c r="AO69" s="65">
        <f>'Base-case'!Q21-AO23</f>
        <v>0</v>
      </c>
      <c r="AP69" s="65">
        <f>'Base-case'!Q21-AP23</f>
        <v>0</v>
      </c>
      <c r="AQ69" s="65">
        <f>'Base-case'!Q21-AQ23</f>
        <v>0</v>
      </c>
      <c r="AR69" s="65">
        <f>'Base-case'!R21-AR23</f>
        <v>0</v>
      </c>
      <c r="AS69" s="65">
        <f>'Base-case'!R21-AS23</f>
        <v>0</v>
      </c>
      <c r="AT69" s="65">
        <f>'Base-case'!R21-AT23</f>
        <v>0</v>
      </c>
      <c r="AU69" s="65">
        <f>'Base-case'!S21-AU23</f>
        <v>0</v>
      </c>
      <c r="AV69" s="65">
        <f>'Base-case'!S21-AV23</f>
        <v>0</v>
      </c>
      <c r="AW69" s="66">
        <f>'Base-case'!S21-AW23</f>
        <v>0</v>
      </c>
    </row>
    <row r="70" spans="1:49" ht="24" customHeight="1">
      <c r="A70" s="490"/>
      <c r="B70" s="496"/>
      <c r="C70" s="400"/>
      <c r="D70" s="15" t="s">
        <v>131</v>
      </c>
      <c r="E70" s="57">
        <f>E69*$E$4</f>
        <v>15659.253999999997</v>
      </c>
      <c r="F70" s="57">
        <f>F69*$E$4</f>
        <v>22552.5288</v>
      </c>
      <c r="G70" s="57">
        <f>G69*$E$4</f>
        <v>22552.5288</v>
      </c>
      <c r="H70" s="57">
        <f>H69*$H$4</f>
        <v>33546.861000000004</v>
      </c>
      <c r="I70" s="57">
        <f>I69*$H$4</f>
        <v>44401.254000000008</v>
      </c>
      <c r="J70" s="57">
        <f>J69*$H$4</f>
        <v>44401.254000000008</v>
      </c>
      <c r="K70" s="57">
        <f>K69*$K$4</f>
        <v>20687.564000000002</v>
      </c>
      <c r="L70" s="57">
        <f>L69*$K$4</f>
        <v>29372.914000000004</v>
      </c>
      <c r="M70" s="57">
        <f>M69*$K$4</f>
        <v>29372.914000000004</v>
      </c>
      <c r="N70" s="57">
        <f>N69*$N$4</f>
        <v>20167.375999999993</v>
      </c>
      <c r="O70" s="57">
        <f>O69*$N$4</f>
        <v>33586.574000000001</v>
      </c>
      <c r="P70" s="57">
        <f>P69*$N$4</f>
        <v>33586.574000000001</v>
      </c>
      <c r="Q70" s="57">
        <f>Q69*$Q$4</f>
        <v>41966.964000000014</v>
      </c>
      <c r="R70" s="57">
        <f>R69*$Q$4</f>
        <v>70102.964000000007</v>
      </c>
      <c r="S70" s="57">
        <f>S69*$Q$4</f>
        <v>70102.964000000007</v>
      </c>
      <c r="T70" s="57">
        <f>T69*$T$4</f>
        <v>14876.111999999999</v>
      </c>
      <c r="U70" s="57">
        <f>U69*$T$4</f>
        <v>31266.811999999998</v>
      </c>
      <c r="V70" s="57">
        <f>V69*$T$4</f>
        <v>31266.811999999998</v>
      </c>
      <c r="W70" s="57">
        <f>W69*$W$4</f>
        <v>22938.578000000005</v>
      </c>
      <c r="X70" s="57">
        <f>X69*$W$4</f>
        <v>18214.628000000004</v>
      </c>
      <c r="Y70" s="57">
        <f>Y69*$W$4</f>
        <v>47166.278000000006</v>
      </c>
      <c r="Z70" s="57">
        <f>Z69*$Z$4</f>
        <v>13960.171999999997</v>
      </c>
      <c r="AA70" s="57">
        <v>18492.171999999995</v>
      </c>
      <c r="AB70" s="57">
        <f>AB69*$Z$4</f>
        <v>27376.571999999996</v>
      </c>
      <c r="AC70" s="57">
        <f>AC69*$AC$4</f>
        <v>2820.462</v>
      </c>
      <c r="AD70" s="57">
        <v>3038.2619999999997</v>
      </c>
      <c r="AE70" s="57">
        <f>AE69*$AC$4</f>
        <v>5039.75</v>
      </c>
      <c r="AF70" s="57">
        <f>AF69*$AF$4</f>
        <v>20342.424999999999</v>
      </c>
      <c r="AG70" s="57">
        <f>AG69*$AF$4</f>
        <v>20342.424999999999</v>
      </c>
      <c r="AH70" s="57">
        <f>AH69*$AF$4</f>
        <v>20342.424999999999</v>
      </c>
      <c r="AI70" s="57">
        <f>AI69*$AI$4</f>
        <v>0</v>
      </c>
      <c r="AJ70" s="57">
        <f>AJ69*$AI$4</f>
        <v>0</v>
      </c>
      <c r="AK70" s="57">
        <f>AK69*$AI$4</f>
        <v>0</v>
      </c>
      <c r="AL70" s="57">
        <f>AL69*$AL$4</f>
        <v>0</v>
      </c>
      <c r="AM70" s="57">
        <f>AM69*$AL$4</f>
        <v>0</v>
      </c>
      <c r="AN70" s="57">
        <f>AN69*$AL$4</f>
        <v>0</v>
      </c>
      <c r="AO70" s="57">
        <f>AO69*$AO$4</f>
        <v>0</v>
      </c>
      <c r="AP70" s="57">
        <f>AP69*$AO$4</f>
        <v>0</v>
      </c>
      <c r="AQ70" s="57">
        <f>AQ69*$AO$4</f>
        <v>0</v>
      </c>
      <c r="AR70" s="57">
        <f>AR69*$AR$4</f>
        <v>0</v>
      </c>
      <c r="AS70" s="57">
        <f>AS69*$AR$4</f>
        <v>0</v>
      </c>
      <c r="AT70" s="57">
        <f>AT69*$AR$4</f>
        <v>0</v>
      </c>
      <c r="AU70" s="57">
        <f>AU69*$AU$4</f>
        <v>0</v>
      </c>
      <c r="AV70" s="57">
        <f>AV69*$AU$4</f>
        <v>0</v>
      </c>
      <c r="AW70" s="58">
        <f>AW69*$AU$4</f>
        <v>0</v>
      </c>
    </row>
    <row r="71" spans="1:49" ht="24" customHeight="1" thickBot="1">
      <c r="A71" s="490"/>
      <c r="B71" s="496"/>
      <c r="C71" s="400"/>
      <c r="D71" s="15" t="s">
        <v>21</v>
      </c>
      <c r="E71" s="57">
        <f>IFERROR(100*E69/'Base-case'!E21,"")</f>
        <v>69.434581544576048</v>
      </c>
      <c r="F71" s="57">
        <f>IFERROR(100*F69/'Base-case'!E21,"")</f>
        <v>100</v>
      </c>
      <c r="G71" s="57">
        <f>IFERROR(100*G69/'Base-case'!E21,"")</f>
        <v>100</v>
      </c>
      <c r="H71" s="57">
        <f>IFERROR(100*H69/'Base-case'!F21,"")</f>
        <v>75.553859357215458</v>
      </c>
      <c r="I71" s="57">
        <f>IFERROR(100*I69/'Base-case'!F21,"")</f>
        <v>100</v>
      </c>
      <c r="J71" s="57">
        <f>IFERROR(100*J69/'Base-case'!F21,"")</f>
        <v>100</v>
      </c>
      <c r="K71" s="57">
        <f>IFERROR(100*K69/'Base-case'!G21,"")</f>
        <v>70.430751269690163</v>
      </c>
      <c r="L71" s="57">
        <f>IFERROR(100*L69/'Base-case'!G21,"")</f>
        <v>100</v>
      </c>
      <c r="M71" s="57">
        <f>IFERROR(100*M69/'Base-case'!G21,"")</f>
        <v>100</v>
      </c>
      <c r="N71" s="57">
        <f>IFERROR(100*N69/'Base-case'!H21,"")</f>
        <v>60.045945740104351</v>
      </c>
      <c r="O71" s="57">
        <f>IFERROR(100*O69/'Base-case'!H21,"")</f>
        <v>100</v>
      </c>
      <c r="P71" s="57">
        <f>IFERROR(100*P69/'Base-case'!H21,"")</f>
        <v>100</v>
      </c>
      <c r="Q71" s="57">
        <f>IFERROR(100*Q69/'Base-case'!I21,"")</f>
        <v>59.864749798596257</v>
      </c>
      <c r="R71" s="57">
        <f>IFERROR(100*R69/'Base-case'!I21,"")</f>
        <v>100</v>
      </c>
      <c r="S71" s="57">
        <f>IFERROR(100*S69/'Base-case'!I21,"")</f>
        <v>100</v>
      </c>
      <c r="T71" s="57">
        <f>IFERROR(100*T69/'Base-case'!J21,"")</f>
        <v>47.577962217574346</v>
      </c>
      <c r="U71" s="57">
        <f>IFERROR(100*U69/'Base-case'!J21,"")</f>
        <v>100</v>
      </c>
      <c r="V71" s="57">
        <f>IFERROR(100*V69/'Base-case'!J21,"")</f>
        <v>100</v>
      </c>
      <c r="W71" s="57">
        <f>IFERROR(100*W69/'Base-case'!K21,"")</f>
        <v>48.633428315034742</v>
      </c>
      <c r="X71" s="57">
        <f>IFERROR(100*X69/'Base-case'!K21,"")</f>
        <v>38.617904088170796</v>
      </c>
      <c r="Y71" s="57">
        <f>IFERROR(100*Y69/'Base-case'!K21,"")</f>
        <v>100</v>
      </c>
      <c r="Z71" s="57">
        <f>IFERROR(100*Z69/'Base-case'!L21,"")</f>
        <v>50.993133837209413</v>
      </c>
      <c r="AA71" s="57">
        <v>67.547434353724057</v>
      </c>
      <c r="AB71" s="57">
        <f>IFERROR(100*AB69/'Base-case'!L21,"")</f>
        <v>100</v>
      </c>
      <c r="AC71" s="57">
        <f>IFERROR(100*AC69/'Base-case'!M21,"")</f>
        <v>55.964323627164049</v>
      </c>
      <c r="AD71" s="57">
        <v>60.285966565801871</v>
      </c>
      <c r="AE71" s="57">
        <f>IFERROR(100*AE69/'Base-case'!M21,"")</f>
        <v>100</v>
      </c>
      <c r="AF71" s="57">
        <f>IFERROR(100*AF69/'Base-case'!N21,"")</f>
        <v>100</v>
      </c>
      <c r="AG71" s="57">
        <f>IFERROR(100*AG69/'Base-case'!N21,"")</f>
        <v>100</v>
      </c>
      <c r="AH71" s="57">
        <f>IFERROR(100*AH69/'Base-case'!N21,"")</f>
        <v>100</v>
      </c>
      <c r="AI71" s="57" t="str">
        <f>IFERROR(100*AI69/'Base-case'!O21,"")</f>
        <v/>
      </c>
      <c r="AJ71" s="57" t="str">
        <f>IFERROR(100*AJ69/'Base-case'!O21,"")</f>
        <v/>
      </c>
      <c r="AK71" s="57" t="str">
        <f>IFERROR(100*AK69/'Base-case'!O21,"")</f>
        <v/>
      </c>
      <c r="AL71" s="57" t="str">
        <f>IFERROR(100*AL69/'Base-case'!P21,"")</f>
        <v/>
      </c>
      <c r="AM71" s="57" t="str">
        <f>IFERROR(100*AM69/'Base-case'!P21,"")</f>
        <v/>
      </c>
      <c r="AN71" s="57" t="str">
        <f>IFERROR(100*AN69/'Base-case'!P21,"")</f>
        <v/>
      </c>
      <c r="AO71" s="57" t="str">
        <f>IFERROR(100*AO69/'Base-case'!Q21,"")</f>
        <v/>
      </c>
      <c r="AP71" s="57" t="str">
        <f>IFERROR(100*AP69/'Base-case'!Q21,"")</f>
        <v/>
      </c>
      <c r="AQ71" s="57" t="str">
        <f>IFERROR(100*AQ69/'Base-case'!Q21,"")</f>
        <v/>
      </c>
      <c r="AR71" s="57" t="str">
        <f>IFERROR(100*AR69/'Base-case'!R21,"")</f>
        <v/>
      </c>
      <c r="AS71" s="57" t="str">
        <f>IFERROR(100*AS69/'Base-case'!R21,"")</f>
        <v/>
      </c>
      <c r="AT71" s="57" t="str">
        <f>IFERROR(100*AT69/'Base-case'!R21,"")</f>
        <v/>
      </c>
      <c r="AU71" s="57" t="str">
        <f>IFERROR(100*AU69/'Base-case'!S21,"")</f>
        <v/>
      </c>
      <c r="AV71" s="57" t="str">
        <f>IFERROR(100*AV69/'Base-case'!S21,"")</f>
        <v/>
      </c>
      <c r="AW71" s="58" t="str">
        <f>IFERROR(100*AW69/'Base-case'!S21,"")</f>
        <v/>
      </c>
    </row>
    <row r="72" spans="1:49" ht="24" customHeight="1">
      <c r="A72" s="490"/>
      <c r="B72" s="496"/>
      <c r="C72" s="400" t="s">
        <v>163</v>
      </c>
      <c r="D72" s="48" t="s">
        <v>130</v>
      </c>
      <c r="E72" s="57">
        <f>'Base-case'!E23-E25</f>
        <v>0.23762711864406777</v>
      </c>
      <c r="F72" s="57">
        <f>'Base-case'!E23-F25</f>
        <v>0.55443911342894392</v>
      </c>
      <c r="G72" s="57">
        <f>'Base-case'!E23-G25</f>
        <v>0.55443911342894392</v>
      </c>
      <c r="H72" s="57">
        <f>'Base-case'!F23-H25</f>
        <v>0.53425366695427079</v>
      </c>
      <c r="I72" s="57">
        <f>'Base-case'!F23-I25</f>
        <v>0.79102674719585842</v>
      </c>
      <c r="J72" s="57">
        <f>'Base-case'!F23-J25</f>
        <v>0.79102674719585842</v>
      </c>
      <c r="K72" s="57">
        <f>'Base-case'!G23-K25</f>
        <v>0.92593085787451979</v>
      </c>
      <c r="L72" s="57">
        <f>'Base-case'!G23-L25</f>
        <v>1.013382842509603</v>
      </c>
      <c r="M72" s="57">
        <f>'Base-case'!G23-M25</f>
        <v>1.013382842509603</v>
      </c>
      <c r="N72" s="57">
        <f>'Base-case'!H23-N25</f>
        <v>0.62311281070745705</v>
      </c>
      <c r="O72" s="57">
        <f>'Base-case'!H23-O25</f>
        <v>0.62311281070745705</v>
      </c>
      <c r="P72" s="57">
        <f>'Base-case'!H23-P25</f>
        <v>0.62311281070745705</v>
      </c>
      <c r="Q72" s="57">
        <f>'Base-case'!I23-Q25</f>
        <v>1.2818515962036239</v>
      </c>
      <c r="R72" s="57">
        <f>'Base-case'!I23-R25</f>
        <v>1.3615323554788612</v>
      </c>
      <c r="S72" s="57">
        <f>'Base-case'!I23-S25</f>
        <v>1.3615323554788612</v>
      </c>
      <c r="T72" s="57">
        <f>'Base-case'!J23-T25</f>
        <v>0.56425341614906821</v>
      </c>
      <c r="U72" s="57">
        <f>'Base-case'!J23-U25</f>
        <v>0.74556024844720492</v>
      </c>
      <c r="V72" s="57">
        <f>'Base-case'!J23-V25</f>
        <v>0.74556024844720492</v>
      </c>
      <c r="W72" s="57">
        <f>'Base-case'!K23-W25</f>
        <v>0.44989168765743076</v>
      </c>
      <c r="X72" s="57">
        <f>'Base-case'!K23-X25</f>
        <v>0.69025440806045346</v>
      </c>
      <c r="Y72" s="57">
        <f>'Base-case'!K23-Y25</f>
        <v>0.69025440806045346</v>
      </c>
      <c r="Z72" s="57">
        <f>'Base-case'!L23-Z25</f>
        <v>4.6533906666666658</v>
      </c>
      <c r="AA72" s="57">
        <v>6.1640573333333322</v>
      </c>
      <c r="AB72" s="57">
        <f>'Base-case'!L23-AB25</f>
        <v>9.1255239999999986</v>
      </c>
      <c r="AC72" s="57">
        <f>'Base-case'!M23-AC25</f>
        <v>5.0727733812949642</v>
      </c>
      <c r="AD72" s="57">
        <v>5.4644999999999984</v>
      </c>
      <c r="AE72" s="57">
        <f>'Base-case'!M23-AE25</f>
        <v>9.0642985611510785</v>
      </c>
      <c r="AF72" s="57">
        <f>'Base-case'!N23-AF25</f>
        <v>19.943553921568625</v>
      </c>
      <c r="AG72" s="57">
        <f>'Base-case'!N23-AG25</f>
        <v>19.943553921568625</v>
      </c>
      <c r="AH72" s="57">
        <f>'Base-case'!N23-AH25</f>
        <v>19.943553921568625</v>
      </c>
      <c r="AI72" s="57">
        <f>'Base-case'!O23-AI25</f>
        <v>0</v>
      </c>
      <c r="AJ72" s="57">
        <f>'Base-case'!O23-AJ25</f>
        <v>0</v>
      </c>
      <c r="AK72" s="57">
        <f>'Base-case'!O23-AK25</f>
        <v>0</v>
      </c>
      <c r="AL72" s="57">
        <f>'Base-case'!P23-AL25</f>
        <v>0</v>
      </c>
      <c r="AM72" s="57">
        <f>'Base-case'!P23-AM25</f>
        <v>0</v>
      </c>
      <c r="AN72" s="57">
        <f>'Base-case'!P23-AN25</f>
        <v>0</v>
      </c>
      <c r="AO72" s="57">
        <f>'Base-case'!Q23-AO25</f>
        <v>0</v>
      </c>
      <c r="AP72" s="57">
        <f>'Base-case'!Q23-AP25</f>
        <v>0</v>
      </c>
      <c r="AQ72" s="57">
        <f>'Base-case'!Q23-AQ25</f>
        <v>0</v>
      </c>
      <c r="AR72" s="57">
        <f>'Base-case'!R23-AR25</f>
        <v>0</v>
      </c>
      <c r="AS72" s="57">
        <f>'Base-case'!R23-AS25</f>
        <v>0</v>
      </c>
      <c r="AT72" s="57">
        <f>'Base-case'!R23-AT25</f>
        <v>0</v>
      </c>
      <c r="AU72" s="57">
        <f>'Base-case'!S23-AU25</f>
        <v>0</v>
      </c>
      <c r="AV72" s="57">
        <f>'Base-case'!S23-AV25</f>
        <v>0</v>
      </c>
      <c r="AW72" s="58">
        <f>'Base-case'!S23-AW25</f>
        <v>0</v>
      </c>
    </row>
    <row r="73" spans="1:49" ht="24" customHeight="1">
      <c r="A73" s="490"/>
      <c r="B73" s="496"/>
      <c r="C73" s="400"/>
      <c r="D73" s="15" t="s">
        <v>131</v>
      </c>
      <c r="E73" s="57">
        <f>E72*$E$4</f>
        <v>182.26</v>
      </c>
      <c r="F73" s="57">
        <f>F72*$E$4</f>
        <v>425.25479999999999</v>
      </c>
      <c r="G73" s="57">
        <f>G72*$E$4</f>
        <v>425.25479999999999</v>
      </c>
      <c r="H73" s="57">
        <f>H72*$H$4</f>
        <v>619.19999999999982</v>
      </c>
      <c r="I73" s="57">
        <f>I72*$H$4</f>
        <v>916.8</v>
      </c>
      <c r="J73" s="57">
        <f>J72*$H$4</f>
        <v>916.8</v>
      </c>
      <c r="K73" s="57">
        <f>K72*$K$4</f>
        <v>723.15199999999993</v>
      </c>
      <c r="L73" s="57">
        <f>L72*$K$4</f>
        <v>791.45199999999988</v>
      </c>
      <c r="M73" s="57">
        <f>M72*$K$4</f>
        <v>791.45199999999988</v>
      </c>
      <c r="N73" s="57">
        <f>N72*$N$4</f>
        <v>651.77600000000007</v>
      </c>
      <c r="O73" s="57">
        <f>O72*$N$4</f>
        <v>651.77600000000007</v>
      </c>
      <c r="P73" s="57">
        <f>P72*$N$4</f>
        <v>651.77600000000007</v>
      </c>
      <c r="Q73" s="57">
        <f>Q72*$Q$4</f>
        <v>2971.3320000000003</v>
      </c>
      <c r="R73" s="57">
        <f>R72*$Q$4</f>
        <v>3156.0320000000002</v>
      </c>
      <c r="S73" s="57">
        <f>S72*$Q$4</f>
        <v>3156.0320000000002</v>
      </c>
      <c r="T73" s="57">
        <f>T72*$T$4</f>
        <v>454.22399999999993</v>
      </c>
      <c r="U73" s="57">
        <f>U72*$T$4</f>
        <v>600.17599999999993</v>
      </c>
      <c r="V73" s="57">
        <f>V72*$T$4</f>
        <v>600.17599999999993</v>
      </c>
      <c r="W73" s="57">
        <f>W72*$W$4</f>
        <v>714.428</v>
      </c>
      <c r="X73" s="57">
        <f>X72*$W$4</f>
        <v>1096.124</v>
      </c>
      <c r="Y73" s="57">
        <f>Y72*$W$4</f>
        <v>1096.124</v>
      </c>
      <c r="Z73" s="57">
        <f>Z72*$Z$4</f>
        <v>13960.171999999997</v>
      </c>
      <c r="AA73" s="57">
        <v>18492.171999999995</v>
      </c>
      <c r="AB73" s="57">
        <f>AB72*$Z$4</f>
        <v>27376.571999999996</v>
      </c>
      <c r="AC73" s="57">
        <f>AC72*$AC$4</f>
        <v>2820.462</v>
      </c>
      <c r="AD73" s="57">
        <v>3038.2619999999993</v>
      </c>
      <c r="AE73" s="57">
        <f>AE72*$AC$4</f>
        <v>5039.75</v>
      </c>
      <c r="AF73" s="57">
        <f>AF72*$AF$4</f>
        <v>20342.424999999999</v>
      </c>
      <c r="AG73" s="57">
        <f>AG72*$AF$4</f>
        <v>20342.424999999999</v>
      </c>
      <c r="AH73" s="57">
        <f>AH72*$AF$4</f>
        <v>20342.424999999999</v>
      </c>
      <c r="AI73" s="57">
        <f>AI72*$AI$4</f>
        <v>0</v>
      </c>
      <c r="AJ73" s="57">
        <f>AJ72*$AI$4</f>
        <v>0</v>
      </c>
      <c r="AK73" s="57">
        <f>AK72*$AI$4</f>
        <v>0</v>
      </c>
      <c r="AL73" s="57">
        <f>AL72*$AL$4</f>
        <v>0</v>
      </c>
      <c r="AM73" s="57">
        <f>AM72*$AL$4</f>
        <v>0</v>
      </c>
      <c r="AN73" s="57">
        <f>AN72*$AL$4</f>
        <v>0</v>
      </c>
      <c r="AO73" s="57">
        <f>AO72*$AO$4</f>
        <v>0</v>
      </c>
      <c r="AP73" s="57">
        <f>AP72*$AO$4</f>
        <v>0</v>
      </c>
      <c r="AQ73" s="57">
        <f>AQ72*$AO$4</f>
        <v>0</v>
      </c>
      <c r="AR73" s="57">
        <f>AR72*$AR$4</f>
        <v>0</v>
      </c>
      <c r="AS73" s="57">
        <f>AS72*$AR$4</f>
        <v>0</v>
      </c>
      <c r="AT73" s="57">
        <f>AT72*$AR$4</f>
        <v>0</v>
      </c>
      <c r="AU73" s="57">
        <f>AU72*$AU$4</f>
        <v>0</v>
      </c>
      <c r="AV73" s="57">
        <f>AV72*$AU$4</f>
        <v>0</v>
      </c>
      <c r="AW73" s="58">
        <f>AW72*$AU$4</f>
        <v>0</v>
      </c>
    </row>
    <row r="74" spans="1:49" ht="24" customHeight="1" thickBot="1">
      <c r="A74" s="490"/>
      <c r="B74" s="496"/>
      <c r="C74" s="400"/>
      <c r="D74" s="15" t="s">
        <v>21</v>
      </c>
      <c r="E74" s="57">
        <f>IFERROR(100*E72/'Base-case'!E23,"")</f>
        <v>42.859010644912182</v>
      </c>
      <c r="F74" s="57">
        <f>IFERROR(100*F72/'Base-case'!E23,"")</f>
        <v>100</v>
      </c>
      <c r="G74" s="57">
        <f>IFERROR(100*G72/'Base-case'!E23,"")</f>
        <v>100</v>
      </c>
      <c r="H74" s="57">
        <f>IFERROR(100*H72/'Base-case'!F23,"")</f>
        <v>67.539267015706798</v>
      </c>
      <c r="I74" s="57">
        <f>IFERROR(100*I72/'Base-case'!F23,"")</f>
        <v>99.999999999999986</v>
      </c>
      <c r="J74" s="57">
        <f>IFERROR(100*J72/'Base-case'!F23,"")</f>
        <v>99.999999999999986</v>
      </c>
      <c r="K74" s="57">
        <f>IFERROR(100*K72/'Base-case'!G23,"")</f>
        <v>91.37029156537605</v>
      </c>
      <c r="L74" s="57">
        <f>IFERROR(100*L72/'Base-case'!G23,"")</f>
        <v>100</v>
      </c>
      <c r="M74" s="57">
        <f>IFERROR(100*M72/'Base-case'!G23,"")</f>
        <v>100</v>
      </c>
      <c r="N74" s="57">
        <f>IFERROR(100*N72/'Base-case'!H23,"")</f>
        <v>100</v>
      </c>
      <c r="O74" s="57">
        <f>IFERROR(100*O72/'Base-case'!H23,"")</f>
        <v>100</v>
      </c>
      <c r="P74" s="57">
        <f>IFERROR(100*P72/'Base-case'!H23,"")</f>
        <v>100</v>
      </c>
      <c r="Q74" s="57">
        <f>IFERROR(100*Q72/'Base-case'!I23,"")</f>
        <v>94.147714598584543</v>
      </c>
      <c r="R74" s="57">
        <f>IFERROR(100*R72/'Base-case'!I23,"")</f>
        <v>100</v>
      </c>
      <c r="S74" s="57">
        <f>IFERROR(100*S72/'Base-case'!I23,"")</f>
        <v>100</v>
      </c>
      <c r="T74" s="57">
        <f>IFERROR(100*T72/'Base-case'!J23,"")</f>
        <v>75.681800005331752</v>
      </c>
      <c r="U74" s="57">
        <f>IFERROR(100*U72/'Base-case'!J23,"")</f>
        <v>100</v>
      </c>
      <c r="V74" s="57">
        <f>IFERROR(100*V72/'Base-case'!J23,"")</f>
        <v>100</v>
      </c>
      <c r="W74" s="57">
        <f>IFERROR(100*W72/'Base-case'!K23,"")</f>
        <v>65.177662381263431</v>
      </c>
      <c r="X74" s="57">
        <f>IFERROR(100*X72/'Base-case'!K23,"")</f>
        <v>100.00000000000001</v>
      </c>
      <c r="Y74" s="57">
        <f>IFERROR(100*Y72/'Base-case'!K23,"")</f>
        <v>100.00000000000001</v>
      </c>
      <c r="Z74" s="57">
        <f>IFERROR(100*Z72/'Base-case'!L23,"")</f>
        <v>50.993133837209413</v>
      </c>
      <c r="AA74" s="57">
        <v>67.547434353724057</v>
      </c>
      <c r="AB74" s="57">
        <f>IFERROR(100*AB72/'Base-case'!L23,"")</f>
        <v>100</v>
      </c>
      <c r="AC74" s="57">
        <f>IFERROR(100*AC72/'Base-case'!M23,"")</f>
        <v>55.964323627164049</v>
      </c>
      <c r="AD74" s="57">
        <v>60.285966565801857</v>
      </c>
      <c r="AE74" s="57">
        <f>IFERROR(100*AE72/'Base-case'!M23,"")</f>
        <v>100</v>
      </c>
      <c r="AF74" s="57">
        <f>IFERROR(100*AF72/'Base-case'!N23,"")</f>
        <v>100</v>
      </c>
      <c r="AG74" s="57">
        <f>IFERROR(100*AG72/'Base-case'!N23,"")</f>
        <v>100</v>
      </c>
      <c r="AH74" s="57">
        <f>IFERROR(100*AH72/'Base-case'!N23,"")</f>
        <v>100</v>
      </c>
      <c r="AI74" s="57" t="str">
        <f>IFERROR(100*AI72/'Base-case'!O23,"")</f>
        <v/>
      </c>
      <c r="AJ74" s="57" t="str">
        <f>IFERROR(100*AJ72/'Base-case'!O23,"")</f>
        <v/>
      </c>
      <c r="AK74" s="57" t="str">
        <f>IFERROR(100*AK72/'Base-case'!O23,"")</f>
        <v/>
      </c>
      <c r="AL74" s="57" t="str">
        <f>IFERROR(100*AL72/'Base-case'!P23,"")</f>
        <v/>
      </c>
      <c r="AM74" s="57" t="str">
        <f>IFERROR(100*AM72/'Base-case'!P23,"")</f>
        <v/>
      </c>
      <c r="AN74" s="57" t="str">
        <f>IFERROR(100*AN72/'Base-case'!P23,"")</f>
        <v/>
      </c>
      <c r="AO74" s="57" t="str">
        <f>IFERROR(100*AO72/'Base-case'!Q23,"")</f>
        <v/>
      </c>
      <c r="AP74" s="57" t="str">
        <f>IFERROR(100*AP72/'Base-case'!Q23,"")</f>
        <v/>
      </c>
      <c r="AQ74" s="57" t="str">
        <f>IFERROR(100*AQ72/'Base-case'!Q23,"")</f>
        <v/>
      </c>
      <c r="AR74" s="57" t="str">
        <f>IFERROR(100*AR72/'Base-case'!R23,"")</f>
        <v/>
      </c>
      <c r="AS74" s="57" t="str">
        <f>IFERROR(100*AS72/'Base-case'!R23,"")</f>
        <v/>
      </c>
      <c r="AT74" s="57" t="str">
        <f>IFERROR(100*AT72/'Base-case'!R23,"")</f>
        <v/>
      </c>
      <c r="AU74" s="57" t="str">
        <f>IFERROR(100*AU72/'Base-case'!S23,"")</f>
        <v/>
      </c>
      <c r="AV74" s="57" t="str">
        <f>IFERROR(100*AV72/'Base-case'!S23,"")</f>
        <v/>
      </c>
      <c r="AW74" s="58" t="str">
        <f>IFERROR(100*AW72/'Base-case'!S23,"")</f>
        <v/>
      </c>
    </row>
    <row r="75" spans="1:49" ht="24" customHeight="1">
      <c r="A75" s="490"/>
      <c r="B75" s="496"/>
      <c r="C75" s="400" t="s">
        <v>162</v>
      </c>
      <c r="D75" s="48" t="s">
        <v>130</v>
      </c>
      <c r="E75" s="57">
        <f>'Base-case'!E25-E27</f>
        <v>20.178610169491527</v>
      </c>
      <c r="F75" s="57">
        <f>'Base-case'!E25-F27</f>
        <v>28.849118644067797</v>
      </c>
      <c r="G75" s="57">
        <f>'Base-case'!E25-G27</f>
        <v>28.849118644067797</v>
      </c>
      <c r="H75" s="57">
        <f>'Base-case'!F25-H27</f>
        <v>28.4104063848145</v>
      </c>
      <c r="I75" s="57">
        <f>'Base-case'!F25-I27</f>
        <v>37.51894219154444</v>
      </c>
      <c r="J75" s="57">
        <f>'Base-case'!F25-J27</f>
        <v>37.51894219154444</v>
      </c>
      <c r="K75" s="57">
        <f>'Base-case'!G25-K27</f>
        <v>25.562627400768246</v>
      </c>
      <c r="L75" s="57">
        <f>'Base-case'!G25-L27</f>
        <v>36.595982074263766</v>
      </c>
      <c r="M75" s="57">
        <f>'Base-case'!G25-M27</f>
        <v>36.595982074263766</v>
      </c>
      <c r="N75" s="57">
        <f>'Base-case'!H25-N27</f>
        <v>18.657361376673045</v>
      </c>
      <c r="O75" s="57">
        <f>'Base-case'!H25-O27</f>
        <v>31.486422562141495</v>
      </c>
      <c r="P75" s="57">
        <f>'Base-case'!H25-P27</f>
        <v>31.486422562141495</v>
      </c>
      <c r="Q75" s="57">
        <f>'Base-case'!I25-Q27</f>
        <v>16.822964624676445</v>
      </c>
      <c r="R75" s="57">
        <f>'Base-case'!I25-R27</f>
        <v>28.881333908541848</v>
      </c>
      <c r="S75" s="57">
        <f>'Base-case'!I25-S27</f>
        <v>28.881333908541848</v>
      </c>
      <c r="T75" s="57">
        <f>'Base-case'!J25-T27</f>
        <v>17.91538881987578</v>
      </c>
      <c r="U75" s="57">
        <f>'Base-case'!J25-U27</f>
        <v>38.095200000000006</v>
      </c>
      <c r="V75" s="57">
        <f>'Base-case'!J25-V27</f>
        <v>38.095200000000006</v>
      </c>
      <c r="W75" s="57">
        <f>'Base-case'!K25-W27</f>
        <v>13.995056675062974</v>
      </c>
      <c r="X75" s="57">
        <f>'Base-case'!K25-X27</f>
        <v>10.779914357682621</v>
      </c>
      <c r="Y75" s="57">
        <f>'Base-case'!K25-Y27</f>
        <v>29.011431989924436</v>
      </c>
      <c r="Z75" s="57">
        <f>'Base-case'!L25-Z27</f>
        <v>0</v>
      </c>
      <c r="AA75" s="57">
        <v>0</v>
      </c>
      <c r="AB75" s="57">
        <f>'Base-case'!L25-AB27</f>
        <v>0</v>
      </c>
      <c r="AC75" s="57">
        <f>'Base-case'!M25-AC27</f>
        <v>0</v>
      </c>
      <c r="AD75" s="57">
        <v>0</v>
      </c>
      <c r="AE75" s="57">
        <f>'Base-case'!M25-AE27</f>
        <v>0</v>
      </c>
      <c r="AF75" s="57">
        <f>'Base-case'!N25-AF27</f>
        <v>0</v>
      </c>
      <c r="AG75" s="57">
        <f>'Base-case'!N25-AG27</f>
        <v>0</v>
      </c>
      <c r="AH75" s="57">
        <f>'Base-case'!N25-AH27</f>
        <v>0</v>
      </c>
      <c r="AI75" s="57">
        <f>'Base-case'!O25-AI27</f>
        <v>0</v>
      </c>
      <c r="AJ75" s="57">
        <f>'Base-case'!O25-AJ27</f>
        <v>0</v>
      </c>
      <c r="AK75" s="57">
        <f>'Base-case'!O25-AK27</f>
        <v>0</v>
      </c>
      <c r="AL75" s="57">
        <f>'Base-case'!P25-AL27</f>
        <v>0</v>
      </c>
      <c r="AM75" s="57">
        <f>'Base-case'!P25-AM27</f>
        <v>0</v>
      </c>
      <c r="AN75" s="57">
        <f>'Base-case'!P25-AN27</f>
        <v>0</v>
      </c>
      <c r="AO75" s="57">
        <f>'Base-case'!Q25-AO27</f>
        <v>0</v>
      </c>
      <c r="AP75" s="57">
        <f>'Base-case'!Q25-AP27</f>
        <v>0</v>
      </c>
      <c r="AQ75" s="57">
        <f>'Base-case'!Q25-AQ27</f>
        <v>0</v>
      </c>
      <c r="AR75" s="57">
        <f>'Base-case'!R25-AR27</f>
        <v>0</v>
      </c>
      <c r="AS75" s="57">
        <f>'Base-case'!R25-AS27</f>
        <v>0</v>
      </c>
      <c r="AT75" s="57">
        <f>'Base-case'!R25-AT27</f>
        <v>0</v>
      </c>
      <c r="AU75" s="57">
        <f>'Base-case'!S25-AU27</f>
        <v>0</v>
      </c>
      <c r="AV75" s="57">
        <f>'Base-case'!S25-AV27</f>
        <v>0</v>
      </c>
      <c r="AW75" s="58">
        <f>'Base-case'!S25-AW27</f>
        <v>0</v>
      </c>
    </row>
    <row r="76" spans="1:49" ht="24" customHeight="1">
      <c r="A76" s="490"/>
      <c r="B76" s="496"/>
      <c r="C76" s="400"/>
      <c r="D76" s="15" t="s">
        <v>131</v>
      </c>
      <c r="E76" s="57">
        <f>E75*$E$4</f>
        <v>15476.994000000002</v>
      </c>
      <c r="F76" s="57">
        <f>F75*$E$4</f>
        <v>22127.274000000001</v>
      </c>
      <c r="G76" s="57">
        <f>G75*$E$4</f>
        <v>22127.274000000001</v>
      </c>
      <c r="H76" s="57">
        <f>H75*$H$4</f>
        <v>32927.661000000007</v>
      </c>
      <c r="I76" s="57">
        <f>I75*$H$4</f>
        <v>43484.454000000005</v>
      </c>
      <c r="J76" s="57">
        <f>J75*$H$4</f>
        <v>43484.454000000005</v>
      </c>
      <c r="K76" s="57">
        <f>K75*$K$4</f>
        <v>19964.412</v>
      </c>
      <c r="L76" s="57">
        <f>L75*$K$4</f>
        <v>28581.462</v>
      </c>
      <c r="M76" s="57">
        <f>M75*$K$4</f>
        <v>28581.462</v>
      </c>
      <c r="N76" s="57">
        <f>N75*$N$4</f>
        <v>19515.600000000006</v>
      </c>
      <c r="O76" s="57">
        <f>O75*$N$4</f>
        <v>32934.798000000003</v>
      </c>
      <c r="P76" s="57">
        <f>P75*$N$4</f>
        <v>32934.798000000003</v>
      </c>
      <c r="Q76" s="57">
        <f>Q75*$Q$4</f>
        <v>38995.631999999998</v>
      </c>
      <c r="R76" s="57">
        <f>R75*$Q$4</f>
        <v>66946.932000000001</v>
      </c>
      <c r="S76" s="57">
        <f>S75*$Q$4</f>
        <v>66946.932000000001</v>
      </c>
      <c r="T76" s="57">
        <f>T75*$T$4</f>
        <v>14421.888000000003</v>
      </c>
      <c r="U76" s="57">
        <f>U75*$T$4</f>
        <v>30666.636000000006</v>
      </c>
      <c r="V76" s="57">
        <f>V75*$T$4</f>
        <v>30666.636000000006</v>
      </c>
      <c r="W76" s="57">
        <f>W75*$W$4</f>
        <v>22224.15</v>
      </c>
      <c r="X76" s="57">
        <f>X75*$W$4</f>
        <v>17118.504000000001</v>
      </c>
      <c r="Y76" s="57">
        <f>Y75*$W$4</f>
        <v>46070.154000000002</v>
      </c>
      <c r="Z76" s="57">
        <f>Z75*$Z$4</f>
        <v>0</v>
      </c>
      <c r="AA76" s="57">
        <v>0</v>
      </c>
      <c r="AB76" s="57">
        <f>AB75*$Z$4</f>
        <v>0</v>
      </c>
      <c r="AC76" s="57">
        <f>AC75*$AC$4</f>
        <v>0</v>
      </c>
      <c r="AD76" s="57">
        <v>0</v>
      </c>
      <c r="AE76" s="57">
        <f>AE75*$AC$4</f>
        <v>0</v>
      </c>
      <c r="AF76" s="57">
        <f>AF75*$AF$4</f>
        <v>0</v>
      </c>
      <c r="AG76" s="57">
        <f>AG75*$AF$4</f>
        <v>0</v>
      </c>
      <c r="AH76" s="57">
        <f>AH75*$AF$4</f>
        <v>0</v>
      </c>
      <c r="AI76" s="57">
        <f>AI75*$AI$4</f>
        <v>0</v>
      </c>
      <c r="AJ76" s="57">
        <f>AJ75*$AI$4</f>
        <v>0</v>
      </c>
      <c r="AK76" s="57">
        <f>AK75*$AI$4</f>
        <v>0</v>
      </c>
      <c r="AL76" s="57">
        <f>AL75*$AL$4</f>
        <v>0</v>
      </c>
      <c r="AM76" s="57">
        <f>AM75*$AL$4</f>
        <v>0</v>
      </c>
      <c r="AN76" s="57">
        <f>AN75*$AL$4</f>
        <v>0</v>
      </c>
      <c r="AO76" s="57">
        <f>AO75*$AO$4</f>
        <v>0</v>
      </c>
      <c r="AP76" s="57">
        <f>AP75*$AO$4</f>
        <v>0</v>
      </c>
      <c r="AQ76" s="57">
        <f>AQ75*$AO$4</f>
        <v>0</v>
      </c>
      <c r="AR76" s="57">
        <f>AR75*$AR$4</f>
        <v>0</v>
      </c>
      <c r="AS76" s="57">
        <f>AS75*$AR$4</f>
        <v>0</v>
      </c>
      <c r="AT76" s="57">
        <f>AT75*$AR$4</f>
        <v>0</v>
      </c>
      <c r="AU76" s="57">
        <f>AU75*$AU$4</f>
        <v>0</v>
      </c>
      <c r="AV76" s="57">
        <f>AV75*$AU$4</f>
        <v>0</v>
      </c>
      <c r="AW76" s="58">
        <f>AW75*$AU$4</f>
        <v>0</v>
      </c>
    </row>
    <row r="77" spans="1:49" ht="24" customHeight="1">
      <c r="A77" s="490"/>
      <c r="B77" s="496"/>
      <c r="C77" s="400"/>
      <c r="D77" s="15" t="s">
        <v>21</v>
      </c>
      <c r="E77" s="57">
        <f>IFERROR(100*E75/'Base-case'!E25,"")</f>
        <v>69.945326297310743</v>
      </c>
      <c r="F77" s="57">
        <f>IFERROR(100*F75/'Base-case'!E25,"")</f>
        <v>100</v>
      </c>
      <c r="G77" s="57">
        <f>IFERROR(100*G75/'Base-case'!E25,"")</f>
        <v>100</v>
      </c>
      <c r="H77" s="57">
        <f>IFERROR(100*H75/'Base-case'!F25,"")</f>
        <v>75.722834188052587</v>
      </c>
      <c r="I77" s="57">
        <f>IFERROR(100*I75/'Base-case'!F25,"")</f>
        <v>100</v>
      </c>
      <c r="J77" s="57">
        <f>IFERROR(100*J75/'Base-case'!F25,"")</f>
        <v>100</v>
      </c>
      <c r="K77" s="57">
        <f>IFERROR(100*K75/'Base-case'!G25,"")</f>
        <v>69.850912455073157</v>
      </c>
      <c r="L77" s="57">
        <f>IFERROR(100*L75/'Base-case'!G25,"")</f>
        <v>100</v>
      </c>
      <c r="M77" s="57">
        <f>IFERROR(100*M75/'Base-case'!G25,"")</f>
        <v>100</v>
      </c>
      <c r="N77" s="57">
        <f>IFERROR(100*N75/'Base-case'!H25,"")</f>
        <v>59.255259437146094</v>
      </c>
      <c r="O77" s="57">
        <f>IFERROR(100*O75/'Base-case'!H25,"")</f>
        <v>100</v>
      </c>
      <c r="P77" s="57">
        <f>IFERROR(100*P75/'Base-case'!H25,"")</f>
        <v>100</v>
      </c>
      <c r="Q77" s="57">
        <f>IFERROR(100*Q75/'Base-case'!I25,"")</f>
        <v>58.248572167578935</v>
      </c>
      <c r="R77" s="57">
        <f>IFERROR(100*R75/'Base-case'!I25,"")</f>
        <v>100</v>
      </c>
      <c r="S77" s="57">
        <f>IFERROR(100*S75/'Base-case'!I25,"")</f>
        <v>100</v>
      </c>
      <c r="T77" s="57">
        <f>IFERROR(100*T75/'Base-case'!J25,"")</f>
        <v>47.027942680116595</v>
      </c>
      <c r="U77" s="57">
        <f>IFERROR(100*U75/'Base-case'!J25,"")</f>
        <v>100</v>
      </c>
      <c r="V77" s="57">
        <f>IFERROR(100*V75/'Base-case'!J25,"")</f>
        <v>100</v>
      </c>
      <c r="W77" s="57">
        <f>IFERROR(100*W75/'Base-case'!K25,"")</f>
        <v>48.239799675946387</v>
      </c>
      <c r="X77" s="57">
        <f>IFERROR(100*X75/'Base-case'!K25,"")</f>
        <v>37.157470756446791</v>
      </c>
      <c r="Y77" s="57">
        <f>IFERROR(100*Y75/'Base-case'!K25,"")</f>
        <v>100</v>
      </c>
      <c r="Z77" s="57" t="str">
        <f>IFERROR(100*Z75/'Base-case'!L25,"")</f>
        <v/>
      </c>
      <c r="AA77" s="57" t="s">
        <v>332</v>
      </c>
      <c r="AB77" s="57" t="str">
        <f>IFERROR(100*AB75/'Base-case'!L25,"")</f>
        <v/>
      </c>
      <c r="AC77" s="57" t="str">
        <f>IFERROR(100*AC75/'Base-case'!M25,"")</f>
        <v/>
      </c>
      <c r="AD77" s="57" t="s">
        <v>332</v>
      </c>
      <c r="AE77" s="57" t="str">
        <f>IFERROR(100*AE75/'Base-case'!M25,"")</f>
        <v/>
      </c>
      <c r="AF77" s="57" t="str">
        <f>IFERROR(100*AF75/'Base-case'!N25,"")</f>
        <v/>
      </c>
      <c r="AG77" s="57" t="str">
        <f>IFERROR(100*AG75/'Base-case'!N25,"")</f>
        <v/>
      </c>
      <c r="AH77" s="57" t="str">
        <f>IFERROR(100*AH75/'Base-case'!N25,"")</f>
        <v/>
      </c>
      <c r="AI77" s="57" t="str">
        <f>IFERROR(100*AI75/'Base-case'!O25,"")</f>
        <v/>
      </c>
      <c r="AJ77" s="57" t="str">
        <f>IFERROR(100*AJ75/'Base-case'!O25,"")</f>
        <v/>
      </c>
      <c r="AK77" s="57" t="str">
        <f>IFERROR(100*AK75/'Base-case'!O25,"")</f>
        <v/>
      </c>
      <c r="AL77" s="57" t="str">
        <f>IFERROR(100*AL75/'Base-case'!P25,"")</f>
        <v/>
      </c>
      <c r="AM77" s="57" t="str">
        <f>IFERROR(100*AM75/'Base-case'!P25,"")</f>
        <v/>
      </c>
      <c r="AN77" s="57" t="str">
        <f>IFERROR(100*AN75/'Base-case'!P25,"")</f>
        <v/>
      </c>
      <c r="AO77" s="57" t="str">
        <f>IFERROR(100*AO75/'Base-case'!Q25,"")</f>
        <v/>
      </c>
      <c r="AP77" s="57" t="str">
        <f>IFERROR(100*AP75/'Base-case'!Q25,"")</f>
        <v/>
      </c>
      <c r="AQ77" s="57" t="str">
        <f>IFERROR(100*AQ75/'Base-case'!Q25,"")</f>
        <v/>
      </c>
      <c r="AR77" s="57" t="str">
        <f>IFERROR(100*AR75/'Base-case'!R25,"")</f>
        <v/>
      </c>
      <c r="AS77" s="57" t="str">
        <f>IFERROR(100*AS75/'Base-case'!R25,"")</f>
        <v/>
      </c>
      <c r="AT77" s="57" t="str">
        <f>IFERROR(100*AT75/'Base-case'!R25,"")</f>
        <v/>
      </c>
      <c r="AU77" s="57" t="str">
        <f>IFERROR(100*AU75/'Base-case'!S25,"")</f>
        <v/>
      </c>
      <c r="AV77" s="57" t="str">
        <f>IFERROR(100*AV75/'Base-case'!S25,"")</f>
        <v/>
      </c>
      <c r="AW77" s="58" t="str">
        <f>IFERROR(100*AW75/'Base-case'!S25,"")</f>
        <v/>
      </c>
    </row>
    <row r="78" spans="1:49" ht="29.25" customHeight="1">
      <c r="A78" s="490"/>
      <c r="B78" s="496"/>
      <c r="C78" s="391" t="s">
        <v>164</v>
      </c>
      <c r="D78" s="16" t="s">
        <v>130</v>
      </c>
      <c r="E78" s="57">
        <f>'Base-case'!E27-E29</f>
        <v>0</v>
      </c>
      <c r="F78" s="57">
        <f>'Base-case'!E27-F29</f>
        <v>0</v>
      </c>
      <c r="G78" s="57">
        <f>'Base-case'!E27-G29</f>
        <v>0</v>
      </c>
      <c r="H78" s="57">
        <f>'Base-case'!F27-H29</f>
        <v>0</v>
      </c>
      <c r="I78" s="57">
        <f>'Base-case'!F27-I29</f>
        <v>0</v>
      </c>
      <c r="J78" s="57">
        <f>'Base-case'!F27-J29</f>
        <v>0</v>
      </c>
      <c r="K78" s="57">
        <f>'Base-case'!G27-K29</f>
        <v>0</v>
      </c>
      <c r="L78" s="57">
        <f>'Base-case'!G27-L29</f>
        <v>0</v>
      </c>
      <c r="M78" s="57">
        <f>'Base-case'!G27-M29</f>
        <v>0</v>
      </c>
      <c r="N78" s="57">
        <f>'Base-case'!H27-N29</f>
        <v>0</v>
      </c>
      <c r="O78" s="57">
        <f>'Base-case'!H27-O29</f>
        <v>0</v>
      </c>
      <c r="P78" s="57">
        <f>'Base-case'!H27-P29</f>
        <v>0</v>
      </c>
      <c r="Q78" s="57">
        <f>'Base-case'!I27-Q29</f>
        <v>0</v>
      </c>
      <c r="R78" s="57">
        <f>'Base-case'!I27-R29</f>
        <v>0</v>
      </c>
      <c r="S78" s="57">
        <f>'Base-case'!I27-S29</f>
        <v>0</v>
      </c>
      <c r="T78" s="57">
        <f>'Base-case'!J27-T29</f>
        <v>0</v>
      </c>
      <c r="U78" s="57">
        <f>'Base-case'!J27-U29</f>
        <v>0</v>
      </c>
      <c r="V78" s="57">
        <f>'Base-case'!J27-V29</f>
        <v>0</v>
      </c>
      <c r="W78" s="57">
        <f>'Base-case'!K27-W29</f>
        <v>0</v>
      </c>
      <c r="X78" s="57">
        <f>'Base-case'!K27-X29</f>
        <v>0</v>
      </c>
      <c r="Y78" s="57">
        <f>'Base-case'!K27-Y29</f>
        <v>0</v>
      </c>
      <c r="Z78" s="57">
        <f>'Base-case'!L27-Z29</f>
        <v>0</v>
      </c>
      <c r="AA78" s="57">
        <v>0</v>
      </c>
      <c r="AB78" s="57">
        <f>'Base-case'!L27-AB29</f>
        <v>0</v>
      </c>
      <c r="AC78" s="57">
        <f>'Base-case'!M27-AC29</f>
        <v>0</v>
      </c>
      <c r="AD78" s="57">
        <v>0</v>
      </c>
      <c r="AE78" s="57">
        <f>'Base-case'!M27-AE29</f>
        <v>0</v>
      </c>
      <c r="AF78" s="57">
        <f>'Base-case'!N27-AF29</f>
        <v>0</v>
      </c>
      <c r="AG78" s="57">
        <f>'Base-case'!N27-AG29</f>
        <v>0</v>
      </c>
      <c r="AH78" s="57">
        <f>'Base-case'!N27-AH29</f>
        <v>0</v>
      </c>
      <c r="AI78" s="57">
        <f>'Base-case'!O27-AI29</f>
        <v>0</v>
      </c>
      <c r="AJ78" s="57">
        <f>'Base-case'!O27-AJ29</f>
        <v>0</v>
      </c>
      <c r="AK78" s="57">
        <f>'Base-case'!O27-AK29</f>
        <v>0</v>
      </c>
      <c r="AL78" s="57">
        <f>'Base-case'!P27-AL29</f>
        <v>0</v>
      </c>
      <c r="AM78" s="57">
        <f>'Base-case'!P27-AM29</f>
        <v>0</v>
      </c>
      <c r="AN78" s="57">
        <f>'Base-case'!P27-AN29</f>
        <v>0</v>
      </c>
      <c r="AO78" s="57">
        <f>'Base-case'!Q27-AO29</f>
        <v>0</v>
      </c>
      <c r="AP78" s="57">
        <f>'Base-case'!Q27-AP29</f>
        <v>0</v>
      </c>
      <c r="AQ78" s="57">
        <f>'Base-case'!Q27-AQ29</f>
        <v>0</v>
      </c>
      <c r="AR78" s="57">
        <f>'Base-case'!R27-AR29</f>
        <v>0</v>
      </c>
      <c r="AS78" s="57">
        <f>'Base-case'!R27-AS29</f>
        <v>0</v>
      </c>
      <c r="AT78" s="57">
        <f>'Base-case'!R27-AT29</f>
        <v>0</v>
      </c>
      <c r="AU78" s="57">
        <f>'Base-case'!S27-AU29</f>
        <v>0</v>
      </c>
      <c r="AV78" s="57">
        <f>'Base-case'!S27-AV29</f>
        <v>0</v>
      </c>
      <c r="AW78" s="58">
        <f>'Base-case'!S27-AW29</f>
        <v>0</v>
      </c>
    </row>
    <row r="79" spans="1:49" ht="29.25" customHeight="1">
      <c r="A79" s="490"/>
      <c r="B79" s="496"/>
      <c r="C79" s="391"/>
      <c r="D79" s="16" t="s">
        <v>131</v>
      </c>
      <c r="E79" s="57">
        <f>E78*$E$4</f>
        <v>0</v>
      </c>
      <c r="F79" s="57">
        <f>F78*$E$4</f>
        <v>0</v>
      </c>
      <c r="G79" s="57">
        <f>G78*$E$4</f>
        <v>0</v>
      </c>
      <c r="H79" s="57">
        <f>H78*$H$4</f>
        <v>0</v>
      </c>
      <c r="I79" s="57">
        <f>I78*$H$4</f>
        <v>0</v>
      </c>
      <c r="J79" s="57">
        <f>J78*$H$4</f>
        <v>0</v>
      </c>
      <c r="K79" s="57">
        <f>K78*$K$4</f>
        <v>0</v>
      </c>
      <c r="L79" s="57">
        <f>L78*$K$4</f>
        <v>0</v>
      </c>
      <c r="M79" s="57">
        <f>M78*$K$4</f>
        <v>0</v>
      </c>
      <c r="N79" s="57">
        <f>N78*$N$4</f>
        <v>0</v>
      </c>
      <c r="O79" s="57">
        <f>O78*$N$4</f>
        <v>0</v>
      </c>
      <c r="P79" s="57">
        <f>P78*$N$4</f>
        <v>0</v>
      </c>
      <c r="Q79" s="57">
        <f>Q78*$Q$4</f>
        <v>0</v>
      </c>
      <c r="R79" s="57">
        <f>R78*$Q$4</f>
        <v>0</v>
      </c>
      <c r="S79" s="57">
        <f>S78*$Q$4</f>
        <v>0</v>
      </c>
      <c r="T79" s="57">
        <f>T78*$T$4</f>
        <v>0</v>
      </c>
      <c r="U79" s="57">
        <f>U78*$T$4</f>
        <v>0</v>
      </c>
      <c r="V79" s="57">
        <f>V78*$T$4</f>
        <v>0</v>
      </c>
      <c r="W79" s="57">
        <f>W78*$W$4</f>
        <v>0</v>
      </c>
      <c r="X79" s="57">
        <f>X78*$W$4</f>
        <v>0</v>
      </c>
      <c r="Y79" s="57">
        <f>Y78*$W$4</f>
        <v>0</v>
      </c>
      <c r="Z79" s="57">
        <f>Z78*$Z$4</f>
        <v>0</v>
      </c>
      <c r="AA79" s="57">
        <v>0</v>
      </c>
      <c r="AB79" s="57">
        <f>AB78*$Z$4</f>
        <v>0</v>
      </c>
      <c r="AC79" s="57">
        <f>AC78*$AC$4</f>
        <v>0</v>
      </c>
      <c r="AD79" s="57">
        <v>0</v>
      </c>
      <c r="AE79" s="57">
        <f>AE78*$AC$4</f>
        <v>0</v>
      </c>
      <c r="AF79" s="57">
        <f>AF78*$AF$4</f>
        <v>0</v>
      </c>
      <c r="AG79" s="57">
        <f>AG78*$AF$4</f>
        <v>0</v>
      </c>
      <c r="AH79" s="57">
        <f>AH78*$AF$4</f>
        <v>0</v>
      </c>
      <c r="AI79" s="57">
        <f>AI78*$AI$4</f>
        <v>0</v>
      </c>
      <c r="AJ79" s="57">
        <f>AJ78*$AI$4</f>
        <v>0</v>
      </c>
      <c r="AK79" s="57">
        <f>AK78*$AI$4</f>
        <v>0</v>
      </c>
      <c r="AL79" s="57">
        <f>AL78*$AL$4</f>
        <v>0</v>
      </c>
      <c r="AM79" s="57">
        <f>AM78*$AL$4</f>
        <v>0</v>
      </c>
      <c r="AN79" s="57">
        <f>AN78*$AL$4</f>
        <v>0</v>
      </c>
      <c r="AO79" s="57">
        <f>AO78*$AO$4</f>
        <v>0</v>
      </c>
      <c r="AP79" s="57">
        <f>AP78*$AO$4</f>
        <v>0</v>
      </c>
      <c r="AQ79" s="57">
        <f>AQ78*$AO$4</f>
        <v>0</v>
      </c>
      <c r="AR79" s="57">
        <f>AR78*$AR$4</f>
        <v>0</v>
      </c>
      <c r="AS79" s="57">
        <f>AS78*$AR$4</f>
        <v>0</v>
      </c>
      <c r="AT79" s="57">
        <f>AT78*$AR$4</f>
        <v>0</v>
      </c>
      <c r="AU79" s="57">
        <f>AU78*$AU$4</f>
        <v>0</v>
      </c>
      <c r="AV79" s="57">
        <f>AV78*$AU$4</f>
        <v>0</v>
      </c>
      <c r="AW79" s="58">
        <f>AW78*$AU$4</f>
        <v>0</v>
      </c>
    </row>
    <row r="80" spans="1:49" ht="29.25" customHeight="1">
      <c r="A80" s="490"/>
      <c r="B80" s="496"/>
      <c r="C80" s="391"/>
      <c r="D80" s="16" t="s">
        <v>21</v>
      </c>
      <c r="E80" s="57" t="str">
        <f>IFERROR(100*E78/'Base-case'!E27,"")</f>
        <v/>
      </c>
      <c r="F80" s="57" t="str">
        <f>IFERROR(100*F78/'Base-case'!E27,"")</f>
        <v/>
      </c>
      <c r="G80" s="57" t="str">
        <f>IFERROR(100*G78/'Base-case'!E27,"")</f>
        <v/>
      </c>
      <c r="H80" s="57" t="str">
        <f>IFERROR(100*H78/'Base-case'!F27,"")</f>
        <v/>
      </c>
      <c r="I80" s="57" t="str">
        <f>IFERROR(100*I78/'Base-case'!F27,"")</f>
        <v/>
      </c>
      <c r="J80" s="57" t="str">
        <f>IFERROR(100*J78/'Base-case'!F27,"")</f>
        <v/>
      </c>
      <c r="K80" s="57" t="str">
        <f>IFERROR(100*K78/'Base-case'!G27,"")</f>
        <v/>
      </c>
      <c r="L80" s="57" t="str">
        <f>IFERROR(100*L78/'Base-case'!G27,"")</f>
        <v/>
      </c>
      <c r="M80" s="57" t="str">
        <f>IFERROR(100*M78/'Base-case'!G27,"")</f>
        <v/>
      </c>
      <c r="N80" s="57" t="str">
        <f>IFERROR(100*N78/'Base-case'!H27,"")</f>
        <v/>
      </c>
      <c r="O80" s="57" t="str">
        <f>IFERROR(100*O78/'Base-case'!H27,"")</f>
        <v/>
      </c>
      <c r="P80" s="57" t="str">
        <f>IFERROR(100*P78/'Base-case'!H27,"")</f>
        <v/>
      </c>
      <c r="Q80" s="57" t="str">
        <f>IFERROR(100*Q78/'Base-case'!I27,"")</f>
        <v/>
      </c>
      <c r="R80" s="57" t="str">
        <f>IFERROR(100*R78/'Base-case'!I27,"")</f>
        <v/>
      </c>
      <c r="S80" s="57" t="str">
        <f>IFERROR(100*S78/'Base-case'!I27,"")</f>
        <v/>
      </c>
      <c r="T80" s="57" t="str">
        <f>IFERROR(100*T78/'Base-case'!J27,"")</f>
        <v/>
      </c>
      <c r="U80" s="57" t="str">
        <f>IFERROR(100*U78/'Base-case'!J27,"")</f>
        <v/>
      </c>
      <c r="V80" s="57" t="str">
        <f>IFERROR(100*V78/'Base-case'!J27,"")</f>
        <v/>
      </c>
      <c r="W80" s="57" t="str">
        <f>IFERROR(100*W78/'Base-case'!K27,"")</f>
        <v/>
      </c>
      <c r="X80" s="57" t="str">
        <f>IFERROR(100*X78/'Base-case'!K27,"")</f>
        <v/>
      </c>
      <c r="Y80" s="57" t="str">
        <f>IFERROR(100*Y78/'Base-case'!K27,"")</f>
        <v/>
      </c>
      <c r="Z80" s="57" t="str">
        <f>IFERROR(100*Z78/'Base-case'!L27,"")</f>
        <v/>
      </c>
      <c r="AA80" s="57" t="s">
        <v>332</v>
      </c>
      <c r="AB80" s="57" t="str">
        <f>IFERROR(100*AB78/'Base-case'!L27,"")</f>
        <v/>
      </c>
      <c r="AC80" s="57" t="str">
        <f>IFERROR(100*AC78/'Base-case'!M27,"")</f>
        <v/>
      </c>
      <c r="AD80" s="57" t="s">
        <v>332</v>
      </c>
      <c r="AE80" s="57" t="str">
        <f>IFERROR(100*AE78/'Base-case'!M27,"")</f>
        <v/>
      </c>
      <c r="AF80" s="57" t="str">
        <f>IFERROR(100*AF78/'Base-case'!N27,"")</f>
        <v/>
      </c>
      <c r="AG80" s="57" t="str">
        <f>IFERROR(100*AG78/'Base-case'!N27,"")</f>
        <v/>
      </c>
      <c r="AH80" s="57" t="str">
        <f>IFERROR(100*AH78/'Base-case'!N27,"")</f>
        <v/>
      </c>
      <c r="AI80" s="57" t="str">
        <f>IFERROR(100*AI78/'Base-case'!O27,"")</f>
        <v/>
      </c>
      <c r="AJ80" s="57" t="str">
        <f>IFERROR(100*AJ78/'Base-case'!O27,"")</f>
        <v/>
      </c>
      <c r="AK80" s="57" t="str">
        <f>IFERROR(100*AK78/'Base-case'!O27,"")</f>
        <v/>
      </c>
      <c r="AL80" s="57" t="str">
        <f>IFERROR(100*AL78/'Base-case'!P27,"")</f>
        <v/>
      </c>
      <c r="AM80" s="57" t="str">
        <f>IFERROR(100*AM78/'Base-case'!P27,"")</f>
        <v/>
      </c>
      <c r="AN80" s="57" t="str">
        <f>IFERROR(100*AN78/'Base-case'!P27,"")</f>
        <v/>
      </c>
      <c r="AO80" s="57" t="str">
        <f>IFERROR(100*AO78/'Base-case'!Q27,"")</f>
        <v/>
      </c>
      <c r="AP80" s="57" t="str">
        <f>IFERROR(100*AP78/'Base-case'!Q27,"")</f>
        <v/>
      </c>
      <c r="AQ80" s="57" t="str">
        <f>IFERROR(100*AQ78/'Base-case'!Q27,"")</f>
        <v/>
      </c>
      <c r="AR80" s="57" t="str">
        <f>IFERROR(100*AR78/'Base-case'!R27,"")</f>
        <v/>
      </c>
      <c r="AS80" s="57" t="str">
        <f>IFERROR(100*AS78/'Base-case'!R27,"")</f>
        <v/>
      </c>
      <c r="AT80" s="57" t="str">
        <f>IFERROR(100*AT78/'Base-case'!R27,"")</f>
        <v/>
      </c>
      <c r="AU80" s="57" t="str">
        <f>IFERROR(100*AU78/'Base-case'!S27,"")</f>
        <v/>
      </c>
      <c r="AV80" s="57" t="str">
        <f>IFERROR(100*AV78/'Base-case'!S27,"")</f>
        <v/>
      </c>
      <c r="AW80" s="58" t="str">
        <f>IFERROR(100*AW78/'Base-case'!S27,"")</f>
        <v/>
      </c>
    </row>
    <row r="81" spans="1:49" ht="60.75" customHeight="1">
      <c r="A81" s="490"/>
      <c r="B81" s="496"/>
      <c r="C81" s="391" t="s">
        <v>60</v>
      </c>
      <c r="D81" s="396"/>
      <c r="E81" s="57">
        <f>-('Base-case'!E29-E31)</f>
        <v>0</v>
      </c>
      <c r="F81" s="57">
        <f>-('Base-case'!E29-F31)</f>
        <v>0</v>
      </c>
      <c r="G81" s="57">
        <f>-('Base-case'!E29-G31)</f>
        <v>0</v>
      </c>
      <c r="H81" s="57">
        <f>-('Base-case'!F29-H31)</f>
        <v>0</v>
      </c>
      <c r="I81" s="57">
        <f>-('Base-case'!F29-I31)</f>
        <v>0</v>
      </c>
      <c r="J81" s="57">
        <f>-('Base-case'!F29-J31)</f>
        <v>0</v>
      </c>
      <c r="K81" s="57">
        <f>-('Base-case'!G29-K31)</f>
        <v>0</v>
      </c>
      <c r="L81" s="57">
        <f>-('Base-case'!G29-L31)</f>
        <v>0</v>
      </c>
      <c r="M81" s="57">
        <f>-('Base-case'!G29-M31)</f>
        <v>0</v>
      </c>
      <c r="N81" s="57">
        <f>-('Base-case'!H29-N31)</f>
        <v>0</v>
      </c>
      <c r="O81" s="57">
        <f>-('Base-case'!H29-O31)</f>
        <v>0</v>
      </c>
      <c r="P81" s="57">
        <f>-('Base-case'!H29-P31)</f>
        <v>0</v>
      </c>
      <c r="Q81" s="57">
        <f>-('Base-case'!I29-Q31)</f>
        <v>0</v>
      </c>
      <c r="R81" s="57">
        <f>-('Base-case'!I29-R31)</f>
        <v>0</v>
      </c>
      <c r="S81" s="57">
        <f>-('Base-case'!I29-S31)</f>
        <v>0</v>
      </c>
      <c r="T81" s="57">
        <f>-('Base-case'!J29-T31)</f>
        <v>0</v>
      </c>
      <c r="U81" s="57">
        <f>-('Base-case'!J29-U31)</f>
        <v>0</v>
      </c>
      <c r="V81" s="57">
        <f>-('Base-case'!J29-V31)</f>
        <v>0</v>
      </c>
      <c r="W81" s="57">
        <f>-('Base-case'!K29-W31)</f>
        <v>0</v>
      </c>
      <c r="X81" s="57">
        <f>-('Base-case'!K29-X31)</f>
        <v>0</v>
      </c>
      <c r="Y81" s="57">
        <f>-('Base-case'!K29-Y31)</f>
        <v>0</v>
      </c>
      <c r="Z81" s="57">
        <f>-('Base-case'!L29-Z31)</f>
        <v>0</v>
      </c>
      <c r="AA81" s="57">
        <v>0</v>
      </c>
      <c r="AB81" s="57">
        <f>-('Base-case'!L29-AB31)</f>
        <v>0</v>
      </c>
      <c r="AC81" s="57">
        <f>-('Base-case'!M29-AC31)</f>
        <v>0</v>
      </c>
      <c r="AD81" s="57">
        <v>0</v>
      </c>
      <c r="AE81" s="57">
        <f>-('Base-case'!M29-AE31)</f>
        <v>0</v>
      </c>
      <c r="AF81" s="57">
        <f>-('Base-case'!N29-AF31)</f>
        <v>0</v>
      </c>
      <c r="AG81" s="57">
        <f>-('Base-case'!N29-AG31)</f>
        <v>0</v>
      </c>
      <c r="AH81" s="57">
        <f>-('Base-case'!N29-AH31)</f>
        <v>0</v>
      </c>
      <c r="AI81" s="57">
        <f>-('Base-case'!O29-AI31)</f>
        <v>0</v>
      </c>
      <c r="AJ81" s="57">
        <f>-('Base-case'!O29-AJ31)</f>
        <v>0</v>
      </c>
      <c r="AK81" s="57">
        <f>-('Base-case'!O29-AK31)</f>
        <v>0</v>
      </c>
      <c r="AL81" s="57">
        <f>-('Base-case'!P29-AL31)</f>
        <v>0</v>
      </c>
      <c r="AM81" s="57">
        <f>-('Base-case'!P29-AM31)</f>
        <v>0</v>
      </c>
      <c r="AN81" s="57">
        <f>-('Base-case'!P29-AN31)</f>
        <v>0</v>
      </c>
      <c r="AO81" s="57">
        <f>-('Base-case'!Q29-AO31)</f>
        <v>0</v>
      </c>
      <c r="AP81" s="57">
        <f>-('Base-case'!Q29-AP31)</f>
        <v>0</v>
      </c>
      <c r="AQ81" s="57">
        <f>-('Base-case'!Q29-AQ31)</f>
        <v>0</v>
      </c>
      <c r="AR81" s="57">
        <f>-('Base-case'!R29-AR31)</f>
        <v>0</v>
      </c>
      <c r="AS81" s="57">
        <f>-('Base-case'!R29-AS31)</f>
        <v>0</v>
      </c>
      <c r="AT81" s="57">
        <f>-('Base-case'!R29-AT31)</f>
        <v>0</v>
      </c>
      <c r="AU81" s="57">
        <f>-('Base-case'!S29-AU31)</f>
        <v>0</v>
      </c>
      <c r="AV81" s="57">
        <f>-('Base-case'!S29-AV31)</f>
        <v>0</v>
      </c>
      <c r="AW81" s="58">
        <f>-('Base-case'!S29-AW31)</f>
        <v>0</v>
      </c>
    </row>
    <row r="82" spans="1:49" ht="49.5" customHeight="1">
      <c r="A82" s="490"/>
      <c r="B82" s="496"/>
      <c r="C82" s="391" t="s">
        <v>59</v>
      </c>
      <c r="D82" s="89" t="s">
        <v>22</v>
      </c>
      <c r="E82" s="57">
        <f>ABS('Base-case'!E30)-ABS(E32)</f>
        <v>0</v>
      </c>
      <c r="F82" s="57">
        <f>ABS('Base-case'!E30)-ABS(F32)</f>
        <v>0</v>
      </c>
      <c r="G82" s="57">
        <f>ABS('Base-case'!E30)-ABS(G32)</f>
        <v>0</v>
      </c>
      <c r="H82" s="57">
        <f>ABS('Base-case'!F30)-ABS(H32)</f>
        <v>0</v>
      </c>
      <c r="I82" s="57">
        <f>ABS('Base-case'!F30)-ABS(I32)</f>
        <v>0</v>
      </c>
      <c r="J82" s="57">
        <f>ABS('Base-case'!F30)-ABS(J32)</f>
        <v>0</v>
      </c>
      <c r="K82" s="57">
        <f>ABS('Base-case'!G30)-ABS(K32)</f>
        <v>0</v>
      </c>
      <c r="L82" s="57">
        <f>ABS('Base-case'!G30)-ABS(L32)</f>
        <v>0</v>
      </c>
      <c r="M82" s="57">
        <f>ABS('Base-case'!G30)-ABS(M32)</f>
        <v>0</v>
      </c>
      <c r="N82" s="57">
        <f>ABS('Base-case'!H30)-ABS(N32)</f>
        <v>0</v>
      </c>
      <c r="O82" s="57">
        <f>ABS('Base-case'!H30)-ABS(O32)</f>
        <v>0</v>
      </c>
      <c r="P82" s="57">
        <f>ABS('Base-case'!H30)-ABS(P32)</f>
        <v>0</v>
      </c>
      <c r="Q82" s="57">
        <f>ABS('Base-case'!I30)-ABS(Q32)</f>
        <v>0</v>
      </c>
      <c r="R82" s="57">
        <f>ABS('Base-case'!I30)-ABS(R32)</f>
        <v>0</v>
      </c>
      <c r="S82" s="57">
        <f>ABS('Base-case'!I30)-ABS(S32)</f>
        <v>0</v>
      </c>
      <c r="T82" s="57">
        <f>ABS('Base-case'!J30)-ABS(T32)</f>
        <v>0</v>
      </c>
      <c r="U82" s="57">
        <f>ABS('Base-case'!J30)-ABS(U32)</f>
        <v>0</v>
      </c>
      <c r="V82" s="57">
        <f>ABS('Base-case'!J30)-ABS(V32)</f>
        <v>0</v>
      </c>
      <c r="W82" s="57">
        <f>ABS('Base-case'!K30)-ABS(W32)</f>
        <v>0</v>
      </c>
      <c r="X82" s="57">
        <f>ABS('Base-case'!K30)-ABS(X32)</f>
        <v>0</v>
      </c>
      <c r="Y82" s="57">
        <f>ABS('Base-case'!K30)-ABS(Y32)</f>
        <v>0</v>
      </c>
      <c r="Z82" s="57">
        <f>ABS('Base-case'!L30)-ABS(Z32)</f>
        <v>0</v>
      </c>
      <c r="AA82" s="57">
        <v>0</v>
      </c>
      <c r="AB82" s="57">
        <f>ABS('Base-case'!L30)-ABS(AB32)</f>
        <v>0</v>
      </c>
      <c r="AC82" s="57">
        <f>ABS('Base-case'!M30)-ABS(AC32)</f>
        <v>0</v>
      </c>
      <c r="AD82" s="57">
        <v>0</v>
      </c>
      <c r="AE82" s="57">
        <f>ABS('Base-case'!M30)-ABS(AE32)</f>
        <v>0</v>
      </c>
      <c r="AF82" s="57">
        <f>ABS('Base-case'!N30)-ABS(AF32)</f>
        <v>0</v>
      </c>
      <c r="AG82" s="57">
        <f>ABS('Base-case'!N30)-ABS(AG32)</f>
        <v>0</v>
      </c>
      <c r="AH82" s="57">
        <f>ABS('Base-case'!N30)-ABS(AH32)</f>
        <v>0</v>
      </c>
      <c r="AI82" s="57">
        <f>ABS('Base-case'!O30)-ABS(AI32)</f>
        <v>0</v>
      </c>
      <c r="AJ82" s="57">
        <f>ABS('Base-case'!O30)-ABS(AJ32)</f>
        <v>0</v>
      </c>
      <c r="AK82" s="57">
        <f>ABS('Base-case'!O30)-ABS(AK32)</f>
        <v>0</v>
      </c>
      <c r="AL82" s="57">
        <f>ABS('Base-case'!P30)-ABS(AL32)</f>
        <v>0</v>
      </c>
      <c r="AM82" s="57">
        <f>ABS('Base-case'!P30)-ABS(AM32)</f>
        <v>0</v>
      </c>
      <c r="AN82" s="57">
        <f>ABS('Base-case'!P30)-ABS(AN32)</f>
        <v>0</v>
      </c>
      <c r="AO82" s="57">
        <f>ABS('Base-case'!Q30)-ABS(AO32)</f>
        <v>0</v>
      </c>
      <c r="AP82" s="57">
        <f>ABS('Base-case'!Q30)-ABS(AP32)</f>
        <v>0</v>
      </c>
      <c r="AQ82" s="57">
        <f>ABS('Base-case'!Q30)-ABS(AQ32)</f>
        <v>0</v>
      </c>
      <c r="AR82" s="57">
        <f>ABS('Base-case'!R30)-ABS(AR32)</f>
        <v>0</v>
      </c>
      <c r="AS82" s="57">
        <f>ABS('Base-case'!R30)-ABS(AS32)</f>
        <v>0</v>
      </c>
      <c r="AT82" s="57">
        <f>ABS('Base-case'!R30)-ABS(AT32)</f>
        <v>0</v>
      </c>
      <c r="AU82" s="57">
        <f>ABS('Base-case'!S30)-ABS(AU32)</f>
        <v>0</v>
      </c>
      <c r="AV82" s="57">
        <f>ABS('Base-case'!S30)-ABS(AV32)</f>
        <v>0</v>
      </c>
      <c r="AW82" s="58">
        <f>ABS('Base-case'!S30)-ABS(AW32)</f>
        <v>0</v>
      </c>
    </row>
    <row r="83" spans="1:49" ht="49.5" customHeight="1">
      <c r="A83" s="490"/>
      <c r="B83" s="496"/>
      <c r="C83" s="391"/>
      <c r="D83" s="89" t="s">
        <v>21</v>
      </c>
      <c r="E83" s="57" t="str">
        <f>IFERROR(100*E82/ABS('Base-case'!E30),"")</f>
        <v/>
      </c>
      <c r="F83" s="57" t="str">
        <f>IFERROR(100*F82/ABS('Base-case'!E30),"")</f>
        <v/>
      </c>
      <c r="G83" s="57" t="str">
        <f>IFERROR(100*G82/ABS('Base-case'!E30),"")</f>
        <v/>
      </c>
      <c r="H83" s="57" t="str">
        <f>IFERROR(100*H82/ABS('Base-case'!F30),"")</f>
        <v/>
      </c>
      <c r="I83" s="57" t="str">
        <f>IFERROR(100*I82/ABS('Base-case'!F30),"")</f>
        <v/>
      </c>
      <c r="J83" s="57" t="str">
        <f>IFERROR(100*J82/ABS('Base-case'!F30),"")</f>
        <v/>
      </c>
      <c r="K83" s="57" t="str">
        <f>IFERROR(100*K82/ABS('Base-case'!G30),"")</f>
        <v/>
      </c>
      <c r="L83" s="57" t="str">
        <f>IFERROR(100*L82/ABS('Base-case'!G30),"")</f>
        <v/>
      </c>
      <c r="M83" s="57" t="str">
        <f>IFERROR(100*M82/ABS('Base-case'!G30),"")</f>
        <v/>
      </c>
      <c r="N83" s="57" t="str">
        <f>IFERROR(100*N82/ABS('Base-case'!H30),"")</f>
        <v/>
      </c>
      <c r="O83" s="57" t="str">
        <f>IFERROR(100*O82/ABS('Base-case'!H30),"")</f>
        <v/>
      </c>
      <c r="P83" s="57" t="str">
        <f>IFERROR(100*P82/ABS('Base-case'!H30),"")</f>
        <v/>
      </c>
      <c r="Q83" s="57" t="str">
        <f>IFERROR(100*Q82/ABS('Base-case'!I30),"")</f>
        <v/>
      </c>
      <c r="R83" s="57" t="str">
        <f>IFERROR(100*R82/ABS('Base-case'!I30),"")</f>
        <v/>
      </c>
      <c r="S83" s="57" t="str">
        <f>IFERROR(100*S82/ABS('Base-case'!I30),"")</f>
        <v/>
      </c>
      <c r="T83" s="57" t="str">
        <f>IFERROR(100*T82/ABS('Base-case'!J30),"")</f>
        <v/>
      </c>
      <c r="U83" s="57" t="str">
        <f>IFERROR(100*U82/ABS('Base-case'!J30),"")</f>
        <v/>
      </c>
      <c r="V83" s="57" t="str">
        <f>IFERROR(100*V82/ABS('Base-case'!J30),"")</f>
        <v/>
      </c>
      <c r="W83" s="57" t="str">
        <f>IFERROR(100*W82/ABS('Base-case'!K30),"")</f>
        <v/>
      </c>
      <c r="X83" s="57" t="str">
        <f>IFERROR(100*X82/ABS('Base-case'!K30),"")</f>
        <v/>
      </c>
      <c r="Y83" s="57" t="str">
        <f>IFERROR(100*Y82/ABS('Base-case'!K30),"")</f>
        <v/>
      </c>
      <c r="Z83" s="57" t="str">
        <f>IFERROR(100*Z82/ABS('Base-case'!L30),"")</f>
        <v/>
      </c>
      <c r="AA83" s="57" t="s">
        <v>332</v>
      </c>
      <c r="AB83" s="57" t="str">
        <f>IFERROR(100*AB82/ABS('Base-case'!L30),"")</f>
        <v/>
      </c>
      <c r="AC83" s="57" t="str">
        <f>IFERROR(100*AC82/ABS('Base-case'!M30),"")</f>
        <v/>
      </c>
      <c r="AD83" s="57" t="s">
        <v>332</v>
      </c>
      <c r="AE83" s="57" t="str">
        <f>IFERROR(100*AE82/ABS('Base-case'!M30),"")</f>
        <v/>
      </c>
      <c r="AF83" s="57" t="str">
        <f>IFERROR(100*AF82/ABS('Base-case'!N30),"")</f>
        <v/>
      </c>
      <c r="AG83" s="57" t="str">
        <f>IFERROR(100*AG82/ABS('Base-case'!N30),"")</f>
        <v/>
      </c>
      <c r="AH83" s="57" t="str">
        <f>IFERROR(100*AH82/ABS('Base-case'!N30),"")</f>
        <v/>
      </c>
      <c r="AI83" s="57" t="str">
        <f>IFERROR(100*AI82/ABS('Base-case'!O30),"")</f>
        <v/>
      </c>
      <c r="AJ83" s="57" t="str">
        <f>IFERROR(100*AJ82/ABS('Base-case'!O30),"")</f>
        <v/>
      </c>
      <c r="AK83" s="57" t="str">
        <f>IFERROR(100*AK82/ABS('Base-case'!O30),"")</f>
        <v/>
      </c>
      <c r="AL83" s="57" t="str">
        <f>IFERROR(100*AL82/ABS('Base-case'!P30),"")</f>
        <v/>
      </c>
      <c r="AM83" s="57" t="str">
        <f>IFERROR(100*AM82/ABS('Base-case'!P30),"")</f>
        <v/>
      </c>
      <c r="AN83" s="57" t="str">
        <f>IFERROR(100*AN82/ABS('Base-case'!P30),"")</f>
        <v/>
      </c>
      <c r="AO83" s="57" t="str">
        <f>IFERROR(100*AO82/ABS('Base-case'!Q30),"")</f>
        <v/>
      </c>
      <c r="AP83" s="57" t="str">
        <f>IFERROR(100*AP82/ABS('Base-case'!Q30),"")</f>
        <v/>
      </c>
      <c r="AQ83" s="57" t="str">
        <f>IFERROR(100*AQ82/ABS('Base-case'!Q30),"")</f>
        <v/>
      </c>
      <c r="AR83" s="57" t="str">
        <f>IFERROR(100*AR82/ABS('Base-case'!R30),"")</f>
        <v/>
      </c>
      <c r="AS83" s="57" t="str">
        <f>IFERROR(100*AS82/ABS('Base-case'!R30),"")</f>
        <v/>
      </c>
      <c r="AT83" s="57" t="str">
        <f>IFERROR(100*AT82/ABS('Base-case'!R30),"")</f>
        <v/>
      </c>
      <c r="AU83" s="57" t="str">
        <f>IFERROR(100*AU82/ABS('Base-case'!S30),"")</f>
        <v/>
      </c>
      <c r="AV83" s="57" t="str">
        <f>IFERROR(100*AV82/ABS('Base-case'!S30),"")</f>
        <v/>
      </c>
      <c r="AW83" s="58" t="str">
        <f>IFERROR(100*AW82/ABS('Base-case'!S30),"")</f>
        <v/>
      </c>
    </row>
    <row r="84" spans="1:49" ht="62.25" customHeight="1">
      <c r="A84" s="490"/>
      <c r="B84" s="496"/>
      <c r="C84" s="391" t="s">
        <v>61</v>
      </c>
      <c r="D84" s="89" t="s">
        <v>22</v>
      </c>
      <c r="E84" s="57">
        <f>ABS('Base-case'!E31)-ABS(E33)</f>
        <v>0</v>
      </c>
      <c r="F84" s="57">
        <f>ABS('Base-case'!E31)-ABS(F33)</f>
        <v>0</v>
      </c>
      <c r="G84" s="57">
        <f>ABS('Base-case'!E31)-ABS(G33)</f>
        <v>0</v>
      </c>
      <c r="H84" s="57">
        <f>ABS('Base-case'!F31)-ABS(H33)</f>
        <v>0</v>
      </c>
      <c r="I84" s="57">
        <f>ABS('Base-case'!F31)-ABS(I33)</f>
        <v>0</v>
      </c>
      <c r="J84" s="57">
        <f>ABS('Base-case'!F31)-ABS(J33)</f>
        <v>0</v>
      </c>
      <c r="K84" s="57">
        <f>ABS('Base-case'!G31)-ABS(K33)</f>
        <v>0</v>
      </c>
      <c r="L84" s="57">
        <f>ABS('Base-case'!G31)-ABS(L33)</f>
        <v>0</v>
      </c>
      <c r="M84" s="57">
        <f>ABS('Base-case'!G31)-ABS(M33)</f>
        <v>0</v>
      </c>
      <c r="N84" s="57">
        <f>ABS('Base-case'!H31)-ABS(N33)</f>
        <v>0</v>
      </c>
      <c r="O84" s="57">
        <f>ABS('Base-case'!H31)-ABS(O33)</f>
        <v>0</v>
      </c>
      <c r="P84" s="57">
        <f>ABS('Base-case'!H31)-ABS(P33)</f>
        <v>0</v>
      </c>
      <c r="Q84" s="57">
        <f>ABS('Base-case'!I31)-ABS(Q33)</f>
        <v>0</v>
      </c>
      <c r="R84" s="57">
        <f>ABS('Base-case'!I31)-ABS(R33)</f>
        <v>0</v>
      </c>
      <c r="S84" s="57">
        <f>ABS('Base-case'!I31)-ABS(S33)</f>
        <v>0</v>
      </c>
      <c r="T84" s="57">
        <f>ABS('Base-case'!J31)-ABS(T33)</f>
        <v>0</v>
      </c>
      <c r="U84" s="57">
        <f>ABS('Base-case'!J31)-ABS(U33)</f>
        <v>0</v>
      </c>
      <c r="V84" s="57">
        <f>ABS('Base-case'!J31)-ABS(V33)</f>
        <v>0</v>
      </c>
      <c r="W84" s="57">
        <f>ABS('Base-case'!K31)-ABS(W33)</f>
        <v>0</v>
      </c>
      <c r="X84" s="57">
        <f>ABS('Base-case'!K31)-ABS(X33)</f>
        <v>0</v>
      </c>
      <c r="Y84" s="57">
        <f>ABS('Base-case'!K31)-ABS(Y33)</f>
        <v>0</v>
      </c>
      <c r="Z84" s="57">
        <f>ABS('Base-case'!L31)-ABS(Z33)</f>
        <v>0</v>
      </c>
      <c r="AA84" s="57">
        <v>0</v>
      </c>
      <c r="AB84" s="57">
        <f>ABS('Base-case'!L31)-ABS(AB33)</f>
        <v>0</v>
      </c>
      <c r="AC84" s="57">
        <f>ABS('Base-case'!M31)-ABS(AC33)</f>
        <v>0</v>
      </c>
      <c r="AD84" s="57">
        <v>0</v>
      </c>
      <c r="AE84" s="57">
        <f>ABS('Base-case'!M31)-ABS(AE33)</f>
        <v>0</v>
      </c>
      <c r="AF84" s="57">
        <f>ABS('Base-case'!N31)-ABS(AF33)</f>
        <v>0</v>
      </c>
      <c r="AG84" s="57">
        <f>ABS('Base-case'!N31)-ABS(AG33)</f>
        <v>0</v>
      </c>
      <c r="AH84" s="57">
        <f>ABS('Base-case'!N31)-ABS(AH33)</f>
        <v>0</v>
      </c>
      <c r="AI84" s="57">
        <f>ABS('Base-case'!O31)-ABS(AI33)</f>
        <v>0</v>
      </c>
      <c r="AJ84" s="57">
        <f>ABS('Base-case'!O31)-ABS(AJ33)</f>
        <v>0</v>
      </c>
      <c r="AK84" s="57">
        <f>ABS('Base-case'!O31)-ABS(AK33)</f>
        <v>0</v>
      </c>
      <c r="AL84" s="57">
        <f>ABS('Base-case'!P31)-ABS(AL33)</f>
        <v>0</v>
      </c>
      <c r="AM84" s="57">
        <f>ABS('Base-case'!P31)-ABS(AM33)</f>
        <v>0</v>
      </c>
      <c r="AN84" s="57">
        <f>ABS('Base-case'!P31)-ABS(AN33)</f>
        <v>0</v>
      </c>
      <c r="AO84" s="57">
        <f>ABS('Base-case'!Q31)-ABS(AO33)</f>
        <v>0</v>
      </c>
      <c r="AP84" s="57">
        <f>ABS('Base-case'!Q31)-ABS(AP33)</f>
        <v>0</v>
      </c>
      <c r="AQ84" s="57">
        <f>ABS('Base-case'!Q31)-ABS(AQ33)</f>
        <v>0</v>
      </c>
      <c r="AR84" s="57">
        <f>ABS('Base-case'!R31)-ABS(AR33)</f>
        <v>0</v>
      </c>
      <c r="AS84" s="57">
        <f>ABS('Base-case'!R31)-ABS(AS33)</f>
        <v>0</v>
      </c>
      <c r="AT84" s="57">
        <f>ABS('Base-case'!R31)-ABS(AT33)</f>
        <v>0</v>
      </c>
      <c r="AU84" s="57">
        <f>ABS('Base-case'!S31)-ABS(AU33)</f>
        <v>0</v>
      </c>
      <c r="AV84" s="57">
        <f>ABS('Base-case'!S31)-ABS(AV33)</f>
        <v>0</v>
      </c>
      <c r="AW84" s="58">
        <f>ABS('Base-case'!S31)-ABS(AW33)</f>
        <v>0</v>
      </c>
    </row>
    <row r="85" spans="1:49" ht="62.25" customHeight="1">
      <c r="A85" s="490"/>
      <c r="B85" s="496"/>
      <c r="C85" s="391"/>
      <c r="D85" s="89" t="s">
        <v>21</v>
      </c>
      <c r="E85" s="57" t="str">
        <f>IFERROR(100*E84/ABS('Base-case'!E31),"")</f>
        <v/>
      </c>
      <c r="F85" s="57" t="str">
        <f>IFERROR(100*F84/ABS('Base-case'!E31),"")</f>
        <v/>
      </c>
      <c r="G85" s="57" t="str">
        <f>IFERROR(100*G84/ABS('Base-case'!E31),"")</f>
        <v/>
      </c>
      <c r="H85" s="57" t="str">
        <f>IFERROR(100*H84/ABS('Base-case'!F31),"")</f>
        <v/>
      </c>
      <c r="I85" s="57" t="str">
        <f>IFERROR(100*I84/ABS('Base-case'!F31),"")</f>
        <v/>
      </c>
      <c r="J85" s="57" t="str">
        <f>IFERROR(100*J84/ABS('Base-case'!F31),"")</f>
        <v/>
      </c>
      <c r="K85" s="57" t="str">
        <f>IFERROR(100*K84/ABS('Base-case'!G31),"")</f>
        <v/>
      </c>
      <c r="L85" s="57" t="str">
        <f>IFERROR(100*L84/ABS('Base-case'!G31),"")</f>
        <v/>
      </c>
      <c r="M85" s="57" t="str">
        <f>IFERROR(100*M84/ABS('Base-case'!G31),"")</f>
        <v/>
      </c>
      <c r="N85" s="57" t="str">
        <f>IFERROR(100*N84/ABS('Base-case'!H31),"")</f>
        <v/>
      </c>
      <c r="O85" s="57" t="str">
        <f>IFERROR(100*O84/ABS('Base-case'!H31),"")</f>
        <v/>
      </c>
      <c r="P85" s="57" t="str">
        <f>IFERROR(100*P84/ABS('Base-case'!H31),"")</f>
        <v/>
      </c>
      <c r="Q85" s="57" t="str">
        <f>IFERROR(100*Q84/ABS('Base-case'!I31),"")</f>
        <v/>
      </c>
      <c r="R85" s="57" t="str">
        <f>IFERROR(100*R84/ABS('Base-case'!I31),"")</f>
        <v/>
      </c>
      <c r="S85" s="57" t="str">
        <f>IFERROR(100*S84/ABS('Base-case'!I31),"")</f>
        <v/>
      </c>
      <c r="T85" s="57" t="str">
        <f>IFERROR(100*T84/ABS('Base-case'!J31),"")</f>
        <v/>
      </c>
      <c r="U85" s="57" t="str">
        <f>IFERROR(100*U84/ABS('Base-case'!J31),"")</f>
        <v/>
      </c>
      <c r="V85" s="57" t="str">
        <f>IFERROR(100*V84/ABS('Base-case'!J31),"")</f>
        <v/>
      </c>
      <c r="W85" s="57" t="str">
        <f>IFERROR(100*W84/ABS('Base-case'!K31),"")</f>
        <v/>
      </c>
      <c r="X85" s="57" t="str">
        <f>IFERROR(100*X84/ABS('Base-case'!K31),"")</f>
        <v/>
      </c>
      <c r="Y85" s="57" t="str">
        <f>IFERROR(100*Y84/ABS('Base-case'!K31),"")</f>
        <v/>
      </c>
      <c r="Z85" s="57" t="str">
        <f>IFERROR(100*Z84/ABS('Base-case'!L31),"")</f>
        <v/>
      </c>
      <c r="AA85" s="57" t="s">
        <v>332</v>
      </c>
      <c r="AB85" s="57" t="str">
        <f>IFERROR(100*AB84/ABS('Base-case'!L31),"")</f>
        <v/>
      </c>
      <c r="AC85" s="57" t="str">
        <f>IFERROR(100*AC84/ABS('Base-case'!M31),"")</f>
        <v/>
      </c>
      <c r="AD85" s="57" t="s">
        <v>332</v>
      </c>
      <c r="AE85" s="57" t="str">
        <f>IFERROR(100*AE84/ABS('Base-case'!M31),"")</f>
        <v/>
      </c>
      <c r="AF85" s="57" t="str">
        <f>IFERROR(100*AF84/ABS('Base-case'!N31),"")</f>
        <v/>
      </c>
      <c r="AG85" s="57" t="str">
        <f>IFERROR(100*AG84/ABS('Base-case'!N31),"")</f>
        <v/>
      </c>
      <c r="AH85" s="57" t="str">
        <f>IFERROR(100*AH84/ABS('Base-case'!N31),"")</f>
        <v/>
      </c>
      <c r="AI85" s="57" t="str">
        <f>IFERROR(100*AI84/ABS('Base-case'!O31),"")</f>
        <v/>
      </c>
      <c r="AJ85" s="57" t="str">
        <f>IFERROR(100*AJ84/ABS('Base-case'!O31),"")</f>
        <v/>
      </c>
      <c r="AK85" s="57" t="str">
        <f>IFERROR(100*AK84/ABS('Base-case'!O31),"")</f>
        <v/>
      </c>
      <c r="AL85" s="57" t="str">
        <f>IFERROR(100*AL84/ABS('Base-case'!P31),"")</f>
        <v/>
      </c>
      <c r="AM85" s="57" t="str">
        <f>IFERROR(100*AM84/ABS('Base-case'!P31),"")</f>
        <v/>
      </c>
      <c r="AN85" s="57" t="str">
        <f>IFERROR(100*AN84/ABS('Base-case'!P31),"")</f>
        <v/>
      </c>
      <c r="AO85" s="57" t="str">
        <f>IFERROR(100*AO84/ABS('Base-case'!Q31),"")</f>
        <v/>
      </c>
      <c r="AP85" s="57" t="str">
        <f>IFERROR(100*AP84/ABS('Base-case'!Q31),"")</f>
        <v/>
      </c>
      <c r="AQ85" s="57" t="str">
        <f>IFERROR(100*AQ84/ABS('Base-case'!Q31),"")</f>
        <v/>
      </c>
      <c r="AR85" s="57" t="str">
        <f>IFERROR(100*AR84/ABS('Base-case'!R31),"")</f>
        <v/>
      </c>
      <c r="AS85" s="57" t="str">
        <f>IFERROR(100*AS84/ABS('Base-case'!R31),"")</f>
        <v/>
      </c>
      <c r="AT85" s="57" t="str">
        <f>IFERROR(100*AT84/ABS('Base-case'!R31),"")</f>
        <v/>
      </c>
      <c r="AU85" s="57" t="str">
        <f>IFERROR(100*AU84/ABS('Base-case'!S31),"")</f>
        <v/>
      </c>
      <c r="AV85" s="57" t="str">
        <f>IFERROR(100*AV84/ABS('Base-case'!S31),"")</f>
        <v/>
      </c>
      <c r="AW85" s="58" t="str">
        <f>IFERROR(100*AW84/ABS('Base-case'!S31),"")</f>
        <v/>
      </c>
    </row>
    <row r="86" spans="1:49" ht="62.25" customHeight="1">
      <c r="A86" s="490"/>
      <c r="B86" s="496"/>
      <c r="C86" s="391" t="s">
        <v>168</v>
      </c>
      <c r="D86" s="396"/>
      <c r="E86" s="57">
        <f>'Base-case'!E32-E34</f>
        <v>-78</v>
      </c>
      <c r="F86" s="57">
        <f>'Base-case'!E32-F34</f>
        <v>13</v>
      </c>
      <c r="G86" s="57">
        <f>'Base-case'!E32-G34</f>
        <v>13</v>
      </c>
      <c r="H86" s="57">
        <f>'Base-case'!F32-H34</f>
        <v>-68</v>
      </c>
      <c r="I86" s="57">
        <f>'Base-case'!F32-I34</f>
        <v>130</v>
      </c>
      <c r="J86" s="57">
        <f>'Base-case'!F32-J34</f>
        <v>130</v>
      </c>
      <c r="K86" s="57">
        <f>'Base-case'!G32-K34</f>
        <v>-34</v>
      </c>
      <c r="L86" s="57">
        <f>'Base-case'!G32-L34</f>
        <v>97</v>
      </c>
      <c r="M86" s="57">
        <f>'Base-case'!G32-M34</f>
        <v>97</v>
      </c>
      <c r="N86" s="57">
        <f>'Base-case'!H32-N34</f>
        <v>-90</v>
      </c>
      <c r="O86" s="57">
        <f>'Base-case'!H32-O34</f>
        <v>89</v>
      </c>
      <c r="P86" s="57">
        <f>'Base-case'!H32-P34</f>
        <v>89</v>
      </c>
      <c r="Q86" s="57">
        <f>'Base-case'!I32-Q34</f>
        <v>-12</v>
      </c>
      <c r="R86" s="57">
        <f>'Base-case'!I32-R34</f>
        <v>17</v>
      </c>
      <c r="S86" s="57">
        <f>'Base-case'!I32-S34</f>
        <v>17</v>
      </c>
      <c r="T86" s="57">
        <f>'Base-case'!J32-T34</f>
        <v>-65</v>
      </c>
      <c r="U86" s="57">
        <f>'Base-case'!J32-U34</f>
        <v>386</v>
      </c>
      <c r="V86" s="57">
        <f>'Base-case'!J32-V34</f>
        <v>386</v>
      </c>
      <c r="W86" s="57">
        <f>'Base-case'!K32-W34</f>
        <v>99</v>
      </c>
      <c r="X86" s="57">
        <f>'Base-case'!K32-X34</f>
        <v>105</v>
      </c>
      <c r="Y86" s="57">
        <f>'Base-case'!K32-Y34</f>
        <v>175</v>
      </c>
      <c r="Z86" s="57">
        <f>'Base-case'!L32-Z34</f>
        <v>2</v>
      </c>
      <c r="AA86" s="57">
        <v>-7</v>
      </c>
      <c r="AB86" s="57">
        <f>'Base-case'!L32-AB34</f>
        <v>2</v>
      </c>
      <c r="AC86" s="57">
        <f>'Base-case'!M32-AC34</f>
        <v>-29</v>
      </c>
      <c r="AD86" s="57">
        <v>-29</v>
      </c>
      <c r="AE86" s="57">
        <f>'Base-case'!M32-AE34</f>
        <v>54</v>
      </c>
      <c r="AF86" s="57">
        <f>'Base-case'!N32-AF34</f>
        <v>74</v>
      </c>
      <c r="AG86" s="57">
        <f>'Base-case'!N32-AG34</f>
        <v>74</v>
      </c>
      <c r="AH86" s="57">
        <f>'Base-case'!N32-AH34</f>
        <v>74</v>
      </c>
      <c r="AI86" s="57">
        <f>'Base-case'!O32-AI34</f>
        <v>0</v>
      </c>
      <c r="AJ86" s="57">
        <f>'Base-case'!O32-AJ34</f>
        <v>0</v>
      </c>
      <c r="AK86" s="57">
        <f>'Base-case'!O32-AK34</f>
        <v>0</v>
      </c>
      <c r="AL86" s="57">
        <f>'Base-case'!P32-AL34</f>
        <v>0</v>
      </c>
      <c r="AM86" s="57">
        <f>'Base-case'!P32-AM34</f>
        <v>0</v>
      </c>
      <c r="AN86" s="57">
        <f>'Base-case'!P32-AN34</f>
        <v>0</v>
      </c>
      <c r="AO86" s="57">
        <f>'Base-case'!Q32-AO34</f>
        <v>0</v>
      </c>
      <c r="AP86" s="57">
        <f>'Base-case'!Q32-AP34</f>
        <v>0</v>
      </c>
      <c r="AQ86" s="57">
        <f>'Base-case'!Q32-AQ34</f>
        <v>0</v>
      </c>
      <c r="AR86" s="57">
        <f>'Base-case'!R32-AR34</f>
        <v>0</v>
      </c>
      <c r="AS86" s="57">
        <f>'Base-case'!R32-AS34</f>
        <v>0</v>
      </c>
      <c r="AT86" s="57">
        <f>'Base-case'!R32-AT34</f>
        <v>0</v>
      </c>
      <c r="AU86" s="57">
        <f>'Base-case'!S32-AU34</f>
        <v>0</v>
      </c>
      <c r="AV86" s="57">
        <f>'Base-case'!S32-AV34</f>
        <v>0</v>
      </c>
      <c r="AW86" s="58">
        <f>'Base-case'!S32-AW34</f>
        <v>0</v>
      </c>
    </row>
    <row r="87" spans="1:49" ht="51.75" customHeight="1">
      <c r="A87" s="490"/>
      <c r="B87" s="496"/>
      <c r="C87" s="391" t="s">
        <v>170</v>
      </c>
      <c r="D87" s="396"/>
      <c r="E87" s="57">
        <f>-('Base-case'!E33-E35)</f>
        <v>2</v>
      </c>
      <c r="F87" s="57">
        <f>-('Base-case'!E33-F35)</f>
        <v>-8.5</v>
      </c>
      <c r="G87" s="57">
        <f>-('Base-case'!E33-G35)</f>
        <v>-8.5</v>
      </c>
      <c r="H87" s="57">
        <f>-('Base-case'!F33-H35)</f>
        <v>1.5</v>
      </c>
      <c r="I87" s="57">
        <f>-('Base-case'!F33-I35)</f>
        <v>-12.5</v>
      </c>
      <c r="J87" s="57">
        <f>-('Base-case'!F33-J35)</f>
        <v>-12.5</v>
      </c>
      <c r="K87" s="57">
        <f>-('Base-case'!G33-K35)</f>
        <v>2.5</v>
      </c>
      <c r="L87" s="57">
        <f>-('Base-case'!G33-L35)</f>
        <v>-8.5</v>
      </c>
      <c r="M87" s="57">
        <f>-('Base-case'!G33-M35)</f>
        <v>-8.5</v>
      </c>
      <c r="N87" s="57">
        <f>-('Base-case'!H33-N35)</f>
        <v>1.5</v>
      </c>
      <c r="O87" s="57">
        <f>-('Base-case'!H33-O35)</f>
        <v>-14</v>
      </c>
      <c r="P87" s="57">
        <f>-('Base-case'!H33-P35)</f>
        <v>-14</v>
      </c>
      <c r="Q87" s="57">
        <f>-('Base-case'!I33-Q35)</f>
        <v>-2</v>
      </c>
      <c r="R87" s="57">
        <f>-('Base-case'!I33-R35)</f>
        <v>-12</v>
      </c>
      <c r="S87" s="57">
        <f>-('Base-case'!I33-S35)</f>
        <v>-12</v>
      </c>
      <c r="T87" s="57">
        <f>-('Base-case'!J33-T35)</f>
        <v>0</v>
      </c>
      <c r="U87" s="57">
        <f>-('Base-case'!J33-U35)</f>
        <v>-12</v>
      </c>
      <c r="V87" s="57">
        <f>-('Base-case'!J33-V35)</f>
        <v>-12</v>
      </c>
      <c r="W87" s="57">
        <f>-('Base-case'!K33-W35)</f>
        <v>0</v>
      </c>
      <c r="X87" s="57">
        <f>-('Base-case'!K33-X35)</f>
        <v>0</v>
      </c>
      <c r="Y87" s="57">
        <f>-('Base-case'!K33-Y35)</f>
        <v>-12</v>
      </c>
      <c r="Z87" s="57">
        <f>-('Base-case'!L33-Z35)</f>
        <v>-2</v>
      </c>
      <c r="AA87" s="57">
        <v>-2</v>
      </c>
      <c r="AB87" s="57">
        <f>-('Base-case'!L33-AB35)</f>
        <v>-19</v>
      </c>
      <c r="AC87" s="57">
        <f>-('Base-case'!M33-AC35)</f>
        <v>0</v>
      </c>
      <c r="AD87" s="57">
        <v>0</v>
      </c>
      <c r="AE87" s="57">
        <f>-('Base-case'!M33-AE35)</f>
        <v>-16</v>
      </c>
      <c r="AF87" s="57">
        <f>-('Base-case'!N33-AF35)</f>
        <v>-15</v>
      </c>
      <c r="AG87" s="57">
        <f>-('Base-case'!N33-AG35)</f>
        <v>-15</v>
      </c>
      <c r="AH87" s="57">
        <f>-('Base-case'!N33-AH35)</f>
        <v>-15</v>
      </c>
      <c r="AI87" s="57">
        <f>-('Base-case'!O33-AI35)</f>
        <v>0</v>
      </c>
      <c r="AJ87" s="57">
        <f>-('Base-case'!O33-AJ35)</f>
        <v>0</v>
      </c>
      <c r="AK87" s="57">
        <f>-('Base-case'!O33-AK35)</f>
        <v>0</v>
      </c>
      <c r="AL87" s="57">
        <f>-('Base-case'!P33-AL35)</f>
        <v>0</v>
      </c>
      <c r="AM87" s="57">
        <f>-('Base-case'!P33-AM35)</f>
        <v>0</v>
      </c>
      <c r="AN87" s="57">
        <f>-('Base-case'!P33-AN35)</f>
        <v>0</v>
      </c>
      <c r="AO87" s="57">
        <f>-('Base-case'!Q33-AO35)</f>
        <v>0</v>
      </c>
      <c r="AP87" s="57">
        <f>-('Base-case'!Q33-AP35)</f>
        <v>0</v>
      </c>
      <c r="AQ87" s="57">
        <f>-('Base-case'!Q33-AQ35)</f>
        <v>0</v>
      </c>
      <c r="AR87" s="57">
        <f>-('Base-case'!R33-AR35)</f>
        <v>0</v>
      </c>
      <c r="AS87" s="57">
        <f>-('Base-case'!R33-AS35)</f>
        <v>0</v>
      </c>
      <c r="AT87" s="57">
        <f>-('Base-case'!R33-AT35)</f>
        <v>0</v>
      </c>
      <c r="AU87" s="57">
        <f>-('Base-case'!S33-AU35)</f>
        <v>0</v>
      </c>
      <c r="AV87" s="57">
        <f>-('Base-case'!S33-AV35)</f>
        <v>0</v>
      </c>
      <c r="AW87" s="58">
        <f>-('Base-case'!S33-AW35)</f>
        <v>0</v>
      </c>
    </row>
    <row r="88" spans="1:49" ht="54" customHeight="1">
      <c r="A88" s="490"/>
      <c r="B88" s="496"/>
      <c r="C88" s="391" t="s">
        <v>169</v>
      </c>
      <c r="D88" s="396"/>
      <c r="E88" s="57">
        <f>'Base-case'!E34-E36</f>
        <v>-2.5</v>
      </c>
      <c r="F88" s="57">
        <f>'Base-case'!E34-F36</f>
        <v>29</v>
      </c>
      <c r="G88" s="57">
        <f>'Base-case'!E34-G36</f>
        <v>29</v>
      </c>
      <c r="H88" s="57">
        <f>'Base-case'!F34-H36</f>
        <v>0.5</v>
      </c>
      <c r="I88" s="57">
        <f>'Base-case'!F34-I36</f>
        <v>32</v>
      </c>
      <c r="J88" s="57">
        <f>'Base-case'!F34-J36</f>
        <v>32</v>
      </c>
      <c r="K88" s="57">
        <f>'Base-case'!G34-K36</f>
        <v>0</v>
      </c>
      <c r="L88" s="57">
        <f>'Base-case'!G34-L36</f>
        <v>29.5</v>
      </c>
      <c r="M88" s="57">
        <f>'Base-case'!G34-M36</f>
        <v>29.5</v>
      </c>
      <c r="N88" s="57">
        <f>'Base-case'!H34-N36</f>
        <v>-1.5</v>
      </c>
      <c r="O88" s="57">
        <f>'Base-case'!H34-O36</f>
        <v>30.5</v>
      </c>
      <c r="P88" s="57">
        <f>'Base-case'!H34-P36</f>
        <v>30.5</v>
      </c>
      <c r="Q88" s="57">
        <f>'Base-case'!I34-Q36</f>
        <v>0.5</v>
      </c>
      <c r="R88" s="57">
        <f>'Base-case'!I34-R36</f>
        <v>30.5</v>
      </c>
      <c r="S88" s="57">
        <f>'Base-case'!I34-S36</f>
        <v>30.5</v>
      </c>
      <c r="T88" s="57">
        <f>'Base-case'!J34-T36</f>
        <v>0</v>
      </c>
      <c r="U88" s="57">
        <f>'Base-case'!J34-U36</f>
        <v>36.5</v>
      </c>
      <c r="V88" s="57">
        <f>'Base-case'!J34-V36</f>
        <v>36.5</v>
      </c>
      <c r="W88" s="57">
        <f>'Base-case'!K34-W36</f>
        <v>2.5</v>
      </c>
      <c r="X88" s="57">
        <f>'Base-case'!K34-X36</f>
        <v>2</v>
      </c>
      <c r="Y88" s="57">
        <f>'Base-case'!K34-Y36</f>
        <v>33</v>
      </c>
      <c r="Z88" s="57">
        <f>'Base-case'!L34-Z36</f>
        <v>0</v>
      </c>
      <c r="AA88" s="57">
        <v>0</v>
      </c>
      <c r="AB88" s="57">
        <f>'Base-case'!L34-AB36</f>
        <v>27.5</v>
      </c>
      <c r="AC88" s="57">
        <f>'Base-case'!M34-AC36</f>
        <v>1</v>
      </c>
      <c r="AD88" s="57">
        <v>1</v>
      </c>
      <c r="AE88" s="57">
        <f>'Base-case'!M34-AE36</f>
        <v>30</v>
      </c>
      <c r="AF88" s="57">
        <f>'Base-case'!N34-AF36</f>
        <v>29.5</v>
      </c>
      <c r="AG88" s="57">
        <f>'Base-case'!N34-AG36</f>
        <v>29.5</v>
      </c>
      <c r="AH88" s="57">
        <f>'Base-case'!N34-AH36</f>
        <v>29.5</v>
      </c>
      <c r="AI88" s="57">
        <f>'Base-case'!O34-AI36</f>
        <v>0</v>
      </c>
      <c r="AJ88" s="57">
        <f>'Base-case'!O34-AJ36</f>
        <v>0</v>
      </c>
      <c r="AK88" s="57">
        <f>'Base-case'!O34-AK36</f>
        <v>0</v>
      </c>
      <c r="AL88" s="57">
        <f>'Base-case'!P34-AL36</f>
        <v>0</v>
      </c>
      <c r="AM88" s="57">
        <f>'Base-case'!P34-AM36</f>
        <v>0</v>
      </c>
      <c r="AN88" s="57">
        <f>'Base-case'!P34-AN36</f>
        <v>0</v>
      </c>
      <c r="AO88" s="57">
        <f>'Base-case'!Q34-AO36</f>
        <v>0</v>
      </c>
      <c r="AP88" s="57">
        <f>'Base-case'!Q34-AP36</f>
        <v>0</v>
      </c>
      <c r="AQ88" s="57">
        <f>'Base-case'!Q34-AQ36</f>
        <v>0</v>
      </c>
      <c r="AR88" s="57">
        <f>'Base-case'!R34-AR36</f>
        <v>0</v>
      </c>
      <c r="AS88" s="57">
        <f>'Base-case'!R34-AS36</f>
        <v>0</v>
      </c>
      <c r="AT88" s="57">
        <f>'Base-case'!R34-AT36</f>
        <v>0</v>
      </c>
      <c r="AU88" s="57">
        <f>'Base-case'!S34-AU36</f>
        <v>0</v>
      </c>
      <c r="AV88" s="57">
        <f>'Base-case'!S34-AV36</f>
        <v>0</v>
      </c>
      <c r="AW88" s="58">
        <f>'Base-case'!S34-AW36</f>
        <v>0</v>
      </c>
    </row>
    <row r="89" spans="1:49" ht="80.25" customHeight="1" thickBot="1">
      <c r="A89" s="490"/>
      <c r="B89" s="497"/>
      <c r="C89" s="499" t="s">
        <v>171</v>
      </c>
      <c r="D89" s="500"/>
      <c r="E89" s="70">
        <f>-('Base-case'!E35-E37)</f>
        <v>0</v>
      </c>
      <c r="F89" s="70">
        <f>-('Base-case'!E35-F37)</f>
        <v>0</v>
      </c>
      <c r="G89" s="70">
        <f>-('Base-case'!E35-G37)</f>
        <v>0</v>
      </c>
      <c r="H89" s="70">
        <f>-('Base-case'!F35-H37)</f>
        <v>0</v>
      </c>
      <c r="I89" s="70">
        <f>-('Base-case'!F35-I37)</f>
        <v>0</v>
      </c>
      <c r="J89" s="70">
        <f>-('Base-case'!F35-J37)</f>
        <v>0</v>
      </c>
      <c r="K89" s="70">
        <f>-('Base-case'!G35-K37)</f>
        <v>0</v>
      </c>
      <c r="L89" s="70">
        <f>-('Base-case'!G35-L37)</f>
        <v>0</v>
      </c>
      <c r="M89" s="70">
        <f>-('Base-case'!G35-M37)</f>
        <v>0</v>
      </c>
      <c r="N89" s="70">
        <f>-('Base-case'!H35-N37)</f>
        <v>0</v>
      </c>
      <c r="O89" s="70">
        <f>-('Base-case'!H35-O37)</f>
        <v>0</v>
      </c>
      <c r="P89" s="70">
        <f>-('Base-case'!H35-P37)</f>
        <v>0</v>
      </c>
      <c r="Q89" s="70">
        <f>-('Base-case'!I35-Q37)</f>
        <v>0</v>
      </c>
      <c r="R89" s="70">
        <f>-('Base-case'!I35-R37)</f>
        <v>0</v>
      </c>
      <c r="S89" s="70">
        <f>-('Base-case'!I35-S37)</f>
        <v>0</v>
      </c>
      <c r="T89" s="70">
        <f>-('Base-case'!J35-T37)</f>
        <v>0</v>
      </c>
      <c r="U89" s="70">
        <f>-('Base-case'!J35-U37)</f>
        <v>0</v>
      </c>
      <c r="V89" s="70">
        <f>-('Base-case'!J35-V37)</f>
        <v>0</v>
      </c>
      <c r="W89" s="70">
        <f>-('Base-case'!K35-W37)</f>
        <v>0</v>
      </c>
      <c r="X89" s="70">
        <f>-('Base-case'!K35-X37)</f>
        <v>0</v>
      </c>
      <c r="Y89" s="70">
        <f>-('Base-case'!K35-Y37)</f>
        <v>0</v>
      </c>
      <c r="Z89" s="70">
        <f>-('Base-case'!L35-Z37)</f>
        <v>0</v>
      </c>
      <c r="AA89" s="70">
        <v>0</v>
      </c>
      <c r="AB89" s="70">
        <f>-('Base-case'!L35-AB37)</f>
        <v>0</v>
      </c>
      <c r="AC89" s="70">
        <f>-('Base-case'!M35-AC37)</f>
        <v>0</v>
      </c>
      <c r="AD89" s="70">
        <v>0</v>
      </c>
      <c r="AE89" s="70">
        <f>-('Base-case'!M35-AE37)</f>
        <v>0</v>
      </c>
      <c r="AF89" s="70">
        <f>-('Base-case'!N35-AF37)</f>
        <v>0</v>
      </c>
      <c r="AG89" s="70">
        <f>-('Base-case'!N35-AG37)</f>
        <v>0</v>
      </c>
      <c r="AH89" s="70">
        <f>-('Base-case'!N35-AH37)</f>
        <v>0</v>
      </c>
      <c r="AI89" s="70">
        <f>-('Base-case'!O35-AI37)</f>
        <v>0</v>
      </c>
      <c r="AJ89" s="70">
        <f>-('Base-case'!O35-AJ37)</f>
        <v>0</v>
      </c>
      <c r="AK89" s="70">
        <f>-('Base-case'!O35-AK37)</f>
        <v>0</v>
      </c>
      <c r="AL89" s="70">
        <f>-('Base-case'!P35-AL37)</f>
        <v>0</v>
      </c>
      <c r="AM89" s="70">
        <f>-('Base-case'!P35-AM37)</f>
        <v>0</v>
      </c>
      <c r="AN89" s="70">
        <f>-('Base-case'!P35-AN37)</f>
        <v>0</v>
      </c>
      <c r="AO89" s="70">
        <f>-('Base-case'!Q35-AO37)</f>
        <v>0</v>
      </c>
      <c r="AP89" s="70">
        <f>-('Base-case'!Q35-AP37)</f>
        <v>0</v>
      </c>
      <c r="AQ89" s="70">
        <f>-('Base-case'!Q35-AQ37)</f>
        <v>0</v>
      </c>
      <c r="AR89" s="70">
        <f>-('Base-case'!R35-AR37)</f>
        <v>0</v>
      </c>
      <c r="AS89" s="70">
        <f>-('Base-case'!R35-AS37)</f>
        <v>0</v>
      </c>
      <c r="AT89" s="70">
        <f>-('Base-case'!R35-AT37)</f>
        <v>0</v>
      </c>
      <c r="AU89" s="70">
        <f>-('Base-case'!S35-AU37)</f>
        <v>0</v>
      </c>
      <c r="AV89" s="70">
        <f>-('Base-case'!S35-AV37)</f>
        <v>0</v>
      </c>
      <c r="AW89" s="71">
        <f>-('Base-case'!S35-AW37)</f>
        <v>0</v>
      </c>
    </row>
    <row r="90" spans="1:49" ht="33" customHeight="1">
      <c r="A90" s="490"/>
      <c r="B90" s="492" t="s">
        <v>166</v>
      </c>
      <c r="C90" s="399" t="s">
        <v>172</v>
      </c>
      <c r="D90" s="13" t="s">
        <v>179</v>
      </c>
      <c r="E90" s="113">
        <f>'Base-case'!E36-E38</f>
        <v>5.5808383311603666</v>
      </c>
      <c r="F90" s="65">
        <f>'Base-case'!E36-F38</f>
        <v>8.6808937418513707</v>
      </c>
      <c r="G90" s="65">
        <f>'Base-case'!E36-G38</f>
        <v>8.6808937418513707</v>
      </c>
      <c r="H90" s="65">
        <f>'Base-case'!F36-H38</f>
        <v>7.8594947368421053</v>
      </c>
      <c r="I90" s="65">
        <f>'Base-case'!F36-I38</f>
        <v>10.682180759275237</v>
      </c>
      <c r="J90" s="65">
        <f>'Base-case'!F36-J38</f>
        <v>10.682180759275237</v>
      </c>
      <c r="K90" s="65">
        <f>'Base-case'!G36-K38</f>
        <v>8.4413559539052478</v>
      </c>
      <c r="L90" s="65">
        <f>'Base-case'!G36-L38</f>
        <v>11.34615108834827</v>
      </c>
      <c r="M90" s="65">
        <f>'Base-case'!G36-M38</f>
        <v>11.34615108834827</v>
      </c>
      <c r="N90" s="65">
        <f>'Base-case'!H36-N38</f>
        <v>6.1757791586998092</v>
      </c>
      <c r="O90" s="65">
        <f>'Base-case'!H36-O38</f>
        <v>9.1911567877629068</v>
      </c>
      <c r="P90" s="65">
        <f>'Base-case'!H36-P38</f>
        <v>9.1911567877629068</v>
      </c>
      <c r="Q90" s="65">
        <f>'Base-case'!I36-Q38</f>
        <v>6.6907187230371026</v>
      </c>
      <c r="R90" s="65">
        <f>'Base-case'!I36-R38</f>
        <v>9.8078567730802426</v>
      </c>
      <c r="S90" s="65">
        <f>'Base-case'!I36-S38</f>
        <v>9.8078567730802426</v>
      </c>
      <c r="T90" s="65">
        <f>'Base-case'!J36-T38</f>
        <v>7.5989962732919256</v>
      </c>
      <c r="U90" s="65">
        <f>'Base-case'!J36-U38</f>
        <v>15.12616645962733</v>
      </c>
      <c r="V90" s="65">
        <f>'Base-case'!J36-V38</f>
        <v>15.12616645962733</v>
      </c>
      <c r="W90" s="65">
        <f>'Base-case'!K36-W38</f>
        <v>4.3458545340050376</v>
      </c>
      <c r="X90" s="65">
        <f>'Base-case'!K36-X38</f>
        <v>4.1506841309823681</v>
      </c>
      <c r="Y90" s="65">
        <f>'Base-case'!K36-Y38</f>
        <v>8.4358698992443326</v>
      </c>
      <c r="Z90" s="65">
        <f>'Base-case'!L36-Z38</f>
        <v>5.8052866666666665</v>
      </c>
      <c r="AA90" s="65">
        <v>7.3311933333333332</v>
      </c>
      <c r="AB90" s="65">
        <f>'Base-case'!L36-AB38</f>
        <v>12.108086666666667</v>
      </c>
      <c r="AC90" s="65">
        <f>'Base-case'!M36-AC38</f>
        <v>6.9271785971223023</v>
      </c>
      <c r="AD90" s="65">
        <v>7.2751624100719425</v>
      </c>
      <c r="AE90" s="65">
        <f>'Base-case'!M36-AE38</f>
        <v>13.539158633093525</v>
      </c>
      <c r="AF90" s="65">
        <f>'Base-case'!N36-AF38</f>
        <v>26.89820392156863</v>
      </c>
      <c r="AG90" s="65">
        <f>'Base-case'!N36-AG38</f>
        <v>26.89820392156863</v>
      </c>
      <c r="AH90" s="65">
        <f>'Base-case'!N36-AH38</f>
        <v>26.89820392156863</v>
      </c>
      <c r="AI90" s="65">
        <f>'Base-case'!O36-AI38</f>
        <v>0</v>
      </c>
      <c r="AJ90" s="65">
        <f>'Base-case'!O36-AJ38</f>
        <v>0</v>
      </c>
      <c r="AK90" s="65">
        <f>'Base-case'!O36-AK38</f>
        <v>0</v>
      </c>
      <c r="AL90" s="65">
        <f>'Base-case'!P36-AL38</f>
        <v>0</v>
      </c>
      <c r="AM90" s="65">
        <f>'Base-case'!P36-AM38</f>
        <v>0</v>
      </c>
      <c r="AN90" s="65">
        <f>'Base-case'!P36-AN38</f>
        <v>0</v>
      </c>
      <c r="AO90" s="65">
        <f>'Base-case'!Q36-AO38</f>
        <v>0</v>
      </c>
      <c r="AP90" s="65">
        <f>'Base-case'!Q36-AP38</f>
        <v>0</v>
      </c>
      <c r="AQ90" s="65">
        <f>'Base-case'!Q36-AQ38</f>
        <v>0</v>
      </c>
      <c r="AR90" s="65">
        <f>'Base-case'!R36-AR38</f>
        <v>0</v>
      </c>
      <c r="AS90" s="65">
        <f>'Base-case'!R36-AS38</f>
        <v>0</v>
      </c>
      <c r="AT90" s="65">
        <f>'Base-case'!R36-AT38</f>
        <v>0</v>
      </c>
      <c r="AU90" s="65">
        <f>'Base-case'!S36-AU38</f>
        <v>0</v>
      </c>
      <c r="AV90" s="65">
        <f>'Base-case'!S36-AV38</f>
        <v>0</v>
      </c>
      <c r="AW90" s="66">
        <f>'Base-case'!S36-AW38</f>
        <v>0</v>
      </c>
    </row>
    <row r="91" spans="1:49" ht="33" customHeight="1">
      <c r="A91" s="490"/>
      <c r="B91" s="493"/>
      <c r="C91" s="400"/>
      <c r="D91" s="14" t="s">
        <v>180</v>
      </c>
      <c r="E91" s="114">
        <f>E90*$E$4</f>
        <v>4280.5030000000015</v>
      </c>
      <c r="F91" s="57">
        <f>F90*$E$4</f>
        <v>6658.2455000000018</v>
      </c>
      <c r="G91" s="57">
        <f>G90*$E$4</f>
        <v>6658.2455000000018</v>
      </c>
      <c r="H91" s="57">
        <f>H90*$H$4</f>
        <v>9109.1543999999994</v>
      </c>
      <c r="I91" s="57">
        <f>I90*$H$4</f>
        <v>12380.647499999999</v>
      </c>
      <c r="J91" s="57">
        <f>J90*$H$4</f>
        <v>12380.647499999999</v>
      </c>
      <c r="K91" s="57">
        <f>K90*$K$4</f>
        <v>6592.6989999999987</v>
      </c>
      <c r="L91" s="57">
        <f>L90*$K$4</f>
        <v>8861.3439999999991</v>
      </c>
      <c r="M91" s="57">
        <f>M90*$K$4</f>
        <v>8861.3439999999991</v>
      </c>
      <c r="N91" s="57">
        <f>N90*$N$4</f>
        <v>6459.8650000000007</v>
      </c>
      <c r="O91" s="57">
        <f>O90*$N$4</f>
        <v>9613.9500000000007</v>
      </c>
      <c r="P91" s="57">
        <f>P90*$N$4</f>
        <v>9613.9500000000007</v>
      </c>
      <c r="Q91" s="57">
        <f>Q90*$Q$4</f>
        <v>15509.086000000003</v>
      </c>
      <c r="R91" s="57">
        <f>R90*$Q$4</f>
        <v>22734.612000000001</v>
      </c>
      <c r="S91" s="57">
        <f>S90*$Q$4</f>
        <v>22734.612000000001</v>
      </c>
      <c r="T91" s="57">
        <f>T90*$T$4</f>
        <v>6117.192</v>
      </c>
      <c r="U91" s="57">
        <f>U90*$T$4</f>
        <v>12176.564</v>
      </c>
      <c r="V91" s="57">
        <f>V90*$T$4</f>
        <v>12176.564</v>
      </c>
      <c r="W91" s="57">
        <f>W90*$W$4</f>
        <v>6901.2169999999996</v>
      </c>
      <c r="X91" s="57">
        <f>X90*$W$4</f>
        <v>6591.2864000000009</v>
      </c>
      <c r="Y91" s="57">
        <f>Y90*$W$4</f>
        <v>13396.161400000001</v>
      </c>
      <c r="Z91" s="57">
        <f>Z90*$Z$4</f>
        <v>17415.86</v>
      </c>
      <c r="AA91" s="57">
        <v>21993.579999999998</v>
      </c>
      <c r="AB91" s="57">
        <f>AB90*$Z$4</f>
        <v>36324.26</v>
      </c>
      <c r="AC91" s="57">
        <f>AC90*$AC$4</f>
        <v>3851.5113000000001</v>
      </c>
      <c r="AD91" s="57">
        <v>4044.9902999999999</v>
      </c>
      <c r="AE91" s="57">
        <f>AE90*$AC$4</f>
        <v>7527.7721999999994</v>
      </c>
      <c r="AF91" s="57">
        <f>AF90*$AF$4</f>
        <v>27436.168000000001</v>
      </c>
      <c r="AG91" s="57">
        <f>AG90*$AF$4</f>
        <v>27436.168000000001</v>
      </c>
      <c r="AH91" s="57">
        <f>AH90*$AF$4</f>
        <v>27436.168000000001</v>
      </c>
      <c r="AI91" s="57">
        <f>AI90*$AI$4</f>
        <v>0</v>
      </c>
      <c r="AJ91" s="57">
        <f>AJ90*$AI$4</f>
        <v>0</v>
      </c>
      <c r="AK91" s="57">
        <f>AK90*$AI$4</f>
        <v>0</v>
      </c>
      <c r="AL91" s="57">
        <f>AL90*$AL$4</f>
        <v>0</v>
      </c>
      <c r="AM91" s="57">
        <f>AM90*$AL$4</f>
        <v>0</v>
      </c>
      <c r="AN91" s="57">
        <f>AN90*$AL$4</f>
        <v>0</v>
      </c>
      <c r="AO91" s="57">
        <f>AO90*$AO$4</f>
        <v>0</v>
      </c>
      <c r="AP91" s="57">
        <f>AP90*$AO$4</f>
        <v>0</v>
      </c>
      <c r="AQ91" s="57">
        <f>AQ90*$AO$4</f>
        <v>0</v>
      </c>
      <c r="AR91" s="57">
        <f>AR90*$AR$4</f>
        <v>0</v>
      </c>
      <c r="AS91" s="57">
        <f>AS90*$AR$4</f>
        <v>0</v>
      </c>
      <c r="AT91" s="57">
        <f>AT90*$AR$4</f>
        <v>0</v>
      </c>
      <c r="AU91" s="57">
        <f>AU90*$AU$4</f>
        <v>0</v>
      </c>
      <c r="AV91" s="57">
        <f>AV90*$AU$4</f>
        <v>0</v>
      </c>
      <c r="AW91" s="58">
        <f>AW90*$AU$4</f>
        <v>0</v>
      </c>
    </row>
    <row r="92" spans="1:49" ht="33" customHeight="1" thickBot="1">
      <c r="A92" s="490"/>
      <c r="B92" s="493"/>
      <c r="C92" s="400"/>
      <c r="D92" s="14" t="s">
        <v>21</v>
      </c>
      <c r="E92" s="114">
        <f>IFERROR(100*E90/'Base-case'!E36,"")</f>
        <v>64.28875294550194</v>
      </c>
      <c r="F92" s="57">
        <f>IFERROR(100*F90/'Base-case'!E36,"")</f>
        <v>100</v>
      </c>
      <c r="G92" s="57">
        <f>IFERROR(100*G90/'Base-case'!E36,"")</f>
        <v>100</v>
      </c>
      <c r="H92" s="57">
        <f>IFERROR(100*H90/'Base-case'!F36,"")</f>
        <v>73.575751187488379</v>
      </c>
      <c r="I92" s="57">
        <f>IFERROR(100*I90/'Base-case'!F36,"")</f>
        <v>99.999999999999986</v>
      </c>
      <c r="J92" s="57">
        <f>IFERROR(100*J90/'Base-case'!F36,"")</f>
        <v>99.999999999999986</v>
      </c>
      <c r="K92" s="57">
        <f>IFERROR(100*K90/'Base-case'!G36,"")</f>
        <v>74.398409541487155</v>
      </c>
      <c r="L92" s="57">
        <f>IFERROR(100*L90/'Base-case'!G36,"")</f>
        <v>100</v>
      </c>
      <c r="M92" s="57">
        <f>IFERROR(100*M90/'Base-case'!G36,"")</f>
        <v>100</v>
      </c>
      <c r="N92" s="57">
        <f>IFERROR(100*N90/'Base-case'!H36,"")</f>
        <v>67.19262113907395</v>
      </c>
      <c r="O92" s="57">
        <f>IFERROR(100*O90/'Base-case'!H36,"")</f>
        <v>100</v>
      </c>
      <c r="P92" s="57">
        <f>IFERROR(100*P90/'Base-case'!H36,"")</f>
        <v>100</v>
      </c>
      <c r="Q92" s="57">
        <f>IFERROR(100*Q90/'Base-case'!I36,"")</f>
        <v>68.217948914193045</v>
      </c>
      <c r="R92" s="57">
        <f>IFERROR(100*R90/'Base-case'!I36,"")</f>
        <v>100</v>
      </c>
      <c r="S92" s="57">
        <f>IFERROR(100*S90/'Base-case'!I36,"")</f>
        <v>100</v>
      </c>
      <c r="T92" s="57">
        <f>IFERROR(100*T90/'Base-case'!J36,"")</f>
        <v>50.23742329938068</v>
      </c>
      <c r="U92" s="57">
        <f>IFERROR(100*U90/'Base-case'!J36,"")</f>
        <v>100</v>
      </c>
      <c r="V92" s="57">
        <f>IFERROR(100*V90/'Base-case'!J36,"")</f>
        <v>100</v>
      </c>
      <c r="W92" s="57">
        <f>IFERROR(100*W90/'Base-case'!K36,"")</f>
        <v>51.516376922720561</v>
      </c>
      <c r="X92" s="57">
        <f>IFERROR(100*X90/'Base-case'!K36,"")</f>
        <v>49.202799243669908</v>
      </c>
      <c r="Y92" s="57">
        <f>IFERROR(100*Y90/'Base-case'!K36,"")</f>
        <v>100</v>
      </c>
      <c r="Z92" s="57">
        <f>IFERROR(100*Z90/'Base-case'!L36,"")</f>
        <v>47.94553282021436</v>
      </c>
      <c r="AA92" s="57">
        <v>60.547909303589392</v>
      </c>
      <c r="AB92" s="57">
        <f>IFERROR(100*AB90/'Base-case'!L36,"")</f>
        <v>100.00000000000001</v>
      </c>
      <c r="AC92" s="57">
        <f>IFERROR(100*AC90/'Base-case'!M36,"")</f>
        <v>51.164025659543739</v>
      </c>
      <c r="AD92" s="57">
        <v>53.734228301966951</v>
      </c>
      <c r="AE92" s="57">
        <f>IFERROR(100*AE90/'Base-case'!M36,"")</f>
        <v>100</v>
      </c>
      <c r="AF92" s="57">
        <f>IFERROR(100*AF90/'Base-case'!N36,"")</f>
        <v>100</v>
      </c>
      <c r="AG92" s="57">
        <f>IFERROR(100*AG90/'Base-case'!N36,"")</f>
        <v>100</v>
      </c>
      <c r="AH92" s="57">
        <f>IFERROR(100*AH90/'Base-case'!N36,"")</f>
        <v>100</v>
      </c>
      <c r="AI92" s="57" t="str">
        <f>IFERROR(100*AI90/'Base-case'!O36,"")</f>
        <v/>
      </c>
      <c r="AJ92" s="57" t="str">
        <f>IFERROR(100*AJ90/'Base-case'!O36,"")</f>
        <v/>
      </c>
      <c r="AK92" s="57" t="str">
        <f>IFERROR(100*AK90/'Base-case'!O36,"")</f>
        <v/>
      </c>
      <c r="AL92" s="57" t="str">
        <f>IFERROR(100*AL90/'Base-case'!P36,"")</f>
        <v/>
      </c>
      <c r="AM92" s="57" t="str">
        <f>IFERROR(100*AM90/'Base-case'!P36,"")</f>
        <v/>
      </c>
      <c r="AN92" s="57" t="str">
        <f>IFERROR(100*AN90/'Base-case'!P36,"")</f>
        <v/>
      </c>
      <c r="AO92" s="57" t="str">
        <f>IFERROR(100*AO90/'Base-case'!Q36,"")</f>
        <v/>
      </c>
      <c r="AP92" s="57" t="str">
        <f>IFERROR(100*AP90/'Base-case'!Q36,"")</f>
        <v/>
      </c>
      <c r="AQ92" s="57" t="str">
        <f>IFERROR(100*AQ90/'Base-case'!Q36,"")</f>
        <v/>
      </c>
      <c r="AR92" s="57" t="str">
        <f>IFERROR(100*AR90/'Base-case'!R36,"")</f>
        <v/>
      </c>
      <c r="AS92" s="57" t="str">
        <f>IFERROR(100*AS90/'Base-case'!R36,"")</f>
        <v/>
      </c>
      <c r="AT92" s="57" t="str">
        <f>IFERROR(100*AT90/'Base-case'!R36,"")</f>
        <v/>
      </c>
      <c r="AU92" s="57" t="str">
        <f>IFERROR(100*AU90/'Base-case'!S36,"")</f>
        <v/>
      </c>
      <c r="AV92" s="57" t="str">
        <f>IFERROR(100*AV90/'Base-case'!S36,"")</f>
        <v/>
      </c>
      <c r="AW92" s="58" t="str">
        <f>IFERROR(100*AW90/'Base-case'!S36,"")</f>
        <v/>
      </c>
    </row>
    <row r="93" spans="1:49" ht="33" customHeight="1">
      <c r="A93" s="490"/>
      <c r="B93" s="493"/>
      <c r="C93" s="400" t="s">
        <v>174</v>
      </c>
      <c r="D93" s="13" t="s">
        <v>179</v>
      </c>
      <c r="E93" s="114">
        <f>'Base-case'!E38-E40</f>
        <v>0.57930247718383299</v>
      </c>
      <c r="F93" s="57">
        <f>'Base-case'!E38-F40</f>
        <v>1.5302574967405476</v>
      </c>
      <c r="G93" s="57">
        <f>'Base-case'!E38-G40</f>
        <v>1.5302574967405476</v>
      </c>
      <c r="H93" s="57">
        <f>'Base-case'!F38-H40</f>
        <v>1.1818351164797241</v>
      </c>
      <c r="I93" s="57">
        <f>'Base-case'!F38-I40</f>
        <v>1.8636259706643659</v>
      </c>
      <c r="J93" s="57">
        <f>'Base-case'!F38-J40</f>
        <v>1.8636259706643659</v>
      </c>
      <c r="K93" s="57">
        <f>'Base-case'!G38-K40</f>
        <v>2.4330460947503201</v>
      </c>
      <c r="L93" s="57">
        <f>'Base-case'!G38-L40</f>
        <v>2.7445313700384122</v>
      </c>
      <c r="M93" s="57">
        <f>'Base-case'!G38-M40</f>
        <v>2.7445313700384122</v>
      </c>
      <c r="N93" s="57">
        <f>'Base-case'!H38-N40</f>
        <v>1.7905019120458892</v>
      </c>
      <c r="O93" s="57">
        <f>'Base-case'!H38-O40</f>
        <v>1.7905019120458892</v>
      </c>
      <c r="P93" s="57">
        <f>'Base-case'!H38-P40</f>
        <v>1.7905019120458892</v>
      </c>
      <c r="Q93" s="57">
        <f>'Base-case'!I38-Q40</f>
        <v>2.7366031061259708</v>
      </c>
      <c r="R93" s="57">
        <f>'Base-case'!I38-R40</f>
        <v>3.0195090595340814</v>
      </c>
      <c r="S93" s="57">
        <f>'Base-case'!I38-S40</f>
        <v>3.0195090595340814</v>
      </c>
      <c r="T93" s="57">
        <f>'Base-case'!J38-T40</f>
        <v>1.3209540372670807</v>
      </c>
      <c r="U93" s="57">
        <f>'Base-case'!J38-U40</f>
        <v>1.7765664596273292</v>
      </c>
      <c r="V93" s="57">
        <f>'Base-case'!J38-V40</f>
        <v>1.7765664596273292</v>
      </c>
      <c r="W93" s="57">
        <f>'Base-case'!K38-W40</f>
        <v>1.056418136020151</v>
      </c>
      <c r="X93" s="57">
        <f>'Base-case'!K38-X40</f>
        <v>1.6169435768261964</v>
      </c>
      <c r="Y93" s="57">
        <f>'Base-case'!K38-Y40</f>
        <v>1.6169435768261964</v>
      </c>
      <c r="Z93" s="57">
        <f>'Base-case'!L38-Z40</f>
        <v>5.8052866666666665</v>
      </c>
      <c r="AA93" s="57">
        <v>7.3311933333333332</v>
      </c>
      <c r="AB93" s="57">
        <f>'Base-case'!L38-AB40</f>
        <v>12.108086666666667</v>
      </c>
      <c r="AC93" s="57">
        <f>'Base-case'!M38-AC40</f>
        <v>6.9271785971223023</v>
      </c>
      <c r="AD93" s="57">
        <v>7.2751624100719425</v>
      </c>
      <c r="AE93" s="57">
        <f>'Base-case'!M38-AE40</f>
        <v>13.539158633093525</v>
      </c>
      <c r="AF93" s="57">
        <f>'Base-case'!N38-AF40</f>
        <v>26.89820392156863</v>
      </c>
      <c r="AG93" s="57">
        <f>'Base-case'!N38-AG40</f>
        <v>26.89820392156863</v>
      </c>
      <c r="AH93" s="57">
        <f>'Base-case'!N38-AH40</f>
        <v>26.89820392156863</v>
      </c>
      <c r="AI93" s="57">
        <f>'Base-case'!O38-AI40</f>
        <v>0</v>
      </c>
      <c r="AJ93" s="57">
        <f>'Base-case'!O38-AJ40</f>
        <v>0</v>
      </c>
      <c r="AK93" s="57">
        <f>'Base-case'!O38-AK40</f>
        <v>0</v>
      </c>
      <c r="AL93" s="57">
        <f>'Base-case'!P38-AL40</f>
        <v>0</v>
      </c>
      <c r="AM93" s="57">
        <f>'Base-case'!P38-AM40</f>
        <v>0</v>
      </c>
      <c r="AN93" s="57">
        <f>'Base-case'!P38-AN40</f>
        <v>0</v>
      </c>
      <c r="AO93" s="57">
        <f>'Base-case'!Q38-AO40</f>
        <v>0</v>
      </c>
      <c r="AP93" s="57">
        <f>'Base-case'!Q38-AP40</f>
        <v>0</v>
      </c>
      <c r="AQ93" s="57">
        <f>'Base-case'!Q38-AQ40</f>
        <v>0</v>
      </c>
      <c r="AR93" s="57">
        <f>'Base-case'!R38-AR40</f>
        <v>0</v>
      </c>
      <c r="AS93" s="57">
        <f>'Base-case'!R38-AS40</f>
        <v>0</v>
      </c>
      <c r="AT93" s="57">
        <f>'Base-case'!R38-AT40</f>
        <v>0</v>
      </c>
      <c r="AU93" s="57">
        <f>'Base-case'!S38-AU40</f>
        <v>0</v>
      </c>
      <c r="AV93" s="57">
        <f>'Base-case'!S38-AV40</f>
        <v>0</v>
      </c>
      <c r="AW93" s="58">
        <f>'Base-case'!S38-AW40</f>
        <v>0</v>
      </c>
    </row>
    <row r="94" spans="1:49" ht="33" customHeight="1">
      <c r="A94" s="490"/>
      <c r="B94" s="493"/>
      <c r="C94" s="400"/>
      <c r="D94" s="14" t="s">
        <v>180</v>
      </c>
      <c r="E94" s="114">
        <f>E93*$E$4</f>
        <v>444.32499999999987</v>
      </c>
      <c r="F94" s="57">
        <f>F93*$E$4</f>
        <v>1173.7075</v>
      </c>
      <c r="G94" s="57">
        <f>G93*$E$4</f>
        <v>1173.7075</v>
      </c>
      <c r="H94" s="57">
        <f>H93*$H$4</f>
        <v>1369.7469000000001</v>
      </c>
      <c r="I94" s="57">
        <f>I93*$H$4</f>
        <v>2159.9425000000001</v>
      </c>
      <c r="J94" s="57">
        <f>J93*$H$4</f>
        <v>2159.9425000000001</v>
      </c>
      <c r="K94" s="57">
        <f>K93*$K$4</f>
        <v>1900.2090000000001</v>
      </c>
      <c r="L94" s="57">
        <f>L93*$K$4</f>
        <v>2143.4789999999998</v>
      </c>
      <c r="M94" s="57">
        <f>M93*$K$4</f>
        <v>2143.4789999999998</v>
      </c>
      <c r="N94" s="57">
        <f>N93*$N$4</f>
        <v>1872.865</v>
      </c>
      <c r="O94" s="57">
        <f>O93*$N$4</f>
        <v>1872.865</v>
      </c>
      <c r="P94" s="57">
        <f>P93*$N$4</f>
        <v>1872.865</v>
      </c>
      <c r="Q94" s="57">
        <f>Q93*$Q$4</f>
        <v>6343.4459999999999</v>
      </c>
      <c r="R94" s="57">
        <f>R93*$Q$4</f>
        <v>6999.2220000000007</v>
      </c>
      <c r="S94" s="57">
        <f>S93*$Q$4</f>
        <v>6999.2220000000007</v>
      </c>
      <c r="T94" s="57">
        <f>T93*$T$4</f>
        <v>1063.3679999999999</v>
      </c>
      <c r="U94" s="57">
        <f>U93*$T$4</f>
        <v>1430.136</v>
      </c>
      <c r="V94" s="57">
        <f>V93*$T$4</f>
        <v>1430.136</v>
      </c>
      <c r="W94" s="57">
        <f>W93*$W$4</f>
        <v>1677.5919999999999</v>
      </c>
      <c r="X94" s="57">
        <f>X93*$W$4</f>
        <v>2567.7064</v>
      </c>
      <c r="Y94" s="57">
        <f>Y93*$W$4</f>
        <v>2567.7064</v>
      </c>
      <c r="Z94" s="57">
        <f>Z93*$Z$4</f>
        <v>17415.86</v>
      </c>
      <c r="AA94" s="57">
        <v>21993.579999999998</v>
      </c>
      <c r="AB94" s="57">
        <f>AB93*$Z$4</f>
        <v>36324.26</v>
      </c>
      <c r="AC94" s="57">
        <f>AC93*$AC$4</f>
        <v>3851.5113000000001</v>
      </c>
      <c r="AD94" s="57">
        <v>4044.9902999999999</v>
      </c>
      <c r="AE94" s="57">
        <f>AE93*$AC$4</f>
        <v>7527.7721999999994</v>
      </c>
      <c r="AF94" s="57">
        <f>AF93*$AF$4</f>
        <v>27436.168000000001</v>
      </c>
      <c r="AG94" s="57">
        <f>AG93*$AF$4</f>
        <v>27436.168000000001</v>
      </c>
      <c r="AH94" s="57">
        <f>AH93*$AF$4</f>
        <v>27436.168000000001</v>
      </c>
      <c r="AI94" s="57">
        <f>AI93*$AI$4</f>
        <v>0</v>
      </c>
      <c r="AJ94" s="57">
        <f>AJ93*$AI$4</f>
        <v>0</v>
      </c>
      <c r="AK94" s="57">
        <f>AK93*$AI$4</f>
        <v>0</v>
      </c>
      <c r="AL94" s="57">
        <f>AL93*$AL$4</f>
        <v>0</v>
      </c>
      <c r="AM94" s="57">
        <f>AM93*$AL$4</f>
        <v>0</v>
      </c>
      <c r="AN94" s="57">
        <f>AN93*$AL$4</f>
        <v>0</v>
      </c>
      <c r="AO94" s="57">
        <f>AO93*$AO$4</f>
        <v>0</v>
      </c>
      <c r="AP94" s="57">
        <f>AP93*$AO$4</f>
        <v>0</v>
      </c>
      <c r="AQ94" s="57">
        <f>AQ93*$AO$4</f>
        <v>0</v>
      </c>
      <c r="AR94" s="57">
        <f>AR93*$AR$4</f>
        <v>0</v>
      </c>
      <c r="AS94" s="57">
        <f>AS93*$AR$4</f>
        <v>0</v>
      </c>
      <c r="AT94" s="57">
        <f>AT93*$AR$4</f>
        <v>0</v>
      </c>
      <c r="AU94" s="57">
        <f>AU93*$AU$4</f>
        <v>0</v>
      </c>
      <c r="AV94" s="57">
        <f>AV93*$AU$4</f>
        <v>0</v>
      </c>
      <c r="AW94" s="58">
        <f>AW93*$AU$4</f>
        <v>0</v>
      </c>
    </row>
    <row r="95" spans="1:49" ht="33" customHeight="1" thickBot="1">
      <c r="A95" s="490"/>
      <c r="B95" s="493"/>
      <c r="C95" s="400"/>
      <c r="D95" s="14" t="s">
        <v>21</v>
      </c>
      <c r="E95" s="114">
        <f>IFERROR(100*E93/'Base-case'!E38,"")</f>
        <v>37.856535806408317</v>
      </c>
      <c r="F95" s="57">
        <f>IFERROR(100*F93/'Base-case'!E38,"")</f>
        <v>100</v>
      </c>
      <c r="G95" s="57">
        <f>IFERROR(100*G93/'Base-case'!E38,"")</f>
        <v>100</v>
      </c>
      <c r="H95" s="57">
        <f>IFERROR(100*H93/'Base-case'!F38,"")</f>
        <v>63.415896487985222</v>
      </c>
      <c r="I95" s="57">
        <f>IFERROR(100*I93/'Base-case'!F38,"")</f>
        <v>100</v>
      </c>
      <c r="J95" s="57">
        <f>IFERROR(100*J93/'Base-case'!F38,"")</f>
        <v>100</v>
      </c>
      <c r="K95" s="57">
        <f>IFERROR(100*K93/'Base-case'!G38,"")</f>
        <v>88.650693568726354</v>
      </c>
      <c r="L95" s="57">
        <f>IFERROR(100*L93/'Base-case'!G38,"")</f>
        <v>100</v>
      </c>
      <c r="M95" s="57">
        <f>IFERROR(100*M93/'Base-case'!G38,"")</f>
        <v>100</v>
      </c>
      <c r="N95" s="57">
        <f>IFERROR(100*N93/'Base-case'!H38,"")</f>
        <v>100</v>
      </c>
      <c r="O95" s="57">
        <f>IFERROR(100*O93/'Base-case'!H38,"")</f>
        <v>100</v>
      </c>
      <c r="P95" s="57">
        <f>IFERROR(100*P93/'Base-case'!H38,"")</f>
        <v>100</v>
      </c>
      <c r="Q95" s="57">
        <f>IFERROR(100*Q93/'Base-case'!I38,"")</f>
        <v>90.630730101145517</v>
      </c>
      <c r="R95" s="57">
        <f>IFERROR(100*R93/'Base-case'!I38,"")</f>
        <v>100</v>
      </c>
      <c r="S95" s="57">
        <f>IFERROR(100*S93/'Base-case'!I38,"")</f>
        <v>100</v>
      </c>
      <c r="T95" s="57">
        <f>IFERROR(100*T93/'Base-case'!J38,"")</f>
        <v>74.354327140915274</v>
      </c>
      <c r="U95" s="57">
        <f>IFERROR(100*U93/'Base-case'!J38,"")</f>
        <v>100</v>
      </c>
      <c r="V95" s="57">
        <f>IFERROR(100*V93/'Base-case'!J38,"")</f>
        <v>100</v>
      </c>
      <c r="W95" s="57">
        <f>IFERROR(100*W93/'Base-case'!K38,"")</f>
        <v>65.334260957561185</v>
      </c>
      <c r="X95" s="57">
        <f>IFERROR(100*X93/'Base-case'!K38,"")</f>
        <v>99.999999999999986</v>
      </c>
      <c r="Y95" s="57">
        <f>IFERROR(100*Y93/'Base-case'!K38,"")</f>
        <v>99.999999999999986</v>
      </c>
      <c r="Z95" s="57">
        <f>IFERROR(100*Z93/'Base-case'!L38,"")</f>
        <v>47.94553282021436</v>
      </c>
      <c r="AA95" s="57">
        <v>60.547909303589392</v>
      </c>
      <c r="AB95" s="57">
        <f>IFERROR(100*AB93/'Base-case'!L38,"")</f>
        <v>100.00000000000001</v>
      </c>
      <c r="AC95" s="57">
        <f>IFERROR(100*AC93/'Base-case'!M38,"")</f>
        <v>51.164025659543739</v>
      </c>
      <c r="AD95" s="57">
        <v>53.734228301966951</v>
      </c>
      <c r="AE95" s="57">
        <f>IFERROR(100*AE93/'Base-case'!M38,"")</f>
        <v>100</v>
      </c>
      <c r="AF95" s="57">
        <f>IFERROR(100*AF93/'Base-case'!N38,"")</f>
        <v>100</v>
      </c>
      <c r="AG95" s="57">
        <f>IFERROR(100*AG93/'Base-case'!N38,"")</f>
        <v>100</v>
      </c>
      <c r="AH95" s="57">
        <f>IFERROR(100*AH93/'Base-case'!N38,"")</f>
        <v>100</v>
      </c>
      <c r="AI95" s="57" t="str">
        <f>IFERROR(100*AI93/'Base-case'!O38,"")</f>
        <v/>
      </c>
      <c r="AJ95" s="57" t="str">
        <f>IFERROR(100*AJ93/'Base-case'!O38,"")</f>
        <v/>
      </c>
      <c r="AK95" s="57" t="str">
        <f>IFERROR(100*AK93/'Base-case'!O38,"")</f>
        <v/>
      </c>
      <c r="AL95" s="57" t="str">
        <f>IFERROR(100*AL93/'Base-case'!P38,"")</f>
        <v/>
      </c>
      <c r="AM95" s="57" t="str">
        <f>IFERROR(100*AM93/'Base-case'!P38,"")</f>
        <v/>
      </c>
      <c r="AN95" s="57" t="str">
        <f>IFERROR(100*AN93/'Base-case'!P38,"")</f>
        <v/>
      </c>
      <c r="AO95" s="57" t="str">
        <f>IFERROR(100*AO93/'Base-case'!Q38,"")</f>
        <v/>
      </c>
      <c r="AP95" s="57" t="str">
        <f>IFERROR(100*AP93/'Base-case'!Q38,"")</f>
        <v/>
      </c>
      <c r="AQ95" s="57" t="str">
        <f>IFERROR(100*AQ93/'Base-case'!Q38,"")</f>
        <v/>
      </c>
      <c r="AR95" s="57" t="str">
        <f>IFERROR(100*AR93/'Base-case'!R38,"")</f>
        <v/>
      </c>
      <c r="AS95" s="57" t="str">
        <f>IFERROR(100*AS93/'Base-case'!R38,"")</f>
        <v/>
      </c>
      <c r="AT95" s="57" t="str">
        <f>IFERROR(100*AT93/'Base-case'!R38,"")</f>
        <v/>
      </c>
      <c r="AU95" s="57" t="str">
        <f>IFERROR(100*AU93/'Base-case'!S38,"")</f>
        <v/>
      </c>
      <c r="AV95" s="57" t="str">
        <f>IFERROR(100*AV93/'Base-case'!S38,"")</f>
        <v/>
      </c>
      <c r="AW95" s="58" t="str">
        <f>IFERROR(100*AW93/'Base-case'!S38,"")</f>
        <v/>
      </c>
    </row>
    <row r="96" spans="1:49" ht="33" customHeight="1">
      <c r="A96" s="490"/>
      <c r="B96" s="493"/>
      <c r="C96" s="400" t="s">
        <v>175</v>
      </c>
      <c r="D96" s="13" t="s">
        <v>179</v>
      </c>
      <c r="E96" s="114">
        <f>'Base-case'!E40-E42</f>
        <v>5.0015358539765327</v>
      </c>
      <c r="F96" s="57">
        <f>'Base-case'!E40-F42</f>
        <v>7.1506362451108219</v>
      </c>
      <c r="G96" s="57">
        <f>'Base-case'!E40-G42</f>
        <v>7.1506362451108219</v>
      </c>
      <c r="H96" s="57">
        <f>'Base-case'!F40-H42</f>
        <v>6.6776596203623813</v>
      </c>
      <c r="I96" s="57">
        <f>'Base-case'!F40-I42</f>
        <v>8.8185547886108715</v>
      </c>
      <c r="J96" s="57">
        <f>'Base-case'!F40-J42</f>
        <v>8.8185547886108715</v>
      </c>
      <c r="K96" s="57">
        <f>'Base-case'!G40-K42</f>
        <v>6.0083098591549291</v>
      </c>
      <c r="L96" s="57">
        <f>'Base-case'!G40-L42</f>
        <v>8.6016197183098591</v>
      </c>
      <c r="M96" s="57">
        <f>'Base-case'!G40-M42</f>
        <v>8.6016197183098591</v>
      </c>
      <c r="N96" s="57">
        <f>'Base-case'!H40-N42</f>
        <v>4.3852772466539198</v>
      </c>
      <c r="O96" s="57">
        <f>'Base-case'!H40-O42</f>
        <v>7.4006548757170174</v>
      </c>
      <c r="P96" s="57">
        <f>'Base-case'!H40-P42</f>
        <v>7.4006548757170174</v>
      </c>
      <c r="Q96" s="57">
        <f>'Base-case'!I40-Q42</f>
        <v>3.9541156169111296</v>
      </c>
      <c r="R96" s="57">
        <f>'Base-case'!I40-R42</f>
        <v>6.7883477135461598</v>
      </c>
      <c r="S96" s="57">
        <f>'Base-case'!I40-S42</f>
        <v>6.7883477135461598</v>
      </c>
      <c r="T96" s="57">
        <f>'Base-case'!J40-T42</f>
        <v>6.2780422360248451</v>
      </c>
      <c r="U96" s="57">
        <f>'Base-case'!J40-U42</f>
        <v>13.349600000000001</v>
      </c>
      <c r="V96" s="57">
        <f>'Base-case'!J40-V42</f>
        <v>13.349600000000001</v>
      </c>
      <c r="W96" s="57">
        <f>'Base-case'!K40-W42</f>
        <v>3.2894363979848866</v>
      </c>
      <c r="X96" s="57">
        <f>'Base-case'!K40-X42</f>
        <v>2.5337405541561715</v>
      </c>
      <c r="Y96" s="57">
        <f>'Base-case'!K40-Y42</f>
        <v>6.818926322418136</v>
      </c>
      <c r="Z96" s="57">
        <f>'Base-case'!L40-Z42</f>
        <v>0</v>
      </c>
      <c r="AA96" s="57">
        <v>0</v>
      </c>
      <c r="AB96" s="57">
        <f>'Base-case'!L40-AB42</f>
        <v>0</v>
      </c>
      <c r="AC96" s="57">
        <f>'Base-case'!M40-AC42</f>
        <v>0</v>
      </c>
      <c r="AD96" s="57">
        <v>0</v>
      </c>
      <c r="AE96" s="57">
        <f>'Base-case'!M40-AE42</f>
        <v>0</v>
      </c>
      <c r="AF96" s="57">
        <f>'Base-case'!N40-AF42</f>
        <v>0</v>
      </c>
      <c r="AG96" s="57">
        <f>'Base-case'!N40-AG42</f>
        <v>0</v>
      </c>
      <c r="AH96" s="57">
        <f>'Base-case'!N40-AH42</f>
        <v>0</v>
      </c>
      <c r="AI96" s="57">
        <f>'Base-case'!O40-AI42</f>
        <v>0</v>
      </c>
      <c r="AJ96" s="57">
        <f>'Base-case'!O40-AJ42</f>
        <v>0</v>
      </c>
      <c r="AK96" s="57">
        <f>'Base-case'!O40-AK42</f>
        <v>0</v>
      </c>
      <c r="AL96" s="57">
        <f>'Base-case'!P40-AL42</f>
        <v>0</v>
      </c>
      <c r="AM96" s="57">
        <f>'Base-case'!P40-AM42</f>
        <v>0</v>
      </c>
      <c r="AN96" s="57">
        <f>'Base-case'!P40-AN42</f>
        <v>0</v>
      </c>
      <c r="AO96" s="57">
        <f>'Base-case'!Q40-AO42</f>
        <v>0</v>
      </c>
      <c r="AP96" s="57">
        <f>'Base-case'!Q40-AP42</f>
        <v>0</v>
      </c>
      <c r="AQ96" s="57">
        <f>'Base-case'!Q40-AQ42</f>
        <v>0</v>
      </c>
      <c r="AR96" s="57">
        <f>'Base-case'!R40-AR42</f>
        <v>0</v>
      </c>
      <c r="AS96" s="57">
        <f>'Base-case'!R40-AS42</f>
        <v>0</v>
      </c>
      <c r="AT96" s="57">
        <f>'Base-case'!R40-AT42</f>
        <v>0</v>
      </c>
      <c r="AU96" s="57">
        <f>'Base-case'!S40-AU42</f>
        <v>0</v>
      </c>
      <c r="AV96" s="57">
        <f>'Base-case'!S40-AV42</f>
        <v>0</v>
      </c>
      <c r="AW96" s="58">
        <f>'Base-case'!S40-AW42</f>
        <v>0</v>
      </c>
    </row>
    <row r="97" spans="1:49" ht="33" customHeight="1">
      <c r="A97" s="490"/>
      <c r="B97" s="493"/>
      <c r="C97" s="400"/>
      <c r="D97" s="14" t="s">
        <v>180</v>
      </c>
      <c r="E97" s="114">
        <f>E96*$E$4</f>
        <v>3836.1780000000003</v>
      </c>
      <c r="F97" s="57">
        <f>F96*$E$4</f>
        <v>5484.5380000000005</v>
      </c>
      <c r="G97" s="57">
        <f>G96*$E$4</f>
        <v>5484.5380000000005</v>
      </c>
      <c r="H97" s="57">
        <f>H96*$H$4</f>
        <v>7739.4075000000003</v>
      </c>
      <c r="I97" s="57">
        <f>I96*$H$4</f>
        <v>10220.705</v>
      </c>
      <c r="J97" s="57">
        <f>J96*$H$4</f>
        <v>10220.705</v>
      </c>
      <c r="K97" s="57">
        <f>K96*$K$4</f>
        <v>4692.49</v>
      </c>
      <c r="L97" s="57">
        <f>L96*$K$4</f>
        <v>6717.8649999999998</v>
      </c>
      <c r="M97" s="57">
        <f>M96*$K$4</f>
        <v>6717.8649999999998</v>
      </c>
      <c r="N97" s="57">
        <f>N96*$N$4</f>
        <v>4587</v>
      </c>
      <c r="O97" s="57">
        <f>O96*$N$4</f>
        <v>7741.085</v>
      </c>
      <c r="P97" s="57">
        <f>P96*$N$4</f>
        <v>7741.085</v>
      </c>
      <c r="Q97" s="57">
        <f>Q96*$Q$4</f>
        <v>9165.6399999999976</v>
      </c>
      <c r="R97" s="57">
        <f>R96*$Q$4</f>
        <v>15735.39</v>
      </c>
      <c r="S97" s="57">
        <f>S96*$Q$4</f>
        <v>15735.39</v>
      </c>
      <c r="T97" s="57">
        <f>T96*$T$4</f>
        <v>5053.8240000000005</v>
      </c>
      <c r="U97" s="57">
        <f>U96*$T$4</f>
        <v>10746.428</v>
      </c>
      <c r="V97" s="57">
        <f>V96*$T$4</f>
        <v>10746.428</v>
      </c>
      <c r="W97" s="57">
        <f>W96*$W$4</f>
        <v>5223.625</v>
      </c>
      <c r="X97" s="57">
        <f>X96*$W$4</f>
        <v>4023.5800000000004</v>
      </c>
      <c r="Y97" s="57">
        <f>Y96*$W$4</f>
        <v>10828.455</v>
      </c>
      <c r="Z97" s="57">
        <f>Z96*$Z$4</f>
        <v>0</v>
      </c>
      <c r="AA97" s="57">
        <v>0</v>
      </c>
      <c r="AB97" s="57">
        <f>AB96*$Z$4</f>
        <v>0</v>
      </c>
      <c r="AC97" s="57">
        <f>AC96*$AC$4</f>
        <v>0</v>
      </c>
      <c r="AD97" s="57">
        <v>0</v>
      </c>
      <c r="AE97" s="57">
        <f>AE96*$AC$4</f>
        <v>0</v>
      </c>
      <c r="AF97" s="57">
        <f>AF96*$AF$4</f>
        <v>0</v>
      </c>
      <c r="AG97" s="57">
        <f>AG96*$AF$4</f>
        <v>0</v>
      </c>
      <c r="AH97" s="57">
        <f>AH96*$AF$4</f>
        <v>0</v>
      </c>
      <c r="AI97" s="57">
        <f>AI96*$AI$4</f>
        <v>0</v>
      </c>
      <c r="AJ97" s="57">
        <f>AJ96*$AI$4</f>
        <v>0</v>
      </c>
      <c r="AK97" s="57">
        <f>AK96*$AI$4</f>
        <v>0</v>
      </c>
      <c r="AL97" s="57">
        <f>AL96*$AL$4</f>
        <v>0</v>
      </c>
      <c r="AM97" s="57">
        <f>AM96*$AL$4</f>
        <v>0</v>
      </c>
      <c r="AN97" s="57">
        <f>AN96*$AL$4</f>
        <v>0</v>
      </c>
      <c r="AO97" s="57">
        <f>AO96*$AO$4</f>
        <v>0</v>
      </c>
      <c r="AP97" s="57">
        <f>AP96*$AO$4</f>
        <v>0</v>
      </c>
      <c r="AQ97" s="57">
        <f>AQ96*$AO$4</f>
        <v>0</v>
      </c>
      <c r="AR97" s="57">
        <f>AR96*$AR$4</f>
        <v>0</v>
      </c>
      <c r="AS97" s="57">
        <f>AS96*$AR$4</f>
        <v>0</v>
      </c>
      <c r="AT97" s="57">
        <f>AT96*$AR$4</f>
        <v>0</v>
      </c>
      <c r="AU97" s="57">
        <f>AU96*$AU$4</f>
        <v>0</v>
      </c>
      <c r="AV97" s="57">
        <f>AV96*$AU$4</f>
        <v>0</v>
      </c>
      <c r="AW97" s="58">
        <f>AW96*$AU$4</f>
        <v>0</v>
      </c>
    </row>
    <row r="98" spans="1:49" ht="33" customHeight="1">
      <c r="A98" s="490"/>
      <c r="B98" s="493"/>
      <c r="C98" s="400"/>
      <c r="D98" s="14" t="s">
        <v>21</v>
      </c>
      <c r="E98" s="114">
        <f>IFERROR(100*E96/'Base-case'!E40,"")</f>
        <v>69.945326297310743</v>
      </c>
      <c r="F98" s="57">
        <f>IFERROR(100*F96/'Base-case'!E40,"")</f>
        <v>100</v>
      </c>
      <c r="G98" s="57">
        <f>IFERROR(100*G96/'Base-case'!E40,"")</f>
        <v>100</v>
      </c>
      <c r="H98" s="57">
        <f>IFERROR(100*H96/'Base-case'!F40,"")</f>
        <v>75.722834188052573</v>
      </c>
      <c r="I98" s="57">
        <f>IFERROR(100*I96/'Base-case'!F40,"")</f>
        <v>100</v>
      </c>
      <c r="J98" s="57">
        <f>IFERROR(100*J96/'Base-case'!F40,"")</f>
        <v>100</v>
      </c>
      <c r="K98" s="57">
        <f>IFERROR(100*K96/'Base-case'!G40,"")</f>
        <v>69.850912455073143</v>
      </c>
      <c r="L98" s="57">
        <f>IFERROR(100*L96/'Base-case'!G40,"")</f>
        <v>100</v>
      </c>
      <c r="M98" s="57">
        <f>IFERROR(100*M96/'Base-case'!G40,"")</f>
        <v>100</v>
      </c>
      <c r="N98" s="57">
        <f>IFERROR(100*N96/'Base-case'!H40,"")</f>
        <v>59.255259437146087</v>
      </c>
      <c r="O98" s="57">
        <f>IFERROR(100*O96/'Base-case'!H40,"")</f>
        <v>100</v>
      </c>
      <c r="P98" s="57">
        <f>IFERROR(100*P96/'Base-case'!H40,"")</f>
        <v>100</v>
      </c>
      <c r="Q98" s="57">
        <f>IFERROR(100*Q96/'Base-case'!I40,"")</f>
        <v>58.248572167578942</v>
      </c>
      <c r="R98" s="57">
        <f>IFERROR(100*R96/'Base-case'!I40,"")</f>
        <v>100</v>
      </c>
      <c r="S98" s="57">
        <f>IFERROR(100*S96/'Base-case'!I40,"")</f>
        <v>100</v>
      </c>
      <c r="T98" s="57">
        <f>IFERROR(100*T96/'Base-case'!J40,"")</f>
        <v>47.027942680116595</v>
      </c>
      <c r="U98" s="57">
        <f>IFERROR(100*U96/'Base-case'!J40,"")</f>
        <v>100</v>
      </c>
      <c r="V98" s="57">
        <f>IFERROR(100*V96/'Base-case'!J40,"")</f>
        <v>100</v>
      </c>
      <c r="W98" s="57">
        <f>IFERROR(100*W96/'Base-case'!K40,"")</f>
        <v>48.239799675946387</v>
      </c>
      <c r="X98" s="57">
        <f>IFERROR(100*X96/'Base-case'!K40,"")</f>
        <v>37.157470756446791</v>
      </c>
      <c r="Y98" s="57">
        <f>IFERROR(100*Y96/'Base-case'!K40,"")</f>
        <v>99.999999999999986</v>
      </c>
      <c r="Z98" s="57" t="str">
        <f>IFERROR(100*Z96/'Base-case'!L40,"")</f>
        <v/>
      </c>
      <c r="AA98" s="57" t="s">
        <v>332</v>
      </c>
      <c r="AB98" s="57" t="str">
        <f>IFERROR(100*AB96/'Base-case'!L40,"")</f>
        <v/>
      </c>
      <c r="AC98" s="57" t="str">
        <f>IFERROR(100*AC96/'Base-case'!M40,"")</f>
        <v/>
      </c>
      <c r="AD98" s="57" t="s">
        <v>332</v>
      </c>
      <c r="AE98" s="57" t="str">
        <f>IFERROR(100*AE96/'Base-case'!M40,"")</f>
        <v/>
      </c>
      <c r="AF98" s="57" t="str">
        <f>IFERROR(100*AF96/'Base-case'!N40,"")</f>
        <v/>
      </c>
      <c r="AG98" s="57" t="str">
        <f>IFERROR(100*AG96/'Base-case'!N40,"")</f>
        <v/>
      </c>
      <c r="AH98" s="57" t="str">
        <f>IFERROR(100*AH96/'Base-case'!N40,"")</f>
        <v/>
      </c>
      <c r="AI98" s="57" t="str">
        <f>IFERROR(100*AI96/'Base-case'!O40,"")</f>
        <v/>
      </c>
      <c r="AJ98" s="57" t="str">
        <f>IFERROR(100*AJ96/'Base-case'!O40,"")</f>
        <v/>
      </c>
      <c r="AK98" s="57" t="str">
        <f>IFERROR(100*AK96/'Base-case'!O40,"")</f>
        <v/>
      </c>
      <c r="AL98" s="57" t="str">
        <f>IFERROR(100*AL96/'Base-case'!P40,"")</f>
        <v/>
      </c>
      <c r="AM98" s="57" t="str">
        <f>IFERROR(100*AM96/'Base-case'!P40,"")</f>
        <v/>
      </c>
      <c r="AN98" s="57" t="str">
        <f>IFERROR(100*AN96/'Base-case'!P40,"")</f>
        <v/>
      </c>
      <c r="AO98" s="57" t="str">
        <f>IFERROR(100*AO96/'Base-case'!Q40,"")</f>
        <v/>
      </c>
      <c r="AP98" s="57" t="str">
        <f>IFERROR(100*AP96/'Base-case'!Q40,"")</f>
        <v/>
      </c>
      <c r="AQ98" s="57" t="str">
        <f>IFERROR(100*AQ96/'Base-case'!Q40,"")</f>
        <v/>
      </c>
      <c r="AR98" s="57" t="str">
        <f>IFERROR(100*AR96/'Base-case'!R40,"")</f>
        <v/>
      </c>
      <c r="AS98" s="57" t="str">
        <f>IFERROR(100*AS96/'Base-case'!R40,"")</f>
        <v/>
      </c>
      <c r="AT98" s="57" t="str">
        <f>IFERROR(100*AT96/'Base-case'!R40,"")</f>
        <v/>
      </c>
      <c r="AU98" s="57" t="str">
        <f>IFERROR(100*AU96/'Base-case'!S40,"")</f>
        <v/>
      </c>
      <c r="AV98" s="57" t="str">
        <f>IFERROR(100*AV96/'Base-case'!S40,"")</f>
        <v/>
      </c>
      <c r="AW98" s="58" t="str">
        <f>IFERROR(100*AW96/'Base-case'!S40,"")</f>
        <v/>
      </c>
    </row>
    <row r="99" spans="1:49" ht="31.2">
      <c r="A99" s="490"/>
      <c r="B99" s="493"/>
      <c r="C99" s="69" t="s">
        <v>176</v>
      </c>
      <c r="D99" s="15" t="s">
        <v>181</v>
      </c>
      <c r="E99" s="115">
        <v>50.2</v>
      </c>
      <c r="F99" s="59"/>
      <c r="G99" s="59"/>
      <c r="H99" s="59">
        <v>33.700000000000003</v>
      </c>
      <c r="I99" s="59"/>
      <c r="J99" s="59"/>
      <c r="K99" s="59">
        <v>34.6</v>
      </c>
      <c r="L99" s="59"/>
      <c r="M99" s="59"/>
      <c r="N99" s="59">
        <v>45.6</v>
      </c>
      <c r="O99" s="59"/>
      <c r="P99" s="59"/>
      <c r="Q99" s="59">
        <v>9.6</v>
      </c>
      <c r="R99" s="59"/>
      <c r="S99" s="59"/>
      <c r="T99" s="59">
        <v>31.8</v>
      </c>
      <c r="U99" s="59"/>
      <c r="V99" s="59"/>
      <c r="W99" s="59">
        <v>48.5</v>
      </c>
      <c r="X99" s="59">
        <v>27.7</v>
      </c>
      <c r="Y99" s="59"/>
      <c r="Z99" s="59">
        <v>38.9</v>
      </c>
      <c r="AA99" s="59">
        <v>43.8</v>
      </c>
      <c r="AB99" s="59"/>
      <c r="AC99" s="59">
        <v>35.5</v>
      </c>
      <c r="AD99" s="59">
        <v>33.700000000000003</v>
      </c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60"/>
    </row>
    <row r="100" spans="1:49" ht="78">
      <c r="A100" s="490"/>
      <c r="B100" s="493"/>
      <c r="C100" s="69" t="s">
        <v>177</v>
      </c>
      <c r="D100" s="14" t="s">
        <v>182</v>
      </c>
      <c r="E100" s="114">
        <f>IFERROR(E44/E46,"")</f>
        <v>2.9965489832253023</v>
      </c>
      <c r="F100" s="57">
        <f t="shared" ref="F100:AW100" si="0">IFERROR(F44/F46,"")</f>
        <v>0</v>
      </c>
      <c r="G100" s="57">
        <f t="shared" si="0"/>
        <v>0</v>
      </c>
      <c r="H100" s="57">
        <f t="shared" si="0"/>
        <v>1.83762292965907</v>
      </c>
      <c r="I100" s="57">
        <f t="shared" si="0"/>
        <v>0</v>
      </c>
      <c r="J100" s="57">
        <f t="shared" si="0"/>
        <v>0</v>
      </c>
      <c r="K100" s="57">
        <f t="shared" si="0"/>
        <v>1.8503407357868051</v>
      </c>
      <c r="L100" s="57">
        <f t="shared" si="0"/>
        <v>0</v>
      </c>
      <c r="M100" s="57">
        <f t="shared" si="0"/>
        <v>0</v>
      </c>
      <c r="N100" s="57">
        <f t="shared" si="0"/>
        <v>2.4444696105103136</v>
      </c>
      <c r="O100" s="57">
        <f t="shared" si="0"/>
        <v>0</v>
      </c>
      <c r="P100" s="57">
        <f t="shared" si="0"/>
        <v>0</v>
      </c>
      <c r="Q100" s="57">
        <f t="shared" si="0"/>
        <v>0.48440826879943633</v>
      </c>
      <c r="R100" s="57">
        <f t="shared" si="0"/>
        <v>0</v>
      </c>
      <c r="S100" s="57">
        <f t="shared" si="0"/>
        <v>0</v>
      </c>
      <c r="T100" s="57">
        <f t="shared" si="0"/>
        <v>2.5108722325573347</v>
      </c>
      <c r="U100" s="57">
        <f t="shared" si="0"/>
        <v>0</v>
      </c>
      <c r="V100" s="57">
        <f t="shared" si="0"/>
        <v>0</v>
      </c>
      <c r="W100" s="57">
        <f t="shared" si="0"/>
        <v>3.970511336354607</v>
      </c>
      <c r="X100" s="57">
        <f t="shared" si="0"/>
        <v>2.385404689386545</v>
      </c>
      <c r="Y100" s="57">
        <f t="shared" si="0"/>
        <v>0</v>
      </c>
      <c r="Z100" s="57">
        <f t="shared" si="0"/>
        <v>2.0966699363407479</v>
      </c>
      <c r="AA100" s="57">
        <v>2.2655409710082353</v>
      </c>
      <c r="AB100" s="57">
        <f t="shared" si="0"/>
        <v>0</v>
      </c>
      <c r="AC100" s="57">
        <f t="shared" si="0"/>
        <v>1.9213458448267147</v>
      </c>
      <c r="AD100" s="57">
        <v>1.8371054201665604</v>
      </c>
      <c r="AE100" s="57">
        <f t="shared" si="0"/>
        <v>0</v>
      </c>
      <c r="AF100" s="57">
        <f t="shared" si="0"/>
        <v>0</v>
      </c>
      <c r="AG100" s="57">
        <f t="shared" si="0"/>
        <v>0</v>
      </c>
      <c r="AH100" s="57">
        <f t="shared" si="0"/>
        <v>0</v>
      </c>
      <c r="AI100" s="57" t="str">
        <f t="shared" si="0"/>
        <v/>
      </c>
      <c r="AJ100" s="57" t="str">
        <f t="shared" si="0"/>
        <v/>
      </c>
      <c r="AK100" s="57" t="str">
        <f t="shared" si="0"/>
        <v/>
      </c>
      <c r="AL100" s="57" t="str">
        <f t="shared" si="0"/>
        <v/>
      </c>
      <c r="AM100" s="57" t="str">
        <f t="shared" si="0"/>
        <v/>
      </c>
      <c r="AN100" s="57" t="str">
        <f t="shared" si="0"/>
        <v/>
      </c>
      <c r="AO100" s="57" t="str">
        <f t="shared" si="0"/>
        <v/>
      </c>
      <c r="AP100" s="57" t="str">
        <f t="shared" si="0"/>
        <v/>
      </c>
      <c r="AQ100" s="57" t="str">
        <f t="shared" si="0"/>
        <v/>
      </c>
      <c r="AR100" s="57" t="str">
        <f t="shared" si="0"/>
        <v/>
      </c>
      <c r="AS100" s="57" t="str">
        <f t="shared" si="0"/>
        <v/>
      </c>
      <c r="AT100" s="57" t="str">
        <f t="shared" si="0"/>
        <v/>
      </c>
      <c r="AU100" s="57" t="str">
        <f t="shared" si="0"/>
        <v/>
      </c>
      <c r="AV100" s="57" t="str">
        <f t="shared" si="0"/>
        <v/>
      </c>
      <c r="AW100" s="58" t="str">
        <f t="shared" si="0"/>
        <v/>
      </c>
    </row>
    <row r="101" spans="1:49" ht="47.4" thickBot="1">
      <c r="A101" s="491"/>
      <c r="B101" s="494"/>
      <c r="C101" s="72" t="s">
        <v>178</v>
      </c>
      <c r="D101" s="49" t="s">
        <v>183</v>
      </c>
      <c r="E101" s="116">
        <f>IFERROR(E44/E4,"")</f>
        <v>283.99478487614078</v>
      </c>
      <c r="F101" s="67">
        <f>IFERROR(F44/E4,"")</f>
        <v>0</v>
      </c>
      <c r="G101" s="67">
        <f>IFERROR(G44/E4,"")</f>
        <v>0</v>
      </c>
      <c r="H101" s="67">
        <f>IFERROR(H44/H4,"")</f>
        <v>258.19499568593614</v>
      </c>
      <c r="I101" s="67">
        <f>IFERROR(I44/H4,"")</f>
        <v>0</v>
      </c>
      <c r="J101" s="67">
        <f>IFERROR(J44/H4,"")</f>
        <v>0</v>
      </c>
      <c r="K101" s="67">
        <f>IFERROR(K44/K4,"")</f>
        <v>275.1856594110115</v>
      </c>
      <c r="L101" s="67">
        <f>IFERROR(L44/K4,"")</f>
        <v>0</v>
      </c>
      <c r="M101" s="67">
        <f>IFERROR(M44/K4,"")</f>
        <v>0</v>
      </c>
      <c r="N101" s="67">
        <f>IFERROR(N44/N4,"")</f>
        <v>271.15678776290633</v>
      </c>
      <c r="O101" s="67">
        <f>IFERROR(O44/N4,"")</f>
        <v>0</v>
      </c>
      <c r="P101" s="67">
        <f>IFERROR(P44/N4,"")</f>
        <v>0</v>
      </c>
      <c r="Q101" s="67">
        <f>IFERROR(Q44/Q4,"")</f>
        <v>59.609145815358069</v>
      </c>
      <c r="R101" s="67">
        <f>IFERROR(R44/Q4,"")</f>
        <v>0</v>
      </c>
      <c r="S101" s="67">
        <f>IFERROR(S44/Q4,"")</f>
        <v>0</v>
      </c>
      <c r="T101" s="67">
        <f>IFERROR(T44/T4,"")</f>
        <v>245.05838509316771</v>
      </c>
      <c r="U101" s="67">
        <f>IFERROR(U44/T4,"")</f>
        <v>0</v>
      </c>
      <c r="V101" s="67">
        <f>IFERROR(V44/T4,"")</f>
        <v>0</v>
      </c>
      <c r="W101" s="67">
        <f>IFERROR(W44/W4,"")</f>
        <v>304.10516372795968</v>
      </c>
      <c r="X101" s="67">
        <f>IFERROR(X44/W4,"")</f>
        <v>171.16687657430731</v>
      </c>
      <c r="Y101" s="67">
        <f>IFERROR(Y44/W4,"")</f>
        <v>0</v>
      </c>
      <c r="Z101" s="67">
        <f>IFERROR(Z44/Z4,"")</f>
        <v>224.30833333333334</v>
      </c>
      <c r="AA101" s="67">
        <v>306.08233333333334</v>
      </c>
      <c r="AB101" s="67">
        <f>IFERROR(AB44/Z4,"")</f>
        <v>0</v>
      </c>
      <c r="AC101" s="67">
        <f>IFERROR(AC44/AC4,"")</f>
        <v>214.75</v>
      </c>
      <c r="AD101" s="67">
        <v>215.64928057553956</v>
      </c>
      <c r="AE101" s="67">
        <f>IFERROR(AE44/AC4,"")</f>
        <v>0</v>
      </c>
      <c r="AF101" s="67">
        <f>IFERROR(AF44/AF4,"")</f>
        <v>0</v>
      </c>
      <c r="AG101" s="67">
        <f>IFERROR(AG44/AF4,"")</f>
        <v>0</v>
      </c>
      <c r="AH101" s="67">
        <f>IFERROR(AH44/AF4,"")</f>
        <v>0</v>
      </c>
      <c r="AI101" s="67" t="str">
        <f>IFERROR(AI44/AI4,"")</f>
        <v/>
      </c>
      <c r="AJ101" s="67" t="str">
        <f>IFERROR(AJ44/AI4,"")</f>
        <v/>
      </c>
      <c r="AK101" s="67" t="str">
        <f>IFERROR(AK44/AI4,"")</f>
        <v/>
      </c>
      <c r="AL101" s="67" t="str">
        <f>IFERROR(AL44/AL4,"")</f>
        <v/>
      </c>
      <c r="AM101" s="67" t="str">
        <f>IFERROR(AM44/AL4,"")</f>
        <v/>
      </c>
      <c r="AN101" s="67" t="str">
        <f>IFERROR(AN44/AL4,"")</f>
        <v/>
      </c>
      <c r="AO101" s="67" t="str">
        <f>IFERROR(AO44/AO4,"")</f>
        <v/>
      </c>
      <c r="AP101" s="67" t="str">
        <f>IFERROR(AP44/AO4,"")</f>
        <v/>
      </c>
      <c r="AQ101" s="67" t="str">
        <f>IFERROR(AQ44/AO4,"")</f>
        <v/>
      </c>
      <c r="AR101" s="67" t="str">
        <f>IFERROR(AR44/AR4,"")</f>
        <v/>
      </c>
      <c r="AS101" s="67" t="str">
        <f>IFERROR(AS44/AR4,"")</f>
        <v/>
      </c>
      <c r="AT101" s="67" t="str">
        <f>IFERROR(AT44/AR4,"")</f>
        <v/>
      </c>
      <c r="AU101" s="67" t="str">
        <f>IFERROR(AU44/AU4,"")</f>
        <v/>
      </c>
      <c r="AV101" s="67" t="str">
        <f>IFERROR(AV44/AU4,"")</f>
        <v/>
      </c>
      <c r="AW101" s="68" t="str">
        <f>IFERROR(AW44/AU4,"")</f>
        <v/>
      </c>
    </row>
    <row r="102" spans="1:49">
      <c r="A102" s="2"/>
      <c r="B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02"/>
  <sheetViews>
    <sheetView zoomScale="40" zoomScaleNormal="40" workbookViewId="0">
      <pane xSplit="4" ySplit="5" topLeftCell="O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Z15" sqref="Z15"/>
    </sheetView>
  </sheetViews>
  <sheetFormatPr baseColWidth="10" defaultColWidth="8.88671875" defaultRowHeight="14.4"/>
  <cols>
    <col min="1" max="1" width="16.109375" style="1" customWidth="1"/>
    <col min="2" max="2" width="11" style="1" customWidth="1"/>
    <col min="3" max="3" width="21.5546875" style="1" customWidth="1"/>
    <col min="4" max="4" width="16.88671875" style="1" customWidth="1"/>
    <col min="5" max="5" width="20" style="1" bestFit="1" customWidth="1"/>
    <col min="6" max="6" width="22.109375" style="1" customWidth="1"/>
    <col min="7" max="7" width="20.6640625" style="1" customWidth="1"/>
    <col min="8" max="8" width="20" style="1" bestFit="1" customWidth="1"/>
    <col min="9" max="10" width="21.44140625" style="1" customWidth="1"/>
    <col min="11" max="11" width="20" style="1" bestFit="1" customWidth="1"/>
    <col min="12" max="12" width="21" style="1" customWidth="1"/>
    <col min="13" max="13" width="21.109375" style="1" customWidth="1"/>
    <col min="14" max="14" width="20" style="1" bestFit="1" customWidth="1"/>
    <col min="15" max="15" width="20" style="1" customWidth="1"/>
    <col min="16" max="16" width="21.33203125" style="1" customWidth="1"/>
    <col min="17" max="17" width="20" style="1" bestFit="1" customWidth="1"/>
    <col min="18" max="18" width="21.33203125" style="1" customWidth="1"/>
    <col min="19" max="19" width="19.88671875" style="1" customWidth="1"/>
    <col min="20" max="20" width="20" style="1" bestFit="1" customWidth="1"/>
    <col min="21" max="21" width="20.33203125" style="1" customWidth="1"/>
    <col min="22" max="22" width="21.6640625" style="1" customWidth="1"/>
    <col min="23" max="23" width="20" style="1" bestFit="1" customWidth="1"/>
    <col min="24" max="24" width="21" style="1" customWidth="1"/>
    <col min="25" max="25" width="21.88671875" style="1" customWidth="1"/>
    <col min="26" max="26" width="20" style="1" bestFit="1" customWidth="1"/>
    <col min="27" max="27" width="21" style="1" customWidth="1"/>
    <col min="28" max="28" width="20.88671875" style="1" customWidth="1"/>
    <col min="29" max="29" width="20" style="1" bestFit="1" customWidth="1"/>
    <col min="30" max="30" width="20.109375" style="1" customWidth="1"/>
    <col min="31" max="31" width="22.33203125" style="1" customWidth="1"/>
    <col min="32" max="32" width="21.44140625" style="1" bestFit="1" customWidth="1"/>
    <col min="33" max="33" width="23.109375" style="1" customWidth="1"/>
    <col min="34" max="34" width="23.5546875" style="1" customWidth="1"/>
    <col min="35" max="35" width="21.44140625" style="1" bestFit="1" customWidth="1"/>
    <col min="36" max="36" width="23.6640625" style="1" customWidth="1"/>
    <col min="37" max="37" width="24.109375" style="1" customWidth="1"/>
    <col min="38" max="38" width="21.44140625" style="1" bestFit="1" customWidth="1"/>
    <col min="39" max="39" width="23" style="1" customWidth="1"/>
    <col min="40" max="40" width="24.33203125" style="1" customWidth="1"/>
    <col min="41" max="41" width="21.44140625" style="1" bestFit="1" customWidth="1"/>
    <col min="42" max="42" width="22.88671875" style="1" customWidth="1"/>
    <col min="43" max="43" width="24.44140625" style="1" customWidth="1"/>
    <col min="44" max="44" width="21.44140625" style="1" bestFit="1" customWidth="1"/>
    <col min="45" max="45" width="24" style="1" customWidth="1"/>
    <col min="46" max="46" width="22.44140625" style="1" customWidth="1"/>
    <col min="47" max="47" width="21.44140625" style="1" bestFit="1" customWidth="1"/>
    <col min="48" max="49" width="22.33203125" style="1" customWidth="1"/>
    <col min="50" max="50" width="14.44140625" customWidth="1"/>
  </cols>
  <sheetData>
    <row r="1" spans="1:49" ht="42" customHeight="1">
      <c r="A1" s="520" t="s">
        <v>186</v>
      </c>
      <c r="B1" s="521"/>
      <c r="C1" s="521"/>
      <c r="D1" s="522"/>
      <c r="E1" s="515" t="s">
        <v>113</v>
      </c>
      <c r="F1" s="512"/>
      <c r="G1" s="513"/>
      <c r="H1" s="511" t="s">
        <v>114</v>
      </c>
      <c r="I1" s="512"/>
      <c r="J1" s="513"/>
      <c r="K1" s="515" t="s">
        <v>115</v>
      </c>
      <c r="L1" s="512"/>
      <c r="M1" s="513"/>
      <c r="N1" s="511" t="s">
        <v>116</v>
      </c>
      <c r="O1" s="512"/>
      <c r="P1" s="513"/>
      <c r="Q1" s="515" t="s">
        <v>117</v>
      </c>
      <c r="R1" s="512"/>
      <c r="S1" s="513"/>
      <c r="T1" s="511" t="s">
        <v>118</v>
      </c>
      <c r="U1" s="512"/>
      <c r="V1" s="513"/>
      <c r="W1" s="515" t="s">
        <v>119</v>
      </c>
      <c r="X1" s="512"/>
      <c r="Y1" s="513"/>
      <c r="Z1" s="511" t="s">
        <v>120</v>
      </c>
      <c r="AA1" s="512"/>
      <c r="AB1" s="513"/>
      <c r="AC1" s="515" t="s">
        <v>121</v>
      </c>
      <c r="AD1" s="512"/>
      <c r="AE1" s="513"/>
      <c r="AF1" s="511" t="s">
        <v>122</v>
      </c>
      <c r="AG1" s="512"/>
      <c r="AH1" s="513"/>
      <c r="AI1" s="526" t="s">
        <v>0</v>
      </c>
      <c r="AJ1" s="527"/>
      <c r="AK1" s="528"/>
      <c r="AL1" s="526" t="s">
        <v>1</v>
      </c>
      <c r="AM1" s="527"/>
      <c r="AN1" s="528"/>
      <c r="AO1" s="526" t="s">
        <v>2</v>
      </c>
      <c r="AP1" s="527"/>
      <c r="AQ1" s="528"/>
      <c r="AR1" s="526" t="s">
        <v>3</v>
      </c>
      <c r="AS1" s="527"/>
      <c r="AT1" s="528"/>
      <c r="AU1" s="526" t="s">
        <v>4</v>
      </c>
      <c r="AV1" s="527"/>
      <c r="AW1" s="529"/>
    </row>
    <row r="2" spans="1:49" ht="45" customHeight="1" thickBot="1">
      <c r="A2" s="517" t="s">
        <v>137</v>
      </c>
      <c r="B2" s="518"/>
      <c r="C2" s="518"/>
      <c r="D2" s="519"/>
      <c r="E2" s="76" t="s">
        <v>140</v>
      </c>
      <c r="F2" s="77" t="s">
        <v>141</v>
      </c>
      <c r="G2" s="77" t="s">
        <v>142</v>
      </c>
      <c r="H2" s="77" t="s">
        <v>143</v>
      </c>
      <c r="I2" s="77" t="s">
        <v>144</v>
      </c>
      <c r="J2" s="77" t="s">
        <v>145</v>
      </c>
      <c r="K2" s="76" t="s">
        <v>143</v>
      </c>
      <c r="L2" s="77" t="s">
        <v>141</v>
      </c>
      <c r="M2" s="77" t="s">
        <v>142</v>
      </c>
      <c r="N2" s="77" t="s">
        <v>146</v>
      </c>
      <c r="O2" s="77" t="s">
        <v>144</v>
      </c>
      <c r="P2" s="77" t="s">
        <v>145</v>
      </c>
      <c r="Q2" s="76" t="s">
        <v>143</v>
      </c>
      <c r="R2" s="77" t="s">
        <v>141</v>
      </c>
      <c r="S2" s="77" t="s">
        <v>142</v>
      </c>
      <c r="T2" s="77" t="s">
        <v>146</v>
      </c>
      <c r="U2" s="77" t="s">
        <v>144</v>
      </c>
      <c r="V2" s="77" t="s">
        <v>145</v>
      </c>
      <c r="W2" s="76" t="s">
        <v>146</v>
      </c>
      <c r="X2" s="77" t="s">
        <v>141</v>
      </c>
      <c r="Y2" s="77" t="s">
        <v>142</v>
      </c>
      <c r="Z2" s="77" t="s">
        <v>147</v>
      </c>
      <c r="AA2" s="77" t="s">
        <v>144</v>
      </c>
      <c r="AB2" s="77" t="s">
        <v>145</v>
      </c>
      <c r="AC2" s="76" t="s">
        <v>146</v>
      </c>
      <c r="AD2" s="77" t="s">
        <v>141</v>
      </c>
      <c r="AE2" s="77" t="s">
        <v>142</v>
      </c>
      <c r="AF2" s="77" t="s">
        <v>147</v>
      </c>
      <c r="AG2" s="77" t="s">
        <v>144</v>
      </c>
      <c r="AH2" s="77" t="s">
        <v>145</v>
      </c>
      <c r="AI2" s="77" t="s">
        <v>6</v>
      </c>
      <c r="AJ2" s="77" t="s">
        <v>7</v>
      </c>
      <c r="AK2" s="77" t="s">
        <v>8</v>
      </c>
      <c r="AL2" s="77" t="s">
        <v>9</v>
      </c>
      <c r="AM2" s="77" t="s">
        <v>10</v>
      </c>
      <c r="AN2" s="77" t="s">
        <v>11</v>
      </c>
      <c r="AO2" s="77" t="s">
        <v>12</v>
      </c>
      <c r="AP2" s="77" t="s">
        <v>13</v>
      </c>
      <c r="AQ2" s="77" t="s">
        <v>14</v>
      </c>
      <c r="AR2" s="77" t="s">
        <v>15</v>
      </c>
      <c r="AS2" s="77" t="s">
        <v>16</v>
      </c>
      <c r="AT2" s="77" t="s">
        <v>17</v>
      </c>
      <c r="AU2" s="77" t="s">
        <v>18</v>
      </c>
      <c r="AV2" s="77" t="s">
        <v>19</v>
      </c>
      <c r="AW2" s="78" t="s">
        <v>20</v>
      </c>
    </row>
    <row r="3" spans="1:49" s="92" customFormat="1" ht="25.8">
      <c r="A3" s="407" t="s">
        <v>89</v>
      </c>
      <c r="B3" s="408"/>
      <c r="C3" s="408"/>
      <c r="D3" s="409"/>
      <c r="E3" s="540" t="str">
        <f>'Base-case'!E2</f>
        <v>Groupe scolaire Croisette - Maternelle</v>
      </c>
      <c r="F3" s="541"/>
      <c r="G3" s="542"/>
      <c r="H3" s="540" t="str">
        <f>'Base-case'!F2</f>
        <v>Groupe scolaire les Muriers - Élémentaire</v>
      </c>
      <c r="I3" s="541"/>
      <c r="J3" s="542"/>
      <c r="K3" s="540" t="str">
        <f>'Base-case'!G2</f>
        <v>Crèche Canta Grillou</v>
      </c>
      <c r="L3" s="541"/>
      <c r="M3" s="542"/>
      <c r="N3" s="540" t="str">
        <f>'Base-case'!H2</f>
        <v>Groupe scolaire Maurice Alice - Maternelle 1</v>
      </c>
      <c r="O3" s="541"/>
      <c r="P3" s="542"/>
      <c r="Q3" s="540" t="str">
        <f>'Base-case'!I2</f>
        <v>Ecole élémentaire de la Verrerie</v>
      </c>
      <c r="R3" s="541"/>
      <c r="S3" s="542"/>
      <c r="T3" s="540" t="str">
        <f>'Base-case'!J2</f>
        <v>Gymnase Pagnol</v>
      </c>
      <c r="U3" s="541"/>
      <c r="V3" s="542"/>
      <c r="W3" s="540" t="str">
        <f>'Base-case'!K2</f>
        <v>Gymnase les Mûriers</v>
      </c>
      <c r="X3" s="541"/>
      <c r="Y3" s="542"/>
      <c r="Z3" s="540" t="str">
        <f>'Base-case'!L2</f>
        <v>Hôtel de Ville principal</v>
      </c>
      <c r="AA3" s="541"/>
      <c r="AB3" s="542"/>
      <c r="AC3" s="540" t="str">
        <f>'Base-case'!M2</f>
        <v>Mairie Annexe "La Licorne"</v>
      </c>
      <c r="AD3" s="541"/>
      <c r="AE3" s="542"/>
      <c r="AF3" s="540" t="str">
        <f>'Base-case'!N2</f>
        <v>Espace Miramar</v>
      </c>
      <c r="AG3" s="541"/>
      <c r="AH3" s="542"/>
      <c r="AI3" s="540">
        <f>'Base-case'!O2</f>
        <v>0</v>
      </c>
      <c r="AJ3" s="541"/>
      <c r="AK3" s="542"/>
      <c r="AL3" s="540">
        <f>'Base-case'!P2</f>
        <v>0</v>
      </c>
      <c r="AM3" s="541"/>
      <c r="AN3" s="542"/>
      <c r="AO3" s="540">
        <f>'Base-case'!Q2</f>
        <v>0</v>
      </c>
      <c r="AP3" s="541"/>
      <c r="AQ3" s="542"/>
      <c r="AR3" s="540">
        <f>'Base-case'!R2</f>
        <v>0</v>
      </c>
      <c r="AS3" s="541"/>
      <c r="AT3" s="542"/>
      <c r="AU3" s="540">
        <f>'Base-case'!S2</f>
        <v>0</v>
      </c>
      <c r="AV3" s="541"/>
      <c r="AW3" s="543"/>
    </row>
    <row r="4" spans="1:49" s="92" customFormat="1" ht="27" customHeight="1" thickBot="1">
      <c r="A4" s="410" t="s">
        <v>90</v>
      </c>
      <c r="B4" s="411"/>
      <c r="C4" s="411"/>
      <c r="D4" s="412"/>
      <c r="E4" s="507">
        <f>'Base-case'!E3</f>
        <v>767</v>
      </c>
      <c r="F4" s="508"/>
      <c r="G4" s="510"/>
      <c r="H4" s="507">
        <f>'Base-case'!F3</f>
        <v>1159</v>
      </c>
      <c r="I4" s="508"/>
      <c r="J4" s="510"/>
      <c r="K4" s="507">
        <f>'Base-case'!G3</f>
        <v>781</v>
      </c>
      <c r="L4" s="508"/>
      <c r="M4" s="510"/>
      <c r="N4" s="507">
        <f>'Base-case'!H3</f>
        <v>1046</v>
      </c>
      <c r="O4" s="508"/>
      <c r="P4" s="510"/>
      <c r="Q4" s="507">
        <f>'Base-case'!I3</f>
        <v>2318</v>
      </c>
      <c r="R4" s="508"/>
      <c r="S4" s="510"/>
      <c r="T4" s="507">
        <f>'Base-case'!J3</f>
        <v>805</v>
      </c>
      <c r="U4" s="508"/>
      <c r="V4" s="510"/>
      <c r="W4" s="507">
        <f>'Base-case'!K3</f>
        <v>1588</v>
      </c>
      <c r="X4" s="508"/>
      <c r="Y4" s="510"/>
      <c r="Z4" s="507">
        <f>'Base-case'!L3</f>
        <v>3000</v>
      </c>
      <c r="AA4" s="508"/>
      <c r="AB4" s="510"/>
      <c r="AC4" s="507">
        <f>'Base-case'!M3</f>
        <v>556</v>
      </c>
      <c r="AD4" s="508"/>
      <c r="AE4" s="510"/>
      <c r="AF4" s="507">
        <f>'Base-case'!N3</f>
        <v>1020</v>
      </c>
      <c r="AG4" s="508"/>
      <c r="AH4" s="510"/>
      <c r="AI4" s="507">
        <f>'Base-case'!O3</f>
        <v>0</v>
      </c>
      <c r="AJ4" s="508"/>
      <c r="AK4" s="510"/>
      <c r="AL4" s="507">
        <f>'Base-case'!P3</f>
        <v>0</v>
      </c>
      <c r="AM4" s="508"/>
      <c r="AN4" s="510"/>
      <c r="AO4" s="507">
        <f>'Base-case'!Q3</f>
        <v>0</v>
      </c>
      <c r="AP4" s="508"/>
      <c r="AQ4" s="510"/>
      <c r="AR4" s="507">
        <f>'Base-case'!R3</f>
        <v>0</v>
      </c>
      <c r="AS4" s="508"/>
      <c r="AT4" s="510"/>
      <c r="AU4" s="507">
        <f>'Base-case'!S3</f>
        <v>0</v>
      </c>
      <c r="AV4" s="508"/>
      <c r="AW4" s="509"/>
    </row>
    <row r="5" spans="1:49" ht="63" customHeight="1" thickBot="1">
      <c r="A5" s="523" t="s">
        <v>138</v>
      </c>
      <c r="B5" s="524"/>
      <c r="C5" s="524"/>
      <c r="D5" s="525"/>
      <c r="E5" s="294" t="s">
        <v>258</v>
      </c>
      <c r="F5" s="294" t="s">
        <v>259</v>
      </c>
      <c r="G5" s="53"/>
      <c r="H5" s="295" t="s">
        <v>260</v>
      </c>
      <c r="I5" s="295" t="s">
        <v>261</v>
      </c>
      <c r="J5" s="53"/>
      <c r="K5" s="295" t="s">
        <v>223</v>
      </c>
      <c r="L5" s="295" t="s">
        <v>224</v>
      </c>
      <c r="M5" s="53"/>
      <c r="N5" s="295" t="s">
        <v>262</v>
      </c>
      <c r="O5" s="295" t="s">
        <v>263</v>
      </c>
      <c r="P5" s="53"/>
      <c r="Q5" s="295" t="s">
        <v>264</v>
      </c>
      <c r="R5" s="295" t="s">
        <v>265</v>
      </c>
      <c r="S5" s="295" t="s">
        <v>266</v>
      </c>
      <c r="T5" s="295" t="s">
        <v>225</v>
      </c>
      <c r="U5" s="53"/>
      <c r="V5" s="53"/>
      <c r="W5" s="295" t="s">
        <v>267</v>
      </c>
      <c r="X5" s="53"/>
      <c r="Y5" s="53"/>
      <c r="Z5" s="295"/>
      <c r="AA5" s="53"/>
      <c r="AB5" s="53"/>
      <c r="AC5" s="295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4"/>
    </row>
    <row r="6" spans="1:49" ht="34.5" customHeight="1">
      <c r="A6" s="393" t="s">
        <v>135</v>
      </c>
      <c r="B6" s="504" t="s">
        <v>108</v>
      </c>
      <c r="C6" s="399" t="s">
        <v>91</v>
      </c>
      <c r="D6" s="13" t="s">
        <v>128</v>
      </c>
      <c r="E6" s="290">
        <v>0</v>
      </c>
      <c r="F6" s="55">
        <v>0</v>
      </c>
      <c r="G6" s="55">
        <v>0</v>
      </c>
      <c r="H6" s="28">
        <v>0</v>
      </c>
      <c r="I6" s="28">
        <v>0</v>
      </c>
      <c r="J6" s="28">
        <v>0</v>
      </c>
      <c r="K6" s="55">
        <v>0</v>
      </c>
      <c r="L6" s="55">
        <v>0</v>
      </c>
      <c r="M6" s="55">
        <v>0</v>
      </c>
      <c r="N6" s="55">
        <v>0</v>
      </c>
      <c r="O6" s="55">
        <v>0</v>
      </c>
      <c r="P6" s="55">
        <v>0</v>
      </c>
      <c r="Q6" s="55">
        <v>0</v>
      </c>
      <c r="R6" s="55">
        <v>0</v>
      </c>
      <c r="S6" s="55">
        <v>0</v>
      </c>
      <c r="T6" s="55">
        <v>0</v>
      </c>
      <c r="U6" s="55">
        <v>0</v>
      </c>
      <c r="V6" s="55">
        <v>0</v>
      </c>
      <c r="W6" s="55">
        <v>0.89212846347606867</v>
      </c>
      <c r="X6" s="55"/>
      <c r="Y6" s="55">
        <v>0</v>
      </c>
      <c r="Z6" s="55">
        <v>0</v>
      </c>
      <c r="AA6" s="55">
        <v>0</v>
      </c>
      <c r="AB6" s="55">
        <v>0</v>
      </c>
      <c r="AC6" s="55">
        <v>0</v>
      </c>
      <c r="AD6" s="55">
        <v>0</v>
      </c>
      <c r="AE6" s="55">
        <v>0</v>
      </c>
      <c r="AF6" s="55">
        <v>0</v>
      </c>
      <c r="AG6" s="55">
        <v>0</v>
      </c>
      <c r="AH6" s="55">
        <v>0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6"/>
    </row>
    <row r="7" spans="1:49" ht="34.5" customHeight="1" thickBot="1">
      <c r="A7" s="394"/>
      <c r="B7" s="505"/>
      <c r="C7" s="400"/>
      <c r="D7" s="14" t="s">
        <v>129</v>
      </c>
      <c r="E7" s="114">
        <f>E6*$E$4</f>
        <v>0</v>
      </c>
      <c r="F7" s="57">
        <f>F6*$E$4</f>
        <v>0</v>
      </c>
      <c r="G7" s="57">
        <f>G6*$E$4</f>
        <v>0</v>
      </c>
      <c r="H7" s="57">
        <f>H6*$H$4</f>
        <v>0</v>
      </c>
      <c r="I7" s="57">
        <f>I6*$H$4</f>
        <v>0</v>
      </c>
      <c r="J7" s="57">
        <f>J6*$H$4</f>
        <v>0</v>
      </c>
      <c r="K7" s="57">
        <f>K6*$K$4</f>
        <v>0</v>
      </c>
      <c r="L7" s="57">
        <f>L6*$K$4</f>
        <v>0</v>
      </c>
      <c r="M7" s="57">
        <f>M6*$K$4</f>
        <v>0</v>
      </c>
      <c r="N7" s="57">
        <f>N6*$N$4</f>
        <v>0</v>
      </c>
      <c r="O7" s="57">
        <f>O6*$N$4</f>
        <v>0</v>
      </c>
      <c r="P7" s="57">
        <f>P6*$N$4</f>
        <v>0</v>
      </c>
      <c r="Q7" s="57">
        <f>Q6*$Q$4</f>
        <v>0</v>
      </c>
      <c r="R7" s="57">
        <f>R6*$Q$4</f>
        <v>0</v>
      </c>
      <c r="S7" s="57">
        <f>S6*$Q$4</f>
        <v>0</v>
      </c>
      <c r="T7" s="57">
        <f>T6*$T$4</f>
        <v>0</v>
      </c>
      <c r="U7" s="57">
        <f>U6*$T$4</f>
        <v>0</v>
      </c>
      <c r="V7" s="57">
        <f>V6*$T$4</f>
        <v>0</v>
      </c>
      <c r="W7" s="57">
        <f>W6*$W$4</f>
        <v>1416.6999999999971</v>
      </c>
      <c r="X7" s="57">
        <f>X6*$W$4</f>
        <v>0</v>
      </c>
      <c r="Y7" s="57">
        <f>Y6*$W$4</f>
        <v>0</v>
      </c>
      <c r="Z7" s="57">
        <f>Z6*$Z$4</f>
        <v>0</v>
      </c>
      <c r="AA7" s="57">
        <f>AA6*$Z$4</f>
        <v>0</v>
      </c>
      <c r="AB7" s="57">
        <f>AB6*$Z$4</f>
        <v>0</v>
      </c>
      <c r="AC7" s="57">
        <f>AC6*$AC$4</f>
        <v>0</v>
      </c>
      <c r="AD7" s="57">
        <f>AD6*$AC$4</f>
        <v>0</v>
      </c>
      <c r="AE7" s="57">
        <f>AE6*$AC$4</f>
        <v>0</v>
      </c>
      <c r="AF7" s="57">
        <f>AF6*$AF$4</f>
        <v>0</v>
      </c>
      <c r="AG7" s="57">
        <f>AG6*$AF$4</f>
        <v>0</v>
      </c>
      <c r="AH7" s="57">
        <f>AH6*$AF$4</f>
        <v>0</v>
      </c>
      <c r="AI7" s="57">
        <f>AI6*$AI$4</f>
        <v>0</v>
      </c>
      <c r="AJ7" s="57">
        <f>AJ6*$AI$4</f>
        <v>0</v>
      </c>
      <c r="AK7" s="57">
        <f>AK6*$AI$4</f>
        <v>0</v>
      </c>
      <c r="AL7" s="57">
        <f>AL6*$AL$4</f>
        <v>0</v>
      </c>
      <c r="AM7" s="57">
        <f>AM6*$AL$4</f>
        <v>0</v>
      </c>
      <c r="AN7" s="57">
        <f>AN6*$AL$4</f>
        <v>0</v>
      </c>
      <c r="AO7" s="57">
        <f>AO6*$AO$4</f>
        <v>0</v>
      </c>
      <c r="AP7" s="57">
        <f>AP6*$AO$4</f>
        <v>0</v>
      </c>
      <c r="AQ7" s="57">
        <f>AQ6*$AO$4</f>
        <v>0</v>
      </c>
      <c r="AR7" s="57">
        <f>AR6*$AR$4</f>
        <v>0</v>
      </c>
      <c r="AS7" s="57">
        <f>AS6*$AR$4</f>
        <v>0</v>
      </c>
      <c r="AT7" s="57">
        <f>AT6*$AR$4</f>
        <v>0</v>
      </c>
      <c r="AU7" s="57">
        <f>AU6*$AU$4</f>
        <v>0</v>
      </c>
      <c r="AV7" s="57">
        <f>AV6*$AU$4</f>
        <v>0</v>
      </c>
      <c r="AW7" s="58">
        <f>AW6*$AU$4</f>
        <v>0</v>
      </c>
    </row>
    <row r="8" spans="1:49" ht="34.5" customHeight="1">
      <c r="A8" s="394"/>
      <c r="B8" s="505"/>
      <c r="C8" s="400" t="s">
        <v>92</v>
      </c>
      <c r="D8" s="13" t="s">
        <v>128</v>
      </c>
      <c r="E8" s="115">
        <v>21.938722294654497</v>
      </c>
      <c r="F8" s="59">
        <v>14.625814863102999</v>
      </c>
      <c r="G8" s="59">
        <v>0</v>
      </c>
      <c r="H8" s="59">
        <v>23.24676445211389</v>
      </c>
      <c r="I8" s="59">
        <v>15.497842968075927</v>
      </c>
      <c r="J8" s="59">
        <v>0</v>
      </c>
      <c r="K8" s="59">
        <v>14.104993597951344</v>
      </c>
      <c r="L8" s="59">
        <v>9.4033290653008965</v>
      </c>
      <c r="M8" s="59">
        <v>0</v>
      </c>
      <c r="N8" s="59">
        <v>26.877629063097515</v>
      </c>
      <c r="O8" s="59">
        <v>22.398661567877628</v>
      </c>
      <c r="P8" s="59">
        <v>0</v>
      </c>
      <c r="Q8" s="59">
        <v>18.796376186367556</v>
      </c>
      <c r="R8" s="59">
        <v>15.470232959447801</v>
      </c>
      <c r="S8" s="59">
        <v>39.066005176876615</v>
      </c>
      <c r="T8" s="59">
        <v>67.304347826086953</v>
      </c>
      <c r="U8" s="59">
        <v>0</v>
      </c>
      <c r="V8" s="59">
        <v>0</v>
      </c>
      <c r="W8" s="59">
        <v>65.042821158690174</v>
      </c>
      <c r="X8" s="59"/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59">
        <v>0</v>
      </c>
      <c r="AE8" s="59">
        <v>0</v>
      </c>
      <c r="AF8" s="59">
        <v>0</v>
      </c>
      <c r="AG8" s="59">
        <v>0</v>
      </c>
      <c r="AH8" s="59">
        <v>0</v>
      </c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60"/>
    </row>
    <row r="9" spans="1:49" ht="34.5" customHeight="1" thickBot="1">
      <c r="A9" s="394"/>
      <c r="B9" s="505"/>
      <c r="C9" s="400"/>
      <c r="D9" s="14" t="s">
        <v>129</v>
      </c>
      <c r="E9" s="114">
        <f>E8*$E$4</f>
        <v>16827</v>
      </c>
      <c r="F9" s="57">
        <f>F8*$E$4</f>
        <v>11218</v>
      </c>
      <c r="G9" s="57">
        <f>G8*$E$4</f>
        <v>0</v>
      </c>
      <c r="H9" s="57">
        <f>H8*$H$4</f>
        <v>26943</v>
      </c>
      <c r="I9" s="57">
        <f>I8*$H$4</f>
        <v>17962</v>
      </c>
      <c r="J9" s="57">
        <f>J8*$H$4</f>
        <v>0</v>
      </c>
      <c r="K9" s="57">
        <f>K8*$K$4</f>
        <v>11016</v>
      </c>
      <c r="L9" s="57">
        <f>L8*$K$4</f>
        <v>7344</v>
      </c>
      <c r="M9" s="57">
        <f>M8*$K$4</f>
        <v>0</v>
      </c>
      <c r="N9" s="57">
        <f>N8*$N$4</f>
        <v>28114</v>
      </c>
      <c r="O9" s="57">
        <f>O8*$N$4</f>
        <v>23429</v>
      </c>
      <c r="P9" s="57">
        <f>P8*$N$4</f>
        <v>0</v>
      </c>
      <c r="Q9" s="57">
        <f>Q8*$Q$4</f>
        <v>43569.999999999993</v>
      </c>
      <c r="R9" s="57">
        <f>R8*$Q$4</f>
        <v>35860</v>
      </c>
      <c r="S9" s="57">
        <f>S8*$Q$4</f>
        <v>90555</v>
      </c>
      <c r="T9" s="57">
        <f>T8*$T$4</f>
        <v>54180</v>
      </c>
      <c r="U9" s="57">
        <f>U8*$T$4</f>
        <v>0</v>
      </c>
      <c r="V9" s="57">
        <f>V8*$T$4</f>
        <v>0</v>
      </c>
      <c r="W9" s="57">
        <f>W8*$W$4</f>
        <v>103288</v>
      </c>
      <c r="X9" s="57">
        <f>X8*$W$4</f>
        <v>0</v>
      </c>
      <c r="Y9" s="57">
        <f>Y8*$W$4</f>
        <v>0</v>
      </c>
      <c r="Z9" s="57">
        <f>Z8*$Z$4</f>
        <v>0</v>
      </c>
      <c r="AA9" s="57">
        <f>AA8*$Z$4</f>
        <v>0</v>
      </c>
      <c r="AB9" s="57">
        <f>AB8*$Z$4</f>
        <v>0</v>
      </c>
      <c r="AC9" s="57">
        <f>AC8*$AC$4</f>
        <v>0</v>
      </c>
      <c r="AD9" s="57">
        <f>AD8*$AC$4</f>
        <v>0</v>
      </c>
      <c r="AE9" s="57">
        <f>AE8*$AC$4</f>
        <v>0</v>
      </c>
      <c r="AF9" s="57">
        <f>AF8*$AF$4</f>
        <v>0</v>
      </c>
      <c r="AG9" s="57">
        <f>AG8*$AF$4</f>
        <v>0</v>
      </c>
      <c r="AH9" s="57">
        <f>AH8*$AF$4</f>
        <v>0</v>
      </c>
      <c r="AI9" s="57">
        <f>AI8*$AI$4</f>
        <v>0</v>
      </c>
      <c r="AJ9" s="57">
        <f>AJ8*$AI$4</f>
        <v>0</v>
      </c>
      <c r="AK9" s="57">
        <f>AK8*$AI$4</f>
        <v>0</v>
      </c>
      <c r="AL9" s="57">
        <f>AL8*$AL$4</f>
        <v>0</v>
      </c>
      <c r="AM9" s="57">
        <f>AM8*$AL$4</f>
        <v>0</v>
      </c>
      <c r="AN9" s="57">
        <f>AN8*$AL$4</f>
        <v>0</v>
      </c>
      <c r="AO9" s="57">
        <f>AO8*$AO$4</f>
        <v>0</v>
      </c>
      <c r="AP9" s="57">
        <f>AP8*$AO$4</f>
        <v>0</v>
      </c>
      <c r="AQ9" s="57">
        <f>AQ8*$AO$4</f>
        <v>0</v>
      </c>
      <c r="AR9" s="57">
        <f>AR8*$AR$4</f>
        <v>0</v>
      </c>
      <c r="AS9" s="57">
        <f>AS8*$AR$4</f>
        <v>0</v>
      </c>
      <c r="AT9" s="57">
        <f>AT8*$AR$4</f>
        <v>0</v>
      </c>
      <c r="AU9" s="57">
        <f>AU8*$AU$4</f>
        <v>0</v>
      </c>
      <c r="AV9" s="57">
        <f>AV8*$AU$4</f>
        <v>0</v>
      </c>
      <c r="AW9" s="58">
        <f>AW8*$AU$4</f>
        <v>0</v>
      </c>
    </row>
    <row r="10" spans="1:49" ht="34.5" customHeight="1">
      <c r="A10" s="394"/>
      <c r="B10" s="505"/>
      <c r="C10" s="400" t="s">
        <v>93</v>
      </c>
      <c r="D10" s="13" t="s">
        <v>128</v>
      </c>
      <c r="E10" s="115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  <c r="AD10" s="59">
        <v>0</v>
      </c>
      <c r="AE10" s="59">
        <v>0</v>
      </c>
      <c r="AF10" s="59">
        <v>0</v>
      </c>
      <c r="AG10" s="59">
        <v>0</v>
      </c>
      <c r="AH10" s="59">
        <v>0</v>
      </c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60"/>
    </row>
    <row r="11" spans="1:49" ht="34.5" customHeight="1" thickBot="1">
      <c r="A11" s="394"/>
      <c r="B11" s="505"/>
      <c r="C11" s="400"/>
      <c r="D11" s="14" t="s">
        <v>129</v>
      </c>
      <c r="E11" s="114">
        <f>E10*$E$4</f>
        <v>0</v>
      </c>
      <c r="F11" s="57">
        <f>F10*$E$4</f>
        <v>0</v>
      </c>
      <c r="G11" s="57">
        <f>G10*$E$4</f>
        <v>0</v>
      </c>
      <c r="H11" s="57">
        <f>H10*$H$4</f>
        <v>0</v>
      </c>
      <c r="I11" s="57">
        <f>I10*$H$4</f>
        <v>0</v>
      </c>
      <c r="J11" s="57">
        <f>J10*$H$4</f>
        <v>0</v>
      </c>
      <c r="K11" s="57">
        <f>K10*$K$4</f>
        <v>0</v>
      </c>
      <c r="L11" s="57">
        <f>L10*$K$4</f>
        <v>0</v>
      </c>
      <c r="M11" s="57">
        <f>M10*$K$4</f>
        <v>0</v>
      </c>
      <c r="N11" s="57">
        <f>N10*$N$4</f>
        <v>0</v>
      </c>
      <c r="O11" s="57">
        <f>O10*$N$4</f>
        <v>0</v>
      </c>
      <c r="P11" s="57">
        <f>P10*$N$4</f>
        <v>0</v>
      </c>
      <c r="Q11" s="57">
        <f>Q10*$Q$4</f>
        <v>0</v>
      </c>
      <c r="R11" s="57">
        <f>R10*$Q$4</f>
        <v>0</v>
      </c>
      <c r="S11" s="57">
        <f>S10*$Q$4</f>
        <v>0</v>
      </c>
      <c r="T11" s="57">
        <f>T10*$T$4</f>
        <v>0</v>
      </c>
      <c r="U11" s="57">
        <f>U10*$T$4</f>
        <v>0</v>
      </c>
      <c r="V11" s="57">
        <f>V10*$T$4</f>
        <v>0</v>
      </c>
      <c r="W11" s="57">
        <f>W10*$W$4</f>
        <v>0</v>
      </c>
      <c r="X11" s="57">
        <f>X10*$W$4</f>
        <v>0</v>
      </c>
      <c r="Y11" s="57">
        <f>Y10*$W$4</f>
        <v>0</v>
      </c>
      <c r="Z11" s="57">
        <f>Z10*$Z$4</f>
        <v>0</v>
      </c>
      <c r="AA11" s="57">
        <f>AA10*$Z$4</f>
        <v>0</v>
      </c>
      <c r="AB11" s="57">
        <f>AB10*$Z$4</f>
        <v>0</v>
      </c>
      <c r="AC11" s="57">
        <f>AC10*$AC$4</f>
        <v>0</v>
      </c>
      <c r="AD11" s="57">
        <f>AD10*$AC$4</f>
        <v>0</v>
      </c>
      <c r="AE11" s="57">
        <f>AE10*$AC$4</f>
        <v>0</v>
      </c>
      <c r="AF11" s="57">
        <f>AF10*$AF$4</f>
        <v>0</v>
      </c>
      <c r="AG11" s="57">
        <f>AG10*$AF$4</f>
        <v>0</v>
      </c>
      <c r="AH11" s="57">
        <f>AH10*$AF$4</f>
        <v>0</v>
      </c>
      <c r="AI11" s="57">
        <f>AI10*$AI$4</f>
        <v>0</v>
      </c>
      <c r="AJ11" s="57">
        <f>AJ10*$AI$4</f>
        <v>0</v>
      </c>
      <c r="AK11" s="57">
        <f>AK10*$AI$4</f>
        <v>0</v>
      </c>
      <c r="AL11" s="57">
        <f>AL10*$AL$4</f>
        <v>0</v>
      </c>
      <c r="AM11" s="57">
        <f>AM10*$AL$4</f>
        <v>0</v>
      </c>
      <c r="AN11" s="57">
        <f>AN10*$AL$4</f>
        <v>0</v>
      </c>
      <c r="AO11" s="57">
        <f>AO10*$AO$4</f>
        <v>0</v>
      </c>
      <c r="AP11" s="57">
        <f>AP10*$AO$4</f>
        <v>0</v>
      </c>
      <c r="AQ11" s="57">
        <f>AQ10*$AO$4</f>
        <v>0</v>
      </c>
      <c r="AR11" s="57">
        <f>AR10*$AR$4</f>
        <v>0</v>
      </c>
      <c r="AS11" s="57">
        <f>AS10*$AR$4</f>
        <v>0</v>
      </c>
      <c r="AT11" s="57">
        <f>AT10*$AR$4</f>
        <v>0</v>
      </c>
      <c r="AU11" s="57">
        <f>AU10*$AU$4</f>
        <v>0</v>
      </c>
      <c r="AV11" s="57">
        <f>AV10*$AU$4</f>
        <v>0</v>
      </c>
      <c r="AW11" s="58">
        <f>AW10*$AU$4</f>
        <v>0</v>
      </c>
    </row>
    <row r="12" spans="1:49" ht="34.5" customHeight="1">
      <c r="A12" s="394"/>
      <c r="B12" s="505"/>
      <c r="C12" s="400" t="s">
        <v>94</v>
      </c>
      <c r="D12" s="13" t="s">
        <v>128</v>
      </c>
      <c r="E12" s="115">
        <v>0.80052151238591918</v>
      </c>
      <c r="F12" s="59">
        <v>0.80052151238591918</v>
      </c>
      <c r="G12" s="59">
        <v>0</v>
      </c>
      <c r="H12" s="59">
        <v>0.39948231233822262</v>
      </c>
      <c r="I12" s="59">
        <v>0.39948231233822262</v>
      </c>
      <c r="J12" s="59">
        <v>0</v>
      </c>
      <c r="K12" s="59">
        <v>13.635083226632522</v>
      </c>
      <c r="L12" s="59">
        <v>13.635083226632522</v>
      </c>
      <c r="M12" s="59">
        <v>0</v>
      </c>
      <c r="N12" s="59">
        <v>0.57552581261950286</v>
      </c>
      <c r="O12" s="59">
        <v>0.57552581261950286</v>
      </c>
      <c r="P12" s="59">
        <v>0</v>
      </c>
      <c r="Q12" s="59">
        <v>0.53062985332182921</v>
      </c>
      <c r="R12" s="59">
        <v>0.53062985332182921</v>
      </c>
      <c r="S12" s="59">
        <v>0.53062985332182921</v>
      </c>
      <c r="T12" s="59">
        <v>0.90559006211180126</v>
      </c>
      <c r="U12" s="59">
        <v>0</v>
      </c>
      <c r="V12" s="59">
        <v>0</v>
      </c>
      <c r="W12" s="59">
        <v>0.86775818639798485</v>
      </c>
      <c r="X12" s="59">
        <v>0</v>
      </c>
      <c r="Y12" s="59">
        <v>0</v>
      </c>
      <c r="Z12" s="59">
        <v>0</v>
      </c>
      <c r="AA12" s="59">
        <v>0</v>
      </c>
      <c r="AB12" s="59">
        <v>0</v>
      </c>
      <c r="AC12" s="59">
        <v>0</v>
      </c>
      <c r="AD12" s="59">
        <v>0</v>
      </c>
      <c r="AE12" s="59">
        <v>0</v>
      </c>
      <c r="AF12" s="59">
        <v>0</v>
      </c>
      <c r="AG12" s="59">
        <v>0</v>
      </c>
      <c r="AH12" s="59">
        <v>0</v>
      </c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60"/>
    </row>
    <row r="13" spans="1:49" ht="34.5" customHeight="1" thickBot="1">
      <c r="A13" s="394"/>
      <c r="B13" s="505"/>
      <c r="C13" s="400"/>
      <c r="D13" s="14" t="s">
        <v>129</v>
      </c>
      <c r="E13" s="114">
        <f>E12*$E$4</f>
        <v>614</v>
      </c>
      <c r="F13" s="57">
        <f>F12*$E$4</f>
        <v>614</v>
      </c>
      <c r="G13" s="57">
        <f>G12*$E$4</f>
        <v>0</v>
      </c>
      <c r="H13" s="57">
        <f>H12*$H$4</f>
        <v>463</v>
      </c>
      <c r="I13" s="57">
        <f>I12*$H$4</f>
        <v>463</v>
      </c>
      <c r="J13" s="57">
        <f>J12*$H$4</f>
        <v>0</v>
      </c>
      <c r="K13" s="57">
        <f>K12*$K$4</f>
        <v>10649</v>
      </c>
      <c r="L13" s="57">
        <f>L12*$K$4</f>
        <v>10649</v>
      </c>
      <c r="M13" s="57">
        <f>M12*$K$4</f>
        <v>0</v>
      </c>
      <c r="N13" s="57">
        <f>N12*$N$4</f>
        <v>602</v>
      </c>
      <c r="O13" s="57">
        <f>O12*$N$4</f>
        <v>602</v>
      </c>
      <c r="P13" s="57">
        <f>P12*$N$4</f>
        <v>0</v>
      </c>
      <c r="Q13" s="57">
        <f>Q12*$Q$4</f>
        <v>1230.0000000000002</v>
      </c>
      <c r="R13" s="57">
        <f>R12*$Q$4</f>
        <v>1230.0000000000002</v>
      </c>
      <c r="S13" s="57">
        <f>S12*$Q$4</f>
        <v>1230.0000000000002</v>
      </c>
      <c r="T13" s="57">
        <f>T12*$T$4</f>
        <v>729</v>
      </c>
      <c r="U13" s="57">
        <f>U12*$T$4</f>
        <v>0</v>
      </c>
      <c r="V13" s="57">
        <f>V12*$T$4</f>
        <v>0</v>
      </c>
      <c r="W13" s="57">
        <f>W12*$W$4</f>
        <v>1378</v>
      </c>
      <c r="X13" s="57">
        <f>X12*$W$4</f>
        <v>0</v>
      </c>
      <c r="Y13" s="57">
        <f>Y12*$W$4</f>
        <v>0</v>
      </c>
      <c r="Z13" s="57">
        <f>Z12*$Z$4</f>
        <v>0</v>
      </c>
      <c r="AA13" s="57">
        <f>AA12*$Z$4</f>
        <v>0</v>
      </c>
      <c r="AB13" s="57">
        <f>AB12*$Z$4</f>
        <v>0</v>
      </c>
      <c r="AC13" s="57">
        <f>AC12*$AC$4</f>
        <v>0</v>
      </c>
      <c r="AD13" s="57">
        <f>AD12*$AC$4</f>
        <v>0</v>
      </c>
      <c r="AE13" s="57">
        <f>AE12*$AC$4</f>
        <v>0</v>
      </c>
      <c r="AF13" s="57">
        <f>AF12*$AF$4</f>
        <v>0</v>
      </c>
      <c r="AG13" s="57">
        <f>AG12*$AF$4</f>
        <v>0</v>
      </c>
      <c r="AH13" s="57">
        <f>AH12*$AF$4</f>
        <v>0</v>
      </c>
      <c r="AI13" s="57">
        <f>AI12*$AI$4</f>
        <v>0</v>
      </c>
      <c r="AJ13" s="57">
        <f>AJ12*$AI$4</f>
        <v>0</v>
      </c>
      <c r="AK13" s="57">
        <f>AK12*$AI$4</f>
        <v>0</v>
      </c>
      <c r="AL13" s="57">
        <f>AL12*$AL$4</f>
        <v>0</v>
      </c>
      <c r="AM13" s="57">
        <f>AM12*$AL$4</f>
        <v>0</v>
      </c>
      <c r="AN13" s="57">
        <f>AN12*$AL$4</f>
        <v>0</v>
      </c>
      <c r="AO13" s="57">
        <f>AO12*$AO$4</f>
        <v>0</v>
      </c>
      <c r="AP13" s="57">
        <f>AP12*$AO$4</f>
        <v>0</v>
      </c>
      <c r="AQ13" s="57">
        <f>AQ12*$AO$4</f>
        <v>0</v>
      </c>
      <c r="AR13" s="57">
        <f>AR12*$AR$4</f>
        <v>0</v>
      </c>
      <c r="AS13" s="57">
        <f>AS12*$AR$4</f>
        <v>0</v>
      </c>
      <c r="AT13" s="57">
        <f>AT12*$AR$4</f>
        <v>0</v>
      </c>
      <c r="AU13" s="57">
        <f>AU12*$AU$4</f>
        <v>0</v>
      </c>
      <c r="AV13" s="57">
        <f>AV12*$AU$4</f>
        <v>0</v>
      </c>
      <c r="AW13" s="58">
        <f>AW12*$AU$4</f>
        <v>0</v>
      </c>
    </row>
    <row r="14" spans="1:49" ht="34.5" customHeight="1">
      <c r="A14" s="394"/>
      <c r="B14" s="505"/>
      <c r="C14" s="400" t="s">
        <v>95</v>
      </c>
      <c r="D14" s="13" t="s">
        <v>128</v>
      </c>
      <c r="E14" s="115">
        <v>1.2229465449804433</v>
      </c>
      <c r="F14" s="59">
        <v>1.2229465449804433</v>
      </c>
      <c r="G14" s="59">
        <v>0</v>
      </c>
      <c r="H14" s="59">
        <v>2.6911130284728215</v>
      </c>
      <c r="I14" s="59">
        <v>2.6911130284728215</v>
      </c>
      <c r="J14" s="59">
        <v>0</v>
      </c>
      <c r="K14" s="59">
        <v>2.0678617157490398</v>
      </c>
      <c r="L14" s="59">
        <v>2.0678617157490398</v>
      </c>
      <c r="M14" s="59">
        <v>0</v>
      </c>
      <c r="N14" s="59">
        <v>1.4923518164435947</v>
      </c>
      <c r="O14" s="59">
        <v>1.4923518164435947</v>
      </c>
      <c r="P14" s="59">
        <v>0</v>
      </c>
      <c r="Q14" s="59">
        <v>3.6358930112165662</v>
      </c>
      <c r="R14" s="59">
        <v>3.6358930112165662</v>
      </c>
      <c r="S14" s="59">
        <v>3.6358930112165662</v>
      </c>
      <c r="T14" s="59">
        <v>1.2521739130434784</v>
      </c>
      <c r="U14" s="59">
        <v>0</v>
      </c>
      <c r="V14" s="59">
        <v>0</v>
      </c>
      <c r="W14" s="59">
        <v>2.1744332493702769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59">
        <v>0</v>
      </c>
      <c r="AE14" s="59">
        <v>0</v>
      </c>
      <c r="AF14" s="59">
        <v>0</v>
      </c>
      <c r="AG14" s="59">
        <v>0</v>
      </c>
      <c r="AH14" s="59">
        <v>0</v>
      </c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60"/>
    </row>
    <row r="15" spans="1:49" ht="34.5" customHeight="1" thickBot="1">
      <c r="A15" s="394"/>
      <c r="B15" s="505"/>
      <c r="C15" s="400"/>
      <c r="D15" s="14" t="s">
        <v>129</v>
      </c>
      <c r="E15" s="114">
        <f>E14*$E$4</f>
        <v>938</v>
      </c>
      <c r="F15" s="57">
        <f>F14*$E$4</f>
        <v>938</v>
      </c>
      <c r="G15" s="57">
        <f>G14*$E$4</f>
        <v>0</v>
      </c>
      <c r="H15" s="57">
        <f>H14*$H$4</f>
        <v>3119</v>
      </c>
      <c r="I15" s="57">
        <f>I14*$H$4</f>
        <v>3119</v>
      </c>
      <c r="J15" s="57">
        <f>J14*$H$4</f>
        <v>0</v>
      </c>
      <c r="K15" s="57">
        <f>K14*$K$4</f>
        <v>1615</v>
      </c>
      <c r="L15" s="57">
        <f>L14*$K$4</f>
        <v>1615</v>
      </c>
      <c r="M15" s="57">
        <f>M14*$K$4</f>
        <v>0</v>
      </c>
      <c r="N15" s="57">
        <f>N14*$N$4</f>
        <v>1561</v>
      </c>
      <c r="O15" s="57">
        <f>O14*$N$4</f>
        <v>1561</v>
      </c>
      <c r="P15" s="57">
        <f>P14*$N$4</f>
        <v>0</v>
      </c>
      <c r="Q15" s="57">
        <f>Q14*$Q$4</f>
        <v>8428</v>
      </c>
      <c r="R15" s="57">
        <f>R14*$Q$4</f>
        <v>8428</v>
      </c>
      <c r="S15" s="57">
        <f>S14*$Q$4</f>
        <v>8428</v>
      </c>
      <c r="T15" s="57">
        <f>T14*$T$4</f>
        <v>1008.0000000000001</v>
      </c>
      <c r="U15" s="57">
        <f>U14*$T$4</f>
        <v>0</v>
      </c>
      <c r="V15" s="57">
        <f>V14*$T$4</f>
        <v>0</v>
      </c>
      <c r="W15" s="57">
        <f>W14*$W$4</f>
        <v>3452.9999999999995</v>
      </c>
      <c r="X15" s="57">
        <f>X14*$W$4</f>
        <v>0</v>
      </c>
      <c r="Y15" s="57">
        <f>Y14*$W$4</f>
        <v>0</v>
      </c>
      <c r="Z15" s="57">
        <f>Z14*$Z$4</f>
        <v>0</v>
      </c>
      <c r="AA15" s="57">
        <f>AA14*$Z$4</f>
        <v>0</v>
      </c>
      <c r="AB15" s="57">
        <f>AB14*$Z$4</f>
        <v>0</v>
      </c>
      <c r="AC15" s="57">
        <f>AC14*$AC$4</f>
        <v>0</v>
      </c>
      <c r="AD15" s="57">
        <f>AD14*$AC$4</f>
        <v>0</v>
      </c>
      <c r="AE15" s="57">
        <f>AE14*$AC$4</f>
        <v>0</v>
      </c>
      <c r="AF15" s="57">
        <f>AF14*$AF$4</f>
        <v>0</v>
      </c>
      <c r="AG15" s="57">
        <f>AG14*$AF$4</f>
        <v>0</v>
      </c>
      <c r="AH15" s="57">
        <f>AH14*$AF$4</f>
        <v>0</v>
      </c>
      <c r="AI15" s="57">
        <f>AI14*$AI$4</f>
        <v>0</v>
      </c>
      <c r="AJ15" s="57">
        <f>AJ14*$AI$4</f>
        <v>0</v>
      </c>
      <c r="AK15" s="57">
        <f>AK14*$AI$4</f>
        <v>0</v>
      </c>
      <c r="AL15" s="57">
        <f>AL14*$AL$4</f>
        <v>0</v>
      </c>
      <c r="AM15" s="57">
        <f>AM14*$AL$4</f>
        <v>0</v>
      </c>
      <c r="AN15" s="57">
        <f>AN14*$AL$4</f>
        <v>0</v>
      </c>
      <c r="AO15" s="57">
        <f>AO14*$AO$4</f>
        <v>0</v>
      </c>
      <c r="AP15" s="57">
        <f>AP14*$AO$4</f>
        <v>0</v>
      </c>
      <c r="AQ15" s="57">
        <f>AQ14*$AO$4</f>
        <v>0</v>
      </c>
      <c r="AR15" s="57">
        <f>AR14*$AR$4</f>
        <v>0</v>
      </c>
      <c r="AS15" s="57">
        <f>AS14*$AR$4</f>
        <v>0</v>
      </c>
      <c r="AT15" s="57">
        <f>AT14*$AR$4</f>
        <v>0</v>
      </c>
      <c r="AU15" s="57">
        <f>AU14*$AU$4</f>
        <v>0</v>
      </c>
      <c r="AV15" s="57">
        <f>AV14*$AU$4</f>
        <v>0</v>
      </c>
      <c r="AW15" s="58">
        <f>AW14*$AU$4</f>
        <v>0</v>
      </c>
    </row>
    <row r="16" spans="1:49" ht="34.5" customHeight="1">
      <c r="A16" s="394"/>
      <c r="B16" s="505"/>
      <c r="C16" s="400" t="s">
        <v>96</v>
      </c>
      <c r="D16" s="13" t="s">
        <v>128</v>
      </c>
      <c r="E16" s="115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  <c r="AD16" s="59">
        <v>0</v>
      </c>
      <c r="AE16" s="59">
        <v>0</v>
      </c>
      <c r="AF16" s="59">
        <v>0</v>
      </c>
      <c r="AG16" s="59">
        <v>0</v>
      </c>
      <c r="AH16" s="59">
        <v>0</v>
      </c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60"/>
    </row>
    <row r="17" spans="1:49" ht="34.5" customHeight="1" thickBot="1">
      <c r="A17" s="394"/>
      <c r="B17" s="505"/>
      <c r="C17" s="400"/>
      <c r="D17" s="14" t="s">
        <v>129</v>
      </c>
      <c r="E17" s="114">
        <f>E16*$E$4</f>
        <v>0</v>
      </c>
      <c r="F17" s="57">
        <f>F16*$E$4</f>
        <v>0</v>
      </c>
      <c r="G17" s="57">
        <f>G16*$E$4</f>
        <v>0</v>
      </c>
      <c r="H17" s="57">
        <f>H16*$H$4</f>
        <v>0</v>
      </c>
      <c r="I17" s="57">
        <f>I16*$H$4</f>
        <v>0</v>
      </c>
      <c r="J17" s="57">
        <f>J16*$H$4</f>
        <v>0</v>
      </c>
      <c r="K17" s="57">
        <f>K16*$K$4</f>
        <v>0</v>
      </c>
      <c r="L17" s="57">
        <f>L16*$K$4</f>
        <v>0</v>
      </c>
      <c r="M17" s="57">
        <f>M16*$K$4</f>
        <v>0</v>
      </c>
      <c r="N17" s="57">
        <f>N16*$N$4</f>
        <v>0</v>
      </c>
      <c r="O17" s="57">
        <f>O16*$N$4</f>
        <v>0</v>
      </c>
      <c r="P17" s="57">
        <f>P16*$N$4</f>
        <v>0</v>
      </c>
      <c r="Q17" s="57">
        <f>Q16*$Q$4</f>
        <v>0</v>
      </c>
      <c r="R17" s="57">
        <f>R16*$Q$4</f>
        <v>0</v>
      </c>
      <c r="S17" s="57">
        <f>S16*$Q$4</f>
        <v>0</v>
      </c>
      <c r="T17" s="57">
        <f>T16*$T$4</f>
        <v>0</v>
      </c>
      <c r="U17" s="57">
        <f>U16*$T$4</f>
        <v>0</v>
      </c>
      <c r="V17" s="57">
        <f>V16*$T$4</f>
        <v>0</v>
      </c>
      <c r="W17" s="57">
        <f>W16*$W$4</f>
        <v>0</v>
      </c>
      <c r="X17" s="57">
        <f>X16*$W$4</f>
        <v>0</v>
      </c>
      <c r="Y17" s="57">
        <f>Y16*$W$4</f>
        <v>0</v>
      </c>
      <c r="Z17" s="57">
        <f>Z16*$Z$4</f>
        <v>0</v>
      </c>
      <c r="AA17" s="57">
        <f>AA16*$Z$4</f>
        <v>0</v>
      </c>
      <c r="AB17" s="57">
        <f>AB16*$Z$4</f>
        <v>0</v>
      </c>
      <c r="AC17" s="57">
        <f>AC16*$AC$4</f>
        <v>0</v>
      </c>
      <c r="AD17" s="57">
        <f>AD16*$AC$4</f>
        <v>0</v>
      </c>
      <c r="AE17" s="57">
        <f>AE16*$AC$4</f>
        <v>0</v>
      </c>
      <c r="AF17" s="57">
        <f>AF16*$AF$4</f>
        <v>0</v>
      </c>
      <c r="AG17" s="57">
        <f>AG16*$AF$4</f>
        <v>0</v>
      </c>
      <c r="AH17" s="57">
        <f>AH16*$AF$4</f>
        <v>0</v>
      </c>
      <c r="AI17" s="57">
        <f>AI16*$AI$4</f>
        <v>0</v>
      </c>
      <c r="AJ17" s="57">
        <f>AJ16*$AI$4</f>
        <v>0</v>
      </c>
      <c r="AK17" s="57">
        <f>AK16*$AI$4</f>
        <v>0</v>
      </c>
      <c r="AL17" s="57">
        <f>AL16*$AL$4</f>
        <v>0</v>
      </c>
      <c r="AM17" s="57">
        <f>AM16*$AL$4</f>
        <v>0</v>
      </c>
      <c r="AN17" s="57">
        <f>AN16*$AL$4</f>
        <v>0</v>
      </c>
      <c r="AO17" s="57">
        <f>AO16*$AO$4</f>
        <v>0</v>
      </c>
      <c r="AP17" s="57">
        <f>AP16*$AO$4</f>
        <v>0</v>
      </c>
      <c r="AQ17" s="57">
        <f>AQ16*$AO$4</f>
        <v>0</v>
      </c>
      <c r="AR17" s="57">
        <f>AR16*$AR$4</f>
        <v>0</v>
      </c>
      <c r="AS17" s="57">
        <f>AS16*$AR$4</f>
        <v>0</v>
      </c>
      <c r="AT17" s="57">
        <f>AT16*$AR$4</f>
        <v>0</v>
      </c>
      <c r="AU17" s="57">
        <f>AU16*$AU$4</f>
        <v>0</v>
      </c>
      <c r="AV17" s="57">
        <f>AV16*$AU$4</f>
        <v>0</v>
      </c>
      <c r="AW17" s="58">
        <f>AW16*$AU$4</f>
        <v>0</v>
      </c>
    </row>
    <row r="18" spans="1:49" ht="34.5" customHeight="1">
      <c r="A18" s="394"/>
      <c r="B18" s="505"/>
      <c r="C18" s="400" t="s">
        <v>156</v>
      </c>
      <c r="D18" s="13" t="s">
        <v>128</v>
      </c>
      <c r="E18" s="115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39.066005176876615</v>
      </c>
      <c r="T18" s="59">
        <v>67.304347826086953</v>
      </c>
      <c r="U18" s="59">
        <v>0</v>
      </c>
      <c r="V18" s="59">
        <v>0</v>
      </c>
      <c r="W18" s="59">
        <v>65.042821158690174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0</v>
      </c>
      <c r="AG18" s="59">
        <v>0</v>
      </c>
      <c r="AH18" s="59">
        <v>0</v>
      </c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60"/>
    </row>
    <row r="19" spans="1:49" ht="34.5" customHeight="1" thickBot="1">
      <c r="A19" s="394"/>
      <c r="B19" s="505"/>
      <c r="C19" s="400"/>
      <c r="D19" s="14" t="s">
        <v>129</v>
      </c>
      <c r="E19" s="114">
        <f>E18*$E$4</f>
        <v>0</v>
      </c>
      <c r="F19" s="57">
        <f>F18*$E$4</f>
        <v>0</v>
      </c>
      <c r="G19" s="57">
        <f>G18*$E$4</f>
        <v>0</v>
      </c>
      <c r="H19" s="57">
        <f>H18*$H$4</f>
        <v>0</v>
      </c>
      <c r="I19" s="57">
        <f>I18*$H$4</f>
        <v>0</v>
      </c>
      <c r="J19" s="57">
        <f>J18*$H$4</f>
        <v>0</v>
      </c>
      <c r="K19" s="57">
        <f>K18*$K$4</f>
        <v>0</v>
      </c>
      <c r="L19" s="57">
        <f>L18*$K$4</f>
        <v>0</v>
      </c>
      <c r="M19" s="57">
        <f>M18*$K$4</f>
        <v>0</v>
      </c>
      <c r="N19" s="57">
        <f>N18*$N$4</f>
        <v>0</v>
      </c>
      <c r="O19" s="57">
        <f>O18*$N$4</f>
        <v>0</v>
      </c>
      <c r="P19" s="57">
        <f>P18*$N$4</f>
        <v>0</v>
      </c>
      <c r="Q19" s="57">
        <f>Q18*$Q$4</f>
        <v>0</v>
      </c>
      <c r="R19" s="57">
        <f>R18*$Q$4</f>
        <v>0</v>
      </c>
      <c r="S19" s="57">
        <f>S18*$Q$4</f>
        <v>90555</v>
      </c>
      <c r="T19" s="57">
        <f>T18*$T$4</f>
        <v>54180</v>
      </c>
      <c r="U19" s="57">
        <f>U18*$T$4</f>
        <v>0</v>
      </c>
      <c r="V19" s="57">
        <f>V18*$T$4</f>
        <v>0</v>
      </c>
      <c r="W19" s="57">
        <f>W18*$W$4</f>
        <v>103288</v>
      </c>
      <c r="X19" s="57">
        <f>X18*$W$4</f>
        <v>0</v>
      </c>
      <c r="Y19" s="57">
        <f>Y18*$W$4</f>
        <v>0</v>
      </c>
      <c r="Z19" s="57">
        <f>Z18*$Z$4</f>
        <v>0</v>
      </c>
      <c r="AA19" s="57">
        <f>AA18*$Z$4</f>
        <v>0</v>
      </c>
      <c r="AB19" s="57">
        <f>AB18*$Z$4</f>
        <v>0</v>
      </c>
      <c r="AC19" s="57">
        <f>AC18*$AC$4</f>
        <v>0</v>
      </c>
      <c r="AD19" s="57">
        <f>AD18*$AC$4</f>
        <v>0</v>
      </c>
      <c r="AE19" s="57">
        <f>AE18*$AC$4</f>
        <v>0</v>
      </c>
      <c r="AF19" s="57">
        <f>AF18*$AF$4</f>
        <v>0</v>
      </c>
      <c r="AG19" s="57">
        <f>AG18*$AF$4</f>
        <v>0</v>
      </c>
      <c r="AH19" s="57">
        <f>AH18*$AF$4</f>
        <v>0</v>
      </c>
      <c r="AI19" s="57">
        <f>AI18*$AI$4</f>
        <v>0</v>
      </c>
      <c r="AJ19" s="57">
        <f>AJ18*$AI$4</f>
        <v>0</v>
      </c>
      <c r="AK19" s="57">
        <f>AK18*$AI$4</f>
        <v>0</v>
      </c>
      <c r="AL19" s="57">
        <f>AL18*$AL$4</f>
        <v>0</v>
      </c>
      <c r="AM19" s="57">
        <f>AM18*$AL$4</f>
        <v>0</v>
      </c>
      <c r="AN19" s="57">
        <f>AN18*$AL$4</f>
        <v>0</v>
      </c>
      <c r="AO19" s="57">
        <f>AO18*$AO$4</f>
        <v>0</v>
      </c>
      <c r="AP19" s="57">
        <f>AP18*$AO$4</f>
        <v>0</v>
      </c>
      <c r="AQ19" s="57">
        <f>AQ18*$AO$4</f>
        <v>0</v>
      </c>
      <c r="AR19" s="57">
        <f>AR18*$AR$4</f>
        <v>0</v>
      </c>
      <c r="AS19" s="57">
        <f>AS18*$AR$4</f>
        <v>0</v>
      </c>
      <c r="AT19" s="57">
        <f>AT18*$AR$4</f>
        <v>0</v>
      </c>
      <c r="AU19" s="57">
        <f>AU18*$AU$4</f>
        <v>0</v>
      </c>
      <c r="AV19" s="57">
        <f>AV18*$AU$4</f>
        <v>0</v>
      </c>
      <c r="AW19" s="58">
        <f>AW18*$AU$4</f>
        <v>0</v>
      </c>
    </row>
    <row r="20" spans="1:49" ht="34.5" customHeight="1">
      <c r="A20" s="394"/>
      <c r="B20" s="505"/>
      <c r="C20" s="400" t="s">
        <v>97</v>
      </c>
      <c r="D20" s="13" t="s">
        <v>128</v>
      </c>
      <c r="E20" s="115">
        <v>29.900912646675359</v>
      </c>
      <c r="F20" s="59">
        <v>22.541069100391134</v>
      </c>
      <c r="G20" s="59">
        <v>0</v>
      </c>
      <c r="H20" s="59">
        <v>32.903364969801551</v>
      </c>
      <c r="I20" s="59">
        <v>24.907679033649696</v>
      </c>
      <c r="J20" s="59">
        <v>0</v>
      </c>
      <c r="K20" s="59">
        <v>52.478873239436616</v>
      </c>
      <c r="L20" s="59">
        <v>47.459667093469911</v>
      </c>
      <c r="M20" s="59">
        <v>0</v>
      </c>
      <c r="N20" s="59">
        <v>37.479923518164433</v>
      </c>
      <c r="O20" s="59">
        <v>33.049713193116638</v>
      </c>
      <c r="P20" s="59">
        <v>0</v>
      </c>
      <c r="Q20" s="59">
        <v>32.288179465056082</v>
      </c>
      <c r="R20" s="59">
        <v>28.905522001725625</v>
      </c>
      <c r="S20" s="59">
        <v>28.597929249352891</v>
      </c>
      <c r="T20" s="59">
        <v>35.860869565217392</v>
      </c>
      <c r="U20" s="59">
        <v>0</v>
      </c>
      <c r="V20" s="59">
        <v>0</v>
      </c>
      <c r="W20" s="59">
        <v>28.727329974811084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  <c r="AD20" s="59">
        <v>0</v>
      </c>
      <c r="AE20" s="59">
        <v>0</v>
      </c>
      <c r="AF20" s="59">
        <v>0</v>
      </c>
      <c r="AG20" s="59">
        <v>0</v>
      </c>
      <c r="AH20" s="59">
        <v>0</v>
      </c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60"/>
    </row>
    <row r="21" spans="1:49" ht="34.5" customHeight="1">
      <c r="A21" s="394"/>
      <c r="B21" s="505"/>
      <c r="C21" s="400"/>
      <c r="D21" s="14" t="s">
        <v>129</v>
      </c>
      <c r="E21" s="114">
        <f>E20*$E$4</f>
        <v>22934</v>
      </c>
      <c r="F21" s="57">
        <f>F20*$E$4</f>
        <v>17289</v>
      </c>
      <c r="G21" s="57">
        <f>G20*$E$4</f>
        <v>0</v>
      </c>
      <c r="H21" s="57">
        <f>H20*$H$4</f>
        <v>38135</v>
      </c>
      <c r="I21" s="57">
        <f>I20*$H$4</f>
        <v>28867.999999999996</v>
      </c>
      <c r="J21" s="57">
        <f>J20*$H$4</f>
        <v>0</v>
      </c>
      <c r="K21" s="57">
        <f>K20*$K$4</f>
        <v>40986</v>
      </c>
      <c r="L21" s="57">
        <f>L20*$K$4</f>
        <v>37066</v>
      </c>
      <c r="M21" s="57">
        <f>M20*$K$4</f>
        <v>0</v>
      </c>
      <c r="N21" s="57">
        <f>N20*$N$4</f>
        <v>39204</v>
      </c>
      <c r="O21" s="57">
        <f>O20*$N$4</f>
        <v>34570</v>
      </c>
      <c r="P21" s="57">
        <f>P20*$N$4</f>
        <v>0</v>
      </c>
      <c r="Q21" s="57">
        <f>Q20*$Q$4</f>
        <v>74844</v>
      </c>
      <c r="R21" s="57">
        <f>R20*$Q$4</f>
        <v>67003</v>
      </c>
      <c r="S21" s="57">
        <f>S20*$Q$4</f>
        <v>66290</v>
      </c>
      <c r="T21" s="57">
        <f>T20*$T$4</f>
        <v>28868</v>
      </c>
      <c r="U21" s="57">
        <f>U20*$T$4</f>
        <v>0</v>
      </c>
      <c r="V21" s="57">
        <f>V20*$T$4</f>
        <v>0</v>
      </c>
      <c r="W21" s="57">
        <f>W20*$W$4</f>
        <v>45619</v>
      </c>
      <c r="X21" s="57">
        <f>X20*$W$4</f>
        <v>0</v>
      </c>
      <c r="Y21" s="57">
        <f>Y20*$W$4</f>
        <v>0</v>
      </c>
      <c r="Z21" s="57">
        <f>Z20*$Z$4</f>
        <v>0</v>
      </c>
      <c r="AA21" s="57">
        <f>AA20*$Z$4</f>
        <v>0</v>
      </c>
      <c r="AB21" s="57">
        <f>AB20*$Z$4</f>
        <v>0</v>
      </c>
      <c r="AC21" s="57">
        <f>AC20*$AC$4</f>
        <v>0</v>
      </c>
      <c r="AD21" s="57">
        <f>AD20*$AC$4</f>
        <v>0</v>
      </c>
      <c r="AE21" s="57">
        <f>AE20*$AC$4</f>
        <v>0</v>
      </c>
      <c r="AF21" s="57">
        <f>AF20*$AF$4</f>
        <v>0</v>
      </c>
      <c r="AG21" s="57">
        <f>AG20*$AF$4</f>
        <v>0</v>
      </c>
      <c r="AH21" s="57">
        <f>AH20*$AF$4</f>
        <v>0</v>
      </c>
      <c r="AI21" s="57">
        <f>AI20*$AI$4</f>
        <v>0</v>
      </c>
      <c r="AJ21" s="57">
        <f>AJ20*$AI$4</f>
        <v>0</v>
      </c>
      <c r="AK21" s="57">
        <f>AK20*$AI$4</f>
        <v>0</v>
      </c>
      <c r="AL21" s="57">
        <f>AL20*$AL$4</f>
        <v>0</v>
      </c>
      <c r="AM21" s="57">
        <f>AM20*$AL$4</f>
        <v>0</v>
      </c>
      <c r="AN21" s="57">
        <f>AN20*$AL$4</f>
        <v>0</v>
      </c>
      <c r="AO21" s="57">
        <f>AO20*$AO$4</f>
        <v>0</v>
      </c>
      <c r="AP21" s="57">
        <f>AP20*$AO$4</f>
        <v>0</v>
      </c>
      <c r="AQ21" s="57">
        <f>AQ20*$AO$4</f>
        <v>0</v>
      </c>
      <c r="AR21" s="57">
        <f>AR20*$AR$4</f>
        <v>0</v>
      </c>
      <c r="AS21" s="57">
        <f>AS20*$AR$4</f>
        <v>0</v>
      </c>
      <c r="AT21" s="57">
        <f>AT20*$AR$4</f>
        <v>0</v>
      </c>
      <c r="AU21" s="57">
        <f>AU20*$AU$4</f>
        <v>0</v>
      </c>
      <c r="AV21" s="57">
        <f>AV20*$AU$4</f>
        <v>0</v>
      </c>
      <c r="AW21" s="58">
        <f>AW20*$AU$4</f>
        <v>0</v>
      </c>
    </row>
    <row r="22" spans="1:49" ht="56.25" customHeight="1" thickBot="1">
      <c r="A22" s="394"/>
      <c r="B22" s="506"/>
      <c r="C22" s="18" t="s">
        <v>98</v>
      </c>
      <c r="D22" s="19" t="s">
        <v>149</v>
      </c>
      <c r="E22" s="291" t="s">
        <v>79</v>
      </c>
      <c r="F22" s="61" t="s">
        <v>79</v>
      </c>
      <c r="G22" s="61"/>
      <c r="H22" s="61" t="s">
        <v>79</v>
      </c>
      <c r="I22" s="61" t="s">
        <v>79</v>
      </c>
      <c r="J22" s="61"/>
      <c r="K22" s="61" t="s">
        <v>79</v>
      </c>
      <c r="L22" s="61" t="s">
        <v>79</v>
      </c>
      <c r="M22" s="61"/>
      <c r="N22" s="61" t="s">
        <v>79</v>
      </c>
      <c r="O22" s="61" t="s">
        <v>79</v>
      </c>
      <c r="P22" s="61"/>
      <c r="Q22" s="61" t="s">
        <v>79</v>
      </c>
      <c r="R22" s="61" t="s">
        <v>79</v>
      </c>
      <c r="S22" s="61" t="s">
        <v>79</v>
      </c>
      <c r="T22" s="61" t="s">
        <v>79</v>
      </c>
      <c r="U22" s="61"/>
      <c r="V22" s="61"/>
      <c r="W22" s="61" t="s">
        <v>79</v>
      </c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2"/>
    </row>
    <row r="23" spans="1:49" ht="34.5" customHeight="1">
      <c r="A23" s="394"/>
      <c r="B23" s="504" t="s">
        <v>109</v>
      </c>
      <c r="C23" s="399" t="s">
        <v>99</v>
      </c>
      <c r="D23" s="48" t="s">
        <v>130</v>
      </c>
      <c r="E23" s="290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9.1414000000000009</v>
      </c>
      <c r="T23" s="55">
        <v>15.749217391304349</v>
      </c>
      <c r="U23" s="55">
        <v>0</v>
      </c>
      <c r="V23" s="55">
        <v>0</v>
      </c>
      <c r="W23" s="55">
        <v>15.2200201511335</v>
      </c>
      <c r="X23" s="55">
        <v>0</v>
      </c>
      <c r="Y23" s="55">
        <v>0</v>
      </c>
      <c r="Z23" s="55">
        <v>0</v>
      </c>
      <c r="AA23" s="55">
        <v>0</v>
      </c>
      <c r="AB23" s="55">
        <v>0</v>
      </c>
      <c r="AC23" s="55">
        <v>0</v>
      </c>
      <c r="AD23" s="55">
        <v>0</v>
      </c>
      <c r="AE23" s="55">
        <v>0</v>
      </c>
      <c r="AF23" s="55">
        <v>0</v>
      </c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6"/>
    </row>
    <row r="24" spans="1:49" ht="34.5" customHeight="1" thickBot="1">
      <c r="A24" s="394"/>
      <c r="B24" s="505"/>
      <c r="C24" s="400"/>
      <c r="D24" s="15" t="s">
        <v>131</v>
      </c>
      <c r="E24" s="114">
        <f>E23*$E$4</f>
        <v>0</v>
      </c>
      <c r="F24" s="57">
        <f>F23*$E$4</f>
        <v>0</v>
      </c>
      <c r="G24" s="57">
        <f>G23*$E$4</f>
        <v>0</v>
      </c>
      <c r="H24" s="57">
        <f>H23*$H$4</f>
        <v>0</v>
      </c>
      <c r="I24" s="57">
        <f>I23*$H$4</f>
        <v>0</v>
      </c>
      <c r="J24" s="57">
        <f>J23*$H$4</f>
        <v>0</v>
      </c>
      <c r="K24" s="57">
        <f>K23*$K$4</f>
        <v>0</v>
      </c>
      <c r="L24" s="57">
        <f>L23*$K$4</f>
        <v>0</v>
      </c>
      <c r="M24" s="57">
        <f>M23*$K$4</f>
        <v>0</v>
      </c>
      <c r="N24" s="57">
        <f>N23*$N$4</f>
        <v>0</v>
      </c>
      <c r="O24" s="57">
        <f>O23*$N$4</f>
        <v>0</v>
      </c>
      <c r="P24" s="57">
        <f>P23*$N$4</f>
        <v>0</v>
      </c>
      <c r="Q24" s="57">
        <f>Q23*$Q$4</f>
        <v>0</v>
      </c>
      <c r="R24" s="57">
        <f>R23*$Q$4</f>
        <v>0</v>
      </c>
      <c r="S24" s="57">
        <f>S23*$Q$4</f>
        <v>21189.765200000002</v>
      </c>
      <c r="T24" s="57">
        <f>T23*$T$4</f>
        <v>12678.12</v>
      </c>
      <c r="U24" s="57">
        <f>U23*$T$4</f>
        <v>0</v>
      </c>
      <c r="V24" s="57">
        <f>V23*$T$4</f>
        <v>0</v>
      </c>
      <c r="W24" s="57">
        <f>W23*$W$4</f>
        <v>24169.392</v>
      </c>
      <c r="X24" s="57">
        <f>X23*$W$4</f>
        <v>0</v>
      </c>
      <c r="Y24" s="57">
        <f>Y23*$W$4</f>
        <v>0</v>
      </c>
      <c r="Z24" s="57">
        <f>Z23*$Z$4</f>
        <v>0</v>
      </c>
      <c r="AA24" s="57">
        <f>AA23*$Z$4</f>
        <v>0</v>
      </c>
      <c r="AB24" s="57">
        <f>AB23*$Z$4</f>
        <v>0</v>
      </c>
      <c r="AC24" s="57">
        <f>AC23*$AC$4</f>
        <v>0</v>
      </c>
      <c r="AD24" s="57">
        <f>AD23*$AC$4</f>
        <v>0</v>
      </c>
      <c r="AE24" s="57">
        <f>AE23*$AC$4</f>
        <v>0</v>
      </c>
      <c r="AF24" s="57">
        <f>AF23*$AF$4</f>
        <v>0</v>
      </c>
      <c r="AG24" s="57">
        <f>AG23*$AF$4</f>
        <v>0</v>
      </c>
      <c r="AH24" s="57">
        <f>AH23*$AF$4</f>
        <v>0</v>
      </c>
      <c r="AI24" s="57">
        <f>AI23*$AI$4</f>
        <v>0</v>
      </c>
      <c r="AJ24" s="57">
        <f>AJ23*$AI$4</f>
        <v>0</v>
      </c>
      <c r="AK24" s="57">
        <f>AK23*$AI$4</f>
        <v>0</v>
      </c>
      <c r="AL24" s="57">
        <f>AL23*$AL$4</f>
        <v>0</v>
      </c>
      <c r="AM24" s="57">
        <f>AM23*$AL$4</f>
        <v>0</v>
      </c>
      <c r="AN24" s="57">
        <f>AN23*$AL$4</f>
        <v>0</v>
      </c>
      <c r="AO24" s="57">
        <f>AO23*$AO$4</f>
        <v>0</v>
      </c>
      <c r="AP24" s="57">
        <f>AP23*$AO$4</f>
        <v>0</v>
      </c>
      <c r="AQ24" s="57">
        <f>AQ23*$AO$4</f>
        <v>0</v>
      </c>
      <c r="AR24" s="57">
        <f>AR23*$AR$4</f>
        <v>0</v>
      </c>
      <c r="AS24" s="57">
        <f>AS23*$AR$4</f>
        <v>0</v>
      </c>
      <c r="AT24" s="57">
        <f>AT23*$AR$4</f>
        <v>0</v>
      </c>
      <c r="AU24" s="57">
        <f>AU23*$AU$4</f>
        <v>0</v>
      </c>
      <c r="AV24" s="57">
        <f>AV23*$AU$4</f>
        <v>0</v>
      </c>
      <c r="AW24" s="58">
        <f>AW23*$AU$4</f>
        <v>0</v>
      </c>
    </row>
    <row r="25" spans="1:49" ht="34.5" customHeight="1">
      <c r="A25" s="394"/>
      <c r="B25" s="505"/>
      <c r="C25" s="400" t="s">
        <v>100</v>
      </c>
      <c r="D25" s="48" t="s">
        <v>130</v>
      </c>
      <c r="E25" s="115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  <c r="AE25" s="59">
        <v>0</v>
      </c>
      <c r="AF25" s="59">
        <v>0</v>
      </c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60"/>
    </row>
    <row r="26" spans="1:49" ht="34.5" customHeight="1" thickBot="1">
      <c r="A26" s="394"/>
      <c r="B26" s="505"/>
      <c r="C26" s="400"/>
      <c r="D26" s="15" t="s">
        <v>131</v>
      </c>
      <c r="E26" s="114">
        <f>E25*$E$4</f>
        <v>0</v>
      </c>
      <c r="F26" s="57">
        <f>F25*$E$4</f>
        <v>0</v>
      </c>
      <c r="G26" s="57">
        <f>G25*$E$4</f>
        <v>0</v>
      </c>
      <c r="H26" s="57">
        <f>H25*$H$4</f>
        <v>0</v>
      </c>
      <c r="I26" s="57">
        <f>I25*$H$4</f>
        <v>0</v>
      </c>
      <c r="J26" s="57">
        <f>J25*$H$4</f>
        <v>0</v>
      </c>
      <c r="K26" s="57">
        <f>K25*$K$4</f>
        <v>0</v>
      </c>
      <c r="L26" s="57">
        <f>L25*$K$4</f>
        <v>0</v>
      </c>
      <c r="M26" s="57">
        <f>M25*$K$4</f>
        <v>0</v>
      </c>
      <c r="N26" s="57">
        <f>N25*$N$4</f>
        <v>0</v>
      </c>
      <c r="O26" s="57">
        <f>O25*$N$4</f>
        <v>0</v>
      </c>
      <c r="P26" s="57">
        <f>P25*$N$4</f>
        <v>0</v>
      </c>
      <c r="Q26" s="57">
        <f>Q25*$Q$4</f>
        <v>0</v>
      </c>
      <c r="R26" s="57">
        <f>R25*$Q$4</f>
        <v>0</v>
      </c>
      <c r="S26" s="57">
        <f>S25*$Q$4</f>
        <v>0</v>
      </c>
      <c r="T26" s="57">
        <f>T25*$T$4</f>
        <v>0</v>
      </c>
      <c r="U26" s="57">
        <f>U25*$T$4</f>
        <v>0</v>
      </c>
      <c r="V26" s="57">
        <f>V25*$T$4</f>
        <v>0</v>
      </c>
      <c r="W26" s="57">
        <f>W25*$W$4</f>
        <v>0</v>
      </c>
      <c r="X26" s="57">
        <f>X25*$W$4</f>
        <v>0</v>
      </c>
      <c r="Y26" s="57">
        <f>Y25*$W$4</f>
        <v>0</v>
      </c>
      <c r="Z26" s="57">
        <f>Z25*$Z$4</f>
        <v>0</v>
      </c>
      <c r="AA26" s="57">
        <f>AA25*$Z$4</f>
        <v>0</v>
      </c>
      <c r="AB26" s="57">
        <f>AB25*$Z$4</f>
        <v>0</v>
      </c>
      <c r="AC26" s="57">
        <f>AC25*$AC$4</f>
        <v>0</v>
      </c>
      <c r="AD26" s="57">
        <f>AD25*$AC$4</f>
        <v>0</v>
      </c>
      <c r="AE26" s="57">
        <f>AE25*$AC$4</f>
        <v>0</v>
      </c>
      <c r="AF26" s="57">
        <f>AF25*$AF$4</f>
        <v>0</v>
      </c>
      <c r="AG26" s="57">
        <f>AG25*$AF$4</f>
        <v>0</v>
      </c>
      <c r="AH26" s="57">
        <f>AH25*$AF$4</f>
        <v>0</v>
      </c>
      <c r="AI26" s="57">
        <f>AI25*$AI$4</f>
        <v>0</v>
      </c>
      <c r="AJ26" s="57">
        <f>AJ25*$AI$4</f>
        <v>0</v>
      </c>
      <c r="AK26" s="57">
        <f>AK25*$AI$4</f>
        <v>0</v>
      </c>
      <c r="AL26" s="57">
        <f>AL25*$AL$4</f>
        <v>0</v>
      </c>
      <c r="AM26" s="57">
        <f>AM25*$AL$4</f>
        <v>0</v>
      </c>
      <c r="AN26" s="57">
        <f>AN25*$AL$4</f>
        <v>0</v>
      </c>
      <c r="AO26" s="57">
        <f>AO25*$AO$4</f>
        <v>0</v>
      </c>
      <c r="AP26" s="57">
        <f>AP25*$AO$4</f>
        <v>0</v>
      </c>
      <c r="AQ26" s="57">
        <f>AQ25*$AO$4</f>
        <v>0</v>
      </c>
      <c r="AR26" s="57">
        <f>AR25*$AR$4</f>
        <v>0</v>
      </c>
      <c r="AS26" s="57">
        <f>AS25*$AR$4</f>
        <v>0</v>
      </c>
      <c r="AT26" s="57">
        <f>AT25*$AR$4</f>
        <v>0</v>
      </c>
      <c r="AU26" s="57">
        <f>AU25*$AU$4</f>
        <v>0</v>
      </c>
      <c r="AV26" s="57">
        <f>AV25*$AU$4</f>
        <v>0</v>
      </c>
      <c r="AW26" s="58">
        <f>AW25*$AU$4</f>
        <v>0</v>
      </c>
    </row>
    <row r="27" spans="1:49" ht="34.5" customHeight="1">
      <c r="A27" s="394"/>
      <c r="B27" s="505"/>
      <c r="C27" s="400" t="s">
        <v>157</v>
      </c>
      <c r="D27" s="48" t="s">
        <v>130</v>
      </c>
      <c r="E27" s="115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9.1414000000000009</v>
      </c>
      <c r="T27" s="59">
        <v>15.749217391304349</v>
      </c>
      <c r="U27" s="59">
        <v>0</v>
      </c>
      <c r="V27" s="59">
        <v>0</v>
      </c>
      <c r="W27" s="59">
        <v>15.2200201511335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60"/>
    </row>
    <row r="28" spans="1:49" ht="34.5" customHeight="1">
      <c r="A28" s="394"/>
      <c r="B28" s="505"/>
      <c r="C28" s="400"/>
      <c r="D28" s="15" t="s">
        <v>131</v>
      </c>
      <c r="E28" s="114">
        <f>E27*$E$4</f>
        <v>0</v>
      </c>
      <c r="F28" s="57">
        <f>F27*$E$4</f>
        <v>0</v>
      </c>
      <c r="G28" s="57">
        <f>G27*$E$4</f>
        <v>0</v>
      </c>
      <c r="H28" s="57">
        <f>H27*$H$4</f>
        <v>0</v>
      </c>
      <c r="I28" s="57">
        <f>I27*$H$4</f>
        <v>0</v>
      </c>
      <c r="J28" s="57">
        <f>J27*$H$4</f>
        <v>0</v>
      </c>
      <c r="K28" s="57">
        <f>K27*$K$4</f>
        <v>0</v>
      </c>
      <c r="L28" s="57">
        <f>L27*$K$4</f>
        <v>0</v>
      </c>
      <c r="M28" s="57">
        <f>M27*$K$4</f>
        <v>0</v>
      </c>
      <c r="N28" s="57">
        <f>N27*$N$4</f>
        <v>0</v>
      </c>
      <c r="O28" s="57">
        <f>O27*$N$4</f>
        <v>0</v>
      </c>
      <c r="P28" s="57">
        <f>P27*$N$4</f>
        <v>0</v>
      </c>
      <c r="Q28" s="57">
        <f>Q27*$Q$4</f>
        <v>0</v>
      </c>
      <c r="R28" s="57">
        <f>R27*$Q$4</f>
        <v>0</v>
      </c>
      <c r="S28" s="57">
        <f>S27*$Q$4</f>
        <v>21189.765200000002</v>
      </c>
      <c r="T28" s="57">
        <f>T27*$T$4</f>
        <v>12678.12</v>
      </c>
      <c r="U28" s="57">
        <f>U27*$T$4</f>
        <v>0</v>
      </c>
      <c r="V28" s="57">
        <f>V27*$T$4</f>
        <v>0</v>
      </c>
      <c r="W28" s="57">
        <f>W27*$W$4</f>
        <v>24169.392</v>
      </c>
      <c r="X28" s="57">
        <f>X27*$W$4</f>
        <v>0</v>
      </c>
      <c r="Y28" s="57">
        <f>Y27*$W$4</f>
        <v>0</v>
      </c>
      <c r="Z28" s="57">
        <f>Z27*$Z$4</f>
        <v>0</v>
      </c>
      <c r="AA28" s="57">
        <f>AA27*$Z$4</f>
        <v>0</v>
      </c>
      <c r="AB28" s="57">
        <f>AB27*$Z$4</f>
        <v>0</v>
      </c>
      <c r="AC28" s="57">
        <f>AC27*$AC$4</f>
        <v>0</v>
      </c>
      <c r="AD28" s="57">
        <f>AD27*$AC$4</f>
        <v>0</v>
      </c>
      <c r="AE28" s="57">
        <f>AE27*$AC$4</f>
        <v>0</v>
      </c>
      <c r="AF28" s="57">
        <f>AF27*$AF$4</f>
        <v>0</v>
      </c>
      <c r="AG28" s="57">
        <f>AG27*$AF$4</f>
        <v>0</v>
      </c>
      <c r="AH28" s="57">
        <f>AH27*$AF$4</f>
        <v>0</v>
      </c>
      <c r="AI28" s="57">
        <f>AI27*$AI$4</f>
        <v>0</v>
      </c>
      <c r="AJ28" s="57">
        <f>AJ27*$AI$4</f>
        <v>0</v>
      </c>
      <c r="AK28" s="57">
        <f>AK27*$AI$4</f>
        <v>0</v>
      </c>
      <c r="AL28" s="57">
        <f>AL27*$AL$4</f>
        <v>0</v>
      </c>
      <c r="AM28" s="57">
        <f>AM27*$AL$4</f>
        <v>0</v>
      </c>
      <c r="AN28" s="57">
        <f>AN27*$AL$4</f>
        <v>0</v>
      </c>
      <c r="AO28" s="57">
        <f>AO27*$AO$4</f>
        <v>0</v>
      </c>
      <c r="AP28" s="57">
        <f>AP27*$AO$4</f>
        <v>0</v>
      </c>
      <c r="AQ28" s="57">
        <f>AQ27*$AO$4</f>
        <v>0</v>
      </c>
      <c r="AR28" s="57">
        <f>AR27*$AR$4</f>
        <v>0</v>
      </c>
      <c r="AS28" s="57">
        <f>AS27*$AR$4</f>
        <v>0</v>
      </c>
      <c r="AT28" s="57">
        <f>AT27*$AR$4</f>
        <v>0</v>
      </c>
      <c r="AU28" s="57">
        <f>AU27*$AU$4</f>
        <v>0</v>
      </c>
      <c r="AV28" s="57">
        <f>AV27*$AU$4</f>
        <v>0</v>
      </c>
      <c r="AW28" s="58">
        <f>AW27*$AU$4</f>
        <v>0</v>
      </c>
    </row>
    <row r="29" spans="1:49" ht="30.75" customHeight="1">
      <c r="A29" s="394"/>
      <c r="B29" s="505"/>
      <c r="C29" s="391" t="s">
        <v>101</v>
      </c>
      <c r="D29" s="16" t="s">
        <v>130</v>
      </c>
      <c r="E29" s="292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4"/>
    </row>
    <row r="30" spans="1:49" ht="30.75" customHeight="1">
      <c r="A30" s="394"/>
      <c r="B30" s="505"/>
      <c r="C30" s="392"/>
      <c r="D30" s="16" t="s">
        <v>131</v>
      </c>
      <c r="E30" s="114">
        <f>E29*$E$4</f>
        <v>0</v>
      </c>
      <c r="F30" s="57">
        <f>F29*$E$4</f>
        <v>0</v>
      </c>
      <c r="G30" s="57">
        <f>G29*$E$4</f>
        <v>0</v>
      </c>
      <c r="H30" s="57">
        <f>H29*$H$4</f>
        <v>0</v>
      </c>
      <c r="I30" s="57">
        <f>I29*$H$4</f>
        <v>0</v>
      </c>
      <c r="J30" s="57">
        <f>J29*$H$4</f>
        <v>0</v>
      </c>
      <c r="K30" s="57">
        <f>K29*$K$4</f>
        <v>0</v>
      </c>
      <c r="L30" s="57">
        <f>L29*$K$4</f>
        <v>0</v>
      </c>
      <c r="M30" s="57">
        <f>M29*$K$4</f>
        <v>0</v>
      </c>
      <c r="N30" s="57">
        <f>N29*$N$4</f>
        <v>0</v>
      </c>
      <c r="O30" s="57">
        <f>O29*$N$4</f>
        <v>0</v>
      </c>
      <c r="P30" s="57">
        <f>P29*$N$4</f>
        <v>0</v>
      </c>
      <c r="Q30" s="57">
        <f>Q29*$Q$4</f>
        <v>0</v>
      </c>
      <c r="R30" s="57">
        <f>R29*$Q$4</f>
        <v>0</v>
      </c>
      <c r="S30" s="57">
        <f>S29*$Q$4</f>
        <v>0</v>
      </c>
      <c r="T30" s="57">
        <f>T29*$T$4</f>
        <v>0</v>
      </c>
      <c r="U30" s="57">
        <f>U29*$T$4</f>
        <v>0</v>
      </c>
      <c r="V30" s="57">
        <f>V29*$T$4</f>
        <v>0</v>
      </c>
      <c r="W30" s="57">
        <f>W29*$W$4</f>
        <v>0</v>
      </c>
      <c r="X30" s="57">
        <f>X29*$W$4</f>
        <v>0</v>
      </c>
      <c r="Y30" s="57">
        <f>Y29*$W$4</f>
        <v>0</v>
      </c>
      <c r="Z30" s="57">
        <f>Z29*$Z$4</f>
        <v>0</v>
      </c>
      <c r="AA30" s="57">
        <f>AA29*$Z$4</f>
        <v>0</v>
      </c>
      <c r="AB30" s="57">
        <f>AB29*$Z$4</f>
        <v>0</v>
      </c>
      <c r="AC30" s="57">
        <f>AC29*$AC$4</f>
        <v>0</v>
      </c>
      <c r="AD30" s="57">
        <f>AD29*$AC$4</f>
        <v>0</v>
      </c>
      <c r="AE30" s="57">
        <f>AE29*$AC$4</f>
        <v>0</v>
      </c>
      <c r="AF30" s="57">
        <f>AF29*$AF$4</f>
        <v>0</v>
      </c>
      <c r="AG30" s="57">
        <f>AG29*$AF$4</f>
        <v>0</v>
      </c>
      <c r="AH30" s="57">
        <f>AH29*$AF$4</f>
        <v>0</v>
      </c>
      <c r="AI30" s="57">
        <f>AI29*$AI$4</f>
        <v>0</v>
      </c>
      <c r="AJ30" s="57">
        <f>AJ29*$AI$4</f>
        <v>0</v>
      </c>
      <c r="AK30" s="57">
        <f>AK29*$AI$4</f>
        <v>0</v>
      </c>
      <c r="AL30" s="57">
        <f>AL29*$AL$4</f>
        <v>0</v>
      </c>
      <c r="AM30" s="57">
        <f>AM29*$AL$4</f>
        <v>0</v>
      </c>
      <c r="AN30" s="57">
        <f>AN29*$AL$4</f>
        <v>0</v>
      </c>
      <c r="AO30" s="57">
        <f>AO29*$AO$4</f>
        <v>0</v>
      </c>
      <c r="AP30" s="57">
        <f>AP29*$AO$4</f>
        <v>0</v>
      </c>
      <c r="AQ30" s="57">
        <f>AQ29*$AO$4</f>
        <v>0</v>
      </c>
      <c r="AR30" s="57">
        <f>AR29*$AR$4</f>
        <v>0</v>
      </c>
      <c r="AS30" s="57">
        <f>AS29*$AR$4</f>
        <v>0</v>
      </c>
      <c r="AT30" s="57">
        <f>AT29*$AR$4</f>
        <v>0</v>
      </c>
      <c r="AU30" s="57">
        <f>AU29*$AU$4</f>
        <v>0</v>
      </c>
      <c r="AV30" s="57">
        <f>AV29*$AU$4</f>
        <v>0</v>
      </c>
      <c r="AW30" s="58">
        <f>AW29*$AU$4</f>
        <v>0</v>
      </c>
    </row>
    <row r="31" spans="1:49" ht="64.5" customHeight="1">
      <c r="A31" s="394"/>
      <c r="B31" s="505"/>
      <c r="C31" s="391" t="s">
        <v>56</v>
      </c>
      <c r="D31" s="396"/>
      <c r="E31" s="292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4"/>
    </row>
    <row r="32" spans="1:49" ht="74.25" customHeight="1">
      <c r="A32" s="394"/>
      <c r="B32" s="505"/>
      <c r="C32" s="391" t="s">
        <v>57</v>
      </c>
      <c r="D32" s="396"/>
      <c r="E32" s="292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4"/>
    </row>
    <row r="33" spans="1:49" ht="62.25" customHeight="1">
      <c r="A33" s="394"/>
      <c r="B33" s="505"/>
      <c r="C33" s="391" t="s">
        <v>58</v>
      </c>
      <c r="D33" s="396"/>
      <c r="E33" s="292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4"/>
    </row>
    <row r="34" spans="1:49" ht="61.5" customHeight="1">
      <c r="A34" s="394"/>
      <c r="B34" s="505"/>
      <c r="C34" s="391" t="s">
        <v>102</v>
      </c>
      <c r="D34" s="396"/>
      <c r="E34" s="292">
        <v>22</v>
      </c>
      <c r="F34" s="63">
        <v>22</v>
      </c>
      <c r="G34" s="63"/>
      <c r="H34" s="63">
        <v>118</v>
      </c>
      <c r="I34" s="63">
        <v>118</v>
      </c>
      <c r="J34" s="63"/>
      <c r="K34" s="63">
        <v>131</v>
      </c>
      <c r="L34" s="63">
        <v>131</v>
      </c>
      <c r="M34" s="63"/>
      <c r="N34" s="63">
        <v>43</v>
      </c>
      <c r="O34" s="63">
        <v>43</v>
      </c>
      <c r="P34" s="63"/>
      <c r="Q34" s="63">
        <v>48</v>
      </c>
      <c r="R34" s="63">
        <v>66</v>
      </c>
      <c r="S34" s="63">
        <v>66</v>
      </c>
      <c r="T34" s="63">
        <v>445</v>
      </c>
      <c r="U34" s="63"/>
      <c r="V34" s="63"/>
      <c r="W34" s="63">
        <v>75</v>
      </c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4"/>
    </row>
    <row r="35" spans="1:49" ht="46.5" customHeight="1">
      <c r="A35" s="394"/>
      <c r="B35" s="505"/>
      <c r="C35" s="391" t="s">
        <v>104</v>
      </c>
      <c r="D35" s="396"/>
      <c r="E35" s="292">
        <v>11</v>
      </c>
      <c r="F35" s="63">
        <v>11</v>
      </c>
      <c r="G35" s="63"/>
      <c r="H35" s="63">
        <v>14</v>
      </c>
      <c r="I35" s="63">
        <v>14</v>
      </c>
      <c r="J35" s="63"/>
      <c r="K35" s="63">
        <v>11</v>
      </c>
      <c r="L35" s="63">
        <v>11</v>
      </c>
      <c r="M35" s="63"/>
      <c r="N35" s="63">
        <v>11</v>
      </c>
      <c r="O35" s="63">
        <v>11</v>
      </c>
      <c r="P35" s="63"/>
      <c r="Q35" s="63">
        <v>10</v>
      </c>
      <c r="R35" s="63">
        <v>10</v>
      </c>
      <c r="S35" s="63">
        <v>10</v>
      </c>
      <c r="T35" s="63">
        <v>12</v>
      </c>
      <c r="U35" s="63"/>
      <c r="V35" s="63"/>
      <c r="W35" s="63">
        <v>12</v>
      </c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4"/>
    </row>
    <row r="36" spans="1:49" ht="46.5" customHeight="1">
      <c r="A36" s="394"/>
      <c r="B36" s="505"/>
      <c r="C36" s="391" t="s">
        <v>103</v>
      </c>
      <c r="D36" s="396"/>
      <c r="E36" s="292">
        <v>30.5</v>
      </c>
      <c r="F36" s="63">
        <v>30.5</v>
      </c>
      <c r="G36" s="63"/>
      <c r="H36" s="63">
        <v>31.5</v>
      </c>
      <c r="I36" s="63">
        <v>31.5</v>
      </c>
      <c r="J36" s="63"/>
      <c r="K36" s="63">
        <v>29.5</v>
      </c>
      <c r="L36" s="63">
        <v>29.5</v>
      </c>
      <c r="M36" s="63"/>
      <c r="N36" s="63">
        <v>32</v>
      </c>
      <c r="O36" s="63">
        <v>32</v>
      </c>
      <c r="P36" s="63"/>
      <c r="Q36" s="63">
        <v>30.5</v>
      </c>
      <c r="R36" s="63">
        <v>30.5</v>
      </c>
      <c r="S36" s="63">
        <v>30.5</v>
      </c>
      <c r="T36" s="63">
        <v>35.5</v>
      </c>
      <c r="U36" s="63"/>
      <c r="V36" s="63"/>
      <c r="W36" s="63">
        <v>30.5</v>
      </c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4"/>
    </row>
    <row r="37" spans="1:49" ht="75" customHeight="1" thickBot="1">
      <c r="A37" s="394"/>
      <c r="B37" s="506"/>
      <c r="C37" s="397" t="s">
        <v>105</v>
      </c>
      <c r="D37" s="398"/>
      <c r="E37" s="29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2"/>
    </row>
    <row r="38" spans="1:49" ht="39.75" customHeight="1">
      <c r="A38" s="394"/>
      <c r="B38" s="388" t="s">
        <v>139</v>
      </c>
      <c r="C38" s="399" t="s">
        <v>106</v>
      </c>
      <c r="D38" s="13" t="s">
        <v>132</v>
      </c>
      <c r="E38" s="290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0</v>
      </c>
      <c r="AE38" s="55">
        <v>0</v>
      </c>
      <c r="AF38" s="55">
        <v>0</v>
      </c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6"/>
    </row>
    <row r="39" spans="1:49" ht="39.75" customHeight="1" thickBot="1">
      <c r="A39" s="394"/>
      <c r="B39" s="389"/>
      <c r="C39" s="400"/>
      <c r="D39" s="14" t="s">
        <v>133</v>
      </c>
      <c r="E39" s="114">
        <f>E38*$E$4</f>
        <v>0</v>
      </c>
      <c r="F39" s="57">
        <f>F38*$E$4</f>
        <v>0</v>
      </c>
      <c r="G39" s="57">
        <f>G38*$E$4</f>
        <v>0</v>
      </c>
      <c r="H39" s="57">
        <f>H38*$H$4</f>
        <v>0</v>
      </c>
      <c r="I39" s="57">
        <f>I38*$H$4</f>
        <v>0</v>
      </c>
      <c r="J39" s="57">
        <f>J38*$H$4</f>
        <v>0</v>
      </c>
      <c r="K39" s="57">
        <f>K38*$K$4</f>
        <v>0</v>
      </c>
      <c r="L39" s="57">
        <f>L38*$K$4</f>
        <v>0</v>
      </c>
      <c r="M39" s="57">
        <f>M38*$K$4</f>
        <v>0</v>
      </c>
      <c r="N39" s="57">
        <f>N38*$N$4</f>
        <v>0</v>
      </c>
      <c r="O39" s="57">
        <f>O38*$N$4</f>
        <v>0</v>
      </c>
      <c r="P39" s="57">
        <f>P38*$N$4</f>
        <v>0</v>
      </c>
      <c r="Q39" s="57">
        <f>Q38*$Q$4</f>
        <v>0</v>
      </c>
      <c r="R39" s="57">
        <f>R38*$Q$4</f>
        <v>0</v>
      </c>
      <c r="S39" s="57">
        <f>S38*$Q$4</f>
        <v>0</v>
      </c>
      <c r="T39" s="57">
        <f>T38*$T$4</f>
        <v>0</v>
      </c>
      <c r="U39" s="57">
        <f>U38*$T$4</f>
        <v>0</v>
      </c>
      <c r="V39" s="57">
        <f>V38*$T$4</f>
        <v>0</v>
      </c>
      <c r="W39" s="57">
        <f>W38*$W$4</f>
        <v>0</v>
      </c>
      <c r="X39" s="57">
        <f>X38*$W$4</f>
        <v>0</v>
      </c>
      <c r="Y39" s="57">
        <f>Y38*$W$4</f>
        <v>0</v>
      </c>
      <c r="Z39" s="57">
        <f>Z38*$Z$4</f>
        <v>0</v>
      </c>
      <c r="AA39" s="57">
        <f>AA38*$Z$4</f>
        <v>0</v>
      </c>
      <c r="AB39" s="57">
        <f>AB38*$Z$4</f>
        <v>0</v>
      </c>
      <c r="AC39" s="57">
        <f>AC38*$AC$4</f>
        <v>0</v>
      </c>
      <c r="AD39" s="57">
        <f>AD38*$AC$4</f>
        <v>0</v>
      </c>
      <c r="AE39" s="57">
        <f>AE38*$AC$4</f>
        <v>0</v>
      </c>
      <c r="AF39" s="57">
        <f>AF38*$AF$4</f>
        <v>0</v>
      </c>
      <c r="AG39" s="57">
        <f>AG38*$AF$4</f>
        <v>0</v>
      </c>
      <c r="AH39" s="57">
        <f>AH38*$AF$4</f>
        <v>0</v>
      </c>
      <c r="AI39" s="57">
        <f>AI38*$AI$4</f>
        <v>0</v>
      </c>
      <c r="AJ39" s="57">
        <f>AJ38*$AI$4</f>
        <v>0</v>
      </c>
      <c r="AK39" s="57">
        <f>AK38*$AI$4</f>
        <v>0</v>
      </c>
      <c r="AL39" s="57">
        <f>AL38*$AL$4</f>
        <v>0</v>
      </c>
      <c r="AM39" s="57">
        <f>AM38*$AL$4</f>
        <v>0</v>
      </c>
      <c r="AN39" s="57">
        <f>AN38*$AL$4</f>
        <v>0</v>
      </c>
      <c r="AO39" s="57">
        <f>AO38*$AO$4</f>
        <v>0</v>
      </c>
      <c r="AP39" s="57">
        <f>AP38*$AO$4</f>
        <v>0</v>
      </c>
      <c r="AQ39" s="57">
        <f>AQ38*$AO$4</f>
        <v>0</v>
      </c>
      <c r="AR39" s="57">
        <f>AR38*$AR$4</f>
        <v>0</v>
      </c>
      <c r="AS39" s="57">
        <f>AS38*$AR$4</f>
        <v>0</v>
      </c>
      <c r="AT39" s="57">
        <f>AT38*$AR$4</f>
        <v>0</v>
      </c>
      <c r="AU39" s="57">
        <f>AU38*$AU$4</f>
        <v>0</v>
      </c>
      <c r="AV39" s="57">
        <f>AV38*$AU$4</f>
        <v>0</v>
      </c>
      <c r="AW39" s="58">
        <f>AW38*$AU$4</f>
        <v>0</v>
      </c>
    </row>
    <row r="40" spans="1:49" ht="44.25" customHeight="1">
      <c r="A40" s="394"/>
      <c r="B40" s="389"/>
      <c r="C40" s="400" t="s">
        <v>107</v>
      </c>
      <c r="D40" s="13" t="s">
        <v>132</v>
      </c>
      <c r="E40" s="115">
        <v>0</v>
      </c>
      <c r="F40" s="59">
        <v>0</v>
      </c>
      <c r="G40" s="59">
        <v>0</v>
      </c>
      <c r="H40" s="59">
        <v>0</v>
      </c>
      <c r="I40" s="59">
        <v>0</v>
      </c>
      <c r="J40" s="59">
        <v>0</v>
      </c>
      <c r="K40" s="59">
        <v>0</v>
      </c>
      <c r="L40" s="59">
        <v>0</v>
      </c>
      <c r="M40" s="59">
        <v>0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0</v>
      </c>
      <c r="Z40" s="59">
        <v>0</v>
      </c>
      <c r="AA40" s="59">
        <v>0</v>
      </c>
      <c r="AB40" s="59">
        <v>0</v>
      </c>
      <c r="AC40" s="59">
        <v>0</v>
      </c>
      <c r="AD40" s="59">
        <v>0</v>
      </c>
      <c r="AE40" s="59">
        <v>0</v>
      </c>
      <c r="AF40" s="59">
        <v>0</v>
      </c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60"/>
    </row>
    <row r="41" spans="1:49" ht="44.25" customHeight="1" thickBot="1">
      <c r="A41" s="394"/>
      <c r="B41" s="389"/>
      <c r="C41" s="400"/>
      <c r="D41" s="14" t="s">
        <v>133</v>
      </c>
      <c r="E41" s="114">
        <f>E40*$E$4</f>
        <v>0</v>
      </c>
      <c r="F41" s="57">
        <f>F40*$E$4</f>
        <v>0</v>
      </c>
      <c r="G41" s="57">
        <f>G40*$E$4</f>
        <v>0</v>
      </c>
      <c r="H41" s="57">
        <f>H40*$H$4</f>
        <v>0</v>
      </c>
      <c r="I41" s="57">
        <f>I40*$H$4</f>
        <v>0</v>
      </c>
      <c r="J41" s="57">
        <f>J40*$H$4</f>
        <v>0</v>
      </c>
      <c r="K41" s="57">
        <f>K40*$K$4</f>
        <v>0</v>
      </c>
      <c r="L41" s="57">
        <f>L40*$K$4</f>
        <v>0</v>
      </c>
      <c r="M41" s="57">
        <f>M40*$K$4</f>
        <v>0</v>
      </c>
      <c r="N41" s="57">
        <f>N40*$N$4</f>
        <v>0</v>
      </c>
      <c r="O41" s="57">
        <f>O40*$N$4</f>
        <v>0</v>
      </c>
      <c r="P41" s="57">
        <f>P40*$N$4</f>
        <v>0</v>
      </c>
      <c r="Q41" s="57">
        <f>Q40*$Q$4</f>
        <v>0</v>
      </c>
      <c r="R41" s="57">
        <f>R40*$Q$4</f>
        <v>0</v>
      </c>
      <c r="S41" s="57">
        <f>S40*$Q$4</f>
        <v>0</v>
      </c>
      <c r="T41" s="57">
        <f>T40*$T$4</f>
        <v>0</v>
      </c>
      <c r="U41" s="57">
        <f>U40*$T$4</f>
        <v>0</v>
      </c>
      <c r="V41" s="57">
        <f>V40*$T$4</f>
        <v>0</v>
      </c>
      <c r="W41" s="57">
        <f>W40*$W$4</f>
        <v>0</v>
      </c>
      <c r="X41" s="57">
        <f>X40*$W$4</f>
        <v>0</v>
      </c>
      <c r="Y41" s="57">
        <f>Y40*$W$4</f>
        <v>0</v>
      </c>
      <c r="Z41" s="57">
        <f>Z40*$Z$4</f>
        <v>0</v>
      </c>
      <c r="AA41" s="57">
        <f>AA40*$Z$4</f>
        <v>0</v>
      </c>
      <c r="AB41" s="57">
        <f>AB40*$Z$4</f>
        <v>0</v>
      </c>
      <c r="AC41" s="57">
        <f>AC40*$AC$4</f>
        <v>0</v>
      </c>
      <c r="AD41" s="57">
        <f>AD40*$AC$4</f>
        <v>0</v>
      </c>
      <c r="AE41" s="57">
        <f>AE40*$AC$4</f>
        <v>0</v>
      </c>
      <c r="AF41" s="57">
        <f>AF40*$AF$4</f>
        <v>0</v>
      </c>
      <c r="AG41" s="57">
        <f>AG40*$AF$4</f>
        <v>0</v>
      </c>
      <c r="AH41" s="57">
        <f>AH40*$AF$4</f>
        <v>0</v>
      </c>
      <c r="AI41" s="57">
        <f>AI40*$AI$4</f>
        <v>0</v>
      </c>
      <c r="AJ41" s="57">
        <f>AJ40*$AI$4</f>
        <v>0</v>
      </c>
      <c r="AK41" s="57">
        <f>AK40*$AI$4</f>
        <v>0</v>
      </c>
      <c r="AL41" s="57">
        <f>AL40*$AL$4</f>
        <v>0</v>
      </c>
      <c r="AM41" s="57">
        <f>AM40*$AL$4</f>
        <v>0</v>
      </c>
      <c r="AN41" s="57">
        <f>AN40*$AL$4</f>
        <v>0</v>
      </c>
      <c r="AO41" s="57">
        <f>AO40*$AO$4</f>
        <v>0</v>
      </c>
      <c r="AP41" s="57">
        <f>AP40*$AO$4</f>
        <v>0</v>
      </c>
      <c r="AQ41" s="57">
        <f>AQ40*$AO$4</f>
        <v>0</v>
      </c>
      <c r="AR41" s="57">
        <f>AR40*$AR$4</f>
        <v>0</v>
      </c>
      <c r="AS41" s="57">
        <f>AS40*$AR$4</f>
        <v>0</v>
      </c>
      <c r="AT41" s="57">
        <f>AT40*$AR$4</f>
        <v>0</v>
      </c>
      <c r="AU41" s="57">
        <f>AU40*$AU$4</f>
        <v>0</v>
      </c>
      <c r="AV41" s="57">
        <f>AV40*$AU$4</f>
        <v>0</v>
      </c>
      <c r="AW41" s="58">
        <f>AW40*$AU$4</f>
        <v>0</v>
      </c>
    </row>
    <row r="42" spans="1:49" ht="44.25" customHeight="1">
      <c r="A42" s="394"/>
      <c r="B42" s="389"/>
      <c r="C42" s="400" t="s">
        <v>158</v>
      </c>
      <c r="D42" s="13" t="s">
        <v>132</v>
      </c>
      <c r="E42" s="115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59">
        <v>0</v>
      </c>
      <c r="AE42" s="59">
        <v>0</v>
      </c>
      <c r="AF42" s="59">
        <v>0</v>
      </c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60"/>
    </row>
    <row r="43" spans="1:49" ht="44.25" customHeight="1" thickBot="1">
      <c r="A43" s="394"/>
      <c r="B43" s="389"/>
      <c r="C43" s="401"/>
      <c r="D43" s="14" t="s">
        <v>133</v>
      </c>
      <c r="E43" s="114">
        <f>E42*$E$4</f>
        <v>0</v>
      </c>
      <c r="F43" s="57">
        <f>F42*$E$4</f>
        <v>0</v>
      </c>
      <c r="G43" s="57">
        <f>G42*$E$4</f>
        <v>0</v>
      </c>
      <c r="H43" s="57">
        <f>H42*$H$4</f>
        <v>0</v>
      </c>
      <c r="I43" s="57">
        <f>I42*$H$4</f>
        <v>0</v>
      </c>
      <c r="J43" s="57">
        <f>J42*$H$4</f>
        <v>0</v>
      </c>
      <c r="K43" s="57">
        <f>K42*$K$4</f>
        <v>0</v>
      </c>
      <c r="L43" s="57">
        <f>L42*$K$4</f>
        <v>0</v>
      </c>
      <c r="M43" s="57">
        <f>M42*$K$4</f>
        <v>0</v>
      </c>
      <c r="N43" s="57">
        <f>N42*$N$4</f>
        <v>0</v>
      </c>
      <c r="O43" s="57">
        <f>O42*$N$4</f>
        <v>0</v>
      </c>
      <c r="P43" s="57">
        <f>P42*$N$4</f>
        <v>0</v>
      </c>
      <c r="Q43" s="57">
        <f>Q42*$Q$4</f>
        <v>0</v>
      </c>
      <c r="R43" s="57">
        <f>R42*$Q$4</f>
        <v>0</v>
      </c>
      <c r="S43" s="57">
        <f>S42*$Q$4</f>
        <v>0</v>
      </c>
      <c r="T43" s="57">
        <f>T42*$T$4</f>
        <v>0</v>
      </c>
      <c r="U43" s="57">
        <f>U42*$T$4</f>
        <v>0</v>
      </c>
      <c r="V43" s="57">
        <f>V42*$T$4</f>
        <v>0</v>
      </c>
      <c r="W43" s="57">
        <f>W42*$W$4</f>
        <v>0</v>
      </c>
      <c r="X43" s="57">
        <f>X42*$W$4</f>
        <v>0</v>
      </c>
      <c r="Y43" s="57">
        <f>Y42*$W$4</f>
        <v>0</v>
      </c>
      <c r="Z43" s="57">
        <f>Z42*$Z$4</f>
        <v>0</v>
      </c>
      <c r="AA43" s="57">
        <f>AA42*$Z$4</f>
        <v>0</v>
      </c>
      <c r="AB43" s="57">
        <f>AB42*$Z$4</f>
        <v>0</v>
      </c>
      <c r="AC43" s="57">
        <f>AC42*$AC$4</f>
        <v>0</v>
      </c>
      <c r="AD43" s="57">
        <f>AD42*$AC$4</f>
        <v>0</v>
      </c>
      <c r="AE43" s="57">
        <f>AE42*$AC$4</f>
        <v>0</v>
      </c>
      <c r="AF43" s="57">
        <f>AF42*$AF$4</f>
        <v>0</v>
      </c>
      <c r="AG43" s="57">
        <f>AG42*$AF$4</f>
        <v>0</v>
      </c>
      <c r="AH43" s="57">
        <f>AH42*$AF$4</f>
        <v>0</v>
      </c>
      <c r="AI43" s="57">
        <f>AI42*$AI$4</f>
        <v>0</v>
      </c>
      <c r="AJ43" s="57">
        <f>AJ42*$AI$4</f>
        <v>0</v>
      </c>
      <c r="AK43" s="57">
        <f>AK42*$AI$4</f>
        <v>0</v>
      </c>
      <c r="AL43" s="57">
        <f>AL42*$AL$4</f>
        <v>0</v>
      </c>
      <c r="AM43" s="57">
        <f>AM42*$AL$4</f>
        <v>0</v>
      </c>
      <c r="AN43" s="57">
        <f>AN42*$AL$4</f>
        <v>0</v>
      </c>
      <c r="AO43" s="57">
        <f>AO42*$AO$4</f>
        <v>0</v>
      </c>
      <c r="AP43" s="57">
        <f>AP42*$AO$4</f>
        <v>0</v>
      </c>
      <c r="AQ43" s="57">
        <f>AQ42*$AO$4</f>
        <v>0</v>
      </c>
      <c r="AR43" s="57">
        <f>AR42*$AR$4</f>
        <v>0</v>
      </c>
      <c r="AS43" s="57">
        <f>AS42*$AR$4</f>
        <v>0</v>
      </c>
      <c r="AT43" s="57">
        <f>AT42*$AR$4</f>
        <v>0</v>
      </c>
      <c r="AU43" s="57">
        <f>AU42*$AU$4</f>
        <v>0</v>
      </c>
      <c r="AV43" s="57">
        <f>AV42*$AU$4</f>
        <v>0</v>
      </c>
      <c r="AW43" s="58">
        <f>AW42*$AU$4</f>
        <v>0</v>
      </c>
    </row>
    <row r="44" spans="1:49" ht="49.5" customHeight="1" thickBot="1">
      <c r="A44" s="395"/>
      <c r="B44" s="390"/>
      <c r="C44" s="82" t="s">
        <v>134</v>
      </c>
      <c r="D44" s="83" t="s">
        <v>111</v>
      </c>
      <c r="E44" s="128">
        <v>270312</v>
      </c>
      <c r="F44" s="100">
        <v>306062</v>
      </c>
      <c r="G44" s="100"/>
      <c r="H44" s="100">
        <v>373710</v>
      </c>
      <c r="I44" s="100">
        <v>426523</v>
      </c>
      <c r="J44" s="100"/>
      <c r="K44" s="100">
        <v>319749</v>
      </c>
      <c r="L44" s="100">
        <v>320974</v>
      </c>
      <c r="M44" s="100"/>
      <c r="N44" s="100">
        <v>440878</v>
      </c>
      <c r="O44" s="100">
        <v>470471</v>
      </c>
      <c r="P44" s="100"/>
      <c r="Q44" s="100">
        <v>252592</v>
      </c>
      <c r="R44" s="100">
        <v>460892</v>
      </c>
      <c r="S44" s="100">
        <v>388192</v>
      </c>
      <c r="T44" s="100">
        <v>397524</v>
      </c>
      <c r="U44" s="100"/>
      <c r="V44" s="100"/>
      <c r="W44" s="100">
        <v>506859</v>
      </c>
      <c r="X44" s="100"/>
      <c r="Y44" s="100"/>
      <c r="Z44" s="100"/>
      <c r="AA44" s="100"/>
      <c r="AB44" s="100"/>
      <c r="AC44" s="100"/>
      <c r="AD44" s="100"/>
      <c r="AE44" s="100"/>
      <c r="AF44" s="100"/>
      <c r="AG44" s="100"/>
      <c r="AH44" s="100"/>
      <c r="AI44" s="100"/>
      <c r="AJ44" s="100"/>
      <c r="AK44" s="100"/>
      <c r="AL44" s="100"/>
      <c r="AM44" s="100"/>
      <c r="AN44" s="100"/>
      <c r="AO44" s="100"/>
      <c r="AP44" s="100"/>
      <c r="AQ44" s="100"/>
      <c r="AR44" s="100"/>
      <c r="AS44" s="100"/>
      <c r="AT44" s="100"/>
      <c r="AU44" s="100"/>
      <c r="AV44" s="100"/>
      <c r="AW44" s="127"/>
    </row>
    <row r="45" spans="1:49" ht="24.75" customHeight="1">
      <c r="A45" s="489" t="s">
        <v>167</v>
      </c>
      <c r="B45" s="495" t="s">
        <v>148</v>
      </c>
      <c r="C45" s="399" t="s">
        <v>150</v>
      </c>
      <c r="D45" s="13" t="s">
        <v>128</v>
      </c>
      <c r="E45" s="113">
        <f>'Base-case'!E4-E6</f>
        <v>145.8471994784876</v>
      </c>
      <c r="F45" s="65">
        <f>'Base-case'!E4-F6</f>
        <v>145.8471994784876</v>
      </c>
      <c r="G45" s="65">
        <f>'Base-case'!E4-G6</f>
        <v>145.8471994784876</v>
      </c>
      <c r="H45" s="65">
        <f>'Base-case'!F4-H6</f>
        <v>190.44477998274374</v>
      </c>
      <c r="I45" s="65">
        <f>'Base-case'!F4-I6</f>
        <v>190.44477998274374</v>
      </c>
      <c r="J45" s="65">
        <f>'Base-case'!F4-J6</f>
        <v>190.44477998274374</v>
      </c>
      <c r="K45" s="65">
        <f>'Base-case'!G4-K6</f>
        <v>200.9269910371319</v>
      </c>
      <c r="L45" s="65">
        <f>'Base-case'!G4-L6</f>
        <v>200.9269910371319</v>
      </c>
      <c r="M45" s="65">
        <f>'Base-case'!G4-M6</f>
        <v>200.9269910371319</v>
      </c>
      <c r="N45" s="65">
        <f>'Base-case'!H4-N6</f>
        <v>164.36055449330786</v>
      </c>
      <c r="O45" s="65">
        <f>'Base-case'!H4-O6</f>
        <v>164.36055449330786</v>
      </c>
      <c r="P45" s="65">
        <f>'Base-case'!H4-P6</f>
        <v>164.36055449330786</v>
      </c>
      <c r="Q45" s="65">
        <f>'Base-case'!I4-Q6</f>
        <v>179.87619499568595</v>
      </c>
      <c r="R45" s="65">
        <f>'Base-case'!I4-R6</f>
        <v>179.87619499568595</v>
      </c>
      <c r="S45" s="65">
        <f>'Base-case'!I4-S6</f>
        <v>179.87619499568595</v>
      </c>
      <c r="T45" s="65">
        <f>'Base-case'!J4-T6</f>
        <v>191.0934658385093</v>
      </c>
      <c r="U45" s="65">
        <f>'Base-case'!J4-U6</f>
        <v>191.0934658385093</v>
      </c>
      <c r="V45" s="65">
        <f>'Base-case'!J4-V6</f>
        <v>191.0934658385093</v>
      </c>
      <c r="W45" s="65">
        <f>'Base-case'!K4-W6</f>
        <v>148.77624685138539</v>
      </c>
      <c r="X45" s="65">
        <f>'Base-case'!K4-X6</f>
        <v>149.66837531486146</v>
      </c>
      <c r="Y45" s="65">
        <f>'Base-case'!K4-Y6</f>
        <v>149.66837531486146</v>
      </c>
      <c r="Z45" s="65">
        <f>'Base-case'!L4-Z6</f>
        <v>223.13473999999999</v>
      </c>
      <c r="AA45" s="65">
        <f>'Base-case'!L4-AA6</f>
        <v>223.13473999999999</v>
      </c>
      <c r="AB45" s="65">
        <f>'Base-case'!L4-AB6</f>
        <v>223.13473999999999</v>
      </c>
      <c r="AC45" s="65">
        <f>'Base-case'!M4-AC6</f>
        <v>218.4554676258993</v>
      </c>
      <c r="AD45" s="65">
        <f>'Base-case'!M4-AD6</f>
        <v>218.4554676258993</v>
      </c>
      <c r="AE45" s="65">
        <f>'Base-case'!M4-AE6</f>
        <v>218.4554676258993</v>
      </c>
      <c r="AF45" s="65">
        <f>'Base-case'!N4-AF6</f>
        <v>506.55011764705881</v>
      </c>
      <c r="AG45" s="65">
        <f>'Base-case'!N4-AG6</f>
        <v>506.55011764705881</v>
      </c>
      <c r="AH45" s="65">
        <f>'Base-case'!N4-AH6</f>
        <v>506.55011764705881</v>
      </c>
      <c r="AI45" s="65">
        <f>'Base-case'!O4-AI6</f>
        <v>0</v>
      </c>
      <c r="AJ45" s="65">
        <f>'Base-case'!O4-AJ6</f>
        <v>0</v>
      </c>
      <c r="AK45" s="65">
        <f>'Base-case'!O4-AK6</f>
        <v>0</v>
      </c>
      <c r="AL45" s="65">
        <f>'Base-case'!P4-AL6</f>
        <v>0</v>
      </c>
      <c r="AM45" s="65">
        <f>'Base-case'!P4-AM6</f>
        <v>0</v>
      </c>
      <c r="AN45" s="65">
        <f>'Base-case'!P4-AN6</f>
        <v>0</v>
      </c>
      <c r="AO45" s="65">
        <f>'Base-case'!Q4-AO6</f>
        <v>0</v>
      </c>
      <c r="AP45" s="65">
        <f>'Base-case'!Q4-AP6</f>
        <v>0</v>
      </c>
      <c r="AQ45" s="65">
        <f>'Base-case'!Q4-AQ6</f>
        <v>0</v>
      </c>
      <c r="AR45" s="65">
        <f>'Base-case'!R4-AR6</f>
        <v>0</v>
      </c>
      <c r="AS45" s="65">
        <f>'Base-case'!R4-AS6</f>
        <v>0</v>
      </c>
      <c r="AT45" s="65">
        <f>'Base-case'!R4-AT6</f>
        <v>0</v>
      </c>
      <c r="AU45" s="65">
        <f>'Base-case'!S4-AU6</f>
        <v>0</v>
      </c>
      <c r="AV45" s="65">
        <f>'Base-case'!S4-AV6</f>
        <v>0</v>
      </c>
      <c r="AW45" s="66">
        <f>'Base-case'!S4-AW6</f>
        <v>0</v>
      </c>
    </row>
    <row r="46" spans="1:49" ht="24.75" customHeight="1">
      <c r="A46" s="490"/>
      <c r="B46" s="496"/>
      <c r="C46" s="400"/>
      <c r="D46" s="14" t="s">
        <v>129</v>
      </c>
      <c r="E46" s="114">
        <f>E45*$E$4</f>
        <v>111864.80199999998</v>
      </c>
      <c r="F46" s="57">
        <f>F45*$E$4</f>
        <v>111864.80199999998</v>
      </c>
      <c r="G46" s="57">
        <f>G45*$E$4</f>
        <v>111864.80199999998</v>
      </c>
      <c r="H46" s="57">
        <f>H45*$H$4</f>
        <v>220725.5</v>
      </c>
      <c r="I46" s="57">
        <f>I45*$H$4</f>
        <v>220725.5</v>
      </c>
      <c r="J46" s="57">
        <f>J45*$H$4</f>
        <v>220725.5</v>
      </c>
      <c r="K46" s="57">
        <f>K45*$K$4</f>
        <v>156923.98000000001</v>
      </c>
      <c r="L46" s="57">
        <f>L45*$K$4</f>
        <v>156923.98000000001</v>
      </c>
      <c r="M46" s="57">
        <f>M45*$K$4</f>
        <v>156923.98000000001</v>
      </c>
      <c r="N46" s="57">
        <f>N45*$N$4</f>
        <v>171921.14</v>
      </c>
      <c r="O46" s="57">
        <f>O45*$N$4</f>
        <v>171921.14</v>
      </c>
      <c r="P46" s="57">
        <f>P45*$N$4</f>
        <v>171921.14</v>
      </c>
      <c r="Q46" s="57">
        <f>Q45*$Q$4</f>
        <v>416953.02</v>
      </c>
      <c r="R46" s="57">
        <f>R45*$Q$4</f>
        <v>416953.02</v>
      </c>
      <c r="S46" s="57">
        <f>S45*$Q$4</f>
        <v>416953.02</v>
      </c>
      <c r="T46" s="57">
        <f>T45*$T$4</f>
        <v>153830.24</v>
      </c>
      <c r="U46" s="57">
        <f>U45*$T$4</f>
        <v>153830.24</v>
      </c>
      <c r="V46" s="57">
        <f>V45*$T$4</f>
        <v>153830.24</v>
      </c>
      <c r="W46" s="57">
        <f>W45*$W$4</f>
        <v>236256.68</v>
      </c>
      <c r="X46" s="57">
        <f>X45*$W$4</f>
        <v>237673.38</v>
      </c>
      <c r="Y46" s="57">
        <f>Y45*$W$4</f>
        <v>237673.38</v>
      </c>
      <c r="Z46" s="57">
        <f>Z45*$Z$4</f>
        <v>669404.22</v>
      </c>
      <c r="AA46" s="57">
        <f>AA45*$Z$4</f>
        <v>669404.22</v>
      </c>
      <c r="AB46" s="57">
        <f>AB45*$Z$4</f>
        <v>669404.22</v>
      </c>
      <c r="AC46" s="57">
        <f>AC45*$AC$4</f>
        <v>121461.24</v>
      </c>
      <c r="AD46" s="57">
        <f>AD45*$AC$4</f>
        <v>121461.24</v>
      </c>
      <c r="AE46" s="57">
        <f>AE45*$AC$4</f>
        <v>121461.24</v>
      </c>
      <c r="AF46" s="57">
        <f>AF45*$AF$4</f>
        <v>516681.12</v>
      </c>
      <c r="AG46" s="57">
        <f>AG45*$AF$4</f>
        <v>516681.12</v>
      </c>
      <c r="AH46" s="57">
        <f>AH45*$AF$4</f>
        <v>516681.12</v>
      </c>
      <c r="AI46" s="57">
        <f>AI45*$AI$4</f>
        <v>0</v>
      </c>
      <c r="AJ46" s="57">
        <f>AJ45*$AI$4</f>
        <v>0</v>
      </c>
      <c r="AK46" s="57">
        <f>AK45*$AI$4</f>
        <v>0</v>
      </c>
      <c r="AL46" s="57">
        <f>AL45*$AL$4</f>
        <v>0</v>
      </c>
      <c r="AM46" s="57">
        <f>AM45*$AL$4</f>
        <v>0</v>
      </c>
      <c r="AN46" s="57">
        <f>AN45*$AL$4</f>
        <v>0</v>
      </c>
      <c r="AO46" s="57">
        <f>AO45*$AO$4</f>
        <v>0</v>
      </c>
      <c r="AP46" s="57">
        <f>AP45*$AO$4</f>
        <v>0</v>
      </c>
      <c r="AQ46" s="57">
        <f>AQ45*$AO$4</f>
        <v>0</v>
      </c>
      <c r="AR46" s="57">
        <f>AR45*$AR$4</f>
        <v>0</v>
      </c>
      <c r="AS46" s="57">
        <f>AS45*$AR$4</f>
        <v>0</v>
      </c>
      <c r="AT46" s="57">
        <f>AT45*$AR$4</f>
        <v>0</v>
      </c>
      <c r="AU46" s="57">
        <f>AU45*$AU$4</f>
        <v>0</v>
      </c>
      <c r="AV46" s="57">
        <f>AV45*$AU$4</f>
        <v>0</v>
      </c>
      <c r="AW46" s="58">
        <f>AW45*$AU$4</f>
        <v>0</v>
      </c>
    </row>
    <row r="47" spans="1:49" ht="24.75" customHeight="1" thickBot="1">
      <c r="A47" s="490"/>
      <c r="B47" s="496"/>
      <c r="C47" s="400"/>
      <c r="D47" s="14" t="s">
        <v>21</v>
      </c>
      <c r="E47" s="114">
        <f>IFERROR(100*E45/'Base-case'!E4,"")</f>
        <v>100</v>
      </c>
      <c r="F47" s="57">
        <f>IFERROR(100*F45/'Base-case'!E4,"")</f>
        <v>100</v>
      </c>
      <c r="G47" s="57">
        <f>IFERROR(100*G45/'Base-case'!E4,"")</f>
        <v>100</v>
      </c>
      <c r="H47" s="57">
        <f>IFERROR(100*H45/'Base-case'!F4,"")</f>
        <v>100</v>
      </c>
      <c r="I47" s="57">
        <f>IFERROR(100*I45/'Base-case'!F4,"")</f>
        <v>100</v>
      </c>
      <c r="J47" s="57">
        <f>IFERROR(100*J45/'Base-case'!F4,"")</f>
        <v>100</v>
      </c>
      <c r="K47" s="57">
        <f>IFERROR(100*K45/'Base-case'!G4,"")</f>
        <v>99.999999999999986</v>
      </c>
      <c r="L47" s="57">
        <f>IFERROR(100*L45/'Base-case'!G4,"")</f>
        <v>99.999999999999986</v>
      </c>
      <c r="M47" s="57">
        <f>IFERROR(100*M45/'Base-case'!G4,"")</f>
        <v>99.999999999999986</v>
      </c>
      <c r="N47" s="57">
        <f>IFERROR(100*N45/'Base-case'!H4,"")</f>
        <v>100</v>
      </c>
      <c r="O47" s="57">
        <f>IFERROR(100*O45/'Base-case'!H4,"")</f>
        <v>100</v>
      </c>
      <c r="P47" s="57">
        <f>IFERROR(100*P45/'Base-case'!H4,"")</f>
        <v>100</v>
      </c>
      <c r="Q47" s="57">
        <f>IFERROR(100*Q45/'Base-case'!I4,"")</f>
        <v>100</v>
      </c>
      <c r="R47" s="57">
        <f>IFERROR(100*R45/'Base-case'!I4,"")</f>
        <v>100</v>
      </c>
      <c r="S47" s="57">
        <f>IFERROR(100*S45/'Base-case'!I4,"")</f>
        <v>100</v>
      </c>
      <c r="T47" s="57">
        <f>IFERROR(100*T45/'Base-case'!J4,"")</f>
        <v>100</v>
      </c>
      <c r="U47" s="57">
        <f>IFERROR(100*U45/'Base-case'!J4,"")</f>
        <v>100</v>
      </c>
      <c r="V47" s="57">
        <f>IFERROR(100*V45/'Base-case'!J4,"")</f>
        <v>100</v>
      </c>
      <c r="W47" s="57">
        <f>IFERROR(100*W45/'Base-case'!K4,"")</f>
        <v>99.403929880578133</v>
      </c>
      <c r="X47" s="57">
        <f>IFERROR(100*X45/'Base-case'!K4,"")</f>
        <v>100</v>
      </c>
      <c r="Y47" s="57">
        <f>IFERROR(100*Y45/'Base-case'!K4,"")</f>
        <v>100</v>
      </c>
      <c r="Z47" s="57">
        <f>IFERROR(100*Z45/'Base-case'!L4,"")</f>
        <v>100</v>
      </c>
      <c r="AA47" s="57">
        <f>IFERROR(100*AA45/'Base-case'!L4,"")</f>
        <v>100</v>
      </c>
      <c r="AB47" s="57">
        <f>IFERROR(100*AB45/'Base-case'!L4,"")</f>
        <v>100</v>
      </c>
      <c r="AC47" s="57">
        <f>IFERROR(100*AC45/'Base-case'!M4,"")</f>
        <v>100</v>
      </c>
      <c r="AD47" s="57">
        <f>IFERROR(100*AD45/'Base-case'!M4,"")</f>
        <v>100</v>
      </c>
      <c r="AE47" s="57">
        <f>IFERROR(100*AE45/'Base-case'!M4,"")</f>
        <v>100</v>
      </c>
      <c r="AF47" s="57">
        <f>IFERROR(100*AF45/'Base-case'!N4,"")</f>
        <v>100</v>
      </c>
      <c r="AG47" s="57">
        <f>IFERROR(100*AG45/'Base-case'!N4,"")</f>
        <v>100</v>
      </c>
      <c r="AH47" s="57">
        <f>IFERROR(100*AH45/'Base-case'!N4,"")</f>
        <v>100</v>
      </c>
      <c r="AI47" s="57" t="str">
        <f>IFERROR(100*AI45/'Base-case'!O4,"")</f>
        <v/>
      </c>
      <c r="AJ47" s="57" t="str">
        <f>IFERROR(100*AJ45/'Base-case'!O4,"")</f>
        <v/>
      </c>
      <c r="AK47" s="57" t="str">
        <f>IFERROR(100*AK45/'Base-case'!O4,"")</f>
        <v/>
      </c>
      <c r="AL47" s="57" t="str">
        <f>IFERROR(100*AL45/'Base-case'!P4,"")</f>
        <v/>
      </c>
      <c r="AM47" s="57" t="str">
        <f>IFERROR(100*AM45/'Base-case'!P4,"")</f>
        <v/>
      </c>
      <c r="AN47" s="57" t="str">
        <f>IFERROR(100*AN45/'Base-case'!P4,"")</f>
        <v/>
      </c>
      <c r="AO47" s="57" t="str">
        <f>IFERROR(100*AO45/'Base-case'!Q4,"")</f>
        <v/>
      </c>
      <c r="AP47" s="57" t="str">
        <f>IFERROR(100*AP45/'Base-case'!Q4,"")</f>
        <v/>
      </c>
      <c r="AQ47" s="57" t="str">
        <f>IFERROR(100*AQ45/'Base-case'!Q4,"")</f>
        <v/>
      </c>
      <c r="AR47" s="57" t="str">
        <f>IFERROR(100*AR45/'Base-case'!R4,"")</f>
        <v/>
      </c>
      <c r="AS47" s="57" t="str">
        <f>IFERROR(100*AS45/'Base-case'!R4,"")</f>
        <v/>
      </c>
      <c r="AT47" s="57" t="str">
        <f>IFERROR(100*AT45/'Base-case'!R4,"")</f>
        <v/>
      </c>
      <c r="AU47" s="57" t="str">
        <f>IFERROR(100*AU45/'Base-case'!S4,"")</f>
        <v/>
      </c>
      <c r="AV47" s="57" t="str">
        <f>IFERROR(100*AV45/'Base-case'!S4,"")</f>
        <v/>
      </c>
      <c r="AW47" s="58" t="str">
        <f>IFERROR(100*AW45/'Base-case'!S4,"")</f>
        <v/>
      </c>
    </row>
    <row r="48" spans="1:49" ht="24.75" customHeight="1">
      <c r="A48" s="490"/>
      <c r="B48" s="496"/>
      <c r="C48" s="400" t="s">
        <v>151</v>
      </c>
      <c r="D48" s="13" t="s">
        <v>128</v>
      </c>
      <c r="E48" s="114">
        <f>'Base-case'!E6-E8</f>
        <v>101.34810951760105</v>
      </c>
      <c r="F48" s="57">
        <f>'Base-case'!E6-F8</f>
        <v>108.66101694915254</v>
      </c>
      <c r="G48" s="57">
        <f>'Base-case'!E6-G8</f>
        <v>123.28683181225554</v>
      </c>
      <c r="H48" s="57">
        <f>'Base-case'!F6-H8</f>
        <v>136.99482312338222</v>
      </c>
      <c r="I48" s="57">
        <f>'Base-case'!F6-I8</f>
        <v>144.74374460742018</v>
      </c>
      <c r="J48" s="57">
        <f>'Base-case'!F6-J8</f>
        <v>160.24158757549611</v>
      </c>
      <c r="K48" s="57">
        <f>'Base-case'!G6-K8</f>
        <v>125.04097311139564</v>
      </c>
      <c r="L48" s="57">
        <f>'Base-case'!G6-L8</f>
        <v>129.74263764404608</v>
      </c>
      <c r="M48" s="57">
        <f>'Base-case'!G6-M8</f>
        <v>139.14596670934699</v>
      </c>
      <c r="N48" s="57">
        <f>'Base-case'!H6-N8</f>
        <v>107.67973231357553</v>
      </c>
      <c r="O48" s="57">
        <f>'Base-case'!H6-O8</f>
        <v>112.15869980879542</v>
      </c>
      <c r="P48" s="57">
        <f>'Base-case'!H6-P8</f>
        <v>134.55736137667304</v>
      </c>
      <c r="Q48" s="57">
        <f>'Base-case'!I6-Q8</f>
        <v>104.62812769628991</v>
      </c>
      <c r="R48" s="57">
        <f>'Base-case'!I6-R8</f>
        <v>107.95427092320966</v>
      </c>
      <c r="S48" s="57">
        <f>'Base-case'!I6-S8</f>
        <v>84.358498705780846</v>
      </c>
      <c r="T48" s="57">
        <f>'Base-case'!J6-T8</f>
        <v>95.495652173913058</v>
      </c>
      <c r="U48" s="57">
        <f>'Base-case'!J6-U8</f>
        <v>162.80000000000001</v>
      </c>
      <c r="V48" s="57">
        <f>'Base-case'!J6-V8</f>
        <v>162.80000000000001</v>
      </c>
      <c r="W48" s="57">
        <f>'Base-case'!K6-W8</f>
        <v>58.937657430730482</v>
      </c>
      <c r="X48" s="57">
        <f>'Base-case'!K6-X8</f>
        <v>123.98047858942066</v>
      </c>
      <c r="Y48" s="57">
        <f>'Base-case'!K6-Y8</f>
        <v>123.98047858942066</v>
      </c>
      <c r="Z48" s="57">
        <f>'Base-case'!L6-Z8</f>
        <v>33.984999999999999</v>
      </c>
      <c r="AA48" s="57">
        <f>'Base-case'!L6-AA8</f>
        <v>33.984999999999999</v>
      </c>
      <c r="AB48" s="57">
        <f>'Base-case'!L6-AB8</f>
        <v>33.984999999999999</v>
      </c>
      <c r="AC48" s="57">
        <f>'Base-case'!M6-AC8</f>
        <v>34.190647482014391</v>
      </c>
      <c r="AD48" s="57">
        <f>'Base-case'!M6-AD8</f>
        <v>34.190647482014391</v>
      </c>
      <c r="AE48" s="57">
        <f>'Base-case'!M6-AE8</f>
        <v>34.190647482014391</v>
      </c>
      <c r="AF48" s="57">
        <f>'Base-case'!N6-AF8</f>
        <v>74.552941176470583</v>
      </c>
      <c r="AG48" s="57">
        <f>'Base-case'!N6-AG8</f>
        <v>74.552941176470583</v>
      </c>
      <c r="AH48" s="57">
        <f>'Base-case'!N6-AH8</f>
        <v>74.552941176470583</v>
      </c>
      <c r="AI48" s="57">
        <f>'Base-case'!O6-AI8</f>
        <v>0</v>
      </c>
      <c r="AJ48" s="57">
        <f>'Base-case'!O6-AJ8</f>
        <v>0</v>
      </c>
      <c r="AK48" s="57">
        <f>'Base-case'!O6-AK8</f>
        <v>0</v>
      </c>
      <c r="AL48" s="57">
        <f>'Base-case'!P6-AL8</f>
        <v>0</v>
      </c>
      <c r="AM48" s="57">
        <f>'Base-case'!P6-AM8</f>
        <v>0</v>
      </c>
      <c r="AN48" s="57">
        <f>'Base-case'!P6-AN8</f>
        <v>0</v>
      </c>
      <c r="AO48" s="57">
        <f>'Base-case'!Q6-AO8</f>
        <v>0</v>
      </c>
      <c r="AP48" s="57">
        <f>'Base-case'!Q6-AP8</f>
        <v>0</v>
      </c>
      <c r="AQ48" s="57">
        <f>'Base-case'!Q6-AQ8</f>
        <v>0</v>
      </c>
      <c r="AR48" s="57">
        <f>'Base-case'!R6-AR8</f>
        <v>0</v>
      </c>
      <c r="AS48" s="57">
        <f>'Base-case'!R6-AS8</f>
        <v>0</v>
      </c>
      <c r="AT48" s="57">
        <f>'Base-case'!R6-AT8</f>
        <v>0</v>
      </c>
      <c r="AU48" s="57">
        <f>'Base-case'!S6-AU8</f>
        <v>0</v>
      </c>
      <c r="AV48" s="57">
        <f>'Base-case'!S6-AV8</f>
        <v>0</v>
      </c>
      <c r="AW48" s="58">
        <f>'Base-case'!S6-AW8</f>
        <v>0</v>
      </c>
    </row>
    <row r="49" spans="1:49" ht="24.75" customHeight="1">
      <c r="A49" s="490"/>
      <c r="B49" s="496"/>
      <c r="C49" s="400"/>
      <c r="D49" s="14" t="s">
        <v>129</v>
      </c>
      <c r="E49" s="114">
        <f>E48*$E$4</f>
        <v>77734</v>
      </c>
      <c r="F49" s="57">
        <f>F48*$E$4</f>
        <v>83343</v>
      </c>
      <c r="G49" s="57">
        <f>G48*$E$4</f>
        <v>94561</v>
      </c>
      <c r="H49" s="57">
        <f>H48*$H$4</f>
        <v>158777</v>
      </c>
      <c r="I49" s="57">
        <f>I48*$H$4</f>
        <v>167758</v>
      </c>
      <c r="J49" s="57">
        <f>J48*$H$4</f>
        <v>185720</v>
      </c>
      <c r="K49" s="57">
        <f>K48*$K$4</f>
        <v>97657</v>
      </c>
      <c r="L49" s="57">
        <f>L48*$K$4</f>
        <v>101328.99999999999</v>
      </c>
      <c r="M49" s="57">
        <f>M48*$K$4</f>
        <v>108673</v>
      </c>
      <c r="N49" s="57">
        <f>N48*$N$4</f>
        <v>112633</v>
      </c>
      <c r="O49" s="57">
        <f>O48*$N$4</f>
        <v>117318.00000000001</v>
      </c>
      <c r="P49" s="57">
        <f>P48*$N$4</f>
        <v>140747</v>
      </c>
      <c r="Q49" s="57">
        <f>Q48*$Q$4</f>
        <v>242528</v>
      </c>
      <c r="R49" s="57">
        <f>R48*$Q$4</f>
        <v>250238</v>
      </c>
      <c r="S49" s="57">
        <f>S48*$Q$4</f>
        <v>195543</v>
      </c>
      <c r="T49" s="57">
        <f>T48*$T$4</f>
        <v>76874.000000000015</v>
      </c>
      <c r="U49" s="57">
        <f>U48*$T$4</f>
        <v>131054.00000000001</v>
      </c>
      <c r="V49" s="57">
        <f>V48*$T$4</f>
        <v>131054.00000000001</v>
      </c>
      <c r="W49" s="57">
        <f>W48*$W$4</f>
        <v>93593</v>
      </c>
      <c r="X49" s="57">
        <f>X48*$W$4</f>
        <v>196881</v>
      </c>
      <c r="Y49" s="57">
        <f>Y48*$W$4</f>
        <v>196881</v>
      </c>
      <c r="Z49" s="57">
        <f>Z48*$Z$4</f>
        <v>101955</v>
      </c>
      <c r="AA49" s="57">
        <f>AA48*$Z$4</f>
        <v>101955</v>
      </c>
      <c r="AB49" s="57">
        <f>AB48*$Z$4</f>
        <v>101955</v>
      </c>
      <c r="AC49" s="57">
        <f>AC48*$AC$4</f>
        <v>19010</v>
      </c>
      <c r="AD49" s="57">
        <f>AD48*$AC$4</f>
        <v>19010</v>
      </c>
      <c r="AE49" s="57">
        <f>AE48*$AC$4</f>
        <v>19010</v>
      </c>
      <c r="AF49" s="57">
        <f>AF48*$AF$4</f>
        <v>76044</v>
      </c>
      <c r="AG49" s="57">
        <f>AG48*$AF$4</f>
        <v>76044</v>
      </c>
      <c r="AH49" s="57">
        <f>AH48*$AF$4</f>
        <v>76044</v>
      </c>
      <c r="AI49" s="57">
        <f>AI48*$AI$4</f>
        <v>0</v>
      </c>
      <c r="AJ49" s="57">
        <f>AJ48*$AI$4</f>
        <v>0</v>
      </c>
      <c r="AK49" s="57">
        <f>AK48*$AI$4</f>
        <v>0</v>
      </c>
      <c r="AL49" s="57">
        <f>AL48*$AL$4</f>
        <v>0</v>
      </c>
      <c r="AM49" s="57">
        <f>AM48*$AL$4</f>
        <v>0</v>
      </c>
      <c r="AN49" s="57">
        <f>AN48*$AL$4</f>
        <v>0</v>
      </c>
      <c r="AO49" s="57">
        <f>AO48*$AO$4</f>
        <v>0</v>
      </c>
      <c r="AP49" s="57">
        <f>AP48*$AO$4</f>
        <v>0</v>
      </c>
      <c r="AQ49" s="57">
        <f>AQ48*$AO$4</f>
        <v>0</v>
      </c>
      <c r="AR49" s="57">
        <f>AR48*$AR$4</f>
        <v>0</v>
      </c>
      <c r="AS49" s="57">
        <f>AS48*$AR$4</f>
        <v>0</v>
      </c>
      <c r="AT49" s="57">
        <f>AT48*$AR$4</f>
        <v>0</v>
      </c>
      <c r="AU49" s="57">
        <f>AU48*$AU$4</f>
        <v>0</v>
      </c>
      <c r="AV49" s="57">
        <f>AV48*$AU$4</f>
        <v>0</v>
      </c>
      <c r="AW49" s="58">
        <f>AW48*$AU$4</f>
        <v>0</v>
      </c>
    </row>
    <row r="50" spans="1:49" ht="24.75" customHeight="1" thickBot="1">
      <c r="A50" s="490"/>
      <c r="B50" s="496"/>
      <c r="C50" s="400"/>
      <c r="D50" s="14" t="s">
        <v>21</v>
      </c>
      <c r="E50" s="114">
        <f>IFERROR(100*E48/'Base-case'!E6,"")</f>
        <v>82.20513742451962</v>
      </c>
      <c r="F50" s="57">
        <f>IFERROR(100*F48/'Base-case'!E6,"")</f>
        <v>88.13675828301308</v>
      </c>
      <c r="G50" s="57">
        <f>IFERROR(100*G48/'Base-case'!E6,"")</f>
        <v>100</v>
      </c>
      <c r="H50" s="57">
        <f>IFERROR(100*H48/'Base-case'!F6,"")</f>
        <v>85.49267714839543</v>
      </c>
      <c r="I50" s="57">
        <f>IFERROR(100*I48/'Base-case'!F6,"")</f>
        <v>90.32845143226362</v>
      </c>
      <c r="J50" s="57">
        <f>IFERROR(100*J48/'Base-case'!F6,"")</f>
        <v>100</v>
      </c>
      <c r="K50" s="57">
        <f>IFERROR(100*K48/'Base-case'!G6,"")</f>
        <v>89.863167484103684</v>
      </c>
      <c r="L50" s="57">
        <f>IFERROR(100*L48/'Base-case'!G6,"")</f>
        <v>93.242111656069113</v>
      </c>
      <c r="M50" s="57">
        <f>IFERROR(100*M48/'Base-case'!G6,"")</f>
        <v>100</v>
      </c>
      <c r="N50" s="57">
        <f>IFERROR(100*N48/'Base-case'!H6,"")</f>
        <v>80.025151512998505</v>
      </c>
      <c r="O50" s="57">
        <f>IFERROR(100*O48/'Base-case'!H6,"")</f>
        <v>83.353819264353774</v>
      </c>
      <c r="P50" s="57">
        <f>IFERROR(100*P48/'Base-case'!H6,"")</f>
        <v>100</v>
      </c>
      <c r="Q50" s="57">
        <f>IFERROR(100*Q48/'Base-case'!I6,"")</f>
        <v>84.770952610643903</v>
      </c>
      <c r="R50" s="57">
        <f>IFERROR(100*R48/'Base-case'!I6,"")</f>
        <v>87.46583338576292</v>
      </c>
      <c r="S50" s="57">
        <f>IFERROR(100*S48/'Base-case'!I6,"")</f>
        <v>68.348258289117709</v>
      </c>
      <c r="T50" s="57">
        <f>IFERROR(100*T48/'Base-case'!J6,"")</f>
        <v>58.658263006089101</v>
      </c>
      <c r="U50" s="57">
        <f>IFERROR(100*U48/'Base-case'!J6,"")</f>
        <v>100</v>
      </c>
      <c r="V50" s="57">
        <f>IFERROR(100*V48/'Base-case'!J6,"")</f>
        <v>100</v>
      </c>
      <c r="W50" s="57">
        <f>IFERROR(100*W48/'Base-case'!K6,"")</f>
        <v>47.537852814644381</v>
      </c>
      <c r="X50" s="57">
        <f>IFERROR(100*X48/'Base-case'!K6,"")</f>
        <v>100</v>
      </c>
      <c r="Y50" s="57">
        <f>IFERROR(100*Y48/'Base-case'!K6,"")</f>
        <v>100</v>
      </c>
      <c r="Z50" s="57">
        <f>IFERROR(100*Z48/'Base-case'!L6,"")</f>
        <v>100</v>
      </c>
      <c r="AA50" s="57">
        <f>IFERROR(100*AA48/'Base-case'!L6,"")</f>
        <v>100</v>
      </c>
      <c r="AB50" s="57">
        <f>IFERROR(100*AB48/'Base-case'!L6,"")</f>
        <v>100</v>
      </c>
      <c r="AC50" s="57">
        <f>IFERROR(100*AC48/'Base-case'!M6,"")</f>
        <v>100</v>
      </c>
      <c r="AD50" s="57">
        <f>IFERROR(100*AD48/'Base-case'!M6,"")</f>
        <v>100</v>
      </c>
      <c r="AE50" s="57">
        <f>IFERROR(100*AE48/'Base-case'!M6,"")</f>
        <v>100</v>
      </c>
      <c r="AF50" s="57">
        <f>IFERROR(100*AF48/'Base-case'!N6,"")</f>
        <v>100</v>
      </c>
      <c r="AG50" s="57">
        <f>IFERROR(100*AG48/'Base-case'!N6,"")</f>
        <v>100</v>
      </c>
      <c r="AH50" s="57">
        <f>IFERROR(100*AH48/'Base-case'!N6,"")</f>
        <v>100</v>
      </c>
      <c r="AI50" s="57" t="str">
        <f>IFERROR(100*AI48/'Base-case'!O6,"")</f>
        <v/>
      </c>
      <c r="AJ50" s="57" t="str">
        <f>IFERROR(100*AJ48/'Base-case'!O6,"")</f>
        <v/>
      </c>
      <c r="AK50" s="57" t="str">
        <f>IFERROR(100*AK48/'Base-case'!O6,"")</f>
        <v/>
      </c>
      <c r="AL50" s="57" t="str">
        <f>IFERROR(100*AL48/'Base-case'!P6,"")</f>
        <v/>
      </c>
      <c r="AM50" s="57" t="str">
        <f>IFERROR(100*AM48/'Base-case'!P6,"")</f>
        <v/>
      </c>
      <c r="AN50" s="57" t="str">
        <f>IFERROR(100*AN48/'Base-case'!P6,"")</f>
        <v/>
      </c>
      <c r="AO50" s="57" t="str">
        <f>IFERROR(100*AO48/'Base-case'!Q6,"")</f>
        <v/>
      </c>
      <c r="AP50" s="57" t="str">
        <f>IFERROR(100*AP48/'Base-case'!Q6,"")</f>
        <v/>
      </c>
      <c r="AQ50" s="57" t="str">
        <f>IFERROR(100*AQ48/'Base-case'!Q6,"")</f>
        <v/>
      </c>
      <c r="AR50" s="57" t="str">
        <f>IFERROR(100*AR48/'Base-case'!R6,"")</f>
        <v/>
      </c>
      <c r="AS50" s="57" t="str">
        <f>IFERROR(100*AS48/'Base-case'!R6,"")</f>
        <v/>
      </c>
      <c r="AT50" s="57" t="str">
        <f>IFERROR(100*AT48/'Base-case'!R6,"")</f>
        <v/>
      </c>
      <c r="AU50" s="57" t="str">
        <f>IFERROR(100*AU48/'Base-case'!S6,"")</f>
        <v/>
      </c>
      <c r="AV50" s="57" t="str">
        <f>IFERROR(100*AV48/'Base-case'!S6,"")</f>
        <v/>
      </c>
      <c r="AW50" s="58" t="str">
        <f>IFERROR(100*AW48/'Base-case'!S6,"")</f>
        <v/>
      </c>
    </row>
    <row r="51" spans="1:49" ht="24.75" customHeight="1">
      <c r="A51" s="490"/>
      <c r="B51" s="496"/>
      <c r="C51" s="400" t="s">
        <v>152</v>
      </c>
      <c r="D51" s="13" t="s">
        <v>128</v>
      </c>
      <c r="E51" s="114">
        <f>'Base-case'!E8-E10</f>
        <v>0</v>
      </c>
      <c r="F51" s="57">
        <f>'Base-case'!E8-F10</f>
        <v>0</v>
      </c>
      <c r="G51" s="57">
        <f>'Base-case'!E8-G10</f>
        <v>0</v>
      </c>
      <c r="H51" s="57">
        <f>'Base-case'!F8-H10</f>
        <v>0</v>
      </c>
      <c r="I51" s="57">
        <f>'Base-case'!F8-I10</f>
        <v>0</v>
      </c>
      <c r="J51" s="57">
        <f>'Base-case'!F8-J10</f>
        <v>0</v>
      </c>
      <c r="K51" s="57">
        <f>'Base-case'!G8-K10</f>
        <v>0</v>
      </c>
      <c r="L51" s="57">
        <f>'Base-case'!G8-L10</f>
        <v>0</v>
      </c>
      <c r="M51" s="57">
        <f>'Base-case'!G8-M10</f>
        <v>0</v>
      </c>
      <c r="N51" s="57">
        <f>'Base-case'!H8-N10</f>
        <v>0</v>
      </c>
      <c r="O51" s="57">
        <f>'Base-case'!H8-O10</f>
        <v>0</v>
      </c>
      <c r="P51" s="57">
        <f>'Base-case'!H8-P10</f>
        <v>0</v>
      </c>
      <c r="Q51" s="57">
        <f>'Base-case'!I8-Q10</f>
        <v>0</v>
      </c>
      <c r="R51" s="57">
        <f>'Base-case'!I8-R10</f>
        <v>0</v>
      </c>
      <c r="S51" s="57">
        <f>'Base-case'!I8-S10</f>
        <v>0</v>
      </c>
      <c r="T51" s="57">
        <f>'Base-case'!J8-T10</f>
        <v>0</v>
      </c>
      <c r="U51" s="57">
        <f>'Base-case'!J8-U10</f>
        <v>0</v>
      </c>
      <c r="V51" s="57">
        <f>'Base-case'!J8-V10</f>
        <v>0</v>
      </c>
      <c r="W51" s="57">
        <f>'Base-case'!K8-W10</f>
        <v>0</v>
      </c>
      <c r="X51" s="57">
        <f>'Base-case'!K8-X10</f>
        <v>0</v>
      </c>
      <c r="Y51" s="57">
        <f>'Base-case'!K8-Y10</f>
        <v>0</v>
      </c>
      <c r="Z51" s="57">
        <f>'Base-case'!L8-Z10</f>
        <v>12.921333333333333</v>
      </c>
      <c r="AA51" s="57">
        <f>'Base-case'!L8-AA10</f>
        <v>12.921333333333333</v>
      </c>
      <c r="AB51" s="57">
        <f>'Base-case'!L8-AB10</f>
        <v>12.921333333333333</v>
      </c>
      <c r="AC51" s="57">
        <f>'Base-case'!M8-AC10</f>
        <v>10.190647482014388</v>
      </c>
      <c r="AD51" s="57">
        <f>'Base-case'!M8-AD10</f>
        <v>10.190647482014388</v>
      </c>
      <c r="AE51" s="57">
        <f>'Base-case'!M8-AE10</f>
        <v>10.190647482014388</v>
      </c>
      <c r="AF51" s="57">
        <f>'Base-case'!N8-AF10</f>
        <v>16.687254901960785</v>
      </c>
      <c r="AG51" s="57">
        <f>'Base-case'!N8-AG10</f>
        <v>16.687254901960785</v>
      </c>
      <c r="AH51" s="57">
        <f>'Base-case'!N8-AH10</f>
        <v>16.687254901960785</v>
      </c>
      <c r="AI51" s="57">
        <f>'Base-case'!O8-AI10</f>
        <v>0</v>
      </c>
      <c r="AJ51" s="57">
        <f>'Base-case'!O8-AJ10</f>
        <v>0</v>
      </c>
      <c r="AK51" s="57">
        <f>'Base-case'!O8-AK10</f>
        <v>0</v>
      </c>
      <c r="AL51" s="57">
        <f>'Base-case'!P8-AL10</f>
        <v>0</v>
      </c>
      <c r="AM51" s="57">
        <f>'Base-case'!P8-AM10</f>
        <v>0</v>
      </c>
      <c r="AN51" s="57">
        <f>'Base-case'!P8-AN10</f>
        <v>0</v>
      </c>
      <c r="AO51" s="57">
        <f>'Base-case'!Q8-AO10</f>
        <v>0</v>
      </c>
      <c r="AP51" s="57">
        <f>'Base-case'!Q8-AP10</f>
        <v>0</v>
      </c>
      <c r="AQ51" s="57">
        <f>'Base-case'!Q8-AQ10</f>
        <v>0</v>
      </c>
      <c r="AR51" s="57">
        <f>'Base-case'!R8-AR10</f>
        <v>0</v>
      </c>
      <c r="AS51" s="57">
        <f>'Base-case'!R8-AS10</f>
        <v>0</v>
      </c>
      <c r="AT51" s="57">
        <f>'Base-case'!R8-AT10</f>
        <v>0</v>
      </c>
      <c r="AU51" s="57">
        <f>'Base-case'!S8-AU10</f>
        <v>0</v>
      </c>
      <c r="AV51" s="57">
        <f>'Base-case'!S8-AV10</f>
        <v>0</v>
      </c>
      <c r="AW51" s="58">
        <f>'Base-case'!S8-AW10</f>
        <v>0</v>
      </c>
    </row>
    <row r="52" spans="1:49" ht="24.75" customHeight="1">
      <c r="A52" s="490"/>
      <c r="B52" s="496"/>
      <c r="C52" s="400"/>
      <c r="D52" s="14" t="s">
        <v>129</v>
      </c>
      <c r="E52" s="114">
        <f>E51*$E$4</f>
        <v>0</v>
      </c>
      <c r="F52" s="57">
        <f>F51*$E$4</f>
        <v>0</v>
      </c>
      <c r="G52" s="57">
        <f>G51*$E$4</f>
        <v>0</v>
      </c>
      <c r="H52" s="57">
        <f>H51*$H$4</f>
        <v>0</v>
      </c>
      <c r="I52" s="57">
        <f>I51*$H$4</f>
        <v>0</v>
      </c>
      <c r="J52" s="57">
        <f>J51*$H$4</f>
        <v>0</v>
      </c>
      <c r="K52" s="57">
        <f>K51*$K$4</f>
        <v>0</v>
      </c>
      <c r="L52" s="57">
        <f>L51*$K$4</f>
        <v>0</v>
      </c>
      <c r="M52" s="57">
        <f>M51*$K$4</f>
        <v>0</v>
      </c>
      <c r="N52" s="57">
        <f>N51*$N$4</f>
        <v>0</v>
      </c>
      <c r="O52" s="57">
        <f>O51*$N$4</f>
        <v>0</v>
      </c>
      <c r="P52" s="57">
        <f>P51*$N$4</f>
        <v>0</v>
      </c>
      <c r="Q52" s="57">
        <f>Q51*$Q$4</f>
        <v>0</v>
      </c>
      <c r="R52" s="57">
        <f>R51*$Q$4</f>
        <v>0</v>
      </c>
      <c r="S52" s="57">
        <f>S51*$Q$4</f>
        <v>0</v>
      </c>
      <c r="T52" s="57">
        <f>T51*$T$4</f>
        <v>0</v>
      </c>
      <c r="U52" s="57">
        <f>U51*$T$4</f>
        <v>0</v>
      </c>
      <c r="V52" s="57">
        <f>V51*$T$4</f>
        <v>0</v>
      </c>
      <c r="W52" s="57">
        <f>W51*$W$4</f>
        <v>0</v>
      </c>
      <c r="X52" s="57">
        <f>X51*$W$4</f>
        <v>0</v>
      </c>
      <c r="Y52" s="57">
        <f>Y51*$W$4</f>
        <v>0</v>
      </c>
      <c r="Z52" s="57">
        <f>Z51*$Z$4</f>
        <v>38764</v>
      </c>
      <c r="AA52" s="57">
        <f>AA51*$Z$4</f>
        <v>38764</v>
      </c>
      <c r="AB52" s="57">
        <f>AB51*$Z$4</f>
        <v>38764</v>
      </c>
      <c r="AC52" s="57">
        <f>AC51*$AC$4</f>
        <v>5666</v>
      </c>
      <c r="AD52" s="57">
        <f>AD51*$AC$4</f>
        <v>5666</v>
      </c>
      <c r="AE52" s="57">
        <f>AE51*$AC$4</f>
        <v>5666</v>
      </c>
      <c r="AF52" s="57">
        <f>AF51*$AF$4</f>
        <v>17021</v>
      </c>
      <c r="AG52" s="57">
        <f>AG51*$AF$4</f>
        <v>17021</v>
      </c>
      <c r="AH52" s="57">
        <f>AH51*$AF$4</f>
        <v>17021</v>
      </c>
      <c r="AI52" s="57">
        <f>AI51*$AI$4</f>
        <v>0</v>
      </c>
      <c r="AJ52" s="57">
        <f>AJ51*$AI$4</f>
        <v>0</v>
      </c>
      <c r="AK52" s="57">
        <f>AK51*$AI$4</f>
        <v>0</v>
      </c>
      <c r="AL52" s="57">
        <f>AL51*$AL$4</f>
        <v>0</v>
      </c>
      <c r="AM52" s="57">
        <f>AM51*$AL$4</f>
        <v>0</v>
      </c>
      <c r="AN52" s="57">
        <f>AN51*$AL$4</f>
        <v>0</v>
      </c>
      <c r="AO52" s="57">
        <f>AO51*$AO$4</f>
        <v>0</v>
      </c>
      <c r="AP52" s="57">
        <f>AP51*$AO$4</f>
        <v>0</v>
      </c>
      <c r="AQ52" s="57">
        <f>AQ51*$AO$4</f>
        <v>0</v>
      </c>
      <c r="AR52" s="57">
        <f>AR51*$AR$4</f>
        <v>0</v>
      </c>
      <c r="AS52" s="57">
        <f>AS51*$AR$4</f>
        <v>0</v>
      </c>
      <c r="AT52" s="57">
        <f>AT51*$AR$4</f>
        <v>0</v>
      </c>
      <c r="AU52" s="57">
        <f>AU51*$AU$4</f>
        <v>0</v>
      </c>
      <c r="AV52" s="57">
        <f>AV51*$AU$4</f>
        <v>0</v>
      </c>
      <c r="AW52" s="58">
        <f>AW51*$AU$4</f>
        <v>0</v>
      </c>
    </row>
    <row r="53" spans="1:49" ht="24.75" customHeight="1" thickBot="1">
      <c r="A53" s="490"/>
      <c r="B53" s="496"/>
      <c r="C53" s="400"/>
      <c r="D53" s="14" t="s">
        <v>21</v>
      </c>
      <c r="E53" s="114" t="str">
        <f>IFERROR(100*E51/'Base-case'!E8,"")</f>
        <v/>
      </c>
      <c r="F53" s="57" t="str">
        <f>IFERROR(100*F51/'Base-case'!E8,"")</f>
        <v/>
      </c>
      <c r="G53" s="57" t="str">
        <f>IFERROR(100*G51/'Base-case'!E8,"")</f>
        <v/>
      </c>
      <c r="H53" s="57" t="str">
        <f>IFERROR(100*H51/'Base-case'!F8,"")</f>
        <v/>
      </c>
      <c r="I53" s="57" t="str">
        <f>IFERROR(100*I51/'Base-case'!F8,"")</f>
        <v/>
      </c>
      <c r="J53" s="57" t="str">
        <f>IFERROR(100*J51/'Base-case'!F8,"")</f>
        <v/>
      </c>
      <c r="K53" s="57" t="str">
        <f>IFERROR(100*K51/'Base-case'!G8,"")</f>
        <v/>
      </c>
      <c r="L53" s="57" t="str">
        <f>IFERROR(100*L51/'Base-case'!G8,"")</f>
        <v/>
      </c>
      <c r="M53" s="57" t="str">
        <f>IFERROR(100*M51/'Base-case'!G8,"")</f>
        <v/>
      </c>
      <c r="N53" s="57" t="str">
        <f>IFERROR(100*N51/'Base-case'!H8,"")</f>
        <v/>
      </c>
      <c r="O53" s="57" t="str">
        <f>IFERROR(100*O51/'Base-case'!H8,"")</f>
        <v/>
      </c>
      <c r="P53" s="57" t="str">
        <f>IFERROR(100*P51/'Base-case'!H8,"")</f>
        <v/>
      </c>
      <c r="Q53" s="57" t="str">
        <f>IFERROR(100*Q51/'Base-case'!I8,"")</f>
        <v/>
      </c>
      <c r="R53" s="57" t="str">
        <f>IFERROR(100*R51/'Base-case'!I8,"")</f>
        <v/>
      </c>
      <c r="S53" s="57" t="str">
        <f>IFERROR(100*S51/'Base-case'!I8,"")</f>
        <v/>
      </c>
      <c r="T53" s="57" t="str">
        <f>IFERROR(100*T51/'Base-case'!J8,"")</f>
        <v/>
      </c>
      <c r="U53" s="57" t="str">
        <f>IFERROR(100*U51/'Base-case'!J8,"")</f>
        <v/>
      </c>
      <c r="V53" s="57" t="str">
        <f>IFERROR(100*V51/'Base-case'!J8,"")</f>
        <v/>
      </c>
      <c r="W53" s="57" t="str">
        <f>IFERROR(100*W51/'Base-case'!K8,"")</f>
        <v/>
      </c>
      <c r="X53" s="57" t="str">
        <f>IFERROR(100*X51/'Base-case'!K8,"")</f>
        <v/>
      </c>
      <c r="Y53" s="57" t="str">
        <f>IFERROR(100*Y51/'Base-case'!K8,"")</f>
        <v/>
      </c>
      <c r="Z53" s="57">
        <f>IFERROR(100*Z51/'Base-case'!L8,"")</f>
        <v>99.999999999999986</v>
      </c>
      <c r="AA53" s="57">
        <f>IFERROR(100*AA51/'Base-case'!L8,"")</f>
        <v>99.999999999999986</v>
      </c>
      <c r="AB53" s="57">
        <f>IFERROR(100*AB51/'Base-case'!L8,"")</f>
        <v>99.999999999999986</v>
      </c>
      <c r="AC53" s="57">
        <f>IFERROR(100*AC51/'Base-case'!M8,"")</f>
        <v>100</v>
      </c>
      <c r="AD53" s="57">
        <f>IFERROR(100*AD51/'Base-case'!M8,"")</f>
        <v>100</v>
      </c>
      <c r="AE53" s="57">
        <f>IFERROR(100*AE51/'Base-case'!M8,"")</f>
        <v>100</v>
      </c>
      <c r="AF53" s="57">
        <f>IFERROR(100*AF51/'Base-case'!N8,"")</f>
        <v>100</v>
      </c>
      <c r="AG53" s="57">
        <f>IFERROR(100*AG51/'Base-case'!N8,"")</f>
        <v>100</v>
      </c>
      <c r="AH53" s="57">
        <f>IFERROR(100*AH51/'Base-case'!N8,"")</f>
        <v>100</v>
      </c>
      <c r="AI53" s="57" t="str">
        <f>IFERROR(100*AI51/'Base-case'!O8,"")</f>
        <v/>
      </c>
      <c r="AJ53" s="57" t="str">
        <f>IFERROR(100*AJ51/'Base-case'!O8,"")</f>
        <v/>
      </c>
      <c r="AK53" s="57" t="str">
        <f>IFERROR(100*AK51/'Base-case'!O8,"")</f>
        <v/>
      </c>
      <c r="AL53" s="57" t="str">
        <f>IFERROR(100*AL51/'Base-case'!P8,"")</f>
        <v/>
      </c>
      <c r="AM53" s="57" t="str">
        <f>IFERROR(100*AM51/'Base-case'!P8,"")</f>
        <v/>
      </c>
      <c r="AN53" s="57" t="str">
        <f>IFERROR(100*AN51/'Base-case'!P8,"")</f>
        <v/>
      </c>
      <c r="AO53" s="57" t="str">
        <f>IFERROR(100*AO51/'Base-case'!Q8,"")</f>
        <v/>
      </c>
      <c r="AP53" s="57" t="str">
        <f>IFERROR(100*AP51/'Base-case'!Q8,"")</f>
        <v/>
      </c>
      <c r="AQ53" s="57" t="str">
        <f>IFERROR(100*AQ51/'Base-case'!Q8,"")</f>
        <v/>
      </c>
      <c r="AR53" s="57" t="str">
        <f>IFERROR(100*AR51/'Base-case'!R8,"")</f>
        <v/>
      </c>
      <c r="AS53" s="57" t="str">
        <f>IFERROR(100*AS51/'Base-case'!R8,"")</f>
        <v/>
      </c>
      <c r="AT53" s="57" t="str">
        <f>IFERROR(100*AT51/'Base-case'!R8,"")</f>
        <v/>
      </c>
      <c r="AU53" s="57" t="str">
        <f>IFERROR(100*AU51/'Base-case'!S8,"")</f>
        <v/>
      </c>
      <c r="AV53" s="57" t="str">
        <f>IFERROR(100*AV51/'Base-case'!S8,"")</f>
        <v/>
      </c>
      <c r="AW53" s="58" t="str">
        <f>IFERROR(100*AW51/'Base-case'!S8,"")</f>
        <v/>
      </c>
    </row>
    <row r="54" spans="1:49" ht="24.75" customHeight="1">
      <c r="A54" s="490"/>
      <c r="B54" s="496"/>
      <c r="C54" s="400" t="s">
        <v>153</v>
      </c>
      <c r="D54" s="13" t="s">
        <v>128</v>
      </c>
      <c r="E54" s="114">
        <f>'Base-case'!E10-E12</f>
        <v>0.71056062581486301</v>
      </c>
      <c r="F54" s="57">
        <f>'Base-case'!E10-F12</f>
        <v>0.71056062581486301</v>
      </c>
      <c r="G54" s="57">
        <f>'Base-case'!E10-G12</f>
        <v>1.5110821382007822</v>
      </c>
      <c r="H54" s="57">
        <f>'Base-case'!F10-H12</f>
        <v>-0.3037100949094047</v>
      </c>
      <c r="I54" s="57">
        <f>'Base-case'!F10-I12</f>
        <v>-0.3037100949094047</v>
      </c>
      <c r="J54" s="57">
        <f>'Base-case'!F10-J12</f>
        <v>9.5772217428817946E-2</v>
      </c>
      <c r="K54" s="57">
        <f>'Base-case'!G10-K12</f>
        <v>3.6120358514724717</v>
      </c>
      <c r="L54" s="57">
        <f>'Base-case'!G10-L12</f>
        <v>3.6120358514724717</v>
      </c>
      <c r="M54" s="57">
        <f>'Base-case'!G10-M12</f>
        <v>17.247119078104994</v>
      </c>
      <c r="N54" s="57">
        <f>'Base-case'!H10-N12</f>
        <v>0.64149139579349912</v>
      </c>
      <c r="O54" s="57">
        <f>'Base-case'!H10-O12</f>
        <v>0.64149139579349912</v>
      </c>
      <c r="P54" s="57">
        <f>'Base-case'!H10-P12</f>
        <v>1.217017208413002</v>
      </c>
      <c r="Q54" s="57">
        <f>'Base-case'!I10-Q12</f>
        <v>1.5142364106988782</v>
      </c>
      <c r="R54" s="57">
        <f>'Base-case'!I10-R12</f>
        <v>1.5142364106988782</v>
      </c>
      <c r="S54" s="57">
        <f>'Base-case'!I10-S12</f>
        <v>1.5142364106988782</v>
      </c>
      <c r="T54" s="57">
        <f>'Base-case'!J10-T12</f>
        <v>3.8</v>
      </c>
      <c r="U54" s="57">
        <f>'Base-case'!J10-U12</f>
        <v>4.705590062111801</v>
      </c>
      <c r="V54" s="57">
        <f>'Base-case'!J10-V12</f>
        <v>4.705590062111801</v>
      </c>
      <c r="W54" s="57">
        <f>'Base-case'!K10-W12</f>
        <v>1.9647355163727962</v>
      </c>
      <c r="X54" s="57">
        <f>'Base-case'!K10-X12</f>
        <v>2.8324937027707811</v>
      </c>
      <c r="Y54" s="57">
        <f>'Base-case'!K10-Y12</f>
        <v>2.8324937027707811</v>
      </c>
      <c r="Z54" s="57">
        <f>'Base-case'!L10-Z12</f>
        <v>2.4726666666666666</v>
      </c>
      <c r="AA54" s="57">
        <f>'Base-case'!L10-AA12</f>
        <v>2.4726666666666666</v>
      </c>
      <c r="AB54" s="57">
        <f>'Base-case'!L10-AB12</f>
        <v>2.4726666666666666</v>
      </c>
      <c r="AC54" s="57">
        <f>'Base-case'!M10-AC12</f>
        <v>1.9586330935251799</v>
      </c>
      <c r="AD54" s="57">
        <f>'Base-case'!M10-AD12</f>
        <v>1.9586330935251799</v>
      </c>
      <c r="AE54" s="57">
        <f>'Base-case'!M10-AE12</f>
        <v>1.9586330935251799</v>
      </c>
      <c r="AF54" s="57">
        <f>'Base-case'!N10-AF12</f>
        <v>1.0921568627450979</v>
      </c>
      <c r="AG54" s="57">
        <f>'Base-case'!N10-AG12</f>
        <v>1.0921568627450979</v>
      </c>
      <c r="AH54" s="57">
        <f>'Base-case'!N10-AH12</f>
        <v>1.0921568627450979</v>
      </c>
      <c r="AI54" s="57">
        <f>'Base-case'!O10-AI12</f>
        <v>0</v>
      </c>
      <c r="AJ54" s="57">
        <f>'Base-case'!O10-AJ12</f>
        <v>0</v>
      </c>
      <c r="AK54" s="57">
        <f>'Base-case'!O10-AK12</f>
        <v>0</v>
      </c>
      <c r="AL54" s="57">
        <f>'Base-case'!P10-AL12</f>
        <v>0</v>
      </c>
      <c r="AM54" s="57">
        <f>'Base-case'!P10-AM12</f>
        <v>0</v>
      </c>
      <c r="AN54" s="57">
        <f>'Base-case'!P10-AN12</f>
        <v>0</v>
      </c>
      <c r="AO54" s="57">
        <f>'Base-case'!Q10-AO12</f>
        <v>0</v>
      </c>
      <c r="AP54" s="57">
        <f>'Base-case'!Q10-AP12</f>
        <v>0</v>
      </c>
      <c r="AQ54" s="57">
        <f>'Base-case'!Q10-AQ12</f>
        <v>0</v>
      </c>
      <c r="AR54" s="57">
        <f>'Base-case'!R10-AR12</f>
        <v>0</v>
      </c>
      <c r="AS54" s="57">
        <f>'Base-case'!R10-AS12</f>
        <v>0</v>
      </c>
      <c r="AT54" s="57">
        <f>'Base-case'!R10-AT12</f>
        <v>0</v>
      </c>
      <c r="AU54" s="57">
        <f>'Base-case'!S10-AU12</f>
        <v>0</v>
      </c>
      <c r="AV54" s="57">
        <f>'Base-case'!S10-AV12</f>
        <v>0</v>
      </c>
      <c r="AW54" s="58">
        <f>'Base-case'!S10-AW12</f>
        <v>0</v>
      </c>
    </row>
    <row r="55" spans="1:49" ht="24.75" customHeight="1">
      <c r="A55" s="490"/>
      <c r="B55" s="496"/>
      <c r="C55" s="400"/>
      <c r="D55" s="14" t="s">
        <v>129</v>
      </c>
      <c r="E55" s="114">
        <f>E54*$E$4</f>
        <v>544.99999999999989</v>
      </c>
      <c r="F55" s="57">
        <f>F54*$E$4</f>
        <v>544.99999999999989</v>
      </c>
      <c r="G55" s="57">
        <f>G54*$E$4</f>
        <v>1159</v>
      </c>
      <c r="H55" s="57">
        <f>H54*$H$4</f>
        <v>-352.00000000000006</v>
      </c>
      <c r="I55" s="57">
        <f>I54*$H$4</f>
        <v>-352.00000000000006</v>
      </c>
      <c r="J55" s="57">
        <f>J54*$H$4</f>
        <v>111</v>
      </c>
      <c r="K55" s="57">
        <f>K54*$K$4</f>
        <v>2821.0000000000005</v>
      </c>
      <c r="L55" s="57">
        <f>L54*$K$4</f>
        <v>2821.0000000000005</v>
      </c>
      <c r="M55" s="57">
        <f>M54*$K$4</f>
        <v>13470</v>
      </c>
      <c r="N55" s="57">
        <f>N54*$N$4</f>
        <v>671.00000000000011</v>
      </c>
      <c r="O55" s="57">
        <f>O54*$N$4</f>
        <v>671.00000000000011</v>
      </c>
      <c r="P55" s="57">
        <f>P54*$N$4</f>
        <v>1273</v>
      </c>
      <c r="Q55" s="57">
        <f>Q54*$Q$4</f>
        <v>3509.9999999999995</v>
      </c>
      <c r="R55" s="57">
        <f>R54*$Q$4</f>
        <v>3509.9999999999995</v>
      </c>
      <c r="S55" s="57">
        <f>S54*$Q$4</f>
        <v>3509.9999999999995</v>
      </c>
      <c r="T55" s="57">
        <f>T54*$T$4</f>
        <v>3059</v>
      </c>
      <c r="U55" s="57">
        <f>U54*$T$4</f>
        <v>3788</v>
      </c>
      <c r="V55" s="57">
        <f>V54*$T$4</f>
        <v>3788</v>
      </c>
      <c r="W55" s="57">
        <f>W54*$W$4</f>
        <v>3120.0000000000005</v>
      </c>
      <c r="X55" s="57">
        <f>X54*$W$4</f>
        <v>4498</v>
      </c>
      <c r="Y55" s="57">
        <f>Y54*$W$4</f>
        <v>4498</v>
      </c>
      <c r="Z55" s="57">
        <f>Z54*$Z$4</f>
        <v>7418</v>
      </c>
      <c r="AA55" s="57">
        <f>AA54*$Z$4</f>
        <v>7418</v>
      </c>
      <c r="AB55" s="57">
        <f>AB54*$Z$4</f>
        <v>7418</v>
      </c>
      <c r="AC55" s="57">
        <f>AC54*$AC$4</f>
        <v>1089</v>
      </c>
      <c r="AD55" s="57">
        <f>AD54*$AC$4</f>
        <v>1089</v>
      </c>
      <c r="AE55" s="57">
        <f>AE54*$AC$4</f>
        <v>1089</v>
      </c>
      <c r="AF55" s="57">
        <f>AF54*$AF$4</f>
        <v>1114</v>
      </c>
      <c r="AG55" s="57">
        <f>AG54*$AF$4</f>
        <v>1114</v>
      </c>
      <c r="AH55" s="57">
        <f>AH54*$AF$4</f>
        <v>1114</v>
      </c>
      <c r="AI55" s="57">
        <f>AI54*$AI$4</f>
        <v>0</v>
      </c>
      <c r="AJ55" s="57">
        <f>AJ54*$AI$4</f>
        <v>0</v>
      </c>
      <c r="AK55" s="57">
        <f>AK54*$AI$4</f>
        <v>0</v>
      </c>
      <c r="AL55" s="57">
        <f>AL54*$AL$4</f>
        <v>0</v>
      </c>
      <c r="AM55" s="57">
        <f>AM54*$AL$4</f>
        <v>0</v>
      </c>
      <c r="AN55" s="57">
        <f>AN54*$AL$4</f>
        <v>0</v>
      </c>
      <c r="AO55" s="57">
        <f>AO54*$AO$4</f>
        <v>0</v>
      </c>
      <c r="AP55" s="57">
        <f>AP54*$AO$4</f>
        <v>0</v>
      </c>
      <c r="AQ55" s="57">
        <f>AQ54*$AO$4</f>
        <v>0</v>
      </c>
      <c r="AR55" s="57">
        <f>AR54*$AR$4</f>
        <v>0</v>
      </c>
      <c r="AS55" s="57">
        <f>AS54*$AR$4</f>
        <v>0</v>
      </c>
      <c r="AT55" s="57">
        <f>AT54*$AR$4</f>
        <v>0</v>
      </c>
      <c r="AU55" s="57">
        <f>AU54*$AU$4</f>
        <v>0</v>
      </c>
      <c r="AV55" s="57">
        <f>AV54*$AU$4</f>
        <v>0</v>
      </c>
      <c r="AW55" s="58">
        <f>AW54*$AU$4</f>
        <v>0</v>
      </c>
    </row>
    <row r="56" spans="1:49" ht="24.75" customHeight="1" thickBot="1">
      <c r="A56" s="490"/>
      <c r="B56" s="496"/>
      <c r="C56" s="400"/>
      <c r="D56" s="14" t="s">
        <v>21</v>
      </c>
      <c r="E56" s="114">
        <f>IFERROR(100*E54/'Base-case'!E10,"")</f>
        <v>47.023295944779981</v>
      </c>
      <c r="F56" s="57">
        <f>IFERROR(100*F54/'Base-case'!E10,"")</f>
        <v>47.023295944779981</v>
      </c>
      <c r="G56" s="57">
        <f>IFERROR(100*G54/'Base-case'!E10,"")</f>
        <v>100</v>
      </c>
      <c r="H56" s="57">
        <f>IFERROR(100*H54/'Base-case'!F10,"")</f>
        <v>-317.11711711711717</v>
      </c>
      <c r="I56" s="57">
        <f>IFERROR(100*I54/'Base-case'!F10,"")</f>
        <v>-317.11711711711717</v>
      </c>
      <c r="J56" s="57">
        <f>IFERROR(100*J54/'Base-case'!F10,"")</f>
        <v>100</v>
      </c>
      <c r="K56" s="57">
        <f>IFERROR(100*K54/'Base-case'!G10,"")</f>
        <v>20.942835931700078</v>
      </c>
      <c r="L56" s="57">
        <f>IFERROR(100*L54/'Base-case'!G10,"")</f>
        <v>20.942835931700078</v>
      </c>
      <c r="M56" s="57">
        <f>IFERROR(100*M54/'Base-case'!G10,"")</f>
        <v>100</v>
      </c>
      <c r="N56" s="57">
        <f>IFERROR(100*N54/'Base-case'!H10,"")</f>
        <v>52.710133542812251</v>
      </c>
      <c r="O56" s="57">
        <f>IFERROR(100*O54/'Base-case'!H10,"")</f>
        <v>52.710133542812251</v>
      </c>
      <c r="P56" s="57">
        <f>IFERROR(100*P54/'Base-case'!H10,"")</f>
        <v>100</v>
      </c>
      <c r="Q56" s="57">
        <f>IFERROR(100*Q54/'Base-case'!I10,"")</f>
        <v>74.050632911392398</v>
      </c>
      <c r="R56" s="57">
        <f>IFERROR(100*R54/'Base-case'!I10,"")</f>
        <v>74.050632911392398</v>
      </c>
      <c r="S56" s="57">
        <f>IFERROR(100*S54/'Base-case'!I10,"")</f>
        <v>74.050632911392398</v>
      </c>
      <c r="T56" s="57">
        <f>IFERROR(100*T54/'Base-case'!J10,"")</f>
        <v>80.75501583949314</v>
      </c>
      <c r="U56" s="57">
        <f>IFERROR(100*U54/'Base-case'!J10,"")</f>
        <v>100</v>
      </c>
      <c r="V56" s="57">
        <f>IFERROR(100*V54/'Base-case'!J10,"")</f>
        <v>100</v>
      </c>
      <c r="W56" s="57">
        <f>IFERROR(100*W54/'Base-case'!K10,"")</f>
        <v>69.364161849710982</v>
      </c>
      <c r="X56" s="57">
        <f>IFERROR(100*X54/'Base-case'!K10,"")</f>
        <v>100.00000000000001</v>
      </c>
      <c r="Y56" s="57">
        <f>IFERROR(100*Y54/'Base-case'!K10,"")</f>
        <v>100.00000000000001</v>
      </c>
      <c r="Z56" s="57">
        <f>IFERROR(100*Z54/'Base-case'!L10,"")</f>
        <v>100</v>
      </c>
      <c r="AA56" s="57">
        <f>IFERROR(100*AA54/'Base-case'!L10,"")</f>
        <v>100</v>
      </c>
      <c r="AB56" s="57">
        <f>IFERROR(100*AB54/'Base-case'!L10,"")</f>
        <v>100</v>
      </c>
      <c r="AC56" s="57">
        <f>IFERROR(100*AC54/'Base-case'!M10,"")</f>
        <v>100</v>
      </c>
      <c r="AD56" s="57">
        <f>IFERROR(100*AD54/'Base-case'!M10,"")</f>
        <v>100</v>
      </c>
      <c r="AE56" s="57">
        <f>IFERROR(100*AE54/'Base-case'!M10,"")</f>
        <v>100</v>
      </c>
      <c r="AF56" s="57">
        <f>IFERROR(100*AF54/'Base-case'!N10,"")</f>
        <v>100</v>
      </c>
      <c r="AG56" s="57">
        <f>IFERROR(100*AG54/'Base-case'!N10,"")</f>
        <v>100</v>
      </c>
      <c r="AH56" s="57">
        <f>IFERROR(100*AH54/'Base-case'!N10,"")</f>
        <v>100</v>
      </c>
      <c r="AI56" s="57" t="str">
        <f>IFERROR(100*AI54/'Base-case'!O10,"")</f>
        <v/>
      </c>
      <c r="AJ56" s="57" t="str">
        <f>IFERROR(100*AJ54/'Base-case'!O10,"")</f>
        <v/>
      </c>
      <c r="AK56" s="57" t="str">
        <f>IFERROR(100*AK54/'Base-case'!O10,"")</f>
        <v/>
      </c>
      <c r="AL56" s="57" t="str">
        <f>IFERROR(100*AL54/'Base-case'!P10,"")</f>
        <v/>
      </c>
      <c r="AM56" s="57" t="str">
        <f>IFERROR(100*AM54/'Base-case'!P10,"")</f>
        <v/>
      </c>
      <c r="AN56" s="57" t="str">
        <f>IFERROR(100*AN54/'Base-case'!P10,"")</f>
        <v/>
      </c>
      <c r="AO56" s="57" t="str">
        <f>IFERROR(100*AO54/'Base-case'!Q10,"")</f>
        <v/>
      </c>
      <c r="AP56" s="57" t="str">
        <f>IFERROR(100*AP54/'Base-case'!Q10,"")</f>
        <v/>
      </c>
      <c r="AQ56" s="57" t="str">
        <f>IFERROR(100*AQ54/'Base-case'!Q10,"")</f>
        <v/>
      </c>
      <c r="AR56" s="57" t="str">
        <f>IFERROR(100*AR54/'Base-case'!R10,"")</f>
        <v/>
      </c>
      <c r="AS56" s="57" t="str">
        <f>IFERROR(100*AS54/'Base-case'!R10,"")</f>
        <v/>
      </c>
      <c r="AT56" s="57" t="str">
        <f>IFERROR(100*AT54/'Base-case'!R10,"")</f>
        <v/>
      </c>
      <c r="AU56" s="57" t="str">
        <f>IFERROR(100*AU54/'Base-case'!S10,"")</f>
        <v/>
      </c>
      <c r="AV56" s="57" t="str">
        <f>IFERROR(100*AV54/'Base-case'!S10,"")</f>
        <v/>
      </c>
      <c r="AW56" s="58" t="str">
        <f>IFERROR(100*AW54/'Base-case'!S10,"")</f>
        <v/>
      </c>
    </row>
    <row r="57" spans="1:49" ht="24.75" customHeight="1">
      <c r="A57" s="490"/>
      <c r="B57" s="496"/>
      <c r="C57" s="400" t="s">
        <v>154</v>
      </c>
      <c r="D57" s="13" t="s">
        <v>128</v>
      </c>
      <c r="E57" s="114">
        <f>'Base-case'!E12-E14</f>
        <v>2.3389830508474576</v>
      </c>
      <c r="F57" s="57">
        <f>'Base-case'!E12-F14</f>
        <v>2.3389830508474576</v>
      </c>
      <c r="G57" s="57">
        <f>'Base-case'!E12-G14</f>
        <v>3.5619295958279009</v>
      </c>
      <c r="H57" s="57">
        <f>'Base-case'!F12-H14</f>
        <v>3.8878343399482307</v>
      </c>
      <c r="I57" s="57">
        <f>'Base-case'!F12-I14</f>
        <v>3.8878343399482307</v>
      </c>
      <c r="J57" s="57">
        <f>'Base-case'!F12-J14</f>
        <v>6.5789473684210522</v>
      </c>
      <c r="K57" s="57">
        <f>'Base-case'!G12-K14</f>
        <v>2.0678617157490398</v>
      </c>
      <c r="L57" s="57">
        <f>'Base-case'!G12-L14</f>
        <v>2.0678617157490398</v>
      </c>
      <c r="M57" s="57">
        <f>'Base-case'!G12-M14</f>
        <v>4.1357234314980795</v>
      </c>
      <c r="N57" s="57">
        <f>'Base-case'!H12-N14</f>
        <v>1.568833652007648</v>
      </c>
      <c r="O57" s="57">
        <f>'Base-case'!H12-O14</f>
        <v>1.568833652007648</v>
      </c>
      <c r="P57" s="57">
        <f>'Base-case'!H12-P14</f>
        <v>3.0611854684512427</v>
      </c>
      <c r="Q57" s="57">
        <f>'Base-case'!I12-Q14</f>
        <v>4.3550474547023299</v>
      </c>
      <c r="R57" s="57">
        <f>'Base-case'!I12-R14</f>
        <v>4.3550474547023299</v>
      </c>
      <c r="S57" s="57">
        <f>'Base-case'!I12-S14</f>
        <v>4.3550474547023299</v>
      </c>
      <c r="T57" s="57">
        <f>'Base-case'!J12-T14</f>
        <v>5.0086956521739134</v>
      </c>
      <c r="U57" s="57">
        <f>'Base-case'!J12-U14</f>
        <v>6.2608695652173916</v>
      </c>
      <c r="V57" s="57">
        <f>'Base-case'!J12-V14</f>
        <v>6.2608695652173916</v>
      </c>
      <c r="W57" s="57">
        <f>'Base-case'!K12-W14</f>
        <v>3.9867758186397984</v>
      </c>
      <c r="X57" s="57">
        <f>'Base-case'!K12-X14</f>
        <v>6.1612090680100753</v>
      </c>
      <c r="Y57" s="57">
        <f>'Base-case'!K12-Y14</f>
        <v>6.1612090680100753</v>
      </c>
      <c r="Z57" s="57">
        <f>'Base-case'!L12-Z14</f>
        <v>13.397</v>
      </c>
      <c r="AA57" s="57">
        <f>'Base-case'!L12-AA14</f>
        <v>13.397</v>
      </c>
      <c r="AB57" s="57">
        <f>'Base-case'!L12-AB14</f>
        <v>13.397</v>
      </c>
      <c r="AC57" s="57">
        <f>'Base-case'!M12-AC14</f>
        <v>15.634892086330936</v>
      </c>
      <c r="AD57" s="57">
        <f>'Base-case'!M12-AD14</f>
        <v>15.634892086330936</v>
      </c>
      <c r="AE57" s="57">
        <f>'Base-case'!M12-AE14</f>
        <v>15.634892086330936</v>
      </c>
      <c r="AF57" s="57">
        <f>'Base-case'!N12-AF14</f>
        <v>15.769607843137255</v>
      </c>
      <c r="AG57" s="57">
        <f>'Base-case'!N12-AG14</f>
        <v>15.769607843137255</v>
      </c>
      <c r="AH57" s="57">
        <f>'Base-case'!N12-AH14</f>
        <v>15.769607843137255</v>
      </c>
      <c r="AI57" s="57">
        <f>'Base-case'!O12-AI14</f>
        <v>0</v>
      </c>
      <c r="AJ57" s="57">
        <f>'Base-case'!O12-AJ14</f>
        <v>0</v>
      </c>
      <c r="AK57" s="57">
        <f>'Base-case'!O12-AK14</f>
        <v>0</v>
      </c>
      <c r="AL57" s="57">
        <f>'Base-case'!P12-AL14</f>
        <v>0</v>
      </c>
      <c r="AM57" s="57">
        <f>'Base-case'!P12-AM14</f>
        <v>0</v>
      </c>
      <c r="AN57" s="57">
        <f>'Base-case'!P12-AN14</f>
        <v>0</v>
      </c>
      <c r="AO57" s="57">
        <f>'Base-case'!Q12-AO14</f>
        <v>0</v>
      </c>
      <c r="AP57" s="57">
        <f>'Base-case'!Q12-AP14</f>
        <v>0</v>
      </c>
      <c r="AQ57" s="57">
        <f>'Base-case'!Q12-AQ14</f>
        <v>0</v>
      </c>
      <c r="AR57" s="57">
        <f>'Base-case'!R12-AR14</f>
        <v>0</v>
      </c>
      <c r="AS57" s="57">
        <f>'Base-case'!R12-AS14</f>
        <v>0</v>
      </c>
      <c r="AT57" s="57">
        <f>'Base-case'!R12-AT14</f>
        <v>0</v>
      </c>
      <c r="AU57" s="57">
        <f>'Base-case'!S12-AU14</f>
        <v>0</v>
      </c>
      <c r="AV57" s="57">
        <f>'Base-case'!S12-AV14</f>
        <v>0</v>
      </c>
      <c r="AW57" s="58">
        <f>'Base-case'!S12-AW14</f>
        <v>0</v>
      </c>
    </row>
    <row r="58" spans="1:49" ht="24.75" customHeight="1">
      <c r="A58" s="490"/>
      <c r="B58" s="496"/>
      <c r="C58" s="400"/>
      <c r="D58" s="14" t="s">
        <v>129</v>
      </c>
      <c r="E58" s="114">
        <f>E57*$E$4</f>
        <v>1794</v>
      </c>
      <c r="F58" s="57">
        <f>F57*$E$4</f>
        <v>1794</v>
      </c>
      <c r="G58" s="57">
        <f>G57*$E$4</f>
        <v>2732</v>
      </c>
      <c r="H58" s="57">
        <f>H57*$H$4</f>
        <v>4505.9999999999991</v>
      </c>
      <c r="I58" s="57">
        <f>I57*$H$4</f>
        <v>4505.9999999999991</v>
      </c>
      <c r="J58" s="57">
        <f>J57*$H$4</f>
        <v>7624.9999999999991</v>
      </c>
      <c r="K58" s="57">
        <f>K57*$K$4</f>
        <v>1615</v>
      </c>
      <c r="L58" s="57">
        <f>L57*$K$4</f>
        <v>1615</v>
      </c>
      <c r="M58" s="57">
        <f>M57*$K$4</f>
        <v>3230</v>
      </c>
      <c r="N58" s="57">
        <f>N57*$N$4</f>
        <v>1640.9999999999998</v>
      </c>
      <c r="O58" s="57">
        <f>O57*$N$4</f>
        <v>1640.9999999999998</v>
      </c>
      <c r="P58" s="57">
        <f>P57*$N$4</f>
        <v>3202</v>
      </c>
      <c r="Q58" s="57">
        <f>Q57*$Q$4</f>
        <v>10095</v>
      </c>
      <c r="R58" s="57">
        <f>R57*$Q$4</f>
        <v>10095</v>
      </c>
      <c r="S58" s="57">
        <f>S57*$Q$4</f>
        <v>10095</v>
      </c>
      <c r="T58" s="57">
        <f>T57*$T$4</f>
        <v>4032.0000000000005</v>
      </c>
      <c r="U58" s="57">
        <f>U57*$T$4</f>
        <v>5040</v>
      </c>
      <c r="V58" s="57">
        <f>V57*$T$4</f>
        <v>5040</v>
      </c>
      <c r="W58" s="57">
        <f>W57*$W$4</f>
        <v>6331</v>
      </c>
      <c r="X58" s="57">
        <f>X57*$W$4</f>
        <v>9784</v>
      </c>
      <c r="Y58" s="57">
        <f>Y57*$W$4</f>
        <v>9784</v>
      </c>
      <c r="Z58" s="57">
        <f>Z57*$Z$4</f>
        <v>40191</v>
      </c>
      <c r="AA58" s="57">
        <f>AA57*$Z$4</f>
        <v>40191</v>
      </c>
      <c r="AB58" s="57">
        <f>AB57*$Z$4</f>
        <v>40191</v>
      </c>
      <c r="AC58" s="57">
        <f>AC57*$AC$4</f>
        <v>8693</v>
      </c>
      <c r="AD58" s="57">
        <f>AD57*$AC$4</f>
        <v>8693</v>
      </c>
      <c r="AE58" s="57">
        <f>AE57*$AC$4</f>
        <v>8693</v>
      </c>
      <c r="AF58" s="57">
        <f>AF57*$AF$4</f>
        <v>16085</v>
      </c>
      <c r="AG58" s="57">
        <f>AG57*$AF$4</f>
        <v>16085</v>
      </c>
      <c r="AH58" s="57">
        <f>AH57*$AF$4</f>
        <v>16085</v>
      </c>
      <c r="AI58" s="57">
        <f>AI57*$AI$4</f>
        <v>0</v>
      </c>
      <c r="AJ58" s="57">
        <f>AJ57*$AI$4</f>
        <v>0</v>
      </c>
      <c r="AK58" s="57">
        <f>AK57*$AI$4</f>
        <v>0</v>
      </c>
      <c r="AL58" s="57">
        <f>AL57*$AL$4</f>
        <v>0</v>
      </c>
      <c r="AM58" s="57">
        <f>AM57*$AL$4</f>
        <v>0</v>
      </c>
      <c r="AN58" s="57">
        <f>AN57*$AL$4</f>
        <v>0</v>
      </c>
      <c r="AO58" s="57">
        <f>AO57*$AO$4</f>
        <v>0</v>
      </c>
      <c r="AP58" s="57">
        <f>AP57*$AO$4</f>
        <v>0</v>
      </c>
      <c r="AQ58" s="57">
        <f>AQ57*$AO$4</f>
        <v>0</v>
      </c>
      <c r="AR58" s="57">
        <f>AR57*$AR$4</f>
        <v>0</v>
      </c>
      <c r="AS58" s="57">
        <f>AS57*$AR$4</f>
        <v>0</v>
      </c>
      <c r="AT58" s="57">
        <f>AT57*$AR$4</f>
        <v>0</v>
      </c>
      <c r="AU58" s="57">
        <f>AU57*$AU$4</f>
        <v>0</v>
      </c>
      <c r="AV58" s="57">
        <f>AV57*$AU$4</f>
        <v>0</v>
      </c>
      <c r="AW58" s="58">
        <f>AW57*$AU$4</f>
        <v>0</v>
      </c>
    </row>
    <row r="59" spans="1:49" ht="24.75" customHeight="1" thickBot="1">
      <c r="A59" s="490"/>
      <c r="B59" s="496"/>
      <c r="C59" s="400"/>
      <c r="D59" s="14" t="s">
        <v>21</v>
      </c>
      <c r="E59" s="114">
        <f>IFERROR(100*E57/'Base-case'!E12,"")</f>
        <v>65.666178623718892</v>
      </c>
      <c r="F59" s="57">
        <f>IFERROR(100*F57/'Base-case'!E12,"")</f>
        <v>65.666178623718892</v>
      </c>
      <c r="G59" s="57">
        <f>IFERROR(100*G57/'Base-case'!E12,"")</f>
        <v>100</v>
      </c>
      <c r="H59" s="57">
        <f>IFERROR(100*H57/'Base-case'!F12,"")</f>
        <v>59.095081967213105</v>
      </c>
      <c r="I59" s="57">
        <f>IFERROR(100*I57/'Base-case'!F12,"")</f>
        <v>59.095081967213105</v>
      </c>
      <c r="J59" s="57">
        <f>IFERROR(100*J57/'Base-case'!F12,"")</f>
        <v>100</v>
      </c>
      <c r="K59" s="57">
        <f>IFERROR(100*K57/'Base-case'!G12,"")</f>
        <v>50</v>
      </c>
      <c r="L59" s="57">
        <f>IFERROR(100*L57/'Base-case'!G12,"")</f>
        <v>50</v>
      </c>
      <c r="M59" s="57">
        <f>IFERROR(100*M57/'Base-case'!G12,"")</f>
        <v>100</v>
      </c>
      <c r="N59" s="57">
        <f>IFERROR(100*N57/'Base-case'!H12,"")</f>
        <v>51.249219237976263</v>
      </c>
      <c r="O59" s="57">
        <f>IFERROR(100*O57/'Base-case'!H12,"")</f>
        <v>51.249219237976263</v>
      </c>
      <c r="P59" s="57">
        <f>IFERROR(100*P57/'Base-case'!H12,"")</f>
        <v>100</v>
      </c>
      <c r="Q59" s="57">
        <f>IFERROR(100*Q57/'Base-case'!I12,"")</f>
        <v>54.499811045726936</v>
      </c>
      <c r="R59" s="57">
        <f>IFERROR(100*R57/'Base-case'!I12,"")</f>
        <v>54.499811045726936</v>
      </c>
      <c r="S59" s="57">
        <f>IFERROR(100*S57/'Base-case'!I12,"")</f>
        <v>54.499811045726936</v>
      </c>
      <c r="T59" s="57">
        <f>IFERROR(100*T57/'Base-case'!J12,"")</f>
        <v>80</v>
      </c>
      <c r="U59" s="57">
        <f>IFERROR(100*U57/'Base-case'!J12,"")</f>
        <v>100</v>
      </c>
      <c r="V59" s="57">
        <f>IFERROR(100*V57/'Base-case'!J12,"")</f>
        <v>100</v>
      </c>
      <c r="W59" s="57">
        <f>IFERROR(100*W57/'Base-case'!K12,"")</f>
        <v>64.70768601798855</v>
      </c>
      <c r="X59" s="57">
        <f>IFERROR(100*X57/'Base-case'!K12,"")</f>
        <v>100</v>
      </c>
      <c r="Y59" s="57">
        <f>IFERROR(100*Y57/'Base-case'!K12,"")</f>
        <v>100</v>
      </c>
      <c r="Z59" s="57">
        <f>IFERROR(100*Z57/'Base-case'!L12,"")</f>
        <v>100</v>
      </c>
      <c r="AA59" s="57">
        <f>IFERROR(100*AA57/'Base-case'!L12,"")</f>
        <v>100</v>
      </c>
      <c r="AB59" s="57">
        <f>IFERROR(100*AB57/'Base-case'!L12,"")</f>
        <v>100</v>
      </c>
      <c r="AC59" s="57">
        <f>IFERROR(100*AC57/'Base-case'!M12,"")</f>
        <v>100</v>
      </c>
      <c r="AD59" s="57">
        <f>IFERROR(100*AD57/'Base-case'!M12,"")</f>
        <v>100</v>
      </c>
      <c r="AE59" s="57">
        <f>IFERROR(100*AE57/'Base-case'!M12,"")</f>
        <v>100</v>
      </c>
      <c r="AF59" s="57">
        <f>IFERROR(100*AF57/'Base-case'!N12,"")</f>
        <v>100</v>
      </c>
      <c r="AG59" s="57">
        <f>IFERROR(100*AG57/'Base-case'!N12,"")</f>
        <v>100</v>
      </c>
      <c r="AH59" s="57">
        <f>IFERROR(100*AH57/'Base-case'!N12,"")</f>
        <v>100</v>
      </c>
      <c r="AI59" s="57" t="str">
        <f>IFERROR(100*AI57/'Base-case'!O12,"")</f>
        <v/>
      </c>
      <c r="AJ59" s="57" t="str">
        <f>IFERROR(100*AJ57/'Base-case'!O12,"")</f>
        <v/>
      </c>
      <c r="AK59" s="57" t="str">
        <f>IFERROR(100*AK57/'Base-case'!O12,"")</f>
        <v/>
      </c>
      <c r="AL59" s="57" t="str">
        <f>IFERROR(100*AL57/'Base-case'!P12,"")</f>
        <v/>
      </c>
      <c r="AM59" s="57" t="str">
        <f>IFERROR(100*AM57/'Base-case'!P12,"")</f>
        <v/>
      </c>
      <c r="AN59" s="57" t="str">
        <f>IFERROR(100*AN57/'Base-case'!P12,"")</f>
        <v/>
      </c>
      <c r="AO59" s="57" t="str">
        <f>IFERROR(100*AO57/'Base-case'!Q12,"")</f>
        <v/>
      </c>
      <c r="AP59" s="57" t="str">
        <f>IFERROR(100*AP57/'Base-case'!Q12,"")</f>
        <v/>
      </c>
      <c r="AQ59" s="57" t="str">
        <f>IFERROR(100*AQ57/'Base-case'!Q12,"")</f>
        <v/>
      </c>
      <c r="AR59" s="57" t="str">
        <f>IFERROR(100*AR57/'Base-case'!R12,"")</f>
        <v/>
      </c>
      <c r="AS59" s="57" t="str">
        <f>IFERROR(100*AS57/'Base-case'!R12,"")</f>
        <v/>
      </c>
      <c r="AT59" s="57" t="str">
        <f>IFERROR(100*AT57/'Base-case'!R12,"")</f>
        <v/>
      </c>
      <c r="AU59" s="57" t="str">
        <f>IFERROR(100*AU57/'Base-case'!S12,"")</f>
        <v/>
      </c>
      <c r="AV59" s="57" t="str">
        <f>IFERROR(100*AV57/'Base-case'!S12,"")</f>
        <v/>
      </c>
      <c r="AW59" s="58" t="str">
        <f>IFERROR(100*AW57/'Base-case'!S12,"")</f>
        <v/>
      </c>
    </row>
    <row r="60" spans="1:49" ht="24.75" customHeight="1">
      <c r="A60" s="490"/>
      <c r="B60" s="496"/>
      <c r="C60" s="400" t="s">
        <v>155</v>
      </c>
      <c r="D60" s="13" t="s">
        <v>128</v>
      </c>
      <c r="E60" s="114">
        <f>'Base-case'!E14-E16</f>
        <v>8.7443285528031289</v>
      </c>
      <c r="F60" s="57">
        <f>'Base-case'!E14-F16</f>
        <v>8.7443285528031289</v>
      </c>
      <c r="G60" s="57">
        <f>'Base-case'!E14-G16</f>
        <v>8.7443285528031289</v>
      </c>
      <c r="H60" s="57">
        <f>'Base-case'!F14-H16</f>
        <v>11.669542709232097</v>
      </c>
      <c r="I60" s="57">
        <f>'Base-case'!F14-I16</f>
        <v>11.669542709232097</v>
      </c>
      <c r="J60" s="57">
        <f>'Base-case'!F14-J16</f>
        <v>11.669542709232097</v>
      </c>
      <c r="K60" s="57">
        <f>'Base-case'!G14-K16</f>
        <v>17.261203585147246</v>
      </c>
      <c r="L60" s="57">
        <f>'Base-case'!G14-L16</f>
        <v>17.261203585147246</v>
      </c>
      <c r="M60" s="57">
        <f>'Base-case'!G14-M16</f>
        <v>17.261203585147246</v>
      </c>
      <c r="N60" s="57">
        <f>'Base-case'!H14-N16</f>
        <v>11.551625239005736</v>
      </c>
      <c r="O60" s="57">
        <f>'Base-case'!H14-O16</f>
        <v>11.551625239005736</v>
      </c>
      <c r="P60" s="57">
        <f>'Base-case'!H14-P16</f>
        <v>11.551625239005736</v>
      </c>
      <c r="Q60" s="57">
        <f>'Base-case'!I14-Q16</f>
        <v>21.880500431406386</v>
      </c>
      <c r="R60" s="57">
        <f>'Base-case'!I14-R16</f>
        <v>21.880500431406386</v>
      </c>
      <c r="S60" s="57">
        <f>'Base-case'!I14-S16</f>
        <v>21.880500431406386</v>
      </c>
      <c r="T60" s="57">
        <f>'Base-case'!J14-T16</f>
        <v>10.966459627329192</v>
      </c>
      <c r="U60" s="57">
        <f>'Base-case'!J14-U16</f>
        <v>10.966459627329192</v>
      </c>
      <c r="V60" s="57">
        <f>'Base-case'!J14-V16</f>
        <v>10.966459627329192</v>
      </c>
      <c r="W60" s="57">
        <f>'Base-case'!K14-W16</f>
        <v>9.95654911838791</v>
      </c>
      <c r="X60" s="57">
        <f>'Base-case'!K14-X16</f>
        <v>9.95654911838791</v>
      </c>
      <c r="Y60" s="57">
        <f>'Base-case'!K14-Y16</f>
        <v>9.95654911838791</v>
      </c>
      <c r="Z60" s="57">
        <f>'Base-case'!L14-Z16</f>
        <v>86.486333333333334</v>
      </c>
      <c r="AA60" s="57">
        <f>'Base-case'!L14-AA16</f>
        <v>86.486333333333334</v>
      </c>
      <c r="AB60" s="57">
        <f>'Base-case'!L14-AB16</f>
        <v>86.486333333333334</v>
      </c>
      <c r="AC60" s="57">
        <f>'Base-case'!M14-AC16</f>
        <v>84.672661870503603</v>
      </c>
      <c r="AD60" s="57">
        <f>'Base-case'!M14-AD16</f>
        <v>84.672661870503603</v>
      </c>
      <c r="AE60" s="57">
        <f>'Base-case'!M14-AE16</f>
        <v>84.672661870503603</v>
      </c>
      <c r="AF60" s="57">
        <f>'Base-case'!N14-AF16</f>
        <v>196.33725490196079</v>
      </c>
      <c r="AG60" s="57">
        <f>'Base-case'!N14-AG16</f>
        <v>196.33725490196079</v>
      </c>
      <c r="AH60" s="57">
        <f>'Base-case'!N14-AH16</f>
        <v>196.33725490196079</v>
      </c>
      <c r="AI60" s="57">
        <f>'Base-case'!O14-AI16</f>
        <v>0</v>
      </c>
      <c r="AJ60" s="57">
        <f>'Base-case'!O14-AJ16</f>
        <v>0</v>
      </c>
      <c r="AK60" s="57">
        <f>'Base-case'!O14-AK16</f>
        <v>0</v>
      </c>
      <c r="AL60" s="57">
        <f>'Base-case'!P14-AL16</f>
        <v>0</v>
      </c>
      <c r="AM60" s="57">
        <f>'Base-case'!P14-AM16</f>
        <v>0</v>
      </c>
      <c r="AN60" s="57">
        <f>'Base-case'!P14-AN16</f>
        <v>0</v>
      </c>
      <c r="AO60" s="57">
        <f>'Base-case'!Q14-AO16</f>
        <v>0</v>
      </c>
      <c r="AP60" s="57">
        <f>'Base-case'!Q14-AP16</f>
        <v>0</v>
      </c>
      <c r="AQ60" s="57">
        <f>'Base-case'!Q14-AQ16</f>
        <v>0</v>
      </c>
      <c r="AR60" s="57">
        <f>'Base-case'!R14-AR16</f>
        <v>0</v>
      </c>
      <c r="AS60" s="57">
        <f>'Base-case'!R14-AS16</f>
        <v>0</v>
      </c>
      <c r="AT60" s="57">
        <f>'Base-case'!R14-AT16</f>
        <v>0</v>
      </c>
      <c r="AU60" s="57">
        <f>'Base-case'!S14-AU16</f>
        <v>0</v>
      </c>
      <c r="AV60" s="57">
        <f>'Base-case'!S14-AV16</f>
        <v>0</v>
      </c>
      <c r="AW60" s="58">
        <f>'Base-case'!S14-AW16</f>
        <v>0</v>
      </c>
    </row>
    <row r="61" spans="1:49" ht="24.75" customHeight="1">
      <c r="A61" s="490"/>
      <c r="B61" s="496"/>
      <c r="C61" s="400"/>
      <c r="D61" s="14" t="s">
        <v>129</v>
      </c>
      <c r="E61" s="114">
        <f>E60*$E$4</f>
        <v>6706.9</v>
      </c>
      <c r="F61" s="57">
        <f>F60*$E$4</f>
        <v>6706.9</v>
      </c>
      <c r="G61" s="57">
        <f>G60*$E$4</f>
        <v>6706.9</v>
      </c>
      <c r="H61" s="57">
        <f>H60*$H$4</f>
        <v>13525</v>
      </c>
      <c r="I61" s="57">
        <f>I60*$H$4</f>
        <v>13525</v>
      </c>
      <c r="J61" s="57">
        <f>J60*$H$4</f>
        <v>13525</v>
      </c>
      <c r="K61" s="57">
        <f>K60*$K$4</f>
        <v>13481</v>
      </c>
      <c r="L61" s="57">
        <f>L60*$K$4</f>
        <v>13481</v>
      </c>
      <c r="M61" s="57">
        <f>M60*$K$4</f>
        <v>13481</v>
      </c>
      <c r="N61" s="57">
        <f>N60*$N$4</f>
        <v>12083</v>
      </c>
      <c r="O61" s="57">
        <f>O60*$N$4</f>
        <v>12083</v>
      </c>
      <c r="P61" s="57">
        <f>P60*$N$4</f>
        <v>12083</v>
      </c>
      <c r="Q61" s="57">
        <f>Q60*$Q$4</f>
        <v>50719</v>
      </c>
      <c r="R61" s="57">
        <f>R60*$Q$4</f>
        <v>50719</v>
      </c>
      <c r="S61" s="57">
        <f>S60*$Q$4</f>
        <v>50719</v>
      </c>
      <c r="T61" s="57">
        <f>T60*$T$4</f>
        <v>8828</v>
      </c>
      <c r="U61" s="57">
        <f>U60*$T$4</f>
        <v>8828</v>
      </c>
      <c r="V61" s="57">
        <f>V60*$T$4</f>
        <v>8828</v>
      </c>
      <c r="W61" s="57">
        <f>W60*$W$4</f>
        <v>15811.000000000002</v>
      </c>
      <c r="X61" s="57">
        <f>X60*$W$4</f>
        <v>15811.000000000002</v>
      </c>
      <c r="Y61" s="57">
        <f>Y60*$W$4</f>
        <v>15811.000000000002</v>
      </c>
      <c r="Z61" s="57">
        <f>Z60*$Z$4</f>
        <v>259459</v>
      </c>
      <c r="AA61" s="57">
        <f>AA60*$Z$4</f>
        <v>259459</v>
      </c>
      <c r="AB61" s="57">
        <f>AB60*$Z$4</f>
        <v>259459</v>
      </c>
      <c r="AC61" s="57">
        <f>AC60*$AC$4</f>
        <v>47078</v>
      </c>
      <c r="AD61" s="57">
        <f>AD60*$AC$4</f>
        <v>47078</v>
      </c>
      <c r="AE61" s="57">
        <f>AE60*$AC$4</f>
        <v>47078</v>
      </c>
      <c r="AF61" s="57">
        <f>AF60*$AF$4</f>
        <v>200264</v>
      </c>
      <c r="AG61" s="57">
        <f>AG60*$AF$4</f>
        <v>200264</v>
      </c>
      <c r="AH61" s="57">
        <f>AH60*$AF$4</f>
        <v>200264</v>
      </c>
      <c r="AI61" s="57">
        <f>AI60*$AI$4</f>
        <v>0</v>
      </c>
      <c r="AJ61" s="57">
        <f>AJ60*$AI$4</f>
        <v>0</v>
      </c>
      <c r="AK61" s="57">
        <f>AK60*$AI$4</f>
        <v>0</v>
      </c>
      <c r="AL61" s="57">
        <f>AL60*$AL$4</f>
        <v>0</v>
      </c>
      <c r="AM61" s="57">
        <f>AM60*$AL$4</f>
        <v>0</v>
      </c>
      <c r="AN61" s="57">
        <f>AN60*$AL$4</f>
        <v>0</v>
      </c>
      <c r="AO61" s="57">
        <f>AO60*$AO$4</f>
        <v>0</v>
      </c>
      <c r="AP61" s="57">
        <f>AP60*$AO$4</f>
        <v>0</v>
      </c>
      <c r="AQ61" s="57">
        <f>AQ60*$AO$4</f>
        <v>0</v>
      </c>
      <c r="AR61" s="57">
        <f>AR60*$AR$4</f>
        <v>0</v>
      </c>
      <c r="AS61" s="57">
        <f>AS60*$AR$4</f>
        <v>0</v>
      </c>
      <c r="AT61" s="57">
        <f>AT60*$AR$4</f>
        <v>0</v>
      </c>
      <c r="AU61" s="57">
        <f>AU60*$AU$4</f>
        <v>0</v>
      </c>
      <c r="AV61" s="57">
        <f>AV60*$AU$4</f>
        <v>0</v>
      </c>
      <c r="AW61" s="58">
        <f>AW60*$AU$4</f>
        <v>0</v>
      </c>
    </row>
    <row r="62" spans="1:49" ht="24.75" customHeight="1" thickBot="1">
      <c r="A62" s="490"/>
      <c r="B62" s="496"/>
      <c r="C62" s="400"/>
      <c r="D62" s="14" t="s">
        <v>21</v>
      </c>
      <c r="E62" s="114">
        <f>IFERROR(100*E60/'Base-case'!E14,"")</f>
        <v>100</v>
      </c>
      <c r="F62" s="57">
        <f>IFERROR(100*F60/'Base-case'!E14,"")</f>
        <v>100</v>
      </c>
      <c r="G62" s="57">
        <f>IFERROR(100*G60/'Base-case'!E14,"")</f>
        <v>100</v>
      </c>
      <c r="H62" s="57">
        <f>IFERROR(100*H60/'Base-case'!F14,"")</f>
        <v>99.999999999999986</v>
      </c>
      <c r="I62" s="57">
        <f>IFERROR(100*I60/'Base-case'!F14,"")</f>
        <v>99.999999999999986</v>
      </c>
      <c r="J62" s="57">
        <f>IFERROR(100*J60/'Base-case'!F14,"")</f>
        <v>99.999999999999986</v>
      </c>
      <c r="K62" s="57">
        <f>IFERROR(100*K60/'Base-case'!G14,"")</f>
        <v>100</v>
      </c>
      <c r="L62" s="57">
        <f>IFERROR(100*L60/'Base-case'!G14,"")</f>
        <v>100</v>
      </c>
      <c r="M62" s="57">
        <f>IFERROR(100*M60/'Base-case'!G14,"")</f>
        <v>100</v>
      </c>
      <c r="N62" s="57">
        <f>IFERROR(100*N60/'Base-case'!H14,"")</f>
        <v>100.00000000000001</v>
      </c>
      <c r="O62" s="57">
        <f>IFERROR(100*O60/'Base-case'!H14,"")</f>
        <v>100.00000000000001</v>
      </c>
      <c r="P62" s="57">
        <f>IFERROR(100*P60/'Base-case'!H14,"")</f>
        <v>100.00000000000001</v>
      </c>
      <c r="Q62" s="57">
        <f>IFERROR(100*Q60/'Base-case'!I14,"")</f>
        <v>100</v>
      </c>
      <c r="R62" s="57">
        <f>IFERROR(100*R60/'Base-case'!I14,"")</f>
        <v>100</v>
      </c>
      <c r="S62" s="57">
        <f>IFERROR(100*S60/'Base-case'!I14,"")</f>
        <v>100</v>
      </c>
      <c r="T62" s="57">
        <f>IFERROR(100*T60/'Base-case'!J14,"")</f>
        <v>99.999999999999986</v>
      </c>
      <c r="U62" s="57">
        <f>IFERROR(100*U60/'Base-case'!J14,"")</f>
        <v>99.999999999999986</v>
      </c>
      <c r="V62" s="57">
        <f>IFERROR(100*V60/'Base-case'!J14,"")</f>
        <v>99.999999999999986</v>
      </c>
      <c r="W62" s="57">
        <f>IFERROR(100*W60/'Base-case'!K14,"")</f>
        <v>100</v>
      </c>
      <c r="X62" s="57">
        <f>IFERROR(100*X60/'Base-case'!K14,"")</f>
        <v>100</v>
      </c>
      <c r="Y62" s="57">
        <f>IFERROR(100*Y60/'Base-case'!K14,"")</f>
        <v>100</v>
      </c>
      <c r="Z62" s="57">
        <f>IFERROR(100*Z60/'Base-case'!L14,"")</f>
        <v>100</v>
      </c>
      <c r="AA62" s="57">
        <f>IFERROR(100*AA60/'Base-case'!L14,"")</f>
        <v>100</v>
      </c>
      <c r="AB62" s="57">
        <f>IFERROR(100*AB60/'Base-case'!L14,"")</f>
        <v>100</v>
      </c>
      <c r="AC62" s="57">
        <f>IFERROR(100*AC60/'Base-case'!M14,"")</f>
        <v>100</v>
      </c>
      <c r="AD62" s="57">
        <f>IFERROR(100*AD60/'Base-case'!M14,"")</f>
        <v>100</v>
      </c>
      <c r="AE62" s="57">
        <f>IFERROR(100*AE60/'Base-case'!M14,"")</f>
        <v>100</v>
      </c>
      <c r="AF62" s="57">
        <f>IFERROR(100*AF60/'Base-case'!N14,"")</f>
        <v>100.00000000000001</v>
      </c>
      <c r="AG62" s="57">
        <f>IFERROR(100*AG60/'Base-case'!N14,"")</f>
        <v>100.00000000000001</v>
      </c>
      <c r="AH62" s="57">
        <f>IFERROR(100*AH60/'Base-case'!N14,"")</f>
        <v>100.00000000000001</v>
      </c>
      <c r="AI62" s="57" t="str">
        <f>IFERROR(100*AI60/'Base-case'!O14,"")</f>
        <v/>
      </c>
      <c r="AJ62" s="57" t="str">
        <f>IFERROR(100*AJ60/'Base-case'!O14,"")</f>
        <v/>
      </c>
      <c r="AK62" s="57" t="str">
        <f>IFERROR(100*AK60/'Base-case'!O14,"")</f>
        <v/>
      </c>
      <c r="AL62" s="57" t="str">
        <f>IFERROR(100*AL60/'Base-case'!P14,"")</f>
        <v/>
      </c>
      <c r="AM62" s="57" t="str">
        <f>IFERROR(100*AM60/'Base-case'!P14,"")</f>
        <v/>
      </c>
      <c r="AN62" s="57" t="str">
        <f>IFERROR(100*AN60/'Base-case'!P14,"")</f>
        <v/>
      </c>
      <c r="AO62" s="57" t="str">
        <f>IFERROR(100*AO60/'Base-case'!Q14,"")</f>
        <v/>
      </c>
      <c r="AP62" s="57" t="str">
        <f>IFERROR(100*AP60/'Base-case'!Q14,"")</f>
        <v/>
      </c>
      <c r="AQ62" s="57" t="str">
        <f>IFERROR(100*AQ60/'Base-case'!Q14,"")</f>
        <v/>
      </c>
      <c r="AR62" s="57" t="str">
        <f>IFERROR(100*AR60/'Base-case'!R14,"")</f>
        <v/>
      </c>
      <c r="AS62" s="57" t="str">
        <f>IFERROR(100*AS60/'Base-case'!R14,"")</f>
        <v/>
      </c>
      <c r="AT62" s="57" t="str">
        <f>IFERROR(100*AT60/'Base-case'!R14,"")</f>
        <v/>
      </c>
      <c r="AU62" s="57" t="str">
        <f>IFERROR(100*AU60/'Base-case'!S14,"")</f>
        <v/>
      </c>
      <c r="AV62" s="57" t="str">
        <f>IFERROR(100*AV60/'Base-case'!S14,"")</f>
        <v/>
      </c>
      <c r="AW62" s="58" t="str">
        <f>IFERROR(100*AW60/'Base-case'!S14,"")</f>
        <v/>
      </c>
    </row>
    <row r="63" spans="1:49" ht="24.75" customHeight="1">
      <c r="A63" s="490"/>
      <c r="B63" s="496"/>
      <c r="C63" s="400" t="s">
        <v>159</v>
      </c>
      <c r="D63" s="13" t="s">
        <v>128</v>
      </c>
      <c r="E63" s="114">
        <f>'Base-case'!E16-E18</f>
        <v>123.28683181225554</v>
      </c>
      <c r="F63" s="57">
        <f>'Base-case'!E16-F18</f>
        <v>123.28683181225554</v>
      </c>
      <c r="G63" s="57">
        <f>'Base-case'!E16-G18</f>
        <v>123.28683181225554</v>
      </c>
      <c r="H63" s="57">
        <f>'Base-case'!F16-H18</f>
        <v>160.33735979292493</v>
      </c>
      <c r="I63" s="57">
        <f>'Base-case'!F16-I18</f>
        <v>160.33735979292493</v>
      </c>
      <c r="J63" s="57">
        <f>'Base-case'!F16-J18</f>
        <v>160.33735979292493</v>
      </c>
      <c r="K63" s="57">
        <f>'Base-case'!G16-K18</f>
        <v>156.39308578745198</v>
      </c>
      <c r="L63" s="57">
        <f>'Base-case'!G16-L18</f>
        <v>156.39308578745198</v>
      </c>
      <c r="M63" s="57">
        <f>'Base-case'!G16-M18</f>
        <v>156.39308578745198</v>
      </c>
      <c r="N63" s="57">
        <f>'Base-case'!H16-N18</f>
        <v>134.55736137667304</v>
      </c>
      <c r="O63" s="57">
        <f>'Base-case'!H16-O18</f>
        <v>134.55736137667304</v>
      </c>
      <c r="P63" s="57">
        <f>'Base-case'!H16-P18</f>
        <v>134.55736137667304</v>
      </c>
      <c r="Q63" s="57">
        <f>'Base-case'!I16-Q18</f>
        <v>123.42450388265746</v>
      </c>
      <c r="R63" s="57">
        <f>'Base-case'!I16-R18</f>
        <v>123.42450388265746</v>
      </c>
      <c r="S63" s="57">
        <f>'Base-case'!I16-S18</f>
        <v>84.358498705780846</v>
      </c>
      <c r="T63" s="57">
        <f>'Base-case'!J16-T18</f>
        <v>95.495652173913058</v>
      </c>
      <c r="U63" s="57">
        <f>'Base-case'!J16-U18</f>
        <v>162.80000000000001</v>
      </c>
      <c r="V63" s="57">
        <f>'Base-case'!J16-V18</f>
        <v>162.80000000000001</v>
      </c>
      <c r="W63" s="57">
        <f>'Base-case'!K16-W18</f>
        <v>58.937657430730482</v>
      </c>
      <c r="X63" s="57">
        <f>'Base-case'!K16-X18</f>
        <v>123.98047858942066</v>
      </c>
      <c r="Y63" s="57">
        <f>'Base-case'!K16-Y18</f>
        <v>123.98047858942066</v>
      </c>
      <c r="Z63" s="57">
        <f>'Base-case'!L16-Z18</f>
        <v>0</v>
      </c>
      <c r="AA63" s="57">
        <f>'Base-case'!L16-AA18</f>
        <v>0</v>
      </c>
      <c r="AB63" s="57">
        <f>'Base-case'!L16-AB18</f>
        <v>0</v>
      </c>
      <c r="AC63" s="57">
        <f>'Base-case'!M16-AC18</f>
        <v>0</v>
      </c>
      <c r="AD63" s="57">
        <f>'Base-case'!M16-AD18</f>
        <v>0</v>
      </c>
      <c r="AE63" s="57">
        <f>'Base-case'!M16-AE18</f>
        <v>0</v>
      </c>
      <c r="AF63" s="57">
        <f>'Base-case'!N16-AF18</f>
        <v>0</v>
      </c>
      <c r="AG63" s="57">
        <f>'Base-case'!N16-AG18</f>
        <v>0</v>
      </c>
      <c r="AH63" s="57">
        <f>'Base-case'!N16-AH18</f>
        <v>0</v>
      </c>
      <c r="AI63" s="57">
        <f>'Base-case'!O16-AI18</f>
        <v>0</v>
      </c>
      <c r="AJ63" s="57">
        <f>'Base-case'!O16-AJ18</f>
        <v>0</v>
      </c>
      <c r="AK63" s="57">
        <f>'Base-case'!O16-AK18</f>
        <v>0</v>
      </c>
      <c r="AL63" s="57">
        <f>'Base-case'!P16-AL18</f>
        <v>0</v>
      </c>
      <c r="AM63" s="57">
        <f>'Base-case'!P16-AM18</f>
        <v>0</v>
      </c>
      <c r="AN63" s="57">
        <f>'Base-case'!P16-AN18</f>
        <v>0</v>
      </c>
      <c r="AO63" s="57">
        <f>'Base-case'!Q16-AO18</f>
        <v>0</v>
      </c>
      <c r="AP63" s="57">
        <f>'Base-case'!Q16-AP18</f>
        <v>0</v>
      </c>
      <c r="AQ63" s="57">
        <f>'Base-case'!Q16-AQ18</f>
        <v>0</v>
      </c>
      <c r="AR63" s="57">
        <f>'Base-case'!R16-AR18</f>
        <v>0</v>
      </c>
      <c r="AS63" s="57">
        <f>'Base-case'!R16-AS18</f>
        <v>0</v>
      </c>
      <c r="AT63" s="57">
        <f>'Base-case'!R16-AT18</f>
        <v>0</v>
      </c>
      <c r="AU63" s="57">
        <f>'Base-case'!S16-AU18</f>
        <v>0</v>
      </c>
      <c r="AV63" s="57">
        <f>'Base-case'!S16-AV18</f>
        <v>0</v>
      </c>
      <c r="AW63" s="58">
        <f>'Base-case'!S16-AW18</f>
        <v>0</v>
      </c>
    </row>
    <row r="64" spans="1:49" ht="24.75" customHeight="1">
      <c r="A64" s="490"/>
      <c r="B64" s="496"/>
      <c r="C64" s="400"/>
      <c r="D64" s="14" t="s">
        <v>129</v>
      </c>
      <c r="E64" s="114">
        <f>E63*$E$4</f>
        <v>94561</v>
      </c>
      <c r="F64" s="57">
        <f>F63*$E$4</f>
        <v>94561</v>
      </c>
      <c r="G64" s="57">
        <f>G63*$E$4</f>
        <v>94561</v>
      </c>
      <c r="H64" s="57">
        <f>H63*$H$4</f>
        <v>185831</v>
      </c>
      <c r="I64" s="57">
        <f>I63*$H$4</f>
        <v>185831</v>
      </c>
      <c r="J64" s="57">
        <f>J63*$H$4</f>
        <v>185831</v>
      </c>
      <c r="K64" s="57">
        <f>K63*$K$4</f>
        <v>122143</v>
      </c>
      <c r="L64" s="57">
        <f>L63*$K$4</f>
        <v>122143</v>
      </c>
      <c r="M64" s="57">
        <f>M63*$K$4</f>
        <v>122143</v>
      </c>
      <c r="N64" s="57">
        <f>N63*$N$4</f>
        <v>140747</v>
      </c>
      <c r="O64" s="57">
        <f>O63*$N$4</f>
        <v>140747</v>
      </c>
      <c r="P64" s="57">
        <f>P63*$N$4</f>
        <v>140747</v>
      </c>
      <c r="Q64" s="57">
        <f>Q63*$Q$4</f>
        <v>286098</v>
      </c>
      <c r="R64" s="57">
        <f>R63*$Q$4</f>
        <v>286098</v>
      </c>
      <c r="S64" s="57">
        <f>S63*$Q$4</f>
        <v>195543</v>
      </c>
      <c r="T64" s="57">
        <f>T63*$T$4</f>
        <v>76874.000000000015</v>
      </c>
      <c r="U64" s="57">
        <f>U63*$T$4</f>
        <v>131054.00000000001</v>
      </c>
      <c r="V64" s="57">
        <f>V63*$T$4</f>
        <v>131054.00000000001</v>
      </c>
      <c r="W64" s="57">
        <f>W63*$W$4</f>
        <v>93593</v>
      </c>
      <c r="X64" s="57">
        <f>X63*$W$4</f>
        <v>196881</v>
      </c>
      <c r="Y64" s="57">
        <f>Y63*$W$4</f>
        <v>196881</v>
      </c>
      <c r="Z64" s="57">
        <f>Z63*$Z$4</f>
        <v>0</v>
      </c>
      <c r="AA64" s="57">
        <f>AA63*$Z$4</f>
        <v>0</v>
      </c>
      <c r="AB64" s="57">
        <f>AB63*$Z$4</f>
        <v>0</v>
      </c>
      <c r="AC64" s="57">
        <f>AC63*$AC$4</f>
        <v>0</v>
      </c>
      <c r="AD64" s="57">
        <f>AD63*$AC$4</f>
        <v>0</v>
      </c>
      <c r="AE64" s="57">
        <f>AE63*$AC$4</f>
        <v>0</v>
      </c>
      <c r="AF64" s="57">
        <f>AF63*$AF$4</f>
        <v>0</v>
      </c>
      <c r="AG64" s="57">
        <f>AG63*$AF$4</f>
        <v>0</v>
      </c>
      <c r="AH64" s="57">
        <f>AH63*$AF$4</f>
        <v>0</v>
      </c>
      <c r="AI64" s="57">
        <f>AI63*$AI$4</f>
        <v>0</v>
      </c>
      <c r="AJ64" s="57">
        <f>AJ63*$AI$4</f>
        <v>0</v>
      </c>
      <c r="AK64" s="57">
        <f>AK63*$AI$4</f>
        <v>0</v>
      </c>
      <c r="AL64" s="57">
        <f>AL63*$AL$4</f>
        <v>0</v>
      </c>
      <c r="AM64" s="57">
        <f>AM63*$AL$4</f>
        <v>0</v>
      </c>
      <c r="AN64" s="57">
        <f>AN63*$AL$4</f>
        <v>0</v>
      </c>
      <c r="AO64" s="57">
        <f>AO63*$AO$4</f>
        <v>0</v>
      </c>
      <c r="AP64" s="57">
        <f>AP63*$AO$4</f>
        <v>0</v>
      </c>
      <c r="AQ64" s="57">
        <f>AQ63*$AO$4</f>
        <v>0</v>
      </c>
      <c r="AR64" s="57">
        <f>AR63*$AR$4</f>
        <v>0</v>
      </c>
      <c r="AS64" s="57">
        <f>AS63*$AR$4</f>
        <v>0</v>
      </c>
      <c r="AT64" s="57">
        <f>AT63*$AR$4</f>
        <v>0</v>
      </c>
      <c r="AU64" s="57">
        <f>AU63*$AU$4</f>
        <v>0</v>
      </c>
      <c r="AV64" s="57">
        <f>AV63*$AU$4</f>
        <v>0</v>
      </c>
      <c r="AW64" s="58">
        <f>AW63*$AU$4</f>
        <v>0</v>
      </c>
    </row>
    <row r="65" spans="1:49" ht="24.75" customHeight="1" thickBot="1">
      <c r="A65" s="490"/>
      <c r="B65" s="496"/>
      <c r="C65" s="400"/>
      <c r="D65" s="14" t="s">
        <v>21</v>
      </c>
      <c r="E65" s="114">
        <f>IFERROR(100*E63/'Base-case'!E16,"")</f>
        <v>100</v>
      </c>
      <c r="F65" s="57">
        <f>IFERROR(100*F63/'Base-case'!E16,"")</f>
        <v>100</v>
      </c>
      <c r="G65" s="57">
        <f>IFERROR(100*G63/'Base-case'!E16,"")</f>
        <v>100</v>
      </c>
      <c r="H65" s="57">
        <f>IFERROR(100*H63/'Base-case'!F16,"")</f>
        <v>100</v>
      </c>
      <c r="I65" s="57">
        <f>IFERROR(100*I63/'Base-case'!F16,"")</f>
        <v>100</v>
      </c>
      <c r="J65" s="57">
        <f>IFERROR(100*J63/'Base-case'!F16,"")</f>
        <v>100</v>
      </c>
      <c r="K65" s="57">
        <f>IFERROR(100*K63/'Base-case'!G16,"")</f>
        <v>100</v>
      </c>
      <c r="L65" s="57">
        <f>IFERROR(100*L63/'Base-case'!G16,"")</f>
        <v>100</v>
      </c>
      <c r="M65" s="57">
        <f>IFERROR(100*M63/'Base-case'!G16,"")</f>
        <v>100</v>
      </c>
      <c r="N65" s="57">
        <f>IFERROR(100*N63/'Base-case'!H16,"")</f>
        <v>100</v>
      </c>
      <c r="O65" s="57">
        <f>IFERROR(100*O63/'Base-case'!H16,"")</f>
        <v>100</v>
      </c>
      <c r="P65" s="57">
        <f>IFERROR(100*P63/'Base-case'!H16,"")</f>
        <v>100</v>
      </c>
      <c r="Q65" s="57">
        <f>IFERROR(100*Q63/'Base-case'!I16,"")</f>
        <v>100</v>
      </c>
      <c r="R65" s="57">
        <f>IFERROR(100*R63/'Base-case'!I16,"")</f>
        <v>100</v>
      </c>
      <c r="S65" s="57">
        <f>IFERROR(100*S63/'Base-case'!I16,"")</f>
        <v>68.348258289117709</v>
      </c>
      <c r="T65" s="57">
        <f>IFERROR(100*T63/'Base-case'!J16,"")</f>
        <v>58.658263006089101</v>
      </c>
      <c r="U65" s="57">
        <f>IFERROR(100*U63/'Base-case'!J16,"")</f>
        <v>100</v>
      </c>
      <c r="V65" s="57">
        <f>IFERROR(100*V63/'Base-case'!J16,"")</f>
        <v>100</v>
      </c>
      <c r="W65" s="57">
        <f>IFERROR(100*W63/'Base-case'!K16,"")</f>
        <v>47.537852814644381</v>
      </c>
      <c r="X65" s="57">
        <f>IFERROR(100*X63/'Base-case'!K16,"")</f>
        <v>100</v>
      </c>
      <c r="Y65" s="57">
        <f>IFERROR(100*Y63/'Base-case'!K16,"")</f>
        <v>100</v>
      </c>
      <c r="Z65" s="57" t="str">
        <f>IFERROR(100*Z63/'Base-case'!L16,"")</f>
        <v/>
      </c>
      <c r="AA65" s="57" t="str">
        <f>IFERROR(100*AA63/'Base-case'!L16,"")</f>
        <v/>
      </c>
      <c r="AB65" s="57" t="str">
        <f>IFERROR(100*AB63/'Base-case'!L16,"")</f>
        <v/>
      </c>
      <c r="AC65" s="57" t="str">
        <f>IFERROR(100*AC63/'Base-case'!M16,"")</f>
        <v/>
      </c>
      <c r="AD65" s="57" t="str">
        <f>IFERROR(100*AD63/'Base-case'!M16,"")</f>
        <v/>
      </c>
      <c r="AE65" s="57" t="str">
        <f>IFERROR(100*AE63/'Base-case'!M16,"")</f>
        <v/>
      </c>
      <c r="AF65" s="57" t="str">
        <f>IFERROR(100*AF63/'Base-case'!N16,"")</f>
        <v/>
      </c>
      <c r="AG65" s="57" t="str">
        <f>IFERROR(100*AG63/'Base-case'!N16,"")</f>
        <v/>
      </c>
      <c r="AH65" s="57" t="str">
        <f>IFERROR(100*AH63/'Base-case'!N16,"")</f>
        <v/>
      </c>
      <c r="AI65" s="57" t="str">
        <f>IFERROR(100*AI63/'Base-case'!O16,"")</f>
        <v/>
      </c>
      <c r="AJ65" s="57" t="str">
        <f>IFERROR(100*AJ63/'Base-case'!O16,"")</f>
        <v/>
      </c>
      <c r="AK65" s="57" t="str">
        <f>IFERROR(100*AK63/'Base-case'!O16,"")</f>
        <v/>
      </c>
      <c r="AL65" s="57" t="str">
        <f>IFERROR(100*AL63/'Base-case'!P16,"")</f>
        <v/>
      </c>
      <c r="AM65" s="57" t="str">
        <f>IFERROR(100*AM63/'Base-case'!P16,"")</f>
        <v/>
      </c>
      <c r="AN65" s="57" t="str">
        <f>IFERROR(100*AN63/'Base-case'!P16,"")</f>
        <v/>
      </c>
      <c r="AO65" s="57" t="str">
        <f>IFERROR(100*AO63/'Base-case'!Q16,"")</f>
        <v/>
      </c>
      <c r="AP65" s="57" t="str">
        <f>IFERROR(100*AP63/'Base-case'!Q16,"")</f>
        <v/>
      </c>
      <c r="AQ65" s="57" t="str">
        <f>IFERROR(100*AQ63/'Base-case'!Q16,"")</f>
        <v/>
      </c>
      <c r="AR65" s="57" t="str">
        <f>IFERROR(100*AR63/'Base-case'!R16,"")</f>
        <v/>
      </c>
      <c r="AS65" s="57" t="str">
        <f>IFERROR(100*AS63/'Base-case'!R16,"")</f>
        <v/>
      </c>
      <c r="AT65" s="57" t="str">
        <f>IFERROR(100*AT63/'Base-case'!R16,"")</f>
        <v/>
      </c>
      <c r="AU65" s="57" t="str">
        <f>IFERROR(100*AU63/'Base-case'!S16,"")</f>
        <v/>
      </c>
      <c r="AV65" s="57" t="str">
        <f>IFERROR(100*AV63/'Base-case'!S16,"")</f>
        <v/>
      </c>
      <c r="AW65" s="58" t="str">
        <f>IFERROR(100*AW63/'Base-case'!S16,"")</f>
        <v/>
      </c>
    </row>
    <row r="66" spans="1:49" ht="24.75" customHeight="1">
      <c r="A66" s="490"/>
      <c r="B66" s="496"/>
      <c r="C66" s="400" t="s">
        <v>160</v>
      </c>
      <c r="D66" s="13" t="s">
        <v>128</v>
      </c>
      <c r="E66" s="114">
        <f>-('Base-case'!E18-E20)</f>
        <v>29.900912646675359</v>
      </c>
      <c r="F66" s="57">
        <f>-('Base-case'!E18-F20)</f>
        <v>22.541069100391134</v>
      </c>
      <c r="G66" s="57">
        <f>-('Base-case'!E18-G20)</f>
        <v>0</v>
      </c>
      <c r="H66" s="57">
        <f>-('Base-case'!F18-H20)</f>
        <v>32.903364969801551</v>
      </c>
      <c r="I66" s="57">
        <f>-('Base-case'!F18-I20)</f>
        <v>24.907679033649696</v>
      </c>
      <c r="J66" s="57">
        <f>-('Base-case'!F18-J20)</f>
        <v>0</v>
      </c>
      <c r="K66" s="57">
        <f>-('Base-case'!G18-K20)</f>
        <v>52.478873239436616</v>
      </c>
      <c r="L66" s="57">
        <f>-('Base-case'!G18-L20)</f>
        <v>47.459667093469911</v>
      </c>
      <c r="M66" s="57">
        <f>-('Base-case'!G18-M20)</f>
        <v>0</v>
      </c>
      <c r="N66" s="57">
        <f>-('Base-case'!H18-N20)</f>
        <v>37.479923518164433</v>
      </c>
      <c r="O66" s="57">
        <f>-('Base-case'!H18-O20)</f>
        <v>33.049713193116638</v>
      </c>
      <c r="P66" s="57">
        <f>-('Base-case'!H18-P20)</f>
        <v>0</v>
      </c>
      <c r="Q66" s="57">
        <f>-('Base-case'!I18-Q20)</f>
        <v>32.288179465056082</v>
      </c>
      <c r="R66" s="57">
        <f>-('Base-case'!I18-R20)</f>
        <v>28.905522001725625</v>
      </c>
      <c r="S66" s="57">
        <f>-('Base-case'!I18-S20)</f>
        <v>28.597929249352891</v>
      </c>
      <c r="T66" s="57">
        <f>-('Base-case'!J18-T20)</f>
        <v>35.860869565217392</v>
      </c>
      <c r="U66" s="57">
        <f>-('Base-case'!J18-U20)</f>
        <v>0</v>
      </c>
      <c r="V66" s="57">
        <f>-('Base-case'!J18-V20)</f>
        <v>0</v>
      </c>
      <c r="W66" s="57">
        <f>-('Base-case'!K18-W20)</f>
        <v>28.727329974811084</v>
      </c>
      <c r="X66" s="57">
        <f>-('Base-case'!K18-X20)</f>
        <v>0</v>
      </c>
      <c r="Y66" s="57">
        <f>-('Base-case'!K18-Y20)</f>
        <v>0</v>
      </c>
      <c r="Z66" s="57">
        <f>-('Base-case'!L18-Z20)</f>
        <v>0</v>
      </c>
      <c r="AA66" s="57">
        <f>-('Base-case'!L18-AA20)</f>
        <v>0</v>
      </c>
      <c r="AB66" s="57">
        <f>-('Base-case'!L18-AB20)</f>
        <v>0</v>
      </c>
      <c r="AC66" s="57">
        <f>-('Base-case'!M18-AC20)</f>
        <v>0</v>
      </c>
      <c r="AD66" s="57">
        <f>-('Base-case'!M18-AD20)</f>
        <v>0</v>
      </c>
      <c r="AE66" s="57">
        <f>-('Base-case'!M18-AE20)</f>
        <v>0</v>
      </c>
      <c r="AF66" s="57">
        <f>-('Base-case'!N18-AF20)</f>
        <v>0</v>
      </c>
      <c r="AG66" s="57">
        <f>-('Base-case'!N18-AG20)</f>
        <v>0</v>
      </c>
      <c r="AH66" s="57">
        <f>-('Base-case'!N18-AH20)</f>
        <v>0</v>
      </c>
      <c r="AI66" s="57">
        <f>-('Base-case'!O18-AI20)</f>
        <v>0</v>
      </c>
      <c r="AJ66" s="57">
        <f>-('Base-case'!O18-AJ20)</f>
        <v>0</v>
      </c>
      <c r="AK66" s="57">
        <f>-('Base-case'!O18-AK20)</f>
        <v>0</v>
      </c>
      <c r="AL66" s="57">
        <f>-('Base-case'!P18-AL20)</f>
        <v>0</v>
      </c>
      <c r="AM66" s="57">
        <f>-('Base-case'!P18-AM20)</f>
        <v>0</v>
      </c>
      <c r="AN66" s="57">
        <f>-('Base-case'!P18-AN20)</f>
        <v>0</v>
      </c>
      <c r="AO66" s="57">
        <f>-('Base-case'!Q18-AO20)</f>
        <v>0</v>
      </c>
      <c r="AP66" s="57">
        <f>-('Base-case'!Q18-AP20)</f>
        <v>0</v>
      </c>
      <c r="AQ66" s="57">
        <f>-('Base-case'!Q18-AQ20)</f>
        <v>0</v>
      </c>
      <c r="AR66" s="57">
        <f>-('Base-case'!R18-AR20)</f>
        <v>0</v>
      </c>
      <c r="AS66" s="57">
        <f>-('Base-case'!R18-AS20)</f>
        <v>0</v>
      </c>
      <c r="AT66" s="57">
        <f>-('Base-case'!R18-AT20)</f>
        <v>0</v>
      </c>
      <c r="AU66" s="57">
        <f>-('Base-case'!S18-AU20)</f>
        <v>0</v>
      </c>
      <c r="AV66" s="57">
        <f>-('Base-case'!S18-AV20)</f>
        <v>0</v>
      </c>
      <c r="AW66" s="58">
        <f>-('Base-case'!S18-AW20)</f>
        <v>0</v>
      </c>
    </row>
    <row r="67" spans="1:49" ht="24.75" customHeight="1">
      <c r="A67" s="490"/>
      <c r="B67" s="496"/>
      <c r="C67" s="400"/>
      <c r="D67" s="14" t="s">
        <v>129</v>
      </c>
      <c r="E67" s="114">
        <f>E66*$E$4</f>
        <v>22934</v>
      </c>
      <c r="F67" s="57">
        <f>F66*$E$4</f>
        <v>17289</v>
      </c>
      <c r="G67" s="57">
        <f>G66*$E$4</f>
        <v>0</v>
      </c>
      <c r="H67" s="57">
        <f>H66*$H$4</f>
        <v>38135</v>
      </c>
      <c r="I67" s="57">
        <f>I66*$H$4</f>
        <v>28867.999999999996</v>
      </c>
      <c r="J67" s="57">
        <f>J66*$H$4</f>
        <v>0</v>
      </c>
      <c r="K67" s="57">
        <f>K66*$K$4</f>
        <v>40986</v>
      </c>
      <c r="L67" s="57">
        <f>L66*$K$4</f>
        <v>37066</v>
      </c>
      <c r="M67" s="57">
        <f>M66*$K$4</f>
        <v>0</v>
      </c>
      <c r="N67" s="57">
        <f>N66*$N$4</f>
        <v>39204</v>
      </c>
      <c r="O67" s="57">
        <f>O66*$N$4</f>
        <v>34570</v>
      </c>
      <c r="P67" s="57">
        <f>P66*$N$4</f>
        <v>0</v>
      </c>
      <c r="Q67" s="57">
        <f>Q66*$Q$4</f>
        <v>74844</v>
      </c>
      <c r="R67" s="57">
        <f>R66*$Q$4</f>
        <v>67003</v>
      </c>
      <c r="S67" s="57">
        <f>S66*$Q$4</f>
        <v>66290</v>
      </c>
      <c r="T67" s="57">
        <f>T66*$T$4</f>
        <v>28868</v>
      </c>
      <c r="U67" s="57">
        <f>U66*$T$4</f>
        <v>0</v>
      </c>
      <c r="V67" s="57">
        <f>V66*$T$4</f>
        <v>0</v>
      </c>
      <c r="W67" s="57">
        <f>W66*$W$4</f>
        <v>45619</v>
      </c>
      <c r="X67" s="57">
        <f>X66*$W$4</f>
        <v>0</v>
      </c>
      <c r="Y67" s="57">
        <f>Y66*$W$4</f>
        <v>0</v>
      </c>
      <c r="Z67" s="57">
        <f>Z66*$Z$4</f>
        <v>0</v>
      </c>
      <c r="AA67" s="57">
        <f>AA66*$Z$4</f>
        <v>0</v>
      </c>
      <c r="AB67" s="57">
        <f>AB66*$Z$4</f>
        <v>0</v>
      </c>
      <c r="AC67" s="57">
        <f>AC66*$AC$4</f>
        <v>0</v>
      </c>
      <c r="AD67" s="57">
        <f>AD66*$AC$4</f>
        <v>0</v>
      </c>
      <c r="AE67" s="57">
        <f>AE66*$AC$4</f>
        <v>0</v>
      </c>
      <c r="AF67" s="57">
        <f>AF66*$AF$4</f>
        <v>0</v>
      </c>
      <c r="AG67" s="57">
        <f>AG66*$AF$4</f>
        <v>0</v>
      </c>
      <c r="AH67" s="57">
        <f>AH66*$AF$4</f>
        <v>0</v>
      </c>
      <c r="AI67" s="57">
        <f>AI66*$AI$4</f>
        <v>0</v>
      </c>
      <c r="AJ67" s="57">
        <f>AJ66*$AI$4</f>
        <v>0</v>
      </c>
      <c r="AK67" s="57">
        <f>AK66*$AI$4</f>
        <v>0</v>
      </c>
      <c r="AL67" s="57">
        <f>AL66*$AL$4</f>
        <v>0</v>
      </c>
      <c r="AM67" s="57">
        <f>AM66*$AL$4</f>
        <v>0</v>
      </c>
      <c r="AN67" s="57">
        <f>AN66*$AL$4</f>
        <v>0</v>
      </c>
      <c r="AO67" s="57">
        <f>AO66*$AO$4</f>
        <v>0</v>
      </c>
      <c r="AP67" s="57">
        <f>AP66*$AO$4</f>
        <v>0</v>
      </c>
      <c r="AQ67" s="57">
        <f>AQ66*$AO$4</f>
        <v>0</v>
      </c>
      <c r="AR67" s="57">
        <f>AR66*$AR$4</f>
        <v>0</v>
      </c>
      <c r="AS67" s="57">
        <f>AS66*$AR$4</f>
        <v>0</v>
      </c>
      <c r="AT67" s="57">
        <f>AT66*$AR$4</f>
        <v>0</v>
      </c>
      <c r="AU67" s="57">
        <f>AU66*$AU$4</f>
        <v>0</v>
      </c>
      <c r="AV67" s="57">
        <f>AV66*$AU$4</f>
        <v>0</v>
      </c>
      <c r="AW67" s="58">
        <f>AW66*$AU$4</f>
        <v>0</v>
      </c>
    </row>
    <row r="68" spans="1:49" ht="24.75" customHeight="1" thickBot="1">
      <c r="A68" s="490"/>
      <c r="B68" s="497"/>
      <c r="C68" s="498"/>
      <c r="D68" s="14" t="s">
        <v>21</v>
      </c>
      <c r="E68" s="298">
        <f>IFERROR(IF('Base-case'!$E$19&gt;0,100*E67/'Base-case'!$E$19,100*E67/E21),"")</f>
        <v>100</v>
      </c>
      <c r="F68" s="298">
        <f>IFERROR(IF('Base-case'!$E$19&gt;0,100*F67/'Base-case'!$E$19,100*F67/F21),"")</f>
        <v>100</v>
      </c>
      <c r="G68" s="298" t="str">
        <f>IFERROR(IF('Base-case'!$E$19&gt;0,100*G67/'Base-case'!$E$19,100*G67/G21),"")</f>
        <v/>
      </c>
      <c r="H68" s="298">
        <f>IFERROR(IF('Base-case'!$F$19&gt;0,100*H67/'Base-case'!$F$19,100*H67/H21),"")</f>
        <v>100</v>
      </c>
      <c r="I68" s="298">
        <f>IFERROR(IF('Base-case'!$F$19&gt;0,100*I67/'Base-case'!$F$19,100*I67/I21),"")</f>
        <v>100</v>
      </c>
      <c r="J68" s="298" t="str">
        <f>IFERROR(IF('Base-case'!$F$19&gt;0,100*J67/'Base-case'!$F$19,100*J67/J21),"")</f>
        <v/>
      </c>
      <c r="K68" s="298">
        <f>IFERROR(IF('Base-case'!$G$19&gt;0,100*K67/'Base-case'!$G$19,100*K67/K21),"")</f>
        <v>100</v>
      </c>
      <c r="L68" s="298">
        <f>IFERROR(IF('Base-case'!$G$19&gt;0,100*L67/'Base-case'!$G$19,100*L67/L21),"")</f>
        <v>100</v>
      </c>
      <c r="M68" s="298" t="str">
        <f>IFERROR(IF('Base-case'!$G$19&gt;0,100*M67/'Base-case'!$G$19,100*M67/M21),"")</f>
        <v/>
      </c>
      <c r="N68" s="298">
        <f>IFERROR(IF('Base-case'!$H$19&gt;0,100*N67/'Base-case'!$H$19,100*N67/N21),"")</f>
        <v>100</v>
      </c>
      <c r="O68" s="298">
        <f>IFERROR(IF('Base-case'!$H$19&gt;0,100*O67/'Base-case'!$H$19,100*O67/O21),"")</f>
        <v>100</v>
      </c>
      <c r="P68" s="298" t="str">
        <f>IFERROR(IF('Base-case'!$H$19&gt;0,100*P67/'Base-case'!$H$19,100*P67/P21),"")</f>
        <v/>
      </c>
      <c r="Q68" s="298">
        <f>IFERROR(IF('Base-case'!$I$19&gt;0,100*Q67/'Base-case'!$I$19,100*Q67/Q21),"")</f>
        <v>100</v>
      </c>
      <c r="R68" s="298">
        <f>IFERROR(IF('Base-case'!$I$19&gt;0,100*R67/'Base-case'!$I$19,100*R67/R21),"")</f>
        <v>100</v>
      </c>
      <c r="S68" s="298">
        <f>IFERROR(IF('Base-case'!$I$19&gt;0,100*S67/'Base-case'!$I$19,100*S67/S21),"")</f>
        <v>100</v>
      </c>
      <c r="T68" s="298">
        <f>IFERROR(IF('Base-case'!$J$19&gt;0,100*T67/'Base-case'!$J$19,100*T67/T21),"")</f>
        <v>100</v>
      </c>
      <c r="U68" s="298" t="str">
        <f>IFERROR(IF('Base-case'!$J$19&gt;0,100*U67/'Base-case'!$J$19,100*U67/U21),"")</f>
        <v/>
      </c>
      <c r="V68" s="298" t="str">
        <f>IFERROR(IF('Base-case'!$J$19&gt;0,100*V67/'Base-case'!$J$19,100*V67/V21),"")</f>
        <v/>
      </c>
      <c r="W68" s="298">
        <f>IFERROR(IF('Base-case'!$K$19&gt;0,100*W67/'Base-case'!$K$19,100*W67/W21),"")</f>
        <v>100</v>
      </c>
      <c r="X68" s="298" t="str">
        <f>IFERROR(IF('Base-case'!$K$19&gt;0,100*X67/'Base-case'!$K$19,100*X67/X21),"")</f>
        <v/>
      </c>
      <c r="Y68" s="298" t="str">
        <f>IFERROR(IF('Base-case'!$K$19&gt;0,100*Y67/'Base-case'!$K$19,100*Y67/Y21),"")</f>
        <v/>
      </c>
      <c r="Z68" s="298" t="str">
        <f>IFERROR(IF('Base-case'!$L$19&gt;0,100*Z67/'Base-case'!$L$19,100*Z67/Z21),"")</f>
        <v/>
      </c>
      <c r="AA68" s="298" t="str">
        <f>IFERROR(IF('Base-case'!$L$19&gt;0,100*AA67/'Base-case'!$L$19,100*AA67/AA21),"")</f>
        <v/>
      </c>
      <c r="AB68" s="298" t="str">
        <f>IFERROR(IF('Base-case'!$L$19&gt;0,100*AB67/'Base-case'!$L$19,100*AB67/AB21),"")</f>
        <v/>
      </c>
      <c r="AC68" s="298" t="str">
        <f>IFERROR(IF('Base-case'!$M$19&gt;0,100*AC67/'Base-case'!$M$19,100*AC67/AC21),"")</f>
        <v/>
      </c>
      <c r="AD68" s="298" t="str">
        <f>IFERROR(IF('Base-case'!$M$19&gt;0,100*AD67/'Base-case'!$M$19,100*AD67/AD21),"")</f>
        <v/>
      </c>
      <c r="AE68" s="298" t="str">
        <f>IFERROR(IF('Base-case'!$M$19&gt;0,100*AE67/'Base-case'!$M$19,100*AE67/AE21),"")</f>
        <v/>
      </c>
      <c r="AF68" s="298" t="str">
        <f>IFERROR(IF('Base-case'!$N$19&gt;0,100*AF67/'Base-case'!$N$19,100*AF67/AF21),"")</f>
        <v/>
      </c>
      <c r="AG68" s="298" t="str">
        <f>IFERROR(IF('Base-case'!$N$19&gt;0,100*AG67/'Base-case'!$N$19,100*AG67/AG21),"")</f>
        <v/>
      </c>
      <c r="AH68" s="298" t="str">
        <f>IFERROR(IF('Base-case'!$N$19&gt;0,100*AH67/'Base-case'!$N$19,100*AH67/AH21),"")</f>
        <v/>
      </c>
      <c r="AI68" s="298" t="str">
        <f>IFERROR(IF('Base-case'!$O$19&gt;0,100*AI67/'Base-case'!$O$19,100*AI67/AI21),"")</f>
        <v/>
      </c>
      <c r="AJ68" s="298" t="str">
        <f>IFERROR(IF('Base-case'!$O$19&gt;0,100*AJ67/'Base-case'!$O$19,100*AJ67/AJ21),"")</f>
        <v/>
      </c>
      <c r="AK68" s="298" t="str">
        <f>IFERROR(IF('Base-case'!$O$19&gt;0,100*AK67/'Base-case'!$O$19,100*AK67/AK21),"")</f>
        <v/>
      </c>
      <c r="AL68" s="298" t="str">
        <f>IFERROR(IF('Base-case'!$P$19&gt;0,100*AL67/'Base-case'!$P$19,100*AL67/AL21),"")</f>
        <v/>
      </c>
      <c r="AM68" s="298" t="str">
        <f>IFERROR(IF('Base-case'!$P$19&gt;0,100*AM67/'Base-case'!$P$19,100*AM67/AM21),"")</f>
        <v/>
      </c>
      <c r="AN68" s="298" t="str">
        <f>IFERROR(IF('Base-case'!$P$19&gt;0,100*AN67/'Base-case'!$P$19,100*AN67/AN21),"")</f>
        <v/>
      </c>
      <c r="AO68" s="298" t="str">
        <f>IFERROR(IF('Base-case'!$Q$19&gt;0,100*AO67/'Base-case'!$Q$19,100*AO67/AO21),"")</f>
        <v/>
      </c>
      <c r="AP68" s="298" t="str">
        <f>IFERROR(IF('Base-case'!$Q$19&gt;0,100*AP67/'Base-case'!$Q$19,100*AP67/AP21),"")</f>
        <v/>
      </c>
      <c r="AQ68" s="298" t="str">
        <f>IFERROR(IF('Base-case'!$Q$19&gt;0,100*AQ67/'Base-case'!$Q$19,100*AQ67/AQ21),"")</f>
        <v/>
      </c>
      <c r="AR68" s="298" t="str">
        <f>IFERROR(IF('Base-case'!$R$19&gt;0,100*AR67/'Base-case'!$R$19,100*AR67/AR21),"")</f>
        <v/>
      </c>
      <c r="AS68" s="298" t="str">
        <f>IFERROR(IF('Base-case'!$R$19&gt;0,100*AS67/'Base-case'!$R$19,100*AS67/AS21),"")</f>
        <v/>
      </c>
      <c r="AT68" s="298" t="str">
        <f>IFERROR(IF('Base-case'!$R$19&gt;0,100*AT67/'Base-case'!$R$19,100*AT67/AT21),"")</f>
        <v/>
      </c>
      <c r="AU68" s="298" t="str">
        <f>IFERROR(IF('Base-case'!$S$19&gt;0,100*AU67/'Base-case'!$S$19,100*AU67/AU21),"")</f>
        <v/>
      </c>
      <c r="AV68" s="298" t="str">
        <f>IFERROR(IF('Base-case'!$S$19&gt;0,100*AV67/'Base-case'!$S$19,100*AV67/AV21),"")</f>
        <v/>
      </c>
      <c r="AW68" s="298" t="str">
        <f>IFERROR(IF('Base-case'!$S$19&gt;0,100*AW67/'Base-case'!$S$19,100*AW67/AW21),"")</f>
        <v/>
      </c>
    </row>
    <row r="69" spans="1:49" ht="24.75" customHeight="1">
      <c r="A69" s="490"/>
      <c r="B69" s="495" t="s">
        <v>165</v>
      </c>
      <c r="C69" s="399" t="s">
        <v>161</v>
      </c>
      <c r="D69" s="48" t="s">
        <v>130</v>
      </c>
      <c r="E69" s="113">
        <f>'Base-case'!E21-E23</f>
        <v>29.403557757496742</v>
      </c>
      <c r="F69" s="65">
        <f>'Base-case'!E21-F23</f>
        <v>29.403557757496742</v>
      </c>
      <c r="G69" s="65">
        <f>'Base-case'!E21-G23</f>
        <v>29.403557757496742</v>
      </c>
      <c r="H69" s="65">
        <f>'Base-case'!F21-H23</f>
        <v>38.309968938740298</v>
      </c>
      <c r="I69" s="65">
        <f>'Base-case'!F21-I23</f>
        <v>38.309968938740298</v>
      </c>
      <c r="J69" s="65">
        <f>'Base-case'!F21-J23</f>
        <v>38.309968938740298</v>
      </c>
      <c r="K69" s="65">
        <f>'Base-case'!G21-K23</f>
        <v>37.609364916773373</v>
      </c>
      <c r="L69" s="65">
        <f>'Base-case'!G21-L23</f>
        <v>37.609364916773373</v>
      </c>
      <c r="M69" s="65">
        <f>'Base-case'!G21-M23</f>
        <v>37.609364916773373</v>
      </c>
      <c r="N69" s="65">
        <f>'Base-case'!H21-N23</f>
        <v>32.109535372848946</v>
      </c>
      <c r="O69" s="65">
        <f>'Base-case'!H21-O23</f>
        <v>32.109535372848946</v>
      </c>
      <c r="P69" s="65">
        <f>'Base-case'!H21-P23</f>
        <v>32.109535372848946</v>
      </c>
      <c r="Q69" s="65">
        <f>'Base-case'!I21-Q23</f>
        <v>30.242866264020712</v>
      </c>
      <c r="R69" s="65">
        <f>'Base-case'!I21-R23</f>
        <v>30.242866264020712</v>
      </c>
      <c r="S69" s="65">
        <f>'Base-case'!I21-S23</f>
        <v>21.101466264020711</v>
      </c>
      <c r="T69" s="65">
        <f>'Base-case'!J21-T23</f>
        <v>23.091542857142855</v>
      </c>
      <c r="U69" s="65">
        <f>'Base-case'!J21-U23</f>
        <v>38.840760248447204</v>
      </c>
      <c r="V69" s="65">
        <f>'Base-case'!J21-V23</f>
        <v>38.840760248447204</v>
      </c>
      <c r="W69" s="65">
        <f>'Base-case'!K21-W23</f>
        <v>14.48166624685139</v>
      </c>
      <c r="X69" s="65">
        <f>'Base-case'!K21-X23</f>
        <v>29.70168639798489</v>
      </c>
      <c r="Y69" s="65">
        <f>'Base-case'!K21-Y23</f>
        <v>29.70168639798489</v>
      </c>
      <c r="Z69" s="65">
        <f>'Base-case'!L21-Z23</f>
        <v>9.1255239999999986</v>
      </c>
      <c r="AA69" s="65">
        <f>'Base-case'!L21-AA23</f>
        <v>9.1255239999999986</v>
      </c>
      <c r="AB69" s="65">
        <f>'Base-case'!L21-AB23</f>
        <v>9.1255239999999986</v>
      </c>
      <c r="AC69" s="65">
        <f>'Base-case'!M21-AC23</f>
        <v>9.0642985611510785</v>
      </c>
      <c r="AD69" s="65">
        <f>'Base-case'!M21-AD23</f>
        <v>9.0642985611510785</v>
      </c>
      <c r="AE69" s="65">
        <f>'Base-case'!M21-AE23</f>
        <v>9.0642985611510785</v>
      </c>
      <c r="AF69" s="65">
        <f>'Base-case'!N21-AF23</f>
        <v>19.943553921568625</v>
      </c>
      <c r="AG69" s="65">
        <f>'Base-case'!N21-AG23</f>
        <v>19.943553921568625</v>
      </c>
      <c r="AH69" s="65">
        <f>'Base-case'!N21-AH23</f>
        <v>19.943553921568625</v>
      </c>
      <c r="AI69" s="65">
        <f>'Base-case'!O21-AI23</f>
        <v>0</v>
      </c>
      <c r="AJ69" s="65">
        <f>'Base-case'!O21-AJ23</f>
        <v>0</v>
      </c>
      <c r="AK69" s="65">
        <f>'Base-case'!O21-AK23</f>
        <v>0</v>
      </c>
      <c r="AL69" s="65">
        <f>'Base-case'!P21-AL23</f>
        <v>0</v>
      </c>
      <c r="AM69" s="65">
        <f>'Base-case'!P21-AM23</f>
        <v>0</v>
      </c>
      <c r="AN69" s="65">
        <f>'Base-case'!P21-AN23</f>
        <v>0</v>
      </c>
      <c r="AO69" s="65">
        <f>'Base-case'!Q21-AO23</f>
        <v>0</v>
      </c>
      <c r="AP69" s="65">
        <f>'Base-case'!Q21-AP23</f>
        <v>0</v>
      </c>
      <c r="AQ69" s="65">
        <f>'Base-case'!Q21-AQ23</f>
        <v>0</v>
      </c>
      <c r="AR69" s="65">
        <f>'Base-case'!R21-AR23</f>
        <v>0</v>
      </c>
      <c r="AS69" s="65">
        <f>'Base-case'!R21-AS23</f>
        <v>0</v>
      </c>
      <c r="AT69" s="65">
        <f>'Base-case'!R21-AT23</f>
        <v>0</v>
      </c>
      <c r="AU69" s="65">
        <f>'Base-case'!S21-AU23</f>
        <v>0</v>
      </c>
      <c r="AV69" s="65">
        <f>'Base-case'!S21-AV23</f>
        <v>0</v>
      </c>
      <c r="AW69" s="66">
        <f>'Base-case'!S21-AW23</f>
        <v>0</v>
      </c>
    </row>
    <row r="70" spans="1:49" ht="24.75" customHeight="1">
      <c r="A70" s="490"/>
      <c r="B70" s="496"/>
      <c r="C70" s="400"/>
      <c r="D70" s="15" t="s">
        <v>131</v>
      </c>
      <c r="E70" s="114">
        <f>E69*$E$4</f>
        <v>22552.5288</v>
      </c>
      <c r="F70" s="57">
        <f>F69*$E$4</f>
        <v>22552.5288</v>
      </c>
      <c r="G70" s="57">
        <f>G69*$E$4</f>
        <v>22552.5288</v>
      </c>
      <c r="H70" s="57">
        <f>H69*$H$4</f>
        <v>44401.254000000008</v>
      </c>
      <c r="I70" s="57">
        <f>I69*$H$4</f>
        <v>44401.254000000008</v>
      </c>
      <c r="J70" s="57">
        <f>J69*$H$4</f>
        <v>44401.254000000008</v>
      </c>
      <c r="K70" s="57">
        <f>K69*$K$4</f>
        <v>29372.914000000004</v>
      </c>
      <c r="L70" s="57">
        <f>L69*$K$4</f>
        <v>29372.914000000004</v>
      </c>
      <c r="M70" s="57">
        <f>M69*$K$4</f>
        <v>29372.914000000004</v>
      </c>
      <c r="N70" s="57">
        <f>N69*$N$4</f>
        <v>33586.574000000001</v>
      </c>
      <c r="O70" s="57">
        <f>O69*$N$4</f>
        <v>33586.574000000001</v>
      </c>
      <c r="P70" s="57">
        <f>P69*$N$4</f>
        <v>33586.574000000001</v>
      </c>
      <c r="Q70" s="57">
        <f>Q69*$Q$4</f>
        <v>70102.964000000007</v>
      </c>
      <c r="R70" s="57">
        <f>R69*$Q$4</f>
        <v>70102.964000000007</v>
      </c>
      <c r="S70" s="57">
        <f>S69*$Q$4</f>
        <v>48913.198800000006</v>
      </c>
      <c r="T70" s="57">
        <f>T69*$T$4</f>
        <v>18588.691999999999</v>
      </c>
      <c r="U70" s="57">
        <f>U69*$T$4</f>
        <v>31266.811999999998</v>
      </c>
      <c r="V70" s="57">
        <f>V69*$T$4</f>
        <v>31266.811999999998</v>
      </c>
      <c r="W70" s="57">
        <f>W69*$W$4</f>
        <v>22996.886000000006</v>
      </c>
      <c r="X70" s="57">
        <f>X69*$W$4</f>
        <v>47166.278000000006</v>
      </c>
      <c r="Y70" s="57">
        <f>Y69*$W$4</f>
        <v>47166.278000000006</v>
      </c>
      <c r="Z70" s="57">
        <f>Z69*$Z$4</f>
        <v>27376.571999999996</v>
      </c>
      <c r="AA70" s="57">
        <f>AA69*$Z$4</f>
        <v>27376.571999999996</v>
      </c>
      <c r="AB70" s="57">
        <f>AB69*$Z$4</f>
        <v>27376.571999999996</v>
      </c>
      <c r="AC70" s="57">
        <f>AC69*$AC$4</f>
        <v>5039.75</v>
      </c>
      <c r="AD70" s="57">
        <f>AD69*$AC$4</f>
        <v>5039.75</v>
      </c>
      <c r="AE70" s="57">
        <f>AE69*$AC$4</f>
        <v>5039.75</v>
      </c>
      <c r="AF70" s="57">
        <f>AF69*$AF$4</f>
        <v>20342.424999999999</v>
      </c>
      <c r="AG70" s="57">
        <f>AG69*$AF$4</f>
        <v>20342.424999999999</v>
      </c>
      <c r="AH70" s="57">
        <f>AH69*$AF$4</f>
        <v>20342.424999999999</v>
      </c>
      <c r="AI70" s="57">
        <f>AI69*$AI$4</f>
        <v>0</v>
      </c>
      <c r="AJ70" s="57">
        <f>AJ69*$AI$4</f>
        <v>0</v>
      </c>
      <c r="AK70" s="57">
        <f>AK69*$AI$4</f>
        <v>0</v>
      </c>
      <c r="AL70" s="57">
        <f>AL69*$AL$4</f>
        <v>0</v>
      </c>
      <c r="AM70" s="57">
        <f>AM69*$AL$4</f>
        <v>0</v>
      </c>
      <c r="AN70" s="57">
        <f>AN69*$AL$4</f>
        <v>0</v>
      </c>
      <c r="AO70" s="57">
        <f>AO69*$AO$4</f>
        <v>0</v>
      </c>
      <c r="AP70" s="57">
        <f>AP69*$AO$4</f>
        <v>0</v>
      </c>
      <c r="AQ70" s="57">
        <f>AQ69*$AO$4</f>
        <v>0</v>
      </c>
      <c r="AR70" s="57">
        <f>AR69*$AR$4</f>
        <v>0</v>
      </c>
      <c r="AS70" s="57">
        <f>AS69*$AR$4</f>
        <v>0</v>
      </c>
      <c r="AT70" s="57">
        <f>AT69*$AR$4</f>
        <v>0</v>
      </c>
      <c r="AU70" s="57">
        <f>AU69*$AU$4</f>
        <v>0</v>
      </c>
      <c r="AV70" s="57">
        <f>AV69*$AU$4</f>
        <v>0</v>
      </c>
      <c r="AW70" s="58">
        <f>AW69*$AU$4</f>
        <v>0</v>
      </c>
    </row>
    <row r="71" spans="1:49" ht="24.75" customHeight="1" thickBot="1">
      <c r="A71" s="490"/>
      <c r="B71" s="496"/>
      <c r="C71" s="400"/>
      <c r="D71" s="15" t="s">
        <v>21</v>
      </c>
      <c r="E71" s="114">
        <f>IFERROR(100*E69/'Base-case'!E21,"")</f>
        <v>100</v>
      </c>
      <c r="F71" s="57">
        <f>IFERROR(100*F69/'Base-case'!E21,"")</f>
        <v>100</v>
      </c>
      <c r="G71" s="57">
        <f>IFERROR(100*G69/'Base-case'!E21,"")</f>
        <v>100</v>
      </c>
      <c r="H71" s="57">
        <f>IFERROR(100*H69/'Base-case'!F21,"")</f>
        <v>100</v>
      </c>
      <c r="I71" s="57">
        <f>IFERROR(100*I69/'Base-case'!F21,"")</f>
        <v>100</v>
      </c>
      <c r="J71" s="57">
        <f>IFERROR(100*J69/'Base-case'!F21,"")</f>
        <v>100</v>
      </c>
      <c r="K71" s="57">
        <f>IFERROR(100*K69/'Base-case'!G21,"")</f>
        <v>100</v>
      </c>
      <c r="L71" s="57">
        <f>IFERROR(100*L69/'Base-case'!G21,"")</f>
        <v>100</v>
      </c>
      <c r="M71" s="57">
        <f>IFERROR(100*M69/'Base-case'!G21,"")</f>
        <v>100</v>
      </c>
      <c r="N71" s="57">
        <f>IFERROR(100*N69/'Base-case'!H21,"")</f>
        <v>100</v>
      </c>
      <c r="O71" s="57">
        <f>IFERROR(100*O69/'Base-case'!H21,"")</f>
        <v>100</v>
      </c>
      <c r="P71" s="57">
        <f>IFERROR(100*P69/'Base-case'!H21,"")</f>
        <v>100</v>
      </c>
      <c r="Q71" s="57">
        <f>IFERROR(100*Q69/'Base-case'!I21,"")</f>
        <v>100</v>
      </c>
      <c r="R71" s="57">
        <f>IFERROR(100*R69/'Base-case'!I21,"")</f>
        <v>100</v>
      </c>
      <c r="S71" s="57">
        <f>IFERROR(100*S69/'Base-case'!I21,"")</f>
        <v>69.773367642486548</v>
      </c>
      <c r="T71" s="57">
        <f>IFERROR(100*T69/'Base-case'!J21,"")</f>
        <v>59.451830266545876</v>
      </c>
      <c r="U71" s="57">
        <f>IFERROR(100*U69/'Base-case'!J21,"")</f>
        <v>100</v>
      </c>
      <c r="V71" s="57">
        <f>IFERROR(100*V69/'Base-case'!J21,"")</f>
        <v>100</v>
      </c>
      <c r="W71" s="57">
        <f>IFERROR(100*W69/'Base-case'!K21,"")</f>
        <v>48.757050535130212</v>
      </c>
      <c r="X71" s="57">
        <f>IFERROR(100*X69/'Base-case'!K21,"")</f>
        <v>100</v>
      </c>
      <c r="Y71" s="57">
        <f>IFERROR(100*Y69/'Base-case'!K21,"")</f>
        <v>100</v>
      </c>
      <c r="Z71" s="57">
        <f>IFERROR(100*Z69/'Base-case'!L21,"")</f>
        <v>100</v>
      </c>
      <c r="AA71" s="57">
        <f>IFERROR(100*AA69/'Base-case'!L21,"")</f>
        <v>100</v>
      </c>
      <c r="AB71" s="57">
        <f>IFERROR(100*AB69/'Base-case'!L21,"")</f>
        <v>100</v>
      </c>
      <c r="AC71" s="57">
        <f>IFERROR(100*AC69/'Base-case'!M21,"")</f>
        <v>100</v>
      </c>
      <c r="AD71" s="57">
        <f>IFERROR(100*AD69/'Base-case'!M21,"")</f>
        <v>100</v>
      </c>
      <c r="AE71" s="57">
        <f>IFERROR(100*AE69/'Base-case'!M21,"")</f>
        <v>100</v>
      </c>
      <c r="AF71" s="57">
        <f>IFERROR(100*AF69/'Base-case'!N21,"")</f>
        <v>100</v>
      </c>
      <c r="AG71" s="57">
        <f>IFERROR(100*AG69/'Base-case'!N21,"")</f>
        <v>100</v>
      </c>
      <c r="AH71" s="57">
        <f>IFERROR(100*AH69/'Base-case'!N21,"")</f>
        <v>100</v>
      </c>
      <c r="AI71" s="57" t="str">
        <f>IFERROR(100*AI69/'Base-case'!O21,"")</f>
        <v/>
      </c>
      <c r="AJ71" s="57" t="str">
        <f>IFERROR(100*AJ69/'Base-case'!O21,"")</f>
        <v/>
      </c>
      <c r="AK71" s="57" t="str">
        <f>IFERROR(100*AK69/'Base-case'!O21,"")</f>
        <v/>
      </c>
      <c r="AL71" s="57" t="str">
        <f>IFERROR(100*AL69/'Base-case'!P21,"")</f>
        <v/>
      </c>
      <c r="AM71" s="57" t="str">
        <f>IFERROR(100*AM69/'Base-case'!P21,"")</f>
        <v/>
      </c>
      <c r="AN71" s="57" t="str">
        <f>IFERROR(100*AN69/'Base-case'!P21,"")</f>
        <v/>
      </c>
      <c r="AO71" s="57" t="str">
        <f>IFERROR(100*AO69/'Base-case'!Q21,"")</f>
        <v/>
      </c>
      <c r="AP71" s="57" t="str">
        <f>IFERROR(100*AP69/'Base-case'!Q21,"")</f>
        <v/>
      </c>
      <c r="AQ71" s="57" t="str">
        <f>IFERROR(100*AQ69/'Base-case'!Q21,"")</f>
        <v/>
      </c>
      <c r="AR71" s="57" t="str">
        <f>IFERROR(100*AR69/'Base-case'!R21,"")</f>
        <v/>
      </c>
      <c r="AS71" s="57" t="str">
        <f>IFERROR(100*AS69/'Base-case'!R21,"")</f>
        <v/>
      </c>
      <c r="AT71" s="57" t="str">
        <f>IFERROR(100*AT69/'Base-case'!R21,"")</f>
        <v/>
      </c>
      <c r="AU71" s="57" t="str">
        <f>IFERROR(100*AU69/'Base-case'!S21,"")</f>
        <v/>
      </c>
      <c r="AV71" s="57" t="str">
        <f>IFERROR(100*AV69/'Base-case'!S21,"")</f>
        <v/>
      </c>
      <c r="AW71" s="58" t="str">
        <f>IFERROR(100*AW69/'Base-case'!S21,"")</f>
        <v/>
      </c>
    </row>
    <row r="72" spans="1:49" ht="24.75" customHeight="1">
      <c r="A72" s="490"/>
      <c r="B72" s="496"/>
      <c r="C72" s="400" t="s">
        <v>163</v>
      </c>
      <c r="D72" s="48" t="s">
        <v>130</v>
      </c>
      <c r="E72" s="114">
        <f>'Base-case'!E23-E25</f>
        <v>0.55443911342894392</v>
      </c>
      <c r="F72" s="57">
        <f>'Base-case'!E23-F25</f>
        <v>0.55443911342894392</v>
      </c>
      <c r="G72" s="57">
        <f>'Base-case'!E23-G25</f>
        <v>0.55443911342894392</v>
      </c>
      <c r="H72" s="57">
        <f>'Base-case'!F23-H25</f>
        <v>0.79102674719585842</v>
      </c>
      <c r="I72" s="57">
        <f>'Base-case'!F23-I25</f>
        <v>0.79102674719585842</v>
      </c>
      <c r="J72" s="57">
        <f>'Base-case'!F23-J25</f>
        <v>0.79102674719585842</v>
      </c>
      <c r="K72" s="57">
        <f>'Base-case'!G23-K25</f>
        <v>1.013382842509603</v>
      </c>
      <c r="L72" s="57">
        <f>'Base-case'!G23-L25</f>
        <v>1.013382842509603</v>
      </c>
      <c r="M72" s="57">
        <f>'Base-case'!G23-M25</f>
        <v>1.013382842509603</v>
      </c>
      <c r="N72" s="57">
        <f>'Base-case'!H23-N25</f>
        <v>0.62311281070745705</v>
      </c>
      <c r="O72" s="57">
        <f>'Base-case'!H23-O25</f>
        <v>0.62311281070745705</v>
      </c>
      <c r="P72" s="57">
        <f>'Base-case'!H23-P25</f>
        <v>0.62311281070745705</v>
      </c>
      <c r="Q72" s="57">
        <f>'Base-case'!I23-Q25</f>
        <v>1.3615323554788612</v>
      </c>
      <c r="R72" s="57">
        <f>'Base-case'!I23-R25</f>
        <v>1.3615323554788612</v>
      </c>
      <c r="S72" s="57">
        <f>'Base-case'!I23-S25</f>
        <v>1.3615323554788612</v>
      </c>
      <c r="T72" s="57">
        <f>'Base-case'!J23-T25</f>
        <v>0.74556024844720492</v>
      </c>
      <c r="U72" s="57">
        <f>'Base-case'!J23-U25</f>
        <v>0.74556024844720492</v>
      </c>
      <c r="V72" s="57">
        <f>'Base-case'!J23-V25</f>
        <v>0.74556024844720492</v>
      </c>
      <c r="W72" s="57">
        <f>'Base-case'!K23-W25</f>
        <v>0.69025440806045346</v>
      </c>
      <c r="X72" s="57">
        <f>'Base-case'!K23-X25</f>
        <v>0.69025440806045346</v>
      </c>
      <c r="Y72" s="57">
        <f>'Base-case'!K23-Y25</f>
        <v>0.69025440806045346</v>
      </c>
      <c r="Z72" s="57">
        <f>'Base-case'!L23-Z25</f>
        <v>9.1255239999999986</v>
      </c>
      <c r="AA72" s="57">
        <f>'Base-case'!L23-AA25</f>
        <v>9.1255239999999986</v>
      </c>
      <c r="AB72" s="57">
        <f>'Base-case'!L23-AB25</f>
        <v>9.1255239999999986</v>
      </c>
      <c r="AC72" s="57">
        <f>'Base-case'!M23-AC25</f>
        <v>9.0642985611510785</v>
      </c>
      <c r="AD72" s="57">
        <f>'Base-case'!M23-AD25</f>
        <v>9.0642985611510785</v>
      </c>
      <c r="AE72" s="57">
        <f>'Base-case'!M23-AE25</f>
        <v>9.0642985611510785</v>
      </c>
      <c r="AF72" s="57">
        <f>'Base-case'!N23-AF25</f>
        <v>19.943553921568625</v>
      </c>
      <c r="AG72" s="57">
        <f>'Base-case'!N23-AG25</f>
        <v>19.943553921568625</v>
      </c>
      <c r="AH72" s="57">
        <f>'Base-case'!N23-AH25</f>
        <v>19.943553921568625</v>
      </c>
      <c r="AI72" s="57">
        <f>'Base-case'!O23-AI25</f>
        <v>0</v>
      </c>
      <c r="AJ72" s="57">
        <f>'Base-case'!O23-AJ25</f>
        <v>0</v>
      </c>
      <c r="AK72" s="57">
        <f>'Base-case'!O23-AK25</f>
        <v>0</v>
      </c>
      <c r="AL72" s="57">
        <f>'Base-case'!P23-AL25</f>
        <v>0</v>
      </c>
      <c r="AM72" s="57">
        <f>'Base-case'!P23-AM25</f>
        <v>0</v>
      </c>
      <c r="AN72" s="57">
        <f>'Base-case'!P23-AN25</f>
        <v>0</v>
      </c>
      <c r="AO72" s="57">
        <f>'Base-case'!Q23-AO25</f>
        <v>0</v>
      </c>
      <c r="AP72" s="57">
        <f>'Base-case'!Q23-AP25</f>
        <v>0</v>
      </c>
      <c r="AQ72" s="57">
        <f>'Base-case'!Q23-AQ25</f>
        <v>0</v>
      </c>
      <c r="AR72" s="57">
        <f>'Base-case'!R23-AR25</f>
        <v>0</v>
      </c>
      <c r="AS72" s="57">
        <f>'Base-case'!R23-AS25</f>
        <v>0</v>
      </c>
      <c r="AT72" s="57">
        <f>'Base-case'!R23-AT25</f>
        <v>0</v>
      </c>
      <c r="AU72" s="57">
        <f>'Base-case'!S23-AU25</f>
        <v>0</v>
      </c>
      <c r="AV72" s="57">
        <f>'Base-case'!S23-AV25</f>
        <v>0</v>
      </c>
      <c r="AW72" s="58">
        <f>'Base-case'!S23-AW25</f>
        <v>0</v>
      </c>
    </row>
    <row r="73" spans="1:49" ht="24.75" customHeight="1">
      <c r="A73" s="490"/>
      <c r="B73" s="496"/>
      <c r="C73" s="400"/>
      <c r="D73" s="15" t="s">
        <v>131</v>
      </c>
      <c r="E73" s="114">
        <f>E72*$E$4</f>
        <v>425.25479999999999</v>
      </c>
      <c r="F73" s="57">
        <f>F72*$E$4</f>
        <v>425.25479999999999</v>
      </c>
      <c r="G73" s="57">
        <f>G72*$E$4</f>
        <v>425.25479999999999</v>
      </c>
      <c r="H73" s="57">
        <f>H72*$H$4</f>
        <v>916.8</v>
      </c>
      <c r="I73" s="57">
        <f>I72*$H$4</f>
        <v>916.8</v>
      </c>
      <c r="J73" s="57">
        <f>J72*$H$4</f>
        <v>916.8</v>
      </c>
      <c r="K73" s="57">
        <f>K72*$K$4</f>
        <v>791.45199999999988</v>
      </c>
      <c r="L73" s="57">
        <f>L72*$K$4</f>
        <v>791.45199999999988</v>
      </c>
      <c r="M73" s="57">
        <f>M72*$K$4</f>
        <v>791.45199999999988</v>
      </c>
      <c r="N73" s="57">
        <f>N72*$N$4</f>
        <v>651.77600000000007</v>
      </c>
      <c r="O73" s="57">
        <f>O72*$N$4</f>
        <v>651.77600000000007</v>
      </c>
      <c r="P73" s="57">
        <f>P72*$N$4</f>
        <v>651.77600000000007</v>
      </c>
      <c r="Q73" s="57">
        <f>Q72*$Q$4</f>
        <v>3156.0320000000002</v>
      </c>
      <c r="R73" s="57">
        <f>R72*$Q$4</f>
        <v>3156.0320000000002</v>
      </c>
      <c r="S73" s="57">
        <f>S72*$Q$4</f>
        <v>3156.0320000000002</v>
      </c>
      <c r="T73" s="57">
        <f>T72*$T$4</f>
        <v>600.17599999999993</v>
      </c>
      <c r="U73" s="57">
        <f>U72*$T$4</f>
        <v>600.17599999999993</v>
      </c>
      <c r="V73" s="57">
        <f>V72*$T$4</f>
        <v>600.17599999999993</v>
      </c>
      <c r="W73" s="57">
        <f>W72*$W$4</f>
        <v>1096.124</v>
      </c>
      <c r="X73" s="57">
        <f>X72*$W$4</f>
        <v>1096.124</v>
      </c>
      <c r="Y73" s="57">
        <f>Y72*$W$4</f>
        <v>1096.124</v>
      </c>
      <c r="Z73" s="57">
        <f>Z72*$Z$4</f>
        <v>27376.571999999996</v>
      </c>
      <c r="AA73" s="57">
        <f>AA72*$Z$4</f>
        <v>27376.571999999996</v>
      </c>
      <c r="AB73" s="57">
        <f>AB72*$Z$4</f>
        <v>27376.571999999996</v>
      </c>
      <c r="AC73" s="57">
        <f>AC72*$AC$4</f>
        <v>5039.75</v>
      </c>
      <c r="AD73" s="57">
        <f>AD72*$AC$4</f>
        <v>5039.75</v>
      </c>
      <c r="AE73" s="57">
        <f>AE72*$AC$4</f>
        <v>5039.75</v>
      </c>
      <c r="AF73" s="57">
        <f>AF72*$AF$4</f>
        <v>20342.424999999999</v>
      </c>
      <c r="AG73" s="57">
        <f>AG72*$AF$4</f>
        <v>20342.424999999999</v>
      </c>
      <c r="AH73" s="57">
        <f>AH72*$AF$4</f>
        <v>20342.424999999999</v>
      </c>
      <c r="AI73" s="57">
        <f>AI72*$AI$4</f>
        <v>0</v>
      </c>
      <c r="AJ73" s="57">
        <f>AJ72*$AI$4</f>
        <v>0</v>
      </c>
      <c r="AK73" s="57">
        <f>AK72*$AI$4</f>
        <v>0</v>
      </c>
      <c r="AL73" s="57">
        <f>AL72*$AL$4</f>
        <v>0</v>
      </c>
      <c r="AM73" s="57">
        <f>AM72*$AL$4</f>
        <v>0</v>
      </c>
      <c r="AN73" s="57">
        <f>AN72*$AL$4</f>
        <v>0</v>
      </c>
      <c r="AO73" s="57">
        <f>AO72*$AO$4</f>
        <v>0</v>
      </c>
      <c r="AP73" s="57">
        <f>AP72*$AO$4</f>
        <v>0</v>
      </c>
      <c r="AQ73" s="57">
        <f>AQ72*$AO$4</f>
        <v>0</v>
      </c>
      <c r="AR73" s="57">
        <f>AR72*$AR$4</f>
        <v>0</v>
      </c>
      <c r="AS73" s="57">
        <f>AS72*$AR$4</f>
        <v>0</v>
      </c>
      <c r="AT73" s="57">
        <f>AT72*$AR$4</f>
        <v>0</v>
      </c>
      <c r="AU73" s="57">
        <f>AU72*$AU$4</f>
        <v>0</v>
      </c>
      <c r="AV73" s="57">
        <f>AV72*$AU$4</f>
        <v>0</v>
      </c>
      <c r="AW73" s="58">
        <f>AW72*$AU$4</f>
        <v>0</v>
      </c>
    </row>
    <row r="74" spans="1:49" ht="24.75" customHeight="1" thickBot="1">
      <c r="A74" s="490"/>
      <c r="B74" s="496"/>
      <c r="C74" s="400"/>
      <c r="D74" s="15" t="s">
        <v>21</v>
      </c>
      <c r="E74" s="114">
        <f>IFERROR(100*E72/'Base-case'!E23,"")</f>
        <v>100</v>
      </c>
      <c r="F74" s="57">
        <f>IFERROR(100*F72/'Base-case'!E23,"")</f>
        <v>100</v>
      </c>
      <c r="G74" s="57">
        <f>IFERROR(100*G72/'Base-case'!E23,"")</f>
        <v>100</v>
      </c>
      <c r="H74" s="57">
        <f>IFERROR(100*H72/'Base-case'!F23,"")</f>
        <v>99.999999999999986</v>
      </c>
      <c r="I74" s="57">
        <f>IFERROR(100*I72/'Base-case'!F23,"")</f>
        <v>99.999999999999986</v>
      </c>
      <c r="J74" s="57">
        <f>IFERROR(100*J72/'Base-case'!F23,"")</f>
        <v>99.999999999999986</v>
      </c>
      <c r="K74" s="57">
        <f>IFERROR(100*K72/'Base-case'!G23,"")</f>
        <v>100</v>
      </c>
      <c r="L74" s="57">
        <f>IFERROR(100*L72/'Base-case'!G23,"")</f>
        <v>100</v>
      </c>
      <c r="M74" s="57">
        <f>IFERROR(100*M72/'Base-case'!G23,"")</f>
        <v>100</v>
      </c>
      <c r="N74" s="57">
        <f>IFERROR(100*N72/'Base-case'!H23,"")</f>
        <v>100</v>
      </c>
      <c r="O74" s="57">
        <f>IFERROR(100*O72/'Base-case'!H23,"")</f>
        <v>100</v>
      </c>
      <c r="P74" s="57">
        <f>IFERROR(100*P72/'Base-case'!H23,"")</f>
        <v>100</v>
      </c>
      <c r="Q74" s="57">
        <f>IFERROR(100*Q72/'Base-case'!I23,"")</f>
        <v>100</v>
      </c>
      <c r="R74" s="57">
        <f>IFERROR(100*R72/'Base-case'!I23,"")</f>
        <v>100</v>
      </c>
      <c r="S74" s="57">
        <f>IFERROR(100*S72/'Base-case'!I23,"")</f>
        <v>100</v>
      </c>
      <c r="T74" s="57">
        <f>IFERROR(100*T72/'Base-case'!J23,"")</f>
        <v>100</v>
      </c>
      <c r="U74" s="57">
        <f>IFERROR(100*U72/'Base-case'!J23,"")</f>
        <v>100</v>
      </c>
      <c r="V74" s="57">
        <f>IFERROR(100*V72/'Base-case'!J23,"")</f>
        <v>100</v>
      </c>
      <c r="W74" s="57">
        <f>IFERROR(100*W72/'Base-case'!K23,"")</f>
        <v>100.00000000000001</v>
      </c>
      <c r="X74" s="57">
        <f>IFERROR(100*X72/'Base-case'!K23,"")</f>
        <v>100.00000000000001</v>
      </c>
      <c r="Y74" s="57">
        <f>IFERROR(100*Y72/'Base-case'!K23,"")</f>
        <v>100.00000000000001</v>
      </c>
      <c r="Z74" s="57">
        <f>IFERROR(100*Z72/'Base-case'!L23,"")</f>
        <v>100</v>
      </c>
      <c r="AA74" s="57">
        <f>IFERROR(100*AA72/'Base-case'!L23,"")</f>
        <v>100</v>
      </c>
      <c r="AB74" s="57">
        <f>IFERROR(100*AB72/'Base-case'!L23,"")</f>
        <v>100</v>
      </c>
      <c r="AC74" s="57">
        <f>IFERROR(100*AC72/'Base-case'!M23,"")</f>
        <v>100</v>
      </c>
      <c r="AD74" s="57">
        <f>IFERROR(100*AD72/'Base-case'!M23,"")</f>
        <v>100</v>
      </c>
      <c r="AE74" s="57">
        <f>IFERROR(100*AE72/'Base-case'!M23,"")</f>
        <v>100</v>
      </c>
      <c r="AF74" s="57">
        <f>IFERROR(100*AF72/'Base-case'!N23,"")</f>
        <v>100</v>
      </c>
      <c r="AG74" s="57">
        <f>IFERROR(100*AG72/'Base-case'!N23,"")</f>
        <v>100</v>
      </c>
      <c r="AH74" s="57">
        <f>IFERROR(100*AH72/'Base-case'!N23,"")</f>
        <v>100</v>
      </c>
      <c r="AI74" s="57" t="str">
        <f>IFERROR(100*AI72/'Base-case'!O23,"")</f>
        <v/>
      </c>
      <c r="AJ74" s="57" t="str">
        <f>IFERROR(100*AJ72/'Base-case'!O23,"")</f>
        <v/>
      </c>
      <c r="AK74" s="57" t="str">
        <f>IFERROR(100*AK72/'Base-case'!O23,"")</f>
        <v/>
      </c>
      <c r="AL74" s="57" t="str">
        <f>IFERROR(100*AL72/'Base-case'!P23,"")</f>
        <v/>
      </c>
      <c r="AM74" s="57" t="str">
        <f>IFERROR(100*AM72/'Base-case'!P23,"")</f>
        <v/>
      </c>
      <c r="AN74" s="57" t="str">
        <f>IFERROR(100*AN72/'Base-case'!P23,"")</f>
        <v/>
      </c>
      <c r="AO74" s="57" t="str">
        <f>IFERROR(100*AO72/'Base-case'!Q23,"")</f>
        <v/>
      </c>
      <c r="AP74" s="57" t="str">
        <f>IFERROR(100*AP72/'Base-case'!Q23,"")</f>
        <v/>
      </c>
      <c r="AQ74" s="57" t="str">
        <f>IFERROR(100*AQ72/'Base-case'!Q23,"")</f>
        <v/>
      </c>
      <c r="AR74" s="57" t="str">
        <f>IFERROR(100*AR72/'Base-case'!R23,"")</f>
        <v/>
      </c>
      <c r="AS74" s="57" t="str">
        <f>IFERROR(100*AS72/'Base-case'!R23,"")</f>
        <v/>
      </c>
      <c r="AT74" s="57" t="str">
        <f>IFERROR(100*AT72/'Base-case'!R23,"")</f>
        <v/>
      </c>
      <c r="AU74" s="57" t="str">
        <f>IFERROR(100*AU72/'Base-case'!S23,"")</f>
        <v/>
      </c>
      <c r="AV74" s="57" t="str">
        <f>IFERROR(100*AV72/'Base-case'!S23,"")</f>
        <v/>
      </c>
      <c r="AW74" s="58" t="str">
        <f>IFERROR(100*AW72/'Base-case'!S23,"")</f>
        <v/>
      </c>
    </row>
    <row r="75" spans="1:49" ht="24.75" customHeight="1">
      <c r="A75" s="490"/>
      <c r="B75" s="496"/>
      <c r="C75" s="400" t="s">
        <v>162</v>
      </c>
      <c r="D75" s="48" t="s">
        <v>130</v>
      </c>
      <c r="E75" s="114">
        <f>'Base-case'!E25-E27</f>
        <v>28.849118644067797</v>
      </c>
      <c r="F75" s="57">
        <f>'Base-case'!E25-F27</f>
        <v>28.849118644067797</v>
      </c>
      <c r="G75" s="57">
        <f>'Base-case'!E25-G27</f>
        <v>28.849118644067797</v>
      </c>
      <c r="H75" s="57">
        <f>'Base-case'!F25-H27</f>
        <v>37.51894219154444</v>
      </c>
      <c r="I75" s="57">
        <f>'Base-case'!F25-I27</f>
        <v>37.51894219154444</v>
      </c>
      <c r="J75" s="57">
        <f>'Base-case'!F25-J27</f>
        <v>37.51894219154444</v>
      </c>
      <c r="K75" s="57">
        <f>'Base-case'!G25-K27</f>
        <v>36.595982074263766</v>
      </c>
      <c r="L75" s="57">
        <f>'Base-case'!G25-L27</f>
        <v>36.595982074263766</v>
      </c>
      <c r="M75" s="57">
        <f>'Base-case'!G25-M27</f>
        <v>36.595982074263766</v>
      </c>
      <c r="N75" s="57">
        <f>'Base-case'!H25-N27</f>
        <v>31.486422562141495</v>
      </c>
      <c r="O75" s="57">
        <f>'Base-case'!H25-O27</f>
        <v>31.486422562141495</v>
      </c>
      <c r="P75" s="57">
        <f>'Base-case'!H25-P27</f>
        <v>31.486422562141495</v>
      </c>
      <c r="Q75" s="57">
        <f>'Base-case'!I25-Q27</f>
        <v>28.881333908541848</v>
      </c>
      <c r="R75" s="57">
        <f>'Base-case'!I25-R27</f>
        <v>28.881333908541848</v>
      </c>
      <c r="S75" s="57">
        <f>'Base-case'!I25-S27</f>
        <v>19.739933908541847</v>
      </c>
      <c r="T75" s="57">
        <f>'Base-case'!J25-T27</f>
        <v>22.345982608695657</v>
      </c>
      <c r="U75" s="57">
        <f>'Base-case'!J25-U27</f>
        <v>38.095200000000006</v>
      </c>
      <c r="V75" s="57">
        <f>'Base-case'!J25-V27</f>
        <v>38.095200000000006</v>
      </c>
      <c r="W75" s="57">
        <f>'Base-case'!K25-W27</f>
        <v>13.791411838790935</v>
      </c>
      <c r="X75" s="57">
        <f>'Base-case'!K25-X27</f>
        <v>29.011431989924436</v>
      </c>
      <c r="Y75" s="57">
        <f>'Base-case'!K25-Y27</f>
        <v>29.011431989924436</v>
      </c>
      <c r="Z75" s="57">
        <f>'Base-case'!L25-Z27</f>
        <v>0</v>
      </c>
      <c r="AA75" s="57">
        <f>'Base-case'!L25-AA27</f>
        <v>0</v>
      </c>
      <c r="AB75" s="57">
        <f>'Base-case'!L25-AB27</f>
        <v>0</v>
      </c>
      <c r="AC75" s="57">
        <f>'Base-case'!M25-AC27</f>
        <v>0</v>
      </c>
      <c r="AD75" s="57">
        <f>'Base-case'!M25-AD27</f>
        <v>0</v>
      </c>
      <c r="AE75" s="57">
        <f>'Base-case'!M25-AE27</f>
        <v>0</v>
      </c>
      <c r="AF75" s="57">
        <f>'Base-case'!N25-AF27</f>
        <v>0</v>
      </c>
      <c r="AG75" s="57">
        <f>'Base-case'!N25-AG27</f>
        <v>0</v>
      </c>
      <c r="AH75" s="57">
        <f>'Base-case'!N25-AH27</f>
        <v>0</v>
      </c>
      <c r="AI75" s="57">
        <f>'Base-case'!O25-AI27</f>
        <v>0</v>
      </c>
      <c r="AJ75" s="57">
        <f>'Base-case'!O25-AJ27</f>
        <v>0</v>
      </c>
      <c r="AK75" s="57">
        <f>'Base-case'!O25-AK27</f>
        <v>0</v>
      </c>
      <c r="AL75" s="57">
        <f>'Base-case'!P25-AL27</f>
        <v>0</v>
      </c>
      <c r="AM75" s="57">
        <f>'Base-case'!P25-AM27</f>
        <v>0</v>
      </c>
      <c r="AN75" s="57">
        <f>'Base-case'!P25-AN27</f>
        <v>0</v>
      </c>
      <c r="AO75" s="57">
        <f>'Base-case'!Q25-AO27</f>
        <v>0</v>
      </c>
      <c r="AP75" s="57">
        <f>'Base-case'!Q25-AP27</f>
        <v>0</v>
      </c>
      <c r="AQ75" s="57">
        <f>'Base-case'!Q25-AQ27</f>
        <v>0</v>
      </c>
      <c r="AR75" s="57">
        <f>'Base-case'!R25-AR27</f>
        <v>0</v>
      </c>
      <c r="AS75" s="57">
        <f>'Base-case'!R25-AS27</f>
        <v>0</v>
      </c>
      <c r="AT75" s="57">
        <f>'Base-case'!R25-AT27</f>
        <v>0</v>
      </c>
      <c r="AU75" s="57">
        <f>'Base-case'!S25-AU27</f>
        <v>0</v>
      </c>
      <c r="AV75" s="57">
        <f>'Base-case'!S25-AV27</f>
        <v>0</v>
      </c>
      <c r="AW75" s="58">
        <f>'Base-case'!S25-AW27</f>
        <v>0</v>
      </c>
    </row>
    <row r="76" spans="1:49" ht="24.75" customHeight="1">
      <c r="A76" s="490"/>
      <c r="B76" s="496"/>
      <c r="C76" s="400"/>
      <c r="D76" s="15" t="s">
        <v>131</v>
      </c>
      <c r="E76" s="114">
        <f>E75*$E$4</f>
        <v>22127.274000000001</v>
      </c>
      <c r="F76" s="57">
        <f>F75*$E$4</f>
        <v>22127.274000000001</v>
      </c>
      <c r="G76" s="57">
        <f>G75*$E$4</f>
        <v>22127.274000000001</v>
      </c>
      <c r="H76" s="57">
        <f>H75*$H$4</f>
        <v>43484.454000000005</v>
      </c>
      <c r="I76" s="57">
        <f>I75*$H$4</f>
        <v>43484.454000000005</v>
      </c>
      <c r="J76" s="57">
        <f>J75*$H$4</f>
        <v>43484.454000000005</v>
      </c>
      <c r="K76" s="57">
        <f>K75*$K$4</f>
        <v>28581.462</v>
      </c>
      <c r="L76" s="57">
        <f>L75*$K$4</f>
        <v>28581.462</v>
      </c>
      <c r="M76" s="57">
        <f>M75*$K$4</f>
        <v>28581.462</v>
      </c>
      <c r="N76" s="57">
        <f>N75*$N$4</f>
        <v>32934.798000000003</v>
      </c>
      <c r="O76" s="57">
        <f>O75*$N$4</f>
        <v>32934.798000000003</v>
      </c>
      <c r="P76" s="57">
        <f>P75*$N$4</f>
        <v>32934.798000000003</v>
      </c>
      <c r="Q76" s="57">
        <f>Q75*$Q$4</f>
        <v>66946.932000000001</v>
      </c>
      <c r="R76" s="57">
        <f>R75*$Q$4</f>
        <v>66946.932000000001</v>
      </c>
      <c r="S76" s="57">
        <f>S75*$Q$4</f>
        <v>45757.166799999999</v>
      </c>
      <c r="T76" s="57">
        <f>T75*$T$4</f>
        <v>17988.516000000003</v>
      </c>
      <c r="U76" s="57">
        <f>U75*$T$4</f>
        <v>30666.636000000006</v>
      </c>
      <c r="V76" s="57">
        <f>V75*$T$4</f>
        <v>30666.636000000006</v>
      </c>
      <c r="W76" s="57">
        <f>W75*$W$4</f>
        <v>21900.762000000006</v>
      </c>
      <c r="X76" s="57">
        <f>X75*$W$4</f>
        <v>46070.154000000002</v>
      </c>
      <c r="Y76" s="57">
        <f>Y75*$W$4</f>
        <v>46070.154000000002</v>
      </c>
      <c r="Z76" s="57">
        <f>Z75*$Z$4</f>
        <v>0</v>
      </c>
      <c r="AA76" s="57">
        <f>AA75*$Z$4</f>
        <v>0</v>
      </c>
      <c r="AB76" s="57">
        <f>AB75*$Z$4</f>
        <v>0</v>
      </c>
      <c r="AC76" s="57">
        <f>AC75*$AC$4</f>
        <v>0</v>
      </c>
      <c r="AD76" s="57">
        <f>AD75*$AC$4</f>
        <v>0</v>
      </c>
      <c r="AE76" s="57">
        <f>AE75*$AC$4</f>
        <v>0</v>
      </c>
      <c r="AF76" s="57">
        <f>AF75*$AF$4</f>
        <v>0</v>
      </c>
      <c r="AG76" s="57">
        <f>AG75*$AF$4</f>
        <v>0</v>
      </c>
      <c r="AH76" s="57">
        <f>AH75*$AF$4</f>
        <v>0</v>
      </c>
      <c r="AI76" s="57">
        <f>AI75*$AI$4</f>
        <v>0</v>
      </c>
      <c r="AJ76" s="57">
        <f>AJ75*$AI$4</f>
        <v>0</v>
      </c>
      <c r="AK76" s="57">
        <f>AK75*$AI$4</f>
        <v>0</v>
      </c>
      <c r="AL76" s="57">
        <f>AL75*$AL$4</f>
        <v>0</v>
      </c>
      <c r="AM76" s="57">
        <f>AM75*$AL$4</f>
        <v>0</v>
      </c>
      <c r="AN76" s="57">
        <f>AN75*$AL$4</f>
        <v>0</v>
      </c>
      <c r="AO76" s="57">
        <f>AO75*$AO$4</f>
        <v>0</v>
      </c>
      <c r="AP76" s="57">
        <f>AP75*$AO$4</f>
        <v>0</v>
      </c>
      <c r="AQ76" s="57">
        <f>AQ75*$AO$4</f>
        <v>0</v>
      </c>
      <c r="AR76" s="57">
        <f>AR75*$AR$4</f>
        <v>0</v>
      </c>
      <c r="AS76" s="57">
        <f>AS75*$AR$4</f>
        <v>0</v>
      </c>
      <c r="AT76" s="57">
        <f>AT75*$AR$4</f>
        <v>0</v>
      </c>
      <c r="AU76" s="57">
        <f>AU75*$AU$4</f>
        <v>0</v>
      </c>
      <c r="AV76" s="57">
        <f>AV75*$AU$4</f>
        <v>0</v>
      </c>
      <c r="AW76" s="58">
        <f>AW75*$AU$4</f>
        <v>0</v>
      </c>
    </row>
    <row r="77" spans="1:49" ht="24.75" customHeight="1">
      <c r="A77" s="490"/>
      <c r="B77" s="496"/>
      <c r="C77" s="400"/>
      <c r="D77" s="15" t="s">
        <v>21</v>
      </c>
      <c r="E77" s="114">
        <f>IFERROR(100*E75/'Base-case'!E25,"")</f>
        <v>100</v>
      </c>
      <c r="F77" s="57">
        <f>IFERROR(100*F75/'Base-case'!E25,"")</f>
        <v>100</v>
      </c>
      <c r="G77" s="57">
        <f>IFERROR(100*G75/'Base-case'!E25,"")</f>
        <v>100</v>
      </c>
      <c r="H77" s="57">
        <f>IFERROR(100*H75/'Base-case'!F25,"")</f>
        <v>100</v>
      </c>
      <c r="I77" s="57">
        <f>IFERROR(100*I75/'Base-case'!F25,"")</f>
        <v>100</v>
      </c>
      <c r="J77" s="57">
        <f>IFERROR(100*J75/'Base-case'!F25,"")</f>
        <v>100</v>
      </c>
      <c r="K77" s="57">
        <f>IFERROR(100*K75/'Base-case'!G25,"")</f>
        <v>100</v>
      </c>
      <c r="L77" s="57">
        <f>IFERROR(100*L75/'Base-case'!G25,"")</f>
        <v>100</v>
      </c>
      <c r="M77" s="57">
        <f>IFERROR(100*M75/'Base-case'!G25,"")</f>
        <v>100</v>
      </c>
      <c r="N77" s="57">
        <f>IFERROR(100*N75/'Base-case'!H25,"")</f>
        <v>100</v>
      </c>
      <c r="O77" s="57">
        <f>IFERROR(100*O75/'Base-case'!H25,"")</f>
        <v>100</v>
      </c>
      <c r="P77" s="57">
        <f>IFERROR(100*P75/'Base-case'!H25,"")</f>
        <v>100</v>
      </c>
      <c r="Q77" s="57">
        <f>IFERROR(100*Q75/'Base-case'!I25,"")</f>
        <v>100</v>
      </c>
      <c r="R77" s="57">
        <f>IFERROR(100*R75/'Base-case'!I25,"")</f>
        <v>100</v>
      </c>
      <c r="S77" s="57">
        <f>IFERROR(100*S75/'Base-case'!I25,"")</f>
        <v>68.348414831018701</v>
      </c>
      <c r="T77" s="57">
        <f>IFERROR(100*T75/'Base-case'!J25,"")</f>
        <v>58.658263006089101</v>
      </c>
      <c r="U77" s="57">
        <f>IFERROR(100*U75/'Base-case'!J25,"")</f>
        <v>100</v>
      </c>
      <c r="V77" s="57">
        <f>IFERROR(100*V75/'Base-case'!J25,"")</f>
        <v>100</v>
      </c>
      <c r="W77" s="57">
        <f>IFERROR(100*W75/'Base-case'!K25,"")</f>
        <v>47.537852814644388</v>
      </c>
      <c r="X77" s="57">
        <f>IFERROR(100*X75/'Base-case'!K25,"")</f>
        <v>100</v>
      </c>
      <c r="Y77" s="57">
        <f>IFERROR(100*Y75/'Base-case'!K25,"")</f>
        <v>100</v>
      </c>
      <c r="Z77" s="57" t="str">
        <f>IFERROR(100*Z75/'Base-case'!L25,"")</f>
        <v/>
      </c>
      <c r="AA77" s="57" t="str">
        <f>IFERROR(100*AA75/'Base-case'!L25,"")</f>
        <v/>
      </c>
      <c r="AB77" s="57" t="str">
        <f>IFERROR(100*AB75/'Base-case'!L25,"")</f>
        <v/>
      </c>
      <c r="AC77" s="57" t="str">
        <f>IFERROR(100*AC75/'Base-case'!M25,"")</f>
        <v/>
      </c>
      <c r="AD77" s="57" t="str">
        <f>IFERROR(100*AD75/'Base-case'!M25,"")</f>
        <v/>
      </c>
      <c r="AE77" s="57" t="str">
        <f>IFERROR(100*AE75/'Base-case'!M25,"")</f>
        <v/>
      </c>
      <c r="AF77" s="57" t="str">
        <f>IFERROR(100*AF75/'Base-case'!N25,"")</f>
        <v/>
      </c>
      <c r="AG77" s="57" t="str">
        <f>IFERROR(100*AG75/'Base-case'!N25,"")</f>
        <v/>
      </c>
      <c r="AH77" s="57" t="str">
        <f>IFERROR(100*AH75/'Base-case'!N25,"")</f>
        <v/>
      </c>
      <c r="AI77" s="57" t="str">
        <f>IFERROR(100*AI75/'Base-case'!O25,"")</f>
        <v/>
      </c>
      <c r="AJ77" s="57" t="str">
        <f>IFERROR(100*AJ75/'Base-case'!O25,"")</f>
        <v/>
      </c>
      <c r="AK77" s="57" t="str">
        <f>IFERROR(100*AK75/'Base-case'!O25,"")</f>
        <v/>
      </c>
      <c r="AL77" s="57" t="str">
        <f>IFERROR(100*AL75/'Base-case'!P25,"")</f>
        <v/>
      </c>
      <c r="AM77" s="57" t="str">
        <f>IFERROR(100*AM75/'Base-case'!P25,"")</f>
        <v/>
      </c>
      <c r="AN77" s="57" t="str">
        <f>IFERROR(100*AN75/'Base-case'!P25,"")</f>
        <v/>
      </c>
      <c r="AO77" s="57" t="str">
        <f>IFERROR(100*AO75/'Base-case'!Q25,"")</f>
        <v/>
      </c>
      <c r="AP77" s="57" t="str">
        <f>IFERROR(100*AP75/'Base-case'!Q25,"")</f>
        <v/>
      </c>
      <c r="AQ77" s="57" t="str">
        <f>IFERROR(100*AQ75/'Base-case'!Q25,"")</f>
        <v/>
      </c>
      <c r="AR77" s="57" t="str">
        <f>IFERROR(100*AR75/'Base-case'!R25,"")</f>
        <v/>
      </c>
      <c r="AS77" s="57" t="str">
        <f>IFERROR(100*AS75/'Base-case'!R25,"")</f>
        <v/>
      </c>
      <c r="AT77" s="57" t="str">
        <f>IFERROR(100*AT75/'Base-case'!R25,"")</f>
        <v/>
      </c>
      <c r="AU77" s="57" t="str">
        <f>IFERROR(100*AU75/'Base-case'!S25,"")</f>
        <v/>
      </c>
      <c r="AV77" s="57" t="str">
        <f>IFERROR(100*AV75/'Base-case'!S25,"")</f>
        <v/>
      </c>
      <c r="AW77" s="58" t="str">
        <f>IFERROR(100*AW75/'Base-case'!S25,"")</f>
        <v/>
      </c>
    </row>
    <row r="78" spans="1:49" ht="26.25" customHeight="1">
      <c r="A78" s="490"/>
      <c r="B78" s="496"/>
      <c r="C78" s="391" t="s">
        <v>164</v>
      </c>
      <c r="D78" s="16" t="s">
        <v>130</v>
      </c>
      <c r="E78" s="114">
        <f>'Base-case'!E27-E29</f>
        <v>0</v>
      </c>
      <c r="F78" s="57">
        <f>'Base-case'!E27-F29</f>
        <v>0</v>
      </c>
      <c r="G78" s="57">
        <f>'Base-case'!E27-G29</f>
        <v>0</v>
      </c>
      <c r="H78" s="57">
        <f>'Base-case'!F27-H29</f>
        <v>0</v>
      </c>
      <c r="I78" s="57">
        <f>'Base-case'!F27-I29</f>
        <v>0</v>
      </c>
      <c r="J78" s="57">
        <f>'Base-case'!F27-J29</f>
        <v>0</v>
      </c>
      <c r="K78" s="57">
        <f>'Base-case'!G27-K29</f>
        <v>0</v>
      </c>
      <c r="L78" s="57">
        <f>'Base-case'!G27-L29</f>
        <v>0</v>
      </c>
      <c r="M78" s="57">
        <f>'Base-case'!G27-M29</f>
        <v>0</v>
      </c>
      <c r="N78" s="57">
        <f>'Base-case'!H27-N29</f>
        <v>0</v>
      </c>
      <c r="O78" s="57">
        <f>'Base-case'!H27-O29</f>
        <v>0</v>
      </c>
      <c r="P78" s="57">
        <f>'Base-case'!H27-P29</f>
        <v>0</v>
      </c>
      <c r="Q78" s="57">
        <f>'Base-case'!I27-Q29</f>
        <v>0</v>
      </c>
      <c r="R78" s="57">
        <f>'Base-case'!I27-R29</f>
        <v>0</v>
      </c>
      <c r="S78" s="57">
        <f>'Base-case'!I27-S29</f>
        <v>0</v>
      </c>
      <c r="T78" s="57">
        <f>'Base-case'!J27-T29</f>
        <v>0</v>
      </c>
      <c r="U78" s="57">
        <f>'Base-case'!J27-U29</f>
        <v>0</v>
      </c>
      <c r="V78" s="57">
        <f>'Base-case'!J27-V29</f>
        <v>0</v>
      </c>
      <c r="W78" s="57">
        <f>'Base-case'!K27-W29</f>
        <v>0</v>
      </c>
      <c r="X78" s="57">
        <f>'Base-case'!K27-X29</f>
        <v>0</v>
      </c>
      <c r="Y78" s="57">
        <f>'Base-case'!K27-Y29</f>
        <v>0</v>
      </c>
      <c r="Z78" s="57">
        <f>'Base-case'!L27-Z29</f>
        <v>0</v>
      </c>
      <c r="AA78" s="57">
        <f>'Base-case'!L27-AA29</f>
        <v>0</v>
      </c>
      <c r="AB78" s="57">
        <f>'Base-case'!L27-AB29</f>
        <v>0</v>
      </c>
      <c r="AC78" s="57">
        <f>'Base-case'!M27-AC29</f>
        <v>0</v>
      </c>
      <c r="AD78" s="57">
        <f>'Base-case'!M27-AD29</f>
        <v>0</v>
      </c>
      <c r="AE78" s="57">
        <f>'Base-case'!M27-AE29</f>
        <v>0</v>
      </c>
      <c r="AF78" s="57">
        <f>'Base-case'!N27-AF29</f>
        <v>0</v>
      </c>
      <c r="AG78" s="57">
        <f>'Base-case'!N27-AG29</f>
        <v>0</v>
      </c>
      <c r="AH78" s="57">
        <f>'Base-case'!N27-AH29</f>
        <v>0</v>
      </c>
      <c r="AI78" s="57">
        <f>'Base-case'!O27-AI29</f>
        <v>0</v>
      </c>
      <c r="AJ78" s="57">
        <f>'Base-case'!O27-AJ29</f>
        <v>0</v>
      </c>
      <c r="AK78" s="57">
        <f>'Base-case'!O27-AK29</f>
        <v>0</v>
      </c>
      <c r="AL78" s="57">
        <f>'Base-case'!P27-AL29</f>
        <v>0</v>
      </c>
      <c r="AM78" s="57">
        <f>'Base-case'!P27-AM29</f>
        <v>0</v>
      </c>
      <c r="AN78" s="57">
        <f>'Base-case'!P27-AN29</f>
        <v>0</v>
      </c>
      <c r="AO78" s="57">
        <f>'Base-case'!Q27-AO29</f>
        <v>0</v>
      </c>
      <c r="AP78" s="57">
        <f>'Base-case'!Q27-AP29</f>
        <v>0</v>
      </c>
      <c r="AQ78" s="57">
        <f>'Base-case'!Q27-AQ29</f>
        <v>0</v>
      </c>
      <c r="AR78" s="57">
        <f>'Base-case'!R27-AR29</f>
        <v>0</v>
      </c>
      <c r="AS78" s="57">
        <f>'Base-case'!R27-AS29</f>
        <v>0</v>
      </c>
      <c r="AT78" s="57">
        <f>'Base-case'!R27-AT29</f>
        <v>0</v>
      </c>
      <c r="AU78" s="57">
        <f>'Base-case'!S27-AU29</f>
        <v>0</v>
      </c>
      <c r="AV78" s="57">
        <f>'Base-case'!S27-AV29</f>
        <v>0</v>
      </c>
      <c r="AW78" s="58">
        <f>'Base-case'!S27-AW29</f>
        <v>0</v>
      </c>
    </row>
    <row r="79" spans="1:49" ht="26.25" customHeight="1">
      <c r="A79" s="490"/>
      <c r="B79" s="496"/>
      <c r="C79" s="391"/>
      <c r="D79" s="16" t="s">
        <v>131</v>
      </c>
      <c r="E79" s="114">
        <f>E78*$E$4</f>
        <v>0</v>
      </c>
      <c r="F79" s="57">
        <f>F78*$E$4</f>
        <v>0</v>
      </c>
      <c r="G79" s="57">
        <f>G78*$E$4</f>
        <v>0</v>
      </c>
      <c r="H79" s="57">
        <f>H78*$H$4</f>
        <v>0</v>
      </c>
      <c r="I79" s="57">
        <f>I78*$H$4</f>
        <v>0</v>
      </c>
      <c r="J79" s="57">
        <f>J78*$H$4</f>
        <v>0</v>
      </c>
      <c r="K79" s="57">
        <f>K78*$K$4</f>
        <v>0</v>
      </c>
      <c r="L79" s="57">
        <f>L78*$K$4</f>
        <v>0</v>
      </c>
      <c r="M79" s="57">
        <f>M78*$K$4</f>
        <v>0</v>
      </c>
      <c r="N79" s="57">
        <f>N78*$N$4</f>
        <v>0</v>
      </c>
      <c r="O79" s="57">
        <f>O78*$N$4</f>
        <v>0</v>
      </c>
      <c r="P79" s="57">
        <f>P78*$N$4</f>
        <v>0</v>
      </c>
      <c r="Q79" s="57">
        <f>Q78*$Q$4</f>
        <v>0</v>
      </c>
      <c r="R79" s="57">
        <f>R78*$Q$4</f>
        <v>0</v>
      </c>
      <c r="S79" s="57">
        <f>S78*$Q$4</f>
        <v>0</v>
      </c>
      <c r="T79" s="57">
        <f>T78*$T$4</f>
        <v>0</v>
      </c>
      <c r="U79" s="57">
        <f>U78*$T$4</f>
        <v>0</v>
      </c>
      <c r="V79" s="57">
        <f>V78*$T$4</f>
        <v>0</v>
      </c>
      <c r="W79" s="57">
        <f>W78*$W$4</f>
        <v>0</v>
      </c>
      <c r="X79" s="57">
        <f>X78*$W$4</f>
        <v>0</v>
      </c>
      <c r="Y79" s="57">
        <f>Y78*$W$4</f>
        <v>0</v>
      </c>
      <c r="Z79" s="57">
        <f>Z78*$Z$4</f>
        <v>0</v>
      </c>
      <c r="AA79" s="57">
        <f>AA78*$Z$4</f>
        <v>0</v>
      </c>
      <c r="AB79" s="57">
        <f>AB78*$Z$4</f>
        <v>0</v>
      </c>
      <c r="AC79" s="57">
        <f>AC78*$AC$4</f>
        <v>0</v>
      </c>
      <c r="AD79" s="57">
        <f>AD78*$AC$4</f>
        <v>0</v>
      </c>
      <c r="AE79" s="57">
        <f>AE78*$AC$4</f>
        <v>0</v>
      </c>
      <c r="AF79" s="57">
        <f>AF78*$AF$4</f>
        <v>0</v>
      </c>
      <c r="AG79" s="57">
        <f>AG78*$AF$4</f>
        <v>0</v>
      </c>
      <c r="AH79" s="57">
        <f>AH78*$AF$4</f>
        <v>0</v>
      </c>
      <c r="AI79" s="57">
        <f>AI78*$AI$4</f>
        <v>0</v>
      </c>
      <c r="AJ79" s="57">
        <f>AJ78*$AI$4</f>
        <v>0</v>
      </c>
      <c r="AK79" s="57">
        <f>AK78*$AI$4</f>
        <v>0</v>
      </c>
      <c r="AL79" s="57">
        <f>AL78*$AL$4</f>
        <v>0</v>
      </c>
      <c r="AM79" s="57">
        <f>AM78*$AL$4</f>
        <v>0</v>
      </c>
      <c r="AN79" s="57">
        <f>AN78*$AL$4</f>
        <v>0</v>
      </c>
      <c r="AO79" s="57">
        <f>AO78*$AO$4</f>
        <v>0</v>
      </c>
      <c r="AP79" s="57">
        <f>AP78*$AO$4</f>
        <v>0</v>
      </c>
      <c r="AQ79" s="57">
        <f>AQ78*$AO$4</f>
        <v>0</v>
      </c>
      <c r="AR79" s="57">
        <f>AR78*$AR$4</f>
        <v>0</v>
      </c>
      <c r="AS79" s="57">
        <f>AS78*$AR$4</f>
        <v>0</v>
      </c>
      <c r="AT79" s="57">
        <f>AT78*$AR$4</f>
        <v>0</v>
      </c>
      <c r="AU79" s="57">
        <f>AU78*$AU$4</f>
        <v>0</v>
      </c>
      <c r="AV79" s="57">
        <f>AV78*$AU$4</f>
        <v>0</v>
      </c>
      <c r="AW79" s="58">
        <f>AW78*$AU$4</f>
        <v>0</v>
      </c>
    </row>
    <row r="80" spans="1:49" ht="26.25" customHeight="1">
      <c r="A80" s="490"/>
      <c r="B80" s="496"/>
      <c r="C80" s="391"/>
      <c r="D80" s="16" t="s">
        <v>21</v>
      </c>
      <c r="E80" s="114" t="str">
        <f>IFERROR(100*E78/'Base-case'!E27,"")</f>
        <v/>
      </c>
      <c r="F80" s="57" t="str">
        <f>IFERROR(100*F78/'Base-case'!E27,"")</f>
        <v/>
      </c>
      <c r="G80" s="57" t="str">
        <f>IFERROR(100*G78/'Base-case'!E27,"")</f>
        <v/>
      </c>
      <c r="H80" s="57" t="str">
        <f>IFERROR(100*H78/'Base-case'!F27,"")</f>
        <v/>
      </c>
      <c r="I80" s="57" t="str">
        <f>IFERROR(100*I78/'Base-case'!F27,"")</f>
        <v/>
      </c>
      <c r="J80" s="57" t="str">
        <f>IFERROR(100*J78/'Base-case'!F27,"")</f>
        <v/>
      </c>
      <c r="K80" s="57" t="str">
        <f>IFERROR(100*K78/'Base-case'!G27,"")</f>
        <v/>
      </c>
      <c r="L80" s="57" t="str">
        <f>IFERROR(100*L78/'Base-case'!G27,"")</f>
        <v/>
      </c>
      <c r="M80" s="57" t="str">
        <f>IFERROR(100*M78/'Base-case'!G27,"")</f>
        <v/>
      </c>
      <c r="N80" s="57" t="str">
        <f>IFERROR(100*N78/'Base-case'!H27,"")</f>
        <v/>
      </c>
      <c r="O80" s="57" t="str">
        <f>IFERROR(100*O78/'Base-case'!H27,"")</f>
        <v/>
      </c>
      <c r="P80" s="57" t="str">
        <f>IFERROR(100*P78/'Base-case'!H27,"")</f>
        <v/>
      </c>
      <c r="Q80" s="57" t="str">
        <f>IFERROR(100*Q78/'Base-case'!I27,"")</f>
        <v/>
      </c>
      <c r="R80" s="57" t="str">
        <f>IFERROR(100*R78/'Base-case'!I27,"")</f>
        <v/>
      </c>
      <c r="S80" s="57" t="str">
        <f>IFERROR(100*S78/'Base-case'!I27,"")</f>
        <v/>
      </c>
      <c r="T80" s="57" t="str">
        <f>IFERROR(100*T78/'Base-case'!J27,"")</f>
        <v/>
      </c>
      <c r="U80" s="57" t="str">
        <f>IFERROR(100*U78/'Base-case'!J27,"")</f>
        <v/>
      </c>
      <c r="V80" s="57" t="str">
        <f>IFERROR(100*V78/'Base-case'!J27,"")</f>
        <v/>
      </c>
      <c r="W80" s="57" t="str">
        <f>IFERROR(100*W78/'Base-case'!K27,"")</f>
        <v/>
      </c>
      <c r="X80" s="57" t="str">
        <f>IFERROR(100*X78/'Base-case'!K27,"")</f>
        <v/>
      </c>
      <c r="Y80" s="57" t="str">
        <f>IFERROR(100*Y78/'Base-case'!K27,"")</f>
        <v/>
      </c>
      <c r="Z80" s="57" t="str">
        <f>IFERROR(100*Z78/'Base-case'!L27,"")</f>
        <v/>
      </c>
      <c r="AA80" s="57" t="str">
        <f>IFERROR(100*AA78/'Base-case'!L27,"")</f>
        <v/>
      </c>
      <c r="AB80" s="57" t="str">
        <f>IFERROR(100*AB78/'Base-case'!L27,"")</f>
        <v/>
      </c>
      <c r="AC80" s="57" t="str">
        <f>IFERROR(100*AC78/'Base-case'!M27,"")</f>
        <v/>
      </c>
      <c r="AD80" s="57" t="str">
        <f>IFERROR(100*AD78/'Base-case'!M27,"")</f>
        <v/>
      </c>
      <c r="AE80" s="57" t="str">
        <f>IFERROR(100*AE78/'Base-case'!M27,"")</f>
        <v/>
      </c>
      <c r="AF80" s="57" t="str">
        <f>IFERROR(100*AF78/'Base-case'!N27,"")</f>
        <v/>
      </c>
      <c r="AG80" s="57" t="str">
        <f>IFERROR(100*AG78/'Base-case'!N27,"")</f>
        <v/>
      </c>
      <c r="AH80" s="57" t="str">
        <f>IFERROR(100*AH78/'Base-case'!N27,"")</f>
        <v/>
      </c>
      <c r="AI80" s="57" t="str">
        <f>IFERROR(100*AI78/'Base-case'!O27,"")</f>
        <v/>
      </c>
      <c r="AJ80" s="57" t="str">
        <f>IFERROR(100*AJ78/'Base-case'!O27,"")</f>
        <v/>
      </c>
      <c r="AK80" s="57" t="str">
        <f>IFERROR(100*AK78/'Base-case'!O27,"")</f>
        <v/>
      </c>
      <c r="AL80" s="57" t="str">
        <f>IFERROR(100*AL78/'Base-case'!P27,"")</f>
        <v/>
      </c>
      <c r="AM80" s="57" t="str">
        <f>IFERROR(100*AM78/'Base-case'!P27,"")</f>
        <v/>
      </c>
      <c r="AN80" s="57" t="str">
        <f>IFERROR(100*AN78/'Base-case'!P27,"")</f>
        <v/>
      </c>
      <c r="AO80" s="57" t="str">
        <f>IFERROR(100*AO78/'Base-case'!Q27,"")</f>
        <v/>
      </c>
      <c r="AP80" s="57" t="str">
        <f>IFERROR(100*AP78/'Base-case'!Q27,"")</f>
        <v/>
      </c>
      <c r="AQ80" s="57" t="str">
        <f>IFERROR(100*AQ78/'Base-case'!Q27,"")</f>
        <v/>
      </c>
      <c r="AR80" s="57" t="str">
        <f>IFERROR(100*AR78/'Base-case'!R27,"")</f>
        <v/>
      </c>
      <c r="AS80" s="57" t="str">
        <f>IFERROR(100*AS78/'Base-case'!R27,"")</f>
        <v/>
      </c>
      <c r="AT80" s="57" t="str">
        <f>IFERROR(100*AT78/'Base-case'!R27,"")</f>
        <v/>
      </c>
      <c r="AU80" s="57" t="str">
        <f>IFERROR(100*AU78/'Base-case'!S27,"")</f>
        <v/>
      </c>
      <c r="AV80" s="57" t="str">
        <f>IFERROR(100*AV78/'Base-case'!S27,"")</f>
        <v/>
      </c>
      <c r="AW80" s="58" t="str">
        <f>IFERROR(100*AW78/'Base-case'!S27,"")</f>
        <v/>
      </c>
    </row>
    <row r="81" spans="1:49" ht="65.25" customHeight="1">
      <c r="A81" s="490"/>
      <c r="B81" s="496"/>
      <c r="C81" s="391" t="s">
        <v>60</v>
      </c>
      <c r="D81" s="396"/>
      <c r="E81" s="114">
        <f>-('Base-case'!E29-E31)</f>
        <v>0</v>
      </c>
      <c r="F81" s="57">
        <f>-('Base-case'!E29-F31)</f>
        <v>0</v>
      </c>
      <c r="G81" s="57">
        <f>-('Base-case'!E29-G31)</f>
        <v>0</v>
      </c>
      <c r="H81" s="57">
        <f>-('Base-case'!F29-H31)</f>
        <v>0</v>
      </c>
      <c r="I81" s="57">
        <f>-('Base-case'!F29-I31)</f>
        <v>0</v>
      </c>
      <c r="J81" s="57">
        <f>-('Base-case'!F29-J31)</f>
        <v>0</v>
      </c>
      <c r="K81" s="57">
        <f>-('Base-case'!G29-K31)</f>
        <v>0</v>
      </c>
      <c r="L81" s="57">
        <f>-('Base-case'!G29-L31)</f>
        <v>0</v>
      </c>
      <c r="M81" s="57">
        <f>-('Base-case'!G29-M31)</f>
        <v>0</v>
      </c>
      <c r="N81" s="57">
        <f>-('Base-case'!H29-N31)</f>
        <v>0</v>
      </c>
      <c r="O81" s="57">
        <f>-('Base-case'!H29-O31)</f>
        <v>0</v>
      </c>
      <c r="P81" s="57">
        <f>-('Base-case'!H29-P31)</f>
        <v>0</v>
      </c>
      <c r="Q81" s="57">
        <f>-('Base-case'!I29-Q31)</f>
        <v>0</v>
      </c>
      <c r="R81" s="57">
        <f>-('Base-case'!I29-R31)</f>
        <v>0</v>
      </c>
      <c r="S81" s="57">
        <f>-('Base-case'!I29-S31)</f>
        <v>0</v>
      </c>
      <c r="T81" s="57">
        <f>-('Base-case'!J29-T31)</f>
        <v>0</v>
      </c>
      <c r="U81" s="57">
        <f>-('Base-case'!J29-U31)</f>
        <v>0</v>
      </c>
      <c r="V81" s="57">
        <f>-('Base-case'!J29-V31)</f>
        <v>0</v>
      </c>
      <c r="W81" s="57">
        <f>-('Base-case'!K29-W31)</f>
        <v>0</v>
      </c>
      <c r="X81" s="57">
        <f>-('Base-case'!K29-X31)</f>
        <v>0</v>
      </c>
      <c r="Y81" s="57">
        <f>-('Base-case'!K29-Y31)</f>
        <v>0</v>
      </c>
      <c r="Z81" s="57">
        <f>-('Base-case'!L29-Z31)</f>
        <v>0</v>
      </c>
      <c r="AA81" s="57">
        <f>-('Base-case'!L29-AA31)</f>
        <v>0</v>
      </c>
      <c r="AB81" s="57">
        <f>-('Base-case'!L29-AB31)</f>
        <v>0</v>
      </c>
      <c r="AC81" s="57">
        <f>-('Base-case'!M29-AC31)</f>
        <v>0</v>
      </c>
      <c r="AD81" s="57">
        <f>-('Base-case'!M29-AD31)</f>
        <v>0</v>
      </c>
      <c r="AE81" s="57">
        <f>-('Base-case'!M29-AE31)</f>
        <v>0</v>
      </c>
      <c r="AF81" s="57">
        <f>-('Base-case'!N29-AF31)</f>
        <v>0</v>
      </c>
      <c r="AG81" s="57">
        <f>-('Base-case'!N29-AG31)</f>
        <v>0</v>
      </c>
      <c r="AH81" s="57">
        <f>-('Base-case'!N29-AH31)</f>
        <v>0</v>
      </c>
      <c r="AI81" s="57">
        <f>-('Base-case'!O29-AI31)</f>
        <v>0</v>
      </c>
      <c r="AJ81" s="57">
        <f>-('Base-case'!O29-AJ31)</f>
        <v>0</v>
      </c>
      <c r="AK81" s="57">
        <f>-('Base-case'!O29-AK31)</f>
        <v>0</v>
      </c>
      <c r="AL81" s="57">
        <f>-('Base-case'!P29-AL31)</f>
        <v>0</v>
      </c>
      <c r="AM81" s="57">
        <f>-('Base-case'!P29-AM31)</f>
        <v>0</v>
      </c>
      <c r="AN81" s="57">
        <f>-('Base-case'!P29-AN31)</f>
        <v>0</v>
      </c>
      <c r="AO81" s="57">
        <f>-('Base-case'!Q29-AO31)</f>
        <v>0</v>
      </c>
      <c r="AP81" s="57">
        <f>-('Base-case'!Q29-AP31)</f>
        <v>0</v>
      </c>
      <c r="AQ81" s="57">
        <f>-('Base-case'!Q29-AQ31)</f>
        <v>0</v>
      </c>
      <c r="AR81" s="57">
        <f>-('Base-case'!R29-AR31)</f>
        <v>0</v>
      </c>
      <c r="AS81" s="57">
        <f>-('Base-case'!R29-AS31)</f>
        <v>0</v>
      </c>
      <c r="AT81" s="57">
        <f>-('Base-case'!R29-AT31)</f>
        <v>0</v>
      </c>
      <c r="AU81" s="57">
        <f>-('Base-case'!S29-AU31)</f>
        <v>0</v>
      </c>
      <c r="AV81" s="57">
        <f>-('Base-case'!S29-AV31)</f>
        <v>0</v>
      </c>
      <c r="AW81" s="58">
        <f>-('Base-case'!S29-AW31)</f>
        <v>0</v>
      </c>
    </row>
    <row r="82" spans="1:49" ht="52.5" customHeight="1">
      <c r="A82" s="490"/>
      <c r="B82" s="496"/>
      <c r="C82" s="391" t="s">
        <v>59</v>
      </c>
      <c r="D82" s="89" t="s">
        <v>22</v>
      </c>
      <c r="E82" s="114">
        <f>ABS('Base-case'!E30)-ABS(E32)</f>
        <v>0</v>
      </c>
      <c r="F82" s="57">
        <f>ABS('Base-case'!E30)-ABS(F32)</f>
        <v>0</v>
      </c>
      <c r="G82" s="57">
        <f>ABS('Base-case'!E30)-ABS(G32)</f>
        <v>0</v>
      </c>
      <c r="H82" s="57">
        <f>ABS('Base-case'!F30)-ABS(H32)</f>
        <v>0</v>
      </c>
      <c r="I82" s="57">
        <f>ABS('Base-case'!F30)-ABS(I32)</f>
        <v>0</v>
      </c>
      <c r="J82" s="57">
        <f>ABS('Base-case'!F30)-ABS(J32)</f>
        <v>0</v>
      </c>
      <c r="K82" s="57">
        <f>ABS('Base-case'!G30)-ABS(K32)</f>
        <v>0</v>
      </c>
      <c r="L82" s="57">
        <f>ABS('Base-case'!G30)-ABS(L32)</f>
        <v>0</v>
      </c>
      <c r="M82" s="57">
        <f>ABS('Base-case'!G30)-ABS(M32)</f>
        <v>0</v>
      </c>
      <c r="N82" s="57">
        <f>ABS('Base-case'!H30)-ABS(N32)</f>
        <v>0</v>
      </c>
      <c r="O82" s="57">
        <f>ABS('Base-case'!H30)-ABS(O32)</f>
        <v>0</v>
      </c>
      <c r="P82" s="57">
        <f>ABS('Base-case'!H30)-ABS(P32)</f>
        <v>0</v>
      </c>
      <c r="Q82" s="57">
        <f>ABS('Base-case'!I30)-ABS(Q32)</f>
        <v>0</v>
      </c>
      <c r="R82" s="57">
        <f>ABS('Base-case'!I30)-ABS(R32)</f>
        <v>0</v>
      </c>
      <c r="S82" s="57">
        <f>ABS('Base-case'!I30)-ABS(S32)</f>
        <v>0</v>
      </c>
      <c r="T82" s="57">
        <f>ABS('Base-case'!J30)-ABS(T32)</f>
        <v>0</v>
      </c>
      <c r="U82" s="57">
        <f>ABS('Base-case'!J30)-ABS(U32)</f>
        <v>0</v>
      </c>
      <c r="V82" s="57">
        <f>ABS('Base-case'!J30)-ABS(V32)</f>
        <v>0</v>
      </c>
      <c r="W82" s="57">
        <f>ABS('Base-case'!K30)-ABS(W32)</f>
        <v>0</v>
      </c>
      <c r="X82" s="57">
        <f>ABS('Base-case'!K30)-ABS(X32)</f>
        <v>0</v>
      </c>
      <c r="Y82" s="57">
        <f>ABS('Base-case'!K30)-ABS(Y32)</f>
        <v>0</v>
      </c>
      <c r="Z82" s="57">
        <f>ABS('Base-case'!L30)-ABS(Z32)</f>
        <v>0</v>
      </c>
      <c r="AA82" s="57">
        <f>ABS('Base-case'!L30)-ABS(AA32)</f>
        <v>0</v>
      </c>
      <c r="AB82" s="57">
        <f>ABS('Base-case'!L30)-ABS(AB32)</f>
        <v>0</v>
      </c>
      <c r="AC82" s="57">
        <f>ABS('Base-case'!M30)-ABS(AC32)</f>
        <v>0</v>
      </c>
      <c r="AD82" s="57">
        <f>ABS('Base-case'!M30)-ABS(AD32)</f>
        <v>0</v>
      </c>
      <c r="AE82" s="57">
        <f>ABS('Base-case'!M30)-ABS(AE32)</f>
        <v>0</v>
      </c>
      <c r="AF82" s="57">
        <f>ABS('Base-case'!N30)-ABS(AF32)</f>
        <v>0</v>
      </c>
      <c r="AG82" s="57">
        <f>ABS('Base-case'!N30)-ABS(AG32)</f>
        <v>0</v>
      </c>
      <c r="AH82" s="57">
        <f>ABS('Base-case'!N30)-ABS(AH32)</f>
        <v>0</v>
      </c>
      <c r="AI82" s="57">
        <f>ABS('Base-case'!O30)-ABS(AI32)</f>
        <v>0</v>
      </c>
      <c r="AJ82" s="57">
        <f>ABS('Base-case'!O30)-ABS(AJ32)</f>
        <v>0</v>
      </c>
      <c r="AK82" s="57">
        <f>ABS('Base-case'!O30)-ABS(AK32)</f>
        <v>0</v>
      </c>
      <c r="AL82" s="57">
        <f>ABS('Base-case'!P30)-ABS(AL32)</f>
        <v>0</v>
      </c>
      <c r="AM82" s="57">
        <f>ABS('Base-case'!P30)-ABS(AM32)</f>
        <v>0</v>
      </c>
      <c r="AN82" s="57">
        <f>ABS('Base-case'!P30)-ABS(AN32)</f>
        <v>0</v>
      </c>
      <c r="AO82" s="57">
        <f>ABS('Base-case'!Q30)-ABS(AO32)</f>
        <v>0</v>
      </c>
      <c r="AP82" s="57">
        <f>ABS('Base-case'!Q30)-ABS(AP32)</f>
        <v>0</v>
      </c>
      <c r="AQ82" s="57">
        <f>ABS('Base-case'!Q30)-ABS(AQ32)</f>
        <v>0</v>
      </c>
      <c r="AR82" s="57">
        <f>ABS('Base-case'!R30)-ABS(AR32)</f>
        <v>0</v>
      </c>
      <c r="AS82" s="57">
        <f>ABS('Base-case'!R30)-ABS(AS32)</f>
        <v>0</v>
      </c>
      <c r="AT82" s="57">
        <f>ABS('Base-case'!R30)-ABS(AT32)</f>
        <v>0</v>
      </c>
      <c r="AU82" s="57">
        <f>ABS('Base-case'!S30)-ABS(AU32)</f>
        <v>0</v>
      </c>
      <c r="AV82" s="57">
        <f>ABS('Base-case'!S30)-ABS(AV32)</f>
        <v>0</v>
      </c>
      <c r="AW82" s="58">
        <f>ABS('Base-case'!S30)-ABS(AW32)</f>
        <v>0</v>
      </c>
    </row>
    <row r="83" spans="1:49" ht="52.5" customHeight="1">
      <c r="A83" s="490"/>
      <c r="B83" s="496"/>
      <c r="C83" s="391"/>
      <c r="D83" s="89" t="s">
        <v>21</v>
      </c>
      <c r="E83" s="114" t="str">
        <f>IFERROR(100*E82/ABS('Base-case'!E30),"")</f>
        <v/>
      </c>
      <c r="F83" s="57" t="str">
        <f>IFERROR(100*F82/ABS('Base-case'!E30),"")</f>
        <v/>
      </c>
      <c r="G83" s="57" t="str">
        <f>IFERROR(100*G82/ABS('Base-case'!E30),"")</f>
        <v/>
      </c>
      <c r="H83" s="57" t="str">
        <f>IFERROR(100*H82/ABS('Base-case'!F30),"")</f>
        <v/>
      </c>
      <c r="I83" s="57" t="str">
        <f>IFERROR(100*I82/ABS('Base-case'!F30),"")</f>
        <v/>
      </c>
      <c r="J83" s="57" t="str">
        <f>IFERROR(100*J82/ABS('Base-case'!F30),"")</f>
        <v/>
      </c>
      <c r="K83" s="57" t="str">
        <f>IFERROR(100*K82/ABS('Base-case'!G30),"")</f>
        <v/>
      </c>
      <c r="L83" s="57" t="str">
        <f>IFERROR(100*L82/ABS('Base-case'!G30),"")</f>
        <v/>
      </c>
      <c r="M83" s="57" t="str">
        <f>IFERROR(100*M82/ABS('Base-case'!G30),"")</f>
        <v/>
      </c>
      <c r="N83" s="57" t="str">
        <f>IFERROR(100*N82/ABS('Base-case'!H30),"")</f>
        <v/>
      </c>
      <c r="O83" s="57" t="str">
        <f>IFERROR(100*O82/ABS('Base-case'!H30),"")</f>
        <v/>
      </c>
      <c r="P83" s="57" t="str">
        <f>IFERROR(100*P82/ABS('Base-case'!H30),"")</f>
        <v/>
      </c>
      <c r="Q83" s="57" t="str">
        <f>IFERROR(100*Q82/ABS('Base-case'!I30),"")</f>
        <v/>
      </c>
      <c r="R83" s="57" t="str">
        <f>IFERROR(100*R82/ABS('Base-case'!I30),"")</f>
        <v/>
      </c>
      <c r="S83" s="57" t="str">
        <f>IFERROR(100*S82/ABS('Base-case'!I30),"")</f>
        <v/>
      </c>
      <c r="T83" s="57" t="str">
        <f>IFERROR(100*T82/ABS('Base-case'!J30),"")</f>
        <v/>
      </c>
      <c r="U83" s="57" t="str">
        <f>IFERROR(100*U82/ABS('Base-case'!J30),"")</f>
        <v/>
      </c>
      <c r="V83" s="57" t="str">
        <f>IFERROR(100*V82/ABS('Base-case'!J30),"")</f>
        <v/>
      </c>
      <c r="W83" s="57" t="str">
        <f>IFERROR(100*W82/ABS('Base-case'!K30),"")</f>
        <v/>
      </c>
      <c r="X83" s="57" t="str">
        <f>IFERROR(100*X82/ABS('Base-case'!K30),"")</f>
        <v/>
      </c>
      <c r="Y83" s="57" t="str">
        <f>IFERROR(100*Y82/ABS('Base-case'!K30),"")</f>
        <v/>
      </c>
      <c r="Z83" s="57" t="str">
        <f>IFERROR(100*Z82/ABS('Base-case'!L30),"")</f>
        <v/>
      </c>
      <c r="AA83" s="57" t="str">
        <f>IFERROR(100*AA82/ABS('Base-case'!L30),"")</f>
        <v/>
      </c>
      <c r="AB83" s="57" t="str">
        <f>IFERROR(100*AB82/ABS('Base-case'!L30),"")</f>
        <v/>
      </c>
      <c r="AC83" s="57" t="str">
        <f>IFERROR(100*AC82/ABS('Base-case'!M30),"")</f>
        <v/>
      </c>
      <c r="AD83" s="57" t="str">
        <f>IFERROR(100*AD82/ABS('Base-case'!M30),"")</f>
        <v/>
      </c>
      <c r="AE83" s="57" t="str">
        <f>IFERROR(100*AE82/ABS('Base-case'!M30),"")</f>
        <v/>
      </c>
      <c r="AF83" s="57" t="str">
        <f>IFERROR(100*AF82/ABS('Base-case'!N30),"")</f>
        <v/>
      </c>
      <c r="AG83" s="57" t="str">
        <f>IFERROR(100*AG82/ABS('Base-case'!N30),"")</f>
        <v/>
      </c>
      <c r="AH83" s="57" t="str">
        <f>IFERROR(100*AH82/ABS('Base-case'!N30),"")</f>
        <v/>
      </c>
      <c r="AI83" s="57" t="str">
        <f>IFERROR(100*AI82/ABS('Base-case'!O30),"")</f>
        <v/>
      </c>
      <c r="AJ83" s="57" t="str">
        <f>IFERROR(100*AJ82/ABS('Base-case'!O30),"")</f>
        <v/>
      </c>
      <c r="AK83" s="57" t="str">
        <f>IFERROR(100*AK82/ABS('Base-case'!O30),"")</f>
        <v/>
      </c>
      <c r="AL83" s="57" t="str">
        <f>IFERROR(100*AL82/ABS('Base-case'!P30),"")</f>
        <v/>
      </c>
      <c r="AM83" s="57" t="str">
        <f>IFERROR(100*AM82/ABS('Base-case'!P30),"")</f>
        <v/>
      </c>
      <c r="AN83" s="57" t="str">
        <f>IFERROR(100*AN82/ABS('Base-case'!P30),"")</f>
        <v/>
      </c>
      <c r="AO83" s="57" t="str">
        <f>IFERROR(100*AO82/ABS('Base-case'!Q30),"")</f>
        <v/>
      </c>
      <c r="AP83" s="57" t="str">
        <f>IFERROR(100*AP82/ABS('Base-case'!Q30),"")</f>
        <v/>
      </c>
      <c r="AQ83" s="57" t="str">
        <f>IFERROR(100*AQ82/ABS('Base-case'!Q30),"")</f>
        <v/>
      </c>
      <c r="AR83" s="57" t="str">
        <f>IFERROR(100*AR82/ABS('Base-case'!R30),"")</f>
        <v/>
      </c>
      <c r="AS83" s="57" t="str">
        <f>IFERROR(100*AS82/ABS('Base-case'!R30),"")</f>
        <v/>
      </c>
      <c r="AT83" s="57" t="str">
        <f>IFERROR(100*AT82/ABS('Base-case'!R30),"")</f>
        <v/>
      </c>
      <c r="AU83" s="57" t="str">
        <f>IFERROR(100*AU82/ABS('Base-case'!S30),"")</f>
        <v/>
      </c>
      <c r="AV83" s="57" t="str">
        <f>IFERROR(100*AV82/ABS('Base-case'!S30),"")</f>
        <v/>
      </c>
      <c r="AW83" s="58" t="str">
        <f>IFERROR(100*AW82/ABS('Base-case'!S30),"")</f>
        <v/>
      </c>
    </row>
    <row r="84" spans="1:49" ht="57.75" customHeight="1">
      <c r="A84" s="490"/>
      <c r="B84" s="496"/>
      <c r="C84" s="391" t="s">
        <v>61</v>
      </c>
      <c r="D84" s="89" t="s">
        <v>22</v>
      </c>
      <c r="E84" s="114">
        <f>ABS('Base-case'!E31)-ABS(E33)</f>
        <v>0</v>
      </c>
      <c r="F84" s="57">
        <f>ABS('Base-case'!E31)-ABS(F33)</f>
        <v>0</v>
      </c>
      <c r="G84" s="57">
        <f>ABS('Base-case'!E31)-ABS(G33)</f>
        <v>0</v>
      </c>
      <c r="H84" s="57">
        <f>ABS('Base-case'!F31)-ABS(H33)</f>
        <v>0</v>
      </c>
      <c r="I84" s="57">
        <f>ABS('Base-case'!F31)-ABS(I33)</f>
        <v>0</v>
      </c>
      <c r="J84" s="57">
        <f>ABS('Base-case'!F31)-ABS(J33)</f>
        <v>0</v>
      </c>
      <c r="K84" s="57">
        <f>ABS('Base-case'!G31)-ABS(K33)</f>
        <v>0</v>
      </c>
      <c r="L84" s="57">
        <f>ABS('Base-case'!G31)-ABS(L33)</f>
        <v>0</v>
      </c>
      <c r="M84" s="57">
        <f>ABS('Base-case'!G31)-ABS(M33)</f>
        <v>0</v>
      </c>
      <c r="N84" s="57">
        <f>ABS('Base-case'!H31)-ABS(N33)</f>
        <v>0</v>
      </c>
      <c r="O84" s="57">
        <f>ABS('Base-case'!H31)-ABS(O33)</f>
        <v>0</v>
      </c>
      <c r="P84" s="57">
        <f>ABS('Base-case'!H31)-ABS(P33)</f>
        <v>0</v>
      </c>
      <c r="Q84" s="57">
        <f>ABS('Base-case'!I31)-ABS(Q33)</f>
        <v>0</v>
      </c>
      <c r="R84" s="57">
        <f>ABS('Base-case'!I31)-ABS(R33)</f>
        <v>0</v>
      </c>
      <c r="S84" s="57">
        <f>ABS('Base-case'!I31)-ABS(S33)</f>
        <v>0</v>
      </c>
      <c r="T84" s="57">
        <f>ABS('Base-case'!J31)-ABS(T33)</f>
        <v>0</v>
      </c>
      <c r="U84" s="57">
        <f>ABS('Base-case'!J31)-ABS(U33)</f>
        <v>0</v>
      </c>
      <c r="V84" s="57">
        <f>ABS('Base-case'!J31)-ABS(V33)</f>
        <v>0</v>
      </c>
      <c r="W84" s="57">
        <f>ABS('Base-case'!K31)-ABS(W33)</f>
        <v>0</v>
      </c>
      <c r="X84" s="57">
        <f>ABS('Base-case'!K31)-ABS(X33)</f>
        <v>0</v>
      </c>
      <c r="Y84" s="57">
        <f>ABS('Base-case'!K31)-ABS(Y33)</f>
        <v>0</v>
      </c>
      <c r="Z84" s="57">
        <f>ABS('Base-case'!L31)-ABS(Z33)</f>
        <v>0</v>
      </c>
      <c r="AA84" s="57">
        <f>ABS('Base-case'!L31)-ABS(AA33)</f>
        <v>0</v>
      </c>
      <c r="AB84" s="57">
        <f>ABS('Base-case'!L31)-ABS(AB33)</f>
        <v>0</v>
      </c>
      <c r="AC84" s="57">
        <f>ABS('Base-case'!M31)-ABS(AC33)</f>
        <v>0</v>
      </c>
      <c r="AD84" s="57">
        <f>ABS('Base-case'!M31)-ABS(AD33)</f>
        <v>0</v>
      </c>
      <c r="AE84" s="57">
        <f>ABS('Base-case'!M31)-ABS(AE33)</f>
        <v>0</v>
      </c>
      <c r="AF84" s="57">
        <f>ABS('Base-case'!N31)-ABS(AF33)</f>
        <v>0</v>
      </c>
      <c r="AG84" s="57">
        <f>ABS('Base-case'!N31)-ABS(AG33)</f>
        <v>0</v>
      </c>
      <c r="AH84" s="57">
        <f>ABS('Base-case'!N31)-ABS(AH33)</f>
        <v>0</v>
      </c>
      <c r="AI84" s="57">
        <f>ABS('Base-case'!O31)-ABS(AI33)</f>
        <v>0</v>
      </c>
      <c r="AJ84" s="57">
        <f>ABS('Base-case'!O31)-ABS(AJ33)</f>
        <v>0</v>
      </c>
      <c r="AK84" s="57">
        <f>ABS('Base-case'!O31)-ABS(AK33)</f>
        <v>0</v>
      </c>
      <c r="AL84" s="57">
        <f>ABS('Base-case'!P31)-ABS(AL33)</f>
        <v>0</v>
      </c>
      <c r="AM84" s="57">
        <f>ABS('Base-case'!P31)-ABS(AM33)</f>
        <v>0</v>
      </c>
      <c r="AN84" s="57">
        <f>ABS('Base-case'!P31)-ABS(AN33)</f>
        <v>0</v>
      </c>
      <c r="AO84" s="57">
        <f>ABS('Base-case'!Q31)-ABS(AO33)</f>
        <v>0</v>
      </c>
      <c r="AP84" s="57">
        <f>ABS('Base-case'!Q31)-ABS(AP33)</f>
        <v>0</v>
      </c>
      <c r="AQ84" s="57">
        <f>ABS('Base-case'!Q31)-ABS(AQ33)</f>
        <v>0</v>
      </c>
      <c r="AR84" s="57">
        <f>ABS('Base-case'!R31)-ABS(AR33)</f>
        <v>0</v>
      </c>
      <c r="AS84" s="57">
        <f>ABS('Base-case'!R31)-ABS(AS33)</f>
        <v>0</v>
      </c>
      <c r="AT84" s="57">
        <f>ABS('Base-case'!R31)-ABS(AT33)</f>
        <v>0</v>
      </c>
      <c r="AU84" s="57">
        <f>ABS('Base-case'!S31)-ABS(AU33)</f>
        <v>0</v>
      </c>
      <c r="AV84" s="57">
        <f>ABS('Base-case'!S31)-ABS(AV33)</f>
        <v>0</v>
      </c>
      <c r="AW84" s="58">
        <f>ABS('Base-case'!S31)-ABS(AW33)</f>
        <v>0</v>
      </c>
    </row>
    <row r="85" spans="1:49" ht="57.75" customHeight="1">
      <c r="A85" s="490"/>
      <c r="B85" s="496"/>
      <c r="C85" s="391"/>
      <c r="D85" s="89" t="s">
        <v>21</v>
      </c>
      <c r="E85" s="114" t="str">
        <f>IFERROR(100*E84/ABS('Base-case'!E31),"")</f>
        <v/>
      </c>
      <c r="F85" s="57" t="str">
        <f>IFERROR(100*F84/ABS('Base-case'!E31),"")</f>
        <v/>
      </c>
      <c r="G85" s="57" t="str">
        <f>IFERROR(100*G84/ABS('Base-case'!E31),"")</f>
        <v/>
      </c>
      <c r="H85" s="57" t="str">
        <f>IFERROR(100*H84/ABS('Base-case'!F31),"")</f>
        <v/>
      </c>
      <c r="I85" s="57" t="str">
        <f>IFERROR(100*I84/ABS('Base-case'!F31),"")</f>
        <v/>
      </c>
      <c r="J85" s="57" t="str">
        <f>IFERROR(100*J84/ABS('Base-case'!F31),"")</f>
        <v/>
      </c>
      <c r="K85" s="57" t="str">
        <f>IFERROR(100*K84/ABS('Base-case'!G31),"")</f>
        <v/>
      </c>
      <c r="L85" s="57" t="str">
        <f>IFERROR(100*L84/ABS('Base-case'!G31),"")</f>
        <v/>
      </c>
      <c r="M85" s="57" t="str">
        <f>IFERROR(100*M84/ABS('Base-case'!G31),"")</f>
        <v/>
      </c>
      <c r="N85" s="57" t="str">
        <f>IFERROR(100*N84/ABS('Base-case'!H31),"")</f>
        <v/>
      </c>
      <c r="O85" s="57" t="str">
        <f>IFERROR(100*O84/ABS('Base-case'!H31),"")</f>
        <v/>
      </c>
      <c r="P85" s="57" t="str">
        <f>IFERROR(100*P84/ABS('Base-case'!H31),"")</f>
        <v/>
      </c>
      <c r="Q85" s="57" t="str">
        <f>IFERROR(100*Q84/ABS('Base-case'!I31),"")</f>
        <v/>
      </c>
      <c r="R85" s="57" t="str">
        <f>IFERROR(100*R84/ABS('Base-case'!I31),"")</f>
        <v/>
      </c>
      <c r="S85" s="57" t="str">
        <f>IFERROR(100*S84/ABS('Base-case'!I31),"")</f>
        <v/>
      </c>
      <c r="T85" s="57" t="str">
        <f>IFERROR(100*T84/ABS('Base-case'!J31),"")</f>
        <v/>
      </c>
      <c r="U85" s="57" t="str">
        <f>IFERROR(100*U84/ABS('Base-case'!J31),"")</f>
        <v/>
      </c>
      <c r="V85" s="57" t="str">
        <f>IFERROR(100*V84/ABS('Base-case'!J31),"")</f>
        <v/>
      </c>
      <c r="W85" s="57" t="str">
        <f>IFERROR(100*W84/ABS('Base-case'!K31),"")</f>
        <v/>
      </c>
      <c r="X85" s="57" t="str">
        <f>IFERROR(100*X84/ABS('Base-case'!K31),"")</f>
        <v/>
      </c>
      <c r="Y85" s="57" t="str">
        <f>IFERROR(100*Y84/ABS('Base-case'!K31),"")</f>
        <v/>
      </c>
      <c r="Z85" s="57" t="str">
        <f>IFERROR(100*Z84/ABS('Base-case'!L31),"")</f>
        <v/>
      </c>
      <c r="AA85" s="57" t="str">
        <f>IFERROR(100*AA84/ABS('Base-case'!L31),"")</f>
        <v/>
      </c>
      <c r="AB85" s="57" t="str">
        <f>IFERROR(100*AB84/ABS('Base-case'!L31),"")</f>
        <v/>
      </c>
      <c r="AC85" s="57" t="str">
        <f>IFERROR(100*AC84/ABS('Base-case'!M31),"")</f>
        <v/>
      </c>
      <c r="AD85" s="57" t="str">
        <f>IFERROR(100*AD84/ABS('Base-case'!M31),"")</f>
        <v/>
      </c>
      <c r="AE85" s="57" t="str">
        <f>IFERROR(100*AE84/ABS('Base-case'!M31),"")</f>
        <v/>
      </c>
      <c r="AF85" s="57" t="str">
        <f>IFERROR(100*AF84/ABS('Base-case'!N31),"")</f>
        <v/>
      </c>
      <c r="AG85" s="57" t="str">
        <f>IFERROR(100*AG84/ABS('Base-case'!N31),"")</f>
        <v/>
      </c>
      <c r="AH85" s="57" t="str">
        <f>IFERROR(100*AH84/ABS('Base-case'!N31),"")</f>
        <v/>
      </c>
      <c r="AI85" s="57" t="str">
        <f>IFERROR(100*AI84/ABS('Base-case'!O31),"")</f>
        <v/>
      </c>
      <c r="AJ85" s="57" t="str">
        <f>IFERROR(100*AJ84/ABS('Base-case'!O31),"")</f>
        <v/>
      </c>
      <c r="AK85" s="57" t="str">
        <f>IFERROR(100*AK84/ABS('Base-case'!O31),"")</f>
        <v/>
      </c>
      <c r="AL85" s="57" t="str">
        <f>IFERROR(100*AL84/ABS('Base-case'!P31),"")</f>
        <v/>
      </c>
      <c r="AM85" s="57" t="str">
        <f>IFERROR(100*AM84/ABS('Base-case'!P31),"")</f>
        <v/>
      </c>
      <c r="AN85" s="57" t="str">
        <f>IFERROR(100*AN84/ABS('Base-case'!P31),"")</f>
        <v/>
      </c>
      <c r="AO85" s="57" t="str">
        <f>IFERROR(100*AO84/ABS('Base-case'!Q31),"")</f>
        <v/>
      </c>
      <c r="AP85" s="57" t="str">
        <f>IFERROR(100*AP84/ABS('Base-case'!Q31),"")</f>
        <v/>
      </c>
      <c r="AQ85" s="57" t="str">
        <f>IFERROR(100*AQ84/ABS('Base-case'!Q31),"")</f>
        <v/>
      </c>
      <c r="AR85" s="57" t="str">
        <f>IFERROR(100*AR84/ABS('Base-case'!R31),"")</f>
        <v/>
      </c>
      <c r="AS85" s="57" t="str">
        <f>IFERROR(100*AS84/ABS('Base-case'!R31),"")</f>
        <v/>
      </c>
      <c r="AT85" s="57" t="str">
        <f>IFERROR(100*AT84/ABS('Base-case'!R31),"")</f>
        <v/>
      </c>
      <c r="AU85" s="57" t="str">
        <f>IFERROR(100*AU84/ABS('Base-case'!S31),"")</f>
        <v/>
      </c>
      <c r="AV85" s="57" t="str">
        <f>IFERROR(100*AV84/ABS('Base-case'!S31),"")</f>
        <v/>
      </c>
      <c r="AW85" s="58" t="str">
        <f>IFERROR(100*AW84/ABS('Base-case'!S31),"")</f>
        <v/>
      </c>
    </row>
    <row r="86" spans="1:49" ht="57.75" customHeight="1">
      <c r="A86" s="490"/>
      <c r="B86" s="496"/>
      <c r="C86" s="391" t="s">
        <v>168</v>
      </c>
      <c r="D86" s="396"/>
      <c r="E86" s="114">
        <f>'Base-case'!E32-E34</f>
        <v>-9</v>
      </c>
      <c r="F86" s="57">
        <f>'Base-case'!E32-F34</f>
        <v>-9</v>
      </c>
      <c r="G86" s="57">
        <f>'Base-case'!E32-G34</f>
        <v>13</v>
      </c>
      <c r="H86" s="57">
        <f>'Base-case'!F32-H34</f>
        <v>12</v>
      </c>
      <c r="I86" s="57">
        <f>'Base-case'!F32-I34</f>
        <v>12</v>
      </c>
      <c r="J86" s="57">
        <f>'Base-case'!F32-J34</f>
        <v>130</v>
      </c>
      <c r="K86" s="57">
        <f>'Base-case'!G32-K34</f>
        <v>-34</v>
      </c>
      <c r="L86" s="57">
        <f>'Base-case'!G32-L34</f>
        <v>-34</v>
      </c>
      <c r="M86" s="57">
        <f>'Base-case'!G32-M34</f>
        <v>97</v>
      </c>
      <c r="N86" s="57">
        <f>'Base-case'!H32-N34</f>
        <v>46</v>
      </c>
      <c r="O86" s="57">
        <f>'Base-case'!H32-O34</f>
        <v>46</v>
      </c>
      <c r="P86" s="57">
        <f>'Base-case'!H32-P34</f>
        <v>89</v>
      </c>
      <c r="Q86" s="57">
        <f>'Base-case'!I32-Q34</f>
        <v>-31</v>
      </c>
      <c r="R86" s="57">
        <f>'Base-case'!I32-R34</f>
        <v>-49</v>
      </c>
      <c r="S86" s="57">
        <f>'Base-case'!I32-S34</f>
        <v>-49</v>
      </c>
      <c r="T86" s="57">
        <f>'Base-case'!J32-T34</f>
        <v>-59</v>
      </c>
      <c r="U86" s="57">
        <f>'Base-case'!J32-U34</f>
        <v>386</v>
      </c>
      <c r="V86" s="57">
        <f>'Base-case'!J32-V34</f>
        <v>386</v>
      </c>
      <c r="W86" s="57">
        <f>'Base-case'!K32-W34</f>
        <v>100</v>
      </c>
      <c r="X86" s="57">
        <f>'Base-case'!K32-X34</f>
        <v>175</v>
      </c>
      <c r="Y86" s="57">
        <f>'Base-case'!K32-Y34</f>
        <v>175</v>
      </c>
      <c r="Z86" s="57">
        <f>'Base-case'!L32-Z34</f>
        <v>2</v>
      </c>
      <c r="AA86" s="57">
        <f>'Base-case'!L32-AA34</f>
        <v>2</v>
      </c>
      <c r="AB86" s="57">
        <f>'Base-case'!L32-AB34</f>
        <v>2</v>
      </c>
      <c r="AC86" s="57">
        <f>'Base-case'!M32-AC34</f>
        <v>54</v>
      </c>
      <c r="AD86" s="57">
        <f>'Base-case'!M32-AD34</f>
        <v>54</v>
      </c>
      <c r="AE86" s="57">
        <f>'Base-case'!M32-AE34</f>
        <v>54</v>
      </c>
      <c r="AF86" s="57">
        <f>'Base-case'!N32-AF34</f>
        <v>74</v>
      </c>
      <c r="AG86" s="57">
        <f>'Base-case'!N32-AG34</f>
        <v>74</v>
      </c>
      <c r="AH86" s="57">
        <f>'Base-case'!N32-AH34</f>
        <v>74</v>
      </c>
      <c r="AI86" s="57">
        <f>'Base-case'!O32-AI34</f>
        <v>0</v>
      </c>
      <c r="AJ86" s="57">
        <f>'Base-case'!O32-AJ34</f>
        <v>0</v>
      </c>
      <c r="AK86" s="57">
        <f>'Base-case'!O32-AK34</f>
        <v>0</v>
      </c>
      <c r="AL86" s="57">
        <f>'Base-case'!P32-AL34</f>
        <v>0</v>
      </c>
      <c r="AM86" s="57">
        <f>'Base-case'!P32-AM34</f>
        <v>0</v>
      </c>
      <c r="AN86" s="57">
        <f>'Base-case'!P32-AN34</f>
        <v>0</v>
      </c>
      <c r="AO86" s="57">
        <f>'Base-case'!Q32-AO34</f>
        <v>0</v>
      </c>
      <c r="AP86" s="57">
        <f>'Base-case'!Q32-AP34</f>
        <v>0</v>
      </c>
      <c r="AQ86" s="57">
        <f>'Base-case'!Q32-AQ34</f>
        <v>0</v>
      </c>
      <c r="AR86" s="57">
        <f>'Base-case'!R32-AR34</f>
        <v>0</v>
      </c>
      <c r="AS86" s="57">
        <f>'Base-case'!R32-AS34</f>
        <v>0</v>
      </c>
      <c r="AT86" s="57">
        <f>'Base-case'!R32-AT34</f>
        <v>0</v>
      </c>
      <c r="AU86" s="57">
        <f>'Base-case'!S32-AU34</f>
        <v>0</v>
      </c>
      <c r="AV86" s="57">
        <f>'Base-case'!S32-AV34</f>
        <v>0</v>
      </c>
      <c r="AW86" s="58">
        <f>'Base-case'!S32-AW34</f>
        <v>0</v>
      </c>
    </row>
    <row r="87" spans="1:49" ht="48.75" customHeight="1">
      <c r="A87" s="490"/>
      <c r="B87" s="496"/>
      <c r="C87" s="391" t="s">
        <v>170</v>
      </c>
      <c r="D87" s="396"/>
      <c r="E87" s="114">
        <f>-('Base-case'!E33-E35)</f>
        <v>2.5</v>
      </c>
      <c r="F87" s="57">
        <f>-('Base-case'!E33-F35)</f>
        <v>2.5</v>
      </c>
      <c r="G87" s="57">
        <f>-('Base-case'!E33-G35)</f>
        <v>-8.5</v>
      </c>
      <c r="H87" s="57">
        <f>-('Base-case'!F33-H35)</f>
        <v>1.5</v>
      </c>
      <c r="I87" s="57">
        <f>-('Base-case'!F33-I35)</f>
        <v>1.5</v>
      </c>
      <c r="J87" s="57">
        <f>-('Base-case'!F33-J35)</f>
        <v>-12.5</v>
      </c>
      <c r="K87" s="57">
        <f>-('Base-case'!G33-K35)</f>
        <v>2.5</v>
      </c>
      <c r="L87" s="57">
        <f>-('Base-case'!G33-L35)</f>
        <v>2.5</v>
      </c>
      <c r="M87" s="57">
        <f>-('Base-case'!G33-M35)</f>
        <v>-8.5</v>
      </c>
      <c r="N87" s="57">
        <f>-('Base-case'!H33-N35)</f>
        <v>-3</v>
      </c>
      <c r="O87" s="57">
        <f>-('Base-case'!H33-O35)</f>
        <v>-3</v>
      </c>
      <c r="P87" s="57">
        <f>-('Base-case'!H33-P35)</f>
        <v>-14</v>
      </c>
      <c r="Q87" s="57">
        <f>-('Base-case'!I33-Q35)</f>
        <v>-2</v>
      </c>
      <c r="R87" s="57">
        <f>-('Base-case'!I33-R35)</f>
        <v>-2</v>
      </c>
      <c r="S87" s="57">
        <f>-('Base-case'!I33-S35)</f>
        <v>-2</v>
      </c>
      <c r="T87" s="57">
        <f>-('Base-case'!J33-T35)</f>
        <v>0</v>
      </c>
      <c r="U87" s="57">
        <f>-('Base-case'!J33-U35)</f>
        <v>-12</v>
      </c>
      <c r="V87" s="57">
        <f>-('Base-case'!J33-V35)</f>
        <v>-12</v>
      </c>
      <c r="W87" s="57">
        <f>-('Base-case'!K33-W35)</f>
        <v>0</v>
      </c>
      <c r="X87" s="57">
        <f>-('Base-case'!K33-X35)</f>
        <v>-12</v>
      </c>
      <c r="Y87" s="57">
        <f>-('Base-case'!K33-Y35)</f>
        <v>-12</v>
      </c>
      <c r="Z87" s="57">
        <f>-('Base-case'!L33-Z35)</f>
        <v>-19</v>
      </c>
      <c r="AA87" s="57">
        <f>-('Base-case'!L33-AA35)</f>
        <v>-19</v>
      </c>
      <c r="AB87" s="57">
        <f>-('Base-case'!L33-AB35)</f>
        <v>-19</v>
      </c>
      <c r="AC87" s="57">
        <f>-('Base-case'!M33-AC35)</f>
        <v>-16</v>
      </c>
      <c r="AD87" s="57">
        <f>-('Base-case'!M33-AD35)</f>
        <v>-16</v>
      </c>
      <c r="AE87" s="57">
        <f>-('Base-case'!M33-AE35)</f>
        <v>-16</v>
      </c>
      <c r="AF87" s="57">
        <f>-('Base-case'!N33-AF35)</f>
        <v>-15</v>
      </c>
      <c r="AG87" s="57">
        <f>-('Base-case'!N33-AG35)</f>
        <v>-15</v>
      </c>
      <c r="AH87" s="57">
        <f>-('Base-case'!N33-AH35)</f>
        <v>-15</v>
      </c>
      <c r="AI87" s="57">
        <f>-('Base-case'!O33-AI35)</f>
        <v>0</v>
      </c>
      <c r="AJ87" s="57">
        <f>-('Base-case'!O33-AJ35)</f>
        <v>0</v>
      </c>
      <c r="AK87" s="57">
        <f>-('Base-case'!O33-AK35)</f>
        <v>0</v>
      </c>
      <c r="AL87" s="57">
        <f>-('Base-case'!P33-AL35)</f>
        <v>0</v>
      </c>
      <c r="AM87" s="57">
        <f>-('Base-case'!P33-AM35)</f>
        <v>0</v>
      </c>
      <c r="AN87" s="57">
        <f>-('Base-case'!P33-AN35)</f>
        <v>0</v>
      </c>
      <c r="AO87" s="57">
        <f>-('Base-case'!Q33-AO35)</f>
        <v>0</v>
      </c>
      <c r="AP87" s="57">
        <f>-('Base-case'!Q33-AP35)</f>
        <v>0</v>
      </c>
      <c r="AQ87" s="57">
        <f>-('Base-case'!Q33-AQ35)</f>
        <v>0</v>
      </c>
      <c r="AR87" s="57">
        <f>-('Base-case'!R33-AR35)</f>
        <v>0</v>
      </c>
      <c r="AS87" s="57">
        <f>-('Base-case'!R33-AS35)</f>
        <v>0</v>
      </c>
      <c r="AT87" s="57">
        <f>-('Base-case'!R33-AT35)</f>
        <v>0</v>
      </c>
      <c r="AU87" s="57">
        <f>-('Base-case'!S33-AU35)</f>
        <v>0</v>
      </c>
      <c r="AV87" s="57">
        <f>-('Base-case'!S33-AV35)</f>
        <v>0</v>
      </c>
      <c r="AW87" s="58">
        <f>-('Base-case'!S33-AW35)</f>
        <v>0</v>
      </c>
    </row>
    <row r="88" spans="1:49" ht="54.75" customHeight="1">
      <c r="A88" s="490"/>
      <c r="B88" s="496"/>
      <c r="C88" s="391" t="s">
        <v>169</v>
      </c>
      <c r="D88" s="396"/>
      <c r="E88" s="114">
        <f>'Base-case'!E34-E36</f>
        <v>-1.5</v>
      </c>
      <c r="F88" s="57">
        <f>'Base-case'!E34-F36</f>
        <v>-1.5</v>
      </c>
      <c r="G88" s="57">
        <f>'Base-case'!E34-G36</f>
        <v>29</v>
      </c>
      <c r="H88" s="57">
        <f>'Base-case'!F34-H36</f>
        <v>0.5</v>
      </c>
      <c r="I88" s="57">
        <f>'Base-case'!F34-I36</f>
        <v>0.5</v>
      </c>
      <c r="J88" s="57">
        <f>'Base-case'!F34-J36</f>
        <v>32</v>
      </c>
      <c r="K88" s="57">
        <f>'Base-case'!G34-K36</f>
        <v>0</v>
      </c>
      <c r="L88" s="57">
        <f>'Base-case'!G34-L36</f>
        <v>0</v>
      </c>
      <c r="M88" s="57">
        <f>'Base-case'!G34-M36</f>
        <v>29.5</v>
      </c>
      <c r="N88" s="57">
        <f>'Base-case'!H34-N36</f>
        <v>-1.5</v>
      </c>
      <c r="O88" s="57">
        <f>'Base-case'!H34-O36</f>
        <v>-1.5</v>
      </c>
      <c r="P88" s="57">
        <f>'Base-case'!H34-P36</f>
        <v>30.5</v>
      </c>
      <c r="Q88" s="57">
        <f>'Base-case'!I34-Q36</f>
        <v>0</v>
      </c>
      <c r="R88" s="57">
        <f>'Base-case'!I34-R36</f>
        <v>0</v>
      </c>
      <c r="S88" s="57">
        <f>'Base-case'!I34-S36</f>
        <v>0</v>
      </c>
      <c r="T88" s="57">
        <f>'Base-case'!J34-T36</f>
        <v>1</v>
      </c>
      <c r="U88" s="57">
        <f>'Base-case'!J34-U36</f>
        <v>36.5</v>
      </c>
      <c r="V88" s="57">
        <f>'Base-case'!J34-V36</f>
        <v>36.5</v>
      </c>
      <c r="W88" s="57">
        <f>'Base-case'!K34-W36</f>
        <v>2.5</v>
      </c>
      <c r="X88" s="57">
        <f>'Base-case'!K34-X36</f>
        <v>33</v>
      </c>
      <c r="Y88" s="57">
        <f>'Base-case'!K34-Y36</f>
        <v>33</v>
      </c>
      <c r="Z88" s="57">
        <f>'Base-case'!L34-Z36</f>
        <v>27.5</v>
      </c>
      <c r="AA88" s="57">
        <f>'Base-case'!L34-AA36</f>
        <v>27.5</v>
      </c>
      <c r="AB88" s="57">
        <f>'Base-case'!L34-AB36</f>
        <v>27.5</v>
      </c>
      <c r="AC88" s="57">
        <f>'Base-case'!M34-AC36</f>
        <v>30</v>
      </c>
      <c r="AD88" s="57">
        <f>'Base-case'!M34-AD36</f>
        <v>30</v>
      </c>
      <c r="AE88" s="57">
        <f>'Base-case'!M34-AE36</f>
        <v>30</v>
      </c>
      <c r="AF88" s="57">
        <f>'Base-case'!N34-AF36</f>
        <v>29.5</v>
      </c>
      <c r="AG88" s="57">
        <f>'Base-case'!N34-AG36</f>
        <v>29.5</v>
      </c>
      <c r="AH88" s="57">
        <f>'Base-case'!N34-AH36</f>
        <v>29.5</v>
      </c>
      <c r="AI88" s="57">
        <f>'Base-case'!O34-AI36</f>
        <v>0</v>
      </c>
      <c r="AJ88" s="57">
        <f>'Base-case'!O34-AJ36</f>
        <v>0</v>
      </c>
      <c r="AK88" s="57">
        <f>'Base-case'!O34-AK36</f>
        <v>0</v>
      </c>
      <c r="AL88" s="57">
        <f>'Base-case'!P34-AL36</f>
        <v>0</v>
      </c>
      <c r="AM88" s="57">
        <f>'Base-case'!P34-AM36</f>
        <v>0</v>
      </c>
      <c r="AN88" s="57">
        <f>'Base-case'!P34-AN36</f>
        <v>0</v>
      </c>
      <c r="AO88" s="57">
        <f>'Base-case'!Q34-AO36</f>
        <v>0</v>
      </c>
      <c r="AP88" s="57">
        <f>'Base-case'!Q34-AP36</f>
        <v>0</v>
      </c>
      <c r="AQ88" s="57">
        <f>'Base-case'!Q34-AQ36</f>
        <v>0</v>
      </c>
      <c r="AR88" s="57">
        <f>'Base-case'!R34-AR36</f>
        <v>0</v>
      </c>
      <c r="AS88" s="57">
        <f>'Base-case'!R34-AS36</f>
        <v>0</v>
      </c>
      <c r="AT88" s="57">
        <f>'Base-case'!R34-AT36</f>
        <v>0</v>
      </c>
      <c r="AU88" s="57">
        <f>'Base-case'!S34-AU36</f>
        <v>0</v>
      </c>
      <c r="AV88" s="57">
        <f>'Base-case'!S34-AV36</f>
        <v>0</v>
      </c>
      <c r="AW88" s="58">
        <f>'Base-case'!S34-AW36</f>
        <v>0</v>
      </c>
    </row>
    <row r="89" spans="1:49" ht="81.75" customHeight="1" thickBot="1">
      <c r="A89" s="490"/>
      <c r="B89" s="497"/>
      <c r="C89" s="499" t="s">
        <v>171</v>
      </c>
      <c r="D89" s="500"/>
      <c r="E89" s="129">
        <f>-('Base-case'!E35-E37)</f>
        <v>0</v>
      </c>
      <c r="F89" s="70">
        <f>-('Base-case'!E35-F37)</f>
        <v>0</v>
      </c>
      <c r="G89" s="70">
        <f>-('Base-case'!E35-G37)</f>
        <v>0</v>
      </c>
      <c r="H89" s="70">
        <f>-('Base-case'!F35-H37)</f>
        <v>0</v>
      </c>
      <c r="I89" s="70">
        <f>-('Base-case'!F35-I37)</f>
        <v>0</v>
      </c>
      <c r="J89" s="70">
        <f>-('Base-case'!F35-J37)</f>
        <v>0</v>
      </c>
      <c r="K89" s="70">
        <f>-('Base-case'!G35-K37)</f>
        <v>0</v>
      </c>
      <c r="L89" s="70">
        <f>-('Base-case'!G35-L37)</f>
        <v>0</v>
      </c>
      <c r="M89" s="70">
        <f>-('Base-case'!G35-M37)</f>
        <v>0</v>
      </c>
      <c r="N89" s="70">
        <f>-('Base-case'!H35-N37)</f>
        <v>0</v>
      </c>
      <c r="O89" s="70">
        <f>-('Base-case'!H35-O37)</f>
        <v>0</v>
      </c>
      <c r="P89" s="70">
        <f>-('Base-case'!H35-P37)</f>
        <v>0</v>
      </c>
      <c r="Q89" s="70">
        <f>-('Base-case'!I35-Q37)</f>
        <v>0</v>
      </c>
      <c r="R89" s="70">
        <f>-('Base-case'!I35-R37)</f>
        <v>0</v>
      </c>
      <c r="S89" s="70">
        <f>-('Base-case'!I35-S37)</f>
        <v>0</v>
      </c>
      <c r="T89" s="70">
        <f>-('Base-case'!J35-T37)</f>
        <v>0</v>
      </c>
      <c r="U89" s="70">
        <f>-('Base-case'!J35-U37)</f>
        <v>0</v>
      </c>
      <c r="V89" s="70">
        <f>-('Base-case'!J35-V37)</f>
        <v>0</v>
      </c>
      <c r="W89" s="70">
        <f>-('Base-case'!K35-W37)</f>
        <v>0</v>
      </c>
      <c r="X89" s="70">
        <f>-('Base-case'!K35-X37)</f>
        <v>0</v>
      </c>
      <c r="Y89" s="70">
        <f>-('Base-case'!K35-Y37)</f>
        <v>0</v>
      </c>
      <c r="Z89" s="70">
        <f>-('Base-case'!L35-Z37)</f>
        <v>0</v>
      </c>
      <c r="AA89" s="70">
        <f>-('Base-case'!L35-AA37)</f>
        <v>0</v>
      </c>
      <c r="AB89" s="70">
        <f>-('Base-case'!L35-AB37)</f>
        <v>0</v>
      </c>
      <c r="AC89" s="70">
        <f>-('Base-case'!M35-AC37)</f>
        <v>0</v>
      </c>
      <c r="AD89" s="70">
        <f>-('Base-case'!M35-AD37)</f>
        <v>0</v>
      </c>
      <c r="AE89" s="70">
        <f>-('Base-case'!M35-AE37)</f>
        <v>0</v>
      </c>
      <c r="AF89" s="70">
        <f>-('Base-case'!N35-AF37)</f>
        <v>0</v>
      </c>
      <c r="AG89" s="70">
        <f>-('Base-case'!N35-AG37)</f>
        <v>0</v>
      </c>
      <c r="AH89" s="70">
        <f>-('Base-case'!N35-AH37)</f>
        <v>0</v>
      </c>
      <c r="AI89" s="70">
        <f>-('Base-case'!O35-AI37)</f>
        <v>0</v>
      </c>
      <c r="AJ89" s="70">
        <f>-('Base-case'!O35-AJ37)</f>
        <v>0</v>
      </c>
      <c r="AK89" s="70">
        <f>-('Base-case'!O35-AK37)</f>
        <v>0</v>
      </c>
      <c r="AL89" s="70">
        <f>-('Base-case'!P35-AL37)</f>
        <v>0</v>
      </c>
      <c r="AM89" s="70">
        <f>-('Base-case'!P35-AM37)</f>
        <v>0</v>
      </c>
      <c r="AN89" s="70">
        <f>-('Base-case'!P35-AN37)</f>
        <v>0</v>
      </c>
      <c r="AO89" s="70">
        <f>-('Base-case'!Q35-AO37)</f>
        <v>0</v>
      </c>
      <c r="AP89" s="70">
        <f>-('Base-case'!Q35-AP37)</f>
        <v>0</v>
      </c>
      <c r="AQ89" s="70">
        <f>-('Base-case'!Q35-AQ37)</f>
        <v>0</v>
      </c>
      <c r="AR89" s="70">
        <f>-('Base-case'!R35-AR37)</f>
        <v>0</v>
      </c>
      <c r="AS89" s="70">
        <f>-('Base-case'!R35-AS37)</f>
        <v>0</v>
      </c>
      <c r="AT89" s="70">
        <f>-('Base-case'!R35-AT37)</f>
        <v>0</v>
      </c>
      <c r="AU89" s="70">
        <f>-('Base-case'!S35-AU37)</f>
        <v>0</v>
      </c>
      <c r="AV89" s="70">
        <f>-('Base-case'!S35-AV37)</f>
        <v>0</v>
      </c>
      <c r="AW89" s="71">
        <f>-('Base-case'!S35-AW37)</f>
        <v>0</v>
      </c>
    </row>
    <row r="90" spans="1:49" ht="39" customHeight="1">
      <c r="A90" s="490"/>
      <c r="B90" s="492" t="s">
        <v>166</v>
      </c>
      <c r="C90" s="399" t="s">
        <v>172</v>
      </c>
      <c r="D90" s="13" t="s">
        <v>179</v>
      </c>
      <c r="E90" s="113">
        <f>'Base-case'!E36-E38</f>
        <v>8.6808937418513707</v>
      </c>
      <c r="F90" s="65">
        <f>'Base-case'!E36-F38</f>
        <v>8.6808937418513707</v>
      </c>
      <c r="G90" s="65">
        <f>'Base-case'!E36-G38</f>
        <v>8.6808937418513707</v>
      </c>
      <c r="H90" s="65">
        <f>'Base-case'!F36-H38</f>
        <v>10.682180759275237</v>
      </c>
      <c r="I90" s="65">
        <f>'Base-case'!F36-I38</f>
        <v>10.682180759275237</v>
      </c>
      <c r="J90" s="65">
        <f>'Base-case'!F36-J38</f>
        <v>10.682180759275237</v>
      </c>
      <c r="K90" s="65">
        <f>'Base-case'!G36-K38</f>
        <v>11.34615108834827</v>
      </c>
      <c r="L90" s="65">
        <f>'Base-case'!G36-L38</f>
        <v>11.34615108834827</v>
      </c>
      <c r="M90" s="65">
        <f>'Base-case'!G36-M38</f>
        <v>11.34615108834827</v>
      </c>
      <c r="N90" s="65">
        <f>'Base-case'!H36-N38</f>
        <v>9.1911567877629068</v>
      </c>
      <c r="O90" s="65">
        <f>'Base-case'!H36-O38</f>
        <v>9.1911567877629068</v>
      </c>
      <c r="P90" s="65">
        <f>'Base-case'!H36-P38</f>
        <v>9.1911567877629068</v>
      </c>
      <c r="Q90" s="65">
        <f>'Base-case'!I36-Q38</f>
        <v>9.8078567730802426</v>
      </c>
      <c r="R90" s="65">
        <f>'Base-case'!I36-R38</f>
        <v>9.8078567730802426</v>
      </c>
      <c r="S90" s="65">
        <f>'Base-case'!I36-S38</f>
        <v>9.8078567730802426</v>
      </c>
      <c r="T90" s="65">
        <f>'Base-case'!J36-T38</f>
        <v>15.12616645962733</v>
      </c>
      <c r="U90" s="65">
        <f>'Base-case'!J36-U38</f>
        <v>15.12616645962733</v>
      </c>
      <c r="V90" s="65">
        <f>'Base-case'!J36-V38</f>
        <v>15.12616645962733</v>
      </c>
      <c r="W90" s="65">
        <f>'Base-case'!K36-W38</f>
        <v>8.4358698992443326</v>
      </c>
      <c r="X90" s="65">
        <f>'Base-case'!K36-X38</f>
        <v>8.4358698992443326</v>
      </c>
      <c r="Y90" s="65">
        <f>'Base-case'!K36-Y38</f>
        <v>8.4358698992443326</v>
      </c>
      <c r="Z90" s="65">
        <f>'Base-case'!L36-Z38</f>
        <v>12.108086666666667</v>
      </c>
      <c r="AA90" s="65">
        <f>'Base-case'!L36-AA38</f>
        <v>12.108086666666667</v>
      </c>
      <c r="AB90" s="65">
        <f>'Base-case'!L36-AB38</f>
        <v>12.108086666666667</v>
      </c>
      <c r="AC90" s="65">
        <f>'Base-case'!M36-AC38</f>
        <v>13.539158633093525</v>
      </c>
      <c r="AD90" s="65">
        <f>'Base-case'!M36-AD38</f>
        <v>13.539158633093525</v>
      </c>
      <c r="AE90" s="65">
        <f>'Base-case'!M36-AE38</f>
        <v>13.539158633093525</v>
      </c>
      <c r="AF90" s="65">
        <f>'Base-case'!N36-AF38</f>
        <v>26.89820392156863</v>
      </c>
      <c r="AG90" s="65">
        <f>'Base-case'!N36-AG38</f>
        <v>26.89820392156863</v>
      </c>
      <c r="AH90" s="65">
        <f>'Base-case'!N36-AH38</f>
        <v>26.89820392156863</v>
      </c>
      <c r="AI90" s="65">
        <f>'Base-case'!O36-AI38</f>
        <v>0</v>
      </c>
      <c r="AJ90" s="65">
        <f>'Base-case'!O36-AJ38</f>
        <v>0</v>
      </c>
      <c r="AK90" s="65">
        <f>'Base-case'!O36-AK38</f>
        <v>0</v>
      </c>
      <c r="AL90" s="65">
        <f>'Base-case'!P36-AL38</f>
        <v>0</v>
      </c>
      <c r="AM90" s="65">
        <f>'Base-case'!P36-AM38</f>
        <v>0</v>
      </c>
      <c r="AN90" s="65">
        <f>'Base-case'!P36-AN38</f>
        <v>0</v>
      </c>
      <c r="AO90" s="65">
        <f>'Base-case'!Q36-AO38</f>
        <v>0</v>
      </c>
      <c r="AP90" s="65">
        <f>'Base-case'!Q36-AP38</f>
        <v>0</v>
      </c>
      <c r="AQ90" s="65">
        <f>'Base-case'!Q36-AQ38</f>
        <v>0</v>
      </c>
      <c r="AR90" s="65">
        <f>'Base-case'!R36-AR38</f>
        <v>0</v>
      </c>
      <c r="AS90" s="65">
        <f>'Base-case'!R36-AS38</f>
        <v>0</v>
      </c>
      <c r="AT90" s="65">
        <f>'Base-case'!R36-AT38</f>
        <v>0</v>
      </c>
      <c r="AU90" s="65">
        <f>'Base-case'!S36-AU38</f>
        <v>0</v>
      </c>
      <c r="AV90" s="65">
        <f>'Base-case'!S36-AV38</f>
        <v>0</v>
      </c>
      <c r="AW90" s="66">
        <f>'Base-case'!S36-AW38</f>
        <v>0</v>
      </c>
    </row>
    <row r="91" spans="1:49" ht="39" customHeight="1">
      <c r="A91" s="490"/>
      <c r="B91" s="493"/>
      <c r="C91" s="400"/>
      <c r="D91" s="14" t="s">
        <v>180</v>
      </c>
      <c r="E91" s="114">
        <f>E90*$E$4</f>
        <v>6658.2455000000018</v>
      </c>
      <c r="F91" s="57">
        <f>F90*$E$4</f>
        <v>6658.2455000000018</v>
      </c>
      <c r="G91" s="57">
        <f>G90*$E$4</f>
        <v>6658.2455000000018</v>
      </c>
      <c r="H91" s="57">
        <f>H90*$H$4</f>
        <v>12380.647499999999</v>
      </c>
      <c r="I91" s="57">
        <f>I90*$H$4</f>
        <v>12380.647499999999</v>
      </c>
      <c r="J91" s="57">
        <f>J90*$H$4</f>
        <v>12380.647499999999</v>
      </c>
      <c r="K91" s="57">
        <f>K90*$K$4</f>
        <v>8861.3439999999991</v>
      </c>
      <c r="L91" s="57">
        <f>L90*$K$4</f>
        <v>8861.3439999999991</v>
      </c>
      <c r="M91" s="57">
        <f>M90*$K$4</f>
        <v>8861.3439999999991</v>
      </c>
      <c r="N91" s="57">
        <f>N90*$N$4</f>
        <v>9613.9500000000007</v>
      </c>
      <c r="O91" s="57">
        <f>O90*$N$4</f>
        <v>9613.9500000000007</v>
      </c>
      <c r="P91" s="57">
        <f>P90*$N$4</f>
        <v>9613.9500000000007</v>
      </c>
      <c r="Q91" s="57">
        <f>Q90*$Q$4</f>
        <v>22734.612000000001</v>
      </c>
      <c r="R91" s="57">
        <f>R90*$Q$4</f>
        <v>22734.612000000001</v>
      </c>
      <c r="S91" s="57">
        <f>S90*$Q$4</f>
        <v>22734.612000000001</v>
      </c>
      <c r="T91" s="57">
        <f>T90*$T$4</f>
        <v>12176.564</v>
      </c>
      <c r="U91" s="57">
        <f>U90*$T$4</f>
        <v>12176.564</v>
      </c>
      <c r="V91" s="57">
        <f>V90*$T$4</f>
        <v>12176.564</v>
      </c>
      <c r="W91" s="57">
        <f>W90*$W$4</f>
        <v>13396.161400000001</v>
      </c>
      <c r="X91" s="57">
        <f>X90*$W$4</f>
        <v>13396.161400000001</v>
      </c>
      <c r="Y91" s="57">
        <f>Y90*$W$4</f>
        <v>13396.161400000001</v>
      </c>
      <c r="Z91" s="57">
        <f>Z90*$Z$4</f>
        <v>36324.26</v>
      </c>
      <c r="AA91" s="57">
        <f>AA90*$Z$4</f>
        <v>36324.26</v>
      </c>
      <c r="AB91" s="57">
        <f>AB90*$Z$4</f>
        <v>36324.26</v>
      </c>
      <c r="AC91" s="57">
        <f>AC90*$AC$4</f>
        <v>7527.7721999999994</v>
      </c>
      <c r="AD91" s="57">
        <f>AD90*$AC$4</f>
        <v>7527.7721999999994</v>
      </c>
      <c r="AE91" s="57">
        <f>AE90*$AC$4</f>
        <v>7527.7721999999994</v>
      </c>
      <c r="AF91" s="57">
        <f>AF90*$AF$4</f>
        <v>27436.168000000001</v>
      </c>
      <c r="AG91" s="57">
        <f>AG90*$AF$4</f>
        <v>27436.168000000001</v>
      </c>
      <c r="AH91" s="57">
        <f>AH90*$AF$4</f>
        <v>27436.168000000001</v>
      </c>
      <c r="AI91" s="57">
        <f>AI90*$AI$4</f>
        <v>0</v>
      </c>
      <c r="AJ91" s="57">
        <f>AJ90*$AI$4</f>
        <v>0</v>
      </c>
      <c r="AK91" s="57">
        <f>AK90*$AI$4</f>
        <v>0</v>
      </c>
      <c r="AL91" s="57">
        <f>AL90*$AL$4</f>
        <v>0</v>
      </c>
      <c r="AM91" s="57">
        <f>AM90*$AL$4</f>
        <v>0</v>
      </c>
      <c r="AN91" s="57">
        <f>AN90*$AL$4</f>
        <v>0</v>
      </c>
      <c r="AO91" s="57">
        <f>AO90*$AO$4</f>
        <v>0</v>
      </c>
      <c r="AP91" s="57">
        <f>AP90*$AO$4</f>
        <v>0</v>
      </c>
      <c r="AQ91" s="57">
        <f>AQ90*$AO$4</f>
        <v>0</v>
      </c>
      <c r="AR91" s="57">
        <f>AR90*$AR$4</f>
        <v>0</v>
      </c>
      <c r="AS91" s="57">
        <f>AS90*$AR$4</f>
        <v>0</v>
      </c>
      <c r="AT91" s="57">
        <f>AT90*$AR$4</f>
        <v>0</v>
      </c>
      <c r="AU91" s="57">
        <f>AU90*$AU$4</f>
        <v>0</v>
      </c>
      <c r="AV91" s="57">
        <f>AV90*$AU$4</f>
        <v>0</v>
      </c>
      <c r="AW91" s="58">
        <f>AW90*$AU$4</f>
        <v>0</v>
      </c>
    </row>
    <row r="92" spans="1:49" ht="39" customHeight="1" thickBot="1">
      <c r="A92" s="490"/>
      <c r="B92" s="493"/>
      <c r="C92" s="400"/>
      <c r="D92" s="14" t="s">
        <v>21</v>
      </c>
      <c r="E92" s="114">
        <f>IFERROR(100*E90/'Base-case'!E36,"")</f>
        <v>100</v>
      </c>
      <c r="F92" s="57">
        <f>IFERROR(100*F90/'Base-case'!E36,"")</f>
        <v>100</v>
      </c>
      <c r="G92" s="57">
        <f>IFERROR(100*G90/'Base-case'!E36,"")</f>
        <v>100</v>
      </c>
      <c r="H92" s="57">
        <f>IFERROR(100*H90/'Base-case'!F36,"")</f>
        <v>99.999999999999986</v>
      </c>
      <c r="I92" s="57">
        <f>IFERROR(100*I90/'Base-case'!F36,"")</f>
        <v>99.999999999999986</v>
      </c>
      <c r="J92" s="57">
        <f>IFERROR(100*J90/'Base-case'!F36,"")</f>
        <v>99.999999999999986</v>
      </c>
      <c r="K92" s="57">
        <f>IFERROR(100*K90/'Base-case'!G36,"")</f>
        <v>100</v>
      </c>
      <c r="L92" s="57">
        <f>IFERROR(100*L90/'Base-case'!G36,"")</f>
        <v>100</v>
      </c>
      <c r="M92" s="57">
        <f>IFERROR(100*M90/'Base-case'!G36,"")</f>
        <v>100</v>
      </c>
      <c r="N92" s="57">
        <f>IFERROR(100*N90/'Base-case'!H36,"")</f>
        <v>100</v>
      </c>
      <c r="O92" s="57">
        <f>IFERROR(100*O90/'Base-case'!H36,"")</f>
        <v>100</v>
      </c>
      <c r="P92" s="57">
        <f>IFERROR(100*P90/'Base-case'!H36,"")</f>
        <v>100</v>
      </c>
      <c r="Q92" s="57">
        <f>IFERROR(100*Q90/'Base-case'!I36,"")</f>
        <v>100</v>
      </c>
      <c r="R92" s="57">
        <f>IFERROR(100*R90/'Base-case'!I36,"")</f>
        <v>100</v>
      </c>
      <c r="S92" s="57">
        <f>IFERROR(100*S90/'Base-case'!I36,"")</f>
        <v>100</v>
      </c>
      <c r="T92" s="57">
        <f>IFERROR(100*T90/'Base-case'!J36,"")</f>
        <v>100</v>
      </c>
      <c r="U92" s="57">
        <f>IFERROR(100*U90/'Base-case'!J36,"")</f>
        <v>100</v>
      </c>
      <c r="V92" s="57">
        <f>IFERROR(100*V90/'Base-case'!J36,"")</f>
        <v>100</v>
      </c>
      <c r="W92" s="57">
        <f>IFERROR(100*W90/'Base-case'!K36,"")</f>
        <v>100</v>
      </c>
      <c r="X92" s="57">
        <f>IFERROR(100*X90/'Base-case'!K36,"")</f>
        <v>100</v>
      </c>
      <c r="Y92" s="57">
        <f>IFERROR(100*Y90/'Base-case'!K36,"")</f>
        <v>100</v>
      </c>
      <c r="Z92" s="57">
        <f>IFERROR(100*Z90/'Base-case'!L36,"")</f>
        <v>100.00000000000001</v>
      </c>
      <c r="AA92" s="57">
        <f>IFERROR(100*AA90/'Base-case'!L36,"")</f>
        <v>100.00000000000001</v>
      </c>
      <c r="AB92" s="57">
        <f>IFERROR(100*AB90/'Base-case'!L36,"")</f>
        <v>100.00000000000001</v>
      </c>
      <c r="AC92" s="57">
        <f>IFERROR(100*AC90/'Base-case'!M36,"")</f>
        <v>100</v>
      </c>
      <c r="AD92" s="57">
        <f>IFERROR(100*AD90/'Base-case'!M36,"")</f>
        <v>100</v>
      </c>
      <c r="AE92" s="57">
        <f>IFERROR(100*AE90/'Base-case'!M36,"")</f>
        <v>100</v>
      </c>
      <c r="AF92" s="57">
        <f>IFERROR(100*AF90/'Base-case'!N36,"")</f>
        <v>100</v>
      </c>
      <c r="AG92" s="57">
        <f>IFERROR(100*AG90/'Base-case'!N36,"")</f>
        <v>100</v>
      </c>
      <c r="AH92" s="57">
        <f>IFERROR(100*AH90/'Base-case'!N36,"")</f>
        <v>100</v>
      </c>
      <c r="AI92" s="57" t="str">
        <f>IFERROR(100*AI90/'Base-case'!O36,"")</f>
        <v/>
      </c>
      <c r="AJ92" s="57" t="str">
        <f>IFERROR(100*AJ90/'Base-case'!O36,"")</f>
        <v/>
      </c>
      <c r="AK92" s="57" t="str">
        <f>IFERROR(100*AK90/'Base-case'!O36,"")</f>
        <v/>
      </c>
      <c r="AL92" s="57" t="str">
        <f>IFERROR(100*AL90/'Base-case'!P36,"")</f>
        <v/>
      </c>
      <c r="AM92" s="57" t="str">
        <f>IFERROR(100*AM90/'Base-case'!P36,"")</f>
        <v/>
      </c>
      <c r="AN92" s="57" t="str">
        <f>IFERROR(100*AN90/'Base-case'!P36,"")</f>
        <v/>
      </c>
      <c r="AO92" s="57" t="str">
        <f>IFERROR(100*AO90/'Base-case'!Q36,"")</f>
        <v/>
      </c>
      <c r="AP92" s="57" t="str">
        <f>IFERROR(100*AP90/'Base-case'!Q36,"")</f>
        <v/>
      </c>
      <c r="AQ92" s="57" t="str">
        <f>IFERROR(100*AQ90/'Base-case'!Q36,"")</f>
        <v/>
      </c>
      <c r="AR92" s="57" t="str">
        <f>IFERROR(100*AR90/'Base-case'!R36,"")</f>
        <v/>
      </c>
      <c r="AS92" s="57" t="str">
        <f>IFERROR(100*AS90/'Base-case'!R36,"")</f>
        <v/>
      </c>
      <c r="AT92" s="57" t="str">
        <f>IFERROR(100*AT90/'Base-case'!R36,"")</f>
        <v/>
      </c>
      <c r="AU92" s="57" t="str">
        <f>IFERROR(100*AU90/'Base-case'!S36,"")</f>
        <v/>
      </c>
      <c r="AV92" s="57" t="str">
        <f>IFERROR(100*AV90/'Base-case'!S36,"")</f>
        <v/>
      </c>
      <c r="AW92" s="58" t="str">
        <f>IFERROR(100*AW90/'Base-case'!S36,"")</f>
        <v/>
      </c>
    </row>
    <row r="93" spans="1:49" ht="37.5" customHeight="1">
      <c r="A93" s="490"/>
      <c r="B93" s="493"/>
      <c r="C93" s="400" t="s">
        <v>174</v>
      </c>
      <c r="D93" s="13" t="s">
        <v>179</v>
      </c>
      <c r="E93" s="114">
        <f>'Base-case'!E38-E40</f>
        <v>1.5302574967405476</v>
      </c>
      <c r="F93" s="57">
        <f>'Base-case'!E38-F40</f>
        <v>1.5302574967405476</v>
      </c>
      <c r="G93" s="57">
        <f>'Base-case'!E38-G40</f>
        <v>1.5302574967405476</v>
      </c>
      <c r="H93" s="57">
        <f>'Base-case'!F38-H40</f>
        <v>1.8636259706643659</v>
      </c>
      <c r="I93" s="57">
        <f>'Base-case'!F38-I40</f>
        <v>1.8636259706643659</v>
      </c>
      <c r="J93" s="57">
        <f>'Base-case'!F38-J40</f>
        <v>1.8636259706643659</v>
      </c>
      <c r="K93" s="57">
        <f>'Base-case'!G38-K40</f>
        <v>2.7445313700384122</v>
      </c>
      <c r="L93" s="57">
        <f>'Base-case'!G38-L40</f>
        <v>2.7445313700384122</v>
      </c>
      <c r="M93" s="57">
        <f>'Base-case'!G38-M40</f>
        <v>2.7445313700384122</v>
      </c>
      <c r="N93" s="57">
        <f>'Base-case'!H38-N40</f>
        <v>1.7905019120458892</v>
      </c>
      <c r="O93" s="57">
        <f>'Base-case'!H38-O40</f>
        <v>1.7905019120458892</v>
      </c>
      <c r="P93" s="57">
        <f>'Base-case'!H38-P40</f>
        <v>1.7905019120458892</v>
      </c>
      <c r="Q93" s="57">
        <f>'Base-case'!I38-Q40</f>
        <v>3.0195090595340814</v>
      </c>
      <c r="R93" s="57">
        <f>'Base-case'!I38-R40</f>
        <v>3.0195090595340814</v>
      </c>
      <c r="S93" s="57">
        <f>'Base-case'!I38-S40</f>
        <v>3.0195090595340814</v>
      </c>
      <c r="T93" s="57">
        <f>'Base-case'!J38-T40</f>
        <v>1.7765664596273292</v>
      </c>
      <c r="U93" s="57">
        <f>'Base-case'!J38-U40</f>
        <v>1.7765664596273292</v>
      </c>
      <c r="V93" s="57">
        <f>'Base-case'!J38-V40</f>
        <v>1.7765664596273292</v>
      </c>
      <c r="W93" s="57">
        <f>'Base-case'!K38-W40</f>
        <v>1.6169435768261964</v>
      </c>
      <c r="X93" s="57">
        <f>'Base-case'!K38-X40</f>
        <v>1.6169435768261964</v>
      </c>
      <c r="Y93" s="57">
        <f>'Base-case'!K38-Y40</f>
        <v>1.6169435768261964</v>
      </c>
      <c r="Z93" s="57">
        <f>'Base-case'!L38-Z40</f>
        <v>12.108086666666667</v>
      </c>
      <c r="AA93" s="57">
        <f>'Base-case'!L38-AA40</f>
        <v>12.108086666666667</v>
      </c>
      <c r="AB93" s="57">
        <f>'Base-case'!L38-AB40</f>
        <v>12.108086666666667</v>
      </c>
      <c r="AC93" s="57">
        <f>'Base-case'!M38-AC40</f>
        <v>13.539158633093525</v>
      </c>
      <c r="AD93" s="57">
        <f>'Base-case'!M38-AD40</f>
        <v>13.539158633093525</v>
      </c>
      <c r="AE93" s="57">
        <f>'Base-case'!M38-AE40</f>
        <v>13.539158633093525</v>
      </c>
      <c r="AF93" s="57">
        <f>'Base-case'!N38-AF40</f>
        <v>26.89820392156863</v>
      </c>
      <c r="AG93" s="57">
        <f>'Base-case'!N38-AG40</f>
        <v>26.89820392156863</v>
      </c>
      <c r="AH93" s="57">
        <f>'Base-case'!N38-AH40</f>
        <v>26.89820392156863</v>
      </c>
      <c r="AI93" s="57">
        <f>'Base-case'!O38-AI40</f>
        <v>0</v>
      </c>
      <c r="AJ93" s="57">
        <f>'Base-case'!O38-AJ40</f>
        <v>0</v>
      </c>
      <c r="AK93" s="57">
        <f>'Base-case'!O38-AK40</f>
        <v>0</v>
      </c>
      <c r="AL93" s="57">
        <f>'Base-case'!P38-AL40</f>
        <v>0</v>
      </c>
      <c r="AM93" s="57">
        <f>'Base-case'!P38-AM40</f>
        <v>0</v>
      </c>
      <c r="AN93" s="57">
        <f>'Base-case'!P38-AN40</f>
        <v>0</v>
      </c>
      <c r="AO93" s="57">
        <f>'Base-case'!Q38-AO40</f>
        <v>0</v>
      </c>
      <c r="AP93" s="57">
        <f>'Base-case'!Q38-AP40</f>
        <v>0</v>
      </c>
      <c r="AQ93" s="57">
        <f>'Base-case'!Q38-AQ40</f>
        <v>0</v>
      </c>
      <c r="AR93" s="57">
        <f>'Base-case'!R38-AR40</f>
        <v>0</v>
      </c>
      <c r="AS93" s="57">
        <f>'Base-case'!R38-AS40</f>
        <v>0</v>
      </c>
      <c r="AT93" s="57">
        <f>'Base-case'!R38-AT40</f>
        <v>0</v>
      </c>
      <c r="AU93" s="57">
        <f>'Base-case'!S38-AU40</f>
        <v>0</v>
      </c>
      <c r="AV93" s="57">
        <f>'Base-case'!S38-AV40</f>
        <v>0</v>
      </c>
      <c r="AW93" s="58">
        <f>'Base-case'!S38-AW40</f>
        <v>0</v>
      </c>
    </row>
    <row r="94" spans="1:49" ht="37.5" customHeight="1">
      <c r="A94" s="490"/>
      <c r="B94" s="493"/>
      <c r="C94" s="400"/>
      <c r="D94" s="14" t="s">
        <v>180</v>
      </c>
      <c r="E94" s="114">
        <f>E93*$E$4</f>
        <v>1173.7075</v>
      </c>
      <c r="F94" s="57">
        <f>F93*$E$4</f>
        <v>1173.7075</v>
      </c>
      <c r="G94" s="57">
        <f>G93*$E$4</f>
        <v>1173.7075</v>
      </c>
      <c r="H94" s="57">
        <f>H93*$H$4</f>
        <v>2159.9425000000001</v>
      </c>
      <c r="I94" s="57">
        <f>I93*$H$4</f>
        <v>2159.9425000000001</v>
      </c>
      <c r="J94" s="57">
        <f>J93*$H$4</f>
        <v>2159.9425000000001</v>
      </c>
      <c r="K94" s="57">
        <f>K93*$K$4</f>
        <v>2143.4789999999998</v>
      </c>
      <c r="L94" s="57">
        <f>L93*$K$4</f>
        <v>2143.4789999999998</v>
      </c>
      <c r="M94" s="57">
        <f>M93*$K$4</f>
        <v>2143.4789999999998</v>
      </c>
      <c r="N94" s="57">
        <f>N93*$N$4</f>
        <v>1872.865</v>
      </c>
      <c r="O94" s="57">
        <f>O93*$N$4</f>
        <v>1872.865</v>
      </c>
      <c r="P94" s="57">
        <f>P93*$N$4</f>
        <v>1872.865</v>
      </c>
      <c r="Q94" s="57">
        <f>Q93*$Q$4</f>
        <v>6999.2220000000007</v>
      </c>
      <c r="R94" s="57">
        <f>R93*$Q$4</f>
        <v>6999.2220000000007</v>
      </c>
      <c r="S94" s="57">
        <f>S93*$Q$4</f>
        <v>6999.2220000000007</v>
      </c>
      <c r="T94" s="57">
        <f>T93*$T$4</f>
        <v>1430.136</v>
      </c>
      <c r="U94" s="57">
        <f>U93*$T$4</f>
        <v>1430.136</v>
      </c>
      <c r="V94" s="57">
        <f>V93*$T$4</f>
        <v>1430.136</v>
      </c>
      <c r="W94" s="57">
        <f>W93*$W$4</f>
        <v>2567.7064</v>
      </c>
      <c r="X94" s="57">
        <f>X93*$W$4</f>
        <v>2567.7064</v>
      </c>
      <c r="Y94" s="57">
        <f>Y93*$W$4</f>
        <v>2567.7064</v>
      </c>
      <c r="Z94" s="57">
        <f>Z93*$Z$4</f>
        <v>36324.26</v>
      </c>
      <c r="AA94" s="57">
        <f>AA93*$Z$4</f>
        <v>36324.26</v>
      </c>
      <c r="AB94" s="57">
        <f>AB93*$Z$4</f>
        <v>36324.26</v>
      </c>
      <c r="AC94" s="57">
        <f>AC93*$AC$4</f>
        <v>7527.7721999999994</v>
      </c>
      <c r="AD94" s="57">
        <f>AD93*$AC$4</f>
        <v>7527.7721999999994</v>
      </c>
      <c r="AE94" s="57">
        <f>AE93*$AC$4</f>
        <v>7527.7721999999994</v>
      </c>
      <c r="AF94" s="57">
        <f>AF93*$AF$4</f>
        <v>27436.168000000001</v>
      </c>
      <c r="AG94" s="57">
        <f>AG93*$AF$4</f>
        <v>27436.168000000001</v>
      </c>
      <c r="AH94" s="57">
        <f>AH93*$AF$4</f>
        <v>27436.168000000001</v>
      </c>
      <c r="AI94" s="57">
        <f>AI93*$AI$4</f>
        <v>0</v>
      </c>
      <c r="AJ94" s="57">
        <f>AJ93*$AI$4</f>
        <v>0</v>
      </c>
      <c r="AK94" s="57">
        <f>AK93*$AI$4</f>
        <v>0</v>
      </c>
      <c r="AL94" s="57">
        <f>AL93*$AL$4</f>
        <v>0</v>
      </c>
      <c r="AM94" s="57">
        <f>AM93*$AL$4</f>
        <v>0</v>
      </c>
      <c r="AN94" s="57">
        <f>AN93*$AL$4</f>
        <v>0</v>
      </c>
      <c r="AO94" s="57">
        <f>AO93*$AO$4</f>
        <v>0</v>
      </c>
      <c r="AP94" s="57">
        <f>AP93*$AO$4</f>
        <v>0</v>
      </c>
      <c r="AQ94" s="57">
        <f>AQ93*$AO$4</f>
        <v>0</v>
      </c>
      <c r="AR94" s="57">
        <f>AR93*$AR$4</f>
        <v>0</v>
      </c>
      <c r="AS94" s="57">
        <f>AS93*$AR$4</f>
        <v>0</v>
      </c>
      <c r="AT94" s="57">
        <f>AT93*$AR$4</f>
        <v>0</v>
      </c>
      <c r="AU94" s="57">
        <f>AU93*$AU$4</f>
        <v>0</v>
      </c>
      <c r="AV94" s="57">
        <f>AV93*$AU$4</f>
        <v>0</v>
      </c>
      <c r="AW94" s="58">
        <f>AW93*$AU$4</f>
        <v>0</v>
      </c>
    </row>
    <row r="95" spans="1:49" ht="37.5" customHeight="1" thickBot="1">
      <c r="A95" s="490"/>
      <c r="B95" s="493"/>
      <c r="C95" s="400"/>
      <c r="D95" s="14" t="s">
        <v>21</v>
      </c>
      <c r="E95" s="114">
        <f>IFERROR(100*E93/'Base-case'!E38,"")</f>
        <v>100</v>
      </c>
      <c r="F95" s="57">
        <f>IFERROR(100*F93/'Base-case'!E38,"")</f>
        <v>100</v>
      </c>
      <c r="G95" s="57">
        <f>IFERROR(100*G93/'Base-case'!E38,"")</f>
        <v>100</v>
      </c>
      <c r="H95" s="57">
        <f>IFERROR(100*H93/'Base-case'!F38,"")</f>
        <v>100</v>
      </c>
      <c r="I95" s="57">
        <f>IFERROR(100*I93/'Base-case'!F38,"")</f>
        <v>100</v>
      </c>
      <c r="J95" s="57">
        <f>IFERROR(100*J93/'Base-case'!F38,"")</f>
        <v>100</v>
      </c>
      <c r="K95" s="57">
        <f>IFERROR(100*K93/'Base-case'!G38,"")</f>
        <v>100</v>
      </c>
      <c r="L95" s="57">
        <f>IFERROR(100*L93/'Base-case'!G38,"")</f>
        <v>100</v>
      </c>
      <c r="M95" s="57">
        <f>IFERROR(100*M93/'Base-case'!G38,"")</f>
        <v>100</v>
      </c>
      <c r="N95" s="57">
        <f>IFERROR(100*N93/'Base-case'!H38,"")</f>
        <v>100</v>
      </c>
      <c r="O95" s="57">
        <f>IFERROR(100*O93/'Base-case'!H38,"")</f>
        <v>100</v>
      </c>
      <c r="P95" s="57">
        <f>IFERROR(100*P93/'Base-case'!H38,"")</f>
        <v>100</v>
      </c>
      <c r="Q95" s="57">
        <f>IFERROR(100*Q93/'Base-case'!I38,"")</f>
        <v>100</v>
      </c>
      <c r="R95" s="57">
        <f>IFERROR(100*R93/'Base-case'!I38,"")</f>
        <v>100</v>
      </c>
      <c r="S95" s="57">
        <f>IFERROR(100*S93/'Base-case'!I38,"")</f>
        <v>100</v>
      </c>
      <c r="T95" s="57">
        <f>IFERROR(100*T93/'Base-case'!J38,"")</f>
        <v>100</v>
      </c>
      <c r="U95" s="57">
        <f>IFERROR(100*U93/'Base-case'!J38,"")</f>
        <v>100</v>
      </c>
      <c r="V95" s="57">
        <f>IFERROR(100*V93/'Base-case'!J38,"")</f>
        <v>100</v>
      </c>
      <c r="W95" s="57">
        <f>IFERROR(100*W93/'Base-case'!K38,"")</f>
        <v>99.999999999999986</v>
      </c>
      <c r="X95" s="57">
        <f>IFERROR(100*X93/'Base-case'!K38,"")</f>
        <v>99.999999999999986</v>
      </c>
      <c r="Y95" s="57">
        <f>IFERROR(100*Y93/'Base-case'!K38,"")</f>
        <v>99.999999999999986</v>
      </c>
      <c r="Z95" s="57">
        <f>IFERROR(100*Z93/'Base-case'!L38,"")</f>
        <v>100.00000000000001</v>
      </c>
      <c r="AA95" s="57">
        <f>IFERROR(100*AA93/'Base-case'!L38,"")</f>
        <v>100.00000000000001</v>
      </c>
      <c r="AB95" s="57">
        <f>IFERROR(100*AB93/'Base-case'!L38,"")</f>
        <v>100.00000000000001</v>
      </c>
      <c r="AC95" s="57">
        <f>IFERROR(100*AC93/'Base-case'!M38,"")</f>
        <v>100</v>
      </c>
      <c r="AD95" s="57">
        <f>IFERROR(100*AD93/'Base-case'!M38,"")</f>
        <v>100</v>
      </c>
      <c r="AE95" s="57">
        <f>IFERROR(100*AE93/'Base-case'!M38,"")</f>
        <v>100</v>
      </c>
      <c r="AF95" s="57">
        <f>IFERROR(100*AF93/'Base-case'!N38,"")</f>
        <v>100</v>
      </c>
      <c r="AG95" s="57">
        <f>IFERROR(100*AG93/'Base-case'!N38,"")</f>
        <v>100</v>
      </c>
      <c r="AH95" s="57">
        <f>IFERROR(100*AH93/'Base-case'!N38,"")</f>
        <v>100</v>
      </c>
      <c r="AI95" s="57" t="str">
        <f>IFERROR(100*AI93/'Base-case'!O38,"")</f>
        <v/>
      </c>
      <c r="AJ95" s="57" t="str">
        <f>IFERROR(100*AJ93/'Base-case'!O38,"")</f>
        <v/>
      </c>
      <c r="AK95" s="57" t="str">
        <f>IFERROR(100*AK93/'Base-case'!O38,"")</f>
        <v/>
      </c>
      <c r="AL95" s="57" t="str">
        <f>IFERROR(100*AL93/'Base-case'!P38,"")</f>
        <v/>
      </c>
      <c r="AM95" s="57" t="str">
        <f>IFERROR(100*AM93/'Base-case'!P38,"")</f>
        <v/>
      </c>
      <c r="AN95" s="57" t="str">
        <f>IFERROR(100*AN93/'Base-case'!P38,"")</f>
        <v/>
      </c>
      <c r="AO95" s="57" t="str">
        <f>IFERROR(100*AO93/'Base-case'!Q38,"")</f>
        <v/>
      </c>
      <c r="AP95" s="57" t="str">
        <f>IFERROR(100*AP93/'Base-case'!Q38,"")</f>
        <v/>
      </c>
      <c r="AQ95" s="57" t="str">
        <f>IFERROR(100*AQ93/'Base-case'!Q38,"")</f>
        <v/>
      </c>
      <c r="AR95" s="57" t="str">
        <f>IFERROR(100*AR93/'Base-case'!R38,"")</f>
        <v/>
      </c>
      <c r="AS95" s="57" t="str">
        <f>IFERROR(100*AS93/'Base-case'!R38,"")</f>
        <v/>
      </c>
      <c r="AT95" s="57" t="str">
        <f>IFERROR(100*AT93/'Base-case'!R38,"")</f>
        <v/>
      </c>
      <c r="AU95" s="57" t="str">
        <f>IFERROR(100*AU93/'Base-case'!S38,"")</f>
        <v/>
      </c>
      <c r="AV95" s="57" t="str">
        <f>IFERROR(100*AV93/'Base-case'!S38,"")</f>
        <v/>
      </c>
      <c r="AW95" s="58" t="str">
        <f>IFERROR(100*AW93/'Base-case'!S38,"")</f>
        <v/>
      </c>
    </row>
    <row r="96" spans="1:49" ht="40.5" customHeight="1">
      <c r="A96" s="490"/>
      <c r="B96" s="493"/>
      <c r="C96" s="400" t="s">
        <v>175</v>
      </c>
      <c r="D96" s="13" t="s">
        <v>179</v>
      </c>
      <c r="E96" s="114">
        <f>'Base-case'!E40-E42</f>
        <v>7.1506362451108219</v>
      </c>
      <c r="F96" s="57">
        <f>'Base-case'!E40-F42</f>
        <v>7.1506362451108219</v>
      </c>
      <c r="G96" s="57">
        <f>'Base-case'!E40-G42</f>
        <v>7.1506362451108219</v>
      </c>
      <c r="H96" s="57">
        <f>'Base-case'!F40-H42</f>
        <v>8.8185547886108715</v>
      </c>
      <c r="I96" s="57">
        <f>'Base-case'!F40-I42</f>
        <v>8.8185547886108715</v>
      </c>
      <c r="J96" s="57">
        <f>'Base-case'!F40-J42</f>
        <v>8.8185547886108715</v>
      </c>
      <c r="K96" s="57">
        <f>'Base-case'!G40-K42</f>
        <v>8.6016197183098591</v>
      </c>
      <c r="L96" s="57">
        <f>'Base-case'!G40-L42</f>
        <v>8.6016197183098591</v>
      </c>
      <c r="M96" s="57">
        <f>'Base-case'!G40-M42</f>
        <v>8.6016197183098591</v>
      </c>
      <c r="N96" s="57">
        <f>'Base-case'!H40-N42</f>
        <v>7.4006548757170174</v>
      </c>
      <c r="O96" s="57">
        <f>'Base-case'!H40-O42</f>
        <v>7.4006548757170174</v>
      </c>
      <c r="P96" s="57">
        <f>'Base-case'!H40-P42</f>
        <v>7.4006548757170174</v>
      </c>
      <c r="Q96" s="57">
        <f>'Base-case'!I40-Q42</f>
        <v>6.7883477135461598</v>
      </c>
      <c r="R96" s="57">
        <f>'Base-case'!I40-R42</f>
        <v>6.7883477135461598</v>
      </c>
      <c r="S96" s="57">
        <f>'Base-case'!I40-S42</f>
        <v>6.7883477135461598</v>
      </c>
      <c r="T96" s="57">
        <f>'Base-case'!J40-T42</f>
        <v>13.349600000000001</v>
      </c>
      <c r="U96" s="57">
        <f>'Base-case'!J40-U42</f>
        <v>13.349600000000001</v>
      </c>
      <c r="V96" s="57">
        <f>'Base-case'!J40-V42</f>
        <v>13.349600000000001</v>
      </c>
      <c r="W96" s="57">
        <f>'Base-case'!K40-W42</f>
        <v>6.818926322418136</v>
      </c>
      <c r="X96" s="57">
        <f>'Base-case'!K40-X42</f>
        <v>6.818926322418136</v>
      </c>
      <c r="Y96" s="57">
        <f>'Base-case'!K40-Y42</f>
        <v>6.818926322418136</v>
      </c>
      <c r="Z96" s="57">
        <f>'Base-case'!L40-Z42</f>
        <v>0</v>
      </c>
      <c r="AA96" s="57">
        <f>'Base-case'!L40-AA42</f>
        <v>0</v>
      </c>
      <c r="AB96" s="57">
        <f>'Base-case'!L40-AB42</f>
        <v>0</v>
      </c>
      <c r="AC96" s="57">
        <f>'Base-case'!M40-AC42</f>
        <v>0</v>
      </c>
      <c r="AD96" s="57">
        <f>'Base-case'!M40-AD42</f>
        <v>0</v>
      </c>
      <c r="AE96" s="57">
        <f>'Base-case'!M40-AE42</f>
        <v>0</v>
      </c>
      <c r="AF96" s="57">
        <f>'Base-case'!N40-AF42</f>
        <v>0</v>
      </c>
      <c r="AG96" s="57">
        <f>'Base-case'!N40-AG42</f>
        <v>0</v>
      </c>
      <c r="AH96" s="57">
        <f>'Base-case'!N40-AH42</f>
        <v>0</v>
      </c>
      <c r="AI96" s="57">
        <f>'Base-case'!O40-AI42</f>
        <v>0</v>
      </c>
      <c r="AJ96" s="57">
        <f>'Base-case'!O40-AJ42</f>
        <v>0</v>
      </c>
      <c r="AK96" s="57">
        <f>'Base-case'!O40-AK42</f>
        <v>0</v>
      </c>
      <c r="AL96" s="57">
        <f>'Base-case'!P40-AL42</f>
        <v>0</v>
      </c>
      <c r="AM96" s="57">
        <f>'Base-case'!P40-AM42</f>
        <v>0</v>
      </c>
      <c r="AN96" s="57">
        <f>'Base-case'!P40-AN42</f>
        <v>0</v>
      </c>
      <c r="AO96" s="57">
        <f>'Base-case'!Q40-AO42</f>
        <v>0</v>
      </c>
      <c r="AP96" s="57">
        <f>'Base-case'!Q40-AP42</f>
        <v>0</v>
      </c>
      <c r="AQ96" s="57">
        <f>'Base-case'!Q40-AQ42</f>
        <v>0</v>
      </c>
      <c r="AR96" s="57">
        <f>'Base-case'!R40-AR42</f>
        <v>0</v>
      </c>
      <c r="AS96" s="57">
        <f>'Base-case'!R40-AS42</f>
        <v>0</v>
      </c>
      <c r="AT96" s="57">
        <f>'Base-case'!R40-AT42</f>
        <v>0</v>
      </c>
      <c r="AU96" s="57">
        <f>'Base-case'!S40-AU42</f>
        <v>0</v>
      </c>
      <c r="AV96" s="57">
        <f>'Base-case'!S40-AV42</f>
        <v>0</v>
      </c>
      <c r="AW96" s="58">
        <f>'Base-case'!S40-AW42</f>
        <v>0</v>
      </c>
    </row>
    <row r="97" spans="1:49" ht="40.5" customHeight="1">
      <c r="A97" s="490"/>
      <c r="B97" s="493"/>
      <c r="C97" s="400"/>
      <c r="D97" s="14" t="s">
        <v>180</v>
      </c>
      <c r="E97" s="114">
        <f>E96*$E$4</f>
        <v>5484.5380000000005</v>
      </c>
      <c r="F97" s="57">
        <f>F96*$E$4</f>
        <v>5484.5380000000005</v>
      </c>
      <c r="G97" s="57">
        <f>G96*$E$4</f>
        <v>5484.5380000000005</v>
      </c>
      <c r="H97" s="57">
        <f>H96*$H$4</f>
        <v>10220.705</v>
      </c>
      <c r="I97" s="57">
        <f>I96*$H$4</f>
        <v>10220.705</v>
      </c>
      <c r="J97" s="57">
        <f>J96*$H$4</f>
        <v>10220.705</v>
      </c>
      <c r="K97" s="57">
        <f>K96*$K$4</f>
        <v>6717.8649999999998</v>
      </c>
      <c r="L97" s="57">
        <f>L96*$K$4</f>
        <v>6717.8649999999998</v>
      </c>
      <c r="M97" s="57">
        <f>M96*$K$4</f>
        <v>6717.8649999999998</v>
      </c>
      <c r="N97" s="57">
        <f>N96*$N$4</f>
        <v>7741.085</v>
      </c>
      <c r="O97" s="57">
        <f>O96*$N$4</f>
        <v>7741.085</v>
      </c>
      <c r="P97" s="57">
        <f>P96*$N$4</f>
        <v>7741.085</v>
      </c>
      <c r="Q97" s="57">
        <f>Q96*$Q$4</f>
        <v>15735.39</v>
      </c>
      <c r="R97" s="57">
        <f>R96*$Q$4</f>
        <v>15735.39</v>
      </c>
      <c r="S97" s="57">
        <f>S96*$Q$4</f>
        <v>15735.39</v>
      </c>
      <c r="T97" s="57">
        <f>T96*$T$4</f>
        <v>10746.428</v>
      </c>
      <c r="U97" s="57">
        <f>U96*$T$4</f>
        <v>10746.428</v>
      </c>
      <c r="V97" s="57">
        <f>V96*$T$4</f>
        <v>10746.428</v>
      </c>
      <c r="W97" s="57">
        <f>W96*$W$4</f>
        <v>10828.455</v>
      </c>
      <c r="X97" s="57">
        <f>X96*$W$4</f>
        <v>10828.455</v>
      </c>
      <c r="Y97" s="57">
        <f>Y96*$W$4</f>
        <v>10828.455</v>
      </c>
      <c r="Z97" s="57">
        <f>Z96*$Z$4</f>
        <v>0</v>
      </c>
      <c r="AA97" s="57">
        <f>AA96*$Z$4</f>
        <v>0</v>
      </c>
      <c r="AB97" s="57">
        <f>AB96*$Z$4</f>
        <v>0</v>
      </c>
      <c r="AC97" s="57">
        <f>AC96*$AC$4</f>
        <v>0</v>
      </c>
      <c r="AD97" s="57">
        <f>AD96*$AC$4</f>
        <v>0</v>
      </c>
      <c r="AE97" s="57">
        <f>AE96*$AC$4</f>
        <v>0</v>
      </c>
      <c r="AF97" s="57">
        <f>AF96*$AF$4</f>
        <v>0</v>
      </c>
      <c r="AG97" s="57">
        <f>AG96*$AF$4</f>
        <v>0</v>
      </c>
      <c r="AH97" s="57">
        <f>AH96*$AF$4</f>
        <v>0</v>
      </c>
      <c r="AI97" s="57">
        <f>AI96*$AI$4</f>
        <v>0</v>
      </c>
      <c r="AJ97" s="57">
        <f>AJ96*$AI$4</f>
        <v>0</v>
      </c>
      <c r="AK97" s="57">
        <f>AK96*$AI$4</f>
        <v>0</v>
      </c>
      <c r="AL97" s="57">
        <f>AL96*$AL$4</f>
        <v>0</v>
      </c>
      <c r="AM97" s="57">
        <f>AM96*$AL$4</f>
        <v>0</v>
      </c>
      <c r="AN97" s="57">
        <f>AN96*$AL$4</f>
        <v>0</v>
      </c>
      <c r="AO97" s="57">
        <f>AO96*$AO$4</f>
        <v>0</v>
      </c>
      <c r="AP97" s="57">
        <f>AP96*$AO$4</f>
        <v>0</v>
      </c>
      <c r="AQ97" s="57">
        <f>AQ96*$AO$4</f>
        <v>0</v>
      </c>
      <c r="AR97" s="57">
        <f>AR96*$AR$4</f>
        <v>0</v>
      </c>
      <c r="AS97" s="57">
        <f>AS96*$AR$4</f>
        <v>0</v>
      </c>
      <c r="AT97" s="57">
        <f>AT96*$AR$4</f>
        <v>0</v>
      </c>
      <c r="AU97" s="57">
        <f>AU96*$AU$4</f>
        <v>0</v>
      </c>
      <c r="AV97" s="57">
        <f>AV96*$AU$4</f>
        <v>0</v>
      </c>
      <c r="AW97" s="58">
        <f>AW96*$AU$4</f>
        <v>0</v>
      </c>
    </row>
    <row r="98" spans="1:49" ht="40.5" customHeight="1">
      <c r="A98" s="490"/>
      <c r="B98" s="493"/>
      <c r="C98" s="400"/>
      <c r="D98" s="14" t="s">
        <v>21</v>
      </c>
      <c r="E98" s="114">
        <f>IFERROR(100*E96/'Base-case'!E40,"")</f>
        <v>100</v>
      </c>
      <c r="F98" s="57">
        <f>IFERROR(100*F96/'Base-case'!E40,"")</f>
        <v>100</v>
      </c>
      <c r="G98" s="57">
        <f>IFERROR(100*G96/'Base-case'!E40,"")</f>
        <v>100</v>
      </c>
      <c r="H98" s="57">
        <f>IFERROR(100*H96/'Base-case'!F40,"")</f>
        <v>100</v>
      </c>
      <c r="I98" s="57">
        <f>IFERROR(100*I96/'Base-case'!F40,"")</f>
        <v>100</v>
      </c>
      <c r="J98" s="57">
        <f>IFERROR(100*J96/'Base-case'!F40,"")</f>
        <v>100</v>
      </c>
      <c r="K98" s="57">
        <f>IFERROR(100*K96/'Base-case'!G40,"")</f>
        <v>100</v>
      </c>
      <c r="L98" s="57">
        <f>IFERROR(100*L96/'Base-case'!G40,"")</f>
        <v>100</v>
      </c>
      <c r="M98" s="57">
        <f>IFERROR(100*M96/'Base-case'!G40,"")</f>
        <v>100</v>
      </c>
      <c r="N98" s="57">
        <f>IFERROR(100*N96/'Base-case'!H40,"")</f>
        <v>100</v>
      </c>
      <c r="O98" s="57">
        <f>IFERROR(100*O96/'Base-case'!H40,"")</f>
        <v>100</v>
      </c>
      <c r="P98" s="57">
        <f>IFERROR(100*P96/'Base-case'!H40,"")</f>
        <v>100</v>
      </c>
      <c r="Q98" s="57">
        <f>IFERROR(100*Q96/'Base-case'!I40,"")</f>
        <v>100</v>
      </c>
      <c r="R98" s="57">
        <f>IFERROR(100*R96/'Base-case'!I40,"")</f>
        <v>100</v>
      </c>
      <c r="S98" s="57">
        <f>IFERROR(100*S96/'Base-case'!I40,"")</f>
        <v>100</v>
      </c>
      <c r="T98" s="57">
        <f>IFERROR(100*T96/'Base-case'!J40,"")</f>
        <v>100</v>
      </c>
      <c r="U98" s="57">
        <f>IFERROR(100*U96/'Base-case'!J40,"")</f>
        <v>100</v>
      </c>
      <c r="V98" s="57">
        <f>IFERROR(100*V96/'Base-case'!J40,"")</f>
        <v>100</v>
      </c>
      <c r="W98" s="57">
        <f>IFERROR(100*W96/'Base-case'!K40,"")</f>
        <v>99.999999999999986</v>
      </c>
      <c r="X98" s="57">
        <f>IFERROR(100*X96/'Base-case'!K40,"")</f>
        <v>99.999999999999986</v>
      </c>
      <c r="Y98" s="57">
        <f>IFERROR(100*Y96/'Base-case'!K40,"")</f>
        <v>99.999999999999986</v>
      </c>
      <c r="Z98" s="57" t="str">
        <f>IFERROR(100*Z96/'Base-case'!L40,"")</f>
        <v/>
      </c>
      <c r="AA98" s="57" t="str">
        <f>IFERROR(100*AA96/'Base-case'!L40,"")</f>
        <v/>
      </c>
      <c r="AB98" s="57" t="str">
        <f>IFERROR(100*AB96/'Base-case'!L40,"")</f>
        <v/>
      </c>
      <c r="AC98" s="57" t="str">
        <f>IFERROR(100*AC96/'Base-case'!M40,"")</f>
        <v/>
      </c>
      <c r="AD98" s="57" t="str">
        <f>IFERROR(100*AD96/'Base-case'!M40,"")</f>
        <v/>
      </c>
      <c r="AE98" s="57" t="str">
        <f>IFERROR(100*AE96/'Base-case'!M40,"")</f>
        <v/>
      </c>
      <c r="AF98" s="57" t="str">
        <f>IFERROR(100*AF96/'Base-case'!N40,"")</f>
        <v/>
      </c>
      <c r="AG98" s="57" t="str">
        <f>IFERROR(100*AG96/'Base-case'!N40,"")</f>
        <v/>
      </c>
      <c r="AH98" s="57" t="str">
        <f>IFERROR(100*AH96/'Base-case'!N40,"")</f>
        <v/>
      </c>
      <c r="AI98" s="57" t="str">
        <f>IFERROR(100*AI96/'Base-case'!O40,"")</f>
        <v/>
      </c>
      <c r="AJ98" s="57" t="str">
        <f>IFERROR(100*AJ96/'Base-case'!O40,"")</f>
        <v/>
      </c>
      <c r="AK98" s="57" t="str">
        <f>IFERROR(100*AK96/'Base-case'!O40,"")</f>
        <v/>
      </c>
      <c r="AL98" s="57" t="str">
        <f>IFERROR(100*AL96/'Base-case'!P40,"")</f>
        <v/>
      </c>
      <c r="AM98" s="57" t="str">
        <f>IFERROR(100*AM96/'Base-case'!P40,"")</f>
        <v/>
      </c>
      <c r="AN98" s="57" t="str">
        <f>IFERROR(100*AN96/'Base-case'!P40,"")</f>
        <v/>
      </c>
      <c r="AO98" s="57" t="str">
        <f>IFERROR(100*AO96/'Base-case'!Q40,"")</f>
        <v/>
      </c>
      <c r="AP98" s="57" t="str">
        <f>IFERROR(100*AP96/'Base-case'!Q40,"")</f>
        <v/>
      </c>
      <c r="AQ98" s="57" t="str">
        <f>IFERROR(100*AQ96/'Base-case'!Q40,"")</f>
        <v/>
      </c>
      <c r="AR98" s="57" t="str">
        <f>IFERROR(100*AR96/'Base-case'!R40,"")</f>
        <v/>
      </c>
      <c r="AS98" s="57" t="str">
        <f>IFERROR(100*AS96/'Base-case'!R40,"")</f>
        <v/>
      </c>
      <c r="AT98" s="57" t="str">
        <f>IFERROR(100*AT96/'Base-case'!R40,"")</f>
        <v/>
      </c>
      <c r="AU98" s="57" t="str">
        <f>IFERROR(100*AU96/'Base-case'!S40,"")</f>
        <v/>
      </c>
      <c r="AV98" s="57" t="str">
        <f>IFERROR(100*AV96/'Base-case'!S40,"")</f>
        <v/>
      </c>
      <c r="AW98" s="58" t="str">
        <f>IFERROR(100*AW96/'Base-case'!S40,"")</f>
        <v/>
      </c>
    </row>
    <row r="99" spans="1:49" ht="31.2">
      <c r="A99" s="490"/>
      <c r="B99" s="493"/>
      <c r="C99" s="69" t="s">
        <v>176</v>
      </c>
      <c r="D99" s="15" t="s">
        <v>181</v>
      </c>
      <c r="E99" s="115">
        <v>49.4</v>
      </c>
      <c r="F99" s="59">
        <v>53</v>
      </c>
      <c r="G99" s="59"/>
      <c r="H99" s="59">
        <v>34.299999999999997</v>
      </c>
      <c r="I99" s="59">
        <v>38.1</v>
      </c>
      <c r="J99" s="59"/>
      <c r="K99" s="59">
        <v>37.4</v>
      </c>
      <c r="L99" s="59">
        <v>40.5</v>
      </c>
      <c r="M99" s="59"/>
      <c r="N99" s="59">
        <v>53</v>
      </c>
      <c r="O99" s="59">
        <v>55.5</v>
      </c>
      <c r="P99" s="59"/>
      <c r="Q99" s="59">
        <v>12</v>
      </c>
      <c r="R99" s="59">
        <v>23.8</v>
      </c>
      <c r="S99" s="59">
        <v>18.399999999999999</v>
      </c>
      <c r="T99" s="59">
        <v>38</v>
      </c>
      <c r="U99" s="59"/>
      <c r="V99" s="59"/>
      <c r="W99" s="59">
        <v>41.4</v>
      </c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60"/>
    </row>
    <row r="100" spans="1:49" ht="78">
      <c r="A100" s="490"/>
      <c r="B100" s="493"/>
      <c r="C100" s="69" t="s">
        <v>177</v>
      </c>
      <c r="D100" s="14" t="s">
        <v>182</v>
      </c>
      <c r="E100" s="114">
        <f>IFERROR(E44/E46,"")</f>
        <v>2.4164169172712615</v>
      </c>
      <c r="F100" s="57">
        <f t="shared" ref="F100:AW100" si="0">IFERROR(F44/F46,"")</f>
        <v>2.7359991215109831</v>
      </c>
      <c r="G100" s="57">
        <f t="shared" si="0"/>
        <v>0</v>
      </c>
      <c r="H100" s="57">
        <f t="shared" si="0"/>
        <v>1.6930984412766084</v>
      </c>
      <c r="I100" s="57">
        <f t="shared" si="0"/>
        <v>1.9323684848375018</v>
      </c>
      <c r="J100" s="57">
        <f t="shared" si="0"/>
        <v>0</v>
      </c>
      <c r="K100" s="57">
        <f t="shared" si="0"/>
        <v>2.0376044502567421</v>
      </c>
      <c r="L100" s="57">
        <f t="shared" si="0"/>
        <v>2.0454107778811115</v>
      </c>
      <c r="M100" s="57">
        <f t="shared" si="0"/>
        <v>0</v>
      </c>
      <c r="N100" s="57">
        <f t="shared" si="0"/>
        <v>2.5644199427714356</v>
      </c>
      <c r="O100" s="57">
        <f t="shared" si="0"/>
        <v>2.7365511885274838</v>
      </c>
      <c r="P100" s="57">
        <f t="shared" si="0"/>
        <v>0</v>
      </c>
      <c r="Q100" s="57">
        <f t="shared" si="0"/>
        <v>0.60580446209503414</v>
      </c>
      <c r="R100" s="57">
        <f t="shared" si="0"/>
        <v>1.1053811290298365</v>
      </c>
      <c r="S100" s="57">
        <f t="shared" si="0"/>
        <v>0.93102095770885651</v>
      </c>
      <c r="T100" s="57">
        <f t="shared" si="0"/>
        <v>2.5841733068868646</v>
      </c>
      <c r="U100" s="57">
        <f t="shared" si="0"/>
        <v>0</v>
      </c>
      <c r="V100" s="57">
        <f t="shared" si="0"/>
        <v>0</v>
      </c>
      <c r="W100" s="57">
        <f t="shared" si="0"/>
        <v>2.1453742598939427</v>
      </c>
      <c r="X100" s="57">
        <f t="shared" si="0"/>
        <v>0</v>
      </c>
      <c r="Y100" s="57">
        <f t="shared" si="0"/>
        <v>0</v>
      </c>
      <c r="Z100" s="57">
        <f t="shared" si="0"/>
        <v>0</v>
      </c>
      <c r="AA100" s="57">
        <f t="shared" si="0"/>
        <v>0</v>
      </c>
      <c r="AB100" s="57">
        <f t="shared" si="0"/>
        <v>0</v>
      </c>
      <c r="AC100" s="57">
        <f t="shared" si="0"/>
        <v>0</v>
      </c>
      <c r="AD100" s="57">
        <f t="shared" si="0"/>
        <v>0</v>
      </c>
      <c r="AE100" s="57">
        <f t="shared" si="0"/>
        <v>0</v>
      </c>
      <c r="AF100" s="57">
        <f t="shared" si="0"/>
        <v>0</v>
      </c>
      <c r="AG100" s="57">
        <f t="shared" si="0"/>
        <v>0</v>
      </c>
      <c r="AH100" s="57">
        <f t="shared" si="0"/>
        <v>0</v>
      </c>
      <c r="AI100" s="57" t="str">
        <f t="shared" si="0"/>
        <v/>
      </c>
      <c r="AJ100" s="57" t="str">
        <f t="shared" si="0"/>
        <v/>
      </c>
      <c r="AK100" s="57" t="str">
        <f t="shared" si="0"/>
        <v/>
      </c>
      <c r="AL100" s="57" t="str">
        <f t="shared" si="0"/>
        <v/>
      </c>
      <c r="AM100" s="57" t="str">
        <f t="shared" si="0"/>
        <v/>
      </c>
      <c r="AN100" s="57" t="str">
        <f t="shared" si="0"/>
        <v/>
      </c>
      <c r="AO100" s="57" t="str">
        <f t="shared" si="0"/>
        <v/>
      </c>
      <c r="AP100" s="57" t="str">
        <f t="shared" si="0"/>
        <v/>
      </c>
      <c r="AQ100" s="57" t="str">
        <f t="shared" si="0"/>
        <v/>
      </c>
      <c r="AR100" s="57" t="str">
        <f t="shared" si="0"/>
        <v/>
      </c>
      <c r="AS100" s="57" t="str">
        <f t="shared" si="0"/>
        <v/>
      </c>
      <c r="AT100" s="57" t="str">
        <f t="shared" si="0"/>
        <v/>
      </c>
      <c r="AU100" s="57" t="str">
        <f t="shared" si="0"/>
        <v/>
      </c>
      <c r="AV100" s="57" t="str">
        <f t="shared" si="0"/>
        <v/>
      </c>
      <c r="AW100" s="58" t="str">
        <f t="shared" si="0"/>
        <v/>
      </c>
    </row>
    <row r="101" spans="1:49" ht="47.4" thickBot="1">
      <c r="A101" s="491"/>
      <c r="B101" s="494"/>
      <c r="C101" s="72" t="s">
        <v>178</v>
      </c>
      <c r="D101" s="49" t="s">
        <v>183</v>
      </c>
      <c r="E101" s="116">
        <f>IFERROR(E44/E4,"")</f>
        <v>352.42764015645372</v>
      </c>
      <c r="F101" s="67">
        <f>IFERROR(F44/E4,"")</f>
        <v>399.03780964797915</v>
      </c>
      <c r="G101" s="67">
        <f>IFERROR(G44/E4,"")</f>
        <v>0</v>
      </c>
      <c r="H101" s="67">
        <f>IFERROR(H44/H4,"")</f>
        <v>322.44176013805003</v>
      </c>
      <c r="I101" s="67">
        <f>IFERROR(I44/H4,"")</f>
        <v>368.00949094046592</v>
      </c>
      <c r="J101" s="67">
        <f>IFERROR(J44/H4,"")</f>
        <v>0</v>
      </c>
      <c r="K101" s="67">
        <f>IFERROR(K44/K4,"")</f>
        <v>409.40973111395647</v>
      </c>
      <c r="L101" s="67">
        <f>IFERROR(L44/K4,"")</f>
        <v>410.97823303457108</v>
      </c>
      <c r="M101" s="67">
        <f>IFERROR(M44/K4,"")</f>
        <v>0</v>
      </c>
      <c r="N101" s="67">
        <f>IFERROR(N44/N4,"")</f>
        <v>421.48948374760994</v>
      </c>
      <c r="O101" s="67">
        <f>IFERROR(O44/N4,"")</f>
        <v>449.78107074569789</v>
      </c>
      <c r="P101" s="67">
        <f>IFERROR(P44/N4,"")</f>
        <v>0</v>
      </c>
      <c r="Q101" s="67">
        <f>IFERROR(Q44/Q4,"")</f>
        <v>108.96980155306298</v>
      </c>
      <c r="R101" s="67">
        <f>IFERROR(R44/Q4,"")</f>
        <v>198.83175150992236</v>
      </c>
      <c r="S101" s="67">
        <f>IFERROR(S44/Q4,"")</f>
        <v>167.46850733390855</v>
      </c>
      <c r="T101" s="67">
        <f>IFERROR(T44/T4,"")</f>
        <v>493.81863354037267</v>
      </c>
      <c r="U101" s="67">
        <f>IFERROR(U44/T4,"")</f>
        <v>0</v>
      </c>
      <c r="V101" s="67">
        <f>IFERROR(V44/T4,"")</f>
        <v>0</v>
      </c>
      <c r="W101" s="67">
        <f>IFERROR(W44/W4,"")</f>
        <v>319.1807304785894</v>
      </c>
      <c r="X101" s="67">
        <f>IFERROR(X44/W4,"")</f>
        <v>0</v>
      </c>
      <c r="Y101" s="67">
        <f>IFERROR(Y44/W4,"")</f>
        <v>0</v>
      </c>
      <c r="Z101" s="67">
        <f>IFERROR(Z44/Z4,"")</f>
        <v>0</v>
      </c>
      <c r="AA101" s="67">
        <f>IFERROR(AA44/Z4,"")</f>
        <v>0</v>
      </c>
      <c r="AB101" s="67">
        <f>IFERROR(AB44/Z4,"")</f>
        <v>0</v>
      </c>
      <c r="AC101" s="67">
        <f>IFERROR(AC44/AC4,"")</f>
        <v>0</v>
      </c>
      <c r="AD101" s="67">
        <f>IFERROR(AD44/AC4,"")</f>
        <v>0</v>
      </c>
      <c r="AE101" s="67">
        <f>IFERROR(AE44/AC4,"")</f>
        <v>0</v>
      </c>
      <c r="AF101" s="67">
        <f>IFERROR(AF44/AF4,"")</f>
        <v>0</v>
      </c>
      <c r="AG101" s="67">
        <f>IFERROR(AG44/AF4,"")</f>
        <v>0</v>
      </c>
      <c r="AH101" s="67">
        <f>IFERROR(AH44/AF4,"")</f>
        <v>0</v>
      </c>
      <c r="AI101" s="67" t="str">
        <f>IFERROR(AI44/AI4,"")</f>
        <v/>
      </c>
      <c r="AJ101" s="67" t="str">
        <f>IFERROR(AJ44/AI4,"")</f>
        <v/>
      </c>
      <c r="AK101" s="67" t="str">
        <f>IFERROR(AK44/AI4,"")</f>
        <v/>
      </c>
      <c r="AL101" s="67" t="str">
        <f>IFERROR(AL44/AL4,"")</f>
        <v/>
      </c>
      <c r="AM101" s="67" t="str">
        <f>IFERROR(AM44/AL4,"")</f>
        <v/>
      </c>
      <c r="AN101" s="67" t="str">
        <f>IFERROR(AN44/AL4,"")</f>
        <v/>
      </c>
      <c r="AO101" s="67" t="str">
        <f>IFERROR(AO44/AO4,"")</f>
        <v/>
      </c>
      <c r="AP101" s="67" t="str">
        <f>IFERROR(AP44/AO4,"")</f>
        <v/>
      </c>
      <c r="AQ101" s="67" t="str">
        <f>IFERROR(AQ44/AO4,"")</f>
        <v/>
      </c>
      <c r="AR101" s="67" t="str">
        <f>IFERROR(AR44/AR4,"")</f>
        <v/>
      </c>
      <c r="AS101" s="67" t="str">
        <f>IFERROR(AS44/AR4,"")</f>
        <v/>
      </c>
      <c r="AT101" s="67" t="str">
        <f>IFERROR(AT44/AR4,"")</f>
        <v/>
      </c>
      <c r="AU101" s="67" t="str">
        <f>IFERROR(AU44/AU4,"")</f>
        <v/>
      </c>
      <c r="AV101" s="67" t="str">
        <f>IFERROR(AV44/AU4,"")</f>
        <v/>
      </c>
      <c r="AW101" s="68" t="str">
        <f>IFERROR(AW44/AU4,"")</f>
        <v/>
      </c>
    </row>
    <row r="102" spans="1:49">
      <c r="A102" s="2"/>
      <c r="B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D72E4-6EEB-4B58-9720-FFB5986A36A2}">
  <dimension ref="A1:L21"/>
  <sheetViews>
    <sheetView zoomScale="55" zoomScaleNormal="55" workbookViewId="0">
      <pane ySplit="5" topLeftCell="A6" activePane="bottomLeft" state="frozen"/>
      <selection pane="bottomLeft" activeCell="C7" sqref="C7"/>
    </sheetView>
  </sheetViews>
  <sheetFormatPr baseColWidth="10" defaultRowHeight="14.4"/>
  <cols>
    <col min="1" max="1" width="8.33203125" customWidth="1"/>
    <col min="3" max="3" width="37" customWidth="1"/>
    <col min="4" max="4" width="35.5546875" customWidth="1"/>
    <col min="5" max="5" width="36" customWidth="1"/>
    <col min="6" max="6" width="39.21875" customWidth="1"/>
    <col min="7" max="7" width="37.88671875" customWidth="1"/>
    <col min="8" max="8" width="38.109375" customWidth="1"/>
    <col min="9" max="9" width="38.44140625" customWidth="1"/>
    <col min="10" max="10" width="38.33203125" customWidth="1"/>
    <col min="11" max="11" width="42.33203125" customWidth="1"/>
    <col min="12" max="12" width="35.109375" customWidth="1"/>
  </cols>
  <sheetData>
    <row r="1" spans="1:12" ht="122.4" customHeight="1">
      <c r="A1" s="486" t="s">
        <v>312</v>
      </c>
      <c r="B1" s="486"/>
      <c r="C1" s="486"/>
      <c r="D1" s="486"/>
      <c r="E1" s="486"/>
      <c r="F1" s="486"/>
      <c r="G1" s="486"/>
      <c r="H1" s="377" t="s">
        <v>335</v>
      </c>
      <c r="I1" s="378" t="s">
        <v>336</v>
      </c>
      <c r="J1" s="344"/>
      <c r="K1" s="344"/>
    </row>
    <row r="3" spans="1:12" hidden="1">
      <c r="B3" t="s">
        <v>313</v>
      </c>
      <c r="C3" t="s">
        <v>314</v>
      </c>
      <c r="D3" t="s">
        <v>315</v>
      </c>
      <c r="E3" t="s">
        <v>316</v>
      </c>
      <c r="F3" t="s">
        <v>317</v>
      </c>
      <c r="G3" t="s">
        <v>318</v>
      </c>
      <c r="H3" t="s">
        <v>319</v>
      </c>
      <c r="I3" t="s">
        <v>320</v>
      </c>
      <c r="J3" t="s">
        <v>321</v>
      </c>
      <c r="K3" t="s">
        <v>322</v>
      </c>
      <c r="L3" t="s">
        <v>323</v>
      </c>
    </row>
    <row r="4" spans="1:12">
      <c r="A4" s="345"/>
      <c r="B4" s="379"/>
      <c r="C4" s="379"/>
      <c r="D4" s="379"/>
      <c r="E4" s="379"/>
      <c r="F4" s="379"/>
      <c r="G4" s="379"/>
      <c r="H4" s="379"/>
      <c r="I4" s="379"/>
      <c r="J4" s="379"/>
      <c r="K4" s="379"/>
      <c r="L4" s="379"/>
    </row>
    <row r="5" spans="1:12" ht="18">
      <c r="B5" s="379"/>
      <c r="C5" s="380" t="s">
        <v>37</v>
      </c>
      <c r="D5" s="380" t="s">
        <v>38</v>
      </c>
      <c r="E5" s="380" t="s">
        <v>39</v>
      </c>
      <c r="F5" s="380" t="s">
        <v>40</v>
      </c>
      <c r="G5" s="380" t="s">
        <v>41</v>
      </c>
      <c r="H5" s="380" t="s">
        <v>42</v>
      </c>
      <c r="I5" s="380" t="s">
        <v>43</v>
      </c>
      <c r="J5" s="380" t="s">
        <v>44</v>
      </c>
      <c r="K5" s="380" t="s">
        <v>45</v>
      </c>
      <c r="L5" s="380" t="s">
        <v>46</v>
      </c>
    </row>
    <row r="6" spans="1:12" ht="14.4" customHeight="1">
      <c r="A6" s="345"/>
      <c r="B6" s="379"/>
      <c r="C6" s="379"/>
      <c r="D6" s="379"/>
      <c r="E6" s="379"/>
      <c r="F6" s="379"/>
      <c r="G6" s="379"/>
      <c r="H6" s="379"/>
      <c r="I6" s="379"/>
      <c r="J6" s="379"/>
      <c r="K6" s="379"/>
      <c r="L6" s="379"/>
    </row>
    <row r="7" spans="1:12" ht="133.19999999999999" customHeight="1">
      <c r="A7" s="544" t="s">
        <v>23</v>
      </c>
      <c r="B7" s="381" t="s">
        <v>309</v>
      </c>
      <c r="C7" s="382" t="str">
        <f>'Minor retrofit'!E6</f>
        <v>ECS: Changement du ballon d'ECS (300L--&gt;200L), Surisolation du cumulus, réduction à 55°C et installation d'une horloge journalière + remplacement chaudière par chaudière gaz à condensation + relamping LED avec changement des luminaires + Installation de panneaux PV (2,5kWc)</v>
      </c>
      <c r="D7" s="383" t="str">
        <f>'Minor retrofit'!H6</f>
        <v>Réduction du réduit de nuit de 1°C &amp; 16°C le w-e + installation de robinets thermostatiques sur les radiateurs + relamping LED avec changement de luminaires + installation de détecteurs d'absence</v>
      </c>
      <c r="E7" s="383" t="str">
        <f>'Minor retrofit'!K6</f>
        <v>Réduction de la T°C de 1°C le w-e (17--&gt;16°C) + relamping LED avec changement de luminaires + installation de détecteurs d'absence + Installation de robinets thermostatiques sur les radiateurs</v>
      </c>
      <c r="F7" s="382" t="str">
        <f>'Minor retrofit'!N6</f>
        <v>Changement du ballon d'ECS (300L--&gt;200L), Surisolation du cumulus, et installation d'une horloge journalière + Remplacement de la chaudière par une chaudière gaz à condensation + Réduction de la consigne de 1°C en journée et de 1°C le w-e + Installation de robinets thermostatiques + Campagne de communication pour l'acceptation du changement de consigne en journée + Relamping LED</v>
      </c>
      <c r="G7" s="383" t="str">
        <f>'Minor retrofit'!Q6</f>
        <v>ECS: Réduction à 55°C, surisolation du cumulus, installation d'une horloge journalière + Réduire la consigne de 1°C en journée et de 1°C la nuit + Campagne de communication pour l'acceptation du changement de température en journée + Relamping LED + Extinction de la ventilation hors occupation</v>
      </c>
      <c r="H7" s="382" t="str">
        <f>'Minor retrofit'!T6</f>
        <v>Installation de douches électriques instantanées + Remplacement de la chaudière par une chaudière gaz à condensation + installation de robinets thermostatiques sur les radiateurs des vestiaires</v>
      </c>
      <c r="I7" s="382" t="str">
        <f>'Minor retrofit'!W6</f>
        <v>Installation de douches électriques instantanées + Remplacement de la chaudière par une chaudière gaz à condensation pour les vestiaires + installation d'un thermostat dans les vestiaires + Relamping LED avec changement de luminaires + Détecteurs d'absence + Extinction de la ventilation des vestiaires hors occupation</v>
      </c>
      <c r="J7" s="383" t="str">
        <f>'Minor retrofit'!Z6</f>
        <v>Surisolation du cumulus d'ECS pour le ménage + Réduction de la consigne de jour, nuit et w-e de 1°C + Campagne de communication pour l'acceptation des changements de température + Relamping LED dans les bureaux + Veille profonde le midi + Extinction des photocopieurs la nuit (prise sur horloge)</v>
      </c>
      <c r="K7" s="383" t="str">
        <f>'Minor retrofit'!AC6</f>
        <v>Reduction de la consigne de jour de 1°C (24--&gt;23°C) + Campagne de communication pour l'acceptation du changement de temperature + Relamping LED + Extinction de la ventilation hors occupation</v>
      </c>
      <c r="L7" s="382" t="str">
        <f>'Minor retrofit'!AF6</f>
        <v>Relamping LED + Extinction de la ventilation hors occupation</v>
      </c>
    </row>
    <row r="8" spans="1:12" ht="118.2" customHeight="1">
      <c r="A8" s="544"/>
      <c r="B8" s="384" t="s">
        <v>310</v>
      </c>
      <c r="C8" s="385" t="str">
        <f>'Minor retrofit'!F6</f>
        <v>ECS: Changement du ballon d'ECS (300L--&gt;200L), Surisolation du cumulus, réduction à 55°C + remplacement chaudière par chaudière gaz à condensation + relamping LED avec changement des luminaires</v>
      </c>
      <c r="D8" s="385" t="str">
        <f>'Minor retrofit'!I6</f>
        <v xml:space="preserve">Réduction du réduit de nuit de 1°C &amp; 16°C le w-e + installation de robinets thermostatiques sur les radiateurs + remplacement des chaudières actuelles par une chaudière gaz à condensation </v>
      </c>
      <c r="E8" s="385" t="str">
        <f>'Minor retrofit'!L6</f>
        <v>Réduction de la T°C de 1°C le w-e (17--&gt;16°C) + relamping LED avec changement de luminaires+ Installation de robinets thermostatiques sur les radiateurs+ Remplacement de la chaudière par une chaudière gaz à condensation</v>
      </c>
      <c r="F8" s="385" t="str">
        <f>'Minor retrofit'!O6</f>
        <v>Changement du ballon d'ECS (300L--&gt;200L), Surisolation du cumulus, et installation d'une horloge journalière + Remplacement de la chaudière par une chaudière gaz à condensation + Réduction de la consigne de 1°C en journée et de 1°C le w-e + Installation de robinets thermostatiques + Campagne de communication pour l'acceptation du changement de consigne en journée</v>
      </c>
      <c r="G8" s="385">
        <f>'Minor retrofit'!R6</f>
        <v>0</v>
      </c>
      <c r="H8" s="383" t="str">
        <f>'Minor retrofit'!U6</f>
        <v>Installation de douches électriques instantanées +  installation de robinets thermostatiques sur les radiateurs des vestiaires + Relamping LED avec changement des supports + Installation de détecteurs d'absence dans les vestiaires</v>
      </c>
      <c r="I8" s="383" t="str">
        <f>'Minor retrofit'!X6</f>
        <v>Installation de douches électriques instantanées + installation d'un thermostat dans les vestiaires + Relamping LED avec changement de luminaires + Détecteurs d'absence + Extinction de la ventilation des vestiaires hors occupation</v>
      </c>
      <c r="J8" s="385">
        <f>'Minor retrofit'!AA6</f>
        <v>0</v>
      </c>
      <c r="K8" s="385" t="str">
        <f>'Minor retrofit'!AD6</f>
        <v>Reduction de la consigne de jour de 1°C (24--&gt;23°C) + Campagne de communication pour l'acceptation du changement de temperature + Relamping LED + Extinction de la ventilation hors occupation + Isolation des murs par l'extérieur</v>
      </c>
      <c r="L8" s="383" t="str">
        <f>'Minor retrofit'!AG6</f>
        <v xml:space="preserve">Relamping LED + Extinction de la ventilation hors occupation +Ajustement des températures: Chauffage 22-16°C à 21-16°C et climatisation 22-30°C à 24-30°C </v>
      </c>
    </row>
    <row r="9" spans="1:12" ht="104.4" customHeight="1">
      <c r="A9" s="544"/>
      <c r="B9" s="381" t="s">
        <v>311</v>
      </c>
      <c r="C9" s="383" t="str">
        <f>'Minor retrofit'!G6</f>
        <v>ECS: Changement du ballon d'ECS (300L--&gt;200L), Surisolation du cumulus, réduction à 55°C + relamping LED avec changement des luminaires</v>
      </c>
      <c r="D9" s="382" t="str">
        <f>'Minor retrofit'!J6</f>
        <v>Réduction du réduit de nuit de 1°C &amp; 16°C le w-e + installation de robinets thermostatiques sur les radiateurs + relamping LED avec changement de luminaires + installation de détecteurs d'absence + Installation de panneaux PV (5,1kWc)</v>
      </c>
      <c r="E9" s="382" t="str">
        <f>'Minor retrofit'!M6</f>
        <v>Réduction de la T°C de 1°C le w-e (17--&gt;16°C) + Installation de robinets thermostatiques sur les radiateurs+ Remplacement de la chaudière par une chaudière gaz à condensation</v>
      </c>
      <c r="F9" s="383" t="str">
        <f>'Minor retrofit'!P6</f>
        <v>Changement du ballon d'ECS (300L--&gt;200L), Surisolation du cumulus, et installation d'une horloge journalière + Réduction de la consigne de 1°C en journée et de 1°C le w-e + Installation de robinets thermostatiques + Campagne de communication pour l'acceptation du changement de consigne en journée + Relamping LED</v>
      </c>
      <c r="G9" s="382">
        <f>'Minor retrofit'!S6</f>
        <v>0</v>
      </c>
      <c r="H9" s="382">
        <f>'Minor retrofit'!V6</f>
        <v>0</v>
      </c>
      <c r="I9" s="382">
        <f>'Minor retrofit'!Y6</f>
        <v>0</v>
      </c>
      <c r="J9" s="382">
        <f>'Minor retrofit'!AB6</f>
        <v>0</v>
      </c>
      <c r="K9" s="382">
        <f>'Minor retrofit'!AE6</f>
        <v>0</v>
      </c>
      <c r="L9" s="382">
        <f>'Minor retrofit'!AH6</f>
        <v>0</v>
      </c>
    </row>
    <row r="10" spans="1:12" ht="14.4" customHeight="1">
      <c r="A10" s="345"/>
      <c r="B10" s="379"/>
      <c r="C10" s="386"/>
      <c r="D10" s="386"/>
      <c r="E10" s="386"/>
      <c r="F10" s="386"/>
      <c r="G10" s="386"/>
      <c r="H10" s="386"/>
      <c r="I10" s="386"/>
      <c r="J10" s="386"/>
      <c r="K10" s="386"/>
      <c r="L10" s="386"/>
    </row>
    <row r="11" spans="1:12" ht="162" customHeight="1">
      <c r="A11" s="544" t="s">
        <v>24</v>
      </c>
      <c r="B11" s="381" t="s">
        <v>309</v>
      </c>
      <c r="C11" s="383" t="str">
        <f>'Medium retrofit'!E5</f>
        <v>ECS: Changement du ballon d'ECS (300L--&gt;200L), Surisolation du cumulus, réduction à 55°C + remplacement chaudière par chaudière gaz à condensation (90kW) + relamping LED avec changement des luminaires + Installation de détecteurs d'absence + Isolation du vide sanitaire</v>
      </c>
      <c r="D11" s="382" t="str">
        <f>'Medium retrofit'!H5</f>
        <v xml:space="preserve">Réduction du réduit de nuit de 1°C &amp; 16°C le w-e + installation de robinets thermostatiques sur les radiateurs + relamping LED avec changement de luminaires + installation de détecteurs d'absence + remplacement des chaudières actuelles par chaudière gaz à condensation (155kW) + isolation du vide sanitaire + isolation du plafond du préau
"
</v>
      </c>
      <c r="E11" s="382" t="str">
        <f>'Medium retrofit'!K5</f>
        <v xml:space="preserve">Réduction de la T°C de 1°C le w-e (17--&gt;16°C) + relamping LED avec changement de luminaires+ Installation de robinets thermostatiques sur les radiateurs+ Remplacement de la chaudière actuelle par une chaudière gaz à condensation (187kW) + Isolation des murs par l'extérieur </v>
      </c>
      <c r="F11" s="383" t="str">
        <f>'Medium retrofit'!N5</f>
        <v>ECS: Changement du ballon d'ECS (300L--&gt;200L), Surisolation du cumulus, et installation d'une horloge journalière + Remplacement de la chaudière par une chaudière gaz à condensation (133kW) + Réduction de la consigne de 1°C en journée et de 1°C le w-e + Installation de robinets thermostatiques + Campagne de communication pour l'acceptation du changement de consigne en journée + Relamping LED  + Isolation des murs par l'extérieur</v>
      </c>
      <c r="G11" s="383" t="str">
        <f>'Medium retrofit'!Q5</f>
        <v>ECS: Réduction à 55°C, surisolation du cumulus, installation d'une horloge journalière + Réduction de la consigne de 1°C en journée et de 1°C la nuit + Campagne de communication pour l'acceptation du changement de température en journée + Relamping LED + Extinction de la ventilation hors occupation + isolation du vide sanitaire</v>
      </c>
      <c r="H11" s="383" t="str">
        <f>'Medium retrofit'!T5</f>
        <v xml:space="preserve"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</v>
      </c>
      <c r="I11" s="383" t="str">
        <f>'Medium retrofit'!W5</f>
        <v xml:space="preserve">Installation de douches électriques instantanées + Remplacement de la chaudière par une chaudière gaz à condensation pour les vestiaires+ installation d'un thermostat dans les vestiaires + Relamping LED avec changement des luminaires + Détecteurs d'absence + Extinction de la ventilation des vestiaires hors occupation + Installation de panneaux PV sur le toit des vestiaires (9,5kWc) </v>
      </c>
      <c r="J11" s="383" t="str">
        <f>'Medium retrofit'!Z5</f>
        <v xml:space="preserve">Surisolation du cumulus d'ECS pour le ménage + Réduction de la consigne de jour de 2°C, 2°C la nuit et w-e + Campagne de communication pour l'acceptation des changements de températures + Relamping LED dans les bureaux + Veille profonde des ordinateurs le midi + Extinction des photocopieurs la nuit (prise sur horloge) </v>
      </c>
      <c r="K11" s="382" t="str">
        <f>'Medium retrofit'!AC5</f>
        <v>Reduction de la consigne de jour de 1°C (24--&gt;23°C) + Campagne de communication pour l'acceptation du changement de températures + Relamping LED + Extinction de la ventilation hors occupation + Isolation des murs par l'extérieur + Remplacement des fenêtres actuelles par du double vitrage performant</v>
      </c>
      <c r="L11" s="383" t="str">
        <f>'Medium retrofit'!AF5</f>
        <v>Relamping LED + extinction de la ventilation hors occupation + Ajustement des T°C: Chauffage 22-16 à 21-16 et clim 22-30 à 24-30 + ITI</v>
      </c>
    </row>
    <row r="12" spans="1:12" ht="132" customHeight="1">
      <c r="A12" s="544"/>
      <c r="B12" s="384" t="s">
        <v>310</v>
      </c>
      <c r="C12" s="385" t="str">
        <f>'Medium retrofit'!F5</f>
        <v xml:space="preserve">ECS: Changement du ballon d'ECS (300L--&gt;200L), Surisolation du cumulus, réduction à 55°C + remplacement chaudière par chaudière gaz à condensation (60kW) + relamping LED avec changement des luminaires + Installation de détecteurs d'absence + Isolation du vide sanitaire + Isolation des murs par l'extérieur
</v>
      </c>
      <c r="D12" s="383" t="str">
        <f>'Medium retrofit'!I5</f>
        <v xml:space="preserve">"Réduction du réduit de nuit de 1°C &amp; 16°C le w-e + installation de robinets thermostatiques sur les radiateurs + remplacement des chaudières actuelles par une chaudière gaz à condensation + Relamping LED avec changement de luminaires + détecteurs d'absence
"
"
</v>
      </c>
      <c r="E12" s="385" t="str">
        <f>'Medium retrofit'!L5</f>
        <v>Réduction de la T°C de 1°C le w-e (17--&gt;16°C) + relamping LED avec changement de luminaires+ Installation de robinets thermostatiques sur les radiateurs+ Remplacement de la chaudière actuelle par une chaudière gaz à condensation (96kW) + Isolation des murs par l'extérieur + Isolation du vide sanitaire</v>
      </c>
      <c r="F12" s="385">
        <f>'Medium retrofit'!O5</f>
        <v>0</v>
      </c>
      <c r="G12" s="385">
        <f>'Medium retrofit'!R5</f>
        <v>0</v>
      </c>
      <c r="H12" s="385" t="str">
        <f>'Medium retrofit'!U5</f>
        <v>Isolation de la toiture bac acier non isolée et partiellement isolée par projection de polyuréthane (3cm) + Remplacement de la chaudière par une chaudière gaz à condensation (229kW) + installation de robinets thermostatiques sur les radiateurs</v>
      </c>
      <c r="I12" s="385">
        <f>'Medium retrofit'!X5</f>
        <v>0</v>
      </c>
      <c r="J12" s="385">
        <f>'Medium retrofit'!AA5</f>
        <v>0</v>
      </c>
      <c r="K12" s="385" t="str">
        <f>'Medium retrofit'!AD5</f>
        <v>Réduction de la consigne de jour de 1°C (24--&gt;23°C) + Campagne de communication pour l'acceptation du changement de températures + Relamping LED + Extinction de la ventilation hors occupation + Remplacement des fenêtres actuelles par du double vitrage performant</v>
      </c>
      <c r="L12" s="385">
        <f>'Medium retrofit'!AG5</f>
        <v>0</v>
      </c>
    </row>
    <row r="13" spans="1:12" ht="148.80000000000001" customHeight="1">
      <c r="A13" s="544"/>
      <c r="B13" s="381" t="s">
        <v>311</v>
      </c>
      <c r="C13" s="382" t="str">
        <f>'Medium retrofit'!G5</f>
        <v xml:space="preserve">ECS: Changement du ballon d'ECS (300L--&gt;200L), Surisolation du cumulus, réduction à 55°C + remplacement chaudière par chaudière gaz à condensation (108kW) + relamping LED avec changement des luminaires + Installation de détecteurs d'absence + Isolation des murs par l'extérieur
</v>
      </c>
      <c r="D13" s="382" t="str">
        <f>'Medium retrofit'!J5</f>
        <v xml:space="preserve">Réduction du réduit de nuit de 1°C &amp; 16°C le w-e + installation de robinets thermostatiques sur les radiateurs + remplacement des chaudières actuelles par une chaudière gaz à condensation (130kW) + Relamping LED avec changement de luminaires + détecteurs d'absence + isolation des murs par l'extérieur
"
</v>
      </c>
      <c r="E13" s="383" t="str">
        <f>'Medium retrofit'!M5</f>
        <v>Réduction de la T°C de 1°C le w-e (17--&gt;16°C) + relamping LED avec changement de luminaires+ Installation de robinets thermostatiques sur les radiateurs+ Remplacement de la chaudière actuelle par une chaudière gaz à condensation (135kW) + Isolation du vide sanitaire</v>
      </c>
      <c r="F13" s="382">
        <f>'Medium retrofit'!P5</f>
        <v>0</v>
      </c>
      <c r="G13" s="382">
        <f>'Medium retrofit'!S5</f>
        <v>0</v>
      </c>
      <c r="H13" s="382">
        <f>'Medium retrofit'!V5</f>
        <v>0</v>
      </c>
      <c r="I13" s="382">
        <f>'Medium retrofit'!Y5</f>
        <v>0</v>
      </c>
      <c r="J13" s="382">
        <f>'Medium retrofit'!AB5</f>
        <v>0</v>
      </c>
      <c r="K13" s="383" t="str">
        <f>'Medium retrofit'!AE5</f>
        <v xml:space="preserve">Reduction de la consigne de jour de 2°C (24--&gt;22°C) + Campagne de communication pour l'acceptation du changement de températures + Relamping LED + Extinction de la ventilation hors occupation + Isolation des murs par l'extérieur </v>
      </c>
      <c r="L13" s="382">
        <f>'Medium retrofit'!AH5</f>
        <v>0</v>
      </c>
    </row>
    <row r="14" spans="1:12" ht="14.4" customHeight="1">
      <c r="A14" s="345"/>
      <c r="B14" s="387"/>
      <c r="C14" s="386"/>
      <c r="D14" s="386"/>
      <c r="E14" s="386"/>
      <c r="F14" s="386"/>
      <c r="G14" s="386"/>
      <c r="H14" s="386"/>
      <c r="I14" s="386"/>
      <c r="J14" s="386"/>
      <c r="K14" s="386"/>
      <c r="L14" s="386"/>
    </row>
    <row r="15" spans="1:12" ht="232.2" customHeight="1">
      <c r="A15" s="544" t="s">
        <v>25</v>
      </c>
      <c r="B15" s="381" t="s">
        <v>309</v>
      </c>
      <c r="C15" s="383" t="str">
        <f>'Major retrofit'!E5</f>
        <v xml:space="preserve">ECS: Changement du ballon d'ECS (300L--&gt;200L), Surisolation du cumulus, réduction à 55°C + remplacement de la chaudière par chaudière gaz à condensation (35kW) + relamping LED avec changement des luminaires + Installation de détecteurs d'absence + Isolation du vide sanitaire + Isolation des murs par l'extérieur + Remplacement des fenêtres actuelles par du nouveau double-vitrage performant
</v>
      </c>
      <c r="D15" s="383" t="str">
        <f>'Major retrofit'!H5</f>
        <v>Réduction du réduit de nuit de 1°C &amp; 16°C le w-e + installation de robinets thermostatiques sur les radiateurs + relamping LED avec changement de luminaires + installation de détecteurs d'absence +remplacement de la chaudière par chaudière gaz à condensation (66kW) + isolation du vide sanitaire + isolation du plafond du préau + isolation du vide sanitaire + Remplacement des fenêtres actuelles par de nouveaux double vitrages performants + Installation de brises soleil orientables+ Installation de panneaux PV sur le toit (2,8kWc)</v>
      </c>
      <c r="E15" s="383" t="str">
        <f>'Major retrofit'!K5</f>
        <v>Réduction de la T°C de 1°C le w-e (17--&gt;16°C) + relamping LED avec changement de luminaires+ Installation de robinets thermostatiques sur les radiateurs+ Remplacement de la chaudière par une chaudière gaz à condensation (96kW) + Isolation des murs par l'extérieur + Isolation du vide sanitaire + Remplacement des fenêtres actuelles par de nouveaux double vitrages performants + Installation de panneaux PV sur le toit (8,12kWc) + installation de brises soleil orientables</v>
      </c>
      <c r="F15" s="383" t="str">
        <f>'Major retrofit'!N5</f>
        <v>ECS: Changement du ballon d'ECS (300L--&gt;200L), Surisolation du cumulus, et installation d'une horloge journalière + Remplacement de la chaudière par une chaudière gaz à condensation (110kW) + Réduire la consigne de 1°C en journée et de 1°C le w-e + Installation de robinets thermostatiques + Campagne de communication pour l'acceptation du changement de consigne en journée + Relamping LED  + Isolation des murs par l'extérieur  + Remplacement des fenêtres actuelles par de nouveaux double vitrages performants + Installation de panneaux PV (8,12kWc)</v>
      </c>
      <c r="G15" s="383" t="str">
        <f>'Major retrofit'!Q5</f>
        <v>ECS: Réduction à 55°C, surisolation du cumulus, installation d'une horloge journalière + Réduire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(20,7kWc)</v>
      </c>
      <c r="H15" s="383" t="str">
        <f>'Major retrofit'!T5</f>
        <v xml:space="preserve"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 + remplacement de la chaudière par une chaudière gaz à condensation (181kW) + Isolation des murs mixtes par l'intérieur et l'extérieur </v>
      </c>
      <c r="I15" s="382" t="str">
        <f>'Major retrofit'!W5</f>
        <v>Installation de douches électriques instantanées + Remplacement de la chaudière par une chaudière gaz à condensation pour les vestiaires+ installation d'un thermostat dans les vestiaires + Relamping LED avec changement de luminaires + Détecteurs d'absence + Extinction de la ventilation des vestiaires hors occupation + Isolation des murs mixtes par l'intérieur et l'extérieur + Isolation du toit bac acier par projection de polyuréthane (3cm) + Remplacement des plaques de polycarbonate de la façade et du toit par de nouvelles performantes + Remplacement des fenêtres actuelles par du double vitrage performant + Installation de panneaux PV sur le toit des vestiaires et du gymnase (22,7kWc)</v>
      </c>
      <c r="J15" s="383" t="str">
        <f>'Major retrofit'!Z5</f>
        <v xml:space="preserve">Surisolation du cumulus d'ECS pour le ménage + Réduction de la consigne de jour de 2°C, 2°C la nuit et w-e + Campagne de communication pour l'acceptation des changements de températures + Relamping LED dans les bureaux + Veille profonde le midi des ordinateurs + Extinction des photocopieurs la nuit (prise sur horloge)  + Isolation des murs par l'intérieur + Remplacement des fenêtres actuelles par de nouveaux double vitrages performants + Remplacement de tous les ordinateurs (unités centrales) par des PC portables à basse consommation + installation de tuiles solaires photovoltaiques (2kWc) </v>
      </c>
      <c r="K15" s="382" t="str">
        <f>'Major retrofit'!AC5</f>
        <v xml:space="preserve">Reduire la consigne de jour de 2°C (24--&gt;22°C) + Campagne de communication pour l'acceptation du changement de températures + Relamping LED + Extinction de la ventilation hors occupation + Isolation des murs par l'extérieur  + Remplacement des fenêtres actuelles par de nouveaux double vitrages performants + Remplacement de tous les ordinateurs (unités centrales) par de nouveaux PC Portables basse consommation + Extinction des photocopieurs la nuit (prise sur horloge) </v>
      </c>
      <c r="L15" s="382">
        <f>'Major retrofit'!AF5</f>
        <v>0</v>
      </c>
    </row>
    <row r="16" spans="1:12" ht="196.8" customHeight="1">
      <c r="A16" s="544"/>
      <c r="B16" s="384" t="s">
        <v>310</v>
      </c>
      <c r="C16" s="385">
        <f>'Major retrofit'!F5</f>
        <v>0</v>
      </c>
      <c r="D16" s="385">
        <f>'Major retrofit'!I5</f>
        <v>0</v>
      </c>
      <c r="E16" s="385">
        <f>'Major retrofit'!L5</f>
        <v>0</v>
      </c>
      <c r="F16" s="385">
        <f>'Major retrofit'!O5</f>
        <v>0</v>
      </c>
      <c r="G16" s="385">
        <f>'Major retrofit'!R5</f>
        <v>0</v>
      </c>
      <c r="H16" s="385">
        <f>'Major retrofit'!U5</f>
        <v>0</v>
      </c>
      <c r="I16" s="383" t="str">
        <f>'Major retrofit'!X5</f>
        <v>Installation de douches électriques instantanées + Remplacement de la chaudière par une chaudière gaz à condensation pour les vestiaires+ installation d'un thermostat dans les vestiaires + Relamping LED avec changement de luminaires + Détecteurs d'absence + Extinction de la ventilation des vestiaires hors occupation + Isolation des murs mixtes par l'intérieur et l'extérieur + Installation de panneaux PV sur le toit du gymnase et des vestiaires (26,6kWc)</v>
      </c>
      <c r="J16" s="385" t="str">
        <f>'Major retrofit'!AA5</f>
        <v xml:space="preserve">Surisolation du cumulus d'ECS pour le ménage + Réduction de la consigne de jour de 2°C, 2°C la nuit et w-e + Campagne de communication pour l'acceptation des changements de températures + Relamping LED dans les bureaux + Veille profonde le midi des ordinateurs + Extinction des photocopieurs la nuit (prise sur horloge)  + Isolation des murs par l'intérieur + Remplacement des fenêtres actuelles par de nouveaux double vitrages performants + Remplacement de tous les ordinateurs (unités centrales) par des PC portables à basse consommation + installation de tuiles solaires photovoltaiques (37kWc) </v>
      </c>
      <c r="K16" s="383" t="str">
        <f>'Major retrofit'!AD5</f>
        <v xml:space="preserve">Reduire la consigne de jour de 3°C (24--&gt;21°C) + Campagne de communication pour l'acceptation du changement de températures + Relamping LED + Extinction de la ventilation hors occupation + Isolation des murs par l'extérieur  + Remplacement des fenêtres actuelles par de nouveaux double vitrages performants + Remplacement de tous les ordinateurs (unités centrales) par de nouveaux PC Portables basse consommation + Extinction des photocopieurs la nuit (prise sur horloge) </v>
      </c>
      <c r="L16" s="385">
        <f>'Major retrofit'!AG5</f>
        <v>0</v>
      </c>
    </row>
    <row r="17" spans="1:12" ht="15.6">
      <c r="A17" s="544"/>
      <c r="B17" s="381" t="s">
        <v>311</v>
      </c>
      <c r="C17" s="382">
        <f>'Major retrofit'!G5</f>
        <v>0</v>
      </c>
      <c r="D17" s="382">
        <f>'Major retrofit'!J5</f>
        <v>0</v>
      </c>
      <c r="E17" s="382">
        <f>'Major retrofit'!M5</f>
        <v>0</v>
      </c>
      <c r="F17" s="382">
        <f>'Major retrofit'!P5</f>
        <v>0</v>
      </c>
      <c r="G17" s="382">
        <f>'Major retrofit'!S5</f>
        <v>0</v>
      </c>
      <c r="H17" s="382">
        <f>'Major retrofit'!V5</f>
        <v>0</v>
      </c>
      <c r="I17" s="382">
        <f>'Major retrofit'!Y5</f>
        <v>0</v>
      </c>
      <c r="J17" s="382">
        <f>'Major retrofit'!AB5</f>
        <v>0</v>
      </c>
      <c r="K17" s="382">
        <f>'Major retrofit'!AE5</f>
        <v>0</v>
      </c>
      <c r="L17" s="382">
        <f>'Major retrofit'!AH5</f>
        <v>0</v>
      </c>
    </row>
    <row r="18" spans="1:12" ht="14.4" customHeight="1">
      <c r="A18" s="345"/>
      <c r="B18" s="379"/>
      <c r="C18" s="382"/>
      <c r="D18" s="382"/>
      <c r="E18" s="382"/>
      <c r="F18" s="382"/>
      <c r="G18" s="382"/>
      <c r="H18" s="382"/>
      <c r="I18" s="382"/>
      <c r="J18" s="382"/>
      <c r="K18" s="382"/>
      <c r="L18" s="382"/>
    </row>
    <row r="19" spans="1:12" ht="249" customHeight="1">
      <c r="A19" s="544" t="s">
        <v>26</v>
      </c>
      <c r="B19" s="381" t="s">
        <v>309</v>
      </c>
      <c r="C19" s="383" t="str">
        <f>'Deep retrofit'!E5</f>
        <v xml:space="preserve">ECS: Changement du ballon d'ECS (300L--&gt;200L), Surisolation du cumulus, réduction à 55°C + Remplacement du système de chauffage actuel par un système de pompe à chaleur air-eau + relamping LED avec changement des luminaires + Installation de détecteurs d'absence + Isolation du vide sanitaire + Isolation des murs par l'extérieur + Remplacement des fenêtres actuelles par du nouveau double-vitrage performant + Installation d'une ventilation SF dans les classes et bureaux + Installation de brises soleil orientables + Installation de panneaux PV sur le toit (18,2kWc)
</v>
      </c>
      <c r="D19" s="383" t="str">
        <f>'Deep retrofit'!H5</f>
        <v>Réduction du réduit de nuit de 1°C &amp; 16°C le w-e + installation de robinets thermostatiques sur les radiateurs + relamping LED avec changement de luminaires + installation de détecteurs d'absence + Remplacement du système de chauffage actuel par un système de pompe à chaleur air-eau + isolation du vide sanitaire + isolation du plafond du préau + isolation du vide sanitaire + Remplacement des fenêtres actuelles par de nouveaux double vitrages performants + installation de Brises Soleil orientables + Installation de panneaux PV sur le toit (29,7kWc) + installation d'une ventilation simple flux dans les bureaux et classes</v>
      </c>
      <c r="E19" s="383" t="str">
        <f>'Deep retrofit'!K5</f>
        <v>Réduction de la T°C de 1°C le w-e (17--&gt;16°C) + relamping LED avec changement de luminaires+ Installation de robinets thermostatiques sur les radiateurs+ Remplacement du système de chauffage actuel par un système de pompe à chaleur air-eau + Isolation des murs par l'extérieur + Isolation du vide sanitaire + Remplacement des fenêtres actuelles par de nouveaux double vitrages performants + Installation de panneaux PV sur le toit (32,2kWc) + Installation d'une ventilation simple flux dans les classes et bureaux + installation de brises soleil orientables</v>
      </c>
      <c r="F19" s="383" t="str">
        <f>'Deep retrofit'!N5</f>
        <v>ECS: Changement du ballon d'ECS (300L--&gt;200L), Surisolation du cumulus, et installation d'une horloge journalière + Remplacement du système de chauffage actuel par un système de pompe à chaleur air-eau + Réduction de la consigne de 1°C en journée et de 1°C le w-e + Installation de robinets thermostatiques + Campagne de communication pour l'acceptation du changement de consigne en journée + Relamping LED  + Isolation des murs par l'extérieur + Remplacement des fenêtres actuelles par de nouveaux double vitrages performants + Installation de panneaux PV (30,8kWc) + installation de brises soleil orientables</v>
      </c>
      <c r="G19" s="383" t="str">
        <f>'Deep retrofit'!Q5</f>
        <v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(58,8kWc) + remplacement du système de chauffage actuel par un système de pompe à chaleur air-eau</v>
      </c>
      <c r="H19" s="383" t="str">
        <f>'Deep retrofit'!T5</f>
        <v>Installation de douches électriques instantanées +  installation de robinets thermostatiques sur les radiateurs des vestiaires + Relamping LED avec changement des supports + Installation de détecteurs d'absence dans les vestiaires + Isolation de la toiture non isolée et partiellement isolée par projection de polyuréthane (3cm)  + Remplacement de la chaudière par une chaudière gaz à condensation destinée aux vestiaires seulement(34kW) + Isolation des murs mixtes par l'intérieur et l'extérieur  + installation d'une ventilation simple flux dans les vestiaires + installation de panneaux radiants gaz au plafond du gymnase + installation de panneaux PV sur le toit (25,2kWc)</v>
      </c>
      <c r="I19" s="383" t="str">
        <f>'Deep retrofit'!W5</f>
        <v>Installation de douches électriques instantanées + Remplacement de la chaudière par une chaudière gaz à condensation pour les vestiaires+ installation d'un thermostat dans les vestiaires + Relamping LED avec changement des luminaires + Détecteurs d'absence + Extinction de la ventilation des vestiaires hors occupation + Isolation des murs mixtes par l'intérieur et l'extérieur + Isolation du toit bac acier par projection de polyuréthane (3cm) + Remplacement des plaques de polycarbonate de la façace et du toit par de nouvelles performantes + Remplacement des fenêtres actuelles par du double vitrage performant + Installation de panneaux PV sur le toit des vestiaires et du gymnase (35,8kWc) + installation d'une ventilation simple flux dans le gymnase</v>
      </c>
      <c r="J19" s="382">
        <f>'Deep retrofit'!Z5</f>
        <v>0</v>
      </c>
      <c r="K19" s="382">
        <f>'Deep retrofit'!AC5</f>
        <v>0</v>
      </c>
      <c r="L19" s="382">
        <f>'Deep retrofit'!AF5</f>
        <v>0</v>
      </c>
    </row>
    <row r="20" spans="1:12" ht="211.2" customHeight="1">
      <c r="A20" s="544"/>
      <c r="B20" s="384" t="s">
        <v>310</v>
      </c>
      <c r="C20" s="385" t="str">
        <f>'Deep retrofit'!F5</f>
        <v xml:space="preserve">ECS: Changement du ballon d'ECS (300L--&gt;200L), Surisolation du cumulus, réduction à 55°C + Remplacement du système de chauffage actuel par un système de pompe à chaleur air-air + relamping LED avec changement des luminaires + Installation de détecteurs d'absence + Isolation du vide sanitaire + Isolation des murs par l'extérieur + Remplacement des fenêtres actuelles par du nouveau double-vitrage performant + Installation d'une ventilation SF dans les classes et bureaux + Installation de brises soleil orientables + Installation de panneaux PV sur le toit (13,7kWc)
</v>
      </c>
      <c r="D20" s="385" t="str">
        <f>'Deep retrofit'!I5</f>
        <v>Réduction du réduit de nuit de 1°C &amp; 16°C le w-e + installation de robinets thermostatiques sur les radiateurs + relamping LED avec changement de luminaires + installation de détecteurs d'absence+ Remplacement du système de chauffage actuel par un système de pompe à chaleur air-air + isolation du vide sanitaire + isolation du plafond du préau + isolation du vide sanitaire + Remplacement des fenêtres actuelles par de nouveaux double vitrages performants + installation de Brises Soleil orientables  + Installation de panneaux PV sur le toit (22,4kWc) + installation d'une ventilation simple flux dans les classes et bureaux</v>
      </c>
      <c r="E20" s="385" t="str">
        <f>'Deep retrofit'!L5</f>
        <v>Réduction de la T°C de 1°C le w-e (17--&gt;16°C) + relamping LED avec changement de luminaires+ Installation de robinets thermostatiques sur les radiateurs+ Remplacement du système de chauffage actuel par un système de pompe à chaleur air-air + Isolation des murs par l'extérieur + Isolation du vide sanitaire + Remplacement des fenêtres actuelles par de nouveaux double vitrages performants + Installation de panneaux PV sur le toit (32,2kWc) + Installation d'une ventilation simple flux dans les classes et bureaux + installation de brises soleil orientables</v>
      </c>
      <c r="F20" s="385" t="str">
        <f>'Deep retrofit'!O5</f>
        <v>ECS: Changement du ballon d'ECS (300L--&gt;200L), Surisolation du cumulus, et installation d'une horloge journalière + Remplacement du système de chauffage actuel par un système de pompe à chaleur air-air + Réduction de la consigne de 1°C en journée et de 1°C le w-e + Installation de robinets thermostatiques + Campagne de communication pour l'acceptation du changement de consigne en journée + Relamping LED  + Isolation des murs par l'extérieur + Remplacement des fenêtres actuelles par de nouveaux double vitrages performants + Installation de panneaux PV (27,2kWc) + installation de brises soleil orientables</v>
      </c>
      <c r="G20" s="385" t="str">
        <f>'Deep retrofit'!R5</f>
        <v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(52,6kWc) + remplacement du système de chauffage actuel par un système de pompe à chaleur air-eau + Traitement des ponts thermiques par application d'un enduit isolant extérieur sur toutes les façades</v>
      </c>
      <c r="H20" s="385">
        <f>'Deep retrofit'!U5</f>
        <v>0</v>
      </c>
      <c r="I20" s="385">
        <f>'Deep retrofit'!X5</f>
        <v>0</v>
      </c>
      <c r="J20" s="385">
        <f>'Deep retrofit'!AA5</f>
        <v>0</v>
      </c>
      <c r="K20" s="385">
        <f>'Deep retrofit'!AD5</f>
        <v>0</v>
      </c>
      <c r="L20" s="385">
        <f>'Deep retrofit'!AG5</f>
        <v>0</v>
      </c>
    </row>
    <row r="21" spans="1:12" ht="213.6" customHeight="1">
      <c r="A21" s="544"/>
      <c r="B21" s="381" t="s">
        <v>311</v>
      </c>
      <c r="C21" s="382">
        <f>'Deep retrofit'!G5</f>
        <v>0</v>
      </c>
      <c r="D21" s="382">
        <f>'Deep retrofit'!J5</f>
        <v>0</v>
      </c>
      <c r="E21" s="382">
        <f>'Deep retrofit'!M5</f>
        <v>0</v>
      </c>
      <c r="F21" s="382">
        <f>'Deep retrofit'!P5</f>
        <v>0</v>
      </c>
      <c r="G21" s="382" t="str">
        <f>'Deep retrofit'!S5</f>
        <v>ECS: Réduction à 55°C, surisolation du cumulus, installation d'une horloge journalière + Réduction de la consigne de 1°C en journée et de 3°C la nuit + Campagne de communication pour l'acceptation du changement de température en journée + Relamping LED + Extinction de la ventilation hors occupation + isolation du vide sanitaire + Veille profonde des ordinateurs le midi + Extinction des photocopieurs la nuit (prise sur horloge) + Installation de panneaux solaires thermiques (3m²) + Installation de panneaux PV (52,1kWc) + Traitement des ponts thermiques par application d'un enduit isolant sur toutes les façades</v>
      </c>
      <c r="H21" s="382">
        <f>'Deep retrofit'!V5</f>
        <v>0</v>
      </c>
      <c r="I21" s="382">
        <f>'Deep retrofit'!Y5</f>
        <v>0</v>
      </c>
      <c r="J21" s="382">
        <f>'Deep retrofit'!AB5</f>
        <v>0</v>
      </c>
      <c r="K21" s="382">
        <f>'Deep retrofit'!AE5</f>
        <v>0</v>
      </c>
      <c r="L21" s="382">
        <f>'Deep retrofit'!AH5</f>
        <v>0</v>
      </c>
    </row>
  </sheetData>
  <sheetProtection algorithmName="SHA-512" hashValue="K36yHHvd2YTUcEY1TEnYs3FrElvWPGFR5RugGaRN56R4EqQJna4CFT88ankTF9tRMHR8W0jG8bIInYK2tJfV9Q==" saltValue="lDFMuriLjTmlYQqlJn5R4Q==" spinCount="100000" sheet="1" objects="1" scenarios="1"/>
  <mergeCells count="5">
    <mergeCell ref="A1:G1"/>
    <mergeCell ref="A19:A21"/>
    <mergeCell ref="A11:A13"/>
    <mergeCell ref="A7:A9"/>
    <mergeCell ref="A15:A17"/>
  </mergeCells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6D4B0-43BE-4B94-8912-F5C09A4457C6}">
  <dimension ref="A1:BM124"/>
  <sheetViews>
    <sheetView zoomScale="70" zoomScaleNormal="70" workbookViewId="0">
      <pane ySplit="4" topLeftCell="A5" activePane="bottomLeft" state="frozen"/>
      <selection pane="bottomLeft" activeCell="E5" sqref="E5"/>
    </sheetView>
  </sheetViews>
  <sheetFormatPr baseColWidth="10" defaultColWidth="8.88671875" defaultRowHeight="14.4"/>
  <cols>
    <col min="1" max="1" width="6.109375" style="176" customWidth="1"/>
    <col min="2" max="2" width="12.5546875" style="176" customWidth="1"/>
    <col min="3" max="3" width="13.5546875" style="176" customWidth="1"/>
    <col min="4" max="4" width="10.44140625" style="176" customWidth="1"/>
    <col min="5" max="5" width="16.33203125" style="176" customWidth="1"/>
    <col min="6" max="6" width="12.44140625" style="176" hidden="1" customWidth="1"/>
    <col min="7" max="7" width="20.88671875" style="176" hidden="1" customWidth="1"/>
    <col min="8" max="8" width="8.5546875" style="176" hidden="1" customWidth="1"/>
    <col min="9" max="9" width="12.6640625" style="176" hidden="1" customWidth="1"/>
    <col min="10" max="10" width="8.5546875" style="176" hidden="1" customWidth="1"/>
    <col min="11" max="11" width="13.109375" style="176" hidden="1" customWidth="1"/>
    <col min="12" max="12" width="8.5546875" style="176" hidden="1" customWidth="1"/>
    <col min="13" max="13" width="13.88671875" style="176" hidden="1" customWidth="1"/>
    <col min="14" max="14" width="8.5546875" style="176" hidden="1" customWidth="1"/>
    <col min="15" max="15" width="11.109375" style="176" hidden="1" customWidth="1"/>
    <col min="16" max="16" width="16.88671875" style="176" hidden="1" customWidth="1"/>
    <col min="17" max="18" width="11.33203125" style="176" hidden="1" customWidth="1"/>
    <col min="19" max="20" width="10.44140625" style="176" hidden="1" customWidth="1"/>
    <col min="21" max="21" width="16.6640625" style="176" hidden="1" customWidth="1"/>
    <col min="22" max="22" width="12.88671875" style="176" hidden="1" customWidth="1"/>
    <col min="23" max="23" width="17.33203125" style="176" hidden="1" customWidth="1"/>
    <col min="24" max="24" width="12.88671875" style="176" hidden="1" customWidth="1"/>
    <col min="25" max="25" width="16.6640625" style="176" hidden="1" customWidth="1"/>
    <col min="26" max="26" width="12.88671875" style="176" hidden="1" customWidth="1"/>
    <col min="27" max="27" width="13.88671875" style="176" hidden="1" customWidth="1"/>
    <col min="28" max="28" width="6.109375" style="176" hidden="1" customWidth="1"/>
    <col min="29" max="29" width="46.109375" style="176" customWidth="1"/>
    <col min="30" max="30" width="13.109375" style="176" customWidth="1"/>
    <col min="31" max="31" width="12" style="176" customWidth="1"/>
    <col min="32" max="32" width="5.88671875" style="176" customWidth="1"/>
    <col min="33" max="33" width="13.109375" style="176" bestFit="1" customWidth="1"/>
    <col min="34" max="34" width="14.88671875" style="176" bestFit="1" customWidth="1"/>
    <col min="35" max="35" width="5.5546875" style="176" customWidth="1"/>
    <col min="36" max="36" width="13.109375" style="176" bestFit="1" customWidth="1"/>
    <col min="37" max="37" width="14.88671875" style="176" bestFit="1" customWidth="1"/>
    <col min="38" max="38" width="5.6640625" style="176" customWidth="1"/>
    <col min="39" max="39" width="13.109375" style="176" bestFit="1" customWidth="1"/>
    <col min="40" max="40" width="14.88671875" style="176" bestFit="1" customWidth="1"/>
    <col min="41" max="41" width="6.6640625" style="176" customWidth="1"/>
    <col min="42" max="42" width="12.88671875" style="176" bestFit="1" customWidth="1"/>
    <col min="43" max="43" width="13.88671875" style="176" bestFit="1" customWidth="1"/>
    <col min="44" max="44" width="11.6640625" style="176" customWidth="1"/>
    <col min="45" max="48" width="8.109375" style="176" customWidth="1"/>
    <col min="49" max="49" width="16.6640625" style="176" bestFit="1" customWidth="1"/>
    <col min="50" max="50" width="8.109375" style="176" customWidth="1"/>
    <col min="51" max="51" width="17" style="176" customWidth="1"/>
    <col min="52" max="52" width="13.88671875" style="176" customWidth="1"/>
    <col min="53" max="53" width="11.5546875" style="176" bestFit="1" customWidth="1"/>
    <col min="54" max="54" width="16.6640625" style="176" customWidth="1"/>
    <col min="55" max="55" width="14.88671875" style="176" customWidth="1"/>
    <col min="56" max="56" width="11.5546875" style="176" bestFit="1" customWidth="1"/>
    <col min="57" max="57" width="17.44140625" style="176" customWidth="1"/>
    <col min="58" max="58" width="15.33203125" style="176" customWidth="1"/>
    <col min="59" max="59" width="11.5546875" style="176" bestFit="1" customWidth="1"/>
    <col min="60" max="60" width="12.33203125" style="176" customWidth="1"/>
    <col min="61" max="61" width="24.109375" style="176" customWidth="1"/>
  </cols>
  <sheetData>
    <row r="1" spans="1:61" s="92" customFormat="1" ht="29.4" thickBot="1">
      <c r="A1" s="557" t="s">
        <v>302</v>
      </c>
      <c r="B1" s="558"/>
      <c r="C1" s="558"/>
      <c r="D1" s="558"/>
      <c r="E1" s="558"/>
      <c r="F1" s="559"/>
      <c r="G1" s="324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6"/>
      <c r="AC1" s="325"/>
      <c r="AD1" s="327" t="s">
        <v>300</v>
      </c>
      <c r="AE1" s="325"/>
      <c r="AF1" s="325"/>
      <c r="AG1" s="325"/>
      <c r="AH1" s="325"/>
      <c r="AI1" s="328"/>
      <c r="AJ1" s="328"/>
      <c r="AK1" s="328"/>
      <c r="AL1" s="328"/>
      <c r="AM1" s="328"/>
      <c r="AN1" s="328"/>
      <c r="AO1" s="328"/>
      <c r="AP1" s="329"/>
      <c r="AQ1" s="330"/>
      <c r="AR1" s="330"/>
      <c r="AS1" s="330"/>
      <c r="AT1" s="330"/>
      <c r="AU1" s="330"/>
      <c r="AV1" s="330"/>
      <c r="AW1" s="330"/>
      <c r="AX1" s="331"/>
      <c r="AY1" s="329"/>
      <c r="AZ1" s="330"/>
      <c r="BA1" s="330"/>
      <c r="BB1" s="330"/>
      <c r="BC1" s="330"/>
      <c r="BD1" s="330"/>
      <c r="BE1" s="330"/>
      <c r="BF1" s="330"/>
      <c r="BG1" s="330"/>
      <c r="BH1" s="330"/>
      <c r="BI1" s="332"/>
    </row>
    <row r="2" spans="1:61" s="92" customFormat="1" ht="62.4" customHeight="1">
      <c r="A2" s="545" t="s">
        <v>193</v>
      </c>
      <c r="B2" s="548" t="s">
        <v>89</v>
      </c>
      <c r="C2" s="548" t="s">
        <v>194</v>
      </c>
      <c r="D2" s="548" t="s">
        <v>195</v>
      </c>
      <c r="E2" s="551" t="s">
        <v>301</v>
      </c>
      <c r="F2" s="554" t="s">
        <v>196</v>
      </c>
      <c r="G2" s="560" t="s">
        <v>108</v>
      </c>
      <c r="H2" s="527"/>
      <c r="I2" s="527"/>
      <c r="J2" s="527"/>
      <c r="K2" s="527"/>
      <c r="L2" s="527"/>
      <c r="M2" s="527"/>
      <c r="N2" s="529"/>
      <c r="O2" s="560" t="s">
        <v>109</v>
      </c>
      <c r="P2" s="527"/>
      <c r="Q2" s="527"/>
      <c r="R2" s="527"/>
      <c r="S2" s="527"/>
      <c r="T2" s="529"/>
      <c r="U2" s="515" t="s">
        <v>139</v>
      </c>
      <c r="V2" s="512"/>
      <c r="W2" s="512"/>
      <c r="X2" s="512"/>
      <c r="Y2" s="512"/>
      <c r="Z2" s="512"/>
      <c r="AA2" s="512"/>
      <c r="AB2" s="514"/>
      <c r="AC2" s="583" t="s">
        <v>339</v>
      </c>
      <c r="AD2" s="566" t="s">
        <v>148</v>
      </c>
      <c r="AE2" s="567"/>
      <c r="AF2" s="567"/>
      <c r="AG2" s="567"/>
      <c r="AH2" s="567"/>
      <c r="AI2" s="567"/>
      <c r="AJ2" s="567"/>
      <c r="AK2" s="567"/>
      <c r="AL2" s="567"/>
      <c r="AM2" s="567"/>
      <c r="AN2" s="567"/>
      <c r="AO2" s="568"/>
      <c r="AP2" s="569" t="s">
        <v>165</v>
      </c>
      <c r="AQ2" s="570"/>
      <c r="AR2" s="570"/>
      <c r="AS2" s="570"/>
      <c r="AT2" s="570"/>
      <c r="AU2" s="570"/>
      <c r="AV2" s="570"/>
      <c r="AW2" s="570"/>
      <c r="AX2" s="571"/>
      <c r="AY2" s="572" t="s">
        <v>166</v>
      </c>
      <c r="AZ2" s="573"/>
      <c r="BA2" s="573"/>
      <c r="BB2" s="573"/>
      <c r="BC2" s="573"/>
      <c r="BD2" s="573"/>
      <c r="BE2" s="573"/>
      <c r="BF2" s="573"/>
      <c r="BG2" s="573"/>
      <c r="BH2" s="573"/>
      <c r="BI2" s="574"/>
    </row>
    <row r="3" spans="1:61" ht="44.4" customHeight="1">
      <c r="A3" s="546"/>
      <c r="B3" s="549"/>
      <c r="C3" s="549"/>
      <c r="D3" s="549"/>
      <c r="E3" s="552"/>
      <c r="F3" s="555"/>
      <c r="G3" s="450" t="s">
        <v>91</v>
      </c>
      <c r="H3" s="447"/>
      <c r="I3" s="449" t="s">
        <v>96</v>
      </c>
      <c r="J3" s="447"/>
      <c r="K3" s="449" t="s">
        <v>156</v>
      </c>
      <c r="L3" s="447"/>
      <c r="M3" s="449" t="s">
        <v>295</v>
      </c>
      <c r="N3" s="455"/>
      <c r="O3" s="450" t="s">
        <v>99</v>
      </c>
      <c r="P3" s="447"/>
      <c r="Q3" s="449" t="s">
        <v>100</v>
      </c>
      <c r="R3" s="447"/>
      <c r="S3" s="449" t="s">
        <v>157</v>
      </c>
      <c r="T3" s="455"/>
      <c r="U3" s="450" t="s">
        <v>200</v>
      </c>
      <c r="V3" s="447"/>
      <c r="W3" s="449" t="s">
        <v>107</v>
      </c>
      <c r="X3" s="447"/>
      <c r="Y3" s="449" t="s">
        <v>158</v>
      </c>
      <c r="Z3" s="455"/>
      <c r="AA3" s="450" t="s">
        <v>55</v>
      </c>
      <c r="AB3" s="455"/>
      <c r="AC3" s="584" t="s">
        <v>341</v>
      </c>
      <c r="AD3" s="575" t="s">
        <v>150</v>
      </c>
      <c r="AE3" s="576"/>
      <c r="AF3" s="577"/>
      <c r="AG3" s="578" t="s">
        <v>155</v>
      </c>
      <c r="AH3" s="576"/>
      <c r="AI3" s="577"/>
      <c r="AJ3" s="578" t="s">
        <v>159</v>
      </c>
      <c r="AK3" s="576"/>
      <c r="AL3" s="577"/>
      <c r="AM3" s="578" t="s">
        <v>160</v>
      </c>
      <c r="AN3" s="576"/>
      <c r="AO3" s="579"/>
      <c r="AP3" s="561" t="s">
        <v>161</v>
      </c>
      <c r="AQ3" s="562"/>
      <c r="AR3" s="562"/>
      <c r="AS3" s="562" t="s">
        <v>163</v>
      </c>
      <c r="AT3" s="562"/>
      <c r="AU3" s="562"/>
      <c r="AV3" s="562" t="s">
        <v>162</v>
      </c>
      <c r="AW3" s="562"/>
      <c r="AX3" s="563"/>
      <c r="AY3" s="564" t="s">
        <v>172</v>
      </c>
      <c r="AZ3" s="565"/>
      <c r="BA3" s="565"/>
      <c r="BB3" s="565" t="s">
        <v>174</v>
      </c>
      <c r="BC3" s="565"/>
      <c r="BD3" s="565"/>
      <c r="BE3" s="565" t="s">
        <v>175</v>
      </c>
      <c r="BF3" s="565"/>
      <c r="BG3" s="565"/>
      <c r="BH3" s="337" t="s">
        <v>176</v>
      </c>
      <c r="BI3" s="338" t="s">
        <v>177</v>
      </c>
    </row>
    <row r="4" spans="1:61" ht="35.4" customHeight="1" thickBot="1">
      <c r="A4" s="547"/>
      <c r="B4" s="550"/>
      <c r="C4" s="550"/>
      <c r="D4" s="550"/>
      <c r="E4" s="553"/>
      <c r="F4" s="556"/>
      <c r="G4" s="72" t="s">
        <v>128</v>
      </c>
      <c r="H4" s="20" t="s">
        <v>129</v>
      </c>
      <c r="I4" s="72" t="s">
        <v>128</v>
      </c>
      <c r="J4" s="20" t="s">
        <v>129</v>
      </c>
      <c r="K4" s="72" t="s">
        <v>128</v>
      </c>
      <c r="L4" s="20" t="s">
        <v>129</v>
      </c>
      <c r="M4" s="72" t="s">
        <v>128</v>
      </c>
      <c r="N4" s="20" t="s">
        <v>129</v>
      </c>
      <c r="O4" s="72" t="s">
        <v>130</v>
      </c>
      <c r="P4" s="20" t="s">
        <v>131</v>
      </c>
      <c r="Q4" s="72" t="s">
        <v>130</v>
      </c>
      <c r="R4" s="20" t="s">
        <v>131</v>
      </c>
      <c r="S4" s="72" t="s">
        <v>130</v>
      </c>
      <c r="T4" s="20" t="s">
        <v>131</v>
      </c>
      <c r="U4" s="72" t="s">
        <v>201</v>
      </c>
      <c r="V4" s="20" t="s">
        <v>202</v>
      </c>
      <c r="W4" s="72" t="s">
        <v>201</v>
      </c>
      <c r="X4" s="20" t="s">
        <v>202</v>
      </c>
      <c r="Y4" s="72" t="s">
        <v>201</v>
      </c>
      <c r="Z4" s="20" t="s">
        <v>202</v>
      </c>
      <c r="AA4" s="20" t="s">
        <v>62</v>
      </c>
      <c r="AB4" s="49" t="s">
        <v>5</v>
      </c>
      <c r="AC4" s="343" t="s">
        <v>303</v>
      </c>
      <c r="AD4" s="335" t="s">
        <v>128</v>
      </c>
      <c r="AE4" s="336" t="s">
        <v>129</v>
      </c>
      <c r="AF4" s="336" t="s">
        <v>21</v>
      </c>
      <c r="AG4" s="335" t="s">
        <v>128</v>
      </c>
      <c r="AH4" s="336" t="s">
        <v>129</v>
      </c>
      <c r="AI4" s="336" t="s">
        <v>21</v>
      </c>
      <c r="AJ4" s="335" t="s">
        <v>128</v>
      </c>
      <c r="AK4" s="336" t="s">
        <v>129</v>
      </c>
      <c r="AL4" s="336" t="s">
        <v>21</v>
      </c>
      <c r="AM4" s="335" t="s">
        <v>128</v>
      </c>
      <c r="AN4" s="336" t="s">
        <v>129</v>
      </c>
      <c r="AO4" s="336" t="s">
        <v>21</v>
      </c>
      <c r="AP4" s="333" t="s">
        <v>130</v>
      </c>
      <c r="AQ4" s="334" t="s">
        <v>131</v>
      </c>
      <c r="AR4" s="334" t="s">
        <v>21</v>
      </c>
      <c r="AS4" s="333" t="s">
        <v>130</v>
      </c>
      <c r="AT4" s="334" t="s">
        <v>131</v>
      </c>
      <c r="AU4" s="334" t="s">
        <v>21</v>
      </c>
      <c r="AV4" s="333" t="s">
        <v>130</v>
      </c>
      <c r="AW4" s="334" t="s">
        <v>131</v>
      </c>
      <c r="AX4" s="334" t="s">
        <v>21</v>
      </c>
      <c r="AY4" s="339" t="s">
        <v>203</v>
      </c>
      <c r="AZ4" s="340" t="s">
        <v>202</v>
      </c>
      <c r="BA4" s="340" t="s">
        <v>21</v>
      </c>
      <c r="BB4" s="339" t="s">
        <v>203</v>
      </c>
      <c r="BC4" s="340" t="s">
        <v>202</v>
      </c>
      <c r="BD4" s="340" t="s">
        <v>21</v>
      </c>
      <c r="BE4" s="339" t="s">
        <v>203</v>
      </c>
      <c r="BF4" s="340" t="s">
        <v>202</v>
      </c>
      <c r="BG4" s="340" t="s">
        <v>21</v>
      </c>
      <c r="BH4" s="340" t="s">
        <v>181</v>
      </c>
      <c r="BI4" s="341" t="s">
        <v>204</v>
      </c>
    </row>
    <row r="5" spans="1:61">
      <c r="A5" s="201">
        <v>1</v>
      </c>
      <c r="B5" s="347">
        <f>IF('Projection_Base-case'!B6&lt;&gt;"",'Projection_Base-case'!B6,0)</f>
        <v>0</v>
      </c>
      <c r="C5" s="347">
        <f>IF('Projection_Base-case'!C6&lt;&gt;"",'Projection_Base-case'!C6,0)</f>
        <v>0</v>
      </c>
      <c r="D5" s="365">
        <f>IF('Projection_Base-case'!D6&lt;&gt;"",'Projection_Base-case'!D6,0)</f>
        <v>0</v>
      </c>
      <c r="E5" s="368"/>
      <c r="F5" s="366" t="str">
        <f>E5&amp;D5</f>
        <v>0</v>
      </c>
      <c r="G5" s="177" t="str">
        <f>IF(F5="Scenario1PBT1",'Minor retrofit'!$E$7,IF(F5="Scenario2PBT1",'Minor retrofit'!$F$7,IF(F5="Scenario3PBT1",'Minor retrofit'!$G$7,"")))&amp;IF(F5="Scenario1PBT2",'Minor retrofit'!$H$7,IF(F5="Scenario2PBT2",'Minor retrofit'!$I$7,IF(F5="Scenario3PBT2",'Minor retrofit'!$J$7,"")))&amp;IF(F5="Scenario1PBT3",'Minor retrofit'!$K$7,IF(F5="Scenario2PBT3",'Minor retrofit'!$L$7,IF(F5="Scenario3PBT3",'Minor retrofit'!$M$7,"")))&amp;IF(F5="Scenario1PBT4",'Minor retrofit'!$N$7,IF(F5="Scenario2PBT4",'Minor retrofit'!$O$7,IF(F5="Scenario3PBT4",'Minor retrofit'!$P$7,"")))&amp;IF(F5="Scenario1PBT5",'Minor retrofit'!$Q$7,IF(F5="Scenario2PBT5",'Minor retrofit'!$R$7,IF(F5="Scenario3PBT5",'Minor retrofit'!$S$7,"")))&amp;IF(F5="Scenario1PBT6",'Minor retrofit'!$T$7,IF(F5="Scenario2PBT6",'Minor retrofit'!$U$7,IF(F5="Scenario3PBT6",'Minor retrofit'!$V$7,"")))&amp;IF(F5="Scenario1PBT7",'Minor retrofit'!$W$7,IF(F5="Scenario2PBT7",'Minor retrofit'!$X$7,IF(F5="Scenario3PBT7",'Minor retrofit'!$Y$7,"")))&amp;IF(F5="Scenario1PBT8",'Minor retrofit'!$Z$7,IF(F5="Scenario2PBT8",'Minor retrofit'!$AA$7,IF(F5="Scenario3PBT8",'Minor retrofit'!$AB$7,"")))&amp;IF(F5="Scenario1PBT9",'Minor retrofit'!$AC$7,IF(F5="Scenario2PBT9",'Minor retrofit'!$AD$7,IF(F5="Scenario3PBT9",'Minor retrofit'!$AE$7,"")))&amp;IF(F5="Scenario1PBT10",'Minor retrofit'!$AF$7,IF(F5="Scenario2PBT10",'Minor retrofit'!$AG$7,IF(F5="Scenario3PBT10",'Minor retrofit'!$AH$7,"")))&amp;IF(F5="Scenario1PBT11",'Minor retrofit'!$AI$7,IF(F5="Scenario2PBT11",'Minor retrofit'!$AJ$7,IF(F5="Scenario3PBT11",'Minor retrofit'!$AK$7,"")))&amp;IF(F5="Scenario1PBT12",'Minor retrofit'!$AL$7,IF(F5="Scenario2PBT12",'Minor retrofit'!$AM$7,IF(F5="Scenario3PBT12",'Minor retrofit'!$AN$7,"")))&amp;IF(F5="Scenario1PBT13",'Minor retrofit'!$AO$7,IF(F5="Scenario2PBT13",'Minor retrofit'!$AP$7,IF(F5="Scenario3PBT13",'Minor retrofit'!$AQ$7,"")))&amp;IF(F5="Scenario1PBT14",'Minor retrofit'!$AR$7,IF(F5="Scenario2PBT14",'Minor retrofit'!$AS$7,IF(F5="Scenario3PBT14",'Minor retrofit'!$AT$7,"")))&amp;IF(F5="Scenario1PBT15",'Minor retrofit'!$AU$7,IF(F5="Scenario2PBT15",'Minor retrofit'!$AV$7,IF(F5="Scenario3PBT15",'Minor retrofit'!$AW$7,"")))</f>
        <v/>
      </c>
      <c r="H5" s="178">
        <f t="shared" ref="H5:H36" si="0">IFERROR(G5*C5,0)</f>
        <v>0</v>
      </c>
      <c r="I5" s="178" t="str">
        <f>IF(F5="Scenario1PBT1",'Minor retrofit'!$E$17,IF(F5="Scenario2PBT1",'Minor retrofit'!$F$17,IF(F5="Scenario3PBT1",'Minor retrofit'!$G$17,"")))&amp;IF(F5="Scenario1PBT2",'Minor retrofit'!$H$17,IF(F5="Scenario2PBT2",'Minor retrofit'!$I$17,IF(F5="Scenario3PBT2",'Minor retrofit'!$J$17,"")))&amp;IF(F5="Scenario1PBT3",'Minor retrofit'!$K$17,IF(F5="Scenario2PBT3",'Minor retrofit'!$L$17,IF(F5="Scenario3PBT3",'Minor retrofit'!$M$17,"")))&amp;IF(F5="Scenario1PBT4",'Minor retrofit'!$N$17,IF(F5="Scenario2PBT4",'Minor retrofit'!$O$17,IF(F5="Scenario3PBT4",'Minor retrofit'!$P$17,"")))&amp;IF(F5="Scenario1PBT5",'Minor retrofit'!$Q$17,IF(F5="Scenario2PBT5",'Minor retrofit'!$R$17,IF(F5="Scenario3PBT5",'Minor retrofit'!$S$17,"")))&amp;IF(F5="Scenario1PBT6",'Minor retrofit'!$T$17,IF(F5="Scenario2PBT6",'Minor retrofit'!$U$17,IF(F5="Scenario3PBT6",'Minor retrofit'!$V$17,"")))&amp;IF(F5="Scenario1PBT7",'Minor retrofit'!$W$17,IF(F5="Scenario2PBT7",'Minor retrofit'!$X$17,IF(F5="Scenario3PBT7",'Minor retrofit'!$Y$17,"")))&amp;IF(F5="Scenario1PBT8",'Minor retrofit'!$Z$17,IF(F5="Scenario2PBT8",'Minor retrofit'!$AA$17,IF(F5="Scenario3PBT8",'Minor retrofit'!$AB$17,"")))&amp;IF(F5="Scenario1PBT9",'Minor retrofit'!$AC$17,IF(F5="Scenario2PBT9",'Minor retrofit'!$AD$17,IF(F5="Scenario3PBT9",'Minor retrofit'!$AE$17,"")))&amp;IF(F5="Scenario1PBT10",'Minor retrofit'!$AF$17,IF(F5="Scenario2PBT10",'Minor retrofit'!$AG$17,IF(F5="Scenario3PBT10",'Minor retrofit'!$AH$17,"")))&amp;IF(F5="Scenario1PBT11",'Minor retrofit'!$AI$17,IF(F5="Scenario2PBT11",'Minor retrofit'!$AJ$17,IF(F5="Scenario3PBT11",'Minor retrofit'!$AK$17,"")))&amp;IF(F5="Scenario1PBT12",'Minor retrofit'!$AL$17,IF(F5="Scenario2PBT12",'Minor retrofit'!$AM$17,IF(F5="Scenario3PBT12",'Minor retrofit'!$AN$17,"")))&amp;IF(F5="Scenario1PBT13",'Minor retrofit'!$AO$17,IF(F5="Scenario2PBT13",'Minor retrofit'!$AP$17,IF(F5="Scenario3PBT13",'Minor retrofit'!$AQ$17,"")))&amp;IF(F5="Scenario1PBT14",'Minor retrofit'!$AR$17,IF(F5="Scenario2PBT14",'Minor retrofit'!$AS$17,IF(F5="Scenario3PBT14",'Minor retrofit'!$AT$17,"")))&amp;IF(F5="Scenario1PBT15",'Minor retrofit'!$AU$17,IF(F5="Scenario2PBT15",'Minor retrofit'!$AV$17,IF(F5="Scenario3PBT15",'Minor retrofit'!$AW$17,"")))</f>
        <v/>
      </c>
      <c r="J5" s="178">
        <f t="shared" ref="J5:J36" si="1">IFERROR(I5*C5,0)</f>
        <v>0</v>
      </c>
      <c r="K5" s="178" t="str">
        <f>IF(F5="Scenario1PBT1",'Minor retrofit'!$E$19,IF(F5="Scenario2PBT1",'Minor retrofit'!$F$19,IF(F5="Scenario3PBT1",'Minor retrofit'!$G$19,"")))&amp;IF(F5="Scenario1PBT2",'Minor retrofit'!$H$19,IF(F5="Scenario2PBT2",'Minor retrofit'!$I$19,IF(F5="Scenario3PBT2",'Minor retrofit'!$J$19,"")))&amp;IF(F5="Scenario1PBT3",'Minor retrofit'!$K$19,IF(F5="Scenario2PBT3",'Minor retrofit'!$L$19,IF(F5="Scenario3PBT3",'Minor retrofit'!$M$19,"")))&amp;IF(F5="Scenario1PBT4",'Minor retrofit'!$N$19,IF(F5="Scenario2PBT4",'Minor retrofit'!$O$19,IF(F5="Scenario3PBT4",'Minor retrofit'!$P$19,"")))&amp;IF(F5="Scenario1PBT5",'Minor retrofit'!$Q$19,IF(F5="Scenario2PBT5",'Minor retrofit'!$R$19,IF(F5="Scenario3PBT5",'Minor retrofit'!$S$19,"")))&amp;IF(F5="Scenario1PBT6",'Minor retrofit'!$T$19,IF(F5="Scenario2PBT6",'Minor retrofit'!$U$19,IF(F5="Scenario3PBT6",'Minor retrofit'!$V$19,"")))&amp;IF(F5="Scenario1PBT7",'Minor retrofit'!$W$19,IF(F5="Scenario2PBT7",'Minor retrofit'!$X$19,IF(F5="Scenario3PBT7",'Minor retrofit'!$Y$19,"")))&amp;IF(F5="Scenario1PBT8",'Minor retrofit'!$Z$19,IF(F5="Scenario2PBT8",'Minor retrofit'!$AA$19,IF(F5="Scenario3PBT8",'Minor retrofit'!$AB$19,"")))&amp;IF(F5="Scenario1PBT9",'Minor retrofit'!$AC$19,IF(F5="Scenario2PBT9",'Minor retrofit'!$AD$19,IF(F5="Scenario3PBT9",'Minor retrofit'!$AE$19,"")))&amp;IF(F5="Scenario1PBT10",'Minor retrofit'!$AF$19,IF(F5="Scenario2PBT10",'Minor retrofit'!$AG$19,IF(F5="Scenario3PBT10",'Minor retrofit'!$AH$19,"")))&amp;IF(F5="Scenario1PBT11",'Minor retrofit'!$AI$19,IF(F5="Scenario2PBT11",'Minor retrofit'!$AJ$19,IF(F5="Scenario3PBT11",'Minor retrofit'!$AK$19,"")))&amp;IF(F5="Scenario1PBT12",'Minor retrofit'!$AL$19,IF(F5="Scenario2PBT12",'Minor retrofit'!$AM$19,IF(F5="Scenario3PBT12",'Minor retrofit'!$AN$19,"")))&amp;IF(F5="Scenario1PBT13",'Minor retrofit'!$AO$19,IF(F5="Scenario2PBT13",'Minor retrofit'!$AP$19,IF(F5="Scenario3PBT13",'Minor retrofit'!$AQ$19,"")))&amp;IF(F5="Scenario1PBT14",'Minor retrofit'!$AR$19,IF(F5="Scenario2PBT14",'Minor retrofit'!$AS$19,IF(F5="Scenario3PBT14",'Minor retrofit'!$AT$19,"")))&amp;IF(F5="Scenario1PBT15",'Minor retrofit'!$AU$19,IF(F5="Scenario2PBT15",'Minor retrofit'!$AV$19,IF(F5="Scenario3PBT15",'Minor retrofit'!$AW$19,"")))</f>
        <v/>
      </c>
      <c r="L5" s="178">
        <f t="shared" ref="L5:L36" si="2">IFERROR(K5*C5,0)</f>
        <v>0</v>
      </c>
      <c r="M5" s="178" t="str">
        <f>IF(F5="Scenario1PBT1",'Minor retrofit'!$E$21,IF(F5="Scenario2PBT1",'Minor retrofit'!$F$21,IF(F5="Scenario3PBT1",'Minor retrofit'!$G$21,"")))&amp;IF(F5="Scenario1PBT2",'Minor retrofit'!$H$21,IF(F5="Scenario2PBT2",'Minor retrofit'!$I$21,IF(F5="Scenario3PBT2",'Minor retrofit'!$J$21,"")))&amp;IF(F5="Scenario1PBT3",'Minor retrofit'!$K$21,IF(F5="Scenario2PBT3",'Minor retrofit'!$L$21,IF(F5="Scenario3PBT3",'Minor retrofit'!$M$21,"")))&amp;IF(F5="Scenario1PBT4",'Minor retrofit'!$N$21,IF(F5="Scenario2PBT4",'Minor retrofit'!$O$21,IF(F5="Scenario3PBT4",'Minor retrofit'!$P$21,"")))&amp;IF(F5="Scenario1PBT5",'Minor retrofit'!$Q$21,IF(F5="Scenario2PBT5",'Minor retrofit'!$R$21,IF(F5="Scenario3PBT5",'Minor retrofit'!$S$21,"")))&amp;IF(F5="Scenario1PBT6",'Minor retrofit'!$T$21,IF(F5="Scenario2PBT6",'Minor retrofit'!$U$21,IF(F5="Scenario3PBT6",'Minor retrofit'!$V$21,"")))&amp;IF(F5="Scenario1PBT7",'Minor retrofit'!$W$21,IF(F5="Scenario2PBT7",'Minor retrofit'!$X$21,IF(F5="Scenario3PBT7",'Minor retrofit'!$Y$21,"")))&amp;IF(F5="Scenario1PBT8",'Minor retrofit'!$Z$21,IF(F5="Scenario2PBT8",'Minor retrofit'!$AA$21,IF(F5="Scenario3PBT8",'Minor retrofit'!$AB$21,"")))&amp;IF(F5="Scenario1PBT9",'Minor retrofit'!$AC$21,IF(F5="Scenario2PBT9",'Minor retrofit'!$AD$21,IF(F5="Scenario3PBT9",'Minor retrofit'!$AE$21,"")))&amp;IF(F5="Scenario1PBT10",'Minor retrofit'!$AF$21,IF(F5="Scenario2PBT10",'Minor retrofit'!$AG$21,IF(F5="Scenario3PBT10",'Minor retrofit'!$AH$21,"")))&amp;IF(F5="Scenario1PBT11",'Minor retrofit'!$AI$21,IF(F5="Scenario2PBT11",'Minor retrofit'!$AJ$21,IF(F5="Scenario3PBT11",'Minor retrofit'!$AK$21,"")))&amp;IF(F5="Scenario1PBT12",'Minor retrofit'!$AL$21,IF(F5="Scenario2PBT12",'Minor retrofit'!$AM$21,IF(F5="Scenario3PBT12",'Minor retrofit'!$AN$21,"")))&amp;IF(F5="Scenario1PBT13",'Minor retrofit'!$AO$21,IF(F5="Scenario2PBT13",'Minor retrofit'!$AP$21,IF(F5="Scenario3PBT13",'Minor retrofit'!$AQ$21,"")))&amp;IF(F5="Scenario1PBT14",'Minor retrofit'!$AR$21,IF(F5="Scenario2PBT14",'Minor retrofit'!$AS$21,IF(F5="Scenario3PBT14",'Minor retrofit'!$AT$21,"")))&amp;IF(F5="Scenario1PBT15",'Minor retrofit'!$AU$21,IF(F5="Scenario2PBT15",'Minor retrofit'!$AV$21,IF(F5="Scenario3PBT15",'Minor retrofit'!$AW$21,"")))</f>
        <v/>
      </c>
      <c r="N5" s="179">
        <f t="shared" ref="N5:N36" si="3">IFERROR(M5*C5,0)</f>
        <v>0</v>
      </c>
      <c r="O5" s="177" t="str">
        <f>IF(F5="Scenario1PBT1",'Minor retrofit'!$E$24,IF(F5="Scenario2PBT1",'Minor retrofit'!$F$24,IF(F5="Scenario3PBT1",'Minor retrofit'!$G$24,"")))&amp;IF(F5="Scenario1PBT2",'Minor retrofit'!$H$24,IF(F5="Scenario2PBT2",'Minor retrofit'!$I$24,IF(F5="Scenario3PBT2",'Minor retrofit'!$J$24,"")))&amp;IF(F5="Scenario1PBT3",'Minor retrofit'!$K$24,IF(F5="Scenario2PBT3",'Minor retrofit'!$L$24,IF(F5="Scenario3PBT3",'Minor retrofit'!$M$24,"")))&amp;IF(F5="Scenario1PBT4",'Minor retrofit'!$N$24,IF(F5="Scenario2PBT4",'Minor retrofit'!$O$24,IF(F5="Scenario3PBT4",'Minor retrofit'!$P$24,"")))&amp;IF(F5="Scenario1PBT5",'Minor retrofit'!$Q$24,IF(F5="Scenario2PBT5",'Minor retrofit'!$R$24,IF(F5="Scenario3PBT5",'Minor retrofit'!$S$24,"")))&amp;IF(F5="Scenario1PBT6",'Minor retrofit'!$T$24,IF(F5="Scenario2PBT6",'Minor retrofit'!$U$24,IF(F5="Scenario3PBT6",'Minor retrofit'!$V$24,"")))&amp;IF(F5="Scenario1PBT7",'Minor retrofit'!$W$24,IF(F5="Scenario2PBT7",'Minor retrofit'!$X$24,IF(F5="Scenario3PBT7",'Minor retrofit'!$Y$24,"")))&amp;IF(F5="Scenario1PBT8",'Minor retrofit'!$Z$24,IF(F5="Scenario2PBT8",'Minor retrofit'!$AA$24,IF(F5="Scenario3PBT8",'Minor retrofit'!$AB$24,"")))&amp;IF(F5="Scenario1PBT9",'Minor retrofit'!$AC$24,IF(F5="Scenario2PBT9",'Minor retrofit'!$AD$24,IF(F5="Scenario3PBT9",'Minor retrofit'!$AE$24,"")))&amp;IF(F5="Scenario1PBT10",'Minor retrofit'!$AF$24,IF(F5="Scenario2PBT10",'Minor retrofit'!$AG$24,IF(F5="Scenario3PBT10",'Minor retrofit'!$AH$24,"")))&amp;IF(F5="Scenario1PBT11",'Minor retrofit'!$AI$24,IF(F5="Scenario2PBT11",'Minor retrofit'!$AJ$24,IF(F5="Scenario3PBT11",'Minor retrofit'!$AK$24,"")))&amp;IF(F5="Scenario1PBT12",'Minor retrofit'!$AL$24,IF(F5="Scenario2PBT12",'Minor retrofit'!$AM$24,IF(F5="Scenario3PBT12",'Minor retrofit'!$AN$24,"")))&amp;IF(F5="Scenario1PBT13",'Minor retrofit'!$AO$24,IF(F5="Scenario2PBT13",'Minor retrofit'!$AP$24,IF(F5="Scenario3PBT13",'Minor retrofit'!$AQ$24,"")))&amp;IF(F5="Scenario1PBT14",'Minor retrofit'!$AR$24,IF(F5="Scenario2PBT14",'Minor retrofit'!$AS$24,IF(F5="Scenario3PBT14",'Minor retrofit'!$AT$24,"")))&amp;IF(F5="Scenario1PBT15",'Minor retrofit'!$AU$24,IF(F5="Scenario2PBT15",'Minor retrofit'!$AV$24,IF(F5="Scenario3PBT15",'Minor retrofit'!$AW$24,"")))</f>
        <v/>
      </c>
      <c r="P5" s="178">
        <f t="shared" ref="P5:P36" si="4">IFERROR(O5*C5,0)</f>
        <v>0</v>
      </c>
      <c r="Q5" s="178" t="str">
        <f>IF(F5="Scenario1PBT1",'Minor retrofit'!$E$26,IF(F5="Scenario2PBT1",'Minor retrofit'!$F$26,IF(F5="Scenario3PBT1",'Minor retrofit'!$G$26,"")))&amp;IF(F5="Scenario1PBT2",'Minor retrofit'!$H$26,IF(F5="Scenario2PBT2",'Minor retrofit'!$I$26,IF(F5="Scenario3PBT2",'Minor retrofit'!$J$26,"")))&amp;IF(F5="Scenario1PBT3",'Minor retrofit'!$K$26,IF(F5="Scenario2PBT3",'Minor retrofit'!$L$26,IF(F5="Scenario3PBT3",'Minor retrofit'!$M$26,"")))&amp;IF(F5="Scenario1PBT4",'Minor retrofit'!$N$26,IF(F5="Scenario2PBT4",'Minor retrofit'!$O$26,IF(F5="Scenario3PBT4",'Minor retrofit'!$P$26,"")))&amp;IF(F5="Scenario1PBT5",'Minor retrofit'!$Q$26,IF(F5="Scenario2PBT5",'Minor retrofit'!$R$26,IF(F5="Scenario3PBT5",'Minor retrofit'!$S$26,"")))&amp;IF(F5="Scenario1PBT6",'Minor retrofit'!$T$26,IF(F5="Scenario2PBT6",'Minor retrofit'!$U$26,IF(F5="Scenario3PBT6",'Minor retrofit'!$V$26,"")))&amp;IF(F5="Scenario1PBT7",'Minor retrofit'!$W$26,IF(F5="Scenario2PBT7",'Minor retrofit'!$X$26,IF(F5="Scenario3PBT7",'Minor retrofit'!$Y$26,"")))&amp;IF(F5="Scenario1PBT8",'Minor retrofit'!$Z$26,IF(F5="Scenario2PBT8",'Minor retrofit'!$AA$26,IF(F5="Scenario3PBT8",'Minor retrofit'!$AB$26,"")))&amp;IF(F5="Scenario1PBT9",'Minor retrofit'!$AC$26,IF(F5="Scenario2PBT9",'Minor retrofit'!$AD$26,IF(F5="Scenario3PBT9",'Minor retrofit'!$AE$26,"")))&amp;IF(F5="Scenario1PBT10",'Minor retrofit'!$AF$26,IF(F5="Scenario2PBT10",'Minor retrofit'!$AG$26,IF(F5="Scenario3PBT10",'Minor retrofit'!$AH$26,"")))&amp;IF(F5="Scenario1PBT11",'Minor retrofit'!$AI$26,IF(F5="Scenario2PBT11",'Minor retrofit'!$AJ$26,IF(F5="Scenario3PBT11",'Minor retrofit'!$AK$26,"")))&amp;IF(F5="Scenario1PBT12",'Minor retrofit'!$AL$26,IF(F5="Scenario2PBT12",'Minor retrofit'!$AM$26,IF(F5="Scenario3PBT12",'Minor retrofit'!$AN$26,"")))&amp;IF(F5="Scenario1PBT13",'Minor retrofit'!$AO$26,IF(F5="Scenario2PBT13",'Minor retrofit'!$AP$26,IF(F5="Scenario3PBT13",'Minor retrofit'!$AQ$26,"")))&amp;IF(F5="Scenario1PBT14",'Minor retrofit'!$AR$26,IF(F5="Scenario2PBT14",'Minor retrofit'!$AS$26,IF(F5="Scenario3PBT14",'Minor retrofit'!$AT$26,"")))&amp;IF(F5="Scenario1PBT15",'Minor retrofit'!$AU$26,IF(F5="Scenario2PBT15",'Minor retrofit'!$AV$26,IF(F5="Scenario3PBT15",'Minor retrofit'!$AW$26,"")))</f>
        <v/>
      </c>
      <c r="R5" s="178">
        <f t="shared" ref="R5:R36" si="5">IFERROR(Q5*C5,0)</f>
        <v>0</v>
      </c>
      <c r="S5" s="178" t="str">
        <f>IF(F5="Scenario1PBT1",'Minor retrofit'!$E$28,IF(F5="Scenario2PBT1",'Minor retrofit'!$F$28,IF(F5="Scenario3PBT1",'Minor retrofit'!$G$28,"")))&amp;IF(F5="Scenario1PBT2",'Minor retrofit'!$H$28,IF(F5="Scenario2PBT2",'Minor retrofit'!$I$28,IF(F5="Scenario3PBT2",'Minor retrofit'!$J$28,"")))&amp;IF(F5="Scenario1PBT3",'Minor retrofit'!$K$28,IF(F5="Scenario2PBT3",'Minor retrofit'!$L$28,IF(F5="Scenario3PBT3",'Minor retrofit'!$M$28,"")))&amp;IF(F5="Scenario1PBT4",'Minor retrofit'!$N$28,IF(F5="Scenario2PBT4",'Minor retrofit'!$O$28,IF(F5="Scenario3PBT4",'Minor retrofit'!$P$28,"")))&amp;IF(F5="Scenario1PBT5",'Minor retrofit'!$Q$28,IF(F5="Scenario2PBT5",'Minor retrofit'!$R$28,IF(F5="Scenario3PBT5",'Minor retrofit'!$S$28,"")))&amp;IF(F5="Scenario1PBT6",'Minor retrofit'!$T$28,IF(F5="Scenario2PBT6",'Minor retrofit'!$U$28,IF(F5="Scenario3PBT6",'Minor retrofit'!$V$28,"")))&amp;IF(F5="Scenario1PBT7",'Minor retrofit'!$W$28,IF(F5="Scenario2PBT7",'Minor retrofit'!$X$28,IF(F5="Scenario3PBT7",'Minor retrofit'!$Y$28,"")))&amp;IF(F5="Scenario1PBT8",'Minor retrofit'!$Z$28,IF(F5="Scenario2PBT8",'Minor retrofit'!$AA$28,IF(F5="Scenario3PBT8",'Minor retrofit'!$AB$28,"")))&amp;IF(F5="Scenario1PBT9",'Minor retrofit'!$AC$28,IF(F5="Scenario2PBT9",'Minor retrofit'!$AD$28,IF(F5="Scenario3PBT9",'Minor retrofit'!$AE$28,"")))&amp;IF(F5="Scenario1PBT10",'Minor retrofit'!$AF$28,IF(F5="Scenario2PBT10",'Minor retrofit'!$AG$28,IF(F5="Scenario3PBT10",'Minor retrofit'!$AH$28,"")))&amp;IF(F5="Scenario1PBT11",'Minor retrofit'!$AI$28,IF(F5="Scenario2PBT11",'Minor retrofit'!$AJ$28,IF(F5="Scenario3PBT11",'Minor retrofit'!$AK$28,"")))&amp;IF(F5="Scenario1PBT12",'Minor retrofit'!$AL$28,IF(F5="Scenario2PBT12",'Minor retrofit'!$AM$28,IF(F5="Scenario3PBT12",'Minor retrofit'!$AN$28,"")))&amp;IF(F5="Scenario1PBT13",'Minor retrofit'!$AO$28,IF(F5="Scenario2PBT13",'Minor retrofit'!$AP$28,IF(F5="Scenario3PBT13",'Minor retrofit'!$AQ$28,"")))&amp;IF(F5="Scenario1PBT14",'Minor retrofit'!$AR$28,IF(F5="Scenario2PBT14",'Minor retrofit'!$AS$28,IF(F5="Scenario3PBT14",'Minor retrofit'!$AT$28,"")))&amp;IF(F5="Scenario1PBT15",'Minor retrofit'!$AU$28,IF(F5="Scenario2PBT15",'Minor retrofit'!$AV$28,IF(F5="Scenario3PBT15",'Minor retrofit'!$AW$28,"")))</f>
        <v/>
      </c>
      <c r="T5" s="203">
        <f t="shared" ref="T5:T36" si="6">IFERROR(S5*C5,0)</f>
        <v>0</v>
      </c>
      <c r="U5" s="177" t="str">
        <f>IF(F5="Scenario1PBT1",'Minor retrofit'!$E$39,IF(F5="Scenario2PBT1",'Minor retrofit'!$F$39,IF(F5="Scenario3PBT1",'Minor retrofit'!$G$39,"")))&amp;IF(F5="Scenario1PBT2",'Minor retrofit'!$H$39,IF(F5="Scenario2PBT2",'Minor retrofit'!$I$39,IF(F5="Scenario3PBT2",'Minor retrofit'!$J$39,"")))&amp;IF(F5="Scenario1PBT3",'Minor retrofit'!$K$39,IF(F5="Scenario2PBT3",'Minor retrofit'!$L$39,IF(F5="Scenario3PBT3",'Minor retrofit'!$M$39,"")))&amp;IF(F5="Scenario1PBT4",'Minor retrofit'!$N$39,IF(F5="Scenario2PBT4",'Minor retrofit'!$O$39,IF(F5="Scenario3PBT4",'Minor retrofit'!$P$39,"")))&amp;IF(F5="Scenario1PBT5",'Minor retrofit'!$Q$39,IF(F5="Scenario2PBT5",'Minor retrofit'!$R$39,IF(F5="Scenario3PBT5",'Minor retrofit'!$S$39,"")))&amp;IF(F5="Scenario1PBT6",'Minor retrofit'!$T$39,IF(F5="Scenario2PBT6",'Minor retrofit'!$U$39,IF(F5="Scenario3PBT6",'Minor retrofit'!$V$39,"")))&amp;IF(F5="Scenario1PBT7",'Minor retrofit'!$W$39,IF(F5="Scenario2PBT7",'Minor retrofit'!$X$39,IF(F5="Scenario3PBT7",'Minor retrofit'!$Y$39,"")))&amp;IF(F5="Scenario1PBT8",'Minor retrofit'!$Z$39,IF(F5="Scenario2PBT8",'Minor retrofit'!$AA$39,IF(F5="Scenario3PBT8",'Minor retrofit'!$AB$39,"")))&amp;IF(F5="Scenario1PBT9",'Minor retrofit'!$AC$39,IF(F5="Scenario2PBT9",'Minor retrofit'!$AD$39,IF(F5="Scenario3PBT9",'Minor retrofit'!$AE$39,"")))&amp;IF(F5="Scenario1PBT10",'Minor retrofit'!$AF$39,IF(F5="Scenario2PBT10",'Minor retrofit'!$AG$39,IF(F5="Scenario3PBT10",'Minor retrofit'!$AH$39,"")))&amp;IF(F5="Scenario1PBT11",'Minor retrofit'!$AI$39,IF(F5="Scenario2PBT11",'Minor retrofit'!$AJ$39,IF(F5="Scenario3PBT11",'Minor retrofit'!$AK$39,"")))&amp;IF(F5="Scenario1PBT12",'Minor retrofit'!$AL$39,IF(F5="Scenario2PBT12",'Minor retrofit'!$AM$39,IF(F5="Scenario3PBT12",'Minor retrofit'!$AN$39,"")))&amp;IF(F5="Scenario1PBT13",'Minor retrofit'!$AO$39,IF(F5="Scenario2PBT13",'Minor retrofit'!$AP$39,IF(F5="Scenario3PBT13",'Minor retrofit'!$AQ$39,"")))&amp;IF(F5="Scenario1PBT14",'Minor retrofit'!$AR$39,IF(F5="Scenario2PBT14",'Minor retrofit'!$AS$39,IF(F5="Scenario3PBT14",'Minor retrofit'!$AT$39,"")))&amp;IF(F5="Scenario1PBT15",'Minor retrofit'!$AU$39,IF(F5="Scenario2PBT15",'Minor retrofit'!$AV$39,IF(F5="Scenario3PBT15",'Minor retrofit'!$AW$39,"")))</f>
        <v/>
      </c>
      <c r="V5" s="178">
        <f t="shared" ref="V5:V36" si="7">IFERROR(U5*C5,0)</f>
        <v>0</v>
      </c>
      <c r="W5" s="178" t="str">
        <f>IF(F5="Scenario1PBT1",'Minor retrofit'!$E$41,IF(F5="Scenario2PBT1",'Minor retrofit'!$F$41,IF(F5="Scenario3PBT1",'Minor retrofit'!$G$41,"")))&amp;IF(F5="Scenario1PBT2",'Minor retrofit'!$H$41,IF(F5="Scenario2PBT2",'Minor retrofit'!$I$41,IF(F5="Scenario3PBT2",'Minor retrofit'!$J$41,"")))&amp;IF(F5="Scenario1PBT3",'Minor retrofit'!$K$41,IF(F5="Scenario2PBT3",'Minor retrofit'!$L$41,IF(F5="Scenario3PBT3",'Minor retrofit'!$M$41,"")))&amp;IF(F5="Scenario1PBT4",'Minor retrofit'!$N$41,IF(F5="Scenario2PBT4",'Minor retrofit'!$O$41,IF(F5="Scenario3PBT4",'Minor retrofit'!$P$41,"")))&amp;IF(F5="Scenario1PBT5",'Minor retrofit'!$Q$41,IF(F5="Scenario2PBT5",'Minor retrofit'!$R$41,IF(F5="Scenario3PBT5",'Minor retrofit'!$S$41,"")))&amp;IF(F5="Scenario1PBT6",'Minor retrofit'!$T$41,IF(F5="Scenario2PBT6",'Minor retrofit'!$U$41,IF(F5="Scenario3PBT6",'Minor retrofit'!$V$41,"")))&amp;IF(F5="Scenario1PBT7",'Minor retrofit'!$W$41,IF(F5="Scenario2PBT7",'Minor retrofit'!$X$41,IF(F5="Scenario3PBT7",'Minor retrofit'!$Y$41,"")))&amp;IF(F5="Scenario1PBT8",'Minor retrofit'!$Z$41,IF(F5="Scenario2PBT8",'Minor retrofit'!$AA$41,IF(F5="Scenario3PBT8",'Minor retrofit'!$AB$41,"")))&amp;IF(F5="Scenario1PBT9",'Minor retrofit'!$AC$41,IF(F5="Scenario2PBT9",'Minor retrofit'!$AD$41,IF(F5="Scenario3PBT9",'Minor retrofit'!$AE$41,"")))&amp;IF(F5="Scenario1PBT10",'Minor retrofit'!$AF$41,IF(F5="Scenario2PBT10",'Minor retrofit'!$AG$41,IF(F5="Scenario3PBT10",'Minor retrofit'!$AH$41,"")))&amp;IF(F5="Scenario1PBT11",'Minor retrofit'!$AI$41,IF(F5="Scenario2PBT11",'Minor retrofit'!$AJ$41,IF(F5="Scenario3PBT11",'Minor retrofit'!$AK$41,"")))&amp;IF(F5="Scenario1PBT12",'Minor retrofit'!$AL$41,IF(F5="Scenario2PBT12",'Minor retrofit'!$AM$41,IF(F5="Scenario3PBT12",'Minor retrofit'!$AN$41,"")))&amp;IF(F5="Scenario1PBT13",'Minor retrofit'!$AO$41,IF(F5="Scenario2PBT13",'Minor retrofit'!$AP$41,IF(F5="Scenario3PBT13",'Minor retrofit'!$AQ$41,"")))&amp;IF(F5="Scenario1PBT14",'Minor retrofit'!$AR$41,IF(F5="Scenario2PBT14",'Minor retrofit'!$AS$41,IF(F5="Scenario3PBT14",'Minor retrofit'!$AT$41,"")))&amp;IF(F5="Scenario1PBT15",'Minor retrofit'!$AU$41,IF(F5="Scenario2PBT15",'Minor retrofit'!$AV$41,IF(F5="Scenario3PBT15",'Minor retrofit'!$AW$41,"")))</f>
        <v/>
      </c>
      <c r="X5" s="178">
        <f t="shared" ref="X5:X36" si="8">IFERROR(W5*C5,0)</f>
        <v>0</v>
      </c>
      <c r="Y5" s="178" t="str">
        <f>IF(F5="Scenario1PBT1",'Minor retrofit'!$E$43,IF(F5="Scenario2PBT1",'Minor retrofit'!$F$43,IF(F5="Scenario3PBT1",'Minor retrofit'!$G$43,"")))&amp;IF(F5="Scenario1PBT2",'Minor retrofit'!$H$43,IF(F5="Scenario2PBT2",'Minor retrofit'!$I$43,IF(F5="Scenario3PBT2",'Minor retrofit'!$J$43,"")))&amp;IF(F5="Scenario1PBT3",'Minor retrofit'!$K$43,IF(F5="Scenario2PBT3",'Minor retrofit'!$L$43,IF(F5="Scenario3PBT3",'Minor retrofit'!$M$43,"")))&amp;IF(F5="Scenario1PBT4",'Minor retrofit'!$N$43,IF(F5="Scenario2PBT4",'Minor retrofit'!$O$43,IF(F5="Scenario3PBT4",'Minor retrofit'!$P$43,"")))&amp;IF(F5="Scenario1PBT5",'Minor retrofit'!$Q$43,IF(F5="Scenario2PBT5",'Minor retrofit'!$R$43,IF(F5="Scenario3PBT5",'Minor retrofit'!$S$43,"")))&amp;IF(F5="Scenario1PBT6",'Minor retrofit'!$T$43,IF(F5="Scenario2PBT6",'Minor retrofit'!$U$43,IF(F5="Scenario3PBT6",'Minor retrofit'!$V$43,"")))&amp;IF(F5="Scenario1PBT7",'Minor retrofit'!$W$43,IF(F5="Scenario2PBT7",'Minor retrofit'!$X$43,IF(F5="Scenario3PBT7",'Minor retrofit'!$Y$43,"")))&amp;IF(F5="Scenario1PBT8",'Minor retrofit'!$Z$43,IF(F5="Scenario2PBT8",'Minor retrofit'!$AA$43,IF(F5="Scenario3PBT8",'Minor retrofit'!$AB$43,"")))&amp;IF(F5="Scenario1PBT9",'Minor retrofit'!$AC$43,IF(F5="Scenario2PBT9",'Minor retrofit'!$AD$43,IF(F5="Scenario3PBT9",'Minor retrofit'!$AE$43,"")))&amp;IF(F5="Scenario1PBT10",'Minor retrofit'!$AF$43,IF(F5="Scenario2PBT10",'Minor retrofit'!$AG$43,IF(F5="Scenario3PBT10",'Minor retrofit'!$AH$43,"")))&amp;IF(F5="Scenario1PBT11",'Minor retrofit'!$AI$43,IF(F5="Scenario2PBT11",'Minor retrofit'!$AJ$43,IF(F5="Scenario3PBT11",'Minor retrofit'!$AK$43,"")))&amp;IF(F5="Scenario1PBT12",'Minor retrofit'!$AL$43,IF(F5="Scenario2PBT12",'Minor retrofit'!$AM$43,IF(F5="Scenario3PBT12",'Minor retrofit'!$AN$43,"")))&amp;IF(F5="Scenario1PBT13",'Minor retrofit'!$AO$43,IF(F5="Scenario2PBT13",'Minor retrofit'!$AP$43,IF(F5="Scenario3PBT13",'Minor retrofit'!$AQ$43,"")))&amp;IF(F5="Scenario1PBT14",'Minor retrofit'!$AR$43,IF(F5="Scenario2PBT14",'Minor retrofit'!$AS$43,IF(F5="Scenario3PBT14",'Minor retrofit'!$AT$43,"")))&amp;IF(F5="Scenario1PBT15",'Minor retrofit'!$AU$43,IF(F5="Scenario2PBT15",'Minor retrofit'!$AV$43,IF(F5="Scenario3PBT15",'Minor retrofit'!$AW$43,"")))</f>
        <v/>
      </c>
      <c r="Z5" s="178">
        <f t="shared" ref="Z5:Z36" si="9">IFERROR(Y5*C5,0)</f>
        <v>0</v>
      </c>
      <c r="AA5" s="178" t="str">
        <f>IF(F5="Scenario1PBT1",'Minor retrofit'!$E$102,IF(F5="Scenario2PBT1",'Minor retrofit'!$F$102,IF(F5="Scenario3PBT1",'Minor retrofit'!$G$102,"")))&amp;IF(F5="Scenario1PBT2",'Minor retrofit'!$H$102,IF(F5="Scenario2PBT2",'Minor retrofit'!$I$102,IF(F5="Scenario3PBT2",'Minor retrofit'!$J$102,"")))&amp;IF(F5="Scenario1PBT3",'Minor retrofit'!$K$102,IF(F5="Scenario2PBT3",'Minor retrofit'!$L$102,IF(F5="Scenario3PBT3",'Minor retrofit'!$M$102,"")))&amp;IF(F5="Scenario1PBT4",'Minor retrofit'!$N$102,IF(F5="Scenario2PBT4",'Minor retrofit'!$O$102,IF(F5="Scenario3PBT4",'Minor retrofit'!$P$102,"")))&amp;IF(F5="Scenario1PBT5",'Minor retrofit'!$Q$102,IF(F5="Scenario2PBT5",'Minor retrofit'!$R$102,IF(F5="Scenario3PBT5",'Minor retrofit'!$S$102,"")))&amp;IF(F5="Scenario1PBT6",'Minor retrofit'!$T$102,IF(F5="Scenario2PBT6",'Minor retrofit'!$U$102,IF(F5="Scenario3PBT6",'Minor retrofit'!$V$102,"")))&amp;IF(F5="Scenario1PBT7",'Minor retrofit'!$W$102,IF(F5="Scenario2PBT7",'Minor retrofit'!$X$102,IF(F5="Scenario3PBT7",'Minor retrofit'!$Y$102,"")))&amp;IF(F5="Scenario1PBT8",'Minor retrofit'!$Z$102,IF(F5="Scenario2PBT8",'Minor retrofit'!$AA$102,IF(F5="Scenario3PBT8",'Minor retrofit'!$AB$102,"")))&amp;IF(F5="Scenario1PBT9",'Minor retrofit'!$AC$102,IF(F5="Scenario2PBT9",'Minor retrofit'!$AD$102,IF(F5="Scenario3PBT9",'Minor retrofit'!$AE$102,"")))&amp;IF(F5="Scenario1PBT10",'Minor retrofit'!$AF$102,IF(F5="Scenario2PBT10",'Minor retrofit'!$AG$102,IF(F5="Scenario3PBT10",'Minor retrofit'!$AH$102,"")))&amp;IF(F5="Scenario1PBT11",'Minor retrofit'!$AI$102,IF(F5="Scenario2PBT11",'Minor retrofit'!$AJ$102,IF(F5="Scenario3PBT11",'Minor retrofit'!$AK$102,"")))&amp;IF(F5="Scenario1PBT12",'Minor retrofit'!$AL$102,IF(F5="Scenario2PBT12",'Minor retrofit'!$AM$102,IF(F5="Scenario3PBT12",'Minor retrofit'!$AN$102,"")))&amp;IF(F5="Scenario1PBT13",'Minor retrofit'!$AO$102,IF(F5="Scenario2PBT13",'Minor retrofit'!$AP$102,IF(F5="Scenario3PBT13",'Minor retrofit'!$AQ$102,"")))&amp;IF(F5="Scenario1PBT14",'Minor retrofit'!$AR$102,IF(F5="Scenario2PBT14",'Minor retrofit'!$AS$102,IF(F5="Scenario3PBT14",'Minor retrofit'!$AT$102,"")))&amp;IF(F5="Scenario1PBT15",'Minor retrofit'!$AU$102,IF(F5="Scenario2PBT15",'Minor retrofit'!$AV$102,IF(F5="Scenario3PBT15",'Minor retrofit'!$AW$102,"")))</f>
        <v/>
      </c>
      <c r="AB5" s="179">
        <f t="shared" ref="AB5:AB36" si="10">IFERROR(C5*AA5,0)</f>
        <v>0</v>
      </c>
      <c r="AC5" s="363" t="str">
        <f>IF(OR(F5="Scenario2PBT5",F5="Scenario3PBT5",F5="Scenario3PBT6",F5="Scenario3PBT7",F5="Scenario2PBT8",F5="Scenario3PBT8",F5="Scenario3PBT9",F5="Scenario3PBT10"),"Non disponible pour cette typologie","")</f>
        <v/>
      </c>
      <c r="AD5" s="349">
        <f>IF(AC5="",IFERROR('Projection_Base-case'!G6-G5,0),0)</f>
        <v>0</v>
      </c>
      <c r="AE5" s="350">
        <f t="shared" ref="AE5:AE36" si="11">IFERROR(AD5*C5,0)</f>
        <v>0</v>
      </c>
      <c r="AF5" s="351">
        <f>IFERROR(100*AD5/'Projection_Base-case'!G6,0)</f>
        <v>0</v>
      </c>
      <c r="AG5" s="352">
        <f>IF(AC5="",IFERROR('Projection_Base-case'!I6-I5,0),0)</f>
        <v>0</v>
      </c>
      <c r="AH5" s="353">
        <f t="shared" ref="AH5:AH36" si="12">IFERROR(AG5*C5,0)</f>
        <v>0</v>
      </c>
      <c r="AI5" s="351">
        <f>IFERROR(100*AG5/'Projection_Base-case'!I6,0)</f>
        <v>0</v>
      </c>
      <c r="AJ5" s="352">
        <f>IF(AC5="",IFERROR('Projection_Base-case'!K6-K5,0),0)</f>
        <v>0</v>
      </c>
      <c r="AK5" s="353">
        <f t="shared" ref="AK5:AK36" si="13">IFERROR(AJ5*C5,0)</f>
        <v>0</v>
      </c>
      <c r="AL5" s="351">
        <f>IFERROR(100*AJ5/'Projection_Base-case'!K6,0)</f>
        <v>0</v>
      </c>
      <c r="AM5" s="352">
        <f>-IF(AC5="",IFERROR('Projection_Base-case'!M6-M5,0),0)</f>
        <v>0</v>
      </c>
      <c r="AN5" s="353">
        <f t="shared" ref="AN5:AN36" si="14">IFERROR(AM5*C5,0)</f>
        <v>0</v>
      </c>
      <c r="AO5" s="354">
        <f>IFERROR(IF('Projection_Base-case'!N6&gt;0,100*AN5/'Projection_Base-case'!N6,100*AN5/N5),0)</f>
        <v>0</v>
      </c>
      <c r="AP5" s="355">
        <f>IF(AC5="",IFERROR('Projection_Base-case'!O6-O5,0),0)</f>
        <v>0</v>
      </c>
      <c r="AQ5" s="356">
        <f t="shared" ref="AQ5:AQ36" si="15">IFERROR(AP5*C5,0)</f>
        <v>0</v>
      </c>
      <c r="AR5" s="356">
        <f>IFERROR(100*AP5/'Projection_Base-case'!O6,0)</f>
        <v>0</v>
      </c>
      <c r="AS5" s="355">
        <f>IF(AC5="",IFERROR('Projection_Base-case'!Q6-Q5,0),0)</f>
        <v>0</v>
      </c>
      <c r="AT5" s="356">
        <f t="shared" ref="AT5:AT36" si="16">IFERROR(AS5*C5,0)</f>
        <v>0</v>
      </c>
      <c r="AU5" s="356">
        <f>IFERROR(100*AS5/'Projection_Base-case'!Q6,0)</f>
        <v>0</v>
      </c>
      <c r="AV5" s="355">
        <f>IF(AC5="",IFERROR('Projection_Base-case'!S6-S5,0),0)</f>
        <v>0</v>
      </c>
      <c r="AW5" s="356">
        <f t="shared" ref="AW5:AW36" si="17">IFERROR(AV5*C5,0)</f>
        <v>0</v>
      </c>
      <c r="AX5" s="357">
        <f>IFERROR(100*AV5/'Projection_Base-case'!S6,0)</f>
        <v>0</v>
      </c>
      <c r="AY5" s="358">
        <f>IF(AC5="",IFERROR('Projection_Base-case'!U6-U5,0),0)</f>
        <v>0</v>
      </c>
      <c r="AZ5" s="359">
        <f t="shared" ref="AZ5:AZ36" si="18">IFERROR(AY5*C5,0)</f>
        <v>0</v>
      </c>
      <c r="BA5" s="359">
        <f>IFERROR(100*AY5/'Projection_Base-case'!U6,0)</f>
        <v>0</v>
      </c>
      <c r="BB5" s="358">
        <f>IF(AC5="",IFERROR('Projection_Base-case'!W6-W5,0),0)</f>
        <v>0</v>
      </c>
      <c r="BC5" s="359">
        <f t="shared" ref="BC5:BC36" si="19">IFERROR(BB5*C5,0)</f>
        <v>0</v>
      </c>
      <c r="BD5" s="359">
        <f>IFERROR(100*BB5/'Projection_Base-case'!W6,0)</f>
        <v>0</v>
      </c>
      <c r="BE5" s="358">
        <f>IF(AC5="",IFERROR('Projection_Base-case'!Y6-Y5,0),0)</f>
        <v>0</v>
      </c>
      <c r="BF5" s="359">
        <f t="shared" ref="BF5:BF36" si="20">IFERROR(BE5*C5,0)</f>
        <v>0</v>
      </c>
      <c r="BG5" s="359">
        <f>IFERROR(100*BE5/'Projection_Base-case'!Y6,0)</f>
        <v>0</v>
      </c>
      <c r="BH5" s="359">
        <f t="shared" ref="BH5:BH36" si="21">IFERROR(AB5/AZ5,0)</f>
        <v>0</v>
      </c>
      <c r="BI5" s="360">
        <f t="shared" ref="BI5:BI36" si="22">IFERROR(AB5/AE5,0)</f>
        <v>0</v>
      </c>
    </row>
    <row r="6" spans="1:61" ht="15" customHeight="1">
      <c r="A6" s="205">
        <v>2</v>
      </c>
      <c r="B6" s="347">
        <f>IF('Projection_Base-case'!B7&lt;&gt;"",'Projection_Base-case'!B7,0)</f>
        <v>0</v>
      </c>
      <c r="C6" s="347">
        <f>IF('Projection_Base-case'!C7&lt;&gt;"",'Projection_Base-case'!C7,0)</f>
        <v>0</v>
      </c>
      <c r="D6" s="365">
        <f>IF('Projection_Base-case'!D7&lt;&gt;"",'Projection_Base-case'!D7,0)</f>
        <v>0</v>
      </c>
      <c r="E6" s="369"/>
      <c r="F6" s="366" t="str">
        <f t="shared" ref="F6:F69" si="23">E6&amp;D6</f>
        <v>0</v>
      </c>
      <c r="G6" s="206" t="str">
        <f>IF(F6="Scenario1PBT1",'Minor retrofit'!$E$7,IF(F6="Scenario2PBT1",'Minor retrofit'!$F$7,IF(F6="Scenario3PBT1",'Minor retrofit'!$G$7,"")))&amp;IF(F6="Scenario1PBT2",'Minor retrofit'!$H$7,IF(F6="Scenario2PBT2",'Minor retrofit'!$I$7,IF(F6="Scenario3PBT2",'Minor retrofit'!$J$7,"")))&amp;IF(F6="Scenario1PBT3",'Minor retrofit'!$K$7,IF(F6="Scenario2PBT3",'Minor retrofit'!$L$7,IF(F6="Scenario3PBT3",'Minor retrofit'!$M$7,"")))&amp;IF(F6="Scenario1PBT4",'Minor retrofit'!$N$7,IF(F6="Scenario2PBT4",'Minor retrofit'!$O$7,IF(F6="Scenario3PBT4",'Minor retrofit'!$P$7,"")))&amp;IF(F6="Scenario1PBT5",'Minor retrofit'!$Q$7,IF(F6="Scenario2PBT5",'Minor retrofit'!$R$7,IF(F6="Scenario3PBT5",'Minor retrofit'!$S$7,"")))&amp;IF(F6="Scenario1PBT6",'Minor retrofit'!$T$7,IF(F6="Scenario2PBT6",'Minor retrofit'!$U$7,IF(F6="Scenario3PBT6",'Minor retrofit'!$V$7,"")))&amp;IF(F6="Scenario1PBT7",'Minor retrofit'!$W$7,IF(F6="Scenario2PBT7",'Minor retrofit'!$X$7,IF(F6="Scenario3PBT7",'Minor retrofit'!$Y$7,"")))&amp;IF(F6="Scenario1PBT8",'Minor retrofit'!$Z$7,IF(F6="Scenario2PBT8",'Minor retrofit'!$AA$7,IF(F6="Scenario3PBT8",'Minor retrofit'!$AB$7,"")))&amp;IF(F6="Scenario1PBT9",'Minor retrofit'!$AC$7,IF(F6="Scenario2PBT9",'Minor retrofit'!$AD$7,IF(F6="Scenario3PBT9",'Minor retrofit'!$AE$7,"")))&amp;IF(F6="Scenario1PBT10",'Minor retrofit'!$AF$7,IF(F6="Scenario2PBT10",'Minor retrofit'!$AG$7,IF(F6="Scenario3PBT10",'Minor retrofit'!$AH$7,"")))&amp;IF(F6="Scenario1PBT11",'Minor retrofit'!$AI$7,IF(F6="Scenario2PBT11",'Minor retrofit'!$AJ$7,IF(F6="Scenario3PBT11",'Minor retrofit'!$AK$7,"")))&amp;IF(F6="Scenario1PBT12",'Minor retrofit'!$AL$7,IF(F6="Scenario2PBT12",'Minor retrofit'!$AM$7,IF(F6="Scenario3PBT12",'Minor retrofit'!$AN$7,"")))&amp;IF(F6="Scenario1PBT13",'Minor retrofit'!$AO$7,IF(F6="Scenario2PBT13",'Minor retrofit'!$AP$7,IF(F6="Scenario3PBT13",'Minor retrofit'!$AQ$7,"")))&amp;IF(F6="Scenario1PBT14",'Minor retrofit'!$AR$7,IF(F6="Scenario2PBT14",'Minor retrofit'!$AS$7,IF(F6="Scenario3PBT14",'Minor retrofit'!$AT$7,"")))&amp;IF(F6="Scenario1PBT15",'Minor retrofit'!$AU$7,IF(F6="Scenario2PBT15",'Minor retrofit'!$AV$7,IF(F6="Scenario3PBT15",'Minor retrofit'!$AW$7,"")))</f>
        <v/>
      </c>
      <c r="H6" s="117">
        <f t="shared" si="0"/>
        <v>0</v>
      </c>
      <c r="I6" s="117" t="str">
        <f>IF(F6="Scenario1PBT1",'Minor retrofit'!$E$17,IF(F6="Scenario2PBT1",'Minor retrofit'!$F$17,IF(F6="Scenario3PBT1",'Minor retrofit'!$G$17,"")))&amp;IF(F6="Scenario1PBT2",'Minor retrofit'!$H$17,IF(F6="Scenario2PBT2",'Minor retrofit'!$I$17,IF(F6="Scenario3PBT2",'Minor retrofit'!$J$17,"")))&amp;IF(F6="Scenario1PBT3",'Minor retrofit'!$K$17,IF(F6="Scenario2PBT3",'Minor retrofit'!$L$17,IF(F6="Scenario3PBT3",'Minor retrofit'!$M$17,"")))&amp;IF(F6="Scenario1PBT4",'Minor retrofit'!$N$17,IF(F6="Scenario2PBT4",'Minor retrofit'!$O$17,IF(F6="Scenario3PBT4",'Minor retrofit'!$P$17,"")))&amp;IF(F6="Scenario1PBT5",'Minor retrofit'!$Q$17,IF(F6="Scenario2PBT5",'Minor retrofit'!$R$17,IF(F6="Scenario3PBT5",'Minor retrofit'!$S$17,"")))&amp;IF(F6="Scenario1PBT6",'Minor retrofit'!$T$17,IF(F6="Scenario2PBT6",'Minor retrofit'!$U$17,IF(F6="Scenario3PBT6",'Minor retrofit'!$V$17,"")))&amp;IF(F6="Scenario1PBT7",'Minor retrofit'!$W$17,IF(F6="Scenario2PBT7",'Minor retrofit'!$X$17,IF(F6="Scenario3PBT7",'Minor retrofit'!$Y$17,"")))&amp;IF(F6="Scenario1PBT8",'Minor retrofit'!$Z$17,IF(F6="Scenario2PBT8",'Minor retrofit'!$AA$17,IF(F6="Scenario3PBT8",'Minor retrofit'!$AB$17,"")))&amp;IF(F6="Scenario1PBT9",'Minor retrofit'!$AC$17,IF(F6="Scenario2PBT9",'Minor retrofit'!$AD$17,IF(F6="Scenario3PBT9",'Minor retrofit'!$AE$17,"")))&amp;IF(F6="Scenario1PBT10",'Minor retrofit'!$AF$17,IF(F6="Scenario2PBT10",'Minor retrofit'!$AG$17,IF(F6="Scenario3PBT10",'Minor retrofit'!$AH$17,"")))&amp;IF(F6="Scenario1PBT11",'Minor retrofit'!$AI$17,IF(F6="Scenario2PBT11",'Minor retrofit'!$AJ$17,IF(F6="Scenario3PBT11",'Minor retrofit'!$AK$17,"")))&amp;IF(F6="Scenario1PBT12",'Minor retrofit'!$AL$17,IF(F6="Scenario2PBT12",'Minor retrofit'!$AM$17,IF(F6="Scenario3PBT12",'Minor retrofit'!$AN$17,"")))&amp;IF(F6="Scenario1PBT13",'Minor retrofit'!$AO$17,IF(F6="Scenario2PBT13",'Minor retrofit'!$AP$17,IF(F6="Scenario3PBT13",'Minor retrofit'!$AQ$17,"")))&amp;IF(F6="Scenario1PBT14",'Minor retrofit'!$AR$17,IF(F6="Scenario2PBT14",'Minor retrofit'!$AS$17,IF(F6="Scenario3PBT14",'Minor retrofit'!$AT$17,"")))&amp;IF(F6="Scenario1PBT15",'Minor retrofit'!$AU$17,IF(F6="Scenario2PBT15",'Minor retrofit'!$AV$17,IF(F6="Scenario3PBT15",'Minor retrofit'!$AW$17,"")))</f>
        <v/>
      </c>
      <c r="J6" s="117">
        <f t="shared" si="1"/>
        <v>0</v>
      </c>
      <c r="K6" s="117" t="str">
        <f>IF(F6="Scenario1PBT1",'Minor retrofit'!$E$19,IF(F6="Scenario2PBT1",'Minor retrofit'!$F$19,IF(F6="Scenario3PBT1",'Minor retrofit'!$G$19,"")))&amp;IF(F6="Scenario1PBT2",'Minor retrofit'!$H$19,IF(F6="Scenario2PBT2",'Minor retrofit'!$I$19,IF(F6="Scenario3PBT2",'Minor retrofit'!$J$19,"")))&amp;IF(F6="Scenario1PBT3",'Minor retrofit'!$K$19,IF(F6="Scenario2PBT3",'Minor retrofit'!$L$19,IF(F6="Scenario3PBT3",'Minor retrofit'!$M$19,"")))&amp;IF(F6="Scenario1PBT4",'Minor retrofit'!$N$19,IF(F6="Scenario2PBT4",'Minor retrofit'!$O$19,IF(F6="Scenario3PBT4",'Minor retrofit'!$P$19,"")))&amp;IF(F6="Scenario1PBT5",'Minor retrofit'!$Q$19,IF(F6="Scenario2PBT5",'Minor retrofit'!$R$19,IF(F6="Scenario3PBT5",'Minor retrofit'!$S$19,"")))&amp;IF(F6="Scenario1PBT6",'Minor retrofit'!$T$19,IF(F6="Scenario2PBT6",'Minor retrofit'!$U$19,IF(F6="Scenario3PBT6",'Minor retrofit'!$V$19,"")))&amp;IF(F6="Scenario1PBT7",'Minor retrofit'!$W$19,IF(F6="Scenario2PBT7",'Minor retrofit'!$X$19,IF(F6="Scenario3PBT7",'Minor retrofit'!$Y$19,"")))&amp;IF(F6="Scenario1PBT8",'Minor retrofit'!$Z$19,IF(F6="Scenario2PBT8",'Minor retrofit'!$AA$19,IF(F6="Scenario3PBT8",'Minor retrofit'!$AB$19,"")))&amp;IF(F6="Scenario1PBT9",'Minor retrofit'!$AC$19,IF(F6="Scenario2PBT9",'Minor retrofit'!$AD$19,IF(F6="Scenario3PBT9",'Minor retrofit'!$AE$19,"")))&amp;IF(F6="Scenario1PBT10",'Minor retrofit'!$AF$19,IF(F6="Scenario2PBT10",'Minor retrofit'!$AG$19,IF(F6="Scenario3PBT10",'Minor retrofit'!$AH$19,"")))&amp;IF(F6="Scenario1PBT11",'Minor retrofit'!$AI$19,IF(F6="Scenario2PBT11",'Minor retrofit'!$AJ$19,IF(F6="Scenario3PBT11",'Minor retrofit'!$AK$19,"")))&amp;IF(F6="Scenario1PBT12",'Minor retrofit'!$AL$19,IF(F6="Scenario2PBT12",'Minor retrofit'!$AM$19,IF(F6="Scenario3PBT12",'Minor retrofit'!$AN$19,"")))&amp;IF(F6="Scenario1PBT13",'Minor retrofit'!$AO$19,IF(F6="Scenario2PBT13",'Minor retrofit'!$AP$19,IF(F6="Scenario3PBT13",'Minor retrofit'!$AQ$19,"")))&amp;IF(F6="Scenario1PBT14",'Minor retrofit'!$AR$19,IF(F6="Scenario2PBT14",'Minor retrofit'!$AS$19,IF(F6="Scenario3PBT14",'Minor retrofit'!$AT$19,"")))&amp;IF(F6="Scenario1PBT15",'Minor retrofit'!$AU$19,IF(F6="Scenario2PBT15",'Minor retrofit'!$AV$19,IF(F6="Scenario3PBT15",'Minor retrofit'!$AW$19,"")))</f>
        <v/>
      </c>
      <c r="L6" s="117">
        <f t="shared" si="2"/>
        <v>0</v>
      </c>
      <c r="M6" s="117" t="str">
        <f>IF(F6="Scenario1PBT1",'Minor retrofit'!$E$21,IF(F6="Scenario2PBT1",'Minor retrofit'!$F$21,IF(F6="Scenario3PBT1",'Minor retrofit'!$G$21,"")))&amp;IF(F6="Scenario1PBT2",'Minor retrofit'!$H$21,IF(F6="Scenario2PBT2",'Minor retrofit'!$I$21,IF(F6="Scenario3PBT2",'Minor retrofit'!$J$21,"")))&amp;IF(F6="Scenario1PBT3",'Minor retrofit'!$K$21,IF(F6="Scenario2PBT3",'Minor retrofit'!$L$21,IF(F6="Scenario3PBT3",'Minor retrofit'!$M$21,"")))&amp;IF(F6="Scenario1PBT4",'Minor retrofit'!$N$21,IF(F6="Scenario2PBT4",'Minor retrofit'!$O$21,IF(F6="Scenario3PBT4",'Minor retrofit'!$P$21,"")))&amp;IF(F6="Scenario1PBT5",'Minor retrofit'!$Q$21,IF(F6="Scenario2PBT5",'Minor retrofit'!$R$21,IF(F6="Scenario3PBT5",'Minor retrofit'!$S$21,"")))&amp;IF(F6="Scenario1PBT6",'Minor retrofit'!$T$21,IF(F6="Scenario2PBT6",'Minor retrofit'!$U$21,IF(F6="Scenario3PBT6",'Minor retrofit'!$V$21,"")))&amp;IF(F6="Scenario1PBT7",'Minor retrofit'!$W$21,IF(F6="Scenario2PBT7",'Minor retrofit'!$X$21,IF(F6="Scenario3PBT7",'Minor retrofit'!$Y$21,"")))&amp;IF(F6="Scenario1PBT8",'Minor retrofit'!$Z$21,IF(F6="Scenario2PBT8",'Minor retrofit'!$AA$21,IF(F6="Scenario3PBT8",'Minor retrofit'!$AB$21,"")))&amp;IF(F6="Scenario1PBT9",'Minor retrofit'!$AC$21,IF(F6="Scenario2PBT9",'Minor retrofit'!$AD$21,IF(F6="Scenario3PBT9",'Minor retrofit'!$AE$21,"")))&amp;IF(F6="Scenario1PBT10",'Minor retrofit'!$AF$21,IF(F6="Scenario2PBT10",'Minor retrofit'!$AG$21,IF(F6="Scenario3PBT10",'Minor retrofit'!$AH$21,"")))&amp;IF(F6="Scenario1PBT11",'Minor retrofit'!$AI$21,IF(F6="Scenario2PBT11",'Minor retrofit'!$AJ$21,IF(F6="Scenario3PBT11",'Minor retrofit'!$AK$21,"")))&amp;IF(F6="Scenario1PBT12",'Minor retrofit'!$AL$21,IF(F6="Scenario2PBT12",'Minor retrofit'!$AM$21,IF(F6="Scenario3PBT12",'Minor retrofit'!$AN$21,"")))&amp;IF(F6="Scenario1PBT13",'Minor retrofit'!$AO$21,IF(F6="Scenario2PBT13",'Minor retrofit'!$AP$21,IF(F6="Scenario3PBT13",'Minor retrofit'!$AQ$21,"")))&amp;IF(F6="Scenario1PBT14",'Minor retrofit'!$AR$21,IF(F6="Scenario2PBT14",'Minor retrofit'!$AS$21,IF(F6="Scenario3PBT14",'Minor retrofit'!$AT$21,"")))&amp;IF(F6="Scenario1PBT15",'Minor retrofit'!$AU$21,IF(F6="Scenario2PBT15",'Minor retrofit'!$AV$21,IF(F6="Scenario3PBT15",'Minor retrofit'!$AW$21,"")))</f>
        <v/>
      </c>
      <c r="N6" s="118">
        <f t="shared" si="3"/>
        <v>0</v>
      </c>
      <c r="O6" s="206" t="str">
        <f>IF(F6="Scenario1PBT1",'Minor retrofit'!$E$24,IF(F6="Scenario2PBT1",'Minor retrofit'!$F$24,IF(F6="Scenario3PBT1",'Minor retrofit'!$G$24,"")))&amp;IF(F6="Scenario1PBT2",'Minor retrofit'!$H$24,IF(F6="Scenario2PBT2",'Minor retrofit'!$I$24,IF(F6="Scenario3PBT2",'Minor retrofit'!$J$24,"")))&amp;IF(F6="Scenario1PBT3",'Minor retrofit'!$K$24,IF(F6="Scenario2PBT3",'Minor retrofit'!$L$24,IF(F6="Scenario3PBT3",'Minor retrofit'!$M$24,"")))&amp;IF(F6="Scenario1PBT4",'Minor retrofit'!$N$24,IF(F6="Scenario2PBT4",'Minor retrofit'!$O$24,IF(F6="Scenario3PBT4",'Minor retrofit'!$P$24,"")))&amp;IF(F6="Scenario1PBT5",'Minor retrofit'!$Q$24,IF(F6="Scenario2PBT5",'Minor retrofit'!$R$24,IF(F6="Scenario3PBT5",'Minor retrofit'!$S$24,"")))&amp;IF(F6="Scenario1PBT6",'Minor retrofit'!$T$24,IF(F6="Scenario2PBT6",'Minor retrofit'!$U$24,IF(F6="Scenario3PBT6",'Minor retrofit'!$V$24,"")))&amp;IF(F6="Scenario1PBT7",'Minor retrofit'!$W$24,IF(F6="Scenario2PBT7",'Minor retrofit'!$X$24,IF(F6="Scenario3PBT7",'Minor retrofit'!$Y$24,"")))&amp;IF(F6="Scenario1PBT8",'Minor retrofit'!$Z$24,IF(F6="Scenario2PBT8",'Minor retrofit'!$AA$24,IF(F6="Scenario3PBT8",'Minor retrofit'!$AB$24,"")))&amp;IF(F6="Scenario1PBT9",'Minor retrofit'!$AC$24,IF(F6="Scenario2PBT9",'Minor retrofit'!$AD$24,IF(F6="Scenario3PBT9",'Minor retrofit'!$AE$24,"")))&amp;IF(F6="Scenario1PBT10",'Minor retrofit'!$AF$24,IF(F6="Scenario2PBT10",'Minor retrofit'!$AG$24,IF(F6="Scenario3PBT10",'Minor retrofit'!$AH$24,"")))&amp;IF(F6="Scenario1PBT11",'Minor retrofit'!$AI$24,IF(F6="Scenario2PBT11",'Minor retrofit'!$AJ$24,IF(F6="Scenario3PBT11",'Minor retrofit'!$AK$24,"")))&amp;IF(F6="Scenario1PBT12",'Minor retrofit'!$AL$24,IF(F6="Scenario2PBT12",'Minor retrofit'!$AM$24,IF(F6="Scenario3PBT12",'Minor retrofit'!$AN$24,"")))&amp;IF(F6="Scenario1PBT13",'Minor retrofit'!$AO$24,IF(F6="Scenario2PBT13",'Minor retrofit'!$AP$24,IF(F6="Scenario3PBT13",'Minor retrofit'!$AQ$24,"")))&amp;IF(F6="Scenario1PBT14",'Minor retrofit'!$AR$24,IF(F6="Scenario2PBT14",'Minor retrofit'!$AS$24,IF(F6="Scenario3PBT14",'Minor retrofit'!$AT$24,"")))&amp;IF(F6="Scenario1PBT15",'Minor retrofit'!$AU$24,IF(F6="Scenario2PBT15",'Minor retrofit'!$AV$24,IF(F6="Scenario3PBT15",'Minor retrofit'!$AW$24,"")))</f>
        <v/>
      </c>
      <c r="P6" s="117">
        <f t="shared" si="4"/>
        <v>0</v>
      </c>
      <c r="Q6" s="117" t="str">
        <f>IF(F6="Scenario1PBT1",'Minor retrofit'!$E$26,IF(F6="Scenario2PBT1",'Minor retrofit'!$F$26,IF(F6="Scenario3PBT1",'Minor retrofit'!$G$26,"")))&amp;IF(F6="Scenario1PBT2",'Minor retrofit'!$H$26,IF(F6="Scenario2PBT2",'Minor retrofit'!$I$26,IF(F6="Scenario3PBT2",'Minor retrofit'!$J$26,"")))&amp;IF(F6="Scenario1PBT3",'Minor retrofit'!$K$26,IF(F6="Scenario2PBT3",'Minor retrofit'!$L$26,IF(F6="Scenario3PBT3",'Minor retrofit'!$M$26,"")))&amp;IF(F6="Scenario1PBT4",'Minor retrofit'!$N$26,IF(F6="Scenario2PBT4",'Minor retrofit'!$O$26,IF(F6="Scenario3PBT4",'Minor retrofit'!$P$26,"")))&amp;IF(F6="Scenario1PBT5",'Minor retrofit'!$Q$26,IF(F6="Scenario2PBT5",'Minor retrofit'!$R$26,IF(F6="Scenario3PBT5",'Minor retrofit'!$S$26,"")))&amp;IF(F6="Scenario1PBT6",'Minor retrofit'!$T$26,IF(F6="Scenario2PBT6",'Minor retrofit'!$U$26,IF(F6="Scenario3PBT6",'Minor retrofit'!$V$26,"")))&amp;IF(F6="Scenario1PBT7",'Minor retrofit'!$W$26,IF(F6="Scenario2PBT7",'Minor retrofit'!$X$26,IF(F6="Scenario3PBT7",'Minor retrofit'!$Y$26,"")))&amp;IF(F6="Scenario1PBT8",'Minor retrofit'!$Z$26,IF(F6="Scenario2PBT8",'Minor retrofit'!$AA$26,IF(F6="Scenario3PBT8",'Minor retrofit'!$AB$26,"")))&amp;IF(F6="Scenario1PBT9",'Minor retrofit'!$AC$26,IF(F6="Scenario2PBT9",'Minor retrofit'!$AD$26,IF(F6="Scenario3PBT9",'Minor retrofit'!$AE$26,"")))&amp;IF(F6="Scenario1PBT10",'Minor retrofit'!$AF$26,IF(F6="Scenario2PBT10",'Minor retrofit'!$AG$26,IF(F6="Scenario3PBT10",'Minor retrofit'!$AH$26,"")))&amp;IF(F6="Scenario1PBT11",'Minor retrofit'!$AI$26,IF(F6="Scenario2PBT11",'Minor retrofit'!$AJ$26,IF(F6="Scenario3PBT11",'Minor retrofit'!$AK$26,"")))&amp;IF(F6="Scenario1PBT12",'Minor retrofit'!$AL$26,IF(F6="Scenario2PBT12",'Minor retrofit'!$AM$26,IF(F6="Scenario3PBT12",'Minor retrofit'!$AN$26,"")))&amp;IF(F6="Scenario1PBT13",'Minor retrofit'!$AO$26,IF(F6="Scenario2PBT13",'Minor retrofit'!$AP$26,IF(F6="Scenario3PBT13",'Minor retrofit'!$AQ$26,"")))&amp;IF(F6="Scenario1PBT14",'Minor retrofit'!$AR$26,IF(F6="Scenario2PBT14",'Minor retrofit'!$AS$26,IF(F6="Scenario3PBT14",'Minor retrofit'!$AT$26,"")))&amp;IF(F6="Scenario1PBT15",'Minor retrofit'!$AU$26,IF(F6="Scenario2PBT15",'Minor retrofit'!$AV$26,IF(F6="Scenario3PBT15",'Minor retrofit'!$AW$26,"")))</f>
        <v/>
      </c>
      <c r="R6" s="117">
        <f t="shared" si="5"/>
        <v>0</v>
      </c>
      <c r="S6" s="117" t="str">
        <f>IF(F6="Scenario1PBT1",'Minor retrofit'!$E$28,IF(F6="Scenario2PBT1",'Minor retrofit'!$F$28,IF(F6="Scenario3PBT1",'Minor retrofit'!$G$28,"")))&amp;IF(F6="Scenario1PBT2",'Minor retrofit'!$H$28,IF(F6="Scenario2PBT2",'Minor retrofit'!$I$28,IF(F6="Scenario3PBT2",'Minor retrofit'!$J$28,"")))&amp;IF(F6="Scenario1PBT3",'Minor retrofit'!$K$28,IF(F6="Scenario2PBT3",'Minor retrofit'!$L$28,IF(F6="Scenario3PBT3",'Minor retrofit'!$M$28,"")))&amp;IF(F6="Scenario1PBT4",'Minor retrofit'!$N$28,IF(F6="Scenario2PBT4",'Minor retrofit'!$O$28,IF(F6="Scenario3PBT4",'Minor retrofit'!$P$28,"")))&amp;IF(F6="Scenario1PBT5",'Minor retrofit'!$Q$28,IF(F6="Scenario2PBT5",'Minor retrofit'!$R$28,IF(F6="Scenario3PBT5",'Minor retrofit'!$S$28,"")))&amp;IF(F6="Scenario1PBT6",'Minor retrofit'!$T$28,IF(F6="Scenario2PBT6",'Minor retrofit'!$U$28,IF(F6="Scenario3PBT6",'Minor retrofit'!$V$28,"")))&amp;IF(F6="Scenario1PBT7",'Minor retrofit'!$W$28,IF(F6="Scenario2PBT7",'Minor retrofit'!$X$28,IF(F6="Scenario3PBT7",'Minor retrofit'!$Y$28,"")))&amp;IF(F6="Scenario1PBT8",'Minor retrofit'!$Z$28,IF(F6="Scenario2PBT8",'Minor retrofit'!$AA$28,IF(F6="Scenario3PBT8",'Minor retrofit'!$AB$28,"")))&amp;IF(F6="Scenario1PBT9",'Minor retrofit'!$AC$28,IF(F6="Scenario2PBT9",'Minor retrofit'!$AD$28,IF(F6="Scenario3PBT9",'Minor retrofit'!$AE$28,"")))&amp;IF(F6="Scenario1PBT10",'Minor retrofit'!$AF$28,IF(F6="Scenario2PBT10",'Minor retrofit'!$AG$28,IF(F6="Scenario3PBT10",'Minor retrofit'!$AH$28,"")))&amp;IF(F6="Scenario1PBT11",'Minor retrofit'!$AI$28,IF(F6="Scenario2PBT11",'Minor retrofit'!$AJ$28,IF(F6="Scenario3PBT11",'Minor retrofit'!$AK$28,"")))&amp;IF(F6="Scenario1PBT12",'Minor retrofit'!$AL$28,IF(F6="Scenario2PBT12",'Minor retrofit'!$AM$28,IF(F6="Scenario3PBT12",'Minor retrofit'!$AN$28,"")))&amp;IF(F6="Scenario1PBT13",'Minor retrofit'!$AO$28,IF(F6="Scenario2PBT13",'Minor retrofit'!$AP$28,IF(F6="Scenario3PBT13",'Minor retrofit'!$AQ$28,"")))&amp;IF(F6="Scenario1PBT14",'Minor retrofit'!$AR$28,IF(F6="Scenario2PBT14",'Minor retrofit'!$AS$28,IF(F6="Scenario3PBT14",'Minor retrofit'!$AT$28,"")))&amp;IF(F6="Scenario1PBT15",'Minor retrofit'!$AU$28,IF(F6="Scenario2PBT15",'Minor retrofit'!$AV$28,IF(F6="Scenario3PBT15",'Minor retrofit'!$AW$28,"")))</f>
        <v/>
      </c>
      <c r="T6" s="207">
        <f t="shared" si="6"/>
        <v>0</v>
      </c>
      <c r="U6" s="206" t="str">
        <f>IF(F6="Scenario1PBT1",'Minor retrofit'!$E$39,IF(F6="Scenario2PBT1",'Minor retrofit'!$F$39,IF(F6="Scenario3PBT1",'Minor retrofit'!$G$39,"")))&amp;IF(F6="Scenario1PBT2",'Minor retrofit'!$H$39,IF(F6="Scenario2PBT2",'Minor retrofit'!$I$39,IF(F6="Scenario3PBT2",'Minor retrofit'!$J$39,"")))&amp;IF(F6="Scenario1PBT3",'Minor retrofit'!$K$39,IF(F6="Scenario2PBT3",'Minor retrofit'!$L$39,IF(F6="Scenario3PBT3",'Minor retrofit'!$M$39,"")))&amp;IF(F6="Scenario1PBT4",'Minor retrofit'!$N$39,IF(F6="Scenario2PBT4",'Minor retrofit'!$O$39,IF(F6="Scenario3PBT4",'Minor retrofit'!$P$39,"")))&amp;IF(F6="Scenario1PBT5",'Minor retrofit'!$Q$39,IF(F6="Scenario2PBT5",'Minor retrofit'!$R$39,IF(F6="Scenario3PBT5",'Minor retrofit'!$S$39,"")))&amp;IF(F6="Scenario1PBT6",'Minor retrofit'!$T$39,IF(F6="Scenario2PBT6",'Minor retrofit'!$U$39,IF(F6="Scenario3PBT6",'Minor retrofit'!$V$39,"")))&amp;IF(F6="Scenario1PBT7",'Minor retrofit'!$W$39,IF(F6="Scenario2PBT7",'Minor retrofit'!$X$39,IF(F6="Scenario3PBT7",'Minor retrofit'!$Y$39,"")))&amp;IF(F6="Scenario1PBT8",'Minor retrofit'!$Z$39,IF(F6="Scenario2PBT8",'Minor retrofit'!$AA$39,IF(F6="Scenario3PBT8",'Minor retrofit'!$AB$39,"")))&amp;IF(F6="Scenario1PBT9",'Minor retrofit'!$AC$39,IF(F6="Scenario2PBT9",'Minor retrofit'!$AD$39,IF(F6="Scenario3PBT9",'Minor retrofit'!$AE$39,"")))&amp;IF(F6="Scenario1PBT10",'Minor retrofit'!$AF$39,IF(F6="Scenario2PBT10",'Minor retrofit'!$AG$39,IF(F6="Scenario3PBT10",'Minor retrofit'!$AH$39,"")))&amp;IF(F6="Scenario1PBT11",'Minor retrofit'!$AI$39,IF(F6="Scenario2PBT11",'Minor retrofit'!$AJ$39,IF(F6="Scenario3PBT11",'Minor retrofit'!$AK$39,"")))&amp;IF(F6="Scenario1PBT12",'Minor retrofit'!$AL$39,IF(F6="Scenario2PBT12",'Minor retrofit'!$AM$39,IF(F6="Scenario3PBT12",'Minor retrofit'!$AN$39,"")))&amp;IF(F6="Scenario1PBT13",'Minor retrofit'!$AO$39,IF(F6="Scenario2PBT13",'Minor retrofit'!$AP$39,IF(F6="Scenario3PBT13",'Minor retrofit'!$AQ$39,"")))&amp;IF(F6="Scenario1PBT14",'Minor retrofit'!$AR$39,IF(F6="Scenario2PBT14",'Minor retrofit'!$AS$39,IF(F6="Scenario3PBT14",'Minor retrofit'!$AT$39,"")))&amp;IF(F6="Scenario1PBT15",'Minor retrofit'!$AU$39,IF(F6="Scenario2PBT15",'Minor retrofit'!$AV$39,IF(F6="Scenario3PBT15",'Minor retrofit'!$AW$39,"")))</f>
        <v/>
      </c>
      <c r="V6" s="117">
        <f t="shared" si="7"/>
        <v>0</v>
      </c>
      <c r="W6" s="117" t="str">
        <f>IF(F6="Scenario1PBT1",'Minor retrofit'!$E$41,IF(F6="Scenario2PBT1",'Minor retrofit'!$F$41,IF(F6="Scenario3PBT1",'Minor retrofit'!$G$41,"")))&amp;IF(F6="Scenario1PBT2",'Minor retrofit'!$H$41,IF(F6="Scenario2PBT2",'Minor retrofit'!$I$41,IF(F6="Scenario3PBT2",'Minor retrofit'!$J$41,"")))&amp;IF(F6="Scenario1PBT3",'Minor retrofit'!$K$41,IF(F6="Scenario2PBT3",'Minor retrofit'!$L$41,IF(F6="Scenario3PBT3",'Minor retrofit'!$M$41,"")))&amp;IF(F6="Scenario1PBT4",'Minor retrofit'!$N$41,IF(F6="Scenario2PBT4",'Minor retrofit'!$O$41,IF(F6="Scenario3PBT4",'Minor retrofit'!$P$41,"")))&amp;IF(F6="Scenario1PBT5",'Minor retrofit'!$Q$41,IF(F6="Scenario2PBT5",'Minor retrofit'!$R$41,IF(F6="Scenario3PBT5",'Minor retrofit'!$S$41,"")))&amp;IF(F6="Scenario1PBT6",'Minor retrofit'!$T$41,IF(F6="Scenario2PBT6",'Minor retrofit'!$U$41,IF(F6="Scenario3PBT6",'Minor retrofit'!$V$41,"")))&amp;IF(F6="Scenario1PBT7",'Minor retrofit'!$W$41,IF(F6="Scenario2PBT7",'Minor retrofit'!$X$41,IF(F6="Scenario3PBT7",'Minor retrofit'!$Y$41,"")))&amp;IF(F6="Scenario1PBT8",'Minor retrofit'!$Z$41,IF(F6="Scenario2PBT8",'Minor retrofit'!$AA$41,IF(F6="Scenario3PBT8",'Minor retrofit'!$AB$41,"")))&amp;IF(F6="Scenario1PBT9",'Minor retrofit'!$AC$41,IF(F6="Scenario2PBT9",'Minor retrofit'!$AD$41,IF(F6="Scenario3PBT9",'Minor retrofit'!$AE$41,"")))&amp;IF(F6="Scenario1PBT10",'Minor retrofit'!$AF$41,IF(F6="Scenario2PBT10",'Minor retrofit'!$AG$41,IF(F6="Scenario3PBT10",'Minor retrofit'!$AH$41,"")))&amp;IF(F6="Scenario1PBT11",'Minor retrofit'!$AI$41,IF(F6="Scenario2PBT11",'Minor retrofit'!$AJ$41,IF(F6="Scenario3PBT11",'Minor retrofit'!$AK$41,"")))&amp;IF(F6="Scenario1PBT12",'Minor retrofit'!$AL$41,IF(F6="Scenario2PBT12",'Minor retrofit'!$AM$41,IF(F6="Scenario3PBT12",'Minor retrofit'!$AN$41,"")))&amp;IF(F6="Scenario1PBT13",'Minor retrofit'!$AO$41,IF(F6="Scenario2PBT13",'Minor retrofit'!$AP$41,IF(F6="Scenario3PBT13",'Minor retrofit'!$AQ$41,"")))&amp;IF(F6="Scenario1PBT14",'Minor retrofit'!$AR$41,IF(F6="Scenario2PBT14",'Minor retrofit'!$AS$41,IF(F6="Scenario3PBT14",'Minor retrofit'!$AT$41,"")))&amp;IF(F6="Scenario1PBT15",'Minor retrofit'!$AU$41,IF(F6="Scenario2PBT15",'Minor retrofit'!$AV$41,IF(F6="Scenario3PBT15",'Minor retrofit'!$AW$41,"")))</f>
        <v/>
      </c>
      <c r="X6" s="117">
        <f t="shared" si="8"/>
        <v>0</v>
      </c>
      <c r="Y6" s="117" t="str">
        <f>IF(F6="Scenario1PBT1",'Minor retrofit'!$E$43,IF(F6="Scenario2PBT1",'Minor retrofit'!$F$43,IF(F6="Scenario3PBT1",'Minor retrofit'!$G$43,"")))&amp;IF(F6="Scenario1PBT2",'Minor retrofit'!$H$43,IF(F6="Scenario2PBT2",'Minor retrofit'!$I$43,IF(F6="Scenario3PBT2",'Minor retrofit'!$J$43,"")))&amp;IF(F6="Scenario1PBT3",'Minor retrofit'!$K$43,IF(F6="Scenario2PBT3",'Minor retrofit'!$L$43,IF(F6="Scenario3PBT3",'Minor retrofit'!$M$43,"")))&amp;IF(F6="Scenario1PBT4",'Minor retrofit'!$N$43,IF(F6="Scenario2PBT4",'Minor retrofit'!$O$43,IF(F6="Scenario3PBT4",'Minor retrofit'!$P$43,"")))&amp;IF(F6="Scenario1PBT5",'Minor retrofit'!$Q$43,IF(F6="Scenario2PBT5",'Minor retrofit'!$R$43,IF(F6="Scenario3PBT5",'Minor retrofit'!$S$43,"")))&amp;IF(F6="Scenario1PBT6",'Minor retrofit'!$T$43,IF(F6="Scenario2PBT6",'Minor retrofit'!$U$43,IF(F6="Scenario3PBT6",'Minor retrofit'!$V$43,"")))&amp;IF(F6="Scenario1PBT7",'Minor retrofit'!$W$43,IF(F6="Scenario2PBT7",'Minor retrofit'!$X$43,IF(F6="Scenario3PBT7",'Minor retrofit'!$Y$43,"")))&amp;IF(F6="Scenario1PBT8",'Minor retrofit'!$Z$43,IF(F6="Scenario2PBT8",'Minor retrofit'!$AA$43,IF(F6="Scenario3PBT8",'Minor retrofit'!$AB$43,"")))&amp;IF(F6="Scenario1PBT9",'Minor retrofit'!$AC$43,IF(F6="Scenario2PBT9",'Minor retrofit'!$AD$43,IF(F6="Scenario3PBT9",'Minor retrofit'!$AE$43,"")))&amp;IF(F6="Scenario1PBT10",'Minor retrofit'!$AF$43,IF(F6="Scenario2PBT10",'Minor retrofit'!$AG$43,IF(F6="Scenario3PBT10",'Minor retrofit'!$AH$43,"")))&amp;IF(F6="Scenario1PBT11",'Minor retrofit'!$AI$43,IF(F6="Scenario2PBT11",'Minor retrofit'!$AJ$43,IF(F6="Scenario3PBT11",'Minor retrofit'!$AK$43,"")))&amp;IF(F6="Scenario1PBT12",'Minor retrofit'!$AL$43,IF(F6="Scenario2PBT12",'Minor retrofit'!$AM$43,IF(F6="Scenario3PBT12",'Minor retrofit'!$AN$43,"")))&amp;IF(F6="Scenario1PBT13",'Minor retrofit'!$AO$43,IF(F6="Scenario2PBT13",'Minor retrofit'!$AP$43,IF(F6="Scenario3PBT13",'Minor retrofit'!$AQ$43,"")))&amp;IF(F6="Scenario1PBT14",'Minor retrofit'!$AR$43,IF(F6="Scenario2PBT14",'Minor retrofit'!$AS$43,IF(F6="Scenario3PBT14",'Minor retrofit'!$AT$43,"")))&amp;IF(F6="Scenario1PBT15",'Minor retrofit'!$AU$43,IF(F6="Scenario2PBT15",'Minor retrofit'!$AV$43,IF(F6="Scenario3PBT15",'Minor retrofit'!$AW$43,"")))</f>
        <v/>
      </c>
      <c r="Z6" s="117">
        <f t="shared" si="9"/>
        <v>0</v>
      </c>
      <c r="AA6" s="178" t="str">
        <f>IF(F6="Scenario1PBT1",'Minor retrofit'!$E$102,IF(F6="Scenario2PBT1",'Minor retrofit'!$F$102,IF(F6="Scenario3PBT1",'Minor retrofit'!$G$102,"")))&amp;IF(F6="Scenario1PBT2",'Minor retrofit'!$H$102,IF(F6="Scenario2PBT2",'Minor retrofit'!$I$102,IF(F6="Scenario3PBT2",'Minor retrofit'!$J$102,"")))&amp;IF(F6="Scenario1PBT3",'Minor retrofit'!$K$102,IF(F6="Scenario2PBT3",'Minor retrofit'!$L$102,IF(F6="Scenario3PBT3",'Minor retrofit'!$M$102,"")))&amp;IF(F6="Scenario1PBT4",'Minor retrofit'!$N$102,IF(F6="Scenario2PBT4",'Minor retrofit'!$O$102,IF(F6="Scenario3PBT4",'Minor retrofit'!$P$102,"")))&amp;IF(F6="Scenario1PBT5",'Minor retrofit'!$Q$102,IF(F6="Scenario2PBT5",'Minor retrofit'!$R$102,IF(F6="Scenario3PBT5",'Minor retrofit'!$S$102,"")))&amp;IF(F6="Scenario1PBT6",'Minor retrofit'!$T$102,IF(F6="Scenario2PBT6",'Minor retrofit'!$U$102,IF(F6="Scenario3PBT6",'Minor retrofit'!$V$102,"")))&amp;IF(F6="Scenario1PBT7",'Minor retrofit'!$W$102,IF(F6="Scenario2PBT7",'Minor retrofit'!$X$102,IF(F6="Scenario3PBT7",'Minor retrofit'!$Y$102,"")))&amp;IF(F6="Scenario1PBT8",'Minor retrofit'!$Z$102,IF(F6="Scenario2PBT8",'Minor retrofit'!$AA$102,IF(F6="Scenario3PBT8",'Minor retrofit'!$AB$102,"")))&amp;IF(F6="Scenario1PBT9",'Minor retrofit'!$AC$102,IF(F6="Scenario2PBT9",'Minor retrofit'!$AD$102,IF(F6="Scenario3PBT9",'Minor retrofit'!$AE$102,"")))&amp;IF(F6="Scenario1PBT10",'Minor retrofit'!$AF$102,IF(F6="Scenario2PBT10",'Minor retrofit'!$AG$102,IF(F6="Scenario3PBT10",'Minor retrofit'!$AH$102,"")))&amp;IF(F6="Scenario1PBT11",'Minor retrofit'!$AI$102,IF(F6="Scenario2PBT11",'Minor retrofit'!$AJ$102,IF(F6="Scenario3PBT11",'Minor retrofit'!$AK$102,"")))&amp;IF(F6="Scenario1PBT12",'Minor retrofit'!$AL$102,IF(F6="Scenario2PBT12",'Minor retrofit'!$AM$102,IF(F6="Scenario3PBT12",'Minor retrofit'!$AN$102,"")))&amp;IF(F6="Scenario1PBT13",'Minor retrofit'!$AO$102,IF(F6="Scenario2PBT13",'Minor retrofit'!$AP$102,IF(F6="Scenario3PBT13",'Minor retrofit'!$AQ$102,"")))&amp;IF(F6="Scenario1PBT14",'Minor retrofit'!$AR$102,IF(F6="Scenario2PBT14",'Minor retrofit'!$AS$102,IF(F6="Scenario3PBT14",'Minor retrofit'!$AT$102,"")))&amp;IF(F6="Scenario1PBT15",'Minor retrofit'!$AU$102,IF(F6="Scenario2PBT15",'Minor retrofit'!$AV$102,IF(F6="Scenario3PBT15",'Minor retrofit'!$AW$102,"")))</f>
        <v/>
      </c>
      <c r="AB6" s="179">
        <f t="shared" si="10"/>
        <v>0</v>
      </c>
      <c r="AC6" s="363" t="str">
        <f t="shared" ref="AC6:AC44" si="24">IF(OR(F6="Scenario2PBT5",F6="Scenario3PBT5",F6="Scenario3PBT6",F6="Scenario3PBT7",F6="Scenario2PBT8",F6="Scenario3PBT8",F6="Scenario3PBT9",F6="Scenario3PBT10"),"Non disponible pour cette typologie","")</f>
        <v/>
      </c>
      <c r="AD6" s="353">
        <f>IF(AC6="",IFERROR('Projection_Base-case'!G7-G6,0),0)</f>
        <v>0</v>
      </c>
      <c r="AE6" s="350">
        <f t="shared" si="11"/>
        <v>0</v>
      </c>
      <c r="AF6" s="361">
        <f>IFERROR(100*AD6/'Projection_Base-case'!G7,0)</f>
        <v>0</v>
      </c>
      <c r="AG6" s="352">
        <f>IF(AC6="",IFERROR('Projection_Base-case'!I7-I6,0),0)</f>
        <v>0</v>
      </c>
      <c r="AH6" s="353">
        <f t="shared" si="12"/>
        <v>0</v>
      </c>
      <c r="AI6" s="361">
        <f>IFERROR(100*AG6/'Projection_Base-case'!I7,0)</f>
        <v>0</v>
      </c>
      <c r="AJ6" s="352">
        <f>IF(AC6="",IFERROR('Projection_Base-case'!K7-K6,0),0)</f>
        <v>0</v>
      </c>
      <c r="AK6" s="353">
        <f t="shared" si="13"/>
        <v>0</v>
      </c>
      <c r="AL6" s="361">
        <f>IFERROR(100*AJ6/'Projection_Base-case'!K7,0)</f>
        <v>0</v>
      </c>
      <c r="AM6" s="352">
        <f>-IF(AC6="",IFERROR('Projection_Base-case'!M7-M6,0),0)</f>
        <v>0</v>
      </c>
      <c r="AN6" s="353">
        <f t="shared" si="14"/>
        <v>0</v>
      </c>
      <c r="AO6" s="354">
        <f>IFERROR(IF('Projection_Base-case'!N7&gt;0,100*AN6/'Projection_Base-case'!N7,100*AN6/N6),0)</f>
        <v>0</v>
      </c>
      <c r="AP6" s="355">
        <f>IF(AC6="",IFERROR('Projection_Base-case'!O7-O6,0),0)</f>
        <v>0</v>
      </c>
      <c r="AQ6" s="356">
        <f t="shared" si="15"/>
        <v>0</v>
      </c>
      <c r="AR6" s="356">
        <f>IFERROR(100*AP6/'Projection_Base-case'!O7,0)</f>
        <v>0</v>
      </c>
      <c r="AS6" s="355">
        <f>IF(AC6="",IFERROR('Projection_Base-case'!Q7-Q6,0),0)</f>
        <v>0</v>
      </c>
      <c r="AT6" s="356">
        <f t="shared" si="16"/>
        <v>0</v>
      </c>
      <c r="AU6" s="356">
        <f>IFERROR(100*AS6/'Projection_Base-case'!Q7,0)</f>
        <v>0</v>
      </c>
      <c r="AV6" s="355">
        <f>IF(AC6="",IFERROR('Projection_Base-case'!S7-S6,0),0)</f>
        <v>0</v>
      </c>
      <c r="AW6" s="356">
        <f t="shared" si="17"/>
        <v>0</v>
      </c>
      <c r="AX6" s="357">
        <f>IFERROR(100*AV6/'Projection_Base-case'!S7,0)</f>
        <v>0</v>
      </c>
      <c r="AY6" s="358">
        <f>IF(AC6="",IFERROR('Projection_Base-case'!U7-U6,0),0)</f>
        <v>0</v>
      </c>
      <c r="AZ6" s="359">
        <f t="shared" si="18"/>
        <v>0</v>
      </c>
      <c r="BA6" s="359">
        <f>IFERROR(100*AY6/'Projection_Base-case'!U7,0)</f>
        <v>0</v>
      </c>
      <c r="BB6" s="358">
        <f>IF(AC6="",IFERROR('Projection_Base-case'!W7-W6,0),0)</f>
        <v>0</v>
      </c>
      <c r="BC6" s="359">
        <f t="shared" si="19"/>
        <v>0</v>
      </c>
      <c r="BD6" s="359">
        <f>IFERROR(100*BB6/'Projection_Base-case'!W7,0)</f>
        <v>0</v>
      </c>
      <c r="BE6" s="358">
        <f>IF(AC6="",IFERROR('Projection_Base-case'!Y7-Y6,0),0)</f>
        <v>0</v>
      </c>
      <c r="BF6" s="359">
        <f t="shared" si="20"/>
        <v>0</v>
      </c>
      <c r="BG6" s="359">
        <f>IFERROR(100*BE6/'Projection_Base-case'!Y7,0)</f>
        <v>0</v>
      </c>
      <c r="BH6" s="359">
        <f t="shared" si="21"/>
        <v>0</v>
      </c>
      <c r="BI6" s="360">
        <f t="shared" si="22"/>
        <v>0</v>
      </c>
    </row>
    <row r="7" spans="1:61">
      <c r="A7" s="205">
        <v>3</v>
      </c>
      <c r="B7" s="347">
        <f>IF('Projection_Base-case'!B8&lt;&gt;"",'Projection_Base-case'!B8,0)</f>
        <v>0</v>
      </c>
      <c r="C7" s="347">
        <f>IF('Projection_Base-case'!C8&lt;&gt;"",'Projection_Base-case'!C8,0)</f>
        <v>0</v>
      </c>
      <c r="D7" s="365">
        <f>IF('Projection_Base-case'!D8&lt;&gt;"",'Projection_Base-case'!D8,0)</f>
        <v>0</v>
      </c>
      <c r="E7" s="369"/>
      <c r="F7" s="367" t="str">
        <f t="shared" si="23"/>
        <v>0</v>
      </c>
      <c r="G7" s="206" t="str">
        <f>IF(F7="Scenario1PBT1",'Minor retrofit'!$E$7,IF(F7="Scenario2PBT1",'Minor retrofit'!$F$7,IF(F7="Scenario3PBT1",'Minor retrofit'!$G$7,"")))&amp;IF(F7="Scenario1PBT2",'Minor retrofit'!$H$7,IF(F7="Scenario2PBT2",'Minor retrofit'!$I$7,IF(F7="Scenario3PBT2",'Minor retrofit'!$J$7,"")))&amp;IF(F7="Scenario1PBT3",'Minor retrofit'!$K$7,IF(F7="Scenario2PBT3",'Minor retrofit'!$L$7,IF(F7="Scenario3PBT3",'Minor retrofit'!$M$7,"")))&amp;IF(F7="Scenario1PBT4",'Minor retrofit'!$N$7,IF(F7="Scenario2PBT4",'Minor retrofit'!$O$7,IF(F7="Scenario3PBT4",'Minor retrofit'!$P$7,"")))&amp;IF(F7="Scenario1PBT5",'Minor retrofit'!$Q$7,IF(F7="Scenario2PBT5",'Minor retrofit'!$R$7,IF(F7="Scenario3PBT5",'Minor retrofit'!$S$7,"")))&amp;IF(F7="Scenario1PBT6",'Minor retrofit'!$T$7,IF(F7="Scenario2PBT6",'Minor retrofit'!$U$7,IF(F7="Scenario3PBT6",'Minor retrofit'!$V$7,"")))&amp;IF(F7="Scenario1PBT7",'Minor retrofit'!$W$7,IF(F7="Scenario2PBT7",'Minor retrofit'!$X$7,IF(F7="Scenario3PBT7",'Minor retrofit'!$Y$7,"")))&amp;IF(F7="Scenario1PBT8",'Minor retrofit'!$Z$7,IF(F7="Scenario2PBT8",'Minor retrofit'!$AA$7,IF(F7="Scenario3PBT8",'Minor retrofit'!$AB$7,"")))&amp;IF(F7="Scenario1PBT9",'Minor retrofit'!$AC$7,IF(F7="Scenario2PBT9",'Minor retrofit'!$AD$7,IF(F7="Scenario3PBT9",'Minor retrofit'!$AE$7,"")))&amp;IF(F7="Scenario1PBT10",'Minor retrofit'!$AF$7,IF(F7="Scenario2PBT10",'Minor retrofit'!$AG$7,IF(F7="Scenario3PBT10",'Minor retrofit'!$AH$7,"")))&amp;IF(F7="Scenario1PBT11",'Minor retrofit'!$AI$7,IF(F7="Scenario2PBT11",'Minor retrofit'!$AJ$7,IF(F7="Scenario3PBT11",'Minor retrofit'!$AK$7,"")))&amp;IF(F7="Scenario1PBT12",'Minor retrofit'!$AL$7,IF(F7="Scenario2PBT12",'Minor retrofit'!$AM$7,IF(F7="Scenario3PBT12",'Minor retrofit'!$AN$7,"")))&amp;IF(F7="Scenario1PBT13",'Minor retrofit'!$AO$7,IF(F7="Scenario2PBT13",'Minor retrofit'!$AP$7,IF(F7="Scenario3PBT13",'Minor retrofit'!$AQ$7,"")))&amp;IF(F7="Scenario1PBT14",'Minor retrofit'!$AR$7,IF(F7="Scenario2PBT14",'Minor retrofit'!$AS$7,IF(F7="Scenario3PBT14",'Minor retrofit'!$AT$7,"")))&amp;IF(F7="Scenario1PBT15",'Minor retrofit'!$AU$7,IF(F7="Scenario2PBT15",'Minor retrofit'!$AV$7,IF(F7="Scenario3PBT15",'Minor retrofit'!$AW$7,"")))</f>
        <v/>
      </c>
      <c r="H7" s="117">
        <f t="shared" si="0"/>
        <v>0</v>
      </c>
      <c r="I7" s="117" t="str">
        <f>IF(F7="Scenario1PBT1",'Minor retrofit'!$E$17,IF(F7="Scenario2PBT1",'Minor retrofit'!$F$17,IF(F7="Scenario3PBT1",'Minor retrofit'!$G$17,"")))&amp;IF(F7="Scenario1PBT2",'Minor retrofit'!$H$17,IF(F7="Scenario2PBT2",'Minor retrofit'!$I$17,IF(F7="Scenario3PBT2",'Minor retrofit'!$J$17,"")))&amp;IF(F7="Scenario1PBT3",'Minor retrofit'!$K$17,IF(F7="Scenario2PBT3",'Minor retrofit'!$L$17,IF(F7="Scenario3PBT3",'Minor retrofit'!$M$17,"")))&amp;IF(F7="Scenario1PBT4",'Minor retrofit'!$N$17,IF(F7="Scenario2PBT4",'Minor retrofit'!$O$17,IF(F7="Scenario3PBT4",'Minor retrofit'!$P$17,"")))&amp;IF(F7="Scenario1PBT5",'Minor retrofit'!$Q$17,IF(F7="Scenario2PBT5",'Minor retrofit'!$R$17,IF(F7="Scenario3PBT5",'Minor retrofit'!$S$17,"")))&amp;IF(F7="Scenario1PBT6",'Minor retrofit'!$T$17,IF(F7="Scenario2PBT6",'Minor retrofit'!$U$17,IF(F7="Scenario3PBT6",'Minor retrofit'!$V$17,"")))&amp;IF(F7="Scenario1PBT7",'Minor retrofit'!$W$17,IF(F7="Scenario2PBT7",'Minor retrofit'!$X$17,IF(F7="Scenario3PBT7",'Minor retrofit'!$Y$17,"")))&amp;IF(F7="Scenario1PBT8",'Minor retrofit'!$Z$17,IF(F7="Scenario2PBT8",'Minor retrofit'!$AA$17,IF(F7="Scenario3PBT8",'Minor retrofit'!$AB$17,"")))&amp;IF(F7="Scenario1PBT9",'Minor retrofit'!$AC$17,IF(F7="Scenario2PBT9",'Minor retrofit'!$AD$17,IF(F7="Scenario3PBT9",'Minor retrofit'!$AE$17,"")))&amp;IF(F7="Scenario1PBT10",'Minor retrofit'!$AF$17,IF(F7="Scenario2PBT10",'Minor retrofit'!$AG$17,IF(F7="Scenario3PBT10",'Minor retrofit'!$AH$17,"")))&amp;IF(F7="Scenario1PBT11",'Minor retrofit'!$AI$17,IF(F7="Scenario2PBT11",'Minor retrofit'!$AJ$17,IF(F7="Scenario3PBT11",'Minor retrofit'!$AK$17,"")))&amp;IF(F7="Scenario1PBT12",'Minor retrofit'!$AL$17,IF(F7="Scenario2PBT12",'Minor retrofit'!$AM$17,IF(F7="Scenario3PBT12",'Minor retrofit'!$AN$17,"")))&amp;IF(F7="Scenario1PBT13",'Minor retrofit'!$AO$17,IF(F7="Scenario2PBT13",'Minor retrofit'!$AP$17,IF(F7="Scenario3PBT13",'Minor retrofit'!$AQ$17,"")))&amp;IF(F7="Scenario1PBT14",'Minor retrofit'!$AR$17,IF(F7="Scenario2PBT14",'Minor retrofit'!$AS$17,IF(F7="Scenario3PBT14",'Minor retrofit'!$AT$17,"")))&amp;IF(F7="Scenario1PBT15",'Minor retrofit'!$AU$17,IF(F7="Scenario2PBT15",'Minor retrofit'!$AV$17,IF(F7="Scenario3PBT15",'Minor retrofit'!$AW$17,"")))</f>
        <v/>
      </c>
      <c r="J7" s="117">
        <f t="shared" si="1"/>
        <v>0</v>
      </c>
      <c r="K7" s="117" t="str">
        <f>IF(F7="Scenario1PBT1",'Minor retrofit'!$E$19,IF(F7="Scenario2PBT1",'Minor retrofit'!$F$19,IF(F7="Scenario3PBT1",'Minor retrofit'!$G$19,"")))&amp;IF(F7="Scenario1PBT2",'Minor retrofit'!$H$19,IF(F7="Scenario2PBT2",'Minor retrofit'!$I$19,IF(F7="Scenario3PBT2",'Minor retrofit'!$J$19,"")))&amp;IF(F7="Scenario1PBT3",'Minor retrofit'!$K$19,IF(F7="Scenario2PBT3",'Minor retrofit'!$L$19,IF(F7="Scenario3PBT3",'Minor retrofit'!$M$19,"")))&amp;IF(F7="Scenario1PBT4",'Minor retrofit'!$N$19,IF(F7="Scenario2PBT4",'Minor retrofit'!$O$19,IF(F7="Scenario3PBT4",'Minor retrofit'!$P$19,"")))&amp;IF(F7="Scenario1PBT5",'Minor retrofit'!$Q$19,IF(F7="Scenario2PBT5",'Minor retrofit'!$R$19,IF(F7="Scenario3PBT5",'Minor retrofit'!$S$19,"")))&amp;IF(F7="Scenario1PBT6",'Minor retrofit'!$T$19,IF(F7="Scenario2PBT6",'Minor retrofit'!$U$19,IF(F7="Scenario3PBT6",'Minor retrofit'!$V$19,"")))&amp;IF(F7="Scenario1PBT7",'Minor retrofit'!$W$19,IF(F7="Scenario2PBT7",'Minor retrofit'!$X$19,IF(F7="Scenario3PBT7",'Minor retrofit'!$Y$19,"")))&amp;IF(F7="Scenario1PBT8",'Minor retrofit'!$Z$19,IF(F7="Scenario2PBT8",'Minor retrofit'!$AA$19,IF(F7="Scenario3PBT8",'Minor retrofit'!$AB$19,"")))&amp;IF(F7="Scenario1PBT9",'Minor retrofit'!$AC$19,IF(F7="Scenario2PBT9",'Minor retrofit'!$AD$19,IF(F7="Scenario3PBT9",'Minor retrofit'!$AE$19,"")))&amp;IF(F7="Scenario1PBT10",'Minor retrofit'!$AF$19,IF(F7="Scenario2PBT10",'Minor retrofit'!$AG$19,IF(F7="Scenario3PBT10",'Minor retrofit'!$AH$19,"")))&amp;IF(F7="Scenario1PBT11",'Minor retrofit'!$AI$19,IF(F7="Scenario2PBT11",'Minor retrofit'!$AJ$19,IF(F7="Scenario3PBT11",'Minor retrofit'!$AK$19,"")))&amp;IF(F7="Scenario1PBT12",'Minor retrofit'!$AL$19,IF(F7="Scenario2PBT12",'Minor retrofit'!$AM$19,IF(F7="Scenario3PBT12",'Minor retrofit'!$AN$19,"")))&amp;IF(F7="Scenario1PBT13",'Minor retrofit'!$AO$19,IF(F7="Scenario2PBT13",'Minor retrofit'!$AP$19,IF(F7="Scenario3PBT13",'Minor retrofit'!$AQ$19,"")))&amp;IF(F7="Scenario1PBT14",'Minor retrofit'!$AR$19,IF(F7="Scenario2PBT14",'Minor retrofit'!$AS$19,IF(F7="Scenario3PBT14",'Minor retrofit'!$AT$19,"")))&amp;IF(F7="Scenario1PBT15",'Minor retrofit'!$AU$19,IF(F7="Scenario2PBT15",'Minor retrofit'!$AV$19,IF(F7="Scenario3PBT15",'Minor retrofit'!$AW$19,"")))</f>
        <v/>
      </c>
      <c r="L7" s="117">
        <f t="shared" si="2"/>
        <v>0</v>
      </c>
      <c r="M7" s="117" t="str">
        <f>IF(F7="Scenario1PBT1",'Minor retrofit'!$E$21,IF(F7="Scenario2PBT1",'Minor retrofit'!$F$21,IF(F7="Scenario3PBT1",'Minor retrofit'!$G$21,"")))&amp;IF(F7="Scenario1PBT2",'Minor retrofit'!$H$21,IF(F7="Scenario2PBT2",'Minor retrofit'!$I$21,IF(F7="Scenario3PBT2",'Minor retrofit'!$J$21,"")))&amp;IF(F7="Scenario1PBT3",'Minor retrofit'!$K$21,IF(F7="Scenario2PBT3",'Minor retrofit'!$L$21,IF(F7="Scenario3PBT3",'Minor retrofit'!$M$21,"")))&amp;IF(F7="Scenario1PBT4",'Minor retrofit'!$N$21,IF(F7="Scenario2PBT4",'Minor retrofit'!$O$21,IF(F7="Scenario3PBT4",'Minor retrofit'!$P$21,"")))&amp;IF(F7="Scenario1PBT5",'Minor retrofit'!$Q$21,IF(F7="Scenario2PBT5",'Minor retrofit'!$R$21,IF(F7="Scenario3PBT5",'Minor retrofit'!$S$21,"")))&amp;IF(F7="Scenario1PBT6",'Minor retrofit'!$T$21,IF(F7="Scenario2PBT6",'Minor retrofit'!$U$21,IF(F7="Scenario3PBT6",'Minor retrofit'!$V$21,"")))&amp;IF(F7="Scenario1PBT7",'Minor retrofit'!$W$21,IF(F7="Scenario2PBT7",'Minor retrofit'!$X$21,IF(F7="Scenario3PBT7",'Minor retrofit'!$Y$21,"")))&amp;IF(F7="Scenario1PBT8",'Minor retrofit'!$Z$21,IF(F7="Scenario2PBT8",'Minor retrofit'!$AA$21,IF(F7="Scenario3PBT8",'Minor retrofit'!$AB$21,"")))&amp;IF(F7="Scenario1PBT9",'Minor retrofit'!$AC$21,IF(F7="Scenario2PBT9",'Minor retrofit'!$AD$21,IF(F7="Scenario3PBT9",'Minor retrofit'!$AE$21,"")))&amp;IF(F7="Scenario1PBT10",'Minor retrofit'!$AF$21,IF(F7="Scenario2PBT10",'Minor retrofit'!$AG$21,IF(F7="Scenario3PBT10",'Minor retrofit'!$AH$21,"")))&amp;IF(F7="Scenario1PBT11",'Minor retrofit'!$AI$21,IF(F7="Scenario2PBT11",'Minor retrofit'!$AJ$21,IF(F7="Scenario3PBT11",'Minor retrofit'!$AK$21,"")))&amp;IF(F7="Scenario1PBT12",'Minor retrofit'!$AL$21,IF(F7="Scenario2PBT12",'Minor retrofit'!$AM$21,IF(F7="Scenario3PBT12",'Minor retrofit'!$AN$21,"")))&amp;IF(F7="Scenario1PBT13",'Minor retrofit'!$AO$21,IF(F7="Scenario2PBT13",'Minor retrofit'!$AP$21,IF(F7="Scenario3PBT13",'Minor retrofit'!$AQ$21,"")))&amp;IF(F7="Scenario1PBT14",'Minor retrofit'!$AR$21,IF(F7="Scenario2PBT14",'Minor retrofit'!$AS$21,IF(F7="Scenario3PBT14",'Minor retrofit'!$AT$21,"")))&amp;IF(F7="Scenario1PBT15",'Minor retrofit'!$AU$21,IF(F7="Scenario2PBT15",'Minor retrofit'!$AV$21,IF(F7="Scenario3PBT15",'Minor retrofit'!$AW$21,"")))</f>
        <v/>
      </c>
      <c r="N7" s="118">
        <f t="shared" si="3"/>
        <v>0</v>
      </c>
      <c r="O7" s="206" t="str">
        <f>IF(F7="Scenario1PBT1",'Minor retrofit'!$E$24,IF(F7="Scenario2PBT1",'Minor retrofit'!$F$24,IF(F7="Scenario3PBT1",'Minor retrofit'!$G$24,"")))&amp;IF(F7="Scenario1PBT2",'Minor retrofit'!$H$24,IF(F7="Scenario2PBT2",'Minor retrofit'!$I$24,IF(F7="Scenario3PBT2",'Minor retrofit'!$J$24,"")))&amp;IF(F7="Scenario1PBT3",'Minor retrofit'!$K$24,IF(F7="Scenario2PBT3",'Minor retrofit'!$L$24,IF(F7="Scenario3PBT3",'Minor retrofit'!$M$24,"")))&amp;IF(F7="Scenario1PBT4",'Minor retrofit'!$N$24,IF(F7="Scenario2PBT4",'Minor retrofit'!$O$24,IF(F7="Scenario3PBT4",'Minor retrofit'!$P$24,"")))&amp;IF(F7="Scenario1PBT5",'Minor retrofit'!$Q$24,IF(F7="Scenario2PBT5",'Minor retrofit'!$R$24,IF(F7="Scenario3PBT5",'Minor retrofit'!$S$24,"")))&amp;IF(F7="Scenario1PBT6",'Minor retrofit'!$T$24,IF(F7="Scenario2PBT6",'Minor retrofit'!$U$24,IF(F7="Scenario3PBT6",'Minor retrofit'!$V$24,"")))&amp;IF(F7="Scenario1PBT7",'Minor retrofit'!$W$24,IF(F7="Scenario2PBT7",'Minor retrofit'!$X$24,IF(F7="Scenario3PBT7",'Minor retrofit'!$Y$24,"")))&amp;IF(F7="Scenario1PBT8",'Minor retrofit'!$Z$24,IF(F7="Scenario2PBT8",'Minor retrofit'!$AA$24,IF(F7="Scenario3PBT8",'Minor retrofit'!$AB$24,"")))&amp;IF(F7="Scenario1PBT9",'Minor retrofit'!$AC$24,IF(F7="Scenario2PBT9",'Minor retrofit'!$AD$24,IF(F7="Scenario3PBT9",'Minor retrofit'!$AE$24,"")))&amp;IF(F7="Scenario1PBT10",'Minor retrofit'!$AF$24,IF(F7="Scenario2PBT10",'Minor retrofit'!$AG$24,IF(F7="Scenario3PBT10",'Minor retrofit'!$AH$24,"")))&amp;IF(F7="Scenario1PBT11",'Minor retrofit'!$AI$24,IF(F7="Scenario2PBT11",'Minor retrofit'!$AJ$24,IF(F7="Scenario3PBT11",'Minor retrofit'!$AK$24,"")))&amp;IF(F7="Scenario1PBT12",'Minor retrofit'!$AL$24,IF(F7="Scenario2PBT12",'Minor retrofit'!$AM$24,IF(F7="Scenario3PBT12",'Minor retrofit'!$AN$24,"")))&amp;IF(F7="Scenario1PBT13",'Minor retrofit'!$AO$24,IF(F7="Scenario2PBT13",'Minor retrofit'!$AP$24,IF(F7="Scenario3PBT13",'Minor retrofit'!$AQ$24,"")))&amp;IF(F7="Scenario1PBT14",'Minor retrofit'!$AR$24,IF(F7="Scenario2PBT14",'Minor retrofit'!$AS$24,IF(F7="Scenario3PBT14",'Minor retrofit'!$AT$24,"")))&amp;IF(F7="Scenario1PBT15",'Minor retrofit'!$AU$24,IF(F7="Scenario2PBT15",'Minor retrofit'!$AV$24,IF(F7="Scenario3PBT15",'Minor retrofit'!$AW$24,"")))</f>
        <v/>
      </c>
      <c r="P7" s="117">
        <f t="shared" si="4"/>
        <v>0</v>
      </c>
      <c r="Q7" s="117" t="str">
        <f>IF(F7="Scenario1PBT1",'Minor retrofit'!$E$26,IF(F7="Scenario2PBT1",'Minor retrofit'!$F$26,IF(F7="Scenario3PBT1",'Minor retrofit'!$G$26,"")))&amp;IF(F7="Scenario1PBT2",'Minor retrofit'!$H$26,IF(F7="Scenario2PBT2",'Minor retrofit'!$I$26,IF(F7="Scenario3PBT2",'Minor retrofit'!$J$26,"")))&amp;IF(F7="Scenario1PBT3",'Minor retrofit'!$K$26,IF(F7="Scenario2PBT3",'Minor retrofit'!$L$26,IF(F7="Scenario3PBT3",'Minor retrofit'!$M$26,"")))&amp;IF(F7="Scenario1PBT4",'Minor retrofit'!$N$26,IF(F7="Scenario2PBT4",'Minor retrofit'!$O$26,IF(F7="Scenario3PBT4",'Minor retrofit'!$P$26,"")))&amp;IF(F7="Scenario1PBT5",'Minor retrofit'!$Q$26,IF(F7="Scenario2PBT5",'Minor retrofit'!$R$26,IF(F7="Scenario3PBT5",'Minor retrofit'!$S$26,"")))&amp;IF(F7="Scenario1PBT6",'Minor retrofit'!$T$26,IF(F7="Scenario2PBT6",'Minor retrofit'!$U$26,IF(F7="Scenario3PBT6",'Minor retrofit'!$V$26,"")))&amp;IF(F7="Scenario1PBT7",'Minor retrofit'!$W$26,IF(F7="Scenario2PBT7",'Minor retrofit'!$X$26,IF(F7="Scenario3PBT7",'Minor retrofit'!$Y$26,"")))&amp;IF(F7="Scenario1PBT8",'Minor retrofit'!$Z$26,IF(F7="Scenario2PBT8",'Minor retrofit'!$AA$26,IF(F7="Scenario3PBT8",'Minor retrofit'!$AB$26,"")))&amp;IF(F7="Scenario1PBT9",'Minor retrofit'!$AC$26,IF(F7="Scenario2PBT9",'Minor retrofit'!$AD$26,IF(F7="Scenario3PBT9",'Minor retrofit'!$AE$26,"")))&amp;IF(F7="Scenario1PBT10",'Minor retrofit'!$AF$26,IF(F7="Scenario2PBT10",'Minor retrofit'!$AG$26,IF(F7="Scenario3PBT10",'Minor retrofit'!$AH$26,"")))&amp;IF(F7="Scenario1PBT11",'Minor retrofit'!$AI$26,IF(F7="Scenario2PBT11",'Minor retrofit'!$AJ$26,IF(F7="Scenario3PBT11",'Minor retrofit'!$AK$26,"")))&amp;IF(F7="Scenario1PBT12",'Minor retrofit'!$AL$26,IF(F7="Scenario2PBT12",'Minor retrofit'!$AM$26,IF(F7="Scenario3PBT12",'Minor retrofit'!$AN$26,"")))&amp;IF(F7="Scenario1PBT13",'Minor retrofit'!$AO$26,IF(F7="Scenario2PBT13",'Minor retrofit'!$AP$26,IF(F7="Scenario3PBT13",'Minor retrofit'!$AQ$26,"")))&amp;IF(F7="Scenario1PBT14",'Minor retrofit'!$AR$26,IF(F7="Scenario2PBT14",'Minor retrofit'!$AS$26,IF(F7="Scenario3PBT14",'Minor retrofit'!$AT$26,"")))&amp;IF(F7="Scenario1PBT15",'Minor retrofit'!$AU$26,IF(F7="Scenario2PBT15",'Minor retrofit'!$AV$26,IF(F7="Scenario3PBT15",'Minor retrofit'!$AW$26,"")))</f>
        <v/>
      </c>
      <c r="R7" s="117">
        <f t="shared" si="5"/>
        <v>0</v>
      </c>
      <c r="S7" s="117" t="str">
        <f>IF(F7="Scenario1PBT1",'Minor retrofit'!$E$28,IF(F7="Scenario2PBT1",'Minor retrofit'!$F$28,IF(F7="Scenario3PBT1",'Minor retrofit'!$G$28,"")))&amp;IF(F7="Scenario1PBT2",'Minor retrofit'!$H$28,IF(F7="Scenario2PBT2",'Minor retrofit'!$I$28,IF(F7="Scenario3PBT2",'Minor retrofit'!$J$28,"")))&amp;IF(F7="Scenario1PBT3",'Minor retrofit'!$K$28,IF(F7="Scenario2PBT3",'Minor retrofit'!$L$28,IF(F7="Scenario3PBT3",'Minor retrofit'!$M$28,"")))&amp;IF(F7="Scenario1PBT4",'Minor retrofit'!$N$28,IF(F7="Scenario2PBT4",'Minor retrofit'!$O$28,IF(F7="Scenario3PBT4",'Minor retrofit'!$P$28,"")))&amp;IF(F7="Scenario1PBT5",'Minor retrofit'!$Q$28,IF(F7="Scenario2PBT5",'Minor retrofit'!$R$28,IF(F7="Scenario3PBT5",'Minor retrofit'!$S$28,"")))&amp;IF(F7="Scenario1PBT6",'Minor retrofit'!$T$28,IF(F7="Scenario2PBT6",'Minor retrofit'!$U$28,IF(F7="Scenario3PBT6",'Minor retrofit'!$V$28,"")))&amp;IF(F7="Scenario1PBT7",'Minor retrofit'!$W$28,IF(F7="Scenario2PBT7",'Minor retrofit'!$X$28,IF(F7="Scenario3PBT7",'Minor retrofit'!$Y$28,"")))&amp;IF(F7="Scenario1PBT8",'Minor retrofit'!$Z$28,IF(F7="Scenario2PBT8",'Minor retrofit'!$AA$28,IF(F7="Scenario3PBT8",'Minor retrofit'!$AB$28,"")))&amp;IF(F7="Scenario1PBT9",'Minor retrofit'!$AC$28,IF(F7="Scenario2PBT9",'Minor retrofit'!$AD$28,IF(F7="Scenario3PBT9",'Minor retrofit'!$AE$28,"")))&amp;IF(F7="Scenario1PBT10",'Minor retrofit'!$AF$28,IF(F7="Scenario2PBT10",'Minor retrofit'!$AG$28,IF(F7="Scenario3PBT10",'Minor retrofit'!$AH$28,"")))&amp;IF(F7="Scenario1PBT11",'Minor retrofit'!$AI$28,IF(F7="Scenario2PBT11",'Minor retrofit'!$AJ$28,IF(F7="Scenario3PBT11",'Minor retrofit'!$AK$28,"")))&amp;IF(F7="Scenario1PBT12",'Minor retrofit'!$AL$28,IF(F7="Scenario2PBT12",'Minor retrofit'!$AM$28,IF(F7="Scenario3PBT12",'Minor retrofit'!$AN$28,"")))&amp;IF(F7="Scenario1PBT13",'Minor retrofit'!$AO$28,IF(F7="Scenario2PBT13",'Minor retrofit'!$AP$28,IF(F7="Scenario3PBT13",'Minor retrofit'!$AQ$28,"")))&amp;IF(F7="Scenario1PBT14",'Minor retrofit'!$AR$28,IF(F7="Scenario2PBT14",'Minor retrofit'!$AS$28,IF(F7="Scenario3PBT14",'Minor retrofit'!$AT$28,"")))&amp;IF(F7="Scenario1PBT15",'Minor retrofit'!$AU$28,IF(F7="Scenario2PBT15",'Minor retrofit'!$AV$28,IF(F7="Scenario3PBT15",'Minor retrofit'!$AW$28,"")))</f>
        <v/>
      </c>
      <c r="T7" s="207">
        <f t="shared" si="6"/>
        <v>0</v>
      </c>
      <c r="U7" s="206" t="str">
        <f>IF(F7="Scenario1PBT1",'Minor retrofit'!$E$39,IF(F7="Scenario2PBT1",'Minor retrofit'!$F$39,IF(F7="Scenario3PBT1",'Minor retrofit'!$G$39,"")))&amp;IF(F7="Scenario1PBT2",'Minor retrofit'!$H$39,IF(F7="Scenario2PBT2",'Minor retrofit'!$I$39,IF(F7="Scenario3PBT2",'Minor retrofit'!$J$39,"")))&amp;IF(F7="Scenario1PBT3",'Minor retrofit'!$K$39,IF(F7="Scenario2PBT3",'Minor retrofit'!$L$39,IF(F7="Scenario3PBT3",'Minor retrofit'!$M$39,"")))&amp;IF(F7="Scenario1PBT4",'Minor retrofit'!$N$39,IF(F7="Scenario2PBT4",'Minor retrofit'!$O$39,IF(F7="Scenario3PBT4",'Minor retrofit'!$P$39,"")))&amp;IF(F7="Scenario1PBT5",'Minor retrofit'!$Q$39,IF(F7="Scenario2PBT5",'Minor retrofit'!$R$39,IF(F7="Scenario3PBT5",'Minor retrofit'!$S$39,"")))&amp;IF(F7="Scenario1PBT6",'Minor retrofit'!$T$39,IF(F7="Scenario2PBT6",'Minor retrofit'!$U$39,IF(F7="Scenario3PBT6",'Minor retrofit'!$V$39,"")))&amp;IF(F7="Scenario1PBT7",'Minor retrofit'!$W$39,IF(F7="Scenario2PBT7",'Minor retrofit'!$X$39,IF(F7="Scenario3PBT7",'Minor retrofit'!$Y$39,"")))&amp;IF(F7="Scenario1PBT8",'Minor retrofit'!$Z$39,IF(F7="Scenario2PBT8",'Minor retrofit'!$AA$39,IF(F7="Scenario3PBT8",'Minor retrofit'!$AB$39,"")))&amp;IF(F7="Scenario1PBT9",'Minor retrofit'!$AC$39,IF(F7="Scenario2PBT9",'Minor retrofit'!$AD$39,IF(F7="Scenario3PBT9",'Minor retrofit'!$AE$39,"")))&amp;IF(F7="Scenario1PBT10",'Minor retrofit'!$AF$39,IF(F7="Scenario2PBT10",'Minor retrofit'!$AG$39,IF(F7="Scenario3PBT10",'Minor retrofit'!$AH$39,"")))&amp;IF(F7="Scenario1PBT11",'Minor retrofit'!$AI$39,IF(F7="Scenario2PBT11",'Minor retrofit'!$AJ$39,IF(F7="Scenario3PBT11",'Minor retrofit'!$AK$39,"")))&amp;IF(F7="Scenario1PBT12",'Minor retrofit'!$AL$39,IF(F7="Scenario2PBT12",'Minor retrofit'!$AM$39,IF(F7="Scenario3PBT12",'Minor retrofit'!$AN$39,"")))&amp;IF(F7="Scenario1PBT13",'Minor retrofit'!$AO$39,IF(F7="Scenario2PBT13",'Minor retrofit'!$AP$39,IF(F7="Scenario3PBT13",'Minor retrofit'!$AQ$39,"")))&amp;IF(F7="Scenario1PBT14",'Minor retrofit'!$AR$39,IF(F7="Scenario2PBT14",'Minor retrofit'!$AS$39,IF(F7="Scenario3PBT14",'Minor retrofit'!$AT$39,"")))&amp;IF(F7="Scenario1PBT15",'Minor retrofit'!$AU$39,IF(F7="Scenario2PBT15",'Minor retrofit'!$AV$39,IF(F7="Scenario3PBT15",'Minor retrofit'!$AW$39,"")))</f>
        <v/>
      </c>
      <c r="V7" s="117">
        <f t="shared" si="7"/>
        <v>0</v>
      </c>
      <c r="W7" s="117" t="str">
        <f>IF(F7="Scenario1PBT1",'Minor retrofit'!$E$41,IF(F7="Scenario2PBT1",'Minor retrofit'!$F$41,IF(F7="Scenario3PBT1",'Minor retrofit'!$G$41,"")))&amp;IF(F7="Scenario1PBT2",'Minor retrofit'!$H$41,IF(F7="Scenario2PBT2",'Minor retrofit'!$I$41,IF(F7="Scenario3PBT2",'Minor retrofit'!$J$41,"")))&amp;IF(F7="Scenario1PBT3",'Minor retrofit'!$K$41,IF(F7="Scenario2PBT3",'Minor retrofit'!$L$41,IF(F7="Scenario3PBT3",'Minor retrofit'!$M$41,"")))&amp;IF(F7="Scenario1PBT4",'Minor retrofit'!$N$41,IF(F7="Scenario2PBT4",'Minor retrofit'!$O$41,IF(F7="Scenario3PBT4",'Minor retrofit'!$P$41,"")))&amp;IF(F7="Scenario1PBT5",'Minor retrofit'!$Q$41,IF(F7="Scenario2PBT5",'Minor retrofit'!$R$41,IF(F7="Scenario3PBT5",'Minor retrofit'!$S$41,"")))&amp;IF(F7="Scenario1PBT6",'Minor retrofit'!$T$41,IF(F7="Scenario2PBT6",'Minor retrofit'!$U$41,IF(F7="Scenario3PBT6",'Minor retrofit'!$V$41,"")))&amp;IF(F7="Scenario1PBT7",'Minor retrofit'!$W$41,IF(F7="Scenario2PBT7",'Minor retrofit'!$X$41,IF(F7="Scenario3PBT7",'Minor retrofit'!$Y$41,"")))&amp;IF(F7="Scenario1PBT8",'Minor retrofit'!$Z$41,IF(F7="Scenario2PBT8",'Minor retrofit'!$AA$41,IF(F7="Scenario3PBT8",'Minor retrofit'!$AB$41,"")))&amp;IF(F7="Scenario1PBT9",'Minor retrofit'!$AC$41,IF(F7="Scenario2PBT9",'Minor retrofit'!$AD$41,IF(F7="Scenario3PBT9",'Minor retrofit'!$AE$41,"")))&amp;IF(F7="Scenario1PBT10",'Minor retrofit'!$AF$41,IF(F7="Scenario2PBT10",'Minor retrofit'!$AG$41,IF(F7="Scenario3PBT10",'Minor retrofit'!$AH$41,"")))&amp;IF(F7="Scenario1PBT11",'Minor retrofit'!$AI$41,IF(F7="Scenario2PBT11",'Minor retrofit'!$AJ$41,IF(F7="Scenario3PBT11",'Minor retrofit'!$AK$41,"")))&amp;IF(F7="Scenario1PBT12",'Minor retrofit'!$AL$41,IF(F7="Scenario2PBT12",'Minor retrofit'!$AM$41,IF(F7="Scenario3PBT12",'Minor retrofit'!$AN$41,"")))&amp;IF(F7="Scenario1PBT13",'Minor retrofit'!$AO$41,IF(F7="Scenario2PBT13",'Minor retrofit'!$AP$41,IF(F7="Scenario3PBT13",'Minor retrofit'!$AQ$41,"")))&amp;IF(F7="Scenario1PBT14",'Minor retrofit'!$AR$41,IF(F7="Scenario2PBT14",'Minor retrofit'!$AS$41,IF(F7="Scenario3PBT14",'Minor retrofit'!$AT$41,"")))&amp;IF(F7="Scenario1PBT15",'Minor retrofit'!$AU$41,IF(F7="Scenario2PBT15",'Minor retrofit'!$AV$41,IF(F7="Scenario3PBT15",'Minor retrofit'!$AW$41,"")))</f>
        <v/>
      </c>
      <c r="X7" s="117">
        <f t="shared" si="8"/>
        <v>0</v>
      </c>
      <c r="Y7" s="117" t="str">
        <f>IF(F7="Scenario1PBT1",'Minor retrofit'!$E$43,IF(F7="Scenario2PBT1",'Minor retrofit'!$F$43,IF(F7="Scenario3PBT1",'Minor retrofit'!$G$43,"")))&amp;IF(F7="Scenario1PBT2",'Minor retrofit'!$H$43,IF(F7="Scenario2PBT2",'Minor retrofit'!$I$43,IF(F7="Scenario3PBT2",'Minor retrofit'!$J$43,"")))&amp;IF(F7="Scenario1PBT3",'Minor retrofit'!$K$43,IF(F7="Scenario2PBT3",'Minor retrofit'!$L$43,IF(F7="Scenario3PBT3",'Minor retrofit'!$M$43,"")))&amp;IF(F7="Scenario1PBT4",'Minor retrofit'!$N$43,IF(F7="Scenario2PBT4",'Minor retrofit'!$O$43,IF(F7="Scenario3PBT4",'Minor retrofit'!$P$43,"")))&amp;IF(F7="Scenario1PBT5",'Minor retrofit'!$Q$43,IF(F7="Scenario2PBT5",'Minor retrofit'!$R$43,IF(F7="Scenario3PBT5",'Minor retrofit'!$S$43,"")))&amp;IF(F7="Scenario1PBT6",'Minor retrofit'!$T$43,IF(F7="Scenario2PBT6",'Minor retrofit'!$U$43,IF(F7="Scenario3PBT6",'Minor retrofit'!$V$43,"")))&amp;IF(F7="Scenario1PBT7",'Minor retrofit'!$W$43,IF(F7="Scenario2PBT7",'Minor retrofit'!$X$43,IF(F7="Scenario3PBT7",'Minor retrofit'!$Y$43,"")))&amp;IF(F7="Scenario1PBT8",'Minor retrofit'!$Z$43,IF(F7="Scenario2PBT8",'Minor retrofit'!$AA$43,IF(F7="Scenario3PBT8",'Minor retrofit'!$AB$43,"")))&amp;IF(F7="Scenario1PBT9",'Minor retrofit'!$AC$43,IF(F7="Scenario2PBT9",'Minor retrofit'!$AD$43,IF(F7="Scenario3PBT9",'Minor retrofit'!$AE$43,"")))&amp;IF(F7="Scenario1PBT10",'Minor retrofit'!$AF$43,IF(F7="Scenario2PBT10",'Minor retrofit'!$AG$43,IF(F7="Scenario3PBT10",'Minor retrofit'!$AH$43,"")))&amp;IF(F7="Scenario1PBT11",'Minor retrofit'!$AI$43,IF(F7="Scenario2PBT11",'Minor retrofit'!$AJ$43,IF(F7="Scenario3PBT11",'Minor retrofit'!$AK$43,"")))&amp;IF(F7="Scenario1PBT12",'Minor retrofit'!$AL$43,IF(F7="Scenario2PBT12",'Minor retrofit'!$AM$43,IF(F7="Scenario3PBT12",'Minor retrofit'!$AN$43,"")))&amp;IF(F7="Scenario1PBT13",'Minor retrofit'!$AO$43,IF(F7="Scenario2PBT13",'Minor retrofit'!$AP$43,IF(F7="Scenario3PBT13",'Minor retrofit'!$AQ$43,"")))&amp;IF(F7="Scenario1PBT14",'Minor retrofit'!$AR$43,IF(F7="Scenario2PBT14",'Minor retrofit'!$AS$43,IF(F7="Scenario3PBT14",'Minor retrofit'!$AT$43,"")))&amp;IF(F7="Scenario1PBT15",'Minor retrofit'!$AU$43,IF(F7="Scenario2PBT15",'Minor retrofit'!$AV$43,IF(F7="Scenario3PBT15",'Minor retrofit'!$AW$43,"")))</f>
        <v/>
      </c>
      <c r="Z7" s="117">
        <f t="shared" si="9"/>
        <v>0</v>
      </c>
      <c r="AA7" s="178" t="str">
        <f>IF(F7="Scenario1PBT1",'Minor retrofit'!$E$102,IF(F7="Scenario2PBT1",'Minor retrofit'!$F$102,IF(F7="Scenario3PBT1",'Minor retrofit'!$G$102,"")))&amp;IF(F7="Scenario1PBT2",'Minor retrofit'!$H$102,IF(F7="Scenario2PBT2",'Minor retrofit'!$I$102,IF(F7="Scenario3PBT2",'Minor retrofit'!$J$102,"")))&amp;IF(F7="Scenario1PBT3",'Minor retrofit'!$K$102,IF(F7="Scenario2PBT3",'Minor retrofit'!$L$102,IF(F7="Scenario3PBT3",'Minor retrofit'!$M$102,"")))&amp;IF(F7="Scenario1PBT4",'Minor retrofit'!$N$102,IF(F7="Scenario2PBT4",'Minor retrofit'!$O$102,IF(F7="Scenario3PBT4",'Minor retrofit'!$P$102,"")))&amp;IF(F7="Scenario1PBT5",'Minor retrofit'!$Q$102,IF(F7="Scenario2PBT5",'Minor retrofit'!$R$102,IF(F7="Scenario3PBT5",'Minor retrofit'!$S$102,"")))&amp;IF(F7="Scenario1PBT6",'Minor retrofit'!$T$102,IF(F7="Scenario2PBT6",'Minor retrofit'!$U$102,IF(F7="Scenario3PBT6",'Minor retrofit'!$V$102,"")))&amp;IF(F7="Scenario1PBT7",'Minor retrofit'!$W$102,IF(F7="Scenario2PBT7",'Minor retrofit'!$X$102,IF(F7="Scenario3PBT7",'Minor retrofit'!$Y$102,"")))&amp;IF(F7="Scenario1PBT8",'Minor retrofit'!$Z$102,IF(F7="Scenario2PBT8",'Minor retrofit'!$AA$102,IF(F7="Scenario3PBT8",'Minor retrofit'!$AB$102,"")))&amp;IF(F7="Scenario1PBT9",'Minor retrofit'!$AC$102,IF(F7="Scenario2PBT9",'Minor retrofit'!$AD$102,IF(F7="Scenario3PBT9",'Minor retrofit'!$AE$102,"")))&amp;IF(F7="Scenario1PBT10",'Minor retrofit'!$AF$102,IF(F7="Scenario2PBT10",'Minor retrofit'!$AG$102,IF(F7="Scenario3PBT10",'Minor retrofit'!$AH$102,"")))&amp;IF(F7="Scenario1PBT11",'Minor retrofit'!$AI$102,IF(F7="Scenario2PBT11",'Minor retrofit'!$AJ$102,IF(F7="Scenario3PBT11",'Minor retrofit'!$AK$102,"")))&amp;IF(F7="Scenario1PBT12",'Minor retrofit'!$AL$102,IF(F7="Scenario2PBT12",'Minor retrofit'!$AM$102,IF(F7="Scenario3PBT12",'Minor retrofit'!$AN$102,"")))&amp;IF(F7="Scenario1PBT13",'Minor retrofit'!$AO$102,IF(F7="Scenario2PBT13",'Minor retrofit'!$AP$102,IF(F7="Scenario3PBT13",'Minor retrofit'!$AQ$102,"")))&amp;IF(F7="Scenario1PBT14",'Minor retrofit'!$AR$102,IF(F7="Scenario2PBT14",'Minor retrofit'!$AS$102,IF(F7="Scenario3PBT14",'Minor retrofit'!$AT$102,"")))&amp;IF(F7="Scenario1PBT15",'Minor retrofit'!$AU$102,IF(F7="Scenario2PBT15",'Minor retrofit'!$AV$102,IF(F7="Scenario3PBT15",'Minor retrofit'!$AW$102,"")))</f>
        <v/>
      </c>
      <c r="AB7" s="179">
        <f t="shared" si="10"/>
        <v>0</v>
      </c>
      <c r="AC7" s="363" t="str">
        <f t="shared" si="24"/>
        <v/>
      </c>
      <c r="AD7" s="353">
        <f>IF(AC7="",IFERROR('Projection_Base-case'!G8-G7,0),0)</f>
        <v>0</v>
      </c>
      <c r="AE7" s="350">
        <f t="shared" si="11"/>
        <v>0</v>
      </c>
      <c r="AF7" s="361">
        <f>IFERROR(100*AD7/'Projection_Base-case'!G8,0)</f>
        <v>0</v>
      </c>
      <c r="AG7" s="352">
        <f>IF(AC7="",IFERROR('Projection_Base-case'!I8-I7,0),0)</f>
        <v>0</v>
      </c>
      <c r="AH7" s="353">
        <f t="shared" si="12"/>
        <v>0</v>
      </c>
      <c r="AI7" s="361">
        <f>IFERROR(100*AG7/'Projection_Base-case'!I8,0)</f>
        <v>0</v>
      </c>
      <c r="AJ7" s="352">
        <f>IF(AC7="",IFERROR('Projection_Base-case'!K8-K7,0),0)</f>
        <v>0</v>
      </c>
      <c r="AK7" s="353">
        <f t="shared" si="13"/>
        <v>0</v>
      </c>
      <c r="AL7" s="361">
        <f>IFERROR(100*AJ7/'Projection_Base-case'!K8,0)</f>
        <v>0</v>
      </c>
      <c r="AM7" s="352">
        <f>-IF(AC7="",IFERROR('Projection_Base-case'!M8-M7,0),0)</f>
        <v>0</v>
      </c>
      <c r="AN7" s="353">
        <f t="shared" si="14"/>
        <v>0</v>
      </c>
      <c r="AO7" s="354">
        <f>IFERROR(IF('Projection_Base-case'!N8&gt;0,100*AN7/'Projection_Base-case'!N8,100*AN7/N7),0)</f>
        <v>0</v>
      </c>
      <c r="AP7" s="355">
        <f>IF(AC7="",IFERROR('Projection_Base-case'!O8-O7,0),0)</f>
        <v>0</v>
      </c>
      <c r="AQ7" s="356">
        <f t="shared" si="15"/>
        <v>0</v>
      </c>
      <c r="AR7" s="356">
        <f>IFERROR(100*AP7/'Projection_Base-case'!O8,0)</f>
        <v>0</v>
      </c>
      <c r="AS7" s="355">
        <f>IF(AC7="",IFERROR('Projection_Base-case'!Q8-Q7,0),0)</f>
        <v>0</v>
      </c>
      <c r="AT7" s="356">
        <f t="shared" si="16"/>
        <v>0</v>
      </c>
      <c r="AU7" s="356">
        <f>IFERROR(100*AS7/'Projection_Base-case'!Q8,0)</f>
        <v>0</v>
      </c>
      <c r="AV7" s="355">
        <f>IF(AC7="",IFERROR('Projection_Base-case'!S8-S7,0),0)</f>
        <v>0</v>
      </c>
      <c r="AW7" s="356">
        <f t="shared" si="17"/>
        <v>0</v>
      </c>
      <c r="AX7" s="357">
        <f>IFERROR(100*AV7/'Projection_Base-case'!S8,0)</f>
        <v>0</v>
      </c>
      <c r="AY7" s="358">
        <f>IF(AC7="",IFERROR('Projection_Base-case'!U8-U7,0),0)</f>
        <v>0</v>
      </c>
      <c r="AZ7" s="359">
        <f t="shared" si="18"/>
        <v>0</v>
      </c>
      <c r="BA7" s="359">
        <f>IFERROR(100*AY7/'Projection_Base-case'!U8,0)</f>
        <v>0</v>
      </c>
      <c r="BB7" s="358">
        <f>IF(AC7="",IFERROR('Projection_Base-case'!W8-W7,0),0)</f>
        <v>0</v>
      </c>
      <c r="BC7" s="359">
        <f t="shared" si="19"/>
        <v>0</v>
      </c>
      <c r="BD7" s="359">
        <f>IFERROR(100*BB7/'Projection_Base-case'!W8,0)</f>
        <v>0</v>
      </c>
      <c r="BE7" s="358">
        <f>IF(AC7="",IFERROR('Projection_Base-case'!Y8-Y7,0),0)</f>
        <v>0</v>
      </c>
      <c r="BF7" s="359">
        <f t="shared" si="20"/>
        <v>0</v>
      </c>
      <c r="BG7" s="359">
        <f>IFERROR(100*BE7/'Projection_Base-case'!Y8,0)</f>
        <v>0</v>
      </c>
      <c r="BH7" s="359">
        <f t="shared" si="21"/>
        <v>0</v>
      </c>
      <c r="BI7" s="360">
        <f t="shared" si="22"/>
        <v>0</v>
      </c>
    </row>
    <row r="8" spans="1:61">
      <c r="A8" s="205">
        <v>4</v>
      </c>
      <c r="B8" s="347">
        <f>IF('Projection_Base-case'!B9&lt;&gt;"",'Projection_Base-case'!B9,0)</f>
        <v>0</v>
      </c>
      <c r="C8" s="347">
        <f>IF('Projection_Base-case'!C9&lt;&gt;"",'Projection_Base-case'!C9,0)</f>
        <v>0</v>
      </c>
      <c r="D8" s="365">
        <f>IF('Projection_Base-case'!D9&lt;&gt;"",'Projection_Base-case'!D9,0)</f>
        <v>0</v>
      </c>
      <c r="E8" s="369"/>
      <c r="F8" s="367" t="str">
        <f t="shared" si="23"/>
        <v>0</v>
      </c>
      <c r="G8" s="206" t="str">
        <f>IF(F8="Scenario1PBT1",'Minor retrofit'!$E$7,IF(F8="Scenario2PBT1",'Minor retrofit'!$F$7,IF(F8="Scenario3PBT1",'Minor retrofit'!$G$7,"")))&amp;IF(F8="Scenario1PBT2",'Minor retrofit'!$H$7,IF(F8="Scenario2PBT2",'Minor retrofit'!$I$7,IF(F8="Scenario3PBT2",'Minor retrofit'!$J$7,"")))&amp;IF(F8="Scenario1PBT3",'Minor retrofit'!$K$7,IF(F8="Scenario2PBT3",'Minor retrofit'!$L$7,IF(F8="Scenario3PBT3",'Minor retrofit'!$M$7,"")))&amp;IF(F8="Scenario1PBT4",'Minor retrofit'!$N$7,IF(F8="Scenario2PBT4",'Minor retrofit'!$O$7,IF(F8="Scenario3PBT4",'Minor retrofit'!$P$7,"")))&amp;IF(F8="Scenario1PBT5",'Minor retrofit'!$Q$7,IF(F8="Scenario2PBT5",'Minor retrofit'!$R$7,IF(F8="Scenario3PBT5",'Minor retrofit'!$S$7,"")))&amp;IF(F8="Scenario1PBT6",'Minor retrofit'!$T$7,IF(F8="Scenario2PBT6",'Minor retrofit'!$U$7,IF(F8="Scenario3PBT6",'Minor retrofit'!$V$7,"")))&amp;IF(F8="Scenario1PBT7",'Minor retrofit'!$W$7,IF(F8="Scenario2PBT7",'Minor retrofit'!$X$7,IF(F8="Scenario3PBT7",'Minor retrofit'!$Y$7,"")))&amp;IF(F8="Scenario1PBT8",'Minor retrofit'!$Z$7,IF(F8="Scenario2PBT8",'Minor retrofit'!$AA$7,IF(F8="Scenario3PBT8",'Minor retrofit'!$AB$7,"")))&amp;IF(F8="Scenario1PBT9",'Minor retrofit'!$AC$7,IF(F8="Scenario2PBT9",'Minor retrofit'!$AD$7,IF(F8="Scenario3PBT9",'Minor retrofit'!$AE$7,"")))&amp;IF(F8="Scenario1PBT10",'Minor retrofit'!$AF$7,IF(F8="Scenario2PBT10",'Minor retrofit'!$AG$7,IF(F8="Scenario3PBT10",'Minor retrofit'!$AH$7,"")))&amp;IF(F8="Scenario1PBT11",'Minor retrofit'!$AI$7,IF(F8="Scenario2PBT11",'Minor retrofit'!$AJ$7,IF(F8="Scenario3PBT11",'Minor retrofit'!$AK$7,"")))&amp;IF(F8="Scenario1PBT12",'Minor retrofit'!$AL$7,IF(F8="Scenario2PBT12",'Minor retrofit'!$AM$7,IF(F8="Scenario3PBT12",'Minor retrofit'!$AN$7,"")))&amp;IF(F8="Scenario1PBT13",'Minor retrofit'!$AO$7,IF(F8="Scenario2PBT13",'Minor retrofit'!$AP$7,IF(F8="Scenario3PBT13",'Minor retrofit'!$AQ$7,"")))&amp;IF(F8="Scenario1PBT14",'Minor retrofit'!$AR$7,IF(F8="Scenario2PBT14",'Minor retrofit'!$AS$7,IF(F8="Scenario3PBT14",'Minor retrofit'!$AT$7,"")))&amp;IF(F8="Scenario1PBT15",'Minor retrofit'!$AU$7,IF(F8="Scenario2PBT15",'Minor retrofit'!$AV$7,IF(F8="Scenario3PBT15",'Minor retrofit'!$AW$7,"")))</f>
        <v/>
      </c>
      <c r="H8" s="117">
        <f t="shared" si="0"/>
        <v>0</v>
      </c>
      <c r="I8" s="117" t="str">
        <f>IF(F8="Scenario1PBT1",'Minor retrofit'!$E$17,IF(F8="Scenario2PBT1",'Minor retrofit'!$F$17,IF(F8="Scenario3PBT1",'Minor retrofit'!$G$17,"")))&amp;IF(F8="Scenario1PBT2",'Minor retrofit'!$H$17,IF(F8="Scenario2PBT2",'Minor retrofit'!$I$17,IF(F8="Scenario3PBT2",'Minor retrofit'!$J$17,"")))&amp;IF(F8="Scenario1PBT3",'Minor retrofit'!$K$17,IF(F8="Scenario2PBT3",'Minor retrofit'!$L$17,IF(F8="Scenario3PBT3",'Minor retrofit'!$M$17,"")))&amp;IF(F8="Scenario1PBT4",'Minor retrofit'!$N$17,IF(F8="Scenario2PBT4",'Minor retrofit'!$O$17,IF(F8="Scenario3PBT4",'Minor retrofit'!$P$17,"")))&amp;IF(F8="Scenario1PBT5",'Minor retrofit'!$Q$17,IF(F8="Scenario2PBT5",'Minor retrofit'!$R$17,IF(F8="Scenario3PBT5",'Minor retrofit'!$S$17,"")))&amp;IF(F8="Scenario1PBT6",'Minor retrofit'!$T$17,IF(F8="Scenario2PBT6",'Minor retrofit'!$U$17,IF(F8="Scenario3PBT6",'Minor retrofit'!$V$17,"")))&amp;IF(F8="Scenario1PBT7",'Minor retrofit'!$W$17,IF(F8="Scenario2PBT7",'Minor retrofit'!$X$17,IF(F8="Scenario3PBT7",'Minor retrofit'!$Y$17,"")))&amp;IF(F8="Scenario1PBT8",'Minor retrofit'!$Z$17,IF(F8="Scenario2PBT8",'Minor retrofit'!$AA$17,IF(F8="Scenario3PBT8",'Minor retrofit'!$AB$17,"")))&amp;IF(F8="Scenario1PBT9",'Minor retrofit'!$AC$17,IF(F8="Scenario2PBT9",'Minor retrofit'!$AD$17,IF(F8="Scenario3PBT9",'Minor retrofit'!$AE$17,"")))&amp;IF(F8="Scenario1PBT10",'Minor retrofit'!$AF$17,IF(F8="Scenario2PBT10",'Minor retrofit'!$AG$17,IF(F8="Scenario3PBT10",'Minor retrofit'!$AH$17,"")))&amp;IF(F8="Scenario1PBT11",'Minor retrofit'!$AI$17,IF(F8="Scenario2PBT11",'Minor retrofit'!$AJ$17,IF(F8="Scenario3PBT11",'Minor retrofit'!$AK$17,"")))&amp;IF(F8="Scenario1PBT12",'Minor retrofit'!$AL$17,IF(F8="Scenario2PBT12",'Minor retrofit'!$AM$17,IF(F8="Scenario3PBT12",'Minor retrofit'!$AN$17,"")))&amp;IF(F8="Scenario1PBT13",'Minor retrofit'!$AO$17,IF(F8="Scenario2PBT13",'Minor retrofit'!$AP$17,IF(F8="Scenario3PBT13",'Minor retrofit'!$AQ$17,"")))&amp;IF(F8="Scenario1PBT14",'Minor retrofit'!$AR$17,IF(F8="Scenario2PBT14",'Minor retrofit'!$AS$17,IF(F8="Scenario3PBT14",'Minor retrofit'!$AT$17,"")))&amp;IF(F8="Scenario1PBT15",'Minor retrofit'!$AU$17,IF(F8="Scenario2PBT15",'Minor retrofit'!$AV$17,IF(F8="Scenario3PBT15",'Minor retrofit'!$AW$17,"")))</f>
        <v/>
      </c>
      <c r="J8" s="117">
        <f t="shared" si="1"/>
        <v>0</v>
      </c>
      <c r="K8" s="117" t="str">
        <f>IF(F8="Scenario1PBT1",'Minor retrofit'!$E$19,IF(F8="Scenario2PBT1",'Minor retrofit'!$F$19,IF(F8="Scenario3PBT1",'Minor retrofit'!$G$19,"")))&amp;IF(F8="Scenario1PBT2",'Minor retrofit'!$H$19,IF(F8="Scenario2PBT2",'Minor retrofit'!$I$19,IF(F8="Scenario3PBT2",'Minor retrofit'!$J$19,"")))&amp;IF(F8="Scenario1PBT3",'Minor retrofit'!$K$19,IF(F8="Scenario2PBT3",'Minor retrofit'!$L$19,IF(F8="Scenario3PBT3",'Minor retrofit'!$M$19,"")))&amp;IF(F8="Scenario1PBT4",'Minor retrofit'!$N$19,IF(F8="Scenario2PBT4",'Minor retrofit'!$O$19,IF(F8="Scenario3PBT4",'Minor retrofit'!$P$19,"")))&amp;IF(F8="Scenario1PBT5",'Minor retrofit'!$Q$19,IF(F8="Scenario2PBT5",'Minor retrofit'!$R$19,IF(F8="Scenario3PBT5",'Minor retrofit'!$S$19,"")))&amp;IF(F8="Scenario1PBT6",'Minor retrofit'!$T$19,IF(F8="Scenario2PBT6",'Minor retrofit'!$U$19,IF(F8="Scenario3PBT6",'Minor retrofit'!$V$19,"")))&amp;IF(F8="Scenario1PBT7",'Minor retrofit'!$W$19,IF(F8="Scenario2PBT7",'Minor retrofit'!$X$19,IF(F8="Scenario3PBT7",'Minor retrofit'!$Y$19,"")))&amp;IF(F8="Scenario1PBT8",'Minor retrofit'!$Z$19,IF(F8="Scenario2PBT8",'Minor retrofit'!$AA$19,IF(F8="Scenario3PBT8",'Minor retrofit'!$AB$19,"")))&amp;IF(F8="Scenario1PBT9",'Minor retrofit'!$AC$19,IF(F8="Scenario2PBT9",'Minor retrofit'!$AD$19,IF(F8="Scenario3PBT9",'Minor retrofit'!$AE$19,"")))&amp;IF(F8="Scenario1PBT10",'Minor retrofit'!$AF$19,IF(F8="Scenario2PBT10",'Minor retrofit'!$AG$19,IF(F8="Scenario3PBT10",'Minor retrofit'!$AH$19,"")))&amp;IF(F8="Scenario1PBT11",'Minor retrofit'!$AI$19,IF(F8="Scenario2PBT11",'Minor retrofit'!$AJ$19,IF(F8="Scenario3PBT11",'Minor retrofit'!$AK$19,"")))&amp;IF(F8="Scenario1PBT12",'Minor retrofit'!$AL$19,IF(F8="Scenario2PBT12",'Minor retrofit'!$AM$19,IF(F8="Scenario3PBT12",'Minor retrofit'!$AN$19,"")))&amp;IF(F8="Scenario1PBT13",'Minor retrofit'!$AO$19,IF(F8="Scenario2PBT13",'Minor retrofit'!$AP$19,IF(F8="Scenario3PBT13",'Minor retrofit'!$AQ$19,"")))&amp;IF(F8="Scenario1PBT14",'Minor retrofit'!$AR$19,IF(F8="Scenario2PBT14",'Minor retrofit'!$AS$19,IF(F8="Scenario3PBT14",'Minor retrofit'!$AT$19,"")))&amp;IF(F8="Scenario1PBT15",'Minor retrofit'!$AU$19,IF(F8="Scenario2PBT15",'Minor retrofit'!$AV$19,IF(F8="Scenario3PBT15",'Minor retrofit'!$AW$19,"")))</f>
        <v/>
      </c>
      <c r="L8" s="117">
        <f t="shared" si="2"/>
        <v>0</v>
      </c>
      <c r="M8" s="117" t="str">
        <f>IF(F8="Scenario1PBT1",'Minor retrofit'!$E$21,IF(F8="Scenario2PBT1",'Minor retrofit'!$F$21,IF(F8="Scenario3PBT1",'Minor retrofit'!$G$21,"")))&amp;IF(F8="Scenario1PBT2",'Minor retrofit'!$H$21,IF(F8="Scenario2PBT2",'Minor retrofit'!$I$21,IF(F8="Scenario3PBT2",'Minor retrofit'!$J$21,"")))&amp;IF(F8="Scenario1PBT3",'Minor retrofit'!$K$21,IF(F8="Scenario2PBT3",'Minor retrofit'!$L$21,IF(F8="Scenario3PBT3",'Minor retrofit'!$M$21,"")))&amp;IF(F8="Scenario1PBT4",'Minor retrofit'!$N$21,IF(F8="Scenario2PBT4",'Minor retrofit'!$O$21,IF(F8="Scenario3PBT4",'Minor retrofit'!$P$21,"")))&amp;IF(F8="Scenario1PBT5",'Minor retrofit'!$Q$21,IF(F8="Scenario2PBT5",'Minor retrofit'!$R$21,IF(F8="Scenario3PBT5",'Minor retrofit'!$S$21,"")))&amp;IF(F8="Scenario1PBT6",'Minor retrofit'!$T$21,IF(F8="Scenario2PBT6",'Minor retrofit'!$U$21,IF(F8="Scenario3PBT6",'Minor retrofit'!$V$21,"")))&amp;IF(F8="Scenario1PBT7",'Minor retrofit'!$W$21,IF(F8="Scenario2PBT7",'Minor retrofit'!$X$21,IF(F8="Scenario3PBT7",'Minor retrofit'!$Y$21,"")))&amp;IF(F8="Scenario1PBT8",'Minor retrofit'!$Z$21,IF(F8="Scenario2PBT8",'Minor retrofit'!$AA$21,IF(F8="Scenario3PBT8",'Minor retrofit'!$AB$21,"")))&amp;IF(F8="Scenario1PBT9",'Minor retrofit'!$AC$21,IF(F8="Scenario2PBT9",'Minor retrofit'!$AD$21,IF(F8="Scenario3PBT9",'Minor retrofit'!$AE$21,"")))&amp;IF(F8="Scenario1PBT10",'Minor retrofit'!$AF$21,IF(F8="Scenario2PBT10",'Minor retrofit'!$AG$21,IF(F8="Scenario3PBT10",'Minor retrofit'!$AH$21,"")))&amp;IF(F8="Scenario1PBT11",'Minor retrofit'!$AI$21,IF(F8="Scenario2PBT11",'Minor retrofit'!$AJ$21,IF(F8="Scenario3PBT11",'Minor retrofit'!$AK$21,"")))&amp;IF(F8="Scenario1PBT12",'Minor retrofit'!$AL$21,IF(F8="Scenario2PBT12",'Minor retrofit'!$AM$21,IF(F8="Scenario3PBT12",'Minor retrofit'!$AN$21,"")))&amp;IF(F8="Scenario1PBT13",'Minor retrofit'!$AO$21,IF(F8="Scenario2PBT13",'Minor retrofit'!$AP$21,IF(F8="Scenario3PBT13",'Minor retrofit'!$AQ$21,"")))&amp;IF(F8="Scenario1PBT14",'Minor retrofit'!$AR$21,IF(F8="Scenario2PBT14",'Minor retrofit'!$AS$21,IF(F8="Scenario3PBT14",'Minor retrofit'!$AT$21,"")))&amp;IF(F8="Scenario1PBT15",'Minor retrofit'!$AU$21,IF(F8="Scenario2PBT15",'Minor retrofit'!$AV$21,IF(F8="Scenario3PBT15",'Minor retrofit'!$AW$21,"")))</f>
        <v/>
      </c>
      <c r="N8" s="118">
        <f t="shared" si="3"/>
        <v>0</v>
      </c>
      <c r="O8" s="206" t="str">
        <f>IF(F8="Scenario1PBT1",'Minor retrofit'!$E$24,IF(F8="Scenario2PBT1",'Minor retrofit'!$F$24,IF(F8="Scenario3PBT1",'Minor retrofit'!$G$24,"")))&amp;IF(F8="Scenario1PBT2",'Minor retrofit'!$H$24,IF(F8="Scenario2PBT2",'Minor retrofit'!$I$24,IF(F8="Scenario3PBT2",'Minor retrofit'!$J$24,"")))&amp;IF(F8="Scenario1PBT3",'Minor retrofit'!$K$24,IF(F8="Scenario2PBT3",'Minor retrofit'!$L$24,IF(F8="Scenario3PBT3",'Minor retrofit'!$M$24,"")))&amp;IF(F8="Scenario1PBT4",'Minor retrofit'!$N$24,IF(F8="Scenario2PBT4",'Minor retrofit'!$O$24,IF(F8="Scenario3PBT4",'Minor retrofit'!$P$24,"")))&amp;IF(F8="Scenario1PBT5",'Minor retrofit'!$Q$24,IF(F8="Scenario2PBT5",'Minor retrofit'!$R$24,IF(F8="Scenario3PBT5",'Minor retrofit'!$S$24,"")))&amp;IF(F8="Scenario1PBT6",'Minor retrofit'!$T$24,IF(F8="Scenario2PBT6",'Minor retrofit'!$U$24,IF(F8="Scenario3PBT6",'Minor retrofit'!$V$24,"")))&amp;IF(F8="Scenario1PBT7",'Minor retrofit'!$W$24,IF(F8="Scenario2PBT7",'Minor retrofit'!$X$24,IF(F8="Scenario3PBT7",'Minor retrofit'!$Y$24,"")))&amp;IF(F8="Scenario1PBT8",'Minor retrofit'!$Z$24,IF(F8="Scenario2PBT8",'Minor retrofit'!$AA$24,IF(F8="Scenario3PBT8",'Minor retrofit'!$AB$24,"")))&amp;IF(F8="Scenario1PBT9",'Minor retrofit'!$AC$24,IF(F8="Scenario2PBT9",'Minor retrofit'!$AD$24,IF(F8="Scenario3PBT9",'Minor retrofit'!$AE$24,"")))&amp;IF(F8="Scenario1PBT10",'Minor retrofit'!$AF$24,IF(F8="Scenario2PBT10",'Minor retrofit'!$AG$24,IF(F8="Scenario3PBT10",'Minor retrofit'!$AH$24,"")))&amp;IF(F8="Scenario1PBT11",'Minor retrofit'!$AI$24,IF(F8="Scenario2PBT11",'Minor retrofit'!$AJ$24,IF(F8="Scenario3PBT11",'Minor retrofit'!$AK$24,"")))&amp;IF(F8="Scenario1PBT12",'Minor retrofit'!$AL$24,IF(F8="Scenario2PBT12",'Minor retrofit'!$AM$24,IF(F8="Scenario3PBT12",'Minor retrofit'!$AN$24,"")))&amp;IF(F8="Scenario1PBT13",'Minor retrofit'!$AO$24,IF(F8="Scenario2PBT13",'Minor retrofit'!$AP$24,IF(F8="Scenario3PBT13",'Minor retrofit'!$AQ$24,"")))&amp;IF(F8="Scenario1PBT14",'Minor retrofit'!$AR$24,IF(F8="Scenario2PBT14",'Minor retrofit'!$AS$24,IF(F8="Scenario3PBT14",'Minor retrofit'!$AT$24,"")))&amp;IF(F8="Scenario1PBT15",'Minor retrofit'!$AU$24,IF(F8="Scenario2PBT15",'Minor retrofit'!$AV$24,IF(F8="Scenario3PBT15",'Minor retrofit'!$AW$24,"")))</f>
        <v/>
      </c>
      <c r="P8" s="117">
        <f t="shared" si="4"/>
        <v>0</v>
      </c>
      <c r="Q8" s="117" t="str">
        <f>IF(F8="Scenario1PBT1",'Minor retrofit'!$E$26,IF(F8="Scenario2PBT1",'Minor retrofit'!$F$26,IF(F8="Scenario3PBT1",'Minor retrofit'!$G$26,"")))&amp;IF(F8="Scenario1PBT2",'Minor retrofit'!$H$26,IF(F8="Scenario2PBT2",'Minor retrofit'!$I$26,IF(F8="Scenario3PBT2",'Minor retrofit'!$J$26,"")))&amp;IF(F8="Scenario1PBT3",'Minor retrofit'!$K$26,IF(F8="Scenario2PBT3",'Minor retrofit'!$L$26,IF(F8="Scenario3PBT3",'Minor retrofit'!$M$26,"")))&amp;IF(F8="Scenario1PBT4",'Minor retrofit'!$N$26,IF(F8="Scenario2PBT4",'Minor retrofit'!$O$26,IF(F8="Scenario3PBT4",'Minor retrofit'!$P$26,"")))&amp;IF(F8="Scenario1PBT5",'Minor retrofit'!$Q$26,IF(F8="Scenario2PBT5",'Minor retrofit'!$R$26,IF(F8="Scenario3PBT5",'Minor retrofit'!$S$26,"")))&amp;IF(F8="Scenario1PBT6",'Minor retrofit'!$T$26,IF(F8="Scenario2PBT6",'Minor retrofit'!$U$26,IF(F8="Scenario3PBT6",'Minor retrofit'!$V$26,"")))&amp;IF(F8="Scenario1PBT7",'Minor retrofit'!$W$26,IF(F8="Scenario2PBT7",'Minor retrofit'!$X$26,IF(F8="Scenario3PBT7",'Minor retrofit'!$Y$26,"")))&amp;IF(F8="Scenario1PBT8",'Minor retrofit'!$Z$26,IF(F8="Scenario2PBT8",'Minor retrofit'!$AA$26,IF(F8="Scenario3PBT8",'Minor retrofit'!$AB$26,"")))&amp;IF(F8="Scenario1PBT9",'Minor retrofit'!$AC$26,IF(F8="Scenario2PBT9",'Minor retrofit'!$AD$26,IF(F8="Scenario3PBT9",'Minor retrofit'!$AE$26,"")))&amp;IF(F8="Scenario1PBT10",'Minor retrofit'!$AF$26,IF(F8="Scenario2PBT10",'Minor retrofit'!$AG$26,IF(F8="Scenario3PBT10",'Minor retrofit'!$AH$26,"")))&amp;IF(F8="Scenario1PBT11",'Minor retrofit'!$AI$26,IF(F8="Scenario2PBT11",'Minor retrofit'!$AJ$26,IF(F8="Scenario3PBT11",'Minor retrofit'!$AK$26,"")))&amp;IF(F8="Scenario1PBT12",'Minor retrofit'!$AL$26,IF(F8="Scenario2PBT12",'Minor retrofit'!$AM$26,IF(F8="Scenario3PBT12",'Minor retrofit'!$AN$26,"")))&amp;IF(F8="Scenario1PBT13",'Minor retrofit'!$AO$26,IF(F8="Scenario2PBT13",'Minor retrofit'!$AP$26,IF(F8="Scenario3PBT13",'Minor retrofit'!$AQ$26,"")))&amp;IF(F8="Scenario1PBT14",'Minor retrofit'!$AR$26,IF(F8="Scenario2PBT14",'Minor retrofit'!$AS$26,IF(F8="Scenario3PBT14",'Minor retrofit'!$AT$26,"")))&amp;IF(F8="Scenario1PBT15",'Minor retrofit'!$AU$26,IF(F8="Scenario2PBT15",'Minor retrofit'!$AV$26,IF(F8="Scenario3PBT15",'Minor retrofit'!$AW$26,"")))</f>
        <v/>
      </c>
      <c r="R8" s="117">
        <f t="shared" si="5"/>
        <v>0</v>
      </c>
      <c r="S8" s="117" t="str">
        <f>IF(F8="Scenario1PBT1",'Minor retrofit'!$E$28,IF(F8="Scenario2PBT1",'Minor retrofit'!$F$28,IF(F8="Scenario3PBT1",'Minor retrofit'!$G$28,"")))&amp;IF(F8="Scenario1PBT2",'Minor retrofit'!$H$28,IF(F8="Scenario2PBT2",'Minor retrofit'!$I$28,IF(F8="Scenario3PBT2",'Minor retrofit'!$J$28,"")))&amp;IF(F8="Scenario1PBT3",'Minor retrofit'!$K$28,IF(F8="Scenario2PBT3",'Minor retrofit'!$L$28,IF(F8="Scenario3PBT3",'Minor retrofit'!$M$28,"")))&amp;IF(F8="Scenario1PBT4",'Minor retrofit'!$N$28,IF(F8="Scenario2PBT4",'Minor retrofit'!$O$28,IF(F8="Scenario3PBT4",'Minor retrofit'!$P$28,"")))&amp;IF(F8="Scenario1PBT5",'Minor retrofit'!$Q$28,IF(F8="Scenario2PBT5",'Minor retrofit'!$R$28,IF(F8="Scenario3PBT5",'Minor retrofit'!$S$28,"")))&amp;IF(F8="Scenario1PBT6",'Minor retrofit'!$T$28,IF(F8="Scenario2PBT6",'Minor retrofit'!$U$28,IF(F8="Scenario3PBT6",'Minor retrofit'!$V$28,"")))&amp;IF(F8="Scenario1PBT7",'Minor retrofit'!$W$28,IF(F8="Scenario2PBT7",'Minor retrofit'!$X$28,IF(F8="Scenario3PBT7",'Minor retrofit'!$Y$28,"")))&amp;IF(F8="Scenario1PBT8",'Minor retrofit'!$Z$28,IF(F8="Scenario2PBT8",'Minor retrofit'!$AA$28,IF(F8="Scenario3PBT8",'Minor retrofit'!$AB$28,"")))&amp;IF(F8="Scenario1PBT9",'Minor retrofit'!$AC$28,IF(F8="Scenario2PBT9",'Minor retrofit'!$AD$28,IF(F8="Scenario3PBT9",'Minor retrofit'!$AE$28,"")))&amp;IF(F8="Scenario1PBT10",'Minor retrofit'!$AF$28,IF(F8="Scenario2PBT10",'Minor retrofit'!$AG$28,IF(F8="Scenario3PBT10",'Minor retrofit'!$AH$28,"")))&amp;IF(F8="Scenario1PBT11",'Minor retrofit'!$AI$28,IF(F8="Scenario2PBT11",'Minor retrofit'!$AJ$28,IF(F8="Scenario3PBT11",'Minor retrofit'!$AK$28,"")))&amp;IF(F8="Scenario1PBT12",'Minor retrofit'!$AL$28,IF(F8="Scenario2PBT12",'Minor retrofit'!$AM$28,IF(F8="Scenario3PBT12",'Minor retrofit'!$AN$28,"")))&amp;IF(F8="Scenario1PBT13",'Minor retrofit'!$AO$28,IF(F8="Scenario2PBT13",'Minor retrofit'!$AP$28,IF(F8="Scenario3PBT13",'Minor retrofit'!$AQ$28,"")))&amp;IF(F8="Scenario1PBT14",'Minor retrofit'!$AR$28,IF(F8="Scenario2PBT14",'Minor retrofit'!$AS$28,IF(F8="Scenario3PBT14",'Minor retrofit'!$AT$28,"")))&amp;IF(F8="Scenario1PBT15",'Minor retrofit'!$AU$28,IF(F8="Scenario2PBT15",'Minor retrofit'!$AV$28,IF(F8="Scenario3PBT15",'Minor retrofit'!$AW$28,"")))</f>
        <v/>
      </c>
      <c r="T8" s="207">
        <f t="shared" si="6"/>
        <v>0</v>
      </c>
      <c r="U8" s="206" t="str">
        <f>IF(F8="Scenario1PBT1",'Minor retrofit'!$E$39,IF(F8="Scenario2PBT1",'Minor retrofit'!$F$39,IF(F8="Scenario3PBT1",'Minor retrofit'!$G$39,"")))&amp;IF(F8="Scenario1PBT2",'Minor retrofit'!$H$39,IF(F8="Scenario2PBT2",'Minor retrofit'!$I$39,IF(F8="Scenario3PBT2",'Minor retrofit'!$J$39,"")))&amp;IF(F8="Scenario1PBT3",'Minor retrofit'!$K$39,IF(F8="Scenario2PBT3",'Minor retrofit'!$L$39,IF(F8="Scenario3PBT3",'Minor retrofit'!$M$39,"")))&amp;IF(F8="Scenario1PBT4",'Minor retrofit'!$N$39,IF(F8="Scenario2PBT4",'Minor retrofit'!$O$39,IF(F8="Scenario3PBT4",'Minor retrofit'!$P$39,"")))&amp;IF(F8="Scenario1PBT5",'Minor retrofit'!$Q$39,IF(F8="Scenario2PBT5",'Minor retrofit'!$R$39,IF(F8="Scenario3PBT5",'Minor retrofit'!$S$39,"")))&amp;IF(F8="Scenario1PBT6",'Minor retrofit'!$T$39,IF(F8="Scenario2PBT6",'Minor retrofit'!$U$39,IF(F8="Scenario3PBT6",'Minor retrofit'!$V$39,"")))&amp;IF(F8="Scenario1PBT7",'Minor retrofit'!$W$39,IF(F8="Scenario2PBT7",'Minor retrofit'!$X$39,IF(F8="Scenario3PBT7",'Minor retrofit'!$Y$39,"")))&amp;IF(F8="Scenario1PBT8",'Minor retrofit'!$Z$39,IF(F8="Scenario2PBT8",'Minor retrofit'!$AA$39,IF(F8="Scenario3PBT8",'Minor retrofit'!$AB$39,"")))&amp;IF(F8="Scenario1PBT9",'Minor retrofit'!$AC$39,IF(F8="Scenario2PBT9",'Minor retrofit'!$AD$39,IF(F8="Scenario3PBT9",'Minor retrofit'!$AE$39,"")))&amp;IF(F8="Scenario1PBT10",'Minor retrofit'!$AF$39,IF(F8="Scenario2PBT10",'Minor retrofit'!$AG$39,IF(F8="Scenario3PBT10",'Minor retrofit'!$AH$39,"")))&amp;IF(F8="Scenario1PBT11",'Minor retrofit'!$AI$39,IF(F8="Scenario2PBT11",'Minor retrofit'!$AJ$39,IF(F8="Scenario3PBT11",'Minor retrofit'!$AK$39,"")))&amp;IF(F8="Scenario1PBT12",'Minor retrofit'!$AL$39,IF(F8="Scenario2PBT12",'Minor retrofit'!$AM$39,IF(F8="Scenario3PBT12",'Minor retrofit'!$AN$39,"")))&amp;IF(F8="Scenario1PBT13",'Minor retrofit'!$AO$39,IF(F8="Scenario2PBT13",'Minor retrofit'!$AP$39,IF(F8="Scenario3PBT13",'Minor retrofit'!$AQ$39,"")))&amp;IF(F8="Scenario1PBT14",'Minor retrofit'!$AR$39,IF(F8="Scenario2PBT14",'Minor retrofit'!$AS$39,IF(F8="Scenario3PBT14",'Minor retrofit'!$AT$39,"")))&amp;IF(F8="Scenario1PBT15",'Minor retrofit'!$AU$39,IF(F8="Scenario2PBT15",'Minor retrofit'!$AV$39,IF(F8="Scenario3PBT15",'Minor retrofit'!$AW$39,"")))</f>
        <v/>
      </c>
      <c r="V8" s="117">
        <f t="shared" si="7"/>
        <v>0</v>
      </c>
      <c r="W8" s="117" t="str">
        <f>IF(F8="Scenario1PBT1",'Minor retrofit'!$E$41,IF(F8="Scenario2PBT1",'Minor retrofit'!$F$41,IF(F8="Scenario3PBT1",'Minor retrofit'!$G$41,"")))&amp;IF(F8="Scenario1PBT2",'Minor retrofit'!$H$41,IF(F8="Scenario2PBT2",'Minor retrofit'!$I$41,IF(F8="Scenario3PBT2",'Minor retrofit'!$J$41,"")))&amp;IF(F8="Scenario1PBT3",'Minor retrofit'!$K$41,IF(F8="Scenario2PBT3",'Minor retrofit'!$L$41,IF(F8="Scenario3PBT3",'Minor retrofit'!$M$41,"")))&amp;IF(F8="Scenario1PBT4",'Minor retrofit'!$N$41,IF(F8="Scenario2PBT4",'Minor retrofit'!$O$41,IF(F8="Scenario3PBT4",'Minor retrofit'!$P$41,"")))&amp;IF(F8="Scenario1PBT5",'Minor retrofit'!$Q$41,IF(F8="Scenario2PBT5",'Minor retrofit'!$R$41,IF(F8="Scenario3PBT5",'Minor retrofit'!$S$41,"")))&amp;IF(F8="Scenario1PBT6",'Minor retrofit'!$T$41,IF(F8="Scenario2PBT6",'Minor retrofit'!$U$41,IF(F8="Scenario3PBT6",'Minor retrofit'!$V$41,"")))&amp;IF(F8="Scenario1PBT7",'Minor retrofit'!$W$41,IF(F8="Scenario2PBT7",'Minor retrofit'!$X$41,IF(F8="Scenario3PBT7",'Minor retrofit'!$Y$41,"")))&amp;IF(F8="Scenario1PBT8",'Minor retrofit'!$Z$41,IF(F8="Scenario2PBT8",'Minor retrofit'!$AA$41,IF(F8="Scenario3PBT8",'Minor retrofit'!$AB$41,"")))&amp;IF(F8="Scenario1PBT9",'Minor retrofit'!$AC$41,IF(F8="Scenario2PBT9",'Minor retrofit'!$AD$41,IF(F8="Scenario3PBT9",'Minor retrofit'!$AE$41,"")))&amp;IF(F8="Scenario1PBT10",'Minor retrofit'!$AF$41,IF(F8="Scenario2PBT10",'Minor retrofit'!$AG$41,IF(F8="Scenario3PBT10",'Minor retrofit'!$AH$41,"")))&amp;IF(F8="Scenario1PBT11",'Minor retrofit'!$AI$41,IF(F8="Scenario2PBT11",'Minor retrofit'!$AJ$41,IF(F8="Scenario3PBT11",'Minor retrofit'!$AK$41,"")))&amp;IF(F8="Scenario1PBT12",'Minor retrofit'!$AL$41,IF(F8="Scenario2PBT12",'Minor retrofit'!$AM$41,IF(F8="Scenario3PBT12",'Minor retrofit'!$AN$41,"")))&amp;IF(F8="Scenario1PBT13",'Minor retrofit'!$AO$41,IF(F8="Scenario2PBT13",'Minor retrofit'!$AP$41,IF(F8="Scenario3PBT13",'Minor retrofit'!$AQ$41,"")))&amp;IF(F8="Scenario1PBT14",'Minor retrofit'!$AR$41,IF(F8="Scenario2PBT14",'Minor retrofit'!$AS$41,IF(F8="Scenario3PBT14",'Minor retrofit'!$AT$41,"")))&amp;IF(F8="Scenario1PBT15",'Minor retrofit'!$AU$41,IF(F8="Scenario2PBT15",'Minor retrofit'!$AV$41,IF(F8="Scenario3PBT15",'Minor retrofit'!$AW$41,"")))</f>
        <v/>
      </c>
      <c r="X8" s="117">
        <f t="shared" si="8"/>
        <v>0</v>
      </c>
      <c r="Y8" s="117" t="str">
        <f>IF(F8="Scenario1PBT1",'Minor retrofit'!$E$43,IF(F8="Scenario2PBT1",'Minor retrofit'!$F$43,IF(F8="Scenario3PBT1",'Minor retrofit'!$G$43,"")))&amp;IF(F8="Scenario1PBT2",'Minor retrofit'!$H$43,IF(F8="Scenario2PBT2",'Minor retrofit'!$I$43,IF(F8="Scenario3PBT2",'Minor retrofit'!$J$43,"")))&amp;IF(F8="Scenario1PBT3",'Minor retrofit'!$K$43,IF(F8="Scenario2PBT3",'Minor retrofit'!$L$43,IF(F8="Scenario3PBT3",'Minor retrofit'!$M$43,"")))&amp;IF(F8="Scenario1PBT4",'Minor retrofit'!$N$43,IF(F8="Scenario2PBT4",'Minor retrofit'!$O$43,IF(F8="Scenario3PBT4",'Minor retrofit'!$P$43,"")))&amp;IF(F8="Scenario1PBT5",'Minor retrofit'!$Q$43,IF(F8="Scenario2PBT5",'Minor retrofit'!$R$43,IF(F8="Scenario3PBT5",'Minor retrofit'!$S$43,"")))&amp;IF(F8="Scenario1PBT6",'Minor retrofit'!$T$43,IF(F8="Scenario2PBT6",'Minor retrofit'!$U$43,IF(F8="Scenario3PBT6",'Minor retrofit'!$V$43,"")))&amp;IF(F8="Scenario1PBT7",'Minor retrofit'!$W$43,IF(F8="Scenario2PBT7",'Minor retrofit'!$X$43,IF(F8="Scenario3PBT7",'Minor retrofit'!$Y$43,"")))&amp;IF(F8="Scenario1PBT8",'Minor retrofit'!$Z$43,IF(F8="Scenario2PBT8",'Minor retrofit'!$AA$43,IF(F8="Scenario3PBT8",'Minor retrofit'!$AB$43,"")))&amp;IF(F8="Scenario1PBT9",'Minor retrofit'!$AC$43,IF(F8="Scenario2PBT9",'Minor retrofit'!$AD$43,IF(F8="Scenario3PBT9",'Minor retrofit'!$AE$43,"")))&amp;IF(F8="Scenario1PBT10",'Minor retrofit'!$AF$43,IF(F8="Scenario2PBT10",'Minor retrofit'!$AG$43,IF(F8="Scenario3PBT10",'Minor retrofit'!$AH$43,"")))&amp;IF(F8="Scenario1PBT11",'Minor retrofit'!$AI$43,IF(F8="Scenario2PBT11",'Minor retrofit'!$AJ$43,IF(F8="Scenario3PBT11",'Minor retrofit'!$AK$43,"")))&amp;IF(F8="Scenario1PBT12",'Minor retrofit'!$AL$43,IF(F8="Scenario2PBT12",'Minor retrofit'!$AM$43,IF(F8="Scenario3PBT12",'Minor retrofit'!$AN$43,"")))&amp;IF(F8="Scenario1PBT13",'Minor retrofit'!$AO$43,IF(F8="Scenario2PBT13",'Minor retrofit'!$AP$43,IF(F8="Scenario3PBT13",'Minor retrofit'!$AQ$43,"")))&amp;IF(F8="Scenario1PBT14",'Minor retrofit'!$AR$43,IF(F8="Scenario2PBT14",'Minor retrofit'!$AS$43,IF(F8="Scenario3PBT14",'Minor retrofit'!$AT$43,"")))&amp;IF(F8="Scenario1PBT15",'Minor retrofit'!$AU$43,IF(F8="Scenario2PBT15",'Minor retrofit'!$AV$43,IF(F8="Scenario3PBT15",'Minor retrofit'!$AW$43,"")))</f>
        <v/>
      </c>
      <c r="Z8" s="117">
        <f t="shared" si="9"/>
        <v>0</v>
      </c>
      <c r="AA8" s="178" t="str">
        <f>IF(F8="Scenario1PBT1",'Minor retrofit'!$E$102,IF(F8="Scenario2PBT1",'Minor retrofit'!$F$102,IF(F8="Scenario3PBT1",'Minor retrofit'!$G$102,"")))&amp;IF(F8="Scenario1PBT2",'Minor retrofit'!$H$102,IF(F8="Scenario2PBT2",'Minor retrofit'!$I$102,IF(F8="Scenario3PBT2",'Minor retrofit'!$J$102,"")))&amp;IF(F8="Scenario1PBT3",'Minor retrofit'!$K$102,IF(F8="Scenario2PBT3",'Minor retrofit'!$L$102,IF(F8="Scenario3PBT3",'Minor retrofit'!$M$102,"")))&amp;IF(F8="Scenario1PBT4",'Minor retrofit'!$N$102,IF(F8="Scenario2PBT4",'Minor retrofit'!$O$102,IF(F8="Scenario3PBT4",'Minor retrofit'!$P$102,"")))&amp;IF(F8="Scenario1PBT5",'Minor retrofit'!$Q$102,IF(F8="Scenario2PBT5",'Minor retrofit'!$R$102,IF(F8="Scenario3PBT5",'Minor retrofit'!$S$102,"")))&amp;IF(F8="Scenario1PBT6",'Minor retrofit'!$T$102,IF(F8="Scenario2PBT6",'Minor retrofit'!$U$102,IF(F8="Scenario3PBT6",'Minor retrofit'!$V$102,"")))&amp;IF(F8="Scenario1PBT7",'Minor retrofit'!$W$102,IF(F8="Scenario2PBT7",'Minor retrofit'!$X$102,IF(F8="Scenario3PBT7",'Minor retrofit'!$Y$102,"")))&amp;IF(F8="Scenario1PBT8",'Minor retrofit'!$Z$102,IF(F8="Scenario2PBT8",'Minor retrofit'!$AA$102,IF(F8="Scenario3PBT8",'Minor retrofit'!$AB$102,"")))&amp;IF(F8="Scenario1PBT9",'Minor retrofit'!$AC$102,IF(F8="Scenario2PBT9",'Minor retrofit'!$AD$102,IF(F8="Scenario3PBT9",'Minor retrofit'!$AE$102,"")))&amp;IF(F8="Scenario1PBT10",'Minor retrofit'!$AF$102,IF(F8="Scenario2PBT10",'Minor retrofit'!$AG$102,IF(F8="Scenario3PBT10",'Minor retrofit'!$AH$102,"")))&amp;IF(F8="Scenario1PBT11",'Minor retrofit'!$AI$102,IF(F8="Scenario2PBT11",'Minor retrofit'!$AJ$102,IF(F8="Scenario3PBT11",'Minor retrofit'!$AK$102,"")))&amp;IF(F8="Scenario1PBT12",'Minor retrofit'!$AL$102,IF(F8="Scenario2PBT12",'Minor retrofit'!$AM$102,IF(F8="Scenario3PBT12",'Minor retrofit'!$AN$102,"")))&amp;IF(F8="Scenario1PBT13",'Minor retrofit'!$AO$102,IF(F8="Scenario2PBT13",'Minor retrofit'!$AP$102,IF(F8="Scenario3PBT13",'Minor retrofit'!$AQ$102,"")))&amp;IF(F8="Scenario1PBT14",'Minor retrofit'!$AR$102,IF(F8="Scenario2PBT14",'Minor retrofit'!$AS$102,IF(F8="Scenario3PBT14",'Minor retrofit'!$AT$102,"")))&amp;IF(F8="Scenario1PBT15",'Minor retrofit'!$AU$102,IF(F8="Scenario2PBT15",'Minor retrofit'!$AV$102,IF(F8="Scenario3PBT15",'Minor retrofit'!$AW$102,"")))</f>
        <v/>
      </c>
      <c r="AB8" s="179">
        <f t="shared" si="10"/>
        <v>0</v>
      </c>
      <c r="AC8" s="363" t="str">
        <f t="shared" si="24"/>
        <v/>
      </c>
      <c r="AD8" s="353">
        <f>IF(AC8="",IFERROR('Projection_Base-case'!G9-G8,0),0)</f>
        <v>0</v>
      </c>
      <c r="AE8" s="350">
        <f t="shared" si="11"/>
        <v>0</v>
      </c>
      <c r="AF8" s="361">
        <f>IFERROR(100*AD8/'Projection_Base-case'!G9,0)</f>
        <v>0</v>
      </c>
      <c r="AG8" s="352">
        <f>IF(AC8="",IFERROR('Projection_Base-case'!I9-I8,0),0)</f>
        <v>0</v>
      </c>
      <c r="AH8" s="353">
        <f t="shared" si="12"/>
        <v>0</v>
      </c>
      <c r="AI8" s="361">
        <f>IFERROR(100*AG8/'Projection_Base-case'!I9,0)</f>
        <v>0</v>
      </c>
      <c r="AJ8" s="352">
        <f>IF(AC8="",IFERROR('Projection_Base-case'!K9-K8,0),0)</f>
        <v>0</v>
      </c>
      <c r="AK8" s="353">
        <f t="shared" si="13"/>
        <v>0</v>
      </c>
      <c r="AL8" s="361">
        <f>IFERROR(100*AJ8/'Projection_Base-case'!K9,0)</f>
        <v>0</v>
      </c>
      <c r="AM8" s="352">
        <f>-IF(AC8="",IFERROR('Projection_Base-case'!M9-M8,0),0)</f>
        <v>0</v>
      </c>
      <c r="AN8" s="353">
        <f t="shared" si="14"/>
        <v>0</v>
      </c>
      <c r="AO8" s="354">
        <f>IFERROR(IF('Projection_Base-case'!N9&gt;0,100*AN8/'Projection_Base-case'!N9,100*AN8/N8),0)</f>
        <v>0</v>
      </c>
      <c r="AP8" s="355">
        <f>IF(AC8="",IFERROR('Projection_Base-case'!O9-O8,0),0)</f>
        <v>0</v>
      </c>
      <c r="AQ8" s="356">
        <f t="shared" si="15"/>
        <v>0</v>
      </c>
      <c r="AR8" s="356">
        <f>IFERROR(100*AP8/'Projection_Base-case'!O9,0)</f>
        <v>0</v>
      </c>
      <c r="AS8" s="355">
        <f>IF(AC8="",IFERROR('Projection_Base-case'!Q9-Q8,0),0)</f>
        <v>0</v>
      </c>
      <c r="AT8" s="356">
        <f t="shared" si="16"/>
        <v>0</v>
      </c>
      <c r="AU8" s="356">
        <f>IFERROR(100*AS8/'Projection_Base-case'!Q9,0)</f>
        <v>0</v>
      </c>
      <c r="AV8" s="355">
        <f>IF(AC8="",IFERROR('Projection_Base-case'!S9-S8,0),0)</f>
        <v>0</v>
      </c>
      <c r="AW8" s="356">
        <f t="shared" si="17"/>
        <v>0</v>
      </c>
      <c r="AX8" s="357">
        <f>IFERROR(100*AV8/'Projection_Base-case'!S9,0)</f>
        <v>0</v>
      </c>
      <c r="AY8" s="358">
        <f>IF(AC8="",IFERROR('Projection_Base-case'!U9-U8,0),0)</f>
        <v>0</v>
      </c>
      <c r="AZ8" s="359">
        <f t="shared" si="18"/>
        <v>0</v>
      </c>
      <c r="BA8" s="359">
        <f>IFERROR(100*AY8/'Projection_Base-case'!U9,0)</f>
        <v>0</v>
      </c>
      <c r="BB8" s="358">
        <f>IF(AC8="",IFERROR('Projection_Base-case'!W9-W8,0),0)</f>
        <v>0</v>
      </c>
      <c r="BC8" s="359">
        <f t="shared" si="19"/>
        <v>0</v>
      </c>
      <c r="BD8" s="359">
        <f>IFERROR(100*BB8/'Projection_Base-case'!W9,0)</f>
        <v>0</v>
      </c>
      <c r="BE8" s="358">
        <f>IF(AC8="",IFERROR('Projection_Base-case'!Y9-Y8,0),0)</f>
        <v>0</v>
      </c>
      <c r="BF8" s="359">
        <f t="shared" si="20"/>
        <v>0</v>
      </c>
      <c r="BG8" s="359">
        <f>IFERROR(100*BE8/'Projection_Base-case'!Y9,0)</f>
        <v>0</v>
      </c>
      <c r="BH8" s="359">
        <f t="shared" si="21"/>
        <v>0</v>
      </c>
      <c r="BI8" s="360">
        <f t="shared" si="22"/>
        <v>0</v>
      </c>
    </row>
    <row r="9" spans="1:61" ht="15" customHeight="1">
      <c r="A9" s="205">
        <v>5</v>
      </c>
      <c r="B9" s="347">
        <f>IF('Projection_Base-case'!B10&lt;&gt;"",'Projection_Base-case'!B10,0)</f>
        <v>0</v>
      </c>
      <c r="C9" s="347">
        <f>IF('Projection_Base-case'!C10&lt;&gt;"",'Projection_Base-case'!C10,0)</f>
        <v>0</v>
      </c>
      <c r="D9" s="365">
        <f>IF('Projection_Base-case'!D10&lt;&gt;"",'Projection_Base-case'!D10,0)</f>
        <v>0</v>
      </c>
      <c r="E9" s="369"/>
      <c r="F9" s="367" t="str">
        <f t="shared" si="23"/>
        <v>0</v>
      </c>
      <c r="G9" s="206" t="str">
        <f>IF(F9="Scenario1PBT1",'Minor retrofit'!$E$7,IF(F9="Scenario2PBT1",'Minor retrofit'!$F$7,IF(F9="Scenario3PBT1",'Minor retrofit'!$G$7,"")))&amp;IF(F9="Scenario1PBT2",'Minor retrofit'!$H$7,IF(F9="Scenario2PBT2",'Minor retrofit'!$I$7,IF(F9="Scenario3PBT2",'Minor retrofit'!$J$7,"")))&amp;IF(F9="Scenario1PBT3",'Minor retrofit'!$K$7,IF(F9="Scenario2PBT3",'Minor retrofit'!$L$7,IF(F9="Scenario3PBT3",'Minor retrofit'!$M$7,"")))&amp;IF(F9="Scenario1PBT4",'Minor retrofit'!$N$7,IF(F9="Scenario2PBT4",'Minor retrofit'!$O$7,IF(F9="Scenario3PBT4",'Minor retrofit'!$P$7,"")))&amp;IF(F9="Scenario1PBT5",'Minor retrofit'!$Q$7,IF(F9="Scenario2PBT5",'Minor retrofit'!$R$7,IF(F9="Scenario3PBT5",'Minor retrofit'!$S$7,"")))&amp;IF(F9="Scenario1PBT6",'Minor retrofit'!$T$7,IF(F9="Scenario2PBT6",'Minor retrofit'!$U$7,IF(F9="Scenario3PBT6",'Minor retrofit'!$V$7,"")))&amp;IF(F9="Scenario1PBT7",'Minor retrofit'!$W$7,IF(F9="Scenario2PBT7",'Minor retrofit'!$X$7,IF(F9="Scenario3PBT7",'Minor retrofit'!$Y$7,"")))&amp;IF(F9="Scenario1PBT8",'Minor retrofit'!$Z$7,IF(F9="Scenario2PBT8",'Minor retrofit'!$AA$7,IF(F9="Scenario3PBT8",'Minor retrofit'!$AB$7,"")))&amp;IF(F9="Scenario1PBT9",'Minor retrofit'!$AC$7,IF(F9="Scenario2PBT9",'Minor retrofit'!$AD$7,IF(F9="Scenario3PBT9",'Minor retrofit'!$AE$7,"")))&amp;IF(F9="Scenario1PBT10",'Minor retrofit'!$AF$7,IF(F9="Scenario2PBT10",'Minor retrofit'!$AG$7,IF(F9="Scenario3PBT10",'Minor retrofit'!$AH$7,"")))&amp;IF(F9="Scenario1PBT11",'Minor retrofit'!$AI$7,IF(F9="Scenario2PBT11",'Minor retrofit'!$AJ$7,IF(F9="Scenario3PBT11",'Minor retrofit'!$AK$7,"")))&amp;IF(F9="Scenario1PBT12",'Minor retrofit'!$AL$7,IF(F9="Scenario2PBT12",'Minor retrofit'!$AM$7,IF(F9="Scenario3PBT12",'Minor retrofit'!$AN$7,"")))&amp;IF(F9="Scenario1PBT13",'Minor retrofit'!$AO$7,IF(F9="Scenario2PBT13",'Minor retrofit'!$AP$7,IF(F9="Scenario3PBT13",'Minor retrofit'!$AQ$7,"")))&amp;IF(F9="Scenario1PBT14",'Minor retrofit'!$AR$7,IF(F9="Scenario2PBT14",'Minor retrofit'!$AS$7,IF(F9="Scenario3PBT14",'Minor retrofit'!$AT$7,"")))&amp;IF(F9="Scenario1PBT15",'Minor retrofit'!$AU$7,IF(F9="Scenario2PBT15",'Minor retrofit'!$AV$7,IF(F9="Scenario3PBT15",'Minor retrofit'!$AW$7,"")))</f>
        <v/>
      </c>
      <c r="H9" s="117">
        <f t="shared" si="0"/>
        <v>0</v>
      </c>
      <c r="I9" s="117" t="str">
        <f>IF(F9="Scenario1PBT1",'Minor retrofit'!$E$17,IF(F9="Scenario2PBT1",'Minor retrofit'!$F$17,IF(F9="Scenario3PBT1",'Minor retrofit'!$G$17,"")))&amp;IF(F9="Scenario1PBT2",'Minor retrofit'!$H$17,IF(F9="Scenario2PBT2",'Minor retrofit'!$I$17,IF(F9="Scenario3PBT2",'Minor retrofit'!$J$17,"")))&amp;IF(F9="Scenario1PBT3",'Minor retrofit'!$K$17,IF(F9="Scenario2PBT3",'Minor retrofit'!$L$17,IF(F9="Scenario3PBT3",'Minor retrofit'!$M$17,"")))&amp;IF(F9="Scenario1PBT4",'Minor retrofit'!$N$17,IF(F9="Scenario2PBT4",'Minor retrofit'!$O$17,IF(F9="Scenario3PBT4",'Minor retrofit'!$P$17,"")))&amp;IF(F9="Scenario1PBT5",'Minor retrofit'!$Q$17,IF(F9="Scenario2PBT5",'Minor retrofit'!$R$17,IF(F9="Scenario3PBT5",'Minor retrofit'!$S$17,"")))&amp;IF(F9="Scenario1PBT6",'Minor retrofit'!$T$17,IF(F9="Scenario2PBT6",'Minor retrofit'!$U$17,IF(F9="Scenario3PBT6",'Minor retrofit'!$V$17,"")))&amp;IF(F9="Scenario1PBT7",'Minor retrofit'!$W$17,IF(F9="Scenario2PBT7",'Minor retrofit'!$X$17,IF(F9="Scenario3PBT7",'Minor retrofit'!$Y$17,"")))&amp;IF(F9="Scenario1PBT8",'Minor retrofit'!$Z$17,IF(F9="Scenario2PBT8",'Minor retrofit'!$AA$17,IF(F9="Scenario3PBT8",'Minor retrofit'!$AB$17,"")))&amp;IF(F9="Scenario1PBT9",'Minor retrofit'!$AC$17,IF(F9="Scenario2PBT9",'Minor retrofit'!$AD$17,IF(F9="Scenario3PBT9",'Minor retrofit'!$AE$17,"")))&amp;IF(F9="Scenario1PBT10",'Minor retrofit'!$AF$17,IF(F9="Scenario2PBT10",'Minor retrofit'!$AG$17,IF(F9="Scenario3PBT10",'Minor retrofit'!$AH$17,"")))&amp;IF(F9="Scenario1PBT11",'Minor retrofit'!$AI$17,IF(F9="Scenario2PBT11",'Minor retrofit'!$AJ$17,IF(F9="Scenario3PBT11",'Minor retrofit'!$AK$17,"")))&amp;IF(F9="Scenario1PBT12",'Minor retrofit'!$AL$17,IF(F9="Scenario2PBT12",'Minor retrofit'!$AM$17,IF(F9="Scenario3PBT12",'Minor retrofit'!$AN$17,"")))&amp;IF(F9="Scenario1PBT13",'Minor retrofit'!$AO$17,IF(F9="Scenario2PBT13",'Minor retrofit'!$AP$17,IF(F9="Scenario3PBT13",'Minor retrofit'!$AQ$17,"")))&amp;IF(F9="Scenario1PBT14",'Minor retrofit'!$AR$17,IF(F9="Scenario2PBT14",'Minor retrofit'!$AS$17,IF(F9="Scenario3PBT14",'Minor retrofit'!$AT$17,"")))&amp;IF(F9="Scenario1PBT15",'Minor retrofit'!$AU$17,IF(F9="Scenario2PBT15",'Minor retrofit'!$AV$17,IF(F9="Scenario3PBT15",'Minor retrofit'!$AW$17,"")))</f>
        <v/>
      </c>
      <c r="J9" s="117">
        <f t="shared" si="1"/>
        <v>0</v>
      </c>
      <c r="K9" s="117" t="str">
        <f>IF(F9="Scenario1PBT1",'Minor retrofit'!$E$19,IF(F9="Scenario2PBT1",'Minor retrofit'!$F$19,IF(F9="Scenario3PBT1",'Minor retrofit'!$G$19,"")))&amp;IF(F9="Scenario1PBT2",'Minor retrofit'!$H$19,IF(F9="Scenario2PBT2",'Minor retrofit'!$I$19,IF(F9="Scenario3PBT2",'Minor retrofit'!$J$19,"")))&amp;IF(F9="Scenario1PBT3",'Minor retrofit'!$K$19,IF(F9="Scenario2PBT3",'Minor retrofit'!$L$19,IF(F9="Scenario3PBT3",'Minor retrofit'!$M$19,"")))&amp;IF(F9="Scenario1PBT4",'Minor retrofit'!$N$19,IF(F9="Scenario2PBT4",'Minor retrofit'!$O$19,IF(F9="Scenario3PBT4",'Minor retrofit'!$P$19,"")))&amp;IF(F9="Scenario1PBT5",'Minor retrofit'!$Q$19,IF(F9="Scenario2PBT5",'Minor retrofit'!$R$19,IF(F9="Scenario3PBT5",'Minor retrofit'!$S$19,"")))&amp;IF(F9="Scenario1PBT6",'Minor retrofit'!$T$19,IF(F9="Scenario2PBT6",'Minor retrofit'!$U$19,IF(F9="Scenario3PBT6",'Minor retrofit'!$V$19,"")))&amp;IF(F9="Scenario1PBT7",'Minor retrofit'!$W$19,IF(F9="Scenario2PBT7",'Minor retrofit'!$X$19,IF(F9="Scenario3PBT7",'Minor retrofit'!$Y$19,"")))&amp;IF(F9="Scenario1PBT8",'Minor retrofit'!$Z$19,IF(F9="Scenario2PBT8",'Minor retrofit'!$AA$19,IF(F9="Scenario3PBT8",'Minor retrofit'!$AB$19,"")))&amp;IF(F9="Scenario1PBT9",'Minor retrofit'!$AC$19,IF(F9="Scenario2PBT9",'Minor retrofit'!$AD$19,IF(F9="Scenario3PBT9",'Minor retrofit'!$AE$19,"")))&amp;IF(F9="Scenario1PBT10",'Minor retrofit'!$AF$19,IF(F9="Scenario2PBT10",'Minor retrofit'!$AG$19,IF(F9="Scenario3PBT10",'Minor retrofit'!$AH$19,"")))&amp;IF(F9="Scenario1PBT11",'Minor retrofit'!$AI$19,IF(F9="Scenario2PBT11",'Minor retrofit'!$AJ$19,IF(F9="Scenario3PBT11",'Minor retrofit'!$AK$19,"")))&amp;IF(F9="Scenario1PBT12",'Minor retrofit'!$AL$19,IF(F9="Scenario2PBT12",'Minor retrofit'!$AM$19,IF(F9="Scenario3PBT12",'Minor retrofit'!$AN$19,"")))&amp;IF(F9="Scenario1PBT13",'Minor retrofit'!$AO$19,IF(F9="Scenario2PBT13",'Minor retrofit'!$AP$19,IF(F9="Scenario3PBT13",'Minor retrofit'!$AQ$19,"")))&amp;IF(F9="Scenario1PBT14",'Minor retrofit'!$AR$19,IF(F9="Scenario2PBT14",'Minor retrofit'!$AS$19,IF(F9="Scenario3PBT14",'Minor retrofit'!$AT$19,"")))&amp;IF(F9="Scenario1PBT15",'Minor retrofit'!$AU$19,IF(F9="Scenario2PBT15",'Minor retrofit'!$AV$19,IF(F9="Scenario3PBT15",'Minor retrofit'!$AW$19,"")))</f>
        <v/>
      </c>
      <c r="L9" s="117">
        <f t="shared" si="2"/>
        <v>0</v>
      </c>
      <c r="M9" s="117" t="str">
        <f>IF(F9="Scenario1PBT1",'Minor retrofit'!$E$21,IF(F9="Scenario2PBT1",'Minor retrofit'!$F$21,IF(F9="Scenario3PBT1",'Minor retrofit'!$G$21,"")))&amp;IF(F9="Scenario1PBT2",'Minor retrofit'!$H$21,IF(F9="Scenario2PBT2",'Minor retrofit'!$I$21,IF(F9="Scenario3PBT2",'Minor retrofit'!$J$21,"")))&amp;IF(F9="Scenario1PBT3",'Minor retrofit'!$K$21,IF(F9="Scenario2PBT3",'Minor retrofit'!$L$21,IF(F9="Scenario3PBT3",'Minor retrofit'!$M$21,"")))&amp;IF(F9="Scenario1PBT4",'Minor retrofit'!$N$21,IF(F9="Scenario2PBT4",'Minor retrofit'!$O$21,IF(F9="Scenario3PBT4",'Minor retrofit'!$P$21,"")))&amp;IF(F9="Scenario1PBT5",'Minor retrofit'!$Q$21,IF(F9="Scenario2PBT5",'Minor retrofit'!$R$21,IF(F9="Scenario3PBT5",'Minor retrofit'!$S$21,"")))&amp;IF(F9="Scenario1PBT6",'Minor retrofit'!$T$21,IF(F9="Scenario2PBT6",'Minor retrofit'!$U$21,IF(F9="Scenario3PBT6",'Minor retrofit'!$V$21,"")))&amp;IF(F9="Scenario1PBT7",'Minor retrofit'!$W$21,IF(F9="Scenario2PBT7",'Minor retrofit'!$X$21,IF(F9="Scenario3PBT7",'Minor retrofit'!$Y$21,"")))&amp;IF(F9="Scenario1PBT8",'Minor retrofit'!$Z$21,IF(F9="Scenario2PBT8",'Minor retrofit'!$AA$21,IF(F9="Scenario3PBT8",'Minor retrofit'!$AB$21,"")))&amp;IF(F9="Scenario1PBT9",'Minor retrofit'!$AC$21,IF(F9="Scenario2PBT9",'Minor retrofit'!$AD$21,IF(F9="Scenario3PBT9",'Minor retrofit'!$AE$21,"")))&amp;IF(F9="Scenario1PBT10",'Minor retrofit'!$AF$21,IF(F9="Scenario2PBT10",'Minor retrofit'!$AG$21,IF(F9="Scenario3PBT10",'Minor retrofit'!$AH$21,"")))&amp;IF(F9="Scenario1PBT11",'Minor retrofit'!$AI$21,IF(F9="Scenario2PBT11",'Minor retrofit'!$AJ$21,IF(F9="Scenario3PBT11",'Minor retrofit'!$AK$21,"")))&amp;IF(F9="Scenario1PBT12",'Minor retrofit'!$AL$21,IF(F9="Scenario2PBT12",'Minor retrofit'!$AM$21,IF(F9="Scenario3PBT12",'Minor retrofit'!$AN$21,"")))&amp;IF(F9="Scenario1PBT13",'Minor retrofit'!$AO$21,IF(F9="Scenario2PBT13",'Minor retrofit'!$AP$21,IF(F9="Scenario3PBT13",'Minor retrofit'!$AQ$21,"")))&amp;IF(F9="Scenario1PBT14",'Minor retrofit'!$AR$21,IF(F9="Scenario2PBT14",'Minor retrofit'!$AS$21,IF(F9="Scenario3PBT14",'Minor retrofit'!$AT$21,"")))&amp;IF(F9="Scenario1PBT15",'Minor retrofit'!$AU$21,IF(F9="Scenario2PBT15",'Minor retrofit'!$AV$21,IF(F9="Scenario3PBT15",'Minor retrofit'!$AW$21,"")))</f>
        <v/>
      </c>
      <c r="N9" s="118">
        <f t="shared" si="3"/>
        <v>0</v>
      </c>
      <c r="O9" s="206" t="str">
        <f>IF(F9="Scenario1PBT1",'Minor retrofit'!$E$24,IF(F9="Scenario2PBT1",'Minor retrofit'!$F$24,IF(F9="Scenario3PBT1",'Minor retrofit'!$G$24,"")))&amp;IF(F9="Scenario1PBT2",'Minor retrofit'!$H$24,IF(F9="Scenario2PBT2",'Minor retrofit'!$I$24,IF(F9="Scenario3PBT2",'Minor retrofit'!$J$24,"")))&amp;IF(F9="Scenario1PBT3",'Minor retrofit'!$K$24,IF(F9="Scenario2PBT3",'Minor retrofit'!$L$24,IF(F9="Scenario3PBT3",'Minor retrofit'!$M$24,"")))&amp;IF(F9="Scenario1PBT4",'Minor retrofit'!$N$24,IF(F9="Scenario2PBT4",'Minor retrofit'!$O$24,IF(F9="Scenario3PBT4",'Minor retrofit'!$P$24,"")))&amp;IF(F9="Scenario1PBT5",'Minor retrofit'!$Q$24,IF(F9="Scenario2PBT5",'Minor retrofit'!$R$24,IF(F9="Scenario3PBT5",'Minor retrofit'!$S$24,"")))&amp;IF(F9="Scenario1PBT6",'Minor retrofit'!$T$24,IF(F9="Scenario2PBT6",'Minor retrofit'!$U$24,IF(F9="Scenario3PBT6",'Minor retrofit'!$V$24,"")))&amp;IF(F9="Scenario1PBT7",'Minor retrofit'!$W$24,IF(F9="Scenario2PBT7",'Minor retrofit'!$X$24,IF(F9="Scenario3PBT7",'Minor retrofit'!$Y$24,"")))&amp;IF(F9="Scenario1PBT8",'Minor retrofit'!$Z$24,IF(F9="Scenario2PBT8",'Minor retrofit'!$AA$24,IF(F9="Scenario3PBT8",'Minor retrofit'!$AB$24,"")))&amp;IF(F9="Scenario1PBT9",'Minor retrofit'!$AC$24,IF(F9="Scenario2PBT9",'Minor retrofit'!$AD$24,IF(F9="Scenario3PBT9",'Minor retrofit'!$AE$24,"")))&amp;IF(F9="Scenario1PBT10",'Minor retrofit'!$AF$24,IF(F9="Scenario2PBT10",'Minor retrofit'!$AG$24,IF(F9="Scenario3PBT10",'Minor retrofit'!$AH$24,"")))&amp;IF(F9="Scenario1PBT11",'Minor retrofit'!$AI$24,IF(F9="Scenario2PBT11",'Minor retrofit'!$AJ$24,IF(F9="Scenario3PBT11",'Minor retrofit'!$AK$24,"")))&amp;IF(F9="Scenario1PBT12",'Minor retrofit'!$AL$24,IF(F9="Scenario2PBT12",'Minor retrofit'!$AM$24,IF(F9="Scenario3PBT12",'Minor retrofit'!$AN$24,"")))&amp;IF(F9="Scenario1PBT13",'Minor retrofit'!$AO$24,IF(F9="Scenario2PBT13",'Minor retrofit'!$AP$24,IF(F9="Scenario3PBT13",'Minor retrofit'!$AQ$24,"")))&amp;IF(F9="Scenario1PBT14",'Minor retrofit'!$AR$24,IF(F9="Scenario2PBT14",'Minor retrofit'!$AS$24,IF(F9="Scenario3PBT14",'Minor retrofit'!$AT$24,"")))&amp;IF(F9="Scenario1PBT15",'Minor retrofit'!$AU$24,IF(F9="Scenario2PBT15",'Minor retrofit'!$AV$24,IF(F9="Scenario3PBT15",'Minor retrofit'!$AW$24,"")))</f>
        <v/>
      </c>
      <c r="P9" s="117">
        <f t="shared" si="4"/>
        <v>0</v>
      </c>
      <c r="Q9" s="117" t="str">
        <f>IF(F9="Scenario1PBT1",'Minor retrofit'!$E$26,IF(F9="Scenario2PBT1",'Minor retrofit'!$F$26,IF(F9="Scenario3PBT1",'Minor retrofit'!$G$26,"")))&amp;IF(F9="Scenario1PBT2",'Minor retrofit'!$H$26,IF(F9="Scenario2PBT2",'Minor retrofit'!$I$26,IF(F9="Scenario3PBT2",'Minor retrofit'!$J$26,"")))&amp;IF(F9="Scenario1PBT3",'Minor retrofit'!$K$26,IF(F9="Scenario2PBT3",'Minor retrofit'!$L$26,IF(F9="Scenario3PBT3",'Minor retrofit'!$M$26,"")))&amp;IF(F9="Scenario1PBT4",'Minor retrofit'!$N$26,IF(F9="Scenario2PBT4",'Minor retrofit'!$O$26,IF(F9="Scenario3PBT4",'Minor retrofit'!$P$26,"")))&amp;IF(F9="Scenario1PBT5",'Minor retrofit'!$Q$26,IF(F9="Scenario2PBT5",'Minor retrofit'!$R$26,IF(F9="Scenario3PBT5",'Minor retrofit'!$S$26,"")))&amp;IF(F9="Scenario1PBT6",'Minor retrofit'!$T$26,IF(F9="Scenario2PBT6",'Minor retrofit'!$U$26,IF(F9="Scenario3PBT6",'Minor retrofit'!$V$26,"")))&amp;IF(F9="Scenario1PBT7",'Minor retrofit'!$W$26,IF(F9="Scenario2PBT7",'Minor retrofit'!$X$26,IF(F9="Scenario3PBT7",'Minor retrofit'!$Y$26,"")))&amp;IF(F9="Scenario1PBT8",'Minor retrofit'!$Z$26,IF(F9="Scenario2PBT8",'Minor retrofit'!$AA$26,IF(F9="Scenario3PBT8",'Minor retrofit'!$AB$26,"")))&amp;IF(F9="Scenario1PBT9",'Minor retrofit'!$AC$26,IF(F9="Scenario2PBT9",'Minor retrofit'!$AD$26,IF(F9="Scenario3PBT9",'Minor retrofit'!$AE$26,"")))&amp;IF(F9="Scenario1PBT10",'Minor retrofit'!$AF$26,IF(F9="Scenario2PBT10",'Minor retrofit'!$AG$26,IF(F9="Scenario3PBT10",'Minor retrofit'!$AH$26,"")))&amp;IF(F9="Scenario1PBT11",'Minor retrofit'!$AI$26,IF(F9="Scenario2PBT11",'Minor retrofit'!$AJ$26,IF(F9="Scenario3PBT11",'Minor retrofit'!$AK$26,"")))&amp;IF(F9="Scenario1PBT12",'Minor retrofit'!$AL$26,IF(F9="Scenario2PBT12",'Minor retrofit'!$AM$26,IF(F9="Scenario3PBT12",'Minor retrofit'!$AN$26,"")))&amp;IF(F9="Scenario1PBT13",'Minor retrofit'!$AO$26,IF(F9="Scenario2PBT13",'Minor retrofit'!$AP$26,IF(F9="Scenario3PBT13",'Minor retrofit'!$AQ$26,"")))&amp;IF(F9="Scenario1PBT14",'Minor retrofit'!$AR$26,IF(F9="Scenario2PBT14",'Minor retrofit'!$AS$26,IF(F9="Scenario3PBT14",'Minor retrofit'!$AT$26,"")))&amp;IF(F9="Scenario1PBT15",'Minor retrofit'!$AU$26,IF(F9="Scenario2PBT15",'Minor retrofit'!$AV$26,IF(F9="Scenario3PBT15",'Minor retrofit'!$AW$26,"")))</f>
        <v/>
      </c>
      <c r="R9" s="117">
        <f t="shared" si="5"/>
        <v>0</v>
      </c>
      <c r="S9" s="117" t="str">
        <f>IF(F9="Scenario1PBT1",'Minor retrofit'!$E$28,IF(F9="Scenario2PBT1",'Minor retrofit'!$F$28,IF(F9="Scenario3PBT1",'Minor retrofit'!$G$28,"")))&amp;IF(F9="Scenario1PBT2",'Minor retrofit'!$H$28,IF(F9="Scenario2PBT2",'Minor retrofit'!$I$28,IF(F9="Scenario3PBT2",'Minor retrofit'!$J$28,"")))&amp;IF(F9="Scenario1PBT3",'Minor retrofit'!$K$28,IF(F9="Scenario2PBT3",'Minor retrofit'!$L$28,IF(F9="Scenario3PBT3",'Minor retrofit'!$M$28,"")))&amp;IF(F9="Scenario1PBT4",'Minor retrofit'!$N$28,IF(F9="Scenario2PBT4",'Minor retrofit'!$O$28,IF(F9="Scenario3PBT4",'Minor retrofit'!$P$28,"")))&amp;IF(F9="Scenario1PBT5",'Minor retrofit'!$Q$28,IF(F9="Scenario2PBT5",'Minor retrofit'!$R$28,IF(F9="Scenario3PBT5",'Minor retrofit'!$S$28,"")))&amp;IF(F9="Scenario1PBT6",'Minor retrofit'!$T$28,IF(F9="Scenario2PBT6",'Minor retrofit'!$U$28,IF(F9="Scenario3PBT6",'Minor retrofit'!$V$28,"")))&amp;IF(F9="Scenario1PBT7",'Minor retrofit'!$W$28,IF(F9="Scenario2PBT7",'Minor retrofit'!$X$28,IF(F9="Scenario3PBT7",'Minor retrofit'!$Y$28,"")))&amp;IF(F9="Scenario1PBT8",'Minor retrofit'!$Z$28,IF(F9="Scenario2PBT8",'Minor retrofit'!$AA$28,IF(F9="Scenario3PBT8",'Minor retrofit'!$AB$28,"")))&amp;IF(F9="Scenario1PBT9",'Minor retrofit'!$AC$28,IF(F9="Scenario2PBT9",'Minor retrofit'!$AD$28,IF(F9="Scenario3PBT9",'Minor retrofit'!$AE$28,"")))&amp;IF(F9="Scenario1PBT10",'Minor retrofit'!$AF$28,IF(F9="Scenario2PBT10",'Minor retrofit'!$AG$28,IF(F9="Scenario3PBT10",'Minor retrofit'!$AH$28,"")))&amp;IF(F9="Scenario1PBT11",'Minor retrofit'!$AI$28,IF(F9="Scenario2PBT11",'Minor retrofit'!$AJ$28,IF(F9="Scenario3PBT11",'Minor retrofit'!$AK$28,"")))&amp;IF(F9="Scenario1PBT12",'Minor retrofit'!$AL$28,IF(F9="Scenario2PBT12",'Minor retrofit'!$AM$28,IF(F9="Scenario3PBT12",'Minor retrofit'!$AN$28,"")))&amp;IF(F9="Scenario1PBT13",'Minor retrofit'!$AO$28,IF(F9="Scenario2PBT13",'Minor retrofit'!$AP$28,IF(F9="Scenario3PBT13",'Minor retrofit'!$AQ$28,"")))&amp;IF(F9="Scenario1PBT14",'Minor retrofit'!$AR$28,IF(F9="Scenario2PBT14",'Minor retrofit'!$AS$28,IF(F9="Scenario3PBT14",'Minor retrofit'!$AT$28,"")))&amp;IF(F9="Scenario1PBT15",'Minor retrofit'!$AU$28,IF(F9="Scenario2PBT15",'Minor retrofit'!$AV$28,IF(F9="Scenario3PBT15",'Minor retrofit'!$AW$28,"")))</f>
        <v/>
      </c>
      <c r="T9" s="207">
        <f t="shared" si="6"/>
        <v>0</v>
      </c>
      <c r="U9" s="206" t="str">
        <f>IF(F9="Scenario1PBT1",'Minor retrofit'!$E$39,IF(F9="Scenario2PBT1",'Minor retrofit'!$F$39,IF(F9="Scenario3PBT1",'Minor retrofit'!$G$39,"")))&amp;IF(F9="Scenario1PBT2",'Minor retrofit'!$H$39,IF(F9="Scenario2PBT2",'Minor retrofit'!$I$39,IF(F9="Scenario3PBT2",'Minor retrofit'!$J$39,"")))&amp;IF(F9="Scenario1PBT3",'Minor retrofit'!$K$39,IF(F9="Scenario2PBT3",'Minor retrofit'!$L$39,IF(F9="Scenario3PBT3",'Minor retrofit'!$M$39,"")))&amp;IF(F9="Scenario1PBT4",'Minor retrofit'!$N$39,IF(F9="Scenario2PBT4",'Minor retrofit'!$O$39,IF(F9="Scenario3PBT4",'Minor retrofit'!$P$39,"")))&amp;IF(F9="Scenario1PBT5",'Minor retrofit'!$Q$39,IF(F9="Scenario2PBT5",'Minor retrofit'!$R$39,IF(F9="Scenario3PBT5",'Minor retrofit'!$S$39,"")))&amp;IF(F9="Scenario1PBT6",'Minor retrofit'!$T$39,IF(F9="Scenario2PBT6",'Minor retrofit'!$U$39,IF(F9="Scenario3PBT6",'Minor retrofit'!$V$39,"")))&amp;IF(F9="Scenario1PBT7",'Minor retrofit'!$W$39,IF(F9="Scenario2PBT7",'Minor retrofit'!$X$39,IF(F9="Scenario3PBT7",'Minor retrofit'!$Y$39,"")))&amp;IF(F9="Scenario1PBT8",'Minor retrofit'!$Z$39,IF(F9="Scenario2PBT8",'Minor retrofit'!$AA$39,IF(F9="Scenario3PBT8",'Minor retrofit'!$AB$39,"")))&amp;IF(F9="Scenario1PBT9",'Minor retrofit'!$AC$39,IF(F9="Scenario2PBT9",'Minor retrofit'!$AD$39,IF(F9="Scenario3PBT9",'Minor retrofit'!$AE$39,"")))&amp;IF(F9="Scenario1PBT10",'Minor retrofit'!$AF$39,IF(F9="Scenario2PBT10",'Minor retrofit'!$AG$39,IF(F9="Scenario3PBT10",'Minor retrofit'!$AH$39,"")))&amp;IF(F9="Scenario1PBT11",'Minor retrofit'!$AI$39,IF(F9="Scenario2PBT11",'Minor retrofit'!$AJ$39,IF(F9="Scenario3PBT11",'Minor retrofit'!$AK$39,"")))&amp;IF(F9="Scenario1PBT12",'Minor retrofit'!$AL$39,IF(F9="Scenario2PBT12",'Minor retrofit'!$AM$39,IF(F9="Scenario3PBT12",'Minor retrofit'!$AN$39,"")))&amp;IF(F9="Scenario1PBT13",'Minor retrofit'!$AO$39,IF(F9="Scenario2PBT13",'Minor retrofit'!$AP$39,IF(F9="Scenario3PBT13",'Minor retrofit'!$AQ$39,"")))&amp;IF(F9="Scenario1PBT14",'Minor retrofit'!$AR$39,IF(F9="Scenario2PBT14",'Minor retrofit'!$AS$39,IF(F9="Scenario3PBT14",'Minor retrofit'!$AT$39,"")))&amp;IF(F9="Scenario1PBT15",'Minor retrofit'!$AU$39,IF(F9="Scenario2PBT15",'Minor retrofit'!$AV$39,IF(F9="Scenario3PBT15",'Minor retrofit'!$AW$39,"")))</f>
        <v/>
      </c>
      <c r="V9" s="117">
        <f t="shared" si="7"/>
        <v>0</v>
      </c>
      <c r="W9" s="117" t="str">
        <f>IF(F9="Scenario1PBT1",'Minor retrofit'!$E$41,IF(F9="Scenario2PBT1",'Minor retrofit'!$F$41,IF(F9="Scenario3PBT1",'Minor retrofit'!$G$41,"")))&amp;IF(F9="Scenario1PBT2",'Minor retrofit'!$H$41,IF(F9="Scenario2PBT2",'Minor retrofit'!$I$41,IF(F9="Scenario3PBT2",'Minor retrofit'!$J$41,"")))&amp;IF(F9="Scenario1PBT3",'Minor retrofit'!$K$41,IF(F9="Scenario2PBT3",'Minor retrofit'!$L$41,IF(F9="Scenario3PBT3",'Minor retrofit'!$M$41,"")))&amp;IF(F9="Scenario1PBT4",'Minor retrofit'!$N$41,IF(F9="Scenario2PBT4",'Minor retrofit'!$O$41,IF(F9="Scenario3PBT4",'Minor retrofit'!$P$41,"")))&amp;IF(F9="Scenario1PBT5",'Minor retrofit'!$Q$41,IF(F9="Scenario2PBT5",'Minor retrofit'!$R$41,IF(F9="Scenario3PBT5",'Minor retrofit'!$S$41,"")))&amp;IF(F9="Scenario1PBT6",'Minor retrofit'!$T$41,IF(F9="Scenario2PBT6",'Minor retrofit'!$U$41,IF(F9="Scenario3PBT6",'Minor retrofit'!$V$41,"")))&amp;IF(F9="Scenario1PBT7",'Minor retrofit'!$W$41,IF(F9="Scenario2PBT7",'Minor retrofit'!$X$41,IF(F9="Scenario3PBT7",'Minor retrofit'!$Y$41,"")))&amp;IF(F9="Scenario1PBT8",'Minor retrofit'!$Z$41,IF(F9="Scenario2PBT8",'Minor retrofit'!$AA$41,IF(F9="Scenario3PBT8",'Minor retrofit'!$AB$41,"")))&amp;IF(F9="Scenario1PBT9",'Minor retrofit'!$AC$41,IF(F9="Scenario2PBT9",'Minor retrofit'!$AD$41,IF(F9="Scenario3PBT9",'Minor retrofit'!$AE$41,"")))&amp;IF(F9="Scenario1PBT10",'Minor retrofit'!$AF$41,IF(F9="Scenario2PBT10",'Minor retrofit'!$AG$41,IF(F9="Scenario3PBT10",'Minor retrofit'!$AH$41,"")))&amp;IF(F9="Scenario1PBT11",'Minor retrofit'!$AI$41,IF(F9="Scenario2PBT11",'Minor retrofit'!$AJ$41,IF(F9="Scenario3PBT11",'Minor retrofit'!$AK$41,"")))&amp;IF(F9="Scenario1PBT12",'Minor retrofit'!$AL$41,IF(F9="Scenario2PBT12",'Minor retrofit'!$AM$41,IF(F9="Scenario3PBT12",'Minor retrofit'!$AN$41,"")))&amp;IF(F9="Scenario1PBT13",'Minor retrofit'!$AO$41,IF(F9="Scenario2PBT13",'Minor retrofit'!$AP$41,IF(F9="Scenario3PBT13",'Minor retrofit'!$AQ$41,"")))&amp;IF(F9="Scenario1PBT14",'Minor retrofit'!$AR$41,IF(F9="Scenario2PBT14",'Minor retrofit'!$AS$41,IF(F9="Scenario3PBT14",'Minor retrofit'!$AT$41,"")))&amp;IF(F9="Scenario1PBT15",'Minor retrofit'!$AU$41,IF(F9="Scenario2PBT15",'Minor retrofit'!$AV$41,IF(F9="Scenario3PBT15",'Minor retrofit'!$AW$41,"")))</f>
        <v/>
      </c>
      <c r="X9" s="117">
        <f t="shared" si="8"/>
        <v>0</v>
      </c>
      <c r="Y9" s="117" t="str">
        <f>IF(F9="Scenario1PBT1",'Minor retrofit'!$E$43,IF(F9="Scenario2PBT1",'Minor retrofit'!$F$43,IF(F9="Scenario3PBT1",'Minor retrofit'!$G$43,"")))&amp;IF(F9="Scenario1PBT2",'Minor retrofit'!$H$43,IF(F9="Scenario2PBT2",'Minor retrofit'!$I$43,IF(F9="Scenario3PBT2",'Minor retrofit'!$J$43,"")))&amp;IF(F9="Scenario1PBT3",'Minor retrofit'!$K$43,IF(F9="Scenario2PBT3",'Minor retrofit'!$L$43,IF(F9="Scenario3PBT3",'Minor retrofit'!$M$43,"")))&amp;IF(F9="Scenario1PBT4",'Minor retrofit'!$N$43,IF(F9="Scenario2PBT4",'Minor retrofit'!$O$43,IF(F9="Scenario3PBT4",'Minor retrofit'!$P$43,"")))&amp;IF(F9="Scenario1PBT5",'Minor retrofit'!$Q$43,IF(F9="Scenario2PBT5",'Minor retrofit'!$R$43,IF(F9="Scenario3PBT5",'Minor retrofit'!$S$43,"")))&amp;IF(F9="Scenario1PBT6",'Minor retrofit'!$T$43,IF(F9="Scenario2PBT6",'Minor retrofit'!$U$43,IF(F9="Scenario3PBT6",'Minor retrofit'!$V$43,"")))&amp;IF(F9="Scenario1PBT7",'Minor retrofit'!$W$43,IF(F9="Scenario2PBT7",'Minor retrofit'!$X$43,IF(F9="Scenario3PBT7",'Minor retrofit'!$Y$43,"")))&amp;IF(F9="Scenario1PBT8",'Minor retrofit'!$Z$43,IF(F9="Scenario2PBT8",'Minor retrofit'!$AA$43,IF(F9="Scenario3PBT8",'Minor retrofit'!$AB$43,"")))&amp;IF(F9="Scenario1PBT9",'Minor retrofit'!$AC$43,IF(F9="Scenario2PBT9",'Minor retrofit'!$AD$43,IF(F9="Scenario3PBT9",'Minor retrofit'!$AE$43,"")))&amp;IF(F9="Scenario1PBT10",'Minor retrofit'!$AF$43,IF(F9="Scenario2PBT10",'Minor retrofit'!$AG$43,IF(F9="Scenario3PBT10",'Minor retrofit'!$AH$43,"")))&amp;IF(F9="Scenario1PBT11",'Minor retrofit'!$AI$43,IF(F9="Scenario2PBT11",'Minor retrofit'!$AJ$43,IF(F9="Scenario3PBT11",'Minor retrofit'!$AK$43,"")))&amp;IF(F9="Scenario1PBT12",'Minor retrofit'!$AL$43,IF(F9="Scenario2PBT12",'Minor retrofit'!$AM$43,IF(F9="Scenario3PBT12",'Minor retrofit'!$AN$43,"")))&amp;IF(F9="Scenario1PBT13",'Minor retrofit'!$AO$43,IF(F9="Scenario2PBT13",'Minor retrofit'!$AP$43,IF(F9="Scenario3PBT13",'Minor retrofit'!$AQ$43,"")))&amp;IF(F9="Scenario1PBT14",'Minor retrofit'!$AR$43,IF(F9="Scenario2PBT14",'Minor retrofit'!$AS$43,IF(F9="Scenario3PBT14",'Minor retrofit'!$AT$43,"")))&amp;IF(F9="Scenario1PBT15",'Minor retrofit'!$AU$43,IF(F9="Scenario2PBT15",'Minor retrofit'!$AV$43,IF(F9="Scenario3PBT15",'Minor retrofit'!$AW$43,"")))</f>
        <v/>
      </c>
      <c r="Z9" s="117">
        <f t="shared" si="9"/>
        <v>0</v>
      </c>
      <c r="AA9" s="178" t="str">
        <f>IF(F9="Scenario1PBT1",'Minor retrofit'!$E$102,IF(F9="Scenario2PBT1",'Minor retrofit'!$F$102,IF(F9="Scenario3PBT1",'Minor retrofit'!$G$102,"")))&amp;IF(F9="Scenario1PBT2",'Minor retrofit'!$H$102,IF(F9="Scenario2PBT2",'Minor retrofit'!$I$102,IF(F9="Scenario3PBT2",'Minor retrofit'!$J$102,"")))&amp;IF(F9="Scenario1PBT3",'Minor retrofit'!$K$102,IF(F9="Scenario2PBT3",'Minor retrofit'!$L$102,IF(F9="Scenario3PBT3",'Minor retrofit'!$M$102,"")))&amp;IF(F9="Scenario1PBT4",'Minor retrofit'!$N$102,IF(F9="Scenario2PBT4",'Minor retrofit'!$O$102,IF(F9="Scenario3PBT4",'Minor retrofit'!$P$102,"")))&amp;IF(F9="Scenario1PBT5",'Minor retrofit'!$Q$102,IF(F9="Scenario2PBT5",'Minor retrofit'!$R$102,IF(F9="Scenario3PBT5",'Minor retrofit'!$S$102,"")))&amp;IF(F9="Scenario1PBT6",'Minor retrofit'!$T$102,IF(F9="Scenario2PBT6",'Minor retrofit'!$U$102,IF(F9="Scenario3PBT6",'Minor retrofit'!$V$102,"")))&amp;IF(F9="Scenario1PBT7",'Minor retrofit'!$W$102,IF(F9="Scenario2PBT7",'Minor retrofit'!$X$102,IF(F9="Scenario3PBT7",'Minor retrofit'!$Y$102,"")))&amp;IF(F9="Scenario1PBT8",'Minor retrofit'!$Z$102,IF(F9="Scenario2PBT8",'Minor retrofit'!$AA$102,IF(F9="Scenario3PBT8",'Minor retrofit'!$AB$102,"")))&amp;IF(F9="Scenario1PBT9",'Minor retrofit'!$AC$102,IF(F9="Scenario2PBT9",'Minor retrofit'!$AD$102,IF(F9="Scenario3PBT9",'Minor retrofit'!$AE$102,"")))&amp;IF(F9="Scenario1PBT10",'Minor retrofit'!$AF$102,IF(F9="Scenario2PBT10",'Minor retrofit'!$AG$102,IF(F9="Scenario3PBT10",'Minor retrofit'!$AH$102,"")))&amp;IF(F9="Scenario1PBT11",'Minor retrofit'!$AI$102,IF(F9="Scenario2PBT11",'Minor retrofit'!$AJ$102,IF(F9="Scenario3PBT11",'Minor retrofit'!$AK$102,"")))&amp;IF(F9="Scenario1PBT12",'Minor retrofit'!$AL$102,IF(F9="Scenario2PBT12",'Minor retrofit'!$AM$102,IF(F9="Scenario3PBT12",'Minor retrofit'!$AN$102,"")))&amp;IF(F9="Scenario1PBT13",'Minor retrofit'!$AO$102,IF(F9="Scenario2PBT13",'Minor retrofit'!$AP$102,IF(F9="Scenario3PBT13",'Minor retrofit'!$AQ$102,"")))&amp;IF(F9="Scenario1PBT14",'Minor retrofit'!$AR$102,IF(F9="Scenario2PBT14",'Minor retrofit'!$AS$102,IF(F9="Scenario3PBT14",'Minor retrofit'!$AT$102,"")))&amp;IF(F9="Scenario1PBT15",'Minor retrofit'!$AU$102,IF(F9="Scenario2PBT15",'Minor retrofit'!$AV$102,IF(F9="Scenario3PBT15",'Minor retrofit'!$AW$102,"")))</f>
        <v/>
      </c>
      <c r="AB9" s="179">
        <f t="shared" si="10"/>
        <v>0</v>
      </c>
      <c r="AC9" s="363" t="str">
        <f t="shared" si="24"/>
        <v/>
      </c>
      <c r="AD9" s="353">
        <f>IF(AC9="",IFERROR('Projection_Base-case'!G10-G9,0),0)</f>
        <v>0</v>
      </c>
      <c r="AE9" s="350">
        <f t="shared" si="11"/>
        <v>0</v>
      </c>
      <c r="AF9" s="361">
        <f>IFERROR(100*AD9/'Projection_Base-case'!G10,0)</f>
        <v>0</v>
      </c>
      <c r="AG9" s="352">
        <f>IF(AC9="",IFERROR('Projection_Base-case'!I10-I9,0),0)</f>
        <v>0</v>
      </c>
      <c r="AH9" s="353">
        <f t="shared" si="12"/>
        <v>0</v>
      </c>
      <c r="AI9" s="361">
        <f>IFERROR(100*AG9/'Projection_Base-case'!I10,0)</f>
        <v>0</v>
      </c>
      <c r="AJ9" s="352">
        <f>IF(AC9="",IFERROR('Projection_Base-case'!K10-K9,0),0)</f>
        <v>0</v>
      </c>
      <c r="AK9" s="353">
        <f t="shared" si="13"/>
        <v>0</v>
      </c>
      <c r="AL9" s="361">
        <f>IFERROR(100*AJ9/'Projection_Base-case'!K10,0)</f>
        <v>0</v>
      </c>
      <c r="AM9" s="352">
        <f>-IF(AC9="",IFERROR('Projection_Base-case'!M10-M9,0),0)</f>
        <v>0</v>
      </c>
      <c r="AN9" s="353">
        <f t="shared" si="14"/>
        <v>0</v>
      </c>
      <c r="AO9" s="354">
        <f>IFERROR(IF('Projection_Base-case'!N10&gt;0,100*AN9/'Projection_Base-case'!N10,100*AN9/N9),0)</f>
        <v>0</v>
      </c>
      <c r="AP9" s="355">
        <f>IF(AC9="",IFERROR('Projection_Base-case'!O10-O9,0),0)</f>
        <v>0</v>
      </c>
      <c r="AQ9" s="356">
        <f t="shared" si="15"/>
        <v>0</v>
      </c>
      <c r="AR9" s="356">
        <f>IFERROR(100*AP9/'Projection_Base-case'!O10,0)</f>
        <v>0</v>
      </c>
      <c r="AS9" s="355">
        <f>IF(AC9="",IFERROR('Projection_Base-case'!Q10-Q9,0),0)</f>
        <v>0</v>
      </c>
      <c r="AT9" s="356">
        <f t="shared" si="16"/>
        <v>0</v>
      </c>
      <c r="AU9" s="356">
        <f>IFERROR(100*AS9/'Projection_Base-case'!Q10,0)</f>
        <v>0</v>
      </c>
      <c r="AV9" s="355">
        <f>IF(AC9="",IFERROR('Projection_Base-case'!S10-S9,0),0)</f>
        <v>0</v>
      </c>
      <c r="AW9" s="356">
        <f t="shared" si="17"/>
        <v>0</v>
      </c>
      <c r="AX9" s="357">
        <f>IFERROR(100*AV9/'Projection_Base-case'!S10,0)</f>
        <v>0</v>
      </c>
      <c r="AY9" s="358">
        <f>IF(AC9="",IFERROR('Projection_Base-case'!U10-U9,0),0)</f>
        <v>0</v>
      </c>
      <c r="AZ9" s="359">
        <f t="shared" si="18"/>
        <v>0</v>
      </c>
      <c r="BA9" s="359">
        <f>IFERROR(100*AY9/'Projection_Base-case'!U10,0)</f>
        <v>0</v>
      </c>
      <c r="BB9" s="358">
        <f>IF(AC9="",IFERROR('Projection_Base-case'!W10-W9,0),0)</f>
        <v>0</v>
      </c>
      <c r="BC9" s="359">
        <f t="shared" si="19"/>
        <v>0</v>
      </c>
      <c r="BD9" s="359">
        <f>IFERROR(100*BB9/'Projection_Base-case'!W10,0)</f>
        <v>0</v>
      </c>
      <c r="BE9" s="358">
        <f>IF(AC9="",IFERROR('Projection_Base-case'!Y10-Y9,0),0)</f>
        <v>0</v>
      </c>
      <c r="BF9" s="359">
        <f t="shared" si="20"/>
        <v>0</v>
      </c>
      <c r="BG9" s="359">
        <f>IFERROR(100*BE9/'Projection_Base-case'!Y10,0)</f>
        <v>0</v>
      </c>
      <c r="BH9" s="359">
        <f t="shared" si="21"/>
        <v>0</v>
      </c>
      <c r="BI9" s="360">
        <f t="shared" si="22"/>
        <v>0</v>
      </c>
    </row>
    <row r="10" spans="1:61">
      <c r="A10" s="205">
        <v>6</v>
      </c>
      <c r="B10" s="347">
        <f>IF('Projection_Base-case'!B11&lt;&gt;"",'Projection_Base-case'!B11,0)</f>
        <v>0</v>
      </c>
      <c r="C10" s="347">
        <f>IF('Projection_Base-case'!C11&lt;&gt;"",'Projection_Base-case'!C11,0)</f>
        <v>0</v>
      </c>
      <c r="D10" s="365">
        <f>IF('Projection_Base-case'!D11&lt;&gt;"",'Projection_Base-case'!D11,0)</f>
        <v>0</v>
      </c>
      <c r="E10" s="369"/>
      <c r="F10" s="367" t="str">
        <f t="shared" si="23"/>
        <v>0</v>
      </c>
      <c r="G10" s="206" t="str">
        <f>IF(F10="Scenario1PBT1",'Minor retrofit'!$E$7,IF(F10="Scenario2PBT1",'Minor retrofit'!$F$7,IF(F10="Scenario3PBT1",'Minor retrofit'!$G$7,"")))&amp;IF(F10="Scenario1PBT2",'Minor retrofit'!$H$7,IF(F10="Scenario2PBT2",'Minor retrofit'!$I$7,IF(F10="Scenario3PBT2",'Minor retrofit'!$J$7,"")))&amp;IF(F10="Scenario1PBT3",'Minor retrofit'!$K$7,IF(F10="Scenario2PBT3",'Minor retrofit'!$L$7,IF(F10="Scenario3PBT3",'Minor retrofit'!$M$7,"")))&amp;IF(F10="Scenario1PBT4",'Minor retrofit'!$N$7,IF(F10="Scenario2PBT4",'Minor retrofit'!$O$7,IF(F10="Scenario3PBT4",'Minor retrofit'!$P$7,"")))&amp;IF(F10="Scenario1PBT5",'Minor retrofit'!$Q$7,IF(F10="Scenario2PBT5",'Minor retrofit'!$R$7,IF(F10="Scenario3PBT5",'Minor retrofit'!$S$7,"")))&amp;IF(F10="Scenario1PBT6",'Minor retrofit'!$T$7,IF(F10="Scenario2PBT6",'Minor retrofit'!$U$7,IF(F10="Scenario3PBT6",'Minor retrofit'!$V$7,"")))&amp;IF(F10="Scenario1PBT7",'Minor retrofit'!$W$7,IF(F10="Scenario2PBT7",'Minor retrofit'!$X$7,IF(F10="Scenario3PBT7",'Minor retrofit'!$Y$7,"")))&amp;IF(F10="Scenario1PBT8",'Minor retrofit'!$Z$7,IF(F10="Scenario2PBT8",'Minor retrofit'!$AA$7,IF(F10="Scenario3PBT8",'Minor retrofit'!$AB$7,"")))&amp;IF(F10="Scenario1PBT9",'Minor retrofit'!$AC$7,IF(F10="Scenario2PBT9",'Minor retrofit'!$AD$7,IF(F10="Scenario3PBT9",'Minor retrofit'!$AE$7,"")))&amp;IF(F10="Scenario1PBT10",'Minor retrofit'!$AF$7,IF(F10="Scenario2PBT10",'Minor retrofit'!$AG$7,IF(F10="Scenario3PBT10",'Minor retrofit'!$AH$7,"")))&amp;IF(F10="Scenario1PBT11",'Minor retrofit'!$AI$7,IF(F10="Scenario2PBT11",'Minor retrofit'!$AJ$7,IF(F10="Scenario3PBT11",'Minor retrofit'!$AK$7,"")))&amp;IF(F10="Scenario1PBT12",'Minor retrofit'!$AL$7,IF(F10="Scenario2PBT12",'Minor retrofit'!$AM$7,IF(F10="Scenario3PBT12",'Minor retrofit'!$AN$7,"")))&amp;IF(F10="Scenario1PBT13",'Minor retrofit'!$AO$7,IF(F10="Scenario2PBT13",'Minor retrofit'!$AP$7,IF(F10="Scenario3PBT13",'Minor retrofit'!$AQ$7,"")))&amp;IF(F10="Scenario1PBT14",'Minor retrofit'!$AR$7,IF(F10="Scenario2PBT14",'Minor retrofit'!$AS$7,IF(F10="Scenario3PBT14",'Minor retrofit'!$AT$7,"")))&amp;IF(F10="Scenario1PBT15",'Minor retrofit'!$AU$7,IF(F10="Scenario2PBT15",'Minor retrofit'!$AV$7,IF(F10="Scenario3PBT15",'Minor retrofit'!$AW$7,"")))</f>
        <v/>
      </c>
      <c r="H10" s="117">
        <f t="shared" si="0"/>
        <v>0</v>
      </c>
      <c r="I10" s="117" t="str">
        <f>IF(F10="Scenario1PBT1",'Minor retrofit'!$E$17,IF(F10="Scenario2PBT1",'Minor retrofit'!$F$17,IF(F10="Scenario3PBT1",'Minor retrofit'!$G$17,"")))&amp;IF(F10="Scenario1PBT2",'Minor retrofit'!$H$17,IF(F10="Scenario2PBT2",'Minor retrofit'!$I$17,IF(F10="Scenario3PBT2",'Minor retrofit'!$J$17,"")))&amp;IF(F10="Scenario1PBT3",'Minor retrofit'!$K$17,IF(F10="Scenario2PBT3",'Minor retrofit'!$L$17,IF(F10="Scenario3PBT3",'Minor retrofit'!$M$17,"")))&amp;IF(F10="Scenario1PBT4",'Minor retrofit'!$N$17,IF(F10="Scenario2PBT4",'Minor retrofit'!$O$17,IF(F10="Scenario3PBT4",'Minor retrofit'!$P$17,"")))&amp;IF(F10="Scenario1PBT5",'Minor retrofit'!$Q$17,IF(F10="Scenario2PBT5",'Minor retrofit'!$R$17,IF(F10="Scenario3PBT5",'Minor retrofit'!$S$17,"")))&amp;IF(F10="Scenario1PBT6",'Minor retrofit'!$T$17,IF(F10="Scenario2PBT6",'Minor retrofit'!$U$17,IF(F10="Scenario3PBT6",'Minor retrofit'!$V$17,"")))&amp;IF(F10="Scenario1PBT7",'Minor retrofit'!$W$17,IF(F10="Scenario2PBT7",'Minor retrofit'!$X$17,IF(F10="Scenario3PBT7",'Minor retrofit'!$Y$17,"")))&amp;IF(F10="Scenario1PBT8",'Minor retrofit'!$Z$17,IF(F10="Scenario2PBT8",'Minor retrofit'!$AA$17,IF(F10="Scenario3PBT8",'Minor retrofit'!$AB$17,"")))&amp;IF(F10="Scenario1PBT9",'Minor retrofit'!$AC$17,IF(F10="Scenario2PBT9",'Minor retrofit'!$AD$17,IF(F10="Scenario3PBT9",'Minor retrofit'!$AE$17,"")))&amp;IF(F10="Scenario1PBT10",'Minor retrofit'!$AF$17,IF(F10="Scenario2PBT10",'Minor retrofit'!$AG$17,IF(F10="Scenario3PBT10",'Minor retrofit'!$AH$17,"")))&amp;IF(F10="Scenario1PBT11",'Minor retrofit'!$AI$17,IF(F10="Scenario2PBT11",'Minor retrofit'!$AJ$17,IF(F10="Scenario3PBT11",'Minor retrofit'!$AK$17,"")))&amp;IF(F10="Scenario1PBT12",'Minor retrofit'!$AL$17,IF(F10="Scenario2PBT12",'Minor retrofit'!$AM$17,IF(F10="Scenario3PBT12",'Minor retrofit'!$AN$17,"")))&amp;IF(F10="Scenario1PBT13",'Minor retrofit'!$AO$17,IF(F10="Scenario2PBT13",'Minor retrofit'!$AP$17,IF(F10="Scenario3PBT13",'Minor retrofit'!$AQ$17,"")))&amp;IF(F10="Scenario1PBT14",'Minor retrofit'!$AR$17,IF(F10="Scenario2PBT14",'Minor retrofit'!$AS$17,IF(F10="Scenario3PBT14",'Minor retrofit'!$AT$17,"")))&amp;IF(F10="Scenario1PBT15",'Minor retrofit'!$AU$17,IF(F10="Scenario2PBT15",'Minor retrofit'!$AV$17,IF(F10="Scenario3PBT15",'Minor retrofit'!$AW$17,"")))</f>
        <v/>
      </c>
      <c r="J10" s="117">
        <f t="shared" si="1"/>
        <v>0</v>
      </c>
      <c r="K10" s="117" t="str">
        <f>IF(F10="Scenario1PBT1",'Minor retrofit'!$E$19,IF(F10="Scenario2PBT1",'Minor retrofit'!$F$19,IF(F10="Scenario3PBT1",'Minor retrofit'!$G$19,"")))&amp;IF(F10="Scenario1PBT2",'Minor retrofit'!$H$19,IF(F10="Scenario2PBT2",'Minor retrofit'!$I$19,IF(F10="Scenario3PBT2",'Minor retrofit'!$J$19,"")))&amp;IF(F10="Scenario1PBT3",'Minor retrofit'!$K$19,IF(F10="Scenario2PBT3",'Minor retrofit'!$L$19,IF(F10="Scenario3PBT3",'Minor retrofit'!$M$19,"")))&amp;IF(F10="Scenario1PBT4",'Minor retrofit'!$N$19,IF(F10="Scenario2PBT4",'Minor retrofit'!$O$19,IF(F10="Scenario3PBT4",'Minor retrofit'!$P$19,"")))&amp;IF(F10="Scenario1PBT5",'Minor retrofit'!$Q$19,IF(F10="Scenario2PBT5",'Minor retrofit'!$R$19,IF(F10="Scenario3PBT5",'Minor retrofit'!$S$19,"")))&amp;IF(F10="Scenario1PBT6",'Minor retrofit'!$T$19,IF(F10="Scenario2PBT6",'Minor retrofit'!$U$19,IF(F10="Scenario3PBT6",'Minor retrofit'!$V$19,"")))&amp;IF(F10="Scenario1PBT7",'Minor retrofit'!$W$19,IF(F10="Scenario2PBT7",'Minor retrofit'!$X$19,IF(F10="Scenario3PBT7",'Minor retrofit'!$Y$19,"")))&amp;IF(F10="Scenario1PBT8",'Minor retrofit'!$Z$19,IF(F10="Scenario2PBT8",'Minor retrofit'!$AA$19,IF(F10="Scenario3PBT8",'Minor retrofit'!$AB$19,"")))&amp;IF(F10="Scenario1PBT9",'Minor retrofit'!$AC$19,IF(F10="Scenario2PBT9",'Minor retrofit'!$AD$19,IF(F10="Scenario3PBT9",'Minor retrofit'!$AE$19,"")))&amp;IF(F10="Scenario1PBT10",'Minor retrofit'!$AF$19,IF(F10="Scenario2PBT10",'Minor retrofit'!$AG$19,IF(F10="Scenario3PBT10",'Minor retrofit'!$AH$19,"")))&amp;IF(F10="Scenario1PBT11",'Minor retrofit'!$AI$19,IF(F10="Scenario2PBT11",'Minor retrofit'!$AJ$19,IF(F10="Scenario3PBT11",'Minor retrofit'!$AK$19,"")))&amp;IF(F10="Scenario1PBT12",'Minor retrofit'!$AL$19,IF(F10="Scenario2PBT12",'Minor retrofit'!$AM$19,IF(F10="Scenario3PBT12",'Minor retrofit'!$AN$19,"")))&amp;IF(F10="Scenario1PBT13",'Minor retrofit'!$AO$19,IF(F10="Scenario2PBT13",'Minor retrofit'!$AP$19,IF(F10="Scenario3PBT13",'Minor retrofit'!$AQ$19,"")))&amp;IF(F10="Scenario1PBT14",'Minor retrofit'!$AR$19,IF(F10="Scenario2PBT14",'Minor retrofit'!$AS$19,IF(F10="Scenario3PBT14",'Minor retrofit'!$AT$19,"")))&amp;IF(F10="Scenario1PBT15",'Minor retrofit'!$AU$19,IF(F10="Scenario2PBT15",'Minor retrofit'!$AV$19,IF(F10="Scenario3PBT15",'Minor retrofit'!$AW$19,"")))</f>
        <v/>
      </c>
      <c r="L10" s="117">
        <f t="shared" si="2"/>
        <v>0</v>
      </c>
      <c r="M10" s="117" t="str">
        <f>IF(F10="Scenario1PBT1",'Minor retrofit'!$E$21,IF(F10="Scenario2PBT1",'Minor retrofit'!$F$21,IF(F10="Scenario3PBT1",'Minor retrofit'!$G$21,"")))&amp;IF(F10="Scenario1PBT2",'Minor retrofit'!$H$21,IF(F10="Scenario2PBT2",'Minor retrofit'!$I$21,IF(F10="Scenario3PBT2",'Minor retrofit'!$J$21,"")))&amp;IF(F10="Scenario1PBT3",'Minor retrofit'!$K$21,IF(F10="Scenario2PBT3",'Minor retrofit'!$L$21,IF(F10="Scenario3PBT3",'Minor retrofit'!$M$21,"")))&amp;IF(F10="Scenario1PBT4",'Minor retrofit'!$N$21,IF(F10="Scenario2PBT4",'Minor retrofit'!$O$21,IF(F10="Scenario3PBT4",'Minor retrofit'!$P$21,"")))&amp;IF(F10="Scenario1PBT5",'Minor retrofit'!$Q$21,IF(F10="Scenario2PBT5",'Minor retrofit'!$R$21,IF(F10="Scenario3PBT5",'Minor retrofit'!$S$21,"")))&amp;IF(F10="Scenario1PBT6",'Minor retrofit'!$T$21,IF(F10="Scenario2PBT6",'Minor retrofit'!$U$21,IF(F10="Scenario3PBT6",'Minor retrofit'!$V$21,"")))&amp;IF(F10="Scenario1PBT7",'Minor retrofit'!$W$21,IF(F10="Scenario2PBT7",'Minor retrofit'!$X$21,IF(F10="Scenario3PBT7",'Minor retrofit'!$Y$21,"")))&amp;IF(F10="Scenario1PBT8",'Minor retrofit'!$Z$21,IF(F10="Scenario2PBT8",'Minor retrofit'!$AA$21,IF(F10="Scenario3PBT8",'Minor retrofit'!$AB$21,"")))&amp;IF(F10="Scenario1PBT9",'Minor retrofit'!$AC$21,IF(F10="Scenario2PBT9",'Minor retrofit'!$AD$21,IF(F10="Scenario3PBT9",'Minor retrofit'!$AE$21,"")))&amp;IF(F10="Scenario1PBT10",'Minor retrofit'!$AF$21,IF(F10="Scenario2PBT10",'Minor retrofit'!$AG$21,IF(F10="Scenario3PBT10",'Minor retrofit'!$AH$21,"")))&amp;IF(F10="Scenario1PBT11",'Minor retrofit'!$AI$21,IF(F10="Scenario2PBT11",'Minor retrofit'!$AJ$21,IF(F10="Scenario3PBT11",'Minor retrofit'!$AK$21,"")))&amp;IF(F10="Scenario1PBT12",'Minor retrofit'!$AL$21,IF(F10="Scenario2PBT12",'Minor retrofit'!$AM$21,IF(F10="Scenario3PBT12",'Minor retrofit'!$AN$21,"")))&amp;IF(F10="Scenario1PBT13",'Minor retrofit'!$AO$21,IF(F10="Scenario2PBT13",'Minor retrofit'!$AP$21,IF(F10="Scenario3PBT13",'Minor retrofit'!$AQ$21,"")))&amp;IF(F10="Scenario1PBT14",'Minor retrofit'!$AR$21,IF(F10="Scenario2PBT14",'Minor retrofit'!$AS$21,IF(F10="Scenario3PBT14",'Minor retrofit'!$AT$21,"")))&amp;IF(F10="Scenario1PBT15",'Minor retrofit'!$AU$21,IF(F10="Scenario2PBT15",'Minor retrofit'!$AV$21,IF(F10="Scenario3PBT15",'Minor retrofit'!$AW$21,"")))</f>
        <v/>
      </c>
      <c r="N10" s="118">
        <f t="shared" si="3"/>
        <v>0</v>
      </c>
      <c r="O10" s="206" t="str">
        <f>IF(F10="Scenario1PBT1",'Minor retrofit'!$E$24,IF(F10="Scenario2PBT1",'Minor retrofit'!$F$24,IF(F10="Scenario3PBT1",'Minor retrofit'!$G$24,"")))&amp;IF(F10="Scenario1PBT2",'Minor retrofit'!$H$24,IF(F10="Scenario2PBT2",'Minor retrofit'!$I$24,IF(F10="Scenario3PBT2",'Minor retrofit'!$J$24,"")))&amp;IF(F10="Scenario1PBT3",'Minor retrofit'!$K$24,IF(F10="Scenario2PBT3",'Minor retrofit'!$L$24,IF(F10="Scenario3PBT3",'Minor retrofit'!$M$24,"")))&amp;IF(F10="Scenario1PBT4",'Minor retrofit'!$N$24,IF(F10="Scenario2PBT4",'Minor retrofit'!$O$24,IF(F10="Scenario3PBT4",'Minor retrofit'!$P$24,"")))&amp;IF(F10="Scenario1PBT5",'Minor retrofit'!$Q$24,IF(F10="Scenario2PBT5",'Minor retrofit'!$R$24,IF(F10="Scenario3PBT5",'Minor retrofit'!$S$24,"")))&amp;IF(F10="Scenario1PBT6",'Minor retrofit'!$T$24,IF(F10="Scenario2PBT6",'Minor retrofit'!$U$24,IF(F10="Scenario3PBT6",'Minor retrofit'!$V$24,"")))&amp;IF(F10="Scenario1PBT7",'Minor retrofit'!$W$24,IF(F10="Scenario2PBT7",'Minor retrofit'!$X$24,IF(F10="Scenario3PBT7",'Minor retrofit'!$Y$24,"")))&amp;IF(F10="Scenario1PBT8",'Minor retrofit'!$Z$24,IF(F10="Scenario2PBT8",'Minor retrofit'!$AA$24,IF(F10="Scenario3PBT8",'Minor retrofit'!$AB$24,"")))&amp;IF(F10="Scenario1PBT9",'Minor retrofit'!$AC$24,IF(F10="Scenario2PBT9",'Minor retrofit'!$AD$24,IF(F10="Scenario3PBT9",'Minor retrofit'!$AE$24,"")))&amp;IF(F10="Scenario1PBT10",'Minor retrofit'!$AF$24,IF(F10="Scenario2PBT10",'Minor retrofit'!$AG$24,IF(F10="Scenario3PBT10",'Minor retrofit'!$AH$24,"")))&amp;IF(F10="Scenario1PBT11",'Minor retrofit'!$AI$24,IF(F10="Scenario2PBT11",'Minor retrofit'!$AJ$24,IF(F10="Scenario3PBT11",'Minor retrofit'!$AK$24,"")))&amp;IF(F10="Scenario1PBT12",'Minor retrofit'!$AL$24,IF(F10="Scenario2PBT12",'Minor retrofit'!$AM$24,IF(F10="Scenario3PBT12",'Minor retrofit'!$AN$24,"")))&amp;IF(F10="Scenario1PBT13",'Minor retrofit'!$AO$24,IF(F10="Scenario2PBT13",'Minor retrofit'!$AP$24,IF(F10="Scenario3PBT13",'Minor retrofit'!$AQ$24,"")))&amp;IF(F10="Scenario1PBT14",'Minor retrofit'!$AR$24,IF(F10="Scenario2PBT14",'Minor retrofit'!$AS$24,IF(F10="Scenario3PBT14",'Minor retrofit'!$AT$24,"")))&amp;IF(F10="Scenario1PBT15",'Minor retrofit'!$AU$24,IF(F10="Scenario2PBT15",'Minor retrofit'!$AV$24,IF(F10="Scenario3PBT15",'Minor retrofit'!$AW$24,"")))</f>
        <v/>
      </c>
      <c r="P10" s="117">
        <f t="shared" si="4"/>
        <v>0</v>
      </c>
      <c r="Q10" s="117" t="str">
        <f>IF(F10="Scenario1PBT1",'Minor retrofit'!$E$26,IF(F10="Scenario2PBT1",'Minor retrofit'!$F$26,IF(F10="Scenario3PBT1",'Minor retrofit'!$G$26,"")))&amp;IF(F10="Scenario1PBT2",'Minor retrofit'!$H$26,IF(F10="Scenario2PBT2",'Minor retrofit'!$I$26,IF(F10="Scenario3PBT2",'Minor retrofit'!$J$26,"")))&amp;IF(F10="Scenario1PBT3",'Minor retrofit'!$K$26,IF(F10="Scenario2PBT3",'Minor retrofit'!$L$26,IF(F10="Scenario3PBT3",'Minor retrofit'!$M$26,"")))&amp;IF(F10="Scenario1PBT4",'Minor retrofit'!$N$26,IF(F10="Scenario2PBT4",'Minor retrofit'!$O$26,IF(F10="Scenario3PBT4",'Minor retrofit'!$P$26,"")))&amp;IF(F10="Scenario1PBT5",'Minor retrofit'!$Q$26,IF(F10="Scenario2PBT5",'Minor retrofit'!$R$26,IF(F10="Scenario3PBT5",'Minor retrofit'!$S$26,"")))&amp;IF(F10="Scenario1PBT6",'Minor retrofit'!$T$26,IF(F10="Scenario2PBT6",'Minor retrofit'!$U$26,IF(F10="Scenario3PBT6",'Minor retrofit'!$V$26,"")))&amp;IF(F10="Scenario1PBT7",'Minor retrofit'!$W$26,IF(F10="Scenario2PBT7",'Minor retrofit'!$X$26,IF(F10="Scenario3PBT7",'Minor retrofit'!$Y$26,"")))&amp;IF(F10="Scenario1PBT8",'Minor retrofit'!$Z$26,IF(F10="Scenario2PBT8",'Minor retrofit'!$AA$26,IF(F10="Scenario3PBT8",'Minor retrofit'!$AB$26,"")))&amp;IF(F10="Scenario1PBT9",'Minor retrofit'!$AC$26,IF(F10="Scenario2PBT9",'Minor retrofit'!$AD$26,IF(F10="Scenario3PBT9",'Minor retrofit'!$AE$26,"")))&amp;IF(F10="Scenario1PBT10",'Minor retrofit'!$AF$26,IF(F10="Scenario2PBT10",'Minor retrofit'!$AG$26,IF(F10="Scenario3PBT10",'Minor retrofit'!$AH$26,"")))&amp;IF(F10="Scenario1PBT11",'Minor retrofit'!$AI$26,IF(F10="Scenario2PBT11",'Minor retrofit'!$AJ$26,IF(F10="Scenario3PBT11",'Minor retrofit'!$AK$26,"")))&amp;IF(F10="Scenario1PBT12",'Minor retrofit'!$AL$26,IF(F10="Scenario2PBT12",'Minor retrofit'!$AM$26,IF(F10="Scenario3PBT12",'Minor retrofit'!$AN$26,"")))&amp;IF(F10="Scenario1PBT13",'Minor retrofit'!$AO$26,IF(F10="Scenario2PBT13",'Minor retrofit'!$AP$26,IF(F10="Scenario3PBT13",'Minor retrofit'!$AQ$26,"")))&amp;IF(F10="Scenario1PBT14",'Minor retrofit'!$AR$26,IF(F10="Scenario2PBT14",'Minor retrofit'!$AS$26,IF(F10="Scenario3PBT14",'Minor retrofit'!$AT$26,"")))&amp;IF(F10="Scenario1PBT15",'Minor retrofit'!$AU$26,IF(F10="Scenario2PBT15",'Minor retrofit'!$AV$26,IF(F10="Scenario3PBT15",'Minor retrofit'!$AW$26,"")))</f>
        <v/>
      </c>
      <c r="R10" s="117">
        <f t="shared" si="5"/>
        <v>0</v>
      </c>
      <c r="S10" s="117" t="str">
        <f>IF(F10="Scenario1PBT1",'Minor retrofit'!$E$28,IF(F10="Scenario2PBT1",'Minor retrofit'!$F$28,IF(F10="Scenario3PBT1",'Minor retrofit'!$G$28,"")))&amp;IF(F10="Scenario1PBT2",'Minor retrofit'!$H$28,IF(F10="Scenario2PBT2",'Minor retrofit'!$I$28,IF(F10="Scenario3PBT2",'Minor retrofit'!$J$28,"")))&amp;IF(F10="Scenario1PBT3",'Minor retrofit'!$K$28,IF(F10="Scenario2PBT3",'Minor retrofit'!$L$28,IF(F10="Scenario3PBT3",'Minor retrofit'!$M$28,"")))&amp;IF(F10="Scenario1PBT4",'Minor retrofit'!$N$28,IF(F10="Scenario2PBT4",'Minor retrofit'!$O$28,IF(F10="Scenario3PBT4",'Minor retrofit'!$P$28,"")))&amp;IF(F10="Scenario1PBT5",'Minor retrofit'!$Q$28,IF(F10="Scenario2PBT5",'Minor retrofit'!$R$28,IF(F10="Scenario3PBT5",'Minor retrofit'!$S$28,"")))&amp;IF(F10="Scenario1PBT6",'Minor retrofit'!$T$28,IF(F10="Scenario2PBT6",'Minor retrofit'!$U$28,IF(F10="Scenario3PBT6",'Minor retrofit'!$V$28,"")))&amp;IF(F10="Scenario1PBT7",'Minor retrofit'!$W$28,IF(F10="Scenario2PBT7",'Minor retrofit'!$X$28,IF(F10="Scenario3PBT7",'Minor retrofit'!$Y$28,"")))&amp;IF(F10="Scenario1PBT8",'Minor retrofit'!$Z$28,IF(F10="Scenario2PBT8",'Minor retrofit'!$AA$28,IF(F10="Scenario3PBT8",'Minor retrofit'!$AB$28,"")))&amp;IF(F10="Scenario1PBT9",'Minor retrofit'!$AC$28,IF(F10="Scenario2PBT9",'Minor retrofit'!$AD$28,IF(F10="Scenario3PBT9",'Minor retrofit'!$AE$28,"")))&amp;IF(F10="Scenario1PBT10",'Minor retrofit'!$AF$28,IF(F10="Scenario2PBT10",'Minor retrofit'!$AG$28,IF(F10="Scenario3PBT10",'Minor retrofit'!$AH$28,"")))&amp;IF(F10="Scenario1PBT11",'Minor retrofit'!$AI$28,IF(F10="Scenario2PBT11",'Minor retrofit'!$AJ$28,IF(F10="Scenario3PBT11",'Minor retrofit'!$AK$28,"")))&amp;IF(F10="Scenario1PBT12",'Minor retrofit'!$AL$28,IF(F10="Scenario2PBT12",'Minor retrofit'!$AM$28,IF(F10="Scenario3PBT12",'Minor retrofit'!$AN$28,"")))&amp;IF(F10="Scenario1PBT13",'Minor retrofit'!$AO$28,IF(F10="Scenario2PBT13",'Minor retrofit'!$AP$28,IF(F10="Scenario3PBT13",'Minor retrofit'!$AQ$28,"")))&amp;IF(F10="Scenario1PBT14",'Minor retrofit'!$AR$28,IF(F10="Scenario2PBT14",'Minor retrofit'!$AS$28,IF(F10="Scenario3PBT14",'Minor retrofit'!$AT$28,"")))&amp;IF(F10="Scenario1PBT15",'Minor retrofit'!$AU$28,IF(F10="Scenario2PBT15",'Minor retrofit'!$AV$28,IF(F10="Scenario3PBT15",'Minor retrofit'!$AW$28,"")))</f>
        <v/>
      </c>
      <c r="T10" s="207">
        <f t="shared" si="6"/>
        <v>0</v>
      </c>
      <c r="U10" s="206" t="str">
        <f>IF(F10="Scenario1PBT1",'Minor retrofit'!$E$39,IF(F10="Scenario2PBT1",'Minor retrofit'!$F$39,IF(F10="Scenario3PBT1",'Minor retrofit'!$G$39,"")))&amp;IF(F10="Scenario1PBT2",'Minor retrofit'!$H$39,IF(F10="Scenario2PBT2",'Minor retrofit'!$I$39,IF(F10="Scenario3PBT2",'Minor retrofit'!$J$39,"")))&amp;IF(F10="Scenario1PBT3",'Minor retrofit'!$K$39,IF(F10="Scenario2PBT3",'Minor retrofit'!$L$39,IF(F10="Scenario3PBT3",'Minor retrofit'!$M$39,"")))&amp;IF(F10="Scenario1PBT4",'Minor retrofit'!$N$39,IF(F10="Scenario2PBT4",'Minor retrofit'!$O$39,IF(F10="Scenario3PBT4",'Minor retrofit'!$P$39,"")))&amp;IF(F10="Scenario1PBT5",'Minor retrofit'!$Q$39,IF(F10="Scenario2PBT5",'Minor retrofit'!$R$39,IF(F10="Scenario3PBT5",'Minor retrofit'!$S$39,"")))&amp;IF(F10="Scenario1PBT6",'Minor retrofit'!$T$39,IF(F10="Scenario2PBT6",'Minor retrofit'!$U$39,IF(F10="Scenario3PBT6",'Minor retrofit'!$V$39,"")))&amp;IF(F10="Scenario1PBT7",'Minor retrofit'!$W$39,IF(F10="Scenario2PBT7",'Minor retrofit'!$X$39,IF(F10="Scenario3PBT7",'Minor retrofit'!$Y$39,"")))&amp;IF(F10="Scenario1PBT8",'Minor retrofit'!$Z$39,IF(F10="Scenario2PBT8",'Minor retrofit'!$AA$39,IF(F10="Scenario3PBT8",'Minor retrofit'!$AB$39,"")))&amp;IF(F10="Scenario1PBT9",'Minor retrofit'!$AC$39,IF(F10="Scenario2PBT9",'Minor retrofit'!$AD$39,IF(F10="Scenario3PBT9",'Minor retrofit'!$AE$39,"")))&amp;IF(F10="Scenario1PBT10",'Minor retrofit'!$AF$39,IF(F10="Scenario2PBT10",'Minor retrofit'!$AG$39,IF(F10="Scenario3PBT10",'Minor retrofit'!$AH$39,"")))&amp;IF(F10="Scenario1PBT11",'Minor retrofit'!$AI$39,IF(F10="Scenario2PBT11",'Minor retrofit'!$AJ$39,IF(F10="Scenario3PBT11",'Minor retrofit'!$AK$39,"")))&amp;IF(F10="Scenario1PBT12",'Minor retrofit'!$AL$39,IF(F10="Scenario2PBT12",'Minor retrofit'!$AM$39,IF(F10="Scenario3PBT12",'Minor retrofit'!$AN$39,"")))&amp;IF(F10="Scenario1PBT13",'Minor retrofit'!$AO$39,IF(F10="Scenario2PBT13",'Minor retrofit'!$AP$39,IF(F10="Scenario3PBT13",'Minor retrofit'!$AQ$39,"")))&amp;IF(F10="Scenario1PBT14",'Minor retrofit'!$AR$39,IF(F10="Scenario2PBT14",'Minor retrofit'!$AS$39,IF(F10="Scenario3PBT14",'Minor retrofit'!$AT$39,"")))&amp;IF(F10="Scenario1PBT15",'Minor retrofit'!$AU$39,IF(F10="Scenario2PBT15",'Minor retrofit'!$AV$39,IF(F10="Scenario3PBT15",'Minor retrofit'!$AW$39,"")))</f>
        <v/>
      </c>
      <c r="V10" s="117">
        <f t="shared" si="7"/>
        <v>0</v>
      </c>
      <c r="W10" s="117" t="str">
        <f>IF(F10="Scenario1PBT1",'Minor retrofit'!$E$41,IF(F10="Scenario2PBT1",'Minor retrofit'!$F$41,IF(F10="Scenario3PBT1",'Minor retrofit'!$G$41,"")))&amp;IF(F10="Scenario1PBT2",'Minor retrofit'!$H$41,IF(F10="Scenario2PBT2",'Minor retrofit'!$I$41,IF(F10="Scenario3PBT2",'Minor retrofit'!$J$41,"")))&amp;IF(F10="Scenario1PBT3",'Minor retrofit'!$K$41,IF(F10="Scenario2PBT3",'Minor retrofit'!$L$41,IF(F10="Scenario3PBT3",'Minor retrofit'!$M$41,"")))&amp;IF(F10="Scenario1PBT4",'Minor retrofit'!$N$41,IF(F10="Scenario2PBT4",'Minor retrofit'!$O$41,IF(F10="Scenario3PBT4",'Minor retrofit'!$P$41,"")))&amp;IF(F10="Scenario1PBT5",'Minor retrofit'!$Q$41,IF(F10="Scenario2PBT5",'Minor retrofit'!$R$41,IF(F10="Scenario3PBT5",'Minor retrofit'!$S$41,"")))&amp;IF(F10="Scenario1PBT6",'Minor retrofit'!$T$41,IF(F10="Scenario2PBT6",'Minor retrofit'!$U$41,IF(F10="Scenario3PBT6",'Minor retrofit'!$V$41,"")))&amp;IF(F10="Scenario1PBT7",'Minor retrofit'!$W$41,IF(F10="Scenario2PBT7",'Minor retrofit'!$X$41,IF(F10="Scenario3PBT7",'Minor retrofit'!$Y$41,"")))&amp;IF(F10="Scenario1PBT8",'Minor retrofit'!$Z$41,IF(F10="Scenario2PBT8",'Minor retrofit'!$AA$41,IF(F10="Scenario3PBT8",'Minor retrofit'!$AB$41,"")))&amp;IF(F10="Scenario1PBT9",'Minor retrofit'!$AC$41,IF(F10="Scenario2PBT9",'Minor retrofit'!$AD$41,IF(F10="Scenario3PBT9",'Minor retrofit'!$AE$41,"")))&amp;IF(F10="Scenario1PBT10",'Minor retrofit'!$AF$41,IF(F10="Scenario2PBT10",'Minor retrofit'!$AG$41,IF(F10="Scenario3PBT10",'Minor retrofit'!$AH$41,"")))&amp;IF(F10="Scenario1PBT11",'Minor retrofit'!$AI$41,IF(F10="Scenario2PBT11",'Minor retrofit'!$AJ$41,IF(F10="Scenario3PBT11",'Minor retrofit'!$AK$41,"")))&amp;IF(F10="Scenario1PBT12",'Minor retrofit'!$AL$41,IF(F10="Scenario2PBT12",'Minor retrofit'!$AM$41,IF(F10="Scenario3PBT12",'Minor retrofit'!$AN$41,"")))&amp;IF(F10="Scenario1PBT13",'Minor retrofit'!$AO$41,IF(F10="Scenario2PBT13",'Minor retrofit'!$AP$41,IF(F10="Scenario3PBT13",'Minor retrofit'!$AQ$41,"")))&amp;IF(F10="Scenario1PBT14",'Minor retrofit'!$AR$41,IF(F10="Scenario2PBT14",'Minor retrofit'!$AS$41,IF(F10="Scenario3PBT14",'Minor retrofit'!$AT$41,"")))&amp;IF(F10="Scenario1PBT15",'Minor retrofit'!$AU$41,IF(F10="Scenario2PBT15",'Minor retrofit'!$AV$41,IF(F10="Scenario3PBT15",'Minor retrofit'!$AW$41,"")))</f>
        <v/>
      </c>
      <c r="X10" s="117">
        <f t="shared" si="8"/>
        <v>0</v>
      </c>
      <c r="Y10" s="117" t="str">
        <f>IF(F10="Scenario1PBT1",'Minor retrofit'!$E$43,IF(F10="Scenario2PBT1",'Minor retrofit'!$F$43,IF(F10="Scenario3PBT1",'Minor retrofit'!$G$43,"")))&amp;IF(F10="Scenario1PBT2",'Minor retrofit'!$H$43,IF(F10="Scenario2PBT2",'Minor retrofit'!$I$43,IF(F10="Scenario3PBT2",'Minor retrofit'!$J$43,"")))&amp;IF(F10="Scenario1PBT3",'Minor retrofit'!$K$43,IF(F10="Scenario2PBT3",'Minor retrofit'!$L$43,IF(F10="Scenario3PBT3",'Minor retrofit'!$M$43,"")))&amp;IF(F10="Scenario1PBT4",'Minor retrofit'!$N$43,IF(F10="Scenario2PBT4",'Minor retrofit'!$O$43,IF(F10="Scenario3PBT4",'Minor retrofit'!$P$43,"")))&amp;IF(F10="Scenario1PBT5",'Minor retrofit'!$Q$43,IF(F10="Scenario2PBT5",'Minor retrofit'!$R$43,IF(F10="Scenario3PBT5",'Minor retrofit'!$S$43,"")))&amp;IF(F10="Scenario1PBT6",'Minor retrofit'!$T$43,IF(F10="Scenario2PBT6",'Minor retrofit'!$U$43,IF(F10="Scenario3PBT6",'Minor retrofit'!$V$43,"")))&amp;IF(F10="Scenario1PBT7",'Minor retrofit'!$W$43,IF(F10="Scenario2PBT7",'Minor retrofit'!$X$43,IF(F10="Scenario3PBT7",'Minor retrofit'!$Y$43,"")))&amp;IF(F10="Scenario1PBT8",'Minor retrofit'!$Z$43,IF(F10="Scenario2PBT8",'Minor retrofit'!$AA$43,IF(F10="Scenario3PBT8",'Minor retrofit'!$AB$43,"")))&amp;IF(F10="Scenario1PBT9",'Minor retrofit'!$AC$43,IF(F10="Scenario2PBT9",'Minor retrofit'!$AD$43,IF(F10="Scenario3PBT9",'Minor retrofit'!$AE$43,"")))&amp;IF(F10="Scenario1PBT10",'Minor retrofit'!$AF$43,IF(F10="Scenario2PBT10",'Minor retrofit'!$AG$43,IF(F10="Scenario3PBT10",'Minor retrofit'!$AH$43,"")))&amp;IF(F10="Scenario1PBT11",'Minor retrofit'!$AI$43,IF(F10="Scenario2PBT11",'Minor retrofit'!$AJ$43,IF(F10="Scenario3PBT11",'Minor retrofit'!$AK$43,"")))&amp;IF(F10="Scenario1PBT12",'Minor retrofit'!$AL$43,IF(F10="Scenario2PBT12",'Minor retrofit'!$AM$43,IF(F10="Scenario3PBT12",'Minor retrofit'!$AN$43,"")))&amp;IF(F10="Scenario1PBT13",'Minor retrofit'!$AO$43,IF(F10="Scenario2PBT13",'Minor retrofit'!$AP$43,IF(F10="Scenario3PBT13",'Minor retrofit'!$AQ$43,"")))&amp;IF(F10="Scenario1PBT14",'Minor retrofit'!$AR$43,IF(F10="Scenario2PBT14",'Minor retrofit'!$AS$43,IF(F10="Scenario3PBT14",'Minor retrofit'!$AT$43,"")))&amp;IF(F10="Scenario1PBT15",'Minor retrofit'!$AU$43,IF(F10="Scenario2PBT15",'Minor retrofit'!$AV$43,IF(F10="Scenario3PBT15",'Minor retrofit'!$AW$43,"")))</f>
        <v/>
      </c>
      <c r="Z10" s="117">
        <f t="shared" si="9"/>
        <v>0</v>
      </c>
      <c r="AA10" s="178" t="str">
        <f>IF(F10="Scenario1PBT1",'Minor retrofit'!$E$102,IF(F10="Scenario2PBT1",'Minor retrofit'!$F$102,IF(F10="Scenario3PBT1",'Minor retrofit'!$G$102,"")))&amp;IF(F10="Scenario1PBT2",'Minor retrofit'!$H$102,IF(F10="Scenario2PBT2",'Minor retrofit'!$I$102,IF(F10="Scenario3PBT2",'Minor retrofit'!$J$102,"")))&amp;IF(F10="Scenario1PBT3",'Minor retrofit'!$K$102,IF(F10="Scenario2PBT3",'Minor retrofit'!$L$102,IF(F10="Scenario3PBT3",'Minor retrofit'!$M$102,"")))&amp;IF(F10="Scenario1PBT4",'Minor retrofit'!$N$102,IF(F10="Scenario2PBT4",'Minor retrofit'!$O$102,IF(F10="Scenario3PBT4",'Minor retrofit'!$P$102,"")))&amp;IF(F10="Scenario1PBT5",'Minor retrofit'!$Q$102,IF(F10="Scenario2PBT5",'Minor retrofit'!$R$102,IF(F10="Scenario3PBT5",'Minor retrofit'!$S$102,"")))&amp;IF(F10="Scenario1PBT6",'Minor retrofit'!$T$102,IF(F10="Scenario2PBT6",'Minor retrofit'!$U$102,IF(F10="Scenario3PBT6",'Minor retrofit'!$V$102,"")))&amp;IF(F10="Scenario1PBT7",'Minor retrofit'!$W$102,IF(F10="Scenario2PBT7",'Minor retrofit'!$X$102,IF(F10="Scenario3PBT7",'Minor retrofit'!$Y$102,"")))&amp;IF(F10="Scenario1PBT8",'Minor retrofit'!$Z$102,IF(F10="Scenario2PBT8",'Minor retrofit'!$AA$102,IF(F10="Scenario3PBT8",'Minor retrofit'!$AB$102,"")))&amp;IF(F10="Scenario1PBT9",'Minor retrofit'!$AC$102,IF(F10="Scenario2PBT9",'Minor retrofit'!$AD$102,IF(F10="Scenario3PBT9",'Minor retrofit'!$AE$102,"")))&amp;IF(F10="Scenario1PBT10",'Minor retrofit'!$AF$102,IF(F10="Scenario2PBT10",'Minor retrofit'!$AG$102,IF(F10="Scenario3PBT10",'Minor retrofit'!$AH$102,"")))&amp;IF(F10="Scenario1PBT11",'Minor retrofit'!$AI$102,IF(F10="Scenario2PBT11",'Minor retrofit'!$AJ$102,IF(F10="Scenario3PBT11",'Minor retrofit'!$AK$102,"")))&amp;IF(F10="Scenario1PBT12",'Minor retrofit'!$AL$102,IF(F10="Scenario2PBT12",'Minor retrofit'!$AM$102,IF(F10="Scenario3PBT12",'Minor retrofit'!$AN$102,"")))&amp;IF(F10="Scenario1PBT13",'Minor retrofit'!$AO$102,IF(F10="Scenario2PBT13",'Minor retrofit'!$AP$102,IF(F10="Scenario3PBT13",'Minor retrofit'!$AQ$102,"")))&amp;IF(F10="Scenario1PBT14",'Minor retrofit'!$AR$102,IF(F10="Scenario2PBT14",'Minor retrofit'!$AS$102,IF(F10="Scenario3PBT14",'Minor retrofit'!$AT$102,"")))&amp;IF(F10="Scenario1PBT15",'Minor retrofit'!$AU$102,IF(F10="Scenario2PBT15",'Minor retrofit'!$AV$102,IF(F10="Scenario3PBT15",'Minor retrofit'!$AW$102,"")))</f>
        <v/>
      </c>
      <c r="AB10" s="179">
        <f t="shared" si="10"/>
        <v>0</v>
      </c>
      <c r="AC10" s="363" t="str">
        <f t="shared" si="24"/>
        <v/>
      </c>
      <c r="AD10" s="353">
        <f>IF(AC10="",IFERROR('Projection_Base-case'!G11-G10,0),0)</f>
        <v>0</v>
      </c>
      <c r="AE10" s="350">
        <f t="shared" si="11"/>
        <v>0</v>
      </c>
      <c r="AF10" s="361">
        <f>IFERROR(100*AD10/'Projection_Base-case'!G11,0)</f>
        <v>0</v>
      </c>
      <c r="AG10" s="352">
        <f>IF(AC10="",IFERROR('Projection_Base-case'!I11-I10,0),0)</f>
        <v>0</v>
      </c>
      <c r="AH10" s="353">
        <f t="shared" si="12"/>
        <v>0</v>
      </c>
      <c r="AI10" s="361">
        <f>IFERROR(100*AG10/'Projection_Base-case'!I11,0)</f>
        <v>0</v>
      </c>
      <c r="AJ10" s="352">
        <f>IF(AC10="",IFERROR('Projection_Base-case'!K11-K10,0),0)</f>
        <v>0</v>
      </c>
      <c r="AK10" s="353">
        <f t="shared" si="13"/>
        <v>0</v>
      </c>
      <c r="AL10" s="361">
        <f>IFERROR(100*AJ10/'Projection_Base-case'!K11,0)</f>
        <v>0</v>
      </c>
      <c r="AM10" s="352">
        <f>-IF(AC10="",IFERROR('Projection_Base-case'!M11-M10,0),0)</f>
        <v>0</v>
      </c>
      <c r="AN10" s="353">
        <f t="shared" si="14"/>
        <v>0</v>
      </c>
      <c r="AO10" s="354">
        <f>IFERROR(IF('Projection_Base-case'!N11&gt;0,100*AN10/'Projection_Base-case'!N11,100*AN10/N10),0)</f>
        <v>0</v>
      </c>
      <c r="AP10" s="355">
        <f>IF(AC10="",IFERROR('Projection_Base-case'!O11-O10,0),0)</f>
        <v>0</v>
      </c>
      <c r="AQ10" s="356">
        <f t="shared" si="15"/>
        <v>0</v>
      </c>
      <c r="AR10" s="356">
        <f>IFERROR(100*AP10/'Projection_Base-case'!O11,0)</f>
        <v>0</v>
      </c>
      <c r="AS10" s="355">
        <f>IF(AC10="",IFERROR('Projection_Base-case'!Q11-Q10,0),0)</f>
        <v>0</v>
      </c>
      <c r="AT10" s="356">
        <f t="shared" si="16"/>
        <v>0</v>
      </c>
      <c r="AU10" s="356">
        <f>IFERROR(100*AS10/'Projection_Base-case'!Q11,0)</f>
        <v>0</v>
      </c>
      <c r="AV10" s="355">
        <f>IF(AC10="",IFERROR('Projection_Base-case'!S11-S10,0),0)</f>
        <v>0</v>
      </c>
      <c r="AW10" s="356">
        <f t="shared" si="17"/>
        <v>0</v>
      </c>
      <c r="AX10" s="357">
        <f>IFERROR(100*AV10/'Projection_Base-case'!S11,0)</f>
        <v>0</v>
      </c>
      <c r="AY10" s="358">
        <f>IF(AC10="",IFERROR('Projection_Base-case'!U11-U10,0),0)</f>
        <v>0</v>
      </c>
      <c r="AZ10" s="359">
        <f t="shared" si="18"/>
        <v>0</v>
      </c>
      <c r="BA10" s="359">
        <f>IFERROR(100*AY10/'Projection_Base-case'!U11,0)</f>
        <v>0</v>
      </c>
      <c r="BB10" s="358">
        <f>IF(AC10="",IFERROR('Projection_Base-case'!W11-W10,0),0)</f>
        <v>0</v>
      </c>
      <c r="BC10" s="359">
        <f t="shared" si="19"/>
        <v>0</v>
      </c>
      <c r="BD10" s="359">
        <f>IFERROR(100*BB10/'Projection_Base-case'!W11,0)</f>
        <v>0</v>
      </c>
      <c r="BE10" s="358">
        <f>IF(AC10="",IFERROR('Projection_Base-case'!Y11-Y10,0),0)</f>
        <v>0</v>
      </c>
      <c r="BF10" s="359">
        <f t="shared" si="20"/>
        <v>0</v>
      </c>
      <c r="BG10" s="359">
        <f>IFERROR(100*BE10/'Projection_Base-case'!Y11,0)</f>
        <v>0</v>
      </c>
      <c r="BH10" s="359">
        <f t="shared" si="21"/>
        <v>0</v>
      </c>
      <c r="BI10" s="360">
        <f t="shared" si="22"/>
        <v>0</v>
      </c>
    </row>
    <row r="11" spans="1:61" ht="15" customHeight="1">
      <c r="A11" s="205">
        <v>7</v>
      </c>
      <c r="B11" s="347">
        <f>IF('Projection_Base-case'!B12&lt;&gt;"",'Projection_Base-case'!B12,0)</f>
        <v>0</v>
      </c>
      <c r="C11" s="347">
        <f>IF('Projection_Base-case'!C12&lt;&gt;"",'Projection_Base-case'!C12,0)</f>
        <v>0</v>
      </c>
      <c r="D11" s="365">
        <f>IF('Projection_Base-case'!D12&lt;&gt;"",'Projection_Base-case'!D12,0)</f>
        <v>0</v>
      </c>
      <c r="E11" s="369"/>
      <c r="F11" s="367" t="str">
        <f t="shared" si="23"/>
        <v>0</v>
      </c>
      <c r="G11" s="206" t="str">
        <f>IF(F11="Scenario1PBT1",'Minor retrofit'!$E$7,IF(F11="Scenario2PBT1",'Minor retrofit'!$F$7,IF(F11="Scenario3PBT1",'Minor retrofit'!$G$7,"")))&amp;IF(F11="Scenario1PBT2",'Minor retrofit'!$H$7,IF(F11="Scenario2PBT2",'Minor retrofit'!$I$7,IF(F11="Scenario3PBT2",'Minor retrofit'!$J$7,"")))&amp;IF(F11="Scenario1PBT3",'Minor retrofit'!$K$7,IF(F11="Scenario2PBT3",'Minor retrofit'!$L$7,IF(F11="Scenario3PBT3",'Minor retrofit'!$M$7,"")))&amp;IF(F11="Scenario1PBT4",'Minor retrofit'!$N$7,IF(F11="Scenario2PBT4",'Minor retrofit'!$O$7,IF(F11="Scenario3PBT4",'Minor retrofit'!$P$7,"")))&amp;IF(F11="Scenario1PBT5",'Minor retrofit'!$Q$7,IF(F11="Scenario2PBT5",'Minor retrofit'!$R$7,IF(F11="Scenario3PBT5",'Minor retrofit'!$S$7,"")))&amp;IF(F11="Scenario1PBT6",'Minor retrofit'!$T$7,IF(F11="Scenario2PBT6",'Minor retrofit'!$U$7,IF(F11="Scenario3PBT6",'Minor retrofit'!$V$7,"")))&amp;IF(F11="Scenario1PBT7",'Minor retrofit'!$W$7,IF(F11="Scenario2PBT7",'Minor retrofit'!$X$7,IF(F11="Scenario3PBT7",'Minor retrofit'!$Y$7,"")))&amp;IF(F11="Scenario1PBT8",'Minor retrofit'!$Z$7,IF(F11="Scenario2PBT8",'Minor retrofit'!$AA$7,IF(F11="Scenario3PBT8",'Minor retrofit'!$AB$7,"")))&amp;IF(F11="Scenario1PBT9",'Minor retrofit'!$AC$7,IF(F11="Scenario2PBT9",'Minor retrofit'!$AD$7,IF(F11="Scenario3PBT9",'Minor retrofit'!$AE$7,"")))&amp;IF(F11="Scenario1PBT10",'Minor retrofit'!$AF$7,IF(F11="Scenario2PBT10",'Minor retrofit'!$AG$7,IF(F11="Scenario3PBT10",'Minor retrofit'!$AH$7,"")))&amp;IF(F11="Scenario1PBT11",'Minor retrofit'!$AI$7,IF(F11="Scenario2PBT11",'Minor retrofit'!$AJ$7,IF(F11="Scenario3PBT11",'Minor retrofit'!$AK$7,"")))&amp;IF(F11="Scenario1PBT12",'Minor retrofit'!$AL$7,IF(F11="Scenario2PBT12",'Minor retrofit'!$AM$7,IF(F11="Scenario3PBT12",'Minor retrofit'!$AN$7,"")))&amp;IF(F11="Scenario1PBT13",'Minor retrofit'!$AO$7,IF(F11="Scenario2PBT13",'Minor retrofit'!$AP$7,IF(F11="Scenario3PBT13",'Minor retrofit'!$AQ$7,"")))&amp;IF(F11="Scenario1PBT14",'Minor retrofit'!$AR$7,IF(F11="Scenario2PBT14",'Minor retrofit'!$AS$7,IF(F11="Scenario3PBT14",'Minor retrofit'!$AT$7,"")))&amp;IF(F11="Scenario1PBT15",'Minor retrofit'!$AU$7,IF(F11="Scenario2PBT15",'Minor retrofit'!$AV$7,IF(F11="Scenario3PBT15",'Minor retrofit'!$AW$7,"")))</f>
        <v/>
      </c>
      <c r="H11" s="117">
        <f t="shared" si="0"/>
        <v>0</v>
      </c>
      <c r="I11" s="117" t="str">
        <f>IF(F11="Scenario1PBT1",'Minor retrofit'!$E$17,IF(F11="Scenario2PBT1",'Minor retrofit'!$F$17,IF(F11="Scenario3PBT1",'Minor retrofit'!$G$17,"")))&amp;IF(F11="Scenario1PBT2",'Minor retrofit'!$H$17,IF(F11="Scenario2PBT2",'Minor retrofit'!$I$17,IF(F11="Scenario3PBT2",'Minor retrofit'!$J$17,"")))&amp;IF(F11="Scenario1PBT3",'Minor retrofit'!$K$17,IF(F11="Scenario2PBT3",'Minor retrofit'!$L$17,IF(F11="Scenario3PBT3",'Minor retrofit'!$M$17,"")))&amp;IF(F11="Scenario1PBT4",'Minor retrofit'!$N$17,IF(F11="Scenario2PBT4",'Minor retrofit'!$O$17,IF(F11="Scenario3PBT4",'Minor retrofit'!$P$17,"")))&amp;IF(F11="Scenario1PBT5",'Minor retrofit'!$Q$17,IF(F11="Scenario2PBT5",'Minor retrofit'!$R$17,IF(F11="Scenario3PBT5",'Minor retrofit'!$S$17,"")))&amp;IF(F11="Scenario1PBT6",'Minor retrofit'!$T$17,IF(F11="Scenario2PBT6",'Minor retrofit'!$U$17,IF(F11="Scenario3PBT6",'Minor retrofit'!$V$17,"")))&amp;IF(F11="Scenario1PBT7",'Minor retrofit'!$W$17,IF(F11="Scenario2PBT7",'Minor retrofit'!$X$17,IF(F11="Scenario3PBT7",'Minor retrofit'!$Y$17,"")))&amp;IF(F11="Scenario1PBT8",'Minor retrofit'!$Z$17,IF(F11="Scenario2PBT8",'Minor retrofit'!$AA$17,IF(F11="Scenario3PBT8",'Minor retrofit'!$AB$17,"")))&amp;IF(F11="Scenario1PBT9",'Minor retrofit'!$AC$17,IF(F11="Scenario2PBT9",'Minor retrofit'!$AD$17,IF(F11="Scenario3PBT9",'Minor retrofit'!$AE$17,"")))&amp;IF(F11="Scenario1PBT10",'Minor retrofit'!$AF$17,IF(F11="Scenario2PBT10",'Minor retrofit'!$AG$17,IF(F11="Scenario3PBT10",'Minor retrofit'!$AH$17,"")))&amp;IF(F11="Scenario1PBT11",'Minor retrofit'!$AI$17,IF(F11="Scenario2PBT11",'Minor retrofit'!$AJ$17,IF(F11="Scenario3PBT11",'Minor retrofit'!$AK$17,"")))&amp;IF(F11="Scenario1PBT12",'Minor retrofit'!$AL$17,IF(F11="Scenario2PBT12",'Minor retrofit'!$AM$17,IF(F11="Scenario3PBT12",'Minor retrofit'!$AN$17,"")))&amp;IF(F11="Scenario1PBT13",'Minor retrofit'!$AO$17,IF(F11="Scenario2PBT13",'Minor retrofit'!$AP$17,IF(F11="Scenario3PBT13",'Minor retrofit'!$AQ$17,"")))&amp;IF(F11="Scenario1PBT14",'Minor retrofit'!$AR$17,IF(F11="Scenario2PBT14",'Minor retrofit'!$AS$17,IF(F11="Scenario3PBT14",'Minor retrofit'!$AT$17,"")))&amp;IF(F11="Scenario1PBT15",'Minor retrofit'!$AU$17,IF(F11="Scenario2PBT15",'Minor retrofit'!$AV$17,IF(F11="Scenario3PBT15",'Minor retrofit'!$AW$17,"")))</f>
        <v/>
      </c>
      <c r="J11" s="117">
        <f t="shared" si="1"/>
        <v>0</v>
      </c>
      <c r="K11" s="117" t="str">
        <f>IF(F11="Scenario1PBT1",'Minor retrofit'!$E$19,IF(F11="Scenario2PBT1",'Minor retrofit'!$F$19,IF(F11="Scenario3PBT1",'Minor retrofit'!$G$19,"")))&amp;IF(F11="Scenario1PBT2",'Minor retrofit'!$H$19,IF(F11="Scenario2PBT2",'Minor retrofit'!$I$19,IF(F11="Scenario3PBT2",'Minor retrofit'!$J$19,"")))&amp;IF(F11="Scenario1PBT3",'Minor retrofit'!$K$19,IF(F11="Scenario2PBT3",'Minor retrofit'!$L$19,IF(F11="Scenario3PBT3",'Minor retrofit'!$M$19,"")))&amp;IF(F11="Scenario1PBT4",'Minor retrofit'!$N$19,IF(F11="Scenario2PBT4",'Minor retrofit'!$O$19,IF(F11="Scenario3PBT4",'Minor retrofit'!$P$19,"")))&amp;IF(F11="Scenario1PBT5",'Minor retrofit'!$Q$19,IF(F11="Scenario2PBT5",'Minor retrofit'!$R$19,IF(F11="Scenario3PBT5",'Minor retrofit'!$S$19,"")))&amp;IF(F11="Scenario1PBT6",'Minor retrofit'!$T$19,IF(F11="Scenario2PBT6",'Minor retrofit'!$U$19,IF(F11="Scenario3PBT6",'Minor retrofit'!$V$19,"")))&amp;IF(F11="Scenario1PBT7",'Minor retrofit'!$W$19,IF(F11="Scenario2PBT7",'Minor retrofit'!$X$19,IF(F11="Scenario3PBT7",'Minor retrofit'!$Y$19,"")))&amp;IF(F11="Scenario1PBT8",'Minor retrofit'!$Z$19,IF(F11="Scenario2PBT8",'Minor retrofit'!$AA$19,IF(F11="Scenario3PBT8",'Minor retrofit'!$AB$19,"")))&amp;IF(F11="Scenario1PBT9",'Minor retrofit'!$AC$19,IF(F11="Scenario2PBT9",'Minor retrofit'!$AD$19,IF(F11="Scenario3PBT9",'Minor retrofit'!$AE$19,"")))&amp;IF(F11="Scenario1PBT10",'Minor retrofit'!$AF$19,IF(F11="Scenario2PBT10",'Minor retrofit'!$AG$19,IF(F11="Scenario3PBT10",'Minor retrofit'!$AH$19,"")))&amp;IF(F11="Scenario1PBT11",'Minor retrofit'!$AI$19,IF(F11="Scenario2PBT11",'Minor retrofit'!$AJ$19,IF(F11="Scenario3PBT11",'Minor retrofit'!$AK$19,"")))&amp;IF(F11="Scenario1PBT12",'Minor retrofit'!$AL$19,IF(F11="Scenario2PBT12",'Minor retrofit'!$AM$19,IF(F11="Scenario3PBT12",'Minor retrofit'!$AN$19,"")))&amp;IF(F11="Scenario1PBT13",'Minor retrofit'!$AO$19,IF(F11="Scenario2PBT13",'Minor retrofit'!$AP$19,IF(F11="Scenario3PBT13",'Minor retrofit'!$AQ$19,"")))&amp;IF(F11="Scenario1PBT14",'Minor retrofit'!$AR$19,IF(F11="Scenario2PBT14",'Minor retrofit'!$AS$19,IF(F11="Scenario3PBT14",'Minor retrofit'!$AT$19,"")))&amp;IF(F11="Scenario1PBT15",'Minor retrofit'!$AU$19,IF(F11="Scenario2PBT15",'Minor retrofit'!$AV$19,IF(F11="Scenario3PBT15",'Minor retrofit'!$AW$19,"")))</f>
        <v/>
      </c>
      <c r="L11" s="117">
        <f t="shared" si="2"/>
        <v>0</v>
      </c>
      <c r="M11" s="117" t="str">
        <f>IF(F11="Scenario1PBT1",'Minor retrofit'!$E$21,IF(F11="Scenario2PBT1",'Minor retrofit'!$F$21,IF(F11="Scenario3PBT1",'Minor retrofit'!$G$21,"")))&amp;IF(F11="Scenario1PBT2",'Minor retrofit'!$H$21,IF(F11="Scenario2PBT2",'Minor retrofit'!$I$21,IF(F11="Scenario3PBT2",'Minor retrofit'!$J$21,"")))&amp;IF(F11="Scenario1PBT3",'Minor retrofit'!$K$21,IF(F11="Scenario2PBT3",'Minor retrofit'!$L$21,IF(F11="Scenario3PBT3",'Minor retrofit'!$M$21,"")))&amp;IF(F11="Scenario1PBT4",'Minor retrofit'!$N$21,IF(F11="Scenario2PBT4",'Minor retrofit'!$O$21,IF(F11="Scenario3PBT4",'Minor retrofit'!$P$21,"")))&amp;IF(F11="Scenario1PBT5",'Minor retrofit'!$Q$21,IF(F11="Scenario2PBT5",'Minor retrofit'!$R$21,IF(F11="Scenario3PBT5",'Minor retrofit'!$S$21,"")))&amp;IF(F11="Scenario1PBT6",'Minor retrofit'!$T$21,IF(F11="Scenario2PBT6",'Minor retrofit'!$U$21,IF(F11="Scenario3PBT6",'Minor retrofit'!$V$21,"")))&amp;IF(F11="Scenario1PBT7",'Minor retrofit'!$W$21,IF(F11="Scenario2PBT7",'Minor retrofit'!$X$21,IF(F11="Scenario3PBT7",'Minor retrofit'!$Y$21,"")))&amp;IF(F11="Scenario1PBT8",'Minor retrofit'!$Z$21,IF(F11="Scenario2PBT8",'Minor retrofit'!$AA$21,IF(F11="Scenario3PBT8",'Minor retrofit'!$AB$21,"")))&amp;IF(F11="Scenario1PBT9",'Minor retrofit'!$AC$21,IF(F11="Scenario2PBT9",'Minor retrofit'!$AD$21,IF(F11="Scenario3PBT9",'Minor retrofit'!$AE$21,"")))&amp;IF(F11="Scenario1PBT10",'Minor retrofit'!$AF$21,IF(F11="Scenario2PBT10",'Minor retrofit'!$AG$21,IF(F11="Scenario3PBT10",'Minor retrofit'!$AH$21,"")))&amp;IF(F11="Scenario1PBT11",'Minor retrofit'!$AI$21,IF(F11="Scenario2PBT11",'Minor retrofit'!$AJ$21,IF(F11="Scenario3PBT11",'Minor retrofit'!$AK$21,"")))&amp;IF(F11="Scenario1PBT12",'Minor retrofit'!$AL$21,IF(F11="Scenario2PBT12",'Minor retrofit'!$AM$21,IF(F11="Scenario3PBT12",'Minor retrofit'!$AN$21,"")))&amp;IF(F11="Scenario1PBT13",'Minor retrofit'!$AO$21,IF(F11="Scenario2PBT13",'Minor retrofit'!$AP$21,IF(F11="Scenario3PBT13",'Minor retrofit'!$AQ$21,"")))&amp;IF(F11="Scenario1PBT14",'Minor retrofit'!$AR$21,IF(F11="Scenario2PBT14",'Minor retrofit'!$AS$21,IF(F11="Scenario3PBT14",'Minor retrofit'!$AT$21,"")))&amp;IF(F11="Scenario1PBT15",'Minor retrofit'!$AU$21,IF(F11="Scenario2PBT15",'Minor retrofit'!$AV$21,IF(F11="Scenario3PBT15",'Minor retrofit'!$AW$21,"")))</f>
        <v/>
      </c>
      <c r="N11" s="118">
        <f t="shared" si="3"/>
        <v>0</v>
      </c>
      <c r="O11" s="206" t="str">
        <f>IF(F11="Scenario1PBT1",'Minor retrofit'!$E$24,IF(F11="Scenario2PBT1",'Minor retrofit'!$F$24,IF(F11="Scenario3PBT1",'Minor retrofit'!$G$24,"")))&amp;IF(F11="Scenario1PBT2",'Minor retrofit'!$H$24,IF(F11="Scenario2PBT2",'Minor retrofit'!$I$24,IF(F11="Scenario3PBT2",'Minor retrofit'!$J$24,"")))&amp;IF(F11="Scenario1PBT3",'Minor retrofit'!$K$24,IF(F11="Scenario2PBT3",'Minor retrofit'!$L$24,IF(F11="Scenario3PBT3",'Minor retrofit'!$M$24,"")))&amp;IF(F11="Scenario1PBT4",'Minor retrofit'!$N$24,IF(F11="Scenario2PBT4",'Minor retrofit'!$O$24,IF(F11="Scenario3PBT4",'Minor retrofit'!$P$24,"")))&amp;IF(F11="Scenario1PBT5",'Minor retrofit'!$Q$24,IF(F11="Scenario2PBT5",'Minor retrofit'!$R$24,IF(F11="Scenario3PBT5",'Minor retrofit'!$S$24,"")))&amp;IF(F11="Scenario1PBT6",'Minor retrofit'!$T$24,IF(F11="Scenario2PBT6",'Minor retrofit'!$U$24,IF(F11="Scenario3PBT6",'Minor retrofit'!$V$24,"")))&amp;IF(F11="Scenario1PBT7",'Minor retrofit'!$W$24,IF(F11="Scenario2PBT7",'Minor retrofit'!$X$24,IF(F11="Scenario3PBT7",'Minor retrofit'!$Y$24,"")))&amp;IF(F11="Scenario1PBT8",'Minor retrofit'!$Z$24,IF(F11="Scenario2PBT8",'Minor retrofit'!$AA$24,IF(F11="Scenario3PBT8",'Minor retrofit'!$AB$24,"")))&amp;IF(F11="Scenario1PBT9",'Minor retrofit'!$AC$24,IF(F11="Scenario2PBT9",'Minor retrofit'!$AD$24,IF(F11="Scenario3PBT9",'Minor retrofit'!$AE$24,"")))&amp;IF(F11="Scenario1PBT10",'Minor retrofit'!$AF$24,IF(F11="Scenario2PBT10",'Minor retrofit'!$AG$24,IF(F11="Scenario3PBT10",'Minor retrofit'!$AH$24,"")))&amp;IF(F11="Scenario1PBT11",'Minor retrofit'!$AI$24,IF(F11="Scenario2PBT11",'Minor retrofit'!$AJ$24,IF(F11="Scenario3PBT11",'Minor retrofit'!$AK$24,"")))&amp;IF(F11="Scenario1PBT12",'Minor retrofit'!$AL$24,IF(F11="Scenario2PBT12",'Minor retrofit'!$AM$24,IF(F11="Scenario3PBT12",'Minor retrofit'!$AN$24,"")))&amp;IF(F11="Scenario1PBT13",'Minor retrofit'!$AO$24,IF(F11="Scenario2PBT13",'Minor retrofit'!$AP$24,IF(F11="Scenario3PBT13",'Minor retrofit'!$AQ$24,"")))&amp;IF(F11="Scenario1PBT14",'Minor retrofit'!$AR$24,IF(F11="Scenario2PBT14",'Minor retrofit'!$AS$24,IF(F11="Scenario3PBT14",'Minor retrofit'!$AT$24,"")))&amp;IF(F11="Scenario1PBT15",'Minor retrofit'!$AU$24,IF(F11="Scenario2PBT15",'Minor retrofit'!$AV$24,IF(F11="Scenario3PBT15",'Minor retrofit'!$AW$24,"")))</f>
        <v/>
      </c>
      <c r="P11" s="117">
        <f t="shared" si="4"/>
        <v>0</v>
      </c>
      <c r="Q11" s="117" t="str">
        <f>IF(F11="Scenario1PBT1",'Minor retrofit'!$E$26,IF(F11="Scenario2PBT1",'Minor retrofit'!$F$26,IF(F11="Scenario3PBT1",'Minor retrofit'!$G$26,"")))&amp;IF(F11="Scenario1PBT2",'Minor retrofit'!$H$26,IF(F11="Scenario2PBT2",'Minor retrofit'!$I$26,IF(F11="Scenario3PBT2",'Minor retrofit'!$J$26,"")))&amp;IF(F11="Scenario1PBT3",'Minor retrofit'!$K$26,IF(F11="Scenario2PBT3",'Minor retrofit'!$L$26,IF(F11="Scenario3PBT3",'Minor retrofit'!$M$26,"")))&amp;IF(F11="Scenario1PBT4",'Minor retrofit'!$N$26,IF(F11="Scenario2PBT4",'Minor retrofit'!$O$26,IF(F11="Scenario3PBT4",'Minor retrofit'!$P$26,"")))&amp;IF(F11="Scenario1PBT5",'Minor retrofit'!$Q$26,IF(F11="Scenario2PBT5",'Minor retrofit'!$R$26,IF(F11="Scenario3PBT5",'Minor retrofit'!$S$26,"")))&amp;IF(F11="Scenario1PBT6",'Minor retrofit'!$T$26,IF(F11="Scenario2PBT6",'Minor retrofit'!$U$26,IF(F11="Scenario3PBT6",'Minor retrofit'!$V$26,"")))&amp;IF(F11="Scenario1PBT7",'Minor retrofit'!$W$26,IF(F11="Scenario2PBT7",'Minor retrofit'!$X$26,IF(F11="Scenario3PBT7",'Minor retrofit'!$Y$26,"")))&amp;IF(F11="Scenario1PBT8",'Minor retrofit'!$Z$26,IF(F11="Scenario2PBT8",'Minor retrofit'!$AA$26,IF(F11="Scenario3PBT8",'Minor retrofit'!$AB$26,"")))&amp;IF(F11="Scenario1PBT9",'Minor retrofit'!$AC$26,IF(F11="Scenario2PBT9",'Minor retrofit'!$AD$26,IF(F11="Scenario3PBT9",'Minor retrofit'!$AE$26,"")))&amp;IF(F11="Scenario1PBT10",'Minor retrofit'!$AF$26,IF(F11="Scenario2PBT10",'Minor retrofit'!$AG$26,IF(F11="Scenario3PBT10",'Minor retrofit'!$AH$26,"")))&amp;IF(F11="Scenario1PBT11",'Minor retrofit'!$AI$26,IF(F11="Scenario2PBT11",'Minor retrofit'!$AJ$26,IF(F11="Scenario3PBT11",'Minor retrofit'!$AK$26,"")))&amp;IF(F11="Scenario1PBT12",'Minor retrofit'!$AL$26,IF(F11="Scenario2PBT12",'Minor retrofit'!$AM$26,IF(F11="Scenario3PBT12",'Minor retrofit'!$AN$26,"")))&amp;IF(F11="Scenario1PBT13",'Minor retrofit'!$AO$26,IF(F11="Scenario2PBT13",'Minor retrofit'!$AP$26,IF(F11="Scenario3PBT13",'Minor retrofit'!$AQ$26,"")))&amp;IF(F11="Scenario1PBT14",'Minor retrofit'!$AR$26,IF(F11="Scenario2PBT14",'Minor retrofit'!$AS$26,IF(F11="Scenario3PBT14",'Minor retrofit'!$AT$26,"")))&amp;IF(F11="Scenario1PBT15",'Minor retrofit'!$AU$26,IF(F11="Scenario2PBT15",'Minor retrofit'!$AV$26,IF(F11="Scenario3PBT15",'Minor retrofit'!$AW$26,"")))</f>
        <v/>
      </c>
      <c r="R11" s="117">
        <f t="shared" si="5"/>
        <v>0</v>
      </c>
      <c r="S11" s="117" t="str">
        <f>IF(F11="Scenario1PBT1",'Minor retrofit'!$E$28,IF(F11="Scenario2PBT1",'Minor retrofit'!$F$28,IF(F11="Scenario3PBT1",'Minor retrofit'!$G$28,"")))&amp;IF(F11="Scenario1PBT2",'Minor retrofit'!$H$28,IF(F11="Scenario2PBT2",'Minor retrofit'!$I$28,IF(F11="Scenario3PBT2",'Minor retrofit'!$J$28,"")))&amp;IF(F11="Scenario1PBT3",'Minor retrofit'!$K$28,IF(F11="Scenario2PBT3",'Minor retrofit'!$L$28,IF(F11="Scenario3PBT3",'Minor retrofit'!$M$28,"")))&amp;IF(F11="Scenario1PBT4",'Minor retrofit'!$N$28,IF(F11="Scenario2PBT4",'Minor retrofit'!$O$28,IF(F11="Scenario3PBT4",'Minor retrofit'!$P$28,"")))&amp;IF(F11="Scenario1PBT5",'Minor retrofit'!$Q$28,IF(F11="Scenario2PBT5",'Minor retrofit'!$R$28,IF(F11="Scenario3PBT5",'Minor retrofit'!$S$28,"")))&amp;IF(F11="Scenario1PBT6",'Minor retrofit'!$T$28,IF(F11="Scenario2PBT6",'Minor retrofit'!$U$28,IF(F11="Scenario3PBT6",'Minor retrofit'!$V$28,"")))&amp;IF(F11="Scenario1PBT7",'Minor retrofit'!$W$28,IF(F11="Scenario2PBT7",'Minor retrofit'!$X$28,IF(F11="Scenario3PBT7",'Minor retrofit'!$Y$28,"")))&amp;IF(F11="Scenario1PBT8",'Minor retrofit'!$Z$28,IF(F11="Scenario2PBT8",'Minor retrofit'!$AA$28,IF(F11="Scenario3PBT8",'Minor retrofit'!$AB$28,"")))&amp;IF(F11="Scenario1PBT9",'Minor retrofit'!$AC$28,IF(F11="Scenario2PBT9",'Minor retrofit'!$AD$28,IF(F11="Scenario3PBT9",'Minor retrofit'!$AE$28,"")))&amp;IF(F11="Scenario1PBT10",'Minor retrofit'!$AF$28,IF(F11="Scenario2PBT10",'Minor retrofit'!$AG$28,IF(F11="Scenario3PBT10",'Minor retrofit'!$AH$28,"")))&amp;IF(F11="Scenario1PBT11",'Minor retrofit'!$AI$28,IF(F11="Scenario2PBT11",'Minor retrofit'!$AJ$28,IF(F11="Scenario3PBT11",'Minor retrofit'!$AK$28,"")))&amp;IF(F11="Scenario1PBT12",'Minor retrofit'!$AL$28,IF(F11="Scenario2PBT12",'Minor retrofit'!$AM$28,IF(F11="Scenario3PBT12",'Minor retrofit'!$AN$28,"")))&amp;IF(F11="Scenario1PBT13",'Minor retrofit'!$AO$28,IF(F11="Scenario2PBT13",'Minor retrofit'!$AP$28,IF(F11="Scenario3PBT13",'Minor retrofit'!$AQ$28,"")))&amp;IF(F11="Scenario1PBT14",'Minor retrofit'!$AR$28,IF(F11="Scenario2PBT14",'Minor retrofit'!$AS$28,IF(F11="Scenario3PBT14",'Minor retrofit'!$AT$28,"")))&amp;IF(F11="Scenario1PBT15",'Minor retrofit'!$AU$28,IF(F11="Scenario2PBT15",'Minor retrofit'!$AV$28,IF(F11="Scenario3PBT15",'Minor retrofit'!$AW$28,"")))</f>
        <v/>
      </c>
      <c r="T11" s="207">
        <f t="shared" si="6"/>
        <v>0</v>
      </c>
      <c r="U11" s="206" t="str">
        <f>IF(F11="Scenario1PBT1",'Minor retrofit'!$E$39,IF(F11="Scenario2PBT1",'Minor retrofit'!$F$39,IF(F11="Scenario3PBT1",'Minor retrofit'!$G$39,"")))&amp;IF(F11="Scenario1PBT2",'Minor retrofit'!$H$39,IF(F11="Scenario2PBT2",'Minor retrofit'!$I$39,IF(F11="Scenario3PBT2",'Minor retrofit'!$J$39,"")))&amp;IF(F11="Scenario1PBT3",'Minor retrofit'!$K$39,IF(F11="Scenario2PBT3",'Minor retrofit'!$L$39,IF(F11="Scenario3PBT3",'Minor retrofit'!$M$39,"")))&amp;IF(F11="Scenario1PBT4",'Minor retrofit'!$N$39,IF(F11="Scenario2PBT4",'Minor retrofit'!$O$39,IF(F11="Scenario3PBT4",'Minor retrofit'!$P$39,"")))&amp;IF(F11="Scenario1PBT5",'Minor retrofit'!$Q$39,IF(F11="Scenario2PBT5",'Minor retrofit'!$R$39,IF(F11="Scenario3PBT5",'Minor retrofit'!$S$39,"")))&amp;IF(F11="Scenario1PBT6",'Minor retrofit'!$T$39,IF(F11="Scenario2PBT6",'Minor retrofit'!$U$39,IF(F11="Scenario3PBT6",'Minor retrofit'!$V$39,"")))&amp;IF(F11="Scenario1PBT7",'Minor retrofit'!$W$39,IF(F11="Scenario2PBT7",'Minor retrofit'!$X$39,IF(F11="Scenario3PBT7",'Minor retrofit'!$Y$39,"")))&amp;IF(F11="Scenario1PBT8",'Minor retrofit'!$Z$39,IF(F11="Scenario2PBT8",'Minor retrofit'!$AA$39,IF(F11="Scenario3PBT8",'Minor retrofit'!$AB$39,"")))&amp;IF(F11="Scenario1PBT9",'Minor retrofit'!$AC$39,IF(F11="Scenario2PBT9",'Minor retrofit'!$AD$39,IF(F11="Scenario3PBT9",'Minor retrofit'!$AE$39,"")))&amp;IF(F11="Scenario1PBT10",'Minor retrofit'!$AF$39,IF(F11="Scenario2PBT10",'Minor retrofit'!$AG$39,IF(F11="Scenario3PBT10",'Minor retrofit'!$AH$39,"")))&amp;IF(F11="Scenario1PBT11",'Minor retrofit'!$AI$39,IF(F11="Scenario2PBT11",'Minor retrofit'!$AJ$39,IF(F11="Scenario3PBT11",'Minor retrofit'!$AK$39,"")))&amp;IF(F11="Scenario1PBT12",'Minor retrofit'!$AL$39,IF(F11="Scenario2PBT12",'Minor retrofit'!$AM$39,IF(F11="Scenario3PBT12",'Minor retrofit'!$AN$39,"")))&amp;IF(F11="Scenario1PBT13",'Minor retrofit'!$AO$39,IF(F11="Scenario2PBT13",'Minor retrofit'!$AP$39,IF(F11="Scenario3PBT13",'Minor retrofit'!$AQ$39,"")))&amp;IF(F11="Scenario1PBT14",'Minor retrofit'!$AR$39,IF(F11="Scenario2PBT14",'Minor retrofit'!$AS$39,IF(F11="Scenario3PBT14",'Minor retrofit'!$AT$39,"")))&amp;IF(F11="Scenario1PBT15",'Minor retrofit'!$AU$39,IF(F11="Scenario2PBT15",'Minor retrofit'!$AV$39,IF(F11="Scenario3PBT15",'Minor retrofit'!$AW$39,"")))</f>
        <v/>
      </c>
      <c r="V11" s="117">
        <f t="shared" si="7"/>
        <v>0</v>
      </c>
      <c r="W11" s="117" t="str">
        <f>IF(F11="Scenario1PBT1",'Minor retrofit'!$E$41,IF(F11="Scenario2PBT1",'Minor retrofit'!$F$41,IF(F11="Scenario3PBT1",'Minor retrofit'!$G$41,"")))&amp;IF(F11="Scenario1PBT2",'Minor retrofit'!$H$41,IF(F11="Scenario2PBT2",'Minor retrofit'!$I$41,IF(F11="Scenario3PBT2",'Minor retrofit'!$J$41,"")))&amp;IF(F11="Scenario1PBT3",'Minor retrofit'!$K$41,IF(F11="Scenario2PBT3",'Minor retrofit'!$L$41,IF(F11="Scenario3PBT3",'Minor retrofit'!$M$41,"")))&amp;IF(F11="Scenario1PBT4",'Minor retrofit'!$N$41,IF(F11="Scenario2PBT4",'Minor retrofit'!$O$41,IF(F11="Scenario3PBT4",'Minor retrofit'!$P$41,"")))&amp;IF(F11="Scenario1PBT5",'Minor retrofit'!$Q$41,IF(F11="Scenario2PBT5",'Minor retrofit'!$R$41,IF(F11="Scenario3PBT5",'Minor retrofit'!$S$41,"")))&amp;IF(F11="Scenario1PBT6",'Minor retrofit'!$T$41,IF(F11="Scenario2PBT6",'Minor retrofit'!$U$41,IF(F11="Scenario3PBT6",'Minor retrofit'!$V$41,"")))&amp;IF(F11="Scenario1PBT7",'Minor retrofit'!$W$41,IF(F11="Scenario2PBT7",'Minor retrofit'!$X$41,IF(F11="Scenario3PBT7",'Minor retrofit'!$Y$41,"")))&amp;IF(F11="Scenario1PBT8",'Minor retrofit'!$Z$41,IF(F11="Scenario2PBT8",'Minor retrofit'!$AA$41,IF(F11="Scenario3PBT8",'Minor retrofit'!$AB$41,"")))&amp;IF(F11="Scenario1PBT9",'Minor retrofit'!$AC$41,IF(F11="Scenario2PBT9",'Minor retrofit'!$AD$41,IF(F11="Scenario3PBT9",'Minor retrofit'!$AE$41,"")))&amp;IF(F11="Scenario1PBT10",'Minor retrofit'!$AF$41,IF(F11="Scenario2PBT10",'Minor retrofit'!$AG$41,IF(F11="Scenario3PBT10",'Minor retrofit'!$AH$41,"")))&amp;IF(F11="Scenario1PBT11",'Minor retrofit'!$AI$41,IF(F11="Scenario2PBT11",'Minor retrofit'!$AJ$41,IF(F11="Scenario3PBT11",'Minor retrofit'!$AK$41,"")))&amp;IF(F11="Scenario1PBT12",'Minor retrofit'!$AL$41,IF(F11="Scenario2PBT12",'Minor retrofit'!$AM$41,IF(F11="Scenario3PBT12",'Minor retrofit'!$AN$41,"")))&amp;IF(F11="Scenario1PBT13",'Minor retrofit'!$AO$41,IF(F11="Scenario2PBT13",'Minor retrofit'!$AP$41,IF(F11="Scenario3PBT13",'Minor retrofit'!$AQ$41,"")))&amp;IF(F11="Scenario1PBT14",'Minor retrofit'!$AR$41,IF(F11="Scenario2PBT14",'Minor retrofit'!$AS$41,IF(F11="Scenario3PBT14",'Minor retrofit'!$AT$41,"")))&amp;IF(F11="Scenario1PBT15",'Minor retrofit'!$AU$41,IF(F11="Scenario2PBT15",'Minor retrofit'!$AV$41,IF(F11="Scenario3PBT15",'Minor retrofit'!$AW$41,"")))</f>
        <v/>
      </c>
      <c r="X11" s="117">
        <f t="shared" si="8"/>
        <v>0</v>
      </c>
      <c r="Y11" s="117" t="str">
        <f>IF(F11="Scenario1PBT1",'Minor retrofit'!$E$43,IF(F11="Scenario2PBT1",'Minor retrofit'!$F$43,IF(F11="Scenario3PBT1",'Minor retrofit'!$G$43,"")))&amp;IF(F11="Scenario1PBT2",'Minor retrofit'!$H$43,IF(F11="Scenario2PBT2",'Minor retrofit'!$I$43,IF(F11="Scenario3PBT2",'Minor retrofit'!$J$43,"")))&amp;IF(F11="Scenario1PBT3",'Minor retrofit'!$K$43,IF(F11="Scenario2PBT3",'Minor retrofit'!$L$43,IF(F11="Scenario3PBT3",'Minor retrofit'!$M$43,"")))&amp;IF(F11="Scenario1PBT4",'Minor retrofit'!$N$43,IF(F11="Scenario2PBT4",'Minor retrofit'!$O$43,IF(F11="Scenario3PBT4",'Minor retrofit'!$P$43,"")))&amp;IF(F11="Scenario1PBT5",'Minor retrofit'!$Q$43,IF(F11="Scenario2PBT5",'Minor retrofit'!$R$43,IF(F11="Scenario3PBT5",'Minor retrofit'!$S$43,"")))&amp;IF(F11="Scenario1PBT6",'Minor retrofit'!$T$43,IF(F11="Scenario2PBT6",'Minor retrofit'!$U$43,IF(F11="Scenario3PBT6",'Minor retrofit'!$V$43,"")))&amp;IF(F11="Scenario1PBT7",'Minor retrofit'!$W$43,IF(F11="Scenario2PBT7",'Minor retrofit'!$X$43,IF(F11="Scenario3PBT7",'Minor retrofit'!$Y$43,"")))&amp;IF(F11="Scenario1PBT8",'Minor retrofit'!$Z$43,IF(F11="Scenario2PBT8",'Minor retrofit'!$AA$43,IF(F11="Scenario3PBT8",'Minor retrofit'!$AB$43,"")))&amp;IF(F11="Scenario1PBT9",'Minor retrofit'!$AC$43,IF(F11="Scenario2PBT9",'Minor retrofit'!$AD$43,IF(F11="Scenario3PBT9",'Minor retrofit'!$AE$43,"")))&amp;IF(F11="Scenario1PBT10",'Minor retrofit'!$AF$43,IF(F11="Scenario2PBT10",'Minor retrofit'!$AG$43,IF(F11="Scenario3PBT10",'Minor retrofit'!$AH$43,"")))&amp;IF(F11="Scenario1PBT11",'Minor retrofit'!$AI$43,IF(F11="Scenario2PBT11",'Minor retrofit'!$AJ$43,IF(F11="Scenario3PBT11",'Minor retrofit'!$AK$43,"")))&amp;IF(F11="Scenario1PBT12",'Minor retrofit'!$AL$43,IF(F11="Scenario2PBT12",'Minor retrofit'!$AM$43,IF(F11="Scenario3PBT12",'Minor retrofit'!$AN$43,"")))&amp;IF(F11="Scenario1PBT13",'Minor retrofit'!$AO$43,IF(F11="Scenario2PBT13",'Minor retrofit'!$AP$43,IF(F11="Scenario3PBT13",'Minor retrofit'!$AQ$43,"")))&amp;IF(F11="Scenario1PBT14",'Minor retrofit'!$AR$43,IF(F11="Scenario2PBT14",'Minor retrofit'!$AS$43,IF(F11="Scenario3PBT14",'Minor retrofit'!$AT$43,"")))&amp;IF(F11="Scenario1PBT15",'Minor retrofit'!$AU$43,IF(F11="Scenario2PBT15",'Minor retrofit'!$AV$43,IF(F11="Scenario3PBT15",'Minor retrofit'!$AW$43,"")))</f>
        <v/>
      </c>
      <c r="Z11" s="117">
        <f t="shared" si="9"/>
        <v>0</v>
      </c>
      <c r="AA11" s="178" t="str">
        <f>IF(F11="Scenario1PBT1",'Minor retrofit'!$E$102,IF(F11="Scenario2PBT1",'Minor retrofit'!$F$102,IF(F11="Scenario3PBT1",'Minor retrofit'!$G$102,"")))&amp;IF(F11="Scenario1PBT2",'Minor retrofit'!$H$102,IF(F11="Scenario2PBT2",'Minor retrofit'!$I$102,IF(F11="Scenario3PBT2",'Minor retrofit'!$J$102,"")))&amp;IF(F11="Scenario1PBT3",'Minor retrofit'!$K$102,IF(F11="Scenario2PBT3",'Minor retrofit'!$L$102,IF(F11="Scenario3PBT3",'Minor retrofit'!$M$102,"")))&amp;IF(F11="Scenario1PBT4",'Minor retrofit'!$N$102,IF(F11="Scenario2PBT4",'Minor retrofit'!$O$102,IF(F11="Scenario3PBT4",'Minor retrofit'!$P$102,"")))&amp;IF(F11="Scenario1PBT5",'Minor retrofit'!$Q$102,IF(F11="Scenario2PBT5",'Minor retrofit'!$R$102,IF(F11="Scenario3PBT5",'Minor retrofit'!$S$102,"")))&amp;IF(F11="Scenario1PBT6",'Minor retrofit'!$T$102,IF(F11="Scenario2PBT6",'Minor retrofit'!$U$102,IF(F11="Scenario3PBT6",'Minor retrofit'!$V$102,"")))&amp;IF(F11="Scenario1PBT7",'Minor retrofit'!$W$102,IF(F11="Scenario2PBT7",'Minor retrofit'!$X$102,IF(F11="Scenario3PBT7",'Minor retrofit'!$Y$102,"")))&amp;IF(F11="Scenario1PBT8",'Minor retrofit'!$Z$102,IF(F11="Scenario2PBT8",'Minor retrofit'!$AA$102,IF(F11="Scenario3PBT8",'Minor retrofit'!$AB$102,"")))&amp;IF(F11="Scenario1PBT9",'Minor retrofit'!$AC$102,IF(F11="Scenario2PBT9",'Minor retrofit'!$AD$102,IF(F11="Scenario3PBT9",'Minor retrofit'!$AE$102,"")))&amp;IF(F11="Scenario1PBT10",'Minor retrofit'!$AF$102,IF(F11="Scenario2PBT10",'Minor retrofit'!$AG$102,IF(F11="Scenario3PBT10",'Minor retrofit'!$AH$102,"")))&amp;IF(F11="Scenario1PBT11",'Minor retrofit'!$AI$102,IF(F11="Scenario2PBT11",'Minor retrofit'!$AJ$102,IF(F11="Scenario3PBT11",'Minor retrofit'!$AK$102,"")))&amp;IF(F11="Scenario1PBT12",'Minor retrofit'!$AL$102,IF(F11="Scenario2PBT12",'Minor retrofit'!$AM$102,IF(F11="Scenario3PBT12",'Minor retrofit'!$AN$102,"")))&amp;IF(F11="Scenario1PBT13",'Minor retrofit'!$AO$102,IF(F11="Scenario2PBT13",'Minor retrofit'!$AP$102,IF(F11="Scenario3PBT13",'Minor retrofit'!$AQ$102,"")))&amp;IF(F11="Scenario1PBT14",'Minor retrofit'!$AR$102,IF(F11="Scenario2PBT14",'Minor retrofit'!$AS$102,IF(F11="Scenario3PBT14",'Minor retrofit'!$AT$102,"")))&amp;IF(F11="Scenario1PBT15",'Minor retrofit'!$AU$102,IF(F11="Scenario2PBT15",'Minor retrofit'!$AV$102,IF(F11="Scenario3PBT15",'Minor retrofit'!$AW$102,"")))</f>
        <v/>
      </c>
      <c r="AB11" s="179">
        <f t="shared" si="10"/>
        <v>0</v>
      </c>
      <c r="AC11" s="363" t="str">
        <f t="shared" si="24"/>
        <v/>
      </c>
      <c r="AD11" s="353">
        <f>IF(AC11="",IFERROR('Projection_Base-case'!G12-G11,0),0)</f>
        <v>0</v>
      </c>
      <c r="AE11" s="350">
        <f t="shared" si="11"/>
        <v>0</v>
      </c>
      <c r="AF11" s="361">
        <f>IFERROR(100*AD11/'Projection_Base-case'!G12,0)</f>
        <v>0</v>
      </c>
      <c r="AG11" s="352">
        <f>IF(AC11="",IFERROR('Projection_Base-case'!I12-I11,0),0)</f>
        <v>0</v>
      </c>
      <c r="AH11" s="353">
        <f t="shared" si="12"/>
        <v>0</v>
      </c>
      <c r="AI11" s="361">
        <f>IFERROR(100*AG11/'Projection_Base-case'!I12,0)</f>
        <v>0</v>
      </c>
      <c r="AJ11" s="352">
        <f>IF(AC11="",IFERROR('Projection_Base-case'!K12-K11,0),0)</f>
        <v>0</v>
      </c>
      <c r="AK11" s="353">
        <f t="shared" si="13"/>
        <v>0</v>
      </c>
      <c r="AL11" s="361">
        <f>IFERROR(100*AJ11/'Projection_Base-case'!K12,0)</f>
        <v>0</v>
      </c>
      <c r="AM11" s="352">
        <f>-IF(AC11="",IFERROR('Projection_Base-case'!M12-M11,0),0)</f>
        <v>0</v>
      </c>
      <c r="AN11" s="353">
        <f t="shared" si="14"/>
        <v>0</v>
      </c>
      <c r="AO11" s="354">
        <f>IFERROR(IF('Projection_Base-case'!N12&gt;0,100*AN11/'Projection_Base-case'!N12,100*AN11/N11),0)</f>
        <v>0</v>
      </c>
      <c r="AP11" s="355">
        <f>IF(AC11="",IFERROR('Projection_Base-case'!O12-O11,0),0)</f>
        <v>0</v>
      </c>
      <c r="AQ11" s="356">
        <f t="shared" si="15"/>
        <v>0</v>
      </c>
      <c r="AR11" s="356">
        <f>IFERROR(100*AP11/'Projection_Base-case'!O12,0)</f>
        <v>0</v>
      </c>
      <c r="AS11" s="355">
        <f>IF(AC11="",IFERROR('Projection_Base-case'!Q12-Q11,0),0)</f>
        <v>0</v>
      </c>
      <c r="AT11" s="356">
        <f t="shared" si="16"/>
        <v>0</v>
      </c>
      <c r="AU11" s="356">
        <f>IFERROR(100*AS11/'Projection_Base-case'!Q12,0)</f>
        <v>0</v>
      </c>
      <c r="AV11" s="355">
        <f>IF(AC11="",IFERROR('Projection_Base-case'!S12-S11,0),0)</f>
        <v>0</v>
      </c>
      <c r="AW11" s="356">
        <f t="shared" si="17"/>
        <v>0</v>
      </c>
      <c r="AX11" s="357">
        <f>IFERROR(100*AV11/'Projection_Base-case'!S12,0)</f>
        <v>0</v>
      </c>
      <c r="AY11" s="358">
        <f>IF(AC11="",IFERROR('Projection_Base-case'!U12-U11,0),0)</f>
        <v>0</v>
      </c>
      <c r="AZ11" s="359">
        <f t="shared" si="18"/>
        <v>0</v>
      </c>
      <c r="BA11" s="359">
        <f>IFERROR(100*AY11/'Projection_Base-case'!U12,0)</f>
        <v>0</v>
      </c>
      <c r="BB11" s="358">
        <f>IF(AC11="",IFERROR('Projection_Base-case'!W12-W11,0),0)</f>
        <v>0</v>
      </c>
      <c r="BC11" s="359">
        <f t="shared" si="19"/>
        <v>0</v>
      </c>
      <c r="BD11" s="359">
        <f>IFERROR(100*BB11/'Projection_Base-case'!W12,0)</f>
        <v>0</v>
      </c>
      <c r="BE11" s="358">
        <f>IF(AC11="",IFERROR('Projection_Base-case'!Y12-Y11,0),0)</f>
        <v>0</v>
      </c>
      <c r="BF11" s="359">
        <f t="shared" si="20"/>
        <v>0</v>
      </c>
      <c r="BG11" s="359">
        <f>IFERROR(100*BE11/'Projection_Base-case'!Y12,0)</f>
        <v>0</v>
      </c>
      <c r="BH11" s="359">
        <f t="shared" si="21"/>
        <v>0</v>
      </c>
      <c r="BI11" s="360">
        <f t="shared" si="22"/>
        <v>0</v>
      </c>
    </row>
    <row r="12" spans="1:61">
      <c r="A12" s="205">
        <v>8</v>
      </c>
      <c r="B12" s="347">
        <f>IF('Projection_Base-case'!B13&lt;&gt;"",'Projection_Base-case'!B13,0)</f>
        <v>0</v>
      </c>
      <c r="C12" s="347">
        <f>IF('Projection_Base-case'!C13&lt;&gt;"",'Projection_Base-case'!C13,0)</f>
        <v>0</v>
      </c>
      <c r="D12" s="365">
        <f>IF('Projection_Base-case'!D13&lt;&gt;"",'Projection_Base-case'!D13,0)</f>
        <v>0</v>
      </c>
      <c r="E12" s="369"/>
      <c r="F12" s="367" t="str">
        <f t="shared" si="23"/>
        <v>0</v>
      </c>
      <c r="G12" s="206" t="str">
        <f>IF(F12="Scenario1PBT1",'Minor retrofit'!$E$7,IF(F12="Scenario2PBT1",'Minor retrofit'!$F$7,IF(F12="Scenario3PBT1",'Minor retrofit'!$G$7,"")))&amp;IF(F12="Scenario1PBT2",'Minor retrofit'!$H$7,IF(F12="Scenario2PBT2",'Minor retrofit'!$I$7,IF(F12="Scenario3PBT2",'Minor retrofit'!$J$7,"")))&amp;IF(F12="Scenario1PBT3",'Minor retrofit'!$K$7,IF(F12="Scenario2PBT3",'Minor retrofit'!$L$7,IF(F12="Scenario3PBT3",'Minor retrofit'!$M$7,"")))&amp;IF(F12="Scenario1PBT4",'Minor retrofit'!$N$7,IF(F12="Scenario2PBT4",'Minor retrofit'!$O$7,IF(F12="Scenario3PBT4",'Minor retrofit'!$P$7,"")))&amp;IF(F12="Scenario1PBT5",'Minor retrofit'!$Q$7,IF(F12="Scenario2PBT5",'Minor retrofit'!$R$7,IF(F12="Scenario3PBT5",'Minor retrofit'!$S$7,"")))&amp;IF(F12="Scenario1PBT6",'Minor retrofit'!$T$7,IF(F12="Scenario2PBT6",'Minor retrofit'!$U$7,IF(F12="Scenario3PBT6",'Minor retrofit'!$V$7,"")))&amp;IF(F12="Scenario1PBT7",'Minor retrofit'!$W$7,IF(F12="Scenario2PBT7",'Minor retrofit'!$X$7,IF(F12="Scenario3PBT7",'Minor retrofit'!$Y$7,"")))&amp;IF(F12="Scenario1PBT8",'Minor retrofit'!$Z$7,IF(F12="Scenario2PBT8",'Minor retrofit'!$AA$7,IF(F12="Scenario3PBT8",'Minor retrofit'!$AB$7,"")))&amp;IF(F12="Scenario1PBT9",'Minor retrofit'!$AC$7,IF(F12="Scenario2PBT9",'Minor retrofit'!$AD$7,IF(F12="Scenario3PBT9",'Minor retrofit'!$AE$7,"")))&amp;IF(F12="Scenario1PBT10",'Minor retrofit'!$AF$7,IF(F12="Scenario2PBT10",'Minor retrofit'!$AG$7,IF(F12="Scenario3PBT10",'Minor retrofit'!$AH$7,"")))&amp;IF(F12="Scenario1PBT11",'Minor retrofit'!$AI$7,IF(F12="Scenario2PBT11",'Minor retrofit'!$AJ$7,IF(F12="Scenario3PBT11",'Minor retrofit'!$AK$7,"")))&amp;IF(F12="Scenario1PBT12",'Minor retrofit'!$AL$7,IF(F12="Scenario2PBT12",'Minor retrofit'!$AM$7,IF(F12="Scenario3PBT12",'Minor retrofit'!$AN$7,"")))&amp;IF(F12="Scenario1PBT13",'Minor retrofit'!$AO$7,IF(F12="Scenario2PBT13",'Minor retrofit'!$AP$7,IF(F12="Scenario3PBT13",'Minor retrofit'!$AQ$7,"")))&amp;IF(F12="Scenario1PBT14",'Minor retrofit'!$AR$7,IF(F12="Scenario2PBT14",'Minor retrofit'!$AS$7,IF(F12="Scenario3PBT14",'Minor retrofit'!$AT$7,"")))&amp;IF(F12="Scenario1PBT15",'Minor retrofit'!$AU$7,IF(F12="Scenario2PBT15",'Minor retrofit'!$AV$7,IF(F12="Scenario3PBT15",'Minor retrofit'!$AW$7,"")))</f>
        <v/>
      </c>
      <c r="H12" s="117">
        <f t="shared" si="0"/>
        <v>0</v>
      </c>
      <c r="I12" s="117" t="str">
        <f>IF(F12="Scenario1PBT1",'Minor retrofit'!$E$17,IF(F12="Scenario2PBT1",'Minor retrofit'!$F$17,IF(F12="Scenario3PBT1",'Minor retrofit'!$G$17,"")))&amp;IF(F12="Scenario1PBT2",'Minor retrofit'!$H$17,IF(F12="Scenario2PBT2",'Minor retrofit'!$I$17,IF(F12="Scenario3PBT2",'Minor retrofit'!$J$17,"")))&amp;IF(F12="Scenario1PBT3",'Minor retrofit'!$K$17,IF(F12="Scenario2PBT3",'Minor retrofit'!$L$17,IF(F12="Scenario3PBT3",'Minor retrofit'!$M$17,"")))&amp;IF(F12="Scenario1PBT4",'Minor retrofit'!$N$17,IF(F12="Scenario2PBT4",'Minor retrofit'!$O$17,IF(F12="Scenario3PBT4",'Minor retrofit'!$P$17,"")))&amp;IF(F12="Scenario1PBT5",'Minor retrofit'!$Q$17,IF(F12="Scenario2PBT5",'Minor retrofit'!$R$17,IF(F12="Scenario3PBT5",'Minor retrofit'!$S$17,"")))&amp;IF(F12="Scenario1PBT6",'Minor retrofit'!$T$17,IF(F12="Scenario2PBT6",'Minor retrofit'!$U$17,IF(F12="Scenario3PBT6",'Minor retrofit'!$V$17,"")))&amp;IF(F12="Scenario1PBT7",'Minor retrofit'!$W$17,IF(F12="Scenario2PBT7",'Minor retrofit'!$X$17,IF(F12="Scenario3PBT7",'Minor retrofit'!$Y$17,"")))&amp;IF(F12="Scenario1PBT8",'Minor retrofit'!$Z$17,IF(F12="Scenario2PBT8",'Minor retrofit'!$AA$17,IF(F12="Scenario3PBT8",'Minor retrofit'!$AB$17,"")))&amp;IF(F12="Scenario1PBT9",'Minor retrofit'!$AC$17,IF(F12="Scenario2PBT9",'Minor retrofit'!$AD$17,IF(F12="Scenario3PBT9",'Minor retrofit'!$AE$17,"")))&amp;IF(F12="Scenario1PBT10",'Minor retrofit'!$AF$17,IF(F12="Scenario2PBT10",'Minor retrofit'!$AG$17,IF(F12="Scenario3PBT10",'Minor retrofit'!$AH$17,"")))&amp;IF(F12="Scenario1PBT11",'Minor retrofit'!$AI$17,IF(F12="Scenario2PBT11",'Minor retrofit'!$AJ$17,IF(F12="Scenario3PBT11",'Minor retrofit'!$AK$17,"")))&amp;IF(F12="Scenario1PBT12",'Minor retrofit'!$AL$17,IF(F12="Scenario2PBT12",'Minor retrofit'!$AM$17,IF(F12="Scenario3PBT12",'Minor retrofit'!$AN$17,"")))&amp;IF(F12="Scenario1PBT13",'Minor retrofit'!$AO$17,IF(F12="Scenario2PBT13",'Minor retrofit'!$AP$17,IF(F12="Scenario3PBT13",'Minor retrofit'!$AQ$17,"")))&amp;IF(F12="Scenario1PBT14",'Minor retrofit'!$AR$17,IF(F12="Scenario2PBT14",'Minor retrofit'!$AS$17,IF(F12="Scenario3PBT14",'Minor retrofit'!$AT$17,"")))&amp;IF(F12="Scenario1PBT15",'Minor retrofit'!$AU$17,IF(F12="Scenario2PBT15",'Minor retrofit'!$AV$17,IF(F12="Scenario3PBT15",'Minor retrofit'!$AW$17,"")))</f>
        <v/>
      </c>
      <c r="J12" s="117">
        <f t="shared" si="1"/>
        <v>0</v>
      </c>
      <c r="K12" s="117" t="str">
        <f>IF(F12="Scenario1PBT1",'Minor retrofit'!$E$19,IF(F12="Scenario2PBT1",'Minor retrofit'!$F$19,IF(F12="Scenario3PBT1",'Minor retrofit'!$G$19,"")))&amp;IF(F12="Scenario1PBT2",'Minor retrofit'!$H$19,IF(F12="Scenario2PBT2",'Minor retrofit'!$I$19,IF(F12="Scenario3PBT2",'Minor retrofit'!$J$19,"")))&amp;IF(F12="Scenario1PBT3",'Minor retrofit'!$K$19,IF(F12="Scenario2PBT3",'Minor retrofit'!$L$19,IF(F12="Scenario3PBT3",'Minor retrofit'!$M$19,"")))&amp;IF(F12="Scenario1PBT4",'Minor retrofit'!$N$19,IF(F12="Scenario2PBT4",'Minor retrofit'!$O$19,IF(F12="Scenario3PBT4",'Minor retrofit'!$P$19,"")))&amp;IF(F12="Scenario1PBT5",'Minor retrofit'!$Q$19,IF(F12="Scenario2PBT5",'Minor retrofit'!$R$19,IF(F12="Scenario3PBT5",'Minor retrofit'!$S$19,"")))&amp;IF(F12="Scenario1PBT6",'Minor retrofit'!$T$19,IF(F12="Scenario2PBT6",'Minor retrofit'!$U$19,IF(F12="Scenario3PBT6",'Minor retrofit'!$V$19,"")))&amp;IF(F12="Scenario1PBT7",'Minor retrofit'!$W$19,IF(F12="Scenario2PBT7",'Minor retrofit'!$X$19,IF(F12="Scenario3PBT7",'Minor retrofit'!$Y$19,"")))&amp;IF(F12="Scenario1PBT8",'Minor retrofit'!$Z$19,IF(F12="Scenario2PBT8",'Minor retrofit'!$AA$19,IF(F12="Scenario3PBT8",'Minor retrofit'!$AB$19,"")))&amp;IF(F12="Scenario1PBT9",'Minor retrofit'!$AC$19,IF(F12="Scenario2PBT9",'Minor retrofit'!$AD$19,IF(F12="Scenario3PBT9",'Minor retrofit'!$AE$19,"")))&amp;IF(F12="Scenario1PBT10",'Minor retrofit'!$AF$19,IF(F12="Scenario2PBT10",'Minor retrofit'!$AG$19,IF(F12="Scenario3PBT10",'Minor retrofit'!$AH$19,"")))&amp;IF(F12="Scenario1PBT11",'Minor retrofit'!$AI$19,IF(F12="Scenario2PBT11",'Minor retrofit'!$AJ$19,IF(F12="Scenario3PBT11",'Minor retrofit'!$AK$19,"")))&amp;IF(F12="Scenario1PBT12",'Minor retrofit'!$AL$19,IF(F12="Scenario2PBT12",'Minor retrofit'!$AM$19,IF(F12="Scenario3PBT12",'Minor retrofit'!$AN$19,"")))&amp;IF(F12="Scenario1PBT13",'Minor retrofit'!$AO$19,IF(F12="Scenario2PBT13",'Minor retrofit'!$AP$19,IF(F12="Scenario3PBT13",'Minor retrofit'!$AQ$19,"")))&amp;IF(F12="Scenario1PBT14",'Minor retrofit'!$AR$19,IF(F12="Scenario2PBT14",'Minor retrofit'!$AS$19,IF(F12="Scenario3PBT14",'Minor retrofit'!$AT$19,"")))&amp;IF(F12="Scenario1PBT15",'Minor retrofit'!$AU$19,IF(F12="Scenario2PBT15",'Minor retrofit'!$AV$19,IF(F12="Scenario3PBT15",'Minor retrofit'!$AW$19,"")))</f>
        <v/>
      </c>
      <c r="L12" s="117">
        <f t="shared" si="2"/>
        <v>0</v>
      </c>
      <c r="M12" s="117" t="str">
        <f>IF(F12="Scenario1PBT1",'Minor retrofit'!$E$21,IF(F12="Scenario2PBT1",'Minor retrofit'!$F$21,IF(F12="Scenario3PBT1",'Minor retrofit'!$G$21,"")))&amp;IF(F12="Scenario1PBT2",'Minor retrofit'!$H$21,IF(F12="Scenario2PBT2",'Minor retrofit'!$I$21,IF(F12="Scenario3PBT2",'Minor retrofit'!$J$21,"")))&amp;IF(F12="Scenario1PBT3",'Minor retrofit'!$K$21,IF(F12="Scenario2PBT3",'Minor retrofit'!$L$21,IF(F12="Scenario3PBT3",'Minor retrofit'!$M$21,"")))&amp;IF(F12="Scenario1PBT4",'Minor retrofit'!$N$21,IF(F12="Scenario2PBT4",'Minor retrofit'!$O$21,IF(F12="Scenario3PBT4",'Minor retrofit'!$P$21,"")))&amp;IF(F12="Scenario1PBT5",'Minor retrofit'!$Q$21,IF(F12="Scenario2PBT5",'Minor retrofit'!$R$21,IF(F12="Scenario3PBT5",'Minor retrofit'!$S$21,"")))&amp;IF(F12="Scenario1PBT6",'Minor retrofit'!$T$21,IF(F12="Scenario2PBT6",'Minor retrofit'!$U$21,IF(F12="Scenario3PBT6",'Minor retrofit'!$V$21,"")))&amp;IF(F12="Scenario1PBT7",'Minor retrofit'!$W$21,IF(F12="Scenario2PBT7",'Minor retrofit'!$X$21,IF(F12="Scenario3PBT7",'Minor retrofit'!$Y$21,"")))&amp;IF(F12="Scenario1PBT8",'Minor retrofit'!$Z$21,IF(F12="Scenario2PBT8",'Minor retrofit'!$AA$21,IF(F12="Scenario3PBT8",'Minor retrofit'!$AB$21,"")))&amp;IF(F12="Scenario1PBT9",'Minor retrofit'!$AC$21,IF(F12="Scenario2PBT9",'Minor retrofit'!$AD$21,IF(F12="Scenario3PBT9",'Minor retrofit'!$AE$21,"")))&amp;IF(F12="Scenario1PBT10",'Minor retrofit'!$AF$21,IF(F12="Scenario2PBT10",'Minor retrofit'!$AG$21,IF(F12="Scenario3PBT10",'Minor retrofit'!$AH$21,"")))&amp;IF(F12="Scenario1PBT11",'Minor retrofit'!$AI$21,IF(F12="Scenario2PBT11",'Minor retrofit'!$AJ$21,IF(F12="Scenario3PBT11",'Minor retrofit'!$AK$21,"")))&amp;IF(F12="Scenario1PBT12",'Minor retrofit'!$AL$21,IF(F12="Scenario2PBT12",'Minor retrofit'!$AM$21,IF(F12="Scenario3PBT12",'Minor retrofit'!$AN$21,"")))&amp;IF(F12="Scenario1PBT13",'Minor retrofit'!$AO$21,IF(F12="Scenario2PBT13",'Minor retrofit'!$AP$21,IF(F12="Scenario3PBT13",'Minor retrofit'!$AQ$21,"")))&amp;IF(F12="Scenario1PBT14",'Minor retrofit'!$AR$21,IF(F12="Scenario2PBT14",'Minor retrofit'!$AS$21,IF(F12="Scenario3PBT14",'Minor retrofit'!$AT$21,"")))&amp;IF(F12="Scenario1PBT15",'Minor retrofit'!$AU$21,IF(F12="Scenario2PBT15",'Minor retrofit'!$AV$21,IF(F12="Scenario3PBT15",'Minor retrofit'!$AW$21,"")))</f>
        <v/>
      </c>
      <c r="N12" s="118">
        <f t="shared" si="3"/>
        <v>0</v>
      </c>
      <c r="O12" s="206" t="str">
        <f>IF(F12="Scenario1PBT1",'Minor retrofit'!$E$24,IF(F12="Scenario2PBT1",'Minor retrofit'!$F$24,IF(F12="Scenario3PBT1",'Minor retrofit'!$G$24,"")))&amp;IF(F12="Scenario1PBT2",'Minor retrofit'!$H$24,IF(F12="Scenario2PBT2",'Minor retrofit'!$I$24,IF(F12="Scenario3PBT2",'Minor retrofit'!$J$24,"")))&amp;IF(F12="Scenario1PBT3",'Minor retrofit'!$K$24,IF(F12="Scenario2PBT3",'Minor retrofit'!$L$24,IF(F12="Scenario3PBT3",'Minor retrofit'!$M$24,"")))&amp;IF(F12="Scenario1PBT4",'Minor retrofit'!$N$24,IF(F12="Scenario2PBT4",'Minor retrofit'!$O$24,IF(F12="Scenario3PBT4",'Minor retrofit'!$P$24,"")))&amp;IF(F12="Scenario1PBT5",'Minor retrofit'!$Q$24,IF(F12="Scenario2PBT5",'Minor retrofit'!$R$24,IF(F12="Scenario3PBT5",'Minor retrofit'!$S$24,"")))&amp;IF(F12="Scenario1PBT6",'Minor retrofit'!$T$24,IF(F12="Scenario2PBT6",'Minor retrofit'!$U$24,IF(F12="Scenario3PBT6",'Minor retrofit'!$V$24,"")))&amp;IF(F12="Scenario1PBT7",'Minor retrofit'!$W$24,IF(F12="Scenario2PBT7",'Minor retrofit'!$X$24,IF(F12="Scenario3PBT7",'Minor retrofit'!$Y$24,"")))&amp;IF(F12="Scenario1PBT8",'Minor retrofit'!$Z$24,IF(F12="Scenario2PBT8",'Minor retrofit'!$AA$24,IF(F12="Scenario3PBT8",'Minor retrofit'!$AB$24,"")))&amp;IF(F12="Scenario1PBT9",'Minor retrofit'!$AC$24,IF(F12="Scenario2PBT9",'Minor retrofit'!$AD$24,IF(F12="Scenario3PBT9",'Minor retrofit'!$AE$24,"")))&amp;IF(F12="Scenario1PBT10",'Minor retrofit'!$AF$24,IF(F12="Scenario2PBT10",'Minor retrofit'!$AG$24,IF(F12="Scenario3PBT10",'Minor retrofit'!$AH$24,"")))&amp;IF(F12="Scenario1PBT11",'Minor retrofit'!$AI$24,IF(F12="Scenario2PBT11",'Minor retrofit'!$AJ$24,IF(F12="Scenario3PBT11",'Minor retrofit'!$AK$24,"")))&amp;IF(F12="Scenario1PBT12",'Minor retrofit'!$AL$24,IF(F12="Scenario2PBT12",'Minor retrofit'!$AM$24,IF(F12="Scenario3PBT12",'Minor retrofit'!$AN$24,"")))&amp;IF(F12="Scenario1PBT13",'Minor retrofit'!$AO$24,IF(F12="Scenario2PBT13",'Minor retrofit'!$AP$24,IF(F12="Scenario3PBT13",'Minor retrofit'!$AQ$24,"")))&amp;IF(F12="Scenario1PBT14",'Minor retrofit'!$AR$24,IF(F12="Scenario2PBT14",'Minor retrofit'!$AS$24,IF(F12="Scenario3PBT14",'Minor retrofit'!$AT$24,"")))&amp;IF(F12="Scenario1PBT15",'Minor retrofit'!$AU$24,IF(F12="Scenario2PBT15",'Minor retrofit'!$AV$24,IF(F12="Scenario3PBT15",'Minor retrofit'!$AW$24,"")))</f>
        <v/>
      </c>
      <c r="P12" s="117">
        <f t="shared" si="4"/>
        <v>0</v>
      </c>
      <c r="Q12" s="117" t="str">
        <f>IF(F12="Scenario1PBT1",'Minor retrofit'!$E$26,IF(F12="Scenario2PBT1",'Minor retrofit'!$F$26,IF(F12="Scenario3PBT1",'Minor retrofit'!$G$26,"")))&amp;IF(F12="Scenario1PBT2",'Minor retrofit'!$H$26,IF(F12="Scenario2PBT2",'Minor retrofit'!$I$26,IF(F12="Scenario3PBT2",'Minor retrofit'!$J$26,"")))&amp;IF(F12="Scenario1PBT3",'Minor retrofit'!$K$26,IF(F12="Scenario2PBT3",'Minor retrofit'!$L$26,IF(F12="Scenario3PBT3",'Minor retrofit'!$M$26,"")))&amp;IF(F12="Scenario1PBT4",'Minor retrofit'!$N$26,IF(F12="Scenario2PBT4",'Minor retrofit'!$O$26,IF(F12="Scenario3PBT4",'Minor retrofit'!$P$26,"")))&amp;IF(F12="Scenario1PBT5",'Minor retrofit'!$Q$26,IF(F12="Scenario2PBT5",'Minor retrofit'!$R$26,IF(F12="Scenario3PBT5",'Minor retrofit'!$S$26,"")))&amp;IF(F12="Scenario1PBT6",'Minor retrofit'!$T$26,IF(F12="Scenario2PBT6",'Minor retrofit'!$U$26,IF(F12="Scenario3PBT6",'Minor retrofit'!$V$26,"")))&amp;IF(F12="Scenario1PBT7",'Minor retrofit'!$W$26,IF(F12="Scenario2PBT7",'Minor retrofit'!$X$26,IF(F12="Scenario3PBT7",'Minor retrofit'!$Y$26,"")))&amp;IF(F12="Scenario1PBT8",'Minor retrofit'!$Z$26,IF(F12="Scenario2PBT8",'Minor retrofit'!$AA$26,IF(F12="Scenario3PBT8",'Minor retrofit'!$AB$26,"")))&amp;IF(F12="Scenario1PBT9",'Minor retrofit'!$AC$26,IF(F12="Scenario2PBT9",'Minor retrofit'!$AD$26,IF(F12="Scenario3PBT9",'Minor retrofit'!$AE$26,"")))&amp;IF(F12="Scenario1PBT10",'Minor retrofit'!$AF$26,IF(F12="Scenario2PBT10",'Minor retrofit'!$AG$26,IF(F12="Scenario3PBT10",'Minor retrofit'!$AH$26,"")))&amp;IF(F12="Scenario1PBT11",'Minor retrofit'!$AI$26,IF(F12="Scenario2PBT11",'Minor retrofit'!$AJ$26,IF(F12="Scenario3PBT11",'Minor retrofit'!$AK$26,"")))&amp;IF(F12="Scenario1PBT12",'Minor retrofit'!$AL$26,IF(F12="Scenario2PBT12",'Minor retrofit'!$AM$26,IF(F12="Scenario3PBT12",'Minor retrofit'!$AN$26,"")))&amp;IF(F12="Scenario1PBT13",'Minor retrofit'!$AO$26,IF(F12="Scenario2PBT13",'Minor retrofit'!$AP$26,IF(F12="Scenario3PBT13",'Minor retrofit'!$AQ$26,"")))&amp;IF(F12="Scenario1PBT14",'Minor retrofit'!$AR$26,IF(F12="Scenario2PBT14",'Minor retrofit'!$AS$26,IF(F12="Scenario3PBT14",'Minor retrofit'!$AT$26,"")))&amp;IF(F12="Scenario1PBT15",'Minor retrofit'!$AU$26,IF(F12="Scenario2PBT15",'Minor retrofit'!$AV$26,IF(F12="Scenario3PBT15",'Minor retrofit'!$AW$26,"")))</f>
        <v/>
      </c>
      <c r="R12" s="117">
        <f t="shared" si="5"/>
        <v>0</v>
      </c>
      <c r="S12" s="117" t="str">
        <f>IF(F12="Scenario1PBT1",'Minor retrofit'!$E$28,IF(F12="Scenario2PBT1",'Minor retrofit'!$F$28,IF(F12="Scenario3PBT1",'Minor retrofit'!$G$28,"")))&amp;IF(F12="Scenario1PBT2",'Minor retrofit'!$H$28,IF(F12="Scenario2PBT2",'Minor retrofit'!$I$28,IF(F12="Scenario3PBT2",'Minor retrofit'!$J$28,"")))&amp;IF(F12="Scenario1PBT3",'Minor retrofit'!$K$28,IF(F12="Scenario2PBT3",'Minor retrofit'!$L$28,IF(F12="Scenario3PBT3",'Minor retrofit'!$M$28,"")))&amp;IF(F12="Scenario1PBT4",'Minor retrofit'!$N$28,IF(F12="Scenario2PBT4",'Minor retrofit'!$O$28,IF(F12="Scenario3PBT4",'Minor retrofit'!$P$28,"")))&amp;IF(F12="Scenario1PBT5",'Minor retrofit'!$Q$28,IF(F12="Scenario2PBT5",'Minor retrofit'!$R$28,IF(F12="Scenario3PBT5",'Minor retrofit'!$S$28,"")))&amp;IF(F12="Scenario1PBT6",'Minor retrofit'!$T$28,IF(F12="Scenario2PBT6",'Minor retrofit'!$U$28,IF(F12="Scenario3PBT6",'Minor retrofit'!$V$28,"")))&amp;IF(F12="Scenario1PBT7",'Minor retrofit'!$W$28,IF(F12="Scenario2PBT7",'Minor retrofit'!$X$28,IF(F12="Scenario3PBT7",'Minor retrofit'!$Y$28,"")))&amp;IF(F12="Scenario1PBT8",'Minor retrofit'!$Z$28,IF(F12="Scenario2PBT8",'Minor retrofit'!$AA$28,IF(F12="Scenario3PBT8",'Minor retrofit'!$AB$28,"")))&amp;IF(F12="Scenario1PBT9",'Minor retrofit'!$AC$28,IF(F12="Scenario2PBT9",'Minor retrofit'!$AD$28,IF(F12="Scenario3PBT9",'Minor retrofit'!$AE$28,"")))&amp;IF(F12="Scenario1PBT10",'Minor retrofit'!$AF$28,IF(F12="Scenario2PBT10",'Minor retrofit'!$AG$28,IF(F12="Scenario3PBT10",'Minor retrofit'!$AH$28,"")))&amp;IF(F12="Scenario1PBT11",'Minor retrofit'!$AI$28,IF(F12="Scenario2PBT11",'Minor retrofit'!$AJ$28,IF(F12="Scenario3PBT11",'Minor retrofit'!$AK$28,"")))&amp;IF(F12="Scenario1PBT12",'Minor retrofit'!$AL$28,IF(F12="Scenario2PBT12",'Minor retrofit'!$AM$28,IF(F12="Scenario3PBT12",'Minor retrofit'!$AN$28,"")))&amp;IF(F12="Scenario1PBT13",'Minor retrofit'!$AO$28,IF(F12="Scenario2PBT13",'Minor retrofit'!$AP$28,IF(F12="Scenario3PBT13",'Minor retrofit'!$AQ$28,"")))&amp;IF(F12="Scenario1PBT14",'Minor retrofit'!$AR$28,IF(F12="Scenario2PBT14",'Minor retrofit'!$AS$28,IF(F12="Scenario3PBT14",'Minor retrofit'!$AT$28,"")))&amp;IF(F12="Scenario1PBT15",'Minor retrofit'!$AU$28,IF(F12="Scenario2PBT15",'Minor retrofit'!$AV$28,IF(F12="Scenario3PBT15",'Minor retrofit'!$AW$28,"")))</f>
        <v/>
      </c>
      <c r="T12" s="207">
        <f t="shared" si="6"/>
        <v>0</v>
      </c>
      <c r="U12" s="177" t="str">
        <f>IF(F12="Scenario1PBT1",'Minor retrofit'!$E$39,IF(F12="Scenario2PBT1",'Minor retrofit'!$F$39,IF(F12="Scenario3PBT1",'Minor retrofit'!$G$39,"")))&amp;IF(F12="Scenario1PBT2",'Minor retrofit'!$H$39,IF(F12="Scenario2PBT2",'Minor retrofit'!$I$39,IF(F12="Scenario3PBT2",'Minor retrofit'!$J$39,"")))&amp;IF(F12="Scenario1PBT3",'Minor retrofit'!$K$39,IF(F12="Scenario2PBT3",'Minor retrofit'!$L$39,IF(F12="Scenario3PBT3",'Minor retrofit'!$M$39,"")))&amp;IF(F12="Scenario1PBT4",'Minor retrofit'!$N$39,IF(F12="Scenario2PBT4",'Minor retrofit'!$O$39,IF(F12="Scenario3PBT4",'Minor retrofit'!$P$39,"")))&amp;IF(F12="Scenario1PBT5",'Minor retrofit'!$Q$39,IF(F12="Scenario2PBT5",'Minor retrofit'!$R$39,IF(F12="Scenario3PBT5",'Minor retrofit'!$S$39,"")))&amp;IF(F12="Scenario1PBT6",'Minor retrofit'!$T$39,IF(F12="Scenario2PBT6",'Minor retrofit'!$U$39,IF(F12="Scenario3PBT6",'Minor retrofit'!$V$39,"")))&amp;IF(F12="Scenario1PBT7",'Minor retrofit'!$W$39,IF(F12="Scenario2PBT7",'Minor retrofit'!$X$39,IF(F12="Scenario3PBT7",'Minor retrofit'!$Y$39,"")))&amp;IF(F12="Scenario1PBT8",'Minor retrofit'!$Z$39,IF(F12="Scenario2PBT8",'Minor retrofit'!$AA$39,IF(F12="Scenario3PBT8",'Minor retrofit'!$AB$39,"")))&amp;IF(F12="Scenario1PBT9",'Minor retrofit'!$AC$39,IF(F12="Scenario2PBT9",'Minor retrofit'!$AD$39,IF(F12="Scenario3PBT9",'Minor retrofit'!$AE$39,"")))&amp;IF(F12="Scenario1PBT10",'Minor retrofit'!$AF$39,IF(F12="Scenario2PBT10",'Minor retrofit'!$AG$39,IF(F12="Scenario3PBT10",'Minor retrofit'!$AH$39,"")))&amp;IF(F12="Scenario1PBT11",'Minor retrofit'!$AI$39,IF(F12="Scenario2PBT11",'Minor retrofit'!$AJ$39,IF(F12="Scenario3PBT11",'Minor retrofit'!$AK$39,"")))&amp;IF(F12="Scenario1PBT12",'Minor retrofit'!$AL$39,IF(F12="Scenario2PBT12",'Minor retrofit'!$AM$39,IF(F12="Scenario3PBT12",'Minor retrofit'!$AN$39,"")))&amp;IF(F12="Scenario1PBT13",'Minor retrofit'!$AO$39,IF(F12="Scenario2PBT13",'Minor retrofit'!$AP$39,IF(F12="Scenario3PBT13",'Minor retrofit'!$AQ$39,"")))&amp;IF(F12="Scenario1PBT14",'Minor retrofit'!$AR$39,IF(F12="Scenario2PBT14",'Minor retrofit'!$AS$39,IF(F12="Scenario3PBT14",'Minor retrofit'!$AT$39,"")))&amp;IF(F12="Scenario1PBT15",'Minor retrofit'!$AU$39,IF(F12="Scenario2PBT15",'Minor retrofit'!$AV$39,IF(F12="Scenario3PBT15",'Minor retrofit'!$AW$39,"")))</f>
        <v/>
      </c>
      <c r="V12" s="178">
        <f t="shared" si="7"/>
        <v>0</v>
      </c>
      <c r="W12" s="178" t="str">
        <f>IF(F12="Scenario1PBT1",'Minor retrofit'!$E$41,IF(F12="Scenario2PBT1",'Minor retrofit'!$F$41,IF(F12="Scenario3PBT1",'Minor retrofit'!$G$41,"")))&amp;IF(F12="Scenario1PBT2",'Minor retrofit'!$H$41,IF(F12="Scenario2PBT2",'Minor retrofit'!$I$41,IF(F12="Scenario3PBT2",'Minor retrofit'!$J$41,"")))&amp;IF(F12="Scenario1PBT3",'Minor retrofit'!$K$41,IF(F12="Scenario2PBT3",'Minor retrofit'!$L$41,IF(F12="Scenario3PBT3",'Minor retrofit'!$M$41,"")))&amp;IF(F12="Scenario1PBT4",'Minor retrofit'!$N$41,IF(F12="Scenario2PBT4",'Minor retrofit'!$O$41,IF(F12="Scenario3PBT4",'Minor retrofit'!$P$41,"")))&amp;IF(F12="Scenario1PBT5",'Minor retrofit'!$Q$41,IF(F12="Scenario2PBT5",'Minor retrofit'!$R$41,IF(F12="Scenario3PBT5",'Minor retrofit'!$S$41,"")))&amp;IF(F12="Scenario1PBT6",'Minor retrofit'!$T$41,IF(F12="Scenario2PBT6",'Minor retrofit'!$U$41,IF(F12="Scenario3PBT6",'Minor retrofit'!$V$41,"")))&amp;IF(F12="Scenario1PBT7",'Minor retrofit'!$W$41,IF(F12="Scenario2PBT7",'Minor retrofit'!$X$41,IF(F12="Scenario3PBT7",'Minor retrofit'!$Y$41,"")))&amp;IF(F12="Scenario1PBT8",'Minor retrofit'!$Z$41,IF(F12="Scenario2PBT8",'Minor retrofit'!$AA$41,IF(F12="Scenario3PBT8",'Minor retrofit'!$AB$41,"")))&amp;IF(F12="Scenario1PBT9",'Minor retrofit'!$AC$41,IF(F12="Scenario2PBT9",'Minor retrofit'!$AD$41,IF(F12="Scenario3PBT9",'Minor retrofit'!$AE$41,"")))&amp;IF(F12="Scenario1PBT10",'Minor retrofit'!$AF$41,IF(F12="Scenario2PBT10",'Minor retrofit'!$AG$41,IF(F12="Scenario3PBT10",'Minor retrofit'!$AH$41,"")))&amp;IF(F12="Scenario1PBT11",'Minor retrofit'!$AI$41,IF(F12="Scenario2PBT11",'Minor retrofit'!$AJ$41,IF(F12="Scenario3PBT11",'Minor retrofit'!$AK$41,"")))&amp;IF(F12="Scenario1PBT12",'Minor retrofit'!$AL$41,IF(F12="Scenario2PBT12",'Minor retrofit'!$AM$41,IF(F12="Scenario3PBT12",'Minor retrofit'!$AN$41,"")))&amp;IF(F12="Scenario1PBT13",'Minor retrofit'!$AO$41,IF(F12="Scenario2PBT13",'Minor retrofit'!$AP$41,IF(F12="Scenario3PBT13",'Minor retrofit'!$AQ$41,"")))&amp;IF(F12="Scenario1PBT14",'Minor retrofit'!$AR$41,IF(F12="Scenario2PBT14",'Minor retrofit'!$AS$41,IF(F12="Scenario3PBT14",'Minor retrofit'!$AT$41,"")))&amp;IF(F12="Scenario1PBT15",'Minor retrofit'!$AU$41,IF(F12="Scenario2PBT15",'Minor retrofit'!$AV$41,IF(F12="Scenario3PBT15",'Minor retrofit'!$AW$41,"")))</f>
        <v/>
      </c>
      <c r="X12" s="178">
        <f t="shared" si="8"/>
        <v>0</v>
      </c>
      <c r="Y12" s="178" t="str">
        <f>IF(F12="Scenario1PBT1",'Minor retrofit'!$E$43,IF(F12="Scenario2PBT1",'Minor retrofit'!$F$43,IF(F12="Scenario3PBT1",'Minor retrofit'!$G$43,"")))&amp;IF(F12="Scenario1PBT2",'Minor retrofit'!$H$43,IF(F12="Scenario2PBT2",'Minor retrofit'!$I$43,IF(F12="Scenario3PBT2",'Minor retrofit'!$J$43,"")))&amp;IF(F12="Scenario1PBT3",'Minor retrofit'!$K$43,IF(F12="Scenario2PBT3",'Minor retrofit'!$L$43,IF(F12="Scenario3PBT3",'Minor retrofit'!$M$43,"")))&amp;IF(F12="Scenario1PBT4",'Minor retrofit'!$N$43,IF(F12="Scenario2PBT4",'Minor retrofit'!$O$43,IF(F12="Scenario3PBT4",'Minor retrofit'!$P$43,"")))&amp;IF(F12="Scenario1PBT5",'Minor retrofit'!$Q$43,IF(F12="Scenario2PBT5",'Minor retrofit'!$R$43,IF(F12="Scenario3PBT5",'Minor retrofit'!$S$43,"")))&amp;IF(F12="Scenario1PBT6",'Minor retrofit'!$T$43,IF(F12="Scenario2PBT6",'Minor retrofit'!$U$43,IF(F12="Scenario3PBT6",'Minor retrofit'!$V$43,"")))&amp;IF(F12="Scenario1PBT7",'Minor retrofit'!$W$43,IF(F12="Scenario2PBT7",'Minor retrofit'!$X$43,IF(F12="Scenario3PBT7",'Minor retrofit'!$Y$43,"")))&amp;IF(F12="Scenario1PBT8",'Minor retrofit'!$Z$43,IF(F12="Scenario2PBT8",'Minor retrofit'!$AA$43,IF(F12="Scenario3PBT8",'Minor retrofit'!$AB$43,"")))&amp;IF(F12="Scenario1PBT9",'Minor retrofit'!$AC$43,IF(F12="Scenario2PBT9",'Minor retrofit'!$AD$43,IF(F12="Scenario3PBT9",'Minor retrofit'!$AE$43,"")))&amp;IF(F12="Scenario1PBT10",'Minor retrofit'!$AF$43,IF(F12="Scenario2PBT10",'Minor retrofit'!$AG$43,IF(F12="Scenario3PBT10",'Minor retrofit'!$AH$43,"")))&amp;IF(F12="Scenario1PBT11",'Minor retrofit'!$AI$43,IF(F12="Scenario2PBT11",'Minor retrofit'!$AJ$43,IF(F12="Scenario3PBT11",'Minor retrofit'!$AK$43,"")))&amp;IF(F12="Scenario1PBT12",'Minor retrofit'!$AL$43,IF(F12="Scenario2PBT12",'Minor retrofit'!$AM$43,IF(F12="Scenario3PBT12",'Minor retrofit'!$AN$43,"")))&amp;IF(F12="Scenario1PBT13",'Minor retrofit'!$AO$43,IF(F12="Scenario2PBT13",'Minor retrofit'!$AP$43,IF(F12="Scenario3PBT13",'Minor retrofit'!$AQ$43,"")))&amp;IF(F12="Scenario1PBT14",'Minor retrofit'!$AR$43,IF(F12="Scenario2PBT14",'Minor retrofit'!$AS$43,IF(F12="Scenario3PBT14",'Minor retrofit'!$AT$43,"")))&amp;IF(F12="Scenario1PBT15",'Minor retrofit'!$AU$43,IF(F12="Scenario2PBT15",'Minor retrofit'!$AV$43,IF(F12="Scenario3PBT15",'Minor retrofit'!$AW$43,"")))</f>
        <v/>
      </c>
      <c r="Z12" s="178">
        <f t="shared" si="9"/>
        <v>0</v>
      </c>
      <c r="AA12" s="178" t="str">
        <f>IF(F12="Scenario1PBT1",'Minor retrofit'!$E$102,IF(F12="Scenario2PBT1",'Minor retrofit'!$F$102,IF(F12="Scenario3PBT1",'Minor retrofit'!$G$102,"")))&amp;IF(F12="Scenario1PBT2",'Minor retrofit'!$H$102,IF(F12="Scenario2PBT2",'Minor retrofit'!$I$102,IF(F12="Scenario3PBT2",'Minor retrofit'!$J$102,"")))&amp;IF(F12="Scenario1PBT3",'Minor retrofit'!$K$102,IF(F12="Scenario2PBT3",'Minor retrofit'!$L$102,IF(F12="Scenario3PBT3",'Minor retrofit'!$M$102,"")))&amp;IF(F12="Scenario1PBT4",'Minor retrofit'!$N$102,IF(F12="Scenario2PBT4",'Minor retrofit'!$O$102,IF(F12="Scenario3PBT4",'Minor retrofit'!$P$102,"")))&amp;IF(F12="Scenario1PBT5",'Minor retrofit'!$Q$102,IF(F12="Scenario2PBT5",'Minor retrofit'!$R$102,IF(F12="Scenario3PBT5",'Minor retrofit'!$S$102,"")))&amp;IF(F12="Scenario1PBT6",'Minor retrofit'!$T$102,IF(F12="Scenario2PBT6",'Minor retrofit'!$U$102,IF(F12="Scenario3PBT6",'Minor retrofit'!$V$102,"")))&amp;IF(F12="Scenario1PBT7",'Minor retrofit'!$W$102,IF(F12="Scenario2PBT7",'Minor retrofit'!$X$102,IF(F12="Scenario3PBT7",'Minor retrofit'!$Y$102,"")))&amp;IF(F12="Scenario1PBT8",'Minor retrofit'!$Z$102,IF(F12="Scenario2PBT8",'Minor retrofit'!$AA$102,IF(F12="Scenario3PBT8",'Minor retrofit'!$AB$102,"")))&amp;IF(F12="Scenario1PBT9",'Minor retrofit'!$AC$102,IF(F12="Scenario2PBT9",'Minor retrofit'!$AD$102,IF(F12="Scenario3PBT9",'Minor retrofit'!$AE$102,"")))&amp;IF(F12="Scenario1PBT10",'Minor retrofit'!$AF$102,IF(F12="Scenario2PBT10",'Minor retrofit'!$AG$102,IF(F12="Scenario3PBT10",'Minor retrofit'!$AH$102,"")))&amp;IF(F12="Scenario1PBT11",'Minor retrofit'!$AI$102,IF(F12="Scenario2PBT11",'Minor retrofit'!$AJ$102,IF(F12="Scenario3PBT11",'Minor retrofit'!$AK$102,"")))&amp;IF(F12="Scenario1PBT12",'Minor retrofit'!$AL$102,IF(F12="Scenario2PBT12",'Minor retrofit'!$AM$102,IF(F12="Scenario3PBT12",'Minor retrofit'!$AN$102,"")))&amp;IF(F12="Scenario1PBT13",'Minor retrofit'!$AO$102,IF(F12="Scenario2PBT13",'Minor retrofit'!$AP$102,IF(F12="Scenario3PBT13",'Minor retrofit'!$AQ$102,"")))&amp;IF(F12="Scenario1PBT14",'Minor retrofit'!$AR$102,IF(F12="Scenario2PBT14",'Minor retrofit'!$AS$102,IF(F12="Scenario3PBT14",'Minor retrofit'!$AT$102,"")))&amp;IF(F12="Scenario1PBT15",'Minor retrofit'!$AU$102,IF(F12="Scenario2PBT15",'Minor retrofit'!$AV$102,IF(F12="Scenario3PBT15",'Minor retrofit'!$AW$102,"")))</f>
        <v/>
      </c>
      <c r="AB12" s="179">
        <f t="shared" si="10"/>
        <v>0</v>
      </c>
      <c r="AC12" s="363" t="str">
        <f t="shared" si="24"/>
        <v/>
      </c>
      <c r="AD12" s="353">
        <f>IF(AC12="",IFERROR('Projection_Base-case'!G13-G12,0),0)</f>
        <v>0</v>
      </c>
      <c r="AE12" s="350">
        <f t="shared" si="11"/>
        <v>0</v>
      </c>
      <c r="AF12" s="361">
        <f>IFERROR(100*AD12/'Projection_Base-case'!G13,0)</f>
        <v>0</v>
      </c>
      <c r="AG12" s="352">
        <f>IF(AC12="",IFERROR('Projection_Base-case'!I13-I12,0),0)</f>
        <v>0</v>
      </c>
      <c r="AH12" s="353">
        <f t="shared" si="12"/>
        <v>0</v>
      </c>
      <c r="AI12" s="361">
        <f>IFERROR(100*AG12/'Projection_Base-case'!I13,0)</f>
        <v>0</v>
      </c>
      <c r="AJ12" s="352">
        <f>IF(AC12="",IFERROR('Projection_Base-case'!K13-K12,0),0)</f>
        <v>0</v>
      </c>
      <c r="AK12" s="353">
        <f t="shared" si="13"/>
        <v>0</v>
      </c>
      <c r="AL12" s="361">
        <f>IFERROR(100*AJ12/'Projection_Base-case'!K13,0)</f>
        <v>0</v>
      </c>
      <c r="AM12" s="352">
        <f>-IF(AC12="",IFERROR('Projection_Base-case'!M13-M12,0),0)</f>
        <v>0</v>
      </c>
      <c r="AN12" s="353">
        <f t="shared" si="14"/>
        <v>0</v>
      </c>
      <c r="AO12" s="354">
        <f>IFERROR(IF('Projection_Base-case'!N13&gt;0,100*AN12/'Projection_Base-case'!N13,100*AN12/N12),0)</f>
        <v>0</v>
      </c>
      <c r="AP12" s="355">
        <f>IF(AC12="",IFERROR('Projection_Base-case'!O13-O12,0),0)</f>
        <v>0</v>
      </c>
      <c r="AQ12" s="356">
        <f t="shared" si="15"/>
        <v>0</v>
      </c>
      <c r="AR12" s="356">
        <f>IFERROR(100*AP12/'Projection_Base-case'!O13,0)</f>
        <v>0</v>
      </c>
      <c r="AS12" s="355">
        <f>IF(AC12="",IFERROR('Projection_Base-case'!Q13-Q12,0),0)</f>
        <v>0</v>
      </c>
      <c r="AT12" s="356">
        <f t="shared" si="16"/>
        <v>0</v>
      </c>
      <c r="AU12" s="356">
        <f>IFERROR(100*AS12/'Projection_Base-case'!Q13,0)</f>
        <v>0</v>
      </c>
      <c r="AV12" s="355">
        <f>IF(AC12="",IFERROR('Projection_Base-case'!S13-S12,0),0)</f>
        <v>0</v>
      </c>
      <c r="AW12" s="356">
        <f t="shared" si="17"/>
        <v>0</v>
      </c>
      <c r="AX12" s="357">
        <f>IFERROR(100*AV12/'Projection_Base-case'!S13,0)</f>
        <v>0</v>
      </c>
      <c r="AY12" s="358">
        <f>IF(AC12="",IFERROR('Projection_Base-case'!U13-U12,0),0)</f>
        <v>0</v>
      </c>
      <c r="AZ12" s="359">
        <f t="shared" si="18"/>
        <v>0</v>
      </c>
      <c r="BA12" s="359">
        <f>IFERROR(100*AY12/'Projection_Base-case'!U13,0)</f>
        <v>0</v>
      </c>
      <c r="BB12" s="358">
        <f>IF(AC12="",IFERROR('Projection_Base-case'!W13-W12,0),0)</f>
        <v>0</v>
      </c>
      <c r="BC12" s="359">
        <f t="shared" si="19"/>
        <v>0</v>
      </c>
      <c r="BD12" s="359">
        <f>IFERROR(100*BB12/'Projection_Base-case'!W13,0)</f>
        <v>0</v>
      </c>
      <c r="BE12" s="358">
        <f>IF(AC12="",IFERROR('Projection_Base-case'!Y13-Y12,0),0)</f>
        <v>0</v>
      </c>
      <c r="BF12" s="359">
        <f t="shared" si="20"/>
        <v>0</v>
      </c>
      <c r="BG12" s="359">
        <f>IFERROR(100*BE12/'Projection_Base-case'!Y13,0)</f>
        <v>0</v>
      </c>
      <c r="BH12" s="359">
        <f t="shared" si="21"/>
        <v>0</v>
      </c>
      <c r="BI12" s="360">
        <f t="shared" si="22"/>
        <v>0</v>
      </c>
    </row>
    <row r="13" spans="1:61" ht="15" customHeight="1">
      <c r="A13" s="205">
        <v>9</v>
      </c>
      <c r="B13" s="347">
        <f>IF('Projection_Base-case'!B14&lt;&gt;"",'Projection_Base-case'!B14,0)</f>
        <v>0</v>
      </c>
      <c r="C13" s="347">
        <f>IF('Projection_Base-case'!C14&lt;&gt;"",'Projection_Base-case'!C14,0)</f>
        <v>0</v>
      </c>
      <c r="D13" s="365">
        <f>IF('Projection_Base-case'!D14&lt;&gt;"",'Projection_Base-case'!D14,0)</f>
        <v>0</v>
      </c>
      <c r="E13" s="369"/>
      <c r="F13" s="367" t="str">
        <f t="shared" si="23"/>
        <v>0</v>
      </c>
      <c r="G13" s="206" t="str">
        <f>IF(F13="Scenario1PBT1",'Minor retrofit'!$E$7,IF(F13="Scenario2PBT1",'Minor retrofit'!$F$7,IF(F13="Scenario3PBT1",'Minor retrofit'!$G$7,"")))&amp;IF(F13="Scenario1PBT2",'Minor retrofit'!$H$7,IF(F13="Scenario2PBT2",'Minor retrofit'!$I$7,IF(F13="Scenario3PBT2",'Minor retrofit'!$J$7,"")))&amp;IF(F13="Scenario1PBT3",'Minor retrofit'!$K$7,IF(F13="Scenario2PBT3",'Minor retrofit'!$L$7,IF(F13="Scenario3PBT3",'Minor retrofit'!$M$7,"")))&amp;IF(F13="Scenario1PBT4",'Minor retrofit'!$N$7,IF(F13="Scenario2PBT4",'Minor retrofit'!$O$7,IF(F13="Scenario3PBT4",'Minor retrofit'!$P$7,"")))&amp;IF(F13="Scenario1PBT5",'Minor retrofit'!$Q$7,IF(F13="Scenario2PBT5",'Minor retrofit'!$R$7,IF(F13="Scenario3PBT5",'Minor retrofit'!$S$7,"")))&amp;IF(F13="Scenario1PBT6",'Minor retrofit'!$T$7,IF(F13="Scenario2PBT6",'Minor retrofit'!$U$7,IF(F13="Scenario3PBT6",'Minor retrofit'!$V$7,"")))&amp;IF(F13="Scenario1PBT7",'Minor retrofit'!$W$7,IF(F13="Scenario2PBT7",'Minor retrofit'!$X$7,IF(F13="Scenario3PBT7",'Minor retrofit'!$Y$7,"")))&amp;IF(F13="Scenario1PBT8",'Minor retrofit'!$Z$7,IF(F13="Scenario2PBT8",'Minor retrofit'!$AA$7,IF(F13="Scenario3PBT8",'Minor retrofit'!$AB$7,"")))&amp;IF(F13="Scenario1PBT9",'Minor retrofit'!$AC$7,IF(F13="Scenario2PBT9",'Minor retrofit'!$AD$7,IF(F13="Scenario3PBT9",'Minor retrofit'!$AE$7,"")))&amp;IF(F13="Scenario1PBT10",'Minor retrofit'!$AF$7,IF(F13="Scenario2PBT10",'Minor retrofit'!$AG$7,IF(F13="Scenario3PBT10",'Minor retrofit'!$AH$7,"")))&amp;IF(F13="Scenario1PBT11",'Minor retrofit'!$AI$7,IF(F13="Scenario2PBT11",'Minor retrofit'!$AJ$7,IF(F13="Scenario3PBT11",'Minor retrofit'!$AK$7,"")))&amp;IF(F13="Scenario1PBT12",'Minor retrofit'!$AL$7,IF(F13="Scenario2PBT12",'Minor retrofit'!$AM$7,IF(F13="Scenario3PBT12",'Minor retrofit'!$AN$7,"")))&amp;IF(F13="Scenario1PBT13",'Minor retrofit'!$AO$7,IF(F13="Scenario2PBT13",'Minor retrofit'!$AP$7,IF(F13="Scenario3PBT13",'Minor retrofit'!$AQ$7,"")))&amp;IF(F13="Scenario1PBT14",'Minor retrofit'!$AR$7,IF(F13="Scenario2PBT14",'Minor retrofit'!$AS$7,IF(F13="Scenario3PBT14",'Minor retrofit'!$AT$7,"")))&amp;IF(F13="Scenario1PBT15",'Minor retrofit'!$AU$7,IF(F13="Scenario2PBT15",'Minor retrofit'!$AV$7,IF(F13="Scenario3PBT15",'Minor retrofit'!$AW$7,"")))</f>
        <v/>
      </c>
      <c r="H13" s="117">
        <f t="shared" si="0"/>
        <v>0</v>
      </c>
      <c r="I13" s="117" t="str">
        <f>IF(F13="Scenario1PBT1",'Minor retrofit'!$E$17,IF(F13="Scenario2PBT1",'Minor retrofit'!$F$17,IF(F13="Scenario3PBT1",'Minor retrofit'!$G$17,"")))&amp;IF(F13="Scenario1PBT2",'Minor retrofit'!$H$17,IF(F13="Scenario2PBT2",'Minor retrofit'!$I$17,IF(F13="Scenario3PBT2",'Minor retrofit'!$J$17,"")))&amp;IF(F13="Scenario1PBT3",'Minor retrofit'!$K$17,IF(F13="Scenario2PBT3",'Minor retrofit'!$L$17,IF(F13="Scenario3PBT3",'Minor retrofit'!$M$17,"")))&amp;IF(F13="Scenario1PBT4",'Minor retrofit'!$N$17,IF(F13="Scenario2PBT4",'Minor retrofit'!$O$17,IF(F13="Scenario3PBT4",'Minor retrofit'!$P$17,"")))&amp;IF(F13="Scenario1PBT5",'Minor retrofit'!$Q$17,IF(F13="Scenario2PBT5",'Minor retrofit'!$R$17,IF(F13="Scenario3PBT5",'Minor retrofit'!$S$17,"")))&amp;IF(F13="Scenario1PBT6",'Minor retrofit'!$T$17,IF(F13="Scenario2PBT6",'Minor retrofit'!$U$17,IF(F13="Scenario3PBT6",'Minor retrofit'!$V$17,"")))&amp;IF(F13="Scenario1PBT7",'Minor retrofit'!$W$17,IF(F13="Scenario2PBT7",'Minor retrofit'!$X$17,IF(F13="Scenario3PBT7",'Minor retrofit'!$Y$17,"")))&amp;IF(F13="Scenario1PBT8",'Minor retrofit'!$Z$17,IF(F13="Scenario2PBT8",'Minor retrofit'!$AA$17,IF(F13="Scenario3PBT8",'Minor retrofit'!$AB$17,"")))&amp;IF(F13="Scenario1PBT9",'Minor retrofit'!$AC$17,IF(F13="Scenario2PBT9",'Minor retrofit'!$AD$17,IF(F13="Scenario3PBT9",'Minor retrofit'!$AE$17,"")))&amp;IF(F13="Scenario1PBT10",'Minor retrofit'!$AF$17,IF(F13="Scenario2PBT10",'Minor retrofit'!$AG$17,IF(F13="Scenario3PBT10",'Minor retrofit'!$AH$17,"")))&amp;IF(F13="Scenario1PBT11",'Minor retrofit'!$AI$17,IF(F13="Scenario2PBT11",'Minor retrofit'!$AJ$17,IF(F13="Scenario3PBT11",'Minor retrofit'!$AK$17,"")))&amp;IF(F13="Scenario1PBT12",'Minor retrofit'!$AL$17,IF(F13="Scenario2PBT12",'Minor retrofit'!$AM$17,IF(F13="Scenario3PBT12",'Minor retrofit'!$AN$17,"")))&amp;IF(F13="Scenario1PBT13",'Minor retrofit'!$AO$17,IF(F13="Scenario2PBT13",'Minor retrofit'!$AP$17,IF(F13="Scenario3PBT13",'Minor retrofit'!$AQ$17,"")))&amp;IF(F13="Scenario1PBT14",'Minor retrofit'!$AR$17,IF(F13="Scenario2PBT14",'Minor retrofit'!$AS$17,IF(F13="Scenario3PBT14",'Minor retrofit'!$AT$17,"")))&amp;IF(F13="Scenario1PBT15",'Minor retrofit'!$AU$17,IF(F13="Scenario2PBT15",'Minor retrofit'!$AV$17,IF(F13="Scenario3PBT15",'Minor retrofit'!$AW$17,"")))</f>
        <v/>
      </c>
      <c r="J13" s="117">
        <f t="shared" si="1"/>
        <v>0</v>
      </c>
      <c r="K13" s="117" t="str">
        <f>IF(F13="Scenario1PBT1",'Minor retrofit'!$E$19,IF(F13="Scenario2PBT1",'Minor retrofit'!$F$19,IF(F13="Scenario3PBT1",'Minor retrofit'!$G$19,"")))&amp;IF(F13="Scenario1PBT2",'Minor retrofit'!$H$19,IF(F13="Scenario2PBT2",'Minor retrofit'!$I$19,IF(F13="Scenario3PBT2",'Minor retrofit'!$J$19,"")))&amp;IF(F13="Scenario1PBT3",'Minor retrofit'!$K$19,IF(F13="Scenario2PBT3",'Minor retrofit'!$L$19,IF(F13="Scenario3PBT3",'Minor retrofit'!$M$19,"")))&amp;IF(F13="Scenario1PBT4",'Minor retrofit'!$N$19,IF(F13="Scenario2PBT4",'Minor retrofit'!$O$19,IF(F13="Scenario3PBT4",'Minor retrofit'!$P$19,"")))&amp;IF(F13="Scenario1PBT5",'Minor retrofit'!$Q$19,IF(F13="Scenario2PBT5",'Minor retrofit'!$R$19,IF(F13="Scenario3PBT5",'Minor retrofit'!$S$19,"")))&amp;IF(F13="Scenario1PBT6",'Minor retrofit'!$T$19,IF(F13="Scenario2PBT6",'Minor retrofit'!$U$19,IF(F13="Scenario3PBT6",'Minor retrofit'!$V$19,"")))&amp;IF(F13="Scenario1PBT7",'Minor retrofit'!$W$19,IF(F13="Scenario2PBT7",'Minor retrofit'!$X$19,IF(F13="Scenario3PBT7",'Minor retrofit'!$Y$19,"")))&amp;IF(F13="Scenario1PBT8",'Minor retrofit'!$Z$19,IF(F13="Scenario2PBT8",'Minor retrofit'!$AA$19,IF(F13="Scenario3PBT8",'Minor retrofit'!$AB$19,"")))&amp;IF(F13="Scenario1PBT9",'Minor retrofit'!$AC$19,IF(F13="Scenario2PBT9",'Minor retrofit'!$AD$19,IF(F13="Scenario3PBT9",'Minor retrofit'!$AE$19,"")))&amp;IF(F13="Scenario1PBT10",'Minor retrofit'!$AF$19,IF(F13="Scenario2PBT10",'Minor retrofit'!$AG$19,IF(F13="Scenario3PBT10",'Minor retrofit'!$AH$19,"")))&amp;IF(F13="Scenario1PBT11",'Minor retrofit'!$AI$19,IF(F13="Scenario2PBT11",'Minor retrofit'!$AJ$19,IF(F13="Scenario3PBT11",'Minor retrofit'!$AK$19,"")))&amp;IF(F13="Scenario1PBT12",'Minor retrofit'!$AL$19,IF(F13="Scenario2PBT12",'Minor retrofit'!$AM$19,IF(F13="Scenario3PBT12",'Minor retrofit'!$AN$19,"")))&amp;IF(F13="Scenario1PBT13",'Minor retrofit'!$AO$19,IF(F13="Scenario2PBT13",'Minor retrofit'!$AP$19,IF(F13="Scenario3PBT13",'Minor retrofit'!$AQ$19,"")))&amp;IF(F13="Scenario1PBT14",'Minor retrofit'!$AR$19,IF(F13="Scenario2PBT14",'Minor retrofit'!$AS$19,IF(F13="Scenario3PBT14",'Minor retrofit'!$AT$19,"")))&amp;IF(F13="Scenario1PBT15",'Minor retrofit'!$AU$19,IF(F13="Scenario2PBT15",'Minor retrofit'!$AV$19,IF(F13="Scenario3PBT15",'Minor retrofit'!$AW$19,"")))</f>
        <v/>
      </c>
      <c r="L13" s="117">
        <f t="shared" si="2"/>
        <v>0</v>
      </c>
      <c r="M13" s="117" t="str">
        <f>IF(F13="Scenario1PBT1",'Minor retrofit'!$E$21,IF(F13="Scenario2PBT1",'Minor retrofit'!$F$21,IF(F13="Scenario3PBT1",'Minor retrofit'!$G$21,"")))&amp;IF(F13="Scenario1PBT2",'Minor retrofit'!$H$21,IF(F13="Scenario2PBT2",'Minor retrofit'!$I$21,IF(F13="Scenario3PBT2",'Minor retrofit'!$J$21,"")))&amp;IF(F13="Scenario1PBT3",'Minor retrofit'!$K$21,IF(F13="Scenario2PBT3",'Minor retrofit'!$L$21,IF(F13="Scenario3PBT3",'Minor retrofit'!$M$21,"")))&amp;IF(F13="Scenario1PBT4",'Minor retrofit'!$N$21,IF(F13="Scenario2PBT4",'Minor retrofit'!$O$21,IF(F13="Scenario3PBT4",'Minor retrofit'!$P$21,"")))&amp;IF(F13="Scenario1PBT5",'Minor retrofit'!$Q$21,IF(F13="Scenario2PBT5",'Minor retrofit'!$R$21,IF(F13="Scenario3PBT5",'Minor retrofit'!$S$21,"")))&amp;IF(F13="Scenario1PBT6",'Minor retrofit'!$T$21,IF(F13="Scenario2PBT6",'Minor retrofit'!$U$21,IF(F13="Scenario3PBT6",'Minor retrofit'!$V$21,"")))&amp;IF(F13="Scenario1PBT7",'Minor retrofit'!$W$21,IF(F13="Scenario2PBT7",'Minor retrofit'!$X$21,IF(F13="Scenario3PBT7",'Minor retrofit'!$Y$21,"")))&amp;IF(F13="Scenario1PBT8",'Minor retrofit'!$Z$21,IF(F13="Scenario2PBT8",'Minor retrofit'!$AA$21,IF(F13="Scenario3PBT8",'Minor retrofit'!$AB$21,"")))&amp;IF(F13="Scenario1PBT9",'Minor retrofit'!$AC$21,IF(F13="Scenario2PBT9",'Minor retrofit'!$AD$21,IF(F13="Scenario3PBT9",'Minor retrofit'!$AE$21,"")))&amp;IF(F13="Scenario1PBT10",'Minor retrofit'!$AF$21,IF(F13="Scenario2PBT10",'Minor retrofit'!$AG$21,IF(F13="Scenario3PBT10",'Minor retrofit'!$AH$21,"")))&amp;IF(F13="Scenario1PBT11",'Minor retrofit'!$AI$21,IF(F13="Scenario2PBT11",'Minor retrofit'!$AJ$21,IF(F13="Scenario3PBT11",'Minor retrofit'!$AK$21,"")))&amp;IF(F13="Scenario1PBT12",'Minor retrofit'!$AL$21,IF(F13="Scenario2PBT12",'Minor retrofit'!$AM$21,IF(F13="Scenario3PBT12",'Minor retrofit'!$AN$21,"")))&amp;IF(F13="Scenario1PBT13",'Minor retrofit'!$AO$21,IF(F13="Scenario2PBT13",'Minor retrofit'!$AP$21,IF(F13="Scenario3PBT13",'Minor retrofit'!$AQ$21,"")))&amp;IF(F13="Scenario1PBT14",'Minor retrofit'!$AR$21,IF(F13="Scenario2PBT14",'Minor retrofit'!$AS$21,IF(F13="Scenario3PBT14",'Minor retrofit'!$AT$21,"")))&amp;IF(F13="Scenario1PBT15",'Minor retrofit'!$AU$21,IF(F13="Scenario2PBT15",'Minor retrofit'!$AV$21,IF(F13="Scenario3PBT15",'Minor retrofit'!$AW$21,"")))</f>
        <v/>
      </c>
      <c r="N13" s="118">
        <f t="shared" si="3"/>
        <v>0</v>
      </c>
      <c r="O13" s="206" t="str">
        <f>IF(F13="Scenario1PBT1",'Minor retrofit'!$E$24,IF(F13="Scenario2PBT1",'Minor retrofit'!$F$24,IF(F13="Scenario3PBT1",'Minor retrofit'!$G$24,"")))&amp;IF(F13="Scenario1PBT2",'Minor retrofit'!$H$24,IF(F13="Scenario2PBT2",'Minor retrofit'!$I$24,IF(F13="Scenario3PBT2",'Minor retrofit'!$J$24,"")))&amp;IF(F13="Scenario1PBT3",'Minor retrofit'!$K$24,IF(F13="Scenario2PBT3",'Minor retrofit'!$L$24,IF(F13="Scenario3PBT3",'Minor retrofit'!$M$24,"")))&amp;IF(F13="Scenario1PBT4",'Minor retrofit'!$N$24,IF(F13="Scenario2PBT4",'Minor retrofit'!$O$24,IF(F13="Scenario3PBT4",'Minor retrofit'!$P$24,"")))&amp;IF(F13="Scenario1PBT5",'Minor retrofit'!$Q$24,IF(F13="Scenario2PBT5",'Minor retrofit'!$R$24,IF(F13="Scenario3PBT5",'Minor retrofit'!$S$24,"")))&amp;IF(F13="Scenario1PBT6",'Minor retrofit'!$T$24,IF(F13="Scenario2PBT6",'Minor retrofit'!$U$24,IF(F13="Scenario3PBT6",'Minor retrofit'!$V$24,"")))&amp;IF(F13="Scenario1PBT7",'Minor retrofit'!$W$24,IF(F13="Scenario2PBT7",'Minor retrofit'!$X$24,IF(F13="Scenario3PBT7",'Minor retrofit'!$Y$24,"")))&amp;IF(F13="Scenario1PBT8",'Minor retrofit'!$Z$24,IF(F13="Scenario2PBT8",'Minor retrofit'!$AA$24,IF(F13="Scenario3PBT8",'Minor retrofit'!$AB$24,"")))&amp;IF(F13="Scenario1PBT9",'Minor retrofit'!$AC$24,IF(F13="Scenario2PBT9",'Minor retrofit'!$AD$24,IF(F13="Scenario3PBT9",'Minor retrofit'!$AE$24,"")))&amp;IF(F13="Scenario1PBT10",'Minor retrofit'!$AF$24,IF(F13="Scenario2PBT10",'Minor retrofit'!$AG$24,IF(F13="Scenario3PBT10",'Minor retrofit'!$AH$24,"")))&amp;IF(F13="Scenario1PBT11",'Minor retrofit'!$AI$24,IF(F13="Scenario2PBT11",'Minor retrofit'!$AJ$24,IF(F13="Scenario3PBT11",'Minor retrofit'!$AK$24,"")))&amp;IF(F13="Scenario1PBT12",'Minor retrofit'!$AL$24,IF(F13="Scenario2PBT12",'Minor retrofit'!$AM$24,IF(F13="Scenario3PBT12",'Minor retrofit'!$AN$24,"")))&amp;IF(F13="Scenario1PBT13",'Minor retrofit'!$AO$24,IF(F13="Scenario2PBT13",'Minor retrofit'!$AP$24,IF(F13="Scenario3PBT13",'Minor retrofit'!$AQ$24,"")))&amp;IF(F13="Scenario1PBT14",'Minor retrofit'!$AR$24,IF(F13="Scenario2PBT14",'Minor retrofit'!$AS$24,IF(F13="Scenario3PBT14",'Minor retrofit'!$AT$24,"")))&amp;IF(F13="Scenario1PBT15",'Minor retrofit'!$AU$24,IF(F13="Scenario2PBT15",'Minor retrofit'!$AV$24,IF(F13="Scenario3PBT15",'Minor retrofit'!$AW$24,"")))</f>
        <v/>
      </c>
      <c r="P13" s="117">
        <f t="shared" si="4"/>
        <v>0</v>
      </c>
      <c r="Q13" s="117" t="str">
        <f>IF(F13="Scenario1PBT1",'Minor retrofit'!$E$26,IF(F13="Scenario2PBT1",'Minor retrofit'!$F$26,IF(F13="Scenario3PBT1",'Minor retrofit'!$G$26,"")))&amp;IF(F13="Scenario1PBT2",'Minor retrofit'!$H$26,IF(F13="Scenario2PBT2",'Minor retrofit'!$I$26,IF(F13="Scenario3PBT2",'Minor retrofit'!$J$26,"")))&amp;IF(F13="Scenario1PBT3",'Minor retrofit'!$K$26,IF(F13="Scenario2PBT3",'Minor retrofit'!$L$26,IF(F13="Scenario3PBT3",'Minor retrofit'!$M$26,"")))&amp;IF(F13="Scenario1PBT4",'Minor retrofit'!$N$26,IF(F13="Scenario2PBT4",'Minor retrofit'!$O$26,IF(F13="Scenario3PBT4",'Minor retrofit'!$P$26,"")))&amp;IF(F13="Scenario1PBT5",'Minor retrofit'!$Q$26,IF(F13="Scenario2PBT5",'Minor retrofit'!$R$26,IF(F13="Scenario3PBT5",'Minor retrofit'!$S$26,"")))&amp;IF(F13="Scenario1PBT6",'Minor retrofit'!$T$26,IF(F13="Scenario2PBT6",'Minor retrofit'!$U$26,IF(F13="Scenario3PBT6",'Minor retrofit'!$V$26,"")))&amp;IF(F13="Scenario1PBT7",'Minor retrofit'!$W$26,IF(F13="Scenario2PBT7",'Minor retrofit'!$X$26,IF(F13="Scenario3PBT7",'Minor retrofit'!$Y$26,"")))&amp;IF(F13="Scenario1PBT8",'Minor retrofit'!$Z$26,IF(F13="Scenario2PBT8",'Minor retrofit'!$AA$26,IF(F13="Scenario3PBT8",'Minor retrofit'!$AB$26,"")))&amp;IF(F13="Scenario1PBT9",'Minor retrofit'!$AC$26,IF(F13="Scenario2PBT9",'Minor retrofit'!$AD$26,IF(F13="Scenario3PBT9",'Minor retrofit'!$AE$26,"")))&amp;IF(F13="Scenario1PBT10",'Minor retrofit'!$AF$26,IF(F13="Scenario2PBT10",'Minor retrofit'!$AG$26,IF(F13="Scenario3PBT10",'Minor retrofit'!$AH$26,"")))&amp;IF(F13="Scenario1PBT11",'Minor retrofit'!$AI$26,IF(F13="Scenario2PBT11",'Minor retrofit'!$AJ$26,IF(F13="Scenario3PBT11",'Minor retrofit'!$AK$26,"")))&amp;IF(F13="Scenario1PBT12",'Minor retrofit'!$AL$26,IF(F13="Scenario2PBT12",'Minor retrofit'!$AM$26,IF(F13="Scenario3PBT12",'Minor retrofit'!$AN$26,"")))&amp;IF(F13="Scenario1PBT13",'Minor retrofit'!$AO$26,IF(F13="Scenario2PBT13",'Minor retrofit'!$AP$26,IF(F13="Scenario3PBT13",'Minor retrofit'!$AQ$26,"")))&amp;IF(F13="Scenario1PBT14",'Minor retrofit'!$AR$26,IF(F13="Scenario2PBT14",'Minor retrofit'!$AS$26,IF(F13="Scenario3PBT14",'Minor retrofit'!$AT$26,"")))&amp;IF(F13="Scenario1PBT15",'Minor retrofit'!$AU$26,IF(F13="Scenario2PBT15",'Minor retrofit'!$AV$26,IF(F13="Scenario3PBT15",'Minor retrofit'!$AW$26,"")))</f>
        <v/>
      </c>
      <c r="R13" s="117">
        <f t="shared" si="5"/>
        <v>0</v>
      </c>
      <c r="S13" s="117" t="str">
        <f>IF(F13="Scenario1PBT1",'Minor retrofit'!$E$28,IF(F13="Scenario2PBT1",'Minor retrofit'!$F$28,IF(F13="Scenario3PBT1",'Minor retrofit'!$G$28,"")))&amp;IF(F13="Scenario1PBT2",'Minor retrofit'!$H$28,IF(F13="Scenario2PBT2",'Minor retrofit'!$I$28,IF(F13="Scenario3PBT2",'Minor retrofit'!$J$28,"")))&amp;IF(F13="Scenario1PBT3",'Minor retrofit'!$K$28,IF(F13="Scenario2PBT3",'Minor retrofit'!$L$28,IF(F13="Scenario3PBT3",'Minor retrofit'!$M$28,"")))&amp;IF(F13="Scenario1PBT4",'Minor retrofit'!$N$28,IF(F13="Scenario2PBT4",'Minor retrofit'!$O$28,IF(F13="Scenario3PBT4",'Minor retrofit'!$P$28,"")))&amp;IF(F13="Scenario1PBT5",'Minor retrofit'!$Q$28,IF(F13="Scenario2PBT5",'Minor retrofit'!$R$28,IF(F13="Scenario3PBT5",'Minor retrofit'!$S$28,"")))&amp;IF(F13="Scenario1PBT6",'Minor retrofit'!$T$28,IF(F13="Scenario2PBT6",'Minor retrofit'!$U$28,IF(F13="Scenario3PBT6",'Minor retrofit'!$V$28,"")))&amp;IF(F13="Scenario1PBT7",'Minor retrofit'!$W$28,IF(F13="Scenario2PBT7",'Minor retrofit'!$X$28,IF(F13="Scenario3PBT7",'Minor retrofit'!$Y$28,"")))&amp;IF(F13="Scenario1PBT8",'Minor retrofit'!$Z$28,IF(F13="Scenario2PBT8",'Minor retrofit'!$AA$28,IF(F13="Scenario3PBT8",'Minor retrofit'!$AB$28,"")))&amp;IF(F13="Scenario1PBT9",'Minor retrofit'!$AC$28,IF(F13="Scenario2PBT9",'Minor retrofit'!$AD$28,IF(F13="Scenario3PBT9",'Minor retrofit'!$AE$28,"")))&amp;IF(F13="Scenario1PBT10",'Minor retrofit'!$AF$28,IF(F13="Scenario2PBT10",'Minor retrofit'!$AG$28,IF(F13="Scenario3PBT10",'Minor retrofit'!$AH$28,"")))&amp;IF(F13="Scenario1PBT11",'Minor retrofit'!$AI$28,IF(F13="Scenario2PBT11",'Minor retrofit'!$AJ$28,IF(F13="Scenario3PBT11",'Minor retrofit'!$AK$28,"")))&amp;IF(F13="Scenario1PBT12",'Minor retrofit'!$AL$28,IF(F13="Scenario2PBT12",'Minor retrofit'!$AM$28,IF(F13="Scenario3PBT12",'Minor retrofit'!$AN$28,"")))&amp;IF(F13="Scenario1PBT13",'Minor retrofit'!$AO$28,IF(F13="Scenario2PBT13",'Minor retrofit'!$AP$28,IF(F13="Scenario3PBT13",'Minor retrofit'!$AQ$28,"")))&amp;IF(F13="Scenario1PBT14",'Minor retrofit'!$AR$28,IF(F13="Scenario2PBT14",'Minor retrofit'!$AS$28,IF(F13="Scenario3PBT14",'Minor retrofit'!$AT$28,"")))&amp;IF(F13="Scenario1PBT15",'Minor retrofit'!$AU$28,IF(F13="Scenario2PBT15",'Minor retrofit'!$AV$28,IF(F13="Scenario3PBT15",'Minor retrofit'!$AW$28,"")))</f>
        <v/>
      </c>
      <c r="T13" s="207">
        <f t="shared" si="6"/>
        <v>0</v>
      </c>
      <c r="U13" s="206" t="str">
        <f>IF(F13="Scenario1PBT1",'Minor retrofit'!$E$39,IF(F13="Scenario2PBT1",'Minor retrofit'!$F$39,IF(F13="Scenario3PBT1",'Minor retrofit'!$G$39,"")))&amp;IF(F13="Scenario1PBT2",'Minor retrofit'!$H$39,IF(F13="Scenario2PBT2",'Minor retrofit'!$I$39,IF(F13="Scenario3PBT2",'Minor retrofit'!$J$39,"")))&amp;IF(F13="Scenario1PBT3",'Minor retrofit'!$K$39,IF(F13="Scenario2PBT3",'Minor retrofit'!$L$39,IF(F13="Scenario3PBT3",'Minor retrofit'!$M$39,"")))&amp;IF(F13="Scenario1PBT4",'Minor retrofit'!$N$39,IF(F13="Scenario2PBT4",'Minor retrofit'!$O$39,IF(F13="Scenario3PBT4",'Minor retrofit'!$P$39,"")))&amp;IF(F13="Scenario1PBT5",'Minor retrofit'!$Q$39,IF(F13="Scenario2PBT5",'Minor retrofit'!$R$39,IF(F13="Scenario3PBT5",'Minor retrofit'!$S$39,"")))&amp;IF(F13="Scenario1PBT6",'Minor retrofit'!$T$39,IF(F13="Scenario2PBT6",'Minor retrofit'!$U$39,IF(F13="Scenario3PBT6",'Minor retrofit'!$V$39,"")))&amp;IF(F13="Scenario1PBT7",'Minor retrofit'!$W$39,IF(F13="Scenario2PBT7",'Minor retrofit'!$X$39,IF(F13="Scenario3PBT7",'Minor retrofit'!$Y$39,"")))&amp;IF(F13="Scenario1PBT8",'Minor retrofit'!$Z$39,IF(F13="Scenario2PBT8",'Minor retrofit'!$AA$39,IF(F13="Scenario3PBT8",'Minor retrofit'!$AB$39,"")))&amp;IF(F13="Scenario1PBT9",'Minor retrofit'!$AC$39,IF(F13="Scenario2PBT9",'Minor retrofit'!$AD$39,IF(F13="Scenario3PBT9",'Minor retrofit'!$AE$39,"")))&amp;IF(F13="Scenario1PBT10",'Minor retrofit'!$AF$39,IF(F13="Scenario2PBT10",'Minor retrofit'!$AG$39,IF(F13="Scenario3PBT10",'Minor retrofit'!$AH$39,"")))&amp;IF(F13="Scenario1PBT11",'Minor retrofit'!$AI$39,IF(F13="Scenario2PBT11",'Minor retrofit'!$AJ$39,IF(F13="Scenario3PBT11",'Minor retrofit'!$AK$39,"")))&amp;IF(F13="Scenario1PBT12",'Minor retrofit'!$AL$39,IF(F13="Scenario2PBT12",'Minor retrofit'!$AM$39,IF(F13="Scenario3PBT12",'Minor retrofit'!$AN$39,"")))&amp;IF(F13="Scenario1PBT13",'Minor retrofit'!$AO$39,IF(F13="Scenario2PBT13",'Minor retrofit'!$AP$39,IF(F13="Scenario3PBT13",'Minor retrofit'!$AQ$39,"")))&amp;IF(F13="Scenario1PBT14",'Minor retrofit'!$AR$39,IF(F13="Scenario2PBT14",'Minor retrofit'!$AS$39,IF(F13="Scenario3PBT14",'Minor retrofit'!$AT$39,"")))&amp;IF(F13="Scenario1PBT15",'Minor retrofit'!$AU$39,IF(F13="Scenario2PBT15",'Minor retrofit'!$AV$39,IF(F13="Scenario3PBT15",'Minor retrofit'!$AW$39,"")))</f>
        <v/>
      </c>
      <c r="V13" s="117">
        <f t="shared" si="7"/>
        <v>0</v>
      </c>
      <c r="W13" s="117" t="str">
        <f>IF(F13="Scenario1PBT1",'Minor retrofit'!$E$41,IF(F13="Scenario2PBT1",'Minor retrofit'!$F$41,IF(F13="Scenario3PBT1",'Minor retrofit'!$G$41,"")))&amp;IF(F13="Scenario1PBT2",'Minor retrofit'!$H$41,IF(F13="Scenario2PBT2",'Minor retrofit'!$I$41,IF(F13="Scenario3PBT2",'Minor retrofit'!$J$41,"")))&amp;IF(F13="Scenario1PBT3",'Minor retrofit'!$K$41,IF(F13="Scenario2PBT3",'Minor retrofit'!$L$41,IF(F13="Scenario3PBT3",'Minor retrofit'!$M$41,"")))&amp;IF(F13="Scenario1PBT4",'Minor retrofit'!$N$41,IF(F13="Scenario2PBT4",'Minor retrofit'!$O$41,IF(F13="Scenario3PBT4",'Minor retrofit'!$P$41,"")))&amp;IF(F13="Scenario1PBT5",'Minor retrofit'!$Q$41,IF(F13="Scenario2PBT5",'Minor retrofit'!$R$41,IF(F13="Scenario3PBT5",'Minor retrofit'!$S$41,"")))&amp;IF(F13="Scenario1PBT6",'Minor retrofit'!$T$41,IF(F13="Scenario2PBT6",'Minor retrofit'!$U$41,IF(F13="Scenario3PBT6",'Minor retrofit'!$V$41,"")))&amp;IF(F13="Scenario1PBT7",'Minor retrofit'!$W$41,IF(F13="Scenario2PBT7",'Minor retrofit'!$X$41,IF(F13="Scenario3PBT7",'Minor retrofit'!$Y$41,"")))&amp;IF(F13="Scenario1PBT8",'Minor retrofit'!$Z$41,IF(F13="Scenario2PBT8",'Minor retrofit'!$AA$41,IF(F13="Scenario3PBT8",'Minor retrofit'!$AB$41,"")))&amp;IF(F13="Scenario1PBT9",'Minor retrofit'!$AC$41,IF(F13="Scenario2PBT9",'Minor retrofit'!$AD$41,IF(F13="Scenario3PBT9",'Minor retrofit'!$AE$41,"")))&amp;IF(F13="Scenario1PBT10",'Minor retrofit'!$AF$41,IF(F13="Scenario2PBT10",'Minor retrofit'!$AG$41,IF(F13="Scenario3PBT10",'Minor retrofit'!$AH$41,"")))&amp;IF(F13="Scenario1PBT11",'Minor retrofit'!$AI$41,IF(F13="Scenario2PBT11",'Minor retrofit'!$AJ$41,IF(F13="Scenario3PBT11",'Minor retrofit'!$AK$41,"")))&amp;IF(F13="Scenario1PBT12",'Minor retrofit'!$AL$41,IF(F13="Scenario2PBT12",'Minor retrofit'!$AM$41,IF(F13="Scenario3PBT12",'Minor retrofit'!$AN$41,"")))&amp;IF(F13="Scenario1PBT13",'Minor retrofit'!$AO$41,IF(F13="Scenario2PBT13",'Minor retrofit'!$AP$41,IF(F13="Scenario3PBT13",'Minor retrofit'!$AQ$41,"")))&amp;IF(F13="Scenario1PBT14",'Minor retrofit'!$AR$41,IF(F13="Scenario2PBT14",'Minor retrofit'!$AS$41,IF(F13="Scenario3PBT14",'Minor retrofit'!$AT$41,"")))&amp;IF(F13="Scenario1PBT15",'Minor retrofit'!$AU$41,IF(F13="Scenario2PBT15",'Minor retrofit'!$AV$41,IF(F13="Scenario3PBT15",'Minor retrofit'!$AW$41,"")))</f>
        <v/>
      </c>
      <c r="X13" s="117">
        <f t="shared" si="8"/>
        <v>0</v>
      </c>
      <c r="Y13" s="117" t="str">
        <f>IF(F13="Scenario1PBT1",'Minor retrofit'!$E$43,IF(F13="Scenario2PBT1",'Minor retrofit'!$F$43,IF(F13="Scenario3PBT1",'Minor retrofit'!$G$43,"")))&amp;IF(F13="Scenario1PBT2",'Minor retrofit'!$H$43,IF(F13="Scenario2PBT2",'Minor retrofit'!$I$43,IF(F13="Scenario3PBT2",'Minor retrofit'!$J$43,"")))&amp;IF(F13="Scenario1PBT3",'Minor retrofit'!$K$43,IF(F13="Scenario2PBT3",'Minor retrofit'!$L$43,IF(F13="Scenario3PBT3",'Minor retrofit'!$M$43,"")))&amp;IF(F13="Scenario1PBT4",'Minor retrofit'!$N$43,IF(F13="Scenario2PBT4",'Minor retrofit'!$O$43,IF(F13="Scenario3PBT4",'Minor retrofit'!$P$43,"")))&amp;IF(F13="Scenario1PBT5",'Minor retrofit'!$Q$43,IF(F13="Scenario2PBT5",'Minor retrofit'!$R$43,IF(F13="Scenario3PBT5",'Minor retrofit'!$S$43,"")))&amp;IF(F13="Scenario1PBT6",'Minor retrofit'!$T$43,IF(F13="Scenario2PBT6",'Minor retrofit'!$U$43,IF(F13="Scenario3PBT6",'Minor retrofit'!$V$43,"")))&amp;IF(F13="Scenario1PBT7",'Minor retrofit'!$W$43,IF(F13="Scenario2PBT7",'Minor retrofit'!$X$43,IF(F13="Scenario3PBT7",'Minor retrofit'!$Y$43,"")))&amp;IF(F13="Scenario1PBT8",'Minor retrofit'!$Z$43,IF(F13="Scenario2PBT8",'Minor retrofit'!$AA$43,IF(F13="Scenario3PBT8",'Minor retrofit'!$AB$43,"")))&amp;IF(F13="Scenario1PBT9",'Minor retrofit'!$AC$43,IF(F13="Scenario2PBT9",'Minor retrofit'!$AD$43,IF(F13="Scenario3PBT9",'Minor retrofit'!$AE$43,"")))&amp;IF(F13="Scenario1PBT10",'Minor retrofit'!$AF$43,IF(F13="Scenario2PBT10",'Minor retrofit'!$AG$43,IF(F13="Scenario3PBT10",'Minor retrofit'!$AH$43,"")))&amp;IF(F13="Scenario1PBT11",'Minor retrofit'!$AI$43,IF(F13="Scenario2PBT11",'Minor retrofit'!$AJ$43,IF(F13="Scenario3PBT11",'Minor retrofit'!$AK$43,"")))&amp;IF(F13="Scenario1PBT12",'Minor retrofit'!$AL$43,IF(F13="Scenario2PBT12",'Minor retrofit'!$AM$43,IF(F13="Scenario3PBT12",'Minor retrofit'!$AN$43,"")))&amp;IF(F13="Scenario1PBT13",'Minor retrofit'!$AO$43,IF(F13="Scenario2PBT13",'Minor retrofit'!$AP$43,IF(F13="Scenario3PBT13",'Minor retrofit'!$AQ$43,"")))&amp;IF(F13="Scenario1PBT14",'Minor retrofit'!$AR$43,IF(F13="Scenario2PBT14",'Minor retrofit'!$AS$43,IF(F13="Scenario3PBT14",'Minor retrofit'!$AT$43,"")))&amp;IF(F13="Scenario1PBT15",'Minor retrofit'!$AU$43,IF(F13="Scenario2PBT15",'Minor retrofit'!$AV$43,IF(F13="Scenario3PBT15",'Minor retrofit'!$AW$43,"")))</f>
        <v/>
      </c>
      <c r="Z13" s="117">
        <f t="shared" si="9"/>
        <v>0</v>
      </c>
      <c r="AA13" s="178" t="str">
        <f>IF(F13="Scenario1PBT1",'Minor retrofit'!$E$102,IF(F13="Scenario2PBT1",'Minor retrofit'!$F$102,IF(F13="Scenario3PBT1",'Minor retrofit'!$G$102,"")))&amp;IF(F13="Scenario1PBT2",'Minor retrofit'!$H$102,IF(F13="Scenario2PBT2",'Minor retrofit'!$I$102,IF(F13="Scenario3PBT2",'Minor retrofit'!$J$102,"")))&amp;IF(F13="Scenario1PBT3",'Minor retrofit'!$K$102,IF(F13="Scenario2PBT3",'Minor retrofit'!$L$102,IF(F13="Scenario3PBT3",'Minor retrofit'!$M$102,"")))&amp;IF(F13="Scenario1PBT4",'Minor retrofit'!$N$102,IF(F13="Scenario2PBT4",'Minor retrofit'!$O$102,IF(F13="Scenario3PBT4",'Minor retrofit'!$P$102,"")))&amp;IF(F13="Scenario1PBT5",'Minor retrofit'!$Q$102,IF(F13="Scenario2PBT5",'Minor retrofit'!$R$102,IF(F13="Scenario3PBT5",'Minor retrofit'!$S$102,"")))&amp;IF(F13="Scenario1PBT6",'Minor retrofit'!$T$102,IF(F13="Scenario2PBT6",'Minor retrofit'!$U$102,IF(F13="Scenario3PBT6",'Minor retrofit'!$V$102,"")))&amp;IF(F13="Scenario1PBT7",'Minor retrofit'!$W$102,IF(F13="Scenario2PBT7",'Minor retrofit'!$X$102,IF(F13="Scenario3PBT7",'Minor retrofit'!$Y$102,"")))&amp;IF(F13="Scenario1PBT8",'Minor retrofit'!$Z$102,IF(F13="Scenario2PBT8",'Minor retrofit'!$AA$102,IF(F13="Scenario3PBT8",'Minor retrofit'!$AB$102,"")))&amp;IF(F13="Scenario1PBT9",'Minor retrofit'!$AC$102,IF(F13="Scenario2PBT9",'Minor retrofit'!$AD$102,IF(F13="Scenario3PBT9",'Minor retrofit'!$AE$102,"")))&amp;IF(F13="Scenario1PBT10",'Minor retrofit'!$AF$102,IF(F13="Scenario2PBT10",'Minor retrofit'!$AG$102,IF(F13="Scenario3PBT10",'Minor retrofit'!$AH$102,"")))&amp;IF(F13="Scenario1PBT11",'Minor retrofit'!$AI$102,IF(F13="Scenario2PBT11",'Minor retrofit'!$AJ$102,IF(F13="Scenario3PBT11",'Minor retrofit'!$AK$102,"")))&amp;IF(F13="Scenario1PBT12",'Minor retrofit'!$AL$102,IF(F13="Scenario2PBT12",'Minor retrofit'!$AM$102,IF(F13="Scenario3PBT12",'Minor retrofit'!$AN$102,"")))&amp;IF(F13="Scenario1PBT13",'Minor retrofit'!$AO$102,IF(F13="Scenario2PBT13",'Minor retrofit'!$AP$102,IF(F13="Scenario3PBT13",'Minor retrofit'!$AQ$102,"")))&amp;IF(F13="Scenario1PBT14",'Minor retrofit'!$AR$102,IF(F13="Scenario2PBT14",'Minor retrofit'!$AS$102,IF(F13="Scenario3PBT14",'Minor retrofit'!$AT$102,"")))&amp;IF(F13="Scenario1PBT15",'Minor retrofit'!$AU$102,IF(F13="Scenario2PBT15",'Minor retrofit'!$AV$102,IF(F13="Scenario3PBT15",'Minor retrofit'!$AW$102,"")))</f>
        <v/>
      </c>
      <c r="AB13" s="179">
        <f t="shared" si="10"/>
        <v>0</v>
      </c>
      <c r="AC13" s="363" t="str">
        <f t="shared" si="24"/>
        <v/>
      </c>
      <c r="AD13" s="353">
        <f>IF(AC13="",IFERROR('Projection_Base-case'!G14-G13,0),0)</f>
        <v>0</v>
      </c>
      <c r="AE13" s="350">
        <f t="shared" si="11"/>
        <v>0</v>
      </c>
      <c r="AF13" s="361">
        <f>IFERROR(100*AD13/'Projection_Base-case'!G14,0)</f>
        <v>0</v>
      </c>
      <c r="AG13" s="352">
        <f>IF(AC13="",IFERROR('Projection_Base-case'!I14-I13,0),0)</f>
        <v>0</v>
      </c>
      <c r="AH13" s="353">
        <f t="shared" si="12"/>
        <v>0</v>
      </c>
      <c r="AI13" s="361">
        <f>IFERROR(100*AG13/'Projection_Base-case'!I14,0)</f>
        <v>0</v>
      </c>
      <c r="AJ13" s="352">
        <f>IF(AC13="",IFERROR('Projection_Base-case'!K14-K13,0),0)</f>
        <v>0</v>
      </c>
      <c r="AK13" s="353">
        <f t="shared" si="13"/>
        <v>0</v>
      </c>
      <c r="AL13" s="361">
        <f>IFERROR(100*AJ13/'Projection_Base-case'!K14,0)</f>
        <v>0</v>
      </c>
      <c r="AM13" s="352">
        <f>-IF(AC13="",IFERROR('Projection_Base-case'!M14-M13,0),0)</f>
        <v>0</v>
      </c>
      <c r="AN13" s="353">
        <f t="shared" si="14"/>
        <v>0</v>
      </c>
      <c r="AO13" s="354">
        <f>IFERROR(IF('Projection_Base-case'!N14&gt;0,100*AN13/'Projection_Base-case'!N14,100*AN13/N13),0)</f>
        <v>0</v>
      </c>
      <c r="AP13" s="355">
        <f>IF(AC13="",IFERROR('Projection_Base-case'!O14-O13,0),0)</f>
        <v>0</v>
      </c>
      <c r="AQ13" s="356">
        <f t="shared" si="15"/>
        <v>0</v>
      </c>
      <c r="AR13" s="356">
        <f>IFERROR(100*AP13/'Projection_Base-case'!O14,0)</f>
        <v>0</v>
      </c>
      <c r="AS13" s="355">
        <f>IF(AC13="",IFERROR('Projection_Base-case'!Q14-Q13,0),0)</f>
        <v>0</v>
      </c>
      <c r="AT13" s="356">
        <f t="shared" si="16"/>
        <v>0</v>
      </c>
      <c r="AU13" s="356">
        <f>IFERROR(100*AS13/'Projection_Base-case'!Q14,0)</f>
        <v>0</v>
      </c>
      <c r="AV13" s="355">
        <f>IF(AC13="",IFERROR('Projection_Base-case'!S14-S13,0),0)</f>
        <v>0</v>
      </c>
      <c r="AW13" s="356">
        <f t="shared" si="17"/>
        <v>0</v>
      </c>
      <c r="AX13" s="357">
        <f>IFERROR(100*AV13/'Projection_Base-case'!S14,0)</f>
        <v>0</v>
      </c>
      <c r="AY13" s="358">
        <f>IF(AC13="",IFERROR('Projection_Base-case'!U14-U13,0),0)</f>
        <v>0</v>
      </c>
      <c r="AZ13" s="359">
        <f t="shared" si="18"/>
        <v>0</v>
      </c>
      <c r="BA13" s="359">
        <f>IFERROR(100*AY13/'Projection_Base-case'!U14,0)</f>
        <v>0</v>
      </c>
      <c r="BB13" s="358">
        <f>IF(AC13="",IFERROR('Projection_Base-case'!W14-W13,0),0)</f>
        <v>0</v>
      </c>
      <c r="BC13" s="359">
        <f t="shared" si="19"/>
        <v>0</v>
      </c>
      <c r="BD13" s="359">
        <f>IFERROR(100*BB13/'Projection_Base-case'!W14,0)</f>
        <v>0</v>
      </c>
      <c r="BE13" s="358">
        <f>IF(AC13="",IFERROR('Projection_Base-case'!Y14-Y13,0),0)</f>
        <v>0</v>
      </c>
      <c r="BF13" s="359">
        <f t="shared" si="20"/>
        <v>0</v>
      </c>
      <c r="BG13" s="359">
        <f>IFERROR(100*BE13/'Projection_Base-case'!Y14,0)</f>
        <v>0</v>
      </c>
      <c r="BH13" s="359">
        <f t="shared" si="21"/>
        <v>0</v>
      </c>
      <c r="BI13" s="360">
        <f t="shared" si="22"/>
        <v>0</v>
      </c>
    </row>
    <row r="14" spans="1:61">
      <c r="A14" s="205">
        <v>10</v>
      </c>
      <c r="B14" s="347">
        <f>IF('Projection_Base-case'!B15&lt;&gt;"",'Projection_Base-case'!B15,0)</f>
        <v>0</v>
      </c>
      <c r="C14" s="347">
        <f>IF('Projection_Base-case'!C15&lt;&gt;"",'Projection_Base-case'!C15,0)</f>
        <v>0</v>
      </c>
      <c r="D14" s="365">
        <f>IF('Projection_Base-case'!D15&lt;&gt;"",'Projection_Base-case'!D15,0)</f>
        <v>0</v>
      </c>
      <c r="E14" s="369"/>
      <c r="F14" s="367" t="str">
        <f t="shared" si="23"/>
        <v>0</v>
      </c>
      <c r="G14" s="206" t="str">
        <f>IF(F14="Scenario1PBT1",'Minor retrofit'!$E$7,IF(F14="Scenario2PBT1",'Minor retrofit'!$F$7,IF(F14="Scenario3PBT1",'Minor retrofit'!$G$7,"")))&amp;IF(F14="Scenario1PBT2",'Minor retrofit'!$H$7,IF(F14="Scenario2PBT2",'Minor retrofit'!$I$7,IF(F14="Scenario3PBT2",'Minor retrofit'!$J$7,"")))&amp;IF(F14="Scenario1PBT3",'Minor retrofit'!$K$7,IF(F14="Scenario2PBT3",'Minor retrofit'!$L$7,IF(F14="Scenario3PBT3",'Minor retrofit'!$M$7,"")))&amp;IF(F14="Scenario1PBT4",'Minor retrofit'!$N$7,IF(F14="Scenario2PBT4",'Minor retrofit'!$O$7,IF(F14="Scenario3PBT4",'Minor retrofit'!$P$7,"")))&amp;IF(F14="Scenario1PBT5",'Minor retrofit'!$Q$7,IF(F14="Scenario2PBT5",'Minor retrofit'!$R$7,IF(F14="Scenario3PBT5",'Minor retrofit'!$S$7,"")))&amp;IF(F14="Scenario1PBT6",'Minor retrofit'!$T$7,IF(F14="Scenario2PBT6",'Minor retrofit'!$U$7,IF(F14="Scenario3PBT6",'Minor retrofit'!$V$7,"")))&amp;IF(F14="Scenario1PBT7",'Minor retrofit'!$W$7,IF(F14="Scenario2PBT7",'Minor retrofit'!$X$7,IF(F14="Scenario3PBT7",'Minor retrofit'!$Y$7,"")))&amp;IF(F14="Scenario1PBT8",'Minor retrofit'!$Z$7,IF(F14="Scenario2PBT8",'Minor retrofit'!$AA$7,IF(F14="Scenario3PBT8",'Minor retrofit'!$AB$7,"")))&amp;IF(F14="Scenario1PBT9",'Minor retrofit'!$AC$7,IF(F14="Scenario2PBT9",'Minor retrofit'!$AD$7,IF(F14="Scenario3PBT9",'Minor retrofit'!$AE$7,"")))&amp;IF(F14="Scenario1PBT10",'Minor retrofit'!$AF$7,IF(F14="Scenario2PBT10",'Minor retrofit'!$AG$7,IF(F14="Scenario3PBT10",'Minor retrofit'!$AH$7,"")))&amp;IF(F14="Scenario1PBT11",'Minor retrofit'!$AI$7,IF(F14="Scenario2PBT11",'Minor retrofit'!$AJ$7,IF(F14="Scenario3PBT11",'Minor retrofit'!$AK$7,"")))&amp;IF(F14="Scenario1PBT12",'Minor retrofit'!$AL$7,IF(F14="Scenario2PBT12",'Minor retrofit'!$AM$7,IF(F14="Scenario3PBT12",'Minor retrofit'!$AN$7,"")))&amp;IF(F14="Scenario1PBT13",'Minor retrofit'!$AO$7,IF(F14="Scenario2PBT13",'Minor retrofit'!$AP$7,IF(F14="Scenario3PBT13",'Minor retrofit'!$AQ$7,"")))&amp;IF(F14="Scenario1PBT14",'Minor retrofit'!$AR$7,IF(F14="Scenario2PBT14",'Minor retrofit'!$AS$7,IF(F14="Scenario3PBT14",'Minor retrofit'!$AT$7,"")))&amp;IF(F14="Scenario1PBT15",'Minor retrofit'!$AU$7,IF(F14="Scenario2PBT15",'Minor retrofit'!$AV$7,IF(F14="Scenario3PBT15",'Minor retrofit'!$AW$7,"")))</f>
        <v/>
      </c>
      <c r="H14" s="117">
        <f t="shared" si="0"/>
        <v>0</v>
      </c>
      <c r="I14" s="117" t="str">
        <f>IF(F14="Scenario1PBT1",'Minor retrofit'!$E$17,IF(F14="Scenario2PBT1",'Minor retrofit'!$F$17,IF(F14="Scenario3PBT1",'Minor retrofit'!$G$17,"")))&amp;IF(F14="Scenario1PBT2",'Minor retrofit'!$H$17,IF(F14="Scenario2PBT2",'Minor retrofit'!$I$17,IF(F14="Scenario3PBT2",'Minor retrofit'!$J$17,"")))&amp;IF(F14="Scenario1PBT3",'Minor retrofit'!$K$17,IF(F14="Scenario2PBT3",'Minor retrofit'!$L$17,IF(F14="Scenario3PBT3",'Minor retrofit'!$M$17,"")))&amp;IF(F14="Scenario1PBT4",'Minor retrofit'!$N$17,IF(F14="Scenario2PBT4",'Minor retrofit'!$O$17,IF(F14="Scenario3PBT4",'Minor retrofit'!$P$17,"")))&amp;IF(F14="Scenario1PBT5",'Minor retrofit'!$Q$17,IF(F14="Scenario2PBT5",'Minor retrofit'!$R$17,IF(F14="Scenario3PBT5",'Minor retrofit'!$S$17,"")))&amp;IF(F14="Scenario1PBT6",'Minor retrofit'!$T$17,IF(F14="Scenario2PBT6",'Minor retrofit'!$U$17,IF(F14="Scenario3PBT6",'Minor retrofit'!$V$17,"")))&amp;IF(F14="Scenario1PBT7",'Minor retrofit'!$W$17,IF(F14="Scenario2PBT7",'Minor retrofit'!$X$17,IF(F14="Scenario3PBT7",'Minor retrofit'!$Y$17,"")))&amp;IF(F14="Scenario1PBT8",'Minor retrofit'!$Z$17,IF(F14="Scenario2PBT8",'Minor retrofit'!$AA$17,IF(F14="Scenario3PBT8",'Minor retrofit'!$AB$17,"")))&amp;IF(F14="Scenario1PBT9",'Minor retrofit'!$AC$17,IF(F14="Scenario2PBT9",'Minor retrofit'!$AD$17,IF(F14="Scenario3PBT9",'Minor retrofit'!$AE$17,"")))&amp;IF(F14="Scenario1PBT10",'Minor retrofit'!$AF$17,IF(F14="Scenario2PBT10",'Minor retrofit'!$AG$17,IF(F14="Scenario3PBT10",'Minor retrofit'!$AH$17,"")))&amp;IF(F14="Scenario1PBT11",'Minor retrofit'!$AI$17,IF(F14="Scenario2PBT11",'Minor retrofit'!$AJ$17,IF(F14="Scenario3PBT11",'Minor retrofit'!$AK$17,"")))&amp;IF(F14="Scenario1PBT12",'Minor retrofit'!$AL$17,IF(F14="Scenario2PBT12",'Minor retrofit'!$AM$17,IF(F14="Scenario3PBT12",'Minor retrofit'!$AN$17,"")))&amp;IF(F14="Scenario1PBT13",'Minor retrofit'!$AO$17,IF(F14="Scenario2PBT13",'Minor retrofit'!$AP$17,IF(F14="Scenario3PBT13",'Minor retrofit'!$AQ$17,"")))&amp;IF(F14="Scenario1PBT14",'Minor retrofit'!$AR$17,IF(F14="Scenario2PBT14",'Minor retrofit'!$AS$17,IF(F14="Scenario3PBT14",'Minor retrofit'!$AT$17,"")))&amp;IF(F14="Scenario1PBT15",'Minor retrofit'!$AU$17,IF(F14="Scenario2PBT15",'Minor retrofit'!$AV$17,IF(F14="Scenario3PBT15",'Minor retrofit'!$AW$17,"")))</f>
        <v/>
      </c>
      <c r="J14" s="117">
        <f t="shared" si="1"/>
        <v>0</v>
      </c>
      <c r="K14" s="117" t="str">
        <f>IF(F14="Scenario1PBT1",'Minor retrofit'!$E$19,IF(F14="Scenario2PBT1",'Minor retrofit'!$F$19,IF(F14="Scenario3PBT1",'Minor retrofit'!$G$19,"")))&amp;IF(F14="Scenario1PBT2",'Minor retrofit'!$H$19,IF(F14="Scenario2PBT2",'Minor retrofit'!$I$19,IF(F14="Scenario3PBT2",'Minor retrofit'!$J$19,"")))&amp;IF(F14="Scenario1PBT3",'Minor retrofit'!$K$19,IF(F14="Scenario2PBT3",'Minor retrofit'!$L$19,IF(F14="Scenario3PBT3",'Minor retrofit'!$M$19,"")))&amp;IF(F14="Scenario1PBT4",'Minor retrofit'!$N$19,IF(F14="Scenario2PBT4",'Minor retrofit'!$O$19,IF(F14="Scenario3PBT4",'Minor retrofit'!$P$19,"")))&amp;IF(F14="Scenario1PBT5",'Minor retrofit'!$Q$19,IF(F14="Scenario2PBT5",'Minor retrofit'!$R$19,IF(F14="Scenario3PBT5",'Minor retrofit'!$S$19,"")))&amp;IF(F14="Scenario1PBT6",'Minor retrofit'!$T$19,IF(F14="Scenario2PBT6",'Minor retrofit'!$U$19,IF(F14="Scenario3PBT6",'Minor retrofit'!$V$19,"")))&amp;IF(F14="Scenario1PBT7",'Minor retrofit'!$W$19,IF(F14="Scenario2PBT7",'Minor retrofit'!$X$19,IF(F14="Scenario3PBT7",'Minor retrofit'!$Y$19,"")))&amp;IF(F14="Scenario1PBT8",'Minor retrofit'!$Z$19,IF(F14="Scenario2PBT8",'Minor retrofit'!$AA$19,IF(F14="Scenario3PBT8",'Minor retrofit'!$AB$19,"")))&amp;IF(F14="Scenario1PBT9",'Minor retrofit'!$AC$19,IF(F14="Scenario2PBT9",'Minor retrofit'!$AD$19,IF(F14="Scenario3PBT9",'Minor retrofit'!$AE$19,"")))&amp;IF(F14="Scenario1PBT10",'Minor retrofit'!$AF$19,IF(F14="Scenario2PBT10",'Minor retrofit'!$AG$19,IF(F14="Scenario3PBT10",'Minor retrofit'!$AH$19,"")))&amp;IF(F14="Scenario1PBT11",'Minor retrofit'!$AI$19,IF(F14="Scenario2PBT11",'Minor retrofit'!$AJ$19,IF(F14="Scenario3PBT11",'Minor retrofit'!$AK$19,"")))&amp;IF(F14="Scenario1PBT12",'Minor retrofit'!$AL$19,IF(F14="Scenario2PBT12",'Minor retrofit'!$AM$19,IF(F14="Scenario3PBT12",'Minor retrofit'!$AN$19,"")))&amp;IF(F14="Scenario1PBT13",'Minor retrofit'!$AO$19,IF(F14="Scenario2PBT13",'Minor retrofit'!$AP$19,IF(F14="Scenario3PBT13",'Minor retrofit'!$AQ$19,"")))&amp;IF(F14="Scenario1PBT14",'Minor retrofit'!$AR$19,IF(F14="Scenario2PBT14",'Minor retrofit'!$AS$19,IF(F14="Scenario3PBT14",'Minor retrofit'!$AT$19,"")))&amp;IF(F14="Scenario1PBT15",'Minor retrofit'!$AU$19,IF(F14="Scenario2PBT15",'Minor retrofit'!$AV$19,IF(F14="Scenario3PBT15",'Minor retrofit'!$AW$19,"")))</f>
        <v/>
      </c>
      <c r="L14" s="117">
        <f t="shared" si="2"/>
        <v>0</v>
      </c>
      <c r="M14" s="117" t="str">
        <f>IF(F14="Scenario1PBT1",'Minor retrofit'!$E$21,IF(F14="Scenario2PBT1",'Minor retrofit'!$F$21,IF(F14="Scenario3PBT1",'Minor retrofit'!$G$21,"")))&amp;IF(F14="Scenario1PBT2",'Minor retrofit'!$H$21,IF(F14="Scenario2PBT2",'Minor retrofit'!$I$21,IF(F14="Scenario3PBT2",'Minor retrofit'!$J$21,"")))&amp;IF(F14="Scenario1PBT3",'Minor retrofit'!$K$21,IF(F14="Scenario2PBT3",'Minor retrofit'!$L$21,IF(F14="Scenario3PBT3",'Minor retrofit'!$M$21,"")))&amp;IF(F14="Scenario1PBT4",'Minor retrofit'!$N$21,IF(F14="Scenario2PBT4",'Minor retrofit'!$O$21,IF(F14="Scenario3PBT4",'Minor retrofit'!$P$21,"")))&amp;IF(F14="Scenario1PBT5",'Minor retrofit'!$Q$21,IF(F14="Scenario2PBT5",'Minor retrofit'!$R$21,IF(F14="Scenario3PBT5",'Minor retrofit'!$S$21,"")))&amp;IF(F14="Scenario1PBT6",'Minor retrofit'!$T$21,IF(F14="Scenario2PBT6",'Minor retrofit'!$U$21,IF(F14="Scenario3PBT6",'Minor retrofit'!$V$21,"")))&amp;IF(F14="Scenario1PBT7",'Minor retrofit'!$W$21,IF(F14="Scenario2PBT7",'Minor retrofit'!$X$21,IF(F14="Scenario3PBT7",'Minor retrofit'!$Y$21,"")))&amp;IF(F14="Scenario1PBT8",'Minor retrofit'!$Z$21,IF(F14="Scenario2PBT8",'Minor retrofit'!$AA$21,IF(F14="Scenario3PBT8",'Minor retrofit'!$AB$21,"")))&amp;IF(F14="Scenario1PBT9",'Minor retrofit'!$AC$21,IF(F14="Scenario2PBT9",'Minor retrofit'!$AD$21,IF(F14="Scenario3PBT9",'Minor retrofit'!$AE$21,"")))&amp;IF(F14="Scenario1PBT10",'Minor retrofit'!$AF$21,IF(F14="Scenario2PBT10",'Minor retrofit'!$AG$21,IF(F14="Scenario3PBT10",'Minor retrofit'!$AH$21,"")))&amp;IF(F14="Scenario1PBT11",'Minor retrofit'!$AI$21,IF(F14="Scenario2PBT11",'Minor retrofit'!$AJ$21,IF(F14="Scenario3PBT11",'Minor retrofit'!$AK$21,"")))&amp;IF(F14="Scenario1PBT12",'Minor retrofit'!$AL$21,IF(F14="Scenario2PBT12",'Minor retrofit'!$AM$21,IF(F14="Scenario3PBT12",'Minor retrofit'!$AN$21,"")))&amp;IF(F14="Scenario1PBT13",'Minor retrofit'!$AO$21,IF(F14="Scenario2PBT13",'Minor retrofit'!$AP$21,IF(F14="Scenario3PBT13",'Minor retrofit'!$AQ$21,"")))&amp;IF(F14="Scenario1PBT14",'Minor retrofit'!$AR$21,IF(F14="Scenario2PBT14",'Minor retrofit'!$AS$21,IF(F14="Scenario3PBT14",'Minor retrofit'!$AT$21,"")))&amp;IF(F14="Scenario1PBT15",'Minor retrofit'!$AU$21,IF(F14="Scenario2PBT15",'Minor retrofit'!$AV$21,IF(F14="Scenario3PBT15",'Minor retrofit'!$AW$21,"")))</f>
        <v/>
      </c>
      <c r="N14" s="118">
        <f t="shared" si="3"/>
        <v>0</v>
      </c>
      <c r="O14" s="206" t="str">
        <f>IF(F14="Scenario1PBT1",'Minor retrofit'!$E$24,IF(F14="Scenario2PBT1",'Minor retrofit'!$F$24,IF(F14="Scenario3PBT1",'Minor retrofit'!$G$24,"")))&amp;IF(F14="Scenario1PBT2",'Minor retrofit'!$H$24,IF(F14="Scenario2PBT2",'Minor retrofit'!$I$24,IF(F14="Scenario3PBT2",'Minor retrofit'!$J$24,"")))&amp;IF(F14="Scenario1PBT3",'Minor retrofit'!$K$24,IF(F14="Scenario2PBT3",'Minor retrofit'!$L$24,IF(F14="Scenario3PBT3",'Minor retrofit'!$M$24,"")))&amp;IF(F14="Scenario1PBT4",'Minor retrofit'!$N$24,IF(F14="Scenario2PBT4",'Minor retrofit'!$O$24,IF(F14="Scenario3PBT4",'Minor retrofit'!$P$24,"")))&amp;IF(F14="Scenario1PBT5",'Minor retrofit'!$Q$24,IF(F14="Scenario2PBT5",'Minor retrofit'!$R$24,IF(F14="Scenario3PBT5",'Minor retrofit'!$S$24,"")))&amp;IF(F14="Scenario1PBT6",'Minor retrofit'!$T$24,IF(F14="Scenario2PBT6",'Minor retrofit'!$U$24,IF(F14="Scenario3PBT6",'Minor retrofit'!$V$24,"")))&amp;IF(F14="Scenario1PBT7",'Minor retrofit'!$W$24,IF(F14="Scenario2PBT7",'Minor retrofit'!$X$24,IF(F14="Scenario3PBT7",'Minor retrofit'!$Y$24,"")))&amp;IF(F14="Scenario1PBT8",'Minor retrofit'!$Z$24,IF(F14="Scenario2PBT8",'Minor retrofit'!$AA$24,IF(F14="Scenario3PBT8",'Minor retrofit'!$AB$24,"")))&amp;IF(F14="Scenario1PBT9",'Minor retrofit'!$AC$24,IF(F14="Scenario2PBT9",'Minor retrofit'!$AD$24,IF(F14="Scenario3PBT9",'Minor retrofit'!$AE$24,"")))&amp;IF(F14="Scenario1PBT10",'Minor retrofit'!$AF$24,IF(F14="Scenario2PBT10",'Minor retrofit'!$AG$24,IF(F14="Scenario3PBT10",'Minor retrofit'!$AH$24,"")))&amp;IF(F14="Scenario1PBT11",'Minor retrofit'!$AI$24,IF(F14="Scenario2PBT11",'Minor retrofit'!$AJ$24,IF(F14="Scenario3PBT11",'Minor retrofit'!$AK$24,"")))&amp;IF(F14="Scenario1PBT12",'Minor retrofit'!$AL$24,IF(F14="Scenario2PBT12",'Minor retrofit'!$AM$24,IF(F14="Scenario3PBT12",'Minor retrofit'!$AN$24,"")))&amp;IF(F14="Scenario1PBT13",'Minor retrofit'!$AO$24,IF(F14="Scenario2PBT13",'Minor retrofit'!$AP$24,IF(F14="Scenario3PBT13",'Minor retrofit'!$AQ$24,"")))&amp;IF(F14="Scenario1PBT14",'Minor retrofit'!$AR$24,IF(F14="Scenario2PBT14",'Minor retrofit'!$AS$24,IF(F14="Scenario3PBT14",'Minor retrofit'!$AT$24,"")))&amp;IF(F14="Scenario1PBT15",'Minor retrofit'!$AU$24,IF(F14="Scenario2PBT15",'Minor retrofit'!$AV$24,IF(F14="Scenario3PBT15",'Minor retrofit'!$AW$24,"")))</f>
        <v/>
      </c>
      <c r="P14" s="117">
        <f t="shared" si="4"/>
        <v>0</v>
      </c>
      <c r="Q14" s="117" t="str">
        <f>IF(F14="Scenario1PBT1",'Minor retrofit'!$E$26,IF(F14="Scenario2PBT1",'Minor retrofit'!$F$26,IF(F14="Scenario3PBT1",'Minor retrofit'!$G$26,"")))&amp;IF(F14="Scenario1PBT2",'Minor retrofit'!$H$26,IF(F14="Scenario2PBT2",'Minor retrofit'!$I$26,IF(F14="Scenario3PBT2",'Minor retrofit'!$J$26,"")))&amp;IF(F14="Scenario1PBT3",'Minor retrofit'!$K$26,IF(F14="Scenario2PBT3",'Minor retrofit'!$L$26,IF(F14="Scenario3PBT3",'Minor retrofit'!$M$26,"")))&amp;IF(F14="Scenario1PBT4",'Minor retrofit'!$N$26,IF(F14="Scenario2PBT4",'Minor retrofit'!$O$26,IF(F14="Scenario3PBT4",'Minor retrofit'!$P$26,"")))&amp;IF(F14="Scenario1PBT5",'Minor retrofit'!$Q$26,IF(F14="Scenario2PBT5",'Minor retrofit'!$R$26,IF(F14="Scenario3PBT5",'Minor retrofit'!$S$26,"")))&amp;IF(F14="Scenario1PBT6",'Minor retrofit'!$T$26,IF(F14="Scenario2PBT6",'Minor retrofit'!$U$26,IF(F14="Scenario3PBT6",'Minor retrofit'!$V$26,"")))&amp;IF(F14="Scenario1PBT7",'Minor retrofit'!$W$26,IF(F14="Scenario2PBT7",'Minor retrofit'!$X$26,IF(F14="Scenario3PBT7",'Minor retrofit'!$Y$26,"")))&amp;IF(F14="Scenario1PBT8",'Minor retrofit'!$Z$26,IF(F14="Scenario2PBT8",'Minor retrofit'!$AA$26,IF(F14="Scenario3PBT8",'Minor retrofit'!$AB$26,"")))&amp;IF(F14="Scenario1PBT9",'Minor retrofit'!$AC$26,IF(F14="Scenario2PBT9",'Minor retrofit'!$AD$26,IF(F14="Scenario3PBT9",'Minor retrofit'!$AE$26,"")))&amp;IF(F14="Scenario1PBT10",'Minor retrofit'!$AF$26,IF(F14="Scenario2PBT10",'Minor retrofit'!$AG$26,IF(F14="Scenario3PBT10",'Minor retrofit'!$AH$26,"")))&amp;IF(F14="Scenario1PBT11",'Minor retrofit'!$AI$26,IF(F14="Scenario2PBT11",'Minor retrofit'!$AJ$26,IF(F14="Scenario3PBT11",'Minor retrofit'!$AK$26,"")))&amp;IF(F14="Scenario1PBT12",'Minor retrofit'!$AL$26,IF(F14="Scenario2PBT12",'Minor retrofit'!$AM$26,IF(F14="Scenario3PBT12",'Minor retrofit'!$AN$26,"")))&amp;IF(F14="Scenario1PBT13",'Minor retrofit'!$AO$26,IF(F14="Scenario2PBT13",'Minor retrofit'!$AP$26,IF(F14="Scenario3PBT13",'Minor retrofit'!$AQ$26,"")))&amp;IF(F14="Scenario1PBT14",'Minor retrofit'!$AR$26,IF(F14="Scenario2PBT14",'Minor retrofit'!$AS$26,IF(F14="Scenario3PBT14",'Minor retrofit'!$AT$26,"")))&amp;IF(F14="Scenario1PBT15",'Minor retrofit'!$AU$26,IF(F14="Scenario2PBT15",'Minor retrofit'!$AV$26,IF(F14="Scenario3PBT15",'Minor retrofit'!$AW$26,"")))</f>
        <v/>
      </c>
      <c r="R14" s="117">
        <f t="shared" si="5"/>
        <v>0</v>
      </c>
      <c r="S14" s="117" t="str">
        <f>IF(F14="Scenario1PBT1",'Minor retrofit'!$E$28,IF(F14="Scenario2PBT1",'Minor retrofit'!$F$28,IF(F14="Scenario3PBT1",'Minor retrofit'!$G$28,"")))&amp;IF(F14="Scenario1PBT2",'Minor retrofit'!$H$28,IF(F14="Scenario2PBT2",'Minor retrofit'!$I$28,IF(F14="Scenario3PBT2",'Minor retrofit'!$J$28,"")))&amp;IF(F14="Scenario1PBT3",'Minor retrofit'!$K$28,IF(F14="Scenario2PBT3",'Minor retrofit'!$L$28,IF(F14="Scenario3PBT3",'Minor retrofit'!$M$28,"")))&amp;IF(F14="Scenario1PBT4",'Minor retrofit'!$N$28,IF(F14="Scenario2PBT4",'Minor retrofit'!$O$28,IF(F14="Scenario3PBT4",'Minor retrofit'!$P$28,"")))&amp;IF(F14="Scenario1PBT5",'Minor retrofit'!$Q$28,IF(F14="Scenario2PBT5",'Minor retrofit'!$R$28,IF(F14="Scenario3PBT5",'Minor retrofit'!$S$28,"")))&amp;IF(F14="Scenario1PBT6",'Minor retrofit'!$T$28,IF(F14="Scenario2PBT6",'Minor retrofit'!$U$28,IF(F14="Scenario3PBT6",'Minor retrofit'!$V$28,"")))&amp;IF(F14="Scenario1PBT7",'Minor retrofit'!$W$28,IF(F14="Scenario2PBT7",'Minor retrofit'!$X$28,IF(F14="Scenario3PBT7",'Minor retrofit'!$Y$28,"")))&amp;IF(F14="Scenario1PBT8",'Minor retrofit'!$Z$28,IF(F14="Scenario2PBT8",'Minor retrofit'!$AA$28,IF(F14="Scenario3PBT8",'Minor retrofit'!$AB$28,"")))&amp;IF(F14="Scenario1PBT9",'Minor retrofit'!$AC$28,IF(F14="Scenario2PBT9",'Minor retrofit'!$AD$28,IF(F14="Scenario3PBT9",'Minor retrofit'!$AE$28,"")))&amp;IF(F14="Scenario1PBT10",'Minor retrofit'!$AF$28,IF(F14="Scenario2PBT10",'Minor retrofit'!$AG$28,IF(F14="Scenario3PBT10",'Minor retrofit'!$AH$28,"")))&amp;IF(F14="Scenario1PBT11",'Minor retrofit'!$AI$28,IF(F14="Scenario2PBT11",'Minor retrofit'!$AJ$28,IF(F14="Scenario3PBT11",'Minor retrofit'!$AK$28,"")))&amp;IF(F14="Scenario1PBT12",'Minor retrofit'!$AL$28,IF(F14="Scenario2PBT12",'Minor retrofit'!$AM$28,IF(F14="Scenario3PBT12",'Minor retrofit'!$AN$28,"")))&amp;IF(F14="Scenario1PBT13",'Minor retrofit'!$AO$28,IF(F14="Scenario2PBT13",'Minor retrofit'!$AP$28,IF(F14="Scenario3PBT13",'Minor retrofit'!$AQ$28,"")))&amp;IF(F14="Scenario1PBT14",'Minor retrofit'!$AR$28,IF(F14="Scenario2PBT14",'Minor retrofit'!$AS$28,IF(F14="Scenario3PBT14",'Minor retrofit'!$AT$28,"")))&amp;IF(F14="Scenario1PBT15",'Minor retrofit'!$AU$28,IF(F14="Scenario2PBT15",'Minor retrofit'!$AV$28,IF(F14="Scenario3PBT15",'Minor retrofit'!$AW$28,"")))</f>
        <v/>
      </c>
      <c r="T14" s="207">
        <f t="shared" si="6"/>
        <v>0</v>
      </c>
      <c r="U14" s="206" t="str">
        <f>IF(F14="Scenario1PBT1",'Minor retrofit'!$E$39,IF(F14="Scenario2PBT1",'Minor retrofit'!$F$39,IF(F14="Scenario3PBT1",'Minor retrofit'!$G$39,"")))&amp;IF(F14="Scenario1PBT2",'Minor retrofit'!$H$39,IF(F14="Scenario2PBT2",'Minor retrofit'!$I$39,IF(F14="Scenario3PBT2",'Minor retrofit'!$J$39,"")))&amp;IF(F14="Scenario1PBT3",'Minor retrofit'!$K$39,IF(F14="Scenario2PBT3",'Minor retrofit'!$L$39,IF(F14="Scenario3PBT3",'Minor retrofit'!$M$39,"")))&amp;IF(F14="Scenario1PBT4",'Minor retrofit'!$N$39,IF(F14="Scenario2PBT4",'Minor retrofit'!$O$39,IF(F14="Scenario3PBT4",'Minor retrofit'!$P$39,"")))&amp;IF(F14="Scenario1PBT5",'Minor retrofit'!$Q$39,IF(F14="Scenario2PBT5",'Minor retrofit'!$R$39,IF(F14="Scenario3PBT5",'Minor retrofit'!$S$39,"")))&amp;IF(F14="Scenario1PBT6",'Minor retrofit'!$T$39,IF(F14="Scenario2PBT6",'Minor retrofit'!$U$39,IF(F14="Scenario3PBT6",'Minor retrofit'!$V$39,"")))&amp;IF(F14="Scenario1PBT7",'Minor retrofit'!$W$39,IF(F14="Scenario2PBT7",'Minor retrofit'!$X$39,IF(F14="Scenario3PBT7",'Minor retrofit'!$Y$39,"")))&amp;IF(F14="Scenario1PBT8",'Minor retrofit'!$Z$39,IF(F14="Scenario2PBT8",'Minor retrofit'!$AA$39,IF(F14="Scenario3PBT8",'Minor retrofit'!$AB$39,"")))&amp;IF(F14="Scenario1PBT9",'Minor retrofit'!$AC$39,IF(F14="Scenario2PBT9",'Minor retrofit'!$AD$39,IF(F14="Scenario3PBT9",'Minor retrofit'!$AE$39,"")))&amp;IF(F14="Scenario1PBT10",'Minor retrofit'!$AF$39,IF(F14="Scenario2PBT10",'Minor retrofit'!$AG$39,IF(F14="Scenario3PBT10",'Minor retrofit'!$AH$39,"")))&amp;IF(F14="Scenario1PBT11",'Minor retrofit'!$AI$39,IF(F14="Scenario2PBT11",'Minor retrofit'!$AJ$39,IF(F14="Scenario3PBT11",'Minor retrofit'!$AK$39,"")))&amp;IF(F14="Scenario1PBT12",'Minor retrofit'!$AL$39,IF(F14="Scenario2PBT12",'Minor retrofit'!$AM$39,IF(F14="Scenario3PBT12",'Minor retrofit'!$AN$39,"")))&amp;IF(F14="Scenario1PBT13",'Minor retrofit'!$AO$39,IF(F14="Scenario2PBT13",'Minor retrofit'!$AP$39,IF(F14="Scenario3PBT13",'Minor retrofit'!$AQ$39,"")))&amp;IF(F14="Scenario1PBT14",'Minor retrofit'!$AR$39,IF(F14="Scenario2PBT14",'Minor retrofit'!$AS$39,IF(F14="Scenario3PBT14",'Minor retrofit'!$AT$39,"")))&amp;IF(F14="Scenario1PBT15",'Minor retrofit'!$AU$39,IF(F14="Scenario2PBT15",'Minor retrofit'!$AV$39,IF(F14="Scenario3PBT15",'Minor retrofit'!$AW$39,"")))</f>
        <v/>
      </c>
      <c r="V14" s="117">
        <f t="shared" si="7"/>
        <v>0</v>
      </c>
      <c r="W14" s="117" t="str">
        <f>IF(F14="Scenario1PBT1",'Minor retrofit'!$E$41,IF(F14="Scenario2PBT1",'Minor retrofit'!$F$41,IF(F14="Scenario3PBT1",'Minor retrofit'!$G$41,"")))&amp;IF(F14="Scenario1PBT2",'Minor retrofit'!$H$41,IF(F14="Scenario2PBT2",'Minor retrofit'!$I$41,IF(F14="Scenario3PBT2",'Minor retrofit'!$J$41,"")))&amp;IF(F14="Scenario1PBT3",'Minor retrofit'!$K$41,IF(F14="Scenario2PBT3",'Minor retrofit'!$L$41,IF(F14="Scenario3PBT3",'Minor retrofit'!$M$41,"")))&amp;IF(F14="Scenario1PBT4",'Minor retrofit'!$N$41,IF(F14="Scenario2PBT4",'Minor retrofit'!$O$41,IF(F14="Scenario3PBT4",'Minor retrofit'!$P$41,"")))&amp;IF(F14="Scenario1PBT5",'Minor retrofit'!$Q$41,IF(F14="Scenario2PBT5",'Minor retrofit'!$R$41,IF(F14="Scenario3PBT5",'Minor retrofit'!$S$41,"")))&amp;IF(F14="Scenario1PBT6",'Minor retrofit'!$T$41,IF(F14="Scenario2PBT6",'Minor retrofit'!$U$41,IF(F14="Scenario3PBT6",'Minor retrofit'!$V$41,"")))&amp;IF(F14="Scenario1PBT7",'Minor retrofit'!$W$41,IF(F14="Scenario2PBT7",'Minor retrofit'!$X$41,IF(F14="Scenario3PBT7",'Minor retrofit'!$Y$41,"")))&amp;IF(F14="Scenario1PBT8",'Minor retrofit'!$Z$41,IF(F14="Scenario2PBT8",'Minor retrofit'!$AA$41,IF(F14="Scenario3PBT8",'Minor retrofit'!$AB$41,"")))&amp;IF(F14="Scenario1PBT9",'Minor retrofit'!$AC$41,IF(F14="Scenario2PBT9",'Minor retrofit'!$AD$41,IF(F14="Scenario3PBT9",'Minor retrofit'!$AE$41,"")))&amp;IF(F14="Scenario1PBT10",'Minor retrofit'!$AF$41,IF(F14="Scenario2PBT10",'Minor retrofit'!$AG$41,IF(F14="Scenario3PBT10",'Minor retrofit'!$AH$41,"")))&amp;IF(F14="Scenario1PBT11",'Minor retrofit'!$AI$41,IF(F14="Scenario2PBT11",'Minor retrofit'!$AJ$41,IF(F14="Scenario3PBT11",'Minor retrofit'!$AK$41,"")))&amp;IF(F14="Scenario1PBT12",'Minor retrofit'!$AL$41,IF(F14="Scenario2PBT12",'Minor retrofit'!$AM$41,IF(F14="Scenario3PBT12",'Minor retrofit'!$AN$41,"")))&amp;IF(F14="Scenario1PBT13",'Minor retrofit'!$AO$41,IF(F14="Scenario2PBT13",'Minor retrofit'!$AP$41,IF(F14="Scenario3PBT13",'Minor retrofit'!$AQ$41,"")))&amp;IF(F14="Scenario1PBT14",'Minor retrofit'!$AR$41,IF(F14="Scenario2PBT14",'Minor retrofit'!$AS$41,IF(F14="Scenario3PBT14",'Minor retrofit'!$AT$41,"")))&amp;IF(F14="Scenario1PBT15",'Minor retrofit'!$AU$41,IF(F14="Scenario2PBT15",'Minor retrofit'!$AV$41,IF(F14="Scenario3PBT15",'Minor retrofit'!$AW$41,"")))</f>
        <v/>
      </c>
      <c r="X14" s="117">
        <f t="shared" si="8"/>
        <v>0</v>
      </c>
      <c r="Y14" s="117" t="str">
        <f>IF(F14="Scenario1PBT1",'Minor retrofit'!$E$43,IF(F14="Scenario2PBT1",'Minor retrofit'!$F$43,IF(F14="Scenario3PBT1",'Minor retrofit'!$G$43,"")))&amp;IF(F14="Scenario1PBT2",'Minor retrofit'!$H$43,IF(F14="Scenario2PBT2",'Minor retrofit'!$I$43,IF(F14="Scenario3PBT2",'Minor retrofit'!$J$43,"")))&amp;IF(F14="Scenario1PBT3",'Minor retrofit'!$K$43,IF(F14="Scenario2PBT3",'Minor retrofit'!$L$43,IF(F14="Scenario3PBT3",'Minor retrofit'!$M$43,"")))&amp;IF(F14="Scenario1PBT4",'Minor retrofit'!$N$43,IF(F14="Scenario2PBT4",'Minor retrofit'!$O$43,IF(F14="Scenario3PBT4",'Minor retrofit'!$P$43,"")))&amp;IF(F14="Scenario1PBT5",'Minor retrofit'!$Q$43,IF(F14="Scenario2PBT5",'Minor retrofit'!$R$43,IF(F14="Scenario3PBT5",'Minor retrofit'!$S$43,"")))&amp;IF(F14="Scenario1PBT6",'Minor retrofit'!$T$43,IF(F14="Scenario2PBT6",'Minor retrofit'!$U$43,IF(F14="Scenario3PBT6",'Minor retrofit'!$V$43,"")))&amp;IF(F14="Scenario1PBT7",'Minor retrofit'!$W$43,IF(F14="Scenario2PBT7",'Minor retrofit'!$X$43,IF(F14="Scenario3PBT7",'Minor retrofit'!$Y$43,"")))&amp;IF(F14="Scenario1PBT8",'Minor retrofit'!$Z$43,IF(F14="Scenario2PBT8",'Minor retrofit'!$AA$43,IF(F14="Scenario3PBT8",'Minor retrofit'!$AB$43,"")))&amp;IF(F14="Scenario1PBT9",'Minor retrofit'!$AC$43,IF(F14="Scenario2PBT9",'Minor retrofit'!$AD$43,IF(F14="Scenario3PBT9",'Minor retrofit'!$AE$43,"")))&amp;IF(F14="Scenario1PBT10",'Minor retrofit'!$AF$43,IF(F14="Scenario2PBT10",'Minor retrofit'!$AG$43,IF(F14="Scenario3PBT10",'Minor retrofit'!$AH$43,"")))&amp;IF(F14="Scenario1PBT11",'Minor retrofit'!$AI$43,IF(F14="Scenario2PBT11",'Minor retrofit'!$AJ$43,IF(F14="Scenario3PBT11",'Minor retrofit'!$AK$43,"")))&amp;IF(F14="Scenario1PBT12",'Minor retrofit'!$AL$43,IF(F14="Scenario2PBT12",'Minor retrofit'!$AM$43,IF(F14="Scenario3PBT12",'Minor retrofit'!$AN$43,"")))&amp;IF(F14="Scenario1PBT13",'Minor retrofit'!$AO$43,IF(F14="Scenario2PBT13",'Minor retrofit'!$AP$43,IF(F14="Scenario3PBT13",'Minor retrofit'!$AQ$43,"")))&amp;IF(F14="Scenario1PBT14",'Minor retrofit'!$AR$43,IF(F14="Scenario2PBT14",'Minor retrofit'!$AS$43,IF(F14="Scenario3PBT14",'Minor retrofit'!$AT$43,"")))&amp;IF(F14="Scenario1PBT15",'Minor retrofit'!$AU$43,IF(F14="Scenario2PBT15",'Minor retrofit'!$AV$43,IF(F14="Scenario3PBT15",'Minor retrofit'!$AW$43,"")))</f>
        <v/>
      </c>
      <c r="Z14" s="117">
        <f t="shared" si="9"/>
        <v>0</v>
      </c>
      <c r="AA14" s="178" t="str">
        <f>IF(F14="Scenario1PBT1",'Minor retrofit'!$E$102,IF(F14="Scenario2PBT1",'Minor retrofit'!$F$102,IF(F14="Scenario3PBT1",'Minor retrofit'!$G$102,"")))&amp;IF(F14="Scenario1PBT2",'Minor retrofit'!$H$102,IF(F14="Scenario2PBT2",'Minor retrofit'!$I$102,IF(F14="Scenario3PBT2",'Minor retrofit'!$J$102,"")))&amp;IF(F14="Scenario1PBT3",'Minor retrofit'!$K$102,IF(F14="Scenario2PBT3",'Minor retrofit'!$L$102,IF(F14="Scenario3PBT3",'Minor retrofit'!$M$102,"")))&amp;IF(F14="Scenario1PBT4",'Minor retrofit'!$N$102,IF(F14="Scenario2PBT4",'Minor retrofit'!$O$102,IF(F14="Scenario3PBT4",'Minor retrofit'!$P$102,"")))&amp;IF(F14="Scenario1PBT5",'Minor retrofit'!$Q$102,IF(F14="Scenario2PBT5",'Minor retrofit'!$R$102,IF(F14="Scenario3PBT5",'Minor retrofit'!$S$102,"")))&amp;IF(F14="Scenario1PBT6",'Minor retrofit'!$T$102,IF(F14="Scenario2PBT6",'Minor retrofit'!$U$102,IF(F14="Scenario3PBT6",'Minor retrofit'!$V$102,"")))&amp;IF(F14="Scenario1PBT7",'Minor retrofit'!$W$102,IF(F14="Scenario2PBT7",'Minor retrofit'!$X$102,IF(F14="Scenario3PBT7",'Minor retrofit'!$Y$102,"")))&amp;IF(F14="Scenario1PBT8",'Minor retrofit'!$Z$102,IF(F14="Scenario2PBT8",'Minor retrofit'!$AA$102,IF(F14="Scenario3PBT8",'Minor retrofit'!$AB$102,"")))&amp;IF(F14="Scenario1PBT9",'Minor retrofit'!$AC$102,IF(F14="Scenario2PBT9",'Minor retrofit'!$AD$102,IF(F14="Scenario3PBT9",'Minor retrofit'!$AE$102,"")))&amp;IF(F14="Scenario1PBT10",'Minor retrofit'!$AF$102,IF(F14="Scenario2PBT10",'Minor retrofit'!$AG$102,IF(F14="Scenario3PBT10",'Minor retrofit'!$AH$102,"")))&amp;IF(F14="Scenario1PBT11",'Minor retrofit'!$AI$102,IF(F14="Scenario2PBT11",'Minor retrofit'!$AJ$102,IF(F14="Scenario3PBT11",'Minor retrofit'!$AK$102,"")))&amp;IF(F14="Scenario1PBT12",'Minor retrofit'!$AL$102,IF(F14="Scenario2PBT12",'Minor retrofit'!$AM$102,IF(F14="Scenario3PBT12",'Minor retrofit'!$AN$102,"")))&amp;IF(F14="Scenario1PBT13",'Minor retrofit'!$AO$102,IF(F14="Scenario2PBT13",'Minor retrofit'!$AP$102,IF(F14="Scenario3PBT13",'Minor retrofit'!$AQ$102,"")))&amp;IF(F14="Scenario1PBT14",'Minor retrofit'!$AR$102,IF(F14="Scenario2PBT14",'Minor retrofit'!$AS$102,IF(F14="Scenario3PBT14",'Minor retrofit'!$AT$102,"")))&amp;IF(F14="Scenario1PBT15",'Minor retrofit'!$AU$102,IF(F14="Scenario2PBT15",'Minor retrofit'!$AV$102,IF(F14="Scenario3PBT15",'Minor retrofit'!$AW$102,"")))</f>
        <v/>
      </c>
      <c r="AB14" s="179">
        <f t="shared" si="10"/>
        <v>0</v>
      </c>
      <c r="AC14" s="363" t="str">
        <f t="shared" si="24"/>
        <v/>
      </c>
      <c r="AD14" s="353">
        <f>IF(AC14="",IFERROR('Projection_Base-case'!G15-G14,0),0)</f>
        <v>0</v>
      </c>
      <c r="AE14" s="350">
        <f t="shared" si="11"/>
        <v>0</v>
      </c>
      <c r="AF14" s="361">
        <f>IFERROR(100*AD14/'Projection_Base-case'!G15,0)</f>
        <v>0</v>
      </c>
      <c r="AG14" s="352">
        <f>IF(AC14="",IFERROR('Projection_Base-case'!I15-I14,0),0)</f>
        <v>0</v>
      </c>
      <c r="AH14" s="353">
        <f t="shared" si="12"/>
        <v>0</v>
      </c>
      <c r="AI14" s="361">
        <f>IFERROR(100*AG14/'Projection_Base-case'!I15,0)</f>
        <v>0</v>
      </c>
      <c r="AJ14" s="352">
        <f>IF(AC14="",IFERROR('Projection_Base-case'!K15-K14,0),0)</f>
        <v>0</v>
      </c>
      <c r="AK14" s="353">
        <f t="shared" si="13"/>
        <v>0</v>
      </c>
      <c r="AL14" s="361">
        <f>IFERROR(100*AJ14/'Projection_Base-case'!K15,0)</f>
        <v>0</v>
      </c>
      <c r="AM14" s="352">
        <f>-IF(AC14="",IFERROR('Projection_Base-case'!M15-M14,0),0)</f>
        <v>0</v>
      </c>
      <c r="AN14" s="353">
        <f t="shared" si="14"/>
        <v>0</v>
      </c>
      <c r="AO14" s="354">
        <f>IFERROR(IF('Projection_Base-case'!N15&gt;0,100*AN14/'Projection_Base-case'!N15,100*AN14/N14),0)</f>
        <v>0</v>
      </c>
      <c r="AP14" s="355">
        <f>IF(AC14="",IFERROR('Projection_Base-case'!O15-O14,0),0)</f>
        <v>0</v>
      </c>
      <c r="AQ14" s="356">
        <f t="shared" si="15"/>
        <v>0</v>
      </c>
      <c r="AR14" s="356">
        <f>IFERROR(100*AP14/'Projection_Base-case'!O15,0)</f>
        <v>0</v>
      </c>
      <c r="AS14" s="355">
        <f>IF(AC14="",IFERROR('Projection_Base-case'!Q15-Q14,0),0)</f>
        <v>0</v>
      </c>
      <c r="AT14" s="356">
        <f t="shared" si="16"/>
        <v>0</v>
      </c>
      <c r="AU14" s="356">
        <f>IFERROR(100*AS14/'Projection_Base-case'!Q15,0)</f>
        <v>0</v>
      </c>
      <c r="AV14" s="355">
        <f>IF(AC14="",IFERROR('Projection_Base-case'!S15-S14,0),0)</f>
        <v>0</v>
      </c>
      <c r="AW14" s="356">
        <f t="shared" si="17"/>
        <v>0</v>
      </c>
      <c r="AX14" s="357">
        <f>IFERROR(100*AV14/'Projection_Base-case'!S15,0)</f>
        <v>0</v>
      </c>
      <c r="AY14" s="358">
        <f>IF(AC14="",IFERROR('Projection_Base-case'!U15-U14,0),0)</f>
        <v>0</v>
      </c>
      <c r="AZ14" s="359">
        <f t="shared" si="18"/>
        <v>0</v>
      </c>
      <c r="BA14" s="359">
        <f>IFERROR(100*AY14/'Projection_Base-case'!U15,0)</f>
        <v>0</v>
      </c>
      <c r="BB14" s="358">
        <f>IF(AC14="",IFERROR('Projection_Base-case'!W15-W14,0),0)</f>
        <v>0</v>
      </c>
      <c r="BC14" s="359">
        <f t="shared" si="19"/>
        <v>0</v>
      </c>
      <c r="BD14" s="359">
        <f>IFERROR(100*BB14/'Projection_Base-case'!W15,0)</f>
        <v>0</v>
      </c>
      <c r="BE14" s="358">
        <f>IF(AC14="",IFERROR('Projection_Base-case'!Y15-Y14,0),0)</f>
        <v>0</v>
      </c>
      <c r="BF14" s="359">
        <f t="shared" si="20"/>
        <v>0</v>
      </c>
      <c r="BG14" s="359">
        <f>IFERROR(100*BE14/'Projection_Base-case'!Y15,0)</f>
        <v>0</v>
      </c>
      <c r="BH14" s="359">
        <f t="shared" si="21"/>
        <v>0</v>
      </c>
      <c r="BI14" s="360">
        <f t="shared" si="22"/>
        <v>0</v>
      </c>
    </row>
    <row r="15" spans="1:61" ht="15" customHeight="1">
      <c r="A15" s="205">
        <v>11</v>
      </c>
      <c r="B15" s="347">
        <f>IF('Projection_Base-case'!B16&lt;&gt;"",'Projection_Base-case'!B16,0)</f>
        <v>0</v>
      </c>
      <c r="C15" s="347">
        <f>IF('Projection_Base-case'!C16&lt;&gt;"",'Projection_Base-case'!C16,0)</f>
        <v>0</v>
      </c>
      <c r="D15" s="365">
        <f>IF('Projection_Base-case'!D16&lt;&gt;"",'Projection_Base-case'!D16,0)</f>
        <v>0</v>
      </c>
      <c r="E15" s="369"/>
      <c r="F15" s="367" t="str">
        <f t="shared" si="23"/>
        <v>0</v>
      </c>
      <c r="G15" s="206" t="str">
        <f>IF(F15="Scenario1PBT1",'Minor retrofit'!$E$7,IF(F15="Scenario2PBT1",'Minor retrofit'!$F$7,IF(F15="Scenario3PBT1",'Minor retrofit'!$G$7,"")))&amp;IF(F15="Scenario1PBT2",'Minor retrofit'!$H$7,IF(F15="Scenario2PBT2",'Minor retrofit'!$I$7,IF(F15="Scenario3PBT2",'Minor retrofit'!$J$7,"")))&amp;IF(F15="Scenario1PBT3",'Minor retrofit'!$K$7,IF(F15="Scenario2PBT3",'Minor retrofit'!$L$7,IF(F15="Scenario3PBT3",'Minor retrofit'!$M$7,"")))&amp;IF(F15="Scenario1PBT4",'Minor retrofit'!$N$7,IF(F15="Scenario2PBT4",'Minor retrofit'!$O$7,IF(F15="Scenario3PBT4",'Minor retrofit'!$P$7,"")))&amp;IF(F15="Scenario1PBT5",'Minor retrofit'!$Q$7,IF(F15="Scenario2PBT5",'Minor retrofit'!$R$7,IF(F15="Scenario3PBT5",'Minor retrofit'!$S$7,"")))&amp;IF(F15="Scenario1PBT6",'Minor retrofit'!$T$7,IF(F15="Scenario2PBT6",'Minor retrofit'!$U$7,IF(F15="Scenario3PBT6",'Minor retrofit'!$V$7,"")))&amp;IF(F15="Scenario1PBT7",'Minor retrofit'!$W$7,IF(F15="Scenario2PBT7",'Minor retrofit'!$X$7,IF(F15="Scenario3PBT7",'Minor retrofit'!$Y$7,"")))&amp;IF(F15="Scenario1PBT8",'Minor retrofit'!$Z$7,IF(F15="Scenario2PBT8",'Minor retrofit'!$AA$7,IF(F15="Scenario3PBT8",'Minor retrofit'!$AB$7,"")))&amp;IF(F15="Scenario1PBT9",'Minor retrofit'!$AC$7,IF(F15="Scenario2PBT9",'Minor retrofit'!$AD$7,IF(F15="Scenario3PBT9",'Minor retrofit'!$AE$7,"")))&amp;IF(F15="Scenario1PBT10",'Minor retrofit'!$AF$7,IF(F15="Scenario2PBT10",'Minor retrofit'!$AG$7,IF(F15="Scenario3PBT10",'Minor retrofit'!$AH$7,"")))&amp;IF(F15="Scenario1PBT11",'Minor retrofit'!$AI$7,IF(F15="Scenario2PBT11",'Minor retrofit'!$AJ$7,IF(F15="Scenario3PBT11",'Minor retrofit'!$AK$7,"")))&amp;IF(F15="Scenario1PBT12",'Minor retrofit'!$AL$7,IF(F15="Scenario2PBT12",'Minor retrofit'!$AM$7,IF(F15="Scenario3PBT12",'Minor retrofit'!$AN$7,"")))&amp;IF(F15="Scenario1PBT13",'Minor retrofit'!$AO$7,IF(F15="Scenario2PBT13",'Minor retrofit'!$AP$7,IF(F15="Scenario3PBT13",'Minor retrofit'!$AQ$7,"")))&amp;IF(F15="Scenario1PBT14",'Minor retrofit'!$AR$7,IF(F15="Scenario2PBT14",'Minor retrofit'!$AS$7,IF(F15="Scenario3PBT14",'Minor retrofit'!$AT$7,"")))&amp;IF(F15="Scenario1PBT15",'Minor retrofit'!$AU$7,IF(F15="Scenario2PBT15",'Minor retrofit'!$AV$7,IF(F15="Scenario3PBT15",'Minor retrofit'!$AW$7,"")))</f>
        <v/>
      </c>
      <c r="H15" s="117">
        <f t="shared" si="0"/>
        <v>0</v>
      </c>
      <c r="I15" s="117" t="str">
        <f>IF(F15="Scenario1PBT1",'Minor retrofit'!$E$17,IF(F15="Scenario2PBT1",'Minor retrofit'!$F$17,IF(F15="Scenario3PBT1",'Minor retrofit'!$G$17,"")))&amp;IF(F15="Scenario1PBT2",'Minor retrofit'!$H$17,IF(F15="Scenario2PBT2",'Minor retrofit'!$I$17,IF(F15="Scenario3PBT2",'Minor retrofit'!$J$17,"")))&amp;IF(F15="Scenario1PBT3",'Minor retrofit'!$K$17,IF(F15="Scenario2PBT3",'Minor retrofit'!$L$17,IF(F15="Scenario3PBT3",'Minor retrofit'!$M$17,"")))&amp;IF(F15="Scenario1PBT4",'Minor retrofit'!$N$17,IF(F15="Scenario2PBT4",'Minor retrofit'!$O$17,IF(F15="Scenario3PBT4",'Minor retrofit'!$P$17,"")))&amp;IF(F15="Scenario1PBT5",'Minor retrofit'!$Q$17,IF(F15="Scenario2PBT5",'Minor retrofit'!$R$17,IF(F15="Scenario3PBT5",'Minor retrofit'!$S$17,"")))&amp;IF(F15="Scenario1PBT6",'Minor retrofit'!$T$17,IF(F15="Scenario2PBT6",'Minor retrofit'!$U$17,IF(F15="Scenario3PBT6",'Minor retrofit'!$V$17,"")))&amp;IF(F15="Scenario1PBT7",'Minor retrofit'!$W$17,IF(F15="Scenario2PBT7",'Minor retrofit'!$X$17,IF(F15="Scenario3PBT7",'Minor retrofit'!$Y$17,"")))&amp;IF(F15="Scenario1PBT8",'Minor retrofit'!$Z$17,IF(F15="Scenario2PBT8",'Minor retrofit'!$AA$17,IF(F15="Scenario3PBT8",'Minor retrofit'!$AB$17,"")))&amp;IF(F15="Scenario1PBT9",'Minor retrofit'!$AC$17,IF(F15="Scenario2PBT9",'Minor retrofit'!$AD$17,IF(F15="Scenario3PBT9",'Minor retrofit'!$AE$17,"")))&amp;IF(F15="Scenario1PBT10",'Minor retrofit'!$AF$17,IF(F15="Scenario2PBT10",'Minor retrofit'!$AG$17,IF(F15="Scenario3PBT10",'Minor retrofit'!$AH$17,"")))&amp;IF(F15="Scenario1PBT11",'Minor retrofit'!$AI$17,IF(F15="Scenario2PBT11",'Minor retrofit'!$AJ$17,IF(F15="Scenario3PBT11",'Minor retrofit'!$AK$17,"")))&amp;IF(F15="Scenario1PBT12",'Minor retrofit'!$AL$17,IF(F15="Scenario2PBT12",'Minor retrofit'!$AM$17,IF(F15="Scenario3PBT12",'Minor retrofit'!$AN$17,"")))&amp;IF(F15="Scenario1PBT13",'Minor retrofit'!$AO$17,IF(F15="Scenario2PBT13",'Minor retrofit'!$AP$17,IF(F15="Scenario3PBT13",'Minor retrofit'!$AQ$17,"")))&amp;IF(F15="Scenario1PBT14",'Minor retrofit'!$AR$17,IF(F15="Scenario2PBT14",'Minor retrofit'!$AS$17,IF(F15="Scenario3PBT14",'Minor retrofit'!$AT$17,"")))&amp;IF(F15="Scenario1PBT15",'Minor retrofit'!$AU$17,IF(F15="Scenario2PBT15",'Minor retrofit'!$AV$17,IF(F15="Scenario3PBT15",'Minor retrofit'!$AW$17,"")))</f>
        <v/>
      </c>
      <c r="J15" s="117">
        <f t="shared" si="1"/>
        <v>0</v>
      </c>
      <c r="K15" s="117" t="str">
        <f>IF(F15="Scenario1PBT1",'Minor retrofit'!$E$19,IF(F15="Scenario2PBT1",'Minor retrofit'!$F$19,IF(F15="Scenario3PBT1",'Minor retrofit'!$G$19,"")))&amp;IF(F15="Scenario1PBT2",'Minor retrofit'!$H$19,IF(F15="Scenario2PBT2",'Minor retrofit'!$I$19,IF(F15="Scenario3PBT2",'Minor retrofit'!$J$19,"")))&amp;IF(F15="Scenario1PBT3",'Minor retrofit'!$K$19,IF(F15="Scenario2PBT3",'Minor retrofit'!$L$19,IF(F15="Scenario3PBT3",'Minor retrofit'!$M$19,"")))&amp;IF(F15="Scenario1PBT4",'Minor retrofit'!$N$19,IF(F15="Scenario2PBT4",'Minor retrofit'!$O$19,IF(F15="Scenario3PBT4",'Minor retrofit'!$P$19,"")))&amp;IF(F15="Scenario1PBT5",'Minor retrofit'!$Q$19,IF(F15="Scenario2PBT5",'Minor retrofit'!$R$19,IF(F15="Scenario3PBT5",'Minor retrofit'!$S$19,"")))&amp;IF(F15="Scenario1PBT6",'Minor retrofit'!$T$19,IF(F15="Scenario2PBT6",'Minor retrofit'!$U$19,IF(F15="Scenario3PBT6",'Minor retrofit'!$V$19,"")))&amp;IF(F15="Scenario1PBT7",'Minor retrofit'!$W$19,IF(F15="Scenario2PBT7",'Minor retrofit'!$X$19,IF(F15="Scenario3PBT7",'Minor retrofit'!$Y$19,"")))&amp;IF(F15="Scenario1PBT8",'Minor retrofit'!$Z$19,IF(F15="Scenario2PBT8",'Minor retrofit'!$AA$19,IF(F15="Scenario3PBT8",'Minor retrofit'!$AB$19,"")))&amp;IF(F15="Scenario1PBT9",'Minor retrofit'!$AC$19,IF(F15="Scenario2PBT9",'Minor retrofit'!$AD$19,IF(F15="Scenario3PBT9",'Minor retrofit'!$AE$19,"")))&amp;IF(F15="Scenario1PBT10",'Minor retrofit'!$AF$19,IF(F15="Scenario2PBT10",'Minor retrofit'!$AG$19,IF(F15="Scenario3PBT10",'Minor retrofit'!$AH$19,"")))&amp;IF(F15="Scenario1PBT11",'Minor retrofit'!$AI$19,IF(F15="Scenario2PBT11",'Minor retrofit'!$AJ$19,IF(F15="Scenario3PBT11",'Minor retrofit'!$AK$19,"")))&amp;IF(F15="Scenario1PBT12",'Minor retrofit'!$AL$19,IF(F15="Scenario2PBT12",'Minor retrofit'!$AM$19,IF(F15="Scenario3PBT12",'Minor retrofit'!$AN$19,"")))&amp;IF(F15="Scenario1PBT13",'Minor retrofit'!$AO$19,IF(F15="Scenario2PBT13",'Minor retrofit'!$AP$19,IF(F15="Scenario3PBT13",'Minor retrofit'!$AQ$19,"")))&amp;IF(F15="Scenario1PBT14",'Minor retrofit'!$AR$19,IF(F15="Scenario2PBT14",'Minor retrofit'!$AS$19,IF(F15="Scenario3PBT14",'Minor retrofit'!$AT$19,"")))&amp;IF(F15="Scenario1PBT15",'Minor retrofit'!$AU$19,IF(F15="Scenario2PBT15",'Minor retrofit'!$AV$19,IF(F15="Scenario3PBT15",'Minor retrofit'!$AW$19,"")))</f>
        <v/>
      </c>
      <c r="L15" s="117">
        <f t="shared" si="2"/>
        <v>0</v>
      </c>
      <c r="M15" s="117" t="str">
        <f>IF(F15="Scenario1PBT1",'Minor retrofit'!$E$21,IF(F15="Scenario2PBT1",'Minor retrofit'!$F$21,IF(F15="Scenario3PBT1",'Minor retrofit'!$G$21,"")))&amp;IF(F15="Scenario1PBT2",'Minor retrofit'!$H$21,IF(F15="Scenario2PBT2",'Minor retrofit'!$I$21,IF(F15="Scenario3PBT2",'Minor retrofit'!$J$21,"")))&amp;IF(F15="Scenario1PBT3",'Minor retrofit'!$K$21,IF(F15="Scenario2PBT3",'Minor retrofit'!$L$21,IF(F15="Scenario3PBT3",'Minor retrofit'!$M$21,"")))&amp;IF(F15="Scenario1PBT4",'Minor retrofit'!$N$21,IF(F15="Scenario2PBT4",'Minor retrofit'!$O$21,IF(F15="Scenario3PBT4",'Minor retrofit'!$P$21,"")))&amp;IF(F15="Scenario1PBT5",'Minor retrofit'!$Q$21,IF(F15="Scenario2PBT5",'Minor retrofit'!$R$21,IF(F15="Scenario3PBT5",'Minor retrofit'!$S$21,"")))&amp;IF(F15="Scenario1PBT6",'Minor retrofit'!$T$21,IF(F15="Scenario2PBT6",'Minor retrofit'!$U$21,IF(F15="Scenario3PBT6",'Minor retrofit'!$V$21,"")))&amp;IF(F15="Scenario1PBT7",'Minor retrofit'!$W$21,IF(F15="Scenario2PBT7",'Minor retrofit'!$X$21,IF(F15="Scenario3PBT7",'Minor retrofit'!$Y$21,"")))&amp;IF(F15="Scenario1PBT8",'Minor retrofit'!$Z$21,IF(F15="Scenario2PBT8",'Minor retrofit'!$AA$21,IF(F15="Scenario3PBT8",'Minor retrofit'!$AB$21,"")))&amp;IF(F15="Scenario1PBT9",'Minor retrofit'!$AC$21,IF(F15="Scenario2PBT9",'Minor retrofit'!$AD$21,IF(F15="Scenario3PBT9",'Minor retrofit'!$AE$21,"")))&amp;IF(F15="Scenario1PBT10",'Minor retrofit'!$AF$21,IF(F15="Scenario2PBT10",'Minor retrofit'!$AG$21,IF(F15="Scenario3PBT10",'Minor retrofit'!$AH$21,"")))&amp;IF(F15="Scenario1PBT11",'Minor retrofit'!$AI$21,IF(F15="Scenario2PBT11",'Minor retrofit'!$AJ$21,IF(F15="Scenario3PBT11",'Minor retrofit'!$AK$21,"")))&amp;IF(F15="Scenario1PBT12",'Minor retrofit'!$AL$21,IF(F15="Scenario2PBT12",'Minor retrofit'!$AM$21,IF(F15="Scenario3PBT12",'Minor retrofit'!$AN$21,"")))&amp;IF(F15="Scenario1PBT13",'Minor retrofit'!$AO$21,IF(F15="Scenario2PBT13",'Minor retrofit'!$AP$21,IF(F15="Scenario3PBT13",'Minor retrofit'!$AQ$21,"")))&amp;IF(F15="Scenario1PBT14",'Minor retrofit'!$AR$21,IF(F15="Scenario2PBT14",'Minor retrofit'!$AS$21,IF(F15="Scenario3PBT14",'Minor retrofit'!$AT$21,"")))&amp;IF(F15="Scenario1PBT15",'Minor retrofit'!$AU$21,IF(F15="Scenario2PBT15",'Minor retrofit'!$AV$21,IF(F15="Scenario3PBT15",'Minor retrofit'!$AW$21,"")))</f>
        <v/>
      </c>
      <c r="N15" s="118">
        <f t="shared" si="3"/>
        <v>0</v>
      </c>
      <c r="O15" s="206" t="str">
        <f>IF(F15="Scenario1PBT1",'Minor retrofit'!$E$24,IF(F15="Scenario2PBT1",'Minor retrofit'!$F$24,IF(F15="Scenario3PBT1",'Minor retrofit'!$G$24,"")))&amp;IF(F15="Scenario1PBT2",'Minor retrofit'!$H$24,IF(F15="Scenario2PBT2",'Minor retrofit'!$I$24,IF(F15="Scenario3PBT2",'Minor retrofit'!$J$24,"")))&amp;IF(F15="Scenario1PBT3",'Minor retrofit'!$K$24,IF(F15="Scenario2PBT3",'Minor retrofit'!$L$24,IF(F15="Scenario3PBT3",'Minor retrofit'!$M$24,"")))&amp;IF(F15="Scenario1PBT4",'Minor retrofit'!$N$24,IF(F15="Scenario2PBT4",'Minor retrofit'!$O$24,IF(F15="Scenario3PBT4",'Minor retrofit'!$P$24,"")))&amp;IF(F15="Scenario1PBT5",'Minor retrofit'!$Q$24,IF(F15="Scenario2PBT5",'Minor retrofit'!$R$24,IF(F15="Scenario3PBT5",'Minor retrofit'!$S$24,"")))&amp;IF(F15="Scenario1PBT6",'Minor retrofit'!$T$24,IF(F15="Scenario2PBT6",'Minor retrofit'!$U$24,IF(F15="Scenario3PBT6",'Minor retrofit'!$V$24,"")))&amp;IF(F15="Scenario1PBT7",'Minor retrofit'!$W$24,IF(F15="Scenario2PBT7",'Minor retrofit'!$X$24,IF(F15="Scenario3PBT7",'Minor retrofit'!$Y$24,"")))&amp;IF(F15="Scenario1PBT8",'Minor retrofit'!$Z$24,IF(F15="Scenario2PBT8",'Minor retrofit'!$AA$24,IF(F15="Scenario3PBT8",'Minor retrofit'!$AB$24,"")))&amp;IF(F15="Scenario1PBT9",'Minor retrofit'!$AC$24,IF(F15="Scenario2PBT9",'Minor retrofit'!$AD$24,IF(F15="Scenario3PBT9",'Minor retrofit'!$AE$24,"")))&amp;IF(F15="Scenario1PBT10",'Minor retrofit'!$AF$24,IF(F15="Scenario2PBT10",'Minor retrofit'!$AG$24,IF(F15="Scenario3PBT10",'Minor retrofit'!$AH$24,"")))&amp;IF(F15="Scenario1PBT11",'Minor retrofit'!$AI$24,IF(F15="Scenario2PBT11",'Minor retrofit'!$AJ$24,IF(F15="Scenario3PBT11",'Minor retrofit'!$AK$24,"")))&amp;IF(F15="Scenario1PBT12",'Minor retrofit'!$AL$24,IF(F15="Scenario2PBT12",'Minor retrofit'!$AM$24,IF(F15="Scenario3PBT12",'Minor retrofit'!$AN$24,"")))&amp;IF(F15="Scenario1PBT13",'Minor retrofit'!$AO$24,IF(F15="Scenario2PBT13",'Minor retrofit'!$AP$24,IF(F15="Scenario3PBT13",'Minor retrofit'!$AQ$24,"")))&amp;IF(F15="Scenario1PBT14",'Minor retrofit'!$AR$24,IF(F15="Scenario2PBT14",'Minor retrofit'!$AS$24,IF(F15="Scenario3PBT14",'Minor retrofit'!$AT$24,"")))&amp;IF(F15="Scenario1PBT15",'Minor retrofit'!$AU$24,IF(F15="Scenario2PBT15",'Minor retrofit'!$AV$24,IF(F15="Scenario3PBT15",'Minor retrofit'!$AW$24,"")))</f>
        <v/>
      </c>
      <c r="P15" s="117">
        <f t="shared" si="4"/>
        <v>0</v>
      </c>
      <c r="Q15" s="117" t="str">
        <f>IF(F15="Scenario1PBT1",'Minor retrofit'!$E$26,IF(F15="Scenario2PBT1",'Minor retrofit'!$F$26,IF(F15="Scenario3PBT1",'Minor retrofit'!$G$26,"")))&amp;IF(F15="Scenario1PBT2",'Minor retrofit'!$H$26,IF(F15="Scenario2PBT2",'Minor retrofit'!$I$26,IF(F15="Scenario3PBT2",'Minor retrofit'!$J$26,"")))&amp;IF(F15="Scenario1PBT3",'Minor retrofit'!$K$26,IF(F15="Scenario2PBT3",'Minor retrofit'!$L$26,IF(F15="Scenario3PBT3",'Minor retrofit'!$M$26,"")))&amp;IF(F15="Scenario1PBT4",'Minor retrofit'!$N$26,IF(F15="Scenario2PBT4",'Minor retrofit'!$O$26,IF(F15="Scenario3PBT4",'Minor retrofit'!$P$26,"")))&amp;IF(F15="Scenario1PBT5",'Minor retrofit'!$Q$26,IF(F15="Scenario2PBT5",'Minor retrofit'!$R$26,IF(F15="Scenario3PBT5",'Minor retrofit'!$S$26,"")))&amp;IF(F15="Scenario1PBT6",'Minor retrofit'!$T$26,IF(F15="Scenario2PBT6",'Minor retrofit'!$U$26,IF(F15="Scenario3PBT6",'Minor retrofit'!$V$26,"")))&amp;IF(F15="Scenario1PBT7",'Minor retrofit'!$W$26,IF(F15="Scenario2PBT7",'Minor retrofit'!$X$26,IF(F15="Scenario3PBT7",'Minor retrofit'!$Y$26,"")))&amp;IF(F15="Scenario1PBT8",'Minor retrofit'!$Z$26,IF(F15="Scenario2PBT8",'Minor retrofit'!$AA$26,IF(F15="Scenario3PBT8",'Minor retrofit'!$AB$26,"")))&amp;IF(F15="Scenario1PBT9",'Minor retrofit'!$AC$26,IF(F15="Scenario2PBT9",'Minor retrofit'!$AD$26,IF(F15="Scenario3PBT9",'Minor retrofit'!$AE$26,"")))&amp;IF(F15="Scenario1PBT10",'Minor retrofit'!$AF$26,IF(F15="Scenario2PBT10",'Minor retrofit'!$AG$26,IF(F15="Scenario3PBT10",'Minor retrofit'!$AH$26,"")))&amp;IF(F15="Scenario1PBT11",'Minor retrofit'!$AI$26,IF(F15="Scenario2PBT11",'Minor retrofit'!$AJ$26,IF(F15="Scenario3PBT11",'Minor retrofit'!$AK$26,"")))&amp;IF(F15="Scenario1PBT12",'Minor retrofit'!$AL$26,IF(F15="Scenario2PBT12",'Minor retrofit'!$AM$26,IF(F15="Scenario3PBT12",'Minor retrofit'!$AN$26,"")))&amp;IF(F15="Scenario1PBT13",'Minor retrofit'!$AO$26,IF(F15="Scenario2PBT13",'Minor retrofit'!$AP$26,IF(F15="Scenario3PBT13",'Minor retrofit'!$AQ$26,"")))&amp;IF(F15="Scenario1PBT14",'Minor retrofit'!$AR$26,IF(F15="Scenario2PBT14",'Minor retrofit'!$AS$26,IF(F15="Scenario3PBT14",'Minor retrofit'!$AT$26,"")))&amp;IF(F15="Scenario1PBT15",'Minor retrofit'!$AU$26,IF(F15="Scenario2PBT15",'Minor retrofit'!$AV$26,IF(F15="Scenario3PBT15",'Minor retrofit'!$AW$26,"")))</f>
        <v/>
      </c>
      <c r="R15" s="117">
        <f t="shared" si="5"/>
        <v>0</v>
      </c>
      <c r="S15" s="117" t="str">
        <f>IF(F15="Scenario1PBT1",'Minor retrofit'!$E$28,IF(F15="Scenario2PBT1",'Minor retrofit'!$F$28,IF(F15="Scenario3PBT1",'Minor retrofit'!$G$28,"")))&amp;IF(F15="Scenario1PBT2",'Minor retrofit'!$H$28,IF(F15="Scenario2PBT2",'Minor retrofit'!$I$28,IF(F15="Scenario3PBT2",'Minor retrofit'!$J$28,"")))&amp;IF(F15="Scenario1PBT3",'Minor retrofit'!$K$28,IF(F15="Scenario2PBT3",'Minor retrofit'!$L$28,IF(F15="Scenario3PBT3",'Minor retrofit'!$M$28,"")))&amp;IF(F15="Scenario1PBT4",'Minor retrofit'!$N$28,IF(F15="Scenario2PBT4",'Minor retrofit'!$O$28,IF(F15="Scenario3PBT4",'Minor retrofit'!$P$28,"")))&amp;IF(F15="Scenario1PBT5",'Minor retrofit'!$Q$28,IF(F15="Scenario2PBT5",'Minor retrofit'!$R$28,IF(F15="Scenario3PBT5",'Minor retrofit'!$S$28,"")))&amp;IF(F15="Scenario1PBT6",'Minor retrofit'!$T$28,IF(F15="Scenario2PBT6",'Minor retrofit'!$U$28,IF(F15="Scenario3PBT6",'Minor retrofit'!$V$28,"")))&amp;IF(F15="Scenario1PBT7",'Minor retrofit'!$W$28,IF(F15="Scenario2PBT7",'Minor retrofit'!$X$28,IF(F15="Scenario3PBT7",'Minor retrofit'!$Y$28,"")))&amp;IF(F15="Scenario1PBT8",'Minor retrofit'!$Z$28,IF(F15="Scenario2PBT8",'Minor retrofit'!$AA$28,IF(F15="Scenario3PBT8",'Minor retrofit'!$AB$28,"")))&amp;IF(F15="Scenario1PBT9",'Minor retrofit'!$AC$28,IF(F15="Scenario2PBT9",'Minor retrofit'!$AD$28,IF(F15="Scenario3PBT9",'Minor retrofit'!$AE$28,"")))&amp;IF(F15="Scenario1PBT10",'Minor retrofit'!$AF$28,IF(F15="Scenario2PBT10",'Minor retrofit'!$AG$28,IF(F15="Scenario3PBT10",'Minor retrofit'!$AH$28,"")))&amp;IF(F15="Scenario1PBT11",'Minor retrofit'!$AI$28,IF(F15="Scenario2PBT11",'Minor retrofit'!$AJ$28,IF(F15="Scenario3PBT11",'Minor retrofit'!$AK$28,"")))&amp;IF(F15="Scenario1PBT12",'Minor retrofit'!$AL$28,IF(F15="Scenario2PBT12",'Minor retrofit'!$AM$28,IF(F15="Scenario3PBT12",'Minor retrofit'!$AN$28,"")))&amp;IF(F15="Scenario1PBT13",'Minor retrofit'!$AO$28,IF(F15="Scenario2PBT13",'Minor retrofit'!$AP$28,IF(F15="Scenario3PBT13",'Minor retrofit'!$AQ$28,"")))&amp;IF(F15="Scenario1PBT14",'Minor retrofit'!$AR$28,IF(F15="Scenario2PBT14",'Minor retrofit'!$AS$28,IF(F15="Scenario3PBT14",'Minor retrofit'!$AT$28,"")))&amp;IF(F15="Scenario1PBT15",'Minor retrofit'!$AU$28,IF(F15="Scenario2PBT15",'Minor retrofit'!$AV$28,IF(F15="Scenario3PBT15",'Minor retrofit'!$AW$28,"")))</f>
        <v/>
      </c>
      <c r="T15" s="207">
        <f t="shared" si="6"/>
        <v>0</v>
      </c>
      <c r="U15" s="206" t="str">
        <f>IF(F15="Scenario1PBT1",'Minor retrofit'!$E$39,IF(F15="Scenario2PBT1",'Minor retrofit'!$F$39,IF(F15="Scenario3PBT1",'Minor retrofit'!$G$39,"")))&amp;IF(F15="Scenario1PBT2",'Minor retrofit'!$H$39,IF(F15="Scenario2PBT2",'Minor retrofit'!$I$39,IF(F15="Scenario3PBT2",'Minor retrofit'!$J$39,"")))&amp;IF(F15="Scenario1PBT3",'Minor retrofit'!$K$39,IF(F15="Scenario2PBT3",'Minor retrofit'!$L$39,IF(F15="Scenario3PBT3",'Minor retrofit'!$M$39,"")))&amp;IF(F15="Scenario1PBT4",'Minor retrofit'!$N$39,IF(F15="Scenario2PBT4",'Minor retrofit'!$O$39,IF(F15="Scenario3PBT4",'Minor retrofit'!$P$39,"")))&amp;IF(F15="Scenario1PBT5",'Minor retrofit'!$Q$39,IF(F15="Scenario2PBT5",'Minor retrofit'!$R$39,IF(F15="Scenario3PBT5",'Minor retrofit'!$S$39,"")))&amp;IF(F15="Scenario1PBT6",'Minor retrofit'!$T$39,IF(F15="Scenario2PBT6",'Minor retrofit'!$U$39,IF(F15="Scenario3PBT6",'Minor retrofit'!$V$39,"")))&amp;IF(F15="Scenario1PBT7",'Minor retrofit'!$W$39,IF(F15="Scenario2PBT7",'Minor retrofit'!$X$39,IF(F15="Scenario3PBT7",'Minor retrofit'!$Y$39,"")))&amp;IF(F15="Scenario1PBT8",'Minor retrofit'!$Z$39,IF(F15="Scenario2PBT8",'Minor retrofit'!$AA$39,IF(F15="Scenario3PBT8",'Minor retrofit'!$AB$39,"")))&amp;IF(F15="Scenario1PBT9",'Minor retrofit'!$AC$39,IF(F15="Scenario2PBT9",'Minor retrofit'!$AD$39,IF(F15="Scenario3PBT9",'Minor retrofit'!$AE$39,"")))&amp;IF(F15="Scenario1PBT10",'Minor retrofit'!$AF$39,IF(F15="Scenario2PBT10",'Minor retrofit'!$AG$39,IF(F15="Scenario3PBT10",'Minor retrofit'!$AH$39,"")))&amp;IF(F15="Scenario1PBT11",'Minor retrofit'!$AI$39,IF(F15="Scenario2PBT11",'Minor retrofit'!$AJ$39,IF(F15="Scenario3PBT11",'Minor retrofit'!$AK$39,"")))&amp;IF(F15="Scenario1PBT12",'Minor retrofit'!$AL$39,IF(F15="Scenario2PBT12",'Minor retrofit'!$AM$39,IF(F15="Scenario3PBT12",'Minor retrofit'!$AN$39,"")))&amp;IF(F15="Scenario1PBT13",'Minor retrofit'!$AO$39,IF(F15="Scenario2PBT13",'Minor retrofit'!$AP$39,IF(F15="Scenario3PBT13",'Minor retrofit'!$AQ$39,"")))&amp;IF(F15="Scenario1PBT14",'Minor retrofit'!$AR$39,IF(F15="Scenario2PBT14",'Minor retrofit'!$AS$39,IF(F15="Scenario3PBT14",'Minor retrofit'!$AT$39,"")))&amp;IF(F15="Scenario1PBT15",'Minor retrofit'!$AU$39,IF(F15="Scenario2PBT15",'Minor retrofit'!$AV$39,IF(F15="Scenario3PBT15",'Minor retrofit'!$AW$39,"")))</f>
        <v/>
      </c>
      <c r="V15" s="117">
        <f t="shared" si="7"/>
        <v>0</v>
      </c>
      <c r="W15" s="117" t="str">
        <f>IF(F15="Scenario1PBT1",'Minor retrofit'!$E$41,IF(F15="Scenario2PBT1",'Minor retrofit'!$F$41,IF(F15="Scenario3PBT1",'Minor retrofit'!$G$41,"")))&amp;IF(F15="Scenario1PBT2",'Minor retrofit'!$H$41,IF(F15="Scenario2PBT2",'Minor retrofit'!$I$41,IF(F15="Scenario3PBT2",'Minor retrofit'!$J$41,"")))&amp;IF(F15="Scenario1PBT3",'Minor retrofit'!$K$41,IF(F15="Scenario2PBT3",'Minor retrofit'!$L$41,IF(F15="Scenario3PBT3",'Minor retrofit'!$M$41,"")))&amp;IF(F15="Scenario1PBT4",'Minor retrofit'!$N$41,IF(F15="Scenario2PBT4",'Minor retrofit'!$O$41,IF(F15="Scenario3PBT4",'Minor retrofit'!$P$41,"")))&amp;IF(F15="Scenario1PBT5",'Minor retrofit'!$Q$41,IF(F15="Scenario2PBT5",'Minor retrofit'!$R$41,IF(F15="Scenario3PBT5",'Minor retrofit'!$S$41,"")))&amp;IF(F15="Scenario1PBT6",'Minor retrofit'!$T$41,IF(F15="Scenario2PBT6",'Minor retrofit'!$U$41,IF(F15="Scenario3PBT6",'Minor retrofit'!$V$41,"")))&amp;IF(F15="Scenario1PBT7",'Minor retrofit'!$W$41,IF(F15="Scenario2PBT7",'Minor retrofit'!$X$41,IF(F15="Scenario3PBT7",'Minor retrofit'!$Y$41,"")))&amp;IF(F15="Scenario1PBT8",'Minor retrofit'!$Z$41,IF(F15="Scenario2PBT8",'Minor retrofit'!$AA$41,IF(F15="Scenario3PBT8",'Minor retrofit'!$AB$41,"")))&amp;IF(F15="Scenario1PBT9",'Minor retrofit'!$AC$41,IF(F15="Scenario2PBT9",'Minor retrofit'!$AD$41,IF(F15="Scenario3PBT9",'Minor retrofit'!$AE$41,"")))&amp;IF(F15="Scenario1PBT10",'Minor retrofit'!$AF$41,IF(F15="Scenario2PBT10",'Minor retrofit'!$AG$41,IF(F15="Scenario3PBT10",'Minor retrofit'!$AH$41,"")))&amp;IF(F15="Scenario1PBT11",'Minor retrofit'!$AI$41,IF(F15="Scenario2PBT11",'Minor retrofit'!$AJ$41,IF(F15="Scenario3PBT11",'Minor retrofit'!$AK$41,"")))&amp;IF(F15="Scenario1PBT12",'Minor retrofit'!$AL$41,IF(F15="Scenario2PBT12",'Minor retrofit'!$AM$41,IF(F15="Scenario3PBT12",'Minor retrofit'!$AN$41,"")))&amp;IF(F15="Scenario1PBT13",'Minor retrofit'!$AO$41,IF(F15="Scenario2PBT13",'Minor retrofit'!$AP$41,IF(F15="Scenario3PBT13",'Minor retrofit'!$AQ$41,"")))&amp;IF(F15="Scenario1PBT14",'Minor retrofit'!$AR$41,IF(F15="Scenario2PBT14",'Minor retrofit'!$AS$41,IF(F15="Scenario3PBT14",'Minor retrofit'!$AT$41,"")))&amp;IF(F15="Scenario1PBT15",'Minor retrofit'!$AU$41,IF(F15="Scenario2PBT15",'Minor retrofit'!$AV$41,IF(F15="Scenario3PBT15",'Minor retrofit'!$AW$41,"")))</f>
        <v/>
      </c>
      <c r="X15" s="117">
        <f t="shared" si="8"/>
        <v>0</v>
      </c>
      <c r="Y15" s="117" t="str">
        <f>IF(F15="Scenario1PBT1",'Minor retrofit'!$E$43,IF(F15="Scenario2PBT1",'Minor retrofit'!$F$43,IF(F15="Scenario3PBT1",'Minor retrofit'!$G$43,"")))&amp;IF(F15="Scenario1PBT2",'Minor retrofit'!$H$43,IF(F15="Scenario2PBT2",'Minor retrofit'!$I$43,IF(F15="Scenario3PBT2",'Minor retrofit'!$J$43,"")))&amp;IF(F15="Scenario1PBT3",'Minor retrofit'!$K$43,IF(F15="Scenario2PBT3",'Minor retrofit'!$L$43,IF(F15="Scenario3PBT3",'Minor retrofit'!$M$43,"")))&amp;IF(F15="Scenario1PBT4",'Minor retrofit'!$N$43,IF(F15="Scenario2PBT4",'Minor retrofit'!$O$43,IF(F15="Scenario3PBT4",'Minor retrofit'!$P$43,"")))&amp;IF(F15="Scenario1PBT5",'Minor retrofit'!$Q$43,IF(F15="Scenario2PBT5",'Minor retrofit'!$R$43,IF(F15="Scenario3PBT5",'Minor retrofit'!$S$43,"")))&amp;IF(F15="Scenario1PBT6",'Minor retrofit'!$T$43,IF(F15="Scenario2PBT6",'Minor retrofit'!$U$43,IF(F15="Scenario3PBT6",'Minor retrofit'!$V$43,"")))&amp;IF(F15="Scenario1PBT7",'Minor retrofit'!$W$43,IF(F15="Scenario2PBT7",'Minor retrofit'!$X$43,IF(F15="Scenario3PBT7",'Minor retrofit'!$Y$43,"")))&amp;IF(F15="Scenario1PBT8",'Minor retrofit'!$Z$43,IF(F15="Scenario2PBT8",'Minor retrofit'!$AA$43,IF(F15="Scenario3PBT8",'Minor retrofit'!$AB$43,"")))&amp;IF(F15="Scenario1PBT9",'Minor retrofit'!$AC$43,IF(F15="Scenario2PBT9",'Minor retrofit'!$AD$43,IF(F15="Scenario3PBT9",'Minor retrofit'!$AE$43,"")))&amp;IF(F15="Scenario1PBT10",'Minor retrofit'!$AF$43,IF(F15="Scenario2PBT10",'Minor retrofit'!$AG$43,IF(F15="Scenario3PBT10",'Minor retrofit'!$AH$43,"")))&amp;IF(F15="Scenario1PBT11",'Minor retrofit'!$AI$43,IF(F15="Scenario2PBT11",'Minor retrofit'!$AJ$43,IF(F15="Scenario3PBT11",'Minor retrofit'!$AK$43,"")))&amp;IF(F15="Scenario1PBT12",'Minor retrofit'!$AL$43,IF(F15="Scenario2PBT12",'Minor retrofit'!$AM$43,IF(F15="Scenario3PBT12",'Minor retrofit'!$AN$43,"")))&amp;IF(F15="Scenario1PBT13",'Minor retrofit'!$AO$43,IF(F15="Scenario2PBT13",'Minor retrofit'!$AP$43,IF(F15="Scenario3PBT13",'Minor retrofit'!$AQ$43,"")))&amp;IF(F15="Scenario1PBT14",'Minor retrofit'!$AR$43,IF(F15="Scenario2PBT14",'Minor retrofit'!$AS$43,IF(F15="Scenario3PBT14",'Minor retrofit'!$AT$43,"")))&amp;IF(F15="Scenario1PBT15",'Minor retrofit'!$AU$43,IF(F15="Scenario2PBT15",'Minor retrofit'!$AV$43,IF(F15="Scenario3PBT15",'Minor retrofit'!$AW$43,"")))</f>
        <v/>
      </c>
      <c r="Z15" s="117">
        <f t="shared" si="9"/>
        <v>0</v>
      </c>
      <c r="AA15" s="178" t="str">
        <f>IF(F15="Scenario1PBT1",'Minor retrofit'!$E$102,IF(F15="Scenario2PBT1",'Minor retrofit'!$F$102,IF(F15="Scenario3PBT1",'Minor retrofit'!$G$102,"")))&amp;IF(F15="Scenario1PBT2",'Minor retrofit'!$H$102,IF(F15="Scenario2PBT2",'Minor retrofit'!$I$102,IF(F15="Scenario3PBT2",'Minor retrofit'!$J$102,"")))&amp;IF(F15="Scenario1PBT3",'Minor retrofit'!$K$102,IF(F15="Scenario2PBT3",'Minor retrofit'!$L$102,IF(F15="Scenario3PBT3",'Minor retrofit'!$M$102,"")))&amp;IF(F15="Scenario1PBT4",'Minor retrofit'!$N$102,IF(F15="Scenario2PBT4",'Minor retrofit'!$O$102,IF(F15="Scenario3PBT4",'Minor retrofit'!$P$102,"")))&amp;IF(F15="Scenario1PBT5",'Minor retrofit'!$Q$102,IF(F15="Scenario2PBT5",'Minor retrofit'!$R$102,IF(F15="Scenario3PBT5",'Minor retrofit'!$S$102,"")))&amp;IF(F15="Scenario1PBT6",'Minor retrofit'!$T$102,IF(F15="Scenario2PBT6",'Minor retrofit'!$U$102,IF(F15="Scenario3PBT6",'Minor retrofit'!$V$102,"")))&amp;IF(F15="Scenario1PBT7",'Minor retrofit'!$W$102,IF(F15="Scenario2PBT7",'Minor retrofit'!$X$102,IF(F15="Scenario3PBT7",'Minor retrofit'!$Y$102,"")))&amp;IF(F15="Scenario1PBT8",'Minor retrofit'!$Z$102,IF(F15="Scenario2PBT8",'Minor retrofit'!$AA$102,IF(F15="Scenario3PBT8",'Minor retrofit'!$AB$102,"")))&amp;IF(F15="Scenario1PBT9",'Minor retrofit'!$AC$102,IF(F15="Scenario2PBT9",'Minor retrofit'!$AD$102,IF(F15="Scenario3PBT9",'Minor retrofit'!$AE$102,"")))&amp;IF(F15="Scenario1PBT10",'Minor retrofit'!$AF$102,IF(F15="Scenario2PBT10",'Minor retrofit'!$AG$102,IF(F15="Scenario3PBT10",'Minor retrofit'!$AH$102,"")))&amp;IF(F15="Scenario1PBT11",'Minor retrofit'!$AI$102,IF(F15="Scenario2PBT11",'Minor retrofit'!$AJ$102,IF(F15="Scenario3PBT11",'Minor retrofit'!$AK$102,"")))&amp;IF(F15="Scenario1PBT12",'Minor retrofit'!$AL$102,IF(F15="Scenario2PBT12",'Minor retrofit'!$AM$102,IF(F15="Scenario3PBT12",'Minor retrofit'!$AN$102,"")))&amp;IF(F15="Scenario1PBT13",'Minor retrofit'!$AO$102,IF(F15="Scenario2PBT13",'Minor retrofit'!$AP$102,IF(F15="Scenario3PBT13",'Minor retrofit'!$AQ$102,"")))&amp;IF(F15="Scenario1PBT14",'Minor retrofit'!$AR$102,IF(F15="Scenario2PBT14",'Minor retrofit'!$AS$102,IF(F15="Scenario3PBT14",'Minor retrofit'!$AT$102,"")))&amp;IF(F15="Scenario1PBT15",'Minor retrofit'!$AU$102,IF(F15="Scenario2PBT15",'Minor retrofit'!$AV$102,IF(F15="Scenario3PBT15",'Minor retrofit'!$AW$102,"")))</f>
        <v/>
      </c>
      <c r="AB15" s="179">
        <f t="shared" si="10"/>
        <v>0</v>
      </c>
      <c r="AC15" s="363" t="str">
        <f t="shared" si="24"/>
        <v/>
      </c>
      <c r="AD15" s="353">
        <f>IF(AC15="",IFERROR('Projection_Base-case'!G16-G15,0),0)</f>
        <v>0</v>
      </c>
      <c r="AE15" s="350">
        <f t="shared" si="11"/>
        <v>0</v>
      </c>
      <c r="AF15" s="361">
        <f>IFERROR(100*AD15/'Projection_Base-case'!G16,0)</f>
        <v>0</v>
      </c>
      <c r="AG15" s="352">
        <f>IF(AC15="",IFERROR('Projection_Base-case'!I16-I15,0),0)</f>
        <v>0</v>
      </c>
      <c r="AH15" s="353">
        <f t="shared" si="12"/>
        <v>0</v>
      </c>
      <c r="AI15" s="361">
        <f>IFERROR(100*AG15/'Projection_Base-case'!I16,0)</f>
        <v>0</v>
      </c>
      <c r="AJ15" s="352">
        <f>IF(AC15="",IFERROR('Projection_Base-case'!K16-K15,0),0)</f>
        <v>0</v>
      </c>
      <c r="AK15" s="353">
        <f t="shared" si="13"/>
        <v>0</v>
      </c>
      <c r="AL15" s="361">
        <f>IFERROR(100*AJ15/'Projection_Base-case'!K16,0)</f>
        <v>0</v>
      </c>
      <c r="AM15" s="352">
        <f>-IF(AC15="",IFERROR('Projection_Base-case'!M16-M15,0),0)</f>
        <v>0</v>
      </c>
      <c r="AN15" s="353">
        <f t="shared" si="14"/>
        <v>0</v>
      </c>
      <c r="AO15" s="354">
        <f>IFERROR(IF('Projection_Base-case'!N16&gt;0,100*AN15/'Projection_Base-case'!N16,100*AN15/N15),0)</f>
        <v>0</v>
      </c>
      <c r="AP15" s="355">
        <f>IF(AC15="",IFERROR('Projection_Base-case'!O16-O15,0),0)</f>
        <v>0</v>
      </c>
      <c r="AQ15" s="356">
        <f t="shared" si="15"/>
        <v>0</v>
      </c>
      <c r="AR15" s="356">
        <f>IFERROR(100*AP15/'Projection_Base-case'!O16,0)</f>
        <v>0</v>
      </c>
      <c r="AS15" s="355">
        <f>IF(AC15="",IFERROR('Projection_Base-case'!Q16-Q15,0),0)</f>
        <v>0</v>
      </c>
      <c r="AT15" s="356">
        <f t="shared" si="16"/>
        <v>0</v>
      </c>
      <c r="AU15" s="356">
        <f>IFERROR(100*AS15/'Projection_Base-case'!Q16,0)</f>
        <v>0</v>
      </c>
      <c r="AV15" s="355">
        <f>IF(AC15="",IFERROR('Projection_Base-case'!S16-S15,0),0)</f>
        <v>0</v>
      </c>
      <c r="AW15" s="356">
        <f t="shared" si="17"/>
        <v>0</v>
      </c>
      <c r="AX15" s="357">
        <f>IFERROR(100*AV15/'Projection_Base-case'!S16,0)</f>
        <v>0</v>
      </c>
      <c r="AY15" s="358">
        <f>IF(AC15="",IFERROR('Projection_Base-case'!U16-U15,0),0)</f>
        <v>0</v>
      </c>
      <c r="AZ15" s="359">
        <f t="shared" si="18"/>
        <v>0</v>
      </c>
      <c r="BA15" s="359">
        <f>IFERROR(100*AY15/'Projection_Base-case'!U16,0)</f>
        <v>0</v>
      </c>
      <c r="BB15" s="358">
        <f>IF(AC15="",IFERROR('Projection_Base-case'!W16-W15,0),0)</f>
        <v>0</v>
      </c>
      <c r="BC15" s="359">
        <f t="shared" si="19"/>
        <v>0</v>
      </c>
      <c r="BD15" s="359">
        <f>IFERROR(100*BB15/'Projection_Base-case'!W16,0)</f>
        <v>0</v>
      </c>
      <c r="BE15" s="358">
        <f>IF(AC15="",IFERROR('Projection_Base-case'!Y16-Y15,0),0)</f>
        <v>0</v>
      </c>
      <c r="BF15" s="359">
        <f t="shared" si="20"/>
        <v>0</v>
      </c>
      <c r="BG15" s="359">
        <f>IFERROR(100*BE15/'Projection_Base-case'!Y16,0)</f>
        <v>0</v>
      </c>
      <c r="BH15" s="359">
        <f t="shared" si="21"/>
        <v>0</v>
      </c>
      <c r="BI15" s="360">
        <f t="shared" si="22"/>
        <v>0</v>
      </c>
    </row>
    <row r="16" spans="1:61">
      <c r="A16" s="205">
        <v>12</v>
      </c>
      <c r="B16" s="347">
        <f>IF('Projection_Base-case'!B17&lt;&gt;"",'Projection_Base-case'!B17,0)</f>
        <v>0</v>
      </c>
      <c r="C16" s="347">
        <f>IF('Projection_Base-case'!C17&lt;&gt;"",'Projection_Base-case'!C17,0)</f>
        <v>0</v>
      </c>
      <c r="D16" s="365">
        <f>IF('Projection_Base-case'!D17&lt;&gt;"",'Projection_Base-case'!D17,0)</f>
        <v>0</v>
      </c>
      <c r="E16" s="369"/>
      <c r="F16" s="367" t="str">
        <f t="shared" si="23"/>
        <v>0</v>
      </c>
      <c r="G16" s="206" t="str">
        <f>IF(F16="Scenario1PBT1",'Minor retrofit'!$E$7,IF(F16="Scenario2PBT1",'Minor retrofit'!$F$7,IF(F16="Scenario3PBT1",'Minor retrofit'!$G$7,"")))&amp;IF(F16="Scenario1PBT2",'Minor retrofit'!$H$7,IF(F16="Scenario2PBT2",'Minor retrofit'!$I$7,IF(F16="Scenario3PBT2",'Minor retrofit'!$J$7,"")))&amp;IF(F16="Scenario1PBT3",'Minor retrofit'!$K$7,IF(F16="Scenario2PBT3",'Minor retrofit'!$L$7,IF(F16="Scenario3PBT3",'Minor retrofit'!$M$7,"")))&amp;IF(F16="Scenario1PBT4",'Minor retrofit'!$N$7,IF(F16="Scenario2PBT4",'Minor retrofit'!$O$7,IF(F16="Scenario3PBT4",'Minor retrofit'!$P$7,"")))&amp;IF(F16="Scenario1PBT5",'Minor retrofit'!$Q$7,IF(F16="Scenario2PBT5",'Minor retrofit'!$R$7,IF(F16="Scenario3PBT5",'Minor retrofit'!$S$7,"")))&amp;IF(F16="Scenario1PBT6",'Minor retrofit'!$T$7,IF(F16="Scenario2PBT6",'Minor retrofit'!$U$7,IF(F16="Scenario3PBT6",'Minor retrofit'!$V$7,"")))&amp;IF(F16="Scenario1PBT7",'Minor retrofit'!$W$7,IF(F16="Scenario2PBT7",'Minor retrofit'!$X$7,IF(F16="Scenario3PBT7",'Minor retrofit'!$Y$7,"")))&amp;IF(F16="Scenario1PBT8",'Minor retrofit'!$Z$7,IF(F16="Scenario2PBT8",'Minor retrofit'!$AA$7,IF(F16="Scenario3PBT8",'Minor retrofit'!$AB$7,"")))&amp;IF(F16="Scenario1PBT9",'Minor retrofit'!$AC$7,IF(F16="Scenario2PBT9",'Minor retrofit'!$AD$7,IF(F16="Scenario3PBT9",'Minor retrofit'!$AE$7,"")))&amp;IF(F16="Scenario1PBT10",'Minor retrofit'!$AF$7,IF(F16="Scenario2PBT10",'Minor retrofit'!$AG$7,IF(F16="Scenario3PBT10",'Minor retrofit'!$AH$7,"")))&amp;IF(F16="Scenario1PBT11",'Minor retrofit'!$AI$7,IF(F16="Scenario2PBT11",'Minor retrofit'!$AJ$7,IF(F16="Scenario3PBT11",'Minor retrofit'!$AK$7,"")))&amp;IF(F16="Scenario1PBT12",'Minor retrofit'!$AL$7,IF(F16="Scenario2PBT12",'Minor retrofit'!$AM$7,IF(F16="Scenario3PBT12",'Minor retrofit'!$AN$7,"")))&amp;IF(F16="Scenario1PBT13",'Minor retrofit'!$AO$7,IF(F16="Scenario2PBT13",'Minor retrofit'!$AP$7,IF(F16="Scenario3PBT13",'Minor retrofit'!$AQ$7,"")))&amp;IF(F16="Scenario1PBT14",'Minor retrofit'!$AR$7,IF(F16="Scenario2PBT14",'Minor retrofit'!$AS$7,IF(F16="Scenario3PBT14",'Minor retrofit'!$AT$7,"")))&amp;IF(F16="Scenario1PBT15",'Minor retrofit'!$AU$7,IF(F16="Scenario2PBT15",'Minor retrofit'!$AV$7,IF(F16="Scenario3PBT15",'Minor retrofit'!$AW$7,"")))</f>
        <v/>
      </c>
      <c r="H16" s="117">
        <f t="shared" si="0"/>
        <v>0</v>
      </c>
      <c r="I16" s="117" t="str">
        <f>IF(F16="Scenario1PBT1",'Minor retrofit'!$E$17,IF(F16="Scenario2PBT1",'Minor retrofit'!$F$17,IF(F16="Scenario3PBT1",'Minor retrofit'!$G$17,"")))&amp;IF(F16="Scenario1PBT2",'Minor retrofit'!$H$17,IF(F16="Scenario2PBT2",'Minor retrofit'!$I$17,IF(F16="Scenario3PBT2",'Minor retrofit'!$J$17,"")))&amp;IF(F16="Scenario1PBT3",'Minor retrofit'!$K$17,IF(F16="Scenario2PBT3",'Minor retrofit'!$L$17,IF(F16="Scenario3PBT3",'Minor retrofit'!$M$17,"")))&amp;IF(F16="Scenario1PBT4",'Minor retrofit'!$N$17,IF(F16="Scenario2PBT4",'Minor retrofit'!$O$17,IF(F16="Scenario3PBT4",'Minor retrofit'!$P$17,"")))&amp;IF(F16="Scenario1PBT5",'Minor retrofit'!$Q$17,IF(F16="Scenario2PBT5",'Minor retrofit'!$R$17,IF(F16="Scenario3PBT5",'Minor retrofit'!$S$17,"")))&amp;IF(F16="Scenario1PBT6",'Minor retrofit'!$T$17,IF(F16="Scenario2PBT6",'Minor retrofit'!$U$17,IF(F16="Scenario3PBT6",'Minor retrofit'!$V$17,"")))&amp;IF(F16="Scenario1PBT7",'Minor retrofit'!$W$17,IF(F16="Scenario2PBT7",'Minor retrofit'!$X$17,IF(F16="Scenario3PBT7",'Minor retrofit'!$Y$17,"")))&amp;IF(F16="Scenario1PBT8",'Minor retrofit'!$Z$17,IF(F16="Scenario2PBT8",'Minor retrofit'!$AA$17,IF(F16="Scenario3PBT8",'Minor retrofit'!$AB$17,"")))&amp;IF(F16="Scenario1PBT9",'Minor retrofit'!$AC$17,IF(F16="Scenario2PBT9",'Minor retrofit'!$AD$17,IF(F16="Scenario3PBT9",'Minor retrofit'!$AE$17,"")))&amp;IF(F16="Scenario1PBT10",'Minor retrofit'!$AF$17,IF(F16="Scenario2PBT10",'Minor retrofit'!$AG$17,IF(F16="Scenario3PBT10",'Minor retrofit'!$AH$17,"")))&amp;IF(F16="Scenario1PBT11",'Minor retrofit'!$AI$17,IF(F16="Scenario2PBT11",'Minor retrofit'!$AJ$17,IF(F16="Scenario3PBT11",'Minor retrofit'!$AK$17,"")))&amp;IF(F16="Scenario1PBT12",'Minor retrofit'!$AL$17,IF(F16="Scenario2PBT12",'Minor retrofit'!$AM$17,IF(F16="Scenario3PBT12",'Minor retrofit'!$AN$17,"")))&amp;IF(F16="Scenario1PBT13",'Minor retrofit'!$AO$17,IF(F16="Scenario2PBT13",'Minor retrofit'!$AP$17,IF(F16="Scenario3PBT13",'Minor retrofit'!$AQ$17,"")))&amp;IF(F16="Scenario1PBT14",'Minor retrofit'!$AR$17,IF(F16="Scenario2PBT14",'Minor retrofit'!$AS$17,IF(F16="Scenario3PBT14",'Minor retrofit'!$AT$17,"")))&amp;IF(F16="Scenario1PBT15",'Minor retrofit'!$AU$17,IF(F16="Scenario2PBT15",'Minor retrofit'!$AV$17,IF(F16="Scenario3PBT15",'Minor retrofit'!$AW$17,"")))</f>
        <v/>
      </c>
      <c r="J16" s="117">
        <f t="shared" si="1"/>
        <v>0</v>
      </c>
      <c r="K16" s="117" t="str">
        <f>IF(F16="Scenario1PBT1",'Minor retrofit'!$E$19,IF(F16="Scenario2PBT1",'Minor retrofit'!$F$19,IF(F16="Scenario3PBT1",'Minor retrofit'!$G$19,"")))&amp;IF(F16="Scenario1PBT2",'Minor retrofit'!$H$19,IF(F16="Scenario2PBT2",'Minor retrofit'!$I$19,IF(F16="Scenario3PBT2",'Minor retrofit'!$J$19,"")))&amp;IF(F16="Scenario1PBT3",'Minor retrofit'!$K$19,IF(F16="Scenario2PBT3",'Minor retrofit'!$L$19,IF(F16="Scenario3PBT3",'Minor retrofit'!$M$19,"")))&amp;IF(F16="Scenario1PBT4",'Minor retrofit'!$N$19,IF(F16="Scenario2PBT4",'Minor retrofit'!$O$19,IF(F16="Scenario3PBT4",'Minor retrofit'!$P$19,"")))&amp;IF(F16="Scenario1PBT5",'Minor retrofit'!$Q$19,IF(F16="Scenario2PBT5",'Minor retrofit'!$R$19,IF(F16="Scenario3PBT5",'Minor retrofit'!$S$19,"")))&amp;IF(F16="Scenario1PBT6",'Minor retrofit'!$T$19,IF(F16="Scenario2PBT6",'Minor retrofit'!$U$19,IF(F16="Scenario3PBT6",'Minor retrofit'!$V$19,"")))&amp;IF(F16="Scenario1PBT7",'Minor retrofit'!$W$19,IF(F16="Scenario2PBT7",'Minor retrofit'!$X$19,IF(F16="Scenario3PBT7",'Minor retrofit'!$Y$19,"")))&amp;IF(F16="Scenario1PBT8",'Minor retrofit'!$Z$19,IF(F16="Scenario2PBT8",'Minor retrofit'!$AA$19,IF(F16="Scenario3PBT8",'Minor retrofit'!$AB$19,"")))&amp;IF(F16="Scenario1PBT9",'Minor retrofit'!$AC$19,IF(F16="Scenario2PBT9",'Minor retrofit'!$AD$19,IF(F16="Scenario3PBT9",'Minor retrofit'!$AE$19,"")))&amp;IF(F16="Scenario1PBT10",'Minor retrofit'!$AF$19,IF(F16="Scenario2PBT10",'Minor retrofit'!$AG$19,IF(F16="Scenario3PBT10",'Minor retrofit'!$AH$19,"")))&amp;IF(F16="Scenario1PBT11",'Minor retrofit'!$AI$19,IF(F16="Scenario2PBT11",'Minor retrofit'!$AJ$19,IF(F16="Scenario3PBT11",'Minor retrofit'!$AK$19,"")))&amp;IF(F16="Scenario1PBT12",'Minor retrofit'!$AL$19,IF(F16="Scenario2PBT12",'Minor retrofit'!$AM$19,IF(F16="Scenario3PBT12",'Minor retrofit'!$AN$19,"")))&amp;IF(F16="Scenario1PBT13",'Minor retrofit'!$AO$19,IF(F16="Scenario2PBT13",'Minor retrofit'!$AP$19,IF(F16="Scenario3PBT13",'Minor retrofit'!$AQ$19,"")))&amp;IF(F16="Scenario1PBT14",'Minor retrofit'!$AR$19,IF(F16="Scenario2PBT14",'Minor retrofit'!$AS$19,IF(F16="Scenario3PBT14",'Minor retrofit'!$AT$19,"")))&amp;IF(F16="Scenario1PBT15",'Minor retrofit'!$AU$19,IF(F16="Scenario2PBT15",'Minor retrofit'!$AV$19,IF(F16="Scenario3PBT15",'Minor retrofit'!$AW$19,"")))</f>
        <v/>
      </c>
      <c r="L16" s="117">
        <f t="shared" si="2"/>
        <v>0</v>
      </c>
      <c r="M16" s="117" t="str">
        <f>IF(F16="Scenario1PBT1",'Minor retrofit'!$E$21,IF(F16="Scenario2PBT1",'Minor retrofit'!$F$21,IF(F16="Scenario3PBT1",'Minor retrofit'!$G$21,"")))&amp;IF(F16="Scenario1PBT2",'Minor retrofit'!$H$21,IF(F16="Scenario2PBT2",'Minor retrofit'!$I$21,IF(F16="Scenario3PBT2",'Minor retrofit'!$J$21,"")))&amp;IF(F16="Scenario1PBT3",'Minor retrofit'!$K$21,IF(F16="Scenario2PBT3",'Minor retrofit'!$L$21,IF(F16="Scenario3PBT3",'Minor retrofit'!$M$21,"")))&amp;IF(F16="Scenario1PBT4",'Minor retrofit'!$N$21,IF(F16="Scenario2PBT4",'Minor retrofit'!$O$21,IF(F16="Scenario3PBT4",'Minor retrofit'!$P$21,"")))&amp;IF(F16="Scenario1PBT5",'Minor retrofit'!$Q$21,IF(F16="Scenario2PBT5",'Minor retrofit'!$R$21,IF(F16="Scenario3PBT5",'Minor retrofit'!$S$21,"")))&amp;IF(F16="Scenario1PBT6",'Minor retrofit'!$T$21,IF(F16="Scenario2PBT6",'Minor retrofit'!$U$21,IF(F16="Scenario3PBT6",'Minor retrofit'!$V$21,"")))&amp;IF(F16="Scenario1PBT7",'Minor retrofit'!$W$21,IF(F16="Scenario2PBT7",'Minor retrofit'!$X$21,IF(F16="Scenario3PBT7",'Minor retrofit'!$Y$21,"")))&amp;IF(F16="Scenario1PBT8",'Minor retrofit'!$Z$21,IF(F16="Scenario2PBT8",'Minor retrofit'!$AA$21,IF(F16="Scenario3PBT8",'Minor retrofit'!$AB$21,"")))&amp;IF(F16="Scenario1PBT9",'Minor retrofit'!$AC$21,IF(F16="Scenario2PBT9",'Minor retrofit'!$AD$21,IF(F16="Scenario3PBT9",'Minor retrofit'!$AE$21,"")))&amp;IF(F16="Scenario1PBT10",'Minor retrofit'!$AF$21,IF(F16="Scenario2PBT10",'Minor retrofit'!$AG$21,IF(F16="Scenario3PBT10",'Minor retrofit'!$AH$21,"")))&amp;IF(F16="Scenario1PBT11",'Minor retrofit'!$AI$21,IF(F16="Scenario2PBT11",'Minor retrofit'!$AJ$21,IF(F16="Scenario3PBT11",'Minor retrofit'!$AK$21,"")))&amp;IF(F16="Scenario1PBT12",'Minor retrofit'!$AL$21,IF(F16="Scenario2PBT12",'Minor retrofit'!$AM$21,IF(F16="Scenario3PBT12",'Minor retrofit'!$AN$21,"")))&amp;IF(F16="Scenario1PBT13",'Minor retrofit'!$AO$21,IF(F16="Scenario2PBT13",'Minor retrofit'!$AP$21,IF(F16="Scenario3PBT13",'Minor retrofit'!$AQ$21,"")))&amp;IF(F16="Scenario1PBT14",'Minor retrofit'!$AR$21,IF(F16="Scenario2PBT14",'Minor retrofit'!$AS$21,IF(F16="Scenario3PBT14",'Minor retrofit'!$AT$21,"")))&amp;IF(F16="Scenario1PBT15",'Minor retrofit'!$AU$21,IF(F16="Scenario2PBT15",'Minor retrofit'!$AV$21,IF(F16="Scenario3PBT15",'Minor retrofit'!$AW$21,"")))</f>
        <v/>
      </c>
      <c r="N16" s="118">
        <f t="shared" si="3"/>
        <v>0</v>
      </c>
      <c r="O16" s="206" t="str">
        <f>IF(F16="Scenario1PBT1",'Minor retrofit'!$E$24,IF(F16="Scenario2PBT1",'Minor retrofit'!$F$24,IF(F16="Scenario3PBT1",'Minor retrofit'!$G$24,"")))&amp;IF(F16="Scenario1PBT2",'Minor retrofit'!$H$24,IF(F16="Scenario2PBT2",'Minor retrofit'!$I$24,IF(F16="Scenario3PBT2",'Minor retrofit'!$J$24,"")))&amp;IF(F16="Scenario1PBT3",'Minor retrofit'!$K$24,IF(F16="Scenario2PBT3",'Minor retrofit'!$L$24,IF(F16="Scenario3PBT3",'Minor retrofit'!$M$24,"")))&amp;IF(F16="Scenario1PBT4",'Minor retrofit'!$N$24,IF(F16="Scenario2PBT4",'Minor retrofit'!$O$24,IF(F16="Scenario3PBT4",'Minor retrofit'!$P$24,"")))&amp;IF(F16="Scenario1PBT5",'Minor retrofit'!$Q$24,IF(F16="Scenario2PBT5",'Minor retrofit'!$R$24,IF(F16="Scenario3PBT5",'Minor retrofit'!$S$24,"")))&amp;IF(F16="Scenario1PBT6",'Minor retrofit'!$T$24,IF(F16="Scenario2PBT6",'Minor retrofit'!$U$24,IF(F16="Scenario3PBT6",'Minor retrofit'!$V$24,"")))&amp;IF(F16="Scenario1PBT7",'Minor retrofit'!$W$24,IF(F16="Scenario2PBT7",'Minor retrofit'!$X$24,IF(F16="Scenario3PBT7",'Minor retrofit'!$Y$24,"")))&amp;IF(F16="Scenario1PBT8",'Minor retrofit'!$Z$24,IF(F16="Scenario2PBT8",'Minor retrofit'!$AA$24,IF(F16="Scenario3PBT8",'Minor retrofit'!$AB$24,"")))&amp;IF(F16="Scenario1PBT9",'Minor retrofit'!$AC$24,IF(F16="Scenario2PBT9",'Minor retrofit'!$AD$24,IF(F16="Scenario3PBT9",'Minor retrofit'!$AE$24,"")))&amp;IF(F16="Scenario1PBT10",'Minor retrofit'!$AF$24,IF(F16="Scenario2PBT10",'Minor retrofit'!$AG$24,IF(F16="Scenario3PBT10",'Minor retrofit'!$AH$24,"")))&amp;IF(F16="Scenario1PBT11",'Minor retrofit'!$AI$24,IF(F16="Scenario2PBT11",'Minor retrofit'!$AJ$24,IF(F16="Scenario3PBT11",'Minor retrofit'!$AK$24,"")))&amp;IF(F16="Scenario1PBT12",'Minor retrofit'!$AL$24,IF(F16="Scenario2PBT12",'Minor retrofit'!$AM$24,IF(F16="Scenario3PBT12",'Minor retrofit'!$AN$24,"")))&amp;IF(F16="Scenario1PBT13",'Minor retrofit'!$AO$24,IF(F16="Scenario2PBT13",'Minor retrofit'!$AP$24,IF(F16="Scenario3PBT13",'Minor retrofit'!$AQ$24,"")))&amp;IF(F16="Scenario1PBT14",'Minor retrofit'!$AR$24,IF(F16="Scenario2PBT14",'Minor retrofit'!$AS$24,IF(F16="Scenario3PBT14",'Minor retrofit'!$AT$24,"")))&amp;IF(F16="Scenario1PBT15",'Minor retrofit'!$AU$24,IF(F16="Scenario2PBT15",'Minor retrofit'!$AV$24,IF(F16="Scenario3PBT15",'Minor retrofit'!$AW$24,"")))</f>
        <v/>
      </c>
      <c r="P16" s="117">
        <f t="shared" si="4"/>
        <v>0</v>
      </c>
      <c r="Q16" s="117" t="str">
        <f>IF(F16="Scenario1PBT1",'Minor retrofit'!$E$26,IF(F16="Scenario2PBT1",'Minor retrofit'!$F$26,IF(F16="Scenario3PBT1",'Minor retrofit'!$G$26,"")))&amp;IF(F16="Scenario1PBT2",'Minor retrofit'!$H$26,IF(F16="Scenario2PBT2",'Minor retrofit'!$I$26,IF(F16="Scenario3PBT2",'Minor retrofit'!$J$26,"")))&amp;IF(F16="Scenario1PBT3",'Minor retrofit'!$K$26,IF(F16="Scenario2PBT3",'Minor retrofit'!$L$26,IF(F16="Scenario3PBT3",'Minor retrofit'!$M$26,"")))&amp;IF(F16="Scenario1PBT4",'Minor retrofit'!$N$26,IF(F16="Scenario2PBT4",'Minor retrofit'!$O$26,IF(F16="Scenario3PBT4",'Minor retrofit'!$P$26,"")))&amp;IF(F16="Scenario1PBT5",'Minor retrofit'!$Q$26,IF(F16="Scenario2PBT5",'Minor retrofit'!$R$26,IF(F16="Scenario3PBT5",'Minor retrofit'!$S$26,"")))&amp;IF(F16="Scenario1PBT6",'Minor retrofit'!$T$26,IF(F16="Scenario2PBT6",'Minor retrofit'!$U$26,IF(F16="Scenario3PBT6",'Minor retrofit'!$V$26,"")))&amp;IF(F16="Scenario1PBT7",'Minor retrofit'!$W$26,IF(F16="Scenario2PBT7",'Minor retrofit'!$X$26,IF(F16="Scenario3PBT7",'Minor retrofit'!$Y$26,"")))&amp;IF(F16="Scenario1PBT8",'Minor retrofit'!$Z$26,IF(F16="Scenario2PBT8",'Minor retrofit'!$AA$26,IF(F16="Scenario3PBT8",'Minor retrofit'!$AB$26,"")))&amp;IF(F16="Scenario1PBT9",'Minor retrofit'!$AC$26,IF(F16="Scenario2PBT9",'Minor retrofit'!$AD$26,IF(F16="Scenario3PBT9",'Minor retrofit'!$AE$26,"")))&amp;IF(F16="Scenario1PBT10",'Minor retrofit'!$AF$26,IF(F16="Scenario2PBT10",'Minor retrofit'!$AG$26,IF(F16="Scenario3PBT10",'Minor retrofit'!$AH$26,"")))&amp;IF(F16="Scenario1PBT11",'Minor retrofit'!$AI$26,IF(F16="Scenario2PBT11",'Minor retrofit'!$AJ$26,IF(F16="Scenario3PBT11",'Minor retrofit'!$AK$26,"")))&amp;IF(F16="Scenario1PBT12",'Minor retrofit'!$AL$26,IF(F16="Scenario2PBT12",'Minor retrofit'!$AM$26,IF(F16="Scenario3PBT12",'Minor retrofit'!$AN$26,"")))&amp;IF(F16="Scenario1PBT13",'Minor retrofit'!$AO$26,IF(F16="Scenario2PBT13",'Minor retrofit'!$AP$26,IF(F16="Scenario3PBT13",'Minor retrofit'!$AQ$26,"")))&amp;IF(F16="Scenario1PBT14",'Minor retrofit'!$AR$26,IF(F16="Scenario2PBT14",'Minor retrofit'!$AS$26,IF(F16="Scenario3PBT14",'Minor retrofit'!$AT$26,"")))&amp;IF(F16="Scenario1PBT15",'Minor retrofit'!$AU$26,IF(F16="Scenario2PBT15",'Minor retrofit'!$AV$26,IF(F16="Scenario3PBT15",'Minor retrofit'!$AW$26,"")))</f>
        <v/>
      </c>
      <c r="R16" s="117">
        <f t="shared" si="5"/>
        <v>0</v>
      </c>
      <c r="S16" s="117" t="str">
        <f>IF(F16="Scenario1PBT1",'Minor retrofit'!$E$28,IF(F16="Scenario2PBT1",'Minor retrofit'!$F$28,IF(F16="Scenario3PBT1",'Minor retrofit'!$G$28,"")))&amp;IF(F16="Scenario1PBT2",'Minor retrofit'!$H$28,IF(F16="Scenario2PBT2",'Minor retrofit'!$I$28,IF(F16="Scenario3PBT2",'Minor retrofit'!$J$28,"")))&amp;IF(F16="Scenario1PBT3",'Minor retrofit'!$K$28,IF(F16="Scenario2PBT3",'Minor retrofit'!$L$28,IF(F16="Scenario3PBT3",'Minor retrofit'!$M$28,"")))&amp;IF(F16="Scenario1PBT4",'Minor retrofit'!$N$28,IF(F16="Scenario2PBT4",'Minor retrofit'!$O$28,IF(F16="Scenario3PBT4",'Minor retrofit'!$P$28,"")))&amp;IF(F16="Scenario1PBT5",'Minor retrofit'!$Q$28,IF(F16="Scenario2PBT5",'Minor retrofit'!$R$28,IF(F16="Scenario3PBT5",'Minor retrofit'!$S$28,"")))&amp;IF(F16="Scenario1PBT6",'Minor retrofit'!$T$28,IF(F16="Scenario2PBT6",'Minor retrofit'!$U$28,IF(F16="Scenario3PBT6",'Minor retrofit'!$V$28,"")))&amp;IF(F16="Scenario1PBT7",'Minor retrofit'!$W$28,IF(F16="Scenario2PBT7",'Minor retrofit'!$X$28,IF(F16="Scenario3PBT7",'Minor retrofit'!$Y$28,"")))&amp;IF(F16="Scenario1PBT8",'Minor retrofit'!$Z$28,IF(F16="Scenario2PBT8",'Minor retrofit'!$AA$28,IF(F16="Scenario3PBT8",'Minor retrofit'!$AB$28,"")))&amp;IF(F16="Scenario1PBT9",'Minor retrofit'!$AC$28,IF(F16="Scenario2PBT9",'Minor retrofit'!$AD$28,IF(F16="Scenario3PBT9",'Minor retrofit'!$AE$28,"")))&amp;IF(F16="Scenario1PBT10",'Minor retrofit'!$AF$28,IF(F16="Scenario2PBT10",'Minor retrofit'!$AG$28,IF(F16="Scenario3PBT10",'Minor retrofit'!$AH$28,"")))&amp;IF(F16="Scenario1PBT11",'Minor retrofit'!$AI$28,IF(F16="Scenario2PBT11",'Minor retrofit'!$AJ$28,IF(F16="Scenario3PBT11",'Minor retrofit'!$AK$28,"")))&amp;IF(F16="Scenario1PBT12",'Minor retrofit'!$AL$28,IF(F16="Scenario2PBT12",'Minor retrofit'!$AM$28,IF(F16="Scenario3PBT12",'Minor retrofit'!$AN$28,"")))&amp;IF(F16="Scenario1PBT13",'Minor retrofit'!$AO$28,IF(F16="Scenario2PBT13",'Minor retrofit'!$AP$28,IF(F16="Scenario3PBT13",'Minor retrofit'!$AQ$28,"")))&amp;IF(F16="Scenario1PBT14",'Minor retrofit'!$AR$28,IF(F16="Scenario2PBT14",'Minor retrofit'!$AS$28,IF(F16="Scenario3PBT14",'Minor retrofit'!$AT$28,"")))&amp;IF(F16="Scenario1PBT15",'Minor retrofit'!$AU$28,IF(F16="Scenario2PBT15",'Minor retrofit'!$AV$28,IF(F16="Scenario3PBT15",'Minor retrofit'!$AW$28,"")))</f>
        <v/>
      </c>
      <c r="T16" s="207">
        <f t="shared" si="6"/>
        <v>0</v>
      </c>
      <c r="U16" s="206" t="str">
        <f>IF(F16="Scenario1PBT1",'Minor retrofit'!$E$39,IF(F16="Scenario2PBT1",'Minor retrofit'!$F$39,IF(F16="Scenario3PBT1",'Minor retrofit'!$G$39,"")))&amp;IF(F16="Scenario1PBT2",'Minor retrofit'!$H$39,IF(F16="Scenario2PBT2",'Minor retrofit'!$I$39,IF(F16="Scenario3PBT2",'Minor retrofit'!$J$39,"")))&amp;IF(F16="Scenario1PBT3",'Minor retrofit'!$K$39,IF(F16="Scenario2PBT3",'Minor retrofit'!$L$39,IF(F16="Scenario3PBT3",'Minor retrofit'!$M$39,"")))&amp;IF(F16="Scenario1PBT4",'Minor retrofit'!$N$39,IF(F16="Scenario2PBT4",'Minor retrofit'!$O$39,IF(F16="Scenario3PBT4",'Minor retrofit'!$P$39,"")))&amp;IF(F16="Scenario1PBT5",'Minor retrofit'!$Q$39,IF(F16="Scenario2PBT5",'Minor retrofit'!$R$39,IF(F16="Scenario3PBT5",'Minor retrofit'!$S$39,"")))&amp;IF(F16="Scenario1PBT6",'Minor retrofit'!$T$39,IF(F16="Scenario2PBT6",'Minor retrofit'!$U$39,IF(F16="Scenario3PBT6",'Minor retrofit'!$V$39,"")))&amp;IF(F16="Scenario1PBT7",'Minor retrofit'!$W$39,IF(F16="Scenario2PBT7",'Minor retrofit'!$X$39,IF(F16="Scenario3PBT7",'Minor retrofit'!$Y$39,"")))&amp;IF(F16="Scenario1PBT8",'Minor retrofit'!$Z$39,IF(F16="Scenario2PBT8",'Minor retrofit'!$AA$39,IF(F16="Scenario3PBT8",'Minor retrofit'!$AB$39,"")))&amp;IF(F16="Scenario1PBT9",'Minor retrofit'!$AC$39,IF(F16="Scenario2PBT9",'Minor retrofit'!$AD$39,IF(F16="Scenario3PBT9",'Minor retrofit'!$AE$39,"")))&amp;IF(F16="Scenario1PBT10",'Minor retrofit'!$AF$39,IF(F16="Scenario2PBT10",'Minor retrofit'!$AG$39,IF(F16="Scenario3PBT10",'Minor retrofit'!$AH$39,"")))&amp;IF(F16="Scenario1PBT11",'Minor retrofit'!$AI$39,IF(F16="Scenario2PBT11",'Minor retrofit'!$AJ$39,IF(F16="Scenario3PBT11",'Minor retrofit'!$AK$39,"")))&amp;IF(F16="Scenario1PBT12",'Minor retrofit'!$AL$39,IF(F16="Scenario2PBT12",'Minor retrofit'!$AM$39,IF(F16="Scenario3PBT12",'Minor retrofit'!$AN$39,"")))&amp;IF(F16="Scenario1PBT13",'Minor retrofit'!$AO$39,IF(F16="Scenario2PBT13",'Minor retrofit'!$AP$39,IF(F16="Scenario3PBT13",'Minor retrofit'!$AQ$39,"")))&amp;IF(F16="Scenario1PBT14",'Minor retrofit'!$AR$39,IF(F16="Scenario2PBT14",'Minor retrofit'!$AS$39,IF(F16="Scenario3PBT14",'Minor retrofit'!$AT$39,"")))&amp;IF(F16="Scenario1PBT15",'Minor retrofit'!$AU$39,IF(F16="Scenario2PBT15",'Minor retrofit'!$AV$39,IF(F16="Scenario3PBT15",'Minor retrofit'!$AW$39,"")))</f>
        <v/>
      </c>
      <c r="V16" s="117">
        <f t="shared" si="7"/>
        <v>0</v>
      </c>
      <c r="W16" s="117" t="str">
        <f>IF(F16="Scenario1PBT1",'Minor retrofit'!$E$41,IF(F16="Scenario2PBT1",'Minor retrofit'!$F$41,IF(F16="Scenario3PBT1",'Minor retrofit'!$G$41,"")))&amp;IF(F16="Scenario1PBT2",'Minor retrofit'!$H$41,IF(F16="Scenario2PBT2",'Minor retrofit'!$I$41,IF(F16="Scenario3PBT2",'Minor retrofit'!$J$41,"")))&amp;IF(F16="Scenario1PBT3",'Minor retrofit'!$K$41,IF(F16="Scenario2PBT3",'Minor retrofit'!$L$41,IF(F16="Scenario3PBT3",'Minor retrofit'!$M$41,"")))&amp;IF(F16="Scenario1PBT4",'Minor retrofit'!$N$41,IF(F16="Scenario2PBT4",'Minor retrofit'!$O$41,IF(F16="Scenario3PBT4",'Minor retrofit'!$P$41,"")))&amp;IF(F16="Scenario1PBT5",'Minor retrofit'!$Q$41,IF(F16="Scenario2PBT5",'Minor retrofit'!$R$41,IF(F16="Scenario3PBT5",'Minor retrofit'!$S$41,"")))&amp;IF(F16="Scenario1PBT6",'Minor retrofit'!$T$41,IF(F16="Scenario2PBT6",'Minor retrofit'!$U$41,IF(F16="Scenario3PBT6",'Minor retrofit'!$V$41,"")))&amp;IF(F16="Scenario1PBT7",'Minor retrofit'!$W$41,IF(F16="Scenario2PBT7",'Minor retrofit'!$X$41,IF(F16="Scenario3PBT7",'Minor retrofit'!$Y$41,"")))&amp;IF(F16="Scenario1PBT8",'Minor retrofit'!$Z$41,IF(F16="Scenario2PBT8",'Minor retrofit'!$AA$41,IF(F16="Scenario3PBT8",'Minor retrofit'!$AB$41,"")))&amp;IF(F16="Scenario1PBT9",'Minor retrofit'!$AC$41,IF(F16="Scenario2PBT9",'Minor retrofit'!$AD$41,IF(F16="Scenario3PBT9",'Minor retrofit'!$AE$41,"")))&amp;IF(F16="Scenario1PBT10",'Minor retrofit'!$AF$41,IF(F16="Scenario2PBT10",'Minor retrofit'!$AG$41,IF(F16="Scenario3PBT10",'Minor retrofit'!$AH$41,"")))&amp;IF(F16="Scenario1PBT11",'Minor retrofit'!$AI$41,IF(F16="Scenario2PBT11",'Minor retrofit'!$AJ$41,IF(F16="Scenario3PBT11",'Minor retrofit'!$AK$41,"")))&amp;IF(F16="Scenario1PBT12",'Minor retrofit'!$AL$41,IF(F16="Scenario2PBT12",'Minor retrofit'!$AM$41,IF(F16="Scenario3PBT12",'Minor retrofit'!$AN$41,"")))&amp;IF(F16="Scenario1PBT13",'Minor retrofit'!$AO$41,IF(F16="Scenario2PBT13",'Minor retrofit'!$AP$41,IF(F16="Scenario3PBT13",'Minor retrofit'!$AQ$41,"")))&amp;IF(F16="Scenario1PBT14",'Minor retrofit'!$AR$41,IF(F16="Scenario2PBT14",'Minor retrofit'!$AS$41,IF(F16="Scenario3PBT14",'Minor retrofit'!$AT$41,"")))&amp;IF(F16="Scenario1PBT15",'Minor retrofit'!$AU$41,IF(F16="Scenario2PBT15",'Minor retrofit'!$AV$41,IF(F16="Scenario3PBT15",'Minor retrofit'!$AW$41,"")))</f>
        <v/>
      </c>
      <c r="X16" s="117">
        <f t="shared" si="8"/>
        <v>0</v>
      </c>
      <c r="Y16" s="117" t="str">
        <f>IF(F16="Scenario1PBT1",'Minor retrofit'!$E$43,IF(F16="Scenario2PBT1",'Minor retrofit'!$F$43,IF(F16="Scenario3PBT1",'Minor retrofit'!$G$43,"")))&amp;IF(F16="Scenario1PBT2",'Minor retrofit'!$H$43,IF(F16="Scenario2PBT2",'Minor retrofit'!$I$43,IF(F16="Scenario3PBT2",'Minor retrofit'!$J$43,"")))&amp;IF(F16="Scenario1PBT3",'Minor retrofit'!$K$43,IF(F16="Scenario2PBT3",'Minor retrofit'!$L$43,IF(F16="Scenario3PBT3",'Minor retrofit'!$M$43,"")))&amp;IF(F16="Scenario1PBT4",'Minor retrofit'!$N$43,IF(F16="Scenario2PBT4",'Minor retrofit'!$O$43,IF(F16="Scenario3PBT4",'Minor retrofit'!$P$43,"")))&amp;IF(F16="Scenario1PBT5",'Minor retrofit'!$Q$43,IF(F16="Scenario2PBT5",'Minor retrofit'!$R$43,IF(F16="Scenario3PBT5",'Minor retrofit'!$S$43,"")))&amp;IF(F16="Scenario1PBT6",'Minor retrofit'!$T$43,IF(F16="Scenario2PBT6",'Minor retrofit'!$U$43,IF(F16="Scenario3PBT6",'Minor retrofit'!$V$43,"")))&amp;IF(F16="Scenario1PBT7",'Minor retrofit'!$W$43,IF(F16="Scenario2PBT7",'Minor retrofit'!$X$43,IF(F16="Scenario3PBT7",'Minor retrofit'!$Y$43,"")))&amp;IF(F16="Scenario1PBT8",'Minor retrofit'!$Z$43,IF(F16="Scenario2PBT8",'Minor retrofit'!$AA$43,IF(F16="Scenario3PBT8",'Minor retrofit'!$AB$43,"")))&amp;IF(F16="Scenario1PBT9",'Minor retrofit'!$AC$43,IF(F16="Scenario2PBT9",'Minor retrofit'!$AD$43,IF(F16="Scenario3PBT9",'Minor retrofit'!$AE$43,"")))&amp;IF(F16="Scenario1PBT10",'Minor retrofit'!$AF$43,IF(F16="Scenario2PBT10",'Minor retrofit'!$AG$43,IF(F16="Scenario3PBT10",'Minor retrofit'!$AH$43,"")))&amp;IF(F16="Scenario1PBT11",'Minor retrofit'!$AI$43,IF(F16="Scenario2PBT11",'Minor retrofit'!$AJ$43,IF(F16="Scenario3PBT11",'Minor retrofit'!$AK$43,"")))&amp;IF(F16="Scenario1PBT12",'Minor retrofit'!$AL$43,IF(F16="Scenario2PBT12",'Minor retrofit'!$AM$43,IF(F16="Scenario3PBT12",'Minor retrofit'!$AN$43,"")))&amp;IF(F16="Scenario1PBT13",'Minor retrofit'!$AO$43,IF(F16="Scenario2PBT13",'Minor retrofit'!$AP$43,IF(F16="Scenario3PBT13",'Minor retrofit'!$AQ$43,"")))&amp;IF(F16="Scenario1PBT14",'Minor retrofit'!$AR$43,IF(F16="Scenario2PBT14",'Minor retrofit'!$AS$43,IF(F16="Scenario3PBT14",'Minor retrofit'!$AT$43,"")))&amp;IF(F16="Scenario1PBT15",'Minor retrofit'!$AU$43,IF(F16="Scenario2PBT15",'Minor retrofit'!$AV$43,IF(F16="Scenario3PBT15",'Minor retrofit'!$AW$43,"")))</f>
        <v/>
      </c>
      <c r="Z16" s="117">
        <f t="shared" si="9"/>
        <v>0</v>
      </c>
      <c r="AA16" s="178" t="str">
        <f>IF(F16="Scenario1PBT1",'Minor retrofit'!$E$102,IF(F16="Scenario2PBT1",'Minor retrofit'!$F$102,IF(F16="Scenario3PBT1",'Minor retrofit'!$G$102,"")))&amp;IF(F16="Scenario1PBT2",'Minor retrofit'!$H$102,IF(F16="Scenario2PBT2",'Minor retrofit'!$I$102,IF(F16="Scenario3PBT2",'Minor retrofit'!$J$102,"")))&amp;IF(F16="Scenario1PBT3",'Minor retrofit'!$K$102,IF(F16="Scenario2PBT3",'Minor retrofit'!$L$102,IF(F16="Scenario3PBT3",'Minor retrofit'!$M$102,"")))&amp;IF(F16="Scenario1PBT4",'Minor retrofit'!$N$102,IF(F16="Scenario2PBT4",'Minor retrofit'!$O$102,IF(F16="Scenario3PBT4",'Minor retrofit'!$P$102,"")))&amp;IF(F16="Scenario1PBT5",'Minor retrofit'!$Q$102,IF(F16="Scenario2PBT5",'Minor retrofit'!$R$102,IF(F16="Scenario3PBT5",'Minor retrofit'!$S$102,"")))&amp;IF(F16="Scenario1PBT6",'Minor retrofit'!$T$102,IF(F16="Scenario2PBT6",'Minor retrofit'!$U$102,IF(F16="Scenario3PBT6",'Minor retrofit'!$V$102,"")))&amp;IF(F16="Scenario1PBT7",'Minor retrofit'!$W$102,IF(F16="Scenario2PBT7",'Minor retrofit'!$X$102,IF(F16="Scenario3PBT7",'Minor retrofit'!$Y$102,"")))&amp;IF(F16="Scenario1PBT8",'Minor retrofit'!$Z$102,IF(F16="Scenario2PBT8",'Minor retrofit'!$AA$102,IF(F16="Scenario3PBT8",'Minor retrofit'!$AB$102,"")))&amp;IF(F16="Scenario1PBT9",'Minor retrofit'!$AC$102,IF(F16="Scenario2PBT9",'Minor retrofit'!$AD$102,IF(F16="Scenario3PBT9",'Minor retrofit'!$AE$102,"")))&amp;IF(F16="Scenario1PBT10",'Minor retrofit'!$AF$102,IF(F16="Scenario2PBT10",'Minor retrofit'!$AG$102,IF(F16="Scenario3PBT10",'Minor retrofit'!$AH$102,"")))&amp;IF(F16="Scenario1PBT11",'Minor retrofit'!$AI$102,IF(F16="Scenario2PBT11",'Minor retrofit'!$AJ$102,IF(F16="Scenario3PBT11",'Minor retrofit'!$AK$102,"")))&amp;IF(F16="Scenario1PBT12",'Minor retrofit'!$AL$102,IF(F16="Scenario2PBT12",'Minor retrofit'!$AM$102,IF(F16="Scenario3PBT12",'Minor retrofit'!$AN$102,"")))&amp;IF(F16="Scenario1PBT13",'Minor retrofit'!$AO$102,IF(F16="Scenario2PBT13",'Minor retrofit'!$AP$102,IF(F16="Scenario3PBT13",'Minor retrofit'!$AQ$102,"")))&amp;IF(F16="Scenario1PBT14",'Minor retrofit'!$AR$102,IF(F16="Scenario2PBT14",'Minor retrofit'!$AS$102,IF(F16="Scenario3PBT14",'Minor retrofit'!$AT$102,"")))&amp;IF(F16="Scenario1PBT15",'Minor retrofit'!$AU$102,IF(F16="Scenario2PBT15",'Minor retrofit'!$AV$102,IF(F16="Scenario3PBT15",'Minor retrofit'!$AW$102,"")))</f>
        <v/>
      </c>
      <c r="AB16" s="179">
        <f t="shared" si="10"/>
        <v>0</v>
      </c>
      <c r="AC16" s="363" t="str">
        <f t="shared" si="24"/>
        <v/>
      </c>
      <c r="AD16" s="353">
        <f>IF(AC16="",IFERROR('Projection_Base-case'!G17-G16,0),0)</f>
        <v>0</v>
      </c>
      <c r="AE16" s="350">
        <f t="shared" si="11"/>
        <v>0</v>
      </c>
      <c r="AF16" s="361">
        <f>IFERROR(100*AD16/'Projection_Base-case'!G17,0)</f>
        <v>0</v>
      </c>
      <c r="AG16" s="352">
        <f>IF(AC16="",IFERROR('Projection_Base-case'!I17-I16,0),0)</f>
        <v>0</v>
      </c>
      <c r="AH16" s="353">
        <f t="shared" si="12"/>
        <v>0</v>
      </c>
      <c r="AI16" s="361">
        <f>IFERROR(100*AG16/'Projection_Base-case'!I17,0)</f>
        <v>0</v>
      </c>
      <c r="AJ16" s="352">
        <f>IF(AC16="",IFERROR('Projection_Base-case'!K17-K16,0),0)</f>
        <v>0</v>
      </c>
      <c r="AK16" s="353">
        <f t="shared" si="13"/>
        <v>0</v>
      </c>
      <c r="AL16" s="361">
        <f>IFERROR(100*AJ16/'Projection_Base-case'!K17,0)</f>
        <v>0</v>
      </c>
      <c r="AM16" s="352">
        <f>-IF(AC16="",IFERROR('Projection_Base-case'!M17-M16,0),0)</f>
        <v>0</v>
      </c>
      <c r="AN16" s="353">
        <f t="shared" si="14"/>
        <v>0</v>
      </c>
      <c r="AO16" s="354">
        <f>IFERROR(IF('Projection_Base-case'!N17&gt;0,100*AN16/'Projection_Base-case'!N17,100*AN16/N16),0)</f>
        <v>0</v>
      </c>
      <c r="AP16" s="355">
        <f>IF(AC16="",IFERROR('Projection_Base-case'!O17-O16,0),0)</f>
        <v>0</v>
      </c>
      <c r="AQ16" s="356">
        <f t="shared" si="15"/>
        <v>0</v>
      </c>
      <c r="AR16" s="356">
        <f>IFERROR(100*AP16/'Projection_Base-case'!O17,0)</f>
        <v>0</v>
      </c>
      <c r="AS16" s="355">
        <f>IF(AC16="",IFERROR('Projection_Base-case'!Q17-Q16,0),0)</f>
        <v>0</v>
      </c>
      <c r="AT16" s="356">
        <f t="shared" si="16"/>
        <v>0</v>
      </c>
      <c r="AU16" s="356">
        <f>IFERROR(100*AS16/'Projection_Base-case'!Q17,0)</f>
        <v>0</v>
      </c>
      <c r="AV16" s="355">
        <f>IF(AC16="",IFERROR('Projection_Base-case'!S17-S16,0),0)</f>
        <v>0</v>
      </c>
      <c r="AW16" s="356">
        <f t="shared" si="17"/>
        <v>0</v>
      </c>
      <c r="AX16" s="357">
        <f>IFERROR(100*AV16/'Projection_Base-case'!S17,0)</f>
        <v>0</v>
      </c>
      <c r="AY16" s="358">
        <f>IF(AC16="",IFERROR('Projection_Base-case'!U17-U16,0),0)</f>
        <v>0</v>
      </c>
      <c r="AZ16" s="359">
        <f t="shared" si="18"/>
        <v>0</v>
      </c>
      <c r="BA16" s="359">
        <f>IFERROR(100*AY16/'Projection_Base-case'!U17,0)</f>
        <v>0</v>
      </c>
      <c r="BB16" s="358">
        <f>IF(AC16="",IFERROR('Projection_Base-case'!W17-W16,0),0)</f>
        <v>0</v>
      </c>
      <c r="BC16" s="359">
        <f t="shared" si="19"/>
        <v>0</v>
      </c>
      <c r="BD16" s="359">
        <f>IFERROR(100*BB16/'Projection_Base-case'!W17,0)</f>
        <v>0</v>
      </c>
      <c r="BE16" s="358">
        <f>IF(AC16="",IFERROR('Projection_Base-case'!Y17-Y16,0),0)</f>
        <v>0</v>
      </c>
      <c r="BF16" s="359">
        <f t="shared" si="20"/>
        <v>0</v>
      </c>
      <c r="BG16" s="359">
        <f>IFERROR(100*BE16/'Projection_Base-case'!Y17,0)</f>
        <v>0</v>
      </c>
      <c r="BH16" s="359">
        <f t="shared" si="21"/>
        <v>0</v>
      </c>
      <c r="BI16" s="360">
        <f t="shared" si="22"/>
        <v>0</v>
      </c>
    </row>
    <row r="17" spans="1:61">
      <c r="A17" s="205">
        <v>13</v>
      </c>
      <c r="B17" s="347">
        <f>IF('Projection_Base-case'!B18&lt;&gt;"",'Projection_Base-case'!B18,0)</f>
        <v>0</v>
      </c>
      <c r="C17" s="347">
        <f>IF('Projection_Base-case'!C18&lt;&gt;"",'Projection_Base-case'!C18,0)</f>
        <v>0</v>
      </c>
      <c r="D17" s="365">
        <f>IF('Projection_Base-case'!D18&lt;&gt;"",'Projection_Base-case'!D18,0)</f>
        <v>0</v>
      </c>
      <c r="E17" s="369"/>
      <c r="F17" s="367" t="str">
        <f t="shared" si="23"/>
        <v>0</v>
      </c>
      <c r="G17" s="206" t="str">
        <f>IF(F17="Scenario1PBT1",'Minor retrofit'!$E$7,IF(F17="Scenario2PBT1",'Minor retrofit'!$F$7,IF(F17="Scenario3PBT1",'Minor retrofit'!$G$7,"")))&amp;IF(F17="Scenario1PBT2",'Minor retrofit'!$H$7,IF(F17="Scenario2PBT2",'Minor retrofit'!$I$7,IF(F17="Scenario3PBT2",'Minor retrofit'!$J$7,"")))&amp;IF(F17="Scenario1PBT3",'Minor retrofit'!$K$7,IF(F17="Scenario2PBT3",'Minor retrofit'!$L$7,IF(F17="Scenario3PBT3",'Minor retrofit'!$M$7,"")))&amp;IF(F17="Scenario1PBT4",'Minor retrofit'!$N$7,IF(F17="Scenario2PBT4",'Minor retrofit'!$O$7,IF(F17="Scenario3PBT4",'Minor retrofit'!$P$7,"")))&amp;IF(F17="Scenario1PBT5",'Minor retrofit'!$Q$7,IF(F17="Scenario2PBT5",'Minor retrofit'!$R$7,IF(F17="Scenario3PBT5",'Minor retrofit'!$S$7,"")))&amp;IF(F17="Scenario1PBT6",'Minor retrofit'!$T$7,IF(F17="Scenario2PBT6",'Minor retrofit'!$U$7,IF(F17="Scenario3PBT6",'Minor retrofit'!$V$7,"")))&amp;IF(F17="Scenario1PBT7",'Minor retrofit'!$W$7,IF(F17="Scenario2PBT7",'Minor retrofit'!$X$7,IF(F17="Scenario3PBT7",'Minor retrofit'!$Y$7,"")))&amp;IF(F17="Scenario1PBT8",'Minor retrofit'!$Z$7,IF(F17="Scenario2PBT8",'Minor retrofit'!$AA$7,IF(F17="Scenario3PBT8",'Minor retrofit'!$AB$7,"")))&amp;IF(F17="Scenario1PBT9",'Minor retrofit'!$AC$7,IF(F17="Scenario2PBT9",'Minor retrofit'!$AD$7,IF(F17="Scenario3PBT9",'Minor retrofit'!$AE$7,"")))&amp;IF(F17="Scenario1PBT10",'Minor retrofit'!$AF$7,IF(F17="Scenario2PBT10",'Minor retrofit'!$AG$7,IF(F17="Scenario3PBT10",'Minor retrofit'!$AH$7,"")))&amp;IF(F17="Scenario1PBT11",'Minor retrofit'!$AI$7,IF(F17="Scenario2PBT11",'Minor retrofit'!$AJ$7,IF(F17="Scenario3PBT11",'Minor retrofit'!$AK$7,"")))&amp;IF(F17="Scenario1PBT12",'Minor retrofit'!$AL$7,IF(F17="Scenario2PBT12",'Minor retrofit'!$AM$7,IF(F17="Scenario3PBT12",'Minor retrofit'!$AN$7,"")))&amp;IF(F17="Scenario1PBT13",'Minor retrofit'!$AO$7,IF(F17="Scenario2PBT13",'Minor retrofit'!$AP$7,IF(F17="Scenario3PBT13",'Minor retrofit'!$AQ$7,"")))&amp;IF(F17="Scenario1PBT14",'Minor retrofit'!$AR$7,IF(F17="Scenario2PBT14",'Minor retrofit'!$AS$7,IF(F17="Scenario3PBT14",'Minor retrofit'!$AT$7,"")))&amp;IF(F17="Scenario1PBT15",'Minor retrofit'!$AU$7,IF(F17="Scenario2PBT15",'Minor retrofit'!$AV$7,IF(F17="Scenario3PBT15",'Minor retrofit'!$AW$7,"")))</f>
        <v/>
      </c>
      <c r="H17" s="117">
        <f t="shared" si="0"/>
        <v>0</v>
      </c>
      <c r="I17" s="117" t="str">
        <f>IF(F17="Scenario1PBT1",'Minor retrofit'!$E$17,IF(F17="Scenario2PBT1",'Minor retrofit'!$F$17,IF(F17="Scenario3PBT1",'Minor retrofit'!$G$17,"")))&amp;IF(F17="Scenario1PBT2",'Minor retrofit'!$H$17,IF(F17="Scenario2PBT2",'Minor retrofit'!$I$17,IF(F17="Scenario3PBT2",'Minor retrofit'!$J$17,"")))&amp;IF(F17="Scenario1PBT3",'Minor retrofit'!$K$17,IF(F17="Scenario2PBT3",'Minor retrofit'!$L$17,IF(F17="Scenario3PBT3",'Minor retrofit'!$M$17,"")))&amp;IF(F17="Scenario1PBT4",'Minor retrofit'!$N$17,IF(F17="Scenario2PBT4",'Minor retrofit'!$O$17,IF(F17="Scenario3PBT4",'Minor retrofit'!$P$17,"")))&amp;IF(F17="Scenario1PBT5",'Minor retrofit'!$Q$17,IF(F17="Scenario2PBT5",'Minor retrofit'!$R$17,IF(F17="Scenario3PBT5",'Minor retrofit'!$S$17,"")))&amp;IF(F17="Scenario1PBT6",'Minor retrofit'!$T$17,IF(F17="Scenario2PBT6",'Minor retrofit'!$U$17,IF(F17="Scenario3PBT6",'Minor retrofit'!$V$17,"")))&amp;IF(F17="Scenario1PBT7",'Minor retrofit'!$W$17,IF(F17="Scenario2PBT7",'Minor retrofit'!$X$17,IF(F17="Scenario3PBT7",'Minor retrofit'!$Y$17,"")))&amp;IF(F17="Scenario1PBT8",'Minor retrofit'!$Z$17,IF(F17="Scenario2PBT8",'Minor retrofit'!$AA$17,IF(F17="Scenario3PBT8",'Minor retrofit'!$AB$17,"")))&amp;IF(F17="Scenario1PBT9",'Minor retrofit'!$AC$17,IF(F17="Scenario2PBT9",'Minor retrofit'!$AD$17,IF(F17="Scenario3PBT9",'Minor retrofit'!$AE$17,"")))&amp;IF(F17="Scenario1PBT10",'Minor retrofit'!$AF$17,IF(F17="Scenario2PBT10",'Minor retrofit'!$AG$17,IF(F17="Scenario3PBT10",'Minor retrofit'!$AH$17,"")))&amp;IF(F17="Scenario1PBT11",'Minor retrofit'!$AI$17,IF(F17="Scenario2PBT11",'Minor retrofit'!$AJ$17,IF(F17="Scenario3PBT11",'Minor retrofit'!$AK$17,"")))&amp;IF(F17="Scenario1PBT12",'Minor retrofit'!$AL$17,IF(F17="Scenario2PBT12",'Minor retrofit'!$AM$17,IF(F17="Scenario3PBT12",'Minor retrofit'!$AN$17,"")))&amp;IF(F17="Scenario1PBT13",'Minor retrofit'!$AO$17,IF(F17="Scenario2PBT13",'Minor retrofit'!$AP$17,IF(F17="Scenario3PBT13",'Minor retrofit'!$AQ$17,"")))&amp;IF(F17="Scenario1PBT14",'Minor retrofit'!$AR$17,IF(F17="Scenario2PBT14",'Minor retrofit'!$AS$17,IF(F17="Scenario3PBT14",'Minor retrofit'!$AT$17,"")))&amp;IF(F17="Scenario1PBT15",'Minor retrofit'!$AU$17,IF(F17="Scenario2PBT15",'Minor retrofit'!$AV$17,IF(F17="Scenario3PBT15",'Minor retrofit'!$AW$17,"")))</f>
        <v/>
      </c>
      <c r="J17" s="117">
        <f t="shared" si="1"/>
        <v>0</v>
      </c>
      <c r="K17" s="117" t="str">
        <f>IF(F17="Scenario1PBT1",'Minor retrofit'!$E$19,IF(F17="Scenario2PBT1",'Minor retrofit'!$F$19,IF(F17="Scenario3PBT1",'Minor retrofit'!$G$19,"")))&amp;IF(F17="Scenario1PBT2",'Minor retrofit'!$H$19,IF(F17="Scenario2PBT2",'Minor retrofit'!$I$19,IF(F17="Scenario3PBT2",'Minor retrofit'!$J$19,"")))&amp;IF(F17="Scenario1PBT3",'Minor retrofit'!$K$19,IF(F17="Scenario2PBT3",'Minor retrofit'!$L$19,IF(F17="Scenario3PBT3",'Minor retrofit'!$M$19,"")))&amp;IF(F17="Scenario1PBT4",'Minor retrofit'!$N$19,IF(F17="Scenario2PBT4",'Minor retrofit'!$O$19,IF(F17="Scenario3PBT4",'Minor retrofit'!$P$19,"")))&amp;IF(F17="Scenario1PBT5",'Minor retrofit'!$Q$19,IF(F17="Scenario2PBT5",'Minor retrofit'!$R$19,IF(F17="Scenario3PBT5",'Minor retrofit'!$S$19,"")))&amp;IF(F17="Scenario1PBT6",'Minor retrofit'!$T$19,IF(F17="Scenario2PBT6",'Minor retrofit'!$U$19,IF(F17="Scenario3PBT6",'Minor retrofit'!$V$19,"")))&amp;IF(F17="Scenario1PBT7",'Minor retrofit'!$W$19,IF(F17="Scenario2PBT7",'Minor retrofit'!$X$19,IF(F17="Scenario3PBT7",'Minor retrofit'!$Y$19,"")))&amp;IF(F17="Scenario1PBT8",'Minor retrofit'!$Z$19,IF(F17="Scenario2PBT8",'Minor retrofit'!$AA$19,IF(F17="Scenario3PBT8",'Minor retrofit'!$AB$19,"")))&amp;IF(F17="Scenario1PBT9",'Minor retrofit'!$AC$19,IF(F17="Scenario2PBT9",'Minor retrofit'!$AD$19,IF(F17="Scenario3PBT9",'Minor retrofit'!$AE$19,"")))&amp;IF(F17="Scenario1PBT10",'Minor retrofit'!$AF$19,IF(F17="Scenario2PBT10",'Minor retrofit'!$AG$19,IF(F17="Scenario3PBT10",'Minor retrofit'!$AH$19,"")))&amp;IF(F17="Scenario1PBT11",'Minor retrofit'!$AI$19,IF(F17="Scenario2PBT11",'Minor retrofit'!$AJ$19,IF(F17="Scenario3PBT11",'Minor retrofit'!$AK$19,"")))&amp;IF(F17="Scenario1PBT12",'Minor retrofit'!$AL$19,IF(F17="Scenario2PBT12",'Minor retrofit'!$AM$19,IF(F17="Scenario3PBT12",'Minor retrofit'!$AN$19,"")))&amp;IF(F17="Scenario1PBT13",'Minor retrofit'!$AO$19,IF(F17="Scenario2PBT13",'Minor retrofit'!$AP$19,IF(F17="Scenario3PBT13",'Minor retrofit'!$AQ$19,"")))&amp;IF(F17="Scenario1PBT14",'Minor retrofit'!$AR$19,IF(F17="Scenario2PBT14",'Minor retrofit'!$AS$19,IF(F17="Scenario3PBT14",'Minor retrofit'!$AT$19,"")))&amp;IF(F17="Scenario1PBT15",'Minor retrofit'!$AU$19,IF(F17="Scenario2PBT15",'Minor retrofit'!$AV$19,IF(F17="Scenario3PBT15",'Minor retrofit'!$AW$19,"")))</f>
        <v/>
      </c>
      <c r="L17" s="117">
        <f t="shared" si="2"/>
        <v>0</v>
      </c>
      <c r="M17" s="117" t="str">
        <f>IF(F17="Scenario1PBT1",'Minor retrofit'!$E$21,IF(F17="Scenario2PBT1",'Minor retrofit'!$F$21,IF(F17="Scenario3PBT1",'Minor retrofit'!$G$21,"")))&amp;IF(F17="Scenario1PBT2",'Minor retrofit'!$H$21,IF(F17="Scenario2PBT2",'Minor retrofit'!$I$21,IF(F17="Scenario3PBT2",'Minor retrofit'!$J$21,"")))&amp;IF(F17="Scenario1PBT3",'Minor retrofit'!$K$21,IF(F17="Scenario2PBT3",'Minor retrofit'!$L$21,IF(F17="Scenario3PBT3",'Minor retrofit'!$M$21,"")))&amp;IF(F17="Scenario1PBT4",'Minor retrofit'!$N$21,IF(F17="Scenario2PBT4",'Minor retrofit'!$O$21,IF(F17="Scenario3PBT4",'Minor retrofit'!$P$21,"")))&amp;IF(F17="Scenario1PBT5",'Minor retrofit'!$Q$21,IF(F17="Scenario2PBT5",'Minor retrofit'!$R$21,IF(F17="Scenario3PBT5",'Minor retrofit'!$S$21,"")))&amp;IF(F17="Scenario1PBT6",'Minor retrofit'!$T$21,IF(F17="Scenario2PBT6",'Minor retrofit'!$U$21,IF(F17="Scenario3PBT6",'Minor retrofit'!$V$21,"")))&amp;IF(F17="Scenario1PBT7",'Minor retrofit'!$W$21,IF(F17="Scenario2PBT7",'Minor retrofit'!$X$21,IF(F17="Scenario3PBT7",'Minor retrofit'!$Y$21,"")))&amp;IF(F17="Scenario1PBT8",'Minor retrofit'!$Z$21,IF(F17="Scenario2PBT8",'Minor retrofit'!$AA$21,IF(F17="Scenario3PBT8",'Minor retrofit'!$AB$21,"")))&amp;IF(F17="Scenario1PBT9",'Minor retrofit'!$AC$21,IF(F17="Scenario2PBT9",'Minor retrofit'!$AD$21,IF(F17="Scenario3PBT9",'Minor retrofit'!$AE$21,"")))&amp;IF(F17="Scenario1PBT10",'Minor retrofit'!$AF$21,IF(F17="Scenario2PBT10",'Minor retrofit'!$AG$21,IF(F17="Scenario3PBT10",'Minor retrofit'!$AH$21,"")))&amp;IF(F17="Scenario1PBT11",'Minor retrofit'!$AI$21,IF(F17="Scenario2PBT11",'Minor retrofit'!$AJ$21,IF(F17="Scenario3PBT11",'Minor retrofit'!$AK$21,"")))&amp;IF(F17="Scenario1PBT12",'Minor retrofit'!$AL$21,IF(F17="Scenario2PBT12",'Minor retrofit'!$AM$21,IF(F17="Scenario3PBT12",'Minor retrofit'!$AN$21,"")))&amp;IF(F17="Scenario1PBT13",'Minor retrofit'!$AO$21,IF(F17="Scenario2PBT13",'Minor retrofit'!$AP$21,IF(F17="Scenario3PBT13",'Minor retrofit'!$AQ$21,"")))&amp;IF(F17="Scenario1PBT14",'Minor retrofit'!$AR$21,IF(F17="Scenario2PBT14",'Minor retrofit'!$AS$21,IF(F17="Scenario3PBT14",'Minor retrofit'!$AT$21,"")))&amp;IF(F17="Scenario1PBT15",'Minor retrofit'!$AU$21,IF(F17="Scenario2PBT15",'Minor retrofit'!$AV$21,IF(F17="Scenario3PBT15",'Minor retrofit'!$AW$21,"")))</f>
        <v/>
      </c>
      <c r="N17" s="118">
        <f t="shared" si="3"/>
        <v>0</v>
      </c>
      <c r="O17" s="206" t="str">
        <f>IF(F17="Scenario1PBT1",'Minor retrofit'!$E$24,IF(F17="Scenario2PBT1",'Minor retrofit'!$F$24,IF(F17="Scenario3PBT1",'Minor retrofit'!$G$24,"")))&amp;IF(F17="Scenario1PBT2",'Minor retrofit'!$H$24,IF(F17="Scenario2PBT2",'Minor retrofit'!$I$24,IF(F17="Scenario3PBT2",'Minor retrofit'!$J$24,"")))&amp;IF(F17="Scenario1PBT3",'Minor retrofit'!$K$24,IF(F17="Scenario2PBT3",'Minor retrofit'!$L$24,IF(F17="Scenario3PBT3",'Minor retrofit'!$M$24,"")))&amp;IF(F17="Scenario1PBT4",'Minor retrofit'!$N$24,IF(F17="Scenario2PBT4",'Minor retrofit'!$O$24,IF(F17="Scenario3PBT4",'Minor retrofit'!$P$24,"")))&amp;IF(F17="Scenario1PBT5",'Minor retrofit'!$Q$24,IF(F17="Scenario2PBT5",'Minor retrofit'!$R$24,IF(F17="Scenario3PBT5",'Minor retrofit'!$S$24,"")))&amp;IF(F17="Scenario1PBT6",'Minor retrofit'!$T$24,IF(F17="Scenario2PBT6",'Minor retrofit'!$U$24,IF(F17="Scenario3PBT6",'Minor retrofit'!$V$24,"")))&amp;IF(F17="Scenario1PBT7",'Minor retrofit'!$W$24,IF(F17="Scenario2PBT7",'Minor retrofit'!$X$24,IF(F17="Scenario3PBT7",'Minor retrofit'!$Y$24,"")))&amp;IF(F17="Scenario1PBT8",'Minor retrofit'!$Z$24,IF(F17="Scenario2PBT8",'Minor retrofit'!$AA$24,IF(F17="Scenario3PBT8",'Minor retrofit'!$AB$24,"")))&amp;IF(F17="Scenario1PBT9",'Minor retrofit'!$AC$24,IF(F17="Scenario2PBT9",'Minor retrofit'!$AD$24,IF(F17="Scenario3PBT9",'Minor retrofit'!$AE$24,"")))&amp;IF(F17="Scenario1PBT10",'Minor retrofit'!$AF$24,IF(F17="Scenario2PBT10",'Minor retrofit'!$AG$24,IF(F17="Scenario3PBT10",'Minor retrofit'!$AH$24,"")))&amp;IF(F17="Scenario1PBT11",'Minor retrofit'!$AI$24,IF(F17="Scenario2PBT11",'Minor retrofit'!$AJ$24,IF(F17="Scenario3PBT11",'Minor retrofit'!$AK$24,"")))&amp;IF(F17="Scenario1PBT12",'Minor retrofit'!$AL$24,IF(F17="Scenario2PBT12",'Minor retrofit'!$AM$24,IF(F17="Scenario3PBT12",'Minor retrofit'!$AN$24,"")))&amp;IF(F17="Scenario1PBT13",'Minor retrofit'!$AO$24,IF(F17="Scenario2PBT13",'Minor retrofit'!$AP$24,IF(F17="Scenario3PBT13",'Minor retrofit'!$AQ$24,"")))&amp;IF(F17="Scenario1PBT14",'Minor retrofit'!$AR$24,IF(F17="Scenario2PBT14",'Minor retrofit'!$AS$24,IF(F17="Scenario3PBT14",'Minor retrofit'!$AT$24,"")))&amp;IF(F17="Scenario1PBT15",'Minor retrofit'!$AU$24,IF(F17="Scenario2PBT15",'Minor retrofit'!$AV$24,IF(F17="Scenario3PBT15",'Minor retrofit'!$AW$24,"")))</f>
        <v/>
      </c>
      <c r="P17" s="117">
        <f t="shared" si="4"/>
        <v>0</v>
      </c>
      <c r="Q17" s="117" t="str">
        <f>IF(F17="Scenario1PBT1",'Minor retrofit'!$E$26,IF(F17="Scenario2PBT1",'Minor retrofit'!$F$26,IF(F17="Scenario3PBT1",'Minor retrofit'!$G$26,"")))&amp;IF(F17="Scenario1PBT2",'Minor retrofit'!$H$26,IF(F17="Scenario2PBT2",'Minor retrofit'!$I$26,IF(F17="Scenario3PBT2",'Minor retrofit'!$J$26,"")))&amp;IF(F17="Scenario1PBT3",'Minor retrofit'!$K$26,IF(F17="Scenario2PBT3",'Minor retrofit'!$L$26,IF(F17="Scenario3PBT3",'Minor retrofit'!$M$26,"")))&amp;IF(F17="Scenario1PBT4",'Minor retrofit'!$N$26,IF(F17="Scenario2PBT4",'Minor retrofit'!$O$26,IF(F17="Scenario3PBT4",'Minor retrofit'!$P$26,"")))&amp;IF(F17="Scenario1PBT5",'Minor retrofit'!$Q$26,IF(F17="Scenario2PBT5",'Minor retrofit'!$R$26,IF(F17="Scenario3PBT5",'Minor retrofit'!$S$26,"")))&amp;IF(F17="Scenario1PBT6",'Minor retrofit'!$T$26,IF(F17="Scenario2PBT6",'Minor retrofit'!$U$26,IF(F17="Scenario3PBT6",'Minor retrofit'!$V$26,"")))&amp;IF(F17="Scenario1PBT7",'Minor retrofit'!$W$26,IF(F17="Scenario2PBT7",'Minor retrofit'!$X$26,IF(F17="Scenario3PBT7",'Minor retrofit'!$Y$26,"")))&amp;IF(F17="Scenario1PBT8",'Minor retrofit'!$Z$26,IF(F17="Scenario2PBT8",'Minor retrofit'!$AA$26,IF(F17="Scenario3PBT8",'Minor retrofit'!$AB$26,"")))&amp;IF(F17="Scenario1PBT9",'Minor retrofit'!$AC$26,IF(F17="Scenario2PBT9",'Minor retrofit'!$AD$26,IF(F17="Scenario3PBT9",'Minor retrofit'!$AE$26,"")))&amp;IF(F17="Scenario1PBT10",'Minor retrofit'!$AF$26,IF(F17="Scenario2PBT10",'Minor retrofit'!$AG$26,IF(F17="Scenario3PBT10",'Minor retrofit'!$AH$26,"")))&amp;IF(F17="Scenario1PBT11",'Minor retrofit'!$AI$26,IF(F17="Scenario2PBT11",'Minor retrofit'!$AJ$26,IF(F17="Scenario3PBT11",'Minor retrofit'!$AK$26,"")))&amp;IF(F17="Scenario1PBT12",'Minor retrofit'!$AL$26,IF(F17="Scenario2PBT12",'Minor retrofit'!$AM$26,IF(F17="Scenario3PBT12",'Minor retrofit'!$AN$26,"")))&amp;IF(F17="Scenario1PBT13",'Minor retrofit'!$AO$26,IF(F17="Scenario2PBT13",'Minor retrofit'!$AP$26,IF(F17="Scenario3PBT13",'Minor retrofit'!$AQ$26,"")))&amp;IF(F17="Scenario1PBT14",'Minor retrofit'!$AR$26,IF(F17="Scenario2PBT14",'Minor retrofit'!$AS$26,IF(F17="Scenario3PBT14",'Minor retrofit'!$AT$26,"")))&amp;IF(F17="Scenario1PBT15",'Minor retrofit'!$AU$26,IF(F17="Scenario2PBT15",'Minor retrofit'!$AV$26,IF(F17="Scenario3PBT15",'Minor retrofit'!$AW$26,"")))</f>
        <v/>
      </c>
      <c r="R17" s="117">
        <f t="shared" si="5"/>
        <v>0</v>
      </c>
      <c r="S17" s="117" t="str">
        <f>IF(F17="Scenario1PBT1",'Minor retrofit'!$E$28,IF(F17="Scenario2PBT1",'Minor retrofit'!$F$28,IF(F17="Scenario3PBT1",'Minor retrofit'!$G$28,"")))&amp;IF(F17="Scenario1PBT2",'Minor retrofit'!$H$28,IF(F17="Scenario2PBT2",'Minor retrofit'!$I$28,IF(F17="Scenario3PBT2",'Minor retrofit'!$J$28,"")))&amp;IF(F17="Scenario1PBT3",'Minor retrofit'!$K$28,IF(F17="Scenario2PBT3",'Minor retrofit'!$L$28,IF(F17="Scenario3PBT3",'Minor retrofit'!$M$28,"")))&amp;IF(F17="Scenario1PBT4",'Minor retrofit'!$N$28,IF(F17="Scenario2PBT4",'Minor retrofit'!$O$28,IF(F17="Scenario3PBT4",'Minor retrofit'!$P$28,"")))&amp;IF(F17="Scenario1PBT5",'Minor retrofit'!$Q$28,IF(F17="Scenario2PBT5",'Minor retrofit'!$R$28,IF(F17="Scenario3PBT5",'Minor retrofit'!$S$28,"")))&amp;IF(F17="Scenario1PBT6",'Minor retrofit'!$T$28,IF(F17="Scenario2PBT6",'Minor retrofit'!$U$28,IF(F17="Scenario3PBT6",'Minor retrofit'!$V$28,"")))&amp;IF(F17="Scenario1PBT7",'Minor retrofit'!$W$28,IF(F17="Scenario2PBT7",'Minor retrofit'!$X$28,IF(F17="Scenario3PBT7",'Minor retrofit'!$Y$28,"")))&amp;IF(F17="Scenario1PBT8",'Minor retrofit'!$Z$28,IF(F17="Scenario2PBT8",'Minor retrofit'!$AA$28,IF(F17="Scenario3PBT8",'Minor retrofit'!$AB$28,"")))&amp;IF(F17="Scenario1PBT9",'Minor retrofit'!$AC$28,IF(F17="Scenario2PBT9",'Minor retrofit'!$AD$28,IF(F17="Scenario3PBT9",'Minor retrofit'!$AE$28,"")))&amp;IF(F17="Scenario1PBT10",'Minor retrofit'!$AF$28,IF(F17="Scenario2PBT10",'Minor retrofit'!$AG$28,IF(F17="Scenario3PBT10",'Minor retrofit'!$AH$28,"")))&amp;IF(F17="Scenario1PBT11",'Minor retrofit'!$AI$28,IF(F17="Scenario2PBT11",'Minor retrofit'!$AJ$28,IF(F17="Scenario3PBT11",'Minor retrofit'!$AK$28,"")))&amp;IF(F17="Scenario1PBT12",'Minor retrofit'!$AL$28,IF(F17="Scenario2PBT12",'Minor retrofit'!$AM$28,IF(F17="Scenario3PBT12",'Minor retrofit'!$AN$28,"")))&amp;IF(F17="Scenario1PBT13",'Minor retrofit'!$AO$28,IF(F17="Scenario2PBT13",'Minor retrofit'!$AP$28,IF(F17="Scenario3PBT13",'Minor retrofit'!$AQ$28,"")))&amp;IF(F17="Scenario1PBT14",'Minor retrofit'!$AR$28,IF(F17="Scenario2PBT14",'Minor retrofit'!$AS$28,IF(F17="Scenario3PBT14",'Minor retrofit'!$AT$28,"")))&amp;IF(F17="Scenario1PBT15",'Minor retrofit'!$AU$28,IF(F17="Scenario2PBT15",'Minor retrofit'!$AV$28,IF(F17="Scenario3PBT15",'Minor retrofit'!$AW$28,"")))</f>
        <v/>
      </c>
      <c r="T17" s="207">
        <f t="shared" si="6"/>
        <v>0</v>
      </c>
      <c r="U17" s="206" t="str">
        <f>IF(F17="Scenario1PBT1",'Minor retrofit'!$E$39,IF(F17="Scenario2PBT1",'Minor retrofit'!$F$39,IF(F17="Scenario3PBT1",'Minor retrofit'!$G$39,"")))&amp;IF(F17="Scenario1PBT2",'Minor retrofit'!$H$39,IF(F17="Scenario2PBT2",'Minor retrofit'!$I$39,IF(F17="Scenario3PBT2",'Minor retrofit'!$J$39,"")))&amp;IF(F17="Scenario1PBT3",'Minor retrofit'!$K$39,IF(F17="Scenario2PBT3",'Minor retrofit'!$L$39,IF(F17="Scenario3PBT3",'Minor retrofit'!$M$39,"")))&amp;IF(F17="Scenario1PBT4",'Minor retrofit'!$N$39,IF(F17="Scenario2PBT4",'Minor retrofit'!$O$39,IF(F17="Scenario3PBT4",'Minor retrofit'!$P$39,"")))&amp;IF(F17="Scenario1PBT5",'Minor retrofit'!$Q$39,IF(F17="Scenario2PBT5",'Minor retrofit'!$R$39,IF(F17="Scenario3PBT5",'Minor retrofit'!$S$39,"")))&amp;IF(F17="Scenario1PBT6",'Minor retrofit'!$T$39,IF(F17="Scenario2PBT6",'Minor retrofit'!$U$39,IF(F17="Scenario3PBT6",'Minor retrofit'!$V$39,"")))&amp;IF(F17="Scenario1PBT7",'Minor retrofit'!$W$39,IF(F17="Scenario2PBT7",'Minor retrofit'!$X$39,IF(F17="Scenario3PBT7",'Minor retrofit'!$Y$39,"")))&amp;IF(F17="Scenario1PBT8",'Minor retrofit'!$Z$39,IF(F17="Scenario2PBT8",'Minor retrofit'!$AA$39,IF(F17="Scenario3PBT8",'Minor retrofit'!$AB$39,"")))&amp;IF(F17="Scenario1PBT9",'Minor retrofit'!$AC$39,IF(F17="Scenario2PBT9",'Minor retrofit'!$AD$39,IF(F17="Scenario3PBT9",'Minor retrofit'!$AE$39,"")))&amp;IF(F17="Scenario1PBT10",'Minor retrofit'!$AF$39,IF(F17="Scenario2PBT10",'Minor retrofit'!$AG$39,IF(F17="Scenario3PBT10",'Minor retrofit'!$AH$39,"")))&amp;IF(F17="Scenario1PBT11",'Minor retrofit'!$AI$39,IF(F17="Scenario2PBT11",'Minor retrofit'!$AJ$39,IF(F17="Scenario3PBT11",'Minor retrofit'!$AK$39,"")))&amp;IF(F17="Scenario1PBT12",'Minor retrofit'!$AL$39,IF(F17="Scenario2PBT12",'Minor retrofit'!$AM$39,IF(F17="Scenario3PBT12",'Minor retrofit'!$AN$39,"")))&amp;IF(F17="Scenario1PBT13",'Minor retrofit'!$AO$39,IF(F17="Scenario2PBT13",'Minor retrofit'!$AP$39,IF(F17="Scenario3PBT13",'Minor retrofit'!$AQ$39,"")))&amp;IF(F17="Scenario1PBT14",'Minor retrofit'!$AR$39,IF(F17="Scenario2PBT14",'Minor retrofit'!$AS$39,IF(F17="Scenario3PBT14",'Minor retrofit'!$AT$39,"")))&amp;IF(F17="Scenario1PBT15",'Minor retrofit'!$AU$39,IF(F17="Scenario2PBT15",'Minor retrofit'!$AV$39,IF(F17="Scenario3PBT15",'Minor retrofit'!$AW$39,"")))</f>
        <v/>
      </c>
      <c r="V17" s="117">
        <f t="shared" si="7"/>
        <v>0</v>
      </c>
      <c r="W17" s="117" t="str">
        <f>IF(F17="Scenario1PBT1",'Minor retrofit'!$E$41,IF(F17="Scenario2PBT1",'Minor retrofit'!$F$41,IF(F17="Scenario3PBT1",'Minor retrofit'!$G$41,"")))&amp;IF(F17="Scenario1PBT2",'Minor retrofit'!$H$41,IF(F17="Scenario2PBT2",'Minor retrofit'!$I$41,IF(F17="Scenario3PBT2",'Minor retrofit'!$J$41,"")))&amp;IF(F17="Scenario1PBT3",'Minor retrofit'!$K$41,IF(F17="Scenario2PBT3",'Minor retrofit'!$L$41,IF(F17="Scenario3PBT3",'Minor retrofit'!$M$41,"")))&amp;IF(F17="Scenario1PBT4",'Minor retrofit'!$N$41,IF(F17="Scenario2PBT4",'Minor retrofit'!$O$41,IF(F17="Scenario3PBT4",'Minor retrofit'!$P$41,"")))&amp;IF(F17="Scenario1PBT5",'Minor retrofit'!$Q$41,IF(F17="Scenario2PBT5",'Minor retrofit'!$R$41,IF(F17="Scenario3PBT5",'Minor retrofit'!$S$41,"")))&amp;IF(F17="Scenario1PBT6",'Minor retrofit'!$T$41,IF(F17="Scenario2PBT6",'Minor retrofit'!$U$41,IF(F17="Scenario3PBT6",'Minor retrofit'!$V$41,"")))&amp;IF(F17="Scenario1PBT7",'Minor retrofit'!$W$41,IF(F17="Scenario2PBT7",'Minor retrofit'!$X$41,IF(F17="Scenario3PBT7",'Minor retrofit'!$Y$41,"")))&amp;IF(F17="Scenario1PBT8",'Minor retrofit'!$Z$41,IF(F17="Scenario2PBT8",'Minor retrofit'!$AA$41,IF(F17="Scenario3PBT8",'Minor retrofit'!$AB$41,"")))&amp;IF(F17="Scenario1PBT9",'Minor retrofit'!$AC$41,IF(F17="Scenario2PBT9",'Minor retrofit'!$AD$41,IF(F17="Scenario3PBT9",'Minor retrofit'!$AE$41,"")))&amp;IF(F17="Scenario1PBT10",'Minor retrofit'!$AF$41,IF(F17="Scenario2PBT10",'Minor retrofit'!$AG$41,IF(F17="Scenario3PBT10",'Minor retrofit'!$AH$41,"")))&amp;IF(F17="Scenario1PBT11",'Minor retrofit'!$AI$41,IF(F17="Scenario2PBT11",'Minor retrofit'!$AJ$41,IF(F17="Scenario3PBT11",'Minor retrofit'!$AK$41,"")))&amp;IF(F17="Scenario1PBT12",'Minor retrofit'!$AL$41,IF(F17="Scenario2PBT12",'Minor retrofit'!$AM$41,IF(F17="Scenario3PBT12",'Minor retrofit'!$AN$41,"")))&amp;IF(F17="Scenario1PBT13",'Minor retrofit'!$AO$41,IF(F17="Scenario2PBT13",'Minor retrofit'!$AP$41,IF(F17="Scenario3PBT13",'Minor retrofit'!$AQ$41,"")))&amp;IF(F17="Scenario1PBT14",'Minor retrofit'!$AR$41,IF(F17="Scenario2PBT14",'Minor retrofit'!$AS$41,IF(F17="Scenario3PBT14",'Minor retrofit'!$AT$41,"")))&amp;IF(F17="Scenario1PBT15",'Minor retrofit'!$AU$41,IF(F17="Scenario2PBT15",'Minor retrofit'!$AV$41,IF(F17="Scenario3PBT15",'Minor retrofit'!$AW$41,"")))</f>
        <v/>
      </c>
      <c r="X17" s="117">
        <f t="shared" si="8"/>
        <v>0</v>
      </c>
      <c r="Y17" s="117" t="str">
        <f>IF(F17="Scenario1PBT1",'Minor retrofit'!$E$43,IF(F17="Scenario2PBT1",'Minor retrofit'!$F$43,IF(F17="Scenario3PBT1",'Minor retrofit'!$G$43,"")))&amp;IF(F17="Scenario1PBT2",'Minor retrofit'!$H$43,IF(F17="Scenario2PBT2",'Minor retrofit'!$I$43,IF(F17="Scenario3PBT2",'Minor retrofit'!$J$43,"")))&amp;IF(F17="Scenario1PBT3",'Minor retrofit'!$K$43,IF(F17="Scenario2PBT3",'Minor retrofit'!$L$43,IF(F17="Scenario3PBT3",'Minor retrofit'!$M$43,"")))&amp;IF(F17="Scenario1PBT4",'Minor retrofit'!$N$43,IF(F17="Scenario2PBT4",'Minor retrofit'!$O$43,IF(F17="Scenario3PBT4",'Minor retrofit'!$P$43,"")))&amp;IF(F17="Scenario1PBT5",'Minor retrofit'!$Q$43,IF(F17="Scenario2PBT5",'Minor retrofit'!$R$43,IF(F17="Scenario3PBT5",'Minor retrofit'!$S$43,"")))&amp;IF(F17="Scenario1PBT6",'Minor retrofit'!$T$43,IF(F17="Scenario2PBT6",'Minor retrofit'!$U$43,IF(F17="Scenario3PBT6",'Minor retrofit'!$V$43,"")))&amp;IF(F17="Scenario1PBT7",'Minor retrofit'!$W$43,IF(F17="Scenario2PBT7",'Minor retrofit'!$X$43,IF(F17="Scenario3PBT7",'Minor retrofit'!$Y$43,"")))&amp;IF(F17="Scenario1PBT8",'Minor retrofit'!$Z$43,IF(F17="Scenario2PBT8",'Minor retrofit'!$AA$43,IF(F17="Scenario3PBT8",'Minor retrofit'!$AB$43,"")))&amp;IF(F17="Scenario1PBT9",'Minor retrofit'!$AC$43,IF(F17="Scenario2PBT9",'Minor retrofit'!$AD$43,IF(F17="Scenario3PBT9",'Minor retrofit'!$AE$43,"")))&amp;IF(F17="Scenario1PBT10",'Minor retrofit'!$AF$43,IF(F17="Scenario2PBT10",'Minor retrofit'!$AG$43,IF(F17="Scenario3PBT10",'Minor retrofit'!$AH$43,"")))&amp;IF(F17="Scenario1PBT11",'Minor retrofit'!$AI$43,IF(F17="Scenario2PBT11",'Minor retrofit'!$AJ$43,IF(F17="Scenario3PBT11",'Minor retrofit'!$AK$43,"")))&amp;IF(F17="Scenario1PBT12",'Minor retrofit'!$AL$43,IF(F17="Scenario2PBT12",'Minor retrofit'!$AM$43,IF(F17="Scenario3PBT12",'Minor retrofit'!$AN$43,"")))&amp;IF(F17="Scenario1PBT13",'Minor retrofit'!$AO$43,IF(F17="Scenario2PBT13",'Minor retrofit'!$AP$43,IF(F17="Scenario3PBT13",'Minor retrofit'!$AQ$43,"")))&amp;IF(F17="Scenario1PBT14",'Minor retrofit'!$AR$43,IF(F17="Scenario2PBT14",'Minor retrofit'!$AS$43,IF(F17="Scenario3PBT14",'Minor retrofit'!$AT$43,"")))&amp;IF(F17="Scenario1PBT15",'Minor retrofit'!$AU$43,IF(F17="Scenario2PBT15",'Minor retrofit'!$AV$43,IF(F17="Scenario3PBT15",'Minor retrofit'!$AW$43,"")))</f>
        <v/>
      </c>
      <c r="Z17" s="117">
        <f t="shared" si="9"/>
        <v>0</v>
      </c>
      <c r="AA17" s="178" t="str">
        <f>IF(F17="Scenario1PBT1",'Minor retrofit'!$E$102,IF(F17="Scenario2PBT1",'Minor retrofit'!$F$102,IF(F17="Scenario3PBT1",'Minor retrofit'!$G$102,"")))&amp;IF(F17="Scenario1PBT2",'Minor retrofit'!$H$102,IF(F17="Scenario2PBT2",'Minor retrofit'!$I$102,IF(F17="Scenario3PBT2",'Minor retrofit'!$J$102,"")))&amp;IF(F17="Scenario1PBT3",'Minor retrofit'!$K$102,IF(F17="Scenario2PBT3",'Minor retrofit'!$L$102,IF(F17="Scenario3PBT3",'Minor retrofit'!$M$102,"")))&amp;IF(F17="Scenario1PBT4",'Minor retrofit'!$N$102,IF(F17="Scenario2PBT4",'Minor retrofit'!$O$102,IF(F17="Scenario3PBT4",'Minor retrofit'!$P$102,"")))&amp;IF(F17="Scenario1PBT5",'Minor retrofit'!$Q$102,IF(F17="Scenario2PBT5",'Minor retrofit'!$R$102,IF(F17="Scenario3PBT5",'Minor retrofit'!$S$102,"")))&amp;IF(F17="Scenario1PBT6",'Minor retrofit'!$T$102,IF(F17="Scenario2PBT6",'Minor retrofit'!$U$102,IF(F17="Scenario3PBT6",'Minor retrofit'!$V$102,"")))&amp;IF(F17="Scenario1PBT7",'Minor retrofit'!$W$102,IF(F17="Scenario2PBT7",'Minor retrofit'!$X$102,IF(F17="Scenario3PBT7",'Minor retrofit'!$Y$102,"")))&amp;IF(F17="Scenario1PBT8",'Minor retrofit'!$Z$102,IF(F17="Scenario2PBT8",'Minor retrofit'!$AA$102,IF(F17="Scenario3PBT8",'Minor retrofit'!$AB$102,"")))&amp;IF(F17="Scenario1PBT9",'Minor retrofit'!$AC$102,IF(F17="Scenario2PBT9",'Minor retrofit'!$AD$102,IF(F17="Scenario3PBT9",'Minor retrofit'!$AE$102,"")))&amp;IF(F17="Scenario1PBT10",'Minor retrofit'!$AF$102,IF(F17="Scenario2PBT10",'Minor retrofit'!$AG$102,IF(F17="Scenario3PBT10",'Minor retrofit'!$AH$102,"")))&amp;IF(F17="Scenario1PBT11",'Minor retrofit'!$AI$102,IF(F17="Scenario2PBT11",'Minor retrofit'!$AJ$102,IF(F17="Scenario3PBT11",'Minor retrofit'!$AK$102,"")))&amp;IF(F17="Scenario1PBT12",'Minor retrofit'!$AL$102,IF(F17="Scenario2PBT12",'Minor retrofit'!$AM$102,IF(F17="Scenario3PBT12",'Minor retrofit'!$AN$102,"")))&amp;IF(F17="Scenario1PBT13",'Minor retrofit'!$AO$102,IF(F17="Scenario2PBT13",'Minor retrofit'!$AP$102,IF(F17="Scenario3PBT13",'Minor retrofit'!$AQ$102,"")))&amp;IF(F17="Scenario1PBT14",'Minor retrofit'!$AR$102,IF(F17="Scenario2PBT14",'Minor retrofit'!$AS$102,IF(F17="Scenario3PBT14",'Minor retrofit'!$AT$102,"")))&amp;IF(F17="Scenario1PBT15",'Minor retrofit'!$AU$102,IF(F17="Scenario2PBT15",'Minor retrofit'!$AV$102,IF(F17="Scenario3PBT15",'Minor retrofit'!$AW$102,"")))</f>
        <v/>
      </c>
      <c r="AB17" s="179">
        <f t="shared" si="10"/>
        <v>0</v>
      </c>
      <c r="AC17" s="363" t="str">
        <f t="shared" si="24"/>
        <v/>
      </c>
      <c r="AD17" s="353">
        <f>IF(AC17="",IFERROR('Projection_Base-case'!G18-G17,0),0)</f>
        <v>0</v>
      </c>
      <c r="AE17" s="350">
        <f t="shared" si="11"/>
        <v>0</v>
      </c>
      <c r="AF17" s="361">
        <f>IFERROR(100*AD17/'Projection_Base-case'!G18,0)</f>
        <v>0</v>
      </c>
      <c r="AG17" s="352">
        <f>IF(AC17="",IFERROR('Projection_Base-case'!I18-I17,0),0)</f>
        <v>0</v>
      </c>
      <c r="AH17" s="353">
        <f t="shared" si="12"/>
        <v>0</v>
      </c>
      <c r="AI17" s="361">
        <f>IFERROR(100*AG17/'Projection_Base-case'!I18,0)</f>
        <v>0</v>
      </c>
      <c r="AJ17" s="352">
        <f>IF(AC17="",IFERROR('Projection_Base-case'!K18-K17,0),0)</f>
        <v>0</v>
      </c>
      <c r="AK17" s="353">
        <f t="shared" si="13"/>
        <v>0</v>
      </c>
      <c r="AL17" s="361">
        <f>IFERROR(100*AJ17/'Projection_Base-case'!K18,0)</f>
        <v>0</v>
      </c>
      <c r="AM17" s="352">
        <f>-IF(AC17="",IFERROR('Projection_Base-case'!M18-M17,0),0)</f>
        <v>0</v>
      </c>
      <c r="AN17" s="353">
        <f t="shared" si="14"/>
        <v>0</v>
      </c>
      <c r="AO17" s="354">
        <f>IFERROR(IF('Projection_Base-case'!N18&gt;0,100*AN17/'Projection_Base-case'!N18,100*AN17/N17),0)</f>
        <v>0</v>
      </c>
      <c r="AP17" s="355">
        <f>IF(AC17="",IFERROR('Projection_Base-case'!O18-O17,0),0)</f>
        <v>0</v>
      </c>
      <c r="AQ17" s="356">
        <f t="shared" si="15"/>
        <v>0</v>
      </c>
      <c r="AR17" s="356">
        <f>IFERROR(100*AP17/'Projection_Base-case'!O18,0)</f>
        <v>0</v>
      </c>
      <c r="AS17" s="355">
        <f>IF(AC17="",IFERROR('Projection_Base-case'!Q18-Q17,0),0)</f>
        <v>0</v>
      </c>
      <c r="AT17" s="356">
        <f t="shared" si="16"/>
        <v>0</v>
      </c>
      <c r="AU17" s="356">
        <f>IFERROR(100*AS17/'Projection_Base-case'!Q18,0)</f>
        <v>0</v>
      </c>
      <c r="AV17" s="355">
        <f>IF(AC17="",IFERROR('Projection_Base-case'!S18-S17,0),0)</f>
        <v>0</v>
      </c>
      <c r="AW17" s="356">
        <f t="shared" si="17"/>
        <v>0</v>
      </c>
      <c r="AX17" s="357">
        <f>IFERROR(100*AV17/'Projection_Base-case'!S18,0)</f>
        <v>0</v>
      </c>
      <c r="AY17" s="358">
        <f>IF(AC17="",IFERROR('Projection_Base-case'!U18-U17,0),0)</f>
        <v>0</v>
      </c>
      <c r="AZ17" s="359">
        <f t="shared" si="18"/>
        <v>0</v>
      </c>
      <c r="BA17" s="359">
        <f>IFERROR(100*AY17/'Projection_Base-case'!U18,0)</f>
        <v>0</v>
      </c>
      <c r="BB17" s="358">
        <f>IF(AC17="",IFERROR('Projection_Base-case'!W18-W17,0),0)</f>
        <v>0</v>
      </c>
      <c r="BC17" s="359">
        <f t="shared" si="19"/>
        <v>0</v>
      </c>
      <c r="BD17" s="359">
        <f>IFERROR(100*BB17/'Projection_Base-case'!W18,0)</f>
        <v>0</v>
      </c>
      <c r="BE17" s="358">
        <f>IF(AC17="",IFERROR('Projection_Base-case'!Y18-Y17,0),0)</f>
        <v>0</v>
      </c>
      <c r="BF17" s="359">
        <f t="shared" si="20"/>
        <v>0</v>
      </c>
      <c r="BG17" s="359">
        <f>IFERROR(100*BE17/'Projection_Base-case'!Y18,0)</f>
        <v>0</v>
      </c>
      <c r="BH17" s="359">
        <f t="shared" si="21"/>
        <v>0</v>
      </c>
      <c r="BI17" s="360">
        <f t="shared" si="22"/>
        <v>0</v>
      </c>
    </row>
    <row r="18" spans="1:61">
      <c r="A18" s="205">
        <v>14</v>
      </c>
      <c r="B18" s="347">
        <f>IF('Projection_Base-case'!B19&lt;&gt;"",'Projection_Base-case'!B19,0)</f>
        <v>0</v>
      </c>
      <c r="C18" s="347">
        <f>IF('Projection_Base-case'!C19&lt;&gt;"",'Projection_Base-case'!C19,0)</f>
        <v>0</v>
      </c>
      <c r="D18" s="365">
        <f>IF('Projection_Base-case'!D19&lt;&gt;"",'Projection_Base-case'!D19,0)</f>
        <v>0</v>
      </c>
      <c r="E18" s="369"/>
      <c r="F18" s="367" t="str">
        <f>E18&amp;D18</f>
        <v>0</v>
      </c>
      <c r="G18" s="206" t="str">
        <f>IF(F18="Scenario1PBT1",'Minor retrofit'!$E$7,IF(F18="Scenario2PBT1",'Minor retrofit'!$F$7,IF(F18="Scenario3PBT1",'Minor retrofit'!$G$7,"")))&amp;IF(F18="Scenario1PBT2",'Minor retrofit'!$H$7,IF(F18="Scenario2PBT2",'Minor retrofit'!$I$7,IF(F18="Scenario3PBT2",'Minor retrofit'!$J$7,"")))&amp;IF(F18="Scenario1PBT3",'Minor retrofit'!$K$7,IF(F18="Scenario2PBT3",'Minor retrofit'!$L$7,IF(F18="Scenario3PBT3",'Minor retrofit'!$M$7,"")))&amp;IF(F18="Scenario1PBT4",'Minor retrofit'!$N$7,IF(F18="Scenario2PBT4",'Minor retrofit'!$O$7,IF(F18="Scenario3PBT4",'Minor retrofit'!$P$7,"")))&amp;IF(F18="Scenario1PBT5",'Minor retrofit'!$Q$7,IF(F18="Scenario2PBT5",'Minor retrofit'!$R$7,IF(F18="Scenario3PBT5",'Minor retrofit'!$S$7,"")))&amp;IF(F18="Scenario1PBT6",'Minor retrofit'!$T$7,IF(F18="Scenario2PBT6",'Minor retrofit'!$U$7,IF(F18="Scenario3PBT6",'Minor retrofit'!$V$7,"")))&amp;IF(F18="Scenario1PBT7",'Minor retrofit'!$W$7,IF(F18="Scenario2PBT7",'Minor retrofit'!$X$7,IF(F18="Scenario3PBT7",'Minor retrofit'!$Y$7,"")))&amp;IF(F18="Scenario1PBT8",'Minor retrofit'!$Z$7,IF(F18="Scenario2PBT8",'Minor retrofit'!$AA$7,IF(F18="Scenario3PBT8",'Minor retrofit'!$AB$7,"")))&amp;IF(F18="Scenario1PBT9",'Minor retrofit'!$AC$7,IF(F18="Scenario2PBT9",'Minor retrofit'!$AD$7,IF(F18="Scenario3PBT9",'Minor retrofit'!$AE$7,"")))&amp;IF(F18="Scenario1PBT10",'Minor retrofit'!$AF$7,IF(F18="Scenario2PBT10",'Minor retrofit'!$AG$7,IF(F18="Scenario3PBT10",'Minor retrofit'!$AH$7,"")))&amp;IF(F18="Scenario1PBT11",'Minor retrofit'!$AI$7,IF(F18="Scenario2PBT11",'Minor retrofit'!$AJ$7,IF(F18="Scenario3PBT11",'Minor retrofit'!$AK$7,"")))&amp;IF(F18="Scenario1PBT12",'Minor retrofit'!$AL$7,IF(F18="Scenario2PBT12",'Minor retrofit'!$AM$7,IF(F18="Scenario3PBT12",'Minor retrofit'!$AN$7,"")))&amp;IF(F18="Scenario1PBT13",'Minor retrofit'!$AO$7,IF(F18="Scenario2PBT13",'Minor retrofit'!$AP$7,IF(F18="Scenario3PBT13",'Minor retrofit'!$AQ$7,"")))&amp;IF(F18="Scenario1PBT14",'Minor retrofit'!$AR$7,IF(F18="Scenario2PBT14",'Minor retrofit'!$AS$7,IF(F18="Scenario3PBT14",'Minor retrofit'!$AT$7,"")))&amp;IF(F18="Scenario1PBT15",'Minor retrofit'!$AU$7,IF(F18="Scenario2PBT15",'Minor retrofit'!$AV$7,IF(F18="Scenario3PBT15",'Minor retrofit'!$AW$7,"")))</f>
        <v/>
      </c>
      <c r="H18" s="117">
        <f t="shared" si="0"/>
        <v>0</v>
      </c>
      <c r="I18" s="117" t="str">
        <f>IF(F18="Scenario1PBT1",'Minor retrofit'!$E$17,IF(F18="Scenario2PBT1",'Minor retrofit'!$F$17,IF(F18="Scenario3PBT1",'Minor retrofit'!$G$17,"")))&amp;IF(F18="Scenario1PBT2",'Minor retrofit'!$H$17,IF(F18="Scenario2PBT2",'Minor retrofit'!$I$17,IF(F18="Scenario3PBT2",'Minor retrofit'!$J$17,"")))&amp;IF(F18="Scenario1PBT3",'Minor retrofit'!$K$17,IF(F18="Scenario2PBT3",'Minor retrofit'!$L$17,IF(F18="Scenario3PBT3",'Minor retrofit'!$M$17,"")))&amp;IF(F18="Scenario1PBT4",'Minor retrofit'!$N$17,IF(F18="Scenario2PBT4",'Minor retrofit'!$O$17,IF(F18="Scenario3PBT4",'Minor retrofit'!$P$17,"")))&amp;IF(F18="Scenario1PBT5",'Minor retrofit'!$Q$17,IF(F18="Scenario2PBT5",'Minor retrofit'!$R$17,IF(F18="Scenario3PBT5",'Minor retrofit'!$S$17,"")))&amp;IF(F18="Scenario1PBT6",'Minor retrofit'!$T$17,IF(F18="Scenario2PBT6",'Minor retrofit'!$U$17,IF(F18="Scenario3PBT6",'Minor retrofit'!$V$17,"")))&amp;IF(F18="Scenario1PBT7",'Minor retrofit'!$W$17,IF(F18="Scenario2PBT7",'Minor retrofit'!$X$17,IF(F18="Scenario3PBT7",'Minor retrofit'!$Y$17,"")))&amp;IF(F18="Scenario1PBT8",'Minor retrofit'!$Z$17,IF(F18="Scenario2PBT8",'Minor retrofit'!$AA$17,IF(F18="Scenario3PBT8",'Minor retrofit'!$AB$17,"")))&amp;IF(F18="Scenario1PBT9",'Minor retrofit'!$AC$17,IF(F18="Scenario2PBT9",'Minor retrofit'!$AD$17,IF(F18="Scenario3PBT9",'Minor retrofit'!$AE$17,"")))&amp;IF(F18="Scenario1PBT10",'Minor retrofit'!$AF$17,IF(F18="Scenario2PBT10",'Minor retrofit'!$AG$17,IF(F18="Scenario3PBT10",'Minor retrofit'!$AH$17,"")))&amp;IF(F18="Scenario1PBT11",'Minor retrofit'!$AI$17,IF(F18="Scenario2PBT11",'Minor retrofit'!$AJ$17,IF(F18="Scenario3PBT11",'Minor retrofit'!$AK$17,"")))&amp;IF(F18="Scenario1PBT12",'Minor retrofit'!$AL$17,IF(F18="Scenario2PBT12",'Minor retrofit'!$AM$17,IF(F18="Scenario3PBT12",'Minor retrofit'!$AN$17,"")))&amp;IF(F18="Scenario1PBT13",'Minor retrofit'!$AO$17,IF(F18="Scenario2PBT13",'Minor retrofit'!$AP$17,IF(F18="Scenario3PBT13",'Minor retrofit'!$AQ$17,"")))&amp;IF(F18="Scenario1PBT14",'Minor retrofit'!$AR$17,IF(F18="Scenario2PBT14",'Minor retrofit'!$AS$17,IF(F18="Scenario3PBT14",'Minor retrofit'!$AT$17,"")))&amp;IF(F18="Scenario1PBT15",'Minor retrofit'!$AU$17,IF(F18="Scenario2PBT15",'Minor retrofit'!$AV$17,IF(F18="Scenario3PBT15",'Minor retrofit'!$AW$17,"")))</f>
        <v/>
      </c>
      <c r="J18" s="117">
        <f t="shared" si="1"/>
        <v>0</v>
      </c>
      <c r="K18" s="117" t="str">
        <f>IF(F18="Scenario1PBT1",'Minor retrofit'!$E$19,IF(F18="Scenario2PBT1",'Minor retrofit'!$F$19,IF(F18="Scenario3PBT1",'Minor retrofit'!$G$19,"")))&amp;IF(F18="Scenario1PBT2",'Minor retrofit'!$H$19,IF(F18="Scenario2PBT2",'Minor retrofit'!$I$19,IF(F18="Scenario3PBT2",'Minor retrofit'!$J$19,"")))&amp;IF(F18="Scenario1PBT3",'Minor retrofit'!$K$19,IF(F18="Scenario2PBT3",'Minor retrofit'!$L$19,IF(F18="Scenario3PBT3",'Minor retrofit'!$M$19,"")))&amp;IF(F18="Scenario1PBT4",'Minor retrofit'!$N$19,IF(F18="Scenario2PBT4",'Minor retrofit'!$O$19,IF(F18="Scenario3PBT4",'Minor retrofit'!$P$19,"")))&amp;IF(F18="Scenario1PBT5",'Minor retrofit'!$Q$19,IF(F18="Scenario2PBT5",'Minor retrofit'!$R$19,IF(F18="Scenario3PBT5",'Minor retrofit'!$S$19,"")))&amp;IF(F18="Scenario1PBT6",'Minor retrofit'!$T$19,IF(F18="Scenario2PBT6",'Minor retrofit'!$U$19,IF(F18="Scenario3PBT6",'Minor retrofit'!$V$19,"")))&amp;IF(F18="Scenario1PBT7",'Minor retrofit'!$W$19,IF(F18="Scenario2PBT7",'Minor retrofit'!$X$19,IF(F18="Scenario3PBT7",'Minor retrofit'!$Y$19,"")))&amp;IF(F18="Scenario1PBT8",'Minor retrofit'!$Z$19,IF(F18="Scenario2PBT8",'Minor retrofit'!$AA$19,IF(F18="Scenario3PBT8",'Minor retrofit'!$AB$19,"")))&amp;IF(F18="Scenario1PBT9",'Minor retrofit'!$AC$19,IF(F18="Scenario2PBT9",'Minor retrofit'!$AD$19,IF(F18="Scenario3PBT9",'Minor retrofit'!$AE$19,"")))&amp;IF(F18="Scenario1PBT10",'Minor retrofit'!$AF$19,IF(F18="Scenario2PBT10",'Minor retrofit'!$AG$19,IF(F18="Scenario3PBT10",'Minor retrofit'!$AH$19,"")))&amp;IF(F18="Scenario1PBT11",'Minor retrofit'!$AI$19,IF(F18="Scenario2PBT11",'Minor retrofit'!$AJ$19,IF(F18="Scenario3PBT11",'Minor retrofit'!$AK$19,"")))&amp;IF(F18="Scenario1PBT12",'Minor retrofit'!$AL$19,IF(F18="Scenario2PBT12",'Minor retrofit'!$AM$19,IF(F18="Scenario3PBT12",'Minor retrofit'!$AN$19,"")))&amp;IF(F18="Scenario1PBT13",'Minor retrofit'!$AO$19,IF(F18="Scenario2PBT13",'Minor retrofit'!$AP$19,IF(F18="Scenario3PBT13",'Minor retrofit'!$AQ$19,"")))&amp;IF(F18="Scenario1PBT14",'Minor retrofit'!$AR$19,IF(F18="Scenario2PBT14",'Minor retrofit'!$AS$19,IF(F18="Scenario3PBT14",'Minor retrofit'!$AT$19,"")))&amp;IF(F18="Scenario1PBT15",'Minor retrofit'!$AU$19,IF(F18="Scenario2PBT15",'Minor retrofit'!$AV$19,IF(F18="Scenario3PBT15",'Minor retrofit'!$AW$19,"")))</f>
        <v/>
      </c>
      <c r="L18" s="117">
        <f t="shared" si="2"/>
        <v>0</v>
      </c>
      <c r="M18" s="117" t="str">
        <f>IF(F18="Scenario1PBT1",'Minor retrofit'!$E$21,IF(F18="Scenario2PBT1",'Minor retrofit'!$F$21,IF(F18="Scenario3PBT1",'Minor retrofit'!$G$21,"")))&amp;IF(F18="Scenario1PBT2",'Minor retrofit'!$H$21,IF(F18="Scenario2PBT2",'Minor retrofit'!$I$21,IF(F18="Scenario3PBT2",'Minor retrofit'!$J$21,"")))&amp;IF(F18="Scenario1PBT3",'Minor retrofit'!$K$21,IF(F18="Scenario2PBT3",'Minor retrofit'!$L$21,IF(F18="Scenario3PBT3",'Minor retrofit'!$M$21,"")))&amp;IF(F18="Scenario1PBT4",'Minor retrofit'!$N$21,IF(F18="Scenario2PBT4",'Minor retrofit'!$O$21,IF(F18="Scenario3PBT4",'Minor retrofit'!$P$21,"")))&amp;IF(F18="Scenario1PBT5",'Minor retrofit'!$Q$21,IF(F18="Scenario2PBT5",'Minor retrofit'!$R$21,IF(F18="Scenario3PBT5",'Minor retrofit'!$S$21,"")))&amp;IF(F18="Scenario1PBT6",'Minor retrofit'!$T$21,IF(F18="Scenario2PBT6",'Minor retrofit'!$U$21,IF(F18="Scenario3PBT6",'Minor retrofit'!$V$21,"")))&amp;IF(F18="Scenario1PBT7",'Minor retrofit'!$W$21,IF(F18="Scenario2PBT7",'Minor retrofit'!$X$21,IF(F18="Scenario3PBT7",'Minor retrofit'!$Y$21,"")))&amp;IF(F18="Scenario1PBT8",'Minor retrofit'!$Z$21,IF(F18="Scenario2PBT8",'Minor retrofit'!$AA$21,IF(F18="Scenario3PBT8",'Minor retrofit'!$AB$21,"")))&amp;IF(F18="Scenario1PBT9",'Minor retrofit'!$AC$21,IF(F18="Scenario2PBT9",'Minor retrofit'!$AD$21,IF(F18="Scenario3PBT9",'Minor retrofit'!$AE$21,"")))&amp;IF(F18="Scenario1PBT10",'Minor retrofit'!$AF$21,IF(F18="Scenario2PBT10",'Minor retrofit'!$AG$21,IF(F18="Scenario3PBT10",'Minor retrofit'!$AH$21,"")))&amp;IF(F18="Scenario1PBT11",'Minor retrofit'!$AI$21,IF(F18="Scenario2PBT11",'Minor retrofit'!$AJ$21,IF(F18="Scenario3PBT11",'Minor retrofit'!$AK$21,"")))&amp;IF(F18="Scenario1PBT12",'Minor retrofit'!$AL$21,IF(F18="Scenario2PBT12",'Minor retrofit'!$AM$21,IF(F18="Scenario3PBT12",'Minor retrofit'!$AN$21,"")))&amp;IF(F18="Scenario1PBT13",'Minor retrofit'!$AO$21,IF(F18="Scenario2PBT13",'Minor retrofit'!$AP$21,IF(F18="Scenario3PBT13",'Minor retrofit'!$AQ$21,"")))&amp;IF(F18="Scenario1PBT14",'Minor retrofit'!$AR$21,IF(F18="Scenario2PBT14",'Minor retrofit'!$AS$21,IF(F18="Scenario3PBT14",'Minor retrofit'!$AT$21,"")))&amp;IF(F18="Scenario1PBT15",'Minor retrofit'!$AU$21,IF(F18="Scenario2PBT15",'Minor retrofit'!$AV$21,IF(F18="Scenario3PBT15",'Minor retrofit'!$AW$21,"")))</f>
        <v/>
      </c>
      <c r="N18" s="118">
        <f t="shared" si="3"/>
        <v>0</v>
      </c>
      <c r="O18" s="206" t="str">
        <f>IF(F18="Scenario1PBT1",'Minor retrofit'!$E$24,IF(F18="Scenario2PBT1",'Minor retrofit'!$F$24,IF(F18="Scenario3PBT1",'Minor retrofit'!$G$24,"")))&amp;IF(F18="Scenario1PBT2",'Minor retrofit'!$H$24,IF(F18="Scenario2PBT2",'Minor retrofit'!$I$24,IF(F18="Scenario3PBT2",'Minor retrofit'!$J$24,"")))&amp;IF(F18="Scenario1PBT3",'Minor retrofit'!$K$24,IF(F18="Scenario2PBT3",'Minor retrofit'!$L$24,IF(F18="Scenario3PBT3",'Minor retrofit'!$M$24,"")))&amp;IF(F18="Scenario1PBT4",'Minor retrofit'!$N$24,IF(F18="Scenario2PBT4",'Minor retrofit'!$O$24,IF(F18="Scenario3PBT4",'Minor retrofit'!$P$24,"")))&amp;IF(F18="Scenario1PBT5",'Minor retrofit'!$Q$24,IF(F18="Scenario2PBT5",'Minor retrofit'!$R$24,IF(F18="Scenario3PBT5",'Minor retrofit'!$S$24,"")))&amp;IF(F18="Scenario1PBT6",'Minor retrofit'!$T$24,IF(F18="Scenario2PBT6",'Minor retrofit'!$U$24,IF(F18="Scenario3PBT6",'Minor retrofit'!$V$24,"")))&amp;IF(F18="Scenario1PBT7",'Minor retrofit'!$W$24,IF(F18="Scenario2PBT7",'Minor retrofit'!$X$24,IF(F18="Scenario3PBT7",'Minor retrofit'!$Y$24,"")))&amp;IF(F18="Scenario1PBT8",'Minor retrofit'!$Z$24,IF(F18="Scenario2PBT8",'Minor retrofit'!$AA$24,IF(F18="Scenario3PBT8",'Minor retrofit'!$AB$24,"")))&amp;IF(F18="Scenario1PBT9",'Minor retrofit'!$AC$24,IF(F18="Scenario2PBT9",'Minor retrofit'!$AD$24,IF(F18="Scenario3PBT9",'Minor retrofit'!$AE$24,"")))&amp;IF(F18="Scenario1PBT10",'Minor retrofit'!$AF$24,IF(F18="Scenario2PBT10",'Minor retrofit'!$AG$24,IF(F18="Scenario3PBT10",'Minor retrofit'!$AH$24,"")))&amp;IF(F18="Scenario1PBT11",'Minor retrofit'!$AI$24,IF(F18="Scenario2PBT11",'Minor retrofit'!$AJ$24,IF(F18="Scenario3PBT11",'Minor retrofit'!$AK$24,"")))&amp;IF(F18="Scenario1PBT12",'Minor retrofit'!$AL$24,IF(F18="Scenario2PBT12",'Minor retrofit'!$AM$24,IF(F18="Scenario3PBT12",'Minor retrofit'!$AN$24,"")))&amp;IF(F18="Scenario1PBT13",'Minor retrofit'!$AO$24,IF(F18="Scenario2PBT13",'Minor retrofit'!$AP$24,IF(F18="Scenario3PBT13",'Minor retrofit'!$AQ$24,"")))&amp;IF(F18="Scenario1PBT14",'Minor retrofit'!$AR$24,IF(F18="Scenario2PBT14",'Minor retrofit'!$AS$24,IF(F18="Scenario3PBT14",'Minor retrofit'!$AT$24,"")))&amp;IF(F18="Scenario1PBT15",'Minor retrofit'!$AU$24,IF(F18="Scenario2PBT15",'Minor retrofit'!$AV$24,IF(F18="Scenario3PBT15",'Minor retrofit'!$AW$24,"")))</f>
        <v/>
      </c>
      <c r="P18" s="117">
        <f t="shared" si="4"/>
        <v>0</v>
      </c>
      <c r="Q18" s="117" t="str">
        <f>IF(F18="Scenario1PBT1",'Minor retrofit'!$E$26,IF(F18="Scenario2PBT1",'Minor retrofit'!$F$26,IF(F18="Scenario3PBT1",'Minor retrofit'!$G$26,"")))&amp;IF(F18="Scenario1PBT2",'Minor retrofit'!$H$26,IF(F18="Scenario2PBT2",'Minor retrofit'!$I$26,IF(F18="Scenario3PBT2",'Minor retrofit'!$J$26,"")))&amp;IF(F18="Scenario1PBT3",'Minor retrofit'!$K$26,IF(F18="Scenario2PBT3",'Minor retrofit'!$L$26,IF(F18="Scenario3PBT3",'Minor retrofit'!$M$26,"")))&amp;IF(F18="Scenario1PBT4",'Minor retrofit'!$N$26,IF(F18="Scenario2PBT4",'Minor retrofit'!$O$26,IF(F18="Scenario3PBT4",'Minor retrofit'!$P$26,"")))&amp;IF(F18="Scenario1PBT5",'Minor retrofit'!$Q$26,IF(F18="Scenario2PBT5",'Minor retrofit'!$R$26,IF(F18="Scenario3PBT5",'Minor retrofit'!$S$26,"")))&amp;IF(F18="Scenario1PBT6",'Minor retrofit'!$T$26,IF(F18="Scenario2PBT6",'Minor retrofit'!$U$26,IF(F18="Scenario3PBT6",'Minor retrofit'!$V$26,"")))&amp;IF(F18="Scenario1PBT7",'Minor retrofit'!$W$26,IF(F18="Scenario2PBT7",'Minor retrofit'!$X$26,IF(F18="Scenario3PBT7",'Minor retrofit'!$Y$26,"")))&amp;IF(F18="Scenario1PBT8",'Minor retrofit'!$Z$26,IF(F18="Scenario2PBT8",'Minor retrofit'!$AA$26,IF(F18="Scenario3PBT8",'Minor retrofit'!$AB$26,"")))&amp;IF(F18="Scenario1PBT9",'Minor retrofit'!$AC$26,IF(F18="Scenario2PBT9",'Minor retrofit'!$AD$26,IF(F18="Scenario3PBT9",'Minor retrofit'!$AE$26,"")))&amp;IF(F18="Scenario1PBT10",'Minor retrofit'!$AF$26,IF(F18="Scenario2PBT10",'Minor retrofit'!$AG$26,IF(F18="Scenario3PBT10",'Minor retrofit'!$AH$26,"")))&amp;IF(F18="Scenario1PBT11",'Minor retrofit'!$AI$26,IF(F18="Scenario2PBT11",'Minor retrofit'!$AJ$26,IF(F18="Scenario3PBT11",'Minor retrofit'!$AK$26,"")))&amp;IF(F18="Scenario1PBT12",'Minor retrofit'!$AL$26,IF(F18="Scenario2PBT12",'Minor retrofit'!$AM$26,IF(F18="Scenario3PBT12",'Minor retrofit'!$AN$26,"")))&amp;IF(F18="Scenario1PBT13",'Minor retrofit'!$AO$26,IF(F18="Scenario2PBT13",'Minor retrofit'!$AP$26,IF(F18="Scenario3PBT13",'Minor retrofit'!$AQ$26,"")))&amp;IF(F18="Scenario1PBT14",'Minor retrofit'!$AR$26,IF(F18="Scenario2PBT14",'Minor retrofit'!$AS$26,IF(F18="Scenario3PBT14",'Minor retrofit'!$AT$26,"")))&amp;IF(F18="Scenario1PBT15",'Minor retrofit'!$AU$26,IF(F18="Scenario2PBT15",'Minor retrofit'!$AV$26,IF(F18="Scenario3PBT15",'Minor retrofit'!$AW$26,"")))</f>
        <v/>
      </c>
      <c r="R18" s="117">
        <f t="shared" si="5"/>
        <v>0</v>
      </c>
      <c r="S18" s="117" t="str">
        <f>IF(F18="Scenario1PBT1",'Minor retrofit'!$E$28,IF(F18="Scenario2PBT1",'Minor retrofit'!$F$28,IF(F18="Scenario3PBT1",'Minor retrofit'!$G$28,"")))&amp;IF(F18="Scenario1PBT2",'Minor retrofit'!$H$28,IF(F18="Scenario2PBT2",'Minor retrofit'!$I$28,IF(F18="Scenario3PBT2",'Minor retrofit'!$J$28,"")))&amp;IF(F18="Scenario1PBT3",'Minor retrofit'!$K$28,IF(F18="Scenario2PBT3",'Minor retrofit'!$L$28,IF(F18="Scenario3PBT3",'Minor retrofit'!$M$28,"")))&amp;IF(F18="Scenario1PBT4",'Minor retrofit'!$N$28,IF(F18="Scenario2PBT4",'Minor retrofit'!$O$28,IF(F18="Scenario3PBT4",'Minor retrofit'!$P$28,"")))&amp;IF(F18="Scenario1PBT5",'Minor retrofit'!$Q$28,IF(F18="Scenario2PBT5",'Minor retrofit'!$R$28,IF(F18="Scenario3PBT5",'Minor retrofit'!$S$28,"")))&amp;IF(F18="Scenario1PBT6",'Minor retrofit'!$T$28,IF(F18="Scenario2PBT6",'Minor retrofit'!$U$28,IF(F18="Scenario3PBT6",'Minor retrofit'!$V$28,"")))&amp;IF(F18="Scenario1PBT7",'Minor retrofit'!$W$28,IF(F18="Scenario2PBT7",'Minor retrofit'!$X$28,IF(F18="Scenario3PBT7",'Minor retrofit'!$Y$28,"")))&amp;IF(F18="Scenario1PBT8",'Minor retrofit'!$Z$28,IF(F18="Scenario2PBT8",'Minor retrofit'!$AA$28,IF(F18="Scenario3PBT8",'Minor retrofit'!$AB$28,"")))&amp;IF(F18="Scenario1PBT9",'Minor retrofit'!$AC$28,IF(F18="Scenario2PBT9",'Minor retrofit'!$AD$28,IF(F18="Scenario3PBT9",'Minor retrofit'!$AE$28,"")))&amp;IF(F18="Scenario1PBT10",'Minor retrofit'!$AF$28,IF(F18="Scenario2PBT10",'Minor retrofit'!$AG$28,IF(F18="Scenario3PBT10",'Minor retrofit'!$AH$28,"")))&amp;IF(F18="Scenario1PBT11",'Minor retrofit'!$AI$28,IF(F18="Scenario2PBT11",'Minor retrofit'!$AJ$28,IF(F18="Scenario3PBT11",'Minor retrofit'!$AK$28,"")))&amp;IF(F18="Scenario1PBT12",'Minor retrofit'!$AL$28,IF(F18="Scenario2PBT12",'Minor retrofit'!$AM$28,IF(F18="Scenario3PBT12",'Minor retrofit'!$AN$28,"")))&amp;IF(F18="Scenario1PBT13",'Minor retrofit'!$AO$28,IF(F18="Scenario2PBT13",'Minor retrofit'!$AP$28,IF(F18="Scenario3PBT13",'Minor retrofit'!$AQ$28,"")))&amp;IF(F18="Scenario1PBT14",'Minor retrofit'!$AR$28,IF(F18="Scenario2PBT14",'Minor retrofit'!$AS$28,IF(F18="Scenario3PBT14",'Minor retrofit'!$AT$28,"")))&amp;IF(F18="Scenario1PBT15",'Minor retrofit'!$AU$28,IF(F18="Scenario2PBT15",'Minor retrofit'!$AV$28,IF(F18="Scenario3PBT15",'Minor retrofit'!$AW$28,"")))</f>
        <v/>
      </c>
      <c r="T18" s="207">
        <f t="shared" si="6"/>
        <v>0</v>
      </c>
      <c r="U18" s="206" t="str">
        <f>IF(F18="Scenario1PBT1",'Minor retrofit'!$E$39,IF(F18="Scenario2PBT1",'Minor retrofit'!$F$39,IF(F18="Scenario3PBT1",'Minor retrofit'!$G$39,"")))&amp;IF(F18="Scenario1PBT2",'Minor retrofit'!$H$39,IF(F18="Scenario2PBT2",'Minor retrofit'!$I$39,IF(F18="Scenario3PBT2",'Minor retrofit'!$J$39,"")))&amp;IF(F18="Scenario1PBT3",'Minor retrofit'!$K$39,IF(F18="Scenario2PBT3",'Minor retrofit'!$L$39,IF(F18="Scenario3PBT3",'Minor retrofit'!$M$39,"")))&amp;IF(F18="Scenario1PBT4",'Minor retrofit'!$N$39,IF(F18="Scenario2PBT4",'Minor retrofit'!$O$39,IF(F18="Scenario3PBT4",'Minor retrofit'!$P$39,"")))&amp;IF(F18="Scenario1PBT5",'Minor retrofit'!$Q$39,IF(F18="Scenario2PBT5",'Minor retrofit'!$R$39,IF(F18="Scenario3PBT5",'Minor retrofit'!$S$39,"")))&amp;IF(F18="Scenario1PBT6",'Minor retrofit'!$T$39,IF(F18="Scenario2PBT6",'Minor retrofit'!$U$39,IF(F18="Scenario3PBT6",'Minor retrofit'!$V$39,"")))&amp;IF(F18="Scenario1PBT7",'Minor retrofit'!$W$39,IF(F18="Scenario2PBT7",'Minor retrofit'!$X$39,IF(F18="Scenario3PBT7",'Minor retrofit'!$Y$39,"")))&amp;IF(F18="Scenario1PBT8",'Minor retrofit'!$Z$39,IF(F18="Scenario2PBT8",'Minor retrofit'!$AA$39,IF(F18="Scenario3PBT8",'Minor retrofit'!$AB$39,"")))&amp;IF(F18="Scenario1PBT9",'Minor retrofit'!$AC$39,IF(F18="Scenario2PBT9",'Minor retrofit'!$AD$39,IF(F18="Scenario3PBT9",'Minor retrofit'!$AE$39,"")))&amp;IF(F18="Scenario1PBT10",'Minor retrofit'!$AF$39,IF(F18="Scenario2PBT10",'Minor retrofit'!$AG$39,IF(F18="Scenario3PBT10",'Minor retrofit'!$AH$39,"")))&amp;IF(F18="Scenario1PBT11",'Minor retrofit'!$AI$39,IF(F18="Scenario2PBT11",'Minor retrofit'!$AJ$39,IF(F18="Scenario3PBT11",'Minor retrofit'!$AK$39,"")))&amp;IF(F18="Scenario1PBT12",'Minor retrofit'!$AL$39,IF(F18="Scenario2PBT12",'Minor retrofit'!$AM$39,IF(F18="Scenario3PBT12",'Minor retrofit'!$AN$39,"")))&amp;IF(F18="Scenario1PBT13",'Minor retrofit'!$AO$39,IF(F18="Scenario2PBT13",'Minor retrofit'!$AP$39,IF(F18="Scenario3PBT13",'Minor retrofit'!$AQ$39,"")))&amp;IF(F18="Scenario1PBT14",'Minor retrofit'!$AR$39,IF(F18="Scenario2PBT14",'Minor retrofit'!$AS$39,IF(F18="Scenario3PBT14",'Minor retrofit'!$AT$39,"")))&amp;IF(F18="Scenario1PBT15",'Minor retrofit'!$AU$39,IF(F18="Scenario2PBT15",'Minor retrofit'!$AV$39,IF(F18="Scenario3PBT15",'Minor retrofit'!$AW$39,"")))</f>
        <v/>
      </c>
      <c r="V18" s="117">
        <f t="shared" si="7"/>
        <v>0</v>
      </c>
      <c r="W18" s="117" t="str">
        <f>IF(F18="Scenario1PBT1",'Minor retrofit'!$E$41,IF(F18="Scenario2PBT1",'Minor retrofit'!$F$41,IF(F18="Scenario3PBT1",'Minor retrofit'!$G$41,"")))&amp;IF(F18="Scenario1PBT2",'Minor retrofit'!$H$41,IF(F18="Scenario2PBT2",'Minor retrofit'!$I$41,IF(F18="Scenario3PBT2",'Minor retrofit'!$J$41,"")))&amp;IF(F18="Scenario1PBT3",'Minor retrofit'!$K$41,IF(F18="Scenario2PBT3",'Minor retrofit'!$L$41,IF(F18="Scenario3PBT3",'Minor retrofit'!$M$41,"")))&amp;IF(F18="Scenario1PBT4",'Minor retrofit'!$N$41,IF(F18="Scenario2PBT4",'Minor retrofit'!$O$41,IF(F18="Scenario3PBT4",'Minor retrofit'!$P$41,"")))&amp;IF(F18="Scenario1PBT5",'Minor retrofit'!$Q$41,IF(F18="Scenario2PBT5",'Minor retrofit'!$R$41,IF(F18="Scenario3PBT5",'Minor retrofit'!$S$41,"")))&amp;IF(F18="Scenario1PBT6",'Minor retrofit'!$T$41,IF(F18="Scenario2PBT6",'Minor retrofit'!$U$41,IF(F18="Scenario3PBT6",'Minor retrofit'!$V$41,"")))&amp;IF(F18="Scenario1PBT7",'Minor retrofit'!$W$41,IF(F18="Scenario2PBT7",'Minor retrofit'!$X$41,IF(F18="Scenario3PBT7",'Minor retrofit'!$Y$41,"")))&amp;IF(F18="Scenario1PBT8",'Minor retrofit'!$Z$41,IF(F18="Scenario2PBT8",'Minor retrofit'!$AA$41,IF(F18="Scenario3PBT8",'Minor retrofit'!$AB$41,"")))&amp;IF(F18="Scenario1PBT9",'Minor retrofit'!$AC$41,IF(F18="Scenario2PBT9",'Minor retrofit'!$AD$41,IF(F18="Scenario3PBT9",'Minor retrofit'!$AE$41,"")))&amp;IF(F18="Scenario1PBT10",'Minor retrofit'!$AF$41,IF(F18="Scenario2PBT10",'Minor retrofit'!$AG$41,IF(F18="Scenario3PBT10",'Minor retrofit'!$AH$41,"")))&amp;IF(F18="Scenario1PBT11",'Minor retrofit'!$AI$41,IF(F18="Scenario2PBT11",'Minor retrofit'!$AJ$41,IF(F18="Scenario3PBT11",'Minor retrofit'!$AK$41,"")))&amp;IF(F18="Scenario1PBT12",'Minor retrofit'!$AL$41,IF(F18="Scenario2PBT12",'Minor retrofit'!$AM$41,IF(F18="Scenario3PBT12",'Minor retrofit'!$AN$41,"")))&amp;IF(F18="Scenario1PBT13",'Minor retrofit'!$AO$41,IF(F18="Scenario2PBT13",'Minor retrofit'!$AP$41,IF(F18="Scenario3PBT13",'Minor retrofit'!$AQ$41,"")))&amp;IF(F18="Scenario1PBT14",'Minor retrofit'!$AR$41,IF(F18="Scenario2PBT14",'Minor retrofit'!$AS$41,IF(F18="Scenario3PBT14",'Minor retrofit'!$AT$41,"")))&amp;IF(F18="Scenario1PBT15",'Minor retrofit'!$AU$41,IF(F18="Scenario2PBT15",'Minor retrofit'!$AV$41,IF(F18="Scenario3PBT15",'Minor retrofit'!$AW$41,"")))</f>
        <v/>
      </c>
      <c r="X18" s="117">
        <f t="shared" si="8"/>
        <v>0</v>
      </c>
      <c r="Y18" s="117" t="str">
        <f>IF(F18="Scenario1PBT1",'Minor retrofit'!$E$43,IF(F18="Scenario2PBT1",'Minor retrofit'!$F$43,IF(F18="Scenario3PBT1",'Minor retrofit'!$G$43,"")))&amp;IF(F18="Scenario1PBT2",'Minor retrofit'!$H$43,IF(F18="Scenario2PBT2",'Minor retrofit'!$I$43,IF(F18="Scenario3PBT2",'Minor retrofit'!$J$43,"")))&amp;IF(F18="Scenario1PBT3",'Minor retrofit'!$K$43,IF(F18="Scenario2PBT3",'Minor retrofit'!$L$43,IF(F18="Scenario3PBT3",'Minor retrofit'!$M$43,"")))&amp;IF(F18="Scenario1PBT4",'Minor retrofit'!$N$43,IF(F18="Scenario2PBT4",'Minor retrofit'!$O$43,IF(F18="Scenario3PBT4",'Minor retrofit'!$P$43,"")))&amp;IF(F18="Scenario1PBT5",'Minor retrofit'!$Q$43,IF(F18="Scenario2PBT5",'Minor retrofit'!$R$43,IF(F18="Scenario3PBT5",'Minor retrofit'!$S$43,"")))&amp;IF(F18="Scenario1PBT6",'Minor retrofit'!$T$43,IF(F18="Scenario2PBT6",'Minor retrofit'!$U$43,IF(F18="Scenario3PBT6",'Minor retrofit'!$V$43,"")))&amp;IF(F18="Scenario1PBT7",'Minor retrofit'!$W$43,IF(F18="Scenario2PBT7",'Minor retrofit'!$X$43,IF(F18="Scenario3PBT7",'Minor retrofit'!$Y$43,"")))&amp;IF(F18="Scenario1PBT8",'Minor retrofit'!$Z$43,IF(F18="Scenario2PBT8",'Minor retrofit'!$AA$43,IF(F18="Scenario3PBT8",'Minor retrofit'!$AB$43,"")))&amp;IF(F18="Scenario1PBT9",'Minor retrofit'!$AC$43,IF(F18="Scenario2PBT9",'Minor retrofit'!$AD$43,IF(F18="Scenario3PBT9",'Minor retrofit'!$AE$43,"")))&amp;IF(F18="Scenario1PBT10",'Minor retrofit'!$AF$43,IF(F18="Scenario2PBT10",'Minor retrofit'!$AG$43,IF(F18="Scenario3PBT10",'Minor retrofit'!$AH$43,"")))&amp;IF(F18="Scenario1PBT11",'Minor retrofit'!$AI$43,IF(F18="Scenario2PBT11",'Minor retrofit'!$AJ$43,IF(F18="Scenario3PBT11",'Minor retrofit'!$AK$43,"")))&amp;IF(F18="Scenario1PBT12",'Minor retrofit'!$AL$43,IF(F18="Scenario2PBT12",'Minor retrofit'!$AM$43,IF(F18="Scenario3PBT12",'Minor retrofit'!$AN$43,"")))&amp;IF(F18="Scenario1PBT13",'Minor retrofit'!$AO$43,IF(F18="Scenario2PBT13",'Minor retrofit'!$AP$43,IF(F18="Scenario3PBT13",'Minor retrofit'!$AQ$43,"")))&amp;IF(F18="Scenario1PBT14",'Minor retrofit'!$AR$43,IF(F18="Scenario2PBT14",'Minor retrofit'!$AS$43,IF(F18="Scenario3PBT14",'Minor retrofit'!$AT$43,"")))&amp;IF(F18="Scenario1PBT15",'Minor retrofit'!$AU$43,IF(F18="Scenario2PBT15",'Minor retrofit'!$AV$43,IF(F18="Scenario3PBT15",'Minor retrofit'!$AW$43,"")))</f>
        <v/>
      </c>
      <c r="Z18" s="117">
        <f t="shared" si="9"/>
        <v>0</v>
      </c>
      <c r="AA18" s="178" t="str">
        <f>IF(F18="Scenario1PBT1",'Minor retrofit'!$E$102,IF(F18="Scenario2PBT1",'Minor retrofit'!$F$102,IF(F18="Scenario3PBT1",'Minor retrofit'!$G$102,"")))&amp;IF(F18="Scenario1PBT2",'Minor retrofit'!$H$102,IF(F18="Scenario2PBT2",'Minor retrofit'!$I$102,IF(F18="Scenario3PBT2",'Minor retrofit'!$J$102,"")))&amp;IF(F18="Scenario1PBT3",'Minor retrofit'!$K$102,IF(F18="Scenario2PBT3",'Minor retrofit'!$L$102,IF(F18="Scenario3PBT3",'Minor retrofit'!$M$102,"")))&amp;IF(F18="Scenario1PBT4",'Minor retrofit'!$N$102,IF(F18="Scenario2PBT4",'Minor retrofit'!$O$102,IF(F18="Scenario3PBT4",'Minor retrofit'!$P$102,"")))&amp;IF(F18="Scenario1PBT5",'Minor retrofit'!$Q$102,IF(F18="Scenario2PBT5",'Minor retrofit'!$R$102,IF(F18="Scenario3PBT5",'Minor retrofit'!$S$102,"")))&amp;IF(F18="Scenario1PBT6",'Minor retrofit'!$T$102,IF(F18="Scenario2PBT6",'Minor retrofit'!$U$102,IF(F18="Scenario3PBT6",'Minor retrofit'!$V$102,"")))&amp;IF(F18="Scenario1PBT7",'Minor retrofit'!$W$102,IF(F18="Scenario2PBT7",'Minor retrofit'!$X$102,IF(F18="Scenario3PBT7",'Minor retrofit'!$Y$102,"")))&amp;IF(F18="Scenario1PBT8",'Minor retrofit'!$Z$102,IF(F18="Scenario2PBT8",'Minor retrofit'!$AA$102,IF(F18="Scenario3PBT8",'Minor retrofit'!$AB$102,"")))&amp;IF(F18="Scenario1PBT9",'Minor retrofit'!$AC$102,IF(F18="Scenario2PBT9",'Minor retrofit'!$AD$102,IF(F18="Scenario3PBT9",'Minor retrofit'!$AE$102,"")))&amp;IF(F18="Scenario1PBT10",'Minor retrofit'!$AF$102,IF(F18="Scenario2PBT10",'Minor retrofit'!$AG$102,IF(F18="Scenario3PBT10",'Minor retrofit'!$AH$102,"")))&amp;IF(F18="Scenario1PBT11",'Minor retrofit'!$AI$102,IF(F18="Scenario2PBT11",'Minor retrofit'!$AJ$102,IF(F18="Scenario3PBT11",'Minor retrofit'!$AK$102,"")))&amp;IF(F18="Scenario1PBT12",'Minor retrofit'!$AL$102,IF(F18="Scenario2PBT12",'Minor retrofit'!$AM$102,IF(F18="Scenario3PBT12",'Minor retrofit'!$AN$102,"")))&amp;IF(F18="Scenario1PBT13",'Minor retrofit'!$AO$102,IF(F18="Scenario2PBT13",'Minor retrofit'!$AP$102,IF(F18="Scenario3PBT13",'Minor retrofit'!$AQ$102,"")))&amp;IF(F18="Scenario1PBT14",'Minor retrofit'!$AR$102,IF(F18="Scenario2PBT14",'Minor retrofit'!$AS$102,IF(F18="Scenario3PBT14",'Minor retrofit'!$AT$102,"")))&amp;IF(F18="Scenario1PBT15",'Minor retrofit'!$AU$102,IF(F18="Scenario2PBT15",'Minor retrofit'!$AV$102,IF(F18="Scenario3PBT15",'Minor retrofit'!$AW$102,"")))</f>
        <v/>
      </c>
      <c r="AB18" s="179">
        <f t="shared" si="10"/>
        <v>0</v>
      </c>
      <c r="AC18" s="363" t="str">
        <f t="shared" si="24"/>
        <v/>
      </c>
      <c r="AD18" s="353">
        <f>IF(AC18="",IFERROR('Projection_Base-case'!G19-G18,0),0)</f>
        <v>0</v>
      </c>
      <c r="AE18" s="350">
        <f t="shared" si="11"/>
        <v>0</v>
      </c>
      <c r="AF18" s="361">
        <f>IFERROR(100*AD18/'Projection_Base-case'!G19,0)</f>
        <v>0</v>
      </c>
      <c r="AG18" s="352">
        <f>IF(AC18="",IFERROR('Projection_Base-case'!I19-I18,0),0)</f>
        <v>0</v>
      </c>
      <c r="AH18" s="353">
        <f t="shared" si="12"/>
        <v>0</v>
      </c>
      <c r="AI18" s="361">
        <f>IFERROR(100*AG18/'Projection_Base-case'!I19,0)</f>
        <v>0</v>
      </c>
      <c r="AJ18" s="352">
        <f>IF(AC18="",IFERROR('Projection_Base-case'!K19-K18,0),0)</f>
        <v>0</v>
      </c>
      <c r="AK18" s="353">
        <f t="shared" si="13"/>
        <v>0</v>
      </c>
      <c r="AL18" s="361">
        <f>IFERROR(100*AJ18/'Projection_Base-case'!K19,0)</f>
        <v>0</v>
      </c>
      <c r="AM18" s="352">
        <f>-IF(AC18="",IFERROR('Projection_Base-case'!M19-M18,0),0)</f>
        <v>0</v>
      </c>
      <c r="AN18" s="353">
        <f t="shared" si="14"/>
        <v>0</v>
      </c>
      <c r="AO18" s="354">
        <f>IFERROR(IF('Projection_Base-case'!N19&gt;0,100*AN18/'Projection_Base-case'!N19,100*AN18/N18),0)</f>
        <v>0</v>
      </c>
      <c r="AP18" s="355">
        <f>IF(AC18="",IFERROR('Projection_Base-case'!O19-O18,0),0)</f>
        <v>0</v>
      </c>
      <c r="AQ18" s="356">
        <f t="shared" si="15"/>
        <v>0</v>
      </c>
      <c r="AR18" s="356">
        <f>IFERROR(100*AP18/'Projection_Base-case'!O19,0)</f>
        <v>0</v>
      </c>
      <c r="AS18" s="355">
        <f>IF(AC18="",IFERROR('Projection_Base-case'!Q19-Q18,0),0)</f>
        <v>0</v>
      </c>
      <c r="AT18" s="356">
        <f t="shared" si="16"/>
        <v>0</v>
      </c>
      <c r="AU18" s="356">
        <f>IFERROR(100*AS18/'Projection_Base-case'!Q19,0)</f>
        <v>0</v>
      </c>
      <c r="AV18" s="355">
        <f>IF(AC18="",IFERROR('Projection_Base-case'!S19-S18,0),0)</f>
        <v>0</v>
      </c>
      <c r="AW18" s="356">
        <f t="shared" si="17"/>
        <v>0</v>
      </c>
      <c r="AX18" s="357">
        <f>IFERROR(100*AV18/'Projection_Base-case'!S19,0)</f>
        <v>0</v>
      </c>
      <c r="AY18" s="358">
        <f>IF(AC18="",IFERROR('Projection_Base-case'!U19-U18,0),0)</f>
        <v>0</v>
      </c>
      <c r="AZ18" s="359">
        <f t="shared" si="18"/>
        <v>0</v>
      </c>
      <c r="BA18" s="359">
        <f>IFERROR(100*AY18/'Projection_Base-case'!U19,0)</f>
        <v>0</v>
      </c>
      <c r="BB18" s="358">
        <f>IF(AC18="",IFERROR('Projection_Base-case'!W19-W18,0),0)</f>
        <v>0</v>
      </c>
      <c r="BC18" s="359">
        <f t="shared" si="19"/>
        <v>0</v>
      </c>
      <c r="BD18" s="359">
        <f>IFERROR(100*BB18/'Projection_Base-case'!W19,0)</f>
        <v>0</v>
      </c>
      <c r="BE18" s="358">
        <f>IF(AC18="",IFERROR('Projection_Base-case'!Y19-Y18,0),0)</f>
        <v>0</v>
      </c>
      <c r="BF18" s="359">
        <f t="shared" si="20"/>
        <v>0</v>
      </c>
      <c r="BG18" s="359">
        <f>IFERROR(100*BE18/'Projection_Base-case'!Y19,0)</f>
        <v>0</v>
      </c>
      <c r="BH18" s="359">
        <f t="shared" si="21"/>
        <v>0</v>
      </c>
      <c r="BI18" s="360">
        <f t="shared" si="22"/>
        <v>0</v>
      </c>
    </row>
    <row r="19" spans="1:61">
      <c r="A19" s="205">
        <v>15</v>
      </c>
      <c r="B19" s="347">
        <f>IF('Projection_Base-case'!B20&lt;&gt;"",'Projection_Base-case'!B20,0)</f>
        <v>0</v>
      </c>
      <c r="C19" s="347">
        <f>IF('Projection_Base-case'!C20&lt;&gt;"",'Projection_Base-case'!C20,0)</f>
        <v>0</v>
      </c>
      <c r="D19" s="365">
        <f>IF('Projection_Base-case'!D20&lt;&gt;"",'Projection_Base-case'!D20,0)</f>
        <v>0</v>
      </c>
      <c r="E19" s="369"/>
      <c r="F19" s="367" t="str">
        <f t="shared" si="23"/>
        <v>0</v>
      </c>
      <c r="G19" s="206" t="str">
        <f>IF(F19="Scenario1PBT1",'Minor retrofit'!$E$7,IF(F19="Scenario2PBT1",'Minor retrofit'!$F$7,IF(F19="Scenario3PBT1",'Minor retrofit'!$G$7,"")))&amp;IF(F19="Scenario1PBT2",'Minor retrofit'!$H$7,IF(F19="Scenario2PBT2",'Minor retrofit'!$I$7,IF(F19="Scenario3PBT2",'Minor retrofit'!$J$7,"")))&amp;IF(F19="Scenario1PBT3",'Minor retrofit'!$K$7,IF(F19="Scenario2PBT3",'Minor retrofit'!$L$7,IF(F19="Scenario3PBT3",'Minor retrofit'!$M$7,"")))&amp;IF(F19="Scenario1PBT4",'Minor retrofit'!$N$7,IF(F19="Scenario2PBT4",'Minor retrofit'!$O$7,IF(F19="Scenario3PBT4",'Minor retrofit'!$P$7,"")))&amp;IF(F19="Scenario1PBT5",'Minor retrofit'!$Q$7,IF(F19="Scenario2PBT5",'Minor retrofit'!$R$7,IF(F19="Scenario3PBT5",'Minor retrofit'!$S$7,"")))&amp;IF(F19="Scenario1PBT6",'Minor retrofit'!$T$7,IF(F19="Scenario2PBT6",'Minor retrofit'!$U$7,IF(F19="Scenario3PBT6",'Minor retrofit'!$V$7,"")))&amp;IF(F19="Scenario1PBT7",'Minor retrofit'!$W$7,IF(F19="Scenario2PBT7",'Minor retrofit'!$X$7,IF(F19="Scenario3PBT7",'Minor retrofit'!$Y$7,"")))&amp;IF(F19="Scenario1PBT8",'Minor retrofit'!$Z$7,IF(F19="Scenario2PBT8",'Minor retrofit'!$AA$7,IF(F19="Scenario3PBT8",'Minor retrofit'!$AB$7,"")))&amp;IF(F19="Scenario1PBT9",'Minor retrofit'!$AC$7,IF(F19="Scenario2PBT9",'Minor retrofit'!$AD$7,IF(F19="Scenario3PBT9",'Minor retrofit'!$AE$7,"")))&amp;IF(F19="Scenario1PBT10",'Minor retrofit'!$AF$7,IF(F19="Scenario2PBT10",'Minor retrofit'!$AG$7,IF(F19="Scenario3PBT10",'Minor retrofit'!$AH$7,"")))&amp;IF(F19="Scenario1PBT11",'Minor retrofit'!$AI$7,IF(F19="Scenario2PBT11",'Minor retrofit'!$AJ$7,IF(F19="Scenario3PBT11",'Minor retrofit'!$AK$7,"")))&amp;IF(F19="Scenario1PBT12",'Minor retrofit'!$AL$7,IF(F19="Scenario2PBT12",'Minor retrofit'!$AM$7,IF(F19="Scenario3PBT12",'Minor retrofit'!$AN$7,"")))&amp;IF(F19="Scenario1PBT13",'Minor retrofit'!$AO$7,IF(F19="Scenario2PBT13",'Minor retrofit'!$AP$7,IF(F19="Scenario3PBT13",'Minor retrofit'!$AQ$7,"")))&amp;IF(F19="Scenario1PBT14",'Minor retrofit'!$AR$7,IF(F19="Scenario2PBT14",'Minor retrofit'!$AS$7,IF(F19="Scenario3PBT14",'Minor retrofit'!$AT$7,"")))&amp;IF(F19="Scenario1PBT15",'Minor retrofit'!$AU$7,IF(F19="Scenario2PBT15",'Minor retrofit'!$AV$7,IF(F19="Scenario3PBT15",'Minor retrofit'!$AW$7,"")))</f>
        <v/>
      </c>
      <c r="H19" s="117">
        <f t="shared" si="0"/>
        <v>0</v>
      </c>
      <c r="I19" s="117" t="str">
        <f>IF(F19="Scenario1PBT1",'Minor retrofit'!$E$17,IF(F19="Scenario2PBT1",'Minor retrofit'!$F$17,IF(F19="Scenario3PBT1",'Minor retrofit'!$G$17,"")))&amp;IF(F19="Scenario1PBT2",'Minor retrofit'!$H$17,IF(F19="Scenario2PBT2",'Minor retrofit'!$I$17,IF(F19="Scenario3PBT2",'Minor retrofit'!$J$17,"")))&amp;IF(F19="Scenario1PBT3",'Minor retrofit'!$K$17,IF(F19="Scenario2PBT3",'Minor retrofit'!$L$17,IF(F19="Scenario3PBT3",'Minor retrofit'!$M$17,"")))&amp;IF(F19="Scenario1PBT4",'Minor retrofit'!$N$17,IF(F19="Scenario2PBT4",'Minor retrofit'!$O$17,IF(F19="Scenario3PBT4",'Minor retrofit'!$P$17,"")))&amp;IF(F19="Scenario1PBT5",'Minor retrofit'!$Q$17,IF(F19="Scenario2PBT5",'Minor retrofit'!$R$17,IF(F19="Scenario3PBT5",'Minor retrofit'!$S$17,"")))&amp;IF(F19="Scenario1PBT6",'Minor retrofit'!$T$17,IF(F19="Scenario2PBT6",'Minor retrofit'!$U$17,IF(F19="Scenario3PBT6",'Minor retrofit'!$V$17,"")))&amp;IF(F19="Scenario1PBT7",'Minor retrofit'!$W$17,IF(F19="Scenario2PBT7",'Minor retrofit'!$X$17,IF(F19="Scenario3PBT7",'Minor retrofit'!$Y$17,"")))&amp;IF(F19="Scenario1PBT8",'Minor retrofit'!$Z$17,IF(F19="Scenario2PBT8",'Minor retrofit'!$AA$17,IF(F19="Scenario3PBT8",'Minor retrofit'!$AB$17,"")))&amp;IF(F19="Scenario1PBT9",'Minor retrofit'!$AC$17,IF(F19="Scenario2PBT9",'Minor retrofit'!$AD$17,IF(F19="Scenario3PBT9",'Minor retrofit'!$AE$17,"")))&amp;IF(F19="Scenario1PBT10",'Minor retrofit'!$AF$17,IF(F19="Scenario2PBT10",'Minor retrofit'!$AG$17,IF(F19="Scenario3PBT10",'Minor retrofit'!$AH$17,"")))&amp;IF(F19="Scenario1PBT11",'Minor retrofit'!$AI$17,IF(F19="Scenario2PBT11",'Minor retrofit'!$AJ$17,IF(F19="Scenario3PBT11",'Minor retrofit'!$AK$17,"")))&amp;IF(F19="Scenario1PBT12",'Minor retrofit'!$AL$17,IF(F19="Scenario2PBT12",'Minor retrofit'!$AM$17,IF(F19="Scenario3PBT12",'Minor retrofit'!$AN$17,"")))&amp;IF(F19="Scenario1PBT13",'Minor retrofit'!$AO$17,IF(F19="Scenario2PBT13",'Minor retrofit'!$AP$17,IF(F19="Scenario3PBT13",'Minor retrofit'!$AQ$17,"")))&amp;IF(F19="Scenario1PBT14",'Minor retrofit'!$AR$17,IF(F19="Scenario2PBT14",'Minor retrofit'!$AS$17,IF(F19="Scenario3PBT14",'Minor retrofit'!$AT$17,"")))&amp;IF(F19="Scenario1PBT15",'Minor retrofit'!$AU$17,IF(F19="Scenario2PBT15",'Minor retrofit'!$AV$17,IF(F19="Scenario3PBT15",'Minor retrofit'!$AW$17,"")))</f>
        <v/>
      </c>
      <c r="J19" s="117">
        <f t="shared" si="1"/>
        <v>0</v>
      </c>
      <c r="K19" s="117" t="str">
        <f>IF(F19="Scenario1PBT1",'Minor retrofit'!$E$19,IF(F19="Scenario2PBT1",'Minor retrofit'!$F$19,IF(F19="Scenario3PBT1",'Minor retrofit'!$G$19,"")))&amp;IF(F19="Scenario1PBT2",'Minor retrofit'!$H$19,IF(F19="Scenario2PBT2",'Minor retrofit'!$I$19,IF(F19="Scenario3PBT2",'Minor retrofit'!$J$19,"")))&amp;IF(F19="Scenario1PBT3",'Minor retrofit'!$K$19,IF(F19="Scenario2PBT3",'Minor retrofit'!$L$19,IF(F19="Scenario3PBT3",'Minor retrofit'!$M$19,"")))&amp;IF(F19="Scenario1PBT4",'Minor retrofit'!$N$19,IF(F19="Scenario2PBT4",'Minor retrofit'!$O$19,IF(F19="Scenario3PBT4",'Minor retrofit'!$P$19,"")))&amp;IF(F19="Scenario1PBT5",'Minor retrofit'!$Q$19,IF(F19="Scenario2PBT5",'Minor retrofit'!$R$19,IF(F19="Scenario3PBT5",'Minor retrofit'!$S$19,"")))&amp;IF(F19="Scenario1PBT6",'Minor retrofit'!$T$19,IF(F19="Scenario2PBT6",'Minor retrofit'!$U$19,IF(F19="Scenario3PBT6",'Minor retrofit'!$V$19,"")))&amp;IF(F19="Scenario1PBT7",'Minor retrofit'!$W$19,IF(F19="Scenario2PBT7",'Minor retrofit'!$X$19,IF(F19="Scenario3PBT7",'Minor retrofit'!$Y$19,"")))&amp;IF(F19="Scenario1PBT8",'Minor retrofit'!$Z$19,IF(F19="Scenario2PBT8",'Minor retrofit'!$AA$19,IF(F19="Scenario3PBT8",'Minor retrofit'!$AB$19,"")))&amp;IF(F19="Scenario1PBT9",'Minor retrofit'!$AC$19,IF(F19="Scenario2PBT9",'Minor retrofit'!$AD$19,IF(F19="Scenario3PBT9",'Minor retrofit'!$AE$19,"")))&amp;IF(F19="Scenario1PBT10",'Minor retrofit'!$AF$19,IF(F19="Scenario2PBT10",'Minor retrofit'!$AG$19,IF(F19="Scenario3PBT10",'Minor retrofit'!$AH$19,"")))&amp;IF(F19="Scenario1PBT11",'Minor retrofit'!$AI$19,IF(F19="Scenario2PBT11",'Minor retrofit'!$AJ$19,IF(F19="Scenario3PBT11",'Minor retrofit'!$AK$19,"")))&amp;IF(F19="Scenario1PBT12",'Minor retrofit'!$AL$19,IF(F19="Scenario2PBT12",'Minor retrofit'!$AM$19,IF(F19="Scenario3PBT12",'Minor retrofit'!$AN$19,"")))&amp;IF(F19="Scenario1PBT13",'Minor retrofit'!$AO$19,IF(F19="Scenario2PBT13",'Minor retrofit'!$AP$19,IF(F19="Scenario3PBT13",'Minor retrofit'!$AQ$19,"")))&amp;IF(F19="Scenario1PBT14",'Minor retrofit'!$AR$19,IF(F19="Scenario2PBT14",'Minor retrofit'!$AS$19,IF(F19="Scenario3PBT14",'Minor retrofit'!$AT$19,"")))&amp;IF(F19="Scenario1PBT15",'Minor retrofit'!$AU$19,IF(F19="Scenario2PBT15",'Minor retrofit'!$AV$19,IF(F19="Scenario3PBT15",'Minor retrofit'!$AW$19,"")))</f>
        <v/>
      </c>
      <c r="L19" s="117">
        <f t="shared" si="2"/>
        <v>0</v>
      </c>
      <c r="M19" s="117" t="str">
        <f>IF(F19="Scenario1PBT1",'Minor retrofit'!$E$21,IF(F19="Scenario2PBT1",'Minor retrofit'!$F$21,IF(F19="Scenario3PBT1",'Minor retrofit'!$G$21,"")))&amp;IF(F19="Scenario1PBT2",'Minor retrofit'!$H$21,IF(F19="Scenario2PBT2",'Minor retrofit'!$I$21,IF(F19="Scenario3PBT2",'Minor retrofit'!$J$21,"")))&amp;IF(F19="Scenario1PBT3",'Minor retrofit'!$K$21,IF(F19="Scenario2PBT3",'Minor retrofit'!$L$21,IF(F19="Scenario3PBT3",'Minor retrofit'!$M$21,"")))&amp;IF(F19="Scenario1PBT4",'Minor retrofit'!$N$21,IF(F19="Scenario2PBT4",'Minor retrofit'!$O$21,IF(F19="Scenario3PBT4",'Minor retrofit'!$P$21,"")))&amp;IF(F19="Scenario1PBT5",'Minor retrofit'!$Q$21,IF(F19="Scenario2PBT5",'Minor retrofit'!$R$21,IF(F19="Scenario3PBT5",'Minor retrofit'!$S$21,"")))&amp;IF(F19="Scenario1PBT6",'Minor retrofit'!$T$21,IF(F19="Scenario2PBT6",'Minor retrofit'!$U$21,IF(F19="Scenario3PBT6",'Minor retrofit'!$V$21,"")))&amp;IF(F19="Scenario1PBT7",'Minor retrofit'!$W$21,IF(F19="Scenario2PBT7",'Minor retrofit'!$X$21,IF(F19="Scenario3PBT7",'Minor retrofit'!$Y$21,"")))&amp;IF(F19="Scenario1PBT8",'Minor retrofit'!$Z$21,IF(F19="Scenario2PBT8",'Minor retrofit'!$AA$21,IF(F19="Scenario3PBT8",'Minor retrofit'!$AB$21,"")))&amp;IF(F19="Scenario1PBT9",'Minor retrofit'!$AC$21,IF(F19="Scenario2PBT9",'Minor retrofit'!$AD$21,IF(F19="Scenario3PBT9",'Minor retrofit'!$AE$21,"")))&amp;IF(F19="Scenario1PBT10",'Minor retrofit'!$AF$21,IF(F19="Scenario2PBT10",'Minor retrofit'!$AG$21,IF(F19="Scenario3PBT10",'Minor retrofit'!$AH$21,"")))&amp;IF(F19="Scenario1PBT11",'Minor retrofit'!$AI$21,IF(F19="Scenario2PBT11",'Minor retrofit'!$AJ$21,IF(F19="Scenario3PBT11",'Minor retrofit'!$AK$21,"")))&amp;IF(F19="Scenario1PBT12",'Minor retrofit'!$AL$21,IF(F19="Scenario2PBT12",'Minor retrofit'!$AM$21,IF(F19="Scenario3PBT12",'Minor retrofit'!$AN$21,"")))&amp;IF(F19="Scenario1PBT13",'Minor retrofit'!$AO$21,IF(F19="Scenario2PBT13",'Minor retrofit'!$AP$21,IF(F19="Scenario3PBT13",'Minor retrofit'!$AQ$21,"")))&amp;IF(F19="Scenario1PBT14",'Minor retrofit'!$AR$21,IF(F19="Scenario2PBT14",'Minor retrofit'!$AS$21,IF(F19="Scenario3PBT14",'Minor retrofit'!$AT$21,"")))&amp;IF(F19="Scenario1PBT15",'Minor retrofit'!$AU$21,IF(F19="Scenario2PBT15",'Minor retrofit'!$AV$21,IF(F19="Scenario3PBT15",'Minor retrofit'!$AW$21,"")))</f>
        <v/>
      </c>
      <c r="N19" s="118">
        <f t="shared" si="3"/>
        <v>0</v>
      </c>
      <c r="O19" s="206" t="str">
        <f>IF(F19="Scenario1PBT1",'Minor retrofit'!$E$24,IF(F19="Scenario2PBT1",'Minor retrofit'!$F$24,IF(F19="Scenario3PBT1",'Minor retrofit'!$G$24,"")))&amp;IF(F19="Scenario1PBT2",'Minor retrofit'!$H$24,IF(F19="Scenario2PBT2",'Minor retrofit'!$I$24,IF(F19="Scenario3PBT2",'Minor retrofit'!$J$24,"")))&amp;IF(F19="Scenario1PBT3",'Minor retrofit'!$K$24,IF(F19="Scenario2PBT3",'Minor retrofit'!$L$24,IF(F19="Scenario3PBT3",'Minor retrofit'!$M$24,"")))&amp;IF(F19="Scenario1PBT4",'Minor retrofit'!$N$24,IF(F19="Scenario2PBT4",'Minor retrofit'!$O$24,IF(F19="Scenario3PBT4",'Minor retrofit'!$P$24,"")))&amp;IF(F19="Scenario1PBT5",'Minor retrofit'!$Q$24,IF(F19="Scenario2PBT5",'Minor retrofit'!$R$24,IF(F19="Scenario3PBT5",'Minor retrofit'!$S$24,"")))&amp;IF(F19="Scenario1PBT6",'Minor retrofit'!$T$24,IF(F19="Scenario2PBT6",'Minor retrofit'!$U$24,IF(F19="Scenario3PBT6",'Minor retrofit'!$V$24,"")))&amp;IF(F19="Scenario1PBT7",'Minor retrofit'!$W$24,IF(F19="Scenario2PBT7",'Minor retrofit'!$X$24,IF(F19="Scenario3PBT7",'Minor retrofit'!$Y$24,"")))&amp;IF(F19="Scenario1PBT8",'Minor retrofit'!$Z$24,IF(F19="Scenario2PBT8",'Minor retrofit'!$AA$24,IF(F19="Scenario3PBT8",'Minor retrofit'!$AB$24,"")))&amp;IF(F19="Scenario1PBT9",'Minor retrofit'!$AC$24,IF(F19="Scenario2PBT9",'Minor retrofit'!$AD$24,IF(F19="Scenario3PBT9",'Minor retrofit'!$AE$24,"")))&amp;IF(F19="Scenario1PBT10",'Minor retrofit'!$AF$24,IF(F19="Scenario2PBT10",'Minor retrofit'!$AG$24,IF(F19="Scenario3PBT10",'Minor retrofit'!$AH$24,"")))&amp;IF(F19="Scenario1PBT11",'Minor retrofit'!$AI$24,IF(F19="Scenario2PBT11",'Minor retrofit'!$AJ$24,IF(F19="Scenario3PBT11",'Minor retrofit'!$AK$24,"")))&amp;IF(F19="Scenario1PBT12",'Minor retrofit'!$AL$24,IF(F19="Scenario2PBT12",'Minor retrofit'!$AM$24,IF(F19="Scenario3PBT12",'Minor retrofit'!$AN$24,"")))&amp;IF(F19="Scenario1PBT13",'Minor retrofit'!$AO$24,IF(F19="Scenario2PBT13",'Minor retrofit'!$AP$24,IF(F19="Scenario3PBT13",'Minor retrofit'!$AQ$24,"")))&amp;IF(F19="Scenario1PBT14",'Minor retrofit'!$AR$24,IF(F19="Scenario2PBT14",'Minor retrofit'!$AS$24,IF(F19="Scenario3PBT14",'Minor retrofit'!$AT$24,"")))&amp;IF(F19="Scenario1PBT15",'Minor retrofit'!$AU$24,IF(F19="Scenario2PBT15",'Minor retrofit'!$AV$24,IF(F19="Scenario3PBT15",'Minor retrofit'!$AW$24,"")))</f>
        <v/>
      </c>
      <c r="P19" s="117">
        <f t="shared" si="4"/>
        <v>0</v>
      </c>
      <c r="Q19" s="117" t="str">
        <f>IF(F19="Scenario1PBT1",'Minor retrofit'!$E$26,IF(F19="Scenario2PBT1",'Minor retrofit'!$F$26,IF(F19="Scenario3PBT1",'Minor retrofit'!$G$26,"")))&amp;IF(F19="Scenario1PBT2",'Minor retrofit'!$H$26,IF(F19="Scenario2PBT2",'Minor retrofit'!$I$26,IF(F19="Scenario3PBT2",'Minor retrofit'!$J$26,"")))&amp;IF(F19="Scenario1PBT3",'Minor retrofit'!$K$26,IF(F19="Scenario2PBT3",'Minor retrofit'!$L$26,IF(F19="Scenario3PBT3",'Minor retrofit'!$M$26,"")))&amp;IF(F19="Scenario1PBT4",'Minor retrofit'!$N$26,IF(F19="Scenario2PBT4",'Minor retrofit'!$O$26,IF(F19="Scenario3PBT4",'Minor retrofit'!$P$26,"")))&amp;IF(F19="Scenario1PBT5",'Minor retrofit'!$Q$26,IF(F19="Scenario2PBT5",'Minor retrofit'!$R$26,IF(F19="Scenario3PBT5",'Minor retrofit'!$S$26,"")))&amp;IF(F19="Scenario1PBT6",'Minor retrofit'!$T$26,IF(F19="Scenario2PBT6",'Minor retrofit'!$U$26,IF(F19="Scenario3PBT6",'Minor retrofit'!$V$26,"")))&amp;IF(F19="Scenario1PBT7",'Minor retrofit'!$W$26,IF(F19="Scenario2PBT7",'Minor retrofit'!$X$26,IF(F19="Scenario3PBT7",'Minor retrofit'!$Y$26,"")))&amp;IF(F19="Scenario1PBT8",'Minor retrofit'!$Z$26,IF(F19="Scenario2PBT8",'Minor retrofit'!$AA$26,IF(F19="Scenario3PBT8",'Minor retrofit'!$AB$26,"")))&amp;IF(F19="Scenario1PBT9",'Minor retrofit'!$AC$26,IF(F19="Scenario2PBT9",'Minor retrofit'!$AD$26,IF(F19="Scenario3PBT9",'Minor retrofit'!$AE$26,"")))&amp;IF(F19="Scenario1PBT10",'Minor retrofit'!$AF$26,IF(F19="Scenario2PBT10",'Minor retrofit'!$AG$26,IF(F19="Scenario3PBT10",'Minor retrofit'!$AH$26,"")))&amp;IF(F19="Scenario1PBT11",'Minor retrofit'!$AI$26,IF(F19="Scenario2PBT11",'Minor retrofit'!$AJ$26,IF(F19="Scenario3PBT11",'Minor retrofit'!$AK$26,"")))&amp;IF(F19="Scenario1PBT12",'Minor retrofit'!$AL$26,IF(F19="Scenario2PBT12",'Minor retrofit'!$AM$26,IF(F19="Scenario3PBT12",'Minor retrofit'!$AN$26,"")))&amp;IF(F19="Scenario1PBT13",'Minor retrofit'!$AO$26,IF(F19="Scenario2PBT13",'Minor retrofit'!$AP$26,IF(F19="Scenario3PBT13",'Minor retrofit'!$AQ$26,"")))&amp;IF(F19="Scenario1PBT14",'Minor retrofit'!$AR$26,IF(F19="Scenario2PBT14",'Minor retrofit'!$AS$26,IF(F19="Scenario3PBT14",'Minor retrofit'!$AT$26,"")))&amp;IF(F19="Scenario1PBT15",'Minor retrofit'!$AU$26,IF(F19="Scenario2PBT15",'Minor retrofit'!$AV$26,IF(F19="Scenario3PBT15",'Minor retrofit'!$AW$26,"")))</f>
        <v/>
      </c>
      <c r="R19" s="117">
        <f t="shared" si="5"/>
        <v>0</v>
      </c>
      <c r="S19" s="117" t="str">
        <f>IF(F19="Scenario1PBT1",'Minor retrofit'!$E$28,IF(F19="Scenario2PBT1",'Minor retrofit'!$F$28,IF(F19="Scenario3PBT1",'Minor retrofit'!$G$28,"")))&amp;IF(F19="Scenario1PBT2",'Minor retrofit'!$H$28,IF(F19="Scenario2PBT2",'Minor retrofit'!$I$28,IF(F19="Scenario3PBT2",'Minor retrofit'!$J$28,"")))&amp;IF(F19="Scenario1PBT3",'Minor retrofit'!$K$28,IF(F19="Scenario2PBT3",'Minor retrofit'!$L$28,IF(F19="Scenario3PBT3",'Minor retrofit'!$M$28,"")))&amp;IF(F19="Scenario1PBT4",'Minor retrofit'!$N$28,IF(F19="Scenario2PBT4",'Minor retrofit'!$O$28,IF(F19="Scenario3PBT4",'Minor retrofit'!$P$28,"")))&amp;IF(F19="Scenario1PBT5",'Minor retrofit'!$Q$28,IF(F19="Scenario2PBT5",'Minor retrofit'!$R$28,IF(F19="Scenario3PBT5",'Minor retrofit'!$S$28,"")))&amp;IF(F19="Scenario1PBT6",'Minor retrofit'!$T$28,IF(F19="Scenario2PBT6",'Minor retrofit'!$U$28,IF(F19="Scenario3PBT6",'Minor retrofit'!$V$28,"")))&amp;IF(F19="Scenario1PBT7",'Minor retrofit'!$W$28,IF(F19="Scenario2PBT7",'Minor retrofit'!$X$28,IF(F19="Scenario3PBT7",'Minor retrofit'!$Y$28,"")))&amp;IF(F19="Scenario1PBT8",'Minor retrofit'!$Z$28,IF(F19="Scenario2PBT8",'Minor retrofit'!$AA$28,IF(F19="Scenario3PBT8",'Minor retrofit'!$AB$28,"")))&amp;IF(F19="Scenario1PBT9",'Minor retrofit'!$AC$28,IF(F19="Scenario2PBT9",'Minor retrofit'!$AD$28,IF(F19="Scenario3PBT9",'Minor retrofit'!$AE$28,"")))&amp;IF(F19="Scenario1PBT10",'Minor retrofit'!$AF$28,IF(F19="Scenario2PBT10",'Minor retrofit'!$AG$28,IF(F19="Scenario3PBT10",'Minor retrofit'!$AH$28,"")))&amp;IF(F19="Scenario1PBT11",'Minor retrofit'!$AI$28,IF(F19="Scenario2PBT11",'Minor retrofit'!$AJ$28,IF(F19="Scenario3PBT11",'Minor retrofit'!$AK$28,"")))&amp;IF(F19="Scenario1PBT12",'Minor retrofit'!$AL$28,IF(F19="Scenario2PBT12",'Minor retrofit'!$AM$28,IF(F19="Scenario3PBT12",'Minor retrofit'!$AN$28,"")))&amp;IF(F19="Scenario1PBT13",'Minor retrofit'!$AO$28,IF(F19="Scenario2PBT13",'Minor retrofit'!$AP$28,IF(F19="Scenario3PBT13",'Minor retrofit'!$AQ$28,"")))&amp;IF(F19="Scenario1PBT14",'Minor retrofit'!$AR$28,IF(F19="Scenario2PBT14",'Minor retrofit'!$AS$28,IF(F19="Scenario3PBT14",'Minor retrofit'!$AT$28,"")))&amp;IF(F19="Scenario1PBT15",'Minor retrofit'!$AU$28,IF(F19="Scenario2PBT15",'Minor retrofit'!$AV$28,IF(F19="Scenario3PBT15",'Minor retrofit'!$AW$28,"")))</f>
        <v/>
      </c>
      <c r="T19" s="207">
        <f t="shared" si="6"/>
        <v>0</v>
      </c>
      <c r="U19" s="206" t="str">
        <f>IF(F19="Scenario1PBT1",'Minor retrofit'!$E$39,IF(F19="Scenario2PBT1",'Minor retrofit'!$F$39,IF(F19="Scenario3PBT1",'Minor retrofit'!$G$39,"")))&amp;IF(F19="Scenario1PBT2",'Minor retrofit'!$H$39,IF(F19="Scenario2PBT2",'Minor retrofit'!$I$39,IF(F19="Scenario3PBT2",'Minor retrofit'!$J$39,"")))&amp;IF(F19="Scenario1PBT3",'Minor retrofit'!$K$39,IF(F19="Scenario2PBT3",'Minor retrofit'!$L$39,IF(F19="Scenario3PBT3",'Minor retrofit'!$M$39,"")))&amp;IF(F19="Scenario1PBT4",'Minor retrofit'!$N$39,IF(F19="Scenario2PBT4",'Minor retrofit'!$O$39,IF(F19="Scenario3PBT4",'Minor retrofit'!$P$39,"")))&amp;IF(F19="Scenario1PBT5",'Minor retrofit'!$Q$39,IF(F19="Scenario2PBT5",'Minor retrofit'!$R$39,IF(F19="Scenario3PBT5",'Minor retrofit'!$S$39,"")))&amp;IF(F19="Scenario1PBT6",'Minor retrofit'!$T$39,IF(F19="Scenario2PBT6",'Minor retrofit'!$U$39,IF(F19="Scenario3PBT6",'Minor retrofit'!$V$39,"")))&amp;IF(F19="Scenario1PBT7",'Minor retrofit'!$W$39,IF(F19="Scenario2PBT7",'Minor retrofit'!$X$39,IF(F19="Scenario3PBT7",'Minor retrofit'!$Y$39,"")))&amp;IF(F19="Scenario1PBT8",'Minor retrofit'!$Z$39,IF(F19="Scenario2PBT8",'Minor retrofit'!$AA$39,IF(F19="Scenario3PBT8",'Minor retrofit'!$AB$39,"")))&amp;IF(F19="Scenario1PBT9",'Minor retrofit'!$AC$39,IF(F19="Scenario2PBT9",'Minor retrofit'!$AD$39,IF(F19="Scenario3PBT9",'Minor retrofit'!$AE$39,"")))&amp;IF(F19="Scenario1PBT10",'Minor retrofit'!$AF$39,IF(F19="Scenario2PBT10",'Minor retrofit'!$AG$39,IF(F19="Scenario3PBT10",'Minor retrofit'!$AH$39,"")))&amp;IF(F19="Scenario1PBT11",'Minor retrofit'!$AI$39,IF(F19="Scenario2PBT11",'Minor retrofit'!$AJ$39,IF(F19="Scenario3PBT11",'Minor retrofit'!$AK$39,"")))&amp;IF(F19="Scenario1PBT12",'Minor retrofit'!$AL$39,IF(F19="Scenario2PBT12",'Minor retrofit'!$AM$39,IF(F19="Scenario3PBT12",'Minor retrofit'!$AN$39,"")))&amp;IF(F19="Scenario1PBT13",'Minor retrofit'!$AO$39,IF(F19="Scenario2PBT13",'Minor retrofit'!$AP$39,IF(F19="Scenario3PBT13",'Minor retrofit'!$AQ$39,"")))&amp;IF(F19="Scenario1PBT14",'Minor retrofit'!$AR$39,IF(F19="Scenario2PBT14",'Minor retrofit'!$AS$39,IF(F19="Scenario3PBT14",'Minor retrofit'!$AT$39,"")))&amp;IF(F19="Scenario1PBT15",'Minor retrofit'!$AU$39,IF(F19="Scenario2PBT15",'Minor retrofit'!$AV$39,IF(F19="Scenario3PBT15",'Minor retrofit'!$AW$39,"")))</f>
        <v/>
      </c>
      <c r="V19" s="117">
        <f t="shared" si="7"/>
        <v>0</v>
      </c>
      <c r="W19" s="117" t="str">
        <f>IF(F19="Scenario1PBT1",'Minor retrofit'!$E$41,IF(F19="Scenario2PBT1",'Minor retrofit'!$F$41,IF(F19="Scenario3PBT1",'Minor retrofit'!$G$41,"")))&amp;IF(F19="Scenario1PBT2",'Minor retrofit'!$H$41,IF(F19="Scenario2PBT2",'Minor retrofit'!$I$41,IF(F19="Scenario3PBT2",'Minor retrofit'!$J$41,"")))&amp;IF(F19="Scenario1PBT3",'Minor retrofit'!$K$41,IF(F19="Scenario2PBT3",'Minor retrofit'!$L$41,IF(F19="Scenario3PBT3",'Minor retrofit'!$M$41,"")))&amp;IF(F19="Scenario1PBT4",'Minor retrofit'!$N$41,IF(F19="Scenario2PBT4",'Minor retrofit'!$O$41,IF(F19="Scenario3PBT4",'Minor retrofit'!$P$41,"")))&amp;IF(F19="Scenario1PBT5",'Minor retrofit'!$Q$41,IF(F19="Scenario2PBT5",'Minor retrofit'!$R$41,IF(F19="Scenario3PBT5",'Minor retrofit'!$S$41,"")))&amp;IF(F19="Scenario1PBT6",'Minor retrofit'!$T$41,IF(F19="Scenario2PBT6",'Minor retrofit'!$U$41,IF(F19="Scenario3PBT6",'Minor retrofit'!$V$41,"")))&amp;IF(F19="Scenario1PBT7",'Minor retrofit'!$W$41,IF(F19="Scenario2PBT7",'Minor retrofit'!$X$41,IF(F19="Scenario3PBT7",'Minor retrofit'!$Y$41,"")))&amp;IF(F19="Scenario1PBT8",'Minor retrofit'!$Z$41,IF(F19="Scenario2PBT8",'Minor retrofit'!$AA$41,IF(F19="Scenario3PBT8",'Minor retrofit'!$AB$41,"")))&amp;IF(F19="Scenario1PBT9",'Minor retrofit'!$AC$41,IF(F19="Scenario2PBT9",'Minor retrofit'!$AD$41,IF(F19="Scenario3PBT9",'Minor retrofit'!$AE$41,"")))&amp;IF(F19="Scenario1PBT10",'Minor retrofit'!$AF$41,IF(F19="Scenario2PBT10",'Minor retrofit'!$AG$41,IF(F19="Scenario3PBT10",'Minor retrofit'!$AH$41,"")))&amp;IF(F19="Scenario1PBT11",'Minor retrofit'!$AI$41,IF(F19="Scenario2PBT11",'Minor retrofit'!$AJ$41,IF(F19="Scenario3PBT11",'Minor retrofit'!$AK$41,"")))&amp;IF(F19="Scenario1PBT12",'Minor retrofit'!$AL$41,IF(F19="Scenario2PBT12",'Minor retrofit'!$AM$41,IF(F19="Scenario3PBT12",'Minor retrofit'!$AN$41,"")))&amp;IF(F19="Scenario1PBT13",'Minor retrofit'!$AO$41,IF(F19="Scenario2PBT13",'Minor retrofit'!$AP$41,IF(F19="Scenario3PBT13",'Minor retrofit'!$AQ$41,"")))&amp;IF(F19="Scenario1PBT14",'Minor retrofit'!$AR$41,IF(F19="Scenario2PBT14",'Minor retrofit'!$AS$41,IF(F19="Scenario3PBT14",'Minor retrofit'!$AT$41,"")))&amp;IF(F19="Scenario1PBT15",'Minor retrofit'!$AU$41,IF(F19="Scenario2PBT15",'Minor retrofit'!$AV$41,IF(F19="Scenario3PBT15",'Minor retrofit'!$AW$41,"")))</f>
        <v/>
      </c>
      <c r="X19" s="117">
        <f t="shared" si="8"/>
        <v>0</v>
      </c>
      <c r="Y19" s="117" t="str">
        <f>IF(F19="Scenario1PBT1",'Minor retrofit'!$E$43,IF(F19="Scenario2PBT1",'Minor retrofit'!$F$43,IF(F19="Scenario3PBT1",'Minor retrofit'!$G$43,"")))&amp;IF(F19="Scenario1PBT2",'Minor retrofit'!$H$43,IF(F19="Scenario2PBT2",'Minor retrofit'!$I$43,IF(F19="Scenario3PBT2",'Minor retrofit'!$J$43,"")))&amp;IF(F19="Scenario1PBT3",'Minor retrofit'!$K$43,IF(F19="Scenario2PBT3",'Minor retrofit'!$L$43,IF(F19="Scenario3PBT3",'Minor retrofit'!$M$43,"")))&amp;IF(F19="Scenario1PBT4",'Minor retrofit'!$N$43,IF(F19="Scenario2PBT4",'Minor retrofit'!$O$43,IF(F19="Scenario3PBT4",'Minor retrofit'!$P$43,"")))&amp;IF(F19="Scenario1PBT5",'Minor retrofit'!$Q$43,IF(F19="Scenario2PBT5",'Minor retrofit'!$R$43,IF(F19="Scenario3PBT5",'Minor retrofit'!$S$43,"")))&amp;IF(F19="Scenario1PBT6",'Minor retrofit'!$T$43,IF(F19="Scenario2PBT6",'Minor retrofit'!$U$43,IF(F19="Scenario3PBT6",'Minor retrofit'!$V$43,"")))&amp;IF(F19="Scenario1PBT7",'Minor retrofit'!$W$43,IF(F19="Scenario2PBT7",'Minor retrofit'!$X$43,IF(F19="Scenario3PBT7",'Minor retrofit'!$Y$43,"")))&amp;IF(F19="Scenario1PBT8",'Minor retrofit'!$Z$43,IF(F19="Scenario2PBT8",'Minor retrofit'!$AA$43,IF(F19="Scenario3PBT8",'Minor retrofit'!$AB$43,"")))&amp;IF(F19="Scenario1PBT9",'Minor retrofit'!$AC$43,IF(F19="Scenario2PBT9",'Minor retrofit'!$AD$43,IF(F19="Scenario3PBT9",'Minor retrofit'!$AE$43,"")))&amp;IF(F19="Scenario1PBT10",'Minor retrofit'!$AF$43,IF(F19="Scenario2PBT10",'Minor retrofit'!$AG$43,IF(F19="Scenario3PBT10",'Minor retrofit'!$AH$43,"")))&amp;IF(F19="Scenario1PBT11",'Minor retrofit'!$AI$43,IF(F19="Scenario2PBT11",'Minor retrofit'!$AJ$43,IF(F19="Scenario3PBT11",'Minor retrofit'!$AK$43,"")))&amp;IF(F19="Scenario1PBT12",'Minor retrofit'!$AL$43,IF(F19="Scenario2PBT12",'Minor retrofit'!$AM$43,IF(F19="Scenario3PBT12",'Minor retrofit'!$AN$43,"")))&amp;IF(F19="Scenario1PBT13",'Minor retrofit'!$AO$43,IF(F19="Scenario2PBT13",'Minor retrofit'!$AP$43,IF(F19="Scenario3PBT13",'Minor retrofit'!$AQ$43,"")))&amp;IF(F19="Scenario1PBT14",'Minor retrofit'!$AR$43,IF(F19="Scenario2PBT14",'Minor retrofit'!$AS$43,IF(F19="Scenario3PBT14",'Minor retrofit'!$AT$43,"")))&amp;IF(F19="Scenario1PBT15",'Minor retrofit'!$AU$43,IF(F19="Scenario2PBT15",'Minor retrofit'!$AV$43,IF(F19="Scenario3PBT15",'Minor retrofit'!$AW$43,"")))</f>
        <v/>
      </c>
      <c r="Z19" s="117">
        <f t="shared" si="9"/>
        <v>0</v>
      </c>
      <c r="AA19" s="178" t="str">
        <f>IF(F19="Scenario1PBT1",'Minor retrofit'!$E$102,IF(F19="Scenario2PBT1",'Minor retrofit'!$F$102,IF(F19="Scenario3PBT1",'Minor retrofit'!$G$102,"")))&amp;IF(F19="Scenario1PBT2",'Minor retrofit'!$H$102,IF(F19="Scenario2PBT2",'Minor retrofit'!$I$102,IF(F19="Scenario3PBT2",'Minor retrofit'!$J$102,"")))&amp;IF(F19="Scenario1PBT3",'Minor retrofit'!$K$102,IF(F19="Scenario2PBT3",'Minor retrofit'!$L$102,IF(F19="Scenario3PBT3",'Minor retrofit'!$M$102,"")))&amp;IF(F19="Scenario1PBT4",'Minor retrofit'!$N$102,IF(F19="Scenario2PBT4",'Minor retrofit'!$O$102,IF(F19="Scenario3PBT4",'Minor retrofit'!$P$102,"")))&amp;IF(F19="Scenario1PBT5",'Minor retrofit'!$Q$102,IF(F19="Scenario2PBT5",'Minor retrofit'!$R$102,IF(F19="Scenario3PBT5",'Minor retrofit'!$S$102,"")))&amp;IF(F19="Scenario1PBT6",'Minor retrofit'!$T$102,IF(F19="Scenario2PBT6",'Minor retrofit'!$U$102,IF(F19="Scenario3PBT6",'Minor retrofit'!$V$102,"")))&amp;IF(F19="Scenario1PBT7",'Minor retrofit'!$W$102,IF(F19="Scenario2PBT7",'Minor retrofit'!$X$102,IF(F19="Scenario3PBT7",'Minor retrofit'!$Y$102,"")))&amp;IF(F19="Scenario1PBT8",'Minor retrofit'!$Z$102,IF(F19="Scenario2PBT8",'Minor retrofit'!$AA$102,IF(F19="Scenario3PBT8",'Minor retrofit'!$AB$102,"")))&amp;IF(F19="Scenario1PBT9",'Minor retrofit'!$AC$102,IF(F19="Scenario2PBT9",'Minor retrofit'!$AD$102,IF(F19="Scenario3PBT9",'Minor retrofit'!$AE$102,"")))&amp;IF(F19="Scenario1PBT10",'Minor retrofit'!$AF$102,IF(F19="Scenario2PBT10",'Minor retrofit'!$AG$102,IF(F19="Scenario3PBT10",'Minor retrofit'!$AH$102,"")))&amp;IF(F19="Scenario1PBT11",'Minor retrofit'!$AI$102,IF(F19="Scenario2PBT11",'Minor retrofit'!$AJ$102,IF(F19="Scenario3PBT11",'Minor retrofit'!$AK$102,"")))&amp;IF(F19="Scenario1PBT12",'Minor retrofit'!$AL$102,IF(F19="Scenario2PBT12",'Minor retrofit'!$AM$102,IF(F19="Scenario3PBT12",'Minor retrofit'!$AN$102,"")))&amp;IF(F19="Scenario1PBT13",'Minor retrofit'!$AO$102,IF(F19="Scenario2PBT13",'Minor retrofit'!$AP$102,IF(F19="Scenario3PBT13",'Minor retrofit'!$AQ$102,"")))&amp;IF(F19="Scenario1PBT14",'Minor retrofit'!$AR$102,IF(F19="Scenario2PBT14",'Minor retrofit'!$AS$102,IF(F19="Scenario3PBT14",'Minor retrofit'!$AT$102,"")))&amp;IF(F19="Scenario1PBT15",'Minor retrofit'!$AU$102,IF(F19="Scenario2PBT15",'Minor retrofit'!$AV$102,IF(F19="Scenario3PBT15",'Minor retrofit'!$AW$102,"")))</f>
        <v/>
      </c>
      <c r="AB19" s="179">
        <f t="shared" si="10"/>
        <v>0</v>
      </c>
      <c r="AC19" s="363" t="str">
        <f t="shared" si="24"/>
        <v/>
      </c>
      <c r="AD19" s="353">
        <f>IF(AC19="",IFERROR('Projection_Base-case'!G20-G19,0),0)</f>
        <v>0</v>
      </c>
      <c r="AE19" s="350">
        <f t="shared" si="11"/>
        <v>0</v>
      </c>
      <c r="AF19" s="361">
        <f>IFERROR(100*AD19/'Projection_Base-case'!G20,0)</f>
        <v>0</v>
      </c>
      <c r="AG19" s="352">
        <f>IF(AC19="",IFERROR('Projection_Base-case'!I20-I19,0),0)</f>
        <v>0</v>
      </c>
      <c r="AH19" s="353">
        <f t="shared" si="12"/>
        <v>0</v>
      </c>
      <c r="AI19" s="361">
        <f>IFERROR(100*AG19/'Projection_Base-case'!I20,0)</f>
        <v>0</v>
      </c>
      <c r="AJ19" s="352">
        <f>IF(AC19="",IFERROR('Projection_Base-case'!K20-K19,0),0)</f>
        <v>0</v>
      </c>
      <c r="AK19" s="353">
        <f t="shared" si="13"/>
        <v>0</v>
      </c>
      <c r="AL19" s="361">
        <f>IFERROR(100*AJ19/'Projection_Base-case'!K20,0)</f>
        <v>0</v>
      </c>
      <c r="AM19" s="352">
        <f>-IF(AC19="",IFERROR('Projection_Base-case'!M20-M19,0),0)</f>
        <v>0</v>
      </c>
      <c r="AN19" s="353">
        <f t="shared" si="14"/>
        <v>0</v>
      </c>
      <c r="AO19" s="354">
        <f>IFERROR(IF('Projection_Base-case'!N20&gt;0,100*AN19/'Projection_Base-case'!N20,100*AN19/N19),0)</f>
        <v>0</v>
      </c>
      <c r="AP19" s="355">
        <f>IF(AC19="",IFERROR('Projection_Base-case'!O20-O19,0),0)</f>
        <v>0</v>
      </c>
      <c r="AQ19" s="356">
        <f t="shared" si="15"/>
        <v>0</v>
      </c>
      <c r="AR19" s="356">
        <f>IFERROR(100*AP19/'Projection_Base-case'!O20,0)</f>
        <v>0</v>
      </c>
      <c r="AS19" s="355">
        <f>IF(AC19="",IFERROR('Projection_Base-case'!Q20-Q19,0),0)</f>
        <v>0</v>
      </c>
      <c r="AT19" s="356">
        <f t="shared" si="16"/>
        <v>0</v>
      </c>
      <c r="AU19" s="356">
        <f>IFERROR(100*AS19/'Projection_Base-case'!Q20,0)</f>
        <v>0</v>
      </c>
      <c r="AV19" s="355">
        <f>IF(AC19="",IFERROR('Projection_Base-case'!S20-S19,0),0)</f>
        <v>0</v>
      </c>
      <c r="AW19" s="356">
        <f t="shared" si="17"/>
        <v>0</v>
      </c>
      <c r="AX19" s="357">
        <f>IFERROR(100*AV19/'Projection_Base-case'!S20,0)</f>
        <v>0</v>
      </c>
      <c r="AY19" s="358">
        <f>IF(AC19="",IFERROR('Projection_Base-case'!U20-U19,0),0)</f>
        <v>0</v>
      </c>
      <c r="AZ19" s="359">
        <f t="shared" si="18"/>
        <v>0</v>
      </c>
      <c r="BA19" s="359">
        <f>IFERROR(100*AY19/'Projection_Base-case'!U20,0)</f>
        <v>0</v>
      </c>
      <c r="BB19" s="358">
        <f>IF(AC19="",IFERROR('Projection_Base-case'!W20-W19,0),0)</f>
        <v>0</v>
      </c>
      <c r="BC19" s="359">
        <f t="shared" si="19"/>
        <v>0</v>
      </c>
      <c r="BD19" s="359">
        <f>IFERROR(100*BB19/'Projection_Base-case'!W20,0)</f>
        <v>0</v>
      </c>
      <c r="BE19" s="358">
        <f>IF(AC19="",IFERROR('Projection_Base-case'!Y20-Y19,0),0)</f>
        <v>0</v>
      </c>
      <c r="BF19" s="359">
        <f t="shared" si="20"/>
        <v>0</v>
      </c>
      <c r="BG19" s="359">
        <f>IFERROR(100*BE19/'Projection_Base-case'!Y20,0)</f>
        <v>0</v>
      </c>
      <c r="BH19" s="359">
        <f t="shared" si="21"/>
        <v>0</v>
      </c>
      <c r="BI19" s="360">
        <f t="shared" si="22"/>
        <v>0</v>
      </c>
    </row>
    <row r="20" spans="1:61">
      <c r="A20" s="205">
        <v>16</v>
      </c>
      <c r="B20" s="347">
        <f>IF('Projection_Base-case'!B21&lt;&gt;"",'Projection_Base-case'!B21,0)</f>
        <v>0</v>
      </c>
      <c r="C20" s="347">
        <f>IF('Projection_Base-case'!C21&lt;&gt;"",'Projection_Base-case'!C21,0)</f>
        <v>0</v>
      </c>
      <c r="D20" s="365">
        <f>IF('Projection_Base-case'!D21&lt;&gt;"",'Projection_Base-case'!D21,0)</f>
        <v>0</v>
      </c>
      <c r="E20" s="369"/>
      <c r="F20" s="367" t="str">
        <f t="shared" si="23"/>
        <v>0</v>
      </c>
      <c r="G20" s="206" t="str">
        <f>IF(F20="Scenario1PBT1",'Minor retrofit'!$E$7,IF(F20="Scenario2PBT1",'Minor retrofit'!$F$7,IF(F20="Scenario3PBT1",'Minor retrofit'!$G$7,"")))&amp;IF(F20="Scenario1PBT2",'Minor retrofit'!$H$7,IF(F20="Scenario2PBT2",'Minor retrofit'!$I$7,IF(F20="Scenario3PBT2",'Minor retrofit'!$J$7,"")))&amp;IF(F20="Scenario1PBT3",'Minor retrofit'!$K$7,IF(F20="Scenario2PBT3",'Minor retrofit'!$L$7,IF(F20="Scenario3PBT3",'Minor retrofit'!$M$7,"")))&amp;IF(F20="Scenario1PBT4",'Minor retrofit'!$N$7,IF(F20="Scenario2PBT4",'Minor retrofit'!$O$7,IF(F20="Scenario3PBT4",'Minor retrofit'!$P$7,"")))&amp;IF(F20="Scenario1PBT5",'Minor retrofit'!$Q$7,IF(F20="Scenario2PBT5",'Minor retrofit'!$R$7,IF(F20="Scenario3PBT5",'Minor retrofit'!$S$7,"")))&amp;IF(F20="Scenario1PBT6",'Minor retrofit'!$T$7,IF(F20="Scenario2PBT6",'Minor retrofit'!$U$7,IF(F20="Scenario3PBT6",'Minor retrofit'!$V$7,"")))&amp;IF(F20="Scenario1PBT7",'Minor retrofit'!$W$7,IF(F20="Scenario2PBT7",'Minor retrofit'!$X$7,IF(F20="Scenario3PBT7",'Minor retrofit'!$Y$7,"")))&amp;IF(F20="Scenario1PBT8",'Minor retrofit'!$Z$7,IF(F20="Scenario2PBT8",'Minor retrofit'!$AA$7,IF(F20="Scenario3PBT8",'Minor retrofit'!$AB$7,"")))&amp;IF(F20="Scenario1PBT9",'Minor retrofit'!$AC$7,IF(F20="Scenario2PBT9",'Minor retrofit'!$AD$7,IF(F20="Scenario3PBT9",'Minor retrofit'!$AE$7,"")))&amp;IF(F20="Scenario1PBT10",'Minor retrofit'!$AF$7,IF(F20="Scenario2PBT10",'Minor retrofit'!$AG$7,IF(F20="Scenario3PBT10",'Minor retrofit'!$AH$7,"")))&amp;IF(F20="Scenario1PBT11",'Minor retrofit'!$AI$7,IF(F20="Scenario2PBT11",'Minor retrofit'!$AJ$7,IF(F20="Scenario3PBT11",'Minor retrofit'!$AK$7,"")))&amp;IF(F20="Scenario1PBT12",'Minor retrofit'!$AL$7,IF(F20="Scenario2PBT12",'Minor retrofit'!$AM$7,IF(F20="Scenario3PBT12",'Minor retrofit'!$AN$7,"")))&amp;IF(F20="Scenario1PBT13",'Minor retrofit'!$AO$7,IF(F20="Scenario2PBT13",'Minor retrofit'!$AP$7,IF(F20="Scenario3PBT13",'Minor retrofit'!$AQ$7,"")))&amp;IF(F20="Scenario1PBT14",'Minor retrofit'!$AR$7,IF(F20="Scenario2PBT14",'Minor retrofit'!$AS$7,IF(F20="Scenario3PBT14",'Minor retrofit'!$AT$7,"")))&amp;IF(F20="Scenario1PBT15",'Minor retrofit'!$AU$7,IF(F20="Scenario2PBT15",'Minor retrofit'!$AV$7,IF(F20="Scenario3PBT15",'Minor retrofit'!$AW$7,"")))</f>
        <v/>
      </c>
      <c r="H20" s="117">
        <f t="shared" si="0"/>
        <v>0</v>
      </c>
      <c r="I20" s="117" t="str">
        <f>IF(F20="Scenario1PBT1",'Minor retrofit'!$E$17,IF(F20="Scenario2PBT1",'Minor retrofit'!$F$17,IF(F20="Scenario3PBT1",'Minor retrofit'!$G$17,"")))&amp;IF(F20="Scenario1PBT2",'Minor retrofit'!$H$17,IF(F20="Scenario2PBT2",'Minor retrofit'!$I$17,IF(F20="Scenario3PBT2",'Minor retrofit'!$J$17,"")))&amp;IF(F20="Scenario1PBT3",'Minor retrofit'!$K$17,IF(F20="Scenario2PBT3",'Minor retrofit'!$L$17,IF(F20="Scenario3PBT3",'Minor retrofit'!$M$17,"")))&amp;IF(F20="Scenario1PBT4",'Minor retrofit'!$N$17,IF(F20="Scenario2PBT4",'Minor retrofit'!$O$17,IF(F20="Scenario3PBT4",'Minor retrofit'!$P$17,"")))&amp;IF(F20="Scenario1PBT5",'Minor retrofit'!$Q$17,IF(F20="Scenario2PBT5",'Minor retrofit'!$R$17,IF(F20="Scenario3PBT5",'Minor retrofit'!$S$17,"")))&amp;IF(F20="Scenario1PBT6",'Minor retrofit'!$T$17,IF(F20="Scenario2PBT6",'Minor retrofit'!$U$17,IF(F20="Scenario3PBT6",'Minor retrofit'!$V$17,"")))&amp;IF(F20="Scenario1PBT7",'Minor retrofit'!$W$17,IF(F20="Scenario2PBT7",'Minor retrofit'!$X$17,IF(F20="Scenario3PBT7",'Minor retrofit'!$Y$17,"")))&amp;IF(F20="Scenario1PBT8",'Minor retrofit'!$Z$17,IF(F20="Scenario2PBT8",'Minor retrofit'!$AA$17,IF(F20="Scenario3PBT8",'Minor retrofit'!$AB$17,"")))&amp;IF(F20="Scenario1PBT9",'Minor retrofit'!$AC$17,IF(F20="Scenario2PBT9",'Minor retrofit'!$AD$17,IF(F20="Scenario3PBT9",'Minor retrofit'!$AE$17,"")))&amp;IF(F20="Scenario1PBT10",'Minor retrofit'!$AF$17,IF(F20="Scenario2PBT10",'Minor retrofit'!$AG$17,IF(F20="Scenario3PBT10",'Minor retrofit'!$AH$17,"")))&amp;IF(F20="Scenario1PBT11",'Minor retrofit'!$AI$17,IF(F20="Scenario2PBT11",'Minor retrofit'!$AJ$17,IF(F20="Scenario3PBT11",'Minor retrofit'!$AK$17,"")))&amp;IF(F20="Scenario1PBT12",'Minor retrofit'!$AL$17,IF(F20="Scenario2PBT12",'Minor retrofit'!$AM$17,IF(F20="Scenario3PBT12",'Minor retrofit'!$AN$17,"")))&amp;IF(F20="Scenario1PBT13",'Minor retrofit'!$AO$17,IF(F20="Scenario2PBT13",'Minor retrofit'!$AP$17,IF(F20="Scenario3PBT13",'Minor retrofit'!$AQ$17,"")))&amp;IF(F20="Scenario1PBT14",'Minor retrofit'!$AR$17,IF(F20="Scenario2PBT14",'Minor retrofit'!$AS$17,IF(F20="Scenario3PBT14",'Minor retrofit'!$AT$17,"")))&amp;IF(F20="Scenario1PBT15",'Minor retrofit'!$AU$17,IF(F20="Scenario2PBT15",'Minor retrofit'!$AV$17,IF(F20="Scenario3PBT15",'Minor retrofit'!$AW$17,"")))</f>
        <v/>
      </c>
      <c r="J20" s="117">
        <f t="shared" si="1"/>
        <v>0</v>
      </c>
      <c r="K20" s="117" t="str">
        <f>IF(F20="Scenario1PBT1",'Minor retrofit'!$E$19,IF(F20="Scenario2PBT1",'Minor retrofit'!$F$19,IF(F20="Scenario3PBT1",'Minor retrofit'!$G$19,"")))&amp;IF(F20="Scenario1PBT2",'Minor retrofit'!$H$19,IF(F20="Scenario2PBT2",'Minor retrofit'!$I$19,IF(F20="Scenario3PBT2",'Minor retrofit'!$J$19,"")))&amp;IF(F20="Scenario1PBT3",'Minor retrofit'!$K$19,IF(F20="Scenario2PBT3",'Minor retrofit'!$L$19,IF(F20="Scenario3PBT3",'Minor retrofit'!$M$19,"")))&amp;IF(F20="Scenario1PBT4",'Minor retrofit'!$N$19,IF(F20="Scenario2PBT4",'Minor retrofit'!$O$19,IF(F20="Scenario3PBT4",'Minor retrofit'!$P$19,"")))&amp;IF(F20="Scenario1PBT5",'Minor retrofit'!$Q$19,IF(F20="Scenario2PBT5",'Minor retrofit'!$R$19,IF(F20="Scenario3PBT5",'Minor retrofit'!$S$19,"")))&amp;IF(F20="Scenario1PBT6",'Minor retrofit'!$T$19,IF(F20="Scenario2PBT6",'Minor retrofit'!$U$19,IF(F20="Scenario3PBT6",'Minor retrofit'!$V$19,"")))&amp;IF(F20="Scenario1PBT7",'Minor retrofit'!$W$19,IF(F20="Scenario2PBT7",'Minor retrofit'!$X$19,IF(F20="Scenario3PBT7",'Minor retrofit'!$Y$19,"")))&amp;IF(F20="Scenario1PBT8",'Minor retrofit'!$Z$19,IF(F20="Scenario2PBT8",'Minor retrofit'!$AA$19,IF(F20="Scenario3PBT8",'Minor retrofit'!$AB$19,"")))&amp;IF(F20="Scenario1PBT9",'Minor retrofit'!$AC$19,IF(F20="Scenario2PBT9",'Minor retrofit'!$AD$19,IF(F20="Scenario3PBT9",'Minor retrofit'!$AE$19,"")))&amp;IF(F20="Scenario1PBT10",'Minor retrofit'!$AF$19,IF(F20="Scenario2PBT10",'Minor retrofit'!$AG$19,IF(F20="Scenario3PBT10",'Minor retrofit'!$AH$19,"")))&amp;IF(F20="Scenario1PBT11",'Minor retrofit'!$AI$19,IF(F20="Scenario2PBT11",'Minor retrofit'!$AJ$19,IF(F20="Scenario3PBT11",'Minor retrofit'!$AK$19,"")))&amp;IF(F20="Scenario1PBT12",'Minor retrofit'!$AL$19,IF(F20="Scenario2PBT12",'Minor retrofit'!$AM$19,IF(F20="Scenario3PBT12",'Minor retrofit'!$AN$19,"")))&amp;IF(F20="Scenario1PBT13",'Minor retrofit'!$AO$19,IF(F20="Scenario2PBT13",'Minor retrofit'!$AP$19,IF(F20="Scenario3PBT13",'Minor retrofit'!$AQ$19,"")))&amp;IF(F20="Scenario1PBT14",'Minor retrofit'!$AR$19,IF(F20="Scenario2PBT14",'Minor retrofit'!$AS$19,IF(F20="Scenario3PBT14",'Minor retrofit'!$AT$19,"")))&amp;IF(F20="Scenario1PBT15",'Minor retrofit'!$AU$19,IF(F20="Scenario2PBT15",'Minor retrofit'!$AV$19,IF(F20="Scenario3PBT15",'Minor retrofit'!$AW$19,"")))</f>
        <v/>
      </c>
      <c r="L20" s="117">
        <f t="shared" si="2"/>
        <v>0</v>
      </c>
      <c r="M20" s="117" t="str">
        <f>IF(F20="Scenario1PBT1",'Minor retrofit'!$E$21,IF(F20="Scenario2PBT1",'Minor retrofit'!$F$21,IF(F20="Scenario3PBT1",'Minor retrofit'!$G$21,"")))&amp;IF(F20="Scenario1PBT2",'Minor retrofit'!$H$21,IF(F20="Scenario2PBT2",'Minor retrofit'!$I$21,IF(F20="Scenario3PBT2",'Minor retrofit'!$J$21,"")))&amp;IF(F20="Scenario1PBT3",'Minor retrofit'!$K$21,IF(F20="Scenario2PBT3",'Minor retrofit'!$L$21,IF(F20="Scenario3PBT3",'Minor retrofit'!$M$21,"")))&amp;IF(F20="Scenario1PBT4",'Minor retrofit'!$N$21,IF(F20="Scenario2PBT4",'Minor retrofit'!$O$21,IF(F20="Scenario3PBT4",'Minor retrofit'!$P$21,"")))&amp;IF(F20="Scenario1PBT5",'Minor retrofit'!$Q$21,IF(F20="Scenario2PBT5",'Minor retrofit'!$R$21,IF(F20="Scenario3PBT5",'Minor retrofit'!$S$21,"")))&amp;IF(F20="Scenario1PBT6",'Minor retrofit'!$T$21,IF(F20="Scenario2PBT6",'Minor retrofit'!$U$21,IF(F20="Scenario3PBT6",'Minor retrofit'!$V$21,"")))&amp;IF(F20="Scenario1PBT7",'Minor retrofit'!$W$21,IF(F20="Scenario2PBT7",'Minor retrofit'!$X$21,IF(F20="Scenario3PBT7",'Minor retrofit'!$Y$21,"")))&amp;IF(F20="Scenario1PBT8",'Minor retrofit'!$Z$21,IF(F20="Scenario2PBT8",'Minor retrofit'!$AA$21,IF(F20="Scenario3PBT8",'Minor retrofit'!$AB$21,"")))&amp;IF(F20="Scenario1PBT9",'Minor retrofit'!$AC$21,IF(F20="Scenario2PBT9",'Minor retrofit'!$AD$21,IF(F20="Scenario3PBT9",'Minor retrofit'!$AE$21,"")))&amp;IF(F20="Scenario1PBT10",'Minor retrofit'!$AF$21,IF(F20="Scenario2PBT10",'Minor retrofit'!$AG$21,IF(F20="Scenario3PBT10",'Minor retrofit'!$AH$21,"")))&amp;IF(F20="Scenario1PBT11",'Minor retrofit'!$AI$21,IF(F20="Scenario2PBT11",'Minor retrofit'!$AJ$21,IF(F20="Scenario3PBT11",'Minor retrofit'!$AK$21,"")))&amp;IF(F20="Scenario1PBT12",'Minor retrofit'!$AL$21,IF(F20="Scenario2PBT12",'Minor retrofit'!$AM$21,IF(F20="Scenario3PBT12",'Minor retrofit'!$AN$21,"")))&amp;IF(F20="Scenario1PBT13",'Minor retrofit'!$AO$21,IF(F20="Scenario2PBT13",'Minor retrofit'!$AP$21,IF(F20="Scenario3PBT13",'Minor retrofit'!$AQ$21,"")))&amp;IF(F20="Scenario1PBT14",'Minor retrofit'!$AR$21,IF(F20="Scenario2PBT14",'Minor retrofit'!$AS$21,IF(F20="Scenario3PBT14",'Minor retrofit'!$AT$21,"")))&amp;IF(F20="Scenario1PBT15",'Minor retrofit'!$AU$21,IF(F20="Scenario2PBT15",'Minor retrofit'!$AV$21,IF(F20="Scenario3PBT15",'Minor retrofit'!$AW$21,"")))</f>
        <v/>
      </c>
      <c r="N20" s="118">
        <f t="shared" si="3"/>
        <v>0</v>
      </c>
      <c r="O20" s="206" t="str">
        <f>IF(F20="Scenario1PBT1",'Minor retrofit'!$E$24,IF(F20="Scenario2PBT1",'Minor retrofit'!$F$24,IF(F20="Scenario3PBT1",'Minor retrofit'!$G$24,"")))&amp;IF(F20="Scenario1PBT2",'Minor retrofit'!$H$24,IF(F20="Scenario2PBT2",'Minor retrofit'!$I$24,IF(F20="Scenario3PBT2",'Minor retrofit'!$J$24,"")))&amp;IF(F20="Scenario1PBT3",'Minor retrofit'!$K$24,IF(F20="Scenario2PBT3",'Minor retrofit'!$L$24,IF(F20="Scenario3PBT3",'Minor retrofit'!$M$24,"")))&amp;IF(F20="Scenario1PBT4",'Minor retrofit'!$N$24,IF(F20="Scenario2PBT4",'Minor retrofit'!$O$24,IF(F20="Scenario3PBT4",'Minor retrofit'!$P$24,"")))&amp;IF(F20="Scenario1PBT5",'Minor retrofit'!$Q$24,IF(F20="Scenario2PBT5",'Minor retrofit'!$R$24,IF(F20="Scenario3PBT5",'Minor retrofit'!$S$24,"")))&amp;IF(F20="Scenario1PBT6",'Minor retrofit'!$T$24,IF(F20="Scenario2PBT6",'Minor retrofit'!$U$24,IF(F20="Scenario3PBT6",'Minor retrofit'!$V$24,"")))&amp;IF(F20="Scenario1PBT7",'Minor retrofit'!$W$24,IF(F20="Scenario2PBT7",'Minor retrofit'!$X$24,IF(F20="Scenario3PBT7",'Minor retrofit'!$Y$24,"")))&amp;IF(F20="Scenario1PBT8",'Minor retrofit'!$Z$24,IF(F20="Scenario2PBT8",'Minor retrofit'!$AA$24,IF(F20="Scenario3PBT8",'Minor retrofit'!$AB$24,"")))&amp;IF(F20="Scenario1PBT9",'Minor retrofit'!$AC$24,IF(F20="Scenario2PBT9",'Minor retrofit'!$AD$24,IF(F20="Scenario3PBT9",'Minor retrofit'!$AE$24,"")))&amp;IF(F20="Scenario1PBT10",'Minor retrofit'!$AF$24,IF(F20="Scenario2PBT10",'Minor retrofit'!$AG$24,IF(F20="Scenario3PBT10",'Minor retrofit'!$AH$24,"")))&amp;IF(F20="Scenario1PBT11",'Minor retrofit'!$AI$24,IF(F20="Scenario2PBT11",'Minor retrofit'!$AJ$24,IF(F20="Scenario3PBT11",'Minor retrofit'!$AK$24,"")))&amp;IF(F20="Scenario1PBT12",'Minor retrofit'!$AL$24,IF(F20="Scenario2PBT12",'Minor retrofit'!$AM$24,IF(F20="Scenario3PBT12",'Minor retrofit'!$AN$24,"")))&amp;IF(F20="Scenario1PBT13",'Minor retrofit'!$AO$24,IF(F20="Scenario2PBT13",'Minor retrofit'!$AP$24,IF(F20="Scenario3PBT13",'Minor retrofit'!$AQ$24,"")))&amp;IF(F20="Scenario1PBT14",'Minor retrofit'!$AR$24,IF(F20="Scenario2PBT14",'Minor retrofit'!$AS$24,IF(F20="Scenario3PBT14",'Minor retrofit'!$AT$24,"")))&amp;IF(F20="Scenario1PBT15",'Minor retrofit'!$AU$24,IF(F20="Scenario2PBT15",'Minor retrofit'!$AV$24,IF(F20="Scenario3PBT15",'Minor retrofit'!$AW$24,"")))</f>
        <v/>
      </c>
      <c r="P20" s="117">
        <f t="shared" si="4"/>
        <v>0</v>
      </c>
      <c r="Q20" s="117" t="str">
        <f>IF(F20="Scenario1PBT1",'Minor retrofit'!$E$26,IF(F20="Scenario2PBT1",'Minor retrofit'!$F$26,IF(F20="Scenario3PBT1",'Minor retrofit'!$G$26,"")))&amp;IF(F20="Scenario1PBT2",'Minor retrofit'!$H$26,IF(F20="Scenario2PBT2",'Minor retrofit'!$I$26,IF(F20="Scenario3PBT2",'Minor retrofit'!$J$26,"")))&amp;IF(F20="Scenario1PBT3",'Minor retrofit'!$K$26,IF(F20="Scenario2PBT3",'Minor retrofit'!$L$26,IF(F20="Scenario3PBT3",'Minor retrofit'!$M$26,"")))&amp;IF(F20="Scenario1PBT4",'Minor retrofit'!$N$26,IF(F20="Scenario2PBT4",'Minor retrofit'!$O$26,IF(F20="Scenario3PBT4",'Minor retrofit'!$P$26,"")))&amp;IF(F20="Scenario1PBT5",'Minor retrofit'!$Q$26,IF(F20="Scenario2PBT5",'Minor retrofit'!$R$26,IF(F20="Scenario3PBT5",'Minor retrofit'!$S$26,"")))&amp;IF(F20="Scenario1PBT6",'Minor retrofit'!$T$26,IF(F20="Scenario2PBT6",'Minor retrofit'!$U$26,IF(F20="Scenario3PBT6",'Minor retrofit'!$V$26,"")))&amp;IF(F20="Scenario1PBT7",'Minor retrofit'!$W$26,IF(F20="Scenario2PBT7",'Minor retrofit'!$X$26,IF(F20="Scenario3PBT7",'Minor retrofit'!$Y$26,"")))&amp;IF(F20="Scenario1PBT8",'Minor retrofit'!$Z$26,IF(F20="Scenario2PBT8",'Minor retrofit'!$AA$26,IF(F20="Scenario3PBT8",'Minor retrofit'!$AB$26,"")))&amp;IF(F20="Scenario1PBT9",'Minor retrofit'!$AC$26,IF(F20="Scenario2PBT9",'Minor retrofit'!$AD$26,IF(F20="Scenario3PBT9",'Minor retrofit'!$AE$26,"")))&amp;IF(F20="Scenario1PBT10",'Minor retrofit'!$AF$26,IF(F20="Scenario2PBT10",'Minor retrofit'!$AG$26,IF(F20="Scenario3PBT10",'Minor retrofit'!$AH$26,"")))&amp;IF(F20="Scenario1PBT11",'Minor retrofit'!$AI$26,IF(F20="Scenario2PBT11",'Minor retrofit'!$AJ$26,IF(F20="Scenario3PBT11",'Minor retrofit'!$AK$26,"")))&amp;IF(F20="Scenario1PBT12",'Minor retrofit'!$AL$26,IF(F20="Scenario2PBT12",'Minor retrofit'!$AM$26,IF(F20="Scenario3PBT12",'Minor retrofit'!$AN$26,"")))&amp;IF(F20="Scenario1PBT13",'Minor retrofit'!$AO$26,IF(F20="Scenario2PBT13",'Minor retrofit'!$AP$26,IF(F20="Scenario3PBT13",'Minor retrofit'!$AQ$26,"")))&amp;IF(F20="Scenario1PBT14",'Minor retrofit'!$AR$26,IF(F20="Scenario2PBT14",'Minor retrofit'!$AS$26,IF(F20="Scenario3PBT14",'Minor retrofit'!$AT$26,"")))&amp;IF(F20="Scenario1PBT15",'Minor retrofit'!$AU$26,IF(F20="Scenario2PBT15",'Minor retrofit'!$AV$26,IF(F20="Scenario3PBT15",'Minor retrofit'!$AW$26,"")))</f>
        <v/>
      </c>
      <c r="R20" s="117">
        <f t="shared" si="5"/>
        <v>0</v>
      </c>
      <c r="S20" s="117" t="str">
        <f>IF(F20="Scenario1PBT1",'Minor retrofit'!$E$28,IF(F20="Scenario2PBT1",'Minor retrofit'!$F$28,IF(F20="Scenario3PBT1",'Minor retrofit'!$G$28,"")))&amp;IF(F20="Scenario1PBT2",'Minor retrofit'!$H$28,IF(F20="Scenario2PBT2",'Minor retrofit'!$I$28,IF(F20="Scenario3PBT2",'Minor retrofit'!$J$28,"")))&amp;IF(F20="Scenario1PBT3",'Minor retrofit'!$K$28,IF(F20="Scenario2PBT3",'Minor retrofit'!$L$28,IF(F20="Scenario3PBT3",'Minor retrofit'!$M$28,"")))&amp;IF(F20="Scenario1PBT4",'Minor retrofit'!$N$28,IF(F20="Scenario2PBT4",'Minor retrofit'!$O$28,IF(F20="Scenario3PBT4",'Minor retrofit'!$P$28,"")))&amp;IF(F20="Scenario1PBT5",'Minor retrofit'!$Q$28,IF(F20="Scenario2PBT5",'Minor retrofit'!$R$28,IF(F20="Scenario3PBT5",'Minor retrofit'!$S$28,"")))&amp;IF(F20="Scenario1PBT6",'Minor retrofit'!$T$28,IF(F20="Scenario2PBT6",'Minor retrofit'!$U$28,IF(F20="Scenario3PBT6",'Minor retrofit'!$V$28,"")))&amp;IF(F20="Scenario1PBT7",'Minor retrofit'!$W$28,IF(F20="Scenario2PBT7",'Minor retrofit'!$X$28,IF(F20="Scenario3PBT7",'Minor retrofit'!$Y$28,"")))&amp;IF(F20="Scenario1PBT8",'Minor retrofit'!$Z$28,IF(F20="Scenario2PBT8",'Minor retrofit'!$AA$28,IF(F20="Scenario3PBT8",'Minor retrofit'!$AB$28,"")))&amp;IF(F20="Scenario1PBT9",'Minor retrofit'!$AC$28,IF(F20="Scenario2PBT9",'Minor retrofit'!$AD$28,IF(F20="Scenario3PBT9",'Minor retrofit'!$AE$28,"")))&amp;IF(F20="Scenario1PBT10",'Minor retrofit'!$AF$28,IF(F20="Scenario2PBT10",'Minor retrofit'!$AG$28,IF(F20="Scenario3PBT10",'Minor retrofit'!$AH$28,"")))&amp;IF(F20="Scenario1PBT11",'Minor retrofit'!$AI$28,IF(F20="Scenario2PBT11",'Minor retrofit'!$AJ$28,IF(F20="Scenario3PBT11",'Minor retrofit'!$AK$28,"")))&amp;IF(F20="Scenario1PBT12",'Minor retrofit'!$AL$28,IF(F20="Scenario2PBT12",'Minor retrofit'!$AM$28,IF(F20="Scenario3PBT12",'Minor retrofit'!$AN$28,"")))&amp;IF(F20="Scenario1PBT13",'Minor retrofit'!$AO$28,IF(F20="Scenario2PBT13",'Minor retrofit'!$AP$28,IF(F20="Scenario3PBT13",'Minor retrofit'!$AQ$28,"")))&amp;IF(F20="Scenario1PBT14",'Minor retrofit'!$AR$28,IF(F20="Scenario2PBT14",'Minor retrofit'!$AS$28,IF(F20="Scenario3PBT14",'Minor retrofit'!$AT$28,"")))&amp;IF(F20="Scenario1PBT15",'Minor retrofit'!$AU$28,IF(F20="Scenario2PBT15",'Minor retrofit'!$AV$28,IF(F20="Scenario3PBT15",'Minor retrofit'!$AW$28,"")))</f>
        <v/>
      </c>
      <c r="T20" s="207">
        <f t="shared" si="6"/>
        <v>0</v>
      </c>
      <c r="U20" s="206" t="str">
        <f>IF(F20="Scenario1PBT1",'Minor retrofit'!$E$39,IF(F20="Scenario2PBT1",'Minor retrofit'!$F$39,IF(F20="Scenario3PBT1",'Minor retrofit'!$G$39,"")))&amp;IF(F20="Scenario1PBT2",'Minor retrofit'!$H$39,IF(F20="Scenario2PBT2",'Minor retrofit'!$I$39,IF(F20="Scenario3PBT2",'Minor retrofit'!$J$39,"")))&amp;IF(F20="Scenario1PBT3",'Minor retrofit'!$K$39,IF(F20="Scenario2PBT3",'Minor retrofit'!$L$39,IF(F20="Scenario3PBT3",'Minor retrofit'!$M$39,"")))&amp;IF(F20="Scenario1PBT4",'Minor retrofit'!$N$39,IF(F20="Scenario2PBT4",'Minor retrofit'!$O$39,IF(F20="Scenario3PBT4",'Minor retrofit'!$P$39,"")))&amp;IF(F20="Scenario1PBT5",'Minor retrofit'!$Q$39,IF(F20="Scenario2PBT5",'Minor retrofit'!$R$39,IF(F20="Scenario3PBT5",'Minor retrofit'!$S$39,"")))&amp;IF(F20="Scenario1PBT6",'Minor retrofit'!$T$39,IF(F20="Scenario2PBT6",'Minor retrofit'!$U$39,IF(F20="Scenario3PBT6",'Minor retrofit'!$V$39,"")))&amp;IF(F20="Scenario1PBT7",'Minor retrofit'!$W$39,IF(F20="Scenario2PBT7",'Minor retrofit'!$X$39,IF(F20="Scenario3PBT7",'Minor retrofit'!$Y$39,"")))&amp;IF(F20="Scenario1PBT8",'Minor retrofit'!$Z$39,IF(F20="Scenario2PBT8",'Minor retrofit'!$AA$39,IF(F20="Scenario3PBT8",'Minor retrofit'!$AB$39,"")))&amp;IF(F20="Scenario1PBT9",'Minor retrofit'!$AC$39,IF(F20="Scenario2PBT9",'Minor retrofit'!$AD$39,IF(F20="Scenario3PBT9",'Minor retrofit'!$AE$39,"")))&amp;IF(F20="Scenario1PBT10",'Minor retrofit'!$AF$39,IF(F20="Scenario2PBT10",'Minor retrofit'!$AG$39,IF(F20="Scenario3PBT10",'Minor retrofit'!$AH$39,"")))&amp;IF(F20="Scenario1PBT11",'Minor retrofit'!$AI$39,IF(F20="Scenario2PBT11",'Minor retrofit'!$AJ$39,IF(F20="Scenario3PBT11",'Minor retrofit'!$AK$39,"")))&amp;IF(F20="Scenario1PBT12",'Minor retrofit'!$AL$39,IF(F20="Scenario2PBT12",'Minor retrofit'!$AM$39,IF(F20="Scenario3PBT12",'Minor retrofit'!$AN$39,"")))&amp;IF(F20="Scenario1PBT13",'Minor retrofit'!$AO$39,IF(F20="Scenario2PBT13",'Minor retrofit'!$AP$39,IF(F20="Scenario3PBT13",'Minor retrofit'!$AQ$39,"")))&amp;IF(F20="Scenario1PBT14",'Minor retrofit'!$AR$39,IF(F20="Scenario2PBT14",'Minor retrofit'!$AS$39,IF(F20="Scenario3PBT14",'Minor retrofit'!$AT$39,"")))&amp;IF(F20="Scenario1PBT15",'Minor retrofit'!$AU$39,IF(F20="Scenario2PBT15",'Minor retrofit'!$AV$39,IF(F20="Scenario3PBT15",'Minor retrofit'!$AW$39,"")))</f>
        <v/>
      </c>
      <c r="V20" s="117">
        <f t="shared" si="7"/>
        <v>0</v>
      </c>
      <c r="W20" s="117" t="str">
        <f>IF(F20="Scenario1PBT1",'Minor retrofit'!$E$41,IF(F20="Scenario2PBT1",'Minor retrofit'!$F$41,IF(F20="Scenario3PBT1",'Minor retrofit'!$G$41,"")))&amp;IF(F20="Scenario1PBT2",'Minor retrofit'!$H$41,IF(F20="Scenario2PBT2",'Minor retrofit'!$I$41,IF(F20="Scenario3PBT2",'Minor retrofit'!$J$41,"")))&amp;IF(F20="Scenario1PBT3",'Minor retrofit'!$K$41,IF(F20="Scenario2PBT3",'Minor retrofit'!$L$41,IF(F20="Scenario3PBT3",'Minor retrofit'!$M$41,"")))&amp;IF(F20="Scenario1PBT4",'Minor retrofit'!$N$41,IF(F20="Scenario2PBT4",'Minor retrofit'!$O$41,IF(F20="Scenario3PBT4",'Minor retrofit'!$P$41,"")))&amp;IF(F20="Scenario1PBT5",'Minor retrofit'!$Q$41,IF(F20="Scenario2PBT5",'Minor retrofit'!$R$41,IF(F20="Scenario3PBT5",'Minor retrofit'!$S$41,"")))&amp;IF(F20="Scenario1PBT6",'Minor retrofit'!$T$41,IF(F20="Scenario2PBT6",'Minor retrofit'!$U$41,IF(F20="Scenario3PBT6",'Minor retrofit'!$V$41,"")))&amp;IF(F20="Scenario1PBT7",'Minor retrofit'!$W$41,IF(F20="Scenario2PBT7",'Minor retrofit'!$X$41,IF(F20="Scenario3PBT7",'Minor retrofit'!$Y$41,"")))&amp;IF(F20="Scenario1PBT8",'Minor retrofit'!$Z$41,IF(F20="Scenario2PBT8",'Minor retrofit'!$AA$41,IF(F20="Scenario3PBT8",'Minor retrofit'!$AB$41,"")))&amp;IF(F20="Scenario1PBT9",'Minor retrofit'!$AC$41,IF(F20="Scenario2PBT9",'Minor retrofit'!$AD$41,IF(F20="Scenario3PBT9",'Minor retrofit'!$AE$41,"")))&amp;IF(F20="Scenario1PBT10",'Minor retrofit'!$AF$41,IF(F20="Scenario2PBT10",'Minor retrofit'!$AG$41,IF(F20="Scenario3PBT10",'Minor retrofit'!$AH$41,"")))&amp;IF(F20="Scenario1PBT11",'Minor retrofit'!$AI$41,IF(F20="Scenario2PBT11",'Minor retrofit'!$AJ$41,IF(F20="Scenario3PBT11",'Minor retrofit'!$AK$41,"")))&amp;IF(F20="Scenario1PBT12",'Minor retrofit'!$AL$41,IF(F20="Scenario2PBT12",'Minor retrofit'!$AM$41,IF(F20="Scenario3PBT12",'Minor retrofit'!$AN$41,"")))&amp;IF(F20="Scenario1PBT13",'Minor retrofit'!$AO$41,IF(F20="Scenario2PBT13",'Minor retrofit'!$AP$41,IF(F20="Scenario3PBT13",'Minor retrofit'!$AQ$41,"")))&amp;IF(F20="Scenario1PBT14",'Minor retrofit'!$AR$41,IF(F20="Scenario2PBT14",'Minor retrofit'!$AS$41,IF(F20="Scenario3PBT14",'Minor retrofit'!$AT$41,"")))&amp;IF(F20="Scenario1PBT15",'Minor retrofit'!$AU$41,IF(F20="Scenario2PBT15",'Minor retrofit'!$AV$41,IF(F20="Scenario3PBT15",'Minor retrofit'!$AW$41,"")))</f>
        <v/>
      </c>
      <c r="X20" s="117">
        <f t="shared" si="8"/>
        <v>0</v>
      </c>
      <c r="Y20" s="117" t="str">
        <f>IF(F20="Scenario1PBT1",'Minor retrofit'!$E$43,IF(F20="Scenario2PBT1",'Minor retrofit'!$F$43,IF(F20="Scenario3PBT1",'Minor retrofit'!$G$43,"")))&amp;IF(F20="Scenario1PBT2",'Minor retrofit'!$H$43,IF(F20="Scenario2PBT2",'Minor retrofit'!$I$43,IF(F20="Scenario3PBT2",'Minor retrofit'!$J$43,"")))&amp;IF(F20="Scenario1PBT3",'Minor retrofit'!$K$43,IF(F20="Scenario2PBT3",'Minor retrofit'!$L$43,IF(F20="Scenario3PBT3",'Minor retrofit'!$M$43,"")))&amp;IF(F20="Scenario1PBT4",'Minor retrofit'!$N$43,IF(F20="Scenario2PBT4",'Minor retrofit'!$O$43,IF(F20="Scenario3PBT4",'Minor retrofit'!$P$43,"")))&amp;IF(F20="Scenario1PBT5",'Minor retrofit'!$Q$43,IF(F20="Scenario2PBT5",'Minor retrofit'!$R$43,IF(F20="Scenario3PBT5",'Minor retrofit'!$S$43,"")))&amp;IF(F20="Scenario1PBT6",'Minor retrofit'!$T$43,IF(F20="Scenario2PBT6",'Minor retrofit'!$U$43,IF(F20="Scenario3PBT6",'Minor retrofit'!$V$43,"")))&amp;IF(F20="Scenario1PBT7",'Minor retrofit'!$W$43,IF(F20="Scenario2PBT7",'Minor retrofit'!$X$43,IF(F20="Scenario3PBT7",'Minor retrofit'!$Y$43,"")))&amp;IF(F20="Scenario1PBT8",'Minor retrofit'!$Z$43,IF(F20="Scenario2PBT8",'Minor retrofit'!$AA$43,IF(F20="Scenario3PBT8",'Minor retrofit'!$AB$43,"")))&amp;IF(F20="Scenario1PBT9",'Minor retrofit'!$AC$43,IF(F20="Scenario2PBT9",'Minor retrofit'!$AD$43,IF(F20="Scenario3PBT9",'Minor retrofit'!$AE$43,"")))&amp;IF(F20="Scenario1PBT10",'Minor retrofit'!$AF$43,IF(F20="Scenario2PBT10",'Minor retrofit'!$AG$43,IF(F20="Scenario3PBT10",'Minor retrofit'!$AH$43,"")))&amp;IF(F20="Scenario1PBT11",'Minor retrofit'!$AI$43,IF(F20="Scenario2PBT11",'Minor retrofit'!$AJ$43,IF(F20="Scenario3PBT11",'Minor retrofit'!$AK$43,"")))&amp;IF(F20="Scenario1PBT12",'Minor retrofit'!$AL$43,IF(F20="Scenario2PBT12",'Minor retrofit'!$AM$43,IF(F20="Scenario3PBT12",'Minor retrofit'!$AN$43,"")))&amp;IF(F20="Scenario1PBT13",'Minor retrofit'!$AO$43,IF(F20="Scenario2PBT13",'Minor retrofit'!$AP$43,IF(F20="Scenario3PBT13",'Minor retrofit'!$AQ$43,"")))&amp;IF(F20="Scenario1PBT14",'Minor retrofit'!$AR$43,IF(F20="Scenario2PBT14",'Minor retrofit'!$AS$43,IF(F20="Scenario3PBT14",'Minor retrofit'!$AT$43,"")))&amp;IF(F20="Scenario1PBT15",'Minor retrofit'!$AU$43,IF(F20="Scenario2PBT15",'Minor retrofit'!$AV$43,IF(F20="Scenario3PBT15",'Minor retrofit'!$AW$43,"")))</f>
        <v/>
      </c>
      <c r="Z20" s="117">
        <f t="shared" si="9"/>
        <v>0</v>
      </c>
      <c r="AA20" s="178" t="str">
        <f>IF(F20="Scenario1PBT1",'Minor retrofit'!$E$102,IF(F20="Scenario2PBT1",'Minor retrofit'!$F$102,IF(F20="Scenario3PBT1",'Minor retrofit'!$G$102,"")))&amp;IF(F20="Scenario1PBT2",'Minor retrofit'!$H$102,IF(F20="Scenario2PBT2",'Minor retrofit'!$I$102,IF(F20="Scenario3PBT2",'Minor retrofit'!$J$102,"")))&amp;IF(F20="Scenario1PBT3",'Minor retrofit'!$K$102,IF(F20="Scenario2PBT3",'Minor retrofit'!$L$102,IF(F20="Scenario3PBT3",'Minor retrofit'!$M$102,"")))&amp;IF(F20="Scenario1PBT4",'Minor retrofit'!$N$102,IF(F20="Scenario2PBT4",'Minor retrofit'!$O$102,IF(F20="Scenario3PBT4",'Minor retrofit'!$P$102,"")))&amp;IF(F20="Scenario1PBT5",'Minor retrofit'!$Q$102,IF(F20="Scenario2PBT5",'Minor retrofit'!$R$102,IF(F20="Scenario3PBT5",'Minor retrofit'!$S$102,"")))&amp;IF(F20="Scenario1PBT6",'Minor retrofit'!$T$102,IF(F20="Scenario2PBT6",'Minor retrofit'!$U$102,IF(F20="Scenario3PBT6",'Minor retrofit'!$V$102,"")))&amp;IF(F20="Scenario1PBT7",'Minor retrofit'!$W$102,IF(F20="Scenario2PBT7",'Minor retrofit'!$X$102,IF(F20="Scenario3PBT7",'Minor retrofit'!$Y$102,"")))&amp;IF(F20="Scenario1PBT8",'Minor retrofit'!$Z$102,IF(F20="Scenario2PBT8",'Minor retrofit'!$AA$102,IF(F20="Scenario3PBT8",'Minor retrofit'!$AB$102,"")))&amp;IF(F20="Scenario1PBT9",'Minor retrofit'!$AC$102,IF(F20="Scenario2PBT9",'Minor retrofit'!$AD$102,IF(F20="Scenario3PBT9",'Minor retrofit'!$AE$102,"")))&amp;IF(F20="Scenario1PBT10",'Minor retrofit'!$AF$102,IF(F20="Scenario2PBT10",'Minor retrofit'!$AG$102,IF(F20="Scenario3PBT10",'Minor retrofit'!$AH$102,"")))&amp;IF(F20="Scenario1PBT11",'Minor retrofit'!$AI$102,IF(F20="Scenario2PBT11",'Minor retrofit'!$AJ$102,IF(F20="Scenario3PBT11",'Minor retrofit'!$AK$102,"")))&amp;IF(F20="Scenario1PBT12",'Minor retrofit'!$AL$102,IF(F20="Scenario2PBT12",'Minor retrofit'!$AM$102,IF(F20="Scenario3PBT12",'Minor retrofit'!$AN$102,"")))&amp;IF(F20="Scenario1PBT13",'Minor retrofit'!$AO$102,IF(F20="Scenario2PBT13",'Minor retrofit'!$AP$102,IF(F20="Scenario3PBT13",'Minor retrofit'!$AQ$102,"")))&amp;IF(F20="Scenario1PBT14",'Minor retrofit'!$AR$102,IF(F20="Scenario2PBT14",'Minor retrofit'!$AS$102,IF(F20="Scenario3PBT14",'Minor retrofit'!$AT$102,"")))&amp;IF(F20="Scenario1PBT15",'Minor retrofit'!$AU$102,IF(F20="Scenario2PBT15",'Minor retrofit'!$AV$102,IF(F20="Scenario3PBT15",'Minor retrofit'!$AW$102,"")))</f>
        <v/>
      </c>
      <c r="AB20" s="179">
        <f t="shared" si="10"/>
        <v>0</v>
      </c>
      <c r="AC20" s="363" t="str">
        <f t="shared" si="24"/>
        <v/>
      </c>
      <c r="AD20" s="353">
        <f>IF(AC20="",IFERROR('Projection_Base-case'!G21-G20,0),0)</f>
        <v>0</v>
      </c>
      <c r="AE20" s="350">
        <f t="shared" si="11"/>
        <v>0</v>
      </c>
      <c r="AF20" s="361">
        <f>IFERROR(100*AD20/'Projection_Base-case'!G21,0)</f>
        <v>0</v>
      </c>
      <c r="AG20" s="352">
        <f>IF(AC20="",IFERROR('Projection_Base-case'!I21-I20,0),0)</f>
        <v>0</v>
      </c>
      <c r="AH20" s="353">
        <f t="shared" si="12"/>
        <v>0</v>
      </c>
      <c r="AI20" s="361">
        <f>IFERROR(100*AG20/'Projection_Base-case'!I21,0)</f>
        <v>0</v>
      </c>
      <c r="AJ20" s="352">
        <f>IF(AC20="",IFERROR('Projection_Base-case'!K21-K20,0),0)</f>
        <v>0</v>
      </c>
      <c r="AK20" s="353">
        <f t="shared" si="13"/>
        <v>0</v>
      </c>
      <c r="AL20" s="361">
        <f>IFERROR(100*AJ20/'Projection_Base-case'!K21,0)</f>
        <v>0</v>
      </c>
      <c r="AM20" s="352">
        <f>-IF(AC20="",IFERROR('Projection_Base-case'!M21-M20,0),0)</f>
        <v>0</v>
      </c>
      <c r="AN20" s="353">
        <f t="shared" si="14"/>
        <v>0</v>
      </c>
      <c r="AO20" s="354">
        <f>IFERROR(IF('Projection_Base-case'!N21&gt;0,100*AN20/'Projection_Base-case'!N21,100*AN20/N20),0)</f>
        <v>0</v>
      </c>
      <c r="AP20" s="355">
        <f>IF(AC20="",IFERROR('Projection_Base-case'!O21-O20,0),0)</f>
        <v>0</v>
      </c>
      <c r="AQ20" s="356">
        <f t="shared" si="15"/>
        <v>0</v>
      </c>
      <c r="AR20" s="356">
        <f>IFERROR(100*AP20/'Projection_Base-case'!O21,0)</f>
        <v>0</v>
      </c>
      <c r="AS20" s="355">
        <f>IF(AC20="",IFERROR('Projection_Base-case'!Q21-Q20,0),0)</f>
        <v>0</v>
      </c>
      <c r="AT20" s="356">
        <f t="shared" si="16"/>
        <v>0</v>
      </c>
      <c r="AU20" s="356">
        <f>IFERROR(100*AS20/'Projection_Base-case'!Q21,0)</f>
        <v>0</v>
      </c>
      <c r="AV20" s="355">
        <f>IF(AC20="",IFERROR('Projection_Base-case'!S21-S20,0),0)</f>
        <v>0</v>
      </c>
      <c r="AW20" s="356">
        <f t="shared" si="17"/>
        <v>0</v>
      </c>
      <c r="AX20" s="357">
        <f>IFERROR(100*AV20/'Projection_Base-case'!S21,0)</f>
        <v>0</v>
      </c>
      <c r="AY20" s="358">
        <f>IF(AC20="",IFERROR('Projection_Base-case'!U21-U20,0),0)</f>
        <v>0</v>
      </c>
      <c r="AZ20" s="359">
        <f t="shared" si="18"/>
        <v>0</v>
      </c>
      <c r="BA20" s="359">
        <f>IFERROR(100*AY20/'Projection_Base-case'!U21,0)</f>
        <v>0</v>
      </c>
      <c r="BB20" s="358">
        <f>IF(AC20="",IFERROR('Projection_Base-case'!W21-W20,0),0)</f>
        <v>0</v>
      </c>
      <c r="BC20" s="359">
        <f t="shared" si="19"/>
        <v>0</v>
      </c>
      <c r="BD20" s="359">
        <f>IFERROR(100*BB20/'Projection_Base-case'!W21,0)</f>
        <v>0</v>
      </c>
      <c r="BE20" s="358">
        <f>IF(AC20="",IFERROR('Projection_Base-case'!Y21-Y20,0),0)</f>
        <v>0</v>
      </c>
      <c r="BF20" s="359">
        <f t="shared" si="20"/>
        <v>0</v>
      </c>
      <c r="BG20" s="359">
        <f>IFERROR(100*BE20/'Projection_Base-case'!Y21,0)</f>
        <v>0</v>
      </c>
      <c r="BH20" s="359">
        <f t="shared" si="21"/>
        <v>0</v>
      </c>
      <c r="BI20" s="360">
        <f t="shared" si="22"/>
        <v>0</v>
      </c>
    </row>
    <row r="21" spans="1:61">
      <c r="A21" s="205">
        <v>17</v>
      </c>
      <c r="B21" s="347">
        <f>IF('Projection_Base-case'!B22&lt;&gt;"",'Projection_Base-case'!B22,0)</f>
        <v>0</v>
      </c>
      <c r="C21" s="347">
        <f>IF('Projection_Base-case'!C22&lt;&gt;"",'Projection_Base-case'!C22,0)</f>
        <v>0</v>
      </c>
      <c r="D21" s="365">
        <f>IF('Projection_Base-case'!D22&lt;&gt;"",'Projection_Base-case'!D22,0)</f>
        <v>0</v>
      </c>
      <c r="E21" s="369"/>
      <c r="F21" s="367" t="str">
        <f t="shared" si="23"/>
        <v>0</v>
      </c>
      <c r="G21" s="206" t="str">
        <f>IF(F21="Scenario1PBT1",'Minor retrofit'!$E$7,IF(F21="Scenario2PBT1",'Minor retrofit'!$F$7,IF(F21="Scenario3PBT1",'Minor retrofit'!$G$7,"")))&amp;IF(F21="Scenario1PBT2",'Minor retrofit'!$H$7,IF(F21="Scenario2PBT2",'Minor retrofit'!$I$7,IF(F21="Scenario3PBT2",'Minor retrofit'!$J$7,"")))&amp;IF(F21="Scenario1PBT3",'Minor retrofit'!$K$7,IF(F21="Scenario2PBT3",'Minor retrofit'!$L$7,IF(F21="Scenario3PBT3",'Minor retrofit'!$M$7,"")))&amp;IF(F21="Scenario1PBT4",'Minor retrofit'!$N$7,IF(F21="Scenario2PBT4",'Minor retrofit'!$O$7,IF(F21="Scenario3PBT4",'Minor retrofit'!$P$7,"")))&amp;IF(F21="Scenario1PBT5",'Minor retrofit'!$Q$7,IF(F21="Scenario2PBT5",'Minor retrofit'!$R$7,IF(F21="Scenario3PBT5",'Minor retrofit'!$S$7,"")))&amp;IF(F21="Scenario1PBT6",'Minor retrofit'!$T$7,IF(F21="Scenario2PBT6",'Minor retrofit'!$U$7,IF(F21="Scenario3PBT6",'Minor retrofit'!$V$7,"")))&amp;IF(F21="Scenario1PBT7",'Minor retrofit'!$W$7,IF(F21="Scenario2PBT7",'Minor retrofit'!$X$7,IF(F21="Scenario3PBT7",'Minor retrofit'!$Y$7,"")))&amp;IF(F21="Scenario1PBT8",'Minor retrofit'!$Z$7,IF(F21="Scenario2PBT8",'Minor retrofit'!$AA$7,IF(F21="Scenario3PBT8",'Minor retrofit'!$AB$7,"")))&amp;IF(F21="Scenario1PBT9",'Minor retrofit'!$AC$7,IF(F21="Scenario2PBT9",'Minor retrofit'!$AD$7,IF(F21="Scenario3PBT9",'Minor retrofit'!$AE$7,"")))&amp;IF(F21="Scenario1PBT10",'Minor retrofit'!$AF$7,IF(F21="Scenario2PBT10",'Minor retrofit'!$AG$7,IF(F21="Scenario3PBT10",'Minor retrofit'!$AH$7,"")))&amp;IF(F21="Scenario1PBT11",'Minor retrofit'!$AI$7,IF(F21="Scenario2PBT11",'Minor retrofit'!$AJ$7,IF(F21="Scenario3PBT11",'Minor retrofit'!$AK$7,"")))&amp;IF(F21="Scenario1PBT12",'Minor retrofit'!$AL$7,IF(F21="Scenario2PBT12",'Minor retrofit'!$AM$7,IF(F21="Scenario3PBT12",'Minor retrofit'!$AN$7,"")))&amp;IF(F21="Scenario1PBT13",'Minor retrofit'!$AO$7,IF(F21="Scenario2PBT13",'Minor retrofit'!$AP$7,IF(F21="Scenario3PBT13",'Minor retrofit'!$AQ$7,"")))&amp;IF(F21="Scenario1PBT14",'Minor retrofit'!$AR$7,IF(F21="Scenario2PBT14",'Minor retrofit'!$AS$7,IF(F21="Scenario3PBT14",'Minor retrofit'!$AT$7,"")))&amp;IF(F21="Scenario1PBT15",'Minor retrofit'!$AU$7,IF(F21="Scenario2PBT15",'Minor retrofit'!$AV$7,IF(F21="Scenario3PBT15",'Minor retrofit'!$AW$7,"")))</f>
        <v/>
      </c>
      <c r="H21" s="117">
        <f t="shared" si="0"/>
        <v>0</v>
      </c>
      <c r="I21" s="117" t="str">
        <f>IF(F21="Scenario1PBT1",'Minor retrofit'!$E$17,IF(F21="Scenario2PBT1",'Minor retrofit'!$F$17,IF(F21="Scenario3PBT1",'Minor retrofit'!$G$17,"")))&amp;IF(F21="Scenario1PBT2",'Minor retrofit'!$H$17,IF(F21="Scenario2PBT2",'Minor retrofit'!$I$17,IF(F21="Scenario3PBT2",'Minor retrofit'!$J$17,"")))&amp;IF(F21="Scenario1PBT3",'Minor retrofit'!$K$17,IF(F21="Scenario2PBT3",'Minor retrofit'!$L$17,IF(F21="Scenario3PBT3",'Minor retrofit'!$M$17,"")))&amp;IF(F21="Scenario1PBT4",'Minor retrofit'!$N$17,IF(F21="Scenario2PBT4",'Minor retrofit'!$O$17,IF(F21="Scenario3PBT4",'Minor retrofit'!$P$17,"")))&amp;IF(F21="Scenario1PBT5",'Minor retrofit'!$Q$17,IF(F21="Scenario2PBT5",'Minor retrofit'!$R$17,IF(F21="Scenario3PBT5",'Minor retrofit'!$S$17,"")))&amp;IF(F21="Scenario1PBT6",'Minor retrofit'!$T$17,IF(F21="Scenario2PBT6",'Minor retrofit'!$U$17,IF(F21="Scenario3PBT6",'Minor retrofit'!$V$17,"")))&amp;IF(F21="Scenario1PBT7",'Minor retrofit'!$W$17,IF(F21="Scenario2PBT7",'Minor retrofit'!$X$17,IF(F21="Scenario3PBT7",'Minor retrofit'!$Y$17,"")))&amp;IF(F21="Scenario1PBT8",'Minor retrofit'!$Z$17,IF(F21="Scenario2PBT8",'Minor retrofit'!$AA$17,IF(F21="Scenario3PBT8",'Minor retrofit'!$AB$17,"")))&amp;IF(F21="Scenario1PBT9",'Minor retrofit'!$AC$17,IF(F21="Scenario2PBT9",'Minor retrofit'!$AD$17,IF(F21="Scenario3PBT9",'Minor retrofit'!$AE$17,"")))&amp;IF(F21="Scenario1PBT10",'Minor retrofit'!$AF$17,IF(F21="Scenario2PBT10",'Minor retrofit'!$AG$17,IF(F21="Scenario3PBT10",'Minor retrofit'!$AH$17,"")))&amp;IF(F21="Scenario1PBT11",'Minor retrofit'!$AI$17,IF(F21="Scenario2PBT11",'Minor retrofit'!$AJ$17,IF(F21="Scenario3PBT11",'Minor retrofit'!$AK$17,"")))&amp;IF(F21="Scenario1PBT12",'Minor retrofit'!$AL$17,IF(F21="Scenario2PBT12",'Minor retrofit'!$AM$17,IF(F21="Scenario3PBT12",'Minor retrofit'!$AN$17,"")))&amp;IF(F21="Scenario1PBT13",'Minor retrofit'!$AO$17,IF(F21="Scenario2PBT13",'Minor retrofit'!$AP$17,IF(F21="Scenario3PBT13",'Minor retrofit'!$AQ$17,"")))&amp;IF(F21="Scenario1PBT14",'Minor retrofit'!$AR$17,IF(F21="Scenario2PBT14",'Minor retrofit'!$AS$17,IF(F21="Scenario3PBT14",'Minor retrofit'!$AT$17,"")))&amp;IF(F21="Scenario1PBT15",'Minor retrofit'!$AU$17,IF(F21="Scenario2PBT15",'Minor retrofit'!$AV$17,IF(F21="Scenario3PBT15",'Minor retrofit'!$AW$17,"")))</f>
        <v/>
      </c>
      <c r="J21" s="117">
        <f t="shared" si="1"/>
        <v>0</v>
      </c>
      <c r="K21" s="117" t="str">
        <f>IF(F21="Scenario1PBT1",'Minor retrofit'!$E$19,IF(F21="Scenario2PBT1",'Minor retrofit'!$F$19,IF(F21="Scenario3PBT1",'Minor retrofit'!$G$19,"")))&amp;IF(F21="Scenario1PBT2",'Minor retrofit'!$H$19,IF(F21="Scenario2PBT2",'Minor retrofit'!$I$19,IF(F21="Scenario3PBT2",'Minor retrofit'!$J$19,"")))&amp;IF(F21="Scenario1PBT3",'Minor retrofit'!$K$19,IF(F21="Scenario2PBT3",'Minor retrofit'!$L$19,IF(F21="Scenario3PBT3",'Minor retrofit'!$M$19,"")))&amp;IF(F21="Scenario1PBT4",'Minor retrofit'!$N$19,IF(F21="Scenario2PBT4",'Minor retrofit'!$O$19,IF(F21="Scenario3PBT4",'Minor retrofit'!$P$19,"")))&amp;IF(F21="Scenario1PBT5",'Minor retrofit'!$Q$19,IF(F21="Scenario2PBT5",'Minor retrofit'!$R$19,IF(F21="Scenario3PBT5",'Minor retrofit'!$S$19,"")))&amp;IF(F21="Scenario1PBT6",'Minor retrofit'!$T$19,IF(F21="Scenario2PBT6",'Minor retrofit'!$U$19,IF(F21="Scenario3PBT6",'Minor retrofit'!$V$19,"")))&amp;IF(F21="Scenario1PBT7",'Minor retrofit'!$W$19,IF(F21="Scenario2PBT7",'Minor retrofit'!$X$19,IF(F21="Scenario3PBT7",'Minor retrofit'!$Y$19,"")))&amp;IF(F21="Scenario1PBT8",'Minor retrofit'!$Z$19,IF(F21="Scenario2PBT8",'Minor retrofit'!$AA$19,IF(F21="Scenario3PBT8",'Minor retrofit'!$AB$19,"")))&amp;IF(F21="Scenario1PBT9",'Minor retrofit'!$AC$19,IF(F21="Scenario2PBT9",'Minor retrofit'!$AD$19,IF(F21="Scenario3PBT9",'Minor retrofit'!$AE$19,"")))&amp;IF(F21="Scenario1PBT10",'Minor retrofit'!$AF$19,IF(F21="Scenario2PBT10",'Minor retrofit'!$AG$19,IF(F21="Scenario3PBT10",'Minor retrofit'!$AH$19,"")))&amp;IF(F21="Scenario1PBT11",'Minor retrofit'!$AI$19,IF(F21="Scenario2PBT11",'Minor retrofit'!$AJ$19,IF(F21="Scenario3PBT11",'Minor retrofit'!$AK$19,"")))&amp;IF(F21="Scenario1PBT12",'Minor retrofit'!$AL$19,IF(F21="Scenario2PBT12",'Minor retrofit'!$AM$19,IF(F21="Scenario3PBT12",'Minor retrofit'!$AN$19,"")))&amp;IF(F21="Scenario1PBT13",'Minor retrofit'!$AO$19,IF(F21="Scenario2PBT13",'Minor retrofit'!$AP$19,IF(F21="Scenario3PBT13",'Minor retrofit'!$AQ$19,"")))&amp;IF(F21="Scenario1PBT14",'Minor retrofit'!$AR$19,IF(F21="Scenario2PBT14",'Minor retrofit'!$AS$19,IF(F21="Scenario3PBT14",'Minor retrofit'!$AT$19,"")))&amp;IF(F21="Scenario1PBT15",'Minor retrofit'!$AU$19,IF(F21="Scenario2PBT15",'Minor retrofit'!$AV$19,IF(F21="Scenario3PBT15",'Minor retrofit'!$AW$19,"")))</f>
        <v/>
      </c>
      <c r="L21" s="117">
        <f t="shared" si="2"/>
        <v>0</v>
      </c>
      <c r="M21" s="117" t="str">
        <f>IF(F21="Scenario1PBT1",'Minor retrofit'!$E$21,IF(F21="Scenario2PBT1",'Minor retrofit'!$F$21,IF(F21="Scenario3PBT1",'Minor retrofit'!$G$21,"")))&amp;IF(F21="Scenario1PBT2",'Minor retrofit'!$H$21,IF(F21="Scenario2PBT2",'Minor retrofit'!$I$21,IF(F21="Scenario3PBT2",'Minor retrofit'!$J$21,"")))&amp;IF(F21="Scenario1PBT3",'Minor retrofit'!$K$21,IF(F21="Scenario2PBT3",'Minor retrofit'!$L$21,IF(F21="Scenario3PBT3",'Minor retrofit'!$M$21,"")))&amp;IF(F21="Scenario1PBT4",'Minor retrofit'!$N$21,IF(F21="Scenario2PBT4",'Minor retrofit'!$O$21,IF(F21="Scenario3PBT4",'Minor retrofit'!$P$21,"")))&amp;IF(F21="Scenario1PBT5",'Minor retrofit'!$Q$21,IF(F21="Scenario2PBT5",'Minor retrofit'!$R$21,IF(F21="Scenario3PBT5",'Minor retrofit'!$S$21,"")))&amp;IF(F21="Scenario1PBT6",'Minor retrofit'!$T$21,IF(F21="Scenario2PBT6",'Minor retrofit'!$U$21,IF(F21="Scenario3PBT6",'Minor retrofit'!$V$21,"")))&amp;IF(F21="Scenario1PBT7",'Minor retrofit'!$W$21,IF(F21="Scenario2PBT7",'Minor retrofit'!$X$21,IF(F21="Scenario3PBT7",'Minor retrofit'!$Y$21,"")))&amp;IF(F21="Scenario1PBT8",'Minor retrofit'!$Z$21,IF(F21="Scenario2PBT8",'Minor retrofit'!$AA$21,IF(F21="Scenario3PBT8",'Minor retrofit'!$AB$21,"")))&amp;IF(F21="Scenario1PBT9",'Minor retrofit'!$AC$21,IF(F21="Scenario2PBT9",'Minor retrofit'!$AD$21,IF(F21="Scenario3PBT9",'Minor retrofit'!$AE$21,"")))&amp;IF(F21="Scenario1PBT10",'Minor retrofit'!$AF$21,IF(F21="Scenario2PBT10",'Minor retrofit'!$AG$21,IF(F21="Scenario3PBT10",'Minor retrofit'!$AH$21,"")))&amp;IF(F21="Scenario1PBT11",'Minor retrofit'!$AI$21,IF(F21="Scenario2PBT11",'Minor retrofit'!$AJ$21,IF(F21="Scenario3PBT11",'Minor retrofit'!$AK$21,"")))&amp;IF(F21="Scenario1PBT12",'Minor retrofit'!$AL$21,IF(F21="Scenario2PBT12",'Minor retrofit'!$AM$21,IF(F21="Scenario3PBT12",'Minor retrofit'!$AN$21,"")))&amp;IF(F21="Scenario1PBT13",'Minor retrofit'!$AO$21,IF(F21="Scenario2PBT13",'Minor retrofit'!$AP$21,IF(F21="Scenario3PBT13",'Minor retrofit'!$AQ$21,"")))&amp;IF(F21="Scenario1PBT14",'Minor retrofit'!$AR$21,IF(F21="Scenario2PBT14",'Minor retrofit'!$AS$21,IF(F21="Scenario3PBT14",'Minor retrofit'!$AT$21,"")))&amp;IF(F21="Scenario1PBT15",'Minor retrofit'!$AU$21,IF(F21="Scenario2PBT15",'Minor retrofit'!$AV$21,IF(F21="Scenario3PBT15",'Minor retrofit'!$AW$21,"")))</f>
        <v/>
      </c>
      <c r="N21" s="118">
        <f t="shared" si="3"/>
        <v>0</v>
      </c>
      <c r="O21" s="206" t="str">
        <f>IF(F21="Scenario1PBT1",'Minor retrofit'!$E$24,IF(F21="Scenario2PBT1",'Minor retrofit'!$F$24,IF(F21="Scenario3PBT1",'Minor retrofit'!$G$24,"")))&amp;IF(F21="Scenario1PBT2",'Minor retrofit'!$H$24,IF(F21="Scenario2PBT2",'Minor retrofit'!$I$24,IF(F21="Scenario3PBT2",'Minor retrofit'!$J$24,"")))&amp;IF(F21="Scenario1PBT3",'Minor retrofit'!$K$24,IF(F21="Scenario2PBT3",'Minor retrofit'!$L$24,IF(F21="Scenario3PBT3",'Minor retrofit'!$M$24,"")))&amp;IF(F21="Scenario1PBT4",'Minor retrofit'!$N$24,IF(F21="Scenario2PBT4",'Minor retrofit'!$O$24,IF(F21="Scenario3PBT4",'Minor retrofit'!$P$24,"")))&amp;IF(F21="Scenario1PBT5",'Minor retrofit'!$Q$24,IF(F21="Scenario2PBT5",'Minor retrofit'!$R$24,IF(F21="Scenario3PBT5",'Minor retrofit'!$S$24,"")))&amp;IF(F21="Scenario1PBT6",'Minor retrofit'!$T$24,IF(F21="Scenario2PBT6",'Minor retrofit'!$U$24,IF(F21="Scenario3PBT6",'Minor retrofit'!$V$24,"")))&amp;IF(F21="Scenario1PBT7",'Minor retrofit'!$W$24,IF(F21="Scenario2PBT7",'Minor retrofit'!$X$24,IF(F21="Scenario3PBT7",'Minor retrofit'!$Y$24,"")))&amp;IF(F21="Scenario1PBT8",'Minor retrofit'!$Z$24,IF(F21="Scenario2PBT8",'Minor retrofit'!$AA$24,IF(F21="Scenario3PBT8",'Minor retrofit'!$AB$24,"")))&amp;IF(F21="Scenario1PBT9",'Minor retrofit'!$AC$24,IF(F21="Scenario2PBT9",'Minor retrofit'!$AD$24,IF(F21="Scenario3PBT9",'Minor retrofit'!$AE$24,"")))&amp;IF(F21="Scenario1PBT10",'Minor retrofit'!$AF$24,IF(F21="Scenario2PBT10",'Minor retrofit'!$AG$24,IF(F21="Scenario3PBT10",'Minor retrofit'!$AH$24,"")))&amp;IF(F21="Scenario1PBT11",'Minor retrofit'!$AI$24,IF(F21="Scenario2PBT11",'Minor retrofit'!$AJ$24,IF(F21="Scenario3PBT11",'Minor retrofit'!$AK$24,"")))&amp;IF(F21="Scenario1PBT12",'Minor retrofit'!$AL$24,IF(F21="Scenario2PBT12",'Minor retrofit'!$AM$24,IF(F21="Scenario3PBT12",'Minor retrofit'!$AN$24,"")))&amp;IF(F21="Scenario1PBT13",'Minor retrofit'!$AO$24,IF(F21="Scenario2PBT13",'Minor retrofit'!$AP$24,IF(F21="Scenario3PBT13",'Minor retrofit'!$AQ$24,"")))&amp;IF(F21="Scenario1PBT14",'Minor retrofit'!$AR$24,IF(F21="Scenario2PBT14",'Minor retrofit'!$AS$24,IF(F21="Scenario3PBT14",'Minor retrofit'!$AT$24,"")))&amp;IF(F21="Scenario1PBT15",'Minor retrofit'!$AU$24,IF(F21="Scenario2PBT15",'Minor retrofit'!$AV$24,IF(F21="Scenario3PBT15",'Minor retrofit'!$AW$24,"")))</f>
        <v/>
      </c>
      <c r="P21" s="117">
        <f t="shared" si="4"/>
        <v>0</v>
      </c>
      <c r="Q21" s="117" t="str">
        <f>IF(F21="Scenario1PBT1",'Minor retrofit'!$E$26,IF(F21="Scenario2PBT1",'Minor retrofit'!$F$26,IF(F21="Scenario3PBT1",'Minor retrofit'!$G$26,"")))&amp;IF(F21="Scenario1PBT2",'Minor retrofit'!$H$26,IF(F21="Scenario2PBT2",'Minor retrofit'!$I$26,IF(F21="Scenario3PBT2",'Minor retrofit'!$J$26,"")))&amp;IF(F21="Scenario1PBT3",'Minor retrofit'!$K$26,IF(F21="Scenario2PBT3",'Minor retrofit'!$L$26,IF(F21="Scenario3PBT3",'Minor retrofit'!$M$26,"")))&amp;IF(F21="Scenario1PBT4",'Minor retrofit'!$N$26,IF(F21="Scenario2PBT4",'Minor retrofit'!$O$26,IF(F21="Scenario3PBT4",'Minor retrofit'!$P$26,"")))&amp;IF(F21="Scenario1PBT5",'Minor retrofit'!$Q$26,IF(F21="Scenario2PBT5",'Minor retrofit'!$R$26,IF(F21="Scenario3PBT5",'Minor retrofit'!$S$26,"")))&amp;IF(F21="Scenario1PBT6",'Minor retrofit'!$T$26,IF(F21="Scenario2PBT6",'Minor retrofit'!$U$26,IF(F21="Scenario3PBT6",'Minor retrofit'!$V$26,"")))&amp;IF(F21="Scenario1PBT7",'Minor retrofit'!$W$26,IF(F21="Scenario2PBT7",'Minor retrofit'!$X$26,IF(F21="Scenario3PBT7",'Minor retrofit'!$Y$26,"")))&amp;IF(F21="Scenario1PBT8",'Minor retrofit'!$Z$26,IF(F21="Scenario2PBT8",'Minor retrofit'!$AA$26,IF(F21="Scenario3PBT8",'Minor retrofit'!$AB$26,"")))&amp;IF(F21="Scenario1PBT9",'Minor retrofit'!$AC$26,IF(F21="Scenario2PBT9",'Minor retrofit'!$AD$26,IF(F21="Scenario3PBT9",'Minor retrofit'!$AE$26,"")))&amp;IF(F21="Scenario1PBT10",'Minor retrofit'!$AF$26,IF(F21="Scenario2PBT10",'Minor retrofit'!$AG$26,IF(F21="Scenario3PBT10",'Minor retrofit'!$AH$26,"")))&amp;IF(F21="Scenario1PBT11",'Minor retrofit'!$AI$26,IF(F21="Scenario2PBT11",'Minor retrofit'!$AJ$26,IF(F21="Scenario3PBT11",'Minor retrofit'!$AK$26,"")))&amp;IF(F21="Scenario1PBT12",'Minor retrofit'!$AL$26,IF(F21="Scenario2PBT12",'Minor retrofit'!$AM$26,IF(F21="Scenario3PBT12",'Minor retrofit'!$AN$26,"")))&amp;IF(F21="Scenario1PBT13",'Minor retrofit'!$AO$26,IF(F21="Scenario2PBT13",'Minor retrofit'!$AP$26,IF(F21="Scenario3PBT13",'Minor retrofit'!$AQ$26,"")))&amp;IF(F21="Scenario1PBT14",'Minor retrofit'!$AR$26,IF(F21="Scenario2PBT14",'Minor retrofit'!$AS$26,IF(F21="Scenario3PBT14",'Minor retrofit'!$AT$26,"")))&amp;IF(F21="Scenario1PBT15",'Minor retrofit'!$AU$26,IF(F21="Scenario2PBT15",'Minor retrofit'!$AV$26,IF(F21="Scenario3PBT15",'Minor retrofit'!$AW$26,"")))</f>
        <v/>
      </c>
      <c r="R21" s="117">
        <f t="shared" si="5"/>
        <v>0</v>
      </c>
      <c r="S21" s="117" t="str">
        <f>IF(F21="Scenario1PBT1",'Minor retrofit'!$E$28,IF(F21="Scenario2PBT1",'Minor retrofit'!$F$28,IF(F21="Scenario3PBT1",'Minor retrofit'!$G$28,"")))&amp;IF(F21="Scenario1PBT2",'Minor retrofit'!$H$28,IF(F21="Scenario2PBT2",'Minor retrofit'!$I$28,IF(F21="Scenario3PBT2",'Minor retrofit'!$J$28,"")))&amp;IF(F21="Scenario1PBT3",'Minor retrofit'!$K$28,IF(F21="Scenario2PBT3",'Minor retrofit'!$L$28,IF(F21="Scenario3PBT3",'Minor retrofit'!$M$28,"")))&amp;IF(F21="Scenario1PBT4",'Minor retrofit'!$N$28,IF(F21="Scenario2PBT4",'Minor retrofit'!$O$28,IF(F21="Scenario3PBT4",'Minor retrofit'!$P$28,"")))&amp;IF(F21="Scenario1PBT5",'Minor retrofit'!$Q$28,IF(F21="Scenario2PBT5",'Minor retrofit'!$R$28,IF(F21="Scenario3PBT5",'Minor retrofit'!$S$28,"")))&amp;IF(F21="Scenario1PBT6",'Minor retrofit'!$T$28,IF(F21="Scenario2PBT6",'Minor retrofit'!$U$28,IF(F21="Scenario3PBT6",'Minor retrofit'!$V$28,"")))&amp;IF(F21="Scenario1PBT7",'Minor retrofit'!$W$28,IF(F21="Scenario2PBT7",'Minor retrofit'!$X$28,IF(F21="Scenario3PBT7",'Minor retrofit'!$Y$28,"")))&amp;IF(F21="Scenario1PBT8",'Minor retrofit'!$Z$28,IF(F21="Scenario2PBT8",'Minor retrofit'!$AA$28,IF(F21="Scenario3PBT8",'Minor retrofit'!$AB$28,"")))&amp;IF(F21="Scenario1PBT9",'Minor retrofit'!$AC$28,IF(F21="Scenario2PBT9",'Minor retrofit'!$AD$28,IF(F21="Scenario3PBT9",'Minor retrofit'!$AE$28,"")))&amp;IF(F21="Scenario1PBT10",'Minor retrofit'!$AF$28,IF(F21="Scenario2PBT10",'Minor retrofit'!$AG$28,IF(F21="Scenario3PBT10",'Minor retrofit'!$AH$28,"")))&amp;IF(F21="Scenario1PBT11",'Minor retrofit'!$AI$28,IF(F21="Scenario2PBT11",'Minor retrofit'!$AJ$28,IF(F21="Scenario3PBT11",'Minor retrofit'!$AK$28,"")))&amp;IF(F21="Scenario1PBT12",'Minor retrofit'!$AL$28,IF(F21="Scenario2PBT12",'Minor retrofit'!$AM$28,IF(F21="Scenario3PBT12",'Minor retrofit'!$AN$28,"")))&amp;IF(F21="Scenario1PBT13",'Minor retrofit'!$AO$28,IF(F21="Scenario2PBT13",'Minor retrofit'!$AP$28,IF(F21="Scenario3PBT13",'Minor retrofit'!$AQ$28,"")))&amp;IF(F21="Scenario1PBT14",'Minor retrofit'!$AR$28,IF(F21="Scenario2PBT14",'Minor retrofit'!$AS$28,IF(F21="Scenario3PBT14",'Minor retrofit'!$AT$28,"")))&amp;IF(F21="Scenario1PBT15",'Minor retrofit'!$AU$28,IF(F21="Scenario2PBT15",'Minor retrofit'!$AV$28,IF(F21="Scenario3PBT15",'Minor retrofit'!$AW$28,"")))</f>
        <v/>
      </c>
      <c r="T21" s="207">
        <f t="shared" si="6"/>
        <v>0</v>
      </c>
      <c r="U21" s="206" t="str">
        <f>IF(F21="Scenario1PBT1",'Minor retrofit'!$E$39,IF(F21="Scenario2PBT1",'Minor retrofit'!$F$39,IF(F21="Scenario3PBT1",'Minor retrofit'!$G$39,"")))&amp;IF(F21="Scenario1PBT2",'Minor retrofit'!$H$39,IF(F21="Scenario2PBT2",'Minor retrofit'!$I$39,IF(F21="Scenario3PBT2",'Minor retrofit'!$J$39,"")))&amp;IF(F21="Scenario1PBT3",'Minor retrofit'!$K$39,IF(F21="Scenario2PBT3",'Minor retrofit'!$L$39,IF(F21="Scenario3PBT3",'Minor retrofit'!$M$39,"")))&amp;IF(F21="Scenario1PBT4",'Minor retrofit'!$N$39,IF(F21="Scenario2PBT4",'Minor retrofit'!$O$39,IF(F21="Scenario3PBT4",'Minor retrofit'!$P$39,"")))&amp;IF(F21="Scenario1PBT5",'Minor retrofit'!$Q$39,IF(F21="Scenario2PBT5",'Minor retrofit'!$R$39,IF(F21="Scenario3PBT5",'Minor retrofit'!$S$39,"")))&amp;IF(F21="Scenario1PBT6",'Minor retrofit'!$T$39,IF(F21="Scenario2PBT6",'Minor retrofit'!$U$39,IF(F21="Scenario3PBT6",'Minor retrofit'!$V$39,"")))&amp;IF(F21="Scenario1PBT7",'Minor retrofit'!$W$39,IF(F21="Scenario2PBT7",'Minor retrofit'!$X$39,IF(F21="Scenario3PBT7",'Minor retrofit'!$Y$39,"")))&amp;IF(F21="Scenario1PBT8",'Minor retrofit'!$Z$39,IF(F21="Scenario2PBT8",'Minor retrofit'!$AA$39,IF(F21="Scenario3PBT8",'Minor retrofit'!$AB$39,"")))&amp;IF(F21="Scenario1PBT9",'Minor retrofit'!$AC$39,IF(F21="Scenario2PBT9",'Minor retrofit'!$AD$39,IF(F21="Scenario3PBT9",'Minor retrofit'!$AE$39,"")))&amp;IF(F21="Scenario1PBT10",'Minor retrofit'!$AF$39,IF(F21="Scenario2PBT10",'Minor retrofit'!$AG$39,IF(F21="Scenario3PBT10",'Minor retrofit'!$AH$39,"")))&amp;IF(F21="Scenario1PBT11",'Minor retrofit'!$AI$39,IF(F21="Scenario2PBT11",'Minor retrofit'!$AJ$39,IF(F21="Scenario3PBT11",'Minor retrofit'!$AK$39,"")))&amp;IF(F21="Scenario1PBT12",'Minor retrofit'!$AL$39,IF(F21="Scenario2PBT12",'Minor retrofit'!$AM$39,IF(F21="Scenario3PBT12",'Minor retrofit'!$AN$39,"")))&amp;IF(F21="Scenario1PBT13",'Minor retrofit'!$AO$39,IF(F21="Scenario2PBT13",'Minor retrofit'!$AP$39,IF(F21="Scenario3PBT13",'Minor retrofit'!$AQ$39,"")))&amp;IF(F21="Scenario1PBT14",'Minor retrofit'!$AR$39,IF(F21="Scenario2PBT14",'Minor retrofit'!$AS$39,IF(F21="Scenario3PBT14",'Minor retrofit'!$AT$39,"")))&amp;IF(F21="Scenario1PBT15",'Minor retrofit'!$AU$39,IF(F21="Scenario2PBT15",'Minor retrofit'!$AV$39,IF(F21="Scenario3PBT15",'Minor retrofit'!$AW$39,"")))</f>
        <v/>
      </c>
      <c r="V21" s="117">
        <f t="shared" si="7"/>
        <v>0</v>
      </c>
      <c r="W21" s="117" t="str">
        <f>IF(F21="Scenario1PBT1",'Minor retrofit'!$E$41,IF(F21="Scenario2PBT1",'Minor retrofit'!$F$41,IF(F21="Scenario3PBT1",'Minor retrofit'!$G$41,"")))&amp;IF(F21="Scenario1PBT2",'Minor retrofit'!$H$41,IF(F21="Scenario2PBT2",'Minor retrofit'!$I$41,IF(F21="Scenario3PBT2",'Minor retrofit'!$J$41,"")))&amp;IF(F21="Scenario1PBT3",'Minor retrofit'!$K$41,IF(F21="Scenario2PBT3",'Minor retrofit'!$L$41,IF(F21="Scenario3PBT3",'Minor retrofit'!$M$41,"")))&amp;IF(F21="Scenario1PBT4",'Minor retrofit'!$N$41,IF(F21="Scenario2PBT4",'Minor retrofit'!$O$41,IF(F21="Scenario3PBT4",'Minor retrofit'!$P$41,"")))&amp;IF(F21="Scenario1PBT5",'Minor retrofit'!$Q$41,IF(F21="Scenario2PBT5",'Minor retrofit'!$R$41,IF(F21="Scenario3PBT5",'Minor retrofit'!$S$41,"")))&amp;IF(F21="Scenario1PBT6",'Minor retrofit'!$T$41,IF(F21="Scenario2PBT6",'Minor retrofit'!$U$41,IF(F21="Scenario3PBT6",'Minor retrofit'!$V$41,"")))&amp;IF(F21="Scenario1PBT7",'Minor retrofit'!$W$41,IF(F21="Scenario2PBT7",'Minor retrofit'!$X$41,IF(F21="Scenario3PBT7",'Minor retrofit'!$Y$41,"")))&amp;IF(F21="Scenario1PBT8",'Minor retrofit'!$Z$41,IF(F21="Scenario2PBT8",'Minor retrofit'!$AA$41,IF(F21="Scenario3PBT8",'Minor retrofit'!$AB$41,"")))&amp;IF(F21="Scenario1PBT9",'Minor retrofit'!$AC$41,IF(F21="Scenario2PBT9",'Minor retrofit'!$AD$41,IF(F21="Scenario3PBT9",'Minor retrofit'!$AE$41,"")))&amp;IF(F21="Scenario1PBT10",'Minor retrofit'!$AF$41,IF(F21="Scenario2PBT10",'Minor retrofit'!$AG$41,IF(F21="Scenario3PBT10",'Minor retrofit'!$AH$41,"")))&amp;IF(F21="Scenario1PBT11",'Minor retrofit'!$AI$41,IF(F21="Scenario2PBT11",'Minor retrofit'!$AJ$41,IF(F21="Scenario3PBT11",'Minor retrofit'!$AK$41,"")))&amp;IF(F21="Scenario1PBT12",'Minor retrofit'!$AL$41,IF(F21="Scenario2PBT12",'Minor retrofit'!$AM$41,IF(F21="Scenario3PBT12",'Minor retrofit'!$AN$41,"")))&amp;IF(F21="Scenario1PBT13",'Minor retrofit'!$AO$41,IF(F21="Scenario2PBT13",'Minor retrofit'!$AP$41,IF(F21="Scenario3PBT13",'Minor retrofit'!$AQ$41,"")))&amp;IF(F21="Scenario1PBT14",'Minor retrofit'!$AR$41,IF(F21="Scenario2PBT14",'Minor retrofit'!$AS$41,IF(F21="Scenario3PBT14",'Minor retrofit'!$AT$41,"")))&amp;IF(F21="Scenario1PBT15",'Minor retrofit'!$AU$41,IF(F21="Scenario2PBT15",'Minor retrofit'!$AV$41,IF(F21="Scenario3PBT15",'Minor retrofit'!$AW$41,"")))</f>
        <v/>
      </c>
      <c r="X21" s="117">
        <f t="shared" si="8"/>
        <v>0</v>
      </c>
      <c r="Y21" s="117" t="str">
        <f>IF(F21="Scenario1PBT1",'Minor retrofit'!$E$43,IF(F21="Scenario2PBT1",'Minor retrofit'!$F$43,IF(F21="Scenario3PBT1",'Minor retrofit'!$G$43,"")))&amp;IF(F21="Scenario1PBT2",'Minor retrofit'!$H$43,IF(F21="Scenario2PBT2",'Minor retrofit'!$I$43,IF(F21="Scenario3PBT2",'Minor retrofit'!$J$43,"")))&amp;IF(F21="Scenario1PBT3",'Minor retrofit'!$K$43,IF(F21="Scenario2PBT3",'Minor retrofit'!$L$43,IF(F21="Scenario3PBT3",'Minor retrofit'!$M$43,"")))&amp;IF(F21="Scenario1PBT4",'Minor retrofit'!$N$43,IF(F21="Scenario2PBT4",'Minor retrofit'!$O$43,IF(F21="Scenario3PBT4",'Minor retrofit'!$P$43,"")))&amp;IF(F21="Scenario1PBT5",'Minor retrofit'!$Q$43,IF(F21="Scenario2PBT5",'Minor retrofit'!$R$43,IF(F21="Scenario3PBT5",'Minor retrofit'!$S$43,"")))&amp;IF(F21="Scenario1PBT6",'Minor retrofit'!$T$43,IF(F21="Scenario2PBT6",'Minor retrofit'!$U$43,IF(F21="Scenario3PBT6",'Minor retrofit'!$V$43,"")))&amp;IF(F21="Scenario1PBT7",'Minor retrofit'!$W$43,IF(F21="Scenario2PBT7",'Minor retrofit'!$X$43,IF(F21="Scenario3PBT7",'Minor retrofit'!$Y$43,"")))&amp;IF(F21="Scenario1PBT8",'Minor retrofit'!$Z$43,IF(F21="Scenario2PBT8",'Minor retrofit'!$AA$43,IF(F21="Scenario3PBT8",'Minor retrofit'!$AB$43,"")))&amp;IF(F21="Scenario1PBT9",'Minor retrofit'!$AC$43,IF(F21="Scenario2PBT9",'Minor retrofit'!$AD$43,IF(F21="Scenario3PBT9",'Minor retrofit'!$AE$43,"")))&amp;IF(F21="Scenario1PBT10",'Minor retrofit'!$AF$43,IF(F21="Scenario2PBT10",'Minor retrofit'!$AG$43,IF(F21="Scenario3PBT10",'Minor retrofit'!$AH$43,"")))&amp;IF(F21="Scenario1PBT11",'Minor retrofit'!$AI$43,IF(F21="Scenario2PBT11",'Minor retrofit'!$AJ$43,IF(F21="Scenario3PBT11",'Minor retrofit'!$AK$43,"")))&amp;IF(F21="Scenario1PBT12",'Minor retrofit'!$AL$43,IF(F21="Scenario2PBT12",'Minor retrofit'!$AM$43,IF(F21="Scenario3PBT12",'Minor retrofit'!$AN$43,"")))&amp;IF(F21="Scenario1PBT13",'Minor retrofit'!$AO$43,IF(F21="Scenario2PBT13",'Minor retrofit'!$AP$43,IF(F21="Scenario3PBT13",'Minor retrofit'!$AQ$43,"")))&amp;IF(F21="Scenario1PBT14",'Minor retrofit'!$AR$43,IF(F21="Scenario2PBT14",'Minor retrofit'!$AS$43,IF(F21="Scenario3PBT14",'Minor retrofit'!$AT$43,"")))&amp;IF(F21="Scenario1PBT15",'Minor retrofit'!$AU$43,IF(F21="Scenario2PBT15",'Minor retrofit'!$AV$43,IF(F21="Scenario3PBT15",'Minor retrofit'!$AW$43,"")))</f>
        <v/>
      </c>
      <c r="Z21" s="117">
        <f t="shared" si="9"/>
        <v>0</v>
      </c>
      <c r="AA21" s="178" t="str">
        <f>IF(F21="Scenario1PBT1",'Minor retrofit'!$E$102,IF(F21="Scenario2PBT1",'Minor retrofit'!$F$102,IF(F21="Scenario3PBT1",'Minor retrofit'!$G$102,"")))&amp;IF(F21="Scenario1PBT2",'Minor retrofit'!$H$102,IF(F21="Scenario2PBT2",'Minor retrofit'!$I$102,IF(F21="Scenario3PBT2",'Minor retrofit'!$J$102,"")))&amp;IF(F21="Scenario1PBT3",'Minor retrofit'!$K$102,IF(F21="Scenario2PBT3",'Minor retrofit'!$L$102,IF(F21="Scenario3PBT3",'Minor retrofit'!$M$102,"")))&amp;IF(F21="Scenario1PBT4",'Minor retrofit'!$N$102,IF(F21="Scenario2PBT4",'Minor retrofit'!$O$102,IF(F21="Scenario3PBT4",'Minor retrofit'!$P$102,"")))&amp;IF(F21="Scenario1PBT5",'Minor retrofit'!$Q$102,IF(F21="Scenario2PBT5",'Minor retrofit'!$R$102,IF(F21="Scenario3PBT5",'Minor retrofit'!$S$102,"")))&amp;IF(F21="Scenario1PBT6",'Minor retrofit'!$T$102,IF(F21="Scenario2PBT6",'Minor retrofit'!$U$102,IF(F21="Scenario3PBT6",'Minor retrofit'!$V$102,"")))&amp;IF(F21="Scenario1PBT7",'Minor retrofit'!$W$102,IF(F21="Scenario2PBT7",'Minor retrofit'!$X$102,IF(F21="Scenario3PBT7",'Minor retrofit'!$Y$102,"")))&amp;IF(F21="Scenario1PBT8",'Minor retrofit'!$Z$102,IF(F21="Scenario2PBT8",'Minor retrofit'!$AA$102,IF(F21="Scenario3PBT8",'Minor retrofit'!$AB$102,"")))&amp;IF(F21="Scenario1PBT9",'Minor retrofit'!$AC$102,IF(F21="Scenario2PBT9",'Minor retrofit'!$AD$102,IF(F21="Scenario3PBT9",'Minor retrofit'!$AE$102,"")))&amp;IF(F21="Scenario1PBT10",'Minor retrofit'!$AF$102,IF(F21="Scenario2PBT10",'Minor retrofit'!$AG$102,IF(F21="Scenario3PBT10",'Minor retrofit'!$AH$102,"")))&amp;IF(F21="Scenario1PBT11",'Minor retrofit'!$AI$102,IF(F21="Scenario2PBT11",'Minor retrofit'!$AJ$102,IF(F21="Scenario3PBT11",'Minor retrofit'!$AK$102,"")))&amp;IF(F21="Scenario1PBT12",'Minor retrofit'!$AL$102,IF(F21="Scenario2PBT12",'Minor retrofit'!$AM$102,IF(F21="Scenario3PBT12",'Minor retrofit'!$AN$102,"")))&amp;IF(F21="Scenario1PBT13",'Minor retrofit'!$AO$102,IF(F21="Scenario2PBT13",'Minor retrofit'!$AP$102,IF(F21="Scenario3PBT13",'Minor retrofit'!$AQ$102,"")))&amp;IF(F21="Scenario1PBT14",'Minor retrofit'!$AR$102,IF(F21="Scenario2PBT14",'Minor retrofit'!$AS$102,IF(F21="Scenario3PBT14",'Minor retrofit'!$AT$102,"")))&amp;IF(F21="Scenario1PBT15",'Minor retrofit'!$AU$102,IF(F21="Scenario2PBT15",'Minor retrofit'!$AV$102,IF(F21="Scenario3PBT15",'Minor retrofit'!$AW$102,"")))</f>
        <v/>
      </c>
      <c r="AB21" s="179">
        <f t="shared" si="10"/>
        <v>0</v>
      </c>
      <c r="AC21" s="363" t="str">
        <f t="shared" si="24"/>
        <v/>
      </c>
      <c r="AD21" s="353">
        <f>IF(AC21="",IFERROR('Projection_Base-case'!G22-G21,0),0)</f>
        <v>0</v>
      </c>
      <c r="AE21" s="350">
        <f t="shared" si="11"/>
        <v>0</v>
      </c>
      <c r="AF21" s="361">
        <f>IFERROR(100*AD21/'Projection_Base-case'!G22,0)</f>
        <v>0</v>
      </c>
      <c r="AG21" s="352">
        <f>IF(AC21="",IFERROR('Projection_Base-case'!I22-I21,0),0)</f>
        <v>0</v>
      </c>
      <c r="AH21" s="353">
        <f t="shared" si="12"/>
        <v>0</v>
      </c>
      <c r="AI21" s="361">
        <f>IFERROR(100*AG21/'Projection_Base-case'!I22,0)</f>
        <v>0</v>
      </c>
      <c r="AJ21" s="352">
        <f>IF(AC21="",IFERROR('Projection_Base-case'!K22-K21,0),0)</f>
        <v>0</v>
      </c>
      <c r="AK21" s="353">
        <f t="shared" si="13"/>
        <v>0</v>
      </c>
      <c r="AL21" s="361">
        <f>IFERROR(100*AJ21/'Projection_Base-case'!K22,0)</f>
        <v>0</v>
      </c>
      <c r="AM21" s="352">
        <f>-IF(AC21="",IFERROR('Projection_Base-case'!M22-M21,0),0)</f>
        <v>0</v>
      </c>
      <c r="AN21" s="353">
        <f t="shared" si="14"/>
        <v>0</v>
      </c>
      <c r="AO21" s="354">
        <f>IFERROR(IF('Projection_Base-case'!N22&gt;0,100*AN21/'Projection_Base-case'!N22,100*AN21/N21),0)</f>
        <v>0</v>
      </c>
      <c r="AP21" s="355">
        <f>IF(AC21="",IFERROR('Projection_Base-case'!O22-O21,0),0)</f>
        <v>0</v>
      </c>
      <c r="AQ21" s="356">
        <f t="shared" si="15"/>
        <v>0</v>
      </c>
      <c r="AR21" s="356">
        <f>IFERROR(100*AP21/'Projection_Base-case'!O22,0)</f>
        <v>0</v>
      </c>
      <c r="AS21" s="355">
        <f>IF(AC21="",IFERROR('Projection_Base-case'!Q22-Q21,0),0)</f>
        <v>0</v>
      </c>
      <c r="AT21" s="356">
        <f t="shared" si="16"/>
        <v>0</v>
      </c>
      <c r="AU21" s="356">
        <f>IFERROR(100*AS21/'Projection_Base-case'!Q22,0)</f>
        <v>0</v>
      </c>
      <c r="AV21" s="355">
        <f>IF(AC21="",IFERROR('Projection_Base-case'!S22-S21,0),0)</f>
        <v>0</v>
      </c>
      <c r="AW21" s="356">
        <f t="shared" si="17"/>
        <v>0</v>
      </c>
      <c r="AX21" s="357">
        <f>IFERROR(100*AV21/'Projection_Base-case'!S22,0)</f>
        <v>0</v>
      </c>
      <c r="AY21" s="358">
        <f>IF(AC21="",IFERROR('Projection_Base-case'!U22-U21,0),0)</f>
        <v>0</v>
      </c>
      <c r="AZ21" s="359">
        <f t="shared" si="18"/>
        <v>0</v>
      </c>
      <c r="BA21" s="359">
        <f>IFERROR(100*AY21/'Projection_Base-case'!U22,0)</f>
        <v>0</v>
      </c>
      <c r="BB21" s="358">
        <f>IF(AC21="",IFERROR('Projection_Base-case'!W22-W21,0),0)</f>
        <v>0</v>
      </c>
      <c r="BC21" s="359">
        <f t="shared" si="19"/>
        <v>0</v>
      </c>
      <c r="BD21" s="359">
        <f>IFERROR(100*BB21/'Projection_Base-case'!W22,0)</f>
        <v>0</v>
      </c>
      <c r="BE21" s="358">
        <f>IF(AC21="",IFERROR('Projection_Base-case'!Y22-Y21,0),0)</f>
        <v>0</v>
      </c>
      <c r="BF21" s="359">
        <f t="shared" si="20"/>
        <v>0</v>
      </c>
      <c r="BG21" s="359">
        <f>IFERROR(100*BE21/'Projection_Base-case'!Y22,0)</f>
        <v>0</v>
      </c>
      <c r="BH21" s="359">
        <f t="shared" si="21"/>
        <v>0</v>
      </c>
      <c r="BI21" s="360">
        <f t="shared" si="22"/>
        <v>0</v>
      </c>
    </row>
    <row r="22" spans="1:61">
      <c r="A22" s="205">
        <v>18</v>
      </c>
      <c r="B22" s="347">
        <f>IF('Projection_Base-case'!B23&lt;&gt;"",'Projection_Base-case'!B23,0)</f>
        <v>0</v>
      </c>
      <c r="C22" s="347">
        <f>IF('Projection_Base-case'!C23&lt;&gt;"",'Projection_Base-case'!C23,0)</f>
        <v>0</v>
      </c>
      <c r="D22" s="365">
        <f>IF('Projection_Base-case'!D23&lt;&gt;"",'Projection_Base-case'!D23,0)</f>
        <v>0</v>
      </c>
      <c r="E22" s="369"/>
      <c r="F22" s="367" t="str">
        <f t="shared" si="23"/>
        <v>0</v>
      </c>
      <c r="G22" s="206" t="str">
        <f>IF(F22="Scenario1PBT1",'Minor retrofit'!$E$7,IF(F22="Scenario2PBT1",'Minor retrofit'!$F$7,IF(F22="Scenario3PBT1",'Minor retrofit'!$G$7,"")))&amp;IF(F22="Scenario1PBT2",'Minor retrofit'!$H$7,IF(F22="Scenario2PBT2",'Minor retrofit'!$I$7,IF(F22="Scenario3PBT2",'Minor retrofit'!$J$7,"")))&amp;IF(F22="Scenario1PBT3",'Minor retrofit'!$K$7,IF(F22="Scenario2PBT3",'Minor retrofit'!$L$7,IF(F22="Scenario3PBT3",'Minor retrofit'!$M$7,"")))&amp;IF(F22="Scenario1PBT4",'Minor retrofit'!$N$7,IF(F22="Scenario2PBT4",'Minor retrofit'!$O$7,IF(F22="Scenario3PBT4",'Minor retrofit'!$P$7,"")))&amp;IF(F22="Scenario1PBT5",'Minor retrofit'!$Q$7,IF(F22="Scenario2PBT5",'Minor retrofit'!$R$7,IF(F22="Scenario3PBT5",'Minor retrofit'!$S$7,"")))&amp;IF(F22="Scenario1PBT6",'Minor retrofit'!$T$7,IF(F22="Scenario2PBT6",'Minor retrofit'!$U$7,IF(F22="Scenario3PBT6",'Minor retrofit'!$V$7,"")))&amp;IF(F22="Scenario1PBT7",'Minor retrofit'!$W$7,IF(F22="Scenario2PBT7",'Minor retrofit'!$X$7,IF(F22="Scenario3PBT7",'Minor retrofit'!$Y$7,"")))&amp;IF(F22="Scenario1PBT8",'Minor retrofit'!$Z$7,IF(F22="Scenario2PBT8",'Minor retrofit'!$AA$7,IF(F22="Scenario3PBT8",'Minor retrofit'!$AB$7,"")))&amp;IF(F22="Scenario1PBT9",'Minor retrofit'!$AC$7,IF(F22="Scenario2PBT9",'Minor retrofit'!$AD$7,IF(F22="Scenario3PBT9",'Minor retrofit'!$AE$7,"")))&amp;IF(F22="Scenario1PBT10",'Minor retrofit'!$AF$7,IF(F22="Scenario2PBT10",'Minor retrofit'!$AG$7,IF(F22="Scenario3PBT10",'Minor retrofit'!$AH$7,"")))&amp;IF(F22="Scenario1PBT11",'Minor retrofit'!$AI$7,IF(F22="Scenario2PBT11",'Minor retrofit'!$AJ$7,IF(F22="Scenario3PBT11",'Minor retrofit'!$AK$7,"")))&amp;IF(F22="Scenario1PBT12",'Minor retrofit'!$AL$7,IF(F22="Scenario2PBT12",'Minor retrofit'!$AM$7,IF(F22="Scenario3PBT12",'Minor retrofit'!$AN$7,"")))&amp;IF(F22="Scenario1PBT13",'Minor retrofit'!$AO$7,IF(F22="Scenario2PBT13",'Minor retrofit'!$AP$7,IF(F22="Scenario3PBT13",'Minor retrofit'!$AQ$7,"")))&amp;IF(F22="Scenario1PBT14",'Minor retrofit'!$AR$7,IF(F22="Scenario2PBT14",'Minor retrofit'!$AS$7,IF(F22="Scenario3PBT14",'Minor retrofit'!$AT$7,"")))&amp;IF(F22="Scenario1PBT15",'Minor retrofit'!$AU$7,IF(F22="Scenario2PBT15",'Minor retrofit'!$AV$7,IF(F22="Scenario3PBT15",'Minor retrofit'!$AW$7,"")))</f>
        <v/>
      </c>
      <c r="H22" s="117">
        <f t="shared" si="0"/>
        <v>0</v>
      </c>
      <c r="I22" s="117" t="str">
        <f>IF(F22="Scenario1PBT1",'Minor retrofit'!$E$17,IF(F22="Scenario2PBT1",'Minor retrofit'!$F$17,IF(F22="Scenario3PBT1",'Minor retrofit'!$G$17,"")))&amp;IF(F22="Scenario1PBT2",'Minor retrofit'!$H$17,IF(F22="Scenario2PBT2",'Minor retrofit'!$I$17,IF(F22="Scenario3PBT2",'Minor retrofit'!$J$17,"")))&amp;IF(F22="Scenario1PBT3",'Minor retrofit'!$K$17,IF(F22="Scenario2PBT3",'Minor retrofit'!$L$17,IF(F22="Scenario3PBT3",'Minor retrofit'!$M$17,"")))&amp;IF(F22="Scenario1PBT4",'Minor retrofit'!$N$17,IF(F22="Scenario2PBT4",'Minor retrofit'!$O$17,IF(F22="Scenario3PBT4",'Minor retrofit'!$P$17,"")))&amp;IF(F22="Scenario1PBT5",'Minor retrofit'!$Q$17,IF(F22="Scenario2PBT5",'Minor retrofit'!$R$17,IF(F22="Scenario3PBT5",'Minor retrofit'!$S$17,"")))&amp;IF(F22="Scenario1PBT6",'Minor retrofit'!$T$17,IF(F22="Scenario2PBT6",'Minor retrofit'!$U$17,IF(F22="Scenario3PBT6",'Minor retrofit'!$V$17,"")))&amp;IF(F22="Scenario1PBT7",'Minor retrofit'!$W$17,IF(F22="Scenario2PBT7",'Minor retrofit'!$X$17,IF(F22="Scenario3PBT7",'Minor retrofit'!$Y$17,"")))&amp;IF(F22="Scenario1PBT8",'Minor retrofit'!$Z$17,IF(F22="Scenario2PBT8",'Minor retrofit'!$AA$17,IF(F22="Scenario3PBT8",'Minor retrofit'!$AB$17,"")))&amp;IF(F22="Scenario1PBT9",'Minor retrofit'!$AC$17,IF(F22="Scenario2PBT9",'Minor retrofit'!$AD$17,IF(F22="Scenario3PBT9",'Minor retrofit'!$AE$17,"")))&amp;IF(F22="Scenario1PBT10",'Minor retrofit'!$AF$17,IF(F22="Scenario2PBT10",'Minor retrofit'!$AG$17,IF(F22="Scenario3PBT10",'Minor retrofit'!$AH$17,"")))&amp;IF(F22="Scenario1PBT11",'Minor retrofit'!$AI$17,IF(F22="Scenario2PBT11",'Minor retrofit'!$AJ$17,IF(F22="Scenario3PBT11",'Minor retrofit'!$AK$17,"")))&amp;IF(F22="Scenario1PBT12",'Minor retrofit'!$AL$17,IF(F22="Scenario2PBT12",'Minor retrofit'!$AM$17,IF(F22="Scenario3PBT12",'Minor retrofit'!$AN$17,"")))&amp;IF(F22="Scenario1PBT13",'Minor retrofit'!$AO$17,IF(F22="Scenario2PBT13",'Minor retrofit'!$AP$17,IF(F22="Scenario3PBT13",'Minor retrofit'!$AQ$17,"")))&amp;IF(F22="Scenario1PBT14",'Minor retrofit'!$AR$17,IF(F22="Scenario2PBT14",'Minor retrofit'!$AS$17,IF(F22="Scenario3PBT14",'Minor retrofit'!$AT$17,"")))&amp;IF(F22="Scenario1PBT15",'Minor retrofit'!$AU$17,IF(F22="Scenario2PBT15",'Minor retrofit'!$AV$17,IF(F22="Scenario3PBT15",'Minor retrofit'!$AW$17,"")))</f>
        <v/>
      </c>
      <c r="J22" s="117">
        <f t="shared" si="1"/>
        <v>0</v>
      </c>
      <c r="K22" s="117" t="str">
        <f>IF(F22="Scenario1PBT1",'Minor retrofit'!$E$19,IF(F22="Scenario2PBT1",'Minor retrofit'!$F$19,IF(F22="Scenario3PBT1",'Minor retrofit'!$G$19,"")))&amp;IF(F22="Scenario1PBT2",'Minor retrofit'!$H$19,IF(F22="Scenario2PBT2",'Minor retrofit'!$I$19,IF(F22="Scenario3PBT2",'Minor retrofit'!$J$19,"")))&amp;IF(F22="Scenario1PBT3",'Minor retrofit'!$K$19,IF(F22="Scenario2PBT3",'Minor retrofit'!$L$19,IF(F22="Scenario3PBT3",'Minor retrofit'!$M$19,"")))&amp;IF(F22="Scenario1PBT4",'Minor retrofit'!$N$19,IF(F22="Scenario2PBT4",'Minor retrofit'!$O$19,IF(F22="Scenario3PBT4",'Minor retrofit'!$P$19,"")))&amp;IF(F22="Scenario1PBT5",'Minor retrofit'!$Q$19,IF(F22="Scenario2PBT5",'Minor retrofit'!$R$19,IF(F22="Scenario3PBT5",'Minor retrofit'!$S$19,"")))&amp;IF(F22="Scenario1PBT6",'Minor retrofit'!$T$19,IF(F22="Scenario2PBT6",'Minor retrofit'!$U$19,IF(F22="Scenario3PBT6",'Minor retrofit'!$V$19,"")))&amp;IF(F22="Scenario1PBT7",'Minor retrofit'!$W$19,IF(F22="Scenario2PBT7",'Minor retrofit'!$X$19,IF(F22="Scenario3PBT7",'Minor retrofit'!$Y$19,"")))&amp;IF(F22="Scenario1PBT8",'Minor retrofit'!$Z$19,IF(F22="Scenario2PBT8",'Minor retrofit'!$AA$19,IF(F22="Scenario3PBT8",'Minor retrofit'!$AB$19,"")))&amp;IF(F22="Scenario1PBT9",'Minor retrofit'!$AC$19,IF(F22="Scenario2PBT9",'Minor retrofit'!$AD$19,IF(F22="Scenario3PBT9",'Minor retrofit'!$AE$19,"")))&amp;IF(F22="Scenario1PBT10",'Minor retrofit'!$AF$19,IF(F22="Scenario2PBT10",'Minor retrofit'!$AG$19,IF(F22="Scenario3PBT10",'Minor retrofit'!$AH$19,"")))&amp;IF(F22="Scenario1PBT11",'Minor retrofit'!$AI$19,IF(F22="Scenario2PBT11",'Minor retrofit'!$AJ$19,IF(F22="Scenario3PBT11",'Minor retrofit'!$AK$19,"")))&amp;IF(F22="Scenario1PBT12",'Minor retrofit'!$AL$19,IF(F22="Scenario2PBT12",'Minor retrofit'!$AM$19,IF(F22="Scenario3PBT12",'Minor retrofit'!$AN$19,"")))&amp;IF(F22="Scenario1PBT13",'Minor retrofit'!$AO$19,IF(F22="Scenario2PBT13",'Minor retrofit'!$AP$19,IF(F22="Scenario3PBT13",'Minor retrofit'!$AQ$19,"")))&amp;IF(F22="Scenario1PBT14",'Minor retrofit'!$AR$19,IF(F22="Scenario2PBT14",'Minor retrofit'!$AS$19,IF(F22="Scenario3PBT14",'Minor retrofit'!$AT$19,"")))&amp;IF(F22="Scenario1PBT15",'Minor retrofit'!$AU$19,IF(F22="Scenario2PBT15",'Minor retrofit'!$AV$19,IF(F22="Scenario3PBT15",'Minor retrofit'!$AW$19,"")))</f>
        <v/>
      </c>
      <c r="L22" s="117">
        <f t="shared" si="2"/>
        <v>0</v>
      </c>
      <c r="M22" s="117" t="str">
        <f>IF(F22="Scenario1PBT1",'Minor retrofit'!$E$21,IF(F22="Scenario2PBT1",'Minor retrofit'!$F$21,IF(F22="Scenario3PBT1",'Minor retrofit'!$G$21,"")))&amp;IF(F22="Scenario1PBT2",'Minor retrofit'!$H$21,IF(F22="Scenario2PBT2",'Minor retrofit'!$I$21,IF(F22="Scenario3PBT2",'Minor retrofit'!$J$21,"")))&amp;IF(F22="Scenario1PBT3",'Minor retrofit'!$K$21,IF(F22="Scenario2PBT3",'Minor retrofit'!$L$21,IF(F22="Scenario3PBT3",'Minor retrofit'!$M$21,"")))&amp;IF(F22="Scenario1PBT4",'Minor retrofit'!$N$21,IF(F22="Scenario2PBT4",'Minor retrofit'!$O$21,IF(F22="Scenario3PBT4",'Minor retrofit'!$P$21,"")))&amp;IF(F22="Scenario1PBT5",'Minor retrofit'!$Q$21,IF(F22="Scenario2PBT5",'Minor retrofit'!$R$21,IF(F22="Scenario3PBT5",'Minor retrofit'!$S$21,"")))&amp;IF(F22="Scenario1PBT6",'Minor retrofit'!$T$21,IF(F22="Scenario2PBT6",'Minor retrofit'!$U$21,IF(F22="Scenario3PBT6",'Minor retrofit'!$V$21,"")))&amp;IF(F22="Scenario1PBT7",'Minor retrofit'!$W$21,IF(F22="Scenario2PBT7",'Minor retrofit'!$X$21,IF(F22="Scenario3PBT7",'Minor retrofit'!$Y$21,"")))&amp;IF(F22="Scenario1PBT8",'Minor retrofit'!$Z$21,IF(F22="Scenario2PBT8",'Minor retrofit'!$AA$21,IF(F22="Scenario3PBT8",'Minor retrofit'!$AB$21,"")))&amp;IF(F22="Scenario1PBT9",'Minor retrofit'!$AC$21,IF(F22="Scenario2PBT9",'Minor retrofit'!$AD$21,IF(F22="Scenario3PBT9",'Minor retrofit'!$AE$21,"")))&amp;IF(F22="Scenario1PBT10",'Minor retrofit'!$AF$21,IF(F22="Scenario2PBT10",'Minor retrofit'!$AG$21,IF(F22="Scenario3PBT10",'Minor retrofit'!$AH$21,"")))&amp;IF(F22="Scenario1PBT11",'Minor retrofit'!$AI$21,IF(F22="Scenario2PBT11",'Minor retrofit'!$AJ$21,IF(F22="Scenario3PBT11",'Minor retrofit'!$AK$21,"")))&amp;IF(F22="Scenario1PBT12",'Minor retrofit'!$AL$21,IF(F22="Scenario2PBT12",'Minor retrofit'!$AM$21,IF(F22="Scenario3PBT12",'Minor retrofit'!$AN$21,"")))&amp;IF(F22="Scenario1PBT13",'Minor retrofit'!$AO$21,IF(F22="Scenario2PBT13",'Minor retrofit'!$AP$21,IF(F22="Scenario3PBT13",'Minor retrofit'!$AQ$21,"")))&amp;IF(F22="Scenario1PBT14",'Minor retrofit'!$AR$21,IF(F22="Scenario2PBT14",'Minor retrofit'!$AS$21,IF(F22="Scenario3PBT14",'Minor retrofit'!$AT$21,"")))&amp;IF(F22="Scenario1PBT15",'Minor retrofit'!$AU$21,IF(F22="Scenario2PBT15",'Minor retrofit'!$AV$21,IF(F22="Scenario3PBT15",'Minor retrofit'!$AW$21,"")))</f>
        <v/>
      </c>
      <c r="N22" s="118">
        <f t="shared" si="3"/>
        <v>0</v>
      </c>
      <c r="O22" s="206" t="str">
        <f>IF(F22="Scenario1PBT1",'Minor retrofit'!$E$24,IF(F22="Scenario2PBT1",'Minor retrofit'!$F$24,IF(F22="Scenario3PBT1",'Minor retrofit'!$G$24,"")))&amp;IF(F22="Scenario1PBT2",'Minor retrofit'!$H$24,IF(F22="Scenario2PBT2",'Minor retrofit'!$I$24,IF(F22="Scenario3PBT2",'Minor retrofit'!$J$24,"")))&amp;IF(F22="Scenario1PBT3",'Minor retrofit'!$K$24,IF(F22="Scenario2PBT3",'Minor retrofit'!$L$24,IF(F22="Scenario3PBT3",'Minor retrofit'!$M$24,"")))&amp;IF(F22="Scenario1PBT4",'Minor retrofit'!$N$24,IF(F22="Scenario2PBT4",'Minor retrofit'!$O$24,IF(F22="Scenario3PBT4",'Minor retrofit'!$P$24,"")))&amp;IF(F22="Scenario1PBT5",'Minor retrofit'!$Q$24,IF(F22="Scenario2PBT5",'Minor retrofit'!$R$24,IF(F22="Scenario3PBT5",'Minor retrofit'!$S$24,"")))&amp;IF(F22="Scenario1PBT6",'Minor retrofit'!$T$24,IF(F22="Scenario2PBT6",'Minor retrofit'!$U$24,IF(F22="Scenario3PBT6",'Minor retrofit'!$V$24,"")))&amp;IF(F22="Scenario1PBT7",'Minor retrofit'!$W$24,IF(F22="Scenario2PBT7",'Minor retrofit'!$X$24,IF(F22="Scenario3PBT7",'Minor retrofit'!$Y$24,"")))&amp;IF(F22="Scenario1PBT8",'Minor retrofit'!$Z$24,IF(F22="Scenario2PBT8",'Minor retrofit'!$AA$24,IF(F22="Scenario3PBT8",'Minor retrofit'!$AB$24,"")))&amp;IF(F22="Scenario1PBT9",'Minor retrofit'!$AC$24,IF(F22="Scenario2PBT9",'Minor retrofit'!$AD$24,IF(F22="Scenario3PBT9",'Minor retrofit'!$AE$24,"")))&amp;IF(F22="Scenario1PBT10",'Minor retrofit'!$AF$24,IF(F22="Scenario2PBT10",'Minor retrofit'!$AG$24,IF(F22="Scenario3PBT10",'Minor retrofit'!$AH$24,"")))&amp;IF(F22="Scenario1PBT11",'Minor retrofit'!$AI$24,IF(F22="Scenario2PBT11",'Minor retrofit'!$AJ$24,IF(F22="Scenario3PBT11",'Minor retrofit'!$AK$24,"")))&amp;IF(F22="Scenario1PBT12",'Minor retrofit'!$AL$24,IF(F22="Scenario2PBT12",'Minor retrofit'!$AM$24,IF(F22="Scenario3PBT12",'Minor retrofit'!$AN$24,"")))&amp;IF(F22="Scenario1PBT13",'Minor retrofit'!$AO$24,IF(F22="Scenario2PBT13",'Minor retrofit'!$AP$24,IF(F22="Scenario3PBT13",'Minor retrofit'!$AQ$24,"")))&amp;IF(F22="Scenario1PBT14",'Minor retrofit'!$AR$24,IF(F22="Scenario2PBT14",'Minor retrofit'!$AS$24,IF(F22="Scenario3PBT14",'Minor retrofit'!$AT$24,"")))&amp;IF(F22="Scenario1PBT15",'Minor retrofit'!$AU$24,IF(F22="Scenario2PBT15",'Minor retrofit'!$AV$24,IF(F22="Scenario3PBT15",'Minor retrofit'!$AW$24,"")))</f>
        <v/>
      </c>
      <c r="P22" s="117">
        <f t="shared" si="4"/>
        <v>0</v>
      </c>
      <c r="Q22" s="117" t="str">
        <f>IF(F22="Scenario1PBT1",'Minor retrofit'!$E$26,IF(F22="Scenario2PBT1",'Minor retrofit'!$F$26,IF(F22="Scenario3PBT1",'Minor retrofit'!$G$26,"")))&amp;IF(F22="Scenario1PBT2",'Minor retrofit'!$H$26,IF(F22="Scenario2PBT2",'Minor retrofit'!$I$26,IF(F22="Scenario3PBT2",'Minor retrofit'!$J$26,"")))&amp;IF(F22="Scenario1PBT3",'Minor retrofit'!$K$26,IF(F22="Scenario2PBT3",'Minor retrofit'!$L$26,IF(F22="Scenario3PBT3",'Minor retrofit'!$M$26,"")))&amp;IF(F22="Scenario1PBT4",'Minor retrofit'!$N$26,IF(F22="Scenario2PBT4",'Minor retrofit'!$O$26,IF(F22="Scenario3PBT4",'Minor retrofit'!$P$26,"")))&amp;IF(F22="Scenario1PBT5",'Minor retrofit'!$Q$26,IF(F22="Scenario2PBT5",'Minor retrofit'!$R$26,IF(F22="Scenario3PBT5",'Minor retrofit'!$S$26,"")))&amp;IF(F22="Scenario1PBT6",'Minor retrofit'!$T$26,IF(F22="Scenario2PBT6",'Minor retrofit'!$U$26,IF(F22="Scenario3PBT6",'Minor retrofit'!$V$26,"")))&amp;IF(F22="Scenario1PBT7",'Minor retrofit'!$W$26,IF(F22="Scenario2PBT7",'Minor retrofit'!$X$26,IF(F22="Scenario3PBT7",'Minor retrofit'!$Y$26,"")))&amp;IF(F22="Scenario1PBT8",'Minor retrofit'!$Z$26,IF(F22="Scenario2PBT8",'Minor retrofit'!$AA$26,IF(F22="Scenario3PBT8",'Minor retrofit'!$AB$26,"")))&amp;IF(F22="Scenario1PBT9",'Minor retrofit'!$AC$26,IF(F22="Scenario2PBT9",'Minor retrofit'!$AD$26,IF(F22="Scenario3PBT9",'Minor retrofit'!$AE$26,"")))&amp;IF(F22="Scenario1PBT10",'Minor retrofit'!$AF$26,IF(F22="Scenario2PBT10",'Minor retrofit'!$AG$26,IF(F22="Scenario3PBT10",'Minor retrofit'!$AH$26,"")))&amp;IF(F22="Scenario1PBT11",'Minor retrofit'!$AI$26,IF(F22="Scenario2PBT11",'Minor retrofit'!$AJ$26,IF(F22="Scenario3PBT11",'Minor retrofit'!$AK$26,"")))&amp;IF(F22="Scenario1PBT12",'Minor retrofit'!$AL$26,IF(F22="Scenario2PBT12",'Minor retrofit'!$AM$26,IF(F22="Scenario3PBT12",'Minor retrofit'!$AN$26,"")))&amp;IF(F22="Scenario1PBT13",'Minor retrofit'!$AO$26,IF(F22="Scenario2PBT13",'Minor retrofit'!$AP$26,IF(F22="Scenario3PBT13",'Minor retrofit'!$AQ$26,"")))&amp;IF(F22="Scenario1PBT14",'Minor retrofit'!$AR$26,IF(F22="Scenario2PBT14",'Minor retrofit'!$AS$26,IF(F22="Scenario3PBT14",'Minor retrofit'!$AT$26,"")))&amp;IF(F22="Scenario1PBT15",'Minor retrofit'!$AU$26,IF(F22="Scenario2PBT15",'Minor retrofit'!$AV$26,IF(F22="Scenario3PBT15",'Minor retrofit'!$AW$26,"")))</f>
        <v/>
      </c>
      <c r="R22" s="117">
        <f t="shared" si="5"/>
        <v>0</v>
      </c>
      <c r="S22" s="117" t="str">
        <f>IF(F22="Scenario1PBT1",'Minor retrofit'!$E$28,IF(F22="Scenario2PBT1",'Minor retrofit'!$F$28,IF(F22="Scenario3PBT1",'Minor retrofit'!$G$28,"")))&amp;IF(F22="Scenario1PBT2",'Minor retrofit'!$H$28,IF(F22="Scenario2PBT2",'Minor retrofit'!$I$28,IF(F22="Scenario3PBT2",'Minor retrofit'!$J$28,"")))&amp;IF(F22="Scenario1PBT3",'Minor retrofit'!$K$28,IF(F22="Scenario2PBT3",'Minor retrofit'!$L$28,IF(F22="Scenario3PBT3",'Minor retrofit'!$M$28,"")))&amp;IF(F22="Scenario1PBT4",'Minor retrofit'!$N$28,IF(F22="Scenario2PBT4",'Minor retrofit'!$O$28,IF(F22="Scenario3PBT4",'Minor retrofit'!$P$28,"")))&amp;IF(F22="Scenario1PBT5",'Minor retrofit'!$Q$28,IF(F22="Scenario2PBT5",'Minor retrofit'!$R$28,IF(F22="Scenario3PBT5",'Minor retrofit'!$S$28,"")))&amp;IF(F22="Scenario1PBT6",'Minor retrofit'!$T$28,IF(F22="Scenario2PBT6",'Minor retrofit'!$U$28,IF(F22="Scenario3PBT6",'Minor retrofit'!$V$28,"")))&amp;IF(F22="Scenario1PBT7",'Minor retrofit'!$W$28,IF(F22="Scenario2PBT7",'Minor retrofit'!$X$28,IF(F22="Scenario3PBT7",'Minor retrofit'!$Y$28,"")))&amp;IF(F22="Scenario1PBT8",'Minor retrofit'!$Z$28,IF(F22="Scenario2PBT8",'Minor retrofit'!$AA$28,IF(F22="Scenario3PBT8",'Minor retrofit'!$AB$28,"")))&amp;IF(F22="Scenario1PBT9",'Minor retrofit'!$AC$28,IF(F22="Scenario2PBT9",'Minor retrofit'!$AD$28,IF(F22="Scenario3PBT9",'Minor retrofit'!$AE$28,"")))&amp;IF(F22="Scenario1PBT10",'Minor retrofit'!$AF$28,IF(F22="Scenario2PBT10",'Minor retrofit'!$AG$28,IF(F22="Scenario3PBT10",'Minor retrofit'!$AH$28,"")))&amp;IF(F22="Scenario1PBT11",'Minor retrofit'!$AI$28,IF(F22="Scenario2PBT11",'Minor retrofit'!$AJ$28,IF(F22="Scenario3PBT11",'Minor retrofit'!$AK$28,"")))&amp;IF(F22="Scenario1PBT12",'Minor retrofit'!$AL$28,IF(F22="Scenario2PBT12",'Minor retrofit'!$AM$28,IF(F22="Scenario3PBT12",'Minor retrofit'!$AN$28,"")))&amp;IF(F22="Scenario1PBT13",'Minor retrofit'!$AO$28,IF(F22="Scenario2PBT13",'Minor retrofit'!$AP$28,IF(F22="Scenario3PBT13",'Minor retrofit'!$AQ$28,"")))&amp;IF(F22="Scenario1PBT14",'Minor retrofit'!$AR$28,IF(F22="Scenario2PBT14",'Minor retrofit'!$AS$28,IF(F22="Scenario3PBT14",'Minor retrofit'!$AT$28,"")))&amp;IF(F22="Scenario1PBT15",'Minor retrofit'!$AU$28,IF(F22="Scenario2PBT15",'Minor retrofit'!$AV$28,IF(F22="Scenario3PBT15",'Minor retrofit'!$AW$28,"")))</f>
        <v/>
      </c>
      <c r="T22" s="207">
        <f t="shared" si="6"/>
        <v>0</v>
      </c>
      <c r="U22" s="206" t="str">
        <f>IF(F22="Scenario1PBT1",'Minor retrofit'!$E$39,IF(F22="Scenario2PBT1",'Minor retrofit'!$F$39,IF(F22="Scenario3PBT1",'Minor retrofit'!$G$39,"")))&amp;IF(F22="Scenario1PBT2",'Minor retrofit'!$H$39,IF(F22="Scenario2PBT2",'Minor retrofit'!$I$39,IF(F22="Scenario3PBT2",'Minor retrofit'!$J$39,"")))&amp;IF(F22="Scenario1PBT3",'Minor retrofit'!$K$39,IF(F22="Scenario2PBT3",'Minor retrofit'!$L$39,IF(F22="Scenario3PBT3",'Minor retrofit'!$M$39,"")))&amp;IF(F22="Scenario1PBT4",'Minor retrofit'!$N$39,IF(F22="Scenario2PBT4",'Minor retrofit'!$O$39,IF(F22="Scenario3PBT4",'Minor retrofit'!$P$39,"")))&amp;IF(F22="Scenario1PBT5",'Minor retrofit'!$Q$39,IF(F22="Scenario2PBT5",'Minor retrofit'!$R$39,IF(F22="Scenario3PBT5",'Minor retrofit'!$S$39,"")))&amp;IF(F22="Scenario1PBT6",'Minor retrofit'!$T$39,IF(F22="Scenario2PBT6",'Minor retrofit'!$U$39,IF(F22="Scenario3PBT6",'Minor retrofit'!$V$39,"")))&amp;IF(F22="Scenario1PBT7",'Minor retrofit'!$W$39,IF(F22="Scenario2PBT7",'Minor retrofit'!$X$39,IF(F22="Scenario3PBT7",'Minor retrofit'!$Y$39,"")))&amp;IF(F22="Scenario1PBT8",'Minor retrofit'!$Z$39,IF(F22="Scenario2PBT8",'Minor retrofit'!$AA$39,IF(F22="Scenario3PBT8",'Minor retrofit'!$AB$39,"")))&amp;IF(F22="Scenario1PBT9",'Minor retrofit'!$AC$39,IF(F22="Scenario2PBT9",'Minor retrofit'!$AD$39,IF(F22="Scenario3PBT9",'Minor retrofit'!$AE$39,"")))&amp;IF(F22="Scenario1PBT10",'Minor retrofit'!$AF$39,IF(F22="Scenario2PBT10",'Minor retrofit'!$AG$39,IF(F22="Scenario3PBT10",'Minor retrofit'!$AH$39,"")))&amp;IF(F22="Scenario1PBT11",'Minor retrofit'!$AI$39,IF(F22="Scenario2PBT11",'Minor retrofit'!$AJ$39,IF(F22="Scenario3PBT11",'Minor retrofit'!$AK$39,"")))&amp;IF(F22="Scenario1PBT12",'Minor retrofit'!$AL$39,IF(F22="Scenario2PBT12",'Minor retrofit'!$AM$39,IF(F22="Scenario3PBT12",'Minor retrofit'!$AN$39,"")))&amp;IF(F22="Scenario1PBT13",'Minor retrofit'!$AO$39,IF(F22="Scenario2PBT13",'Minor retrofit'!$AP$39,IF(F22="Scenario3PBT13",'Minor retrofit'!$AQ$39,"")))&amp;IF(F22="Scenario1PBT14",'Minor retrofit'!$AR$39,IF(F22="Scenario2PBT14",'Minor retrofit'!$AS$39,IF(F22="Scenario3PBT14",'Minor retrofit'!$AT$39,"")))&amp;IF(F22="Scenario1PBT15",'Minor retrofit'!$AU$39,IF(F22="Scenario2PBT15",'Minor retrofit'!$AV$39,IF(F22="Scenario3PBT15",'Minor retrofit'!$AW$39,"")))</f>
        <v/>
      </c>
      <c r="V22" s="117">
        <f t="shared" si="7"/>
        <v>0</v>
      </c>
      <c r="W22" s="117" t="str">
        <f>IF(F22="Scenario1PBT1",'Minor retrofit'!$E$41,IF(F22="Scenario2PBT1",'Minor retrofit'!$F$41,IF(F22="Scenario3PBT1",'Minor retrofit'!$G$41,"")))&amp;IF(F22="Scenario1PBT2",'Minor retrofit'!$H$41,IF(F22="Scenario2PBT2",'Minor retrofit'!$I$41,IF(F22="Scenario3PBT2",'Minor retrofit'!$J$41,"")))&amp;IF(F22="Scenario1PBT3",'Minor retrofit'!$K$41,IF(F22="Scenario2PBT3",'Minor retrofit'!$L$41,IF(F22="Scenario3PBT3",'Minor retrofit'!$M$41,"")))&amp;IF(F22="Scenario1PBT4",'Minor retrofit'!$N$41,IF(F22="Scenario2PBT4",'Minor retrofit'!$O$41,IF(F22="Scenario3PBT4",'Minor retrofit'!$P$41,"")))&amp;IF(F22="Scenario1PBT5",'Minor retrofit'!$Q$41,IF(F22="Scenario2PBT5",'Minor retrofit'!$R$41,IF(F22="Scenario3PBT5",'Minor retrofit'!$S$41,"")))&amp;IF(F22="Scenario1PBT6",'Minor retrofit'!$T$41,IF(F22="Scenario2PBT6",'Minor retrofit'!$U$41,IF(F22="Scenario3PBT6",'Minor retrofit'!$V$41,"")))&amp;IF(F22="Scenario1PBT7",'Minor retrofit'!$W$41,IF(F22="Scenario2PBT7",'Minor retrofit'!$X$41,IF(F22="Scenario3PBT7",'Minor retrofit'!$Y$41,"")))&amp;IF(F22="Scenario1PBT8",'Minor retrofit'!$Z$41,IF(F22="Scenario2PBT8",'Minor retrofit'!$AA$41,IF(F22="Scenario3PBT8",'Minor retrofit'!$AB$41,"")))&amp;IF(F22="Scenario1PBT9",'Minor retrofit'!$AC$41,IF(F22="Scenario2PBT9",'Minor retrofit'!$AD$41,IF(F22="Scenario3PBT9",'Minor retrofit'!$AE$41,"")))&amp;IF(F22="Scenario1PBT10",'Minor retrofit'!$AF$41,IF(F22="Scenario2PBT10",'Minor retrofit'!$AG$41,IF(F22="Scenario3PBT10",'Minor retrofit'!$AH$41,"")))&amp;IF(F22="Scenario1PBT11",'Minor retrofit'!$AI$41,IF(F22="Scenario2PBT11",'Minor retrofit'!$AJ$41,IF(F22="Scenario3PBT11",'Minor retrofit'!$AK$41,"")))&amp;IF(F22="Scenario1PBT12",'Minor retrofit'!$AL$41,IF(F22="Scenario2PBT12",'Minor retrofit'!$AM$41,IF(F22="Scenario3PBT12",'Minor retrofit'!$AN$41,"")))&amp;IF(F22="Scenario1PBT13",'Minor retrofit'!$AO$41,IF(F22="Scenario2PBT13",'Minor retrofit'!$AP$41,IF(F22="Scenario3PBT13",'Minor retrofit'!$AQ$41,"")))&amp;IF(F22="Scenario1PBT14",'Minor retrofit'!$AR$41,IF(F22="Scenario2PBT14",'Minor retrofit'!$AS$41,IF(F22="Scenario3PBT14",'Minor retrofit'!$AT$41,"")))&amp;IF(F22="Scenario1PBT15",'Minor retrofit'!$AU$41,IF(F22="Scenario2PBT15",'Minor retrofit'!$AV$41,IF(F22="Scenario3PBT15",'Minor retrofit'!$AW$41,"")))</f>
        <v/>
      </c>
      <c r="X22" s="117">
        <f t="shared" si="8"/>
        <v>0</v>
      </c>
      <c r="Y22" s="117" t="str">
        <f>IF(F22="Scenario1PBT1",'Minor retrofit'!$E$43,IF(F22="Scenario2PBT1",'Minor retrofit'!$F$43,IF(F22="Scenario3PBT1",'Minor retrofit'!$G$43,"")))&amp;IF(F22="Scenario1PBT2",'Minor retrofit'!$H$43,IF(F22="Scenario2PBT2",'Minor retrofit'!$I$43,IF(F22="Scenario3PBT2",'Minor retrofit'!$J$43,"")))&amp;IF(F22="Scenario1PBT3",'Minor retrofit'!$K$43,IF(F22="Scenario2PBT3",'Minor retrofit'!$L$43,IF(F22="Scenario3PBT3",'Minor retrofit'!$M$43,"")))&amp;IF(F22="Scenario1PBT4",'Minor retrofit'!$N$43,IF(F22="Scenario2PBT4",'Minor retrofit'!$O$43,IF(F22="Scenario3PBT4",'Minor retrofit'!$P$43,"")))&amp;IF(F22="Scenario1PBT5",'Minor retrofit'!$Q$43,IF(F22="Scenario2PBT5",'Minor retrofit'!$R$43,IF(F22="Scenario3PBT5",'Minor retrofit'!$S$43,"")))&amp;IF(F22="Scenario1PBT6",'Minor retrofit'!$T$43,IF(F22="Scenario2PBT6",'Minor retrofit'!$U$43,IF(F22="Scenario3PBT6",'Minor retrofit'!$V$43,"")))&amp;IF(F22="Scenario1PBT7",'Minor retrofit'!$W$43,IF(F22="Scenario2PBT7",'Minor retrofit'!$X$43,IF(F22="Scenario3PBT7",'Minor retrofit'!$Y$43,"")))&amp;IF(F22="Scenario1PBT8",'Minor retrofit'!$Z$43,IF(F22="Scenario2PBT8",'Minor retrofit'!$AA$43,IF(F22="Scenario3PBT8",'Minor retrofit'!$AB$43,"")))&amp;IF(F22="Scenario1PBT9",'Minor retrofit'!$AC$43,IF(F22="Scenario2PBT9",'Minor retrofit'!$AD$43,IF(F22="Scenario3PBT9",'Minor retrofit'!$AE$43,"")))&amp;IF(F22="Scenario1PBT10",'Minor retrofit'!$AF$43,IF(F22="Scenario2PBT10",'Minor retrofit'!$AG$43,IF(F22="Scenario3PBT10",'Minor retrofit'!$AH$43,"")))&amp;IF(F22="Scenario1PBT11",'Minor retrofit'!$AI$43,IF(F22="Scenario2PBT11",'Minor retrofit'!$AJ$43,IF(F22="Scenario3PBT11",'Minor retrofit'!$AK$43,"")))&amp;IF(F22="Scenario1PBT12",'Minor retrofit'!$AL$43,IF(F22="Scenario2PBT12",'Minor retrofit'!$AM$43,IF(F22="Scenario3PBT12",'Minor retrofit'!$AN$43,"")))&amp;IF(F22="Scenario1PBT13",'Minor retrofit'!$AO$43,IF(F22="Scenario2PBT13",'Minor retrofit'!$AP$43,IF(F22="Scenario3PBT13",'Minor retrofit'!$AQ$43,"")))&amp;IF(F22="Scenario1PBT14",'Minor retrofit'!$AR$43,IF(F22="Scenario2PBT14",'Minor retrofit'!$AS$43,IF(F22="Scenario3PBT14",'Minor retrofit'!$AT$43,"")))&amp;IF(F22="Scenario1PBT15",'Minor retrofit'!$AU$43,IF(F22="Scenario2PBT15",'Minor retrofit'!$AV$43,IF(F22="Scenario3PBT15",'Minor retrofit'!$AW$43,"")))</f>
        <v/>
      </c>
      <c r="Z22" s="117">
        <f t="shared" si="9"/>
        <v>0</v>
      </c>
      <c r="AA22" s="178" t="str">
        <f>IF(F22="Scenario1PBT1",'Minor retrofit'!$E$102,IF(F22="Scenario2PBT1",'Minor retrofit'!$F$102,IF(F22="Scenario3PBT1",'Minor retrofit'!$G$102,"")))&amp;IF(F22="Scenario1PBT2",'Minor retrofit'!$H$102,IF(F22="Scenario2PBT2",'Minor retrofit'!$I$102,IF(F22="Scenario3PBT2",'Minor retrofit'!$J$102,"")))&amp;IF(F22="Scenario1PBT3",'Minor retrofit'!$K$102,IF(F22="Scenario2PBT3",'Minor retrofit'!$L$102,IF(F22="Scenario3PBT3",'Minor retrofit'!$M$102,"")))&amp;IF(F22="Scenario1PBT4",'Minor retrofit'!$N$102,IF(F22="Scenario2PBT4",'Minor retrofit'!$O$102,IF(F22="Scenario3PBT4",'Minor retrofit'!$P$102,"")))&amp;IF(F22="Scenario1PBT5",'Minor retrofit'!$Q$102,IF(F22="Scenario2PBT5",'Minor retrofit'!$R$102,IF(F22="Scenario3PBT5",'Minor retrofit'!$S$102,"")))&amp;IF(F22="Scenario1PBT6",'Minor retrofit'!$T$102,IF(F22="Scenario2PBT6",'Minor retrofit'!$U$102,IF(F22="Scenario3PBT6",'Minor retrofit'!$V$102,"")))&amp;IF(F22="Scenario1PBT7",'Minor retrofit'!$W$102,IF(F22="Scenario2PBT7",'Minor retrofit'!$X$102,IF(F22="Scenario3PBT7",'Minor retrofit'!$Y$102,"")))&amp;IF(F22="Scenario1PBT8",'Minor retrofit'!$Z$102,IF(F22="Scenario2PBT8",'Minor retrofit'!$AA$102,IF(F22="Scenario3PBT8",'Minor retrofit'!$AB$102,"")))&amp;IF(F22="Scenario1PBT9",'Minor retrofit'!$AC$102,IF(F22="Scenario2PBT9",'Minor retrofit'!$AD$102,IF(F22="Scenario3PBT9",'Minor retrofit'!$AE$102,"")))&amp;IF(F22="Scenario1PBT10",'Minor retrofit'!$AF$102,IF(F22="Scenario2PBT10",'Minor retrofit'!$AG$102,IF(F22="Scenario3PBT10",'Minor retrofit'!$AH$102,"")))&amp;IF(F22="Scenario1PBT11",'Minor retrofit'!$AI$102,IF(F22="Scenario2PBT11",'Minor retrofit'!$AJ$102,IF(F22="Scenario3PBT11",'Minor retrofit'!$AK$102,"")))&amp;IF(F22="Scenario1PBT12",'Minor retrofit'!$AL$102,IF(F22="Scenario2PBT12",'Minor retrofit'!$AM$102,IF(F22="Scenario3PBT12",'Minor retrofit'!$AN$102,"")))&amp;IF(F22="Scenario1PBT13",'Minor retrofit'!$AO$102,IF(F22="Scenario2PBT13",'Minor retrofit'!$AP$102,IF(F22="Scenario3PBT13",'Minor retrofit'!$AQ$102,"")))&amp;IF(F22="Scenario1PBT14",'Minor retrofit'!$AR$102,IF(F22="Scenario2PBT14",'Minor retrofit'!$AS$102,IF(F22="Scenario3PBT14",'Minor retrofit'!$AT$102,"")))&amp;IF(F22="Scenario1PBT15",'Minor retrofit'!$AU$102,IF(F22="Scenario2PBT15",'Minor retrofit'!$AV$102,IF(F22="Scenario3PBT15",'Minor retrofit'!$AW$102,"")))</f>
        <v/>
      </c>
      <c r="AB22" s="179">
        <f t="shared" si="10"/>
        <v>0</v>
      </c>
      <c r="AC22" s="363" t="str">
        <f t="shared" si="24"/>
        <v/>
      </c>
      <c r="AD22" s="353">
        <f>IF(AC22="",IFERROR('Projection_Base-case'!G23-G22,0),0)</f>
        <v>0</v>
      </c>
      <c r="AE22" s="350">
        <f t="shared" si="11"/>
        <v>0</v>
      </c>
      <c r="AF22" s="361">
        <f>IFERROR(100*AD22/'Projection_Base-case'!G23,0)</f>
        <v>0</v>
      </c>
      <c r="AG22" s="352">
        <f>IF(AC22="",IFERROR('Projection_Base-case'!I23-I22,0),0)</f>
        <v>0</v>
      </c>
      <c r="AH22" s="353">
        <f t="shared" si="12"/>
        <v>0</v>
      </c>
      <c r="AI22" s="361">
        <f>IFERROR(100*AG22/'Projection_Base-case'!I23,0)</f>
        <v>0</v>
      </c>
      <c r="AJ22" s="352">
        <f>IF(AC22="",IFERROR('Projection_Base-case'!K23-K22,0),0)</f>
        <v>0</v>
      </c>
      <c r="AK22" s="353">
        <f t="shared" si="13"/>
        <v>0</v>
      </c>
      <c r="AL22" s="361">
        <f>IFERROR(100*AJ22/'Projection_Base-case'!K23,0)</f>
        <v>0</v>
      </c>
      <c r="AM22" s="352">
        <f>-IF(AC22="",IFERROR('Projection_Base-case'!M23-M22,0),0)</f>
        <v>0</v>
      </c>
      <c r="AN22" s="353">
        <f t="shared" si="14"/>
        <v>0</v>
      </c>
      <c r="AO22" s="354">
        <f>IFERROR(IF('Projection_Base-case'!N23&gt;0,100*AN22/'Projection_Base-case'!N23,100*AN22/N22),0)</f>
        <v>0</v>
      </c>
      <c r="AP22" s="355">
        <f>IF(AC22="",IFERROR('Projection_Base-case'!O23-O22,0),0)</f>
        <v>0</v>
      </c>
      <c r="AQ22" s="356">
        <f t="shared" si="15"/>
        <v>0</v>
      </c>
      <c r="AR22" s="356">
        <f>IFERROR(100*AP22/'Projection_Base-case'!O23,0)</f>
        <v>0</v>
      </c>
      <c r="AS22" s="355">
        <f>IF(AC22="",IFERROR('Projection_Base-case'!Q23-Q22,0),0)</f>
        <v>0</v>
      </c>
      <c r="AT22" s="356">
        <f t="shared" si="16"/>
        <v>0</v>
      </c>
      <c r="AU22" s="356">
        <f>IFERROR(100*AS22/'Projection_Base-case'!Q23,0)</f>
        <v>0</v>
      </c>
      <c r="AV22" s="355">
        <f>IF(AC22="",IFERROR('Projection_Base-case'!S23-S22,0),0)</f>
        <v>0</v>
      </c>
      <c r="AW22" s="356">
        <f t="shared" si="17"/>
        <v>0</v>
      </c>
      <c r="AX22" s="357">
        <f>IFERROR(100*AV22/'Projection_Base-case'!S23,0)</f>
        <v>0</v>
      </c>
      <c r="AY22" s="358">
        <f>IF(AC22="",IFERROR('Projection_Base-case'!U23-U22,0),0)</f>
        <v>0</v>
      </c>
      <c r="AZ22" s="359">
        <f t="shared" si="18"/>
        <v>0</v>
      </c>
      <c r="BA22" s="359">
        <f>IFERROR(100*AY22/'Projection_Base-case'!U23,0)</f>
        <v>0</v>
      </c>
      <c r="BB22" s="358">
        <f>IF(AC22="",IFERROR('Projection_Base-case'!W23-W22,0),0)</f>
        <v>0</v>
      </c>
      <c r="BC22" s="359">
        <f t="shared" si="19"/>
        <v>0</v>
      </c>
      <c r="BD22" s="359">
        <f>IFERROR(100*BB22/'Projection_Base-case'!W23,0)</f>
        <v>0</v>
      </c>
      <c r="BE22" s="358">
        <f>IF(AC22="",IFERROR('Projection_Base-case'!Y23-Y22,0),0)</f>
        <v>0</v>
      </c>
      <c r="BF22" s="359">
        <f t="shared" si="20"/>
        <v>0</v>
      </c>
      <c r="BG22" s="359">
        <f>IFERROR(100*BE22/'Projection_Base-case'!Y23,0)</f>
        <v>0</v>
      </c>
      <c r="BH22" s="359">
        <f t="shared" si="21"/>
        <v>0</v>
      </c>
      <c r="BI22" s="360">
        <f t="shared" si="22"/>
        <v>0</v>
      </c>
    </row>
    <row r="23" spans="1:61">
      <c r="A23" s="205">
        <v>19</v>
      </c>
      <c r="B23" s="347">
        <f>IF('Projection_Base-case'!B24&lt;&gt;"",'Projection_Base-case'!B24,0)</f>
        <v>0</v>
      </c>
      <c r="C23" s="347">
        <f>IF('Projection_Base-case'!C24&lt;&gt;"",'Projection_Base-case'!C24,0)</f>
        <v>0</v>
      </c>
      <c r="D23" s="365">
        <f>IF('Projection_Base-case'!D24&lt;&gt;"",'Projection_Base-case'!D24,0)</f>
        <v>0</v>
      </c>
      <c r="E23" s="369"/>
      <c r="F23" s="367" t="str">
        <f t="shared" si="23"/>
        <v>0</v>
      </c>
      <c r="G23" s="206" t="str">
        <f>IF(F23="Scenario1PBT1",'Minor retrofit'!$E$7,IF(F23="Scenario2PBT1",'Minor retrofit'!$F$7,IF(F23="Scenario3PBT1",'Minor retrofit'!$G$7,"")))&amp;IF(F23="Scenario1PBT2",'Minor retrofit'!$H$7,IF(F23="Scenario2PBT2",'Minor retrofit'!$I$7,IF(F23="Scenario3PBT2",'Minor retrofit'!$J$7,"")))&amp;IF(F23="Scenario1PBT3",'Minor retrofit'!$K$7,IF(F23="Scenario2PBT3",'Minor retrofit'!$L$7,IF(F23="Scenario3PBT3",'Minor retrofit'!$M$7,"")))&amp;IF(F23="Scenario1PBT4",'Minor retrofit'!$N$7,IF(F23="Scenario2PBT4",'Minor retrofit'!$O$7,IF(F23="Scenario3PBT4",'Minor retrofit'!$P$7,"")))&amp;IF(F23="Scenario1PBT5",'Minor retrofit'!$Q$7,IF(F23="Scenario2PBT5",'Minor retrofit'!$R$7,IF(F23="Scenario3PBT5",'Minor retrofit'!$S$7,"")))&amp;IF(F23="Scenario1PBT6",'Minor retrofit'!$T$7,IF(F23="Scenario2PBT6",'Minor retrofit'!$U$7,IF(F23="Scenario3PBT6",'Minor retrofit'!$V$7,"")))&amp;IF(F23="Scenario1PBT7",'Minor retrofit'!$W$7,IF(F23="Scenario2PBT7",'Minor retrofit'!$X$7,IF(F23="Scenario3PBT7",'Minor retrofit'!$Y$7,"")))&amp;IF(F23="Scenario1PBT8",'Minor retrofit'!$Z$7,IF(F23="Scenario2PBT8",'Minor retrofit'!$AA$7,IF(F23="Scenario3PBT8",'Minor retrofit'!$AB$7,"")))&amp;IF(F23="Scenario1PBT9",'Minor retrofit'!$AC$7,IF(F23="Scenario2PBT9",'Minor retrofit'!$AD$7,IF(F23="Scenario3PBT9",'Minor retrofit'!$AE$7,"")))&amp;IF(F23="Scenario1PBT10",'Minor retrofit'!$AF$7,IF(F23="Scenario2PBT10",'Minor retrofit'!$AG$7,IF(F23="Scenario3PBT10",'Minor retrofit'!$AH$7,"")))&amp;IF(F23="Scenario1PBT11",'Minor retrofit'!$AI$7,IF(F23="Scenario2PBT11",'Minor retrofit'!$AJ$7,IF(F23="Scenario3PBT11",'Minor retrofit'!$AK$7,"")))&amp;IF(F23="Scenario1PBT12",'Minor retrofit'!$AL$7,IF(F23="Scenario2PBT12",'Minor retrofit'!$AM$7,IF(F23="Scenario3PBT12",'Minor retrofit'!$AN$7,"")))&amp;IF(F23="Scenario1PBT13",'Minor retrofit'!$AO$7,IF(F23="Scenario2PBT13",'Minor retrofit'!$AP$7,IF(F23="Scenario3PBT13",'Minor retrofit'!$AQ$7,"")))&amp;IF(F23="Scenario1PBT14",'Minor retrofit'!$AR$7,IF(F23="Scenario2PBT14",'Minor retrofit'!$AS$7,IF(F23="Scenario3PBT14",'Minor retrofit'!$AT$7,"")))&amp;IF(F23="Scenario1PBT15",'Minor retrofit'!$AU$7,IF(F23="Scenario2PBT15",'Minor retrofit'!$AV$7,IF(F23="Scenario3PBT15",'Minor retrofit'!$AW$7,"")))</f>
        <v/>
      </c>
      <c r="H23" s="117">
        <f t="shared" si="0"/>
        <v>0</v>
      </c>
      <c r="I23" s="117" t="str">
        <f>IF(F23="Scenario1PBT1",'Minor retrofit'!$E$17,IF(F23="Scenario2PBT1",'Minor retrofit'!$F$17,IF(F23="Scenario3PBT1",'Minor retrofit'!$G$17,"")))&amp;IF(F23="Scenario1PBT2",'Minor retrofit'!$H$17,IF(F23="Scenario2PBT2",'Minor retrofit'!$I$17,IF(F23="Scenario3PBT2",'Minor retrofit'!$J$17,"")))&amp;IF(F23="Scenario1PBT3",'Minor retrofit'!$K$17,IF(F23="Scenario2PBT3",'Minor retrofit'!$L$17,IF(F23="Scenario3PBT3",'Minor retrofit'!$M$17,"")))&amp;IF(F23="Scenario1PBT4",'Minor retrofit'!$N$17,IF(F23="Scenario2PBT4",'Minor retrofit'!$O$17,IF(F23="Scenario3PBT4",'Minor retrofit'!$P$17,"")))&amp;IF(F23="Scenario1PBT5",'Minor retrofit'!$Q$17,IF(F23="Scenario2PBT5",'Minor retrofit'!$R$17,IF(F23="Scenario3PBT5",'Minor retrofit'!$S$17,"")))&amp;IF(F23="Scenario1PBT6",'Minor retrofit'!$T$17,IF(F23="Scenario2PBT6",'Minor retrofit'!$U$17,IF(F23="Scenario3PBT6",'Minor retrofit'!$V$17,"")))&amp;IF(F23="Scenario1PBT7",'Minor retrofit'!$W$17,IF(F23="Scenario2PBT7",'Minor retrofit'!$X$17,IF(F23="Scenario3PBT7",'Minor retrofit'!$Y$17,"")))&amp;IF(F23="Scenario1PBT8",'Minor retrofit'!$Z$17,IF(F23="Scenario2PBT8",'Minor retrofit'!$AA$17,IF(F23="Scenario3PBT8",'Minor retrofit'!$AB$17,"")))&amp;IF(F23="Scenario1PBT9",'Minor retrofit'!$AC$17,IF(F23="Scenario2PBT9",'Minor retrofit'!$AD$17,IF(F23="Scenario3PBT9",'Minor retrofit'!$AE$17,"")))&amp;IF(F23="Scenario1PBT10",'Minor retrofit'!$AF$17,IF(F23="Scenario2PBT10",'Minor retrofit'!$AG$17,IF(F23="Scenario3PBT10",'Minor retrofit'!$AH$17,"")))&amp;IF(F23="Scenario1PBT11",'Minor retrofit'!$AI$17,IF(F23="Scenario2PBT11",'Minor retrofit'!$AJ$17,IF(F23="Scenario3PBT11",'Minor retrofit'!$AK$17,"")))&amp;IF(F23="Scenario1PBT12",'Minor retrofit'!$AL$17,IF(F23="Scenario2PBT12",'Minor retrofit'!$AM$17,IF(F23="Scenario3PBT12",'Minor retrofit'!$AN$17,"")))&amp;IF(F23="Scenario1PBT13",'Minor retrofit'!$AO$17,IF(F23="Scenario2PBT13",'Minor retrofit'!$AP$17,IF(F23="Scenario3PBT13",'Minor retrofit'!$AQ$17,"")))&amp;IF(F23="Scenario1PBT14",'Minor retrofit'!$AR$17,IF(F23="Scenario2PBT14",'Minor retrofit'!$AS$17,IF(F23="Scenario3PBT14",'Minor retrofit'!$AT$17,"")))&amp;IF(F23="Scenario1PBT15",'Minor retrofit'!$AU$17,IF(F23="Scenario2PBT15",'Minor retrofit'!$AV$17,IF(F23="Scenario3PBT15",'Minor retrofit'!$AW$17,"")))</f>
        <v/>
      </c>
      <c r="J23" s="117">
        <f t="shared" si="1"/>
        <v>0</v>
      </c>
      <c r="K23" s="117" t="str">
        <f>IF(F23="Scenario1PBT1",'Minor retrofit'!$E$19,IF(F23="Scenario2PBT1",'Minor retrofit'!$F$19,IF(F23="Scenario3PBT1",'Minor retrofit'!$G$19,"")))&amp;IF(F23="Scenario1PBT2",'Minor retrofit'!$H$19,IF(F23="Scenario2PBT2",'Minor retrofit'!$I$19,IF(F23="Scenario3PBT2",'Minor retrofit'!$J$19,"")))&amp;IF(F23="Scenario1PBT3",'Minor retrofit'!$K$19,IF(F23="Scenario2PBT3",'Minor retrofit'!$L$19,IF(F23="Scenario3PBT3",'Minor retrofit'!$M$19,"")))&amp;IF(F23="Scenario1PBT4",'Minor retrofit'!$N$19,IF(F23="Scenario2PBT4",'Minor retrofit'!$O$19,IF(F23="Scenario3PBT4",'Minor retrofit'!$P$19,"")))&amp;IF(F23="Scenario1PBT5",'Minor retrofit'!$Q$19,IF(F23="Scenario2PBT5",'Minor retrofit'!$R$19,IF(F23="Scenario3PBT5",'Minor retrofit'!$S$19,"")))&amp;IF(F23="Scenario1PBT6",'Minor retrofit'!$T$19,IF(F23="Scenario2PBT6",'Minor retrofit'!$U$19,IF(F23="Scenario3PBT6",'Minor retrofit'!$V$19,"")))&amp;IF(F23="Scenario1PBT7",'Minor retrofit'!$W$19,IF(F23="Scenario2PBT7",'Minor retrofit'!$X$19,IF(F23="Scenario3PBT7",'Minor retrofit'!$Y$19,"")))&amp;IF(F23="Scenario1PBT8",'Minor retrofit'!$Z$19,IF(F23="Scenario2PBT8",'Minor retrofit'!$AA$19,IF(F23="Scenario3PBT8",'Minor retrofit'!$AB$19,"")))&amp;IF(F23="Scenario1PBT9",'Minor retrofit'!$AC$19,IF(F23="Scenario2PBT9",'Minor retrofit'!$AD$19,IF(F23="Scenario3PBT9",'Minor retrofit'!$AE$19,"")))&amp;IF(F23="Scenario1PBT10",'Minor retrofit'!$AF$19,IF(F23="Scenario2PBT10",'Minor retrofit'!$AG$19,IF(F23="Scenario3PBT10",'Minor retrofit'!$AH$19,"")))&amp;IF(F23="Scenario1PBT11",'Minor retrofit'!$AI$19,IF(F23="Scenario2PBT11",'Minor retrofit'!$AJ$19,IF(F23="Scenario3PBT11",'Minor retrofit'!$AK$19,"")))&amp;IF(F23="Scenario1PBT12",'Minor retrofit'!$AL$19,IF(F23="Scenario2PBT12",'Minor retrofit'!$AM$19,IF(F23="Scenario3PBT12",'Minor retrofit'!$AN$19,"")))&amp;IF(F23="Scenario1PBT13",'Minor retrofit'!$AO$19,IF(F23="Scenario2PBT13",'Minor retrofit'!$AP$19,IF(F23="Scenario3PBT13",'Minor retrofit'!$AQ$19,"")))&amp;IF(F23="Scenario1PBT14",'Minor retrofit'!$AR$19,IF(F23="Scenario2PBT14",'Minor retrofit'!$AS$19,IF(F23="Scenario3PBT14",'Minor retrofit'!$AT$19,"")))&amp;IF(F23="Scenario1PBT15",'Minor retrofit'!$AU$19,IF(F23="Scenario2PBT15",'Minor retrofit'!$AV$19,IF(F23="Scenario3PBT15",'Minor retrofit'!$AW$19,"")))</f>
        <v/>
      </c>
      <c r="L23" s="117">
        <f t="shared" si="2"/>
        <v>0</v>
      </c>
      <c r="M23" s="117" t="str">
        <f>IF(F23="Scenario1PBT1",'Minor retrofit'!$E$21,IF(F23="Scenario2PBT1",'Minor retrofit'!$F$21,IF(F23="Scenario3PBT1",'Minor retrofit'!$G$21,"")))&amp;IF(F23="Scenario1PBT2",'Minor retrofit'!$H$21,IF(F23="Scenario2PBT2",'Minor retrofit'!$I$21,IF(F23="Scenario3PBT2",'Minor retrofit'!$J$21,"")))&amp;IF(F23="Scenario1PBT3",'Minor retrofit'!$K$21,IF(F23="Scenario2PBT3",'Minor retrofit'!$L$21,IF(F23="Scenario3PBT3",'Minor retrofit'!$M$21,"")))&amp;IF(F23="Scenario1PBT4",'Minor retrofit'!$N$21,IF(F23="Scenario2PBT4",'Minor retrofit'!$O$21,IF(F23="Scenario3PBT4",'Minor retrofit'!$P$21,"")))&amp;IF(F23="Scenario1PBT5",'Minor retrofit'!$Q$21,IF(F23="Scenario2PBT5",'Minor retrofit'!$R$21,IF(F23="Scenario3PBT5",'Minor retrofit'!$S$21,"")))&amp;IF(F23="Scenario1PBT6",'Minor retrofit'!$T$21,IF(F23="Scenario2PBT6",'Minor retrofit'!$U$21,IF(F23="Scenario3PBT6",'Minor retrofit'!$V$21,"")))&amp;IF(F23="Scenario1PBT7",'Minor retrofit'!$W$21,IF(F23="Scenario2PBT7",'Minor retrofit'!$X$21,IF(F23="Scenario3PBT7",'Minor retrofit'!$Y$21,"")))&amp;IF(F23="Scenario1PBT8",'Minor retrofit'!$Z$21,IF(F23="Scenario2PBT8",'Minor retrofit'!$AA$21,IF(F23="Scenario3PBT8",'Minor retrofit'!$AB$21,"")))&amp;IF(F23="Scenario1PBT9",'Minor retrofit'!$AC$21,IF(F23="Scenario2PBT9",'Minor retrofit'!$AD$21,IF(F23="Scenario3PBT9",'Minor retrofit'!$AE$21,"")))&amp;IF(F23="Scenario1PBT10",'Minor retrofit'!$AF$21,IF(F23="Scenario2PBT10",'Minor retrofit'!$AG$21,IF(F23="Scenario3PBT10",'Minor retrofit'!$AH$21,"")))&amp;IF(F23="Scenario1PBT11",'Minor retrofit'!$AI$21,IF(F23="Scenario2PBT11",'Minor retrofit'!$AJ$21,IF(F23="Scenario3PBT11",'Minor retrofit'!$AK$21,"")))&amp;IF(F23="Scenario1PBT12",'Minor retrofit'!$AL$21,IF(F23="Scenario2PBT12",'Minor retrofit'!$AM$21,IF(F23="Scenario3PBT12",'Minor retrofit'!$AN$21,"")))&amp;IF(F23="Scenario1PBT13",'Minor retrofit'!$AO$21,IF(F23="Scenario2PBT13",'Minor retrofit'!$AP$21,IF(F23="Scenario3PBT13",'Minor retrofit'!$AQ$21,"")))&amp;IF(F23="Scenario1PBT14",'Minor retrofit'!$AR$21,IF(F23="Scenario2PBT14",'Minor retrofit'!$AS$21,IF(F23="Scenario3PBT14",'Minor retrofit'!$AT$21,"")))&amp;IF(F23="Scenario1PBT15",'Minor retrofit'!$AU$21,IF(F23="Scenario2PBT15",'Minor retrofit'!$AV$21,IF(F23="Scenario3PBT15",'Minor retrofit'!$AW$21,"")))</f>
        <v/>
      </c>
      <c r="N23" s="118">
        <f t="shared" si="3"/>
        <v>0</v>
      </c>
      <c r="O23" s="206" t="str">
        <f>IF(F23="Scenario1PBT1",'Minor retrofit'!$E$24,IF(F23="Scenario2PBT1",'Minor retrofit'!$F$24,IF(F23="Scenario3PBT1",'Minor retrofit'!$G$24,"")))&amp;IF(F23="Scenario1PBT2",'Minor retrofit'!$H$24,IF(F23="Scenario2PBT2",'Minor retrofit'!$I$24,IF(F23="Scenario3PBT2",'Minor retrofit'!$J$24,"")))&amp;IF(F23="Scenario1PBT3",'Minor retrofit'!$K$24,IF(F23="Scenario2PBT3",'Minor retrofit'!$L$24,IF(F23="Scenario3PBT3",'Minor retrofit'!$M$24,"")))&amp;IF(F23="Scenario1PBT4",'Minor retrofit'!$N$24,IF(F23="Scenario2PBT4",'Minor retrofit'!$O$24,IF(F23="Scenario3PBT4",'Minor retrofit'!$P$24,"")))&amp;IF(F23="Scenario1PBT5",'Minor retrofit'!$Q$24,IF(F23="Scenario2PBT5",'Minor retrofit'!$R$24,IF(F23="Scenario3PBT5",'Minor retrofit'!$S$24,"")))&amp;IF(F23="Scenario1PBT6",'Minor retrofit'!$T$24,IF(F23="Scenario2PBT6",'Minor retrofit'!$U$24,IF(F23="Scenario3PBT6",'Minor retrofit'!$V$24,"")))&amp;IF(F23="Scenario1PBT7",'Minor retrofit'!$W$24,IF(F23="Scenario2PBT7",'Minor retrofit'!$X$24,IF(F23="Scenario3PBT7",'Minor retrofit'!$Y$24,"")))&amp;IF(F23="Scenario1PBT8",'Minor retrofit'!$Z$24,IF(F23="Scenario2PBT8",'Minor retrofit'!$AA$24,IF(F23="Scenario3PBT8",'Minor retrofit'!$AB$24,"")))&amp;IF(F23="Scenario1PBT9",'Minor retrofit'!$AC$24,IF(F23="Scenario2PBT9",'Minor retrofit'!$AD$24,IF(F23="Scenario3PBT9",'Minor retrofit'!$AE$24,"")))&amp;IF(F23="Scenario1PBT10",'Minor retrofit'!$AF$24,IF(F23="Scenario2PBT10",'Minor retrofit'!$AG$24,IF(F23="Scenario3PBT10",'Minor retrofit'!$AH$24,"")))&amp;IF(F23="Scenario1PBT11",'Minor retrofit'!$AI$24,IF(F23="Scenario2PBT11",'Minor retrofit'!$AJ$24,IF(F23="Scenario3PBT11",'Minor retrofit'!$AK$24,"")))&amp;IF(F23="Scenario1PBT12",'Minor retrofit'!$AL$24,IF(F23="Scenario2PBT12",'Minor retrofit'!$AM$24,IF(F23="Scenario3PBT12",'Minor retrofit'!$AN$24,"")))&amp;IF(F23="Scenario1PBT13",'Minor retrofit'!$AO$24,IF(F23="Scenario2PBT13",'Minor retrofit'!$AP$24,IF(F23="Scenario3PBT13",'Minor retrofit'!$AQ$24,"")))&amp;IF(F23="Scenario1PBT14",'Minor retrofit'!$AR$24,IF(F23="Scenario2PBT14",'Minor retrofit'!$AS$24,IF(F23="Scenario3PBT14",'Minor retrofit'!$AT$24,"")))&amp;IF(F23="Scenario1PBT15",'Minor retrofit'!$AU$24,IF(F23="Scenario2PBT15",'Minor retrofit'!$AV$24,IF(F23="Scenario3PBT15",'Minor retrofit'!$AW$24,"")))</f>
        <v/>
      </c>
      <c r="P23" s="117">
        <f t="shared" si="4"/>
        <v>0</v>
      </c>
      <c r="Q23" s="117" t="str">
        <f>IF(F23="Scenario1PBT1",'Minor retrofit'!$E$26,IF(F23="Scenario2PBT1",'Minor retrofit'!$F$26,IF(F23="Scenario3PBT1",'Minor retrofit'!$G$26,"")))&amp;IF(F23="Scenario1PBT2",'Minor retrofit'!$H$26,IF(F23="Scenario2PBT2",'Minor retrofit'!$I$26,IF(F23="Scenario3PBT2",'Minor retrofit'!$J$26,"")))&amp;IF(F23="Scenario1PBT3",'Minor retrofit'!$K$26,IF(F23="Scenario2PBT3",'Minor retrofit'!$L$26,IF(F23="Scenario3PBT3",'Minor retrofit'!$M$26,"")))&amp;IF(F23="Scenario1PBT4",'Minor retrofit'!$N$26,IF(F23="Scenario2PBT4",'Minor retrofit'!$O$26,IF(F23="Scenario3PBT4",'Minor retrofit'!$P$26,"")))&amp;IF(F23="Scenario1PBT5",'Minor retrofit'!$Q$26,IF(F23="Scenario2PBT5",'Minor retrofit'!$R$26,IF(F23="Scenario3PBT5",'Minor retrofit'!$S$26,"")))&amp;IF(F23="Scenario1PBT6",'Minor retrofit'!$T$26,IF(F23="Scenario2PBT6",'Minor retrofit'!$U$26,IF(F23="Scenario3PBT6",'Minor retrofit'!$V$26,"")))&amp;IF(F23="Scenario1PBT7",'Minor retrofit'!$W$26,IF(F23="Scenario2PBT7",'Minor retrofit'!$X$26,IF(F23="Scenario3PBT7",'Minor retrofit'!$Y$26,"")))&amp;IF(F23="Scenario1PBT8",'Minor retrofit'!$Z$26,IF(F23="Scenario2PBT8",'Minor retrofit'!$AA$26,IF(F23="Scenario3PBT8",'Minor retrofit'!$AB$26,"")))&amp;IF(F23="Scenario1PBT9",'Minor retrofit'!$AC$26,IF(F23="Scenario2PBT9",'Minor retrofit'!$AD$26,IF(F23="Scenario3PBT9",'Minor retrofit'!$AE$26,"")))&amp;IF(F23="Scenario1PBT10",'Minor retrofit'!$AF$26,IF(F23="Scenario2PBT10",'Minor retrofit'!$AG$26,IF(F23="Scenario3PBT10",'Minor retrofit'!$AH$26,"")))&amp;IF(F23="Scenario1PBT11",'Minor retrofit'!$AI$26,IF(F23="Scenario2PBT11",'Minor retrofit'!$AJ$26,IF(F23="Scenario3PBT11",'Minor retrofit'!$AK$26,"")))&amp;IF(F23="Scenario1PBT12",'Minor retrofit'!$AL$26,IF(F23="Scenario2PBT12",'Minor retrofit'!$AM$26,IF(F23="Scenario3PBT12",'Minor retrofit'!$AN$26,"")))&amp;IF(F23="Scenario1PBT13",'Minor retrofit'!$AO$26,IF(F23="Scenario2PBT13",'Minor retrofit'!$AP$26,IF(F23="Scenario3PBT13",'Minor retrofit'!$AQ$26,"")))&amp;IF(F23="Scenario1PBT14",'Minor retrofit'!$AR$26,IF(F23="Scenario2PBT14",'Minor retrofit'!$AS$26,IF(F23="Scenario3PBT14",'Minor retrofit'!$AT$26,"")))&amp;IF(F23="Scenario1PBT15",'Minor retrofit'!$AU$26,IF(F23="Scenario2PBT15",'Minor retrofit'!$AV$26,IF(F23="Scenario3PBT15",'Minor retrofit'!$AW$26,"")))</f>
        <v/>
      </c>
      <c r="R23" s="117">
        <f t="shared" si="5"/>
        <v>0</v>
      </c>
      <c r="S23" s="117" t="str">
        <f>IF(F23="Scenario1PBT1",'Minor retrofit'!$E$28,IF(F23="Scenario2PBT1",'Minor retrofit'!$F$28,IF(F23="Scenario3PBT1",'Minor retrofit'!$G$28,"")))&amp;IF(F23="Scenario1PBT2",'Minor retrofit'!$H$28,IF(F23="Scenario2PBT2",'Minor retrofit'!$I$28,IF(F23="Scenario3PBT2",'Minor retrofit'!$J$28,"")))&amp;IF(F23="Scenario1PBT3",'Minor retrofit'!$K$28,IF(F23="Scenario2PBT3",'Minor retrofit'!$L$28,IF(F23="Scenario3PBT3",'Minor retrofit'!$M$28,"")))&amp;IF(F23="Scenario1PBT4",'Minor retrofit'!$N$28,IF(F23="Scenario2PBT4",'Minor retrofit'!$O$28,IF(F23="Scenario3PBT4",'Minor retrofit'!$P$28,"")))&amp;IF(F23="Scenario1PBT5",'Minor retrofit'!$Q$28,IF(F23="Scenario2PBT5",'Minor retrofit'!$R$28,IF(F23="Scenario3PBT5",'Minor retrofit'!$S$28,"")))&amp;IF(F23="Scenario1PBT6",'Minor retrofit'!$T$28,IF(F23="Scenario2PBT6",'Minor retrofit'!$U$28,IF(F23="Scenario3PBT6",'Minor retrofit'!$V$28,"")))&amp;IF(F23="Scenario1PBT7",'Minor retrofit'!$W$28,IF(F23="Scenario2PBT7",'Minor retrofit'!$X$28,IF(F23="Scenario3PBT7",'Minor retrofit'!$Y$28,"")))&amp;IF(F23="Scenario1PBT8",'Minor retrofit'!$Z$28,IF(F23="Scenario2PBT8",'Minor retrofit'!$AA$28,IF(F23="Scenario3PBT8",'Minor retrofit'!$AB$28,"")))&amp;IF(F23="Scenario1PBT9",'Minor retrofit'!$AC$28,IF(F23="Scenario2PBT9",'Minor retrofit'!$AD$28,IF(F23="Scenario3PBT9",'Minor retrofit'!$AE$28,"")))&amp;IF(F23="Scenario1PBT10",'Minor retrofit'!$AF$28,IF(F23="Scenario2PBT10",'Minor retrofit'!$AG$28,IF(F23="Scenario3PBT10",'Minor retrofit'!$AH$28,"")))&amp;IF(F23="Scenario1PBT11",'Minor retrofit'!$AI$28,IF(F23="Scenario2PBT11",'Minor retrofit'!$AJ$28,IF(F23="Scenario3PBT11",'Minor retrofit'!$AK$28,"")))&amp;IF(F23="Scenario1PBT12",'Minor retrofit'!$AL$28,IF(F23="Scenario2PBT12",'Minor retrofit'!$AM$28,IF(F23="Scenario3PBT12",'Minor retrofit'!$AN$28,"")))&amp;IF(F23="Scenario1PBT13",'Minor retrofit'!$AO$28,IF(F23="Scenario2PBT13",'Minor retrofit'!$AP$28,IF(F23="Scenario3PBT13",'Minor retrofit'!$AQ$28,"")))&amp;IF(F23="Scenario1PBT14",'Minor retrofit'!$AR$28,IF(F23="Scenario2PBT14",'Minor retrofit'!$AS$28,IF(F23="Scenario3PBT14",'Minor retrofit'!$AT$28,"")))&amp;IF(F23="Scenario1PBT15",'Minor retrofit'!$AU$28,IF(F23="Scenario2PBT15",'Minor retrofit'!$AV$28,IF(F23="Scenario3PBT15",'Minor retrofit'!$AW$28,"")))</f>
        <v/>
      </c>
      <c r="T23" s="207">
        <f t="shared" si="6"/>
        <v>0</v>
      </c>
      <c r="U23" s="206" t="str">
        <f>IF(F23="Scenario1PBT1",'Minor retrofit'!$E$39,IF(F23="Scenario2PBT1",'Minor retrofit'!$F$39,IF(F23="Scenario3PBT1",'Minor retrofit'!$G$39,"")))&amp;IF(F23="Scenario1PBT2",'Minor retrofit'!$H$39,IF(F23="Scenario2PBT2",'Minor retrofit'!$I$39,IF(F23="Scenario3PBT2",'Minor retrofit'!$J$39,"")))&amp;IF(F23="Scenario1PBT3",'Minor retrofit'!$K$39,IF(F23="Scenario2PBT3",'Minor retrofit'!$L$39,IF(F23="Scenario3PBT3",'Minor retrofit'!$M$39,"")))&amp;IF(F23="Scenario1PBT4",'Minor retrofit'!$N$39,IF(F23="Scenario2PBT4",'Minor retrofit'!$O$39,IF(F23="Scenario3PBT4",'Minor retrofit'!$P$39,"")))&amp;IF(F23="Scenario1PBT5",'Minor retrofit'!$Q$39,IF(F23="Scenario2PBT5",'Minor retrofit'!$R$39,IF(F23="Scenario3PBT5",'Minor retrofit'!$S$39,"")))&amp;IF(F23="Scenario1PBT6",'Minor retrofit'!$T$39,IF(F23="Scenario2PBT6",'Minor retrofit'!$U$39,IF(F23="Scenario3PBT6",'Minor retrofit'!$V$39,"")))&amp;IF(F23="Scenario1PBT7",'Minor retrofit'!$W$39,IF(F23="Scenario2PBT7",'Minor retrofit'!$X$39,IF(F23="Scenario3PBT7",'Minor retrofit'!$Y$39,"")))&amp;IF(F23="Scenario1PBT8",'Minor retrofit'!$Z$39,IF(F23="Scenario2PBT8",'Minor retrofit'!$AA$39,IF(F23="Scenario3PBT8",'Minor retrofit'!$AB$39,"")))&amp;IF(F23="Scenario1PBT9",'Minor retrofit'!$AC$39,IF(F23="Scenario2PBT9",'Minor retrofit'!$AD$39,IF(F23="Scenario3PBT9",'Minor retrofit'!$AE$39,"")))&amp;IF(F23="Scenario1PBT10",'Minor retrofit'!$AF$39,IF(F23="Scenario2PBT10",'Minor retrofit'!$AG$39,IF(F23="Scenario3PBT10",'Minor retrofit'!$AH$39,"")))&amp;IF(F23="Scenario1PBT11",'Minor retrofit'!$AI$39,IF(F23="Scenario2PBT11",'Minor retrofit'!$AJ$39,IF(F23="Scenario3PBT11",'Minor retrofit'!$AK$39,"")))&amp;IF(F23="Scenario1PBT12",'Minor retrofit'!$AL$39,IF(F23="Scenario2PBT12",'Minor retrofit'!$AM$39,IF(F23="Scenario3PBT12",'Minor retrofit'!$AN$39,"")))&amp;IF(F23="Scenario1PBT13",'Minor retrofit'!$AO$39,IF(F23="Scenario2PBT13",'Minor retrofit'!$AP$39,IF(F23="Scenario3PBT13",'Minor retrofit'!$AQ$39,"")))&amp;IF(F23="Scenario1PBT14",'Minor retrofit'!$AR$39,IF(F23="Scenario2PBT14",'Minor retrofit'!$AS$39,IF(F23="Scenario3PBT14",'Minor retrofit'!$AT$39,"")))&amp;IF(F23="Scenario1PBT15",'Minor retrofit'!$AU$39,IF(F23="Scenario2PBT15",'Minor retrofit'!$AV$39,IF(F23="Scenario3PBT15",'Minor retrofit'!$AW$39,"")))</f>
        <v/>
      </c>
      <c r="V23" s="117">
        <f t="shared" si="7"/>
        <v>0</v>
      </c>
      <c r="W23" s="117" t="str">
        <f>IF(F23="Scenario1PBT1",'Minor retrofit'!$E$41,IF(F23="Scenario2PBT1",'Minor retrofit'!$F$41,IF(F23="Scenario3PBT1",'Minor retrofit'!$G$41,"")))&amp;IF(F23="Scenario1PBT2",'Minor retrofit'!$H$41,IF(F23="Scenario2PBT2",'Minor retrofit'!$I$41,IF(F23="Scenario3PBT2",'Minor retrofit'!$J$41,"")))&amp;IF(F23="Scenario1PBT3",'Minor retrofit'!$K$41,IF(F23="Scenario2PBT3",'Minor retrofit'!$L$41,IF(F23="Scenario3PBT3",'Minor retrofit'!$M$41,"")))&amp;IF(F23="Scenario1PBT4",'Minor retrofit'!$N$41,IF(F23="Scenario2PBT4",'Minor retrofit'!$O$41,IF(F23="Scenario3PBT4",'Minor retrofit'!$P$41,"")))&amp;IF(F23="Scenario1PBT5",'Minor retrofit'!$Q$41,IF(F23="Scenario2PBT5",'Minor retrofit'!$R$41,IF(F23="Scenario3PBT5",'Minor retrofit'!$S$41,"")))&amp;IF(F23="Scenario1PBT6",'Minor retrofit'!$T$41,IF(F23="Scenario2PBT6",'Minor retrofit'!$U$41,IF(F23="Scenario3PBT6",'Minor retrofit'!$V$41,"")))&amp;IF(F23="Scenario1PBT7",'Minor retrofit'!$W$41,IF(F23="Scenario2PBT7",'Minor retrofit'!$X$41,IF(F23="Scenario3PBT7",'Minor retrofit'!$Y$41,"")))&amp;IF(F23="Scenario1PBT8",'Minor retrofit'!$Z$41,IF(F23="Scenario2PBT8",'Minor retrofit'!$AA$41,IF(F23="Scenario3PBT8",'Minor retrofit'!$AB$41,"")))&amp;IF(F23="Scenario1PBT9",'Minor retrofit'!$AC$41,IF(F23="Scenario2PBT9",'Minor retrofit'!$AD$41,IF(F23="Scenario3PBT9",'Minor retrofit'!$AE$41,"")))&amp;IF(F23="Scenario1PBT10",'Minor retrofit'!$AF$41,IF(F23="Scenario2PBT10",'Minor retrofit'!$AG$41,IF(F23="Scenario3PBT10",'Minor retrofit'!$AH$41,"")))&amp;IF(F23="Scenario1PBT11",'Minor retrofit'!$AI$41,IF(F23="Scenario2PBT11",'Minor retrofit'!$AJ$41,IF(F23="Scenario3PBT11",'Minor retrofit'!$AK$41,"")))&amp;IF(F23="Scenario1PBT12",'Minor retrofit'!$AL$41,IF(F23="Scenario2PBT12",'Minor retrofit'!$AM$41,IF(F23="Scenario3PBT12",'Minor retrofit'!$AN$41,"")))&amp;IF(F23="Scenario1PBT13",'Minor retrofit'!$AO$41,IF(F23="Scenario2PBT13",'Minor retrofit'!$AP$41,IF(F23="Scenario3PBT13",'Minor retrofit'!$AQ$41,"")))&amp;IF(F23="Scenario1PBT14",'Minor retrofit'!$AR$41,IF(F23="Scenario2PBT14",'Minor retrofit'!$AS$41,IF(F23="Scenario3PBT14",'Minor retrofit'!$AT$41,"")))&amp;IF(F23="Scenario1PBT15",'Minor retrofit'!$AU$41,IF(F23="Scenario2PBT15",'Minor retrofit'!$AV$41,IF(F23="Scenario3PBT15",'Minor retrofit'!$AW$41,"")))</f>
        <v/>
      </c>
      <c r="X23" s="117">
        <f t="shared" si="8"/>
        <v>0</v>
      </c>
      <c r="Y23" s="117" t="str">
        <f>IF(F23="Scenario1PBT1",'Minor retrofit'!$E$43,IF(F23="Scenario2PBT1",'Minor retrofit'!$F$43,IF(F23="Scenario3PBT1",'Minor retrofit'!$G$43,"")))&amp;IF(F23="Scenario1PBT2",'Minor retrofit'!$H$43,IF(F23="Scenario2PBT2",'Minor retrofit'!$I$43,IF(F23="Scenario3PBT2",'Minor retrofit'!$J$43,"")))&amp;IF(F23="Scenario1PBT3",'Minor retrofit'!$K$43,IF(F23="Scenario2PBT3",'Minor retrofit'!$L$43,IF(F23="Scenario3PBT3",'Minor retrofit'!$M$43,"")))&amp;IF(F23="Scenario1PBT4",'Minor retrofit'!$N$43,IF(F23="Scenario2PBT4",'Minor retrofit'!$O$43,IF(F23="Scenario3PBT4",'Minor retrofit'!$P$43,"")))&amp;IF(F23="Scenario1PBT5",'Minor retrofit'!$Q$43,IF(F23="Scenario2PBT5",'Minor retrofit'!$R$43,IF(F23="Scenario3PBT5",'Minor retrofit'!$S$43,"")))&amp;IF(F23="Scenario1PBT6",'Minor retrofit'!$T$43,IF(F23="Scenario2PBT6",'Minor retrofit'!$U$43,IF(F23="Scenario3PBT6",'Minor retrofit'!$V$43,"")))&amp;IF(F23="Scenario1PBT7",'Minor retrofit'!$W$43,IF(F23="Scenario2PBT7",'Minor retrofit'!$X$43,IF(F23="Scenario3PBT7",'Minor retrofit'!$Y$43,"")))&amp;IF(F23="Scenario1PBT8",'Minor retrofit'!$Z$43,IF(F23="Scenario2PBT8",'Minor retrofit'!$AA$43,IF(F23="Scenario3PBT8",'Minor retrofit'!$AB$43,"")))&amp;IF(F23="Scenario1PBT9",'Minor retrofit'!$AC$43,IF(F23="Scenario2PBT9",'Minor retrofit'!$AD$43,IF(F23="Scenario3PBT9",'Minor retrofit'!$AE$43,"")))&amp;IF(F23="Scenario1PBT10",'Minor retrofit'!$AF$43,IF(F23="Scenario2PBT10",'Minor retrofit'!$AG$43,IF(F23="Scenario3PBT10",'Minor retrofit'!$AH$43,"")))&amp;IF(F23="Scenario1PBT11",'Minor retrofit'!$AI$43,IF(F23="Scenario2PBT11",'Minor retrofit'!$AJ$43,IF(F23="Scenario3PBT11",'Minor retrofit'!$AK$43,"")))&amp;IF(F23="Scenario1PBT12",'Minor retrofit'!$AL$43,IF(F23="Scenario2PBT12",'Minor retrofit'!$AM$43,IF(F23="Scenario3PBT12",'Minor retrofit'!$AN$43,"")))&amp;IF(F23="Scenario1PBT13",'Minor retrofit'!$AO$43,IF(F23="Scenario2PBT13",'Minor retrofit'!$AP$43,IF(F23="Scenario3PBT13",'Minor retrofit'!$AQ$43,"")))&amp;IF(F23="Scenario1PBT14",'Minor retrofit'!$AR$43,IF(F23="Scenario2PBT14",'Minor retrofit'!$AS$43,IF(F23="Scenario3PBT14",'Minor retrofit'!$AT$43,"")))&amp;IF(F23="Scenario1PBT15",'Minor retrofit'!$AU$43,IF(F23="Scenario2PBT15",'Minor retrofit'!$AV$43,IF(F23="Scenario3PBT15",'Minor retrofit'!$AW$43,"")))</f>
        <v/>
      </c>
      <c r="Z23" s="117">
        <f t="shared" si="9"/>
        <v>0</v>
      </c>
      <c r="AA23" s="178" t="str">
        <f>IF(F23="Scenario1PBT1",'Minor retrofit'!$E$102,IF(F23="Scenario2PBT1",'Minor retrofit'!$F$102,IF(F23="Scenario3PBT1",'Minor retrofit'!$G$102,"")))&amp;IF(F23="Scenario1PBT2",'Minor retrofit'!$H$102,IF(F23="Scenario2PBT2",'Minor retrofit'!$I$102,IF(F23="Scenario3PBT2",'Minor retrofit'!$J$102,"")))&amp;IF(F23="Scenario1PBT3",'Minor retrofit'!$K$102,IF(F23="Scenario2PBT3",'Minor retrofit'!$L$102,IF(F23="Scenario3PBT3",'Minor retrofit'!$M$102,"")))&amp;IF(F23="Scenario1PBT4",'Minor retrofit'!$N$102,IF(F23="Scenario2PBT4",'Minor retrofit'!$O$102,IF(F23="Scenario3PBT4",'Minor retrofit'!$P$102,"")))&amp;IF(F23="Scenario1PBT5",'Minor retrofit'!$Q$102,IF(F23="Scenario2PBT5",'Minor retrofit'!$R$102,IF(F23="Scenario3PBT5",'Minor retrofit'!$S$102,"")))&amp;IF(F23="Scenario1PBT6",'Minor retrofit'!$T$102,IF(F23="Scenario2PBT6",'Minor retrofit'!$U$102,IF(F23="Scenario3PBT6",'Minor retrofit'!$V$102,"")))&amp;IF(F23="Scenario1PBT7",'Minor retrofit'!$W$102,IF(F23="Scenario2PBT7",'Minor retrofit'!$X$102,IF(F23="Scenario3PBT7",'Minor retrofit'!$Y$102,"")))&amp;IF(F23="Scenario1PBT8",'Minor retrofit'!$Z$102,IF(F23="Scenario2PBT8",'Minor retrofit'!$AA$102,IF(F23="Scenario3PBT8",'Minor retrofit'!$AB$102,"")))&amp;IF(F23="Scenario1PBT9",'Minor retrofit'!$AC$102,IF(F23="Scenario2PBT9",'Minor retrofit'!$AD$102,IF(F23="Scenario3PBT9",'Minor retrofit'!$AE$102,"")))&amp;IF(F23="Scenario1PBT10",'Minor retrofit'!$AF$102,IF(F23="Scenario2PBT10",'Minor retrofit'!$AG$102,IF(F23="Scenario3PBT10",'Minor retrofit'!$AH$102,"")))&amp;IF(F23="Scenario1PBT11",'Minor retrofit'!$AI$102,IF(F23="Scenario2PBT11",'Minor retrofit'!$AJ$102,IF(F23="Scenario3PBT11",'Minor retrofit'!$AK$102,"")))&amp;IF(F23="Scenario1PBT12",'Minor retrofit'!$AL$102,IF(F23="Scenario2PBT12",'Minor retrofit'!$AM$102,IF(F23="Scenario3PBT12",'Minor retrofit'!$AN$102,"")))&amp;IF(F23="Scenario1PBT13",'Minor retrofit'!$AO$102,IF(F23="Scenario2PBT13",'Minor retrofit'!$AP$102,IF(F23="Scenario3PBT13",'Minor retrofit'!$AQ$102,"")))&amp;IF(F23="Scenario1PBT14",'Minor retrofit'!$AR$102,IF(F23="Scenario2PBT14",'Minor retrofit'!$AS$102,IF(F23="Scenario3PBT14",'Minor retrofit'!$AT$102,"")))&amp;IF(F23="Scenario1PBT15",'Minor retrofit'!$AU$102,IF(F23="Scenario2PBT15",'Minor retrofit'!$AV$102,IF(F23="Scenario3PBT15",'Minor retrofit'!$AW$102,"")))</f>
        <v/>
      </c>
      <c r="AB23" s="179">
        <f t="shared" si="10"/>
        <v>0</v>
      </c>
      <c r="AC23" s="363" t="str">
        <f t="shared" si="24"/>
        <v/>
      </c>
      <c r="AD23" s="353">
        <f>IF(AC23="",IFERROR('Projection_Base-case'!G24-G23,0),0)</f>
        <v>0</v>
      </c>
      <c r="AE23" s="350">
        <f t="shared" si="11"/>
        <v>0</v>
      </c>
      <c r="AF23" s="361">
        <f>IFERROR(100*AD23/'Projection_Base-case'!G24,0)</f>
        <v>0</v>
      </c>
      <c r="AG23" s="352">
        <f>IF(AC23="",IFERROR('Projection_Base-case'!I24-I23,0),0)</f>
        <v>0</v>
      </c>
      <c r="AH23" s="353">
        <f t="shared" si="12"/>
        <v>0</v>
      </c>
      <c r="AI23" s="361">
        <f>IFERROR(100*AG23/'Projection_Base-case'!I24,0)</f>
        <v>0</v>
      </c>
      <c r="AJ23" s="352">
        <f>IF(AC23="",IFERROR('Projection_Base-case'!K24-K23,0),0)</f>
        <v>0</v>
      </c>
      <c r="AK23" s="353">
        <f t="shared" si="13"/>
        <v>0</v>
      </c>
      <c r="AL23" s="361">
        <f>IFERROR(100*AJ23/'Projection_Base-case'!K24,0)</f>
        <v>0</v>
      </c>
      <c r="AM23" s="352">
        <f>-IF(AC23="",IFERROR('Projection_Base-case'!M24-M23,0),0)</f>
        <v>0</v>
      </c>
      <c r="AN23" s="353">
        <f t="shared" si="14"/>
        <v>0</v>
      </c>
      <c r="AO23" s="354">
        <f>IFERROR(IF('Projection_Base-case'!N24&gt;0,100*AN23/'Projection_Base-case'!N24,100*AN23/N23),0)</f>
        <v>0</v>
      </c>
      <c r="AP23" s="355">
        <f>IF(AC23="",IFERROR('Projection_Base-case'!O24-O23,0),0)</f>
        <v>0</v>
      </c>
      <c r="AQ23" s="356">
        <f t="shared" si="15"/>
        <v>0</v>
      </c>
      <c r="AR23" s="356">
        <f>IFERROR(100*AP23/'Projection_Base-case'!O24,0)</f>
        <v>0</v>
      </c>
      <c r="AS23" s="355">
        <f>IF(AC23="",IFERROR('Projection_Base-case'!Q24-Q23,0),0)</f>
        <v>0</v>
      </c>
      <c r="AT23" s="356">
        <f t="shared" si="16"/>
        <v>0</v>
      </c>
      <c r="AU23" s="356">
        <f>IFERROR(100*AS23/'Projection_Base-case'!Q24,0)</f>
        <v>0</v>
      </c>
      <c r="AV23" s="355">
        <f>IF(AC23="",IFERROR('Projection_Base-case'!S24-S23,0),0)</f>
        <v>0</v>
      </c>
      <c r="AW23" s="356">
        <f t="shared" si="17"/>
        <v>0</v>
      </c>
      <c r="AX23" s="357">
        <f>IFERROR(100*AV23/'Projection_Base-case'!S24,0)</f>
        <v>0</v>
      </c>
      <c r="AY23" s="358">
        <f>IF(AC23="",IFERROR('Projection_Base-case'!U24-U23,0),0)</f>
        <v>0</v>
      </c>
      <c r="AZ23" s="359">
        <f t="shared" si="18"/>
        <v>0</v>
      </c>
      <c r="BA23" s="359">
        <f>IFERROR(100*AY23/'Projection_Base-case'!U24,0)</f>
        <v>0</v>
      </c>
      <c r="BB23" s="358">
        <f>IF(AC23="",IFERROR('Projection_Base-case'!W24-W23,0),0)</f>
        <v>0</v>
      </c>
      <c r="BC23" s="359">
        <f t="shared" si="19"/>
        <v>0</v>
      </c>
      <c r="BD23" s="359">
        <f>IFERROR(100*BB23/'Projection_Base-case'!W24,0)</f>
        <v>0</v>
      </c>
      <c r="BE23" s="358">
        <f>IF(AC23="",IFERROR('Projection_Base-case'!Y24-Y23,0),0)</f>
        <v>0</v>
      </c>
      <c r="BF23" s="359">
        <f t="shared" si="20"/>
        <v>0</v>
      </c>
      <c r="BG23" s="359">
        <f>IFERROR(100*BE23/'Projection_Base-case'!Y24,0)</f>
        <v>0</v>
      </c>
      <c r="BH23" s="359">
        <f t="shared" si="21"/>
        <v>0</v>
      </c>
      <c r="BI23" s="360">
        <f t="shared" si="22"/>
        <v>0</v>
      </c>
    </row>
    <row r="24" spans="1:61">
      <c r="A24" s="205">
        <v>20</v>
      </c>
      <c r="B24" s="347">
        <f>IF('Projection_Base-case'!B25&lt;&gt;"",'Projection_Base-case'!B25,0)</f>
        <v>0</v>
      </c>
      <c r="C24" s="347">
        <f>IF('Projection_Base-case'!C25&lt;&gt;"",'Projection_Base-case'!C25,0)</f>
        <v>0</v>
      </c>
      <c r="D24" s="365">
        <f>IF('Projection_Base-case'!D25&lt;&gt;"",'Projection_Base-case'!D25,0)</f>
        <v>0</v>
      </c>
      <c r="E24" s="369"/>
      <c r="F24" s="367" t="str">
        <f t="shared" si="23"/>
        <v>0</v>
      </c>
      <c r="G24" s="206" t="str">
        <f>IF(F24="Scenario1PBT1",'Minor retrofit'!$E$7,IF(F24="Scenario2PBT1",'Minor retrofit'!$F$7,IF(F24="Scenario3PBT1",'Minor retrofit'!$G$7,"")))&amp;IF(F24="Scenario1PBT2",'Minor retrofit'!$H$7,IF(F24="Scenario2PBT2",'Minor retrofit'!$I$7,IF(F24="Scenario3PBT2",'Minor retrofit'!$J$7,"")))&amp;IF(F24="Scenario1PBT3",'Minor retrofit'!$K$7,IF(F24="Scenario2PBT3",'Minor retrofit'!$L$7,IF(F24="Scenario3PBT3",'Minor retrofit'!$M$7,"")))&amp;IF(F24="Scenario1PBT4",'Minor retrofit'!$N$7,IF(F24="Scenario2PBT4",'Minor retrofit'!$O$7,IF(F24="Scenario3PBT4",'Minor retrofit'!$P$7,"")))&amp;IF(F24="Scenario1PBT5",'Minor retrofit'!$Q$7,IF(F24="Scenario2PBT5",'Minor retrofit'!$R$7,IF(F24="Scenario3PBT5",'Minor retrofit'!$S$7,"")))&amp;IF(F24="Scenario1PBT6",'Minor retrofit'!$T$7,IF(F24="Scenario2PBT6",'Minor retrofit'!$U$7,IF(F24="Scenario3PBT6",'Minor retrofit'!$V$7,"")))&amp;IF(F24="Scenario1PBT7",'Minor retrofit'!$W$7,IF(F24="Scenario2PBT7",'Minor retrofit'!$X$7,IF(F24="Scenario3PBT7",'Minor retrofit'!$Y$7,"")))&amp;IF(F24="Scenario1PBT8",'Minor retrofit'!$Z$7,IF(F24="Scenario2PBT8",'Minor retrofit'!$AA$7,IF(F24="Scenario3PBT8",'Minor retrofit'!$AB$7,"")))&amp;IF(F24="Scenario1PBT9",'Minor retrofit'!$AC$7,IF(F24="Scenario2PBT9",'Minor retrofit'!$AD$7,IF(F24="Scenario3PBT9",'Minor retrofit'!$AE$7,"")))&amp;IF(F24="Scenario1PBT10",'Minor retrofit'!$AF$7,IF(F24="Scenario2PBT10",'Minor retrofit'!$AG$7,IF(F24="Scenario3PBT10",'Minor retrofit'!$AH$7,"")))&amp;IF(F24="Scenario1PBT11",'Minor retrofit'!$AI$7,IF(F24="Scenario2PBT11",'Minor retrofit'!$AJ$7,IF(F24="Scenario3PBT11",'Minor retrofit'!$AK$7,"")))&amp;IF(F24="Scenario1PBT12",'Minor retrofit'!$AL$7,IF(F24="Scenario2PBT12",'Minor retrofit'!$AM$7,IF(F24="Scenario3PBT12",'Minor retrofit'!$AN$7,"")))&amp;IF(F24="Scenario1PBT13",'Minor retrofit'!$AO$7,IF(F24="Scenario2PBT13",'Minor retrofit'!$AP$7,IF(F24="Scenario3PBT13",'Minor retrofit'!$AQ$7,"")))&amp;IF(F24="Scenario1PBT14",'Minor retrofit'!$AR$7,IF(F24="Scenario2PBT14",'Minor retrofit'!$AS$7,IF(F24="Scenario3PBT14",'Minor retrofit'!$AT$7,"")))&amp;IF(F24="Scenario1PBT15",'Minor retrofit'!$AU$7,IF(F24="Scenario2PBT15",'Minor retrofit'!$AV$7,IF(F24="Scenario3PBT15",'Minor retrofit'!$AW$7,"")))</f>
        <v/>
      </c>
      <c r="H24" s="117">
        <f t="shared" si="0"/>
        <v>0</v>
      </c>
      <c r="I24" s="117" t="str">
        <f>IF(F24="Scenario1PBT1",'Minor retrofit'!$E$17,IF(F24="Scenario2PBT1",'Minor retrofit'!$F$17,IF(F24="Scenario3PBT1",'Minor retrofit'!$G$17,"")))&amp;IF(F24="Scenario1PBT2",'Minor retrofit'!$H$17,IF(F24="Scenario2PBT2",'Minor retrofit'!$I$17,IF(F24="Scenario3PBT2",'Minor retrofit'!$J$17,"")))&amp;IF(F24="Scenario1PBT3",'Minor retrofit'!$K$17,IF(F24="Scenario2PBT3",'Minor retrofit'!$L$17,IF(F24="Scenario3PBT3",'Minor retrofit'!$M$17,"")))&amp;IF(F24="Scenario1PBT4",'Minor retrofit'!$N$17,IF(F24="Scenario2PBT4",'Minor retrofit'!$O$17,IF(F24="Scenario3PBT4",'Minor retrofit'!$P$17,"")))&amp;IF(F24="Scenario1PBT5",'Minor retrofit'!$Q$17,IF(F24="Scenario2PBT5",'Minor retrofit'!$R$17,IF(F24="Scenario3PBT5",'Minor retrofit'!$S$17,"")))&amp;IF(F24="Scenario1PBT6",'Minor retrofit'!$T$17,IF(F24="Scenario2PBT6",'Minor retrofit'!$U$17,IF(F24="Scenario3PBT6",'Minor retrofit'!$V$17,"")))&amp;IF(F24="Scenario1PBT7",'Minor retrofit'!$W$17,IF(F24="Scenario2PBT7",'Minor retrofit'!$X$17,IF(F24="Scenario3PBT7",'Minor retrofit'!$Y$17,"")))&amp;IF(F24="Scenario1PBT8",'Minor retrofit'!$Z$17,IF(F24="Scenario2PBT8",'Minor retrofit'!$AA$17,IF(F24="Scenario3PBT8",'Minor retrofit'!$AB$17,"")))&amp;IF(F24="Scenario1PBT9",'Minor retrofit'!$AC$17,IF(F24="Scenario2PBT9",'Minor retrofit'!$AD$17,IF(F24="Scenario3PBT9",'Minor retrofit'!$AE$17,"")))&amp;IF(F24="Scenario1PBT10",'Minor retrofit'!$AF$17,IF(F24="Scenario2PBT10",'Minor retrofit'!$AG$17,IF(F24="Scenario3PBT10",'Minor retrofit'!$AH$17,"")))&amp;IF(F24="Scenario1PBT11",'Minor retrofit'!$AI$17,IF(F24="Scenario2PBT11",'Minor retrofit'!$AJ$17,IF(F24="Scenario3PBT11",'Minor retrofit'!$AK$17,"")))&amp;IF(F24="Scenario1PBT12",'Minor retrofit'!$AL$17,IF(F24="Scenario2PBT12",'Minor retrofit'!$AM$17,IF(F24="Scenario3PBT12",'Minor retrofit'!$AN$17,"")))&amp;IF(F24="Scenario1PBT13",'Minor retrofit'!$AO$17,IF(F24="Scenario2PBT13",'Minor retrofit'!$AP$17,IF(F24="Scenario3PBT13",'Minor retrofit'!$AQ$17,"")))&amp;IF(F24="Scenario1PBT14",'Minor retrofit'!$AR$17,IF(F24="Scenario2PBT14",'Minor retrofit'!$AS$17,IF(F24="Scenario3PBT14",'Minor retrofit'!$AT$17,"")))&amp;IF(F24="Scenario1PBT15",'Minor retrofit'!$AU$17,IF(F24="Scenario2PBT15",'Minor retrofit'!$AV$17,IF(F24="Scenario3PBT15",'Minor retrofit'!$AW$17,"")))</f>
        <v/>
      </c>
      <c r="J24" s="117">
        <f t="shared" si="1"/>
        <v>0</v>
      </c>
      <c r="K24" s="117" t="str">
        <f>IF(F24="Scenario1PBT1",'Minor retrofit'!$E$19,IF(F24="Scenario2PBT1",'Minor retrofit'!$F$19,IF(F24="Scenario3PBT1",'Minor retrofit'!$G$19,"")))&amp;IF(F24="Scenario1PBT2",'Minor retrofit'!$H$19,IF(F24="Scenario2PBT2",'Minor retrofit'!$I$19,IF(F24="Scenario3PBT2",'Minor retrofit'!$J$19,"")))&amp;IF(F24="Scenario1PBT3",'Minor retrofit'!$K$19,IF(F24="Scenario2PBT3",'Minor retrofit'!$L$19,IF(F24="Scenario3PBT3",'Minor retrofit'!$M$19,"")))&amp;IF(F24="Scenario1PBT4",'Minor retrofit'!$N$19,IF(F24="Scenario2PBT4",'Minor retrofit'!$O$19,IF(F24="Scenario3PBT4",'Minor retrofit'!$P$19,"")))&amp;IF(F24="Scenario1PBT5",'Minor retrofit'!$Q$19,IF(F24="Scenario2PBT5",'Minor retrofit'!$R$19,IF(F24="Scenario3PBT5",'Minor retrofit'!$S$19,"")))&amp;IF(F24="Scenario1PBT6",'Minor retrofit'!$T$19,IF(F24="Scenario2PBT6",'Minor retrofit'!$U$19,IF(F24="Scenario3PBT6",'Minor retrofit'!$V$19,"")))&amp;IF(F24="Scenario1PBT7",'Minor retrofit'!$W$19,IF(F24="Scenario2PBT7",'Minor retrofit'!$X$19,IF(F24="Scenario3PBT7",'Minor retrofit'!$Y$19,"")))&amp;IF(F24="Scenario1PBT8",'Minor retrofit'!$Z$19,IF(F24="Scenario2PBT8",'Minor retrofit'!$AA$19,IF(F24="Scenario3PBT8",'Minor retrofit'!$AB$19,"")))&amp;IF(F24="Scenario1PBT9",'Minor retrofit'!$AC$19,IF(F24="Scenario2PBT9",'Minor retrofit'!$AD$19,IF(F24="Scenario3PBT9",'Minor retrofit'!$AE$19,"")))&amp;IF(F24="Scenario1PBT10",'Minor retrofit'!$AF$19,IF(F24="Scenario2PBT10",'Minor retrofit'!$AG$19,IF(F24="Scenario3PBT10",'Minor retrofit'!$AH$19,"")))&amp;IF(F24="Scenario1PBT11",'Minor retrofit'!$AI$19,IF(F24="Scenario2PBT11",'Minor retrofit'!$AJ$19,IF(F24="Scenario3PBT11",'Minor retrofit'!$AK$19,"")))&amp;IF(F24="Scenario1PBT12",'Minor retrofit'!$AL$19,IF(F24="Scenario2PBT12",'Minor retrofit'!$AM$19,IF(F24="Scenario3PBT12",'Minor retrofit'!$AN$19,"")))&amp;IF(F24="Scenario1PBT13",'Minor retrofit'!$AO$19,IF(F24="Scenario2PBT13",'Minor retrofit'!$AP$19,IF(F24="Scenario3PBT13",'Minor retrofit'!$AQ$19,"")))&amp;IF(F24="Scenario1PBT14",'Minor retrofit'!$AR$19,IF(F24="Scenario2PBT14",'Minor retrofit'!$AS$19,IF(F24="Scenario3PBT14",'Minor retrofit'!$AT$19,"")))&amp;IF(F24="Scenario1PBT15",'Minor retrofit'!$AU$19,IF(F24="Scenario2PBT15",'Minor retrofit'!$AV$19,IF(F24="Scenario3PBT15",'Minor retrofit'!$AW$19,"")))</f>
        <v/>
      </c>
      <c r="L24" s="117">
        <f t="shared" si="2"/>
        <v>0</v>
      </c>
      <c r="M24" s="117" t="str">
        <f>IF(F24="Scenario1PBT1",'Minor retrofit'!$E$21,IF(F24="Scenario2PBT1",'Minor retrofit'!$F$21,IF(F24="Scenario3PBT1",'Minor retrofit'!$G$21,"")))&amp;IF(F24="Scenario1PBT2",'Minor retrofit'!$H$21,IF(F24="Scenario2PBT2",'Minor retrofit'!$I$21,IF(F24="Scenario3PBT2",'Minor retrofit'!$J$21,"")))&amp;IF(F24="Scenario1PBT3",'Minor retrofit'!$K$21,IF(F24="Scenario2PBT3",'Minor retrofit'!$L$21,IF(F24="Scenario3PBT3",'Minor retrofit'!$M$21,"")))&amp;IF(F24="Scenario1PBT4",'Minor retrofit'!$N$21,IF(F24="Scenario2PBT4",'Minor retrofit'!$O$21,IF(F24="Scenario3PBT4",'Minor retrofit'!$P$21,"")))&amp;IF(F24="Scenario1PBT5",'Minor retrofit'!$Q$21,IF(F24="Scenario2PBT5",'Minor retrofit'!$R$21,IF(F24="Scenario3PBT5",'Minor retrofit'!$S$21,"")))&amp;IF(F24="Scenario1PBT6",'Minor retrofit'!$T$21,IF(F24="Scenario2PBT6",'Minor retrofit'!$U$21,IF(F24="Scenario3PBT6",'Minor retrofit'!$V$21,"")))&amp;IF(F24="Scenario1PBT7",'Minor retrofit'!$W$21,IF(F24="Scenario2PBT7",'Minor retrofit'!$X$21,IF(F24="Scenario3PBT7",'Minor retrofit'!$Y$21,"")))&amp;IF(F24="Scenario1PBT8",'Minor retrofit'!$Z$21,IF(F24="Scenario2PBT8",'Minor retrofit'!$AA$21,IF(F24="Scenario3PBT8",'Minor retrofit'!$AB$21,"")))&amp;IF(F24="Scenario1PBT9",'Minor retrofit'!$AC$21,IF(F24="Scenario2PBT9",'Minor retrofit'!$AD$21,IF(F24="Scenario3PBT9",'Minor retrofit'!$AE$21,"")))&amp;IF(F24="Scenario1PBT10",'Minor retrofit'!$AF$21,IF(F24="Scenario2PBT10",'Minor retrofit'!$AG$21,IF(F24="Scenario3PBT10",'Minor retrofit'!$AH$21,"")))&amp;IF(F24="Scenario1PBT11",'Minor retrofit'!$AI$21,IF(F24="Scenario2PBT11",'Minor retrofit'!$AJ$21,IF(F24="Scenario3PBT11",'Minor retrofit'!$AK$21,"")))&amp;IF(F24="Scenario1PBT12",'Minor retrofit'!$AL$21,IF(F24="Scenario2PBT12",'Minor retrofit'!$AM$21,IF(F24="Scenario3PBT12",'Minor retrofit'!$AN$21,"")))&amp;IF(F24="Scenario1PBT13",'Minor retrofit'!$AO$21,IF(F24="Scenario2PBT13",'Minor retrofit'!$AP$21,IF(F24="Scenario3PBT13",'Minor retrofit'!$AQ$21,"")))&amp;IF(F24="Scenario1PBT14",'Minor retrofit'!$AR$21,IF(F24="Scenario2PBT14",'Minor retrofit'!$AS$21,IF(F24="Scenario3PBT14",'Minor retrofit'!$AT$21,"")))&amp;IF(F24="Scenario1PBT15",'Minor retrofit'!$AU$21,IF(F24="Scenario2PBT15",'Minor retrofit'!$AV$21,IF(F24="Scenario3PBT15",'Minor retrofit'!$AW$21,"")))</f>
        <v/>
      </c>
      <c r="N24" s="118">
        <f t="shared" si="3"/>
        <v>0</v>
      </c>
      <c r="O24" s="206" t="str">
        <f>IF(F24="Scenario1PBT1",'Minor retrofit'!$E$24,IF(F24="Scenario2PBT1",'Minor retrofit'!$F$24,IF(F24="Scenario3PBT1",'Minor retrofit'!$G$24,"")))&amp;IF(F24="Scenario1PBT2",'Minor retrofit'!$H$24,IF(F24="Scenario2PBT2",'Minor retrofit'!$I$24,IF(F24="Scenario3PBT2",'Minor retrofit'!$J$24,"")))&amp;IF(F24="Scenario1PBT3",'Minor retrofit'!$K$24,IF(F24="Scenario2PBT3",'Minor retrofit'!$L$24,IF(F24="Scenario3PBT3",'Minor retrofit'!$M$24,"")))&amp;IF(F24="Scenario1PBT4",'Minor retrofit'!$N$24,IF(F24="Scenario2PBT4",'Minor retrofit'!$O$24,IF(F24="Scenario3PBT4",'Minor retrofit'!$P$24,"")))&amp;IF(F24="Scenario1PBT5",'Minor retrofit'!$Q$24,IF(F24="Scenario2PBT5",'Minor retrofit'!$R$24,IF(F24="Scenario3PBT5",'Minor retrofit'!$S$24,"")))&amp;IF(F24="Scenario1PBT6",'Minor retrofit'!$T$24,IF(F24="Scenario2PBT6",'Minor retrofit'!$U$24,IF(F24="Scenario3PBT6",'Minor retrofit'!$V$24,"")))&amp;IF(F24="Scenario1PBT7",'Minor retrofit'!$W$24,IF(F24="Scenario2PBT7",'Minor retrofit'!$X$24,IF(F24="Scenario3PBT7",'Minor retrofit'!$Y$24,"")))&amp;IF(F24="Scenario1PBT8",'Minor retrofit'!$Z$24,IF(F24="Scenario2PBT8",'Minor retrofit'!$AA$24,IF(F24="Scenario3PBT8",'Minor retrofit'!$AB$24,"")))&amp;IF(F24="Scenario1PBT9",'Minor retrofit'!$AC$24,IF(F24="Scenario2PBT9",'Minor retrofit'!$AD$24,IF(F24="Scenario3PBT9",'Minor retrofit'!$AE$24,"")))&amp;IF(F24="Scenario1PBT10",'Minor retrofit'!$AF$24,IF(F24="Scenario2PBT10",'Minor retrofit'!$AG$24,IF(F24="Scenario3PBT10",'Minor retrofit'!$AH$24,"")))&amp;IF(F24="Scenario1PBT11",'Minor retrofit'!$AI$24,IF(F24="Scenario2PBT11",'Minor retrofit'!$AJ$24,IF(F24="Scenario3PBT11",'Minor retrofit'!$AK$24,"")))&amp;IF(F24="Scenario1PBT12",'Minor retrofit'!$AL$24,IF(F24="Scenario2PBT12",'Minor retrofit'!$AM$24,IF(F24="Scenario3PBT12",'Minor retrofit'!$AN$24,"")))&amp;IF(F24="Scenario1PBT13",'Minor retrofit'!$AO$24,IF(F24="Scenario2PBT13",'Minor retrofit'!$AP$24,IF(F24="Scenario3PBT13",'Minor retrofit'!$AQ$24,"")))&amp;IF(F24="Scenario1PBT14",'Minor retrofit'!$AR$24,IF(F24="Scenario2PBT14",'Minor retrofit'!$AS$24,IF(F24="Scenario3PBT14",'Minor retrofit'!$AT$24,"")))&amp;IF(F24="Scenario1PBT15",'Minor retrofit'!$AU$24,IF(F24="Scenario2PBT15",'Minor retrofit'!$AV$24,IF(F24="Scenario3PBT15",'Minor retrofit'!$AW$24,"")))</f>
        <v/>
      </c>
      <c r="P24" s="117">
        <f t="shared" si="4"/>
        <v>0</v>
      </c>
      <c r="Q24" s="117" t="str">
        <f>IF(F24="Scenario1PBT1",'Minor retrofit'!$E$26,IF(F24="Scenario2PBT1",'Minor retrofit'!$F$26,IF(F24="Scenario3PBT1",'Minor retrofit'!$G$26,"")))&amp;IF(F24="Scenario1PBT2",'Minor retrofit'!$H$26,IF(F24="Scenario2PBT2",'Minor retrofit'!$I$26,IF(F24="Scenario3PBT2",'Minor retrofit'!$J$26,"")))&amp;IF(F24="Scenario1PBT3",'Minor retrofit'!$K$26,IF(F24="Scenario2PBT3",'Minor retrofit'!$L$26,IF(F24="Scenario3PBT3",'Minor retrofit'!$M$26,"")))&amp;IF(F24="Scenario1PBT4",'Minor retrofit'!$N$26,IF(F24="Scenario2PBT4",'Minor retrofit'!$O$26,IF(F24="Scenario3PBT4",'Minor retrofit'!$P$26,"")))&amp;IF(F24="Scenario1PBT5",'Minor retrofit'!$Q$26,IF(F24="Scenario2PBT5",'Minor retrofit'!$R$26,IF(F24="Scenario3PBT5",'Minor retrofit'!$S$26,"")))&amp;IF(F24="Scenario1PBT6",'Minor retrofit'!$T$26,IF(F24="Scenario2PBT6",'Minor retrofit'!$U$26,IF(F24="Scenario3PBT6",'Minor retrofit'!$V$26,"")))&amp;IF(F24="Scenario1PBT7",'Minor retrofit'!$W$26,IF(F24="Scenario2PBT7",'Minor retrofit'!$X$26,IF(F24="Scenario3PBT7",'Minor retrofit'!$Y$26,"")))&amp;IF(F24="Scenario1PBT8",'Minor retrofit'!$Z$26,IF(F24="Scenario2PBT8",'Minor retrofit'!$AA$26,IF(F24="Scenario3PBT8",'Minor retrofit'!$AB$26,"")))&amp;IF(F24="Scenario1PBT9",'Minor retrofit'!$AC$26,IF(F24="Scenario2PBT9",'Minor retrofit'!$AD$26,IF(F24="Scenario3PBT9",'Minor retrofit'!$AE$26,"")))&amp;IF(F24="Scenario1PBT10",'Minor retrofit'!$AF$26,IF(F24="Scenario2PBT10",'Minor retrofit'!$AG$26,IF(F24="Scenario3PBT10",'Minor retrofit'!$AH$26,"")))&amp;IF(F24="Scenario1PBT11",'Minor retrofit'!$AI$26,IF(F24="Scenario2PBT11",'Minor retrofit'!$AJ$26,IF(F24="Scenario3PBT11",'Minor retrofit'!$AK$26,"")))&amp;IF(F24="Scenario1PBT12",'Minor retrofit'!$AL$26,IF(F24="Scenario2PBT12",'Minor retrofit'!$AM$26,IF(F24="Scenario3PBT12",'Minor retrofit'!$AN$26,"")))&amp;IF(F24="Scenario1PBT13",'Minor retrofit'!$AO$26,IF(F24="Scenario2PBT13",'Minor retrofit'!$AP$26,IF(F24="Scenario3PBT13",'Minor retrofit'!$AQ$26,"")))&amp;IF(F24="Scenario1PBT14",'Minor retrofit'!$AR$26,IF(F24="Scenario2PBT14",'Minor retrofit'!$AS$26,IF(F24="Scenario3PBT14",'Minor retrofit'!$AT$26,"")))&amp;IF(F24="Scenario1PBT15",'Minor retrofit'!$AU$26,IF(F24="Scenario2PBT15",'Minor retrofit'!$AV$26,IF(F24="Scenario3PBT15",'Minor retrofit'!$AW$26,"")))</f>
        <v/>
      </c>
      <c r="R24" s="117">
        <f t="shared" si="5"/>
        <v>0</v>
      </c>
      <c r="S24" s="117" t="str">
        <f>IF(F24="Scenario1PBT1",'Minor retrofit'!$E$28,IF(F24="Scenario2PBT1",'Minor retrofit'!$F$28,IF(F24="Scenario3PBT1",'Minor retrofit'!$G$28,"")))&amp;IF(F24="Scenario1PBT2",'Minor retrofit'!$H$28,IF(F24="Scenario2PBT2",'Minor retrofit'!$I$28,IF(F24="Scenario3PBT2",'Minor retrofit'!$J$28,"")))&amp;IF(F24="Scenario1PBT3",'Minor retrofit'!$K$28,IF(F24="Scenario2PBT3",'Minor retrofit'!$L$28,IF(F24="Scenario3PBT3",'Minor retrofit'!$M$28,"")))&amp;IF(F24="Scenario1PBT4",'Minor retrofit'!$N$28,IF(F24="Scenario2PBT4",'Minor retrofit'!$O$28,IF(F24="Scenario3PBT4",'Minor retrofit'!$P$28,"")))&amp;IF(F24="Scenario1PBT5",'Minor retrofit'!$Q$28,IF(F24="Scenario2PBT5",'Minor retrofit'!$R$28,IF(F24="Scenario3PBT5",'Minor retrofit'!$S$28,"")))&amp;IF(F24="Scenario1PBT6",'Minor retrofit'!$T$28,IF(F24="Scenario2PBT6",'Minor retrofit'!$U$28,IF(F24="Scenario3PBT6",'Minor retrofit'!$V$28,"")))&amp;IF(F24="Scenario1PBT7",'Minor retrofit'!$W$28,IF(F24="Scenario2PBT7",'Minor retrofit'!$X$28,IF(F24="Scenario3PBT7",'Minor retrofit'!$Y$28,"")))&amp;IF(F24="Scenario1PBT8",'Minor retrofit'!$Z$28,IF(F24="Scenario2PBT8",'Minor retrofit'!$AA$28,IF(F24="Scenario3PBT8",'Minor retrofit'!$AB$28,"")))&amp;IF(F24="Scenario1PBT9",'Minor retrofit'!$AC$28,IF(F24="Scenario2PBT9",'Minor retrofit'!$AD$28,IF(F24="Scenario3PBT9",'Minor retrofit'!$AE$28,"")))&amp;IF(F24="Scenario1PBT10",'Minor retrofit'!$AF$28,IF(F24="Scenario2PBT10",'Minor retrofit'!$AG$28,IF(F24="Scenario3PBT10",'Minor retrofit'!$AH$28,"")))&amp;IF(F24="Scenario1PBT11",'Minor retrofit'!$AI$28,IF(F24="Scenario2PBT11",'Minor retrofit'!$AJ$28,IF(F24="Scenario3PBT11",'Minor retrofit'!$AK$28,"")))&amp;IF(F24="Scenario1PBT12",'Minor retrofit'!$AL$28,IF(F24="Scenario2PBT12",'Minor retrofit'!$AM$28,IF(F24="Scenario3PBT12",'Minor retrofit'!$AN$28,"")))&amp;IF(F24="Scenario1PBT13",'Minor retrofit'!$AO$28,IF(F24="Scenario2PBT13",'Minor retrofit'!$AP$28,IF(F24="Scenario3PBT13",'Minor retrofit'!$AQ$28,"")))&amp;IF(F24="Scenario1PBT14",'Minor retrofit'!$AR$28,IF(F24="Scenario2PBT14",'Minor retrofit'!$AS$28,IF(F24="Scenario3PBT14",'Minor retrofit'!$AT$28,"")))&amp;IF(F24="Scenario1PBT15",'Minor retrofit'!$AU$28,IF(F24="Scenario2PBT15",'Minor retrofit'!$AV$28,IF(F24="Scenario3PBT15",'Minor retrofit'!$AW$28,"")))</f>
        <v/>
      </c>
      <c r="T24" s="207">
        <f t="shared" si="6"/>
        <v>0</v>
      </c>
      <c r="U24" s="206" t="str">
        <f>IF(F24="Scenario1PBT1",'Minor retrofit'!$E$39,IF(F24="Scenario2PBT1",'Minor retrofit'!$F$39,IF(F24="Scenario3PBT1",'Minor retrofit'!$G$39,"")))&amp;IF(F24="Scenario1PBT2",'Minor retrofit'!$H$39,IF(F24="Scenario2PBT2",'Minor retrofit'!$I$39,IF(F24="Scenario3PBT2",'Minor retrofit'!$J$39,"")))&amp;IF(F24="Scenario1PBT3",'Minor retrofit'!$K$39,IF(F24="Scenario2PBT3",'Minor retrofit'!$L$39,IF(F24="Scenario3PBT3",'Minor retrofit'!$M$39,"")))&amp;IF(F24="Scenario1PBT4",'Minor retrofit'!$N$39,IF(F24="Scenario2PBT4",'Minor retrofit'!$O$39,IF(F24="Scenario3PBT4",'Minor retrofit'!$P$39,"")))&amp;IF(F24="Scenario1PBT5",'Minor retrofit'!$Q$39,IF(F24="Scenario2PBT5",'Minor retrofit'!$R$39,IF(F24="Scenario3PBT5",'Minor retrofit'!$S$39,"")))&amp;IF(F24="Scenario1PBT6",'Minor retrofit'!$T$39,IF(F24="Scenario2PBT6",'Minor retrofit'!$U$39,IF(F24="Scenario3PBT6",'Minor retrofit'!$V$39,"")))&amp;IF(F24="Scenario1PBT7",'Minor retrofit'!$W$39,IF(F24="Scenario2PBT7",'Minor retrofit'!$X$39,IF(F24="Scenario3PBT7",'Minor retrofit'!$Y$39,"")))&amp;IF(F24="Scenario1PBT8",'Minor retrofit'!$Z$39,IF(F24="Scenario2PBT8",'Minor retrofit'!$AA$39,IF(F24="Scenario3PBT8",'Minor retrofit'!$AB$39,"")))&amp;IF(F24="Scenario1PBT9",'Minor retrofit'!$AC$39,IF(F24="Scenario2PBT9",'Minor retrofit'!$AD$39,IF(F24="Scenario3PBT9",'Minor retrofit'!$AE$39,"")))&amp;IF(F24="Scenario1PBT10",'Minor retrofit'!$AF$39,IF(F24="Scenario2PBT10",'Minor retrofit'!$AG$39,IF(F24="Scenario3PBT10",'Minor retrofit'!$AH$39,"")))&amp;IF(F24="Scenario1PBT11",'Minor retrofit'!$AI$39,IF(F24="Scenario2PBT11",'Minor retrofit'!$AJ$39,IF(F24="Scenario3PBT11",'Minor retrofit'!$AK$39,"")))&amp;IF(F24="Scenario1PBT12",'Minor retrofit'!$AL$39,IF(F24="Scenario2PBT12",'Minor retrofit'!$AM$39,IF(F24="Scenario3PBT12",'Minor retrofit'!$AN$39,"")))&amp;IF(F24="Scenario1PBT13",'Minor retrofit'!$AO$39,IF(F24="Scenario2PBT13",'Minor retrofit'!$AP$39,IF(F24="Scenario3PBT13",'Minor retrofit'!$AQ$39,"")))&amp;IF(F24="Scenario1PBT14",'Minor retrofit'!$AR$39,IF(F24="Scenario2PBT14",'Minor retrofit'!$AS$39,IF(F24="Scenario3PBT14",'Minor retrofit'!$AT$39,"")))&amp;IF(F24="Scenario1PBT15",'Minor retrofit'!$AU$39,IF(F24="Scenario2PBT15",'Minor retrofit'!$AV$39,IF(F24="Scenario3PBT15",'Minor retrofit'!$AW$39,"")))</f>
        <v/>
      </c>
      <c r="V24" s="117">
        <f t="shared" si="7"/>
        <v>0</v>
      </c>
      <c r="W24" s="117" t="str">
        <f>IF(F24="Scenario1PBT1",'Minor retrofit'!$E$41,IF(F24="Scenario2PBT1",'Minor retrofit'!$F$41,IF(F24="Scenario3PBT1",'Minor retrofit'!$G$41,"")))&amp;IF(F24="Scenario1PBT2",'Minor retrofit'!$H$41,IF(F24="Scenario2PBT2",'Minor retrofit'!$I$41,IF(F24="Scenario3PBT2",'Minor retrofit'!$J$41,"")))&amp;IF(F24="Scenario1PBT3",'Minor retrofit'!$K$41,IF(F24="Scenario2PBT3",'Minor retrofit'!$L$41,IF(F24="Scenario3PBT3",'Minor retrofit'!$M$41,"")))&amp;IF(F24="Scenario1PBT4",'Minor retrofit'!$N$41,IF(F24="Scenario2PBT4",'Minor retrofit'!$O$41,IF(F24="Scenario3PBT4",'Minor retrofit'!$P$41,"")))&amp;IF(F24="Scenario1PBT5",'Minor retrofit'!$Q$41,IF(F24="Scenario2PBT5",'Minor retrofit'!$R$41,IF(F24="Scenario3PBT5",'Minor retrofit'!$S$41,"")))&amp;IF(F24="Scenario1PBT6",'Minor retrofit'!$T$41,IF(F24="Scenario2PBT6",'Minor retrofit'!$U$41,IF(F24="Scenario3PBT6",'Minor retrofit'!$V$41,"")))&amp;IF(F24="Scenario1PBT7",'Minor retrofit'!$W$41,IF(F24="Scenario2PBT7",'Minor retrofit'!$X$41,IF(F24="Scenario3PBT7",'Minor retrofit'!$Y$41,"")))&amp;IF(F24="Scenario1PBT8",'Minor retrofit'!$Z$41,IF(F24="Scenario2PBT8",'Minor retrofit'!$AA$41,IF(F24="Scenario3PBT8",'Minor retrofit'!$AB$41,"")))&amp;IF(F24="Scenario1PBT9",'Minor retrofit'!$AC$41,IF(F24="Scenario2PBT9",'Minor retrofit'!$AD$41,IF(F24="Scenario3PBT9",'Minor retrofit'!$AE$41,"")))&amp;IF(F24="Scenario1PBT10",'Minor retrofit'!$AF$41,IF(F24="Scenario2PBT10",'Minor retrofit'!$AG$41,IF(F24="Scenario3PBT10",'Minor retrofit'!$AH$41,"")))&amp;IF(F24="Scenario1PBT11",'Minor retrofit'!$AI$41,IF(F24="Scenario2PBT11",'Minor retrofit'!$AJ$41,IF(F24="Scenario3PBT11",'Minor retrofit'!$AK$41,"")))&amp;IF(F24="Scenario1PBT12",'Minor retrofit'!$AL$41,IF(F24="Scenario2PBT12",'Minor retrofit'!$AM$41,IF(F24="Scenario3PBT12",'Minor retrofit'!$AN$41,"")))&amp;IF(F24="Scenario1PBT13",'Minor retrofit'!$AO$41,IF(F24="Scenario2PBT13",'Minor retrofit'!$AP$41,IF(F24="Scenario3PBT13",'Minor retrofit'!$AQ$41,"")))&amp;IF(F24="Scenario1PBT14",'Minor retrofit'!$AR$41,IF(F24="Scenario2PBT14",'Minor retrofit'!$AS$41,IF(F24="Scenario3PBT14",'Minor retrofit'!$AT$41,"")))&amp;IF(F24="Scenario1PBT15",'Minor retrofit'!$AU$41,IF(F24="Scenario2PBT15",'Minor retrofit'!$AV$41,IF(F24="Scenario3PBT15",'Minor retrofit'!$AW$41,"")))</f>
        <v/>
      </c>
      <c r="X24" s="117">
        <f t="shared" si="8"/>
        <v>0</v>
      </c>
      <c r="Y24" s="117" t="str">
        <f>IF(F24="Scenario1PBT1",'Minor retrofit'!$E$43,IF(F24="Scenario2PBT1",'Minor retrofit'!$F$43,IF(F24="Scenario3PBT1",'Minor retrofit'!$G$43,"")))&amp;IF(F24="Scenario1PBT2",'Minor retrofit'!$H$43,IF(F24="Scenario2PBT2",'Minor retrofit'!$I$43,IF(F24="Scenario3PBT2",'Minor retrofit'!$J$43,"")))&amp;IF(F24="Scenario1PBT3",'Minor retrofit'!$K$43,IF(F24="Scenario2PBT3",'Minor retrofit'!$L$43,IF(F24="Scenario3PBT3",'Minor retrofit'!$M$43,"")))&amp;IF(F24="Scenario1PBT4",'Minor retrofit'!$N$43,IF(F24="Scenario2PBT4",'Minor retrofit'!$O$43,IF(F24="Scenario3PBT4",'Minor retrofit'!$P$43,"")))&amp;IF(F24="Scenario1PBT5",'Minor retrofit'!$Q$43,IF(F24="Scenario2PBT5",'Minor retrofit'!$R$43,IF(F24="Scenario3PBT5",'Minor retrofit'!$S$43,"")))&amp;IF(F24="Scenario1PBT6",'Minor retrofit'!$T$43,IF(F24="Scenario2PBT6",'Minor retrofit'!$U$43,IF(F24="Scenario3PBT6",'Minor retrofit'!$V$43,"")))&amp;IF(F24="Scenario1PBT7",'Minor retrofit'!$W$43,IF(F24="Scenario2PBT7",'Minor retrofit'!$X$43,IF(F24="Scenario3PBT7",'Minor retrofit'!$Y$43,"")))&amp;IF(F24="Scenario1PBT8",'Minor retrofit'!$Z$43,IF(F24="Scenario2PBT8",'Minor retrofit'!$AA$43,IF(F24="Scenario3PBT8",'Minor retrofit'!$AB$43,"")))&amp;IF(F24="Scenario1PBT9",'Minor retrofit'!$AC$43,IF(F24="Scenario2PBT9",'Minor retrofit'!$AD$43,IF(F24="Scenario3PBT9",'Minor retrofit'!$AE$43,"")))&amp;IF(F24="Scenario1PBT10",'Minor retrofit'!$AF$43,IF(F24="Scenario2PBT10",'Minor retrofit'!$AG$43,IF(F24="Scenario3PBT10",'Minor retrofit'!$AH$43,"")))&amp;IF(F24="Scenario1PBT11",'Minor retrofit'!$AI$43,IF(F24="Scenario2PBT11",'Minor retrofit'!$AJ$43,IF(F24="Scenario3PBT11",'Minor retrofit'!$AK$43,"")))&amp;IF(F24="Scenario1PBT12",'Minor retrofit'!$AL$43,IF(F24="Scenario2PBT12",'Minor retrofit'!$AM$43,IF(F24="Scenario3PBT12",'Minor retrofit'!$AN$43,"")))&amp;IF(F24="Scenario1PBT13",'Minor retrofit'!$AO$43,IF(F24="Scenario2PBT13",'Minor retrofit'!$AP$43,IF(F24="Scenario3PBT13",'Minor retrofit'!$AQ$43,"")))&amp;IF(F24="Scenario1PBT14",'Minor retrofit'!$AR$43,IF(F24="Scenario2PBT14",'Minor retrofit'!$AS$43,IF(F24="Scenario3PBT14",'Minor retrofit'!$AT$43,"")))&amp;IF(F24="Scenario1PBT15",'Minor retrofit'!$AU$43,IF(F24="Scenario2PBT15",'Minor retrofit'!$AV$43,IF(F24="Scenario3PBT15",'Minor retrofit'!$AW$43,"")))</f>
        <v/>
      </c>
      <c r="Z24" s="117">
        <f t="shared" si="9"/>
        <v>0</v>
      </c>
      <c r="AA24" s="178" t="str">
        <f>IF(F24="Scenario1PBT1",'Minor retrofit'!$E$102,IF(F24="Scenario2PBT1",'Minor retrofit'!$F$102,IF(F24="Scenario3PBT1",'Minor retrofit'!$G$102,"")))&amp;IF(F24="Scenario1PBT2",'Minor retrofit'!$H$102,IF(F24="Scenario2PBT2",'Minor retrofit'!$I$102,IF(F24="Scenario3PBT2",'Minor retrofit'!$J$102,"")))&amp;IF(F24="Scenario1PBT3",'Minor retrofit'!$K$102,IF(F24="Scenario2PBT3",'Minor retrofit'!$L$102,IF(F24="Scenario3PBT3",'Minor retrofit'!$M$102,"")))&amp;IF(F24="Scenario1PBT4",'Minor retrofit'!$N$102,IF(F24="Scenario2PBT4",'Minor retrofit'!$O$102,IF(F24="Scenario3PBT4",'Minor retrofit'!$P$102,"")))&amp;IF(F24="Scenario1PBT5",'Minor retrofit'!$Q$102,IF(F24="Scenario2PBT5",'Minor retrofit'!$R$102,IF(F24="Scenario3PBT5",'Minor retrofit'!$S$102,"")))&amp;IF(F24="Scenario1PBT6",'Minor retrofit'!$T$102,IF(F24="Scenario2PBT6",'Minor retrofit'!$U$102,IF(F24="Scenario3PBT6",'Minor retrofit'!$V$102,"")))&amp;IF(F24="Scenario1PBT7",'Minor retrofit'!$W$102,IF(F24="Scenario2PBT7",'Minor retrofit'!$X$102,IF(F24="Scenario3PBT7",'Minor retrofit'!$Y$102,"")))&amp;IF(F24="Scenario1PBT8",'Minor retrofit'!$Z$102,IF(F24="Scenario2PBT8",'Minor retrofit'!$AA$102,IF(F24="Scenario3PBT8",'Minor retrofit'!$AB$102,"")))&amp;IF(F24="Scenario1PBT9",'Minor retrofit'!$AC$102,IF(F24="Scenario2PBT9",'Minor retrofit'!$AD$102,IF(F24="Scenario3PBT9",'Minor retrofit'!$AE$102,"")))&amp;IF(F24="Scenario1PBT10",'Minor retrofit'!$AF$102,IF(F24="Scenario2PBT10",'Minor retrofit'!$AG$102,IF(F24="Scenario3PBT10",'Minor retrofit'!$AH$102,"")))&amp;IF(F24="Scenario1PBT11",'Minor retrofit'!$AI$102,IF(F24="Scenario2PBT11",'Minor retrofit'!$AJ$102,IF(F24="Scenario3PBT11",'Minor retrofit'!$AK$102,"")))&amp;IF(F24="Scenario1PBT12",'Minor retrofit'!$AL$102,IF(F24="Scenario2PBT12",'Minor retrofit'!$AM$102,IF(F24="Scenario3PBT12",'Minor retrofit'!$AN$102,"")))&amp;IF(F24="Scenario1PBT13",'Minor retrofit'!$AO$102,IF(F24="Scenario2PBT13",'Minor retrofit'!$AP$102,IF(F24="Scenario3PBT13",'Minor retrofit'!$AQ$102,"")))&amp;IF(F24="Scenario1PBT14",'Minor retrofit'!$AR$102,IF(F24="Scenario2PBT14",'Minor retrofit'!$AS$102,IF(F24="Scenario3PBT14",'Minor retrofit'!$AT$102,"")))&amp;IF(F24="Scenario1PBT15",'Minor retrofit'!$AU$102,IF(F24="Scenario2PBT15",'Minor retrofit'!$AV$102,IF(F24="Scenario3PBT15",'Minor retrofit'!$AW$102,"")))</f>
        <v/>
      </c>
      <c r="AB24" s="179">
        <f t="shared" si="10"/>
        <v>0</v>
      </c>
      <c r="AC24" s="363" t="str">
        <f t="shared" si="24"/>
        <v/>
      </c>
      <c r="AD24" s="353">
        <f>IF(AC24="",IFERROR('Projection_Base-case'!G25-G24,0),0)</f>
        <v>0</v>
      </c>
      <c r="AE24" s="350">
        <f t="shared" si="11"/>
        <v>0</v>
      </c>
      <c r="AF24" s="361">
        <f>IFERROR(100*AD24/'Projection_Base-case'!G25,0)</f>
        <v>0</v>
      </c>
      <c r="AG24" s="352">
        <f>IF(AC24="",IFERROR('Projection_Base-case'!I25-I24,0),0)</f>
        <v>0</v>
      </c>
      <c r="AH24" s="353">
        <f t="shared" si="12"/>
        <v>0</v>
      </c>
      <c r="AI24" s="361">
        <f>IFERROR(100*AG24/'Projection_Base-case'!I25,0)</f>
        <v>0</v>
      </c>
      <c r="AJ24" s="352">
        <f>IF(AC24="",IFERROR('Projection_Base-case'!K25-K24,0),0)</f>
        <v>0</v>
      </c>
      <c r="AK24" s="353">
        <f t="shared" si="13"/>
        <v>0</v>
      </c>
      <c r="AL24" s="361">
        <f>IFERROR(100*AJ24/'Projection_Base-case'!K25,0)</f>
        <v>0</v>
      </c>
      <c r="AM24" s="352">
        <f>-IF(AC24="",IFERROR('Projection_Base-case'!M25-M24,0),0)</f>
        <v>0</v>
      </c>
      <c r="AN24" s="353">
        <f t="shared" si="14"/>
        <v>0</v>
      </c>
      <c r="AO24" s="354">
        <f>IFERROR(IF('Projection_Base-case'!N25&gt;0,100*AN24/'Projection_Base-case'!N25,100*AN24/N24),0)</f>
        <v>0</v>
      </c>
      <c r="AP24" s="355">
        <f>IF(AC24="",IFERROR('Projection_Base-case'!O25-O24,0),0)</f>
        <v>0</v>
      </c>
      <c r="AQ24" s="356">
        <f t="shared" si="15"/>
        <v>0</v>
      </c>
      <c r="AR24" s="356">
        <f>IFERROR(100*AP24/'Projection_Base-case'!O25,0)</f>
        <v>0</v>
      </c>
      <c r="AS24" s="355">
        <f>IF(AC24="",IFERROR('Projection_Base-case'!Q25-Q24,0),0)</f>
        <v>0</v>
      </c>
      <c r="AT24" s="356">
        <f t="shared" si="16"/>
        <v>0</v>
      </c>
      <c r="AU24" s="356">
        <f>IFERROR(100*AS24/'Projection_Base-case'!Q25,0)</f>
        <v>0</v>
      </c>
      <c r="AV24" s="355">
        <f>IF(AC24="",IFERROR('Projection_Base-case'!S25-S24,0),0)</f>
        <v>0</v>
      </c>
      <c r="AW24" s="356">
        <f t="shared" si="17"/>
        <v>0</v>
      </c>
      <c r="AX24" s="357">
        <f>IFERROR(100*AV24/'Projection_Base-case'!S25,0)</f>
        <v>0</v>
      </c>
      <c r="AY24" s="358">
        <f>IF(AC24="",IFERROR('Projection_Base-case'!U25-U24,0),0)</f>
        <v>0</v>
      </c>
      <c r="AZ24" s="359">
        <f t="shared" si="18"/>
        <v>0</v>
      </c>
      <c r="BA24" s="359">
        <f>IFERROR(100*AY24/'Projection_Base-case'!U25,0)</f>
        <v>0</v>
      </c>
      <c r="BB24" s="358">
        <f>IF(AC24="",IFERROR('Projection_Base-case'!W25-W24,0),0)</f>
        <v>0</v>
      </c>
      <c r="BC24" s="359">
        <f t="shared" si="19"/>
        <v>0</v>
      </c>
      <c r="BD24" s="359">
        <f>IFERROR(100*BB24/'Projection_Base-case'!W25,0)</f>
        <v>0</v>
      </c>
      <c r="BE24" s="358">
        <f>IF(AC24="",IFERROR('Projection_Base-case'!Y25-Y24,0),0)</f>
        <v>0</v>
      </c>
      <c r="BF24" s="359">
        <f t="shared" si="20"/>
        <v>0</v>
      </c>
      <c r="BG24" s="359">
        <f>IFERROR(100*BE24/'Projection_Base-case'!Y25,0)</f>
        <v>0</v>
      </c>
      <c r="BH24" s="359">
        <f t="shared" si="21"/>
        <v>0</v>
      </c>
      <c r="BI24" s="360">
        <f t="shared" si="22"/>
        <v>0</v>
      </c>
    </row>
    <row r="25" spans="1:61">
      <c r="A25" s="205">
        <v>21</v>
      </c>
      <c r="B25" s="347">
        <f>IF('Projection_Base-case'!B26&lt;&gt;"",'Projection_Base-case'!B26,0)</f>
        <v>0</v>
      </c>
      <c r="C25" s="347">
        <f>IF('Projection_Base-case'!C26&lt;&gt;"",'Projection_Base-case'!C26,0)</f>
        <v>0</v>
      </c>
      <c r="D25" s="365">
        <f>IF('Projection_Base-case'!D26&lt;&gt;"",'Projection_Base-case'!D26,0)</f>
        <v>0</v>
      </c>
      <c r="E25" s="369"/>
      <c r="F25" s="367" t="str">
        <f t="shared" si="23"/>
        <v>0</v>
      </c>
      <c r="G25" s="206" t="str">
        <f>IF(F25="Scenario1PBT1",'Minor retrofit'!$E$7,IF(F25="Scenario2PBT1",'Minor retrofit'!$F$7,IF(F25="Scenario3PBT1",'Minor retrofit'!$G$7,"")))&amp;IF(F25="Scenario1PBT2",'Minor retrofit'!$H$7,IF(F25="Scenario2PBT2",'Minor retrofit'!$I$7,IF(F25="Scenario3PBT2",'Minor retrofit'!$J$7,"")))&amp;IF(F25="Scenario1PBT3",'Minor retrofit'!$K$7,IF(F25="Scenario2PBT3",'Minor retrofit'!$L$7,IF(F25="Scenario3PBT3",'Minor retrofit'!$M$7,"")))&amp;IF(F25="Scenario1PBT4",'Minor retrofit'!$N$7,IF(F25="Scenario2PBT4",'Minor retrofit'!$O$7,IF(F25="Scenario3PBT4",'Minor retrofit'!$P$7,"")))&amp;IF(F25="Scenario1PBT5",'Minor retrofit'!$Q$7,IF(F25="Scenario2PBT5",'Minor retrofit'!$R$7,IF(F25="Scenario3PBT5",'Minor retrofit'!$S$7,"")))&amp;IF(F25="Scenario1PBT6",'Minor retrofit'!$T$7,IF(F25="Scenario2PBT6",'Minor retrofit'!$U$7,IF(F25="Scenario3PBT6",'Minor retrofit'!$V$7,"")))&amp;IF(F25="Scenario1PBT7",'Minor retrofit'!$W$7,IF(F25="Scenario2PBT7",'Minor retrofit'!$X$7,IF(F25="Scenario3PBT7",'Minor retrofit'!$Y$7,"")))&amp;IF(F25="Scenario1PBT8",'Minor retrofit'!$Z$7,IF(F25="Scenario2PBT8",'Minor retrofit'!$AA$7,IF(F25="Scenario3PBT8",'Minor retrofit'!$AB$7,"")))&amp;IF(F25="Scenario1PBT9",'Minor retrofit'!$AC$7,IF(F25="Scenario2PBT9",'Minor retrofit'!$AD$7,IF(F25="Scenario3PBT9",'Minor retrofit'!$AE$7,"")))&amp;IF(F25="Scenario1PBT10",'Minor retrofit'!$AF$7,IF(F25="Scenario2PBT10",'Minor retrofit'!$AG$7,IF(F25="Scenario3PBT10",'Minor retrofit'!$AH$7,"")))&amp;IF(F25="Scenario1PBT11",'Minor retrofit'!$AI$7,IF(F25="Scenario2PBT11",'Minor retrofit'!$AJ$7,IF(F25="Scenario3PBT11",'Minor retrofit'!$AK$7,"")))&amp;IF(F25="Scenario1PBT12",'Minor retrofit'!$AL$7,IF(F25="Scenario2PBT12",'Minor retrofit'!$AM$7,IF(F25="Scenario3PBT12",'Minor retrofit'!$AN$7,"")))&amp;IF(F25="Scenario1PBT13",'Minor retrofit'!$AO$7,IF(F25="Scenario2PBT13",'Minor retrofit'!$AP$7,IF(F25="Scenario3PBT13",'Minor retrofit'!$AQ$7,"")))&amp;IF(F25="Scenario1PBT14",'Minor retrofit'!$AR$7,IF(F25="Scenario2PBT14",'Minor retrofit'!$AS$7,IF(F25="Scenario3PBT14",'Minor retrofit'!$AT$7,"")))&amp;IF(F25="Scenario1PBT15",'Minor retrofit'!$AU$7,IF(F25="Scenario2PBT15",'Minor retrofit'!$AV$7,IF(F25="Scenario3PBT15",'Minor retrofit'!$AW$7,"")))</f>
        <v/>
      </c>
      <c r="H25" s="117">
        <f t="shared" si="0"/>
        <v>0</v>
      </c>
      <c r="I25" s="117" t="str">
        <f>IF(F25="Scenario1PBT1",'Minor retrofit'!$E$17,IF(F25="Scenario2PBT1",'Minor retrofit'!$F$17,IF(F25="Scenario3PBT1",'Minor retrofit'!$G$17,"")))&amp;IF(F25="Scenario1PBT2",'Minor retrofit'!$H$17,IF(F25="Scenario2PBT2",'Minor retrofit'!$I$17,IF(F25="Scenario3PBT2",'Minor retrofit'!$J$17,"")))&amp;IF(F25="Scenario1PBT3",'Minor retrofit'!$K$17,IF(F25="Scenario2PBT3",'Minor retrofit'!$L$17,IF(F25="Scenario3PBT3",'Minor retrofit'!$M$17,"")))&amp;IF(F25="Scenario1PBT4",'Minor retrofit'!$N$17,IF(F25="Scenario2PBT4",'Minor retrofit'!$O$17,IF(F25="Scenario3PBT4",'Minor retrofit'!$P$17,"")))&amp;IF(F25="Scenario1PBT5",'Minor retrofit'!$Q$17,IF(F25="Scenario2PBT5",'Minor retrofit'!$R$17,IF(F25="Scenario3PBT5",'Minor retrofit'!$S$17,"")))&amp;IF(F25="Scenario1PBT6",'Minor retrofit'!$T$17,IF(F25="Scenario2PBT6",'Minor retrofit'!$U$17,IF(F25="Scenario3PBT6",'Minor retrofit'!$V$17,"")))&amp;IF(F25="Scenario1PBT7",'Minor retrofit'!$W$17,IF(F25="Scenario2PBT7",'Minor retrofit'!$X$17,IF(F25="Scenario3PBT7",'Minor retrofit'!$Y$17,"")))&amp;IF(F25="Scenario1PBT8",'Minor retrofit'!$Z$17,IF(F25="Scenario2PBT8",'Minor retrofit'!$AA$17,IF(F25="Scenario3PBT8",'Minor retrofit'!$AB$17,"")))&amp;IF(F25="Scenario1PBT9",'Minor retrofit'!$AC$17,IF(F25="Scenario2PBT9",'Minor retrofit'!$AD$17,IF(F25="Scenario3PBT9",'Minor retrofit'!$AE$17,"")))&amp;IF(F25="Scenario1PBT10",'Minor retrofit'!$AF$17,IF(F25="Scenario2PBT10",'Minor retrofit'!$AG$17,IF(F25="Scenario3PBT10",'Minor retrofit'!$AH$17,"")))&amp;IF(F25="Scenario1PBT11",'Minor retrofit'!$AI$17,IF(F25="Scenario2PBT11",'Minor retrofit'!$AJ$17,IF(F25="Scenario3PBT11",'Minor retrofit'!$AK$17,"")))&amp;IF(F25="Scenario1PBT12",'Minor retrofit'!$AL$17,IF(F25="Scenario2PBT12",'Minor retrofit'!$AM$17,IF(F25="Scenario3PBT12",'Minor retrofit'!$AN$17,"")))&amp;IF(F25="Scenario1PBT13",'Minor retrofit'!$AO$17,IF(F25="Scenario2PBT13",'Minor retrofit'!$AP$17,IF(F25="Scenario3PBT13",'Minor retrofit'!$AQ$17,"")))&amp;IF(F25="Scenario1PBT14",'Minor retrofit'!$AR$17,IF(F25="Scenario2PBT14",'Minor retrofit'!$AS$17,IF(F25="Scenario3PBT14",'Minor retrofit'!$AT$17,"")))&amp;IF(F25="Scenario1PBT15",'Minor retrofit'!$AU$17,IF(F25="Scenario2PBT15",'Minor retrofit'!$AV$17,IF(F25="Scenario3PBT15",'Minor retrofit'!$AW$17,"")))</f>
        <v/>
      </c>
      <c r="J25" s="117">
        <f t="shared" si="1"/>
        <v>0</v>
      </c>
      <c r="K25" s="117" t="str">
        <f>IF(F25="Scenario1PBT1",'Minor retrofit'!$E$19,IF(F25="Scenario2PBT1",'Minor retrofit'!$F$19,IF(F25="Scenario3PBT1",'Minor retrofit'!$G$19,"")))&amp;IF(F25="Scenario1PBT2",'Minor retrofit'!$H$19,IF(F25="Scenario2PBT2",'Minor retrofit'!$I$19,IF(F25="Scenario3PBT2",'Minor retrofit'!$J$19,"")))&amp;IF(F25="Scenario1PBT3",'Minor retrofit'!$K$19,IF(F25="Scenario2PBT3",'Minor retrofit'!$L$19,IF(F25="Scenario3PBT3",'Minor retrofit'!$M$19,"")))&amp;IF(F25="Scenario1PBT4",'Minor retrofit'!$N$19,IF(F25="Scenario2PBT4",'Minor retrofit'!$O$19,IF(F25="Scenario3PBT4",'Minor retrofit'!$P$19,"")))&amp;IF(F25="Scenario1PBT5",'Minor retrofit'!$Q$19,IF(F25="Scenario2PBT5",'Minor retrofit'!$R$19,IF(F25="Scenario3PBT5",'Minor retrofit'!$S$19,"")))&amp;IF(F25="Scenario1PBT6",'Minor retrofit'!$T$19,IF(F25="Scenario2PBT6",'Minor retrofit'!$U$19,IF(F25="Scenario3PBT6",'Minor retrofit'!$V$19,"")))&amp;IF(F25="Scenario1PBT7",'Minor retrofit'!$W$19,IF(F25="Scenario2PBT7",'Minor retrofit'!$X$19,IF(F25="Scenario3PBT7",'Minor retrofit'!$Y$19,"")))&amp;IF(F25="Scenario1PBT8",'Minor retrofit'!$Z$19,IF(F25="Scenario2PBT8",'Minor retrofit'!$AA$19,IF(F25="Scenario3PBT8",'Minor retrofit'!$AB$19,"")))&amp;IF(F25="Scenario1PBT9",'Minor retrofit'!$AC$19,IF(F25="Scenario2PBT9",'Minor retrofit'!$AD$19,IF(F25="Scenario3PBT9",'Minor retrofit'!$AE$19,"")))&amp;IF(F25="Scenario1PBT10",'Minor retrofit'!$AF$19,IF(F25="Scenario2PBT10",'Minor retrofit'!$AG$19,IF(F25="Scenario3PBT10",'Minor retrofit'!$AH$19,"")))&amp;IF(F25="Scenario1PBT11",'Minor retrofit'!$AI$19,IF(F25="Scenario2PBT11",'Minor retrofit'!$AJ$19,IF(F25="Scenario3PBT11",'Minor retrofit'!$AK$19,"")))&amp;IF(F25="Scenario1PBT12",'Minor retrofit'!$AL$19,IF(F25="Scenario2PBT12",'Minor retrofit'!$AM$19,IF(F25="Scenario3PBT12",'Minor retrofit'!$AN$19,"")))&amp;IF(F25="Scenario1PBT13",'Minor retrofit'!$AO$19,IF(F25="Scenario2PBT13",'Minor retrofit'!$AP$19,IF(F25="Scenario3PBT13",'Minor retrofit'!$AQ$19,"")))&amp;IF(F25="Scenario1PBT14",'Minor retrofit'!$AR$19,IF(F25="Scenario2PBT14",'Minor retrofit'!$AS$19,IF(F25="Scenario3PBT14",'Minor retrofit'!$AT$19,"")))&amp;IF(F25="Scenario1PBT15",'Minor retrofit'!$AU$19,IF(F25="Scenario2PBT15",'Minor retrofit'!$AV$19,IF(F25="Scenario3PBT15",'Minor retrofit'!$AW$19,"")))</f>
        <v/>
      </c>
      <c r="L25" s="117">
        <f t="shared" si="2"/>
        <v>0</v>
      </c>
      <c r="M25" s="117" t="str">
        <f>IF(F25="Scenario1PBT1",'Minor retrofit'!$E$21,IF(F25="Scenario2PBT1",'Minor retrofit'!$F$21,IF(F25="Scenario3PBT1",'Minor retrofit'!$G$21,"")))&amp;IF(F25="Scenario1PBT2",'Minor retrofit'!$H$21,IF(F25="Scenario2PBT2",'Minor retrofit'!$I$21,IF(F25="Scenario3PBT2",'Minor retrofit'!$J$21,"")))&amp;IF(F25="Scenario1PBT3",'Minor retrofit'!$K$21,IF(F25="Scenario2PBT3",'Minor retrofit'!$L$21,IF(F25="Scenario3PBT3",'Minor retrofit'!$M$21,"")))&amp;IF(F25="Scenario1PBT4",'Minor retrofit'!$N$21,IF(F25="Scenario2PBT4",'Minor retrofit'!$O$21,IF(F25="Scenario3PBT4",'Minor retrofit'!$P$21,"")))&amp;IF(F25="Scenario1PBT5",'Minor retrofit'!$Q$21,IF(F25="Scenario2PBT5",'Minor retrofit'!$R$21,IF(F25="Scenario3PBT5",'Minor retrofit'!$S$21,"")))&amp;IF(F25="Scenario1PBT6",'Minor retrofit'!$T$21,IF(F25="Scenario2PBT6",'Minor retrofit'!$U$21,IF(F25="Scenario3PBT6",'Minor retrofit'!$V$21,"")))&amp;IF(F25="Scenario1PBT7",'Minor retrofit'!$W$21,IF(F25="Scenario2PBT7",'Minor retrofit'!$X$21,IF(F25="Scenario3PBT7",'Minor retrofit'!$Y$21,"")))&amp;IF(F25="Scenario1PBT8",'Minor retrofit'!$Z$21,IF(F25="Scenario2PBT8",'Minor retrofit'!$AA$21,IF(F25="Scenario3PBT8",'Minor retrofit'!$AB$21,"")))&amp;IF(F25="Scenario1PBT9",'Minor retrofit'!$AC$21,IF(F25="Scenario2PBT9",'Minor retrofit'!$AD$21,IF(F25="Scenario3PBT9",'Minor retrofit'!$AE$21,"")))&amp;IF(F25="Scenario1PBT10",'Minor retrofit'!$AF$21,IF(F25="Scenario2PBT10",'Minor retrofit'!$AG$21,IF(F25="Scenario3PBT10",'Minor retrofit'!$AH$21,"")))&amp;IF(F25="Scenario1PBT11",'Minor retrofit'!$AI$21,IF(F25="Scenario2PBT11",'Minor retrofit'!$AJ$21,IF(F25="Scenario3PBT11",'Minor retrofit'!$AK$21,"")))&amp;IF(F25="Scenario1PBT12",'Minor retrofit'!$AL$21,IF(F25="Scenario2PBT12",'Minor retrofit'!$AM$21,IF(F25="Scenario3PBT12",'Minor retrofit'!$AN$21,"")))&amp;IF(F25="Scenario1PBT13",'Minor retrofit'!$AO$21,IF(F25="Scenario2PBT13",'Minor retrofit'!$AP$21,IF(F25="Scenario3PBT13",'Minor retrofit'!$AQ$21,"")))&amp;IF(F25="Scenario1PBT14",'Minor retrofit'!$AR$21,IF(F25="Scenario2PBT14",'Minor retrofit'!$AS$21,IF(F25="Scenario3PBT14",'Minor retrofit'!$AT$21,"")))&amp;IF(F25="Scenario1PBT15",'Minor retrofit'!$AU$21,IF(F25="Scenario2PBT15",'Minor retrofit'!$AV$21,IF(F25="Scenario3PBT15",'Minor retrofit'!$AW$21,"")))</f>
        <v/>
      </c>
      <c r="N25" s="118">
        <f t="shared" si="3"/>
        <v>0</v>
      </c>
      <c r="O25" s="206" t="str">
        <f>IF(F25="Scenario1PBT1",'Minor retrofit'!$E$24,IF(F25="Scenario2PBT1",'Minor retrofit'!$F$24,IF(F25="Scenario3PBT1",'Minor retrofit'!$G$24,"")))&amp;IF(F25="Scenario1PBT2",'Minor retrofit'!$H$24,IF(F25="Scenario2PBT2",'Minor retrofit'!$I$24,IF(F25="Scenario3PBT2",'Minor retrofit'!$J$24,"")))&amp;IF(F25="Scenario1PBT3",'Minor retrofit'!$K$24,IF(F25="Scenario2PBT3",'Minor retrofit'!$L$24,IF(F25="Scenario3PBT3",'Minor retrofit'!$M$24,"")))&amp;IF(F25="Scenario1PBT4",'Minor retrofit'!$N$24,IF(F25="Scenario2PBT4",'Minor retrofit'!$O$24,IF(F25="Scenario3PBT4",'Minor retrofit'!$P$24,"")))&amp;IF(F25="Scenario1PBT5",'Minor retrofit'!$Q$24,IF(F25="Scenario2PBT5",'Minor retrofit'!$R$24,IF(F25="Scenario3PBT5",'Minor retrofit'!$S$24,"")))&amp;IF(F25="Scenario1PBT6",'Minor retrofit'!$T$24,IF(F25="Scenario2PBT6",'Minor retrofit'!$U$24,IF(F25="Scenario3PBT6",'Minor retrofit'!$V$24,"")))&amp;IF(F25="Scenario1PBT7",'Minor retrofit'!$W$24,IF(F25="Scenario2PBT7",'Minor retrofit'!$X$24,IF(F25="Scenario3PBT7",'Minor retrofit'!$Y$24,"")))&amp;IF(F25="Scenario1PBT8",'Minor retrofit'!$Z$24,IF(F25="Scenario2PBT8",'Minor retrofit'!$AA$24,IF(F25="Scenario3PBT8",'Minor retrofit'!$AB$24,"")))&amp;IF(F25="Scenario1PBT9",'Minor retrofit'!$AC$24,IF(F25="Scenario2PBT9",'Minor retrofit'!$AD$24,IF(F25="Scenario3PBT9",'Minor retrofit'!$AE$24,"")))&amp;IF(F25="Scenario1PBT10",'Minor retrofit'!$AF$24,IF(F25="Scenario2PBT10",'Minor retrofit'!$AG$24,IF(F25="Scenario3PBT10",'Minor retrofit'!$AH$24,"")))&amp;IF(F25="Scenario1PBT11",'Minor retrofit'!$AI$24,IF(F25="Scenario2PBT11",'Minor retrofit'!$AJ$24,IF(F25="Scenario3PBT11",'Minor retrofit'!$AK$24,"")))&amp;IF(F25="Scenario1PBT12",'Minor retrofit'!$AL$24,IF(F25="Scenario2PBT12",'Minor retrofit'!$AM$24,IF(F25="Scenario3PBT12",'Minor retrofit'!$AN$24,"")))&amp;IF(F25="Scenario1PBT13",'Minor retrofit'!$AO$24,IF(F25="Scenario2PBT13",'Minor retrofit'!$AP$24,IF(F25="Scenario3PBT13",'Minor retrofit'!$AQ$24,"")))&amp;IF(F25="Scenario1PBT14",'Minor retrofit'!$AR$24,IF(F25="Scenario2PBT14",'Minor retrofit'!$AS$24,IF(F25="Scenario3PBT14",'Minor retrofit'!$AT$24,"")))&amp;IF(F25="Scenario1PBT15",'Minor retrofit'!$AU$24,IF(F25="Scenario2PBT15",'Minor retrofit'!$AV$24,IF(F25="Scenario3PBT15",'Minor retrofit'!$AW$24,"")))</f>
        <v/>
      </c>
      <c r="P25" s="117">
        <f t="shared" si="4"/>
        <v>0</v>
      </c>
      <c r="Q25" s="117" t="str">
        <f>IF(F25="Scenario1PBT1",'Minor retrofit'!$E$26,IF(F25="Scenario2PBT1",'Minor retrofit'!$F$26,IF(F25="Scenario3PBT1",'Minor retrofit'!$G$26,"")))&amp;IF(F25="Scenario1PBT2",'Minor retrofit'!$H$26,IF(F25="Scenario2PBT2",'Minor retrofit'!$I$26,IF(F25="Scenario3PBT2",'Minor retrofit'!$J$26,"")))&amp;IF(F25="Scenario1PBT3",'Minor retrofit'!$K$26,IF(F25="Scenario2PBT3",'Minor retrofit'!$L$26,IF(F25="Scenario3PBT3",'Minor retrofit'!$M$26,"")))&amp;IF(F25="Scenario1PBT4",'Minor retrofit'!$N$26,IF(F25="Scenario2PBT4",'Minor retrofit'!$O$26,IF(F25="Scenario3PBT4",'Minor retrofit'!$P$26,"")))&amp;IF(F25="Scenario1PBT5",'Minor retrofit'!$Q$26,IF(F25="Scenario2PBT5",'Minor retrofit'!$R$26,IF(F25="Scenario3PBT5",'Minor retrofit'!$S$26,"")))&amp;IF(F25="Scenario1PBT6",'Minor retrofit'!$T$26,IF(F25="Scenario2PBT6",'Minor retrofit'!$U$26,IF(F25="Scenario3PBT6",'Minor retrofit'!$V$26,"")))&amp;IF(F25="Scenario1PBT7",'Minor retrofit'!$W$26,IF(F25="Scenario2PBT7",'Minor retrofit'!$X$26,IF(F25="Scenario3PBT7",'Minor retrofit'!$Y$26,"")))&amp;IF(F25="Scenario1PBT8",'Minor retrofit'!$Z$26,IF(F25="Scenario2PBT8",'Minor retrofit'!$AA$26,IF(F25="Scenario3PBT8",'Minor retrofit'!$AB$26,"")))&amp;IF(F25="Scenario1PBT9",'Minor retrofit'!$AC$26,IF(F25="Scenario2PBT9",'Minor retrofit'!$AD$26,IF(F25="Scenario3PBT9",'Minor retrofit'!$AE$26,"")))&amp;IF(F25="Scenario1PBT10",'Minor retrofit'!$AF$26,IF(F25="Scenario2PBT10",'Minor retrofit'!$AG$26,IF(F25="Scenario3PBT10",'Minor retrofit'!$AH$26,"")))&amp;IF(F25="Scenario1PBT11",'Minor retrofit'!$AI$26,IF(F25="Scenario2PBT11",'Minor retrofit'!$AJ$26,IF(F25="Scenario3PBT11",'Minor retrofit'!$AK$26,"")))&amp;IF(F25="Scenario1PBT12",'Minor retrofit'!$AL$26,IF(F25="Scenario2PBT12",'Minor retrofit'!$AM$26,IF(F25="Scenario3PBT12",'Minor retrofit'!$AN$26,"")))&amp;IF(F25="Scenario1PBT13",'Minor retrofit'!$AO$26,IF(F25="Scenario2PBT13",'Minor retrofit'!$AP$26,IF(F25="Scenario3PBT13",'Minor retrofit'!$AQ$26,"")))&amp;IF(F25="Scenario1PBT14",'Minor retrofit'!$AR$26,IF(F25="Scenario2PBT14",'Minor retrofit'!$AS$26,IF(F25="Scenario3PBT14",'Minor retrofit'!$AT$26,"")))&amp;IF(F25="Scenario1PBT15",'Minor retrofit'!$AU$26,IF(F25="Scenario2PBT15",'Minor retrofit'!$AV$26,IF(F25="Scenario3PBT15",'Minor retrofit'!$AW$26,"")))</f>
        <v/>
      </c>
      <c r="R25" s="117">
        <f t="shared" si="5"/>
        <v>0</v>
      </c>
      <c r="S25" s="117" t="str">
        <f>IF(F25="Scenario1PBT1",'Minor retrofit'!$E$28,IF(F25="Scenario2PBT1",'Minor retrofit'!$F$28,IF(F25="Scenario3PBT1",'Minor retrofit'!$G$28,"")))&amp;IF(F25="Scenario1PBT2",'Minor retrofit'!$H$28,IF(F25="Scenario2PBT2",'Minor retrofit'!$I$28,IF(F25="Scenario3PBT2",'Minor retrofit'!$J$28,"")))&amp;IF(F25="Scenario1PBT3",'Minor retrofit'!$K$28,IF(F25="Scenario2PBT3",'Minor retrofit'!$L$28,IF(F25="Scenario3PBT3",'Minor retrofit'!$M$28,"")))&amp;IF(F25="Scenario1PBT4",'Minor retrofit'!$N$28,IF(F25="Scenario2PBT4",'Minor retrofit'!$O$28,IF(F25="Scenario3PBT4",'Minor retrofit'!$P$28,"")))&amp;IF(F25="Scenario1PBT5",'Minor retrofit'!$Q$28,IF(F25="Scenario2PBT5",'Minor retrofit'!$R$28,IF(F25="Scenario3PBT5",'Minor retrofit'!$S$28,"")))&amp;IF(F25="Scenario1PBT6",'Minor retrofit'!$T$28,IF(F25="Scenario2PBT6",'Minor retrofit'!$U$28,IF(F25="Scenario3PBT6",'Minor retrofit'!$V$28,"")))&amp;IF(F25="Scenario1PBT7",'Minor retrofit'!$W$28,IF(F25="Scenario2PBT7",'Minor retrofit'!$X$28,IF(F25="Scenario3PBT7",'Minor retrofit'!$Y$28,"")))&amp;IF(F25="Scenario1PBT8",'Minor retrofit'!$Z$28,IF(F25="Scenario2PBT8",'Minor retrofit'!$AA$28,IF(F25="Scenario3PBT8",'Minor retrofit'!$AB$28,"")))&amp;IF(F25="Scenario1PBT9",'Minor retrofit'!$AC$28,IF(F25="Scenario2PBT9",'Minor retrofit'!$AD$28,IF(F25="Scenario3PBT9",'Minor retrofit'!$AE$28,"")))&amp;IF(F25="Scenario1PBT10",'Minor retrofit'!$AF$28,IF(F25="Scenario2PBT10",'Minor retrofit'!$AG$28,IF(F25="Scenario3PBT10",'Minor retrofit'!$AH$28,"")))&amp;IF(F25="Scenario1PBT11",'Minor retrofit'!$AI$28,IF(F25="Scenario2PBT11",'Minor retrofit'!$AJ$28,IF(F25="Scenario3PBT11",'Minor retrofit'!$AK$28,"")))&amp;IF(F25="Scenario1PBT12",'Minor retrofit'!$AL$28,IF(F25="Scenario2PBT12",'Minor retrofit'!$AM$28,IF(F25="Scenario3PBT12",'Minor retrofit'!$AN$28,"")))&amp;IF(F25="Scenario1PBT13",'Minor retrofit'!$AO$28,IF(F25="Scenario2PBT13",'Minor retrofit'!$AP$28,IF(F25="Scenario3PBT13",'Minor retrofit'!$AQ$28,"")))&amp;IF(F25="Scenario1PBT14",'Minor retrofit'!$AR$28,IF(F25="Scenario2PBT14",'Minor retrofit'!$AS$28,IF(F25="Scenario3PBT14",'Minor retrofit'!$AT$28,"")))&amp;IF(F25="Scenario1PBT15",'Minor retrofit'!$AU$28,IF(F25="Scenario2PBT15",'Minor retrofit'!$AV$28,IF(F25="Scenario3PBT15",'Minor retrofit'!$AW$28,"")))</f>
        <v/>
      </c>
      <c r="T25" s="207">
        <f t="shared" si="6"/>
        <v>0</v>
      </c>
      <c r="U25" s="206" t="str">
        <f>IF(F25="Scenario1PBT1",'Minor retrofit'!$E$39,IF(F25="Scenario2PBT1",'Minor retrofit'!$F$39,IF(F25="Scenario3PBT1",'Minor retrofit'!$G$39,"")))&amp;IF(F25="Scenario1PBT2",'Minor retrofit'!$H$39,IF(F25="Scenario2PBT2",'Minor retrofit'!$I$39,IF(F25="Scenario3PBT2",'Minor retrofit'!$J$39,"")))&amp;IF(F25="Scenario1PBT3",'Minor retrofit'!$K$39,IF(F25="Scenario2PBT3",'Minor retrofit'!$L$39,IF(F25="Scenario3PBT3",'Minor retrofit'!$M$39,"")))&amp;IF(F25="Scenario1PBT4",'Minor retrofit'!$N$39,IF(F25="Scenario2PBT4",'Minor retrofit'!$O$39,IF(F25="Scenario3PBT4",'Minor retrofit'!$P$39,"")))&amp;IF(F25="Scenario1PBT5",'Minor retrofit'!$Q$39,IF(F25="Scenario2PBT5",'Minor retrofit'!$R$39,IF(F25="Scenario3PBT5",'Minor retrofit'!$S$39,"")))&amp;IF(F25="Scenario1PBT6",'Minor retrofit'!$T$39,IF(F25="Scenario2PBT6",'Minor retrofit'!$U$39,IF(F25="Scenario3PBT6",'Minor retrofit'!$V$39,"")))&amp;IF(F25="Scenario1PBT7",'Minor retrofit'!$W$39,IF(F25="Scenario2PBT7",'Minor retrofit'!$X$39,IF(F25="Scenario3PBT7",'Minor retrofit'!$Y$39,"")))&amp;IF(F25="Scenario1PBT8",'Minor retrofit'!$Z$39,IF(F25="Scenario2PBT8",'Minor retrofit'!$AA$39,IF(F25="Scenario3PBT8",'Minor retrofit'!$AB$39,"")))&amp;IF(F25="Scenario1PBT9",'Minor retrofit'!$AC$39,IF(F25="Scenario2PBT9",'Minor retrofit'!$AD$39,IF(F25="Scenario3PBT9",'Minor retrofit'!$AE$39,"")))&amp;IF(F25="Scenario1PBT10",'Minor retrofit'!$AF$39,IF(F25="Scenario2PBT10",'Minor retrofit'!$AG$39,IF(F25="Scenario3PBT10",'Minor retrofit'!$AH$39,"")))&amp;IF(F25="Scenario1PBT11",'Minor retrofit'!$AI$39,IF(F25="Scenario2PBT11",'Minor retrofit'!$AJ$39,IF(F25="Scenario3PBT11",'Minor retrofit'!$AK$39,"")))&amp;IF(F25="Scenario1PBT12",'Minor retrofit'!$AL$39,IF(F25="Scenario2PBT12",'Minor retrofit'!$AM$39,IF(F25="Scenario3PBT12",'Minor retrofit'!$AN$39,"")))&amp;IF(F25="Scenario1PBT13",'Minor retrofit'!$AO$39,IF(F25="Scenario2PBT13",'Minor retrofit'!$AP$39,IF(F25="Scenario3PBT13",'Minor retrofit'!$AQ$39,"")))&amp;IF(F25="Scenario1PBT14",'Minor retrofit'!$AR$39,IF(F25="Scenario2PBT14",'Minor retrofit'!$AS$39,IF(F25="Scenario3PBT14",'Minor retrofit'!$AT$39,"")))&amp;IF(F25="Scenario1PBT15",'Minor retrofit'!$AU$39,IF(F25="Scenario2PBT15",'Minor retrofit'!$AV$39,IF(F25="Scenario3PBT15",'Minor retrofit'!$AW$39,"")))</f>
        <v/>
      </c>
      <c r="V25" s="117">
        <f t="shared" si="7"/>
        <v>0</v>
      </c>
      <c r="W25" s="117" t="str">
        <f>IF(F25="Scenario1PBT1",'Minor retrofit'!$E$41,IF(F25="Scenario2PBT1",'Minor retrofit'!$F$41,IF(F25="Scenario3PBT1",'Minor retrofit'!$G$41,"")))&amp;IF(F25="Scenario1PBT2",'Minor retrofit'!$H$41,IF(F25="Scenario2PBT2",'Minor retrofit'!$I$41,IF(F25="Scenario3PBT2",'Minor retrofit'!$J$41,"")))&amp;IF(F25="Scenario1PBT3",'Minor retrofit'!$K$41,IF(F25="Scenario2PBT3",'Minor retrofit'!$L$41,IF(F25="Scenario3PBT3",'Minor retrofit'!$M$41,"")))&amp;IF(F25="Scenario1PBT4",'Minor retrofit'!$N$41,IF(F25="Scenario2PBT4",'Minor retrofit'!$O$41,IF(F25="Scenario3PBT4",'Minor retrofit'!$P$41,"")))&amp;IF(F25="Scenario1PBT5",'Minor retrofit'!$Q$41,IF(F25="Scenario2PBT5",'Minor retrofit'!$R$41,IF(F25="Scenario3PBT5",'Minor retrofit'!$S$41,"")))&amp;IF(F25="Scenario1PBT6",'Minor retrofit'!$T$41,IF(F25="Scenario2PBT6",'Minor retrofit'!$U$41,IF(F25="Scenario3PBT6",'Minor retrofit'!$V$41,"")))&amp;IF(F25="Scenario1PBT7",'Minor retrofit'!$W$41,IF(F25="Scenario2PBT7",'Minor retrofit'!$X$41,IF(F25="Scenario3PBT7",'Minor retrofit'!$Y$41,"")))&amp;IF(F25="Scenario1PBT8",'Minor retrofit'!$Z$41,IF(F25="Scenario2PBT8",'Minor retrofit'!$AA$41,IF(F25="Scenario3PBT8",'Minor retrofit'!$AB$41,"")))&amp;IF(F25="Scenario1PBT9",'Minor retrofit'!$AC$41,IF(F25="Scenario2PBT9",'Minor retrofit'!$AD$41,IF(F25="Scenario3PBT9",'Minor retrofit'!$AE$41,"")))&amp;IF(F25="Scenario1PBT10",'Minor retrofit'!$AF$41,IF(F25="Scenario2PBT10",'Minor retrofit'!$AG$41,IF(F25="Scenario3PBT10",'Minor retrofit'!$AH$41,"")))&amp;IF(F25="Scenario1PBT11",'Minor retrofit'!$AI$41,IF(F25="Scenario2PBT11",'Minor retrofit'!$AJ$41,IF(F25="Scenario3PBT11",'Minor retrofit'!$AK$41,"")))&amp;IF(F25="Scenario1PBT12",'Minor retrofit'!$AL$41,IF(F25="Scenario2PBT12",'Minor retrofit'!$AM$41,IF(F25="Scenario3PBT12",'Minor retrofit'!$AN$41,"")))&amp;IF(F25="Scenario1PBT13",'Minor retrofit'!$AO$41,IF(F25="Scenario2PBT13",'Minor retrofit'!$AP$41,IF(F25="Scenario3PBT13",'Minor retrofit'!$AQ$41,"")))&amp;IF(F25="Scenario1PBT14",'Minor retrofit'!$AR$41,IF(F25="Scenario2PBT14",'Minor retrofit'!$AS$41,IF(F25="Scenario3PBT14",'Minor retrofit'!$AT$41,"")))&amp;IF(F25="Scenario1PBT15",'Minor retrofit'!$AU$41,IF(F25="Scenario2PBT15",'Minor retrofit'!$AV$41,IF(F25="Scenario3PBT15",'Minor retrofit'!$AW$41,"")))</f>
        <v/>
      </c>
      <c r="X25" s="117">
        <f t="shared" si="8"/>
        <v>0</v>
      </c>
      <c r="Y25" s="117" t="str">
        <f>IF(F25="Scenario1PBT1",'Minor retrofit'!$E$43,IF(F25="Scenario2PBT1",'Minor retrofit'!$F$43,IF(F25="Scenario3PBT1",'Minor retrofit'!$G$43,"")))&amp;IF(F25="Scenario1PBT2",'Minor retrofit'!$H$43,IF(F25="Scenario2PBT2",'Minor retrofit'!$I$43,IF(F25="Scenario3PBT2",'Minor retrofit'!$J$43,"")))&amp;IF(F25="Scenario1PBT3",'Minor retrofit'!$K$43,IF(F25="Scenario2PBT3",'Minor retrofit'!$L$43,IF(F25="Scenario3PBT3",'Minor retrofit'!$M$43,"")))&amp;IF(F25="Scenario1PBT4",'Minor retrofit'!$N$43,IF(F25="Scenario2PBT4",'Minor retrofit'!$O$43,IF(F25="Scenario3PBT4",'Minor retrofit'!$P$43,"")))&amp;IF(F25="Scenario1PBT5",'Minor retrofit'!$Q$43,IF(F25="Scenario2PBT5",'Minor retrofit'!$R$43,IF(F25="Scenario3PBT5",'Minor retrofit'!$S$43,"")))&amp;IF(F25="Scenario1PBT6",'Minor retrofit'!$T$43,IF(F25="Scenario2PBT6",'Minor retrofit'!$U$43,IF(F25="Scenario3PBT6",'Minor retrofit'!$V$43,"")))&amp;IF(F25="Scenario1PBT7",'Minor retrofit'!$W$43,IF(F25="Scenario2PBT7",'Minor retrofit'!$X$43,IF(F25="Scenario3PBT7",'Minor retrofit'!$Y$43,"")))&amp;IF(F25="Scenario1PBT8",'Minor retrofit'!$Z$43,IF(F25="Scenario2PBT8",'Minor retrofit'!$AA$43,IF(F25="Scenario3PBT8",'Minor retrofit'!$AB$43,"")))&amp;IF(F25="Scenario1PBT9",'Minor retrofit'!$AC$43,IF(F25="Scenario2PBT9",'Minor retrofit'!$AD$43,IF(F25="Scenario3PBT9",'Minor retrofit'!$AE$43,"")))&amp;IF(F25="Scenario1PBT10",'Minor retrofit'!$AF$43,IF(F25="Scenario2PBT10",'Minor retrofit'!$AG$43,IF(F25="Scenario3PBT10",'Minor retrofit'!$AH$43,"")))&amp;IF(F25="Scenario1PBT11",'Minor retrofit'!$AI$43,IF(F25="Scenario2PBT11",'Minor retrofit'!$AJ$43,IF(F25="Scenario3PBT11",'Minor retrofit'!$AK$43,"")))&amp;IF(F25="Scenario1PBT12",'Minor retrofit'!$AL$43,IF(F25="Scenario2PBT12",'Minor retrofit'!$AM$43,IF(F25="Scenario3PBT12",'Minor retrofit'!$AN$43,"")))&amp;IF(F25="Scenario1PBT13",'Minor retrofit'!$AO$43,IF(F25="Scenario2PBT13",'Minor retrofit'!$AP$43,IF(F25="Scenario3PBT13",'Minor retrofit'!$AQ$43,"")))&amp;IF(F25="Scenario1PBT14",'Minor retrofit'!$AR$43,IF(F25="Scenario2PBT14",'Minor retrofit'!$AS$43,IF(F25="Scenario3PBT14",'Minor retrofit'!$AT$43,"")))&amp;IF(F25="Scenario1PBT15",'Minor retrofit'!$AU$43,IF(F25="Scenario2PBT15",'Minor retrofit'!$AV$43,IF(F25="Scenario3PBT15",'Minor retrofit'!$AW$43,"")))</f>
        <v/>
      </c>
      <c r="Z25" s="117">
        <f t="shared" si="9"/>
        <v>0</v>
      </c>
      <c r="AA25" s="178" t="str">
        <f>IF(F25="Scenario1PBT1",'Minor retrofit'!$E$102,IF(F25="Scenario2PBT1",'Minor retrofit'!$F$102,IF(F25="Scenario3PBT1",'Minor retrofit'!$G$102,"")))&amp;IF(F25="Scenario1PBT2",'Minor retrofit'!$H$102,IF(F25="Scenario2PBT2",'Minor retrofit'!$I$102,IF(F25="Scenario3PBT2",'Minor retrofit'!$J$102,"")))&amp;IF(F25="Scenario1PBT3",'Minor retrofit'!$K$102,IF(F25="Scenario2PBT3",'Minor retrofit'!$L$102,IF(F25="Scenario3PBT3",'Minor retrofit'!$M$102,"")))&amp;IF(F25="Scenario1PBT4",'Minor retrofit'!$N$102,IF(F25="Scenario2PBT4",'Minor retrofit'!$O$102,IF(F25="Scenario3PBT4",'Minor retrofit'!$P$102,"")))&amp;IF(F25="Scenario1PBT5",'Minor retrofit'!$Q$102,IF(F25="Scenario2PBT5",'Minor retrofit'!$R$102,IF(F25="Scenario3PBT5",'Minor retrofit'!$S$102,"")))&amp;IF(F25="Scenario1PBT6",'Minor retrofit'!$T$102,IF(F25="Scenario2PBT6",'Minor retrofit'!$U$102,IF(F25="Scenario3PBT6",'Minor retrofit'!$V$102,"")))&amp;IF(F25="Scenario1PBT7",'Minor retrofit'!$W$102,IF(F25="Scenario2PBT7",'Minor retrofit'!$X$102,IF(F25="Scenario3PBT7",'Minor retrofit'!$Y$102,"")))&amp;IF(F25="Scenario1PBT8",'Minor retrofit'!$Z$102,IF(F25="Scenario2PBT8",'Minor retrofit'!$AA$102,IF(F25="Scenario3PBT8",'Minor retrofit'!$AB$102,"")))&amp;IF(F25="Scenario1PBT9",'Minor retrofit'!$AC$102,IF(F25="Scenario2PBT9",'Minor retrofit'!$AD$102,IF(F25="Scenario3PBT9",'Minor retrofit'!$AE$102,"")))&amp;IF(F25="Scenario1PBT10",'Minor retrofit'!$AF$102,IF(F25="Scenario2PBT10",'Minor retrofit'!$AG$102,IF(F25="Scenario3PBT10",'Minor retrofit'!$AH$102,"")))&amp;IF(F25="Scenario1PBT11",'Minor retrofit'!$AI$102,IF(F25="Scenario2PBT11",'Minor retrofit'!$AJ$102,IF(F25="Scenario3PBT11",'Minor retrofit'!$AK$102,"")))&amp;IF(F25="Scenario1PBT12",'Minor retrofit'!$AL$102,IF(F25="Scenario2PBT12",'Minor retrofit'!$AM$102,IF(F25="Scenario3PBT12",'Minor retrofit'!$AN$102,"")))&amp;IF(F25="Scenario1PBT13",'Minor retrofit'!$AO$102,IF(F25="Scenario2PBT13",'Minor retrofit'!$AP$102,IF(F25="Scenario3PBT13",'Minor retrofit'!$AQ$102,"")))&amp;IF(F25="Scenario1PBT14",'Minor retrofit'!$AR$102,IF(F25="Scenario2PBT14",'Minor retrofit'!$AS$102,IF(F25="Scenario3PBT14",'Minor retrofit'!$AT$102,"")))&amp;IF(F25="Scenario1PBT15",'Minor retrofit'!$AU$102,IF(F25="Scenario2PBT15",'Minor retrofit'!$AV$102,IF(F25="Scenario3PBT15",'Minor retrofit'!$AW$102,"")))</f>
        <v/>
      </c>
      <c r="AB25" s="179">
        <f t="shared" si="10"/>
        <v>0</v>
      </c>
      <c r="AC25" s="363" t="str">
        <f t="shared" si="24"/>
        <v/>
      </c>
      <c r="AD25" s="353">
        <f>IF(AC25="",IFERROR('Projection_Base-case'!G26-G25,0),0)</f>
        <v>0</v>
      </c>
      <c r="AE25" s="350">
        <f t="shared" si="11"/>
        <v>0</v>
      </c>
      <c r="AF25" s="361">
        <f>IFERROR(100*AD25/'Projection_Base-case'!G26,0)</f>
        <v>0</v>
      </c>
      <c r="AG25" s="352">
        <f>IF(AC25="",IFERROR('Projection_Base-case'!I26-I25,0),0)</f>
        <v>0</v>
      </c>
      <c r="AH25" s="353">
        <f t="shared" si="12"/>
        <v>0</v>
      </c>
      <c r="AI25" s="361">
        <f>IFERROR(100*AG25/'Projection_Base-case'!I26,0)</f>
        <v>0</v>
      </c>
      <c r="AJ25" s="352">
        <f>IF(AC25="",IFERROR('Projection_Base-case'!K26-K25,0),0)</f>
        <v>0</v>
      </c>
      <c r="AK25" s="353">
        <f t="shared" si="13"/>
        <v>0</v>
      </c>
      <c r="AL25" s="361">
        <f>IFERROR(100*AJ25/'Projection_Base-case'!K26,0)</f>
        <v>0</v>
      </c>
      <c r="AM25" s="352">
        <f>-IF(AC25="",IFERROR('Projection_Base-case'!M26-M25,0),0)</f>
        <v>0</v>
      </c>
      <c r="AN25" s="353">
        <f t="shared" si="14"/>
        <v>0</v>
      </c>
      <c r="AO25" s="354">
        <f>IFERROR(IF('Projection_Base-case'!N26&gt;0,100*AN25/'Projection_Base-case'!N26,100*AN25/N25),0)</f>
        <v>0</v>
      </c>
      <c r="AP25" s="355">
        <f>IF(AC25="",IFERROR('Projection_Base-case'!O26-O25,0),0)</f>
        <v>0</v>
      </c>
      <c r="AQ25" s="356">
        <f t="shared" si="15"/>
        <v>0</v>
      </c>
      <c r="AR25" s="356">
        <f>IFERROR(100*AP25/'Projection_Base-case'!O26,0)</f>
        <v>0</v>
      </c>
      <c r="AS25" s="355">
        <f>IF(AC25="",IFERROR('Projection_Base-case'!Q26-Q25,0),0)</f>
        <v>0</v>
      </c>
      <c r="AT25" s="356">
        <f t="shared" si="16"/>
        <v>0</v>
      </c>
      <c r="AU25" s="356">
        <f>IFERROR(100*AS25/'Projection_Base-case'!Q26,0)</f>
        <v>0</v>
      </c>
      <c r="AV25" s="355">
        <f>IF(AC25="",IFERROR('Projection_Base-case'!S26-S25,0),0)</f>
        <v>0</v>
      </c>
      <c r="AW25" s="356">
        <f t="shared" si="17"/>
        <v>0</v>
      </c>
      <c r="AX25" s="357">
        <f>IFERROR(100*AV25/'Projection_Base-case'!S26,0)</f>
        <v>0</v>
      </c>
      <c r="AY25" s="358">
        <f>IF(AC25="",IFERROR('Projection_Base-case'!U26-U25,0),0)</f>
        <v>0</v>
      </c>
      <c r="AZ25" s="359">
        <f t="shared" si="18"/>
        <v>0</v>
      </c>
      <c r="BA25" s="359">
        <f>IFERROR(100*AY25/'Projection_Base-case'!U26,0)</f>
        <v>0</v>
      </c>
      <c r="BB25" s="358">
        <f>IF(AC25="",IFERROR('Projection_Base-case'!W26-W25,0),0)</f>
        <v>0</v>
      </c>
      <c r="BC25" s="359">
        <f t="shared" si="19"/>
        <v>0</v>
      </c>
      <c r="BD25" s="359">
        <f>IFERROR(100*BB25/'Projection_Base-case'!W26,0)</f>
        <v>0</v>
      </c>
      <c r="BE25" s="358">
        <f>IF(AC25="",IFERROR('Projection_Base-case'!Y26-Y25,0),0)</f>
        <v>0</v>
      </c>
      <c r="BF25" s="359">
        <f t="shared" si="20"/>
        <v>0</v>
      </c>
      <c r="BG25" s="359">
        <f>IFERROR(100*BE25/'Projection_Base-case'!Y26,0)</f>
        <v>0</v>
      </c>
      <c r="BH25" s="359">
        <f t="shared" si="21"/>
        <v>0</v>
      </c>
      <c r="BI25" s="360">
        <f t="shared" si="22"/>
        <v>0</v>
      </c>
    </row>
    <row r="26" spans="1:61">
      <c r="A26" s="205">
        <v>22</v>
      </c>
      <c r="B26" s="347">
        <f>IF('Projection_Base-case'!B27&lt;&gt;"",'Projection_Base-case'!B27,0)</f>
        <v>0</v>
      </c>
      <c r="C26" s="347">
        <f>IF('Projection_Base-case'!C27&lt;&gt;"",'Projection_Base-case'!C27,0)</f>
        <v>0</v>
      </c>
      <c r="D26" s="365">
        <f>IF('Projection_Base-case'!D27&lt;&gt;"",'Projection_Base-case'!D27,0)</f>
        <v>0</v>
      </c>
      <c r="E26" s="369"/>
      <c r="F26" s="367" t="str">
        <f t="shared" si="23"/>
        <v>0</v>
      </c>
      <c r="G26" s="206" t="str">
        <f>IF(F26="Scenario1PBT1",'Minor retrofit'!$E$7,IF(F26="Scenario2PBT1",'Minor retrofit'!$F$7,IF(F26="Scenario3PBT1",'Minor retrofit'!$G$7,"")))&amp;IF(F26="Scenario1PBT2",'Minor retrofit'!$H$7,IF(F26="Scenario2PBT2",'Minor retrofit'!$I$7,IF(F26="Scenario3PBT2",'Minor retrofit'!$J$7,"")))&amp;IF(F26="Scenario1PBT3",'Minor retrofit'!$K$7,IF(F26="Scenario2PBT3",'Minor retrofit'!$L$7,IF(F26="Scenario3PBT3",'Minor retrofit'!$M$7,"")))&amp;IF(F26="Scenario1PBT4",'Minor retrofit'!$N$7,IF(F26="Scenario2PBT4",'Minor retrofit'!$O$7,IF(F26="Scenario3PBT4",'Minor retrofit'!$P$7,"")))&amp;IF(F26="Scenario1PBT5",'Minor retrofit'!$Q$7,IF(F26="Scenario2PBT5",'Minor retrofit'!$R$7,IF(F26="Scenario3PBT5",'Minor retrofit'!$S$7,"")))&amp;IF(F26="Scenario1PBT6",'Minor retrofit'!$T$7,IF(F26="Scenario2PBT6",'Minor retrofit'!$U$7,IF(F26="Scenario3PBT6",'Minor retrofit'!$V$7,"")))&amp;IF(F26="Scenario1PBT7",'Minor retrofit'!$W$7,IF(F26="Scenario2PBT7",'Minor retrofit'!$X$7,IF(F26="Scenario3PBT7",'Minor retrofit'!$Y$7,"")))&amp;IF(F26="Scenario1PBT8",'Minor retrofit'!$Z$7,IF(F26="Scenario2PBT8",'Minor retrofit'!$AA$7,IF(F26="Scenario3PBT8",'Minor retrofit'!$AB$7,"")))&amp;IF(F26="Scenario1PBT9",'Minor retrofit'!$AC$7,IF(F26="Scenario2PBT9",'Minor retrofit'!$AD$7,IF(F26="Scenario3PBT9",'Minor retrofit'!$AE$7,"")))&amp;IF(F26="Scenario1PBT10",'Minor retrofit'!$AF$7,IF(F26="Scenario2PBT10",'Minor retrofit'!$AG$7,IF(F26="Scenario3PBT10",'Minor retrofit'!$AH$7,"")))&amp;IF(F26="Scenario1PBT11",'Minor retrofit'!$AI$7,IF(F26="Scenario2PBT11",'Minor retrofit'!$AJ$7,IF(F26="Scenario3PBT11",'Minor retrofit'!$AK$7,"")))&amp;IF(F26="Scenario1PBT12",'Minor retrofit'!$AL$7,IF(F26="Scenario2PBT12",'Minor retrofit'!$AM$7,IF(F26="Scenario3PBT12",'Minor retrofit'!$AN$7,"")))&amp;IF(F26="Scenario1PBT13",'Minor retrofit'!$AO$7,IF(F26="Scenario2PBT13",'Minor retrofit'!$AP$7,IF(F26="Scenario3PBT13",'Minor retrofit'!$AQ$7,"")))&amp;IF(F26="Scenario1PBT14",'Minor retrofit'!$AR$7,IF(F26="Scenario2PBT14",'Minor retrofit'!$AS$7,IF(F26="Scenario3PBT14",'Minor retrofit'!$AT$7,"")))&amp;IF(F26="Scenario1PBT15",'Minor retrofit'!$AU$7,IF(F26="Scenario2PBT15",'Minor retrofit'!$AV$7,IF(F26="Scenario3PBT15",'Minor retrofit'!$AW$7,"")))</f>
        <v/>
      </c>
      <c r="H26" s="117">
        <f t="shared" si="0"/>
        <v>0</v>
      </c>
      <c r="I26" s="117" t="str">
        <f>IF(F26="Scenario1PBT1",'Minor retrofit'!$E$17,IF(F26="Scenario2PBT1",'Minor retrofit'!$F$17,IF(F26="Scenario3PBT1",'Minor retrofit'!$G$17,"")))&amp;IF(F26="Scenario1PBT2",'Minor retrofit'!$H$17,IF(F26="Scenario2PBT2",'Minor retrofit'!$I$17,IF(F26="Scenario3PBT2",'Minor retrofit'!$J$17,"")))&amp;IF(F26="Scenario1PBT3",'Minor retrofit'!$K$17,IF(F26="Scenario2PBT3",'Minor retrofit'!$L$17,IF(F26="Scenario3PBT3",'Minor retrofit'!$M$17,"")))&amp;IF(F26="Scenario1PBT4",'Minor retrofit'!$N$17,IF(F26="Scenario2PBT4",'Minor retrofit'!$O$17,IF(F26="Scenario3PBT4",'Minor retrofit'!$P$17,"")))&amp;IF(F26="Scenario1PBT5",'Minor retrofit'!$Q$17,IF(F26="Scenario2PBT5",'Minor retrofit'!$R$17,IF(F26="Scenario3PBT5",'Minor retrofit'!$S$17,"")))&amp;IF(F26="Scenario1PBT6",'Minor retrofit'!$T$17,IF(F26="Scenario2PBT6",'Minor retrofit'!$U$17,IF(F26="Scenario3PBT6",'Minor retrofit'!$V$17,"")))&amp;IF(F26="Scenario1PBT7",'Minor retrofit'!$W$17,IF(F26="Scenario2PBT7",'Minor retrofit'!$X$17,IF(F26="Scenario3PBT7",'Minor retrofit'!$Y$17,"")))&amp;IF(F26="Scenario1PBT8",'Minor retrofit'!$Z$17,IF(F26="Scenario2PBT8",'Minor retrofit'!$AA$17,IF(F26="Scenario3PBT8",'Minor retrofit'!$AB$17,"")))&amp;IF(F26="Scenario1PBT9",'Minor retrofit'!$AC$17,IF(F26="Scenario2PBT9",'Minor retrofit'!$AD$17,IF(F26="Scenario3PBT9",'Minor retrofit'!$AE$17,"")))&amp;IF(F26="Scenario1PBT10",'Minor retrofit'!$AF$17,IF(F26="Scenario2PBT10",'Minor retrofit'!$AG$17,IF(F26="Scenario3PBT10",'Minor retrofit'!$AH$17,"")))&amp;IF(F26="Scenario1PBT11",'Minor retrofit'!$AI$17,IF(F26="Scenario2PBT11",'Minor retrofit'!$AJ$17,IF(F26="Scenario3PBT11",'Minor retrofit'!$AK$17,"")))&amp;IF(F26="Scenario1PBT12",'Minor retrofit'!$AL$17,IF(F26="Scenario2PBT12",'Minor retrofit'!$AM$17,IF(F26="Scenario3PBT12",'Minor retrofit'!$AN$17,"")))&amp;IF(F26="Scenario1PBT13",'Minor retrofit'!$AO$17,IF(F26="Scenario2PBT13",'Minor retrofit'!$AP$17,IF(F26="Scenario3PBT13",'Minor retrofit'!$AQ$17,"")))&amp;IF(F26="Scenario1PBT14",'Minor retrofit'!$AR$17,IF(F26="Scenario2PBT14",'Minor retrofit'!$AS$17,IF(F26="Scenario3PBT14",'Minor retrofit'!$AT$17,"")))&amp;IF(F26="Scenario1PBT15",'Minor retrofit'!$AU$17,IF(F26="Scenario2PBT15",'Minor retrofit'!$AV$17,IF(F26="Scenario3PBT15",'Minor retrofit'!$AW$17,"")))</f>
        <v/>
      </c>
      <c r="J26" s="117">
        <f t="shared" si="1"/>
        <v>0</v>
      </c>
      <c r="K26" s="117" t="str">
        <f>IF(F26="Scenario1PBT1",'Minor retrofit'!$E$19,IF(F26="Scenario2PBT1",'Minor retrofit'!$F$19,IF(F26="Scenario3PBT1",'Minor retrofit'!$G$19,"")))&amp;IF(F26="Scenario1PBT2",'Minor retrofit'!$H$19,IF(F26="Scenario2PBT2",'Minor retrofit'!$I$19,IF(F26="Scenario3PBT2",'Minor retrofit'!$J$19,"")))&amp;IF(F26="Scenario1PBT3",'Minor retrofit'!$K$19,IF(F26="Scenario2PBT3",'Minor retrofit'!$L$19,IF(F26="Scenario3PBT3",'Minor retrofit'!$M$19,"")))&amp;IF(F26="Scenario1PBT4",'Minor retrofit'!$N$19,IF(F26="Scenario2PBT4",'Minor retrofit'!$O$19,IF(F26="Scenario3PBT4",'Minor retrofit'!$P$19,"")))&amp;IF(F26="Scenario1PBT5",'Minor retrofit'!$Q$19,IF(F26="Scenario2PBT5",'Minor retrofit'!$R$19,IF(F26="Scenario3PBT5",'Minor retrofit'!$S$19,"")))&amp;IF(F26="Scenario1PBT6",'Minor retrofit'!$T$19,IF(F26="Scenario2PBT6",'Minor retrofit'!$U$19,IF(F26="Scenario3PBT6",'Minor retrofit'!$V$19,"")))&amp;IF(F26="Scenario1PBT7",'Minor retrofit'!$W$19,IF(F26="Scenario2PBT7",'Minor retrofit'!$X$19,IF(F26="Scenario3PBT7",'Minor retrofit'!$Y$19,"")))&amp;IF(F26="Scenario1PBT8",'Minor retrofit'!$Z$19,IF(F26="Scenario2PBT8",'Minor retrofit'!$AA$19,IF(F26="Scenario3PBT8",'Minor retrofit'!$AB$19,"")))&amp;IF(F26="Scenario1PBT9",'Minor retrofit'!$AC$19,IF(F26="Scenario2PBT9",'Minor retrofit'!$AD$19,IF(F26="Scenario3PBT9",'Minor retrofit'!$AE$19,"")))&amp;IF(F26="Scenario1PBT10",'Minor retrofit'!$AF$19,IF(F26="Scenario2PBT10",'Minor retrofit'!$AG$19,IF(F26="Scenario3PBT10",'Minor retrofit'!$AH$19,"")))&amp;IF(F26="Scenario1PBT11",'Minor retrofit'!$AI$19,IF(F26="Scenario2PBT11",'Minor retrofit'!$AJ$19,IF(F26="Scenario3PBT11",'Minor retrofit'!$AK$19,"")))&amp;IF(F26="Scenario1PBT12",'Minor retrofit'!$AL$19,IF(F26="Scenario2PBT12",'Minor retrofit'!$AM$19,IF(F26="Scenario3PBT12",'Minor retrofit'!$AN$19,"")))&amp;IF(F26="Scenario1PBT13",'Minor retrofit'!$AO$19,IF(F26="Scenario2PBT13",'Minor retrofit'!$AP$19,IF(F26="Scenario3PBT13",'Minor retrofit'!$AQ$19,"")))&amp;IF(F26="Scenario1PBT14",'Minor retrofit'!$AR$19,IF(F26="Scenario2PBT14",'Minor retrofit'!$AS$19,IF(F26="Scenario3PBT14",'Minor retrofit'!$AT$19,"")))&amp;IF(F26="Scenario1PBT15",'Minor retrofit'!$AU$19,IF(F26="Scenario2PBT15",'Minor retrofit'!$AV$19,IF(F26="Scenario3PBT15",'Minor retrofit'!$AW$19,"")))</f>
        <v/>
      </c>
      <c r="L26" s="117">
        <f t="shared" si="2"/>
        <v>0</v>
      </c>
      <c r="M26" s="117" t="str">
        <f>IF(F26="Scenario1PBT1",'Minor retrofit'!$E$21,IF(F26="Scenario2PBT1",'Minor retrofit'!$F$21,IF(F26="Scenario3PBT1",'Minor retrofit'!$G$21,"")))&amp;IF(F26="Scenario1PBT2",'Minor retrofit'!$H$21,IF(F26="Scenario2PBT2",'Minor retrofit'!$I$21,IF(F26="Scenario3PBT2",'Minor retrofit'!$J$21,"")))&amp;IF(F26="Scenario1PBT3",'Minor retrofit'!$K$21,IF(F26="Scenario2PBT3",'Minor retrofit'!$L$21,IF(F26="Scenario3PBT3",'Minor retrofit'!$M$21,"")))&amp;IF(F26="Scenario1PBT4",'Minor retrofit'!$N$21,IF(F26="Scenario2PBT4",'Minor retrofit'!$O$21,IF(F26="Scenario3PBT4",'Minor retrofit'!$P$21,"")))&amp;IF(F26="Scenario1PBT5",'Minor retrofit'!$Q$21,IF(F26="Scenario2PBT5",'Minor retrofit'!$R$21,IF(F26="Scenario3PBT5",'Minor retrofit'!$S$21,"")))&amp;IF(F26="Scenario1PBT6",'Minor retrofit'!$T$21,IF(F26="Scenario2PBT6",'Minor retrofit'!$U$21,IF(F26="Scenario3PBT6",'Minor retrofit'!$V$21,"")))&amp;IF(F26="Scenario1PBT7",'Minor retrofit'!$W$21,IF(F26="Scenario2PBT7",'Minor retrofit'!$X$21,IF(F26="Scenario3PBT7",'Minor retrofit'!$Y$21,"")))&amp;IF(F26="Scenario1PBT8",'Minor retrofit'!$Z$21,IF(F26="Scenario2PBT8",'Minor retrofit'!$AA$21,IF(F26="Scenario3PBT8",'Minor retrofit'!$AB$21,"")))&amp;IF(F26="Scenario1PBT9",'Minor retrofit'!$AC$21,IF(F26="Scenario2PBT9",'Minor retrofit'!$AD$21,IF(F26="Scenario3PBT9",'Minor retrofit'!$AE$21,"")))&amp;IF(F26="Scenario1PBT10",'Minor retrofit'!$AF$21,IF(F26="Scenario2PBT10",'Minor retrofit'!$AG$21,IF(F26="Scenario3PBT10",'Minor retrofit'!$AH$21,"")))&amp;IF(F26="Scenario1PBT11",'Minor retrofit'!$AI$21,IF(F26="Scenario2PBT11",'Minor retrofit'!$AJ$21,IF(F26="Scenario3PBT11",'Minor retrofit'!$AK$21,"")))&amp;IF(F26="Scenario1PBT12",'Minor retrofit'!$AL$21,IF(F26="Scenario2PBT12",'Minor retrofit'!$AM$21,IF(F26="Scenario3PBT12",'Minor retrofit'!$AN$21,"")))&amp;IF(F26="Scenario1PBT13",'Minor retrofit'!$AO$21,IF(F26="Scenario2PBT13",'Minor retrofit'!$AP$21,IF(F26="Scenario3PBT13",'Minor retrofit'!$AQ$21,"")))&amp;IF(F26="Scenario1PBT14",'Minor retrofit'!$AR$21,IF(F26="Scenario2PBT14",'Minor retrofit'!$AS$21,IF(F26="Scenario3PBT14",'Minor retrofit'!$AT$21,"")))&amp;IF(F26="Scenario1PBT15",'Minor retrofit'!$AU$21,IF(F26="Scenario2PBT15",'Minor retrofit'!$AV$21,IF(F26="Scenario3PBT15",'Minor retrofit'!$AW$21,"")))</f>
        <v/>
      </c>
      <c r="N26" s="118">
        <f t="shared" si="3"/>
        <v>0</v>
      </c>
      <c r="O26" s="206" t="str">
        <f>IF(F26="Scenario1PBT1",'Minor retrofit'!$E$24,IF(F26="Scenario2PBT1",'Minor retrofit'!$F$24,IF(F26="Scenario3PBT1",'Minor retrofit'!$G$24,"")))&amp;IF(F26="Scenario1PBT2",'Minor retrofit'!$H$24,IF(F26="Scenario2PBT2",'Minor retrofit'!$I$24,IF(F26="Scenario3PBT2",'Minor retrofit'!$J$24,"")))&amp;IF(F26="Scenario1PBT3",'Minor retrofit'!$K$24,IF(F26="Scenario2PBT3",'Minor retrofit'!$L$24,IF(F26="Scenario3PBT3",'Minor retrofit'!$M$24,"")))&amp;IF(F26="Scenario1PBT4",'Minor retrofit'!$N$24,IF(F26="Scenario2PBT4",'Minor retrofit'!$O$24,IF(F26="Scenario3PBT4",'Minor retrofit'!$P$24,"")))&amp;IF(F26="Scenario1PBT5",'Minor retrofit'!$Q$24,IF(F26="Scenario2PBT5",'Minor retrofit'!$R$24,IF(F26="Scenario3PBT5",'Minor retrofit'!$S$24,"")))&amp;IF(F26="Scenario1PBT6",'Minor retrofit'!$T$24,IF(F26="Scenario2PBT6",'Minor retrofit'!$U$24,IF(F26="Scenario3PBT6",'Minor retrofit'!$V$24,"")))&amp;IF(F26="Scenario1PBT7",'Minor retrofit'!$W$24,IF(F26="Scenario2PBT7",'Minor retrofit'!$X$24,IF(F26="Scenario3PBT7",'Minor retrofit'!$Y$24,"")))&amp;IF(F26="Scenario1PBT8",'Minor retrofit'!$Z$24,IF(F26="Scenario2PBT8",'Minor retrofit'!$AA$24,IF(F26="Scenario3PBT8",'Minor retrofit'!$AB$24,"")))&amp;IF(F26="Scenario1PBT9",'Minor retrofit'!$AC$24,IF(F26="Scenario2PBT9",'Minor retrofit'!$AD$24,IF(F26="Scenario3PBT9",'Minor retrofit'!$AE$24,"")))&amp;IF(F26="Scenario1PBT10",'Minor retrofit'!$AF$24,IF(F26="Scenario2PBT10",'Minor retrofit'!$AG$24,IF(F26="Scenario3PBT10",'Minor retrofit'!$AH$24,"")))&amp;IF(F26="Scenario1PBT11",'Minor retrofit'!$AI$24,IF(F26="Scenario2PBT11",'Minor retrofit'!$AJ$24,IF(F26="Scenario3PBT11",'Minor retrofit'!$AK$24,"")))&amp;IF(F26="Scenario1PBT12",'Minor retrofit'!$AL$24,IF(F26="Scenario2PBT12",'Minor retrofit'!$AM$24,IF(F26="Scenario3PBT12",'Minor retrofit'!$AN$24,"")))&amp;IF(F26="Scenario1PBT13",'Minor retrofit'!$AO$24,IF(F26="Scenario2PBT13",'Minor retrofit'!$AP$24,IF(F26="Scenario3PBT13",'Minor retrofit'!$AQ$24,"")))&amp;IF(F26="Scenario1PBT14",'Minor retrofit'!$AR$24,IF(F26="Scenario2PBT14",'Minor retrofit'!$AS$24,IF(F26="Scenario3PBT14",'Minor retrofit'!$AT$24,"")))&amp;IF(F26="Scenario1PBT15",'Minor retrofit'!$AU$24,IF(F26="Scenario2PBT15",'Minor retrofit'!$AV$24,IF(F26="Scenario3PBT15",'Minor retrofit'!$AW$24,"")))</f>
        <v/>
      </c>
      <c r="P26" s="117">
        <f t="shared" si="4"/>
        <v>0</v>
      </c>
      <c r="Q26" s="117" t="str">
        <f>IF(F26="Scenario1PBT1",'Minor retrofit'!$E$26,IF(F26="Scenario2PBT1",'Minor retrofit'!$F$26,IF(F26="Scenario3PBT1",'Minor retrofit'!$G$26,"")))&amp;IF(F26="Scenario1PBT2",'Minor retrofit'!$H$26,IF(F26="Scenario2PBT2",'Minor retrofit'!$I$26,IF(F26="Scenario3PBT2",'Minor retrofit'!$J$26,"")))&amp;IF(F26="Scenario1PBT3",'Minor retrofit'!$K$26,IF(F26="Scenario2PBT3",'Minor retrofit'!$L$26,IF(F26="Scenario3PBT3",'Minor retrofit'!$M$26,"")))&amp;IF(F26="Scenario1PBT4",'Minor retrofit'!$N$26,IF(F26="Scenario2PBT4",'Minor retrofit'!$O$26,IF(F26="Scenario3PBT4",'Minor retrofit'!$P$26,"")))&amp;IF(F26="Scenario1PBT5",'Minor retrofit'!$Q$26,IF(F26="Scenario2PBT5",'Minor retrofit'!$R$26,IF(F26="Scenario3PBT5",'Minor retrofit'!$S$26,"")))&amp;IF(F26="Scenario1PBT6",'Minor retrofit'!$T$26,IF(F26="Scenario2PBT6",'Minor retrofit'!$U$26,IF(F26="Scenario3PBT6",'Minor retrofit'!$V$26,"")))&amp;IF(F26="Scenario1PBT7",'Minor retrofit'!$W$26,IF(F26="Scenario2PBT7",'Minor retrofit'!$X$26,IF(F26="Scenario3PBT7",'Minor retrofit'!$Y$26,"")))&amp;IF(F26="Scenario1PBT8",'Minor retrofit'!$Z$26,IF(F26="Scenario2PBT8",'Minor retrofit'!$AA$26,IF(F26="Scenario3PBT8",'Minor retrofit'!$AB$26,"")))&amp;IF(F26="Scenario1PBT9",'Minor retrofit'!$AC$26,IF(F26="Scenario2PBT9",'Minor retrofit'!$AD$26,IF(F26="Scenario3PBT9",'Minor retrofit'!$AE$26,"")))&amp;IF(F26="Scenario1PBT10",'Minor retrofit'!$AF$26,IF(F26="Scenario2PBT10",'Minor retrofit'!$AG$26,IF(F26="Scenario3PBT10",'Minor retrofit'!$AH$26,"")))&amp;IF(F26="Scenario1PBT11",'Minor retrofit'!$AI$26,IF(F26="Scenario2PBT11",'Minor retrofit'!$AJ$26,IF(F26="Scenario3PBT11",'Minor retrofit'!$AK$26,"")))&amp;IF(F26="Scenario1PBT12",'Minor retrofit'!$AL$26,IF(F26="Scenario2PBT12",'Minor retrofit'!$AM$26,IF(F26="Scenario3PBT12",'Minor retrofit'!$AN$26,"")))&amp;IF(F26="Scenario1PBT13",'Minor retrofit'!$AO$26,IF(F26="Scenario2PBT13",'Minor retrofit'!$AP$26,IF(F26="Scenario3PBT13",'Minor retrofit'!$AQ$26,"")))&amp;IF(F26="Scenario1PBT14",'Minor retrofit'!$AR$26,IF(F26="Scenario2PBT14",'Minor retrofit'!$AS$26,IF(F26="Scenario3PBT14",'Minor retrofit'!$AT$26,"")))&amp;IF(F26="Scenario1PBT15",'Minor retrofit'!$AU$26,IF(F26="Scenario2PBT15",'Minor retrofit'!$AV$26,IF(F26="Scenario3PBT15",'Minor retrofit'!$AW$26,"")))</f>
        <v/>
      </c>
      <c r="R26" s="117">
        <f t="shared" si="5"/>
        <v>0</v>
      </c>
      <c r="S26" s="117" t="str">
        <f>IF(F26="Scenario1PBT1",'Minor retrofit'!$E$28,IF(F26="Scenario2PBT1",'Minor retrofit'!$F$28,IF(F26="Scenario3PBT1",'Minor retrofit'!$G$28,"")))&amp;IF(F26="Scenario1PBT2",'Minor retrofit'!$H$28,IF(F26="Scenario2PBT2",'Minor retrofit'!$I$28,IF(F26="Scenario3PBT2",'Minor retrofit'!$J$28,"")))&amp;IF(F26="Scenario1PBT3",'Minor retrofit'!$K$28,IF(F26="Scenario2PBT3",'Minor retrofit'!$L$28,IF(F26="Scenario3PBT3",'Minor retrofit'!$M$28,"")))&amp;IF(F26="Scenario1PBT4",'Minor retrofit'!$N$28,IF(F26="Scenario2PBT4",'Minor retrofit'!$O$28,IF(F26="Scenario3PBT4",'Minor retrofit'!$P$28,"")))&amp;IF(F26="Scenario1PBT5",'Minor retrofit'!$Q$28,IF(F26="Scenario2PBT5",'Minor retrofit'!$R$28,IF(F26="Scenario3PBT5",'Minor retrofit'!$S$28,"")))&amp;IF(F26="Scenario1PBT6",'Minor retrofit'!$T$28,IF(F26="Scenario2PBT6",'Minor retrofit'!$U$28,IF(F26="Scenario3PBT6",'Minor retrofit'!$V$28,"")))&amp;IF(F26="Scenario1PBT7",'Minor retrofit'!$W$28,IF(F26="Scenario2PBT7",'Minor retrofit'!$X$28,IF(F26="Scenario3PBT7",'Minor retrofit'!$Y$28,"")))&amp;IF(F26="Scenario1PBT8",'Minor retrofit'!$Z$28,IF(F26="Scenario2PBT8",'Minor retrofit'!$AA$28,IF(F26="Scenario3PBT8",'Minor retrofit'!$AB$28,"")))&amp;IF(F26="Scenario1PBT9",'Minor retrofit'!$AC$28,IF(F26="Scenario2PBT9",'Minor retrofit'!$AD$28,IF(F26="Scenario3PBT9",'Minor retrofit'!$AE$28,"")))&amp;IF(F26="Scenario1PBT10",'Minor retrofit'!$AF$28,IF(F26="Scenario2PBT10",'Minor retrofit'!$AG$28,IF(F26="Scenario3PBT10",'Minor retrofit'!$AH$28,"")))&amp;IF(F26="Scenario1PBT11",'Minor retrofit'!$AI$28,IF(F26="Scenario2PBT11",'Minor retrofit'!$AJ$28,IF(F26="Scenario3PBT11",'Minor retrofit'!$AK$28,"")))&amp;IF(F26="Scenario1PBT12",'Minor retrofit'!$AL$28,IF(F26="Scenario2PBT12",'Minor retrofit'!$AM$28,IF(F26="Scenario3PBT12",'Minor retrofit'!$AN$28,"")))&amp;IF(F26="Scenario1PBT13",'Minor retrofit'!$AO$28,IF(F26="Scenario2PBT13",'Minor retrofit'!$AP$28,IF(F26="Scenario3PBT13",'Minor retrofit'!$AQ$28,"")))&amp;IF(F26="Scenario1PBT14",'Minor retrofit'!$AR$28,IF(F26="Scenario2PBT14",'Minor retrofit'!$AS$28,IF(F26="Scenario3PBT14",'Minor retrofit'!$AT$28,"")))&amp;IF(F26="Scenario1PBT15",'Minor retrofit'!$AU$28,IF(F26="Scenario2PBT15",'Minor retrofit'!$AV$28,IF(F26="Scenario3PBT15",'Minor retrofit'!$AW$28,"")))</f>
        <v/>
      </c>
      <c r="T26" s="207">
        <f t="shared" si="6"/>
        <v>0</v>
      </c>
      <c r="U26" s="206" t="str">
        <f>IF(F26="Scenario1PBT1",'Minor retrofit'!$E$39,IF(F26="Scenario2PBT1",'Minor retrofit'!$F$39,IF(F26="Scenario3PBT1",'Minor retrofit'!$G$39,"")))&amp;IF(F26="Scenario1PBT2",'Minor retrofit'!$H$39,IF(F26="Scenario2PBT2",'Minor retrofit'!$I$39,IF(F26="Scenario3PBT2",'Minor retrofit'!$J$39,"")))&amp;IF(F26="Scenario1PBT3",'Minor retrofit'!$K$39,IF(F26="Scenario2PBT3",'Minor retrofit'!$L$39,IF(F26="Scenario3PBT3",'Minor retrofit'!$M$39,"")))&amp;IF(F26="Scenario1PBT4",'Minor retrofit'!$N$39,IF(F26="Scenario2PBT4",'Minor retrofit'!$O$39,IF(F26="Scenario3PBT4",'Minor retrofit'!$P$39,"")))&amp;IF(F26="Scenario1PBT5",'Minor retrofit'!$Q$39,IF(F26="Scenario2PBT5",'Minor retrofit'!$R$39,IF(F26="Scenario3PBT5",'Minor retrofit'!$S$39,"")))&amp;IF(F26="Scenario1PBT6",'Minor retrofit'!$T$39,IF(F26="Scenario2PBT6",'Minor retrofit'!$U$39,IF(F26="Scenario3PBT6",'Minor retrofit'!$V$39,"")))&amp;IF(F26="Scenario1PBT7",'Minor retrofit'!$W$39,IF(F26="Scenario2PBT7",'Minor retrofit'!$X$39,IF(F26="Scenario3PBT7",'Minor retrofit'!$Y$39,"")))&amp;IF(F26="Scenario1PBT8",'Minor retrofit'!$Z$39,IF(F26="Scenario2PBT8",'Minor retrofit'!$AA$39,IF(F26="Scenario3PBT8",'Minor retrofit'!$AB$39,"")))&amp;IF(F26="Scenario1PBT9",'Minor retrofit'!$AC$39,IF(F26="Scenario2PBT9",'Minor retrofit'!$AD$39,IF(F26="Scenario3PBT9",'Minor retrofit'!$AE$39,"")))&amp;IF(F26="Scenario1PBT10",'Minor retrofit'!$AF$39,IF(F26="Scenario2PBT10",'Minor retrofit'!$AG$39,IF(F26="Scenario3PBT10",'Minor retrofit'!$AH$39,"")))&amp;IF(F26="Scenario1PBT11",'Minor retrofit'!$AI$39,IF(F26="Scenario2PBT11",'Minor retrofit'!$AJ$39,IF(F26="Scenario3PBT11",'Minor retrofit'!$AK$39,"")))&amp;IF(F26="Scenario1PBT12",'Minor retrofit'!$AL$39,IF(F26="Scenario2PBT12",'Minor retrofit'!$AM$39,IF(F26="Scenario3PBT12",'Minor retrofit'!$AN$39,"")))&amp;IF(F26="Scenario1PBT13",'Minor retrofit'!$AO$39,IF(F26="Scenario2PBT13",'Minor retrofit'!$AP$39,IF(F26="Scenario3PBT13",'Minor retrofit'!$AQ$39,"")))&amp;IF(F26="Scenario1PBT14",'Minor retrofit'!$AR$39,IF(F26="Scenario2PBT14",'Minor retrofit'!$AS$39,IF(F26="Scenario3PBT14",'Minor retrofit'!$AT$39,"")))&amp;IF(F26="Scenario1PBT15",'Minor retrofit'!$AU$39,IF(F26="Scenario2PBT15",'Minor retrofit'!$AV$39,IF(F26="Scenario3PBT15",'Minor retrofit'!$AW$39,"")))</f>
        <v/>
      </c>
      <c r="V26" s="117">
        <f t="shared" si="7"/>
        <v>0</v>
      </c>
      <c r="W26" s="117" t="str">
        <f>IF(F26="Scenario1PBT1",'Minor retrofit'!$E$41,IF(F26="Scenario2PBT1",'Minor retrofit'!$F$41,IF(F26="Scenario3PBT1",'Minor retrofit'!$G$41,"")))&amp;IF(F26="Scenario1PBT2",'Minor retrofit'!$H$41,IF(F26="Scenario2PBT2",'Minor retrofit'!$I$41,IF(F26="Scenario3PBT2",'Minor retrofit'!$J$41,"")))&amp;IF(F26="Scenario1PBT3",'Minor retrofit'!$K$41,IF(F26="Scenario2PBT3",'Minor retrofit'!$L$41,IF(F26="Scenario3PBT3",'Minor retrofit'!$M$41,"")))&amp;IF(F26="Scenario1PBT4",'Minor retrofit'!$N$41,IF(F26="Scenario2PBT4",'Minor retrofit'!$O$41,IF(F26="Scenario3PBT4",'Minor retrofit'!$P$41,"")))&amp;IF(F26="Scenario1PBT5",'Minor retrofit'!$Q$41,IF(F26="Scenario2PBT5",'Minor retrofit'!$R$41,IF(F26="Scenario3PBT5",'Minor retrofit'!$S$41,"")))&amp;IF(F26="Scenario1PBT6",'Minor retrofit'!$T$41,IF(F26="Scenario2PBT6",'Minor retrofit'!$U$41,IF(F26="Scenario3PBT6",'Minor retrofit'!$V$41,"")))&amp;IF(F26="Scenario1PBT7",'Minor retrofit'!$W$41,IF(F26="Scenario2PBT7",'Minor retrofit'!$X$41,IF(F26="Scenario3PBT7",'Minor retrofit'!$Y$41,"")))&amp;IF(F26="Scenario1PBT8",'Minor retrofit'!$Z$41,IF(F26="Scenario2PBT8",'Minor retrofit'!$AA$41,IF(F26="Scenario3PBT8",'Minor retrofit'!$AB$41,"")))&amp;IF(F26="Scenario1PBT9",'Minor retrofit'!$AC$41,IF(F26="Scenario2PBT9",'Minor retrofit'!$AD$41,IF(F26="Scenario3PBT9",'Minor retrofit'!$AE$41,"")))&amp;IF(F26="Scenario1PBT10",'Minor retrofit'!$AF$41,IF(F26="Scenario2PBT10",'Minor retrofit'!$AG$41,IF(F26="Scenario3PBT10",'Minor retrofit'!$AH$41,"")))&amp;IF(F26="Scenario1PBT11",'Minor retrofit'!$AI$41,IF(F26="Scenario2PBT11",'Minor retrofit'!$AJ$41,IF(F26="Scenario3PBT11",'Minor retrofit'!$AK$41,"")))&amp;IF(F26="Scenario1PBT12",'Minor retrofit'!$AL$41,IF(F26="Scenario2PBT12",'Minor retrofit'!$AM$41,IF(F26="Scenario3PBT12",'Minor retrofit'!$AN$41,"")))&amp;IF(F26="Scenario1PBT13",'Minor retrofit'!$AO$41,IF(F26="Scenario2PBT13",'Minor retrofit'!$AP$41,IF(F26="Scenario3PBT13",'Minor retrofit'!$AQ$41,"")))&amp;IF(F26="Scenario1PBT14",'Minor retrofit'!$AR$41,IF(F26="Scenario2PBT14",'Minor retrofit'!$AS$41,IF(F26="Scenario3PBT14",'Minor retrofit'!$AT$41,"")))&amp;IF(F26="Scenario1PBT15",'Minor retrofit'!$AU$41,IF(F26="Scenario2PBT15",'Minor retrofit'!$AV$41,IF(F26="Scenario3PBT15",'Minor retrofit'!$AW$41,"")))</f>
        <v/>
      </c>
      <c r="X26" s="117">
        <f t="shared" si="8"/>
        <v>0</v>
      </c>
      <c r="Y26" s="117" t="str">
        <f>IF(F26="Scenario1PBT1",'Minor retrofit'!$E$43,IF(F26="Scenario2PBT1",'Minor retrofit'!$F$43,IF(F26="Scenario3PBT1",'Minor retrofit'!$G$43,"")))&amp;IF(F26="Scenario1PBT2",'Minor retrofit'!$H$43,IF(F26="Scenario2PBT2",'Minor retrofit'!$I$43,IF(F26="Scenario3PBT2",'Minor retrofit'!$J$43,"")))&amp;IF(F26="Scenario1PBT3",'Minor retrofit'!$K$43,IF(F26="Scenario2PBT3",'Minor retrofit'!$L$43,IF(F26="Scenario3PBT3",'Minor retrofit'!$M$43,"")))&amp;IF(F26="Scenario1PBT4",'Minor retrofit'!$N$43,IF(F26="Scenario2PBT4",'Minor retrofit'!$O$43,IF(F26="Scenario3PBT4",'Minor retrofit'!$P$43,"")))&amp;IF(F26="Scenario1PBT5",'Minor retrofit'!$Q$43,IF(F26="Scenario2PBT5",'Minor retrofit'!$R$43,IF(F26="Scenario3PBT5",'Minor retrofit'!$S$43,"")))&amp;IF(F26="Scenario1PBT6",'Minor retrofit'!$T$43,IF(F26="Scenario2PBT6",'Minor retrofit'!$U$43,IF(F26="Scenario3PBT6",'Minor retrofit'!$V$43,"")))&amp;IF(F26="Scenario1PBT7",'Minor retrofit'!$W$43,IF(F26="Scenario2PBT7",'Minor retrofit'!$X$43,IF(F26="Scenario3PBT7",'Minor retrofit'!$Y$43,"")))&amp;IF(F26="Scenario1PBT8",'Minor retrofit'!$Z$43,IF(F26="Scenario2PBT8",'Minor retrofit'!$AA$43,IF(F26="Scenario3PBT8",'Minor retrofit'!$AB$43,"")))&amp;IF(F26="Scenario1PBT9",'Minor retrofit'!$AC$43,IF(F26="Scenario2PBT9",'Minor retrofit'!$AD$43,IF(F26="Scenario3PBT9",'Minor retrofit'!$AE$43,"")))&amp;IF(F26="Scenario1PBT10",'Minor retrofit'!$AF$43,IF(F26="Scenario2PBT10",'Minor retrofit'!$AG$43,IF(F26="Scenario3PBT10",'Minor retrofit'!$AH$43,"")))&amp;IF(F26="Scenario1PBT11",'Minor retrofit'!$AI$43,IF(F26="Scenario2PBT11",'Minor retrofit'!$AJ$43,IF(F26="Scenario3PBT11",'Minor retrofit'!$AK$43,"")))&amp;IF(F26="Scenario1PBT12",'Minor retrofit'!$AL$43,IF(F26="Scenario2PBT12",'Minor retrofit'!$AM$43,IF(F26="Scenario3PBT12",'Minor retrofit'!$AN$43,"")))&amp;IF(F26="Scenario1PBT13",'Minor retrofit'!$AO$43,IF(F26="Scenario2PBT13",'Minor retrofit'!$AP$43,IF(F26="Scenario3PBT13",'Minor retrofit'!$AQ$43,"")))&amp;IF(F26="Scenario1PBT14",'Minor retrofit'!$AR$43,IF(F26="Scenario2PBT14",'Minor retrofit'!$AS$43,IF(F26="Scenario3PBT14",'Minor retrofit'!$AT$43,"")))&amp;IF(F26="Scenario1PBT15",'Minor retrofit'!$AU$43,IF(F26="Scenario2PBT15",'Minor retrofit'!$AV$43,IF(F26="Scenario3PBT15",'Minor retrofit'!$AW$43,"")))</f>
        <v/>
      </c>
      <c r="Z26" s="117">
        <f t="shared" si="9"/>
        <v>0</v>
      </c>
      <c r="AA26" s="178" t="str">
        <f>IF(F26="Scenario1PBT1",'Minor retrofit'!$E$102,IF(F26="Scenario2PBT1",'Minor retrofit'!$F$102,IF(F26="Scenario3PBT1",'Minor retrofit'!$G$102,"")))&amp;IF(F26="Scenario1PBT2",'Minor retrofit'!$H$102,IF(F26="Scenario2PBT2",'Minor retrofit'!$I$102,IF(F26="Scenario3PBT2",'Minor retrofit'!$J$102,"")))&amp;IF(F26="Scenario1PBT3",'Minor retrofit'!$K$102,IF(F26="Scenario2PBT3",'Minor retrofit'!$L$102,IF(F26="Scenario3PBT3",'Minor retrofit'!$M$102,"")))&amp;IF(F26="Scenario1PBT4",'Minor retrofit'!$N$102,IF(F26="Scenario2PBT4",'Minor retrofit'!$O$102,IF(F26="Scenario3PBT4",'Minor retrofit'!$P$102,"")))&amp;IF(F26="Scenario1PBT5",'Minor retrofit'!$Q$102,IF(F26="Scenario2PBT5",'Minor retrofit'!$R$102,IF(F26="Scenario3PBT5",'Minor retrofit'!$S$102,"")))&amp;IF(F26="Scenario1PBT6",'Minor retrofit'!$T$102,IF(F26="Scenario2PBT6",'Minor retrofit'!$U$102,IF(F26="Scenario3PBT6",'Minor retrofit'!$V$102,"")))&amp;IF(F26="Scenario1PBT7",'Minor retrofit'!$W$102,IF(F26="Scenario2PBT7",'Minor retrofit'!$X$102,IF(F26="Scenario3PBT7",'Minor retrofit'!$Y$102,"")))&amp;IF(F26="Scenario1PBT8",'Minor retrofit'!$Z$102,IF(F26="Scenario2PBT8",'Minor retrofit'!$AA$102,IF(F26="Scenario3PBT8",'Minor retrofit'!$AB$102,"")))&amp;IF(F26="Scenario1PBT9",'Minor retrofit'!$AC$102,IF(F26="Scenario2PBT9",'Minor retrofit'!$AD$102,IF(F26="Scenario3PBT9",'Minor retrofit'!$AE$102,"")))&amp;IF(F26="Scenario1PBT10",'Minor retrofit'!$AF$102,IF(F26="Scenario2PBT10",'Minor retrofit'!$AG$102,IF(F26="Scenario3PBT10",'Minor retrofit'!$AH$102,"")))&amp;IF(F26="Scenario1PBT11",'Minor retrofit'!$AI$102,IF(F26="Scenario2PBT11",'Minor retrofit'!$AJ$102,IF(F26="Scenario3PBT11",'Minor retrofit'!$AK$102,"")))&amp;IF(F26="Scenario1PBT12",'Minor retrofit'!$AL$102,IF(F26="Scenario2PBT12",'Minor retrofit'!$AM$102,IF(F26="Scenario3PBT12",'Minor retrofit'!$AN$102,"")))&amp;IF(F26="Scenario1PBT13",'Minor retrofit'!$AO$102,IF(F26="Scenario2PBT13",'Minor retrofit'!$AP$102,IF(F26="Scenario3PBT13",'Minor retrofit'!$AQ$102,"")))&amp;IF(F26="Scenario1PBT14",'Minor retrofit'!$AR$102,IF(F26="Scenario2PBT14",'Minor retrofit'!$AS$102,IF(F26="Scenario3PBT14",'Minor retrofit'!$AT$102,"")))&amp;IF(F26="Scenario1PBT15",'Minor retrofit'!$AU$102,IF(F26="Scenario2PBT15",'Minor retrofit'!$AV$102,IF(F26="Scenario3PBT15",'Minor retrofit'!$AW$102,"")))</f>
        <v/>
      </c>
      <c r="AB26" s="179">
        <f t="shared" si="10"/>
        <v>0</v>
      </c>
      <c r="AC26" s="363" t="str">
        <f t="shared" si="24"/>
        <v/>
      </c>
      <c r="AD26" s="353">
        <f>IF(AC26="",IFERROR('Projection_Base-case'!G27-G26,0),0)</f>
        <v>0</v>
      </c>
      <c r="AE26" s="350">
        <f t="shared" si="11"/>
        <v>0</v>
      </c>
      <c r="AF26" s="361">
        <f>IFERROR(100*AD26/'Projection_Base-case'!G27,0)</f>
        <v>0</v>
      </c>
      <c r="AG26" s="352">
        <f>IF(AC26="",IFERROR('Projection_Base-case'!I27-I26,0),0)</f>
        <v>0</v>
      </c>
      <c r="AH26" s="353">
        <f t="shared" si="12"/>
        <v>0</v>
      </c>
      <c r="AI26" s="361">
        <f>IFERROR(100*AG26/'Projection_Base-case'!I27,0)</f>
        <v>0</v>
      </c>
      <c r="AJ26" s="352">
        <f>IF(AC26="",IFERROR('Projection_Base-case'!K27-K26,0),0)</f>
        <v>0</v>
      </c>
      <c r="AK26" s="353">
        <f t="shared" si="13"/>
        <v>0</v>
      </c>
      <c r="AL26" s="361">
        <f>IFERROR(100*AJ26/'Projection_Base-case'!K27,0)</f>
        <v>0</v>
      </c>
      <c r="AM26" s="352">
        <f>-IF(AC26="",IFERROR('Projection_Base-case'!M27-M26,0),0)</f>
        <v>0</v>
      </c>
      <c r="AN26" s="353">
        <f t="shared" si="14"/>
        <v>0</v>
      </c>
      <c r="AO26" s="354">
        <f>IFERROR(IF('Projection_Base-case'!N27&gt;0,100*AN26/'Projection_Base-case'!N27,100*AN26/N26),0)</f>
        <v>0</v>
      </c>
      <c r="AP26" s="355">
        <f>IF(AC26="",IFERROR('Projection_Base-case'!O27-O26,0),0)</f>
        <v>0</v>
      </c>
      <c r="AQ26" s="356">
        <f t="shared" si="15"/>
        <v>0</v>
      </c>
      <c r="AR26" s="356">
        <f>IFERROR(100*AP26/'Projection_Base-case'!O27,0)</f>
        <v>0</v>
      </c>
      <c r="AS26" s="355">
        <f>IF(AC26="",IFERROR('Projection_Base-case'!Q27-Q26,0),0)</f>
        <v>0</v>
      </c>
      <c r="AT26" s="356">
        <f t="shared" si="16"/>
        <v>0</v>
      </c>
      <c r="AU26" s="356">
        <f>IFERROR(100*AS26/'Projection_Base-case'!Q27,0)</f>
        <v>0</v>
      </c>
      <c r="AV26" s="355">
        <f>IF(AC26="",IFERROR('Projection_Base-case'!S27-S26,0),0)</f>
        <v>0</v>
      </c>
      <c r="AW26" s="356">
        <f t="shared" si="17"/>
        <v>0</v>
      </c>
      <c r="AX26" s="357">
        <f>IFERROR(100*AV26/'Projection_Base-case'!S27,0)</f>
        <v>0</v>
      </c>
      <c r="AY26" s="358">
        <f>IF(AC26="",IFERROR('Projection_Base-case'!U27-U26,0),0)</f>
        <v>0</v>
      </c>
      <c r="AZ26" s="359">
        <f t="shared" si="18"/>
        <v>0</v>
      </c>
      <c r="BA26" s="359">
        <f>IFERROR(100*AY26/'Projection_Base-case'!U27,0)</f>
        <v>0</v>
      </c>
      <c r="BB26" s="358">
        <f>IF(AC26="",IFERROR('Projection_Base-case'!W27-W26,0),0)</f>
        <v>0</v>
      </c>
      <c r="BC26" s="359">
        <f t="shared" si="19"/>
        <v>0</v>
      </c>
      <c r="BD26" s="359">
        <f>IFERROR(100*BB26/'Projection_Base-case'!W27,0)</f>
        <v>0</v>
      </c>
      <c r="BE26" s="358">
        <f>IF(AC26="",IFERROR('Projection_Base-case'!Y27-Y26,0),0)</f>
        <v>0</v>
      </c>
      <c r="BF26" s="359">
        <f t="shared" si="20"/>
        <v>0</v>
      </c>
      <c r="BG26" s="359">
        <f>IFERROR(100*BE26/'Projection_Base-case'!Y27,0)</f>
        <v>0</v>
      </c>
      <c r="BH26" s="359">
        <f t="shared" si="21"/>
        <v>0</v>
      </c>
      <c r="BI26" s="360">
        <f t="shared" si="22"/>
        <v>0</v>
      </c>
    </row>
    <row r="27" spans="1:61">
      <c r="A27" s="205">
        <v>23</v>
      </c>
      <c r="B27" s="347">
        <f>IF('Projection_Base-case'!B28&lt;&gt;"",'Projection_Base-case'!B28,0)</f>
        <v>0</v>
      </c>
      <c r="C27" s="347">
        <f>IF('Projection_Base-case'!C28&lt;&gt;"",'Projection_Base-case'!C28,0)</f>
        <v>0</v>
      </c>
      <c r="D27" s="365">
        <f>IF('Projection_Base-case'!D28&lt;&gt;"",'Projection_Base-case'!D28,0)</f>
        <v>0</v>
      </c>
      <c r="E27" s="369"/>
      <c r="F27" s="367" t="str">
        <f t="shared" si="23"/>
        <v>0</v>
      </c>
      <c r="G27" s="206" t="str">
        <f>IF(F27="Scenario1PBT1",'Minor retrofit'!$E$7,IF(F27="Scenario2PBT1",'Minor retrofit'!$F$7,IF(F27="Scenario3PBT1",'Minor retrofit'!$G$7,"")))&amp;IF(F27="Scenario1PBT2",'Minor retrofit'!$H$7,IF(F27="Scenario2PBT2",'Minor retrofit'!$I$7,IF(F27="Scenario3PBT2",'Minor retrofit'!$J$7,"")))&amp;IF(F27="Scenario1PBT3",'Minor retrofit'!$K$7,IF(F27="Scenario2PBT3",'Minor retrofit'!$L$7,IF(F27="Scenario3PBT3",'Minor retrofit'!$M$7,"")))&amp;IF(F27="Scenario1PBT4",'Minor retrofit'!$N$7,IF(F27="Scenario2PBT4",'Minor retrofit'!$O$7,IF(F27="Scenario3PBT4",'Minor retrofit'!$P$7,"")))&amp;IF(F27="Scenario1PBT5",'Minor retrofit'!$Q$7,IF(F27="Scenario2PBT5",'Minor retrofit'!$R$7,IF(F27="Scenario3PBT5",'Minor retrofit'!$S$7,"")))&amp;IF(F27="Scenario1PBT6",'Minor retrofit'!$T$7,IF(F27="Scenario2PBT6",'Minor retrofit'!$U$7,IF(F27="Scenario3PBT6",'Minor retrofit'!$V$7,"")))&amp;IF(F27="Scenario1PBT7",'Minor retrofit'!$W$7,IF(F27="Scenario2PBT7",'Minor retrofit'!$X$7,IF(F27="Scenario3PBT7",'Minor retrofit'!$Y$7,"")))&amp;IF(F27="Scenario1PBT8",'Minor retrofit'!$Z$7,IF(F27="Scenario2PBT8",'Minor retrofit'!$AA$7,IF(F27="Scenario3PBT8",'Minor retrofit'!$AB$7,"")))&amp;IF(F27="Scenario1PBT9",'Minor retrofit'!$AC$7,IF(F27="Scenario2PBT9",'Minor retrofit'!$AD$7,IF(F27="Scenario3PBT9",'Minor retrofit'!$AE$7,"")))&amp;IF(F27="Scenario1PBT10",'Minor retrofit'!$AF$7,IF(F27="Scenario2PBT10",'Minor retrofit'!$AG$7,IF(F27="Scenario3PBT10",'Minor retrofit'!$AH$7,"")))&amp;IF(F27="Scenario1PBT11",'Minor retrofit'!$AI$7,IF(F27="Scenario2PBT11",'Minor retrofit'!$AJ$7,IF(F27="Scenario3PBT11",'Minor retrofit'!$AK$7,"")))&amp;IF(F27="Scenario1PBT12",'Minor retrofit'!$AL$7,IF(F27="Scenario2PBT12",'Minor retrofit'!$AM$7,IF(F27="Scenario3PBT12",'Minor retrofit'!$AN$7,"")))&amp;IF(F27="Scenario1PBT13",'Minor retrofit'!$AO$7,IF(F27="Scenario2PBT13",'Minor retrofit'!$AP$7,IF(F27="Scenario3PBT13",'Minor retrofit'!$AQ$7,"")))&amp;IF(F27="Scenario1PBT14",'Minor retrofit'!$AR$7,IF(F27="Scenario2PBT14",'Minor retrofit'!$AS$7,IF(F27="Scenario3PBT14",'Minor retrofit'!$AT$7,"")))&amp;IF(F27="Scenario1PBT15",'Minor retrofit'!$AU$7,IF(F27="Scenario2PBT15",'Minor retrofit'!$AV$7,IF(F27="Scenario3PBT15",'Minor retrofit'!$AW$7,"")))</f>
        <v/>
      </c>
      <c r="H27" s="117">
        <f t="shared" si="0"/>
        <v>0</v>
      </c>
      <c r="I27" s="117" t="str">
        <f>IF(F27="Scenario1PBT1",'Minor retrofit'!$E$17,IF(F27="Scenario2PBT1",'Minor retrofit'!$F$17,IF(F27="Scenario3PBT1",'Minor retrofit'!$G$17,"")))&amp;IF(F27="Scenario1PBT2",'Minor retrofit'!$H$17,IF(F27="Scenario2PBT2",'Minor retrofit'!$I$17,IF(F27="Scenario3PBT2",'Minor retrofit'!$J$17,"")))&amp;IF(F27="Scenario1PBT3",'Minor retrofit'!$K$17,IF(F27="Scenario2PBT3",'Minor retrofit'!$L$17,IF(F27="Scenario3PBT3",'Minor retrofit'!$M$17,"")))&amp;IF(F27="Scenario1PBT4",'Minor retrofit'!$N$17,IF(F27="Scenario2PBT4",'Minor retrofit'!$O$17,IF(F27="Scenario3PBT4",'Minor retrofit'!$P$17,"")))&amp;IF(F27="Scenario1PBT5",'Minor retrofit'!$Q$17,IF(F27="Scenario2PBT5",'Minor retrofit'!$R$17,IF(F27="Scenario3PBT5",'Minor retrofit'!$S$17,"")))&amp;IF(F27="Scenario1PBT6",'Minor retrofit'!$T$17,IF(F27="Scenario2PBT6",'Minor retrofit'!$U$17,IF(F27="Scenario3PBT6",'Minor retrofit'!$V$17,"")))&amp;IF(F27="Scenario1PBT7",'Minor retrofit'!$W$17,IF(F27="Scenario2PBT7",'Minor retrofit'!$X$17,IF(F27="Scenario3PBT7",'Minor retrofit'!$Y$17,"")))&amp;IF(F27="Scenario1PBT8",'Minor retrofit'!$Z$17,IF(F27="Scenario2PBT8",'Minor retrofit'!$AA$17,IF(F27="Scenario3PBT8",'Minor retrofit'!$AB$17,"")))&amp;IF(F27="Scenario1PBT9",'Minor retrofit'!$AC$17,IF(F27="Scenario2PBT9",'Minor retrofit'!$AD$17,IF(F27="Scenario3PBT9",'Minor retrofit'!$AE$17,"")))&amp;IF(F27="Scenario1PBT10",'Minor retrofit'!$AF$17,IF(F27="Scenario2PBT10",'Minor retrofit'!$AG$17,IF(F27="Scenario3PBT10",'Minor retrofit'!$AH$17,"")))&amp;IF(F27="Scenario1PBT11",'Minor retrofit'!$AI$17,IF(F27="Scenario2PBT11",'Minor retrofit'!$AJ$17,IF(F27="Scenario3PBT11",'Minor retrofit'!$AK$17,"")))&amp;IF(F27="Scenario1PBT12",'Minor retrofit'!$AL$17,IF(F27="Scenario2PBT12",'Minor retrofit'!$AM$17,IF(F27="Scenario3PBT12",'Minor retrofit'!$AN$17,"")))&amp;IF(F27="Scenario1PBT13",'Minor retrofit'!$AO$17,IF(F27="Scenario2PBT13",'Minor retrofit'!$AP$17,IF(F27="Scenario3PBT13",'Minor retrofit'!$AQ$17,"")))&amp;IF(F27="Scenario1PBT14",'Minor retrofit'!$AR$17,IF(F27="Scenario2PBT14",'Minor retrofit'!$AS$17,IF(F27="Scenario3PBT14",'Minor retrofit'!$AT$17,"")))&amp;IF(F27="Scenario1PBT15",'Minor retrofit'!$AU$17,IF(F27="Scenario2PBT15",'Minor retrofit'!$AV$17,IF(F27="Scenario3PBT15",'Minor retrofit'!$AW$17,"")))</f>
        <v/>
      </c>
      <c r="J27" s="117">
        <f t="shared" si="1"/>
        <v>0</v>
      </c>
      <c r="K27" s="117" t="str">
        <f>IF(F27="Scenario1PBT1",'Minor retrofit'!$E$19,IF(F27="Scenario2PBT1",'Minor retrofit'!$F$19,IF(F27="Scenario3PBT1",'Minor retrofit'!$G$19,"")))&amp;IF(F27="Scenario1PBT2",'Minor retrofit'!$H$19,IF(F27="Scenario2PBT2",'Minor retrofit'!$I$19,IF(F27="Scenario3PBT2",'Minor retrofit'!$J$19,"")))&amp;IF(F27="Scenario1PBT3",'Minor retrofit'!$K$19,IF(F27="Scenario2PBT3",'Minor retrofit'!$L$19,IF(F27="Scenario3PBT3",'Minor retrofit'!$M$19,"")))&amp;IF(F27="Scenario1PBT4",'Minor retrofit'!$N$19,IF(F27="Scenario2PBT4",'Minor retrofit'!$O$19,IF(F27="Scenario3PBT4",'Minor retrofit'!$P$19,"")))&amp;IF(F27="Scenario1PBT5",'Minor retrofit'!$Q$19,IF(F27="Scenario2PBT5",'Minor retrofit'!$R$19,IF(F27="Scenario3PBT5",'Minor retrofit'!$S$19,"")))&amp;IF(F27="Scenario1PBT6",'Minor retrofit'!$T$19,IF(F27="Scenario2PBT6",'Minor retrofit'!$U$19,IF(F27="Scenario3PBT6",'Minor retrofit'!$V$19,"")))&amp;IF(F27="Scenario1PBT7",'Minor retrofit'!$W$19,IF(F27="Scenario2PBT7",'Minor retrofit'!$X$19,IF(F27="Scenario3PBT7",'Minor retrofit'!$Y$19,"")))&amp;IF(F27="Scenario1PBT8",'Minor retrofit'!$Z$19,IF(F27="Scenario2PBT8",'Minor retrofit'!$AA$19,IF(F27="Scenario3PBT8",'Minor retrofit'!$AB$19,"")))&amp;IF(F27="Scenario1PBT9",'Minor retrofit'!$AC$19,IF(F27="Scenario2PBT9",'Minor retrofit'!$AD$19,IF(F27="Scenario3PBT9",'Minor retrofit'!$AE$19,"")))&amp;IF(F27="Scenario1PBT10",'Minor retrofit'!$AF$19,IF(F27="Scenario2PBT10",'Minor retrofit'!$AG$19,IF(F27="Scenario3PBT10",'Minor retrofit'!$AH$19,"")))&amp;IF(F27="Scenario1PBT11",'Minor retrofit'!$AI$19,IF(F27="Scenario2PBT11",'Minor retrofit'!$AJ$19,IF(F27="Scenario3PBT11",'Minor retrofit'!$AK$19,"")))&amp;IF(F27="Scenario1PBT12",'Minor retrofit'!$AL$19,IF(F27="Scenario2PBT12",'Minor retrofit'!$AM$19,IF(F27="Scenario3PBT12",'Minor retrofit'!$AN$19,"")))&amp;IF(F27="Scenario1PBT13",'Minor retrofit'!$AO$19,IF(F27="Scenario2PBT13",'Minor retrofit'!$AP$19,IF(F27="Scenario3PBT13",'Minor retrofit'!$AQ$19,"")))&amp;IF(F27="Scenario1PBT14",'Minor retrofit'!$AR$19,IF(F27="Scenario2PBT14",'Minor retrofit'!$AS$19,IF(F27="Scenario3PBT14",'Minor retrofit'!$AT$19,"")))&amp;IF(F27="Scenario1PBT15",'Minor retrofit'!$AU$19,IF(F27="Scenario2PBT15",'Minor retrofit'!$AV$19,IF(F27="Scenario3PBT15",'Minor retrofit'!$AW$19,"")))</f>
        <v/>
      </c>
      <c r="L27" s="117">
        <f t="shared" si="2"/>
        <v>0</v>
      </c>
      <c r="M27" s="117" t="str">
        <f>IF(F27="Scenario1PBT1",'Minor retrofit'!$E$21,IF(F27="Scenario2PBT1",'Minor retrofit'!$F$21,IF(F27="Scenario3PBT1",'Minor retrofit'!$G$21,"")))&amp;IF(F27="Scenario1PBT2",'Minor retrofit'!$H$21,IF(F27="Scenario2PBT2",'Minor retrofit'!$I$21,IF(F27="Scenario3PBT2",'Minor retrofit'!$J$21,"")))&amp;IF(F27="Scenario1PBT3",'Minor retrofit'!$K$21,IF(F27="Scenario2PBT3",'Minor retrofit'!$L$21,IF(F27="Scenario3PBT3",'Minor retrofit'!$M$21,"")))&amp;IF(F27="Scenario1PBT4",'Minor retrofit'!$N$21,IF(F27="Scenario2PBT4",'Minor retrofit'!$O$21,IF(F27="Scenario3PBT4",'Minor retrofit'!$P$21,"")))&amp;IF(F27="Scenario1PBT5",'Minor retrofit'!$Q$21,IF(F27="Scenario2PBT5",'Minor retrofit'!$R$21,IF(F27="Scenario3PBT5",'Minor retrofit'!$S$21,"")))&amp;IF(F27="Scenario1PBT6",'Minor retrofit'!$T$21,IF(F27="Scenario2PBT6",'Minor retrofit'!$U$21,IF(F27="Scenario3PBT6",'Minor retrofit'!$V$21,"")))&amp;IF(F27="Scenario1PBT7",'Minor retrofit'!$W$21,IF(F27="Scenario2PBT7",'Minor retrofit'!$X$21,IF(F27="Scenario3PBT7",'Minor retrofit'!$Y$21,"")))&amp;IF(F27="Scenario1PBT8",'Minor retrofit'!$Z$21,IF(F27="Scenario2PBT8",'Minor retrofit'!$AA$21,IF(F27="Scenario3PBT8",'Minor retrofit'!$AB$21,"")))&amp;IF(F27="Scenario1PBT9",'Minor retrofit'!$AC$21,IF(F27="Scenario2PBT9",'Minor retrofit'!$AD$21,IF(F27="Scenario3PBT9",'Minor retrofit'!$AE$21,"")))&amp;IF(F27="Scenario1PBT10",'Minor retrofit'!$AF$21,IF(F27="Scenario2PBT10",'Minor retrofit'!$AG$21,IF(F27="Scenario3PBT10",'Minor retrofit'!$AH$21,"")))&amp;IF(F27="Scenario1PBT11",'Minor retrofit'!$AI$21,IF(F27="Scenario2PBT11",'Minor retrofit'!$AJ$21,IF(F27="Scenario3PBT11",'Minor retrofit'!$AK$21,"")))&amp;IF(F27="Scenario1PBT12",'Minor retrofit'!$AL$21,IF(F27="Scenario2PBT12",'Minor retrofit'!$AM$21,IF(F27="Scenario3PBT12",'Minor retrofit'!$AN$21,"")))&amp;IF(F27="Scenario1PBT13",'Minor retrofit'!$AO$21,IF(F27="Scenario2PBT13",'Minor retrofit'!$AP$21,IF(F27="Scenario3PBT13",'Minor retrofit'!$AQ$21,"")))&amp;IF(F27="Scenario1PBT14",'Minor retrofit'!$AR$21,IF(F27="Scenario2PBT14",'Minor retrofit'!$AS$21,IF(F27="Scenario3PBT14",'Minor retrofit'!$AT$21,"")))&amp;IF(F27="Scenario1PBT15",'Minor retrofit'!$AU$21,IF(F27="Scenario2PBT15",'Minor retrofit'!$AV$21,IF(F27="Scenario3PBT15",'Minor retrofit'!$AW$21,"")))</f>
        <v/>
      </c>
      <c r="N27" s="118">
        <f t="shared" si="3"/>
        <v>0</v>
      </c>
      <c r="O27" s="206" t="str">
        <f>IF(F27="Scenario1PBT1",'Minor retrofit'!$E$24,IF(F27="Scenario2PBT1",'Minor retrofit'!$F$24,IF(F27="Scenario3PBT1",'Minor retrofit'!$G$24,"")))&amp;IF(F27="Scenario1PBT2",'Minor retrofit'!$H$24,IF(F27="Scenario2PBT2",'Minor retrofit'!$I$24,IF(F27="Scenario3PBT2",'Minor retrofit'!$J$24,"")))&amp;IF(F27="Scenario1PBT3",'Minor retrofit'!$K$24,IF(F27="Scenario2PBT3",'Minor retrofit'!$L$24,IF(F27="Scenario3PBT3",'Minor retrofit'!$M$24,"")))&amp;IF(F27="Scenario1PBT4",'Minor retrofit'!$N$24,IF(F27="Scenario2PBT4",'Minor retrofit'!$O$24,IF(F27="Scenario3PBT4",'Minor retrofit'!$P$24,"")))&amp;IF(F27="Scenario1PBT5",'Minor retrofit'!$Q$24,IF(F27="Scenario2PBT5",'Minor retrofit'!$R$24,IF(F27="Scenario3PBT5",'Minor retrofit'!$S$24,"")))&amp;IF(F27="Scenario1PBT6",'Minor retrofit'!$T$24,IF(F27="Scenario2PBT6",'Minor retrofit'!$U$24,IF(F27="Scenario3PBT6",'Minor retrofit'!$V$24,"")))&amp;IF(F27="Scenario1PBT7",'Minor retrofit'!$W$24,IF(F27="Scenario2PBT7",'Minor retrofit'!$X$24,IF(F27="Scenario3PBT7",'Minor retrofit'!$Y$24,"")))&amp;IF(F27="Scenario1PBT8",'Minor retrofit'!$Z$24,IF(F27="Scenario2PBT8",'Minor retrofit'!$AA$24,IF(F27="Scenario3PBT8",'Minor retrofit'!$AB$24,"")))&amp;IF(F27="Scenario1PBT9",'Minor retrofit'!$AC$24,IF(F27="Scenario2PBT9",'Minor retrofit'!$AD$24,IF(F27="Scenario3PBT9",'Minor retrofit'!$AE$24,"")))&amp;IF(F27="Scenario1PBT10",'Minor retrofit'!$AF$24,IF(F27="Scenario2PBT10",'Minor retrofit'!$AG$24,IF(F27="Scenario3PBT10",'Minor retrofit'!$AH$24,"")))&amp;IF(F27="Scenario1PBT11",'Minor retrofit'!$AI$24,IF(F27="Scenario2PBT11",'Minor retrofit'!$AJ$24,IF(F27="Scenario3PBT11",'Minor retrofit'!$AK$24,"")))&amp;IF(F27="Scenario1PBT12",'Minor retrofit'!$AL$24,IF(F27="Scenario2PBT12",'Minor retrofit'!$AM$24,IF(F27="Scenario3PBT12",'Minor retrofit'!$AN$24,"")))&amp;IF(F27="Scenario1PBT13",'Minor retrofit'!$AO$24,IF(F27="Scenario2PBT13",'Minor retrofit'!$AP$24,IF(F27="Scenario3PBT13",'Minor retrofit'!$AQ$24,"")))&amp;IF(F27="Scenario1PBT14",'Minor retrofit'!$AR$24,IF(F27="Scenario2PBT14",'Minor retrofit'!$AS$24,IF(F27="Scenario3PBT14",'Minor retrofit'!$AT$24,"")))&amp;IF(F27="Scenario1PBT15",'Minor retrofit'!$AU$24,IF(F27="Scenario2PBT15",'Minor retrofit'!$AV$24,IF(F27="Scenario3PBT15",'Minor retrofit'!$AW$24,"")))</f>
        <v/>
      </c>
      <c r="P27" s="117">
        <f t="shared" si="4"/>
        <v>0</v>
      </c>
      <c r="Q27" s="117" t="str">
        <f>IF(F27="Scenario1PBT1",'Minor retrofit'!$E$26,IF(F27="Scenario2PBT1",'Minor retrofit'!$F$26,IF(F27="Scenario3PBT1",'Minor retrofit'!$G$26,"")))&amp;IF(F27="Scenario1PBT2",'Minor retrofit'!$H$26,IF(F27="Scenario2PBT2",'Minor retrofit'!$I$26,IF(F27="Scenario3PBT2",'Minor retrofit'!$J$26,"")))&amp;IF(F27="Scenario1PBT3",'Minor retrofit'!$K$26,IF(F27="Scenario2PBT3",'Minor retrofit'!$L$26,IF(F27="Scenario3PBT3",'Minor retrofit'!$M$26,"")))&amp;IF(F27="Scenario1PBT4",'Minor retrofit'!$N$26,IF(F27="Scenario2PBT4",'Minor retrofit'!$O$26,IF(F27="Scenario3PBT4",'Minor retrofit'!$P$26,"")))&amp;IF(F27="Scenario1PBT5",'Minor retrofit'!$Q$26,IF(F27="Scenario2PBT5",'Minor retrofit'!$R$26,IF(F27="Scenario3PBT5",'Minor retrofit'!$S$26,"")))&amp;IF(F27="Scenario1PBT6",'Minor retrofit'!$T$26,IF(F27="Scenario2PBT6",'Minor retrofit'!$U$26,IF(F27="Scenario3PBT6",'Minor retrofit'!$V$26,"")))&amp;IF(F27="Scenario1PBT7",'Minor retrofit'!$W$26,IF(F27="Scenario2PBT7",'Minor retrofit'!$X$26,IF(F27="Scenario3PBT7",'Minor retrofit'!$Y$26,"")))&amp;IF(F27="Scenario1PBT8",'Minor retrofit'!$Z$26,IF(F27="Scenario2PBT8",'Minor retrofit'!$AA$26,IF(F27="Scenario3PBT8",'Minor retrofit'!$AB$26,"")))&amp;IF(F27="Scenario1PBT9",'Minor retrofit'!$AC$26,IF(F27="Scenario2PBT9",'Minor retrofit'!$AD$26,IF(F27="Scenario3PBT9",'Minor retrofit'!$AE$26,"")))&amp;IF(F27="Scenario1PBT10",'Minor retrofit'!$AF$26,IF(F27="Scenario2PBT10",'Minor retrofit'!$AG$26,IF(F27="Scenario3PBT10",'Minor retrofit'!$AH$26,"")))&amp;IF(F27="Scenario1PBT11",'Minor retrofit'!$AI$26,IF(F27="Scenario2PBT11",'Minor retrofit'!$AJ$26,IF(F27="Scenario3PBT11",'Minor retrofit'!$AK$26,"")))&amp;IF(F27="Scenario1PBT12",'Minor retrofit'!$AL$26,IF(F27="Scenario2PBT12",'Minor retrofit'!$AM$26,IF(F27="Scenario3PBT12",'Minor retrofit'!$AN$26,"")))&amp;IF(F27="Scenario1PBT13",'Minor retrofit'!$AO$26,IF(F27="Scenario2PBT13",'Minor retrofit'!$AP$26,IF(F27="Scenario3PBT13",'Minor retrofit'!$AQ$26,"")))&amp;IF(F27="Scenario1PBT14",'Minor retrofit'!$AR$26,IF(F27="Scenario2PBT14",'Minor retrofit'!$AS$26,IF(F27="Scenario3PBT14",'Minor retrofit'!$AT$26,"")))&amp;IF(F27="Scenario1PBT15",'Minor retrofit'!$AU$26,IF(F27="Scenario2PBT15",'Minor retrofit'!$AV$26,IF(F27="Scenario3PBT15",'Minor retrofit'!$AW$26,"")))</f>
        <v/>
      </c>
      <c r="R27" s="117">
        <f t="shared" si="5"/>
        <v>0</v>
      </c>
      <c r="S27" s="117" t="str">
        <f>IF(F27="Scenario1PBT1",'Minor retrofit'!$E$28,IF(F27="Scenario2PBT1",'Minor retrofit'!$F$28,IF(F27="Scenario3PBT1",'Minor retrofit'!$G$28,"")))&amp;IF(F27="Scenario1PBT2",'Minor retrofit'!$H$28,IF(F27="Scenario2PBT2",'Minor retrofit'!$I$28,IF(F27="Scenario3PBT2",'Minor retrofit'!$J$28,"")))&amp;IF(F27="Scenario1PBT3",'Minor retrofit'!$K$28,IF(F27="Scenario2PBT3",'Minor retrofit'!$L$28,IF(F27="Scenario3PBT3",'Minor retrofit'!$M$28,"")))&amp;IF(F27="Scenario1PBT4",'Minor retrofit'!$N$28,IF(F27="Scenario2PBT4",'Minor retrofit'!$O$28,IF(F27="Scenario3PBT4",'Minor retrofit'!$P$28,"")))&amp;IF(F27="Scenario1PBT5",'Minor retrofit'!$Q$28,IF(F27="Scenario2PBT5",'Minor retrofit'!$R$28,IF(F27="Scenario3PBT5",'Minor retrofit'!$S$28,"")))&amp;IF(F27="Scenario1PBT6",'Minor retrofit'!$T$28,IF(F27="Scenario2PBT6",'Minor retrofit'!$U$28,IF(F27="Scenario3PBT6",'Minor retrofit'!$V$28,"")))&amp;IF(F27="Scenario1PBT7",'Minor retrofit'!$W$28,IF(F27="Scenario2PBT7",'Minor retrofit'!$X$28,IF(F27="Scenario3PBT7",'Minor retrofit'!$Y$28,"")))&amp;IF(F27="Scenario1PBT8",'Minor retrofit'!$Z$28,IF(F27="Scenario2PBT8",'Minor retrofit'!$AA$28,IF(F27="Scenario3PBT8",'Minor retrofit'!$AB$28,"")))&amp;IF(F27="Scenario1PBT9",'Minor retrofit'!$AC$28,IF(F27="Scenario2PBT9",'Minor retrofit'!$AD$28,IF(F27="Scenario3PBT9",'Minor retrofit'!$AE$28,"")))&amp;IF(F27="Scenario1PBT10",'Minor retrofit'!$AF$28,IF(F27="Scenario2PBT10",'Minor retrofit'!$AG$28,IF(F27="Scenario3PBT10",'Minor retrofit'!$AH$28,"")))&amp;IF(F27="Scenario1PBT11",'Minor retrofit'!$AI$28,IF(F27="Scenario2PBT11",'Minor retrofit'!$AJ$28,IF(F27="Scenario3PBT11",'Minor retrofit'!$AK$28,"")))&amp;IF(F27="Scenario1PBT12",'Minor retrofit'!$AL$28,IF(F27="Scenario2PBT12",'Minor retrofit'!$AM$28,IF(F27="Scenario3PBT12",'Minor retrofit'!$AN$28,"")))&amp;IF(F27="Scenario1PBT13",'Minor retrofit'!$AO$28,IF(F27="Scenario2PBT13",'Minor retrofit'!$AP$28,IF(F27="Scenario3PBT13",'Minor retrofit'!$AQ$28,"")))&amp;IF(F27="Scenario1PBT14",'Minor retrofit'!$AR$28,IF(F27="Scenario2PBT14",'Minor retrofit'!$AS$28,IF(F27="Scenario3PBT14",'Minor retrofit'!$AT$28,"")))&amp;IF(F27="Scenario1PBT15",'Minor retrofit'!$AU$28,IF(F27="Scenario2PBT15",'Minor retrofit'!$AV$28,IF(F27="Scenario3PBT15",'Minor retrofit'!$AW$28,"")))</f>
        <v/>
      </c>
      <c r="T27" s="207">
        <f t="shared" si="6"/>
        <v>0</v>
      </c>
      <c r="U27" s="206" t="str">
        <f>IF(F27="Scenario1PBT1",'Minor retrofit'!$E$39,IF(F27="Scenario2PBT1",'Minor retrofit'!$F$39,IF(F27="Scenario3PBT1",'Minor retrofit'!$G$39,"")))&amp;IF(F27="Scenario1PBT2",'Minor retrofit'!$H$39,IF(F27="Scenario2PBT2",'Minor retrofit'!$I$39,IF(F27="Scenario3PBT2",'Minor retrofit'!$J$39,"")))&amp;IF(F27="Scenario1PBT3",'Minor retrofit'!$K$39,IF(F27="Scenario2PBT3",'Minor retrofit'!$L$39,IF(F27="Scenario3PBT3",'Minor retrofit'!$M$39,"")))&amp;IF(F27="Scenario1PBT4",'Minor retrofit'!$N$39,IF(F27="Scenario2PBT4",'Minor retrofit'!$O$39,IF(F27="Scenario3PBT4",'Minor retrofit'!$P$39,"")))&amp;IF(F27="Scenario1PBT5",'Minor retrofit'!$Q$39,IF(F27="Scenario2PBT5",'Minor retrofit'!$R$39,IF(F27="Scenario3PBT5",'Minor retrofit'!$S$39,"")))&amp;IF(F27="Scenario1PBT6",'Minor retrofit'!$T$39,IF(F27="Scenario2PBT6",'Minor retrofit'!$U$39,IF(F27="Scenario3PBT6",'Minor retrofit'!$V$39,"")))&amp;IF(F27="Scenario1PBT7",'Minor retrofit'!$W$39,IF(F27="Scenario2PBT7",'Minor retrofit'!$X$39,IF(F27="Scenario3PBT7",'Minor retrofit'!$Y$39,"")))&amp;IF(F27="Scenario1PBT8",'Minor retrofit'!$Z$39,IF(F27="Scenario2PBT8",'Minor retrofit'!$AA$39,IF(F27="Scenario3PBT8",'Minor retrofit'!$AB$39,"")))&amp;IF(F27="Scenario1PBT9",'Minor retrofit'!$AC$39,IF(F27="Scenario2PBT9",'Minor retrofit'!$AD$39,IF(F27="Scenario3PBT9",'Minor retrofit'!$AE$39,"")))&amp;IF(F27="Scenario1PBT10",'Minor retrofit'!$AF$39,IF(F27="Scenario2PBT10",'Minor retrofit'!$AG$39,IF(F27="Scenario3PBT10",'Minor retrofit'!$AH$39,"")))&amp;IF(F27="Scenario1PBT11",'Minor retrofit'!$AI$39,IF(F27="Scenario2PBT11",'Minor retrofit'!$AJ$39,IF(F27="Scenario3PBT11",'Minor retrofit'!$AK$39,"")))&amp;IF(F27="Scenario1PBT12",'Minor retrofit'!$AL$39,IF(F27="Scenario2PBT12",'Minor retrofit'!$AM$39,IF(F27="Scenario3PBT12",'Minor retrofit'!$AN$39,"")))&amp;IF(F27="Scenario1PBT13",'Minor retrofit'!$AO$39,IF(F27="Scenario2PBT13",'Minor retrofit'!$AP$39,IF(F27="Scenario3PBT13",'Minor retrofit'!$AQ$39,"")))&amp;IF(F27="Scenario1PBT14",'Minor retrofit'!$AR$39,IF(F27="Scenario2PBT14",'Minor retrofit'!$AS$39,IF(F27="Scenario3PBT14",'Minor retrofit'!$AT$39,"")))&amp;IF(F27="Scenario1PBT15",'Minor retrofit'!$AU$39,IF(F27="Scenario2PBT15",'Minor retrofit'!$AV$39,IF(F27="Scenario3PBT15",'Minor retrofit'!$AW$39,"")))</f>
        <v/>
      </c>
      <c r="V27" s="117">
        <f t="shared" si="7"/>
        <v>0</v>
      </c>
      <c r="W27" s="117" t="str">
        <f>IF(F27="Scenario1PBT1",'Minor retrofit'!$E$41,IF(F27="Scenario2PBT1",'Minor retrofit'!$F$41,IF(F27="Scenario3PBT1",'Minor retrofit'!$G$41,"")))&amp;IF(F27="Scenario1PBT2",'Minor retrofit'!$H$41,IF(F27="Scenario2PBT2",'Minor retrofit'!$I$41,IF(F27="Scenario3PBT2",'Minor retrofit'!$J$41,"")))&amp;IF(F27="Scenario1PBT3",'Minor retrofit'!$K$41,IF(F27="Scenario2PBT3",'Minor retrofit'!$L$41,IF(F27="Scenario3PBT3",'Minor retrofit'!$M$41,"")))&amp;IF(F27="Scenario1PBT4",'Minor retrofit'!$N$41,IF(F27="Scenario2PBT4",'Minor retrofit'!$O$41,IF(F27="Scenario3PBT4",'Minor retrofit'!$P$41,"")))&amp;IF(F27="Scenario1PBT5",'Minor retrofit'!$Q$41,IF(F27="Scenario2PBT5",'Minor retrofit'!$R$41,IF(F27="Scenario3PBT5",'Minor retrofit'!$S$41,"")))&amp;IF(F27="Scenario1PBT6",'Minor retrofit'!$T$41,IF(F27="Scenario2PBT6",'Minor retrofit'!$U$41,IF(F27="Scenario3PBT6",'Minor retrofit'!$V$41,"")))&amp;IF(F27="Scenario1PBT7",'Minor retrofit'!$W$41,IF(F27="Scenario2PBT7",'Minor retrofit'!$X$41,IF(F27="Scenario3PBT7",'Minor retrofit'!$Y$41,"")))&amp;IF(F27="Scenario1PBT8",'Minor retrofit'!$Z$41,IF(F27="Scenario2PBT8",'Minor retrofit'!$AA$41,IF(F27="Scenario3PBT8",'Minor retrofit'!$AB$41,"")))&amp;IF(F27="Scenario1PBT9",'Minor retrofit'!$AC$41,IF(F27="Scenario2PBT9",'Minor retrofit'!$AD$41,IF(F27="Scenario3PBT9",'Minor retrofit'!$AE$41,"")))&amp;IF(F27="Scenario1PBT10",'Minor retrofit'!$AF$41,IF(F27="Scenario2PBT10",'Minor retrofit'!$AG$41,IF(F27="Scenario3PBT10",'Minor retrofit'!$AH$41,"")))&amp;IF(F27="Scenario1PBT11",'Minor retrofit'!$AI$41,IF(F27="Scenario2PBT11",'Minor retrofit'!$AJ$41,IF(F27="Scenario3PBT11",'Minor retrofit'!$AK$41,"")))&amp;IF(F27="Scenario1PBT12",'Minor retrofit'!$AL$41,IF(F27="Scenario2PBT12",'Minor retrofit'!$AM$41,IF(F27="Scenario3PBT12",'Minor retrofit'!$AN$41,"")))&amp;IF(F27="Scenario1PBT13",'Minor retrofit'!$AO$41,IF(F27="Scenario2PBT13",'Minor retrofit'!$AP$41,IF(F27="Scenario3PBT13",'Minor retrofit'!$AQ$41,"")))&amp;IF(F27="Scenario1PBT14",'Minor retrofit'!$AR$41,IF(F27="Scenario2PBT14",'Minor retrofit'!$AS$41,IF(F27="Scenario3PBT14",'Minor retrofit'!$AT$41,"")))&amp;IF(F27="Scenario1PBT15",'Minor retrofit'!$AU$41,IF(F27="Scenario2PBT15",'Minor retrofit'!$AV$41,IF(F27="Scenario3PBT15",'Minor retrofit'!$AW$41,"")))</f>
        <v/>
      </c>
      <c r="X27" s="117">
        <f t="shared" si="8"/>
        <v>0</v>
      </c>
      <c r="Y27" s="117" t="str">
        <f>IF(F27="Scenario1PBT1",'Minor retrofit'!$E$43,IF(F27="Scenario2PBT1",'Minor retrofit'!$F$43,IF(F27="Scenario3PBT1",'Minor retrofit'!$G$43,"")))&amp;IF(F27="Scenario1PBT2",'Minor retrofit'!$H$43,IF(F27="Scenario2PBT2",'Minor retrofit'!$I$43,IF(F27="Scenario3PBT2",'Minor retrofit'!$J$43,"")))&amp;IF(F27="Scenario1PBT3",'Minor retrofit'!$K$43,IF(F27="Scenario2PBT3",'Minor retrofit'!$L$43,IF(F27="Scenario3PBT3",'Minor retrofit'!$M$43,"")))&amp;IF(F27="Scenario1PBT4",'Minor retrofit'!$N$43,IF(F27="Scenario2PBT4",'Minor retrofit'!$O$43,IF(F27="Scenario3PBT4",'Minor retrofit'!$P$43,"")))&amp;IF(F27="Scenario1PBT5",'Minor retrofit'!$Q$43,IF(F27="Scenario2PBT5",'Minor retrofit'!$R$43,IF(F27="Scenario3PBT5",'Minor retrofit'!$S$43,"")))&amp;IF(F27="Scenario1PBT6",'Minor retrofit'!$T$43,IF(F27="Scenario2PBT6",'Minor retrofit'!$U$43,IF(F27="Scenario3PBT6",'Minor retrofit'!$V$43,"")))&amp;IF(F27="Scenario1PBT7",'Minor retrofit'!$W$43,IF(F27="Scenario2PBT7",'Minor retrofit'!$X$43,IF(F27="Scenario3PBT7",'Minor retrofit'!$Y$43,"")))&amp;IF(F27="Scenario1PBT8",'Minor retrofit'!$Z$43,IF(F27="Scenario2PBT8",'Minor retrofit'!$AA$43,IF(F27="Scenario3PBT8",'Minor retrofit'!$AB$43,"")))&amp;IF(F27="Scenario1PBT9",'Minor retrofit'!$AC$43,IF(F27="Scenario2PBT9",'Minor retrofit'!$AD$43,IF(F27="Scenario3PBT9",'Minor retrofit'!$AE$43,"")))&amp;IF(F27="Scenario1PBT10",'Minor retrofit'!$AF$43,IF(F27="Scenario2PBT10",'Minor retrofit'!$AG$43,IF(F27="Scenario3PBT10",'Minor retrofit'!$AH$43,"")))&amp;IF(F27="Scenario1PBT11",'Minor retrofit'!$AI$43,IF(F27="Scenario2PBT11",'Minor retrofit'!$AJ$43,IF(F27="Scenario3PBT11",'Minor retrofit'!$AK$43,"")))&amp;IF(F27="Scenario1PBT12",'Minor retrofit'!$AL$43,IF(F27="Scenario2PBT12",'Minor retrofit'!$AM$43,IF(F27="Scenario3PBT12",'Minor retrofit'!$AN$43,"")))&amp;IF(F27="Scenario1PBT13",'Minor retrofit'!$AO$43,IF(F27="Scenario2PBT13",'Minor retrofit'!$AP$43,IF(F27="Scenario3PBT13",'Minor retrofit'!$AQ$43,"")))&amp;IF(F27="Scenario1PBT14",'Minor retrofit'!$AR$43,IF(F27="Scenario2PBT14",'Minor retrofit'!$AS$43,IF(F27="Scenario3PBT14",'Minor retrofit'!$AT$43,"")))&amp;IF(F27="Scenario1PBT15",'Minor retrofit'!$AU$43,IF(F27="Scenario2PBT15",'Minor retrofit'!$AV$43,IF(F27="Scenario3PBT15",'Minor retrofit'!$AW$43,"")))</f>
        <v/>
      </c>
      <c r="Z27" s="117">
        <f t="shared" si="9"/>
        <v>0</v>
      </c>
      <c r="AA27" s="178" t="str">
        <f>IF(F27="Scenario1PBT1",'Minor retrofit'!$E$102,IF(F27="Scenario2PBT1",'Minor retrofit'!$F$102,IF(F27="Scenario3PBT1",'Minor retrofit'!$G$102,"")))&amp;IF(F27="Scenario1PBT2",'Minor retrofit'!$H$102,IF(F27="Scenario2PBT2",'Minor retrofit'!$I$102,IF(F27="Scenario3PBT2",'Minor retrofit'!$J$102,"")))&amp;IF(F27="Scenario1PBT3",'Minor retrofit'!$K$102,IF(F27="Scenario2PBT3",'Minor retrofit'!$L$102,IF(F27="Scenario3PBT3",'Minor retrofit'!$M$102,"")))&amp;IF(F27="Scenario1PBT4",'Minor retrofit'!$N$102,IF(F27="Scenario2PBT4",'Minor retrofit'!$O$102,IF(F27="Scenario3PBT4",'Minor retrofit'!$P$102,"")))&amp;IF(F27="Scenario1PBT5",'Minor retrofit'!$Q$102,IF(F27="Scenario2PBT5",'Minor retrofit'!$R$102,IF(F27="Scenario3PBT5",'Minor retrofit'!$S$102,"")))&amp;IF(F27="Scenario1PBT6",'Minor retrofit'!$T$102,IF(F27="Scenario2PBT6",'Minor retrofit'!$U$102,IF(F27="Scenario3PBT6",'Minor retrofit'!$V$102,"")))&amp;IF(F27="Scenario1PBT7",'Minor retrofit'!$W$102,IF(F27="Scenario2PBT7",'Minor retrofit'!$X$102,IF(F27="Scenario3PBT7",'Minor retrofit'!$Y$102,"")))&amp;IF(F27="Scenario1PBT8",'Minor retrofit'!$Z$102,IF(F27="Scenario2PBT8",'Minor retrofit'!$AA$102,IF(F27="Scenario3PBT8",'Minor retrofit'!$AB$102,"")))&amp;IF(F27="Scenario1PBT9",'Minor retrofit'!$AC$102,IF(F27="Scenario2PBT9",'Minor retrofit'!$AD$102,IF(F27="Scenario3PBT9",'Minor retrofit'!$AE$102,"")))&amp;IF(F27="Scenario1PBT10",'Minor retrofit'!$AF$102,IF(F27="Scenario2PBT10",'Minor retrofit'!$AG$102,IF(F27="Scenario3PBT10",'Minor retrofit'!$AH$102,"")))&amp;IF(F27="Scenario1PBT11",'Minor retrofit'!$AI$102,IF(F27="Scenario2PBT11",'Minor retrofit'!$AJ$102,IF(F27="Scenario3PBT11",'Minor retrofit'!$AK$102,"")))&amp;IF(F27="Scenario1PBT12",'Minor retrofit'!$AL$102,IF(F27="Scenario2PBT12",'Minor retrofit'!$AM$102,IF(F27="Scenario3PBT12",'Minor retrofit'!$AN$102,"")))&amp;IF(F27="Scenario1PBT13",'Minor retrofit'!$AO$102,IF(F27="Scenario2PBT13",'Minor retrofit'!$AP$102,IF(F27="Scenario3PBT13",'Minor retrofit'!$AQ$102,"")))&amp;IF(F27="Scenario1PBT14",'Minor retrofit'!$AR$102,IF(F27="Scenario2PBT14",'Minor retrofit'!$AS$102,IF(F27="Scenario3PBT14",'Minor retrofit'!$AT$102,"")))&amp;IF(F27="Scenario1PBT15",'Minor retrofit'!$AU$102,IF(F27="Scenario2PBT15",'Minor retrofit'!$AV$102,IF(F27="Scenario3PBT15",'Minor retrofit'!$AW$102,"")))</f>
        <v/>
      </c>
      <c r="AB27" s="179">
        <f t="shared" si="10"/>
        <v>0</v>
      </c>
      <c r="AC27" s="363" t="str">
        <f t="shared" si="24"/>
        <v/>
      </c>
      <c r="AD27" s="353">
        <f>IF(AC27="",IFERROR('Projection_Base-case'!G28-G27,0),0)</f>
        <v>0</v>
      </c>
      <c r="AE27" s="350">
        <f t="shared" si="11"/>
        <v>0</v>
      </c>
      <c r="AF27" s="361">
        <f>IFERROR(100*AD27/'Projection_Base-case'!G28,0)</f>
        <v>0</v>
      </c>
      <c r="AG27" s="352">
        <f>IF(AC27="",IFERROR('Projection_Base-case'!I28-I27,0),0)</f>
        <v>0</v>
      </c>
      <c r="AH27" s="353">
        <f t="shared" si="12"/>
        <v>0</v>
      </c>
      <c r="AI27" s="361">
        <f>IFERROR(100*AG27/'Projection_Base-case'!I28,0)</f>
        <v>0</v>
      </c>
      <c r="AJ27" s="352">
        <f>IF(AC27="",IFERROR('Projection_Base-case'!K28-K27,0),0)</f>
        <v>0</v>
      </c>
      <c r="AK27" s="353">
        <f t="shared" si="13"/>
        <v>0</v>
      </c>
      <c r="AL27" s="361">
        <f>IFERROR(100*AJ27/'Projection_Base-case'!K28,0)</f>
        <v>0</v>
      </c>
      <c r="AM27" s="352">
        <f>-IF(AC27="",IFERROR('Projection_Base-case'!M28-M27,0),0)</f>
        <v>0</v>
      </c>
      <c r="AN27" s="353">
        <f t="shared" si="14"/>
        <v>0</v>
      </c>
      <c r="AO27" s="354">
        <f>IFERROR(IF('Projection_Base-case'!N28&gt;0,100*AN27/'Projection_Base-case'!N28,100*AN27/N27),0)</f>
        <v>0</v>
      </c>
      <c r="AP27" s="355">
        <f>IF(AC27="",IFERROR('Projection_Base-case'!O28-O27,0),0)</f>
        <v>0</v>
      </c>
      <c r="AQ27" s="356">
        <f t="shared" si="15"/>
        <v>0</v>
      </c>
      <c r="AR27" s="356">
        <f>IFERROR(100*AP27/'Projection_Base-case'!O28,0)</f>
        <v>0</v>
      </c>
      <c r="AS27" s="355">
        <f>IF(AC27="",IFERROR('Projection_Base-case'!Q28-Q27,0),0)</f>
        <v>0</v>
      </c>
      <c r="AT27" s="356">
        <f t="shared" si="16"/>
        <v>0</v>
      </c>
      <c r="AU27" s="356">
        <f>IFERROR(100*AS27/'Projection_Base-case'!Q28,0)</f>
        <v>0</v>
      </c>
      <c r="AV27" s="355">
        <f>IF(AC27="",IFERROR('Projection_Base-case'!S28-S27,0),0)</f>
        <v>0</v>
      </c>
      <c r="AW27" s="356">
        <f t="shared" si="17"/>
        <v>0</v>
      </c>
      <c r="AX27" s="357">
        <f>IFERROR(100*AV27/'Projection_Base-case'!S28,0)</f>
        <v>0</v>
      </c>
      <c r="AY27" s="358">
        <f>IF(AC27="",IFERROR('Projection_Base-case'!U28-U27,0),0)</f>
        <v>0</v>
      </c>
      <c r="AZ27" s="359">
        <f t="shared" si="18"/>
        <v>0</v>
      </c>
      <c r="BA27" s="359">
        <f>IFERROR(100*AY27/'Projection_Base-case'!U28,0)</f>
        <v>0</v>
      </c>
      <c r="BB27" s="358">
        <f>IF(AC27="",IFERROR('Projection_Base-case'!W28-W27,0),0)</f>
        <v>0</v>
      </c>
      <c r="BC27" s="359">
        <f t="shared" si="19"/>
        <v>0</v>
      </c>
      <c r="BD27" s="359">
        <f>IFERROR(100*BB27/'Projection_Base-case'!W28,0)</f>
        <v>0</v>
      </c>
      <c r="BE27" s="358">
        <f>IF(AC27="",IFERROR('Projection_Base-case'!Y28-Y27,0),0)</f>
        <v>0</v>
      </c>
      <c r="BF27" s="359">
        <f t="shared" si="20"/>
        <v>0</v>
      </c>
      <c r="BG27" s="359">
        <f>IFERROR(100*BE27/'Projection_Base-case'!Y28,0)</f>
        <v>0</v>
      </c>
      <c r="BH27" s="359">
        <f t="shared" si="21"/>
        <v>0</v>
      </c>
      <c r="BI27" s="360">
        <f t="shared" si="22"/>
        <v>0</v>
      </c>
    </row>
    <row r="28" spans="1:61">
      <c r="A28" s="205">
        <v>24</v>
      </c>
      <c r="B28" s="347">
        <f>IF('Projection_Base-case'!B29&lt;&gt;"",'Projection_Base-case'!B29,0)</f>
        <v>0</v>
      </c>
      <c r="C28" s="347">
        <f>IF('Projection_Base-case'!C29&lt;&gt;"",'Projection_Base-case'!C29,0)</f>
        <v>0</v>
      </c>
      <c r="D28" s="365">
        <f>IF('Projection_Base-case'!D29&lt;&gt;"",'Projection_Base-case'!D29,0)</f>
        <v>0</v>
      </c>
      <c r="E28" s="369"/>
      <c r="F28" s="367" t="str">
        <f t="shared" si="23"/>
        <v>0</v>
      </c>
      <c r="G28" s="206" t="str">
        <f>IF(F28="Scenario1PBT1",'Minor retrofit'!$E$7,IF(F28="Scenario2PBT1",'Minor retrofit'!$F$7,IF(F28="Scenario3PBT1",'Minor retrofit'!$G$7,"")))&amp;IF(F28="Scenario1PBT2",'Minor retrofit'!$H$7,IF(F28="Scenario2PBT2",'Minor retrofit'!$I$7,IF(F28="Scenario3PBT2",'Minor retrofit'!$J$7,"")))&amp;IF(F28="Scenario1PBT3",'Minor retrofit'!$K$7,IF(F28="Scenario2PBT3",'Minor retrofit'!$L$7,IF(F28="Scenario3PBT3",'Minor retrofit'!$M$7,"")))&amp;IF(F28="Scenario1PBT4",'Minor retrofit'!$N$7,IF(F28="Scenario2PBT4",'Minor retrofit'!$O$7,IF(F28="Scenario3PBT4",'Minor retrofit'!$P$7,"")))&amp;IF(F28="Scenario1PBT5",'Minor retrofit'!$Q$7,IF(F28="Scenario2PBT5",'Minor retrofit'!$R$7,IF(F28="Scenario3PBT5",'Minor retrofit'!$S$7,"")))&amp;IF(F28="Scenario1PBT6",'Minor retrofit'!$T$7,IF(F28="Scenario2PBT6",'Minor retrofit'!$U$7,IF(F28="Scenario3PBT6",'Minor retrofit'!$V$7,"")))&amp;IF(F28="Scenario1PBT7",'Minor retrofit'!$W$7,IF(F28="Scenario2PBT7",'Minor retrofit'!$X$7,IF(F28="Scenario3PBT7",'Minor retrofit'!$Y$7,"")))&amp;IF(F28="Scenario1PBT8",'Minor retrofit'!$Z$7,IF(F28="Scenario2PBT8",'Minor retrofit'!$AA$7,IF(F28="Scenario3PBT8",'Minor retrofit'!$AB$7,"")))&amp;IF(F28="Scenario1PBT9",'Minor retrofit'!$AC$7,IF(F28="Scenario2PBT9",'Minor retrofit'!$AD$7,IF(F28="Scenario3PBT9",'Minor retrofit'!$AE$7,"")))&amp;IF(F28="Scenario1PBT10",'Minor retrofit'!$AF$7,IF(F28="Scenario2PBT10",'Minor retrofit'!$AG$7,IF(F28="Scenario3PBT10",'Minor retrofit'!$AH$7,"")))&amp;IF(F28="Scenario1PBT11",'Minor retrofit'!$AI$7,IF(F28="Scenario2PBT11",'Minor retrofit'!$AJ$7,IF(F28="Scenario3PBT11",'Minor retrofit'!$AK$7,"")))&amp;IF(F28="Scenario1PBT12",'Minor retrofit'!$AL$7,IF(F28="Scenario2PBT12",'Minor retrofit'!$AM$7,IF(F28="Scenario3PBT12",'Minor retrofit'!$AN$7,"")))&amp;IF(F28="Scenario1PBT13",'Minor retrofit'!$AO$7,IF(F28="Scenario2PBT13",'Minor retrofit'!$AP$7,IF(F28="Scenario3PBT13",'Minor retrofit'!$AQ$7,"")))&amp;IF(F28="Scenario1PBT14",'Minor retrofit'!$AR$7,IF(F28="Scenario2PBT14",'Minor retrofit'!$AS$7,IF(F28="Scenario3PBT14",'Minor retrofit'!$AT$7,"")))&amp;IF(F28="Scenario1PBT15",'Minor retrofit'!$AU$7,IF(F28="Scenario2PBT15",'Minor retrofit'!$AV$7,IF(F28="Scenario3PBT15",'Minor retrofit'!$AW$7,"")))</f>
        <v/>
      </c>
      <c r="H28" s="117">
        <f t="shared" si="0"/>
        <v>0</v>
      </c>
      <c r="I28" s="117" t="str">
        <f>IF(F28="Scenario1PBT1",'Minor retrofit'!$E$17,IF(F28="Scenario2PBT1",'Minor retrofit'!$F$17,IF(F28="Scenario3PBT1",'Minor retrofit'!$G$17,"")))&amp;IF(F28="Scenario1PBT2",'Minor retrofit'!$H$17,IF(F28="Scenario2PBT2",'Minor retrofit'!$I$17,IF(F28="Scenario3PBT2",'Minor retrofit'!$J$17,"")))&amp;IF(F28="Scenario1PBT3",'Minor retrofit'!$K$17,IF(F28="Scenario2PBT3",'Minor retrofit'!$L$17,IF(F28="Scenario3PBT3",'Minor retrofit'!$M$17,"")))&amp;IF(F28="Scenario1PBT4",'Minor retrofit'!$N$17,IF(F28="Scenario2PBT4",'Minor retrofit'!$O$17,IF(F28="Scenario3PBT4",'Minor retrofit'!$P$17,"")))&amp;IF(F28="Scenario1PBT5",'Minor retrofit'!$Q$17,IF(F28="Scenario2PBT5",'Minor retrofit'!$R$17,IF(F28="Scenario3PBT5",'Minor retrofit'!$S$17,"")))&amp;IF(F28="Scenario1PBT6",'Minor retrofit'!$T$17,IF(F28="Scenario2PBT6",'Minor retrofit'!$U$17,IF(F28="Scenario3PBT6",'Minor retrofit'!$V$17,"")))&amp;IF(F28="Scenario1PBT7",'Minor retrofit'!$W$17,IF(F28="Scenario2PBT7",'Minor retrofit'!$X$17,IF(F28="Scenario3PBT7",'Minor retrofit'!$Y$17,"")))&amp;IF(F28="Scenario1PBT8",'Minor retrofit'!$Z$17,IF(F28="Scenario2PBT8",'Minor retrofit'!$AA$17,IF(F28="Scenario3PBT8",'Minor retrofit'!$AB$17,"")))&amp;IF(F28="Scenario1PBT9",'Minor retrofit'!$AC$17,IF(F28="Scenario2PBT9",'Minor retrofit'!$AD$17,IF(F28="Scenario3PBT9",'Minor retrofit'!$AE$17,"")))&amp;IF(F28="Scenario1PBT10",'Minor retrofit'!$AF$17,IF(F28="Scenario2PBT10",'Minor retrofit'!$AG$17,IF(F28="Scenario3PBT10",'Minor retrofit'!$AH$17,"")))&amp;IF(F28="Scenario1PBT11",'Minor retrofit'!$AI$17,IF(F28="Scenario2PBT11",'Minor retrofit'!$AJ$17,IF(F28="Scenario3PBT11",'Minor retrofit'!$AK$17,"")))&amp;IF(F28="Scenario1PBT12",'Minor retrofit'!$AL$17,IF(F28="Scenario2PBT12",'Minor retrofit'!$AM$17,IF(F28="Scenario3PBT12",'Minor retrofit'!$AN$17,"")))&amp;IF(F28="Scenario1PBT13",'Minor retrofit'!$AO$17,IF(F28="Scenario2PBT13",'Minor retrofit'!$AP$17,IF(F28="Scenario3PBT13",'Minor retrofit'!$AQ$17,"")))&amp;IF(F28="Scenario1PBT14",'Minor retrofit'!$AR$17,IF(F28="Scenario2PBT14",'Minor retrofit'!$AS$17,IF(F28="Scenario3PBT14",'Minor retrofit'!$AT$17,"")))&amp;IF(F28="Scenario1PBT15",'Minor retrofit'!$AU$17,IF(F28="Scenario2PBT15",'Minor retrofit'!$AV$17,IF(F28="Scenario3PBT15",'Minor retrofit'!$AW$17,"")))</f>
        <v/>
      </c>
      <c r="J28" s="117">
        <f t="shared" si="1"/>
        <v>0</v>
      </c>
      <c r="K28" s="117" t="str">
        <f>IF(F28="Scenario1PBT1",'Minor retrofit'!$E$19,IF(F28="Scenario2PBT1",'Minor retrofit'!$F$19,IF(F28="Scenario3PBT1",'Minor retrofit'!$G$19,"")))&amp;IF(F28="Scenario1PBT2",'Minor retrofit'!$H$19,IF(F28="Scenario2PBT2",'Minor retrofit'!$I$19,IF(F28="Scenario3PBT2",'Minor retrofit'!$J$19,"")))&amp;IF(F28="Scenario1PBT3",'Minor retrofit'!$K$19,IF(F28="Scenario2PBT3",'Minor retrofit'!$L$19,IF(F28="Scenario3PBT3",'Minor retrofit'!$M$19,"")))&amp;IF(F28="Scenario1PBT4",'Minor retrofit'!$N$19,IF(F28="Scenario2PBT4",'Minor retrofit'!$O$19,IF(F28="Scenario3PBT4",'Minor retrofit'!$P$19,"")))&amp;IF(F28="Scenario1PBT5",'Minor retrofit'!$Q$19,IF(F28="Scenario2PBT5",'Minor retrofit'!$R$19,IF(F28="Scenario3PBT5",'Minor retrofit'!$S$19,"")))&amp;IF(F28="Scenario1PBT6",'Minor retrofit'!$T$19,IF(F28="Scenario2PBT6",'Minor retrofit'!$U$19,IF(F28="Scenario3PBT6",'Minor retrofit'!$V$19,"")))&amp;IF(F28="Scenario1PBT7",'Minor retrofit'!$W$19,IF(F28="Scenario2PBT7",'Minor retrofit'!$X$19,IF(F28="Scenario3PBT7",'Minor retrofit'!$Y$19,"")))&amp;IF(F28="Scenario1PBT8",'Minor retrofit'!$Z$19,IF(F28="Scenario2PBT8",'Minor retrofit'!$AA$19,IF(F28="Scenario3PBT8",'Minor retrofit'!$AB$19,"")))&amp;IF(F28="Scenario1PBT9",'Minor retrofit'!$AC$19,IF(F28="Scenario2PBT9",'Minor retrofit'!$AD$19,IF(F28="Scenario3PBT9",'Minor retrofit'!$AE$19,"")))&amp;IF(F28="Scenario1PBT10",'Minor retrofit'!$AF$19,IF(F28="Scenario2PBT10",'Minor retrofit'!$AG$19,IF(F28="Scenario3PBT10",'Minor retrofit'!$AH$19,"")))&amp;IF(F28="Scenario1PBT11",'Minor retrofit'!$AI$19,IF(F28="Scenario2PBT11",'Minor retrofit'!$AJ$19,IF(F28="Scenario3PBT11",'Minor retrofit'!$AK$19,"")))&amp;IF(F28="Scenario1PBT12",'Minor retrofit'!$AL$19,IF(F28="Scenario2PBT12",'Minor retrofit'!$AM$19,IF(F28="Scenario3PBT12",'Minor retrofit'!$AN$19,"")))&amp;IF(F28="Scenario1PBT13",'Minor retrofit'!$AO$19,IF(F28="Scenario2PBT13",'Minor retrofit'!$AP$19,IF(F28="Scenario3PBT13",'Minor retrofit'!$AQ$19,"")))&amp;IF(F28="Scenario1PBT14",'Minor retrofit'!$AR$19,IF(F28="Scenario2PBT14",'Minor retrofit'!$AS$19,IF(F28="Scenario3PBT14",'Minor retrofit'!$AT$19,"")))&amp;IF(F28="Scenario1PBT15",'Minor retrofit'!$AU$19,IF(F28="Scenario2PBT15",'Minor retrofit'!$AV$19,IF(F28="Scenario3PBT15",'Minor retrofit'!$AW$19,"")))</f>
        <v/>
      </c>
      <c r="L28" s="117">
        <f t="shared" si="2"/>
        <v>0</v>
      </c>
      <c r="M28" s="117" t="str">
        <f>IF(F28="Scenario1PBT1",'Minor retrofit'!$E$21,IF(F28="Scenario2PBT1",'Minor retrofit'!$F$21,IF(F28="Scenario3PBT1",'Minor retrofit'!$G$21,"")))&amp;IF(F28="Scenario1PBT2",'Minor retrofit'!$H$21,IF(F28="Scenario2PBT2",'Minor retrofit'!$I$21,IF(F28="Scenario3PBT2",'Minor retrofit'!$J$21,"")))&amp;IF(F28="Scenario1PBT3",'Minor retrofit'!$K$21,IF(F28="Scenario2PBT3",'Minor retrofit'!$L$21,IF(F28="Scenario3PBT3",'Minor retrofit'!$M$21,"")))&amp;IF(F28="Scenario1PBT4",'Minor retrofit'!$N$21,IF(F28="Scenario2PBT4",'Minor retrofit'!$O$21,IF(F28="Scenario3PBT4",'Minor retrofit'!$P$21,"")))&amp;IF(F28="Scenario1PBT5",'Minor retrofit'!$Q$21,IF(F28="Scenario2PBT5",'Minor retrofit'!$R$21,IF(F28="Scenario3PBT5",'Minor retrofit'!$S$21,"")))&amp;IF(F28="Scenario1PBT6",'Minor retrofit'!$T$21,IF(F28="Scenario2PBT6",'Minor retrofit'!$U$21,IF(F28="Scenario3PBT6",'Minor retrofit'!$V$21,"")))&amp;IF(F28="Scenario1PBT7",'Minor retrofit'!$W$21,IF(F28="Scenario2PBT7",'Minor retrofit'!$X$21,IF(F28="Scenario3PBT7",'Minor retrofit'!$Y$21,"")))&amp;IF(F28="Scenario1PBT8",'Minor retrofit'!$Z$21,IF(F28="Scenario2PBT8",'Minor retrofit'!$AA$21,IF(F28="Scenario3PBT8",'Minor retrofit'!$AB$21,"")))&amp;IF(F28="Scenario1PBT9",'Minor retrofit'!$AC$21,IF(F28="Scenario2PBT9",'Minor retrofit'!$AD$21,IF(F28="Scenario3PBT9",'Minor retrofit'!$AE$21,"")))&amp;IF(F28="Scenario1PBT10",'Minor retrofit'!$AF$21,IF(F28="Scenario2PBT10",'Minor retrofit'!$AG$21,IF(F28="Scenario3PBT10",'Minor retrofit'!$AH$21,"")))&amp;IF(F28="Scenario1PBT11",'Minor retrofit'!$AI$21,IF(F28="Scenario2PBT11",'Minor retrofit'!$AJ$21,IF(F28="Scenario3PBT11",'Minor retrofit'!$AK$21,"")))&amp;IF(F28="Scenario1PBT12",'Minor retrofit'!$AL$21,IF(F28="Scenario2PBT12",'Minor retrofit'!$AM$21,IF(F28="Scenario3PBT12",'Minor retrofit'!$AN$21,"")))&amp;IF(F28="Scenario1PBT13",'Minor retrofit'!$AO$21,IF(F28="Scenario2PBT13",'Minor retrofit'!$AP$21,IF(F28="Scenario3PBT13",'Minor retrofit'!$AQ$21,"")))&amp;IF(F28="Scenario1PBT14",'Minor retrofit'!$AR$21,IF(F28="Scenario2PBT14",'Minor retrofit'!$AS$21,IF(F28="Scenario3PBT14",'Minor retrofit'!$AT$21,"")))&amp;IF(F28="Scenario1PBT15",'Minor retrofit'!$AU$21,IF(F28="Scenario2PBT15",'Minor retrofit'!$AV$21,IF(F28="Scenario3PBT15",'Minor retrofit'!$AW$21,"")))</f>
        <v/>
      </c>
      <c r="N28" s="118">
        <f t="shared" si="3"/>
        <v>0</v>
      </c>
      <c r="O28" s="206" t="str">
        <f>IF(F28="Scenario1PBT1",'Minor retrofit'!$E$24,IF(F28="Scenario2PBT1",'Minor retrofit'!$F$24,IF(F28="Scenario3PBT1",'Minor retrofit'!$G$24,"")))&amp;IF(F28="Scenario1PBT2",'Minor retrofit'!$H$24,IF(F28="Scenario2PBT2",'Minor retrofit'!$I$24,IF(F28="Scenario3PBT2",'Minor retrofit'!$J$24,"")))&amp;IF(F28="Scenario1PBT3",'Minor retrofit'!$K$24,IF(F28="Scenario2PBT3",'Minor retrofit'!$L$24,IF(F28="Scenario3PBT3",'Minor retrofit'!$M$24,"")))&amp;IF(F28="Scenario1PBT4",'Minor retrofit'!$N$24,IF(F28="Scenario2PBT4",'Minor retrofit'!$O$24,IF(F28="Scenario3PBT4",'Minor retrofit'!$P$24,"")))&amp;IF(F28="Scenario1PBT5",'Minor retrofit'!$Q$24,IF(F28="Scenario2PBT5",'Minor retrofit'!$R$24,IF(F28="Scenario3PBT5",'Minor retrofit'!$S$24,"")))&amp;IF(F28="Scenario1PBT6",'Minor retrofit'!$T$24,IF(F28="Scenario2PBT6",'Minor retrofit'!$U$24,IF(F28="Scenario3PBT6",'Minor retrofit'!$V$24,"")))&amp;IF(F28="Scenario1PBT7",'Minor retrofit'!$W$24,IF(F28="Scenario2PBT7",'Minor retrofit'!$X$24,IF(F28="Scenario3PBT7",'Minor retrofit'!$Y$24,"")))&amp;IF(F28="Scenario1PBT8",'Minor retrofit'!$Z$24,IF(F28="Scenario2PBT8",'Minor retrofit'!$AA$24,IF(F28="Scenario3PBT8",'Minor retrofit'!$AB$24,"")))&amp;IF(F28="Scenario1PBT9",'Minor retrofit'!$AC$24,IF(F28="Scenario2PBT9",'Minor retrofit'!$AD$24,IF(F28="Scenario3PBT9",'Minor retrofit'!$AE$24,"")))&amp;IF(F28="Scenario1PBT10",'Minor retrofit'!$AF$24,IF(F28="Scenario2PBT10",'Minor retrofit'!$AG$24,IF(F28="Scenario3PBT10",'Minor retrofit'!$AH$24,"")))&amp;IF(F28="Scenario1PBT11",'Minor retrofit'!$AI$24,IF(F28="Scenario2PBT11",'Minor retrofit'!$AJ$24,IF(F28="Scenario3PBT11",'Minor retrofit'!$AK$24,"")))&amp;IF(F28="Scenario1PBT12",'Minor retrofit'!$AL$24,IF(F28="Scenario2PBT12",'Minor retrofit'!$AM$24,IF(F28="Scenario3PBT12",'Minor retrofit'!$AN$24,"")))&amp;IF(F28="Scenario1PBT13",'Minor retrofit'!$AO$24,IF(F28="Scenario2PBT13",'Minor retrofit'!$AP$24,IF(F28="Scenario3PBT13",'Minor retrofit'!$AQ$24,"")))&amp;IF(F28="Scenario1PBT14",'Minor retrofit'!$AR$24,IF(F28="Scenario2PBT14",'Minor retrofit'!$AS$24,IF(F28="Scenario3PBT14",'Minor retrofit'!$AT$24,"")))&amp;IF(F28="Scenario1PBT15",'Minor retrofit'!$AU$24,IF(F28="Scenario2PBT15",'Minor retrofit'!$AV$24,IF(F28="Scenario3PBT15",'Minor retrofit'!$AW$24,"")))</f>
        <v/>
      </c>
      <c r="P28" s="117">
        <f t="shared" si="4"/>
        <v>0</v>
      </c>
      <c r="Q28" s="117" t="str">
        <f>IF(F28="Scenario1PBT1",'Minor retrofit'!$E$26,IF(F28="Scenario2PBT1",'Minor retrofit'!$F$26,IF(F28="Scenario3PBT1",'Minor retrofit'!$G$26,"")))&amp;IF(F28="Scenario1PBT2",'Minor retrofit'!$H$26,IF(F28="Scenario2PBT2",'Minor retrofit'!$I$26,IF(F28="Scenario3PBT2",'Minor retrofit'!$J$26,"")))&amp;IF(F28="Scenario1PBT3",'Minor retrofit'!$K$26,IF(F28="Scenario2PBT3",'Minor retrofit'!$L$26,IF(F28="Scenario3PBT3",'Minor retrofit'!$M$26,"")))&amp;IF(F28="Scenario1PBT4",'Minor retrofit'!$N$26,IF(F28="Scenario2PBT4",'Minor retrofit'!$O$26,IF(F28="Scenario3PBT4",'Minor retrofit'!$P$26,"")))&amp;IF(F28="Scenario1PBT5",'Minor retrofit'!$Q$26,IF(F28="Scenario2PBT5",'Minor retrofit'!$R$26,IF(F28="Scenario3PBT5",'Minor retrofit'!$S$26,"")))&amp;IF(F28="Scenario1PBT6",'Minor retrofit'!$T$26,IF(F28="Scenario2PBT6",'Minor retrofit'!$U$26,IF(F28="Scenario3PBT6",'Minor retrofit'!$V$26,"")))&amp;IF(F28="Scenario1PBT7",'Minor retrofit'!$W$26,IF(F28="Scenario2PBT7",'Minor retrofit'!$X$26,IF(F28="Scenario3PBT7",'Minor retrofit'!$Y$26,"")))&amp;IF(F28="Scenario1PBT8",'Minor retrofit'!$Z$26,IF(F28="Scenario2PBT8",'Minor retrofit'!$AA$26,IF(F28="Scenario3PBT8",'Minor retrofit'!$AB$26,"")))&amp;IF(F28="Scenario1PBT9",'Minor retrofit'!$AC$26,IF(F28="Scenario2PBT9",'Minor retrofit'!$AD$26,IF(F28="Scenario3PBT9",'Minor retrofit'!$AE$26,"")))&amp;IF(F28="Scenario1PBT10",'Minor retrofit'!$AF$26,IF(F28="Scenario2PBT10",'Minor retrofit'!$AG$26,IF(F28="Scenario3PBT10",'Minor retrofit'!$AH$26,"")))&amp;IF(F28="Scenario1PBT11",'Minor retrofit'!$AI$26,IF(F28="Scenario2PBT11",'Minor retrofit'!$AJ$26,IF(F28="Scenario3PBT11",'Minor retrofit'!$AK$26,"")))&amp;IF(F28="Scenario1PBT12",'Minor retrofit'!$AL$26,IF(F28="Scenario2PBT12",'Minor retrofit'!$AM$26,IF(F28="Scenario3PBT12",'Minor retrofit'!$AN$26,"")))&amp;IF(F28="Scenario1PBT13",'Minor retrofit'!$AO$26,IF(F28="Scenario2PBT13",'Minor retrofit'!$AP$26,IF(F28="Scenario3PBT13",'Minor retrofit'!$AQ$26,"")))&amp;IF(F28="Scenario1PBT14",'Minor retrofit'!$AR$26,IF(F28="Scenario2PBT14",'Minor retrofit'!$AS$26,IF(F28="Scenario3PBT14",'Minor retrofit'!$AT$26,"")))&amp;IF(F28="Scenario1PBT15",'Minor retrofit'!$AU$26,IF(F28="Scenario2PBT15",'Minor retrofit'!$AV$26,IF(F28="Scenario3PBT15",'Minor retrofit'!$AW$26,"")))</f>
        <v/>
      </c>
      <c r="R28" s="117">
        <f t="shared" si="5"/>
        <v>0</v>
      </c>
      <c r="S28" s="117" t="str">
        <f>IF(F28="Scenario1PBT1",'Minor retrofit'!$E$28,IF(F28="Scenario2PBT1",'Minor retrofit'!$F$28,IF(F28="Scenario3PBT1",'Minor retrofit'!$G$28,"")))&amp;IF(F28="Scenario1PBT2",'Minor retrofit'!$H$28,IF(F28="Scenario2PBT2",'Minor retrofit'!$I$28,IF(F28="Scenario3PBT2",'Minor retrofit'!$J$28,"")))&amp;IF(F28="Scenario1PBT3",'Minor retrofit'!$K$28,IF(F28="Scenario2PBT3",'Minor retrofit'!$L$28,IF(F28="Scenario3PBT3",'Minor retrofit'!$M$28,"")))&amp;IF(F28="Scenario1PBT4",'Minor retrofit'!$N$28,IF(F28="Scenario2PBT4",'Minor retrofit'!$O$28,IF(F28="Scenario3PBT4",'Minor retrofit'!$P$28,"")))&amp;IF(F28="Scenario1PBT5",'Minor retrofit'!$Q$28,IF(F28="Scenario2PBT5",'Minor retrofit'!$R$28,IF(F28="Scenario3PBT5",'Minor retrofit'!$S$28,"")))&amp;IF(F28="Scenario1PBT6",'Minor retrofit'!$T$28,IF(F28="Scenario2PBT6",'Minor retrofit'!$U$28,IF(F28="Scenario3PBT6",'Minor retrofit'!$V$28,"")))&amp;IF(F28="Scenario1PBT7",'Minor retrofit'!$W$28,IF(F28="Scenario2PBT7",'Minor retrofit'!$X$28,IF(F28="Scenario3PBT7",'Minor retrofit'!$Y$28,"")))&amp;IF(F28="Scenario1PBT8",'Minor retrofit'!$Z$28,IF(F28="Scenario2PBT8",'Minor retrofit'!$AA$28,IF(F28="Scenario3PBT8",'Minor retrofit'!$AB$28,"")))&amp;IF(F28="Scenario1PBT9",'Minor retrofit'!$AC$28,IF(F28="Scenario2PBT9",'Minor retrofit'!$AD$28,IF(F28="Scenario3PBT9",'Minor retrofit'!$AE$28,"")))&amp;IF(F28="Scenario1PBT10",'Minor retrofit'!$AF$28,IF(F28="Scenario2PBT10",'Minor retrofit'!$AG$28,IF(F28="Scenario3PBT10",'Minor retrofit'!$AH$28,"")))&amp;IF(F28="Scenario1PBT11",'Minor retrofit'!$AI$28,IF(F28="Scenario2PBT11",'Minor retrofit'!$AJ$28,IF(F28="Scenario3PBT11",'Minor retrofit'!$AK$28,"")))&amp;IF(F28="Scenario1PBT12",'Minor retrofit'!$AL$28,IF(F28="Scenario2PBT12",'Minor retrofit'!$AM$28,IF(F28="Scenario3PBT12",'Minor retrofit'!$AN$28,"")))&amp;IF(F28="Scenario1PBT13",'Minor retrofit'!$AO$28,IF(F28="Scenario2PBT13",'Minor retrofit'!$AP$28,IF(F28="Scenario3PBT13",'Minor retrofit'!$AQ$28,"")))&amp;IF(F28="Scenario1PBT14",'Minor retrofit'!$AR$28,IF(F28="Scenario2PBT14",'Minor retrofit'!$AS$28,IF(F28="Scenario3PBT14",'Minor retrofit'!$AT$28,"")))&amp;IF(F28="Scenario1PBT15",'Minor retrofit'!$AU$28,IF(F28="Scenario2PBT15",'Minor retrofit'!$AV$28,IF(F28="Scenario3PBT15",'Minor retrofit'!$AW$28,"")))</f>
        <v/>
      </c>
      <c r="T28" s="207">
        <f t="shared" si="6"/>
        <v>0</v>
      </c>
      <c r="U28" s="206" t="str">
        <f>IF(F28="Scenario1PBT1",'Minor retrofit'!$E$39,IF(F28="Scenario2PBT1",'Minor retrofit'!$F$39,IF(F28="Scenario3PBT1",'Minor retrofit'!$G$39,"")))&amp;IF(F28="Scenario1PBT2",'Minor retrofit'!$H$39,IF(F28="Scenario2PBT2",'Minor retrofit'!$I$39,IF(F28="Scenario3PBT2",'Minor retrofit'!$J$39,"")))&amp;IF(F28="Scenario1PBT3",'Minor retrofit'!$K$39,IF(F28="Scenario2PBT3",'Minor retrofit'!$L$39,IF(F28="Scenario3PBT3",'Minor retrofit'!$M$39,"")))&amp;IF(F28="Scenario1PBT4",'Minor retrofit'!$N$39,IF(F28="Scenario2PBT4",'Minor retrofit'!$O$39,IF(F28="Scenario3PBT4",'Minor retrofit'!$P$39,"")))&amp;IF(F28="Scenario1PBT5",'Minor retrofit'!$Q$39,IF(F28="Scenario2PBT5",'Minor retrofit'!$R$39,IF(F28="Scenario3PBT5",'Minor retrofit'!$S$39,"")))&amp;IF(F28="Scenario1PBT6",'Minor retrofit'!$T$39,IF(F28="Scenario2PBT6",'Minor retrofit'!$U$39,IF(F28="Scenario3PBT6",'Minor retrofit'!$V$39,"")))&amp;IF(F28="Scenario1PBT7",'Minor retrofit'!$W$39,IF(F28="Scenario2PBT7",'Minor retrofit'!$X$39,IF(F28="Scenario3PBT7",'Minor retrofit'!$Y$39,"")))&amp;IF(F28="Scenario1PBT8",'Minor retrofit'!$Z$39,IF(F28="Scenario2PBT8",'Minor retrofit'!$AA$39,IF(F28="Scenario3PBT8",'Minor retrofit'!$AB$39,"")))&amp;IF(F28="Scenario1PBT9",'Minor retrofit'!$AC$39,IF(F28="Scenario2PBT9",'Minor retrofit'!$AD$39,IF(F28="Scenario3PBT9",'Minor retrofit'!$AE$39,"")))&amp;IF(F28="Scenario1PBT10",'Minor retrofit'!$AF$39,IF(F28="Scenario2PBT10",'Minor retrofit'!$AG$39,IF(F28="Scenario3PBT10",'Minor retrofit'!$AH$39,"")))&amp;IF(F28="Scenario1PBT11",'Minor retrofit'!$AI$39,IF(F28="Scenario2PBT11",'Minor retrofit'!$AJ$39,IF(F28="Scenario3PBT11",'Minor retrofit'!$AK$39,"")))&amp;IF(F28="Scenario1PBT12",'Minor retrofit'!$AL$39,IF(F28="Scenario2PBT12",'Minor retrofit'!$AM$39,IF(F28="Scenario3PBT12",'Minor retrofit'!$AN$39,"")))&amp;IF(F28="Scenario1PBT13",'Minor retrofit'!$AO$39,IF(F28="Scenario2PBT13",'Minor retrofit'!$AP$39,IF(F28="Scenario3PBT13",'Minor retrofit'!$AQ$39,"")))&amp;IF(F28="Scenario1PBT14",'Minor retrofit'!$AR$39,IF(F28="Scenario2PBT14",'Minor retrofit'!$AS$39,IF(F28="Scenario3PBT14",'Minor retrofit'!$AT$39,"")))&amp;IF(F28="Scenario1PBT15",'Minor retrofit'!$AU$39,IF(F28="Scenario2PBT15",'Minor retrofit'!$AV$39,IF(F28="Scenario3PBT15",'Minor retrofit'!$AW$39,"")))</f>
        <v/>
      </c>
      <c r="V28" s="117">
        <f t="shared" si="7"/>
        <v>0</v>
      </c>
      <c r="W28" s="117" t="str">
        <f>IF(F28="Scenario1PBT1",'Minor retrofit'!$E$41,IF(F28="Scenario2PBT1",'Minor retrofit'!$F$41,IF(F28="Scenario3PBT1",'Minor retrofit'!$G$41,"")))&amp;IF(F28="Scenario1PBT2",'Minor retrofit'!$H$41,IF(F28="Scenario2PBT2",'Minor retrofit'!$I$41,IF(F28="Scenario3PBT2",'Minor retrofit'!$J$41,"")))&amp;IF(F28="Scenario1PBT3",'Minor retrofit'!$K$41,IF(F28="Scenario2PBT3",'Minor retrofit'!$L$41,IF(F28="Scenario3PBT3",'Minor retrofit'!$M$41,"")))&amp;IF(F28="Scenario1PBT4",'Minor retrofit'!$N$41,IF(F28="Scenario2PBT4",'Minor retrofit'!$O$41,IF(F28="Scenario3PBT4",'Minor retrofit'!$P$41,"")))&amp;IF(F28="Scenario1PBT5",'Minor retrofit'!$Q$41,IF(F28="Scenario2PBT5",'Minor retrofit'!$R$41,IF(F28="Scenario3PBT5",'Minor retrofit'!$S$41,"")))&amp;IF(F28="Scenario1PBT6",'Minor retrofit'!$T$41,IF(F28="Scenario2PBT6",'Minor retrofit'!$U$41,IF(F28="Scenario3PBT6",'Minor retrofit'!$V$41,"")))&amp;IF(F28="Scenario1PBT7",'Minor retrofit'!$W$41,IF(F28="Scenario2PBT7",'Minor retrofit'!$X$41,IF(F28="Scenario3PBT7",'Minor retrofit'!$Y$41,"")))&amp;IF(F28="Scenario1PBT8",'Minor retrofit'!$Z$41,IF(F28="Scenario2PBT8",'Minor retrofit'!$AA$41,IF(F28="Scenario3PBT8",'Minor retrofit'!$AB$41,"")))&amp;IF(F28="Scenario1PBT9",'Minor retrofit'!$AC$41,IF(F28="Scenario2PBT9",'Minor retrofit'!$AD$41,IF(F28="Scenario3PBT9",'Minor retrofit'!$AE$41,"")))&amp;IF(F28="Scenario1PBT10",'Minor retrofit'!$AF$41,IF(F28="Scenario2PBT10",'Minor retrofit'!$AG$41,IF(F28="Scenario3PBT10",'Minor retrofit'!$AH$41,"")))&amp;IF(F28="Scenario1PBT11",'Minor retrofit'!$AI$41,IF(F28="Scenario2PBT11",'Minor retrofit'!$AJ$41,IF(F28="Scenario3PBT11",'Minor retrofit'!$AK$41,"")))&amp;IF(F28="Scenario1PBT12",'Minor retrofit'!$AL$41,IF(F28="Scenario2PBT12",'Minor retrofit'!$AM$41,IF(F28="Scenario3PBT12",'Minor retrofit'!$AN$41,"")))&amp;IF(F28="Scenario1PBT13",'Minor retrofit'!$AO$41,IF(F28="Scenario2PBT13",'Minor retrofit'!$AP$41,IF(F28="Scenario3PBT13",'Minor retrofit'!$AQ$41,"")))&amp;IF(F28="Scenario1PBT14",'Minor retrofit'!$AR$41,IF(F28="Scenario2PBT14",'Minor retrofit'!$AS$41,IF(F28="Scenario3PBT14",'Minor retrofit'!$AT$41,"")))&amp;IF(F28="Scenario1PBT15",'Minor retrofit'!$AU$41,IF(F28="Scenario2PBT15",'Minor retrofit'!$AV$41,IF(F28="Scenario3PBT15",'Minor retrofit'!$AW$41,"")))</f>
        <v/>
      </c>
      <c r="X28" s="117">
        <f t="shared" si="8"/>
        <v>0</v>
      </c>
      <c r="Y28" s="117" t="str">
        <f>IF(F28="Scenario1PBT1",'Minor retrofit'!$E$43,IF(F28="Scenario2PBT1",'Minor retrofit'!$F$43,IF(F28="Scenario3PBT1",'Minor retrofit'!$G$43,"")))&amp;IF(F28="Scenario1PBT2",'Minor retrofit'!$H$43,IF(F28="Scenario2PBT2",'Minor retrofit'!$I$43,IF(F28="Scenario3PBT2",'Minor retrofit'!$J$43,"")))&amp;IF(F28="Scenario1PBT3",'Minor retrofit'!$K$43,IF(F28="Scenario2PBT3",'Minor retrofit'!$L$43,IF(F28="Scenario3PBT3",'Minor retrofit'!$M$43,"")))&amp;IF(F28="Scenario1PBT4",'Minor retrofit'!$N$43,IF(F28="Scenario2PBT4",'Minor retrofit'!$O$43,IF(F28="Scenario3PBT4",'Minor retrofit'!$P$43,"")))&amp;IF(F28="Scenario1PBT5",'Minor retrofit'!$Q$43,IF(F28="Scenario2PBT5",'Minor retrofit'!$R$43,IF(F28="Scenario3PBT5",'Minor retrofit'!$S$43,"")))&amp;IF(F28="Scenario1PBT6",'Minor retrofit'!$T$43,IF(F28="Scenario2PBT6",'Minor retrofit'!$U$43,IF(F28="Scenario3PBT6",'Minor retrofit'!$V$43,"")))&amp;IF(F28="Scenario1PBT7",'Minor retrofit'!$W$43,IF(F28="Scenario2PBT7",'Minor retrofit'!$X$43,IF(F28="Scenario3PBT7",'Minor retrofit'!$Y$43,"")))&amp;IF(F28="Scenario1PBT8",'Minor retrofit'!$Z$43,IF(F28="Scenario2PBT8",'Minor retrofit'!$AA$43,IF(F28="Scenario3PBT8",'Minor retrofit'!$AB$43,"")))&amp;IF(F28="Scenario1PBT9",'Minor retrofit'!$AC$43,IF(F28="Scenario2PBT9",'Minor retrofit'!$AD$43,IF(F28="Scenario3PBT9",'Minor retrofit'!$AE$43,"")))&amp;IF(F28="Scenario1PBT10",'Minor retrofit'!$AF$43,IF(F28="Scenario2PBT10",'Minor retrofit'!$AG$43,IF(F28="Scenario3PBT10",'Minor retrofit'!$AH$43,"")))&amp;IF(F28="Scenario1PBT11",'Minor retrofit'!$AI$43,IF(F28="Scenario2PBT11",'Minor retrofit'!$AJ$43,IF(F28="Scenario3PBT11",'Minor retrofit'!$AK$43,"")))&amp;IF(F28="Scenario1PBT12",'Minor retrofit'!$AL$43,IF(F28="Scenario2PBT12",'Minor retrofit'!$AM$43,IF(F28="Scenario3PBT12",'Minor retrofit'!$AN$43,"")))&amp;IF(F28="Scenario1PBT13",'Minor retrofit'!$AO$43,IF(F28="Scenario2PBT13",'Minor retrofit'!$AP$43,IF(F28="Scenario3PBT13",'Minor retrofit'!$AQ$43,"")))&amp;IF(F28="Scenario1PBT14",'Minor retrofit'!$AR$43,IF(F28="Scenario2PBT14",'Minor retrofit'!$AS$43,IF(F28="Scenario3PBT14",'Minor retrofit'!$AT$43,"")))&amp;IF(F28="Scenario1PBT15",'Minor retrofit'!$AU$43,IF(F28="Scenario2PBT15",'Minor retrofit'!$AV$43,IF(F28="Scenario3PBT15",'Minor retrofit'!$AW$43,"")))</f>
        <v/>
      </c>
      <c r="Z28" s="117">
        <f t="shared" si="9"/>
        <v>0</v>
      </c>
      <c r="AA28" s="178" t="str">
        <f>IF(F28="Scenario1PBT1",'Minor retrofit'!$E$102,IF(F28="Scenario2PBT1",'Minor retrofit'!$F$102,IF(F28="Scenario3PBT1",'Minor retrofit'!$G$102,"")))&amp;IF(F28="Scenario1PBT2",'Minor retrofit'!$H$102,IF(F28="Scenario2PBT2",'Minor retrofit'!$I$102,IF(F28="Scenario3PBT2",'Minor retrofit'!$J$102,"")))&amp;IF(F28="Scenario1PBT3",'Minor retrofit'!$K$102,IF(F28="Scenario2PBT3",'Minor retrofit'!$L$102,IF(F28="Scenario3PBT3",'Minor retrofit'!$M$102,"")))&amp;IF(F28="Scenario1PBT4",'Minor retrofit'!$N$102,IF(F28="Scenario2PBT4",'Minor retrofit'!$O$102,IF(F28="Scenario3PBT4",'Minor retrofit'!$P$102,"")))&amp;IF(F28="Scenario1PBT5",'Minor retrofit'!$Q$102,IF(F28="Scenario2PBT5",'Minor retrofit'!$R$102,IF(F28="Scenario3PBT5",'Minor retrofit'!$S$102,"")))&amp;IF(F28="Scenario1PBT6",'Minor retrofit'!$T$102,IF(F28="Scenario2PBT6",'Minor retrofit'!$U$102,IF(F28="Scenario3PBT6",'Minor retrofit'!$V$102,"")))&amp;IF(F28="Scenario1PBT7",'Minor retrofit'!$W$102,IF(F28="Scenario2PBT7",'Minor retrofit'!$X$102,IF(F28="Scenario3PBT7",'Minor retrofit'!$Y$102,"")))&amp;IF(F28="Scenario1PBT8",'Minor retrofit'!$Z$102,IF(F28="Scenario2PBT8",'Minor retrofit'!$AA$102,IF(F28="Scenario3PBT8",'Minor retrofit'!$AB$102,"")))&amp;IF(F28="Scenario1PBT9",'Minor retrofit'!$AC$102,IF(F28="Scenario2PBT9",'Minor retrofit'!$AD$102,IF(F28="Scenario3PBT9",'Minor retrofit'!$AE$102,"")))&amp;IF(F28="Scenario1PBT10",'Minor retrofit'!$AF$102,IF(F28="Scenario2PBT10",'Minor retrofit'!$AG$102,IF(F28="Scenario3PBT10",'Minor retrofit'!$AH$102,"")))&amp;IF(F28="Scenario1PBT11",'Minor retrofit'!$AI$102,IF(F28="Scenario2PBT11",'Minor retrofit'!$AJ$102,IF(F28="Scenario3PBT11",'Minor retrofit'!$AK$102,"")))&amp;IF(F28="Scenario1PBT12",'Minor retrofit'!$AL$102,IF(F28="Scenario2PBT12",'Minor retrofit'!$AM$102,IF(F28="Scenario3PBT12",'Minor retrofit'!$AN$102,"")))&amp;IF(F28="Scenario1PBT13",'Minor retrofit'!$AO$102,IF(F28="Scenario2PBT13",'Minor retrofit'!$AP$102,IF(F28="Scenario3PBT13",'Minor retrofit'!$AQ$102,"")))&amp;IF(F28="Scenario1PBT14",'Minor retrofit'!$AR$102,IF(F28="Scenario2PBT14",'Minor retrofit'!$AS$102,IF(F28="Scenario3PBT14",'Minor retrofit'!$AT$102,"")))&amp;IF(F28="Scenario1PBT15",'Minor retrofit'!$AU$102,IF(F28="Scenario2PBT15",'Minor retrofit'!$AV$102,IF(F28="Scenario3PBT15",'Minor retrofit'!$AW$102,"")))</f>
        <v/>
      </c>
      <c r="AB28" s="179">
        <f t="shared" si="10"/>
        <v>0</v>
      </c>
      <c r="AC28" s="363" t="str">
        <f t="shared" si="24"/>
        <v/>
      </c>
      <c r="AD28" s="353">
        <f>IF(AC28="",IFERROR('Projection_Base-case'!G29-G28,0),0)</f>
        <v>0</v>
      </c>
      <c r="AE28" s="350">
        <f t="shared" si="11"/>
        <v>0</v>
      </c>
      <c r="AF28" s="361">
        <f>IFERROR(100*AD28/'Projection_Base-case'!G29,0)</f>
        <v>0</v>
      </c>
      <c r="AG28" s="352">
        <f>IF(AC28="",IFERROR('Projection_Base-case'!I29-I28,0),0)</f>
        <v>0</v>
      </c>
      <c r="AH28" s="353">
        <f t="shared" si="12"/>
        <v>0</v>
      </c>
      <c r="AI28" s="361">
        <f>IFERROR(100*AG28/'Projection_Base-case'!I29,0)</f>
        <v>0</v>
      </c>
      <c r="AJ28" s="352">
        <f>IF(AC28="",IFERROR('Projection_Base-case'!K29-K28,0),0)</f>
        <v>0</v>
      </c>
      <c r="AK28" s="353">
        <f t="shared" si="13"/>
        <v>0</v>
      </c>
      <c r="AL28" s="361">
        <f>IFERROR(100*AJ28/'Projection_Base-case'!K29,0)</f>
        <v>0</v>
      </c>
      <c r="AM28" s="352">
        <f>-IF(AC28="",IFERROR('Projection_Base-case'!M29-M28,0),0)</f>
        <v>0</v>
      </c>
      <c r="AN28" s="353">
        <f t="shared" si="14"/>
        <v>0</v>
      </c>
      <c r="AO28" s="354">
        <f>IFERROR(IF('Projection_Base-case'!N29&gt;0,100*AN28/'Projection_Base-case'!N29,100*AN28/N28),0)</f>
        <v>0</v>
      </c>
      <c r="AP28" s="355">
        <f>IF(AC28="",IFERROR('Projection_Base-case'!O29-O28,0),0)</f>
        <v>0</v>
      </c>
      <c r="AQ28" s="356">
        <f t="shared" si="15"/>
        <v>0</v>
      </c>
      <c r="AR28" s="356">
        <f>IFERROR(100*AP28/'Projection_Base-case'!O29,0)</f>
        <v>0</v>
      </c>
      <c r="AS28" s="355">
        <f>IF(AC28="",IFERROR('Projection_Base-case'!Q29-Q28,0),0)</f>
        <v>0</v>
      </c>
      <c r="AT28" s="356">
        <f t="shared" si="16"/>
        <v>0</v>
      </c>
      <c r="AU28" s="356">
        <f>IFERROR(100*AS28/'Projection_Base-case'!Q29,0)</f>
        <v>0</v>
      </c>
      <c r="AV28" s="355">
        <f>IF(AC28="",IFERROR('Projection_Base-case'!S29-S28,0),0)</f>
        <v>0</v>
      </c>
      <c r="AW28" s="356">
        <f t="shared" si="17"/>
        <v>0</v>
      </c>
      <c r="AX28" s="357">
        <f>IFERROR(100*AV28/'Projection_Base-case'!S29,0)</f>
        <v>0</v>
      </c>
      <c r="AY28" s="358">
        <f>IF(AC28="",IFERROR('Projection_Base-case'!U29-U28,0),0)</f>
        <v>0</v>
      </c>
      <c r="AZ28" s="359">
        <f t="shared" si="18"/>
        <v>0</v>
      </c>
      <c r="BA28" s="359">
        <f>IFERROR(100*AY28/'Projection_Base-case'!U29,0)</f>
        <v>0</v>
      </c>
      <c r="BB28" s="358">
        <f>IF(AC28="",IFERROR('Projection_Base-case'!W29-W28,0),0)</f>
        <v>0</v>
      </c>
      <c r="BC28" s="359">
        <f t="shared" si="19"/>
        <v>0</v>
      </c>
      <c r="BD28" s="359">
        <f>IFERROR(100*BB28/'Projection_Base-case'!W29,0)</f>
        <v>0</v>
      </c>
      <c r="BE28" s="358">
        <f>IF(AC28="",IFERROR('Projection_Base-case'!Y29-Y28,0),0)</f>
        <v>0</v>
      </c>
      <c r="BF28" s="359">
        <f t="shared" si="20"/>
        <v>0</v>
      </c>
      <c r="BG28" s="359">
        <f>IFERROR(100*BE28/'Projection_Base-case'!Y29,0)</f>
        <v>0</v>
      </c>
      <c r="BH28" s="359">
        <f t="shared" si="21"/>
        <v>0</v>
      </c>
      <c r="BI28" s="360">
        <f t="shared" si="22"/>
        <v>0</v>
      </c>
    </row>
    <row r="29" spans="1:61">
      <c r="A29" s="205">
        <v>25</v>
      </c>
      <c r="B29" s="347">
        <f>IF('Projection_Base-case'!B30&lt;&gt;"",'Projection_Base-case'!B30,0)</f>
        <v>0</v>
      </c>
      <c r="C29" s="347">
        <f>IF('Projection_Base-case'!C30&lt;&gt;"",'Projection_Base-case'!C30,0)</f>
        <v>0</v>
      </c>
      <c r="D29" s="365">
        <f>IF('Projection_Base-case'!D30&lt;&gt;"",'Projection_Base-case'!D30,0)</f>
        <v>0</v>
      </c>
      <c r="E29" s="369"/>
      <c r="F29" s="367" t="str">
        <f t="shared" si="23"/>
        <v>0</v>
      </c>
      <c r="G29" s="206" t="str">
        <f>IF(F29="Scenario1PBT1",'Minor retrofit'!$E$7,IF(F29="Scenario2PBT1",'Minor retrofit'!$F$7,IF(F29="Scenario3PBT1",'Minor retrofit'!$G$7,"")))&amp;IF(F29="Scenario1PBT2",'Minor retrofit'!$H$7,IF(F29="Scenario2PBT2",'Minor retrofit'!$I$7,IF(F29="Scenario3PBT2",'Minor retrofit'!$J$7,"")))&amp;IF(F29="Scenario1PBT3",'Minor retrofit'!$K$7,IF(F29="Scenario2PBT3",'Minor retrofit'!$L$7,IF(F29="Scenario3PBT3",'Minor retrofit'!$M$7,"")))&amp;IF(F29="Scenario1PBT4",'Minor retrofit'!$N$7,IF(F29="Scenario2PBT4",'Minor retrofit'!$O$7,IF(F29="Scenario3PBT4",'Minor retrofit'!$P$7,"")))&amp;IF(F29="Scenario1PBT5",'Minor retrofit'!$Q$7,IF(F29="Scenario2PBT5",'Minor retrofit'!$R$7,IF(F29="Scenario3PBT5",'Minor retrofit'!$S$7,"")))&amp;IF(F29="Scenario1PBT6",'Minor retrofit'!$T$7,IF(F29="Scenario2PBT6",'Minor retrofit'!$U$7,IF(F29="Scenario3PBT6",'Minor retrofit'!$V$7,"")))&amp;IF(F29="Scenario1PBT7",'Minor retrofit'!$W$7,IF(F29="Scenario2PBT7",'Minor retrofit'!$X$7,IF(F29="Scenario3PBT7",'Minor retrofit'!$Y$7,"")))&amp;IF(F29="Scenario1PBT8",'Minor retrofit'!$Z$7,IF(F29="Scenario2PBT8",'Minor retrofit'!$AA$7,IF(F29="Scenario3PBT8",'Minor retrofit'!$AB$7,"")))&amp;IF(F29="Scenario1PBT9",'Minor retrofit'!$AC$7,IF(F29="Scenario2PBT9",'Minor retrofit'!$AD$7,IF(F29="Scenario3PBT9",'Minor retrofit'!$AE$7,"")))&amp;IF(F29="Scenario1PBT10",'Minor retrofit'!$AF$7,IF(F29="Scenario2PBT10",'Minor retrofit'!$AG$7,IF(F29="Scenario3PBT10",'Minor retrofit'!$AH$7,"")))&amp;IF(F29="Scenario1PBT11",'Minor retrofit'!$AI$7,IF(F29="Scenario2PBT11",'Minor retrofit'!$AJ$7,IF(F29="Scenario3PBT11",'Minor retrofit'!$AK$7,"")))&amp;IF(F29="Scenario1PBT12",'Minor retrofit'!$AL$7,IF(F29="Scenario2PBT12",'Minor retrofit'!$AM$7,IF(F29="Scenario3PBT12",'Minor retrofit'!$AN$7,"")))&amp;IF(F29="Scenario1PBT13",'Minor retrofit'!$AO$7,IF(F29="Scenario2PBT13",'Minor retrofit'!$AP$7,IF(F29="Scenario3PBT13",'Minor retrofit'!$AQ$7,"")))&amp;IF(F29="Scenario1PBT14",'Minor retrofit'!$AR$7,IF(F29="Scenario2PBT14",'Minor retrofit'!$AS$7,IF(F29="Scenario3PBT14",'Minor retrofit'!$AT$7,"")))&amp;IF(F29="Scenario1PBT15",'Minor retrofit'!$AU$7,IF(F29="Scenario2PBT15",'Minor retrofit'!$AV$7,IF(F29="Scenario3PBT15",'Minor retrofit'!$AW$7,"")))</f>
        <v/>
      </c>
      <c r="H29" s="117">
        <f t="shared" si="0"/>
        <v>0</v>
      </c>
      <c r="I29" s="117" t="str">
        <f>IF(F29="Scenario1PBT1",'Minor retrofit'!$E$17,IF(F29="Scenario2PBT1",'Minor retrofit'!$F$17,IF(F29="Scenario3PBT1",'Minor retrofit'!$G$17,"")))&amp;IF(F29="Scenario1PBT2",'Minor retrofit'!$H$17,IF(F29="Scenario2PBT2",'Minor retrofit'!$I$17,IF(F29="Scenario3PBT2",'Minor retrofit'!$J$17,"")))&amp;IF(F29="Scenario1PBT3",'Minor retrofit'!$K$17,IF(F29="Scenario2PBT3",'Minor retrofit'!$L$17,IF(F29="Scenario3PBT3",'Minor retrofit'!$M$17,"")))&amp;IF(F29="Scenario1PBT4",'Minor retrofit'!$N$17,IF(F29="Scenario2PBT4",'Minor retrofit'!$O$17,IF(F29="Scenario3PBT4",'Minor retrofit'!$P$17,"")))&amp;IF(F29="Scenario1PBT5",'Minor retrofit'!$Q$17,IF(F29="Scenario2PBT5",'Minor retrofit'!$R$17,IF(F29="Scenario3PBT5",'Minor retrofit'!$S$17,"")))&amp;IF(F29="Scenario1PBT6",'Minor retrofit'!$T$17,IF(F29="Scenario2PBT6",'Minor retrofit'!$U$17,IF(F29="Scenario3PBT6",'Minor retrofit'!$V$17,"")))&amp;IF(F29="Scenario1PBT7",'Minor retrofit'!$W$17,IF(F29="Scenario2PBT7",'Minor retrofit'!$X$17,IF(F29="Scenario3PBT7",'Minor retrofit'!$Y$17,"")))&amp;IF(F29="Scenario1PBT8",'Minor retrofit'!$Z$17,IF(F29="Scenario2PBT8",'Minor retrofit'!$AA$17,IF(F29="Scenario3PBT8",'Minor retrofit'!$AB$17,"")))&amp;IF(F29="Scenario1PBT9",'Minor retrofit'!$AC$17,IF(F29="Scenario2PBT9",'Minor retrofit'!$AD$17,IF(F29="Scenario3PBT9",'Minor retrofit'!$AE$17,"")))&amp;IF(F29="Scenario1PBT10",'Minor retrofit'!$AF$17,IF(F29="Scenario2PBT10",'Minor retrofit'!$AG$17,IF(F29="Scenario3PBT10",'Minor retrofit'!$AH$17,"")))&amp;IF(F29="Scenario1PBT11",'Minor retrofit'!$AI$17,IF(F29="Scenario2PBT11",'Minor retrofit'!$AJ$17,IF(F29="Scenario3PBT11",'Minor retrofit'!$AK$17,"")))&amp;IF(F29="Scenario1PBT12",'Minor retrofit'!$AL$17,IF(F29="Scenario2PBT12",'Minor retrofit'!$AM$17,IF(F29="Scenario3PBT12",'Minor retrofit'!$AN$17,"")))&amp;IF(F29="Scenario1PBT13",'Minor retrofit'!$AO$17,IF(F29="Scenario2PBT13",'Minor retrofit'!$AP$17,IF(F29="Scenario3PBT13",'Minor retrofit'!$AQ$17,"")))&amp;IF(F29="Scenario1PBT14",'Minor retrofit'!$AR$17,IF(F29="Scenario2PBT14",'Minor retrofit'!$AS$17,IF(F29="Scenario3PBT14",'Minor retrofit'!$AT$17,"")))&amp;IF(F29="Scenario1PBT15",'Minor retrofit'!$AU$17,IF(F29="Scenario2PBT15",'Minor retrofit'!$AV$17,IF(F29="Scenario3PBT15",'Minor retrofit'!$AW$17,"")))</f>
        <v/>
      </c>
      <c r="J29" s="117">
        <f t="shared" si="1"/>
        <v>0</v>
      </c>
      <c r="K29" s="117" t="str">
        <f>IF(F29="Scenario1PBT1",'Minor retrofit'!$E$19,IF(F29="Scenario2PBT1",'Minor retrofit'!$F$19,IF(F29="Scenario3PBT1",'Minor retrofit'!$G$19,"")))&amp;IF(F29="Scenario1PBT2",'Minor retrofit'!$H$19,IF(F29="Scenario2PBT2",'Minor retrofit'!$I$19,IF(F29="Scenario3PBT2",'Minor retrofit'!$J$19,"")))&amp;IF(F29="Scenario1PBT3",'Minor retrofit'!$K$19,IF(F29="Scenario2PBT3",'Minor retrofit'!$L$19,IF(F29="Scenario3PBT3",'Minor retrofit'!$M$19,"")))&amp;IF(F29="Scenario1PBT4",'Minor retrofit'!$N$19,IF(F29="Scenario2PBT4",'Minor retrofit'!$O$19,IF(F29="Scenario3PBT4",'Minor retrofit'!$P$19,"")))&amp;IF(F29="Scenario1PBT5",'Minor retrofit'!$Q$19,IF(F29="Scenario2PBT5",'Minor retrofit'!$R$19,IF(F29="Scenario3PBT5",'Minor retrofit'!$S$19,"")))&amp;IF(F29="Scenario1PBT6",'Minor retrofit'!$T$19,IF(F29="Scenario2PBT6",'Minor retrofit'!$U$19,IF(F29="Scenario3PBT6",'Minor retrofit'!$V$19,"")))&amp;IF(F29="Scenario1PBT7",'Minor retrofit'!$W$19,IF(F29="Scenario2PBT7",'Minor retrofit'!$X$19,IF(F29="Scenario3PBT7",'Minor retrofit'!$Y$19,"")))&amp;IF(F29="Scenario1PBT8",'Minor retrofit'!$Z$19,IF(F29="Scenario2PBT8",'Minor retrofit'!$AA$19,IF(F29="Scenario3PBT8",'Minor retrofit'!$AB$19,"")))&amp;IF(F29="Scenario1PBT9",'Minor retrofit'!$AC$19,IF(F29="Scenario2PBT9",'Minor retrofit'!$AD$19,IF(F29="Scenario3PBT9",'Minor retrofit'!$AE$19,"")))&amp;IF(F29="Scenario1PBT10",'Minor retrofit'!$AF$19,IF(F29="Scenario2PBT10",'Minor retrofit'!$AG$19,IF(F29="Scenario3PBT10",'Minor retrofit'!$AH$19,"")))&amp;IF(F29="Scenario1PBT11",'Minor retrofit'!$AI$19,IF(F29="Scenario2PBT11",'Minor retrofit'!$AJ$19,IF(F29="Scenario3PBT11",'Minor retrofit'!$AK$19,"")))&amp;IF(F29="Scenario1PBT12",'Minor retrofit'!$AL$19,IF(F29="Scenario2PBT12",'Minor retrofit'!$AM$19,IF(F29="Scenario3PBT12",'Minor retrofit'!$AN$19,"")))&amp;IF(F29="Scenario1PBT13",'Minor retrofit'!$AO$19,IF(F29="Scenario2PBT13",'Minor retrofit'!$AP$19,IF(F29="Scenario3PBT13",'Minor retrofit'!$AQ$19,"")))&amp;IF(F29="Scenario1PBT14",'Minor retrofit'!$AR$19,IF(F29="Scenario2PBT14",'Minor retrofit'!$AS$19,IF(F29="Scenario3PBT14",'Minor retrofit'!$AT$19,"")))&amp;IF(F29="Scenario1PBT15",'Minor retrofit'!$AU$19,IF(F29="Scenario2PBT15",'Minor retrofit'!$AV$19,IF(F29="Scenario3PBT15",'Minor retrofit'!$AW$19,"")))</f>
        <v/>
      </c>
      <c r="L29" s="117">
        <f t="shared" si="2"/>
        <v>0</v>
      </c>
      <c r="M29" s="117" t="str">
        <f>IF(F29="Scenario1PBT1",'Minor retrofit'!$E$21,IF(F29="Scenario2PBT1",'Minor retrofit'!$F$21,IF(F29="Scenario3PBT1",'Minor retrofit'!$G$21,"")))&amp;IF(F29="Scenario1PBT2",'Minor retrofit'!$H$21,IF(F29="Scenario2PBT2",'Minor retrofit'!$I$21,IF(F29="Scenario3PBT2",'Minor retrofit'!$J$21,"")))&amp;IF(F29="Scenario1PBT3",'Minor retrofit'!$K$21,IF(F29="Scenario2PBT3",'Minor retrofit'!$L$21,IF(F29="Scenario3PBT3",'Minor retrofit'!$M$21,"")))&amp;IF(F29="Scenario1PBT4",'Minor retrofit'!$N$21,IF(F29="Scenario2PBT4",'Minor retrofit'!$O$21,IF(F29="Scenario3PBT4",'Minor retrofit'!$P$21,"")))&amp;IF(F29="Scenario1PBT5",'Minor retrofit'!$Q$21,IF(F29="Scenario2PBT5",'Minor retrofit'!$R$21,IF(F29="Scenario3PBT5",'Minor retrofit'!$S$21,"")))&amp;IF(F29="Scenario1PBT6",'Minor retrofit'!$T$21,IF(F29="Scenario2PBT6",'Minor retrofit'!$U$21,IF(F29="Scenario3PBT6",'Minor retrofit'!$V$21,"")))&amp;IF(F29="Scenario1PBT7",'Minor retrofit'!$W$21,IF(F29="Scenario2PBT7",'Minor retrofit'!$X$21,IF(F29="Scenario3PBT7",'Minor retrofit'!$Y$21,"")))&amp;IF(F29="Scenario1PBT8",'Minor retrofit'!$Z$21,IF(F29="Scenario2PBT8",'Minor retrofit'!$AA$21,IF(F29="Scenario3PBT8",'Minor retrofit'!$AB$21,"")))&amp;IF(F29="Scenario1PBT9",'Minor retrofit'!$AC$21,IF(F29="Scenario2PBT9",'Minor retrofit'!$AD$21,IF(F29="Scenario3PBT9",'Minor retrofit'!$AE$21,"")))&amp;IF(F29="Scenario1PBT10",'Minor retrofit'!$AF$21,IF(F29="Scenario2PBT10",'Minor retrofit'!$AG$21,IF(F29="Scenario3PBT10",'Minor retrofit'!$AH$21,"")))&amp;IF(F29="Scenario1PBT11",'Minor retrofit'!$AI$21,IF(F29="Scenario2PBT11",'Minor retrofit'!$AJ$21,IF(F29="Scenario3PBT11",'Minor retrofit'!$AK$21,"")))&amp;IF(F29="Scenario1PBT12",'Minor retrofit'!$AL$21,IF(F29="Scenario2PBT12",'Minor retrofit'!$AM$21,IF(F29="Scenario3PBT12",'Minor retrofit'!$AN$21,"")))&amp;IF(F29="Scenario1PBT13",'Minor retrofit'!$AO$21,IF(F29="Scenario2PBT13",'Minor retrofit'!$AP$21,IF(F29="Scenario3PBT13",'Minor retrofit'!$AQ$21,"")))&amp;IF(F29="Scenario1PBT14",'Minor retrofit'!$AR$21,IF(F29="Scenario2PBT14",'Minor retrofit'!$AS$21,IF(F29="Scenario3PBT14",'Minor retrofit'!$AT$21,"")))&amp;IF(F29="Scenario1PBT15",'Minor retrofit'!$AU$21,IF(F29="Scenario2PBT15",'Minor retrofit'!$AV$21,IF(F29="Scenario3PBT15",'Minor retrofit'!$AW$21,"")))</f>
        <v/>
      </c>
      <c r="N29" s="118">
        <f t="shared" si="3"/>
        <v>0</v>
      </c>
      <c r="O29" s="206" t="str">
        <f>IF(F29="Scenario1PBT1",'Minor retrofit'!$E$24,IF(F29="Scenario2PBT1",'Minor retrofit'!$F$24,IF(F29="Scenario3PBT1",'Minor retrofit'!$G$24,"")))&amp;IF(F29="Scenario1PBT2",'Minor retrofit'!$H$24,IF(F29="Scenario2PBT2",'Minor retrofit'!$I$24,IF(F29="Scenario3PBT2",'Minor retrofit'!$J$24,"")))&amp;IF(F29="Scenario1PBT3",'Minor retrofit'!$K$24,IF(F29="Scenario2PBT3",'Minor retrofit'!$L$24,IF(F29="Scenario3PBT3",'Minor retrofit'!$M$24,"")))&amp;IF(F29="Scenario1PBT4",'Minor retrofit'!$N$24,IF(F29="Scenario2PBT4",'Minor retrofit'!$O$24,IF(F29="Scenario3PBT4",'Minor retrofit'!$P$24,"")))&amp;IF(F29="Scenario1PBT5",'Minor retrofit'!$Q$24,IF(F29="Scenario2PBT5",'Minor retrofit'!$R$24,IF(F29="Scenario3PBT5",'Minor retrofit'!$S$24,"")))&amp;IF(F29="Scenario1PBT6",'Minor retrofit'!$T$24,IF(F29="Scenario2PBT6",'Minor retrofit'!$U$24,IF(F29="Scenario3PBT6",'Minor retrofit'!$V$24,"")))&amp;IF(F29="Scenario1PBT7",'Minor retrofit'!$W$24,IF(F29="Scenario2PBT7",'Minor retrofit'!$X$24,IF(F29="Scenario3PBT7",'Minor retrofit'!$Y$24,"")))&amp;IF(F29="Scenario1PBT8",'Minor retrofit'!$Z$24,IF(F29="Scenario2PBT8",'Minor retrofit'!$AA$24,IF(F29="Scenario3PBT8",'Minor retrofit'!$AB$24,"")))&amp;IF(F29="Scenario1PBT9",'Minor retrofit'!$AC$24,IF(F29="Scenario2PBT9",'Minor retrofit'!$AD$24,IF(F29="Scenario3PBT9",'Minor retrofit'!$AE$24,"")))&amp;IF(F29="Scenario1PBT10",'Minor retrofit'!$AF$24,IF(F29="Scenario2PBT10",'Minor retrofit'!$AG$24,IF(F29="Scenario3PBT10",'Minor retrofit'!$AH$24,"")))&amp;IF(F29="Scenario1PBT11",'Minor retrofit'!$AI$24,IF(F29="Scenario2PBT11",'Minor retrofit'!$AJ$24,IF(F29="Scenario3PBT11",'Minor retrofit'!$AK$24,"")))&amp;IF(F29="Scenario1PBT12",'Minor retrofit'!$AL$24,IF(F29="Scenario2PBT12",'Minor retrofit'!$AM$24,IF(F29="Scenario3PBT12",'Minor retrofit'!$AN$24,"")))&amp;IF(F29="Scenario1PBT13",'Minor retrofit'!$AO$24,IF(F29="Scenario2PBT13",'Minor retrofit'!$AP$24,IF(F29="Scenario3PBT13",'Minor retrofit'!$AQ$24,"")))&amp;IF(F29="Scenario1PBT14",'Minor retrofit'!$AR$24,IF(F29="Scenario2PBT14",'Minor retrofit'!$AS$24,IF(F29="Scenario3PBT14",'Minor retrofit'!$AT$24,"")))&amp;IF(F29="Scenario1PBT15",'Minor retrofit'!$AU$24,IF(F29="Scenario2PBT15",'Minor retrofit'!$AV$24,IF(F29="Scenario3PBT15",'Minor retrofit'!$AW$24,"")))</f>
        <v/>
      </c>
      <c r="P29" s="117">
        <f t="shared" si="4"/>
        <v>0</v>
      </c>
      <c r="Q29" s="117" t="str">
        <f>IF(F29="Scenario1PBT1",'Minor retrofit'!$E$26,IF(F29="Scenario2PBT1",'Minor retrofit'!$F$26,IF(F29="Scenario3PBT1",'Minor retrofit'!$G$26,"")))&amp;IF(F29="Scenario1PBT2",'Minor retrofit'!$H$26,IF(F29="Scenario2PBT2",'Minor retrofit'!$I$26,IF(F29="Scenario3PBT2",'Minor retrofit'!$J$26,"")))&amp;IF(F29="Scenario1PBT3",'Minor retrofit'!$K$26,IF(F29="Scenario2PBT3",'Minor retrofit'!$L$26,IF(F29="Scenario3PBT3",'Minor retrofit'!$M$26,"")))&amp;IF(F29="Scenario1PBT4",'Minor retrofit'!$N$26,IF(F29="Scenario2PBT4",'Minor retrofit'!$O$26,IF(F29="Scenario3PBT4",'Minor retrofit'!$P$26,"")))&amp;IF(F29="Scenario1PBT5",'Minor retrofit'!$Q$26,IF(F29="Scenario2PBT5",'Minor retrofit'!$R$26,IF(F29="Scenario3PBT5",'Minor retrofit'!$S$26,"")))&amp;IF(F29="Scenario1PBT6",'Minor retrofit'!$T$26,IF(F29="Scenario2PBT6",'Minor retrofit'!$U$26,IF(F29="Scenario3PBT6",'Minor retrofit'!$V$26,"")))&amp;IF(F29="Scenario1PBT7",'Minor retrofit'!$W$26,IF(F29="Scenario2PBT7",'Minor retrofit'!$X$26,IF(F29="Scenario3PBT7",'Minor retrofit'!$Y$26,"")))&amp;IF(F29="Scenario1PBT8",'Minor retrofit'!$Z$26,IF(F29="Scenario2PBT8",'Minor retrofit'!$AA$26,IF(F29="Scenario3PBT8",'Minor retrofit'!$AB$26,"")))&amp;IF(F29="Scenario1PBT9",'Minor retrofit'!$AC$26,IF(F29="Scenario2PBT9",'Minor retrofit'!$AD$26,IF(F29="Scenario3PBT9",'Minor retrofit'!$AE$26,"")))&amp;IF(F29="Scenario1PBT10",'Minor retrofit'!$AF$26,IF(F29="Scenario2PBT10",'Minor retrofit'!$AG$26,IF(F29="Scenario3PBT10",'Minor retrofit'!$AH$26,"")))&amp;IF(F29="Scenario1PBT11",'Minor retrofit'!$AI$26,IF(F29="Scenario2PBT11",'Minor retrofit'!$AJ$26,IF(F29="Scenario3PBT11",'Minor retrofit'!$AK$26,"")))&amp;IF(F29="Scenario1PBT12",'Minor retrofit'!$AL$26,IF(F29="Scenario2PBT12",'Minor retrofit'!$AM$26,IF(F29="Scenario3PBT12",'Minor retrofit'!$AN$26,"")))&amp;IF(F29="Scenario1PBT13",'Minor retrofit'!$AO$26,IF(F29="Scenario2PBT13",'Minor retrofit'!$AP$26,IF(F29="Scenario3PBT13",'Minor retrofit'!$AQ$26,"")))&amp;IF(F29="Scenario1PBT14",'Minor retrofit'!$AR$26,IF(F29="Scenario2PBT14",'Minor retrofit'!$AS$26,IF(F29="Scenario3PBT14",'Minor retrofit'!$AT$26,"")))&amp;IF(F29="Scenario1PBT15",'Minor retrofit'!$AU$26,IF(F29="Scenario2PBT15",'Minor retrofit'!$AV$26,IF(F29="Scenario3PBT15",'Minor retrofit'!$AW$26,"")))</f>
        <v/>
      </c>
      <c r="R29" s="117">
        <f t="shared" si="5"/>
        <v>0</v>
      </c>
      <c r="S29" s="117" t="str">
        <f>IF(F29="Scenario1PBT1",'Minor retrofit'!$E$28,IF(F29="Scenario2PBT1",'Minor retrofit'!$F$28,IF(F29="Scenario3PBT1",'Minor retrofit'!$G$28,"")))&amp;IF(F29="Scenario1PBT2",'Minor retrofit'!$H$28,IF(F29="Scenario2PBT2",'Minor retrofit'!$I$28,IF(F29="Scenario3PBT2",'Minor retrofit'!$J$28,"")))&amp;IF(F29="Scenario1PBT3",'Minor retrofit'!$K$28,IF(F29="Scenario2PBT3",'Minor retrofit'!$L$28,IF(F29="Scenario3PBT3",'Minor retrofit'!$M$28,"")))&amp;IF(F29="Scenario1PBT4",'Minor retrofit'!$N$28,IF(F29="Scenario2PBT4",'Minor retrofit'!$O$28,IF(F29="Scenario3PBT4",'Minor retrofit'!$P$28,"")))&amp;IF(F29="Scenario1PBT5",'Minor retrofit'!$Q$28,IF(F29="Scenario2PBT5",'Minor retrofit'!$R$28,IF(F29="Scenario3PBT5",'Minor retrofit'!$S$28,"")))&amp;IF(F29="Scenario1PBT6",'Minor retrofit'!$T$28,IF(F29="Scenario2PBT6",'Minor retrofit'!$U$28,IF(F29="Scenario3PBT6",'Minor retrofit'!$V$28,"")))&amp;IF(F29="Scenario1PBT7",'Minor retrofit'!$W$28,IF(F29="Scenario2PBT7",'Minor retrofit'!$X$28,IF(F29="Scenario3PBT7",'Minor retrofit'!$Y$28,"")))&amp;IF(F29="Scenario1PBT8",'Minor retrofit'!$Z$28,IF(F29="Scenario2PBT8",'Minor retrofit'!$AA$28,IF(F29="Scenario3PBT8",'Minor retrofit'!$AB$28,"")))&amp;IF(F29="Scenario1PBT9",'Minor retrofit'!$AC$28,IF(F29="Scenario2PBT9",'Minor retrofit'!$AD$28,IF(F29="Scenario3PBT9",'Minor retrofit'!$AE$28,"")))&amp;IF(F29="Scenario1PBT10",'Minor retrofit'!$AF$28,IF(F29="Scenario2PBT10",'Minor retrofit'!$AG$28,IF(F29="Scenario3PBT10",'Minor retrofit'!$AH$28,"")))&amp;IF(F29="Scenario1PBT11",'Minor retrofit'!$AI$28,IF(F29="Scenario2PBT11",'Minor retrofit'!$AJ$28,IF(F29="Scenario3PBT11",'Minor retrofit'!$AK$28,"")))&amp;IF(F29="Scenario1PBT12",'Minor retrofit'!$AL$28,IF(F29="Scenario2PBT12",'Minor retrofit'!$AM$28,IF(F29="Scenario3PBT12",'Minor retrofit'!$AN$28,"")))&amp;IF(F29="Scenario1PBT13",'Minor retrofit'!$AO$28,IF(F29="Scenario2PBT13",'Minor retrofit'!$AP$28,IF(F29="Scenario3PBT13",'Minor retrofit'!$AQ$28,"")))&amp;IF(F29="Scenario1PBT14",'Minor retrofit'!$AR$28,IF(F29="Scenario2PBT14",'Minor retrofit'!$AS$28,IF(F29="Scenario3PBT14",'Minor retrofit'!$AT$28,"")))&amp;IF(F29="Scenario1PBT15",'Minor retrofit'!$AU$28,IF(F29="Scenario2PBT15",'Minor retrofit'!$AV$28,IF(F29="Scenario3PBT15",'Minor retrofit'!$AW$28,"")))</f>
        <v/>
      </c>
      <c r="T29" s="207">
        <f t="shared" si="6"/>
        <v>0</v>
      </c>
      <c r="U29" s="206" t="str">
        <f>IF(F29="Scenario1PBT1",'Minor retrofit'!$E$39,IF(F29="Scenario2PBT1",'Minor retrofit'!$F$39,IF(F29="Scenario3PBT1",'Minor retrofit'!$G$39,"")))&amp;IF(F29="Scenario1PBT2",'Minor retrofit'!$H$39,IF(F29="Scenario2PBT2",'Minor retrofit'!$I$39,IF(F29="Scenario3PBT2",'Minor retrofit'!$J$39,"")))&amp;IF(F29="Scenario1PBT3",'Minor retrofit'!$K$39,IF(F29="Scenario2PBT3",'Minor retrofit'!$L$39,IF(F29="Scenario3PBT3",'Minor retrofit'!$M$39,"")))&amp;IF(F29="Scenario1PBT4",'Minor retrofit'!$N$39,IF(F29="Scenario2PBT4",'Minor retrofit'!$O$39,IF(F29="Scenario3PBT4",'Minor retrofit'!$P$39,"")))&amp;IF(F29="Scenario1PBT5",'Minor retrofit'!$Q$39,IF(F29="Scenario2PBT5",'Minor retrofit'!$R$39,IF(F29="Scenario3PBT5",'Minor retrofit'!$S$39,"")))&amp;IF(F29="Scenario1PBT6",'Minor retrofit'!$T$39,IF(F29="Scenario2PBT6",'Minor retrofit'!$U$39,IF(F29="Scenario3PBT6",'Minor retrofit'!$V$39,"")))&amp;IF(F29="Scenario1PBT7",'Minor retrofit'!$W$39,IF(F29="Scenario2PBT7",'Minor retrofit'!$X$39,IF(F29="Scenario3PBT7",'Minor retrofit'!$Y$39,"")))&amp;IF(F29="Scenario1PBT8",'Minor retrofit'!$Z$39,IF(F29="Scenario2PBT8",'Minor retrofit'!$AA$39,IF(F29="Scenario3PBT8",'Minor retrofit'!$AB$39,"")))&amp;IF(F29="Scenario1PBT9",'Minor retrofit'!$AC$39,IF(F29="Scenario2PBT9",'Minor retrofit'!$AD$39,IF(F29="Scenario3PBT9",'Minor retrofit'!$AE$39,"")))&amp;IF(F29="Scenario1PBT10",'Minor retrofit'!$AF$39,IF(F29="Scenario2PBT10",'Minor retrofit'!$AG$39,IF(F29="Scenario3PBT10",'Minor retrofit'!$AH$39,"")))&amp;IF(F29="Scenario1PBT11",'Minor retrofit'!$AI$39,IF(F29="Scenario2PBT11",'Minor retrofit'!$AJ$39,IF(F29="Scenario3PBT11",'Minor retrofit'!$AK$39,"")))&amp;IF(F29="Scenario1PBT12",'Minor retrofit'!$AL$39,IF(F29="Scenario2PBT12",'Minor retrofit'!$AM$39,IF(F29="Scenario3PBT12",'Minor retrofit'!$AN$39,"")))&amp;IF(F29="Scenario1PBT13",'Minor retrofit'!$AO$39,IF(F29="Scenario2PBT13",'Minor retrofit'!$AP$39,IF(F29="Scenario3PBT13",'Minor retrofit'!$AQ$39,"")))&amp;IF(F29="Scenario1PBT14",'Minor retrofit'!$AR$39,IF(F29="Scenario2PBT14",'Minor retrofit'!$AS$39,IF(F29="Scenario3PBT14",'Minor retrofit'!$AT$39,"")))&amp;IF(F29="Scenario1PBT15",'Minor retrofit'!$AU$39,IF(F29="Scenario2PBT15",'Minor retrofit'!$AV$39,IF(F29="Scenario3PBT15",'Minor retrofit'!$AW$39,"")))</f>
        <v/>
      </c>
      <c r="V29" s="117">
        <f t="shared" si="7"/>
        <v>0</v>
      </c>
      <c r="W29" s="117" t="str">
        <f>IF(F29="Scenario1PBT1",'Minor retrofit'!$E$41,IF(F29="Scenario2PBT1",'Minor retrofit'!$F$41,IF(F29="Scenario3PBT1",'Minor retrofit'!$G$41,"")))&amp;IF(F29="Scenario1PBT2",'Minor retrofit'!$H$41,IF(F29="Scenario2PBT2",'Minor retrofit'!$I$41,IF(F29="Scenario3PBT2",'Minor retrofit'!$J$41,"")))&amp;IF(F29="Scenario1PBT3",'Minor retrofit'!$K$41,IF(F29="Scenario2PBT3",'Minor retrofit'!$L$41,IF(F29="Scenario3PBT3",'Minor retrofit'!$M$41,"")))&amp;IF(F29="Scenario1PBT4",'Minor retrofit'!$N$41,IF(F29="Scenario2PBT4",'Minor retrofit'!$O$41,IF(F29="Scenario3PBT4",'Minor retrofit'!$P$41,"")))&amp;IF(F29="Scenario1PBT5",'Minor retrofit'!$Q$41,IF(F29="Scenario2PBT5",'Minor retrofit'!$R$41,IF(F29="Scenario3PBT5",'Minor retrofit'!$S$41,"")))&amp;IF(F29="Scenario1PBT6",'Minor retrofit'!$T$41,IF(F29="Scenario2PBT6",'Minor retrofit'!$U$41,IF(F29="Scenario3PBT6",'Minor retrofit'!$V$41,"")))&amp;IF(F29="Scenario1PBT7",'Minor retrofit'!$W$41,IF(F29="Scenario2PBT7",'Minor retrofit'!$X$41,IF(F29="Scenario3PBT7",'Minor retrofit'!$Y$41,"")))&amp;IF(F29="Scenario1PBT8",'Minor retrofit'!$Z$41,IF(F29="Scenario2PBT8",'Minor retrofit'!$AA$41,IF(F29="Scenario3PBT8",'Minor retrofit'!$AB$41,"")))&amp;IF(F29="Scenario1PBT9",'Minor retrofit'!$AC$41,IF(F29="Scenario2PBT9",'Minor retrofit'!$AD$41,IF(F29="Scenario3PBT9",'Minor retrofit'!$AE$41,"")))&amp;IF(F29="Scenario1PBT10",'Minor retrofit'!$AF$41,IF(F29="Scenario2PBT10",'Minor retrofit'!$AG$41,IF(F29="Scenario3PBT10",'Minor retrofit'!$AH$41,"")))&amp;IF(F29="Scenario1PBT11",'Minor retrofit'!$AI$41,IF(F29="Scenario2PBT11",'Minor retrofit'!$AJ$41,IF(F29="Scenario3PBT11",'Minor retrofit'!$AK$41,"")))&amp;IF(F29="Scenario1PBT12",'Minor retrofit'!$AL$41,IF(F29="Scenario2PBT12",'Minor retrofit'!$AM$41,IF(F29="Scenario3PBT12",'Minor retrofit'!$AN$41,"")))&amp;IF(F29="Scenario1PBT13",'Minor retrofit'!$AO$41,IF(F29="Scenario2PBT13",'Minor retrofit'!$AP$41,IF(F29="Scenario3PBT13",'Minor retrofit'!$AQ$41,"")))&amp;IF(F29="Scenario1PBT14",'Minor retrofit'!$AR$41,IF(F29="Scenario2PBT14",'Minor retrofit'!$AS$41,IF(F29="Scenario3PBT14",'Minor retrofit'!$AT$41,"")))&amp;IF(F29="Scenario1PBT15",'Minor retrofit'!$AU$41,IF(F29="Scenario2PBT15",'Minor retrofit'!$AV$41,IF(F29="Scenario3PBT15",'Minor retrofit'!$AW$41,"")))</f>
        <v/>
      </c>
      <c r="X29" s="117">
        <f t="shared" si="8"/>
        <v>0</v>
      </c>
      <c r="Y29" s="117" t="str">
        <f>IF(F29="Scenario1PBT1",'Minor retrofit'!$E$43,IF(F29="Scenario2PBT1",'Minor retrofit'!$F$43,IF(F29="Scenario3PBT1",'Minor retrofit'!$G$43,"")))&amp;IF(F29="Scenario1PBT2",'Minor retrofit'!$H$43,IF(F29="Scenario2PBT2",'Minor retrofit'!$I$43,IF(F29="Scenario3PBT2",'Minor retrofit'!$J$43,"")))&amp;IF(F29="Scenario1PBT3",'Minor retrofit'!$K$43,IF(F29="Scenario2PBT3",'Minor retrofit'!$L$43,IF(F29="Scenario3PBT3",'Minor retrofit'!$M$43,"")))&amp;IF(F29="Scenario1PBT4",'Minor retrofit'!$N$43,IF(F29="Scenario2PBT4",'Minor retrofit'!$O$43,IF(F29="Scenario3PBT4",'Minor retrofit'!$P$43,"")))&amp;IF(F29="Scenario1PBT5",'Minor retrofit'!$Q$43,IF(F29="Scenario2PBT5",'Minor retrofit'!$R$43,IF(F29="Scenario3PBT5",'Minor retrofit'!$S$43,"")))&amp;IF(F29="Scenario1PBT6",'Minor retrofit'!$T$43,IF(F29="Scenario2PBT6",'Minor retrofit'!$U$43,IF(F29="Scenario3PBT6",'Minor retrofit'!$V$43,"")))&amp;IF(F29="Scenario1PBT7",'Minor retrofit'!$W$43,IF(F29="Scenario2PBT7",'Minor retrofit'!$X$43,IF(F29="Scenario3PBT7",'Minor retrofit'!$Y$43,"")))&amp;IF(F29="Scenario1PBT8",'Minor retrofit'!$Z$43,IF(F29="Scenario2PBT8",'Minor retrofit'!$AA$43,IF(F29="Scenario3PBT8",'Minor retrofit'!$AB$43,"")))&amp;IF(F29="Scenario1PBT9",'Minor retrofit'!$AC$43,IF(F29="Scenario2PBT9",'Minor retrofit'!$AD$43,IF(F29="Scenario3PBT9",'Minor retrofit'!$AE$43,"")))&amp;IF(F29="Scenario1PBT10",'Minor retrofit'!$AF$43,IF(F29="Scenario2PBT10",'Minor retrofit'!$AG$43,IF(F29="Scenario3PBT10",'Minor retrofit'!$AH$43,"")))&amp;IF(F29="Scenario1PBT11",'Minor retrofit'!$AI$43,IF(F29="Scenario2PBT11",'Minor retrofit'!$AJ$43,IF(F29="Scenario3PBT11",'Minor retrofit'!$AK$43,"")))&amp;IF(F29="Scenario1PBT12",'Minor retrofit'!$AL$43,IF(F29="Scenario2PBT12",'Minor retrofit'!$AM$43,IF(F29="Scenario3PBT12",'Minor retrofit'!$AN$43,"")))&amp;IF(F29="Scenario1PBT13",'Minor retrofit'!$AO$43,IF(F29="Scenario2PBT13",'Minor retrofit'!$AP$43,IF(F29="Scenario3PBT13",'Minor retrofit'!$AQ$43,"")))&amp;IF(F29="Scenario1PBT14",'Minor retrofit'!$AR$43,IF(F29="Scenario2PBT14",'Minor retrofit'!$AS$43,IF(F29="Scenario3PBT14",'Minor retrofit'!$AT$43,"")))&amp;IF(F29="Scenario1PBT15",'Minor retrofit'!$AU$43,IF(F29="Scenario2PBT15",'Minor retrofit'!$AV$43,IF(F29="Scenario3PBT15",'Minor retrofit'!$AW$43,"")))</f>
        <v/>
      </c>
      <c r="Z29" s="117">
        <f t="shared" si="9"/>
        <v>0</v>
      </c>
      <c r="AA29" s="178" t="str">
        <f>IF(F29="Scenario1PBT1",'Minor retrofit'!$E$102,IF(F29="Scenario2PBT1",'Minor retrofit'!$F$102,IF(F29="Scenario3PBT1",'Minor retrofit'!$G$102,"")))&amp;IF(F29="Scenario1PBT2",'Minor retrofit'!$H$102,IF(F29="Scenario2PBT2",'Minor retrofit'!$I$102,IF(F29="Scenario3PBT2",'Minor retrofit'!$J$102,"")))&amp;IF(F29="Scenario1PBT3",'Minor retrofit'!$K$102,IF(F29="Scenario2PBT3",'Minor retrofit'!$L$102,IF(F29="Scenario3PBT3",'Minor retrofit'!$M$102,"")))&amp;IF(F29="Scenario1PBT4",'Minor retrofit'!$N$102,IF(F29="Scenario2PBT4",'Minor retrofit'!$O$102,IF(F29="Scenario3PBT4",'Minor retrofit'!$P$102,"")))&amp;IF(F29="Scenario1PBT5",'Minor retrofit'!$Q$102,IF(F29="Scenario2PBT5",'Minor retrofit'!$R$102,IF(F29="Scenario3PBT5",'Minor retrofit'!$S$102,"")))&amp;IF(F29="Scenario1PBT6",'Minor retrofit'!$T$102,IF(F29="Scenario2PBT6",'Minor retrofit'!$U$102,IF(F29="Scenario3PBT6",'Minor retrofit'!$V$102,"")))&amp;IF(F29="Scenario1PBT7",'Minor retrofit'!$W$102,IF(F29="Scenario2PBT7",'Minor retrofit'!$X$102,IF(F29="Scenario3PBT7",'Minor retrofit'!$Y$102,"")))&amp;IF(F29="Scenario1PBT8",'Minor retrofit'!$Z$102,IF(F29="Scenario2PBT8",'Minor retrofit'!$AA$102,IF(F29="Scenario3PBT8",'Minor retrofit'!$AB$102,"")))&amp;IF(F29="Scenario1PBT9",'Minor retrofit'!$AC$102,IF(F29="Scenario2PBT9",'Minor retrofit'!$AD$102,IF(F29="Scenario3PBT9",'Minor retrofit'!$AE$102,"")))&amp;IF(F29="Scenario1PBT10",'Minor retrofit'!$AF$102,IF(F29="Scenario2PBT10",'Minor retrofit'!$AG$102,IF(F29="Scenario3PBT10",'Minor retrofit'!$AH$102,"")))&amp;IF(F29="Scenario1PBT11",'Minor retrofit'!$AI$102,IF(F29="Scenario2PBT11",'Minor retrofit'!$AJ$102,IF(F29="Scenario3PBT11",'Minor retrofit'!$AK$102,"")))&amp;IF(F29="Scenario1PBT12",'Minor retrofit'!$AL$102,IF(F29="Scenario2PBT12",'Minor retrofit'!$AM$102,IF(F29="Scenario3PBT12",'Minor retrofit'!$AN$102,"")))&amp;IF(F29="Scenario1PBT13",'Minor retrofit'!$AO$102,IF(F29="Scenario2PBT13",'Minor retrofit'!$AP$102,IF(F29="Scenario3PBT13",'Minor retrofit'!$AQ$102,"")))&amp;IF(F29="Scenario1PBT14",'Minor retrofit'!$AR$102,IF(F29="Scenario2PBT14",'Minor retrofit'!$AS$102,IF(F29="Scenario3PBT14",'Minor retrofit'!$AT$102,"")))&amp;IF(F29="Scenario1PBT15",'Minor retrofit'!$AU$102,IF(F29="Scenario2PBT15",'Minor retrofit'!$AV$102,IF(F29="Scenario3PBT15",'Minor retrofit'!$AW$102,"")))</f>
        <v/>
      </c>
      <c r="AB29" s="179">
        <f t="shared" si="10"/>
        <v>0</v>
      </c>
      <c r="AC29" s="363" t="str">
        <f t="shared" si="24"/>
        <v/>
      </c>
      <c r="AD29" s="353">
        <f>IF(AC29="",IFERROR('Projection_Base-case'!G30-G29,0),0)</f>
        <v>0</v>
      </c>
      <c r="AE29" s="350">
        <f t="shared" si="11"/>
        <v>0</v>
      </c>
      <c r="AF29" s="361">
        <f>IFERROR(100*AD29/'Projection_Base-case'!G30,0)</f>
        <v>0</v>
      </c>
      <c r="AG29" s="352">
        <f>IF(AC29="",IFERROR('Projection_Base-case'!I30-I29,0),0)</f>
        <v>0</v>
      </c>
      <c r="AH29" s="353">
        <f t="shared" si="12"/>
        <v>0</v>
      </c>
      <c r="AI29" s="361">
        <f>IFERROR(100*AG29/'Projection_Base-case'!I30,0)</f>
        <v>0</v>
      </c>
      <c r="AJ29" s="352">
        <f>IF(AC29="",IFERROR('Projection_Base-case'!K30-K29,0),0)</f>
        <v>0</v>
      </c>
      <c r="AK29" s="353">
        <f t="shared" si="13"/>
        <v>0</v>
      </c>
      <c r="AL29" s="361">
        <f>IFERROR(100*AJ29/'Projection_Base-case'!K30,0)</f>
        <v>0</v>
      </c>
      <c r="AM29" s="352">
        <f>-IF(AC29="",IFERROR('Projection_Base-case'!M30-M29,0),0)</f>
        <v>0</v>
      </c>
      <c r="AN29" s="353">
        <f t="shared" si="14"/>
        <v>0</v>
      </c>
      <c r="AO29" s="354">
        <f>IFERROR(IF('Projection_Base-case'!N30&gt;0,100*AN29/'Projection_Base-case'!N30,100*AN29/N29),0)</f>
        <v>0</v>
      </c>
      <c r="AP29" s="355">
        <f>IF(AC29="",IFERROR('Projection_Base-case'!O30-O29,0),0)</f>
        <v>0</v>
      </c>
      <c r="AQ29" s="356">
        <f t="shared" si="15"/>
        <v>0</v>
      </c>
      <c r="AR29" s="356">
        <f>IFERROR(100*AP29/'Projection_Base-case'!O30,0)</f>
        <v>0</v>
      </c>
      <c r="AS29" s="355">
        <f>IF(AC29="",IFERROR('Projection_Base-case'!Q30-Q29,0),0)</f>
        <v>0</v>
      </c>
      <c r="AT29" s="356">
        <f t="shared" si="16"/>
        <v>0</v>
      </c>
      <c r="AU29" s="356">
        <f>IFERROR(100*AS29/'Projection_Base-case'!Q30,0)</f>
        <v>0</v>
      </c>
      <c r="AV29" s="355">
        <f>IF(AC29="",IFERROR('Projection_Base-case'!S30-S29,0),0)</f>
        <v>0</v>
      </c>
      <c r="AW29" s="356">
        <f t="shared" si="17"/>
        <v>0</v>
      </c>
      <c r="AX29" s="357">
        <f>IFERROR(100*AV29/'Projection_Base-case'!S30,0)</f>
        <v>0</v>
      </c>
      <c r="AY29" s="358">
        <f>IF(AC29="",IFERROR('Projection_Base-case'!U30-U29,0),0)</f>
        <v>0</v>
      </c>
      <c r="AZ29" s="359">
        <f t="shared" si="18"/>
        <v>0</v>
      </c>
      <c r="BA29" s="359">
        <f>IFERROR(100*AY29/'Projection_Base-case'!U30,0)</f>
        <v>0</v>
      </c>
      <c r="BB29" s="358">
        <f>IF(AC29="",IFERROR('Projection_Base-case'!W30-W29,0),0)</f>
        <v>0</v>
      </c>
      <c r="BC29" s="359">
        <f t="shared" si="19"/>
        <v>0</v>
      </c>
      <c r="BD29" s="359">
        <f>IFERROR(100*BB29/'Projection_Base-case'!W30,0)</f>
        <v>0</v>
      </c>
      <c r="BE29" s="358">
        <f>IF(AC29="",IFERROR('Projection_Base-case'!Y30-Y29,0),0)</f>
        <v>0</v>
      </c>
      <c r="BF29" s="359">
        <f t="shared" si="20"/>
        <v>0</v>
      </c>
      <c r="BG29" s="359">
        <f>IFERROR(100*BE29/'Projection_Base-case'!Y30,0)</f>
        <v>0</v>
      </c>
      <c r="BH29" s="359">
        <f t="shared" si="21"/>
        <v>0</v>
      </c>
      <c r="BI29" s="360">
        <f t="shared" si="22"/>
        <v>0</v>
      </c>
    </row>
    <row r="30" spans="1:61">
      <c r="A30" s="205">
        <v>26</v>
      </c>
      <c r="B30" s="347">
        <f>IF('Projection_Base-case'!B31&lt;&gt;"",'Projection_Base-case'!B31,0)</f>
        <v>0</v>
      </c>
      <c r="C30" s="347">
        <f>IF('Projection_Base-case'!C31&lt;&gt;"",'Projection_Base-case'!C31,0)</f>
        <v>0</v>
      </c>
      <c r="D30" s="365">
        <f>IF('Projection_Base-case'!D31&lt;&gt;"",'Projection_Base-case'!D31,0)</f>
        <v>0</v>
      </c>
      <c r="E30" s="369"/>
      <c r="F30" s="367" t="str">
        <f t="shared" si="23"/>
        <v>0</v>
      </c>
      <c r="G30" s="206" t="str">
        <f>IF(F30="Scenario1PBT1",'Minor retrofit'!$E$7,IF(F30="Scenario2PBT1",'Minor retrofit'!$F$7,IF(F30="Scenario3PBT1",'Minor retrofit'!$G$7,"")))&amp;IF(F30="Scenario1PBT2",'Minor retrofit'!$H$7,IF(F30="Scenario2PBT2",'Minor retrofit'!$I$7,IF(F30="Scenario3PBT2",'Minor retrofit'!$J$7,"")))&amp;IF(F30="Scenario1PBT3",'Minor retrofit'!$K$7,IF(F30="Scenario2PBT3",'Minor retrofit'!$L$7,IF(F30="Scenario3PBT3",'Minor retrofit'!$M$7,"")))&amp;IF(F30="Scenario1PBT4",'Minor retrofit'!$N$7,IF(F30="Scenario2PBT4",'Minor retrofit'!$O$7,IF(F30="Scenario3PBT4",'Minor retrofit'!$P$7,"")))&amp;IF(F30="Scenario1PBT5",'Minor retrofit'!$Q$7,IF(F30="Scenario2PBT5",'Minor retrofit'!$R$7,IF(F30="Scenario3PBT5",'Minor retrofit'!$S$7,"")))&amp;IF(F30="Scenario1PBT6",'Minor retrofit'!$T$7,IF(F30="Scenario2PBT6",'Minor retrofit'!$U$7,IF(F30="Scenario3PBT6",'Minor retrofit'!$V$7,"")))&amp;IF(F30="Scenario1PBT7",'Minor retrofit'!$W$7,IF(F30="Scenario2PBT7",'Minor retrofit'!$X$7,IF(F30="Scenario3PBT7",'Minor retrofit'!$Y$7,"")))&amp;IF(F30="Scenario1PBT8",'Minor retrofit'!$Z$7,IF(F30="Scenario2PBT8",'Minor retrofit'!$AA$7,IF(F30="Scenario3PBT8",'Minor retrofit'!$AB$7,"")))&amp;IF(F30="Scenario1PBT9",'Minor retrofit'!$AC$7,IF(F30="Scenario2PBT9",'Minor retrofit'!$AD$7,IF(F30="Scenario3PBT9",'Minor retrofit'!$AE$7,"")))&amp;IF(F30="Scenario1PBT10",'Minor retrofit'!$AF$7,IF(F30="Scenario2PBT10",'Minor retrofit'!$AG$7,IF(F30="Scenario3PBT10",'Minor retrofit'!$AH$7,"")))&amp;IF(F30="Scenario1PBT11",'Minor retrofit'!$AI$7,IF(F30="Scenario2PBT11",'Minor retrofit'!$AJ$7,IF(F30="Scenario3PBT11",'Minor retrofit'!$AK$7,"")))&amp;IF(F30="Scenario1PBT12",'Minor retrofit'!$AL$7,IF(F30="Scenario2PBT12",'Minor retrofit'!$AM$7,IF(F30="Scenario3PBT12",'Minor retrofit'!$AN$7,"")))&amp;IF(F30="Scenario1PBT13",'Minor retrofit'!$AO$7,IF(F30="Scenario2PBT13",'Minor retrofit'!$AP$7,IF(F30="Scenario3PBT13",'Minor retrofit'!$AQ$7,"")))&amp;IF(F30="Scenario1PBT14",'Minor retrofit'!$AR$7,IF(F30="Scenario2PBT14",'Minor retrofit'!$AS$7,IF(F30="Scenario3PBT14",'Minor retrofit'!$AT$7,"")))&amp;IF(F30="Scenario1PBT15",'Minor retrofit'!$AU$7,IF(F30="Scenario2PBT15",'Minor retrofit'!$AV$7,IF(F30="Scenario3PBT15",'Minor retrofit'!$AW$7,"")))</f>
        <v/>
      </c>
      <c r="H30" s="117">
        <f t="shared" si="0"/>
        <v>0</v>
      </c>
      <c r="I30" s="117" t="str">
        <f>IF(F30="Scenario1PBT1",'Minor retrofit'!$E$17,IF(F30="Scenario2PBT1",'Minor retrofit'!$F$17,IF(F30="Scenario3PBT1",'Minor retrofit'!$G$17,"")))&amp;IF(F30="Scenario1PBT2",'Minor retrofit'!$H$17,IF(F30="Scenario2PBT2",'Minor retrofit'!$I$17,IF(F30="Scenario3PBT2",'Minor retrofit'!$J$17,"")))&amp;IF(F30="Scenario1PBT3",'Minor retrofit'!$K$17,IF(F30="Scenario2PBT3",'Minor retrofit'!$L$17,IF(F30="Scenario3PBT3",'Minor retrofit'!$M$17,"")))&amp;IF(F30="Scenario1PBT4",'Minor retrofit'!$N$17,IF(F30="Scenario2PBT4",'Minor retrofit'!$O$17,IF(F30="Scenario3PBT4",'Minor retrofit'!$P$17,"")))&amp;IF(F30="Scenario1PBT5",'Minor retrofit'!$Q$17,IF(F30="Scenario2PBT5",'Minor retrofit'!$R$17,IF(F30="Scenario3PBT5",'Minor retrofit'!$S$17,"")))&amp;IF(F30="Scenario1PBT6",'Minor retrofit'!$T$17,IF(F30="Scenario2PBT6",'Minor retrofit'!$U$17,IF(F30="Scenario3PBT6",'Minor retrofit'!$V$17,"")))&amp;IF(F30="Scenario1PBT7",'Minor retrofit'!$W$17,IF(F30="Scenario2PBT7",'Minor retrofit'!$X$17,IF(F30="Scenario3PBT7",'Minor retrofit'!$Y$17,"")))&amp;IF(F30="Scenario1PBT8",'Minor retrofit'!$Z$17,IF(F30="Scenario2PBT8",'Minor retrofit'!$AA$17,IF(F30="Scenario3PBT8",'Minor retrofit'!$AB$17,"")))&amp;IF(F30="Scenario1PBT9",'Minor retrofit'!$AC$17,IF(F30="Scenario2PBT9",'Minor retrofit'!$AD$17,IF(F30="Scenario3PBT9",'Minor retrofit'!$AE$17,"")))&amp;IF(F30="Scenario1PBT10",'Minor retrofit'!$AF$17,IF(F30="Scenario2PBT10",'Minor retrofit'!$AG$17,IF(F30="Scenario3PBT10",'Minor retrofit'!$AH$17,"")))&amp;IF(F30="Scenario1PBT11",'Minor retrofit'!$AI$17,IF(F30="Scenario2PBT11",'Minor retrofit'!$AJ$17,IF(F30="Scenario3PBT11",'Minor retrofit'!$AK$17,"")))&amp;IF(F30="Scenario1PBT12",'Minor retrofit'!$AL$17,IF(F30="Scenario2PBT12",'Minor retrofit'!$AM$17,IF(F30="Scenario3PBT12",'Minor retrofit'!$AN$17,"")))&amp;IF(F30="Scenario1PBT13",'Minor retrofit'!$AO$17,IF(F30="Scenario2PBT13",'Minor retrofit'!$AP$17,IF(F30="Scenario3PBT13",'Minor retrofit'!$AQ$17,"")))&amp;IF(F30="Scenario1PBT14",'Minor retrofit'!$AR$17,IF(F30="Scenario2PBT14",'Minor retrofit'!$AS$17,IF(F30="Scenario3PBT14",'Minor retrofit'!$AT$17,"")))&amp;IF(F30="Scenario1PBT15",'Minor retrofit'!$AU$17,IF(F30="Scenario2PBT15",'Minor retrofit'!$AV$17,IF(F30="Scenario3PBT15",'Minor retrofit'!$AW$17,"")))</f>
        <v/>
      </c>
      <c r="J30" s="117">
        <f t="shared" si="1"/>
        <v>0</v>
      </c>
      <c r="K30" s="117" t="str">
        <f>IF(F30="Scenario1PBT1",'Minor retrofit'!$E$19,IF(F30="Scenario2PBT1",'Minor retrofit'!$F$19,IF(F30="Scenario3PBT1",'Minor retrofit'!$G$19,"")))&amp;IF(F30="Scenario1PBT2",'Minor retrofit'!$H$19,IF(F30="Scenario2PBT2",'Minor retrofit'!$I$19,IF(F30="Scenario3PBT2",'Minor retrofit'!$J$19,"")))&amp;IF(F30="Scenario1PBT3",'Minor retrofit'!$K$19,IF(F30="Scenario2PBT3",'Minor retrofit'!$L$19,IF(F30="Scenario3PBT3",'Minor retrofit'!$M$19,"")))&amp;IF(F30="Scenario1PBT4",'Minor retrofit'!$N$19,IF(F30="Scenario2PBT4",'Minor retrofit'!$O$19,IF(F30="Scenario3PBT4",'Minor retrofit'!$P$19,"")))&amp;IF(F30="Scenario1PBT5",'Minor retrofit'!$Q$19,IF(F30="Scenario2PBT5",'Minor retrofit'!$R$19,IF(F30="Scenario3PBT5",'Minor retrofit'!$S$19,"")))&amp;IF(F30="Scenario1PBT6",'Minor retrofit'!$T$19,IF(F30="Scenario2PBT6",'Minor retrofit'!$U$19,IF(F30="Scenario3PBT6",'Minor retrofit'!$V$19,"")))&amp;IF(F30="Scenario1PBT7",'Minor retrofit'!$W$19,IF(F30="Scenario2PBT7",'Minor retrofit'!$X$19,IF(F30="Scenario3PBT7",'Minor retrofit'!$Y$19,"")))&amp;IF(F30="Scenario1PBT8",'Minor retrofit'!$Z$19,IF(F30="Scenario2PBT8",'Minor retrofit'!$AA$19,IF(F30="Scenario3PBT8",'Minor retrofit'!$AB$19,"")))&amp;IF(F30="Scenario1PBT9",'Minor retrofit'!$AC$19,IF(F30="Scenario2PBT9",'Minor retrofit'!$AD$19,IF(F30="Scenario3PBT9",'Minor retrofit'!$AE$19,"")))&amp;IF(F30="Scenario1PBT10",'Minor retrofit'!$AF$19,IF(F30="Scenario2PBT10",'Minor retrofit'!$AG$19,IF(F30="Scenario3PBT10",'Minor retrofit'!$AH$19,"")))&amp;IF(F30="Scenario1PBT11",'Minor retrofit'!$AI$19,IF(F30="Scenario2PBT11",'Minor retrofit'!$AJ$19,IF(F30="Scenario3PBT11",'Minor retrofit'!$AK$19,"")))&amp;IF(F30="Scenario1PBT12",'Minor retrofit'!$AL$19,IF(F30="Scenario2PBT12",'Minor retrofit'!$AM$19,IF(F30="Scenario3PBT12",'Minor retrofit'!$AN$19,"")))&amp;IF(F30="Scenario1PBT13",'Minor retrofit'!$AO$19,IF(F30="Scenario2PBT13",'Minor retrofit'!$AP$19,IF(F30="Scenario3PBT13",'Minor retrofit'!$AQ$19,"")))&amp;IF(F30="Scenario1PBT14",'Minor retrofit'!$AR$19,IF(F30="Scenario2PBT14",'Minor retrofit'!$AS$19,IF(F30="Scenario3PBT14",'Minor retrofit'!$AT$19,"")))&amp;IF(F30="Scenario1PBT15",'Minor retrofit'!$AU$19,IF(F30="Scenario2PBT15",'Minor retrofit'!$AV$19,IF(F30="Scenario3PBT15",'Minor retrofit'!$AW$19,"")))</f>
        <v/>
      </c>
      <c r="L30" s="117">
        <f t="shared" si="2"/>
        <v>0</v>
      </c>
      <c r="M30" s="117" t="str">
        <f>IF(F30="Scenario1PBT1",'Minor retrofit'!$E$21,IF(F30="Scenario2PBT1",'Minor retrofit'!$F$21,IF(F30="Scenario3PBT1",'Minor retrofit'!$G$21,"")))&amp;IF(F30="Scenario1PBT2",'Minor retrofit'!$H$21,IF(F30="Scenario2PBT2",'Minor retrofit'!$I$21,IF(F30="Scenario3PBT2",'Minor retrofit'!$J$21,"")))&amp;IF(F30="Scenario1PBT3",'Minor retrofit'!$K$21,IF(F30="Scenario2PBT3",'Minor retrofit'!$L$21,IF(F30="Scenario3PBT3",'Minor retrofit'!$M$21,"")))&amp;IF(F30="Scenario1PBT4",'Minor retrofit'!$N$21,IF(F30="Scenario2PBT4",'Minor retrofit'!$O$21,IF(F30="Scenario3PBT4",'Minor retrofit'!$P$21,"")))&amp;IF(F30="Scenario1PBT5",'Minor retrofit'!$Q$21,IF(F30="Scenario2PBT5",'Minor retrofit'!$R$21,IF(F30="Scenario3PBT5",'Minor retrofit'!$S$21,"")))&amp;IF(F30="Scenario1PBT6",'Minor retrofit'!$T$21,IF(F30="Scenario2PBT6",'Minor retrofit'!$U$21,IF(F30="Scenario3PBT6",'Minor retrofit'!$V$21,"")))&amp;IF(F30="Scenario1PBT7",'Minor retrofit'!$W$21,IF(F30="Scenario2PBT7",'Minor retrofit'!$X$21,IF(F30="Scenario3PBT7",'Minor retrofit'!$Y$21,"")))&amp;IF(F30="Scenario1PBT8",'Minor retrofit'!$Z$21,IF(F30="Scenario2PBT8",'Minor retrofit'!$AA$21,IF(F30="Scenario3PBT8",'Minor retrofit'!$AB$21,"")))&amp;IF(F30="Scenario1PBT9",'Minor retrofit'!$AC$21,IF(F30="Scenario2PBT9",'Minor retrofit'!$AD$21,IF(F30="Scenario3PBT9",'Minor retrofit'!$AE$21,"")))&amp;IF(F30="Scenario1PBT10",'Minor retrofit'!$AF$21,IF(F30="Scenario2PBT10",'Minor retrofit'!$AG$21,IF(F30="Scenario3PBT10",'Minor retrofit'!$AH$21,"")))&amp;IF(F30="Scenario1PBT11",'Minor retrofit'!$AI$21,IF(F30="Scenario2PBT11",'Minor retrofit'!$AJ$21,IF(F30="Scenario3PBT11",'Minor retrofit'!$AK$21,"")))&amp;IF(F30="Scenario1PBT12",'Minor retrofit'!$AL$21,IF(F30="Scenario2PBT12",'Minor retrofit'!$AM$21,IF(F30="Scenario3PBT12",'Minor retrofit'!$AN$21,"")))&amp;IF(F30="Scenario1PBT13",'Minor retrofit'!$AO$21,IF(F30="Scenario2PBT13",'Minor retrofit'!$AP$21,IF(F30="Scenario3PBT13",'Minor retrofit'!$AQ$21,"")))&amp;IF(F30="Scenario1PBT14",'Minor retrofit'!$AR$21,IF(F30="Scenario2PBT14",'Minor retrofit'!$AS$21,IF(F30="Scenario3PBT14",'Minor retrofit'!$AT$21,"")))&amp;IF(F30="Scenario1PBT15",'Minor retrofit'!$AU$21,IF(F30="Scenario2PBT15",'Minor retrofit'!$AV$21,IF(F30="Scenario3PBT15",'Minor retrofit'!$AW$21,"")))</f>
        <v/>
      </c>
      <c r="N30" s="118">
        <f t="shared" si="3"/>
        <v>0</v>
      </c>
      <c r="O30" s="206" t="str">
        <f>IF(F30="Scenario1PBT1",'Minor retrofit'!$E$24,IF(F30="Scenario2PBT1",'Minor retrofit'!$F$24,IF(F30="Scenario3PBT1",'Minor retrofit'!$G$24,"")))&amp;IF(F30="Scenario1PBT2",'Minor retrofit'!$H$24,IF(F30="Scenario2PBT2",'Minor retrofit'!$I$24,IF(F30="Scenario3PBT2",'Minor retrofit'!$J$24,"")))&amp;IF(F30="Scenario1PBT3",'Minor retrofit'!$K$24,IF(F30="Scenario2PBT3",'Minor retrofit'!$L$24,IF(F30="Scenario3PBT3",'Minor retrofit'!$M$24,"")))&amp;IF(F30="Scenario1PBT4",'Minor retrofit'!$N$24,IF(F30="Scenario2PBT4",'Minor retrofit'!$O$24,IF(F30="Scenario3PBT4",'Minor retrofit'!$P$24,"")))&amp;IF(F30="Scenario1PBT5",'Minor retrofit'!$Q$24,IF(F30="Scenario2PBT5",'Minor retrofit'!$R$24,IF(F30="Scenario3PBT5",'Minor retrofit'!$S$24,"")))&amp;IF(F30="Scenario1PBT6",'Minor retrofit'!$T$24,IF(F30="Scenario2PBT6",'Minor retrofit'!$U$24,IF(F30="Scenario3PBT6",'Minor retrofit'!$V$24,"")))&amp;IF(F30="Scenario1PBT7",'Minor retrofit'!$W$24,IF(F30="Scenario2PBT7",'Minor retrofit'!$X$24,IF(F30="Scenario3PBT7",'Minor retrofit'!$Y$24,"")))&amp;IF(F30="Scenario1PBT8",'Minor retrofit'!$Z$24,IF(F30="Scenario2PBT8",'Minor retrofit'!$AA$24,IF(F30="Scenario3PBT8",'Minor retrofit'!$AB$24,"")))&amp;IF(F30="Scenario1PBT9",'Minor retrofit'!$AC$24,IF(F30="Scenario2PBT9",'Minor retrofit'!$AD$24,IF(F30="Scenario3PBT9",'Minor retrofit'!$AE$24,"")))&amp;IF(F30="Scenario1PBT10",'Minor retrofit'!$AF$24,IF(F30="Scenario2PBT10",'Minor retrofit'!$AG$24,IF(F30="Scenario3PBT10",'Minor retrofit'!$AH$24,"")))&amp;IF(F30="Scenario1PBT11",'Minor retrofit'!$AI$24,IF(F30="Scenario2PBT11",'Minor retrofit'!$AJ$24,IF(F30="Scenario3PBT11",'Minor retrofit'!$AK$24,"")))&amp;IF(F30="Scenario1PBT12",'Minor retrofit'!$AL$24,IF(F30="Scenario2PBT12",'Minor retrofit'!$AM$24,IF(F30="Scenario3PBT12",'Minor retrofit'!$AN$24,"")))&amp;IF(F30="Scenario1PBT13",'Minor retrofit'!$AO$24,IF(F30="Scenario2PBT13",'Minor retrofit'!$AP$24,IF(F30="Scenario3PBT13",'Minor retrofit'!$AQ$24,"")))&amp;IF(F30="Scenario1PBT14",'Minor retrofit'!$AR$24,IF(F30="Scenario2PBT14",'Minor retrofit'!$AS$24,IF(F30="Scenario3PBT14",'Minor retrofit'!$AT$24,"")))&amp;IF(F30="Scenario1PBT15",'Minor retrofit'!$AU$24,IF(F30="Scenario2PBT15",'Minor retrofit'!$AV$24,IF(F30="Scenario3PBT15",'Minor retrofit'!$AW$24,"")))</f>
        <v/>
      </c>
      <c r="P30" s="117">
        <f t="shared" si="4"/>
        <v>0</v>
      </c>
      <c r="Q30" s="117" t="str">
        <f>IF(F30="Scenario1PBT1",'Minor retrofit'!$E$26,IF(F30="Scenario2PBT1",'Minor retrofit'!$F$26,IF(F30="Scenario3PBT1",'Minor retrofit'!$G$26,"")))&amp;IF(F30="Scenario1PBT2",'Minor retrofit'!$H$26,IF(F30="Scenario2PBT2",'Minor retrofit'!$I$26,IF(F30="Scenario3PBT2",'Minor retrofit'!$J$26,"")))&amp;IF(F30="Scenario1PBT3",'Minor retrofit'!$K$26,IF(F30="Scenario2PBT3",'Minor retrofit'!$L$26,IF(F30="Scenario3PBT3",'Minor retrofit'!$M$26,"")))&amp;IF(F30="Scenario1PBT4",'Minor retrofit'!$N$26,IF(F30="Scenario2PBT4",'Minor retrofit'!$O$26,IF(F30="Scenario3PBT4",'Minor retrofit'!$P$26,"")))&amp;IF(F30="Scenario1PBT5",'Minor retrofit'!$Q$26,IF(F30="Scenario2PBT5",'Minor retrofit'!$R$26,IF(F30="Scenario3PBT5",'Minor retrofit'!$S$26,"")))&amp;IF(F30="Scenario1PBT6",'Minor retrofit'!$T$26,IF(F30="Scenario2PBT6",'Minor retrofit'!$U$26,IF(F30="Scenario3PBT6",'Minor retrofit'!$V$26,"")))&amp;IF(F30="Scenario1PBT7",'Minor retrofit'!$W$26,IF(F30="Scenario2PBT7",'Minor retrofit'!$X$26,IF(F30="Scenario3PBT7",'Minor retrofit'!$Y$26,"")))&amp;IF(F30="Scenario1PBT8",'Minor retrofit'!$Z$26,IF(F30="Scenario2PBT8",'Minor retrofit'!$AA$26,IF(F30="Scenario3PBT8",'Minor retrofit'!$AB$26,"")))&amp;IF(F30="Scenario1PBT9",'Minor retrofit'!$AC$26,IF(F30="Scenario2PBT9",'Minor retrofit'!$AD$26,IF(F30="Scenario3PBT9",'Minor retrofit'!$AE$26,"")))&amp;IF(F30="Scenario1PBT10",'Minor retrofit'!$AF$26,IF(F30="Scenario2PBT10",'Minor retrofit'!$AG$26,IF(F30="Scenario3PBT10",'Minor retrofit'!$AH$26,"")))&amp;IF(F30="Scenario1PBT11",'Minor retrofit'!$AI$26,IF(F30="Scenario2PBT11",'Minor retrofit'!$AJ$26,IF(F30="Scenario3PBT11",'Minor retrofit'!$AK$26,"")))&amp;IF(F30="Scenario1PBT12",'Minor retrofit'!$AL$26,IF(F30="Scenario2PBT12",'Minor retrofit'!$AM$26,IF(F30="Scenario3PBT12",'Minor retrofit'!$AN$26,"")))&amp;IF(F30="Scenario1PBT13",'Minor retrofit'!$AO$26,IF(F30="Scenario2PBT13",'Minor retrofit'!$AP$26,IF(F30="Scenario3PBT13",'Minor retrofit'!$AQ$26,"")))&amp;IF(F30="Scenario1PBT14",'Minor retrofit'!$AR$26,IF(F30="Scenario2PBT14",'Minor retrofit'!$AS$26,IF(F30="Scenario3PBT14",'Minor retrofit'!$AT$26,"")))&amp;IF(F30="Scenario1PBT15",'Minor retrofit'!$AU$26,IF(F30="Scenario2PBT15",'Minor retrofit'!$AV$26,IF(F30="Scenario3PBT15",'Minor retrofit'!$AW$26,"")))</f>
        <v/>
      </c>
      <c r="R30" s="117">
        <f t="shared" si="5"/>
        <v>0</v>
      </c>
      <c r="S30" s="117" t="str">
        <f>IF(F30="Scenario1PBT1",'Minor retrofit'!$E$28,IF(F30="Scenario2PBT1",'Minor retrofit'!$F$28,IF(F30="Scenario3PBT1",'Minor retrofit'!$G$28,"")))&amp;IF(F30="Scenario1PBT2",'Minor retrofit'!$H$28,IF(F30="Scenario2PBT2",'Minor retrofit'!$I$28,IF(F30="Scenario3PBT2",'Minor retrofit'!$J$28,"")))&amp;IF(F30="Scenario1PBT3",'Minor retrofit'!$K$28,IF(F30="Scenario2PBT3",'Minor retrofit'!$L$28,IF(F30="Scenario3PBT3",'Minor retrofit'!$M$28,"")))&amp;IF(F30="Scenario1PBT4",'Minor retrofit'!$N$28,IF(F30="Scenario2PBT4",'Minor retrofit'!$O$28,IF(F30="Scenario3PBT4",'Minor retrofit'!$P$28,"")))&amp;IF(F30="Scenario1PBT5",'Minor retrofit'!$Q$28,IF(F30="Scenario2PBT5",'Minor retrofit'!$R$28,IF(F30="Scenario3PBT5",'Minor retrofit'!$S$28,"")))&amp;IF(F30="Scenario1PBT6",'Minor retrofit'!$T$28,IF(F30="Scenario2PBT6",'Minor retrofit'!$U$28,IF(F30="Scenario3PBT6",'Minor retrofit'!$V$28,"")))&amp;IF(F30="Scenario1PBT7",'Minor retrofit'!$W$28,IF(F30="Scenario2PBT7",'Minor retrofit'!$X$28,IF(F30="Scenario3PBT7",'Minor retrofit'!$Y$28,"")))&amp;IF(F30="Scenario1PBT8",'Minor retrofit'!$Z$28,IF(F30="Scenario2PBT8",'Minor retrofit'!$AA$28,IF(F30="Scenario3PBT8",'Minor retrofit'!$AB$28,"")))&amp;IF(F30="Scenario1PBT9",'Minor retrofit'!$AC$28,IF(F30="Scenario2PBT9",'Minor retrofit'!$AD$28,IF(F30="Scenario3PBT9",'Minor retrofit'!$AE$28,"")))&amp;IF(F30="Scenario1PBT10",'Minor retrofit'!$AF$28,IF(F30="Scenario2PBT10",'Minor retrofit'!$AG$28,IF(F30="Scenario3PBT10",'Minor retrofit'!$AH$28,"")))&amp;IF(F30="Scenario1PBT11",'Minor retrofit'!$AI$28,IF(F30="Scenario2PBT11",'Minor retrofit'!$AJ$28,IF(F30="Scenario3PBT11",'Minor retrofit'!$AK$28,"")))&amp;IF(F30="Scenario1PBT12",'Minor retrofit'!$AL$28,IF(F30="Scenario2PBT12",'Minor retrofit'!$AM$28,IF(F30="Scenario3PBT12",'Minor retrofit'!$AN$28,"")))&amp;IF(F30="Scenario1PBT13",'Minor retrofit'!$AO$28,IF(F30="Scenario2PBT13",'Minor retrofit'!$AP$28,IF(F30="Scenario3PBT13",'Minor retrofit'!$AQ$28,"")))&amp;IF(F30="Scenario1PBT14",'Minor retrofit'!$AR$28,IF(F30="Scenario2PBT14",'Minor retrofit'!$AS$28,IF(F30="Scenario3PBT14",'Minor retrofit'!$AT$28,"")))&amp;IF(F30="Scenario1PBT15",'Minor retrofit'!$AU$28,IF(F30="Scenario2PBT15",'Minor retrofit'!$AV$28,IF(F30="Scenario3PBT15",'Minor retrofit'!$AW$28,"")))</f>
        <v/>
      </c>
      <c r="T30" s="207">
        <f t="shared" si="6"/>
        <v>0</v>
      </c>
      <c r="U30" s="206" t="str">
        <f>IF(F30="Scenario1PBT1",'Minor retrofit'!$E$39,IF(F30="Scenario2PBT1",'Minor retrofit'!$F$39,IF(F30="Scenario3PBT1",'Minor retrofit'!$G$39,"")))&amp;IF(F30="Scenario1PBT2",'Minor retrofit'!$H$39,IF(F30="Scenario2PBT2",'Minor retrofit'!$I$39,IF(F30="Scenario3PBT2",'Minor retrofit'!$J$39,"")))&amp;IF(F30="Scenario1PBT3",'Minor retrofit'!$K$39,IF(F30="Scenario2PBT3",'Minor retrofit'!$L$39,IF(F30="Scenario3PBT3",'Minor retrofit'!$M$39,"")))&amp;IF(F30="Scenario1PBT4",'Minor retrofit'!$N$39,IF(F30="Scenario2PBT4",'Minor retrofit'!$O$39,IF(F30="Scenario3PBT4",'Minor retrofit'!$P$39,"")))&amp;IF(F30="Scenario1PBT5",'Minor retrofit'!$Q$39,IF(F30="Scenario2PBT5",'Minor retrofit'!$R$39,IF(F30="Scenario3PBT5",'Minor retrofit'!$S$39,"")))&amp;IF(F30="Scenario1PBT6",'Minor retrofit'!$T$39,IF(F30="Scenario2PBT6",'Minor retrofit'!$U$39,IF(F30="Scenario3PBT6",'Minor retrofit'!$V$39,"")))&amp;IF(F30="Scenario1PBT7",'Minor retrofit'!$W$39,IF(F30="Scenario2PBT7",'Minor retrofit'!$X$39,IF(F30="Scenario3PBT7",'Minor retrofit'!$Y$39,"")))&amp;IF(F30="Scenario1PBT8",'Minor retrofit'!$Z$39,IF(F30="Scenario2PBT8",'Minor retrofit'!$AA$39,IF(F30="Scenario3PBT8",'Minor retrofit'!$AB$39,"")))&amp;IF(F30="Scenario1PBT9",'Minor retrofit'!$AC$39,IF(F30="Scenario2PBT9",'Minor retrofit'!$AD$39,IF(F30="Scenario3PBT9",'Minor retrofit'!$AE$39,"")))&amp;IF(F30="Scenario1PBT10",'Minor retrofit'!$AF$39,IF(F30="Scenario2PBT10",'Minor retrofit'!$AG$39,IF(F30="Scenario3PBT10",'Minor retrofit'!$AH$39,"")))&amp;IF(F30="Scenario1PBT11",'Minor retrofit'!$AI$39,IF(F30="Scenario2PBT11",'Minor retrofit'!$AJ$39,IF(F30="Scenario3PBT11",'Minor retrofit'!$AK$39,"")))&amp;IF(F30="Scenario1PBT12",'Minor retrofit'!$AL$39,IF(F30="Scenario2PBT12",'Minor retrofit'!$AM$39,IF(F30="Scenario3PBT12",'Minor retrofit'!$AN$39,"")))&amp;IF(F30="Scenario1PBT13",'Minor retrofit'!$AO$39,IF(F30="Scenario2PBT13",'Minor retrofit'!$AP$39,IF(F30="Scenario3PBT13",'Minor retrofit'!$AQ$39,"")))&amp;IF(F30="Scenario1PBT14",'Minor retrofit'!$AR$39,IF(F30="Scenario2PBT14",'Minor retrofit'!$AS$39,IF(F30="Scenario3PBT14",'Minor retrofit'!$AT$39,"")))&amp;IF(F30="Scenario1PBT15",'Minor retrofit'!$AU$39,IF(F30="Scenario2PBT15",'Minor retrofit'!$AV$39,IF(F30="Scenario3PBT15",'Minor retrofit'!$AW$39,"")))</f>
        <v/>
      </c>
      <c r="V30" s="117">
        <f t="shared" si="7"/>
        <v>0</v>
      </c>
      <c r="W30" s="117" t="str">
        <f>IF(F30="Scenario1PBT1",'Minor retrofit'!$E$41,IF(F30="Scenario2PBT1",'Minor retrofit'!$F$41,IF(F30="Scenario3PBT1",'Minor retrofit'!$G$41,"")))&amp;IF(F30="Scenario1PBT2",'Minor retrofit'!$H$41,IF(F30="Scenario2PBT2",'Minor retrofit'!$I$41,IF(F30="Scenario3PBT2",'Minor retrofit'!$J$41,"")))&amp;IF(F30="Scenario1PBT3",'Minor retrofit'!$K$41,IF(F30="Scenario2PBT3",'Minor retrofit'!$L$41,IF(F30="Scenario3PBT3",'Minor retrofit'!$M$41,"")))&amp;IF(F30="Scenario1PBT4",'Minor retrofit'!$N$41,IF(F30="Scenario2PBT4",'Minor retrofit'!$O$41,IF(F30="Scenario3PBT4",'Minor retrofit'!$P$41,"")))&amp;IF(F30="Scenario1PBT5",'Minor retrofit'!$Q$41,IF(F30="Scenario2PBT5",'Minor retrofit'!$R$41,IF(F30="Scenario3PBT5",'Minor retrofit'!$S$41,"")))&amp;IF(F30="Scenario1PBT6",'Minor retrofit'!$T$41,IF(F30="Scenario2PBT6",'Minor retrofit'!$U$41,IF(F30="Scenario3PBT6",'Minor retrofit'!$V$41,"")))&amp;IF(F30="Scenario1PBT7",'Minor retrofit'!$W$41,IF(F30="Scenario2PBT7",'Minor retrofit'!$X$41,IF(F30="Scenario3PBT7",'Minor retrofit'!$Y$41,"")))&amp;IF(F30="Scenario1PBT8",'Minor retrofit'!$Z$41,IF(F30="Scenario2PBT8",'Minor retrofit'!$AA$41,IF(F30="Scenario3PBT8",'Minor retrofit'!$AB$41,"")))&amp;IF(F30="Scenario1PBT9",'Minor retrofit'!$AC$41,IF(F30="Scenario2PBT9",'Minor retrofit'!$AD$41,IF(F30="Scenario3PBT9",'Minor retrofit'!$AE$41,"")))&amp;IF(F30="Scenario1PBT10",'Minor retrofit'!$AF$41,IF(F30="Scenario2PBT10",'Minor retrofit'!$AG$41,IF(F30="Scenario3PBT10",'Minor retrofit'!$AH$41,"")))&amp;IF(F30="Scenario1PBT11",'Minor retrofit'!$AI$41,IF(F30="Scenario2PBT11",'Minor retrofit'!$AJ$41,IF(F30="Scenario3PBT11",'Minor retrofit'!$AK$41,"")))&amp;IF(F30="Scenario1PBT12",'Minor retrofit'!$AL$41,IF(F30="Scenario2PBT12",'Minor retrofit'!$AM$41,IF(F30="Scenario3PBT12",'Minor retrofit'!$AN$41,"")))&amp;IF(F30="Scenario1PBT13",'Minor retrofit'!$AO$41,IF(F30="Scenario2PBT13",'Minor retrofit'!$AP$41,IF(F30="Scenario3PBT13",'Minor retrofit'!$AQ$41,"")))&amp;IF(F30="Scenario1PBT14",'Minor retrofit'!$AR$41,IF(F30="Scenario2PBT14",'Minor retrofit'!$AS$41,IF(F30="Scenario3PBT14",'Minor retrofit'!$AT$41,"")))&amp;IF(F30="Scenario1PBT15",'Minor retrofit'!$AU$41,IF(F30="Scenario2PBT15",'Minor retrofit'!$AV$41,IF(F30="Scenario3PBT15",'Minor retrofit'!$AW$41,"")))</f>
        <v/>
      </c>
      <c r="X30" s="117">
        <f t="shared" si="8"/>
        <v>0</v>
      </c>
      <c r="Y30" s="117" t="str">
        <f>IF(F30="Scenario1PBT1",'Minor retrofit'!$E$43,IF(F30="Scenario2PBT1",'Minor retrofit'!$F$43,IF(F30="Scenario3PBT1",'Minor retrofit'!$G$43,"")))&amp;IF(F30="Scenario1PBT2",'Minor retrofit'!$H$43,IF(F30="Scenario2PBT2",'Minor retrofit'!$I$43,IF(F30="Scenario3PBT2",'Minor retrofit'!$J$43,"")))&amp;IF(F30="Scenario1PBT3",'Minor retrofit'!$K$43,IF(F30="Scenario2PBT3",'Minor retrofit'!$L$43,IF(F30="Scenario3PBT3",'Minor retrofit'!$M$43,"")))&amp;IF(F30="Scenario1PBT4",'Minor retrofit'!$N$43,IF(F30="Scenario2PBT4",'Minor retrofit'!$O$43,IF(F30="Scenario3PBT4",'Minor retrofit'!$P$43,"")))&amp;IF(F30="Scenario1PBT5",'Minor retrofit'!$Q$43,IF(F30="Scenario2PBT5",'Minor retrofit'!$R$43,IF(F30="Scenario3PBT5",'Minor retrofit'!$S$43,"")))&amp;IF(F30="Scenario1PBT6",'Minor retrofit'!$T$43,IF(F30="Scenario2PBT6",'Minor retrofit'!$U$43,IF(F30="Scenario3PBT6",'Minor retrofit'!$V$43,"")))&amp;IF(F30="Scenario1PBT7",'Minor retrofit'!$W$43,IF(F30="Scenario2PBT7",'Minor retrofit'!$X$43,IF(F30="Scenario3PBT7",'Minor retrofit'!$Y$43,"")))&amp;IF(F30="Scenario1PBT8",'Minor retrofit'!$Z$43,IF(F30="Scenario2PBT8",'Minor retrofit'!$AA$43,IF(F30="Scenario3PBT8",'Minor retrofit'!$AB$43,"")))&amp;IF(F30="Scenario1PBT9",'Minor retrofit'!$AC$43,IF(F30="Scenario2PBT9",'Minor retrofit'!$AD$43,IF(F30="Scenario3PBT9",'Minor retrofit'!$AE$43,"")))&amp;IF(F30="Scenario1PBT10",'Minor retrofit'!$AF$43,IF(F30="Scenario2PBT10",'Minor retrofit'!$AG$43,IF(F30="Scenario3PBT10",'Minor retrofit'!$AH$43,"")))&amp;IF(F30="Scenario1PBT11",'Minor retrofit'!$AI$43,IF(F30="Scenario2PBT11",'Minor retrofit'!$AJ$43,IF(F30="Scenario3PBT11",'Minor retrofit'!$AK$43,"")))&amp;IF(F30="Scenario1PBT12",'Minor retrofit'!$AL$43,IF(F30="Scenario2PBT12",'Minor retrofit'!$AM$43,IF(F30="Scenario3PBT12",'Minor retrofit'!$AN$43,"")))&amp;IF(F30="Scenario1PBT13",'Minor retrofit'!$AO$43,IF(F30="Scenario2PBT13",'Minor retrofit'!$AP$43,IF(F30="Scenario3PBT13",'Minor retrofit'!$AQ$43,"")))&amp;IF(F30="Scenario1PBT14",'Minor retrofit'!$AR$43,IF(F30="Scenario2PBT14",'Minor retrofit'!$AS$43,IF(F30="Scenario3PBT14",'Minor retrofit'!$AT$43,"")))&amp;IF(F30="Scenario1PBT15",'Minor retrofit'!$AU$43,IF(F30="Scenario2PBT15",'Minor retrofit'!$AV$43,IF(F30="Scenario3PBT15",'Minor retrofit'!$AW$43,"")))</f>
        <v/>
      </c>
      <c r="Z30" s="117">
        <f t="shared" si="9"/>
        <v>0</v>
      </c>
      <c r="AA30" s="178" t="str">
        <f>IF(F30="Scenario1PBT1",'Minor retrofit'!$E$102,IF(F30="Scenario2PBT1",'Minor retrofit'!$F$102,IF(F30="Scenario3PBT1",'Minor retrofit'!$G$102,"")))&amp;IF(F30="Scenario1PBT2",'Minor retrofit'!$H$102,IF(F30="Scenario2PBT2",'Minor retrofit'!$I$102,IF(F30="Scenario3PBT2",'Minor retrofit'!$J$102,"")))&amp;IF(F30="Scenario1PBT3",'Minor retrofit'!$K$102,IF(F30="Scenario2PBT3",'Minor retrofit'!$L$102,IF(F30="Scenario3PBT3",'Minor retrofit'!$M$102,"")))&amp;IF(F30="Scenario1PBT4",'Minor retrofit'!$N$102,IF(F30="Scenario2PBT4",'Minor retrofit'!$O$102,IF(F30="Scenario3PBT4",'Minor retrofit'!$P$102,"")))&amp;IF(F30="Scenario1PBT5",'Minor retrofit'!$Q$102,IF(F30="Scenario2PBT5",'Minor retrofit'!$R$102,IF(F30="Scenario3PBT5",'Minor retrofit'!$S$102,"")))&amp;IF(F30="Scenario1PBT6",'Minor retrofit'!$T$102,IF(F30="Scenario2PBT6",'Minor retrofit'!$U$102,IF(F30="Scenario3PBT6",'Minor retrofit'!$V$102,"")))&amp;IF(F30="Scenario1PBT7",'Minor retrofit'!$W$102,IF(F30="Scenario2PBT7",'Minor retrofit'!$X$102,IF(F30="Scenario3PBT7",'Minor retrofit'!$Y$102,"")))&amp;IF(F30="Scenario1PBT8",'Minor retrofit'!$Z$102,IF(F30="Scenario2PBT8",'Minor retrofit'!$AA$102,IF(F30="Scenario3PBT8",'Minor retrofit'!$AB$102,"")))&amp;IF(F30="Scenario1PBT9",'Minor retrofit'!$AC$102,IF(F30="Scenario2PBT9",'Minor retrofit'!$AD$102,IF(F30="Scenario3PBT9",'Minor retrofit'!$AE$102,"")))&amp;IF(F30="Scenario1PBT10",'Minor retrofit'!$AF$102,IF(F30="Scenario2PBT10",'Minor retrofit'!$AG$102,IF(F30="Scenario3PBT10",'Minor retrofit'!$AH$102,"")))&amp;IF(F30="Scenario1PBT11",'Minor retrofit'!$AI$102,IF(F30="Scenario2PBT11",'Minor retrofit'!$AJ$102,IF(F30="Scenario3PBT11",'Minor retrofit'!$AK$102,"")))&amp;IF(F30="Scenario1PBT12",'Minor retrofit'!$AL$102,IF(F30="Scenario2PBT12",'Minor retrofit'!$AM$102,IF(F30="Scenario3PBT12",'Minor retrofit'!$AN$102,"")))&amp;IF(F30="Scenario1PBT13",'Minor retrofit'!$AO$102,IF(F30="Scenario2PBT13",'Minor retrofit'!$AP$102,IF(F30="Scenario3PBT13",'Minor retrofit'!$AQ$102,"")))&amp;IF(F30="Scenario1PBT14",'Minor retrofit'!$AR$102,IF(F30="Scenario2PBT14",'Minor retrofit'!$AS$102,IF(F30="Scenario3PBT14",'Minor retrofit'!$AT$102,"")))&amp;IF(F30="Scenario1PBT15",'Minor retrofit'!$AU$102,IF(F30="Scenario2PBT15",'Minor retrofit'!$AV$102,IF(F30="Scenario3PBT15",'Minor retrofit'!$AW$102,"")))</f>
        <v/>
      </c>
      <c r="AB30" s="179">
        <f t="shared" si="10"/>
        <v>0</v>
      </c>
      <c r="AC30" s="363" t="str">
        <f t="shared" si="24"/>
        <v/>
      </c>
      <c r="AD30" s="353">
        <f>IF(AC30="",IFERROR('Projection_Base-case'!G31-G30,0),0)</f>
        <v>0</v>
      </c>
      <c r="AE30" s="350">
        <f t="shared" si="11"/>
        <v>0</v>
      </c>
      <c r="AF30" s="361">
        <f>IFERROR(100*AD30/'Projection_Base-case'!G31,0)</f>
        <v>0</v>
      </c>
      <c r="AG30" s="352">
        <f>IF(AC30="",IFERROR('Projection_Base-case'!I31-I30,0),0)</f>
        <v>0</v>
      </c>
      <c r="AH30" s="353">
        <f t="shared" si="12"/>
        <v>0</v>
      </c>
      <c r="AI30" s="361">
        <f>IFERROR(100*AG30/'Projection_Base-case'!I31,0)</f>
        <v>0</v>
      </c>
      <c r="AJ30" s="352">
        <f>IF(AC30="",IFERROR('Projection_Base-case'!K31-K30,0),0)</f>
        <v>0</v>
      </c>
      <c r="AK30" s="353">
        <f t="shared" si="13"/>
        <v>0</v>
      </c>
      <c r="AL30" s="361">
        <f>IFERROR(100*AJ30/'Projection_Base-case'!K31,0)</f>
        <v>0</v>
      </c>
      <c r="AM30" s="352">
        <f>-IF(AC30="",IFERROR('Projection_Base-case'!M31-M30,0),0)</f>
        <v>0</v>
      </c>
      <c r="AN30" s="353">
        <f t="shared" si="14"/>
        <v>0</v>
      </c>
      <c r="AO30" s="354">
        <f>IFERROR(IF('Projection_Base-case'!N31&gt;0,100*AN30/'Projection_Base-case'!N31,100*AN30/N30),0)</f>
        <v>0</v>
      </c>
      <c r="AP30" s="355">
        <f>IF(AC30="",IFERROR('Projection_Base-case'!O31-O30,0),0)</f>
        <v>0</v>
      </c>
      <c r="AQ30" s="356">
        <f t="shared" si="15"/>
        <v>0</v>
      </c>
      <c r="AR30" s="356">
        <f>IFERROR(100*AP30/'Projection_Base-case'!O31,0)</f>
        <v>0</v>
      </c>
      <c r="AS30" s="355">
        <f>IF(AC30="",IFERROR('Projection_Base-case'!Q31-Q30,0),0)</f>
        <v>0</v>
      </c>
      <c r="AT30" s="356">
        <f t="shared" si="16"/>
        <v>0</v>
      </c>
      <c r="AU30" s="356">
        <f>IFERROR(100*AS30/'Projection_Base-case'!Q31,0)</f>
        <v>0</v>
      </c>
      <c r="AV30" s="355">
        <f>IF(AC30="",IFERROR('Projection_Base-case'!S31-S30,0),0)</f>
        <v>0</v>
      </c>
      <c r="AW30" s="356">
        <f t="shared" si="17"/>
        <v>0</v>
      </c>
      <c r="AX30" s="357">
        <f>IFERROR(100*AV30/'Projection_Base-case'!S31,0)</f>
        <v>0</v>
      </c>
      <c r="AY30" s="358">
        <f>IF(AC30="",IFERROR('Projection_Base-case'!U31-U30,0),0)</f>
        <v>0</v>
      </c>
      <c r="AZ30" s="359">
        <f t="shared" si="18"/>
        <v>0</v>
      </c>
      <c r="BA30" s="359">
        <f>IFERROR(100*AY30/'Projection_Base-case'!U31,0)</f>
        <v>0</v>
      </c>
      <c r="BB30" s="358">
        <f>IF(AC30="",IFERROR('Projection_Base-case'!W31-W30,0),0)</f>
        <v>0</v>
      </c>
      <c r="BC30" s="359">
        <f t="shared" si="19"/>
        <v>0</v>
      </c>
      <c r="BD30" s="359">
        <f>IFERROR(100*BB30/'Projection_Base-case'!W31,0)</f>
        <v>0</v>
      </c>
      <c r="BE30" s="358">
        <f>IF(AC30="",IFERROR('Projection_Base-case'!Y31-Y30,0),0)</f>
        <v>0</v>
      </c>
      <c r="BF30" s="359">
        <f t="shared" si="20"/>
        <v>0</v>
      </c>
      <c r="BG30" s="359">
        <f>IFERROR(100*BE30/'Projection_Base-case'!Y31,0)</f>
        <v>0</v>
      </c>
      <c r="BH30" s="359">
        <f t="shared" si="21"/>
        <v>0</v>
      </c>
      <c r="BI30" s="360">
        <f t="shared" si="22"/>
        <v>0</v>
      </c>
    </row>
    <row r="31" spans="1:61">
      <c r="A31" s="205">
        <v>27</v>
      </c>
      <c r="B31" s="347">
        <f>IF('Projection_Base-case'!B32&lt;&gt;"",'Projection_Base-case'!B32,0)</f>
        <v>0</v>
      </c>
      <c r="C31" s="347">
        <f>IF('Projection_Base-case'!C32&lt;&gt;"",'Projection_Base-case'!C32,0)</f>
        <v>0</v>
      </c>
      <c r="D31" s="365">
        <f>IF('Projection_Base-case'!D32&lt;&gt;"",'Projection_Base-case'!D32,0)</f>
        <v>0</v>
      </c>
      <c r="E31" s="369"/>
      <c r="F31" s="367" t="str">
        <f t="shared" si="23"/>
        <v>0</v>
      </c>
      <c r="G31" s="206" t="str">
        <f>IF(F31="Scenario1PBT1",'Minor retrofit'!$E$7,IF(F31="Scenario2PBT1",'Minor retrofit'!$F$7,IF(F31="Scenario3PBT1",'Minor retrofit'!$G$7,"")))&amp;IF(F31="Scenario1PBT2",'Minor retrofit'!$H$7,IF(F31="Scenario2PBT2",'Minor retrofit'!$I$7,IF(F31="Scenario3PBT2",'Minor retrofit'!$J$7,"")))&amp;IF(F31="Scenario1PBT3",'Minor retrofit'!$K$7,IF(F31="Scenario2PBT3",'Minor retrofit'!$L$7,IF(F31="Scenario3PBT3",'Minor retrofit'!$M$7,"")))&amp;IF(F31="Scenario1PBT4",'Minor retrofit'!$N$7,IF(F31="Scenario2PBT4",'Minor retrofit'!$O$7,IF(F31="Scenario3PBT4",'Minor retrofit'!$P$7,"")))&amp;IF(F31="Scenario1PBT5",'Minor retrofit'!$Q$7,IF(F31="Scenario2PBT5",'Minor retrofit'!$R$7,IF(F31="Scenario3PBT5",'Minor retrofit'!$S$7,"")))&amp;IF(F31="Scenario1PBT6",'Minor retrofit'!$T$7,IF(F31="Scenario2PBT6",'Minor retrofit'!$U$7,IF(F31="Scenario3PBT6",'Minor retrofit'!$V$7,"")))&amp;IF(F31="Scenario1PBT7",'Minor retrofit'!$W$7,IF(F31="Scenario2PBT7",'Minor retrofit'!$X$7,IF(F31="Scenario3PBT7",'Minor retrofit'!$Y$7,"")))&amp;IF(F31="Scenario1PBT8",'Minor retrofit'!$Z$7,IF(F31="Scenario2PBT8",'Minor retrofit'!$AA$7,IF(F31="Scenario3PBT8",'Minor retrofit'!$AB$7,"")))&amp;IF(F31="Scenario1PBT9",'Minor retrofit'!$AC$7,IF(F31="Scenario2PBT9",'Minor retrofit'!$AD$7,IF(F31="Scenario3PBT9",'Minor retrofit'!$AE$7,"")))&amp;IF(F31="Scenario1PBT10",'Minor retrofit'!$AF$7,IF(F31="Scenario2PBT10",'Minor retrofit'!$AG$7,IF(F31="Scenario3PBT10",'Minor retrofit'!$AH$7,"")))&amp;IF(F31="Scenario1PBT11",'Minor retrofit'!$AI$7,IF(F31="Scenario2PBT11",'Minor retrofit'!$AJ$7,IF(F31="Scenario3PBT11",'Minor retrofit'!$AK$7,"")))&amp;IF(F31="Scenario1PBT12",'Minor retrofit'!$AL$7,IF(F31="Scenario2PBT12",'Minor retrofit'!$AM$7,IF(F31="Scenario3PBT12",'Minor retrofit'!$AN$7,"")))&amp;IF(F31="Scenario1PBT13",'Minor retrofit'!$AO$7,IF(F31="Scenario2PBT13",'Minor retrofit'!$AP$7,IF(F31="Scenario3PBT13",'Minor retrofit'!$AQ$7,"")))&amp;IF(F31="Scenario1PBT14",'Minor retrofit'!$AR$7,IF(F31="Scenario2PBT14",'Minor retrofit'!$AS$7,IF(F31="Scenario3PBT14",'Minor retrofit'!$AT$7,"")))&amp;IF(F31="Scenario1PBT15",'Minor retrofit'!$AU$7,IF(F31="Scenario2PBT15",'Minor retrofit'!$AV$7,IF(F31="Scenario3PBT15",'Minor retrofit'!$AW$7,"")))</f>
        <v/>
      </c>
      <c r="H31" s="117">
        <f t="shared" si="0"/>
        <v>0</v>
      </c>
      <c r="I31" s="117" t="str">
        <f>IF(F31="Scenario1PBT1",'Minor retrofit'!$E$17,IF(F31="Scenario2PBT1",'Minor retrofit'!$F$17,IF(F31="Scenario3PBT1",'Minor retrofit'!$G$17,"")))&amp;IF(F31="Scenario1PBT2",'Minor retrofit'!$H$17,IF(F31="Scenario2PBT2",'Minor retrofit'!$I$17,IF(F31="Scenario3PBT2",'Minor retrofit'!$J$17,"")))&amp;IF(F31="Scenario1PBT3",'Minor retrofit'!$K$17,IF(F31="Scenario2PBT3",'Minor retrofit'!$L$17,IF(F31="Scenario3PBT3",'Minor retrofit'!$M$17,"")))&amp;IF(F31="Scenario1PBT4",'Minor retrofit'!$N$17,IF(F31="Scenario2PBT4",'Minor retrofit'!$O$17,IF(F31="Scenario3PBT4",'Minor retrofit'!$P$17,"")))&amp;IF(F31="Scenario1PBT5",'Minor retrofit'!$Q$17,IF(F31="Scenario2PBT5",'Minor retrofit'!$R$17,IF(F31="Scenario3PBT5",'Minor retrofit'!$S$17,"")))&amp;IF(F31="Scenario1PBT6",'Minor retrofit'!$T$17,IF(F31="Scenario2PBT6",'Minor retrofit'!$U$17,IF(F31="Scenario3PBT6",'Minor retrofit'!$V$17,"")))&amp;IF(F31="Scenario1PBT7",'Minor retrofit'!$W$17,IF(F31="Scenario2PBT7",'Minor retrofit'!$X$17,IF(F31="Scenario3PBT7",'Minor retrofit'!$Y$17,"")))&amp;IF(F31="Scenario1PBT8",'Minor retrofit'!$Z$17,IF(F31="Scenario2PBT8",'Minor retrofit'!$AA$17,IF(F31="Scenario3PBT8",'Minor retrofit'!$AB$17,"")))&amp;IF(F31="Scenario1PBT9",'Minor retrofit'!$AC$17,IF(F31="Scenario2PBT9",'Minor retrofit'!$AD$17,IF(F31="Scenario3PBT9",'Minor retrofit'!$AE$17,"")))&amp;IF(F31="Scenario1PBT10",'Minor retrofit'!$AF$17,IF(F31="Scenario2PBT10",'Minor retrofit'!$AG$17,IF(F31="Scenario3PBT10",'Minor retrofit'!$AH$17,"")))&amp;IF(F31="Scenario1PBT11",'Minor retrofit'!$AI$17,IF(F31="Scenario2PBT11",'Minor retrofit'!$AJ$17,IF(F31="Scenario3PBT11",'Minor retrofit'!$AK$17,"")))&amp;IF(F31="Scenario1PBT12",'Minor retrofit'!$AL$17,IF(F31="Scenario2PBT12",'Minor retrofit'!$AM$17,IF(F31="Scenario3PBT12",'Minor retrofit'!$AN$17,"")))&amp;IF(F31="Scenario1PBT13",'Minor retrofit'!$AO$17,IF(F31="Scenario2PBT13",'Minor retrofit'!$AP$17,IF(F31="Scenario3PBT13",'Minor retrofit'!$AQ$17,"")))&amp;IF(F31="Scenario1PBT14",'Minor retrofit'!$AR$17,IF(F31="Scenario2PBT14",'Minor retrofit'!$AS$17,IF(F31="Scenario3PBT14",'Minor retrofit'!$AT$17,"")))&amp;IF(F31="Scenario1PBT15",'Minor retrofit'!$AU$17,IF(F31="Scenario2PBT15",'Minor retrofit'!$AV$17,IF(F31="Scenario3PBT15",'Minor retrofit'!$AW$17,"")))</f>
        <v/>
      </c>
      <c r="J31" s="117">
        <f t="shared" si="1"/>
        <v>0</v>
      </c>
      <c r="K31" s="117" t="str">
        <f>IF(F31="Scenario1PBT1",'Minor retrofit'!$E$19,IF(F31="Scenario2PBT1",'Minor retrofit'!$F$19,IF(F31="Scenario3PBT1",'Minor retrofit'!$G$19,"")))&amp;IF(F31="Scenario1PBT2",'Minor retrofit'!$H$19,IF(F31="Scenario2PBT2",'Minor retrofit'!$I$19,IF(F31="Scenario3PBT2",'Minor retrofit'!$J$19,"")))&amp;IF(F31="Scenario1PBT3",'Minor retrofit'!$K$19,IF(F31="Scenario2PBT3",'Minor retrofit'!$L$19,IF(F31="Scenario3PBT3",'Minor retrofit'!$M$19,"")))&amp;IF(F31="Scenario1PBT4",'Minor retrofit'!$N$19,IF(F31="Scenario2PBT4",'Minor retrofit'!$O$19,IF(F31="Scenario3PBT4",'Minor retrofit'!$P$19,"")))&amp;IF(F31="Scenario1PBT5",'Minor retrofit'!$Q$19,IF(F31="Scenario2PBT5",'Minor retrofit'!$R$19,IF(F31="Scenario3PBT5",'Minor retrofit'!$S$19,"")))&amp;IF(F31="Scenario1PBT6",'Minor retrofit'!$T$19,IF(F31="Scenario2PBT6",'Minor retrofit'!$U$19,IF(F31="Scenario3PBT6",'Minor retrofit'!$V$19,"")))&amp;IF(F31="Scenario1PBT7",'Minor retrofit'!$W$19,IF(F31="Scenario2PBT7",'Minor retrofit'!$X$19,IF(F31="Scenario3PBT7",'Minor retrofit'!$Y$19,"")))&amp;IF(F31="Scenario1PBT8",'Minor retrofit'!$Z$19,IF(F31="Scenario2PBT8",'Minor retrofit'!$AA$19,IF(F31="Scenario3PBT8",'Minor retrofit'!$AB$19,"")))&amp;IF(F31="Scenario1PBT9",'Minor retrofit'!$AC$19,IF(F31="Scenario2PBT9",'Minor retrofit'!$AD$19,IF(F31="Scenario3PBT9",'Minor retrofit'!$AE$19,"")))&amp;IF(F31="Scenario1PBT10",'Minor retrofit'!$AF$19,IF(F31="Scenario2PBT10",'Minor retrofit'!$AG$19,IF(F31="Scenario3PBT10",'Minor retrofit'!$AH$19,"")))&amp;IF(F31="Scenario1PBT11",'Minor retrofit'!$AI$19,IF(F31="Scenario2PBT11",'Minor retrofit'!$AJ$19,IF(F31="Scenario3PBT11",'Minor retrofit'!$AK$19,"")))&amp;IF(F31="Scenario1PBT12",'Minor retrofit'!$AL$19,IF(F31="Scenario2PBT12",'Minor retrofit'!$AM$19,IF(F31="Scenario3PBT12",'Minor retrofit'!$AN$19,"")))&amp;IF(F31="Scenario1PBT13",'Minor retrofit'!$AO$19,IF(F31="Scenario2PBT13",'Minor retrofit'!$AP$19,IF(F31="Scenario3PBT13",'Minor retrofit'!$AQ$19,"")))&amp;IF(F31="Scenario1PBT14",'Minor retrofit'!$AR$19,IF(F31="Scenario2PBT14",'Minor retrofit'!$AS$19,IF(F31="Scenario3PBT14",'Minor retrofit'!$AT$19,"")))&amp;IF(F31="Scenario1PBT15",'Minor retrofit'!$AU$19,IF(F31="Scenario2PBT15",'Minor retrofit'!$AV$19,IF(F31="Scenario3PBT15",'Minor retrofit'!$AW$19,"")))</f>
        <v/>
      </c>
      <c r="L31" s="117">
        <f t="shared" si="2"/>
        <v>0</v>
      </c>
      <c r="M31" s="117" t="str">
        <f>IF(F31="Scenario1PBT1",'Minor retrofit'!$E$21,IF(F31="Scenario2PBT1",'Minor retrofit'!$F$21,IF(F31="Scenario3PBT1",'Minor retrofit'!$G$21,"")))&amp;IF(F31="Scenario1PBT2",'Minor retrofit'!$H$21,IF(F31="Scenario2PBT2",'Minor retrofit'!$I$21,IF(F31="Scenario3PBT2",'Minor retrofit'!$J$21,"")))&amp;IF(F31="Scenario1PBT3",'Minor retrofit'!$K$21,IF(F31="Scenario2PBT3",'Minor retrofit'!$L$21,IF(F31="Scenario3PBT3",'Minor retrofit'!$M$21,"")))&amp;IF(F31="Scenario1PBT4",'Minor retrofit'!$N$21,IF(F31="Scenario2PBT4",'Minor retrofit'!$O$21,IF(F31="Scenario3PBT4",'Minor retrofit'!$P$21,"")))&amp;IF(F31="Scenario1PBT5",'Minor retrofit'!$Q$21,IF(F31="Scenario2PBT5",'Minor retrofit'!$R$21,IF(F31="Scenario3PBT5",'Minor retrofit'!$S$21,"")))&amp;IF(F31="Scenario1PBT6",'Minor retrofit'!$T$21,IF(F31="Scenario2PBT6",'Minor retrofit'!$U$21,IF(F31="Scenario3PBT6",'Minor retrofit'!$V$21,"")))&amp;IF(F31="Scenario1PBT7",'Minor retrofit'!$W$21,IF(F31="Scenario2PBT7",'Minor retrofit'!$X$21,IF(F31="Scenario3PBT7",'Minor retrofit'!$Y$21,"")))&amp;IF(F31="Scenario1PBT8",'Minor retrofit'!$Z$21,IF(F31="Scenario2PBT8",'Minor retrofit'!$AA$21,IF(F31="Scenario3PBT8",'Minor retrofit'!$AB$21,"")))&amp;IF(F31="Scenario1PBT9",'Minor retrofit'!$AC$21,IF(F31="Scenario2PBT9",'Minor retrofit'!$AD$21,IF(F31="Scenario3PBT9",'Minor retrofit'!$AE$21,"")))&amp;IF(F31="Scenario1PBT10",'Minor retrofit'!$AF$21,IF(F31="Scenario2PBT10",'Minor retrofit'!$AG$21,IF(F31="Scenario3PBT10",'Minor retrofit'!$AH$21,"")))&amp;IF(F31="Scenario1PBT11",'Minor retrofit'!$AI$21,IF(F31="Scenario2PBT11",'Minor retrofit'!$AJ$21,IF(F31="Scenario3PBT11",'Minor retrofit'!$AK$21,"")))&amp;IF(F31="Scenario1PBT12",'Minor retrofit'!$AL$21,IF(F31="Scenario2PBT12",'Minor retrofit'!$AM$21,IF(F31="Scenario3PBT12",'Minor retrofit'!$AN$21,"")))&amp;IF(F31="Scenario1PBT13",'Minor retrofit'!$AO$21,IF(F31="Scenario2PBT13",'Minor retrofit'!$AP$21,IF(F31="Scenario3PBT13",'Minor retrofit'!$AQ$21,"")))&amp;IF(F31="Scenario1PBT14",'Minor retrofit'!$AR$21,IF(F31="Scenario2PBT14",'Minor retrofit'!$AS$21,IF(F31="Scenario3PBT14",'Minor retrofit'!$AT$21,"")))&amp;IF(F31="Scenario1PBT15",'Minor retrofit'!$AU$21,IF(F31="Scenario2PBT15",'Minor retrofit'!$AV$21,IF(F31="Scenario3PBT15",'Minor retrofit'!$AW$21,"")))</f>
        <v/>
      </c>
      <c r="N31" s="118">
        <f t="shared" si="3"/>
        <v>0</v>
      </c>
      <c r="O31" s="206" t="str">
        <f>IF(F31="Scenario1PBT1",'Minor retrofit'!$E$24,IF(F31="Scenario2PBT1",'Minor retrofit'!$F$24,IF(F31="Scenario3PBT1",'Minor retrofit'!$G$24,"")))&amp;IF(F31="Scenario1PBT2",'Minor retrofit'!$H$24,IF(F31="Scenario2PBT2",'Minor retrofit'!$I$24,IF(F31="Scenario3PBT2",'Minor retrofit'!$J$24,"")))&amp;IF(F31="Scenario1PBT3",'Minor retrofit'!$K$24,IF(F31="Scenario2PBT3",'Minor retrofit'!$L$24,IF(F31="Scenario3PBT3",'Minor retrofit'!$M$24,"")))&amp;IF(F31="Scenario1PBT4",'Minor retrofit'!$N$24,IF(F31="Scenario2PBT4",'Minor retrofit'!$O$24,IF(F31="Scenario3PBT4",'Minor retrofit'!$P$24,"")))&amp;IF(F31="Scenario1PBT5",'Minor retrofit'!$Q$24,IF(F31="Scenario2PBT5",'Minor retrofit'!$R$24,IF(F31="Scenario3PBT5",'Minor retrofit'!$S$24,"")))&amp;IF(F31="Scenario1PBT6",'Minor retrofit'!$T$24,IF(F31="Scenario2PBT6",'Minor retrofit'!$U$24,IF(F31="Scenario3PBT6",'Minor retrofit'!$V$24,"")))&amp;IF(F31="Scenario1PBT7",'Minor retrofit'!$W$24,IF(F31="Scenario2PBT7",'Minor retrofit'!$X$24,IF(F31="Scenario3PBT7",'Minor retrofit'!$Y$24,"")))&amp;IF(F31="Scenario1PBT8",'Minor retrofit'!$Z$24,IF(F31="Scenario2PBT8",'Minor retrofit'!$AA$24,IF(F31="Scenario3PBT8",'Minor retrofit'!$AB$24,"")))&amp;IF(F31="Scenario1PBT9",'Minor retrofit'!$AC$24,IF(F31="Scenario2PBT9",'Minor retrofit'!$AD$24,IF(F31="Scenario3PBT9",'Minor retrofit'!$AE$24,"")))&amp;IF(F31="Scenario1PBT10",'Minor retrofit'!$AF$24,IF(F31="Scenario2PBT10",'Minor retrofit'!$AG$24,IF(F31="Scenario3PBT10",'Minor retrofit'!$AH$24,"")))&amp;IF(F31="Scenario1PBT11",'Minor retrofit'!$AI$24,IF(F31="Scenario2PBT11",'Minor retrofit'!$AJ$24,IF(F31="Scenario3PBT11",'Minor retrofit'!$AK$24,"")))&amp;IF(F31="Scenario1PBT12",'Minor retrofit'!$AL$24,IF(F31="Scenario2PBT12",'Minor retrofit'!$AM$24,IF(F31="Scenario3PBT12",'Minor retrofit'!$AN$24,"")))&amp;IF(F31="Scenario1PBT13",'Minor retrofit'!$AO$24,IF(F31="Scenario2PBT13",'Minor retrofit'!$AP$24,IF(F31="Scenario3PBT13",'Minor retrofit'!$AQ$24,"")))&amp;IF(F31="Scenario1PBT14",'Minor retrofit'!$AR$24,IF(F31="Scenario2PBT14",'Minor retrofit'!$AS$24,IF(F31="Scenario3PBT14",'Minor retrofit'!$AT$24,"")))&amp;IF(F31="Scenario1PBT15",'Minor retrofit'!$AU$24,IF(F31="Scenario2PBT15",'Minor retrofit'!$AV$24,IF(F31="Scenario3PBT15",'Minor retrofit'!$AW$24,"")))</f>
        <v/>
      </c>
      <c r="P31" s="117">
        <f t="shared" si="4"/>
        <v>0</v>
      </c>
      <c r="Q31" s="117" t="str">
        <f>IF(F31="Scenario1PBT1",'Minor retrofit'!$E$26,IF(F31="Scenario2PBT1",'Minor retrofit'!$F$26,IF(F31="Scenario3PBT1",'Minor retrofit'!$G$26,"")))&amp;IF(F31="Scenario1PBT2",'Minor retrofit'!$H$26,IF(F31="Scenario2PBT2",'Minor retrofit'!$I$26,IF(F31="Scenario3PBT2",'Minor retrofit'!$J$26,"")))&amp;IF(F31="Scenario1PBT3",'Minor retrofit'!$K$26,IF(F31="Scenario2PBT3",'Minor retrofit'!$L$26,IF(F31="Scenario3PBT3",'Minor retrofit'!$M$26,"")))&amp;IF(F31="Scenario1PBT4",'Minor retrofit'!$N$26,IF(F31="Scenario2PBT4",'Minor retrofit'!$O$26,IF(F31="Scenario3PBT4",'Minor retrofit'!$P$26,"")))&amp;IF(F31="Scenario1PBT5",'Minor retrofit'!$Q$26,IF(F31="Scenario2PBT5",'Minor retrofit'!$R$26,IF(F31="Scenario3PBT5",'Minor retrofit'!$S$26,"")))&amp;IF(F31="Scenario1PBT6",'Minor retrofit'!$T$26,IF(F31="Scenario2PBT6",'Minor retrofit'!$U$26,IF(F31="Scenario3PBT6",'Minor retrofit'!$V$26,"")))&amp;IF(F31="Scenario1PBT7",'Minor retrofit'!$W$26,IF(F31="Scenario2PBT7",'Minor retrofit'!$X$26,IF(F31="Scenario3PBT7",'Minor retrofit'!$Y$26,"")))&amp;IF(F31="Scenario1PBT8",'Minor retrofit'!$Z$26,IF(F31="Scenario2PBT8",'Minor retrofit'!$AA$26,IF(F31="Scenario3PBT8",'Minor retrofit'!$AB$26,"")))&amp;IF(F31="Scenario1PBT9",'Minor retrofit'!$AC$26,IF(F31="Scenario2PBT9",'Minor retrofit'!$AD$26,IF(F31="Scenario3PBT9",'Minor retrofit'!$AE$26,"")))&amp;IF(F31="Scenario1PBT10",'Minor retrofit'!$AF$26,IF(F31="Scenario2PBT10",'Minor retrofit'!$AG$26,IF(F31="Scenario3PBT10",'Minor retrofit'!$AH$26,"")))&amp;IF(F31="Scenario1PBT11",'Minor retrofit'!$AI$26,IF(F31="Scenario2PBT11",'Minor retrofit'!$AJ$26,IF(F31="Scenario3PBT11",'Minor retrofit'!$AK$26,"")))&amp;IF(F31="Scenario1PBT12",'Minor retrofit'!$AL$26,IF(F31="Scenario2PBT12",'Minor retrofit'!$AM$26,IF(F31="Scenario3PBT12",'Minor retrofit'!$AN$26,"")))&amp;IF(F31="Scenario1PBT13",'Minor retrofit'!$AO$26,IF(F31="Scenario2PBT13",'Minor retrofit'!$AP$26,IF(F31="Scenario3PBT13",'Minor retrofit'!$AQ$26,"")))&amp;IF(F31="Scenario1PBT14",'Minor retrofit'!$AR$26,IF(F31="Scenario2PBT14",'Minor retrofit'!$AS$26,IF(F31="Scenario3PBT14",'Minor retrofit'!$AT$26,"")))&amp;IF(F31="Scenario1PBT15",'Minor retrofit'!$AU$26,IF(F31="Scenario2PBT15",'Minor retrofit'!$AV$26,IF(F31="Scenario3PBT15",'Minor retrofit'!$AW$26,"")))</f>
        <v/>
      </c>
      <c r="R31" s="117">
        <f t="shared" si="5"/>
        <v>0</v>
      </c>
      <c r="S31" s="117" t="str">
        <f>IF(F31="Scenario1PBT1",'Minor retrofit'!$E$28,IF(F31="Scenario2PBT1",'Minor retrofit'!$F$28,IF(F31="Scenario3PBT1",'Minor retrofit'!$G$28,"")))&amp;IF(F31="Scenario1PBT2",'Minor retrofit'!$H$28,IF(F31="Scenario2PBT2",'Minor retrofit'!$I$28,IF(F31="Scenario3PBT2",'Minor retrofit'!$J$28,"")))&amp;IF(F31="Scenario1PBT3",'Minor retrofit'!$K$28,IF(F31="Scenario2PBT3",'Minor retrofit'!$L$28,IF(F31="Scenario3PBT3",'Minor retrofit'!$M$28,"")))&amp;IF(F31="Scenario1PBT4",'Minor retrofit'!$N$28,IF(F31="Scenario2PBT4",'Minor retrofit'!$O$28,IF(F31="Scenario3PBT4",'Minor retrofit'!$P$28,"")))&amp;IF(F31="Scenario1PBT5",'Minor retrofit'!$Q$28,IF(F31="Scenario2PBT5",'Minor retrofit'!$R$28,IF(F31="Scenario3PBT5",'Minor retrofit'!$S$28,"")))&amp;IF(F31="Scenario1PBT6",'Minor retrofit'!$T$28,IF(F31="Scenario2PBT6",'Minor retrofit'!$U$28,IF(F31="Scenario3PBT6",'Minor retrofit'!$V$28,"")))&amp;IF(F31="Scenario1PBT7",'Minor retrofit'!$W$28,IF(F31="Scenario2PBT7",'Minor retrofit'!$X$28,IF(F31="Scenario3PBT7",'Minor retrofit'!$Y$28,"")))&amp;IF(F31="Scenario1PBT8",'Minor retrofit'!$Z$28,IF(F31="Scenario2PBT8",'Minor retrofit'!$AA$28,IF(F31="Scenario3PBT8",'Minor retrofit'!$AB$28,"")))&amp;IF(F31="Scenario1PBT9",'Minor retrofit'!$AC$28,IF(F31="Scenario2PBT9",'Minor retrofit'!$AD$28,IF(F31="Scenario3PBT9",'Minor retrofit'!$AE$28,"")))&amp;IF(F31="Scenario1PBT10",'Minor retrofit'!$AF$28,IF(F31="Scenario2PBT10",'Minor retrofit'!$AG$28,IF(F31="Scenario3PBT10",'Minor retrofit'!$AH$28,"")))&amp;IF(F31="Scenario1PBT11",'Minor retrofit'!$AI$28,IF(F31="Scenario2PBT11",'Minor retrofit'!$AJ$28,IF(F31="Scenario3PBT11",'Minor retrofit'!$AK$28,"")))&amp;IF(F31="Scenario1PBT12",'Minor retrofit'!$AL$28,IF(F31="Scenario2PBT12",'Minor retrofit'!$AM$28,IF(F31="Scenario3PBT12",'Minor retrofit'!$AN$28,"")))&amp;IF(F31="Scenario1PBT13",'Minor retrofit'!$AO$28,IF(F31="Scenario2PBT13",'Minor retrofit'!$AP$28,IF(F31="Scenario3PBT13",'Minor retrofit'!$AQ$28,"")))&amp;IF(F31="Scenario1PBT14",'Minor retrofit'!$AR$28,IF(F31="Scenario2PBT14",'Minor retrofit'!$AS$28,IF(F31="Scenario3PBT14",'Minor retrofit'!$AT$28,"")))&amp;IF(F31="Scenario1PBT15",'Minor retrofit'!$AU$28,IF(F31="Scenario2PBT15",'Minor retrofit'!$AV$28,IF(F31="Scenario3PBT15",'Minor retrofit'!$AW$28,"")))</f>
        <v/>
      </c>
      <c r="T31" s="207">
        <f t="shared" si="6"/>
        <v>0</v>
      </c>
      <c r="U31" s="206" t="str">
        <f>IF(F31="Scenario1PBT1",'Minor retrofit'!$E$39,IF(F31="Scenario2PBT1",'Minor retrofit'!$F$39,IF(F31="Scenario3PBT1",'Minor retrofit'!$G$39,"")))&amp;IF(F31="Scenario1PBT2",'Minor retrofit'!$H$39,IF(F31="Scenario2PBT2",'Minor retrofit'!$I$39,IF(F31="Scenario3PBT2",'Minor retrofit'!$J$39,"")))&amp;IF(F31="Scenario1PBT3",'Minor retrofit'!$K$39,IF(F31="Scenario2PBT3",'Minor retrofit'!$L$39,IF(F31="Scenario3PBT3",'Minor retrofit'!$M$39,"")))&amp;IF(F31="Scenario1PBT4",'Minor retrofit'!$N$39,IF(F31="Scenario2PBT4",'Minor retrofit'!$O$39,IF(F31="Scenario3PBT4",'Minor retrofit'!$P$39,"")))&amp;IF(F31="Scenario1PBT5",'Minor retrofit'!$Q$39,IF(F31="Scenario2PBT5",'Minor retrofit'!$R$39,IF(F31="Scenario3PBT5",'Minor retrofit'!$S$39,"")))&amp;IF(F31="Scenario1PBT6",'Minor retrofit'!$T$39,IF(F31="Scenario2PBT6",'Minor retrofit'!$U$39,IF(F31="Scenario3PBT6",'Minor retrofit'!$V$39,"")))&amp;IF(F31="Scenario1PBT7",'Minor retrofit'!$W$39,IF(F31="Scenario2PBT7",'Minor retrofit'!$X$39,IF(F31="Scenario3PBT7",'Minor retrofit'!$Y$39,"")))&amp;IF(F31="Scenario1PBT8",'Minor retrofit'!$Z$39,IF(F31="Scenario2PBT8",'Minor retrofit'!$AA$39,IF(F31="Scenario3PBT8",'Minor retrofit'!$AB$39,"")))&amp;IF(F31="Scenario1PBT9",'Minor retrofit'!$AC$39,IF(F31="Scenario2PBT9",'Minor retrofit'!$AD$39,IF(F31="Scenario3PBT9",'Minor retrofit'!$AE$39,"")))&amp;IF(F31="Scenario1PBT10",'Minor retrofit'!$AF$39,IF(F31="Scenario2PBT10",'Minor retrofit'!$AG$39,IF(F31="Scenario3PBT10",'Minor retrofit'!$AH$39,"")))&amp;IF(F31="Scenario1PBT11",'Minor retrofit'!$AI$39,IF(F31="Scenario2PBT11",'Minor retrofit'!$AJ$39,IF(F31="Scenario3PBT11",'Minor retrofit'!$AK$39,"")))&amp;IF(F31="Scenario1PBT12",'Minor retrofit'!$AL$39,IF(F31="Scenario2PBT12",'Minor retrofit'!$AM$39,IF(F31="Scenario3PBT12",'Minor retrofit'!$AN$39,"")))&amp;IF(F31="Scenario1PBT13",'Minor retrofit'!$AO$39,IF(F31="Scenario2PBT13",'Minor retrofit'!$AP$39,IF(F31="Scenario3PBT13",'Minor retrofit'!$AQ$39,"")))&amp;IF(F31="Scenario1PBT14",'Minor retrofit'!$AR$39,IF(F31="Scenario2PBT14",'Minor retrofit'!$AS$39,IF(F31="Scenario3PBT14",'Minor retrofit'!$AT$39,"")))&amp;IF(F31="Scenario1PBT15",'Minor retrofit'!$AU$39,IF(F31="Scenario2PBT15",'Minor retrofit'!$AV$39,IF(F31="Scenario3PBT15",'Minor retrofit'!$AW$39,"")))</f>
        <v/>
      </c>
      <c r="V31" s="117">
        <f t="shared" si="7"/>
        <v>0</v>
      </c>
      <c r="W31" s="117" t="str">
        <f>IF(F31="Scenario1PBT1",'Minor retrofit'!$E$41,IF(F31="Scenario2PBT1",'Minor retrofit'!$F$41,IF(F31="Scenario3PBT1",'Minor retrofit'!$G$41,"")))&amp;IF(F31="Scenario1PBT2",'Minor retrofit'!$H$41,IF(F31="Scenario2PBT2",'Minor retrofit'!$I$41,IF(F31="Scenario3PBT2",'Minor retrofit'!$J$41,"")))&amp;IF(F31="Scenario1PBT3",'Minor retrofit'!$K$41,IF(F31="Scenario2PBT3",'Minor retrofit'!$L$41,IF(F31="Scenario3PBT3",'Minor retrofit'!$M$41,"")))&amp;IF(F31="Scenario1PBT4",'Minor retrofit'!$N$41,IF(F31="Scenario2PBT4",'Minor retrofit'!$O$41,IF(F31="Scenario3PBT4",'Minor retrofit'!$P$41,"")))&amp;IF(F31="Scenario1PBT5",'Minor retrofit'!$Q$41,IF(F31="Scenario2PBT5",'Minor retrofit'!$R$41,IF(F31="Scenario3PBT5",'Minor retrofit'!$S$41,"")))&amp;IF(F31="Scenario1PBT6",'Minor retrofit'!$T$41,IF(F31="Scenario2PBT6",'Minor retrofit'!$U$41,IF(F31="Scenario3PBT6",'Minor retrofit'!$V$41,"")))&amp;IF(F31="Scenario1PBT7",'Minor retrofit'!$W$41,IF(F31="Scenario2PBT7",'Minor retrofit'!$X$41,IF(F31="Scenario3PBT7",'Minor retrofit'!$Y$41,"")))&amp;IF(F31="Scenario1PBT8",'Minor retrofit'!$Z$41,IF(F31="Scenario2PBT8",'Minor retrofit'!$AA$41,IF(F31="Scenario3PBT8",'Minor retrofit'!$AB$41,"")))&amp;IF(F31="Scenario1PBT9",'Minor retrofit'!$AC$41,IF(F31="Scenario2PBT9",'Minor retrofit'!$AD$41,IF(F31="Scenario3PBT9",'Minor retrofit'!$AE$41,"")))&amp;IF(F31="Scenario1PBT10",'Minor retrofit'!$AF$41,IF(F31="Scenario2PBT10",'Minor retrofit'!$AG$41,IF(F31="Scenario3PBT10",'Minor retrofit'!$AH$41,"")))&amp;IF(F31="Scenario1PBT11",'Minor retrofit'!$AI$41,IF(F31="Scenario2PBT11",'Minor retrofit'!$AJ$41,IF(F31="Scenario3PBT11",'Minor retrofit'!$AK$41,"")))&amp;IF(F31="Scenario1PBT12",'Minor retrofit'!$AL$41,IF(F31="Scenario2PBT12",'Minor retrofit'!$AM$41,IF(F31="Scenario3PBT12",'Minor retrofit'!$AN$41,"")))&amp;IF(F31="Scenario1PBT13",'Minor retrofit'!$AO$41,IF(F31="Scenario2PBT13",'Minor retrofit'!$AP$41,IF(F31="Scenario3PBT13",'Minor retrofit'!$AQ$41,"")))&amp;IF(F31="Scenario1PBT14",'Minor retrofit'!$AR$41,IF(F31="Scenario2PBT14",'Minor retrofit'!$AS$41,IF(F31="Scenario3PBT14",'Minor retrofit'!$AT$41,"")))&amp;IF(F31="Scenario1PBT15",'Minor retrofit'!$AU$41,IF(F31="Scenario2PBT15",'Minor retrofit'!$AV$41,IF(F31="Scenario3PBT15",'Minor retrofit'!$AW$41,"")))</f>
        <v/>
      </c>
      <c r="X31" s="117">
        <f t="shared" si="8"/>
        <v>0</v>
      </c>
      <c r="Y31" s="117" t="str">
        <f>IF(F31="Scenario1PBT1",'Minor retrofit'!$E$43,IF(F31="Scenario2PBT1",'Minor retrofit'!$F$43,IF(F31="Scenario3PBT1",'Minor retrofit'!$G$43,"")))&amp;IF(F31="Scenario1PBT2",'Minor retrofit'!$H$43,IF(F31="Scenario2PBT2",'Minor retrofit'!$I$43,IF(F31="Scenario3PBT2",'Minor retrofit'!$J$43,"")))&amp;IF(F31="Scenario1PBT3",'Minor retrofit'!$K$43,IF(F31="Scenario2PBT3",'Minor retrofit'!$L$43,IF(F31="Scenario3PBT3",'Minor retrofit'!$M$43,"")))&amp;IF(F31="Scenario1PBT4",'Minor retrofit'!$N$43,IF(F31="Scenario2PBT4",'Minor retrofit'!$O$43,IF(F31="Scenario3PBT4",'Minor retrofit'!$P$43,"")))&amp;IF(F31="Scenario1PBT5",'Minor retrofit'!$Q$43,IF(F31="Scenario2PBT5",'Minor retrofit'!$R$43,IF(F31="Scenario3PBT5",'Minor retrofit'!$S$43,"")))&amp;IF(F31="Scenario1PBT6",'Minor retrofit'!$T$43,IF(F31="Scenario2PBT6",'Minor retrofit'!$U$43,IF(F31="Scenario3PBT6",'Minor retrofit'!$V$43,"")))&amp;IF(F31="Scenario1PBT7",'Minor retrofit'!$W$43,IF(F31="Scenario2PBT7",'Minor retrofit'!$X$43,IF(F31="Scenario3PBT7",'Minor retrofit'!$Y$43,"")))&amp;IF(F31="Scenario1PBT8",'Minor retrofit'!$Z$43,IF(F31="Scenario2PBT8",'Minor retrofit'!$AA$43,IF(F31="Scenario3PBT8",'Minor retrofit'!$AB$43,"")))&amp;IF(F31="Scenario1PBT9",'Minor retrofit'!$AC$43,IF(F31="Scenario2PBT9",'Minor retrofit'!$AD$43,IF(F31="Scenario3PBT9",'Minor retrofit'!$AE$43,"")))&amp;IF(F31="Scenario1PBT10",'Minor retrofit'!$AF$43,IF(F31="Scenario2PBT10",'Minor retrofit'!$AG$43,IF(F31="Scenario3PBT10",'Minor retrofit'!$AH$43,"")))&amp;IF(F31="Scenario1PBT11",'Minor retrofit'!$AI$43,IF(F31="Scenario2PBT11",'Minor retrofit'!$AJ$43,IF(F31="Scenario3PBT11",'Minor retrofit'!$AK$43,"")))&amp;IF(F31="Scenario1PBT12",'Minor retrofit'!$AL$43,IF(F31="Scenario2PBT12",'Minor retrofit'!$AM$43,IF(F31="Scenario3PBT12",'Minor retrofit'!$AN$43,"")))&amp;IF(F31="Scenario1PBT13",'Minor retrofit'!$AO$43,IF(F31="Scenario2PBT13",'Minor retrofit'!$AP$43,IF(F31="Scenario3PBT13",'Minor retrofit'!$AQ$43,"")))&amp;IF(F31="Scenario1PBT14",'Minor retrofit'!$AR$43,IF(F31="Scenario2PBT14",'Minor retrofit'!$AS$43,IF(F31="Scenario3PBT14",'Minor retrofit'!$AT$43,"")))&amp;IF(F31="Scenario1PBT15",'Minor retrofit'!$AU$43,IF(F31="Scenario2PBT15",'Minor retrofit'!$AV$43,IF(F31="Scenario3PBT15",'Minor retrofit'!$AW$43,"")))</f>
        <v/>
      </c>
      <c r="Z31" s="117">
        <f t="shared" si="9"/>
        <v>0</v>
      </c>
      <c r="AA31" s="178" t="str">
        <f>IF(F31="Scenario1PBT1",'Minor retrofit'!$E$102,IF(F31="Scenario2PBT1",'Minor retrofit'!$F$102,IF(F31="Scenario3PBT1",'Minor retrofit'!$G$102,"")))&amp;IF(F31="Scenario1PBT2",'Minor retrofit'!$H$102,IF(F31="Scenario2PBT2",'Minor retrofit'!$I$102,IF(F31="Scenario3PBT2",'Minor retrofit'!$J$102,"")))&amp;IF(F31="Scenario1PBT3",'Minor retrofit'!$K$102,IF(F31="Scenario2PBT3",'Minor retrofit'!$L$102,IF(F31="Scenario3PBT3",'Minor retrofit'!$M$102,"")))&amp;IF(F31="Scenario1PBT4",'Minor retrofit'!$N$102,IF(F31="Scenario2PBT4",'Minor retrofit'!$O$102,IF(F31="Scenario3PBT4",'Minor retrofit'!$P$102,"")))&amp;IF(F31="Scenario1PBT5",'Minor retrofit'!$Q$102,IF(F31="Scenario2PBT5",'Minor retrofit'!$R$102,IF(F31="Scenario3PBT5",'Minor retrofit'!$S$102,"")))&amp;IF(F31="Scenario1PBT6",'Minor retrofit'!$T$102,IF(F31="Scenario2PBT6",'Minor retrofit'!$U$102,IF(F31="Scenario3PBT6",'Minor retrofit'!$V$102,"")))&amp;IF(F31="Scenario1PBT7",'Minor retrofit'!$W$102,IF(F31="Scenario2PBT7",'Minor retrofit'!$X$102,IF(F31="Scenario3PBT7",'Minor retrofit'!$Y$102,"")))&amp;IF(F31="Scenario1PBT8",'Minor retrofit'!$Z$102,IF(F31="Scenario2PBT8",'Minor retrofit'!$AA$102,IF(F31="Scenario3PBT8",'Minor retrofit'!$AB$102,"")))&amp;IF(F31="Scenario1PBT9",'Minor retrofit'!$AC$102,IF(F31="Scenario2PBT9",'Minor retrofit'!$AD$102,IF(F31="Scenario3PBT9",'Minor retrofit'!$AE$102,"")))&amp;IF(F31="Scenario1PBT10",'Minor retrofit'!$AF$102,IF(F31="Scenario2PBT10",'Minor retrofit'!$AG$102,IF(F31="Scenario3PBT10",'Minor retrofit'!$AH$102,"")))&amp;IF(F31="Scenario1PBT11",'Minor retrofit'!$AI$102,IF(F31="Scenario2PBT11",'Minor retrofit'!$AJ$102,IF(F31="Scenario3PBT11",'Minor retrofit'!$AK$102,"")))&amp;IF(F31="Scenario1PBT12",'Minor retrofit'!$AL$102,IF(F31="Scenario2PBT12",'Minor retrofit'!$AM$102,IF(F31="Scenario3PBT12",'Minor retrofit'!$AN$102,"")))&amp;IF(F31="Scenario1PBT13",'Minor retrofit'!$AO$102,IF(F31="Scenario2PBT13",'Minor retrofit'!$AP$102,IF(F31="Scenario3PBT13",'Minor retrofit'!$AQ$102,"")))&amp;IF(F31="Scenario1PBT14",'Minor retrofit'!$AR$102,IF(F31="Scenario2PBT14",'Minor retrofit'!$AS$102,IF(F31="Scenario3PBT14",'Minor retrofit'!$AT$102,"")))&amp;IF(F31="Scenario1PBT15",'Minor retrofit'!$AU$102,IF(F31="Scenario2PBT15",'Minor retrofit'!$AV$102,IF(F31="Scenario3PBT15",'Minor retrofit'!$AW$102,"")))</f>
        <v/>
      </c>
      <c r="AB31" s="179">
        <f t="shared" si="10"/>
        <v>0</v>
      </c>
      <c r="AC31" s="363" t="str">
        <f t="shared" si="24"/>
        <v/>
      </c>
      <c r="AD31" s="353">
        <f>IF(AC31="",IFERROR('Projection_Base-case'!G32-G31,0),0)</f>
        <v>0</v>
      </c>
      <c r="AE31" s="350">
        <f t="shared" si="11"/>
        <v>0</v>
      </c>
      <c r="AF31" s="361">
        <f>IFERROR(100*AD31/'Projection_Base-case'!G32,0)</f>
        <v>0</v>
      </c>
      <c r="AG31" s="352">
        <f>IF(AC31="",IFERROR('Projection_Base-case'!I32-I31,0),0)</f>
        <v>0</v>
      </c>
      <c r="AH31" s="353">
        <f t="shared" si="12"/>
        <v>0</v>
      </c>
      <c r="AI31" s="361">
        <f>IFERROR(100*AG31/'Projection_Base-case'!I32,0)</f>
        <v>0</v>
      </c>
      <c r="AJ31" s="352">
        <f>IF(AC31="",IFERROR('Projection_Base-case'!K32-K31,0),0)</f>
        <v>0</v>
      </c>
      <c r="AK31" s="353">
        <f t="shared" si="13"/>
        <v>0</v>
      </c>
      <c r="AL31" s="361">
        <f>IFERROR(100*AJ31/'Projection_Base-case'!K32,0)</f>
        <v>0</v>
      </c>
      <c r="AM31" s="352">
        <f>-IF(AC31="",IFERROR('Projection_Base-case'!M32-M31,0),0)</f>
        <v>0</v>
      </c>
      <c r="AN31" s="353">
        <f t="shared" si="14"/>
        <v>0</v>
      </c>
      <c r="AO31" s="354">
        <f>IFERROR(IF('Projection_Base-case'!N32&gt;0,100*AN31/'Projection_Base-case'!N32,100*AN31/N31),0)</f>
        <v>0</v>
      </c>
      <c r="AP31" s="355">
        <f>IF(AC31="",IFERROR('Projection_Base-case'!O32-O31,0),0)</f>
        <v>0</v>
      </c>
      <c r="AQ31" s="356">
        <f t="shared" si="15"/>
        <v>0</v>
      </c>
      <c r="AR31" s="356">
        <f>IFERROR(100*AP31/'Projection_Base-case'!O32,0)</f>
        <v>0</v>
      </c>
      <c r="AS31" s="355">
        <f>IF(AC31="",IFERROR('Projection_Base-case'!Q32-Q31,0),0)</f>
        <v>0</v>
      </c>
      <c r="AT31" s="356">
        <f t="shared" si="16"/>
        <v>0</v>
      </c>
      <c r="AU31" s="356">
        <f>IFERROR(100*AS31/'Projection_Base-case'!Q32,0)</f>
        <v>0</v>
      </c>
      <c r="AV31" s="355">
        <f>IF(AC31="",IFERROR('Projection_Base-case'!S32-S31,0),0)</f>
        <v>0</v>
      </c>
      <c r="AW31" s="356">
        <f t="shared" si="17"/>
        <v>0</v>
      </c>
      <c r="AX31" s="357">
        <f>IFERROR(100*AV31/'Projection_Base-case'!S32,0)</f>
        <v>0</v>
      </c>
      <c r="AY31" s="358">
        <f>IF(AC31="",IFERROR('Projection_Base-case'!U32-U31,0),0)</f>
        <v>0</v>
      </c>
      <c r="AZ31" s="359">
        <f t="shared" si="18"/>
        <v>0</v>
      </c>
      <c r="BA31" s="359">
        <f>IFERROR(100*AY31/'Projection_Base-case'!U32,0)</f>
        <v>0</v>
      </c>
      <c r="BB31" s="358">
        <f>IF(AC31="",IFERROR('Projection_Base-case'!W32-W31,0),0)</f>
        <v>0</v>
      </c>
      <c r="BC31" s="359">
        <f t="shared" si="19"/>
        <v>0</v>
      </c>
      <c r="BD31" s="359">
        <f>IFERROR(100*BB31/'Projection_Base-case'!W32,0)</f>
        <v>0</v>
      </c>
      <c r="BE31" s="358">
        <f>IF(AC31="",IFERROR('Projection_Base-case'!Y32-Y31,0),0)</f>
        <v>0</v>
      </c>
      <c r="BF31" s="359">
        <f t="shared" si="20"/>
        <v>0</v>
      </c>
      <c r="BG31" s="359">
        <f>IFERROR(100*BE31/'Projection_Base-case'!Y32,0)</f>
        <v>0</v>
      </c>
      <c r="BH31" s="359">
        <f t="shared" si="21"/>
        <v>0</v>
      </c>
      <c r="BI31" s="360">
        <f t="shared" si="22"/>
        <v>0</v>
      </c>
    </row>
    <row r="32" spans="1:61">
      <c r="A32" s="205">
        <v>28</v>
      </c>
      <c r="B32" s="347">
        <f>IF('Projection_Base-case'!B33&lt;&gt;"",'Projection_Base-case'!B33,0)</f>
        <v>0</v>
      </c>
      <c r="C32" s="347">
        <f>IF('Projection_Base-case'!C33&lt;&gt;"",'Projection_Base-case'!C33,0)</f>
        <v>0</v>
      </c>
      <c r="D32" s="365">
        <f>IF('Projection_Base-case'!D33&lt;&gt;"",'Projection_Base-case'!D33,0)</f>
        <v>0</v>
      </c>
      <c r="E32" s="369"/>
      <c r="F32" s="367" t="str">
        <f t="shared" si="23"/>
        <v>0</v>
      </c>
      <c r="G32" s="206" t="str">
        <f>IF(F32="Scenario1PBT1",'Minor retrofit'!$E$7,IF(F32="Scenario2PBT1",'Minor retrofit'!$F$7,IF(F32="Scenario3PBT1",'Minor retrofit'!$G$7,"")))&amp;IF(F32="Scenario1PBT2",'Minor retrofit'!$H$7,IF(F32="Scenario2PBT2",'Minor retrofit'!$I$7,IF(F32="Scenario3PBT2",'Minor retrofit'!$J$7,"")))&amp;IF(F32="Scenario1PBT3",'Minor retrofit'!$K$7,IF(F32="Scenario2PBT3",'Minor retrofit'!$L$7,IF(F32="Scenario3PBT3",'Minor retrofit'!$M$7,"")))&amp;IF(F32="Scenario1PBT4",'Minor retrofit'!$N$7,IF(F32="Scenario2PBT4",'Minor retrofit'!$O$7,IF(F32="Scenario3PBT4",'Minor retrofit'!$P$7,"")))&amp;IF(F32="Scenario1PBT5",'Minor retrofit'!$Q$7,IF(F32="Scenario2PBT5",'Minor retrofit'!$R$7,IF(F32="Scenario3PBT5",'Minor retrofit'!$S$7,"")))&amp;IF(F32="Scenario1PBT6",'Minor retrofit'!$T$7,IF(F32="Scenario2PBT6",'Minor retrofit'!$U$7,IF(F32="Scenario3PBT6",'Minor retrofit'!$V$7,"")))&amp;IF(F32="Scenario1PBT7",'Minor retrofit'!$W$7,IF(F32="Scenario2PBT7",'Minor retrofit'!$X$7,IF(F32="Scenario3PBT7",'Minor retrofit'!$Y$7,"")))&amp;IF(F32="Scenario1PBT8",'Minor retrofit'!$Z$7,IF(F32="Scenario2PBT8",'Minor retrofit'!$AA$7,IF(F32="Scenario3PBT8",'Minor retrofit'!$AB$7,"")))&amp;IF(F32="Scenario1PBT9",'Minor retrofit'!$AC$7,IF(F32="Scenario2PBT9",'Minor retrofit'!$AD$7,IF(F32="Scenario3PBT9",'Minor retrofit'!$AE$7,"")))&amp;IF(F32="Scenario1PBT10",'Minor retrofit'!$AF$7,IF(F32="Scenario2PBT10",'Minor retrofit'!$AG$7,IF(F32="Scenario3PBT10",'Minor retrofit'!$AH$7,"")))&amp;IF(F32="Scenario1PBT11",'Minor retrofit'!$AI$7,IF(F32="Scenario2PBT11",'Minor retrofit'!$AJ$7,IF(F32="Scenario3PBT11",'Minor retrofit'!$AK$7,"")))&amp;IF(F32="Scenario1PBT12",'Minor retrofit'!$AL$7,IF(F32="Scenario2PBT12",'Minor retrofit'!$AM$7,IF(F32="Scenario3PBT12",'Minor retrofit'!$AN$7,"")))&amp;IF(F32="Scenario1PBT13",'Minor retrofit'!$AO$7,IF(F32="Scenario2PBT13",'Minor retrofit'!$AP$7,IF(F32="Scenario3PBT13",'Minor retrofit'!$AQ$7,"")))&amp;IF(F32="Scenario1PBT14",'Minor retrofit'!$AR$7,IF(F32="Scenario2PBT14",'Minor retrofit'!$AS$7,IF(F32="Scenario3PBT14",'Minor retrofit'!$AT$7,"")))&amp;IF(F32="Scenario1PBT15",'Minor retrofit'!$AU$7,IF(F32="Scenario2PBT15",'Minor retrofit'!$AV$7,IF(F32="Scenario3PBT15",'Minor retrofit'!$AW$7,"")))</f>
        <v/>
      </c>
      <c r="H32" s="117">
        <f t="shared" si="0"/>
        <v>0</v>
      </c>
      <c r="I32" s="117" t="str">
        <f>IF(F32="Scenario1PBT1",'Minor retrofit'!$E$17,IF(F32="Scenario2PBT1",'Minor retrofit'!$F$17,IF(F32="Scenario3PBT1",'Minor retrofit'!$G$17,"")))&amp;IF(F32="Scenario1PBT2",'Minor retrofit'!$H$17,IF(F32="Scenario2PBT2",'Minor retrofit'!$I$17,IF(F32="Scenario3PBT2",'Minor retrofit'!$J$17,"")))&amp;IF(F32="Scenario1PBT3",'Minor retrofit'!$K$17,IF(F32="Scenario2PBT3",'Minor retrofit'!$L$17,IF(F32="Scenario3PBT3",'Minor retrofit'!$M$17,"")))&amp;IF(F32="Scenario1PBT4",'Minor retrofit'!$N$17,IF(F32="Scenario2PBT4",'Minor retrofit'!$O$17,IF(F32="Scenario3PBT4",'Minor retrofit'!$P$17,"")))&amp;IF(F32="Scenario1PBT5",'Minor retrofit'!$Q$17,IF(F32="Scenario2PBT5",'Minor retrofit'!$R$17,IF(F32="Scenario3PBT5",'Minor retrofit'!$S$17,"")))&amp;IF(F32="Scenario1PBT6",'Minor retrofit'!$T$17,IF(F32="Scenario2PBT6",'Minor retrofit'!$U$17,IF(F32="Scenario3PBT6",'Minor retrofit'!$V$17,"")))&amp;IF(F32="Scenario1PBT7",'Minor retrofit'!$W$17,IF(F32="Scenario2PBT7",'Minor retrofit'!$X$17,IF(F32="Scenario3PBT7",'Minor retrofit'!$Y$17,"")))&amp;IF(F32="Scenario1PBT8",'Minor retrofit'!$Z$17,IF(F32="Scenario2PBT8",'Minor retrofit'!$AA$17,IF(F32="Scenario3PBT8",'Minor retrofit'!$AB$17,"")))&amp;IF(F32="Scenario1PBT9",'Minor retrofit'!$AC$17,IF(F32="Scenario2PBT9",'Minor retrofit'!$AD$17,IF(F32="Scenario3PBT9",'Minor retrofit'!$AE$17,"")))&amp;IF(F32="Scenario1PBT10",'Minor retrofit'!$AF$17,IF(F32="Scenario2PBT10",'Minor retrofit'!$AG$17,IF(F32="Scenario3PBT10",'Minor retrofit'!$AH$17,"")))&amp;IF(F32="Scenario1PBT11",'Minor retrofit'!$AI$17,IF(F32="Scenario2PBT11",'Minor retrofit'!$AJ$17,IF(F32="Scenario3PBT11",'Minor retrofit'!$AK$17,"")))&amp;IF(F32="Scenario1PBT12",'Minor retrofit'!$AL$17,IF(F32="Scenario2PBT12",'Minor retrofit'!$AM$17,IF(F32="Scenario3PBT12",'Minor retrofit'!$AN$17,"")))&amp;IF(F32="Scenario1PBT13",'Minor retrofit'!$AO$17,IF(F32="Scenario2PBT13",'Minor retrofit'!$AP$17,IF(F32="Scenario3PBT13",'Minor retrofit'!$AQ$17,"")))&amp;IF(F32="Scenario1PBT14",'Minor retrofit'!$AR$17,IF(F32="Scenario2PBT14",'Minor retrofit'!$AS$17,IF(F32="Scenario3PBT14",'Minor retrofit'!$AT$17,"")))&amp;IF(F32="Scenario1PBT15",'Minor retrofit'!$AU$17,IF(F32="Scenario2PBT15",'Minor retrofit'!$AV$17,IF(F32="Scenario3PBT15",'Minor retrofit'!$AW$17,"")))</f>
        <v/>
      </c>
      <c r="J32" s="117">
        <f t="shared" si="1"/>
        <v>0</v>
      </c>
      <c r="K32" s="117" t="str">
        <f>IF(F32="Scenario1PBT1",'Minor retrofit'!$E$19,IF(F32="Scenario2PBT1",'Minor retrofit'!$F$19,IF(F32="Scenario3PBT1",'Minor retrofit'!$G$19,"")))&amp;IF(F32="Scenario1PBT2",'Minor retrofit'!$H$19,IF(F32="Scenario2PBT2",'Minor retrofit'!$I$19,IF(F32="Scenario3PBT2",'Minor retrofit'!$J$19,"")))&amp;IF(F32="Scenario1PBT3",'Minor retrofit'!$K$19,IF(F32="Scenario2PBT3",'Minor retrofit'!$L$19,IF(F32="Scenario3PBT3",'Minor retrofit'!$M$19,"")))&amp;IF(F32="Scenario1PBT4",'Minor retrofit'!$N$19,IF(F32="Scenario2PBT4",'Minor retrofit'!$O$19,IF(F32="Scenario3PBT4",'Minor retrofit'!$P$19,"")))&amp;IF(F32="Scenario1PBT5",'Minor retrofit'!$Q$19,IF(F32="Scenario2PBT5",'Minor retrofit'!$R$19,IF(F32="Scenario3PBT5",'Minor retrofit'!$S$19,"")))&amp;IF(F32="Scenario1PBT6",'Minor retrofit'!$T$19,IF(F32="Scenario2PBT6",'Minor retrofit'!$U$19,IF(F32="Scenario3PBT6",'Minor retrofit'!$V$19,"")))&amp;IF(F32="Scenario1PBT7",'Minor retrofit'!$W$19,IF(F32="Scenario2PBT7",'Minor retrofit'!$X$19,IF(F32="Scenario3PBT7",'Minor retrofit'!$Y$19,"")))&amp;IF(F32="Scenario1PBT8",'Minor retrofit'!$Z$19,IF(F32="Scenario2PBT8",'Minor retrofit'!$AA$19,IF(F32="Scenario3PBT8",'Minor retrofit'!$AB$19,"")))&amp;IF(F32="Scenario1PBT9",'Minor retrofit'!$AC$19,IF(F32="Scenario2PBT9",'Minor retrofit'!$AD$19,IF(F32="Scenario3PBT9",'Minor retrofit'!$AE$19,"")))&amp;IF(F32="Scenario1PBT10",'Minor retrofit'!$AF$19,IF(F32="Scenario2PBT10",'Minor retrofit'!$AG$19,IF(F32="Scenario3PBT10",'Minor retrofit'!$AH$19,"")))&amp;IF(F32="Scenario1PBT11",'Minor retrofit'!$AI$19,IF(F32="Scenario2PBT11",'Minor retrofit'!$AJ$19,IF(F32="Scenario3PBT11",'Minor retrofit'!$AK$19,"")))&amp;IF(F32="Scenario1PBT12",'Minor retrofit'!$AL$19,IF(F32="Scenario2PBT12",'Minor retrofit'!$AM$19,IF(F32="Scenario3PBT12",'Minor retrofit'!$AN$19,"")))&amp;IF(F32="Scenario1PBT13",'Minor retrofit'!$AO$19,IF(F32="Scenario2PBT13",'Minor retrofit'!$AP$19,IF(F32="Scenario3PBT13",'Minor retrofit'!$AQ$19,"")))&amp;IF(F32="Scenario1PBT14",'Minor retrofit'!$AR$19,IF(F32="Scenario2PBT14",'Minor retrofit'!$AS$19,IF(F32="Scenario3PBT14",'Minor retrofit'!$AT$19,"")))&amp;IF(F32="Scenario1PBT15",'Minor retrofit'!$AU$19,IF(F32="Scenario2PBT15",'Minor retrofit'!$AV$19,IF(F32="Scenario3PBT15",'Minor retrofit'!$AW$19,"")))</f>
        <v/>
      </c>
      <c r="L32" s="117">
        <f t="shared" si="2"/>
        <v>0</v>
      </c>
      <c r="M32" s="117" t="str">
        <f>IF(F32="Scenario1PBT1",'Minor retrofit'!$E$21,IF(F32="Scenario2PBT1",'Minor retrofit'!$F$21,IF(F32="Scenario3PBT1",'Minor retrofit'!$G$21,"")))&amp;IF(F32="Scenario1PBT2",'Minor retrofit'!$H$21,IF(F32="Scenario2PBT2",'Minor retrofit'!$I$21,IF(F32="Scenario3PBT2",'Minor retrofit'!$J$21,"")))&amp;IF(F32="Scenario1PBT3",'Minor retrofit'!$K$21,IF(F32="Scenario2PBT3",'Minor retrofit'!$L$21,IF(F32="Scenario3PBT3",'Minor retrofit'!$M$21,"")))&amp;IF(F32="Scenario1PBT4",'Minor retrofit'!$N$21,IF(F32="Scenario2PBT4",'Minor retrofit'!$O$21,IF(F32="Scenario3PBT4",'Minor retrofit'!$P$21,"")))&amp;IF(F32="Scenario1PBT5",'Minor retrofit'!$Q$21,IF(F32="Scenario2PBT5",'Minor retrofit'!$R$21,IF(F32="Scenario3PBT5",'Minor retrofit'!$S$21,"")))&amp;IF(F32="Scenario1PBT6",'Minor retrofit'!$T$21,IF(F32="Scenario2PBT6",'Minor retrofit'!$U$21,IF(F32="Scenario3PBT6",'Minor retrofit'!$V$21,"")))&amp;IF(F32="Scenario1PBT7",'Minor retrofit'!$W$21,IF(F32="Scenario2PBT7",'Minor retrofit'!$X$21,IF(F32="Scenario3PBT7",'Minor retrofit'!$Y$21,"")))&amp;IF(F32="Scenario1PBT8",'Minor retrofit'!$Z$21,IF(F32="Scenario2PBT8",'Minor retrofit'!$AA$21,IF(F32="Scenario3PBT8",'Minor retrofit'!$AB$21,"")))&amp;IF(F32="Scenario1PBT9",'Minor retrofit'!$AC$21,IF(F32="Scenario2PBT9",'Minor retrofit'!$AD$21,IF(F32="Scenario3PBT9",'Minor retrofit'!$AE$21,"")))&amp;IF(F32="Scenario1PBT10",'Minor retrofit'!$AF$21,IF(F32="Scenario2PBT10",'Minor retrofit'!$AG$21,IF(F32="Scenario3PBT10",'Minor retrofit'!$AH$21,"")))&amp;IF(F32="Scenario1PBT11",'Minor retrofit'!$AI$21,IF(F32="Scenario2PBT11",'Minor retrofit'!$AJ$21,IF(F32="Scenario3PBT11",'Minor retrofit'!$AK$21,"")))&amp;IF(F32="Scenario1PBT12",'Minor retrofit'!$AL$21,IF(F32="Scenario2PBT12",'Minor retrofit'!$AM$21,IF(F32="Scenario3PBT12",'Minor retrofit'!$AN$21,"")))&amp;IF(F32="Scenario1PBT13",'Minor retrofit'!$AO$21,IF(F32="Scenario2PBT13",'Minor retrofit'!$AP$21,IF(F32="Scenario3PBT13",'Minor retrofit'!$AQ$21,"")))&amp;IF(F32="Scenario1PBT14",'Minor retrofit'!$AR$21,IF(F32="Scenario2PBT14",'Minor retrofit'!$AS$21,IF(F32="Scenario3PBT14",'Minor retrofit'!$AT$21,"")))&amp;IF(F32="Scenario1PBT15",'Minor retrofit'!$AU$21,IF(F32="Scenario2PBT15",'Minor retrofit'!$AV$21,IF(F32="Scenario3PBT15",'Minor retrofit'!$AW$21,"")))</f>
        <v/>
      </c>
      <c r="N32" s="118">
        <f t="shared" si="3"/>
        <v>0</v>
      </c>
      <c r="O32" s="206" t="str">
        <f>IF(F32="Scenario1PBT1",'Minor retrofit'!$E$24,IF(F32="Scenario2PBT1",'Minor retrofit'!$F$24,IF(F32="Scenario3PBT1",'Minor retrofit'!$G$24,"")))&amp;IF(F32="Scenario1PBT2",'Minor retrofit'!$H$24,IF(F32="Scenario2PBT2",'Minor retrofit'!$I$24,IF(F32="Scenario3PBT2",'Minor retrofit'!$J$24,"")))&amp;IF(F32="Scenario1PBT3",'Minor retrofit'!$K$24,IF(F32="Scenario2PBT3",'Minor retrofit'!$L$24,IF(F32="Scenario3PBT3",'Minor retrofit'!$M$24,"")))&amp;IF(F32="Scenario1PBT4",'Minor retrofit'!$N$24,IF(F32="Scenario2PBT4",'Minor retrofit'!$O$24,IF(F32="Scenario3PBT4",'Minor retrofit'!$P$24,"")))&amp;IF(F32="Scenario1PBT5",'Minor retrofit'!$Q$24,IF(F32="Scenario2PBT5",'Minor retrofit'!$R$24,IF(F32="Scenario3PBT5",'Minor retrofit'!$S$24,"")))&amp;IF(F32="Scenario1PBT6",'Minor retrofit'!$T$24,IF(F32="Scenario2PBT6",'Minor retrofit'!$U$24,IF(F32="Scenario3PBT6",'Minor retrofit'!$V$24,"")))&amp;IF(F32="Scenario1PBT7",'Minor retrofit'!$W$24,IF(F32="Scenario2PBT7",'Minor retrofit'!$X$24,IF(F32="Scenario3PBT7",'Minor retrofit'!$Y$24,"")))&amp;IF(F32="Scenario1PBT8",'Minor retrofit'!$Z$24,IF(F32="Scenario2PBT8",'Minor retrofit'!$AA$24,IF(F32="Scenario3PBT8",'Minor retrofit'!$AB$24,"")))&amp;IF(F32="Scenario1PBT9",'Minor retrofit'!$AC$24,IF(F32="Scenario2PBT9",'Minor retrofit'!$AD$24,IF(F32="Scenario3PBT9",'Minor retrofit'!$AE$24,"")))&amp;IF(F32="Scenario1PBT10",'Minor retrofit'!$AF$24,IF(F32="Scenario2PBT10",'Minor retrofit'!$AG$24,IF(F32="Scenario3PBT10",'Minor retrofit'!$AH$24,"")))&amp;IF(F32="Scenario1PBT11",'Minor retrofit'!$AI$24,IF(F32="Scenario2PBT11",'Minor retrofit'!$AJ$24,IF(F32="Scenario3PBT11",'Minor retrofit'!$AK$24,"")))&amp;IF(F32="Scenario1PBT12",'Minor retrofit'!$AL$24,IF(F32="Scenario2PBT12",'Minor retrofit'!$AM$24,IF(F32="Scenario3PBT12",'Minor retrofit'!$AN$24,"")))&amp;IF(F32="Scenario1PBT13",'Minor retrofit'!$AO$24,IF(F32="Scenario2PBT13",'Minor retrofit'!$AP$24,IF(F32="Scenario3PBT13",'Minor retrofit'!$AQ$24,"")))&amp;IF(F32="Scenario1PBT14",'Minor retrofit'!$AR$24,IF(F32="Scenario2PBT14",'Minor retrofit'!$AS$24,IF(F32="Scenario3PBT14",'Minor retrofit'!$AT$24,"")))&amp;IF(F32="Scenario1PBT15",'Minor retrofit'!$AU$24,IF(F32="Scenario2PBT15",'Minor retrofit'!$AV$24,IF(F32="Scenario3PBT15",'Minor retrofit'!$AW$24,"")))</f>
        <v/>
      </c>
      <c r="P32" s="117">
        <f t="shared" si="4"/>
        <v>0</v>
      </c>
      <c r="Q32" s="117" t="str">
        <f>IF(F32="Scenario1PBT1",'Minor retrofit'!$E$26,IF(F32="Scenario2PBT1",'Minor retrofit'!$F$26,IF(F32="Scenario3PBT1",'Minor retrofit'!$G$26,"")))&amp;IF(F32="Scenario1PBT2",'Minor retrofit'!$H$26,IF(F32="Scenario2PBT2",'Minor retrofit'!$I$26,IF(F32="Scenario3PBT2",'Minor retrofit'!$J$26,"")))&amp;IF(F32="Scenario1PBT3",'Minor retrofit'!$K$26,IF(F32="Scenario2PBT3",'Minor retrofit'!$L$26,IF(F32="Scenario3PBT3",'Minor retrofit'!$M$26,"")))&amp;IF(F32="Scenario1PBT4",'Minor retrofit'!$N$26,IF(F32="Scenario2PBT4",'Minor retrofit'!$O$26,IF(F32="Scenario3PBT4",'Minor retrofit'!$P$26,"")))&amp;IF(F32="Scenario1PBT5",'Minor retrofit'!$Q$26,IF(F32="Scenario2PBT5",'Minor retrofit'!$R$26,IF(F32="Scenario3PBT5",'Minor retrofit'!$S$26,"")))&amp;IF(F32="Scenario1PBT6",'Minor retrofit'!$T$26,IF(F32="Scenario2PBT6",'Minor retrofit'!$U$26,IF(F32="Scenario3PBT6",'Minor retrofit'!$V$26,"")))&amp;IF(F32="Scenario1PBT7",'Minor retrofit'!$W$26,IF(F32="Scenario2PBT7",'Minor retrofit'!$X$26,IF(F32="Scenario3PBT7",'Minor retrofit'!$Y$26,"")))&amp;IF(F32="Scenario1PBT8",'Minor retrofit'!$Z$26,IF(F32="Scenario2PBT8",'Minor retrofit'!$AA$26,IF(F32="Scenario3PBT8",'Minor retrofit'!$AB$26,"")))&amp;IF(F32="Scenario1PBT9",'Minor retrofit'!$AC$26,IF(F32="Scenario2PBT9",'Minor retrofit'!$AD$26,IF(F32="Scenario3PBT9",'Minor retrofit'!$AE$26,"")))&amp;IF(F32="Scenario1PBT10",'Minor retrofit'!$AF$26,IF(F32="Scenario2PBT10",'Minor retrofit'!$AG$26,IF(F32="Scenario3PBT10",'Minor retrofit'!$AH$26,"")))&amp;IF(F32="Scenario1PBT11",'Minor retrofit'!$AI$26,IF(F32="Scenario2PBT11",'Minor retrofit'!$AJ$26,IF(F32="Scenario3PBT11",'Minor retrofit'!$AK$26,"")))&amp;IF(F32="Scenario1PBT12",'Minor retrofit'!$AL$26,IF(F32="Scenario2PBT12",'Minor retrofit'!$AM$26,IF(F32="Scenario3PBT12",'Minor retrofit'!$AN$26,"")))&amp;IF(F32="Scenario1PBT13",'Minor retrofit'!$AO$26,IF(F32="Scenario2PBT13",'Minor retrofit'!$AP$26,IF(F32="Scenario3PBT13",'Minor retrofit'!$AQ$26,"")))&amp;IF(F32="Scenario1PBT14",'Minor retrofit'!$AR$26,IF(F32="Scenario2PBT14",'Minor retrofit'!$AS$26,IF(F32="Scenario3PBT14",'Minor retrofit'!$AT$26,"")))&amp;IF(F32="Scenario1PBT15",'Minor retrofit'!$AU$26,IF(F32="Scenario2PBT15",'Minor retrofit'!$AV$26,IF(F32="Scenario3PBT15",'Minor retrofit'!$AW$26,"")))</f>
        <v/>
      </c>
      <c r="R32" s="117">
        <f t="shared" si="5"/>
        <v>0</v>
      </c>
      <c r="S32" s="117" t="str">
        <f>IF(F32="Scenario1PBT1",'Minor retrofit'!$E$28,IF(F32="Scenario2PBT1",'Minor retrofit'!$F$28,IF(F32="Scenario3PBT1",'Minor retrofit'!$G$28,"")))&amp;IF(F32="Scenario1PBT2",'Minor retrofit'!$H$28,IF(F32="Scenario2PBT2",'Minor retrofit'!$I$28,IF(F32="Scenario3PBT2",'Minor retrofit'!$J$28,"")))&amp;IF(F32="Scenario1PBT3",'Minor retrofit'!$K$28,IF(F32="Scenario2PBT3",'Minor retrofit'!$L$28,IF(F32="Scenario3PBT3",'Minor retrofit'!$M$28,"")))&amp;IF(F32="Scenario1PBT4",'Minor retrofit'!$N$28,IF(F32="Scenario2PBT4",'Minor retrofit'!$O$28,IF(F32="Scenario3PBT4",'Minor retrofit'!$P$28,"")))&amp;IF(F32="Scenario1PBT5",'Minor retrofit'!$Q$28,IF(F32="Scenario2PBT5",'Minor retrofit'!$R$28,IF(F32="Scenario3PBT5",'Minor retrofit'!$S$28,"")))&amp;IF(F32="Scenario1PBT6",'Minor retrofit'!$T$28,IF(F32="Scenario2PBT6",'Minor retrofit'!$U$28,IF(F32="Scenario3PBT6",'Minor retrofit'!$V$28,"")))&amp;IF(F32="Scenario1PBT7",'Minor retrofit'!$W$28,IF(F32="Scenario2PBT7",'Minor retrofit'!$X$28,IF(F32="Scenario3PBT7",'Minor retrofit'!$Y$28,"")))&amp;IF(F32="Scenario1PBT8",'Minor retrofit'!$Z$28,IF(F32="Scenario2PBT8",'Minor retrofit'!$AA$28,IF(F32="Scenario3PBT8",'Minor retrofit'!$AB$28,"")))&amp;IF(F32="Scenario1PBT9",'Minor retrofit'!$AC$28,IF(F32="Scenario2PBT9",'Minor retrofit'!$AD$28,IF(F32="Scenario3PBT9",'Minor retrofit'!$AE$28,"")))&amp;IF(F32="Scenario1PBT10",'Minor retrofit'!$AF$28,IF(F32="Scenario2PBT10",'Minor retrofit'!$AG$28,IF(F32="Scenario3PBT10",'Minor retrofit'!$AH$28,"")))&amp;IF(F32="Scenario1PBT11",'Minor retrofit'!$AI$28,IF(F32="Scenario2PBT11",'Minor retrofit'!$AJ$28,IF(F32="Scenario3PBT11",'Minor retrofit'!$AK$28,"")))&amp;IF(F32="Scenario1PBT12",'Minor retrofit'!$AL$28,IF(F32="Scenario2PBT12",'Minor retrofit'!$AM$28,IF(F32="Scenario3PBT12",'Minor retrofit'!$AN$28,"")))&amp;IF(F32="Scenario1PBT13",'Minor retrofit'!$AO$28,IF(F32="Scenario2PBT13",'Minor retrofit'!$AP$28,IF(F32="Scenario3PBT13",'Minor retrofit'!$AQ$28,"")))&amp;IF(F32="Scenario1PBT14",'Minor retrofit'!$AR$28,IF(F32="Scenario2PBT14",'Minor retrofit'!$AS$28,IF(F32="Scenario3PBT14",'Minor retrofit'!$AT$28,"")))&amp;IF(F32="Scenario1PBT15",'Minor retrofit'!$AU$28,IF(F32="Scenario2PBT15",'Minor retrofit'!$AV$28,IF(F32="Scenario3PBT15",'Minor retrofit'!$AW$28,"")))</f>
        <v/>
      </c>
      <c r="T32" s="207">
        <f t="shared" si="6"/>
        <v>0</v>
      </c>
      <c r="U32" s="206" t="str">
        <f>IF(F32="Scenario1PBT1",'Minor retrofit'!$E$39,IF(F32="Scenario2PBT1",'Minor retrofit'!$F$39,IF(F32="Scenario3PBT1",'Minor retrofit'!$G$39,"")))&amp;IF(F32="Scenario1PBT2",'Minor retrofit'!$H$39,IF(F32="Scenario2PBT2",'Minor retrofit'!$I$39,IF(F32="Scenario3PBT2",'Minor retrofit'!$J$39,"")))&amp;IF(F32="Scenario1PBT3",'Minor retrofit'!$K$39,IF(F32="Scenario2PBT3",'Minor retrofit'!$L$39,IF(F32="Scenario3PBT3",'Minor retrofit'!$M$39,"")))&amp;IF(F32="Scenario1PBT4",'Minor retrofit'!$N$39,IF(F32="Scenario2PBT4",'Minor retrofit'!$O$39,IF(F32="Scenario3PBT4",'Minor retrofit'!$P$39,"")))&amp;IF(F32="Scenario1PBT5",'Minor retrofit'!$Q$39,IF(F32="Scenario2PBT5",'Minor retrofit'!$R$39,IF(F32="Scenario3PBT5",'Minor retrofit'!$S$39,"")))&amp;IF(F32="Scenario1PBT6",'Minor retrofit'!$T$39,IF(F32="Scenario2PBT6",'Minor retrofit'!$U$39,IF(F32="Scenario3PBT6",'Minor retrofit'!$V$39,"")))&amp;IF(F32="Scenario1PBT7",'Minor retrofit'!$W$39,IF(F32="Scenario2PBT7",'Minor retrofit'!$X$39,IF(F32="Scenario3PBT7",'Minor retrofit'!$Y$39,"")))&amp;IF(F32="Scenario1PBT8",'Minor retrofit'!$Z$39,IF(F32="Scenario2PBT8",'Minor retrofit'!$AA$39,IF(F32="Scenario3PBT8",'Minor retrofit'!$AB$39,"")))&amp;IF(F32="Scenario1PBT9",'Minor retrofit'!$AC$39,IF(F32="Scenario2PBT9",'Minor retrofit'!$AD$39,IF(F32="Scenario3PBT9",'Minor retrofit'!$AE$39,"")))&amp;IF(F32="Scenario1PBT10",'Minor retrofit'!$AF$39,IF(F32="Scenario2PBT10",'Minor retrofit'!$AG$39,IF(F32="Scenario3PBT10",'Minor retrofit'!$AH$39,"")))&amp;IF(F32="Scenario1PBT11",'Minor retrofit'!$AI$39,IF(F32="Scenario2PBT11",'Minor retrofit'!$AJ$39,IF(F32="Scenario3PBT11",'Minor retrofit'!$AK$39,"")))&amp;IF(F32="Scenario1PBT12",'Minor retrofit'!$AL$39,IF(F32="Scenario2PBT12",'Minor retrofit'!$AM$39,IF(F32="Scenario3PBT12",'Minor retrofit'!$AN$39,"")))&amp;IF(F32="Scenario1PBT13",'Minor retrofit'!$AO$39,IF(F32="Scenario2PBT13",'Minor retrofit'!$AP$39,IF(F32="Scenario3PBT13",'Minor retrofit'!$AQ$39,"")))&amp;IF(F32="Scenario1PBT14",'Minor retrofit'!$AR$39,IF(F32="Scenario2PBT14",'Minor retrofit'!$AS$39,IF(F32="Scenario3PBT14",'Minor retrofit'!$AT$39,"")))&amp;IF(F32="Scenario1PBT15",'Minor retrofit'!$AU$39,IF(F32="Scenario2PBT15",'Minor retrofit'!$AV$39,IF(F32="Scenario3PBT15",'Minor retrofit'!$AW$39,"")))</f>
        <v/>
      </c>
      <c r="V32" s="117">
        <f t="shared" si="7"/>
        <v>0</v>
      </c>
      <c r="W32" s="117" t="str">
        <f>IF(F32="Scenario1PBT1",'Minor retrofit'!$E$41,IF(F32="Scenario2PBT1",'Minor retrofit'!$F$41,IF(F32="Scenario3PBT1",'Minor retrofit'!$G$41,"")))&amp;IF(F32="Scenario1PBT2",'Minor retrofit'!$H$41,IF(F32="Scenario2PBT2",'Minor retrofit'!$I$41,IF(F32="Scenario3PBT2",'Minor retrofit'!$J$41,"")))&amp;IF(F32="Scenario1PBT3",'Minor retrofit'!$K$41,IF(F32="Scenario2PBT3",'Minor retrofit'!$L$41,IF(F32="Scenario3PBT3",'Minor retrofit'!$M$41,"")))&amp;IF(F32="Scenario1PBT4",'Minor retrofit'!$N$41,IF(F32="Scenario2PBT4",'Minor retrofit'!$O$41,IF(F32="Scenario3PBT4",'Minor retrofit'!$P$41,"")))&amp;IF(F32="Scenario1PBT5",'Minor retrofit'!$Q$41,IF(F32="Scenario2PBT5",'Minor retrofit'!$R$41,IF(F32="Scenario3PBT5",'Minor retrofit'!$S$41,"")))&amp;IF(F32="Scenario1PBT6",'Minor retrofit'!$T$41,IF(F32="Scenario2PBT6",'Minor retrofit'!$U$41,IF(F32="Scenario3PBT6",'Minor retrofit'!$V$41,"")))&amp;IF(F32="Scenario1PBT7",'Minor retrofit'!$W$41,IF(F32="Scenario2PBT7",'Minor retrofit'!$X$41,IF(F32="Scenario3PBT7",'Minor retrofit'!$Y$41,"")))&amp;IF(F32="Scenario1PBT8",'Minor retrofit'!$Z$41,IF(F32="Scenario2PBT8",'Minor retrofit'!$AA$41,IF(F32="Scenario3PBT8",'Minor retrofit'!$AB$41,"")))&amp;IF(F32="Scenario1PBT9",'Minor retrofit'!$AC$41,IF(F32="Scenario2PBT9",'Minor retrofit'!$AD$41,IF(F32="Scenario3PBT9",'Minor retrofit'!$AE$41,"")))&amp;IF(F32="Scenario1PBT10",'Minor retrofit'!$AF$41,IF(F32="Scenario2PBT10",'Minor retrofit'!$AG$41,IF(F32="Scenario3PBT10",'Minor retrofit'!$AH$41,"")))&amp;IF(F32="Scenario1PBT11",'Minor retrofit'!$AI$41,IF(F32="Scenario2PBT11",'Minor retrofit'!$AJ$41,IF(F32="Scenario3PBT11",'Minor retrofit'!$AK$41,"")))&amp;IF(F32="Scenario1PBT12",'Minor retrofit'!$AL$41,IF(F32="Scenario2PBT12",'Minor retrofit'!$AM$41,IF(F32="Scenario3PBT12",'Minor retrofit'!$AN$41,"")))&amp;IF(F32="Scenario1PBT13",'Minor retrofit'!$AO$41,IF(F32="Scenario2PBT13",'Minor retrofit'!$AP$41,IF(F32="Scenario3PBT13",'Minor retrofit'!$AQ$41,"")))&amp;IF(F32="Scenario1PBT14",'Minor retrofit'!$AR$41,IF(F32="Scenario2PBT14",'Minor retrofit'!$AS$41,IF(F32="Scenario3PBT14",'Minor retrofit'!$AT$41,"")))&amp;IF(F32="Scenario1PBT15",'Minor retrofit'!$AU$41,IF(F32="Scenario2PBT15",'Minor retrofit'!$AV$41,IF(F32="Scenario3PBT15",'Minor retrofit'!$AW$41,"")))</f>
        <v/>
      </c>
      <c r="X32" s="117">
        <f t="shared" si="8"/>
        <v>0</v>
      </c>
      <c r="Y32" s="117" t="str">
        <f>IF(F32="Scenario1PBT1",'Minor retrofit'!$E$43,IF(F32="Scenario2PBT1",'Minor retrofit'!$F$43,IF(F32="Scenario3PBT1",'Minor retrofit'!$G$43,"")))&amp;IF(F32="Scenario1PBT2",'Minor retrofit'!$H$43,IF(F32="Scenario2PBT2",'Minor retrofit'!$I$43,IF(F32="Scenario3PBT2",'Minor retrofit'!$J$43,"")))&amp;IF(F32="Scenario1PBT3",'Minor retrofit'!$K$43,IF(F32="Scenario2PBT3",'Minor retrofit'!$L$43,IF(F32="Scenario3PBT3",'Minor retrofit'!$M$43,"")))&amp;IF(F32="Scenario1PBT4",'Minor retrofit'!$N$43,IF(F32="Scenario2PBT4",'Minor retrofit'!$O$43,IF(F32="Scenario3PBT4",'Minor retrofit'!$P$43,"")))&amp;IF(F32="Scenario1PBT5",'Minor retrofit'!$Q$43,IF(F32="Scenario2PBT5",'Minor retrofit'!$R$43,IF(F32="Scenario3PBT5",'Minor retrofit'!$S$43,"")))&amp;IF(F32="Scenario1PBT6",'Minor retrofit'!$T$43,IF(F32="Scenario2PBT6",'Minor retrofit'!$U$43,IF(F32="Scenario3PBT6",'Minor retrofit'!$V$43,"")))&amp;IF(F32="Scenario1PBT7",'Minor retrofit'!$W$43,IF(F32="Scenario2PBT7",'Minor retrofit'!$X$43,IF(F32="Scenario3PBT7",'Minor retrofit'!$Y$43,"")))&amp;IF(F32="Scenario1PBT8",'Minor retrofit'!$Z$43,IF(F32="Scenario2PBT8",'Minor retrofit'!$AA$43,IF(F32="Scenario3PBT8",'Minor retrofit'!$AB$43,"")))&amp;IF(F32="Scenario1PBT9",'Minor retrofit'!$AC$43,IF(F32="Scenario2PBT9",'Minor retrofit'!$AD$43,IF(F32="Scenario3PBT9",'Minor retrofit'!$AE$43,"")))&amp;IF(F32="Scenario1PBT10",'Minor retrofit'!$AF$43,IF(F32="Scenario2PBT10",'Minor retrofit'!$AG$43,IF(F32="Scenario3PBT10",'Minor retrofit'!$AH$43,"")))&amp;IF(F32="Scenario1PBT11",'Minor retrofit'!$AI$43,IF(F32="Scenario2PBT11",'Minor retrofit'!$AJ$43,IF(F32="Scenario3PBT11",'Minor retrofit'!$AK$43,"")))&amp;IF(F32="Scenario1PBT12",'Minor retrofit'!$AL$43,IF(F32="Scenario2PBT12",'Minor retrofit'!$AM$43,IF(F32="Scenario3PBT12",'Minor retrofit'!$AN$43,"")))&amp;IF(F32="Scenario1PBT13",'Minor retrofit'!$AO$43,IF(F32="Scenario2PBT13",'Minor retrofit'!$AP$43,IF(F32="Scenario3PBT13",'Minor retrofit'!$AQ$43,"")))&amp;IF(F32="Scenario1PBT14",'Minor retrofit'!$AR$43,IF(F32="Scenario2PBT14",'Minor retrofit'!$AS$43,IF(F32="Scenario3PBT14",'Minor retrofit'!$AT$43,"")))&amp;IF(F32="Scenario1PBT15",'Minor retrofit'!$AU$43,IF(F32="Scenario2PBT15",'Minor retrofit'!$AV$43,IF(F32="Scenario3PBT15",'Minor retrofit'!$AW$43,"")))</f>
        <v/>
      </c>
      <c r="Z32" s="117">
        <f t="shared" si="9"/>
        <v>0</v>
      </c>
      <c r="AA32" s="178" t="str">
        <f>IF(F32="Scenario1PBT1",'Minor retrofit'!$E$102,IF(F32="Scenario2PBT1",'Minor retrofit'!$F$102,IF(F32="Scenario3PBT1",'Minor retrofit'!$G$102,"")))&amp;IF(F32="Scenario1PBT2",'Minor retrofit'!$H$102,IF(F32="Scenario2PBT2",'Minor retrofit'!$I$102,IF(F32="Scenario3PBT2",'Minor retrofit'!$J$102,"")))&amp;IF(F32="Scenario1PBT3",'Minor retrofit'!$K$102,IF(F32="Scenario2PBT3",'Minor retrofit'!$L$102,IF(F32="Scenario3PBT3",'Minor retrofit'!$M$102,"")))&amp;IF(F32="Scenario1PBT4",'Minor retrofit'!$N$102,IF(F32="Scenario2PBT4",'Minor retrofit'!$O$102,IF(F32="Scenario3PBT4",'Minor retrofit'!$P$102,"")))&amp;IF(F32="Scenario1PBT5",'Minor retrofit'!$Q$102,IF(F32="Scenario2PBT5",'Minor retrofit'!$R$102,IF(F32="Scenario3PBT5",'Minor retrofit'!$S$102,"")))&amp;IF(F32="Scenario1PBT6",'Minor retrofit'!$T$102,IF(F32="Scenario2PBT6",'Minor retrofit'!$U$102,IF(F32="Scenario3PBT6",'Minor retrofit'!$V$102,"")))&amp;IF(F32="Scenario1PBT7",'Minor retrofit'!$W$102,IF(F32="Scenario2PBT7",'Minor retrofit'!$X$102,IF(F32="Scenario3PBT7",'Minor retrofit'!$Y$102,"")))&amp;IF(F32="Scenario1PBT8",'Minor retrofit'!$Z$102,IF(F32="Scenario2PBT8",'Minor retrofit'!$AA$102,IF(F32="Scenario3PBT8",'Minor retrofit'!$AB$102,"")))&amp;IF(F32="Scenario1PBT9",'Minor retrofit'!$AC$102,IF(F32="Scenario2PBT9",'Minor retrofit'!$AD$102,IF(F32="Scenario3PBT9",'Minor retrofit'!$AE$102,"")))&amp;IF(F32="Scenario1PBT10",'Minor retrofit'!$AF$102,IF(F32="Scenario2PBT10",'Minor retrofit'!$AG$102,IF(F32="Scenario3PBT10",'Minor retrofit'!$AH$102,"")))&amp;IF(F32="Scenario1PBT11",'Minor retrofit'!$AI$102,IF(F32="Scenario2PBT11",'Minor retrofit'!$AJ$102,IF(F32="Scenario3PBT11",'Minor retrofit'!$AK$102,"")))&amp;IF(F32="Scenario1PBT12",'Minor retrofit'!$AL$102,IF(F32="Scenario2PBT12",'Minor retrofit'!$AM$102,IF(F32="Scenario3PBT12",'Minor retrofit'!$AN$102,"")))&amp;IF(F32="Scenario1PBT13",'Minor retrofit'!$AO$102,IF(F32="Scenario2PBT13",'Minor retrofit'!$AP$102,IF(F32="Scenario3PBT13",'Minor retrofit'!$AQ$102,"")))&amp;IF(F32="Scenario1PBT14",'Minor retrofit'!$AR$102,IF(F32="Scenario2PBT14",'Minor retrofit'!$AS$102,IF(F32="Scenario3PBT14",'Minor retrofit'!$AT$102,"")))&amp;IF(F32="Scenario1PBT15",'Minor retrofit'!$AU$102,IF(F32="Scenario2PBT15",'Minor retrofit'!$AV$102,IF(F32="Scenario3PBT15",'Minor retrofit'!$AW$102,"")))</f>
        <v/>
      </c>
      <c r="AB32" s="179">
        <f t="shared" si="10"/>
        <v>0</v>
      </c>
      <c r="AC32" s="363" t="str">
        <f t="shared" si="24"/>
        <v/>
      </c>
      <c r="AD32" s="353">
        <f>IF(AC32="",IFERROR('Projection_Base-case'!G33-G32,0),0)</f>
        <v>0</v>
      </c>
      <c r="AE32" s="350">
        <f t="shared" si="11"/>
        <v>0</v>
      </c>
      <c r="AF32" s="361">
        <f>IFERROR(100*AD32/'Projection_Base-case'!G33,0)</f>
        <v>0</v>
      </c>
      <c r="AG32" s="352">
        <f>IF(AC32="",IFERROR('Projection_Base-case'!I33-I32,0),0)</f>
        <v>0</v>
      </c>
      <c r="AH32" s="353">
        <f t="shared" si="12"/>
        <v>0</v>
      </c>
      <c r="AI32" s="361">
        <f>IFERROR(100*AG32/'Projection_Base-case'!I33,0)</f>
        <v>0</v>
      </c>
      <c r="AJ32" s="352">
        <f>IF(AC32="",IFERROR('Projection_Base-case'!K33-K32,0),0)</f>
        <v>0</v>
      </c>
      <c r="AK32" s="353">
        <f t="shared" si="13"/>
        <v>0</v>
      </c>
      <c r="AL32" s="361">
        <f>IFERROR(100*AJ32/'Projection_Base-case'!K33,0)</f>
        <v>0</v>
      </c>
      <c r="AM32" s="352">
        <f>-IF(AC32="",IFERROR('Projection_Base-case'!M33-M32,0),0)</f>
        <v>0</v>
      </c>
      <c r="AN32" s="353">
        <f t="shared" si="14"/>
        <v>0</v>
      </c>
      <c r="AO32" s="354">
        <f>IFERROR(IF('Projection_Base-case'!N33&gt;0,100*AN32/'Projection_Base-case'!N33,100*AN32/N32),0)</f>
        <v>0</v>
      </c>
      <c r="AP32" s="355">
        <f>IF(AC32="",IFERROR('Projection_Base-case'!O33-O32,0),0)</f>
        <v>0</v>
      </c>
      <c r="AQ32" s="356">
        <f t="shared" si="15"/>
        <v>0</v>
      </c>
      <c r="AR32" s="356">
        <f>IFERROR(100*AP32/'Projection_Base-case'!O33,0)</f>
        <v>0</v>
      </c>
      <c r="AS32" s="355">
        <f>IF(AC32="",IFERROR('Projection_Base-case'!Q33-Q32,0),0)</f>
        <v>0</v>
      </c>
      <c r="AT32" s="356">
        <f t="shared" si="16"/>
        <v>0</v>
      </c>
      <c r="AU32" s="356">
        <f>IFERROR(100*AS32/'Projection_Base-case'!Q33,0)</f>
        <v>0</v>
      </c>
      <c r="AV32" s="355">
        <f>IF(AC32="",IFERROR('Projection_Base-case'!S33-S32,0),0)</f>
        <v>0</v>
      </c>
      <c r="AW32" s="356">
        <f t="shared" si="17"/>
        <v>0</v>
      </c>
      <c r="AX32" s="357">
        <f>IFERROR(100*AV32/'Projection_Base-case'!S33,0)</f>
        <v>0</v>
      </c>
      <c r="AY32" s="358">
        <f>IF(AC32="",IFERROR('Projection_Base-case'!U33-U32,0),0)</f>
        <v>0</v>
      </c>
      <c r="AZ32" s="359">
        <f t="shared" si="18"/>
        <v>0</v>
      </c>
      <c r="BA32" s="359">
        <f>IFERROR(100*AY32/'Projection_Base-case'!U33,0)</f>
        <v>0</v>
      </c>
      <c r="BB32" s="358">
        <f>IF(AC32="",IFERROR('Projection_Base-case'!W33-W32,0),0)</f>
        <v>0</v>
      </c>
      <c r="BC32" s="359">
        <f t="shared" si="19"/>
        <v>0</v>
      </c>
      <c r="BD32" s="359">
        <f>IFERROR(100*BB32/'Projection_Base-case'!W33,0)</f>
        <v>0</v>
      </c>
      <c r="BE32" s="358">
        <f>IF(AC32="",IFERROR('Projection_Base-case'!Y33-Y32,0),0)</f>
        <v>0</v>
      </c>
      <c r="BF32" s="359">
        <f t="shared" si="20"/>
        <v>0</v>
      </c>
      <c r="BG32" s="359">
        <f>IFERROR(100*BE32/'Projection_Base-case'!Y33,0)</f>
        <v>0</v>
      </c>
      <c r="BH32" s="359">
        <f t="shared" si="21"/>
        <v>0</v>
      </c>
      <c r="BI32" s="360">
        <f t="shared" si="22"/>
        <v>0</v>
      </c>
    </row>
    <row r="33" spans="1:61">
      <c r="A33" s="205">
        <v>29</v>
      </c>
      <c r="B33" s="347">
        <f>IF('Projection_Base-case'!B34&lt;&gt;"",'Projection_Base-case'!B34,0)</f>
        <v>0</v>
      </c>
      <c r="C33" s="347">
        <f>IF('Projection_Base-case'!C34&lt;&gt;"",'Projection_Base-case'!C34,0)</f>
        <v>0</v>
      </c>
      <c r="D33" s="365">
        <f>IF('Projection_Base-case'!D34&lt;&gt;"",'Projection_Base-case'!D34,0)</f>
        <v>0</v>
      </c>
      <c r="E33" s="369"/>
      <c r="F33" s="367" t="str">
        <f t="shared" si="23"/>
        <v>0</v>
      </c>
      <c r="G33" s="206" t="str">
        <f>IF(F33="Scenario1PBT1",'Minor retrofit'!$E$7,IF(F33="Scenario2PBT1",'Minor retrofit'!$F$7,IF(F33="Scenario3PBT1",'Minor retrofit'!$G$7,"")))&amp;IF(F33="Scenario1PBT2",'Minor retrofit'!$H$7,IF(F33="Scenario2PBT2",'Minor retrofit'!$I$7,IF(F33="Scenario3PBT2",'Minor retrofit'!$J$7,"")))&amp;IF(F33="Scenario1PBT3",'Minor retrofit'!$K$7,IF(F33="Scenario2PBT3",'Minor retrofit'!$L$7,IF(F33="Scenario3PBT3",'Minor retrofit'!$M$7,"")))&amp;IF(F33="Scenario1PBT4",'Minor retrofit'!$N$7,IF(F33="Scenario2PBT4",'Minor retrofit'!$O$7,IF(F33="Scenario3PBT4",'Minor retrofit'!$P$7,"")))&amp;IF(F33="Scenario1PBT5",'Minor retrofit'!$Q$7,IF(F33="Scenario2PBT5",'Minor retrofit'!$R$7,IF(F33="Scenario3PBT5",'Minor retrofit'!$S$7,"")))&amp;IF(F33="Scenario1PBT6",'Minor retrofit'!$T$7,IF(F33="Scenario2PBT6",'Minor retrofit'!$U$7,IF(F33="Scenario3PBT6",'Minor retrofit'!$V$7,"")))&amp;IF(F33="Scenario1PBT7",'Minor retrofit'!$W$7,IF(F33="Scenario2PBT7",'Minor retrofit'!$X$7,IF(F33="Scenario3PBT7",'Minor retrofit'!$Y$7,"")))&amp;IF(F33="Scenario1PBT8",'Minor retrofit'!$Z$7,IF(F33="Scenario2PBT8",'Minor retrofit'!$AA$7,IF(F33="Scenario3PBT8",'Minor retrofit'!$AB$7,"")))&amp;IF(F33="Scenario1PBT9",'Minor retrofit'!$AC$7,IF(F33="Scenario2PBT9",'Minor retrofit'!$AD$7,IF(F33="Scenario3PBT9",'Minor retrofit'!$AE$7,"")))&amp;IF(F33="Scenario1PBT10",'Minor retrofit'!$AF$7,IF(F33="Scenario2PBT10",'Minor retrofit'!$AG$7,IF(F33="Scenario3PBT10",'Minor retrofit'!$AH$7,"")))&amp;IF(F33="Scenario1PBT11",'Minor retrofit'!$AI$7,IF(F33="Scenario2PBT11",'Minor retrofit'!$AJ$7,IF(F33="Scenario3PBT11",'Minor retrofit'!$AK$7,"")))&amp;IF(F33="Scenario1PBT12",'Minor retrofit'!$AL$7,IF(F33="Scenario2PBT12",'Minor retrofit'!$AM$7,IF(F33="Scenario3PBT12",'Minor retrofit'!$AN$7,"")))&amp;IF(F33="Scenario1PBT13",'Minor retrofit'!$AO$7,IF(F33="Scenario2PBT13",'Minor retrofit'!$AP$7,IF(F33="Scenario3PBT13",'Minor retrofit'!$AQ$7,"")))&amp;IF(F33="Scenario1PBT14",'Minor retrofit'!$AR$7,IF(F33="Scenario2PBT14",'Minor retrofit'!$AS$7,IF(F33="Scenario3PBT14",'Minor retrofit'!$AT$7,"")))&amp;IF(F33="Scenario1PBT15",'Minor retrofit'!$AU$7,IF(F33="Scenario2PBT15",'Minor retrofit'!$AV$7,IF(F33="Scenario3PBT15",'Minor retrofit'!$AW$7,"")))</f>
        <v/>
      </c>
      <c r="H33" s="117">
        <f t="shared" si="0"/>
        <v>0</v>
      </c>
      <c r="I33" s="117" t="str">
        <f>IF(F33="Scenario1PBT1",'Minor retrofit'!$E$17,IF(F33="Scenario2PBT1",'Minor retrofit'!$F$17,IF(F33="Scenario3PBT1",'Minor retrofit'!$G$17,"")))&amp;IF(F33="Scenario1PBT2",'Minor retrofit'!$H$17,IF(F33="Scenario2PBT2",'Minor retrofit'!$I$17,IF(F33="Scenario3PBT2",'Minor retrofit'!$J$17,"")))&amp;IF(F33="Scenario1PBT3",'Minor retrofit'!$K$17,IF(F33="Scenario2PBT3",'Minor retrofit'!$L$17,IF(F33="Scenario3PBT3",'Minor retrofit'!$M$17,"")))&amp;IF(F33="Scenario1PBT4",'Minor retrofit'!$N$17,IF(F33="Scenario2PBT4",'Minor retrofit'!$O$17,IF(F33="Scenario3PBT4",'Minor retrofit'!$P$17,"")))&amp;IF(F33="Scenario1PBT5",'Minor retrofit'!$Q$17,IF(F33="Scenario2PBT5",'Minor retrofit'!$R$17,IF(F33="Scenario3PBT5",'Minor retrofit'!$S$17,"")))&amp;IF(F33="Scenario1PBT6",'Minor retrofit'!$T$17,IF(F33="Scenario2PBT6",'Minor retrofit'!$U$17,IF(F33="Scenario3PBT6",'Minor retrofit'!$V$17,"")))&amp;IF(F33="Scenario1PBT7",'Minor retrofit'!$W$17,IF(F33="Scenario2PBT7",'Minor retrofit'!$X$17,IF(F33="Scenario3PBT7",'Minor retrofit'!$Y$17,"")))&amp;IF(F33="Scenario1PBT8",'Minor retrofit'!$Z$17,IF(F33="Scenario2PBT8",'Minor retrofit'!$AA$17,IF(F33="Scenario3PBT8",'Minor retrofit'!$AB$17,"")))&amp;IF(F33="Scenario1PBT9",'Minor retrofit'!$AC$17,IF(F33="Scenario2PBT9",'Minor retrofit'!$AD$17,IF(F33="Scenario3PBT9",'Minor retrofit'!$AE$17,"")))&amp;IF(F33="Scenario1PBT10",'Minor retrofit'!$AF$17,IF(F33="Scenario2PBT10",'Minor retrofit'!$AG$17,IF(F33="Scenario3PBT10",'Minor retrofit'!$AH$17,"")))&amp;IF(F33="Scenario1PBT11",'Minor retrofit'!$AI$17,IF(F33="Scenario2PBT11",'Minor retrofit'!$AJ$17,IF(F33="Scenario3PBT11",'Minor retrofit'!$AK$17,"")))&amp;IF(F33="Scenario1PBT12",'Minor retrofit'!$AL$17,IF(F33="Scenario2PBT12",'Minor retrofit'!$AM$17,IF(F33="Scenario3PBT12",'Minor retrofit'!$AN$17,"")))&amp;IF(F33="Scenario1PBT13",'Minor retrofit'!$AO$17,IF(F33="Scenario2PBT13",'Minor retrofit'!$AP$17,IF(F33="Scenario3PBT13",'Minor retrofit'!$AQ$17,"")))&amp;IF(F33="Scenario1PBT14",'Minor retrofit'!$AR$17,IF(F33="Scenario2PBT14",'Minor retrofit'!$AS$17,IF(F33="Scenario3PBT14",'Minor retrofit'!$AT$17,"")))&amp;IF(F33="Scenario1PBT15",'Minor retrofit'!$AU$17,IF(F33="Scenario2PBT15",'Minor retrofit'!$AV$17,IF(F33="Scenario3PBT15",'Minor retrofit'!$AW$17,"")))</f>
        <v/>
      </c>
      <c r="J33" s="117">
        <f t="shared" si="1"/>
        <v>0</v>
      </c>
      <c r="K33" s="117" t="str">
        <f>IF(F33="Scenario1PBT1",'Minor retrofit'!$E$19,IF(F33="Scenario2PBT1",'Minor retrofit'!$F$19,IF(F33="Scenario3PBT1",'Minor retrofit'!$G$19,"")))&amp;IF(F33="Scenario1PBT2",'Minor retrofit'!$H$19,IF(F33="Scenario2PBT2",'Minor retrofit'!$I$19,IF(F33="Scenario3PBT2",'Minor retrofit'!$J$19,"")))&amp;IF(F33="Scenario1PBT3",'Minor retrofit'!$K$19,IF(F33="Scenario2PBT3",'Minor retrofit'!$L$19,IF(F33="Scenario3PBT3",'Minor retrofit'!$M$19,"")))&amp;IF(F33="Scenario1PBT4",'Minor retrofit'!$N$19,IF(F33="Scenario2PBT4",'Minor retrofit'!$O$19,IF(F33="Scenario3PBT4",'Minor retrofit'!$P$19,"")))&amp;IF(F33="Scenario1PBT5",'Minor retrofit'!$Q$19,IF(F33="Scenario2PBT5",'Minor retrofit'!$R$19,IF(F33="Scenario3PBT5",'Minor retrofit'!$S$19,"")))&amp;IF(F33="Scenario1PBT6",'Minor retrofit'!$T$19,IF(F33="Scenario2PBT6",'Minor retrofit'!$U$19,IF(F33="Scenario3PBT6",'Minor retrofit'!$V$19,"")))&amp;IF(F33="Scenario1PBT7",'Minor retrofit'!$W$19,IF(F33="Scenario2PBT7",'Minor retrofit'!$X$19,IF(F33="Scenario3PBT7",'Minor retrofit'!$Y$19,"")))&amp;IF(F33="Scenario1PBT8",'Minor retrofit'!$Z$19,IF(F33="Scenario2PBT8",'Minor retrofit'!$AA$19,IF(F33="Scenario3PBT8",'Minor retrofit'!$AB$19,"")))&amp;IF(F33="Scenario1PBT9",'Minor retrofit'!$AC$19,IF(F33="Scenario2PBT9",'Minor retrofit'!$AD$19,IF(F33="Scenario3PBT9",'Minor retrofit'!$AE$19,"")))&amp;IF(F33="Scenario1PBT10",'Minor retrofit'!$AF$19,IF(F33="Scenario2PBT10",'Minor retrofit'!$AG$19,IF(F33="Scenario3PBT10",'Minor retrofit'!$AH$19,"")))&amp;IF(F33="Scenario1PBT11",'Minor retrofit'!$AI$19,IF(F33="Scenario2PBT11",'Minor retrofit'!$AJ$19,IF(F33="Scenario3PBT11",'Minor retrofit'!$AK$19,"")))&amp;IF(F33="Scenario1PBT12",'Minor retrofit'!$AL$19,IF(F33="Scenario2PBT12",'Minor retrofit'!$AM$19,IF(F33="Scenario3PBT12",'Minor retrofit'!$AN$19,"")))&amp;IF(F33="Scenario1PBT13",'Minor retrofit'!$AO$19,IF(F33="Scenario2PBT13",'Minor retrofit'!$AP$19,IF(F33="Scenario3PBT13",'Minor retrofit'!$AQ$19,"")))&amp;IF(F33="Scenario1PBT14",'Minor retrofit'!$AR$19,IF(F33="Scenario2PBT14",'Minor retrofit'!$AS$19,IF(F33="Scenario3PBT14",'Minor retrofit'!$AT$19,"")))&amp;IF(F33="Scenario1PBT15",'Minor retrofit'!$AU$19,IF(F33="Scenario2PBT15",'Minor retrofit'!$AV$19,IF(F33="Scenario3PBT15",'Minor retrofit'!$AW$19,"")))</f>
        <v/>
      </c>
      <c r="L33" s="117">
        <f t="shared" si="2"/>
        <v>0</v>
      </c>
      <c r="M33" s="117" t="str">
        <f>IF(F33="Scenario1PBT1",'Minor retrofit'!$E$21,IF(F33="Scenario2PBT1",'Minor retrofit'!$F$21,IF(F33="Scenario3PBT1",'Minor retrofit'!$G$21,"")))&amp;IF(F33="Scenario1PBT2",'Minor retrofit'!$H$21,IF(F33="Scenario2PBT2",'Minor retrofit'!$I$21,IF(F33="Scenario3PBT2",'Minor retrofit'!$J$21,"")))&amp;IF(F33="Scenario1PBT3",'Minor retrofit'!$K$21,IF(F33="Scenario2PBT3",'Minor retrofit'!$L$21,IF(F33="Scenario3PBT3",'Minor retrofit'!$M$21,"")))&amp;IF(F33="Scenario1PBT4",'Minor retrofit'!$N$21,IF(F33="Scenario2PBT4",'Minor retrofit'!$O$21,IF(F33="Scenario3PBT4",'Minor retrofit'!$P$21,"")))&amp;IF(F33="Scenario1PBT5",'Minor retrofit'!$Q$21,IF(F33="Scenario2PBT5",'Minor retrofit'!$R$21,IF(F33="Scenario3PBT5",'Minor retrofit'!$S$21,"")))&amp;IF(F33="Scenario1PBT6",'Minor retrofit'!$T$21,IF(F33="Scenario2PBT6",'Minor retrofit'!$U$21,IF(F33="Scenario3PBT6",'Minor retrofit'!$V$21,"")))&amp;IF(F33="Scenario1PBT7",'Minor retrofit'!$W$21,IF(F33="Scenario2PBT7",'Minor retrofit'!$X$21,IF(F33="Scenario3PBT7",'Minor retrofit'!$Y$21,"")))&amp;IF(F33="Scenario1PBT8",'Minor retrofit'!$Z$21,IF(F33="Scenario2PBT8",'Minor retrofit'!$AA$21,IF(F33="Scenario3PBT8",'Minor retrofit'!$AB$21,"")))&amp;IF(F33="Scenario1PBT9",'Minor retrofit'!$AC$21,IF(F33="Scenario2PBT9",'Minor retrofit'!$AD$21,IF(F33="Scenario3PBT9",'Minor retrofit'!$AE$21,"")))&amp;IF(F33="Scenario1PBT10",'Minor retrofit'!$AF$21,IF(F33="Scenario2PBT10",'Minor retrofit'!$AG$21,IF(F33="Scenario3PBT10",'Minor retrofit'!$AH$21,"")))&amp;IF(F33="Scenario1PBT11",'Minor retrofit'!$AI$21,IF(F33="Scenario2PBT11",'Minor retrofit'!$AJ$21,IF(F33="Scenario3PBT11",'Minor retrofit'!$AK$21,"")))&amp;IF(F33="Scenario1PBT12",'Minor retrofit'!$AL$21,IF(F33="Scenario2PBT12",'Minor retrofit'!$AM$21,IF(F33="Scenario3PBT12",'Minor retrofit'!$AN$21,"")))&amp;IF(F33="Scenario1PBT13",'Minor retrofit'!$AO$21,IF(F33="Scenario2PBT13",'Minor retrofit'!$AP$21,IF(F33="Scenario3PBT13",'Minor retrofit'!$AQ$21,"")))&amp;IF(F33="Scenario1PBT14",'Minor retrofit'!$AR$21,IF(F33="Scenario2PBT14",'Minor retrofit'!$AS$21,IF(F33="Scenario3PBT14",'Minor retrofit'!$AT$21,"")))&amp;IF(F33="Scenario1PBT15",'Minor retrofit'!$AU$21,IF(F33="Scenario2PBT15",'Minor retrofit'!$AV$21,IF(F33="Scenario3PBT15",'Minor retrofit'!$AW$21,"")))</f>
        <v/>
      </c>
      <c r="N33" s="118">
        <f t="shared" si="3"/>
        <v>0</v>
      </c>
      <c r="O33" s="206" t="str">
        <f>IF(F33="Scenario1PBT1",'Minor retrofit'!$E$24,IF(F33="Scenario2PBT1",'Minor retrofit'!$F$24,IF(F33="Scenario3PBT1",'Minor retrofit'!$G$24,"")))&amp;IF(F33="Scenario1PBT2",'Minor retrofit'!$H$24,IF(F33="Scenario2PBT2",'Minor retrofit'!$I$24,IF(F33="Scenario3PBT2",'Minor retrofit'!$J$24,"")))&amp;IF(F33="Scenario1PBT3",'Minor retrofit'!$K$24,IF(F33="Scenario2PBT3",'Minor retrofit'!$L$24,IF(F33="Scenario3PBT3",'Minor retrofit'!$M$24,"")))&amp;IF(F33="Scenario1PBT4",'Minor retrofit'!$N$24,IF(F33="Scenario2PBT4",'Minor retrofit'!$O$24,IF(F33="Scenario3PBT4",'Minor retrofit'!$P$24,"")))&amp;IF(F33="Scenario1PBT5",'Minor retrofit'!$Q$24,IF(F33="Scenario2PBT5",'Minor retrofit'!$R$24,IF(F33="Scenario3PBT5",'Minor retrofit'!$S$24,"")))&amp;IF(F33="Scenario1PBT6",'Minor retrofit'!$T$24,IF(F33="Scenario2PBT6",'Minor retrofit'!$U$24,IF(F33="Scenario3PBT6",'Minor retrofit'!$V$24,"")))&amp;IF(F33="Scenario1PBT7",'Minor retrofit'!$W$24,IF(F33="Scenario2PBT7",'Minor retrofit'!$X$24,IF(F33="Scenario3PBT7",'Minor retrofit'!$Y$24,"")))&amp;IF(F33="Scenario1PBT8",'Minor retrofit'!$Z$24,IF(F33="Scenario2PBT8",'Minor retrofit'!$AA$24,IF(F33="Scenario3PBT8",'Minor retrofit'!$AB$24,"")))&amp;IF(F33="Scenario1PBT9",'Minor retrofit'!$AC$24,IF(F33="Scenario2PBT9",'Minor retrofit'!$AD$24,IF(F33="Scenario3PBT9",'Minor retrofit'!$AE$24,"")))&amp;IF(F33="Scenario1PBT10",'Minor retrofit'!$AF$24,IF(F33="Scenario2PBT10",'Minor retrofit'!$AG$24,IF(F33="Scenario3PBT10",'Minor retrofit'!$AH$24,"")))&amp;IF(F33="Scenario1PBT11",'Minor retrofit'!$AI$24,IF(F33="Scenario2PBT11",'Minor retrofit'!$AJ$24,IF(F33="Scenario3PBT11",'Minor retrofit'!$AK$24,"")))&amp;IF(F33="Scenario1PBT12",'Minor retrofit'!$AL$24,IF(F33="Scenario2PBT12",'Minor retrofit'!$AM$24,IF(F33="Scenario3PBT12",'Minor retrofit'!$AN$24,"")))&amp;IF(F33="Scenario1PBT13",'Minor retrofit'!$AO$24,IF(F33="Scenario2PBT13",'Minor retrofit'!$AP$24,IF(F33="Scenario3PBT13",'Minor retrofit'!$AQ$24,"")))&amp;IF(F33="Scenario1PBT14",'Minor retrofit'!$AR$24,IF(F33="Scenario2PBT14",'Minor retrofit'!$AS$24,IF(F33="Scenario3PBT14",'Minor retrofit'!$AT$24,"")))&amp;IF(F33="Scenario1PBT15",'Minor retrofit'!$AU$24,IF(F33="Scenario2PBT15",'Minor retrofit'!$AV$24,IF(F33="Scenario3PBT15",'Minor retrofit'!$AW$24,"")))</f>
        <v/>
      </c>
      <c r="P33" s="117">
        <f t="shared" si="4"/>
        <v>0</v>
      </c>
      <c r="Q33" s="117" t="str">
        <f>IF(F33="Scenario1PBT1",'Minor retrofit'!$E$26,IF(F33="Scenario2PBT1",'Minor retrofit'!$F$26,IF(F33="Scenario3PBT1",'Minor retrofit'!$G$26,"")))&amp;IF(F33="Scenario1PBT2",'Minor retrofit'!$H$26,IF(F33="Scenario2PBT2",'Minor retrofit'!$I$26,IF(F33="Scenario3PBT2",'Minor retrofit'!$J$26,"")))&amp;IF(F33="Scenario1PBT3",'Minor retrofit'!$K$26,IF(F33="Scenario2PBT3",'Minor retrofit'!$L$26,IF(F33="Scenario3PBT3",'Minor retrofit'!$M$26,"")))&amp;IF(F33="Scenario1PBT4",'Minor retrofit'!$N$26,IF(F33="Scenario2PBT4",'Minor retrofit'!$O$26,IF(F33="Scenario3PBT4",'Minor retrofit'!$P$26,"")))&amp;IF(F33="Scenario1PBT5",'Minor retrofit'!$Q$26,IF(F33="Scenario2PBT5",'Minor retrofit'!$R$26,IF(F33="Scenario3PBT5",'Minor retrofit'!$S$26,"")))&amp;IF(F33="Scenario1PBT6",'Minor retrofit'!$T$26,IF(F33="Scenario2PBT6",'Minor retrofit'!$U$26,IF(F33="Scenario3PBT6",'Minor retrofit'!$V$26,"")))&amp;IF(F33="Scenario1PBT7",'Minor retrofit'!$W$26,IF(F33="Scenario2PBT7",'Minor retrofit'!$X$26,IF(F33="Scenario3PBT7",'Minor retrofit'!$Y$26,"")))&amp;IF(F33="Scenario1PBT8",'Minor retrofit'!$Z$26,IF(F33="Scenario2PBT8",'Minor retrofit'!$AA$26,IF(F33="Scenario3PBT8",'Minor retrofit'!$AB$26,"")))&amp;IF(F33="Scenario1PBT9",'Minor retrofit'!$AC$26,IF(F33="Scenario2PBT9",'Minor retrofit'!$AD$26,IF(F33="Scenario3PBT9",'Minor retrofit'!$AE$26,"")))&amp;IF(F33="Scenario1PBT10",'Minor retrofit'!$AF$26,IF(F33="Scenario2PBT10",'Minor retrofit'!$AG$26,IF(F33="Scenario3PBT10",'Minor retrofit'!$AH$26,"")))&amp;IF(F33="Scenario1PBT11",'Minor retrofit'!$AI$26,IF(F33="Scenario2PBT11",'Minor retrofit'!$AJ$26,IF(F33="Scenario3PBT11",'Minor retrofit'!$AK$26,"")))&amp;IF(F33="Scenario1PBT12",'Minor retrofit'!$AL$26,IF(F33="Scenario2PBT12",'Minor retrofit'!$AM$26,IF(F33="Scenario3PBT12",'Minor retrofit'!$AN$26,"")))&amp;IF(F33="Scenario1PBT13",'Minor retrofit'!$AO$26,IF(F33="Scenario2PBT13",'Minor retrofit'!$AP$26,IF(F33="Scenario3PBT13",'Minor retrofit'!$AQ$26,"")))&amp;IF(F33="Scenario1PBT14",'Minor retrofit'!$AR$26,IF(F33="Scenario2PBT14",'Minor retrofit'!$AS$26,IF(F33="Scenario3PBT14",'Minor retrofit'!$AT$26,"")))&amp;IF(F33="Scenario1PBT15",'Minor retrofit'!$AU$26,IF(F33="Scenario2PBT15",'Minor retrofit'!$AV$26,IF(F33="Scenario3PBT15",'Minor retrofit'!$AW$26,"")))</f>
        <v/>
      </c>
      <c r="R33" s="117">
        <f t="shared" si="5"/>
        <v>0</v>
      </c>
      <c r="S33" s="117" t="str">
        <f>IF(F33="Scenario1PBT1",'Minor retrofit'!$E$28,IF(F33="Scenario2PBT1",'Minor retrofit'!$F$28,IF(F33="Scenario3PBT1",'Minor retrofit'!$G$28,"")))&amp;IF(F33="Scenario1PBT2",'Minor retrofit'!$H$28,IF(F33="Scenario2PBT2",'Minor retrofit'!$I$28,IF(F33="Scenario3PBT2",'Minor retrofit'!$J$28,"")))&amp;IF(F33="Scenario1PBT3",'Minor retrofit'!$K$28,IF(F33="Scenario2PBT3",'Minor retrofit'!$L$28,IF(F33="Scenario3PBT3",'Minor retrofit'!$M$28,"")))&amp;IF(F33="Scenario1PBT4",'Minor retrofit'!$N$28,IF(F33="Scenario2PBT4",'Minor retrofit'!$O$28,IF(F33="Scenario3PBT4",'Minor retrofit'!$P$28,"")))&amp;IF(F33="Scenario1PBT5",'Minor retrofit'!$Q$28,IF(F33="Scenario2PBT5",'Minor retrofit'!$R$28,IF(F33="Scenario3PBT5",'Minor retrofit'!$S$28,"")))&amp;IF(F33="Scenario1PBT6",'Minor retrofit'!$T$28,IF(F33="Scenario2PBT6",'Minor retrofit'!$U$28,IF(F33="Scenario3PBT6",'Minor retrofit'!$V$28,"")))&amp;IF(F33="Scenario1PBT7",'Minor retrofit'!$W$28,IF(F33="Scenario2PBT7",'Minor retrofit'!$X$28,IF(F33="Scenario3PBT7",'Minor retrofit'!$Y$28,"")))&amp;IF(F33="Scenario1PBT8",'Minor retrofit'!$Z$28,IF(F33="Scenario2PBT8",'Minor retrofit'!$AA$28,IF(F33="Scenario3PBT8",'Minor retrofit'!$AB$28,"")))&amp;IF(F33="Scenario1PBT9",'Minor retrofit'!$AC$28,IF(F33="Scenario2PBT9",'Minor retrofit'!$AD$28,IF(F33="Scenario3PBT9",'Minor retrofit'!$AE$28,"")))&amp;IF(F33="Scenario1PBT10",'Minor retrofit'!$AF$28,IF(F33="Scenario2PBT10",'Minor retrofit'!$AG$28,IF(F33="Scenario3PBT10",'Minor retrofit'!$AH$28,"")))&amp;IF(F33="Scenario1PBT11",'Minor retrofit'!$AI$28,IF(F33="Scenario2PBT11",'Minor retrofit'!$AJ$28,IF(F33="Scenario3PBT11",'Minor retrofit'!$AK$28,"")))&amp;IF(F33="Scenario1PBT12",'Minor retrofit'!$AL$28,IF(F33="Scenario2PBT12",'Minor retrofit'!$AM$28,IF(F33="Scenario3PBT12",'Minor retrofit'!$AN$28,"")))&amp;IF(F33="Scenario1PBT13",'Minor retrofit'!$AO$28,IF(F33="Scenario2PBT13",'Minor retrofit'!$AP$28,IF(F33="Scenario3PBT13",'Minor retrofit'!$AQ$28,"")))&amp;IF(F33="Scenario1PBT14",'Minor retrofit'!$AR$28,IF(F33="Scenario2PBT14",'Minor retrofit'!$AS$28,IF(F33="Scenario3PBT14",'Minor retrofit'!$AT$28,"")))&amp;IF(F33="Scenario1PBT15",'Minor retrofit'!$AU$28,IF(F33="Scenario2PBT15",'Minor retrofit'!$AV$28,IF(F33="Scenario3PBT15",'Minor retrofit'!$AW$28,"")))</f>
        <v/>
      </c>
      <c r="T33" s="207">
        <f t="shared" si="6"/>
        <v>0</v>
      </c>
      <c r="U33" s="206" t="str">
        <f>IF(F33="Scenario1PBT1",'Minor retrofit'!$E$39,IF(F33="Scenario2PBT1",'Minor retrofit'!$F$39,IF(F33="Scenario3PBT1",'Minor retrofit'!$G$39,"")))&amp;IF(F33="Scenario1PBT2",'Minor retrofit'!$H$39,IF(F33="Scenario2PBT2",'Minor retrofit'!$I$39,IF(F33="Scenario3PBT2",'Minor retrofit'!$J$39,"")))&amp;IF(F33="Scenario1PBT3",'Minor retrofit'!$K$39,IF(F33="Scenario2PBT3",'Minor retrofit'!$L$39,IF(F33="Scenario3PBT3",'Minor retrofit'!$M$39,"")))&amp;IF(F33="Scenario1PBT4",'Minor retrofit'!$N$39,IF(F33="Scenario2PBT4",'Minor retrofit'!$O$39,IF(F33="Scenario3PBT4",'Minor retrofit'!$P$39,"")))&amp;IF(F33="Scenario1PBT5",'Minor retrofit'!$Q$39,IF(F33="Scenario2PBT5",'Minor retrofit'!$R$39,IF(F33="Scenario3PBT5",'Minor retrofit'!$S$39,"")))&amp;IF(F33="Scenario1PBT6",'Minor retrofit'!$T$39,IF(F33="Scenario2PBT6",'Minor retrofit'!$U$39,IF(F33="Scenario3PBT6",'Minor retrofit'!$V$39,"")))&amp;IF(F33="Scenario1PBT7",'Minor retrofit'!$W$39,IF(F33="Scenario2PBT7",'Minor retrofit'!$X$39,IF(F33="Scenario3PBT7",'Minor retrofit'!$Y$39,"")))&amp;IF(F33="Scenario1PBT8",'Minor retrofit'!$Z$39,IF(F33="Scenario2PBT8",'Minor retrofit'!$AA$39,IF(F33="Scenario3PBT8",'Minor retrofit'!$AB$39,"")))&amp;IF(F33="Scenario1PBT9",'Minor retrofit'!$AC$39,IF(F33="Scenario2PBT9",'Minor retrofit'!$AD$39,IF(F33="Scenario3PBT9",'Minor retrofit'!$AE$39,"")))&amp;IF(F33="Scenario1PBT10",'Minor retrofit'!$AF$39,IF(F33="Scenario2PBT10",'Minor retrofit'!$AG$39,IF(F33="Scenario3PBT10",'Minor retrofit'!$AH$39,"")))&amp;IF(F33="Scenario1PBT11",'Minor retrofit'!$AI$39,IF(F33="Scenario2PBT11",'Minor retrofit'!$AJ$39,IF(F33="Scenario3PBT11",'Minor retrofit'!$AK$39,"")))&amp;IF(F33="Scenario1PBT12",'Minor retrofit'!$AL$39,IF(F33="Scenario2PBT12",'Minor retrofit'!$AM$39,IF(F33="Scenario3PBT12",'Minor retrofit'!$AN$39,"")))&amp;IF(F33="Scenario1PBT13",'Minor retrofit'!$AO$39,IF(F33="Scenario2PBT13",'Minor retrofit'!$AP$39,IF(F33="Scenario3PBT13",'Minor retrofit'!$AQ$39,"")))&amp;IF(F33="Scenario1PBT14",'Minor retrofit'!$AR$39,IF(F33="Scenario2PBT14",'Minor retrofit'!$AS$39,IF(F33="Scenario3PBT14",'Minor retrofit'!$AT$39,"")))&amp;IF(F33="Scenario1PBT15",'Minor retrofit'!$AU$39,IF(F33="Scenario2PBT15",'Minor retrofit'!$AV$39,IF(F33="Scenario3PBT15",'Minor retrofit'!$AW$39,"")))</f>
        <v/>
      </c>
      <c r="V33" s="117">
        <f t="shared" si="7"/>
        <v>0</v>
      </c>
      <c r="W33" s="117" t="str">
        <f>IF(F33="Scenario1PBT1",'Minor retrofit'!$E$41,IF(F33="Scenario2PBT1",'Minor retrofit'!$F$41,IF(F33="Scenario3PBT1",'Minor retrofit'!$G$41,"")))&amp;IF(F33="Scenario1PBT2",'Minor retrofit'!$H$41,IF(F33="Scenario2PBT2",'Minor retrofit'!$I$41,IF(F33="Scenario3PBT2",'Minor retrofit'!$J$41,"")))&amp;IF(F33="Scenario1PBT3",'Minor retrofit'!$K$41,IF(F33="Scenario2PBT3",'Minor retrofit'!$L$41,IF(F33="Scenario3PBT3",'Minor retrofit'!$M$41,"")))&amp;IF(F33="Scenario1PBT4",'Minor retrofit'!$N$41,IF(F33="Scenario2PBT4",'Minor retrofit'!$O$41,IF(F33="Scenario3PBT4",'Minor retrofit'!$P$41,"")))&amp;IF(F33="Scenario1PBT5",'Minor retrofit'!$Q$41,IF(F33="Scenario2PBT5",'Minor retrofit'!$R$41,IF(F33="Scenario3PBT5",'Minor retrofit'!$S$41,"")))&amp;IF(F33="Scenario1PBT6",'Minor retrofit'!$T$41,IF(F33="Scenario2PBT6",'Minor retrofit'!$U$41,IF(F33="Scenario3PBT6",'Minor retrofit'!$V$41,"")))&amp;IF(F33="Scenario1PBT7",'Minor retrofit'!$W$41,IF(F33="Scenario2PBT7",'Minor retrofit'!$X$41,IF(F33="Scenario3PBT7",'Minor retrofit'!$Y$41,"")))&amp;IF(F33="Scenario1PBT8",'Minor retrofit'!$Z$41,IF(F33="Scenario2PBT8",'Minor retrofit'!$AA$41,IF(F33="Scenario3PBT8",'Minor retrofit'!$AB$41,"")))&amp;IF(F33="Scenario1PBT9",'Minor retrofit'!$AC$41,IF(F33="Scenario2PBT9",'Minor retrofit'!$AD$41,IF(F33="Scenario3PBT9",'Minor retrofit'!$AE$41,"")))&amp;IF(F33="Scenario1PBT10",'Minor retrofit'!$AF$41,IF(F33="Scenario2PBT10",'Minor retrofit'!$AG$41,IF(F33="Scenario3PBT10",'Minor retrofit'!$AH$41,"")))&amp;IF(F33="Scenario1PBT11",'Minor retrofit'!$AI$41,IF(F33="Scenario2PBT11",'Minor retrofit'!$AJ$41,IF(F33="Scenario3PBT11",'Minor retrofit'!$AK$41,"")))&amp;IF(F33="Scenario1PBT12",'Minor retrofit'!$AL$41,IF(F33="Scenario2PBT12",'Minor retrofit'!$AM$41,IF(F33="Scenario3PBT12",'Minor retrofit'!$AN$41,"")))&amp;IF(F33="Scenario1PBT13",'Minor retrofit'!$AO$41,IF(F33="Scenario2PBT13",'Minor retrofit'!$AP$41,IF(F33="Scenario3PBT13",'Minor retrofit'!$AQ$41,"")))&amp;IF(F33="Scenario1PBT14",'Minor retrofit'!$AR$41,IF(F33="Scenario2PBT14",'Minor retrofit'!$AS$41,IF(F33="Scenario3PBT14",'Minor retrofit'!$AT$41,"")))&amp;IF(F33="Scenario1PBT15",'Minor retrofit'!$AU$41,IF(F33="Scenario2PBT15",'Minor retrofit'!$AV$41,IF(F33="Scenario3PBT15",'Minor retrofit'!$AW$41,"")))</f>
        <v/>
      </c>
      <c r="X33" s="117">
        <f t="shared" si="8"/>
        <v>0</v>
      </c>
      <c r="Y33" s="117" t="str">
        <f>IF(F33="Scenario1PBT1",'Minor retrofit'!$E$43,IF(F33="Scenario2PBT1",'Minor retrofit'!$F$43,IF(F33="Scenario3PBT1",'Minor retrofit'!$G$43,"")))&amp;IF(F33="Scenario1PBT2",'Minor retrofit'!$H$43,IF(F33="Scenario2PBT2",'Minor retrofit'!$I$43,IF(F33="Scenario3PBT2",'Minor retrofit'!$J$43,"")))&amp;IF(F33="Scenario1PBT3",'Minor retrofit'!$K$43,IF(F33="Scenario2PBT3",'Minor retrofit'!$L$43,IF(F33="Scenario3PBT3",'Minor retrofit'!$M$43,"")))&amp;IF(F33="Scenario1PBT4",'Minor retrofit'!$N$43,IF(F33="Scenario2PBT4",'Minor retrofit'!$O$43,IF(F33="Scenario3PBT4",'Minor retrofit'!$P$43,"")))&amp;IF(F33="Scenario1PBT5",'Minor retrofit'!$Q$43,IF(F33="Scenario2PBT5",'Minor retrofit'!$R$43,IF(F33="Scenario3PBT5",'Minor retrofit'!$S$43,"")))&amp;IF(F33="Scenario1PBT6",'Minor retrofit'!$T$43,IF(F33="Scenario2PBT6",'Minor retrofit'!$U$43,IF(F33="Scenario3PBT6",'Minor retrofit'!$V$43,"")))&amp;IF(F33="Scenario1PBT7",'Minor retrofit'!$W$43,IF(F33="Scenario2PBT7",'Minor retrofit'!$X$43,IF(F33="Scenario3PBT7",'Minor retrofit'!$Y$43,"")))&amp;IF(F33="Scenario1PBT8",'Minor retrofit'!$Z$43,IF(F33="Scenario2PBT8",'Minor retrofit'!$AA$43,IF(F33="Scenario3PBT8",'Minor retrofit'!$AB$43,"")))&amp;IF(F33="Scenario1PBT9",'Minor retrofit'!$AC$43,IF(F33="Scenario2PBT9",'Minor retrofit'!$AD$43,IF(F33="Scenario3PBT9",'Minor retrofit'!$AE$43,"")))&amp;IF(F33="Scenario1PBT10",'Minor retrofit'!$AF$43,IF(F33="Scenario2PBT10",'Minor retrofit'!$AG$43,IF(F33="Scenario3PBT10",'Minor retrofit'!$AH$43,"")))&amp;IF(F33="Scenario1PBT11",'Minor retrofit'!$AI$43,IF(F33="Scenario2PBT11",'Minor retrofit'!$AJ$43,IF(F33="Scenario3PBT11",'Minor retrofit'!$AK$43,"")))&amp;IF(F33="Scenario1PBT12",'Minor retrofit'!$AL$43,IF(F33="Scenario2PBT12",'Minor retrofit'!$AM$43,IF(F33="Scenario3PBT12",'Minor retrofit'!$AN$43,"")))&amp;IF(F33="Scenario1PBT13",'Minor retrofit'!$AO$43,IF(F33="Scenario2PBT13",'Minor retrofit'!$AP$43,IF(F33="Scenario3PBT13",'Minor retrofit'!$AQ$43,"")))&amp;IF(F33="Scenario1PBT14",'Minor retrofit'!$AR$43,IF(F33="Scenario2PBT14",'Minor retrofit'!$AS$43,IF(F33="Scenario3PBT14",'Minor retrofit'!$AT$43,"")))&amp;IF(F33="Scenario1PBT15",'Minor retrofit'!$AU$43,IF(F33="Scenario2PBT15",'Minor retrofit'!$AV$43,IF(F33="Scenario3PBT15",'Minor retrofit'!$AW$43,"")))</f>
        <v/>
      </c>
      <c r="Z33" s="117">
        <f t="shared" si="9"/>
        <v>0</v>
      </c>
      <c r="AA33" s="178" t="str">
        <f>IF(F33="Scenario1PBT1",'Minor retrofit'!$E$102,IF(F33="Scenario2PBT1",'Minor retrofit'!$F$102,IF(F33="Scenario3PBT1",'Minor retrofit'!$G$102,"")))&amp;IF(F33="Scenario1PBT2",'Minor retrofit'!$H$102,IF(F33="Scenario2PBT2",'Minor retrofit'!$I$102,IF(F33="Scenario3PBT2",'Minor retrofit'!$J$102,"")))&amp;IF(F33="Scenario1PBT3",'Minor retrofit'!$K$102,IF(F33="Scenario2PBT3",'Minor retrofit'!$L$102,IF(F33="Scenario3PBT3",'Minor retrofit'!$M$102,"")))&amp;IF(F33="Scenario1PBT4",'Minor retrofit'!$N$102,IF(F33="Scenario2PBT4",'Minor retrofit'!$O$102,IF(F33="Scenario3PBT4",'Minor retrofit'!$P$102,"")))&amp;IF(F33="Scenario1PBT5",'Minor retrofit'!$Q$102,IF(F33="Scenario2PBT5",'Minor retrofit'!$R$102,IF(F33="Scenario3PBT5",'Minor retrofit'!$S$102,"")))&amp;IF(F33="Scenario1PBT6",'Minor retrofit'!$T$102,IF(F33="Scenario2PBT6",'Minor retrofit'!$U$102,IF(F33="Scenario3PBT6",'Minor retrofit'!$V$102,"")))&amp;IF(F33="Scenario1PBT7",'Minor retrofit'!$W$102,IF(F33="Scenario2PBT7",'Minor retrofit'!$X$102,IF(F33="Scenario3PBT7",'Minor retrofit'!$Y$102,"")))&amp;IF(F33="Scenario1PBT8",'Minor retrofit'!$Z$102,IF(F33="Scenario2PBT8",'Minor retrofit'!$AA$102,IF(F33="Scenario3PBT8",'Minor retrofit'!$AB$102,"")))&amp;IF(F33="Scenario1PBT9",'Minor retrofit'!$AC$102,IF(F33="Scenario2PBT9",'Minor retrofit'!$AD$102,IF(F33="Scenario3PBT9",'Minor retrofit'!$AE$102,"")))&amp;IF(F33="Scenario1PBT10",'Minor retrofit'!$AF$102,IF(F33="Scenario2PBT10",'Minor retrofit'!$AG$102,IF(F33="Scenario3PBT10",'Minor retrofit'!$AH$102,"")))&amp;IF(F33="Scenario1PBT11",'Minor retrofit'!$AI$102,IF(F33="Scenario2PBT11",'Minor retrofit'!$AJ$102,IF(F33="Scenario3PBT11",'Minor retrofit'!$AK$102,"")))&amp;IF(F33="Scenario1PBT12",'Minor retrofit'!$AL$102,IF(F33="Scenario2PBT12",'Minor retrofit'!$AM$102,IF(F33="Scenario3PBT12",'Minor retrofit'!$AN$102,"")))&amp;IF(F33="Scenario1PBT13",'Minor retrofit'!$AO$102,IF(F33="Scenario2PBT13",'Minor retrofit'!$AP$102,IF(F33="Scenario3PBT13",'Minor retrofit'!$AQ$102,"")))&amp;IF(F33="Scenario1PBT14",'Minor retrofit'!$AR$102,IF(F33="Scenario2PBT14",'Minor retrofit'!$AS$102,IF(F33="Scenario3PBT14",'Minor retrofit'!$AT$102,"")))&amp;IF(F33="Scenario1PBT15",'Minor retrofit'!$AU$102,IF(F33="Scenario2PBT15",'Minor retrofit'!$AV$102,IF(F33="Scenario3PBT15",'Minor retrofit'!$AW$102,"")))</f>
        <v/>
      </c>
      <c r="AB33" s="179">
        <f t="shared" si="10"/>
        <v>0</v>
      </c>
      <c r="AC33" s="363" t="str">
        <f t="shared" si="24"/>
        <v/>
      </c>
      <c r="AD33" s="353">
        <f>IF(AC33="",IFERROR('Projection_Base-case'!G34-G33,0),0)</f>
        <v>0</v>
      </c>
      <c r="AE33" s="350">
        <f t="shared" si="11"/>
        <v>0</v>
      </c>
      <c r="AF33" s="361">
        <f>IFERROR(100*AD33/'Projection_Base-case'!G34,0)</f>
        <v>0</v>
      </c>
      <c r="AG33" s="352">
        <f>IF(AC33="",IFERROR('Projection_Base-case'!I34-I33,0),0)</f>
        <v>0</v>
      </c>
      <c r="AH33" s="353">
        <f t="shared" si="12"/>
        <v>0</v>
      </c>
      <c r="AI33" s="361">
        <f>IFERROR(100*AG33/'Projection_Base-case'!I34,0)</f>
        <v>0</v>
      </c>
      <c r="AJ33" s="352">
        <f>IF(AC33="",IFERROR('Projection_Base-case'!K34-K33,0),0)</f>
        <v>0</v>
      </c>
      <c r="AK33" s="353">
        <f t="shared" si="13"/>
        <v>0</v>
      </c>
      <c r="AL33" s="361">
        <f>IFERROR(100*AJ33/'Projection_Base-case'!K34,0)</f>
        <v>0</v>
      </c>
      <c r="AM33" s="352">
        <f>-IF(AC33="",IFERROR('Projection_Base-case'!M34-M33,0),0)</f>
        <v>0</v>
      </c>
      <c r="AN33" s="353">
        <f t="shared" si="14"/>
        <v>0</v>
      </c>
      <c r="AO33" s="354">
        <f>IFERROR(IF('Projection_Base-case'!N34&gt;0,100*AN33/'Projection_Base-case'!N34,100*AN33/N33),0)</f>
        <v>0</v>
      </c>
      <c r="AP33" s="355">
        <f>IF(AC33="",IFERROR('Projection_Base-case'!O34-O33,0),0)</f>
        <v>0</v>
      </c>
      <c r="AQ33" s="356">
        <f t="shared" si="15"/>
        <v>0</v>
      </c>
      <c r="AR33" s="356">
        <f>IFERROR(100*AP33/'Projection_Base-case'!O34,0)</f>
        <v>0</v>
      </c>
      <c r="AS33" s="355">
        <f>IF(AC33="",IFERROR('Projection_Base-case'!Q34-Q33,0),0)</f>
        <v>0</v>
      </c>
      <c r="AT33" s="356">
        <f t="shared" si="16"/>
        <v>0</v>
      </c>
      <c r="AU33" s="356">
        <f>IFERROR(100*AS33/'Projection_Base-case'!Q34,0)</f>
        <v>0</v>
      </c>
      <c r="AV33" s="355">
        <f>IF(AC33="",IFERROR('Projection_Base-case'!S34-S33,0),0)</f>
        <v>0</v>
      </c>
      <c r="AW33" s="356">
        <f t="shared" si="17"/>
        <v>0</v>
      </c>
      <c r="AX33" s="357">
        <f>IFERROR(100*AV33/'Projection_Base-case'!S34,0)</f>
        <v>0</v>
      </c>
      <c r="AY33" s="358">
        <f>IF(AC33="",IFERROR('Projection_Base-case'!U34-U33,0),0)</f>
        <v>0</v>
      </c>
      <c r="AZ33" s="359">
        <f t="shared" si="18"/>
        <v>0</v>
      </c>
      <c r="BA33" s="359">
        <f>IFERROR(100*AY33/'Projection_Base-case'!U34,0)</f>
        <v>0</v>
      </c>
      <c r="BB33" s="358">
        <f>IF(AC33="",IFERROR('Projection_Base-case'!W34-W33,0),0)</f>
        <v>0</v>
      </c>
      <c r="BC33" s="359">
        <f t="shared" si="19"/>
        <v>0</v>
      </c>
      <c r="BD33" s="359">
        <f>IFERROR(100*BB33/'Projection_Base-case'!W34,0)</f>
        <v>0</v>
      </c>
      <c r="BE33" s="358">
        <f>IF(AC33="",IFERROR('Projection_Base-case'!Y34-Y33,0),0)</f>
        <v>0</v>
      </c>
      <c r="BF33" s="359">
        <f t="shared" si="20"/>
        <v>0</v>
      </c>
      <c r="BG33" s="359">
        <f>IFERROR(100*BE33/'Projection_Base-case'!Y34,0)</f>
        <v>0</v>
      </c>
      <c r="BH33" s="359">
        <f t="shared" si="21"/>
        <v>0</v>
      </c>
      <c r="BI33" s="360">
        <f t="shared" si="22"/>
        <v>0</v>
      </c>
    </row>
    <row r="34" spans="1:61">
      <c r="A34" s="205">
        <v>30</v>
      </c>
      <c r="B34" s="347">
        <f>IF('Projection_Base-case'!B35&lt;&gt;"",'Projection_Base-case'!B35,0)</f>
        <v>0</v>
      </c>
      <c r="C34" s="347">
        <f>IF('Projection_Base-case'!C35&lt;&gt;"",'Projection_Base-case'!C35,0)</f>
        <v>0</v>
      </c>
      <c r="D34" s="365">
        <f>IF('Projection_Base-case'!D35&lt;&gt;"",'Projection_Base-case'!D35,0)</f>
        <v>0</v>
      </c>
      <c r="E34" s="369"/>
      <c r="F34" s="367" t="str">
        <f t="shared" si="23"/>
        <v>0</v>
      </c>
      <c r="G34" s="206" t="str">
        <f>IF(F34="Scenario1PBT1",'Minor retrofit'!$E$7,IF(F34="Scenario2PBT1",'Minor retrofit'!$F$7,IF(F34="Scenario3PBT1",'Minor retrofit'!$G$7,"")))&amp;IF(F34="Scenario1PBT2",'Minor retrofit'!$H$7,IF(F34="Scenario2PBT2",'Minor retrofit'!$I$7,IF(F34="Scenario3PBT2",'Minor retrofit'!$J$7,"")))&amp;IF(F34="Scenario1PBT3",'Minor retrofit'!$K$7,IF(F34="Scenario2PBT3",'Minor retrofit'!$L$7,IF(F34="Scenario3PBT3",'Minor retrofit'!$M$7,"")))&amp;IF(F34="Scenario1PBT4",'Minor retrofit'!$N$7,IF(F34="Scenario2PBT4",'Minor retrofit'!$O$7,IF(F34="Scenario3PBT4",'Minor retrofit'!$P$7,"")))&amp;IF(F34="Scenario1PBT5",'Minor retrofit'!$Q$7,IF(F34="Scenario2PBT5",'Minor retrofit'!$R$7,IF(F34="Scenario3PBT5",'Minor retrofit'!$S$7,"")))&amp;IF(F34="Scenario1PBT6",'Minor retrofit'!$T$7,IF(F34="Scenario2PBT6",'Minor retrofit'!$U$7,IF(F34="Scenario3PBT6",'Minor retrofit'!$V$7,"")))&amp;IF(F34="Scenario1PBT7",'Minor retrofit'!$W$7,IF(F34="Scenario2PBT7",'Minor retrofit'!$X$7,IF(F34="Scenario3PBT7",'Minor retrofit'!$Y$7,"")))&amp;IF(F34="Scenario1PBT8",'Minor retrofit'!$Z$7,IF(F34="Scenario2PBT8",'Minor retrofit'!$AA$7,IF(F34="Scenario3PBT8",'Minor retrofit'!$AB$7,"")))&amp;IF(F34="Scenario1PBT9",'Minor retrofit'!$AC$7,IF(F34="Scenario2PBT9",'Minor retrofit'!$AD$7,IF(F34="Scenario3PBT9",'Minor retrofit'!$AE$7,"")))&amp;IF(F34="Scenario1PBT10",'Minor retrofit'!$AF$7,IF(F34="Scenario2PBT10",'Minor retrofit'!$AG$7,IF(F34="Scenario3PBT10",'Minor retrofit'!$AH$7,"")))&amp;IF(F34="Scenario1PBT11",'Minor retrofit'!$AI$7,IF(F34="Scenario2PBT11",'Minor retrofit'!$AJ$7,IF(F34="Scenario3PBT11",'Minor retrofit'!$AK$7,"")))&amp;IF(F34="Scenario1PBT12",'Minor retrofit'!$AL$7,IF(F34="Scenario2PBT12",'Minor retrofit'!$AM$7,IF(F34="Scenario3PBT12",'Minor retrofit'!$AN$7,"")))&amp;IF(F34="Scenario1PBT13",'Minor retrofit'!$AO$7,IF(F34="Scenario2PBT13",'Minor retrofit'!$AP$7,IF(F34="Scenario3PBT13",'Minor retrofit'!$AQ$7,"")))&amp;IF(F34="Scenario1PBT14",'Minor retrofit'!$AR$7,IF(F34="Scenario2PBT14",'Minor retrofit'!$AS$7,IF(F34="Scenario3PBT14",'Minor retrofit'!$AT$7,"")))&amp;IF(F34="Scenario1PBT15",'Minor retrofit'!$AU$7,IF(F34="Scenario2PBT15",'Minor retrofit'!$AV$7,IF(F34="Scenario3PBT15",'Minor retrofit'!$AW$7,"")))</f>
        <v/>
      </c>
      <c r="H34" s="117">
        <f t="shared" si="0"/>
        <v>0</v>
      </c>
      <c r="I34" s="117" t="str">
        <f>IF(F34="Scenario1PBT1",'Minor retrofit'!$E$17,IF(F34="Scenario2PBT1",'Minor retrofit'!$F$17,IF(F34="Scenario3PBT1",'Minor retrofit'!$G$17,"")))&amp;IF(F34="Scenario1PBT2",'Minor retrofit'!$H$17,IF(F34="Scenario2PBT2",'Minor retrofit'!$I$17,IF(F34="Scenario3PBT2",'Minor retrofit'!$J$17,"")))&amp;IF(F34="Scenario1PBT3",'Minor retrofit'!$K$17,IF(F34="Scenario2PBT3",'Minor retrofit'!$L$17,IF(F34="Scenario3PBT3",'Minor retrofit'!$M$17,"")))&amp;IF(F34="Scenario1PBT4",'Minor retrofit'!$N$17,IF(F34="Scenario2PBT4",'Minor retrofit'!$O$17,IF(F34="Scenario3PBT4",'Minor retrofit'!$P$17,"")))&amp;IF(F34="Scenario1PBT5",'Minor retrofit'!$Q$17,IF(F34="Scenario2PBT5",'Minor retrofit'!$R$17,IF(F34="Scenario3PBT5",'Minor retrofit'!$S$17,"")))&amp;IF(F34="Scenario1PBT6",'Minor retrofit'!$T$17,IF(F34="Scenario2PBT6",'Minor retrofit'!$U$17,IF(F34="Scenario3PBT6",'Minor retrofit'!$V$17,"")))&amp;IF(F34="Scenario1PBT7",'Minor retrofit'!$W$17,IF(F34="Scenario2PBT7",'Minor retrofit'!$X$17,IF(F34="Scenario3PBT7",'Minor retrofit'!$Y$17,"")))&amp;IF(F34="Scenario1PBT8",'Minor retrofit'!$Z$17,IF(F34="Scenario2PBT8",'Minor retrofit'!$AA$17,IF(F34="Scenario3PBT8",'Minor retrofit'!$AB$17,"")))&amp;IF(F34="Scenario1PBT9",'Minor retrofit'!$AC$17,IF(F34="Scenario2PBT9",'Minor retrofit'!$AD$17,IF(F34="Scenario3PBT9",'Minor retrofit'!$AE$17,"")))&amp;IF(F34="Scenario1PBT10",'Minor retrofit'!$AF$17,IF(F34="Scenario2PBT10",'Minor retrofit'!$AG$17,IF(F34="Scenario3PBT10",'Minor retrofit'!$AH$17,"")))&amp;IF(F34="Scenario1PBT11",'Minor retrofit'!$AI$17,IF(F34="Scenario2PBT11",'Minor retrofit'!$AJ$17,IF(F34="Scenario3PBT11",'Minor retrofit'!$AK$17,"")))&amp;IF(F34="Scenario1PBT12",'Minor retrofit'!$AL$17,IF(F34="Scenario2PBT12",'Minor retrofit'!$AM$17,IF(F34="Scenario3PBT12",'Minor retrofit'!$AN$17,"")))&amp;IF(F34="Scenario1PBT13",'Minor retrofit'!$AO$17,IF(F34="Scenario2PBT13",'Minor retrofit'!$AP$17,IF(F34="Scenario3PBT13",'Minor retrofit'!$AQ$17,"")))&amp;IF(F34="Scenario1PBT14",'Minor retrofit'!$AR$17,IF(F34="Scenario2PBT14",'Minor retrofit'!$AS$17,IF(F34="Scenario3PBT14",'Minor retrofit'!$AT$17,"")))&amp;IF(F34="Scenario1PBT15",'Minor retrofit'!$AU$17,IF(F34="Scenario2PBT15",'Minor retrofit'!$AV$17,IF(F34="Scenario3PBT15",'Minor retrofit'!$AW$17,"")))</f>
        <v/>
      </c>
      <c r="J34" s="117">
        <f t="shared" si="1"/>
        <v>0</v>
      </c>
      <c r="K34" s="117" t="str">
        <f>IF(F34="Scenario1PBT1",'Minor retrofit'!$E$19,IF(F34="Scenario2PBT1",'Minor retrofit'!$F$19,IF(F34="Scenario3PBT1",'Minor retrofit'!$G$19,"")))&amp;IF(F34="Scenario1PBT2",'Minor retrofit'!$H$19,IF(F34="Scenario2PBT2",'Minor retrofit'!$I$19,IF(F34="Scenario3PBT2",'Minor retrofit'!$J$19,"")))&amp;IF(F34="Scenario1PBT3",'Minor retrofit'!$K$19,IF(F34="Scenario2PBT3",'Minor retrofit'!$L$19,IF(F34="Scenario3PBT3",'Minor retrofit'!$M$19,"")))&amp;IF(F34="Scenario1PBT4",'Minor retrofit'!$N$19,IF(F34="Scenario2PBT4",'Minor retrofit'!$O$19,IF(F34="Scenario3PBT4",'Minor retrofit'!$P$19,"")))&amp;IF(F34="Scenario1PBT5",'Minor retrofit'!$Q$19,IF(F34="Scenario2PBT5",'Minor retrofit'!$R$19,IF(F34="Scenario3PBT5",'Minor retrofit'!$S$19,"")))&amp;IF(F34="Scenario1PBT6",'Minor retrofit'!$T$19,IF(F34="Scenario2PBT6",'Minor retrofit'!$U$19,IF(F34="Scenario3PBT6",'Minor retrofit'!$V$19,"")))&amp;IF(F34="Scenario1PBT7",'Minor retrofit'!$W$19,IF(F34="Scenario2PBT7",'Minor retrofit'!$X$19,IF(F34="Scenario3PBT7",'Minor retrofit'!$Y$19,"")))&amp;IF(F34="Scenario1PBT8",'Minor retrofit'!$Z$19,IF(F34="Scenario2PBT8",'Minor retrofit'!$AA$19,IF(F34="Scenario3PBT8",'Minor retrofit'!$AB$19,"")))&amp;IF(F34="Scenario1PBT9",'Minor retrofit'!$AC$19,IF(F34="Scenario2PBT9",'Minor retrofit'!$AD$19,IF(F34="Scenario3PBT9",'Minor retrofit'!$AE$19,"")))&amp;IF(F34="Scenario1PBT10",'Minor retrofit'!$AF$19,IF(F34="Scenario2PBT10",'Minor retrofit'!$AG$19,IF(F34="Scenario3PBT10",'Minor retrofit'!$AH$19,"")))&amp;IF(F34="Scenario1PBT11",'Minor retrofit'!$AI$19,IF(F34="Scenario2PBT11",'Minor retrofit'!$AJ$19,IF(F34="Scenario3PBT11",'Minor retrofit'!$AK$19,"")))&amp;IF(F34="Scenario1PBT12",'Minor retrofit'!$AL$19,IF(F34="Scenario2PBT12",'Minor retrofit'!$AM$19,IF(F34="Scenario3PBT12",'Minor retrofit'!$AN$19,"")))&amp;IF(F34="Scenario1PBT13",'Minor retrofit'!$AO$19,IF(F34="Scenario2PBT13",'Minor retrofit'!$AP$19,IF(F34="Scenario3PBT13",'Minor retrofit'!$AQ$19,"")))&amp;IF(F34="Scenario1PBT14",'Minor retrofit'!$AR$19,IF(F34="Scenario2PBT14",'Minor retrofit'!$AS$19,IF(F34="Scenario3PBT14",'Minor retrofit'!$AT$19,"")))&amp;IF(F34="Scenario1PBT15",'Minor retrofit'!$AU$19,IF(F34="Scenario2PBT15",'Minor retrofit'!$AV$19,IF(F34="Scenario3PBT15",'Minor retrofit'!$AW$19,"")))</f>
        <v/>
      </c>
      <c r="L34" s="117">
        <f t="shared" si="2"/>
        <v>0</v>
      </c>
      <c r="M34" s="117" t="str">
        <f>IF(F34="Scenario1PBT1",'Minor retrofit'!$E$21,IF(F34="Scenario2PBT1",'Minor retrofit'!$F$21,IF(F34="Scenario3PBT1",'Minor retrofit'!$G$21,"")))&amp;IF(F34="Scenario1PBT2",'Minor retrofit'!$H$21,IF(F34="Scenario2PBT2",'Minor retrofit'!$I$21,IF(F34="Scenario3PBT2",'Minor retrofit'!$J$21,"")))&amp;IF(F34="Scenario1PBT3",'Minor retrofit'!$K$21,IF(F34="Scenario2PBT3",'Minor retrofit'!$L$21,IF(F34="Scenario3PBT3",'Minor retrofit'!$M$21,"")))&amp;IF(F34="Scenario1PBT4",'Minor retrofit'!$N$21,IF(F34="Scenario2PBT4",'Minor retrofit'!$O$21,IF(F34="Scenario3PBT4",'Minor retrofit'!$P$21,"")))&amp;IF(F34="Scenario1PBT5",'Minor retrofit'!$Q$21,IF(F34="Scenario2PBT5",'Minor retrofit'!$R$21,IF(F34="Scenario3PBT5",'Minor retrofit'!$S$21,"")))&amp;IF(F34="Scenario1PBT6",'Minor retrofit'!$T$21,IF(F34="Scenario2PBT6",'Minor retrofit'!$U$21,IF(F34="Scenario3PBT6",'Minor retrofit'!$V$21,"")))&amp;IF(F34="Scenario1PBT7",'Minor retrofit'!$W$21,IF(F34="Scenario2PBT7",'Minor retrofit'!$X$21,IF(F34="Scenario3PBT7",'Minor retrofit'!$Y$21,"")))&amp;IF(F34="Scenario1PBT8",'Minor retrofit'!$Z$21,IF(F34="Scenario2PBT8",'Minor retrofit'!$AA$21,IF(F34="Scenario3PBT8",'Minor retrofit'!$AB$21,"")))&amp;IF(F34="Scenario1PBT9",'Minor retrofit'!$AC$21,IF(F34="Scenario2PBT9",'Minor retrofit'!$AD$21,IF(F34="Scenario3PBT9",'Minor retrofit'!$AE$21,"")))&amp;IF(F34="Scenario1PBT10",'Minor retrofit'!$AF$21,IF(F34="Scenario2PBT10",'Minor retrofit'!$AG$21,IF(F34="Scenario3PBT10",'Minor retrofit'!$AH$21,"")))&amp;IF(F34="Scenario1PBT11",'Minor retrofit'!$AI$21,IF(F34="Scenario2PBT11",'Minor retrofit'!$AJ$21,IF(F34="Scenario3PBT11",'Minor retrofit'!$AK$21,"")))&amp;IF(F34="Scenario1PBT12",'Minor retrofit'!$AL$21,IF(F34="Scenario2PBT12",'Minor retrofit'!$AM$21,IF(F34="Scenario3PBT12",'Minor retrofit'!$AN$21,"")))&amp;IF(F34="Scenario1PBT13",'Minor retrofit'!$AO$21,IF(F34="Scenario2PBT13",'Minor retrofit'!$AP$21,IF(F34="Scenario3PBT13",'Minor retrofit'!$AQ$21,"")))&amp;IF(F34="Scenario1PBT14",'Minor retrofit'!$AR$21,IF(F34="Scenario2PBT14",'Minor retrofit'!$AS$21,IF(F34="Scenario3PBT14",'Minor retrofit'!$AT$21,"")))&amp;IF(F34="Scenario1PBT15",'Minor retrofit'!$AU$21,IF(F34="Scenario2PBT15",'Minor retrofit'!$AV$21,IF(F34="Scenario3PBT15",'Minor retrofit'!$AW$21,"")))</f>
        <v/>
      </c>
      <c r="N34" s="118">
        <f t="shared" si="3"/>
        <v>0</v>
      </c>
      <c r="O34" s="206" t="str">
        <f>IF(F34="Scenario1PBT1",'Minor retrofit'!$E$24,IF(F34="Scenario2PBT1",'Minor retrofit'!$F$24,IF(F34="Scenario3PBT1",'Minor retrofit'!$G$24,"")))&amp;IF(F34="Scenario1PBT2",'Minor retrofit'!$H$24,IF(F34="Scenario2PBT2",'Minor retrofit'!$I$24,IF(F34="Scenario3PBT2",'Minor retrofit'!$J$24,"")))&amp;IF(F34="Scenario1PBT3",'Minor retrofit'!$K$24,IF(F34="Scenario2PBT3",'Minor retrofit'!$L$24,IF(F34="Scenario3PBT3",'Minor retrofit'!$M$24,"")))&amp;IF(F34="Scenario1PBT4",'Minor retrofit'!$N$24,IF(F34="Scenario2PBT4",'Minor retrofit'!$O$24,IF(F34="Scenario3PBT4",'Minor retrofit'!$P$24,"")))&amp;IF(F34="Scenario1PBT5",'Minor retrofit'!$Q$24,IF(F34="Scenario2PBT5",'Minor retrofit'!$R$24,IF(F34="Scenario3PBT5",'Minor retrofit'!$S$24,"")))&amp;IF(F34="Scenario1PBT6",'Minor retrofit'!$T$24,IF(F34="Scenario2PBT6",'Minor retrofit'!$U$24,IF(F34="Scenario3PBT6",'Minor retrofit'!$V$24,"")))&amp;IF(F34="Scenario1PBT7",'Minor retrofit'!$W$24,IF(F34="Scenario2PBT7",'Minor retrofit'!$X$24,IF(F34="Scenario3PBT7",'Minor retrofit'!$Y$24,"")))&amp;IF(F34="Scenario1PBT8",'Minor retrofit'!$Z$24,IF(F34="Scenario2PBT8",'Minor retrofit'!$AA$24,IF(F34="Scenario3PBT8",'Minor retrofit'!$AB$24,"")))&amp;IF(F34="Scenario1PBT9",'Minor retrofit'!$AC$24,IF(F34="Scenario2PBT9",'Minor retrofit'!$AD$24,IF(F34="Scenario3PBT9",'Minor retrofit'!$AE$24,"")))&amp;IF(F34="Scenario1PBT10",'Minor retrofit'!$AF$24,IF(F34="Scenario2PBT10",'Minor retrofit'!$AG$24,IF(F34="Scenario3PBT10",'Minor retrofit'!$AH$24,"")))&amp;IF(F34="Scenario1PBT11",'Minor retrofit'!$AI$24,IF(F34="Scenario2PBT11",'Minor retrofit'!$AJ$24,IF(F34="Scenario3PBT11",'Minor retrofit'!$AK$24,"")))&amp;IF(F34="Scenario1PBT12",'Minor retrofit'!$AL$24,IF(F34="Scenario2PBT12",'Minor retrofit'!$AM$24,IF(F34="Scenario3PBT12",'Minor retrofit'!$AN$24,"")))&amp;IF(F34="Scenario1PBT13",'Minor retrofit'!$AO$24,IF(F34="Scenario2PBT13",'Minor retrofit'!$AP$24,IF(F34="Scenario3PBT13",'Minor retrofit'!$AQ$24,"")))&amp;IF(F34="Scenario1PBT14",'Minor retrofit'!$AR$24,IF(F34="Scenario2PBT14",'Minor retrofit'!$AS$24,IF(F34="Scenario3PBT14",'Minor retrofit'!$AT$24,"")))&amp;IF(F34="Scenario1PBT15",'Minor retrofit'!$AU$24,IF(F34="Scenario2PBT15",'Minor retrofit'!$AV$24,IF(F34="Scenario3PBT15",'Minor retrofit'!$AW$24,"")))</f>
        <v/>
      </c>
      <c r="P34" s="117">
        <f t="shared" si="4"/>
        <v>0</v>
      </c>
      <c r="Q34" s="117" t="str">
        <f>IF(F34="Scenario1PBT1",'Minor retrofit'!$E$26,IF(F34="Scenario2PBT1",'Minor retrofit'!$F$26,IF(F34="Scenario3PBT1",'Minor retrofit'!$G$26,"")))&amp;IF(F34="Scenario1PBT2",'Minor retrofit'!$H$26,IF(F34="Scenario2PBT2",'Minor retrofit'!$I$26,IF(F34="Scenario3PBT2",'Minor retrofit'!$J$26,"")))&amp;IF(F34="Scenario1PBT3",'Minor retrofit'!$K$26,IF(F34="Scenario2PBT3",'Minor retrofit'!$L$26,IF(F34="Scenario3PBT3",'Minor retrofit'!$M$26,"")))&amp;IF(F34="Scenario1PBT4",'Minor retrofit'!$N$26,IF(F34="Scenario2PBT4",'Minor retrofit'!$O$26,IF(F34="Scenario3PBT4",'Minor retrofit'!$P$26,"")))&amp;IF(F34="Scenario1PBT5",'Minor retrofit'!$Q$26,IF(F34="Scenario2PBT5",'Minor retrofit'!$R$26,IF(F34="Scenario3PBT5",'Minor retrofit'!$S$26,"")))&amp;IF(F34="Scenario1PBT6",'Minor retrofit'!$T$26,IF(F34="Scenario2PBT6",'Minor retrofit'!$U$26,IF(F34="Scenario3PBT6",'Minor retrofit'!$V$26,"")))&amp;IF(F34="Scenario1PBT7",'Minor retrofit'!$W$26,IF(F34="Scenario2PBT7",'Minor retrofit'!$X$26,IF(F34="Scenario3PBT7",'Minor retrofit'!$Y$26,"")))&amp;IF(F34="Scenario1PBT8",'Minor retrofit'!$Z$26,IF(F34="Scenario2PBT8",'Minor retrofit'!$AA$26,IF(F34="Scenario3PBT8",'Minor retrofit'!$AB$26,"")))&amp;IF(F34="Scenario1PBT9",'Minor retrofit'!$AC$26,IF(F34="Scenario2PBT9",'Minor retrofit'!$AD$26,IF(F34="Scenario3PBT9",'Minor retrofit'!$AE$26,"")))&amp;IF(F34="Scenario1PBT10",'Minor retrofit'!$AF$26,IF(F34="Scenario2PBT10",'Minor retrofit'!$AG$26,IF(F34="Scenario3PBT10",'Minor retrofit'!$AH$26,"")))&amp;IF(F34="Scenario1PBT11",'Minor retrofit'!$AI$26,IF(F34="Scenario2PBT11",'Minor retrofit'!$AJ$26,IF(F34="Scenario3PBT11",'Minor retrofit'!$AK$26,"")))&amp;IF(F34="Scenario1PBT12",'Minor retrofit'!$AL$26,IF(F34="Scenario2PBT12",'Minor retrofit'!$AM$26,IF(F34="Scenario3PBT12",'Minor retrofit'!$AN$26,"")))&amp;IF(F34="Scenario1PBT13",'Minor retrofit'!$AO$26,IF(F34="Scenario2PBT13",'Minor retrofit'!$AP$26,IF(F34="Scenario3PBT13",'Minor retrofit'!$AQ$26,"")))&amp;IF(F34="Scenario1PBT14",'Minor retrofit'!$AR$26,IF(F34="Scenario2PBT14",'Minor retrofit'!$AS$26,IF(F34="Scenario3PBT14",'Minor retrofit'!$AT$26,"")))&amp;IF(F34="Scenario1PBT15",'Minor retrofit'!$AU$26,IF(F34="Scenario2PBT15",'Minor retrofit'!$AV$26,IF(F34="Scenario3PBT15",'Minor retrofit'!$AW$26,"")))</f>
        <v/>
      </c>
      <c r="R34" s="117">
        <f t="shared" si="5"/>
        <v>0</v>
      </c>
      <c r="S34" s="117" t="str">
        <f>IF(F34="Scenario1PBT1",'Minor retrofit'!$E$28,IF(F34="Scenario2PBT1",'Minor retrofit'!$F$28,IF(F34="Scenario3PBT1",'Minor retrofit'!$G$28,"")))&amp;IF(F34="Scenario1PBT2",'Minor retrofit'!$H$28,IF(F34="Scenario2PBT2",'Minor retrofit'!$I$28,IF(F34="Scenario3PBT2",'Minor retrofit'!$J$28,"")))&amp;IF(F34="Scenario1PBT3",'Minor retrofit'!$K$28,IF(F34="Scenario2PBT3",'Minor retrofit'!$L$28,IF(F34="Scenario3PBT3",'Minor retrofit'!$M$28,"")))&amp;IF(F34="Scenario1PBT4",'Minor retrofit'!$N$28,IF(F34="Scenario2PBT4",'Minor retrofit'!$O$28,IF(F34="Scenario3PBT4",'Minor retrofit'!$P$28,"")))&amp;IF(F34="Scenario1PBT5",'Minor retrofit'!$Q$28,IF(F34="Scenario2PBT5",'Minor retrofit'!$R$28,IF(F34="Scenario3PBT5",'Minor retrofit'!$S$28,"")))&amp;IF(F34="Scenario1PBT6",'Minor retrofit'!$T$28,IF(F34="Scenario2PBT6",'Minor retrofit'!$U$28,IF(F34="Scenario3PBT6",'Minor retrofit'!$V$28,"")))&amp;IF(F34="Scenario1PBT7",'Minor retrofit'!$W$28,IF(F34="Scenario2PBT7",'Minor retrofit'!$X$28,IF(F34="Scenario3PBT7",'Minor retrofit'!$Y$28,"")))&amp;IF(F34="Scenario1PBT8",'Minor retrofit'!$Z$28,IF(F34="Scenario2PBT8",'Minor retrofit'!$AA$28,IF(F34="Scenario3PBT8",'Minor retrofit'!$AB$28,"")))&amp;IF(F34="Scenario1PBT9",'Minor retrofit'!$AC$28,IF(F34="Scenario2PBT9",'Minor retrofit'!$AD$28,IF(F34="Scenario3PBT9",'Minor retrofit'!$AE$28,"")))&amp;IF(F34="Scenario1PBT10",'Minor retrofit'!$AF$28,IF(F34="Scenario2PBT10",'Minor retrofit'!$AG$28,IF(F34="Scenario3PBT10",'Minor retrofit'!$AH$28,"")))&amp;IF(F34="Scenario1PBT11",'Minor retrofit'!$AI$28,IF(F34="Scenario2PBT11",'Minor retrofit'!$AJ$28,IF(F34="Scenario3PBT11",'Minor retrofit'!$AK$28,"")))&amp;IF(F34="Scenario1PBT12",'Minor retrofit'!$AL$28,IF(F34="Scenario2PBT12",'Minor retrofit'!$AM$28,IF(F34="Scenario3PBT12",'Minor retrofit'!$AN$28,"")))&amp;IF(F34="Scenario1PBT13",'Minor retrofit'!$AO$28,IF(F34="Scenario2PBT13",'Minor retrofit'!$AP$28,IF(F34="Scenario3PBT13",'Minor retrofit'!$AQ$28,"")))&amp;IF(F34="Scenario1PBT14",'Minor retrofit'!$AR$28,IF(F34="Scenario2PBT14",'Minor retrofit'!$AS$28,IF(F34="Scenario3PBT14",'Minor retrofit'!$AT$28,"")))&amp;IF(F34="Scenario1PBT15",'Minor retrofit'!$AU$28,IF(F34="Scenario2PBT15",'Minor retrofit'!$AV$28,IF(F34="Scenario3PBT15",'Minor retrofit'!$AW$28,"")))</f>
        <v/>
      </c>
      <c r="T34" s="207">
        <f t="shared" si="6"/>
        <v>0</v>
      </c>
      <c r="U34" s="206" t="str">
        <f>IF(F34="Scenario1PBT1",'Minor retrofit'!$E$39,IF(F34="Scenario2PBT1",'Minor retrofit'!$F$39,IF(F34="Scenario3PBT1",'Minor retrofit'!$G$39,"")))&amp;IF(F34="Scenario1PBT2",'Minor retrofit'!$H$39,IF(F34="Scenario2PBT2",'Minor retrofit'!$I$39,IF(F34="Scenario3PBT2",'Minor retrofit'!$J$39,"")))&amp;IF(F34="Scenario1PBT3",'Minor retrofit'!$K$39,IF(F34="Scenario2PBT3",'Minor retrofit'!$L$39,IF(F34="Scenario3PBT3",'Minor retrofit'!$M$39,"")))&amp;IF(F34="Scenario1PBT4",'Minor retrofit'!$N$39,IF(F34="Scenario2PBT4",'Minor retrofit'!$O$39,IF(F34="Scenario3PBT4",'Minor retrofit'!$P$39,"")))&amp;IF(F34="Scenario1PBT5",'Minor retrofit'!$Q$39,IF(F34="Scenario2PBT5",'Minor retrofit'!$R$39,IF(F34="Scenario3PBT5",'Minor retrofit'!$S$39,"")))&amp;IF(F34="Scenario1PBT6",'Minor retrofit'!$T$39,IF(F34="Scenario2PBT6",'Minor retrofit'!$U$39,IF(F34="Scenario3PBT6",'Minor retrofit'!$V$39,"")))&amp;IF(F34="Scenario1PBT7",'Minor retrofit'!$W$39,IF(F34="Scenario2PBT7",'Minor retrofit'!$X$39,IF(F34="Scenario3PBT7",'Minor retrofit'!$Y$39,"")))&amp;IF(F34="Scenario1PBT8",'Minor retrofit'!$Z$39,IF(F34="Scenario2PBT8",'Minor retrofit'!$AA$39,IF(F34="Scenario3PBT8",'Minor retrofit'!$AB$39,"")))&amp;IF(F34="Scenario1PBT9",'Minor retrofit'!$AC$39,IF(F34="Scenario2PBT9",'Minor retrofit'!$AD$39,IF(F34="Scenario3PBT9",'Minor retrofit'!$AE$39,"")))&amp;IF(F34="Scenario1PBT10",'Minor retrofit'!$AF$39,IF(F34="Scenario2PBT10",'Minor retrofit'!$AG$39,IF(F34="Scenario3PBT10",'Minor retrofit'!$AH$39,"")))&amp;IF(F34="Scenario1PBT11",'Minor retrofit'!$AI$39,IF(F34="Scenario2PBT11",'Minor retrofit'!$AJ$39,IF(F34="Scenario3PBT11",'Minor retrofit'!$AK$39,"")))&amp;IF(F34="Scenario1PBT12",'Minor retrofit'!$AL$39,IF(F34="Scenario2PBT12",'Minor retrofit'!$AM$39,IF(F34="Scenario3PBT12",'Minor retrofit'!$AN$39,"")))&amp;IF(F34="Scenario1PBT13",'Minor retrofit'!$AO$39,IF(F34="Scenario2PBT13",'Minor retrofit'!$AP$39,IF(F34="Scenario3PBT13",'Minor retrofit'!$AQ$39,"")))&amp;IF(F34="Scenario1PBT14",'Minor retrofit'!$AR$39,IF(F34="Scenario2PBT14",'Minor retrofit'!$AS$39,IF(F34="Scenario3PBT14",'Minor retrofit'!$AT$39,"")))&amp;IF(F34="Scenario1PBT15",'Minor retrofit'!$AU$39,IF(F34="Scenario2PBT15",'Minor retrofit'!$AV$39,IF(F34="Scenario3PBT15",'Minor retrofit'!$AW$39,"")))</f>
        <v/>
      </c>
      <c r="V34" s="117">
        <f t="shared" si="7"/>
        <v>0</v>
      </c>
      <c r="W34" s="117" t="str">
        <f>IF(F34="Scenario1PBT1",'Minor retrofit'!$E$41,IF(F34="Scenario2PBT1",'Minor retrofit'!$F$41,IF(F34="Scenario3PBT1",'Minor retrofit'!$G$41,"")))&amp;IF(F34="Scenario1PBT2",'Minor retrofit'!$H$41,IF(F34="Scenario2PBT2",'Minor retrofit'!$I$41,IF(F34="Scenario3PBT2",'Minor retrofit'!$J$41,"")))&amp;IF(F34="Scenario1PBT3",'Minor retrofit'!$K$41,IF(F34="Scenario2PBT3",'Minor retrofit'!$L$41,IF(F34="Scenario3PBT3",'Minor retrofit'!$M$41,"")))&amp;IF(F34="Scenario1PBT4",'Minor retrofit'!$N$41,IF(F34="Scenario2PBT4",'Minor retrofit'!$O$41,IF(F34="Scenario3PBT4",'Minor retrofit'!$P$41,"")))&amp;IF(F34="Scenario1PBT5",'Minor retrofit'!$Q$41,IF(F34="Scenario2PBT5",'Minor retrofit'!$R$41,IF(F34="Scenario3PBT5",'Minor retrofit'!$S$41,"")))&amp;IF(F34="Scenario1PBT6",'Minor retrofit'!$T$41,IF(F34="Scenario2PBT6",'Minor retrofit'!$U$41,IF(F34="Scenario3PBT6",'Minor retrofit'!$V$41,"")))&amp;IF(F34="Scenario1PBT7",'Minor retrofit'!$W$41,IF(F34="Scenario2PBT7",'Minor retrofit'!$X$41,IF(F34="Scenario3PBT7",'Minor retrofit'!$Y$41,"")))&amp;IF(F34="Scenario1PBT8",'Minor retrofit'!$Z$41,IF(F34="Scenario2PBT8",'Minor retrofit'!$AA$41,IF(F34="Scenario3PBT8",'Minor retrofit'!$AB$41,"")))&amp;IF(F34="Scenario1PBT9",'Minor retrofit'!$AC$41,IF(F34="Scenario2PBT9",'Minor retrofit'!$AD$41,IF(F34="Scenario3PBT9",'Minor retrofit'!$AE$41,"")))&amp;IF(F34="Scenario1PBT10",'Minor retrofit'!$AF$41,IF(F34="Scenario2PBT10",'Minor retrofit'!$AG$41,IF(F34="Scenario3PBT10",'Minor retrofit'!$AH$41,"")))&amp;IF(F34="Scenario1PBT11",'Minor retrofit'!$AI$41,IF(F34="Scenario2PBT11",'Minor retrofit'!$AJ$41,IF(F34="Scenario3PBT11",'Minor retrofit'!$AK$41,"")))&amp;IF(F34="Scenario1PBT12",'Minor retrofit'!$AL$41,IF(F34="Scenario2PBT12",'Minor retrofit'!$AM$41,IF(F34="Scenario3PBT12",'Minor retrofit'!$AN$41,"")))&amp;IF(F34="Scenario1PBT13",'Minor retrofit'!$AO$41,IF(F34="Scenario2PBT13",'Minor retrofit'!$AP$41,IF(F34="Scenario3PBT13",'Minor retrofit'!$AQ$41,"")))&amp;IF(F34="Scenario1PBT14",'Minor retrofit'!$AR$41,IF(F34="Scenario2PBT14",'Minor retrofit'!$AS$41,IF(F34="Scenario3PBT14",'Minor retrofit'!$AT$41,"")))&amp;IF(F34="Scenario1PBT15",'Minor retrofit'!$AU$41,IF(F34="Scenario2PBT15",'Minor retrofit'!$AV$41,IF(F34="Scenario3PBT15",'Minor retrofit'!$AW$41,"")))</f>
        <v/>
      </c>
      <c r="X34" s="117">
        <f t="shared" si="8"/>
        <v>0</v>
      </c>
      <c r="Y34" s="117" t="str">
        <f>IF(F34="Scenario1PBT1",'Minor retrofit'!$E$43,IF(F34="Scenario2PBT1",'Minor retrofit'!$F$43,IF(F34="Scenario3PBT1",'Minor retrofit'!$G$43,"")))&amp;IF(F34="Scenario1PBT2",'Minor retrofit'!$H$43,IF(F34="Scenario2PBT2",'Minor retrofit'!$I$43,IF(F34="Scenario3PBT2",'Minor retrofit'!$J$43,"")))&amp;IF(F34="Scenario1PBT3",'Minor retrofit'!$K$43,IF(F34="Scenario2PBT3",'Minor retrofit'!$L$43,IF(F34="Scenario3PBT3",'Minor retrofit'!$M$43,"")))&amp;IF(F34="Scenario1PBT4",'Minor retrofit'!$N$43,IF(F34="Scenario2PBT4",'Minor retrofit'!$O$43,IF(F34="Scenario3PBT4",'Minor retrofit'!$P$43,"")))&amp;IF(F34="Scenario1PBT5",'Minor retrofit'!$Q$43,IF(F34="Scenario2PBT5",'Minor retrofit'!$R$43,IF(F34="Scenario3PBT5",'Minor retrofit'!$S$43,"")))&amp;IF(F34="Scenario1PBT6",'Minor retrofit'!$T$43,IF(F34="Scenario2PBT6",'Minor retrofit'!$U$43,IF(F34="Scenario3PBT6",'Minor retrofit'!$V$43,"")))&amp;IF(F34="Scenario1PBT7",'Minor retrofit'!$W$43,IF(F34="Scenario2PBT7",'Minor retrofit'!$X$43,IF(F34="Scenario3PBT7",'Minor retrofit'!$Y$43,"")))&amp;IF(F34="Scenario1PBT8",'Minor retrofit'!$Z$43,IF(F34="Scenario2PBT8",'Minor retrofit'!$AA$43,IF(F34="Scenario3PBT8",'Minor retrofit'!$AB$43,"")))&amp;IF(F34="Scenario1PBT9",'Minor retrofit'!$AC$43,IF(F34="Scenario2PBT9",'Minor retrofit'!$AD$43,IF(F34="Scenario3PBT9",'Minor retrofit'!$AE$43,"")))&amp;IF(F34="Scenario1PBT10",'Minor retrofit'!$AF$43,IF(F34="Scenario2PBT10",'Minor retrofit'!$AG$43,IF(F34="Scenario3PBT10",'Minor retrofit'!$AH$43,"")))&amp;IF(F34="Scenario1PBT11",'Minor retrofit'!$AI$43,IF(F34="Scenario2PBT11",'Minor retrofit'!$AJ$43,IF(F34="Scenario3PBT11",'Minor retrofit'!$AK$43,"")))&amp;IF(F34="Scenario1PBT12",'Minor retrofit'!$AL$43,IF(F34="Scenario2PBT12",'Minor retrofit'!$AM$43,IF(F34="Scenario3PBT12",'Minor retrofit'!$AN$43,"")))&amp;IF(F34="Scenario1PBT13",'Minor retrofit'!$AO$43,IF(F34="Scenario2PBT13",'Minor retrofit'!$AP$43,IF(F34="Scenario3PBT13",'Minor retrofit'!$AQ$43,"")))&amp;IF(F34="Scenario1PBT14",'Minor retrofit'!$AR$43,IF(F34="Scenario2PBT14",'Minor retrofit'!$AS$43,IF(F34="Scenario3PBT14",'Minor retrofit'!$AT$43,"")))&amp;IF(F34="Scenario1PBT15",'Minor retrofit'!$AU$43,IF(F34="Scenario2PBT15",'Minor retrofit'!$AV$43,IF(F34="Scenario3PBT15",'Minor retrofit'!$AW$43,"")))</f>
        <v/>
      </c>
      <c r="Z34" s="117">
        <f t="shared" si="9"/>
        <v>0</v>
      </c>
      <c r="AA34" s="178" t="str">
        <f>IF(F34="Scenario1PBT1",'Minor retrofit'!$E$102,IF(F34="Scenario2PBT1",'Minor retrofit'!$F$102,IF(F34="Scenario3PBT1",'Minor retrofit'!$G$102,"")))&amp;IF(F34="Scenario1PBT2",'Minor retrofit'!$H$102,IF(F34="Scenario2PBT2",'Minor retrofit'!$I$102,IF(F34="Scenario3PBT2",'Minor retrofit'!$J$102,"")))&amp;IF(F34="Scenario1PBT3",'Minor retrofit'!$K$102,IF(F34="Scenario2PBT3",'Minor retrofit'!$L$102,IF(F34="Scenario3PBT3",'Minor retrofit'!$M$102,"")))&amp;IF(F34="Scenario1PBT4",'Minor retrofit'!$N$102,IF(F34="Scenario2PBT4",'Minor retrofit'!$O$102,IF(F34="Scenario3PBT4",'Minor retrofit'!$P$102,"")))&amp;IF(F34="Scenario1PBT5",'Minor retrofit'!$Q$102,IF(F34="Scenario2PBT5",'Minor retrofit'!$R$102,IF(F34="Scenario3PBT5",'Minor retrofit'!$S$102,"")))&amp;IF(F34="Scenario1PBT6",'Minor retrofit'!$T$102,IF(F34="Scenario2PBT6",'Minor retrofit'!$U$102,IF(F34="Scenario3PBT6",'Minor retrofit'!$V$102,"")))&amp;IF(F34="Scenario1PBT7",'Minor retrofit'!$W$102,IF(F34="Scenario2PBT7",'Minor retrofit'!$X$102,IF(F34="Scenario3PBT7",'Minor retrofit'!$Y$102,"")))&amp;IF(F34="Scenario1PBT8",'Minor retrofit'!$Z$102,IF(F34="Scenario2PBT8",'Minor retrofit'!$AA$102,IF(F34="Scenario3PBT8",'Minor retrofit'!$AB$102,"")))&amp;IF(F34="Scenario1PBT9",'Minor retrofit'!$AC$102,IF(F34="Scenario2PBT9",'Minor retrofit'!$AD$102,IF(F34="Scenario3PBT9",'Minor retrofit'!$AE$102,"")))&amp;IF(F34="Scenario1PBT10",'Minor retrofit'!$AF$102,IF(F34="Scenario2PBT10",'Minor retrofit'!$AG$102,IF(F34="Scenario3PBT10",'Minor retrofit'!$AH$102,"")))&amp;IF(F34="Scenario1PBT11",'Minor retrofit'!$AI$102,IF(F34="Scenario2PBT11",'Minor retrofit'!$AJ$102,IF(F34="Scenario3PBT11",'Minor retrofit'!$AK$102,"")))&amp;IF(F34="Scenario1PBT12",'Minor retrofit'!$AL$102,IF(F34="Scenario2PBT12",'Minor retrofit'!$AM$102,IF(F34="Scenario3PBT12",'Minor retrofit'!$AN$102,"")))&amp;IF(F34="Scenario1PBT13",'Minor retrofit'!$AO$102,IF(F34="Scenario2PBT13",'Minor retrofit'!$AP$102,IF(F34="Scenario3PBT13",'Minor retrofit'!$AQ$102,"")))&amp;IF(F34="Scenario1PBT14",'Minor retrofit'!$AR$102,IF(F34="Scenario2PBT14",'Minor retrofit'!$AS$102,IF(F34="Scenario3PBT14",'Minor retrofit'!$AT$102,"")))&amp;IF(F34="Scenario1PBT15",'Minor retrofit'!$AU$102,IF(F34="Scenario2PBT15",'Minor retrofit'!$AV$102,IF(F34="Scenario3PBT15",'Minor retrofit'!$AW$102,"")))</f>
        <v/>
      </c>
      <c r="AB34" s="179">
        <f t="shared" si="10"/>
        <v>0</v>
      </c>
      <c r="AC34" s="363" t="str">
        <f t="shared" si="24"/>
        <v/>
      </c>
      <c r="AD34" s="353">
        <f>IF(AC34="",IFERROR('Projection_Base-case'!G35-G34,0),0)</f>
        <v>0</v>
      </c>
      <c r="AE34" s="350">
        <f t="shared" si="11"/>
        <v>0</v>
      </c>
      <c r="AF34" s="361">
        <f>IFERROR(100*AD34/'Projection_Base-case'!G35,0)</f>
        <v>0</v>
      </c>
      <c r="AG34" s="352">
        <f>IF(AC34="",IFERROR('Projection_Base-case'!I35-I34,0),0)</f>
        <v>0</v>
      </c>
      <c r="AH34" s="353">
        <f t="shared" si="12"/>
        <v>0</v>
      </c>
      <c r="AI34" s="361">
        <f>IFERROR(100*AG34/'Projection_Base-case'!I35,0)</f>
        <v>0</v>
      </c>
      <c r="AJ34" s="352">
        <f>IF(AC34="",IFERROR('Projection_Base-case'!K35-K34,0),0)</f>
        <v>0</v>
      </c>
      <c r="AK34" s="353">
        <f t="shared" si="13"/>
        <v>0</v>
      </c>
      <c r="AL34" s="361">
        <f>IFERROR(100*AJ34/'Projection_Base-case'!K35,0)</f>
        <v>0</v>
      </c>
      <c r="AM34" s="352">
        <f>-IF(AC34="",IFERROR('Projection_Base-case'!M35-M34,0),0)</f>
        <v>0</v>
      </c>
      <c r="AN34" s="353">
        <f t="shared" si="14"/>
        <v>0</v>
      </c>
      <c r="AO34" s="354">
        <f>IFERROR(IF('Projection_Base-case'!N35&gt;0,100*AN34/'Projection_Base-case'!N35,100*AN34/N34),0)</f>
        <v>0</v>
      </c>
      <c r="AP34" s="355">
        <f>IF(AC34="",IFERROR('Projection_Base-case'!O35-O34,0),0)</f>
        <v>0</v>
      </c>
      <c r="AQ34" s="356">
        <f t="shared" si="15"/>
        <v>0</v>
      </c>
      <c r="AR34" s="356">
        <f>IFERROR(100*AP34/'Projection_Base-case'!O35,0)</f>
        <v>0</v>
      </c>
      <c r="AS34" s="355">
        <f>IF(AC34="",IFERROR('Projection_Base-case'!Q35-Q34,0),0)</f>
        <v>0</v>
      </c>
      <c r="AT34" s="356">
        <f t="shared" si="16"/>
        <v>0</v>
      </c>
      <c r="AU34" s="356">
        <f>IFERROR(100*AS34/'Projection_Base-case'!Q35,0)</f>
        <v>0</v>
      </c>
      <c r="AV34" s="355">
        <f>IF(AC34="",IFERROR('Projection_Base-case'!S35-S34,0),0)</f>
        <v>0</v>
      </c>
      <c r="AW34" s="356">
        <f t="shared" si="17"/>
        <v>0</v>
      </c>
      <c r="AX34" s="357">
        <f>IFERROR(100*AV34/'Projection_Base-case'!S35,0)</f>
        <v>0</v>
      </c>
      <c r="AY34" s="358">
        <f>IF(AC34="",IFERROR('Projection_Base-case'!U35-U34,0),0)</f>
        <v>0</v>
      </c>
      <c r="AZ34" s="359">
        <f t="shared" si="18"/>
        <v>0</v>
      </c>
      <c r="BA34" s="359">
        <f>IFERROR(100*AY34/'Projection_Base-case'!U35,0)</f>
        <v>0</v>
      </c>
      <c r="BB34" s="358">
        <f>IF(AC34="",IFERROR('Projection_Base-case'!W35-W34,0),0)</f>
        <v>0</v>
      </c>
      <c r="BC34" s="359">
        <f t="shared" si="19"/>
        <v>0</v>
      </c>
      <c r="BD34" s="359">
        <f>IFERROR(100*BB34/'Projection_Base-case'!W35,0)</f>
        <v>0</v>
      </c>
      <c r="BE34" s="358">
        <f>IF(AC34="",IFERROR('Projection_Base-case'!Y35-Y34,0),0)</f>
        <v>0</v>
      </c>
      <c r="BF34" s="359">
        <f t="shared" si="20"/>
        <v>0</v>
      </c>
      <c r="BG34" s="359">
        <f>IFERROR(100*BE34/'Projection_Base-case'!Y35,0)</f>
        <v>0</v>
      </c>
      <c r="BH34" s="359">
        <f t="shared" si="21"/>
        <v>0</v>
      </c>
      <c r="BI34" s="360">
        <f t="shared" si="22"/>
        <v>0</v>
      </c>
    </row>
    <row r="35" spans="1:61">
      <c r="A35" s="205">
        <v>31</v>
      </c>
      <c r="B35" s="347">
        <f>IF('Projection_Base-case'!B36&lt;&gt;"",'Projection_Base-case'!B36,0)</f>
        <v>0</v>
      </c>
      <c r="C35" s="347">
        <f>IF('Projection_Base-case'!C36&lt;&gt;"",'Projection_Base-case'!C36,0)</f>
        <v>0</v>
      </c>
      <c r="D35" s="365">
        <f>IF('Projection_Base-case'!D36&lt;&gt;"",'Projection_Base-case'!D36,0)</f>
        <v>0</v>
      </c>
      <c r="E35" s="369"/>
      <c r="F35" s="367" t="str">
        <f t="shared" si="23"/>
        <v>0</v>
      </c>
      <c r="G35" s="206" t="str">
        <f>IF(F35="Scenario1PBT1",'Minor retrofit'!$E$7,IF(F35="Scenario2PBT1",'Minor retrofit'!$F$7,IF(F35="Scenario3PBT1",'Minor retrofit'!$G$7,"")))&amp;IF(F35="Scenario1PBT2",'Minor retrofit'!$H$7,IF(F35="Scenario2PBT2",'Minor retrofit'!$I$7,IF(F35="Scenario3PBT2",'Minor retrofit'!$J$7,"")))&amp;IF(F35="Scenario1PBT3",'Minor retrofit'!$K$7,IF(F35="Scenario2PBT3",'Minor retrofit'!$L$7,IF(F35="Scenario3PBT3",'Minor retrofit'!$M$7,"")))&amp;IF(F35="Scenario1PBT4",'Minor retrofit'!$N$7,IF(F35="Scenario2PBT4",'Minor retrofit'!$O$7,IF(F35="Scenario3PBT4",'Minor retrofit'!$P$7,"")))&amp;IF(F35="Scenario1PBT5",'Minor retrofit'!$Q$7,IF(F35="Scenario2PBT5",'Minor retrofit'!$R$7,IF(F35="Scenario3PBT5",'Minor retrofit'!$S$7,"")))&amp;IF(F35="Scenario1PBT6",'Minor retrofit'!$T$7,IF(F35="Scenario2PBT6",'Minor retrofit'!$U$7,IF(F35="Scenario3PBT6",'Minor retrofit'!$V$7,"")))&amp;IF(F35="Scenario1PBT7",'Minor retrofit'!$W$7,IF(F35="Scenario2PBT7",'Minor retrofit'!$X$7,IF(F35="Scenario3PBT7",'Minor retrofit'!$Y$7,"")))&amp;IF(F35="Scenario1PBT8",'Minor retrofit'!$Z$7,IF(F35="Scenario2PBT8",'Minor retrofit'!$AA$7,IF(F35="Scenario3PBT8",'Minor retrofit'!$AB$7,"")))&amp;IF(F35="Scenario1PBT9",'Minor retrofit'!$AC$7,IF(F35="Scenario2PBT9",'Minor retrofit'!$AD$7,IF(F35="Scenario3PBT9",'Minor retrofit'!$AE$7,"")))&amp;IF(F35="Scenario1PBT10",'Minor retrofit'!$AF$7,IF(F35="Scenario2PBT10",'Minor retrofit'!$AG$7,IF(F35="Scenario3PBT10",'Minor retrofit'!$AH$7,"")))&amp;IF(F35="Scenario1PBT11",'Minor retrofit'!$AI$7,IF(F35="Scenario2PBT11",'Minor retrofit'!$AJ$7,IF(F35="Scenario3PBT11",'Minor retrofit'!$AK$7,"")))&amp;IF(F35="Scenario1PBT12",'Minor retrofit'!$AL$7,IF(F35="Scenario2PBT12",'Minor retrofit'!$AM$7,IF(F35="Scenario3PBT12",'Minor retrofit'!$AN$7,"")))&amp;IF(F35="Scenario1PBT13",'Minor retrofit'!$AO$7,IF(F35="Scenario2PBT13",'Minor retrofit'!$AP$7,IF(F35="Scenario3PBT13",'Minor retrofit'!$AQ$7,"")))&amp;IF(F35="Scenario1PBT14",'Minor retrofit'!$AR$7,IF(F35="Scenario2PBT14",'Minor retrofit'!$AS$7,IF(F35="Scenario3PBT14",'Minor retrofit'!$AT$7,"")))&amp;IF(F35="Scenario1PBT15",'Minor retrofit'!$AU$7,IF(F35="Scenario2PBT15",'Minor retrofit'!$AV$7,IF(F35="Scenario3PBT15",'Minor retrofit'!$AW$7,"")))</f>
        <v/>
      </c>
      <c r="H35" s="117">
        <f t="shared" si="0"/>
        <v>0</v>
      </c>
      <c r="I35" s="117" t="str">
        <f>IF(F35="Scenario1PBT1",'Minor retrofit'!$E$17,IF(F35="Scenario2PBT1",'Minor retrofit'!$F$17,IF(F35="Scenario3PBT1",'Minor retrofit'!$G$17,"")))&amp;IF(F35="Scenario1PBT2",'Minor retrofit'!$H$17,IF(F35="Scenario2PBT2",'Minor retrofit'!$I$17,IF(F35="Scenario3PBT2",'Minor retrofit'!$J$17,"")))&amp;IF(F35="Scenario1PBT3",'Minor retrofit'!$K$17,IF(F35="Scenario2PBT3",'Minor retrofit'!$L$17,IF(F35="Scenario3PBT3",'Minor retrofit'!$M$17,"")))&amp;IF(F35="Scenario1PBT4",'Minor retrofit'!$N$17,IF(F35="Scenario2PBT4",'Minor retrofit'!$O$17,IF(F35="Scenario3PBT4",'Minor retrofit'!$P$17,"")))&amp;IF(F35="Scenario1PBT5",'Minor retrofit'!$Q$17,IF(F35="Scenario2PBT5",'Minor retrofit'!$R$17,IF(F35="Scenario3PBT5",'Minor retrofit'!$S$17,"")))&amp;IF(F35="Scenario1PBT6",'Minor retrofit'!$T$17,IF(F35="Scenario2PBT6",'Minor retrofit'!$U$17,IF(F35="Scenario3PBT6",'Minor retrofit'!$V$17,"")))&amp;IF(F35="Scenario1PBT7",'Minor retrofit'!$W$17,IF(F35="Scenario2PBT7",'Minor retrofit'!$X$17,IF(F35="Scenario3PBT7",'Minor retrofit'!$Y$17,"")))&amp;IF(F35="Scenario1PBT8",'Minor retrofit'!$Z$17,IF(F35="Scenario2PBT8",'Minor retrofit'!$AA$17,IF(F35="Scenario3PBT8",'Minor retrofit'!$AB$17,"")))&amp;IF(F35="Scenario1PBT9",'Minor retrofit'!$AC$17,IF(F35="Scenario2PBT9",'Minor retrofit'!$AD$17,IF(F35="Scenario3PBT9",'Minor retrofit'!$AE$17,"")))&amp;IF(F35="Scenario1PBT10",'Minor retrofit'!$AF$17,IF(F35="Scenario2PBT10",'Minor retrofit'!$AG$17,IF(F35="Scenario3PBT10",'Minor retrofit'!$AH$17,"")))&amp;IF(F35="Scenario1PBT11",'Minor retrofit'!$AI$17,IF(F35="Scenario2PBT11",'Minor retrofit'!$AJ$17,IF(F35="Scenario3PBT11",'Minor retrofit'!$AK$17,"")))&amp;IF(F35="Scenario1PBT12",'Minor retrofit'!$AL$17,IF(F35="Scenario2PBT12",'Minor retrofit'!$AM$17,IF(F35="Scenario3PBT12",'Minor retrofit'!$AN$17,"")))&amp;IF(F35="Scenario1PBT13",'Minor retrofit'!$AO$17,IF(F35="Scenario2PBT13",'Minor retrofit'!$AP$17,IF(F35="Scenario3PBT13",'Minor retrofit'!$AQ$17,"")))&amp;IF(F35="Scenario1PBT14",'Minor retrofit'!$AR$17,IF(F35="Scenario2PBT14",'Minor retrofit'!$AS$17,IF(F35="Scenario3PBT14",'Minor retrofit'!$AT$17,"")))&amp;IF(F35="Scenario1PBT15",'Minor retrofit'!$AU$17,IF(F35="Scenario2PBT15",'Minor retrofit'!$AV$17,IF(F35="Scenario3PBT15",'Minor retrofit'!$AW$17,"")))</f>
        <v/>
      </c>
      <c r="J35" s="117">
        <f t="shared" si="1"/>
        <v>0</v>
      </c>
      <c r="K35" s="117" t="str">
        <f>IF(F35="Scenario1PBT1",'Minor retrofit'!$E$19,IF(F35="Scenario2PBT1",'Minor retrofit'!$F$19,IF(F35="Scenario3PBT1",'Minor retrofit'!$G$19,"")))&amp;IF(F35="Scenario1PBT2",'Minor retrofit'!$H$19,IF(F35="Scenario2PBT2",'Minor retrofit'!$I$19,IF(F35="Scenario3PBT2",'Minor retrofit'!$J$19,"")))&amp;IF(F35="Scenario1PBT3",'Minor retrofit'!$K$19,IF(F35="Scenario2PBT3",'Minor retrofit'!$L$19,IF(F35="Scenario3PBT3",'Minor retrofit'!$M$19,"")))&amp;IF(F35="Scenario1PBT4",'Minor retrofit'!$N$19,IF(F35="Scenario2PBT4",'Minor retrofit'!$O$19,IF(F35="Scenario3PBT4",'Minor retrofit'!$P$19,"")))&amp;IF(F35="Scenario1PBT5",'Minor retrofit'!$Q$19,IF(F35="Scenario2PBT5",'Minor retrofit'!$R$19,IF(F35="Scenario3PBT5",'Minor retrofit'!$S$19,"")))&amp;IF(F35="Scenario1PBT6",'Minor retrofit'!$T$19,IF(F35="Scenario2PBT6",'Minor retrofit'!$U$19,IF(F35="Scenario3PBT6",'Minor retrofit'!$V$19,"")))&amp;IF(F35="Scenario1PBT7",'Minor retrofit'!$W$19,IF(F35="Scenario2PBT7",'Minor retrofit'!$X$19,IF(F35="Scenario3PBT7",'Minor retrofit'!$Y$19,"")))&amp;IF(F35="Scenario1PBT8",'Minor retrofit'!$Z$19,IF(F35="Scenario2PBT8",'Minor retrofit'!$AA$19,IF(F35="Scenario3PBT8",'Minor retrofit'!$AB$19,"")))&amp;IF(F35="Scenario1PBT9",'Minor retrofit'!$AC$19,IF(F35="Scenario2PBT9",'Minor retrofit'!$AD$19,IF(F35="Scenario3PBT9",'Minor retrofit'!$AE$19,"")))&amp;IF(F35="Scenario1PBT10",'Minor retrofit'!$AF$19,IF(F35="Scenario2PBT10",'Minor retrofit'!$AG$19,IF(F35="Scenario3PBT10",'Minor retrofit'!$AH$19,"")))&amp;IF(F35="Scenario1PBT11",'Minor retrofit'!$AI$19,IF(F35="Scenario2PBT11",'Minor retrofit'!$AJ$19,IF(F35="Scenario3PBT11",'Minor retrofit'!$AK$19,"")))&amp;IF(F35="Scenario1PBT12",'Minor retrofit'!$AL$19,IF(F35="Scenario2PBT12",'Minor retrofit'!$AM$19,IF(F35="Scenario3PBT12",'Minor retrofit'!$AN$19,"")))&amp;IF(F35="Scenario1PBT13",'Minor retrofit'!$AO$19,IF(F35="Scenario2PBT13",'Minor retrofit'!$AP$19,IF(F35="Scenario3PBT13",'Minor retrofit'!$AQ$19,"")))&amp;IF(F35="Scenario1PBT14",'Minor retrofit'!$AR$19,IF(F35="Scenario2PBT14",'Minor retrofit'!$AS$19,IF(F35="Scenario3PBT14",'Minor retrofit'!$AT$19,"")))&amp;IF(F35="Scenario1PBT15",'Minor retrofit'!$AU$19,IF(F35="Scenario2PBT15",'Minor retrofit'!$AV$19,IF(F35="Scenario3PBT15",'Minor retrofit'!$AW$19,"")))</f>
        <v/>
      </c>
      <c r="L35" s="117">
        <f t="shared" si="2"/>
        <v>0</v>
      </c>
      <c r="M35" s="117" t="str">
        <f>IF(F35="Scenario1PBT1",'Minor retrofit'!$E$21,IF(F35="Scenario2PBT1",'Minor retrofit'!$F$21,IF(F35="Scenario3PBT1",'Minor retrofit'!$G$21,"")))&amp;IF(F35="Scenario1PBT2",'Minor retrofit'!$H$21,IF(F35="Scenario2PBT2",'Minor retrofit'!$I$21,IF(F35="Scenario3PBT2",'Minor retrofit'!$J$21,"")))&amp;IF(F35="Scenario1PBT3",'Minor retrofit'!$K$21,IF(F35="Scenario2PBT3",'Minor retrofit'!$L$21,IF(F35="Scenario3PBT3",'Minor retrofit'!$M$21,"")))&amp;IF(F35="Scenario1PBT4",'Minor retrofit'!$N$21,IF(F35="Scenario2PBT4",'Minor retrofit'!$O$21,IF(F35="Scenario3PBT4",'Minor retrofit'!$P$21,"")))&amp;IF(F35="Scenario1PBT5",'Minor retrofit'!$Q$21,IF(F35="Scenario2PBT5",'Minor retrofit'!$R$21,IF(F35="Scenario3PBT5",'Minor retrofit'!$S$21,"")))&amp;IF(F35="Scenario1PBT6",'Minor retrofit'!$T$21,IF(F35="Scenario2PBT6",'Minor retrofit'!$U$21,IF(F35="Scenario3PBT6",'Minor retrofit'!$V$21,"")))&amp;IF(F35="Scenario1PBT7",'Minor retrofit'!$W$21,IF(F35="Scenario2PBT7",'Minor retrofit'!$X$21,IF(F35="Scenario3PBT7",'Minor retrofit'!$Y$21,"")))&amp;IF(F35="Scenario1PBT8",'Minor retrofit'!$Z$21,IF(F35="Scenario2PBT8",'Minor retrofit'!$AA$21,IF(F35="Scenario3PBT8",'Minor retrofit'!$AB$21,"")))&amp;IF(F35="Scenario1PBT9",'Minor retrofit'!$AC$21,IF(F35="Scenario2PBT9",'Minor retrofit'!$AD$21,IF(F35="Scenario3PBT9",'Minor retrofit'!$AE$21,"")))&amp;IF(F35="Scenario1PBT10",'Minor retrofit'!$AF$21,IF(F35="Scenario2PBT10",'Minor retrofit'!$AG$21,IF(F35="Scenario3PBT10",'Minor retrofit'!$AH$21,"")))&amp;IF(F35="Scenario1PBT11",'Minor retrofit'!$AI$21,IF(F35="Scenario2PBT11",'Minor retrofit'!$AJ$21,IF(F35="Scenario3PBT11",'Minor retrofit'!$AK$21,"")))&amp;IF(F35="Scenario1PBT12",'Minor retrofit'!$AL$21,IF(F35="Scenario2PBT12",'Minor retrofit'!$AM$21,IF(F35="Scenario3PBT12",'Minor retrofit'!$AN$21,"")))&amp;IF(F35="Scenario1PBT13",'Minor retrofit'!$AO$21,IF(F35="Scenario2PBT13",'Minor retrofit'!$AP$21,IF(F35="Scenario3PBT13",'Minor retrofit'!$AQ$21,"")))&amp;IF(F35="Scenario1PBT14",'Minor retrofit'!$AR$21,IF(F35="Scenario2PBT14",'Minor retrofit'!$AS$21,IF(F35="Scenario3PBT14",'Minor retrofit'!$AT$21,"")))&amp;IF(F35="Scenario1PBT15",'Minor retrofit'!$AU$21,IF(F35="Scenario2PBT15",'Minor retrofit'!$AV$21,IF(F35="Scenario3PBT15",'Minor retrofit'!$AW$21,"")))</f>
        <v/>
      </c>
      <c r="N35" s="118">
        <f t="shared" si="3"/>
        <v>0</v>
      </c>
      <c r="O35" s="206" t="str">
        <f>IF(F35="Scenario1PBT1",'Minor retrofit'!$E$24,IF(F35="Scenario2PBT1",'Minor retrofit'!$F$24,IF(F35="Scenario3PBT1",'Minor retrofit'!$G$24,"")))&amp;IF(F35="Scenario1PBT2",'Minor retrofit'!$H$24,IF(F35="Scenario2PBT2",'Minor retrofit'!$I$24,IF(F35="Scenario3PBT2",'Minor retrofit'!$J$24,"")))&amp;IF(F35="Scenario1PBT3",'Minor retrofit'!$K$24,IF(F35="Scenario2PBT3",'Minor retrofit'!$L$24,IF(F35="Scenario3PBT3",'Minor retrofit'!$M$24,"")))&amp;IF(F35="Scenario1PBT4",'Minor retrofit'!$N$24,IF(F35="Scenario2PBT4",'Minor retrofit'!$O$24,IF(F35="Scenario3PBT4",'Minor retrofit'!$P$24,"")))&amp;IF(F35="Scenario1PBT5",'Minor retrofit'!$Q$24,IF(F35="Scenario2PBT5",'Minor retrofit'!$R$24,IF(F35="Scenario3PBT5",'Minor retrofit'!$S$24,"")))&amp;IF(F35="Scenario1PBT6",'Minor retrofit'!$T$24,IF(F35="Scenario2PBT6",'Minor retrofit'!$U$24,IF(F35="Scenario3PBT6",'Minor retrofit'!$V$24,"")))&amp;IF(F35="Scenario1PBT7",'Minor retrofit'!$W$24,IF(F35="Scenario2PBT7",'Minor retrofit'!$X$24,IF(F35="Scenario3PBT7",'Minor retrofit'!$Y$24,"")))&amp;IF(F35="Scenario1PBT8",'Minor retrofit'!$Z$24,IF(F35="Scenario2PBT8",'Minor retrofit'!$AA$24,IF(F35="Scenario3PBT8",'Minor retrofit'!$AB$24,"")))&amp;IF(F35="Scenario1PBT9",'Minor retrofit'!$AC$24,IF(F35="Scenario2PBT9",'Minor retrofit'!$AD$24,IF(F35="Scenario3PBT9",'Minor retrofit'!$AE$24,"")))&amp;IF(F35="Scenario1PBT10",'Minor retrofit'!$AF$24,IF(F35="Scenario2PBT10",'Minor retrofit'!$AG$24,IF(F35="Scenario3PBT10",'Minor retrofit'!$AH$24,"")))&amp;IF(F35="Scenario1PBT11",'Minor retrofit'!$AI$24,IF(F35="Scenario2PBT11",'Minor retrofit'!$AJ$24,IF(F35="Scenario3PBT11",'Minor retrofit'!$AK$24,"")))&amp;IF(F35="Scenario1PBT12",'Minor retrofit'!$AL$24,IF(F35="Scenario2PBT12",'Minor retrofit'!$AM$24,IF(F35="Scenario3PBT12",'Minor retrofit'!$AN$24,"")))&amp;IF(F35="Scenario1PBT13",'Minor retrofit'!$AO$24,IF(F35="Scenario2PBT13",'Minor retrofit'!$AP$24,IF(F35="Scenario3PBT13",'Minor retrofit'!$AQ$24,"")))&amp;IF(F35="Scenario1PBT14",'Minor retrofit'!$AR$24,IF(F35="Scenario2PBT14",'Minor retrofit'!$AS$24,IF(F35="Scenario3PBT14",'Minor retrofit'!$AT$24,"")))&amp;IF(F35="Scenario1PBT15",'Minor retrofit'!$AU$24,IF(F35="Scenario2PBT15",'Minor retrofit'!$AV$24,IF(F35="Scenario3PBT15",'Minor retrofit'!$AW$24,"")))</f>
        <v/>
      </c>
      <c r="P35" s="117">
        <f t="shared" si="4"/>
        <v>0</v>
      </c>
      <c r="Q35" s="117" t="str">
        <f>IF(F35="Scenario1PBT1",'Minor retrofit'!$E$26,IF(F35="Scenario2PBT1",'Minor retrofit'!$F$26,IF(F35="Scenario3PBT1",'Minor retrofit'!$G$26,"")))&amp;IF(F35="Scenario1PBT2",'Minor retrofit'!$H$26,IF(F35="Scenario2PBT2",'Minor retrofit'!$I$26,IF(F35="Scenario3PBT2",'Minor retrofit'!$J$26,"")))&amp;IF(F35="Scenario1PBT3",'Minor retrofit'!$K$26,IF(F35="Scenario2PBT3",'Minor retrofit'!$L$26,IF(F35="Scenario3PBT3",'Minor retrofit'!$M$26,"")))&amp;IF(F35="Scenario1PBT4",'Minor retrofit'!$N$26,IF(F35="Scenario2PBT4",'Minor retrofit'!$O$26,IF(F35="Scenario3PBT4",'Minor retrofit'!$P$26,"")))&amp;IF(F35="Scenario1PBT5",'Minor retrofit'!$Q$26,IF(F35="Scenario2PBT5",'Minor retrofit'!$R$26,IF(F35="Scenario3PBT5",'Minor retrofit'!$S$26,"")))&amp;IF(F35="Scenario1PBT6",'Minor retrofit'!$T$26,IF(F35="Scenario2PBT6",'Minor retrofit'!$U$26,IF(F35="Scenario3PBT6",'Minor retrofit'!$V$26,"")))&amp;IF(F35="Scenario1PBT7",'Minor retrofit'!$W$26,IF(F35="Scenario2PBT7",'Minor retrofit'!$X$26,IF(F35="Scenario3PBT7",'Minor retrofit'!$Y$26,"")))&amp;IF(F35="Scenario1PBT8",'Minor retrofit'!$Z$26,IF(F35="Scenario2PBT8",'Minor retrofit'!$AA$26,IF(F35="Scenario3PBT8",'Minor retrofit'!$AB$26,"")))&amp;IF(F35="Scenario1PBT9",'Minor retrofit'!$AC$26,IF(F35="Scenario2PBT9",'Minor retrofit'!$AD$26,IF(F35="Scenario3PBT9",'Minor retrofit'!$AE$26,"")))&amp;IF(F35="Scenario1PBT10",'Minor retrofit'!$AF$26,IF(F35="Scenario2PBT10",'Minor retrofit'!$AG$26,IF(F35="Scenario3PBT10",'Minor retrofit'!$AH$26,"")))&amp;IF(F35="Scenario1PBT11",'Minor retrofit'!$AI$26,IF(F35="Scenario2PBT11",'Minor retrofit'!$AJ$26,IF(F35="Scenario3PBT11",'Minor retrofit'!$AK$26,"")))&amp;IF(F35="Scenario1PBT12",'Minor retrofit'!$AL$26,IF(F35="Scenario2PBT12",'Minor retrofit'!$AM$26,IF(F35="Scenario3PBT12",'Minor retrofit'!$AN$26,"")))&amp;IF(F35="Scenario1PBT13",'Minor retrofit'!$AO$26,IF(F35="Scenario2PBT13",'Minor retrofit'!$AP$26,IF(F35="Scenario3PBT13",'Minor retrofit'!$AQ$26,"")))&amp;IF(F35="Scenario1PBT14",'Minor retrofit'!$AR$26,IF(F35="Scenario2PBT14",'Minor retrofit'!$AS$26,IF(F35="Scenario3PBT14",'Minor retrofit'!$AT$26,"")))&amp;IF(F35="Scenario1PBT15",'Minor retrofit'!$AU$26,IF(F35="Scenario2PBT15",'Minor retrofit'!$AV$26,IF(F35="Scenario3PBT15",'Minor retrofit'!$AW$26,"")))</f>
        <v/>
      </c>
      <c r="R35" s="117">
        <f t="shared" si="5"/>
        <v>0</v>
      </c>
      <c r="S35" s="117" t="str">
        <f>IF(F35="Scenario1PBT1",'Minor retrofit'!$E$28,IF(F35="Scenario2PBT1",'Minor retrofit'!$F$28,IF(F35="Scenario3PBT1",'Minor retrofit'!$G$28,"")))&amp;IF(F35="Scenario1PBT2",'Minor retrofit'!$H$28,IF(F35="Scenario2PBT2",'Minor retrofit'!$I$28,IF(F35="Scenario3PBT2",'Minor retrofit'!$J$28,"")))&amp;IF(F35="Scenario1PBT3",'Minor retrofit'!$K$28,IF(F35="Scenario2PBT3",'Minor retrofit'!$L$28,IF(F35="Scenario3PBT3",'Minor retrofit'!$M$28,"")))&amp;IF(F35="Scenario1PBT4",'Minor retrofit'!$N$28,IF(F35="Scenario2PBT4",'Minor retrofit'!$O$28,IF(F35="Scenario3PBT4",'Minor retrofit'!$P$28,"")))&amp;IF(F35="Scenario1PBT5",'Minor retrofit'!$Q$28,IF(F35="Scenario2PBT5",'Minor retrofit'!$R$28,IF(F35="Scenario3PBT5",'Minor retrofit'!$S$28,"")))&amp;IF(F35="Scenario1PBT6",'Minor retrofit'!$T$28,IF(F35="Scenario2PBT6",'Minor retrofit'!$U$28,IF(F35="Scenario3PBT6",'Minor retrofit'!$V$28,"")))&amp;IF(F35="Scenario1PBT7",'Minor retrofit'!$W$28,IF(F35="Scenario2PBT7",'Minor retrofit'!$X$28,IF(F35="Scenario3PBT7",'Minor retrofit'!$Y$28,"")))&amp;IF(F35="Scenario1PBT8",'Minor retrofit'!$Z$28,IF(F35="Scenario2PBT8",'Minor retrofit'!$AA$28,IF(F35="Scenario3PBT8",'Minor retrofit'!$AB$28,"")))&amp;IF(F35="Scenario1PBT9",'Minor retrofit'!$AC$28,IF(F35="Scenario2PBT9",'Minor retrofit'!$AD$28,IF(F35="Scenario3PBT9",'Minor retrofit'!$AE$28,"")))&amp;IF(F35="Scenario1PBT10",'Minor retrofit'!$AF$28,IF(F35="Scenario2PBT10",'Minor retrofit'!$AG$28,IF(F35="Scenario3PBT10",'Minor retrofit'!$AH$28,"")))&amp;IF(F35="Scenario1PBT11",'Minor retrofit'!$AI$28,IF(F35="Scenario2PBT11",'Minor retrofit'!$AJ$28,IF(F35="Scenario3PBT11",'Minor retrofit'!$AK$28,"")))&amp;IF(F35="Scenario1PBT12",'Minor retrofit'!$AL$28,IF(F35="Scenario2PBT12",'Minor retrofit'!$AM$28,IF(F35="Scenario3PBT12",'Minor retrofit'!$AN$28,"")))&amp;IF(F35="Scenario1PBT13",'Minor retrofit'!$AO$28,IF(F35="Scenario2PBT13",'Minor retrofit'!$AP$28,IF(F35="Scenario3PBT13",'Minor retrofit'!$AQ$28,"")))&amp;IF(F35="Scenario1PBT14",'Minor retrofit'!$AR$28,IF(F35="Scenario2PBT14",'Minor retrofit'!$AS$28,IF(F35="Scenario3PBT14",'Minor retrofit'!$AT$28,"")))&amp;IF(F35="Scenario1PBT15",'Minor retrofit'!$AU$28,IF(F35="Scenario2PBT15",'Minor retrofit'!$AV$28,IF(F35="Scenario3PBT15",'Minor retrofit'!$AW$28,"")))</f>
        <v/>
      </c>
      <c r="T35" s="207">
        <f t="shared" si="6"/>
        <v>0</v>
      </c>
      <c r="U35" s="206" t="str">
        <f>IF(F35="Scenario1PBT1",'Minor retrofit'!$E$39,IF(F35="Scenario2PBT1",'Minor retrofit'!$F$39,IF(F35="Scenario3PBT1",'Minor retrofit'!$G$39,"")))&amp;IF(F35="Scenario1PBT2",'Minor retrofit'!$H$39,IF(F35="Scenario2PBT2",'Minor retrofit'!$I$39,IF(F35="Scenario3PBT2",'Minor retrofit'!$J$39,"")))&amp;IF(F35="Scenario1PBT3",'Minor retrofit'!$K$39,IF(F35="Scenario2PBT3",'Minor retrofit'!$L$39,IF(F35="Scenario3PBT3",'Minor retrofit'!$M$39,"")))&amp;IF(F35="Scenario1PBT4",'Minor retrofit'!$N$39,IF(F35="Scenario2PBT4",'Minor retrofit'!$O$39,IF(F35="Scenario3PBT4",'Minor retrofit'!$P$39,"")))&amp;IF(F35="Scenario1PBT5",'Minor retrofit'!$Q$39,IF(F35="Scenario2PBT5",'Minor retrofit'!$R$39,IF(F35="Scenario3PBT5",'Minor retrofit'!$S$39,"")))&amp;IF(F35="Scenario1PBT6",'Minor retrofit'!$T$39,IF(F35="Scenario2PBT6",'Minor retrofit'!$U$39,IF(F35="Scenario3PBT6",'Minor retrofit'!$V$39,"")))&amp;IF(F35="Scenario1PBT7",'Minor retrofit'!$W$39,IF(F35="Scenario2PBT7",'Minor retrofit'!$X$39,IF(F35="Scenario3PBT7",'Minor retrofit'!$Y$39,"")))&amp;IF(F35="Scenario1PBT8",'Minor retrofit'!$Z$39,IF(F35="Scenario2PBT8",'Minor retrofit'!$AA$39,IF(F35="Scenario3PBT8",'Minor retrofit'!$AB$39,"")))&amp;IF(F35="Scenario1PBT9",'Minor retrofit'!$AC$39,IF(F35="Scenario2PBT9",'Minor retrofit'!$AD$39,IF(F35="Scenario3PBT9",'Minor retrofit'!$AE$39,"")))&amp;IF(F35="Scenario1PBT10",'Minor retrofit'!$AF$39,IF(F35="Scenario2PBT10",'Minor retrofit'!$AG$39,IF(F35="Scenario3PBT10",'Minor retrofit'!$AH$39,"")))&amp;IF(F35="Scenario1PBT11",'Minor retrofit'!$AI$39,IF(F35="Scenario2PBT11",'Minor retrofit'!$AJ$39,IF(F35="Scenario3PBT11",'Minor retrofit'!$AK$39,"")))&amp;IF(F35="Scenario1PBT12",'Minor retrofit'!$AL$39,IF(F35="Scenario2PBT12",'Minor retrofit'!$AM$39,IF(F35="Scenario3PBT12",'Minor retrofit'!$AN$39,"")))&amp;IF(F35="Scenario1PBT13",'Minor retrofit'!$AO$39,IF(F35="Scenario2PBT13",'Minor retrofit'!$AP$39,IF(F35="Scenario3PBT13",'Minor retrofit'!$AQ$39,"")))&amp;IF(F35="Scenario1PBT14",'Minor retrofit'!$AR$39,IF(F35="Scenario2PBT14",'Minor retrofit'!$AS$39,IF(F35="Scenario3PBT14",'Minor retrofit'!$AT$39,"")))&amp;IF(F35="Scenario1PBT15",'Minor retrofit'!$AU$39,IF(F35="Scenario2PBT15",'Minor retrofit'!$AV$39,IF(F35="Scenario3PBT15",'Minor retrofit'!$AW$39,"")))</f>
        <v/>
      </c>
      <c r="V35" s="117">
        <f t="shared" si="7"/>
        <v>0</v>
      </c>
      <c r="W35" s="117" t="str">
        <f>IF(F35="Scenario1PBT1",'Minor retrofit'!$E$41,IF(F35="Scenario2PBT1",'Minor retrofit'!$F$41,IF(F35="Scenario3PBT1",'Minor retrofit'!$G$41,"")))&amp;IF(F35="Scenario1PBT2",'Minor retrofit'!$H$41,IF(F35="Scenario2PBT2",'Minor retrofit'!$I$41,IF(F35="Scenario3PBT2",'Minor retrofit'!$J$41,"")))&amp;IF(F35="Scenario1PBT3",'Minor retrofit'!$K$41,IF(F35="Scenario2PBT3",'Minor retrofit'!$L$41,IF(F35="Scenario3PBT3",'Minor retrofit'!$M$41,"")))&amp;IF(F35="Scenario1PBT4",'Minor retrofit'!$N$41,IF(F35="Scenario2PBT4",'Minor retrofit'!$O$41,IF(F35="Scenario3PBT4",'Minor retrofit'!$P$41,"")))&amp;IF(F35="Scenario1PBT5",'Minor retrofit'!$Q$41,IF(F35="Scenario2PBT5",'Minor retrofit'!$R$41,IF(F35="Scenario3PBT5",'Minor retrofit'!$S$41,"")))&amp;IF(F35="Scenario1PBT6",'Minor retrofit'!$T$41,IF(F35="Scenario2PBT6",'Minor retrofit'!$U$41,IF(F35="Scenario3PBT6",'Minor retrofit'!$V$41,"")))&amp;IF(F35="Scenario1PBT7",'Minor retrofit'!$W$41,IF(F35="Scenario2PBT7",'Minor retrofit'!$X$41,IF(F35="Scenario3PBT7",'Minor retrofit'!$Y$41,"")))&amp;IF(F35="Scenario1PBT8",'Minor retrofit'!$Z$41,IF(F35="Scenario2PBT8",'Minor retrofit'!$AA$41,IF(F35="Scenario3PBT8",'Minor retrofit'!$AB$41,"")))&amp;IF(F35="Scenario1PBT9",'Minor retrofit'!$AC$41,IF(F35="Scenario2PBT9",'Minor retrofit'!$AD$41,IF(F35="Scenario3PBT9",'Minor retrofit'!$AE$41,"")))&amp;IF(F35="Scenario1PBT10",'Minor retrofit'!$AF$41,IF(F35="Scenario2PBT10",'Minor retrofit'!$AG$41,IF(F35="Scenario3PBT10",'Minor retrofit'!$AH$41,"")))&amp;IF(F35="Scenario1PBT11",'Minor retrofit'!$AI$41,IF(F35="Scenario2PBT11",'Minor retrofit'!$AJ$41,IF(F35="Scenario3PBT11",'Minor retrofit'!$AK$41,"")))&amp;IF(F35="Scenario1PBT12",'Minor retrofit'!$AL$41,IF(F35="Scenario2PBT12",'Minor retrofit'!$AM$41,IF(F35="Scenario3PBT12",'Minor retrofit'!$AN$41,"")))&amp;IF(F35="Scenario1PBT13",'Minor retrofit'!$AO$41,IF(F35="Scenario2PBT13",'Minor retrofit'!$AP$41,IF(F35="Scenario3PBT13",'Minor retrofit'!$AQ$41,"")))&amp;IF(F35="Scenario1PBT14",'Minor retrofit'!$AR$41,IF(F35="Scenario2PBT14",'Minor retrofit'!$AS$41,IF(F35="Scenario3PBT14",'Minor retrofit'!$AT$41,"")))&amp;IF(F35="Scenario1PBT15",'Minor retrofit'!$AU$41,IF(F35="Scenario2PBT15",'Minor retrofit'!$AV$41,IF(F35="Scenario3PBT15",'Minor retrofit'!$AW$41,"")))</f>
        <v/>
      </c>
      <c r="X35" s="117">
        <f t="shared" si="8"/>
        <v>0</v>
      </c>
      <c r="Y35" s="117" t="str">
        <f>IF(F35="Scenario1PBT1",'Minor retrofit'!$E$43,IF(F35="Scenario2PBT1",'Minor retrofit'!$F$43,IF(F35="Scenario3PBT1",'Minor retrofit'!$G$43,"")))&amp;IF(F35="Scenario1PBT2",'Minor retrofit'!$H$43,IF(F35="Scenario2PBT2",'Minor retrofit'!$I$43,IF(F35="Scenario3PBT2",'Minor retrofit'!$J$43,"")))&amp;IF(F35="Scenario1PBT3",'Minor retrofit'!$K$43,IF(F35="Scenario2PBT3",'Minor retrofit'!$L$43,IF(F35="Scenario3PBT3",'Minor retrofit'!$M$43,"")))&amp;IF(F35="Scenario1PBT4",'Minor retrofit'!$N$43,IF(F35="Scenario2PBT4",'Minor retrofit'!$O$43,IF(F35="Scenario3PBT4",'Minor retrofit'!$P$43,"")))&amp;IF(F35="Scenario1PBT5",'Minor retrofit'!$Q$43,IF(F35="Scenario2PBT5",'Minor retrofit'!$R$43,IF(F35="Scenario3PBT5",'Minor retrofit'!$S$43,"")))&amp;IF(F35="Scenario1PBT6",'Minor retrofit'!$T$43,IF(F35="Scenario2PBT6",'Minor retrofit'!$U$43,IF(F35="Scenario3PBT6",'Minor retrofit'!$V$43,"")))&amp;IF(F35="Scenario1PBT7",'Minor retrofit'!$W$43,IF(F35="Scenario2PBT7",'Minor retrofit'!$X$43,IF(F35="Scenario3PBT7",'Minor retrofit'!$Y$43,"")))&amp;IF(F35="Scenario1PBT8",'Minor retrofit'!$Z$43,IF(F35="Scenario2PBT8",'Minor retrofit'!$AA$43,IF(F35="Scenario3PBT8",'Minor retrofit'!$AB$43,"")))&amp;IF(F35="Scenario1PBT9",'Minor retrofit'!$AC$43,IF(F35="Scenario2PBT9",'Minor retrofit'!$AD$43,IF(F35="Scenario3PBT9",'Minor retrofit'!$AE$43,"")))&amp;IF(F35="Scenario1PBT10",'Minor retrofit'!$AF$43,IF(F35="Scenario2PBT10",'Minor retrofit'!$AG$43,IF(F35="Scenario3PBT10",'Minor retrofit'!$AH$43,"")))&amp;IF(F35="Scenario1PBT11",'Minor retrofit'!$AI$43,IF(F35="Scenario2PBT11",'Minor retrofit'!$AJ$43,IF(F35="Scenario3PBT11",'Minor retrofit'!$AK$43,"")))&amp;IF(F35="Scenario1PBT12",'Minor retrofit'!$AL$43,IF(F35="Scenario2PBT12",'Minor retrofit'!$AM$43,IF(F35="Scenario3PBT12",'Minor retrofit'!$AN$43,"")))&amp;IF(F35="Scenario1PBT13",'Minor retrofit'!$AO$43,IF(F35="Scenario2PBT13",'Minor retrofit'!$AP$43,IF(F35="Scenario3PBT13",'Minor retrofit'!$AQ$43,"")))&amp;IF(F35="Scenario1PBT14",'Minor retrofit'!$AR$43,IF(F35="Scenario2PBT14",'Minor retrofit'!$AS$43,IF(F35="Scenario3PBT14",'Minor retrofit'!$AT$43,"")))&amp;IF(F35="Scenario1PBT15",'Minor retrofit'!$AU$43,IF(F35="Scenario2PBT15",'Minor retrofit'!$AV$43,IF(F35="Scenario3PBT15",'Minor retrofit'!$AW$43,"")))</f>
        <v/>
      </c>
      <c r="Z35" s="117">
        <f t="shared" si="9"/>
        <v>0</v>
      </c>
      <c r="AA35" s="178" t="str">
        <f>IF(F35="Scenario1PBT1",'Minor retrofit'!$E$102,IF(F35="Scenario2PBT1",'Minor retrofit'!$F$102,IF(F35="Scenario3PBT1",'Minor retrofit'!$G$102,"")))&amp;IF(F35="Scenario1PBT2",'Minor retrofit'!$H$102,IF(F35="Scenario2PBT2",'Minor retrofit'!$I$102,IF(F35="Scenario3PBT2",'Minor retrofit'!$J$102,"")))&amp;IF(F35="Scenario1PBT3",'Minor retrofit'!$K$102,IF(F35="Scenario2PBT3",'Minor retrofit'!$L$102,IF(F35="Scenario3PBT3",'Minor retrofit'!$M$102,"")))&amp;IF(F35="Scenario1PBT4",'Minor retrofit'!$N$102,IF(F35="Scenario2PBT4",'Minor retrofit'!$O$102,IF(F35="Scenario3PBT4",'Minor retrofit'!$P$102,"")))&amp;IF(F35="Scenario1PBT5",'Minor retrofit'!$Q$102,IF(F35="Scenario2PBT5",'Minor retrofit'!$R$102,IF(F35="Scenario3PBT5",'Minor retrofit'!$S$102,"")))&amp;IF(F35="Scenario1PBT6",'Minor retrofit'!$T$102,IF(F35="Scenario2PBT6",'Minor retrofit'!$U$102,IF(F35="Scenario3PBT6",'Minor retrofit'!$V$102,"")))&amp;IF(F35="Scenario1PBT7",'Minor retrofit'!$W$102,IF(F35="Scenario2PBT7",'Minor retrofit'!$X$102,IF(F35="Scenario3PBT7",'Minor retrofit'!$Y$102,"")))&amp;IF(F35="Scenario1PBT8",'Minor retrofit'!$Z$102,IF(F35="Scenario2PBT8",'Minor retrofit'!$AA$102,IF(F35="Scenario3PBT8",'Minor retrofit'!$AB$102,"")))&amp;IF(F35="Scenario1PBT9",'Minor retrofit'!$AC$102,IF(F35="Scenario2PBT9",'Minor retrofit'!$AD$102,IF(F35="Scenario3PBT9",'Minor retrofit'!$AE$102,"")))&amp;IF(F35="Scenario1PBT10",'Minor retrofit'!$AF$102,IF(F35="Scenario2PBT10",'Minor retrofit'!$AG$102,IF(F35="Scenario3PBT10",'Minor retrofit'!$AH$102,"")))&amp;IF(F35="Scenario1PBT11",'Minor retrofit'!$AI$102,IF(F35="Scenario2PBT11",'Minor retrofit'!$AJ$102,IF(F35="Scenario3PBT11",'Minor retrofit'!$AK$102,"")))&amp;IF(F35="Scenario1PBT12",'Minor retrofit'!$AL$102,IF(F35="Scenario2PBT12",'Minor retrofit'!$AM$102,IF(F35="Scenario3PBT12",'Minor retrofit'!$AN$102,"")))&amp;IF(F35="Scenario1PBT13",'Minor retrofit'!$AO$102,IF(F35="Scenario2PBT13",'Minor retrofit'!$AP$102,IF(F35="Scenario3PBT13",'Minor retrofit'!$AQ$102,"")))&amp;IF(F35="Scenario1PBT14",'Minor retrofit'!$AR$102,IF(F35="Scenario2PBT14",'Minor retrofit'!$AS$102,IF(F35="Scenario3PBT14",'Minor retrofit'!$AT$102,"")))&amp;IF(F35="Scenario1PBT15",'Minor retrofit'!$AU$102,IF(F35="Scenario2PBT15",'Minor retrofit'!$AV$102,IF(F35="Scenario3PBT15",'Minor retrofit'!$AW$102,"")))</f>
        <v/>
      </c>
      <c r="AB35" s="179">
        <f t="shared" si="10"/>
        <v>0</v>
      </c>
      <c r="AC35" s="363" t="str">
        <f t="shared" si="24"/>
        <v/>
      </c>
      <c r="AD35" s="353">
        <f>IF(AC35="",IFERROR('Projection_Base-case'!G36-G35,0),0)</f>
        <v>0</v>
      </c>
      <c r="AE35" s="350">
        <f t="shared" si="11"/>
        <v>0</v>
      </c>
      <c r="AF35" s="361">
        <f>IFERROR(100*AD35/'Projection_Base-case'!G36,0)</f>
        <v>0</v>
      </c>
      <c r="AG35" s="352">
        <f>IF(AC35="",IFERROR('Projection_Base-case'!I36-I35,0),0)</f>
        <v>0</v>
      </c>
      <c r="AH35" s="353">
        <f t="shared" si="12"/>
        <v>0</v>
      </c>
      <c r="AI35" s="361">
        <f>IFERROR(100*AG35/'Projection_Base-case'!I36,0)</f>
        <v>0</v>
      </c>
      <c r="AJ35" s="352">
        <f>IF(AC35="",IFERROR('Projection_Base-case'!K36-K35,0),0)</f>
        <v>0</v>
      </c>
      <c r="AK35" s="353">
        <f t="shared" si="13"/>
        <v>0</v>
      </c>
      <c r="AL35" s="361">
        <f>IFERROR(100*AJ35/'Projection_Base-case'!K36,0)</f>
        <v>0</v>
      </c>
      <c r="AM35" s="352">
        <f>-IF(AC35="",IFERROR('Projection_Base-case'!M36-M35,0),0)</f>
        <v>0</v>
      </c>
      <c r="AN35" s="353">
        <f t="shared" si="14"/>
        <v>0</v>
      </c>
      <c r="AO35" s="354">
        <f>IFERROR(IF('Projection_Base-case'!N36&gt;0,100*AN35/'Projection_Base-case'!N36,100*AN35/N35),0)</f>
        <v>0</v>
      </c>
      <c r="AP35" s="355">
        <f>IF(AC35="",IFERROR('Projection_Base-case'!O36-O35,0),0)</f>
        <v>0</v>
      </c>
      <c r="AQ35" s="356">
        <f t="shared" si="15"/>
        <v>0</v>
      </c>
      <c r="AR35" s="356">
        <f>IFERROR(100*AP35/'Projection_Base-case'!O36,0)</f>
        <v>0</v>
      </c>
      <c r="AS35" s="355">
        <f>IF(AC35="",IFERROR('Projection_Base-case'!Q36-Q35,0),0)</f>
        <v>0</v>
      </c>
      <c r="AT35" s="356">
        <f t="shared" si="16"/>
        <v>0</v>
      </c>
      <c r="AU35" s="356">
        <f>IFERROR(100*AS35/'Projection_Base-case'!Q36,0)</f>
        <v>0</v>
      </c>
      <c r="AV35" s="355">
        <f>IF(AC35="",IFERROR('Projection_Base-case'!S36-S35,0),0)</f>
        <v>0</v>
      </c>
      <c r="AW35" s="356">
        <f t="shared" si="17"/>
        <v>0</v>
      </c>
      <c r="AX35" s="357">
        <f>IFERROR(100*AV35/'Projection_Base-case'!S36,0)</f>
        <v>0</v>
      </c>
      <c r="AY35" s="358">
        <f>IF(AC35="",IFERROR('Projection_Base-case'!U36-U35,0),0)</f>
        <v>0</v>
      </c>
      <c r="AZ35" s="359">
        <f t="shared" si="18"/>
        <v>0</v>
      </c>
      <c r="BA35" s="359">
        <f>IFERROR(100*AY35/'Projection_Base-case'!U36,0)</f>
        <v>0</v>
      </c>
      <c r="BB35" s="358">
        <f>IF(AC35="",IFERROR('Projection_Base-case'!W36-W35,0),0)</f>
        <v>0</v>
      </c>
      <c r="BC35" s="359">
        <f t="shared" si="19"/>
        <v>0</v>
      </c>
      <c r="BD35" s="359">
        <f>IFERROR(100*BB35/'Projection_Base-case'!W36,0)</f>
        <v>0</v>
      </c>
      <c r="BE35" s="358">
        <f>IF(AC35="",IFERROR('Projection_Base-case'!Y36-Y35,0),0)</f>
        <v>0</v>
      </c>
      <c r="BF35" s="359">
        <f t="shared" si="20"/>
        <v>0</v>
      </c>
      <c r="BG35" s="359">
        <f>IFERROR(100*BE35/'Projection_Base-case'!Y36,0)</f>
        <v>0</v>
      </c>
      <c r="BH35" s="359">
        <f t="shared" si="21"/>
        <v>0</v>
      </c>
      <c r="BI35" s="360">
        <f t="shared" si="22"/>
        <v>0</v>
      </c>
    </row>
    <row r="36" spans="1:61">
      <c r="A36" s="205">
        <v>32</v>
      </c>
      <c r="B36" s="347">
        <f>IF('Projection_Base-case'!B37&lt;&gt;"",'Projection_Base-case'!B37,0)</f>
        <v>0</v>
      </c>
      <c r="C36" s="347">
        <f>IF('Projection_Base-case'!C37&lt;&gt;"",'Projection_Base-case'!C37,0)</f>
        <v>0</v>
      </c>
      <c r="D36" s="365">
        <f>IF('Projection_Base-case'!D37&lt;&gt;"",'Projection_Base-case'!D37,0)</f>
        <v>0</v>
      </c>
      <c r="E36" s="369"/>
      <c r="F36" s="367" t="str">
        <f t="shared" si="23"/>
        <v>0</v>
      </c>
      <c r="G36" s="206" t="str">
        <f>IF(F36="Scenario1PBT1",'Minor retrofit'!$E$7,IF(F36="Scenario2PBT1",'Minor retrofit'!$F$7,IF(F36="Scenario3PBT1",'Minor retrofit'!$G$7,"")))&amp;IF(F36="Scenario1PBT2",'Minor retrofit'!$H$7,IF(F36="Scenario2PBT2",'Minor retrofit'!$I$7,IF(F36="Scenario3PBT2",'Minor retrofit'!$J$7,"")))&amp;IF(F36="Scenario1PBT3",'Minor retrofit'!$K$7,IF(F36="Scenario2PBT3",'Minor retrofit'!$L$7,IF(F36="Scenario3PBT3",'Minor retrofit'!$M$7,"")))&amp;IF(F36="Scenario1PBT4",'Minor retrofit'!$N$7,IF(F36="Scenario2PBT4",'Minor retrofit'!$O$7,IF(F36="Scenario3PBT4",'Minor retrofit'!$P$7,"")))&amp;IF(F36="Scenario1PBT5",'Minor retrofit'!$Q$7,IF(F36="Scenario2PBT5",'Minor retrofit'!$R$7,IF(F36="Scenario3PBT5",'Minor retrofit'!$S$7,"")))&amp;IF(F36="Scenario1PBT6",'Minor retrofit'!$T$7,IF(F36="Scenario2PBT6",'Minor retrofit'!$U$7,IF(F36="Scenario3PBT6",'Minor retrofit'!$V$7,"")))&amp;IF(F36="Scenario1PBT7",'Minor retrofit'!$W$7,IF(F36="Scenario2PBT7",'Minor retrofit'!$X$7,IF(F36="Scenario3PBT7",'Minor retrofit'!$Y$7,"")))&amp;IF(F36="Scenario1PBT8",'Minor retrofit'!$Z$7,IF(F36="Scenario2PBT8",'Minor retrofit'!$AA$7,IF(F36="Scenario3PBT8",'Minor retrofit'!$AB$7,"")))&amp;IF(F36="Scenario1PBT9",'Minor retrofit'!$AC$7,IF(F36="Scenario2PBT9",'Minor retrofit'!$AD$7,IF(F36="Scenario3PBT9",'Minor retrofit'!$AE$7,"")))&amp;IF(F36="Scenario1PBT10",'Minor retrofit'!$AF$7,IF(F36="Scenario2PBT10",'Minor retrofit'!$AG$7,IF(F36="Scenario3PBT10",'Minor retrofit'!$AH$7,"")))&amp;IF(F36="Scenario1PBT11",'Minor retrofit'!$AI$7,IF(F36="Scenario2PBT11",'Minor retrofit'!$AJ$7,IF(F36="Scenario3PBT11",'Minor retrofit'!$AK$7,"")))&amp;IF(F36="Scenario1PBT12",'Minor retrofit'!$AL$7,IF(F36="Scenario2PBT12",'Minor retrofit'!$AM$7,IF(F36="Scenario3PBT12",'Minor retrofit'!$AN$7,"")))&amp;IF(F36="Scenario1PBT13",'Minor retrofit'!$AO$7,IF(F36="Scenario2PBT13",'Minor retrofit'!$AP$7,IF(F36="Scenario3PBT13",'Minor retrofit'!$AQ$7,"")))&amp;IF(F36="Scenario1PBT14",'Minor retrofit'!$AR$7,IF(F36="Scenario2PBT14",'Minor retrofit'!$AS$7,IF(F36="Scenario3PBT14",'Minor retrofit'!$AT$7,"")))&amp;IF(F36="Scenario1PBT15",'Minor retrofit'!$AU$7,IF(F36="Scenario2PBT15",'Minor retrofit'!$AV$7,IF(F36="Scenario3PBT15",'Minor retrofit'!$AW$7,"")))</f>
        <v/>
      </c>
      <c r="H36" s="117">
        <f t="shared" si="0"/>
        <v>0</v>
      </c>
      <c r="I36" s="117" t="str">
        <f>IF(F36="Scenario1PBT1",'Minor retrofit'!$E$17,IF(F36="Scenario2PBT1",'Minor retrofit'!$F$17,IF(F36="Scenario3PBT1",'Minor retrofit'!$G$17,"")))&amp;IF(F36="Scenario1PBT2",'Minor retrofit'!$H$17,IF(F36="Scenario2PBT2",'Minor retrofit'!$I$17,IF(F36="Scenario3PBT2",'Minor retrofit'!$J$17,"")))&amp;IF(F36="Scenario1PBT3",'Minor retrofit'!$K$17,IF(F36="Scenario2PBT3",'Minor retrofit'!$L$17,IF(F36="Scenario3PBT3",'Minor retrofit'!$M$17,"")))&amp;IF(F36="Scenario1PBT4",'Minor retrofit'!$N$17,IF(F36="Scenario2PBT4",'Minor retrofit'!$O$17,IF(F36="Scenario3PBT4",'Minor retrofit'!$P$17,"")))&amp;IF(F36="Scenario1PBT5",'Minor retrofit'!$Q$17,IF(F36="Scenario2PBT5",'Minor retrofit'!$R$17,IF(F36="Scenario3PBT5",'Minor retrofit'!$S$17,"")))&amp;IF(F36="Scenario1PBT6",'Minor retrofit'!$T$17,IF(F36="Scenario2PBT6",'Minor retrofit'!$U$17,IF(F36="Scenario3PBT6",'Minor retrofit'!$V$17,"")))&amp;IF(F36="Scenario1PBT7",'Minor retrofit'!$W$17,IF(F36="Scenario2PBT7",'Minor retrofit'!$X$17,IF(F36="Scenario3PBT7",'Minor retrofit'!$Y$17,"")))&amp;IF(F36="Scenario1PBT8",'Minor retrofit'!$Z$17,IF(F36="Scenario2PBT8",'Minor retrofit'!$AA$17,IF(F36="Scenario3PBT8",'Minor retrofit'!$AB$17,"")))&amp;IF(F36="Scenario1PBT9",'Minor retrofit'!$AC$17,IF(F36="Scenario2PBT9",'Minor retrofit'!$AD$17,IF(F36="Scenario3PBT9",'Minor retrofit'!$AE$17,"")))&amp;IF(F36="Scenario1PBT10",'Minor retrofit'!$AF$17,IF(F36="Scenario2PBT10",'Minor retrofit'!$AG$17,IF(F36="Scenario3PBT10",'Minor retrofit'!$AH$17,"")))&amp;IF(F36="Scenario1PBT11",'Minor retrofit'!$AI$17,IF(F36="Scenario2PBT11",'Minor retrofit'!$AJ$17,IF(F36="Scenario3PBT11",'Minor retrofit'!$AK$17,"")))&amp;IF(F36="Scenario1PBT12",'Minor retrofit'!$AL$17,IF(F36="Scenario2PBT12",'Minor retrofit'!$AM$17,IF(F36="Scenario3PBT12",'Minor retrofit'!$AN$17,"")))&amp;IF(F36="Scenario1PBT13",'Minor retrofit'!$AO$17,IF(F36="Scenario2PBT13",'Minor retrofit'!$AP$17,IF(F36="Scenario3PBT13",'Minor retrofit'!$AQ$17,"")))&amp;IF(F36="Scenario1PBT14",'Minor retrofit'!$AR$17,IF(F36="Scenario2PBT14",'Minor retrofit'!$AS$17,IF(F36="Scenario3PBT14",'Minor retrofit'!$AT$17,"")))&amp;IF(F36="Scenario1PBT15",'Minor retrofit'!$AU$17,IF(F36="Scenario2PBT15",'Minor retrofit'!$AV$17,IF(F36="Scenario3PBT15",'Minor retrofit'!$AW$17,"")))</f>
        <v/>
      </c>
      <c r="J36" s="117">
        <f t="shared" si="1"/>
        <v>0</v>
      </c>
      <c r="K36" s="117" t="str">
        <f>IF(F36="Scenario1PBT1",'Minor retrofit'!$E$19,IF(F36="Scenario2PBT1",'Minor retrofit'!$F$19,IF(F36="Scenario3PBT1",'Minor retrofit'!$G$19,"")))&amp;IF(F36="Scenario1PBT2",'Minor retrofit'!$H$19,IF(F36="Scenario2PBT2",'Minor retrofit'!$I$19,IF(F36="Scenario3PBT2",'Minor retrofit'!$J$19,"")))&amp;IF(F36="Scenario1PBT3",'Minor retrofit'!$K$19,IF(F36="Scenario2PBT3",'Minor retrofit'!$L$19,IF(F36="Scenario3PBT3",'Minor retrofit'!$M$19,"")))&amp;IF(F36="Scenario1PBT4",'Minor retrofit'!$N$19,IF(F36="Scenario2PBT4",'Minor retrofit'!$O$19,IF(F36="Scenario3PBT4",'Minor retrofit'!$P$19,"")))&amp;IF(F36="Scenario1PBT5",'Minor retrofit'!$Q$19,IF(F36="Scenario2PBT5",'Minor retrofit'!$R$19,IF(F36="Scenario3PBT5",'Minor retrofit'!$S$19,"")))&amp;IF(F36="Scenario1PBT6",'Minor retrofit'!$T$19,IF(F36="Scenario2PBT6",'Minor retrofit'!$U$19,IF(F36="Scenario3PBT6",'Minor retrofit'!$V$19,"")))&amp;IF(F36="Scenario1PBT7",'Minor retrofit'!$W$19,IF(F36="Scenario2PBT7",'Minor retrofit'!$X$19,IF(F36="Scenario3PBT7",'Minor retrofit'!$Y$19,"")))&amp;IF(F36="Scenario1PBT8",'Minor retrofit'!$Z$19,IF(F36="Scenario2PBT8",'Minor retrofit'!$AA$19,IF(F36="Scenario3PBT8",'Minor retrofit'!$AB$19,"")))&amp;IF(F36="Scenario1PBT9",'Minor retrofit'!$AC$19,IF(F36="Scenario2PBT9",'Minor retrofit'!$AD$19,IF(F36="Scenario3PBT9",'Minor retrofit'!$AE$19,"")))&amp;IF(F36="Scenario1PBT10",'Minor retrofit'!$AF$19,IF(F36="Scenario2PBT10",'Minor retrofit'!$AG$19,IF(F36="Scenario3PBT10",'Minor retrofit'!$AH$19,"")))&amp;IF(F36="Scenario1PBT11",'Minor retrofit'!$AI$19,IF(F36="Scenario2PBT11",'Minor retrofit'!$AJ$19,IF(F36="Scenario3PBT11",'Minor retrofit'!$AK$19,"")))&amp;IF(F36="Scenario1PBT12",'Minor retrofit'!$AL$19,IF(F36="Scenario2PBT12",'Minor retrofit'!$AM$19,IF(F36="Scenario3PBT12",'Minor retrofit'!$AN$19,"")))&amp;IF(F36="Scenario1PBT13",'Minor retrofit'!$AO$19,IF(F36="Scenario2PBT13",'Minor retrofit'!$AP$19,IF(F36="Scenario3PBT13",'Minor retrofit'!$AQ$19,"")))&amp;IF(F36="Scenario1PBT14",'Minor retrofit'!$AR$19,IF(F36="Scenario2PBT14",'Minor retrofit'!$AS$19,IF(F36="Scenario3PBT14",'Minor retrofit'!$AT$19,"")))&amp;IF(F36="Scenario1PBT15",'Minor retrofit'!$AU$19,IF(F36="Scenario2PBT15",'Minor retrofit'!$AV$19,IF(F36="Scenario3PBT15",'Minor retrofit'!$AW$19,"")))</f>
        <v/>
      </c>
      <c r="L36" s="117">
        <f t="shared" si="2"/>
        <v>0</v>
      </c>
      <c r="M36" s="117" t="str">
        <f>IF(F36="Scenario1PBT1",'Minor retrofit'!$E$21,IF(F36="Scenario2PBT1",'Minor retrofit'!$F$21,IF(F36="Scenario3PBT1",'Minor retrofit'!$G$21,"")))&amp;IF(F36="Scenario1PBT2",'Minor retrofit'!$H$21,IF(F36="Scenario2PBT2",'Minor retrofit'!$I$21,IF(F36="Scenario3PBT2",'Minor retrofit'!$J$21,"")))&amp;IF(F36="Scenario1PBT3",'Minor retrofit'!$K$21,IF(F36="Scenario2PBT3",'Minor retrofit'!$L$21,IF(F36="Scenario3PBT3",'Minor retrofit'!$M$21,"")))&amp;IF(F36="Scenario1PBT4",'Minor retrofit'!$N$21,IF(F36="Scenario2PBT4",'Minor retrofit'!$O$21,IF(F36="Scenario3PBT4",'Minor retrofit'!$P$21,"")))&amp;IF(F36="Scenario1PBT5",'Minor retrofit'!$Q$21,IF(F36="Scenario2PBT5",'Minor retrofit'!$R$21,IF(F36="Scenario3PBT5",'Minor retrofit'!$S$21,"")))&amp;IF(F36="Scenario1PBT6",'Minor retrofit'!$T$21,IF(F36="Scenario2PBT6",'Minor retrofit'!$U$21,IF(F36="Scenario3PBT6",'Minor retrofit'!$V$21,"")))&amp;IF(F36="Scenario1PBT7",'Minor retrofit'!$W$21,IF(F36="Scenario2PBT7",'Minor retrofit'!$X$21,IF(F36="Scenario3PBT7",'Minor retrofit'!$Y$21,"")))&amp;IF(F36="Scenario1PBT8",'Minor retrofit'!$Z$21,IF(F36="Scenario2PBT8",'Minor retrofit'!$AA$21,IF(F36="Scenario3PBT8",'Minor retrofit'!$AB$21,"")))&amp;IF(F36="Scenario1PBT9",'Minor retrofit'!$AC$21,IF(F36="Scenario2PBT9",'Minor retrofit'!$AD$21,IF(F36="Scenario3PBT9",'Minor retrofit'!$AE$21,"")))&amp;IF(F36="Scenario1PBT10",'Minor retrofit'!$AF$21,IF(F36="Scenario2PBT10",'Minor retrofit'!$AG$21,IF(F36="Scenario3PBT10",'Minor retrofit'!$AH$21,"")))&amp;IF(F36="Scenario1PBT11",'Minor retrofit'!$AI$21,IF(F36="Scenario2PBT11",'Minor retrofit'!$AJ$21,IF(F36="Scenario3PBT11",'Minor retrofit'!$AK$21,"")))&amp;IF(F36="Scenario1PBT12",'Minor retrofit'!$AL$21,IF(F36="Scenario2PBT12",'Minor retrofit'!$AM$21,IF(F36="Scenario3PBT12",'Minor retrofit'!$AN$21,"")))&amp;IF(F36="Scenario1PBT13",'Minor retrofit'!$AO$21,IF(F36="Scenario2PBT13",'Minor retrofit'!$AP$21,IF(F36="Scenario3PBT13",'Minor retrofit'!$AQ$21,"")))&amp;IF(F36="Scenario1PBT14",'Minor retrofit'!$AR$21,IF(F36="Scenario2PBT14",'Minor retrofit'!$AS$21,IF(F36="Scenario3PBT14",'Minor retrofit'!$AT$21,"")))&amp;IF(F36="Scenario1PBT15",'Minor retrofit'!$AU$21,IF(F36="Scenario2PBT15",'Minor retrofit'!$AV$21,IF(F36="Scenario3PBT15",'Minor retrofit'!$AW$21,"")))</f>
        <v/>
      </c>
      <c r="N36" s="118">
        <f t="shared" si="3"/>
        <v>0</v>
      </c>
      <c r="O36" s="206" t="str">
        <f>IF(F36="Scenario1PBT1",'Minor retrofit'!$E$24,IF(F36="Scenario2PBT1",'Minor retrofit'!$F$24,IF(F36="Scenario3PBT1",'Minor retrofit'!$G$24,"")))&amp;IF(F36="Scenario1PBT2",'Minor retrofit'!$H$24,IF(F36="Scenario2PBT2",'Minor retrofit'!$I$24,IF(F36="Scenario3PBT2",'Minor retrofit'!$J$24,"")))&amp;IF(F36="Scenario1PBT3",'Minor retrofit'!$K$24,IF(F36="Scenario2PBT3",'Minor retrofit'!$L$24,IF(F36="Scenario3PBT3",'Minor retrofit'!$M$24,"")))&amp;IF(F36="Scenario1PBT4",'Minor retrofit'!$N$24,IF(F36="Scenario2PBT4",'Minor retrofit'!$O$24,IF(F36="Scenario3PBT4",'Minor retrofit'!$P$24,"")))&amp;IF(F36="Scenario1PBT5",'Minor retrofit'!$Q$24,IF(F36="Scenario2PBT5",'Minor retrofit'!$R$24,IF(F36="Scenario3PBT5",'Minor retrofit'!$S$24,"")))&amp;IF(F36="Scenario1PBT6",'Minor retrofit'!$T$24,IF(F36="Scenario2PBT6",'Minor retrofit'!$U$24,IF(F36="Scenario3PBT6",'Minor retrofit'!$V$24,"")))&amp;IF(F36="Scenario1PBT7",'Minor retrofit'!$W$24,IF(F36="Scenario2PBT7",'Minor retrofit'!$X$24,IF(F36="Scenario3PBT7",'Minor retrofit'!$Y$24,"")))&amp;IF(F36="Scenario1PBT8",'Minor retrofit'!$Z$24,IF(F36="Scenario2PBT8",'Minor retrofit'!$AA$24,IF(F36="Scenario3PBT8",'Minor retrofit'!$AB$24,"")))&amp;IF(F36="Scenario1PBT9",'Minor retrofit'!$AC$24,IF(F36="Scenario2PBT9",'Minor retrofit'!$AD$24,IF(F36="Scenario3PBT9",'Minor retrofit'!$AE$24,"")))&amp;IF(F36="Scenario1PBT10",'Minor retrofit'!$AF$24,IF(F36="Scenario2PBT10",'Minor retrofit'!$AG$24,IF(F36="Scenario3PBT10",'Minor retrofit'!$AH$24,"")))&amp;IF(F36="Scenario1PBT11",'Minor retrofit'!$AI$24,IF(F36="Scenario2PBT11",'Minor retrofit'!$AJ$24,IF(F36="Scenario3PBT11",'Minor retrofit'!$AK$24,"")))&amp;IF(F36="Scenario1PBT12",'Minor retrofit'!$AL$24,IF(F36="Scenario2PBT12",'Minor retrofit'!$AM$24,IF(F36="Scenario3PBT12",'Minor retrofit'!$AN$24,"")))&amp;IF(F36="Scenario1PBT13",'Minor retrofit'!$AO$24,IF(F36="Scenario2PBT13",'Minor retrofit'!$AP$24,IF(F36="Scenario3PBT13",'Minor retrofit'!$AQ$24,"")))&amp;IF(F36="Scenario1PBT14",'Minor retrofit'!$AR$24,IF(F36="Scenario2PBT14",'Minor retrofit'!$AS$24,IF(F36="Scenario3PBT14",'Minor retrofit'!$AT$24,"")))&amp;IF(F36="Scenario1PBT15",'Minor retrofit'!$AU$24,IF(F36="Scenario2PBT15",'Minor retrofit'!$AV$24,IF(F36="Scenario3PBT15",'Minor retrofit'!$AW$24,"")))</f>
        <v/>
      </c>
      <c r="P36" s="117">
        <f t="shared" si="4"/>
        <v>0</v>
      </c>
      <c r="Q36" s="117" t="str">
        <f>IF(F36="Scenario1PBT1",'Minor retrofit'!$E$26,IF(F36="Scenario2PBT1",'Minor retrofit'!$F$26,IF(F36="Scenario3PBT1",'Minor retrofit'!$G$26,"")))&amp;IF(F36="Scenario1PBT2",'Minor retrofit'!$H$26,IF(F36="Scenario2PBT2",'Minor retrofit'!$I$26,IF(F36="Scenario3PBT2",'Minor retrofit'!$J$26,"")))&amp;IF(F36="Scenario1PBT3",'Minor retrofit'!$K$26,IF(F36="Scenario2PBT3",'Minor retrofit'!$L$26,IF(F36="Scenario3PBT3",'Minor retrofit'!$M$26,"")))&amp;IF(F36="Scenario1PBT4",'Minor retrofit'!$N$26,IF(F36="Scenario2PBT4",'Minor retrofit'!$O$26,IF(F36="Scenario3PBT4",'Minor retrofit'!$P$26,"")))&amp;IF(F36="Scenario1PBT5",'Minor retrofit'!$Q$26,IF(F36="Scenario2PBT5",'Minor retrofit'!$R$26,IF(F36="Scenario3PBT5",'Minor retrofit'!$S$26,"")))&amp;IF(F36="Scenario1PBT6",'Minor retrofit'!$T$26,IF(F36="Scenario2PBT6",'Minor retrofit'!$U$26,IF(F36="Scenario3PBT6",'Minor retrofit'!$V$26,"")))&amp;IF(F36="Scenario1PBT7",'Minor retrofit'!$W$26,IF(F36="Scenario2PBT7",'Minor retrofit'!$X$26,IF(F36="Scenario3PBT7",'Minor retrofit'!$Y$26,"")))&amp;IF(F36="Scenario1PBT8",'Minor retrofit'!$Z$26,IF(F36="Scenario2PBT8",'Minor retrofit'!$AA$26,IF(F36="Scenario3PBT8",'Minor retrofit'!$AB$26,"")))&amp;IF(F36="Scenario1PBT9",'Minor retrofit'!$AC$26,IF(F36="Scenario2PBT9",'Minor retrofit'!$AD$26,IF(F36="Scenario3PBT9",'Minor retrofit'!$AE$26,"")))&amp;IF(F36="Scenario1PBT10",'Minor retrofit'!$AF$26,IF(F36="Scenario2PBT10",'Minor retrofit'!$AG$26,IF(F36="Scenario3PBT10",'Minor retrofit'!$AH$26,"")))&amp;IF(F36="Scenario1PBT11",'Minor retrofit'!$AI$26,IF(F36="Scenario2PBT11",'Minor retrofit'!$AJ$26,IF(F36="Scenario3PBT11",'Minor retrofit'!$AK$26,"")))&amp;IF(F36="Scenario1PBT12",'Minor retrofit'!$AL$26,IF(F36="Scenario2PBT12",'Minor retrofit'!$AM$26,IF(F36="Scenario3PBT12",'Minor retrofit'!$AN$26,"")))&amp;IF(F36="Scenario1PBT13",'Minor retrofit'!$AO$26,IF(F36="Scenario2PBT13",'Minor retrofit'!$AP$26,IF(F36="Scenario3PBT13",'Minor retrofit'!$AQ$26,"")))&amp;IF(F36="Scenario1PBT14",'Minor retrofit'!$AR$26,IF(F36="Scenario2PBT14",'Minor retrofit'!$AS$26,IF(F36="Scenario3PBT14",'Minor retrofit'!$AT$26,"")))&amp;IF(F36="Scenario1PBT15",'Minor retrofit'!$AU$26,IF(F36="Scenario2PBT15",'Minor retrofit'!$AV$26,IF(F36="Scenario3PBT15",'Minor retrofit'!$AW$26,"")))</f>
        <v/>
      </c>
      <c r="R36" s="117">
        <f t="shared" si="5"/>
        <v>0</v>
      </c>
      <c r="S36" s="117" t="str">
        <f>IF(F36="Scenario1PBT1",'Minor retrofit'!$E$28,IF(F36="Scenario2PBT1",'Minor retrofit'!$F$28,IF(F36="Scenario3PBT1",'Minor retrofit'!$G$28,"")))&amp;IF(F36="Scenario1PBT2",'Minor retrofit'!$H$28,IF(F36="Scenario2PBT2",'Minor retrofit'!$I$28,IF(F36="Scenario3PBT2",'Minor retrofit'!$J$28,"")))&amp;IF(F36="Scenario1PBT3",'Minor retrofit'!$K$28,IF(F36="Scenario2PBT3",'Minor retrofit'!$L$28,IF(F36="Scenario3PBT3",'Minor retrofit'!$M$28,"")))&amp;IF(F36="Scenario1PBT4",'Minor retrofit'!$N$28,IF(F36="Scenario2PBT4",'Minor retrofit'!$O$28,IF(F36="Scenario3PBT4",'Minor retrofit'!$P$28,"")))&amp;IF(F36="Scenario1PBT5",'Minor retrofit'!$Q$28,IF(F36="Scenario2PBT5",'Minor retrofit'!$R$28,IF(F36="Scenario3PBT5",'Minor retrofit'!$S$28,"")))&amp;IF(F36="Scenario1PBT6",'Minor retrofit'!$T$28,IF(F36="Scenario2PBT6",'Minor retrofit'!$U$28,IF(F36="Scenario3PBT6",'Minor retrofit'!$V$28,"")))&amp;IF(F36="Scenario1PBT7",'Minor retrofit'!$W$28,IF(F36="Scenario2PBT7",'Minor retrofit'!$X$28,IF(F36="Scenario3PBT7",'Minor retrofit'!$Y$28,"")))&amp;IF(F36="Scenario1PBT8",'Minor retrofit'!$Z$28,IF(F36="Scenario2PBT8",'Minor retrofit'!$AA$28,IF(F36="Scenario3PBT8",'Minor retrofit'!$AB$28,"")))&amp;IF(F36="Scenario1PBT9",'Minor retrofit'!$AC$28,IF(F36="Scenario2PBT9",'Minor retrofit'!$AD$28,IF(F36="Scenario3PBT9",'Minor retrofit'!$AE$28,"")))&amp;IF(F36="Scenario1PBT10",'Minor retrofit'!$AF$28,IF(F36="Scenario2PBT10",'Minor retrofit'!$AG$28,IF(F36="Scenario3PBT10",'Minor retrofit'!$AH$28,"")))&amp;IF(F36="Scenario1PBT11",'Minor retrofit'!$AI$28,IF(F36="Scenario2PBT11",'Minor retrofit'!$AJ$28,IF(F36="Scenario3PBT11",'Minor retrofit'!$AK$28,"")))&amp;IF(F36="Scenario1PBT12",'Minor retrofit'!$AL$28,IF(F36="Scenario2PBT12",'Minor retrofit'!$AM$28,IF(F36="Scenario3PBT12",'Minor retrofit'!$AN$28,"")))&amp;IF(F36="Scenario1PBT13",'Minor retrofit'!$AO$28,IF(F36="Scenario2PBT13",'Minor retrofit'!$AP$28,IF(F36="Scenario3PBT13",'Minor retrofit'!$AQ$28,"")))&amp;IF(F36="Scenario1PBT14",'Minor retrofit'!$AR$28,IF(F36="Scenario2PBT14",'Minor retrofit'!$AS$28,IF(F36="Scenario3PBT14",'Minor retrofit'!$AT$28,"")))&amp;IF(F36="Scenario1PBT15",'Minor retrofit'!$AU$28,IF(F36="Scenario2PBT15",'Minor retrofit'!$AV$28,IF(F36="Scenario3PBT15",'Minor retrofit'!$AW$28,"")))</f>
        <v/>
      </c>
      <c r="T36" s="207">
        <f t="shared" si="6"/>
        <v>0</v>
      </c>
      <c r="U36" s="206" t="str">
        <f>IF(F36="Scenario1PBT1",'Minor retrofit'!$E$39,IF(F36="Scenario2PBT1",'Minor retrofit'!$F$39,IF(F36="Scenario3PBT1",'Minor retrofit'!$G$39,"")))&amp;IF(F36="Scenario1PBT2",'Minor retrofit'!$H$39,IF(F36="Scenario2PBT2",'Minor retrofit'!$I$39,IF(F36="Scenario3PBT2",'Minor retrofit'!$J$39,"")))&amp;IF(F36="Scenario1PBT3",'Minor retrofit'!$K$39,IF(F36="Scenario2PBT3",'Minor retrofit'!$L$39,IF(F36="Scenario3PBT3",'Minor retrofit'!$M$39,"")))&amp;IF(F36="Scenario1PBT4",'Minor retrofit'!$N$39,IF(F36="Scenario2PBT4",'Minor retrofit'!$O$39,IF(F36="Scenario3PBT4",'Minor retrofit'!$P$39,"")))&amp;IF(F36="Scenario1PBT5",'Minor retrofit'!$Q$39,IF(F36="Scenario2PBT5",'Minor retrofit'!$R$39,IF(F36="Scenario3PBT5",'Minor retrofit'!$S$39,"")))&amp;IF(F36="Scenario1PBT6",'Minor retrofit'!$T$39,IF(F36="Scenario2PBT6",'Minor retrofit'!$U$39,IF(F36="Scenario3PBT6",'Minor retrofit'!$V$39,"")))&amp;IF(F36="Scenario1PBT7",'Minor retrofit'!$W$39,IF(F36="Scenario2PBT7",'Minor retrofit'!$X$39,IF(F36="Scenario3PBT7",'Minor retrofit'!$Y$39,"")))&amp;IF(F36="Scenario1PBT8",'Minor retrofit'!$Z$39,IF(F36="Scenario2PBT8",'Minor retrofit'!$AA$39,IF(F36="Scenario3PBT8",'Minor retrofit'!$AB$39,"")))&amp;IF(F36="Scenario1PBT9",'Minor retrofit'!$AC$39,IF(F36="Scenario2PBT9",'Minor retrofit'!$AD$39,IF(F36="Scenario3PBT9",'Minor retrofit'!$AE$39,"")))&amp;IF(F36="Scenario1PBT10",'Minor retrofit'!$AF$39,IF(F36="Scenario2PBT10",'Minor retrofit'!$AG$39,IF(F36="Scenario3PBT10",'Minor retrofit'!$AH$39,"")))&amp;IF(F36="Scenario1PBT11",'Minor retrofit'!$AI$39,IF(F36="Scenario2PBT11",'Minor retrofit'!$AJ$39,IF(F36="Scenario3PBT11",'Minor retrofit'!$AK$39,"")))&amp;IF(F36="Scenario1PBT12",'Minor retrofit'!$AL$39,IF(F36="Scenario2PBT12",'Minor retrofit'!$AM$39,IF(F36="Scenario3PBT12",'Minor retrofit'!$AN$39,"")))&amp;IF(F36="Scenario1PBT13",'Minor retrofit'!$AO$39,IF(F36="Scenario2PBT13",'Minor retrofit'!$AP$39,IF(F36="Scenario3PBT13",'Minor retrofit'!$AQ$39,"")))&amp;IF(F36="Scenario1PBT14",'Minor retrofit'!$AR$39,IF(F36="Scenario2PBT14",'Minor retrofit'!$AS$39,IF(F36="Scenario3PBT14",'Minor retrofit'!$AT$39,"")))&amp;IF(F36="Scenario1PBT15",'Minor retrofit'!$AU$39,IF(F36="Scenario2PBT15",'Minor retrofit'!$AV$39,IF(F36="Scenario3PBT15",'Minor retrofit'!$AW$39,"")))</f>
        <v/>
      </c>
      <c r="V36" s="117">
        <f t="shared" si="7"/>
        <v>0</v>
      </c>
      <c r="W36" s="117" t="str">
        <f>IF(F36="Scenario1PBT1",'Minor retrofit'!$E$41,IF(F36="Scenario2PBT1",'Minor retrofit'!$F$41,IF(F36="Scenario3PBT1",'Minor retrofit'!$G$41,"")))&amp;IF(F36="Scenario1PBT2",'Minor retrofit'!$H$41,IF(F36="Scenario2PBT2",'Minor retrofit'!$I$41,IF(F36="Scenario3PBT2",'Minor retrofit'!$J$41,"")))&amp;IF(F36="Scenario1PBT3",'Minor retrofit'!$K$41,IF(F36="Scenario2PBT3",'Minor retrofit'!$L$41,IF(F36="Scenario3PBT3",'Minor retrofit'!$M$41,"")))&amp;IF(F36="Scenario1PBT4",'Minor retrofit'!$N$41,IF(F36="Scenario2PBT4",'Minor retrofit'!$O$41,IF(F36="Scenario3PBT4",'Minor retrofit'!$P$41,"")))&amp;IF(F36="Scenario1PBT5",'Minor retrofit'!$Q$41,IF(F36="Scenario2PBT5",'Minor retrofit'!$R$41,IF(F36="Scenario3PBT5",'Minor retrofit'!$S$41,"")))&amp;IF(F36="Scenario1PBT6",'Minor retrofit'!$T$41,IF(F36="Scenario2PBT6",'Minor retrofit'!$U$41,IF(F36="Scenario3PBT6",'Minor retrofit'!$V$41,"")))&amp;IF(F36="Scenario1PBT7",'Minor retrofit'!$W$41,IF(F36="Scenario2PBT7",'Minor retrofit'!$X$41,IF(F36="Scenario3PBT7",'Minor retrofit'!$Y$41,"")))&amp;IF(F36="Scenario1PBT8",'Minor retrofit'!$Z$41,IF(F36="Scenario2PBT8",'Minor retrofit'!$AA$41,IF(F36="Scenario3PBT8",'Minor retrofit'!$AB$41,"")))&amp;IF(F36="Scenario1PBT9",'Minor retrofit'!$AC$41,IF(F36="Scenario2PBT9",'Minor retrofit'!$AD$41,IF(F36="Scenario3PBT9",'Minor retrofit'!$AE$41,"")))&amp;IF(F36="Scenario1PBT10",'Minor retrofit'!$AF$41,IF(F36="Scenario2PBT10",'Minor retrofit'!$AG$41,IF(F36="Scenario3PBT10",'Minor retrofit'!$AH$41,"")))&amp;IF(F36="Scenario1PBT11",'Minor retrofit'!$AI$41,IF(F36="Scenario2PBT11",'Minor retrofit'!$AJ$41,IF(F36="Scenario3PBT11",'Minor retrofit'!$AK$41,"")))&amp;IF(F36="Scenario1PBT12",'Minor retrofit'!$AL$41,IF(F36="Scenario2PBT12",'Minor retrofit'!$AM$41,IF(F36="Scenario3PBT12",'Minor retrofit'!$AN$41,"")))&amp;IF(F36="Scenario1PBT13",'Minor retrofit'!$AO$41,IF(F36="Scenario2PBT13",'Minor retrofit'!$AP$41,IF(F36="Scenario3PBT13",'Minor retrofit'!$AQ$41,"")))&amp;IF(F36="Scenario1PBT14",'Minor retrofit'!$AR$41,IF(F36="Scenario2PBT14",'Minor retrofit'!$AS$41,IF(F36="Scenario3PBT14",'Minor retrofit'!$AT$41,"")))&amp;IF(F36="Scenario1PBT15",'Minor retrofit'!$AU$41,IF(F36="Scenario2PBT15",'Minor retrofit'!$AV$41,IF(F36="Scenario3PBT15",'Minor retrofit'!$AW$41,"")))</f>
        <v/>
      </c>
      <c r="X36" s="117">
        <f t="shared" si="8"/>
        <v>0</v>
      </c>
      <c r="Y36" s="117" t="str">
        <f>IF(F36="Scenario1PBT1",'Minor retrofit'!$E$43,IF(F36="Scenario2PBT1",'Minor retrofit'!$F$43,IF(F36="Scenario3PBT1",'Minor retrofit'!$G$43,"")))&amp;IF(F36="Scenario1PBT2",'Minor retrofit'!$H$43,IF(F36="Scenario2PBT2",'Minor retrofit'!$I$43,IF(F36="Scenario3PBT2",'Minor retrofit'!$J$43,"")))&amp;IF(F36="Scenario1PBT3",'Minor retrofit'!$K$43,IF(F36="Scenario2PBT3",'Minor retrofit'!$L$43,IF(F36="Scenario3PBT3",'Minor retrofit'!$M$43,"")))&amp;IF(F36="Scenario1PBT4",'Minor retrofit'!$N$43,IF(F36="Scenario2PBT4",'Minor retrofit'!$O$43,IF(F36="Scenario3PBT4",'Minor retrofit'!$P$43,"")))&amp;IF(F36="Scenario1PBT5",'Minor retrofit'!$Q$43,IF(F36="Scenario2PBT5",'Minor retrofit'!$R$43,IF(F36="Scenario3PBT5",'Minor retrofit'!$S$43,"")))&amp;IF(F36="Scenario1PBT6",'Minor retrofit'!$T$43,IF(F36="Scenario2PBT6",'Minor retrofit'!$U$43,IF(F36="Scenario3PBT6",'Minor retrofit'!$V$43,"")))&amp;IF(F36="Scenario1PBT7",'Minor retrofit'!$W$43,IF(F36="Scenario2PBT7",'Minor retrofit'!$X$43,IF(F36="Scenario3PBT7",'Minor retrofit'!$Y$43,"")))&amp;IF(F36="Scenario1PBT8",'Minor retrofit'!$Z$43,IF(F36="Scenario2PBT8",'Minor retrofit'!$AA$43,IF(F36="Scenario3PBT8",'Minor retrofit'!$AB$43,"")))&amp;IF(F36="Scenario1PBT9",'Minor retrofit'!$AC$43,IF(F36="Scenario2PBT9",'Minor retrofit'!$AD$43,IF(F36="Scenario3PBT9",'Minor retrofit'!$AE$43,"")))&amp;IF(F36="Scenario1PBT10",'Minor retrofit'!$AF$43,IF(F36="Scenario2PBT10",'Minor retrofit'!$AG$43,IF(F36="Scenario3PBT10",'Minor retrofit'!$AH$43,"")))&amp;IF(F36="Scenario1PBT11",'Minor retrofit'!$AI$43,IF(F36="Scenario2PBT11",'Minor retrofit'!$AJ$43,IF(F36="Scenario3PBT11",'Minor retrofit'!$AK$43,"")))&amp;IF(F36="Scenario1PBT12",'Minor retrofit'!$AL$43,IF(F36="Scenario2PBT12",'Minor retrofit'!$AM$43,IF(F36="Scenario3PBT12",'Minor retrofit'!$AN$43,"")))&amp;IF(F36="Scenario1PBT13",'Minor retrofit'!$AO$43,IF(F36="Scenario2PBT13",'Minor retrofit'!$AP$43,IF(F36="Scenario3PBT13",'Minor retrofit'!$AQ$43,"")))&amp;IF(F36="Scenario1PBT14",'Minor retrofit'!$AR$43,IF(F36="Scenario2PBT14",'Minor retrofit'!$AS$43,IF(F36="Scenario3PBT14",'Minor retrofit'!$AT$43,"")))&amp;IF(F36="Scenario1PBT15",'Minor retrofit'!$AU$43,IF(F36="Scenario2PBT15",'Minor retrofit'!$AV$43,IF(F36="Scenario3PBT15",'Minor retrofit'!$AW$43,"")))</f>
        <v/>
      </c>
      <c r="Z36" s="117">
        <f t="shared" si="9"/>
        <v>0</v>
      </c>
      <c r="AA36" s="178" t="str">
        <f>IF(F36="Scenario1PBT1",'Minor retrofit'!$E$102,IF(F36="Scenario2PBT1",'Minor retrofit'!$F$102,IF(F36="Scenario3PBT1",'Minor retrofit'!$G$102,"")))&amp;IF(F36="Scenario1PBT2",'Minor retrofit'!$H$102,IF(F36="Scenario2PBT2",'Minor retrofit'!$I$102,IF(F36="Scenario3PBT2",'Minor retrofit'!$J$102,"")))&amp;IF(F36="Scenario1PBT3",'Minor retrofit'!$K$102,IF(F36="Scenario2PBT3",'Minor retrofit'!$L$102,IF(F36="Scenario3PBT3",'Minor retrofit'!$M$102,"")))&amp;IF(F36="Scenario1PBT4",'Minor retrofit'!$N$102,IF(F36="Scenario2PBT4",'Minor retrofit'!$O$102,IF(F36="Scenario3PBT4",'Minor retrofit'!$P$102,"")))&amp;IF(F36="Scenario1PBT5",'Minor retrofit'!$Q$102,IF(F36="Scenario2PBT5",'Minor retrofit'!$R$102,IF(F36="Scenario3PBT5",'Minor retrofit'!$S$102,"")))&amp;IF(F36="Scenario1PBT6",'Minor retrofit'!$T$102,IF(F36="Scenario2PBT6",'Minor retrofit'!$U$102,IF(F36="Scenario3PBT6",'Minor retrofit'!$V$102,"")))&amp;IF(F36="Scenario1PBT7",'Minor retrofit'!$W$102,IF(F36="Scenario2PBT7",'Minor retrofit'!$X$102,IF(F36="Scenario3PBT7",'Minor retrofit'!$Y$102,"")))&amp;IF(F36="Scenario1PBT8",'Minor retrofit'!$Z$102,IF(F36="Scenario2PBT8",'Minor retrofit'!$AA$102,IF(F36="Scenario3PBT8",'Minor retrofit'!$AB$102,"")))&amp;IF(F36="Scenario1PBT9",'Minor retrofit'!$AC$102,IF(F36="Scenario2PBT9",'Minor retrofit'!$AD$102,IF(F36="Scenario3PBT9",'Minor retrofit'!$AE$102,"")))&amp;IF(F36="Scenario1PBT10",'Minor retrofit'!$AF$102,IF(F36="Scenario2PBT10",'Minor retrofit'!$AG$102,IF(F36="Scenario3PBT10",'Minor retrofit'!$AH$102,"")))&amp;IF(F36="Scenario1PBT11",'Minor retrofit'!$AI$102,IF(F36="Scenario2PBT11",'Minor retrofit'!$AJ$102,IF(F36="Scenario3PBT11",'Minor retrofit'!$AK$102,"")))&amp;IF(F36="Scenario1PBT12",'Minor retrofit'!$AL$102,IF(F36="Scenario2PBT12",'Minor retrofit'!$AM$102,IF(F36="Scenario3PBT12",'Minor retrofit'!$AN$102,"")))&amp;IF(F36="Scenario1PBT13",'Minor retrofit'!$AO$102,IF(F36="Scenario2PBT13",'Minor retrofit'!$AP$102,IF(F36="Scenario3PBT13",'Minor retrofit'!$AQ$102,"")))&amp;IF(F36="Scenario1PBT14",'Minor retrofit'!$AR$102,IF(F36="Scenario2PBT14",'Minor retrofit'!$AS$102,IF(F36="Scenario3PBT14",'Minor retrofit'!$AT$102,"")))&amp;IF(F36="Scenario1PBT15",'Minor retrofit'!$AU$102,IF(F36="Scenario2PBT15",'Minor retrofit'!$AV$102,IF(F36="Scenario3PBT15",'Minor retrofit'!$AW$102,"")))</f>
        <v/>
      </c>
      <c r="AB36" s="179">
        <f t="shared" si="10"/>
        <v>0</v>
      </c>
      <c r="AC36" s="363" t="str">
        <f t="shared" si="24"/>
        <v/>
      </c>
      <c r="AD36" s="353">
        <f>IF(AC36="",IFERROR('Projection_Base-case'!G37-G36,0),0)</f>
        <v>0</v>
      </c>
      <c r="AE36" s="350">
        <f t="shared" si="11"/>
        <v>0</v>
      </c>
      <c r="AF36" s="361">
        <f>IFERROR(100*AD36/'Projection_Base-case'!G37,0)</f>
        <v>0</v>
      </c>
      <c r="AG36" s="352">
        <f>IF(AC36="",IFERROR('Projection_Base-case'!I37-I36,0),0)</f>
        <v>0</v>
      </c>
      <c r="AH36" s="353">
        <f t="shared" si="12"/>
        <v>0</v>
      </c>
      <c r="AI36" s="361">
        <f>IFERROR(100*AG36/'Projection_Base-case'!I37,0)</f>
        <v>0</v>
      </c>
      <c r="AJ36" s="352">
        <f>IF(AC36="",IFERROR('Projection_Base-case'!K37-K36,0),0)</f>
        <v>0</v>
      </c>
      <c r="AK36" s="353">
        <f t="shared" si="13"/>
        <v>0</v>
      </c>
      <c r="AL36" s="361">
        <f>IFERROR(100*AJ36/'Projection_Base-case'!K37,0)</f>
        <v>0</v>
      </c>
      <c r="AM36" s="352">
        <f>-IF(AC36="",IFERROR('Projection_Base-case'!M37-M36,0),0)</f>
        <v>0</v>
      </c>
      <c r="AN36" s="353">
        <f t="shared" si="14"/>
        <v>0</v>
      </c>
      <c r="AO36" s="354">
        <f>IFERROR(IF('Projection_Base-case'!N37&gt;0,100*AN36/'Projection_Base-case'!N37,100*AN36/N36),0)</f>
        <v>0</v>
      </c>
      <c r="AP36" s="355">
        <f>IF(AC36="",IFERROR('Projection_Base-case'!O37-O36,0),0)</f>
        <v>0</v>
      </c>
      <c r="AQ36" s="356">
        <f t="shared" si="15"/>
        <v>0</v>
      </c>
      <c r="AR36" s="356">
        <f>IFERROR(100*AP36/'Projection_Base-case'!O37,0)</f>
        <v>0</v>
      </c>
      <c r="AS36" s="355">
        <f>IF(AC36="",IFERROR('Projection_Base-case'!Q37-Q36,0),0)</f>
        <v>0</v>
      </c>
      <c r="AT36" s="356">
        <f t="shared" si="16"/>
        <v>0</v>
      </c>
      <c r="AU36" s="356">
        <f>IFERROR(100*AS36/'Projection_Base-case'!Q37,0)</f>
        <v>0</v>
      </c>
      <c r="AV36" s="355">
        <f>IF(AC36="",IFERROR('Projection_Base-case'!S37-S36,0),0)</f>
        <v>0</v>
      </c>
      <c r="AW36" s="356">
        <f t="shared" si="17"/>
        <v>0</v>
      </c>
      <c r="AX36" s="357">
        <f>IFERROR(100*AV36/'Projection_Base-case'!S37,0)</f>
        <v>0</v>
      </c>
      <c r="AY36" s="358">
        <f>IF(AC36="",IFERROR('Projection_Base-case'!U37-U36,0),0)</f>
        <v>0</v>
      </c>
      <c r="AZ36" s="359">
        <f t="shared" si="18"/>
        <v>0</v>
      </c>
      <c r="BA36" s="359">
        <f>IFERROR(100*AY36/'Projection_Base-case'!U37,0)</f>
        <v>0</v>
      </c>
      <c r="BB36" s="358">
        <f>IF(AC36="",IFERROR('Projection_Base-case'!W37-W36,0),0)</f>
        <v>0</v>
      </c>
      <c r="BC36" s="359">
        <f t="shared" si="19"/>
        <v>0</v>
      </c>
      <c r="BD36" s="359">
        <f>IFERROR(100*BB36/'Projection_Base-case'!W37,0)</f>
        <v>0</v>
      </c>
      <c r="BE36" s="358">
        <f>IF(AC36="",IFERROR('Projection_Base-case'!Y37-Y36,0),0)</f>
        <v>0</v>
      </c>
      <c r="BF36" s="359">
        <f t="shared" si="20"/>
        <v>0</v>
      </c>
      <c r="BG36" s="359">
        <f>IFERROR(100*BE36/'Projection_Base-case'!Y37,0)</f>
        <v>0</v>
      </c>
      <c r="BH36" s="359">
        <f t="shared" si="21"/>
        <v>0</v>
      </c>
      <c r="BI36" s="360">
        <f t="shared" si="22"/>
        <v>0</v>
      </c>
    </row>
    <row r="37" spans="1:61">
      <c r="A37" s="205">
        <v>33</v>
      </c>
      <c r="B37" s="347">
        <f>IF('Projection_Base-case'!B38&lt;&gt;"",'Projection_Base-case'!B38,0)</f>
        <v>0</v>
      </c>
      <c r="C37" s="347">
        <f>IF('Projection_Base-case'!C38&lt;&gt;"",'Projection_Base-case'!C38,0)</f>
        <v>0</v>
      </c>
      <c r="D37" s="365">
        <f>IF('Projection_Base-case'!D38&lt;&gt;"",'Projection_Base-case'!D38,0)</f>
        <v>0</v>
      </c>
      <c r="E37" s="369"/>
      <c r="F37" s="367" t="str">
        <f t="shared" si="23"/>
        <v>0</v>
      </c>
      <c r="G37" s="206" t="str">
        <f>IF(F37="Scenario1PBT1",'Minor retrofit'!$E$7,IF(F37="Scenario2PBT1",'Minor retrofit'!$F$7,IF(F37="Scenario3PBT1",'Minor retrofit'!$G$7,"")))&amp;IF(F37="Scenario1PBT2",'Minor retrofit'!$H$7,IF(F37="Scenario2PBT2",'Minor retrofit'!$I$7,IF(F37="Scenario3PBT2",'Minor retrofit'!$J$7,"")))&amp;IF(F37="Scenario1PBT3",'Minor retrofit'!$K$7,IF(F37="Scenario2PBT3",'Minor retrofit'!$L$7,IF(F37="Scenario3PBT3",'Minor retrofit'!$M$7,"")))&amp;IF(F37="Scenario1PBT4",'Minor retrofit'!$N$7,IF(F37="Scenario2PBT4",'Minor retrofit'!$O$7,IF(F37="Scenario3PBT4",'Minor retrofit'!$P$7,"")))&amp;IF(F37="Scenario1PBT5",'Minor retrofit'!$Q$7,IF(F37="Scenario2PBT5",'Minor retrofit'!$R$7,IF(F37="Scenario3PBT5",'Minor retrofit'!$S$7,"")))&amp;IF(F37="Scenario1PBT6",'Minor retrofit'!$T$7,IF(F37="Scenario2PBT6",'Minor retrofit'!$U$7,IF(F37="Scenario3PBT6",'Minor retrofit'!$V$7,"")))&amp;IF(F37="Scenario1PBT7",'Minor retrofit'!$W$7,IF(F37="Scenario2PBT7",'Minor retrofit'!$X$7,IF(F37="Scenario3PBT7",'Minor retrofit'!$Y$7,"")))&amp;IF(F37="Scenario1PBT8",'Minor retrofit'!$Z$7,IF(F37="Scenario2PBT8",'Minor retrofit'!$AA$7,IF(F37="Scenario3PBT8",'Minor retrofit'!$AB$7,"")))&amp;IF(F37="Scenario1PBT9",'Minor retrofit'!$AC$7,IF(F37="Scenario2PBT9",'Minor retrofit'!$AD$7,IF(F37="Scenario3PBT9",'Minor retrofit'!$AE$7,"")))&amp;IF(F37="Scenario1PBT10",'Minor retrofit'!$AF$7,IF(F37="Scenario2PBT10",'Minor retrofit'!$AG$7,IF(F37="Scenario3PBT10",'Minor retrofit'!$AH$7,"")))&amp;IF(F37="Scenario1PBT11",'Minor retrofit'!$AI$7,IF(F37="Scenario2PBT11",'Minor retrofit'!$AJ$7,IF(F37="Scenario3PBT11",'Minor retrofit'!$AK$7,"")))&amp;IF(F37="Scenario1PBT12",'Minor retrofit'!$AL$7,IF(F37="Scenario2PBT12",'Minor retrofit'!$AM$7,IF(F37="Scenario3PBT12",'Minor retrofit'!$AN$7,"")))&amp;IF(F37="Scenario1PBT13",'Minor retrofit'!$AO$7,IF(F37="Scenario2PBT13",'Minor retrofit'!$AP$7,IF(F37="Scenario3PBT13",'Minor retrofit'!$AQ$7,"")))&amp;IF(F37="Scenario1PBT14",'Minor retrofit'!$AR$7,IF(F37="Scenario2PBT14",'Minor retrofit'!$AS$7,IF(F37="Scenario3PBT14",'Minor retrofit'!$AT$7,"")))&amp;IF(F37="Scenario1PBT15",'Minor retrofit'!$AU$7,IF(F37="Scenario2PBT15",'Minor retrofit'!$AV$7,IF(F37="Scenario3PBT15",'Minor retrofit'!$AW$7,"")))</f>
        <v/>
      </c>
      <c r="H37" s="117">
        <f t="shared" ref="H37:H68" si="25">IFERROR(G37*C37,0)</f>
        <v>0</v>
      </c>
      <c r="I37" s="117" t="str">
        <f>IF(F37="Scenario1PBT1",'Minor retrofit'!$E$17,IF(F37="Scenario2PBT1",'Minor retrofit'!$F$17,IF(F37="Scenario3PBT1",'Minor retrofit'!$G$17,"")))&amp;IF(F37="Scenario1PBT2",'Minor retrofit'!$H$17,IF(F37="Scenario2PBT2",'Minor retrofit'!$I$17,IF(F37="Scenario3PBT2",'Minor retrofit'!$J$17,"")))&amp;IF(F37="Scenario1PBT3",'Minor retrofit'!$K$17,IF(F37="Scenario2PBT3",'Minor retrofit'!$L$17,IF(F37="Scenario3PBT3",'Minor retrofit'!$M$17,"")))&amp;IF(F37="Scenario1PBT4",'Minor retrofit'!$N$17,IF(F37="Scenario2PBT4",'Minor retrofit'!$O$17,IF(F37="Scenario3PBT4",'Minor retrofit'!$P$17,"")))&amp;IF(F37="Scenario1PBT5",'Minor retrofit'!$Q$17,IF(F37="Scenario2PBT5",'Minor retrofit'!$R$17,IF(F37="Scenario3PBT5",'Minor retrofit'!$S$17,"")))&amp;IF(F37="Scenario1PBT6",'Minor retrofit'!$T$17,IF(F37="Scenario2PBT6",'Minor retrofit'!$U$17,IF(F37="Scenario3PBT6",'Minor retrofit'!$V$17,"")))&amp;IF(F37="Scenario1PBT7",'Minor retrofit'!$W$17,IF(F37="Scenario2PBT7",'Minor retrofit'!$X$17,IF(F37="Scenario3PBT7",'Minor retrofit'!$Y$17,"")))&amp;IF(F37="Scenario1PBT8",'Minor retrofit'!$Z$17,IF(F37="Scenario2PBT8",'Minor retrofit'!$AA$17,IF(F37="Scenario3PBT8",'Minor retrofit'!$AB$17,"")))&amp;IF(F37="Scenario1PBT9",'Minor retrofit'!$AC$17,IF(F37="Scenario2PBT9",'Minor retrofit'!$AD$17,IF(F37="Scenario3PBT9",'Minor retrofit'!$AE$17,"")))&amp;IF(F37="Scenario1PBT10",'Minor retrofit'!$AF$17,IF(F37="Scenario2PBT10",'Minor retrofit'!$AG$17,IF(F37="Scenario3PBT10",'Minor retrofit'!$AH$17,"")))&amp;IF(F37="Scenario1PBT11",'Minor retrofit'!$AI$17,IF(F37="Scenario2PBT11",'Minor retrofit'!$AJ$17,IF(F37="Scenario3PBT11",'Minor retrofit'!$AK$17,"")))&amp;IF(F37="Scenario1PBT12",'Minor retrofit'!$AL$17,IF(F37="Scenario2PBT12",'Minor retrofit'!$AM$17,IF(F37="Scenario3PBT12",'Minor retrofit'!$AN$17,"")))&amp;IF(F37="Scenario1PBT13",'Minor retrofit'!$AO$17,IF(F37="Scenario2PBT13",'Minor retrofit'!$AP$17,IF(F37="Scenario3PBT13",'Minor retrofit'!$AQ$17,"")))&amp;IF(F37="Scenario1PBT14",'Minor retrofit'!$AR$17,IF(F37="Scenario2PBT14",'Minor retrofit'!$AS$17,IF(F37="Scenario3PBT14",'Minor retrofit'!$AT$17,"")))&amp;IF(F37="Scenario1PBT15",'Minor retrofit'!$AU$17,IF(F37="Scenario2PBT15",'Minor retrofit'!$AV$17,IF(F37="Scenario3PBT15",'Minor retrofit'!$AW$17,"")))</f>
        <v/>
      </c>
      <c r="J37" s="117">
        <f t="shared" ref="J37:J68" si="26">IFERROR(I37*C37,0)</f>
        <v>0</v>
      </c>
      <c r="K37" s="117" t="str">
        <f>IF(F37="Scenario1PBT1",'Minor retrofit'!$E$19,IF(F37="Scenario2PBT1",'Minor retrofit'!$F$19,IF(F37="Scenario3PBT1",'Minor retrofit'!$G$19,"")))&amp;IF(F37="Scenario1PBT2",'Minor retrofit'!$H$19,IF(F37="Scenario2PBT2",'Minor retrofit'!$I$19,IF(F37="Scenario3PBT2",'Minor retrofit'!$J$19,"")))&amp;IF(F37="Scenario1PBT3",'Minor retrofit'!$K$19,IF(F37="Scenario2PBT3",'Minor retrofit'!$L$19,IF(F37="Scenario3PBT3",'Minor retrofit'!$M$19,"")))&amp;IF(F37="Scenario1PBT4",'Minor retrofit'!$N$19,IF(F37="Scenario2PBT4",'Minor retrofit'!$O$19,IF(F37="Scenario3PBT4",'Minor retrofit'!$P$19,"")))&amp;IF(F37="Scenario1PBT5",'Minor retrofit'!$Q$19,IF(F37="Scenario2PBT5",'Minor retrofit'!$R$19,IF(F37="Scenario3PBT5",'Minor retrofit'!$S$19,"")))&amp;IF(F37="Scenario1PBT6",'Minor retrofit'!$T$19,IF(F37="Scenario2PBT6",'Minor retrofit'!$U$19,IF(F37="Scenario3PBT6",'Minor retrofit'!$V$19,"")))&amp;IF(F37="Scenario1PBT7",'Minor retrofit'!$W$19,IF(F37="Scenario2PBT7",'Minor retrofit'!$X$19,IF(F37="Scenario3PBT7",'Minor retrofit'!$Y$19,"")))&amp;IF(F37="Scenario1PBT8",'Minor retrofit'!$Z$19,IF(F37="Scenario2PBT8",'Minor retrofit'!$AA$19,IF(F37="Scenario3PBT8",'Minor retrofit'!$AB$19,"")))&amp;IF(F37="Scenario1PBT9",'Minor retrofit'!$AC$19,IF(F37="Scenario2PBT9",'Minor retrofit'!$AD$19,IF(F37="Scenario3PBT9",'Minor retrofit'!$AE$19,"")))&amp;IF(F37="Scenario1PBT10",'Minor retrofit'!$AF$19,IF(F37="Scenario2PBT10",'Minor retrofit'!$AG$19,IF(F37="Scenario3PBT10",'Minor retrofit'!$AH$19,"")))&amp;IF(F37="Scenario1PBT11",'Minor retrofit'!$AI$19,IF(F37="Scenario2PBT11",'Minor retrofit'!$AJ$19,IF(F37="Scenario3PBT11",'Minor retrofit'!$AK$19,"")))&amp;IF(F37="Scenario1PBT12",'Minor retrofit'!$AL$19,IF(F37="Scenario2PBT12",'Minor retrofit'!$AM$19,IF(F37="Scenario3PBT12",'Minor retrofit'!$AN$19,"")))&amp;IF(F37="Scenario1PBT13",'Minor retrofit'!$AO$19,IF(F37="Scenario2PBT13",'Minor retrofit'!$AP$19,IF(F37="Scenario3PBT13",'Minor retrofit'!$AQ$19,"")))&amp;IF(F37="Scenario1PBT14",'Minor retrofit'!$AR$19,IF(F37="Scenario2PBT14",'Minor retrofit'!$AS$19,IF(F37="Scenario3PBT14",'Minor retrofit'!$AT$19,"")))&amp;IF(F37="Scenario1PBT15",'Minor retrofit'!$AU$19,IF(F37="Scenario2PBT15",'Minor retrofit'!$AV$19,IF(F37="Scenario3PBT15",'Minor retrofit'!$AW$19,"")))</f>
        <v/>
      </c>
      <c r="L37" s="117">
        <f t="shared" ref="L37:L68" si="27">IFERROR(K37*C37,0)</f>
        <v>0</v>
      </c>
      <c r="M37" s="117" t="str">
        <f>IF(F37="Scenario1PBT1",'Minor retrofit'!$E$21,IF(F37="Scenario2PBT1",'Minor retrofit'!$F$21,IF(F37="Scenario3PBT1",'Minor retrofit'!$G$21,"")))&amp;IF(F37="Scenario1PBT2",'Minor retrofit'!$H$21,IF(F37="Scenario2PBT2",'Minor retrofit'!$I$21,IF(F37="Scenario3PBT2",'Minor retrofit'!$J$21,"")))&amp;IF(F37="Scenario1PBT3",'Minor retrofit'!$K$21,IF(F37="Scenario2PBT3",'Minor retrofit'!$L$21,IF(F37="Scenario3PBT3",'Minor retrofit'!$M$21,"")))&amp;IF(F37="Scenario1PBT4",'Minor retrofit'!$N$21,IF(F37="Scenario2PBT4",'Minor retrofit'!$O$21,IF(F37="Scenario3PBT4",'Minor retrofit'!$P$21,"")))&amp;IF(F37="Scenario1PBT5",'Minor retrofit'!$Q$21,IF(F37="Scenario2PBT5",'Minor retrofit'!$R$21,IF(F37="Scenario3PBT5",'Minor retrofit'!$S$21,"")))&amp;IF(F37="Scenario1PBT6",'Minor retrofit'!$T$21,IF(F37="Scenario2PBT6",'Minor retrofit'!$U$21,IF(F37="Scenario3PBT6",'Minor retrofit'!$V$21,"")))&amp;IF(F37="Scenario1PBT7",'Minor retrofit'!$W$21,IF(F37="Scenario2PBT7",'Minor retrofit'!$X$21,IF(F37="Scenario3PBT7",'Minor retrofit'!$Y$21,"")))&amp;IF(F37="Scenario1PBT8",'Minor retrofit'!$Z$21,IF(F37="Scenario2PBT8",'Minor retrofit'!$AA$21,IF(F37="Scenario3PBT8",'Minor retrofit'!$AB$21,"")))&amp;IF(F37="Scenario1PBT9",'Minor retrofit'!$AC$21,IF(F37="Scenario2PBT9",'Minor retrofit'!$AD$21,IF(F37="Scenario3PBT9",'Minor retrofit'!$AE$21,"")))&amp;IF(F37="Scenario1PBT10",'Minor retrofit'!$AF$21,IF(F37="Scenario2PBT10",'Minor retrofit'!$AG$21,IF(F37="Scenario3PBT10",'Minor retrofit'!$AH$21,"")))&amp;IF(F37="Scenario1PBT11",'Minor retrofit'!$AI$21,IF(F37="Scenario2PBT11",'Minor retrofit'!$AJ$21,IF(F37="Scenario3PBT11",'Minor retrofit'!$AK$21,"")))&amp;IF(F37="Scenario1PBT12",'Minor retrofit'!$AL$21,IF(F37="Scenario2PBT12",'Minor retrofit'!$AM$21,IF(F37="Scenario3PBT12",'Minor retrofit'!$AN$21,"")))&amp;IF(F37="Scenario1PBT13",'Minor retrofit'!$AO$21,IF(F37="Scenario2PBT13",'Minor retrofit'!$AP$21,IF(F37="Scenario3PBT13",'Minor retrofit'!$AQ$21,"")))&amp;IF(F37="Scenario1PBT14",'Minor retrofit'!$AR$21,IF(F37="Scenario2PBT14",'Minor retrofit'!$AS$21,IF(F37="Scenario3PBT14",'Minor retrofit'!$AT$21,"")))&amp;IF(F37="Scenario1PBT15",'Minor retrofit'!$AU$21,IF(F37="Scenario2PBT15",'Minor retrofit'!$AV$21,IF(F37="Scenario3PBT15",'Minor retrofit'!$AW$21,"")))</f>
        <v/>
      </c>
      <c r="N37" s="118">
        <f t="shared" ref="N37:N68" si="28">IFERROR(M37*C37,0)</f>
        <v>0</v>
      </c>
      <c r="O37" s="206" t="str">
        <f>IF(F37="Scenario1PBT1",'Minor retrofit'!$E$24,IF(F37="Scenario2PBT1",'Minor retrofit'!$F$24,IF(F37="Scenario3PBT1",'Minor retrofit'!$G$24,"")))&amp;IF(F37="Scenario1PBT2",'Minor retrofit'!$H$24,IF(F37="Scenario2PBT2",'Minor retrofit'!$I$24,IF(F37="Scenario3PBT2",'Minor retrofit'!$J$24,"")))&amp;IF(F37="Scenario1PBT3",'Minor retrofit'!$K$24,IF(F37="Scenario2PBT3",'Minor retrofit'!$L$24,IF(F37="Scenario3PBT3",'Minor retrofit'!$M$24,"")))&amp;IF(F37="Scenario1PBT4",'Minor retrofit'!$N$24,IF(F37="Scenario2PBT4",'Minor retrofit'!$O$24,IF(F37="Scenario3PBT4",'Minor retrofit'!$P$24,"")))&amp;IF(F37="Scenario1PBT5",'Minor retrofit'!$Q$24,IF(F37="Scenario2PBT5",'Minor retrofit'!$R$24,IF(F37="Scenario3PBT5",'Minor retrofit'!$S$24,"")))&amp;IF(F37="Scenario1PBT6",'Minor retrofit'!$T$24,IF(F37="Scenario2PBT6",'Minor retrofit'!$U$24,IF(F37="Scenario3PBT6",'Minor retrofit'!$V$24,"")))&amp;IF(F37="Scenario1PBT7",'Minor retrofit'!$W$24,IF(F37="Scenario2PBT7",'Minor retrofit'!$X$24,IF(F37="Scenario3PBT7",'Minor retrofit'!$Y$24,"")))&amp;IF(F37="Scenario1PBT8",'Minor retrofit'!$Z$24,IF(F37="Scenario2PBT8",'Minor retrofit'!$AA$24,IF(F37="Scenario3PBT8",'Minor retrofit'!$AB$24,"")))&amp;IF(F37="Scenario1PBT9",'Minor retrofit'!$AC$24,IF(F37="Scenario2PBT9",'Minor retrofit'!$AD$24,IF(F37="Scenario3PBT9",'Minor retrofit'!$AE$24,"")))&amp;IF(F37="Scenario1PBT10",'Minor retrofit'!$AF$24,IF(F37="Scenario2PBT10",'Minor retrofit'!$AG$24,IF(F37="Scenario3PBT10",'Minor retrofit'!$AH$24,"")))&amp;IF(F37="Scenario1PBT11",'Minor retrofit'!$AI$24,IF(F37="Scenario2PBT11",'Minor retrofit'!$AJ$24,IF(F37="Scenario3PBT11",'Minor retrofit'!$AK$24,"")))&amp;IF(F37="Scenario1PBT12",'Minor retrofit'!$AL$24,IF(F37="Scenario2PBT12",'Minor retrofit'!$AM$24,IF(F37="Scenario3PBT12",'Minor retrofit'!$AN$24,"")))&amp;IF(F37="Scenario1PBT13",'Minor retrofit'!$AO$24,IF(F37="Scenario2PBT13",'Minor retrofit'!$AP$24,IF(F37="Scenario3PBT13",'Minor retrofit'!$AQ$24,"")))&amp;IF(F37="Scenario1PBT14",'Minor retrofit'!$AR$24,IF(F37="Scenario2PBT14",'Minor retrofit'!$AS$24,IF(F37="Scenario3PBT14",'Minor retrofit'!$AT$24,"")))&amp;IF(F37="Scenario1PBT15",'Minor retrofit'!$AU$24,IF(F37="Scenario2PBT15",'Minor retrofit'!$AV$24,IF(F37="Scenario3PBT15",'Minor retrofit'!$AW$24,"")))</f>
        <v/>
      </c>
      <c r="P37" s="117">
        <f t="shared" ref="P37:P68" si="29">IFERROR(O37*C37,0)</f>
        <v>0</v>
      </c>
      <c r="Q37" s="117" t="str">
        <f>IF(F37="Scenario1PBT1",'Minor retrofit'!$E$26,IF(F37="Scenario2PBT1",'Minor retrofit'!$F$26,IF(F37="Scenario3PBT1",'Minor retrofit'!$G$26,"")))&amp;IF(F37="Scenario1PBT2",'Minor retrofit'!$H$26,IF(F37="Scenario2PBT2",'Minor retrofit'!$I$26,IF(F37="Scenario3PBT2",'Minor retrofit'!$J$26,"")))&amp;IF(F37="Scenario1PBT3",'Minor retrofit'!$K$26,IF(F37="Scenario2PBT3",'Minor retrofit'!$L$26,IF(F37="Scenario3PBT3",'Minor retrofit'!$M$26,"")))&amp;IF(F37="Scenario1PBT4",'Minor retrofit'!$N$26,IF(F37="Scenario2PBT4",'Minor retrofit'!$O$26,IF(F37="Scenario3PBT4",'Minor retrofit'!$P$26,"")))&amp;IF(F37="Scenario1PBT5",'Minor retrofit'!$Q$26,IF(F37="Scenario2PBT5",'Minor retrofit'!$R$26,IF(F37="Scenario3PBT5",'Minor retrofit'!$S$26,"")))&amp;IF(F37="Scenario1PBT6",'Minor retrofit'!$T$26,IF(F37="Scenario2PBT6",'Minor retrofit'!$U$26,IF(F37="Scenario3PBT6",'Minor retrofit'!$V$26,"")))&amp;IF(F37="Scenario1PBT7",'Minor retrofit'!$W$26,IF(F37="Scenario2PBT7",'Minor retrofit'!$X$26,IF(F37="Scenario3PBT7",'Minor retrofit'!$Y$26,"")))&amp;IF(F37="Scenario1PBT8",'Minor retrofit'!$Z$26,IF(F37="Scenario2PBT8",'Minor retrofit'!$AA$26,IF(F37="Scenario3PBT8",'Minor retrofit'!$AB$26,"")))&amp;IF(F37="Scenario1PBT9",'Minor retrofit'!$AC$26,IF(F37="Scenario2PBT9",'Minor retrofit'!$AD$26,IF(F37="Scenario3PBT9",'Minor retrofit'!$AE$26,"")))&amp;IF(F37="Scenario1PBT10",'Minor retrofit'!$AF$26,IF(F37="Scenario2PBT10",'Minor retrofit'!$AG$26,IF(F37="Scenario3PBT10",'Minor retrofit'!$AH$26,"")))&amp;IF(F37="Scenario1PBT11",'Minor retrofit'!$AI$26,IF(F37="Scenario2PBT11",'Minor retrofit'!$AJ$26,IF(F37="Scenario3PBT11",'Minor retrofit'!$AK$26,"")))&amp;IF(F37="Scenario1PBT12",'Minor retrofit'!$AL$26,IF(F37="Scenario2PBT12",'Minor retrofit'!$AM$26,IF(F37="Scenario3PBT12",'Minor retrofit'!$AN$26,"")))&amp;IF(F37="Scenario1PBT13",'Minor retrofit'!$AO$26,IF(F37="Scenario2PBT13",'Minor retrofit'!$AP$26,IF(F37="Scenario3PBT13",'Minor retrofit'!$AQ$26,"")))&amp;IF(F37="Scenario1PBT14",'Minor retrofit'!$AR$26,IF(F37="Scenario2PBT14",'Minor retrofit'!$AS$26,IF(F37="Scenario3PBT14",'Minor retrofit'!$AT$26,"")))&amp;IF(F37="Scenario1PBT15",'Minor retrofit'!$AU$26,IF(F37="Scenario2PBT15",'Minor retrofit'!$AV$26,IF(F37="Scenario3PBT15",'Minor retrofit'!$AW$26,"")))</f>
        <v/>
      </c>
      <c r="R37" s="117">
        <f t="shared" ref="R37:R68" si="30">IFERROR(Q37*C37,0)</f>
        <v>0</v>
      </c>
      <c r="S37" s="117" t="str">
        <f>IF(F37="Scenario1PBT1",'Minor retrofit'!$E$28,IF(F37="Scenario2PBT1",'Minor retrofit'!$F$28,IF(F37="Scenario3PBT1",'Minor retrofit'!$G$28,"")))&amp;IF(F37="Scenario1PBT2",'Minor retrofit'!$H$28,IF(F37="Scenario2PBT2",'Minor retrofit'!$I$28,IF(F37="Scenario3PBT2",'Minor retrofit'!$J$28,"")))&amp;IF(F37="Scenario1PBT3",'Minor retrofit'!$K$28,IF(F37="Scenario2PBT3",'Minor retrofit'!$L$28,IF(F37="Scenario3PBT3",'Minor retrofit'!$M$28,"")))&amp;IF(F37="Scenario1PBT4",'Minor retrofit'!$N$28,IF(F37="Scenario2PBT4",'Minor retrofit'!$O$28,IF(F37="Scenario3PBT4",'Minor retrofit'!$P$28,"")))&amp;IF(F37="Scenario1PBT5",'Minor retrofit'!$Q$28,IF(F37="Scenario2PBT5",'Minor retrofit'!$R$28,IF(F37="Scenario3PBT5",'Minor retrofit'!$S$28,"")))&amp;IF(F37="Scenario1PBT6",'Minor retrofit'!$T$28,IF(F37="Scenario2PBT6",'Minor retrofit'!$U$28,IF(F37="Scenario3PBT6",'Minor retrofit'!$V$28,"")))&amp;IF(F37="Scenario1PBT7",'Minor retrofit'!$W$28,IF(F37="Scenario2PBT7",'Minor retrofit'!$X$28,IF(F37="Scenario3PBT7",'Minor retrofit'!$Y$28,"")))&amp;IF(F37="Scenario1PBT8",'Minor retrofit'!$Z$28,IF(F37="Scenario2PBT8",'Minor retrofit'!$AA$28,IF(F37="Scenario3PBT8",'Minor retrofit'!$AB$28,"")))&amp;IF(F37="Scenario1PBT9",'Minor retrofit'!$AC$28,IF(F37="Scenario2PBT9",'Minor retrofit'!$AD$28,IF(F37="Scenario3PBT9",'Minor retrofit'!$AE$28,"")))&amp;IF(F37="Scenario1PBT10",'Minor retrofit'!$AF$28,IF(F37="Scenario2PBT10",'Minor retrofit'!$AG$28,IF(F37="Scenario3PBT10",'Minor retrofit'!$AH$28,"")))&amp;IF(F37="Scenario1PBT11",'Minor retrofit'!$AI$28,IF(F37="Scenario2PBT11",'Minor retrofit'!$AJ$28,IF(F37="Scenario3PBT11",'Minor retrofit'!$AK$28,"")))&amp;IF(F37="Scenario1PBT12",'Minor retrofit'!$AL$28,IF(F37="Scenario2PBT12",'Minor retrofit'!$AM$28,IF(F37="Scenario3PBT12",'Minor retrofit'!$AN$28,"")))&amp;IF(F37="Scenario1PBT13",'Minor retrofit'!$AO$28,IF(F37="Scenario2PBT13",'Minor retrofit'!$AP$28,IF(F37="Scenario3PBT13",'Minor retrofit'!$AQ$28,"")))&amp;IF(F37="Scenario1PBT14",'Minor retrofit'!$AR$28,IF(F37="Scenario2PBT14",'Minor retrofit'!$AS$28,IF(F37="Scenario3PBT14",'Minor retrofit'!$AT$28,"")))&amp;IF(F37="Scenario1PBT15",'Minor retrofit'!$AU$28,IF(F37="Scenario2PBT15",'Minor retrofit'!$AV$28,IF(F37="Scenario3PBT15",'Minor retrofit'!$AW$28,"")))</f>
        <v/>
      </c>
      <c r="T37" s="207">
        <f t="shared" ref="T37:T68" si="31">IFERROR(S37*C37,0)</f>
        <v>0</v>
      </c>
      <c r="U37" s="206" t="str">
        <f>IF(F37="Scenario1PBT1",'Minor retrofit'!$E$39,IF(F37="Scenario2PBT1",'Minor retrofit'!$F$39,IF(F37="Scenario3PBT1",'Minor retrofit'!$G$39,"")))&amp;IF(F37="Scenario1PBT2",'Minor retrofit'!$H$39,IF(F37="Scenario2PBT2",'Minor retrofit'!$I$39,IF(F37="Scenario3PBT2",'Minor retrofit'!$J$39,"")))&amp;IF(F37="Scenario1PBT3",'Minor retrofit'!$K$39,IF(F37="Scenario2PBT3",'Minor retrofit'!$L$39,IF(F37="Scenario3PBT3",'Minor retrofit'!$M$39,"")))&amp;IF(F37="Scenario1PBT4",'Minor retrofit'!$N$39,IF(F37="Scenario2PBT4",'Minor retrofit'!$O$39,IF(F37="Scenario3PBT4",'Minor retrofit'!$P$39,"")))&amp;IF(F37="Scenario1PBT5",'Minor retrofit'!$Q$39,IF(F37="Scenario2PBT5",'Minor retrofit'!$R$39,IF(F37="Scenario3PBT5",'Minor retrofit'!$S$39,"")))&amp;IF(F37="Scenario1PBT6",'Minor retrofit'!$T$39,IF(F37="Scenario2PBT6",'Minor retrofit'!$U$39,IF(F37="Scenario3PBT6",'Minor retrofit'!$V$39,"")))&amp;IF(F37="Scenario1PBT7",'Minor retrofit'!$W$39,IF(F37="Scenario2PBT7",'Minor retrofit'!$X$39,IF(F37="Scenario3PBT7",'Minor retrofit'!$Y$39,"")))&amp;IF(F37="Scenario1PBT8",'Minor retrofit'!$Z$39,IF(F37="Scenario2PBT8",'Minor retrofit'!$AA$39,IF(F37="Scenario3PBT8",'Minor retrofit'!$AB$39,"")))&amp;IF(F37="Scenario1PBT9",'Minor retrofit'!$AC$39,IF(F37="Scenario2PBT9",'Minor retrofit'!$AD$39,IF(F37="Scenario3PBT9",'Minor retrofit'!$AE$39,"")))&amp;IF(F37="Scenario1PBT10",'Minor retrofit'!$AF$39,IF(F37="Scenario2PBT10",'Minor retrofit'!$AG$39,IF(F37="Scenario3PBT10",'Minor retrofit'!$AH$39,"")))&amp;IF(F37="Scenario1PBT11",'Minor retrofit'!$AI$39,IF(F37="Scenario2PBT11",'Minor retrofit'!$AJ$39,IF(F37="Scenario3PBT11",'Minor retrofit'!$AK$39,"")))&amp;IF(F37="Scenario1PBT12",'Minor retrofit'!$AL$39,IF(F37="Scenario2PBT12",'Minor retrofit'!$AM$39,IF(F37="Scenario3PBT12",'Minor retrofit'!$AN$39,"")))&amp;IF(F37="Scenario1PBT13",'Minor retrofit'!$AO$39,IF(F37="Scenario2PBT13",'Minor retrofit'!$AP$39,IF(F37="Scenario3PBT13",'Minor retrofit'!$AQ$39,"")))&amp;IF(F37="Scenario1PBT14",'Minor retrofit'!$AR$39,IF(F37="Scenario2PBT14",'Minor retrofit'!$AS$39,IF(F37="Scenario3PBT14",'Minor retrofit'!$AT$39,"")))&amp;IF(F37="Scenario1PBT15",'Minor retrofit'!$AU$39,IF(F37="Scenario2PBT15",'Minor retrofit'!$AV$39,IF(F37="Scenario3PBT15",'Minor retrofit'!$AW$39,"")))</f>
        <v/>
      </c>
      <c r="V37" s="117">
        <f t="shared" ref="V37:V68" si="32">IFERROR(U37*C37,0)</f>
        <v>0</v>
      </c>
      <c r="W37" s="117" t="str">
        <f>IF(F37="Scenario1PBT1",'Minor retrofit'!$E$41,IF(F37="Scenario2PBT1",'Minor retrofit'!$F$41,IF(F37="Scenario3PBT1",'Minor retrofit'!$G$41,"")))&amp;IF(F37="Scenario1PBT2",'Minor retrofit'!$H$41,IF(F37="Scenario2PBT2",'Minor retrofit'!$I$41,IF(F37="Scenario3PBT2",'Minor retrofit'!$J$41,"")))&amp;IF(F37="Scenario1PBT3",'Minor retrofit'!$K$41,IF(F37="Scenario2PBT3",'Minor retrofit'!$L$41,IF(F37="Scenario3PBT3",'Minor retrofit'!$M$41,"")))&amp;IF(F37="Scenario1PBT4",'Minor retrofit'!$N$41,IF(F37="Scenario2PBT4",'Minor retrofit'!$O$41,IF(F37="Scenario3PBT4",'Minor retrofit'!$P$41,"")))&amp;IF(F37="Scenario1PBT5",'Minor retrofit'!$Q$41,IF(F37="Scenario2PBT5",'Minor retrofit'!$R$41,IF(F37="Scenario3PBT5",'Minor retrofit'!$S$41,"")))&amp;IF(F37="Scenario1PBT6",'Minor retrofit'!$T$41,IF(F37="Scenario2PBT6",'Minor retrofit'!$U$41,IF(F37="Scenario3PBT6",'Minor retrofit'!$V$41,"")))&amp;IF(F37="Scenario1PBT7",'Minor retrofit'!$W$41,IF(F37="Scenario2PBT7",'Minor retrofit'!$X$41,IF(F37="Scenario3PBT7",'Minor retrofit'!$Y$41,"")))&amp;IF(F37="Scenario1PBT8",'Minor retrofit'!$Z$41,IF(F37="Scenario2PBT8",'Minor retrofit'!$AA$41,IF(F37="Scenario3PBT8",'Minor retrofit'!$AB$41,"")))&amp;IF(F37="Scenario1PBT9",'Minor retrofit'!$AC$41,IF(F37="Scenario2PBT9",'Minor retrofit'!$AD$41,IF(F37="Scenario3PBT9",'Minor retrofit'!$AE$41,"")))&amp;IF(F37="Scenario1PBT10",'Minor retrofit'!$AF$41,IF(F37="Scenario2PBT10",'Minor retrofit'!$AG$41,IF(F37="Scenario3PBT10",'Minor retrofit'!$AH$41,"")))&amp;IF(F37="Scenario1PBT11",'Minor retrofit'!$AI$41,IF(F37="Scenario2PBT11",'Minor retrofit'!$AJ$41,IF(F37="Scenario3PBT11",'Minor retrofit'!$AK$41,"")))&amp;IF(F37="Scenario1PBT12",'Minor retrofit'!$AL$41,IF(F37="Scenario2PBT12",'Minor retrofit'!$AM$41,IF(F37="Scenario3PBT12",'Minor retrofit'!$AN$41,"")))&amp;IF(F37="Scenario1PBT13",'Minor retrofit'!$AO$41,IF(F37="Scenario2PBT13",'Minor retrofit'!$AP$41,IF(F37="Scenario3PBT13",'Minor retrofit'!$AQ$41,"")))&amp;IF(F37="Scenario1PBT14",'Minor retrofit'!$AR$41,IF(F37="Scenario2PBT14",'Minor retrofit'!$AS$41,IF(F37="Scenario3PBT14",'Minor retrofit'!$AT$41,"")))&amp;IF(F37="Scenario1PBT15",'Minor retrofit'!$AU$41,IF(F37="Scenario2PBT15",'Minor retrofit'!$AV$41,IF(F37="Scenario3PBT15",'Minor retrofit'!$AW$41,"")))</f>
        <v/>
      </c>
      <c r="X37" s="117">
        <f t="shared" ref="X37:X68" si="33">IFERROR(W37*C37,0)</f>
        <v>0</v>
      </c>
      <c r="Y37" s="117" t="str">
        <f>IF(F37="Scenario1PBT1",'Minor retrofit'!$E$43,IF(F37="Scenario2PBT1",'Minor retrofit'!$F$43,IF(F37="Scenario3PBT1",'Minor retrofit'!$G$43,"")))&amp;IF(F37="Scenario1PBT2",'Minor retrofit'!$H$43,IF(F37="Scenario2PBT2",'Minor retrofit'!$I$43,IF(F37="Scenario3PBT2",'Minor retrofit'!$J$43,"")))&amp;IF(F37="Scenario1PBT3",'Minor retrofit'!$K$43,IF(F37="Scenario2PBT3",'Minor retrofit'!$L$43,IF(F37="Scenario3PBT3",'Minor retrofit'!$M$43,"")))&amp;IF(F37="Scenario1PBT4",'Minor retrofit'!$N$43,IF(F37="Scenario2PBT4",'Minor retrofit'!$O$43,IF(F37="Scenario3PBT4",'Minor retrofit'!$P$43,"")))&amp;IF(F37="Scenario1PBT5",'Minor retrofit'!$Q$43,IF(F37="Scenario2PBT5",'Minor retrofit'!$R$43,IF(F37="Scenario3PBT5",'Minor retrofit'!$S$43,"")))&amp;IF(F37="Scenario1PBT6",'Minor retrofit'!$T$43,IF(F37="Scenario2PBT6",'Minor retrofit'!$U$43,IF(F37="Scenario3PBT6",'Minor retrofit'!$V$43,"")))&amp;IF(F37="Scenario1PBT7",'Minor retrofit'!$W$43,IF(F37="Scenario2PBT7",'Minor retrofit'!$X$43,IF(F37="Scenario3PBT7",'Minor retrofit'!$Y$43,"")))&amp;IF(F37="Scenario1PBT8",'Minor retrofit'!$Z$43,IF(F37="Scenario2PBT8",'Minor retrofit'!$AA$43,IF(F37="Scenario3PBT8",'Minor retrofit'!$AB$43,"")))&amp;IF(F37="Scenario1PBT9",'Minor retrofit'!$AC$43,IF(F37="Scenario2PBT9",'Minor retrofit'!$AD$43,IF(F37="Scenario3PBT9",'Minor retrofit'!$AE$43,"")))&amp;IF(F37="Scenario1PBT10",'Minor retrofit'!$AF$43,IF(F37="Scenario2PBT10",'Minor retrofit'!$AG$43,IF(F37="Scenario3PBT10",'Minor retrofit'!$AH$43,"")))&amp;IF(F37="Scenario1PBT11",'Minor retrofit'!$AI$43,IF(F37="Scenario2PBT11",'Minor retrofit'!$AJ$43,IF(F37="Scenario3PBT11",'Minor retrofit'!$AK$43,"")))&amp;IF(F37="Scenario1PBT12",'Minor retrofit'!$AL$43,IF(F37="Scenario2PBT12",'Minor retrofit'!$AM$43,IF(F37="Scenario3PBT12",'Minor retrofit'!$AN$43,"")))&amp;IF(F37="Scenario1PBT13",'Minor retrofit'!$AO$43,IF(F37="Scenario2PBT13",'Minor retrofit'!$AP$43,IF(F37="Scenario3PBT13",'Minor retrofit'!$AQ$43,"")))&amp;IF(F37="Scenario1PBT14",'Minor retrofit'!$AR$43,IF(F37="Scenario2PBT14",'Minor retrofit'!$AS$43,IF(F37="Scenario3PBT14",'Minor retrofit'!$AT$43,"")))&amp;IF(F37="Scenario1PBT15",'Minor retrofit'!$AU$43,IF(F37="Scenario2PBT15",'Minor retrofit'!$AV$43,IF(F37="Scenario3PBT15",'Minor retrofit'!$AW$43,"")))</f>
        <v/>
      </c>
      <c r="Z37" s="117">
        <f t="shared" ref="Z37:Z68" si="34">IFERROR(Y37*C37,0)</f>
        <v>0</v>
      </c>
      <c r="AA37" s="178" t="str">
        <f>IF(F37="Scenario1PBT1",'Minor retrofit'!$E$102,IF(F37="Scenario2PBT1",'Minor retrofit'!$F$102,IF(F37="Scenario3PBT1",'Minor retrofit'!$G$102,"")))&amp;IF(F37="Scenario1PBT2",'Minor retrofit'!$H$102,IF(F37="Scenario2PBT2",'Minor retrofit'!$I$102,IF(F37="Scenario3PBT2",'Minor retrofit'!$J$102,"")))&amp;IF(F37="Scenario1PBT3",'Minor retrofit'!$K$102,IF(F37="Scenario2PBT3",'Minor retrofit'!$L$102,IF(F37="Scenario3PBT3",'Minor retrofit'!$M$102,"")))&amp;IF(F37="Scenario1PBT4",'Minor retrofit'!$N$102,IF(F37="Scenario2PBT4",'Minor retrofit'!$O$102,IF(F37="Scenario3PBT4",'Minor retrofit'!$P$102,"")))&amp;IF(F37="Scenario1PBT5",'Minor retrofit'!$Q$102,IF(F37="Scenario2PBT5",'Minor retrofit'!$R$102,IF(F37="Scenario3PBT5",'Minor retrofit'!$S$102,"")))&amp;IF(F37="Scenario1PBT6",'Minor retrofit'!$T$102,IF(F37="Scenario2PBT6",'Minor retrofit'!$U$102,IF(F37="Scenario3PBT6",'Minor retrofit'!$V$102,"")))&amp;IF(F37="Scenario1PBT7",'Minor retrofit'!$W$102,IF(F37="Scenario2PBT7",'Minor retrofit'!$X$102,IF(F37="Scenario3PBT7",'Minor retrofit'!$Y$102,"")))&amp;IF(F37="Scenario1PBT8",'Minor retrofit'!$Z$102,IF(F37="Scenario2PBT8",'Minor retrofit'!$AA$102,IF(F37="Scenario3PBT8",'Minor retrofit'!$AB$102,"")))&amp;IF(F37="Scenario1PBT9",'Minor retrofit'!$AC$102,IF(F37="Scenario2PBT9",'Minor retrofit'!$AD$102,IF(F37="Scenario3PBT9",'Minor retrofit'!$AE$102,"")))&amp;IF(F37="Scenario1PBT10",'Minor retrofit'!$AF$102,IF(F37="Scenario2PBT10",'Minor retrofit'!$AG$102,IF(F37="Scenario3PBT10",'Minor retrofit'!$AH$102,"")))&amp;IF(F37="Scenario1PBT11",'Minor retrofit'!$AI$102,IF(F37="Scenario2PBT11",'Minor retrofit'!$AJ$102,IF(F37="Scenario3PBT11",'Minor retrofit'!$AK$102,"")))&amp;IF(F37="Scenario1PBT12",'Minor retrofit'!$AL$102,IF(F37="Scenario2PBT12",'Minor retrofit'!$AM$102,IF(F37="Scenario3PBT12",'Minor retrofit'!$AN$102,"")))&amp;IF(F37="Scenario1PBT13",'Minor retrofit'!$AO$102,IF(F37="Scenario2PBT13",'Minor retrofit'!$AP$102,IF(F37="Scenario3PBT13",'Minor retrofit'!$AQ$102,"")))&amp;IF(F37="Scenario1PBT14",'Minor retrofit'!$AR$102,IF(F37="Scenario2PBT14",'Minor retrofit'!$AS$102,IF(F37="Scenario3PBT14",'Minor retrofit'!$AT$102,"")))&amp;IF(F37="Scenario1PBT15",'Minor retrofit'!$AU$102,IF(F37="Scenario2PBT15",'Minor retrofit'!$AV$102,IF(F37="Scenario3PBT15",'Minor retrofit'!$AW$102,"")))</f>
        <v/>
      </c>
      <c r="AB37" s="179">
        <f t="shared" ref="AB37:AB68" si="35">IFERROR(C37*AA37,0)</f>
        <v>0</v>
      </c>
      <c r="AC37" s="363" t="str">
        <f t="shared" si="24"/>
        <v/>
      </c>
      <c r="AD37" s="353">
        <f>IF(AC37="",IFERROR('Projection_Base-case'!G38-G37,0),0)</f>
        <v>0</v>
      </c>
      <c r="AE37" s="350">
        <f t="shared" ref="AE37:AE68" si="36">IFERROR(AD37*C37,0)</f>
        <v>0</v>
      </c>
      <c r="AF37" s="361">
        <f>IFERROR(100*AD37/'Projection_Base-case'!G38,0)</f>
        <v>0</v>
      </c>
      <c r="AG37" s="352">
        <f>IF(AC37="",IFERROR('Projection_Base-case'!I38-I37,0),0)</f>
        <v>0</v>
      </c>
      <c r="AH37" s="353">
        <f t="shared" ref="AH37:AH68" si="37">IFERROR(AG37*C37,0)</f>
        <v>0</v>
      </c>
      <c r="AI37" s="361">
        <f>IFERROR(100*AG37/'Projection_Base-case'!I38,0)</f>
        <v>0</v>
      </c>
      <c r="AJ37" s="352">
        <f>IF(AC37="",IFERROR('Projection_Base-case'!K38-K37,0),0)</f>
        <v>0</v>
      </c>
      <c r="AK37" s="353">
        <f t="shared" ref="AK37:AK68" si="38">IFERROR(AJ37*C37,0)</f>
        <v>0</v>
      </c>
      <c r="AL37" s="361">
        <f>IFERROR(100*AJ37/'Projection_Base-case'!K38,0)</f>
        <v>0</v>
      </c>
      <c r="AM37" s="352">
        <f>-IF(AC37="",IFERROR('Projection_Base-case'!M38-M37,0),0)</f>
        <v>0</v>
      </c>
      <c r="AN37" s="353">
        <f t="shared" ref="AN37:AN68" si="39">IFERROR(AM37*C37,0)</f>
        <v>0</v>
      </c>
      <c r="AO37" s="354">
        <f>IFERROR(IF('Projection_Base-case'!N38&gt;0,100*AN37/'Projection_Base-case'!N38,100*AN37/N37),0)</f>
        <v>0</v>
      </c>
      <c r="AP37" s="355">
        <f>IF(AC37="",IFERROR('Projection_Base-case'!O38-O37,0),0)</f>
        <v>0</v>
      </c>
      <c r="AQ37" s="356">
        <f t="shared" ref="AQ37:AQ68" si="40">IFERROR(AP37*C37,0)</f>
        <v>0</v>
      </c>
      <c r="AR37" s="356">
        <f>IFERROR(100*AP37/'Projection_Base-case'!O38,0)</f>
        <v>0</v>
      </c>
      <c r="AS37" s="355">
        <f>IF(AC37="",IFERROR('Projection_Base-case'!Q38-Q37,0),0)</f>
        <v>0</v>
      </c>
      <c r="AT37" s="356">
        <f t="shared" ref="AT37:AT68" si="41">IFERROR(AS37*C37,0)</f>
        <v>0</v>
      </c>
      <c r="AU37" s="356">
        <f>IFERROR(100*AS37/'Projection_Base-case'!Q38,0)</f>
        <v>0</v>
      </c>
      <c r="AV37" s="355">
        <f>IF(AC37="",IFERROR('Projection_Base-case'!S38-S37,0),0)</f>
        <v>0</v>
      </c>
      <c r="AW37" s="356">
        <f t="shared" ref="AW37:AW68" si="42">IFERROR(AV37*C37,0)</f>
        <v>0</v>
      </c>
      <c r="AX37" s="357">
        <f>IFERROR(100*AV37/'Projection_Base-case'!S38,0)</f>
        <v>0</v>
      </c>
      <c r="AY37" s="358">
        <f>IF(AC37="",IFERROR('Projection_Base-case'!U38-U37,0),0)</f>
        <v>0</v>
      </c>
      <c r="AZ37" s="359">
        <f t="shared" ref="AZ37:AZ68" si="43">IFERROR(AY37*C37,0)</f>
        <v>0</v>
      </c>
      <c r="BA37" s="359">
        <f>IFERROR(100*AY37/'Projection_Base-case'!U38,0)</f>
        <v>0</v>
      </c>
      <c r="BB37" s="358">
        <f>IF(AC37="",IFERROR('Projection_Base-case'!W38-W37,0),0)</f>
        <v>0</v>
      </c>
      <c r="BC37" s="359">
        <f t="shared" ref="BC37:BC68" si="44">IFERROR(BB37*C37,0)</f>
        <v>0</v>
      </c>
      <c r="BD37" s="359">
        <f>IFERROR(100*BB37/'Projection_Base-case'!W38,0)</f>
        <v>0</v>
      </c>
      <c r="BE37" s="358">
        <f>IF(AC37="",IFERROR('Projection_Base-case'!Y38-Y37,0),0)</f>
        <v>0</v>
      </c>
      <c r="BF37" s="359">
        <f t="shared" ref="BF37:BF68" si="45">IFERROR(BE37*C37,0)</f>
        <v>0</v>
      </c>
      <c r="BG37" s="359">
        <f>IFERROR(100*BE37/'Projection_Base-case'!Y38,0)</f>
        <v>0</v>
      </c>
      <c r="BH37" s="359">
        <f t="shared" ref="BH37:BH68" si="46">IFERROR(AB37/AZ37,0)</f>
        <v>0</v>
      </c>
      <c r="BI37" s="360">
        <f t="shared" ref="BI37:BI68" si="47">IFERROR(AB37/AE37,0)</f>
        <v>0</v>
      </c>
    </row>
    <row r="38" spans="1:61">
      <c r="A38" s="205">
        <v>34</v>
      </c>
      <c r="B38" s="347">
        <f>IF('Projection_Base-case'!B39&lt;&gt;"",'Projection_Base-case'!B39,0)</f>
        <v>0</v>
      </c>
      <c r="C38" s="347">
        <f>IF('Projection_Base-case'!C39&lt;&gt;"",'Projection_Base-case'!C39,0)</f>
        <v>0</v>
      </c>
      <c r="D38" s="365">
        <f>IF('Projection_Base-case'!D39&lt;&gt;"",'Projection_Base-case'!D39,0)</f>
        <v>0</v>
      </c>
      <c r="E38" s="369"/>
      <c r="F38" s="367" t="str">
        <f t="shared" si="23"/>
        <v>0</v>
      </c>
      <c r="G38" s="206" t="str">
        <f>IF(F38="Scenario1PBT1",'Minor retrofit'!$E$7,IF(F38="Scenario2PBT1",'Minor retrofit'!$F$7,IF(F38="Scenario3PBT1",'Minor retrofit'!$G$7,"")))&amp;IF(F38="Scenario1PBT2",'Minor retrofit'!$H$7,IF(F38="Scenario2PBT2",'Minor retrofit'!$I$7,IF(F38="Scenario3PBT2",'Minor retrofit'!$J$7,"")))&amp;IF(F38="Scenario1PBT3",'Minor retrofit'!$K$7,IF(F38="Scenario2PBT3",'Minor retrofit'!$L$7,IF(F38="Scenario3PBT3",'Minor retrofit'!$M$7,"")))&amp;IF(F38="Scenario1PBT4",'Minor retrofit'!$N$7,IF(F38="Scenario2PBT4",'Minor retrofit'!$O$7,IF(F38="Scenario3PBT4",'Minor retrofit'!$P$7,"")))&amp;IF(F38="Scenario1PBT5",'Minor retrofit'!$Q$7,IF(F38="Scenario2PBT5",'Minor retrofit'!$R$7,IF(F38="Scenario3PBT5",'Minor retrofit'!$S$7,"")))&amp;IF(F38="Scenario1PBT6",'Minor retrofit'!$T$7,IF(F38="Scenario2PBT6",'Minor retrofit'!$U$7,IF(F38="Scenario3PBT6",'Minor retrofit'!$V$7,"")))&amp;IF(F38="Scenario1PBT7",'Minor retrofit'!$W$7,IF(F38="Scenario2PBT7",'Minor retrofit'!$X$7,IF(F38="Scenario3PBT7",'Minor retrofit'!$Y$7,"")))&amp;IF(F38="Scenario1PBT8",'Minor retrofit'!$Z$7,IF(F38="Scenario2PBT8",'Minor retrofit'!$AA$7,IF(F38="Scenario3PBT8",'Minor retrofit'!$AB$7,"")))&amp;IF(F38="Scenario1PBT9",'Minor retrofit'!$AC$7,IF(F38="Scenario2PBT9",'Minor retrofit'!$AD$7,IF(F38="Scenario3PBT9",'Minor retrofit'!$AE$7,"")))&amp;IF(F38="Scenario1PBT10",'Minor retrofit'!$AF$7,IF(F38="Scenario2PBT10",'Minor retrofit'!$AG$7,IF(F38="Scenario3PBT10",'Minor retrofit'!$AH$7,"")))&amp;IF(F38="Scenario1PBT11",'Minor retrofit'!$AI$7,IF(F38="Scenario2PBT11",'Minor retrofit'!$AJ$7,IF(F38="Scenario3PBT11",'Minor retrofit'!$AK$7,"")))&amp;IF(F38="Scenario1PBT12",'Minor retrofit'!$AL$7,IF(F38="Scenario2PBT12",'Minor retrofit'!$AM$7,IF(F38="Scenario3PBT12",'Minor retrofit'!$AN$7,"")))&amp;IF(F38="Scenario1PBT13",'Minor retrofit'!$AO$7,IF(F38="Scenario2PBT13",'Minor retrofit'!$AP$7,IF(F38="Scenario3PBT13",'Minor retrofit'!$AQ$7,"")))&amp;IF(F38="Scenario1PBT14",'Minor retrofit'!$AR$7,IF(F38="Scenario2PBT14",'Minor retrofit'!$AS$7,IF(F38="Scenario3PBT14",'Minor retrofit'!$AT$7,"")))&amp;IF(F38="Scenario1PBT15",'Minor retrofit'!$AU$7,IF(F38="Scenario2PBT15",'Minor retrofit'!$AV$7,IF(F38="Scenario3PBT15",'Minor retrofit'!$AW$7,"")))</f>
        <v/>
      </c>
      <c r="H38" s="117">
        <f t="shared" si="25"/>
        <v>0</v>
      </c>
      <c r="I38" s="117" t="str">
        <f>IF(F38="Scenario1PBT1",'Minor retrofit'!$E$17,IF(F38="Scenario2PBT1",'Minor retrofit'!$F$17,IF(F38="Scenario3PBT1",'Minor retrofit'!$G$17,"")))&amp;IF(F38="Scenario1PBT2",'Minor retrofit'!$H$17,IF(F38="Scenario2PBT2",'Minor retrofit'!$I$17,IF(F38="Scenario3PBT2",'Minor retrofit'!$J$17,"")))&amp;IF(F38="Scenario1PBT3",'Minor retrofit'!$K$17,IF(F38="Scenario2PBT3",'Minor retrofit'!$L$17,IF(F38="Scenario3PBT3",'Minor retrofit'!$M$17,"")))&amp;IF(F38="Scenario1PBT4",'Minor retrofit'!$N$17,IF(F38="Scenario2PBT4",'Minor retrofit'!$O$17,IF(F38="Scenario3PBT4",'Minor retrofit'!$P$17,"")))&amp;IF(F38="Scenario1PBT5",'Minor retrofit'!$Q$17,IF(F38="Scenario2PBT5",'Minor retrofit'!$R$17,IF(F38="Scenario3PBT5",'Minor retrofit'!$S$17,"")))&amp;IF(F38="Scenario1PBT6",'Minor retrofit'!$T$17,IF(F38="Scenario2PBT6",'Minor retrofit'!$U$17,IF(F38="Scenario3PBT6",'Minor retrofit'!$V$17,"")))&amp;IF(F38="Scenario1PBT7",'Minor retrofit'!$W$17,IF(F38="Scenario2PBT7",'Minor retrofit'!$X$17,IF(F38="Scenario3PBT7",'Minor retrofit'!$Y$17,"")))&amp;IF(F38="Scenario1PBT8",'Minor retrofit'!$Z$17,IF(F38="Scenario2PBT8",'Minor retrofit'!$AA$17,IF(F38="Scenario3PBT8",'Minor retrofit'!$AB$17,"")))&amp;IF(F38="Scenario1PBT9",'Minor retrofit'!$AC$17,IF(F38="Scenario2PBT9",'Minor retrofit'!$AD$17,IF(F38="Scenario3PBT9",'Minor retrofit'!$AE$17,"")))&amp;IF(F38="Scenario1PBT10",'Minor retrofit'!$AF$17,IF(F38="Scenario2PBT10",'Minor retrofit'!$AG$17,IF(F38="Scenario3PBT10",'Minor retrofit'!$AH$17,"")))&amp;IF(F38="Scenario1PBT11",'Minor retrofit'!$AI$17,IF(F38="Scenario2PBT11",'Minor retrofit'!$AJ$17,IF(F38="Scenario3PBT11",'Minor retrofit'!$AK$17,"")))&amp;IF(F38="Scenario1PBT12",'Minor retrofit'!$AL$17,IF(F38="Scenario2PBT12",'Minor retrofit'!$AM$17,IF(F38="Scenario3PBT12",'Minor retrofit'!$AN$17,"")))&amp;IF(F38="Scenario1PBT13",'Minor retrofit'!$AO$17,IF(F38="Scenario2PBT13",'Minor retrofit'!$AP$17,IF(F38="Scenario3PBT13",'Minor retrofit'!$AQ$17,"")))&amp;IF(F38="Scenario1PBT14",'Minor retrofit'!$AR$17,IF(F38="Scenario2PBT14",'Minor retrofit'!$AS$17,IF(F38="Scenario3PBT14",'Minor retrofit'!$AT$17,"")))&amp;IF(F38="Scenario1PBT15",'Minor retrofit'!$AU$17,IF(F38="Scenario2PBT15",'Minor retrofit'!$AV$17,IF(F38="Scenario3PBT15",'Minor retrofit'!$AW$17,"")))</f>
        <v/>
      </c>
      <c r="J38" s="117">
        <f t="shared" si="26"/>
        <v>0</v>
      </c>
      <c r="K38" s="117" t="str">
        <f>IF(F38="Scenario1PBT1",'Minor retrofit'!$E$19,IF(F38="Scenario2PBT1",'Minor retrofit'!$F$19,IF(F38="Scenario3PBT1",'Minor retrofit'!$G$19,"")))&amp;IF(F38="Scenario1PBT2",'Minor retrofit'!$H$19,IF(F38="Scenario2PBT2",'Minor retrofit'!$I$19,IF(F38="Scenario3PBT2",'Minor retrofit'!$J$19,"")))&amp;IF(F38="Scenario1PBT3",'Minor retrofit'!$K$19,IF(F38="Scenario2PBT3",'Minor retrofit'!$L$19,IF(F38="Scenario3PBT3",'Minor retrofit'!$M$19,"")))&amp;IF(F38="Scenario1PBT4",'Minor retrofit'!$N$19,IF(F38="Scenario2PBT4",'Minor retrofit'!$O$19,IF(F38="Scenario3PBT4",'Minor retrofit'!$P$19,"")))&amp;IF(F38="Scenario1PBT5",'Minor retrofit'!$Q$19,IF(F38="Scenario2PBT5",'Minor retrofit'!$R$19,IF(F38="Scenario3PBT5",'Minor retrofit'!$S$19,"")))&amp;IF(F38="Scenario1PBT6",'Minor retrofit'!$T$19,IF(F38="Scenario2PBT6",'Minor retrofit'!$U$19,IF(F38="Scenario3PBT6",'Minor retrofit'!$V$19,"")))&amp;IF(F38="Scenario1PBT7",'Minor retrofit'!$W$19,IF(F38="Scenario2PBT7",'Minor retrofit'!$X$19,IF(F38="Scenario3PBT7",'Minor retrofit'!$Y$19,"")))&amp;IF(F38="Scenario1PBT8",'Minor retrofit'!$Z$19,IF(F38="Scenario2PBT8",'Minor retrofit'!$AA$19,IF(F38="Scenario3PBT8",'Minor retrofit'!$AB$19,"")))&amp;IF(F38="Scenario1PBT9",'Minor retrofit'!$AC$19,IF(F38="Scenario2PBT9",'Minor retrofit'!$AD$19,IF(F38="Scenario3PBT9",'Minor retrofit'!$AE$19,"")))&amp;IF(F38="Scenario1PBT10",'Minor retrofit'!$AF$19,IF(F38="Scenario2PBT10",'Minor retrofit'!$AG$19,IF(F38="Scenario3PBT10",'Minor retrofit'!$AH$19,"")))&amp;IF(F38="Scenario1PBT11",'Minor retrofit'!$AI$19,IF(F38="Scenario2PBT11",'Minor retrofit'!$AJ$19,IF(F38="Scenario3PBT11",'Minor retrofit'!$AK$19,"")))&amp;IF(F38="Scenario1PBT12",'Minor retrofit'!$AL$19,IF(F38="Scenario2PBT12",'Minor retrofit'!$AM$19,IF(F38="Scenario3PBT12",'Minor retrofit'!$AN$19,"")))&amp;IF(F38="Scenario1PBT13",'Minor retrofit'!$AO$19,IF(F38="Scenario2PBT13",'Minor retrofit'!$AP$19,IF(F38="Scenario3PBT13",'Minor retrofit'!$AQ$19,"")))&amp;IF(F38="Scenario1PBT14",'Minor retrofit'!$AR$19,IF(F38="Scenario2PBT14",'Minor retrofit'!$AS$19,IF(F38="Scenario3PBT14",'Minor retrofit'!$AT$19,"")))&amp;IF(F38="Scenario1PBT15",'Minor retrofit'!$AU$19,IF(F38="Scenario2PBT15",'Minor retrofit'!$AV$19,IF(F38="Scenario3PBT15",'Minor retrofit'!$AW$19,"")))</f>
        <v/>
      </c>
      <c r="L38" s="117">
        <f t="shared" si="27"/>
        <v>0</v>
      </c>
      <c r="M38" s="117" t="str">
        <f>IF(F38="Scenario1PBT1",'Minor retrofit'!$E$21,IF(F38="Scenario2PBT1",'Minor retrofit'!$F$21,IF(F38="Scenario3PBT1",'Minor retrofit'!$G$21,"")))&amp;IF(F38="Scenario1PBT2",'Minor retrofit'!$H$21,IF(F38="Scenario2PBT2",'Minor retrofit'!$I$21,IF(F38="Scenario3PBT2",'Minor retrofit'!$J$21,"")))&amp;IF(F38="Scenario1PBT3",'Minor retrofit'!$K$21,IF(F38="Scenario2PBT3",'Minor retrofit'!$L$21,IF(F38="Scenario3PBT3",'Minor retrofit'!$M$21,"")))&amp;IF(F38="Scenario1PBT4",'Minor retrofit'!$N$21,IF(F38="Scenario2PBT4",'Minor retrofit'!$O$21,IF(F38="Scenario3PBT4",'Minor retrofit'!$P$21,"")))&amp;IF(F38="Scenario1PBT5",'Minor retrofit'!$Q$21,IF(F38="Scenario2PBT5",'Minor retrofit'!$R$21,IF(F38="Scenario3PBT5",'Minor retrofit'!$S$21,"")))&amp;IF(F38="Scenario1PBT6",'Minor retrofit'!$T$21,IF(F38="Scenario2PBT6",'Minor retrofit'!$U$21,IF(F38="Scenario3PBT6",'Minor retrofit'!$V$21,"")))&amp;IF(F38="Scenario1PBT7",'Minor retrofit'!$W$21,IF(F38="Scenario2PBT7",'Minor retrofit'!$X$21,IF(F38="Scenario3PBT7",'Minor retrofit'!$Y$21,"")))&amp;IF(F38="Scenario1PBT8",'Minor retrofit'!$Z$21,IF(F38="Scenario2PBT8",'Minor retrofit'!$AA$21,IF(F38="Scenario3PBT8",'Minor retrofit'!$AB$21,"")))&amp;IF(F38="Scenario1PBT9",'Minor retrofit'!$AC$21,IF(F38="Scenario2PBT9",'Minor retrofit'!$AD$21,IF(F38="Scenario3PBT9",'Minor retrofit'!$AE$21,"")))&amp;IF(F38="Scenario1PBT10",'Minor retrofit'!$AF$21,IF(F38="Scenario2PBT10",'Minor retrofit'!$AG$21,IF(F38="Scenario3PBT10",'Minor retrofit'!$AH$21,"")))&amp;IF(F38="Scenario1PBT11",'Minor retrofit'!$AI$21,IF(F38="Scenario2PBT11",'Minor retrofit'!$AJ$21,IF(F38="Scenario3PBT11",'Minor retrofit'!$AK$21,"")))&amp;IF(F38="Scenario1PBT12",'Minor retrofit'!$AL$21,IF(F38="Scenario2PBT12",'Minor retrofit'!$AM$21,IF(F38="Scenario3PBT12",'Minor retrofit'!$AN$21,"")))&amp;IF(F38="Scenario1PBT13",'Minor retrofit'!$AO$21,IF(F38="Scenario2PBT13",'Minor retrofit'!$AP$21,IF(F38="Scenario3PBT13",'Minor retrofit'!$AQ$21,"")))&amp;IF(F38="Scenario1PBT14",'Minor retrofit'!$AR$21,IF(F38="Scenario2PBT14",'Minor retrofit'!$AS$21,IF(F38="Scenario3PBT14",'Minor retrofit'!$AT$21,"")))&amp;IF(F38="Scenario1PBT15",'Minor retrofit'!$AU$21,IF(F38="Scenario2PBT15",'Minor retrofit'!$AV$21,IF(F38="Scenario3PBT15",'Minor retrofit'!$AW$21,"")))</f>
        <v/>
      </c>
      <c r="N38" s="118">
        <f t="shared" si="28"/>
        <v>0</v>
      </c>
      <c r="O38" s="206" t="str">
        <f>IF(F38="Scenario1PBT1",'Minor retrofit'!$E$24,IF(F38="Scenario2PBT1",'Minor retrofit'!$F$24,IF(F38="Scenario3PBT1",'Minor retrofit'!$G$24,"")))&amp;IF(F38="Scenario1PBT2",'Minor retrofit'!$H$24,IF(F38="Scenario2PBT2",'Minor retrofit'!$I$24,IF(F38="Scenario3PBT2",'Minor retrofit'!$J$24,"")))&amp;IF(F38="Scenario1PBT3",'Minor retrofit'!$K$24,IF(F38="Scenario2PBT3",'Minor retrofit'!$L$24,IF(F38="Scenario3PBT3",'Minor retrofit'!$M$24,"")))&amp;IF(F38="Scenario1PBT4",'Minor retrofit'!$N$24,IF(F38="Scenario2PBT4",'Minor retrofit'!$O$24,IF(F38="Scenario3PBT4",'Minor retrofit'!$P$24,"")))&amp;IF(F38="Scenario1PBT5",'Minor retrofit'!$Q$24,IF(F38="Scenario2PBT5",'Minor retrofit'!$R$24,IF(F38="Scenario3PBT5",'Minor retrofit'!$S$24,"")))&amp;IF(F38="Scenario1PBT6",'Minor retrofit'!$T$24,IF(F38="Scenario2PBT6",'Minor retrofit'!$U$24,IF(F38="Scenario3PBT6",'Minor retrofit'!$V$24,"")))&amp;IF(F38="Scenario1PBT7",'Minor retrofit'!$W$24,IF(F38="Scenario2PBT7",'Minor retrofit'!$X$24,IF(F38="Scenario3PBT7",'Minor retrofit'!$Y$24,"")))&amp;IF(F38="Scenario1PBT8",'Minor retrofit'!$Z$24,IF(F38="Scenario2PBT8",'Minor retrofit'!$AA$24,IF(F38="Scenario3PBT8",'Minor retrofit'!$AB$24,"")))&amp;IF(F38="Scenario1PBT9",'Minor retrofit'!$AC$24,IF(F38="Scenario2PBT9",'Minor retrofit'!$AD$24,IF(F38="Scenario3PBT9",'Minor retrofit'!$AE$24,"")))&amp;IF(F38="Scenario1PBT10",'Minor retrofit'!$AF$24,IF(F38="Scenario2PBT10",'Minor retrofit'!$AG$24,IF(F38="Scenario3PBT10",'Minor retrofit'!$AH$24,"")))&amp;IF(F38="Scenario1PBT11",'Minor retrofit'!$AI$24,IF(F38="Scenario2PBT11",'Minor retrofit'!$AJ$24,IF(F38="Scenario3PBT11",'Minor retrofit'!$AK$24,"")))&amp;IF(F38="Scenario1PBT12",'Minor retrofit'!$AL$24,IF(F38="Scenario2PBT12",'Minor retrofit'!$AM$24,IF(F38="Scenario3PBT12",'Minor retrofit'!$AN$24,"")))&amp;IF(F38="Scenario1PBT13",'Minor retrofit'!$AO$24,IF(F38="Scenario2PBT13",'Minor retrofit'!$AP$24,IF(F38="Scenario3PBT13",'Minor retrofit'!$AQ$24,"")))&amp;IF(F38="Scenario1PBT14",'Minor retrofit'!$AR$24,IF(F38="Scenario2PBT14",'Minor retrofit'!$AS$24,IF(F38="Scenario3PBT14",'Minor retrofit'!$AT$24,"")))&amp;IF(F38="Scenario1PBT15",'Minor retrofit'!$AU$24,IF(F38="Scenario2PBT15",'Minor retrofit'!$AV$24,IF(F38="Scenario3PBT15",'Minor retrofit'!$AW$24,"")))</f>
        <v/>
      </c>
      <c r="P38" s="117">
        <f t="shared" si="29"/>
        <v>0</v>
      </c>
      <c r="Q38" s="117" t="str">
        <f>IF(F38="Scenario1PBT1",'Minor retrofit'!$E$26,IF(F38="Scenario2PBT1",'Minor retrofit'!$F$26,IF(F38="Scenario3PBT1",'Minor retrofit'!$G$26,"")))&amp;IF(F38="Scenario1PBT2",'Minor retrofit'!$H$26,IF(F38="Scenario2PBT2",'Minor retrofit'!$I$26,IF(F38="Scenario3PBT2",'Minor retrofit'!$J$26,"")))&amp;IF(F38="Scenario1PBT3",'Minor retrofit'!$K$26,IF(F38="Scenario2PBT3",'Minor retrofit'!$L$26,IF(F38="Scenario3PBT3",'Minor retrofit'!$M$26,"")))&amp;IF(F38="Scenario1PBT4",'Minor retrofit'!$N$26,IF(F38="Scenario2PBT4",'Minor retrofit'!$O$26,IF(F38="Scenario3PBT4",'Minor retrofit'!$P$26,"")))&amp;IF(F38="Scenario1PBT5",'Minor retrofit'!$Q$26,IF(F38="Scenario2PBT5",'Minor retrofit'!$R$26,IF(F38="Scenario3PBT5",'Minor retrofit'!$S$26,"")))&amp;IF(F38="Scenario1PBT6",'Minor retrofit'!$T$26,IF(F38="Scenario2PBT6",'Minor retrofit'!$U$26,IF(F38="Scenario3PBT6",'Minor retrofit'!$V$26,"")))&amp;IF(F38="Scenario1PBT7",'Minor retrofit'!$W$26,IF(F38="Scenario2PBT7",'Minor retrofit'!$X$26,IF(F38="Scenario3PBT7",'Minor retrofit'!$Y$26,"")))&amp;IF(F38="Scenario1PBT8",'Minor retrofit'!$Z$26,IF(F38="Scenario2PBT8",'Minor retrofit'!$AA$26,IF(F38="Scenario3PBT8",'Minor retrofit'!$AB$26,"")))&amp;IF(F38="Scenario1PBT9",'Minor retrofit'!$AC$26,IF(F38="Scenario2PBT9",'Minor retrofit'!$AD$26,IF(F38="Scenario3PBT9",'Minor retrofit'!$AE$26,"")))&amp;IF(F38="Scenario1PBT10",'Minor retrofit'!$AF$26,IF(F38="Scenario2PBT10",'Minor retrofit'!$AG$26,IF(F38="Scenario3PBT10",'Minor retrofit'!$AH$26,"")))&amp;IF(F38="Scenario1PBT11",'Minor retrofit'!$AI$26,IF(F38="Scenario2PBT11",'Minor retrofit'!$AJ$26,IF(F38="Scenario3PBT11",'Minor retrofit'!$AK$26,"")))&amp;IF(F38="Scenario1PBT12",'Minor retrofit'!$AL$26,IF(F38="Scenario2PBT12",'Minor retrofit'!$AM$26,IF(F38="Scenario3PBT12",'Minor retrofit'!$AN$26,"")))&amp;IF(F38="Scenario1PBT13",'Minor retrofit'!$AO$26,IF(F38="Scenario2PBT13",'Minor retrofit'!$AP$26,IF(F38="Scenario3PBT13",'Minor retrofit'!$AQ$26,"")))&amp;IF(F38="Scenario1PBT14",'Minor retrofit'!$AR$26,IF(F38="Scenario2PBT14",'Minor retrofit'!$AS$26,IF(F38="Scenario3PBT14",'Minor retrofit'!$AT$26,"")))&amp;IF(F38="Scenario1PBT15",'Minor retrofit'!$AU$26,IF(F38="Scenario2PBT15",'Minor retrofit'!$AV$26,IF(F38="Scenario3PBT15",'Minor retrofit'!$AW$26,"")))</f>
        <v/>
      </c>
      <c r="R38" s="117">
        <f t="shared" si="30"/>
        <v>0</v>
      </c>
      <c r="S38" s="117" t="str">
        <f>IF(F38="Scenario1PBT1",'Minor retrofit'!$E$28,IF(F38="Scenario2PBT1",'Minor retrofit'!$F$28,IF(F38="Scenario3PBT1",'Minor retrofit'!$G$28,"")))&amp;IF(F38="Scenario1PBT2",'Minor retrofit'!$H$28,IF(F38="Scenario2PBT2",'Minor retrofit'!$I$28,IF(F38="Scenario3PBT2",'Minor retrofit'!$J$28,"")))&amp;IF(F38="Scenario1PBT3",'Minor retrofit'!$K$28,IF(F38="Scenario2PBT3",'Minor retrofit'!$L$28,IF(F38="Scenario3PBT3",'Minor retrofit'!$M$28,"")))&amp;IF(F38="Scenario1PBT4",'Minor retrofit'!$N$28,IF(F38="Scenario2PBT4",'Minor retrofit'!$O$28,IF(F38="Scenario3PBT4",'Minor retrofit'!$P$28,"")))&amp;IF(F38="Scenario1PBT5",'Minor retrofit'!$Q$28,IF(F38="Scenario2PBT5",'Minor retrofit'!$R$28,IF(F38="Scenario3PBT5",'Minor retrofit'!$S$28,"")))&amp;IF(F38="Scenario1PBT6",'Minor retrofit'!$T$28,IF(F38="Scenario2PBT6",'Minor retrofit'!$U$28,IF(F38="Scenario3PBT6",'Minor retrofit'!$V$28,"")))&amp;IF(F38="Scenario1PBT7",'Minor retrofit'!$W$28,IF(F38="Scenario2PBT7",'Minor retrofit'!$X$28,IF(F38="Scenario3PBT7",'Minor retrofit'!$Y$28,"")))&amp;IF(F38="Scenario1PBT8",'Minor retrofit'!$Z$28,IF(F38="Scenario2PBT8",'Minor retrofit'!$AA$28,IF(F38="Scenario3PBT8",'Minor retrofit'!$AB$28,"")))&amp;IF(F38="Scenario1PBT9",'Minor retrofit'!$AC$28,IF(F38="Scenario2PBT9",'Minor retrofit'!$AD$28,IF(F38="Scenario3PBT9",'Minor retrofit'!$AE$28,"")))&amp;IF(F38="Scenario1PBT10",'Minor retrofit'!$AF$28,IF(F38="Scenario2PBT10",'Minor retrofit'!$AG$28,IF(F38="Scenario3PBT10",'Minor retrofit'!$AH$28,"")))&amp;IF(F38="Scenario1PBT11",'Minor retrofit'!$AI$28,IF(F38="Scenario2PBT11",'Minor retrofit'!$AJ$28,IF(F38="Scenario3PBT11",'Minor retrofit'!$AK$28,"")))&amp;IF(F38="Scenario1PBT12",'Minor retrofit'!$AL$28,IF(F38="Scenario2PBT12",'Minor retrofit'!$AM$28,IF(F38="Scenario3PBT12",'Minor retrofit'!$AN$28,"")))&amp;IF(F38="Scenario1PBT13",'Minor retrofit'!$AO$28,IF(F38="Scenario2PBT13",'Minor retrofit'!$AP$28,IF(F38="Scenario3PBT13",'Minor retrofit'!$AQ$28,"")))&amp;IF(F38="Scenario1PBT14",'Minor retrofit'!$AR$28,IF(F38="Scenario2PBT14",'Minor retrofit'!$AS$28,IF(F38="Scenario3PBT14",'Minor retrofit'!$AT$28,"")))&amp;IF(F38="Scenario1PBT15",'Minor retrofit'!$AU$28,IF(F38="Scenario2PBT15",'Minor retrofit'!$AV$28,IF(F38="Scenario3PBT15",'Minor retrofit'!$AW$28,"")))</f>
        <v/>
      </c>
      <c r="T38" s="207">
        <f t="shared" si="31"/>
        <v>0</v>
      </c>
      <c r="U38" s="206" t="str">
        <f>IF(F38="Scenario1PBT1",'Minor retrofit'!$E$39,IF(F38="Scenario2PBT1",'Minor retrofit'!$F$39,IF(F38="Scenario3PBT1",'Minor retrofit'!$G$39,"")))&amp;IF(F38="Scenario1PBT2",'Minor retrofit'!$H$39,IF(F38="Scenario2PBT2",'Minor retrofit'!$I$39,IF(F38="Scenario3PBT2",'Minor retrofit'!$J$39,"")))&amp;IF(F38="Scenario1PBT3",'Minor retrofit'!$K$39,IF(F38="Scenario2PBT3",'Minor retrofit'!$L$39,IF(F38="Scenario3PBT3",'Minor retrofit'!$M$39,"")))&amp;IF(F38="Scenario1PBT4",'Minor retrofit'!$N$39,IF(F38="Scenario2PBT4",'Minor retrofit'!$O$39,IF(F38="Scenario3PBT4",'Minor retrofit'!$P$39,"")))&amp;IF(F38="Scenario1PBT5",'Minor retrofit'!$Q$39,IF(F38="Scenario2PBT5",'Minor retrofit'!$R$39,IF(F38="Scenario3PBT5",'Minor retrofit'!$S$39,"")))&amp;IF(F38="Scenario1PBT6",'Minor retrofit'!$T$39,IF(F38="Scenario2PBT6",'Minor retrofit'!$U$39,IF(F38="Scenario3PBT6",'Minor retrofit'!$V$39,"")))&amp;IF(F38="Scenario1PBT7",'Minor retrofit'!$W$39,IF(F38="Scenario2PBT7",'Minor retrofit'!$X$39,IF(F38="Scenario3PBT7",'Minor retrofit'!$Y$39,"")))&amp;IF(F38="Scenario1PBT8",'Minor retrofit'!$Z$39,IF(F38="Scenario2PBT8",'Minor retrofit'!$AA$39,IF(F38="Scenario3PBT8",'Minor retrofit'!$AB$39,"")))&amp;IF(F38="Scenario1PBT9",'Minor retrofit'!$AC$39,IF(F38="Scenario2PBT9",'Minor retrofit'!$AD$39,IF(F38="Scenario3PBT9",'Minor retrofit'!$AE$39,"")))&amp;IF(F38="Scenario1PBT10",'Minor retrofit'!$AF$39,IF(F38="Scenario2PBT10",'Minor retrofit'!$AG$39,IF(F38="Scenario3PBT10",'Minor retrofit'!$AH$39,"")))&amp;IF(F38="Scenario1PBT11",'Minor retrofit'!$AI$39,IF(F38="Scenario2PBT11",'Minor retrofit'!$AJ$39,IF(F38="Scenario3PBT11",'Minor retrofit'!$AK$39,"")))&amp;IF(F38="Scenario1PBT12",'Minor retrofit'!$AL$39,IF(F38="Scenario2PBT12",'Minor retrofit'!$AM$39,IF(F38="Scenario3PBT12",'Minor retrofit'!$AN$39,"")))&amp;IF(F38="Scenario1PBT13",'Minor retrofit'!$AO$39,IF(F38="Scenario2PBT13",'Minor retrofit'!$AP$39,IF(F38="Scenario3PBT13",'Minor retrofit'!$AQ$39,"")))&amp;IF(F38="Scenario1PBT14",'Minor retrofit'!$AR$39,IF(F38="Scenario2PBT14",'Minor retrofit'!$AS$39,IF(F38="Scenario3PBT14",'Minor retrofit'!$AT$39,"")))&amp;IF(F38="Scenario1PBT15",'Minor retrofit'!$AU$39,IF(F38="Scenario2PBT15",'Minor retrofit'!$AV$39,IF(F38="Scenario3PBT15",'Minor retrofit'!$AW$39,"")))</f>
        <v/>
      </c>
      <c r="V38" s="117">
        <f t="shared" si="32"/>
        <v>0</v>
      </c>
      <c r="W38" s="117" t="str">
        <f>IF(F38="Scenario1PBT1",'Minor retrofit'!$E$41,IF(F38="Scenario2PBT1",'Minor retrofit'!$F$41,IF(F38="Scenario3PBT1",'Minor retrofit'!$G$41,"")))&amp;IF(F38="Scenario1PBT2",'Minor retrofit'!$H$41,IF(F38="Scenario2PBT2",'Minor retrofit'!$I$41,IF(F38="Scenario3PBT2",'Minor retrofit'!$J$41,"")))&amp;IF(F38="Scenario1PBT3",'Minor retrofit'!$K$41,IF(F38="Scenario2PBT3",'Minor retrofit'!$L$41,IF(F38="Scenario3PBT3",'Minor retrofit'!$M$41,"")))&amp;IF(F38="Scenario1PBT4",'Minor retrofit'!$N$41,IF(F38="Scenario2PBT4",'Minor retrofit'!$O$41,IF(F38="Scenario3PBT4",'Minor retrofit'!$P$41,"")))&amp;IF(F38="Scenario1PBT5",'Minor retrofit'!$Q$41,IF(F38="Scenario2PBT5",'Minor retrofit'!$R$41,IF(F38="Scenario3PBT5",'Minor retrofit'!$S$41,"")))&amp;IF(F38="Scenario1PBT6",'Minor retrofit'!$T$41,IF(F38="Scenario2PBT6",'Minor retrofit'!$U$41,IF(F38="Scenario3PBT6",'Minor retrofit'!$V$41,"")))&amp;IF(F38="Scenario1PBT7",'Minor retrofit'!$W$41,IF(F38="Scenario2PBT7",'Minor retrofit'!$X$41,IF(F38="Scenario3PBT7",'Minor retrofit'!$Y$41,"")))&amp;IF(F38="Scenario1PBT8",'Minor retrofit'!$Z$41,IF(F38="Scenario2PBT8",'Minor retrofit'!$AA$41,IF(F38="Scenario3PBT8",'Minor retrofit'!$AB$41,"")))&amp;IF(F38="Scenario1PBT9",'Minor retrofit'!$AC$41,IF(F38="Scenario2PBT9",'Minor retrofit'!$AD$41,IF(F38="Scenario3PBT9",'Minor retrofit'!$AE$41,"")))&amp;IF(F38="Scenario1PBT10",'Minor retrofit'!$AF$41,IF(F38="Scenario2PBT10",'Minor retrofit'!$AG$41,IF(F38="Scenario3PBT10",'Minor retrofit'!$AH$41,"")))&amp;IF(F38="Scenario1PBT11",'Minor retrofit'!$AI$41,IF(F38="Scenario2PBT11",'Minor retrofit'!$AJ$41,IF(F38="Scenario3PBT11",'Minor retrofit'!$AK$41,"")))&amp;IF(F38="Scenario1PBT12",'Minor retrofit'!$AL$41,IF(F38="Scenario2PBT12",'Minor retrofit'!$AM$41,IF(F38="Scenario3PBT12",'Minor retrofit'!$AN$41,"")))&amp;IF(F38="Scenario1PBT13",'Minor retrofit'!$AO$41,IF(F38="Scenario2PBT13",'Minor retrofit'!$AP$41,IF(F38="Scenario3PBT13",'Minor retrofit'!$AQ$41,"")))&amp;IF(F38="Scenario1PBT14",'Minor retrofit'!$AR$41,IF(F38="Scenario2PBT14",'Minor retrofit'!$AS$41,IF(F38="Scenario3PBT14",'Minor retrofit'!$AT$41,"")))&amp;IF(F38="Scenario1PBT15",'Minor retrofit'!$AU$41,IF(F38="Scenario2PBT15",'Minor retrofit'!$AV$41,IF(F38="Scenario3PBT15",'Minor retrofit'!$AW$41,"")))</f>
        <v/>
      </c>
      <c r="X38" s="117">
        <f t="shared" si="33"/>
        <v>0</v>
      </c>
      <c r="Y38" s="117" t="str">
        <f>IF(F38="Scenario1PBT1",'Minor retrofit'!$E$43,IF(F38="Scenario2PBT1",'Minor retrofit'!$F$43,IF(F38="Scenario3PBT1",'Minor retrofit'!$G$43,"")))&amp;IF(F38="Scenario1PBT2",'Minor retrofit'!$H$43,IF(F38="Scenario2PBT2",'Minor retrofit'!$I$43,IF(F38="Scenario3PBT2",'Minor retrofit'!$J$43,"")))&amp;IF(F38="Scenario1PBT3",'Minor retrofit'!$K$43,IF(F38="Scenario2PBT3",'Minor retrofit'!$L$43,IF(F38="Scenario3PBT3",'Minor retrofit'!$M$43,"")))&amp;IF(F38="Scenario1PBT4",'Minor retrofit'!$N$43,IF(F38="Scenario2PBT4",'Minor retrofit'!$O$43,IF(F38="Scenario3PBT4",'Minor retrofit'!$P$43,"")))&amp;IF(F38="Scenario1PBT5",'Minor retrofit'!$Q$43,IF(F38="Scenario2PBT5",'Minor retrofit'!$R$43,IF(F38="Scenario3PBT5",'Minor retrofit'!$S$43,"")))&amp;IF(F38="Scenario1PBT6",'Minor retrofit'!$T$43,IF(F38="Scenario2PBT6",'Minor retrofit'!$U$43,IF(F38="Scenario3PBT6",'Minor retrofit'!$V$43,"")))&amp;IF(F38="Scenario1PBT7",'Minor retrofit'!$W$43,IF(F38="Scenario2PBT7",'Minor retrofit'!$X$43,IF(F38="Scenario3PBT7",'Minor retrofit'!$Y$43,"")))&amp;IF(F38="Scenario1PBT8",'Minor retrofit'!$Z$43,IF(F38="Scenario2PBT8",'Minor retrofit'!$AA$43,IF(F38="Scenario3PBT8",'Minor retrofit'!$AB$43,"")))&amp;IF(F38="Scenario1PBT9",'Minor retrofit'!$AC$43,IF(F38="Scenario2PBT9",'Minor retrofit'!$AD$43,IF(F38="Scenario3PBT9",'Minor retrofit'!$AE$43,"")))&amp;IF(F38="Scenario1PBT10",'Minor retrofit'!$AF$43,IF(F38="Scenario2PBT10",'Minor retrofit'!$AG$43,IF(F38="Scenario3PBT10",'Minor retrofit'!$AH$43,"")))&amp;IF(F38="Scenario1PBT11",'Minor retrofit'!$AI$43,IF(F38="Scenario2PBT11",'Minor retrofit'!$AJ$43,IF(F38="Scenario3PBT11",'Minor retrofit'!$AK$43,"")))&amp;IF(F38="Scenario1PBT12",'Minor retrofit'!$AL$43,IF(F38="Scenario2PBT12",'Minor retrofit'!$AM$43,IF(F38="Scenario3PBT12",'Minor retrofit'!$AN$43,"")))&amp;IF(F38="Scenario1PBT13",'Minor retrofit'!$AO$43,IF(F38="Scenario2PBT13",'Minor retrofit'!$AP$43,IF(F38="Scenario3PBT13",'Minor retrofit'!$AQ$43,"")))&amp;IF(F38="Scenario1PBT14",'Minor retrofit'!$AR$43,IF(F38="Scenario2PBT14",'Minor retrofit'!$AS$43,IF(F38="Scenario3PBT14",'Minor retrofit'!$AT$43,"")))&amp;IF(F38="Scenario1PBT15",'Minor retrofit'!$AU$43,IF(F38="Scenario2PBT15",'Minor retrofit'!$AV$43,IF(F38="Scenario3PBT15",'Minor retrofit'!$AW$43,"")))</f>
        <v/>
      </c>
      <c r="Z38" s="117">
        <f t="shared" si="34"/>
        <v>0</v>
      </c>
      <c r="AA38" s="178" t="str">
        <f>IF(F38="Scenario1PBT1",'Minor retrofit'!$E$102,IF(F38="Scenario2PBT1",'Minor retrofit'!$F$102,IF(F38="Scenario3PBT1",'Minor retrofit'!$G$102,"")))&amp;IF(F38="Scenario1PBT2",'Minor retrofit'!$H$102,IF(F38="Scenario2PBT2",'Minor retrofit'!$I$102,IF(F38="Scenario3PBT2",'Minor retrofit'!$J$102,"")))&amp;IF(F38="Scenario1PBT3",'Minor retrofit'!$K$102,IF(F38="Scenario2PBT3",'Minor retrofit'!$L$102,IF(F38="Scenario3PBT3",'Minor retrofit'!$M$102,"")))&amp;IF(F38="Scenario1PBT4",'Minor retrofit'!$N$102,IF(F38="Scenario2PBT4",'Minor retrofit'!$O$102,IF(F38="Scenario3PBT4",'Minor retrofit'!$P$102,"")))&amp;IF(F38="Scenario1PBT5",'Minor retrofit'!$Q$102,IF(F38="Scenario2PBT5",'Minor retrofit'!$R$102,IF(F38="Scenario3PBT5",'Minor retrofit'!$S$102,"")))&amp;IF(F38="Scenario1PBT6",'Minor retrofit'!$T$102,IF(F38="Scenario2PBT6",'Minor retrofit'!$U$102,IF(F38="Scenario3PBT6",'Minor retrofit'!$V$102,"")))&amp;IF(F38="Scenario1PBT7",'Minor retrofit'!$W$102,IF(F38="Scenario2PBT7",'Minor retrofit'!$X$102,IF(F38="Scenario3PBT7",'Minor retrofit'!$Y$102,"")))&amp;IF(F38="Scenario1PBT8",'Minor retrofit'!$Z$102,IF(F38="Scenario2PBT8",'Minor retrofit'!$AA$102,IF(F38="Scenario3PBT8",'Minor retrofit'!$AB$102,"")))&amp;IF(F38="Scenario1PBT9",'Minor retrofit'!$AC$102,IF(F38="Scenario2PBT9",'Minor retrofit'!$AD$102,IF(F38="Scenario3PBT9",'Minor retrofit'!$AE$102,"")))&amp;IF(F38="Scenario1PBT10",'Minor retrofit'!$AF$102,IF(F38="Scenario2PBT10",'Minor retrofit'!$AG$102,IF(F38="Scenario3PBT10",'Minor retrofit'!$AH$102,"")))&amp;IF(F38="Scenario1PBT11",'Minor retrofit'!$AI$102,IF(F38="Scenario2PBT11",'Minor retrofit'!$AJ$102,IF(F38="Scenario3PBT11",'Minor retrofit'!$AK$102,"")))&amp;IF(F38="Scenario1PBT12",'Minor retrofit'!$AL$102,IF(F38="Scenario2PBT12",'Minor retrofit'!$AM$102,IF(F38="Scenario3PBT12",'Minor retrofit'!$AN$102,"")))&amp;IF(F38="Scenario1PBT13",'Minor retrofit'!$AO$102,IF(F38="Scenario2PBT13",'Minor retrofit'!$AP$102,IF(F38="Scenario3PBT13",'Minor retrofit'!$AQ$102,"")))&amp;IF(F38="Scenario1PBT14",'Minor retrofit'!$AR$102,IF(F38="Scenario2PBT14",'Minor retrofit'!$AS$102,IF(F38="Scenario3PBT14",'Minor retrofit'!$AT$102,"")))&amp;IF(F38="Scenario1PBT15",'Minor retrofit'!$AU$102,IF(F38="Scenario2PBT15",'Minor retrofit'!$AV$102,IF(F38="Scenario3PBT15",'Minor retrofit'!$AW$102,"")))</f>
        <v/>
      </c>
      <c r="AB38" s="179">
        <f t="shared" si="35"/>
        <v>0</v>
      </c>
      <c r="AC38" s="363" t="str">
        <f t="shared" si="24"/>
        <v/>
      </c>
      <c r="AD38" s="353">
        <f>IF(AC38="",IFERROR('Projection_Base-case'!G39-G38,0),0)</f>
        <v>0</v>
      </c>
      <c r="AE38" s="350">
        <f t="shared" si="36"/>
        <v>0</v>
      </c>
      <c r="AF38" s="361">
        <f>IFERROR(100*AD38/'Projection_Base-case'!G39,0)</f>
        <v>0</v>
      </c>
      <c r="AG38" s="352">
        <f>IF(AC38="",IFERROR('Projection_Base-case'!I39-I38,0),0)</f>
        <v>0</v>
      </c>
      <c r="AH38" s="353">
        <f t="shared" si="37"/>
        <v>0</v>
      </c>
      <c r="AI38" s="361">
        <f>IFERROR(100*AG38/'Projection_Base-case'!I39,0)</f>
        <v>0</v>
      </c>
      <c r="AJ38" s="352">
        <f>IF(AC38="",IFERROR('Projection_Base-case'!K39-K38,0),0)</f>
        <v>0</v>
      </c>
      <c r="AK38" s="353">
        <f t="shared" si="38"/>
        <v>0</v>
      </c>
      <c r="AL38" s="361">
        <f>IFERROR(100*AJ38/'Projection_Base-case'!K39,0)</f>
        <v>0</v>
      </c>
      <c r="AM38" s="352">
        <f>-IF(AC38="",IFERROR('Projection_Base-case'!M39-M38,0),0)</f>
        <v>0</v>
      </c>
      <c r="AN38" s="353">
        <f t="shared" si="39"/>
        <v>0</v>
      </c>
      <c r="AO38" s="354">
        <f>IFERROR(IF('Projection_Base-case'!N39&gt;0,100*AN38/'Projection_Base-case'!N39,100*AN38/N38),0)</f>
        <v>0</v>
      </c>
      <c r="AP38" s="355">
        <f>IF(AC38="",IFERROR('Projection_Base-case'!O39-O38,0),0)</f>
        <v>0</v>
      </c>
      <c r="AQ38" s="356">
        <f t="shared" si="40"/>
        <v>0</v>
      </c>
      <c r="AR38" s="356">
        <f>IFERROR(100*AP38/'Projection_Base-case'!O39,0)</f>
        <v>0</v>
      </c>
      <c r="AS38" s="355">
        <f>IF(AC38="",IFERROR('Projection_Base-case'!Q39-Q38,0),0)</f>
        <v>0</v>
      </c>
      <c r="AT38" s="356">
        <f t="shared" si="41"/>
        <v>0</v>
      </c>
      <c r="AU38" s="356">
        <f>IFERROR(100*AS38/'Projection_Base-case'!Q39,0)</f>
        <v>0</v>
      </c>
      <c r="AV38" s="355">
        <f>IF(AC38="",IFERROR('Projection_Base-case'!S39-S38,0),0)</f>
        <v>0</v>
      </c>
      <c r="AW38" s="356">
        <f t="shared" si="42"/>
        <v>0</v>
      </c>
      <c r="AX38" s="357">
        <f>IFERROR(100*AV38/'Projection_Base-case'!S39,0)</f>
        <v>0</v>
      </c>
      <c r="AY38" s="358">
        <f>IF(AC38="",IFERROR('Projection_Base-case'!U39-U38,0),0)</f>
        <v>0</v>
      </c>
      <c r="AZ38" s="359">
        <f t="shared" si="43"/>
        <v>0</v>
      </c>
      <c r="BA38" s="359">
        <f>IFERROR(100*AY38/'Projection_Base-case'!U39,0)</f>
        <v>0</v>
      </c>
      <c r="BB38" s="358">
        <f>IF(AC38="",IFERROR('Projection_Base-case'!W39-W38,0),0)</f>
        <v>0</v>
      </c>
      <c r="BC38" s="359">
        <f t="shared" si="44"/>
        <v>0</v>
      </c>
      <c r="BD38" s="359">
        <f>IFERROR(100*BB38/'Projection_Base-case'!W39,0)</f>
        <v>0</v>
      </c>
      <c r="BE38" s="358">
        <f>IF(AC38="",IFERROR('Projection_Base-case'!Y39-Y38,0),0)</f>
        <v>0</v>
      </c>
      <c r="BF38" s="359">
        <f t="shared" si="45"/>
        <v>0</v>
      </c>
      <c r="BG38" s="359">
        <f>IFERROR(100*BE38/'Projection_Base-case'!Y39,0)</f>
        <v>0</v>
      </c>
      <c r="BH38" s="359">
        <f t="shared" si="46"/>
        <v>0</v>
      </c>
      <c r="BI38" s="360">
        <f t="shared" si="47"/>
        <v>0</v>
      </c>
    </row>
    <row r="39" spans="1:61">
      <c r="A39" s="205">
        <v>35</v>
      </c>
      <c r="B39" s="347">
        <f>IF('Projection_Base-case'!B40&lt;&gt;"",'Projection_Base-case'!B40,0)</f>
        <v>0</v>
      </c>
      <c r="C39" s="347">
        <f>IF('Projection_Base-case'!C40&lt;&gt;"",'Projection_Base-case'!C40,0)</f>
        <v>0</v>
      </c>
      <c r="D39" s="365">
        <f>IF('Projection_Base-case'!D40&lt;&gt;"",'Projection_Base-case'!D40,0)</f>
        <v>0</v>
      </c>
      <c r="E39" s="369"/>
      <c r="F39" s="367" t="str">
        <f t="shared" si="23"/>
        <v>0</v>
      </c>
      <c r="G39" s="206" t="str">
        <f>IF(F39="Scenario1PBT1",'Minor retrofit'!$E$7,IF(F39="Scenario2PBT1",'Minor retrofit'!$F$7,IF(F39="Scenario3PBT1",'Minor retrofit'!$G$7,"")))&amp;IF(F39="Scenario1PBT2",'Minor retrofit'!$H$7,IF(F39="Scenario2PBT2",'Minor retrofit'!$I$7,IF(F39="Scenario3PBT2",'Minor retrofit'!$J$7,"")))&amp;IF(F39="Scenario1PBT3",'Minor retrofit'!$K$7,IF(F39="Scenario2PBT3",'Minor retrofit'!$L$7,IF(F39="Scenario3PBT3",'Minor retrofit'!$M$7,"")))&amp;IF(F39="Scenario1PBT4",'Minor retrofit'!$N$7,IF(F39="Scenario2PBT4",'Minor retrofit'!$O$7,IF(F39="Scenario3PBT4",'Minor retrofit'!$P$7,"")))&amp;IF(F39="Scenario1PBT5",'Minor retrofit'!$Q$7,IF(F39="Scenario2PBT5",'Minor retrofit'!$R$7,IF(F39="Scenario3PBT5",'Minor retrofit'!$S$7,"")))&amp;IF(F39="Scenario1PBT6",'Minor retrofit'!$T$7,IF(F39="Scenario2PBT6",'Minor retrofit'!$U$7,IF(F39="Scenario3PBT6",'Minor retrofit'!$V$7,"")))&amp;IF(F39="Scenario1PBT7",'Minor retrofit'!$W$7,IF(F39="Scenario2PBT7",'Minor retrofit'!$X$7,IF(F39="Scenario3PBT7",'Minor retrofit'!$Y$7,"")))&amp;IF(F39="Scenario1PBT8",'Minor retrofit'!$Z$7,IF(F39="Scenario2PBT8",'Minor retrofit'!$AA$7,IF(F39="Scenario3PBT8",'Minor retrofit'!$AB$7,"")))&amp;IF(F39="Scenario1PBT9",'Minor retrofit'!$AC$7,IF(F39="Scenario2PBT9",'Minor retrofit'!$AD$7,IF(F39="Scenario3PBT9",'Minor retrofit'!$AE$7,"")))&amp;IF(F39="Scenario1PBT10",'Minor retrofit'!$AF$7,IF(F39="Scenario2PBT10",'Minor retrofit'!$AG$7,IF(F39="Scenario3PBT10",'Minor retrofit'!$AH$7,"")))&amp;IF(F39="Scenario1PBT11",'Minor retrofit'!$AI$7,IF(F39="Scenario2PBT11",'Minor retrofit'!$AJ$7,IF(F39="Scenario3PBT11",'Minor retrofit'!$AK$7,"")))&amp;IF(F39="Scenario1PBT12",'Minor retrofit'!$AL$7,IF(F39="Scenario2PBT12",'Minor retrofit'!$AM$7,IF(F39="Scenario3PBT12",'Minor retrofit'!$AN$7,"")))&amp;IF(F39="Scenario1PBT13",'Minor retrofit'!$AO$7,IF(F39="Scenario2PBT13",'Minor retrofit'!$AP$7,IF(F39="Scenario3PBT13",'Minor retrofit'!$AQ$7,"")))&amp;IF(F39="Scenario1PBT14",'Minor retrofit'!$AR$7,IF(F39="Scenario2PBT14",'Minor retrofit'!$AS$7,IF(F39="Scenario3PBT14",'Minor retrofit'!$AT$7,"")))&amp;IF(F39="Scenario1PBT15",'Minor retrofit'!$AU$7,IF(F39="Scenario2PBT15",'Minor retrofit'!$AV$7,IF(F39="Scenario3PBT15",'Minor retrofit'!$AW$7,"")))</f>
        <v/>
      </c>
      <c r="H39" s="117">
        <f t="shared" si="25"/>
        <v>0</v>
      </c>
      <c r="I39" s="117" t="str">
        <f>IF(F39="Scenario1PBT1",'Minor retrofit'!$E$17,IF(F39="Scenario2PBT1",'Minor retrofit'!$F$17,IF(F39="Scenario3PBT1",'Minor retrofit'!$G$17,"")))&amp;IF(F39="Scenario1PBT2",'Minor retrofit'!$H$17,IF(F39="Scenario2PBT2",'Minor retrofit'!$I$17,IF(F39="Scenario3PBT2",'Minor retrofit'!$J$17,"")))&amp;IF(F39="Scenario1PBT3",'Minor retrofit'!$K$17,IF(F39="Scenario2PBT3",'Minor retrofit'!$L$17,IF(F39="Scenario3PBT3",'Minor retrofit'!$M$17,"")))&amp;IF(F39="Scenario1PBT4",'Minor retrofit'!$N$17,IF(F39="Scenario2PBT4",'Minor retrofit'!$O$17,IF(F39="Scenario3PBT4",'Minor retrofit'!$P$17,"")))&amp;IF(F39="Scenario1PBT5",'Minor retrofit'!$Q$17,IF(F39="Scenario2PBT5",'Minor retrofit'!$R$17,IF(F39="Scenario3PBT5",'Minor retrofit'!$S$17,"")))&amp;IF(F39="Scenario1PBT6",'Minor retrofit'!$T$17,IF(F39="Scenario2PBT6",'Minor retrofit'!$U$17,IF(F39="Scenario3PBT6",'Minor retrofit'!$V$17,"")))&amp;IF(F39="Scenario1PBT7",'Minor retrofit'!$W$17,IF(F39="Scenario2PBT7",'Minor retrofit'!$X$17,IF(F39="Scenario3PBT7",'Minor retrofit'!$Y$17,"")))&amp;IF(F39="Scenario1PBT8",'Minor retrofit'!$Z$17,IF(F39="Scenario2PBT8",'Minor retrofit'!$AA$17,IF(F39="Scenario3PBT8",'Minor retrofit'!$AB$17,"")))&amp;IF(F39="Scenario1PBT9",'Minor retrofit'!$AC$17,IF(F39="Scenario2PBT9",'Minor retrofit'!$AD$17,IF(F39="Scenario3PBT9",'Minor retrofit'!$AE$17,"")))&amp;IF(F39="Scenario1PBT10",'Minor retrofit'!$AF$17,IF(F39="Scenario2PBT10",'Minor retrofit'!$AG$17,IF(F39="Scenario3PBT10",'Minor retrofit'!$AH$17,"")))&amp;IF(F39="Scenario1PBT11",'Minor retrofit'!$AI$17,IF(F39="Scenario2PBT11",'Minor retrofit'!$AJ$17,IF(F39="Scenario3PBT11",'Minor retrofit'!$AK$17,"")))&amp;IF(F39="Scenario1PBT12",'Minor retrofit'!$AL$17,IF(F39="Scenario2PBT12",'Minor retrofit'!$AM$17,IF(F39="Scenario3PBT12",'Minor retrofit'!$AN$17,"")))&amp;IF(F39="Scenario1PBT13",'Minor retrofit'!$AO$17,IF(F39="Scenario2PBT13",'Minor retrofit'!$AP$17,IF(F39="Scenario3PBT13",'Minor retrofit'!$AQ$17,"")))&amp;IF(F39="Scenario1PBT14",'Minor retrofit'!$AR$17,IF(F39="Scenario2PBT14",'Minor retrofit'!$AS$17,IF(F39="Scenario3PBT14",'Minor retrofit'!$AT$17,"")))&amp;IF(F39="Scenario1PBT15",'Minor retrofit'!$AU$17,IF(F39="Scenario2PBT15",'Minor retrofit'!$AV$17,IF(F39="Scenario3PBT15",'Minor retrofit'!$AW$17,"")))</f>
        <v/>
      </c>
      <c r="J39" s="117">
        <f t="shared" si="26"/>
        <v>0</v>
      </c>
      <c r="K39" s="117" t="str">
        <f>IF(F39="Scenario1PBT1",'Minor retrofit'!$E$19,IF(F39="Scenario2PBT1",'Minor retrofit'!$F$19,IF(F39="Scenario3PBT1",'Minor retrofit'!$G$19,"")))&amp;IF(F39="Scenario1PBT2",'Minor retrofit'!$H$19,IF(F39="Scenario2PBT2",'Minor retrofit'!$I$19,IF(F39="Scenario3PBT2",'Minor retrofit'!$J$19,"")))&amp;IF(F39="Scenario1PBT3",'Minor retrofit'!$K$19,IF(F39="Scenario2PBT3",'Minor retrofit'!$L$19,IF(F39="Scenario3PBT3",'Minor retrofit'!$M$19,"")))&amp;IF(F39="Scenario1PBT4",'Minor retrofit'!$N$19,IF(F39="Scenario2PBT4",'Minor retrofit'!$O$19,IF(F39="Scenario3PBT4",'Minor retrofit'!$P$19,"")))&amp;IF(F39="Scenario1PBT5",'Minor retrofit'!$Q$19,IF(F39="Scenario2PBT5",'Minor retrofit'!$R$19,IF(F39="Scenario3PBT5",'Minor retrofit'!$S$19,"")))&amp;IF(F39="Scenario1PBT6",'Minor retrofit'!$T$19,IF(F39="Scenario2PBT6",'Minor retrofit'!$U$19,IF(F39="Scenario3PBT6",'Minor retrofit'!$V$19,"")))&amp;IF(F39="Scenario1PBT7",'Minor retrofit'!$W$19,IF(F39="Scenario2PBT7",'Minor retrofit'!$X$19,IF(F39="Scenario3PBT7",'Minor retrofit'!$Y$19,"")))&amp;IF(F39="Scenario1PBT8",'Minor retrofit'!$Z$19,IF(F39="Scenario2PBT8",'Minor retrofit'!$AA$19,IF(F39="Scenario3PBT8",'Minor retrofit'!$AB$19,"")))&amp;IF(F39="Scenario1PBT9",'Minor retrofit'!$AC$19,IF(F39="Scenario2PBT9",'Minor retrofit'!$AD$19,IF(F39="Scenario3PBT9",'Minor retrofit'!$AE$19,"")))&amp;IF(F39="Scenario1PBT10",'Minor retrofit'!$AF$19,IF(F39="Scenario2PBT10",'Minor retrofit'!$AG$19,IF(F39="Scenario3PBT10",'Minor retrofit'!$AH$19,"")))&amp;IF(F39="Scenario1PBT11",'Minor retrofit'!$AI$19,IF(F39="Scenario2PBT11",'Minor retrofit'!$AJ$19,IF(F39="Scenario3PBT11",'Minor retrofit'!$AK$19,"")))&amp;IF(F39="Scenario1PBT12",'Minor retrofit'!$AL$19,IF(F39="Scenario2PBT12",'Minor retrofit'!$AM$19,IF(F39="Scenario3PBT12",'Minor retrofit'!$AN$19,"")))&amp;IF(F39="Scenario1PBT13",'Minor retrofit'!$AO$19,IF(F39="Scenario2PBT13",'Minor retrofit'!$AP$19,IF(F39="Scenario3PBT13",'Minor retrofit'!$AQ$19,"")))&amp;IF(F39="Scenario1PBT14",'Minor retrofit'!$AR$19,IF(F39="Scenario2PBT14",'Minor retrofit'!$AS$19,IF(F39="Scenario3PBT14",'Minor retrofit'!$AT$19,"")))&amp;IF(F39="Scenario1PBT15",'Minor retrofit'!$AU$19,IF(F39="Scenario2PBT15",'Minor retrofit'!$AV$19,IF(F39="Scenario3PBT15",'Minor retrofit'!$AW$19,"")))</f>
        <v/>
      </c>
      <c r="L39" s="117">
        <f t="shared" si="27"/>
        <v>0</v>
      </c>
      <c r="M39" s="117" t="str">
        <f>IF(F39="Scenario1PBT1",'Minor retrofit'!$E$21,IF(F39="Scenario2PBT1",'Minor retrofit'!$F$21,IF(F39="Scenario3PBT1",'Minor retrofit'!$G$21,"")))&amp;IF(F39="Scenario1PBT2",'Minor retrofit'!$H$21,IF(F39="Scenario2PBT2",'Minor retrofit'!$I$21,IF(F39="Scenario3PBT2",'Minor retrofit'!$J$21,"")))&amp;IF(F39="Scenario1PBT3",'Minor retrofit'!$K$21,IF(F39="Scenario2PBT3",'Minor retrofit'!$L$21,IF(F39="Scenario3PBT3",'Minor retrofit'!$M$21,"")))&amp;IF(F39="Scenario1PBT4",'Minor retrofit'!$N$21,IF(F39="Scenario2PBT4",'Minor retrofit'!$O$21,IF(F39="Scenario3PBT4",'Minor retrofit'!$P$21,"")))&amp;IF(F39="Scenario1PBT5",'Minor retrofit'!$Q$21,IF(F39="Scenario2PBT5",'Minor retrofit'!$R$21,IF(F39="Scenario3PBT5",'Minor retrofit'!$S$21,"")))&amp;IF(F39="Scenario1PBT6",'Minor retrofit'!$T$21,IF(F39="Scenario2PBT6",'Minor retrofit'!$U$21,IF(F39="Scenario3PBT6",'Minor retrofit'!$V$21,"")))&amp;IF(F39="Scenario1PBT7",'Minor retrofit'!$W$21,IF(F39="Scenario2PBT7",'Minor retrofit'!$X$21,IF(F39="Scenario3PBT7",'Minor retrofit'!$Y$21,"")))&amp;IF(F39="Scenario1PBT8",'Minor retrofit'!$Z$21,IF(F39="Scenario2PBT8",'Minor retrofit'!$AA$21,IF(F39="Scenario3PBT8",'Minor retrofit'!$AB$21,"")))&amp;IF(F39="Scenario1PBT9",'Minor retrofit'!$AC$21,IF(F39="Scenario2PBT9",'Minor retrofit'!$AD$21,IF(F39="Scenario3PBT9",'Minor retrofit'!$AE$21,"")))&amp;IF(F39="Scenario1PBT10",'Minor retrofit'!$AF$21,IF(F39="Scenario2PBT10",'Minor retrofit'!$AG$21,IF(F39="Scenario3PBT10",'Minor retrofit'!$AH$21,"")))&amp;IF(F39="Scenario1PBT11",'Minor retrofit'!$AI$21,IF(F39="Scenario2PBT11",'Minor retrofit'!$AJ$21,IF(F39="Scenario3PBT11",'Minor retrofit'!$AK$21,"")))&amp;IF(F39="Scenario1PBT12",'Minor retrofit'!$AL$21,IF(F39="Scenario2PBT12",'Minor retrofit'!$AM$21,IF(F39="Scenario3PBT12",'Minor retrofit'!$AN$21,"")))&amp;IF(F39="Scenario1PBT13",'Minor retrofit'!$AO$21,IF(F39="Scenario2PBT13",'Minor retrofit'!$AP$21,IF(F39="Scenario3PBT13",'Minor retrofit'!$AQ$21,"")))&amp;IF(F39="Scenario1PBT14",'Minor retrofit'!$AR$21,IF(F39="Scenario2PBT14",'Minor retrofit'!$AS$21,IF(F39="Scenario3PBT14",'Minor retrofit'!$AT$21,"")))&amp;IF(F39="Scenario1PBT15",'Minor retrofit'!$AU$21,IF(F39="Scenario2PBT15",'Minor retrofit'!$AV$21,IF(F39="Scenario3PBT15",'Minor retrofit'!$AW$21,"")))</f>
        <v/>
      </c>
      <c r="N39" s="118">
        <f t="shared" si="28"/>
        <v>0</v>
      </c>
      <c r="O39" s="206" t="str">
        <f>IF(F39="Scenario1PBT1",'Minor retrofit'!$E$24,IF(F39="Scenario2PBT1",'Minor retrofit'!$F$24,IF(F39="Scenario3PBT1",'Minor retrofit'!$G$24,"")))&amp;IF(F39="Scenario1PBT2",'Minor retrofit'!$H$24,IF(F39="Scenario2PBT2",'Minor retrofit'!$I$24,IF(F39="Scenario3PBT2",'Minor retrofit'!$J$24,"")))&amp;IF(F39="Scenario1PBT3",'Minor retrofit'!$K$24,IF(F39="Scenario2PBT3",'Minor retrofit'!$L$24,IF(F39="Scenario3PBT3",'Minor retrofit'!$M$24,"")))&amp;IF(F39="Scenario1PBT4",'Minor retrofit'!$N$24,IF(F39="Scenario2PBT4",'Minor retrofit'!$O$24,IF(F39="Scenario3PBT4",'Minor retrofit'!$P$24,"")))&amp;IF(F39="Scenario1PBT5",'Minor retrofit'!$Q$24,IF(F39="Scenario2PBT5",'Minor retrofit'!$R$24,IF(F39="Scenario3PBT5",'Minor retrofit'!$S$24,"")))&amp;IF(F39="Scenario1PBT6",'Minor retrofit'!$T$24,IF(F39="Scenario2PBT6",'Minor retrofit'!$U$24,IF(F39="Scenario3PBT6",'Minor retrofit'!$V$24,"")))&amp;IF(F39="Scenario1PBT7",'Minor retrofit'!$W$24,IF(F39="Scenario2PBT7",'Minor retrofit'!$X$24,IF(F39="Scenario3PBT7",'Minor retrofit'!$Y$24,"")))&amp;IF(F39="Scenario1PBT8",'Minor retrofit'!$Z$24,IF(F39="Scenario2PBT8",'Minor retrofit'!$AA$24,IF(F39="Scenario3PBT8",'Minor retrofit'!$AB$24,"")))&amp;IF(F39="Scenario1PBT9",'Minor retrofit'!$AC$24,IF(F39="Scenario2PBT9",'Minor retrofit'!$AD$24,IF(F39="Scenario3PBT9",'Minor retrofit'!$AE$24,"")))&amp;IF(F39="Scenario1PBT10",'Minor retrofit'!$AF$24,IF(F39="Scenario2PBT10",'Minor retrofit'!$AG$24,IF(F39="Scenario3PBT10",'Minor retrofit'!$AH$24,"")))&amp;IF(F39="Scenario1PBT11",'Minor retrofit'!$AI$24,IF(F39="Scenario2PBT11",'Minor retrofit'!$AJ$24,IF(F39="Scenario3PBT11",'Minor retrofit'!$AK$24,"")))&amp;IF(F39="Scenario1PBT12",'Minor retrofit'!$AL$24,IF(F39="Scenario2PBT12",'Minor retrofit'!$AM$24,IF(F39="Scenario3PBT12",'Minor retrofit'!$AN$24,"")))&amp;IF(F39="Scenario1PBT13",'Minor retrofit'!$AO$24,IF(F39="Scenario2PBT13",'Minor retrofit'!$AP$24,IF(F39="Scenario3PBT13",'Minor retrofit'!$AQ$24,"")))&amp;IF(F39="Scenario1PBT14",'Minor retrofit'!$AR$24,IF(F39="Scenario2PBT14",'Minor retrofit'!$AS$24,IF(F39="Scenario3PBT14",'Minor retrofit'!$AT$24,"")))&amp;IF(F39="Scenario1PBT15",'Minor retrofit'!$AU$24,IF(F39="Scenario2PBT15",'Minor retrofit'!$AV$24,IF(F39="Scenario3PBT15",'Minor retrofit'!$AW$24,"")))</f>
        <v/>
      </c>
      <c r="P39" s="117">
        <f t="shared" si="29"/>
        <v>0</v>
      </c>
      <c r="Q39" s="117" t="str">
        <f>IF(F39="Scenario1PBT1",'Minor retrofit'!$E$26,IF(F39="Scenario2PBT1",'Minor retrofit'!$F$26,IF(F39="Scenario3PBT1",'Minor retrofit'!$G$26,"")))&amp;IF(F39="Scenario1PBT2",'Minor retrofit'!$H$26,IF(F39="Scenario2PBT2",'Minor retrofit'!$I$26,IF(F39="Scenario3PBT2",'Minor retrofit'!$J$26,"")))&amp;IF(F39="Scenario1PBT3",'Minor retrofit'!$K$26,IF(F39="Scenario2PBT3",'Minor retrofit'!$L$26,IF(F39="Scenario3PBT3",'Minor retrofit'!$M$26,"")))&amp;IF(F39="Scenario1PBT4",'Minor retrofit'!$N$26,IF(F39="Scenario2PBT4",'Minor retrofit'!$O$26,IF(F39="Scenario3PBT4",'Minor retrofit'!$P$26,"")))&amp;IF(F39="Scenario1PBT5",'Minor retrofit'!$Q$26,IF(F39="Scenario2PBT5",'Minor retrofit'!$R$26,IF(F39="Scenario3PBT5",'Minor retrofit'!$S$26,"")))&amp;IF(F39="Scenario1PBT6",'Minor retrofit'!$T$26,IF(F39="Scenario2PBT6",'Minor retrofit'!$U$26,IF(F39="Scenario3PBT6",'Minor retrofit'!$V$26,"")))&amp;IF(F39="Scenario1PBT7",'Minor retrofit'!$W$26,IF(F39="Scenario2PBT7",'Minor retrofit'!$X$26,IF(F39="Scenario3PBT7",'Minor retrofit'!$Y$26,"")))&amp;IF(F39="Scenario1PBT8",'Minor retrofit'!$Z$26,IF(F39="Scenario2PBT8",'Minor retrofit'!$AA$26,IF(F39="Scenario3PBT8",'Minor retrofit'!$AB$26,"")))&amp;IF(F39="Scenario1PBT9",'Minor retrofit'!$AC$26,IF(F39="Scenario2PBT9",'Minor retrofit'!$AD$26,IF(F39="Scenario3PBT9",'Minor retrofit'!$AE$26,"")))&amp;IF(F39="Scenario1PBT10",'Minor retrofit'!$AF$26,IF(F39="Scenario2PBT10",'Minor retrofit'!$AG$26,IF(F39="Scenario3PBT10",'Minor retrofit'!$AH$26,"")))&amp;IF(F39="Scenario1PBT11",'Minor retrofit'!$AI$26,IF(F39="Scenario2PBT11",'Minor retrofit'!$AJ$26,IF(F39="Scenario3PBT11",'Minor retrofit'!$AK$26,"")))&amp;IF(F39="Scenario1PBT12",'Minor retrofit'!$AL$26,IF(F39="Scenario2PBT12",'Minor retrofit'!$AM$26,IF(F39="Scenario3PBT12",'Minor retrofit'!$AN$26,"")))&amp;IF(F39="Scenario1PBT13",'Minor retrofit'!$AO$26,IF(F39="Scenario2PBT13",'Minor retrofit'!$AP$26,IF(F39="Scenario3PBT13",'Minor retrofit'!$AQ$26,"")))&amp;IF(F39="Scenario1PBT14",'Minor retrofit'!$AR$26,IF(F39="Scenario2PBT14",'Minor retrofit'!$AS$26,IF(F39="Scenario3PBT14",'Minor retrofit'!$AT$26,"")))&amp;IF(F39="Scenario1PBT15",'Minor retrofit'!$AU$26,IF(F39="Scenario2PBT15",'Minor retrofit'!$AV$26,IF(F39="Scenario3PBT15",'Minor retrofit'!$AW$26,"")))</f>
        <v/>
      </c>
      <c r="R39" s="117">
        <f t="shared" si="30"/>
        <v>0</v>
      </c>
      <c r="S39" s="117" t="str">
        <f>IF(F39="Scenario1PBT1",'Minor retrofit'!$E$28,IF(F39="Scenario2PBT1",'Minor retrofit'!$F$28,IF(F39="Scenario3PBT1",'Minor retrofit'!$G$28,"")))&amp;IF(F39="Scenario1PBT2",'Minor retrofit'!$H$28,IF(F39="Scenario2PBT2",'Minor retrofit'!$I$28,IF(F39="Scenario3PBT2",'Minor retrofit'!$J$28,"")))&amp;IF(F39="Scenario1PBT3",'Minor retrofit'!$K$28,IF(F39="Scenario2PBT3",'Minor retrofit'!$L$28,IF(F39="Scenario3PBT3",'Minor retrofit'!$M$28,"")))&amp;IF(F39="Scenario1PBT4",'Minor retrofit'!$N$28,IF(F39="Scenario2PBT4",'Minor retrofit'!$O$28,IF(F39="Scenario3PBT4",'Minor retrofit'!$P$28,"")))&amp;IF(F39="Scenario1PBT5",'Minor retrofit'!$Q$28,IF(F39="Scenario2PBT5",'Minor retrofit'!$R$28,IF(F39="Scenario3PBT5",'Minor retrofit'!$S$28,"")))&amp;IF(F39="Scenario1PBT6",'Minor retrofit'!$T$28,IF(F39="Scenario2PBT6",'Minor retrofit'!$U$28,IF(F39="Scenario3PBT6",'Minor retrofit'!$V$28,"")))&amp;IF(F39="Scenario1PBT7",'Minor retrofit'!$W$28,IF(F39="Scenario2PBT7",'Minor retrofit'!$X$28,IF(F39="Scenario3PBT7",'Minor retrofit'!$Y$28,"")))&amp;IF(F39="Scenario1PBT8",'Minor retrofit'!$Z$28,IF(F39="Scenario2PBT8",'Minor retrofit'!$AA$28,IF(F39="Scenario3PBT8",'Minor retrofit'!$AB$28,"")))&amp;IF(F39="Scenario1PBT9",'Minor retrofit'!$AC$28,IF(F39="Scenario2PBT9",'Minor retrofit'!$AD$28,IF(F39="Scenario3PBT9",'Minor retrofit'!$AE$28,"")))&amp;IF(F39="Scenario1PBT10",'Minor retrofit'!$AF$28,IF(F39="Scenario2PBT10",'Minor retrofit'!$AG$28,IF(F39="Scenario3PBT10",'Minor retrofit'!$AH$28,"")))&amp;IF(F39="Scenario1PBT11",'Minor retrofit'!$AI$28,IF(F39="Scenario2PBT11",'Minor retrofit'!$AJ$28,IF(F39="Scenario3PBT11",'Minor retrofit'!$AK$28,"")))&amp;IF(F39="Scenario1PBT12",'Minor retrofit'!$AL$28,IF(F39="Scenario2PBT12",'Minor retrofit'!$AM$28,IF(F39="Scenario3PBT12",'Minor retrofit'!$AN$28,"")))&amp;IF(F39="Scenario1PBT13",'Minor retrofit'!$AO$28,IF(F39="Scenario2PBT13",'Minor retrofit'!$AP$28,IF(F39="Scenario3PBT13",'Minor retrofit'!$AQ$28,"")))&amp;IF(F39="Scenario1PBT14",'Minor retrofit'!$AR$28,IF(F39="Scenario2PBT14",'Minor retrofit'!$AS$28,IF(F39="Scenario3PBT14",'Minor retrofit'!$AT$28,"")))&amp;IF(F39="Scenario1PBT15",'Minor retrofit'!$AU$28,IF(F39="Scenario2PBT15",'Minor retrofit'!$AV$28,IF(F39="Scenario3PBT15",'Minor retrofit'!$AW$28,"")))</f>
        <v/>
      </c>
      <c r="T39" s="207">
        <f t="shared" si="31"/>
        <v>0</v>
      </c>
      <c r="U39" s="206" t="str">
        <f>IF(F39="Scenario1PBT1",'Minor retrofit'!$E$39,IF(F39="Scenario2PBT1",'Minor retrofit'!$F$39,IF(F39="Scenario3PBT1",'Minor retrofit'!$G$39,"")))&amp;IF(F39="Scenario1PBT2",'Minor retrofit'!$H$39,IF(F39="Scenario2PBT2",'Minor retrofit'!$I$39,IF(F39="Scenario3PBT2",'Minor retrofit'!$J$39,"")))&amp;IF(F39="Scenario1PBT3",'Minor retrofit'!$K$39,IF(F39="Scenario2PBT3",'Minor retrofit'!$L$39,IF(F39="Scenario3PBT3",'Minor retrofit'!$M$39,"")))&amp;IF(F39="Scenario1PBT4",'Minor retrofit'!$N$39,IF(F39="Scenario2PBT4",'Minor retrofit'!$O$39,IF(F39="Scenario3PBT4",'Minor retrofit'!$P$39,"")))&amp;IF(F39="Scenario1PBT5",'Minor retrofit'!$Q$39,IF(F39="Scenario2PBT5",'Minor retrofit'!$R$39,IF(F39="Scenario3PBT5",'Minor retrofit'!$S$39,"")))&amp;IF(F39="Scenario1PBT6",'Minor retrofit'!$T$39,IF(F39="Scenario2PBT6",'Minor retrofit'!$U$39,IF(F39="Scenario3PBT6",'Minor retrofit'!$V$39,"")))&amp;IF(F39="Scenario1PBT7",'Minor retrofit'!$W$39,IF(F39="Scenario2PBT7",'Minor retrofit'!$X$39,IF(F39="Scenario3PBT7",'Minor retrofit'!$Y$39,"")))&amp;IF(F39="Scenario1PBT8",'Minor retrofit'!$Z$39,IF(F39="Scenario2PBT8",'Minor retrofit'!$AA$39,IF(F39="Scenario3PBT8",'Minor retrofit'!$AB$39,"")))&amp;IF(F39="Scenario1PBT9",'Minor retrofit'!$AC$39,IF(F39="Scenario2PBT9",'Minor retrofit'!$AD$39,IF(F39="Scenario3PBT9",'Minor retrofit'!$AE$39,"")))&amp;IF(F39="Scenario1PBT10",'Minor retrofit'!$AF$39,IF(F39="Scenario2PBT10",'Minor retrofit'!$AG$39,IF(F39="Scenario3PBT10",'Minor retrofit'!$AH$39,"")))&amp;IF(F39="Scenario1PBT11",'Minor retrofit'!$AI$39,IF(F39="Scenario2PBT11",'Minor retrofit'!$AJ$39,IF(F39="Scenario3PBT11",'Minor retrofit'!$AK$39,"")))&amp;IF(F39="Scenario1PBT12",'Minor retrofit'!$AL$39,IF(F39="Scenario2PBT12",'Minor retrofit'!$AM$39,IF(F39="Scenario3PBT12",'Minor retrofit'!$AN$39,"")))&amp;IF(F39="Scenario1PBT13",'Minor retrofit'!$AO$39,IF(F39="Scenario2PBT13",'Minor retrofit'!$AP$39,IF(F39="Scenario3PBT13",'Minor retrofit'!$AQ$39,"")))&amp;IF(F39="Scenario1PBT14",'Minor retrofit'!$AR$39,IF(F39="Scenario2PBT14",'Minor retrofit'!$AS$39,IF(F39="Scenario3PBT14",'Minor retrofit'!$AT$39,"")))&amp;IF(F39="Scenario1PBT15",'Minor retrofit'!$AU$39,IF(F39="Scenario2PBT15",'Minor retrofit'!$AV$39,IF(F39="Scenario3PBT15",'Minor retrofit'!$AW$39,"")))</f>
        <v/>
      </c>
      <c r="V39" s="117">
        <f t="shared" si="32"/>
        <v>0</v>
      </c>
      <c r="W39" s="117" t="str">
        <f>IF(F39="Scenario1PBT1",'Minor retrofit'!$E$41,IF(F39="Scenario2PBT1",'Minor retrofit'!$F$41,IF(F39="Scenario3PBT1",'Minor retrofit'!$G$41,"")))&amp;IF(F39="Scenario1PBT2",'Minor retrofit'!$H$41,IF(F39="Scenario2PBT2",'Minor retrofit'!$I$41,IF(F39="Scenario3PBT2",'Minor retrofit'!$J$41,"")))&amp;IF(F39="Scenario1PBT3",'Minor retrofit'!$K$41,IF(F39="Scenario2PBT3",'Minor retrofit'!$L$41,IF(F39="Scenario3PBT3",'Minor retrofit'!$M$41,"")))&amp;IF(F39="Scenario1PBT4",'Minor retrofit'!$N$41,IF(F39="Scenario2PBT4",'Minor retrofit'!$O$41,IF(F39="Scenario3PBT4",'Minor retrofit'!$P$41,"")))&amp;IF(F39="Scenario1PBT5",'Minor retrofit'!$Q$41,IF(F39="Scenario2PBT5",'Minor retrofit'!$R$41,IF(F39="Scenario3PBT5",'Minor retrofit'!$S$41,"")))&amp;IF(F39="Scenario1PBT6",'Minor retrofit'!$T$41,IF(F39="Scenario2PBT6",'Minor retrofit'!$U$41,IF(F39="Scenario3PBT6",'Minor retrofit'!$V$41,"")))&amp;IF(F39="Scenario1PBT7",'Minor retrofit'!$W$41,IF(F39="Scenario2PBT7",'Minor retrofit'!$X$41,IF(F39="Scenario3PBT7",'Minor retrofit'!$Y$41,"")))&amp;IF(F39="Scenario1PBT8",'Minor retrofit'!$Z$41,IF(F39="Scenario2PBT8",'Minor retrofit'!$AA$41,IF(F39="Scenario3PBT8",'Minor retrofit'!$AB$41,"")))&amp;IF(F39="Scenario1PBT9",'Minor retrofit'!$AC$41,IF(F39="Scenario2PBT9",'Minor retrofit'!$AD$41,IF(F39="Scenario3PBT9",'Minor retrofit'!$AE$41,"")))&amp;IF(F39="Scenario1PBT10",'Minor retrofit'!$AF$41,IF(F39="Scenario2PBT10",'Minor retrofit'!$AG$41,IF(F39="Scenario3PBT10",'Minor retrofit'!$AH$41,"")))&amp;IF(F39="Scenario1PBT11",'Minor retrofit'!$AI$41,IF(F39="Scenario2PBT11",'Minor retrofit'!$AJ$41,IF(F39="Scenario3PBT11",'Minor retrofit'!$AK$41,"")))&amp;IF(F39="Scenario1PBT12",'Minor retrofit'!$AL$41,IF(F39="Scenario2PBT12",'Minor retrofit'!$AM$41,IF(F39="Scenario3PBT12",'Minor retrofit'!$AN$41,"")))&amp;IF(F39="Scenario1PBT13",'Minor retrofit'!$AO$41,IF(F39="Scenario2PBT13",'Minor retrofit'!$AP$41,IF(F39="Scenario3PBT13",'Minor retrofit'!$AQ$41,"")))&amp;IF(F39="Scenario1PBT14",'Minor retrofit'!$AR$41,IF(F39="Scenario2PBT14",'Minor retrofit'!$AS$41,IF(F39="Scenario3PBT14",'Minor retrofit'!$AT$41,"")))&amp;IF(F39="Scenario1PBT15",'Minor retrofit'!$AU$41,IF(F39="Scenario2PBT15",'Minor retrofit'!$AV$41,IF(F39="Scenario3PBT15",'Minor retrofit'!$AW$41,"")))</f>
        <v/>
      </c>
      <c r="X39" s="117">
        <f t="shared" si="33"/>
        <v>0</v>
      </c>
      <c r="Y39" s="117" t="str">
        <f>IF(F39="Scenario1PBT1",'Minor retrofit'!$E$43,IF(F39="Scenario2PBT1",'Minor retrofit'!$F$43,IF(F39="Scenario3PBT1",'Minor retrofit'!$G$43,"")))&amp;IF(F39="Scenario1PBT2",'Minor retrofit'!$H$43,IF(F39="Scenario2PBT2",'Minor retrofit'!$I$43,IF(F39="Scenario3PBT2",'Minor retrofit'!$J$43,"")))&amp;IF(F39="Scenario1PBT3",'Minor retrofit'!$K$43,IF(F39="Scenario2PBT3",'Minor retrofit'!$L$43,IF(F39="Scenario3PBT3",'Minor retrofit'!$M$43,"")))&amp;IF(F39="Scenario1PBT4",'Minor retrofit'!$N$43,IF(F39="Scenario2PBT4",'Minor retrofit'!$O$43,IF(F39="Scenario3PBT4",'Minor retrofit'!$P$43,"")))&amp;IF(F39="Scenario1PBT5",'Minor retrofit'!$Q$43,IF(F39="Scenario2PBT5",'Minor retrofit'!$R$43,IF(F39="Scenario3PBT5",'Minor retrofit'!$S$43,"")))&amp;IF(F39="Scenario1PBT6",'Minor retrofit'!$T$43,IF(F39="Scenario2PBT6",'Minor retrofit'!$U$43,IF(F39="Scenario3PBT6",'Minor retrofit'!$V$43,"")))&amp;IF(F39="Scenario1PBT7",'Minor retrofit'!$W$43,IF(F39="Scenario2PBT7",'Minor retrofit'!$X$43,IF(F39="Scenario3PBT7",'Minor retrofit'!$Y$43,"")))&amp;IF(F39="Scenario1PBT8",'Minor retrofit'!$Z$43,IF(F39="Scenario2PBT8",'Minor retrofit'!$AA$43,IF(F39="Scenario3PBT8",'Minor retrofit'!$AB$43,"")))&amp;IF(F39="Scenario1PBT9",'Minor retrofit'!$AC$43,IF(F39="Scenario2PBT9",'Minor retrofit'!$AD$43,IF(F39="Scenario3PBT9",'Minor retrofit'!$AE$43,"")))&amp;IF(F39="Scenario1PBT10",'Minor retrofit'!$AF$43,IF(F39="Scenario2PBT10",'Minor retrofit'!$AG$43,IF(F39="Scenario3PBT10",'Minor retrofit'!$AH$43,"")))&amp;IF(F39="Scenario1PBT11",'Minor retrofit'!$AI$43,IF(F39="Scenario2PBT11",'Minor retrofit'!$AJ$43,IF(F39="Scenario3PBT11",'Minor retrofit'!$AK$43,"")))&amp;IF(F39="Scenario1PBT12",'Minor retrofit'!$AL$43,IF(F39="Scenario2PBT12",'Minor retrofit'!$AM$43,IF(F39="Scenario3PBT12",'Minor retrofit'!$AN$43,"")))&amp;IF(F39="Scenario1PBT13",'Minor retrofit'!$AO$43,IF(F39="Scenario2PBT13",'Minor retrofit'!$AP$43,IF(F39="Scenario3PBT13",'Minor retrofit'!$AQ$43,"")))&amp;IF(F39="Scenario1PBT14",'Minor retrofit'!$AR$43,IF(F39="Scenario2PBT14",'Minor retrofit'!$AS$43,IF(F39="Scenario3PBT14",'Minor retrofit'!$AT$43,"")))&amp;IF(F39="Scenario1PBT15",'Minor retrofit'!$AU$43,IF(F39="Scenario2PBT15",'Minor retrofit'!$AV$43,IF(F39="Scenario3PBT15",'Minor retrofit'!$AW$43,"")))</f>
        <v/>
      </c>
      <c r="Z39" s="117">
        <f t="shared" si="34"/>
        <v>0</v>
      </c>
      <c r="AA39" s="178" t="str">
        <f>IF(F39="Scenario1PBT1",'Minor retrofit'!$E$102,IF(F39="Scenario2PBT1",'Minor retrofit'!$F$102,IF(F39="Scenario3PBT1",'Minor retrofit'!$G$102,"")))&amp;IF(F39="Scenario1PBT2",'Minor retrofit'!$H$102,IF(F39="Scenario2PBT2",'Minor retrofit'!$I$102,IF(F39="Scenario3PBT2",'Minor retrofit'!$J$102,"")))&amp;IF(F39="Scenario1PBT3",'Minor retrofit'!$K$102,IF(F39="Scenario2PBT3",'Minor retrofit'!$L$102,IF(F39="Scenario3PBT3",'Minor retrofit'!$M$102,"")))&amp;IF(F39="Scenario1PBT4",'Minor retrofit'!$N$102,IF(F39="Scenario2PBT4",'Minor retrofit'!$O$102,IF(F39="Scenario3PBT4",'Minor retrofit'!$P$102,"")))&amp;IF(F39="Scenario1PBT5",'Minor retrofit'!$Q$102,IF(F39="Scenario2PBT5",'Minor retrofit'!$R$102,IF(F39="Scenario3PBT5",'Minor retrofit'!$S$102,"")))&amp;IF(F39="Scenario1PBT6",'Minor retrofit'!$T$102,IF(F39="Scenario2PBT6",'Minor retrofit'!$U$102,IF(F39="Scenario3PBT6",'Minor retrofit'!$V$102,"")))&amp;IF(F39="Scenario1PBT7",'Minor retrofit'!$W$102,IF(F39="Scenario2PBT7",'Minor retrofit'!$X$102,IF(F39="Scenario3PBT7",'Minor retrofit'!$Y$102,"")))&amp;IF(F39="Scenario1PBT8",'Minor retrofit'!$Z$102,IF(F39="Scenario2PBT8",'Minor retrofit'!$AA$102,IF(F39="Scenario3PBT8",'Minor retrofit'!$AB$102,"")))&amp;IF(F39="Scenario1PBT9",'Minor retrofit'!$AC$102,IF(F39="Scenario2PBT9",'Minor retrofit'!$AD$102,IF(F39="Scenario3PBT9",'Minor retrofit'!$AE$102,"")))&amp;IF(F39="Scenario1PBT10",'Minor retrofit'!$AF$102,IF(F39="Scenario2PBT10",'Minor retrofit'!$AG$102,IF(F39="Scenario3PBT10",'Minor retrofit'!$AH$102,"")))&amp;IF(F39="Scenario1PBT11",'Minor retrofit'!$AI$102,IF(F39="Scenario2PBT11",'Minor retrofit'!$AJ$102,IF(F39="Scenario3PBT11",'Minor retrofit'!$AK$102,"")))&amp;IF(F39="Scenario1PBT12",'Minor retrofit'!$AL$102,IF(F39="Scenario2PBT12",'Minor retrofit'!$AM$102,IF(F39="Scenario3PBT12",'Minor retrofit'!$AN$102,"")))&amp;IF(F39="Scenario1PBT13",'Minor retrofit'!$AO$102,IF(F39="Scenario2PBT13",'Minor retrofit'!$AP$102,IF(F39="Scenario3PBT13",'Minor retrofit'!$AQ$102,"")))&amp;IF(F39="Scenario1PBT14",'Minor retrofit'!$AR$102,IF(F39="Scenario2PBT14",'Minor retrofit'!$AS$102,IF(F39="Scenario3PBT14",'Minor retrofit'!$AT$102,"")))&amp;IF(F39="Scenario1PBT15",'Minor retrofit'!$AU$102,IF(F39="Scenario2PBT15",'Minor retrofit'!$AV$102,IF(F39="Scenario3PBT15",'Minor retrofit'!$AW$102,"")))</f>
        <v/>
      </c>
      <c r="AB39" s="179">
        <f t="shared" si="35"/>
        <v>0</v>
      </c>
      <c r="AC39" s="363" t="str">
        <f t="shared" si="24"/>
        <v/>
      </c>
      <c r="AD39" s="353">
        <f>IF(AC39="",IFERROR('Projection_Base-case'!G40-G39,0),0)</f>
        <v>0</v>
      </c>
      <c r="AE39" s="350">
        <f t="shared" si="36"/>
        <v>0</v>
      </c>
      <c r="AF39" s="361">
        <f>IFERROR(100*AD39/'Projection_Base-case'!G40,0)</f>
        <v>0</v>
      </c>
      <c r="AG39" s="352">
        <f>IF(AC39="",IFERROR('Projection_Base-case'!I40-I39,0),0)</f>
        <v>0</v>
      </c>
      <c r="AH39" s="353">
        <f t="shared" si="37"/>
        <v>0</v>
      </c>
      <c r="AI39" s="361">
        <f>IFERROR(100*AG39/'Projection_Base-case'!I40,0)</f>
        <v>0</v>
      </c>
      <c r="AJ39" s="352">
        <f>IF(AC39="",IFERROR('Projection_Base-case'!K40-K39,0),0)</f>
        <v>0</v>
      </c>
      <c r="AK39" s="353">
        <f t="shared" si="38"/>
        <v>0</v>
      </c>
      <c r="AL39" s="361">
        <f>IFERROR(100*AJ39/'Projection_Base-case'!K40,0)</f>
        <v>0</v>
      </c>
      <c r="AM39" s="352">
        <f>-IF(AC39="",IFERROR('Projection_Base-case'!M40-M39,0),0)</f>
        <v>0</v>
      </c>
      <c r="AN39" s="353">
        <f t="shared" si="39"/>
        <v>0</v>
      </c>
      <c r="AO39" s="354">
        <f>IFERROR(IF('Projection_Base-case'!N40&gt;0,100*AN39/'Projection_Base-case'!N40,100*AN39/N39),0)</f>
        <v>0</v>
      </c>
      <c r="AP39" s="355">
        <f>IF(AC39="",IFERROR('Projection_Base-case'!O40-O39,0),0)</f>
        <v>0</v>
      </c>
      <c r="AQ39" s="356">
        <f t="shared" si="40"/>
        <v>0</v>
      </c>
      <c r="AR39" s="356">
        <f>IFERROR(100*AP39/'Projection_Base-case'!O40,0)</f>
        <v>0</v>
      </c>
      <c r="AS39" s="355">
        <f>IF(AC39="",IFERROR('Projection_Base-case'!Q40-Q39,0),0)</f>
        <v>0</v>
      </c>
      <c r="AT39" s="356">
        <f t="shared" si="41"/>
        <v>0</v>
      </c>
      <c r="AU39" s="356">
        <f>IFERROR(100*AS39/'Projection_Base-case'!Q40,0)</f>
        <v>0</v>
      </c>
      <c r="AV39" s="355">
        <f>IF(AC39="",IFERROR('Projection_Base-case'!S40-S39,0),0)</f>
        <v>0</v>
      </c>
      <c r="AW39" s="356">
        <f t="shared" si="42"/>
        <v>0</v>
      </c>
      <c r="AX39" s="357">
        <f>IFERROR(100*AV39/'Projection_Base-case'!S40,0)</f>
        <v>0</v>
      </c>
      <c r="AY39" s="358">
        <f>IF(AC39="",IFERROR('Projection_Base-case'!U40-U39,0),0)</f>
        <v>0</v>
      </c>
      <c r="AZ39" s="359">
        <f t="shared" si="43"/>
        <v>0</v>
      </c>
      <c r="BA39" s="359">
        <f>IFERROR(100*AY39/'Projection_Base-case'!U40,0)</f>
        <v>0</v>
      </c>
      <c r="BB39" s="358">
        <f>IF(AC39="",IFERROR('Projection_Base-case'!W40-W39,0),0)</f>
        <v>0</v>
      </c>
      <c r="BC39" s="359">
        <f t="shared" si="44"/>
        <v>0</v>
      </c>
      <c r="BD39" s="359">
        <f>IFERROR(100*BB39/'Projection_Base-case'!W40,0)</f>
        <v>0</v>
      </c>
      <c r="BE39" s="358">
        <f>IF(AC39="",IFERROR('Projection_Base-case'!Y40-Y39,0),0)</f>
        <v>0</v>
      </c>
      <c r="BF39" s="359">
        <f t="shared" si="45"/>
        <v>0</v>
      </c>
      <c r="BG39" s="359">
        <f>IFERROR(100*BE39/'Projection_Base-case'!Y40,0)</f>
        <v>0</v>
      </c>
      <c r="BH39" s="359">
        <f t="shared" si="46"/>
        <v>0</v>
      </c>
      <c r="BI39" s="360">
        <f t="shared" si="47"/>
        <v>0</v>
      </c>
    </row>
    <row r="40" spans="1:61">
      <c r="A40" s="205">
        <v>36</v>
      </c>
      <c r="B40" s="347">
        <f>IF('Projection_Base-case'!B41&lt;&gt;"",'Projection_Base-case'!B41,0)</f>
        <v>0</v>
      </c>
      <c r="C40" s="347">
        <f>IF('Projection_Base-case'!C41&lt;&gt;"",'Projection_Base-case'!C41,0)</f>
        <v>0</v>
      </c>
      <c r="D40" s="365">
        <f>IF('Projection_Base-case'!D41&lt;&gt;"",'Projection_Base-case'!D41,0)</f>
        <v>0</v>
      </c>
      <c r="E40" s="369"/>
      <c r="F40" s="367" t="str">
        <f t="shared" si="23"/>
        <v>0</v>
      </c>
      <c r="G40" s="206" t="str">
        <f>IF(F40="Scenario1PBT1",'Minor retrofit'!$E$7,IF(F40="Scenario2PBT1",'Minor retrofit'!$F$7,IF(F40="Scenario3PBT1",'Minor retrofit'!$G$7,"")))&amp;IF(F40="Scenario1PBT2",'Minor retrofit'!$H$7,IF(F40="Scenario2PBT2",'Minor retrofit'!$I$7,IF(F40="Scenario3PBT2",'Minor retrofit'!$J$7,"")))&amp;IF(F40="Scenario1PBT3",'Minor retrofit'!$K$7,IF(F40="Scenario2PBT3",'Minor retrofit'!$L$7,IF(F40="Scenario3PBT3",'Minor retrofit'!$M$7,"")))&amp;IF(F40="Scenario1PBT4",'Minor retrofit'!$N$7,IF(F40="Scenario2PBT4",'Minor retrofit'!$O$7,IF(F40="Scenario3PBT4",'Minor retrofit'!$P$7,"")))&amp;IF(F40="Scenario1PBT5",'Minor retrofit'!$Q$7,IF(F40="Scenario2PBT5",'Minor retrofit'!$R$7,IF(F40="Scenario3PBT5",'Minor retrofit'!$S$7,"")))&amp;IF(F40="Scenario1PBT6",'Minor retrofit'!$T$7,IF(F40="Scenario2PBT6",'Minor retrofit'!$U$7,IF(F40="Scenario3PBT6",'Minor retrofit'!$V$7,"")))&amp;IF(F40="Scenario1PBT7",'Minor retrofit'!$W$7,IF(F40="Scenario2PBT7",'Minor retrofit'!$X$7,IF(F40="Scenario3PBT7",'Minor retrofit'!$Y$7,"")))&amp;IF(F40="Scenario1PBT8",'Minor retrofit'!$Z$7,IF(F40="Scenario2PBT8",'Minor retrofit'!$AA$7,IF(F40="Scenario3PBT8",'Minor retrofit'!$AB$7,"")))&amp;IF(F40="Scenario1PBT9",'Minor retrofit'!$AC$7,IF(F40="Scenario2PBT9",'Minor retrofit'!$AD$7,IF(F40="Scenario3PBT9",'Minor retrofit'!$AE$7,"")))&amp;IF(F40="Scenario1PBT10",'Minor retrofit'!$AF$7,IF(F40="Scenario2PBT10",'Minor retrofit'!$AG$7,IF(F40="Scenario3PBT10",'Minor retrofit'!$AH$7,"")))&amp;IF(F40="Scenario1PBT11",'Minor retrofit'!$AI$7,IF(F40="Scenario2PBT11",'Minor retrofit'!$AJ$7,IF(F40="Scenario3PBT11",'Minor retrofit'!$AK$7,"")))&amp;IF(F40="Scenario1PBT12",'Minor retrofit'!$AL$7,IF(F40="Scenario2PBT12",'Minor retrofit'!$AM$7,IF(F40="Scenario3PBT12",'Minor retrofit'!$AN$7,"")))&amp;IF(F40="Scenario1PBT13",'Minor retrofit'!$AO$7,IF(F40="Scenario2PBT13",'Minor retrofit'!$AP$7,IF(F40="Scenario3PBT13",'Minor retrofit'!$AQ$7,"")))&amp;IF(F40="Scenario1PBT14",'Minor retrofit'!$AR$7,IF(F40="Scenario2PBT14",'Minor retrofit'!$AS$7,IF(F40="Scenario3PBT14",'Minor retrofit'!$AT$7,"")))&amp;IF(F40="Scenario1PBT15",'Minor retrofit'!$AU$7,IF(F40="Scenario2PBT15",'Minor retrofit'!$AV$7,IF(F40="Scenario3PBT15",'Minor retrofit'!$AW$7,"")))</f>
        <v/>
      </c>
      <c r="H40" s="117">
        <f t="shared" si="25"/>
        <v>0</v>
      </c>
      <c r="I40" s="117" t="str">
        <f>IF(F40="Scenario1PBT1",'Minor retrofit'!$E$17,IF(F40="Scenario2PBT1",'Minor retrofit'!$F$17,IF(F40="Scenario3PBT1",'Minor retrofit'!$G$17,"")))&amp;IF(F40="Scenario1PBT2",'Minor retrofit'!$H$17,IF(F40="Scenario2PBT2",'Minor retrofit'!$I$17,IF(F40="Scenario3PBT2",'Minor retrofit'!$J$17,"")))&amp;IF(F40="Scenario1PBT3",'Minor retrofit'!$K$17,IF(F40="Scenario2PBT3",'Minor retrofit'!$L$17,IF(F40="Scenario3PBT3",'Minor retrofit'!$M$17,"")))&amp;IF(F40="Scenario1PBT4",'Minor retrofit'!$N$17,IF(F40="Scenario2PBT4",'Minor retrofit'!$O$17,IF(F40="Scenario3PBT4",'Minor retrofit'!$P$17,"")))&amp;IF(F40="Scenario1PBT5",'Minor retrofit'!$Q$17,IF(F40="Scenario2PBT5",'Minor retrofit'!$R$17,IF(F40="Scenario3PBT5",'Minor retrofit'!$S$17,"")))&amp;IF(F40="Scenario1PBT6",'Minor retrofit'!$T$17,IF(F40="Scenario2PBT6",'Minor retrofit'!$U$17,IF(F40="Scenario3PBT6",'Minor retrofit'!$V$17,"")))&amp;IF(F40="Scenario1PBT7",'Minor retrofit'!$W$17,IF(F40="Scenario2PBT7",'Minor retrofit'!$X$17,IF(F40="Scenario3PBT7",'Minor retrofit'!$Y$17,"")))&amp;IF(F40="Scenario1PBT8",'Minor retrofit'!$Z$17,IF(F40="Scenario2PBT8",'Minor retrofit'!$AA$17,IF(F40="Scenario3PBT8",'Minor retrofit'!$AB$17,"")))&amp;IF(F40="Scenario1PBT9",'Minor retrofit'!$AC$17,IF(F40="Scenario2PBT9",'Minor retrofit'!$AD$17,IF(F40="Scenario3PBT9",'Minor retrofit'!$AE$17,"")))&amp;IF(F40="Scenario1PBT10",'Minor retrofit'!$AF$17,IF(F40="Scenario2PBT10",'Minor retrofit'!$AG$17,IF(F40="Scenario3PBT10",'Minor retrofit'!$AH$17,"")))&amp;IF(F40="Scenario1PBT11",'Minor retrofit'!$AI$17,IF(F40="Scenario2PBT11",'Minor retrofit'!$AJ$17,IF(F40="Scenario3PBT11",'Minor retrofit'!$AK$17,"")))&amp;IF(F40="Scenario1PBT12",'Minor retrofit'!$AL$17,IF(F40="Scenario2PBT12",'Minor retrofit'!$AM$17,IF(F40="Scenario3PBT12",'Minor retrofit'!$AN$17,"")))&amp;IF(F40="Scenario1PBT13",'Minor retrofit'!$AO$17,IF(F40="Scenario2PBT13",'Minor retrofit'!$AP$17,IF(F40="Scenario3PBT13",'Minor retrofit'!$AQ$17,"")))&amp;IF(F40="Scenario1PBT14",'Minor retrofit'!$AR$17,IF(F40="Scenario2PBT14",'Minor retrofit'!$AS$17,IF(F40="Scenario3PBT14",'Minor retrofit'!$AT$17,"")))&amp;IF(F40="Scenario1PBT15",'Minor retrofit'!$AU$17,IF(F40="Scenario2PBT15",'Minor retrofit'!$AV$17,IF(F40="Scenario3PBT15",'Minor retrofit'!$AW$17,"")))</f>
        <v/>
      </c>
      <c r="J40" s="117">
        <f t="shared" si="26"/>
        <v>0</v>
      </c>
      <c r="K40" s="117" t="str">
        <f>IF(F40="Scenario1PBT1",'Minor retrofit'!$E$19,IF(F40="Scenario2PBT1",'Minor retrofit'!$F$19,IF(F40="Scenario3PBT1",'Minor retrofit'!$G$19,"")))&amp;IF(F40="Scenario1PBT2",'Minor retrofit'!$H$19,IF(F40="Scenario2PBT2",'Minor retrofit'!$I$19,IF(F40="Scenario3PBT2",'Minor retrofit'!$J$19,"")))&amp;IF(F40="Scenario1PBT3",'Minor retrofit'!$K$19,IF(F40="Scenario2PBT3",'Minor retrofit'!$L$19,IF(F40="Scenario3PBT3",'Minor retrofit'!$M$19,"")))&amp;IF(F40="Scenario1PBT4",'Minor retrofit'!$N$19,IF(F40="Scenario2PBT4",'Minor retrofit'!$O$19,IF(F40="Scenario3PBT4",'Minor retrofit'!$P$19,"")))&amp;IF(F40="Scenario1PBT5",'Minor retrofit'!$Q$19,IF(F40="Scenario2PBT5",'Minor retrofit'!$R$19,IF(F40="Scenario3PBT5",'Minor retrofit'!$S$19,"")))&amp;IF(F40="Scenario1PBT6",'Minor retrofit'!$T$19,IF(F40="Scenario2PBT6",'Minor retrofit'!$U$19,IF(F40="Scenario3PBT6",'Minor retrofit'!$V$19,"")))&amp;IF(F40="Scenario1PBT7",'Minor retrofit'!$W$19,IF(F40="Scenario2PBT7",'Minor retrofit'!$X$19,IF(F40="Scenario3PBT7",'Minor retrofit'!$Y$19,"")))&amp;IF(F40="Scenario1PBT8",'Minor retrofit'!$Z$19,IF(F40="Scenario2PBT8",'Minor retrofit'!$AA$19,IF(F40="Scenario3PBT8",'Minor retrofit'!$AB$19,"")))&amp;IF(F40="Scenario1PBT9",'Minor retrofit'!$AC$19,IF(F40="Scenario2PBT9",'Minor retrofit'!$AD$19,IF(F40="Scenario3PBT9",'Minor retrofit'!$AE$19,"")))&amp;IF(F40="Scenario1PBT10",'Minor retrofit'!$AF$19,IF(F40="Scenario2PBT10",'Minor retrofit'!$AG$19,IF(F40="Scenario3PBT10",'Minor retrofit'!$AH$19,"")))&amp;IF(F40="Scenario1PBT11",'Minor retrofit'!$AI$19,IF(F40="Scenario2PBT11",'Minor retrofit'!$AJ$19,IF(F40="Scenario3PBT11",'Minor retrofit'!$AK$19,"")))&amp;IF(F40="Scenario1PBT12",'Minor retrofit'!$AL$19,IF(F40="Scenario2PBT12",'Minor retrofit'!$AM$19,IF(F40="Scenario3PBT12",'Minor retrofit'!$AN$19,"")))&amp;IF(F40="Scenario1PBT13",'Minor retrofit'!$AO$19,IF(F40="Scenario2PBT13",'Minor retrofit'!$AP$19,IF(F40="Scenario3PBT13",'Minor retrofit'!$AQ$19,"")))&amp;IF(F40="Scenario1PBT14",'Minor retrofit'!$AR$19,IF(F40="Scenario2PBT14",'Minor retrofit'!$AS$19,IF(F40="Scenario3PBT14",'Minor retrofit'!$AT$19,"")))&amp;IF(F40="Scenario1PBT15",'Minor retrofit'!$AU$19,IF(F40="Scenario2PBT15",'Minor retrofit'!$AV$19,IF(F40="Scenario3PBT15",'Minor retrofit'!$AW$19,"")))</f>
        <v/>
      </c>
      <c r="L40" s="117">
        <f t="shared" si="27"/>
        <v>0</v>
      </c>
      <c r="M40" s="117" t="str">
        <f>IF(F40="Scenario1PBT1",'Minor retrofit'!$E$21,IF(F40="Scenario2PBT1",'Minor retrofit'!$F$21,IF(F40="Scenario3PBT1",'Minor retrofit'!$G$21,"")))&amp;IF(F40="Scenario1PBT2",'Minor retrofit'!$H$21,IF(F40="Scenario2PBT2",'Minor retrofit'!$I$21,IF(F40="Scenario3PBT2",'Minor retrofit'!$J$21,"")))&amp;IF(F40="Scenario1PBT3",'Minor retrofit'!$K$21,IF(F40="Scenario2PBT3",'Minor retrofit'!$L$21,IF(F40="Scenario3PBT3",'Minor retrofit'!$M$21,"")))&amp;IF(F40="Scenario1PBT4",'Minor retrofit'!$N$21,IF(F40="Scenario2PBT4",'Minor retrofit'!$O$21,IF(F40="Scenario3PBT4",'Minor retrofit'!$P$21,"")))&amp;IF(F40="Scenario1PBT5",'Minor retrofit'!$Q$21,IF(F40="Scenario2PBT5",'Minor retrofit'!$R$21,IF(F40="Scenario3PBT5",'Minor retrofit'!$S$21,"")))&amp;IF(F40="Scenario1PBT6",'Minor retrofit'!$T$21,IF(F40="Scenario2PBT6",'Minor retrofit'!$U$21,IF(F40="Scenario3PBT6",'Minor retrofit'!$V$21,"")))&amp;IF(F40="Scenario1PBT7",'Minor retrofit'!$W$21,IF(F40="Scenario2PBT7",'Minor retrofit'!$X$21,IF(F40="Scenario3PBT7",'Minor retrofit'!$Y$21,"")))&amp;IF(F40="Scenario1PBT8",'Minor retrofit'!$Z$21,IF(F40="Scenario2PBT8",'Minor retrofit'!$AA$21,IF(F40="Scenario3PBT8",'Minor retrofit'!$AB$21,"")))&amp;IF(F40="Scenario1PBT9",'Minor retrofit'!$AC$21,IF(F40="Scenario2PBT9",'Minor retrofit'!$AD$21,IF(F40="Scenario3PBT9",'Minor retrofit'!$AE$21,"")))&amp;IF(F40="Scenario1PBT10",'Minor retrofit'!$AF$21,IF(F40="Scenario2PBT10",'Minor retrofit'!$AG$21,IF(F40="Scenario3PBT10",'Minor retrofit'!$AH$21,"")))&amp;IF(F40="Scenario1PBT11",'Minor retrofit'!$AI$21,IF(F40="Scenario2PBT11",'Minor retrofit'!$AJ$21,IF(F40="Scenario3PBT11",'Minor retrofit'!$AK$21,"")))&amp;IF(F40="Scenario1PBT12",'Minor retrofit'!$AL$21,IF(F40="Scenario2PBT12",'Minor retrofit'!$AM$21,IF(F40="Scenario3PBT12",'Minor retrofit'!$AN$21,"")))&amp;IF(F40="Scenario1PBT13",'Minor retrofit'!$AO$21,IF(F40="Scenario2PBT13",'Minor retrofit'!$AP$21,IF(F40="Scenario3PBT13",'Minor retrofit'!$AQ$21,"")))&amp;IF(F40="Scenario1PBT14",'Minor retrofit'!$AR$21,IF(F40="Scenario2PBT14",'Minor retrofit'!$AS$21,IF(F40="Scenario3PBT14",'Minor retrofit'!$AT$21,"")))&amp;IF(F40="Scenario1PBT15",'Minor retrofit'!$AU$21,IF(F40="Scenario2PBT15",'Minor retrofit'!$AV$21,IF(F40="Scenario3PBT15",'Minor retrofit'!$AW$21,"")))</f>
        <v/>
      </c>
      <c r="N40" s="118">
        <f t="shared" si="28"/>
        <v>0</v>
      </c>
      <c r="O40" s="206" t="str">
        <f>IF(F40="Scenario1PBT1",'Minor retrofit'!$E$24,IF(F40="Scenario2PBT1",'Minor retrofit'!$F$24,IF(F40="Scenario3PBT1",'Minor retrofit'!$G$24,"")))&amp;IF(F40="Scenario1PBT2",'Minor retrofit'!$H$24,IF(F40="Scenario2PBT2",'Minor retrofit'!$I$24,IF(F40="Scenario3PBT2",'Minor retrofit'!$J$24,"")))&amp;IF(F40="Scenario1PBT3",'Minor retrofit'!$K$24,IF(F40="Scenario2PBT3",'Minor retrofit'!$L$24,IF(F40="Scenario3PBT3",'Minor retrofit'!$M$24,"")))&amp;IF(F40="Scenario1PBT4",'Minor retrofit'!$N$24,IF(F40="Scenario2PBT4",'Minor retrofit'!$O$24,IF(F40="Scenario3PBT4",'Minor retrofit'!$P$24,"")))&amp;IF(F40="Scenario1PBT5",'Minor retrofit'!$Q$24,IF(F40="Scenario2PBT5",'Minor retrofit'!$R$24,IF(F40="Scenario3PBT5",'Minor retrofit'!$S$24,"")))&amp;IF(F40="Scenario1PBT6",'Minor retrofit'!$T$24,IF(F40="Scenario2PBT6",'Minor retrofit'!$U$24,IF(F40="Scenario3PBT6",'Minor retrofit'!$V$24,"")))&amp;IF(F40="Scenario1PBT7",'Minor retrofit'!$W$24,IF(F40="Scenario2PBT7",'Minor retrofit'!$X$24,IF(F40="Scenario3PBT7",'Minor retrofit'!$Y$24,"")))&amp;IF(F40="Scenario1PBT8",'Minor retrofit'!$Z$24,IF(F40="Scenario2PBT8",'Minor retrofit'!$AA$24,IF(F40="Scenario3PBT8",'Minor retrofit'!$AB$24,"")))&amp;IF(F40="Scenario1PBT9",'Minor retrofit'!$AC$24,IF(F40="Scenario2PBT9",'Minor retrofit'!$AD$24,IF(F40="Scenario3PBT9",'Minor retrofit'!$AE$24,"")))&amp;IF(F40="Scenario1PBT10",'Minor retrofit'!$AF$24,IF(F40="Scenario2PBT10",'Minor retrofit'!$AG$24,IF(F40="Scenario3PBT10",'Minor retrofit'!$AH$24,"")))&amp;IF(F40="Scenario1PBT11",'Minor retrofit'!$AI$24,IF(F40="Scenario2PBT11",'Minor retrofit'!$AJ$24,IF(F40="Scenario3PBT11",'Minor retrofit'!$AK$24,"")))&amp;IF(F40="Scenario1PBT12",'Minor retrofit'!$AL$24,IF(F40="Scenario2PBT12",'Minor retrofit'!$AM$24,IF(F40="Scenario3PBT12",'Minor retrofit'!$AN$24,"")))&amp;IF(F40="Scenario1PBT13",'Minor retrofit'!$AO$24,IF(F40="Scenario2PBT13",'Minor retrofit'!$AP$24,IF(F40="Scenario3PBT13",'Minor retrofit'!$AQ$24,"")))&amp;IF(F40="Scenario1PBT14",'Minor retrofit'!$AR$24,IF(F40="Scenario2PBT14",'Minor retrofit'!$AS$24,IF(F40="Scenario3PBT14",'Minor retrofit'!$AT$24,"")))&amp;IF(F40="Scenario1PBT15",'Minor retrofit'!$AU$24,IF(F40="Scenario2PBT15",'Minor retrofit'!$AV$24,IF(F40="Scenario3PBT15",'Minor retrofit'!$AW$24,"")))</f>
        <v/>
      </c>
      <c r="P40" s="117">
        <f t="shared" si="29"/>
        <v>0</v>
      </c>
      <c r="Q40" s="117" t="str">
        <f>IF(F40="Scenario1PBT1",'Minor retrofit'!$E$26,IF(F40="Scenario2PBT1",'Minor retrofit'!$F$26,IF(F40="Scenario3PBT1",'Minor retrofit'!$G$26,"")))&amp;IF(F40="Scenario1PBT2",'Minor retrofit'!$H$26,IF(F40="Scenario2PBT2",'Minor retrofit'!$I$26,IF(F40="Scenario3PBT2",'Minor retrofit'!$J$26,"")))&amp;IF(F40="Scenario1PBT3",'Minor retrofit'!$K$26,IF(F40="Scenario2PBT3",'Minor retrofit'!$L$26,IF(F40="Scenario3PBT3",'Minor retrofit'!$M$26,"")))&amp;IF(F40="Scenario1PBT4",'Minor retrofit'!$N$26,IF(F40="Scenario2PBT4",'Minor retrofit'!$O$26,IF(F40="Scenario3PBT4",'Minor retrofit'!$P$26,"")))&amp;IF(F40="Scenario1PBT5",'Minor retrofit'!$Q$26,IF(F40="Scenario2PBT5",'Minor retrofit'!$R$26,IF(F40="Scenario3PBT5",'Minor retrofit'!$S$26,"")))&amp;IF(F40="Scenario1PBT6",'Minor retrofit'!$T$26,IF(F40="Scenario2PBT6",'Minor retrofit'!$U$26,IF(F40="Scenario3PBT6",'Minor retrofit'!$V$26,"")))&amp;IF(F40="Scenario1PBT7",'Minor retrofit'!$W$26,IF(F40="Scenario2PBT7",'Minor retrofit'!$X$26,IF(F40="Scenario3PBT7",'Minor retrofit'!$Y$26,"")))&amp;IF(F40="Scenario1PBT8",'Minor retrofit'!$Z$26,IF(F40="Scenario2PBT8",'Minor retrofit'!$AA$26,IF(F40="Scenario3PBT8",'Minor retrofit'!$AB$26,"")))&amp;IF(F40="Scenario1PBT9",'Minor retrofit'!$AC$26,IF(F40="Scenario2PBT9",'Minor retrofit'!$AD$26,IF(F40="Scenario3PBT9",'Minor retrofit'!$AE$26,"")))&amp;IF(F40="Scenario1PBT10",'Minor retrofit'!$AF$26,IF(F40="Scenario2PBT10",'Minor retrofit'!$AG$26,IF(F40="Scenario3PBT10",'Minor retrofit'!$AH$26,"")))&amp;IF(F40="Scenario1PBT11",'Minor retrofit'!$AI$26,IF(F40="Scenario2PBT11",'Minor retrofit'!$AJ$26,IF(F40="Scenario3PBT11",'Minor retrofit'!$AK$26,"")))&amp;IF(F40="Scenario1PBT12",'Minor retrofit'!$AL$26,IF(F40="Scenario2PBT12",'Minor retrofit'!$AM$26,IF(F40="Scenario3PBT12",'Minor retrofit'!$AN$26,"")))&amp;IF(F40="Scenario1PBT13",'Minor retrofit'!$AO$26,IF(F40="Scenario2PBT13",'Minor retrofit'!$AP$26,IF(F40="Scenario3PBT13",'Minor retrofit'!$AQ$26,"")))&amp;IF(F40="Scenario1PBT14",'Minor retrofit'!$AR$26,IF(F40="Scenario2PBT14",'Minor retrofit'!$AS$26,IF(F40="Scenario3PBT14",'Minor retrofit'!$AT$26,"")))&amp;IF(F40="Scenario1PBT15",'Minor retrofit'!$AU$26,IF(F40="Scenario2PBT15",'Minor retrofit'!$AV$26,IF(F40="Scenario3PBT15",'Minor retrofit'!$AW$26,"")))</f>
        <v/>
      </c>
      <c r="R40" s="117">
        <f t="shared" si="30"/>
        <v>0</v>
      </c>
      <c r="S40" s="117" t="str">
        <f>IF(F40="Scenario1PBT1",'Minor retrofit'!$E$28,IF(F40="Scenario2PBT1",'Minor retrofit'!$F$28,IF(F40="Scenario3PBT1",'Minor retrofit'!$G$28,"")))&amp;IF(F40="Scenario1PBT2",'Minor retrofit'!$H$28,IF(F40="Scenario2PBT2",'Minor retrofit'!$I$28,IF(F40="Scenario3PBT2",'Minor retrofit'!$J$28,"")))&amp;IF(F40="Scenario1PBT3",'Minor retrofit'!$K$28,IF(F40="Scenario2PBT3",'Minor retrofit'!$L$28,IF(F40="Scenario3PBT3",'Minor retrofit'!$M$28,"")))&amp;IF(F40="Scenario1PBT4",'Minor retrofit'!$N$28,IF(F40="Scenario2PBT4",'Minor retrofit'!$O$28,IF(F40="Scenario3PBT4",'Minor retrofit'!$P$28,"")))&amp;IF(F40="Scenario1PBT5",'Minor retrofit'!$Q$28,IF(F40="Scenario2PBT5",'Minor retrofit'!$R$28,IF(F40="Scenario3PBT5",'Minor retrofit'!$S$28,"")))&amp;IF(F40="Scenario1PBT6",'Minor retrofit'!$T$28,IF(F40="Scenario2PBT6",'Minor retrofit'!$U$28,IF(F40="Scenario3PBT6",'Minor retrofit'!$V$28,"")))&amp;IF(F40="Scenario1PBT7",'Minor retrofit'!$W$28,IF(F40="Scenario2PBT7",'Minor retrofit'!$X$28,IF(F40="Scenario3PBT7",'Minor retrofit'!$Y$28,"")))&amp;IF(F40="Scenario1PBT8",'Minor retrofit'!$Z$28,IF(F40="Scenario2PBT8",'Minor retrofit'!$AA$28,IF(F40="Scenario3PBT8",'Minor retrofit'!$AB$28,"")))&amp;IF(F40="Scenario1PBT9",'Minor retrofit'!$AC$28,IF(F40="Scenario2PBT9",'Minor retrofit'!$AD$28,IF(F40="Scenario3PBT9",'Minor retrofit'!$AE$28,"")))&amp;IF(F40="Scenario1PBT10",'Minor retrofit'!$AF$28,IF(F40="Scenario2PBT10",'Minor retrofit'!$AG$28,IF(F40="Scenario3PBT10",'Minor retrofit'!$AH$28,"")))&amp;IF(F40="Scenario1PBT11",'Minor retrofit'!$AI$28,IF(F40="Scenario2PBT11",'Minor retrofit'!$AJ$28,IF(F40="Scenario3PBT11",'Minor retrofit'!$AK$28,"")))&amp;IF(F40="Scenario1PBT12",'Minor retrofit'!$AL$28,IF(F40="Scenario2PBT12",'Minor retrofit'!$AM$28,IF(F40="Scenario3PBT12",'Minor retrofit'!$AN$28,"")))&amp;IF(F40="Scenario1PBT13",'Minor retrofit'!$AO$28,IF(F40="Scenario2PBT13",'Minor retrofit'!$AP$28,IF(F40="Scenario3PBT13",'Minor retrofit'!$AQ$28,"")))&amp;IF(F40="Scenario1PBT14",'Minor retrofit'!$AR$28,IF(F40="Scenario2PBT14",'Minor retrofit'!$AS$28,IF(F40="Scenario3PBT14",'Minor retrofit'!$AT$28,"")))&amp;IF(F40="Scenario1PBT15",'Minor retrofit'!$AU$28,IF(F40="Scenario2PBT15",'Minor retrofit'!$AV$28,IF(F40="Scenario3PBT15",'Minor retrofit'!$AW$28,"")))</f>
        <v/>
      </c>
      <c r="T40" s="207">
        <f t="shared" si="31"/>
        <v>0</v>
      </c>
      <c r="U40" s="206" t="str">
        <f>IF(F40="Scenario1PBT1",'Minor retrofit'!$E$39,IF(F40="Scenario2PBT1",'Minor retrofit'!$F$39,IF(F40="Scenario3PBT1",'Minor retrofit'!$G$39,"")))&amp;IF(F40="Scenario1PBT2",'Minor retrofit'!$H$39,IF(F40="Scenario2PBT2",'Minor retrofit'!$I$39,IF(F40="Scenario3PBT2",'Minor retrofit'!$J$39,"")))&amp;IF(F40="Scenario1PBT3",'Minor retrofit'!$K$39,IF(F40="Scenario2PBT3",'Minor retrofit'!$L$39,IF(F40="Scenario3PBT3",'Minor retrofit'!$M$39,"")))&amp;IF(F40="Scenario1PBT4",'Minor retrofit'!$N$39,IF(F40="Scenario2PBT4",'Minor retrofit'!$O$39,IF(F40="Scenario3PBT4",'Minor retrofit'!$P$39,"")))&amp;IF(F40="Scenario1PBT5",'Minor retrofit'!$Q$39,IF(F40="Scenario2PBT5",'Minor retrofit'!$R$39,IF(F40="Scenario3PBT5",'Minor retrofit'!$S$39,"")))&amp;IF(F40="Scenario1PBT6",'Minor retrofit'!$T$39,IF(F40="Scenario2PBT6",'Minor retrofit'!$U$39,IF(F40="Scenario3PBT6",'Minor retrofit'!$V$39,"")))&amp;IF(F40="Scenario1PBT7",'Minor retrofit'!$W$39,IF(F40="Scenario2PBT7",'Minor retrofit'!$X$39,IF(F40="Scenario3PBT7",'Minor retrofit'!$Y$39,"")))&amp;IF(F40="Scenario1PBT8",'Minor retrofit'!$Z$39,IF(F40="Scenario2PBT8",'Minor retrofit'!$AA$39,IF(F40="Scenario3PBT8",'Minor retrofit'!$AB$39,"")))&amp;IF(F40="Scenario1PBT9",'Minor retrofit'!$AC$39,IF(F40="Scenario2PBT9",'Minor retrofit'!$AD$39,IF(F40="Scenario3PBT9",'Minor retrofit'!$AE$39,"")))&amp;IF(F40="Scenario1PBT10",'Minor retrofit'!$AF$39,IF(F40="Scenario2PBT10",'Minor retrofit'!$AG$39,IF(F40="Scenario3PBT10",'Minor retrofit'!$AH$39,"")))&amp;IF(F40="Scenario1PBT11",'Minor retrofit'!$AI$39,IF(F40="Scenario2PBT11",'Minor retrofit'!$AJ$39,IF(F40="Scenario3PBT11",'Minor retrofit'!$AK$39,"")))&amp;IF(F40="Scenario1PBT12",'Minor retrofit'!$AL$39,IF(F40="Scenario2PBT12",'Minor retrofit'!$AM$39,IF(F40="Scenario3PBT12",'Minor retrofit'!$AN$39,"")))&amp;IF(F40="Scenario1PBT13",'Minor retrofit'!$AO$39,IF(F40="Scenario2PBT13",'Minor retrofit'!$AP$39,IF(F40="Scenario3PBT13",'Minor retrofit'!$AQ$39,"")))&amp;IF(F40="Scenario1PBT14",'Minor retrofit'!$AR$39,IF(F40="Scenario2PBT14",'Minor retrofit'!$AS$39,IF(F40="Scenario3PBT14",'Minor retrofit'!$AT$39,"")))&amp;IF(F40="Scenario1PBT15",'Minor retrofit'!$AU$39,IF(F40="Scenario2PBT15",'Minor retrofit'!$AV$39,IF(F40="Scenario3PBT15",'Minor retrofit'!$AW$39,"")))</f>
        <v/>
      </c>
      <c r="V40" s="117">
        <f t="shared" si="32"/>
        <v>0</v>
      </c>
      <c r="W40" s="117" t="str">
        <f>IF(F40="Scenario1PBT1",'Minor retrofit'!$E$41,IF(F40="Scenario2PBT1",'Minor retrofit'!$F$41,IF(F40="Scenario3PBT1",'Minor retrofit'!$G$41,"")))&amp;IF(F40="Scenario1PBT2",'Minor retrofit'!$H$41,IF(F40="Scenario2PBT2",'Minor retrofit'!$I$41,IF(F40="Scenario3PBT2",'Minor retrofit'!$J$41,"")))&amp;IF(F40="Scenario1PBT3",'Minor retrofit'!$K$41,IF(F40="Scenario2PBT3",'Minor retrofit'!$L$41,IF(F40="Scenario3PBT3",'Minor retrofit'!$M$41,"")))&amp;IF(F40="Scenario1PBT4",'Minor retrofit'!$N$41,IF(F40="Scenario2PBT4",'Minor retrofit'!$O$41,IF(F40="Scenario3PBT4",'Minor retrofit'!$P$41,"")))&amp;IF(F40="Scenario1PBT5",'Minor retrofit'!$Q$41,IF(F40="Scenario2PBT5",'Minor retrofit'!$R$41,IF(F40="Scenario3PBT5",'Minor retrofit'!$S$41,"")))&amp;IF(F40="Scenario1PBT6",'Minor retrofit'!$T$41,IF(F40="Scenario2PBT6",'Minor retrofit'!$U$41,IF(F40="Scenario3PBT6",'Minor retrofit'!$V$41,"")))&amp;IF(F40="Scenario1PBT7",'Minor retrofit'!$W$41,IF(F40="Scenario2PBT7",'Minor retrofit'!$X$41,IF(F40="Scenario3PBT7",'Minor retrofit'!$Y$41,"")))&amp;IF(F40="Scenario1PBT8",'Minor retrofit'!$Z$41,IF(F40="Scenario2PBT8",'Minor retrofit'!$AA$41,IF(F40="Scenario3PBT8",'Minor retrofit'!$AB$41,"")))&amp;IF(F40="Scenario1PBT9",'Minor retrofit'!$AC$41,IF(F40="Scenario2PBT9",'Minor retrofit'!$AD$41,IF(F40="Scenario3PBT9",'Minor retrofit'!$AE$41,"")))&amp;IF(F40="Scenario1PBT10",'Minor retrofit'!$AF$41,IF(F40="Scenario2PBT10",'Minor retrofit'!$AG$41,IF(F40="Scenario3PBT10",'Minor retrofit'!$AH$41,"")))&amp;IF(F40="Scenario1PBT11",'Minor retrofit'!$AI$41,IF(F40="Scenario2PBT11",'Minor retrofit'!$AJ$41,IF(F40="Scenario3PBT11",'Minor retrofit'!$AK$41,"")))&amp;IF(F40="Scenario1PBT12",'Minor retrofit'!$AL$41,IF(F40="Scenario2PBT12",'Minor retrofit'!$AM$41,IF(F40="Scenario3PBT12",'Minor retrofit'!$AN$41,"")))&amp;IF(F40="Scenario1PBT13",'Minor retrofit'!$AO$41,IF(F40="Scenario2PBT13",'Minor retrofit'!$AP$41,IF(F40="Scenario3PBT13",'Minor retrofit'!$AQ$41,"")))&amp;IF(F40="Scenario1PBT14",'Minor retrofit'!$AR$41,IF(F40="Scenario2PBT14",'Minor retrofit'!$AS$41,IF(F40="Scenario3PBT14",'Minor retrofit'!$AT$41,"")))&amp;IF(F40="Scenario1PBT15",'Minor retrofit'!$AU$41,IF(F40="Scenario2PBT15",'Minor retrofit'!$AV$41,IF(F40="Scenario3PBT15",'Minor retrofit'!$AW$41,"")))</f>
        <v/>
      </c>
      <c r="X40" s="117">
        <f t="shared" si="33"/>
        <v>0</v>
      </c>
      <c r="Y40" s="117" t="str">
        <f>IF(F40="Scenario1PBT1",'Minor retrofit'!$E$43,IF(F40="Scenario2PBT1",'Minor retrofit'!$F$43,IF(F40="Scenario3PBT1",'Minor retrofit'!$G$43,"")))&amp;IF(F40="Scenario1PBT2",'Minor retrofit'!$H$43,IF(F40="Scenario2PBT2",'Minor retrofit'!$I$43,IF(F40="Scenario3PBT2",'Minor retrofit'!$J$43,"")))&amp;IF(F40="Scenario1PBT3",'Minor retrofit'!$K$43,IF(F40="Scenario2PBT3",'Minor retrofit'!$L$43,IF(F40="Scenario3PBT3",'Minor retrofit'!$M$43,"")))&amp;IF(F40="Scenario1PBT4",'Minor retrofit'!$N$43,IF(F40="Scenario2PBT4",'Minor retrofit'!$O$43,IF(F40="Scenario3PBT4",'Minor retrofit'!$P$43,"")))&amp;IF(F40="Scenario1PBT5",'Minor retrofit'!$Q$43,IF(F40="Scenario2PBT5",'Minor retrofit'!$R$43,IF(F40="Scenario3PBT5",'Minor retrofit'!$S$43,"")))&amp;IF(F40="Scenario1PBT6",'Minor retrofit'!$T$43,IF(F40="Scenario2PBT6",'Minor retrofit'!$U$43,IF(F40="Scenario3PBT6",'Minor retrofit'!$V$43,"")))&amp;IF(F40="Scenario1PBT7",'Minor retrofit'!$W$43,IF(F40="Scenario2PBT7",'Minor retrofit'!$X$43,IF(F40="Scenario3PBT7",'Minor retrofit'!$Y$43,"")))&amp;IF(F40="Scenario1PBT8",'Minor retrofit'!$Z$43,IF(F40="Scenario2PBT8",'Minor retrofit'!$AA$43,IF(F40="Scenario3PBT8",'Minor retrofit'!$AB$43,"")))&amp;IF(F40="Scenario1PBT9",'Minor retrofit'!$AC$43,IF(F40="Scenario2PBT9",'Minor retrofit'!$AD$43,IF(F40="Scenario3PBT9",'Minor retrofit'!$AE$43,"")))&amp;IF(F40="Scenario1PBT10",'Minor retrofit'!$AF$43,IF(F40="Scenario2PBT10",'Minor retrofit'!$AG$43,IF(F40="Scenario3PBT10",'Minor retrofit'!$AH$43,"")))&amp;IF(F40="Scenario1PBT11",'Minor retrofit'!$AI$43,IF(F40="Scenario2PBT11",'Minor retrofit'!$AJ$43,IF(F40="Scenario3PBT11",'Minor retrofit'!$AK$43,"")))&amp;IF(F40="Scenario1PBT12",'Minor retrofit'!$AL$43,IF(F40="Scenario2PBT12",'Minor retrofit'!$AM$43,IF(F40="Scenario3PBT12",'Minor retrofit'!$AN$43,"")))&amp;IF(F40="Scenario1PBT13",'Minor retrofit'!$AO$43,IF(F40="Scenario2PBT13",'Minor retrofit'!$AP$43,IF(F40="Scenario3PBT13",'Minor retrofit'!$AQ$43,"")))&amp;IF(F40="Scenario1PBT14",'Minor retrofit'!$AR$43,IF(F40="Scenario2PBT14",'Minor retrofit'!$AS$43,IF(F40="Scenario3PBT14",'Minor retrofit'!$AT$43,"")))&amp;IF(F40="Scenario1PBT15",'Minor retrofit'!$AU$43,IF(F40="Scenario2PBT15",'Minor retrofit'!$AV$43,IF(F40="Scenario3PBT15",'Minor retrofit'!$AW$43,"")))</f>
        <v/>
      </c>
      <c r="Z40" s="117">
        <f t="shared" si="34"/>
        <v>0</v>
      </c>
      <c r="AA40" s="178" t="str">
        <f>IF(F40="Scenario1PBT1",'Minor retrofit'!$E$102,IF(F40="Scenario2PBT1",'Minor retrofit'!$F$102,IF(F40="Scenario3PBT1",'Minor retrofit'!$G$102,"")))&amp;IF(F40="Scenario1PBT2",'Minor retrofit'!$H$102,IF(F40="Scenario2PBT2",'Minor retrofit'!$I$102,IF(F40="Scenario3PBT2",'Minor retrofit'!$J$102,"")))&amp;IF(F40="Scenario1PBT3",'Minor retrofit'!$K$102,IF(F40="Scenario2PBT3",'Minor retrofit'!$L$102,IF(F40="Scenario3PBT3",'Minor retrofit'!$M$102,"")))&amp;IF(F40="Scenario1PBT4",'Minor retrofit'!$N$102,IF(F40="Scenario2PBT4",'Minor retrofit'!$O$102,IF(F40="Scenario3PBT4",'Minor retrofit'!$P$102,"")))&amp;IF(F40="Scenario1PBT5",'Minor retrofit'!$Q$102,IF(F40="Scenario2PBT5",'Minor retrofit'!$R$102,IF(F40="Scenario3PBT5",'Minor retrofit'!$S$102,"")))&amp;IF(F40="Scenario1PBT6",'Minor retrofit'!$T$102,IF(F40="Scenario2PBT6",'Minor retrofit'!$U$102,IF(F40="Scenario3PBT6",'Minor retrofit'!$V$102,"")))&amp;IF(F40="Scenario1PBT7",'Minor retrofit'!$W$102,IF(F40="Scenario2PBT7",'Minor retrofit'!$X$102,IF(F40="Scenario3PBT7",'Minor retrofit'!$Y$102,"")))&amp;IF(F40="Scenario1PBT8",'Minor retrofit'!$Z$102,IF(F40="Scenario2PBT8",'Minor retrofit'!$AA$102,IF(F40="Scenario3PBT8",'Minor retrofit'!$AB$102,"")))&amp;IF(F40="Scenario1PBT9",'Minor retrofit'!$AC$102,IF(F40="Scenario2PBT9",'Minor retrofit'!$AD$102,IF(F40="Scenario3PBT9",'Minor retrofit'!$AE$102,"")))&amp;IF(F40="Scenario1PBT10",'Minor retrofit'!$AF$102,IF(F40="Scenario2PBT10",'Minor retrofit'!$AG$102,IF(F40="Scenario3PBT10",'Minor retrofit'!$AH$102,"")))&amp;IF(F40="Scenario1PBT11",'Minor retrofit'!$AI$102,IF(F40="Scenario2PBT11",'Minor retrofit'!$AJ$102,IF(F40="Scenario3PBT11",'Minor retrofit'!$AK$102,"")))&amp;IF(F40="Scenario1PBT12",'Minor retrofit'!$AL$102,IF(F40="Scenario2PBT12",'Minor retrofit'!$AM$102,IF(F40="Scenario3PBT12",'Minor retrofit'!$AN$102,"")))&amp;IF(F40="Scenario1PBT13",'Minor retrofit'!$AO$102,IF(F40="Scenario2PBT13",'Minor retrofit'!$AP$102,IF(F40="Scenario3PBT13",'Minor retrofit'!$AQ$102,"")))&amp;IF(F40="Scenario1PBT14",'Minor retrofit'!$AR$102,IF(F40="Scenario2PBT14",'Minor retrofit'!$AS$102,IF(F40="Scenario3PBT14",'Minor retrofit'!$AT$102,"")))&amp;IF(F40="Scenario1PBT15",'Minor retrofit'!$AU$102,IF(F40="Scenario2PBT15",'Minor retrofit'!$AV$102,IF(F40="Scenario3PBT15",'Minor retrofit'!$AW$102,"")))</f>
        <v/>
      </c>
      <c r="AB40" s="179">
        <f t="shared" si="35"/>
        <v>0</v>
      </c>
      <c r="AC40" s="363" t="str">
        <f t="shared" si="24"/>
        <v/>
      </c>
      <c r="AD40" s="353">
        <f>IF(AC40="",IFERROR('Projection_Base-case'!G41-G40,0),0)</f>
        <v>0</v>
      </c>
      <c r="AE40" s="350">
        <f t="shared" si="36"/>
        <v>0</v>
      </c>
      <c r="AF40" s="361">
        <f>IFERROR(100*AD40/'Projection_Base-case'!G41,0)</f>
        <v>0</v>
      </c>
      <c r="AG40" s="352">
        <f>IF(AC40="",IFERROR('Projection_Base-case'!I41-I40,0),0)</f>
        <v>0</v>
      </c>
      <c r="AH40" s="353">
        <f t="shared" si="37"/>
        <v>0</v>
      </c>
      <c r="AI40" s="361">
        <f>IFERROR(100*AG40/'Projection_Base-case'!I41,0)</f>
        <v>0</v>
      </c>
      <c r="AJ40" s="352">
        <f>IF(AC40="",IFERROR('Projection_Base-case'!K41-K40,0),0)</f>
        <v>0</v>
      </c>
      <c r="AK40" s="353">
        <f t="shared" si="38"/>
        <v>0</v>
      </c>
      <c r="AL40" s="361">
        <f>IFERROR(100*AJ40/'Projection_Base-case'!K41,0)</f>
        <v>0</v>
      </c>
      <c r="AM40" s="352">
        <f>-IF(AC40="",IFERROR('Projection_Base-case'!M41-M40,0),0)</f>
        <v>0</v>
      </c>
      <c r="AN40" s="353">
        <f t="shared" si="39"/>
        <v>0</v>
      </c>
      <c r="AO40" s="354">
        <f>IFERROR(IF('Projection_Base-case'!N41&gt;0,100*AN40/'Projection_Base-case'!N41,100*AN40/N40),0)</f>
        <v>0</v>
      </c>
      <c r="AP40" s="355">
        <f>IF(AC40="",IFERROR('Projection_Base-case'!O41-O40,0),0)</f>
        <v>0</v>
      </c>
      <c r="AQ40" s="356">
        <f t="shared" si="40"/>
        <v>0</v>
      </c>
      <c r="AR40" s="356">
        <f>IFERROR(100*AP40/'Projection_Base-case'!O41,0)</f>
        <v>0</v>
      </c>
      <c r="AS40" s="355">
        <f>IF(AC40="",IFERROR('Projection_Base-case'!Q41-Q40,0),0)</f>
        <v>0</v>
      </c>
      <c r="AT40" s="356">
        <f t="shared" si="41"/>
        <v>0</v>
      </c>
      <c r="AU40" s="356">
        <f>IFERROR(100*AS40/'Projection_Base-case'!Q41,0)</f>
        <v>0</v>
      </c>
      <c r="AV40" s="355">
        <f>IF(AC40="",IFERROR('Projection_Base-case'!S41-S40,0),0)</f>
        <v>0</v>
      </c>
      <c r="AW40" s="356">
        <f t="shared" si="42"/>
        <v>0</v>
      </c>
      <c r="AX40" s="357">
        <f>IFERROR(100*AV40/'Projection_Base-case'!S41,0)</f>
        <v>0</v>
      </c>
      <c r="AY40" s="358">
        <f>IF(AC40="",IFERROR('Projection_Base-case'!U41-U40,0),0)</f>
        <v>0</v>
      </c>
      <c r="AZ40" s="359">
        <f t="shared" si="43"/>
        <v>0</v>
      </c>
      <c r="BA40" s="359">
        <f>IFERROR(100*AY40/'Projection_Base-case'!U41,0)</f>
        <v>0</v>
      </c>
      <c r="BB40" s="358">
        <f>IF(AC40="",IFERROR('Projection_Base-case'!W41-W40,0),0)</f>
        <v>0</v>
      </c>
      <c r="BC40" s="359">
        <f t="shared" si="44"/>
        <v>0</v>
      </c>
      <c r="BD40" s="359">
        <f>IFERROR(100*BB40/'Projection_Base-case'!W41,0)</f>
        <v>0</v>
      </c>
      <c r="BE40" s="358">
        <f>IF(AC40="",IFERROR('Projection_Base-case'!Y41-Y40,0),0)</f>
        <v>0</v>
      </c>
      <c r="BF40" s="359">
        <f t="shared" si="45"/>
        <v>0</v>
      </c>
      <c r="BG40" s="359">
        <f>IFERROR(100*BE40/'Projection_Base-case'!Y41,0)</f>
        <v>0</v>
      </c>
      <c r="BH40" s="359">
        <f t="shared" si="46"/>
        <v>0</v>
      </c>
      <c r="BI40" s="360">
        <f t="shared" si="47"/>
        <v>0</v>
      </c>
    </row>
    <row r="41" spans="1:61">
      <c r="A41" s="205">
        <v>37</v>
      </c>
      <c r="B41" s="347">
        <f>IF('Projection_Base-case'!B42&lt;&gt;"",'Projection_Base-case'!B42,0)</f>
        <v>0</v>
      </c>
      <c r="C41" s="347">
        <f>IF('Projection_Base-case'!C42&lt;&gt;"",'Projection_Base-case'!C42,0)</f>
        <v>0</v>
      </c>
      <c r="D41" s="365">
        <f>IF('Projection_Base-case'!D42&lt;&gt;"",'Projection_Base-case'!D42,0)</f>
        <v>0</v>
      </c>
      <c r="E41" s="369"/>
      <c r="F41" s="367" t="str">
        <f t="shared" si="23"/>
        <v>0</v>
      </c>
      <c r="G41" s="206" t="str">
        <f>IF(F41="Scenario1PBT1",'Minor retrofit'!$E$7,IF(F41="Scenario2PBT1",'Minor retrofit'!$F$7,IF(F41="Scenario3PBT1",'Minor retrofit'!$G$7,"")))&amp;IF(F41="Scenario1PBT2",'Minor retrofit'!$H$7,IF(F41="Scenario2PBT2",'Minor retrofit'!$I$7,IF(F41="Scenario3PBT2",'Minor retrofit'!$J$7,"")))&amp;IF(F41="Scenario1PBT3",'Minor retrofit'!$K$7,IF(F41="Scenario2PBT3",'Minor retrofit'!$L$7,IF(F41="Scenario3PBT3",'Minor retrofit'!$M$7,"")))&amp;IF(F41="Scenario1PBT4",'Minor retrofit'!$N$7,IF(F41="Scenario2PBT4",'Minor retrofit'!$O$7,IF(F41="Scenario3PBT4",'Minor retrofit'!$P$7,"")))&amp;IF(F41="Scenario1PBT5",'Minor retrofit'!$Q$7,IF(F41="Scenario2PBT5",'Minor retrofit'!$R$7,IF(F41="Scenario3PBT5",'Minor retrofit'!$S$7,"")))&amp;IF(F41="Scenario1PBT6",'Minor retrofit'!$T$7,IF(F41="Scenario2PBT6",'Minor retrofit'!$U$7,IF(F41="Scenario3PBT6",'Minor retrofit'!$V$7,"")))&amp;IF(F41="Scenario1PBT7",'Minor retrofit'!$W$7,IF(F41="Scenario2PBT7",'Minor retrofit'!$X$7,IF(F41="Scenario3PBT7",'Minor retrofit'!$Y$7,"")))&amp;IF(F41="Scenario1PBT8",'Minor retrofit'!$Z$7,IF(F41="Scenario2PBT8",'Minor retrofit'!$AA$7,IF(F41="Scenario3PBT8",'Minor retrofit'!$AB$7,"")))&amp;IF(F41="Scenario1PBT9",'Minor retrofit'!$AC$7,IF(F41="Scenario2PBT9",'Minor retrofit'!$AD$7,IF(F41="Scenario3PBT9",'Minor retrofit'!$AE$7,"")))&amp;IF(F41="Scenario1PBT10",'Minor retrofit'!$AF$7,IF(F41="Scenario2PBT10",'Minor retrofit'!$AG$7,IF(F41="Scenario3PBT10",'Minor retrofit'!$AH$7,"")))&amp;IF(F41="Scenario1PBT11",'Minor retrofit'!$AI$7,IF(F41="Scenario2PBT11",'Minor retrofit'!$AJ$7,IF(F41="Scenario3PBT11",'Minor retrofit'!$AK$7,"")))&amp;IF(F41="Scenario1PBT12",'Minor retrofit'!$AL$7,IF(F41="Scenario2PBT12",'Minor retrofit'!$AM$7,IF(F41="Scenario3PBT12",'Minor retrofit'!$AN$7,"")))&amp;IF(F41="Scenario1PBT13",'Minor retrofit'!$AO$7,IF(F41="Scenario2PBT13",'Minor retrofit'!$AP$7,IF(F41="Scenario3PBT13",'Minor retrofit'!$AQ$7,"")))&amp;IF(F41="Scenario1PBT14",'Minor retrofit'!$AR$7,IF(F41="Scenario2PBT14",'Minor retrofit'!$AS$7,IF(F41="Scenario3PBT14",'Minor retrofit'!$AT$7,"")))&amp;IF(F41="Scenario1PBT15",'Minor retrofit'!$AU$7,IF(F41="Scenario2PBT15",'Minor retrofit'!$AV$7,IF(F41="Scenario3PBT15",'Minor retrofit'!$AW$7,"")))</f>
        <v/>
      </c>
      <c r="H41" s="117">
        <f t="shared" si="25"/>
        <v>0</v>
      </c>
      <c r="I41" s="117" t="str">
        <f>IF(F41="Scenario1PBT1",'Minor retrofit'!$E$17,IF(F41="Scenario2PBT1",'Minor retrofit'!$F$17,IF(F41="Scenario3PBT1",'Minor retrofit'!$G$17,"")))&amp;IF(F41="Scenario1PBT2",'Minor retrofit'!$H$17,IF(F41="Scenario2PBT2",'Minor retrofit'!$I$17,IF(F41="Scenario3PBT2",'Minor retrofit'!$J$17,"")))&amp;IF(F41="Scenario1PBT3",'Minor retrofit'!$K$17,IF(F41="Scenario2PBT3",'Minor retrofit'!$L$17,IF(F41="Scenario3PBT3",'Minor retrofit'!$M$17,"")))&amp;IF(F41="Scenario1PBT4",'Minor retrofit'!$N$17,IF(F41="Scenario2PBT4",'Minor retrofit'!$O$17,IF(F41="Scenario3PBT4",'Minor retrofit'!$P$17,"")))&amp;IF(F41="Scenario1PBT5",'Minor retrofit'!$Q$17,IF(F41="Scenario2PBT5",'Minor retrofit'!$R$17,IF(F41="Scenario3PBT5",'Minor retrofit'!$S$17,"")))&amp;IF(F41="Scenario1PBT6",'Minor retrofit'!$T$17,IF(F41="Scenario2PBT6",'Minor retrofit'!$U$17,IF(F41="Scenario3PBT6",'Minor retrofit'!$V$17,"")))&amp;IF(F41="Scenario1PBT7",'Minor retrofit'!$W$17,IF(F41="Scenario2PBT7",'Minor retrofit'!$X$17,IF(F41="Scenario3PBT7",'Minor retrofit'!$Y$17,"")))&amp;IF(F41="Scenario1PBT8",'Minor retrofit'!$Z$17,IF(F41="Scenario2PBT8",'Minor retrofit'!$AA$17,IF(F41="Scenario3PBT8",'Minor retrofit'!$AB$17,"")))&amp;IF(F41="Scenario1PBT9",'Minor retrofit'!$AC$17,IF(F41="Scenario2PBT9",'Minor retrofit'!$AD$17,IF(F41="Scenario3PBT9",'Minor retrofit'!$AE$17,"")))&amp;IF(F41="Scenario1PBT10",'Minor retrofit'!$AF$17,IF(F41="Scenario2PBT10",'Minor retrofit'!$AG$17,IF(F41="Scenario3PBT10",'Minor retrofit'!$AH$17,"")))&amp;IF(F41="Scenario1PBT11",'Minor retrofit'!$AI$17,IF(F41="Scenario2PBT11",'Minor retrofit'!$AJ$17,IF(F41="Scenario3PBT11",'Minor retrofit'!$AK$17,"")))&amp;IF(F41="Scenario1PBT12",'Minor retrofit'!$AL$17,IF(F41="Scenario2PBT12",'Minor retrofit'!$AM$17,IF(F41="Scenario3PBT12",'Minor retrofit'!$AN$17,"")))&amp;IF(F41="Scenario1PBT13",'Minor retrofit'!$AO$17,IF(F41="Scenario2PBT13",'Minor retrofit'!$AP$17,IF(F41="Scenario3PBT13",'Minor retrofit'!$AQ$17,"")))&amp;IF(F41="Scenario1PBT14",'Minor retrofit'!$AR$17,IF(F41="Scenario2PBT14",'Minor retrofit'!$AS$17,IF(F41="Scenario3PBT14",'Minor retrofit'!$AT$17,"")))&amp;IF(F41="Scenario1PBT15",'Minor retrofit'!$AU$17,IF(F41="Scenario2PBT15",'Minor retrofit'!$AV$17,IF(F41="Scenario3PBT15",'Minor retrofit'!$AW$17,"")))</f>
        <v/>
      </c>
      <c r="J41" s="117">
        <f t="shared" si="26"/>
        <v>0</v>
      </c>
      <c r="K41" s="117" t="str">
        <f>IF(F41="Scenario1PBT1",'Minor retrofit'!$E$19,IF(F41="Scenario2PBT1",'Minor retrofit'!$F$19,IF(F41="Scenario3PBT1",'Minor retrofit'!$G$19,"")))&amp;IF(F41="Scenario1PBT2",'Minor retrofit'!$H$19,IF(F41="Scenario2PBT2",'Minor retrofit'!$I$19,IF(F41="Scenario3PBT2",'Minor retrofit'!$J$19,"")))&amp;IF(F41="Scenario1PBT3",'Minor retrofit'!$K$19,IF(F41="Scenario2PBT3",'Minor retrofit'!$L$19,IF(F41="Scenario3PBT3",'Minor retrofit'!$M$19,"")))&amp;IF(F41="Scenario1PBT4",'Minor retrofit'!$N$19,IF(F41="Scenario2PBT4",'Minor retrofit'!$O$19,IF(F41="Scenario3PBT4",'Minor retrofit'!$P$19,"")))&amp;IF(F41="Scenario1PBT5",'Minor retrofit'!$Q$19,IF(F41="Scenario2PBT5",'Minor retrofit'!$R$19,IF(F41="Scenario3PBT5",'Minor retrofit'!$S$19,"")))&amp;IF(F41="Scenario1PBT6",'Minor retrofit'!$T$19,IF(F41="Scenario2PBT6",'Minor retrofit'!$U$19,IF(F41="Scenario3PBT6",'Minor retrofit'!$V$19,"")))&amp;IF(F41="Scenario1PBT7",'Minor retrofit'!$W$19,IF(F41="Scenario2PBT7",'Minor retrofit'!$X$19,IF(F41="Scenario3PBT7",'Minor retrofit'!$Y$19,"")))&amp;IF(F41="Scenario1PBT8",'Minor retrofit'!$Z$19,IF(F41="Scenario2PBT8",'Minor retrofit'!$AA$19,IF(F41="Scenario3PBT8",'Minor retrofit'!$AB$19,"")))&amp;IF(F41="Scenario1PBT9",'Minor retrofit'!$AC$19,IF(F41="Scenario2PBT9",'Minor retrofit'!$AD$19,IF(F41="Scenario3PBT9",'Minor retrofit'!$AE$19,"")))&amp;IF(F41="Scenario1PBT10",'Minor retrofit'!$AF$19,IF(F41="Scenario2PBT10",'Minor retrofit'!$AG$19,IF(F41="Scenario3PBT10",'Minor retrofit'!$AH$19,"")))&amp;IF(F41="Scenario1PBT11",'Minor retrofit'!$AI$19,IF(F41="Scenario2PBT11",'Minor retrofit'!$AJ$19,IF(F41="Scenario3PBT11",'Minor retrofit'!$AK$19,"")))&amp;IF(F41="Scenario1PBT12",'Minor retrofit'!$AL$19,IF(F41="Scenario2PBT12",'Minor retrofit'!$AM$19,IF(F41="Scenario3PBT12",'Minor retrofit'!$AN$19,"")))&amp;IF(F41="Scenario1PBT13",'Minor retrofit'!$AO$19,IF(F41="Scenario2PBT13",'Minor retrofit'!$AP$19,IF(F41="Scenario3PBT13",'Minor retrofit'!$AQ$19,"")))&amp;IF(F41="Scenario1PBT14",'Minor retrofit'!$AR$19,IF(F41="Scenario2PBT14",'Minor retrofit'!$AS$19,IF(F41="Scenario3PBT14",'Minor retrofit'!$AT$19,"")))&amp;IF(F41="Scenario1PBT15",'Minor retrofit'!$AU$19,IF(F41="Scenario2PBT15",'Minor retrofit'!$AV$19,IF(F41="Scenario3PBT15",'Minor retrofit'!$AW$19,"")))</f>
        <v/>
      </c>
      <c r="L41" s="117">
        <f t="shared" si="27"/>
        <v>0</v>
      </c>
      <c r="M41" s="117" t="str">
        <f>IF(F41="Scenario1PBT1",'Minor retrofit'!$E$21,IF(F41="Scenario2PBT1",'Minor retrofit'!$F$21,IF(F41="Scenario3PBT1",'Minor retrofit'!$G$21,"")))&amp;IF(F41="Scenario1PBT2",'Minor retrofit'!$H$21,IF(F41="Scenario2PBT2",'Minor retrofit'!$I$21,IF(F41="Scenario3PBT2",'Minor retrofit'!$J$21,"")))&amp;IF(F41="Scenario1PBT3",'Minor retrofit'!$K$21,IF(F41="Scenario2PBT3",'Minor retrofit'!$L$21,IF(F41="Scenario3PBT3",'Minor retrofit'!$M$21,"")))&amp;IF(F41="Scenario1PBT4",'Minor retrofit'!$N$21,IF(F41="Scenario2PBT4",'Minor retrofit'!$O$21,IF(F41="Scenario3PBT4",'Minor retrofit'!$P$21,"")))&amp;IF(F41="Scenario1PBT5",'Minor retrofit'!$Q$21,IF(F41="Scenario2PBT5",'Minor retrofit'!$R$21,IF(F41="Scenario3PBT5",'Minor retrofit'!$S$21,"")))&amp;IF(F41="Scenario1PBT6",'Minor retrofit'!$T$21,IF(F41="Scenario2PBT6",'Minor retrofit'!$U$21,IF(F41="Scenario3PBT6",'Minor retrofit'!$V$21,"")))&amp;IF(F41="Scenario1PBT7",'Minor retrofit'!$W$21,IF(F41="Scenario2PBT7",'Minor retrofit'!$X$21,IF(F41="Scenario3PBT7",'Minor retrofit'!$Y$21,"")))&amp;IF(F41="Scenario1PBT8",'Minor retrofit'!$Z$21,IF(F41="Scenario2PBT8",'Minor retrofit'!$AA$21,IF(F41="Scenario3PBT8",'Minor retrofit'!$AB$21,"")))&amp;IF(F41="Scenario1PBT9",'Minor retrofit'!$AC$21,IF(F41="Scenario2PBT9",'Minor retrofit'!$AD$21,IF(F41="Scenario3PBT9",'Minor retrofit'!$AE$21,"")))&amp;IF(F41="Scenario1PBT10",'Minor retrofit'!$AF$21,IF(F41="Scenario2PBT10",'Minor retrofit'!$AG$21,IF(F41="Scenario3PBT10",'Minor retrofit'!$AH$21,"")))&amp;IF(F41="Scenario1PBT11",'Minor retrofit'!$AI$21,IF(F41="Scenario2PBT11",'Minor retrofit'!$AJ$21,IF(F41="Scenario3PBT11",'Minor retrofit'!$AK$21,"")))&amp;IF(F41="Scenario1PBT12",'Minor retrofit'!$AL$21,IF(F41="Scenario2PBT12",'Minor retrofit'!$AM$21,IF(F41="Scenario3PBT12",'Minor retrofit'!$AN$21,"")))&amp;IF(F41="Scenario1PBT13",'Minor retrofit'!$AO$21,IF(F41="Scenario2PBT13",'Minor retrofit'!$AP$21,IF(F41="Scenario3PBT13",'Minor retrofit'!$AQ$21,"")))&amp;IF(F41="Scenario1PBT14",'Minor retrofit'!$AR$21,IF(F41="Scenario2PBT14",'Minor retrofit'!$AS$21,IF(F41="Scenario3PBT14",'Minor retrofit'!$AT$21,"")))&amp;IF(F41="Scenario1PBT15",'Minor retrofit'!$AU$21,IF(F41="Scenario2PBT15",'Minor retrofit'!$AV$21,IF(F41="Scenario3PBT15",'Minor retrofit'!$AW$21,"")))</f>
        <v/>
      </c>
      <c r="N41" s="118">
        <f t="shared" si="28"/>
        <v>0</v>
      </c>
      <c r="O41" s="206" t="str">
        <f>IF(F41="Scenario1PBT1",'Minor retrofit'!$E$24,IF(F41="Scenario2PBT1",'Minor retrofit'!$F$24,IF(F41="Scenario3PBT1",'Minor retrofit'!$G$24,"")))&amp;IF(F41="Scenario1PBT2",'Minor retrofit'!$H$24,IF(F41="Scenario2PBT2",'Minor retrofit'!$I$24,IF(F41="Scenario3PBT2",'Minor retrofit'!$J$24,"")))&amp;IF(F41="Scenario1PBT3",'Minor retrofit'!$K$24,IF(F41="Scenario2PBT3",'Minor retrofit'!$L$24,IF(F41="Scenario3PBT3",'Minor retrofit'!$M$24,"")))&amp;IF(F41="Scenario1PBT4",'Minor retrofit'!$N$24,IF(F41="Scenario2PBT4",'Minor retrofit'!$O$24,IF(F41="Scenario3PBT4",'Minor retrofit'!$P$24,"")))&amp;IF(F41="Scenario1PBT5",'Minor retrofit'!$Q$24,IF(F41="Scenario2PBT5",'Minor retrofit'!$R$24,IF(F41="Scenario3PBT5",'Minor retrofit'!$S$24,"")))&amp;IF(F41="Scenario1PBT6",'Minor retrofit'!$T$24,IF(F41="Scenario2PBT6",'Minor retrofit'!$U$24,IF(F41="Scenario3PBT6",'Minor retrofit'!$V$24,"")))&amp;IF(F41="Scenario1PBT7",'Minor retrofit'!$W$24,IF(F41="Scenario2PBT7",'Minor retrofit'!$X$24,IF(F41="Scenario3PBT7",'Minor retrofit'!$Y$24,"")))&amp;IF(F41="Scenario1PBT8",'Minor retrofit'!$Z$24,IF(F41="Scenario2PBT8",'Minor retrofit'!$AA$24,IF(F41="Scenario3PBT8",'Minor retrofit'!$AB$24,"")))&amp;IF(F41="Scenario1PBT9",'Minor retrofit'!$AC$24,IF(F41="Scenario2PBT9",'Minor retrofit'!$AD$24,IF(F41="Scenario3PBT9",'Minor retrofit'!$AE$24,"")))&amp;IF(F41="Scenario1PBT10",'Minor retrofit'!$AF$24,IF(F41="Scenario2PBT10",'Minor retrofit'!$AG$24,IF(F41="Scenario3PBT10",'Minor retrofit'!$AH$24,"")))&amp;IF(F41="Scenario1PBT11",'Minor retrofit'!$AI$24,IF(F41="Scenario2PBT11",'Minor retrofit'!$AJ$24,IF(F41="Scenario3PBT11",'Minor retrofit'!$AK$24,"")))&amp;IF(F41="Scenario1PBT12",'Minor retrofit'!$AL$24,IF(F41="Scenario2PBT12",'Minor retrofit'!$AM$24,IF(F41="Scenario3PBT12",'Minor retrofit'!$AN$24,"")))&amp;IF(F41="Scenario1PBT13",'Minor retrofit'!$AO$24,IF(F41="Scenario2PBT13",'Minor retrofit'!$AP$24,IF(F41="Scenario3PBT13",'Minor retrofit'!$AQ$24,"")))&amp;IF(F41="Scenario1PBT14",'Minor retrofit'!$AR$24,IF(F41="Scenario2PBT14",'Minor retrofit'!$AS$24,IF(F41="Scenario3PBT14",'Minor retrofit'!$AT$24,"")))&amp;IF(F41="Scenario1PBT15",'Minor retrofit'!$AU$24,IF(F41="Scenario2PBT15",'Minor retrofit'!$AV$24,IF(F41="Scenario3PBT15",'Minor retrofit'!$AW$24,"")))</f>
        <v/>
      </c>
      <c r="P41" s="117">
        <f t="shared" si="29"/>
        <v>0</v>
      </c>
      <c r="Q41" s="117" t="str">
        <f>IF(F41="Scenario1PBT1",'Minor retrofit'!$E$26,IF(F41="Scenario2PBT1",'Minor retrofit'!$F$26,IF(F41="Scenario3PBT1",'Minor retrofit'!$G$26,"")))&amp;IF(F41="Scenario1PBT2",'Minor retrofit'!$H$26,IF(F41="Scenario2PBT2",'Minor retrofit'!$I$26,IF(F41="Scenario3PBT2",'Minor retrofit'!$J$26,"")))&amp;IF(F41="Scenario1PBT3",'Minor retrofit'!$K$26,IF(F41="Scenario2PBT3",'Minor retrofit'!$L$26,IF(F41="Scenario3PBT3",'Minor retrofit'!$M$26,"")))&amp;IF(F41="Scenario1PBT4",'Minor retrofit'!$N$26,IF(F41="Scenario2PBT4",'Minor retrofit'!$O$26,IF(F41="Scenario3PBT4",'Minor retrofit'!$P$26,"")))&amp;IF(F41="Scenario1PBT5",'Minor retrofit'!$Q$26,IF(F41="Scenario2PBT5",'Minor retrofit'!$R$26,IF(F41="Scenario3PBT5",'Minor retrofit'!$S$26,"")))&amp;IF(F41="Scenario1PBT6",'Minor retrofit'!$T$26,IF(F41="Scenario2PBT6",'Minor retrofit'!$U$26,IF(F41="Scenario3PBT6",'Minor retrofit'!$V$26,"")))&amp;IF(F41="Scenario1PBT7",'Minor retrofit'!$W$26,IF(F41="Scenario2PBT7",'Minor retrofit'!$X$26,IF(F41="Scenario3PBT7",'Minor retrofit'!$Y$26,"")))&amp;IF(F41="Scenario1PBT8",'Minor retrofit'!$Z$26,IF(F41="Scenario2PBT8",'Minor retrofit'!$AA$26,IF(F41="Scenario3PBT8",'Minor retrofit'!$AB$26,"")))&amp;IF(F41="Scenario1PBT9",'Minor retrofit'!$AC$26,IF(F41="Scenario2PBT9",'Minor retrofit'!$AD$26,IF(F41="Scenario3PBT9",'Minor retrofit'!$AE$26,"")))&amp;IF(F41="Scenario1PBT10",'Minor retrofit'!$AF$26,IF(F41="Scenario2PBT10",'Minor retrofit'!$AG$26,IF(F41="Scenario3PBT10",'Minor retrofit'!$AH$26,"")))&amp;IF(F41="Scenario1PBT11",'Minor retrofit'!$AI$26,IF(F41="Scenario2PBT11",'Minor retrofit'!$AJ$26,IF(F41="Scenario3PBT11",'Minor retrofit'!$AK$26,"")))&amp;IF(F41="Scenario1PBT12",'Minor retrofit'!$AL$26,IF(F41="Scenario2PBT12",'Minor retrofit'!$AM$26,IF(F41="Scenario3PBT12",'Minor retrofit'!$AN$26,"")))&amp;IF(F41="Scenario1PBT13",'Minor retrofit'!$AO$26,IF(F41="Scenario2PBT13",'Minor retrofit'!$AP$26,IF(F41="Scenario3PBT13",'Minor retrofit'!$AQ$26,"")))&amp;IF(F41="Scenario1PBT14",'Minor retrofit'!$AR$26,IF(F41="Scenario2PBT14",'Minor retrofit'!$AS$26,IF(F41="Scenario3PBT14",'Minor retrofit'!$AT$26,"")))&amp;IF(F41="Scenario1PBT15",'Minor retrofit'!$AU$26,IF(F41="Scenario2PBT15",'Minor retrofit'!$AV$26,IF(F41="Scenario3PBT15",'Minor retrofit'!$AW$26,"")))</f>
        <v/>
      </c>
      <c r="R41" s="117">
        <f t="shared" si="30"/>
        <v>0</v>
      </c>
      <c r="S41" s="117" t="str">
        <f>IF(F41="Scenario1PBT1",'Minor retrofit'!$E$28,IF(F41="Scenario2PBT1",'Minor retrofit'!$F$28,IF(F41="Scenario3PBT1",'Minor retrofit'!$G$28,"")))&amp;IF(F41="Scenario1PBT2",'Minor retrofit'!$H$28,IF(F41="Scenario2PBT2",'Minor retrofit'!$I$28,IF(F41="Scenario3PBT2",'Minor retrofit'!$J$28,"")))&amp;IF(F41="Scenario1PBT3",'Minor retrofit'!$K$28,IF(F41="Scenario2PBT3",'Minor retrofit'!$L$28,IF(F41="Scenario3PBT3",'Minor retrofit'!$M$28,"")))&amp;IF(F41="Scenario1PBT4",'Minor retrofit'!$N$28,IF(F41="Scenario2PBT4",'Minor retrofit'!$O$28,IF(F41="Scenario3PBT4",'Minor retrofit'!$P$28,"")))&amp;IF(F41="Scenario1PBT5",'Minor retrofit'!$Q$28,IF(F41="Scenario2PBT5",'Minor retrofit'!$R$28,IF(F41="Scenario3PBT5",'Minor retrofit'!$S$28,"")))&amp;IF(F41="Scenario1PBT6",'Minor retrofit'!$T$28,IF(F41="Scenario2PBT6",'Minor retrofit'!$U$28,IF(F41="Scenario3PBT6",'Minor retrofit'!$V$28,"")))&amp;IF(F41="Scenario1PBT7",'Minor retrofit'!$W$28,IF(F41="Scenario2PBT7",'Minor retrofit'!$X$28,IF(F41="Scenario3PBT7",'Minor retrofit'!$Y$28,"")))&amp;IF(F41="Scenario1PBT8",'Minor retrofit'!$Z$28,IF(F41="Scenario2PBT8",'Minor retrofit'!$AA$28,IF(F41="Scenario3PBT8",'Minor retrofit'!$AB$28,"")))&amp;IF(F41="Scenario1PBT9",'Minor retrofit'!$AC$28,IF(F41="Scenario2PBT9",'Minor retrofit'!$AD$28,IF(F41="Scenario3PBT9",'Minor retrofit'!$AE$28,"")))&amp;IF(F41="Scenario1PBT10",'Minor retrofit'!$AF$28,IF(F41="Scenario2PBT10",'Minor retrofit'!$AG$28,IF(F41="Scenario3PBT10",'Minor retrofit'!$AH$28,"")))&amp;IF(F41="Scenario1PBT11",'Minor retrofit'!$AI$28,IF(F41="Scenario2PBT11",'Minor retrofit'!$AJ$28,IF(F41="Scenario3PBT11",'Minor retrofit'!$AK$28,"")))&amp;IF(F41="Scenario1PBT12",'Minor retrofit'!$AL$28,IF(F41="Scenario2PBT12",'Minor retrofit'!$AM$28,IF(F41="Scenario3PBT12",'Minor retrofit'!$AN$28,"")))&amp;IF(F41="Scenario1PBT13",'Minor retrofit'!$AO$28,IF(F41="Scenario2PBT13",'Minor retrofit'!$AP$28,IF(F41="Scenario3PBT13",'Minor retrofit'!$AQ$28,"")))&amp;IF(F41="Scenario1PBT14",'Minor retrofit'!$AR$28,IF(F41="Scenario2PBT14",'Minor retrofit'!$AS$28,IF(F41="Scenario3PBT14",'Minor retrofit'!$AT$28,"")))&amp;IF(F41="Scenario1PBT15",'Minor retrofit'!$AU$28,IF(F41="Scenario2PBT15",'Minor retrofit'!$AV$28,IF(F41="Scenario3PBT15",'Minor retrofit'!$AW$28,"")))</f>
        <v/>
      </c>
      <c r="T41" s="207">
        <f t="shared" si="31"/>
        <v>0</v>
      </c>
      <c r="U41" s="206" t="str">
        <f>IF(F41="Scenario1PBT1",'Minor retrofit'!$E$39,IF(F41="Scenario2PBT1",'Minor retrofit'!$F$39,IF(F41="Scenario3PBT1",'Minor retrofit'!$G$39,"")))&amp;IF(F41="Scenario1PBT2",'Minor retrofit'!$H$39,IF(F41="Scenario2PBT2",'Minor retrofit'!$I$39,IF(F41="Scenario3PBT2",'Minor retrofit'!$J$39,"")))&amp;IF(F41="Scenario1PBT3",'Minor retrofit'!$K$39,IF(F41="Scenario2PBT3",'Minor retrofit'!$L$39,IF(F41="Scenario3PBT3",'Minor retrofit'!$M$39,"")))&amp;IF(F41="Scenario1PBT4",'Minor retrofit'!$N$39,IF(F41="Scenario2PBT4",'Minor retrofit'!$O$39,IF(F41="Scenario3PBT4",'Minor retrofit'!$P$39,"")))&amp;IF(F41="Scenario1PBT5",'Minor retrofit'!$Q$39,IF(F41="Scenario2PBT5",'Minor retrofit'!$R$39,IF(F41="Scenario3PBT5",'Minor retrofit'!$S$39,"")))&amp;IF(F41="Scenario1PBT6",'Minor retrofit'!$T$39,IF(F41="Scenario2PBT6",'Minor retrofit'!$U$39,IF(F41="Scenario3PBT6",'Minor retrofit'!$V$39,"")))&amp;IF(F41="Scenario1PBT7",'Minor retrofit'!$W$39,IF(F41="Scenario2PBT7",'Minor retrofit'!$X$39,IF(F41="Scenario3PBT7",'Minor retrofit'!$Y$39,"")))&amp;IF(F41="Scenario1PBT8",'Minor retrofit'!$Z$39,IF(F41="Scenario2PBT8",'Minor retrofit'!$AA$39,IF(F41="Scenario3PBT8",'Minor retrofit'!$AB$39,"")))&amp;IF(F41="Scenario1PBT9",'Minor retrofit'!$AC$39,IF(F41="Scenario2PBT9",'Minor retrofit'!$AD$39,IF(F41="Scenario3PBT9",'Minor retrofit'!$AE$39,"")))&amp;IF(F41="Scenario1PBT10",'Minor retrofit'!$AF$39,IF(F41="Scenario2PBT10",'Minor retrofit'!$AG$39,IF(F41="Scenario3PBT10",'Minor retrofit'!$AH$39,"")))&amp;IF(F41="Scenario1PBT11",'Minor retrofit'!$AI$39,IF(F41="Scenario2PBT11",'Minor retrofit'!$AJ$39,IF(F41="Scenario3PBT11",'Minor retrofit'!$AK$39,"")))&amp;IF(F41="Scenario1PBT12",'Minor retrofit'!$AL$39,IF(F41="Scenario2PBT12",'Minor retrofit'!$AM$39,IF(F41="Scenario3PBT12",'Minor retrofit'!$AN$39,"")))&amp;IF(F41="Scenario1PBT13",'Minor retrofit'!$AO$39,IF(F41="Scenario2PBT13",'Minor retrofit'!$AP$39,IF(F41="Scenario3PBT13",'Minor retrofit'!$AQ$39,"")))&amp;IF(F41="Scenario1PBT14",'Minor retrofit'!$AR$39,IF(F41="Scenario2PBT14",'Minor retrofit'!$AS$39,IF(F41="Scenario3PBT14",'Minor retrofit'!$AT$39,"")))&amp;IF(F41="Scenario1PBT15",'Minor retrofit'!$AU$39,IF(F41="Scenario2PBT15",'Minor retrofit'!$AV$39,IF(F41="Scenario3PBT15",'Minor retrofit'!$AW$39,"")))</f>
        <v/>
      </c>
      <c r="V41" s="117">
        <f t="shared" si="32"/>
        <v>0</v>
      </c>
      <c r="W41" s="117" t="str">
        <f>IF(F41="Scenario1PBT1",'Minor retrofit'!$E$41,IF(F41="Scenario2PBT1",'Minor retrofit'!$F$41,IF(F41="Scenario3PBT1",'Minor retrofit'!$G$41,"")))&amp;IF(F41="Scenario1PBT2",'Minor retrofit'!$H$41,IF(F41="Scenario2PBT2",'Minor retrofit'!$I$41,IF(F41="Scenario3PBT2",'Minor retrofit'!$J$41,"")))&amp;IF(F41="Scenario1PBT3",'Minor retrofit'!$K$41,IF(F41="Scenario2PBT3",'Minor retrofit'!$L$41,IF(F41="Scenario3PBT3",'Minor retrofit'!$M$41,"")))&amp;IF(F41="Scenario1PBT4",'Minor retrofit'!$N$41,IF(F41="Scenario2PBT4",'Minor retrofit'!$O$41,IF(F41="Scenario3PBT4",'Minor retrofit'!$P$41,"")))&amp;IF(F41="Scenario1PBT5",'Minor retrofit'!$Q$41,IF(F41="Scenario2PBT5",'Minor retrofit'!$R$41,IF(F41="Scenario3PBT5",'Minor retrofit'!$S$41,"")))&amp;IF(F41="Scenario1PBT6",'Minor retrofit'!$T$41,IF(F41="Scenario2PBT6",'Minor retrofit'!$U$41,IF(F41="Scenario3PBT6",'Minor retrofit'!$V$41,"")))&amp;IF(F41="Scenario1PBT7",'Minor retrofit'!$W$41,IF(F41="Scenario2PBT7",'Minor retrofit'!$X$41,IF(F41="Scenario3PBT7",'Minor retrofit'!$Y$41,"")))&amp;IF(F41="Scenario1PBT8",'Minor retrofit'!$Z$41,IF(F41="Scenario2PBT8",'Minor retrofit'!$AA$41,IF(F41="Scenario3PBT8",'Minor retrofit'!$AB$41,"")))&amp;IF(F41="Scenario1PBT9",'Minor retrofit'!$AC$41,IF(F41="Scenario2PBT9",'Minor retrofit'!$AD$41,IF(F41="Scenario3PBT9",'Minor retrofit'!$AE$41,"")))&amp;IF(F41="Scenario1PBT10",'Minor retrofit'!$AF$41,IF(F41="Scenario2PBT10",'Minor retrofit'!$AG$41,IF(F41="Scenario3PBT10",'Minor retrofit'!$AH$41,"")))&amp;IF(F41="Scenario1PBT11",'Minor retrofit'!$AI$41,IF(F41="Scenario2PBT11",'Minor retrofit'!$AJ$41,IF(F41="Scenario3PBT11",'Minor retrofit'!$AK$41,"")))&amp;IF(F41="Scenario1PBT12",'Minor retrofit'!$AL$41,IF(F41="Scenario2PBT12",'Minor retrofit'!$AM$41,IF(F41="Scenario3PBT12",'Minor retrofit'!$AN$41,"")))&amp;IF(F41="Scenario1PBT13",'Minor retrofit'!$AO$41,IF(F41="Scenario2PBT13",'Minor retrofit'!$AP$41,IF(F41="Scenario3PBT13",'Minor retrofit'!$AQ$41,"")))&amp;IF(F41="Scenario1PBT14",'Minor retrofit'!$AR$41,IF(F41="Scenario2PBT14",'Minor retrofit'!$AS$41,IF(F41="Scenario3PBT14",'Minor retrofit'!$AT$41,"")))&amp;IF(F41="Scenario1PBT15",'Minor retrofit'!$AU$41,IF(F41="Scenario2PBT15",'Minor retrofit'!$AV$41,IF(F41="Scenario3PBT15",'Minor retrofit'!$AW$41,"")))</f>
        <v/>
      </c>
      <c r="X41" s="117">
        <f t="shared" si="33"/>
        <v>0</v>
      </c>
      <c r="Y41" s="117" t="str">
        <f>IF(F41="Scenario1PBT1",'Minor retrofit'!$E$43,IF(F41="Scenario2PBT1",'Minor retrofit'!$F$43,IF(F41="Scenario3PBT1",'Minor retrofit'!$G$43,"")))&amp;IF(F41="Scenario1PBT2",'Minor retrofit'!$H$43,IF(F41="Scenario2PBT2",'Minor retrofit'!$I$43,IF(F41="Scenario3PBT2",'Minor retrofit'!$J$43,"")))&amp;IF(F41="Scenario1PBT3",'Minor retrofit'!$K$43,IF(F41="Scenario2PBT3",'Minor retrofit'!$L$43,IF(F41="Scenario3PBT3",'Minor retrofit'!$M$43,"")))&amp;IF(F41="Scenario1PBT4",'Minor retrofit'!$N$43,IF(F41="Scenario2PBT4",'Minor retrofit'!$O$43,IF(F41="Scenario3PBT4",'Minor retrofit'!$P$43,"")))&amp;IF(F41="Scenario1PBT5",'Minor retrofit'!$Q$43,IF(F41="Scenario2PBT5",'Minor retrofit'!$R$43,IF(F41="Scenario3PBT5",'Minor retrofit'!$S$43,"")))&amp;IF(F41="Scenario1PBT6",'Minor retrofit'!$T$43,IF(F41="Scenario2PBT6",'Minor retrofit'!$U$43,IF(F41="Scenario3PBT6",'Minor retrofit'!$V$43,"")))&amp;IF(F41="Scenario1PBT7",'Minor retrofit'!$W$43,IF(F41="Scenario2PBT7",'Minor retrofit'!$X$43,IF(F41="Scenario3PBT7",'Minor retrofit'!$Y$43,"")))&amp;IF(F41="Scenario1PBT8",'Minor retrofit'!$Z$43,IF(F41="Scenario2PBT8",'Minor retrofit'!$AA$43,IF(F41="Scenario3PBT8",'Minor retrofit'!$AB$43,"")))&amp;IF(F41="Scenario1PBT9",'Minor retrofit'!$AC$43,IF(F41="Scenario2PBT9",'Minor retrofit'!$AD$43,IF(F41="Scenario3PBT9",'Minor retrofit'!$AE$43,"")))&amp;IF(F41="Scenario1PBT10",'Minor retrofit'!$AF$43,IF(F41="Scenario2PBT10",'Minor retrofit'!$AG$43,IF(F41="Scenario3PBT10",'Minor retrofit'!$AH$43,"")))&amp;IF(F41="Scenario1PBT11",'Minor retrofit'!$AI$43,IF(F41="Scenario2PBT11",'Minor retrofit'!$AJ$43,IF(F41="Scenario3PBT11",'Minor retrofit'!$AK$43,"")))&amp;IF(F41="Scenario1PBT12",'Minor retrofit'!$AL$43,IF(F41="Scenario2PBT12",'Minor retrofit'!$AM$43,IF(F41="Scenario3PBT12",'Minor retrofit'!$AN$43,"")))&amp;IF(F41="Scenario1PBT13",'Minor retrofit'!$AO$43,IF(F41="Scenario2PBT13",'Minor retrofit'!$AP$43,IF(F41="Scenario3PBT13",'Minor retrofit'!$AQ$43,"")))&amp;IF(F41="Scenario1PBT14",'Minor retrofit'!$AR$43,IF(F41="Scenario2PBT14",'Minor retrofit'!$AS$43,IF(F41="Scenario3PBT14",'Minor retrofit'!$AT$43,"")))&amp;IF(F41="Scenario1PBT15",'Minor retrofit'!$AU$43,IF(F41="Scenario2PBT15",'Minor retrofit'!$AV$43,IF(F41="Scenario3PBT15",'Minor retrofit'!$AW$43,"")))</f>
        <v/>
      </c>
      <c r="Z41" s="117">
        <f t="shared" si="34"/>
        <v>0</v>
      </c>
      <c r="AA41" s="178" t="str">
        <f>IF(F41="Scenario1PBT1",'Minor retrofit'!$E$102,IF(F41="Scenario2PBT1",'Minor retrofit'!$F$102,IF(F41="Scenario3PBT1",'Minor retrofit'!$G$102,"")))&amp;IF(F41="Scenario1PBT2",'Minor retrofit'!$H$102,IF(F41="Scenario2PBT2",'Minor retrofit'!$I$102,IF(F41="Scenario3PBT2",'Minor retrofit'!$J$102,"")))&amp;IF(F41="Scenario1PBT3",'Minor retrofit'!$K$102,IF(F41="Scenario2PBT3",'Minor retrofit'!$L$102,IF(F41="Scenario3PBT3",'Minor retrofit'!$M$102,"")))&amp;IF(F41="Scenario1PBT4",'Minor retrofit'!$N$102,IF(F41="Scenario2PBT4",'Minor retrofit'!$O$102,IF(F41="Scenario3PBT4",'Minor retrofit'!$P$102,"")))&amp;IF(F41="Scenario1PBT5",'Minor retrofit'!$Q$102,IF(F41="Scenario2PBT5",'Minor retrofit'!$R$102,IF(F41="Scenario3PBT5",'Minor retrofit'!$S$102,"")))&amp;IF(F41="Scenario1PBT6",'Minor retrofit'!$T$102,IF(F41="Scenario2PBT6",'Minor retrofit'!$U$102,IF(F41="Scenario3PBT6",'Minor retrofit'!$V$102,"")))&amp;IF(F41="Scenario1PBT7",'Minor retrofit'!$W$102,IF(F41="Scenario2PBT7",'Minor retrofit'!$X$102,IF(F41="Scenario3PBT7",'Minor retrofit'!$Y$102,"")))&amp;IF(F41="Scenario1PBT8",'Minor retrofit'!$Z$102,IF(F41="Scenario2PBT8",'Minor retrofit'!$AA$102,IF(F41="Scenario3PBT8",'Minor retrofit'!$AB$102,"")))&amp;IF(F41="Scenario1PBT9",'Minor retrofit'!$AC$102,IF(F41="Scenario2PBT9",'Minor retrofit'!$AD$102,IF(F41="Scenario3PBT9",'Minor retrofit'!$AE$102,"")))&amp;IF(F41="Scenario1PBT10",'Minor retrofit'!$AF$102,IF(F41="Scenario2PBT10",'Minor retrofit'!$AG$102,IF(F41="Scenario3PBT10",'Minor retrofit'!$AH$102,"")))&amp;IF(F41="Scenario1PBT11",'Minor retrofit'!$AI$102,IF(F41="Scenario2PBT11",'Minor retrofit'!$AJ$102,IF(F41="Scenario3PBT11",'Minor retrofit'!$AK$102,"")))&amp;IF(F41="Scenario1PBT12",'Minor retrofit'!$AL$102,IF(F41="Scenario2PBT12",'Minor retrofit'!$AM$102,IF(F41="Scenario3PBT12",'Minor retrofit'!$AN$102,"")))&amp;IF(F41="Scenario1PBT13",'Minor retrofit'!$AO$102,IF(F41="Scenario2PBT13",'Minor retrofit'!$AP$102,IF(F41="Scenario3PBT13",'Minor retrofit'!$AQ$102,"")))&amp;IF(F41="Scenario1PBT14",'Minor retrofit'!$AR$102,IF(F41="Scenario2PBT14",'Minor retrofit'!$AS$102,IF(F41="Scenario3PBT14",'Minor retrofit'!$AT$102,"")))&amp;IF(F41="Scenario1PBT15",'Minor retrofit'!$AU$102,IF(F41="Scenario2PBT15",'Minor retrofit'!$AV$102,IF(F41="Scenario3PBT15",'Minor retrofit'!$AW$102,"")))</f>
        <v/>
      </c>
      <c r="AB41" s="179">
        <f t="shared" si="35"/>
        <v>0</v>
      </c>
      <c r="AC41" s="363" t="str">
        <f t="shared" si="24"/>
        <v/>
      </c>
      <c r="AD41" s="353">
        <f>IF(AC41="",IFERROR('Projection_Base-case'!G42-G41,0),0)</f>
        <v>0</v>
      </c>
      <c r="AE41" s="350">
        <f t="shared" si="36"/>
        <v>0</v>
      </c>
      <c r="AF41" s="361">
        <f>IFERROR(100*AD41/'Projection_Base-case'!G42,0)</f>
        <v>0</v>
      </c>
      <c r="AG41" s="352">
        <f>IF(AC41="",IFERROR('Projection_Base-case'!I42-I41,0),0)</f>
        <v>0</v>
      </c>
      <c r="AH41" s="353">
        <f t="shared" si="37"/>
        <v>0</v>
      </c>
      <c r="AI41" s="361">
        <f>IFERROR(100*AG41/'Projection_Base-case'!I42,0)</f>
        <v>0</v>
      </c>
      <c r="AJ41" s="352">
        <f>IF(AC41="",IFERROR('Projection_Base-case'!K42-K41,0),0)</f>
        <v>0</v>
      </c>
      <c r="AK41" s="353">
        <f t="shared" si="38"/>
        <v>0</v>
      </c>
      <c r="AL41" s="361">
        <f>IFERROR(100*AJ41/'Projection_Base-case'!K42,0)</f>
        <v>0</v>
      </c>
      <c r="AM41" s="352">
        <f>-IF(AC41="",IFERROR('Projection_Base-case'!M42-M41,0),0)</f>
        <v>0</v>
      </c>
      <c r="AN41" s="353">
        <f t="shared" si="39"/>
        <v>0</v>
      </c>
      <c r="AO41" s="354">
        <f>IFERROR(IF('Projection_Base-case'!N42&gt;0,100*AN41/'Projection_Base-case'!N42,100*AN41/N41),0)</f>
        <v>0</v>
      </c>
      <c r="AP41" s="355">
        <f>IF(AC41="",IFERROR('Projection_Base-case'!O42-O41,0),0)</f>
        <v>0</v>
      </c>
      <c r="AQ41" s="356">
        <f t="shared" si="40"/>
        <v>0</v>
      </c>
      <c r="AR41" s="356">
        <f>IFERROR(100*AP41/'Projection_Base-case'!O42,0)</f>
        <v>0</v>
      </c>
      <c r="AS41" s="355">
        <f>IF(AC41="",IFERROR('Projection_Base-case'!Q42-Q41,0),0)</f>
        <v>0</v>
      </c>
      <c r="AT41" s="356">
        <f t="shared" si="41"/>
        <v>0</v>
      </c>
      <c r="AU41" s="356">
        <f>IFERROR(100*AS41/'Projection_Base-case'!Q42,0)</f>
        <v>0</v>
      </c>
      <c r="AV41" s="355">
        <f>IF(AC41="",IFERROR('Projection_Base-case'!S42-S41,0),0)</f>
        <v>0</v>
      </c>
      <c r="AW41" s="356">
        <f t="shared" si="42"/>
        <v>0</v>
      </c>
      <c r="AX41" s="357">
        <f>IFERROR(100*AV41/'Projection_Base-case'!S42,0)</f>
        <v>0</v>
      </c>
      <c r="AY41" s="358">
        <f>IF(AC41="",IFERROR('Projection_Base-case'!U42-U41,0),0)</f>
        <v>0</v>
      </c>
      <c r="AZ41" s="359">
        <f t="shared" si="43"/>
        <v>0</v>
      </c>
      <c r="BA41" s="359">
        <f>IFERROR(100*AY41/'Projection_Base-case'!U42,0)</f>
        <v>0</v>
      </c>
      <c r="BB41" s="358">
        <f>IF(AC41="",IFERROR('Projection_Base-case'!W42-W41,0),0)</f>
        <v>0</v>
      </c>
      <c r="BC41" s="359">
        <f t="shared" si="44"/>
        <v>0</v>
      </c>
      <c r="BD41" s="359">
        <f>IFERROR(100*BB41/'Projection_Base-case'!W42,0)</f>
        <v>0</v>
      </c>
      <c r="BE41" s="358">
        <f>IF(AC41="",IFERROR('Projection_Base-case'!Y42-Y41,0),0)</f>
        <v>0</v>
      </c>
      <c r="BF41" s="359">
        <f t="shared" si="45"/>
        <v>0</v>
      </c>
      <c r="BG41" s="359">
        <f>IFERROR(100*BE41/'Projection_Base-case'!Y42,0)</f>
        <v>0</v>
      </c>
      <c r="BH41" s="359">
        <f t="shared" si="46"/>
        <v>0</v>
      </c>
      <c r="BI41" s="360">
        <f t="shared" si="47"/>
        <v>0</v>
      </c>
    </row>
    <row r="42" spans="1:61">
      <c r="A42" s="205">
        <v>38</v>
      </c>
      <c r="B42" s="347">
        <f>IF('Projection_Base-case'!B43&lt;&gt;"",'Projection_Base-case'!B43,0)</f>
        <v>0</v>
      </c>
      <c r="C42" s="347">
        <f>IF('Projection_Base-case'!C43&lt;&gt;"",'Projection_Base-case'!C43,0)</f>
        <v>0</v>
      </c>
      <c r="D42" s="365">
        <f>IF('Projection_Base-case'!D43&lt;&gt;"",'Projection_Base-case'!D43,0)</f>
        <v>0</v>
      </c>
      <c r="E42" s="369"/>
      <c r="F42" s="367" t="str">
        <f t="shared" si="23"/>
        <v>0</v>
      </c>
      <c r="G42" s="206" t="str">
        <f>IF(F42="Scenario1PBT1",'Minor retrofit'!$E$7,IF(F42="Scenario2PBT1",'Minor retrofit'!$F$7,IF(F42="Scenario3PBT1",'Minor retrofit'!$G$7,"")))&amp;IF(F42="Scenario1PBT2",'Minor retrofit'!$H$7,IF(F42="Scenario2PBT2",'Minor retrofit'!$I$7,IF(F42="Scenario3PBT2",'Minor retrofit'!$J$7,"")))&amp;IF(F42="Scenario1PBT3",'Minor retrofit'!$K$7,IF(F42="Scenario2PBT3",'Minor retrofit'!$L$7,IF(F42="Scenario3PBT3",'Minor retrofit'!$M$7,"")))&amp;IF(F42="Scenario1PBT4",'Minor retrofit'!$N$7,IF(F42="Scenario2PBT4",'Minor retrofit'!$O$7,IF(F42="Scenario3PBT4",'Minor retrofit'!$P$7,"")))&amp;IF(F42="Scenario1PBT5",'Minor retrofit'!$Q$7,IF(F42="Scenario2PBT5",'Minor retrofit'!$R$7,IF(F42="Scenario3PBT5",'Minor retrofit'!$S$7,"")))&amp;IF(F42="Scenario1PBT6",'Minor retrofit'!$T$7,IF(F42="Scenario2PBT6",'Minor retrofit'!$U$7,IF(F42="Scenario3PBT6",'Minor retrofit'!$V$7,"")))&amp;IF(F42="Scenario1PBT7",'Minor retrofit'!$W$7,IF(F42="Scenario2PBT7",'Minor retrofit'!$X$7,IF(F42="Scenario3PBT7",'Minor retrofit'!$Y$7,"")))&amp;IF(F42="Scenario1PBT8",'Minor retrofit'!$Z$7,IF(F42="Scenario2PBT8",'Minor retrofit'!$AA$7,IF(F42="Scenario3PBT8",'Minor retrofit'!$AB$7,"")))&amp;IF(F42="Scenario1PBT9",'Minor retrofit'!$AC$7,IF(F42="Scenario2PBT9",'Minor retrofit'!$AD$7,IF(F42="Scenario3PBT9",'Minor retrofit'!$AE$7,"")))&amp;IF(F42="Scenario1PBT10",'Minor retrofit'!$AF$7,IF(F42="Scenario2PBT10",'Minor retrofit'!$AG$7,IF(F42="Scenario3PBT10",'Minor retrofit'!$AH$7,"")))&amp;IF(F42="Scenario1PBT11",'Minor retrofit'!$AI$7,IF(F42="Scenario2PBT11",'Minor retrofit'!$AJ$7,IF(F42="Scenario3PBT11",'Minor retrofit'!$AK$7,"")))&amp;IF(F42="Scenario1PBT12",'Minor retrofit'!$AL$7,IF(F42="Scenario2PBT12",'Minor retrofit'!$AM$7,IF(F42="Scenario3PBT12",'Minor retrofit'!$AN$7,"")))&amp;IF(F42="Scenario1PBT13",'Minor retrofit'!$AO$7,IF(F42="Scenario2PBT13",'Minor retrofit'!$AP$7,IF(F42="Scenario3PBT13",'Minor retrofit'!$AQ$7,"")))&amp;IF(F42="Scenario1PBT14",'Minor retrofit'!$AR$7,IF(F42="Scenario2PBT14",'Minor retrofit'!$AS$7,IF(F42="Scenario3PBT14",'Minor retrofit'!$AT$7,"")))&amp;IF(F42="Scenario1PBT15",'Minor retrofit'!$AU$7,IF(F42="Scenario2PBT15",'Minor retrofit'!$AV$7,IF(F42="Scenario3PBT15",'Minor retrofit'!$AW$7,"")))</f>
        <v/>
      </c>
      <c r="H42" s="117">
        <f t="shared" si="25"/>
        <v>0</v>
      </c>
      <c r="I42" s="117" t="str">
        <f>IF(F42="Scenario1PBT1",'Minor retrofit'!$E$17,IF(F42="Scenario2PBT1",'Minor retrofit'!$F$17,IF(F42="Scenario3PBT1",'Minor retrofit'!$G$17,"")))&amp;IF(F42="Scenario1PBT2",'Minor retrofit'!$H$17,IF(F42="Scenario2PBT2",'Minor retrofit'!$I$17,IF(F42="Scenario3PBT2",'Minor retrofit'!$J$17,"")))&amp;IF(F42="Scenario1PBT3",'Minor retrofit'!$K$17,IF(F42="Scenario2PBT3",'Minor retrofit'!$L$17,IF(F42="Scenario3PBT3",'Minor retrofit'!$M$17,"")))&amp;IF(F42="Scenario1PBT4",'Minor retrofit'!$N$17,IF(F42="Scenario2PBT4",'Minor retrofit'!$O$17,IF(F42="Scenario3PBT4",'Minor retrofit'!$P$17,"")))&amp;IF(F42="Scenario1PBT5",'Minor retrofit'!$Q$17,IF(F42="Scenario2PBT5",'Minor retrofit'!$R$17,IF(F42="Scenario3PBT5",'Minor retrofit'!$S$17,"")))&amp;IF(F42="Scenario1PBT6",'Minor retrofit'!$T$17,IF(F42="Scenario2PBT6",'Minor retrofit'!$U$17,IF(F42="Scenario3PBT6",'Minor retrofit'!$V$17,"")))&amp;IF(F42="Scenario1PBT7",'Minor retrofit'!$W$17,IF(F42="Scenario2PBT7",'Minor retrofit'!$X$17,IF(F42="Scenario3PBT7",'Minor retrofit'!$Y$17,"")))&amp;IF(F42="Scenario1PBT8",'Minor retrofit'!$Z$17,IF(F42="Scenario2PBT8",'Minor retrofit'!$AA$17,IF(F42="Scenario3PBT8",'Minor retrofit'!$AB$17,"")))&amp;IF(F42="Scenario1PBT9",'Minor retrofit'!$AC$17,IF(F42="Scenario2PBT9",'Minor retrofit'!$AD$17,IF(F42="Scenario3PBT9",'Minor retrofit'!$AE$17,"")))&amp;IF(F42="Scenario1PBT10",'Minor retrofit'!$AF$17,IF(F42="Scenario2PBT10",'Minor retrofit'!$AG$17,IF(F42="Scenario3PBT10",'Minor retrofit'!$AH$17,"")))&amp;IF(F42="Scenario1PBT11",'Minor retrofit'!$AI$17,IF(F42="Scenario2PBT11",'Minor retrofit'!$AJ$17,IF(F42="Scenario3PBT11",'Minor retrofit'!$AK$17,"")))&amp;IF(F42="Scenario1PBT12",'Minor retrofit'!$AL$17,IF(F42="Scenario2PBT12",'Minor retrofit'!$AM$17,IF(F42="Scenario3PBT12",'Minor retrofit'!$AN$17,"")))&amp;IF(F42="Scenario1PBT13",'Minor retrofit'!$AO$17,IF(F42="Scenario2PBT13",'Minor retrofit'!$AP$17,IF(F42="Scenario3PBT13",'Minor retrofit'!$AQ$17,"")))&amp;IF(F42="Scenario1PBT14",'Minor retrofit'!$AR$17,IF(F42="Scenario2PBT14",'Minor retrofit'!$AS$17,IF(F42="Scenario3PBT14",'Minor retrofit'!$AT$17,"")))&amp;IF(F42="Scenario1PBT15",'Minor retrofit'!$AU$17,IF(F42="Scenario2PBT15",'Minor retrofit'!$AV$17,IF(F42="Scenario3PBT15",'Minor retrofit'!$AW$17,"")))</f>
        <v/>
      </c>
      <c r="J42" s="117">
        <f t="shared" si="26"/>
        <v>0</v>
      </c>
      <c r="K42" s="117" t="str">
        <f>IF(F42="Scenario1PBT1",'Minor retrofit'!$E$19,IF(F42="Scenario2PBT1",'Minor retrofit'!$F$19,IF(F42="Scenario3PBT1",'Minor retrofit'!$G$19,"")))&amp;IF(F42="Scenario1PBT2",'Minor retrofit'!$H$19,IF(F42="Scenario2PBT2",'Minor retrofit'!$I$19,IF(F42="Scenario3PBT2",'Minor retrofit'!$J$19,"")))&amp;IF(F42="Scenario1PBT3",'Minor retrofit'!$K$19,IF(F42="Scenario2PBT3",'Minor retrofit'!$L$19,IF(F42="Scenario3PBT3",'Minor retrofit'!$M$19,"")))&amp;IF(F42="Scenario1PBT4",'Minor retrofit'!$N$19,IF(F42="Scenario2PBT4",'Minor retrofit'!$O$19,IF(F42="Scenario3PBT4",'Minor retrofit'!$P$19,"")))&amp;IF(F42="Scenario1PBT5",'Minor retrofit'!$Q$19,IF(F42="Scenario2PBT5",'Minor retrofit'!$R$19,IF(F42="Scenario3PBT5",'Minor retrofit'!$S$19,"")))&amp;IF(F42="Scenario1PBT6",'Minor retrofit'!$T$19,IF(F42="Scenario2PBT6",'Minor retrofit'!$U$19,IF(F42="Scenario3PBT6",'Minor retrofit'!$V$19,"")))&amp;IF(F42="Scenario1PBT7",'Minor retrofit'!$W$19,IF(F42="Scenario2PBT7",'Minor retrofit'!$X$19,IF(F42="Scenario3PBT7",'Minor retrofit'!$Y$19,"")))&amp;IF(F42="Scenario1PBT8",'Minor retrofit'!$Z$19,IF(F42="Scenario2PBT8",'Minor retrofit'!$AA$19,IF(F42="Scenario3PBT8",'Minor retrofit'!$AB$19,"")))&amp;IF(F42="Scenario1PBT9",'Minor retrofit'!$AC$19,IF(F42="Scenario2PBT9",'Minor retrofit'!$AD$19,IF(F42="Scenario3PBT9",'Minor retrofit'!$AE$19,"")))&amp;IF(F42="Scenario1PBT10",'Minor retrofit'!$AF$19,IF(F42="Scenario2PBT10",'Minor retrofit'!$AG$19,IF(F42="Scenario3PBT10",'Minor retrofit'!$AH$19,"")))&amp;IF(F42="Scenario1PBT11",'Minor retrofit'!$AI$19,IF(F42="Scenario2PBT11",'Minor retrofit'!$AJ$19,IF(F42="Scenario3PBT11",'Minor retrofit'!$AK$19,"")))&amp;IF(F42="Scenario1PBT12",'Minor retrofit'!$AL$19,IF(F42="Scenario2PBT12",'Minor retrofit'!$AM$19,IF(F42="Scenario3PBT12",'Minor retrofit'!$AN$19,"")))&amp;IF(F42="Scenario1PBT13",'Minor retrofit'!$AO$19,IF(F42="Scenario2PBT13",'Minor retrofit'!$AP$19,IF(F42="Scenario3PBT13",'Minor retrofit'!$AQ$19,"")))&amp;IF(F42="Scenario1PBT14",'Minor retrofit'!$AR$19,IF(F42="Scenario2PBT14",'Minor retrofit'!$AS$19,IF(F42="Scenario3PBT14",'Minor retrofit'!$AT$19,"")))&amp;IF(F42="Scenario1PBT15",'Minor retrofit'!$AU$19,IF(F42="Scenario2PBT15",'Minor retrofit'!$AV$19,IF(F42="Scenario3PBT15",'Minor retrofit'!$AW$19,"")))</f>
        <v/>
      </c>
      <c r="L42" s="117">
        <f t="shared" si="27"/>
        <v>0</v>
      </c>
      <c r="M42" s="117" t="str">
        <f>IF(F42="Scenario1PBT1",'Minor retrofit'!$E$21,IF(F42="Scenario2PBT1",'Minor retrofit'!$F$21,IF(F42="Scenario3PBT1",'Minor retrofit'!$G$21,"")))&amp;IF(F42="Scenario1PBT2",'Minor retrofit'!$H$21,IF(F42="Scenario2PBT2",'Minor retrofit'!$I$21,IF(F42="Scenario3PBT2",'Minor retrofit'!$J$21,"")))&amp;IF(F42="Scenario1PBT3",'Minor retrofit'!$K$21,IF(F42="Scenario2PBT3",'Minor retrofit'!$L$21,IF(F42="Scenario3PBT3",'Minor retrofit'!$M$21,"")))&amp;IF(F42="Scenario1PBT4",'Minor retrofit'!$N$21,IF(F42="Scenario2PBT4",'Minor retrofit'!$O$21,IF(F42="Scenario3PBT4",'Minor retrofit'!$P$21,"")))&amp;IF(F42="Scenario1PBT5",'Minor retrofit'!$Q$21,IF(F42="Scenario2PBT5",'Minor retrofit'!$R$21,IF(F42="Scenario3PBT5",'Minor retrofit'!$S$21,"")))&amp;IF(F42="Scenario1PBT6",'Minor retrofit'!$T$21,IF(F42="Scenario2PBT6",'Minor retrofit'!$U$21,IF(F42="Scenario3PBT6",'Minor retrofit'!$V$21,"")))&amp;IF(F42="Scenario1PBT7",'Minor retrofit'!$W$21,IF(F42="Scenario2PBT7",'Minor retrofit'!$X$21,IF(F42="Scenario3PBT7",'Minor retrofit'!$Y$21,"")))&amp;IF(F42="Scenario1PBT8",'Minor retrofit'!$Z$21,IF(F42="Scenario2PBT8",'Minor retrofit'!$AA$21,IF(F42="Scenario3PBT8",'Minor retrofit'!$AB$21,"")))&amp;IF(F42="Scenario1PBT9",'Minor retrofit'!$AC$21,IF(F42="Scenario2PBT9",'Minor retrofit'!$AD$21,IF(F42="Scenario3PBT9",'Minor retrofit'!$AE$21,"")))&amp;IF(F42="Scenario1PBT10",'Minor retrofit'!$AF$21,IF(F42="Scenario2PBT10",'Minor retrofit'!$AG$21,IF(F42="Scenario3PBT10",'Minor retrofit'!$AH$21,"")))&amp;IF(F42="Scenario1PBT11",'Minor retrofit'!$AI$21,IF(F42="Scenario2PBT11",'Minor retrofit'!$AJ$21,IF(F42="Scenario3PBT11",'Minor retrofit'!$AK$21,"")))&amp;IF(F42="Scenario1PBT12",'Minor retrofit'!$AL$21,IF(F42="Scenario2PBT12",'Minor retrofit'!$AM$21,IF(F42="Scenario3PBT12",'Minor retrofit'!$AN$21,"")))&amp;IF(F42="Scenario1PBT13",'Minor retrofit'!$AO$21,IF(F42="Scenario2PBT13",'Minor retrofit'!$AP$21,IF(F42="Scenario3PBT13",'Minor retrofit'!$AQ$21,"")))&amp;IF(F42="Scenario1PBT14",'Minor retrofit'!$AR$21,IF(F42="Scenario2PBT14",'Minor retrofit'!$AS$21,IF(F42="Scenario3PBT14",'Minor retrofit'!$AT$21,"")))&amp;IF(F42="Scenario1PBT15",'Minor retrofit'!$AU$21,IF(F42="Scenario2PBT15",'Minor retrofit'!$AV$21,IF(F42="Scenario3PBT15",'Minor retrofit'!$AW$21,"")))</f>
        <v/>
      </c>
      <c r="N42" s="118">
        <f t="shared" si="28"/>
        <v>0</v>
      </c>
      <c r="O42" s="206" t="str">
        <f>IF(F42="Scenario1PBT1",'Minor retrofit'!$E$24,IF(F42="Scenario2PBT1",'Minor retrofit'!$F$24,IF(F42="Scenario3PBT1",'Minor retrofit'!$G$24,"")))&amp;IF(F42="Scenario1PBT2",'Minor retrofit'!$H$24,IF(F42="Scenario2PBT2",'Minor retrofit'!$I$24,IF(F42="Scenario3PBT2",'Minor retrofit'!$J$24,"")))&amp;IF(F42="Scenario1PBT3",'Minor retrofit'!$K$24,IF(F42="Scenario2PBT3",'Minor retrofit'!$L$24,IF(F42="Scenario3PBT3",'Minor retrofit'!$M$24,"")))&amp;IF(F42="Scenario1PBT4",'Minor retrofit'!$N$24,IF(F42="Scenario2PBT4",'Minor retrofit'!$O$24,IF(F42="Scenario3PBT4",'Minor retrofit'!$P$24,"")))&amp;IF(F42="Scenario1PBT5",'Minor retrofit'!$Q$24,IF(F42="Scenario2PBT5",'Minor retrofit'!$R$24,IF(F42="Scenario3PBT5",'Minor retrofit'!$S$24,"")))&amp;IF(F42="Scenario1PBT6",'Minor retrofit'!$T$24,IF(F42="Scenario2PBT6",'Minor retrofit'!$U$24,IF(F42="Scenario3PBT6",'Minor retrofit'!$V$24,"")))&amp;IF(F42="Scenario1PBT7",'Minor retrofit'!$W$24,IF(F42="Scenario2PBT7",'Minor retrofit'!$X$24,IF(F42="Scenario3PBT7",'Minor retrofit'!$Y$24,"")))&amp;IF(F42="Scenario1PBT8",'Minor retrofit'!$Z$24,IF(F42="Scenario2PBT8",'Minor retrofit'!$AA$24,IF(F42="Scenario3PBT8",'Minor retrofit'!$AB$24,"")))&amp;IF(F42="Scenario1PBT9",'Minor retrofit'!$AC$24,IF(F42="Scenario2PBT9",'Minor retrofit'!$AD$24,IF(F42="Scenario3PBT9",'Minor retrofit'!$AE$24,"")))&amp;IF(F42="Scenario1PBT10",'Minor retrofit'!$AF$24,IF(F42="Scenario2PBT10",'Minor retrofit'!$AG$24,IF(F42="Scenario3PBT10",'Minor retrofit'!$AH$24,"")))&amp;IF(F42="Scenario1PBT11",'Minor retrofit'!$AI$24,IF(F42="Scenario2PBT11",'Minor retrofit'!$AJ$24,IF(F42="Scenario3PBT11",'Minor retrofit'!$AK$24,"")))&amp;IF(F42="Scenario1PBT12",'Minor retrofit'!$AL$24,IF(F42="Scenario2PBT12",'Minor retrofit'!$AM$24,IF(F42="Scenario3PBT12",'Minor retrofit'!$AN$24,"")))&amp;IF(F42="Scenario1PBT13",'Minor retrofit'!$AO$24,IF(F42="Scenario2PBT13",'Minor retrofit'!$AP$24,IF(F42="Scenario3PBT13",'Minor retrofit'!$AQ$24,"")))&amp;IF(F42="Scenario1PBT14",'Minor retrofit'!$AR$24,IF(F42="Scenario2PBT14",'Minor retrofit'!$AS$24,IF(F42="Scenario3PBT14",'Minor retrofit'!$AT$24,"")))&amp;IF(F42="Scenario1PBT15",'Minor retrofit'!$AU$24,IF(F42="Scenario2PBT15",'Minor retrofit'!$AV$24,IF(F42="Scenario3PBT15",'Minor retrofit'!$AW$24,"")))</f>
        <v/>
      </c>
      <c r="P42" s="117">
        <f t="shared" si="29"/>
        <v>0</v>
      </c>
      <c r="Q42" s="117" t="str">
        <f>IF(F42="Scenario1PBT1",'Minor retrofit'!$E$26,IF(F42="Scenario2PBT1",'Minor retrofit'!$F$26,IF(F42="Scenario3PBT1",'Minor retrofit'!$G$26,"")))&amp;IF(F42="Scenario1PBT2",'Minor retrofit'!$H$26,IF(F42="Scenario2PBT2",'Minor retrofit'!$I$26,IF(F42="Scenario3PBT2",'Minor retrofit'!$J$26,"")))&amp;IF(F42="Scenario1PBT3",'Minor retrofit'!$K$26,IF(F42="Scenario2PBT3",'Minor retrofit'!$L$26,IF(F42="Scenario3PBT3",'Minor retrofit'!$M$26,"")))&amp;IF(F42="Scenario1PBT4",'Minor retrofit'!$N$26,IF(F42="Scenario2PBT4",'Minor retrofit'!$O$26,IF(F42="Scenario3PBT4",'Minor retrofit'!$P$26,"")))&amp;IF(F42="Scenario1PBT5",'Minor retrofit'!$Q$26,IF(F42="Scenario2PBT5",'Minor retrofit'!$R$26,IF(F42="Scenario3PBT5",'Minor retrofit'!$S$26,"")))&amp;IF(F42="Scenario1PBT6",'Minor retrofit'!$T$26,IF(F42="Scenario2PBT6",'Minor retrofit'!$U$26,IF(F42="Scenario3PBT6",'Minor retrofit'!$V$26,"")))&amp;IF(F42="Scenario1PBT7",'Minor retrofit'!$W$26,IF(F42="Scenario2PBT7",'Minor retrofit'!$X$26,IF(F42="Scenario3PBT7",'Minor retrofit'!$Y$26,"")))&amp;IF(F42="Scenario1PBT8",'Minor retrofit'!$Z$26,IF(F42="Scenario2PBT8",'Minor retrofit'!$AA$26,IF(F42="Scenario3PBT8",'Minor retrofit'!$AB$26,"")))&amp;IF(F42="Scenario1PBT9",'Minor retrofit'!$AC$26,IF(F42="Scenario2PBT9",'Minor retrofit'!$AD$26,IF(F42="Scenario3PBT9",'Minor retrofit'!$AE$26,"")))&amp;IF(F42="Scenario1PBT10",'Minor retrofit'!$AF$26,IF(F42="Scenario2PBT10",'Minor retrofit'!$AG$26,IF(F42="Scenario3PBT10",'Minor retrofit'!$AH$26,"")))&amp;IF(F42="Scenario1PBT11",'Minor retrofit'!$AI$26,IF(F42="Scenario2PBT11",'Minor retrofit'!$AJ$26,IF(F42="Scenario3PBT11",'Minor retrofit'!$AK$26,"")))&amp;IF(F42="Scenario1PBT12",'Minor retrofit'!$AL$26,IF(F42="Scenario2PBT12",'Minor retrofit'!$AM$26,IF(F42="Scenario3PBT12",'Minor retrofit'!$AN$26,"")))&amp;IF(F42="Scenario1PBT13",'Minor retrofit'!$AO$26,IF(F42="Scenario2PBT13",'Minor retrofit'!$AP$26,IF(F42="Scenario3PBT13",'Minor retrofit'!$AQ$26,"")))&amp;IF(F42="Scenario1PBT14",'Minor retrofit'!$AR$26,IF(F42="Scenario2PBT14",'Minor retrofit'!$AS$26,IF(F42="Scenario3PBT14",'Minor retrofit'!$AT$26,"")))&amp;IF(F42="Scenario1PBT15",'Minor retrofit'!$AU$26,IF(F42="Scenario2PBT15",'Minor retrofit'!$AV$26,IF(F42="Scenario3PBT15",'Minor retrofit'!$AW$26,"")))</f>
        <v/>
      </c>
      <c r="R42" s="117">
        <f t="shared" si="30"/>
        <v>0</v>
      </c>
      <c r="S42" s="117" t="str">
        <f>IF(F42="Scenario1PBT1",'Minor retrofit'!$E$28,IF(F42="Scenario2PBT1",'Minor retrofit'!$F$28,IF(F42="Scenario3PBT1",'Minor retrofit'!$G$28,"")))&amp;IF(F42="Scenario1PBT2",'Minor retrofit'!$H$28,IF(F42="Scenario2PBT2",'Minor retrofit'!$I$28,IF(F42="Scenario3PBT2",'Minor retrofit'!$J$28,"")))&amp;IF(F42="Scenario1PBT3",'Minor retrofit'!$K$28,IF(F42="Scenario2PBT3",'Minor retrofit'!$L$28,IF(F42="Scenario3PBT3",'Minor retrofit'!$M$28,"")))&amp;IF(F42="Scenario1PBT4",'Minor retrofit'!$N$28,IF(F42="Scenario2PBT4",'Minor retrofit'!$O$28,IF(F42="Scenario3PBT4",'Minor retrofit'!$P$28,"")))&amp;IF(F42="Scenario1PBT5",'Minor retrofit'!$Q$28,IF(F42="Scenario2PBT5",'Minor retrofit'!$R$28,IF(F42="Scenario3PBT5",'Minor retrofit'!$S$28,"")))&amp;IF(F42="Scenario1PBT6",'Minor retrofit'!$T$28,IF(F42="Scenario2PBT6",'Minor retrofit'!$U$28,IF(F42="Scenario3PBT6",'Minor retrofit'!$V$28,"")))&amp;IF(F42="Scenario1PBT7",'Minor retrofit'!$W$28,IF(F42="Scenario2PBT7",'Minor retrofit'!$X$28,IF(F42="Scenario3PBT7",'Minor retrofit'!$Y$28,"")))&amp;IF(F42="Scenario1PBT8",'Minor retrofit'!$Z$28,IF(F42="Scenario2PBT8",'Minor retrofit'!$AA$28,IF(F42="Scenario3PBT8",'Minor retrofit'!$AB$28,"")))&amp;IF(F42="Scenario1PBT9",'Minor retrofit'!$AC$28,IF(F42="Scenario2PBT9",'Minor retrofit'!$AD$28,IF(F42="Scenario3PBT9",'Minor retrofit'!$AE$28,"")))&amp;IF(F42="Scenario1PBT10",'Minor retrofit'!$AF$28,IF(F42="Scenario2PBT10",'Minor retrofit'!$AG$28,IF(F42="Scenario3PBT10",'Minor retrofit'!$AH$28,"")))&amp;IF(F42="Scenario1PBT11",'Minor retrofit'!$AI$28,IF(F42="Scenario2PBT11",'Minor retrofit'!$AJ$28,IF(F42="Scenario3PBT11",'Minor retrofit'!$AK$28,"")))&amp;IF(F42="Scenario1PBT12",'Minor retrofit'!$AL$28,IF(F42="Scenario2PBT12",'Minor retrofit'!$AM$28,IF(F42="Scenario3PBT12",'Minor retrofit'!$AN$28,"")))&amp;IF(F42="Scenario1PBT13",'Minor retrofit'!$AO$28,IF(F42="Scenario2PBT13",'Minor retrofit'!$AP$28,IF(F42="Scenario3PBT13",'Minor retrofit'!$AQ$28,"")))&amp;IF(F42="Scenario1PBT14",'Minor retrofit'!$AR$28,IF(F42="Scenario2PBT14",'Minor retrofit'!$AS$28,IF(F42="Scenario3PBT14",'Minor retrofit'!$AT$28,"")))&amp;IF(F42="Scenario1PBT15",'Minor retrofit'!$AU$28,IF(F42="Scenario2PBT15",'Minor retrofit'!$AV$28,IF(F42="Scenario3PBT15",'Minor retrofit'!$AW$28,"")))</f>
        <v/>
      </c>
      <c r="T42" s="207">
        <f t="shared" si="31"/>
        <v>0</v>
      </c>
      <c r="U42" s="206" t="str">
        <f>IF(F42="Scenario1PBT1",'Minor retrofit'!$E$39,IF(F42="Scenario2PBT1",'Minor retrofit'!$F$39,IF(F42="Scenario3PBT1",'Minor retrofit'!$G$39,"")))&amp;IF(F42="Scenario1PBT2",'Minor retrofit'!$H$39,IF(F42="Scenario2PBT2",'Minor retrofit'!$I$39,IF(F42="Scenario3PBT2",'Minor retrofit'!$J$39,"")))&amp;IF(F42="Scenario1PBT3",'Minor retrofit'!$K$39,IF(F42="Scenario2PBT3",'Minor retrofit'!$L$39,IF(F42="Scenario3PBT3",'Minor retrofit'!$M$39,"")))&amp;IF(F42="Scenario1PBT4",'Minor retrofit'!$N$39,IF(F42="Scenario2PBT4",'Minor retrofit'!$O$39,IF(F42="Scenario3PBT4",'Minor retrofit'!$P$39,"")))&amp;IF(F42="Scenario1PBT5",'Minor retrofit'!$Q$39,IF(F42="Scenario2PBT5",'Minor retrofit'!$R$39,IF(F42="Scenario3PBT5",'Minor retrofit'!$S$39,"")))&amp;IF(F42="Scenario1PBT6",'Minor retrofit'!$T$39,IF(F42="Scenario2PBT6",'Minor retrofit'!$U$39,IF(F42="Scenario3PBT6",'Minor retrofit'!$V$39,"")))&amp;IF(F42="Scenario1PBT7",'Minor retrofit'!$W$39,IF(F42="Scenario2PBT7",'Minor retrofit'!$X$39,IF(F42="Scenario3PBT7",'Minor retrofit'!$Y$39,"")))&amp;IF(F42="Scenario1PBT8",'Minor retrofit'!$Z$39,IF(F42="Scenario2PBT8",'Minor retrofit'!$AA$39,IF(F42="Scenario3PBT8",'Minor retrofit'!$AB$39,"")))&amp;IF(F42="Scenario1PBT9",'Minor retrofit'!$AC$39,IF(F42="Scenario2PBT9",'Minor retrofit'!$AD$39,IF(F42="Scenario3PBT9",'Minor retrofit'!$AE$39,"")))&amp;IF(F42="Scenario1PBT10",'Minor retrofit'!$AF$39,IF(F42="Scenario2PBT10",'Minor retrofit'!$AG$39,IF(F42="Scenario3PBT10",'Minor retrofit'!$AH$39,"")))&amp;IF(F42="Scenario1PBT11",'Minor retrofit'!$AI$39,IF(F42="Scenario2PBT11",'Minor retrofit'!$AJ$39,IF(F42="Scenario3PBT11",'Minor retrofit'!$AK$39,"")))&amp;IF(F42="Scenario1PBT12",'Minor retrofit'!$AL$39,IF(F42="Scenario2PBT12",'Minor retrofit'!$AM$39,IF(F42="Scenario3PBT12",'Minor retrofit'!$AN$39,"")))&amp;IF(F42="Scenario1PBT13",'Minor retrofit'!$AO$39,IF(F42="Scenario2PBT13",'Minor retrofit'!$AP$39,IF(F42="Scenario3PBT13",'Minor retrofit'!$AQ$39,"")))&amp;IF(F42="Scenario1PBT14",'Minor retrofit'!$AR$39,IF(F42="Scenario2PBT14",'Minor retrofit'!$AS$39,IF(F42="Scenario3PBT14",'Minor retrofit'!$AT$39,"")))&amp;IF(F42="Scenario1PBT15",'Minor retrofit'!$AU$39,IF(F42="Scenario2PBT15",'Minor retrofit'!$AV$39,IF(F42="Scenario3PBT15",'Minor retrofit'!$AW$39,"")))</f>
        <v/>
      </c>
      <c r="V42" s="117">
        <f t="shared" si="32"/>
        <v>0</v>
      </c>
      <c r="W42" s="117" t="str">
        <f>IF(F42="Scenario1PBT1",'Minor retrofit'!$E$41,IF(F42="Scenario2PBT1",'Minor retrofit'!$F$41,IF(F42="Scenario3PBT1",'Minor retrofit'!$G$41,"")))&amp;IF(F42="Scenario1PBT2",'Minor retrofit'!$H$41,IF(F42="Scenario2PBT2",'Minor retrofit'!$I$41,IF(F42="Scenario3PBT2",'Minor retrofit'!$J$41,"")))&amp;IF(F42="Scenario1PBT3",'Minor retrofit'!$K$41,IF(F42="Scenario2PBT3",'Minor retrofit'!$L$41,IF(F42="Scenario3PBT3",'Minor retrofit'!$M$41,"")))&amp;IF(F42="Scenario1PBT4",'Minor retrofit'!$N$41,IF(F42="Scenario2PBT4",'Minor retrofit'!$O$41,IF(F42="Scenario3PBT4",'Minor retrofit'!$P$41,"")))&amp;IF(F42="Scenario1PBT5",'Minor retrofit'!$Q$41,IF(F42="Scenario2PBT5",'Minor retrofit'!$R$41,IF(F42="Scenario3PBT5",'Minor retrofit'!$S$41,"")))&amp;IF(F42="Scenario1PBT6",'Minor retrofit'!$T$41,IF(F42="Scenario2PBT6",'Minor retrofit'!$U$41,IF(F42="Scenario3PBT6",'Minor retrofit'!$V$41,"")))&amp;IF(F42="Scenario1PBT7",'Minor retrofit'!$W$41,IF(F42="Scenario2PBT7",'Minor retrofit'!$X$41,IF(F42="Scenario3PBT7",'Minor retrofit'!$Y$41,"")))&amp;IF(F42="Scenario1PBT8",'Minor retrofit'!$Z$41,IF(F42="Scenario2PBT8",'Minor retrofit'!$AA$41,IF(F42="Scenario3PBT8",'Minor retrofit'!$AB$41,"")))&amp;IF(F42="Scenario1PBT9",'Minor retrofit'!$AC$41,IF(F42="Scenario2PBT9",'Minor retrofit'!$AD$41,IF(F42="Scenario3PBT9",'Minor retrofit'!$AE$41,"")))&amp;IF(F42="Scenario1PBT10",'Minor retrofit'!$AF$41,IF(F42="Scenario2PBT10",'Minor retrofit'!$AG$41,IF(F42="Scenario3PBT10",'Minor retrofit'!$AH$41,"")))&amp;IF(F42="Scenario1PBT11",'Minor retrofit'!$AI$41,IF(F42="Scenario2PBT11",'Minor retrofit'!$AJ$41,IF(F42="Scenario3PBT11",'Minor retrofit'!$AK$41,"")))&amp;IF(F42="Scenario1PBT12",'Minor retrofit'!$AL$41,IF(F42="Scenario2PBT12",'Minor retrofit'!$AM$41,IF(F42="Scenario3PBT12",'Minor retrofit'!$AN$41,"")))&amp;IF(F42="Scenario1PBT13",'Minor retrofit'!$AO$41,IF(F42="Scenario2PBT13",'Minor retrofit'!$AP$41,IF(F42="Scenario3PBT13",'Minor retrofit'!$AQ$41,"")))&amp;IF(F42="Scenario1PBT14",'Minor retrofit'!$AR$41,IF(F42="Scenario2PBT14",'Minor retrofit'!$AS$41,IF(F42="Scenario3PBT14",'Minor retrofit'!$AT$41,"")))&amp;IF(F42="Scenario1PBT15",'Minor retrofit'!$AU$41,IF(F42="Scenario2PBT15",'Minor retrofit'!$AV$41,IF(F42="Scenario3PBT15",'Minor retrofit'!$AW$41,"")))</f>
        <v/>
      </c>
      <c r="X42" s="117">
        <f t="shared" si="33"/>
        <v>0</v>
      </c>
      <c r="Y42" s="117" t="str">
        <f>IF(F42="Scenario1PBT1",'Minor retrofit'!$E$43,IF(F42="Scenario2PBT1",'Minor retrofit'!$F$43,IF(F42="Scenario3PBT1",'Minor retrofit'!$G$43,"")))&amp;IF(F42="Scenario1PBT2",'Minor retrofit'!$H$43,IF(F42="Scenario2PBT2",'Minor retrofit'!$I$43,IF(F42="Scenario3PBT2",'Minor retrofit'!$J$43,"")))&amp;IF(F42="Scenario1PBT3",'Minor retrofit'!$K$43,IF(F42="Scenario2PBT3",'Minor retrofit'!$L$43,IF(F42="Scenario3PBT3",'Minor retrofit'!$M$43,"")))&amp;IF(F42="Scenario1PBT4",'Minor retrofit'!$N$43,IF(F42="Scenario2PBT4",'Minor retrofit'!$O$43,IF(F42="Scenario3PBT4",'Minor retrofit'!$P$43,"")))&amp;IF(F42="Scenario1PBT5",'Minor retrofit'!$Q$43,IF(F42="Scenario2PBT5",'Minor retrofit'!$R$43,IF(F42="Scenario3PBT5",'Minor retrofit'!$S$43,"")))&amp;IF(F42="Scenario1PBT6",'Minor retrofit'!$T$43,IF(F42="Scenario2PBT6",'Minor retrofit'!$U$43,IF(F42="Scenario3PBT6",'Minor retrofit'!$V$43,"")))&amp;IF(F42="Scenario1PBT7",'Minor retrofit'!$W$43,IF(F42="Scenario2PBT7",'Minor retrofit'!$X$43,IF(F42="Scenario3PBT7",'Minor retrofit'!$Y$43,"")))&amp;IF(F42="Scenario1PBT8",'Minor retrofit'!$Z$43,IF(F42="Scenario2PBT8",'Minor retrofit'!$AA$43,IF(F42="Scenario3PBT8",'Minor retrofit'!$AB$43,"")))&amp;IF(F42="Scenario1PBT9",'Minor retrofit'!$AC$43,IF(F42="Scenario2PBT9",'Minor retrofit'!$AD$43,IF(F42="Scenario3PBT9",'Minor retrofit'!$AE$43,"")))&amp;IF(F42="Scenario1PBT10",'Minor retrofit'!$AF$43,IF(F42="Scenario2PBT10",'Minor retrofit'!$AG$43,IF(F42="Scenario3PBT10",'Minor retrofit'!$AH$43,"")))&amp;IF(F42="Scenario1PBT11",'Minor retrofit'!$AI$43,IF(F42="Scenario2PBT11",'Minor retrofit'!$AJ$43,IF(F42="Scenario3PBT11",'Minor retrofit'!$AK$43,"")))&amp;IF(F42="Scenario1PBT12",'Minor retrofit'!$AL$43,IF(F42="Scenario2PBT12",'Minor retrofit'!$AM$43,IF(F42="Scenario3PBT12",'Minor retrofit'!$AN$43,"")))&amp;IF(F42="Scenario1PBT13",'Minor retrofit'!$AO$43,IF(F42="Scenario2PBT13",'Minor retrofit'!$AP$43,IF(F42="Scenario3PBT13",'Minor retrofit'!$AQ$43,"")))&amp;IF(F42="Scenario1PBT14",'Minor retrofit'!$AR$43,IF(F42="Scenario2PBT14",'Minor retrofit'!$AS$43,IF(F42="Scenario3PBT14",'Minor retrofit'!$AT$43,"")))&amp;IF(F42="Scenario1PBT15",'Minor retrofit'!$AU$43,IF(F42="Scenario2PBT15",'Minor retrofit'!$AV$43,IF(F42="Scenario3PBT15",'Minor retrofit'!$AW$43,"")))</f>
        <v/>
      </c>
      <c r="Z42" s="117">
        <f t="shared" si="34"/>
        <v>0</v>
      </c>
      <c r="AA42" s="178" t="str">
        <f>IF(F42="Scenario1PBT1",'Minor retrofit'!$E$102,IF(F42="Scenario2PBT1",'Minor retrofit'!$F$102,IF(F42="Scenario3PBT1",'Minor retrofit'!$G$102,"")))&amp;IF(F42="Scenario1PBT2",'Minor retrofit'!$H$102,IF(F42="Scenario2PBT2",'Minor retrofit'!$I$102,IF(F42="Scenario3PBT2",'Minor retrofit'!$J$102,"")))&amp;IF(F42="Scenario1PBT3",'Minor retrofit'!$K$102,IF(F42="Scenario2PBT3",'Minor retrofit'!$L$102,IF(F42="Scenario3PBT3",'Minor retrofit'!$M$102,"")))&amp;IF(F42="Scenario1PBT4",'Minor retrofit'!$N$102,IF(F42="Scenario2PBT4",'Minor retrofit'!$O$102,IF(F42="Scenario3PBT4",'Minor retrofit'!$P$102,"")))&amp;IF(F42="Scenario1PBT5",'Minor retrofit'!$Q$102,IF(F42="Scenario2PBT5",'Minor retrofit'!$R$102,IF(F42="Scenario3PBT5",'Minor retrofit'!$S$102,"")))&amp;IF(F42="Scenario1PBT6",'Minor retrofit'!$T$102,IF(F42="Scenario2PBT6",'Minor retrofit'!$U$102,IF(F42="Scenario3PBT6",'Minor retrofit'!$V$102,"")))&amp;IF(F42="Scenario1PBT7",'Minor retrofit'!$W$102,IF(F42="Scenario2PBT7",'Minor retrofit'!$X$102,IF(F42="Scenario3PBT7",'Minor retrofit'!$Y$102,"")))&amp;IF(F42="Scenario1PBT8",'Minor retrofit'!$Z$102,IF(F42="Scenario2PBT8",'Minor retrofit'!$AA$102,IF(F42="Scenario3PBT8",'Minor retrofit'!$AB$102,"")))&amp;IF(F42="Scenario1PBT9",'Minor retrofit'!$AC$102,IF(F42="Scenario2PBT9",'Minor retrofit'!$AD$102,IF(F42="Scenario3PBT9",'Minor retrofit'!$AE$102,"")))&amp;IF(F42="Scenario1PBT10",'Minor retrofit'!$AF$102,IF(F42="Scenario2PBT10",'Minor retrofit'!$AG$102,IF(F42="Scenario3PBT10",'Minor retrofit'!$AH$102,"")))&amp;IF(F42="Scenario1PBT11",'Minor retrofit'!$AI$102,IF(F42="Scenario2PBT11",'Minor retrofit'!$AJ$102,IF(F42="Scenario3PBT11",'Minor retrofit'!$AK$102,"")))&amp;IF(F42="Scenario1PBT12",'Minor retrofit'!$AL$102,IF(F42="Scenario2PBT12",'Minor retrofit'!$AM$102,IF(F42="Scenario3PBT12",'Minor retrofit'!$AN$102,"")))&amp;IF(F42="Scenario1PBT13",'Minor retrofit'!$AO$102,IF(F42="Scenario2PBT13",'Minor retrofit'!$AP$102,IF(F42="Scenario3PBT13",'Minor retrofit'!$AQ$102,"")))&amp;IF(F42="Scenario1PBT14",'Minor retrofit'!$AR$102,IF(F42="Scenario2PBT14",'Minor retrofit'!$AS$102,IF(F42="Scenario3PBT14",'Minor retrofit'!$AT$102,"")))&amp;IF(F42="Scenario1PBT15",'Minor retrofit'!$AU$102,IF(F42="Scenario2PBT15",'Minor retrofit'!$AV$102,IF(F42="Scenario3PBT15",'Minor retrofit'!$AW$102,"")))</f>
        <v/>
      </c>
      <c r="AB42" s="179">
        <f t="shared" si="35"/>
        <v>0</v>
      </c>
      <c r="AC42" s="363" t="str">
        <f t="shared" si="24"/>
        <v/>
      </c>
      <c r="AD42" s="353">
        <f>IF(AC42="",IFERROR('Projection_Base-case'!G43-G42,0),0)</f>
        <v>0</v>
      </c>
      <c r="AE42" s="350">
        <f t="shared" si="36"/>
        <v>0</v>
      </c>
      <c r="AF42" s="361">
        <f>IFERROR(100*AD42/'Projection_Base-case'!G43,0)</f>
        <v>0</v>
      </c>
      <c r="AG42" s="352">
        <f>IF(AC42="",IFERROR('Projection_Base-case'!I43-I42,0),0)</f>
        <v>0</v>
      </c>
      <c r="AH42" s="353">
        <f t="shared" si="37"/>
        <v>0</v>
      </c>
      <c r="AI42" s="361">
        <f>IFERROR(100*AG42/'Projection_Base-case'!I43,0)</f>
        <v>0</v>
      </c>
      <c r="AJ42" s="352">
        <f>IF(AC42="",IFERROR('Projection_Base-case'!K43-K42,0),0)</f>
        <v>0</v>
      </c>
      <c r="AK42" s="353">
        <f t="shared" si="38"/>
        <v>0</v>
      </c>
      <c r="AL42" s="361">
        <f>IFERROR(100*AJ42/'Projection_Base-case'!K43,0)</f>
        <v>0</v>
      </c>
      <c r="AM42" s="352">
        <f>-IF(AC42="",IFERROR('Projection_Base-case'!M43-M42,0),0)</f>
        <v>0</v>
      </c>
      <c r="AN42" s="353">
        <f t="shared" si="39"/>
        <v>0</v>
      </c>
      <c r="AO42" s="354">
        <f>IFERROR(IF('Projection_Base-case'!N43&gt;0,100*AN42/'Projection_Base-case'!N43,100*AN42/N42),0)</f>
        <v>0</v>
      </c>
      <c r="AP42" s="355">
        <f>IF(AC42="",IFERROR('Projection_Base-case'!O43-O42,0),0)</f>
        <v>0</v>
      </c>
      <c r="AQ42" s="356">
        <f t="shared" si="40"/>
        <v>0</v>
      </c>
      <c r="AR42" s="356">
        <f>IFERROR(100*AP42/'Projection_Base-case'!O43,0)</f>
        <v>0</v>
      </c>
      <c r="AS42" s="355">
        <f>IF(AC42="",IFERROR('Projection_Base-case'!Q43-Q42,0),0)</f>
        <v>0</v>
      </c>
      <c r="AT42" s="356">
        <f t="shared" si="41"/>
        <v>0</v>
      </c>
      <c r="AU42" s="356">
        <f>IFERROR(100*AS42/'Projection_Base-case'!Q43,0)</f>
        <v>0</v>
      </c>
      <c r="AV42" s="355">
        <f>IF(AC42="",IFERROR('Projection_Base-case'!S43-S42,0),0)</f>
        <v>0</v>
      </c>
      <c r="AW42" s="356">
        <f t="shared" si="42"/>
        <v>0</v>
      </c>
      <c r="AX42" s="357">
        <f>IFERROR(100*AV42/'Projection_Base-case'!S43,0)</f>
        <v>0</v>
      </c>
      <c r="AY42" s="358">
        <f>IF(AC42="",IFERROR('Projection_Base-case'!U43-U42,0),0)</f>
        <v>0</v>
      </c>
      <c r="AZ42" s="359">
        <f t="shared" si="43"/>
        <v>0</v>
      </c>
      <c r="BA42" s="359">
        <f>IFERROR(100*AY42/'Projection_Base-case'!U43,0)</f>
        <v>0</v>
      </c>
      <c r="BB42" s="358">
        <f>IF(AC42="",IFERROR('Projection_Base-case'!W43-W42,0),0)</f>
        <v>0</v>
      </c>
      <c r="BC42" s="359">
        <f t="shared" si="44"/>
        <v>0</v>
      </c>
      <c r="BD42" s="359">
        <f>IFERROR(100*BB42/'Projection_Base-case'!W43,0)</f>
        <v>0</v>
      </c>
      <c r="BE42" s="358">
        <f>IF(AC42="",IFERROR('Projection_Base-case'!Y43-Y42,0),0)</f>
        <v>0</v>
      </c>
      <c r="BF42" s="359">
        <f t="shared" si="45"/>
        <v>0</v>
      </c>
      <c r="BG42" s="359">
        <f>IFERROR(100*BE42/'Projection_Base-case'!Y43,0)</f>
        <v>0</v>
      </c>
      <c r="BH42" s="359">
        <f t="shared" si="46"/>
        <v>0</v>
      </c>
      <c r="BI42" s="360">
        <f t="shared" si="47"/>
        <v>0</v>
      </c>
    </row>
    <row r="43" spans="1:61">
      <c r="A43" s="205">
        <v>39</v>
      </c>
      <c r="B43" s="347">
        <f>IF('Projection_Base-case'!B44&lt;&gt;"",'Projection_Base-case'!B44,0)</f>
        <v>0</v>
      </c>
      <c r="C43" s="347">
        <f>IF('Projection_Base-case'!C44&lt;&gt;"",'Projection_Base-case'!C44,0)</f>
        <v>0</v>
      </c>
      <c r="D43" s="365">
        <f>IF('Projection_Base-case'!D44&lt;&gt;"",'Projection_Base-case'!D44,0)</f>
        <v>0</v>
      </c>
      <c r="E43" s="369"/>
      <c r="F43" s="367" t="str">
        <f t="shared" si="23"/>
        <v>0</v>
      </c>
      <c r="G43" s="206" t="str">
        <f>IF(F43="Scenario1PBT1",'Minor retrofit'!$E$7,IF(F43="Scenario2PBT1",'Minor retrofit'!$F$7,IF(F43="Scenario3PBT1",'Minor retrofit'!$G$7,"")))&amp;IF(F43="Scenario1PBT2",'Minor retrofit'!$H$7,IF(F43="Scenario2PBT2",'Minor retrofit'!$I$7,IF(F43="Scenario3PBT2",'Minor retrofit'!$J$7,"")))&amp;IF(F43="Scenario1PBT3",'Minor retrofit'!$K$7,IF(F43="Scenario2PBT3",'Minor retrofit'!$L$7,IF(F43="Scenario3PBT3",'Minor retrofit'!$M$7,"")))&amp;IF(F43="Scenario1PBT4",'Minor retrofit'!$N$7,IF(F43="Scenario2PBT4",'Minor retrofit'!$O$7,IF(F43="Scenario3PBT4",'Minor retrofit'!$P$7,"")))&amp;IF(F43="Scenario1PBT5",'Minor retrofit'!$Q$7,IF(F43="Scenario2PBT5",'Minor retrofit'!$R$7,IF(F43="Scenario3PBT5",'Minor retrofit'!$S$7,"")))&amp;IF(F43="Scenario1PBT6",'Minor retrofit'!$T$7,IF(F43="Scenario2PBT6",'Minor retrofit'!$U$7,IF(F43="Scenario3PBT6",'Minor retrofit'!$V$7,"")))&amp;IF(F43="Scenario1PBT7",'Minor retrofit'!$W$7,IF(F43="Scenario2PBT7",'Minor retrofit'!$X$7,IF(F43="Scenario3PBT7",'Minor retrofit'!$Y$7,"")))&amp;IF(F43="Scenario1PBT8",'Minor retrofit'!$Z$7,IF(F43="Scenario2PBT8",'Minor retrofit'!$AA$7,IF(F43="Scenario3PBT8",'Minor retrofit'!$AB$7,"")))&amp;IF(F43="Scenario1PBT9",'Minor retrofit'!$AC$7,IF(F43="Scenario2PBT9",'Minor retrofit'!$AD$7,IF(F43="Scenario3PBT9",'Minor retrofit'!$AE$7,"")))&amp;IF(F43="Scenario1PBT10",'Minor retrofit'!$AF$7,IF(F43="Scenario2PBT10",'Minor retrofit'!$AG$7,IF(F43="Scenario3PBT10",'Minor retrofit'!$AH$7,"")))&amp;IF(F43="Scenario1PBT11",'Minor retrofit'!$AI$7,IF(F43="Scenario2PBT11",'Minor retrofit'!$AJ$7,IF(F43="Scenario3PBT11",'Minor retrofit'!$AK$7,"")))&amp;IF(F43="Scenario1PBT12",'Minor retrofit'!$AL$7,IF(F43="Scenario2PBT12",'Minor retrofit'!$AM$7,IF(F43="Scenario3PBT12",'Minor retrofit'!$AN$7,"")))&amp;IF(F43="Scenario1PBT13",'Minor retrofit'!$AO$7,IF(F43="Scenario2PBT13",'Minor retrofit'!$AP$7,IF(F43="Scenario3PBT13",'Minor retrofit'!$AQ$7,"")))&amp;IF(F43="Scenario1PBT14",'Minor retrofit'!$AR$7,IF(F43="Scenario2PBT14",'Minor retrofit'!$AS$7,IF(F43="Scenario3PBT14",'Minor retrofit'!$AT$7,"")))&amp;IF(F43="Scenario1PBT15",'Minor retrofit'!$AU$7,IF(F43="Scenario2PBT15",'Minor retrofit'!$AV$7,IF(F43="Scenario3PBT15",'Minor retrofit'!$AW$7,"")))</f>
        <v/>
      </c>
      <c r="H43" s="117">
        <f t="shared" si="25"/>
        <v>0</v>
      </c>
      <c r="I43" s="117" t="str">
        <f>IF(F43="Scenario1PBT1",'Minor retrofit'!$E$17,IF(F43="Scenario2PBT1",'Minor retrofit'!$F$17,IF(F43="Scenario3PBT1",'Minor retrofit'!$G$17,"")))&amp;IF(F43="Scenario1PBT2",'Minor retrofit'!$H$17,IF(F43="Scenario2PBT2",'Minor retrofit'!$I$17,IF(F43="Scenario3PBT2",'Minor retrofit'!$J$17,"")))&amp;IF(F43="Scenario1PBT3",'Minor retrofit'!$K$17,IF(F43="Scenario2PBT3",'Minor retrofit'!$L$17,IF(F43="Scenario3PBT3",'Minor retrofit'!$M$17,"")))&amp;IF(F43="Scenario1PBT4",'Minor retrofit'!$N$17,IF(F43="Scenario2PBT4",'Minor retrofit'!$O$17,IF(F43="Scenario3PBT4",'Minor retrofit'!$P$17,"")))&amp;IF(F43="Scenario1PBT5",'Minor retrofit'!$Q$17,IF(F43="Scenario2PBT5",'Minor retrofit'!$R$17,IF(F43="Scenario3PBT5",'Minor retrofit'!$S$17,"")))&amp;IF(F43="Scenario1PBT6",'Minor retrofit'!$T$17,IF(F43="Scenario2PBT6",'Minor retrofit'!$U$17,IF(F43="Scenario3PBT6",'Minor retrofit'!$V$17,"")))&amp;IF(F43="Scenario1PBT7",'Minor retrofit'!$W$17,IF(F43="Scenario2PBT7",'Minor retrofit'!$X$17,IF(F43="Scenario3PBT7",'Minor retrofit'!$Y$17,"")))&amp;IF(F43="Scenario1PBT8",'Minor retrofit'!$Z$17,IF(F43="Scenario2PBT8",'Minor retrofit'!$AA$17,IF(F43="Scenario3PBT8",'Minor retrofit'!$AB$17,"")))&amp;IF(F43="Scenario1PBT9",'Minor retrofit'!$AC$17,IF(F43="Scenario2PBT9",'Minor retrofit'!$AD$17,IF(F43="Scenario3PBT9",'Minor retrofit'!$AE$17,"")))&amp;IF(F43="Scenario1PBT10",'Minor retrofit'!$AF$17,IF(F43="Scenario2PBT10",'Minor retrofit'!$AG$17,IF(F43="Scenario3PBT10",'Minor retrofit'!$AH$17,"")))&amp;IF(F43="Scenario1PBT11",'Minor retrofit'!$AI$17,IF(F43="Scenario2PBT11",'Minor retrofit'!$AJ$17,IF(F43="Scenario3PBT11",'Minor retrofit'!$AK$17,"")))&amp;IF(F43="Scenario1PBT12",'Minor retrofit'!$AL$17,IF(F43="Scenario2PBT12",'Minor retrofit'!$AM$17,IF(F43="Scenario3PBT12",'Minor retrofit'!$AN$17,"")))&amp;IF(F43="Scenario1PBT13",'Minor retrofit'!$AO$17,IF(F43="Scenario2PBT13",'Minor retrofit'!$AP$17,IF(F43="Scenario3PBT13",'Minor retrofit'!$AQ$17,"")))&amp;IF(F43="Scenario1PBT14",'Minor retrofit'!$AR$17,IF(F43="Scenario2PBT14",'Minor retrofit'!$AS$17,IF(F43="Scenario3PBT14",'Minor retrofit'!$AT$17,"")))&amp;IF(F43="Scenario1PBT15",'Minor retrofit'!$AU$17,IF(F43="Scenario2PBT15",'Minor retrofit'!$AV$17,IF(F43="Scenario3PBT15",'Minor retrofit'!$AW$17,"")))</f>
        <v/>
      </c>
      <c r="J43" s="117">
        <f t="shared" si="26"/>
        <v>0</v>
      </c>
      <c r="K43" s="117" t="str">
        <f>IF(F43="Scenario1PBT1",'Minor retrofit'!$E$19,IF(F43="Scenario2PBT1",'Minor retrofit'!$F$19,IF(F43="Scenario3PBT1",'Minor retrofit'!$G$19,"")))&amp;IF(F43="Scenario1PBT2",'Minor retrofit'!$H$19,IF(F43="Scenario2PBT2",'Minor retrofit'!$I$19,IF(F43="Scenario3PBT2",'Minor retrofit'!$J$19,"")))&amp;IF(F43="Scenario1PBT3",'Minor retrofit'!$K$19,IF(F43="Scenario2PBT3",'Minor retrofit'!$L$19,IF(F43="Scenario3PBT3",'Minor retrofit'!$M$19,"")))&amp;IF(F43="Scenario1PBT4",'Minor retrofit'!$N$19,IF(F43="Scenario2PBT4",'Minor retrofit'!$O$19,IF(F43="Scenario3PBT4",'Minor retrofit'!$P$19,"")))&amp;IF(F43="Scenario1PBT5",'Minor retrofit'!$Q$19,IF(F43="Scenario2PBT5",'Minor retrofit'!$R$19,IF(F43="Scenario3PBT5",'Minor retrofit'!$S$19,"")))&amp;IF(F43="Scenario1PBT6",'Minor retrofit'!$T$19,IF(F43="Scenario2PBT6",'Minor retrofit'!$U$19,IF(F43="Scenario3PBT6",'Minor retrofit'!$V$19,"")))&amp;IF(F43="Scenario1PBT7",'Minor retrofit'!$W$19,IF(F43="Scenario2PBT7",'Minor retrofit'!$X$19,IF(F43="Scenario3PBT7",'Minor retrofit'!$Y$19,"")))&amp;IF(F43="Scenario1PBT8",'Minor retrofit'!$Z$19,IF(F43="Scenario2PBT8",'Minor retrofit'!$AA$19,IF(F43="Scenario3PBT8",'Minor retrofit'!$AB$19,"")))&amp;IF(F43="Scenario1PBT9",'Minor retrofit'!$AC$19,IF(F43="Scenario2PBT9",'Minor retrofit'!$AD$19,IF(F43="Scenario3PBT9",'Minor retrofit'!$AE$19,"")))&amp;IF(F43="Scenario1PBT10",'Minor retrofit'!$AF$19,IF(F43="Scenario2PBT10",'Minor retrofit'!$AG$19,IF(F43="Scenario3PBT10",'Minor retrofit'!$AH$19,"")))&amp;IF(F43="Scenario1PBT11",'Minor retrofit'!$AI$19,IF(F43="Scenario2PBT11",'Minor retrofit'!$AJ$19,IF(F43="Scenario3PBT11",'Minor retrofit'!$AK$19,"")))&amp;IF(F43="Scenario1PBT12",'Minor retrofit'!$AL$19,IF(F43="Scenario2PBT12",'Minor retrofit'!$AM$19,IF(F43="Scenario3PBT12",'Minor retrofit'!$AN$19,"")))&amp;IF(F43="Scenario1PBT13",'Minor retrofit'!$AO$19,IF(F43="Scenario2PBT13",'Minor retrofit'!$AP$19,IF(F43="Scenario3PBT13",'Minor retrofit'!$AQ$19,"")))&amp;IF(F43="Scenario1PBT14",'Minor retrofit'!$AR$19,IF(F43="Scenario2PBT14",'Minor retrofit'!$AS$19,IF(F43="Scenario3PBT14",'Minor retrofit'!$AT$19,"")))&amp;IF(F43="Scenario1PBT15",'Minor retrofit'!$AU$19,IF(F43="Scenario2PBT15",'Minor retrofit'!$AV$19,IF(F43="Scenario3PBT15",'Minor retrofit'!$AW$19,"")))</f>
        <v/>
      </c>
      <c r="L43" s="117">
        <f t="shared" si="27"/>
        <v>0</v>
      </c>
      <c r="M43" s="117" t="str">
        <f>IF(F43="Scenario1PBT1",'Minor retrofit'!$E$21,IF(F43="Scenario2PBT1",'Minor retrofit'!$F$21,IF(F43="Scenario3PBT1",'Minor retrofit'!$G$21,"")))&amp;IF(F43="Scenario1PBT2",'Minor retrofit'!$H$21,IF(F43="Scenario2PBT2",'Minor retrofit'!$I$21,IF(F43="Scenario3PBT2",'Minor retrofit'!$J$21,"")))&amp;IF(F43="Scenario1PBT3",'Minor retrofit'!$K$21,IF(F43="Scenario2PBT3",'Minor retrofit'!$L$21,IF(F43="Scenario3PBT3",'Minor retrofit'!$M$21,"")))&amp;IF(F43="Scenario1PBT4",'Minor retrofit'!$N$21,IF(F43="Scenario2PBT4",'Minor retrofit'!$O$21,IF(F43="Scenario3PBT4",'Minor retrofit'!$P$21,"")))&amp;IF(F43="Scenario1PBT5",'Minor retrofit'!$Q$21,IF(F43="Scenario2PBT5",'Minor retrofit'!$R$21,IF(F43="Scenario3PBT5",'Minor retrofit'!$S$21,"")))&amp;IF(F43="Scenario1PBT6",'Minor retrofit'!$T$21,IF(F43="Scenario2PBT6",'Minor retrofit'!$U$21,IF(F43="Scenario3PBT6",'Minor retrofit'!$V$21,"")))&amp;IF(F43="Scenario1PBT7",'Minor retrofit'!$W$21,IF(F43="Scenario2PBT7",'Minor retrofit'!$X$21,IF(F43="Scenario3PBT7",'Minor retrofit'!$Y$21,"")))&amp;IF(F43="Scenario1PBT8",'Minor retrofit'!$Z$21,IF(F43="Scenario2PBT8",'Minor retrofit'!$AA$21,IF(F43="Scenario3PBT8",'Minor retrofit'!$AB$21,"")))&amp;IF(F43="Scenario1PBT9",'Minor retrofit'!$AC$21,IF(F43="Scenario2PBT9",'Minor retrofit'!$AD$21,IF(F43="Scenario3PBT9",'Minor retrofit'!$AE$21,"")))&amp;IF(F43="Scenario1PBT10",'Minor retrofit'!$AF$21,IF(F43="Scenario2PBT10",'Minor retrofit'!$AG$21,IF(F43="Scenario3PBT10",'Minor retrofit'!$AH$21,"")))&amp;IF(F43="Scenario1PBT11",'Minor retrofit'!$AI$21,IF(F43="Scenario2PBT11",'Minor retrofit'!$AJ$21,IF(F43="Scenario3PBT11",'Minor retrofit'!$AK$21,"")))&amp;IF(F43="Scenario1PBT12",'Minor retrofit'!$AL$21,IF(F43="Scenario2PBT12",'Minor retrofit'!$AM$21,IF(F43="Scenario3PBT12",'Minor retrofit'!$AN$21,"")))&amp;IF(F43="Scenario1PBT13",'Minor retrofit'!$AO$21,IF(F43="Scenario2PBT13",'Minor retrofit'!$AP$21,IF(F43="Scenario3PBT13",'Minor retrofit'!$AQ$21,"")))&amp;IF(F43="Scenario1PBT14",'Minor retrofit'!$AR$21,IF(F43="Scenario2PBT14",'Minor retrofit'!$AS$21,IF(F43="Scenario3PBT14",'Minor retrofit'!$AT$21,"")))&amp;IF(F43="Scenario1PBT15",'Minor retrofit'!$AU$21,IF(F43="Scenario2PBT15",'Minor retrofit'!$AV$21,IF(F43="Scenario3PBT15",'Minor retrofit'!$AW$21,"")))</f>
        <v/>
      </c>
      <c r="N43" s="118">
        <f t="shared" si="28"/>
        <v>0</v>
      </c>
      <c r="O43" s="206" t="str">
        <f>IF(F43="Scenario1PBT1",'Minor retrofit'!$E$24,IF(F43="Scenario2PBT1",'Minor retrofit'!$F$24,IF(F43="Scenario3PBT1",'Minor retrofit'!$G$24,"")))&amp;IF(F43="Scenario1PBT2",'Minor retrofit'!$H$24,IF(F43="Scenario2PBT2",'Minor retrofit'!$I$24,IF(F43="Scenario3PBT2",'Minor retrofit'!$J$24,"")))&amp;IF(F43="Scenario1PBT3",'Minor retrofit'!$K$24,IF(F43="Scenario2PBT3",'Minor retrofit'!$L$24,IF(F43="Scenario3PBT3",'Minor retrofit'!$M$24,"")))&amp;IF(F43="Scenario1PBT4",'Minor retrofit'!$N$24,IF(F43="Scenario2PBT4",'Minor retrofit'!$O$24,IF(F43="Scenario3PBT4",'Minor retrofit'!$P$24,"")))&amp;IF(F43="Scenario1PBT5",'Minor retrofit'!$Q$24,IF(F43="Scenario2PBT5",'Minor retrofit'!$R$24,IF(F43="Scenario3PBT5",'Minor retrofit'!$S$24,"")))&amp;IF(F43="Scenario1PBT6",'Minor retrofit'!$T$24,IF(F43="Scenario2PBT6",'Minor retrofit'!$U$24,IF(F43="Scenario3PBT6",'Minor retrofit'!$V$24,"")))&amp;IF(F43="Scenario1PBT7",'Minor retrofit'!$W$24,IF(F43="Scenario2PBT7",'Minor retrofit'!$X$24,IF(F43="Scenario3PBT7",'Minor retrofit'!$Y$24,"")))&amp;IF(F43="Scenario1PBT8",'Minor retrofit'!$Z$24,IF(F43="Scenario2PBT8",'Minor retrofit'!$AA$24,IF(F43="Scenario3PBT8",'Minor retrofit'!$AB$24,"")))&amp;IF(F43="Scenario1PBT9",'Minor retrofit'!$AC$24,IF(F43="Scenario2PBT9",'Minor retrofit'!$AD$24,IF(F43="Scenario3PBT9",'Minor retrofit'!$AE$24,"")))&amp;IF(F43="Scenario1PBT10",'Minor retrofit'!$AF$24,IF(F43="Scenario2PBT10",'Minor retrofit'!$AG$24,IF(F43="Scenario3PBT10",'Minor retrofit'!$AH$24,"")))&amp;IF(F43="Scenario1PBT11",'Minor retrofit'!$AI$24,IF(F43="Scenario2PBT11",'Minor retrofit'!$AJ$24,IF(F43="Scenario3PBT11",'Minor retrofit'!$AK$24,"")))&amp;IF(F43="Scenario1PBT12",'Minor retrofit'!$AL$24,IF(F43="Scenario2PBT12",'Minor retrofit'!$AM$24,IF(F43="Scenario3PBT12",'Minor retrofit'!$AN$24,"")))&amp;IF(F43="Scenario1PBT13",'Minor retrofit'!$AO$24,IF(F43="Scenario2PBT13",'Minor retrofit'!$AP$24,IF(F43="Scenario3PBT13",'Minor retrofit'!$AQ$24,"")))&amp;IF(F43="Scenario1PBT14",'Minor retrofit'!$AR$24,IF(F43="Scenario2PBT14",'Minor retrofit'!$AS$24,IF(F43="Scenario3PBT14",'Minor retrofit'!$AT$24,"")))&amp;IF(F43="Scenario1PBT15",'Minor retrofit'!$AU$24,IF(F43="Scenario2PBT15",'Minor retrofit'!$AV$24,IF(F43="Scenario3PBT15",'Minor retrofit'!$AW$24,"")))</f>
        <v/>
      </c>
      <c r="P43" s="117">
        <f t="shared" si="29"/>
        <v>0</v>
      </c>
      <c r="Q43" s="117" t="str">
        <f>IF(F43="Scenario1PBT1",'Minor retrofit'!$E$26,IF(F43="Scenario2PBT1",'Minor retrofit'!$F$26,IF(F43="Scenario3PBT1",'Minor retrofit'!$G$26,"")))&amp;IF(F43="Scenario1PBT2",'Minor retrofit'!$H$26,IF(F43="Scenario2PBT2",'Minor retrofit'!$I$26,IF(F43="Scenario3PBT2",'Minor retrofit'!$J$26,"")))&amp;IF(F43="Scenario1PBT3",'Minor retrofit'!$K$26,IF(F43="Scenario2PBT3",'Minor retrofit'!$L$26,IF(F43="Scenario3PBT3",'Minor retrofit'!$M$26,"")))&amp;IF(F43="Scenario1PBT4",'Minor retrofit'!$N$26,IF(F43="Scenario2PBT4",'Minor retrofit'!$O$26,IF(F43="Scenario3PBT4",'Minor retrofit'!$P$26,"")))&amp;IF(F43="Scenario1PBT5",'Minor retrofit'!$Q$26,IF(F43="Scenario2PBT5",'Minor retrofit'!$R$26,IF(F43="Scenario3PBT5",'Minor retrofit'!$S$26,"")))&amp;IF(F43="Scenario1PBT6",'Minor retrofit'!$T$26,IF(F43="Scenario2PBT6",'Minor retrofit'!$U$26,IF(F43="Scenario3PBT6",'Minor retrofit'!$V$26,"")))&amp;IF(F43="Scenario1PBT7",'Minor retrofit'!$W$26,IF(F43="Scenario2PBT7",'Minor retrofit'!$X$26,IF(F43="Scenario3PBT7",'Minor retrofit'!$Y$26,"")))&amp;IF(F43="Scenario1PBT8",'Minor retrofit'!$Z$26,IF(F43="Scenario2PBT8",'Minor retrofit'!$AA$26,IF(F43="Scenario3PBT8",'Minor retrofit'!$AB$26,"")))&amp;IF(F43="Scenario1PBT9",'Minor retrofit'!$AC$26,IF(F43="Scenario2PBT9",'Minor retrofit'!$AD$26,IF(F43="Scenario3PBT9",'Minor retrofit'!$AE$26,"")))&amp;IF(F43="Scenario1PBT10",'Minor retrofit'!$AF$26,IF(F43="Scenario2PBT10",'Minor retrofit'!$AG$26,IF(F43="Scenario3PBT10",'Minor retrofit'!$AH$26,"")))&amp;IF(F43="Scenario1PBT11",'Minor retrofit'!$AI$26,IF(F43="Scenario2PBT11",'Minor retrofit'!$AJ$26,IF(F43="Scenario3PBT11",'Minor retrofit'!$AK$26,"")))&amp;IF(F43="Scenario1PBT12",'Minor retrofit'!$AL$26,IF(F43="Scenario2PBT12",'Minor retrofit'!$AM$26,IF(F43="Scenario3PBT12",'Minor retrofit'!$AN$26,"")))&amp;IF(F43="Scenario1PBT13",'Minor retrofit'!$AO$26,IF(F43="Scenario2PBT13",'Minor retrofit'!$AP$26,IF(F43="Scenario3PBT13",'Minor retrofit'!$AQ$26,"")))&amp;IF(F43="Scenario1PBT14",'Minor retrofit'!$AR$26,IF(F43="Scenario2PBT14",'Minor retrofit'!$AS$26,IF(F43="Scenario3PBT14",'Minor retrofit'!$AT$26,"")))&amp;IF(F43="Scenario1PBT15",'Minor retrofit'!$AU$26,IF(F43="Scenario2PBT15",'Minor retrofit'!$AV$26,IF(F43="Scenario3PBT15",'Minor retrofit'!$AW$26,"")))</f>
        <v/>
      </c>
      <c r="R43" s="117">
        <f t="shared" si="30"/>
        <v>0</v>
      </c>
      <c r="S43" s="117" t="str">
        <f>IF(F43="Scenario1PBT1",'Minor retrofit'!$E$28,IF(F43="Scenario2PBT1",'Minor retrofit'!$F$28,IF(F43="Scenario3PBT1",'Minor retrofit'!$G$28,"")))&amp;IF(F43="Scenario1PBT2",'Minor retrofit'!$H$28,IF(F43="Scenario2PBT2",'Minor retrofit'!$I$28,IF(F43="Scenario3PBT2",'Minor retrofit'!$J$28,"")))&amp;IF(F43="Scenario1PBT3",'Minor retrofit'!$K$28,IF(F43="Scenario2PBT3",'Minor retrofit'!$L$28,IF(F43="Scenario3PBT3",'Minor retrofit'!$M$28,"")))&amp;IF(F43="Scenario1PBT4",'Minor retrofit'!$N$28,IF(F43="Scenario2PBT4",'Minor retrofit'!$O$28,IF(F43="Scenario3PBT4",'Minor retrofit'!$P$28,"")))&amp;IF(F43="Scenario1PBT5",'Minor retrofit'!$Q$28,IF(F43="Scenario2PBT5",'Minor retrofit'!$R$28,IF(F43="Scenario3PBT5",'Minor retrofit'!$S$28,"")))&amp;IF(F43="Scenario1PBT6",'Minor retrofit'!$T$28,IF(F43="Scenario2PBT6",'Minor retrofit'!$U$28,IF(F43="Scenario3PBT6",'Minor retrofit'!$V$28,"")))&amp;IF(F43="Scenario1PBT7",'Minor retrofit'!$W$28,IF(F43="Scenario2PBT7",'Minor retrofit'!$X$28,IF(F43="Scenario3PBT7",'Minor retrofit'!$Y$28,"")))&amp;IF(F43="Scenario1PBT8",'Minor retrofit'!$Z$28,IF(F43="Scenario2PBT8",'Minor retrofit'!$AA$28,IF(F43="Scenario3PBT8",'Minor retrofit'!$AB$28,"")))&amp;IF(F43="Scenario1PBT9",'Minor retrofit'!$AC$28,IF(F43="Scenario2PBT9",'Minor retrofit'!$AD$28,IF(F43="Scenario3PBT9",'Minor retrofit'!$AE$28,"")))&amp;IF(F43="Scenario1PBT10",'Minor retrofit'!$AF$28,IF(F43="Scenario2PBT10",'Minor retrofit'!$AG$28,IF(F43="Scenario3PBT10",'Minor retrofit'!$AH$28,"")))&amp;IF(F43="Scenario1PBT11",'Minor retrofit'!$AI$28,IF(F43="Scenario2PBT11",'Minor retrofit'!$AJ$28,IF(F43="Scenario3PBT11",'Minor retrofit'!$AK$28,"")))&amp;IF(F43="Scenario1PBT12",'Minor retrofit'!$AL$28,IF(F43="Scenario2PBT12",'Minor retrofit'!$AM$28,IF(F43="Scenario3PBT12",'Minor retrofit'!$AN$28,"")))&amp;IF(F43="Scenario1PBT13",'Minor retrofit'!$AO$28,IF(F43="Scenario2PBT13",'Minor retrofit'!$AP$28,IF(F43="Scenario3PBT13",'Minor retrofit'!$AQ$28,"")))&amp;IF(F43="Scenario1PBT14",'Minor retrofit'!$AR$28,IF(F43="Scenario2PBT14",'Minor retrofit'!$AS$28,IF(F43="Scenario3PBT14",'Minor retrofit'!$AT$28,"")))&amp;IF(F43="Scenario1PBT15",'Minor retrofit'!$AU$28,IF(F43="Scenario2PBT15",'Minor retrofit'!$AV$28,IF(F43="Scenario3PBT15",'Minor retrofit'!$AW$28,"")))</f>
        <v/>
      </c>
      <c r="T43" s="207">
        <f t="shared" si="31"/>
        <v>0</v>
      </c>
      <c r="U43" s="206" t="str">
        <f>IF(F43="Scenario1PBT1",'Minor retrofit'!$E$39,IF(F43="Scenario2PBT1",'Minor retrofit'!$F$39,IF(F43="Scenario3PBT1",'Minor retrofit'!$G$39,"")))&amp;IF(F43="Scenario1PBT2",'Minor retrofit'!$H$39,IF(F43="Scenario2PBT2",'Minor retrofit'!$I$39,IF(F43="Scenario3PBT2",'Minor retrofit'!$J$39,"")))&amp;IF(F43="Scenario1PBT3",'Minor retrofit'!$K$39,IF(F43="Scenario2PBT3",'Minor retrofit'!$L$39,IF(F43="Scenario3PBT3",'Minor retrofit'!$M$39,"")))&amp;IF(F43="Scenario1PBT4",'Minor retrofit'!$N$39,IF(F43="Scenario2PBT4",'Minor retrofit'!$O$39,IF(F43="Scenario3PBT4",'Minor retrofit'!$P$39,"")))&amp;IF(F43="Scenario1PBT5",'Minor retrofit'!$Q$39,IF(F43="Scenario2PBT5",'Minor retrofit'!$R$39,IF(F43="Scenario3PBT5",'Minor retrofit'!$S$39,"")))&amp;IF(F43="Scenario1PBT6",'Minor retrofit'!$T$39,IF(F43="Scenario2PBT6",'Minor retrofit'!$U$39,IF(F43="Scenario3PBT6",'Minor retrofit'!$V$39,"")))&amp;IF(F43="Scenario1PBT7",'Minor retrofit'!$W$39,IF(F43="Scenario2PBT7",'Minor retrofit'!$X$39,IF(F43="Scenario3PBT7",'Minor retrofit'!$Y$39,"")))&amp;IF(F43="Scenario1PBT8",'Minor retrofit'!$Z$39,IF(F43="Scenario2PBT8",'Minor retrofit'!$AA$39,IF(F43="Scenario3PBT8",'Minor retrofit'!$AB$39,"")))&amp;IF(F43="Scenario1PBT9",'Minor retrofit'!$AC$39,IF(F43="Scenario2PBT9",'Minor retrofit'!$AD$39,IF(F43="Scenario3PBT9",'Minor retrofit'!$AE$39,"")))&amp;IF(F43="Scenario1PBT10",'Minor retrofit'!$AF$39,IF(F43="Scenario2PBT10",'Minor retrofit'!$AG$39,IF(F43="Scenario3PBT10",'Minor retrofit'!$AH$39,"")))&amp;IF(F43="Scenario1PBT11",'Minor retrofit'!$AI$39,IF(F43="Scenario2PBT11",'Minor retrofit'!$AJ$39,IF(F43="Scenario3PBT11",'Minor retrofit'!$AK$39,"")))&amp;IF(F43="Scenario1PBT12",'Minor retrofit'!$AL$39,IF(F43="Scenario2PBT12",'Minor retrofit'!$AM$39,IF(F43="Scenario3PBT12",'Minor retrofit'!$AN$39,"")))&amp;IF(F43="Scenario1PBT13",'Minor retrofit'!$AO$39,IF(F43="Scenario2PBT13",'Minor retrofit'!$AP$39,IF(F43="Scenario3PBT13",'Minor retrofit'!$AQ$39,"")))&amp;IF(F43="Scenario1PBT14",'Minor retrofit'!$AR$39,IF(F43="Scenario2PBT14",'Minor retrofit'!$AS$39,IF(F43="Scenario3PBT14",'Minor retrofit'!$AT$39,"")))&amp;IF(F43="Scenario1PBT15",'Minor retrofit'!$AU$39,IF(F43="Scenario2PBT15",'Minor retrofit'!$AV$39,IF(F43="Scenario3PBT15",'Minor retrofit'!$AW$39,"")))</f>
        <v/>
      </c>
      <c r="V43" s="117">
        <f t="shared" si="32"/>
        <v>0</v>
      </c>
      <c r="W43" s="117" t="str">
        <f>IF(F43="Scenario1PBT1",'Minor retrofit'!$E$41,IF(F43="Scenario2PBT1",'Minor retrofit'!$F$41,IF(F43="Scenario3PBT1",'Minor retrofit'!$G$41,"")))&amp;IF(F43="Scenario1PBT2",'Minor retrofit'!$H$41,IF(F43="Scenario2PBT2",'Minor retrofit'!$I$41,IF(F43="Scenario3PBT2",'Minor retrofit'!$J$41,"")))&amp;IF(F43="Scenario1PBT3",'Minor retrofit'!$K$41,IF(F43="Scenario2PBT3",'Minor retrofit'!$L$41,IF(F43="Scenario3PBT3",'Minor retrofit'!$M$41,"")))&amp;IF(F43="Scenario1PBT4",'Minor retrofit'!$N$41,IF(F43="Scenario2PBT4",'Minor retrofit'!$O$41,IF(F43="Scenario3PBT4",'Minor retrofit'!$P$41,"")))&amp;IF(F43="Scenario1PBT5",'Minor retrofit'!$Q$41,IF(F43="Scenario2PBT5",'Minor retrofit'!$R$41,IF(F43="Scenario3PBT5",'Minor retrofit'!$S$41,"")))&amp;IF(F43="Scenario1PBT6",'Minor retrofit'!$T$41,IF(F43="Scenario2PBT6",'Minor retrofit'!$U$41,IF(F43="Scenario3PBT6",'Minor retrofit'!$V$41,"")))&amp;IF(F43="Scenario1PBT7",'Minor retrofit'!$W$41,IF(F43="Scenario2PBT7",'Minor retrofit'!$X$41,IF(F43="Scenario3PBT7",'Minor retrofit'!$Y$41,"")))&amp;IF(F43="Scenario1PBT8",'Minor retrofit'!$Z$41,IF(F43="Scenario2PBT8",'Minor retrofit'!$AA$41,IF(F43="Scenario3PBT8",'Minor retrofit'!$AB$41,"")))&amp;IF(F43="Scenario1PBT9",'Minor retrofit'!$AC$41,IF(F43="Scenario2PBT9",'Minor retrofit'!$AD$41,IF(F43="Scenario3PBT9",'Minor retrofit'!$AE$41,"")))&amp;IF(F43="Scenario1PBT10",'Minor retrofit'!$AF$41,IF(F43="Scenario2PBT10",'Minor retrofit'!$AG$41,IF(F43="Scenario3PBT10",'Minor retrofit'!$AH$41,"")))&amp;IF(F43="Scenario1PBT11",'Minor retrofit'!$AI$41,IF(F43="Scenario2PBT11",'Minor retrofit'!$AJ$41,IF(F43="Scenario3PBT11",'Minor retrofit'!$AK$41,"")))&amp;IF(F43="Scenario1PBT12",'Minor retrofit'!$AL$41,IF(F43="Scenario2PBT12",'Minor retrofit'!$AM$41,IF(F43="Scenario3PBT12",'Minor retrofit'!$AN$41,"")))&amp;IF(F43="Scenario1PBT13",'Minor retrofit'!$AO$41,IF(F43="Scenario2PBT13",'Minor retrofit'!$AP$41,IF(F43="Scenario3PBT13",'Minor retrofit'!$AQ$41,"")))&amp;IF(F43="Scenario1PBT14",'Minor retrofit'!$AR$41,IF(F43="Scenario2PBT14",'Minor retrofit'!$AS$41,IF(F43="Scenario3PBT14",'Minor retrofit'!$AT$41,"")))&amp;IF(F43="Scenario1PBT15",'Minor retrofit'!$AU$41,IF(F43="Scenario2PBT15",'Minor retrofit'!$AV$41,IF(F43="Scenario3PBT15",'Minor retrofit'!$AW$41,"")))</f>
        <v/>
      </c>
      <c r="X43" s="117">
        <f t="shared" si="33"/>
        <v>0</v>
      </c>
      <c r="Y43" s="117" t="str">
        <f>IF(F43="Scenario1PBT1",'Minor retrofit'!$E$43,IF(F43="Scenario2PBT1",'Minor retrofit'!$F$43,IF(F43="Scenario3PBT1",'Minor retrofit'!$G$43,"")))&amp;IF(F43="Scenario1PBT2",'Minor retrofit'!$H$43,IF(F43="Scenario2PBT2",'Minor retrofit'!$I$43,IF(F43="Scenario3PBT2",'Minor retrofit'!$J$43,"")))&amp;IF(F43="Scenario1PBT3",'Minor retrofit'!$K$43,IF(F43="Scenario2PBT3",'Minor retrofit'!$L$43,IF(F43="Scenario3PBT3",'Minor retrofit'!$M$43,"")))&amp;IF(F43="Scenario1PBT4",'Minor retrofit'!$N$43,IF(F43="Scenario2PBT4",'Minor retrofit'!$O$43,IF(F43="Scenario3PBT4",'Minor retrofit'!$P$43,"")))&amp;IF(F43="Scenario1PBT5",'Minor retrofit'!$Q$43,IF(F43="Scenario2PBT5",'Minor retrofit'!$R$43,IF(F43="Scenario3PBT5",'Minor retrofit'!$S$43,"")))&amp;IF(F43="Scenario1PBT6",'Minor retrofit'!$T$43,IF(F43="Scenario2PBT6",'Minor retrofit'!$U$43,IF(F43="Scenario3PBT6",'Minor retrofit'!$V$43,"")))&amp;IF(F43="Scenario1PBT7",'Minor retrofit'!$W$43,IF(F43="Scenario2PBT7",'Minor retrofit'!$X$43,IF(F43="Scenario3PBT7",'Minor retrofit'!$Y$43,"")))&amp;IF(F43="Scenario1PBT8",'Minor retrofit'!$Z$43,IF(F43="Scenario2PBT8",'Minor retrofit'!$AA$43,IF(F43="Scenario3PBT8",'Minor retrofit'!$AB$43,"")))&amp;IF(F43="Scenario1PBT9",'Minor retrofit'!$AC$43,IF(F43="Scenario2PBT9",'Minor retrofit'!$AD$43,IF(F43="Scenario3PBT9",'Minor retrofit'!$AE$43,"")))&amp;IF(F43="Scenario1PBT10",'Minor retrofit'!$AF$43,IF(F43="Scenario2PBT10",'Minor retrofit'!$AG$43,IF(F43="Scenario3PBT10",'Minor retrofit'!$AH$43,"")))&amp;IF(F43="Scenario1PBT11",'Minor retrofit'!$AI$43,IF(F43="Scenario2PBT11",'Minor retrofit'!$AJ$43,IF(F43="Scenario3PBT11",'Minor retrofit'!$AK$43,"")))&amp;IF(F43="Scenario1PBT12",'Minor retrofit'!$AL$43,IF(F43="Scenario2PBT12",'Minor retrofit'!$AM$43,IF(F43="Scenario3PBT12",'Minor retrofit'!$AN$43,"")))&amp;IF(F43="Scenario1PBT13",'Minor retrofit'!$AO$43,IF(F43="Scenario2PBT13",'Minor retrofit'!$AP$43,IF(F43="Scenario3PBT13",'Minor retrofit'!$AQ$43,"")))&amp;IF(F43="Scenario1PBT14",'Minor retrofit'!$AR$43,IF(F43="Scenario2PBT14",'Minor retrofit'!$AS$43,IF(F43="Scenario3PBT14",'Minor retrofit'!$AT$43,"")))&amp;IF(F43="Scenario1PBT15",'Minor retrofit'!$AU$43,IF(F43="Scenario2PBT15",'Minor retrofit'!$AV$43,IF(F43="Scenario3PBT15",'Minor retrofit'!$AW$43,"")))</f>
        <v/>
      </c>
      <c r="Z43" s="117">
        <f t="shared" si="34"/>
        <v>0</v>
      </c>
      <c r="AA43" s="178" t="str">
        <f>IF(F43="Scenario1PBT1",'Minor retrofit'!$E$102,IF(F43="Scenario2PBT1",'Minor retrofit'!$F$102,IF(F43="Scenario3PBT1",'Minor retrofit'!$G$102,"")))&amp;IF(F43="Scenario1PBT2",'Minor retrofit'!$H$102,IF(F43="Scenario2PBT2",'Minor retrofit'!$I$102,IF(F43="Scenario3PBT2",'Minor retrofit'!$J$102,"")))&amp;IF(F43="Scenario1PBT3",'Minor retrofit'!$K$102,IF(F43="Scenario2PBT3",'Minor retrofit'!$L$102,IF(F43="Scenario3PBT3",'Minor retrofit'!$M$102,"")))&amp;IF(F43="Scenario1PBT4",'Minor retrofit'!$N$102,IF(F43="Scenario2PBT4",'Minor retrofit'!$O$102,IF(F43="Scenario3PBT4",'Minor retrofit'!$P$102,"")))&amp;IF(F43="Scenario1PBT5",'Minor retrofit'!$Q$102,IF(F43="Scenario2PBT5",'Minor retrofit'!$R$102,IF(F43="Scenario3PBT5",'Minor retrofit'!$S$102,"")))&amp;IF(F43="Scenario1PBT6",'Minor retrofit'!$T$102,IF(F43="Scenario2PBT6",'Minor retrofit'!$U$102,IF(F43="Scenario3PBT6",'Minor retrofit'!$V$102,"")))&amp;IF(F43="Scenario1PBT7",'Minor retrofit'!$W$102,IF(F43="Scenario2PBT7",'Minor retrofit'!$X$102,IF(F43="Scenario3PBT7",'Minor retrofit'!$Y$102,"")))&amp;IF(F43="Scenario1PBT8",'Minor retrofit'!$Z$102,IF(F43="Scenario2PBT8",'Minor retrofit'!$AA$102,IF(F43="Scenario3PBT8",'Minor retrofit'!$AB$102,"")))&amp;IF(F43="Scenario1PBT9",'Minor retrofit'!$AC$102,IF(F43="Scenario2PBT9",'Minor retrofit'!$AD$102,IF(F43="Scenario3PBT9",'Minor retrofit'!$AE$102,"")))&amp;IF(F43="Scenario1PBT10",'Minor retrofit'!$AF$102,IF(F43="Scenario2PBT10",'Minor retrofit'!$AG$102,IF(F43="Scenario3PBT10",'Minor retrofit'!$AH$102,"")))&amp;IF(F43="Scenario1PBT11",'Minor retrofit'!$AI$102,IF(F43="Scenario2PBT11",'Minor retrofit'!$AJ$102,IF(F43="Scenario3PBT11",'Minor retrofit'!$AK$102,"")))&amp;IF(F43="Scenario1PBT12",'Minor retrofit'!$AL$102,IF(F43="Scenario2PBT12",'Minor retrofit'!$AM$102,IF(F43="Scenario3PBT12",'Minor retrofit'!$AN$102,"")))&amp;IF(F43="Scenario1PBT13",'Minor retrofit'!$AO$102,IF(F43="Scenario2PBT13",'Minor retrofit'!$AP$102,IF(F43="Scenario3PBT13",'Minor retrofit'!$AQ$102,"")))&amp;IF(F43="Scenario1PBT14",'Minor retrofit'!$AR$102,IF(F43="Scenario2PBT14",'Minor retrofit'!$AS$102,IF(F43="Scenario3PBT14",'Minor retrofit'!$AT$102,"")))&amp;IF(F43="Scenario1PBT15",'Minor retrofit'!$AU$102,IF(F43="Scenario2PBT15",'Minor retrofit'!$AV$102,IF(F43="Scenario3PBT15",'Minor retrofit'!$AW$102,"")))</f>
        <v/>
      </c>
      <c r="AB43" s="179">
        <f t="shared" si="35"/>
        <v>0</v>
      </c>
      <c r="AC43" s="363" t="str">
        <f t="shared" si="24"/>
        <v/>
      </c>
      <c r="AD43" s="353">
        <f>IF(AC43="",IFERROR('Projection_Base-case'!G44-G43,0),0)</f>
        <v>0</v>
      </c>
      <c r="AE43" s="350">
        <f t="shared" si="36"/>
        <v>0</v>
      </c>
      <c r="AF43" s="361">
        <f>IFERROR(100*AD43/'Projection_Base-case'!G44,0)</f>
        <v>0</v>
      </c>
      <c r="AG43" s="352">
        <f>IF(AC43="",IFERROR('Projection_Base-case'!I44-I43,0),0)</f>
        <v>0</v>
      </c>
      <c r="AH43" s="353">
        <f t="shared" si="37"/>
        <v>0</v>
      </c>
      <c r="AI43" s="361">
        <f>IFERROR(100*AG43/'Projection_Base-case'!I44,0)</f>
        <v>0</v>
      </c>
      <c r="AJ43" s="352">
        <f>IF(AC43="",IFERROR('Projection_Base-case'!K44-K43,0),0)</f>
        <v>0</v>
      </c>
      <c r="AK43" s="353">
        <f t="shared" si="38"/>
        <v>0</v>
      </c>
      <c r="AL43" s="361">
        <f>IFERROR(100*AJ43/'Projection_Base-case'!K44,0)</f>
        <v>0</v>
      </c>
      <c r="AM43" s="352">
        <f>-IF(AC43="",IFERROR('Projection_Base-case'!M44-M43,0),0)</f>
        <v>0</v>
      </c>
      <c r="AN43" s="353">
        <f t="shared" si="39"/>
        <v>0</v>
      </c>
      <c r="AO43" s="354">
        <f>IFERROR(IF('Projection_Base-case'!N44&gt;0,100*AN43/'Projection_Base-case'!N44,100*AN43/N43),0)</f>
        <v>0</v>
      </c>
      <c r="AP43" s="355">
        <f>IF(AC43="",IFERROR('Projection_Base-case'!O44-O43,0),0)</f>
        <v>0</v>
      </c>
      <c r="AQ43" s="356">
        <f t="shared" si="40"/>
        <v>0</v>
      </c>
      <c r="AR43" s="356">
        <f>IFERROR(100*AP43/'Projection_Base-case'!O44,0)</f>
        <v>0</v>
      </c>
      <c r="AS43" s="355">
        <f>IF(AC43="",IFERROR('Projection_Base-case'!Q44-Q43,0),0)</f>
        <v>0</v>
      </c>
      <c r="AT43" s="356">
        <f t="shared" si="41"/>
        <v>0</v>
      </c>
      <c r="AU43" s="356">
        <f>IFERROR(100*AS43/'Projection_Base-case'!Q44,0)</f>
        <v>0</v>
      </c>
      <c r="AV43" s="355">
        <f>IF(AC43="",IFERROR('Projection_Base-case'!S44-S43,0),0)</f>
        <v>0</v>
      </c>
      <c r="AW43" s="356">
        <f t="shared" si="42"/>
        <v>0</v>
      </c>
      <c r="AX43" s="357">
        <f>IFERROR(100*AV43/'Projection_Base-case'!S44,0)</f>
        <v>0</v>
      </c>
      <c r="AY43" s="358">
        <f>IF(AC43="",IFERROR('Projection_Base-case'!U44-U43,0),0)</f>
        <v>0</v>
      </c>
      <c r="AZ43" s="359">
        <f t="shared" si="43"/>
        <v>0</v>
      </c>
      <c r="BA43" s="359">
        <f>IFERROR(100*AY43/'Projection_Base-case'!U44,0)</f>
        <v>0</v>
      </c>
      <c r="BB43" s="358">
        <f>IF(AC43="",IFERROR('Projection_Base-case'!W44-W43,0),0)</f>
        <v>0</v>
      </c>
      <c r="BC43" s="359">
        <f t="shared" si="44"/>
        <v>0</v>
      </c>
      <c r="BD43" s="359">
        <f>IFERROR(100*BB43/'Projection_Base-case'!W44,0)</f>
        <v>0</v>
      </c>
      <c r="BE43" s="358">
        <f>IF(AC43="",IFERROR('Projection_Base-case'!Y44-Y43,0),0)</f>
        <v>0</v>
      </c>
      <c r="BF43" s="359">
        <f t="shared" si="45"/>
        <v>0</v>
      </c>
      <c r="BG43" s="359">
        <f>IFERROR(100*BE43/'Projection_Base-case'!Y44,0)</f>
        <v>0</v>
      </c>
      <c r="BH43" s="359">
        <f t="shared" si="46"/>
        <v>0</v>
      </c>
      <c r="BI43" s="360">
        <f t="shared" si="47"/>
        <v>0</v>
      </c>
    </row>
    <row r="44" spans="1:61">
      <c r="A44" s="205">
        <v>40</v>
      </c>
      <c r="B44" s="347">
        <f>IF('Projection_Base-case'!B45&lt;&gt;"",'Projection_Base-case'!B45,0)</f>
        <v>0</v>
      </c>
      <c r="C44" s="347">
        <f>IF('Projection_Base-case'!C45&lt;&gt;"",'Projection_Base-case'!C45,0)</f>
        <v>0</v>
      </c>
      <c r="D44" s="365">
        <f>IF('Projection_Base-case'!D45&lt;&gt;"",'Projection_Base-case'!D45,0)</f>
        <v>0</v>
      </c>
      <c r="E44" s="369"/>
      <c r="F44" s="367" t="str">
        <f t="shared" si="23"/>
        <v>0</v>
      </c>
      <c r="G44" s="206" t="str">
        <f>IF(F44="Scenario1PBT1",'Minor retrofit'!$E$7,IF(F44="Scenario2PBT1",'Minor retrofit'!$F$7,IF(F44="Scenario3PBT1",'Minor retrofit'!$G$7,"")))&amp;IF(F44="Scenario1PBT2",'Minor retrofit'!$H$7,IF(F44="Scenario2PBT2",'Minor retrofit'!$I$7,IF(F44="Scenario3PBT2",'Minor retrofit'!$J$7,"")))&amp;IF(F44="Scenario1PBT3",'Minor retrofit'!$K$7,IF(F44="Scenario2PBT3",'Minor retrofit'!$L$7,IF(F44="Scenario3PBT3",'Minor retrofit'!$M$7,"")))&amp;IF(F44="Scenario1PBT4",'Minor retrofit'!$N$7,IF(F44="Scenario2PBT4",'Minor retrofit'!$O$7,IF(F44="Scenario3PBT4",'Minor retrofit'!$P$7,"")))&amp;IF(F44="Scenario1PBT5",'Minor retrofit'!$Q$7,IF(F44="Scenario2PBT5",'Minor retrofit'!$R$7,IF(F44="Scenario3PBT5",'Minor retrofit'!$S$7,"")))&amp;IF(F44="Scenario1PBT6",'Minor retrofit'!$T$7,IF(F44="Scenario2PBT6",'Minor retrofit'!$U$7,IF(F44="Scenario3PBT6",'Minor retrofit'!$V$7,"")))&amp;IF(F44="Scenario1PBT7",'Minor retrofit'!$W$7,IF(F44="Scenario2PBT7",'Minor retrofit'!$X$7,IF(F44="Scenario3PBT7",'Minor retrofit'!$Y$7,"")))&amp;IF(F44="Scenario1PBT8",'Minor retrofit'!$Z$7,IF(F44="Scenario2PBT8",'Minor retrofit'!$AA$7,IF(F44="Scenario3PBT8",'Minor retrofit'!$AB$7,"")))&amp;IF(F44="Scenario1PBT9",'Minor retrofit'!$AC$7,IF(F44="Scenario2PBT9",'Minor retrofit'!$AD$7,IF(F44="Scenario3PBT9",'Minor retrofit'!$AE$7,"")))&amp;IF(F44="Scenario1PBT10",'Minor retrofit'!$AF$7,IF(F44="Scenario2PBT10",'Minor retrofit'!$AG$7,IF(F44="Scenario3PBT10",'Minor retrofit'!$AH$7,"")))&amp;IF(F44="Scenario1PBT11",'Minor retrofit'!$AI$7,IF(F44="Scenario2PBT11",'Minor retrofit'!$AJ$7,IF(F44="Scenario3PBT11",'Minor retrofit'!$AK$7,"")))&amp;IF(F44="Scenario1PBT12",'Minor retrofit'!$AL$7,IF(F44="Scenario2PBT12",'Minor retrofit'!$AM$7,IF(F44="Scenario3PBT12",'Minor retrofit'!$AN$7,"")))&amp;IF(F44="Scenario1PBT13",'Minor retrofit'!$AO$7,IF(F44="Scenario2PBT13",'Minor retrofit'!$AP$7,IF(F44="Scenario3PBT13",'Minor retrofit'!$AQ$7,"")))&amp;IF(F44="Scenario1PBT14",'Minor retrofit'!$AR$7,IF(F44="Scenario2PBT14",'Minor retrofit'!$AS$7,IF(F44="Scenario3PBT14",'Minor retrofit'!$AT$7,"")))&amp;IF(F44="Scenario1PBT15",'Minor retrofit'!$AU$7,IF(F44="Scenario2PBT15",'Minor retrofit'!$AV$7,IF(F44="Scenario3PBT15",'Minor retrofit'!$AW$7,"")))</f>
        <v/>
      </c>
      <c r="H44" s="117">
        <f t="shared" si="25"/>
        <v>0</v>
      </c>
      <c r="I44" s="117" t="str">
        <f>IF(F44="Scenario1PBT1",'Minor retrofit'!$E$17,IF(F44="Scenario2PBT1",'Minor retrofit'!$F$17,IF(F44="Scenario3PBT1",'Minor retrofit'!$G$17,"")))&amp;IF(F44="Scenario1PBT2",'Minor retrofit'!$H$17,IF(F44="Scenario2PBT2",'Minor retrofit'!$I$17,IF(F44="Scenario3PBT2",'Minor retrofit'!$J$17,"")))&amp;IF(F44="Scenario1PBT3",'Minor retrofit'!$K$17,IF(F44="Scenario2PBT3",'Minor retrofit'!$L$17,IF(F44="Scenario3PBT3",'Minor retrofit'!$M$17,"")))&amp;IF(F44="Scenario1PBT4",'Minor retrofit'!$N$17,IF(F44="Scenario2PBT4",'Minor retrofit'!$O$17,IF(F44="Scenario3PBT4",'Minor retrofit'!$P$17,"")))&amp;IF(F44="Scenario1PBT5",'Minor retrofit'!$Q$17,IF(F44="Scenario2PBT5",'Minor retrofit'!$R$17,IF(F44="Scenario3PBT5",'Minor retrofit'!$S$17,"")))&amp;IF(F44="Scenario1PBT6",'Minor retrofit'!$T$17,IF(F44="Scenario2PBT6",'Minor retrofit'!$U$17,IF(F44="Scenario3PBT6",'Minor retrofit'!$V$17,"")))&amp;IF(F44="Scenario1PBT7",'Minor retrofit'!$W$17,IF(F44="Scenario2PBT7",'Minor retrofit'!$X$17,IF(F44="Scenario3PBT7",'Minor retrofit'!$Y$17,"")))&amp;IF(F44="Scenario1PBT8",'Minor retrofit'!$Z$17,IF(F44="Scenario2PBT8",'Minor retrofit'!$AA$17,IF(F44="Scenario3PBT8",'Minor retrofit'!$AB$17,"")))&amp;IF(F44="Scenario1PBT9",'Minor retrofit'!$AC$17,IF(F44="Scenario2PBT9",'Minor retrofit'!$AD$17,IF(F44="Scenario3PBT9",'Minor retrofit'!$AE$17,"")))&amp;IF(F44="Scenario1PBT10",'Minor retrofit'!$AF$17,IF(F44="Scenario2PBT10",'Minor retrofit'!$AG$17,IF(F44="Scenario3PBT10",'Minor retrofit'!$AH$17,"")))&amp;IF(F44="Scenario1PBT11",'Minor retrofit'!$AI$17,IF(F44="Scenario2PBT11",'Minor retrofit'!$AJ$17,IF(F44="Scenario3PBT11",'Minor retrofit'!$AK$17,"")))&amp;IF(F44="Scenario1PBT12",'Minor retrofit'!$AL$17,IF(F44="Scenario2PBT12",'Minor retrofit'!$AM$17,IF(F44="Scenario3PBT12",'Minor retrofit'!$AN$17,"")))&amp;IF(F44="Scenario1PBT13",'Minor retrofit'!$AO$17,IF(F44="Scenario2PBT13",'Minor retrofit'!$AP$17,IF(F44="Scenario3PBT13",'Minor retrofit'!$AQ$17,"")))&amp;IF(F44="Scenario1PBT14",'Minor retrofit'!$AR$17,IF(F44="Scenario2PBT14",'Minor retrofit'!$AS$17,IF(F44="Scenario3PBT14",'Minor retrofit'!$AT$17,"")))&amp;IF(F44="Scenario1PBT15",'Minor retrofit'!$AU$17,IF(F44="Scenario2PBT15",'Minor retrofit'!$AV$17,IF(F44="Scenario3PBT15",'Minor retrofit'!$AW$17,"")))</f>
        <v/>
      </c>
      <c r="J44" s="117">
        <f t="shared" si="26"/>
        <v>0</v>
      </c>
      <c r="K44" s="117" t="str">
        <f>IF(F44="Scenario1PBT1",'Minor retrofit'!$E$19,IF(F44="Scenario2PBT1",'Minor retrofit'!$F$19,IF(F44="Scenario3PBT1",'Minor retrofit'!$G$19,"")))&amp;IF(F44="Scenario1PBT2",'Minor retrofit'!$H$19,IF(F44="Scenario2PBT2",'Minor retrofit'!$I$19,IF(F44="Scenario3PBT2",'Minor retrofit'!$J$19,"")))&amp;IF(F44="Scenario1PBT3",'Minor retrofit'!$K$19,IF(F44="Scenario2PBT3",'Minor retrofit'!$L$19,IF(F44="Scenario3PBT3",'Minor retrofit'!$M$19,"")))&amp;IF(F44="Scenario1PBT4",'Minor retrofit'!$N$19,IF(F44="Scenario2PBT4",'Minor retrofit'!$O$19,IF(F44="Scenario3PBT4",'Minor retrofit'!$P$19,"")))&amp;IF(F44="Scenario1PBT5",'Minor retrofit'!$Q$19,IF(F44="Scenario2PBT5",'Minor retrofit'!$R$19,IF(F44="Scenario3PBT5",'Minor retrofit'!$S$19,"")))&amp;IF(F44="Scenario1PBT6",'Minor retrofit'!$T$19,IF(F44="Scenario2PBT6",'Minor retrofit'!$U$19,IF(F44="Scenario3PBT6",'Minor retrofit'!$V$19,"")))&amp;IF(F44="Scenario1PBT7",'Minor retrofit'!$W$19,IF(F44="Scenario2PBT7",'Minor retrofit'!$X$19,IF(F44="Scenario3PBT7",'Minor retrofit'!$Y$19,"")))&amp;IF(F44="Scenario1PBT8",'Minor retrofit'!$Z$19,IF(F44="Scenario2PBT8",'Minor retrofit'!$AA$19,IF(F44="Scenario3PBT8",'Minor retrofit'!$AB$19,"")))&amp;IF(F44="Scenario1PBT9",'Minor retrofit'!$AC$19,IF(F44="Scenario2PBT9",'Minor retrofit'!$AD$19,IF(F44="Scenario3PBT9",'Minor retrofit'!$AE$19,"")))&amp;IF(F44="Scenario1PBT10",'Minor retrofit'!$AF$19,IF(F44="Scenario2PBT10",'Minor retrofit'!$AG$19,IF(F44="Scenario3PBT10",'Minor retrofit'!$AH$19,"")))&amp;IF(F44="Scenario1PBT11",'Minor retrofit'!$AI$19,IF(F44="Scenario2PBT11",'Minor retrofit'!$AJ$19,IF(F44="Scenario3PBT11",'Minor retrofit'!$AK$19,"")))&amp;IF(F44="Scenario1PBT12",'Minor retrofit'!$AL$19,IF(F44="Scenario2PBT12",'Minor retrofit'!$AM$19,IF(F44="Scenario3PBT12",'Minor retrofit'!$AN$19,"")))&amp;IF(F44="Scenario1PBT13",'Minor retrofit'!$AO$19,IF(F44="Scenario2PBT13",'Minor retrofit'!$AP$19,IF(F44="Scenario3PBT13",'Minor retrofit'!$AQ$19,"")))&amp;IF(F44="Scenario1PBT14",'Minor retrofit'!$AR$19,IF(F44="Scenario2PBT14",'Minor retrofit'!$AS$19,IF(F44="Scenario3PBT14",'Minor retrofit'!$AT$19,"")))&amp;IF(F44="Scenario1PBT15",'Minor retrofit'!$AU$19,IF(F44="Scenario2PBT15",'Minor retrofit'!$AV$19,IF(F44="Scenario3PBT15",'Minor retrofit'!$AW$19,"")))</f>
        <v/>
      </c>
      <c r="L44" s="117">
        <f t="shared" si="27"/>
        <v>0</v>
      </c>
      <c r="M44" s="117" t="str">
        <f>IF(F44="Scenario1PBT1",'Minor retrofit'!$E$21,IF(F44="Scenario2PBT1",'Minor retrofit'!$F$21,IF(F44="Scenario3PBT1",'Minor retrofit'!$G$21,"")))&amp;IF(F44="Scenario1PBT2",'Minor retrofit'!$H$21,IF(F44="Scenario2PBT2",'Minor retrofit'!$I$21,IF(F44="Scenario3PBT2",'Minor retrofit'!$J$21,"")))&amp;IF(F44="Scenario1PBT3",'Minor retrofit'!$K$21,IF(F44="Scenario2PBT3",'Minor retrofit'!$L$21,IF(F44="Scenario3PBT3",'Minor retrofit'!$M$21,"")))&amp;IF(F44="Scenario1PBT4",'Minor retrofit'!$N$21,IF(F44="Scenario2PBT4",'Minor retrofit'!$O$21,IF(F44="Scenario3PBT4",'Minor retrofit'!$P$21,"")))&amp;IF(F44="Scenario1PBT5",'Minor retrofit'!$Q$21,IF(F44="Scenario2PBT5",'Minor retrofit'!$R$21,IF(F44="Scenario3PBT5",'Minor retrofit'!$S$21,"")))&amp;IF(F44="Scenario1PBT6",'Minor retrofit'!$T$21,IF(F44="Scenario2PBT6",'Minor retrofit'!$U$21,IF(F44="Scenario3PBT6",'Minor retrofit'!$V$21,"")))&amp;IF(F44="Scenario1PBT7",'Minor retrofit'!$W$21,IF(F44="Scenario2PBT7",'Minor retrofit'!$X$21,IF(F44="Scenario3PBT7",'Minor retrofit'!$Y$21,"")))&amp;IF(F44="Scenario1PBT8",'Minor retrofit'!$Z$21,IF(F44="Scenario2PBT8",'Minor retrofit'!$AA$21,IF(F44="Scenario3PBT8",'Minor retrofit'!$AB$21,"")))&amp;IF(F44="Scenario1PBT9",'Minor retrofit'!$AC$21,IF(F44="Scenario2PBT9",'Minor retrofit'!$AD$21,IF(F44="Scenario3PBT9",'Minor retrofit'!$AE$21,"")))&amp;IF(F44="Scenario1PBT10",'Minor retrofit'!$AF$21,IF(F44="Scenario2PBT10",'Minor retrofit'!$AG$21,IF(F44="Scenario3PBT10",'Minor retrofit'!$AH$21,"")))&amp;IF(F44="Scenario1PBT11",'Minor retrofit'!$AI$21,IF(F44="Scenario2PBT11",'Minor retrofit'!$AJ$21,IF(F44="Scenario3PBT11",'Minor retrofit'!$AK$21,"")))&amp;IF(F44="Scenario1PBT12",'Minor retrofit'!$AL$21,IF(F44="Scenario2PBT12",'Minor retrofit'!$AM$21,IF(F44="Scenario3PBT12",'Minor retrofit'!$AN$21,"")))&amp;IF(F44="Scenario1PBT13",'Minor retrofit'!$AO$21,IF(F44="Scenario2PBT13",'Minor retrofit'!$AP$21,IF(F44="Scenario3PBT13",'Minor retrofit'!$AQ$21,"")))&amp;IF(F44="Scenario1PBT14",'Minor retrofit'!$AR$21,IF(F44="Scenario2PBT14",'Minor retrofit'!$AS$21,IF(F44="Scenario3PBT14",'Minor retrofit'!$AT$21,"")))&amp;IF(F44="Scenario1PBT15",'Minor retrofit'!$AU$21,IF(F44="Scenario2PBT15",'Minor retrofit'!$AV$21,IF(F44="Scenario3PBT15",'Minor retrofit'!$AW$21,"")))</f>
        <v/>
      </c>
      <c r="N44" s="118">
        <f t="shared" si="28"/>
        <v>0</v>
      </c>
      <c r="O44" s="206" t="str">
        <f>IF(F44="Scenario1PBT1",'Minor retrofit'!$E$24,IF(F44="Scenario2PBT1",'Minor retrofit'!$F$24,IF(F44="Scenario3PBT1",'Minor retrofit'!$G$24,"")))&amp;IF(F44="Scenario1PBT2",'Minor retrofit'!$H$24,IF(F44="Scenario2PBT2",'Minor retrofit'!$I$24,IF(F44="Scenario3PBT2",'Minor retrofit'!$J$24,"")))&amp;IF(F44="Scenario1PBT3",'Minor retrofit'!$K$24,IF(F44="Scenario2PBT3",'Minor retrofit'!$L$24,IF(F44="Scenario3PBT3",'Minor retrofit'!$M$24,"")))&amp;IF(F44="Scenario1PBT4",'Minor retrofit'!$N$24,IF(F44="Scenario2PBT4",'Minor retrofit'!$O$24,IF(F44="Scenario3PBT4",'Minor retrofit'!$P$24,"")))&amp;IF(F44="Scenario1PBT5",'Minor retrofit'!$Q$24,IF(F44="Scenario2PBT5",'Minor retrofit'!$R$24,IF(F44="Scenario3PBT5",'Minor retrofit'!$S$24,"")))&amp;IF(F44="Scenario1PBT6",'Minor retrofit'!$T$24,IF(F44="Scenario2PBT6",'Minor retrofit'!$U$24,IF(F44="Scenario3PBT6",'Minor retrofit'!$V$24,"")))&amp;IF(F44="Scenario1PBT7",'Minor retrofit'!$W$24,IF(F44="Scenario2PBT7",'Minor retrofit'!$X$24,IF(F44="Scenario3PBT7",'Minor retrofit'!$Y$24,"")))&amp;IF(F44="Scenario1PBT8",'Minor retrofit'!$Z$24,IF(F44="Scenario2PBT8",'Minor retrofit'!$AA$24,IF(F44="Scenario3PBT8",'Minor retrofit'!$AB$24,"")))&amp;IF(F44="Scenario1PBT9",'Minor retrofit'!$AC$24,IF(F44="Scenario2PBT9",'Minor retrofit'!$AD$24,IF(F44="Scenario3PBT9",'Minor retrofit'!$AE$24,"")))&amp;IF(F44="Scenario1PBT10",'Minor retrofit'!$AF$24,IF(F44="Scenario2PBT10",'Minor retrofit'!$AG$24,IF(F44="Scenario3PBT10",'Minor retrofit'!$AH$24,"")))&amp;IF(F44="Scenario1PBT11",'Minor retrofit'!$AI$24,IF(F44="Scenario2PBT11",'Minor retrofit'!$AJ$24,IF(F44="Scenario3PBT11",'Minor retrofit'!$AK$24,"")))&amp;IF(F44="Scenario1PBT12",'Minor retrofit'!$AL$24,IF(F44="Scenario2PBT12",'Minor retrofit'!$AM$24,IF(F44="Scenario3PBT12",'Minor retrofit'!$AN$24,"")))&amp;IF(F44="Scenario1PBT13",'Minor retrofit'!$AO$24,IF(F44="Scenario2PBT13",'Minor retrofit'!$AP$24,IF(F44="Scenario3PBT13",'Minor retrofit'!$AQ$24,"")))&amp;IF(F44="Scenario1PBT14",'Minor retrofit'!$AR$24,IF(F44="Scenario2PBT14",'Minor retrofit'!$AS$24,IF(F44="Scenario3PBT14",'Minor retrofit'!$AT$24,"")))&amp;IF(F44="Scenario1PBT15",'Minor retrofit'!$AU$24,IF(F44="Scenario2PBT15",'Minor retrofit'!$AV$24,IF(F44="Scenario3PBT15",'Minor retrofit'!$AW$24,"")))</f>
        <v/>
      </c>
      <c r="P44" s="117">
        <f t="shared" si="29"/>
        <v>0</v>
      </c>
      <c r="Q44" s="117" t="str">
        <f>IF(F44="Scenario1PBT1",'Minor retrofit'!$E$26,IF(F44="Scenario2PBT1",'Minor retrofit'!$F$26,IF(F44="Scenario3PBT1",'Minor retrofit'!$G$26,"")))&amp;IF(F44="Scenario1PBT2",'Minor retrofit'!$H$26,IF(F44="Scenario2PBT2",'Minor retrofit'!$I$26,IF(F44="Scenario3PBT2",'Minor retrofit'!$J$26,"")))&amp;IF(F44="Scenario1PBT3",'Minor retrofit'!$K$26,IF(F44="Scenario2PBT3",'Minor retrofit'!$L$26,IF(F44="Scenario3PBT3",'Minor retrofit'!$M$26,"")))&amp;IF(F44="Scenario1PBT4",'Minor retrofit'!$N$26,IF(F44="Scenario2PBT4",'Minor retrofit'!$O$26,IF(F44="Scenario3PBT4",'Minor retrofit'!$P$26,"")))&amp;IF(F44="Scenario1PBT5",'Minor retrofit'!$Q$26,IF(F44="Scenario2PBT5",'Minor retrofit'!$R$26,IF(F44="Scenario3PBT5",'Minor retrofit'!$S$26,"")))&amp;IF(F44="Scenario1PBT6",'Minor retrofit'!$T$26,IF(F44="Scenario2PBT6",'Minor retrofit'!$U$26,IF(F44="Scenario3PBT6",'Minor retrofit'!$V$26,"")))&amp;IF(F44="Scenario1PBT7",'Minor retrofit'!$W$26,IF(F44="Scenario2PBT7",'Minor retrofit'!$X$26,IF(F44="Scenario3PBT7",'Minor retrofit'!$Y$26,"")))&amp;IF(F44="Scenario1PBT8",'Minor retrofit'!$Z$26,IF(F44="Scenario2PBT8",'Minor retrofit'!$AA$26,IF(F44="Scenario3PBT8",'Minor retrofit'!$AB$26,"")))&amp;IF(F44="Scenario1PBT9",'Minor retrofit'!$AC$26,IF(F44="Scenario2PBT9",'Minor retrofit'!$AD$26,IF(F44="Scenario3PBT9",'Minor retrofit'!$AE$26,"")))&amp;IF(F44="Scenario1PBT10",'Minor retrofit'!$AF$26,IF(F44="Scenario2PBT10",'Minor retrofit'!$AG$26,IF(F44="Scenario3PBT10",'Minor retrofit'!$AH$26,"")))&amp;IF(F44="Scenario1PBT11",'Minor retrofit'!$AI$26,IF(F44="Scenario2PBT11",'Minor retrofit'!$AJ$26,IF(F44="Scenario3PBT11",'Minor retrofit'!$AK$26,"")))&amp;IF(F44="Scenario1PBT12",'Minor retrofit'!$AL$26,IF(F44="Scenario2PBT12",'Minor retrofit'!$AM$26,IF(F44="Scenario3PBT12",'Minor retrofit'!$AN$26,"")))&amp;IF(F44="Scenario1PBT13",'Minor retrofit'!$AO$26,IF(F44="Scenario2PBT13",'Minor retrofit'!$AP$26,IF(F44="Scenario3PBT13",'Minor retrofit'!$AQ$26,"")))&amp;IF(F44="Scenario1PBT14",'Minor retrofit'!$AR$26,IF(F44="Scenario2PBT14",'Minor retrofit'!$AS$26,IF(F44="Scenario3PBT14",'Minor retrofit'!$AT$26,"")))&amp;IF(F44="Scenario1PBT15",'Minor retrofit'!$AU$26,IF(F44="Scenario2PBT15",'Minor retrofit'!$AV$26,IF(F44="Scenario3PBT15",'Minor retrofit'!$AW$26,"")))</f>
        <v/>
      </c>
      <c r="R44" s="117">
        <f t="shared" si="30"/>
        <v>0</v>
      </c>
      <c r="S44" s="117" t="str">
        <f>IF(F44="Scenario1PBT1",'Minor retrofit'!$E$28,IF(F44="Scenario2PBT1",'Minor retrofit'!$F$28,IF(F44="Scenario3PBT1",'Minor retrofit'!$G$28,"")))&amp;IF(F44="Scenario1PBT2",'Minor retrofit'!$H$28,IF(F44="Scenario2PBT2",'Minor retrofit'!$I$28,IF(F44="Scenario3PBT2",'Minor retrofit'!$J$28,"")))&amp;IF(F44="Scenario1PBT3",'Minor retrofit'!$K$28,IF(F44="Scenario2PBT3",'Minor retrofit'!$L$28,IF(F44="Scenario3PBT3",'Minor retrofit'!$M$28,"")))&amp;IF(F44="Scenario1PBT4",'Minor retrofit'!$N$28,IF(F44="Scenario2PBT4",'Minor retrofit'!$O$28,IF(F44="Scenario3PBT4",'Minor retrofit'!$P$28,"")))&amp;IF(F44="Scenario1PBT5",'Minor retrofit'!$Q$28,IF(F44="Scenario2PBT5",'Minor retrofit'!$R$28,IF(F44="Scenario3PBT5",'Minor retrofit'!$S$28,"")))&amp;IF(F44="Scenario1PBT6",'Minor retrofit'!$T$28,IF(F44="Scenario2PBT6",'Minor retrofit'!$U$28,IF(F44="Scenario3PBT6",'Minor retrofit'!$V$28,"")))&amp;IF(F44="Scenario1PBT7",'Minor retrofit'!$W$28,IF(F44="Scenario2PBT7",'Minor retrofit'!$X$28,IF(F44="Scenario3PBT7",'Minor retrofit'!$Y$28,"")))&amp;IF(F44="Scenario1PBT8",'Minor retrofit'!$Z$28,IF(F44="Scenario2PBT8",'Minor retrofit'!$AA$28,IF(F44="Scenario3PBT8",'Minor retrofit'!$AB$28,"")))&amp;IF(F44="Scenario1PBT9",'Minor retrofit'!$AC$28,IF(F44="Scenario2PBT9",'Minor retrofit'!$AD$28,IF(F44="Scenario3PBT9",'Minor retrofit'!$AE$28,"")))&amp;IF(F44="Scenario1PBT10",'Minor retrofit'!$AF$28,IF(F44="Scenario2PBT10",'Minor retrofit'!$AG$28,IF(F44="Scenario3PBT10",'Minor retrofit'!$AH$28,"")))&amp;IF(F44="Scenario1PBT11",'Minor retrofit'!$AI$28,IF(F44="Scenario2PBT11",'Minor retrofit'!$AJ$28,IF(F44="Scenario3PBT11",'Minor retrofit'!$AK$28,"")))&amp;IF(F44="Scenario1PBT12",'Minor retrofit'!$AL$28,IF(F44="Scenario2PBT12",'Minor retrofit'!$AM$28,IF(F44="Scenario3PBT12",'Minor retrofit'!$AN$28,"")))&amp;IF(F44="Scenario1PBT13",'Minor retrofit'!$AO$28,IF(F44="Scenario2PBT13",'Minor retrofit'!$AP$28,IF(F44="Scenario3PBT13",'Minor retrofit'!$AQ$28,"")))&amp;IF(F44="Scenario1PBT14",'Minor retrofit'!$AR$28,IF(F44="Scenario2PBT14",'Minor retrofit'!$AS$28,IF(F44="Scenario3PBT14",'Minor retrofit'!$AT$28,"")))&amp;IF(F44="Scenario1PBT15",'Minor retrofit'!$AU$28,IF(F44="Scenario2PBT15",'Minor retrofit'!$AV$28,IF(F44="Scenario3PBT15",'Minor retrofit'!$AW$28,"")))</f>
        <v/>
      </c>
      <c r="T44" s="207">
        <f t="shared" si="31"/>
        <v>0</v>
      </c>
      <c r="U44" s="206" t="str">
        <f>IF(F44="Scenario1PBT1",'Minor retrofit'!$E$39,IF(F44="Scenario2PBT1",'Minor retrofit'!$F$39,IF(F44="Scenario3PBT1",'Minor retrofit'!$G$39,"")))&amp;IF(F44="Scenario1PBT2",'Minor retrofit'!$H$39,IF(F44="Scenario2PBT2",'Minor retrofit'!$I$39,IF(F44="Scenario3PBT2",'Minor retrofit'!$J$39,"")))&amp;IF(F44="Scenario1PBT3",'Minor retrofit'!$K$39,IF(F44="Scenario2PBT3",'Minor retrofit'!$L$39,IF(F44="Scenario3PBT3",'Minor retrofit'!$M$39,"")))&amp;IF(F44="Scenario1PBT4",'Minor retrofit'!$N$39,IF(F44="Scenario2PBT4",'Minor retrofit'!$O$39,IF(F44="Scenario3PBT4",'Minor retrofit'!$P$39,"")))&amp;IF(F44="Scenario1PBT5",'Minor retrofit'!$Q$39,IF(F44="Scenario2PBT5",'Minor retrofit'!$R$39,IF(F44="Scenario3PBT5",'Minor retrofit'!$S$39,"")))&amp;IF(F44="Scenario1PBT6",'Minor retrofit'!$T$39,IF(F44="Scenario2PBT6",'Minor retrofit'!$U$39,IF(F44="Scenario3PBT6",'Minor retrofit'!$V$39,"")))&amp;IF(F44="Scenario1PBT7",'Minor retrofit'!$W$39,IF(F44="Scenario2PBT7",'Minor retrofit'!$X$39,IF(F44="Scenario3PBT7",'Minor retrofit'!$Y$39,"")))&amp;IF(F44="Scenario1PBT8",'Minor retrofit'!$Z$39,IF(F44="Scenario2PBT8",'Minor retrofit'!$AA$39,IF(F44="Scenario3PBT8",'Minor retrofit'!$AB$39,"")))&amp;IF(F44="Scenario1PBT9",'Minor retrofit'!$AC$39,IF(F44="Scenario2PBT9",'Minor retrofit'!$AD$39,IF(F44="Scenario3PBT9",'Minor retrofit'!$AE$39,"")))&amp;IF(F44="Scenario1PBT10",'Minor retrofit'!$AF$39,IF(F44="Scenario2PBT10",'Minor retrofit'!$AG$39,IF(F44="Scenario3PBT10",'Minor retrofit'!$AH$39,"")))&amp;IF(F44="Scenario1PBT11",'Minor retrofit'!$AI$39,IF(F44="Scenario2PBT11",'Minor retrofit'!$AJ$39,IF(F44="Scenario3PBT11",'Minor retrofit'!$AK$39,"")))&amp;IF(F44="Scenario1PBT12",'Minor retrofit'!$AL$39,IF(F44="Scenario2PBT12",'Minor retrofit'!$AM$39,IF(F44="Scenario3PBT12",'Minor retrofit'!$AN$39,"")))&amp;IF(F44="Scenario1PBT13",'Minor retrofit'!$AO$39,IF(F44="Scenario2PBT13",'Minor retrofit'!$AP$39,IF(F44="Scenario3PBT13",'Minor retrofit'!$AQ$39,"")))&amp;IF(F44="Scenario1PBT14",'Minor retrofit'!$AR$39,IF(F44="Scenario2PBT14",'Minor retrofit'!$AS$39,IF(F44="Scenario3PBT14",'Minor retrofit'!$AT$39,"")))&amp;IF(F44="Scenario1PBT15",'Minor retrofit'!$AU$39,IF(F44="Scenario2PBT15",'Minor retrofit'!$AV$39,IF(F44="Scenario3PBT15",'Minor retrofit'!$AW$39,"")))</f>
        <v/>
      </c>
      <c r="V44" s="117">
        <f t="shared" si="32"/>
        <v>0</v>
      </c>
      <c r="W44" s="117" t="str">
        <f>IF(F44="Scenario1PBT1",'Minor retrofit'!$E$41,IF(F44="Scenario2PBT1",'Minor retrofit'!$F$41,IF(F44="Scenario3PBT1",'Minor retrofit'!$G$41,"")))&amp;IF(F44="Scenario1PBT2",'Minor retrofit'!$H$41,IF(F44="Scenario2PBT2",'Minor retrofit'!$I$41,IF(F44="Scenario3PBT2",'Minor retrofit'!$J$41,"")))&amp;IF(F44="Scenario1PBT3",'Minor retrofit'!$K$41,IF(F44="Scenario2PBT3",'Minor retrofit'!$L$41,IF(F44="Scenario3PBT3",'Minor retrofit'!$M$41,"")))&amp;IF(F44="Scenario1PBT4",'Minor retrofit'!$N$41,IF(F44="Scenario2PBT4",'Minor retrofit'!$O$41,IF(F44="Scenario3PBT4",'Minor retrofit'!$P$41,"")))&amp;IF(F44="Scenario1PBT5",'Minor retrofit'!$Q$41,IF(F44="Scenario2PBT5",'Minor retrofit'!$R$41,IF(F44="Scenario3PBT5",'Minor retrofit'!$S$41,"")))&amp;IF(F44="Scenario1PBT6",'Minor retrofit'!$T$41,IF(F44="Scenario2PBT6",'Minor retrofit'!$U$41,IF(F44="Scenario3PBT6",'Minor retrofit'!$V$41,"")))&amp;IF(F44="Scenario1PBT7",'Minor retrofit'!$W$41,IF(F44="Scenario2PBT7",'Minor retrofit'!$X$41,IF(F44="Scenario3PBT7",'Minor retrofit'!$Y$41,"")))&amp;IF(F44="Scenario1PBT8",'Minor retrofit'!$Z$41,IF(F44="Scenario2PBT8",'Minor retrofit'!$AA$41,IF(F44="Scenario3PBT8",'Minor retrofit'!$AB$41,"")))&amp;IF(F44="Scenario1PBT9",'Minor retrofit'!$AC$41,IF(F44="Scenario2PBT9",'Minor retrofit'!$AD$41,IF(F44="Scenario3PBT9",'Minor retrofit'!$AE$41,"")))&amp;IF(F44="Scenario1PBT10",'Minor retrofit'!$AF$41,IF(F44="Scenario2PBT10",'Minor retrofit'!$AG$41,IF(F44="Scenario3PBT10",'Minor retrofit'!$AH$41,"")))&amp;IF(F44="Scenario1PBT11",'Minor retrofit'!$AI$41,IF(F44="Scenario2PBT11",'Minor retrofit'!$AJ$41,IF(F44="Scenario3PBT11",'Minor retrofit'!$AK$41,"")))&amp;IF(F44="Scenario1PBT12",'Minor retrofit'!$AL$41,IF(F44="Scenario2PBT12",'Minor retrofit'!$AM$41,IF(F44="Scenario3PBT12",'Minor retrofit'!$AN$41,"")))&amp;IF(F44="Scenario1PBT13",'Minor retrofit'!$AO$41,IF(F44="Scenario2PBT13",'Minor retrofit'!$AP$41,IF(F44="Scenario3PBT13",'Minor retrofit'!$AQ$41,"")))&amp;IF(F44="Scenario1PBT14",'Minor retrofit'!$AR$41,IF(F44="Scenario2PBT14",'Minor retrofit'!$AS$41,IF(F44="Scenario3PBT14",'Minor retrofit'!$AT$41,"")))&amp;IF(F44="Scenario1PBT15",'Minor retrofit'!$AU$41,IF(F44="Scenario2PBT15",'Minor retrofit'!$AV$41,IF(F44="Scenario3PBT15",'Minor retrofit'!$AW$41,"")))</f>
        <v/>
      </c>
      <c r="X44" s="117">
        <f t="shared" si="33"/>
        <v>0</v>
      </c>
      <c r="Y44" s="117" t="str">
        <f>IF(F44="Scenario1PBT1",'Minor retrofit'!$E$43,IF(F44="Scenario2PBT1",'Minor retrofit'!$F$43,IF(F44="Scenario3PBT1",'Minor retrofit'!$G$43,"")))&amp;IF(F44="Scenario1PBT2",'Minor retrofit'!$H$43,IF(F44="Scenario2PBT2",'Minor retrofit'!$I$43,IF(F44="Scenario3PBT2",'Minor retrofit'!$J$43,"")))&amp;IF(F44="Scenario1PBT3",'Minor retrofit'!$K$43,IF(F44="Scenario2PBT3",'Minor retrofit'!$L$43,IF(F44="Scenario3PBT3",'Minor retrofit'!$M$43,"")))&amp;IF(F44="Scenario1PBT4",'Minor retrofit'!$N$43,IF(F44="Scenario2PBT4",'Minor retrofit'!$O$43,IF(F44="Scenario3PBT4",'Minor retrofit'!$P$43,"")))&amp;IF(F44="Scenario1PBT5",'Minor retrofit'!$Q$43,IF(F44="Scenario2PBT5",'Minor retrofit'!$R$43,IF(F44="Scenario3PBT5",'Minor retrofit'!$S$43,"")))&amp;IF(F44="Scenario1PBT6",'Minor retrofit'!$T$43,IF(F44="Scenario2PBT6",'Minor retrofit'!$U$43,IF(F44="Scenario3PBT6",'Minor retrofit'!$V$43,"")))&amp;IF(F44="Scenario1PBT7",'Minor retrofit'!$W$43,IF(F44="Scenario2PBT7",'Minor retrofit'!$X$43,IF(F44="Scenario3PBT7",'Minor retrofit'!$Y$43,"")))&amp;IF(F44="Scenario1PBT8",'Minor retrofit'!$Z$43,IF(F44="Scenario2PBT8",'Minor retrofit'!$AA$43,IF(F44="Scenario3PBT8",'Minor retrofit'!$AB$43,"")))&amp;IF(F44="Scenario1PBT9",'Minor retrofit'!$AC$43,IF(F44="Scenario2PBT9",'Minor retrofit'!$AD$43,IF(F44="Scenario3PBT9",'Minor retrofit'!$AE$43,"")))&amp;IF(F44="Scenario1PBT10",'Minor retrofit'!$AF$43,IF(F44="Scenario2PBT10",'Minor retrofit'!$AG$43,IF(F44="Scenario3PBT10",'Minor retrofit'!$AH$43,"")))&amp;IF(F44="Scenario1PBT11",'Minor retrofit'!$AI$43,IF(F44="Scenario2PBT11",'Minor retrofit'!$AJ$43,IF(F44="Scenario3PBT11",'Minor retrofit'!$AK$43,"")))&amp;IF(F44="Scenario1PBT12",'Minor retrofit'!$AL$43,IF(F44="Scenario2PBT12",'Minor retrofit'!$AM$43,IF(F44="Scenario3PBT12",'Minor retrofit'!$AN$43,"")))&amp;IF(F44="Scenario1PBT13",'Minor retrofit'!$AO$43,IF(F44="Scenario2PBT13",'Minor retrofit'!$AP$43,IF(F44="Scenario3PBT13",'Minor retrofit'!$AQ$43,"")))&amp;IF(F44="Scenario1PBT14",'Minor retrofit'!$AR$43,IF(F44="Scenario2PBT14",'Minor retrofit'!$AS$43,IF(F44="Scenario3PBT14",'Minor retrofit'!$AT$43,"")))&amp;IF(F44="Scenario1PBT15",'Minor retrofit'!$AU$43,IF(F44="Scenario2PBT15",'Minor retrofit'!$AV$43,IF(F44="Scenario3PBT15",'Minor retrofit'!$AW$43,"")))</f>
        <v/>
      </c>
      <c r="Z44" s="117">
        <f t="shared" si="34"/>
        <v>0</v>
      </c>
      <c r="AA44" s="178" t="str">
        <f>IF(F44="Scenario1PBT1",'Minor retrofit'!$E$102,IF(F44="Scenario2PBT1",'Minor retrofit'!$F$102,IF(F44="Scenario3PBT1",'Minor retrofit'!$G$102,"")))&amp;IF(F44="Scenario1PBT2",'Minor retrofit'!$H$102,IF(F44="Scenario2PBT2",'Minor retrofit'!$I$102,IF(F44="Scenario3PBT2",'Minor retrofit'!$J$102,"")))&amp;IF(F44="Scenario1PBT3",'Minor retrofit'!$K$102,IF(F44="Scenario2PBT3",'Minor retrofit'!$L$102,IF(F44="Scenario3PBT3",'Minor retrofit'!$M$102,"")))&amp;IF(F44="Scenario1PBT4",'Minor retrofit'!$N$102,IF(F44="Scenario2PBT4",'Minor retrofit'!$O$102,IF(F44="Scenario3PBT4",'Minor retrofit'!$P$102,"")))&amp;IF(F44="Scenario1PBT5",'Minor retrofit'!$Q$102,IF(F44="Scenario2PBT5",'Minor retrofit'!$R$102,IF(F44="Scenario3PBT5",'Minor retrofit'!$S$102,"")))&amp;IF(F44="Scenario1PBT6",'Minor retrofit'!$T$102,IF(F44="Scenario2PBT6",'Minor retrofit'!$U$102,IF(F44="Scenario3PBT6",'Minor retrofit'!$V$102,"")))&amp;IF(F44="Scenario1PBT7",'Minor retrofit'!$W$102,IF(F44="Scenario2PBT7",'Minor retrofit'!$X$102,IF(F44="Scenario3PBT7",'Minor retrofit'!$Y$102,"")))&amp;IF(F44="Scenario1PBT8",'Minor retrofit'!$Z$102,IF(F44="Scenario2PBT8",'Minor retrofit'!$AA$102,IF(F44="Scenario3PBT8",'Minor retrofit'!$AB$102,"")))&amp;IF(F44="Scenario1PBT9",'Minor retrofit'!$AC$102,IF(F44="Scenario2PBT9",'Minor retrofit'!$AD$102,IF(F44="Scenario3PBT9",'Minor retrofit'!$AE$102,"")))&amp;IF(F44="Scenario1PBT10",'Minor retrofit'!$AF$102,IF(F44="Scenario2PBT10",'Minor retrofit'!$AG$102,IF(F44="Scenario3PBT10",'Minor retrofit'!$AH$102,"")))&amp;IF(F44="Scenario1PBT11",'Minor retrofit'!$AI$102,IF(F44="Scenario2PBT11",'Minor retrofit'!$AJ$102,IF(F44="Scenario3PBT11",'Minor retrofit'!$AK$102,"")))&amp;IF(F44="Scenario1PBT12",'Minor retrofit'!$AL$102,IF(F44="Scenario2PBT12",'Minor retrofit'!$AM$102,IF(F44="Scenario3PBT12",'Minor retrofit'!$AN$102,"")))&amp;IF(F44="Scenario1PBT13",'Minor retrofit'!$AO$102,IF(F44="Scenario2PBT13",'Minor retrofit'!$AP$102,IF(F44="Scenario3PBT13",'Minor retrofit'!$AQ$102,"")))&amp;IF(F44="Scenario1PBT14",'Minor retrofit'!$AR$102,IF(F44="Scenario2PBT14",'Minor retrofit'!$AS$102,IF(F44="Scenario3PBT14",'Minor retrofit'!$AT$102,"")))&amp;IF(F44="Scenario1PBT15",'Minor retrofit'!$AU$102,IF(F44="Scenario2PBT15",'Minor retrofit'!$AV$102,IF(F44="Scenario3PBT15",'Minor retrofit'!$AW$102,"")))</f>
        <v/>
      </c>
      <c r="AB44" s="179">
        <f t="shared" si="35"/>
        <v>0</v>
      </c>
      <c r="AC44" s="363" t="str">
        <f t="shared" si="24"/>
        <v/>
      </c>
      <c r="AD44" s="353">
        <f>IF(AC44="",IFERROR('Projection_Base-case'!G45-G44,0),0)</f>
        <v>0</v>
      </c>
      <c r="AE44" s="350">
        <f t="shared" si="36"/>
        <v>0</v>
      </c>
      <c r="AF44" s="361">
        <f>IFERROR(100*AD44/'Projection_Base-case'!G45,0)</f>
        <v>0</v>
      </c>
      <c r="AG44" s="352">
        <f>IF(AC44="",IFERROR('Projection_Base-case'!I45-I44,0),0)</f>
        <v>0</v>
      </c>
      <c r="AH44" s="353">
        <f t="shared" si="37"/>
        <v>0</v>
      </c>
      <c r="AI44" s="361">
        <f>IFERROR(100*AG44/'Projection_Base-case'!I45,0)</f>
        <v>0</v>
      </c>
      <c r="AJ44" s="352">
        <f>IF(AC44="",IFERROR('Projection_Base-case'!K45-K44,0),0)</f>
        <v>0</v>
      </c>
      <c r="AK44" s="353">
        <f t="shared" si="38"/>
        <v>0</v>
      </c>
      <c r="AL44" s="361">
        <f>IFERROR(100*AJ44/'Projection_Base-case'!K45,0)</f>
        <v>0</v>
      </c>
      <c r="AM44" s="352">
        <f>-IF(AC44="",IFERROR('Projection_Base-case'!M45-M44,0),0)</f>
        <v>0</v>
      </c>
      <c r="AN44" s="353">
        <f t="shared" si="39"/>
        <v>0</v>
      </c>
      <c r="AO44" s="354">
        <f>IFERROR(IF('Projection_Base-case'!N45&gt;0,100*AN44/'Projection_Base-case'!N45,100*AN44/N44),0)</f>
        <v>0</v>
      </c>
      <c r="AP44" s="355">
        <f>IF(AC44="",IFERROR('Projection_Base-case'!O45-O44,0),0)</f>
        <v>0</v>
      </c>
      <c r="AQ44" s="356">
        <f t="shared" si="40"/>
        <v>0</v>
      </c>
      <c r="AR44" s="356">
        <f>IFERROR(100*AP44/'Projection_Base-case'!O45,0)</f>
        <v>0</v>
      </c>
      <c r="AS44" s="355">
        <f>IF(AC44="",IFERROR('Projection_Base-case'!Q45-Q44,0),0)</f>
        <v>0</v>
      </c>
      <c r="AT44" s="356">
        <f t="shared" si="41"/>
        <v>0</v>
      </c>
      <c r="AU44" s="356">
        <f>IFERROR(100*AS44/'Projection_Base-case'!Q45,0)</f>
        <v>0</v>
      </c>
      <c r="AV44" s="355">
        <f>IF(AC44="",IFERROR('Projection_Base-case'!S45-S44,0),0)</f>
        <v>0</v>
      </c>
      <c r="AW44" s="356">
        <f t="shared" si="42"/>
        <v>0</v>
      </c>
      <c r="AX44" s="357">
        <f>IFERROR(100*AV44/'Projection_Base-case'!S45,0)</f>
        <v>0</v>
      </c>
      <c r="AY44" s="358">
        <f>IF(AC44="",IFERROR('Projection_Base-case'!U45-U44,0),0)</f>
        <v>0</v>
      </c>
      <c r="AZ44" s="359">
        <f t="shared" si="43"/>
        <v>0</v>
      </c>
      <c r="BA44" s="359">
        <f>IFERROR(100*AY44/'Projection_Base-case'!U45,0)</f>
        <v>0</v>
      </c>
      <c r="BB44" s="358">
        <f>IF(AC44="",IFERROR('Projection_Base-case'!W45-W44,0),0)</f>
        <v>0</v>
      </c>
      <c r="BC44" s="359">
        <f t="shared" si="44"/>
        <v>0</v>
      </c>
      <c r="BD44" s="359">
        <f>IFERROR(100*BB44/'Projection_Base-case'!W45,0)</f>
        <v>0</v>
      </c>
      <c r="BE44" s="358">
        <f>IF(AC44="",IFERROR('Projection_Base-case'!Y45-Y44,0),0)</f>
        <v>0</v>
      </c>
      <c r="BF44" s="359">
        <f t="shared" si="45"/>
        <v>0</v>
      </c>
      <c r="BG44" s="359">
        <f>IFERROR(100*BE44/'Projection_Base-case'!Y45,0)</f>
        <v>0</v>
      </c>
      <c r="BH44" s="359">
        <f t="shared" si="46"/>
        <v>0</v>
      </c>
      <c r="BI44" s="360">
        <f t="shared" si="47"/>
        <v>0</v>
      </c>
    </row>
    <row r="45" spans="1:61">
      <c r="A45" s="205">
        <v>41</v>
      </c>
      <c r="B45" s="347">
        <f>IF('Projection_Base-case'!B46&lt;&gt;"",'Projection_Base-case'!B46,0)</f>
        <v>0</v>
      </c>
      <c r="C45" s="347">
        <f>IF('Projection_Base-case'!C46&lt;&gt;"",'Projection_Base-case'!C46,0)</f>
        <v>0</v>
      </c>
      <c r="D45" s="365">
        <f>IF('Projection_Base-case'!D46&lt;&gt;"",'Projection_Base-case'!D46,0)</f>
        <v>0</v>
      </c>
      <c r="E45" s="369"/>
      <c r="F45" s="367" t="str">
        <f t="shared" si="23"/>
        <v>0</v>
      </c>
      <c r="G45" s="206" t="str">
        <f>IF(F45="Scenario1PBT1",'Minor retrofit'!$E$7,IF(F45="Scenario2PBT1",'Minor retrofit'!$F$7,IF(F45="Scenario3PBT1",'Minor retrofit'!$G$7,"")))&amp;IF(F45="Scenario1PBT2",'Minor retrofit'!$H$7,IF(F45="Scenario2PBT2",'Minor retrofit'!$I$7,IF(F45="Scenario3PBT2",'Minor retrofit'!$J$7,"")))&amp;IF(F45="Scenario1PBT3",'Minor retrofit'!$K$7,IF(F45="Scenario2PBT3",'Minor retrofit'!$L$7,IF(F45="Scenario3PBT3",'Minor retrofit'!$M$7,"")))&amp;IF(F45="Scenario1PBT4",'Minor retrofit'!$N$7,IF(F45="Scenario2PBT4",'Minor retrofit'!$O$7,IF(F45="Scenario3PBT4",'Minor retrofit'!$P$7,"")))&amp;IF(F45="Scenario1PBT5",'Minor retrofit'!$Q$7,IF(F45="Scenario2PBT5",'Minor retrofit'!$R$7,IF(F45="Scenario3PBT5",'Minor retrofit'!$S$7,"")))&amp;IF(F45="Scenario1PBT6",'Minor retrofit'!$T$7,IF(F45="Scenario2PBT6",'Minor retrofit'!$U$7,IF(F45="Scenario3PBT6",'Minor retrofit'!$V$7,"")))&amp;IF(F45="Scenario1PBT7",'Minor retrofit'!$W$7,IF(F45="Scenario2PBT7",'Minor retrofit'!$X$7,IF(F45="Scenario3PBT7",'Minor retrofit'!$Y$7,"")))&amp;IF(F45="Scenario1PBT8",'Minor retrofit'!$Z$7,IF(F45="Scenario2PBT8",'Minor retrofit'!$AA$7,IF(F45="Scenario3PBT8",'Minor retrofit'!$AB$7,"")))&amp;IF(F45="Scenario1PBT9",'Minor retrofit'!$AC$7,IF(F45="Scenario2PBT9",'Minor retrofit'!$AD$7,IF(F45="Scenario3PBT9",'Minor retrofit'!$AE$7,"")))&amp;IF(F45="Scenario1PBT10",'Minor retrofit'!$AF$7,IF(F45="Scenario2PBT10",'Minor retrofit'!$AG$7,IF(F45="Scenario3PBT10",'Minor retrofit'!$AH$7,"")))&amp;IF(F45="Scenario1PBT11",'Minor retrofit'!$AI$7,IF(F45="Scenario2PBT11",'Minor retrofit'!$AJ$7,IF(F45="Scenario3PBT11",'Minor retrofit'!$AK$7,"")))&amp;IF(F45="Scenario1PBT12",'Minor retrofit'!$AL$7,IF(F45="Scenario2PBT12",'Minor retrofit'!$AM$7,IF(F45="Scenario3PBT12",'Minor retrofit'!$AN$7,"")))&amp;IF(F45="Scenario1PBT13",'Minor retrofit'!$AO$7,IF(F45="Scenario2PBT13",'Minor retrofit'!$AP$7,IF(F45="Scenario3PBT13",'Minor retrofit'!$AQ$7,"")))&amp;IF(F45="Scenario1PBT14",'Minor retrofit'!$AR$7,IF(F45="Scenario2PBT14",'Minor retrofit'!$AS$7,IF(F45="Scenario3PBT14",'Minor retrofit'!$AT$7,"")))&amp;IF(F45="Scenario1PBT15",'Minor retrofit'!$AU$7,IF(F45="Scenario2PBT15",'Minor retrofit'!$AV$7,IF(F45="Scenario3PBT15",'Minor retrofit'!$AW$7,"")))</f>
        <v/>
      </c>
      <c r="H45" s="117">
        <f t="shared" si="25"/>
        <v>0</v>
      </c>
      <c r="I45" s="117" t="str">
        <f>IF(F45="Scenario1PBT1",'Minor retrofit'!$E$17,IF(F45="Scenario2PBT1",'Minor retrofit'!$F$17,IF(F45="Scenario3PBT1",'Minor retrofit'!$G$17,"")))&amp;IF(F45="Scenario1PBT2",'Minor retrofit'!$H$17,IF(F45="Scenario2PBT2",'Minor retrofit'!$I$17,IF(F45="Scenario3PBT2",'Minor retrofit'!$J$17,"")))&amp;IF(F45="Scenario1PBT3",'Minor retrofit'!$K$17,IF(F45="Scenario2PBT3",'Minor retrofit'!$L$17,IF(F45="Scenario3PBT3",'Minor retrofit'!$M$17,"")))&amp;IF(F45="Scenario1PBT4",'Minor retrofit'!$N$17,IF(F45="Scenario2PBT4",'Minor retrofit'!$O$17,IF(F45="Scenario3PBT4",'Minor retrofit'!$P$17,"")))&amp;IF(F45="Scenario1PBT5",'Minor retrofit'!$Q$17,IF(F45="Scenario2PBT5",'Minor retrofit'!$R$17,IF(F45="Scenario3PBT5",'Minor retrofit'!$S$17,"")))&amp;IF(F45="Scenario1PBT6",'Minor retrofit'!$T$17,IF(F45="Scenario2PBT6",'Minor retrofit'!$U$17,IF(F45="Scenario3PBT6",'Minor retrofit'!$V$17,"")))&amp;IF(F45="Scenario1PBT7",'Minor retrofit'!$W$17,IF(F45="Scenario2PBT7",'Minor retrofit'!$X$17,IF(F45="Scenario3PBT7",'Minor retrofit'!$Y$17,"")))&amp;IF(F45="Scenario1PBT8",'Minor retrofit'!$Z$17,IF(F45="Scenario2PBT8",'Minor retrofit'!$AA$17,IF(F45="Scenario3PBT8",'Minor retrofit'!$AB$17,"")))&amp;IF(F45="Scenario1PBT9",'Minor retrofit'!$AC$17,IF(F45="Scenario2PBT9",'Minor retrofit'!$AD$17,IF(F45="Scenario3PBT9",'Minor retrofit'!$AE$17,"")))&amp;IF(F45="Scenario1PBT10",'Minor retrofit'!$AF$17,IF(F45="Scenario2PBT10",'Minor retrofit'!$AG$17,IF(F45="Scenario3PBT10",'Minor retrofit'!$AH$17,"")))&amp;IF(F45="Scenario1PBT11",'Minor retrofit'!$AI$17,IF(F45="Scenario2PBT11",'Minor retrofit'!$AJ$17,IF(F45="Scenario3PBT11",'Minor retrofit'!$AK$17,"")))&amp;IF(F45="Scenario1PBT12",'Minor retrofit'!$AL$17,IF(F45="Scenario2PBT12",'Minor retrofit'!$AM$17,IF(F45="Scenario3PBT12",'Minor retrofit'!$AN$17,"")))&amp;IF(F45="Scenario1PBT13",'Minor retrofit'!$AO$17,IF(F45="Scenario2PBT13",'Minor retrofit'!$AP$17,IF(F45="Scenario3PBT13",'Minor retrofit'!$AQ$17,"")))&amp;IF(F45="Scenario1PBT14",'Minor retrofit'!$AR$17,IF(F45="Scenario2PBT14",'Minor retrofit'!$AS$17,IF(F45="Scenario3PBT14",'Minor retrofit'!$AT$17,"")))&amp;IF(F45="Scenario1PBT15",'Minor retrofit'!$AU$17,IF(F45="Scenario2PBT15",'Minor retrofit'!$AV$17,IF(F45="Scenario3PBT15",'Minor retrofit'!$AW$17,"")))</f>
        <v/>
      </c>
      <c r="J45" s="117">
        <f t="shared" si="26"/>
        <v>0</v>
      </c>
      <c r="K45" s="117" t="str">
        <f>IF(F45="Scenario1PBT1",'Minor retrofit'!$E$19,IF(F45="Scenario2PBT1",'Minor retrofit'!$F$19,IF(F45="Scenario3PBT1",'Minor retrofit'!$G$19,"")))&amp;IF(F45="Scenario1PBT2",'Minor retrofit'!$H$19,IF(F45="Scenario2PBT2",'Minor retrofit'!$I$19,IF(F45="Scenario3PBT2",'Minor retrofit'!$J$19,"")))&amp;IF(F45="Scenario1PBT3",'Minor retrofit'!$K$19,IF(F45="Scenario2PBT3",'Minor retrofit'!$L$19,IF(F45="Scenario3PBT3",'Minor retrofit'!$M$19,"")))&amp;IF(F45="Scenario1PBT4",'Minor retrofit'!$N$19,IF(F45="Scenario2PBT4",'Minor retrofit'!$O$19,IF(F45="Scenario3PBT4",'Minor retrofit'!$P$19,"")))&amp;IF(F45="Scenario1PBT5",'Minor retrofit'!$Q$19,IF(F45="Scenario2PBT5",'Minor retrofit'!$R$19,IF(F45="Scenario3PBT5",'Minor retrofit'!$S$19,"")))&amp;IF(F45="Scenario1PBT6",'Minor retrofit'!$T$19,IF(F45="Scenario2PBT6",'Minor retrofit'!$U$19,IF(F45="Scenario3PBT6",'Minor retrofit'!$V$19,"")))&amp;IF(F45="Scenario1PBT7",'Minor retrofit'!$W$19,IF(F45="Scenario2PBT7",'Minor retrofit'!$X$19,IF(F45="Scenario3PBT7",'Minor retrofit'!$Y$19,"")))&amp;IF(F45="Scenario1PBT8",'Minor retrofit'!$Z$19,IF(F45="Scenario2PBT8",'Minor retrofit'!$AA$19,IF(F45="Scenario3PBT8",'Minor retrofit'!$AB$19,"")))&amp;IF(F45="Scenario1PBT9",'Minor retrofit'!$AC$19,IF(F45="Scenario2PBT9",'Minor retrofit'!$AD$19,IF(F45="Scenario3PBT9",'Minor retrofit'!$AE$19,"")))&amp;IF(F45="Scenario1PBT10",'Minor retrofit'!$AF$19,IF(F45="Scenario2PBT10",'Minor retrofit'!$AG$19,IF(F45="Scenario3PBT10",'Minor retrofit'!$AH$19,"")))&amp;IF(F45="Scenario1PBT11",'Minor retrofit'!$AI$19,IF(F45="Scenario2PBT11",'Minor retrofit'!$AJ$19,IF(F45="Scenario3PBT11",'Minor retrofit'!$AK$19,"")))&amp;IF(F45="Scenario1PBT12",'Minor retrofit'!$AL$19,IF(F45="Scenario2PBT12",'Minor retrofit'!$AM$19,IF(F45="Scenario3PBT12",'Minor retrofit'!$AN$19,"")))&amp;IF(F45="Scenario1PBT13",'Minor retrofit'!$AO$19,IF(F45="Scenario2PBT13",'Minor retrofit'!$AP$19,IF(F45="Scenario3PBT13",'Minor retrofit'!$AQ$19,"")))&amp;IF(F45="Scenario1PBT14",'Minor retrofit'!$AR$19,IF(F45="Scenario2PBT14",'Minor retrofit'!$AS$19,IF(F45="Scenario3PBT14",'Minor retrofit'!$AT$19,"")))&amp;IF(F45="Scenario1PBT15",'Minor retrofit'!$AU$19,IF(F45="Scenario2PBT15",'Minor retrofit'!$AV$19,IF(F45="Scenario3PBT15",'Minor retrofit'!$AW$19,"")))</f>
        <v/>
      </c>
      <c r="L45" s="117">
        <f t="shared" si="27"/>
        <v>0</v>
      </c>
      <c r="M45" s="117" t="str">
        <f>IF(F45="Scenario1PBT1",'Minor retrofit'!$E$21,IF(F45="Scenario2PBT1",'Minor retrofit'!$F$21,IF(F45="Scenario3PBT1",'Minor retrofit'!$G$21,"")))&amp;IF(F45="Scenario1PBT2",'Minor retrofit'!$H$21,IF(F45="Scenario2PBT2",'Minor retrofit'!$I$21,IF(F45="Scenario3PBT2",'Minor retrofit'!$J$21,"")))&amp;IF(F45="Scenario1PBT3",'Minor retrofit'!$K$21,IF(F45="Scenario2PBT3",'Minor retrofit'!$L$21,IF(F45="Scenario3PBT3",'Minor retrofit'!$M$21,"")))&amp;IF(F45="Scenario1PBT4",'Minor retrofit'!$N$21,IF(F45="Scenario2PBT4",'Minor retrofit'!$O$21,IF(F45="Scenario3PBT4",'Minor retrofit'!$P$21,"")))&amp;IF(F45="Scenario1PBT5",'Minor retrofit'!$Q$21,IF(F45="Scenario2PBT5",'Minor retrofit'!$R$21,IF(F45="Scenario3PBT5",'Minor retrofit'!$S$21,"")))&amp;IF(F45="Scenario1PBT6",'Minor retrofit'!$T$21,IF(F45="Scenario2PBT6",'Minor retrofit'!$U$21,IF(F45="Scenario3PBT6",'Minor retrofit'!$V$21,"")))&amp;IF(F45="Scenario1PBT7",'Minor retrofit'!$W$21,IF(F45="Scenario2PBT7",'Minor retrofit'!$X$21,IF(F45="Scenario3PBT7",'Minor retrofit'!$Y$21,"")))&amp;IF(F45="Scenario1PBT8",'Minor retrofit'!$Z$21,IF(F45="Scenario2PBT8",'Minor retrofit'!$AA$21,IF(F45="Scenario3PBT8",'Minor retrofit'!$AB$21,"")))&amp;IF(F45="Scenario1PBT9",'Minor retrofit'!$AC$21,IF(F45="Scenario2PBT9",'Minor retrofit'!$AD$21,IF(F45="Scenario3PBT9",'Minor retrofit'!$AE$21,"")))&amp;IF(F45="Scenario1PBT10",'Minor retrofit'!$AF$21,IF(F45="Scenario2PBT10",'Minor retrofit'!$AG$21,IF(F45="Scenario3PBT10",'Minor retrofit'!$AH$21,"")))&amp;IF(F45="Scenario1PBT11",'Minor retrofit'!$AI$21,IF(F45="Scenario2PBT11",'Minor retrofit'!$AJ$21,IF(F45="Scenario3PBT11",'Minor retrofit'!$AK$21,"")))&amp;IF(F45="Scenario1PBT12",'Minor retrofit'!$AL$21,IF(F45="Scenario2PBT12",'Minor retrofit'!$AM$21,IF(F45="Scenario3PBT12",'Minor retrofit'!$AN$21,"")))&amp;IF(F45="Scenario1PBT13",'Minor retrofit'!$AO$21,IF(F45="Scenario2PBT13",'Minor retrofit'!$AP$21,IF(F45="Scenario3PBT13",'Minor retrofit'!$AQ$21,"")))&amp;IF(F45="Scenario1PBT14",'Minor retrofit'!$AR$21,IF(F45="Scenario2PBT14",'Minor retrofit'!$AS$21,IF(F45="Scenario3PBT14",'Minor retrofit'!$AT$21,"")))&amp;IF(F45="Scenario1PBT15",'Minor retrofit'!$AU$21,IF(F45="Scenario2PBT15",'Minor retrofit'!$AV$21,IF(F45="Scenario3PBT15",'Minor retrofit'!$AW$21,"")))</f>
        <v/>
      </c>
      <c r="N45" s="118">
        <f t="shared" si="28"/>
        <v>0</v>
      </c>
      <c r="O45" s="206" t="str">
        <f>IF(F45="Scenario1PBT1",'Minor retrofit'!$E$24,IF(F45="Scenario2PBT1",'Minor retrofit'!$F$24,IF(F45="Scenario3PBT1",'Minor retrofit'!$G$24,"")))&amp;IF(F45="Scenario1PBT2",'Minor retrofit'!$H$24,IF(F45="Scenario2PBT2",'Minor retrofit'!$I$24,IF(F45="Scenario3PBT2",'Minor retrofit'!$J$24,"")))&amp;IF(F45="Scenario1PBT3",'Minor retrofit'!$K$24,IF(F45="Scenario2PBT3",'Minor retrofit'!$L$24,IF(F45="Scenario3PBT3",'Minor retrofit'!$M$24,"")))&amp;IF(F45="Scenario1PBT4",'Minor retrofit'!$N$24,IF(F45="Scenario2PBT4",'Minor retrofit'!$O$24,IF(F45="Scenario3PBT4",'Minor retrofit'!$P$24,"")))&amp;IF(F45="Scenario1PBT5",'Minor retrofit'!$Q$24,IF(F45="Scenario2PBT5",'Minor retrofit'!$R$24,IF(F45="Scenario3PBT5",'Minor retrofit'!$S$24,"")))&amp;IF(F45="Scenario1PBT6",'Minor retrofit'!$T$24,IF(F45="Scenario2PBT6",'Minor retrofit'!$U$24,IF(F45="Scenario3PBT6",'Minor retrofit'!$V$24,"")))&amp;IF(F45="Scenario1PBT7",'Minor retrofit'!$W$24,IF(F45="Scenario2PBT7",'Minor retrofit'!$X$24,IF(F45="Scenario3PBT7",'Minor retrofit'!$Y$24,"")))&amp;IF(F45="Scenario1PBT8",'Minor retrofit'!$Z$24,IF(F45="Scenario2PBT8",'Minor retrofit'!$AA$24,IF(F45="Scenario3PBT8",'Minor retrofit'!$AB$24,"")))&amp;IF(F45="Scenario1PBT9",'Minor retrofit'!$AC$24,IF(F45="Scenario2PBT9",'Minor retrofit'!$AD$24,IF(F45="Scenario3PBT9",'Minor retrofit'!$AE$24,"")))&amp;IF(F45="Scenario1PBT10",'Minor retrofit'!$AF$24,IF(F45="Scenario2PBT10",'Minor retrofit'!$AG$24,IF(F45="Scenario3PBT10",'Minor retrofit'!$AH$24,"")))&amp;IF(F45="Scenario1PBT11",'Minor retrofit'!$AI$24,IF(F45="Scenario2PBT11",'Minor retrofit'!$AJ$24,IF(F45="Scenario3PBT11",'Minor retrofit'!$AK$24,"")))&amp;IF(F45="Scenario1PBT12",'Minor retrofit'!$AL$24,IF(F45="Scenario2PBT12",'Minor retrofit'!$AM$24,IF(F45="Scenario3PBT12",'Minor retrofit'!$AN$24,"")))&amp;IF(F45="Scenario1PBT13",'Minor retrofit'!$AO$24,IF(F45="Scenario2PBT13",'Minor retrofit'!$AP$24,IF(F45="Scenario3PBT13",'Minor retrofit'!$AQ$24,"")))&amp;IF(F45="Scenario1PBT14",'Minor retrofit'!$AR$24,IF(F45="Scenario2PBT14",'Minor retrofit'!$AS$24,IF(F45="Scenario3PBT14",'Minor retrofit'!$AT$24,"")))&amp;IF(F45="Scenario1PBT15",'Minor retrofit'!$AU$24,IF(F45="Scenario2PBT15",'Minor retrofit'!$AV$24,IF(F45="Scenario3PBT15",'Minor retrofit'!$AW$24,"")))</f>
        <v/>
      </c>
      <c r="P45" s="117">
        <f t="shared" si="29"/>
        <v>0</v>
      </c>
      <c r="Q45" s="117" t="str">
        <f>IF(F45="Scenario1PBT1",'Minor retrofit'!$E$26,IF(F45="Scenario2PBT1",'Minor retrofit'!$F$26,IF(F45="Scenario3PBT1",'Minor retrofit'!$G$26,"")))&amp;IF(F45="Scenario1PBT2",'Minor retrofit'!$H$26,IF(F45="Scenario2PBT2",'Minor retrofit'!$I$26,IF(F45="Scenario3PBT2",'Minor retrofit'!$J$26,"")))&amp;IF(F45="Scenario1PBT3",'Minor retrofit'!$K$26,IF(F45="Scenario2PBT3",'Minor retrofit'!$L$26,IF(F45="Scenario3PBT3",'Minor retrofit'!$M$26,"")))&amp;IF(F45="Scenario1PBT4",'Minor retrofit'!$N$26,IF(F45="Scenario2PBT4",'Minor retrofit'!$O$26,IF(F45="Scenario3PBT4",'Minor retrofit'!$P$26,"")))&amp;IF(F45="Scenario1PBT5",'Minor retrofit'!$Q$26,IF(F45="Scenario2PBT5",'Minor retrofit'!$R$26,IF(F45="Scenario3PBT5",'Minor retrofit'!$S$26,"")))&amp;IF(F45="Scenario1PBT6",'Minor retrofit'!$T$26,IF(F45="Scenario2PBT6",'Minor retrofit'!$U$26,IF(F45="Scenario3PBT6",'Minor retrofit'!$V$26,"")))&amp;IF(F45="Scenario1PBT7",'Minor retrofit'!$W$26,IF(F45="Scenario2PBT7",'Minor retrofit'!$X$26,IF(F45="Scenario3PBT7",'Minor retrofit'!$Y$26,"")))&amp;IF(F45="Scenario1PBT8",'Minor retrofit'!$Z$26,IF(F45="Scenario2PBT8",'Minor retrofit'!$AA$26,IF(F45="Scenario3PBT8",'Minor retrofit'!$AB$26,"")))&amp;IF(F45="Scenario1PBT9",'Minor retrofit'!$AC$26,IF(F45="Scenario2PBT9",'Minor retrofit'!$AD$26,IF(F45="Scenario3PBT9",'Minor retrofit'!$AE$26,"")))&amp;IF(F45="Scenario1PBT10",'Minor retrofit'!$AF$26,IF(F45="Scenario2PBT10",'Minor retrofit'!$AG$26,IF(F45="Scenario3PBT10",'Minor retrofit'!$AH$26,"")))&amp;IF(F45="Scenario1PBT11",'Minor retrofit'!$AI$26,IF(F45="Scenario2PBT11",'Minor retrofit'!$AJ$26,IF(F45="Scenario3PBT11",'Minor retrofit'!$AK$26,"")))&amp;IF(F45="Scenario1PBT12",'Minor retrofit'!$AL$26,IF(F45="Scenario2PBT12",'Minor retrofit'!$AM$26,IF(F45="Scenario3PBT12",'Minor retrofit'!$AN$26,"")))&amp;IF(F45="Scenario1PBT13",'Minor retrofit'!$AO$26,IF(F45="Scenario2PBT13",'Minor retrofit'!$AP$26,IF(F45="Scenario3PBT13",'Minor retrofit'!$AQ$26,"")))&amp;IF(F45="Scenario1PBT14",'Minor retrofit'!$AR$26,IF(F45="Scenario2PBT14",'Minor retrofit'!$AS$26,IF(F45="Scenario3PBT14",'Minor retrofit'!$AT$26,"")))&amp;IF(F45="Scenario1PBT15",'Minor retrofit'!$AU$26,IF(F45="Scenario2PBT15",'Minor retrofit'!$AV$26,IF(F45="Scenario3PBT15",'Minor retrofit'!$AW$26,"")))</f>
        <v/>
      </c>
      <c r="R45" s="117">
        <f t="shared" si="30"/>
        <v>0</v>
      </c>
      <c r="S45" s="117" t="str">
        <f>IF(F45="Scenario1PBT1",'Minor retrofit'!$E$28,IF(F45="Scenario2PBT1",'Minor retrofit'!$F$28,IF(F45="Scenario3PBT1",'Minor retrofit'!$G$28,"")))&amp;IF(F45="Scenario1PBT2",'Minor retrofit'!$H$28,IF(F45="Scenario2PBT2",'Minor retrofit'!$I$28,IF(F45="Scenario3PBT2",'Minor retrofit'!$J$28,"")))&amp;IF(F45="Scenario1PBT3",'Minor retrofit'!$K$28,IF(F45="Scenario2PBT3",'Minor retrofit'!$L$28,IF(F45="Scenario3PBT3",'Minor retrofit'!$M$28,"")))&amp;IF(F45="Scenario1PBT4",'Minor retrofit'!$N$28,IF(F45="Scenario2PBT4",'Minor retrofit'!$O$28,IF(F45="Scenario3PBT4",'Minor retrofit'!$P$28,"")))&amp;IF(F45="Scenario1PBT5",'Minor retrofit'!$Q$28,IF(F45="Scenario2PBT5",'Minor retrofit'!$R$28,IF(F45="Scenario3PBT5",'Minor retrofit'!$S$28,"")))&amp;IF(F45="Scenario1PBT6",'Minor retrofit'!$T$28,IF(F45="Scenario2PBT6",'Minor retrofit'!$U$28,IF(F45="Scenario3PBT6",'Minor retrofit'!$V$28,"")))&amp;IF(F45="Scenario1PBT7",'Minor retrofit'!$W$28,IF(F45="Scenario2PBT7",'Minor retrofit'!$X$28,IF(F45="Scenario3PBT7",'Minor retrofit'!$Y$28,"")))&amp;IF(F45="Scenario1PBT8",'Minor retrofit'!$Z$28,IF(F45="Scenario2PBT8",'Minor retrofit'!$AA$28,IF(F45="Scenario3PBT8",'Minor retrofit'!$AB$28,"")))&amp;IF(F45="Scenario1PBT9",'Minor retrofit'!$AC$28,IF(F45="Scenario2PBT9",'Minor retrofit'!$AD$28,IF(F45="Scenario3PBT9",'Minor retrofit'!$AE$28,"")))&amp;IF(F45="Scenario1PBT10",'Minor retrofit'!$AF$28,IF(F45="Scenario2PBT10",'Minor retrofit'!$AG$28,IF(F45="Scenario3PBT10",'Minor retrofit'!$AH$28,"")))&amp;IF(F45="Scenario1PBT11",'Minor retrofit'!$AI$28,IF(F45="Scenario2PBT11",'Minor retrofit'!$AJ$28,IF(F45="Scenario3PBT11",'Minor retrofit'!$AK$28,"")))&amp;IF(F45="Scenario1PBT12",'Minor retrofit'!$AL$28,IF(F45="Scenario2PBT12",'Minor retrofit'!$AM$28,IF(F45="Scenario3PBT12",'Minor retrofit'!$AN$28,"")))&amp;IF(F45="Scenario1PBT13",'Minor retrofit'!$AO$28,IF(F45="Scenario2PBT13",'Minor retrofit'!$AP$28,IF(F45="Scenario3PBT13",'Minor retrofit'!$AQ$28,"")))&amp;IF(F45="Scenario1PBT14",'Minor retrofit'!$AR$28,IF(F45="Scenario2PBT14",'Minor retrofit'!$AS$28,IF(F45="Scenario3PBT14",'Minor retrofit'!$AT$28,"")))&amp;IF(F45="Scenario1PBT15",'Minor retrofit'!$AU$28,IF(F45="Scenario2PBT15",'Minor retrofit'!$AV$28,IF(F45="Scenario3PBT15",'Minor retrofit'!$AW$28,"")))</f>
        <v/>
      </c>
      <c r="T45" s="207">
        <f t="shared" si="31"/>
        <v>0</v>
      </c>
      <c r="U45" s="206" t="str">
        <f>IF(F45="Scenario1PBT1",'Minor retrofit'!$E$39,IF(F45="Scenario2PBT1",'Minor retrofit'!$F$39,IF(F45="Scenario3PBT1",'Minor retrofit'!$G$39,"")))&amp;IF(F45="Scenario1PBT2",'Minor retrofit'!$H$39,IF(F45="Scenario2PBT2",'Minor retrofit'!$I$39,IF(F45="Scenario3PBT2",'Minor retrofit'!$J$39,"")))&amp;IF(F45="Scenario1PBT3",'Minor retrofit'!$K$39,IF(F45="Scenario2PBT3",'Minor retrofit'!$L$39,IF(F45="Scenario3PBT3",'Minor retrofit'!$M$39,"")))&amp;IF(F45="Scenario1PBT4",'Minor retrofit'!$N$39,IF(F45="Scenario2PBT4",'Minor retrofit'!$O$39,IF(F45="Scenario3PBT4",'Minor retrofit'!$P$39,"")))&amp;IF(F45="Scenario1PBT5",'Minor retrofit'!$Q$39,IF(F45="Scenario2PBT5",'Minor retrofit'!$R$39,IF(F45="Scenario3PBT5",'Minor retrofit'!$S$39,"")))&amp;IF(F45="Scenario1PBT6",'Minor retrofit'!$T$39,IF(F45="Scenario2PBT6",'Minor retrofit'!$U$39,IF(F45="Scenario3PBT6",'Minor retrofit'!$V$39,"")))&amp;IF(F45="Scenario1PBT7",'Minor retrofit'!$W$39,IF(F45="Scenario2PBT7",'Minor retrofit'!$X$39,IF(F45="Scenario3PBT7",'Minor retrofit'!$Y$39,"")))&amp;IF(F45="Scenario1PBT8",'Minor retrofit'!$Z$39,IF(F45="Scenario2PBT8",'Minor retrofit'!$AA$39,IF(F45="Scenario3PBT8",'Minor retrofit'!$AB$39,"")))&amp;IF(F45="Scenario1PBT9",'Minor retrofit'!$AC$39,IF(F45="Scenario2PBT9",'Minor retrofit'!$AD$39,IF(F45="Scenario3PBT9",'Minor retrofit'!$AE$39,"")))&amp;IF(F45="Scenario1PBT10",'Minor retrofit'!$AF$39,IF(F45="Scenario2PBT10",'Minor retrofit'!$AG$39,IF(F45="Scenario3PBT10",'Minor retrofit'!$AH$39,"")))&amp;IF(F45="Scenario1PBT11",'Minor retrofit'!$AI$39,IF(F45="Scenario2PBT11",'Minor retrofit'!$AJ$39,IF(F45="Scenario3PBT11",'Minor retrofit'!$AK$39,"")))&amp;IF(F45="Scenario1PBT12",'Minor retrofit'!$AL$39,IF(F45="Scenario2PBT12",'Minor retrofit'!$AM$39,IF(F45="Scenario3PBT12",'Minor retrofit'!$AN$39,"")))&amp;IF(F45="Scenario1PBT13",'Minor retrofit'!$AO$39,IF(F45="Scenario2PBT13",'Minor retrofit'!$AP$39,IF(F45="Scenario3PBT13",'Minor retrofit'!$AQ$39,"")))&amp;IF(F45="Scenario1PBT14",'Minor retrofit'!$AR$39,IF(F45="Scenario2PBT14",'Minor retrofit'!$AS$39,IF(F45="Scenario3PBT14",'Minor retrofit'!$AT$39,"")))&amp;IF(F45="Scenario1PBT15",'Minor retrofit'!$AU$39,IF(F45="Scenario2PBT15",'Minor retrofit'!$AV$39,IF(F45="Scenario3PBT15",'Minor retrofit'!$AW$39,"")))</f>
        <v/>
      </c>
      <c r="V45" s="117">
        <f t="shared" si="32"/>
        <v>0</v>
      </c>
      <c r="W45" s="117" t="str">
        <f>IF(F45="Scenario1PBT1",'Minor retrofit'!$E$41,IF(F45="Scenario2PBT1",'Minor retrofit'!$F$41,IF(F45="Scenario3PBT1",'Minor retrofit'!$G$41,"")))&amp;IF(F45="Scenario1PBT2",'Minor retrofit'!$H$41,IF(F45="Scenario2PBT2",'Minor retrofit'!$I$41,IF(F45="Scenario3PBT2",'Minor retrofit'!$J$41,"")))&amp;IF(F45="Scenario1PBT3",'Minor retrofit'!$K$41,IF(F45="Scenario2PBT3",'Minor retrofit'!$L$41,IF(F45="Scenario3PBT3",'Minor retrofit'!$M$41,"")))&amp;IF(F45="Scenario1PBT4",'Minor retrofit'!$N$41,IF(F45="Scenario2PBT4",'Minor retrofit'!$O$41,IF(F45="Scenario3PBT4",'Minor retrofit'!$P$41,"")))&amp;IF(F45="Scenario1PBT5",'Minor retrofit'!$Q$41,IF(F45="Scenario2PBT5",'Minor retrofit'!$R$41,IF(F45="Scenario3PBT5",'Minor retrofit'!$S$41,"")))&amp;IF(F45="Scenario1PBT6",'Minor retrofit'!$T$41,IF(F45="Scenario2PBT6",'Minor retrofit'!$U$41,IF(F45="Scenario3PBT6",'Minor retrofit'!$V$41,"")))&amp;IF(F45="Scenario1PBT7",'Minor retrofit'!$W$41,IF(F45="Scenario2PBT7",'Minor retrofit'!$X$41,IF(F45="Scenario3PBT7",'Minor retrofit'!$Y$41,"")))&amp;IF(F45="Scenario1PBT8",'Minor retrofit'!$Z$41,IF(F45="Scenario2PBT8",'Minor retrofit'!$AA$41,IF(F45="Scenario3PBT8",'Minor retrofit'!$AB$41,"")))&amp;IF(F45="Scenario1PBT9",'Minor retrofit'!$AC$41,IF(F45="Scenario2PBT9",'Minor retrofit'!$AD$41,IF(F45="Scenario3PBT9",'Minor retrofit'!$AE$41,"")))&amp;IF(F45="Scenario1PBT10",'Minor retrofit'!$AF$41,IF(F45="Scenario2PBT10",'Minor retrofit'!$AG$41,IF(F45="Scenario3PBT10",'Minor retrofit'!$AH$41,"")))&amp;IF(F45="Scenario1PBT11",'Minor retrofit'!$AI$41,IF(F45="Scenario2PBT11",'Minor retrofit'!$AJ$41,IF(F45="Scenario3PBT11",'Minor retrofit'!$AK$41,"")))&amp;IF(F45="Scenario1PBT12",'Minor retrofit'!$AL$41,IF(F45="Scenario2PBT12",'Minor retrofit'!$AM$41,IF(F45="Scenario3PBT12",'Minor retrofit'!$AN$41,"")))&amp;IF(F45="Scenario1PBT13",'Minor retrofit'!$AO$41,IF(F45="Scenario2PBT13",'Minor retrofit'!$AP$41,IF(F45="Scenario3PBT13",'Minor retrofit'!$AQ$41,"")))&amp;IF(F45="Scenario1PBT14",'Minor retrofit'!$AR$41,IF(F45="Scenario2PBT14",'Minor retrofit'!$AS$41,IF(F45="Scenario3PBT14",'Minor retrofit'!$AT$41,"")))&amp;IF(F45="Scenario1PBT15",'Minor retrofit'!$AU$41,IF(F45="Scenario2PBT15",'Minor retrofit'!$AV$41,IF(F45="Scenario3PBT15",'Minor retrofit'!$AW$41,"")))</f>
        <v/>
      </c>
      <c r="X45" s="117">
        <f t="shared" si="33"/>
        <v>0</v>
      </c>
      <c r="Y45" s="117" t="str">
        <f>IF(F45="Scenario1PBT1",'Minor retrofit'!$E$43,IF(F45="Scenario2PBT1",'Minor retrofit'!$F$43,IF(F45="Scenario3PBT1",'Minor retrofit'!$G$43,"")))&amp;IF(F45="Scenario1PBT2",'Minor retrofit'!$H$43,IF(F45="Scenario2PBT2",'Minor retrofit'!$I$43,IF(F45="Scenario3PBT2",'Minor retrofit'!$J$43,"")))&amp;IF(F45="Scenario1PBT3",'Minor retrofit'!$K$43,IF(F45="Scenario2PBT3",'Minor retrofit'!$L$43,IF(F45="Scenario3PBT3",'Minor retrofit'!$M$43,"")))&amp;IF(F45="Scenario1PBT4",'Minor retrofit'!$N$43,IF(F45="Scenario2PBT4",'Minor retrofit'!$O$43,IF(F45="Scenario3PBT4",'Minor retrofit'!$P$43,"")))&amp;IF(F45="Scenario1PBT5",'Minor retrofit'!$Q$43,IF(F45="Scenario2PBT5",'Minor retrofit'!$R$43,IF(F45="Scenario3PBT5",'Minor retrofit'!$S$43,"")))&amp;IF(F45="Scenario1PBT6",'Minor retrofit'!$T$43,IF(F45="Scenario2PBT6",'Minor retrofit'!$U$43,IF(F45="Scenario3PBT6",'Minor retrofit'!$V$43,"")))&amp;IF(F45="Scenario1PBT7",'Minor retrofit'!$W$43,IF(F45="Scenario2PBT7",'Minor retrofit'!$X$43,IF(F45="Scenario3PBT7",'Minor retrofit'!$Y$43,"")))&amp;IF(F45="Scenario1PBT8",'Minor retrofit'!$Z$43,IF(F45="Scenario2PBT8",'Minor retrofit'!$AA$43,IF(F45="Scenario3PBT8",'Minor retrofit'!$AB$43,"")))&amp;IF(F45="Scenario1PBT9",'Minor retrofit'!$AC$43,IF(F45="Scenario2PBT9",'Minor retrofit'!$AD$43,IF(F45="Scenario3PBT9",'Minor retrofit'!$AE$43,"")))&amp;IF(F45="Scenario1PBT10",'Minor retrofit'!$AF$43,IF(F45="Scenario2PBT10",'Minor retrofit'!$AG$43,IF(F45="Scenario3PBT10",'Minor retrofit'!$AH$43,"")))&amp;IF(F45="Scenario1PBT11",'Minor retrofit'!$AI$43,IF(F45="Scenario2PBT11",'Minor retrofit'!$AJ$43,IF(F45="Scenario3PBT11",'Minor retrofit'!$AK$43,"")))&amp;IF(F45="Scenario1PBT12",'Minor retrofit'!$AL$43,IF(F45="Scenario2PBT12",'Minor retrofit'!$AM$43,IF(F45="Scenario3PBT12",'Minor retrofit'!$AN$43,"")))&amp;IF(F45="Scenario1PBT13",'Minor retrofit'!$AO$43,IF(F45="Scenario2PBT13",'Minor retrofit'!$AP$43,IF(F45="Scenario3PBT13",'Minor retrofit'!$AQ$43,"")))&amp;IF(F45="Scenario1PBT14",'Minor retrofit'!$AR$43,IF(F45="Scenario2PBT14",'Minor retrofit'!$AS$43,IF(F45="Scenario3PBT14",'Minor retrofit'!$AT$43,"")))&amp;IF(F45="Scenario1PBT15",'Minor retrofit'!$AU$43,IF(F45="Scenario2PBT15",'Minor retrofit'!$AV$43,IF(F45="Scenario3PBT15",'Minor retrofit'!$AW$43,"")))</f>
        <v/>
      </c>
      <c r="Z45" s="117">
        <f t="shared" si="34"/>
        <v>0</v>
      </c>
      <c r="AA45" s="178" t="str">
        <f>IF(F45="Scenario1PBT1",'Minor retrofit'!$E$102,IF(F45="Scenario2PBT1",'Minor retrofit'!$F$102,IF(F45="Scenario3PBT1",'Minor retrofit'!$G$102,"")))&amp;IF(F45="Scenario1PBT2",'Minor retrofit'!$H$102,IF(F45="Scenario2PBT2",'Minor retrofit'!$I$102,IF(F45="Scenario3PBT2",'Minor retrofit'!$J$102,"")))&amp;IF(F45="Scenario1PBT3",'Minor retrofit'!$K$102,IF(F45="Scenario2PBT3",'Minor retrofit'!$L$102,IF(F45="Scenario3PBT3",'Minor retrofit'!$M$102,"")))&amp;IF(F45="Scenario1PBT4",'Minor retrofit'!$N$102,IF(F45="Scenario2PBT4",'Minor retrofit'!$O$102,IF(F45="Scenario3PBT4",'Minor retrofit'!$P$102,"")))&amp;IF(F45="Scenario1PBT5",'Minor retrofit'!$Q$102,IF(F45="Scenario2PBT5",'Minor retrofit'!$R$102,IF(F45="Scenario3PBT5",'Minor retrofit'!$S$102,"")))&amp;IF(F45="Scenario1PBT6",'Minor retrofit'!$T$102,IF(F45="Scenario2PBT6",'Minor retrofit'!$U$102,IF(F45="Scenario3PBT6",'Minor retrofit'!$V$102,"")))&amp;IF(F45="Scenario1PBT7",'Minor retrofit'!$W$102,IF(F45="Scenario2PBT7",'Minor retrofit'!$X$102,IF(F45="Scenario3PBT7",'Minor retrofit'!$Y$102,"")))&amp;IF(F45="Scenario1PBT8",'Minor retrofit'!$Z$102,IF(F45="Scenario2PBT8",'Minor retrofit'!$AA$102,IF(F45="Scenario3PBT8",'Minor retrofit'!$AB$102,"")))&amp;IF(F45="Scenario1PBT9",'Minor retrofit'!$AC$102,IF(F45="Scenario2PBT9",'Minor retrofit'!$AD$102,IF(F45="Scenario3PBT9",'Minor retrofit'!$AE$102,"")))&amp;IF(F45="Scenario1PBT10",'Minor retrofit'!$AF$102,IF(F45="Scenario2PBT10",'Minor retrofit'!$AG$102,IF(F45="Scenario3PBT10",'Minor retrofit'!$AH$102,"")))&amp;IF(F45="Scenario1PBT11",'Minor retrofit'!$AI$102,IF(F45="Scenario2PBT11",'Minor retrofit'!$AJ$102,IF(F45="Scenario3PBT11",'Minor retrofit'!$AK$102,"")))&amp;IF(F45="Scenario1PBT12",'Minor retrofit'!$AL$102,IF(F45="Scenario2PBT12",'Minor retrofit'!$AM$102,IF(F45="Scenario3PBT12",'Minor retrofit'!$AN$102,"")))&amp;IF(F45="Scenario1PBT13",'Minor retrofit'!$AO$102,IF(F45="Scenario2PBT13",'Minor retrofit'!$AP$102,IF(F45="Scenario3PBT13",'Minor retrofit'!$AQ$102,"")))&amp;IF(F45="Scenario1PBT14",'Minor retrofit'!$AR$102,IF(F45="Scenario2PBT14",'Minor retrofit'!$AS$102,IF(F45="Scenario3PBT14",'Minor retrofit'!$AT$102,"")))&amp;IF(F45="Scenario1PBT15",'Minor retrofit'!$AU$102,IF(F45="Scenario2PBT15",'Minor retrofit'!$AV$102,IF(F45="Scenario3PBT15",'Minor retrofit'!$AW$102,"")))</f>
        <v/>
      </c>
      <c r="AB45" s="179">
        <f t="shared" si="35"/>
        <v>0</v>
      </c>
      <c r="AC45" s="363" t="str">
        <f t="shared" ref="AC45:AC69" si="48">IF(OR(F45="Scenario2PBT5",F45="Scenario3PBT5",F45="Scenario3PBT6",F45="Scenario3PBT7",F45="Scenario2PBT8",F45="Scenario3PBT8",F45="Scenario3PBT9",F45="Scenario2PBT10",F45="Scenario3PBT10"),"Non disponible pour cette typologie","")</f>
        <v/>
      </c>
      <c r="AD45" s="353">
        <f>IF(AC45="",IFERROR('Projection_Base-case'!G46-G45,0),0)</f>
        <v>0</v>
      </c>
      <c r="AE45" s="350">
        <f t="shared" si="36"/>
        <v>0</v>
      </c>
      <c r="AF45" s="361">
        <f>IFERROR(100*AD45/'Projection_Base-case'!G46,0)</f>
        <v>0</v>
      </c>
      <c r="AG45" s="352">
        <f>IF(AC45="",IFERROR('Projection_Base-case'!I46-I45,0),0)</f>
        <v>0</v>
      </c>
      <c r="AH45" s="353">
        <f t="shared" si="37"/>
        <v>0</v>
      </c>
      <c r="AI45" s="361">
        <f>IFERROR(100*AG45/'Projection_Base-case'!I46,0)</f>
        <v>0</v>
      </c>
      <c r="AJ45" s="352">
        <f>IF(AC45="",IFERROR('Projection_Base-case'!K46-K45,0),0)</f>
        <v>0</v>
      </c>
      <c r="AK45" s="353">
        <f t="shared" si="38"/>
        <v>0</v>
      </c>
      <c r="AL45" s="361">
        <f>IFERROR(100*AJ45/'Projection_Base-case'!K46,0)</f>
        <v>0</v>
      </c>
      <c r="AM45" s="352">
        <f>-IF(AC45="",IFERROR('Projection_Base-case'!M46-M45,0),0)</f>
        <v>0</v>
      </c>
      <c r="AN45" s="353">
        <f t="shared" si="39"/>
        <v>0</v>
      </c>
      <c r="AO45" s="354">
        <f>IFERROR(IF('Projection_Base-case'!N46&gt;0,100*AN45/'Projection_Base-case'!N46,100*AN45/N45),0)</f>
        <v>0</v>
      </c>
      <c r="AP45" s="355">
        <f>IF(AC45="",IFERROR('Projection_Base-case'!O46-O45,0),0)</f>
        <v>0</v>
      </c>
      <c r="AQ45" s="356">
        <f t="shared" si="40"/>
        <v>0</v>
      </c>
      <c r="AR45" s="356">
        <f>IFERROR(100*AP45/'Projection_Base-case'!O46,0)</f>
        <v>0</v>
      </c>
      <c r="AS45" s="355">
        <f>IF(AC45="",IFERROR('Projection_Base-case'!Q46-Q45,0),0)</f>
        <v>0</v>
      </c>
      <c r="AT45" s="356">
        <f t="shared" si="41"/>
        <v>0</v>
      </c>
      <c r="AU45" s="356">
        <f>IFERROR(100*AS45/'Projection_Base-case'!Q46,0)</f>
        <v>0</v>
      </c>
      <c r="AV45" s="355">
        <f>IF(AC45="",IFERROR('Projection_Base-case'!S46-S45,0),0)</f>
        <v>0</v>
      </c>
      <c r="AW45" s="356">
        <f t="shared" si="42"/>
        <v>0</v>
      </c>
      <c r="AX45" s="357">
        <f>IFERROR(100*AV45/'Projection_Base-case'!S46,0)</f>
        <v>0</v>
      </c>
      <c r="AY45" s="358">
        <f>IF(AC45="",IFERROR('Projection_Base-case'!U46-U45,0),0)</f>
        <v>0</v>
      </c>
      <c r="AZ45" s="359">
        <f t="shared" si="43"/>
        <v>0</v>
      </c>
      <c r="BA45" s="359">
        <f>IFERROR(100*AY45/'Projection_Base-case'!U46,0)</f>
        <v>0</v>
      </c>
      <c r="BB45" s="358">
        <f>IF(AC45="",IFERROR('Projection_Base-case'!W46-W45,0),0)</f>
        <v>0</v>
      </c>
      <c r="BC45" s="359">
        <f t="shared" si="44"/>
        <v>0</v>
      </c>
      <c r="BD45" s="359">
        <f>IFERROR(100*BB45/'Projection_Base-case'!W46,0)</f>
        <v>0</v>
      </c>
      <c r="BE45" s="358">
        <f>IF(AC45="",IFERROR('Projection_Base-case'!Y46-Y45,0),0)</f>
        <v>0</v>
      </c>
      <c r="BF45" s="359">
        <f t="shared" si="45"/>
        <v>0</v>
      </c>
      <c r="BG45" s="359">
        <f>IFERROR(100*BE45/'Projection_Base-case'!Y46,0)</f>
        <v>0</v>
      </c>
      <c r="BH45" s="359">
        <f t="shared" si="46"/>
        <v>0</v>
      </c>
      <c r="BI45" s="360">
        <f t="shared" si="47"/>
        <v>0</v>
      </c>
    </row>
    <row r="46" spans="1:61">
      <c r="A46" s="205">
        <v>42</v>
      </c>
      <c r="B46" s="347">
        <f>IF('Projection_Base-case'!B47&lt;&gt;"",'Projection_Base-case'!B47,0)</f>
        <v>0</v>
      </c>
      <c r="C46" s="347">
        <f>IF('Projection_Base-case'!C47&lt;&gt;"",'Projection_Base-case'!C47,0)</f>
        <v>0</v>
      </c>
      <c r="D46" s="365">
        <f>IF('Projection_Base-case'!D47&lt;&gt;"",'Projection_Base-case'!D47,0)</f>
        <v>0</v>
      </c>
      <c r="E46" s="369"/>
      <c r="F46" s="367" t="str">
        <f t="shared" si="23"/>
        <v>0</v>
      </c>
      <c r="G46" s="206" t="str">
        <f>IF(F46="Scenario1PBT1",'Minor retrofit'!$E$7,IF(F46="Scenario2PBT1",'Minor retrofit'!$F$7,IF(F46="Scenario3PBT1",'Minor retrofit'!$G$7,"")))&amp;IF(F46="Scenario1PBT2",'Minor retrofit'!$H$7,IF(F46="Scenario2PBT2",'Minor retrofit'!$I$7,IF(F46="Scenario3PBT2",'Minor retrofit'!$J$7,"")))&amp;IF(F46="Scenario1PBT3",'Minor retrofit'!$K$7,IF(F46="Scenario2PBT3",'Minor retrofit'!$L$7,IF(F46="Scenario3PBT3",'Minor retrofit'!$M$7,"")))&amp;IF(F46="Scenario1PBT4",'Minor retrofit'!$N$7,IF(F46="Scenario2PBT4",'Minor retrofit'!$O$7,IF(F46="Scenario3PBT4",'Minor retrofit'!$P$7,"")))&amp;IF(F46="Scenario1PBT5",'Minor retrofit'!$Q$7,IF(F46="Scenario2PBT5",'Minor retrofit'!$R$7,IF(F46="Scenario3PBT5",'Minor retrofit'!$S$7,"")))&amp;IF(F46="Scenario1PBT6",'Minor retrofit'!$T$7,IF(F46="Scenario2PBT6",'Minor retrofit'!$U$7,IF(F46="Scenario3PBT6",'Minor retrofit'!$V$7,"")))&amp;IF(F46="Scenario1PBT7",'Minor retrofit'!$W$7,IF(F46="Scenario2PBT7",'Minor retrofit'!$X$7,IF(F46="Scenario3PBT7",'Minor retrofit'!$Y$7,"")))&amp;IF(F46="Scenario1PBT8",'Minor retrofit'!$Z$7,IF(F46="Scenario2PBT8",'Minor retrofit'!$AA$7,IF(F46="Scenario3PBT8",'Minor retrofit'!$AB$7,"")))&amp;IF(F46="Scenario1PBT9",'Minor retrofit'!$AC$7,IF(F46="Scenario2PBT9",'Minor retrofit'!$AD$7,IF(F46="Scenario3PBT9",'Minor retrofit'!$AE$7,"")))&amp;IF(F46="Scenario1PBT10",'Minor retrofit'!$AF$7,IF(F46="Scenario2PBT10",'Minor retrofit'!$AG$7,IF(F46="Scenario3PBT10",'Minor retrofit'!$AH$7,"")))&amp;IF(F46="Scenario1PBT11",'Minor retrofit'!$AI$7,IF(F46="Scenario2PBT11",'Minor retrofit'!$AJ$7,IF(F46="Scenario3PBT11",'Minor retrofit'!$AK$7,"")))&amp;IF(F46="Scenario1PBT12",'Minor retrofit'!$AL$7,IF(F46="Scenario2PBT12",'Minor retrofit'!$AM$7,IF(F46="Scenario3PBT12",'Minor retrofit'!$AN$7,"")))&amp;IF(F46="Scenario1PBT13",'Minor retrofit'!$AO$7,IF(F46="Scenario2PBT13",'Minor retrofit'!$AP$7,IF(F46="Scenario3PBT13",'Minor retrofit'!$AQ$7,"")))&amp;IF(F46="Scenario1PBT14",'Minor retrofit'!$AR$7,IF(F46="Scenario2PBT14",'Minor retrofit'!$AS$7,IF(F46="Scenario3PBT14",'Minor retrofit'!$AT$7,"")))&amp;IF(F46="Scenario1PBT15",'Minor retrofit'!$AU$7,IF(F46="Scenario2PBT15",'Minor retrofit'!$AV$7,IF(F46="Scenario3PBT15",'Minor retrofit'!$AW$7,"")))</f>
        <v/>
      </c>
      <c r="H46" s="117">
        <f t="shared" si="25"/>
        <v>0</v>
      </c>
      <c r="I46" s="117" t="str">
        <f>IF(F46="Scenario1PBT1",'Minor retrofit'!$E$17,IF(F46="Scenario2PBT1",'Minor retrofit'!$F$17,IF(F46="Scenario3PBT1",'Minor retrofit'!$G$17,"")))&amp;IF(F46="Scenario1PBT2",'Minor retrofit'!$H$17,IF(F46="Scenario2PBT2",'Minor retrofit'!$I$17,IF(F46="Scenario3PBT2",'Minor retrofit'!$J$17,"")))&amp;IF(F46="Scenario1PBT3",'Minor retrofit'!$K$17,IF(F46="Scenario2PBT3",'Minor retrofit'!$L$17,IF(F46="Scenario3PBT3",'Minor retrofit'!$M$17,"")))&amp;IF(F46="Scenario1PBT4",'Minor retrofit'!$N$17,IF(F46="Scenario2PBT4",'Minor retrofit'!$O$17,IF(F46="Scenario3PBT4",'Minor retrofit'!$P$17,"")))&amp;IF(F46="Scenario1PBT5",'Minor retrofit'!$Q$17,IF(F46="Scenario2PBT5",'Minor retrofit'!$R$17,IF(F46="Scenario3PBT5",'Minor retrofit'!$S$17,"")))&amp;IF(F46="Scenario1PBT6",'Minor retrofit'!$T$17,IF(F46="Scenario2PBT6",'Minor retrofit'!$U$17,IF(F46="Scenario3PBT6",'Minor retrofit'!$V$17,"")))&amp;IF(F46="Scenario1PBT7",'Minor retrofit'!$W$17,IF(F46="Scenario2PBT7",'Minor retrofit'!$X$17,IF(F46="Scenario3PBT7",'Minor retrofit'!$Y$17,"")))&amp;IF(F46="Scenario1PBT8",'Minor retrofit'!$Z$17,IF(F46="Scenario2PBT8",'Minor retrofit'!$AA$17,IF(F46="Scenario3PBT8",'Minor retrofit'!$AB$17,"")))&amp;IF(F46="Scenario1PBT9",'Minor retrofit'!$AC$17,IF(F46="Scenario2PBT9",'Minor retrofit'!$AD$17,IF(F46="Scenario3PBT9",'Minor retrofit'!$AE$17,"")))&amp;IF(F46="Scenario1PBT10",'Minor retrofit'!$AF$17,IF(F46="Scenario2PBT10",'Minor retrofit'!$AG$17,IF(F46="Scenario3PBT10",'Minor retrofit'!$AH$17,"")))&amp;IF(F46="Scenario1PBT11",'Minor retrofit'!$AI$17,IF(F46="Scenario2PBT11",'Minor retrofit'!$AJ$17,IF(F46="Scenario3PBT11",'Minor retrofit'!$AK$17,"")))&amp;IF(F46="Scenario1PBT12",'Minor retrofit'!$AL$17,IF(F46="Scenario2PBT12",'Minor retrofit'!$AM$17,IF(F46="Scenario3PBT12",'Minor retrofit'!$AN$17,"")))&amp;IF(F46="Scenario1PBT13",'Minor retrofit'!$AO$17,IF(F46="Scenario2PBT13",'Minor retrofit'!$AP$17,IF(F46="Scenario3PBT13",'Minor retrofit'!$AQ$17,"")))&amp;IF(F46="Scenario1PBT14",'Minor retrofit'!$AR$17,IF(F46="Scenario2PBT14",'Minor retrofit'!$AS$17,IF(F46="Scenario3PBT14",'Minor retrofit'!$AT$17,"")))&amp;IF(F46="Scenario1PBT15",'Minor retrofit'!$AU$17,IF(F46="Scenario2PBT15",'Minor retrofit'!$AV$17,IF(F46="Scenario3PBT15",'Minor retrofit'!$AW$17,"")))</f>
        <v/>
      </c>
      <c r="J46" s="117">
        <f t="shared" si="26"/>
        <v>0</v>
      </c>
      <c r="K46" s="117" t="str">
        <f>IF(F46="Scenario1PBT1",'Minor retrofit'!$E$19,IF(F46="Scenario2PBT1",'Minor retrofit'!$F$19,IF(F46="Scenario3PBT1",'Minor retrofit'!$G$19,"")))&amp;IF(F46="Scenario1PBT2",'Minor retrofit'!$H$19,IF(F46="Scenario2PBT2",'Minor retrofit'!$I$19,IF(F46="Scenario3PBT2",'Minor retrofit'!$J$19,"")))&amp;IF(F46="Scenario1PBT3",'Minor retrofit'!$K$19,IF(F46="Scenario2PBT3",'Minor retrofit'!$L$19,IF(F46="Scenario3PBT3",'Minor retrofit'!$M$19,"")))&amp;IF(F46="Scenario1PBT4",'Minor retrofit'!$N$19,IF(F46="Scenario2PBT4",'Minor retrofit'!$O$19,IF(F46="Scenario3PBT4",'Minor retrofit'!$P$19,"")))&amp;IF(F46="Scenario1PBT5",'Minor retrofit'!$Q$19,IF(F46="Scenario2PBT5",'Minor retrofit'!$R$19,IF(F46="Scenario3PBT5",'Minor retrofit'!$S$19,"")))&amp;IF(F46="Scenario1PBT6",'Minor retrofit'!$T$19,IF(F46="Scenario2PBT6",'Minor retrofit'!$U$19,IF(F46="Scenario3PBT6",'Minor retrofit'!$V$19,"")))&amp;IF(F46="Scenario1PBT7",'Minor retrofit'!$W$19,IF(F46="Scenario2PBT7",'Minor retrofit'!$X$19,IF(F46="Scenario3PBT7",'Minor retrofit'!$Y$19,"")))&amp;IF(F46="Scenario1PBT8",'Minor retrofit'!$Z$19,IF(F46="Scenario2PBT8",'Minor retrofit'!$AA$19,IF(F46="Scenario3PBT8",'Minor retrofit'!$AB$19,"")))&amp;IF(F46="Scenario1PBT9",'Minor retrofit'!$AC$19,IF(F46="Scenario2PBT9",'Minor retrofit'!$AD$19,IF(F46="Scenario3PBT9",'Minor retrofit'!$AE$19,"")))&amp;IF(F46="Scenario1PBT10",'Minor retrofit'!$AF$19,IF(F46="Scenario2PBT10",'Minor retrofit'!$AG$19,IF(F46="Scenario3PBT10",'Minor retrofit'!$AH$19,"")))&amp;IF(F46="Scenario1PBT11",'Minor retrofit'!$AI$19,IF(F46="Scenario2PBT11",'Minor retrofit'!$AJ$19,IF(F46="Scenario3PBT11",'Minor retrofit'!$AK$19,"")))&amp;IF(F46="Scenario1PBT12",'Minor retrofit'!$AL$19,IF(F46="Scenario2PBT12",'Minor retrofit'!$AM$19,IF(F46="Scenario3PBT12",'Minor retrofit'!$AN$19,"")))&amp;IF(F46="Scenario1PBT13",'Minor retrofit'!$AO$19,IF(F46="Scenario2PBT13",'Minor retrofit'!$AP$19,IF(F46="Scenario3PBT13",'Minor retrofit'!$AQ$19,"")))&amp;IF(F46="Scenario1PBT14",'Minor retrofit'!$AR$19,IF(F46="Scenario2PBT14",'Minor retrofit'!$AS$19,IF(F46="Scenario3PBT14",'Minor retrofit'!$AT$19,"")))&amp;IF(F46="Scenario1PBT15",'Minor retrofit'!$AU$19,IF(F46="Scenario2PBT15",'Minor retrofit'!$AV$19,IF(F46="Scenario3PBT15",'Minor retrofit'!$AW$19,"")))</f>
        <v/>
      </c>
      <c r="L46" s="117">
        <f t="shared" si="27"/>
        <v>0</v>
      </c>
      <c r="M46" s="117" t="str">
        <f>IF(F46="Scenario1PBT1",'Minor retrofit'!$E$21,IF(F46="Scenario2PBT1",'Minor retrofit'!$F$21,IF(F46="Scenario3PBT1",'Minor retrofit'!$G$21,"")))&amp;IF(F46="Scenario1PBT2",'Minor retrofit'!$H$21,IF(F46="Scenario2PBT2",'Minor retrofit'!$I$21,IF(F46="Scenario3PBT2",'Minor retrofit'!$J$21,"")))&amp;IF(F46="Scenario1PBT3",'Minor retrofit'!$K$21,IF(F46="Scenario2PBT3",'Minor retrofit'!$L$21,IF(F46="Scenario3PBT3",'Minor retrofit'!$M$21,"")))&amp;IF(F46="Scenario1PBT4",'Minor retrofit'!$N$21,IF(F46="Scenario2PBT4",'Minor retrofit'!$O$21,IF(F46="Scenario3PBT4",'Minor retrofit'!$P$21,"")))&amp;IF(F46="Scenario1PBT5",'Minor retrofit'!$Q$21,IF(F46="Scenario2PBT5",'Minor retrofit'!$R$21,IF(F46="Scenario3PBT5",'Minor retrofit'!$S$21,"")))&amp;IF(F46="Scenario1PBT6",'Minor retrofit'!$T$21,IF(F46="Scenario2PBT6",'Minor retrofit'!$U$21,IF(F46="Scenario3PBT6",'Minor retrofit'!$V$21,"")))&amp;IF(F46="Scenario1PBT7",'Minor retrofit'!$W$21,IF(F46="Scenario2PBT7",'Minor retrofit'!$X$21,IF(F46="Scenario3PBT7",'Minor retrofit'!$Y$21,"")))&amp;IF(F46="Scenario1PBT8",'Minor retrofit'!$Z$21,IF(F46="Scenario2PBT8",'Minor retrofit'!$AA$21,IF(F46="Scenario3PBT8",'Minor retrofit'!$AB$21,"")))&amp;IF(F46="Scenario1PBT9",'Minor retrofit'!$AC$21,IF(F46="Scenario2PBT9",'Minor retrofit'!$AD$21,IF(F46="Scenario3PBT9",'Minor retrofit'!$AE$21,"")))&amp;IF(F46="Scenario1PBT10",'Minor retrofit'!$AF$21,IF(F46="Scenario2PBT10",'Minor retrofit'!$AG$21,IF(F46="Scenario3PBT10",'Minor retrofit'!$AH$21,"")))&amp;IF(F46="Scenario1PBT11",'Minor retrofit'!$AI$21,IF(F46="Scenario2PBT11",'Minor retrofit'!$AJ$21,IF(F46="Scenario3PBT11",'Minor retrofit'!$AK$21,"")))&amp;IF(F46="Scenario1PBT12",'Minor retrofit'!$AL$21,IF(F46="Scenario2PBT12",'Minor retrofit'!$AM$21,IF(F46="Scenario3PBT12",'Minor retrofit'!$AN$21,"")))&amp;IF(F46="Scenario1PBT13",'Minor retrofit'!$AO$21,IF(F46="Scenario2PBT13",'Minor retrofit'!$AP$21,IF(F46="Scenario3PBT13",'Minor retrofit'!$AQ$21,"")))&amp;IF(F46="Scenario1PBT14",'Minor retrofit'!$AR$21,IF(F46="Scenario2PBT14",'Minor retrofit'!$AS$21,IF(F46="Scenario3PBT14",'Minor retrofit'!$AT$21,"")))&amp;IF(F46="Scenario1PBT15",'Minor retrofit'!$AU$21,IF(F46="Scenario2PBT15",'Minor retrofit'!$AV$21,IF(F46="Scenario3PBT15",'Minor retrofit'!$AW$21,"")))</f>
        <v/>
      </c>
      <c r="N46" s="118">
        <f t="shared" si="28"/>
        <v>0</v>
      </c>
      <c r="O46" s="206" t="str">
        <f>IF(F46="Scenario1PBT1",'Minor retrofit'!$E$24,IF(F46="Scenario2PBT1",'Minor retrofit'!$F$24,IF(F46="Scenario3PBT1",'Minor retrofit'!$G$24,"")))&amp;IF(F46="Scenario1PBT2",'Minor retrofit'!$H$24,IF(F46="Scenario2PBT2",'Minor retrofit'!$I$24,IF(F46="Scenario3PBT2",'Minor retrofit'!$J$24,"")))&amp;IF(F46="Scenario1PBT3",'Minor retrofit'!$K$24,IF(F46="Scenario2PBT3",'Minor retrofit'!$L$24,IF(F46="Scenario3PBT3",'Minor retrofit'!$M$24,"")))&amp;IF(F46="Scenario1PBT4",'Minor retrofit'!$N$24,IF(F46="Scenario2PBT4",'Minor retrofit'!$O$24,IF(F46="Scenario3PBT4",'Minor retrofit'!$P$24,"")))&amp;IF(F46="Scenario1PBT5",'Minor retrofit'!$Q$24,IF(F46="Scenario2PBT5",'Minor retrofit'!$R$24,IF(F46="Scenario3PBT5",'Minor retrofit'!$S$24,"")))&amp;IF(F46="Scenario1PBT6",'Minor retrofit'!$T$24,IF(F46="Scenario2PBT6",'Minor retrofit'!$U$24,IF(F46="Scenario3PBT6",'Minor retrofit'!$V$24,"")))&amp;IF(F46="Scenario1PBT7",'Minor retrofit'!$W$24,IF(F46="Scenario2PBT7",'Minor retrofit'!$X$24,IF(F46="Scenario3PBT7",'Minor retrofit'!$Y$24,"")))&amp;IF(F46="Scenario1PBT8",'Minor retrofit'!$Z$24,IF(F46="Scenario2PBT8",'Minor retrofit'!$AA$24,IF(F46="Scenario3PBT8",'Minor retrofit'!$AB$24,"")))&amp;IF(F46="Scenario1PBT9",'Minor retrofit'!$AC$24,IF(F46="Scenario2PBT9",'Minor retrofit'!$AD$24,IF(F46="Scenario3PBT9",'Minor retrofit'!$AE$24,"")))&amp;IF(F46="Scenario1PBT10",'Minor retrofit'!$AF$24,IF(F46="Scenario2PBT10",'Minor retrofit'!$AG$24,IF(F46="Scenario3PBT10",'Minor retrofit'!$AH$24,"")))&amp;IF(F46="Scenario1PBT11",'Minor retrofit'!$AI$24,IF(F46="Scenario2PBT11",'Minor retrofit'!$AJ$24,IF(F46="Scenario3PBT11",'Minor retrofit'!$AK$24,"")))&amp;IF(F46="Scenario1PBT12",'Minor retrofit'!$AL$24,IF(F46="Scenario2PBT12",'Minor retrofit'!$AM$24,IF(F46="Scenario3PBT12",'Minor retrofit'!$AN$24,"")))&amp;IF(F46="Scenario1PBT13",'Minor retrofit'!$AO$24,IF(F46="Scenario2PBT13",'Minor retrofit'!$AP$24,IF(F46="Scenario3PBT13",'Minor retrofit'!$AQ$24,"")))&amp;IF(F46="Scenario1PBT14",'Minor retrofit'!$AR$24,IF(F46="Scenario2PBT14",'Minor retrofit'!$AS$24,IF(F46="Scenario3PBT14",'Minor retrofit'!$AT$24,"")))&amp;IF(F46="Scenario1PBT15",'Minor retrofit'!$AU$24,IF(F46="Scenario2PBT15",'Minor retrofit'!$AV$24,IF(F46="Scenario3PBT15",'Minor retrofit'!$AW$24,"")))</f>
        <v/>
      </c>
      <c r="P46" s="117">
        <f t="shared" si="29"/>
        <v>0</v>
      </c>
      <c r="Q46" s="117" t="str">
        <f>IF(F46="Scenario1PBT1",'Minor retrofit'!$E$26,IF(F46="Scenario2PBT1",'Minor retrofit'!$F$26,IF(F46="Scenario3PBT1",'Minor retrofit'!$G$26,"")))&amp;IF(F46="Scenario1PBT2",'Minor retrofit'!$H$26,IF(F46="Scenario2PBT2",'Minor retrofit'!$I$26,IF(F46="Scenario3PBT2",'Minor retrofit'!$J$26,"")))&amp;IF(F46="Scenario1PBT3",'Minor retrofit'!$K$26,IF(F46="Scenario2PBT3",'Minor retrofit'!$L$26,IF(F46="Scenario3PBT3",'Minor retrofit'!$M$26,"")))&amp;IF(F46="Scenario1PBT4",'Minor retrofit'!$N$26,IF(F46="Scenario2PBT4",'Minor retrofit'!$O$26,IF(F46="Scenario3PBT4",'Minor retrofit'!$P$26,"")))&amp;IF(F46="Scenario1PBT5",'Minor retrofit'!$Q$26,IF(F46="Scenario2PBT5",'Minor retrofit'!$R$26,IF(F46="Scenario3PBT5",'Minor retrofit'!$S$26,"")))&amp;IF(F46="Scenario1PBT6",'Minor retrofit'!$T$26,IF(F46="Scenario2PBT6",'Minor retrofit'!$U$26,IF(F46="Scenario3PBT6",'Minor retrofit'!$V$26,"")))&amp;IF(F46="Scenario1PBT7",'Minor retrofit'!$W$26,IF(F46="Scenario2PBT7",'Minor retrofit'!$X$26,IF(F46="Scenario3PBT7",'Minor retrofit'!$Y$26,"")))&amp;IF(F46="Scenario1PBT8",'Minor retrofit'!$Z$26,IF(F46="Scenario2PBT8",'Minor retrofit'!$AA$26,IF(F46="Scenario3PBT8",'Minor retrofit'!$AB$26,"")))&amp;IF(F46="Scenario1PBT9",'Minor retrofit'!$AC$26,IF(F46="Scenario2PBT9",'Minor retrofit'!$AD$26,IF(F46="Scenario3PBT9",'Minor retrofit'!$AE$26,"")))&amp;IF(F46="Scenario1PBT10",'Minor retrofit'!$AF$26,IF(F46="Scenario2PBT10",'Minor retrofit'!$AG$26,IF(F46="Scenario3PBT10",'Minor retrofit'!$AH$26,"")))&amp;IF(F46="Scenario1PBT11",'Minor retrofit'!$AI$26,IF(F46="Scenario2PBT11",'Minor retrofit'!$AJ$26,IF(F46="Scenario3PBT11",'Minor retrofit'!$AK$26,"")))&amp;IF(F46="Scenario1PBT12",'Minor retrofit'!$AL$26,IF(F46="Scenario2PBT12",'Minor retrofit'!$AM$26,IF(F46="Scenario3PBT12",'Minor retrofit'!$AN$26,"")))&amp;IF(F46="Scenario1PBT13",'Minor retrofit'!$AO$26,IF(F46="Scenario2PBT13",'Minor retrofit'!$AP$26,IF(F46="Scenario3PBT13",'Minor retrofit'!$AQ$26,"")))&amp;IF(F46="Scenario1PBT14",'Minor retrofit'!$AR$26,IF(F46="Scenario2PBT14",'Minor retrofit'!$AS$26,IF(F46="Scenario3PBT14",'Minor retrofit'!$AT$26,"")))&amp;IF(F46="Scenario1PBT15",'Minor retrofit'!$AU$26,IF(F46="Scenario2PBT15",'Minor retrofit'!$AV$26,IF(F46="Scenario3PBT15",'Minor retrofit'!$AW$26,"")))</f>
        <v/>
      </c>
      <c r="R46" s="117">
        <f t="shared" si="30"/>
        <v>0</v>
      </c>
      <c r="S46" s="117" t="str">
        <f>IF(F46="Scenario1PBT1",'Minor retrofit'!$E$28,IF(F46="Scenario2PBT1",'Minor retrofit'!$F$28,IF(F46="Scenario3PBT1",'Minor retrofit'!$G$28,"")))&amp;IF(F46="Scenario1PBT2",'Minor retrofit'!$H$28,IF(F46="Scenario2PBT2",'Minor retrofit'!$I$28,IF(F46="Scenario3PBT2",'Minor retrofit'!$J$28,"")))&amp;IF(F46="Scenario1PBT3",'Minor retrofit'!$K$28,IF(F46="Scenario2PBT3",'Minor retrofit'!$L$28,IF(F46="Scenario3PBT3",'Minor retrofit'!$M$28,"")))&amp;IF(F46="Scenario1PBT4",'Minor retrofit'!$N$28,IF(F46="Scenario2PBT4",'Minor retrofit'!$O$28,IF(F46="Scenario3PBT4",'Minor retrofit'!$P$28,"")))&amp;IF(F46="Scenario1PBT5",'Minor retrofit'!$Q$28,IF(F46="Scenario2PBT5",'Minor retrofit'!$R$28,IF(F46="Scenario3PBT5",'Minor retrofit'!$S$28,"")))&amp;IF(F46="Scenario1PBT6",'Minor retrofit'!$T$28,IF(F46="Scenario2PBT6",'Minor retrofit'!$U$28,IF(F46="Scenario3PBT6",'Minor retrofit'!$V$28,"")))&amp;IF(F46="Scenario1PBT7",'Minor retrofit'!$W$28,IF(F46="Scenario2PBT7",'Minor retrofit'!$X$28,IF(F46="Scenario3PBT7",'Minor retrofit'!$Y$28,"")))&amp;IF(F46="Scenario1PBT8",'Minor retrofit'!$Z$28,IF(F46="Scenario2PBT8",'Minor retrofit'!$AA$28,IF(F46="Scenario3PBT8",'Minor retrofit'!$AB$28,"")))&amp;IF(F46="Scenario1PBT9",'Minor retrofit'!$AC$28,IF(F46="Scenario2PBT9",'Minor retrofit'!$AD$28,IF(F46="Scenario3PBT9",'Minor retrofit'!$AE$28,"")))&amp;IF(F46="Scenario1PBT10",'Minor retrofit'!$AF$28,IF(F46="Scenario2PBT10",'Minor retrofit'!$AG$28,IF(F46="Scenario3PBT10",'Minor retrofit'!$AH$28,"")))&amp;IF(F46="Scenario1PBT11",'Minor retrofit'!$AI$28,IF(F46="Scenario2PBT11",'Minor retrofit'!$AJ$28,IF(F46="Scenario3PBT11",'Minor retrofit'!$AK$28,"")))&amp;IF(F46="Scenario1PBT12",'Minor retrofit'!$AL$28,IF(F46="Scenario2PBT12",'Minor retrofit'!$AM$28,IF(F46="Scenario3PBT12",'Minor retrofit'!$AN$28,"")))&amp;IF(F46="Scenario1PBT13",'Minor retrofit'!$AO$28,IF(F46="Scenario2PBT13",'Minor retrofit'!$AP$28,IF(F46="Scenario3PBT13",'Minor retrofit'!$AQ$28,"")))&amp;IF(F46="Scenario1PBT14",'Minor retrofit'!$AR$28,IF(F46="Scenario2PBT14",'Minor retrofit'!$AS$28,IF(F46="Scenario3PBT14",'Minor retrofit'!$AT$28,"")))&amp;IF(F46="Scenario1PBT15",'Minor retrofit'!$AU$28,IF(F46="Scenario2PBT15",'Minor retrofit'!$AV$28,IF(F46="Scenario3PBT15",'Minor retrofit'!$AW$28,"")))</f>
        <v/>
      </c>
      <c r="T46" s="207">
        <f t="shared" si="31"/>
        <v>0</v>
      </c>
      <c r="U46" s="206" t="str">
        <f>IF(F46="Scenario1PBT1",'Minor retrofit'!$E$39,IF(F46="Scenario2PBT1",'Minor retrofit'!$F$39,IF(F46="Scenario3PBT1",'Minor retrofit'!$G$39,"")))&amp;IF(F46="Scenario1PBT2",'Minor retrofit'!$H$39,IF(F46="Scenario2PBT2",'Minor retrofit'!$I$39,IF(F46="Scenario3PBT2",'Minor retrofit'!$J$39,"")))&amp;IF(F46="Scenario1PBT3",'Minor retrofit'!$K$39,IF(F46="Scenario2PBT3",'Minor retrofit'!$L$39,IF(F46="Scenario3PBT3",'Minor retrofit'!$M$39,"")))&amp;IF(F46="Scenario1PBT4",'Minor retrofit'!$N$39,IF(F46="Scenario2PBT4",'Minor retrofit'!$O$39,IF(F46="Scenario3PBT4",'Minor retrofit'!$P$39,"")))&amp;IF(F46="Scenario1PBT5",'Minor retrofit'!$Q$39,IF(F46="Scenario2PBT5",'Minor retrofit'!$R$39,IF(F46="Scenario3PBT5",'Minor retrofit'!$S$39,"")))&amp;IF(F46="Scenario1PBT6",'Minor retrofit'!$T$39,IF(F46="Scenario2PBT6",'Minor retrofit'!$U$39,IF(F46="Scenario3PBT6",'Minor retrofit'!$V$39,"")))&amp;IF(F46="Scenario1PBT7",'Minor retrofit'!$W$39,IF(F46="Scenario2PBT7",'Minor retrofit'!$X$39,IF(F46="Scenario3PBT7",'Minor retrofit'!$Y$39,"")))&amp;IF(F46="Scenario1PBT8",'Minor retrofit'!$Z$39,IF(F46="Scenario2PBT8",'Minor retrofit'!$AA$39,IF(F46="Scenario3PBT8",'Minor retrofit'!$AB$39,"")))&amp;IF(F46="Scenario1PBT9",'Minor retrofit'!$AC$39,IF(F46="Scenario2PBT9",'Minor retrofit'!$AD$39,IF(F46="Scenario3PBT9",'Minor retrofit'!$AE$39,"")))&amp;IF(F46="Scenario1PBT10",'Minor retrofit'!$AF$39,IF(F46="Scenario2PBT10",'Minor retrofit'!$AG$39,IF(F46="Scenario3PBT10",'Minor retrofit'!$AH$39,"")))&amp;IF(F46="Scenario1PBT11",'Minor retrofit'!$AI$39,IF(F46="Scenario2PBT11",'Minor retrofit'!$AJ$39,IF(F46="Scenario3PBT11",'Minor retrofit'!$AK$39,"")))&amp;IF(F46="Scenario1PBT12",'Minor retrofit'!$AL$39,IF(F46="Scenario2PBT12",'Minor retrofit'!$AM$39,IF(F46="Scenario3PBT12",'Minor retrofit'!$AN$39,"")))&amp;IF(F46="Scenario1PBT13",'Minor retrofit'!$AO$39,IF(F46="Scenario2PBT13",'Minor retrofit'!$AP$39,IF(F46="Scenario3PBT13",'Minor retrofit'!$AQ$39,"")))&amp;IF(F46="Scenario1PBT14",'Minor retrofit'!$AR$39,IF(F46="Scenario2PBT14",'Minor retrofit'!$AS$39,IF(F46="Scenario3PBT14",'Minor retrofit'!$AT$39,"")))&amp;IF(F46="Scenario1PBT15",'Minor retrofit'!$AU$39,IF(F46="Scenario2PBT15",'Minor retrofit'!$AV$39,IF(F46="Scenario3PBT15",'Minor retrofit'!$AW$39,"")))</f>
        <v/>
      </c>
      <c r="V46" s="117">
        <f t="shared" si="32"/>
        <v>0</v>
      </c>
      <c r="W46" s="117" t="str">
        <f>IF(F46="Scenario1PBT1",'Minor retrofit'!$E$41,IF(F46="Scenario2PBT1",'Minor retrofit'!$F$41,IF(F46="Scenario3PBT1",'Minor retrofit'!$G$41,"")))&amp;IF(F46="Scenario1PBT2",'Minor retrofit'!$H$41,IF(F46="Scenario2PBT2",'Minor retrofit'!$I$41,IF(F46="Scenario3PBT2",'Minor retrofit'!$J$41,"")))&amp;IF(F46="Scenario1PBT3",'Minor retrofit'!$K$41,IF(F46="Scenario2PBT3",'Minor retrofit'!$L$41,IF(F46="Scenario3PBT3",'Minor retrofit'!$M$41,"")))&amp;IF(F46="Scenario1PBT4",'Minor retrofit'!$N$41,IF(F46="Scenario2PBT4",'Minor retrofit'!$O$41,IF(F46="Scenario3PBT4",'Minor retrofit'!$P$41,"")))&amp;IF(F46="Scenario1PBT5",'Minor retrofit'!$Q$41,IF(F46="Scenario2PBT5",'Minor retrofit'!$R$41,IF(F46="Scenario3PBT5",'Minor retrofit'!$S$41,"")))&amp;IF(F46="Scenario1PBT6",'Minor retrofit'!$T$41,IF(F46="Scenario2PBT6",'Minor retrofit'!$U$41,IF(F46="Scenario3PBT6",'Minor retrofit'!$V$41,"")))&amp;IF(F46="Scenario1PBT7",'Minor retrofit'!$W$41,IF(F46="Scenario2PBT7",'Minor retrofit'!$X$41,IF(F46="Scenario3PBT7",'Minor retrofit'!$Y$41,"")))&amp;IF(F46="Scenario1PBT8",'Minor retrofit'!$Z$41,IF(F46="Scenario2PBT8",'Minor retrofit'!$AA$41,IF(F46="Scenario3PBT8",'Minor retrofit'!$AB$41,"")))&amp;IF(F46="Scenario1PBT9",'Minor retrofit'!$AC$41,IF(F46="Scenario2PBT9",'Minor retrofit'!$AD$41,IF(F46="Scenario3PBT9",'Minor retrofit'!$AE$41,"")))&amp;IF(F46="Scenario1PBT10",'Minor retrofit'!$AF$41,IF(F46="Scenario2PBT10",'Minor retrofit'!$AG$41,IF(F46="Scenario3PBT10",'Minor retrofit'!$AH$41,"")))&amp;IF(F46="Scenario1PBT11",'Minor retrofit'!$AI$41,IF(F46="Scenario2PBT11",'Minor retrofit'!$AJ$41,IF(F46="Scenario3PBT11",'Minor retrofit'!$AK$41,"")))&amp;IF(F46="Scenario1PBT12",'Minor retrofit'!$AL$41,IF(F46="Scenario2PBT12",'Minor retrofit'!$AM$41,IF(F46="Scenario3PBT12",'Minor retrofit'!$AN$41,"")))&amp;IF(F46="Scenario1PBT13",'Minor retrofit'!$AO$41,IF(F46="Scenario2PBT13",'Minor retrofit'!$AP$41,IF(F46="Scenario3PBT13",'Minor retrofit'!$AQ$41,"")))&amp;IF(F46="Scenario1PBT14",'Minor retrofit'!$AR$41,IF(F46="Scenario2PBT14",'Minor retrofit'!$AS$41,IF(F46="Scenario3PBT14",'Minor retrofit'!$AT$41,"")))&amp;IF(F46="Scenario1PBT15",'Minor retrofit'!$AU$41,IF(F46="Scenario2PBT15",'Minor retrofit'!$AV$41,IF(F46="Scenario3PBT15",'Minor retrofit'!$AW$41,"")))</f>
        <v/>
      </c>
      <c r="X46" s="117">
        <f t="shared" si="33"/>
        <v>0</v>
      </c>
      <c r="Y46" s="117" t="str">
        <f>IF(F46="Scenario1PBT1",'Minor retrofit'!$E$43,IF(F46="Scenario2PBT1",'Minor retrofit'!$F$43,IF(F46="Scenario3PBT1",'Minor retrofit'!$G$43,"")))&amp;IF(F46="Scenario1PBT2",'Minor retrofit'!$H$43,IF(F46="Scenario2PBT2",'Minor retrofit'!$I$43,IF(F46="Scenario3PBT2",'Minor retrofit'!$J$43,"")))&amp;IF(F46="Scenario1PBT3",'Minor retrofit'!$K$43,IF(F46="Scenario2PBT3",'Minor retrofit'!$L$43,IF(F46="Scenario3PBT3",'Minor retrofit'!$M$43,"")))&amp;IF(F46="Scenario1PBT4",'Minor retrofit'!$N$43,IF(F46="Scenario2PBT4",'Minor retrofit'!$O$43,IF(F46="Scenario3PBT4",'Minor retrofit'!$P$43,"")))&amp;IF(F46="Scenario1PBT5",'Minor retrofit'!$Q$43,IF(F46="Scenario2PBT5",'Minor retrofit'!$R$43,IF(F46="Scenario3PBT5",'Minor retrofit'!$S$43,"")))&amp;IF(F46="Scenario1PBT6",'Minor retrofit'!$T$43,IF(F46="Scenario2PBT6",'Minor retrofit'!$U$43,IF(F46="Scenario3PBT6",'Minor retrofit'!$V$43,"")))&amp;IF(F46="Scenario1PBT7",'Minor retrofit'!$W$43,IF(F46="Scenario2PBT7",'Minor retrofit'!$X$43,IF(F46="Scenario3PBT7",'Minor retrofit'!$Y$43,"")))&amp;IF(F46="Scenario1PBT8",'Minor retrofit'!$Z$43,IF(F46="Scenario2PBT8",'Minor retrofit'!$AA$43,IF(F46="Scenario3PBT8",'Minor retrofit'!$AB$43,"")))&amp;IF(F46="Scenario1PBT9",'Minor retrofit'!$AC$43,IF(F46="Scenario2PBT9",'Minor retrofit'!$AD$43,IF(F46="Scenario3PBT9",'Minor retrofit'!$AE$43,"")))&amp;IF(F46="Scenario1PBT10",'Minor retrofit'!$AF$43,IF(F46="Scenario2PBT10",'Minor retrofit'!$AG$43,IF(F46="Scenario3PBT10",'Minor retrofit'!$AH$43,"")))&amp;IF(F46="Scenario1PBT11",'Minor retrofit'!$AI$43,IF(F46="Scenario2PBT11",'Minor retrofit'!$AJ$43,IF(F46="Scenario3PBT11",'Minor retrofit'!$AK$43,"")))&amp;IF(F46="Scenario1PBT12",'Minor retrofit'!$AL$43,IF(F46="Scenario2PBT12",'Minor retrofit'!$AM$43,IF(F46="Scenario3PBT12",'Minor retrofit'!$AN$43,"")))&amp;IF(F46="Scenario1PBT13",'Minor retrofit'!$AO$43,IF(F46="Scenario2PBT13",'Minor retrofit'!$AP$43,IF(F46="Scenario3PBT13",'Minor retrofit'!$AQ$43,"")))&amp;IF(F46="Scenario1PBT14",'Minor retrofit'!$AR$43,IF(F46="Scenario2PBT14",'Minor retrofit'!$AS$43,IF(F46="Scenario3PBT14",'Minor retrofit'!$AT$43,"")))&amp;IF(F46="Scenario1PBT15",'Minor retrofit'!$AU$43,IF(F46="Scenario2PBT15",'Minor retrofit'!$AV$43,IF(F46="Scenario3PBT15",'Minor retrofit'!$AW$43,"")))</f>
        <v/>
      </c>
      <c r="Z46" s="117">
        <f t="shared" si="34"/>
        <v>0</v>
      </c>
      <c r="AA46" s="178" t="str">
        <f>IF(F46="Scenario1PBT1",'Minor retrofit'!$E$102,IF(F46="Scenario2PBT1",'Minor retrofit'!$F$102,IF(F46="Scenario3PBT1",'Minor retrofit'!$G$102,"")))&amp;IF(F46="Scenario1PBT2",'Minor retrofit'!$H$102,IF(F46="Scenario2PBT2",'Minor retrofit'!$I$102,IF(F46="Scenario3PBT2",'Minor retrofit'!$J$102,"")))&amp;IF(F46="Scenario1PBT3",'Minor retrofit'!$K$102,IF(F46="Scenario2PBT3",'Minor retrofit'!$L$102,IF(F46="Scenario3PBT3",'Minor retrofit'!$M$102,"")))&amp;IF(F46="Scenario1PBT4",'Minor retrofit'!$N$102,IF(F46="Scenario2PBT4",'Minor retrofit'!$O$102,IF(F46="Scenario3PBT4",'Minor retrofit'!$P$102,"")))&amp;IF(F46="Scenario1PBT5",'Minor retrofit'!$Q$102,IF(F46="Scenario2PBT5",'Minor retrofit'!$R$102,IF(F46="Scenario3PBT5",'Minor retrofit'!$S$102,"")))&amp;IF(F46="Scenario1PBT6",'Minor retrofit'!$T$102,IF(F46="Scenario2PBT6",'Minor retrofit'!$U$102,IF(F46="Scenario3PBT6",'Minor retrofit'!$V$102,"")))&amp;IF(F46="Scenario1PBT7",'Minor retrofit'!$W$102,IF(F46="Scenario2PBT7",'Minor retrofit'!$X$102,IF(F46="Scenario3PBT7",'Minor retrofit'!$Y$102,"")))&amp;IF(F46="Scenario1PBT8",'Minor retrofit'!$Z$102,IF(F46="Scenario2PBT8",'Minor retrofit'!$AA$102,IF(F46="Scenario3PBT8",'Minor retrofit'!$AB$102,"")))&amp;IF(F46="Scenario1PBT9",'Minor retrofit'!$AC$102,IF(F46="Scenario2PBT9",'Minor retrofit'!$AD$102,IF(F46="Scenario3PBT9",'Minor retrofit'!$AE$102,"")))&amp;IF(F46="Scenario1PBT10",'Minor retrofit'!$AF$102,IF(F46="Scenario2PBT10",'Minor retrofit'!$AG$102,IF(F46="Scenario3PBT10",'Minor retrofit'!$AH$102,"")))&amp;IF(F46="Scenario1PBT11",'Minor retrofit'!$AI$102,IF(F46="Scenario2PBT11",'Minor retrofit'!$AJ$102,IF(F46="Scenario3PBT11",'Minor retrofit'!$AK$102,"")))&amp;IF(F46="Scenario1PBT12",'Minor retrofit'!$AL$102,IF(F46="Scenario2PBT12",'Minor retrofit'!$AM$102,IF(F46="Scenario3PBT12",'Minor retrofit'!$AN$102,"")))&amp;IF(F46="Scenario1PBT13",'Minor retrofit'!$AO$102,IF(F46="Scenario2PBT13",'Minor retrofit'!$AP$102,IF(F46="Scenario3PBT13",'Minor retrofit'!$AQ$102,"")))&amp;IF(F46="Scenario1PBT14",'Minor retrofit'!$AR$102,IF(F46="Scenario2PBT14",'Minor retrofit'!$AS$102,IF(F46="Scenario3PBT14",'Minor retrofit'!$AT$102,"")))&amp;IF(F46="Scenario1PBT15",'Minor retrofit'!$AU$102,IF(F46="Scenario2PBT15",'Minor retrofit'!$AV$102,IF(F46="Scenario3PBT15",'Minor retrofit'!$AW$102,"")))</f>
        <v/>
      </c>
      <c r="AB46" s="179">
        <f t="shared" si="35"/>
        <v>0</v>
      </c>
      <c r="AC46" s="363" t="str">
        <f t="shared" si="48"/>
        <v/>
      </c>
      <c r="AD46" s="353">
        <f>IF(AC46="",IFERROR('Projection_Base-case'!G47-G46,0),0)</f>
        <v>0</v>
      </c>
      <c r="AE46" s="350">
        <f t="shared" si="36"/>
        <v>0</v>
      </c>
      <c r="AF46" s="361">
        <f>IFERROR(100*AD46/'Projection_Base-case'!G47,0)</f>
        <v>0</v>
      </c>
      <c r="AG46" s="352">
        <f>IF(AC46="",IFERROR('Projection_Base-case'!I47-I46,0),0)</f>
        <v>0</v>
      </c>
      <c r="AH46" s="353">
        <f t="shared" si="37"/>
        <v>0</v>
      </c>
      <c r="AI46" s="361">
        <f>IFERROR(100*AG46/'Projection_Base-case'!I47,0)</f>
        <v>0</v>
      </c>
      <c r="AJ46" s="352">
        <f>IF(AC46="",IFERROR('Projection_Base-case'!K47-K46,0),0)</f>
        <v>0</v>
      </c>
      <c r="AK46" s="353">
        <f t="shared" si="38"/>
        <v>0</v>
      </c>
      <c r="AL46" s="361">
        <f>IFERROR(100*AJ46/'Projection_Base-case'!K47,0)</f>
        <v>0</v>
      </c>
      <c r="AM46" s="352">
        <f>-IF(AC46="",IFERROR('Projection_Base-case'!M47-M46,0),0)</f>
        <v>0</v>
      </c>
      <c r="AN46" s="353">
        <f t="shared" si="39"/>
        <v>0</v>
      </c>
      <c r="AO46" s="354">
        <f>IFERROR(IF('Projection_Base-case'!N47&gt;0,100*AN46/'Projection_Base-case'!N47,100*AN46/N46),0)</f>
        <v>0</v>
      </c>
      <c r="AP46" s="355">
        <f>IF(AC46="",IFERROR('Projection_Base-case'!O47-O46,0),0)</f>
        <v>0</v>
      </c>
      <c r="AQ46" s="356">
        <f t="shared" si="40"/>
        <v>0</v>
      </c>
      <c r="AR46" s="356">
        <f>IFERROR(100*AP46/'Projection_Base-case'!O47,0)</f>
        <v>0</v>
      </c>
      <c r="AS46" s="355">
        <f>IF(AC46="",IFERROR('Projection_Base-case'!Q47-Q46,0),0)</f>
        <v>0</v>
      </c>
      <c r="AT46" s="356">
        <f t="shared" si="41"/>
        <v>0</v>
      </c>
      <c r="AU46" s="356">
        <f>IFERROR(100*AS46/'Projection_Base-case'!Q47,0)</f>
        <v>0</v>
      </c>
      <c r="AV46" s="355">
        <f>IF(AC46="",IFERROR('Projection_Base-case'!S47-S46,0),0)</f>
        <v>0</v>
      </c>
      <c r="AW46" s="356">
        <f t="shared" si="42"/>
        <v>0</v>
      </c>
      <c r="AX46" s="357">
        <f>IFERROR(100*AV46/'Projection_Base-case'!S47,0)</f>
        <v>0</v>
      </c>
      <c r="AY46" s="358">
        <f>IF(AC46="",IFERROR('Projection_Base-case'!U47-U46,0),0)</f>
        <v>0</v>
      </c>
      <c r="AZ46" s="359">
        <f t="shared" si="43"/>
        <v>0</v>
      </c>
      <c r="BA46" s="359">
        <f>IFERROR(100*AY46/'Projection_Base-case'!U47,0)</f>
        <v>0</v>
      </c>
      <c r="BB46" s="358">
        <f>IF(AC46="",IFERROR('Projection_Base-case'!W47-W46,0),0)</f>
        <v>0</v>
      </c>
      <c r="BC46" s="359">
        <f t="shared" si="44"/>
        <v>0</v>
      </c>
      <c r="BD46" s="359">
        <f>IFERROR(100*BB46/'Projection_Base-case'!W47,0)</f>
        <v>0</v>
      </c>
      <c r="BE46" s="358">
        <f>IF(AC46="",IFERROR('Projection_Base-case'!Y47-Y46,0),0)</f>
        <v>0</v>
      </c>
      <c r="BF46" s="359">
        <f t="shared" si="45"/>
        <v>0</v>
      </c>
      <c r="BG46" s="359">
        <f>IFERROR(100*BE46/'Projection_Base-case'!Y47,0)</f>
        <v>0</v>
      </c>
      <c r="BH46" s="359">
        <f t="shared" si="46"/>
        <v>0</v>
      </c>
      <c r="BI46" s="360">
        <f t="shared" si="47"/>
        <v>0</v>
      </c>
    </row>
    <row r="47" spans="1:61">
      <c r="A47" s="205">
        <v>43</v>
      </c>
      <c r="B47" s="347">
        <f>IF('Projection_Base-case'!B48&lt;&gt;"",'Projection_Base-case'!B48,0)</f>
        <v>0</v>
      </c>
      <c r="C47" s="347">
        <f>IF('Projection_Base-case'!C48&lt;&gt;"",'Projection_Base-case'!C48,0)</f>
        <v>0</v>
      </c>
      <c r="D47" s="365">
        <f>IF('Projection_Base-case'!D48&lt;&gt;"",'Projection_Base-case'!D48,0)</f>
        <v>0</v>
      </c>
      <c r="E47" s="369"/>
      <c r="F47" s="367" t="str">
        <f t="shared" si="23"/>
        <v>0</v>
      </c>
      <c r="G47" s="206" t="str">
        <f>IF(F47="Scenario1PBT1",'Minor retrofit'!$E$7,IF(F47="Scenario2PBT1",'Minor retrofit'!$F$7,IF(F47="Scenario3PBT1",'Minor retrofit'!$G$7,"")))&amp;IF(F47="Scenario1PBT2",'Minor retrofit'!$H$7,IF(F47="Scenario2PBT2",'Minor retrofit'!$I$7,IF(F47="Scenario3PBT2",'Minor retrofit'!$J$7,"")))&amp;IF(F47="Scenario1PBT3",'Minor retrofit'!$K$7,IF(F47="Scenario2PBT3",'Minor retrofit'!$L$7,IF(F47="Scenario3PBT3",'Minor retrofit'!$M$7,"")))&amp;IF(F47="Scenario1PBT4",'Minor retrofit'!$N$7,IF(F47="Scenario2PBT4",'Minor retrofit'!$O$7,IF(F47="Scenario3PBT4",'Minor retrofit'!$P$7,"")))&amp;IF(F47="Scenario1PBT5",'Minor retrofit'!$Q$7,IF(F47="Scenario2PBT5",'Minor retrofit'!$R$7,IF(F47="Scenario3PBT5",'Minor retrofit'!$S$7,"")))&amp;IF(F47="Scenario1PBT6",'Minor retrofit'!$T$7,IF(F47="Scenario2PBT6",'Minor retrofit'!$U$7,IF(F47="Scenario3PBT6",'Minor retrofit'!$V$7,"")))&amp;IF(F47="Scenario1PBT7",'Minor retrofit'!$W$7,IF(F47="Scenario2PBT7",'Minor retrofit'!$X$7,IF(F47="Scenario3PBT7",'Minor retrofit'!$Y$7,"")))&amp;IF(F47="Scenario1PBT8",'Minor retrofit'!$Z$7,IF(F47="Scenario2PBT8",'Minor retrofit'!$AA$7,IF(F47="Scenario3PBT8",'Minor retrofit'!$AB$7,"")))&amp;IF(F47="Scenario1PBT9",'Minor retrofit'!$AC$7,IF(F47="Scenario2PBT9",'Minor retrofit'!$AD$7,IF(F47="Scenario3PBT9",'Minor retrofit'!$AE$7,"")))&amp;IF(F47="Scenario1PBT10",'Minor retrofit'!$AF$7,IF(F47="Scenario2PBT10",'Minor retrofit'!$AG$7,IF(F47="Scenario3PBT10",'Minor retrofit'!$AH$7,"")))&amp;IF(F47="Scenario1PBT11",'Minor retrofit'!$AI$7,IF(F47="Scenario2PBT11",'Minor retrofit'!$AJ$7,IF(F47="Scenario3PBT11",'Minor retrofit'!$AK$7,"")))&amp;IF(F47="Scenario1PBT12",'Minor retrofit'!$AL$7,IF(F47="Scenario2PBT12",'Minor retrofit'!$AM$7,IF(F47="Scenario3PBT12",'Minor retrofit'!$AN$7,"")))&amp;IF(F47="Scenario1PBT13",'Minor retrofit'!$AO$7,IF(F47="Scenario2PBT13",'Minor retrofit'!$AP$7,IF(F47="Scenario3PBT13",'Minor retrofit'!$AQ$7,"")))&amp;IF(F47="Scenario1PBT14",'Minor retrofit'!$AR$7,IF(F47="Scenario2PBT14",'Minor retrofit'!$AS$7,IF(F47="Scenario3PBT14",'Minor retrofit'!$AT$7,"")))&amp;IF(F47="Scenario1PBT15",'Minor retrofit'!$AU$7,IF(F47="Scenario2PBT15",'Minor retrofit'!$AV$7,IF(F47="Scenario3PBT15",'Minor retrofit'!$AW$7,"")))</f>
        <v/>
      </c>
      <c r="H47" s="117">
        <f t="shared" si="25"/>
        <v>0</v>
      </c>
      <c r="I47" s="117" t="str">
        <f>IF(F47="Scenario1PBT1",'Minor retrofit'!$E$17,IF(F47="Scenario2PBT1",'Minor retrofit'!$F$17,IF(F47="Scenario3PBT1",'Minor retrofit'!$G$17,"")))&amp;IF(F47="Scenario1PBT2",'Minor retrofit'!$H$17,IF(F47="Scenario2PBT2",'Minor retrofit'!$I$17,IF(F47="Scenario3PBT2",'Minor retrofit'!$J$17,"")))&amp;IF(F47="Scenario1PBT3",'Minor retrofit'!$K$17,IF(F47="Scenario2PBT3",'Minor retrofit'!$L$17,IF(F47="Scenario3PBT3",'Minor retrofit'!$M$17,"")))&amp;IF(F47="Scenario1PBT4",'Minor retrofit'!$N$17,IF(F47="Scenario2PBT4",'Minor retrofit'!$O$17,IF(F47="Scenario3PBT4",'Minor retrofit'!$P$17,"")))&amp;IF(F47="Scenario1PBT5",'Minor retrofit'!$Q$17,IF(F47="Scenario2PBT5",'Minor retrofit'!$R$17,IF(F47="Scenario3PBT5",'Minor retrofit'!$S$17,"")))&amp;IF(F47="Scenario1PBT6",'Minor retrofit'!$T$17,IF(F47="Scenario2PBT6",'Minor retrofit'!$U$17,IF(F47="Scenario3PBT6",'Minor retrofit'!$V$17,"")))&amp;IF(F47="Scenario1PBT7",'Minor retrofit'!$W$17,IF(F47="Scenario2PBT7",'Minor retrofit'!$X$17,IF(F47="Scenario3PBT7",'Minor retrofit'!$Y$17,"")))&amp;IF(F47="Scenario1PBT8",'Minor retrofit'!$Z$17,IF(F47="Scenario2PBT8",'Minor retrofit'!$AA$17,IF(F47="Scenario3PBT8",'Minor retrofit'!$AB$17,"")))&amp;IF(F47="Scenario1PBT9",'Minor retrofit'!$AC$17,IF(F47="Scenario2PBT9",'Minor retrofit'!$AD$17,IF(F47="Scenario3PBT9",'Minor retrofit'!$AE$17,"")))&amp;IF(F47="Scenario1PBT10",'Minor retrofit'!$AF$17,IF(F47="Scenario2PBT10",'Minor retrofit'!$AG$17,IF(F47="Scenario3PBT10",'Minor retrofit'!$AH$17,"")))&amp;IF(F47="Scenario1PBT11",'Minor retrofit'!$AI$17,IF(F47="Scenario2PBT11",'Minor retrofit'!$AJ$17,IF(F47="Scenario3PBT11",'Minor retrofit'!$AK$17,"")))&amp;IF(F47="Scenario1PBT12",'Minor retrofit'!$AL$17,IF(F47="Scenario2PBT12",'Minor retrofit'!$AM$17,IF(F47="Scenario3PBT12",'Minor retrofit'!$AN$17,"")))&amp;IF(F47="Scenario1PBT13",'Minor retrofit'!$AO$17,IF(F47="Scenario2PBT13",'Minor retrofit'!$AP$17,IF(F47="Scenario3PBT13",'Minor retrofit'!$AQ$17,"")))&amp;IF(F47="Scenario1PBT14",'Minor retrofit'!$AR$17,IF(F47="Scenario2PBT14",'Minor retrofit'!$AS$17,IF(F47="Scenario3PBT14",'Minor retrofit'!$AT$17,"")))&amp;IF(F47="Scenario1PBT15",'Minor retrofit'!$AU$17,IF(F47="Scenario2PBT15",'Minor retrofit'!$AV$17,IF(F47="Scenario3PBT15",'Minor retrofit'!$AW$17,"")))</f>
        <v/>
      </c>
      <c r="J47" s="117">
        <f t="shared" si="26"/>
        <v>0</v>
      </c>
      <c r="K47" s="117" t="str">
        <f>IF(F47="Scenario1PBT1",'Minor retrofit'!$E$19,IF(F47="Scenario2PBT1",'Minor retrofit'!$F$19,IF(F47="Scenario3PBT1",'Minor retrofit'!$G$19,"")))&amp;IF(F47="Scenario1PBT2",'Minor retrofit'!$H$19,IF(F47="Scenario2PBT2",'Minor retrofit'!$I$19,IF(F47="Scenario3PBT2",'Minor retrofit'!$J$19,"")))&amp;IF(F47="Scenario1PBT3",'Minor retrofit'!$K$19,IF(F47="Scenario2PBT3",'Minor retrofit'!$L$19,IF(F47="Scenario3PBT3",'Minor retrofit'!$M$19,"")))&amp;IF(F47="Scenario1PBT4",'Minor retrofit'!$N$19,IF(F47="Scenario2PBT4",'Minor retrofit'!$O$19,IF(F47="Scenario3PBT4",'Minor retrofit'!$P$19,"")))&amp;IF(F47="Scenario1PBT5",'Minor retrofit'!$Q$19,IF(F47="Scenario2PBT5",'Minor retrofit'!$R$19,IF(F47="Scenario3PBT5",'Minor retrofit'!$S$19,"")))&amp;IF(F47="Scenario1PBT6",'Minor retrofit'!$T$19,IF(F47="Scenario2PBT6",'Minor retrofit'!$U$19,IF(F47="Scenario3PBT6",'Minor retrofit'!$V$19,"")))&amp;IF(F47="Scenario1PBT7",'Minor retrofit'!$W$19,IF(F47="Scenario2PBT7",'Minor retrofit'!$X$19,IF(F47="Scenario3PBT7",'Minor retrofit'!$Y$19,"")))&amp;IF(F47="Scenario1PBT8",'Minor retrofit'!$Z$19,IF(F47="Scenario2PBT8",'Minor retrofit'!$AA$19,IF(F47="Scenario3PBT8",'Minor retrofit'!$AB$19,"")))&amp;IF(F47="Scenario1PBT9",'Minor retrofit'!$AC$19,IF(F47="Scenario2PBT9",'Minor retrofit'!$AD$19,IF(F47="Scenario3PBT9",'Minor retrofit'!$AE$19,"")))&amp;IF(F47="Scenario1PBT10",'Minor retrofit'!$AF$19,IF(F47="Scenario2PBT10",'Minor retrofit'!$AG$19,IF(F47="Scenario3PBT10",'Minor retrofit'!$AH$19,"")))&amp;IF(F47="Scenario1PBT11",'Minor retrofit'!$AI$19,IF(F47="Scenario2PBT11",'Minor retrofit'!$AJ$19,IF(F47="Scenario3PBT11",'Minor retrofit'!$AK$19,"")))&amp;IF(F47="Scenario1PBT12",'Minor retrofit'!$AL$19,IF(F47="Scenario2PBT12",'Minor retrofit'!$AM$19,IF(F47="Scenario3PBT12",'Minor retrofit'!$AN$19,"")))&amp;IF(F47="Scenario1PBT13",'Minor retrofit'!$AO$19,IF(F47="Scenario2PBT13",'Minor retrofit'!$AP$19,IF(F47="Scenario3PBT13",'Minor retrofit'!$AQ$19,"")))&amp;IF(F47="Scenario1PBT14",'Minor retrofit'!$AR$19,IF(F47="Scenario2PBT14",'Minor retrofit'!$AS$19,IF(F47="Scenario3PBT14",'Minor retrofit'!$AT$19,"")))&amp;IF(F47="Scenario1PBT15",'Minor retrofit'!$AU$19,IF(F47="Scenario2PBT15",'Minor retrofit'!$AV$19,IF(F47="Scenario3PBT15",'Minor retrofit'!$AW$19,"")))</f>
        <v/>
      </c>
      <c r="L47" s="117">
        <f t="shared" si="27"/>
        <v>0</v>
      </c>
      <c r="M47" s="117" t="str">
        <f>IF(F47="Scenario1PBT1",'Minor retrofit'!$E$21,IF(F47="Scenario2PBT1",'Minor retrofit'!$F$21,IF(F47="Scenario3PBT1",'Minor retrofit'!$G$21,"")))&amp;IF(F47="Scenario1PBT2",'Minor retrofit'!$H$21,IF(F47="Scenario2PBT2",'Minor retrofit'!$I$21,IF(F47="Scenario3PBT2",'Minor retrofit'!$J$21,"")))&amp;IF(F47="Scenario1PBT3",'Minor retrofit'!$K$21,IF(F47="Scenario2PBT3",'Minor retrofit'!$L$21,IF(F47="Scenario3PBT3",'Minor retrofit'!$M$21,"")))&amp;IF(F47="Scenario1PBT4",'Minor retrofit'!$N$21,IF(F47="Scenario2PBT4",'Minor retrofit'!$O$21,IF(F47="Scenario3PBT4",'Minor retrofit'!$P$21,"")))&amp;IF(F47="Scenario1PBT5",'Minor retrofit'!$Q$21,IF(F47="Scenario2PBT5",'Minor retrofit'!$R$21,IF(F47="Scenario3PBT5",'Minor retrofit'!$S$21,"")))&amp;IF(F47="Scenario1PBT6",'Minor retrofit'!$T$21,IF(F47="Scenario2PBT6",'Minor retrofit'!$U$21,IF(F47="Scenario3PBT6",'Minor retrofit'!$V$21,"")))&amp;IF(F47="Scenario1PBT7",'Minor retrofit'!$W$21,IF(F47="Scenario2PBT7",'Minor retrofit'!$X$21,IF(F47="Scenario3PBT7",'Minor retrofit'!$Y$21,"")))&amp;IF(F47="Scenario1PBT8",'Minor retrofit'!$Z$21,IF(F47="Scenario2PBT8",'Minor retrofit'!$AA$21,IF(F47="Scenario3PBT8",'Minor retrofit'!$AB$21,"")))&amp;IF(F47="Scenario1PBT9",'Minor retrofit'!$AC$21,IF(F47="Scenario2PBT9",'Minor retrofit'!$AD$21,IF(F47="Scenario3PBT9",'Minor retrofit'!$AE$21,"")))&amp;IF(F47="Scenario1PBT10",'Minor retrofit'!$AF$21,IF(F47="Scenario2PBT10",'Minor retrofit'!$AG$21,IF(F47="Scenario3PBT10",'Minor retrofit'!$AH$21,"")))&amp;IF(F47="Scenario1PBT11",'Minor retrofit'!$AI$21,IF(F47="Scenario2PBT11",'Minor retrofit'!$AJ$21,IF(F47="Scenario3PBT11",'Minor retrofit'!$AK$21,"")))&amp;IF(F47="Scenario1PBT12",'Minor retrofit'!$AL$21,IF(F47="Scenario2PBT12",'Minor retrofit'!$AM$21,IF(F47="Scenario3PBT12",'Minor retrofit'!$AN$21,"")))&amp;IF(F47="Scenario1PBT13",'Minor retrofit'!$AO$21,IF(F47="Scenario2PBT13",'Minor retrofit'!$AP$21,IF(F47="Scenario3PBT13",'Minor retrofit'!$AQ$21,"")))&amp;IF(F47="Scenario1PBT14",'Minor retrofit'!$AR$21,IF(F47="Scenario2PBT14",'Minor retrofit'!$AS$21,IF(F47="Scenario3PBT14",'Minor retrofit'!$AT$21,"")))&amp;IF(F47="Scenario1PBT15",'Minor retrofit'!$AU$21,IF(F47="Scenario2PBT15",'Minor retrofit'!$AV$21,IF(F47="Scenario3PBT15",'Minor retrofit'!$AW$21,"")))</f>
        <v/>
      </c>
      <c r="N47" s="118">
        <f t="shared" si="28"/>
        <v>0</v>
      </c>
      <c r="O47" s="206" t="str">
        <f>IF(F47="Scenario1PBT1",'Minor retrofit'!$E$24,IF(F47="Scenario2PBT1",'Minor retrofit'!$F$24,IF(F47="Scenario3PBT1",'Minor retrofit'!$G$24,"")))&amp;IF(F47="Scenario1PBT2",'Minor retrofit'!$H$24,IF(F47="Scenario2PBT2",'Minor retrofit'!$I$24,IF(F47="Scenario3PBT2",'Minor retrofit'!$J$24,"")))&amp;IF(F47="Scenario1PBT3",'Minor retrofit'!$K$24,IF(F47="Scenario2PBT3",'Minor retrofit'!$L$24,IF(F47="Scenario3PBT3",'Minor retrofit'!$M$24,"")))&amp;IF(F47="Scenario1PBT4",'Minor retrofit'!$N$24,IF(F47="Scenario2PBT4",'Minor retrofit'!$O$24,IF(F47="Scenario3PBT4",'Minor retrofit'!$P$24,"")))&amp;IF(F47="Scenario1PBT5",'Minor retrofit'!$Q$24,IF(F47="Scenario2PBT5",'Minor retrofit'!$R$24,IF(F47="Scenario3PBT5",'Minor retrofit'!$S$24,"")))&amp;IF(F47="Scenario1PBT6",'Minor retrofit'!$T$24,IF(F47="Scenario2PBT6",'Minor retrofit'!$U$24,IF(F47="Scenario3PBT6",'Minor retrofit'!$V$24,"")))&amp;IF(F47="Scenario1PBT7",'Minor retrofit'!$W$24,IF(F47="Scenario2PBT7",'Minor retrofit'!$X$24,IF(F47="Scenario3PBT7",'Minor retrofit'!$Y$24,"")))&amp;IF(F47="Scenario1PBT8",'Minor retrofit'!$Z$24,IF(F47="Scenario2PBT8",'Minor retrofit'!$AA$24,IF(F47="Scenario3PBT8",'Minor retrofit'!$AB$24,"")))&amp;IF(F47="Scenario1PBT9",'Minor retrofit'!$AC$24,IF(F47="Scenario2PBT9",'Minor retrofit'!$AD$24,IF(F47="Scenario3PBT9",'Minor retrofit'!$AE$24,"")))&amp;IF(F47="Scenario1PBT10",'Minor retrofit'!$AF$24,IF(F47="Scenario2PBT10",'Minor retrofit'!$AG$24,IF(F47="Scenario3PBT10",'Minor retrofit'!$AH$24,"")))&amp;IF(F47="Scenario1PBT11",'Minor retrofit'!$AI$24,IF(F47="Scenario2PBT11",'Minor retrofit'!$AJ$24,IF(F47="Scenario3PBT11",'Minor retrofit'!$AK$24,"")))&amp;IF(F47="Scenario1PBT12",'Minor retrofit'!$AL$24,IF(F47="Scenario2PBT12",'Minor retrofit'!$AM$24,IF(F47="Scenario3PBT12",'Minor retrofit'!$AN$24,"")))&amp;IF(F47="Scenario1PBT13",'Minor retrofit'!$AO$24,IF(F47="Scenario2PBT13",'Minor retrofit'!$AP$24,IF(F47="Scenario3PBT13",'Minor retrofit'!$AQ$24,"")))&amp;IF(F47="Scenario1PBT14",'Minor retrofit'!$AR$24,IF(F47="Scenario2PBT14",'Minor retrofit'!$AS$24,IF(F47="Scenario3PBT14",'Minor retrofit'!$AT$24,"")))&amp;IF(F47="Scenario1PBT15",'Minor retrofit'!$AU$24,IF(F47="Scenario2PBT15",'Minor retrofit'!$AV$24,IF(F47="Scenario3PBT15",'Minor retrofit'!$AW$24,"")))</f>
        <v/>
      </c>
      <c r="P47" s="117">
        <f t="shared" si="29"/>
        <v>0</v>
      </c>
      <c r="Q47" s="117" t="str">
        <f>IF(F47="Scenario1PBT1",'Minor retrofit'!$E$26,IF(F47="Scenario2PBT1",'Minor retrofit'!$F$26,IF(F47="Scenario3PBT1",'Minor retrofit'!$G$26,"")))&amp;IF(F47="Scenario1PBT2",'Minor retrofit'!$H$26,IF(F47="Scenario2PBT2",'Minor retrofit'!$I$26,IF(F47="Scenario3PBT2",'Minor retrofit'!$J$26,"")))&amp;IF(F47="Scenario1PBT3",'Minor retrofit'!$K$26,IF(F47="Scenario2PBT3",'Minor retrofit'!$L$26,IF(F47="Scenario3PBT3",'Minor retrofit'!$M$26,"")))&amp;IF(F47="Scenario1PBT4",'Minor retrofit'!$N$26,IF(F47="Scenario2PBT4",'Minor retrofit'!$O$26,IF(F47="Scenario3PBT4",'Minor retrofit'!$P$26,"")))&amp;IF(F47="Scenario1PBT5",'Minor retrofit'!$Q$26,IF(F47="Scenario2PBT5",'Minor retrofit'!$R$26,IF(F47="Scenario3PBT5",'Minor retrofit'!$S$26,"")))&amp;IF(F47="Scenario1PBT6",'Minor retrofit'!$T$26,IF(F47="Scenario2PBT6",'Minor retrofit'!$U$26,IF(F47="Scenario3PBT6",'Minor retrofit'!$V$26,"")))&amp;IF(F47="Scenario1PBT7",'Minor retrofit'!$W$26,IF(F47="Scenario2PBT7",'Minor retrofit'!$X$26,IF(F47="Scenario3PBT7",'Minor retrofit'!$Y$26,"")))&amp;IF(F47="Scenario1PBT8",'Minor retrofit'!$Z$26,IF(F47="Scenario2PBT8",'Minor retrofit'!$AA$26,IF(F47="Scenario3PBT8",'Minor retrofit'!$AB$26,"")))&amp;IF(F47="Scenario1PBT9",'Minor retrofit'!$AC$26,IF(F47="Scenario2PBT9",'Minor retrofit'!$AD$26,IF(F47="Scenario3PBT9",'Minor retrofit'!$AE$26,"")))&amp;IF(F47="Scenario1PBT10",'Minor retrofit'!$AF$26,IF(F47="Scenario2PBT10",'Minor retrofit'!$AG$26,IF(F47="Scenario3PBT10",'Minor retrofit'!$AH$26,"")))&amp;IF(F47="Scenario1PBT11",'Minor retrofit'!$AI$26,IF(F47="Scenario2PBT11",'Minor retrofit'!$AJ$26,IF(F47="Scenario3PBT11",'Minor retrofit'!$AK$26,"")))&amp;IF(F47="Scenario1PBT12",'Minor retrofit'!$AL$26,IF(F47="Scenario2PBT12",'Minor retrofit'!$AM$26,IF(F47="Scenario3PBT12",'Minor retrofit'!$AN$26,"")))&amp;IF(F47="Scenario1PBT13",'Minor retrofit'!$AO$26,IF(F47="Scenario2PBT13",'Minor retrofit'!$AP$26,IF(F47="Scenario3PBT13",'Minor retrofit'!$AQ$26,"")))&amp;IF(F47="Scenario1PBT14",'Minor retrofit'!$AR$26,IF(F47="Scenario2PBT14",'Minor retrofit'!$AS$26,IF(F47="Scenario3PBT14",'Minor retrofit'!$AT$26,"")))&amp;IF(F47="Scenario1PBT15",'Minor retrofit'!$AU$26,IF(F47="Scenario2PBT15",'Minor retrofit'!$AV$26,IF(F47="Scenario3PBT15",'Minor retrofit'!$AW$26,"")))</f>
        <v/>
      </c>
      <c r="R47" s="117">
        <f t="shared" si="30"/>
        <v>0</v>
      </c>
      <c r="S47" s="117" t="str">
        <f>IF(F47="Scenario1PBT1",'Minor retrofit'!$E$28,IF(F47="Scenario2PBT1",'Minor retrofit'!$F$28,IF(F47="Scenario3PBT1",'Minor retrofit'!$G$28,"")))&amp;IF(F47="Scenario1PBT2",'Minor retrofit'!$H$28,IF(F47="Scenario2PBT2",'Minor retrofit'!$I$28,IF(F47="Scenario3PBT2",'Minor retrofit'!$J$28,"")))&amp;IF(F47="Scenario1PBT3",'Minor retrofit'!$K$28,IF(F47="Scenario2PBT3",'Minor retrofit'!$L$28,IF(F47="Scenario3PBT3",'Minor retrofit'!$M$28,"")))&amp;IF(F47="Scenario1PBT4",'Minor retrofit'!$N$28,IF(F47="Scenario2PBT4",'Minor retrofit'!$O$28,IF(F47="Scenario3PBT4",'Minor retrofit'!$P$28,"")))&amp;IF(F47="Scenario1PBT5",'Minor retrofit'!$Q$28,IF(F47="Scenario2PBT5",'Minor retrofit'!$R$28,IF(F47="Scenario3PBT5",'Minor retrofit'!$S$28,"")))&amp;IF(F47="Scenario1PBT6",'Minor retrofit'!$T$28,IF(F47="Scenario2PBT6",'Minor retrofit'!$U$28,IF(F47="Scenario3PBT6",'Minor retrofit'!$V$28,"")))&amp;IF(F47="Scenario1PBT7",'Minor retrofit'!$W$28,IF(F47="Scenario2PBT7",'Minor retrofit'!$X$28,IF(F47="Scenario3PBT7",'Minor retrofit'!$Y$28,"")))&amp;IF(F47="Scenario1PBT8",'Minor retrofit'!$Z$28,IF(F47="Scenario2PBT8",'Minor retrofit'!$AA$28,IF(F47="Scenario3PBT8",'Minor retrofit'!$AB$28,"")))&amp;IF(F47="Scenario1PBT9",'Minor retrofit'!$AC$28,IF(F47="Scenario2PBT9",'Minor retrofit'!$AD$28,IF(F47="Scenario3PBT9",'Minor retrofit'!$AE$28,"")))&amp;IF(F47="Scenario1PBT10",'Minor retrofit'!$AF$28,IF(F47="Scenario2PBT10",'Minor retrofit'!$AG$28,IF(F47="Scenario3PBT10",'Minor retrofit'!$AH$28,"")))&amp;IF(F47="Scenario1PBT11",'Minor retrofit'!$AI$28,IF(F47="Scenario2PBT11",'Minor retrofit'!$AJ$28,IF(F47="Scenario3PBT11",'Minor retrofit'!$AK$28,"")))&amp;IF(F47="Scenario1PBT12",'Minor retrofit'!$AL$28,IF(F47="Scenario2PBT12",'Minor retrofit'!$AM$28,IF(F47="Scenario3PBT12",'Minor retrofit'!$AN$28,"")))&amp;IF(F47="Scenario1PBT13",'Minor retrofit'!$AO$28,IF(F47="Scenario2PBT13",'Minor retrofit'!$AP$28,IF(F47="Scenario3PBT13",'Minor retrofit'!$AQ$28,"")))&amp;IF(F47="Scenario1PBT14",'Minor retrofit'!$AR$28,IF(F47="Scenario2PBT14",'Minor retrofit'!$AS$28,IF(F47="Scenario3PBT14",'Minor retrofit'!$AT$28,"")))&amp;IF(F47="Scenario1PBT15",'Minor retrofit'!$AU$28,IF(F47="Scenario2PBT15",'Minor retrofit'!$AV$28,IF(F47="Scenario3PBT15",'Minor retrofit'!$AW$28,"")))</f>
        <v/>
      </c>
      <c r="T47" s="207">
        <f t="shared" si="31"/>
        <v>0</v>
      </c>
      <c r="U47" s="206" t="str">
        <f>IF(F47="Scenario1PBT1",'Minor retrofit'!$E$39,IF(F47="Scenario2PBT1",'Minor retrofit'!$F$39,IF(F47="Scenario3PBT1",'Minor retrofit'!$G$39,"")))&amp;IF(F47="Scenario1PBT2",'Minor retrofit'!$H$39,IF(F47="Scenario2PBT2",'Minor retrofit'!$I$39,IF(F47="Scenario3PBT2",'Minor retrofit'!$J$39,"")))&amp;IF(F47="Scenario1PBT3",'Minor retrofit'!$K$39,IF(F47="Scenario2PBT3",'Minor retrofit'!$L$39,IF(F47="Scenario3PBT3",'Minor retrofit'!$M$39,"")))&amp;IF(F47="Scenario1PBT4",'Minor retrofit'!$N$39,IF(F47="Scenario2PBT4",'Minor retrofit'!$O$39,IF(F47="Scenario3PBT4",'Minor retrofit'!$P$39,"")))&amp;IF(F47="Scenario1PBT5",'Minor retrofit'!$Q$39,IF(F47="Scenario2PBT5",'Minor retrofit'!$R$39,IF(F47="Scenario3PBT5",'Minor retrofit'!$S$39,"")))&amp;IF(F47="Scenario1PBT6",'Minor retrofit'!$T$39,IF(F47="Scenario2PBT6",'Minor retrofit'!$U$39,IF(F47="Scenario3PBT6",'Minor retrofit'!$V$39,"")))&amp;IF(F47="Scenario1PBT7",'Minor retrofit'!$W$39,IF(F47="Scenario2PBT7",'Minor retrofit'!$X$39,IF(F47="Scenario3PBT7",'Minor retrofit'!$Y$39,"")))&amp;IF(F47="Scenario1PBT8",'Minor retrofit'!$Z$39,IF(F47="Scenario2PBT8",'Minor retrofit'!$AA$39,IF(F47="Scenario3PBT8",'Minor retrofit'!$AB$39,"")))&amp;IF(F47="Scenario1PBT9",'Minor retrofit'!$AC$39,IF(F47="Scenario2PBT9",'Minor retrofit'!$AD$39,IF(F47="Scenario3PBT9",'Minor retrofit'!$AE$39,"")))&amp;IF(F47="Scenario1PBT10",'Minor retrofit'!$AF$39,IF(F47="Scenario2PBT10",'Minor retrofit'!$AG$39,IF(F47="Scenario3PBT10",'Minor retrofit'!$AH$39,"")))&amp;IF(F47="Scenario1PBT11",'Minor retrofit'!$AI$39,IF(F47="Scenario2PBT11",'Minor retrofit'!$AJ$39,IF(F47="Scenario3PBT11",'Minor retrofit'!$AK$39,"")))&amp;IF(F47="Scenario1PBT12",'Minor retrofit'!$AL$39,IF(F47="Scenario2PBT12",'Minor retrofit'!$AM$39,IF(F47="Scenario3PBT12",'Minor retrofit'!$AN$39,"")))&amp;IF(F47="Scenario1PBT13",'Minor retrofit'!$AO$39,IF(F47="Scenario2PBT13",'Minor retrofit'!$AP$39,IF(F47="Scenario3PBT13",'Minor retrofit'!$AQ$39,"")))&amp;IF(F47="Scenario1PBT14",'Minor retrofit'!$AR$39,IF(F47="Scenario2PBT14",'Minor retrofit'!$AS$39,IF(F47="Scenario3PBT14",'Minor retrofit'!$AT$39,"")))&amp;IF(F47="Scenario1PBT15",'Minor retrofit'!$AU$39,IF(F47="Scenario2PBT15",'Minor retrofit'!$AV$39,IF(F47="Scenario3PBT15",'Minor retrofit'!$AW$39,"")))</f>
        <v/>
      </c>
      <c r="V47" s="117">
        <f t="shared" si="32"/>
        <v>0</v>
      </c>
      <c r="W47" s="117" t="str">
        <f>IF(F47="Scenario1PBT1",'Minor retrofit'!$E$41,IF(F47="Scenario2PBT1",'Minor retrofit'!$F$41,IF(F47="Scenario3PBT1",'Minor retrofit'!$G$41,"")))&amp;IF(F47="Scenario1PBT2",'Minor retrofit'!$H$41,IF(F47="Scenario2PBT2",'Minor retrofit'!$I$41,IF(F47="Scenario3PBT2",'Minor retrofit'!$J$41,"")))&amp;IF(F47="Scenario1PBT3",'Minor retrofit'!$K$41,IF(F47="Scenario2PBT3",'Minor retrofit'!$L$41,IF(F47="Scenario3PBT3",'Minor retrofit'!$M$41,"")))&amp;IF(F47="Scenario1PBT4",'Minor retrofit'!$N$41,IF(F47="Scenario2PBT4",'Minor retrofit'!$O$41,IF(F47="Scenario3PBT4",'Minor retrofit'!$P$41,"")))&amp;IF(F47="Scenario1PBT5",'Minor retrofit'!$Q$41,IF(F47="Scenario2PBT5",'Minor retrofit'!$R$41,IF(F47="Scenario3PBT5",'Minor retrofit'!$S$41,"")))&amp;IF(F47="Scenario1PBT6",'Minor retrofit'!$T$41,IF(F47="Scenario2PBT6",'Minor retrofit'!$U$41,IF(F47="Scenario3PBT6",'Minor retrofit'!$V$41,"")))&amp;IF(F47="Scenario1PBT7",'Minor retrofit'!$W$41,IF(F47="Scenario2PBT7",'Minor retrofit'!$X$41,IF(F47="Scenario3PBT7",'Minor retrofit'!$Y$41,"")))&amp;IF(F47="Scenario1PBT8",'Minor retrofit'!$Z$41,IF(F47="Scenario2PBT8",'Minor retrofit'!$AA$41,IF(F47="Scenario3PBT8",'Minor retrofit'!$AB$41,"")))&amp;IF(F47="Scenario1PBT9",'Minor retrofit'!$AC$41,IF(F47="Scenario2PBT9",'Minor retrofit'!$AD$41,IF(F47="Scenario3PBT9",'Minor retrofit'!$AE$41,"")))&amp;IF(F47="Scenario1PBT10",'Minor retrofit'!$AF$41,IF(F47="Scenario2PBT10",'Minor retrofit'!$AG$41,IF(F47="Scenario3PBT10",'Minor retrofit'!$AH$41,"")))&amp;IF(F47="Scenario1PBT11",'Minor retrofit'!$AI$41,IF(F47="Scenario2PBT11",'Minor retrofit'!$AJ$41,IF(F47="Scenario3PBT11",'Minor retrofit'!$AK$41,"")))&amp;IF(F47="Scenario1PBT12",'Minor retrofit'!$AL$41,IF(F47="Scenario2PBT12",'Minor retrofit'!$AM$41,IF(F47="Scenario3PBT12",'Minor retrofit'!$AN$41,"")))&amp;IF(F47="Scenario1PBT13",'Minor retrofit'!$AO$41,IF(F47="Scenario2PBT13",'Minor retrofit'!$AP$41,IF(F47="Scenario3PBT13",'Minor retrofit'!$AQ$41,"")))&amp;IF(F47="Scenario1PBT14",'Minor retrofit'!$AR$41,IF(F47="Scenario2PBT14",'Minor retrofit'!$AS$41,IF(F47="Scenario3PBT14",'Minor retrofit'!$AT$41,"")))&amp;IF(F47="Scenario1PBT15",'Minor retrofit'!$AU$41,IF(F47="Scenario2PBT15",'Minor retrofit'!$AV$41,IF(F47="Scenario3PBT15",'Minor retrofit'!$AW$41,"")))</f>
        <v/>
      </c>
      <c r="X47" s="117">
        <f t="shared" si="33"/>
        <v>0</v>
      </c>
      <c r="Y47" s="117" t="str">
        <f>IF(F47="Scenario1PBT1",'Minor retrofit'!$E$43,IF(F47="Scenario2PBT1",'Minor retrofit'!$F$43,IF(F47="Scenario3PBT1",'Minor retrofit'!$G$43,"")))&amp;IF(F47="Scenario1PBT2",'Minor retrofit'!$H$43,IF(F47="Scenario2PBT2",'Minor retrofit'!$I$43,IF(F47="Scenario3PBT2",'Minor retrofit'!$J$43,"")))&amp;IF(F47="Scenario1PBT3",'Minor retrofit'!$K$43,IF(F47="Scenario2PBT3",'Minor retrofit'!$L$43,IF(F47="Scenario3PBT3",'Minor retrofit'!$M$43,"")))&amp;IF(F47="Scenario1PBT4",'Minor retrofit'!$N$43,IF(F47="Scenario2PBT4",'Minor retrofit'!$O$43,IF(F47="Scenario3PBT4",'Minor retrofit'!$P$43,"")))&amp;IF(F47="Scenario1PBT5",'Minor retrofit'!$Q$43,IF(F47="Scenario2PBT5",'Minor retrofit'!$R$43,IF(F47="Scenario3PBT5",'Minor retrofit'!$S$43,"")))&amp;IF(F47="Scenario1PBT6",'Minor retrofit'!$T$43,IF(F47="Scenario2PBT6",'Minor retrofit'!$U$43,IF(F47="Scenario3PBT6",'Minor retrofit'!$V$43,"")))&amp;IF(F47="Scenario1PBT7",'Minor retrofit'!$W$43,IF(F47="Scenario2PBT7",'Minor retrofit'!$X$43,IF(F47="Scenario3PBT7",'Minor retrofit'!$Y$43,"")))&amp;IF(F47="Scenario1PBT8",'Minor retrofit'!$Z$43,IF(F47="Scenario2PBT8",'Minor retrofit'!$AA$43,IF(F47="Scenario3PBT8",'Minor retrofit'!$AB$43,"")))&amp;IF(F47="Scenario1PBT9",'Minor retrofit'!$AC$43,IF(F47="Scenario2PBT9",'Minor retrofit'!$AD$43,IF(F47="Scenario3PBT9",'Minor retrofit'!$AE$43,"")))&amp;IF(F47="Scenario1PBT10",'Minor retrofit'!$AF$43,IF(F47="Scenario2PBT10",'Minor retrofit'!$AG$43,IF(F47="Scenario3PBT10",'Minor retrofit'!$AH$43,"")))&amp;IF(F47="Scenario1PBT11",'Minor retrofit'!$AI$43,IF(F47="Scenario2PBT11",'Minor retrofit'!$AJ$43,IF(F47="Scenario3PBT11",'Minor retrofit'!$AK$43,"")))&amp;IF(F47="Scenario1PBT12",'Minor retrofit'!$AL$43,IF(F47="Scenario2PBT12",'Minor retrofit'!$AM$43,IF(F47="Scenario3PBT12",'Minor retrofit'!$AN$43,"")))&amp;IF(F47="Scenario1PBT13",'Minor retrofit'!$AO$43,IF(F47="Scenario2PBT13",'Minor retrofit'!$AP$43,IF(F47="Scenario3PBT13",'Minor retrofit'!$AQ$43,"")))&amp;IF(F47="Scenario1PBT14",'Minor retrofit'!$AR$43,IF(F47="Scenario2PBT14",'Minor retrofit'!$AS$43,IF(F47="Scenario3PBT14",'Minor retrofit'!$AT$43,"")))&amp;IF(F47="Scenario1PBT15",'Minor retrofit'!$AU$43,IF(F47="Scenario2PBT15",'Minor retrofit'!$AV$43,IF(F47="Scenario3PBT15",'Minor retrofit'!$AW$43,"")))</f>
        <v/>
      </c>
      <c r="Z47" s="117">
        <f t="shared" si="34"/>
        <v>0</v>
      </c>
      <c r="AA47" s="178" t="str">
        <f>IF(F47="Scenario1PBT1",'Minor retrofit'!$E$102,IF(F47="Scenario2PBT1",'Minor retrofit'!$F$102,IF(F47="Scenario3PBT1",'Minor retrofit'!$G$102,"")))&amp;IF(F47="Scenario1PBT2",'Minor retrofit'!$H$102,IF(F47="Scenario2PBT2",'Minor retrofit'!$I$102,IF(F47="Scenario3PBT2",'Minor retrofit'!$J$102,"")))&amp;IF(F47="Scenario1PBT3",'Minor retrofit'!$K$102,IF(F47="Scenario2PBT3",'Minor retrofit'!$L$102,IF(F47="Scenario3PBT3",'Minor retrofit'!$M$102,"")))&amp;IF(F47="Scenario1PBT4",'Minor retrofit'!$N$102,IF(F47="Scenario2PBT4",'Minor retrofit'!$O$102,IF(F47="Scenario3PBT4",'Minor retrofit'!$P$102,"")))&amp;IF(F47="Scenario1PBT5",'Minor retrofit'!$Q$102,IF(F47="Scenario2PBT5",'Minor retrofit'!$R$102,IF(F47="Scenario3PBT5",'Minor retrofit'!$S$102,"")))&amp;IF(F47="Scenario1PBT6",'Minor retrofit'!$T$102,IF(F47="Scenario2PBT6",'Minor retrofit'!$U$102,IF(F47="Scenario3PBT6",'Minor retrofit'!$V$102,"")))&amp;IF(F47="Scenario1PBT7",'Minor retrofit'!$W$102,IF(F47="Scenario2PBT7",'Minor retrofit'!$X$102,IF(F47="Scenario3PBT7",'Minor retrofit'!$Y$102,"")))&amp;IF(F47="Scenario1PBT8",'Minor retrofit'!$Z$102,IF(F47="Scenario2PBT8",'Minor retrofit'!$AA$102,IF(F47="Scenario3PBT8",'Minor retrofit'!$AB$102,"")))&amp;IF(F47="Scenario1PBT9",'Minor retrofit'!$AC$102,IF(F47="Scenario2PBT9",'Minor retrofit'!$AD$102,IF(F47="Scenario3PBT9",'Minor retrofit'!$AE$102,"")))&amp;IF(F47="Scenario1PBT10",'Minor retrofit'!$AF$102,IF(F47="Scenario2PBT10",'Minor retrofit'!$AG$102,IF(F47="Scenario3PBT10",'Minor retrofit'!$AH$102,"")))&amp;IF(F47="Scenario1PBT11",'Minor retrofit'!$AI$102,IF(F47="Scenario2PBT11",'Minor retrofit'!$AJ$102,IF(F47="Scenario3PBT11",'Minor retrofit'!$AK$102,"")))&amp;IF(F47="Scenario1PBT12",'Minor retrofit'!$AL$102,IF(F47="Scenario2PBT12",'Minor retrofit'!$AM$102,IF(F47="Scenario3PBT12",'Minor retrofit'!$AN$102,"")))&amp;IF(F47="Scenario1PBT13",'Minor retrofit'!$AO$102,IF(F47="Scenario2PBT13",'Minor retrofit'!$AP$102,IF(F47="Scenario3PBT13",'Minor retrofit'!$AQ$102,"")))&amp;IF(F47="Scenario1PBT14",'Minor retrofit'!$AR$102,IF(F47="Scenario2PBT14",'Minor retrofit'!$AS$102,IF(F47="Scenario3PBT14",'Minor retrofit'!$AT$102,"")))&amp;IF(F47="Scenario1PBT15",'Minor retrofit'!$AU$102,IF(F47="Scenario2PBT15",'Minor retrofit'!$AV$102,IF(F47="Scenario3PBT15",'Minor retrofit'!$AW$102,"")))</f>
        <v/>
      </c>
      <c r="AB47" s="179">
        <f t="shared" si="35"/>
        <v>0</v>
      </c>
      <c r="AC47" s="363" t="str">
        <f t="shared" si="48"/>
        <v/>
      </c>
      <c r="AD47" s="353">
        <f>IF(AC47="",IFERROR('Projection_Base-case'!G48-G47,0),0)</f>
        <v>0</v>
      </c>
      <c r="AE47" s="350">
        <f t="shared" si="36"/>
        <v>0</v>
      </c>
      <c r="AF47" s="361">
        <f>IFERROR(100*AD47/'Projection_Base-case'!G48,0)</f>
        <v>0</v>
      </c>
      <c r="AG47" s="352">
        <f>IF(AC47="",IFERROR('Projection_Base-case'!I48-I47,0),0)</f>
        <v>0</v>
      </c>
      <c r="AH47" s="353">
        <f t="shared" si="37"/>
        <v>0</v>
      </c>
      <c r="AI47" s="361">
        <f>IFERROR(100*AG47/'Projection_Base-case'!I48,0)</f>
        <v>0</v>
      </c>
      <c r="AJ47" s="352">
        <f>IF(AC47="",IFERROR('Projection_Base-case'!K48-K47,0),0)</f>
        <v>0</v>
      </c>
      <c r="AK47" s="353">
        <f t="shared" si="38"/>
        <v>0</v>
      </c>
      <c r="AL47" s="361">
        <f>IFERROR(100*AJ47/'Projection_Base-case'!K48,0)</f>
        <v>0</v>
      </c>
      <c r="AM47" s="352">
        <f>-IF(AC47="",IFERROR('Projection_Base-case'!M48-M47,0),0)</f>
        <v>0</v>
      </c>
      <c r="AN47" s="353">
        <f t="shared" si="39"/>
        <v>0</v>
      </c>
      <c r="AO47" s="354">
        <f>IFERROR(IF('Projection_Base-case'!N48&gt;0,100*AN47/'Projection_Base-case'!N48,100*AN47/N47),0)</f>
        <v>0</v>
      </c>
      <c r="AP47" s="355">
        <f>IF(AC47="",IFERROR('Projection_Base-case'!O48-O47,0),0)</f>
        <v>0</v>
      </c>
      <c r="AQ47" s="356">
        <f t="shared" si="40"/>
        <v>0</v>
      </c>
      <c r="AR47" s="356">
        <f>IFERROR(100*AP47/'Projection_Base-case'!O48,0)</f>
        <v>0</v>
      </c>
      <c r="AS47" s="355">
        <f>IF(AC47="",IFERROR('Projection_Base-case'!Q48-Q47,0),0)</f>
        <v>0</v>
      </c>
      <c r="AT47" s="356">
        <f t="shared" si="41"/>
        <v>0</v>
      </c>
      <c r="AU47" s="356">
        <f>IFERROR(100*AS47/'Projection_Base-case'!Q48,0)</f>
        <v>0</v>
      </c>
      <c r="AV47" s="355">
        <f>IF(AC47="",IFERROR('Projection_Base-case'!S48-S47,0),0)</f>
        <v>0</v>
      </c>
      <c r="AW47" s="356">
        <f t="shared" si="42"/>
        <v>0</v>
      </c>
      <c r="AX47" s="357">
        <f>IFERROR(100*AV47/'Projection_Base-case'!S48,0)</f>
        <v>0</v>
      </c>
      <c r="AY47" s="358">
        <f>IF(AC47="",IFERROR('Projection_Base-case'!U48-U47,0),0)</f>
        <v>0</v>
      </c>
      <c r="AZ47" s="359">
        <f t="shared" si="43"/>
        <v>0</v>
      </c>
      <c r="BA47" s="359">
        <f>IFERROR(100*AY47/'Projection_Base-case'!U48,0)</f>
        <v>0</v>
      </c>
      <c r="BB47" s="358">
        <f>IF(AC47="",IFERROR('Projection_Base-case'!W48-W47,0),0)</f>
        <v>0</v>
      </c>
      <c r="BC47" s="359">
        <f t="shared" si="44"/>
        <v>0</v>
      </c>
      <c r="BD47" s="359">
        <f>IFERROR(100*BB47/'Projection_Base-case'!W48,0)</f>
        <v>0</v>
      </c>
      <c r="BE47" s="358">
        <f>IF(AC47="",IFERROR('Projection_Base-case'!Y48-Y47,0),0)</f>
        <v>0</v>
      </c>
      <c r="BF47" s="359">
        <f t="shared" si="45"/>
        <v>0</v>
      </c>
      <c r="BG47" s="359">
        <f>IFERROR(100*BE47/'Projection_Base-case'!Y48,0)</f>
        <v>0</v>
      </c>
      <c r="BH47" s="359">
        <f t="shared" si="46"/>
        <v>0</v>
      </c>
      <c r="BI47" s="360">
        <f t="shared" si="47"/>
        <v>0</v>
      </c>
    </row>
    <row r="48" spans="1:61">
      <c r="A48" s="205">
        <v>44</v>
      </c>
      <c r="B48" s="347">
        <f>IF('Projection_Base-case'!B49&lt;&gt;"",'Projection_Base-case'!B49,0)</f>
        <v>0</v>
      </c>
      <c r="C48" s="347">
        <f>IF('Projection_Base-case'!C49&lt;&gt;"",'Projection_Base-case'!C49,0)</f>
        <v>0</v>
      </c>
      <c r="D48" s="365">
        <f>IF('Projection_Base-case'!D49&lt;&gt;"",'Projection_Base-case'!D49,0)</f>
        <v>0</v>
      </c>
      <c r="E48" s="369"/>
      <c r="F48" s="367" t="str">
        <f t="shared" si="23"/>
        <v>0</v>
      </c>
      <c r="G48" s="206" t="str">
        <f>IF(F48="Scenario1PBT1",'Minor retrofit'!$E$7,IF(F48="Scenario2PBT1",'Minor retrofit'!$F$7,IF(F48="Scenario3PBT1",'Minor retrofit'!$G$7,"")))&amp;IF(F48="Scenario1PBT2",'Minor retrofit'!$H$7,IF(F48="Scenario2PBT2",'Minor retrofit'!$I$7,IF(F48="Scenario3PBT2",'Minor retrofit'!$J$7,"")))&amp;IF(F48="Scenario1PBT3",'Minor retrofit'!$K$7,IF(F48="Scenario2PBT3",'Minor retrofit'!$L$7,IF(F48="Scenario3PBT3",'Minor retrofit'!$M$7,"")))&amp;IF(F48="Scenario1PBT4",'Minor retrofit'!$N$7,IF(F48="Scenario2PBT4",'Minor retrofit'!$O$7,IF(F48="Scenario3PBT4",'Minor retrofit'!$P$7,"")))&amp;IF(F48="Scenario1PBT5",'Minor retrofit'!$Q$7,IF(F48="Scenario2PBT5",'Minor retrofit'!$R$7,IF(F48="Scenario3PBT5",'Minor retrofit'!$S$7,"")))&amp;IF(F48="Scenario1PBT6",'Minor retrofit'!$T$7,IF(F48="Scenario2PBT6",'Minor retrofit'!$U$7,IF(F48="Scenario3PBT6",'Minor retrofit'!$V$7,"")))&amp;IF(F48="Scenario1PBT7",'Minor retrofit'!$W$7,IF(F48="Scenario2PBT7",'Minor retrofit'!$X$7,IF(F48="Scenario3PBT7",'Minor retrofit'!$Y$7,"")))&amp;IF(F48="Scenario1PBT8",'Minor retrofit'!$Z$7,IF(F48="Scenario2PBT8",'Minor retrofit'!$AA$7,IF(F48="Scenario3PBT8",'Minor retrofit'!$AB$7,"")))&amp;IF(F48="Scenario1PBT9",'Minor retrofit'!$AC$7,IF(F48="Scenario2PBT9",'Minor retrofit'!$AD$7,IF(F48="Scenario3PBT9",'Minor retrofit'!$AE$7,"")))&amp;IF(F48="Scenario1PBT10",'Minor retrofit'!$AF$7,IF(F48="Scenario2PBT10",'Minor retrofit'!$AG$7,IF(F48="Scenario3PBT10",'Minor retrofit'!$AH$7,"")))&amp;IF(F48="Scenario1PBT11",'Minor retrofit'!$AI$7,IF(F48="Scenario2PBT11",'Minor retrofit'!$AJ$7,IF(F48="Scenario3PBT11",'Minor retrofit'!$AK$7,"")))&amp;IF(F48="Scenario1PBT12",'Minor retrofit'!$AL$7,IF(F48="Scenario2PBT12",'Minor retrofit'!$AM$7,IF(F48="Scenario3PBT12",'Minor retrofit'!$AN$7,"")))&amp;IF(F48="Scenario1PBT13",'Minor retrofit'!$AO$7,IF(F48="Scenario2PBT13",'Minor retrofit'!$AP$7,IF(F48="Scenario3PBT13",'Minor retrofit'!$AQ$7,"")))&amp;IF(F48="Scenario1PBT14",'Minor retrofit'!$AR$7,IF(F48="Scenario2PBT14",'Minor retrofit'!$AS$7,IF(F48="Scenario3PBT14",'Minor retrofit'!$AT$7,"")))&amp;IF(F48="Scenario1PBT15",'Minor retrofit'!$AU$7,IF(F48="Scenario2PBT15",'Minor retrofit'!$AV$7,IF(F48="Scenario3PBT15",'Minor retrofit'!$AW$7,"")))</f>
        <v/>
      </c>
      <c r="H48" s="117">
        <f t="shared" si="25"/>
        <v>0</v>
      </c>
      <c r="I48" s="117" t="str">
        <f>IF(F48="Scenario1PBT1",'Minor retrofit'!$E$17,IF(F48="Scenario2PBT1",'Minor retrofit'!$F$17,IF(F48="Scenario3PBT1",'Minor retrofit'!$G$17,"")))&amp;IF(F48="Scenario1PBT2",'Minor retrofit'!$H$17,IF(F48="Scenario2PBT2",'Minor retrofit'!$I$17,IF(F48="Scenario3PBT2",'Minor retrofit'!$J$17,"")))&amp;IF(F48="Scenario1PBT3",'Minor retrofit'!$K$17,IF(F48="Scenario2PBT3",'Minor retrofit'!$L$17,IF(F48="Scenario3PBT3",'Minor retrofit'!$M$17,"")))&amp;IF(F48="Scenario1PBT4",'Minor retrofit'!$N$17,IF(F48="Scenario2PBT4",'Minor retrofit'!$O$17,IF(F48="Scenario3PBT4",'Minor retrofit'!$P$17,"")))&amp;IF(F48="Scenario1PBT5",'Minor retrofit'!$Q$17,IF(F48="Scenario2PBT5",'Minor retrofit'!$R$17,IF(F48="Scenario3PBT5",'Minor retrofit'!$S$17,"")))&amp;IF(F48="Scenario1PBT6",'Minor retrofit'!$T$17,IF(F48="Scenario2PBT6",'Minor retrofit'!$U$17,IF(F48="Scenario3PBT6",'Minor retrofit'!$V$17,"")))&amp;IF(F48="Scenario1PBT7",'Minor retrofit'!$W$17,IF(F48="Scenario2PBT7",'Minor retrofit'!$X$17,IF(F48="Scenario3PBT7",'Minor retrofit'!$Y$17,"")))&amp;IF(F48="Scenario1PBT8",'Minor retrofit'!$Z$17,IF(F48="Scenario2PBT8",'Minor retrofit'!$AA$17,IF(F48="Scenario3PBT8",'Minor retrofit'!$AB$17,"")))&amp;IF(F48="Scenario1PBT9",'Minor retrofit'!$AC$17,IF(F48="Scenario2PBT9",'Minor retrofit'!$AD$17,IF(F48="Scenario3PBT9",'Minor retrofit'!$AE$17,"")))&amp;IF(F48="Scenario1PBT10",'Minor retrofit'!$AF$17,IF(F48="Scenario2PBT10",'Minor retrofit'!$AG$17,IF(F48="Scenario3PBT10",'Minor retrofit'!$AH$17,"")))&amp;IF(F48="Scenario1PBT11",'Minor retrofit'!$AI$17,IF(F48="Scenario2PBT11",'Minor retrofit'!$AJ$17,IF(F48="Scenario3PBT11",'Minor retrofit'!$AK$17,"")))&amp;IF(F48="Scenario1PBT12",'Minor retrofit'!$AL$17,IF(F48="Scenario2PBT12",'Minor retrofit'!$AM$17,IF(F48="Scenario3PBT12",'Minor retrofit'!$AN$17,"")))&amp;IF(F48="Scenario1PBT13",'Minor retrofit'!$AO$17,IF(F48="Scenario2PBT13",'Minor retrofit'!$AP$17,IF(F48="Scenario3PBT13",'Minor retrofit'!$AQ$17,"")))&amp;IF(F48="Scenario1PBT14",'Minor retrofit'!$AR$17,IF(F48="Scenario2PBT14",'Minor retrofit'!$AS$17,IF(F48="Scenario3PBT14",'Minor retrofit'!$AT$17,"")))&amp;IF(F48="Scenario1PBT15",'Minor retrofit'!$AU$17,IF(F48="Scenario2PBT15",'Minor retrofit'!$AV$17,IF(F48="Scenario3PBT15",'Minor retrofit'!$AW$17,"")))</f>
        <v/>
      </c>
      <c r="J48" s="117">
        <f t="shared" si="26"/>
        <v>0</v>
      </c>
      <c r="K48" s="117" t="str">
        <f>IF(F48="Scenario1PBT1",'Minor retrofit'!$E$19,IF(F48="Scenario2PBT1",'Minor retrofit'!$F$19,IF(F48="Scenario3PBT1",'Minor retrofit'!$G$19,"")))&amp;IF(F48="Scenario1PBT2",'Minor retrofit'!$H$19,IF(F48="Scenario2PBT2",'Minor retrofit'!$I$19,IF(F48="Scenario3PBT2",'Minor retrofit'!$J$19,"")))&amp;IF(F48="Scenario1PBT3",'Minor retrofit'!$K$19,IF(F48="Scenario2PBT3",'Minor retrofit'!$L$19,IF(F48="Scenario3PBT3",'Minor retrofit'!$M$19,"")))&amp;IF(F48="Scenario1PBT4",'Minor retrofit'!$N$19,IF(F48="Scenario2PBT4",'Minor retrofit'!$O$19,IF(F48="Scenario3PBT4",'Minor retrofit'!$P$19,"")))&amp;IF(F48="Scenario1PBT5",'Minor retrofit'!$Q$19,IF(F48="Scenario2PBT5",'Minor retrofit'!$R$19,IF(F48="Scenario3PBT5",'Minor retrofit'!$S$19,"")))&amp;IF(F48="Scenario1PBT6",'Minor retrofit'!$T$19,IF(F48="Scenario2PBT6",'Minor retrofit'!$U$19,IF(F48="Scenario3PBT6",'Minor retrofit'!$V$19,"")))&amp;IF(F48="Scenario1PBT7",'Minor retrofit'!$W$19,IF(F48="Scenario2PBT7",'Minor retrofit'!$X$19,IF(F48="Scenario3PBT7",'Minor retrofit'!$Y$19,"")))&amp;IF(F48="Scenario1PBT8",'Minor retrofit'!$Z$19,IF(F48="Scenario2PBT8",'Minor retrofit'!$AA$19,IF(F48="Scenario3PBT8",'Minor retrofit'!$AB$19,"")))&amp;IF(F48="Scenario1PBT9",'Minor retrofit'!$AC$19,IF(F48="Scenario2PBT9",'Minor retrofit'!$AD$19,IF(F48="Scenario3PBT9",'Minor retrofit'!$AE$19,"")))&amp;IF(F48="Scenario1PBT10",'Minor retrofit'!$AF$19,IF(F48="Scenario2PBT10",'Minor retrofit'!$AG$19,IF(F48="Scenario3PBT10",'Minor retrofit'!$AH$19,"")))&amp;IF(F48="Scenario1PBT11",'Minor retrofit'!$AI$19,IF(F48="Scenario2PBT11",'Minor retrofit'!$AJ$19,IF(F48="Scenario3PBT11",'Minor retrofit'!$AK$19,"")))&amp;IF(F48="Scenario1PBT12",'Minor retrofit'!$AL$19,IF(F48="Scenario2PBT12",'Minor retrofit'!$AM$19,IF(F48="Scenario3PBT12",'Minor retrofit'!$AN$19,"")))&amp;IF(F48="Scenario1PBT13",'Minor retrofit'!$AO$19,IF(F48="Scenario2PBT13",'Minor retrofit'!$AP$19,IF(F48="Scenario3PBT13",'Minor retrofit'!$AQ$19,"")))&amp;IF(F48="Scenario1PBT14",'Minor retrofit'!$AR$19,IF(F48="Scenario2PBT14",'Minor retrofit'!$AS$19,IF(F48="Scenario3PBT14",'Minor retrofit'!$AT$19,"")))&amp;IF(F48="Scenario1PBT15",'Minor retrofit'!$AU$19,IF(F48="Scenario2PBT15",'Minor retrofit'!$AV$19,IF(F48="Scenario3PBT15",'Minor retrofit'!$AW$19,"")))</f>
        <v/>
      </c>
      <c r="L48" s="117">
        <f t="shared" si="27"/>
        <v>0</v>
      </c>
      <c r="M48" s="117" t="str">
        <f>IF(F48="Scenario1PBT1",'Minor retrofit'!$E$21,IF(F48="Scenario2PBT1",'Minor retrofit'!$F$21,IF(F48="Scenario3PBT1",'Minor retrofit'!$G$21,"")))&amp;IF(F48="Scenario1PBT2",'Minor retrofit'!$H$21,IF(F48="Scenario2PBT2",'Minor retrofit'!$I$21,IF(F48="Scenario3PBT2",'Minor retrofit'!$J$21,"")))&amp;IF(F48="Scenario1PBT3",'Minor retrofit'!$K$21,IF(F48="Scenario2PBT3",'Minor retrofit'!$L$21,IF(F48="Scenario3PBT3",'Minor retrofit'!$M$21,"")))&amp;IF(F48="Scenario1PBT4",'Minor retrofit'!$N$21,IF(F48="Scenario2PBT4",'Minor retrofit'!$O$21,IF(F48="Scenario3PBT4",'Minor retrofit'!$P$21,"")))&amp;IF(F48="Scenario1PBT5",'Minor retrofit'!$Q$21,IF(F48="Scenario2PBT5",'Minor retrofit'!$R$21,IF(F48="Scenario3PBT5",'Minor retrofit'!$S$21,"")))&amp;IF(F48="Scenario1PBT6",'Minor retrofit'!$T$21,IF(F48="Scenario2PBT6",'Minor retrofit'!$U$21,IF(F48="Scenario3PBT6",'Minor retrofit'!$V$21,"")))&amp;IF(F48="Scenario1PBT7",'Minor retrofit'!$W$21,IF(F48="Scenario2PBT7",'Minor retrofit'!$X$21,IF(F48="Scenario3PBT7",'Minor retrofit'!$Y$21,"")))&amp;IF(F48="Scenario1PBT8",'Minor retrofit'!$Z$21,IF(F48="Scenario2PBT8",'Minor retrofit'!$AA$21,IF(F48="Scenario3PBT8",'Minor retrofit'!$AB$21,"")))&amp;IF(F48="Scenario1PBT9",'Minor retrofit'!$AC$21,IF(F48="Scenario2PBT9",'Minor retrofit'!$AD$21,IF(F48="Scenario3PBT9",'Minor retrofit'!$AE$21,"")))&amp;IF(F48="Scenario1PBT10",'Minor retrofit'!$AF$21,IF(F48="Scenario2PBT10",'Minor retrofit'!$AG$21,IF(F48="Scenario3PBT10",'Minor retrofit'!$AH$21,"")))&amp;IF(F48="Scenario1PBT11",'Minor retrofit'!$AI$21,IF(F48="Scenario2PBT11",'Minor retrofit'!$AJ$21,IF(F48="Scenario3PBT11",'Minor retrofit'!$AK$21,"")))&amp;IF(F48="Scenario1PBT12",'Minor retrofit'!$AL$21,IF(F48="Scenario2PBT12",'Minor retrofit'!$AM$21,IF(F48="Scenario3PBT12",'Minor retrofit'!$AN$21,"")))&amp;IF(F48="Scenario1PBT13",'Minor retrofit'!$AO$21,IF(F48="Scenario2PBT13",'Minor retrofit'!$AP$21,IF(F48="Scenario3PBT13",'Minor retrofit'!$AQ$21,"")))&amp;IF(F48="Scenario1PBT14",'Minor retrofit'!$AR$21,IF(F48="Scenario2PBT14",'Minor retrofit'!$AS$21,IF(F48="Scenario3PBT14",'Minor retrofit'!$AT$21,"")))&amp;IF(F48="Scenario1PBT15",'Minor retrofit'!$AU$21,IF(F48="Scenario2PBT15",'Minor retrofit'!$AV$21,IF(F48="Scenario3PBT15",'Minor retrofit'!$AW$21,"")))</f>
        <v/>
      </c>
      <c r="N48" s="118">
        <f t="shared" si="28"/>
        <v>0</v>
      </c>
      <c r="O48" s="206" t="str">
        <f>IF(F48="Scenario1PBT1",'Minor retrofit'!$E$24,IF(F48="Scenario2PBT1",'Minor retrofit'!$F$24,IF(F48="Scenario3PBT1",'Minor retrofit'!$G$24,"")))&amp;IF(F48="Scenario1PBT2",'Minor retrofit'!$H$24,IF(F48="Scenario2PBT2",'Minor retrofit'!$I$24,IF(F48="Scenario3PBT2",'Minor retrofit'!$J$24,"")))&amp;IF(F48="Scenario1PBT3",'Minor retrofit'!$K$24,IF(F48="Scenario2PBT3",'Minor retrofit'!$L$24,IF(F48="Scenario3PBT3",'Minor retrofit'!$M$24,"")))&amp;IF(F48="Scenario1PBT4",'Minor retrofit'!$N$24,IF(F48="Scenario2PBT4",'Minor retrofit'!$O$24,IF(F48="Scenario3PBT4",'Minor retrofit'!$P$24,"")))&amp;IF(F48="Scenario1PBT5",'Minor retrofit'!$Q$24,IF(F48="Scenario2PBT5",'Minor retrofit'!$R$24,IF(F48="Scenario3PBT5",'Minor retrofit'!$S$24,"")))&amp;IF(F48="Scenario1PBT6",'Minor retrofit'!$T$24,IF(F48="Scenario2PBT6",'Minor retrofit'!$U$24,IF(F48="Scenario3PBT6",'Minor retrofit'!$V$24,"")))&amp;IF(F48="Scenario1PBT7",'Minor retrofit'!$W$24,IF(F48="Scenario2PBT7",'Minor retrofit'!$X$24,IF(F48="Scenario3PBT7",'Minor retrofit'!$Y$24,"")))&amp;IF(F48="Scenario1PBT8",'Minor retrofit'!$Z$24,IF(F48="Scenario2PBT8",'Minor retrofit'!$AA$24,IF(F48="Scenario3PBT8",'Minor retrofit'!$AB$24,"")))&amp;IF(F48="Scenario1PBT9",'Minor retrofit'!$AC$24,IF(F48="Scenario2PBT9",'Minor retrofit'!$AD$24,IF(F48="Scenario3PBT9",'Minor retrofit'!$AE$24,"")))&amp;IF(F48="Scenario1PBT10",'Minor retrofit'!$AF$24,IF(F48="Scenario2PBT10",'Minor retrofit'!$AG$24,IF(F48="Scenario3PBT10",'Minor retrofit'!$AH$24,"")))&amp;IF(F48="Scenario1PBT11",'Minor retrofit'!$AI$24,IF(F48="Scenario2PBT11",'Minor retrofit'!$AJ$24,IF(F48="Scenario3PBT11",'Minor retrofit'!$AK$24,"")))&amp;IF(F48="Scenario1PBT12",'Minor retrofit'!$AL$24,IF(F48="Scenario2PBT12",'Minor retrofit'!$AM$24,IF(F48="Scenario3PBT12",'Minor retrofit'!$AN$24,"")))&amp;IF(F48="Scenario1PBT13",'Minor retrofit'!$AO$24,IF(F48="Scenario2PBT13",'Minor retrofit'!$AP$24,IF(F48="Scenario3PBT13",'Minor retrofit'!$AQ$24,"")))&amp;IF(F48="Scenario1PBT14",'Minor retrofit'!$AR$24,IF(F48="Scenario2PBT14",'Minor retrofit'!$AS$24,IF(F48="Scenario3PBT14",'Minor retrofit'!$AT$24,"")))&amp;IF(F48="Scenario1PBT15",'Minor retrofit'!$AU$24,IF(F48="Scenario2PBT15",'Minor retrofit'!$AV$24,IF(F48="Scenario3PBT15",'Minor retrofit'!$AW$24,"")))</f>
        <v/>
      </c>
      <c r="P48" s="117">
        <f t="shared" si="29"/>
        <v>0</v>
      </c>
      <c r="Q48" s="117" t="str">
        <f>IF(F48="Scenario1PBT1",'Minor retrofit'!$E$26,IF(F48="Scenario2PBT1",'Minor retrofit'!$F$26,IF(F48="Scenario3PBT1",'Minor retrofit'!$G$26,"")))&amp;IF(F48="Scenario1PBT2",'Minor retrofit'!$H$26,IF(F48="Scenario2PBT2",'Minor retrofit'!$I$26,IF(F48="Scenario3PBT2",'Minor retrofit'!$J$26,"")))&amp;IF(F48="Scenario1PBT3",'Minor retrofit'!$K$26,IF(F48="Scenario2PBT3",'Minor retrofit'!$L$26,IF(F48="Scenario3PBT3",'Minor retrofit'!$M$26,"")))&amp;IF(F48="Scenario1PBT4",'Minor retrofit'!$N$26,IF(F48="Scenario2PBT4",'Minor retrofit'!$O$26,IF(F48="Scenario3PBT4",'Minor retrofit'!$P$26,"")))&amp;IF(F48="Scenario1PBT5",'Minor retrofit'!$Q$26,IF(F48="Scenario2PBT5",'Minor retrofit'!$R$26,IF(F48="Scenario3PBT5",'Minor retrofit'!$S$26,"")))&amp;IF(F48="Scenario1PBT6",'Minor retrofit'!$T$26,IF(F48="Scenario2PBT6",'Minor retrofit'!$U$26,IF(F48="Scenario3PBT6",'Minor retrofit'!$V$26,"")))&amp;IF(F48="Scenario1PBT7",'Minor retrofit'!$W$26,IF(F48="Scenario2PBT7",'Minor retrofit'!$X$26,IF(F48="Scenario3PBT7",'Minor retrofit'!$Y$26,"")))&amp;IF(F48="Scenario1PBT8",'Minor retrofit'!$Z$26,IF(F48="Scenario2PBT8",'Minor retrofit'!$AA$26,IF(F48="Scenario3PBT8",'Minor retrofit'!$AB$26,"")))&amp;IF(F48="Scenario1PBT9",'Minor retrofit'!$AC$26,IF(F48="Scenario2PBT9",'Minor retrofit'!$AD$26,IF(F48="Scenario3PBT9",'Minor retrofit'!$AE$26,"")))&amp;IF(F48="Scenario1PBT10",'Minor retrofit'!$AF$26,IF(F48="Scenario2PBT10",'Minor retrofit'!$AG$26,IF(F48="Scenario3PBT10",'Minor retrofit'!$AH$26,"")))&amp;IF(F48="Scenario1PBT11",'Minor retrofit'!$AI$26,IF(F48="Scenario2PBT11",'Minor retrofit'!$AJ$26,IF(F48="Scenario3PBT11",'Minor retrofit'!$AK$26,"")))&amp;IF(F48="Scenario1PBT12",'Minor retrofit'!$AL$26,IF(F48="Scenario2PBT12",'Minor retrofit'!$AM$26,IF(F48="Scenario3PBT12",'Minor retrofit'!$AN$26,"")))&amp;IF(F48="Scenario1PBT13",'Minor retrofit'!$AO$26,IF(F48="Scenario2PBT13",'Minor retrofit'!$AP$26,IF(F48="Scenario3PBT13",'Minor retrofit'!$AQ$26,"")))&amp;IF(F48="Scenario1PBT14",'Minor retrofit'!$AR$26,IF(F48="Scenario2PBT14",'Minor retrofit'!$AS$26,IF(F48="Scenario3PBT14",'Minor retrofit'!$AT$26,"")))&amp;IF(F48="Scenario1PBT15",'Minor retrofit'!$AU$26,IF(F48="Scenario2PBT15",'Minor retrofit'!$AV$26,IF(F48="Scenario3PBT15",'Minor retrofit'!$AW$26,"")))</f>
        <v/>
      </c>
      <c r="R48" s="117">
        <f t="shared" si="30"/>
        <v>0</v>
      </c>
      <c r="S48" s="117" t="str">
        <f>IF(F48="Scenario1PBT1",'Minor retrofit'!$E$28,IF(F48="Scenario2PBT1",'Minor retrofit'!$F$28,IF(F48="Scenario3PBT1",'Minor retrofit'!$G$28,"")))&amp;IF(F48="Scenario1PBT2",'Minor retrofit'!$H$28,IF(F48="Scenario2PBT2",'Minor retrofit'!$I$28,IF(F48="Scenario3PBT2",'Minor retrofit'!$J$28,"")))&amp;IF(F48="Scenario1PBT3",'Minor retrofit'!$K$28,IF(F48="Scenario2PBT3",'Minor retrofit'!$L$28,IF(F48="Scenario3PBT3",'Minor retrofit'!$M$28,"")))&amp;IF(F48="Scenario1PBT4",'Minor retrofit'!$N$28,IF(F48="Scenario2PBT4",'Minor retrofit'!$O$28,IF(F48="Scenario3PBT4",'Minor retrofit'!$P$28,"")))&amp;IF(F48="Scenario1PBT5",'Minor retrofit'!$Q$28,IF(F48="Scenario2PBT5",'Minor retrofit'!$R$28,IF(F48="Scenario3PBT5",'Minor retrofit'!$S$28,"")))&amp;IF(F48="Scenario1PBT6",'Minor retrofit'!$T$28,IF(F48="Scenario2PBT6",'Minor retrofit'!$U$28,IF(F48="Scenario3PBT6",'Minor retrofit'!$V$28,"")))&amp;IF(F48="Scenario1PBT7",'Minor retrofit'!$W$28,IF(F48="Scenario2PBT7",'Minor retrofit'!$X$28,IF(F48="Scenario3PBT7",'Minor retrofit'!$Y$28,"")))&amp;IF(F48="Scenario1PBT8",'Minor retrofit'!$Z$28,IF(F48="Scenario2PBT8",'Minor retrofit'!$AA$28,IF(F48="Scenario3PBT8",'Minor retrofit'!$AB$28,"")))&amp;IF(F48="Scenario1PBT9",'Minor retrofit'!$AC$28,IF(F48="Scenario2PBT9",'Minor retrofit'!$AD$28,IF(F48="Scenario3PBT9",'Minor retrofit'!$AE$28,"")))&amp;IF(F48="Scenario1PBT10",'Minor retrofit'!$AF$28,IF(F48="Scenario2PBT10",'Minor retrofit'!$AG$28,IF(F48="Scenario3PBT10",'Minor retrofit'!$AH$28,"")))&amp;IF(F48="Scenario1PBT11",'Minor retrofit'!$AI$28,IF(F48="Scenario2PBT11",'Minor retrofit'!$AJ$28,IF(F48="Scenario3PBT11",'Minor retrofit'!$AK$28,"")))&amp;IF(F48="Scenario1PBT12",'Minor retrofit'!$AL$28,IF(F48="Scenario2PBT12",'Minor retrofit'!$AM$28,IF(F48="Scenario3PBT12",'Minor retrofit'!$AN$28,"")))&amp;IF(F48="Scenario1PBT13",'Minor retrofit'!$AO$28,IF(F48="Scenario2PBT13",'Minor retrofit'!$AP$28,IF(F48="Scenario3PBT13",'Minor retrofit'!$AQ$28,"")))&amp;IF(F48="Scenario1PBT14",'Minor retrofit'!$AR$28,IF(F48="Scenario2PBT14",'Minor retrofit'!$AS$28,IF(F48="Scenario3PBT14",'Minor retrofit'!$AT$28,"")))&amp;IF(F48="Scenario1PBT15",'Minor retrofit'!$AU$28,IF(F48="Scenario2PBT15",'Minor retrofit'!$AV$28,IF(F48="Scenario3PBT15",'Minor retrofit'!$AW$28,"")))</f>
        <v/>
      </c>
      <c r="T48" s="207">
        <f t="shared" si="31"/>
        <v>0</v>
      </c>
      <c r="U48" s="206" t="str">
        <f>IF(F48="Scenario1PBT1",'Minor retrofit'!$E$39,IF(F48="Scenario2PBT1",'Minor retrofit'!$F$39,IF(F48="Scenario3PBT1",'Minor retrofit'!$G$39,"")))&amp;IF(F48="Scenario1PBT2",'Minor retrofit'!$H$39,IF(F48="Scenario2PBT2",'Minor retrofit'!$I$39,IF(F48="Scenario3PBT2",'Minor retrofit'!$J$39,"")))&amp;IF(F48="Scenario1PBT3",'Minor retrofit'!$K$39,IF(F48="Scenario2PBT3",'Minor retrofit'!$L$39,IF(F48="Scenario3PBT3",'Minor retrofit'!$M$39,"")))&amp;IF(F48="Scenario1PBT4",'Minor retrofit'!$N$39,IF(F48="Scenario2PBT4",'Minor retrofit'!$O$39,IF(F48="Scenario3PBT4",'Minor retrofit'!$P$39,"")))&amp;IF(F48="Scenario1PBT5",'Minor retrofit'!$Q$39,IF(F48="Scenario2PBT5",'Minor retrofit'!$R$39,IF(F48="Scenario3PBT5",'Minor retrofit'!$S$39,"")))&amp;IF(F48="Scenario1PBT6",'Minor retrofit'!$T$39,IF(F48="Scenario2PBT6",'Minor retrofit'!$U$39,IF(F48="Scenario3PBT6",'Minor retrofit'!$V$39,"")))&amp;IF(F48="Scenario1PBT7",'Minor retrofit'!$W$39,IF(F48="Scenario2PBT7",'Minor retrofit'!$X$39,IF(F48="Scenario3PBT7",'Minor retrofit'!$Y$39,"")))&amp;IF(F48="Scenario1PBT8",'Minor retrofit'!$Z$39,IF(F48="Scenario2PBT8",'Minor retrofit'!$AA$39,IF(F48="Scenario3PBT8",'Minor retrofit'!$AB$39,"")))&amp;IF(F48="Scenario1PBT9",'Minor retrofit'!$AC$39,IF(F48="Scenario2PBT9",'Minor retrofit'!$AD$39,IF(F48="Scenario3PBT9",'Minor retrofit'!$AE$39,"")))&amp;IF(F48="Scenario1PBT10",'Minor retrofit'!$AF$39,IF(F48="Scenario2PBT10",'Minor retrofit'!$AG$39,IF(F48="Scenario3PBT10",'Minor retrofit'!$AH$39,"")))&amp;IF(F48="Scenario1PBT11",'Minor retrofit'!$AI$39,IF(F48="Scenario2PBT11",'Minor retrofit'!$AJ$39,IF(F48="Scenario3PBT11",'Minor retrofit'!$AK$39,"")))&amp;IF(F48="Scenario1PBT12",'Minor retrofit'!$AL$39,IF(F48="Scenario2PBT12",'Minor retrofit'!$AM$39,IF(F48="Scenario3PBT12",'Minor retrofit'!$AN$39,"")))&amp;IF(F48="Scenario1PBT13",'Minor retrofit'!$AO$39,IF(F48="Scenario2PBT13",'Minor retrofit'!$AP$39,IF(F48="Scenario3PBT13",'Minor retrofit'!$AQ$39,"")))&amp;IF(F48="Scenario1PBT14",'Minor retrofit'!$AR$39,IF(F48="Scenario2PBT14",'Minor retrofit'!$AS$39,IF(F48="Scenario3PBT14",'Minor retrofit'!$AT$39,"")))&amp;IF(F48="Scenario1PBT15",'Minor retrofit'!$AU$39,IF(F48="Scenario2PBT15",'Minor retrofit'!$AV$39,IF(F48="Scenario3PBT15",'Minor retrofit'!$AW$39,"")))</f>
        <v/>
      </c>
      <c r="V48" s="117">
        <f t="shared" si="32"/>
        <v>0</v>
      </c>
      <c r="W48" s="117" t="str">
        <f>IF(F48="Scenario1PBT1",'Minor retrofit'!$E$41,IF(F48="Scenario2PBT1",'Minor retrofit'!$F$41,IF(F48="Scenario3PBT1",'Minor retrofit'!$G$41,"")))&amp;IF(F48="Scenario1PBT2",'Minor retrofit'!$H$41,IF(F48="Scenario2PBT2",'Minor retrofit'!$I$41,IF(F48="Scenario3PBT2",'Minor retrofit'!$J$41,"")))&amp;IF(F48="Scenario1PBT3",'Minor retrofit'!$K$41,IF(F48="Scenario2PBT3",'Minor retrofit'!$L$41,IF(F48="Scenario3PBT3",'Minor retrofit'!$M$41,"")))&amp;IF(F48="Scenario1PBT4",'Minor retrofit'!$N$41,IF(F48="Scenario2PBT4",'Minor retrofit'!$O$41,IF(F48="Scenario3PBT4",'Minor retrofit'!$P$41,"")))&amp;IF(F48="Scenario1PBT5",'Minor retrofit'!$Q$41,IF(F48="Scenario2PBT5",'Minor retrofit'!$R$41,IF(F48="Scenario3PBT5",'Minor retrofit'!$S$41,"")))&amp;IF(F48="Scenario1PBT6",'Minor retrofit'!$T$41,IF(F48="Scenario2PBT6",'Minor retrofit'!$U$41,IF(F48="Scenario3PBT6",'Minor retrofit'!$V$41,"")))&amp;IF(F48="Scenario1PBT7",'Minor retrofit'!$W$41,IF(F48="Scenario2PBT7",'Minor retrofit'!$X$41,IF(F48="Scenario3PBT7",'Minor retrofit'!$Y$41,"")))&amp;IF(F48="Scenario1PBT8",'Minor retrofit'!$Z$41,IF(F48="Scenario2PBT8",'Minor retrofit'!$AA$41,IF(F48="Scenario3PBT8",'Minor retrofit'!$AB$41,"")))&amp;IF(F48="Scenario1PBT9",'Minor retrofit'!$AC$41,IF(F48="Scenario2PBT9",'Minor retrofit'!$AD$41,IF(F48="Scenario3PBT9",'Minor retrofit'!$AE$41,"")))&amp;IF(F48="Scenario1PBT10",'Minor retrofit'!$AF$41,IF(F48="Scenario2PBT10",'Minor retrofit'!$AG$41,IF(F48="Scenario3PBT10",'Minor retrofit'!$AH$41,"")))&amp;IF(F48="Scenario1PBT11",'Minor retrofit'!$AI$41,IF(F48="Scenario2PBT11",'Minor retrofit'!$AJ$41,IF(F48="Scenario3PBT11",'Minor retrofit'!$AK$41,"")))&amp;IF(F48="Scenario1PBT12",'Minor retrofit'!$AL$41,IF(F48="Scenario2PBT12",'Minor retrofit'!$AM$41,IF(F48="Scenario3PBT12",'Minor retrofit'!$AN$41,"")))&amp;IF(F48="Scenario1PBT13",'Minor retrofit'!$AO$41,IF(F48="Scenario2PBT13",'Minor retrofit'!$AP$41,IF(F48="Scenario3PBT13",'Minor retrofit'!$AQ$41,"")))&amp;IF(F48="Scenario1PBT14",'Minor retrofit'!$AR$41,IF(F48="Scenario2PBT14",'Minor retrofit'!$AS$41,IF(F48="Scenario3PBT14",'Minor retrofit'!$AT$41,"")))&amp;IF(F48="Scenario1PBT15",'Minor retrofit'!$AU$41,IF(F48="Scenario2PBT15",'Minor retrofit'!$AV$41,IF(F48="Scenario3PBT15",'Minor retrofit'!$AW$41,"")))</f>
        <v/>
      </c>
      <c r="X48" s="117">
        <f t="shared" si="33"/>
        <v>0</v>
      </c>
      <c r="Y48" s="117" t="str">
        <f>IF(F48="Scenario1PBT1",'Minor retrofit'!$E$43,IF(F48="Scenario2PBT1",'Minor retrofit'!$F$43,IF(F48="Scenario3PBT1",'Minor retrofit'!$G$43,"")))&amp;IF(F48="Scenario1PBT2",'Minor retrofit'!$H$43,IF(F48="Scenario2PBT2",'Minor retrofit'!$I$43,IF(F48="Scenario3PBT2",'Minor retrofit'!$J$43,"")))&amp;IF(F48="Scenario1PBT3",'Minor retrofit'!$K$43,IF(F48="Scenario2PBT3",'Minor retrofit'!$L$43,IF(F48="Scenario3PBT3",'Minor retrofit'!$M$43,"")))&amp;IF(F48="Scenario1PBT4",'Minor retrofit'!$N$43,IF(F48="Scenario2PBT4",'Minor retrofit'!$O$43,IF(F48="Scenario3PBT4",'Minor retrofit'!$P$43,"")))&amp;IF(F48="Scenario1PBT5",'Minor retrofit'!$Q$43,IF(F48="Scenario2PBT5",'Minor retrofit'!$R$43,IF(F48="Scenario3PBT5",'Minor retrofit'!$S$43,"")))&amp;IF(F48="Scenario1PBT6",'Minor retrofit'!$T$43,IF(F48="Scenario2PBT6",'Minor retrofit'!$U$43,IF(F48="Scenario3PBT6",'Minor retrofit'!$V$43,"")))&amp;IF(F48="Scenario1PBT7",'Minor retrofit'!$W$43,IF(F48="Scenario2PBT7",'Minor retrofit'!$X$43,IF(F48="Scenario3PBT7",'Minor retrofit'!$Y$43,"")))&amp;IF(F48="Scenario1PBT8",'Minor retrofit'!$Z$43,IF(F48="Scenario2PBT8",'Minor retrofit'!$AA$43,IF(F48="Scenario3PBT8",'Minor retrofit'!$AB$43,"")))&amp;IF(F48="Scenario1PBT9",'Minor retrofit'!$AC$43,IF(F48="Scenario2PBT9",'Minor retrofit'!$AD$43,IF(F48="Scenario3PBT9",'Minor retrofit'!$AE$43,"")))&amp;IF(F48="Scenario1PBT10",'Minor retrofit'!$AF$43,IF(F48="Scenario2PBT10",'Minor retrofit'!$AG$43,IF(F48="Scenario3PBT10",'Minor retrofit'!$AH$43,"")))&amp;IF(F48="Scenario1PBT11",'Minor retrofit'!$AI$43,IF(F48="Scenario2PBT11",'Minor retrofit'!$AJ$43,IF(F48="Scenario3PBT11",'Minor retrofit'!$AK$43,"")))&amp;IF(F48="Scenario1PBT12",'Minor retrofit'!$AL$43,IF(F48="Scenario2PBT12",'Minor retrofit'!$AM$43,IF(F48="Scenario3PBT12",'Minor retrofit'!$AN$43,"")))&amp;IF(F48="Scenario1PBT13",'Minor retrofit'!$AO$43,IF(F48="Scenario2PBT13",'Minor retrofit'!$AP$43,IF(F48="Scenario3PBT13",'Minor retrofit'!$AQ$43,"")))&amp;IF(F48="Scenario1PBT14",'Minor retrofit'!$AR$43,IF(F48="Scenario2PBT14",'Minor retrofit'!$AS$43,IF(F48="Scenario3PBT14",'Minor retrofit'!$AT$43,"")))&amp;IF(F48="Scenario1PBT15",'Minor retrofit'!$AU$43,IF(F48="Scenario2PBT15",'Minor retrofit'!$AV$43,IF(F48="Scenario3PBT15",'Minor retrofit'!$AW$43,"")))</f>
        <v/>
      </c>
      <c r="Z48" s="117">
        <f t="shared" si="34"/>
        <v>0</v>
      </c>
      <c r="AA48" s="178" t="str">
        <f>IF(F48="Scenario1PBT1",'Minor retrofit'!$E$102,IF(F48="Scenario2PBT1",'Minor retrofit'!$F$102,IF(F48="Scenario3PBT1",'Minor retrofit'!$G$102,"")))&amp;IF(F48="Scenario1PBT2",'Minor retrofit'!$H$102,IF(F48="Scenario2PBT2",'Minor retrofit'!$I$102,IF(F48="Scenario3PBT2",'Minor retrofit'!$J$102,"")))&amp;IF(F48="Scenario1PBT3",'Minor retrofit'!$K$102,IF(F48="Scenario2PBT3",'Minor retrofit'!$L$102,IF(F48="Scenario3PBT3",'Minor retrofit'!$M$102,"")))&amp;IF(F48="Scenario1PBT4",'Minor retrofit'!$N$102,IF(F48="Scenario2PBT4",'Minor retrofit'!$O$102,IF(F48="Scenario3PBT4",'Minor retrofit'!$P$102,"")))&amp;IF(F48="Scenario1PBT5",'Minor retrofit'!$Q$102,IF(F48="Scenario2PBT5",'Minor retrofit'!$R$102,IF(F48="Scenario3PBT5",'Minor retrofit'!$S$102,"")))&amp;IF(F48="Scenario1PBT6",'Minor retrofit'!$T$102,IF(F48="Scenario2PBT6",'Minor retrofit'!$U$102,IF(F48="Scenario3PBT6",'Minor retrofit'!$V$102,"")))&amp;IF(F48="Scenario1PBT7",'Minor retrofit'!$W$102,IF(F48="Scenario2PBT7",'Minor retrofit'!$X$102,IF(F48="Scenario3PBT7",'Minor retrofit'!$Y$102,"")))&amp;IF(F48="Scenario1PBT8",'Minor retrofit'!$Z$102,IF(F48="Scenario2PBT8",'Minor retrofit'!$AA$102,IF(F48="Scenario3PBT8",'Minor retrofit'!$AB$102,"")))&amp;IF(F48="Scenario1PBT9",'Minor retrofit'!$AC$102,IF(F48="Scenario2PBT9",'Minor retrofit'!$AD$102,IF(F48="Scenario3PBT9",'Minor retrofit'!$AE$102,"")))&amp;IF(F48="Scenario1PBT10",'Minor retrofit'!$AF$102,IF(F48="Scenario2PBT10",'Minor retrofit'!$AG$102,IF(F48="Scenario3PBT10",'Minor retrofit'!$AH$102,"")))&amp;IF(F48="Scenario1PBT11",'Minor retrofit'!$AI$102,IF(F48="Scenario2PBT11",'Minor retrofit'!$AJ$102,IF(F48="Scenario3PBT11",'Minor retrofit'!$AK$102,"")))&amp;IF(F48="Scenario1PBT12",'Minor retrofit'!$AL$102,IF(F48="Scenario2PBT12",'Minor retrofit'!$AM$102,IF(F48="Scenario3PBT12",'Minor retrofit'!$AN$102,"")))&amp;IF(F48="Scenario1PBT13",'Minor retrofit'!$AO$102,IF(F48="Scenario2PBT13",'Minor retrofit'!$AP$102,IF(F48="Scenario3PBT13",'Minor retrofit'!$AQ$102,"")))&amp;IF(F48="Scenario1PBT14",'Minor retrofit'!$AR$102,IF(F48="Scenario2PBT14",'Minor retrofit'!$AS$102,IF(F48="Scenario3PBT14",'Minor retrofit'!$AT$102,"")))&amp;IF(F48="Scenario1PBT15",'Minor retrofit'!$AU$102,IF(F48="Scenario2PBT15",'Minor retrofit'!$AV$102,IF(F48="Scenario3PBT15",'Minor retrofit'!$AW$102,"")))</f>
        <v/>
      </c>
      <c r="AB48" s="179">
        <f t="shared" si="35"/>
        <v>0</v>
      </c>
      <c r="AC48" s="363" t="str">
        <f t="shared" si="48"/>
        <v/>
      </c>
      <c r="AD48" s="353">
        <f>IF(AC48="",IFERROR('Projection_Base-case'!G49-G48,0),0)</f>
        <v>0</v>
      </c>
      <c r="AE48" s="350">
        <f t="shared" si="36"/>
        <v>0</v>
      </c>
      <c r="AF48" s="361">
        <f>IFERROR(100*AD48/'Projection_Base-case'!G49,0)</f>
        <v>0</v>
      </c>
      <c r="AG48" s="352">
        <f>IF(AC48="",IFERROR('Projection_Base-case'!I49-I48,0),0)</f>
        <v>0</v>
      </c>
      <c r="AH48" s="353">
        <f t="shared" si="37"/>
        <v>0</v>
      </c>
      <c r="AI48" s="361">
        <f>IFERROR(100*AG48/'Projection_Base-case'!I49,0)</f>
        <v>0</v>
      </c>
      <c r="AJ48" s="352">
        <f>IF(AC48="",IFERROR('Projection_Base-case'!K49-K48,0),0)</f>
        <v>0</v>
      </c>
      <c r="AK48" s="353">
        <f t="shared" si="38"/>
        <v>0</v>
      </c>
      <c r="AL48" s="361">
        <f>IFERROR(100*AJ48/'Projection_Base-case'!K49,0)</f>
        <v>0</v>
      </c>
      <c r="AM48" s="352">
        <f>-IF(AC48="",IFERROR('Projection_Base-case'!M49-M48,0),0)</f>
        <v>0</v>
      </c>
      <c r="AN48" s="353">
        <f t="shared" si="39"/>
        <v>0</v>
      </c>
      <c r="AO48" s="354">
        <f>IFERROR(IF('Projection_Base-case'!N49&gt;0,100*AN48/'Projection_Base-case'!N49,100*AN48/N48),0)</f>
        <v>0</v>
      </c>
      <c r="AP48" s="355">
        <f>IF(AC48="",IFERROR('Projection_Base-case'!O49-O48,0),0)</f>
        <v>0</v>
      </c>
      <c r="AQ48" s="356">
        <f t="shared" si="40"/>
        <v>0</v>
      </c>
      <c r="AR48" s="356">
        <f>IFERROR(100*AP48/'Projection_Base-case'!O49,0)</f>
        <v>0</v>
      </c>
      <c r="AS48" s="355">
        <f>IF(AC48="",IFERROR('Projection_Base-case'!Q49-Q48,0),0)</f>
        <v>0</v>
      </c>
      <c r="AT48" s="356">
        <f t="shared" si="41"/>
        <v>0</v>
      </c>
      <c r="AU48" s="356">
        <f>IFERROR(100*AS48/'Projection_Base-case'!Q49,0)</f>
        <v>0</v>
      </c>
      <c r="AV48" s="355">
        <f>IF(AC48="",IFERROR('Projection_Base-case'!S49-S48,0),0)</f>
        <v>0</v>
      </c>
      <c r="AW48" s="356">
        <f t="shared" si="42"/>
        <v>0</v>
      </c>
      <c r="AX48" s="357">
        <f>IFERROR(100*AV48/'Projection_Base-case'!S49,0)</f>
        <v>0</v>
      </c>
      <c r="AY48" s="358">
        <f>IF(AC48="",IFERROR('Projection_Base-case'!U49-U48,0),0)</f>
        <v>0</v>
      </c>
      <c r="AZ48" s="359">
        <f t="shared" si="43"/>
        <v>0</v>
      </c>
      <c r="BA48" s="359">
        <f>IFERROR(100*AY48/'Projection_Base-case'!U49,0)</f>
        <v>0</v>
      </c>
      <c r="BB48" s="358">
        <f>IF(AC48="",IFERROR('Projection_Base-case'!W49-W48,0),0)</f>
        <v>0</v>
      </c>
      <c r="BC48" s="359">
        <f t="shared" si="44"/>
        <v>0</v>
      </c>
      <c r="BD48" s="359">
        <f>IFERROR(100*BB48/'Projection_Base-case'!W49,0)</f>
        <v>0</v>
      </c>
      <c r="BE48" s="358">
        <f>IF(AC48="",IFERROR('Projection_Base-case'!Y49-Y48,0),0)</f>
        <v>0</v>
      </c>
      <c r="BF48" s="359">
        <f t="shared" si="45"/>
        <v>0</v>
      </c>
      <c r="BG48" s="359">
        <f>IFERROR(100*BE48/'Projection_Base-case'!Y49,0)</f>
        <v>0</v>
      </c>
      <c r="BH48" s="359">
        <f t="shared" si="46"/>
        <v>0</v>
      </c>
      <c r="BI48" s="360">
        <f t="shared" si="47"/>
        <v>0</v>
      </c>
    </row>
    <row r="49" spans="1:61">
      <c r="A49" s="205">
        <v>45</v>
      </c>
      <c r="B49" s="347">
        <f>IF('Projection_Base-case'!B50&lt;&gt;"",'Projection_Base-case'!B50,0)</f>
        <v>0</v>
      </c>
      <c r="C49" s="347">
        <f>IF('Projection_Base-case'!C50&lt;&gt;"",'Projection_Base-case'!C50,0)</f>
        <v>0</v>
      </c>
      <c r="D49" s="365">
        <f>IF('Projection_Base-case'!D50&lt;&gt;"",'Projection_Base-case'!D50,0)</f>
        <v>0</v>
      </c>
      <c r="E49" s="369"/>
      <c r="F49" s="367" t="str">
        <f t="shared" si="23"/>
        <v>0</v>
      </c>
      <c r="G49" s="206" t="str">
        <f>IF(F49="Scenario1PBT1",'Minor retrofit'!$E$7,IF(F49="Scenario2PBT1",'Minor retrofit'!$F$7,IF(F49="Scenario3PBT1",'Minor retrofit'!$G$7,"")))&amp;IF(F49="Scenario1PBT2",'Minor retrofit'!$H$7,IF(F49="Scenario2PBT2",'Minor retrofit'!$I$7,IF(F49="Scenario3PBT2",'Minor retrofit'!$J$7,"")))&amp;IF(F49="Scenario1PBT3",'Minor retrofit'!$K$7,IF(F49="Scenario2PBT3",'Minor retrofit'!$L$7,IF(F49="Scenario3PBT3",'Minor retrofit'!$M$7,"")))&amp;IF(F49="Scenario1PBT4",'Minor retrofit'!$N$7,IF(F49="Scenario2PBT4",'Minor retrofit'!$O$7,IF(F49="Scenario3PBT4",'Minor retrofit'!$P$7,"")))&amp;IF(F49="Scenario1PBT5",'Minor retrofit'!$Q$7,IF(F49="Scenario2PBT5",'Minor retrofit'!$R$7,IF(F49="Scenario3PBT5",'Minor retrofit'!$S$7,"")))&amp;IF(F49="Scenario1PBT6",'Minor retrofit'!$T$7,IF(F49="Scenario2PBT6",'Minor retrofit'!$U$7,IF(F49="Scenario3PBT6",'Minor retrofit'!$V$7,"")))&amp;IF(F49="Scenario1PBT7",'Minor retrofit'!$W$7,IF(F49="Scenario2PBT7",'Minor retrofit'!$X$7,IF(F49="Scenario3PBT7",'Minor retrofit'!$Y$7,"")))&amp;IF(F49="Scenario1PBT8",'Minor retrofit'!$Z$7,IF(F49="Scenario2PBT8",'Minor retrofit'!$AA$7,IF(F49="Scenario3PBT8",'Minor retrofit'!$AB$7,"")))&amp;IF(F49="Scenario1PBT9",'Minor retrofit'!$AC$7,IF(F49="Scenario2PBT9",'Minor retrofit'!$AD$7,IF(F49="Scenario3PBT9",'Minor retrofit'!$AE$7,"")))&amp;IF(F49="Scenario1PBT10",'Minor retrofit'!$AF$7,IF(F49="Scenario2PBT10",'Minor retrofit'!$AG$7,IF(F49="Scenario3PBT10",'Minor retrofit'!$AH$7,"")))&amp;IF(F49="Scenario1PBT11",'Minor retrofit'!$AI$7,IF(F49="Scenario2PBT11",'Minor retrofit'!$AJ$7,IF(F49="Scenario3PBT11",'Minor retrofit'!$AK$7,"")))&amp;IF(F49="Scenario1PBT12",'Minor retrofit'!$AL$7,IF(F49="Scenario2PBT12",'Minor retrofit'!$AM$7,IF(F49="Scenario3PBT12",'Minor retrofit'!$AN$7,"")))&amp;IF(F49="Scenario1PBT13",'Minor retrofit'!$AO$7,IF(F49="Scenario2PBT13",'Minor retrofit'!$AP$7,IF(F49="Scenario3PBT13",'Minor retrofit'!$AQ$7,"")))&amp;IF(F49="Scenario1PBT14",'Minor retrofit'!$AR$7,IF(F49="Scenario2PBT14",'Minor retrofit'!$AS$7,IF(F49="Scenario3PBT14",'Minor retrofit'!$AT$7,"")))&amp;IF(F49="Scenario1PBT15",'Minor retrofit'!$AU$7,IF(F49="Scenario2PBT15",'Minor retrofit'!$AV$7,IF(F49="Scenario3PBT15",'Minor retrofit'!$AW$7,"")))</f>
        <v/>
      </c>
      <c r="H49" s="117">
        <f t="shared" si="25"/>
        <v>0</v>
      </c>
      <c r="I49" s="117" t="str">
        <f>IF(F49="Scenario1PBT1",'Minor retrofit'!$E$17,IF(F49="Scenario2PBT1",'Minor retrofit'!$F$17,IF(F49="Scenario3PBT1",'Minor retrofit'!$G$17,"")))&amp;IF(F49="Scenario1PBT2",'Minor retrofit'!$H$17,IF(F49="Scenario2PBT2",'Minor retrofit'!$I$17,IF(F49="Scenario3PBT2",'Minor retrofit'!$J$17,"")))&amp;IF(F49="Scenario1PBT3",'Minor retrofit'!$K$17,IF(F49="Scenario2PBT3",'Minor retrofit'!$L$17,IF(F49="Scenario3PBT3",'Minor retrofit'!$M$17,"")))&amp;IF(F49="Scenario1PBT4",'Minor retrofit'!$N$17,IF(F49="Scenario2PBT4",'Minor retrofit'!$O$17,IF(F49="Scenario3PBT4",'Minor retrofit'!$P$17,"")))&amp;IF(F49="Scenario1PBT5",'Minor retrofit'!$Q$17,IF(F49="Scenario2PBT5",'Minor retrofit'!$R$17,IF(F49="Scenario3PBT5",'Minor retrofit'!$S$17,"")))&amp;IF(F49="Scenario1PBT6",'Minor retrofit'!$T$17,IF(F49="Scenario2PBT6",'Minor retrofit'!$U$17,IF(F49="Scenario3PBT6",'Minor retrofit'!$V$17,"")))&amp;IF(F49="Scenario1PBT7",'Minor retrofit'!$W$17,IF(F49="Scenario2PBT7",'Minor retrofit'!$X$17,IF(F49="Scenario3PBT7",'Minor retrofit'!$Y$17,"")))&amp;IF(F49="Scenario1PBT8",'Minor retrofit'!$Z$17,IF(F49="Scenario2PBT8",'Minor retrofit'!$AA$17,IF(F49="Scenario3PBT8",'Minor retrofit'!$AB$17,"")))&amp;IF(F49="Scenario1PBT9",'Minor retrofit'!$AC$17,IF(F49="Scenario2PBT9",'Minor retrofit'!$AD$17,IF(F49="Scenario3PBT9",'Minor retrofit'!$AE$17,"")))&amp;IF(F49="Scenario1PBT10",'Minor retrofit'!$AF$17,IF(F49="Scenario2PBT10",'Minor retrofit'!$AG$17,IF(F49="Scenario3PBT10",'Minor retrofit'!$AH$17,"")))&amp;IF(F49="Scenario1PBT11",'Minor retrofit'!$AI$17,IF(F49="Scenario2PBT11",'Minor retrofit'!$AJ$17,IF(F49="Scenario3PBT11",'Minor retrofit'!$AK$17,"")))&amp;IF(F49="Scenario1PBT12",'Minor retrofit'!$AL$17,IF(F49="Scenario2PBT12",'Minor retrofit'!$AM$17,IF(F49="Scenario3PBT12",'Minor retrofit'!$AN$17,"")))&amp;IF(F49="Scenario1PBT13",'Minor retrofit'!$AO$17,IF(F49="Scenario2PBT13",'Minor retrofit'!$AP$17,IF(F49="Scenario3PBT13",'Minor retrofit'!$AQ$17,"")))&amp;IF(F49="Scenario1PBT14",'Minor retrofit'!$AR$17,IF(F49="Scenario2PBT14",'Minor retrofit'!$AS$17,IF(F49="Scenario3PBT14",'Minor retrofit'!$AT$17,"")))&amp;IF(F49="Scenario1PBT15",'Minor retrofit'!$AU$17,IF(F49="Scenario2PBT15",'Minor retrofit'!$AV$17,IF(F49="Scenario3PBT15",'Minor retrofit'!$AW$17,"")))</f>
        <v/>
      </c>
      <c r="J49" s="117">
        <f t="shared" si="26"/>
        <v>0</v>
      </c>
      <c r="K49" s="117" t="str">
        <f>IF(F49="Scenario1PBT1",'Minor retrofit'!$E$19,IF(F49="Scenario2PBT1",'Minor retrofit'!$F$19,IF(F49="Scenario3PBT1",'Minor retrofit'!$G$19,"")))&amp;IF(F49="Scenario1PBT2",'Minor retrofit'!$H$19,IF(F49="Scenario2PBT2",'Minor retrofit'!$I$19,IF(F49="Scenario3PBT2",'Minor retrofit'!$J$19,"")))&amp;IF(F49="Scenario1PBT3",'Minor retrofit'!$K$19,IF(F49="Scenario2PBT3",'Minor retrofit'!$L$19,IF(F49="Scenario3PBT3",'Minor retrofit'!$M$19,"")))&amp;IF(F49="Scenario1PBT4",'Minor retrofit'!$N$19,IF(F49="Scenario2PBT4",'Minor retrofit'!$O$19,IF(F49="Scenario3PBT4",'Minor retrofit'!$P$19,"")))&amp;IF(F49="Scenario1PBT5",'Minor retrofit'!$Q$19,IF(F49="Scenario2PBT5",'Minor retrofit'!$R$19,IF(F49="Scenario3PBT5",'Minor retrofit'!$S$19,"")))&amp;IF(F49="Scenario1PBT6",'Minor retrofit'!$T$19,IF(F49="Scenario2PBT6",'Minor retrofit'!$U$19,IF(F49="Scenario3PBT6",'Minor retrofit'!$V$19,"")))&amp;IF(F49="Scenario1PBT7",'Minor retrofit'!$W$19,IF(F49="Scenario2PBT7",'Minor retrofit'!$X$19,IF(F49="Scenario3PBT7",'Minor retrofit'!$Y$19,"")))&amp;IF(F49="Scenario1PBT8",'Minor retrofit'!$Z$19,IF(F49="Scenario2PBT8",'Minor retrofit'!$AA$19,IF(F49="Scenario3PBT8",'Minor retrofit'!$AB$19,"")))&amp;IF(F49="Scenario1PBT9",'Minor retrofit'!$AC$19,IF(F49="Scenario2PBT9",'Minor retrofit'!$AD$19,IF(F49="Scenario3PBT9",'Minor retrofit'!$AE$19,"")))&amp;IF(F49="Scenario1PBT10",'Minor retrofit'!$AF$19,IF(F49="Scenario2PBT10",'Minor retrofit'!$AG$19,IF(F49="Scenario3PBT10",'Minor retrofit'!$AH$19,"")))&amp;IF(F49="Scenario1PBT11",'Minor retrofit'!$AI$19,IF(F49="Scenario2PBT11",'Minor retrofit'!$AJ$19,IF(F49="Scenario3PBT11",'Minor retrofit'!$AK$19,"")))&amp;IF(F49="Scenario1PBT12",'Minor retrofit'!$AL$19,IF(F49="Scenario2PBT12",'Minor retrofit'!$AM$19,IF(F49="Scenario3PBT12",'Minor retrofit'!$AN$19,"")))&amp;IF(F49="Scenario1PBT13",'Minor retrofit'!$AO$19,IF(F49="Scenario2PBT13",'Minor retrofit'!$AP$19,IF(F49="Scenario3PBT13",'Minor retrofit'!$AQ$19,"")))&amp;IF(F49="Scenario1PBT14",'Minor retrofit'!$AR$19,IF(F49="Scenario2PBT14",'Minor retrofit'!$AS$19,IF(F49="Scenario3PBT14",'Minor retrofit'!$AT$19,"")))&amp;IF(F49="Scenario1PBT15",'Minor retrofit'!$AU$19,IF(F49="Scenario2PBT15",'Minor retrofit'!$AV$19,IF(F49="Scenario3PBT15",'Minor retrofit'!$AW$19,"")))</f>
        <v/>
      </c>
      <c r="L49" s="117">
        <f t="shared" si="27"/>
        <v>0</v>
      </c>
      <c r="M49" s="117" t="str">
        <f>IF(F49="Scenario1PBT1",'Minor retrofit'!$E$21,IF(F49="Scenario2PBT1",'Minor retrofit'!$F$21,IF(F49="Scenario3PBT1",'Minor retrofit'!$G$21,"")))&amp;IF(F49="Scenario1PBT2",'Minor retrofit'!$H$21,IF(F49="Scenario2PBT2",'Minor retrofit'!$I$21,IF(F49="Scenario3PBT2",'Minor retrofit'!$J$21,"")))&amp;IF(F49="Scenario1PBT3",'Minor retrofit'!$K$21,IF(F49="Scenario2PBT3",'Minor retrofit'!$L$21,IF(F49="Scenario3PBT3",'Minor retrofit'!$M$21,"")))&amp;IF(F49="Scenario1PBT4",'Minor retrofit'!$N$21,IF(F49="Scenario2PBT4",'Minor retrofit'!$O$21,IF(F49="Scenario3PBT4",'Minor retrofit'!$P$21,"")))&amp;IF(F49="Scenario1PBT5",'Minor retrofit'!$Q$21,IF(F49="Scenario2PBT5",'Minor retrofit'!$R$21,IF(F49="Scenario3PBT5",'Minor retrofit'!$S$21,"")))&amp;IF(F49="Scenario1PBT6",'Minor retrofit'!$T$21,IF(F49="Scenario2PBT6",'Minor retrofit'!$U$21,IF(F49="Scenario3PBT6",'Minor retrofit'!$V$21,"")))&amp;IF(F49="Scenario1PBT7",'Minor retrofit'!$W$21,IF(F49="Scenario2PBT7",'Minor retrofit'!$X$21,IF(F49="Scenario3PBT7",'Minor retrofit'!$Y$21,"")))&amp;IF(F49="Scenario1PBT8",'Minor retrofit'!$Z$21,IF(F49="Scenario2PBT8",'Minor retrofit'!$AA$21,IF(F49="Scenario3PBT8",'Minor retrofit'!$AB$21,"")))&amp;IF(F49="Scenario1PBT9",'Minor retrofit'!$AC$21,IF(F49="Scenario2PBT9",'Minor retrofit'!$AD$21,IF(F49="Scenario3PBT9",'Minor retrofit'!$AE$21,"")))&amp;IF(F49="Scenario1PBT10",'Minor retrofit'!$AF$21,IF(F49="Scenario2PBT10",'Minor retrofit'!$AG$21,IF(F49="Scenario3PBT10",'Minor retrofit'!$AH$21,"")))&amp;IF(F49="Scenario1PBT11",'Minor retrofit'!$AI$21,IF(F49="Scenario2PBT11",'Minor retrofit'!$AJ$21,IF(F49="Scenario3PBT11",'Minor retrofit'!$AK$21,"")))&amp;IF(F49="Scenario1PBT12",'Minor retrofit'!$AL$21,IF(F49="Scenario2PBT12",'Minor retrofit'!$AM$21,IF(F49="Scenario3PBT12",'Minor retrofit'!$AN$21,"")))&amp;IF(F49="Scenario1PBT13",'Minor retrofit'!$AO$21,IF(F49="Scenario2PBT13",'Minor retrofit'!$AP$21,IF(F49="Scenario3PBT13",'Minor retrofit'!$AQ$21,"")))&amp;IF(F49="Scenario1PBT14",'Minor retrofit'!$AR$21,IF(F49="Scenario2PBT14",'Minor retrofit'!$AS$21,IF(F49="Scenario3PBT14",'Minor retrofit'!$AT$21,"")))&amp;IF(F49="Scenario1PBT15",'Minor retrofit'!$AU$21,IF(F49="Scenario2PBT15",'Minor retrofit'!$AV$21,IF(F49="Scenario3PBT15",'Minor retrofit'!$AW$21,"")))</f>
        <v/>
      </c>
      <c r="N49" s="118">
        <f t="shared" si="28"/>
        <v>0</v>
      </c>
      <c r="O49" s="206" t="str">
        <f>IF(F49="Scenario1PBT1",'Minor retrofit'!$E$24,IF(F49="Scenario2PBT1",'Minor retrofit'!$F$24,IF(F49="Scenario3PBT1",'Minor retrofit'!$G$24,"")))&amp;IF(F49="Scenario1PBT2",'Minor retrofit'!$H$24,IF(F49="Scenario2PBT2",'Minor retrofit'!$I$24,IF(F49="Scenario3PBT2",'Minor retrofit'!$J$24,"")))&amp;IF(F49="Scenario1PBT3",'Minor retrofit'!$K$24,IF(F49="Scenario2PBT3",'Minor retrofit'!$L$24,IF(F49="Scenario3PBT3",'Minor retrofit'!$M$24,"")))&amp;IF(F49="Scenario1PBT4",'Minor retrofit'!$N$24,IF(F49="Scenario2PBT4",'Minor retrofit'!$O$24,IF(F49="Scenario3PBT4",'Minor retrofit'!$P$24,"")))&amp;IF(F49="Scenario1PBT5",'Minor retrofit'!$Q$24,IF(F49="Scenario2PBT5",'Minor retrofit'!$R$24,IF(F49="Scenario3PBT5",'Minor retrofit'!$S$24,"")))&amp;IF(F49="Scenario1PBT6",'Minor retrofit'!$T$24,IF(F49="Scenario2PBT6",'Minor retrofit'!$U$24,IF(F49="Scenario3PBT6",'Minor retrofit'!$V$24,"")))&amp;IF(F49="Scenario1PBT7",'Minor retrofit'!$W$24,IF(F49="Scenario2PBT7",'Minor retrofit'!$X$24,IF(F49="Scenario3PBT7",'Minor retrofit'!$Y$24,"")))&amp;IF(F49="Scenario1PBT8",'Minor retrofit'!$Z$24,IF(F49="Scenario2PBT8",'Minor retrofit'!$AA$24,IF(F49="Scenario3PBT8",'Minor retrofit'!$AB$24,"")))&amp;IF(F49="Scenario1PBT9",'Minor retrofit'!$AC$24,IF(F49="Scenario2PBT9",'Minor retrofit'!$AD$24,IF(F49="Scenario3PBT9",'Minor retrofit'!$AE$24,"")))&amp;IF(F49="Scenario1PBT10",'Minor retrofit'!$AF$24,IF(F49="Scenario2PBT10",'Minor retrofit'!$AG$24,IF(F49="Scenario3PBT10",'Minor retrofit'!$AH$24,"")))&amp;IF(F49="Scenario1PBT11",'Minor retrofit'!$AI$24,IF(F49="Scenario2PBT11",'Minor retrofit'!$AJ$24,IF(F49="Scenario3PBT11",'Minor retrofit'!$AK$24,"")))&amp;IF(F49="Scenario1PBT12",'Minor retrofit'!$AL$24,IF(F49="Scenario2PBT12",'Minor retrofit'!$AM$24,IF(F49="Scenario3PBT12",'Minor retrofit'!$AN$24,"")))&amp;IF(F49="Scenario1PBT13",'Minor retrofit'!$AO$24,IF(F49="Scenario2PBT13",'Minor retrofit'!$AP$24,IF(F49="Scenario3PBT13",'Minor retrofit'!$AQ$24,"")))&amp;IF(F49="Scenario1PBT14",'Minor retrofit'!$AR$24,IF(F49="Scenario2PBT14",'Minor retrofit'!$AS$24,IF(F49="Scenario3PBT14",'Minor retrofit'!$AT$24,"")))&amp;IF(F49="Scenario1PBT15",'Minor retrofit'!$AU$24,IF(F49="Scenario2PBT15",'Minor retrofit'!$AV$24,IF(F49="Scenario3PBT15",'Minor retrofit'!$AW$24,"")))</f>
        <v/>
      </c>
      <c r="P49" s="117">
        <f t="shared" si="29"/>
        <v>0</v>
      </c>
      <c r="Q49" s="117" t="str">
        <f>IF(F49="Scenario1PBT1",'Minor retrofit'!$E$26,IF(F49="Scenario2PBT1",'Minor retrofit'!$F$26,IF(F49="Scenario3PBT1",'Minor retrofit'!$G$26,"")))&amp;IF(F49="Scenario1PBT2",'Minor retrofit'!$H$26,IF(F49="Scenario2PBT2",'Minor retrofit'!$I$26,IF(F49="Scenario3PBT2",'Minor retrofit'!$J$26,"")))&amp;IF(F49="Scenario1PBT3",'Minor retrofit'!$K$26,IF(F49="Scenario2PBT3",'Minor retrofit'!$L$26,IF(F49="Scenario3PBT3",'Minor retrofit'!$M$26,"")))&amp;IF(F49="Scenario1PBT4",'Minor retrofit'!$N$26,IF(F49="Scenario2PBT4",'Minor retrofit'!$O$26,IF(F49="Scenario3PBT4",'Minor retrofit'!$P$26,"")))&amp;IF(F49="Scenario1PBT5",'Minor retrofit'!$Q$26,IF(F49="Scenario2PBT5",'Minor retrofit'!$R$26,IF(F49="Scenario3PBT5",'Minor retrofit'!$S$26,"")))&amp;IF(F49="Scenario1PBT6",'Minor retrofit'!$T$26,IF(F49="Scenario2PBT6",'Minor retrofit'!$U$26,IF(F49="Scenario3PBT6",'Minor retrofit'!$V$26,"")))&amp;IF(F49="Scenario1PBT7",'Minor retrofit'!$W$26,IF(F49="Scenario2PBT7",'Minor retrofit'!$X$26,IF(F49="Scenario3PBT7",'Minor retrofit'!$Y$26,"")))&amp;IF(F49="Scenario1PBT8",'Minor retrofit'!$Z$26,IF(F49="Scenario2PBT8",'Minor retrofit'!$AA$26,IF(F49="Scenario3PBT8",'Minor retrofit'!$AB$26,"")))&amp;IF(F49="Scenario1PBT9",'Minor retrofit'!$AC$26,IF(F49="Scenario2PBT9",'Minor retrofit'!$AD$26,IF(F49="Scenario3PBT9",'Minor retrofit'!$AE$26,"")))&amp;IF(F49="Scenario1PBT10",'Minor retrofit'!$AF$26,IF(F49="Scenario2PBT10",'Minor retrofit'!$AG$26,IF(F49="Scenario3PBT10",'Minor retrofit'!$AH$26,"")))&amp;IF(F49="Scenario1PBT11",'Minor retrofit'!$AI$26,IF(F49="Scenario2PBT11",'Minor retrofit'!$AJ$26,IF(F49="Scenario3PBT11",'Minor retrofit'!$AK$26,"")))&amp;IF(F49="Scenario1PBT12",'Minor retrofit'!$AL$26,IF(F49="Scenario2PBT12",'Minor retrofit'!$AM$26,IF(F49="Scenario3PBT12",'Minor retrofit'!$AN$26,"")))&amp;IF(F49="Scenario1PBT13",'Minor retrofit'!$AO$26,IF(F49="Scenario2PBT13",'Minor retrofit'!$AP$26,IF(F49="Scenario3PBT13",'Minor retrofit'!$AQ$26,"")))&amp;IF(F49="Scenario1PBT14",'Minor retrofit'!$AR$26,IF(F49="Scenario2PBT14",'Minor retrofit'!$AS$26,IF(F49="Scenario3PBT14",'Minor retrofit'!$AT$26,"")))&amp;IF(F49="Scenario1PBT15",'Minor retrofit'!$AU$26,IF(F49="Scenario2PBT15",'Minor retrofit'!$AV$26,IF(F49="Scenario3PBT15",'Minor retrofit'!$AW$26,"")))</f>
        <v/>
      </c>
      <c r="R49" s="117">
        <f t="shared" si="30"/>
        <v>0</v>
      </c>
      <c r="S49" s="117" t="str">
        <f>IF(F49="Scenario1PBT1",'Minor retrofit'!$E$28,IF(F49="Scenario2PBT1",'Minor retrofit'!$F$28,IF(F49="Scenario3PBT1",'Minor retrofit'!$G$28,"")))&amp;IF(F49="Scenario1PBT2",'Minor retrofit'!$H$28,IF(F49="Scenario2PBT2",'Minor retrofit'!$I$28,IF(F49="Scenario3PBT2",'Minor retrofit'!$J$28,"")))&amp;IF(F49="Scenario1PBT3",'Minor retrofit'!$K$28,IF(F49="Scenario2PBT3",'Minor retrofit'!$L$28,IF(F49="Scenario3PBT3",'Minor retrofit'!$M$28,"")))&amp;IF(F49="Scenario1PBT4",'Minor retrofit'!$N$28,IF(F49="Scenario2PBT4",'Minor retrofit'!$O$28,IF(F49="Scenario3PBT4",'Minor retrofit'!$P$28,"")))&amp;IF(F49="Scenario1PBT5",'Minor retrofit'!$Q$28,IF(F49="Scenario2PBT5",'Minor retrofit'!$R$28,IF(F49="Scenario3PBT5",'Minor retrofit'!$S$28,"")))&amp;IF(F49="Scenario1PBT6",'Minor retrofit'!$T$28,IF(F49="Scenario2PBT6",'Minor retrofit'!$U$28,IF(F49="Scenario3PBT6",'Minor retrofit'!$V$28,"")))&amp;IF(F49="Scenario1PBT7",'Minor retrofit'!$W$28,IF(F49="Scenario2PBT7",'Minor retrofit'!$X$28,IF(F49="Scenario3PBT7",'Minor retrofit'!$Y$28,"")))&amp;IF(F49="Scenario1PBT8",'Minor retrofit'!$Z$28,IF(F49="Scenario2PBT8",'Minor retrofit'!$AA$28,IF(F49="Scenario3PBT8",'Minor retrofit'!$AB$28,"")))&amp;IF(F49="Scenario1PBT9",'Minor retrofit'!$AC$28,IF(F49="Scenario2PBT9",'Minor retrofit'!$AD$28,IF(F49="Scenario3PBT9",'Minor retrofit'!$AE$28,"")))&amp;IF(F49="Scenario1PBT10",'Minor retrofit'!$AF$28,IF(F49="Scenario2PBT10",'Minor retrofit'!$AG$28,IF(F49="Scenario3PBT10",'Minor retrofit'!$AH$28,"")))&amp;IF(F49="Scenario1PBT11",'Minor retrofit'!$AI$28,IF(F49="Scenario2PBT11",'Minor retrofit'!$AJ$28,IF(F49="Scenario3PBT11",'Minor retrofit'!$AK$28,"")))&amp;IF(F49="Scenario1PBT12",'Minor retrofit'!$AL$28,IF(F49="Scenario2PBT12",'Minor retrofit'!$AM$28,IF(F49="Scenario3PBT12",'Minor retrofit'!$AN$28,"")))&amp;IF(F49="Scenario1PBT13",'Minor retrofit'!$AO$28,IF(F49="Scenario2PBT13",'Minor retrofit'!$AP$28,IF(F49="Scenario3PBT13",'Minor retrofit'!$AQ$28,"")))&amp;IF(F49="Scenario1PBT14",'Minor retrofit'!$AR$28,IF(F49="Scenario2PBT14",'Minor retrofit'!$AS$28,IF(F49="Scenario3PBT14",'Minor retrofit'!$AT$28,"")))&amp;IF(F49="Scenario1PBT15",'Minor retrofit'!$AU$28,IF(F49="Scenario2PBT15",'Minor retrofit'!$AV$28,IF(F49="Scenario3PBT15",'Minor retrofit'!$AW$28,"")))</f>
        <v/>
      </c>
      <c r="T49" s="207">
        <f t="shared" si="31"/>
        <v>0</v>
      </c>
      <c r="U49" s="206" t="str">
        <f>IF(F49="Scenario1PBT1",'Minor retrofit'!$E$39,IF(F49="Scenario2PBT1",'Minor retrofit'!$F$39,IF(F49="Scenario3PBT1",'Minor retrofit'!$G$39,"")))&amp;IF(F49="Scenario1PBT2",'Minor retrofit'!$H$39,IF(F49="Scenario2PBT2",'Minor retrofit'!$I$39,IF(F49="Scenario3PBT2",'Minor retrofit'!$J$39,"")))&amp;IF(F49="Scenario1PBT3",'Minor retrofit'!$K$39,IF(F49="Scenario2PBT3",'Minor retrofit'!$L$39,IF(F49="Scenario3PBT3",'Minor retrofit'!$M$39,"")))&amp;IF(F49="Scenario1PBT4",'Minor retrofit'!$N$39,IF(F49="Scenario2PBT4",'Minor retrofit'!$O$39,IF(F49="Scenario3PBT4",'Minor retrofit'!$P$39,"")))&amp;IF(F49="Scenario1PBT5",'Minor retrofit'!$Q$39,IF(F49="Scenario2PBT5",'Minor retrofit'!$R$39,IF(F49="Scenario3PBT5",'Minor retrofit'!$S$39,"")))&amp;IF(F49="Scenario1PBT6",'Minor retrofit'!$T$39,IF(F49="Scenario2PBT6",'Minor retrofit'!$U$39,IF(F49="Scenario3PBT6",'Minor retrofit'!$V$39,"")))&amp;IF(F49="Scenario1PBT7",'Minor retrofit'!$W$39,IF(F49="Scenario2PBT7",'Minor retrofit'!$X$39,IF(F49="Scenario3PBT7",'Minor retrofit'!$Y$39,"")))&amp;IF(F49="Scenario1PBT8",'Minor retrofit'!$Z$39,IF(F49="Scenario2PBT8",'Minor retrofit'!$AA$39,IF(F49="Scenario3PBT8",'Minor retrofit'!$AB$39,"")))&amp;IF(F49="Scenario1PBT9",'Minor retrofit'!$AC$39,IF(F49="Scenario2PBT9",'Minor retrofit'!$AD$39,IF(F49="Scenario3PBT9",'Minor retrofit'!$AE$39,"")))&amp;IF(F49="Scenario1PBT10",'Minor retrofit'!$AF$39,IF(F49="Scenario2PBT10",'Minor retrofit'!$AG$39,IF(F49="Scenario3PBT10",'Minor retrofit'!$AH$39,"")))&amp;IF(F49="Scenario1PBT11",'Minor retrofit'!$AI$39,IF(F49="Scenario2PBT11",'Minor retrofit'!$AJ$39,IF(F49="Scenario3PBT11",'Minor retrofit'!$AK$39,"")))&amp;IF(F49="Scenario1PBT12",'Minor retrofit'!$AL$39,IF(F49="Scenario2PBT12",'Minor retrofit'!$AM$39,IF(F49="Scenario3PBT12",'Minor retrofit'!$AN$39,"")))&amp;IF(F49="Scenario1PBT13",'Minor retrofit'!$AO$39,IF(F49="Scenario2PBT13",'Minor retrofit'!$AP$39,IF(F49="Scenario3PBT13",'Minor retrofit'!$AQ$39,"")))&amp;IF(F49="Scenario1PBT14",'Minor retrofit'!$AR$39,IF(F49="Scenario2PBT14",'Minor retrofit'!$AS$39,IF(F49="Scenario3PBT14",'Minor retrofit'!$AT$39,"")))&amp;IF(F49="Scenario1PBT15",'Minor retrofit'!$AU$39,IF(F49="Scenario2PBT15",'Minor retrofit'!$AV$39,IF(F49="Scenario3PBT15",'Minor retrofit'!$AW$39,"")))</f>
        <v/>
      </c>
      <c r="V49" s="117">
        <f t="shared" si="32"/>
        <v>0</v>
      </c>
      <c r="W49" s="117" t="str">
        <f>IF(F49="Scenario1PBT1",'Minor retrofit'!$E$41,IF(F49="Scenario2PBT1",'Minor retrofit'!$F$41,IF(F49="Scenario3PBT1",'Minor retrofit'!$G$41,"")))&amp;IF(F49="Scenario1PBT2",'Minor retrofit'!$H$41,IF(F49="Scenario2PBT2",'Minor retrofit'!$I$41,IF(F49="Scenario3PBT2",'Minor retrofit'!$J$41,"")))&amp;IF(F49="Scenario1PBT3",'Minor retrofit'!$K$41,IF(F49="Scenario2PBT3",'Minor retrofit'!$L$41,IF(F49="Scenario3PBT3",'Minor retrofit'!$M$41,"")))&amp;IF(F49="Scenario1PBT4",'Minor retrofit'!$N$41,IF(F49="Scenario2PBT4",'Minor retrofit'!$O$41,IF(F49="Scenario3PBT4",'Minor retrofit'!$P$41,"")))&amp;IF(F49="Scenario1PBT5",'Minor retrofit'!$Q$41,IF(F49="Scenario2PBT5",'Minor retrofit'!$R$41,IF(F49="Scenario3PBT5",'Minor retrofit'!$S$41,"")))&amp;IF(F49="Scenario1PBT6",'Minor retrofit'!$T$41,IF(F49="Scenario2PBT6",'Minor retrofit'!$U$41,IF(F49="Scenario3PBT6",'Minor retrofit'!$V$41,"")))&amp;IF(F49="Scenario1PBT7",'Minor retrofit'!$W$41,IF(F49="Scenario2PBT7",'Minor retrofit'!$X$41,IF(F49="Scenario3PBT7",'Minor retrofit'!$Y$41,"")))&amp;IF(F49="Scenario1PBT8",'Minor retrofit'!$Z$41,IF(F49="Scenario2PBT8",'Minor retrofit'!$AA$41,IF(F49="Scenario3PBT8",'Minor retrofit'!$AB$41,"")))&amp;IF(F49="Scenario1PBT9",'Minor retrofit'!$AC$41,IF(F49="Scenario2PBT9",'Minor retrofit'!$AD$41,IF(F49="Scenario3PBT9",'Minor retrofit'!$AE$41,"")))&amp;IF(F49="Scenario1PBT10",'Minor retrofit'!$AF$41,IF(F49="Scenario2PBT10",'Minor retrofit'!$AG$41,IF(F49="Scenario3PBT10",'Minor retrofit'!$AH$41,"")))&amp;IF(F49="Scenario1PBT11",'Minor retrofit'!$AI$41,IF(F49="Scenario2PBT11",'Minor retrofit'!$AJ$41,IF(F49="Scenario3PBT11",'Minor retrofit'!$AK$41,"")))&amp;IF(F49="Scenario1PBT12",'Minor retrofit'!$AL$41,IF(F49="Scenario2PBT12",'Minor retrofit'!$AM$41,IF(F49="Scenario3PBT12",'Minor retrofit'!$AN$41,"")))&amp;IF(F49="Scenario1PBT13",'Minor retrofit'!$AO$41,IF(F49="Scenario2PBT13",'Minor retrofit'!$AP$41,IF(F49="Scenario3PBT13",'Minor retrofit'!$AQ$41,"")))&amp;IF(F49="Scenario1PBT14",'Minor retrofit'!$AR$41,IF(F49="Scenario2PBT14",'Minor retrofit'!$AS$41,IF(F49="Scenario3PBT14",'Minor retrofit'!$AT$41,"")))&amp;IF(F49="Scenario1PBT15",'Minor retrofit'!$AU$41,IF(F49="Scenario2PBT15",'Minor retrofit'!$AV$41,IF(F49="Scenario3PBT15",'Minor retrofit'!$AW$41,"")))</f>
        <v/>
      </c>
      <c r="X49" s="117">
        <f t="shared" si="33"/>
        <v>0</v>
      </c>
      <c r="Y49" s="117" t="str">
        <f>IF(F49="Scenario1PBT1",'Minor retrofit'!$E$43,IF(F49="Scenario2PBT1",'Minor retrofit'!$F$43,IF(F49="Scenario3PBT1",'Minor retrofit'!$G$43,"")))&amp;IF(F49="Scenario1PBT2",'Minor retrofit'!$H$43,IF(F49="Scenario2PBT2",'Minor retrofit'!$I$43,IF(F49="Scenario3PBT2",'Minor retrofit'!$J$43,"")))&amp;IF(F49="Scenario1PBT3",'Minor retrofit'!$K$43,IF(F49="Scenario2PBT3",'Minor retrofit'!$L$43,IF(F49="Scenario3PBT3",'Minor retrofit'!$M$43,"")))&amp;IF(F49="Scenario1PBT4",'Minor retrofit'!$N$43,IF(F49="Scenario2PBT4",'Minor retrofit'!$O$43,IF(F49="Scenario3PBT4",'Minor retrofit'!$P$43,"")))&amp;IF(F49="Scenario1PBT5",'Minor retrofit'!$Q$43,IF(F49="Scenario2PBT5",'Minor retrofit'!$R$43,IF(F49="Scenario3PBT5",'Minor retrofit'!$S$43,"")))&amp;IF(F49="Scenario1PBT6",'Minor retrofit'!$T$43,IF(F49="Scenario2PBT6",'Minor retrofit'!$U$43,IF(F49="Scenario3PBT6",'Minor retrofit'!$V$43,"")))&amp;IF(F49="Scenario1PBT7",'Minor retrofit'!$W$43,IF(F49="Scenario2PBT7",'Minor retrofit'!$X$43,IF(F49="Scenario3PBT7",'Minor retrofit'!$Y$43,"")))&amp;IF(F49="Scenario1PBT8",'Minor retrofit'!$Z$43,IF(F49="Scenario2PBT8",'Minor retrofit'!$AA$43,IF(F49="Scenario3PBT8",'Minor retrofit'!$AB$43,"")))&amp;IF(F49="Scenario1PBT9",'Minor retrofit'!$AC$43,IF(F49="Scenario2PBT9",'Minor retrofit'!$AD$43,IF(F49="Scenario3PBT9",'Minor retrofit'!$AE$43,"")))&amp;IF(F49="Scenario1PBT10",'Minor retrofit'!$AF$43,IF(F49="Scenario2PBT10",'Minor retrofit'!$AG$43,IF(F49="Scenario3PBT10",'Minor retrofit'!$AH$43,"")))&amp;IF(F49="Scenario1PBT11",'Minor retrofit'!$AI$43,IF(F49="Scenario2PBT11",'Minor retrofit'!$AJ$43,IF(F49="Scenario3PBT11",'Minor retrofit'!$AK$43,"")))&amp;IF(F49="Scenario1PBT12",'Minor retrofit'!$AL$43,IF(F49="Scenario2PBT12",'Minor retrofit'!$AM$43,IF(F49="Scenario3PBT12",'Minor retrofit'!$AN$43,"")))&amp;IF(F49="Scenario1PBT13",'Minor retrofit'!$AO$43,IF(F49="Scenario2PBT13",'Minor retrofit'!$AP$43,IF(F49="Scenario3PBT13",'Minor retrofit'!$AQ$43,"")))&amp;IF(F49="Scenario1PBT14",'Minor retrofit'!$AR$43,IF(F49="Scenario2PBT14",'Minor retrofit'!$AS$43,IF(F49="Scenario3PBT14",'Minor retrofit'!$AT$43,"")))&amp;IF(F49="Scenario1PBT15",'Minor retrofit'!$AU$43,IF(F49="Scenario2PBT15",'Minor retrofit'!$AV$43,IF(F49="Scenario3PBT15",'Minor retrofit'!$AW$43,"")))</f>
        <v/>
      </c>
      <c r="Z49" s="117">
        <f t="shared" si="34"/>
        <v>0</v>
      </c>
      <c r="AA49" s="178" t="str">
        <f>IF(F49="Scenario1PBT1",'Minor retrofit'!$E$102,IF(F49="Scenario2PBT1",'Minor retrofit'!$F$102,IF(F49="Scenario3PBT1",'Minor retrofit'!$G$102,"")))&amp;IF(F49="Scenario1PBT2",'Minor retrofit'!$H$102,IF(F49="Scenario2PBT2",'Minor retrofit'!$I$102,IF(F49="Scenario3PBT2",'Minor retrofit'!$J$102,"")))&amp;IF(F49="Scenario1PBT3",'Minor retrofit'!$K$102,IF(F49="Scenario2PBT3",'Minor retrofit'!$L$102,IF(F49="Scenario3PBT3",'Minor retrofit'!$M$102,"")))&amp;IF(F49="Scenario1PBT4",'Minor retrofit'!$N$102,IF(F49="Scenario2PBT4",'Minor retrofit'!$O$102,IF(F49="Scenario3PBT4",'Minor retrofit'!$P$102,"")))&amp;IF(F49="Scenario1PBT5",'Minor retrofit'!$Q$102,IF(F49="Scenario2PBT5",'Minor retrofit'!$R$102,IF(F49="Scenario3PBT5",'Minor retrofit'!$S$102,"")))&amp;IF(F49="Scenario1PBT6",'Minor retrofit'!$T$102,IF(F49="Scenario2PBT6",'Minor retrofit'!$U$102,IF(F49="Scenario3PBT6",'Minor retrofit'!$V$102,"")))&amp;IF(F49="Scenario1PBT7",'Minor retrofit'!$W$102,IF(F49="Scenario2PBT7",'Minor retrofit'!$X$102,IF(F49="Scenario3PBT7",'Minor retrofit'!$Y$102,"")))&amp;IF(F49="Scenario1PBT8",'Minor retrofit'!$Z$102,IF(F49="Scenario2PBT8",'Minor retrofit'!$AA$102,IF(F49="Scenario3PBT8",'Minor retrofit'!$AB$102,"")))&amp;IF(F49="Scenario1PBT9",'Minor retrofit'!$AC$102,IF(F49="Scenario2PBT9",'Minor retrofit'!$AD$102,IF(F49="Scenario3PBT9",'Minor retrofit'!$AE$102,"")))&amp;IF(F49="Scenario1PBT10",'Minor retrofit'!$AF$102,IF(F49="Scenario2PBT10",'Minor retrofit'!$AG$102,IF(F49="Scenario3PBT10",'Minor retrofit'!$AH$102,"")))&amp;IF(F49="Scenario1PBT11",'Minor retrofit'!$AI$102,IF(F49="Scenario2PBT11",'Minor retrofit'!$AJ$102,IF(F49="Scenario3PBT11",'Minor retrofit'!$AK$102,"")))&amp;IF(F49="Scenario1PBT12",'Minor retrofit'!$AL$102,IF(F49="Scenario2PBT12",'Minor retrofit'!$AM$102,IF(F49="Scenario3PBT12",'Minor retrofit'!$AN$102,"")))&amp;IF(F49="Scenario1PBT13",'Minor retrofit'!$AO$102,IF(F49="Scenario2PBT13",'Minor retrofit'!$AP$102,IF(F49="Scenario3PBT13",'Minor retrofit'!$AQ$102,"")))&amp;IF(F49="Scenario1PBT14",'Minor retrofit'!$AR$102,IF(F49="Scenario2PBT14",'Minor retrofit'!$AS$102,IF(F49="Scenario3PBT14",'Minor retrofit'!$AT$102,"")))&amp;IF(F49="Scenario1PBT15",'Minor retrofit'!$AU$102,IF(F49="Scenario2PBT15",'Minor retrofit'!$AV$102,IF(F49="Scenario3PBT15",'Minor retrofit'!$AW$102,"")))</f>
        <v/>
      </c>
      <c r="AB49" s="179">
        <f t="shared" si="35"/>
        <v>0</v>
      </c>
      <c r="AC49" s="363" t="str">
        <f t="shared" si="48"/>
        <v/>
      </c>
      <c r="AD49" s="353">
        <f>IF(AC49="",IFERROR('Projection_Base-case'!G50-G49,0),0)</f>
        <v>0</v>
      </c>
      <c r="AE49" s="350">
        <f t="shared" si="36"/>
        <v>0</v>
      </c>
      <c r="AF49" s="361">
        <f>IFERROR(100*AD49/'Projection_Base-case'!G50,0)</f>
        <v>0</v>
      </c>
      <c r="AG49" s="352">
        <f>IF(AC49="",IFERROR('Projection_Base-case'!I50-I49,0),0)</f>
        <v>0</v>
      </c>
      <c r="AH49" s="353">
        <f t="shared" si="37"/>
        <v>0</v>
      </c>
      <c r="AI49" s="361">
        <f>IFERROR(100*AG49/'Projection_Base-case'!I50,0)</f>
        <v>0</v>
      </c>
      <c r="AJ49" s="352">
        <f>IF(AC49="",IFERROR('Projection_Base-case'!K50-K49,0),0)</f>
        <v>0</v>
      </c>
      <c r="AK49" s="353">
        <f t="shared" si="38"/>
        <v>0</v>
      </c>
      <c r="AL49" s="361">
        <f>IFERROR(100*AJ49/'Projection_Base-case'!K50,0)</f>
        <v>0</v>
      </c>
      <c r="AM49" s="352">
        <f>-IF(AC49="",IFERROR('Projection_Base-case'!M50-M49,0),0)</f>
        <v>0</v>
      </c>
      <c r="AN49" s="353">
        <f t="shared" si="39"/>
        <v>0</v>
      </c>
      <c r="AO49" s="354">
        <f>IFERROR(IF('Projection_Base-case'!N50&gt;0,100*AN49/'Projection_Base-case'!N50,100*AN49/N49),0)</f>
        <v>0</v>
      </c>
      <c r="AP49" s="355">
        <f>IF(AC49="",IFERROR('Projection_Base-case'!O50-O49,0),0)</f>
        <v>0</v>
      </c>
      <c r="AQ49" s="356">
        <f t="shared" si="40"/>
        <v>0</v>
      </c>
      <c r="AR49" s="356">
        <f>IFERROR(100*AP49/'Projection_Base-case'!O50,0)</f>
        <v>0</v>
      </c>
      <c r="AS49" s="355">
        <f>IF(AC49="",IFERROR('Projection_Base-case'!Q50-Q49,0),0)</f>
        <v>0</v>
      </c>
      <c r="AT49" s="356">
        <f t="shared" si="41"/>
        <v>0</v>
      </c>
      <c r="AU49" s="356">
        <f>IFERROR(100*AS49/'Projection_Base-case'!Q50,0)</f>
        <v>0</v>
      </c>
      <c r="AV49" s="355">
        <f>IF(AC49="",IFERROR('Projection_Base-case'!S50-S49,0),0)</f>
        <v>0</v>
      </c>
      <c r="AW49" s="356">
        <f t="shared" si="42"/>
        <v>0</v>
      </c>
      <c r="AX49" s="357">
        <f>IFERROR(100*AV49/'Projection_Base-case'!S50,0)</f>
        <v>0</v>
      </c>
      <c r="AY49" s="358">
        <f>IF(AC49="",IFERROR('Projection_Base-case'!U50-U49,0),0)</f>
        <v>0</v>
      </c>
      <c r="AZ49" s="359">
        <f t="shared" si="43"/>
        <v>0</v>
      </c>
      <c r="BA49" s="359">
        <f>IFERROR(100*AY49/'Projection_Base-case'!U50,0)</f>
        <v>0</v>
      </c>
      <c r="BB49" s="358">
        <f>IF(AC49="",IFERROR('Projection_Base-case'!W50-W49,0),0)</f>
        <v>0</v>
      </c>
      <c r="BC49" s="359">
        <f t="shared" si="44"/>
        <v>0</v>
      </c>
      <c r="BD49" s="359">
        <f>IFERROR(100*BB49/'Projection_Base-case'!W50,0)</f>
        <v>0</v>
      </c>
      <c r="BE49" s="358">
        <f>IF(AC49="",IFERROR('Projection_Base-case'!Y50-Y49,0),0)</f>
        <v>0</v>
      </c>
      <c r="BF49" s="359">
        <f t="shared" si="45"/>
        <v>0</v>
      </c>
      <c r="BG49" s="359">
        <f>IFERROR(100*BE49/'Projection_Base-case'!Y50,0)</f>
        <v>0</v>
      </c>
      <c r="BH49" s="359">
        <f t="shared" si="46"/>
        <v>0</v>
      </c>
      <c r="BI49" s="360">
        <f t="shared" si="47"/>
        <v>0</v>
      </c>
    </row>
    <row r="50" spans="1:61">
      <c r="A50" s="205">
        <v>46</v>
      </c>
      <c r="B50" s="347">
        <f>IF('Projection_Base-case'!B51&lt;&gt;"",'Projection_Base-case'!B51,0)</f>
        <v>0</v>
      </c>
      <c r="C50" s="347">
        <f>IF('Projection_Base-case'!C51&lt;&gt;"",'Projection_Base-case'!C51,0)</f>
        <v>0</v>
      </c>
      <c r="D50" s="365">
        <f>IF('Projection_Base-case'!D51&lt;&gt;"",'Projection_Base-case'!D51,0)</f>
        <v>0</v>
      </c>
      <c r="E50" s="369"/>
      <c r="F50" s="367" t="str">
        <f t="shared" si="23"/>
        <v>0</v>
      </c>
      <c r="G50" s="206" t="str">
        <f>IF(F50="Scenario1PBT1",'Minor retrofit'!$E$7,IF(F50="Scenario2PBT1",'Minor retrofit'!$F$7,IF(F50="Scenario3PBT1",'Minor retrofit'!$G$7,"")))&amp;IF(F50="Scenario1PBT2",'Minor retrofit'!$H$7,IF(F50="Scenario2PBT2",'Minor retrofit'!$I$7,IF(F50="Scenario3PBT2",'Minor retrofit'!$J$7,"")))&amp;IF(F50="Scenario1PBT3",'Minor retrofit'!$K$7,IF(F50="Scenario2PBT3",'Minor retrofit'!$L$7,IF(F50="Scenario3PBT3",'Minor retrofit'!$M$7,"")))&amp;IF(F50="Scenario1PBT4",'Minor retrofit'!$N$7,IF(F50="Scenario2PBT4",'Minor retrofit'!$O$7,IF(F50="Scenario3PBT4",'Minor retrofit'!$P$7,"")))&amp;IF(F50="Scenario1PBT5",'Minor retrofit'!$Q$7,IF(F50="Scenario2PBT5",'Minor retrofit'!$R$7,IF(F50="Scenario3PBT5",'Minor retrofit'!$S$7,"")))&amp;IF(F50="Scenario1PBT6",'Minor retrofit'!$T$7,IF(F50="Scenario2PBT6",'Minor retrofit'!$U$7,IF(F50="Scenario3PBT6",'Minor retrofit'!$V$7,"")))&amp;IF(F50="Scenario1PBT7",'Minor retrofit'!$W$7,IF(F50="Scenario2PBT7",'Minor retrofit'!$X$7,IF(F50="Scenario3PBT7",'Minor retrofit'!$Y$7,"")))&amp;IF(F50="Scenario1PBT8",'Minor retrofit'!$Z$7,IF(F50="Scenario2PBT8",'Minor retrofit'!$AA$7,IF(F50="Scenario3PBT8",'Minor retrofit'!$AB$7,"")))&amp;IF(F50="Scenario1PBT9",'Minor retrofit'!$AC$7,IF(F50="Scenario2PBT9",'Minor retrofit'!$AD$7,IF(F50="Scenario3PBT9",'Minor retrofit'!$AE$7,"")))&amp;IF(F50="Scenario1PBT10",'Minor retrofit'!$AF$7,IF(F50="Scenario2PBT10",'Minor retrofit'!$AG$7,IF(F50="Scenario3PBT10",'Minor retrofit'!$AH$7,"")))&amp;IF(F50="Scenario1PBT11",'Minor retrofit'!$AI$7,IF(F50="Scenario2PBT11",'Minor retrofit'!$AJ$7,IF(F50="Scenario3PBT11",'Minor retrofit'!$AK$7,"")))&amp;IF(F50="Scenario1PBT12",'Minor retrofit'!$AL$7,IF(F50="Scenario2PBT12",'Minor retrofit'!$AM$7,IF(F50="Scenario3PBT12",'Minor retrofit'!$AN$7,"")))&amp;IF(F50="Scenario1PBT13",'Minor retrofit'!$AO$7,IF(F50="Scenario2PBT13",'Minor retrofit'!$AP$7,IF(F50="Scenario3PBT13",'Minor retrofit'!$AQ$7,"")))&amp;IF(F50="Scenario1PBT14",'Minor retrofit'!$AR$7,IF(F50="Scenario2PBT14",'Minor retrofit'!$AS$7,IF(F50="Scenario3PBT14",'Minor retrofit'!$AT$7,"")))&amp;IF(F50="Scenario1PBT15",'Minor retrofit'!$AU$7,IF(F50="Scenario2PBT15",'Minor retrofit'!$AV$7,IF(F50="Scenario3PBT15",'Minor retrofit'!$AW$7,"")))</f>
        <v/>
      </c>
      <c r="H50" s="117">
        <f t="shared" si="25"/>
        <v>0</v>
      </c>
      <c r="I50" s="117" t="str">
        <f>IF(F50="Scenario1PBT1",'Minor retrofit'!$E$17,IF(F50="Scenario2PBT1",'Minor retrofit'!$F$17,IF(F50="Scenario3PBT1",'Minor retrofit'!$G$17,"")))&amp;IF(F50="Scenario1PBT2",'Minor retrofit'!$H$17,IF(F50="Scenario2PBT2",'Minor retrofit'!$I$17,IF(F50="Scenario3PBT2",'Minor retrofit'!$J$17,"")))&amp;IF(F50="Scenario1PBT3",'Minor retrofit'!$K$17,IF(F50="Scenario2PBT3",'Minor retrofit'!$L$17,IF(F50="Scenario3PBT3",'Minor retrofit'!$M$17,"")))&amp;IF(F50="Scenario1PBT4",'Minor retrofit'!$N$17,IF(F50="Scenario2PBT4",'Minor retrofit'!$O$17,IF(F50="Scenario3PBT4",'Minor retrofit'!$P$17,"")))&amp;IF(F50="Scenario1PBT5",'Minor retrofit'!$Q$17,IF(F50="Scenario2PBT5",'Minor retrofit'!$R$17,IF(F50="Scenario3PBT5",'Minor retrofit'!$S$17,"")))&amp;IF(F50="Scenario1PBT6",'Minor retrofit'!$T$17,IF(F50="Scenario2PBT6",'Minor retrofit'!$U$17,IF(F50="Scenario3PBT6",'Minor retrofit'!$V$17,"")))&amp;IF(F50="Scenario1PBT7",'Minor retrofit'!$W$17,IF(F50="Scenario2PBT7",'Minor retrofit'!$X$17,IF(F50="Scenario3PBT7",'Minor retrofit'!$Y$17,"")))&amp;IF(F50="Scenario1PBT8",'Minor retrofit'!$Z$17,IF(F50="Scenario2PBT8",'Minor retrofit'!$AA$17,IF(F50="Scenario3PBT8",'Minor retrofit'!$AB$17,"")))&amp;IF(F50="Scenario1PBT9",'Minor retrofit'!$AC$17,IF(F50="Scenario2PBT9",'Minor retrofit'!$AD$17,IF(F50="Scenario3PBT9",'Minor retrofit'!$AE$17,"")))&amp;IF(F50="Scenario1PBT10",'Minor retrofit'!$AF$17,IF(F50="Scenario2PBT10",'Minor retrofit'!$AG$17,IF(F50="Scenario3PBT10",'Minor retrofit'!$AH$17,"")))&amp;IF(F50="Scenario1PBT11",'Minor retrofit'!$AI$17,IF(F50="Scenario2PBT11",'Minor retrofit'!$AJ$17,IF(F50="Scenario3PBT11",'Minor retrofit'!$AK$17,"")))&amp;IF(F50="Scenario1PBT12",'Minor retrofit'!$AL$17,IF(F50="Scenario2PBT12",'Minor retrofit'!$AM$17,IF(F50="Scenario3PBT12",'Minor retrofit'!$AN$17,"")))&amp;IF(F50="Scenario1PBT13",'Minor retrofit'!$AO$17,IF(F50="Scenario2PBT13",'Minor retrofit'!$AP$17,IF(F50="Scenario3PBT13",'Minor retrofit'!$AQ$17,"")))&amp;IF(F50="Scenario1PBT14",'Minor retrofit'!$AR$17,IF(F50="Scenario2PBT14",'Minor retrofit'!$AS$17,IF(F50="Scenario3PBT14",'Minor retrofit'!$AT$17,"")))&amp;IF(F50="Scenario1PBT15",'Minor retrofit'!$AU$17,IF(F50="Scenario2PBT15",'Minor retrofit'!$AV$17,IF(F50="Scenario3PBT15",'Minor retrofit'!$AW$17,"")))</f>
        <v/>
      </c>
      <c r="J50" s="117">
        <f t="shared" si="26"/>
        <v>0</v>
      </c>
      <c r="K50" s="117" t="str">
        <f>IF(F50="Scenario1PBT1",'Minor retrofit'!$E$19,IF(F50="Scenario2PBT1",'Minor retrofit'!$F$19,IF(F50="Scenario3PBT1",'Minor retrofit'!$G$19,"")))&amp;IF(F50="Scenario1PBT2",'Minor retrofit'!$H$19,IF(F50="Scenario2PBT2",'Minor retrofit'!$I$19,IF(F50="Scenario3PBT2",'Minor retrofit'!$J$19,"")))&amp;IF(F50="Scenario1PBT3",'Minor retrofit'!$K$19,IF(F50="Scenario2PBT3",'Minor retrofit'!$L$19,IF(F50="Scenario3PBT3",'Minor retrofit'!$M$19,"")))&amp;IF(F50="Scenario1PBT4",'Minor retrofit'!$N$19,IF(F50="Scenario2PBT4",'Minor retrofit'!$O$19,IF(F50="Scenario3PBT4",'Minor retrofit'!$P$19,"")))&amp;IF(F50="Scenario1PBT5",'Minor retrofit'!$Q$19,IF(F50="Scenario2PBT5",'Minor retrofit'!$R$19,IF(F50="Scenario3PBT5",'Minor retrofit'!$S$19,"")))&amp;IF(F50="Scenario1PBT6",'Minor retrofit'!$T$19,IF(F50="Scenario2PBT6",'Minor retrofit'!$U$19,IF(F50="Scenario3PBT6",'Minor retrofit'!$V$19,"")))&amp;IF(F50="Scenario1PBT7",'Minor retrofit'!$W$19,IF(F50="Scenario2PBT7",'Minor retrofit'!$X$19,IF(F50="Scenario3PBT7",'Minor retrofit'!$Y$19,"")))&amp;IF(F50="Scenario1PBT8",'Minor retrofit'!$Z$19,IF(F50="Scenario2PBT8",'Minor retrofit'!$AA$19,IF(F50="Scenario3PBT8",'Minor retrofit'!$AB$19,"")))&amp;IF(F50="Scenario1PBT9",'Minor retrofit'!$AC$19,IF(F50="Scenario2PBT9",'Minor retrofit'!$AD$19,IF(F50="Scenario3PBT9",'Minor retrofit'!$AE$19,"")))&amp;IF(F50="Scenario1PBT10",'Minor retrofit'!$AF$19,IF(F50="Scenario2PBT10",'Minor retrofit'!$AG$19,IF(F50="Scenario3PBT10",'Minor retrofit'!$AH$19,"")))&amp;IF(F50="Scenario1PBT11",'Minor retrofit'!$AI$19,IF(F50="Scenario2PBT11",'Minor retrofit'!$AJ$19,IF(F50="Scenario3PBT11",'Minor retrofit'!$AK$19,"")))&amp;IF(F50="Scenario1PBT12",'Minor retrofit'!$AL$19,IF(F50="Scenario2PBT12",'Minor retrofit'!$AM$19,IF(F50="Scenario3PBT12",'Minor retrofit'!$AN$19,"")))&amp;IF(F50="Scenario1PBT13",'Minor retrofit'!$AO$19,IF(F50="Scenario2PBT13",'Minor retrofit'!$AP$19,IF(F50="Scenario3PBT13",'Minor retrofit'!$AQ$19,"")))&amp;IF(F50="Scenario1PBT14",'Minor retrofit'!$AR$19,IF(F50="Scenario2PBT14",'Minor retrofit'!$AS$19,IF(F50="Scenario3PBT14",'Minor retrofit'!$AT$19,"")))&amp;IF(F50="Scenario1PBT15",'Minor retrofit'!$AU$19,IF(F50="Scenario2PBT15",'Minor retrofit'!$AV$19,IF(F50="Scenario3PBT15",'Minor retrofit'!$AW$19,"")))</f>
        <v/>
      </c>
      <c r="L50" s="117">
        <f t="shared" si="27"/>
        <v>0</v>
      </c>
      <c r="M50" s="117" t="str">
        <f>IF(F50="Scenario1PBT1",'Minor retrofit'!$E$21,IF(F50="Scenario2PBT1",'Minor retrofit'!$F$21,IF(F50="Scenario3PBT1",'Minor retrofit'!$G$21,"")))&amp;IF(F50="Scenario1PBT2",'Minor retrofit'!$H$21,IF(F50="Scenario2PBT2",'Minor retrofit'!$I$21,IF(F50="Scenario3PBT2",'Minor retrofit'!$J$21,"")))&amp;IF(F50="Scenario1PBT3",'Minor retrofit'!$K$21,IF(F50="Scenario2PBT3",'Minor retrofit'!$L$21,IF(F50="Scenario3PBT3",'Minor retrofit'!$M$21,"")))&amp;IF(F50="Scenario1PBT4",'Minor retrofit'!$N$21,IF(F50="Scenario2PBT4",'Minor retrofit'!$O$21,IF(F50="Scenario3PBT4",'Minor retrofit'!$P$21,"")))&amp;IF(F50="Scenario1PBT5",'Minor retrofit'!$Q$21,IF(F50="Scenario2PBT5",'Minor retrofit'!$R$21,IF(F50="Scenario3PBT5",'Minor retrofit'!$S$21,"")))&amp;IF(F50="Scenario1PBT6",'Minor retrofit'!$T$21,IF(F50="Scenario2PBT6",'Minor retrofit'!$U$21,IF(F50="Scenario3PBT6",'Minor retrofit'!$V$21,"")))&amp;IF(F50="Scenario1PBT7",'Minor retrofit'!$W$21,IF(F50="Scenario2PBT7",'Minor retrofit'!$X$21,IF(F50="Scenario3PBT7",'Minor retrofit'!$Y$21,"")))&amp;IF(F50="Scenario1PBT8",'Minor retrofit'!$Z$21,IF(F50="Scenario2PBT8",'Minor retrofit'!$AA$21,IF(F50="Scenario3PBT8",'Minor retrofit'!$AB$21,"")))&amp;IF(F50="Scenario1PBT9",'Minor retrofit'!$AC$21,IF(F50="Scenario2PBT9",'Minor retrofit'!$AD$21,IF(F50="Scenario3PBT9",'Minor retrofit'!$AE$21,"")))&amp;IF(F50="Scenario1PBT10",'Minor retrofit'!$AF$21,IF(F50="Scenario2PBT10",'Minor retrofit'!$AG$21,IF(F50="Scenario3PBT10",'Minor retrofit'!$AH$21,"")))&amp;IF(F50="Scenario1PBT11",'Minor retrofit'!$AI$21,IF(F50="Scenario2PBT11",'Minor retrofit'!$AJ$21,IF(F50="Scenario3PBT11",'Minor retrofit'!$AK$21,"")))&amp;IF(F50="Scenario1PBT12",'Minor retrofit'!$AL$21,IF(F50="Scenario2PBT12",'Minor retrofit'!$AM$21,IF(F50="Scenario3PBT12",'Minor retrofit'!$AN$21,"")))&amp;IF(F50="Scenario1PBT13",'Minor retrofit'!$AO$21,IF(F50="Scenario2PBT13",'Minor retrofit'!$AP$21,IF(F50="Scenario3PBT13",'Minor retrofit'!$AQ$21,"")))&amp;IF(F50="Scenario1PBT14",'Minor retrofit'!$AR$21,IF(F50="Scenario2PBT14",'Minor retrofit'!$AS$21,IF(F50="Scenario3PBT14",'Minor retrofit'!$AT$21,"")))&amp;IF(F50="Scenario1PBT15",'Minor retrofit'!$AU$21,IF(F50="Scenario2PBT15",'Minor retrofit'!$AV$21,IF(F50="Scenario3PBT15",'Minor retrofit'!$AW$21,"")))</f>
        <v/>
      </c>
      <c r="N50" s="118">
        <f t="shared" si="28"/>
        <v>0</v>
      </c>
      <c r="O50" s="206" t="str">
        <f>IF(F50="Scenario1PBT1",'Minor retrofit'!$E$24,IF(F50="Scenario2PBT1",'Minor retrofit'!$F$24,IF(F50="Scenario3PBT1",'Minor retrofit'!$G$24,"")))&amp;IF(F50="Scenario1PBT2",'Minor retrofit'!$H$24,IF(F50="Scenario2PBT2",'Minor retrofit'!$I$24,IF(F50="Scenario3PBT2",'Minor retrofit'!$J$24,"")))&amp;IF(F50="Scenario1PBT3",'Minor retrofit'!$K$24,IF(F50="Scenario2PBT3",'Minor retrofit'!$L$24,IF(F50="Scenario3PBT3",'Minor retrofit'!$M$24,"")))&amp;IF(F50="Scenario1PBT4",'Minor retrofit'!$N$24,IF(F50="Scenario2PBT4",'Minor retrofit'!$O$24,IF(F50="Scenario3PBT4",'Minor retrofit'!$P$24,"")))&amp;IF(F50="Scenario1PBT5",'Minor retrofit'!$Q$24,IF(F50="Scenario2PBT5",'Minor retrofit'!$R$24,IF(F50="Scenario3PBT5",'Minor retrofit'!$S$24,"")))&amp;IF(F50="Scenario1PBT6",'Minor retrofit'!$T$24,IF(F50="Scenario2PBT6",'Minor retrofit'!$U$24,IF(F50="Scenario3PBT6",'Minor retrofit'!$V$24,"")))&amp;IF(F50="Scenario1PBT7",'Minor retrofit'!$W$24,IF(F50="Scenario2PBT7",'Minor retrofit'!$X$24,IF(F50="Scenario3PBT7",'Minor retrofit'!$Y$24,"")))&amp;IF(F50="Scenario1PBT8",'Minor retrofit'!$Z$24,IF(F50="Scenario2PBT8",'Minor retrofit'!$AA$24,IF(F50="Scenario3PBT8",'Minor retrofit'!$AB$24,"")))&amp;IF(F50="Scenario1PBT9",'Minor retrofit'!$AC$24,IF(F50="Scenario2PBT9",'Minor retrofit'!$AD$24,IF(F50="Scenario3PBT9",'Minor retrofit'!$AE$24,"")))&amp;IF(F50="Scenario1PBT10",'Minor retrofit'!$AF$24,IF(F50="Scenario2PBT10",'Minor retrofit'!$AG$24,IF(F50="Scenario3PBT10",'Minor retrofit'!$AH$24,"")))&amp;IF(F50="Scenario1PBT11",'Minor retrofit'!$AI$24,IF(F50="Scenario2PBT11",'Minor retrofit'!$AJ$24,IF(F50="Scenario3PBT11",'Minor retrofit'!$AK$24,"")))&amp;IF(F50="Scenario1PBT12",'Minor retrofit'!$AL$24,IF(F50="Scenario2PBT12",'Minor retrofit'!$AM$24,IF(F50="Scenario3PBT12",'Minor retrofit'!$AN$24,"")))&amp;IF(F50="Scenario1PBT13",'Minor retrofit'!$AO$24,IF(F50="Scenario2PBT13",'Minor retrofit'!$AP$24,IF(F50="Scenario3PBT13",'Minor retrofit'!$AQ$24,"")))&amp;IF(F50="Scenario1PBT14",'Minor retrofit'!$AR$24,IF(F50="Scenario2PBT14",'Minor retrofit'!$AS$24,IF(F50="Scenario3PBT14",'Minor retrofit'!$AT$24,"")))&amp;IF(F50="Scenario1PBT15",'Minor retrofit'!$AU$24,IF(F50="Scenario2PBT15",'Minor retrofit'!$AV$24,IF(F50="Scenario3PBT15",'Minor retrofit'!$AW$24,"")))</f>
        <v/>
      </c>
      <c r="P50" s="117">
        <f t="shared" si="29"/>
        <v>0</v>
      </c>
      <c r="Q50" s="117" t="str">
        <f>IF(F50="Scenario1PBT1",'Minor retrofit'!$E$26,IF(F50="Scenario2PBT1",'Minor retrofit'!$F$26,IF(F50="Scenario3PBT1",'Minor retrofit'!$G$26,"")))&amp;IF(F50="Scenario1PBT2",'Minor retrofit'!$H$26,IF(F50="Scenario2PBT2",'Minor retrofit'!$I$26,IF(F50="Scenario3PBT2",'Minor retrofit'!$J$26,"")))&amp;IF(F50="Scenario1PBT3",'Minor retrofit'!$K$26,IF(F50="Scenario2PBT3",'Minor retrofit'!$L$26,IF(F50="Scenario3PBT3",'Minor retrofit'!$M$26,"")))&amp;IF(F50="Scenario1PBT4",'Minor retrofit'!$N$26,IF(F50="Scenario2PBT4",'Minor retrofit'!$O$26,IF(F50="Scenario3PBT4",'Minor retrofit'!$P$26,"")))&amp;IF(F50="Scenario1PBT5",'Minor retrofit'!$Q$26,IF(F50="Scenario2PBT5",'Minor retrofit'!$R$26,IF(F50="Scenario3PBT5",'Minor retrofit'!$S$26,"")))&amp;IF(F50="Scenario1PBT6",'Minor retrofit'!$T$26,IF(F50="Scenario2PBT6",'Minor retrofit'!$U$26,IF(F50="Scenario3PBT6",'Minor retrofit'!$V$26,"")))&amp;IF(F50="Scenario1PBT7",'Minor retrofit'!$W$26,IF(F50="Scenario2PBT7",'Minor retrofit'!$X$26,IF(F50="Scenario3PBT7",'Minor retrofit'!$Y$26,"")))&amp;IF(F50="Scenario1PBT8",'Minor retrofit'!$Z$26,IF(F50="Scenario2PBT8",'Minor retrofit'!$AA$26,IF(F50="Scenario3PBT8",'Minor retrofit'!$AB$26,"")))&amp;IF(F50="Scenario1PBT9",'Minor retrofit'!$AC$26,IF(F50="Scenario2PBT9",'Minor retrofit'!$AD$26,IF(F50="Scenario3PBT9",'Minor retrofit'!$AE$26,"")))&amp;IF(F50="Scenario1PBT10",'Minor retrofit'!$AF$26,IF(F50="Scenario2PBT10",'Minor retrofit'!$AG$26,IF(F50="Scenario3PBT10",'Minor retrofit'!$AH$26,"")))&amp;IF(F50="Scenario1PBT11",'Minor retrofit'!$AI$26,IF(F50="Scenario2PBT11",'Minor retrofit'!$AJ$26,IF(F50="Scenario3PBT11",'Minor retrofit'!$AK$26,"")))&amp;IF(F50="Scenario1PBT12",'Minor retrofit'!$AL$26,IF(F50="Scenario2PBT12",'Minor retrofit'!$AM$26,IF(F50="Scenario3PBT12",'Minor retrofit'!$AN$26,"")))&amp;IF(F50="Scenario1PBT13",'Minor retrofit'!$AO$26,IF(F50="Scenario2PBT13",'Minor retrofit'!$AP$26,IF(F50="Scenario3PBT13",'Minor retrofit'!$AQ$26,"")))&amp;IF(F50="Scenario1PBT14",'Minor retrofit'!$AR$26,IF(F50="Scenario2PBT14",'Minor retrofit'!$AS$26,IF(F50="Scenario3PBT14",'Minor retrofit'!$AT$26,"")))&amp;IF(F50="Scenario1PBT15",'Minor retrofit'!$AU$26,IF(F50="Scenario2PBT15",'Minor retrofit'!$AV$26,IF(F50="Scenario3PBT15",'Minor retrofit'!$AW$26,"")))</f>
        <v/>
      </c>
      <c r="R50" s="117">
        <f t="shared" si="30"/>
        <v>0</v>
      </c>
      <c r="S50" s="117" t="str">
        <f>IF(F50="Scenario1PBT1",'Minor retrofit'!$E$28,IF(F50="Scenario2PBT1",'Minor retrofit'!$F$28,IF(F50="Scenario3PBT1",'Minor retrofit'!$G$28,"")))&amp;IF(F50="Scenario1PBT2",'Minor retrofit'!$H$28,IF(F50="Scenario2PBT2",'Minor retrofit'!$I$28,IF(F50="Scenario3PBT2",'Minor retrofit'!$J$28,"")))&amp;IF(F50="Scenario1PBT3",'Minor retrofit'!$K$28,IF(F50="Scenario2PBT3",'Minor retrofit'!$L$28,IF(F50="Scenario3PBT3",'Minor retrofit'!$M$28,"")))&amp;IF(F50="Scenario1PBT4",'Minor retrofit'!$N$28,IF(F50="Scenario2PBT4",'Minor retrofit'!$O$28,IF(F50="Scenario3PBT4",'Minor retrofit'!$P$28,"")))&amp;IF(F50="Scenario1PBT5",'Minor retrofit'!$Q$28,IF(F50="Scenario2PBT5",'Minor retrofit'!$R$28,IF(F50="Scenario3PBT5",'Minor retrofit'!$S$28,"")))&amp;IF(F50="Scenario1PBT6",'Minor retrofit'!$T$28,IF(F50="Scenario2PBT6",'Minor retrofit'!$U$28,IF(F50="Scenario3PBT6",'Minor retrofit'!$V$28,"")))&amp;IF(F50="Scenario1PBT7",'Minor retrofit'!$W$28,IF(F50="Scenario2PBT7",'Minor retrofit'!$X$28,IF(F50="Scenario3PBT7",'Minor retrofit'!$Y$28,"")))&amp;IF(F50="Scenario1PBT8",'Minor retrofit'!$Z$28,IF(F50="Scenario2PBT8",'Minor retrofit'!$AA$28,IF(F50="Scenario3PBT8",'Minor retrofit'!$AB$28,"")))&amp;IF(F50="Scenario1PBT9",'Minor retrofit'!$AC$28,IF(F50="Scenario2PBT9",'Minor retrofit'!$AD$28,IF(F50="Scenario3PBT9",'Minor retrofit'!$AE$28,"")))&amp;IF(F50="Scenario1PBT10",'Minor retrofit'!$AF$28,IF(F50="Scenario2PBT10",'Minor retrofit'!$AG$28,IF(F50="Scenario3PBT10",'Minor retrofit'!$AH$28,"")))&amp;IF(F50="Scenario1PBT11",'Minor retrofit'!$AI$28,IF(F50="Scenario2PBT11",'Minor retrofit'!$AJ$28,IF(F50="Scenario3PBT11",'Minor retrofit'!$AK$28,"")))&amp;IF(F50="Scenario1PBT12",'Minor retrofit'!$AL$28,IF(F50="Scenario2PBT12",'Minor retrofit'!$AM$28,IF(F50="Scenario3PBT12",'Minor retrofit'!$AN$28,"")))&amp;IF(F50="Scenario1PBT13",'Minor retrofit'!$AO$28,IF(F50="Scenario2PBT13",'Minor retrofit'!$AP$28,IF(F50="Scenario3PBT13",'Minor retrofit'!$AQ$28,"")))&amp;IF(F50="Scenario1PBT14",'Minor retrofit'!$AR$28,IF(F50="Scenario2PBT14",'Minor retrofit'!$AS$28,IF(F50="Scenario3PBT14",'Minor retrofit'!$AT$28,"")))&amp;IF(F50="Scenario1PBT15",'Minor retrofit'!$AU$28,IF(F50="Scenario2PBT15",'Minor retrofit'!$AV$28,IF(F50="Scenario3PBT15",'Minor retrofit'!$AW$28,"")))</f>
        <v/>
      </c>
      <c r="T50" s="207">
        <f t="shared" si="31"/>
        <v>0</v>
      </c>
      <c r="U50" s="206" t="str">
        <f>IF(F50="Scenario1PBT1",'Minor retrofit'!$E$39,IF(F50="Scenario2PBT1",'Minor retrofit'!$F$39,IF(F50="Scenario3PBT1",'Minor retrofit'!$G$39,"")))&amp;IF(F50="Scenario1PBT2",'Minor retrofit'!$H$39,IF(F50="Scenario2PBT2",'Minor retrofit'!$I$39,IF(F50="Scenario3PBT2",'Minor retrofit'!$J$39,"")))&amp;IF(F50="Scenario1PBT3",'Minor retrofit'!$K$39,IF(F50="Scenario2PBT3",'Minor retrofit'!$L$39,IF(F50="Scenario3PBT3",'Minor retrofit'!$M$39,"")))&amp;IF(F50="Scenario1PBT4",'Minor retrofit'!$N$39,IF(F50="Scenario2PBT4",'Minor retrofit'!$O$39,IF(F50="Scenario3PBT4",'Minor retrofit'!$P$39,"")))&amp;IF(F50="Scenario1PBT5",'Minor retrofit'!$Q$39,IF(F50="Scenario2PBT5",'Minor retrofit'!$R$39,IF(F50="Scenario3PBT5",'Minor retrofit'!$S$39,"")))&amp;IF(F50="Scenario1PBT6",'Minor retrofit'!$T$39,IF(F50="Scenario2PBT6",'Minor retrofit'!$U$39,IF(F50="Scenario3PBT6",'Minor retrofit'!$V$39,"")))&amp;IF(F50="Scenario1PBT7",'Minor retrofit'!$W$39,IF(F50="Scenario2PBT7",'Minor retrofit'!$X$39,IF(F50="Scenario3PBT7",'Minor retrofit'!$Y$39,"")))&amp;IF(F50="Scenario1PBT8",'Minor retrofit'!$Z$39,IF(F50="Scenario2PBT8",'Minor retrofit'!$AA$39,IF(F50="Scenario3PBT8",'Minor retrofit'!$AB$39,"")))&amp;IF(F50="Scenario1PBT9",'Minor retrofit'!$AC$39,IF(F50="Scenario2PBT9",'Minor retrofit'!$AD$39,IF(F50="Scenario3PBT9",'Minor retrofit'!$AE$39,"")))&amp;IF(F50="Scenario1PBT10",'Minor retrofit'!$AF$39,IF(F50="Scenario2PBT10",'Minor retrofit'!$AG$39,IF(F50="Scenario3PBT10",'Minor retrofit'!$AH$39,"")))&amp;IF(F50="Scenario1PBT11",'Minor retrofit'!$AI$39,IF(F50="Scenario2PBT11",'Minor retrofit'!$AJ$39,IF(F50="Scenario3PBT11",'Minor retrofit'!$AK$39,"")))&amp;IF(F50="Scenario1PBT12",'Minor retrofit'!$AL$39,IF(F50="Scenario2PBT12",'Minor retrofit'!$AM$39,IF(F50="Scenario3PBT12",'Minor retrofit'!$AN$39,"")))&amp;IF(F50="Scenario1PBT13",'Minor retrofit'!$AO$39,IF(F50="Scenario2PBT13",'Minor retrofit'!$AP$39,IF(F50="Scenario3PBT13",'Minor retrofit'!$AQ$39,"")))&amp;IF(F50="Scenario1PBT14",'Minor retrofit'!$AR$39,IF(F50="Scenario2PBT14",'Minor retrofit'!$AS$39,IF(F50="Scenario3PBT14",'Minor retrofit'!$AT$39,"")))&amp;IF(F50="Scenario1PBT15",'Minor retrofit'!$AU$39,IF(F50="Scenario2PBT15",'Minor retrofit'!$AV$39,IF(F50="Scenario3PBT15",'Minor retrofit'!$AW$39,"")))</f>
        <v/>
      </c>
      <c r="V50" s="117">
        <f t="shared" si="32"/>
        <v>0</v>
      </c>
      <c r="W50" s="117" t="str">
        <f>IF(F50="Scenario1PBT1",'Minor retrofit'!$E$41,IF(F50="Scenario2PBT1",'Minor retrofit'!$F$41,IF(F50="Scenario3PBT1",'Minor retrofit'!$G$41,"")))&amp;IF(F50="Scenario1PBT2",'Minor retrofit'!$H$41,IF(F50="Scenario2PBT2",'Minor retrofit'!$I$41,IF(F50="Scenario3PBT2",'Minor retrofit'!$J$41,"")))&amp;IF(F50="Scenario1PBT3",'Minor retrofit'!$K$41,IF(F50="Scenario2PBT3",'Minor retrofit'!$L$41,IF(F50="Scenario3PBT3",'Minor retrofit'!$M$41,"")))&amp;IF(F50="Scenario1PBT4",'Minor retrofit'!$N$41,IF(F50="Scenario2PBT4",'Minor retrofit'!$O$41,IF(F50="Scenario3PBT4",'Minor retrofit'!$P$41,"")))&amp;IF(F50="Scenario1PBT5",'Minor retrofit'!$Q$41,IF(F50="Scenario2PBT5",'Minor retrofit'!$R$41,IF(F50="Scenario3PBT5",'Minor retrofit'!$S$41,"")))&amp;IF(F50="Scenario1PBT6",'Minor retrofit'!$T$41,IF(F50="Scenario2PBT6",'Minor retrofit'!$U$41,IF(F50="Scenario3PBT6",'Minor retrofit'!$V$41,"")))&amp;IF(F50="Scenario1PBT7",'Minor retrofit'!$W$41,IF(F50="Scenario2PBT7",'Minor retrofit'!$X$41,IF(F50="Scenario3PBT7",'Minor retrofit'!$Y$41,"")))&amp;IF(F50="Scenario1PBT8",'Minor retrofit'!$Z$41,IF(F50="Scenario2PBT8",'Minor retrofit'!$AA$41,IF(F50="Scenario3PBT8",'Minor retrofit'!$AB$41,"")))&amp;IF(F50="Scenario1PBT9",'Minor retrofit'!$AC$41,IF(F50="Scenario2PBT9",'Minor retrofit'!$AD$41,IF(F50="Scenario3PBT9",'Minor retrofit'!$AE$41,"")))&amp;IF(F50="Scenario1PBT10",'Minor retrofit'!$AF$41,IF(F50="Scenario2PBT10",'Minor retrofit'!$AG$41,IF(F50="Scenario3PBT10",'Minor retrofit'!$AH$41,"")))&amp;IF(F50="Scenario1PBT11",'Minor retrofit'!$AI$41,IF(F50="Scenario2PBT11",'Minor retrofit'!$AJ$41,IF(F50="Scenario3PBT11",'Minor retrofit'!$AK$41,"")))&amp;IF(F50="Scenario1PBT12",'Minor retrofit'!$AL$41,IF(F50="Scenario2PBT12",'Minor retrofit'!$AM$41,IF(F50="Scenario3PBT12",'Minor retrofit'!$AN$41,"")))&amp;IF(F50="Scenario1PBT13",'Minor retrofit'!$AO$41,IF(F50="Scenario2PBT13",'Minor retrofit'!$AP$41,IF(F50="Scenario3PBT13",'Minor retrofit'!$AQ$41,"")))&amp;IF(F50="Scenario1PBT14",'Minor retrofit'!$AR$41,IF(F50="Scenario2PBT14",'Minor retrofit'!$AS$41,IF(F50="Scenario3PBT14",'Minor retrofit'!$AT$41,"")))&amp;IF(F50="Scenario1PBT15",'Minor retrofit'!$AU$41,IF(F50="Scenario2PBT15",'Minor retrofit'!$AV$41,IF(F50="Scenario3PBT15",'Minor retrofit'!$AW$41,"")))</f>
        <v/>
      </c>
      <c r="X50" s="117">
        <f t="shared" si="33"/>
        <v>0</v>
      </c>
      <c r="Y50" s="117" t="str">
        <f>IF(F50="Scenario1PBT1",'Minor retrofit'!$E$43,IF(F50="Scenario2PBT1",'Minor retrofit'!$F$43,IF(F50="Scenario3PBT1",'Minor retrofit'!$G$43,"")))&amp;IF(F50="Scenario1PBT2",'Minor retrofit'!$H$43,IF(F50="Scenario2PBT2",'Minor retrofit'!$I$43,IF(F50="Scenario3PBT2",'Minor retrofit'!$J$43,"")))&amp;IF(F50="Scenario1PBT3",'Minor retrofit'!$K$43,IF(F50="Scenario2PBT3",'Minor retrofit'!$L$43,IF(F50="Scenario3PBT3",'Minor retrofit'!$M$43,"")))&amp;IF(F50="Scenario1PBT4",'Minor retrofit'!$N$43,IF(F50="Scenario2PBT4",'Minor retrofit'!$O$43,IF(F50="Scenario3PBT4",'Minor retrofit'!$P$43,"")))&amp;IF(F50="Scenario1PBT5",'Minor retrofit'!$Q$43,IF(F50="Scenario2PBT5",'Minor retrofit'!$R$43,IF(F50="Scenario3PBT5",'Minor retrofit'!$S$43,"")))&amp;IF(F50="Scenario1PBT6",'Minor retrofit'!$T$43,IF(F50="Scenario2PBT6",'Minor retrofit'!$U$43,IF(F50="Scenario3PBT6",'Minor retrofit'!$V$43,"")))&amp;IF(F50="Scenario1PBT7",'Minor retrofit'!$W$43,IF(F50="Scenario2PBT7",'Minor retrofit'!$X$43,IF(F50="Scenario3PBT7",'Minor retrofit'!$Y$43,"")))&amp;IF(F50="Scenario1PBT8",'Minor retrofit'!$Z$43,IF(F50="Scenario2PBT8",'Minor retrofit'!$AA$43,IF(F50="Scenario3PBT8",'Minor retrofit'!$AB$43,"")))&amp;IF(F50="Scenario1PBT9",'Minor retrofit'!$AC$43,IF(F50="Scenario2PBT9",'Minor retrofit'!$AD$43,IF(F50="Scenario3PBT9",'Minor retrofit'!$AE$43,"")))&amp;IF(F50="Scenario1PBT10",'Minor retrofit'!$AF$43,IF(F50="Scenario2PBT10",'Minor retrofit'!$AG$43,IF(F50="Scenario3PBT10",'Minor retrofit'!$AH$43,"")))&amp;IF(F50="Scenario1PBT11",'Minor retrofit'!$AI$43,IF(F50="Scenario2PBT11",'Minor retrofit'!$AJ$43,IF(F50="Scenario3PBT11",'Minor retrofit'!$AK$43,"")))&amp;IF(F50="Scenario1PBT12",'Minor retrofit'!$AL$43,IF(F50="Scenario2PBT12",'Minor retrofit'!$AM$43,IF(F50="Scenario3PBT12",'Minor retrofit'!$AN$43,"")))&amp;IF(F50="Scenario1PBT13",'Minor retrofit'!$AO$43,IF(F50="Scenario2PBT13",'Minor retrofit'!$AP$43,IF(F50="Scenario3PBT13",'Minor retrofit'!$AQ$43,"")))&amp;IF(F50="Scenario1PBT14",'Minor retrofit'!$AR$43,IF(F50="Scenario2PBT14",'Minor retrofit'!$AS$43,IF(F50="Scenario3PBT14",'Minor retrofit'!$AT$43,"")))&amp;IF(F50="Scenario1PBT15",'Minor retrofit'!$AU$43,IF(F50="Scenario2PBT15",'Minor retrofit'!$AV$43,IF(F50="Scenario3PBT15",'Minor retrofit'!$AW$43,"")))</f>
        <v/>
      </c>
      <c r="Z50" s="117">
        <f t="shared" si="34"/>
        <v>0</v>
      </c>
      <c r="AA50" s="178" t="str">
        <f>IF(F50="Scenario1PBT1",'Minor retrofit'!$E$102,IF(F50="Scenario2PBT1",'Minor retrofit'!$F$102,IF(F50="Scenario3PBT1",'Minor retrofit'!$G$102,"")))&amp;IF(F50="Scenario1PBT2",'Minor retrofit'!$H$102,IF(F50="Scenario2PBT2",'Minor retrofit'!$I$102,IF(F50="Scenario3PBT2",'Minor retrofit'!$J$102,"")))&amp;IF(F50="Scenario1PBT3",'Minor retrofit'!$K$102,IF(F50="Scenario2PBT3",'Minor retrofit'!$L$102,IF(F50="Scenario3PBT3",'Minor retrofit'!$M$102,"")))&amp;IF(F50="Scenario1PBT4",'Minor retrofit'!$N$102,IF(F50="Scenario2PBT4",'Minor retrofit'!$O$102,IF(F50="Scenario3PBT4",'Minor retrofit'!$P$102,"")))&amp;IF(F50="Scenario1PBT5",'Minor retrofit'!$Q$102,IF(F50="Scenario2PBT5",'Minor retrofit'!$R$102,IF(F50="Scenario3PBT5",'Minor retrofit'!$S$102,"")))&amp;IF(F50="Scenario1PBT6",'Minor retrofit'!$T$102,IF(F50="Scenario2PBT6",'Minor retrofit'!$U$102,IF(F50="Scenario3PBT6",'Minor retrofit'!$V$102,"")))&amp;IF(F50="Scenario1PBT7",'Minor retrofit'!$W$102,IF(F50="Scenario2PBT7",'Minor retrofit'!$X$102,IF(F50="Scenario3PBT7",'Minor retrofit'!$Y$102,"")))&amp;IF(F50="Scenario1PBT8",'Minor retrofit'!$Z$102,IF(F50="Scenario2PBT8",'Minor retrofit'!$AA$102,IF(F50="Scenario3PBT8",'Minor retrofit'!$AB$102,"")))&amp;IF(F50="Scenario1PBT9",'Minor retrofit'!$AC$102,IF(F50="Scenario2PBT9",'Minor retrofit'!$AD$102,IF(F50="Scenario3PBT9",'Minor retrofit'!$AE$102,"")))&amp;IF(F50="Scenario1PBT10",'Minor retrofit'!$AF$102,IF(F50="Scenario2PBT10",'Minor retrofit'!$AG$102,IF(F50="Scenario3PBT10",'Minor retrofit'!$AH$102,"")))&amp;IF(F50="Scenario1PBT11",'Minor retrofit'!$AI$102,IF(F50="Scenario2PBT11",'Minor retrofit'!$AJ$102,IF(F50="Scenario3PBT11",'Minor retrofit'!$AK$102,"")))&amp;IF(F50="Scenario1PBT12",'Minor retrofit'!$AL$102,IF(F50="Scenario2PBT12",'Minor retrofit'!$AM$102,IF(F50="Scenario3PBT12",'Minor retrofit'!$AN$102,"")))&amp;IF(F50="Scenario1PBT13",'Minor retrofit'!$AO$102,IF(F50="Scenario2PBT13",'Minor retrofit'!$AP$102,IF(F50="Scenario3PBT13",'Minor retrofit'!$AQ$102,"")))&amp;IF(F50="Scenario1PBT14",'Minor retrofit'!$AR$102,IF(F50="Scenario2PBT14",'Minor retrofit'!$AS$102,IF(F50="Scenario3PBT14",'Minor retrofit'!$AT$102,"")))&amp;IF(F50="Scenario1PBT15",'Minor retrofit'!$AU$102,IF(F50="Scenario2PBT15",'Minor retrofit'!$AV$102,IF(F50="Scenario3PBT15",'Minor retrofit'!$AW$102,"")))</f>
        <v/>
      </c>
      <c r="AB50" s="179">
        <f t="shared" si="35"/>
        <v>0</v>
      </c>
      <c r="AC50" s="363" t="str">
        <f t="shared" si="48"/>
        <v/>
      </c>
      <c r="AD50" s="353">
        <f>IF(AC50="",IFERROR('Projection_Base-case'!G51-G50,0),0)</f>
        <v>0</v>
      </c>
      <c r="AE50" s="350">
        <f t="shared" si="36"/>
        <v>0</v>
      </c>
      <c r="AF50" s="361">
        <f>IFERROR(100*AD50/'Projection_Base-case'!G51,0)</f>
        <v>0</v>
      </c>
      <c r="AG50" s="352">
        <f>IF(AC50="",IFERROR('Projection_Base-case'!I51-I50,0),0)</f>
        <v>0</v>
      </c>
      <c r="AH50" s="353">
        <f t="shared" si="37"/>
        <v>0</v>
      </c>
      <c r="AI50" s="361">
        <f>IFERROR(100*AG50/'Projection_Base-case'!I51,0)</f>
        <v>0</v>
      </c>
      <c r="AJ50" s="352">
        <f>IF(AC50="",IFERROR('Projection_Base-case'!K51-K50,0),0)</f>
        <v>0</v>
      </c>
      <c r="AK50" s="353">
        <f t="shared" si="38"/>
        <v>0</v>
      </c>
      <c r="AL50" s="361">
        <f>IFERROR(100*AJ50/'Projection_Base-case'!K51,0)</f>
        <v>0</v>
      </c>
      <c r="AM50" s="352">
        <f>-IF(AC50="",IFERROR('Projection_Base-case'!M51-M50,0),0)</f>
        <v>0</v>
      </c>
      <c r="AN50" s="353">
        <f t="shared" si="39"/>
        <v>0</v>
      </c>
      <c r="AO50" s="354">
        <f>IFERROR(IF('Projection_Base-case'!N51&gt;0,100*AN50/'Projection_Base-case'!N51,100*AN50/N50),0)</f>
        <v>0</v>
      </c>
      <c r="AP50" s="355">
        <f>IF(AC50="",IFERROR('Projection_Base-case'!O51-O50,0),0)</f>
        <v>0</v>
      </c>
      <c r="AQ50" s="356">
        <f t="shared" si="40"/>
        <v>0</v>
      </c>
      <c r="AR50" s="356">
        <f>IFERROR(100*AP50/'Projection_Base-case'!O51,0)</f>
        <v>0</v>
      </c>
      <c r="AS50" s="355">
        <f>IF(AC50="",IFERROR('Projection_Base-case'!Q51-Q50,0),0)</f>
        <v>0</v>
      </c>
      <c r="AT50" s="356">
        <f t="shared" si="41"/>
        <v>0</v>
      </c>
      <c r="AU50" s="356">
        <f>IFERROR(100*AS50/'Projection_Base-case'!Q51,0)</f>
        <v>0</v>
      </c>
      <c r="AV50" s="355">
        <f>IF(AC50="",IFERROR('Projection_Base-case'!S51-S50,0),0)</f>
        <v>0</v>
      </c>
      <c r="AW50" s="356">
        <f t="shared" si="42"/>
        <v>0</v>
      </c>
      <c r="AX50" s="357">
        <f>IFERROR(100*AV50/'Projection_Base-case'!S51,0)</f>
        <v>0</v>
      </c>
      <c r="AY50" s="358">
        <f>IF(AC50="",IFERROR('Projection_Base-case'!U51-U50,0),0)</f>
        <v>0</v>
      </c>
      <c r="AZ50" s="359">
        <f t="shared" si="43"/>
        <v>0</v>
      </c>
      <c r="BA50" s="359">
        <f>IFERROR(100*AY50/'Projection_Base-case'!U51,0)</f>
        <v>0</v>
      </c>
      <c r="BB50" s="358">
        <f>IF(AC50="",IFERROR('Projection_Base-case'!W51-W50,0),0)</f>
        <v>0</v>
      </c>
      <c r="BC50" s="359">
        <f t="shared" si="44"/>
        <v>0</v>
      </c>
      <c r="BD50" s="359">
        <f>IFERROR(100*BB50/'Projection_Base-case'!W51,0)</f>
        <v>0</v>
      </c>
      <c r="BE50" s="358">
        <f>IF(AC50="",IFERROR('Projection_Base-case'!Y51-Y50,0),0)</f>
        <v>0</v>
      </c>
      <c r="BF50" s="359">
        <f t="shared" si="45"/>
        <v>0</v>
      </c>
      <c r="BG50" s="359">
        <f>IFERROR(100*BE50/'Projection_Base-case'!Y51,0)</f>
        <v>0</v>
      </c>
      <c r="BH50" s="359">
        <f t="shared" si="46"/>
        <v>0</v>
      </c>
      <c r="BI50" s="360">
        <f t="shared" si="47"/>
        <v>0</v>
      </c>
    </row>
    <row r="51" spans="1:61">
      <c r="A51" s="205">
        <v>47</v>
      </c>
      <c r="B51" s="347">
        <f>IF('Projection_Base-case'!B52&lt;&gt;"",'Projection_Base-case'!B52,0)</f>
        <v>0</v>
      </c>
      <c r="C51" s="347">
        <f>IF('Projection_Base-case'!C52&lt;&gt;"",'Projection_Base-case'!C52,0)</f>
        <v>0</v>
      </c>
      <c r="D51" s="365">
        <f>IF('Projection_Base-case'!D52&lt;&gt;"",'Projection_Base-case'!D52,0)</f>
        <v>0</v>
      </c>
      <c r="E51" s="369"/>
      <c r="F51" s="367" t="str">
        <f t="shared" si="23"/>
        <v>0</v>
      </c>
      <c r="G51" s="206" t="str">
        <f>IF(F51="Scenario1PBT1",'Minor retrofit'!$E$7,IF(F51="Scenario2PBT1",'Minor retrofit'!$F$7,IF(F51="Scenario3PBT1",'Minor retrofit'!$G$7,"")))&amp;IF(F51="Scenario1PBT2",'Minor retrofit'!$H$7,IF(F51="Scenario2PBT2",'Minor retrofit'!$I$7,IF(F51="Scenario3PBT2",'Minor retrofit'!$J$7,"")))&amp;IF(F51="Scenario1PBT3",'Minor retrofit'!$K$7,IF(F51="Scenario2PBT3",'Minor retrofit'!$L$7,IF(F51="Scenario3PBT3",'Minor retrofit'!$M$7,"")))&amp;IF(F51="Scenario1PBT4",'Minor retrofit'!$N$7,IF(F51="Scenario2PBT4",'Minor retrofit'!$O$7,IF(F51="Scenario3PBT4",'Minor retrofit'!$P$7,"")))&amp;IF(F51="Scenario1PBT5",'Minor retrofit'!$Q$7,IF(F51="Scenario2PBT5",'Minor retrofit'!$R$7,IF(F51="Scenario3PBT5",'Minor retrofit'!$S$7,"")))&amp;IF(F51="Scenario1PBT6",'Minor retrofit'!$T$7,IF(F51="Scenario2PBT6",'Minor retrofit'!$U$7,IF(F51="Scenario3PBT6",'Minor retrofit'!$V$7,"")))&amp;IF(F51="Scenario1PBT7",'Minor retrofit'!$W$7,IF(F51="Scenario2PBT7",'Minor retrofit'!$X$7,IF(F51="Scenario3PBT7",'Minor retrofit'!$Y$7,"")))&amp;IF(F51="Scenario1PBT8",'Minor retrofit'!$Z$7,IF(F51="Scenario2PBT8",'Minor retrofit'!$AA$7,IF(F51="Scenario3PBT8",'Minor retrofit'!$AB$7,"")))&amp;IF(F51="Scenario1PBT9",'Minor retrofit'!$AC$7,IF(F51="Scenario2PBT9",'Minor retrofit'!$AD$7,IF(F51="Scenario3PBT9",'Minor retrofit'!$AE$7,"")))&amp;IF(F51="Scenario1PBT10",'Minor retrofit'!$AF$7,IF(F51="Scenario2PBT10",'Minor retrofit'!$AG$7,IF(F51="Scenario3PBT10",'Minor retrofit'!$AH$7,"")))&amp;IF(F51="Scenario1PBT11",'Minor retrofit'!$AI$7,IF(F51="Scenario2PBT11",'Minor retrofit'!$AJ$7,IF(F51="Scenario3PBT11",'Minor retrofit'!$AK$7,"")))&amp;IF(F51="Scenario1PBT12",'Minor retrofit'!$AL$7,IF(F51="Scenario2PBT12",'Minor retrofit'!$AM$7,IF(F51="Scenario3PBT12",'Minor retrofit'!$AN$7,"")))&amp;IF(F51="Scenario1PBT13",'Minor retrofit'!$AO$7,IF(F51="Scenario2PBT13",'Minor retrofit'!$AP$7,IF(F51="Scenario3PBT13",'Minor retrofit'!$AQ$7,"")))&amp;IF(F51="Scenario1PBT14",'Minor retrofit'!$AR$7,IF(F51="Scenario2PBT14",'Minor retrofit'!$AS$7,IF(F51="Scenario3PBT14",'Minor retrofit'!$AT$7,"")))&amp;IF(F51="Scenario1PBT15",'Minor retrofit'!$AU$7,IF(F51="Scenario2PBT15",'Minor retrofit'!$AV$7,IF(F51="Scenario3PBT15",'Minor retrofit'!$AW$7,"")))</f>
        <v/>
      </c>
      <c r="H51" s="117">
        <f t="shared" si="25"/>
        <v>0</v>
      </c>
      <c r="I51" s="117" t="str">
        <f>IF(F51="Scenario1PBT1",'Minor retrofit'!$E$17,IF(F51="Scenario2PBT1",'Minor retrofit'!$F$17,IF(F51="Scenario3PBT1",'Minor retrofit'!$G$17,"")))&amp;IF(F51="Scenario1PBT2",'Minor retrofit'!$H$17,IF(F51="Scenario2PBT2",'Minor retrofit'!$I$17,IF(F51="Scenario3PBT2",'Minor retrofit'!$J$17,"")))&amp;IF(F51="Scenario1PBT3",'Minor retrofit'!$K$17,IF(F51="Scenario2PBT3",'Minor retrofit'!$L$17,IF(F51="Scenario3PBT3",'Minor retrofit'!$M$17,"")))&amp;IF(F51="Scenario1PBT4",'Minor retrofit'!$N$17,IF(F51="Scenario2PBT4",'Minor retrofit'!$O$17,IF(F51="Scenario3PBT4",'Minor retrofit'!$P$17,"")))&amp;IF(F51="Scenario1PBT5",'Minor retrofit'!$Q$17,IF(F51="Scenario2PBT5",'Minor retrofit'!$R$17,IF(F51="Scenario3PBT5",'Minor retrofit'!$S$17,"")))&amp;IF(F51="Scenario1PBT6",'Minor retrofit'!$T$17,IF(F51="Scenario2PBT6",'Minor retrofit'!$U$17,IF(F51="Scenario3PBT6",'Minor retrofit'!$V$17,"")))&amp;IF(F51="Scenario1PBT7",'Minor retrofit'!$W$17,IF(F51="Scenario2PBT7",'Minor retrofit'!$X$17,IF(F51="Scenario3PBT7",'Minor retrofit'!$Y$17,"")))&amp;IF(F51="Scenario1PBT8",'Minor retrofit'!$Z$17,IF(F51="Scenario2PBT8",'Minor retrofit'!$AA$17,IF(F51="Scenario3PBT8",'Minor retrofit'!$AB$17,"")))&amp;IF(F51="Scenario1PBT9",'Minor retrofit'!$AC$17,IF(F51="Scenario2PBT9",'Minor retrofit'!$AD$17,IF(F51="Scenario3PBT9",'Minor retrofit'!$AE$17,"")))&amp;IF(F51="Scenario1PBT10",'Minor retrofit'!$AF$17,IF(F51="Scenario2PBT10",'Minor retrofit'!$AG$17,IF(F51="Scenario3PBT10",'Minor retrofit'!$AH$17,"")))&amp;IF(F51="Scenario1PBT11",'Minor retrofit'!$AI$17,IF(F51="Scenario2PBT11",'Minor retrofit'!$AJ$17,IF(F51="Scenario3PBT11",'Minor retrofit'!$AK$17,"")))&amp;IF(F51="Scenario1PBT12",'Minor retrofit'!$AL$17,IF(F51="Scenario2PBT12",'Minor retrofit'!$AM$17,IF(F51="Scenario3PBT12",'Minor retrofit'!$AN$17,"")))&amp;IF(F51="Scenario1PBT13",'Minor retrofit'!$AO$17,IF(F51="Scenario2PBT13",'Minor retrofit'!$AP$17,IF(F51="Scenario3PBT13",'Minor retrofit'!$AQ$17,"")))&amp;IF(F51="Scenario1PBT14",'Minor retrofit'!$AR$17,IF(F51="Scenario2PBT14",'Minor retrofit'!$AS$17,IF(F51="Scenario3PBT14",'Minor retrofit'!$AT$17,"")))&amp;IF(F51="Scenario1PBT15",'Minor retrofit'!$AU$17,IF(F51="Scenario2PBT15",'Minor retrofit'!$AV$17,IF(F51="Scenario3PBT15",'Minor retrofit'!$AW$17,"")))</f>
        <v/>
      </c>
      <c r="J51" s="117">
        <f t="shared" si="26"/>
        <v>0</v>
      </c>
      <c r="K51" s="117" t="str">
        <f>IF(F51="Scenario1PBT1",'Minor retrofit'!$E$19,IF(F51="Scenario2PBT1",'Minor retrofit'!$F$19,IF(F51="Scenario3PBT1",'Minor retrofit'!$G$19,"")))&amp;IF(F51="Scenario1PBT2",'Minor retrofit'!$H$19,IF(F51="Scenario2PBT2",'Minor retrofit'!$I$19,IF(F51="Scenario3PBT2",'Minor retrofit'!$J$19,"")))&amp;IF(F51="Scenario1PBT3",'Minor retrofit'!$K$19,IF(F51="Scenario2PBT3",'Minor retrofit'!$L$19,IF(F51="Scenario3PBT3",'Minor retrofit'!$M$19,"")))&amp;IF(F51="Scenario1PBT4",'Minor retrofit'!$N$19,IF(F51="Scenario2PBT4",'Minor retrofit'!$O$19,IF(F51="Scenario3PBT4",'Minor retrofit'!$P$19,"")))&amp;IF(F51="Scenario1PBT5",'Minor retrofit'!$Q$19,IF(F51="Scenario2PBT5",'Minor retrofit'!$R$19,IF(F51="Scenario3PBT5",'Minor retrofit'!$S$19,"")))&amp;IF(F51="Scenario1PBT6",'Minor retrofit'!$T$19,IF(F51="Scenario2PBT6",'Minor retrofit'!$U$19,IF(F51="Scenario3PBT6",'Minor retrofit'!$V$19,"")))&amp;IF(F51="Scenario1PBT7",'Minor retrofit'!$W$19,IF(F51="Scenario2PBT7",'Minor retrofit'!$X$19,IF(F51="Scenario3PBT7",'Minor retrofit'!$Y$19,"")))&amp;IF(F51="Scenario1PBT8",'Minor retrofit'!$Z$19,IF(F51="Scenario2PBT8",'Minor retrofit'!$AA$19,IF(F51="Scenario3PBT8",'Minor retrofit'!$AB$19,"")))&amp;IF(F51="Scenario1PBT9",'Minor retrofit'!$AC$19,IF(F51="Scenario2PBT9",'Minor retrofit'!$AD$19,IF(F51="Scenario3PBT9",'Minor retrofit'!$AE$19,"")))&amp;IF(F51="Scenario1PBT10",'Minor retrofit'!$AF$19,IF(F51="Scenario2PBT10",'Minor retrofit'!$AG$19,IF(F51="Scenario3PBT10",'Minor retrofit'!$AH$19,"")))&amp;IF(F51="Scenario1PBT11",'Minor retrofit'!$AI$19,IF(F51="Scenario2PBT11",'Minor retrofit'!$AJ$19,IF(F51="Scenario3PBT11",'Minor retrofit'!$AK$19,"")))&amp;IF(F51="Scenario1PBT12",'Minor retrofit'!$AL$19,IF(F51="Scenario2PBT12",'Minor retrofit'!$AM$19,IF(F51="Scenario3PBT12",'Minor retrofit'!$AN$19,"")))&amp;IF(F51="Scenario1PBT13",'Minor retrofit'!$AO$19,IF(F51="Scenario2PBT13",'Minor retrofit'!$AP$19,IF(F51="Scenario3PBT13",'Minor retrofit'!$AQ$19,"")))&amp;IF(F51="Scenario1PBT14",'Minor retrofit'!$AR$19,IF(F51="Scenario2PBT14",'Minor retrofit'!$AS$19,IF(F51="Scenario3PBT14",'Minor retrofit'!$AT$19,"")))&amp;IF(F51="Scenario1PBT15",'Minor retrofit'!$AU$19,IF(F51="Scenario2PBT15",'Minor retrofit'!$AV$19,IF(F51="Scenario3PBT15",'Minor retrofit'!$AW$19,"")))</f>
        <v/>
      </c>
      <c r="L51" s="117">
        <f t="shared" si="27"/>
        <v>0</v>
      </c>
      <c r="M51" s="117" t="str">
        <f>IF(F51="Scenario1PBT1",'Minor retrofit'!$E$21,IF(F51="Scenario2PBT1",'Minor retrofit'!$F$21,IF(F51="Scenario3PBT1",'Minor retrofit'!$G$21,"")))&amp;IF(F51="Scenario1PBT2",'Minor retrofit'!$H$21,IF(F51="Scenario2PBT2",'Minor retrofit'!$I$21,IF(F51="Scenario3PBT2",'Minor retrofit'!$J$21,"")))&amp;IF(F51="Scenario1PBT3",'Minor retrofit'!$K$21,IF(F51="Scenario2PBT3",'Minor retrofit'!$L$21,IF(F51="Scenario3PBT3",'Minor retrofit'!$M$21,"")))&amp;IF(F51="Scenario1PBT4",'Minor retrofit'!$N$21,IF(F51="Scenario2PBT4",'Minor retrofit'!$O$21,IF(F51="Scenario3PBT4",'Minor retrofit'!$P$21,"")))&amp;IF(F51="Scenario1PBT5",'Minor retrofit'!$Q$21,IF(F51="Scenario2PBT5",'Minor retrofit'!$R$21,IF(F51="Scenario3PBT5",'Minor retrofit'!$S$21,"")))&amp;IF(F51="Scenario1PBT6",'Minor retrofit'!$T$21,IF(F51="Scenario2PBT6",'Minor retrofit'!$U$21,IF(F51="Scenario3PBT6",'Minor retrofit'!$V$21,"")))&amp;IF(F51="Scenario1PBT7",'Minor retrofit'!$W$21,IF(F51="Scenario2PBT7",'Minor retrofit'!$X$21,IF(F51="Scenario3PBT7",'Minor retrofit'!$Y$21,"")))&amp;IF(F51="Scenario1PBT8",'Minor retrofit'!$Z$21,IF(F51="Scenario2PBT8",'Minor retrofit'!$AA$21,IF(F51="Scenario3PBT8",'Minor retrofit'!$AB$21,"")))&amp;IF(F51="Scenario1PBT9",'Minor retrofit'!$AC$21,IF(F51="Scenario2PBT9",'Minor retrofit'!$AD$21,IF(F51="Scenario3PBT9",'Minor retrofit'!$AE$21,"")))&amp;IF(F51="Scenario1PBT10",'Minor retrofit'!$AF$21,IF(F51="Scenario2PBT10",'Minor retrofit'!$AG$21,IF(F51="Scenario3PBT10",'Minor retrofit'!$AH$21,"")))&amp;IF(F51="Scenario1PBT11",'Minor retrofit'!$AI$21,IF(F51="Scenario2PBT11",'Minor retrofit'!$AJ$21,IF(F51="Scenario3PBT11",'Minor retrofit'!$AK$21,"")))&amp;IF(F51="Scenario1PBT12",'Minor retrofit'!$AL$21,IF(F51="Scenario2PBT12",'Minor retrofit'!$AM$21,IF(F51="Scenario3PBT12",'Minor retrofit'!$AN$21,"")))&amp;IF(F51="Scenario1PBT13",'Minor retrofit'!$AO$21,IF(F51="Scenario2PBT13",'Minor retrofit'!$AP$21,IF(F51="Scenario3PBT13",'Minor retrofit'!$AQ$21,"")))&amp;IF(F51="Scenario1PBT14",'Minor retrofit'!$AR$21,IF(F51="Scenario2PBT14",'Minor retrofit'!$AS$21,IF(F51="Scenario3PBT14",'Minor retrofit'!$AT$21,"")))&amp;IF(F51="Scenario1PBT15",'Minor retrofit'!$AU$21,IF(F51="Scenario2PBT15",'Minor retrofit'!$AV$21,IF(F51="Scenario3PBT15",'Minor retrofit'!$AW$21,"")))</f>
        <v/>
      </c>
      <c r="N51" s="118">
        <f t="shared" si="28"/>
        <v>0</v>
      </c>
      <c r="O51" s="206" t="str">
        <f>IF(F51="Scenario1PBT1",'Minor retrofit'!$E$24,IF(F51="Scenario2PBT1",'Minor retrofit'!$F$24,IF(F51="Scenario3PBT1",'Minor retrofit'!$G$24,"")))&amp;IF(F51="Scenario1PBT2",'Minor retrofit'!$H$24,IF(F51="Scenario2PBT2",'Minor retrofit'!$I$24,IF(F51="Scenario3PBT2",'Minor retrofit'!$J$24,"")))&amp;IF(F51="Scenario1PBT3",'Minor retrofit'!$K$24,IF(F51="Scenario2PBT3",'Minor retrofit'!$L$24,IF(F51="Scenario3PBT3",'Minor retrofit'!$M$24,"")))&amp;IF(F51="Scenario1PBT4",'Minor retrofit'!$N$24,IF(F51="Scenario2PBT4",'Minor retrofit'!$O$24,IF(F51="Scenario3PBT4",'Minor retrofit'!$P$24,"")))&amp;IF(F51="Scenario1PBT5",'Minor retrofit'!$Q$24,IF(F51="Scenario2PBT5",'Minor retrofit'!$R$24,IF(F51="Scenario3PBT5",'Minor retrofit'!$S$24,"")))&amp;IF(F51="Scenario1PBT6",'Minor retrofit'!$T$24,IF(F51="Scenario2PBT6",'Minor retrofit'!$U$24,IF(F51="Scenario3PBT6",'Minor retrofit'!$V$24,"")))&amp;IF(F51="Scenario1PBT7",'Minor retrofit'!$W$24,IF(F51="Scenario2PBT7",'Minor retrofit'!$X$24,IF(F51="Scenario3PBT7",'Minor retrofit'!$Y$24,"")))&amp;IF(F51="Scenario1PBT8",'Minor retrofit'!$Z$24,IF(F51="Scenario2PBT8",'Minor retrofit'!$AA$24,IF(F51="Scenario3PBT8",'Minor retrofit'!$AB$24,"")))&amp;IF(F51="Scenario1PBT9",'Minor retrofit'!$AC$24,IF(F51="Scenario2PBT9",'Minor retrofit'!$AD$24,IF(F51="Scenario3PBT9",'Minor retrofit'!$AE$24,"")))&amp;IF(F51="Scenario1PBT10",'Minor retrofit'!$AF$24,IF(F51="Scenario2PBT10",'Minor retrofit'!$AG$24,IF(F51="Scenario3PBT10",'Minor retrofit'!$AH$24,"")))&amp;IF(F51="Scenario1PBT11",'Minor retrofit'!$AI$24,IF(F51="Scenario2PBT11",'Minor retrofit'!$AJ$24,IF(F51="Scenario3PBT11",'Minor retrofit'!$AK$24,"")))&amp;IF(F51="Scenario1PBT12",'Minor retrofit'!$AL$24,IF(F51="Scenario2PBT12",'Minor retrofit'!$AM$24,IF(F51="Scenario3PBT12",'Minor retrofit'!$AN$24,"")))&amp;IF(F51="Scenario1PBT13",'Minor retrofit'!$AO$24,IF(F51="Scenario2PBT13",'Minor retrofit'!$AP$24,IF(F51="Scenario3PBT13",'Minor retrofit'!$AQ$24,"")))&amp;IF(F51="Scenario1PBT14",'Minor retrofit'!$AR$24,IF(F51="Scenario2PBT14",'Minor retrofit'!$AS$24,IF(F51="Scenario3PBT14",'Minor retrofit'!$AT$24,"")))&amp;IF(F51="Scenario1PBT15",'Minor retrofit'!$AU$24,IF(F51="Scenario2PBT15",'Minor retrofit'!$AV$24,IF(F51="Scenario3PBT15",'Minor retrofit'!$AW$24,"")))</f>
        <v/>
      </c>
      <c r="P51" s="117">
        <f t="shared" si="29"/>
        <v>0</v>
      </c>
      <c r="Q51" s="117" t="str">
        <f>IF(F51="Scenario1PBT1",'Minor retrofit'!$E$26,IF(F51="Scenario2PBT1",'Minor retrofit'!$F$26,IF(F51="Scenario3PBT1",'Minor retrofit'!$G$26,"")))&amp;IF(F51="Scenario1PBT2",'Minor retrofit'!$H$26,IF(F51="Scenario2PBT2",'Minor retrofit'!$I$26,IF(F51="Scenario3PBT2",'Minor retrofit'!$J$26,"")))&amp;IF(F51="Scenario1PBT3",'Minor retrofit'!$K$26,IF(F51="Scenario2PBT3",'Minor retrofit'!$L$26,IF(F51="Scenario3PBT3",'Minor retrofit'!$M$26,"")))&amp;IF(F51="Scenario1PBT4",'Minor retrofit'!$N$26,IF(F51="Scenario2PBT4",'Minor retrofit'!$O$26,IF(F51="Scenario3PBT4",'Minor retrofit'!$P$26,"")))&amp;IF(F51="Scenario1PBT5",'Minor retrofit'!$Q$26,IF(F51="Scenario2PBT5",'Minor retrofit'!$R$26,IF(F51="Scenario3PBT5",'Minor retrofit'!$S$26,"")))&amp;IF(F51="Scenario1PBT6",'Minor retrofit'!$T$26,IF(F51="Scenario2PBT6",'Minor retrofit'!$U$26,IF(F51="Scenario3PBT6",'Minor retrofit'!$V$26,"")))&amp;IF(F51="Scenario1PBT7",'Minor retrofit'!$W$26,IF(F51="Scenario2PBT7",'Minor retrofit'!$X$26,IF(F51="Scenario3PBT7",'Minor retrofit'!$Y$26,"")))&amp;IF(F51="Scenario1PBT8",'Minor retrofit'!$Z$26,IF(F51="Scenario2PBT8",'Minor retrofit'!$AA$26,IF(F51="Scenario3PBT8",'Minor retrofit'!$AB$26,"")))&amp;IF(F51="Scenario1PBT9",'Minor retrofit'!$AC$26,IF(F51="Scenario2PBT9",'Minor retrofit'!$AD$26,IF(F51="Scenario3PBT9",'Minor retrofit'!$AE$26,"")))&amp;IF(F51="Scenario1PBT10",'Minor retrofit'!$AF$26,IF(F51="Scenario2PBT10",'Minor retrofit'!$AG$26,IF(F51="Scenario3PBT10",'Minor retrofit'!$AH$26,"")))&amp;IF(F51="Scenario1PBT11",'Minor retrofit'!$AI$26,IF(F51="Scenario2PBT11",'Minor retrofit'!$AJ$26,IF(F51="Scenario3PBT11",'Minor retrofit'!$AK$26,"")))&amp;IF(F51="Scenario1PBT12",'Minor retrofit'!$AL$26,IF(F51="Scenario2PBT12",'Minor retrofit'!$AM$26,IF(F51="Scenario3PBT12",'Minor retrofit'!$AN$26,"")))&amp;IF(F51="Scenario1PBT13",'Minor retrofit'!$AO$26,IF(F51="Scenario2PBT13",'Minor retrofit'!$AP$26,IF(F51="Scenario3PBT13",'Minor retrofit'!$AQ$26,"")))&amp;IF(F51="Scenario1PBT14",'Minor retrofit'!$AR$26,IF(F51="Scenario2PBT14",'Minor retrofit'!$AS$26,IF(F51="Scenario3PBT14",'Minor retrofit'!$AT$26,"")))&amp;IF(F51="Scenario1PBT15",'Minor retrofit'!$AU$26,IF(F51="Scenario2PBT15",'Minor retrofit'!$AV$26,IF(F51="Scenario3PBT15",'Minor retrofit'!$AW$26,"")))</f>
        <v/>
      </c>
      <c r="R51" s="117">
        <f t="shared" si="30"/>
        <v>0</v>
      </c>
      <c r="S51" s="117" t="str">
        <f>IF(F51="Scenario1PBT1",'Minor retrofit'!$E$28,IF(F51="Scenario2PBT1",'Minor retrofit'!$F$28,IF(F51="Scenario3PBT1",'Minor retrofit'!$G$28,"")))&amp;IF(F51="Scenario1PBT2",'Minor retrofit'!$H$28,IF(F51="Scenario2PBT2",'Minor retrofit'!$I$28,IF(F51="Scenario3PBT2",'Minor retrofit'!$J$28,"")))&amp;IF(F51="Scenario1PBT3",'Minor retrofit'!$K$28,IF(F51="Scenario2PBT3",'Minor retrofit'!$L$28,IF(F51="Scenario3PBT3",'Minor retrofit'!$M$28,"")))&amp;IF(F51="Scenario1PBT4",'Minor retrofit'!$N$28,IF(F51="Scenario2PBT4",'Minor retrofit'!$O$28,IF(F51="Scenario3PBT4",'Minor retrofit'!$P$28,"")))&amp;IF(F51="Scenario1PBT5",'Minor retrofit'!$Q$28,IF(F51="Scenario2PBT5",'Minor retrofit'!$R$28,IF(F51="Scenario3PBT5",'Minor retrofit'!$S$28,"")))&amp;IF(F51="Scenario1PBT6",'Minor retrofit'!$T$28,IF(F51="Scenario2PBT6",'Minor retrofit'!$U$28,IF(F51="Scenario3PBT6",'Minor retrofit'!$V$28,"")))&amp;IF(F51="Scenario1PBT7",'Minor retrofit'!$W$28,IF(F51="Scenario2PBT7",'Minor retrofit'!$X$28,IF(F51="Scenario3PBT7",'Minor retrofit'!$Y$28,"")))&amp;IF(F51="Scenario1PBT8",'Minor retrofit'!$Z$28,IF(F51="Scenario2PBT8",'Minor retrofit'!$AA$28,IF(F51="Scenario3PBT8",'Minor retrofit'!$AB$28,"")))&amp;IF(F51="Scenario1PBT9",'Minor retrofit'!$AC$28,IF(F51="Scenario2PBT9",'Minor retrofit'!$AD$28,IF(F51="Scenario3PBT9",'Minor retrofit'!$AE$28,"")))&amp;IF(F51="Scenario1PBT10",'Minor retrofit'!$AF$28,IF(F51="Scenario2PBT10",'Minor retrofit'!$AG$28,IF(F51="Scenario3PBT10",'Minor retrofit'!$AH$28,"")))&amp;IF(F51="Scenario1PBT11",'Minor retrofit'!$AI$28,IF(F51="Scenario2PBT11",'Minor retrofit'!$AJ$28,IF(F51="Scenario3PBT11",'Minor retrofit'!$AK$28,"")))&amp;IF(F51="Scenario1PBT12",'Minor retrofit'!$AL$28,IF(F51="Scenario2PBT12",'Minor retrofit'!$AM$28,IF(F51="Scenario3PBT12",'Minor retrofit'!$AN$28,"")))&amp;IF(F51="Scenario1PBT13",'Minor retrofit'!$AO$28,IF(F51="Scenario2PBT13",'Minor retrofit'!$AP$28,IF(F51="Scenario3PBT13",'Minor retrofit'!$AQ$28,"")))&amp;IF(F51="Scenario1PBT14",'Minor retrofit'!$AR$28,IF(F51="Scenario2PBT14",'Minor retrofit'!$AS$28,IF(F51="Scenario3PBT14",'Minor retrofit'!$AT$28,"")))&amp;IF(F51="Scenario1PBT15",'Minor retrofit'!$AU$28,IF(F51="Scenario2PBT15",'Minor retrofit'!$AV$28,IF(F51="Scenario3PBT15",'Minor retrofit'!$AW$28,"")))</f>
        <v/>
      </c>
      <c r="T51" s="207">
        <f t="shared" si="31"/>
        <v>0</v>
      </c>
      <c r="U51" s="206" t="str">
        <f>IF(F51="Scenario1PBT1",'Minor retrofit'!$E$39,IF(F51="Scenario2PBT1",'Minor retrofit'!$F$39,IF(F51="Scenario3PBT1",'Minor retrofit'!$G$39,"")))&amp;IF(F51="Scenario1PBT2",'Minor retrofit'!$H$39,IF(F51="Scenario2PBT2",'Minor retrofit'!$I$39,IF(F51="Scenario3PBT2",'Minor retrofit'!$J$39,"")))&amp;IF(F51="Scenario1PBT3",'Minor retrofit'!$K$39,IF(F51="Scenario2PBT3",'Minor retrofit'!$L$39,IF(F51="Scenario3PBT3",'Minor retrofit'!$M$39,"")))&amp;IF(F51="Scenario1PBT4",'Minor retrofit'!$N$39,IF(F51="Scenario2PBT4",'Minor retrofit'!$O$39,IF(F51="Scenario3PBT4",'Minor retrofit'!$P$39,"")))&amp;IF(F51="Scenario1PBT5",'Minor retrofit'!$Q$39,IF(F51="Scenario2PBT5",'Minor retrofit'!$R$39,IF(F51="Scenario3PBT5",'Minor retrofit'!$S$39,"")))&amp;IF(F51="Scenario1PBT6",'Minor retrofit'!$T$39,IF(F51="Scenario2PBT6",'Minor retrofit'!$U$39,IF(F51="Scenario3PBT6",'Minor retrofit'!$V$39,"")))&amp;IF(F51="Scenario1PBT7",'Minor retrofit'!$W$39,IF(F51="Scenario2PBT7",'Minor retrofit'!$X$39,IF(F51="Scenario3PBT7",'Minor retrofit'!$Y$39,"")))&amp;IF(F51="Scenario1PBT8",'Minor retrofit'!$Z$39,IF(F51="Scenario2PBT8",'Minor retrofit'!$AA$39,IF(F51="Scenario3PBT8",'Minor retrofit'!$AB$39,"")))&amp;IF(F51="Scenario1PBT9",'Minor retrofit'!$AC$39,IF(F51="Scenario2PBT9",'Minor retrofit'!$AD$39,IF(F51="Scenario3PBT9",'Minor retrofit'!$AE$39,"")))&amp;IF(F51="Scenario1PBT10",'Minor retrofit'!$AF$39,IF(F51="Scenario2PBT10",'Minor retrofit'!$AG$39,IF(F51="Scenario3PBT10",'Minor retrofit'!$AH$39,"")))&amp;IF(F51="Scenario1PBT11",'Minor retrofit'!$AI$39,IF(F51="Scenario2PBT11",'Minor retrofit'!$AJ$39,IF(F51="Scenario3PBT11",'Minor retrofit'!$AK$39,"")))&amp;IF(F51="Scenario1PBT12",'Minor retrofit'!$AL$39,IF(F51="Scenario2PBT12",'Minor retrofit'!$AM$39,IF(F51="Scenario3PBT12",'Minor retrofit'!$AN$39,"")))&amp;IF(F51="Scenario1PBT13",'Minor retrofit'!$AO$39,IF(F51="Scenario2PBT13",'Minor retrofit'!$AP$39,IF(F51="Scenario3PBT13",'Minor retrofit'!$AQ$39,"")))&amp;IF(F51="Scenario1PBT14",'Minor retrofit'!$AR$39,IF(F51="Scenario2PBT14",'Minor retrofit'!$AS$39,IF(F51="Scenario3PBT14",'Minor retrofit'!$AT$39,"")))&amp;IF(F51="Scenario1PBT15",'Minor retrofit'!$AU$39,IF(F51="Scenario2PBT15",'Minor retrofit'!$AV$39,IF(F51="Scenario3PBT15",'Minor retrofit'!$AW$39,"")))</f>
        <v/>
      </c>
      <c r="V51" s="117">
        <f t="shared" si="32"/>
        <v>0</v>
      </c>
      <c r="W51" s="117" t="str">
        <f>IF(F51="Scenario1PBT1",'Minor retrofit'!$E$41,IF(F51="Scenario2PBT1",'Minor retrofit'!$F$41,IF(F51="Scenario3PBT1",'Minor retrofit'!$G$41,"")))&amp;IF(F51="Scenario1PBT2",'Minor retrofit'!$H$41,IF(F51="Scenario2PBT2",'Minor retrofit'!$I$41,IF(F51="Scenario3PBT2",'Minor retrofit'!$J$41,"")))&amp;IF(F51="Scenario1PBT3",'Minor retrofit'!$K$41,IF(F51="Scenario2PBT3",'Minor retrofit'!$L$41,IF(F51="Scenario3PBT3",'Minor retrofit'!$M$41,"")))&amp;IF(F51="Scenario1PBT4",'Minor retrofit'!$N$41,IF(F51="Scenario2PBT4",'Minor retrofit'!$O$41,IF(F51="Scenario3PBT4",'Minor retrofit'!$P$41,"")))&amp;IF(F51="Scenario1PBT5",'Minor retrofit'!$Q$41,IF(F51="Scenario2PBT5",'Minor retrofit'!$R$41,IF(F51="Scenario3PBT5",'Minor retrofit'!$S$41,"")))&amp;IF(F51="Scenario1PBT6",'Minor retrofit'!$T$41,IF(F51="Scenario2PBT6",'Minor retrofit'!$U$41,IF(F51="Scenario3PBT6",'Minor retrofit'!$V$41,"")))&amp;IF(F51="Scenario1PBT7",'Minor retrofit'!$W$41,IF(F51="Scenario2PBT7",'Minor retrofit'!$X$41,IF(F51="Scenario3PBT7",'Minor retrofit'!$Y$41,"")))&amp;IF(F51="Scenario1PBT8",'Minor retrofit'!$Z$41,IF(F51="Scenario2PBT8",'Minor retrofit'!$AA$41,IF(F51="Scenario3PBT8",'Minor retrofit'!$AB$41,"")))&amp;IF(F51="Scenario1PBT9",'Minor retrofit'!$AC$41,IF(F51="Scenario2PBT9",'Minor retrofit'!$AD$41,IF(F51="Scenario3PBT9",'Minor retrofit'!$AE$41,"")))&amp;IF(F51="Scenario1PBT10",'Minor retrofit'!$AF$41,IF(F51="Scenario2PBT10",'Minor retrofit'!$AG$41,IF(F51="Scenario3PBT10",'Minor retrofit'!$AH$41,"")))&amp;IF(F51="Scenario1PBT11",'Minor retrofit'!$AI$41,IF(F51="Scenario2PBT11",'Minor retrofit'!$AJ$41,IF(F51="Scenario3PBT11",'Minor retrofit'!$AK$41,"")))&amp;IF(F51="Scenario1PBT12",'Minor retrofit'!$AL$41,IF(F51="Scenario2PBT12",'Minor retrofit'!$AM$41,IF(F51="Scenario3PBT12",'Minor retrofit'!$AN$41,"")))&amp;IF(F51="Scenario1PBT13",'Minor retrofit'!$AO$41,IF(F51="Scenario2PBT13",'Minor retrofit'!$AP$41,IF(F51="Scenario3PBT13",'Minor retrofit'!$AQ$41,"")))&amp;IF(F51="Scenario1PBT14",'Minor retrofit'!$AR$41,IF(F51="Scenario2PBT14",'Minor retrofit'!$AS$41,IF(F51="Scenario3PBT14",'Minor retrofit'!$AT$41,"")))&amp;IF(F51="Scenario1PBT15",'Minor retrofit'!$AU$41,IF(F51="Scenario2PBT15",'Minor retrofit'!$AV$41,IF(F51="Scenario3PBT15",'Minor retrofit'!$AW$41,"")))</f>
        <v/>
      </c>
      <c r="X51" s="117">
        <f t="shared" si="33"/>
        <v>0</v>
      </c>
      <c r="Y51" s="117" t="str">
        <f>IF(F51="Scenario1PBT1",'Minor retrofit'!$E$43,IF(F51="Scenario2PBT1",'Minor retrofit'!$F$43,IF(F51="Scenario3PBT1",'Minor retrofit'!$G$43,"")))&amp;IF(F51="Scenario1PBT2",'Minor retrofit'!$H$43,IF(F51="Scenario2PBT2",'Minor retrofit'!$I$43,IF(F51="Scenario3PBT2",'Minor retrofit'!$J$43,"")))&amp;IF(F51="Scenario1PBT3",'Minor retrofit'!$K$43,IF(F51="Scenario2PBT3",'Minor retrofit'!$L$43,IF(F51="Scenario3PBT3",'Minor retrofit'!$M$43,"")))&amp;IF(F51="Scenario1PBT4",'Minor retrofit'!$N$43,IF(F51="Scenario2PBT4",'Minor retrofit'!$O$43,IF(F51="Scenario3PBT4",'Minor retrofit'!$P$43,"")))&amp;IF(F51="Scenario1PBT5",'Minor retrofit'!$Q$43,IF(F51="Scenario2PBT5",'Minor retrofit'!$R$43,IF(F51="Scenario3PBT5",'Minor retrofit'!$S$43,"")))&amp;IF(F51="Scenario1PBT6",'Minor retrofit'!$T$43,IF(F51="Scenario2PBT6",'Minor retrofit'!$U$43,IF(F51="Scenario3PBT6",'Minor retrofit'!$V$43,"")))&amp;IF(F51="Scenario1PBT7",'Minor retrofit'!$W$43,IF(F51="Scenario2PBT7",'Minor retrofit'!$X$43,IF(F51="Scenario3PBT7",'Minor retrofit'!$Y$43,"")))&amp;IF(F51="Scenario1PBT8",'Minor retrofit'!$Z$43,IF(F51="Scenario2PBT8",'Minor retrofit'!$AA$43,IF(F51="Scenario3PBT8",'Minor retrofit'!$AB$43,"")))&amp;IF(F51="Scenario1PBT9",'Minor retrofit'!$AC$43,IF(F51="Scenario2PBT9",'Minor retrofit'!$AD$43,IF(F51="Scenario3PBT9",'Minor retrofit'!$AE$43,"")))&amp;IF(F51="Scenario1PBT10",'Minor retrofit'!$AF$43,IF(F51="Scenario2PBT10",'Minor retrofit'!$AG$43,IF(F51="Scenario3PBT10",'Minor retrofit'!$AH$43,"")))&amp;IF(F51="Scenario1PBT11",'Minor retrofit'!$AI$43,IF(F51="Scenario2PBT11",'Minor retrofit'!$AJ$43,IF(F51="Scenario3PBT11",'Minor retrofit'!$AK$43,"")))&amp;IF(F51="Scenario1PBT12",'Minor retrofit'!$AL$43,IF(F51="Scenario2PBT12",'Minor retrofit'!$AM$43,IF(F51="Scenario3PBT12",'Minor retrofit'!$AN$43,"")))&amp;IF(F51="Scenario1PBT13",'Minor retrofit'!$AO$43,IF(F51="Scenario2PBT13",'Minor retrofit'!$AP$43,IF(F51="Scenario3PBT13",'Minor retrofit'!$AQ$43,"")))&amp;IF(F51="Scenario1PBT14",'Minor retrofit'!$AR$43,IF(F51="Scenario2PBT14",'Minor retrofit'!$AS$43,IF(F51="Scenario3PBT14",'Minor retrofit'!$AT$43,"")))&amp;IF(F51="Scenario1PBT15",'Minor retrofit'!$AU$43,IF(F51="Scenario2PBT15",'Minor retrofit'!$AV$43,IF(F51="Scenario3PBT15",'Minor retrofit'!$AW$43,"")))</f>
        <v/>
      </c>
      <c r="Z51" s="117">
        <f t="shared" si="34"/>
        <v>0</v>
      </c>
      <c r="AA51" s="178" t="str">
        <f>IF(F51="Scenario1PBT1",'Minor retrofit'!$E$102,IF(F51="Scenario2PBT1",'Minor retrofit'!$F$102,IF(F51="Scenario3PBT1",'Minor retrofit'!$G$102,"")))&amp;IF(F51="Scenario1PBT2",'Minor retrofit'!$H$102,IF(F51="Scenario2PBT2",'Minor retrofit'!$I$102,IF(F51="Scenario3PBT2",'Minor retrofit'!$J$102,"")))&amp;IF(F51="Scenario1PBT3",'Minor retrofit'!$K$102,IF(F51="Scenario2PBT3",'Minor retrofit'!$L$102,IF(F51="Scenario3PBT3",'Minor retrofit'!$M$102,"")))&amp;IF(F51="Scenario1PBT4",'Minor retrofit'!$N$102,IF(F51="Scenario2PBT4",'Minor retrofit'!$O$102,IF(F51="Scenario3PBT4",'Minor retrofit'!$P$102,"")))&amp;IF(F51="Scenario1PBT5",'Minor retrofit'!$Q$102,IF(F51="Scenario2PBT5",'Minor retrofit'!$R$102,IF(F51="Scenario3PBT5",'Minor retrofit'!$S$102,"")))&amp;IF(F51="Scenario1PBT6",'Minor retrofit'!$T$102,IF(F51="Scenario2PBT6",'Minor retrofit'!$U$102,IF(F51="Scenario3PBT6",'Minor retrofit'!$V$102,"")))&amp;IF(F51="Scenario1PBT7",'Minor retrofit'!$W$102,IF(F51="Scenario2PBT7",'Minor retrofit'!$X$102,IF(F51="Scenario3PBT7",'Minor retrofit'!$Y$102,"")))&amp;IF(F51="Scenario1PBT8",'Minor retrofit'!$Z$102,IF(F51="Scenario2PBT8",'Minor retrofit'!$AA$102,IF(F51="Scenario3PBT8",'Minor retrofit'!$AB$102,"")))&amp;IF(F51="Scenario1PBT9",'Minor retrofit'!$AC$102,IF(F51="Scenario2PBT9",'Minor retrofit'!$AD$102,IF(F51="Scenario3PBT9",'Minor retrofit'!$AE$102,"")))&amp;IF(F51="Scenario1PBT10",'Minor retrofit'!$AF$102,IF(F51="Scenario2PBT10",'Minor retrofit'!$AG$102,IF(F51="Scenario3PBT10",'Minor retrofit'!$AH$102,"")))&amp;IF(F51="Scenario1PBT11",'Minor retrofit'!$AI$102,IF(F51="Scenario2PBT11",'Minor retrofit'!$AJ$102,IF(F51="Scenario3PBT11",'Minor retrofit'!$AK$102,"")))&amp;IF(F51="Scenario1PBT12",'Minor retrofit'!$AL$102,IF(F51="Scenario2PBT12",'Minor retrofit'!$AM$102,IF(F51="Scenario3PBT12",'Minor retrofit'!$AN$102,"")))&amp;IF(F51="Scenario1PBT13",'Minor retrofit'!$AO$102,IF(F51="Scenario2PBT13",'Minor retrofit'!$AP$102,IF(F51="Scenario3PBT13",'Minor retrofit'!$AQ$102,"")))&amp;IF(F51="Scenario1PBT14",'Minor retrofit'!$AR$102,IF(F51="Scenario2PBT14",'Minor retrofit'!$AS$102,IF(F51="Scenario3PBT14",'Minor retrofit'!$AT$102,"")))&amp;IF(F51="Scenario1PBT15",'Minor retrofit'!$AU$102,IF(F51="Scenario2PBT15",'Minor retrofit'!$AV$102,IF(F51="Scenario3PBT15",'Minor retrofit'!$AW$102,"")))</f>
        <v/>
      </c>
      <c r="AB51" s="179">
        <f t="shared" si="35"/>
        <v>0</v>
      </c>
      <c r="AC51" s="363" t="str">
        <f t="shared" si="48"/>
        <v/>
      </c>
      <c r="AD51" s="353">
        <f>IF(AC51="",IFERROR('Projection_Base-case'!G52-G51,0),0)</f>
        <v>0</v>
      </c>
      <c r="AE51" s="350">
        <f t="shared" si="36"/>
        <v>0</v>
      </c>
      <c r="AF51" s="361">
        <f>IFERROR(100*AD51/'Projection_Base-case'!G52,0)</f>
        <v>0</v>
      </c>
      <c r="AG51" s="352">
        <f>IF(AC51="",IFERROR('Projection_Base-case'!I52-I51,0),0)</f>
        <v>0</v>
      </c>
      <c r="AH51" s="353">
        <f t="shared" si="37"/>
        <v>0</v>
      </c>
      <c r="AI51" s="361">
        <f>IFERROR(100*AG51/'Projection_Base-case'!I52,0)</f>
        <v>0</v>
      </c>
      <c r="AJ51" s="352">
        <f>IF(AC51="",IFERROR('Projection_Base-case'!K52-K51,0),0)</f>
        <v>0</v>
      </c>
      <c r="AK51" s="353">
        <f t="shared" si="38"/>
        <v>0</v>
      </c>
      <c r="AL51" s="361">
        <f>IFERROR(100*AJ51/'Projection_Base-case'!K52,0)</f>
        <v>0</v>
      </c>
      <c r="AM51" s="352">
        <f>-IF(AC51="",IFERROR('Projection_Base-case'!M52-M51,0),0)</f>
        <v>0</v>
      </c>
      <c r="AN51" s="353">
        <f t="shared" si="39"/>
        <v>0</v>
      </c>
      <c r="AO51" s="354">
        <f>IFERROR(IF('Projection_Base-case'!N52&gt;0,100*AN51/'Projection_Base-case'!N52,100*AN51/N51),0)</f>
        <v>0</v>
      </c>
      <c r="AP51" s="355">
        <f>IF(AC51="",IFERROR('Projection_Base-case'!O52-O51,0),0)</f>
        <v>0</v>
      </c>
      <c r="AQ51" s="356">
        <f t="shared" si="40"/>
        <v>0</v>
      </c>
      <c r="AR51" s="356">
        <f>IFERROR(100*AP51/'Projection_Base-case'!O52,0)</f>
        <v>0</v>
      </c>
      <c r="AS51" s="355">
        <f>IF(AC51="",IFERROR('Projection_Base-case'!Q52-Q51,0),0)</f>
        <v>0</v>
      </c>
      <c r="AT51" s="356">
        <f t="shared" si="41"/>
        <v>0</v>
      </c>
      <c r="AU51" s="356">
        <f>IFERROR(100*AS51/'Projection_Base-case'!Q52,0)</f>
        <v>0</v>
      </c>
      <c r="AV51" s="355">
        <f>IF(AC51="",IFERROR('Projection_Base-case'!S52-S51,0),0)</f>
        <v>0</v>
      </c>
      <c r="AW51" s="356">
        <f t="shared" si="42"/>
        <v>0</v>
      </c>
      <c r="AX51" s="357">
        <f>IFERROR(100*AV51/'Projection_Base-case'!S52,0)</f>
        <v>0</v>
      </c>
      <c r="AY51" s="358">
        <f>IF(AC51="",IFERROR('Projection_Base-case'!U52-U51,0),0)</f>
        <v>0</v>
      </c>
      <c r="AZ51" s="359">
        <f t="shared" si="43"/>
        <v>0</v>
      </c>
      <c r="BA51" s="359">
        <f>IFERROR(100*AY51/'Projection_Base-case'!U52,0)</f>
        <v>0</v>
      </c>
      <c r="BB51" s="358">
        <f>IF(AC51="",IFERROR('Projection_Base-case'!W52-W51,0),0)</f>
        <v>0</v>
      </c>
      <c r="BC51" s="359">
        <f t="shared" si="44"/>
        <v>0</v>
      </c>
      <c r="BD51" s="359">
        <f>IFERROR(100*BB51/'Projection_Base-case'!W52,0)</f>
        <v>0</v>
      </c>
      <c r="BE51" s="358">
        <f>IF(AC51="",IFERROR('Projection_Base-case'!Y52-Y51,0),0)</f>
        <v>0</v>
      </c>
      <c r="BF51" s="359">
        <f t="shared" si="45"/>
        <v>0</v>
      </c>
      <c r="BG51" s="359">
        <f>IFERROR(100*BE51/'Projection_Base-case'!Y52,0)</f>
        <v>0</v>
      </c>
      <c r="BH51" s="359">
        <f t="shared" si="46"/>
        <v>0</v>
      </c>
      <c r="BI51" s="360">
        <f t="shared" si="47"/>
        <v>0</v>
      </c>
    </row>
    <row r="52" spans="1:61">
      <c r="A52" s="205">
        <v>48</v>
      </c>
      <c r="B52" s="347">
        <f>IF('Projection_Base-case'!B53&lt;&gt;"",'Projection_Base-case'!B53,0)</f>
        <v>0</v>
      </c>
      <c r="C52" s="347">
        <f>IF('Projection_Base-case'!C53&lt;&gt;"",'Projection_Base-case'!C53,0)</f>
        <v>0</v>
      </c>
      <c r="D52" s="365">
        <f>IF('Projection_Base-case'!D53&lt;&gt;"",'Projection_Base-case'!D53,0)</f>
        <v>0</v>
      </c>
      <c r="E52" s="369"/>
      <c r="F52" s="367" t="str">
        <f t="shared" si="23"/>
        <v>0</v>
      </c>
      <c r="G52" s="206" t="str">
        <f>IF(F52="Scenario1PBT1",'Minor retrofit'!$E$7,IF(F52="Scenario2PBT1",'Minor retrofit'!$F$7,IF(F52="Scenario3PBT1",'Minor retrofit'!$G$7,"")))&amp;IF(F52="Scenario1PBT2",'Minor retrofit'!$H$7,IF(F52="Scenario2PBT2",'Minor retrofit'!$I$7,IF(F52="Scenario3PBT2",'Minor retrofit'!$J$7,"")))&amp;IF(F52="Scenario1PBT3",'Minor retrofit'!$K$7,IF(F52="Scenario2PBT3",'Minor retrofit'!$L$7,IF(F52="Scenario3PBT3",'Minor retrofit'!$M$7,"")))&amp;IF(F52="Scenario1PBT4",'Minor retrofit'!$N$7,IF(F52="Scenario2PBT4",'Minor retrofit'!$O$7,IF(F52="Scenario3PBT4",'Minor retrofit'!$P$7,"")))&amp;IF(F52="Scenario1PBT5",'Minor retrofit'!$Q$7,IF(F52="Scenario2PBT5",'Minor retrofit'!$R$7,IF(F52="Scenario3PBT5",'Minor retrofit'!$S$7,"")))&amp;IF(F52="Scenario1PBT6",'Minor retrofit'!$T$7,IF(F52="Scenario2PBT6",'Minor retrofit'!$U$7,IF(F52="Scenario3PBT6",'Minor retrofit'!$V$7,"")))&amp;IF(F52="Scenario1PBT7",'Minor retrofit'!$W$7,IF(F52="Scenario2PBT7",'Minor retrofit'!$X$7,IF(F52="Scenario3PBT7",'Minor retrofit'!$Y$7,"")))&amp;IF(F52="Scenario1PBT8",'Minor retrofit'!$Z$7,IF(F52="Scenario2PBT8",'Minor retrofit'!$AA$7,IF(F52="Scenario3PBT8",'Minor retrofit'!$AB$7,"")))&amp;IF(F52="Scenario1PBT9",'Minor retrofit'!$AC$7,IF(F52="Scenario2PBT9",'Minor retrofit'!$AD$7,IF(F52="Scenario3PBT9",'Minor retrofit'!$AE$7,"")))&amp;IF(F52="Scenario1PBT10",'Minor retrofit'!$AF$7,IF(F52="Scenario2PBT10",'Minor retrofit'!$AG$7,IF(F52="Scenario3PBT10",'Minor retrofit'!$AH$7,"")))&amp;IF(F52="Scenario1PBT11",'Minor retrofit'!$AI$7,IF(F52="Scenario2PBT11",'Minor retrofit'!$AJ$7,IF(F52="Scenario3PBT11",'Minor retrofit'!$AK$7,"")))&amp;IF(F52="Scenario1PBT12",'Minor retrofit'!$AL$7,IF(F52="Scenario2PBT12",'Minor retrofit'!$AM$7,IF(F52="Scenario3PBT12",'Minor retrofit'!$AN$7,"")))&amp;IF(F52="Scenario1PBT13",'Minor retrofit'!$AO$7,IF(F52="Scenario2PBT13",'Minor retrofit'!$AP$7,IF(F52="Scenario3PBT13",'Minor retrofit'!$AQ$7,"")))&amp;IF(F52="Scenario1PBT14",'Minor retrofit'!$AR$7,IF(F52="Scenario2PBT14",'Minor retrofit'!$AS$7,IF(F52="Scenario3PBT14",'Minor retrofit'!$AT$7,"")))&amp;IF(F52="Scenario1PBT15",'Minor retrofit'!$AU$7,IF(F52="Scenario2PBT15",'Minor retrofit'!$AV$7,IF(F52="Scenario3PBT15",'Minor retrofit'!$AW$7,"")))</f>
        <v/>
      </c>
      <c r="H52" s="117">
        <f t="shared" si="25"/>
        <v>0</v>
      </c>
      <c r="I52" s="117" t="str">
        <f>IF(F52="Scenario1PBT1",'Minor retrofit'!$E$17,IF(F52="Scenario2PBT1",'Minor retrofit'!$F$17,IF(F52="Scenario3PBT1",'Minor retrofit'!$G$17,"")))&amp;IF(F52="Scenario1PBT2",'Minor retrofit'!$H$17,IF(F52="Scenario2PBT2",'Minor retrofit'!$I$17,IF(F52="Scenario3PBT2",'Minor retrofit'!$J$17,"")))&amp;IF(F52="Scenario1PBT3",'Minor retrofit'!$K$17,IF(F52="Scenario2PBT3",'Minor retrofit'!$L$17,IF(F52="Scenario3PBT3",'Minor retrofit'!$M$17,"")))&amp;IF(F52="Scenario1PBT4",'Minor retrofit'!$N$17,IF(F52="Scenario2PBT4",'Minor retrofit'!$O$17,IF(F52="Scenario3PBT4",'Minor retrofit'!$P$17,"")))&amp;IF(F52="Scenario1PBT5",'Minor retrofit'!$Q$17,IF(F52="Scenario2PBT5",'Minor retrofit'!$R$17,IF(F52="Scenario3PBT5",'Minor retrofit'!$S$17,"")))&amp;IF(F52="Scenario1PBT6",'Minor retrofit'!$T$17,IF(F52="Scenario2PBT6",'Minor retrofit'!$U$17,IF(F52="Scenario3PBT6",'Minor retrofit'!$V$17,"")))&amp;IF(F52="Scenario1PBT7",'Minor retrofit'!$W$17,IF(F52="Scenario2PBT7",'Minor retrofit'!$X$17,IF(F52="Scenario3PBT7",'Minor retrofit'!$Y$17,"")))&amp;IF(F52="Scenario1PBT8",'Minor retrofit'!$Z$17,IF(F52="Scenario2PBT8",'Minor retrofit'!$AA$17,IF(F52="Scenario3PBT8",'Minor retrofit'!$AB$17,"")))&amp;IF(F52="Scenario1PBT9",'Minor retrofit'!$AC$17,IF(F52="Scenario2PBT9",'Minor retrofit'!$AD$17,IF(F52="Scenario3PBT9",'Minor retrofit'!$AE$17,"")))&amp;IF(F52="Scenario1PBT10",'Minor retrofit'!$AF$17,IF(F52="Scenario2PBT10",'Minor retrofit'!$AG$17,IF(F52="Scenario3PBT10",'Minor retrofit'!$AH$17,"")))&amp;IF(F52="Scenario1PBT11",'Minor retrofit'!$AI$17,IF(F52="Scenario2PBT11",'Minor retrofit'!$AJ$17,IF(F52="Scenario3PBT11",'Minor retrofit'!$AK$17,"")))&amp;IF(F52="Scenario1PBT12",'Minor retrofit'!$AL$17,IF(F52="Scenario2PBT12",'Minor retrofit'!$AM$17,IF(F52="Scenario3PBT12",'Minor retrofit'!$AN$17,"")))&amp;IF(F52="Scenario1PBT13",'Minor retrofit'!$AO$17,IF(F52="Scenario2PBT13",'Minor retrofit'!$AP$17,IF(F52="Scenario3PBT13",'Minor retrofit'!$AQ$17,"")))&amp;IF(F52="Scenario1PBT14",'Minor retrofit'!$AR$17,IF(F52="Scenario2PBT14",'Minor retrofit'!$AS$17,IF(F52="Scenario3PBT14",'Minor retrofit'!$AT$17,"")))&amp;IF(F52="Scenario1PBT15",'Minor retrofit'!$AU$17,IF(F52="Scenario2PBT15",'Minor retrofit'!$AV$17,IF(F52="Scenario3PBT15",'Minor retrofit'!$AW$17,"")))</f>
        <v/>
      </c>
      <c r="J52" s="117">
        <f t="shared" si="26"/>
        <v>0</v>
      </c>
      <c r="K52" s="117" t="str">
        <f>IF(F52="Scenario1PBT1",'Minor retrofit'!$E$19,IF(F52="Scenario2PBT1",'Minor retrofit'!$F$19,IF(F52="Scenario3PBT1",'Minor retrofit'!$G$19,"")))&amp;IF(F52="Scenario1PBT2",'Minor retrofit'!$H$19,IF(F52="Scenario2PBT2",'Minor retrofit'!$I$19,IF(F52="Scenario3PBT2",'Minor retrofit'!$J$19,"")))&amp;IF(F52="Scenario1PBT3",'Minor retrofit'!$K$19,IF(F52="Scenario2PBT3",'Minor retrofit'!$L$19,IF(F52="Scenario3PBT3",'Minor retrofit'!$M$19,"")))&amp;IF(F52="Scenario1PBT4",'Minor retrofit'!$N$19,IF(F52="Scenario2PBT4",'Minor retrofit'!$O$19,IF(F52="Scenario3PBT4",'Minor retrofit'!$P$19,"")))&amp;IF(F52="Scenario1PBT5",'Minor retrofit'!$Q$19,IF(F52="Scenario2PBT5",'Minor retrofit'!$R$19,IF(F52="Scenario3PBT5",'Minor retrofit'!$S$19,"")))&amp;IF(F52="Scenario1PBT6",'Minor retrofit'!$T$19,IF(F52="Scenario2PBT6",'Minor retrofit'!$U$19,IF(F52="Scenario3PBT6",'Minor retrofit'!$V$19,"")))&amp;IF(F52="Scenario1PBT7",'Minor retrofit'!$W$19,IF(F52="Scenario2PBT7",'Minor retrofit'!$X$19,IF(F52="Scenario3PBT7",'Minor retrofit'!$Y$19,"")))&amp;IF(F52="Scenario1PBT8",'Minor retrofit'!$Z$19,IF(F52="Scenario2PBT8",'Minor retrofit'!$AA$19,IF(F52="Scenario3PBT8",'Minor retrofit'!$AB$19,"")))&amp;IF(F52="Scenario1PBT9",'Minor retrofit'!$AC$19,IF(F52="Scenario2PBT9",'Minor retrofit'!$AD$19,IF(F52="Scenario3PBT9",'Minor retrofit'!$AE$19,"")))&amp;IF(F52="Scenario1PBT10",'Minor retrofit'!$AF$19,IF(F52="Scenario2PBT10",'Minor retrofit'!$AG$19,IF(F52="Scenario3PBT10",'Minor retrofit'!$AH$19,"")))&amp;IF(F52="Scenario1PBT11",'Minor retrofit'!$AI$19,IF(F52="Scenario2PBT11",'Minor retrofit'!$AJ$19,IF(F52="Scenario3PBT11",'Minor retrofit'!$AK$19,"")))&amp;IF(F52="Scenario1PBT12",'Minor retrofit'!$AL$19,IF(F52="Scenario2PBT12",'Minor retrofit'!$AM$19,IF(F52="Scenario3PBT12",'Minor retrofit'!$AN$19,"")))&amp;IF(F52="Scenario1PBT13",'Minor retrofit'!$AO$19,IF(F52="Scenario2PBT13",'Minor retrofit'!$AP$19,IF(F52="Scenario3PBT13",'Minor retrofit'!$AQ$19,"")))&amp;IF(F52="Scenario1PBT14",'Minor retrofit'!$AR$19,IF(F52="Scenario2PBT14",'Minor retrofit'!$AS$19,IF(F52="Scenario3PBT14",'Minor retrofit'!$AT$19,"")))&amp;IF(F52="Scenario1PBT15",'Minor retrofit'!$AU$19,IF(F52="Scenario2PBT15",'Minor retrofit'!$AV$19,IF(F52="Scenario3PBT15",'Minor retrofit'!$AW$19,"")))</f>
        <v/>
      </c>
      <c r="L52" s="117">
        <f t="shared" si="27"/>
        <v>0</v>
      </c>
      <c r="M52" s="117" t="str">
        <f>IF(F52="Scenario1PBT1",'Minor retrofit'!$E$21,IF(F52="Scenario2PBT1",'Minor retrofit'!$F$21,IF(F52="Scenario3PBT1",'Minor retrofit'!$G$21,"")))&amp;IF(F52="Scenario1PBT2",'Minor retrofit'!$H$21,IF(F52="Scenario2PBT2",'Minor retrofit'!$I$21,IF(F52="Scenario3PBT2",'Minor retrofit'!$J$21,"")))&amp;IF(F52="Scenario1PBT3",'Minor retrofit'!$K$21,IF(F52="Scenario2PBT3",'Minor retrofit'!$L$21,IF(F52="Scenario3PBT3",'Minor retrofit'!$M$21,"")))&amp;IF(F52="Scenario1PBT4",'Minor retrofit'!$N$21,IF(F52="Scenario2PBT4",'Minor retrofit'!$O$21,IF(F52="Scenario3PBT4",'Minor retrofit'!$P$21,"")))&amp;IF(F52="Scenario1PBT5",'Minor retrofit'!$Q$21,IF(F52="Scenario2PBT5",'Minor retrofit'!$R$21,IF(F52="Scenario3PBT5",'Minor retrofit'!$S$21,"")))&amp;IF(F52="Scenario1PBT6",'Minor retrofit'!$T$21,IF(F52="Scenario2PBT6",'Minor retrofit'!$U$21,IF(F52="Scenario3PBT6",'Minor retrofit'!$V$21,"")))&amp;IF(F52="Scenario1PBT7",'Minor retrofit'!$W$21,IF(F52="Scenario2PBT7",'Minor retrofit'!$X$21,IF(F52="Scenario3PBT7",'Minor retrofit'!$Y$21,"")))&amp;IF(F52="Scenario1PBT8",'Minor retrofit'!$Z$21,IF(F52="Scenario2PBT8",'Minor retrofit'!$AA$21,IF(F52="Scenario3PBT8",'Minor retrofit'!$AB$21,"")))&amp;IF(F52="Scenario1PBT9",'Minor retrofit'!$AC$21,IF(F52="Scenario2PBT9",'Minor retrofit'!$AD$21,IF(F52="Scenario3PBT9",'Minor retrofit'!$AE$21,"")))&amp;IF(F52="Scenario1PBT10",'Minor retrofit'!$AF$21,IF(F52="Scenario2PBT10",'Minor retrofit'!$AG$21,IF(F52="Scenario3PBT10",'Minor retrofit'!$AH$21,"")))&amp;IF(F52="Scenario1PBT11",'Minor retrofit'!$AI$21,IF(F52="Scenario2PBT11",'Minor retrofit'!$AJ$21,IF(F52="Scenario3PBT11",'Minor retrofit'!$AK$21,"")))&amp;IF(F52="Scenario1PBT12",'Minor retrofit'!$AL$21,IF(F52="Scenario2PBT12",'Minor retrofit'!$AM$21,IF(F52="Scenario3PBT12",'Minor retrofit'!$AN$21,"")))&amp;IF(F52="Scenario1PBT13",'Minor retrofit'!$AO$21,IF(F52="Scenario2PBT13",'Minor retrofit'!$AP$21,IF(F52="Scenario3PBT13",'Minor retrofit'!$AQ$21,"")))&amp;IF(F52="Scenario1PBT14",'Minor retrofit'!$AR$21,IF(F52="Scenario2PBT14",'Minor retrofit'!$AS$21,IF(F52="Scenario3PBT14",'Minor retrofit'!$AT$21,"")))&amp;IF(F52="Scenario1PBT15",'Minor retrofit'!$AU$21,IF(F52="Scenario2PBT15",'Minor retrofit'!$AV$21,IF(F52="Scenario3PBT15",'Minor retrofit'!$AW$21,"")))</f>
        <v/>
      </c>
      <c r="N52" s="118">
        <f t="shared" si="28"/>
        <v>0</v>
      </c>
      <c r="O52" s="206" t="str">
        <f>IF(F52="Scenario1PBT1",'Minor retrofit'!$E$24,IF(F52="Scenario2PBT1",'Minor retrofit'!$F$24,IF(F52="Scenario3PBT1",'Minor retrofit'!$G$24,"")))&amp;IF(F52="Scenario1PBT2",'Minor retrofit'!$H$24,IF(F52="Scenario2PBT2",'Minor retrofit'!$I$24,IF(F52="Scenario3PBT2",'Minor retrofit'!$J$24,"")))&amp;IF(F52="Scenario1PBT3",'Minor retrofit'!$K$24,IF(F52="Scenario2PBT3",'Minor retrofit'!$L$24,IF(F52="Scenario3PBT3",'Minor retrofit'!$M$24,"")))&amp;IF(F52="Scenario1PBT4",'Minor retrofit'!$N$24,IF(F52="Scenario2PBT4",'Minor retrofit'!$O$24,IF(F52="Scenario3PBT4",'Minor retrofit'!$P$24,"")))&amp;IF(F52="Scenario1PBT5",'Minor retrofit'!$Q$24,IF(F52="Scenario2PBT5",'Minor retrofit'!$R$24,IF(F52="Scenario3PBT5",'Minor retrofit'!$S$24,"")))&amp;IF(F52="Scenario1PBT6",'Minor retrofit'!$T$24,IF(F52="Scenario2PBT6",'Minor retrofit'!$U$24,IF(F52="Scenario3PBT6",'Minor retrofit'!$V$24,"")))&amp;IF(F52="Scenario1PBT7",'Minor retrofit'!$W$24,IF(F52="Scenario2PBT7",'Minor retrofit'!$X$24,IF(F52="Scenario3PBT7",'Minor retrofit'!$Y$24,"")))&amp;IF(F52="Scenario1PBT8",'Minor retrofit'!$Z$24,IF(F52="Scenario2PBT8",'Minor retrofit'!$AA$24,IF(F52="Scenario3PBT8",'Minor retrofit'!$AB$24,"")))&amp;IF(F52="Scenario1PBT9",'Minor retrofit'!$AC$24,IF(F52="Scenario2PBT9",'Minor retrofit'!$AD$24,IF(F52="Scenario3PBT9",'Minor retrofit'!$AE$24,"")))&amp;IF(F52="Scenario1PBT10",'Minor retrofit'!$AF$24,IF(F52="Scenario2PBT10",'Minor retrofit'!$AG$24,IF(F52="Scenario3PBT10",'Minor retrofit'!$AH$24,"")))&amp;IF(F52="Scenario1PBT11",'Minor retrofit'!$AI$24,IF(F52="Scenario2PBT11",'Minor retrofit'!$AJ$24,IF(F52="Scenario3PBT11",'Minor retrofit'!$AK$24,"")))&amp;IF(F52="Scenario1PBT12",'Minor retrofit'!$AL$24,IF(F52="Scenario2PBT12",'Minor retrofit'!$AM$24,IF(F52="Scenario3PBT12",'Minor retrofit'!$AN$24,"")))&amp;IF(F52="Scenario1PBT13",'Minor retrofit'!$AO$24,IF(F52="Scenario2PBT13",'Minor retrofit'!$AP$24,IF(F52="Scenario3PBT13",'Minor retrofit'!$AQ$24,"")))&amp;IF(F52="Scenario1PBT14",'Minor retrofit'!$AR$24,IF(F52="Scenario2PBT14",'Minor retrofit'!$AS$24,IF(F52="Scenario3PBT14",'Minor retrofit'!$AT$24,"")))&amp;IF(F52="Scenario1PBT15",'Minor retrofit'!$AU$24,IF(F52="Scenario2PBT15",'Minor retrofit'!$AV$24,IF(F52="Scenario3PBT15",'Minor retrofit'!$AW$24,"")))</f>
        <v/>
      </c>
      <c r="P52" s="117">
        <f t="shared" si="29"/>
        <v>0</v>
      </c>
      <c r="Q52" s="117" t="str">
        <f>IF(F52="Scenario1PBT1",'Minor retrofit'!$E$26,IF(F52="Scenario2PBT1",'Minor retrofit'!$F$26,IF(F52="Scenario3PBT1",'Minor retrofit'!$G$26,"")))&amp;IF(F52="Scenario1PBT2",'Minor retrofit'!$H$26,IF(F52="Scenario2PBT2",'Minor retrofit'!$I$26,IF(F52="Scenario3PBT2",'Minor retrofit'!$J$26,"")))&amp;IF(F52="Scenario1PBT3",'Minor retrofit'!$K$26,IF(F52="Scenario2PBT3",'Minor retrofit'!$L$26,IF(F52="Scenario3PBT3",'Minor retrofit'!$M$26,"")))&amp;IF(F52="Scenario1PBT4",'Minor retrofit'!$N$26,IF(F52="Scenario2PBT4",'Minor retrofit'!$O$26,IF(F52="Scenario3PBT4",'Minor retrofit'!$P$26,"")))&amp;IF(F52="Scenario1PBT5",'Minor retrofit'!$Q$26,IF(F52="Scenario2PBT5",'Minor retrofit'!$R$26,IF(F52="Scenario3PBT5",'Minor retrofit'!$S$26,"")))&amp;IF(F52="Scenario1PBT6",'Minor retrofit'!$T$26,IF(F52="Scenario2PBT6",'Minor retrofit'!$U$26,IF(F52="Scenario3PBT6",'Minor retrofit'!$V$26,"")))&amp;IF(F52="Scenario1PBT7",'Minor retrofit'!$W$26,IF(F52="Scenario2PBT7",'Minor retrofit'!$X$26,IF(F52="Scenario3PBT7",'Minor retrofit'!$Y$26,"")))&amp;IF(F52="Scenario1PBT8",'Minor retrofit'!$Z$26,IF(F52="Scenario2PBT8",'Minor retrofit'!$AA$26,IF(F52="Scenario3PBT8",'Minor retrofit'!$AB$26,"")))&amp;IF(F52="Scenario1PBT9",'Minor retrofit'!$AC$26,IF(F52="Scenario2PBT9",'Minor retrofit'!$AD$26,IF(F52="Scenario3PBT9",'Minor retrofit'!$AE$26,"")))&amp;IF(F52="Scenario1PBT10",'Minor retrofit'!$AF$26,IF(F52="Scenario2PBT10",'Minor retrofit'!$AG$26,IF(F52="Scenario3PBT10",'Minor retrofit'!$AH$26,"")))&amp;IF(F52="Scenario1PBT11",'Minor retrofit'!$AI$26,IF(F52="Scenario2PBT11",'Minor retrofit'!$AJ$26,IF(F52="Scenario3PBT11",'Minor retrofit'!$AK$26,"")))&amp;IF(F52="Scenario1PBT12",'Minor retrofit'!$AL$26,IF(F52="Scenario2PBT12",'Minor retrofit'!$AM$26,IF(F52="Scenario3PBT12",'Minor retrofit'!$AN$26,"")))&amp;IF(F52="Scenario1PBT13",'Minor retrofit'!$AO$26,IF(F52="Scenario2PBT13",'Minor retrofit'!$AP$26,IF(F52="Scenario3PBT13",'Minor retrofit'!$AQ$26,"")))&amp;IF(F52="Scenario1PBT14",'Minor retrofit'!$AR$26,IF(F52="Scenario2PBT14",'Minor retrofit'!$AS$26,IF(F52="Scenario3PBT14",'Minor retrofit'!$AT$26,"")))&amp;IF(F52="Scenario1PBT15",'Minor retrofit'!$AU$26,IF(F52="Scenario2PBT15",'Minor retrofit'!$AV$26,IF(F52="Scenario3PBT15",'Minor retrofit'!$AW$26,"")))</f>
        <v/>
      </c>
      <c r="R52" s="117">
        <f t="shared" si="30"/>
        <v>0</v>
      </c>
      <c r="S52" s="117" t="str">
        <f>IF(F52="Scenario1PBT1",'Minor retrofit'!$E$28,IF(F52="Scenario2PBT1",'Minor retrofit'!$F$28,IF(F52="Scenario3PBT1",'Minor retrofit'!$G$28,"")))&amp;IF(F52="Scenario1PBT2",'Minor retrofit'!$H$28,IF(F52="Scenario2PBT2",'Minor retrofit'!$I$28,IF(F52="Scenario3PBT2",'Minor retrofit'!$J$28,"")))&amp;IF(F52="Scenario1PBT3",'Minor retrofit'!$K$28,IF(F52="Scenario2PBT3",'Minor retrofit'!$L$28,IF(F52="Scenario3PBT3",'Minor retrofit'!$M$28,"")))&amp;IF(F52="Scenario1PBT4",'Minor retrofit'!$N$28,IF(F52="Scenario2PBT4",'Minor retrofit'!$O$28,IF(F52="Scenario3PBT4",'Minor retrofit'!$P$28,"")))&amp;IF(F52="Scenario1PBT5",'Minor retrofit'!$Q$28,IF(F52="Scenario2PBT5",'Minor retrofit'!$R$28,IF(F52="Scenario3PBT5",'Minor retrofit'!$S$28,"")))&amp;IF(F52="Scenario1PBT6",'Minor retrofit'!$T$28,IF(F52="Scenario2PBT6",'Minor retrofit'!$U$28,IF(F52="Scenario3PBT6",'Minor retrofit'!$V$28,"")))&amp;IF(F52="Scenario1PBT7",'Minor retrofit'!$W$28,IF(F52="Scenario2PBT7",'Minor retrofit'!$X$28,IF(F52="Scenario3PBT7",'Minor retrofit'!$Y$28,"")))&amp;IF(F52="Scenario1PBT8",'Minor retrofit'!$Z$28,IF(F52="Scenario2PBT8",'Minor retrofit'!$AA$28,IF(F52="Scenario3PBT8",'Minor retrofit'!$AB$28,"")))&amp;IF(F52="Scenario1PBT9",'Minor retrofit'!$AC$28,IF(F52="Scenario2PBT9",'Minor retrofit'!$AD$28,IF(F52="Scenario3PBT9",'Minor retrofit'!$AE$28,"")))&amp;IF(F52="Scenario1PBT10",'Minor retrofit'!$AF$28,IF(F52="Scenario2PBT10",'Minor retrofit'!$AG$28,IF(F52="Scenario3PBT10",'Minor retrofit'!$AH$28,"")))&amp;IF(F52="Scenario1PBT11",'Minor retrofit'!$AI$28,IF(F52="Scenario2PBT11",'Minor retrofit'!$AJ$28,IF(F52="Scenario3PBT11",'Minor retrofit'!$AK$28,"")))&amp;IF(F52="Scenario1PBT12",'Minor retrofit'!$AL$28,IF(F52="Scenario2PBT12",'Minor retrofit'!$AM$28,IF(F52="Scenario3PBT12",'Minor retrofit'!$AN$28,"")))&amp;IF(F52="Scenario1PBT13",'Minor retrofit'!$AO$28,IF(F52="Scenario2PBT13",'Minor retrofit'!$AP$28,IF(F52="Scenario3PBT13",'Minor retrofit'!$AQ$28,"")))&amp;IF(F52="Scenario1PBT14",'Minor retrofit'!$AR$28,IF(F52="Scenario2PBT14",'Minor retrofit'!$AS$28,IF(F52="Scenario3PBT14",'Minor retrofit'!$AT$28,"")))&amp;IF(F52="Scenario1PBT15",'Minor retrofit'!$AU$28,IF(F52="Scenario2PBT15",'Minor retrofit'!$AV$28,IF(F52="Scenario3PBT15",'Minor retrofit'!$AW$28,"")))</f>
        <v/>
      </c>
      <c r="T52" s="207">
        <f t="shared" si="31"/>
        <v>0</v>
      </c>
      <c r="U52" s="206" t="str">
        <f>IF(F52="Scenario1PBT1",'Minor retrofit'!$E$39,IF(F52="Scenario2PBT1",'Minor retrofit'!$F$39,IF(F52="Scenario3PBT1",'Minor retrofit'!$G$39,"")))&amp;IF(F52="Scenario1PBT2",'Minor retrofit'!$H$39,IF(F52="Scenario2PBT2",'Minor retrofit'!$I$39,IF(F52="Scenario3PBT2",'Minor retrofit'!$J$39,"")))&amp;IF(F52="Scenario1PBT3",'Minor retrofit'!$K$39,IF(F52="Scenario2PBT3",'Minor retrofit'!$L$39,IF(F52="Scenario3PBT3",'Minor retrofit'!$M$39,"")))&amp;IF(F52="Scenario1PBT4",'Minor retrofit'!$N$39,IF(F52="Scenario2PBT4",'Minor retrofit'!$O$39,IF(F52="Scenario3PBT4",'Minor retrofit'!$P$39,"")))&amp;IF(F52="Scenario1PBT5",'Minor retrofit'!$Q$39,IF(F52="Scenario2PBT5",'Minor retrofit'!$R$39,IF(F52="Scenario3PBT5",'Minor retrofit'!$S$39,"")))&amp;IF(F52="Scenario1PBT6",'Minor retrofit'!$T$39,IF(F52="Scenario2PBT6",'Minor retrofit'!$U$39,IF(F52="Scenario3PBT6",'Minor retrofit'!$V$39,"")))&amp;IF(F52="Scenario1PBT7",'Minor retrofit'!$W$39,IF(F52="Scenario2PBT7",'Minor retrofit'!$X$39,IF(F52="Scenario3PBT7",'Minor retrofit'!$Y$39,"")))&amp;IF(F52="Scenario1PBT8",'Minor retrofit'!$Z$39,IF(F52="Scenario2PBT8",'Minor retrofit'!$AA$39,IF(F52="Scenario3PBT8",'Minor retrofit'!$AB$39,"")))&amp;IF(F52="Scenario1PBT9",'Minor retrofit'!$AC$39,IF(F52="Scenario2PBT9",'Minor retrofit'!$AD$39,IF(F52="Scenario3PBT9",'Minor retrofit'!$AE$39,"")))&amp;IF(F52="Scenario1PBT10",'Minor retrofit'!$AF$39,IF(F52="Scenario2PBT10",'Minor retrofit'!$AG$39,IF(F52="Scenario3PBT10",'Minor retrofit'!$AH$39,"")))&amp;IF(F52="Scenario1PBT11",'Minor retrofit'!$AI$39,IF(F52="Scenario2PBT11",'Minor retrofit'!$AJ$39,IF(F52="Scenario3PBT11",'Minor retrofit'!$AK$39,"")))&amp;IF(F52="Scenario1PBT12",'Minor retrofit'!$AL$39,IF(F52="Scenario2PBT12",'Minor retrofit'!$AM$39,IF(F52="Scenario3PBT12",'Minor retrofit'!$AN$39,"")))&amp;IF(F52="Scenario1PBT13",'Minor retrofit'!$AO$39,IF(F52="Scenario2PBT13",'Minor retrofit'!$AP$39,IF(F52="Scenario3PBT13",'Minor retrofit'!$AQ$39,"")))&amp;IF(F52="Scenario1PBT14",'Minor retrofit'!$AR$39,IF(F52="Scenario2PBT14",'Minor retrofit'!$AS$39,IF(F52="Scenario3PBT14",'Minor retrofit'!$AT$39,"")))&amp;IF(F52="Scenario1PBT15",'Minor retrofit'!$AU$39,IF(F52="Scenario2PBT15",'Minor retrofit'!$AV$39,IF(F52="Scenario3PBT15",'Minor retrofit'!$AW$39,"")))</f>
        <v/>
      </c>
      <c r="V52" s="117">
        <f t="shared" si="32"/>
        <v>0</v>
      </c>
      <c r="W52" s="117" t="str">
        <f>IF(F52="Scenario1PBT1",'Minor retrofit'!$E$41,IF(F52="Scenario2PBT1",'Minor retrofit'!$F$41,IF(F52="Scenario3PBT1",'Minor retrofit'!$G$41,"")))&amp;IF(F52="Scenario1PBT2",'Minor retrofit'!$H$41,IF(F52="Scenario2PBT2",'Minor retrofit'!$I$41,IF(F52="Scenario3PBT2",'Minor retrofit'!$J$41,"")))&amp;IF(F52="Scenario1PBT3",'Minor retrofit'!$K$41,IF(F52="Scenario2PBT3",'Minor retrofit'!$L$41,IF(F52="Scenario3PBT3",'Minor retrofit'!$M$41,"")))&amp;IF(F52="Scenario1PBT4",'Minor retrofit'!$N$41,IF(F52="Scenario2PBT4",'Minor retrofit'!$O$41,IF(F52="Scenario3PBT4",'Minor retrofit'!$P$41,"")))&amp;IF(F52="Scenario1PBT5",'Minor retrofit'!$Q$41,IF(F52="Scenario2PBT5",'Minor retrofit'!$R$41,IF(F52="Scenario3PBT5",'Minor retrofit'!$S$41,"")))&amp;IF(F52="Scenario1PBT6",'Minor retrofit'!$T$41,IF(F52="Scenario2PBT6",'Minor retrofit'!$U$41,IF(F52="Scenario3PBT6",'Minor retrofit'!$V$41,"")))&amp;IF(F52="Scenario1PBT7",'Minor retrofit'!$W$41,IF(F52="Scenario2PBT7",'Minor retrofit'!$X$41,IF(F52="Scenario3PBT7",'Minor retrofit'!$Y$41,"")))&amp;IF(F52="Scenario1PBT8",'Minor retrofit'!$Z$41,IF(F52="Scenario2PBT8",'Minor retrofit'!$AA$41,IF(F52="Scenario3PBT8",'Minor retrofit'!$AB$41,"")))&amp;IF(F52="Scenario1PBT9",'Minor retrofit'!$AC$41,IF(F52="Scenario2PBT9",'Minor retrofit'!$AD$41,IF(F52="Scenario3PBT9",'Minor retrofit'!$AE$41,"")))&amp;IF(F52="Scenario1PBT10",'Minor retrofit'!$AF$41,IF(F52="Scenario2PBT10",'Minor retrofit'!$AG$41,IF(F52="Scenario3PBT10",'Minor retrofit'!$AH$41,"")))&amp;IF(F52="Scenario1PBT11",'Minor retrofit'!$AI$41,IF(F52="Scenario2PBT11",'Minor retrofit'!$AJ$41,IF(F52="Scenario3PBT11",'Minor retrofit'!$AK$41,"")))&amp;IF(F52="Scenario1PBT12",'Minor retrofit'!$AL$41,IF(F52="Scenario2PBT12",'Minor retrofit'!$AM$41,IF(F52="Scenario3PBT12",'Minor retrofit'!$AN$41,"")))&amp;IF(F52="Scenario1PBT13",'Minor retrofit'!$AO$41,IF(F52="Scenario2PBT13",'Minor retrofit'!$AP$41,IF(F52="Scenario3PBT13",'Minor retrofit'!$AQ$41,"")))&amp;IF(F52="Scenario1PBT14",'Minor retrofit'!$AR$41,IF(F52="Scenario2PBT14",'Minor retrofit'!$AS$41,IF(F52="Scenario3PBT14",'Minor retrofit'!$AT$41,"")))&amp;IF(F52="Scenario1PBT15",'Minor retrofit'!$AU$41,IF(F52="Scenario2PBT15",'Minor retrofit'!$AV$41,IF(F52="Scenario3PBT15",'Minor retrofit'!$AW$41,"")))</f>
        <v/>
      </c>
      <c r="X52" s="117">
        <f t="shared" si="33"/>
        <v>0</v>
      </c>
      <c r="Y52" s="117" t="str">
        <f>IF(F52="Scenario1PBT1",'Minor retrofit'!$E$43,IF(F52="Scenario2PBT1",'Minor retrofit'!$F$43,IF(F52="Scenario3PBT1",'Minor retrofit'!$G$43,"")))&amp;IF(F52="Scenario1PBT2",'Minor retrofit'!$H$43,IF(F52="Scenario2PBT2",'Minor retrofit'!$I$43,IF(F52="Scenario3PBT2",'Minor retrofit'!$J$43,"")))&amp;IF(F52="Scenario1PBT3",'Minor retrofit'!$K$43,IF(F52="Scenario2PBT3",'Minor retrofit'!$L$43,IF(F52="Scenario3PBT3",'Minor retrofit'!$M$43,"")))&amp;IF(F52="Scenario1PBT4",'Minor retrofit'!$N$43,IF(F52="Scenario2PBT4",'Minor retrofit'!$O$43,IF(F52="Scenario3PBT4",'Minor retrofit'!$P$43,"")))&amp;IF(F52="Scenario1PBT5",'Minor retrofit'!$Q$43,IF(F52="Scenario2PBT5",'Minor retrofit'!$R$43,IF(F52="Scenario3PBT5",'Minor retrofit'!$S$43,"")))&amp;IF(F52="Scenario1PBT6",'Minor retrofit'!$T$43,IF(F52="Scenario2PBT6",'Minor retrofit'!$U$43,IF(F52="Scenario3PBT6",'Minor retrofit'!$V$43,"")))&amp;IF(F52="Scenario1PBT7",'Minor retrofit'!$W$43,IF(F52="Scenario2PBT7",'Minor retrofit'!$X$43,IF(F52="Scenario3PBT7",'Minor retrofit'!$Y$43,"")))&amp;IF(F52="Scenario1PBT8",'Minor retrofit'!$Z$43,IF(F52="Scenario2PBT8",'Minor retrofit'!$AA$43,IF(F52="Scenario3PBT8",'Minor retrofit'!$AB$43,"")))&amp;IF(F52="Scenario1PBT9",'Minor retrofit'!$AC$43,IF(F52="Scenario2PBT9",'Minor retrofit'!$AD$43,IF(F52="Scenario3PBT9",'Minor retrofit'!$AE$43,"")))&amp;IF(F52="Scenario1PBT10",'Minor retrofit'!$AF$43,IF(F52="Scenario2PBT10",'Minor retrofit'!$AG$43,IF(F52="Scenario3PBT10",'Minor retrofit'!$AH$43,"")))&amp;IF(F52="Scenario1PBT11",'Minor retrofit'!$AI$43,IF(F52="Scenario2PBT11",'Minor retrofit'!$AJ$43,IF(F52="Scenario3PBT11",'Minor retrofit'!$AK$43,"")))&amp;IF(F52="Scenario1PBT12",'Minor retrofit'!$AL$43,IF(F52="Scenario2PBT12",'Minor retrofit'!$AM$43,IF(F52="Scenario3PBT12",'Minor retrofit'!$AN$43,"")))&amp;IF(F52="Scenario1PBT13",'Minor retrofit'!$AO$43,IF(F52="Scenario2PBT13",'Minor retrofit'!$AP$43,IF(F52="Scenario3PBT13",'Minor retrofit'!$AQ$43,"")))&amp;IF(F52="Scenario1PBT14",'Minor retrofit'!$AR$43,IF(F52="Scenario2PBT14",'Minor retrofit'!$AS$43,IF(F52="Scenario3PBT14",'Minor retrofit'!$AT$43,"")))&amp;IF(F52="Scenario1PBT15",'Minor retrofit'!$AU$43,IF(F52="Scenario2PBT15",'Minor retrofit'!$AV$43,IF(F52="Scenario3PBT15",'Minor retrofit'!$AW$43,"")))</f>
        <v/>
      </c>
      <c r="Z52" s="117">
        <f t="shared" si="34"/>
        <v>0</v>
      </c>
      <c r="AA52" s="178" t="str">
        <f>IF(F52="Scenario1PBT1",'Minor retrofit'!$E$102,IF(F52="Scenario2PBT1",'Minor retrofit'!$F$102,IF(F52="Scenario3PBT1",'Minor retrofit'!$G$102,"")))&amp;IF(F52="Scenario1PBT2",'Minor retrofit'!$H$102,IF(F52="Scenario2PBT2",'Minor retrofit'!$I$102,IF(F52="Scenario3PBT2",'Minor retrofit'!$J$102,"")))&amp;IF(F52="Scenario1PBT3",'Minor retrofit'!$K$102,IF(F52="Scenario2PBT3",'Minor retrofit'!$L$102,IF(F52="Scenario3PBT3",'Minor retrofit'!$M$102,"")))&amp;IF(F52="Scenario1PBT4",'Minor retrofit'!$N$102,IF(F52="Scenario2PBT4",'Minor retrofit'!$O$102,IF(F52="Scenario3PBT4",'Minor retrofit'!$P$102,"")))&amp;IF(F52="Scenario1PBT5",'Minor retrofit'!$Q$102,IF(F52="Scenario2PBT5",'Minor retrofit'!$R$102,IF(F52="Scenario3PBT5",'Minor retrofit'!$S$102,"")))&amp;IF(F52="Scenario1PBT6",'Minor retrofit'!$T$102,IF(F52="Scenario2PBT6",'Minor retrofit'!$U$102,IF(F52="Scenario3PBT6",'Minor retrofit'!$V$102,"")))&amp;IF(F52="Scenario1PBT7",'Minor retrofit'!$W$102,IF(F52="Scenario2PBT7",'Minor retrofit'!$X$102,IF(F52="Scenario3PBT7",'Minor retrofit'!$Y$102,"")))&amp;IF(F52="Scenario1PBT8",'Minor retrofit'!$Z$102,IF(F52="Scenario2PBT8",'Minor retrofit'!$AA$102,IF(F52="Scenario3PBT8",'Minor retrofit'!$AB$102,"")))&amp;IF(F52="Scenario1PBT9",'Minor retrofit'!$AC$102,IF(F52="Scenario2PBT9",'Minor retrofit'!$AD$102,IF(F52="Scenario3PBT9",'Minor retrofit'!$AE$102,"")))&amp;IF(F52="Scenario1PBT10",'Minor retrofit'!$AF$102,IF(F52="Scenario2PBT10",'Minor retrofit'!$AG$102,IF(F52="Scenario3PBT10",'Minor retrofit'!$AH$102,"")))&amp;IF(F52="Scenario1PBT11",'Minor retrofit'!$AI$102,IF(F52="Scenario2PBT11",'Minor retrofit'!$AJ$102,IF(F52="Scenario3PBT11",'Minor retrofit'!$AK$102,"")))&amp;IF(F52="Scenario1PBT12",'Minor retrofit'!$AL$102,IF(F52="Scenario2PBT12",'Minor retrofit'!$AM$102,IF(F52="Scenario3PBT12",'Minor retrofit'!$AN$102,"")))&amp;IF(F52="Scenario1PBT13",'Minor retrofit'!$AO$102,IF(F52="Scenario2PBT13",'Minor retrofit'!$AP$102,IF(F52="Scenario3PBT13",'Minor retrofit'!$AQ$102,"")))&amp;IF(F52="Scenario1PBT14",'Minor retrofit'!$AR$102,IF(F52="Scenario2PBT14",'Minor retrofit'!$AS$102,IF(F52="Scenario3PBT14",'Minor retrofit'!$AT$102,"")))&amp;IF(F52="Scenario1PBT15",'Minor retrofit'!$AU$102,IF(F52="Scenario2PBT15",'Minor retrofit'!$AV$102,IF(F52="Scenario3PBT15",'Minor retrofit'!$AW$102,"")))</f>
        <v/>
      </c>
      <c r="AB52" s="179">
        <f t="shared" si="35"/>
        <v>0</v>
      </c>
      <c r="AC52" s="363" t="str">
        <f t="shared" si="48"/>
        <v/>
      </c>
      <c r="AD52" s="353">
        <f>IF(AC52="",IFERROR('Projection_Base-case'!G53-G52,0),0)</f>
        <v>0</v>
      </c>
      <c r="AE52" s="350">
        <f t="shared" si="36"/>
        <v>0</v>
      </c>
      <c r="AF52" s="361">
        <f>IFERROR(100*AD52/'Projection_Base-case'!G53,0)</f>
        <v>0</v>
      </c>
      <c r="AG52" s="352">
        <f>IF(AC52="",IFERROR('Projection_Base-case'!I53-I52,0),0)</f>
        <v>0</v>
      </c>
      <c r="AH52" s="353">
        <f t="shared" si="37"/>
        <v>0</v>
      </c>
      <c r="AI52" s="361">
        <f>IFERROR(100*AG52/'Projection_Base-case'!I53,0)</f>
        <v>0</v>
      </c>
      <c r="AJ52" s="352">
        <f>IF(AC52="",IFERROR('Projection_Base-case'!K53-K52,0),0)</f>
        <v>0</v>
      </c>
      <c r="AK52" s="353">
        <f t="shared" si="38"/>
        <v>0</v>
      </c>
      <c r="AL52" s="361">
        <f>IFERROR(100*AJ52/'Projection_Base-case'!K53,0)</f>
        <v>0</v>
      </c>
      <c r="AM52" s="352">
        <f>-IF(AC52="",IFERROR('Projection_Base-case'!M53-M52,0),0)</f>
        <v>0</v>
      </c>
      <c r="AN52" s="353">
        <f t="shared" si="39"/>
        <v>0</v>
      </c>
      <c r="AO52" s="354">
        <f>IFERROR(IF('Projection_Base-case'!N53&gt;0,100*AN52/'Projection_Base-case'!N53,100*AN52/N52),0)</f>
        <v>0</v>
      </c>
      <c r="AP52" s="355">
        <f>IF(AC52="",IFERROR('Projection_Base-case'!O53-O52,0),0)</f>
        <v>0</v>
      </c>
      <c r="AQ52" s="356">
        <f t="shared" si="40"/>
        <v>0</v>
      </c>
      <c r="AR52" s="356">
        <f>IFERROR(100*AP52/'Projection_Base-case'!O53,0)</f>
        <v>0</v>
      </c>
      <c r="AS52" s="355">
        <f>IF(AC52="",IFERROR('Projection_Base-case'!Q53-Q52,0),0)</f>
        <v>0</v>
      </c>
      <c r="AT52" s="356">
        <f t="shared" si="41"/>
        <v>0</v>
      </c>
      <c r="AU52" s="356">
        <f>IFERROR(100*AS52/'Projection_Base-case'!Q53,0)</f>
        <v>0</v>
      </c>
      <c r="AV52" s="355">
        <f>IF(AC52="",IFERROR('Projection_Base-case'!S53-S52,0),0)</f>
        <v>0</v>
      </c>
      <c r="AW52" s="356">
        <f t="shared" si="42"/>
        <v>0</v>
      </c>
      <c r="AX52" s="357">
        <f>IFERROR(100*AV52/'Projection_Base-case'!S53,0)</f>
        <v>0</v>
      </c>
      <c r="AY52" s="358">
        <f>IF(AC52="",IFERROR('Projection_Base-case'!U53-U52,0),0)</f>
        <v>0</v>
      </c>
      <c r="AZ52" s="359">
        <f t="shared" si="43"/>
        <v>0</v>
      </c>
      <c r="BA52" s="359">
        <f>IFERROR(100*AY52/'Projection_Base-case'!U53,0)</f>
        <v>0</v>
      </c>
      <c r="BB52" s="358">
        <f>IF(AC52="",IFERROR('Projection_Base-case'!W53-W52,0),0)</f>
        <v>0</v>
      </c>
      <c r="BC52" s="359">
        <f t="shared" si="44"/>
        <v>0</v>
      </c>
      <c r="BD52" s="359">
        <f>IFERROR(100*BB52/'Projection_Base-case'!W53,0)</f>
        <v>0</v>
      </c>
      <c r="BE52" s="358">
        <f>IF(AC52="",IFERROR('Projection_Base-case'!Y53-Y52,0),0)</f>
        <v>0</v>
      </c>
      <c r="BF52" s="359">
        <f t="shared" si="45"/>
        <v>0</v>
      </c>
      <c r="BG52" s="359">
        <f>IFERROR(100*BE52/'Projection_Base-case'!Y53,0)</f>
        <v>0</v>
      </c>
      <c r="BH52" s="359">
        <f t="shared" si="46"/>
        <v>0</v>
      </c>
      <c r="BI52" s="360">
        <f t="shared" si="47"/>
        <v>0</v>
      </c>
    </row>
    <row r="53" spans="1:61">
      <c r="A53" s="205">
        <v>49</v>
      </c>
      <c r="B53" s="347">
        <f>IF('Projection_Base-case'!B54&lt;&gt;"",'Projection_Base-case'!B54,0)</f>
        <v>0</v>
      </c>
      <c r="C53" s="347">
        <f>IF('Projection_Base-case'!C54&lt;&gt;"",'Projection_Base-case'!C54,0)</f>
        <v>0</v>
      </c>
      <c r="D53" s="365">
        <f>IF('Projection_Base-case'!D54&lt;&gt;"",'Projection_Base-case'!D54,0)</f>
        <v>0</v>
      </c>
      <c r="E53" s="369"/>
      <c r="F53" s="367" t="str">
        <f t="shared" si="23"/>
        <v>0</v>
      </c>
      <c r="G53" s="206" t="str">
        <f>IF(F53="Scenario1PBT1",'Minor retrofit'!$E$7,IF(F53="Scenario2PBT1",'Minor retrofit'!$F$7,IF(F53="Scenario3PBT1",'Minor retrofit'!$G$7,"")))&amp;IF(F53="Scenario1PBT2",'Minor retrofit'!$H$7,IF(F53="Scenario2PBT2",'Minor retrofit'!$I$7,IF(F53="Scenario3PBT2",'Minor retrofit'!$J$7,"")))&amp;IF(F53="Scenario1PBT3",'Minor retrofit'!$K$7,IF(F53="Scenario2PBT3",'Minor retrofit'!$L$7,IF(F53="Scenario3PBT3",'Minor retrofit'!$M$7,"")))&amp;IF(F53="Scenario1PBT4",'Minor retrofit'!$N$7,IF(F53="Scenario2PBT4",'Minor retrofit'!$O$7,IF(F53="Scenario3PBT4",'Minor retrofit'!$P$7,"")))&amp;IF(F53="Scenario1PBT5",'Minor retrofit'!$Q$7,IF(F53="Scenario2PBT5",'Minor retrofit'!$R$7,IF(F53="Scenario3PBT5",'Minor retrofit'!$S$7,"")))&amp;IF(F53="Scenario1PBT6",'Minor retrofit'!$T$7,IF(F53="Scenario2PBT6",'Minor retrofit'!$U$7,IF(F53="Scenario3PBT6",'Minor retrofit'!$V$7,"")))&amp;IF(F53="Scenario1PBT7",'Minor retrofit'!$W$7,IF(F53="Scenario2PBT7",'Minor retrofit'!$X$7,IF(F53="Scenario3PBT7",'Minor retrofit'!$Y$7,"")))&amp;IF(F53="Scenario1PBT8",'Minor retrofit'!$Z$7,IF(F53="Scenario2PBT8",'Minor retrofit'!$AA$7,IF(F53="Scenario3PBT8",'Minor retrofit'!$AB$7,"")))&amp;IF(F53="Scenario1PBT9",'Minor retrofit'!$AC$7,IF(F53="Scenario2PBT9",'Minor retrofit'!$AD$7,IF(F53="Scenario3PBT9",'Minor retrofit'!$AE$7,"")))&amp;IF(F53="Scenario1PBT10",'Minor retrofit'!$AF$7,IF(F53="Scenario2PBT10",'Minor retrofit'!$AG$7,IF(F53="Scenario3PBT10",'Minor retrofit'!$AH$7,"")))&amp;IF(F53="Scenario1PBT11",'Minor retrofit'!$AI$7,IF(F53="Scenario2PBT11",'Minor retrofit'!$AJ$7,IF(F53="Scenario3PBT11",'Minor retrofit'!$AK$7,"")))&amp;IF(F53="Scenario1PBT12",'Minor retrofit'!$AL$7,IF(F53="Scenario2PBT12",'Minor retrofit'!$AM$7,IF(F53="Scenario3PBT12",'Minor retrofit'!$AN$7,"")))&amp;IF(F53="Scenario1PBT13",'Minor retrofit'!$AO$7,IF(F53="Scenario2PBT13",'Minor retrofit'!$AP$7,IF(F53="Scenario3PBT13",'Minor retrofit'!$AQ$7,"")))&amp;IF(F53="Scenario1PBT14",'Minor retrofit'!$AR$7,IF(F53="Scenario2PBT14",'Minor retrofit'!$AS$7,IF(F53="Scenario3PBT14",'Minor retrofit'!$AT$7,"")))&amp;IF(F53="Scenario1PBT15",'Minor retrofit'!$AU$7,IF(F53="Scenario2PBT15",'Minor retrofit'!$AV$7,IF(F53="Scenario3PBT15",'Minor retrofit'!$AW$7,"")))</f>
        <v/>
      </c>
      <c r="H53" s="117">
        <f t="shared" si="25"/>
        <v>0</v>
      </c>
      <c r="I53" s="117" t="str">
        <f>IF(F53="Scenario1PBT1",'Minor retrofit'!$E$17,IF(F53="Scenario2PBT1",'Minor retrofit'!$F$17,IF(F53="Scenario3PBT1",'Minor retrofit'!$G$17,"")))&amp;IF(F53="Scenario1PBT2",'Minor retrofit'!$H$17,IF(F53="Scenario2PBT2",'Minor retrofit'!$I$17,IF(F53="Scenario3PBT2",'Minor retrofit'!$J$17,"")))&amp;IF(F53="Scenario1PBT3",'Minor retrofit'!$K$17,IF(F53="Scenario2PBT3",'Minor retrofit'!$L$17,IF(F53="Scenario3PBT3",'Minor retrofit'!$M$17,"")))&amp;IF(F53="Scenario1PBT4",'Minor retrofit'!$N$17,IF(F53="Scenario2PBT4",'Minor retrofit'!$O$17,IF(F53="Scenario3PBT4",'Minor retrofit'!$P$17,"")))&amp;IF(F53="Scenario1PBT5",'Minor retrofit'!$Q$17,IF(F53="Scenario2PBT5",'Minor retrofit'!$R$17,IF(F53="Scenario3PBT5",'Minor retrofit'!$S$17,"")))&amp;IF(F53="Scenario1PBT6",'Minor retrofit'!$T$17,IF(F53="Scenario2PBT6",'Minor retrofit'!$U$17,IF(F53="Scenario3PBT6",'Minor retrofit'!$V$17,"")))&amp;IF(F53="Scenario1PBT7",'Minor retrofit'!$W$17,IF(F53="Scenario2PBT7",'Minor retrofit'!$X$17,IF(F53="Scenario3PBT7",'Minor retrofit'!$Y$17,"")))&amp;IF(F53="Scenario1PBT8",'Minor retrofit'!$Z$17,IF(F53="Scenario2PBT8",'Minor retrofit'!$AA$17,IF(F53="Scenario3PBT8",'Minor retrofit'!$AB$17,"")))&amp;IF(F53="Scenario1PBT9",'Minor retrofit'!$AC$17,IF(F53="Scenario2PBT9",'Minor retrofit'!$AD$17,IF(F53="Scenario3PBT9",'Minor retrofit'!$AE$17,"")))&amp;IF(F53="Scenario1PBT10",'Minor retrofit'!$AF$17,IF(F53="Scenario2PBT10",'Minor retrofit'!$AG$17,IF(F53="Scenario3PBT10",'Minor retrofit'!$AH$17,"")))&amp;IF(F53="Scenario1PBT11",'Minor retrofit'!$AI$17,IF(F53="Scenario2PBT11",'Minor retrofit'!$AJ$17,IF(F53="Scenario3PBT11",'Minor retrofit'!$AK$17,"")))&amp;IF(F53="Scenario1PBT12",'Minor retrofit'!$AL$17,IF(F53="Scenario2PBT12",'Minor retrofit'!$AM$17,IF(F53="Scenario3PBT12",'Minor retrofit'!$AN$17,"")))&amp;IF(F53="Scenario1PBT13",'Minor retrofit'!$AO$17,IF(F53="Scenario2PBT13",'Minor retrofit'!$AP$17,IF(F53="Scenario3PBT13",'Minor retrofit'!$AQ$17,"")))&amp;IF(F53="Scenario1PBT14",'Minor retrofit'!$AR$17,IF(F53="Scenario2PBT14",'Minor retrofit'!$AS$17,IF(F53="Scenario3PBT14",'Minor retrofit'!$AT$17,"")))&amp;IF(F53="Scenario1PBT15",'Minor retrofit'!$AU$17,IF(F53="Scenario2PBT15",'Minor retrofit'!$AV$17,IF(F53="Scenario3PBT15",'Minor retrofit'!$AW$17,"")))</f>
        <v/>
      </c>
      <c r="J53" s="117">
        <f t="shared" si="26"/>
        <v>0</v>
      </c>
      <c r="K53" s="117" t="str">
        <f>IF(F53="Scenario1PBT1",'Minor retrofit'!$E$19,IF(F53="Scenario2PBT1",'Minor retrofit'!$F$19,IF(F53="Scenario3PBT1",'Minor retrofit'!$G$19,"")))&amp;IF(F53="Scenario1PBT2",'Minor retrofit'!$H$19,IF(F53="Scenario2PBT2",'Minor retrofit'!$I$19,IF(F53="Scenario3PBT2",'Minor retrofit'!$J$19,"")))&amp;IF(F53="Scenario1PBT3",'Minor retrofit'!$K$19,IF(F53="Scenario2PBT3",'Minor retrofit'!$L$19,IF(F53="Scenario3PBT3",'Minor retrofit'!$M$19,"")))&amp;IF(F53="Scenario1PBT4",'Minor retrofit'!$N$19,IF(F53="Scenario2PBT4",'Minor retrofit'!$O$19,IF(F53="Scenario3PBT4",'Minor retrofit'!$P$19,"")))&amp;IF(F53="Scenario1PBT5",'Minor retrofit'!$Q$19,IF(F53="Scenario2PBT5",'Minor retrofit'!$R$19,IF(F53="Scenario3PBT5",'Minor retrofit'!$S$19,"")))&amp;IF(F53="Scenario1PBT6",'Minor retrofit'!$T$19,IF(F53="Scenario2PBT6",'Minor retrofit'!$U$19,IF(F53="Scenario3PBT6",'Minor retrofit'!$V$19,"")))&amp;IF(F53="Scenario1PBT7",'Minor retrofit'!$W$19,IF(F53="Scenario2PBT7",'Minor retrofit'!$X$19,IF(F53="Scenario3PBT7",'Minor retrofit'!$Y$19,"")))&amp;IF(F53="Scenario1PBT8",'Minor retrofit'!$Z$19,IF(F53="Scenario2PBT8",'Minor retrofit'!$AA$19,IF(F53="Scenario3PBT8",'Minor retrofit'!$AB$19,"")))&amp;IF(F53="Scenario1PBT9",'Minor retrofit'!$AC$19,IF(F53="Scenario2PBT9",'Minor retrofit'!$AD$19,IF(F53="Scenario3PBT9",'Minor retrofit'!$AE$19,"")))&amp;IF(F53="Scenario1PBT10",'Minor retrofit'!$AF$19,IF(F53="Scenario2PBT10",'Minor retrofit'!$AG$19,IF(F53="Scenario3PBT10",'Minor retrofit'!$AH$19,"")))&amp;IF(F53="Scenario1PBT11",'Minor retrofit'!$AI$19,IF(F53="Scenario2PBT11",'Minor retrofit'!$AJ$19,IF(F53="Scenario3PBT11",'Minor retrofit'!$AK$19,"")))&amp;IF(F53="Scenario1PBT12",'Minor retrofit'!$AL$19,IF(F53="Scenario2PBT12",'Minor retrofit'!$AM$19,IF(F53="Scenario3PBT12",'Minor retrofit'!$AN$19,"")))&amp;IF(F53="Scenario1PBT13",'Minor retrofit'!$AO$19,IF(F53="Scenario2PBT13",'Minor retrofit'!$AP$19,IF(F53="Scenario3PBT13",'Minor retrofit'!$AQ$19,"")))&amp;IF(F53="Scenario1PBT14",'Minor retrofit'!$AR$19,IF(F53="Scenario2PBT14",'Minor retrofit'!$AS$19,IF(F53="Scenario3PBT14",'Minor retrofit'!$AT$19,"")))&amp;IF(F53="Scenario1PBT15",'Minor retrofit'!$AU$19,IF(F53="Scenario2PBT15",'Minor retrofit'!$AV$19,IF(F53="Scenario3PBT15",'Minor retrofit'!$AW$19,"")))</f>
        <v/>
      </c>
      <c r="L53" s="117">
        <f t="shared" si="27"/>
        <v>0</v>
      </c>
      <c r="M53" s="117" t="str">
        <f>IF(F53="Scenario1PBT1",'Minor retrofit'!$E$21,IF(F53="Scenario2PBT1",'Minor retrofit'!$F$21,IF(F53="Scenario3PBT1",'Minor retrofit'!$G$21,"")))&amp;IF(F53="Scenario1PBT2",'Minor retrofit'!$H$21,IF(F53="Scenario2PBT2",'Minor retrofit'!$I$21,IF(F53="Scenario3PBT2",'Minor retrofit'!$J$21,"")))&amp;IF(F53="Scenario1PBT3",'Minor retrofit'!$K$21,IF(F53="Scenario2PBT3",'Minor retrofit'!$L$21,IF(F53="Scenario3PBT3",'Minor retrofit'!$M$21,"")))&amp;IF(F53="Scenario1PBT4",'Minor retrofit'!$N$21,IF(F53="Scenario2PBT4",'Minor retrofit'!$O$21,IF(F53="Scenario3PBT4",'Minor retrofit'!$P$21,"")))&amp;IF(F53="Scenario1PBT5",'Minor retrofit'!$Q$21,IF(F53="Scenario2PBT5",'Minor retrofit'!$R$21,IF(F53="Scenario3PBT5",'Minor retrofit'!$S$21,"")))&amp;IF(F53="Scenario1PBT6",'Minor retrofit'!$T$21,IF(F53="Scenario2PBT6",'Minor retrofit'!$U$21,IF(F53="Scenario3PBT6",'Minor retrofit'!$V$21,"")))&amp;IF(F53="Scenario1PBT7",'Minor retrofit'!$W$21,IF(F53="Scenario2PBT7",'Minor retrofit'!$X$21,IF(F53="Scenario3PBT7",'Minor retrofit'!$Y$21,"")))&amp;IF(F53="Scenario1PBT8",'Minor retrofit'!$Z$21,IF(F53="Scenario2PBT8",'Minor retrofit'!$AA$21,IF(F53="Scenario3PBT8",'Minor retrofit'!$AB$21,"")))&amp;IF(F53="Scenario1PBT9",'Minor retrofit'!$AC$21,IF(F53="Scenario2PBT9",'Minor retrofit'!$AD$21,IF(F53="Scenario3PBT9",'Minor retrofit'!$AE$21,"")))&amp;IF(F53="Scenario1PBT10",'Minor retrofit'!$AF$21,IF(F53="Scenario2PBT10",'Minor retrofit'!$AG$21,IF(F53="Scenario3PBT10",'Minor retrofit'!$AH$21,"")))&amp;IF(F53="Scenario1PBT11",'Minor retrofit'!$AI$21,IF(F53="Scenario2PBT11",'Minor retrofit'!$AJ$21,IF(F53="Scenario3PBT11",'Minor retrofit'!$AK$21,"")))&amp;IF(F53="Scenario1PBT12",'Minor retrofit'!$AL$21,IF(F53="Scenario2PBT12",'Minor retrofit'!$AM$21,IF(F53="Scenario3PBT12",'Minor retrofit'!$AN$21,"")))&amp;IF(F53="Scenario1PBT13",'Minor retrofit'!$AO$21,IF(F53="Scenario2PBT13",'Minor retrofit'!$AP$21,IF(F53="Scenario3PBT13",'Minor retrofit'!$AQ$21,"")))&amp;IF(F53="Scenario1PBT14",'Minor retrofit'!$AR$21,IF(F53="Scenario2PBT14",'Minor retrofit'!$AS$21,IF(F53="Scenario3PBT14",'Minor retrofit'!$AT$21,"")))&amp;IF(F53="Scenario1PBT15",'Minor retrofit'!$AU$21,IF(F53="Scenario2PBT15",'Minor retrofit'!$AV$21,IF(F53="Scenario3PBT15",'Minor retrofit'!$AW$21,"")))</f>
        <v/>
      </c>
      <c r="N53" s="118">
        <f t="shared" si="28"/>
        <v>0</v>
      </c>
      <c r="O53" s="206" t="str">
        <f>IF(F53="Scenario1PBT1",'Minor retrofit'!$E$24,IF(F53="Scenario2PBT1",'Minor retrofit'!$F$24,IF(F53="Scenario3PBT1",'Minor retrofit'!$G$24,"")))&amp;IF(F53="Scenario1PBT2",'Minor retrofit'!$H$24,IF(F53="Scenario2PBT2",'Minor retrofit'!$I$24,IF(F53="Scenario3PBT2",'Minor retrofit'!$J$24,"")))&amp;IF(F53="Scenario1PBT3",'Minor retrofit'!$K$24,IF(F53="Scenario2PBT3",'Minor retrofit'!$L$24,IF(F53="Scenario3PBT3",'Minor retrofit'!$M$24,"")))&amp;IF(F53="Scenario1PBT4",'Minor retrofit'!$N$24,IF(F53="Scenario2PBT4",'Minor retrofit'!$O$24,IF(F53="Scenario3PBT4",'Minor retrofit'!$P$24,"")))&amp;IF(F53="Scenario1PBT5",'Minor retrofit'!$Q$24,IF(F53="Scenario2PBT5",'Minor retrofit'!$R$24,IF(F53="Scenario3PBT5",'Minor retrofit'!$S$24,"")))&amp;IF(F53="Scenario1PBT6",'Minor retrofit'!$T$24,IF(F53="Scenario2PBT6",'Minor retrofit'!$U$24,IF(F53="Scenario3PBT6",'Minor retrofit'!$V$24,"")))&amp;IF(F53="Scenario1PBT7",'Minor retrofit'!$W$24,IF(F53="Scenario2PBT7",'Minor retrofit'!$X$24,IF(F53="Scenario3PBT7",'Minor retrofit'!$Y$24,"")))&amp;IF(F53="Scenario1PBT8",'Minor retrofit'!$Z$24,IF(F53="Scenario2PBT8",'Minor retrofit'!$AA$24,IF(F53="Scenario3PBT8",'Minor retrofit'!$AB$24,"")))&amp;IF(F53="Scenario1PBT9",'Minor retrofit'!$AC$24,IF(F53="Scenario2PBT9",'Minor retrofit'!$AD$24,IF(F53="Scenario3PBT9",'Minor retrofit'!$AE$24,"")))&amp;IF(F53="Scenario1PBT10",'Minor retrofit'!$AF$24,IF(F53="Scenario2PBT10",'Minor retrofit'!$AG$24,IF(F53="Scenario3PBT10",'Minor retrofit'!$AH$24,"")))&amp;IF(F53="Scenario1PBT11",'Minor retrofit'!$AI$24,IF(F53="Scenario2PBT11",'Minor retrofit'!$AJ$24,IF(F53="Scenario3PBT11",'Minor retrofit'!$AK$24,"")))&amp;IF(F53="Scenario1PBT12",'Minor retrofit'!$AL$24,IF(F53="Scenario2PBT12",'Minor retrofit'!$AM$24,IF(F53="Scenario3PBT12",'Minor retrofit'!$AN$24,"")))&amp;IF(F53="Scenario1PBT13",'Minor retrofit'!$AO$24,IF(F53="Scenario2PBT13",'Minor retrofit'!$AP$24,IF(F53="Scenario3PBT13",'Minor retrofit'!$AQ$24,"")))&amp;IF(F53="Scenario1PBT14",'Minor retrofit'!$AR$24,IF(F53="Scenario2PBT14",'Minor retrofit'!$AS$24,IF(F53="Scenario3PBT14",'Minor retrofit'!$AT$24,"")))&amp;IF(F53="Scenario1PBT15",'Minor retrofit'!$AU$24,IF(F53="Scenario2PBT15",'Minor retrofit'!$AV$24,IF(F53="Scenario3PBT15",'Minor retrofit'!$AW$24,"")))</f>
        <v/>
      </c>
      <c r="P53" s="117">
        <f t="shared" si="29"/>
        <v>0</v>
      </c>
      <c r="Q53" s="117" t="str">
        <f>IF(F53="Scenario1PBT1",'Minor retrofit'!$E$26,IF(F53="Scenario2PBT1",'Minor retrofit'!$F$26,IF(F53="Scenario3PBT1",'Minor retrofit'!$G$26,"")))&amp;IF(F53="Scenario1PBT2",'Minor retrofit'!$H$26,IF(F53="Scenario2PBT2",'Minor retrofit'!$I$26,IF(F53="Scenario3PBT2",'Minor retrofit'!$J$26,"")))&amp;IF(F53="Scenario1PBT3",'Minor retrofit'!$K$26,IF(F53="Scenario2PBT3",'Minor retrofit'!$L$26,IF(F53="Scenario3PBT3",'Minor retrofit'!$M$26,"")))&amp;IF(F53="Scenario1PBT4",'Minor retrofit'!$N$26,IF(F53="Scenario2PBT4",'Minor retrofit'!$O$26,IF(F53="Scenario3PBT4",'Minor retrofit'!$P$26,"")))&amp;IF(F53="Scenario1PBT5",'Minor retrofit'!$Q$26,IF(F53="Scenario2PBT5",'Minor retrofit'!$R$26,IF(F53="Scenario3PBT5",'Minor retrofit'!$S$26,"")))&amp;IF(F53="Scenario1PBT6",'Minor retrofit'!$T$26,IF(F53="Scenario2PBT6",'Minor retrofit'!$U$26,IF(F53="Scenario3PBT6",'Minor retrofit'!$V$26,"")))&amp;IF(F53="Scenario1PBT7",'Minor retrofit'!$W$26,IF(F53="Scenario2PBT7",'Minor retrofit'!$X$26,IF(F53="Scenario3PBT7",'Minor retrofit'!$Y$26,"")))&amp;IF(F53="Scenario1PBT8",'Minor retrofit'!$Z$26,IF(F53="Scenario2PBT8",'Minor retrofit'!$AA$26,IF(F53="Scenario3PBT8",'Minor retrofit'!$AB$26,"")))&amp;IF(F53="Scenario1PBT9",'Minor retrofit'!$AC$26,IF(F53="Scenario2PBT9",'Minor retrofit'!$AD$26,IF(F53="Scenario3PBT9",'Minor retrofit'!$AE$26,"")))&amp;IF(F53="Scenario1PBT10",'Minor retrofit'!$AF$26,IF(F53="Scenario2PBT10",'Minor retrofit'!$AG$26,IF(F53="Scenario3PBT10",'Minor retrofit'!$AH$26,"")))&amp;IF(F53="Scenario1PBT11",'Minor retrofit'!$AI$26,IF(F53="Scenario2PBT11",'Minor retrofit'!$AJ$26,IF(F53="Scenario3PBT11",'Minor retrofit'!$AK$26,"")))&amp;IF(F53="Scenario1PBT12",'Minor retrofit'!$AL$26,IF(F53="Scenario2PBT12",'Minor retrofit'!$AM$26,IF(F53="Scenario3PBT12",'Minor retrofit'!$AN$26,"")))&amp;IF(F53="Scenario1PBT13",'Minor retrofit'!$AO$26,IF(F53="Scenario2PBT13",'Minor retrofit'!$AP$26,IF(F53="Scenario3PBT13",'Minor retrofit'!$AQ$26,"")))&amp;IF(F53="Scenario1PBT14",'Minor retrofit'!$AR$26,IF(F53="Scenario2PBT14",'Minor retrofit'!$AS$26,IF(F53="Scenario3PBT14",'Minor retrofit'!$AT$26,"")))&amp;IF(F53="Scenario1PBT15",'Minor retrofit'!$AU$26,IF(F53="Scenario2PBT15",'Minor retrofit'!$AV$26,IF(F53="Scenario3PBT15",'Minor retrofit'!$AW$26,"")))</f>
        <v/>
      </c>
      <c r="R53" s="117">
        <f t="shared" si="30"/>
        <v>0</v>
      </c>
      <c r="S53" s="117" t="str">
        <f>IF(F53="Scenario1PBT1",'Minor retrofit'!$E$28,IF(F53="Scenario2PBT1",'Minor retrofit'!$F$28,IF(F53="Scenario3PBT1",'Minor retrofit'!$G$28,"")))&amp;IF(F53="Scenario1PBT2",'Minor retrofit'!$H$28,IF(F53="Scenario2PBT2",'Minor retrofit'!$I$28,IF(F53="Scenario3PBT2",'Minor retrofit'!$J$28,"")))&amp;IF(F53="Scenario1PBT3",'Minor retrofit'!$K$28,IF(F53="Scenario2PBT3",'Minor retrofit'!$L$28,IF(F53="Scenario3PBT3",'Minor retrofit'!$M$28,"")))&amp;IF(F53="Scenario1PBT4",'Minor retrofit'!$N$28,IF(F53="Scenario2PBT4",'Minor retrofit'!$O$28,IF(F53="Scenario3PBT4",'Minor retrofit'!$P$28,"")))&amp;IF(F53="Scenario1PBT5",'Minor retrofit'!$Q$28,IF(F53="Scenario2PBT5",'Minor retrofit'!$R$28,IF(F53="Scenario3PBT5",'Minor retrofit'!$S$28,"")))&amp;IF(F53="Scenario1PBT6",'Minor retrofit'!$T$28,IF(F53="Scenario2PBT6",'Minor retrofit'!$U$28,IF(F53="Scenario3PBT6",'Minor retrofit'!$V$28,"")))&amp;IF(F53="Scenario1PBT7",'Minor retrofit'!$W$28,IF(F53="Scenario2PBT7",'Minor retrofit'!$X$28,IF(F53="Scenario3PBT7",'Minor retrofit'!$Y$28,"")))&amp;IF(F53="Scenario1PBT8",'Minor retrofit'!$Z$28,IF(F53="Scenario2PBT8",'Minor retrofit'!$AA$28,IF(F53="Scenario3PBT8",'Minor retrofit'!$AB$28,"")))&amp;IF(F53="Scenario1PBT9",'Minor retrofit'!$AC$28,IF(F53="Scenario2PBT9",'Minor retrofit'!$AD$28,IF(F53="Scenario3PBT9",'Minor retrofit'!$AE$28,"")))&amp;IF(F53="Scenario1PBT10",'Minor retrofit'!$AF$28,IF(F53="Scenario2PBT10",'Minor retrofit'!$AG$28,IF(F53="Scenario3PBT10",'Minor retrofit'!$AH$28,"")))&amp;IF(F53="Scenario1PBT11",'Minor retrofit'!$AI$28,IF(F53="Scenario2PBT11",'Minor retrofit'!$AJ$28,IF(F53="Scenario3PBT11",'Minor retrofit'!$AK$28,"")))&amp;IF(F53="Scenario1PBT12",'Minor retrofit'!$AL$28,IF(F53="Scenario2PBT12",'Minor retrofit'!$AM$28,IF(F53="Scenario3PBT12",'Minor retrofit'!$AN$28,"")))&amp;IF(F53="Scenario1PBT13",'Minor retrofit'!$AO$28,IF(F53="Scenario2PBT13",'Minor retrofit'!$AP$28,IF(F53="Scenario3PBT13",'Minor retrofit'!$AQ$28,"")))&amp;IF(F53="Scenario1PBT14",'Minor retrofit'!$AR$28,IF(F53="Scenario2PBT14",'Minor retrofit'!$AS$28,IF(F53="Scenario3PBT14",'Minor retrofit'!$AT$28,"")))&amp;IF(F53="Scenario1PBT15",'Minor retrofit'!$AU$28,IF(F53="Scenario2PBT15",'Minor retrofit'!$AV$28,IF(F53="Scenario3PBT15",'Minor retrofit'!$AW$28,"")))</f>
        <v/>
      </c>
      <c r="T53" s="207">
        <f t="shared" si="31"/>
        <v>0</v>
      </c>
      <c r="U53" s="206" t="str">
        <f>IF(F53="Scenario1PBT1",'Minor retrofit'!$E$39,IF(F53="Scenario2PBT1",'Minor retrofit'!$F$39,IF(F53="Scenario3PBT1",'Minor retrofit'!$G$39,"")))&amp;IF(F53="Scenario1PBT2",'Minor retrofit'!$H$39,IF(F53="Scenario2PBT2",'Minor retrofit'!$I$39,IF(F53="Scenario3PBT2",'Minor retrofit'!$J$39,"")))&amp;IF(F53="Scenario1PBT3",'Minor retrofit'!$K$39,IF(F53="Scenario2PBT3",'Minor retrofit'!$L$39,IF(F53="Scenario3PBT3",'Minor retrofit'!$M$39,"")))&amp;IF(F53="Scenario1PBT4",'Minor retrofit'!$N$39,IF(F53="Scenario2PBT4",'Minor retrofit'!$O$39,IF(F53="Scenario3PBT4",'Minor retrofit'!$P$39,"")))&amp;IF(F53="Scenario1PBT5",'Minor retrofit'!$Q$39,IF(F53="Scenario2PBT5",'Minor retrofit'!$R$39,IF(F53="Scenario3PBT5",'Minor retrofit'!$S$39,"")))&amp;IF(F53="Scenario1PBT6",'Minor retrofit'!$T$39,IF(F53="Scenario2PBT6",'Minor retrofit'!$U$39,IF(F53="Scenario3PBT6",'Minor retrofit'!$V$39,"")))&amp;IF(F53="Scenario1PBT7",'Minor retrofit'!$W$39,IF(F53="Scenario2PBT7",'Minor retrofit'!$X$39,IF(F53="Scenario3PBT7",'Minor retrofit'!$Y$39,"")))&amp;IF(F53="Scenario1PBT8",'Minor retrofit'!$Z$39,IF(F53="Scenario2PBT8",'Minor retrofit'!$AA$39,IF(F53="Scenario3PBT8",'Minor retrofit'!$AB$39,"")))&amp;IF(F53="Scenario1PBT9",'Minor retrofit'!$AC$39,IF(F53="Scenario2PBT9",'Minor retrofit'!$AD$39,IF(F53="Scenario3PBT9",'Minor retrofit'!$AE$39,"")))&amp;IF(F53="Scenario1PBT10",'Minor retrofit'!$AF$39,IF(F53="Scenario2PBT10",'Minor retrofit'!$AG$39,IF(F53="Scenario3PBT10",'Minor retrofit'!$AH$39,"")))&amp;IF(F53="Scenario1PBT11",'Minor retrofit'!$AI$39,IF(F53="Scenario2PBT11",'Minor retrofit'!$AJ$39,IF(F53="Scenario3PBT11",'Minor retrofit'!$AK$39,"")))&amp;IF(F53="Scenario1PBT12",'Minor retrofit'!$AL$39,IF(F53="Scenario2PBT12",'Minor retrofit'!$AM$39,IF(F53="Scenario3PBT12",'Minor retrofit'!$AN$39,"")))&amp;IF(F53="Scenario1PBT13",'Minor retrofit'!$AO$39,IF(F53="Scenario2PBT13",'Minor retrofit'!$AP$39,IF(F53="Scenario3PBT13",'Minor retrofit'!$AQ$39,"")))&amp;IF(F53="Scenario1PBT14",'Minor retrofit'!$AR$39,IF(F53="Scenario2PBT14",'Minor retrofit'!$AS$39,IF(F53="Scenario3PBT14",'Minor retrofit'!$AT$39,"")))&amp;IF(F53="Scenario1PBT15",'Minor retrofit'!$AU$39,IF(F53="Scenario2PBT15",'Minor retrofit'!$AV$39,IF(F53="Scenario3PBT15",'Minor retrofit'!$AW$39,"")))</f>
        <v/>
      </c>
      <c r="V53" s="117">
        <f t="shared" si="32"/>
        <v>0</v>
      </c>
      <c r="W53" s="117" t="str">
        <f>IF(F53="Scenario1PBT1",'Minor retrofit'!$E$41,IF(F53="Scenario2PBT1",'Minor retrofit'!$F$41,IF(F53="Scenario3PBT1",'Minor retrofit'!$G$41,"")))&amp;IF(F53="Scenario1PBT2",'Minor retrofit'!$H$41,IF(F53="Scenario2PBT2",'Minor retrofit'!$I$41,IF(F53="Scenario3PBT2",'Minor retrofit'!$J$41,"")))&amp;IF(F53="Scenario1PBT3",'Minor retrofit'!$K$41,IF(F53="Scenario2PBT3",'Minor retrofit'!$L$41,IF(F53="Scenario3PBT3",'Minor retrofit'!$M$41,"")))&amp;IF(F53="Scenario1PBT4",'Minor retrofit'!$N$41,IF(F53="Scenario2PBT4",'Minor retrofit'!$O$41,IF(F53="Scenario3PBT4",'Minor retrofit'!$P$41,"")))&amp;IF(F53="Scenario1PBT5",'Minor retrofit'!$Q$41,IF(F53="Scenario2PBT5",'Minor retrofit'!$R$41,IF(F53="Scenario3PBT5",'Minor retrofit'!$S$41,"")))&amp;IF(F53="Scenario1PBT6",'Minor retrofit'!$T$41,IF(F53="Scenario2PBT6",'Minor retrofit'!$U$41,IF(F53="Scenario3PBT6",'Minor retrofit'!$V$41,"")))&amp;IF(F53="Scenario1PBT7",'Minor retrofit'!$W$41,IF(F53="Scenario2PBT7",'Minor retrofit'!$X$41,IF(F53="Scenario3PBT7",'Minor retrofit'!$Y$41,"")))&amp;IF(F53="Scenario1PBT8",'Minor retrofit'!$Z$41,IF(F53="Scenario2PBT8",'Minor retrofit'!$AA$41,IF(F53="Scenario3PBT8",'Minor retrofit'!$AB$41,"")))&amp;IF(F53="Scenario1PBT9",'Minor retrofit'!$AC$41,IF(F53="Scenario2PBT9",'Minor retrofit'!$AD$41,IF(F53="Scenario3PBT9",'Minor retrofit'!$AE$41,"")))&amp;IF(F53="Scenario1PBT10",'Minor retrofit'!$AF$41,IF(F53="Scenario2PBT10",'Minor retrofit'!$AG$41,IF(F53="Scenario3PBT10",'Minor retrofit'!$AH$41,"")))&amp;IF(F53="Scenario1PBT11",'Minor retrofit'!$AI$41,IF(F53="Scenario2PBT11",'Minor retrofit'!$AJ$41,IF(F53="Scenario3PBT11",'Minor retrofit'!$AK$41,"")))&amp;IF(F53="Scenario1PBT12",'Minor retrofit'!$AL$41,IF(F53="Scenario2PBT12",'Minor retrofit'!$AM$41,IF(F53="Scenario3PBT12",'Minor retrofit'!$AN$41,"")))&amp;IF(F53="Scenario1PBT13",'Minor retrofit'!$AO$41,IF(F53="Scenario2PBT13",'Minor retrofit'!$AP$41,IF(F53="Scenario3PBT13",'Minor retrofit'!$AQ$41,"")))&amp;IF(F53="Scenario1PBT14",'Minor retrofit'!$AR$41,IF(F53="Scenario2PBT14",'Minor retrofit'!$AS$41,IF(F53="Scenario3PBT14",'Minor retrofit'!$AT$41,"")))&amp;IF(F53="Scenario1PBT15",'Minor retrofit'!$AU$41,IF(F53="Scenario2PBT15",'Minor retrofit'!$AV$41,IF(F53="Scenario3PBT15",'Minor retrofit'!$AW$41,"")))</f>
        <v/>
      </c>
      <c r="X53" s="117">
        <f t="shared" si="33"/>
        <v>0</v>
      </c>
      <c r="Y53" s="117" t="str">
        <f>IF(F53="Scenario1PBT1",'Minor retrofit'!$E$43,IF(F53="Scenario2PBT1",'Minor retrofit'!$F$43,IF(F53="Scenario3PBT1",'Minor retrofit'!$G$43,"")))&amp;IF(F53="Scenario1PBT2",'Minor retrofit'!$H$43,IF(F53="Scenario2PBT2",'Minor retrofit'!$I$43,IF(F53="Scenario3PBT2",'Minor retrofit'!$J$43,"")))&amp;IF(F53="Scenario1PBT3",'Minor retrofit'!$K$43,IF(F53="Scenario2PBT3",'Minor retrofit'!$L$43,IF(F53="Scenario3PBT3",'Minor retrofit'!$M$43,"")))&amp;IF(F53="Scenario1PBT4",'Minor retrofit'!$N$43,IF(F53="Scenario2PBT4",'Minor retrofit'!$O$43,IF(F53="Scenario3PBT4",'Minor retrofit'!$P$43,"")))&amp;IF(F53="Scenario1PBT5",'Minor retrofit'!$Q$43,IF(F53="Scenario2PBT5",'Minor retrofit'!$R$43,IF(F53="Scenario3PBT5",'Minor retrofit'!$S$43,"")))&amp;IF(F53="Scenario1PBT6",'Minor retrofit'!$T$43,IF(F53="Scenario2PBT6",'Minor retrofit'!$U$43,IF(F53="Scenario3PBT6",'Minor retrofit'!$V$43,"")))&amp;IF(F53="Scenario1PBT7",'Minor retrofit'!$W$43,IF(F53="Scenario2PBT7",'Minor retrofit'!$X$43,IF(F53="Scenario3PBT7",'Minor retrofit'!$Y$43,"")))&amp;IF(F53="Scenario1PBT8",'Minor retrofit'!$Z$43,IF(F53="Scenario2PBT8",'Minor retrofit'!$AA$43,IF(F53="Scenario3PBT8",'Minor retrofit'!$AB$43,"")))&amp;IF(F53="Scenario1PBT9",'Minor retrofit'!$AC$43,IF(F53="Scenario2PBT9",'Minor retrofit'!$AD$43,IF(F53="Scenario3PBT9",'Minor retrofit'!$AE$43,"")))&amp;IF(F53="Scenario1PBT10",'Minor retrofit'!$AF$43,IF(F53="Scenario2PBT10",'Minor retrofit'!$AG$43,IF(F53="Scenario3PBT10",'Minor retrofit'!$AH$43,"")))&amp;IF(F53="Scenario1PBT11",'Minor retrofit'!$AI$43,IF(F53="Scenario2PBT11",'Minor retrofit'!$AJ$43,IF(F53="Scenario3PBT11",'Minor retrofit'!$AK$43,"")))&amp;IF(F53="Scenario1PBT12",'Minor retrofit'!$AL$43,IF(F53="Scenario2PBT12",'Minor retrofit'!$AM$43,IF(F53="Scenario3PBT12",'Minor retrofit'!$AN$43,"")))&amp;IF(F53="Scenario1PBT13",'Minor retrofit'!$AO$43,IF(F53="Scenario2PBT13",'Minor retrofit'!$AP$43,IF(F53="Scenario3PBT13",'Minor retrofit'!$AQ$43,"")))&amp;IF(F53="Scenario1PBT14",'Minor retrofit'!$AR$43,IF(F53="Scenario2PBT14",'Minor retrofit'!$AS$43,IF(F53="Scenario3PBT14",'Minor retrofit'!$AT$43,"")))&amp;IF(F53="Scenario1PBT15",'Minor retrofit'!$AU$43,IF(F53="Scenario2PBT15",'Minor retrofit'!$AV$43,IF(F53="Scenario3PBT15",'Minor retrofit'!$AW$43,"")))</f>
        <v/>
      </c>
      <c r="Z53" s="117">
        <f t="shared" si="34"/>
        <v>0</v>
      </c>
      <c r="AA53" s="178" t="str">
        <f>IF(F53="Scenario1PBT1",'Minor retrofit'!$E$102,IF(F53="Scenario2PBT1",'Minor retrofit'!$F$102,IF(F53="Scenario3PBT1",'Minor retrofit'!$G$102,"")))&amp;IF(F53="Scenario1PBT2",'Minor retrofit'!$H$102,IF(F53="Scenario2PBT2",'Minor retrofit'!$I$102,IF(F53="Scenario3PBT2",'Minor retrofit'!$J$102,"")))&amp;IF(F53="Scenario1PBT3",'Minor retrofit'!$K$102,IF(F53="Scenario2PBT3",'Minor retrofit'!$L$102,IF(F53="Scenario3PBT3",'Minor retrofit'!$M$102,"")))&amp;IF(F53="Scenario1PBT4",'Minor retrofit'!$N$102,IF(F53="Scenario2PBT4",'Minor retrofit'!$O$102,IF(F53="Scenario3PBT4",'Minor retrofit'!$P$102,"")))&amp;IF(F53="Scenario1PBT5",'Minor retrofit'!$Q$102,IF(F53="Scenario2PBT5",'Minor retrofit'!$R$102,IF(F53="Scenario3PBT5",'Minor retrofit'!$S$102,"")))&amp;IF(F53="Scenario1PBT6",'Minor retrofit'!$T$102,IF(F53="Scenario2PBT6",'Minor retrofit'!$U$102,IF(F53="Scenario3PBT6",'Minor retrofit'!$V$102,"")))&amp;IF(F53="Scenario1PBT7",'Minor retrofit'!$W$102,IF(F53="Scenario2PBT7",'Minor retrofit'!$X$102,IF(F53="Scenario3PBT7",'Minor retrofit'!$Y$102,"")))&amp;IF(F53="Scenario1PBT8",'Minor retrofit'!$Z$102,IF(F53="Scenario2PBT8",'Minor retrofit'!$AA$102,IF(F53="Scenario3PBT8",'Minor retrofit'!$AB$102,"")))&amp;IF(F53="Scenario1PBT9",'Minor retrofit'!$AC$102,IF(F53="Scenario2PBT9",'Minor retrofit'!$AD$102,IF(F53="Scenario3PBT9",'Minor retrofit'!$AE$102,"")))&amp;IF(F53="Scenario1PBT10",'Minor retrofit'!$AF$102,IF(F53="Scenario2PBT10",'Minor retrofit'!$AG$102,IF(F53="Scenario3PBT10",'Minor retrofit'!$AH$102,"")))&amp;IF(F53="Scenario1PBT11",'Minor retrofit'!$AI$102,IF(F53="Scenario2PBT11",'Minor retrofit'!$AJ$102,IF(F53="Scenario3PBT11",'Minor retrofit'!$AK$102,"")))&amp;IF(F53="Scenario1PBT12",'Minor retrofit'!$AL$102,IF(F53="Scenario2PBT12",'Minor retrofit'!$AM$102,IF(F53="Scenario3PBT12",'Minor retrofit'!$AN$102,"")))&amp;IF(F53="Scenario1PBT13",'Minor retrofit'!$AO$102,IF(F53="Scenario2PBT13",'Minor retrofit'!$AP$102,IF(F53="Scenario3PBT13",'Minor retrofit'!$AQ$102,"")))&amp;IF(F53="Scenario1PBT14",'Minor retrofit'!$AR$102,IF(F53="Scenario2PBT14",'Minor retrofit'!$AS$102,IF(F53="Scenario3PBT14",'Minor retrofit'!$AT$102,"")))&amp;IF(F53="Scenario1PBT15",'Minor retrofit'!$AU$102,IF(F53="Scenario2PBT15",'Minor retrofit'!$AV$102,IF(F53="Scenario3PBT15",'Minor retrofit'!$AW$102,"")))</f>
        <v/>
      </c>
      <c r="AB53" s="179">
        <f t="shared" si="35"/>
        <v>0</v>
      </c>
      <c r="AC53" s="363" t="str">
        <f t="shared" si="48"/>
        <v/>
      </c>
      <c r="AD53" s="353">
        <f>IF(AC53="",IFERROR('Projection_Base-case'!G54-G53,0),0)</f>
        <v>0</v>
      </c>
      <c r="AE53" s="350">
        <f t="shared" si="36"/>
        <v>0</v>
      </c>
      <c r="AF53" s="361">
        <f>IFERROR(100*AD53/'Projection_Base-case'!G54,0)</f>
        <v>0</v>
      </c>
      <c r="AG53" s="352">
        <f>IF(AC53="",IFERROR('Projection_Base-case'!I54-I53,0),0)</f>
        <v>0</v>
      </c>
      <c r="AH53" s="353">
        <f t="shared" si="37"/>
        <v>0</v>
      </c>
      <c r="AI53" s="361">
        <f>IFERROR(100*AG53/'Projection_Base-case'!I54,0)</f>
        <v>0</v>
      </c>
      <c r="AJ53" s="352">
        <f>IF(AC53="",IFERROR('Projection_Base-case'!K54-K53,0),0)</f>
        <v>0</v>
      </c>
      <c r="AK53" s="353">
        <f t="shared" si="38"/>
        <v>0</v>
      </c>
      <c r="AL53" s="361">
        <f>IFERROR(100*AJ53/'Projection_Base-case'!K54,0)</f>
        <v>0</v>
      </c>
      <c r="AM53" s="352">
        <f>-IF(AC53="",IFERROR('Projection_Base-case'!M54-M53,0),0)</f>
        <v>0</v>
      </c>
      <c r="AN53" s="353">
        <f t="shared" si="39"/>
        <v>0</v>
      </c>
      <c r="AO53" s="354">
        <f>IFERROR(IF('Projection_Base-case'!N54&gt;0,100*AN53/'Projection_Base-case'!N54,100*AN53/N53),0)</f>
        <v>0</v>
      </c>
      <c r="AP53" s="355">
        <f>IF(AC53="",IFERROR('Projection_Base-case'!O54-O53,0),0)</f>
        <v>0</v>
      </c>
      <c r="AQ53" s="356">
        <f t="shared" si="40"/>
        <v>0</v>
      </c>
      <c r="AR53" s="356">
        <f>IFERROR(100*AP53/'Projection_Base-case'!O54,0)</f>
        <v>0</v>
      </c>
      <c r="AS53" s="355">
        <f>IF(AC53="",IFERROR('Projection_Base-case'!Q54-Q53,0),0)</f>
        <v>0</v>
      </c>
      <c r="AT53" s="356">
        <f t="shared" si="41"/>
        <v>0</v>
      </c>
      <c r="AU53" s="356">
        <f>IFERROR(100*AS53/'Projection_Base-case'!Q54,0)</f>
        <v>0</v>
      </c>
      <c r="AV53" s="355">
        <f>IF(AC53="",IFERROR('Projection_Base-case'!S54-S53,0),0)</f>
        <v>0</v>
      </c>
      <c r="AW53" s="356">
        <f t="shared" si="42"/>
        <v>0</v>
      </c>
      <c r="AX53" s="357">
        <f>IFERROR(100*AV53/'Projection_Base-case'!S54,0)</f>
        <v>0</v>
      </c>
      <c r="AY53" s="358">
        <f>IF(AC53="",IFERROR('Projection_Base-case'!U54-U53,0),0)</f>
        <v>0</v>
      </c>
      <c r="AZ53" s="359">
        <f t="shared" si="43"/>
        <v>0</v>
      </c>
      <c r="BA53" s="359">
        <f>IFERROR(100*AY53/'Projection_Base-case'!U54,0)</f>
        <v>0</v>
      </c>
      <c r="BB53" s="358">
        <f>IF(AC53="",IFERROR('Projection_Base-case'!W54-W53,0),0)</f>
        <v>0</v>
      </c>
      <c r="BC53" s="359">
        <f t="shared" si="44"/>
        <v>0</v>
      </c>
      <c r="BD53" s="359">
        <f>IFERROR(100*BB53/'Projection_Base-case'!W54,0)</f>
        <v>0</v>
      </c>
      <c r="BE53" s="358">
        <f>IF(AC53="",IFERROR('Projection_Base-case'!Y54-Y53,0),0)</f>
        <v>0</v>
      </c>
      <c r="BF53" s="359">
        <f t="shared" si="45"/>
        <v>0</v>
      </c>
      <c r="BG53" s="359">
        <f>IFERROR(100*BE53/'Projection_Base-case'!Y54,0)</f>
        <v>0</v>
      </c>
      <c r="BH53" s="359">
        <f t="shared" si="46"/>
        <v>0</v>
      </c>
      <c r="BI53" s="360">
        <f t="shared" si="47"/>
        <v>0</v>
      </c>
    </row>
    <row r="54" spans="1:61">
      <c r="A54" s="205">
        <v>50</v>
      </c>
      <c r="B54" s="347">
        <f>IF('Projection_Base-case'!B55&lt;&gt;"",'Projection_Base-case'!B55,0)</f>
        <v>0</v>
      </c>
      <c r="C54" s="347">
        <f>IF('Projection_Base-case'!C55&lt;&gt;"",'Projection_Base-case'!C55,0)</f>
        <v>0</v>
      </c>
      <c r="D54" s="365">
        <f>IF('Projection_Base-case'!D55&lt;&gt;"",'Projection_Base-case'!D55,0)</f>
        <v>0</v>
      </c>
      <c r="E54" s="369"/>
      <c r="F54" s="367" t="str">
        <f t="shared" si="23"/>
        <v>0</v>
      </c>
      <c r="G54" s="206" t="str">
        <f>IF(F54="Scenario1PBT1",'Minor retrofit'!$E$7,IF(F54="Scenario2PBT1",'Minor retrofit'!$F$7,IF(F54="Scenario3PBT1",'Minor retrofit'!$G$7,"")))&amp;IF(F54="Scenario1PBT2",'Minor retrofit'!$H$7,IF(F54="Scenario2PBT2",'Minor retrofit'!$I$7,IF(F54="Scenario3PBT2",'Minor retrofit'!$J$7,"")))&amp;IF(F54="Scenario1PBT3",'Minor retrofit'!$K$7,IF(F54="Scenario2PBT3",'Minor retrofit'!$L$7,IF(F54="Scenario3PBT3",'Minor retrofit'!$M$7,"")))&amp;IF(F54="Scenario1PBT4",'Minor retrofit'!$N$7,IF(F54="Scenario2PBT4",'Minor retrofit'!$O$7,IF(F54="Scenario3PBT4",'Minor retrofit'!$P$7,"")))&amp;IF(F54="Scenario1PBT5",'Minor retrofit'!$Q$7,IF(F54="Scenario2PBT5",'Minor retrofit'!$R$7,IF(F54="Scenario3PBT5",'Minor retrofit'!$S$7,"")))&amp;IF(F54="Scenario1PBT6",'Minor retrofit'!$T$7,IF(F54="Scenario2PBT6",'Minor retrofit'!$U$7,IF(F54="Scenario3PBT6",'Minor retrofit'!$V$7,"")))&amp;IF(F54="Scenario1PBT7",'Minor retrofit'!$W$7,IF(F54="Scenario2PBT7",'Minor retrofit'!$X$7,IF(F54="Scenario3PBT7",'Minor retrofit'!$Y$7,"")))&amp;IF(F54="Scenario1PBT8",'Minor retrofit'!$Z$7,IF(F54="Scenario2PBT8",'Minor retrofit'!$AA$7,IF(F54="Scenario3PBT8",'Minor retrofit'!$AB$7,"")))&amp;IF(F54="Scenario1PBT9",'Minor retrofit'!$AC$7,IF(F54="Scenario2PBT9",'Minor retrofit'!$AD$7,IF(F54="Scenario3PBT9",'Minor retrofit'!$AE$7,"")))&amp;IF(F54="Scenario1PBT10",'Minor retrofit'!$AF$7,IF(F54="Scenario2PBT10",'Minor retrofit'!$AG$7,IF(F54="Scenario3PBT10",'Minor retrofit'!$AH$7,"")))&amp;IF(F54="Scenario1PBT11",'Minor retrofit'!$AI$7,IF(F54="Scenario2PBT11",'Minor retrofit'!$AJ$7,IF(F54="Scenario3PBT11",'Minor retrofit'!$AK$7,"")))&amp;IF(F54="Scenario1PBT12",'Minor retrofit'!$AL$7,IF(F54="Scenario2PBT12",'Minor retrofit'!$AM$7,IF(F54="Scenario3PBT12",'Minor retrofit'!$AN$7,"")))&amp;IF(F54="Scenario1PBT13",'Minor retrofit'!$AO$7,IF(F54="Scenario2PBT13",'Minor retrofit'!$AP$7,IF(F54="Scenario3PBT13",'Minor retrofit'!$AQ$7,"")))&amp;IF(F54="Scenario1PBT14",'Minor retrofit'!$AR$7,IF(F54="Scenario2PBT14",'Minor retrofit'!$AS$7,IF(F54="Scenario3PBT14",'Minor retrofit'!$AT$7,"")))&amp;IF(F54="Scenario1PBT15",'Minor retrofit'!$AU$7,IF(F54="Scenario2PBT15",'Minor retrofit'!$AV$7,IF(F54="Scenario3PBT15",'Minor retrofit'!$AW$7,"")))</f>
        <v/>
      </c>
      <c r="H54" s="117">
        <f t="shared" si="25"/>
        <v>0</v>
      </c>
      <c r="I54" s="117" t="str">
        <f>IF(F54="Scenario1PBT1",'Minor retrofit'!$E$17,IF(F54="Scenario2PBT1",'Minor retrofit'!$F$17,IF(F54="Scenario3PBT1",'Minor retrofit'!$G$17,"")))&amp;IF(F54="Scenario1PBT2",'Minor retrofit'!$H$17,IF(F54="Scenario2PBT2",'Minor retrofit'!$I$17,IF(F54="Scenario3PBT2",'Minor retrofit'!$J$17,"")))&amp;IF(F54="Scenario1PBT3",'Minor retrofit'!$K$17,IF(F54="Scenario2PBT3",'Minor retrofit'!$L$17,IF(F54="Scenario3PBT3",'Minor retrofit'!$M$17,"")))&amp;IF(F54="Scenario1PBT4",'Minor retrofit'!$N$17,IF(F54="Scenario2PBT4",'Minor retrofit'!$O$17,IF(F54="Scenario3PBT4",'Minor retrofit'!$P$17,"")))&amp;IF(F54="Scenario1PBT5",'Minor retrofit'!$Q$17,IF(F54="Scenario2PBT5",'Minor retrofit'!$R$17,IF(F54="Scenario3PBT5",'Minor retrofit'!$S$17,"")))&amp;IF(F54="Scenario1PBT6",'Minor retrofit'!$T$17,IF(F54="Scenario2PBT6",'Minor retrofit'!$U$17,IF(F54="Scenario3PBT6",'Minor retrofit'!$V$17,"")))&amp;IF(F54="Scenario1PBT7",'Minor retrofit'!$W$17,IF(F54="Scenario2PBT7",'Minor retrofit'!$X$17,IF(F54="Scenario3PBT7",'Minor retrofit'!$Y$17,"")))&amp;IF(F54="Scenario1PBT8",'Minor retrofit'!$Z$17,IF(F54="Scenario2PBT8",'Minor retrofit'!$AA$17,IF(F54="Scenario3PBT8",'Minor retrofit'!$AB$17,"")))&amp;IF(F54="Scenario1PBT9",'Minor retrofit'!$AC$17,IF(F54="Scenario2PBT9",'Minor retrofit'!$AD$17,IF(F54="Scenario3PBT9",'Minor retrofit'!$AE$17,"")))&amp;IF(F54="Scenario1PBT10",'Minor retrofit'!$AF$17,IF(F54="Scenario2PBT10",'Minor retrofit'!$AG$17,IF(F54="Scenario3PBT10",'Minor retrofit'!$AH$17,"")))&amp;IF(F54="Scenario1PBT11",'Minor retrofit'!$AI$17,IF(F54="Scenario2PBT11",'Minor retrofit'!$AJ$17,IF(F54="Scenario3PBT11",'Minor retrofit'!$AK$17,"")))&amp;IF(F54="Scenario1PBT12",'Minor retrofit'!$AL$17,IF(F54="Scenario2PBT12",'Minor retrofit'!$AM$17,IF(F54="Scenario3PBT12",'Minor retrofit'!$AN$17,"")))&amp;IF(F54="Scenario1PBT13",'Minor retrofit'!$AO$17,IF(F54="Scenario2PBT13",'Minor retrofit'!$AP$17,IF(F54="Scenario3PBT13",'Minor retrofit'!$AQ$17,"")))&amp;IF(F54="Scenario1PBT14",'Minor retrofit'!$AR$17,IF(F54="Scenario2PBT14",'Minor retrofit'!$AS$17,IF(F54="Scenario3PBT14",'Minor retrofit'!$AT$17,"")))&amp;IF(F54="Scenario1PBT15",'Minor retrofit'!$AU$17,IF(F54="Scenario2PBT15",'Minor retrofit'!$AV$17,IF(F54="Scenario3PBT15",'Minor retrofit'!$AW$17,"")))</f>
        <v/>
      </c>
      <c r="J54" s="117">
        <f t="shared" si="26"/>
        <v>0</v>
      </c>
      <c r="K54" s="117" t="str">
        <f>IF(F54="Scenario1PBT1",'Minor retrofit'!$E$19,IF(F54="Scenario2PBT1",'Minor retrofit'!$F$19,IF(F54="Scenario3PBT1",'Minor retrofit'!$G$19,"")))&amp;IF(F54="Scenario1PBT2",'Minor retrofit'!$H$19,IF(F54="Scenario2PBT2",'Minor retrofit'!$I$19,IF(F54="Scenario3PBT2",'Minor retrofit'!$J$19,"")))&amp;IF(F54="Scenario1PBT3",'Minor retrofit'!$K$19,IF(F54="Scenario2PBT3",'Minor retrofit'!$L$19,IF(F54="Scenario3PBT3",'Minor retrofit'!$M$19,"")))&amp;IF(F54="Scenario1PBT4",'Minor retrofit'!$N$19,IF(F54="Scenario2PBT4",'Minor retrofit'!$O$19,IF(F54="Scenario3PBT4",'Minor retrofit'!$P$19,"")))&amp;IF(F54="Scenario1PBT5",'Minor retrofit'!$Q$19,IF(F54="Scenario2PBT5",'Minor retrofit'!$R$19,IF(F54="Scenario3PBT5",'Minor retrofit'!$S$19,"")))&amp;IF(F54="Scenario1PBT6",'Minor retrofit'!$T$19,IF(F54="Scenario2PBT6",'Minor retrofit'!$U$19,IF(F54="Scenario3PBT6",'Minor retrofit'!$V$19,"")))&amp;IF(F54="Scenario1PBT7",'Minor retrofit'!$W$19,IF(F54="Scenario2PBT7",'Minor retrofit'!$X$19,IF(F54="Scenario3PBT7",'Minor retrofit'!$Y$19,"")))&amp;IF(F54="Scenario1PBT8",'Minor retrofit'!$Z$19,IF(F54="Scenario2PBT8",'Minor retrofit'!$AA$19,IF(F54="Scenario3PBT8",'Minor retrofit'!$AB$19,"")))&amp;IF(F54="Scenario1PBT9",'Minor retrofit'!$AC$19,IF(F54="Scenario2PBT9",'Minor retrofit'!$AD$19,IF(F54="Scenario3PBT9",'Minor retrofit'!$AE$19,"")))&amp;IF(F54="Scenario1PBT10",'Minor retrofit'!$AF$19,IF(F54="Scenario2PBT10",'Minor retrofit'!$AG$19,IF(F54="Scenario3PBT10",'Minor retrofit'!$AH$19,"")))&amp;IF(F54="Scenario1PBT11",'Minor retrofit'!$AI$19,IF(F54="Scenario2PBT11",'Minor retrofit'!$AJ$19,IF(F54="Scenario3PBT11",'Minor retrofit'!$AK$19,"")))&amp;IF(F54="Scenario1PBT12",'Minor retrofit'!$AL$19,IF(F54="Scenario2PBT12",'Minor retrofit'!$AM$19,IF(F54="Scenario3PBT12",'Minor retrofit'!$AN$19,"")))&amp;IF(F54="Scenario1PBT13",'Minor retrofit'!$AO$19,IF(F54="Scenario2PBT13",'Minor retrofit'!$AP$19,IF(F54="Scenario3PBT13",'Minor retrofit'!$AQ$19,"")))&amp;IF(F54="Scenario1PBT14",'Minor retrofit'!$AR$19,IF(F54="Scenario2PBT14",'Minor retrofit'!$AS$19,IF(F54="Scenario3PBT14",'Minor retrofit'!$AT$19,"")))&amp;IF(F54="Scenario1PBT15",'Minor retrofit'!$AU$19,IF(F54="Scenario2PBT15",'Minor retrofit'!$AV$19,IF(F54="Scenario3PBT15",'Minor retrofit'!$AW$19,"")))</f>
        <v/>
      </c>
      <c r="L54" s="117">
        <f t="shared" si="27"/>
        <v>0</v>
      </c>
      <c r="M54" s="117" t="str">
        <f>IF(F54="Scenario1PBT1",'Minor retrofit'!$E$21,IF(F54="Scenario2PBT1",'Minor retrofit'!$F$21,IF(F54="Scenario3PBT1",'Minor retrofit'!$G$21,"")))&amp;IF(F54="Scenario1PBT2",'Minor retrofit'!$H$21,IF(F54="Scenario2PBT2",'Minor retrofit'!$I$21,IF(F54="Scenario3PBT2",'Minor retrofit'!$J$21,"")))&amp;IF(F54="Scenario1PBT3",'Minor retrofit'!$K$21,IF(F54="Scenario2PBT3",'Minor retrofit'!$L$21,IF(F54="Scenario3PBT3",'Minor retrofit'!$M$21,"")))&amp;IF(F54="Scenario1PBT4",'Minor retrofit'!$N$21,IF(F54="Scenario2PBT4",'Minor retrofit'!$O$21,IF(F54="Scenario3PBT4",'Minor retrofit'!$P$21,"")))&amp;IF(F54="Scenario1PBT5",'Minor retrofit'!$Q$21,IF(F54="Scenario2PBT5",'Minor retrofit'!$R$21,IF(F54="Scenario3PBT5",'Minor retrofit'!$S$21,"")))&amp;IF(F54="Scenario1PBT6",'Minor retrofit'!$T$21,IF(F54="Scenario2PBT6",'Minor retrofit'!$U$21,IF(F54="Scenario3PBT6",'Minor retrofit'!$V$21,"")))&amp;IF(F54="Scenario1PBT7",'Minor retrofit'!$W$21,IF(F54="Scenario2PBT7",'Minor retrofit'!$X$21,IF(F54="Scenario3PBT7",'Minor retrofit'!$Y$21,"")))&amp;IF(F54="Scenario1PBT8",'Minor retrofit'!$Z$21,IF(F54="Scenario2PBT8",'Minor retrofit'!$AA$21,IF(F54="Scenario3PBT8",'Minor retrofit'!$AB$21,"")))&amp;IF(F54="Scenario1PBT9",'Minor retrofit'!$AC$21,IF(F54="Scenario2PBT9",'Minor retrofit'!$AD$21,IF(F54="Scenario3PBT9",'Minor retrofit'!$AE$21,"")))&amp;IF(F54="Scenario1PBT10",'Minor retrofit'!$AF$21,IF(F54="Scenario2PBT10",'Minor retrofit'!$AG$21,IF(F54="Scenario3PBT10",'Minor retrofit'!$AH$21,"")))&amp;IF(F54="Scenario1PBT11",'Minor retrofit'!$AI$21,IF(F54="Scenario2PBT11",'Minor retrofit'!$AJ$21,IF(F54="Scenario3PBT11",'Minor retrofit'!$AK$21,"")))&amp;IF(F54="Scenario1PBT12",'Minor retrofit'!$AL$21,IF(F54="Scenario2PBT12",'Minor retrofit'!$AM$21,IF(F54="Scenario3PBT12",'Minor retrofit'!$AN$21,"")))&amp;IF(F54="Scenario1PBT13",'Minor retrofit'!$AO$21,IF(F54="Scenario2PBT13",'Minor retrofit'!$AP$21,IF(F54="Scenario3PBT13",'Minor retrofit'!$AQ$21,"")))&amp;IF(F54="Scenario1PBT14",'Minor retrofit'!$AR$21,IF(F54="Scenario2PBT14",'Minor retrofit'!$AS$21,IF(F54="Scenario3PBT14",'Minor retrofit'!$AT$21,"")))&amp;IF(F54="Scenario1PBT15",'Minor retrofit'!$AU$21,IF(F54="Scenario2PBT15",'Minor retrofit'!$AV$21,IF(F54="Scenario3PBT15",'Minor retrofit'!$AW$21,"")))</f>
        <v/>
      </c>
      <c r="N54" s="118">
        <f t="shared" si="28"/>
        <v>0</v>
      </c>
      <c r="O54" s="206" t="str">
        <f>IF(F54="Scenario1PBT1",'Minor retrofit'!$E$24,IF(F54="Scenario2PBT1",'Minor retrofit'!$F$24,IF(F54="Scenario3PBT1",'Minor retrofit'!$G$24,"")))&amp;IF(F54="Scenario1PBT2",'Minor retrofit'!$H$24,IF(F54="Scenario2PBT2",'Minor retrofit'!$I$24,IF(F54="Scenario3PBT2",'Minor retrofit'!$J$24,"")))&amp;IF(F54="Scenario1PBT3",'Minor retrofit'!$K$24,IF(F54="Scenario2PBT3",'Minor retrofit'!$L$24,IF(F54="Scenario3PBT3",'Minor retrofit'!$M$24,"")))&amp;IF(F54="Scenario1PBT4",'Minor retrofit'!$N$24,IF(F54="Scenario2PBT4",'Minor retrofit'!$O$24,IF(F54="Scenario3PBT4",'Minor retrofit'!$P$24,"")))&amp;IF(F54="Scenario1PBT5",'Minor retrofit'!$Q$24,IF(F54="Scenario2PBT5",'Minor retrofit'!$R$24,IF(F54="Scenario3PBT5",'Minor retrofit'!$S$24,"")))&amp;IF(F54="Scenario1PBT6",'Minor retrofit'!$T$24,IF(F54="Scenario2PBT6",'Minor retrofit'!$U$24,IF(F54="Scenario3PBT6",'Minor retrofit'!$V$24,"")))&amp;IF(F54="Scenario1PBT7",'Minor retrofit'!$W$24,IF(F54="Scenario2PBT7",'Minor retrofit'!$X$24,IF(F54="Scenario3PBT7",'Minor retrofit'!$Y$24,"")))&amp;IF(F54="Scenario1PBT8",'Minor retrofit'!$Z$24,IF(F54="Scenario2PBT8",'Minor retrofit'!$AA$24,IF(F54="Scenario3PBT8",'Minor retrofit'!$AB$24,"")))&amp;IF(F54="Scenario1PBT9",'Minor retrofit'!$AC$24,IF(F54="Scenario2PBT9",'Minor retrofit'!$AD$24,IF(F54="Scenario3PBT9",'Minor retrofit'!$AE$24,"")))&amp;IF(F54="Scenario1PBT10",'Minor retrofit'!$AF$24,IF(F54="Scenario2PBT10",'Minor retrofit'!$AG$24,IF(F54="Scenario3PBT10",'Minor retrofit'!$AH$24,"")))&amp;IF(F54="Scenario1PBT11",'Minor retrofit'!$AI$24,IF(F54="Scenario2PBT11",'Minor retrofit'!$AJ$24,IF(F54="Scenario3PBT11",'Minor retrofit'!$AK$24,"")))&amp;IF(F54="Scenario1PBT12",'Minor retrofit'!$AL$24,IF(F54="Scenario2PBT12",'Minor retrofit'!$AM$24,IF(F54="Scenario3PBT12",'Minor retrofit'!$AN$24,"")))&amp;IF(F54="Scenario1PBT13",'Minor retrofit'!$AO$24,IF(F54="Scenario2PBT13",'Minor retrofit'!$AP$24,IF(F54="Scenario3PBT13",'Minor retrofit'!$AQ$24,"")))&amp;IF(F54="Scenario1PBT14",'Minor retrofit'!$AR$24,IF(F54="Scenario2PBT14",'Minor retrofit'!$AS$24,IF(F54="Scenario3PBT14",'Minor retrofit'!$AT$24,"")))&amp;IF(F54="Scenario1PBT15",'Minor retrofit'!$AU$24,IF(F54="Scenario2PBT15",'Minor retrofit'!$AV$24,IF(F54="Scenario3PBT15",'Minor retrofit'!$AW$24,"")))</f>
        <v/>
      </c>
      <c r="P54" s="117">
        <f t="shared" si="29"/>
        <v>0</v>
      </c>
      <c r="Q54" s="117" t="str">
        <f>IF(F54="Scenario1PBT1",'Minor retrofit'!$E$26,IF(F54="Scenario2PBT1",'Minor retrofit'!$F$26,IF(F54="Scenario3PBT1",'Minor retrofit'!$G$26,"")))&amp;IF(F54="Scenario1PBT2",'Minor retrofit'!$H$26,IF(F54="Scenario2PBT2",'Minor retrofit'!$I$26,IF(F54="Scenario3PBT2",'Minor retrofit'!$J$26,"")))&amp;IF(F54="Scenario1PBT3",'Minor retrofit'!$K$26,IF(F54="Scenario2PBT3",'Minor retrofit'!$L$26,IF(F54="Scenario3PBT3",'Minor retrofit'!$M$26,"")))&amp;IF(F54="Scenario1PBT4",'Minor retrofit'!$N$26,IF(F54="Scenario2PBT4",'Minor retrofit'!$O$26,IF(F54="Scenario3PBT4",'Minor retrofit'!$P$26,"")))&amp;IF(F54="Scenario1PBT5",'Minor retrofit'!$Q$26,IF(F54="Scenario2PBT5",'Minor retrofit'!$R$26,IF(F54="Scenario3PBT5",'Minor retrofit'!$S$26,"")))&amp;IF(F54="Scenario1PBT6",'Minor retrofit'!$T$26,IF(F54="Scenario2PBT6",'Minor retrofit'!$U$26,IF(F54="Scenario3PBT6",'Minor retrofit'!$V$26,"")))&amp;IF(F54="Scenario1PBT7",'Minor retrofit'!$W$26,IF(F54="Scenario2PBT7",'Minor retrofit'!$X$26,IF(F54="Scenario3PBT7",'Minor retrofit'!$Y$26,"")))&amp;IF(F54="Scenario1PBT8",'Minor retrofit'!$Z$26,IF(F54="Scenario2PBT8",'Minor retrofit'!$AA$26,IF(F54="Scenario3PBT8",'Minor retrofit'!$AB$26,"")))&amp;IF(F54="Scenario1PBT9",'Minor retrofit'!$AC$26,IF(F54="Scenario2PBT9",'Minor retrofit'!$AD$26,IF(F54="Scenario3PBT9",'Minor retrofit'!$AE$26,"")))&amp;IF(F54="Scenario1PBT10",'Minor retrofit'!$AF$26,IF(F54="Scenario2PBT10",'Minor retrofit'!$AG$26,IF(F54="Scenario3PBT10",'Minor retrofit'!$AH$26,"")))&amp;IF(F54="Scenario1PBT11",'Minor retrofit'!$AI$26,IF(F54="Scenario2PBT11",'Minor retrofit'!$AJ$26,IF(F54="Scenario3PBT11",'Minor retrofit'!$AK$26,"")))&amp;IF(F54="Scenario1PBT12",'Minor retrofit'!$AL$26,IF(F54="Scenario2PBT12",'Minor retrofit'!$AM$26,IF(F54="Scenario3PBT12",'Minor retrofit'!$AN$26,"")))&amp;IF(F54="Scenario1PBT13",'Minor retrofit'!$AO$26,IF(F54="Scenario2PBT13",'Minor retrofit'!$AP$26,IF(F54="Scenario3PBT13",'Minor retrofit'!$AQ$26,"")))&amp;IF(F54="Scenario1PBT14",'Minor retrofit'!$AR$26,IF(F54="Scenario2PBT14",'Minor retrofit'!$AS$26,IF(F54="Scenario3PBT14",'Minor retrofit'!$AT$26,"")))&amp;IF(F54="Scenario1PBT15",'Minor retrofit'!$AU$26,IF(F54="Scenario2PBT15",'Minor retrofit'!$AV$26,IF(F54="Scenario3PBT15",'Minor retrofit'!$AW$26,"")))</f>
        <v/>
      </c>
      <c r="R54" s="117">
        <f t="shared" si="30"/>
        <v>0</v>
      </c>
      <c r="S54" s="117" t="str">
        <f>IF(F54="Scenario1PBT1",'Minor retrofit'!$E$28,IF(F54="Scenario2PBT1",'Minor retrofit'!$F$28,IF(F54="Scenario3PBT1",'Minor retrofit'!$G$28,"")))&amp;IF(F54="Scenario1PBT2",'Minor retrofit'!$H$28,IF(F54="Scenario2PBT2",'Minor retrofit'!$I$28,IF(F54="Scenario3PBT2",'Minor retrofit'!$J$28,"")))&amp;IF(F54="Scenario1PBT3",'Minor retrofit'!$K$28,IF(F54="Scenario2PBT3",'Minor retrofit'!$L$28,IF(F54="Scenario3PBT3",'Minor retrofit'!$M$28,"")))&amp;IF(F54="Scenario1PBT4",'Minor retrofit'!$N$28,IF(F54="Scenario2PBT4",'Minor retrofit'!$O$28,IF(F54="Scenario3PBT4",'Minor retrofit'!$P$28,"")))&amp;IF(F54="Scenario1PBT5",'Minor retrofit'!$Q$28,IF(F54="Scenario2PBT5",'Minor retrofit'!$R$28,IF(F54="Scenario3PBT5",'Minor retrofit'!$S$28,"")))&amp;IF(F54="Scenario1PBT6",'Minor retrofit'!$T$28,IF(F54="Scenario2PBT6",'Minor retrofit'!$U$28,IF(F54="Scenario3PBT6",'Minor retrofit'!$V$28,"")))&amp;IF(F54="Scenario1PBT7",'Minor retrofit'!$W$28,IF(F54="Scenario2PBT7",'Minor retrofit'!$X$28,IF(F54="Scenario3PBT7",'Minor retrofit'!$Y$28,"")))&amp;IF(F54="Scenario1PBT8",'Minor retrofit'!$Z$28,IF(F54="Scenario2PBT8",'Minor retrofit'!$AA$28,IF(F54="Scenario3PBT8",'Minor retrofit'!$AB$28,"")))&amp;IF(F54="Scenario1PBT9",'Minor retrofit'!$AC$28,IF(F54="Scenario2PBT9",'Minor retrofit'!$AD$28,IF(F54="Scenario3PBT9",'Minor retrofit'!$AE$28,"")))&amp;IF(F54="Scenario1PBT10",'Minor retrofit'!$AF$28,IF(F54="Scenario2PBT10",'Minor retrofit'!$AG$28,IF(F54="Scenario3PBT10",'Minor retrofit'!$AH$28,"")))&amp;IF(F54="Scenario1PBT11",'Minor retrofit'!$AI$28,IF(F54="Scenario2PBT11",'Minor retrofit'!$AJ$28,IF(F54="Scenario3PBT11",'Minor retrofit'!$AK$28,"")))&amp;IF(F54="Scenario1PBT12",'Minor retrofit'!$AL$28,IF(F54="Scenario2PBT12",'Minor retrofit'!$AM$28,IF(F54="Scenario3PBT12",'Minor retrofit'!$AN$28,"")))&amp;IF(F54="Scenario1PBT13",'Minor retrofit'!$AO$28,IF(F54="Scenario2PBT13",'Minor retrofit'!$AP$28,IF(F54="Scenario3PBT13",'Minor retrofit'!$AQ$28,"")))&amp;IF(F54="Scenario1PBT14",'Minor retrofit'!$AR$28,IF(F54="Scenario2PBT14",'Minor retrofit'!$AS$28,IF(F54="Scenario3PBT14",'Minor retrofit'!$AT$28,"")))&amp;IF(F54="Scenario1PBT15",'Minor retrofit'!$AU$28,IF(F54="Scenario2PBT15",'Minor retrofit'!$AV$28,IF(F54="Scenario3PBT15",'Minor retrofit'!$AW$28,"")))</f>
        <v/>
      </c>
      <c r="T54" s="207">
        <f t="shared" si="31"/>
        <v>0</v>
      </c>
      <c r="U54" s="206" t="str">
        <f>IF(F54="Scenario1PBT1",'Minor retrofit'!$E$39,IF(F54="Scenario2PBT1",'Minor retrofit'!$F$39,IF(F54="Scenario3PBT1",'Minor retrofit'!$G$39,"")))&amp;IF(F54="Scenario1PBT2",'Minor retrofit'!$H$39,IF(F54="Scenario2PBT2",'Minor retrofit'!$I$39,IF(F54="Scenario3PBT2",'Minor retrofit'!$J$39,"")))&amp;IF(F54="Scenario1PBT3",'Minor retrofit'!$K$39,IF(F54="Scenario2PBT3",'Minor retrofit'!$L$39,IF(F54="Scenario3PBT3",'Minor retrofit'!$M$39,"")))&amp;IF(F54="Scenario1PBT4",'Minor retrofit'!$N$39,IF(F54="Scenario2PBT4",'Minor retrofit'!$O$39,IF(F54="Scenario3PBT4",'Minor retrofit'!$P$39,"")))&amp;IF(F54="Scenario1PBT5",'Minor retrofit'!$Q$39,IF(F54="Scenario2PBT5",'Minor retrofit'!$R$39,IF(F54="Scenario3PBT5",'Minor retrofit'!$S$39,"")))&amp;IF(F54="Scenario1PBT6",'Minor retrofit'!$T$39,IF(F54="Scenario2PBT6",'Minor retrofit'!$U$39,IF(F54="Scenario3PBT6",'Minor retrofit'!$V$39,"")))&amp;IF(F54="Scenario1PBT7",'Minor retrofit'!$W$39,IF(F54="Scenario2PBT7",'Minor retrofit'!$X$39,IF(F54="Scenario3PBT7",'Minor retrofit'!$Y$39,"")))&amp;IF(F54="Scenario1PBT8",'Minor retrofit'!$Z$39,IF(F54="Scenario2PBT8",'Minor retrofit'!$AA$39,IF(F54="Scenario3PBT8",'Minor retrofit'!$AB$39,"")))&amp;IF(F54="Scenario1PBT9",'Minor retrofit'!$AC$39,IF(F54="Scenario2PBT9",'Minor retrofit'!$AD$39,IF(F54="Scenario3PBT9",'Minor retrofit'!$AE$39,"")))&amp;IF(F54="Scenario1PBT10",'Minor retrofit'!$AF$39,IF(F54="Scenario2PBT10",'Minor retrofit'!$AG$39,IF(F54="Scenario3PBT10",'Minor retrofit'!$AH$39,"")))&amp;IF(F54="Scenario1PBT11",'Minor retrofit'!$AI$39,IF(F54="Scenario2PBT11",'Minor retrofit'!$AJ$39,IF(F54="Scenario3PBT11",'Minor retrofit'!$AK$39,"")))&amp;IF(F54="Scenario1PBT12",'Minor retrofit'!$AL$39,IF(F54="Scenario2PBT12",'Minor retrofit'!$AM$39,IF(F54="Scenario3PBT12",'Minor retrofit'!$AN$39,"")))&amp;IF(F54="Scenario1PBT13",'Minor retrofit'!$AO$39,IF(F54="Scenario2PBT13",'Minor retrofit'!$AP$39,IF(F54="Scenario3PBT13",'Minor retrofit'!$AQ$39,"")))&amp;IF(F54="Scenario1PBT14",'Minor retrofit'!$AR$39,IF(F54="Scenario2PBT14",'Minor retrofit'!$AS$39,IF(F54="Scenario3PBT14",'Minor retrofit'!$AT$39,"")))&amp;IF(F54="Scenario1PBT15",'Minor retrofit'!$AU$39,IF(F54="Scenario2PBT15",'Minor retrofit'!$AV$39,IF(F54="Scenario3PBT15",'Minor retrofit'!$AW$39,"")))</f>
        <v/>
      </c>
      <c r="V54" s="117">
        <f t="shared" si="32"/>
        <v>0</v>
      </c>
      <c r="W54" s="117" t="str">
        <f>IF(F54="Scenario1PBT1",'Minor retrofit'!$E$41,IF(F54="Scenario2PBT1",'Minor retrofit'!$F$41,IF(F54="Scenario3PBT1",'Minor retrofit'!$G$41,"")))&amp;IF(F54="Scenario1PBT2",'Minor retrofit'!$H$41,IF(F54="Scenario2PBT2",'Minor retrofit'!$I$41,IF(F54="Scenario3PBT2",'Minor retrofit'!$J$41,"")))&amp;IF(F54="Scenario1PBT3",'Minor retrofit'!$K$41,IF(F54="Scenario2PBT3",'Minor retrofit'!$L$41,IF(F54="Scenario3PBT3",'Minor retrofit'!$M$41,"")))&amp;IF(F54="Scenario1PBT4",'Minor retrofit'!$N$41,IF(F54="Scenario2PBT4",'Minor retrofit'!$O$41,IF(F54="Scenario3PBT4",'Minor retrofit'!$P$41,"")))&amp;IF(F54="Scenario1PBT5",'Minor retrofit'!$Q$41,IF(F54="Scenario2PBT5",'Minor retrofit'!$R$41,IF(F54="Scenario3PBT5",'Minor retrofit'!$S$41,"")))&amp;IF(F54="Scenario1PBT6",'Minor retrofit'!$T$41,IF(F54="Scenario2PBT6",'Minor retrofit'!$U$41,IF(F54="Scenario3PBT6",'Minor retrofit'!$V$41,"")))&amp;IF(F54="Scenario1PBT7",'Minor retrofit'!$W$41,IF(F54="Scenario2PBT7",'Minor retrofit'!$X$41,IF(F54="Scenario3PBT7",'Minor retrofit'!$Y$41,"")))&amp;IF(F54="Scenario1PBT8",'Minor retrofit'!$Z$41,IF(F54="Scenario2PBT8",'Minor retrofit'!$AA$41,IF(F54="Scenario3PBT8",'Minor retrofit'!$AB$41,"")))&amp;IF(F54="Scenario1PBT9",'Minor retrofit'!$AC$41,IF(F54="Scenario2PBT9",'Minor retrofit'!$AD$41,IF(F54="Scenario3PBT9",'Minor retrofit'!$AE$41,"")))&amp;IF(F54="Scenario1PBT10",'Minor retrofit'!$AF$41,IF(F54="Scenario2PBT10",'Minor retrofit'!$AG$41,IF(F54="Scenario3PBT10",'Minor retrofit'!$AH$41,"")))&amp;IF(F54="Scenario1PBT11",'Minor retrofit'!$AI$41,IF(F54="Scenario2PBT11",'Minor retrofit'!$AJ$41,IF(F54="Scenario3PBT11",'Minor retrofit'!$AK$41,"")))&amp;IF(F54="Scenario1PBT12",'Minor retrofit'!$AL$41,IF(F54="Scenario2PBT12",'Minor retrofit'!$AM$41,IF(F54="Scenario3PBT12",'Minor retrofit'!$AN$41,"")))&amp;IF(F54="Scenario1PBT13",'Minor retrofit'!$AO$41,IF(F54="Scenario2PBT13",'Minor retrofit'!$AP$41,IF(F54="Scenario3PBT13",'Minor retrofit'!$AQ$41,"")))&amp;IF(F54="Scenario1PBT14",'Minor retrofit'!$AR$41,IF(F54="Scenario2PBT14",'Minor retrofit'!$AS$41,IF(F54="Scenario3PBT14",'Minor retrofit'!$AT$41,"")))&amp;IF(F54="Scenario1PBT15",'Minor retrofit'!$AU$41,IF(F54="Scenario2PBT15",'Minor retrofit'!$AV$41,IF(F54="Scenario3PBT15",'Minor retrofit'!$AW$41,"")))</f>
        <v/>
      </c>
      <c r="X54" s="117">
        <f t="shared" si="33"/>
        <v>0</v>
      </c>
      <c r="Y54" s="117" t="str">
        <f>IF(F54="Scenario1PBT1",'Minor retrofit'!$E$43,IF(F54="Scenario2PBT1",'Minor retrofit'!$F$43,IF(F54="Scenario3PBT1",'Minor retrofit'!$G$43,"")))&amp;IF(F54="Scenario1PBT2",'Minor retrofit'!$H$43,IF(F54="Scenario2PBT2",'Minor retrofit'!$I$43,IF(F54="Scenario3PBT2",'Minor retrofit'!$J$43,"")))&amp;IF(F54="Scenario1PBT3",'Minor retrofit'!$K$43,IF(F54="Scenario2PBT3",'Minor retrofit'!$L$43,IF(F54="Scenario3PBT3",'Minor retrofit'!$M$43,"")))&amp;IF(F54="Scenario1PBT4",'Minor retrofit'!$N$43,IF(F54="Scenario2PBT4",'Minor retrofit'!$O$43,IF(F54="Scenario3PBT4",'Minor retrofit'!$P$43,"")))&amp;IF(F54="Scenario1PBT5",'Minor retrofit'!$Q$43,IF(F54="Scenario2PBT5",'Minor retrofit'!$R$43,IF(F54="Scenario3PBT5",'Minor retrofit'!$S$43,"")))&amp;IF(F54="Scenario1PBT6",'Minor retrofit'!$T$43,IF(F54="Scenario2PBT6",'Minor retrofit'!$U$43,IF(F54="Scenario3PBT6",'Minor retrofit'!$V$43,"")))&amp;IF(F54="Scenario1PBT7",'Minor retrofit'!$W$43,IF(F54="Scenario2PBT7",'Minor retrofit'!$X$43,IF(F54="Scenario3PBT7",'Minor retrofit'!$Y$43,"")))&amp;IF(F54="Scenario1PBT8",'Minor retrofit'!$Z$43,IF(F54="Scenario2PBT8",'Minor retrofit'!$AA$43,IF(F54="Scenario3PBT8",'Minor retrofit'!$AB$43,"")))&amp;IF(F54="Scenario1PBT9",'Minor retrofit'!$AC$43,IF(F54="Scenario2PBT9",'Minor retrofit'!$AD$43,IF(F54="Scenario3PBT9",'Minor retrofit'!$AE$43,"")))&amp;IF(F54="Scenario1PBT10",'Minor retrofit'!$AF$43,IF(F54="Scenario2PBT10",'Minor retrofit'!$AG$43,IF(F54="Scenario3PBT10",'Minor retrofit'!$AH$43,"")))&amp;IF(F54="Scenario1PBT11",'Minor retrofit'!$AI$43,IF(F54="Scenario2PBT11",'Minor retrofit'!$AJ$43,IF(F54="Scenario3PBT11",'Minor retrofit'!$AK$43,"")))&amp;IF(F54="Scenario1PBT12",'Minor retrofit'!$AL$43,IF(F54="Scenario2PBT12",'Minor retrofit'!$AM$43,IF(F54="Scenario3PBT12",'Minor retrofit'!$AN$43,"")))&amp;IF(F54="Scenario1PBT13",'Minor retrofit'!$AO$43,IF(F54="Scenario2PBT13",'Minor retrofit'!$AP$43,IF(F54="Scenario3PBT13",'Minor retrofit'!$AQ$43,"")))&amp;IF(F54="Scenario1PBT14",'Minor retrofit'!$AR$43,IF(F54="Scenario2PBT14",'Minor retrofit'!$AS$43,IF(F54="Scenario3PBT14",'Minor retrofit'!$AT$43,"")))&amp;IF(F54="Scenario1PBT15",'Minor retrofit'!$AU$43,IF(F54="Scenario2PBT15",'Minor retrofit'!$AV$43,IF(F54="Scenario3PBT15",'Minor retrofit'!$AW$43,"")))</f>
        <v/>
      </c>
      <c r="Z54" s="117">
        <f t="shared" si="34"/>
        <v>0</v>
      </c>
      <c r="AA54" s="178" t="str">
        <f>IF(F54="Scenario1PBT1",'Minor retrofit'!$E$102,IF(F54="Scenario2PBT1",'Minor retrofit'!$F$102,IF(F54="Scenario3PBT1",'Minor retrofit'!$G$102,"")))&amp;IF(F54="Scenario1PBT2",'Minor retrofit'!$H$102,IF(F54="Scenario2PBT2",'Minor retrofit'!$I$102,IF(F54="Scenario3PBT2",'Minor retrofit'!$J$102,"")))&amp;IF(F54="Scenario1PBT3",'Minor retrofit'!$K$102,IF(F54="Scenario2PBT3",'Minor retrofit'!$L$102,IF(F54="Scenario3PBT3",'Minor retrofit'!$M$102,"")))&amp;IF(F54="Scenario1PBT4",'Minor retrofit'!$N$102,IF(F54="Scenario2PBT4",'Minor retrofit'!$O$102,IF(F54="Scenario3PBT4",'Minor retrofit'!$P$102,"")))&amp;IF(F54="Scenario1PBT5",'Minor retrofit'!$Q$102,IF(F54="Scenario2PBT5",'Minor retrofit'!$R$102,IF(F54="Scenario3PBT5",'Minor retrofit'!$S$102,"")))&amp;IF(F54="Scenario1PBT6",'Minor retrofit'!$T$102,IF(F54="Scenario2PBT6",'Minor retrofit'!$U$102,IF(F54="Scenario3PBT6",'Minor retrofit'!$V$102,"")))&amp;IF(F54="Scenario1PBT7",'Minor retrofit'!$W$102,IF(F54="Scenario2PBT7",'Minor retrofit'!$X$102,IF(F54="Scenario3PBT7",'Minor retrofit'!$Y$102,"")))&amp;IF(F54="Scenario1PBT8",'Minor retrofit'!$Z$102,IF(F54="Scenario2PBT8",'Minor retrofit'!$AA$102,IF(F54="Scenario3PBT8",'Minor retrofit'!$AB$102,"")))&amp;IF(F54="Scenario1PBT9",'Minor retrofit'!$AC$102,IF(F54="Scenario2PBT9",'Minor retrofit'!$AD$102,IF(F54="Scenario3PBT9",'Minor retrofit'!$AE$102,"")))&amp;IF(F54="Scenario1PBT10",'Minor retrofit'!$AF$102,IF(F54="Scenario2PBT10",'Minor retrofit'!$AG$102,IF(F54="Scenario3PBT10",'Minor retrofit'!$AH$102,"")))&amp;IF(F54="Scenario1PBT11",'Minor retrofit'!$AI$102,IF(F54="Scenario2PBT11",'Minor retrofit'!$AJ$102,IF(F54="Scenario3PBT11",'Minor retrofit'!$AK$102,"")))&amp;IF(F54="Scenario1PBT12",'Minor retrofit'!$AL$102,IF(F54="Scenario2PBT12",'Minor retrofit'!$AM$102,IF(F54="Scenario3PBT12",'Minor retrofit'!$AN$102,"")))&amp;IF(F54="Scenario1PBT13",'Minor retrofit'!$AO$102,IF(F54="Scenario2PBT13",'Minor retrofit'!$AP$102,IF(F54="Scenario3PBT13",'Minor retrofit'!$AQ$102,"")))&amp;IF(F54="Scenario1PBT14",'Minor retrofit'!$AR$102,IF(F54="Scenario2PBT14",'Minor retrofit'!$AS$102,IF(F54="Scenario3PBT14",'Minor retrofit'!$AT$102,"")))&amp;IF(F54="Scenario1PBT15",'Minor retrofit'!$AU$102,IF(F54="Scenario2PBT15",'Minor retrofit'!$AV$102,IF(F54="Scenario3PBT15",'Minor retrofit'!$AW$102,"")))</f>
        <v/>
      </c>
      <c r="AB54" s="179">
        <f t="shared" si="35"/>
        <v>0</v>
      </c>
      <c r="AC54" s="363" t="str">
        <f t="shared" si="48"/>
        <v/>
      </c>
      <c r="AD54" s="353">
        <f>IF(AC54="",IFERROR('Projection_Base-case'!G55-G54,0),0)</f>
        <v>0</v>
      </c>
      <c r="AE54" s="350">
        <f t="shared" si="36"/>
        <v>0</v>
      </c>
      <c r="AF54" s="361">
        <f>IFERROR(100*AD54/'Projection_Base-case'!G55,0)</f>
        <v>0</v>
      </c>
      <c r="AG54" s="352">
        <f>IF(AC54="",IFERROR('Projection_Base-case'!I55-I54,0),0)</f>
        <v>0</v>
      </c>
      <c r="AH54" s="353">
        <f t="shared" si="37"/>
        <v>0</v>
      </c>
      <c r="AI54" s="361">
        <f>IFERROR(100*AG54/'Projection_Base-case'!I55,0)</f>
        <v>0</v>
      </c>
      <c r="AJ54" s="352">
        <f>IF(AC54="",IFERROR('Projection_Base-case'!K55-K54,0),0)</f>
        <v>0</v>
      </c>
      <c r="AK54" s="353">
        <f t="shared" si="38"/>
        <v>0</v>
      </c>
      <c r="AL54" s="361">
        <f>IFERROR(100*AJ54/'Projection_Base-case'!K55,0)</f>
        <v>0</v>
      </c>
      <c r="AM54" s="352">
        <f>-IF(AC54="",IFERROR('Projection_Base-case'!M55-M54,0),0)</f>
        <v>0</v>
      </c>
      <c r="AN54" s="353">
        <f t="shared" si="39"/>
        <v>0</v>
      </c>
      <c r="AO54" s="354">
        <f>IFERROR(IF('Projection_Base-case'!N55&gt;0,100*AN54/'Projection_Base-case'!N55,100*AN54/N54),0)</f>
        <v>0</v>
      </c>
      <c r="AP54" s="355">
        <f>IF(AC54="",IFERROR('Projection_Base-case'!O55-O54,0),0)</f>
        <v>0</v>
      </c>
      <c r="AQ54" s="356">
        <f t="shared" si="40"/>
        <v>0</v>
      </c>
      <c r="AR54" s="356">
        <f>IFERROR(100*AP54/'Projection_Base-case'!O55,0)</f>
        <v>0</v>
      </c>
      <c r="AS54" s="355">
        <f>IF(AC54="",IFERROR('Projection_Base-case'!Q55-Q54,0),0)</f>
        <v>0</v>
      </c>
      <c r="AT54" s="356">
        <f t="shared" si="41"/>
        <v>0</v>
      </c>
      <c r="AU54" s="356">
        <f>IFERROR(100*AS54/'Projection_Base-case'!Q55,0)</f>
        <v>0</v>
      </c>
      <c r="AV54" s="355">
        <f>IF(AC54="",IFERROR('Projection_Base-case'!S55-S54,0),0)</f>
        <v>0</v>
      </c>
      <c r="AW54" s="356">
        <f t="shared" si="42"/>
        <v>0</v>
      </c>
      <c r="AX54" s="357">
        <f>IFERROR(100*AV54/'Projection_Base-case'!S55,0)</f>
        <v>0</v>
      </c>
      <c r="AY54" s="358">
        <f>IF(AC54="",IFERROR('Projection_Base-case'!U55-U54,0),0)</f>
        <v>0</v>
      </c>
      <c r="AZ54" s="359">
        <f t="shared" si="43"/>
        <v>0</v>
      </c>
      <c r="BA54" s="359">
        <f>IFERROR(100*AY54/'Projection_Base-case'!U55,0)</f>
        <v>0</v>
      </c>
      <c r="BB54" s="358">
        <f>IF(AC54="",IFERROR('Projection_Base-case'!W55-W54,0),0)</f>
        <v>0</v>
      </c>
      <c r="BC54" s="359">
        <f t="shared" si="44"/>
        <v>0</v>
      </c>
      <c r="BD54" s="359">
        <f>IFERROR(100*BB54/'Projection_Base-case'!W55,0)</f>
        <v>0</v>
      </c>
      <c r="BE54" s="358">
        <f>IF(AC54="",IFERROR('Projection_Base-case'!Y55-Y54,0),0)</f>
        <v>0</v>
      </c>
      <c r="BF54" s="359">
        <f t="shared" si="45"/>
        <v>0</v>
      </c>
      <c r="BG54" s="359">
        <f>IFERROR(100*BE54/'Projection_Base-case'!Y55,0)</f>
        <v>0</v>
      </c>
      <c r="BH54" s="359">
        <f t="shared" si="46"/>
        <v>0</v>
      </c>
      <c r="BI54" s="360">
        <f t="shared" si="47"/>
        <v>0</v>
      </c>
    </row>
    <row r="55" spans="1:61">
      <c r="A55" s="205">
        <v>51</v>
      </c>
      <c r="B55" s="347">
        <f>IF('Projection_Base-case'!B56&lt;&gt;"",'Projection_Base-case'!B56,0)</f>
        <v>0</v>
      </c>
      <c r="C55" s="347">
        <f>IF('Projection_Base-case'!C56&lt;&gt;"",'Projection_Base-case'!C56,0)</f>
        <v>0</v>
      </c>
      <c r="D55" s="365">
        <f>IF('Projection_Base-case'!D56&lt;&gt;"",'Projection_Base-case'!D56,0)</f>
        <v>0</v>
      </c>
      <c r="E55" s="369"/>
      <c r="F55" s="367" t="str">
        <f t="shared" si="23"/>
        <v>0</v>
      </c>
      <c r="G55" s="206" t="str">
        <f>IF(F55="Scenario1PBT1",'Minor retrofit'!$E$7,IF(F55="Scenario2PBT1",'Minor retrofit'!$F$7,IF(F55="Scenario3PBT1",'Minor retrofit'!$G$7,"")))&amp;IF(F55="Scenario1PBT2",'Minor retrofit'!$H$7,IF(F55="Scenario2PBT2",'Minor retrofit'!$I$7,IF(F55="Scenario3PBT2",'Minor retrofit'!$J$7,"")))&amp;IF(F55="Scenario1PBT3",'Minor retrofit'!$K$7,IF(F55="Scenario2PBT3",'Minor retrofit'!$L$7,IF(F55="Scenario3PBT3",'Minor retrofit'!$M$7,"")))&amp;IF(F55="Scenario1PBT4",'Minor retrofit'!$N$7,IF(F55="Scenario2PBT4",'Minor retrofit'!$O$7,IF(F55="Scenario3PBT4",'Minor retrofit'!$P$7,"")))&amp;IF(F55="Scenario1PBT5",'Minor retrofit'!$Q$7,IF(F55="Scenario2PBT5",'Minor retrofit'!$R$7,IF(F55="Scenario3PBT5",'Minor retrofit'!$S$7,"")))&amp;IF(F55="Scenario1PBT6",'Minor retrofit'!$T$7,IF(F55="Scenario2PBT6",'Minor retrofit'!$U$7,IF(F55="Scenario3PBT6",'Minor retrofit'!$V$7,"")))&amp;IF(F55="Scenario1PBT7",'Minor retrofit'!$W$7,IF(F55="Scenario2PBT7",'Minor retrofit'!$X$7,IF(F55="Scenario3PBT7",'Minor retrofit'!$Y$7,"")))&amp;IF(F55="Scenario1PBT8",'Minor retrofit'!$Z$7,IF(F55="Scenario2PBT8",'Minor retrofit'!$AA$7,IF(F55="Scenario3PBT8",'Minor retrofit'!$AB$7,"")))&amp;IF(F55="Scenario1PBT9",'Minor retrofit'!$AC$7,IF(F55="Scenario2PBT9",'Minor retrofit'!$AD$7,IF(F55="Scenario3PBT9",'Minor retrofit'!$AE$7,"")))&amp;IF(F55="Scenario1PBT10",'Minor retrofit'!$AF$7,IF(F55="Scenario2PBT10",'Minor retrofit'!$AG$7,IF(F55="Scenario3PBT10",'Minor retrofit'!$AH$7,"")))&amp;IF(F55="Scenario1PBT11",'Minor retrofit'!$AI$7,IF(F55="Scenario2PBT11",'Minor retrofit'!$AJ$7,IF(F55="Scenario3PBT11",'Minor retrofit'!$AK$7,"")))&amp;IF(F55="Scenario1PBT12",'Minor retrofit'!$AL$7,IF(F55="Scenario2PBT12",'Minor retrofit'!$AM$7,IF(F55="Scenario3PBT12",'Minor retrofit'!$AN$7,"")))&amp;IF(F55="Scenario1PBT13",'Minor retrofit'!$AO$7,IF(F55="Scenario2PBT13",'Minor retrofit'!$AP$7,IF(F55="Scenario3PBT13",'Minor retrofit'!$AQ$7,"")))&amp;IF(F55="Scenario1PBT14",'Minor retrofit'!$AR$7,IF(F55="Scenario2PBT14",'Minor retrofit'!$AS$7,IF(F55="Scenario3PBT14",'Minor retrofit'!$AT$7,"")))&amp;IF(F55="Scenario1PBT15",'Minor retrofit'!$AU$7,IF(F55="Scenario2PBT15",'Minor retrofit'!$AV$7,IF(F55="Scenario3PBT15",'Minor retrofit'!$AW$7,"")))</f>
        <v/>
      </c>
      <c r="H55" s="117">
        <f t="shared" si="25"/>
        <v>0</v>
      </c>
      <c r="I55" s="117" t="str">
        <f>IF(F55="Scenario1PBT1",'Minor retrofit'!$E$17,IF(F55="Scenario2PBT1",'Minor retrofit'!$F$17,IF(F55="Scenario3PBT1",'Minor retrofit'!$G$17,"")))&amp;IF(F55="Scenario1PBT2",'Minor retrofit'!$H$17,IF(F55="Scenario2PBT2",'Minor retrofit'!$I$17,IF(F55="Scenario3PBT2",'Minor retrofit'!$J$17,"")))&amp;IF(F55="Scenario1PBT3",'Minor retrofit'!$K$17,IF(F55="Scenario2PBT3",'Minor retrofit'!$L$17,IF(F55="Scenario3PBT3",'Minor retrofit'!$M$17,"")))&amp;IF(F55="Scenario1PBT4",'Minor retrofit'!$N$17,IF(F55="Scenario2PBT4",'Minor retrofit'!$O$17,IF(F55="Scenario3PBT4",'Minor retrofit'!$P$17,"")))&amp;IF(F55="Scenario1PBT5",'Minor retrofit'!$Q$17,IF(F55="Scenario2PBT5",'Minor retrofit'!$R$17,IF(F55="Scenario3PBT5",'Minor retrofit'!$S$17,"")))&amp;IF(F55="Scenario1PBT6",'Minor retrofit'!$T$17,IF(F55="Scenario2PBT6",'Minor retrofit'!$U$17,IF(F55="Scenario3PBT6",'Minor retrofit'!$V$17,"")))&amp;IF(F55="Scenario1PBT7",'Minor retrofit'!$W$17,IF(F55="Scenario2PBT7",'Minor retrofit'!$X$17,IF(F55="Scenario3PBT7",'Minor retrofit'!$Y$17,"")))&amp;IF(F55="Scenario1PBT8",'Minor retrofit'!$Z$17,IF(F55="Scenario2PBT8",'Minor retrofit'!$AA$17,IF(F55="Scenario3PBT8",'Minor retrofit'!$AB$17,"")))&amp;IF(F55="Scenario1PBT9",'Minor retrofit'!$AC$17,IF(F55="Scenario2PBT9",'Minor retrofit'!$AD$17,IF(F55="Scenario3PBT9",'Minor retrofit'!$AE$17,"")))&amp;IF(F55="Scenario1PBT10",'Minor retrofit'!$AF$17,IF(F55="Scenario2PBT10",'Minor retrofit'!$AG$17,IF(F55="Scenario3PBT10",'Minor retrofit'!$AH$17,"")))&amp;IF(F55="Scenario1PBT11",'Minor retrofit'!$AI$17,IF(F55="Scenario2PBT11",'Minor retrofit'!$AJ$17,IF(F55="Scenario3PBT11",'Minor retrofit'!$AK$17,"")))&amp;IF(F55="Scenario1PBT12",'Minor retrofit'!$AL$17,IF(F55="Scenario2PBT12",'Minor retrofit'!$AM$17,IF(F55="Scenario3PBT12",'Minor retrofit'!$AN$17,"")))&amp;IF(F55="Scenario1PBT13",'Minor retrofit'!$AO$17,IF(F55="Scenario2PBT13",'Minor retrofit'!$AP$17,IF(F55="Scenario3PBT13",'Minor retrofit'!$AQ$17,"")))&amp;IF(F55="Scenario1PBT14",'Minor retrofit'!$AR$17,IF(F55="Scenario2PBT14",'Minor retrofit'!$AS$17,IF(F55="Scenario3PBT14",'Minor retrofit'!$AT$17,"")))&amp;IF(F55="Scenario1PBT15",'Minor retrofit'!$AU$17,IF(F55="Scenario2PBT15",'Minor retrofit'!$AV$17,IF(F55="Scenario3PBT15",'Minor retrofit'!$AW$17,"")))</f>
        <v/>
      </c>
      <c r="J55" s="117">
        <f t="shared" si="26"/>
        <v>0</v>
      </c>
      <c r="K55" s="117" t="str">
        <f>IF(F55="Scenario1PBT1",'Minor retrofit'!$E$19,IF(F55="Scenario2PBT1",'Minor retrofit'!$F$19,IF(F55="Scenario3PBT1",'Minor retrofit'!$G$19,"")))&amp;IF(F55="Scenario1PBT2",'Minor retrofit'!$H$19,IF(F55="Scenario2PBT2",'Minor retrofit'!$I$19,IF(F55="Scenario3PBT2",'Minor retrofit'!$J$19,"")))&amp;IF(F55="Scenario1PBT3",'Minor retrofit'!$K$19,IF(F55="Scenario2PBT3",'Minor retrofit'!$L$19,IF(F55="Scenario3PBT3",'Minor retrofit'!$M$19,"")))&amp;IF(F55="Scenario1PBT4",'Minor retrofit'!$N$19,IF(F55="Scenario2PBT4",'Minor retrofit'!$O$19,IF(F55="Scenario3PBT4",'Minor retrofit'!$P$19,"")))&amp;IF(F55="Scenario1PBT5",'Minor retrofit'!$Q$19,IF(F55="Scenario2PBT5",'Minor retrofit'!$R$19,IF(F55="Scenario3PBT5",'Minor retrofit'!$S$19,"")))&amp;IF(F55="Scenario1PBT6",'Minor retrofit'!$T$19,IF(F55="Scenario2PBT6",'Minor retrofit'!$U$19,IF(F55="Scenario3PBT6",'Minor retrofit'!$V$19,"")))&amp;IF(F55="Scenario1PBT7",'Minor retrofit'!$W$19,IF(F55="Scenario2PBT7",'Minor retrofit'!$X$19,IF(F55="Scenario3PBT7",'Minor retrofit'!$Y$19,"")))&amp;IF(F55="Scenario1PBT8",'Minor retrofit'!$Z$19,IF(F55="Scenario2PBT8",'Minor retrofit'!$AA$19,IF(F55="Scenario3PBT8",'Minor retrofit'!$AB$19,"")))&amp;IF(F55="Scenario1PBT9",'Minor retrofit'!$AC$19,IF(F55="Scenario2PBT9",'Minor retrofit'!$AD$19,IF(F55="Scenario3PBT9",'Minor retrofit'!$AE$19,"")))&amp;IF(F55="Scenario1PBT10",'Minor retrofit'!$AF$19,IF(F55="Scenario2PBT10",'Minor retrofit'!$AG$19,IF(F55="Scenario3PBT10",'Minor retrofit'!$AH$19,"")))&amp;IF(F55="Scenario1PBT11",'Minor retrofit'!$AI$19,IF(F55="Scenario2PBT11",'Minor retrofit'!$AJ$19,IF(F55="Scenario3PBT11",'Minor retrofit'!$AK$19,"")))&amp;IF(F55="Scenario1PBT12",'Minor retrofit'!$AL$19,IF(F55="Scenario2PBT12",'Minor retrofit'!$AM$19,IF(F55="Scenario3PBT12",'Minor retrofit'!$AN$19,"")))&amp;IF(F55="Scenario1PBT13",'Minor retrofit'!$AO$19,IF(F55="Scenario2PBT13",'Minor retrofit'!$AP$19,IF(F55="Scenario3PBT13",'Minor retrofit'!$AQ$19,"")))&amp;IF(F55="Scenario1PBT14",'Minor retrofit'!$AR$19,IF(F55="Scenario2PBT14",'Minor retrofit'!$AS$19,IF(F55="Scenario3PBT14",'Minor retrofit'!$AT$19,"")))&amp;IF(F55="Scenario1PBT15",'Minor retrofit'!$AU$19,IF(F55="Scenario2PBT15",'Minor retrofit'!$AV$19,IF(F55="Scenario3PBT15",'Minor retrofit'!$AW$19,"")))</f>
        <v/>
      </c>
      <c r="L55" s="117">
        <f t="shared" si="27"/>
        <v>0</v>
      </c>
      <c r="M55" s="117" t="str">
        <f>IF(F55="Scenario1PBT1",'Minor retrofit'!$E$21,IF(F55="Scenario2PBT1",'Minor retrofit'!$F$21,IF(F55="Scenario3PBT1",'Minor retrofit'!$G$21,"")))&amp;IF(F55="Scenario1PBT2",'Minor retrofit'!$H$21,IF(F55="Scenario2PBT2",'Minor retrofit'!$I$21,IF(F55="Scenario3PBT2",'Minor retrofit'!$J$21,"")))&amp;IF(F55="Scenario1PBT3",'Minor retrofit'!$K$21,IF(F55="Scenario2PBT3",'Minor retrofit'!$L$21,IF(F55="Scenario3PBT3",'Minor retrofit'!$M$21,"")))&amp;IF(F55="Scenario1PBT4",'Minor retrofit'!$N$21,IF(F55="Scenario2PBT4",'Minor retrofit'!$O$21,IF(F55="Scenario3PBT4",'Minor retrofit'!$P$21,"")))&amp;IF(F55="Scenario1PBT5",'Minor retrofit'!$Q$21,IF(F55="Scenario2PBT5",'Minor retrofit'!$R$21,IF(F55="Scenario3PBT5",'Minor retrofit'!$S$21,"")))&amp;IF(F55="Scenario1PBT6",'Minor retrofit'!$T$21,IF(F55="Scenario2PBT6",'Minor retrofit'!$U$21,IF(F55="Scenario3PBT6",'Minor retrofit'!$V$21,"")))&amp;IF(F55="Scenario1PBT7",'Minor retrofit'!$W$21,IF(F55="Scenario2PBT7",'Minor retrofit'!$X$21,IF(F55="Scenario3PBT7",'Minor retrofit'!$Y$21,"")))&amp;IF(F55="Scenario1PBT8",'Minor retrofit'!$Z$21,IF(F55="Scenario2PBT8",'Minor retrofit'!$AA$21,IF(F55="Scenario3PBT8",'Minor retrofit'!$AB$21,"")))&amp;IF(F55="Scenario1PBT9",'Minor retrofit'!$AC$21,IF(F55="Scenario2PBT9",'Minor retrofit'!$AD$21,IF(F55="Scenario3PBT9",'Minor retrofit'!$AE$21,"")))&amp;IF(F55="Scenario1PBT10",'Minor retrofit'!$AF$21,IF(F55="Scenario2PBT10",'Minor retrofit'!$AG$21,IF(F55="Scenario3PBT10",'Minor retrofit'!$AH$21,"")))&amp;IF(F55="Scenario1PBT11",'Minor retrofit'!$AI$21,IF(F55="Scenario2PBT11",'Minor retrofit'!$AJ$21,IF(F55="Scenario3PBT11",'Minor retrofit'!$AK$21,"")))&amp;IF(F55="Scenario1PBT12",'Minor retrofit'!$AL$21,IF(F55="Scenario2PBT12",'Minor retrofit'!$AM$21,IF(F55="Scenario3PBT12",'Minor retrofit'!$AN$21,"")))&amp;IF(F55="Scenario1PBT13",'Minor retrofit'!$AO$21,IF(F55="Scenario2PBT13",'Minor retrofit'!$AP$21,IF(F55="Scenario3PBT13",'Minor retrofit'!$AQ$21,"")))&amp;IF(F55="Scenario1PBT14",'Minor retrofit'!$AR$21,IF(F55="Scenario2PBT14",'Minor retrofit'!$AS$21,IF(F55="Scenario3PBT14",'Minor retrofit'!$AT$21,"")))&amp;IF(F55="Scenario1PBT15",'Minor retrofit'!$AU$21,IF(F55="Scenario2PBT15",'Minor retrofit'!$AV$21,IF(F55="Scenario3PBT15",'Minor retrofit'!$AW$21,"")))</f>
        <v/>
      </c>
      <c r="N55" s="118">
        <f t="shared" si="28"/>
        <v>0</v>
      </c>
      <c r="O55" s="206" t="str">
        <f>IF(F55="Scenario1PBT1",'Minor retrofit'!$E$24,IF(F55="Scenario2PBT1",'Minor retrofit'!$F$24,IF(F55="Scenario3PBT1",'Minor retrofit'!$G$24,"")))&amp;IF(F55="Scenario1PBT2",'Minor retrofit'!$H$24,IF(F55="Scenario2PBT2",'Minor retrofit'!$I$24,IF(F55="Scenario3PBT2",'Minor retrofit'!$J$24,"")))&amp;IF(F55="Scenario1PBT3",'Minor retrofit'!$K$24,IF(F55="Scenario2PBT3",'Minor retrofit'!$L$24,IF(F55="Scenario3PBT3",'Minor retrofit'!$M$24,"")))&amp;IF(F55="Scenario1PBT4",'Minor retrofit'!$N$24,IF(F55="Scenario2PBT4",'Minor retrofit'!$O$24,IF(F55="Scenario3PBT4",'Minor retrofit'!$P$24,"")))&amp;IF(F55="Scenario1PBT5",'Minor retrofit'!$Q$24,IF(F55="Scenario2PBT5",'Minor retrofit'!$R$24,IF(F55="Scenario3PBT5",'Minor retrofit'!$S$24,"")))&amp;IF(F55="Scenario1PBT6",'Minor retrofit'!$T$24,IF(F55="Scenario2PBT6",'Minor retrofit'!$U$24,IF(F55="Scenario3PBT6",'Minor retrofit'!$V$24,"")))&amp;IF(F55="Scenario1PBT7",'Minor retrofit'!$W$24,IF(F55="Scenario2PBT7",'Minor retrofit'!$X$24,IF(F55="Scenario3PBT7",'Minor retrofit'!$Y$24,"")))&amp;IF(F55="Scenario1PBT8",'Minor retrofit'!$Z$24,IF(F55="Scenario2PBT8",'Minor retrofit'!$AA$24,IF(F55="Scenario3PBT8",'Minor retrofit'!$AB$24,"")))&amp;IF(F55="Scenario1PBT9",'Minor retrofit'!$AC$24,IF(F55="Scenario2PBT9",'Minor retrofit'!$AD$24,IF(F55="Scenario3PBT9",'Minor retrofit'!$AE$24,"")))&amp;IF(F55="Scenario1PBT10",'Minor retrofit'!$AF$24,IF(F55="Scenario2PBT10",'Minor retrofit'!$AG$24,IF(F55="Scenario3PBT10",'Minor retrofit'!$AH$24,"")))&amp;IF(F55="Scenario1PBT11",'Minor retrofit'!$AI$24,IF(F55="Scenario2PBT11",'Minor retrofit'!$AJ$24,IF(F55="Scenario3PBT11",'Minor retrofit'!$AK$24,"")))&amp;IF(F55="Scenario1PBT12",'Minor retrofit'!$AL$24,IF(F55="Scenario2PBT12",'Minor retrofit'!$AM$24,IF(F55="Scenario3PBT12",'Minor retrofit'!$AN$24,"")))&amp;IF(F55="Scenario1PBT13",'Minor retrofit'!$AO$24,IF(F55="Scenario2PBT13",'Minor retrofit'!$AP$24,IF(F55="Scenario3PBT13",'Minor retrofit'!$AQ$24,"")))&amp;IF(F55="Scenario1PBT14",'Minor retrofit'!$AR$24,IF(F55="Scenario2PBT14",'Minor retrofit'!$AS$24,IF(F55="Scenario3PBT14",'Minor retrofit'!$AT$24,"")))&amp;IF(F55="Scenario1PBT15",'Minor retrofit'!$AU$24,IF(F55="Scenario2PBT15",'Minor retrofit'!$AV$24,IF(F55="Scenario3PBT15",'Minor retrofit'!$AW$24,"")))</f>
        <v/>
      </c>
      <c r="P55" s="117">
        <f t="shared" si="29"/>
        <v>0</v>
      </c>
      <c r="Q55" s="117" t="str">
        <f>IF(F55="Scenario1PBT1",'Minor retrofit'!$E$26,IF(F55="Scenario2PBT1",'Minor retrofit'!$F$26,IF(F55="Scenario3PBT1",'Minor retrofit'!$G$26,"")))&amp;IF(F55="Scenario1PBT2",'Minor retrofit'!$H$26,IF(F55="Scenario2PBT2",'Minor retrofit'!$I$26,IF(F55="Scenario3PBT2",'Minor retrofit'!$J$26,"")))&amp;IF(F55="Scenario1PBT3",'Minor retrofit'!$K$26,IF(F55="Scenario2PBT3",'Minor retrofit'!$L$26,IF(F55="Scenario3PBT3",'Minor retrofit'!$M$26,"")))&amp;IF(F55="Scenario1PBT4",'Minor retrofit'!$N$26,IF(F55="Scenario2PBT4",'Minor retrofit'!$O$26,IF(F55="Scenario3PBT4",'Minor retrofit'!$P$26,"")))&amp;IF(F55="Scenario1PBT5",'Minor retrofit'!$Q$26,IF(F55="Scenario2PBT5",'Minor retrofit'!$R$26,IF(F55="Scenario3PBT5",'Minor retrofit'!$S$26,"")))&amp;IF(F55="Scenario1PBT6",'Minor retrofit'!$T$26,IF(F55="Scenario2PBT6",'Minor retrofit'!$U$26,IF(F55="Scenario3PBT6",'Minor retrofit'!$V$26,"")))&amp;IF(F55="Scenario1PBT7",'Minor retrofit'!$W$26,IF(F55="Scenario2PBT7",'Minor retrofit'!$X$26,IF(F55="Scenario3PBT7",'Minor retrofit'!$Y$26,"")))&amp;IF(F55="Scenario1PBT8",'Minor retrofit'!$Z$26,IF(F55="Scenario2PBT8",'Minor retrofit'!$AA$26,IF(F55="Scenario3PBT8",'Minor retrofit'!$AB$26,"")))&amp;IF(F55="Scenario1PBT9",'Minor retrofit'!$AC$26,IF(F55="Scenario2PBT9",'Minor retrofit'!$AD$26,IF(F55="Scenario3PBT9",'Minor retrofit'!$AE$26,"")))&amp;IF(F55="Scenario1PBT10",'Minor retrofit'!$AF$26,IF(F55="Scenario2PBT10",'Minor retrofit'!$AG$26,IF(F55="Scenario3PBT10",'Minor retrofit'!$AH$26,"")))&amp;IF(F55="Scenario1PBT11",'Minor retrofit'!$AI$26,IF(F55="Scenario2PBT11",'Minor retrofit'!$AJ$26,IF(F55="Scenario3PBT11",'Minor retrofit'!$AK$26,"")))&amp;IF(F55="Scenario1PBT12",'Minor retrofit'!$AL$26,IF(F55="Scenario2PBT12",'Minor retrofit'!$AM$26,IF(F55="Scenario3PBT12",'Minor retrofit'!$AN$26,"")))&amp;IF(F55="Scenario1PBT13",'Minor retrofit'!$AO$26,IF(F55="Scenario2PBT13",'Minor retrofit'!$AP$26,IF(F55="Scenario3PBT13",'Minor retrofit'!$AQ$26,"")))&amp;IF(F55="Scenario1PBT14",'Minor retrofit'!$AR$26,IF(F55="Scenario2PBT14",'Minor retrofit'!$AS$26,IF(F55="Scenario3PBT14",'Minor retrofit'!$AT$26,"")))&amp;IF(F55="Scenario1PBT15",'Minor retrofit'!$AU$26,IF(F55="Scenario2PBT15",'Minor retrofit'!$AV$26,IF(F55="Scenario3PBT15",'Minor retrofit'!$AW$26,"")))</f>
        <v/>
      </c>
      <c r="R55" s="117">
        <f t="shared" si="30"/>
        <v>0</v>
      </c>
      <c r="S55" s="117" t="str">
        <f>IF(F55="Scenario1PBT1",'Minor retrofit'!$E$28,IF(F55="Scenario2PBT1",'Minor retrofit'!$F$28,IF(F55="Scenario3PBT1",'Minor retrofit'!$G$28,"")))&amp;IF(F55="Scenario1PBT2",'Minor retrofit'!$H$28,IF(F55="Scenario2PBT2",'Minor retrofit'!$I$28,IF(F55="Scenario3PBT2",'Minor retrofit'!$J$28,"")))&amp;IF(F55="Scenario1PBT3",'Minor retrofit'!$K$28,IF(F55="Scenario2PBT3",'Minor retrofit'!$L$28,IF(F55="Scenario3PBT3",'Minor retrofit'!$M$28,"")))&amp;IF(F55="Scenario1PBT4",'Minor retrofit'!$N$28,IF(F55="Scenario2PBT4",'Minor retrofit'!$O$28,IF(F55="Scenario3PBT4",'Minor retrofit'!$P$28,"")))&amp;IF(F55="Scenario1PBT5",'Minor retrofit'!$Q$28,IF(F55="Scenario2PBT5",'Minor retrofit'!$R$28,IF(F55="Scenario3PBT5",'Minor retrofit'!$S$28,"")))&amp;IF(F55="Scenario1PBT6",'Minor retrofit'!$T$28,IF(F55="Scenario2PBT6",'Minor retrofit'!$U$28,IF(F55="Scenario3PBT6",'Minor retrofit'!$V$28,"")))&amp;IF(F55="Scenario1PBT7",'Minor retrofit'!$W$28,IF(F55="Scenario2PBT7",'Minor retrofit'!$X$28,IF(F55="Scenario3PBT7",'Minor retrofit'!$Y$28,"")))&amp;IF(F55="Scenario1PBT8",'Minor retrofit'!$Z$28,IF(F55="Scenario2PBT8",'Minor retrofit'!$AA$28,IF(F55="Scenario3PBT8",'Minor retrofit'!$AB$28,"")))&amp;IF(F55="Scenario1PBT9",'Minor retrofit'!$AC$28,IF(F55="Scenario2PBT9",'Minor retrofit'!$AD$28,IF(F55="Scenario3PBT9",'Minor retrofit'!$AE$28,"")))&amp;IF(F55="Scenario1PBT10",'Minor retrofit'!$AF$28,IF(F55="Scenario2PBT10",'Minor retrofit'!$AG$28,IF(F55="Scenario3PBT10",'Minor retrofit'!$AH$28,"")))&amp;IF(F55="Scenario1PBT11",'Minor retrofit'!$AI$28,IF(F55="Scenario2PBT11",'Minor retrofit'!$AJ$28,IF(F55="Scenario3PBT11",'Minor retrofit'!$AK$28,"")))&amp;IF(F55="Scenario1PBT12",'Minor retrofit'!$AL$28,IF(F55="Scenario2PBT12",'Minor retrofit'!$AM$28,IF(F55="Scenario3PBT12",'Minor retrofit'!$AN$28,"")))&amp;IF(F55="Scenario1PBT13",'Minor retrofit'!$AO$28,IF(F55="Scenario2PBT13",'Minor retrofit'!$AP$28,IF(F55="Scenario3PBT13",'Minor retrofit'!$AQ$28,"")))&amp;IF(F55="Scenario1PBT14",'Minor retrofit'!$AR$28,IF(F55="Scenario2PBT14",'Minor retrofit'!$AS$28,IF(F55="Scenario3PBT14",'Minor retrofit'!$AT$28,"")))&amp;IF(F55="Scenario1PBT15",'Minor retrofit'!$AU$28,IF(F55="Scenario2PBT15",'Minor retrofit'!$AV$28,IF(F55="Scenario3PBT15",'Minor retrofit'!$AW$28,"")))</f>
        <v/>
      </c>
      <c r="T55" s="207">
        <f t="shared" si="31"/>
        <v>0</v>
      </c>
      <c r="U55" s="206" t="str">
        <f>IF(F55="Scenario1PBT1",'Minor retrofit'!$E$39,IF(F55="Scenario2PBT1",'Minor retrofit'!$F$39,IF(F55="Scenario3PBT1",'Minor retrofit'!$G$39,"")))&amp;IF(F55="Scenario1PBT2",'Minor retrofit'!$H$39,IF(F55="Scenario2PBT2",'Minor retrofit'!$I$39,IF(F55="Scenario3PBT2",'Minor retrofit'!$J$39,"")))&amp;IF(F55="Scenario1PBT3",'Minor retrofit'!$K$39,IF(F55="Scenario2PBT3",'Minor retrofit'!$L$39,IF(F55="Scenario3PBT3",'Minor retrofit'!$M$39,"")))&amp;IF(F55="Scenario1PBT4",'Minor retrofit'!$N$39,IF(F55="Scenario2PBT4",'Minor retrofit'!$O$39,IF(F55="Scenario3PBT4",'Minor retrofit'!$P$39,"")))&amp;IF(F55="Scenario1PBT5",'Minor retrofit'!$Q$39,IF(F55="Scenario2PBT5",'Minor retrofit'!$R$39,IF(F55="Scenario3PBT5",'Minor retrofit'!$S$39,"")))&amp;IF(F55="Scenario1PBT6",'Minor retrofit'!$T$39,IF(F55="Scenario2PBT6",'Minor retrofit'!$U$39,IF(F55="Scenario3PBT6",'Minor retrofit'!$V$39,"")))&amp;IF(F55="Scenario1PBT7",'Minor retrofit'!$W$39,IF(F55="Scenario2PBT7",'Minor retrofit'!$X$39,IF(F55="Scenario3PBT7",'Minor retrofit'!$Y$39,"")))&amp;IF(F55="Scenario1PBT8",'Minor retrofit'!$Z$39,IF(F55="Scenario2PBT8",'Minor retrofit'!$AA$39,IF(F55="Scenario3PBT8",'Minor retrofit'!$AB$39,"")))&amp;IF(F55="Scenario1PBT9",'Minor retrofit'!$AC$39,IF(F55="Scenario2PBT9",'Minor retrofit'!$AD$39,IF(F55="Scenario3PBT9",'Minor retrofit'!$AE$39,"")))&amp;IF(F55="Scenario1PBT10",'Minor retrofit'!$AF$39,IF(F55="Scenario2PBT10",'Minor retrofit'!$AG$39,IF(F55="Scenario3PBT10",'Minor retrofit'!$AH$39,"")))&amp;IF(F55="Scenario1PBT11",'Minor retrofit'!$AI$39,IF(F55="Scenario2PBT11",'Minor retrofit'!$AJ$39,IF(F55="Scenario3PBT11",'Minor retrofit'!$AK$39,"")))&amp;IF(F55="Scenario1PBT12",'Minor retrofit'!$AL$39,IF(F55="Scenario2PBT12",'Minor retrofit'!$AM$39,IF(F55="Scenario3PBT12",'Minor retrofit'!$AN$39,"")))&amp;IF(F55="Scenario1PBT13",'Minor retrofit'!$AO$39,IF(F55="Scenario2PBT13",'Minor retrofit'!$AP$39,IF(F55="Scenario3PBT13",'Minor retrofit'!$AQ$39,"")))&amp;IF(F55="Scenario1PBT14",'Minor retrofit'!$AR$39,IF(F55="Scenario2PBT14",'Minor retrofit'!$AS$39,IF(F55="Scenario3PBT14",'Minor retrofit'!$AT$39,"")))&amp;IF(F55="Scenario1PBT15",'Minor retrofit'!$AU$39,IF(F55="Scenario2PBT15",'Minor retrofit'!$AV$39,IF(F55="Scenario3PBT15",'Minor retrofit'!$AW$39,"")))</f>
        <v/>
      </c>
      <c r="V55" s="117">
        <f t="shared" si="32"/>
        <v>0</v>
      </c>
      <c r="W55" s="117" t="str">
        <f>IF(F55="Scenario1PBT1",'Minor retrofit'!$E$41,IF(F55="Scenario2PBT1",'Minor retrofit'!$F$41,IF(F55="Scenario3PBT1",'Minor retrofit'!$G$41,"")))&amp;IF(F55="Scenario1PBT2",'Minor retrofit'!$H$41,IF(F55="Scenario2PBT2",'Minor retrofit'!$I$41,IF(F55="Scenario3PBT2",'Minor retrofit'!$J$41,"")))&amp;IF(F55="Scenario1PBT3",'Minor retrofit'!$K$41,IF(F55="Scenario2PBT3",'Minor retrofit'!$L$41,IF(F55="Scenario3PBT3",'Minor retrofit'!$M$41,"")))&amp;IF(F55="Scenario1PBT4",'Minor retrofit'!$N$41,IF(F55="Scenario2PBT4",'Minor retrofit'!$O$41,IF(F55="Scenario3PBT4",'Minor retrofit'!$P$41,"")))&amp;IF(F55="Scenario1PBT5",'Minor retrofit'!$Q$41,IF(F55="Scenario2PBT5",'Minor retrofit'!$R$41,IF(F55="Scenario3PBT5",'Minor retrofit'!$S$41,"")))&amp;IF(F55="Scenario1PBT6",'Minor retrofit'!$T$41,IF(F55="Scenario2PBT6",'Minor retrofit'!$U$41,IF(F55="Scenario3PBT6",'Minor retrofit'!$V$41,"")))&amp;IF(F55="Scenario1PBT7",'Minor retrofit'!$W$41,IF(F55="Scenario2PBT7",'Minor retrofit'!$X$41,IF(F55="Scenario3PBT7",'Minor retrofit'!$Y$41,"")))&amp;IF(F55="Scenario1PBT8",'Minor retrofit'!$Z$41,IF(F55="Scenario2PBT8",'Minor retrofit'!$AA$41,IF(F55="Scenario3PBT8",'Minor retrofit'!$AB$41,"")))&amp;IF(F55="Scenario1PBT9",'Minor retrofit'!$AC$41,IF(F55="Scenario2PBT9",'Minor retrofit'!$AD$41,IF(F55="Scenario3PBT9",'Minor retrofit'!$AE$41,"")))&amp;IF(F55="Scenario1PBT10",'Minor retrofit'!$AF$41,IF(F55="Scenario2PBT10",'Minor retrofit'!$AG$41,IF(F55="Scenario3PBT10",'Minor retrofit'!$AH$41,"")))&amp;IF(F55="Scenario1PBT11",'Minor retrofit'!$AI$41,IF(F55="Scenario2PBT11",'Minor retrofit'!$AJ$41,IF(F55="Scenario3PBT11",'Minor retrofit'!$AK$41,"")))&amp;IF(F55="Scenario1PBT12",'Minor retrofit'!$AL$41,IF(F55="Scenario2PBT12",'Minor retrofit'!$AM$41,IF(F55="Scenario3PBT12",'Minor retrofit'!$AN$41,"")))&amp;IF(F55="Scenario1PBT13",'Minor retrofit'!$AO$41,IF(F55="Scenario2PBT13",'Minor retrofit'!$AP$41,IF(F55="Scenario3PBT13",'Minor retrofit'!$AQ$41,"")))&amp;IF(F55="Scenario1PBT14",'Minor retrofit'!$AR$41,IF(F55="Scenario2PBT14",'Minor retrofit'!$AS$41,IF(F55="Scenario3PBT14",'Minor retrofit'!$AT$41,"")))&amp;IF(F55="Scenario1PBT15",'Minor retrofit'!$AU$41,IF(F55="Scenario2PBT15",'Minor retrofit'!$AV$41,IF(F55="Scenario3PBT15",'Minor retrofit'!$AW$41,"")))</f>
        <v/>
      </c>
      <c r="X55" s="117">
        <f t="shared" si="33"/>
        <v>0</v>
      </c>
      <c r="Y55" s="117" t="str">
        <f>IF(F55="Scenario1PBT1",'Minor retrofit'!$E$43,IF(F55="Scenario2PBT1",'Minor retrofit'!$F$43,IF(F55="Scenario3PBT1",'Minor retrofit'!$G$43,"")))&amp;IF(F55="Scenario1PBT2",'Minor retrofit'!$H$43,IF(F55="Scenario2PBT2",'Minor retrofit'!$I$43,IF(F55="Scenario3PBT2",'Minor retrofit'!$J$43,"")))&amp;IF(F55="Scenario1PBT3",'Minor retrofit'!$K$43,IF(F55="Scenario2PBT3",'Minor retrofit'!$L$43,IF(F55="Scenario3PBT3",'Minor retrofit'!$M$43,"")))&amp;IF(F55="Scenario1PBT4",'Minor retrofit'!$N$43,IF(F55="Scenario2PBT4",'Minor retrofit'!$O$43,IF(F55="Scenario3PBT4",'Minor retrofit'!$P$43,"")))&amp;IF(F55="Scenario1PBT5",'Minor retrofit'!$Q$43,IF(F55="Scenario2PBT5",'Minor retrofit'!$R$43,IF(F55="Scenario3PBT5",'Minor retrofit'!$S$43,"")))&amp;IF(F55="Scenario1PBT6",'Minor retrofit'!$T$43,IF(F55="Scenario2PBT6",'Minor retrofit'!$U$43,IF(F55="Scenario3PBT6",'Minor retrofit'!$V$43,"")))&amp;IF(F55="Scenario1PBT7",'Minor retrofit'!$W$43,IF(F55="Scenario2PBT7",'Minor retrofit'!$X$43,IF(F55="Scenario3PBT7",'Minor retrofit'!$Y$43,"")))&amp;IF(F55="Scenario1PBT8",'Minor retrofit'!$Z$43,IF(F55="Scenario2PBT8",'Minor retrofit'!$AA$43,IF(F55="Scenario3PBT8",'Minor retrofit'!$AB$43,"")))&amp;IF(F55="Scenario1PBT9",'Minor retrofit'!$AC$43,IF(F55="Scenario2PBT9",'Minor retrofit'!$AD$43,IF(F55="Scenario3PBT9",'Minor retrofit'!$AE$43,"")))&amp;IF(F55="Scenario1PBT10",'Minor retrofit'!$AF$43,IF(F55="Scenario2PBT10",'Minor retrofit'!$AG$43,IF(F55="Scenario3PBT10",'Minor retrofit'!$AH$43,"")))&amp;IF(F55="Scenario1PBT11",'Minor retrofit'!$AI$43,IF(F55="Scenario2PBT11",'Minor retrofit'!$AJ$43,IF(F55="Scenario3PBT11",'Minor retrofit'!$AK$43,"")))&amp;IF(F55="Scenario1PBT12",'Minor retrofit'!$AL$43,IF(F55="Scenario2PBT12",'Minor retrofit'!$AM$43,IF(F55="Scenario3PBT12",'Minor retrofit'!$AN$43,"")))&amp;IF(F55="Scenario1PBT13",'Minor retrofit'!$AO$43,IF(F55="Scenario2PBT13",'Minor retrofit'!$AP$43,IF(F55="Scenario3PBT13",'Minor retrofit'!$AQ$43,"")))&amp;IF(F55="Scenario1PBT14",'Minor retrofit'!$AR$43,IF(F55="Scenario2PBT14",'Minor retrofit'!$AS$43,IF(F55="Scenario3PBT14",'Minor retrofit'!$AT$43,"")))&amp;IF(F55="Scenario1PBT15",'Minor retrofit'!$AU$43,IF(F55="Scenario2PBT15",'Minor retrofit'!$AV$43,IF(F55="Scenario3PBT15",'Minor retrofit'!$AW$43,"")))</f>
        <v/>
      </c>
      <c r="Z55" s="117">
        <f t="shared" si="34"/>
        <v>0</v>
      </c>
      <c r="AA55" s="178" t="str">
        <f>IF(F55="Scenario1PBT1",'Minor retrofit'!$E$102,IF(F55="Scenario2PBT1",'Minor retrofit'!$F$102,IF(F55="Scenario3PBT1",'Minor retrofit'!$G$102,"")))&amp;IF(F55="Scenario1PBT2",'Minor retrofit'!$H$102,IF(F55="Scenario2PBT2",'Minor retrofit'!$I$102,IF(F55="Scenario3PBT2",'Minor retrofit'!$J$102,"")))&amp;IF(F55="Scenario1PBT3",'Minor retrofit'!$K$102,IF(F55="Scenario2PBT3",'Minor retrofit'!$L$102,IF(F55="Scenario3PBT3",'Minor retrofit'!$M$102,"")))&amp;IF(F55="Scenario1PBT4",'Minor retrofit'!$N$102,IF(F55="Scenario2PBT4",'Minor retrofit'!$O$102,IF(F55="Scenario3PBT4",'Minor retrofit'!$P$102,"")))&amp;IF(F55="Scenario1PBT5",'Minor retrofit'!$Q$102,IF(F55="Scenario2PBT5",'Minor retrofit'!$R$102,IF(F55="Scenario3PBT5",'Minor retrofit'!$S$102,"")))&amp;IF(F55="Scenario1PBT6",'Minor retrofit'!$T$102,IF(F55="Scenario2PBT6",'Minor retrofit'!$U$102,IF(F55="Scenario3PBT6",'Minor retrofit'!$V$102,"")))&amp;IF(F55="Scenario1PBT7",'Minor retrofit'!$W$102,IF(F55="Scenario2PBT7",'Minor retrofit'!$X$102,IF(F55="Scenario3PBT7",'Minor retrofit'!$Y$102,"")))&amp;IF(F55="Scenario1PBT8",'Minor retrofit'!$Z$102,IF(F55="Scenario2PBT8",'Minor retrofit'!$AA$102,IF(F55="Scenario3PBT8",'Minor retrofit'!$AB$102,"")))&amp;IF(F55="Scenario1PBT9",'Minor retrofit'!$AC$102,IF(F55="Scenario2PBT9",'Minor retrofit'!$AD$102,IF(F55="Scenario3PBT9",'Minor retrofit'!$AE$102,"")))&amp;IF(F55="Scenario1PBT10",'Minor retrofit'!$AF$102,IF(F55="Scenario2PBT10",'Minor retrofit'!$AG$102,IF(F55="Scenario3PBT10",'Minor retrofit'!$AH$102,"")))&amp;IF(F55="Scenario1PBT11",'Minor retrofit'!$AI$102,IF(F55="Scenario2PBT11",'Minor retrofit'!$AJ$102,IF(F55="Scenario3PBT11",'Minor retrofit'!$AK$102,"")))&amp;IF(F55="Scenario1PBT12",'Minor retrofit'!$AL$102,IF(F55="Scenario2PBT12",'Minor retrofit'!$AM$102,IF(F55="Scenario3PBT12",'Minor retrofit'!$AN$102,"")))&amp;IF(F55="Scenario1PBT13",'Minor retrofit'!$AO$102,IF(F55="Scenario2PBT13",'Minor retrofit'!$AP$102,IF(F55="Scenario3PBT13",'Minor retrofit'!$AQ$102,"")))&amp;IF(F55="Scenario1PBT14",'Minor retrofit'!$AR$102,IF(F55="Scenario2PBT14",'Minor retrofit'!$AS$102,IF(F55="Scenario3PBT14",'Minor retrofit'!$AT$102,"")))&amp;IF(F55="Scenario1PBT15",'Minor retrofit'!$AU$102,IF(F55="Scenario2PBT15",'Minor retrofit'!$AV$102,IF(F55="Scenario3PBT15",'Minor retrofit'!$AW$102,"")))</f>
        <v/>
      </c>
      <c r="AB55" s="179">
        <f t="shared" si="35"/>
        <v>0</v>
      </c>
      <c r="AC55" s="363" t="str">
        <f t="shared" si="48"/>
        <v/>
      </c>
      <c r="AD55" s="353">
        <f>IF(AC55="",IFERROR('Projection_Base-case'!G56-G55,0),0)</f>
        <v>0</v>
      </c>
      <c r="AE55" s="350">
        <f t="shared" si="36"/>
        <v>0</v>
      </c>
      <c r="AF55" s="361">
        <f>IFERROR(100*AD55/'Projection_Base-case'!G56,0)</f>
        <v>0</v>
      </c>
      <c r="AG55" s="352">
        <f>IF(AC55="",IFERROR('Projection_Base-case'!I56-I55,0),0)</f>
        <v>0</v>
      </c>
      <c r="AH55" s="353">
        <f t="shared" si="37"/>
        <v>0</v>
      </c>
      <c r="AI55" s="361">
        <f>IFERROR(100*AG55/'Projection_Base-case'!I56,0)</f>
        <v>0</v>
      </c>
      <c r="AJ55" s="352">
        <f>IF(AC55="",IFERROR('Projection_Base-case'!K56-K55,0),0)</f>
        <v>0</v>
      </c>
      <c r="AK55" s="353">
        <f t="shared" si="38"/>
        <v>0</v>
      </c>
      <c r="AL55" s="361">
        <f>IFERROR(100*AJ55/'Projection_Base-case'!K56,0)</f>
        <v>0</v>
      </c>
      <c r="AM55" s="352">
        <f>-IF(AC55="",IFERROR('Projection_Base-case'!M56-M55,0),0)</f>
        <v>0</v>
      </c>
      <c r="AN55" s="353">
        <f t="shared" si="39"/>
        <v>0</v>
      </c>
      <c r="AO55" s="354">
        <f>IFERROR(IF('Projection_Base-case'!N56&gt;0,100*AN55/'Projection_Base-case'!N56,100*AN55/N55),0)</f>
        <v>0</v>
      </c>
      <c r="AP55" s="355">
        <f>IF(AC55="",IFERROR('Projection_Base-case'!O56-O55,0),0)</f>
        <v>0</v>
      </c>
      <c r="AQ55" s="356">
        <f t="shared" si="40"/>
        <v>0</v>
      </c>
      <c r="AR55" s="356">
        <f>IFERROR(100*AP55/'Projection_Base-case'!O56,0)</f>
        <v>0</v>
      </c>
      <c r="AS55" s="355">
        <f>IF(AC55="",IFERROR('Projection_Base-case'!Q56-Q55,0),0)</f>
        <v>0</v>
      </c>
      <c r="AT55" s="356">
        <f t="shared" si="41"/>
        <v>0</v>
      </c>
      <c r="AU55" s="356">
        <f>IFERROR(100*AS55/'Projection_Base-case'!Q56,0)</f>
        <v>0</v>
      </c>
      <c r="AV55" s="355">
        <f>IF(AC55="",IFERROR('Projection_Base-case'!S56-S55,0),0)</f>
        <v>0</v>
      </c>
      <c r="AW55" s="356">
        <f t="shared" si="42"/>
        <v>0</v>
      </c>
      <c r="AX55" s="357">
        <f>IFERROR(100*AV55/'Projection_Base-case'!S56,0)</f>
        <v>0</v>
      </c>
      <c r="AY55" s="358">
        <f>IF(AC55="",IFERROR('Projection_Base-case'!U56-U55,0),0)</f>
        <v>0</v>
      </c>
      <c r="AZ55" s="359">
        <f t="shared" si="43"/>
        <v>0</v>
      </c>
      <c r="BA55" s="359">
        <f>IFERROR(100*AY55/'Projection_Base-case'!U56,0)</f>
        <v>0</v>
      </c>
      <c r="BB55" s="358">
        <f>IF(AC55="",IFERROR('Projection_Base-case'!W56-W55,0),0)</f>
        <v>0</v>
      </c>
      <c r="BC55" s="359">
        <f t="shared" si="44"/>
        <v>0</v>
      </c>
      <c r="BD55" s="359">
        <f>IFERROR(100*BB55/'Projection_Base-case'!W56,0)</f>
        <v>0</v>
      </c>
      <c r="BE55" s="358">
        <f>IF(AC55="",IFERROR('Projection_Base-case'!Y56-Y55,0),0)</f>
        <v>0</v>
      </c>
      <c r="BF55" s="359">
        <f t="shared" si="45"/>
        <v>0</v>
      </c>
      <c r="BG55" s="359">
        <f>IFERROR(100*BE55/'Projection_Base-case'!Y56,0)</f>
        <v>0</v>
      </c>
      <c r="BH55" s="359">
        <f t="shared" si="46"/>
        <v>0</v>
      </c>
      <c r="BI55" s="360">
        <f t="shared" si="47"/>
        <v>0</v>
      </c>
    </row>
    <row r="56" spans="1:61">
      <c r="A56" s="205">
        <v>52</v>
      </c>
      <c r="B56" s="347">
        <f>IF('Projection_Base-case'!B57&lt;&gt;"",'Projection_Base-case'!B57,0)</f>
        <v>0</v>
      </c>
      <c r="C56" s="347">
        <f>IF('Projection_Base-case'!C57&lt;&gt;"",'Projection_Base-case'!C57,0)</f>
        <v>0</v>
      </c>
      <c r="D56" s="365">
        <f>IF('Projection_Base-case'!D57&lt;&gt;"",'Projection_Base-case'!D57,0)</f>
        <v>0</v>
      </c>
      <c r="E56" s="369"/>
      <c r="F56" s="367" t="str">
        <f t="shared" si="23"/>
        <v>0</v>
      </c>
      <c r="G56" s="206" t="str">
        <f>IF(F56="Scenario1PBT1",'Minor retrofit'!$E$7,IF(F56="Scenario2PBT1",'Minor retrofit'!$F$7,IF(F56="Scenario3PBT1",'Minor retrofit'!$G$7,"")))&amp;IF(F56="Scenario1PBT2",'Minor retrofit'!$H$7,IF(F56="Scenario2PBT2",'Minor retrofit'!$I$7,IF(F56="Scenario3PBT2",'Minor retrofit'!$J$7,"")))&amp;IF(F56="Scenario1PBT3",'Minor retrofit'!$K$7,IF(F56="Scenario2PBT3",'Minor retrofit'!$L$7,IF(F56="Scenario3PBT3",'Minor retrofit'!$M$7,"")))&amp;IF(F56="Scenario1PBT4",'Minor retrofit'!$N$7,IF(F56="Scenario2PBT4",'Minor retrofit'!$O$7,IF(F56="Scenario3PBT4",'Minor retrofit'!$P$7,"")))&amp;IF(F56="Scenario1PBT5",'Minor retrofit'!$Q$7,IF(F56="Scenario2PBT5",'Minor retrofit'!$R$7,IF(F56="Scenario3PBT5",'Minor retrofit'!$S$7,"")))&amp;IF(F56="Scenario1PBT6",'Minor retrofit'!$T$7,IF(F56="Scenario2PBT6",'Minor retrofit'!$U$7,IF(F56="Scenario3PBT6",'Minor retrofit'!$V$7,"")))&amp;IF(F56="Scenario1PBT7",'Minor retrofit'!$W$7,IF(F56="Scenario2PBT7",'Minor retrofit'!$X$7,IF(F56="Scenario3PBT7",'Minor retrofit'!$Y$7,"")))&amp;IF(F56="Scenario1PBT8",'Minor retrofit'!$Z$7,IF(F56="Scenario2PBT8",'Minor retrofit'!$AA$7,IF(F56="Scenario3PBT8",'Minor retrofit'!$AB$7,"")))&amp;IF(F56="Scenario1PBT9",'Minor retrofit'!$AC$7,IF(F56="Scenario2PBT9",'Minor retrofit'!$AD$7,IF(F56="Scenario3PBT9",'Minor retrofit'!$AE$7,"")))&amp;IF(F56="Scenario1PBT10",'Minor retrofit'!$AF$7,IF(F56="Scenario2PBT10",'Minor retrofit'!$AG$7,IF(F56="Scenario3PBT10",'Minor retrofit'!$AH$7,"")))&amp;IF(F56="Scenario1PBT11",'Minor retrofit'!$AI$7,IF(F56="Scenario2PBT11",'Minor retrofit'!$AJ$7,IF(F56="Scenario3PBT11",'Minor retrofit'!$AK$7,"")))&amp;IF(F56="Scenario1PBT12",'Minor retrofit'!$AL$7,IF(F56="Scenario2PBT12",'Minor retrofit'!$AM$7,IF(F56="Scenario3PBT12",'Minor retrofit'!$AN$7,"")))&amp;IF(F56="Scenario1PBT13",'Minor retrofit'!$AO$7,IF(F56="Scenario2PBT13",'Minor retrofit'!$AP$7,IF(F56="Scenario3PBT13",'Minor retrofit'!$AQ$7,"")))&amp;IF(F56="Scenario1PBT14",'Minor retrofit'!$AR$7,IF(F56="Scenario2PBT14",'Minor retrofit'!$AS$7,IF(F56="Scenario3PBT14",'Minor retrofit'!$AT$7,"")))&amp;IF(F56="Scenario1PBT15",'Minor retrofit'!$AU$7,IF(F56="Scenario2PBT15",'Minor retrofit'!$AV$7,IF(F56="Scenario3PBT15",'Minor retrofit'!$AW$7,"")))</f>
        <v/>
      </c>
      <c r="H56" s="117">
        <f t="shared" si="25"/>
        <v>0</v>
      </c>
      <c r="I56" s="117" t="str">
        <f>IF(F56="Scenario1PBT1",'Minor retrofit'!$E$17,IF(F56="Scenario2PBT1",'Minor retrofit'!$F$17,IF(F56="Scenario3PBT1",'Minor retrofit'!$G$17,"")))&amp;IF(F56="Scenario1PBT2",'Minor retrofit'!$H$17,IF(F56="Scenario2PBT2",'Minor retrofit'!$I$17,IF(F56="Scenario3PBT2",'Minor retrofit'!$J$17,"")))&amp;IF(F56="Scenario1PBT3",'Minor retrofit'!$K$17,IF(F56="Scenario2PBT3",'Minor retrofit'!$L$17,IF(F56="Scenario3PBT3",'Minor retrofit'!$M$17,"")))&amp;IF(F56="Scenario1PBT4",'Minor retrofit'!$N$17,IF(F56="Scenario2PBT4",'Minor retrofit'!$O$17,IF(F56="Scenario3PBT4",'Minor retrofit'!$P$17,"")))&amp;IF(F56="Scenario1PBT5",'Minor retrofit'!$Q$17,IF(F56="Scenario2PBT5",'Minor retrofit'!$R$17,IF(F56="Scenario3PBT5",'Minor retrofit'!$S$17,"")))&amp;IF(F56="Scenario1PBT6",'Minor retrofit'!$T$17,IF(F56="Scenario2PBT6",'Minor retrofit'!$U$17,IF(F56="Scenario3PBT6",'Minor retrofit'!$V$17,"")))&amp;IF(F56="Scenario1PBT7",'Minor retrofit'!$W$17,IF(F56="Scenario2PBT7",'Minor retrofit'!$X$17,IF(F56="Scenario3PBT7",'Minor retrofit'!$Y$17,"")))&amp;IF(F56="Scenario1PBT8",'Minor retrofit'!$Z$17,IF(F56="Scenario2PBT8",'Minor retrofit'!$AA$17,IF(F56="Scenario3PBT8",'Minor retrofit'!$AB$17,"")))&amp;IF(F56="Scenario1PBT9",'Minor retrofit'!$AC$17,IF(F56="Scenario2PBT9",'Minor retrofit'!$AD$17,IF(F56="Scenario3PBT9",'Minor retrofit'!$AE$17,"")))&amp;IF(F56="Scenario1PBT10",'Minor retrofit'!$AF$17,IF(F56="Scenario2PBT10",'Minor retrofit'!$AG$17,IF(F56="Scenario3PBT10",'Minor retrofit'!$AH$17,"")))&amp;IF(F56="Scenario1PBT11",'Minor retrofit'!$AI$17,IF(F56="Scenario2PBT11",'Minor retrofit'!$AJ$17,IF(F56="Scenario3PBT11",'Minor retrofit'!$AK$17,"")))&amp;IF(F56="Scenario1PBT12",'Minor retrofit'!$AL$17,IF(F56="Scenario2PBT12",'Minor retrofit'!$AM$17,IF(F56="Scenario3PBT12",'Minor retrofit'!$AN$17,"")))&amp;IF(F56="Scenario1PBT13",'Minor retrofit'!$AO$17,IF(F56="Scenario2PBT13",'Minor retrofit'!$AP$17,IF(F56="Scenario3PBT13",'Minor retrofit'!$AQ$17,"")))&amp;IF(F56="Scenario1PBT14",'Minor retrofit'!$AR$17,IF(F56="Scenario2PBT14",'Minor retrofit'!$AS$17,IF(F56="Scenario3PBT14",'Minor retrofit'!$AT$17,"")))&amp;IF(F56="Scenario1PBT15",'Minor retrofit'!$AU$17,IF(F56="Scenario2PBT15",'Minor retrofit'!$AV$17,IF(F56="Scenario3PBT15",'Minor retrofit'!$AW$17,"")))</f>
        <v/>
      </c>
      <c r="J56" s="117">
        <f t="shared" si="26"/>
        <v>0</v>
      </c>
      <c r="K56" s="117" t="str">
        <f>IF(F56="Scenario1PBT1",'Minor retrofit'!$E$19,IF(F56="Scenario2PBT1",'Minor retrofit'!$F$19,IF(F56="Scenario3PBT1",'Minor retrofit'!$G$19,"")))&amp;IF(F56="Scenario1PBT2",'Minor retrofit'!$H$19,IF(F56="Scenario2PBT2",'Minor retrofit'!$I$19,IF(F56="Scenario3PBT2",'Minor retrofit'!$J$19,"")))&amp;IF(F56="Scenario1PBT3",'Minor retrofit'!$K$19,IF(F56="Scenario2PBT3",'Minor retrofit'!$L$19,IF(F56="Scenario3PBT3",'Minor retrofit'!$M$19,"")))&amp;IF(F56="Scenario1PBT4",'Minor retrofit'!$N$19,IF(F56="Scenario2PBT4",'Minor retrofit'!$O$19,IF(F56="Scenario3PBT4",'Minor retrofit'!$P$19,"")))&amp;IF(F56="Scenario1PBT5",'Minor retrofit'!$Q$19,IF(F56="Scenario2PBT5",'Minor retrofit'!$R$19,IF(F56="Scenario3PBT5",'Minor retrofit'!$S$19,"")))&amp;IF(F56="Scenario1PBT6",'Minor retrofit'!$T$19,IF(F56="Scenario2PBT6",'Minor retrofit'!$U$19,IF(F56="Scenario3PBT6",'Minor retrofit'!$V$19,"")))&amp;IF(F56="Scenario1PBT7",'Minor retrofit'!$W$19,IF(F56="Scenario2PBT7",'Minor retrofit'!$X$19,IF(F56="Scenario3PBT7",'Minor retrofit'!$Y$19,"")))&amp;IF(F56="Scenario1PBT8",'Minor retrofit'!$Z$19,IF(F56="Scenario2PBT8",'Minor retrofit'!$AA$19,IF(F56="Scenario3PBT8",'Minor retrofit'!$AB$19,"")))&amp;IF(F56="Scenario1PBT9",'Minor retrofit'!$AC$19,IF(F56="Scenario2PBT9",'Minor retrofit'!$AD$19,IF(F56="Scenario3PBT9",'Minor retrofit'!$AE$19,"")))&amp;IF(F56="Scenario1PBT10",'Minor retrofit'!$AF$19,IF(F56="Scenario2PBT10",'Minor retrofit'!$AG$19,IF(F56="Scenario3PBT10",'Minor retrofit'!$AH$19,"")))&amp;IF(F56="Scenario1PBT11",'Minor retrofit'!$AI$19,IF(F56="Scenario2PBT11",'Minor retrofit'!$AJ$19,IF(F56="Scenario3PBT11",'Minor retrofit'!$AK$19,"")))&amp;IF(F56="Scenario1PBT12",'Minor retrofit'!$AL$19,IF(F56="Scenario2PBT12",'Minor retrofit'!$AM$19,IF(F56="Scenario3PBT12",'Minor retrofit'!$AN$19,"")))&amp;IF(F56="Scenario1PBT13",'Minor retrofit'!$AO$19,IF(F56="Scenario2PBT13",'Minor retrofit'!$AP$19,IF(F56="Scenario3PBT13",'Minor retrofit'!$AQ$19,"")))&amp;IF(F56="Scenario1PBT14",'Minor retrofit'!$AR$19,IF(F56="Scenario2PBT14",'Minor retrofit'!$AS$19,IF(F56="Scenario3PBT14",'Minor retrofit'!$AT$19,"")))&amp;IF(F56="Scenario1PBT15",'Minor retrofit'!$AU$19,IF(F56="Scenario2PBT15",'Minor retrofit'!$AV$19,IF(F56="Scenario3PBT15",'Minor retrofit'!$AW$19,"")))</f>
        <v/>
      </c>
      <c r="L56" s="117">
        <f t="shared" si="27"/>
        <v>0</v>
      </c>
      <c r="M56" s="117" t="str">
        <f>IF(F56="Scenario1PBT1",'Minor retrofit'!$E$21,IF(F56="Scenario2PBT1",'Minor retrofit'!$F$21,IF(F56="Scenario3PBT1",'Minor retrofit'!$G$21,"")))&amp;IF(F56="Scenario1PBT2",'Minor retrofit'!$H$21,IF(F56="Scenario2PBT2",'Minor retrofit'!$I$21,IF(F56="Scenario3PBT2",'Minor retrofit'!$J$21,"")))&amp;IF(F56="Scenario1PBT3",'Minor retrofit'!$K$21,IF(F56="Scenario2PBT3",'Minor retrofit'!$L$21,IF(F56="Scenario3PBT3",'Minor retrofit'!$M$21,"")))&amp;IF(F56="Scenario1PBT4",'Minor retrofit'!$N$21,IF(F56="Scenario2PBT4",'Minor retrofit'!$O$21,IF(F56="Scenario3PBT4",'Minor retrofit'!$P$21,"")))&amp;IF(F56="Scenario1PBT5",'Minor retrofit'!$Q$21,IF(F56="Scenario2PBT5",'Minor retrofit'!$R$21,IF(F56="Scenario3PBT5",'Minor retrofit'!$S$21,"")))&amp;IF(F56="Scenario1PBT6",'Minor retrofit'!$T$21,IF(F56="Scenario2PBT6",'Minor retrofit'!$U$21,IF(F56="Scenario3PBT6",'Minor retrofit'!$V$21,"")))&amp;IF(F56="Scenario1PBT7",'Minor retrofit'!$W$21,IF(F56="Scenario2PBT7",'Minor retrofit'!$X$21,IF(F56="Scenario3PBT7",'Minor retrofit'!$Y$21,"")))&amp;IF(F56="Scenario1PBT8",'Minor retrofit'!$Z$21,IF(F56="Scenario2PBT8",'Minor retrofit'!$AA$21,IF(F56="Scenario3PBT8",'Minor retrofit'!$AB$21,"")))&amp;IF(F56="Scenario1PBT9",'Minor retrofit'!$AC$21,IF(F56="Scenario2PBT9",'Minor retrofit'!$AD$21,IF(F56="Scenario3PBT9",'Minor retrofit'!$AE$21,"")))&amp;IF(F56="Scenario1PBT10",'Minor retrofit'!$AF$21,IF(F56="Scenario2PBT10",'Minor retrofit'!$AG$21,IF(F56="Scenario3PBT10",'Minor retrofit'!$AH$21,"")))&amp;IF(F56="Scenario1PBT11",'Minor retrofit'!$AI$21,IF(F56="Scenario2PBT11",'Minor retrofit'!$AJ$21,IF(F56="Scenario3PBT11",'Minor retrofit'!$AK$21,"")))&amp;IF(F56="Scenario1PBT12",'Minor retrofit'!$AL$21,IF(F56="Scenario2PBT12",'Minor retrofit'!$AM$21,IF(F56="Scenario3PBT12",'Minor retrofit'!$AN$21,"")))&amp;IF(F56="Scenario1PBT13",'Minor retrofit'!$AO$21,IF(F56="Scenario2PBT13",'Minor retrofit'!$AP$21,IF(F56="Scenario3PBT13",'Minor retrofit'!$AQ$21,"")))&amp;IF(F56="Scenario1PBT14",'Minor retrofit'!$AR$21,IF(F56="Scenario2PBT14",'Minor retrofit'!$AS$21,IF(F56="Scenario3PBT14",'Minor retrofit'!$AT$21,"")))&amp;IF(F56="Scenario1PBT15",'Minor retrofit'!$AU$21,IF(F56="Scenario2PBT15",'Minor retrofit'!$AV$21,IF(F56="Scenario3PBT15",'Minor retrofit'!$AW$21,"")))</f>
        <v/>
      </c>
      <c r="N56" s="118">
        <f t="shared" si="28"/>
        <v>0</v>
      </c>
      <c r="O56" s="206" t="str">
        <f>IF(F56="Scenario1PBT1",'Minor retrofit'!$E$24,IF(F56="Scenario2PBT1",'Minor retrofit'!$F$24,IF(F56="Scenario3PBT1",'Minor retrofit'!$G$24,"")))&amp;IF(F56="Scenario1PBT2",'Minor retrofit'!$H$24,IF(F56="Scenario2PBT2",'Minor retrofit'!$I$24,IF(F56="Scenario3PBT2",'Minor retrofit'!$J$24,"")))&amp;IF(F56="Scenario1PBT3",'Minor retrofit'!$K$24,IF(F56="Scenario2PBT3",'Minor retrofit'!$L$24,IF(F56="Scenario3PBT3",'Minor retrofit'!$M$24,"")))&amp;IF(F56="Scenario1PBT4",'Minor retrofit'!$N$24,IF(F56="Scenario2PBT4",'Minor retrofit'!$O$24,IF(F56="Scenario3PBT4",'Minor retrofit'!$P$24,"")))&amp;IF(F56="Scenario1PBT5",'Minor retrofit'!$Q$24,IF(F56="Scenario2PBT5",'Minor retrofit'!$R$24,IF(F56="Scenario3PBT5",'Minor retrofit'!$S$24,"")))&amp;IF(F56="Scenario1PBT6",'Minor retrofit'!$T$24,IF(F56="Scenario2PBT6",'Minor retrofit'!$U$24,IF(F56="Scenario3PBT6",'Minor retrofit'!$V$24,"")))&amp;IF(F56="Scenario1PBT7",'Minor retrofit'!$W$24,IF(F56="Scenario2PBT7",'Minor retrofit'!$X$24,IF(F56="Scenario3PBT7",'Minor retrofit'!$Y$24,"")))&amp;IF(F56="Scenario1PBT8",'Minor retrofit'!$Z$24,IF(F56="Scenario2PBT8",'Minor retrofit'!$AA$24,IF(F56="Scenario3PBT8",'Minor retrofit'!$AB$24,"")))&amp;IF(F56="Scenario1PBT9",'Minor retrofit'!$AC$24,IF(F56="Scenario2PBT9",'Minor retrofit'!$AD$24,IF(F56="Scenario3PBT9",'Minor retrofit'!$AE$24,"")))&amp;IF(F56="Scenario1PBT10",'Minor retrofit'!$AF$24,IF(F56="Scenario2PBT10",'Minor retrofit'!$AG$24,IF(F56="Scenario3PBT10",'Minor retrofit'!$AH$24,"")))&amp;IF(F56="Scenario1PBT11",'Minor retrofit'!$AI$24,IF(F56="Scenario2PBT11",'Minor retrofit'!$AJ$24,IF(F56="Scenario3PBT11",'Minor retrofit'!$AK$24,"")))&amp;IF(F56="Scenario1PBT12",'Minor retrofit'!$AL$24,IF(F56="Scenario2PBT12",'Minor retrofit'!$AM$24,IF(F56="Scenario3PBT12",'Minor retrofit'!$AN$24,"")))&amp;IF(F56="Scenario1PBT13",'Minor retrofit'!$AO$24,IF(F56="Scenario2PBT13",'Minor retrofit'!$AP$24,IF(F56="Scenario3PBT13",'Minor retrofit'!$AQ$24,"")))&amp;IF(F56="Scenario1PBT14",'Minor retrofit'!$AR$24,IF(F56="Scenario2PBT14",'Minor retrofit'!$AS$24,IF(F56="Scenario3PBT14",'Minor retrofit'!$AT$24,"")))&amp;IF(F56="Scenario1PBT15",'Minor retrofit'!$AU$24,IF(F56="Scenario2PBT15",'Minor retrofit'!$AV$24,IF(F56="Scenario3PBT15",'Minor retrofit'!$AW$24,"")))</f>
        <v/>
      </c>
      <c r="P56" s="117">
        <f t="shared" si="29"/>
        <v>0</v>
      </c>
      <c r="Q56" s="117" t="str">
        <f>IF(F56="Scenario1PBT1",'Minor retrofit'!$E$26,IF(F56="Scenario2PBT1",'Minor retrofit'!$F$26,IF(F56="Scenario3PBT1",'Minor retrofit'!$G$26,"")))&amp;IF(F56="Scenario1PBT2",'Minor retrofit'!$H$26,IF(F56="Scenario2PBT2",'Minor retrofit'!$I$26,IF(F56="Scenario3PBT2",'Minor retrofit'!$J$26,"")))&amp;IF(F56="Scenario1PBT3",'Minor retrofit'!$K$26,IF(F56="Scenario2PBT3",'Minor retrofit'!$L$26,IF(F56="Scenario3PBT3",'Minor retrofit'!$M$26,"")))&amp;IF(F56="Scenario1PBT4",'Minor retrofit'!$N$26,IF(F56="Scenario2PBT4",'Minor retrofit'!$O$26,IF(F56="Scenario3PBT4",'Minor retrofit'!$P$26,"")))&amp;IF(F56="Scenario1PBT5",'Minor retrofit'!$Q$26,IF(F56="Scenario2PBT5",'Minor retrofit'!$R$26,IF(F56="Scenario3PBT5",'Minor retrofit'!$S$26,"")))&amp;IF(F56="Scenario1PBT6",'Minor retrofit'!$T$26,IF(F56="Scenario2PBT6",'Minor retrofit'!$U$26,IF(F56="Scenario3PBT6",'Minor retrofit'!$V$26,"")))&amp;IF(F56="Scenario1PBT7",'Minor retrofit'!$W$26,IF(F56="Scenario2PBT7",'Minor retrofit'!$X$26,IF(F56="Scenario3PBT7",'Minor retrofit'!$Y$26,"")))&amp;IF(F56="Scenario1PBT8",'Minor retrofit'!$Z$26,IF(F56="Scenario2PBT8",'Minor retrofit'!$AA$26,IF(F56="Scenario3PBT8",'Minor retrofit'!$AB$26,"")))&amp;IF(F56="Scenario1PBT9",'Minor retrofit'!$AC$26,IF(F56="Scenario2PBT9",'Minor retrofit'!$AD$26,IF(F56="Scenario3PBT9",'Minor retrofit'!$AE$26,"")))&amp;IF(F56="Scenario1PBT10",'Minor retrofit'!$AF$26,IF(F56="Scenario2PBT10",'Minor retrofit'!$AG$26,IF(F56="Scenario3PBT10",'Minor retrofit'!$AH$26,"")))&amp;IF(F56="Scenario1PBT11",'Minor retrofit'!$AI$26,IF(F56="Scenario2PBT11",'Minor retrofit'!$AJ$26,IF(F56="Scenario3PBT11",'Minor retrofit'!$AK$26,"")))&amp;IF(F56="Scenario1PBT12",'Minor retrofit'!$AL$26,IF(F56="Scenario2PBT12",'Minor retrofit'!$AM$26,IF(F56="Scenario3PBT12",'Minor retrofit'!$AN$26,"")))&amp;IF(F56="Scenario1PBT13",'Minor retrofit'!$AO$26,IF(F56="Scenario2PBT13",'Minor retrofit'!$AP$26,IF(F56="Scenario3PBT13",'Minor retrofit'!$AQ$26,"")))&amp;IF(F56="Scenario1PBT14",'Minor retrofit'!$AR$26,IF(F56="Scenario2PBT14",'Minor retrofit'!$AS$26,IF(F56="Scenario3PBT14",'Minor retrofit'!$AT$26,"")))&amp;IF(F56="Scenario1PBT15",'Minor retrofit'!$AU$26,IF(F56="Scenario2PBT15",'Minor retrofit'!$AV$26,IF(F56="Scenario3PBT15",'Minor retrofit'!$AW$26,"")))</f>
        <v/>
      </c>
      <c r="R56" s="117">
        <f t="shared" si="30"/>
        <v>0</v>
      </c>
      <c r="S56" s="117" t="str">
        <f>IF(F56="Scenario1PBT1",'Minor retrofit'!$E$28,IF(F56="Scenario2PBT1",'Minor retrofit'!$F$28,IF(F56="Scenario3PBT1",'Minor retrofit'!$G$28,"")))&amp;IF(F56="Scenario1PBT2",'Minor retrofit'!$H$28,IF(F56="Scenario2PBT2",'Minor retrofit'!$I$28,IF(F56="Scenario3PBT2",'Minor retrofit'!$J$28,"")))&amp;IF(F56="Scenario1PBT3",'Minor retrofit'!$K$28,IF(F56="Scenario2PBT3",'Minor retrofit'!$L$28,IF(F56="Scenario3PBT3",'Minor retrofit'!$M$28,"")))&amp;IF(F56="Scenario1PBT4",'Minor retrofit'!$N$28,IF(F56="Scenario2PBT4",'Minor retrofit'!$O$28,IF(F56="Scenario3PBT4",'Minor retrofit'!$P$28,"")))&amp;IF(F56="Scenario1PBT5",'Minor retrofit'!$Q$28,IF(F56="Scenario2PBT5",'Minor retrofit'!$R$28,IF(F56="Scenario3PBT5",'Minor retrofit'!$S$28,"")))&amp;IF(F56="Scenario1PBT6",'Minor retrofit'!$T$28,IF(F56="Scenario2PBT6",'Minor retrofit'!$U$28,IF(F56="Scenario3PBT6",'Minor retrofit'!$V$28,"")))&amp;IF(F56="Scenario1PBT7",'Minor retrofit'!$W$28,IF(F56="Scenario2PBT7",'Minor retrofit'!$X$28,IF(F56="Scenario3PBT7",'Minor retrofit'!$Y$28,"")))&amp;IF(F56="Scenario1PBT8",'Minor retrofit'!$Z$28,IF(F56="Scenario2PBT8",'Minor retrofit'!$AA$28,IF(F56="Scenario3PBT8",'Minor retrofit'!$AB$28,"")))&amp;IF(F56="Scenario1PBT9",'Minor retrofit'!$AC$28,IF(F56="Scenario2PBT9",'Minor retrofit'!$AD$28,IF(F56="Scenario3PBT9",'Minor retrofit'!$AE$28,"")))&amp;IF(F56="Scenario1PBT10",'Minor retrofit'!$AF$28,IF(F56="Scenario2PBT10",'Minor retrofit'!$AG$28,IF(F56="Scenario3PBT10",'Minor retrofit'!$AH$28,"")))&amp;IF(F56="Scenario1PBT11",'Minor retrofit'!$AI$28,IF(F56="Scenario2PBT11",'Minor retrofit'!$AJ$28,IF(F56="Scenario3PBT11",'Minor retrofit'!$AK$28,"")))&amp;IF(F56="Scenario1PBT12",'Minor retrofit'!$AL$28,IF(F56="Scenario2PBT12",'Minor retrofit'!$AM$28,IF(F56="Scenario3PBT12",'Minor retrofit'!$AN$28,"")))&amp;IF(F56="Scenario1PBT13",'Minor retrofit'!$AO$28,IF(F56="Scenario2PBT13",'Minor retrofit'!$AP$28,IF(F56="Scenario3PBT13",'Minor retrofit'!$AQ$28,"")))&amp;IF(F56="Scenario1PBT14",'Minor retrofit'!$AR$28,IF(F56="Scenario2PBT14",'Minor retrofit'!$AS$28,IF(F56="Scenario3PBT14",'Minor retrofit'!$AT$28,"")))&amp;IF(F56="Scenario1PBT15",'Minor retrofit'!$AU$28,IF(F56="Scenario2PBT15",'Minor retrofit'!$AV$28,IF(F56="Scenario3PBT15",'Minor retrofit'!$AW$28,"")))</f>
        <v/>
      </c>
      <c r="T56" s="207">
        <f t="shared" si="31"/>
        <v>0</v>
      </c>
      <c r="U56" s="206" t="str">
        <f>IF(F56="Scenario1PBT1",'Minor retrofit'!$E$39,IF(F56="Scenario2PBT1",'Minor retrofit'!$F$39,IF(F56="Scenario3PBT1",'Minor retrofit'!$G$39,"")))&amp;IF(F56="Scenario1PBT2",'Minor retrofit'!$H$39,IF(F56="Scenario2PBT2",'Minor retrofit'!$I$39,IF(F56="Scenario3PBT2",'Minor retrofit'!$J$39,"")))&amp;IF(F56="Scenario1PBT3",'Minor retrofit'!$K$39,IF(F56="Scenario2PBT3",'Minor retrofit'!$L$39,IF(F56="Scenario3PBT3",'Minor retrofit'!$M$39,"")))&amp;IF(F56="Scenario1PBT4",'Minor retrofit'!$N$39,IF(F56="Scenario2PBT4",'Minor retrofit'!$O$39,IF(F56="Scenario3PBT4",'Minor retrofit'!$P$39,"")))&amp;IF(F56="Scenario1PBT5",'Minor retrofit'!$Q$39,IF(F56="Scenario2PBT5",'Minor retrofit'!$R$39,IF(F56="Scenario3PBT5",'Minor retrofit'!$S$39,"")))&amp;IF(F56="Scenario1PBT6",'Minor retrofit'!$T$39,IF(F56="Scenario2PBT6",'Minor retrofit'!$U$39,IF(F56="Scenario3PBT6",'Minor retrofit'!$V$39,"")))&amp;IF(F56="Scenario1PBT7",'Minor retrofit'!$W$39,IF(F56="Scenario2PBT7",'Minor retrofit'!$X$39,IF(F56="Scenario3PBT7",'Minor retrofit'!$Y$39,"")))&amp;IF(F56="Scenario1PBT8",'Minor retrofit'!$Z$39,IF(F56="Scenario2PBT8",'Minor retrofit'!$AA$39,IF(F56="Scenario3PBT8",'Minor retrofit'!$AB$39,"")))&amp;IF(F56="Scenario1PBT9",'Minor retrofit'!$AC$39,IF(F56="Scenario2PBT9",'Minor retrofit'!$AD$39,IF(F56="Scenario3PBT9",'Minor retrofit'!$AE$39,"")))&amp;IF(F56="Scenario1PBT10",'Minor retrofit'!$AF$39,IF(F56="Scenario2PBT10",'Minor retrofit'!$AG$39,IF(F56="Scenario3PBT10",'Minor retrofit'!$AH$39,"")))&amp;IF(F56="Scenario1PBT11",'Minor retrofit'!$AI$39,IF(F56="Scenario2PBT11",'Minor retrofit'!$AJ$39,IF(F56="Scenario3PBT11",'Minor retrofit'!$AK$39,"")))&amp;IF(F56="Scenario1PBT12",'Minor retrofit'!$AL$39,IF(F56="Scenario2PBT12",'Minor retrofit'!$AM$39,IF(F56="Scenario3PBT12",'Minor retrofit'!$AN$39,"")))&amp;IF(F56="Scenario1PBT13",'Minor retrofit'!$AO$39,IF(F56="Scenario2PBT13",'Minor retrofit'!$AP$39,IF(F56="Scenario3PBT13",'Minor retrofit'!$AQ$39,"")))&amp;IF(F56="Scenario1PBT14",'Minor retrofit'!$AR$39,IF(F56="Scenario2PBT14",'Minor retrofit'!$AS$39,IF(F56="Scenario3PBT14",'Minor retrofit'!$AT$39,"")))&amp;IF(F56="Scenario1PBT15",'Minor retrofit'!$AU$39,IF(F56="Scenario2PBT15",'Minor retrofit'!$AV$39,IF(F56="Scenario3PBT15",'Minor retrofit'!$AW$39,"")))</f>
        <v/>
      </c>
      <c r="V56" s="117">
        <f t="shared" si="32"/>
        <v>0</v>
      </c>
      <c r="W56" s="117" t="str">
        <f>IF(F56="Scenario1PBT1",'Minor retrofit'!$E$41,IF(F56="Scenario2PBT1",'Minor retrofit'!$F$41,IF(F56="Scenario3PBT1",'Minor retrofit'!$G$41,"")))&amp;IF(F56="Scenario1PBT2",'Minor retrofit'!$H$41,IF(F56="Scenario2PBT2",'Minor retrofit'!$I$41,IF(F56="Scenario3PBT2",'Minor retrofit'!$J$41,"")))&amp;IF(F56="Scenario1PBT3",'Minor retrofit'!$K$41,IF(F56="Scenario2PBT3",'Minor retrofit'!$L$41,IF(F56="Scenario3PBT3",'Minor retrofit'!$M$41,"")))&amp;IF(F56="Scenario1PBT4",'Minor retrofit'!$N$41,IF(F56="Scenario2PBT4",'Minor retrofit'!$O$41,IF(F56="Scenario3PBT4",'Minor retrofit'!$P$41,"")))&amp;IF(F56="Scenario1PBT5",'Minor retrofit'!$Q$41,IF(F56="Scenario2PBT5",'Minor retrofit'!$R$41,IF(F56="Scenario3PBT5",'Minor retrofit'!$S$41,"")))&amp;IF(F56="Scenario1PBT6",'Minor retrofit'!$T$41,IF(F56="Scenario2PBT6",'Minor retrofit'!$U$41,IF(F56="Scenario3PBT6",'Minor retrofit'!$V$41,"")))&amp;IF(F56="Scenario1PBT7",'Minor retrofit'!$W$41,IF(F56="Scenario2PBT7",'Minor retrofit'!$X$41,IF(F56="Scenario3PBT7",'Minor retrofit'!$Y$41,"")))&amp;IF(F56="Scenario1PBT8",'Minor retrofit'!$Z$41,IF(F56="Scenario2PBT8",'Minor retrofit'!$AA$41,IF(F56="Scenario3PBT8",'Minor retrofit'!$AB$41,"")))&amp;IF(F56="Scenario1PBT9",'Minor retrofit'!$AC$41,IF(F56="Scenario2PBT9",'Minor retrofit'!$AD$41,IF(F56="Scenario3PBT9",'Minor retrofit'!$AE$41,"")))&amp;IF(F56="Scenario1PBT10",'Minor retrofit'!$AF$41,IF(F56="Scenario2PBT10",'Minor retrofit'!$AG$41,IF(F56="Scenario3PBT10",'Minor retrofit'!$AH$41,"")))&amp;IF(F56="Scenario1PBT11",'Minor retrofit'!$AI$41,IF(F56="Scenario2PBT11",'Minor retrofit'!$AJ$41,IF(F56="Scenario3PBT11",'Minor retrofit'!$AK$41,"")))&amp;IF(F56="Scenario1PBT12",'Minor retrofit'!$AL$41,IF(F56="Scenario2PBT12",'Minor retrofit'!$AM$41,IF(F56="Scenario3PBT12",'Minor retrofit'!$AN$41,"")))&amp;IF(F56="Scenario1PBT13",'Minor retrofit'!$AO$41,IF(F56="Scenario2PBT13",'Minor retrofit'!$AP$41,IF(F56="Scenario3PBT13",'Minor retrofit'!$AQ$41,"")))&amp;IF(F56="Scenario1PBT14",'Minor retrofit'!$AR$41,IF(F56="Scenario2PBT14",'Minor retrofit'!$AS$41,IF(F56="Scenario3PBT14",'Minor retrofit'!$AT$41,"")))&amp;IF(F56="Scenario1PBT15",'Minor retrofit'!$AU$41,IF(F56="Scenario2PBT15",'Minor retrofit'!$AV$41,IF(F56="Scenario3PBT15",'Minor retrofit'!$AW$41,"")))</f>
        <v/>
      </c>
      <c r="X56" s="117">
        <f t="shared" si="33"/>
        <v>0</v>
      </c>
      <c r="Y56" s="117" t="str">
        <f>IF(F56="Scenario1PBT1",'Minor retrofit'!$E$43,IF(F56="Scenario2PBT1",'Minor retrofit'!$F$43,IF(F56="Scenario3PBT1",'Minor retrofit'!$G$43,"")))&amp;IF(F56="Scenario1PBT2",'Minor retrofit'!$H$43,IF(F56="Scenario2PBT2",'Minor retrofit'!$I$43,IF(F56="Scenario3PBT2",'Minor retrofit'!$J$43,"")))&amp;IF(F56="Scenario1PBT3",'Minor retrofit'!$K$43,IF(F56="Scenario2PBT3",'Minor retrofit'!$L$43,IF(F56="Scenario3PBT3",'Minor retrofit'!$M$43,"")))&amp;IF(F56="Scenario1PBT4",'Minor retrofit'!$N$43,IF(F56="Scenario2PBT4",'Minor retrofit'!$O$43,IF(F56="Scenario3PBT4",'Minor retrofit'!$P$43,"")))&amp;IF(F56="Scenario1PBT5",'Minor retrofit'!$Q$43,IF(F56="Scenario2PBT5",'Minor retrofit'!$R$43,IF(F56="Scenario3PBT5",'Minor retrofit'!$S$43,"")))&amp;IF(F56="Scenario1PBT6",'Minor retrofit'!$T$43,IF(F56="Scenario2PBT6",'Minor retrofit'!$U$43,IF(F56="Scenario3PBT6",'Minor retrofit'!$V$43,"")))&amp;IF(F56="Scenario1PBT7",'Minor retrofit'!$W$43,IF(F56="Scenario2PBT7",'Minor retrofit'!$X$43,IF(F56="Scenario3PBT7",'Minor retrofit'!$Y$43,"")))&amp;IF(F56="Scenario1PBT8",'Minor retrofit'!$Z$43,IF(F56="Scenario2PBT8",'Minor retrofit'!$AA$43,IF(F56="Scenario3PBT8",'Minor retrofit'!$AB$43,"")))&amp;IF(F56="Scenario1PBT9",'Minor retrofit'!$AC$43,IF(F56="Scenario2PBT9",'Minor retrofit'!$AD$43,IF(F56="Scenario3PBT9",'Minor retrofit'!$AE$43,"")))&amp;IF(F56="Scenario1PBT10",'Minor retrofit'!$AF$43,IF(F56="Scenario2PBT10",'Minor retrofit'!$AG$43,IF(F56="Scenario3PBT10",'Minor retrofit'!$AH$43,"")))&amp;IF(F56="Scenario1PBT11",'Minor retrofit'!$AI$43,IF(F56="Scenario2PBT11",'Minor retrofit'!$AJ$43,IF(F56="Scenario3PBT11",'Minor retrofit'!$AK$43,"")))&amp;IF(F56="Scenario1PBT12",'Minor retrofit'!$AL$43,IF(F56="Scenario2PBT12",'Minor retrofit'!$AM$43,IF(F56="Scenario3PBT12",'Minor retrofit'!$AN$43,"")))&amp;IF(F56="Scenario1PBT13",'Minor retrofit'!$AO$43,IF(F56="Scenario2PBT13",'Minor retrofit'!$AP$43,IF(F56="Scenario3PBT13",'Minor retrofit'!$AQ$43,"")))&amp;IF(F56="Scenario1PBT14",'Minor retrofit'!$AR$43,IF(F56="Scenario2PBT14",'Minor retrofit'!$AS$43,IF(F56="Scenario3PBT14",'Minor retrofit'!$AT$43,"")))&amp;IF(F56="Scenario1PBT15",'Minor retrofit'!$AU$43,IF(F56="Scenario2PBT15",'Minor retrofit'!$AV$43,IF(F56="Scenario3PBT15",'Minor retrofit'!$AW$43,"")))</f>
        <v/>
      </c>
      <c r="Z56" s="117">
        <f t="shared" si="34"/>
        <v>0</v>
      </c>
      <c r="AA56" s="178" t="str">
        <f>IF(F56="Scenario1PBT1",'Minor retrofit'!$E$102,IF(F56="Scenario2PBT1",'Minor retrofit'!$F$102,IF(F56="Scenario3PBT1",'Minor retrofit'!$G$102,"")))&amp;IF(F56="Scenario1PBT2",'Minor retrofit'!$H$102,IF(F56="Scenario2PBT2",'Minor retrofit'!$I$102,IF(F56="Scenario3PBT2",'Minor retrofit'!$J$102,"")))&amp;IF(F56="Scenario1PBT3",'Minor retrofit'!$K$102,IF(F56="Scenario2PBT3",'Minor retrofit'!$L$102,IF(F56="Scenario3PBT3",'Minor retrofit'!$M$102,"")))&amp;IF(F56="Scenario1PBT4",'Minor retrofit'!$N$102,IF(F56="Scenario2PBT4",'Minor retrofit'!$O$102,IF(F56="Scenario3PBT4",'Minor retrofit'!$P$102,"")))&amp;IF(F56="Scenario1PBT5",'Minor retrofit'!$Q$102,IF(F56="Scenario2PBT5",'Minor retrofit'!$R$102,IF(F56="Scenario3PBT5",'Minor retrofit'!$S$102,"")))&amp;IF(F56="Scenario1PBT6",'Minor retrofit'!$T$102,IF(F56="Scenario2PBT6",'Minor retrofit'!$U$102,IF(F56="Scenario3PBT6",'Minor retrofit'!$V$102,"")))&amp;IF(F56="Scenario1PBT7",'Minor retrofit'!$W$102,IF(F56="Scenario2PBT7",'Minor retrofit'!$X$102,IF(F56="Scenario3PBT7",'Minor retrofit'!$Y$102,"")))&amp;IF(F56="Scenario1PBT8",'Minor retrofit'!$Z$102,IF(F56="Scenario2PBT8",'Minor retrofit'!$AA$102,IF(F56="Scenario3PBT8",'Minor retrofit'!$AB$102,"")))&amp;IF(F56="Scenario1PBT9",'Minor retrofit'!$AC$102,IF(F56="Scenario2PBT9",'Minor retrofit'!$AD$102,IF(F56="Scenario3PBT9",'Minor retrofit'!$AE$102,"")))&amp;IF(F56="Scenario1PBT10",'Minor retrofit'!$AF$102,IF(F56="Scenario2PBT10",'Minor retrofit'!$AG$102,IF(F56="Scenario3PBT10",'Minor retrofit'!$AH$102,"")))&amp;IF(F56="Scenario1PBT11",'Minor retrofit'!$AI$102,IF(F56="Scenario2PBT11",'Minor retrofit'!$AJ$102,IF(F56="Scenario3PBT11",'Minor retrofit'!$AK$102,"")))&amp;IF(F56="Scenario1PBT12",'Minor retrofit'!$AL$102,IF(F56="Scenario2PBT12",'Minor retrofit'!$AM$102,IF(F56="Scenario3PBT12",'Minor retrofit'!$AN$102,"")))&amp;IF(F56="Scenario1PBT13",'Minor retrofit'!$AO$102,IF(F56="Scenario2PBT13",'Minor retrofit'!$AP$102,IF(F56="Scenario3PBT13",'Minor retrofit'!$AQ$102,"")))&amp;IF(F56="Scenario1PBT14",'Minor retrofit'!$AR$102,IF(F56="Scenario2PBT14",'Minor retrofit'!$AS$102,IF(F56="Scenario3PBT14",'Minor retrofit'!$AT$102,"")))&amp;IF(F56="Scenario1PBT15",'Minor retrofit'!$AU$102,IF(F56="Scenario2PBT15",'Minor retrofit'!$AV$102,IF(F56="Scenario3PBT15",'Minor retrofit'!$AW$102,"")))</f>
        <v/>
      </c>
      <c r="AB56" s="179">
        <f t="shared" si="35"/>
        <v>0</v>
      </c>
      <c r="AC56" s="363" t="str">
        <f t="shared" si="48"/>
        <v/>
      </c>
      <c r="AD56" s="353">
        <f>IF(AC56="",IFERROR('Projection_Base-case'!G57-G56,0),0)</f>
        <v>0</v>
      </c>
      <c r="AE56" s="350">
        <f t="shared" si="36"/>
        <v>0</v>
      </c>
      <c r="AF56" s="361">
        <f>IFERROR(100*AD56/'Projection_Base-case'!G57,0)</f>
        <v>0</v>
      </c>
      <c r="AG56" s="352">
        <f>IF(AC56="",IFERROR('Projection_Base-case'!I57-I56,0),0)</f>
        <v>0</v>
      </c>
      <c r="AH56" s="353">
        <f t="shared" si="37"/>
        <v>0</v>
      </c>
      <c r="AI56" s="361">
        <f>IFERROR(100*AG56/'Projection_Base-case'!I57,0)</f>
        <v>0</v>
      </c>
      <c r="AJ56" s="352">
        <f>IF(AC56="",IFERROR('Projection_Base-case'!K57-K56,0),0)</f>
        <v>0</v>
      </c>
      <c r="AK56" s="353">
        <f t="shared" si="38"/>
        <v>0</v>
      </c>
      <c r="AL56" s="361">
        <f>IFERROR(100*AJ56/'Projection_Base-case'!K57,0)</f>
        <v>0</v>
      </c>
      <c r="AM56" s="352">
        <f>-IF(AC56="",IFERROR('Projection_Base-case'!M57-M56,0),0)</f>
        <v>0</v>
      </c>
      <c r="AN56" s="353">
        <f t="shared" si="39"/>
        <v>0</v>
      </c>
      <c r="AO56" s="354">
        <f>IFERROR(IF('Projection_Base-case'!N57&gt;0,100*AN56/'Projection_Base-case'!N57,100*AN56/N56),0)</f>
        <v>0</v>
      </c>
      <c r="AP56" s="355">
        <f>IF(AC56="",IFERROR('Projection_Base-case'!O57-O56,0),0)</f>
        <v>0</v>
      </c>
      <c r="AQ56" s="356">
        <f t="shared" si="40"/>
        <v>0</v>
      </c>
      <c r="AR56" s="356">
        <f>IFERROR(100*AP56/'Projection_Base-case'!O57,0)</f>
        <v>0</v>
      </c>
      <c r="AS56" s="355">
        <f>IF(AC56="",IFERROR('Projection_Base-case'!Q57-Q56,0),0)</f>
        <v>0</v>
      </c>
      <c r="AT56" s="356">
        <f t="shared" si="41"/>
        <v>0</v>
      </c>
      <c r="AU56" s="356">
        <f>IFERROR(100*AS56/'Projection_Base-case'!Q57,0)</f>
        <v>0</v>
      </c>
      <c r="AV56" s="355">
        <f>IF(AC56="",IFERROR('Projection_Base-case'!S57-S56,0),0)</f>
        <v>0</v>
      </c>
      <c r="AW56" s="356">
        <f t="shared" si="42"/>
        <v>0</v>
      </c>
      <c r="AX56" s="357">
        <f>IFERROR(100*AV56/'Projection_Base-case'!S57,0)</f>
        <v>0</v>
      </c>
      <c r="AY56" s="358">
        <f>IF(AC56="",IFERROR('Projection_Base-case'!U57-U56,0),0)</f>
        <v>0</v>
      </c>
      <c r="AZ56" s="359">
        <f t="shared" si="43"/>
        <v>0</v>
      </c>
      <c r="BA56" s="359">
        <f>IFERROR(100*AY56/'Projection_Base-case'!U57,0)</f>
        <v>0</v>
      </c>
      <c r="BB56" s="358">
        <f>IF(AC56="",IFERROR('Projection_Base-case'!W57-W56,0),0)</f>
        <v>0</v>
      </c>
      <c r="BC56" s="359">
        <f t="shared" si="44"/>
        <v>0</v>
      </c>
      <c r="BD56" s="359">
        <f>IFERROR(100*BB56/'Projection_Base-case'!W57,0)</f>
        <v>0</v>
      </c>
      <c r="BE56" s="358">
        <f>IF(AC56="",IFERROR('Projection_Base-case'!Y57-Y56,0),0)</f>
        <v>0</v>
      </c>
      <c r="BF56" s="359">
        <f t="shared" si="45"/>
        <v>0</v>
      </c>
      <c r="BG56" s="359">
        <f>IFERROR(100*BE56/'Projection_Base-case'!Y57,0)</f>
        <v>0</v>
      </c>
      <c r="BH56" s="359">
        <f t="shared" si="46"/>
        <v>0</v>
      </c>
      <c r="BI56" s="360">
        <f t="shared" si="47"/>
        <v>0</v>
      </c>
    </row>
    <row r="57" spans="1:61">
      <c r="A57" s="205">
        <v>53</v>
      </c>
      <c r="B57" s="347">
        <f>IF('Projection_Base-case'!B58&lt;&gt;"",'Projection_Base-case'!B58,0)</f>
        <v>0</v>
      </c>
      <c r="C57" s="347">
        <f>IF('Projection_Base-case'!C58&lt;&gt;"",'Projection_Base-case'!C58,0)</f>
        <v>0</v>
      </c>
      <c r="D57" s="365">
        <f>IF('Projection_Base-case'!D58&lt;&gt;"",'Projection_Base-case'!D58,0)</f>
        <v>0</v>
      </c>
      <c r="E57" s="369"/>
      <c r="F57" s="367" t="str">
        <f t="shared" si="23"/>
        <v>0</v>
      </c>
      <c r="G57" s="206" t="str">
        <f>IF(F57="Scenario1PBT1",'Minor retrofit'!$E$7,IF(F57="Scenario2PBT1",'Minor retrofit'!$F$7,IF(F57="Scenario3PBT1",'Minor retrofit'!$G$7,"")))&amp;IF(F57="Scenario1PBT2",'Minor retrofit'!$H$7,IF(F57="Scenario2PBT2",'Minor retrofit'!$I$7,IF(F57="Scenario3PBT2",'Minor retrofit'!$J$7,"")))&amp;IF(F57="Scenario1PBT3",'Minor retrofit'!$K$7,IF(F57="Scenario2PBT3",'Minor retrofit'!$L$7,IF(F57="Scenario3PBT3",'Minor retrofit'!$M$7,"")))&amp;IF(F57="Scenario1PBT4",'Minor retrofit'!$N$7,IF(F57="Scenario2PBT4",'Minor retrofit'!$O$7,IF(F57="Scenario3PBT4",'Minor retrofit'!$P$7,"")))&amp;IF(F57="Scenario1PBT5",'Minor retrofit'!$Q$7,IF(F57="Scenario2PBT5",'Minor retrofit'!$R$7,IF(F57="Scenario3PBT5",'Minor retrofit'!$S$7,"")))&amp;IF(F57="Scenario1PBT6",'Minor retrofit'!$T$7,IF(F57="Scenario2PBT6",'Minor retrofit'!$U$7,IF(F57="Scenario3PBT6",'Minor retrofit'!$V$7,"")))&amp;IF(F57="Scenario1PBT7",'Minor retrofit'!$W$7,IF(F57="Scenario2PBT7",'Minor retrofit'!$X$7,IF(F57="Scenario3PBT7",'Minor retrofit'!$Y$7,"")))&amp;IF(F57="Scenario1PBT8",'Minor retrofit'!$Z$7,IF(F57="Scenario2PBT8",'Minor retrofit'!$AA$7,IF(F57="Scenario3PBT8",'Minor retrofit'!$AB$7,"")))&amp;IF(F57="Scenario1PBT9",'Minor retrofit'!$AC$7,IF(F57="Scenario2PBT9",'Minor retrofit'!$AD$7,IF(F57="Scenario3PBT9",'Minor retrofit'!$AE$7,"")))&amp;IF(F57="Scenario1PBT10",'Minor retrofit'!$AF$7,IF(F57="Scenario2PBT10",'Minor retrofit'!$AG$7,IF(F57="Scenario3PBT10",'Minor retrofit'!$AH$7,"")))&amp;IF(F57="Scenario1PBT11",'Minor retrofit'!$AI$7,IF(F57="Scenario2PBT11",'Minor retrofit'!$AJ$7,IF(F57="Scenario3PBT11",'Minor retrofit'!$AK$7,"")))&amp;IF(F57="Scenario1PBT12",'Minor retrofit'!$AL$7,IF(F57="Scenario2PBT12",'Minor retrofit'!$AM$7,IF(F57="Scenario3PBT12",'Minor retrofit'!$AN$7,"")))&amp;IF(F57="Scenario1PBT13",'Minor retrofit'!$AO$7,IF(F57="Scenario2PBT13",'Minor retrofit'!$AP$7,IF(F57="Scenario3PBT13",'Minor retrofit'!$AQ$7,"")))&amp;IF(F57="Scenario1PBT14",'Minor retrofit'!$AR$7,IF(F57="Scenario2PBT14",'Minor retrofit'!$AS$7,IF(F57="Scenario3PBT14",'Minor retrofit'!$AT$7,"")))&amp;IF(F57="Scenario1PBT15",'Minor retrofit'!$AU$7,IF(F57="Scenario2PBT15",'Minor retrofit'!$AV$7,IF(F57="Scenario3PBT15",'Minor retrofit'!$AW$7,"")))</f>
        <v/>
      </c>
      <c r="H57" s="117">
        <f t="shared" si="25"/>
        <v>0</v>
      </c>
      <c r="I57" s="117" t="str">
        <f>IF(F57="Scenario1PBT1",'Minor retrofit'!$E$17,IF(F57="Scenario2PBT1",'Minor retrofit'!$F$17,IF(F57="Scenario3PBT1",'Minor retrofit'!$G$17,"")))&amp;IF(F57="Scenario1PBT2",'Minor retrofit'!$H$17,IF(F57="Scenario2PBT2",'Minor retrofit'!$I$17,IF(F57="Scenario3PBT2",'Minor retrofit'!$J$17,"")))&amp;IF(F57="Scenario1PBT3",'Minor retrofit'!$K$17,IF(F57="Scenario2PBT3",'Minor retrofit'!$L$17,IF(F57="Scenario3PBT3",'Minor retrofit'!$M$17,"")))&amp;IF(F57="Scenario1PBT4",'Minor retrofit'!$N$17,IF(F57="Scenario2PBT4",'Minor retrofit'!$O$17,IF(F57="Scenario3PBT4",'Minor retrofit'!$P$17,"")))&amp;IF(F57="Scenario1PBT5",'Minor retrofit'!$Q$17,IF(F57="Scenario2PBT5",'Minor retrofit'!$R$17,IF(F57="Scenario3PBT5",'Minor retrofit'!$S$17,"")))&amp;IF(F57="Scenario1PBT6",'Minor retrofit'!$T$17,IF(F57="Scenario2PBT6",'Minor retrofit'!$U$17,IF(F57="Scenario3PBT6",'Minor retrofit'!$V$17,"")))&amp;IF(F57="Scenario1PBT7",'Minor retrofit'!$W$17,IF(F57="Scenario2PBT7",'Minor retrofit'!$X$17,IF(F57="Scenario3PBT7",'Minor retrofit'!$Y$17,"")))&amp;IF(F57="Scenario1PBT8",'Minor retrofit'!$Z$17,IF(F57="Scenario2PBT8",'Minor retrofit'!$AA$17,IF(F57="Scenario3PBT8",'Minor retrofit'!$AB$17,"")))&amp;IF(F57="Scenario1PBT9",'Minor retrofit'!$AC$17,IF(F57="Scenario2PBT9",'Minor retrofit'!$AD$17,IF(F57="Scenario3PBT9",'Minor retrofit'!$AE$17,"")))&amp;IF(F57="Scenario1PBT10",'Minor retrofit'!$AF$17,IF(F57="Scenario2PBT10",'Minor retrofit'!$AG$17,IF(F57="Scenario3PBT10",'Minor retrofit'!$AH$17,"")))&amp;IF(F57="Scenario1PBT11",'Minor retrofit'!$AI$17,IF(F57="Scenario2PBT11",'Minor retrofit'!$AJ$17,IF(F57="Scenario3PBT11",'Minor retrofit'!$AK$17,"")))&amp;IF(F57="Scenario1PBT12",'Minor retrofit'!$AL$17,IF(F57="Scenario2PBT12",'Minor retrofit'!$AM$17,IF(F57="Scenario3PBT12",'Minor retrofit'!$AN$17,"")))&amp;IF(F57="Scenario1PBT13",'Minor retrofit'!$AO$17,IF(F57="Scenario2PBT13",'Minor retrofit'!$AP$17,IF(F57="Scenario3PBT13",'Minor retrofit'!$AQ$17,"")))&amp;IF(F57="Scenario1PBT14",'Minor retrofit'!$AR$17,IF(F57="Scenario2PBT14",'Minor retrofit'!$AS$17,IF(F57="Scenario3PBT14",'Minor retrofit'!$AT$17,"")))&amp;IF(F57="Scenario1PBT15",'Minor retrofit'!$AU$17,IF(F57="Scenario2PBT15",'Minor retrofit'!$AV$17,IF(F57="Scenario3PBT15",'Minor retrofit'!$AW$17,"")))</f>
        <v/>
      </c>
      <c r="J57" s="117">
        <f t="shared" si="26"/>
        <v>0</v>
      </c>
      <c r="K57" s="117" t="str">
        <f>IF(F57="Scenario1PBT1",'Minor retrofit'!$E$19,IF(F57="Scenario2PBT1",'Minor retrofit'!$F$19,IF(F57="Scenario3PBT1",'Minor retrofit'!$G$19,"")))&amp;IF(F57="Scenario1PBT2",'Minor retrofit'!$H$19,IF(F57="Scenario2PBT2",'Minor retrofit'!$I$19,IF(F57="Scenario3PBT2",'Minor retrofit'!$J$19,"")))&amp;IF(F57="Scenario1PBT3",'Minor retrofit'!$K$19,IF(F57="Scenario2PBT3",'Minor retrofit'!$L$19,IF(F57="Scenario3PBT3",'Minor retrofit'!$M$19,"")))&amp;IF(F57="Scenario1PBT4",'Minor retrofit'!$N$19,IF(F57="Scenario2PBT4",'Minor retrofit'!$O$19,IF(F57="Scenario3PBT4",'Minor retrofit'!$P$19,"")))&amp;IF(F57="Scenario1PBT5",'Minor retrofit'!$Q$19,IF(F57="Scenario2PBT5",'Minor retrofit'!$R$19,IF(F57="Scenario3PBT5",'Minor retrofit'!$S$19,"")))&amp;IF(F57="Scenario1PBT6",'Minor retrofit'!$T$19,IF(F57="Scenario2PBT6",'Minor retrofit'!$U$19,IF(F57="Scenario3PBT6",'Minor retrofit'!$V$19,"")))&amp;IF(F57="Scenario1PBT7",'Minor retrofit'!$W$19,IF(F57="Scenario2PBT7",'Minor retrofit'!$X$19,IF(F57="Scenario3PBT7",'Minor retrofit'!$Y$19,"")))&amp;IF(F57="Scenario1PBT8",'Minor retrofit'!$Z$19,IF(F57="Scenario2PBT8",'Minor retrofit'!$AA$19,IF(F57="Scenario3PBT8",'Minor retrofit'!$AB$19,"")))&amp;IF(F57="Scenario1PBT9",'Minor retrofit'!$AC$19,IF(F57="Scenario2PBT9",'Minor retrofit'!$AD$19,IF(F57="Scenario3PBT9",'Minor retrofit'!$AE$19,"")))&amp;IF(F57="Scenario1PBT10",'Minor retrofit'!$AF$19,IF(F57="Scenario2PBT10",'Minor retrofit'!$AG$19,IF(F57="Scenario3PBT10",'Minor retrofit'!$AH$19,"")))&amp;IF(F57="Scenario1PBT11",'Minor retrofit'!$AI$19,IF(F57="Scenario2PBT11",'Minor retrofit'!$AJ$19,IF(F57="Scenario3PBT11",'Minor retrofit'!$AK$19,"")))&amp;IF(F57="Scenario1PBT12",'Minor retrofit'!$AL$19,IF(F57="Scenario2PBT12",'Minor retrofit'!$AM$19,IF(F57="Scenario3PBT12",'Minor retrofit'!$AN$19,"")))&amp;IF(F57="Scenario1PBT13",'Minor retrofit'!$AO$19,IF(F57="Scenario2PBT13",'Minor retrofit'!$AP$19,IF(F57="Scenario3PBT13",'Minor retrofit'!$AQ$19,"")))&amp;IF(F57="Scenario1PBT14",'Minor retrofit'!$AR$19,IF(F57="Scenario2PBT14",'Minor retrofit'!$AS$19,IF(F57="Scenario3PBT14",'Minor retrofit'!$AT$19,"")))&amp;IF(F57="Scenario1PBT15",'Minor retrofit'!$AU$19,IF(F57="Scenario2PBT15",'Minor retrofit'!$AV$19,IF(F57="Scenario3PBT15",'Minor retrofit'!$AW$19,"")))</f>
        <v/>
      </c>
      <c r="L57" s="117">
        <f t="shared" si="27"/>
        <v>0</v>
      </c>
      <c r="M57" s="117" t="str">
        <f>IF(F57="Scenario1PBT1",'Minor retrofit'!$E$21,IF(F57="Scenario2PBT1",'Minor retrofit'!$F$21,IF(F57="Scenario3PBT1",'Minor retrofit'!$G$21,"")))&amp;IF(F57="Scenario1PBT2",'Minor retrofit'!$H$21,IF(F57="Scenario2PBT2",'Minor retrofit'!$I$21,IF(F57="Scenario3PBT2",'Minor retrofit'!$J$21,"")))&amp;IF(F57="Scenario1PBT3",'Minor retrofit'!$K$21,IF(F57="Scenario2PBT3",'Minor retrofit'!$L$21,IF(F57="Scenario3PBT3",'Minor retrofit'!$M$21,"")))&amp;IF(F57="Scenario1PBT4",'Minor retrofit'!$N$21,IF(F57="Scenario2PBT4",'Minor retrofit'!$O$21,IF(F57="Scenario3PBT4",'Minor retrofit'!$P$21,"")))&amp;IF(F57="Scenario1PBT5",'Minor retrofit'!$Q$21,IF(F57="Scenario2PBT5",'Minor retrofit'!$R$21,IF(F57="Scenario3PBT5",'Minor retrofit'!$S$21,"")))&amp;IF(F57="Scenario1PBT6",'Minor retrofit'!$T$21,IF(F57="Scenario2PBT6",'Minor retrofit'!$U$21,IF(F57="Scenario3PBT6",'Minor retrofit'!$V$21,"")))&amp;IF(F57="Scenario1PBT7",'Minor retrofit'!$W$21,IF(F57="Scenario2PBT7",'Minor retrofit'!$X$21,IF(F57="Scenario3PBT7",'Minor retrofit'!$Y$21,"")))&amp;IF(F57="Scenario1PBT8",'Minor retrofit'!$Z$21,IF(F57="Scenario2PBT8",'Minor retrofit'!$AA$21,IF(F57="Scenario3PBT8",'Minor retrofit'!$AB$21,"")))&amp;IF(F57="Scenario1PBT9",'Minor retrofit'!$AC$21,IF(F57="Scenario2PBT9",'Minor retrofit'!$AD$21,IF(F57="Scenario3PBT9",'Minor retrofit'!$AE$21,"")))&amp;IF(F57="Scenario1PBT10",'Minor retrofit'!$AF$21,IF(F57="Scenario2PBT10",'Minor retrofit'!$AG$21,IF(F57="Scenario3PBT10",'Minor retrofit'!$AH$21,"")))&amp;IF(F57="Scenario1PBT11",'Minor retrofit'!$AI$21,IF(F57="Scenario2PBT11",'Minor retrofit'!$AJ$21,IF(F57="Scenario3PBT11",'Minor retrofit'!$AK$21,"")))&amp;IF(F57="Scenario1PBT12",'Minor retrofit'!$AL$21,IF(F57="Scenario2PBT12",'Minor retrofit'!$AM$21,IF(F57="Scenario3PBT12",'Minor retrofit'!$AN$21,"")))&amp;IF(F57="Scenario1PBT13",'Minor retrofit'!$AO$21,IF(F57="Scenario2PBT13",'Minor retrofit'!$AP$21,IF(F57="Scenario3PBT13",'Minor retrofit'!$AQ$21,"")))&amp;IF(F57="Scenario1PBT14",'Minor retrofit'!$AR$21,IF(F57="Scenario2PBT14",'Minor retrofit'!$AS$21,IF(F57="Scenario3PBT14",'Minor retrofit'!$AT$21,"")))&amp;IF(F57="Scenario1PBT15",'Minor retrofit'!$AU$21,IF(F57="Scenario2PBT15",'Minor retrofit'!$AV$21,IF(F57="Scenario3PBT15",'Minor retrofit'!$AW$21,"")))</f>
        <v/>
      </c>
      <c r="N57" s="118">
        <f t="shared" si="28"/>
        <v>0</v>
      </c>
      <c r="O57" s="206" t="str">
        <f>IF(F57="Scenario1PBT1",'Minor retrofit'!$E$24,IF(F57="Scenario2PBT1",'Minor retrofit'!$F$24,IF(F57="Scenario3PBT1",'Minor retrofit'!$G$24,"")))&amp;IF(F57="Scenario1PBT2",'Minor retrofit'!$H$24,IF(F57="Scenario2PBT2",'Minor retrofit'!$I$24,IF(F57="Scenario3PBT2",'Minor retrofit'!$J$24,"")))&amp;IF(F57="Scenario1PBT3",'Minor retrofit'!$K$24,IF(F57="Scenario2PBT3",'Minor retrofit'!$L$24,IF(F57="Scenario3PBT3",'Minor retrofit'!$M$24,"")))&amp;IF(F57="Scenario1PBT4",'Minor retrofit'!$N$24,IF(F57="Scenario2PBT4",'Minor retrofit'!$O$24,IF(F57="Scenario3PBT4",'Minor retrofit'!$P$24,"")))&amp;IF(F57="Scenario1PBT5",'Minor retrofit'!$Q$24,IF(F57="Scenario2PBT5",'Minor retrofit'!$R$24,IF(F57="Scenario3PBT5",'Minor retrofit'!$S$24,"")))&amp;IF(F57="Scenario1PBT6",'Minor retrofit'!$T$24,IF(F57="Scenario2PBT6",'Minor retrofit'!$U$24,IF(F57="Scenario3PBT6",'Minor retrofit'!$V$24,"")))&amp;IF(F57="Scenario1PBT7",'Minor retrofit'!$W$24,IF(F57="Scenario2PBT7",'Minor retrofit'!$X$24,IF(F57="Scenario3PBT7",'Minor retrofit'!$Y$24,"")))&amp;IF(F57="Scenario1PBT8",'Minor retrofit'!$Z$24,IF(F57="Scenario2PBT8",'Minor retrofit'!$AA$24,IF(F57="Scenario3PBT8",'Minor retrofit'!$AB$24,"")))&amp;IF(F57="Scenario1PBT9",'Minor retrofit'!$AC$24,IF(F57="Scenario2PBT9",'Minor retrofit'!$AD$24,IF(F57="Scenario3PBT9",'Minor retrofit'!$AE$24,"")))&amp;IF(F57="Scenario1PBT10",'Minor retrofit'!$AF$24,IF(F57="Scenario2PBT10",'Minor retrofit'!$AG$24,IF(F57="Scenario3PBT10",'Minor retrofit'!$AH$24,"")))&amp;IF(F57="Scenario1PBT11",'Minor retrofit'!$AI$24,IF(F57="Scenario2PBT11",'Minor retrofit'!$AJ$24,IF(F57="Scenario3PBT11",'Minor retrofit'!$AK$24,"")))&amp;IF(F57="Scenario1PBT12",'Minor retrofit'!$AL$24,IF(F57="Scenario2PBT12",'Minor retrofit'!$AM$24,IF(F57="Scenario3PBT12",'Minor retrofit'!$AN$24,"")))&amp;IF(F57="Scenario1PBT13",'Minor retrofit'!$AO$24,IF(F57="Scenario2PBT13",'Minor retrofit'!$AP$24,IF(F57="Scenario3PBT13",'Minor retrofit'!$AQ$24,"")))&amp;IF(F57="Scenario1PBT14",'Minor retrofit'!$AR$24,IF(F57="Scenario2PBT14",'Minor retrofit'!$AS$24,IF(F57="Scenario3PBT14",'Minor retrofit'!$AT$24,"")))&amp;IF(F57="Scenario1PBT15",'Minor retrofit'!$AU$24,IF(F57="Scenario2PBT15",'Minor retrofit'!$AV$24,IF(F57="Scenario3PBT15",'Minor retrofit'!$AW$24,"")))</f>
        <v/>
      </c>
      <c r="P57" s="117">
        <f t="shared" si="29"/>
        <v>0</v>
      </c>
      <c r="Q57" s="117" t="str">
        <f>IF(F57="Scenario1PBT1",'Minor retrofit'!$E$26,IF(F57="Scenario2PBT1",'Minor retrofit'!$F$26,IF(F57="Scenario3PBT1",'Minor retrofit'!$G$26,"")))&amp;IF(F57="Scenario1PBT2",'Minor retrofit'!$H$26,IF(F57="Scenario2PBT2",'Minor retrofit'!$I$26,IF(F57="Scenario3PBT2",'Minor retrofit'!$J$26,"")))&amp;IF(F57="Scenario1PBT3",'Minor retrofit'!$K$26,IF(F57="Scenario2PBT3",'Minor retrofit'!$L$26,IF(F57="Scenario3PBT3",'Minor retrofit'!$M$26,"")))&amp;IF(F57="Scenario1PBT4",'Minor retrofit'!$N$26,IF(F57="Scenario2PBT4",'Minor retrofit'!$O$26,IF(F57="Scenario3PBT4",'Minor retrofit'!$P$26,"")))&amp;IF(F57="Scenario1PBT5",'Minor retrofit'!$Q$26,IF(F57="Scenario2PBT5",'Minor retrofit'!$R$26,IF(F57="Scenario3PBT5",'Minor retrofit'!$S$26,"")))&amp;IF(F57="Scenario1PBT6",'Minor retrofit'!$T$26,IF(F57="Scenario2PBT6",'Minor retrofit'!$U$26,IF(F57="Scenario3PBT6",'Minor retrofit'!$V$26,"")))&amp;IF(F57="Scenario1PBT7",'Minor retrofit'!$W$26,IF(F57="Scenario2PBT7",'Minor retrofit'!$X$26,IF(F57="Scenario3PBT7",'Minor retrofit'!$Y$26,"")))&amp;IF(F57="Scenario1PBT8",'Minor retrofit'!$Z$26,IF(F57="Scenario2PBT8",'Minor retrofit'!$AA$26,IF(F57="Scenario3PBT8",'Minor retrofit'!$AB$26,"")))&amp;IF(F57="Scenario1PBT9",'Minor retrofit'!$AC$26,IF(F57="Scenario2PBT9",'Minor retrofit'!$AD$26,IF(F57="Scenario3PBT9",'Minor retrofit'!$AE$26,"")))&amp;IF(F57="Scenario1PBT10",'Minor retrofit'!$AF$26,IF(F57="Scenario2PBT10",'Minor retrofit'!$AG$26,IF(F57="Scenario3PBT10",'Minor retrofit'!$AH$26,"")))&amp;IF(F57="Scenario1PBT11",'Minor retrofit'!$AI$26,IF(F57="Scenario2PBT11",'Minor retrofit'!$AJ$26,IF(F57="Scenario3PBT11",'Minor retrofit'!$AK$26,"")))&amp;IF(F57="Scenario1PBT12",'Minor retrofit'!$AL$26,IF(F57="Scenario2PBT12",'Minor retrofit'!$AM$26,IF(F57="Scenario3PBT12",'Minor retrofit'!$AN$26,"")))&amp;IF(F57="Scenario1PBT13",'Minor retrofit'!$AO$26,IF(F57="Scenario2PBT13",'Minor retrofit'!$AP$26,IF(F57="Scenario3PBT13",'Minor retrofit'!$AQ$26,"")))&amp;IF(F57="Scenario1PBT14",'Minor retrofit'!$AR$26,IF(F57="Scenario2PBT14",'Minor retrofit'!$AS$26,IF(F57="Scenario3PBT14",'Minor retrofit'!$AT$26,"")))&amp;IF(F57="Scenario1PBT15",'Minor retrofit'!$AU$26,IF(F57="Scenario2PBT15",'Minor retrofit'!$AV$26,IF(F57="Scenario3PBT15",'Minor retrofit'!$AW$26,"")))</f>
        <v/>
      </c>
      <c r="R57" s="117">
        <f t="shared" si="30"/>
        <v>0</v>
      </c>
      <c r="S57" s="117" t="str">
        <f>IF(F57="Scenario1PBT1",'Minor retrofit'!$E$28,IF(F57="Scenario2PBT1",'Minor retrofit'!$F$28,IF(F57="Scenario3PBT1",'Minor retrofit'!$G$28,"")))&amp;IF(F57="Scenario1PBT2",'Minor retrofit'!$H$28,IF(F57="Scenario2PBT2",'Minor retrofit'!$I$28,IF(F57="Scenario3PBT2",'Minor retrofit'!$J$28,"")))&amp;IF(F57="Scenario1PBT3",'Minor retrofit'!$K$28,IF(F57="Scenario2PBT3",'Minor retrofit'!$L$28,IF(F57="Scenario3PBT3",'Minor retrofit'!$M$28,"")))&amp;IF(F57="Scenario1PBT4",'Minor retrofit'!$N$28,IF(F57="Scenario2PBT4",'Minor retrofit'!$O$28,IF(F57="Scenario3PBT4",'Minor retrofit'!$P$28,"")))&amp;IF(F57="Scenario1PBT5",'Minor retrofit'!$Q$28,IF(F57="Scenario2PBT5",'Minor retrofit'!$R$28,IF(F57="Scenario3PBT5",'Minor retrofit'!$S$28,"")))&amp;IF(F57="Scenario1PBT6",'Minor retrofit'!$T$28,IF(F57="Scenario2PBT6",'Minor retrofit'!$U$28,IF(F57="Scenario3PBT6",'Minor retrofit'!$V$28,"")))&amp;IF(F57="Scenario1PBT7",'Minor retrofit'!$W$28,IF(F57="Scenario2PBT7",'Minor retrofit'!$X$28,IF(F57="Scenario3PBT7",'Minor retrofit'!$Y$28,"")))&amp;IF(F57="Scenario1PBT8",'Minor retrofit'!$Z$28,IF(F57="Scenario2PBT8",'Minor retrofit'!$AA$28,IF(F57="Scenario3PBT8",'Minor retrofit'!$AB$28,"")))&amp;IF(F57="Scenario1PBT9",'Minor retrofit'!$AC$28,IF(F57="Scenario2PBT9",'Minor retrofit'!$AD$28,IF(F57="Scenario3PBT9",'Minor retrofit'!$AE$28,"")))&amp;IF(F57="Scenario1PBT10",'Minor retrofit'!$AF$28,IF(F57="Scenario2PBT10",'Minor retrofit'!$AG$28,IF(F57="Scenario3PBT10",'Minor retrofit'!$AH$28,"")))&amp;IF(F57="Scenario1PBT11",'Minor retrofit'!$AI$28,IF(F57="Scenario2PBT11",'Minor retrofit'!$AJ$28,IF(F57="Scenario3PBT11",'Minor retrofit'!$AK$28,"")))&amp;IF(F57="Scenario1PBT12",'Minor retrofit'!$AL$28,IF(F57="Scenario2PBT12",'Minor retrofit'!$AM$28,IF(F57="Scenario3PBT12",'Minor retrofit'!$AN$28,"")))&amp;IF(F57="Scenario1PBT13",'Minor retrofit'!$AO$28,IF(F57="Scenario2PBT13",'Minor retrofit'!$AP$28,IF(F57="Scenario3PBT13",'Minor retrofit'!$AQ$28,"")))&amp;IF(F57="Scenario1PBT14",'Minor retrofit'!$AR$28,IF(F57="Scenario2PBT14",'Minor retrofit'!$AS$28,IF(F57="Scenario3PBT14",'Minor retrofit'!$AT$28,"")))&amp;IF(F57="Scenario1PBT15",'Minor retrofit'!$AU$28,IF(F57="Scenario2PBT15",'Minor retrofit'!$AV$28,IF(F57="Scenario3PBT15",'Minor retrofit'!$AW$28,"")))</f>
        <v/>
      </c>
      <c r="T57" s="207">
        <f t="shared" si="31"/>
        <v>0</v>
      </c>
      <c r="U57" s="206" t="str">
        <f>IF(F57="Scenario1PBT1",'Minor retrofit'!$E$39,IF(F57="Scenario2PBT1",'Minor retrofit'!$F$39,IF(F57="Scenario3PBT1",'Minor retrofit'!$G$39,"")))&amp;IF(F57="Scenario1PBT2",'Minor retrofit'!$H$39,IF(F57="Scenario2PBT2",'Minor retrofit'!$I$39,IF(F57="Scenario3PBT2",'Minor retrofit'!$J$39,"")))&amp;IF(F57="Scenario1PBT3",'Minor retrofit'!$K$39,IF(F57="Scenario2PBT3",'Minor retrofit'!$L$39,IF(F57="Scenario3PBT3",'Minor retrofit'!$M$39,"")))&amp;IF(F57="Scenario1PBT4",'Minor retrofit'!$N$39,IF(F57="Scenario2PBT4",'Minor retrofit'!$O$39,IF(F57="Scenario3PBT4",'Minor retrofit'!$P$39,"")))&amp;IF(F57="Scenario1PBT5",'Minor retrofit'!$Q$39,IF(F57="Scenario2PBT5",'Minor retrofit'!$R$39,IF(F57="Scenario3PBT5",'Minor retrofit'!$S$39,"")))&amp;IF(F57="Scenario1PBT6",'Minor retrofit'!$T$39,IF(F57="Scenario2PBT6",'Minor retrofit'!$U$39,IF(F57="Scenario3PBT6",'Minor retrofit'!$V$39,"")))&amp;IF(F57="Scenario1PBT7",'Minor retrofit'!$W$39,IF(F57="Scenario2PBT7",'Minor retrofit'!$X$39,IF(F57="Scenario3PBT7",'Minor retrofit'!$Y$39,"")))&amp;IF(F57="Scenario1PBT8",'Minor retrofit'!$Z$39,IF(F57="Scenario2PBT8",'Minor retrofit'!$AA$39,IF(F57="Scenario3PBT8",'Minor retrofit'!$AB$39,"")))&amp;IF(F57="Scenario1PBT9",'Minor retrofit'!$AC$39,IF(F57="Scenario2PBT9",'Minor retrofit'!$AD$39,IF(F57="Scenario3PBT9",'Minor retrofit'!$AE$39,"")))&amp;IF(F57="Scenario1PBT10",'Minor retrofit'!$AF$39,IF(F57="Scenario2PBT10",'Minor retrofit'!$AG$39,IF(F57="Scenario3PBT10",'Minor retrofit'!$AH$39,"")))&amp;IF(F57="Scenario1PBT11",'Minor retrofit'!$AI$39,IF(F57="Scenario2PBT11",'Minor retrofit'!$AJ$39,IF(F57="Scenario3PBT11",'Minor retrofit'!$AK$39,"")))&amp;IF(F57="Scenario1PBT12",'Minor retrofit'!$AL$39,IF(F57="Scenario2PBT12",'Minor retrofit'!$AM$39,IF(F57="Scenario3PBT12",'Minor retrofit'!$AN$39,"")))&amp;IF(F57="Scenario1PBT13",'Minor retrofit'!$AO$39,IF(F57="Scenario2PBT13",'Minor retrofit'!$AP$39,IF(F57="Scenario3PBT13",'Minor retrofit'!$AQ$39,"")))&amp;IF(F57="Scenario1PBT14",'Minor retrofit'!$AR$39,IF(F57="Scenario2PBT14",'Minor retrofit'!$AS$39,IF(F57="Scenario3PBT14",'Minor retrofit'!$AT$39,"")))&amp;IF(F57="Scenario1PBT15",'Minor retrofit'!$AU$39,IF(F57="Scenario2PBT15",'Minor retrofit'!$AV$39,IF(F57="Scenario3PBT15",'Minor retrofit'!$AW$39,"")))</f>
        <v/>
      </c>
      <c r="V57" s="117">
        <f t="shared" si="32"/>
        <v>0</v>
      </c>
      <c r="W57" s="117" t="str">
        <f>IF(F57="Scenario1PBT1",'Minor retrofit'!$E$41,IF(F57="Scenario2PBT1",'Minor retrofit'!$F$41,IF(F57="Scenario3PBT1",'Minor retrofit'!$G$41,"")))&amp;IF(F57="Scenario1PBT2",'Minor retrofit'!$H$41,IF(F57="Scenario2PBT2",'Minor retrofit'!$I$41,IF(F57="Scenario3PBT2",'Minor retrofit'!$J$41,"")))&amp;IF(F57="Scenario1PBT3",'Minor retrofit'!$K$41,IF(F57="Scenario2PBT3",'Minor retrofit'!$L$41,IF(F57="Scenario3PBT3",'Minor retrofit'!$M$41,"")))&amp;IF(F57="Scenario1PBT4",'Minor retrofit'!$N$41,IF(F57="Scenario2PBT4",'Minor retrofit'!$O$41,IF(F57="Scenario3PBT4",'Minor retrofit'!$P$41,"")))&amp;IF(F57="Scenario1PBT5",'Minor retrofit'!$Q$41,IF(F57="Scenario2PBT5",'Minor retrofit'!$R$41,IF(F57="Scenario3PBT5",'Minor retrofit'!$S$41,"")))&amp;IF(F57="Scenario1PBT6",'Minor retrofit'!$T$41,IF(F57="Scenario2PBT6",'Minor retrofit'!$U$41,IF(F57="Scenario3PBT6",'Minor retrofit'!$V$41,"")))&amp;IF(F57="Scenario1PBT7",'Minor retrofit'!$W$41,IF(F57="Scenario2PBT7",'Minor retrofit'!$X$41,IF(F57="Scenario3PBT7",'Minor retrofit'!$Y$41,"")))&amp;IF(F57="Scenario1PBT8",'Minor retrofit'!$Z$41,IF(F57="Scenario2PBT8",'Minor retrofit'!$AA$41,IF(F57="Scenario3PBT8",'Minor retrofit'!$AB$41,"")))&amp;IF(F57="Scenario1PBT9",'Minor retrofit'!$AC$41,IF(F57="Scenario2PBT9",'Minor retrofit'!$AD$41,IF(F57="Scenario3PBT9",'Minor retrofit'!$AE$41,"")))&amp;IF(F57="Scenario1PBT10",'Minor retrofit'!$AF$41,IF(F57="Scenario2PBT10",'Minor retrofit'!$AG$41,IF(F57="Scenario3PBT10",'Minor retrofit'!$AH$41,"")))&amp;IF(F57="Scenario1PBT11",'Minor retrofit'!$AI$41,IF(F57="Scenario2PBT11",'Minor retrofit'!$AJ$41,IF(F57="Scenario3PBT11",'Minor retrofit'!$AK$41,"")))&amp;IF(F57="Scenario1PBT12",'Minor retrofit'!$AL$41,IF(F57="Scenario2PBT12",'Minor retrofit'!$AM$41,IF(F57="Scenario3PBT12",'Minor retrofit'!$AN$41,"")))&amp;IF(F57="Scenario1PBT13",'Minor retrofit'!$AO$41,IF(F57="Scenario2PBT13",'Minor retrofit'!$AP$41,IF(F57="Scenario3PBT13",'Minor retrofit'!$AQ$41,"")))&amp;IF(F57="Scenario1PBT14",'Minor retrofit'!$AR$41,IF(F57="Scenario2PBT14",'Minor retrofit'!$AS$41,IF(F57="Scenario3PBT14",'Minor retrofit'!$AT$41,"")))&amp;IF(F57="Scenario1PBT15",'Minor retrofit'!$AU$41,IF(F57="Scenario2PBT15",'Minor retrofit'!$AV$41,IF(F57="Scenario3PBT15",'Minor retrofit'!$AW$41,"")))</f>
        <v/>
      </c>
      <c r="X57" s="117">
        <f t="shared" si="33"/>
        <v>0</v>
      </c>
      <c r="Y57" s="117" t="str">
        <f>IF(F57="Scenario1PBT1",'Minor retrofit'!$E$43,IF(F57="Scenario2PBT1",'Minor retrofit'!$F$43,IF(F57="Scenario3PBT1",'Minor retrofit'!$G$43,"")))&amp;IF(F57="Scenario1PBT2",'Minor retrofit'!$H$43,IF(F57="Scenario2PBT2",'Minor retrofit'!$I$43,IF(F57="Scenario3PBT2",'Minor retrofit'!$J$43,"")))&amp;IF(F57="Scenario1PBT3",'Minor retrofit'!$K$43,IF(F57="Scenario2PBT3",'Minor retrofit'!$L$43,IF(F57="Scenario3PBT3",'Minor retrofit'!$M$43,"")))&amp;IF(F57="Scenario1PBT4",'Minor retrofit'!$N$43,IF(F57="Scenario2PBT4",'Minor retrofit'!$O$43,IF(F57="Scenario3PBT4",'Minor retrofit'!$P$43,"")))&amp;IF(F57="Scenario1PBT5",'Minor retrofit'!$Q$43,IF(F57="Scenario2PBT5",'Minor retrofit'!$R$43,IF(F57="Scenario3PBT5",'Minor retrofit'!$S$43,"")))&amp;IF(F57="Scenario1PBT6",'Minor retrofit'!$T$43,IF(F57="Scenario2PBT6",'Minor retrofit'!$U$43,IF(F57="Scenario3PBT6",'Minor retrofit'!$V$43,"")))&amp;IF(F57="Scenario1PBT7",'Minor retrofit'!$W$43,IF(F57="Scenario2PBT7",'Minor retrofit'!$X$43,IF(F57="Scenario3PBT7",'Minor retrofit'!$Y$43,"")))&amp;IF(F57="Scenario1PBT8",'Minor retrofit'!$Z$43,IF(F57="Scenario2PBT8",'Minor retrofit'!$AA$43,IF(F57="Scenario3PBT8",'Minor retrofit'!$AB$43,"")))&amp;IF(F57="Scenario1PBT9",'Minor retrofit'!$AC$43,IF(F57="Scenario2PBT9",'Minor retrofit'!$AD$43,IF(F57="Scenario3PBT9",'Minor retrofit'!$AE$43,"")))&amp;IF(F57="Scenario1PBT10",'Minor retrofit'!$AF$43,IF(F57="Scenario2PBT10",'Minor retrofit'!$AG$43,IF(F57="Scenario3PBT10",'Minor retrofit'!$AH$43,"")))&amp;IF(F57="Scenario1PBT11",'Minor retrofit'!$AI$43,IF(F57="Scenario2PBT11",'Minor retrofit'!$AJ$43,IF(F57="Scenario3PBT11",'Minor retrofit'!$AK$43,"")))&amp;IF(F57="Scenario1PBT12",'Minor retrofit'!$AL$43,IF(F57="Scenario2PBT12",'Minor retrofit'!$AM$43,IF(F57="Scenario3PBT12",'Minor retrofit'!$AN$43,"")))&amp;IF(F57="Scenario1PBT13",'Minor retrofit'!$AO$43,IF(F57="Scenario2PBT13",'Minor retrofit'!$AP$43,IF(F57="Scenario3PBT13",'Minor retrofit'!$AQ$43,"")))&amp;IF(F57="Scenario1PBT14",'Minor retrofit'!$AR$43,IF(F57="Scenario2PBT14",'Minor retrofit'!$AS$43,IF(F57="Scenario3PBT14",'Minor retrofit'!$AT$43,"")))&amp;IF(F57="Scenario1PBT15",'Minor retrofit'!$AU$43,IF(F57="Scenario2PBT15",'Minor retrofit'!$AV$43,IF(F57="Scenario3PBT15",'Minor retrofit'!$AW$43,"")))</f>
        <v/>
      </c>
      <c r="Z57" s="117">
        <f t="shared" si="34"/>
        <v>0</v>
      </c>
      <c r="AA57" s="178" t="str">
        <f>IF(F57="Scenario1PBT1",'Minor retrofit'!$E$102,IF(F57="Scenario2PBT1",'Minor retrofit'!$F$102,IF(F57="Scenario3PBT1",'Minor retrofit'!$G$102,"")))&amp;IF(F57="Scenario1PBT2",'Minor retrofit'!$H$102,IF(F57="Scenario2PBT2",'Minor retrofit'!$I$102,IF(F57="Scenario3PBT2",'Minor retrofit'!$J$102,"")))&amp;IF(F57="Scenario1PBT3",'Minor retrofit'!$K$102,IF(F57="Scenario2PBT3",'Minor retrofit'!$L$102,IF(F57="Scenario3PBT3",'Minor retrofit'!$M$102,"")))&amp;IF(F57="Scenario1PBT4",'Minor retrofit'!$N$102,IF(F57="Scenario2PBT4",'Minor retrofit'!$O$102,IF(F57="Scenario3PBT4",'Minor retrofit'!$P$102,"")))&amp;IF(F57="Scenario1PBT5",'Minor retrofit'!$Q$102,IF(F57="Scenario2PBT5",'Minor retrofit'!$R$102,IF(F57="Scenario3PBT5",'Minor retrofit'!$S$102,"")))&amp;IF(F57="Scenario1PBT6",'Minor retrofit'!$T$102,IF(F57="Scenario2PBT6",'Minor retrofit'!$U$102,IF(F57="Scenario3PBT6",'Minor retrofit'!$V$102,"")))&amp;IF(F57="Scenario1PBT7",'Minor retrofit'!$W$102,IF(F57="Scenario2PBT7",'Minor retrofit'!$X$102,IF(F57="Scenario3PBT7",'Minor retrofit'!$Y$102,"")))&amp;IF(F57="Scenario1PBT8",'Minor retrofit'!$Z$102,IF(F57="Scenario2PBT8",'Minor retrofit'!$AA$102,IF(F57="Scenario3PBT8",'Minor retrofit'!$AB$102,"")))&amp;IF(F57="Scenario1PBT9",'Minor retrofit'!$AC$102,IF(F57="Scenario2PBT9",'Minor retrofit'!$AD$102,IF(F57="Scenario3PBT9",'Minor retrofit'!$AE$102,"")))&amp;IF(F57="Scenario1PBT10",'Minor retrofit'!$AF$102,IF(F57="Scenario2PBT10",'Minor retrofit'!$AG$102,IF(F57="Scenario3PBT10",'Minor retrofit'!$AH$102,"")))&amp;IF(F57="Scenario1PBT11",'Minor retrofit'!$AI$102,IF(F57="Scenario2PBT11",'Minor retrofit'!$AJ$102,IF(F57="Scenario3PBT11",'Minor retrofit'!$AK$102,"")))&amp;IF(F57="Scenario1PBT12",'Minor retrofit'!$AL$102,IF(F57="Scenario2PBT12",'Minor retrofit'!$AM$102,IF(F57="Scenario3PBT12",'Minor retrofit'!$AN$102,"")))&amp;IF(F57="Scenario1PBT13",'Minor retrofit'!$AO$102,IF(F57="Scenario2PBT13",'Minor retrofit'!$AP$102,IF(F57="Scenario3PBT13",'Minor retrofit'!$AQ$102,"")))&amp;IF(F57="Scenario1PBT14",'Minor retrofit'!$AR$102,IF(F57="Scenario2PBT14",'Minor retrofit'!$AS$102,IF(F57="Scenario3PBT14",'Minor retrofit'!$AT$102,"")))&amp;IF(F57="Scenario1PBT15",'Minor retrofit'!$AU$102,IF(F57="Scenario2PBT15",'Minor retrofit'!$AV$102,IF(F57="Scenario3PBT15",'Minor retrofit'!$AW$102,"")))</f>
        <v/>
      </c>
      <c r="AB57" s="179">
        <f t="shared" si="35"/>
        <v>0</v>
      </c>
      <c r="AC57" s="363" t="str">
        <f t="shared" si="48"/>
        <v/>
      </c>
      <c r="AD57" s="353">
        <f>IF(AC57="",IFERROR('Projection_Base-case'!G58-G57,0),0)</f>
        <v>0</v>
      </c>
      <c r="AE57" s="350">
        <f t="shared" si="36"/>
        <v>0</v>
      </c>
      <c r="AF57" s="361">
        <f>IFERROR(100*AD57/'Projection_Base-case'!G58,0)</f>
        <v>0</v>
      </c>
      <c r="AG57" s="352">
        <f>IF(AC57="",IFERROR('Projection_Base-case'!I58-I57,0),0)</f>
        <v>0</v>
      </c>
      <c r="AH57" s="353">
        <f t="shared" si="37"/>
        <v>0</v>
      </c>
      <c r="AI57" s="361">
        <f>IFERROR(100*AG57/'Projection_Base-case'!I58,0)</f>
        <v>0</v>
      </c>
      <c r="AJ57" s="352">
        <f>IF(AC57="",IFERROR('Projection_Base-case'!K58-K57,0),0)</f>
        <v>0</v>
      </c>
      <c r="AK57" s="353">
        <f t="shared" si="38"/>
        <v>0</v>
      </c>
      <c r="AL57" s="361">
        <f>IFERROR(100*AJ57/'Projection_Base-case'!K58,0)</f>
        <v>0</v>
      </c>
      <c r="AM57" s="352">
        <f>-IF(AC57="",IFERROR('Projection_Base-case'!M58-M57,0),0)</f>
        <v>0</v>
      </c>
      <c r="AN57" s="353">
        <f t="shared" si="39"/>
        <v>0</v>
      </c>
      <c r="AO57" s="354">
        <f>IFERROR(IF('Projection_Base-case'!N58&gt;0,100*AN57/'Projection_Base-case'!N58,100*AN57/N57),0)</f>
        <v>0</v>
      </c>
      <c r="AP57" s="355">
        <f>IF(AC57="",IFERROR('Projection_Base-case'!O58-O57,0),0)</f>
        <v>0</v>
      </c>
      <c r="AQ57" s="356">
        <f t="shared" si="40"/>
        <v>0</v>
      </c>
      <c r="AR57" s="356">
        <f>IFERROR(100*AP57/'Projection_Base-case'!O58,0)</f>
        <v>0</v>
      </c>
      <c r="AS57" s="355">
        <f>IF(AC57="",IFERROR('Projection_Base-case'!Q58-Q57,0),0)</f>
        <v>0</v>
      </c>
      <c r="AT57" s="356">
        <f t="shared" si="41"/>
        <v>0</v>
      </c>
      <c r="AU57" s="356">
        <f>IFERROR(100*AS57/'Projection_Base-case'!Q58,0)</f>
        <v>0</v>
      </c>
      <c r="AV57" s="355">
        <f>IF(AC57="",IFERROR('Projection_Base-case'!S58-S57,0),0)</f>
        <v>0</v>
      </c>
      <c r="AW57" s="356">
        <f t="shared" si="42"/>
        <v>0</v>
      </c>
      <c r="AX57" s="357">
        <f>IFERROR(100*AV57/'Projection_Base-case'!S58,0)</f>
        <v>0</v>
      </c>
      <c r="AY57" s="358">
        <f>IF(AC57="",IFERROR('Projection_Base-case'!U58-U57,0),0)</f>
        <v>0</v>
      </c>
      <c r="AZ57" s="359">
        <f t="shared" si="43"/>
        <v>0</v>
      </c>
      <c r="BA57" s="359">
        <f>IFERROR(100*AY57/'Projection_Base-case'!U58,0)</f>
        <v>0</v>
      </c>
      <c r="BB57" s="358">
        <f>IF(AC57="",IFERROR('Projection_Base-case'!W58-W57,0),0)</f>
        <v>0</v>
      </c>
      <c r="BC57" s="359">
        <f t="shared" si="44"/>
        <v>0</v>
      </c>
      <c r="BD57" s="359">
        <f>IFERROR(100*BB57/'Projection_Base-case'!W58,0)</f>
        <v>0</v>
      </c>
      <c r="BE57" s="358">
        <f>IF(AC57="",IFERROR('Projection_Base-case'!Y58-Y57,0),0)</f>
        <v>0</v>
      </c>
      <c r="BF57" s="359">
        <f t="shared" si="45"/>
        <v>0</v>
      </c>
      <c r="BG57" s="359">
        <f>IFERROR(100*BE57/'Projection_Base-case'!Y58,0)</f>
        <v>0</v>
      </c>
      <c r="BH57" s="359">
        <f t="shared" si="46"/>
        <v>0</v>
      </c>
      <c r="BI57" s="360">
        <f t="shared" si="47"/>
        <v>0</v>
      </c>
    </row>
    <row r="58" spans="1:61">
      <c r="A58" s="205">
        <v>54</v>
      </c>
      <c r="B58" s="347">
        <f>IF('Projection_Base-case'!B59&lt;&gt;"",'Projection_Base-case'!B59,0)</f>
        <v>0</v>
      </c>
      <c r="C58" s="347">
        <f>IF('Projection_Base-case'!C59&lt;&gt;"",'Projection_Base-case'!C59,0)</f>
        <v>0</v>
      </c>
      <c r="D58" s="365">
        <f>IF('Projection_Base-case'!D59&lt;&gt;"",'Projection_Base-case'!D59,0)</f>
        <v>0</v>
      </c>
      <c r="E58" s="369"/>
      <c r="F58" s="367" t="str">
        <f t="shared" si="23"/>
        <v>0</v>
      </c>
      <c r="G58" s="206" t="str">
        <f>IF(F58="Scenario1PBT1",'Minor retrofit'!$E$7,IF(F58="Scenario2PBT1",'Minor retrofit'!$F$7,IF(F58="Scenario3PBT1",'Minor retrofit'!$G$7,"")))&amp;IF(F58="Scenario1PBT2",'Minor retrofit'!$H$7,IF(F58="Scenario2PBT2",'Minor retrofit'!$I$7,IF(F58="Scenario3PBT2",'Minor retrofit'!$J$7,"")))&amp;IF(F58="Scenario1PBT3",'Minor retrofit'!$K$7,IF(F58="Scenario2PBT3",'Minor retrofit'!$L$7,IF(F58="Scenario3PBT3",'Minor retrofit'!$M$7,"")))&amp;IF(F58="Scenario1PBT4",'Minor retrofit'!$N$7,IF(F58="Scenario2PBT4",'Minor retrofit'!$O$7,IF(F58="Scenario3PBT4",'Minor retrofit'!$P$7,"")))&amp;IF(F58="Scenario1PBT5",'Minor retrofit'!$Q$7,IF(F58="Scenario2PBT5",'Minor retrofit'!$R$7,IF(F58="Scenario3PBT5",'Minor retrofit'!$S$7,"")))&amp;IF(F58="Scenario1PBT6",'Minor retrofit'!$T$7,IF(F58="Scenario2PBT6",'Minor retrofit'!$U$7,IF(F58="Scenario3PBT6",'Minor retrofit'!$V$7,"")))&amp;IF(F58="Scenario1PBT7",'Minor retrofit'!$W$7,IF(F58="Scenario2PBT7",'Minor retrofit'!$X$7,IF(F58="Scenario3PBT7",'Minor retrofit'!$Y$7,"")))&amp;IF(F58="Scenario1PBT8",'Minor retrofit'!$Z$7,IF(F58="Scenario2PBT8",'Minor retrofit'!$AA$7,IF(F58="Scenario3PBT8",'Minor retrofit'!$AB$7,"")))&amp;IF(F58="Scenario1PBT9",'Minor retrofit'!$AC$7,IF(F58="Scenario2PBT9",'Minor retrofit'!$AD$7,IF(F58="Scenario3PBT9",'Minor retrofit'!$AE$7,"")))&amp;IF(F58="Scenario1PBT10",'Minor retrofit'!$AF$7,IF(F58="Scenario2PBT10",'Minor retrofit'!$AG$7,IF(F58="Scenario3PBT10",'Minor retrofit'!$AH$7,"")))&amp;IF(F58="Scenario1PBT11",'Minor retrofit'!$AI$7,IF(F58="Scenario2PBT11",'Minor retrofit'!$AJ$7,IF(F58="Scenario3PBT11",'Minor retrofit'!$AK$7,"")))&amp;IF(F58="Scenario1PBT12",'Minor retrofit'!$AL$7,IF(F58="Scenario2PBT12",'Minor retrofit'!$AM$7,IF(F58="Scenario3PBT12",'Minor retrofit'!$AN$7,"")))&amp;IF(F58="Scenario1PBT13",'Minor retrofit'!$AO$7,IF(F58="Scenario2PBT13",'Minor retrofit'!$AP$7,IF(F58="Scenario3PBT13",'Minor retrofit'!$AQ$7,"")))&amp;IF(F58="Scenario1PBT14",'Minor retrofit'!$AR$7,IF(F58="Scenario2PBT14",'Minor retrofit'!$AS$7,IF(F58="Scenario3PBT14",'Minor retrofit'!$AT$7,"")))&amp;IF(F58="Scenario1PBT15",'Minor retrofit'!$AU$7,IF(F58="Scenario2PBT15",'Minor retrofit'!$AV$7,IF(F58="Scenario3PBT15",'Minor retrofit'!$AW$7,"")))</f>
        <v/>
      </c>
      <c r="H58" s="117">
        <f t="shared" si="25"/>
        <v>0</v>
      </c>
      <c r="I58" s="117" t="str">
        <f>IF(F58="Scenario1PBT1",'Minor retrofit'!$E$17,IF(F58="Scenario2PBT1",'Minor retrofit'!$F$17,IF(F58="Scenario3PBT1",'Minor retrofit'!$G$17,"")))&amp;IF(F58="Scenario1PBT2",'Minor retrofit'!$H$17,IF(F58="Scenario2PBT2",'Minor retrofit'!$I$17,IF(F58="Scenario3PBT2",'Minor retrofit'!$J$17,"")))&amp;IF(F58="Scenario1PBT3",'Minor retrofit'!$K$17,IF(F58="Scenario2PBT3",'Minor retrofit'!$L$17,IF(F58="Scenario3PBT3",'Minor retrofit'!$M$17,"")))&amp;IF(F58="Scenario1PBT4",'Minor retrofit'!$N$17,IF(F58="Scenario2PBT4",'Minor retrofit'!$O$17,IF(F58="Scenario3PBT4",'Minor retrofit'!$P$17,"")))&amp;IF(F58="Scenario1PBT5",'Minor retrofit'!$Q$17,IF(F58="Scenario2PBT5",'Minor retrofit'!$R$17,IF(F58="Scenario3PBT5",'Minor retrofit'!$S$17,"")))&amp;IF(F58="Scenario1PBT6",'Minor retrofit'!$T$17,IF(F58="Scenario2PBT6",'Minor retrofit'!$U$17,IF(F58="Scenario3PBT6",'Minor retrofit'!$V$17,"")))&amp;IF(F58="Scenario1PBT7",'Minor retrofit'!$W$17,IF(F58="Scenario2PBT7",'Minor retrofit'!$X$17,IF(F58="Scenario3PBT7",'Minor retrofit'!$Y$17,"")))&amp;IF(F58="Scenario1PBT8",'Minor retrofit'!$Z$17,IF(F58="Scenario2PBT8",'Minor retrofit'!$AA$17,IF(F58="Scenario3PBT8",'Minor retrofit'!$AB$17,"")))&amp;IF(F58="Scenario1PBT9",'Minor retrofit'!$AC$17,IF(F58="Scenario2PBT9",'Minor retrofit'!$AD$17,IF(F58="Scenario3PBT9",'Minor retrofit'!$AE$17,"")))&amp;IF(F58="Scenario1PBT10",'Minor retrofit'!$AF$17,IF(F58="Scenario2PBT10",'Minor retrofit'!$AG$17,IF(F58="Scenario3PBT10",'Minor retrofit'!$AH$17,"")))&amp;IF(F58="Scenario1PBT11",'Minor retrofit'!$AI$17,IF(F58="Scenario2PBT11",'Minor retrofit'!$AJ$17,IF(F58="Scenario3PBT11",'Minor retrofit'!$AK$17,"")))&amp;IF(F58="Scenario1PBT12",'Minor retrofit'!$AL$17,IF(F58="Scenario2PBT12",'Minor retrofit'!$AM$17,IF(F58="Scenario3PBT12",'Minor retrofit'!$AN$17,"")))&amp;IF(F58="Scenario1PBT13",'Minor retrofit'!$AO$17,IF(F58="Scenario2PBT13",'Minor retrofit'!$AP$17,IF(F58="Scenario3PBT13",'Minor retrofit'!$AQ$17,"")))&amp;IF(F58="Scenario1PBT14",'Minor retrofit'!$AR$17,IF(F58="Scenario2PBT14",'Minor retrofit'!$AS$17,IF(F58="Scenario3PBT14",'Minor retrofit'!$AT$17,"")))&amp;IF(F58="Scenario1PBT15",'Minor retrofit'!$AU$17,IF(F58="Scenario2PBT15",'Minor retrofit'!$AV$17,IF(F58="Scenario3PBT15",'Minor retrofit'!$AW$17,"")))</f>
        <v/>
      </c>
      <c r="J58" s="117">
        <f t="shared" si="26"/>
        <v>0</v>
      </c>
      <c r="K58" s="117" t="str">
        <f>IF(F58="Scenario1PBT1",'Minor retrofit'!$E$19,IF(F58="Scenario2PBT1",'Minor retrofit'!$F$19,IF(F58="Scenario3PBT1",'Minor retrofit'!$G$19,"")))&amp;IF(F58="Scenario1PBT2",'Minor retrofit'!$H$19,IF(F58="Scenario2PBT2",'Minor retrofit'!$I$19,IF(F58="Scenario3PBT2",'Minor retrofit'!$J$19,"")))&amp;IF(F58="Scenario1PBT3",'Minor retrofit'!$K$19,IF(F58="Scenario2PBT3",'Minor retrofit'!$L$19,IF(F58="Scenario3PBT3",'Minor retrofit'!$M$19,"")))&amp;IF(F58="Scenario1PBT4",'Minor retrofit'!$N$19,IF(F58="Scenario2PBT4",'Minor retrofit'!$O$19,IF(F58="Scenario3PBT4",'Minor retrofit'!$P$19,"")))&amp;IF(F58="Scenario1PBT5",'Minor retrofit'!$Q$19,IF(F58="Scenario2PBT5",'Minor retrofit'!$R$19,IF(F58="Scenario3PBT5",'Minor retrofit'!$S$19,"")))&amp;IF(F58="Scenario1PBT6",'Minor retrofit'!$T$19,IF(F58="Scenario2PBT6",'Minor retrofit'!$U$19,IF(F58="Scenario3PBT6",'Minor retrofit'!$V$19,"")))&amp;IF(F58="Scenario1PBT7",'Minor retrofit'!$W$19,IF(F58="Scenario2PBT7",'Minor retrofit'!$X$19,IF(F58="Scenario3PBT7",'Minor retrofit'!$Y$19,"")))&amp;IF(F58="Scenario1PBT8",'Minor retrofit'!$Z$19,IF(F58="Scenario2PBT8",'Minor retrofit'!$AA$19,IF(F58="Scenario3PBT8",'Minor retrofit'!$AB$19,"")))&amp;IF(F58="Scenario1PBT9",'Minor retrofit'!$AC$19,IF(F58="Scenario2PBT9",'Minor retrofit'!$AD$19,IF(F58="Scenario3PBT9",'Minor retrofit'!$AE$19,"")))&amp;IF(F58="Scenario1PBT10",'Minor retrofit'!$AF$19,IF(F58="Scenario2PBT10",'Minor retrofit'!$AG$19,IF(F58="Scenario3PBT10",'Minor retrofit'!$AH$19,"")))&amp;IF(F58="Scenario1PBT11",'Minor retrofit'!$AI$19,IF(F58="Scenario2PBT11",'Minor retrofit'!$AJ$19,IF(F58="Scenario3PBT11",'Minor retrofit'!$AK$19,"")))&amp;IF(F58="Scenario1PBT12",'Minor retrofit'!$AL$19,IF(F58="Scenario2PBT12",'Minor retrofit'!$AM$19,IF(F58="Scenario3PBT12",'Minor retrofit'!$AN$19,"")))&amp;IF(F58="Scenario1PBT13",'Minor retrofit'!$AO$19,IF(F58="Scenario2PBT13",'Minor retrofit'!$AP$19,IF(F58="Scenario3PBT13",'Minor retrofit'!$AQ$19,"")))&amp;IF(F58="Scenario1PBT14",'Minor retrofit'!$AR$19,IF(F58="Scenario2PBT14",'Minor retrofit'!$AS$19,IF(F58="Scenario3PBT14",'Minor retrofit'!$AT$19,"")))&amp;IF(F58="Scenario1PBT15",'Minor retrofit'!$AU$19,IF(F58="Scenario2PBT15",'Minor retrofit'!$AV$19,IF(F58="Scenario3PBT15",'Minor retrofit'!$AW$19,"")))</f>
        <v/>
      </c>
      <c r="L58" s="117">
        <f t="shared" si="27"/>
        <v>0</v>
      </c>
      <c r="M58" s="117" t="str">
        <f>IF(F58="Scenario1PBT1",'Minor retrofit'!$E$21,IF(F58="Scenario2PBT1",'Minor retrofit'!$F$21,IF(F58="Scenario3PBT1",'Minor retrofit'!$G$21,"")))&amp;IF(F58="Scenario1PBT2",'Minor retrofit'!$H$21,IF(F58="Scenario2PBT2",'Minor retrofit'!$I$21,IF(F58="Scenario3PBT2",'Minor retrofit'!$J$21,"")))&amp;IF(F58="Scenario1PBT3",'Minor retrofit'!$K$21,IF(F58="Scenario2PBT3",'Minor retrofit'!$L$21,IF(F58="Scenario3PBT3",'Minor retrofit'!$M$21,"")))&amp;IF(F58="Scenario1PBT4",'Minor retrofit'!$N$21,IF(F58="Scenario2PBT4",'Minor retrofit'!$O$21,IF(F58="Scenario3PBT4",'Minor retrofit'!$P$21,"")))&amp;IF(F58="Scenario1PBT5",'Minor retrofit'!$Q$21,IF(F58="Scenario2PBT5",'Minor retrofit'!$R$21,IF(F58="Scenario3PBT5",'Minor retrofit'!$S$21,"")))&amp;IF(F58="Scenario1PBT6",'Minor retrofit'!$T$21,IF(F58="Scenario2PBT6",'Minor retrofit'!$U$21,IF(F58="Scenario3PBT6",'Minor retrofit'!$V$21,"")))&amp;IF(F58="Scenario1PBT7",'Minor retrofit'!$W$21,IF(F58="Scenario2PBT7",'Minor retrofit'!$X$21,IF(F58="Scenario3PBT7",'Minor retrofit'!$Y$21,"")))&amp;IF(F58="Scenario1PBT8",'Minor retrofit'!$Z$21,IF(F58="Scenario2PBT8",'Minor retrofit'!$AA$21,IF(F58="Scenario3PBT8",'Minor retrofit'!$AB$21,"")))&amp;IF(F58="Scenario1PBT9",'Minor retrofit'!$AC$21,IF(F58="Scenario2PBT9",'Minor retrofit'!$AD$21,IF(F58="Scenario3PBT9",'Minor retrofit'!$AE$21,"")))&amp;IF(F58="Scenario1PBT10",'Minor retrofit'!$AF$21,IF(F58="Scenario2PBT10",'Minor retrofit'!$AG$21,IF(F58="Scenario3PBT10",'Minor retrofit'!$AH$21,"")))&amp;IF(F58="Scenario1PBT11",'Minor retrofit'!$AI$21,IF(F58="Scenario2PBT11",'Minor retrofit'!$AJ$21,IF(F58="Scenario3PBT11",'Minor retrofit'!$AK$21,"")))&amp;IF(F58="Scenario1PBT12",'Minor retrofit'!$AL$21,IF(F58="Scenario2PBT12",'Minor retrofit'!$AM$21,IF(F58="Scenario3PBT12",'Minor retrofit'!$AN$21,"")))&amp;IF(F58="Scenario1PBT13",'Minor retrofit'!$AO$21,IF(F58="Scenario2PBT13",'Minor retrofit'!$AP$21,IF(F58="Scenario3PBT13",'Minor retrofit'!$AQ$21,"")))&amp;IF(F58="Scenario1PBT14",'Minor retrofit'!$AR$21,IF(F58="Scenario2PBT14",'Minor retrofit'!$AS$21,IF(F58="Scenario3PBT14",'Minor retrofit'!$AT$21,"")))&amp;IF(F58="Scenario1PBT15",'Minor retrofit'!$AU$21,IF(F58="Scenario2PBT15",'Minor retrofit'!$AV$21,IF(F58="Scenario3PBT15",'Minor retrofit'!$AW$21,"")))</f>
        <v/>
      </c>
      <c r="N58" s="118">
        <f t="shared" si="28"/>
        <v>0</v>
      </c>
      <c r="O58" s="206" t="str">
        <f>IF(F58="Scenario1PBT1",'Minor retrofit'!$E$24,IF(F58="Scenario2PBT1",'Minor retrofit'!$F$24,IF(F58="Scenario3PBT1",'Minor retrofit'!$G$24,"")))&amp;IF(F58="Scenario1PBT2",'Minor retrofit'!$H$24,IF(F58="Scenario2PBT2",'Minor retrofit'!$I$24,IF(F58="Scenario3PBT2",'Minor retrofit'!$J$24,"")))&amp;IF(F58="Scenario1PBT3",'Minor retrofit'!$K$24,IF(F58="Scenario2PBT3",'Minor retrofit'!$L$24,IF(F58="Scenario3PBT3",'Minor retrofit'!$M$24,"")))&amp;IF(F58="Scenario1PBT4",'Minor retrofit'!$N$24,IF(F58="Scenario2PBT4",'Minor retrofit'!$O$24,IF(F58="Scenario3PBT4",'Minor retrofit'!$P$24,"")))&amp;IF(F58="Scenario1PBT5",'Minor retrofit'!$Q$24,IF(F58="Scenario2PBT5",'Minor retrofit'!$R$24,IF(F58="Scenario3PBT5",'Minor retrofit'!$S$24,"")))&amp;IF(F58="Scenario1PBT6",'Minor retrofit'!$T$24,IF(F58="Scenario2PBT6",'Minor retrofit'!$U$24,IF(F58="Scenario3PBT6",'Minor retrofit'!$V$24,"")))&amp;IF(F58="Scenario1PBT7",'Minor retrofit'!$W$24,IF(F58="Scenario2PBT7",'Minor retrofit'!$X$24,IF(F58="Scenario3PBT7",'Minor retrofit'!$Y$24,"")))&amp;IF(F58="Scenario1PBT8",'Minor retrofit'!$Z$24,IF(F58="Scenario2PBT8",'Minor retrofit'!$AA$24,IF(F58="Scenario3PBT8",'Minor retrofit'!$AB$24,"")))&amp;IF(F58="Scenario1PBT9",'Minor retrofit'!$AC$24,IF(F58="Scenario2PBT9",'Minor retrofit'!$AD$24,IF(F58="Scenario3PBT9",'Minor retrofit'!$AE$24,"")))&amp;IF(F58="Scenario1PBT10",'Minor retrofit'!$AF$24,IF(F58="Scenario2PBT10",'Minor retrofit'!$AG$24,IF(F58="Scenario3PBT10",'Minor retrofit'!$AH$24,"")))&amp;IF(F58="Scenario1PBT11",'Minor retrofit'!$AI$24,IF(F58="Scenario2PBT11",'Minor retrofit'!$AJ$24,IF(F58="Scenario3PBT11",'Minor retrofit'!$AK$24,"")))&amp;IF(F58="Scenario1PBT12",'Minor retrofit'!$AL$24,IF(F58="Scenario2PBT12",'Minor retrofit'!$AM$24,IF(F58="Scenario3PBT12",'Minor retrofit'!$AN$24,"")))&amp;IF(F58="Scenario1PBT13",'Minor retrofit'!$AO$24,IF(F58="Scenario2PBT13",'Minor retrofit'!$AP$24,IF(F58="Scenario3PBT13",'Minor retrofit'!$AQ$24,"")))&amp;IF(F58="Scenario1PBT14",'Minor retrofit'!$AR$24,IF(F58="Scenario2PBT14",'Minor retrofit'!$AS$24,IF(F58="Scenario3PBT14",'Minor retrofit'!$AT$24,"")))&amp;IF(F58="Scenario1PBT15",'Minor retrofit'!$AU$24,IF(F58="Scenario2PBT15",'Minor retrofit'!$AV$24,IF(F58="Scenario3PBT15",'Minor retrofit'!$AW$24,"")))</f>
        <v/>
      </c>
      <c r="P58" s="117">
        <f t="shared" si="29"/>
        <v>0</v>
      </c>
      <c r="Q58" s="117" t="str">
        <f>IF(F58="Scenario1PBT1",'Minor retrofit'!$E$26,IF(F58="Scenario2PBT1",'Minor retrofit'!$F$26,IF(F58="Scenario3PBT1",'Minor retrofit'!$G$26,"")))&amp;IF(F58="Scenario1PBT2",'Minor retrofit'!$H$26,IF(F58="Scenario2PBT2",'Minor retrofit'!$I$26,IF(F58="Scenario3PBT2",'Minor retrofit'!$J$26,"")))&amp;IF(F58="Scenario1PBT3",'Minor retrofit'!$K$26,IF(F58="Scenario2PBT3",'Minor retrofit'!$L$26,IF(F58="Scenario3PBT3",'Minor retrofit'!$M$26,"")))&amp;IF(F58="Scenario1PBT4",'Minor retrofit'!$N$26,IF(F58="Scenario2PBT4",'Minor retrofit'!$O$26,IF(F58="Scenario3PBT4",'Minor retrofit'!$P$26,"")))&amp;IF(F58="Scenario1PBT5",'Minor retrofit'!$Q$26,IF(F58="Scenario2PBT5",'Minor retrofit'!$R$26,IF(F58="Scenario3PBT5",'Minor retrofit'!$S$26,"")))&amp;IF(F58="Scenario1PBT6",'Minor retrofit'!$T$26,IF(F58="Scenario2PBT6",'Minor retrofit'!$U$26,IF(F58="Scenario3PBT6",'Minor retrofit'!$V$26,"")))&amp;IF(F58="Scenario1PBT7",'Minor retrofit'!$W$26,IF(F58="Scenario2PBT7",'Minor retrofit'!$X$26,IF(F58="Scenario3PBT7",'Minor retrofit'!$Y$26,"")))&amp;IF(F58="Scenario1PBT8",'Minor retrofit'!$Z$26,IF(F58="Scenario2PBT8",'Minor retrofit'!$AA$26,IF(F58="Scenario3PBT8",'Minor retrofit'!$AB$26,"")))&amp;IF(F58="Scenario1PBT9",'Minor retrofit'!$AC$26,IF(F58="Scenario2PBT9",'Minor retrofit'!$AD$26,IF(F58="Scenario3PBT9",'Minor retrofit'!$AE$26,"")))&amp;IF(F58="Scenario1PBT10",'Minor retrofit'!$AF$26,IF(F58="Scenario2PBT10",'Minor retrofit'!$AG$26,IF(F58="Scenario3PBT10",'Minor retrofit'!$AH$26,"")))&amp;IF(F58="Scenario1PBT11",'Minor retrofit'!$AI$26,IF(F58="Scenario2PBT11",'Minor retrofit'!$AJ$26,IF(F58="Scenario3PBT11",'Minor retrofit'!$AK$26,"")))&amp;IF(F58="Scenario1PBT12",'Minor retrofit'!$AL$26,IF(F58="Scenario2PBT12",'Minor retrofit'!$AM$26,IF(F58="Scenario3PBT12",'Minor retrofit'!$AN$26,"")))&amp;IF(F58="Scenario1PBT13",'Minor retrofit'!$AO$26,IF(F58="Scenario2PBT13",'Minor retrofit'!$AP$26,IF(F58="Scenario3PBT13",'Minor retrofit'!$AQ$26,"")))&amp;IF(F58="Scenario1PBT14",'Minor retrofit'!$AR$26,IF(F58="Scenario2PBT14",'Minor retrofit'!$AS$26,IF(F58="Scenario3PBT14",'Minor retrofit'!$AT$26,"")))&amp;IF(F58="Scenario1PBT15",'Minor retrofit'!$AU$26,IF(F58="Scenario2PBT15",'Minor retrofit'!$AV$26,IF(F58="Scenario3PBT15",'Minor retrofit'!$AW$26,"")))</f>
        <v/>
      </c>
      <c r="R58" s="117">
        <f t="shared" si="30"/>
        <v>0</v>
      </c>
      <c r="S58" s="117" t="str">
        <f>IF(F58="Scenario1PBT1",'Minor retrofit'!$E$28,IF(F58="Scenario2PBT1",'Minor retrofit'!$F$28,IF(F58="Scenario3PBT1",'Minor retrofit'!$G$28,"")))&amp;IF(F58="Scenario1PBT2",'Minor retrofit'!$H$28,IF(F58="Scenario2PBT2",'Minor retrofit'!$I$28,IF(F58="Scenario3PBT2",'Minor retrofit'!$J$28,"")))&amp;IF(F58="Scenario1PBT3",'Minor retrofit'!$K$28,IF(F58="Scenario2PBT3",'Minor retrofit'!$L$28,IF(F58="Scenario3PBT3",'Minor retrofit'!$M$28,"")))&amp;IF(F58="Scenario1PBT4",'Minor retrofit'!$N$28,IF(F58="Scenario2PBT4",'Minor retrofit'!$O$28,IF(F58="Scenario3PBT4",'Minor retrofit'!$P$28,"")))&amp;IF(F58="Scenario1PBT5",'Minor retrofit'!$Q$28,IF(F58="Scenario2PBT5",'Minor retrofit'!$R$28,IF(F58="Scenario3PBT5",'Minor retrofit'!$S$28,"")))&amp;IF(F58="Scenario1PBT6",'Minor retrofit'!$T$28,IF(F58="Scenario2PBT6",'Minor retrofit'!$U$28,IF(F58="Scenario3PBT6",'Minor retrofit'!$V$28,"")))&amp;IF(F58="Scenario1PBT7",'Minor retrofit'!$W$28,IF(F58="Scenario2PBT7",'Minor retrofit'!$X$28,IF(F58="Scenario3PBT7",'Minor retrofit'!$Y$28,"")))&amp;IF(F58="Scenario1PBT8",'Minor retrofit'!$Z$28,IF(F58="Scenario2PBT8",'Minor retrofit'!$AA$28,IF(F58="Scenario3PBT8",'Minor retrofit'!$AB$28,"")))&amp;IF(F58="Scenario1PBT9",'Minor retrofit'!$AC$28,IF(F58="Scenario2PBT9",'Minor retrofit'!$AD$28,IF(F58="Scenario3PBT9",'Minor retrofit'!$AE$28,"")))&amp;IF(F58="Scenario1PBT10",'Minor retrofit'!$AF$28,IF(F58="Scenario2PBT10",'Minor retrofit'!$AG$28,IF(F58="Scenario3PBT10",'Minor retrofit'!$AH$28,"")))&amp;IF(F58="Scenario1PBT11",'Minor retrofit'!$AI$28,IF(F58="Scenario2PBT11",'Minor retrofit'!$AJ$28,IF(F58="Scenario3PBT11",'Minor retrofit'!$AK$28,"")))&amp;IF(F58="Scenario1PBT12",'Minor retrofit'!$AL$28,IF(F58="Scenario2PBT12",'Minor retrofit'!$AM$28,IF(F58="Scenario3PBT12",'Minor retrofit'!$AN$28,"")))&amp;IF(F58="Scenario1PBT13",'Minor retrofit'!$AO$28,IF(F58="Scenario2PBT13",'Minor retrofit'!$AP$28,IF(F58="Scenario3PBT13",'Minor retrofit'!$AQ$28,"")))&amp;IF(F58="Scenario1PBT14",'Minor retrofit'!$AR$28,IF(F58="Scenario2PBT14",'Minor retrofit'!$AS$28,IF(F58="Scenario3PBT14",'Minor retrofit'!$AT$28,"")))&amp;IF(F58="Scenario1PBT15",'Minor retrofit'!$AU$28,IF(F58="Scenario2PBT15",'Minor retrofit'!$AV$28,IF(F58="Scenario3PBT15",'Minor retrofit'!$AW$28,"")))</f>
        <v/>
      </c>
      <c r="T58" s="207">
        <f t="shared" si="31"/>
        <v>0</v>
      </c>
      <c r="U58" s="206" t="str">
        <f>IF(F58="Scenario1PBT1",'Minor retrofit'!$E$39,IF(F58="Scenario2PBT1",'Minor retrofit'!$F$39,IF(F58="Scenario3PBT1",'Minor retrofit'!$G$39,"")))&amp;IF(F58="Scenario1PBT2",'Minor retrofit'!$H$39,IF(F58="Scenario2PBT2",'Minor retrofit'!$I$39,IF(F58="Scenario3PBT2",'Minor retrofit'!$J$39,"")))&amp;IF(F58="Scenario1PBT3",'Minor retrofit'!$K$39,IF(F58="Scenario2PBT3",'Minor retrofit'!$L$39,IF(F58="Scenario3PBT3",'Minor retrofit'!$M$39,"")))&amp;IF(F58="Scenario1PBT4",'Minor retrofit'!$N$39,IF(F58="Scenario2PBT4",'Minor retrofit'!$O$39,IF(F58="Scenario3PBT4",'Minor retrofit'!$P$39,"")))&amp;IF(F58="Scenario1PBT5",'Minor retrofit'!$Q$39,IF(F58="Scenario2PBT5",'Minor retrofit'!$R$39,IF(F58="Scenario3PBT5",'Minor retrofit'!$S$39,"")))&amp;IF(F58="Scenario1PBT6",'Minor retrofit'!$T$39,IF(F58="Scenario2PBT6",'Minor retrofit'!$U$39,IF(F58="Scenario3PBT6",'Minor retrofit'!$V$39,"")))&amp;IF(F58="Scenario1PBT7",'Minor retrofit'!$W$39,IF(F58="Scenario2PBT7",'Minor retrofit'!$X$39,IF(F58="Scenario3PBT7",'Minor retrofit'!$Y$39,"")))&amp;IF(F58="Scenario1PBT8",'Minor retrofit'!$Z$39,IF(F58="Scenario2PBT8",'Minor retrofit'!$AA$39,IF(F58="Scenario3PBT8",'Minor retrofit'!$AB$39,"")))&amp;IF(F58="Scenario1PBT9",'Minor retrofit'!$AC$39,IF(F58="Scenario2PBT9",'Minor retrofit'!$AD$39,IF(F58="Scenario3PBT9",'Minor retrofit'!$AE$39,"")))&amp;IF(F58="Scenario1PBT10",'Minor retrofit'!$AF$39,IF(F58="Scenario2PBT10",'Minor retrofit'!$AG$39,IF(F58="Scenario3PBT10",'Minor retrofit'!$AH$39,"")))&amp;IF(F58="Scenario1PBT11",'Minor retrofit'!$AI$39,IF(F58="Scenario2PBT11",'Minor retrofit'!$AJ$39,IF(F58="Scenario3PBT11",'Minor retrofit'!$AK$39,"")))&amp;IF(F58="Scenario1PBT12",'Minor retrofit'!$AL$39,IF(F58="Scenario2PBT12",'Minor retrofit'!$AM$39,IF(F58="Scenario3PBT12",'Minor retrofit'!$AN$39,"")))&amp;IF(F58="Scenario1PBT13",'Minor retrofit'!$AO$39,IF(F58="Scenario2PBT13",'Minor retrofit'!$AP$39,IF(F58="Scenario3PBT13",'Minor retrofit'!$AQ$39,"")))&amp;IF(F58="Scenario1PBT14",'Minor retrofit'!$AR$39,IF(F58="Scenario2PBT14",'Minor retrofit'!$AS$39,IF(F58="Scenario3PBT14",'Minor retrofit'!$AT$39,"")))&amp;IF(F58="Scenario1PBT15",'Minor retrofit'!$AU$39,IF(F58="Scenario2PBT15",'Minor retrofit'!$AV$39,IF(F58="Scenario3PBT15",'Minor retrofit'!$AW$39,"")))</f>
        <v/>
      </c>
      <c r="V58" s="117">
        <f t="shared" si="32"/>
        <v>0</v>
      </c>
      <c r="W58" s="117" t="str">
        <f>IF(F58="Scenario1PBT1",'Minor retrofit'!$E$41,IF(F58="Scenario2PBT1",'Minor retrofit'!$F$41,IF(F58="Scenario3PBT1",'Minor retrofit'!$G$41,"")))&amp;IF(F58="Scenario1PBT2",'Minor retrofit'!$H$41,IF(F58="Scenario2PBT2",'Minor retrofit'!$I$41,IF(F58="Scenario3PBT2",'Minor retrofit'!$J$41,"")))&amp;IF(F58="Scenario1PBT3",'Minor retrofit'!$K$41,IF(F58="Scenario2PBT3",'Minor retrofit'!$L$41,IF(F58="Scenario3PBT3",'Minor retrofit'!$M$41,"")))&amp;IF(F58="Scenario1PBT4",'Minor retrofit'!$N$41,IF(F58="Scenario2PBT4",'Minor retrofit'!$O$41,IF(F58="Scenario3PBT4",'Minor retrofit'!$P$41,"")))&amp;IF(F58="Scenario1PBT5",'Minor retrofit'!$Q$41,IF(F58="Scenario2PBT5",'Minor retrofit'!$R$41,IF(F58="Scenario3PBT5",'Minor retrofit'!$S$41,"")))&amp;IF(F58="Scenario1PBT6",'Minor retrofit'!$T$41,IF(F58="Scenario2PBT6",'Minor retrofit'!$U$41,IF(F58="Scenario3PBT6",'Minor retrofit'!$V$41,"")))&amp;IF(F58="Scenario1PBT7",'Minor retrofit'!$W$41,IF(F58="Scenario2PBT7",'Minor retrofit'!$X$41,IF(F58="Scenario3PBT7",'Minor retrofit'!$Y$41,"")))&amp;IF(F58="Scenario1PBT8",'Minor retrofit'!$Z$41,IF(F58="Scenario2PBT8",'Minor retrofit'!$AA$41,IF(F58="Scenario3PBT8",'Minor retrofit'!$AB$41,"")))&amp;IF(F58="Scenario1PBT9",'Minor retrofit'!$AC$41,IF(F58="Scenario2PBT9",'Minor retrofit'!$AD$41,IF(F58="Scenario3PBT9",'Minor retrofit'!$AE$41,"")))&amp;IF(F58="Scenario1PBT10",'Minor retrofit'!$AF$41,IF(F58="Scenario2PBT10",'Minor retrofit'!$AG$41,IF(F58="Scenario3PBT10",'Minor retrofit'!$AH$41,"")))&amp;IF(F58="Scenario1PBT11",'Minor retrofit'!$AI$41,IF(F58="Scenario2PBT11",'Minor retrofit'!$AJ$41,IF(F58="Scenario3PBT11",'Minor retrofit'!$AK$41,"")))&amp;IF(F58="Scenario1PBT12",'Minor retrofit'!$AL$41,IF(F58="Scenario2PBT12",'Minor retrofit'!$AM$41,IF(F58="Scenario3PBT12",'Minor retrofit'!$AN$41,"")))&amp;IF(F58="Scenario1PBT13",'Minor retrofit'!$AO$41,IF(F58="Scenario2PBT13",'Minor retrofit'!$AP$41,IF(F58="Scenario3PBT13",'Minor retrofit'!$AQ$41,"")))&amp;IF(F58="Scenario1PBT14",'Minor retrofit'!$AR$41,IF(F58="Scenario2PBT14",'Minor retrofit'!$AS$41,IF(F58="Scenario3PBT14",'Minor retrofit'!$AT$41,"")))&amp;IF(F58="Scenario1PBT15",'Minor retrofit'!$AU$41,IF(F58="Scenario2PBT15",'Minor retrofit'!$AV$41,IF(F58="Scenario3PBT15",'Minor retrofit'!$AW$41,"")))</f>
        <v/>
      </c>
      <c r="X58" s="117">
        <f t="shared" si="33"/>
        <v>0</v>
      </c>
      <c r="Y58" s="117" t="str">
        <f>IF(F58="Scenario1PBT1",'Minor retrofit'!$E$43,IF(F58="Scenario2PBT1",'Minor retrofit'!$F$43,IF(F58="Scenario3PBT1",'Minor retrofit'!$G$43,"")))&amp;IF(F58="Scenario1PBT2",'Minor retrofit'!$H$43,IF(F58="Scenario2PBT2",'Minor retrofit'!$I$43,IF(F58="Scenario3PBT2",'Minor retrofit'!$J$43,"")))&amp;IF(F58="Scenario1PBT3",'Minor retrofit'!$K$43,IF(F58="Scenario2PBT3",'Minor retrofit'!$L$43,IF(F58="Scenario3PBT3",'Minor retrofit'!$M$43,"")))&amp;IF(F58="Scenario1PBT4",'Minor retrofit'!$N$43,IF(F58="Scenario2PBT4",'Minor retrofit'!$O$43,IF(F58="Scenario3PBT4",'Minor retrofit'!$P$43,"")))&amp;IF(F58="Scenario1PBT5",'Minor retrofit'!$Q$43,IF(F58="Scenario2PBT5",'Minor retrofit'!$R$43,IF(F58="Scenario3PBT5",'Minor retrofit'!$S$43,"")))&amp;IF(F58="Scenario1PBT6",'Minor retrofit'!$T$43,IF(F58="Scenario2PBT6",'Minor retrofit'!$U$43,IF(F58="Scenario3PBT6",'Minor retrofit'!$V$43,"")))&amp;IF(F58="Scenario1PBT7",'Minor retrofit'!$W$43,IF(F58="Scenario2PBT7",'Minor retrofit'!$X$43,IF(F58="Scenario3PBT7",'Minor retrofit'!$Y$43,"")))&amp;IF(F58="Scenario1PBT8",'Minor retrofit'!$Z$43,IF(F58="Scenario2PBT8",'Minor retrofit'!$AA$43,IF(F58="Scenario3PBT8",'Minor retrofit'!$AB$43,"")))&amp;IF(F58="Scenario1PBT9",'Minor retrofit'!$AC$43,IF(F58="Scenario2PBT9",'Minor retrofit'!$AD$43,IF(F58="Scenario3PBT9",'Minor retrofit'!$AE$43,"")))&amp;IF(F58="Scenario1PBT10",'Minor retrofit'!$AF$43,IF(F58="Scenario2PBT10",'Minor retrofit'!$AG$43,IF(F58="Scenario3PBT10",'Minor retrofit'!$AH$43,"")))&amp;IF(F58="Scenario1PBT11",'Minor retrofit'!$AI$43,IF(F58="Scenario2PBT11",'Minor retrofit'!$AJ$43,IF(F58="Scenario3PBT11",'Minor retrofit'!$AK$43,"")))&amp;IF(F58="Scenario1PBT12",'Minor retrofit'!$AL$43,IF(F58="Scenario2PBT12",'Minor retrofit'!$AM$43,IF(F58="Scenario3PBT12",'Minor retrofit'!$AN$43,"")))&amp;IF(F58="Scenario1PBT13",'Minor retrofit'!$AO$43,IF(F58="Scenario2PBT13",'Minor retrofit'!$AP$43,IF(F58="Scenario3PBT13",'Minor retrofit'!$AQ$43,"")))&amp;IF(F58="Scenario1PBT14",'Minor retrofit'!$AR$43,IF(F58="Scenario2PBT14",'Minor retrofit'!$AS$43,IF(F58="Scenario3PBT14",'Minor retrofit'!$AT$43,"")))&amp;IF(F58="Scenario1PBT15",'Minor retrofit'!$AU$43,IF(F58="Scenario2PBT15",'Minor retrofit'!$AV$43,IF(F58="Scenario3PBT15",'Minor retrofit'!$AW$43,"")))</f>
        <v/>
      </c>
      <c r="Z58" s="117">
        <f t="shared" si="34"/>
        <v>0</v>
      </c>
      <c r="AA58" s="178" t="str">
        <f>IF(F58="Scenario1PBT1",'Minor retrofit'!$E$102,IF(F58="Scenario2PBT1",'Minor retrofit'!$F$102,IF(F58="Scenario3PBT1",'Minor retrofit'!$G$102,"")))&amp;IF(F58="Scenario1PBT2",'Minor retrofit'!$H$102,IF(F58="Scenario2PBT2",'Minor retrofit'!$I$102,IF(F58="Scenario3PBT2",'Minor retrofit'!$J$102,"")))&amp;IF(F58="Scenario1PBT3",'Minor retrofit'!$K$102,IF(F58="Scenario2PBT3",'Minor retrofit'!$L$102,IF(F58="Scenario3PBT3",'Minor retrofit'!$M$102,"")))&amp;IF(F58="Scenario1PBT4",'Minor retrofit'!$N$102,IF(F58="Scenario2PBT4",'Minor retrofit'!$O$102,IF(F58="Scenario3PBT4",'Minor retrofit'!$P$102,"")))&amp;IF(F58="Scenario1PBT5",'Minor retrofit'!$Q$102,IF(F58="Scenario2PBT5",'Minor retrofit'!$R$102,IF(F58="Scenario3PBT5",'Minor retrofit'!$S$102,"")))&amp;IF(F58="Scenario1PBT6",'Minor retrofit'!$T$102,IF(F58="Scenario2PBT6",'Minor retrofit'!$U$102,IF(F58="Scenario3PBT6",'Minor retrofit'!$V$102,"")))&amp;IF(F58="Scenario1PBT7",'Minor retrofit'!$W$102,IF(F58="Scenario2PBT7",'Minor retrofit'!$X$102,IF(F58="Scenario3PBT7",'Minor retrofit'!$Y$102,"")))&amp;IF(F58="Scenario1PBT8",'Minor retrofit'!$Z$102,IF(F58="Scenario2PBT8",'Minor retrofit'!$AA$102,IF(F58="Scenario3PBT8",'Minor retrofit'!$AB$102,"")))&amp;IF(F58="Scenario1PBT9",'Minor retrofit'!$AC$102,IF(F58="Scenario2PBT9",'Minor retrofit'!$AD$102,IF(F58="Scenario3PBT9",'Minor retrofit'!$AE$102,"")))&amp;IF(F58="Scenario1PBT10",'Minor retrofit'!$AF$102,IF(F58="Scenario2PBT10",'Minor retrofit'!$AG$102,IF(F58="Scenario3PBT10",'Minor retrofit'!$AH$102,"")))&amp;IF(F58="Scenario1PBT11",'Minor retrofit'!$AI$102,IF(F58="Scenario2PBT11",'Minor retrofit'!$AJ$102,IF(F58="Scenario3PBT11",'Minor retrofit'!$AK$102,"")))&amp;IF(F58="Scenario1PBT12",'Minor retrofit'!$AL$102,IF(F58="Scenario2PBT12",'Minor retrofit'!$AM$102,IF(F58="Scenario3PBT12",'Minor retrofit'!$AN$102,"")))&amp;IF(F58="Scenario1PBT13",'Minor retrofit'!$AO$102,IF(F58="Scenario2PBT13",'Minor retrofit'!$AP$102,IF(F58="Scenario3PBT13",'Minor retrofit'!$AQ$102,"")))&amp;IF(F58="Scenario1PBT14",'Minor retrofit'!$AR$102,IF(F58="Scenario2PBT14",'Minor retrofit'!$AS$102,IF(F58="Scenario3PBT14",'Minor retrofit'!$AT$102,"")))&amp;IF(F58="Scenario1PBT15",'Minor retrofit'!$AU$102,IF(F58="Scenario2PBT15",'Minor retrofit'!$AV$102,IF(F58="Scenario3PBT15",'Minor retrofit'!$AW$102,"")))</f>
        <v/>
      </c>
      <c r="AB58" s="179">
        <f t="shared" si="35"/>
        <v>0</v>
      </c>
      <c r="AC58" s="363" t="str">
        <f t="shared" si="48"/>
        <v/>
      </c>
      <c r="AD58" s="353">
        <f>IF(AC58="",IFERROR('Projection_Base-case'!G59-G58,0),0)</f>
        <v>0</v>
      </c>
      <c r="AE58" s="350">
        <f t="shared" si="36"/>
        <v>0</v>
      </c>
      <c r="AF58" s="361">
        <f>IFERROR(100*AD58/'Projection_Base-case'!G59,0)</f>
        <v>0</v>
      </c>
      <c r="AG58" s="352">
        <f>IF(AC58="",IFERROR('Projection_Base-case'!I59-I58,0),0)</f>
        <v>0</v>
      </c>
      <c r="AH58" s="353">
        <f t="shared" si="37"/>
        <v>0</v>
      </c>
      <c r="AI58" s="361">
        <f>IFERROR(100*AG58/'Projection_Base-case'!I59,0)</f>
        <v>0</v>
      </c>
      <c r="AJ58" s="352">
        <f>IF(AC58="",IFERROR('Projection_Base-case'!K59-K58,0),0)</f>
        <v>0</v>
      </c>
      <c r="AK58" s="353">
        <f t="shared" si="38"/>
        <v>0</v>
      </c>
      <c r="AL58" s="361">
        <f>IFERROR(100*AJ58/'Projection_Base-case'!K59,0)</f>
        <v>0</v>
      </c>
      <c r="AM58" s="352">
        <f>-IF(AC58="",IFERROR('Projection_Base-case'!M59-M58,0),0)</f>
        <v>0</v>
      </c>
      <c r="AN58" s="353">
        <f t="shared" si="39"/>
        <v>0</v>
      </c>
      <c r="AO58" s="354">
        <f>IFERROR(IF('Projection_Base-case'!N59&gt;0,100*AN58/'Projection_Base-case'!N59,100*AN58/N58),0)</f>
        <v>0</v>
      </c>
      <c r="AP58" s="355">
        <f>IF(AC58="",IFERROR('Projection_Base-case'!O59-O58,0),0)</f>
        <v>0</v>
      </c>
      <c r="AQ58" s="356">
        <f t="shared" si="40"/>
        <v>0</v>
      </c>
      <c r="AR58" s="356">
        <f>IFERROR(100*AP58/'Projection_Base-case'!O59,0)</f>
        <v>0</v>
      </c>
      <c r="AS58" s="355">
        <f>IF(AC58="",IFERROR('Projection_Base-case'!Q59-Q58,0),0)</f>
        <v>0</v>
      </c>
      <c r="AT58" s="356">
        <f t="shared" si="41"/>
        <v>0</v>
      </c>
      <c r="AU58" s="356">
        <f>IFERROR(100*AS58/'Projection_Base-case'!Q59,0)</f>
        <v>0</v>
      </c>
      <c r="AV58" s="355">
        <f>IF(AC58="",IFERROR('Projection_Base-case'!S59-S58,0),0)</f>
        <v>0</v>
      </c>
      <c r="AW58" s="356">
        <f t="shared" si="42"/>
        <v>0</v>
      </c>
      <c r="AX58" s="357">
        <f>IFERROR(100*AV58/'Projection_Base-case'!S59,0)</f>
        <v>0</v>
      </c>
      <c r="AY58" s="358">
        <f>IF(AC58="",IFERROR('Projection_Base-case'!U59-U58,0),0)</f>
        <v>0</v>
      </c>
      <c r="AZ58" s="359">
        <f t="shared" si="43"/>
        <v>0</v>
      </c>
      <c r="BA58" s="359">
        <f>IFERROR(100*AY58/'Projection_Base-case'!U59,0)</f>
        <v>0</v>
      </c>
      <c r="BB58" s="358">
        <f>IF(AC58="",IFERROR('Projection_Base-case'!W59-W58,0),0)</f>
        <v>0</v>
      </c>
      <c r="BC58" s="359">
        <f t="shared" si="44"/>
        <v>0</v>
      </c>
      <c r="BD58" s="359">
        <f>IFERROR(100*BB58/'Projection_Base-case'!W59,0)</f>
        <v>0</v>
      </c>
      <c r="BE58" s="358">
        <f>IF(AC58="",IFERROR('Projection_Base-case'!Y59-Y58,0),0)</f>
        <v>0</v>
      </c>
      <c r="BF58" s="359">
        <f t="shared" si="45"/>
        <v>0</v>
      </c>
      <c r="BG58" s="359">
        <f>IFERROR(100*BE58/'Projection_Base-case'!Y59,0)</f>
        <v>0</v>
      </c>
      <c r="BH58" s="359">
        <f t="shared" si="46"/>
        <v>0</v>
      </c>
      <c r="BI58" s="360">
        <f t="shared" si="47"/>
        <v>0</v>
      </c>
    </row>
    <row r="59" spans="1:61">
      <c r="A59" s="205">
        <v>55</v>
      </c>
      <c r="B59" s="347">
        <f>IF('Projection_Base-case'!B60&lt;&gt;"",'Projection_Base-case'!B60,0)</f>
        <v>0</v>
      </c>
      <c r="C59" s="347">
        <f>IF('Projection_Base-case'!C60&lt;&gt;"",'Projection_Base-case'!C60,0)</f>
        <v>0</v>
      </c>
      <c r="D59" s="365">
        <f>IF('Projection_Base-case'!D60&lt;&gt;"",'Projection_Base-case'!D60,0)</f>
        <v>0</v>
      </c>
      <c r="E59" s="369"/>
      <c r="F59" s="367" t="str">
        <f t="shared" si="23"/>
        <v>0</v>
      </c>
      <c r="G59" s="206" t="str">
        <f>IF(F59="Scenario1PBT1",'Minor retrofit'!$E$7,IF(F59="Scenario2PBT1",'Minor retrofit'!$F$7,IF(F59="Scenario3PBT1",'Minor retrofit'!$G$7,"")))&amp;IF(F59="Scenario1PBT2",'Minor retrofit'!$H$7,IF(F59="Scenario2PBT2",'Minor retrofit'!$I$7,IF(F59="Scenario3PBT2",'Minor retrofit'!$J$7,"")))&amp;IF(F59="Scenario1PBT3",'Minor retrofit'!$K$7,IF(F59="Scenario2PBT3",'Minor retrofit'!$L$7,IF(F59="Scenario3PBT3",'Minor retrofit'!$M$7,"")))&amp;IF(F59="Scenario1PBT4",'Minor retrofit'!$N$7,IF(F59="Scenario2PBT4",'Minor retrofit'!$O$7,IF(F59="Scenario3PBT4",'Minor retrofit'!$P$7,"")))&amp;IF(F59="Scenario1PBT5",'Minor retrofit'!$Q$7,IF(F59="Scenario2PBT5",'Minor retrofit'!$R$7,IF(F59="Scenario3PBT5",'Minor retrofit'!$S$7,"")))&amp;IF(F59="Scenario1PBT6",'Minor retrofit'!$T$7,IF(F59="Scenario2PBT6",'Minor retrofit'!$U$7,IF(F59="Scenario3PBT6",'Minor retrofit'!$V$7,"")))&amp;IF(F59="Scenario1PBT7",'Minor retrofit'!$W$7,IF(F59="Scenario2PBT7",'Minor retrofit'!$X$7,IF(F59="Scenario3PBT7",'Minor retrofit'!$Y$7,"")))&amp;IF(F59="Scenario1PBT8",'Minor retrofit'!$Z$7,IF(F59="Scenario2PBT8",'Minor retrofit'!$AA$7,IF(F59="Scenario3PBT8",'Minor retrofit'!$AB$7,"")))&amp;IF(F59="Scenario1PBT9",'Minor retrofit'!$AC$7,IF(F59="Scenario2PBT9",'Minor retrofit'!$AD$7,IF(F59="Scenario3PBT9",'Minor retrofit'!$AE$7,"")))&amp;IF(F59="Scenario1PBT10",'Minor retrofit'!$AF$7,IF(F59="Scenario2PBT10",'Minor retrofit'!$AG$7,IF(F59="Scenario3PBT10",'Minor retrofit'!$AH$7,"")))&amp;IF(F59="Scenario1PBT11",'Minor retrofit'!$AI$7,IF(F59="Scenario2PBT11",'Minor retrofit'!$AJ$7,IF(F59="Scenario3PBT11",'Minor retrofit'!$AK$7,"")))&amp;IF(F59="Scenario1PBT12",'Minor retrofit'!$AL$7,IF(F59="Scenario2PBT12",'Minor retrofit'!$AM$7,IF(F59="Scenario3PBT12",'Minor retrofit'!$AN$7,"")))&amp;IF(F59="Scenario1PBT13",'Minor retrofit'!$AO$7,IF(F59="Scenario2PBT13",'Minor retrofit'!$AP$7,IF(F59="Scenario3PBT13",'Minor retrofit'!$AQ$7,"")))&amp;IF(F59="Scenario1PBT14",'Minor retrofit'!$AR$7,IF(F59="Scenario2PBT14",'Minor retrofit'!$AS$7,IF(F59="Scenario3PBT14",'Minor retrofit'!$AT$7,"")))&amp;IF(F59="Scenario1PBT15",'Minor retrofit'!$AU$7,IF(F59="Scenario2PBT15",'Minor retrofit'!$AV$7,IF(F59="Scenario3PBT15",'Minor retrofit'!$AW$7,"")))</f>
        <v/>
      </c>
      <c r="H59" s="117">
        <f t="shared" si="25"/>
        <v>0</v>
      </c>
      <c r="I59" s="117" t="str">
        <f>IF(F59="Scenario1PBT1",'Minor retrofit'!$E$17,IF(F59="Scenario2PBT1",'Minor retrofit'!$F$17,IF(F59="Scenario3PBT1",'Minor retrofit'!$G$17,"")))&amp;IF(F59="Scenario1PBT2",'Minor retrofit'!$H$17,IF(F59="Scenario2PBT2",'Minor retrofit'!$I$17,IF(F59="Scenario3PBT2",'Minor retrofit'!$J$17,"")))&amp;IF(F59="Scenario1PBT3",'Minor retrofit'!$K$17,IF(F59="Scenario2PBT3",'Minor retrofit'!$L$17,IF(F59="Scenario3PBT3",'Minor retrofit'!$M$17,"")))&amp;IF(F59="Scenario1PBT4",'Minor retrofit'!$N$17,IF(F59="Scenario2PBT4",'Minor retrofit'!$O$17,IF(F59="Scenario3PBT4",'Minor retrofit'!$P$17,"")))&amp;IF(F59="Scenario1PBT5",'Minor retrofit'!$Q$17,IF(F59="Scenario2PBT5",'Minor retrofit'!$R$17,IF(F59="Scenario3PBT5",'Minor retrofit'!$S$17,"")))&amp;IF(F59="Scenario1PBT6",'Minor retrofit'!$T$17,IF(F59="Scenario2PBT6",'Minor retrofit'!$U$17,IF(F59="Scenario3PBT6",'Minor retrofit'!$V$17,"")))&amp;IF(F59="Scenario1PBT7",'Minor retrofit'!$W$17,IF(F59="Scenario2PBT7",'Minor retrofit'!$X$17,IF(F59="Scenario3PBT7",'Minor retrofit'!$Y$17,"")))&amp;IF(F59="Scenario1PBT8",'Minor retrofit'!$Z$17,IF(F59="Scenario2PBT8",'Minor retrofit'!$AA$17,IF(F59="Scenario3PBT8",'Minor retrofit'!$AB$17,"")))&amp;IF(F59="Scenario1PBT9",'Minor retrofit'!$AC$17,IF(F59="Scenario2PBT9",'Minor retrofit'!$AD$17,IF(F59="Scenario3PBT9",'Minor retrofit'!$AE$17,"")))&amp;IF(F59="Scenario1PBT10",'Minor retrofit'!$AF$17,IF(F59="Scenario2PBT10",'Minor retrofit'!$AG$17,IF(F59="Scenario3PBT10",'Minor retrofit'!$AH$17,"")))&amp;IF(F59="Scenario1PBT11",'Minor retrofit'!$AI$17,IF(F59="Scenario2PBT11",'Minor retrofit'!$AJ$17,IF(F59="Scenario3PBT11",'Minor retrofit'!$AK$17,"")))&amp;IF(F59="Scenario1PBT12",'Minor retrofit'!$AL$17,IF(F59="Scenario2PBT12",'Minor retrofit'!$AM$17,IF(F59="Scenario3PBT12",'Minor retrofit'!$AN$17,"")))&amp;IF(F59="Scenario1PBT13",'Minor retrofit'!$AO$17,IF(F59="Scenario2PBT13",'Minor retrofit'!$AP$17,IF(F59="Scenario3PBT13",'Minor retrofit'!$AQ$17,"")))&amp;IF(F59="Scenario1PBT14",'Minor retrofit'!$AR$17,IF(F59="Scenario2PBT14",'Minor retrofit'!$AS$17,IF(F59="Scenario3PBT14",'Minor retrofit'!$AT$17,"")))&amp;IF(F59="Scenario1PBT15",'Minor retrofit'!$AU$17,IF(F59="Scenario2PBT15",'Minor retrofit'!$AV$17,IF(F59="Scenario3PBT15",'Minor retrofit'!$AW$17,"")))</f>
        <v/>
      </c>
      <c r="J59" s="117">
        <f t="shared" si="26"/>
        <v>0</v>
      </c>
      <c r="K59" s="117" t="str">
        <f>IF(F59="Scenario1PBT1",'Minor retrofit'!$E$19,IF(F59="Scenario2PBT1",'Minor retrofit'!$F$19,IF(F59="Scenario3PBT1",'Minor retrofit'!$G$19,"")))&amp;IF(F59="Scenario1PBT2",'Minor retrofit'!$H$19,IF(F59="Scenario2PBT2",'Minor retrofit'!$I$19,IF(F59="Scenario3PBT2",'Minor retrofit'!$J$19,"")))&amp;IF(F59="Scenario1PBT3",'Minor retrofit'!$K$19,IF(F59="Scenario2PBT3",'Minor retrofit'!$L$19,IF(F59="Scenario3PBT3",'Minor retrofit'!$M$19,"")))&amp;IF(F59="Scenario1PBT4",'Minor retrofit'!$N$19,IF(F59="Scenario2PBT4",'Minor retrofit'!$O$19,IF(F59="Scenario3PBT4",'Minor retrofit'!$P$19,"")))&amp;IF(F59="Scenario1PBT5",'Minor retrofit'!$Q$19,IF(F59="Scenario2PBT5",'Minor retrofit'!$R$19,IF(F59="Scenario3PBT5",'Minor retrofit'!$S$19,"")))&amp;IF(F59="Scenario1PBT6",'Minor retrofit'!$T$19,IF(F59="Scenario2PBT6",'Minor retrofit'!$U$19,IF(F59="Scenario3PBT6",'Minor retrofit'!$V$19,"")))&amp;IF(F59="Scenario1PBT7",'Minor retrofit'!$W$19,IF(F59="Scenario2PBT7",'Minor retrofit'!$X$19,IF(F59="Scenario3PBT7",'Minor retrofit'!$Y$19,"")))&amp;IF(F59="Scenario1PBT8",'Minor retrofit'!$Z$19,IF(F59="Scenario2PBT8",'Minor retrofit'!$AA$19,IF(F59="Scenario3PBT8",'Minor retrofit'!$AB$19,"")))&amp;IF(F59="Scenario1PBT9",'Minor retrofit'!$AC$19,IF(F59="Scenario2PBT9",'Minor retrofit'!$AD$19,IF(F59="Scenario3PBT9",'Minor retrofit'!$AE$19,"")))&amp;IF(F59="Scenario1PBT10",'Minor retrofit'!$AF$19,IF(F59="Scenario2PBT10",'Minor retrofit'!$AG$19,IF(F59="Scenario3PBT10",'Minor retrofit'!$AH$19,"")))&amp;IF(F59="Scenario1PBT11",'Minor retrofit'!$AI$19,IF(F59="Scenario2PBT11",'Minor retrofit'!$AJ$19,IF(F59="Scenario3PBT11",'Minor retrofit'!$AK$19,"")))&amp;IF(F59="Scenario1PBT12",'Minor retrofit'!$AL$19,IF(F59="Scenario2PBT12",'Minor retrofit'!$AM$19,IF(F59="Scenario3PBT12",'Minor retrofit'!$AN$19,"")))&amp;IF(F59="Scenario1PBT13",'Minor retrofit'!$AO$19,IF(F59="Scenario2PBT13",'Minor retrofit'!$AP$19,IF(F59="Scenario3PBT13",'Minor retrofit'!$AQ$19,"")))&amp;IF(F59="Scenario1PBT14",'Minor retrofit'!$AR$19,IF(F59="Scenario2PBT14",'Minor retrofit'!$AS$19,IF(F59="Scenario3PBT14",'Minor retrofit'!$AT$19,"")))&amp;IF(F59="Scenario1PBT15",'Minor retrofit'!$AU$19,IF(F59="Scenario2PBT15",'Minor retrofit'!$AV$19,IF(F59="Scenario3PBT15",'Minor retrofit'!$AW$19,"")))</f>
        <v/>
      </c>
      <c r="L59" s="117">
        <f t="shared" si="27"/>
        <v>0</v>
      </c>
      <c r="M59" s="117" t="str">
        <f>IF(F59="Scenario1PBT1",'Minor retrofit'!$E$21,IF(F59="Scenario2PBT1",'Minor retrofit'!$F$21,IF(F59="Scenario3PBT1",'Minor retrofit'!$G$21,"")))&amp;IF(F59="Scenario1PBT2",'Minor retrofit'!$H$21,IF(F59="Scenario2PBT2",'Minor retrofit'!$I$21,IF(F59="Scenario3PBT2",'Minor retrofit'!$J$21,"")))&amp;IF(F59="Scenario1PBT3",'Minor retrofit'!$K$21,IF(F59="Scenario2PBT3",'Minor retrofit'!$L$21,IF(F59="Scenario3PBT3",'Minor retrofit'!$M$21,"")))&amp;IF(F59="Scenario1PBT4",'Minor retrofit'!$N$21,IF(F59="Scenario2PBT4",'Minor retrofit'!$O$21,IF(F59="Scenario3PBT4",'Minor retrofit'!$P$21,"")))&amp;IF(F59="Scenario1PBT5",'Minor retrofit'!$Q$21,IF(F59="Scenario2PBT5",'Minor retrofit'!$R$21,IF(F59="Scenario3PBT5",'Minor retrofit'!$S$21,"")))&amp;IF(F59="Scenario1PBT6",'Minor retrofit'!$T$21,IF(F59="Scenario2PBT6",'Minor retrofit'!$U$21,IF(F59="Scenario3PBT6",'Minor retrofit'!$V$21,"")))&amp;IF(F59="Scenario1PBT7",'Minor retrofit'!$W$21,IF(F59="Scenario2PBT7",'Minor retrofit'!$X$21,IF(F59="Scenario3PBT7",'Minor retrofit'!$Y$21,"")))&amp;IF(F59="Scenario1PBT8",'Minor retrofit'!$Z$21,IF(F59="Scenario2PBT8",'Minor retrofit'!$AA$21,IF(F59="Scenario3PBT8",'Minor retrofit'!$AB$21,"")))&amp;IF(F59="Scenario1PBT9",'Minor retrofit'!$AC$21,IF(F59="Scenario2PBT9",'Minor retrofit'!$AD$21,IF(F59="Scenario3PBT9",'Minor retrofit'!$AE$21,"")))&amp;IF(F59="Scenario1PBT10",'Minor retrofit'!$AF$21,IF(F59="Scenario2PBT10",'Minor retrofit'!$AG$21,IF(F59="Scenario3PBT10",'Minor retrofit'!$AH$21,"")))&amp;IF(F59="Scenario1PBT11",'Minor retrofit'!$AI$21,IF(F59="Scenario2PBT11",'Minor retrofit'!$AJ$21,IF(F59="Scenario3PBT11",'Minor retrofit'!$AK$21,"")))&amp;IF(F59="Scenario1PBT12",'Minor retrofit'!$AL$21,IF(F59="Scenario2PBT12",'Minor retrofit'!$AM$21,IF(F59="Scenario3PBT12",'Minor retrofit'!$AN$21,"")))&amp;IF(F59="Scenario1PBT13",'Minor retrofit'!$AO$21,IF(F59="Scenario2PBT13",'Minor retrofit'!$AP$21,IF(F59="Scenario3PBT13",'Minor retrofit'!$AQ$21,"")))&amp;IF(F59="Scenario1PBT14",'Minor retrofit'!$AR$21,IF(F59="Scenario2PBT14",'Minor retrofit'!$AS$21,IF(F59="Scenario3PBT14",'Minor retrofit'!$AT$21,"")))&amp;IF(F59="Scenario1PBT15",'Minor retrofit'!$AU$21,IF(F59="Scenario2PBT15",'Minor retrofit'!$AV$21,IF(F59="Scenario3PBT15",'Minor retrofit'!$AW$21,"")))</f>
        <v/>
      </c>
      <c r="N59" s="118">
        <f t="shared" si="28"/>
        <v>0</v>
      </c>
      <c r="O59" s="206" t="str">
        <f>IF(F59="Scenario1PBT1",'Minor retrofit'!$E$24,IF(F59="Scenario2PBT1",'Minor retrofit'!$F$24,IF(F59="Scenario3PBT1",'Minor retrofit'!$G$24,"")))&amp;IF(F59="Scenario1PBT2",'Minor retrofit'!$H$24,IF(F59="Scenario2PBT2",'Minor retrofit'!$I$24,IF(F59="Scenario3PBT2",'Minor retrofit'!$J$24,"")))&amp;IF(F59="Scenario1PBT3",'Minor retrofit'!$K$24,IF(F59="Scenario2PBT3",'Minor retrofit'!$L$24,IF(F59="Scenario3PBT3",'Minor retrofit'!$M$24,"")))&amp;IF(F59="Scenario1PBT4",'Minor retrofit'!$N$24,IF(F59="Scenario2PBT4",'Minor retrofit'!$O$24,IF(F59="Scenario3PBT4",'Minor retrofit'!$P$24,"")))&amp;IF(F59="Scenario1PBT5",'Minor retrofit'!$Q$24,IF(F59="Scenario2PBT5",'Minor retrofit'!$R$24,IF(F59="Scenario3PBT5",'Minor retrofit'!$S$24,"")))&amp;IF(F59="Scenario1PBT6",'Minor retrofit'!$T$24,IF(F59="Scenario2PBT6",'Minor retrofit'!$U$24,IF(F59="Scenario3PBT6",'Minor retrofit'!$V$24,"")))&amp;IF(F59="Scenario1PBT7",'Minor retrofit'!$W$24,IF(F59="Scenario2PBT7",'Minor retrofit'!$X$24,IF(F59="Scenario3PBT7",'Minor retrofit'!$Y$24,"")))&amp;IF(F59="Scenario1PBT8",'Minor retrofit'!$Z$24,IF(F59="Scenario2PBT8",'Minor retrofit'!$AA$24,IF(F59="Scenario3PBT8",'Minor retrofit'!$AB$24,"")))&amp;IF(F59="Scenario1PBT9",'Minor retrofit'!$AC$24,IF(F59="Scenario2PBT9",'Minor retrofit'!$AD$24,IF(F59="Scenario3PBT9",'Minor retrofit'!$AE$24,"")))&amp;IF(F59="Scenario1PBT10",'Minor retrofit'!$AF$24,IF(F59="Scenario2PBT10",'Minor retrofit'!$AG$24,IF(F59="Scenario3PBT10",'Minor retrofit'!$AH$24,"")))&amp;IF(F59="Scenario1PBT11",'Minor retrofit'!$AI$24,IF(F59="Scenario2PBT11",'Minor retrofit'!$AJ$24,IF(F59="Scenario3PBT11",'Minor retrofit'!$AK$24,"")))&amp;IF(F59="Scenario1PBT12",'Minor retrofit'!$AL$24,IF(F59="Scenario2PBT12",'Minor retrofit'!$AM$24,IF(F59="Scenario3PBT12",'Minor retrofit'!$AN$24,"")))&amp;IF(F59="Scenario1PBT13",'Minor retrofit'!$AO$24,IF(F59="Scenario2PBT13",'Minor retrofit'!$AP$24,IF(F59="Scenario3PBT13",'Minor retrofit'!$AQ$24,"")))&amp;IF(F59="Scenario1PBT14",'Minor retrofit'!$AR$24,IF(F59="Scenario2PBT14",'Minor retrofit'!$AS$24,IF(F59="Scenario3PBT14",'Minor retrofit'!$AT$24,"")))&amp;IF(F59="Scenario1PBT15",'Minor retrofit'!$AU$24,IF(F59="Scenario2PBT15",'Minor retrofit'!$AV$24,IF(F59="Scenario3PBT15",'Minor retrofit'!$AW$24,"")))</f>
        <v/>
      </c>
      <c r="P59" s="117">
        <f t="shared" si="29"/>
        <v>0</v>
      </c>
      <c r="Q59" s="117" t="str">
        <f>IF(F59="Scenario1PBT1",'Minor retrofit'!$E$26,IF(F59="Scenario2PBT1",'Minor retrofit'!$F$26,IF(F59="Scenario3PBT1",'Minor retrofit'!$G$26,"")))&amp;IF(F59="Scenario1PBT2",'Minor retrofit'!$H$26,IF(F59="Scenario2PBT2",'Minor retrofit'!$I$26,IF(F59="Scenario3PBT2",'Minor retrofit'!$J$26,"")))&amp;IF(F59="Scenario1PBT3",'Minor retrofit'!$K$26,IF(F59="Scenario2PBT3",'Minor retrofit'!$L$26,IF(F59="Scenario3PBT3",'Minor retrofit'!$M$26,"")))&amp;IF(F59="Scenario1PBT4",'Minor retrofit'!$N$26,IF(F59="Scenario2PBT4",'Minor retrofit'!$O$26,IF(F59="Scenario3PBT4",'Minor retrofit'!$P$26,"")))&amp;IF(F59="Scenario1PBT5",'Minor retrofit'!$Q$26,IF(F59="Scenario2PBT5",'Minor retrofit'!$R$26,IF(F59="Scenario3PBT5",'Minor retrofit'!$S$26,"")))&amp;IF(F59="Scenario1PBT6",'Minor retrofit'!$T$26,IF(F59="Scenario2PBT6",'Minor retrofit'!$U$26,IF(F59="Scenario3PBT6",'Minor retrofit'!$V$26,"")))&amp;IF(F59="Scenario1PBT7",'Minor retrofit'!$W$26,IF(F59="Scenario2PBT7",'Minor retrofit'!$X$26,IF(F59="Scenario3PBT7",'Minor retrofit'!$Y$26,"")))&amp;IF(F59="Scenario1PBT8",'Minor retrofit'!$Z$26,IF(F59="Scenario2PBT8",'Minor retrofit'!$AA$26,IF(F59="Scenario3PBT8",'Minor retrofit'!$AB$26,"")))&amp;IF(F59="Scenario1PBT9",'Minor retrofit'!$AC$26,IF(F59="Scenario2PBT9",'Minor retrofit'!$AD$26,IF(F59="Scenario3PBT9",'Minor retrofit'!$AE$26,"")))&amp;IF(F59="Scenario1PBT10",'Minor retrofit'!$AF$26,IF(F59="Scenario2PBT10",'Minor retrofit'!$AG$26,IF(F59="Scenario3PBT10",'Minor retrofit'!$AH$26,"")))&amp;IF(F59="Scenario1PBT11",'Minor retrofit'!$AI$26,IF(F59="Scenario2PBT11",'Minor retrofit'!$AJ$26,IF(F59="Scenario3PBT11",'Minor retrofit'!$AK$26,"")))&amp;IF(F59="Scenario1PBT12",'Minor retrofit'!$AL$26,IF(F59="Scenario2PBT12",'Minor retrofit'!$AM$26,IF(F59="Scenario3PBT12",'Minor retrofit'!$AN$26,"")))&amp;IF(F59="Scenario1PBT13",'Minor retrofit'!$AO$26,IF(F59="Scenario2PBT13",'Minor retrofit'!$AP$26,IF(F59="Scenario3PBT13",'Minor retrofit'!$AQ$26,"")))&amp;IF(F59="Scenario1PBT14",'Minor retrofit'!$AR$26,IF(F59="Scenario2PBT14",'Minor retrofit'!$AS$26,IF(F59="Scenario3PBT14",'Minor retrofit'!$AT$26,"")))&amp;IF(F59="Scenario1PBT15",'Minor retrofit'!$AU$26,IF(F59="Scenario2PBT15",'Minor retrofit'!$AV$26,IF(F59="Scenario3PBT15",'Minor retrofit'!$AW$26,"")))</f>
        <v/>
      </c>
      <c r="R59" s="117">
        <f t="shared" si="30"/>
        <v>0</v>
      </c>
      <c r="S59" s="117" t="str">
        <f>IF(F59="Scenario1PBT1",'Minor retrofit'!$E$28,IF(F59="Scenario2PBT1",'Minor retrofit'!$F$28,IF(F59="Scenario3PBT1",'Minor retrofit'!$G$28,"")))&amp;IF(F59="Scenario1PBT2",'Minor retrofit'!$H$28,IF(F59="Scenario2PBT2",'Minor retrofit'!$I$28,IF(F59="Scenario3PBT2",'Minor retrofit'!$J$28,"")))&amp;IF(F59="Scenario1PBT3",'Minor retrofit'!$K$28,IF(F59="Scenario2PBT3",'Minor retrofit'!$L$28,IF(F59="Scenario3PBT3",'Minor retrofit'!$M$28,"")))&amp;IF(F59="Scenario1PBT4",'Minor retrofit'!$N$28,IF(F59="Scenario2PBT4",'Minor retrofit'!$O$28,IF(F59="Scenario3PBT4",'Minor retrofit'!$P$28,"")))&amp;IF(F59="Scenario1PBT5",'Minor retrofit'!$Q$28,IF(F59="Scenario2PBT5",'Minor retrofit'!$R$28,IF(F59="Scenario3PBT5",'Minor retrofit'!$S$28,"")))&amp;IF(F59="Scenario1PBT6",'Minor retrofit'!$T$28,IF(F59="Scenario2PBT6",'Minor retrofit'!$U$28,IF(F59="Scenario3PBT6",'Minor retrofit'!$V$28,"")))&amp;IF(F59="Scenario1PBT7",'Minor retrofit'!$W$28,IF(F59="Scenario2PBT7",'Minor retrofit'!$X$28,IF(F59="Scenario3PBT7",'Minor retrofit'!$Y$28,"")))&amp;IF(F59="Scenario1PBT8",'Minor retrofit'!$Z$28,IF(F59="Scenario2PBT8",'Minor retrofit'!$AA$28,IF(F59="Scenario3PBT8",'Minor retrofit'!$AB$28,"")))&amp;IF(F59="Scenario1PBT9",'Minor retrofit'!$AC$28,IF(F59="Scenario2PBT9",'Minor retrofit'!$AD$28,IF(F59="Scenario3PBT9",'Minor retrofit'!$AE$28,"")))&amp;IF(F59="Scenario1PBT10",'Minor retrofit'!$AF$28,IF(F59="Scenario2PBT10",'Minor retrofit'!$AG$28,IF(F59="Scenario3PBT10",'Minor retrofit'!$AH$28,"")))&amp;IF(F59="Scenario1PBT11",'Minor retrofit'!$AI$28,IF(F59="Scenario2PBT11",'Minor retrofit'!$AJ$28,IF(F59="Scenario3PBT11",'Minor retrofit'!$AK$28,"")))&amp;IF(F59="Scenario1PBT12",'Minor retrofit'!$AL$28,IF(F59="Scenario2PBT12",'Minor retrofit'!$AM$28,IF(F59="Scenario3PBT12",'Minor retrofit'!$AN$28,"")))&amp;IF(F59="Scenario1PBT13",'Minor retrofit'!$AO$28,IF(F59="Scenario2PBT13",'Minor retrofit'!$AP$28,IF(F59="Scenario3PBT13",'Minor retrofit'!$AQ$28,"")))&amp;IF(F59="Scenario1PBT14",'Minor retrofit'!$AR$28,IF(F59="Scenario2PBT14",'Minor retrofit'!$AS$28,IF(F59="Scenario3PBT14",'Minor retrofit'!$AT$28,"")))&amp;IF(F59="Scenario1PBT15",'Minor retrofit'!$AU$28,IF(F59="Scenario2PBT15",'Minor retrofit'!$AV$28,IF(F59="Scenario3PBT15",'Minor retrofit'!$AW$28,"")))</f>
        <v/>
      </c>
      <c r="T59" s="207">
        <f t="shared" si="31"/>
        <v>0</v>
      </c>
      <c r="U59" s="206" t="str">
        <f>IF(F59="Scenario1PBT1",'Minor retrofit'!$E$39,IF(F59="Scenario2PBT1",'Minor retrofit'!$F$39,IF(F59="Scenario3PBT1",'Minor retrofit'!$G$39,"")))&amp;IF(F59="Scenario1PBT2",'Minor retrofit'!$H$39,IF(F59="Scenario2PBT2",'Minor retrofit'!$I$39,IF(F59="Scenario3PBT2",'Minor retrofit'!$J$39,"")))&amp;IF(F59="Scenario1PBT3",'Minor retrofit'!$K$39,IF(F59="Scenario2PBT3",'Minor retrofit'!$L$39,IF(F59="Scenario3PBT3",'Minor retrofit'!$M$39,"")))&amp;IF(F59="Scenario1PBT4",'Minor retrofit'!$N$39,IF(F59="Scenario2PBT4",'Minor retrofit'!$O$39,IF(F59="Scenario3PBT4",'Minor retrofit'!$P$39,"")))&amp;IF(F59="Scenario1PBT5",'Minor retrofit'!$Q$39,IF(F59="Scenario2PBT5",'Minor retrofit'!$R$39,IF(F59="Scenario3PBT5",'Minor retrofit'!$S$39,"")))&amp;IF(F59="Scenario1PBT6",'Minor retrofit'!$T$39,IF(F59="Scenario2PBT6",'Minor retrofit'!$U$39,IF(F59="Scenario3PBT6",'Minor retrofit'!$V$39,"")))&amp;IF(F59="Scenario1PBT7",'Minor retrofit'!$W$39,IF(F59="Scenario2PBT7",'Minor retrofit'!$X$39,IF(F59="Scenario3PBT7",'Minor retrofit'!$Y$39,"")))&amp;IF(F59="Scenario1PBT8",'Minor retrofit'!$Z$39,IF(F59="Scenario2PBT8",'Minor retrofit'!$AA$39,IF(F59="Scenario3PBT8",'Minor retrofit'!$AB$39,"")))&amp;IF(F59="Scenario1PBT9",'Minor retrofit'!$AC$39,IF(F59="Scenario2PBT9",'Minor retrofit'!$AD$39,IF(F59="Scenario3PBT9",'Minor retrofit'!$AE$39,"")))&amp;IF(F59="Scenario1PBT10",'Minor retrofit'!$AF$39,IF(F59="Scenario2PBT10",'Minor retrofit'!$AG$39,IF(F59="Scenario3PBT10",'Minor retrofit'!$AH$39,"")))&amp;IF(F59="Scenario1PBT11",'Minor retrofit'!$AI$39,IF(F59="Scenario2PBT11",'Minor retrofit'!$AJ$39,IF(F59="Scenario3PBT11",'Minor retrofit'!$AK$39,"")))&amp;IF(F59="Scenario1PBT12",'Minor retrofit'!$AL$39,IF(F59="Scenario2PBT12",'Minor retrofit'!$AM$39,IF(F59="Scenario3PBT12",'Minor retrofit'!$AN$39,"")))&amp;IF(F59="Scenario1PBT13",'Minor retrofit'!$AO$39,IF(F59="Scenario2PBT13",'Minor retrofit'!$AP$39,IF(F59="Scenario3PBT13",'Minor retrofit'!$AQ$39,"")))&amp;IF(F59="Scenario1PBT14",'Minor retrofit'!$AR$39,IF(F59="Scenario2PBT14",'Minor retrofit'!$AS$39,IF(F59="Scenario3PBT14",'Minor retrofit'!$AT$39,"")))&amp;IF(F59="Scenario1PBT15",'Minor retrofit'!$AU$39,IF(F59="Scenario2PBT15",'Minor retrofit'!$AV$39,IF(F59="Scenario3PBT15",'Minor retrofit'!$AW$39,"")))</f>
        <v/>
      </c>
      <c r="V59" s="117">
        <f t="shared" si="32"/>
        <v>0</v>
      </c>
      <c r="W59" s="117" t="str">
        <f>IF(F59="Scenario1PBT1",'Minor retrofit'!$E$41,IF(F59="Scenario2PBT1",'Minor retrofit'!$F$41,IF(F59="Scenario3PBT1",'Minor retrofit'!$G$41,"")))&amp;IF(F59="Scenario1PBT2",'Minor retrofit'!$H$41,IF(F59="Scenario2PBT2",'Minor retrofit'!$I$41,IF(F59="Scenario3PBT2",'Minor retrofit'!$J$41,"")))&amp;IF(F59="Scenario1PBT3",'Minor retrofit'!$K$41,IF(F59="Scenario2PBT3",'Minor retrofit'!$L$41,IF(F59="Scenario3PBT3",'Minor retrofit'!$M$41,"")))&amp;IF(F59="Scenario1PBT4",'Minor retrofit'!$N$41,IF(F59="Scenario2PBT4",'Minor retrofit'!$O$41,IF(F59="Scenario3PBT4",'Minor retrofit'!$P$41,"")))&amp;IF(F59="Scenario1PBT5",'Minor retrofit'!$Q$41,IF(F59="Scenario2PBT5",'Minor retrofit'!$R$41,IF(F59="Scenario3PBT5",'Minor retrofit'!$S$41,"")))&amp;IF(F59="Scenario1PBT6",'Minor retrofit'!$T$41,IF(F59="Scenario2PBT6",'Minor retrofit'!$U$41,IF(F59="Scenario3PBT6",'Minor retrofit'!$V$41,"")))&amp;IF(F59="Scenario1PBT7",'Minor retrofit'!$W$41,IF(F59="Scenario2PBT7",'Minor retrofit'!$X$41,IF(F59="Scenario3PBT7",'Minor retrofit'!$Y$41,"")))&amp;IF(F59="Scenario1PBT8",'Minor retrofit'!$Z$41,IF(F59="Scenario2PBT8",'Minor retrofit'!$AA$41,IF(F59="Scenario3PBT8",'Minor retrofit'!$AB$41,"")))&amp;IF(F59="Scenario1PBT9",'Minor retrofit'!$AC$41,IF(F59="Scenario2PBT9",'Minor retrofit'!$AD$41,IF(F59="Scenario3PBT9",'Minor retrofit'!$AE$41,"")))&amp;IF(F59="Scenario1PBT10",'Minor retrofit'!$AF$41,IF(F59="Scenario2PBT10",'Minor retrofit'!$AG$41,IF(F59="Scenario3PBT10",'Minor retrofit'!$AH$41,"")))&amp;IF(F59="Scenario1PBT11",'Minor retrofit'!$AI$41,IF(F59="Scenario2PBT11",'Minor retrofit'!$AJ$41,IF(F59="Scenario3PBT11",'Minor retrofit'!$AK$41,"")))&amp;IF(F59="Scenario1PBT12",'Minor retrofit'!$AL$41,IF(F59="Scenario2PBT12",'Minor retrofit'!$AM$41,IF(F59="Scenario3PBT12",'Minor retrofit'!$AN$41,"")))&amp;IF(F59="Scenario1PBT13",'Minor retrofit'!$AO$41,IF(F59="Scenario2PBT13",'Minor retrofit'!$AP$41,IF(F59="Scenario3PBT13",'Minor retrofit'!$AQ$41,"")))&amp;IF(F59="Scenario1PBT14",'Minor retrofit'!$AR$41,IF(F59="Scenario2PBT14",'Minor retrofit'!$AS$41,IF(F59="Scenario3PBT14",'Minor retrofit'!$AT$41,"")))&amp;IF(F59="Scenario1PBT15",'Minor retrofit'!$AU$41,IF(F59="Scenario2PBT15",'Minor retrofit'!$AV$41,IF(F59="Scenario3PBT15",'Minor retrofit'!$AW$41,"")))</f>
        <v/>
      </c>
      <c r="X59" s="117">
        <f t="shared" si="33"/>
        <v>0</v>
      </c>
      <c r="Y59" s="117" t="str">
        <f>IF(F59="Scenario1PBT1",'Minor retrofit'!$E$43,IF(F59="Scenario2PBT1",'Minor retrofit'!$F$43,IF(F59="Scenario3PBT1",'Minor retrofit'!$G$43,"")))&amp;IF(F59="Scenario1PBT2",'Minor retrofit'!$H$43,IF(F59="Scenario2PBT2",'Minor retrofit'!$I$43,IF(F59="Scenario3PBT2",'Minor retrofit'!$J$43,"")))&amp;IF(F59="Scenario1PBT3",'Minor retrofit'!$K$43,IF(F59="Scenario2PBT3",'Minor retrofit'!$L$43,IF(F59="Scenario3PBT3",'Minor retrofit'!$M$43,"")))&amp;IF(F59="Scenario1PBT4",'Minor retrofit'!$N$43,IF(F59="Scenario2PBT4",'Minor retrofit'!$O$43,IF(F59="Scenario3PBT4",'Minor retrofit'!$P$43,"")))&amp;IF(F59="Scenario1PBT5",'Minor retrofit'!$Q$43,IF(F59="Scenario2PBT5",'Minor retrofit'!$R$43,IF(F59="Scenario3PBT5",'Minor retrofit'!$S$43,"")))&amp;IF(F59="Scenario1PBT6",'Minor retrofit'!$T$43,IF(F59="Scenario2PBT6",'Minor retrofit'!$U$43,IF(F59="Scenario3PBT6",'Minor retrofit'!$V$43,"")))&amp;IF(F59="Scenario1PBT7",'Minor retrofit'!$W$43,IF(F59="Scenario2PBT7",'Minor retrofit'!$X$43,IF(F59="Scenario3PBT7",'Minor retrofit'!$Y$43,"")))&amp;IF(F59="Scenario1PBT8",'Minor retrofit'!$Z$43,IF(F59="Scenario2PBT8",'Minor retrofit'!$AA$43,IF(F59="Scenario3PBT8",'Minor retrofit'!$AB$43,"")))&amp;IF(F59="Scenario1PBT9",'Minor retrofit'!$AC$43,IF(F59="Scenario2PBT9",'Minor retrofit'!$AD$43,IF(F59="Scenario3PBT9",'Minor retrofit'!$AE$43,"")))&amp;IF(F59="Scenario1PBT10",'Minor retrofit'!$AF$43,IF(F59="Scenario2PBT10",'Minor retrofit'!$AG$43,IF(F59="Scenario3PBT10",'Minor retrofit'!$AH$43,"")))&amp;IF(F59="Scenario1PBT11",'Minor retrofit'!$AI$43,IF(F59="Scenario2PBT11",'Minor retrofit'!$AJ$43,IF(F59="Scenario3PBT11",'Minor retrofit'!$AK$43,"")))&amp;IF(F59="Scenario1PBT12",'Minor retrofit'!$AL$43,IF(F59="Scenario2PBT12",'Minor retrofit'!$AM$43,IF(F59="Scenario3PBT12",'Minor retrofit'!$AN$43,"")))&amp;IF(F59="Scenario1PBT13",'Minor retrofit'!$AO$43,IF(F59="Scenario2PBT13",'Minor retrofit'!$AP$43,IF(F59="Scenario3PBT13",'Minor retrofit'!$AQ$43,"")))&amp;IF(F59="Scenario1PBT14",'Minor retrofit'!$AR$43,IF(F59="Scenario2PBT14",'Minor retrofit'!$AS$43,IF(F59="Scenario3PBT14",'Minor retrofit'!$AT$43,"")))&amp;IF(F59="Scenario1PBT15",'Minor retrofit'!$AU$43,IF(F59="Scenario2PBT15",'Minor retrofit'!$AV$43,IF(F59="Scenario3PBT15",'Minor retrofit'!$AW$43,"")))</f>
        <v/>
      </c>
      <c r="Z59" s="117">
        <f t="shared" si="34"/>
        <v>0</v>
      </c>
      <c r="AA59" s="178" t="str">
        <f>IF(F59="Scenario1PBT1",'Minor retrofit'!$E$102,IF(F59="Scenario2PBT1",'Minor retrofit'!$F$102,IF(F59="Scenario3PBT1",'Minor retrofit'!$G$102,"")))&amp;IF(F59="Scenario1PBT2",'Minor retrofit'!$H$102,IF(F59="Scenario2PBT2",'Minor retrofit'!$I$102,IF(F59="Scenario3PBT2",'Minor retrofit'!$J$102,"")))&amp;IF(F59="Scenario1PBT3",'Minor retrofit'!$K$102,IF(F59="Scenario2PBT3",'Minor retrofit'!$L$102,IF(F59="Scenario3PBT3",'Minor retrofit'!$M$102,"")))&amp;IF(F59="Scenario1PBT4",'Minor retrofit'!$N$102,IF(F59="Scenario2PBT4",'Minor retrofit'!$O$102,IF(F59="Scenario3PBT4",'Minor retrofit'!$P$102,"")))&amp;IF(F59="Scenario1PBT5",'Minor retrofit'!$Q$102,IF(F59="Scenario2PBT5",'Minor retrofit'!$R$102,IF(F59="Scenario3PBT5",'Minor retrofit'!$S$102,"")))&amp;IF(F59="Scenario1PBT6",'Minor retrofit'!$T$102,IF(F59="Scenario2PBT6",'Minor retrofit'!$U$102,IF(F59="Scenario3PBT6",'Minor retrofit'!$V$102,"")))&amp;IF(F59="Scenario1PBT7",'Minor retrofit'!$W$102,IF(F59="Scenario2PBT7",'Minor retrofit'!$X$102,IF(F59="Scenario3PBT7",'Minor retrofit'!$Y$102,"")))&amp;IF(F59="Scenario1PBT8",'Minor retrofit'!$Z$102,IF(F59="Scenario2PBT8",'Minor retrofit'!$AA$102,IF(F59="Scenario3PBT8",'Minor retrofit'!$AB$102,"")))&amp;IF(F59="Scenario1PBT9",'Minor retrofit'!$AC$102,IF(F59="Scenario2PBT9",'Minor retrofit'!$AD$102,IF(F59="Scenario3PBT9",'Minor retrofit'!$AE$102,"")))&amp;IF(F59="Scenario1PBT10",'Minor retrofit'!$AF$102,IF(F59="Scenario2PBT10",'Minor retrofit'!$AG$102,IF(F59="Scenario3PBT10",'Minor retrofit'!$AH$102,"")))&amp;IF(F59="Scenario1PBT11",'Minor retrofit'!$AI$102,IF(F59="Scenario2PBT11",'Minor retrofit'!$AJ$102,IF(F59="Scenario3PBT11",'Minor retrofit'!$AK$102,"")))&amp;IF(F59="Scenario1PBT12",'Minor retrofit'!$AL$102,IF(F59="Scenario2PBT12",'Minor retrofit'!$AM$102,IF(F59="Scenario3PBT12",'Minor retrofit'!$AN$102,"")))&amp;IF(F59="Scenario1PBT13",'Minor retrofit'!$AO$102,IF(F59="Scenario2PBT13",'Minor retrofit'!$AP$102,IF(F59="Scenario3PBT13",'Minor retrofit'!$AQ$102,"")))&amp;IF(F59="Scenario1PBT14",'Minor retrofit'!$AR$102,IF(F59="Scenario2PBT14",'Minor retrofit'!$AS$102,IF(F59="Scenario3PBT14",'Minor retrofit'!$AT$102,"")))&amp;IF(F59="Scenario1PBT15",'Minor retrofit'!$AU$102,IF(F59="Scenario2PBT15",'Minor retrofit'!$AV$102,IF(F59="Scenario3PBT15",'Minor retrofit'!$AW$102,"")))</f>
        <v/>
      </c>
      <c r="AB59" s="179">
        <f t="shared" si="35"/>
        <v>0</v>
      </c>
      <c r="AC59" s="363" t="str">
        <f t="shared" si="48"/>
        <v/>
      </c>
      <c r="AD59" s="353">
        <f>IF(AC59="",IFERROR('Projection_Base-case'!G60-G59,0),0)</f>
        <v>0</v>
      </c>
      <c r="AE59" s="350">
        <f t="shared" si="36"/>
        <v>0</v>
      </c>
      <c r="AF59" s="361">
        <f>IFERROR(100*AD59/'Projection_Base-case'!G60,0)</f>
        <v>0</v>
      </c>
      <c r="AG59" s="352">
        <f>IF(AC59="",IFERROR('Projection_Base-case'!I60-I59,0),0)</f>
        <v>0</v>
      </c>
      <c r="AH59" s="353">
        <f t="shared" si="37"/>
        <v>0</v>
      </c>
      <c r="AI59" s="361">
        <f>IFERROR(100*AG59/'Projection_Base-case'!I60,0)</f>
        <v>0</v>
      </c>
      <c r="AJ59" s="352">
        <f>IF(AC59="",IFERROR('Projection_Base-case'!K60-K59,0),0)</f>
        <v>0</v>
      </c>
      <c r="AK59" s="353">
        <f t="shared" si="38"/>
        <v>0</v>
      </c>
      <c r="AL59" s="361">
        <f>IFERROR(100*AJ59/'Projection_Base-case'!K60,0)</f>
        <v>0</v>
      </c>
      <c r="AM59" s="352">
        <f>-IF(AC59="",IFERROR('Projection_Base-case'!M60-M59,0),0)</f>
        <v>0</v>
      </c>
      <c r="AN59" s="353">
        <f t="shared" si="39"/>
        <v>0</v>
      </c>
      <c r="AO59" s="354">
        <f>IFERROR(IF('Projection_Base-case'!N60&gt;0,100*AN59/'Projection_Base-case'!N60,100*AN59/N59),0)</f>
        <v>0</v>
      </c>
      <c r="AP59" s="355">
        <f>IF(AC59="",IFERROR('Projection_Base-case'!O60-O59,0),0)</f>
        <v>0</v>
      </c>
      <c r="AQ59" s="356">
        <f t="shared" si="40"/>
        <v>0</v>
      </c>
      <c r="AR59" s="356">
        <f>IFERROR(100*AP59/'Projection_Base-case'!O60,0)</f>
        <v>0</v>
      </c>
      <c r="AS59" s="355">
        <f>IF(AC59="",IFERROR('Projection_Base-case'!Q60-Q59,0),0)</f>
        <v>0</v>
      </c>
      <c r="AT59" s="356">
        <f t="shared" si="41"/>
        <v>0</v>
      </c>
      <c r="AU59" s="356">
        <f>IFERROR(100*AS59/'Projection_Base-case'!Q60,0)</f>
        <v>0</v>
      </c>
      <c r="AV59" s="355">
        <f>IF(AC59="",IFERROR('Projection_Base-case'!S60-S59,0),0)</f>
        <v>0</v>
      </c>
      <c r="AW59" s="356">
        <f t="shared" si="42"/>
        <v>0</v>
      </c>
      <c r="AX59" s="357">
        <f>IFERROR(100*AV59/'Projection_Base-case'!S60,0)</f>
        <v>0</v>
      </c>
      <c r="AY59" s="358">
        <f>IF(AC59="",IFERROR('Projection_Base-case'!U60-U59,0),0)</f>
        <v>0</v>
      </c>
      <c r="AZ59" s="359">
        <f t="shared" si="43"/>
        <v>0</v>
      </c>
      <c r="BA59" s="359">
        <f>IFERROR(100*AY59/'Projection_Base-case'!U60,0)</f>
        <v>0</v>
      </c>
      <c r="BB59" s="358">
        <f>IF(AC59="",IFERROR('Projection_Base-case'!W60-W59,0),0)</f>
        <v>0</v>
      </c>
      <c r="BC59" s="359">
        <f t="shared" si="44"/>
        <v>0</v>
      </c>
      <c r="BD59" s="359">
        <f>IFERROR(100*BB59/'Projection_Base-case'!W60,0)</f>
        <v>0</v>
      </c>
      <c r="BE59" s="358">
        <f>IF(AC59="",IFERROR('Projection_Base-case'!Y60-Y59,0),0)</f>
        <v>0</v>
      </c>
      <c r="BF59" s="359">
        <f t="shared" si="45"/>
        <v>0</v>
      </c>
      <c r="BG59" s="359">
        <f>IFERROR(100*BE59/'Projection_Base-case'!Y60,0)</f>
        <v>0</v>
      </c>
      <c r="BH59" s="359">
        <f t="shared" si="46"/>
        <v>0</v>
      </c>
      <c r="BI59" s="360">
        <f t="shared" si="47"/>
        <v>0</v>
      </c>
    </row>
    <row r="60" spans="1:61">
      <c r="A60" s="205">
        <v>56</v>
      </c>
      <c r="B60" s="347">
        <f>IF('Projection_Base-case'!B61&lt;&gt;"",'Projection_Base-case'!B61,0)</f>
        <v>0</v>
      </c>
      <c r="C60" s="347">
        <f>IF('Projection_Base-case'!C61&lt;&gt;"",'Projection_Base-case'!C61,0)</f>
        <v>0</v>
      </c>
      <c r="D60" s="365">
        <f>IF('Projection_Base-case'!D61&lt;&gt;"",'Projection_Base-case'!D61,0)</f>
        <v>0</v>
      </c>
      <c r="E60" s="369"/>
      <c r="F60" s="367" t="str">
        <f t="shared" si="23"/>
        <v>0</v>
      </c>
      <c r="G60" s="206" t="str">
        <f>IF(F60="Scenario1PBT1",'Minor retrofit'!$E$7,IF(F60="Scenario2PBT1",'Minor retrofit'!$F$7,IF(F60="Scenario3PBT1",'Minor retrofit'!$G$7,"")))&amp;IF(F60="Scenario1PBT2",'Minor retrofit'!$H$7,IF(F60="Scenario2PBT2",'Minor retrofit'!$I$7,IF(F60="Scenario3PBT2",'Minor retrofit'!$J$7,"")))&amp;IF(F60="Scenario1PBT3",'Minor retrofit'!$K$7,IF(F60="Scenario2PBT3",'Minor retrofit'!$L$7,IF(F60="Scenario3PBT3",'Minor retrofit'!$M$7,"")))&amp;IF(F60="Scenario1PBT4",'Minor retrofit'!$N$7,IF(F60="Scenario2PBT4",'Minor retrofit'!$O$7,IF(F60="Scenario3PBT4",'Minor retrofit'!$P$7,"")))&amp;IF(F60="Scenario1PBT5",'Minor retrofit'!$Q$7,IF(F60="Scenario2PBT5",'Minor retrofit'!$R$7,IF(F60="Scenario3PBT5",'Minor retrofit'!$S$7,"")))&amp;IF(F60="Scenario1PBT6",'Minor retrofit'!$T$7,IF(F60="Scenario2PBT6",'Minor retrofit'!$U$7,IF(F60="Scenario3PBT6",'Minor retrofit'!$V$7,"")))&amp;IF(F60="Scenario1PBT7",'Minor retrofit'!$W$7,IF(F60="Scenario2PBT7",'Minor retrofit'!$X$7,IF(F60="Scenario3PBT7",'Minor retrofit'!$Y$7,"")))&amp;IF(F60="Scenario1PBT8",'Minor retrofit'!$Z$7,IF(F60="Scenario2PBT8",'Minor retrofit'!$AA$7,IF(F60="Scenario3PBT8",'Minor retrofit'!$AB$7,"")))&amp;IF(F60="Scenario1PBT9",'Minor retrofit'!$AC$7,IF(F60="Scenario2PBT9",'Minor retrofit'!$AD$7,IF(F60="Scenario3PBT9",'Minor retrofit'!$AE$7,"")))&amp;IF(F60="Scenario1PBT10",'Minor retrofit'!$AF$7,IF(F60="Scenario2PBT10",'Minor retrofit'!$AG$7,IF(F60="Scenario3PBT10",'Minor retrofit'!$AH$7,"")))&amp;IF(F60="Scenario1PBT11",'Minor retrofit'!$AI$7,IF(F60="Scenario2PBT11",'Minor retrofit'!$AJ$7,IF(F60="Scenario3PBT11",'Minor retrofit'!$AK$7,"")))&amp;IF(F60="Scenario1PBT12",'Minor retrofit'!$AL$7,IF(F60="Scenario2PBT12",'Minor retrofit'!$AM$7,IF(F60="Scenario3PBT12",'Minor retrofit'!$AN$7,"")))&amp;IF(F60="Scenario1PBT13",'Minor retrofit'!$AO$7,IF(F60="Scenario2PBT13",'Minor retrofit'!$AP$7,IF(F60="Scenario3PBT13",'Minor retrofit'!$AQ$7,"")))&amp;IF(F60="Scenario1PBT14",'Minor retrofit'!$AR$7,IF(F60="Scenario2PBT14",'Minor retrofit'!$AS$7,IF(F60="Scenario3PBT14",'Minor retrofit'!$AT$7,"")))&amp;IF(F60="Scenario1PBT15",'Minor retrofit'!$AU$7,IF(F60="Scenario2PBT15",'Minor retrofit'!$AV$7,IF(F60="Scenario3PBT15",'Minor retrofit'!$AW$7,"")))</f>
        <v/>
      </c>
      <c r="H60" s="117">
        <f t="shared" si="25"/>
        <v>0</v>
      </c>
      <c r="I60" s="117" t="str">
        <f>IF(F60="Scenario1PBT1",'Minor retrofit'!$E$17,IF(F60="Scenario2PBT1",'Minor retrofit'!$F$17,IF(F60="Scenario3PBT1",'Minor retrofit'!$G$17,"")))&amp;IF(F60="Scenario1PBT2",'Minor retrofit'!$H$17,IF(F60="Scenario2PBT2",'Minor retrofit'!$I$17,IF(F60="Scenario3PBT2",'Minor retrofit'!$J$17,"")))&amp;IF(F60="Scenario1PBT3",'Minor retrofit'!$K$17,IF(F60="Scenario2PBT3",'Minor retrofit'!$L$17,IF(F60="Scenario3PBT3",'Minor retrofit'!$M$17,"")))&amp;IF(F60="Scenario1PBT4",'Minor retrofit'!$N$17,IF(F60="Scenario2PBT4",'Minor retrofit'!$O$17,IF(F60="Scenario3PBT4",'Minor retrofit'!$P$17,"")))&amp;IF(F60="Scenario1PBT5",'Minor retrofit'!$Q$17,IF(F60="Scenario2PBT5",'Minor retrofit'!$R$17,IF(F60="Scenario3PBT5",'Minor retrofit'!$S$17,"")))&amp;IF(F60="Scenario1PBT6",'Minor retrofit'!$T$17,IF(F60="Scenario2PBT6",'Minor retrofit'!$U$17,IF(F60="Scenario3PBT6",'Minor retrofit'!$V$17,"")))&amp;IF(F60="Scenario1PBT7",'Minor retrofit'!$W$17,IF(F60="Scenario2PBT7",'Minor retrofit'!$X$17,IF(F60="Scenario3PBT7",'Minor retrofit'!$Y$17,"")))&amp;IF(F60="Scenario1PBT8",'Minor retrofit'!$Z$17,IF(F60="Scenario2PBT8",'Minor retrofit'!$AA$17,IF(F60="Scenario3PBT8",'Minor retrofit'!$AB$17,"")))&amp;IF(F60="Scenario1PBT9",'Minor retrofit'!$AC$17,IF(F60="Scenario2PBT9",'Minor retrofit'!$AD$17,IF(F60="Scenario3PBT9",'Minor retrofit'!$AE$17,"")))&amp;IF(F60="Scenario1PBT10",'Minor retrofit'!$AF$17,IF(F60="Scenario2PBT10",'Minor retrofit'!$AG$17,IF(F60="Scenario3PBT10",'Minor retrofit'!$AH$17,"")))&amp;IF(F60="Scenario1PBT11",'Minor retrofit'!$AI$17,IF(F60="Scenario2PBT11",'Minor retrofit'!$AJ$17,IF(F60="Scenario3PBT11",'Minor retrofit'!$AK$17,"")))&amp;IF(F60="Scenario1PBT12",'Minor retrofit'!$AL$17,IF(F60="Scenario2PBT12",'Minor retrofit'!$AM$17,IF(F60="Scenario3PBT12",'Minor retrofit'!$AN$17,"")))&amp;IF(F60="Scenario1PBT13",'Minor retrofit'!$AO$17,IF(F60="Scenario2PBT13",'Minor retrofit'!$AP$17,IF(F60="Scenario3PBT13",'Minor retrofit'!$AQ$17,"")))&amp;IF(F60="Scenario1PBT14",'Minor retrofit'!$AR$17,IF(F60="Scenario2PBT14",'Minor retrofit'!$AS$17,IF(F60="Scenario3PBT14",'Minor retrofit'!$AT$17,"")))&amp;IF(F60="Scenario1PBT15",'Minor retrofit'!$AU$17,IF(F60="Scenario2PBT15",'Minor retrofit'!$AV$17,IF(F60="Scenario3PBT15",'Minor retrofit'!$AW$17,"")))</f>
        <v/>
      </c>
      <c r="J60" s="117">
        <f t="shared" si="26"/>
        <v>0</v>
      </c>
      <c r="K60" s="117" t="str">
        <f>IF(F60="Scenario1PBT1",'Minor retrofit'!$E$19,IF(F60="Scenario2PBT1",'Minor retrofit'!$F$19,IF(F60="Scenario3PBT1",'Minor retrofit'!$G$19,"")))&amp;IF(F60="Scenario1PBT2",'Minor retrofit'!$H$19,IF(F60="Scenario2PBT2",'Minor retrofit'!$I$19,IF(F60="Scenario3PBT2",'Minor retrofit'!$J$19,"")))&amp;IF(F60="Scenario1PBT3",'Minor retrofit'!$K$19,IF(F60="Scenario2PBT3",'Minor retrofit'!$L$19,IF(F60="Scenario3PBT3",'Minor retrofit'!$M$19,"")))&amp;IF(F60="Scenario1PBT4",'Minor retrofit'!$N$19,IF(F60="Scenario2PBT4",'Minor retrofit'!$O$19,IF(F60="Scenario3PBT4",'Minor retrofit'!$P$19,"")))&amp;IF(F60="Scenario1PBT5",'Minor retrofit'!$Q$19,IF(F60="Scenario2PBT5",'Minor retrofit'!$R$19,IF(F60="Scenario3PBT5",'Minor retrofit'!$S$19,"")))&amp;IF(F60="Scenario1PBT6",'Minor retrofit'!$T$19,IF(F60="Scenario2PBT6",'Minor retrofit'!$U$19,IF(F60="Scenario3PBT6",'Minor retrofit'!$V$19,"")))&amp;IF(F60="Scenario1PBT7",'Minor retrofit'!$W$19,IF(F60="Scenario2PBT7",'Minor retrofit'!$X$19,IF(F60="Scenario3PBT7",'Minor retrofit'!$Y$19,"")))&amp;IF(F60="Scenario1PBT8",'Minor retrofit'!$Z$19,IF(F60="Scenario2PBT8",'Minor retrofit'!$AA$19,IF(F60="Scenario3PBT8",'Minor retrofit'!$AB$19,"")))&amp;IF(F60="Scenario1PBT9",'Minor retrofit'!$AC$19,IF(F60="Scenario2PBT9",'Minor retrofit'!$AD$19,IF(F60="Scenario3PBT9",'Minor retrofit'!$AE$19,"")))&amp;IF(F60="Scenario1PBT10",'Minor retrofit'!$AF$19,IF(F60="Scenario2PBT10",'Minor retrofit'!$AG$19,IF(F60="Scenario3PBT10",'Minor retrofit'!$AH$19,"")))&amp;IF(F60="Scenario1PBT11",'Minor retrofit'!$AI$19,IF(F60="Scenario2PBT11",'Minor retrofit'!$AJ$19,IF(F60="Scenario3PBT11",'Minor retrofit'!$AK$19,"")))&amp;IF(F60="Scenario1PBT12",'Minor retrofit'!$AL$19,IF(F60="Scenario2PBT12",'Minor retrofit'!$AM$19,IF(F60="Scenario3PBT12",'Minor retrofit'!$AN$19,"")))&amp;IF(F60="Scenario1PBT13",'Minor retrofit'!$AO$19,IF(F60="Scenario2PBT13",'Minor retrofit'!$AP$19,IF(F60="Scenario3PBT13",'Minor retrofit'!$AQ$19,"")))&amp;IF(F60="Scenario1PBT14",'Minor retrofit'!$AR$19,IF(F60="Scenario2PBT14",'Minor retrofit'!$AS$19,IF(F60="Scenario3PBT14",'Minor retrofit'!$AT$19,"")))&amp;IF(F60="Scenario1PBT15",'Minor retrofit'!$AU$19,IF(F60="Scenario2PBT15",'Minor retrofit'!$AV$19,IF(F60="Scenario3PBT15",'Minor retrofit'!$AW$19,"")))</f>
        <v/>
      </c>
      <c r="L60" s="117">
        <f t="shared" si="27"/>
        <v>0</v>
      </c>
      <c r="M60" s="117" t="str">
        <f>IF(F60="Scenario1PBT1",'Minor retrofit'!$E$21,IF(F60="Scenario2PBT1",'Minor retrofit'!$F$21,IF(F60="Scenario3PBT1",'Minor retrofit'!$G$21,"")))&amp;IF(F60="Scenario1PBT2",'Minor retrofit'!$H$21,IF(F60="Scenario2PBT2",'Minor retrofit'!$I$21,IF(F60="Scenario3PBT2",'Minor retrofit'!$J$21,"")))&amp;IF(F60="Scenario1PBT3",'Minor retrofit'!$K$21,IF(F60="Scenario2PBT3",'Minor retrofit'!$L$21,IF(F60="Scenario3PBT3",'Minor retrofit'!$M$21,"")))&amp;IF(F60="Scenario1PBT4",'Minor retrofit'!$N$21,IF(F60="Scenario2PBT4",'Minor retrofit'!$O$21,IF(F60="Scenario3PBT4",'Minor retrofit'!$P$21,"")))&amp;IF(F60="Scenario1PBT5",'Minor retrofit'!$Q$21,IF(F60="Scenario2PBT5",'Minor retrofit'!$R$21,IF(F60="Scenario3PBT5",'Minor retrofit'!$S$21,"")))&amp;IF(F60="Scenario1PBT6",'Minor retrofit'!$T$21,IF(F60="Scenario2PBT6",'Minor retrofit'!$U$21,IF(F60="Scenario3PBT6",'Minor retrofit'!$V$21,"")))&amp;IF(F60="Scenario1PBT7",'Minor retrofit'!$W$21,IF(F60="Scenario2PBT7",'Minor retrofit'!$X$21,IF(F60="Scenario3PBT7",'Minor retrofit'!$Y$21,"")))&amp;IF(F60="Scenario1PBT8",'Minor retrofit'!$Z$21,IF(F60="Scenario2PBT8",'Minor retrofit'!$AA$21,IF(F60="Scenario3PBT8",'Minor retrofit'!$AB$21,"")))&amp;IF(F60="Scenario1PBT9",'Minor retrofit'!$AC$21,IF(F60="Scenario2PBT9",'Minor retrofit'!$AD$21,IF(F60="Scenario3PBT9",'Minor retrofit'!$AE$21,"")))&amp;IF(F60="Scenario1PBT10",'Minor retrofit'!$AF$21,IF(F60="Scenario2PBT10",'Minor retrofit'!$AG$21,IF(F60="Scenario3PBT10",'Minor retrofit'!$AH$21,"")))&amp;IF(F60="Scenario1PBT11",'Minor retrofit'!$AI$21,IF(F60="Scenario2PBT11",'Minor retrofit'!$AJ$21,IF(F60="Scenario3PBT11",'Minor retrofit'!$AK$21,"")))&amp;IF(F60="Scenario1PBT12",'Minor retrofit'!$AL$21,IF(F60="Scenario2PBT12",'Minor retrofit'!$AM$21,IF(F60="Scenario3PBT12",'Minor retrofit'!$AN$21,"")))&amp;IF(F60="Scenario1PBT13",'Minor retrofit'!$AO$21,IF(F60="Scenario2PBT13",'Minor retrofit'!$AP$21,IF(F60="Scenario3PBT13",'Minor retrofit'!$AQ$21,"")))&amp;IF(F60="Scenario1PBT14",'Minor retrofit'!$AR$21,IF(F60="Scenario2PBT14",'Minor retrofit'!$AS$21,IF(F60="Scenario3PBT14",'Minor retrofit'!$AT$21,"")))&amp;IF(F60="Scenario1PBT15",'Minor retrofit'!$AU$21,IF(F60="Scenario2PBT15",'Minor retrofit'!$AV$21,IF(F60="Scenario3PBT15",'Minor retrofit'!$AW$21,"")))</f>
        <v/>
      </c>
      <c r="N60" s="118">
        <f t="shared" si="28"/>
        <v>0</v>
      </c>
      <c r="O60" s="206" t="str">
        <f>IF(F60="Scenario1PBT1",'Minor retrofit'!$E$24,IF(F60="Scenario2PBT1",'Minor retrofit'!$F$24,IF(F60="Scenario3PBT1",'Minor retrofit'!$G$24,"")))&amp;IF(F60="Scenario1PBT2",'Minor retrofit'!$H$24,IF(F60="Scenario2PBT2",'Minor retrofit'!$I$24,IF(F60="Scenario3PBT2",'Minor retrofit'!$J$24,"")))&amp;IF(F60="Scenario1PBT3",'Minor retrofit'!$K$24,IF(F60="Scenario2PBT3",'Minor retrofit'!$L$24,IF(F60="Scenario3PBT3",'Minor retrofit'!$M$24,"")))&amp;IF(F60="Scenario1PBT4",'Minor retrofit'!$N$24,IF(F60="Scenario2PBT4",'Minor retrofit'!$O$24,IF(F60="Scenario3PBT4",'Minor retrofit'!$P$24,"")))&amp;IF(F60="Scenario1PBT5",'Minor retrofit'!$Q$24,IF(F60="Scenario2PBT5",'Minor retrofit'!$R$24,IF(F60="Scenario3PBT5",'Minor retrofit'!$S$24,"")))&amp;IF(F60="Scenario1PBT6",'Minor retrofit'!$T$24,IF(F60="Scenario2PBT6",'Minor retrofit'!$U$24,IF(F60="Scenario3PBT6",'Minor retrofit'!$V$24,"")))&amp;IF(F60="Scenario1PBT7",'Minor retrofit'!$W$24,IF(F60="Scenario2PBT7",'Minor retrofit'!$X$24,IF(F60="Scenario3PBT7",'Minor retrofit'!$Y$24,"")))&amp;IF(F60="Scenario1PBT8",'Minor retrofit'!$Z$24,IF(F60="Scenario2PBT8",'Minor retrofit'!$AA$24,IF(F60="Scenario3PBT8",'Minor retrofit'!$AB$24,"")))&amp;IF(F60="Scenario1PBT9",'Minor retrofit'!$AC$24,IF(F60="Scenario2PBT9",'Minor retrofit'!$AD$24,IF(F60="Scenario3PBT9",'Minor retrofit'!$AE$24,"")))&amp;IF(F60="Scenario1PBT10",'Minor retrofit'!$AF$24,IF(F60="Scenario2PBT10",'Minor retrofit'!$AG$24,IF(F60="Scenario3PBT10",'Minor retrofit'!$AH$24,"")))&amp;IF(F60="Scenario1PBT11",'Minor retrofit'!$AI$24,IF(F60="Scenario2PBT11",'Minor retrofit'!$AJ$24,IF(F60="Scenario3PBT11",'Minor retrofit'!$AK$24,"")))&amp;IF(F60="Scenario1PBT12",'Minor retrofit'!$AL$24,IF(F60="Scenario2PBT12",'Minor retrofit'!$AM$24,IF(F60="Scenario3PBT12",'Minor retrofit'!$AN$24,"")))&amp;IF(F60="Scenario1PBT13",'Minor retrofit'!$AO$24,IF(F60="Scenario2PBT13",'Minor retrofit'!$AP$24,IF(F60="Scenario3PBT13",'Minor retrofit'!$AQ$24,"")))&amp;IF(F60="Scenario1PBT14",'Minor retrofit'!$AR$24,IF(F60="Scenario2PBT14",'Minor retrofit'!$AS$24,IF(F60="Scenario3PBT14",'Minor retrofit'!$AT$24,"")))&amp;IF(F60="Scenario1PBT15",'Minor retrofit'!$AU$24,IF(F60="Scenario2PBT15",'Minor retrofit'!$AV$24,IF(F60="Scenario3PBT15",'Minor retrofit'!$AW$24,"")))</f>
        <v/>
      </c>
      <c r="P60" s="117">
        <f t="shared" si="29"/>
        <v>0</v>
      </c>
      <c r="Q60" s="117" t="str">
        <f>IF(F60="Scenario1PBT1",'Minor retrofit'!$E$26,IF(F60="Scenario2PBT1",'Minor retrofit'!$F$26,IF(F60="Scenario3PBT1",'Minor retrofit'!$G$26,"")))&amp;IF(F60="Scenario1PBT2",'Minor retrofit'!$H$26,IF(F60="Scenario2PBT2",'Minor retrofit'!$I$26,IF(F60="Scenario3PBT2",'Minor retrofit'!$J$26,"")))&amp;IF(F60="Scenario1PBT3",'Minor retrofit'!$K$26,IF(F60="Scenario2PBT3",'Minor retrofit'!$L$26,IF(F60="Scenario3PBT3",'Minor retrofit'!$M$26,"")))&amp;IF(F60="Scenario1PBT4",'Minor retrofit'!$N$26,IF(F60="Scenario2PBT4",'Minor retrofit'!$O$26,IF(F60="Scenario3PBT4",'Minor retrofit'!$P$26,"")))&amp;IF(F60="Scenario1PBT5",'Minor retrofit'!$Q$26,IF(F60="Scenario2PBT5",'Minor retrofit'!$R$26,IF(F60="Scenario3PBT5",'Minor retrofit'!$S$26,"")))&amp;IF(F60="Scenario1PBT6",'Minor retrofit'!$T$26,IF(F60="Scenario2PBT6",'Minor retrofit'!$U$26,IF(F60="Scenario3PBT6",'Minor retrofit'!$V$26,"")))&amp;IF(F60="Scenario1PBT7",'Minor retrofit'!$W$26,IF(F60="Scenario2PBT7",'Minor retrofit'!$X$26,IF(F60="Scenario3PBT7",'Minor retrofit'!$Y$26,"")))&amp;IF(F60="Scenario1PBT8",'Minor retrofit'!$Z$26,IF(F60="Scenario2PBT8",'Minor retrofit'!$AA$26,IF(F60="Scenario3PBT8",'Minor retrofit'!$AB$26,"")))&amp;IF(F60="Scenario1PBT9",'Minor retrofit'!$AC$26,IF(F60="Scenario2PBT9",'Minor retrofit'!$AD$26,IF(F60="Scenario3PBT9",'Minor retrofit'!$AE$26,"")))&amp;IF(F60="Scenario1PBT10",'Minor retrofit'!$AF$26,IF(F60="Scenario2PBT10",'Minor retrofit'!$AG$26,IF(F60="Scenario3PBT10",'Minor retrofit'!$AH$26,"")))&amp;IF(F60="Scenario1PBT11",'Minor retrofit'!$AI$26,IF(F60="Scenario2PBT11",'Minor retrofit'!$AJ$26,IF(F60="Scenario3PBT11",'Minor retrofit'!$AK$26,"")))&amp;IF(F60="Scenario1PBT12",'Minor retrofit'!$AL$26,IF(F60="Scenario2PBT12",'Minor retrofit'!$AM$26,IF(F60="Scenario3PBT12",'Minor retrofit'!$AN$26,"")))&amp;IF(F60="Scenario1PBT13",'Minor retrofit'!$AO$26,IF(F60="Scenario2PBT13",'Minor retrofit'!$AP$26,IF(F60="Scenario3PBT13",'Minor retrofit'!$AQ$26,"")))&amp;IF(F60="Scenario1PBT14",'Minor retrofit'!$AR$26,IF(F60="Scenario2PBT14",'Minor retrofit'!$AS$26,IF(F60="Scenario3PBT14",'Minor retrofit'!$AT$26,"")))&amp;IF(F60="Scenario1PBT15",'Minor retrofit'!$AU$26,IF(F60="Scenario2PBT15",'Minor retrofit'!$AV$26,IF(F60="Scenario3PBT15",'Minor retrofit'!$AW$26,"")))</f>
        <v/>
      </c>
      <c r="R60" s="117">
        <f t="shared" si="30"/>
        <v>0</v>
      </c>
      <c r="S60" s="117" t="str">
        <f>IF(F60="Scenario1PBT1",'Minor retrofit'!$E$28,IF(F60="Scenario2PBT1",'Minor retrofit'!$F$28,IF(F60="Scenario3PBT1",'Minor retrofit'!$G$28,"")))&amp;IF(F60="Scenario1PBT2",'Minor retrofit'!$H$28,IF(F60="Scenario2PBT2",'Minor retrofit'!$I$28,IF(F60="Scenario3PBT2",'Minor retrofit'!$J$28,"")))&amp;IF(F60="Scenario1PBT3",'Minor retrofit'!$K$28,IF(F60="Scenario2PBT3",'Minor retrofit'!$L$28,IF(F60="Scenario3PBT3",'Minor retrofit'!$M$28,"")))&amp;IF(F60="Scenario1PBT4",'Minor retrofit'!$N$28,IF(F60="Scenario2PBT4",'Minor retrofit'!$O$28,IF(F60="Scenario3PBT4",'Minor retrofit'!$P$28,"")))&amp;IF(F60="Scenario1PBT5",'Minor retrofit'!$Q$28,IF(F60="Scenario2PBT5",'Minor retrofit'!$R$28,IF(F60="Scenario3PBT5",'Minor retrofit'!$S$28,"")))&amp;IF(F60="Scenario1PBT6",'Minor retrofit'!$T$28,IF(F60="Scenario2PBT6",'Minor retrofit'!$U$28,IF(F60="Scenario3PBT6",'Minor retrofit'!$V$28,"")))&amp;IF(F60="Scenario1PBT7",'Minor retrofit'!$W$28,IF(F60="Scenario2PBT7",'Minor retrofit'!$X$28,IF(F60="Scenario3PBT7",'Minor retrofit'!$Y$28,"")))&amp;IF(F60="Scenario1PBT8",'Minor retrofit'!$Z$28,IF(F60="Scenario2PBT8",'Minor retrofit'!$AA$28,IF(F60="Scenario3PBT8",'Minor retrofit'!$AB$28,"")))&amp;IF(F60="Scenario1PBT9",'Minor retrofit'!$AC$28,IF(F60="Scenario2PBT9",'Minor retrofit'!$AD$28,IF(F60="Scenario3PBT9",'Minor retrofit'!$AE$28,"")))&amp;IF(F60="Scenario1PBT10",'Minor retrofit'!$AF$28,IF(F60="Scenario2PBT10",'Minor retrofit'!$AG$28,IF(F60="Scenario3PBT10",'Minor retrofit'!$AH$28,"")))&amp;IF(F60="Scenario1PBT11",'Minor retrofit'!$AI$28,IF(F60="Scenario2PBT11",'Minor retrofit'!$AJ$28,IF(F60="Scenario3PBT11",'Minor retrofit'!$AK$28,"")))&amp;IF(F60="Scenario1PBT12",'Minor retrofit'!$AL$28,IF(F60="Scenario2PBT12",'Minor retrofit'!$AM$28,IF(F60="Scenario3PBT12",'Minor retrofit'!$AN$28,"")))&amp;IF(F60="Scenario1PBT13",'Minor retrofit'!$AO$28,IF(F60="Scenario2PBT13",'Minor retrofit'!$AP$28,IF(F60="Scenario3PBT13",'Minor retrofit'!$AQ$28,"")))&amp;IF(F60="Scenario1PBT14",'Minor retrofit'!$AR$28,IF(F60="Scenario2PBT14",'Minor retrofit'!$AS$28,IF(F60="Scenario3PBT14",'Minor retrofit'!$AT$28,"")))&amp;IF(F60="Scenario1PBT15",'Minor retrofit'!$AU$28,IF(F60="Scenario2PBT15",'Minor retrofit'!$AV$28,IF(F60="Scenario3PBT15",'Minor retrofit'!$AW$28,"")))</f>
        <v/>
      </c>
      <c r="T60" s="207">
        <f t="shared" si="31"/>
        <v>0</v>
      </c>
      <c r="U60" s="206" t="str">
        <f>IF(F60="Scenario1PBT1",'Minor retrofit'!$E$39,IF(F60="Scenario2PBT1",'Minor retrofit'!$F$39,IF(F60="Scenario3PBT1",'Minor retrofit'!$G$39,"")))&amp;IF(F60="Scenario1PBT2",'Minor retrofit'!$H$39,IF(F60="Scenario2PBT2",'Minor retrofit'!$I$39,IF(F60="Scenario3PBT2",'Minor retrofit'!$J$39,"")))&amp;IF(F60="Scenario1PBT3",'Minor retrofit'!$K$39,IF(F60="Scenario2PBT3",'Minor retrofit'!$L$39,IF(F60="Scenario3PBT3",'Minor retrofit'!$M$39,"")))&amp;IF(F60="Scenario1PBT4",'Minor retrofit'!$N$39,IF(F60="Scenario2PBT4",'Minor retrofit'!$O$39,IF(F60="Scenario3PBT4",'Minor retrofit'!$P$39,"")))&amp;IF(F60="Scenario1PBT5",'Minor retrofit'!$Q$39,IF(F60="Scenario2PBT5",'Minor retrofit'!$R$39,IF(F60="Scenario3PBT5",'Minor retrofit'!$S$39,"")))&amp;IF(F60="Scenario1PBT6",'Minor retrofit'!$T$39,IF(F60="Scenario2PBT6",'Minor retrofit'!$U$39,IF(F60="Scenario3PBT6",'Minor retrofit'!$V$39,"")))&amp;IF(F60="Scenario1PBT7",'Minor retrofit'!$W$39,IF(F60="Scenario2PBT7",'Minor retrofit'!$X$39,IF(F60="Scenario3PBT7",'Minor retrofit'!$Y$39,"")))&amp;IF(F60="Scenario1PBT8",'Minor retrofit'!$Z$39,IF(F60="Scenario2PBT8",'Minor retrofit'!$AA$39,IF(F60="Scenario3PBT8",'Minor retrofit'!$AB$39,"")))&amp;IF(F60="Scenario1PBT9",'Minor retrofit'!$AC$39,IF(F60="Scenario2PBT9",'Minor retrofit'!$AD$39,IF(F60="Scenario3PBT9",'Minor retrofit'!$AE$39,"")))&amp;IF(F60="Scenario1PBT10",'Minor retrofit'!$AF$39,IF(F60="Scenario2PBT10",'Minor retrofit'!$AG$39,IF(F60="Scenario3PBT10",'Minor retrofit'!$AH$39,"")))&amp;IF(F60="Scenario1PBT11",'Minor retrofit'!$AI$39,IF(F60="Scenario2PBT11",'Minor retrofit'!$AJ$39,IF(F60="Scenario3PBT11",'Minor retrofit'!$AK$39,"")))&amp;IF(F60="Scenario1PBT12",'Minor retrofit'!$AL$39,IF(F60="Scenario2PBT12",'Minor retrofit'!$AM$39,IF(F60="Scenario3PBT12",'Minor retrofit'!$AN$39,"")))&amp;IF(F60="Scenario1PBT13",'Minor retrofit'!$AO$39,IF(F60="Scenario2PBT13",'Minor retrofit'!$AP$39,IF(F60="Scenario3PBT13",'Minor retrofit'!$AQ$39,"")))&amp;IF(F60="Scenario1PBT14",'Minor retrofit'!$AR$39,IF(F60="Scenario2PBT14",'Minor retrofit'!$AS$39,IF(F60="Scenario3PBT14",'Minor retrofit'!$AT$39,"")))&amp;IF(F60="Scenario1PBT15",'Minor retrofit'!$AU$39,IF(F60="Scenario2PBT15",'Minor retrofit'!$AV$39,IF(F60="Scenario3PBT15",'Minor retrofit'!$AW$39,"")))</f>
        <v/>
      </c>
      <c r="V60" s="117">
        <f t="shared" si="32"/>
        <v>0</v>
      </c>
      <c r="W60" s="117" t="str">
        <f>IF(F60="Scenario1PBT1",'Minor retrofit'!$E$41,IF(F60="Scenario2PBT1",'Minor retrofit'!$F$41,IF(F60="Scenario3PBT1",'Minor retrofit'!$G$41,"")))&amp;IF(F60="Scenario1PBT2",'Minor retrofit'!$H$41,IF(F60="Scenario2PBT2",'Minor retrofit'!$I$41,IF(F60="Scenario3PBT2",'Minor retrofit'!$J$41,"")))&amp;IF(F60="Scenario1PBT3",'Minor retrofit'!$K$41,IF(F60="Scenario2PBT3",'Minor retrofit'!$L$41,IF(F60="Scenario3PBT3",'Minor retrofit'!$M$41,"")))&amp;IF(F60="Scenario1PBT4",'Minor retrofit'!$N$41,IF(F60="Scenario2PBT4",'Minor retrofit'!$O$41,IF(F60="Scenario3PBT4",'Minor retrofit'!$P$41,"")))&amp;IF(F60="Scenario1PBT5",'Minor retrofit'!$Q$41,IF(F60="Scenario2PBT5",'Minor retrofit'!$R$41,IF(F60="Scenario3PBT5",'Minor retrofit'!$S$41,"")))&amp;IF(F60="Scenario1PBT6",'Minor retrofit'!$T$41,IF(F60="Scenario2PBT6",'Minor retrofit'!$U$41,IF(F60="Scenario3PBT6",'Minor retrofit'!$V$41,"")))&amp;IF(F60="Scenario1PBT7",'Minor retrofit'!$W$41,IF(F60="Scenario2PBT7",'Minor retrofit'!$X$41,IF(F60="Scenario3PBT7",'Minor retrofit'!$Y$41,"")))&amp;IF(F60="Scenario1PBT8",'Minor retrofit'!$Z$41,IF(F60="Scenario2PBT8",'Minor retrofit'!$AA$41,IF(F60="Scenario3PBT8",'Minor retrofit'!$AB$41,"")))&amp;IF(F60="Scenario1PBT9",'Minor retrofit'!$AC$41,IF(F60="Scenario2PBT9",'Minor retrofit'!$AD$41,IF(F60="Scenario3PBT9",'Minor retrofit'!$AE$41,"")))&amp;IF(F60="Scenario1PBT10",'Minor retrofit'!$AF$41,IF(F60="Scenario2PBT10",'Minor retrofit'!$AG$41,IF(F60="Scenario3PBT10",'Minor retrofit'!$AH$41,"")))&amp;IF(F60="Scenario1PBT11",'Minor retrofit'!$AI$41,IF(F60="Scenario2PBT11",'Minor retrofit'!$AJ$41,IF(F60="Scenario3PBT11",'Minor retrofit'!$AK$41,"")))&amp;IF(F60="Scenario1PBT12",'Minor retrofit'!$AL$41,IF(F60="Scenario2PBT12",'Minor retrofit'!$AM$41,IF(F60="Scenario3PBT12",'Minor retrofit'!$AN$41,"")))&amp;IF(F60="Scenario1PBT13",'Minor retrofit'!$AO$41,IF(F60="Scenario2PBT13",'Minor retrofit'!$AP$41,IF(F60="Scenario3PBT13",'Minor retrofit'!$AQ$41,"")))&amp;IF(F60="Scenario1PBT14",'Minor retrofit'!$AR$41,IF(F60="Scenario2PBT14",'Minor retrofit'!$AS$41,IF(F60="Scenario3PBT14",'Minor retrofit'!$AT$41,"")))&amp;IF(F60="Scenario1PBT15",'Minor retrofit'!$AU$41,IF(F60="Scenario2PBT15",'Minor retrofit'!$AV$41,IF(F60="Scenario3PBT15",'Minor retrofit'!$AW$41,"")))</f>
        <v/>
      </c>
      <c r="X60" s="117">
        <f t="shared" si="33"/>
        <v>0</v>
      </c>
      <c r="Y60" s="117" t="str">
        <f>IF(F60="Scenario1PBT1",'Minor retrofit'!$E$43,IF(F60="Scenario2PBT1",'Minor retrofit'!$F$43,IF(F60="Scenario3PBT1",'Minor retrofit'!$G$43,"")))&amp;IF(F60="Scenario1PBT2",'Minor retrofit'!$H$43,IF(F60="Scenario2PBT2",'Minor retrofit'!$I$43,IF(F60="Scenario3PBT2",'Minor retrofit'!$J$43,"")))&amp;IF(F60="Scenario1PBT3",'Minor retrofit'!$K$43,IF(F60="Scenario2PBT3",'Minor retrofit'!$L$43,IF(F60="Scenario3PBT3",'Minor retrofit'!$M$43,"")))&amp;IF(F60="Scenario1PBT4",'Minor retrofit'!$N$43,IF(F60="Scenario2PBT4",'Minor retrofit'!$O$43,IF(F60="Scenario3PBT4",'Minor retrofit'!$P$43,"")))&amp;IF(F60="Scenario1PBT5",'Minor retrofit'!$Q$43,IF(F60="Scenario2PBT5",'Minor retrofit'!$R$43,IF(F60="Scenario3PBT5",'Minor retrofit'!$S$43,"")))&amp;IF(F60="Scenario1PBT6",'Minor retrofit'!$T$43,IF(F60="Scenario2PBT6",'Minor retrofit'!$U$43,IF(F60="Scenario3PBT6",'Minor retrofit'!$V$43,"")))&amp;IF(F60="Scenario1PBT7",'Minor retrofit'!$W$43,IF(F60="Scenario2PBT7",'Minor retrofit'!$X$43,IF(F60="Scenario3PBT7",'Minor retrofit'!$Y$43,"")))&amp;IF(F60="Scenario1PBT8",'Minor retrofit'!$Z$43,IF(F60="Scenario2PBT8",'Minor retrofit'!$AA$43,IF(F60="Scenario3PBT8",'Minor retrofit'!$AB$43,"")))&amp;IF(F60="Scenario1PBT9",'Minor retrofit'!$AC$43,IF(F60="Scenario2PBT9",'Minor retrofit'!$AD$43,IF(F60="Scenario3PBT9",'Minor retrofit'!$AE$43,"")))&amp;IF(F60="Scenario1PBT10",'Minor retrofit'!$AF$43,IF(F60="Scenario2PBT10",'Minor retrofit'!$AG$43,IF(F60="Scenario3PBT10",'Minor retrofit'!$AH$43,"")))&amp;IF(F60="Scenario1PBT11",'Minor retrofit'!$AI$43,IF(F60="Scenario2PBT11",'Minor retrofit'!$AJ$43,IF(F60="Scenario3PBT11",'Minor retrofit'!$AK$43,"")))&amp;IF(F60="Scenario1PBT12",'Minor retrofit'!$AL$43,IF(F60="Scenario2PBT12",'Minor retrofit'!$AM$43,IF(F60="Scenario3PBT12",'Minor retrofit'!$AN$43,"")))&amp;IF(F60="Scenario1PBT13",'Minor retrofit'!$AO$43,IF(F60="Scenario2PBT13",'Minor retrofit'!$AP$43,IF(F60="Scenario3PBT13",'Minor retrofit'!$AQ$43,"")))&amp;IF(F60="Scenario1PBT14",'Minor retrofit'!$AR$43,IF(F60="Scenario2PBT14",'Minor retrofit'!$AS$43,IF(F60="Scenario3PBT14",'Minor retrofit'!$AT$43,"")))&amp;IF(F60="Scenario1PBT15",'Minor retrofit'!$AU$43,IF(F60="Scenario2PBT15",'Minor retrofit'!$AV$43,IF(F60="Scenario3PBT15",'Minor retrofit'!$AW$43,"")))</f>
        <v/>
      </c>
      <c r="Z60" s="117">
        <f t="shared" si="34"/>
        <v>0</v>
      </c>
      <c r="AA60" s="178" t="str">
        <f>IF(F60="Scenario1PBT1",'Minor retrofit'!$E$102,IF(F60="Scenario2PBT1",'Minor retrofit'!$F$102,IF(F60="Scenario3PBT1",'Minor retrofit'!$G$102,"")))&amp;IF(F60="Scenario1PBT2",'Minor retrofit'!$H$102,IF(F60="Scenario2PBT2",'Minor retrofit'!$I$102,IF(F60="Scenario3PBT2",'Minor retrofit'!$J$102,"")))&amp;IF(F60="Scenario1PBT3",'Minor retrofit'!$K$102,IF(F60="Scenario2PBT3",'Minor retrofit'!$L$102,IF(F60="Scenario3PBT3",'Minor retrofit'!$M$102,"")))&amp;IF(F60="Scenario1PBT4",'Minor retrofit'!$N$102,IF(F60="Scenario2PBT4",'Minor retrofit'!$O$102,IF(F60="Scenario3PBT4",'Minor retrofit'!$P$102,"")))&amp;IF(F60="Scenario1PBT5",'Minor retrofit'!$Q$102,IF(F60="Scenario2PBT5",'Minor retrofit'!$R$102,IF(F60="Scenario3PBT5",'Minor retrofit'!$S$102,"")))&amp;IF(F60="Scenario1PBT6",'Minor retrofit'!$T$102,IF(F60="Scenario2PBT6",'Minor retrofit'!$U$102,IF(F60="Scenario3PBT6",'Minor retrofit'!$V$102,"")))&amp;IF(F60="Scenario1PBT7",'Minor retrofit'!$W$102,IF(F60="Scenario2PBT7",'Minor retrofit'!$X$102,IF(F60="Scenario3PBT7",'Minor retrofit'!$Y$102,"")))&amp;IF(F60="Scenario1PBT8",'Minor retrofit'!$Z$102,IF(F60="Scenario2PBT8",'Minor retrofit'!$AA$102,IF(F60="Scenario3PBT8",'Minor retrofit'!$AB$102,"")))&amp;IF(F60="Scenario1PBT9",'Minor retrofit'!$AC$102,IF(F60="Scenario2PBT9",'Minor retrofit'!$AD$102,IF(F60="Scenario3PBT9",'Minor retrofit'!$AE$102,"")))&amp;IF(F60="Scenario1PBT10",'Minor retrofit'!$AF$102,IF(F60="Scenario2PBT10",'Minor retrofit'!$AG$102,IF(F60="Scenario3PBT10",'Minor retrofit'!$AH$102,"")))&amp;IF(F60="Scenario1PBT11",'Minor retrofit'!$AI$102,IF(F60="Scenario2PBT11",'Minor retrofit'!$AJ$102,IF(F60="Scenario3PBT11",'Minor retrofit'!$AK$102,"")))&amp;IF(F60="Scenario1PBT12",'Minor retrofit'!$AL$102,IF(F60="Scenario2PBT12",'Minor retrofit'!$AM$102,IF(F60="Scenario3PBT12",'Minor retrofit'!$AN$102,"")))&amp;IF(F60="Scenario1PBT13",'Minor retrofit'!$AO$102,IF(F60="Scenario2PBT13",'Minor retrofit'!$AP$102,IF(F60="Scenario3PBT13",'Minor retrofit'!$AQ$102,"")))&amp;IF(F60="Scenario1PBT14",'Minor retrofit'!$AR$102,IF(F60="Scenario2PBT14",'Minor retrofit'!$AS$102,IF(F60="Scenario3PBT14",'Minor retrofit'!$AT$102,"")))&amp;IF(F60="Scenario1PBT15",'Minor retrofit'!$AU$102,IF(F60="Scenario2PBT15",'Minor retrofit'!$AV$102,IF(F60="Scenario3PBT15",'Minor retrofit'!$AW$102,"")))</f>
        <v/>
      </c>
      <c r="AB60" s="179">
        <f t="shared" si="35"/>
        <v>0</v>
      </c>
      <c r="AC60" s="363" t="str">
        <f t="shared" si="48"/>
        <v/>
      </c>
      <c r="AD60" s="353">
        <f>IF(AC60="",IFERROR('Projection_Base-case'!G61-G60,0),0)</f>
        <v>0</v>
      </c>
      <c r="AE60" s="350">
        <f t="shared" si="36"/>
        <v>0</v>
      </c>
      <c r="AF60" s="361">
        <f>IFERROR(100*AD60/'Projection_Base-case'!G61,0)</f>
        <v>0</v>
      </c>
      <c r="AG60" s="352">
        <f>IF(AC60="",IFERROR('Projection_Base-case'!I61-I60,0),0)</f>
        <v>0</v>
      </c>
      <c r="AH60" s="353">
        <f t="shared" si="37"/>
        <v>0</v>
      </c>
      <c r="AI60" s="361">
        <f>IFERROR(100*AG60/'Projection_Base-case'!I61,0)</f>
        <v>0</v>
      </c>
      <c r="AJ60" s="352">
        <f>IF(AC60="",IFERROR('Projection_Base-case'!K61-K60,0),0)</f>
        <v>0</v>
      </c>
      <c r="AK60" s="353">
        <f t="shared" si="38"/>
        <v>0</v>
      </c>
      <c r="AL60" s="361">
        <f>IFERROR(100*AJ60/'Projection_Base-case'!K61,0)</f>
        <v>0</v>
      </c>
      <c r="AM60" s="352">
        <f>-IF(AC60="",IFERROR('Projection_Base-case'!M61-M60,0),0)</f>
        <v>0</v>
      </c>
      <c r="AN60" s="353">
        <f t="shared" si="39"/>
        <v>0</v>
      </c>
      <c r="AO60" s="354">
        <f>IFERROR(IF('Projection_Base-case'!N61&gt;0,100*AN60/'Projection_Base-case'!N61,100*AN60/N60),0)</f>
        <v>0</v>
      </c>
      <c r="AP60" s="355">
        <f>IF(AC60="",IFERROR('Projection_Base-case'!O61-O60,0),0)</f>
        <v>0</v>
      </c>
      <c r="AQ60" s="356">
        <f t="shared" si="40"/>
        <v>0</v>
      </c>
      <c r="AR60" s="356">
        <f>IFERROR(100*AP60/'Projection_Base-case'!O61,0)</f>
        <v>0</v>
      </c>
      <c r="AS60" s="355">
        <f>IF(AC60="",IFERROR('Projection_Base-case'!Q61-Q60,0),0)</f>
        <v>0</v>
      </c>
      <c r="AT60" s="356">
        <f t="shared" si="41"/>
        <v>0</v>
      </c>
      <c r="AU60" s="356">
        <f>IFERROR(100*AS60/'Projection_Base-case'!Q61,0)</f>
        <v>0</v>
      </c>
      <c r="AV60" s="355">
        <f>IF(AC60="",IFERROR('Projection_Base-case'!S61-S60,0),0)</f>
        <v>0</v>
      </c>
      <c r="AW60" s="356">
        <f t="shared" si="42"/>
        <v>0</v>
      </c>
      <c r="AX60" s="357">
        <f>IFERROR(100*AV60/'Projection_Base-case'!S61,0)</f>
        <v>0</v>
      </c>
      <c r="AY60" s="358">
        <f>IF(AC60="",IFERROR('Projection_Base-case'!U61-U60,0),0)</f>
        <v>0</v>
      </c>
      <c r="AZ60" s="359">
        <f t="shared" si="43"/>
        <v>0</v>
      </c>
      <c r="BA60" s="359">
        <f>IFERROR(100*AY60/'Projection_Base-case'!U61,0)</f>
        <v>0</v>
      </c>
      <c r="BB60" s="358">
        <f>IF(AC60="",IFERROR('Projection_Base-case'!W61-W60,0),0)</f>
        <v>0</v>
      </c>
      <c r="BC60" s="359">
        <f t="shared" si="44"/>
        <v>0</v>
      </c>
      <c r="BD60" s="359">
        <f>IFERROR(100*BB60/'Projection_Base-case'!W61,0)</f>
        <v>0</v>
      </c>
      <c r="BE60" s="358">
        <f>IF(AC60="",IFERROR('Projection_Base-case'!Y61-Y60,0),0)</f>
        <v>0</v>
      </c>
      <c r="BF60" s="359">
        <f t="shared" si="45"/>
        <v>0</v>
      </c>
      <c r="BG60" s="359">
        <f>IFERROR(100*BE60/'Projection_Base-case'!Y61,0)</f>
        <v>0</v>
      </c>
      <c r="BH60" s="359">
        <f t="shared" si="46"/>
        <v>0</v>
      </c>
      <c r="BI60" s="360">
        <f t="shared" si="47"/>
        <v>0</v>
      </c>
    </row>
    <row r="61" spans="1:61">
      <c r="A61" s="205">
        <v>57</v>
      </c>
      <c r="B61" s="347">
        <f>IF('Projection_Base-case'!B62&lt;&gt;"",'Projection_Base-case'!B62,0)</f>
        <v>0</v>
      </c>
      <c r="C61" s="347">
        <f>IF('Projection_Base-case'!C62&lt;&gt;"",'Projection_Base-case'!C62,0)</f>
        <v>0</v>
      </c>
      <c r="D61" s="365">
        <f>IF('Projection_Base-case'!D62&lt;&gt;"",'Projection_Base-case'!D62,0)</f>
        <v>0</v>
      </c>
      <c r="E61" s="369"/>
      <c r="F61" s="367" t="str">
        <f t="shared" si="23"/>
        <v>0</v>
      </c>
      <c r="G61" s="206" t="str">
        <f>IF(F61="Scenario1PBT1",'Minor retrofit'!$E$7,IF(F61="Scenario2PBT1",'Minor retrofit'!$F$7,IF(F61="Scenario3PBT1",'Minor retrofit'!$G$7,"")))&amp;IF(F61="Scenario1PBT2",'Minor retrofit'!$H$7,IF(F61="Scenario2PBT2",'Minor retrofit'!$I$7,IF(F61="Scenario3PBT2",'Minor retrofit'!$J$7,"")))&amp;IF(F61="Scenario1PBT3",'Minor retrofit'!$K$7,IF(F61="Scenario2PBT3",'Minor retrofit'!$L$7,IF(F61="Scenario3PBT3",'Minor retrofit'!$M$7,"")))&amp;IF(F61="Scenario1PBT4",'Minor retrofit'!$N$7,IF(F61="Scenario2PBT4",'Minor retrofit'!$O$7,IF(F61="Scenario3PBT4",'Minor retrofit'!$P$7,"")))&amp;IF(F61="Scenario1PBT5",'Minor retrofit'!$Q$7,IF(F61="Scenario2PBT5",'Minor retrofit'!$R$7,IF(F61="Scenario3PBT5",'Minor retrofit'!$S$7,"")))&amp;IF(F61="Scenario1PBT6",'Minor retrofit'!$T$7,IF(F61="Scenario2PBT6",'Minor retrofit'!$U$7,IF(F61="Scenario3PBT6",'Minor retrofit'!$V$7,"")))&amp;IF(F61="Scenario1PBT7",'Minor retrofit'!$W$7,IF(F61="Scenario2PBT7",'Minor retrofit'!$X$7,IF(F61="Scenario3PBT7",'Minor retrofit'!$Y$7,"")))&amp;IF(F61="Scenario1PBT8",'Minor retrofit'!$Z$7,IF(F61="Scenario2PBT8",'Minor retrofit'!$AA$7,IF(F61="Scenario3PBT8",'Minor retrofit'!$AB$7,"")))&amp;IF(F61="Scenario1PBT9",'Minor retrofit'!$AC$7,IF(F61="Scenario2PBT9",'Minor retrofit'!$AD$7,IF(F61="Scenario3PBT9",'Minor retrofit'!$AE$7,"")))&amp;IF(F61="Scenario1PBT10",'Minor retrofit'!$AF$7,IF(F61="Scenario2PBT10",'Minor retrofit'!$AG$7,IF(F61="Scenario3PBT10",'Minor retrofit'!$AH$7,"")))&amp;IF(F61="Scenario1PBT11",'Minor retrofit'!$AI$7,IF(F61="Scenario2PBT11",'Minor retrofit'!$AJ$7,IF(F61="Scenario3PBT11",'Minor retrofit'!$AK$7,"")))&amp;IF(F61="Scenario1PBT12",'Minor retrofit'!$AL$7,IF(F61="Scenario2PBT12",'Minor retrofit'!$AM$7,IF(F61="Scenario3PBT12",'Minor retrofit'!$AN$7,"")))&amp;IF(F61="Scenario1PBT13",'Minor retrofit'!$AO$7,IF(F61="Scenario2PBT13",'Minor retrofit'!$AP$7,IF(F61="Scenario3PBT13",'Minor retrofit'!$AQ$7,"")))&amp;IF(F61="Scenario1PBT14",'Minor retrofit'!$AR$7,IF(F61="Scenario2PBT14",'Minor retrofit'!$AS$7,IF(F61="Scenario3PBT14",'Minor retrofit'!$AT$7,"")))&amp;IF(F61="Scenario1PBT15",'Minor retrofit'!$AU$7,IF(F61="Scenario2PBT15",'Minor retrofit'!$AV$7,IF(F61="Scenario3PBT15",'Minor retrofit'!$AW$7,"")))</f>
        <v/>
      </c>
      <c r="H61" s="117">
        <f t="shared" si="25"/>
        <v>0</v>
      </c>
      <c r="I61" s="117" t="str">
        <f>IF(F61="Scenario1PBT1",'Minor retrofit'!$E$17,IF(F61="Scenario2PBT1",'Minor retrofit'!$F$17,IF(F61="Scenario3PBT1",'Minor retrofit'!$G$17,"")))&amp;IF(F61="Scenario1PBT2",'Minor retrofit'!$H$17,IF(F61="Scenario2PBT2",'Minor retrofit'!$I$17,IF(F61="Scenario3PBT2",'Minor retrofit'!$J$17,"")))&amp;IF(F61="Scenario1PBT3",'Minor retrofit'!$K$17,IF(F61="Scenario2PBT3",'Minor retrofit'!$L$17,IF(F61="Scenario3PBT3",'Minor retrofit'!$M$17,"")))&amp;IF(F61="Scenario1PBT4",'Minor retrofit'!$N$17,IF(F61="Scenario2PBT4",'Minor retrofit'!$O$17,IF(F61="Scenario3PBT4",'Minor retrofit'!$P$17,"")))&amp;IF(F61="Scenario1PBT5",'Minor retrofit'!$Q$17,IF(F61="Scenario2PBT5",'Minor retrofit'!$R$17,IF(F61="Scenario3PBT5",'Minor retrofit'!$S$17,"")))&amp;IF(F61="Scenario1PBT6",'Minor retrofit'!$T$17,IF(F61="Scenario2PBT6",'Minor retrofit'!$U$17,IF(F61="Scenario3PBT6",'Minor retrofit'!$V$17,"")))&amp;IF(F61="Scenario1PBT7",'Minor retrofit'!$W$17,IF(F61="Scenario2PBT7",'Minor retrofit'!$X$17,IF(F61="Scenario3PBT7",'Minor retrofit'!$Y$17,"")))&amp;IF(F61="Scenario1PBT8",'Minor retrofit'!$Z$17,IF(F61="Scenario2PBT8",'Minor retrofit'!$AA$17,IF(F61="Scenario3PBT8",'Minor retrofit'!$AB$17,"")))&amp;IF(F61="Scenario1PBT9",'Minor retrofit'!$AC$17,IF(F61="Scenario2PBT9",'Minor retrofit'!$AD$17,IF(F61="Scenario3PBT9",'Minor retrofit'!$AE$17,"")))&amp;IF(F61="Scenario1PBT10",'Minor retrofit'!$AF$17,IF(F61="Scenario2PBT10",'Minor retrofit'!$AG$17,IF(F61="Scenario3PBT10",'Minor retrofit'!$AH$17,"")))&amp;IF(F61="Scenario1PBT11",'Minor retrofit'!$AI$17,IF(F61="Scenario2PBT11",'Minor retrofit'!$AJ$17,IF(F61="Scenario3PBT11",'Minor retrofit'!$AK$17,"")))&amp;IF(F61="Scenario1PBT12",'Minor retrofit'!$AL$17,IF(F61="Scenario2PBT12",'Minor retrofit'!$AM$17,IF(F61="Scenario3PBT12",'Minor retrofit'!$AN$17,"")))&amp;IF(F61="Scenario1PBT13",'Minor retrofit'!$AO$17,IF(F61="Scenario2PBT13",'Minor retrofit'!$AP$17,IF(F61="Scenario3PBT13",'Minor retrofit'!$AQ$17,"")))&amp;IF(F61="Scenario1PBT14",'Minor retrofit'!$AR$17,IF(F61="Scenario2PBT14",'Minor retrofit'!$AS$17,IF(F61="Scenario3PBT14",'Minor retrofit'!$AT$17,"")))&amp;IF(F61="Scenario1PBT15",'Minor retrofit'!$AU$17,IF(F61="Scenario2PBT15",'Minor retrofit'!$AV$17,IF(F61="Scenario3PBT15",'Minor retrofit'!$AW$17,"")))</f>
        <v/>
      </c>
      <c r="J61" s="117">
        <f t="shared" si="26"/>
        <v>0</v>
      </c>
      <c r="K61" s="117" t="str">
        <f>IF(F61="Scenario1PBT1",'Minor retrofit'!$E$19,IF(F61="Scenario2PBT1",'Minor retrofit'!$F$19,IF(F61="Scenario3PBT1",'Minor retrofit'!$G$19,"")))&amp;IF(F61="Scenario1PBT2",'Minor retrofit'!$H$19,IF(F61="Scenario2PBT2",'Minor retrofit'!$I$19,IF(F61="Scenario3PBT2",'Minor retrofit'!$J$19,"")))&amp;IF(F61="Scenario1PBT3",'Minor retrofit'!$K$19,IF(F61="Scenario2PBT3",'Minor retrofit'!$L$19,IF(F61="Scenario3PBT3",'Minor retrofit'!$M$19,"")))&amp;IF(F61="Scenario1PBT4",'Minor retrofit'!$N$19,IF(F61="Scenario2PBT4",'Minor retrofit'!$O$19,IF(F61="Scenario3PBT4",'Minor retrofit'!$P$19,"")))&amp;IF(F61="Scenario1PBT5",'Minor retrofit'!$Q$19,IF(F61="Scenario2PBT5",'Minor retrofit'!$R$19,IF(F61="Scenario3PBT5",'Minor retrofit'!$S$19,"")))&amp;IF(F61="Scenario1PBT6",'Minor retrofit'!$T$19,IF(F61="Scenario2PBT6",'Minor retrofit'!$U$19,IF(F61="Scenario3PBT6",'Minor retrofit'!$V$19,"")))&amp;IF(F61="Scenario1PBT7",'Minor retrofit'!$W$19,IF(F61="Scenario2PBT7",'Minor retrofit'!$X$19,IF(F61="Scenario3PBT7",'Minor retrofit'!$Y$19,"")))&amp;IF(F61="Scenario1PBT8",'Minor retrofit'!$Z$19,IF(F61="Scenario2PBT8",'Minor retrofit'!$AA$19,IF(F61="Scenario3PBT8",'Minor retrofit'!$AB$19,"")))&amp;IF(F61="Scenario1PBT9",'Minor retrofit'!$AC$19,IF(F61="Scenario2PBT9",'Minor retrofit'!$AD$19,IF(F61="Scenario3PBT9",'Minor retrofit'!$AE$19,"")))&amp;IF(F61="Scenario1PBT10",'Minor retrofit'!$AF$19,IF(F61="Scenario2PBT10",'Minor retrofit'!$AG$19,IF(F61="Scenario3PBT10",'Minor retrofit'!$AH$19,"")))&amp;IF(F61="Scenario1PBT11",'Minor retrofit'!$AI$19,IF(F61="Scenario2PBT11",'Minor retrofit'!$AJ$19,IF(F61="Scenario3PBT11",'Minor retrofit'!$AK$19,"")))&amp;IF(F61="Scenario1PBT12",'Minor retrofit'!$AL$19,IF(F61="Scenario2PBT12",'Minor retrofit'!$AM$19,IF(F61="Scenario3PBT12",'Minor retrofit'!$AN$19,"")))&amp;IF(F61="Scenario1PBT13",'Minor retrofit'!$AO$19,IF(F61="Scenario2PBT13",'Minor retrofit'!$AP$19,IF(F61="Scenario3PBT13",'Minor retrofit'!$AQ$19,"")))&amp;IF(F61="Scenario1PBT14",'Minor retrofit'!$AR$19,IF(F61="Scenario2PBT14",'Minor retrofit'!$AS$19,IF(F61="Scenario3PBT14",'Minor retrofit'!$AT$19,"")))&amp;IF(F61="Scenario1PBT15",'Minor retrofit'!$AU$19,IF(F61="Scenario2PBT15",'Minor retrofit'!$AV$19,IF(F61="Scenario3PBT15",'Minor retrofit'!$AW$19,"")))</f>
        <v/>
      </c>
      <c r="L61" s="117">
        <f t="shared" si="27"/>
        <v>0</v>
      </c>
      <c r="M61" s="117" t="str">
        <f>IF(F61="Scenario1PBT1",'Minor retrofit'!$E$21,IF(F61="Scenario2PBT1",'Minor retrofit'!$F$21,IF(F61="Scenario3PBT1",'Minor retrofit'!$G$21,"")))&amp;IF(F61="Scenario1PBT2",'Minor retrofit'!$H$21,IF(F61="Scenario2PBT2",'Minor retrofit'!$I$21,IF(F61="Scenario3PBT2",'Minor retrofit'!$J$21,"")))&amp;IF(F61="Scenario1PBT3",'Minor retrofit'!$K$21,IF(F61="Scenario2PBT3",'Minor retrofit'!$L$21,IF(F61="Scenario3PBT3",'Minor retrofit'!$M$21,"")))&amp;IF(F61="Scenario1PBT4",'Minor retrofit'!$N$21,IF(F61="Scenario2PBT4",'Minor retrofit'!$O$21,IF(F61="Scenario3PBT4",'Minor retrofit'!$P$21,"")))&amp;IF(F61="Scenario1PBT5",'Minor retrofit'!$Q$21,IF(F61="Scenario2PBT5",'Minor retrofit'!$R$21,IF(F61="Scenario3PBT5",'Minor retrofit'!$S$21,"")))&amp;IF(F61="Scenario1PBT6",'Minor retrofit'!$T$21,IF(F61="Scenario2PBT6",'Minor retrofit'!$U$21,IF(F61="Scenario3PBT6",'Minor retrofit'!$V$21,"")))&amp;IF(F61="Scenario1PBT7",'Minor retrofit'!$W$21,IF(F61="Scenario2PBT7",'Minor retrofit'!$X$21,IF(F61="Scenario3PBT7",'Minor retrofit'!$Y$21,"")))&amp;IF(F61="Scenario1PBT8",'Minor retrofit'!$Z$21,IF(F61="Scenario2PBT8",'Minor retrofit'!$AA$21,IF(F61="Scenario3PBT8",'Minor retrofit'!$AB$21,"")))&amp;IF(F61="Scenario1PBT9",'Minor retrofit'!$AC$21,IF(F61="Scenario2PBT9",'Minor retrofit'!$AD$21,IF(F61="Scenario3PBT9",'Minor retrofit'!$AE$21,"")))&amp;IF(F61="Scenario1PBT10",'Minor retrofit'!$AF$21,IF(F61="Scenario2PBT10",'Minor retrofit'!$AG$21,IF(F61="Scenario3PBT10",'Minor retrofit'!$AH$21,"")))&amp;IF(F61="Scenario1PBT11",'Minor retrofit'!$AI$21,IF(F61="Scenario2PBT11",'Minor retrofit'!$AJ$21,IF(F61="Scenario3PBT11",'Minor retrofit'!$AK$21,"")))&amp;IF(F61="Scenario1PBT12",'Minor retrofit'!$AL$21,IF(F61="Scenario2PBT12",'Minor retrofit'!$AM$21,IF(F61="Scenario3PBT12",'Minor retrofit'!$AN$21,"")))&amp;IF(F61="Scenario1PBT13",'Minor retrofit'!$AO$21,IF(F61="Scenario2PBT13",'Minor retrofit'!$AP$21,IF(F61="Scenario3PBT13",'Minor retrofit'!$AQ$21,"")))&amp;IF(F61="Scenario1PBT14",'Minor retrofit'!$AR$21,IF(F61="Scenario2PBT14",'Minor retrofit'!$AS$21,IF(F61="Scenario3PBT14",'Minor retrofit'!$AT$21,"")))&amp;IF(F61="Scenario1PBT15",'Minor retrofit'!$AU$21,IF(F61="Scenario2PBT15",'Minor retrofit'!$AV$21,IF(F61="Scenario3PBT15",'Minor retrofit'!$AW$21,"")))</f>
        <v/>
      </c>
      <c r="N61" s="118">
        <f t="shared" si="28"/>
        <v>0</v>
      </c>
      <c r="O61" s="206" t="str">
        <f>IF(F61="Scenario1PBT1",'Minor retrofit'!$E$24,IF(F61="Scenario2PBT1",'Minor retrofit'!$F$24,IF(F61="Scenario3PBT1",'Minor retrofit'!$G$24,"")))&amp;IF(F61="Scenario1PBT2",'Minor retrofit'!$H$24,IF(F61="Scenario2PBT2",'Minor retrofit'!$I$24,IF(F61="Scenario3PBT2",'Minor retrofit'!$J$24,"")))&amp;IF(F61="Scenario1PBT3",'Minor retrofit'!$K$24,IF(F61="Scenario2PBT3",'Minor retrofit'!$L$24,IF(F61="Scenario3PBT3",'Minor retrofit'!$M$24,"")))&amp;IF(F61="Scenario1PBT4",'Minor retrofit'!$N$24,IF(F61="Scenario2PBT4",'Minor retrofit'!$O$24,IF(F61="Scenario3PBT4",'Minor retrofit'!$P$24,"")))&amp;IF(F61="Scenario1PBT5",'Minor retrofit'!$Q$24,IF(F61="Scenario2PBT5",'Minor retrofit'!$R$24,IF(F61="Scenario3PBT5",'Minor retrofit'!$S$24,"")))&amp;IF(F61="Scenario1PBT6",'Minor retrofit'!$T$24,IF(F61="Scenario2PBT6",'Minor retrofit'!$U$24,IF(F61="Scenario3PBT6",'Minor retrofit'!$V$24,"")))&amp;IF(F61="Scenario1PBT7",'Minor retrofit'!$W$24,IF(F61="Scenario2PBT7",'Minor retrofit'!$X$24,IF(F61="Scenario3PBT7",'Minor retrofit'!$Y$24,"")))&amp;IF(F61="Scenario1PBT8",'Minor retrofit'!$Z$24,IF(F61="Scenario2PBT8",'Minor retrofit'!$AA$24,IF(F61="Scenario3PBT8",'Minor retrofit'!$AB$24,"")))&amp;IF(F61="Scenario1PBT9",'Minor retrofit'!$AC$24,IF(F61="Scenario2PBT9",'Minor retrofit'!$AD$24,IF(F61="Scenario3PBT9",'Minor retrofit'!$AE$24,"")))&amp;IF(F61="Scenario1PBT10",'Minor retrofit'!$AF$24,IF(F61="Scenario2PBT10",'Minor retrofit'!$AG$24,IF(F61="Scenario3PBT10",'Minor retrofit'!$AH$24,"")))&amp;IF(F61="Scenario1PBT11",'Minor retrofit'!$AI$24,IF(F61="Scenario2PBT11",'Minor retrofit'!$AJ$24,IF(F61="Scenario3PBT11",'Minor retrofit'!$AK$24,"")))&amp;IF(F61="Scenario1PBT12",'Minor retrofit'!$AL$24,IF(F61="Scenario2PBT12",'Minor retrofit'!$AM$24,IF(F61="Scenario3PBT12",'Minor retrofit'!$AN$24,"")))&amp;IF(F61="Scenario1PBT13",'Minor retrofit'!$AO$24,IF(F61="Scenario2PBT13",'Minor retrofit'!$AP$24,IF(F61="Scenario3PBT13",'Minor retrofit'!$AQ$24,"")))&amp;IF(F61="Scenario1PBT14",'Minor retrofit'!$AR$24,IF(F61="Scenario2PBT14",'Minor retrofit'!$AS$24,IF(F61="Scenario3PBT14",'Minor retrofit'!$AT$24,"")))&amp;IF(F61="Scenario1PBT15",'Minor retrofit'!$AU$24,IF(F61="Scenario2PBT15",'Minor retrofit'!$AV$24,IF(F61="Scenario3PBT15",'Minor retrofit'!$AW$24,"")))</f>
        <v/>
      </c>
      <c r="P61" s="117">
        <f t="shared" si="29"/>
        <v>0</v>
      </c>
      <c r="Q61" s="117" t="str">
        <f>IF(F61="Scenario1PBT1",'Minor retrofit'!$E$26,IF(F61="Scenario2PBT1",'Minor retrofit'!$F$26,IF(F61="Scenario3PBT1",'Minor retrofit'!$G$26,"")))&amp;IF(F61="Scenario1PBT2",'Minor retrofit'!$H$26,IF(F61="Scenario2PBT2",'Minor retrofit'!$I$26,IF(F61="Scenario3PBT2",'Minor retrofit'!$J$26,"")))&amp;IF(F61="Scenario1PBT3",'Minor retrofit'!$K$26,IF(F61="Scenario2PBT3",'Minor retrofit'!$L$26,IF(F61="Scenario3PBT3",'Minor retrofit'!$M$26,"")))&amp;IF(F61="Scenario1PBT4",'Minor retrofit'!$N$26,IF(F61="Scenario2PBT4",'Minor retrofit'!$O$26,IF(F61="Scenario3PBT4",'Minor retrofit'!$P$26,"")))&amp;IF(F61="Scenario1PBT5",'Minor retrofit'!$Q$26,IF(F61="Scenario2PBT5",'Minor retrofit'!$R$26,IF(F61="Scenario3PBT5",'Minor retrofit'!$S$26,"")))&amp;IF(F61="Scenario1PBT6",'Minor retrofit'!$T$26,IF(F61="Scenario2PBT6",'Minor retrofit'!$U$26,IF(F61="Scenario3PBT6",'Minor retrofit'!$V$26,"")))&amp;IF(F61="Scenario1PBT7",'Minor retrofit'!$W$26,IF(F61="Scenario2PBT7",'Minor retrofit'!$X$26,IF(F61="Scenario3PBT7",'Minor retrofit'!$Y$26,"")))&amp;IF(F61="Scenario1PBT8",'Minor retrofit'!$Z$26,IF(F61="Scenario2PBT8",'Minor retrofit'!$AA$26,IF(F61="Scenario3PBT8",'Minor retrofit'!$AB$26,"")))&amp;IF(F61="Scenario1PBT9",'Minor retrofit'!$AC$26,IF(F61="Scenario2PBT9",'Minor retrofit'!$AD$26,IF(F61="Scenario3PBT9",'Minor retrofit'!$AE$26,"")))&amp;IF(F61="Scenario1PBT10",'Minor retrofit'!$AF$26,IF(F61="Scenario2PBT10",'Minor retrofit'!$AG$26,IF(F61="Scenario3PBT10",'Minor retrofit'!$AH$26,"")))&amp;IF(F61="Scenario1PBT11",'Minor retrofit'!$AI$26,IF(F61="Scenario2PBT11",'Minor retrofit'!$AJ$26,IF(F61="Scenario3PBT11",'Minor retrofit'!$AK$26,"")))&amp;IF(F61="Scenario1PBT12",'Minor retrofit'!$AL$26,IF(F61="Scenario2PBT12",'Minor retrofit'!$AM$26,IF(F61="Scenario3PBT12",'Minor retrofit'!$AN$26,"")))&amp;IF(F61="Scenario1PBT13",'Minor retrofit'!$AO$26,IF(F61="Scenario2PBT13",'Minor retrofit'!$AP$26,IF(F61="Scenario3PBT13",'Minor retrofit'!$AQ$26,"")))&amp;IF(F61="Scenario1PBT14",'Minor retrofit'!$AR$26,IF(F61="Scenario2PBT14",'Minor retrofit'!$AS$26,IF(F61="Scenario3PBT14",'Minor retrofit'!$AT$26,"")))&amp;IF(F61="Scenario1PBT15",'Minor retrofit'!$AU$26,IF(F61="Scenario2PBT15",'Minor retrofit'!$AV$26,IF(F61="Scenario3PBT15",'Minor retrofit'!$AW$26,"")))</f>
        <v/>
      </c>
      <c r="R61" s="117">
        <f t="shared" si="30"/>
        <v>0</v>
      </c>
      <c r="S61" s="117" t="str">
        <f>IF(F61="Scenario1PBT1",'Minor retrofit'!$E$28,IF(F61="Scenario2PBT1",'Minor retrofit'!$F$28,IF(F61="Scenario3PBT1",'Minor retrofit'!$G$28,"")))&amp;IF(F61="Scenario1PBT2",'Minor retrofit'!$H$28,IF(F61="Scenario2PBT2",'Minor retrofit'!$I$28,IF(F61="Scenario3PBT2",'Minor retrofit'!$J$28,"")))&amp;IF(F61="Scenario1PBT3",'Minor retrofit'!$K$28,IF(F61="Scenario2PBT3",'Minor retrofit'!$L$28,IF(F61="Scenario3PBT3",'Minor retrofit'!$M$28,"")))&amp;IF(F61="Scenario1PBT4",'Minor retrofit'!$N$28,IF(F61="Scenario2PBT4",'Minor retrofit'!$O$28,IF(F61="Scenario3PBT4",'Minor retrofit'!$P$28,"")))&amp;IF(F61="Scenario1PBT5",'Minor retrofit'!$Q$28,IF(F61="Scenario2PBT5",'Minor retrofit'!$R$28,IF(F61="Scenario3PBT5",'Minor retrofit'!$S$28,"")))&amp;IF(F61="Scenario1PBT6",'Minor retrofit'!$T$28,IF(F61="Scenario2PBT6",'Minor retrofit'!$U$28,IF(F61="Scenario3PBT6",'Minor retrofit'!$V$28,"")))&amp;IF(F61="Scenario1PBT7",'Minor retrofit'!$W$28,IF(F61="Scenario2PBT7",'Minor retrofit'!$X$28,IF(F61="Scenario3PBT7",'Minor retrofit'!$Y$28,"")))&amp;IF(F61="Scenario1PBT8",'Minor retrofit'!$Z$28,IF(F61="Scenario2PBT8",'Minor retrofit'!$AA$28,IF(F61="Scenario3PBT8",'Minor retrofit'!$AB$28,"")))&amp;IF(F61="Scenario1PBT9",'Minor retrofit'!$AC$28,IF(F61="Scenario2PBT9",'Minor retrofit'!$AD$28,IF(F61="Scenario3PBT9",'Minor retrofit'!$AE$28,"")))&amp;IF(F61="Scenario1PBT10",'Minor retrofit'!$AF$28,IF(F61="Scenario2PBT10",'Minor retrofit'!$AG$28,IF(F61="Scenario3PBT10",'Minor retrofit'!$AH$28,"")))&amp;IF(F61="Scenario1PBT11",'Minor retrofit'!$AI$28,IF(F61="Scenario2PBT11",'Minor retrofit'!$AJ$28,IF(F61="Scenario3PBT11",'Minor retrofit'!$AK$28,"")))&amp;IF(F61="Scenario1PBT12",'Minor retrofit'!$AL$28,IF(F61="Scenario2PBT12",'Minor retrofit'!$AM$28,IF(F61="Scenario3PBT12",'Minor retrofit'!$AN$28,"")))&amp;IF(F61="Scenario1PBT13",'Minor retrofit'!$AO$28,IF(F61="Scenario2PBT13",'Minor retrofit'!$AP$28,IF(F61="Scenario3PBT13",'Minor retrofit'!$AQ$28,"")))&amp;IF(F61="Scenario1PBT14",'Minor retrofit'!$AR$28,IF(F61="Scenario2PBT14",'Minor retrofit'!$AS$28,IF(F61="Scenario3PBT14",'Minor retrofit'!$AT$28,"")))&amp;IF(F61="Scenario1PBT15",'Minor retrofit'!$AU$28,IF(F61="Scenario2PBT15",'Minor retrofit'!$AV$28,IF(F61="Scenario3PBT15",'Minor retrofit'!$AW$28,"")))</f>
        <v/>
      </c>
      <c r="T61" s="207">
        <f t="shared" si="31"/>
        <v>0</v>
      </c>
      <c r="U61" s="206" t="str">
        <f>IF(F61="Scenario1PBT1",'Minor retrofit'!$E$39,IF(F61="Scenario2PBT1",'Minor retrofit'!$F$39,IF(F61="Scenario3PBT1",'Minor retrofit'!$G$39,"")))&amp;IF(F61="Scenario1PBT2",'Minor retrofit'!$H$39,IF(F61="Scenario2PBT2",'Minor retrofit'!$I$39,IF(F61="Scenario3PBT2",'Minor retrofit'!$J$39,"")))&amp;IF(F61="Scenario1PBT3",'Minor retrofit'!$K$39,IF(F61="Scenario2PBT3",'Minor retrofit'!$L$39,IF(F61="Scenario3PBT3",'Minor retrofit'!$M$39,"")))&amp;IF(F61="Scenario1PBT4",'Minor retrofit'!$N$39,IF(F61="Scenario2PBT4",'Minor retrofit'!$O$39,IF(F61="Scenario3PBT4",'Minor retrofit'!$P$39,"")))&amp;IF(F61="Scenario1PBT5",'Minor retrofit'!$Q$39,IF(F61="Scenario2PBT5",'Minor retrofit'!$R$39,IF(F61="Scenario3PBT5",'Minor retrofit'!$S$39,"")))&amp;IF(F61="Scenario1PBT6",'Minor retrofit'!$T$39,IF(F61="Scenario2PBT6",'Minor retrofit'!$U$39,IF(F61="Scenario3PBT6",'Minor retrofit'!$V$39,"")))&amp;IF(F61="Scenario1PBT7",'Minor retrofit'!$W$39,IF(F61="Scenario2PBT7",'Minor retrofit'!$X$39,IF(F61="Scenario3PBT7",'Minor retrofit'!$Y$39,"")))&amp;IF(F61="Scenario1PBT8",'Minor retrofit'!$Z$39,IF(F61="Scenario2PBT8",'Minor retrofit'!$AA$39,IF(F61="Scenario3PBT8",'Minor retrofit'!$AB$39,"")))&amp;IF(F61="Scenario1PBT9",'Minor retrofit'!$AC$39,IF(F61="Scenario2PBT9",'Minor retrofit'!$AD$39,IF(F61="Scenario3PBT9",'Minor retrofit'!$AE$39,"")))&amp;IF(F61="Scenario1PBT10",'Minor retrofit'!$AF$39,IF(F61="Scenario2PBT10",'Minor retrofit'!$AG$39,IF(F61="Scenario3PBT10",'Minor retrofit'!$AH$39,"")))&amp;IF(F61="Scenario1PBT11",'Minor retrofit'!$AI$39,IF(F61="Scenario2PBT11",'Minor retrofit'!$AJ$39,IF(F61="Scenario3PBT11",'Minor retrofit'!$AK$39,"")))&amp;IF(F61="Scenario1PBT12",'Minor retrofit'!$AL$39,IF(F61="Scenario2PBT12",'Minor retrofit'!$AM$39,IF(F61="Scenario3PBT12",'Minor retrofit'!$AN$39,"")))&amp;IF(F61="Scenario1PBT13",'Minor retrofit'!$AO$39,IF(F61="Scenario2PBT13",'Minor retrofit'!$AP$39,IF(F61="Scenario3PBT13",'Minor retrofit'!$AQ$39,"")))&amp;IF(F61="Scenario1PBT14",'Minor retrofit'!$AR$39,IF(F61="Scenario2PBT14",'Minor retrofit'!$AS$39,IF(F61="Scenario3PBT14",'Minor retrofit'!$AT$39,"")))&amp;IF(F61="Scenario1PBT15",'Minor retrofit'!$AU$39,IF(F61="Scenario2PBT15",'Minor retrofit'!$AV$39,IF(F61="Scenario3PBT15",'Minor retrofit'!$AW$39,"")))</f>
        <v/>
      </c>
      <c r="V61" s="117">
        <f t="shared" si="32"/>
        <v>0</v>
      </c>
      <c r="W61" s="117" t="str">
        <f>IF(F61="Scenario1PBT1",'Minor retrofit'!$E$41,IF(F61="Scenario2PBT1",'Minor retrofit'!$F$41,IF(F61="Scenario3PBT1",'Minor retrofit'!$G$41,"")))&amp;IF(F61="Scenario1PBT2",'Minor retrofit'!$H$41,IF(F61="Scenario2PBT2",'Minor retrofit'!$I$41,IF(F61="Scenario3PBT2",'Minor retrofit'!$J$41,"")))&amp;IF(F61="Scenario1PBT3",'Minor retrofit'!$K$41,IF(F61="Scenario2PBT3",'Minor retrofit'!$L$41,IF(F61="Scenario3PBT3",'Minor retrofit'!$M$41,"")))&amp;IF(F61="Scenario1PBT4",'Minor retrofit'!$N$41,IF(F61="Scenario2PBT4",'Minor retrofit'!$O$41,IF(F61="Scenario3PBT4",'Minor retrofit'!$P$41,"")))&amp;IF(F61="Scenario1PBT5",'Minor retrofit'!$Q$41,IF(F61="Scenario2PBT5",'Minor retrofit'!$R$41,IF(F61="Scenario3PBT5",'Minor retrofit'!$S$41,"")))&amp;IF(F61="Scenario1PBT6",'Minor retrofit'!$T$41,IF(F61="Scenario2PBT6",'Minor retrofit'!$U$41,IF(F61="Scenario3PBT6",'Minor retrofit'!$V$41,"")))&amp;IF(F61="Scenario1PBT7",'Minor retrofit'!$W$41,IF(F61="Scenario2PBT7",'Minor retrofit'!$X$41,IF(F61="Scenario3PBT7",'Minor retrofit'!$Y$41,"")))&amp;IF(F61="Scenario1PBT8",'Minor retrofit'!$Z$41,IF(F61="Scenario2PBT8",'Minor retrofit'!$AA$41,IF(F61="Scenario3PBT8",'Minor retrofit'!$AB$41,"")))&amp;IF(F61="Scenario1PBT9",'Minor retrofit'!$AC$41,IF(F61="Scenario2PBT9",'Minor retrofit'!$AD$41,IF(F61="Scenario3PBT9",'Minor retrofit'!$AE$41,"")))&amp;IF(F61="Scenario1PBT10",'Minor retrofit'!$AF$41,IF(F61="Scenario2PBT10",'Minor retrofit'!$AG$41,IF(F61="Scenario3PBT10",'Minor retrofit'!$AH$41,"")))&amp;IF(F61="Scenario1PBT11",'Minor retrofit'!$AI$41,IF(F61="Scenario2PBT11",'Minor retrofit'!$AJ$41,IF(F61="Scenario3PBT11",'Minor retrofit'!$AK$41,"")))&amp;IF(F61="Scenario1PBT12",'Minor retrofit'!$AL$41,IF(F61="Scenario2PBT12",'Minor retrofit'!$AM$41,IF(F61="Scenario3PBT12",'Minor retrofit'!$AN$41,"")))&amp;IF(F61="Scenario1PBT13",'Minor retrofit'!$AO$41,IF(F61="Scenario2PBT13",'Minor retrofit'!$AP$41,IF(F61="Scenario3PBT13",'Minor retrofit'!$AQ$41,"")))&amp;IF(F61="Scenario1PBT14",'Minor retrofit'!$AR$41,IF(F61="Scenario2PBT14",'Minor retrofit'!$AS$41,IF(F61="Scenario3PBT14",'Minor retrofit'!$AT$41,"")))&amp;IF(F61="Scenario1PBT15",'Minor retrofit'!$AU$41,IF(F61="Scenario2PBT15",'Minor retrofit'!$AV$41,IF(F61="Scenario3PBT15",'Minor retrofit'!$AW$41,"")))</f>
        <v/>
      </c>
      <c r="X61" s="117">
        <f t="shared" si="33"/>
        <v>0</v>
      </c>
      <c r="Y61" s="117" t="str">
        <f>IF(F61="Scenario1PBT1",'Minor retrofit'!$E$43,IF(F61="Scenario2PBT1",'Minor retrofit'!$F$43,IF(F61="Scenario3PBT1",'Minor retrofit'!$G$43,"")))&amp;IF(F61="Scenario1PBT2",'Minor retrofit'!$H$43,IF(F61="Scenario2PBT2",'Minor retrofit'!$I$43,IF(F61="Scenario3PBT2",'Minor retrofit'!$J$43,"")))&amp;IF(F61="Scenario1PBT3",'Minor retrofit'!$K$43,IF(F61="Scenario2PBT3",'Minor retrofit'!$L$43,IF(F61="Scenario3PBT3",'Minor retrofit'!$M$43,"")))&amp;IF(F61="Scenario1PBT4",'Minor retrofit'!$N$43,IF(F61="Scenario2PBT4",'Minor retrofit'!$O$43,IF(F61="Scenario3PBT4",'Minor retrofit'!$P$43,"")))&amp;IF(F61="Scenario1PBT5",'Minor retrofit'!$Q$43,IF(F61="Scenario2PBT5",'Minor retrofit'!$R$43,IF(F61="Scenario3PBT5",'Minor retrofit'!$S$43,"")))&amp;IF(F61="Scenario1PBT6",'Minor retrofit'!$T$43,IF(F61="Scenario2PBT6",'Minor retrofit'!$U$43,IF(F61="Scenario3PBT6",'Minor retrofit'!$V$43,"")))&amp;IF(F61="Scenario1PBT7",'Minor retrofit'!$W$43,IF(F61="Scenario2PBT7",'Minor retrofit'!$X$43,IF(F61="Scenario3PBT7",'Minor retrofit'!$Y$43,"")))&amp;IF(F61="Scenario1PBT8",'Minor retrofit'!$Z$43,IF(F61="Scenario2PBT8",'Minor retrofit'!$AA$43,IF(F61="Scenario3PBT8",'Minor retrofit'!$AB$43,"")))&amp;IF(F61="Scenario1PBT9",'Minor retrofit'!$AC$43,IF(F61="Scenario2PBT9",'Minor retrofit'!$AD$43,IF(F61="Scenario3PBT9",'Minor retrofit'!$AE$43,"")))&amp;IF(F61="Scenario1PBT10",'Minor retrofit'!$AF$43,IF(F61="Scenario2PBT10",'Minor retrofit'!$AG$43,IF(F61="Scenario3PBT10",'Minor retrofit'!$AH$43,"")))&amp;IF(F61="Scenario1PBT11",'Minor retrofit'!$AI$43,IF(F61="Scenario2PBT11",'Minor retrofit'!$AJ$43,IF(F61="Scenario3PBT11",'Minor retrofit'!$AK$43,"")))&amp;IF(F61="Scenario1PBT12",'Minor retrofit'!$AL$43,IF(F61="Scenario2PBT12",'Minor retrofit'!$AM$43,IF(F61="Scenario3PBT12",'Minor retrofit'!$AN$43,"")))&amp;IF(F61="Scenario1PBT13",'Minor retrofit'!$AO$43,IF(F61="Scenario2PBT13",'Minor retrofit'!$AP$43,IF(F61="Scenario3PBT13",'Minor retrofit'!$AQ$43,"")))&amp;IF(F61="Scenario1PBT14",'Minor retrofit'!$AR$43,IF(F61="Scenario2PBT14",'Minor retrofit'!$AS$43,IF(F61="Scenario3PBT14",'Minor retrofit'!$AT$43,"")))&amp;IF(F61="Scenario1PBT15",'Minor retrofit'!$AU$43,IF(F61="Scenario2PBT15",'Minor retrofit'!$AV$43,IF(F61="Scenario3PBT15",'Minor retrofit'!$AW$43,"")))</f>
        <v/>
      </c>
      <c r="Z61" s="117">
        <f t="shared" si="34"/>
        <v>0</v>
      </c>
      <c r="AA61" s="178" t="str">
        <f>IF(F61="Scenario1PBT1",'Minor retrofit'!$E$102,IF(F61="Scenario2PBT1",'Minor retrofit'!$F$102,IF(F61="Scenario3PBT1",'Minor retrofit'!$G$102,"")))&amp;IF(F61="Scenario1PBT2",'Minor retrofit'!$H$102,IF(F61="Scenario2PBT2",'Minor retrofit'!$I$102,IF(F61="Scenario3PBT2",'Minor retrofit'!$J$102,"")))&amp;IF(F61="Scenario1PBT3",'Minor retrofit'!$K$102,IF(F61="Scenario2PBT3",'Minor retrofit'!$L$102,IF(F61="Scenario3PBT3",'Minor retrofit'!$M$102,"")))&amp;IF(F61="Scenario1PBT4",'Minor retrofit'!$N$102,IF(F61="Scenario2PBT4",'Minor retrofit'!$O$102,IF(F61="Scenario3PBT4",'Minor retrofit'!$P$102,"")))&amp;IF(F61="Scenario1PBT5",'Minor retrofit'!$Q$102,IF(F61="Scenario2PBT5",'Minor retrofit'!$R$102,IF(F61="Scenario3PBT5",'Minor retrofit'!$S$102,"")))&amp;IF(F61="Scenario1PBT6",'Minor retrofit'!$T$102,IF(F61="Scenario2PBT6",'Minor retrofit'!$U$102,IF(F61="Scenario3PBT6",'Minor retrofit'!$V$102,"")))&amp;IF(F61="Scenario1PBT7",'Minor retrofit'!$W$102,IF(F61="Scenario2PBT7",'Minor retrofit'!$X$102,IF(F61="Scenario3PBT7",'Minor retrofit'!$Y$102,"")))&amp;IF(F61="Scenario1PBT8",'Minor retrofit'!$Z$102,IF(F61="Scenario2PBT8",'Minor retrofit'!$AA$102,IF(F61="Scenario3PBT8",'Minor retrofit'!$AB$102,"")))&amp;IF(F61="Scenario1PBT9",'Minor retrofit'!$AC$102,IF(F61="Scenario2PBT9",'Minor retrofit'!$AD$102,IF(F61="Scenario3PBT9",'Minor retrofit'!$AE$102,"")))&amp;IF(F61="Scenario1PBT10",'Minor retrofit'!$AF$102,IF(F61="Scenario2PBT10",'Minor retrofit'!$AG$102,IF(F61="Scenario3PBT10",'Minor retrofit'!$AH$102,"")))&amp;IF(F61="Scenario1PBT11",'Minor retrofit'!$AI$102,IF(F61="Scenario2PBT11",'Minor retrofit'!$AJ$102,IF(F61="Scenario3PBT11",'Minor retrofit'!$AK$102,"")))&amp;IF(F61="Scenario1PBT12",'Minor retrofit'!$AL$102,IF(F61="Scenario2PBT12",'Minor retrofit'!$AM$102,IF(F61="Scenario3PBT12",'Minor retrofit'!$AN$102,"")))&amp;IF(F61="Scenario1PBT13",'Minor retrofit'!$AO$102,IF(F61="Scenario2PBT13",'Minor retrofit'!$AP$102,IF(F61="Scenario3PBT13",'Minor retrofit'!$AQ$102,"")))&amp;IF(F61="Scenario1PBT14",'Minor retrofit'!$AR$102,IF(F61="Scenario2PBT14",'Minor retrofit'!$AS$102,IF(F61="Scenario3PBT14",'Minor retrofit'!$AT$102,"")))&amp;IF(F61="Scenario1PBT15",'Minor retrofit'!$AU$102,IF(F61="Scenario2PBT15",'Minor retrofit'!$AV$102,IF(F61="Scenario3PBT15",'Minor retrofit'!$AW$102,"")))</f>
        <v/>
      </c>
      <c r="AB61" s="179">
        <f t="shared" si="35"/>
        <v>0</v>
      </c>
      <c r="AC61" s="363" t="str">
        <f t="shared" si="48"/>
        <v/>
      </c>
      <c r="AD61" s="353">
        <f>IF(AC61="",IFERROR('Projection_Base-case'!G62-G61,0),0)</f>
        <v>0</v>
      </c>
      <c r="AE61" s="350">
        <f t="shared" si="36"/>
        <v>0</v>
      </c>
      <c r="AF61" s="361">
        <f>IFERROR(100*AD61/'Projection_Base-case'!G62,0)</f>
        <v>0</v>
      </c>
      <c r="AG61" s="352">
        <f>IF(AC61="",IFERROR('Projection_Base-case'!I62-I61,0),0)</f>
        <v>0</v>
      </c>
      <c r="AH61" s="353">
        <f t="shared" si="37"/>
        <v>0</v>
      </c>
      <c r="AI61" s="361">
        <f>IFERROR(100*AG61/'Projection_Base-case'!I62,0)</f>
        <v>0</v>
      </c>
      <c r="AJ61" s="352">
        <f>IF(AC61="",IFERROR('Projection_Base-case'!K62-K61,0),0)</f>
        <v>0</v>
      </c>
      <c r="AK61" s="353">
        <f t="shared" si="38"/>
        <v>0</v>
      </c>
      <c r="AL61" s="361">
        <f>IFERROR(100*AJ61/'Projection_Base-case'!K62,0)</f>
        <v>0</v>
      </c>
      <c r="AM61" s="352">
        <f>-IF(AC61="",IFERROR('Projection_Base-case'!M62-M61,0),0)</f>
        <v>0</v>
      </c>
      <c r="AN61" s="353">
        <f t="shared" si="39"/>
        <v>0</v>
      </c>
      <c r="AO61" s="354">
        <f>IFERROR(IF('Projection_Base-case'!N62&gt;0,100*AN61/'Projection_Base-case'!N62,100*AN61/N61),0)</f>
        <v>0</v>
      </c>
      <c r="AP61" s="355">
        <f>IF(AC61="",IFERROR('Projection_Base-case'!O62-O61,0),0)</f>
        <v>0</v>
      </c>
      <c r="AQ61" s="356">
        <f t="shared" si="40"/>
        <v>0</v>
      </c>
      <c r="AR61" s="356">
        <f>IFERROR(100*AP61/'Projection_Base-case'!O62,0)</f>
        <v>0</v>
      </c>
      <c r="AS61" s="355">
        <f>IF(AC61="",IFERROR('Projection_Base-case'!Q62-Q61,0),0)</f>
        <v>0</v>
      </c>
      <c r="AT61" s="356">
        <f t="shared" si="41"/>
        <v>0</v>
      </c>
      <c r="AU61" s="356">
        <f>IFERROR(100*AS61/'Projection_Base-case'!Q62,0)</f>
        <v>0</v>
      </c>
      <c r="AV61" s="355">
        <f>IF(AC61="",IFERROR('Projection_Base-case'!S62-S61,0),0)</f>
        <v>0</v>
      </c>
      <c r="AW61" s="356">
        <f t="shared" si="42"/>
        <v>0</v>
      </c>
      <c r="AX61" s="357">
        <f>IFERROR(100*AV61/'Projection_Base-case'!S62,0)</f>
        <v>0</v>
      </c>
      <c r="AY61" s="358">
        <f>IF(AC61="",IFERROR('Projection_Base-case'!U62-U61,0),0)</f>
        <v>0</v>
      </c>
      <c r="AZ61" s="359">
        <f t="shared" si="43"/>
        <v>0</v>
      </c>
      <c r="BA61" s="359">
        <f>IFERROR(100*AY61/'Projection_Base-case'!U62,0)</f>
        <v>0</v>
      </c>
      <c r="BB61" s="358">
        <f>IF(AC61="",IFERROR('Projection_Base-case'!W62-W61,0),0)</f>
        <v>0</v>
      </c>
      <c r="BC61" s="359">
        <f t="shared" si="44"/>
        <v>0</v>
      </c>
      <c r="BD61" s="359">
        <f>IFERROR(100*BB61/'Projection_Base-case'!W62,0)</f>
        <v>0</v>
      </c>
      <c r="BE61" s="358">
        <f>IF(AC61="",IFERROR('Projection_Base-case'!Y62-Y61,0),0)</f>
        <v>0</v>
      </c>
      <c r="BF61" s="359">
        <f t="shared" si="45"/>
        <v>0</v>
      </c>
      <c r="BG61" s="359">
        <f>IFERROR(100*BE61/'Projection_Base-case'!Y62,0)</f>
        <v>0</v>
      </c>
      <c r="BH61" s="359">
        <f t="shared" si="46"/>
        <v>0</v>
      </c>
      <c r="BI61" s="360">
        <f t="shared" si="47"/>
        <v>0</v>
      </c>
    </row>
    <row r="62" spans="1:61">
      <c r="A62" s="205">
        <v>58</v>
      </c>
      <c r="B62" s="347">
        <f>IF('Projection_Base-case'!B63&lt;&gt;"",'Projection_Base-case'!B63,0)</f>
        <v>0</v>
      </c>
      <c r="C62" s="347">
        <f>IF('Projection_Base-case'!C63&lt;&gt;"",'Projection_Base-case'!C63,0)</f>
        <v>0</v>
      </c>
      <c r="D62" s="365">
        <f>IF('Projection_Base-case'!D63&lt;&gt;"",'Projection_Base-case'!D63,0)</f>
        <v>0</v>
      </c>
      <c r="E62" s="369"/>
      <c r="F62" s="367" t="str">
        <f t="shared" si="23"/>
        <v>0</v>
      </c>
      <c r="G62" s="206" t="str">
        <f>IF(F62="Scenario1PBT1",'Minor retrofit'!$E$7,IF(F62="Scenario2PBT1",'Minor retrofit'!$F$7,IF(F62="Scenario3PBT1",'Minor retrofit'!$G$7,"")))&amp;IF(F62="Scenario1PBT2",'Minor retrofit'!$H$7,IF(F62="Scenario2PBT2",'Minor retrofit'!$I$7,IF(F62="Scenario3PBT2",'Minor retrofit'!$J$7,"")))&amp;IF(F62="Scenario1PBT3",'Minor retrofit'!$K$7,IF(F62="Scenario2PBT3",'Minor retrofit'!$L$7,IF(F62="Scenario3PBT3",'Minor retrofit'!$M$7,"")))&amp;IF(F62="Scenario1PBT4",'Minor retrofit'!$N$7,IF(F62="Scenario2PBT4",'Minor retrofit'!$O$7,IF(F62="Scenario3PBT4",'Minor retrofit'!$P$7,"")))&amp;IF(F62="Scenario1PBT5",'Minor retrofit'!$Q$7,IF(F62="Scenario2PBT5",'Minor retrofit'!$R$7,IF(F62="Scenario3PBT5",'Minor retrofit'!$S$7,"")))&amp;IF(F62="Scenario1PBT6",'Minor retrofit'!$T$7,IF(F62="Scenario2PBT6",'Minor retrofit'!$U$7,IF(F62="Scenario3PBT6",'Minor retrofit'!$V$7,"")))&amp;IF(F62="Scenario1PBT7",'Minor retrofit'!$W$7,IF(F62="Scenario2PBT7",'Minor retrofit'!$X$7,IF(F62="Scenario3PBT7",'Minor retrofit'!$Y$7,"")))&amp;IF(F62="Scenario1PBT8",'Minor retrofit'!$Z$7,IF(F62="Scenario2PBT8",'Minor retrofit'!$AA$7,IF(F62="Scenario3PBT8",'Minor retrofit'!$AB$7,"")))&amp;IF(F62="Scenario1PBT9",'Minor retrofit'!$AC$7,IF(F62="Scenario2PBT9",'Minor retrofit'!$AD$7,IF(F62="Scenario3PBT9",'Minor retrofit'!$AE$7,"")))&amp;IF(F62="Scenario1PBT10",'Minor retrofit'!$AF$7,IF(F62="Scenario2PBT10",'Minor retrofit'!$AG$7,IF(F62="Scenario3PBT10",'Minor retrofit'!$AH$7,"")))&amp;IF(F62="Scenario1PBT11",'Minor retrofit'!$AI$7,IF(F62="Scenario2PBT11",'Minor retrofit'!$AJ$7,IF(F62="Scenario3PBT11",'Minor retrofit'!$AK$7,"")))&amp;IF(F62="Scenario1PBT12",'Minor retrofit'!$AL$7,IF(F62="Scenario2PBT12",'Minor retrofit'!$AM$7,IF(F62="Scenario3PBT12",'Minor retrofit'!$AN$7,"")))&amp;IF(F62="Scenario1PBT13",'Minor retrofit'!$AO$7,IF(F62="Scenario2PBT13",'Minor retrofit'!$AP$7,IF(F62="Scenario3PBT13",'Minor retrofit'!$AQ$7,"")))&amp;IF(F62="Scenario1PBT14",'Minor retrofit'!$AR$7,IF(F62="Scenario2PBT14",'Minor retrofit'!$AS$7,IF(F62="Scenario3PBT14",'Minor retrofit'!$AT$7,"")))&amp;IF(F62="Scenario1PBT15",'Minor retrofit'!$AU$7,IF(F62="Scenario2PBT15",'Minor retrofit'!$AV$7,IF(F62="Scenario3PBT15",'Minor retrofit'!$AW$7,"")))</f>
        <v/>
      </c>
      <c r="H62" s="117">
        <f t="shared" si="25"/>
        <v>0</v>
      </c>
      <c r="I62" s="117" t="str">
        <f>IF(F62="Scenario1PBT1",'Minor retrofit'!$E$17,IF(F62="Scenario2PBT1",'Minor retrofit'!$F$17,IF(F62="Scenario3PBT1",'Minor retrofit'!$G$17,"")))&amp;IF(F62="Scenario1PBT2",'Minor retrofit'!$H$17,IF(F62="Scenario2PBT2",'Minor retrofit'!$I$17,IF(F62="Scenario3PBT2",'Minor retrofit'!$J$17,"")))&amp;IF(F62="Scenario1PBT3",'Minor retrofit'!$K$17,IF(F62="Scenario2PBT3",'Minor retrofit'!$L$17,IF(F62="Scenario3PBT3",'Minor retrofit'!$M$17,"")))&amp;IF(F62="Scenario1PBT4",'Minor retrofit'!$N$17,IF(F62="Scenario2PBT4",'Minor retrofit'!$O$17,IF(F62="Scenario3PBT4",'Minor retrofit'!$P$17,"")))&amp;IF(F62="Scenario1PBT5",'Minor retrofit'!$Q$17,IF(F62="Scenario2PBT5",'Minor retrofit'!$R$17,IF(F62="Scenario3PBT5",'Minor retrofit'!$S$17,"")))&amp;IF(F62="Scenario1PBT6",'Minor retrofit'!$T$17,IF(F62="Scenario2PBT6",'Minor retrofit'!$U$17,IF(F62="Scenario3PBT6",'Minor retrofit'!$V$17,"")))&amp;IF(F62="Scenario1PBT7",'Minor retrofit'!$W$17,IF(F62="Scenario2PBT7",'Minor retrofit'!$X$17,IF(F62="Scenario3PBT7",'Minor retrofit'!$Y$17,"")))&amp;IF(F62="Scenario1PBT8",'Minor retrofit'!$Z$17,IF(F62="Scenario2PBT8",'Minor retrofit'!$AA$17,IF(F62="Scenario3PBT8",'Minor retrofit'!$AB$17,"")))&amp;IF(F62="Scenario1PBT9",'Minor retrofit'!$AC$17,IF(F62="Scenario2PBT9",'Minor retrofit'!$AD$17,IF(F62="Scenario3PBT9",'Minor retrofit'!$AE$17,"")))&amp;IF(F62="Scenario1PBT10",'Minor retrofit'!$AF$17,IF(F62="Scenario2PBT10",'Minor retrofit'!$AG$17,IF(F62="Scenario3PBT10",'Minor retrofit'!$AH$17,"")))&amp;IF(F62="Scenario1PBT11",'Minor retrofit'!$AI$17,IF(F62="Scenario2PBT11",'Minor retrofit'!$AJ$17,IF(F62="Scenario3PBT11",'Minor retrofit'!$AK$17,"")))&amp;IF(F62="Scenario1PBT12",'Minor retrofit'!$AL$17,IF(F62="Scenario2PBT12",'Minor retrofit'!$AM$17,IF(F62="Scenario3PBT12",'Minor retrofit'!$AN$17,"")))&amp;IF(F62="Scenario1PBT13",'Minor retrofit'!$AO$17,IF(F62="Scenario2PBT13",'Minor retrofit'!$AP$17,IF(F62="Scenario3PBT13",'Minor retrofit'!$AQ$17,"")))&amp;IF(F62="Scenario1PBT14",'Minor retrofit'!$AR$17,IF(F62="Scenario2PBT14",'Minor retrofit'!$AS$17,IF(F62="Scenario3PBT14",'Minor retrofit'!$AT$17,"")))&amp;IF(F62="Scenario1PBT15",'Minor retrofit'!$AU$17,IF(F62="Scenario2PBT15",'Minor retrofit'!$AV$17,IF(F62="Scenario3PBT15",'Minor retrofit'!$AW$17,"")))</f>
        <v/>
      </c>
      <c r="J62" s="117">
        <f t="shared" si="26"/>
        <v>0</v>
      </c>
      <c r="K62" s="117" t="str">
        <f>IF(F62="Scenario1PBT1",'Minor retrofit'!$E$19,IF(F62="Scenario2PBT1",'Minor retrofit'!$F$19,IF(F62="Scenario3PBT1",'Minor retrofit'!$G$19,"")))&amp;IF(F62="Scenario1PBT2",'Minor retrofit'!$H$19,IF(F62="Scenario2PBT2",'Minor retrofit'!$I$19,IF(F62="Scenario3PBT2",'Minor retrofit'!$J$19,"")))&amp;IF(F62="Scenario1PBT3",'Minor retrofit'!$K$19,IF(F62="Scenario2PBT3",'Minor retrofit'!$L$19,IF(F62="Scenario3PBT3",'Minor retrofit'!$M$19,"")))&amp;IF(F62="Scenario1PBT4",'Minor retrofit'!$N$19,IF(F62="Scenario2PBT4",'Minor retrofit'!$O$19,IF(F62="Scenario3PBT4",'Minor retrofit'!$P$19,"")))&amp;IF(F62="Scenario1PBT5",'Minor retrofit'!$Q$19,IF(F62="Scenario2PBT5",'Minor retrofit'!$R$19,IF(F62="Scenario3PBT5",'Minor retrofit'!$S$19,"")))&amp;IF(F62="Scenario1PBT6",'Minor retrofit'!$T$19,IF(F62="Scenario2PBT6",'Minor retrofit'!$U$19,IF(F62="Scenario3PBT6",'Minor retrofit'!$V$19,"")))&amp;IF(F62="Scenario1PBT7",'Minor retrofit'!$W$19,IF(F62="Scenario2PBT7",'Minor retrofit'!$X$19,IF(F62="Scenario3PBT7",'Minor retrofit'!$Y$19,"")))&amp;IF(F62="Scenario1PBT8",'Minor retrofit'!$Z$19,IF(F62="Scenario2PBT8",'Minor retrofit'!$AA$19,IF(F62="Scenario3PBT8",'Minor retrofit'!$AB$19,"")))&amp;IF(F62="Scenario1PBT9",'Minor retrofit'!$AC$19,IF(F62="Scenario2PBT9",'Minor retrofit'!$AD$19,IF(F62="Scenario3PBT9",'Minor retrofit'!$AE$19,"")))&amp;IF(F62="Scenario1PBT10",'Minor retrofit'!$AF$19,IF(F62="Scenario2PBT10",'Minor retrofit'!$AG$19,IF(F62="Scenario3PBT10",'Minor retrofit'!$AH$19,"")))&amp;IF(F62="Scenario1PBT11",'Minor retrofit'!$AI$19,IF(F62="Scenario2PBT11",'Minor retrofit'!$AJ$19,IF(F62="Scenario3PBT11",'Minor retrofit'!$AK$19,"")))&amp;IF(F62="Scenario1PBT12",'Minor retrofit'!$AL$19,IF(F62="Scenario2PBT12",'Minor retrofit'!$AM$19,IF(F62="Scenario3PBT12",'Minor retrofit'!$AN$19,"")))&amp;IF(F62="Scenario1PBT13",'Minor retrofit'!$AO$19,IF(F62="Scenario2PBT13",'Minor retrofit'!$AP$19,IF(F62="Scenario3PBT13",'Minor retrofit'!$AQ$19,"")))&amp;IF(F62="Scenario1PBT14",'Minor retrofit'!$AR$19,IF(F62="Scenario2PBT14",'Minor retrofit'!$AS$19,IF(F62="Scenario3PBT14",'Minor retrofit'!$AT$19,"")))&amp;IF(F62="Scenario1PBT15",'Minor retrofit'!$AU$19,IF(F62="Scenario2PBT15",'Minor retrofit'!$AV$19,IF(F62="Scenario3PBT15",'Minor retrofit'!$AW$19,"")))</f>
        <v/>
      </c>
      <c r="L62" s="117">
        <f t="shared" si="27"/>
        <v>0</v>
      </c>
      <c r="M62" s="117" t="str">
        <f>IF(F62="Scenario1PBT1",'Minor retrofit'!$E$21,IF(F62="Scenario2PBT1",'Minor retrofit'!$F$21,IF(F62="Scenario3PBT1",'Minor retrofit'!$G$21,"")))&amp;IF(F62="Scenario1PBT2",'Minor retrofit'!$H$21,IF(F62="Scenario2PBT2",'Minor retrofit'!$I$21,IF(F62="Scenario3PBT2",'Minor retrofit'!$J$21,"")))&amp;IF(F62="Scenario1PBT3",'Minor retrofit'!$K$21,IF(F62="Scenario2PBT3",'Minor retrofit'!$L$21,IF(F62="Scenario3PBT3",'Minor retrofit'!$M$21,"")))&amp;IF(F62="Scenario1PBT4",'Minor retrofit'!$N$21,IF(F62="Scenario2PBT4",'Minor retrofit'!$O$21,IF(F62="Scenario3PBT4",'Minor retrofit'!$P$21,"")))&amp;IF(F62="Scenario1PBT5",'Minor retrofit'!$Q$21,IF(F62="Scenario2PBT5",'Minor retrofit'!$R$21,IF(F62="Scenario3PBT5",'Minor retrofit'!$S$21,"")))&amp;IF(F62="Scenario1PBT6",'Minor retrofit'!$T$21,IF(F62="Scenario2PBT6",'Minor retrofit'!$U$21,IF(F62="Scenario3PBT6",'Minor retrofit'!$V$21,"")))&amp;IF(F62="Scenario1PBT7",'Minor retrofit'!$W$21,IF(F62="Scenario2PBT7",'Minor retrofit'!$X$21,IF(F62="Scenario3PBT7",'Minor retrofit'!$Y$21,"")))&amp;IF(F62="Scenario1PBT8",'Minor retrofit'!$Z$21,IF(F62="Scenario2PBT8",'Minor retrofit'!$AA$21,IF(F62="Scenario3PBT8",'Minor retrofit'!$AB$21,"")))&amp;IF(F62="Scenario1PBT9",'Minor retrofit'!$AC$21,IF(F62="Scenario2PBT9",'Minor retrofit'!$AD$21,IF(F62="Scenario3PBT9",'Minor retrofit'!$AE$21,"")))&amp;IF(F62="Scenario1PBT10",'Minor retrofit'!$AF$21,IF(F62="Scenario2PBT10",'Minor retrofit'!$AG$21,IF(F62="Scenario3PBT10",'Minor retrofit'!$AH$21,"")))&amp;IF(F62="Scenario1PBT11",'Minor retrofit'!$AI$21,IF(F62="Scenario2PBT11",'Minor retrofit'!$AJ$21,IF(F62="Scenario3PBT11",'Minor retrofit'!$AK$21,"")))&amp;IF(F62="Scenario1PBT12",'Minor retrofit'!$AL$21,IF(F62="Scenario2PBT12",'Minor retrofit'!$AM$21,IF(F62="Scenario3PBT12",'Minor retrofit'!$AN$21,"")))&amp;IF(F62="Scenario1PBT13",'Minor retrofit'!$AO$21,IF(F62="Scenario2PBT13",'Minor retrofit'!$AP$21,IF(F62="Scenario3PBT13",'Minor retrofit'!$AQ$21,"")))&amp;IF(F62="Scenario1PBT14",'Minor retrofit'!$AR$21,IF(F62="Scenario2PBT14",'Minor retrofit'!$AS$21,IF(F62="Scenario3PBT14",'Minor retrofit'!$AT$21,"")))&amp;IF(F62="Scenario1PBT15",'Minor retrofit'!$AU$21,IF(F62="Scenario2PBT15",'Minor retrofit'!$AV$21,IF(F62="Scenario3PBT15",'Minor retrofit'!$AW$21,"")))</f>
        <v/>
      </c>
      <c r="N62" s="118">
        <f t="shared" si="28"/>
        <v>0</v>
      </c>
      <c r="O62" s="206" t="str">
        <f>IF(F62="Scenario1PBT1",'Minor retrofit'!$E$24,IF(F62="Scenario2PBT1",'Minor retrofit'!$F$24,IF(F62="Scenario3PBT1",'Minor retrofit'!$G$24,"")))&amp;IF(F62="Scenario1PBT2",'Minor retrofit'!$H$24,IF(F62="Scenario2PBT2",'Minor retrofit'!$I$24,IF(F62="Scenario3PBT2",'Minor retrofit'!$J$24,"")))&amp;IF(F62="Scenario1PBT3",'Minor retrofit'!$K$24,IF(F62="Scenario2PBT3",'Minor retrofit'!$L$24,IF(F62="Scenario3PBT3",'Minor retrofit'!$M$24,"")))&amp;IF(F62="Scenario1PBT4",'Minor retrofit'!$N$24,IF(F62="Scenario2PBT4",'Minor retrofit'!$O$24,IF(F62="Scenario3PBT4",'Minor retrofit'!$P$24,"")))&amp;IF(F62="Scenario1PBT5",'Minor retrofit'!$Q$24,IF(F62="Scenario2PBT5",'Minor retrofit'!$R$24,IF(F62="Scenario3PBT5",'Minor retrofit'!$S$24,"")))&amp;IF(F62="Scenario1PBT6",'Minor retrofit'!$T$24,IF(F62="Scenario2PBT6",'Minor retrofit'!$U$24,IF(F62="Scenario3PBT6",'Minor retrofit'!$V$24,"")))&amp;IF(F62="Scenario1PBT7",'Minor retrofit'!$W$24,IF(F62="Scenario2PBT7",'Minor retrofit'!$X$24,IF(F62="Scenario3PBT7",'Minor retrofit'!$Y$24,"")))&amp;IF(F62="Scenario1PBT8",'Minor retrofit'!$Z$24,IF(F62="Scenario2PBT8",'Minor retrofit'!$AA$24,IF(F62="Scenario3PBT8",'Minor retrofit'!$AB$24,"")))&amp;IF(F62="Scenario1PBT9",'Minor retrofit'!$AC$24,IF(F62="Scenario2PBT9",'Minor retrofit'!$AD$24,IF(F62="Scenario3PBT9",'Minor retrofit'!$AE$24,"")))&amp;IF(F62="Scenario1PBT10",'Minor retrofit'!$AF$24,IF(F62="Scenario2PBT10",'Minor retrofit'!$AG$24,IF(F62="Scenario3PBT10",'Minor retrofit'!$AH$24,"")))&amp;IF(F62="Scenario1PBT11",'Minor retrofit'!$AI$24,IF(F62="Scenario2PBT11",'Minor retrofit'!$AJ$24,IF(F62="Scenario3PBT11",'Minor retrofit'!$AK$24,"")))&amp;IF(F62="Scenario1PBT12",'Minor retrofit'!$AL$24,IF(F62="Scenario2PBT12",'Minor retrofit'!$AM$24,IF(F62="Scenario3PBT12",'Minor retrofit'!$AN$24,"")))&amp;IF(F62="Scenario1PBT13",'Minor retrofit'!$AO$24,IF(F62="Scenario2PBT13",'Minor retrofit'!$AP$24,IF(F62="Scenario3PBT13",'Minor retrofit'!$AQ$24,"")))&amp;IF(F62="Scenario1PBT14",'Minor retrofit'!$AR$24,IF(F62="Scenario2PBT14",'Minor retrofit'!$AS$24,IF(F62="Scenario3PBT14",'Minor retrofit'!$AT$24,"")))&amp;IF(F62="Scenario1PBT15",'Minor retrofit'!$AU$24,IF(F62="Scenario2PBT15",'Minor retrofit'!$AV$24,IF(F62="Scenario3PBT15",'Minor retrofit'!$AW$24,"")))</f>
        <v/>
      </c>
      <c r="P62" s="117">
        <f t="shared" si="29"/>
        <v>0</v>
      </c>
      <c r="Q62" s="117" t="str">
        <f>IF(F62="Scenario1PBT1",'Minor retrofit'!$E$26,IF(F62="Scenario2PBT1",'Minor retrofit'!$F$26,IF(F62="Scenario3PBT1",'Minor retrofit'!$G$26,"")))&amp;IF(F62="Scenario1PBT2",'Minor retrofit'!$H$26,IF(F62="Scenario2PBT2",'Minor retrofit'!$I$26,IF(F62="Scenario3PBT2",'Minor retrofit'!$J$26,"")))&amp;IF(F62="Scenario1PBT3",'Minor retrofit'!$K$26,IF(F62="Scenario2PBT3",'Minor retrofit'!$L$26,IF(F62="Scenario3PBT3",'Minor retrofit'!$M$26,"")))&amp;IF(F62="Scenario1PBT4",'Minor retrofit'!$N$26,IF(F62="Scenario2PBT4",'Minor retrofit'!$O$26,IF(F62="Scenario3PBT4",'Minor retrofit'!$P$26,"")))&amp;IF(F62="Scenario1PBT5",'Minor retrofit'!$Q$26,IF(F62="Scenario2PBT5",'Minor retrofit'!$R$26,IF(F62="Scenario3PBT5",'Minor retrofit'!$S$26,"")))&amp;IF(F62="Scenario1PBT6",'Minor retrofit'!$T$26,IF(F62="Scenario2PBT6",'Minor retrofit'!$U$26,IF(F62="Scenario3PBT6",'Minor retrofit'!$V$26,"")))&amp;IF(F62="Scenario1PBT7",'Minor retrofit'!$W$26,IF(F62="Scenario2PBT7",'Minor retrofit'!$X$26,IF(F62="Scenario3PBT7",'Minor retrofit'!$Y$26,"")))&amp;IF(F62="Scenario1PBT8",'Minor retrofit'!$Z$26,IF(F62="Scenario2PBT8",'Minor retrofit'!$AA$26,IF(F62="Scenario3PBT8",'Minor retrofit'!$AB$26,"")))&amp;IF(F62="Scenario1PBT9",'Minor retrofit'!$AC$26,IF(F62="Scenario2PBT9",'Minor retrofit'!$AD$26,IF(F62="Scenario3PBT9",'Minor retrofit'!$AE$26,"")))&amp;IF(F62="Scenario1PBT10",'Minor retrofit'!$AF$26,IF(F62="Scenario2PBT10",'Minor retrofit'!$AG$26,IF(F62="Scenario3PBT10",'Minor retrofit'!$AH$26,"")))&amp;IF(F62="Scenario1PBT11",'Minor retrofit'!$AI$26,IF(F62="Scenario2PBT11",'Minor retrofit'!$AJ$26,IF(F62="Scenario3PBT11",'Minor retrofit'!$AK$26,"")))&amp;IF(F62="Scenario1PBT12",'Minor retrofit'!$AL$26,IF(F62="Scenario2PBT12",'Minor retrofit'!$AM$26,IF(F62="Scenario3PBT12",'Minor retrofit'!$AN$26,"")))&amp;IF(F62="Scenario1PBT13",'Minor retrofit'!$AO$26,IF(F62="Scenario2PBT13",'Minor retrofit'!$AP$26,IF(F62="Scenario3PBT13",'Minor retrofit'!$AQ$26,"")))&amp;IF(F62="Scenario1PBT14",'Minor retrofit'!$AR$26,IF(F62="Scenario2PBT14",'Minor retrofit'!$AS$26,IF(F62="Scenario3PBT14",'Minor retrofit'!$AT$26,"")))&amp;IF(F62="Scenario1PBT15",'Minor retrofit'!$AU$26,IF(F62="Scenario2PBT15",'Minor retrofit'!$AV$26,IF(F62="Scenario3PBT15",'Minor retrofit'!$AW$26,"")))</f>
        <v/>
      </c>
      <c r="R62" s="117">
        <f t="shared" si="30"/>
        <v>0</v>
      </c>
      <c r="S62" s="117" t="str">
        <f>IF(F62="Scenario1PBT1",'Minor retrofit'!$E$28,IF(F62="Scenario2PBT1",'Minor retrofit'!$F$28,IF(F62="Scenario3PBT1",'Minor retrofit'!$G$28,"")))&amp;IF(F62="Scenario1PBT2",'Minor retrofit'!$H$28,IF(F62="Scenario2PBT2",'Minor retrofit'!$I$28,IF(F62="Scenario3PBT2",'Minor retrofit'!$J$28,"")))&amp;IF(F62="Scenario1PBT3",'Minor retrofit'!$K$28,IF(F62="Scenario2PBT3",'Minor retrofit'!$L$28,IF(F62="Scenario3PBT3",'Minor retrofit'!$M$28,"")))&amp;IF(F62="Scenario1PBT4",'Minor retrofit'!$N$28,IF(F62="Scenario2PBT4",'Minor retrofit'!$O$28,IF(F62="Scenario3PBT4",'Minor retrofit'!$P$28,"")))&amp;IF(F62="Scenario1PBT5",'Minor retrofit'!$Q$28,IF(F62="Scenario2PBT5",'Minor retrofit'!$R$28,IF(F62="Scenario3PBT5",'Minor retrofit'!$S$28,"")))&amp;IF(F62="Scenario1PBT6",'Minor retrofit'!$T$28,IF(F62="Scenario2PBT6",'Minor retrofit'!$U$28,IF(F62="Scenario3PBT6",'Minor retrofit'!$V$28,"")))&amp;IF(F62="Scenario1PBT7",'Minor retrofit'!$W$28,IF(F62="Scenario2PBT7",'Minor retrofit'!$X$28,IF(F62="Scenario3PBT7",'Minor retrofit'!$Y$28,"")))&amp;IF(F62="Scenario1PBT8",'Minor retrofit'!$Z$28,IF(F62="Scenario2PBT8",'Minor retrofit'!$AA$28,IF(F62="Scenario3PBT8",'Minor retrofit'!$AB$28,"")))&amp;IF(F62="Scenario1PBT9",'Minor retrofit'!$AC$28,IF(F62="Scenario2PBT9",'Minor retrofit'!$AD$28,IF(F62="Scenario3PBT9",'Minor retrofit'!$AE$28,"")))&amp;IF(F62="Scenario1PBT10",'Minor retrofit'!$AF$28,IF(F62="Scenario2PBT10",'Minor retrofit'!$AG$28,IF(F62="Scenario3PBT10",'Minor retrofit'!$AH$28,"")))&amp;IF(F62="Scenario1PBT11",'Minor retrofit'!$AI$28,IF(F62="Scenario2PBT11",'Minor retrofit'!$AJ$28,IF(F62="Scenario3PBT11",'Minor retrofit'!$AK$28,"")))&amp;IF(F62="Scenario1PBT12",'Minor retrofit'!$AL$28,IF(F62="Scenario2PBT12",'Minor retrofit'!$AM$28,IF(F62="Scenario3PBT12",'Minor retrofit'!$AN$28,"")))&amp;IF(F62="Scenario1PBT13",'Minor retrofit'!$AO$28,IF(F62="Scenario2PBT13",'Minor retrofit'!$AP$28,IF(F62="Scenario3PBT13",'Minor retrofit'!$AQ$28,"")))&amp;IF(F62="Scenario1PBT14",'Minor retrofit'!$AR$28,IF(F62="Scenario2PBT14",'Minor retrofit'!$AS$28,IF(F62="Scenario3PBT14",'Minor retrofit'!$AT$28,"")))&amp;IF(F62="Scenario1PBT15",'Minor retrofit'!$AU$28,IF(F62="Scenario2PBT15",'Minor retrofit'!$AV$28,IF(F62="Scenario3PBT15",'Minor retrofit'!$AW$28,"")))</f>
        <v/>
      </c>
      <c r="T62" s="207">
        <f t="shared" si="31"/>
        <v>0</v>
      </c>
      <c r="U62" s="206" t="str">
        <f>IF(F62="Scenario1PBT1",'Minor retrofit'!$E$39,IF(F62="Scenario2PBT1",'Minor retrofit'!$F$39,IF(F62="Scenario3PBT1",'Minor retrofit'!$G$39,"")))&amp;IF(F62="Scenario1PBT2",'Minor retrofit'!$H$39,IF(F62="Scenario2PBT2",'Minor retrofit'!$I$39,IF(F62="Scenario3PBT2",'Minor retrofit'!$J$39,"")))&amp;IF(F62="Scenario1PBT3",'Minor retrofit'!$K$39,IF(F62="Scenario2PBT3",'Minor retrofit'!$L$39,IF(F62="Scenario3PBT3",'Minor retrofit'!$M$39,"")))&amp;IF(F62="Scenario1PBT4",'Minor retrofit'!$N$39,IF(F62="Scenario2PBT4",'Minor retrofit'!$O$39,IF(F62="Scenario3PBT4",'Minor retrofit'!$P$39,"")))&amp;IF(F62="Scenario1PBT5",'Minor retrofit'!$Q$39,IF(F62="Scenario2PBT5",'Minor retrofit'!$R$39,IF(F62="Scenario3PBT5",'Minor retrofit'!$S$39,"")))&amp;IF(F62="Scenario1PBT6",'Minor retrofit'!$T$39,IF(F62="Scenario2PBT6",'Minor retrofit'!$U$39,IF(F62="Scenario3PBT6",'Minor retrofit'!$V$39,"")))&amp;IF(F62="Scenario1PBT7",'Minor retrofit'!$W$39,IF(F62="Scenario2PBT7",'Minor retrofit'!$X$39,IF(F62="Scenario3PBT7",'Minor retrofit'!$Y$39,"")))&amp;IF(F62="Scenario1PBT8",'Minor retrofit'!$Z$39,IF(F62="Scenario2PBT8",'Minor retrofit'!$AA$39,IF(F62="Scenario3PBT8",'Minor retrofit'!$AB$39,"")))&amp;IF(F62="Scenario1PBT9",'Minor retrofit'!$AC$39,IF(F62="Scenario2PBT9",'Minor retrofit'!$AD$39,IF(F62="Scenario3PBT9",'Minor retrofit'!$AE$39,"")))&amp;IF(F62="Scenario1PBT10",'Minor retrofit'!$AF$39,IF(F62="Scenario2PBT10",'Minor retrofit'!$AG$39,IF(F62="Scenario3PBT10",'Minor retrofit'!$AH$39,"")))&amp;IF(F62="Scenario1PBT11",'Minor retrofit'!$AI$39,IF(F62="Scenario2PBT11",'Minor retrofit'!$AJ$39,IF(F62="Scenario3PBT11",'Minor retrofit'!$AK$39,"")))&amp;IF(F62="Scenario1PBT12",'Minor retrofit'!$AL$39,IF(F62="Scenario2PBT12",'Minor retrofit'!$AM$39,IF(F62="Scenario3PBT12",'Minor retrofit'!$AN$39,"")))&amp;IF(F62="Scenario1PBT13",'Minor retrofit'!$AO$39,IF(F62="Scenario2PBT13",'Minor retrofit'!$AP$39,IF(F62="Scenario3PBT13",'Minor retrofit'!$AQ$39,"")))&amp;IF(F62="Scenario1PBT14",'Minor retrofit'!$AR$39,IF(F62="Scenario2PBT14",'Minor retrofit'!$AS$39,IF(F62="Scenario3PBT14",'Minor retrofit'!$AT$39,"")))&amp;IF(F62="Scenario1PBT15",'Minor retrofit'!$AU$39,IF(F62="Scenario2PBT15",'Minor retrofit'!$AV$39,IF(F62="Scenario3PBT15",'Minor retrofit'!$AW$39,"")))</f>
        <v/>
      </c>
      <c r="V62" s="117">
        <f t="shared" si="32"/>
        <v>0</v>
      </c>
      <c r="W62" s="117" t="str">
        <f>IF(F62="Scenario1PBT1",'Minor retrofit'!$E$41,IF(F62="Scenario2PBT1",'Minor retrofit'!$F$41,IF(F62="Scenario3PBT1",'Minor retrofit'!$G$41,"")))&amp;IF(F62="Scenario1PBT2",'Minor retrofit'!$H$41,IF(F62="Scenario2PBT2",'Minor retrofit'!$I$41,IF(F62="Scenario3PBT2",'Minor retrofit'!$J$41,"")))&amp;IF(F62="Scenario1PBT3",'Minor retrofit'!$K$41,IF(F62="Scenario2PBT3",'Minor retrofit'!$L$41,IF(F62="Scenario3PBT3",'Minor retrofit'!$M$41,"")))&amp;IF(F62="Scenario1PBT4",'Minor retrofit'!$N$41,IF(F62="Scenario2PBT4",'Minor retrofit'!$O$41,IF(F62="Scenario3PBT4",'Minor retrofit'!$P$41,"")))&amp;IF(F62="Scenario1PBT5",'Minor retrofit'!$Q$41,IF(F62="Scenario2PBT5",'Minor retrofit'!$R$41,IF(F62="Scenario3PBT5",'Minor retrofit'!$S$41,"")))&amp;IF(F62="Scenario1PBT6",'Minor retrofit'!$T$41,IF(F62="Scenario2PBT6",'Minor retrofit'!$U$41,IF(F62="Scenario3PBT6",'Minor retrofit'!$V$41,"")))&amp;IF(F62="Scenario1PBT7",'Minor retrofit'!$W$41,IF(F62="Scenario2PBT7",'Minor retrofit'!$X$41,IF(F62="Scenario3PBT7",'Minor retrofit'!$Y$41,"")))&amp;IF(F62="Scenario1PBT8",'Minor retrofit'!$Z$41,IF(F62="Scenario2PBT8",'Minor retrofit'!$AA$41,IF(F62="Scenario3PBT8",'Minor retrofit'!$AB$41,"")))&amp;IF(F62="Scenario1PBT9",'Minor retrofit'!$AC$41,IF(F62="Scenario2PBT9",'Minor retrofit'!$AD$41,IF(F62="Scenario3PBT9",'Minor retrofit'!$AE$41,"")))&amp;IF(F62="Scenario1PBT10",'Minor retrofit'!$AF$41,IF(F62="Scenario2PBT10",'Minor retrofit'!$AG$41,IF(F62="Scenario3PBT10",'Minor retrofit'!$AH$41,"")))&amp;IF(F62="Scenario1PBT11",'Minor retrofit'!$AI$41,IF(F62="Scenario2PBT11",'Minor retrofit'!$AJ$41,IF(F62="Scenario3PBT11",'Minor retrofit'!$AK$41,"")))&amp;IF(F62="Scenario1PBT12",'Minor retrofit'!$AL$41,IF(F62="Scenario2PBT12",'Minor retrofit'!$AM$41,IF(F62="Scenario3PBT12",'Minor retrofit'!$AN$41,"")))&amp;IF(F62="Scenario1PBT13",'Minor retrofit'!$AO$41,IF(F62="Scenario2PBT13",'Minor retrofit'!$AP$41,IF(F62="Scenario3PBT13",'Minor retrofit'!$AQ$41,"")))&amp;IF(F62="Scenario1PBT14",'Minor retrofit'!$AR$41,IF(F62="Scenario2PBT14",'Minor retrofit'!$AS$41,IF(F62="Scenario3PBT14",'Minor retrofit'!$AT$41,"")))&amp;IF(F62="Scenario1PBT15",'Minor retrofit'!$AU$41,IF(F62="Scenario2PBT15",'Minor retrofit'!$AV$41,IF(F62="Scenario3PBT15",'Minor retrofit'!$AW$41,"")))</f>
        <v/>
      </c>
      <c r="X62" s="117">
        <f t="shared" si="33"/>
        <v>0</v>
      </c>
      <c r="Y62" s="117" t="str">
        <f>IF(F62="Scenario1PBT1",'Minor retrofit'!$E$43,IF(F62="Scenario2PBT1",'Minor retrofit'!$F$43,IF(F62="Scenario3PBT1",'Minor retrofit'!$G$43,"")))&amp;IF(F62="Scenario1PBT2",'Minor retrofit'!$H$43,IF(F62="Scenario2PBT2",'Minor retrofit'!$I$43,IF(F62="Scenario3PBT2",'Minor retrofit'!$J$43,"")))&amp;IF(F62="Scenario1PBT3",'Minor retrofit'!$K$43,IF(F62="Scenario2PBT3",'Minor retrofit'!$L$43,IF(F62="Scenario3PBT3",'Minor retrofit'!$M$43,"")))&amp;IF(F62="Scenario1PBT4",'Minor retrofit'!$N$43,IF(F62="Scenario2PBT4",'Minor retrofit'!$O$43,IF(F62="Scenario3PBT4",'Minor retrofit'!$P$43,"")))&amp;IF(F62="Scenario1PBT5",'Minor retrofit'!$Q$43,IF(F62="Scenario2PBT5",'Minor retrofit'!$R$43,IF(F62="Scenario3PBT5",'Minor retrofit'!$S$43,"")))&amp;IF(F62="Scenario1PBT6",'Minor retrofit'!$T$43,IF(F62="Scenario2PBT6",'Minor retrofit'!$U$43,IF(F62="Scenario3PBT6",'Minor retrofit'!$V$43,"")))&amp;IF(F62="Scenario1PBT7",'Minor retrofit'!$W$43,IF(F62="Scenario2PBT7",'Minor retrofit'!$X$43,IF(F62="Scenario3PBT7",'Minor retrofit'!$Y$43,"")))&amp;IF(F62="Scenario1PBT8",'Minor retrofit'!$Z$43,IF(F62="Scenario2PBT8",'Minor retrofit'!$AA$43,IF(F62="Scenario3PBT8",'Minor retrofit'!$AB$43,"")))&amp;IF(F62="Scenario1PBT9",'Minor retrofit'!$AC$43,IF(F62="Scenario2PBT9",'Minor retrofit'!$AD$43,IF(F62="Scenario3PBT9",'Minor retrofit'!$AE$43,"")))&amp;IF(F62="Scenario1PBT10",'Minor retrofit'!$AF$43,IF(F62="Scenario2PBT10",'Minor retrofit'!$AG$43,IF(F62="Scenario3PBT10",'Minor retrofit'!$AH$43,"")))&amp;IF(F62="Scenario1PBT11",'Minor retrofit'!$AI$43,IF(F62="Scenario2PBT11",'Minor retrofit'!$AJ$43,IF(F62="Scenario3PBT11",'Minor retrofit'!$AK$43,"")))&amp;IF(F62="Scenario1PBT12",'Minor retrofit'!$AL$43,IF(F62="Scenario2PBT12",'Minor retrofit'!$AM$43,IF(F62="Scenario3PBT12",'Minor retrofit'!$AN$43,"")))&amp;IF(F62="Scenario1PBT13",'Minor retrofit'!$AO$43,IF(F62="Scenario2PBT13",'Minor retrofit'!$AP$43,IF(F62="Scenario3PBT13",'Minor retrofit'!$AQ$43,"")))&amp;IF(F62="Scenario1PBT14",'Minor retrofit'!$AR$43,IF(F62="Scenario2PBT14",'Minor retrofit'!$AS$43,IF(F62="Scenario3PBT14",'Minor retrofit'!$AT$43,"")))&amp;IF(F62="Scenario1PBT15",'Minor retrofit'!$AU$43,IF(F62="Scenario2PBT15",'Minor retrofit'!$AV$43,IF(F62="Scenario3PBT15",'Minor retrofit'!$AW$43,"")))</f>
        <v/>
      </c>
      <c r="Z62" s="117">
        <f t="shared" si="34"/>
        <v>0</v>
      </c>
      <c r="AA62" s="178" t="str">
        <f>IF(F62="Scenario1PBT1",'Minor retrofit'!$E$102,IF(F62="Scenario2PBT1",'Minor retrofit'!$F$102,IF(F62="Scenario3PBT1",'Minor retrofit'!$G$102,"")))&amp;IF(F62="Scenario1PBT2",'Minor retrofit'!$H$102,IF(F62="Scenario2PBT2",'Minor retrofit'!$I$102,IF(F62="Scenario3PBT2",'Minor retrofit'!$J$102,"")))&amp;IF(F62="Scenario1PBT3",'Minor retrofit'!$K$102,IF(F62="Scenario2PBT3",'Minor retrofit'!$L$102,IF(F62="Scenario3PBT3",'Minor retrofit'!$M$102,"")))&amp;IF(F62="Scenario1PBT4",'Minor retrofit'!$N$102,IF(F62="Scenario2PBT4",'Minor retrofit'!$O$102,IF(F62="Scenario3PBT4",'Minor retrofit'!$P$102,"")))&amp;IF(F62="Scenario1PBT5",'Minor retrofit'!$Q$102,IF(F62="Scenario2PBT5",'Minor retrofit'!$R$102,IF(F62="Scenario3PBT5",'Minor retrofit'!$S$102,"")))&amp;IF(F62="Scenario1PBT6",'Minor retrofit'!$T$102,IF(F62="Scenario2PBT6",'Minor retrofit'!$U$102,IF(F62="Scenario3PBT6",'Minor retrofit'!$V$102,"")))&amp;IF(F62="Scenario1PBT7",'Minor retrofit'!$W$102,IF(F62="Scenario2PBT7",'Minor retrofit'!$X$102,IF(F62="Scenario3PBT7",'Minor retrofit'!$Y$102,"")))&amp;IF(F62="Scenario1PBT8",'Minor retrofit'!$Z$102,IF(F62="Scenario2PBT8",'Minor retrofit'!$AA$102,IF(F62="Scenario3PBT8",'Minor retrofit'!$AB$102,"")))&amp;IF(F62="Scenario1PBT9",'Minor retrofit'!$AC$102,IF(F62="Scenario2PBT9",'Minor retrofit'!$AD$102,IF(F62="Scenario3PBT9",'Minor retrofit'!$AE$102,"")))&amp;IF(F62="Scenario1PBT10",'Minor retrofit'!$AF$102,IF(F62="Scenario2PBT10",'Minor retrofit'!$AG$102,IF(F62="Scenario3PBT10",'Minor retrofit'!$AH$102,"")))&amp;IF(F62="Scenario1PBT11",'Minor retrofit'!$AI$102,IF(F62="Scenario2PBT11",'Minor retrofit'!$AJ$102,IF(F62="Scenario3PBT11",'Minor retrofit'!$AK$102,"")))&amp;IF(F62="Scenario1PBT12",'Minor retrofit'!$AL$102,IF(F62="Scenario2PBT12",'Minor retrofit'!$AM$102,IF(F62="Scenario3PBT12",'Minor retrofit'!$AN$102,"")))&amp;IF(F62="Scenario1PBT13",'Minor retrofit'!$AO$102,IF(F62="Scenario2PBT13",'Minor retrofit'!$AP$102,IF(F62="Scenario3PBT13",'Minor retrofit'!$AQ$102,"")))&amp;IF(F62="Scenario1PBT14",'Minor retrofit'!$AR$102,IF(F62="Scenario2PBT14",'Minor retrofit'!$AS$102,IF(F62="Scenario3PBT14",'Minor retrofit'!$AT$102,"")))&amp;IF(F62="Scenario1PBT15",'Minor retrofit'!$AU$102,IF(F62="Scenario2PBT15",'Minor retrofit'!$AV$102,IF(F62="Scenario3PBT15",'Minor retrofit'!$AW$102,"")))</f>
        <v/>
      </c>
      <c r="AB62" s="179">
        <f t="shared" si="35"/>
        <v>0</v>
      </c>
      <c r="AC62" s="363" t="str">
        <f t="shared" si="48"/>
        <v/>
      </c>
      <c r="AD62" s="353">
        <f>IF(AC62="",IFERROR('Projection_Base-case'!G63-G62,0),0)</f>
        <v>0</v>
      </c>
      <c r="AE62" s="350">
        <f t="shared" si="36"/>
        <v>0</v>
      </c>
      <c r="AF62" s="361">
        <f>IFERROR(100*AD62/'Projection_Base-case'!G63,0)</f>
        <v>0</v>
      </c>
      <c r="AG62" s="352">
        <f>IF(AC62="",IFERROR('Projection_Base-case'!I63-I62,0),0)</f>
        <v>0</v>
      </c>
      <c r="AH62" s="353">
        <f t="shared" si="37"/>
        <v>0</v>
      </c>
      <c r="AI62" s="361">
        <f>IFERROR(100*AG62/'Projection_Base-case'!I63,0)</f>
        <v>0</v>
      </c>
      <c r="AJ62" s="352">
        <f>IF(AC62="",IFERROR('Projection_Base-case'!K63-K62,0),0)</f>
        <v>0</v>
      </c>
      <c r="AK62" s="353">
        <f t="shared" si="38"/>
        <v>0</v>
      </c>
      <c r="AL62" s="361">
        <f>IFERROR(100*AJ62/'Projection_Base-case'!K63,0)</f>
        <v>0</v>
      </c>
      <c r="AM62" s="352">
        <f>-IF(AC62="",IFERROR('Projection_Base-case'!M63-M62,0),0)</f>
        <v>0</v>
      </c>
      <c r="AN62" s="353">
        <f t="shared" si="39"/>
        <v>0</v>
      </c>
      <c r="AO62" s="354">
        <f>IFERROR(IF('Projection_Base-case'!N63&gt;0,100*AN62/'Projection_Base-case'!N63,100*AN62/N62),0)</f>
        <v>0</v>
      </c>
      <c r="AP62" s="355">
        <f>IF(AC62="",IFERROR('Projection_Base-case'!O63-O62,0),0)</f>
        <v>0</v>
      </c>
      <c r="AQ62" s="356">
        <f t="shared" si="40"/>
        <v>0</v>
      </c>
      <c r="AR62" s="356">
        <f>IFERROR(100*AP62/'Projection_Base-case'!O63,0)</f>
        <v>0</v>
      </c>
      <c r="AS62" s="355">
        <f>IF(AC62="",IFERROR('Projection_Base-case'!Q63-Q62,0),0)</f>
        <v>0</v>
      </c>
      <c r="AT62" s="356">
        <f t="shared" si="41"/>
        <v>0</v>
      </c>
      <c r="AU62" s="356">
        <f>IFERROR(100*AS62/'Projection_Base-case'!Q63,0)</f>
        <v>0</v>
      </c>
      <c r="AV62" s="355">
        <f>IF(AC62="",IFERROR('Projection_Base-case'!S63-S62,0),0)</f>
        <v>0</v>
      </c>
      <c r="AW62" s="356">
        <f t="shared" si="42"/>
        <v>0</v>
      </c>
      <c r="AX62" s="357">
        <f>IFERROR(100*AV62/'Projection_Base-case'!S63,0)</f>
        <v>0</v>
      </c>
      <c r="AY62" s="358">
        <f>IF(AC62="",IFERROR('Projection_Base-case'!U63-U62,0),0)</f>
        <v>0</v>
      </c>
      <c r="AZ62" s="359">
        <f t="shared" si="43"/>
        <v>0</v>
      </c>
      <c r="BA62" s="359">
        <f>IFERROR(100*AY62/'Projection_Base-case'!U63,0)</f>
        <v>0</v>
      </c>
      <c r="BB62" s="358">
        <f>IF(AC62="",IFERROR('Projection_Base-case'!W63-W62,0),0)</f>
        <v>0</v>
      </c>
      <c r="BC62" s="359">
        <f t="shared" si="44"/>
        <v>0</v>
      </c>
      <c r="BD62" s="359">
        <f>IFERROR(100*BB62/'Projection_Base-case'!W63,0)</f>
        <v>0</v>
      </c>
      <c r="BE62" s="358">
        <f>IF(AC62="",IFERROR('Projection_Base-case'!Y63-Y62,0),0)</f>
        <v>0</v>
      </c>
      <c r="BF62" s="359">
        <f t="shared" si="45"/>
        <v>0</v>
      </c>
      <c r="BG62" s="359">
        <f>IFERROR(100*BE62/'Projection_Base-case'!Y63,0)</f>
        <v>0</v>
      </c>
      <c r="BH62" s="359">
        <f t="shared" si="46"/>
        <v>0</v>
      </c>
      <c r="BI62" s="360">
        <f t="shared" si="47"/>
        <v>0</v>
      </c>
    </row>
    <row r="63" spans="1:61">
      <c r="A63" s="205">
        <v>59</v>
      </c>
      <c r="B63" s="347">
        <f>IF('Projection_Base-case'!B64&lt;&gt;"",'Projection_Base-case'!B64,0)</f>
        <v>0</v>
      </c>
      <c r="C63" s="347">
        <f>IF('Projection_Base-case'!C64&lt;&gt;"",'Projection_Base-case'!C64,0)</f>
        <v>0</v>
      </c>
      <c r="D63" s="365">
        <f>IF('Projection_Base-case'!D64&lt;&gt;"",'Projection_Base-case'!D64,0)</f>
        <v>0</v>
      </c>
      <c r="E63" s="369"/>
      <c r="F63" s="367" t="str">
        <f t="shared" si="23"/>
        <v>0</v>
      </c>
      <c r="G63" s="206" t="str">
        <f>IF(F63="Scenario1PBT1",'Minor retrofit'!$E$7,IF(F63="Scenario2PBT1",'Minor retrofit'!$F$7,IF(F63="Scenario3PBT1",'Minor retrofit'!$G$7,"")))&amp;IF(F63="Scenario1PBT2",'Minor retrofit'!$H$7,IF(F63="Scenario2PBT2",'Minor retrofit'!$I$7,IF(F63="Scenario3PBT2",'Minor retrofit'!$J$7,"")))&amp;IF(F63="Scenario1PBT3",'Minor retrofit'!$K$7,IF(F63="Scenario2PBT3",'Minor retrofit'!$L$7,IF(F63="Scenario3PBT3",'Minor retrofit'!$M$7,"")))&amp;IF(F63="Scenario1PBT4",'Minor retrofit'!$N$7,IF(F63="Scenario2PBT4",'Minor retrofit'!$O$7,IF(F63="Scenario3PBT4",'Minor retrofit'!$P$7,"")))&amp;IF(F63="Scenario1PBT5",'Minor retrofit'!$Q$7,IF(F63="Scenario2PBT5",'Minor retrofit'!$R$7,IF(F63="Scenario3PBT5",'Minor retrofit'!$S$7,"")))&amp;IF(F63="Scenario1PBT6",'Minor retrofit'!$T$7,IF(F63="Scenario2PBT6",'Minor retrofit'!$U$7,IF(F63="Scenario3PBT6",'Minor retrofit'!$V$7,"")))&amp;IF(F63="Scenario1PBT7",'Minor retrofit'!$W$7,IF(F63="Scenario2PBT7",'Minor retrofit'!$X$7,IF(F63="Scenario3PBT7",'Minor retrofit'!$Y$7,"")))&amp;IF(F63="Scenario1PBT8",'Minor retrofit'!$Z$7,IF(F63="Scenario2PBT8",'Minor retrofit'!$AA$7,IF(F63="Scenario3PBT8",'Minor retrofit'!$AB$7,"")))&amp;IF(F63="Scenario1PBT9",'Minor retrofit'!$AC$7,IF(F63="Scenario2PBT9",'Minor retrofit'!$AD$7,IF(F63="Scenario3PBT9",'Minor retrofit'!$AE$7,"")))&amp;IF(F63="Scenario1PBT10",'Minor retrofit'!$AF$7,IF(F63="Scenario2PBT10",'Minor retrofit'!$AG$7,IF(F63="Scenario3PBT10",'Minor retrofit'!$AH$7,"")))&amp;IF(F63="Scenario1PBT11",'Minor retrofit'!$AI$7,IF(F63="Scenario2PBT11",'Minor retrofit'!$AJ$7,IF(F63="Scenario3PBT11",'Minor retrofit'!$AK$7,"")))&amp;IF(F63="Scenario1PBT12",'Minor retrofit'!$AL$7,IF(F63="Scenario2PBT12",'Minor retrofit'!$AM$7,IF(F63="Scenario3PBT12",'Minor retrofit'!$AN$7,"")))&amp;IF(F63="Scenario1PBT13",'Minor retrofit'!$AO$7,IF(F63="Scenario2PBT13",'Minor retrofit'!$AP$7,IF(F63="Scenario3PBT13",'Minor retrofit'!$AQ$7,"")))&amp;IF(F63="Scenario1PBT14",'Minor retrofit'!$AR$7,IF(F63="Scenario2PBT14",'Minor retrofit'!$AS$7,IF(F63="Scenario3PBT14",'Minor retrofit'!$AT$7,"")))&amp;IF(F63="Scenario1PBT15",'Minor retrofit'!$AU$7,IF(F63="Scenario2PBT15",'Minor retrofit'!$AV$7,IF(F63="Scenario3PBT15",'Minor retrofit'!$AW$7,"")))</f>
        <v/>
      </c>
      <c r="H63" s="117">
        <f t="shared" si="25"/>
        <v>0</v>
      </c>
      <c r="I63" s="117" t="str">
        <f>IF(F63="Scenario1PBT1",'Minor retrofit'!$E$17,IF(F63="Scenario2PBT1",'Minor retrofit'!$F$17,IF(F63="Scenario3PBT1",'Minor retrofit'!$G$17,"")))&amp;IF(F63="Scenario1PBT2",'Minor retrofit'!$H$17,IF(F63="Scenario2PBT2",'Minor retrofit'!$I$17,IF(F63="Scenario3PBT2",'Minor retrofit'!$J$17,"")))&amp;IF(F63="Scenario1PBT3",'Minor retrofit'!$K$17,IF(F63="Scenario2PBT3",'Minor retrofit'!$L$17,IF(F63="Scenario3PBT3",'Minor retrofit'!$M$17,"")))&amp;IF(F63="Scenario1PBT4",'Minor retrofit'!$N$17,IF(F63="Scenario2PBT4",'Minor retrofit'!$O$17,IF(F63="Scenario3PBT4",'Minor retrofit'!$P$17,"")))&amp;IF(F63="Scenario1PBT5",'Minor retrofit'!$Q$17,IF(F63="Scenario2PBT5",'Minor retrofit'!$R$17,IF(F63="Scenario3PBT5",'Minor retrofit'!$S$17,"")))&amp;IF(F63="Scenario1PBT6",'Minor retrofit'!$T$17,IF(F63="Scenario2PBT6",'Minor retrofit'!$U$17,IF(F63="Scenario3PBT6",'Minor retrofit'!$V$17,"")))&amp;IF(F63="Scenario1PBT7",'Minor retrofit'!$W$17,IF(F63="Scenario2PBT7",'Minor retrofit'!$X$17,IF(F63="Scenario3PBT7",'Minor retrofit'!$Y$17,"")))&amp;IF(F63="Scenario1PBT8",'Minor retrofit'!$Z$17,IF(F63="Scenario2PBT8",'Minor retrofit'!$AA$17,IF(F63="Scenario3PBT8",'Minor retrofit'!$AB$17,"")))&amp;IF(F63="Scenario1PBT9",'Minor retrofit'!$AC$17,IF(F63="Scenario2PBT9",'Minor retrofit'!$AD$17,IF(F63="Scenario3PBT9",'Minor retrofit'!$AE$17,"")))&amp;IF(F63="Scenario1PBT10",'Minor retrofit'!$AF$17,IF(F63="Scenario2PBT10",'Minor retrofit'!$AG$17,IF(F63="Scenario3PBT10",'Minor retrofit'!$AH$17,"")))&amp;IF(F63="Scenario1PBT11",'Minor retrofit'!$AI$17,IF(F63="Scenario2PBT11",'Minor retrofit'!$AJ$17,IF(F63="Scenario3PBT11",'Minor retrofit'!$AK$17,"")))&amp;IF(F63="Scenario1PBT12",'Minor retrofit'!$AL$17,IF(F63="Scenario2PBT12",'Minor retrofit'!$AM$17,IF(F63="Scenario3PBT12",'Minor retrofit'!$AN$17,"")))&amp;IF(F63="Scenario1PBT13",'Minor retrofit'!$AO$17,IF(F63="Scenario2PBT13",'Minor retrofit'!$AP$17,IF(F63="Scenario3PBT13",'Minor retrofit'!$AQ$17,"")))&amp;IF(F63="Scenario1PBT14",'Minor retrofit'!$AR$17,IF(F63="Scenario2PBT14",'Minor retrofit'!$AS$17,IF(F63="Scenario3PBT14",'Minor retrofit'!$AT$17,"")))&amp;IF(F63="Scenario1PBT15",'Minor retrofit'!$AU$17,IF(F63="Scenario2PBT15",'Minor retrofit'!$AV$17,IF(F63="Scenario3PBT15",'Minor retrofit'!$AW$17,"")))</f>
        <v/>
      </c>
      <c r="J63" s="117">
        <f t="shared" si="26"/>
        <v>0</v>
      </c>
      <c r="K63" s="117" t="str">
        <f>IF(F63="Scenario1PBT1",'Minor retrofit'!$E$19,IF(F63="Scenario2PBT1",'Minor retrofit'!$F$19,IF(F63="Scenario3PBT1",'Minor retrofit'!$G$19,"")))&amp;IF(F63="Scenario1PBT2",'Minor retrofit'!$H$19,IF(F63="Scenario2PBT2",'Minor retrofit'!$I$19,IF(F63="Scenario3PBT2",'Minor retrofit'!$J$19,"")))&amp;IF(F63="Scenario1PBT3",'Minor retrofit'!$K$19,IF(F63="Scenario2PBT3",'Minor retrofit'!$L$19,IF(F63="Scenario3PBT3",'Minor retrofit'!$M$19,"")))&amp;IF(F63="Scenario1PBT4",'Minor retrofit'!$N$19,IF(F63="Scenario2PBT4",'Minor retrofit'!$O$19,IF(F63="Scenario3PBT4",'Minor retrofit'!$P$19,"")))&amp;IF(F63="Scenario1PBT5",'Minor retrofit'!$Q$19,IF(F63="Scenario2PBT5",'Minor retrofit'!$R$19,IF(F63="Scenario3PBT5",'Minor retrofit'!$S$19,"")))&amp;IF(F63="Scenario1PBT6",'Minor retrofit'!$T$19,IF(F63="Scenario2PBT6",'Minor retrofit'!$U$19,IF(F63="Scenario3PBT6",'Minor retrofit'!$V$19,"")))&amp;IF(F63="Scenario1PBT7",'Minor retrofit'!$W$19,IF(F63="Scenario2PBT7",'Minor retrofit'!$X$19,IF(F63="Scenario3PBT7",'Minor retrofit'!$Y$19,"")))&amp;IF(F63="Scenario1PBT8",'Minor retrofit'!$Z$19,IF(F63="Scenario2PBT8",'Minor retrofit'!$AA$19,IF(F63="Scenario3PBT8",'Minor retrofit'!$AB$19,"")))&amp;IF(F63="Scenario1PBT9",'Minor retrofit'!$AC$19,IF(F63="Scenario2PBT9",'Minor retrofit'!$AD$19,IF(F63="Scenario3PBT9",'Minor retrofit'!$AE$19,"")))&amp;IF(F63="Scenario1PBT10",'Minor retrofit'!$AF$19,IF(F63="Scenario2PBT10",'Minor retrofit'!$AG$19,IF(F63="Scenario3PBT10",'Minor retrofit'!$AH$19,"")))&amp;IF(F63="Scenario1PBT11",'Minor retrofit'!$AI$19,IF(F63="Scenario2PBT11",'Minor retrofit'!$AJ$19,IF(F63="Scenario3PBT11",'Minor retrofit'!$AK$19,"")))&amp;IF(F63="Scenario1PBT12",'Minor retrofit'!$AL$19,IF(F63="Scenario2PBT12",'Minor retrofit'!$AM$19,IF(F63="Scenario3PBT12",'Minor retrofit'!$AN$19,"")))&amp;IF(F63="Scenario1PBT13",'Minor retrofit'!$AO$19,IF(F63="Scenario2PBT13",'Minor retrofit'!$AP$19,IF(F63="Scenario3PBT13",'Minor retrofit'!$AQ$19,"")))&amp;IF(F63="Scenario1PBT14",'Minor retrofit'!$AR$19,IF(F63="Scenario2PBT14",'Minor retrofit'!$AS$19,IF(F63="Scenario3PBT14",'Minor retrofit'!$AT$19,"")))&amp;IF(F63="Scenario1PBT15",'Minor retrofit'!$AU$19,IF(F63="Scenario2PBT15",'Minor retrofit'!$AV$19,IF(F63="Scenario3PBT15",'Minor retrofit'!$AW$19,"")))</f>
        <v/>
      </c>
      <c r="L63" s="117">
        <f t="shared" si="27"/>
        <v>0</v>
      </c>
      <c r="M63" s="117" t="str">
        <f>IF(F63="Scenario1PBT1",'Minor retrofit'!$E$21,IF(F63="Scenario2PBT1",'Minor retrofit'!$F$21,IF(F63="Scenario3PBT1",'Minor retrofit'!$G$21,"")))&amp;IF(F63="Scenario1PBT2",'Minor retrofit'!$H$21,IF(F63="Scenario2PBT2",'Minor retrofit'!$I$21,IF(F63="Scenario3PBT2",'Minor retrofit'!$J$21,"")))&amp;IF(F63="Scenario1PBT3",'Minor retrofit'!$K$21,IF(F63="Scenario2PBT3",'Minor retrofit'!$L$21,IF(F63="Scenario3PBT3",'Minor retrofit'!$M$21,"")))&amp;IF(F63="Scenario1PBT4",'Minor retrofit'!$N$21,IF(F63="Scenario2PBT4",'Minor retrofit'!$O$21,IF(F63="Scenario3PBT4",'Minor retrofit'!$P$21,"")))&amp;IF(F63="Scenario1PBT5",'Minor retrofit'!$Q$21,IF(F63="Scenario2PBT5",'Minor retrofit'!$R$21,IF(F63="Scenario3PBT5",'Minor retrofit'!$S$21,"")))&amp;IF(F63="Scenario1PBT6",'Minor retrofit'!$T$21,IF(F63="Scenario2PBT6",'Minor retrofit'!$U$21,IF(F63="Scenario3PBT6",'Minor retrofit'!$V$21,"")))&amp;IF(F63="Scenario1PBT7",'Minor retrofit'!$W$21,IF(F63="Scenario2PBT7",'Minor retrofit'!$X$21,IF(F63="Scenario3PBT7",'Minor retrofit'!$Y$21,"")))&amp;IF(F63="Scenario1PBT8",'Minor retrofit'!$Z$21,IF(F63="Scenario2PBT8",'Minor retrofit'!$AA$21,IF(F63="Scenario3PBT8",'Minor retrofit'!$AB$21,"")))&amp;IF(F63="Scenario1PBT9",'Minor retrofit'!$AC$21,IF(F63="Scenario2PBT9",'Minor retrofit'!$AD$21,IF(F63="Scenario3PBT9",'Minor retrofit'!$AE$21,"")))&amp;IF(F63="Scenario1PBT10",'Minor retrofit'!$AF$21,IF(F63="Scenario2PBT10",'Minor retrofit'!$AG$21,IF(F63="Scenario3PBT10",'Minor retrofit'!$AH$21,"")))&amp;IF(F63="Scenario1PBT11",'Minor retrofit'!$AI$21,IF(F63="Scenario2PBT11",'Minor retrofit'!$AJ$21,IF(F63="Scenario3PBT11",'Minor retrofit'!$AK$21,"")))&amp;IF(F63="Scenario1PBT12",'Minor retrofit'!$AL$21,IF(F63="Scenario2PBT12",'Minor retrofit'!$AM$21,IF(F63="Scenario3PBT12",'Minor retrofit'!$AN$21,"")))&amp;IF(F63="Scenario1PBT13",'Minor retrofit'!$AO$21,IF(F63="Scenario2PBT13",'Minor retrofit'!$AP$21,IF(F63="Scenario3PBT13",'Minor retrofit'!$AQ$21,"")))&amp;IF(F63="Scenario1PBT14",'Minor retrofit'!$AR$21,IF(F63="Scenario2PBT14",'Minor retrofit'!$AS$21,IF(F63="Scenario3PBT14",'Minor retrofit'!$AT$21,"")))&amp;IF(F63="Scenario1PBT15",'Minor retrofit'!$AU$21,IF(F63="Scenario2PBT15",'Minor retrofit'!$AV$21,IF(F63="Scenario3PBT15",'Minor retrofit'!$AW$21,"")))</f>
        <v/>
      </c>
      <c r="N63" s="118">
        <f t="shared" si="28"/>
        <v>0</v>
      </c>
      <c r="O63" s="206" t="str">
        <f>IF(F63="Scenario1PBT1",'Minor retrofit'!$E$24,IF(F63="Scenario2PBT1",'Minor retrofit'!$F$24,IF(F63="Scenario3PBT1",'Minor retrofit'!$G$24,"")))&amp;IF(F63="Scenario1PBT2",'Minor retrofit'!$H$24,IF(F63="Scenario2PBT2",'Minor retrofit'!$I$24,IF(F63="Scenario3PBT2",'Minor retrofit'!$J$24,"")))&amp;IF(F63="Scenario1PBT3",'Minor retrofit'!$K$24,IF(F63="Scenario2PBT3",'Minor retrofit'!$L$24,IF(F63="Scenario3PBT3",'Minor retrofit'!$M$24,"")))&amp;IF(F63="Scenario1PBT4",'Minor retrofit'!$N$24,IF(F63="Scenario2PBT4",'Minor retrofit'!$O$24,IF(F63="Scenario3PBT4",'Minor retrofit'!$P$24,"")))&amp;IF(F63="Scenario1PBT5",'Minor retrofit'!$Q$24,IF(F63="Scenario2PBT5",'Minor retrofit'!$R$24,IF(F63="Scenario3PBT5",'Minor retrofit'!$S$24,"")))&amp;IF(F63="Scenario1PBT6",'Minor retrofit'!$T$24,IF(F63="Scenario2PBT6",'Minor retrofit'!$U$24,IF(F63="Scenario3PBT6",'Minor retrofit'!$V$24,"")))&amp;IF(F63="Scenario1PBT7",'Minor retrofit'!$W$24,IF(F63="Scenario2PBT7",'Minor retrofit'!$X$24,IF(F63="Scenario3PBT7",'Minor retrofit'!$Y$24,"")))&amp;IF(F63="Scenario1PBT8",'Minor retrofit'!$Z$24,IF(F63="Scenario2PBT8",'Minor retrofit'!$AA$24,IF(F63="Scenario3PBT8",'Minor retrofit'!$AB$24,"")))&amp;IF(F63="Scenario1PBT9",'Minor retrofit'!$AC$24,IF(F63="Scenario2PBT9",'Minor retrofit'!$AD$24,IF(F63="Scenario3PBT9",'Minor retrofit'!$AE$24,"")))&amp;IF(F63="Scenario1PBT10",'Minor retrofit'!$AF$24,IF(F63="Scenario2PBT10",'Minor retrofit'!$AG$24,IF(F63="Scenario3PBT10",'Minor retrofit'!$AH$24,"")))&amp;IF(F63="Scenario1PBT11",'Minor retrofit'!$AI$24,IF(F63="Scenario2PBT11",'Minor retrofit'!$AJ$24,IF(F63="Scenario3PBT11",'Minor retrofit'!$AK$24,"")))&amp;IF(F63="Scenario1PBT12",'Minor retrofit'!$AL$24,IF(F63="Scenario2PBT12",'Minor retrofit'!$AM$24,IF(F63="Scenario3PBT12",'Minor retrofit'!$AN$24,"")))&amp;IF(F63="Scenario1PBT13",'Minor retrofit'!$AO$24,IF(F63="Scenario2PBT13",'Minor retrofit'!$AP$24,IF(F63="Scenario3PBT13",'Minor retrofit'!$AQ$24,"")))&amp;IF(F63="Scenario1PBT14",'Minor retrofit'!$AR$24,IF(F63="Scenario2PBT14",'Minor retrofit'!$AS$24,IF(F63="Scenario3PBT14",'Minor retrofit'!$AT$24,"")))&amp;IF(F63="Scenario1PBT15",'Minor retrofit'!$AU$24,IF(F63="Scenario2PBT15",'Minor retrofit'!$AV$24,IF(F63="Scenario3PBT15",'Minor retrofit'!$AW$24,"")))</f>
        <v/>
      </c>
      <c r="P63" s="117">
        <f t="shared" si="29"/>
        <v>0</v>
      </c>
      <c r="Q63" s="117" t="str">
        <f>IF(F63="Scenario1PBT1",'Minor retrofit'!$E$26,IF(F63="Scenario2PBT1",'Minor retrofit'!$F$26,IF(F63="Scenario3PBT1",'Minor retrofit'!$G$26,"")))&amp;IF(F63="Scenario1PBT2",'Minor retrofit'!$H$26,IF(F63="Scenario2PBT2",'Minor retrofit'!$I$26,IF(F63="Scenario3PBT2",'Minor retrofit'!$J$26,"")))&amp;IF(F63="Scenario1PBT3",'Minor retrofit'!$K$26,IF(F63="Scenario2PBT3",'Minor retrofit'!$L$26,IF(F63="Scenario3PBT3",'Minor retrofit'!$M$26,"")))&amp;IF(F63="Scenario1PBT4",'Minor retrofit'!$N$26,IF(F63="Scenario2PBT4",'Minor retrofit'!$O$26,IF(F63="Scenario3PBT4",'Minor retrofit'!$P$26,"")))&amp;IF(F63="Scenario1PBT5",'Minor retrofit'!$Q$26,IF(F63="Scenario2PBT5",'Minor retrofit'!$R$26,IF(F63="Scenario3PBT5",'Minor retrofit'!$S$26,"")))&amp;IF(F63="Scenario1PBT6",'Minor retrofit'!$T$26,IF(F63="Scenario2PBT6",'Minor retrofit'!$U$26,IF(F63="Scenario3PBT6",'Minor retrofit'!$V$26,"")))&amp;IF(F63="Scenario1PBT7",'Minor retrofit'!$W$26,IF(F63="Scenario2PBT7",'Minor retrofit'!$X$26,IF(F63="Scenario3PBT7",'Minor retrofit'!$Y$26,"")))&amp;IF(F63="Scenario1PBT8",'Minor retrofit'!$Z$26,IF(F63="Scenario2PBT8",'Minor retrofit'!$AA$26,IF(F63="Scenario3PBT8",'Minor retrofit'!$AB$26,"")))&amp;IF(F63="Scenario1PBT9",'Minor retrofit'!$AC$26,IF(F63="Scenario2PBT9",'Minor retrofit'!$AD$26,IF(F63="Scenario3PBT9",'Minor retrofit'!$AE$26,"")))&amp;IF(F63="Scenario1PBT10",'Minor retrofit'!$AF$26,IF(F63="Scenario2PBT10",'Minor retrofit'!$AG$26,IF(F63="Scenario3PBT10",'Minor retrofit'!$AH$26,"")))&amp;IF(F63="Scenario1PBT11",'Minor retrofit'!$AI$26,IF(F63="Scenario2PBT11",'Minor retrofit'!$AJ$26,IF(F63="Scenario3PBT11",'Minor retrofit'!$AK$26,"")))&amp;IF(F63="Scenario1PBT12",'Minor retrofit'!$AL$26,IF(F63="Scenario2PBT12",'Minor retrofit'!$AM$26,IF(F63="Scenario3PBT12",'Minor retrofit'!$AN$26,"")))&amp;IF(F63="Scenario1PBT13",'Minor retrofit'!$AO$26,IF(F63="Scenario2PBT13",'Minor retrofit'!$AP$26,IF(F63="Scenario3PBT13",'Minor retrofit'!$AQ$26,"")))&amp;IF(F63="Scenario1PBT14",'Minor retrofit'!$AR$26,IF(F63="Scenario2PBT14",'Minor retrofit'!$AS$26,IF(F63="Scenario3PBT14",'Minor retrofit'!$AT$26,"")))&amp;IF(F63="Scenario1PBT15",'Minor retrofit'!$AU$26,IF(F63="Scenario2PBT15",'Minor retrofit'!$AV$26,IF(F63="Scenario3PBT15",'Minor retrofit'!$AW$26,"")))</f>
        <v/>
      </c>
      <c r="R63" s="117">
        <f t="shared" si="30"/>
        <v>0</v>
      </c>
      <c r="S63" s="117" t="str">
        <f>IF(F63="Scenario1PBT1",'Minor retrofit'!$E$28,IF(F63="Scenario2PBT1",'Minor retrofit'!$F$28,IF(F63="Scenario3PBT1",'Minor retrofit'!$G$28,"")))&amp;IF(F63="Scenario1PBT2",'Minor retrofit'!$H$28,IF(F63="Scenario2PBT2",'Minor retrofit'!$I$28,IF(F63="Scenario3PBT2",'Minor retrofit'!$J$28,"")))&amp;IF(F63="Scenario1PBT3",'Minor retrofit'!$K$28,IF(F63="Scenario2PBT3",'Minor retrofit'!$L$28,IF(F63="Scenario3PBT3",'Minor retrofit'!$M$28,"")))&amp;IF(F63="Scenario1PBT4",'Minor retrofit'!$N$28,IF(F63="Scenario2PBT4",'Minor retrofit'!$O$28,IF(F63="Scenario3PBT4",'Minor retrofit'!$P$28,"")))&amp;IF(F63="Scenario1PBT5",'Minor retrofit'!$Q$28,IF(F63="Scenario2PBT5",'Minor retrofit'!$R$28,IF(F63="Scenario3PBT5",'Minor retrofit'!$S$28,"")))&amp;IF(F63="Scenario1PBT6",'Minor retrofit'!$T$28,IF(F63="Scenario2PBT6",'Minor retrofit'!$U$28,IF(F63="Scenario3PBT6",'Minor retrofit'!$V$28,"")))&amp;IF(F63="Scenario1PBT7",'Minor retrofit'!$W$28,IF(F63="Scenario2PBT7",'Minor retrofit'!$X$28,IF(F63="Scenario3PBT7",'Minor retrofit'!$Y$28,"")))&amp;IF(F63="Scenario1PBT8",'Minor retrofit'!$Z$28,IF(F63="Scenario2PBT8",'Minor retrofit'!$AA$28,IF(F63="Scenario3PBT8",'Minor retrofit'!$AB$28,"")))&amp;IF(F63="Scenario1PBT9",'Minor retrofit'!$AC$28,IF(F63="Scenario2PBT9",'Minor retrofit'!$AD$28,IF(F63="Scenario3PBT9",'Minor retrofit'!$AE$28,"")))&amp;IF(F63="Scenario1PBT10",'Minor retrofit'!$AF$28,IF(F63="Scenario2PBT10",'Minor retrofit'!$AG$28,IF(F63="Scenario3PBT10",'Minor retrofit'!$AH$28,"")))&amp;IF(F63="Scenario1PBT11",'Minor retrofit'!$AI$28,IF(F63="Scenario2PBT11",'Minor retrofit'!$AJ$28,IF(F63="Scenario3PBT11",'Minor retrofit'!$AK$28,"")))&amp;IF(F63="Scenario1PBT12",'Minor retrofit'!$AL$28,IF(F63="Scenario2PBT12",'Minor retrofit'!$AM$28,IF(F63="Scenario3PBT12",'Minor retrofit'!$AN$28,"")))&amp;IF(F63="Scenario1PBT13",'Minor retrofit'!$AO$28,IF(F63="Scenario2PBT13",'Minor retrofit'!$AP$28,IF(F63="Scenario3PBT13",'Minor retrofit'!$AQ$28,"")))&amp;IF(F63="Scenario1PBT14",'Minor retrofit'!$AR$28,IF(F63="Scenario2PBT14",'Minor retrofit'!$AS$28,IF(F63="Scenario3PBT14",'Minor retrofit'!$AT$28,"")))&amp;IF(F63="Scenario1PBT15",'Minor retrofit'!$AU$28,IF(F63="Scenario2PBT15",'Minor retrofit'!$AV$28,IF(F63="Scenario3PBT15",'Minor retrofit'!$AW$28,"")))</f>
        <v/>
      </c>
      <c r="T63" s="207">
        <f t="shared" si="31"/>
        <v>0</v>
      </c>
      <c r="U63" s="206" t="str">
        <f>IF(F63="Scenario1PBT1",'Minor retrofit'!$E$39,IF(F63="Scenario2PBT1",'Minor retrofit'!$F$39,IF(F63="Scenario3PBT1",'Minor retrofit'!$G$39,"")))&amp;IF(F63="Scenario1PBT2",'Minor retrofit'!$H$39,IF(F63="Scenario2PBT2",'Minor retrofit'!$I$39,IF(F63="Scenario3PBT2",'Minor retrofit'!$J$39,"")))&amp;IF(F63="Scenario1PBT3",'Minor retrofit'!$K$39,IF(F63="Scenario2PBT3",'Minor retrofit'!$L$39,IF(F63="Scenario3PBT3",'Minor retrofit'!$M$39,"")))&amp;IF(F63="Scenario1PBT4",'Minor retrofit'!$N$39,IF(F63="Scenario2PBT4",'Minor retrofit'!$O$39,IF(F63="Scenario3PBT4",'Minor retrofit'!$P$39,"")))&amp;IF(F63="Scenario1PBT5",'Minor retrofit'!$Q$39,IF(F63="Scenario2PBT5",'Minor retrofit'!$R$39,IF(F63="Scenario3PBT5",'Minor retrofit'!$S$39,"")))&amp;IF(F63="Scenario1PBT6",'Minor retrofit'!$T$39,IF(F63="Scenario2PBT6",'Minor retrofit'!$U$39,IF(F63="Scenario3PBT6",'Minor retrofit'!$V$39,"")))&amp;IF(F63="Scenario1PBT7",'Minor retrofit'!$W$39,IF(F63="Scenario2PBT7",'Minor retrofit'!$X$39,IF(F63="Scenario3PBT7",'Minor retrofit'!$Y$39,"")))&amp;IF(F63="Scenario1PBT8",'Minor retrofit'!$Z$39,IF(F63="Scenario2PBT8",'Minor retrofit'!$AA$39,IF(F63="Scenario3PBT8",'Minor retrofit'!$AB$39,"")))&amp;IF(F63="Scenario1PBT9",'Minor retrofit'!$AC$39,IF(F63="Scenario2PBT9",'Minor retrofit'!$AD$39,IF(F63="Scenario3PBT9",'Minor retrofit'!$AE$39,"")))&amp;IF(F63="Scenario1PBT10",'Minor retrofit'!$AF$39,IF(F63="Scenario2PBT10",'Minor retrofit'!$AG$39,IF(F63="Scenario3PBT10",'Minor retrofit'!$AH$39,"")))&amp;IF(F63="Scenario1PBT11",'Minor retrofit'!$AI$39,IF(F63="Scenario2PBT11",'Minor retrofit'!$AJ$39,IF(F63="Scenario3PBT11",'Minor retrofit'!$AK$39,"")))&amp;IF(F63="Scenario1PBT12",'Minor retrofit'!$AL$39,IF(F63="Scenario2PBT12",'Minor retrofit'!$AM$39,IF(F63="Scenario3PBT12",'Minor retrofit'!$AN$39,"")))&amp;IF(F63="Scenario1PBT13",'Minor retrofit'!$AO$39,IF(F63="Scenario2PBT13",'Minor retrofit'!$AP$39,IF(F63="Scenario3PBT13",'Minor retrofit'!$AQ$39,"")))&amp;IF(F63="Scenario1PBT14",'Minor retrofit'!$AR$39,IF(F63="Scenario2PBT14",'Minor retrofit'!$AS$39,IF(F63="Scenario3PBT14",'Minor retrofit'!$AT$39,"")))&amp;IF(F63="Scenario1PBT15",'Minor retrofit'!$AU$39,IF(F63="Scenario2PBT15",'Minor retrofit'!$AV$39,IF(F63="Scenario3PBT15",'Minor retrofit'!$AW$39,"")))</f>
        <v/>
      </c>
      <c r="V63" s="117">
        <f t="shared" si="32"/>
        <v>0</v>
      </c>
      <c r="W63" s="117" t="str">
        <f>IF(F63="Scenario1PBT1",'Minor retrofit'!$E$41,IF(F63="Scenario2PBT1",'Minor retrofit'!$F$41,IF(F63="Scenario3PBT1",'Minor retrofit'!$G$41,"")))&amp;IF(F63="Scenario1PBT2",'Minor retrofit'!$H$41,IF(F63="Scenario2PBT2",'Minor retrofit'!$I$41,IF(F63="Scenario3PBT2",'Minor retrofit'!$J$41,"")))&amp;IF(F63="Scenario1PBT3",'Minor retrofit'!$K$41,IF(F63="Scenario2PBT3",'Minor retrofit'!$L$41,IF(F63="Scenario3PBT3",'Minor retrofit'!$M$41,"")))&amp;IF(F63="Scenario1PBT4",'Minor retrofit'!$N$41,IF(F63="Scenario2PBT4",'Minor retrofit'!$O$41,IF(F63="Scenario3PBT4",'Minor retrofit'!$P$41,"")))&amp;IF(F63="Scenario1PBT5",'Minor retrofit'!$Q$41,IF(F63="Scenario2PBT5",'Minor retrofit'!$R$41,IF(F63="Scenario3PBT5",'Minor retrofit'!$S$41,"")))&amp;IF(F63="Scenario1PBT6",'Minor retrofit'!$T$41,IF(F63="Scenario2PBT6",'Minor retrofit'!$U$41,IF(F63="Scenario3PBT6",'Minor retrofit'!$V$41,"")))&amp;IF(F63="Scenario1PBT7",'Minor retrofit'!$W$41,IF(F63="Scenario2PBT7",'Minor retrofit'!$X$41,IF(F63="Scenario3PBT7",'Minor retrofit'!$Y$41,"")))&amp;IF(F63="Scenario1PBT8",'Minor retrofit'!$Z$41,IF(F63="Scenario2PBT8",'Minor retrofit'!$AA$41,IF(F63="Scenario3PBT8",'Minor retrofit'!$AB$41,"")))&amp;IF(F63="Scenario1PBT9",'Minor retrofit'!$AC$41,IF(F63="Scenario2PBT9",'Minor retrofit'!$AD$41,IF(F63="Scenario3PBT9",'Minor retrofit'!$AE$41,"")))&amp;IF(F63="Scenario1PBT10",'Minor retrofit'!$AF$41,IF(F63="Scenario2PBT10",'Minor retrofit'!$AG$41,IF(F63="Scenario3PBT10",'Minor retrofit'!$AH$41,"")))&amp;IF(F63="Scenario1PBT11",'Minor retrofit'!$AI$41,IF(F63="Scenario2PBT11",'Minor retrofit'!$AJ$41,IF(F63="Scenario3PBT11",'Minor retrofit'!$AK$41,"")))&amp;IF(F63="Scenario1PBT12",'Minor retrofit'!$AL$41,IF(F63="Scenario2PBT12",'Minor retrofit'!$AM$41,IF(F63="Scenario3PBT12",'Minor retrofit'!$AN$41,"")))&amp;IF(F63="Scenario1PBT13",'Minor retrofit'!$AO$41,IF(F63="Scenario2PBT13",'Minor retrofit'!$AP$41,IF(F63="Scenario3PBT13",'Minor retrofit'!$AQ$41,"")))&amp;IF(F63="Scenario1PBT14",'Minor retrofit'!$AR$41,IF(F63="Scenario2PBT14",'Minor retrofit'!$AS$41,IF(F63="Scenario3PBT14",'Minor retrofit'!$AT$41,"")))&amp;IF(F63="Scenario1PBT15",'Minor retrofit'!$AU$41,IF(F63="Scenario2PBT15",'Minor retrofit'!$AV$41,IF(F63="Scenario3PBT15",'Minor retrofit'!$AW$41,"")))</f>
        <v/>
      </c>
      <c r="X63" s="117">
        <f t="shared" si="33"/>
        <v>0</v>
      </c>
      <c r="Y63" s="117" t="str">
        <f>IF(F63="Scenario1PBT1",'Minor retrofit'!$E$43,IF(F63="Scenario2PBT1",'Minor retrofit'!$F$43,IF(F63="Scenario3PBT1",'Minor retrofit'!$G$43,"")))&amp;IF(F63="Scenario1PBT2",'Minor retrofit'!$H$43,IF(F63="Scenario2PBT2",'Minor retrofit'!$I$43,IF(F63="Scenario3PBT2",'Minor retrofit'!$J$43,"")))&amp;IF(F63="Scenario1PBT3",'Minor retrofit'!$K$43,IF(F63="Scenario2PBT3",'Minor retrofit'!$L$43,IF(F63="Scenario3PBT3",'Minor retrofit'!$M$43,"")))&amp;IF(F63="Scenario1PBT4",'Minor retrofit'!$N$43,IF(F63="Scenario2PBT4",'Minor retrofit'!$O$43,IF(F63="Scenario3PBT4",'Minor retrofit'!$P$43,"")))&amp;IF(F63="Scenario1PBT5",'Minor retrofit'!$Q$43,IF(F63="Scenario2PBT5",'Minor retrofit'!$R$43,IF(F63="Scenario3PBT5",'Minor retrofit'!$S$43,"")))&amp;IF(F63="Scenario1PBT6",'Minor retrofit'!$T$43,IF(F63="Scenario2PBT6",'Minor retrofit'!$U$43,IF(F63="Scenario3PBT6",'Minor retrofit'!$V$43,"")))&amp;IF(F63="Scenario1PBT7",'Minor retrofit'!$W$43,IF(F63="Scenario2PBT7",'Minor retrofit'!$X$43,IF(F63="Scenario3PBT7",'Minor retrofit'!$Y$43,"")))&amp;IF(F63="Scenario1PBT8",'Minor retrofit'!$Z$43,IF(F63="Scenario2PBT8",'Minor retrofit'!$AA$43,IF(F63="Scenario3PBT8",'Minor retrofit'!$AB$43,"")))&amp;IF(F63="Scenario1PBT9",'Minor retrofit'!$AC$43,IF(F63="Scenario2PBT9",'Minor retrofit'!$AD$43,IF(F63="Scenario3PBT9",'Minor retrofit'!$AE$43,"")))&amp;IF(F63="Scenario1PBT10",'Minor retrofit'!$AF$43,IF(F63="Scenario2PBT10",'Minor retrofit'!$AG$43,IF(F63="Scenario3PBT10",'Minor retrofit'!$AH$43,"")))&amp;IF(F63="Scenario1PBT11",'Minor retrofit'!$AI$43,IF(F63="Scenario2PBT11",'Minor retrofit'!$AJ$43,IF(F63="Scenario3PBT11",'Minor retrofit'!$AK$43,"")))&amp;IF(F63="Scenario1PBT12",'Minor retrofit'!$AL$43,IF(F63="Scenario2PBT12",'Minor retrofit'!$AM$43,IF(F63="Scenario3PBT12",'Minor retrofit'!$AN$43,"")))&amp;IF(F63="Scenario1PBT13",'Minor retrofit'!$AO$43,IF(F63="Scenario2PBT13",'Minor retrofit'!$AP$43,IF(F63="Scenario3PBT13",'Minor retrofit'!$AQ$43,"")))&amp;IF(F63="Scenario1PBT14",'Minor retrofit'!$AR$43,IF(F63="Scenario2PBT14",'Minor retrofit'!$AS$43,IF(F63="Scenario3PBT14",'Minor retrofit'!$AT$43,"")))&amp;IF(F63="Scenario1PBT15",'Minor retrofit'!$AU$43,IF(F63="Scenario2PBT15",'Minor retrofit'!$AV$43,IF(F63="Scenario3PBT15",'Minor retrofit'!$AW$43,"")))</f>
        <v/>
      </c>
      <c r="Z63" s="117">
        <f t="shared" si="34"/>
        <v>0</v>
      </c>
      <c r="AA63" s="178" t="str">
        <f>IF(F63="Scenario1PBT1",'Minor retrofit'!$E$102,IF(F63="Scenario2PBT1",'Minor retrofit'!$F$102,IF(F63="Scenario3PBT1",'Minor retrofit'!$G$102,"")))&amp;IF(F63="Scenario1PBT2",'Minor retrofit'!$H$102,IF(F63="Scenario2PBT2",'Minor retrofit'!$I$102,IF(F63="Scenario3PBT2",'Minor retrofit'!$J$102,"")))&amp;IF(F63="Scenario1PBT3",'Minor retrofit'!$K$102,IF(F63="Scenario2PBT3",'Minor retrofit'!$L$102,IF(F63="Scenario3PBT3",'Minor retrofit'!$M$102,"")))&amp;IF(F63="Scenario1PBT4",'Minor retrofit'!$N$102,IF(F63="Scenario2PBT4",'Minor retrofit'!$O$102,IF(F63="Scenario3PBT4",'Minor retrofit'!$P$102,"")))&amp;IF(F63="Scenario1PBT5",'Minor retrofit'!$Q$102,IF(F63="Scenario2PBT5",'Minor retrofit'!$R$102,IF(F63="Scenario3PBT5",'Minor retrofit'!$S$102,"")))&amp;IF(F63="Scenario1PBT6",'Minor retrofit'!$T$102,IF(F63="Scenario2PBT6",'Minor retrofit'!$U$102,IF(F63="Scenario3PBT6",'Minor retrofit'!$V$102,"")))&amp;IF(F63="Scenario1PBT7",'Minor retrofit'!$W$102,IF(F63="Scenario2PBT7",'Minor retrofit'!$X$102,IF(F63="Scenario3PBT7",'Minor retrofit'!$Y$102,"")))&amp;IF(F63="Scenario1PBT8",'Minor retrofit'!$Z$102,IF(F63="Scenario2PBT8",'Minor retrofit'!$AA$102,IF(F63="Scenario3PBT8",'Minor retrofit'!$AB$102,"")))&amp;IF(F63="Scenario1PBT9",'Minor retrofit'!$AC$102,IF(F63="Scenario2PBT9",'Minor retrofit'!$AD$102,IF(F63="Scenario3PBT9",'Minor retrofit'!$AE$102,"")))&amp;IF(F63="Scenario1PBT10",'Minor retrofit'!$AF$102,IF(F63="Scenario2PBT10",'Minor retrofit'!$AG$102,IF(F63="Scenario3PBT10",'Minor retrofit'!$AH$102,"")))&amp;IF(F63="Scenario1PBT11",'Minor retrofit'!$AI$102,IF(F63="Scenario2PBT11",'Minor retrofit'!$AJ$102,IF(F63="Scenario3PBT11",'Minor retrofit'!$AK$102,"")))&amp;IF(F63="Scenario1PBT12",'Minor retrofit'!$AL$102,IF(F63="Scenario2PBT12",'Minor retrofit'!$AM$102,IF(F63="Scenario3PBT12",'Minor retrofit'!$AN$102,"")))&amp;IF(F63="Scenario1PBT13",'Minor retrofit'!$AO$102,IF(F63="Scenario2PBT13",'Minor retrofit'!$AP$102,IF(F63="Scenario3PBT13",'Minor retrofit'!$AQ$102,"")))&amp;IF(F63="Scenario1PBT14",'Minor retrofit'!$AR$102,IF(F63="Scenario2PBT14",'Minor retrofit'!$AS$102,IF(F63="Scenario3PBT14",'Minor retrofit'!$AT$102,"")))&amp;IF(F63="Scenario1PBT15",'Minor retrofit'!$AU$102,IF(F63="Scenario2PBT15",'Minor retrofit'!$AV$102,IF(F63="Scenario3PBT15",'Minor retrofit'!$AW$102,"")))</f>
        <v/>
      </c>
      <c r="AB63" s="179">
        <f t="shared" si="35"/>
        <v>0</v>
      </c>
      <c r="AC63" s="363" t="str">
        <f t="shared" si="48"/>
        <v/>
      </c>
      <c r="AD63" s="353">
        <f>IF(AC63="",IFERROR('Projection_Base-case'!G64-G63,0),0)</f>
        <v>0</v>
      </c>
      <c r="AE63" s="350">
        <f t="shared" si="36"/>
        <v>0</v>
      </c>
      <c r="AF63" s="361">
        <f>IFERROR(100*AD63/'Projection_Base-case'!G64,0)</f>
        <v>0</v>
      </c>
      <c r="AG63" s="352">
        <f>IF(AC63="",IFERROR('Projection_Base-case'!I64-I63,0),0)</f>
        <v>0</v>
      </c>
      <c r="AH63" s="353">
        <f t="shared" si="37"/>
        <v>0</v>
      </c>
      <c r="AI63" s="361">
        <f>IFERROR(100*AG63/'Projection_Base-case'!I64,0)</f>
        <v>0</v>
      </c>
      <c r="AJ63" s="352">
        <f>IF(AC63="",IFERROR('Projection_Base-case'!K64-K63,0),0)</f>
        <v>0</v>
      </c>
      <c r="AK63" s="353">
        <f t="shared" si="38"/>
        <v>0</v>
      </c>
      <c r="AL63" s="361">
        <f>IFERROR(100*AJ63/'Projection_Base-case'!K64,0)</f>
        <v>0</v>
      </c>
      <c r="AM63" s="352">
        <f>-IF(AC63="",IFERROR('Projection_Base-case'!M64-M63,0),0)</f>
        <v>0</v>
      </c>
      <c r="AN63" s="353">
        <f t="shared" si="39"/>
        <v>0</v>
      </c>
      <c r="AO63" s="354">
        <f>IFERROR(IF('Projection_Base-case'!N64&gt;0,100*AN63/'Projection_Base-case'!N64,100*AN63/N63),0)</f>
        <v>0</v>
      </c>
      <c r="AP63" s="355">
        <f>IF(AC63="",IFERROR('Projection_Base-case'!O64-O63,0),0)</f>
        <v>0</v>
      </c>
      <c r="AQ63" s="356">
        <f t="shared" si="40"/>
        <v>0</v>
      </c>
      <c r="AR63" s="356">
        <f>IFERROR(100*AP63/'Projection_Base-case'!O64,0)</f>
        <v>0</v>
      </c>
      <c r="AS63" s="355">
        <f>IF(AC63="",IFERROR('Projection_Base-case'!Q64-Q63,0),0)</f>
        <v>0</v>
      </c>
      <c r="AT63" s="356">
        <f t="shared" si="41"/>
        <v>0</v>
      </c>
      <c r="AU63" s="356">
        <f>IFERROR(100*AS63/'Projection_Base-case'!Q64,0)</f>
        <v>0</v>
      </c>
      <c r="AV63" s="355">
        <f>IF(AC63="",IFERROR('Projection_Base-case'!S64-S63,0),0)</f>
        <v>0</v>
      </c>
      <c r="AW63" s="356">
        <f t="shared" si="42"/>
        <v>0</v>
      </c>
      <c r="AX63" s="357">
        <f>IFERROR(100*AV63/'Projection_Base-case'!S64,0)</f>
        <v>0</v>
      </c>
      <c r="AY63" s="358">
        <f>IF(AC63="",IFERROR('Projection_Base-case'!U64-U63,0),0)</f>
        <v>0</v>
      </c>
      <c r="AZ63" s="359">
        <f t="shared" si="43"/>
        <v>0</v>
      </c>
      <c r="BA63" s="359">
        <f>IFERROR(100*AY63/'Projection_Base-case'!U64,0)</f>
        <v>0</v>
      </c>
      <c r="BB63" s="358">
        <f>IF(AC63="",IFERROR('Projection_Base-case'!W64-W63,0),0)</f>
        <v>0</v>
      </c>
      <c r="BC63" s="359">
        <f t="shared" si="44"/>
        <v>0</v>
      </c>
      <c r="BD63" s="359">
        <f>IFERROR(100*BB63/'Projection_Base-case'!W64,0)</f>
        <v>0</v>
      </c>
      <c r="BE63" s="358">
        <f>IF(AC63="",IFERROR('Projection_Base-case'!Y64-Y63,0),0)</f>
        <v>0</v>
      </c>
      <c r="BF63" s="359">
        <f t="shared" si="45"/>
        <v>0</v>
      </c>
      <c r="BG63" s="359">
        <f>IFERROR(100*BE63/'Projection_Base-case'!Y64,0)</f>
        <v>0</v>
      </c>
      <c r="BH63" s="359">
        <f t="shared" si="46"/>
        <v>0</v>
      </c>
      <c r="BI63" s="360">
        <f t="shared" si="47"/>
        <v>0</v>
      </c>
    </row>
    <row r="64" spans="1:61">
      <c r="A64" s="205">
        <v>60</v>
      </c>
      <c r="B64" s="347">
        <f>IF('Projection_Base-case'!B65&lt;&gt;"",'Projection_Base-case'!B65,0)</f>
        <v>0</v>
      </c>
      <c r="C64" s="347">
        <f>IF('Projection_Base-case'!C65&lt;&gt;"",'Projection_Base-case'!C65,0)</f>
        <v>0</v>
      </c>
      <c r="D64" s="365">
        <f>IF('Projection_Base-case'!D65&lt;&gt;"",'Projection_Base-case'!D65,0)</f>
        <v>0</v>
      </c>
      <c r="E64" s="369"/>
      <c r="F64" s="367" t="str">
        <f t="shared" si="23"/>
        <v>0</v>
      </c>
      <c r="G64" s="206" t="str">
        <f>IF(F64="Scenario1PBT1",'Minor retrofit'!$E$7,IF(F64="Scenario2PBT1",'Minor retrofit'!$F$7,IF(F64="Scenario3PBT1",'Minor retrofit'!$G$7,"")))&amp;IF(F64="Scenario1PBT2",'Minor retrofit'!$H$7,IF(F64="Scenario2PBT2",'Minor retrofit'!$I$7,IF(F64="Scenario3PBT2",'Minor retrofit'!$J$7,"")))&amp;IF(F64="Scenario1PBT3",'Minor retrofit'!$K$7,IF(F64="Scenario2PBT3",'Minor retrofit'!$L$7,IF(F64="Scenario3PBT3",'Minor retrofit'!$M$7,"")))&amp;IF(F64="Scenario1PBT4",'Minor retrofit'!$N$7,IF(F64="Scenario2PBT4",'Minor retrofit'!$O$7,IF(F64="Scenario3PBT4",'Minor retrofit'!$P$7,"")))&amp;IF(F64="Scenario1PBT5",'Minor retrofit'!$Q$7,IF(F64="Scenario2PBT5",'Minor retrofit'!$R$7,IF(F64="Scenario3PBT5",'Minor retrofit'!$S$7,"")))&amp;IF(F64="Scenario1PBT6",'Minor retrofit'!$T$7,IF(F64="Scenario2PBT6",'Minor retrofit'!$U$7,IF(F64="Scenario3PBT6",'Minor retrofit'!$V$7,"")))&amp;IF(F64="Scenario1PBT7",'Minor retrofit'!$W$7,IF(F64="Scenario2PBT7",'Minor retrofit'!$X$7,IF(F64="Scenario3PBT7",'Minor retrofit'!$Y$7,"")))&amp;IF(F64="Scenario1PBT8",'Minor retrofit'!$Z$7,IF(F64="Scenario2PBT8",'Minor retrofit'!$AA$7,IF(F64="Scenario3PBT8",'Minor retrofit'!$AB$7,"")))&amp;IF(F64="Scenario1PBT9",'Minor retrofit'!$AC$7,IF(F64="Scenario2PBT9",'Minor retrofit'!$AD$7,IF(F64="Scenario3PBT9",'Minor retrofit'!$AE$7,"")))&amp;IF(F64="Scenario1PBT10",'Minor retrofit'!$AF$7,IF(F64="Scenario2PBT10",'Minor retrofit'!$AG$7,IF(F64="Scenario3PBT10",'Minor retrofit'!$AH$7,"")))&amp;IF(F64="Scenario1PBT11",'Minor retrofit'!$AI$7,IF(F64="Scenario2PBT11",'Minor retrofit'!$AJ$7,IF(F64="Scenario3PBT11",'Minor retrofit'!$AK$7,"")))&amp;IF(F64="Scenario1PBT12",'Minor retrofit'!$AL$7,IF(F64="Scenario2PBT12",'Minor retrofit'!$AM$7,IF(F64="Scenario3PBT12",'Minor retrofit'!$AN$7,"")))&amp;IF(F64="Scenario1PBT13",'Minor retrofit'!$AO$7,IF(F64="Scenario2PBT13",'Minor retrofit'!$AP$7,IF(F64="Scenario3PBT13",'Minor retrofit'!$AQ$7,"")))&amp;IF(F64="Scenario1PBT14",'Minor retrofit'!$AR$7,IF(F64="Scenario2PBT14",'Minor retrofit'!$AS$7,IF(F64="Scenario3PBT14",'Minor retrofit'!$AT$7,"")))&amp;IF(F64="Scenario1PBT15",'Minor retrofit'!$AU$7,IF(F64="Scenario2PBT15",'Minor retrofit'!$AV$7,IF(F64="Scenario3PBT15",'Minor retrofit'!$AW$7,"")))</f>
        <v/>
      </c>
      <c r="H64" s="117">
        <f t="shared" si="25"/>
        <v>0</v>
      </c>
      <c r="I64" s="117" t="str">
        <f>IF(F64="Scenario1PBT1",'Minor retrofit'!$E$17,IF(F64="Scenario2PBT1",'Minor retrofit'!$F$17,IF(F64="Scenario3PBT1",'Minor retrofit'!$G$17,"")))&amp;IF(F64="Scenario1PBT2",'Minor retrofit'!$H$17,IF(F64="Scenario2PBT2",'Minor retrofit'!$I$17,IF(F64="Scenario3PBT2",'Minor retrofit'!$J$17,"")))&amp;IF(F64="Scenario1PBT3",'Minor retrofit'!$K$17,IF(F64="Scenario2PBT3",'Minor retrofit'!$L$17,IF(F64="Scenario3PBT3",'Minor retrofit'!$M$17,"")))&amp;IF(F64="Scenario1PBT4",'Minor retrofit'!$N$17,IF(F64="Scenario2PBT4",'Minor retrofit'!$O$17,IF(F64="Scenario3PBT4",'Minor retrofit'!$P$17,"")))&amp;IF(F64="Scenario1PBT5",'Minor retrofit'!$Q$17,IF(F64="Scenario2PBT5",'Minor retrofit'!$R$17,IF(F64="Scenario3PBT5",'Minor retrofit'!$S$17,"")))&amp;IF(F64="Scenario1PBT6",'Minor retrofit'!$T$17,IF(F64="Scenario2PBT6",'Minor retrofit'!$U$17,IF(F64="Scenario3PBT6",'Minor retrofit'!$V$17,"")))&amp;IF(F64="Scenario1PBT7",'Minor retrofit'!$W$17,IF(F64="Scenario2PBT7",'Minor retrofit'!$X$17,IF(F64="Scenario3PBT7",'Minor retrofit'!$Y$17,"")))&amp;IF(F64="Scenario1PBT8",'Minor retrofit'!$Z$17,IF(F64="Scenario2PBT8",'Minor retrofit'!$AA$17,IF(F64="Scenario3PBT8",'Minor retrofit'!$AB$17,"")))&amp;IF(F64="Scenario1PBT9",'Minor retrofit'!$AC$17,IF(F64="Scenario2PBT9",'Minor retrofit'!$AD$17,IF(F64="Scenario3PBT9",'Minor retrofit'!$AE$17,"")))&amp;IF(F64="Scenario1PBT10",'Minor retrofit'!$AF$17,IF(F64="Scenario2PBT10",'Minor retrofit'!$AG$17,IF(F64="Scenario3PBT10",'Minor retrofit'!$AH$17,"")))&amp;IF(F64="Scenario1PBT11",'Minor retrofit'!$AI$17,IF(F64="Scenario2PBT11",'Minor retrofit'!$AJ$17,IF(F64="Scenario3PBT11",'Minor retrofit'!$AK$17,"")))&amp;IF(F64="Scenario1PBT12",'Minor retrofit'!$AL$17,IF(F64="Scenario2PBT12",'Minor retrofit'!$AM$17,IF(F64="Scenario3PBT12",'Minor retrofit'!$AN$17,"")))&amp;IF(F64="Scenario1PBT13",'Minor retrofit'!$AO$17,IF(F64="Scenario2PBT13",'Minor retrofit'!$AP$17,IF(F64="Scenario3PBT13",'Minor retrofit'!$AQ$17,"")))&amp;IF(F64="Scenario1PBT14",'Minor retrofit'!$AR$17,IF(F64="Scenario2PBT14",'Minor retrofit'!$AS$17,IF(F64="Scenario3PBT14",'Minor retrofit'!$AT$17,"")))&amp;IF(F64="Scenario1PBT15",'Minor retrofit'!$AU$17,IF(F64="Scenario2PBT15",'Minor retrofit'!$AV$17,IF(F64="Scenario3PBT15",'Minor retrofit'!$AW$17,"")))</f>
        <v/>
      </c>
      <c r="J64" s="117">
        <f t="shared" si="26"/>
        <v>0</v>
      </c>
      <c r="K64" s="117" t="str">
        <f>IF(F64="Scenario1PBT1",'Minor retrofit'!$E$19,IF(F64="Scenario2PBT1",'Minor retrofit'!$F$19,IF(F64="Scenario3PBT1",'Minor retrofit'!$G$19,"")))&amp;IF(F64="Scenario1PBT2",'Minor retrofit'!$H$19,IF(F64="Scenario2PBT2",'Minor retrofit'!$I$19,IF(F64="Scenario3PBT2",'Minor retrofit'!$J$19,"")))&amp;IF(F64="Scenario1PBT3",'Minor retrofit'!$K$19,IF(F64="Scenario2PBT3",'Minor retrofit'!$L$19,IF(F64="Scenario3PBT3",'Minor retrofit'!$M$19,"")))&amp;IF(F64="Scenario1PBT4",'Minor retrofit'!$N$19,IF(F64="Scenario2PBT4",'Minor retrofit'!$O$19,IF(F64="Scenario3PBT4",'Minor retrofit'!$P$19,"")))&amp;IF(F64="Scenario1PBT5",'Minor retrofit'!$Q$19,IF(F64="Scenario2PBT5",'Minor retrofit'!$R$19,IF(F64="Scenario3PBT5",'Minor retrofit'!$S$19,"")))&amp;IF(F64="Scenario1PBT6",'Minor retrofit'!$T$19,IF(F64="Scenario2PBT6",'Minor retrofit'!$U$19,IF(F64="Scenario3PBT6",'Minor retrofit'!$V$19,"")))&amp;IF(F64="Scenario1PBT7",'Minor retrofit'!$W$19,IF(F64="Scenario2PBT7",'Minor retrofit'!$X$19,IF(F64="Scenario3PBT7",'Minor retrofit'!$Y$19,"")))&amp;IF(F64="Scenario1PBT8",'Minor retrofit'!$Z$19,IF(F64="Scenario2PBT8",'Minor retrofit'!$AA$19,IF(F64="Scenario3PBT8",'Minor retrofit'!$AB$19,"")))&amp;IF(F64="Scenario1PBT9",'Minor retrofit'!$AC$19,IF(F64="Scenario2PBT9",'Minor retrofit'!$AD$19,IF(F64="Scenario3PBT9",'Minor retrofit'!$AE$19,"")))&amp;IF(F64="Scenario1PBT10",'Minor retrofit'!$AF$19,IF(F64="Scenario2PBT10",'Minor retrofit'!$AG$19,IF(F64="Scenario3PBT10",'Minor retrofit'!$AH$19,"")))&amp;IF(F64="Scenario1PBT11",'Minor retrofit'!$AI$19,IF(F64="Scenario2PBT11",'Minor retrofit'!$AJ$19,IF(F64="Scenario3PBT11",'Minor retrofit'!$AK$19,"")))&amp;IF(F64="Scenario1PBT12",'Minor retrofit'!$AL$19,IF(F64="Scenario2PBT12",'Minor retrofit'!$AM$19,IF(F64="Scenario3PBT12",'Minor retrofit'!$AN$19,"")))&amp;IF(F64="Scenario1PBT13",'Minor retrofit'!$AO$19,IF(F64="Scenario2PBT13",'Minor retrofit'!$AP$19,IF(F64="Scenario3PBT13",'Minor retrofit'!$AQ$19,"")))&amp;IF(F64="Scenario1PBT14",'Minor retrofit'!$AR$19,IF(F64="Scenario2PBT14",'Minor retrofit'!$AS$19,IF(F64="Scenario3PBT14",'Minor retrofit'!$AT$19,"")))&amp;IF(F64="Scenario1PBT15",'Minor retrofit'!$AU$19,IF(F64="Scenario2PBT15",'Minor retrofit'!$AV$19,IF(F64="Scenario3PBT15",'Minor retrofit'!$AW$19,"")))</f>
        <v/>
      </c>
      <c r="L64" s="117">
        <f t="shared" si="27"/>
        <v>0</v>
      </c>
      <c r="M64" s="117" t="str">
        <f>IF(F64="Scenario1PBT1",'Minor retrofit'!$E$21,IF(F64="Scenario2PBT1",'Minor retrofit'!$F$21,IF(F64="Scenario3PBT1",'Minor retrofit'!$G$21,"")))&amp;IF(F64="Scenario1PBT2",'Minor retrofit'!$H$21,IF(F64="Scenario2PBT2",'Minor retrofit'!$I$21,IF(F64="Scenario3PBT2",'Minor retrofit'!$J$21,"")))&amp;IF(F64="Scenario1PBT3",'Minor retrofit'!$K$21,IF(F64="Scenario2PBT3",'Minor retrofit'!$L$21,IF(F64="Scenario3PBT3",'Minor retrofit'!$M$21,"")))&amp;IF(F64="Scenario1PBT4",'Minor retrofit'!$N$21,IF(F64="Scenario2PBT4",'Minor retrofit'!$O$21,IF(F64="Scenario3PBT4",'Minor retrofit'!$P$21,"")))&amp;IF(F64="Scenario1PBT5",'Minor retrofit'!$Q$21,IF(F64="Scenario2PBT5",'Minor retrofit'!$R$21,IF(F64="Scenario3PBT5",'Minor retrofit'!$S$21,"")))&amp;IF(F64="Scenario1PBT6",'Minor retrofit'!$T$21,IF(F64="Scenario2PBT6",'Minor retrofit'!$U$21,IF(F64="Scenario3PBT6",'Minor retrofit'!$V$21,"")))&amp;IF(F64="Scenario1PBT7",'Minor retrofit'!$W$21,IF(F64="Scenario2PBT7",'Minor retrofit'!$X$21,IF(F64="Scenario3PBT7",'Minor retrofit'!$Y$21,"")))&amp;IF(F64="Scenario1PBT8",'Minor retrofit'!$Z$21,IF(F64="Scenario2PBT8",'Minor retrofit'!$AA$21,IF(F64="Scenario3PBT8",'Minor retrofit'!$AB$21,"")))&amp;IF(F64="Scenario1PBT9",'Minor retrofit'!$AC$21,IF(F64="Scenario2PBT9",'Minor retrofit'!$AD$21,IF(F64="Scenario3PBT9",'Minor retrofit'!$AE$21,"")))&amp;IF(F64="Scenario1PBT10",'Minor retrofit'!$AF$21,IF(F64="Scenario2PBT10",'Minor retrofit'!$AG$21,IF(F64="Scenario3PBT10",'Minor retrofit'!$AH$21,"")))&amp;IF(F64="Scenario1PBT11",'Minor retrofit'!$AI$21,IF(F64="Scenario2PBT11",'Minor retrofit'!$AJ$21,IF(F64="Scenario3PBT11",'Minor retrofit'!$AK$21,"")))&amp;IF(F64="Scenario1PBT12",'Minor retrofit'!$AL$21,IF(F64="Scenario2PBT12",'Minor retrofit'!$AM$21,IF(F64="Scenario3PBT12",'Minor retrofit'!$AN$21,"")))&amp;IF(F64="Scenario1PBT13",'Minor retrofit'!$AO$21,IF(F64="Scenario2PBT13",'Minor retrofit'!$AP$21,IF(F64="Scenario3PBT13",'Minor retrofit'!$AQ$21,"")))&amp;IF(F64="Scenario1PBT14",'Minor retrofit'!$AR$21,IF(F64="Scenario2PBT14",'Minor retrofit'!$AS$21,IF(F64="Scenario3PBT14",'Minor retrofit'!$AT$21,"")))&amp;IF(F64="Scenario1PBT15",'Minor retrofit'!$AU$21,IF(F64="Scenario2PBT15",'Minor retrofit'!$AV$21,IF(F64="Scenario3PBT15",'Minor retrofit'!$AW$21,"")))</f>
        <v/>
      </c>
      <c r="N64" s="118">
        <f t="shared" si="28"/>
        <v>0</v>
      </c>
      <c r="O64" s="206" t="str">
        <f>IF(F64="Scenario1PBT1",'Minor retrofit'!$E$24,IF(F64="Scenario2PBT1",'Minor retrofit'!$F$24,IF(F64="Scenario3PBT1",'Minor retrofit'!$G$24,"")))&amp;IF(F64="Scenario1PBT2",'Minor retrofit'!$H$24,IF(F64="Scenario2PBT2",'Minor retrofit'!$I$24,IF(F64="Scenario3PBT2",'Minor retrofit'!$J$24,"")))&amp;IF(F64="Scenario1PBT3",'Minor retrofit'!$K$24,IF(F64="Scenario2PBT3",'Minor retrofit'!$L$24,IF(F64="Scenario3PBT3",'Minor retrofit'!$M$24,"")))&amp;IF(F64="Scenario1PBT4",'Minor retrofit'!$N$24,IF(F64="Scenario2PBT4",'Minor retrofit'!$O$24,IF(F64="Scenario3PBT4",'Minor retrofit'!$P$24,"")))&amp;IF(F64="Scenario1PBT5",'Minor retrofit'!$Q$24,IF(F64="Scenario2PBT5",'Minor retrofit'!$R$24,IF(F64="Scenario3PBT5",'Minor retrofit'!$S$24,"")))&amp;IF(F64="Scenario1PBT6",'Minor retrofit'!$T$24,IF(F64="Scenario2PBT6",'Minor retrofit'!$U$24,IF(F64="Scenario3PBT6",'Minor retrofit'!$V$24,"")))&amp;IF(F64="Scenario1PBT7",'Minor retrofit'!$W$24,IF(F64="Scenario2PBT7",'Minor retrofit'!$X$24,IF(F64="Scenario3PBT7",'Minor retrofit'!$Y$24,"")))&amp;IF(F64="Scenario1PBT8",'Minor retrofit'!$Z$24,IF(F64="Scenario2PBT8",'Minor retrofit'!$AA$24,IF(F64="Scenario3PBT8",'Minor retrofit'!$AB$24,"")))&amp;IF(F64="Scenario1PBT9",'Minor retrofit'!$AC$24,IF(F64="Scenario2PBT9",'Minor retrofit'!$AD$24,IF(F64="Scenario3PBT9",'Minor retrofit'!$AE$24,"")))&amp;IF(F64="Scenario1PBT10",'Minor retrofit'!$AF$24,IF(F64="Scenario2PBT10",'Minor retrofit'!$AG$24,IF(F64="Scenario3PBT10",'Minor retrofit'!$AH$24,"")))&amp;IF(F64="Scenario1PBT11",'Minor retrofit'!$AI$24,IF(F64="Scenario2PBT11",'Minor retrofit'!$AJ$24,IF(F64="Scenario3PBT11",'Minor retrofit'!$AK$24,"")))&amp;IF(F64="Scenario1PBT12",'Minor retrofit'!$AL$24,IF(F64="Scenario2PBT12",'Minor retrofit'!$AM$24,IF(F64="Scenario3PBT12",'Minor retrofit'!$AN$24,"")))&amp;IF(F64="Scenario1PBT13",'Minor retrofit'!$AO$24,IF(F64="Scenario2PBT13",'Minor retrofit'!$AP$24,IF(F64="Scenario3PBT13",'Minor retrofit'!$AQ$24,"")))&amp;IF(F64="Scenario1PBT14",'Minor retrofit'!$AR$24,IF(F64="Scenario2PBT14",'Minor retrofit'!$AS$24,IF(F64="Scenario3PBT14",'Minor retrofit'!$AT$24,"")))&amp;IF(F64="Scenario1PBT15",'Minor retrofit'!$AU$24,IF(F64="Scenario2PBT15",'Minor retrofit'!$AV$24,IF(F64="Scenario3PBT15",'Minor retrofit'!$AW$24,"")))</f>
        <v/>
      </c>
      <c r="P64" s="117">
        <f t="shared" si="29"/>
        <v>0</v>
      </c>
      <c r="Q64" s="117" t="str">
        <f>IF(F64="Scenario1PBT1",'Minor retrofit'!$E$26,IF(F64="Scenario2PBT1",'Minor retrofit'!$F$26,IF(F64="Scenario3PBT1",'Minor retrofit'!$G$26,"")))&amp;IF(F64="Scenario1PBT2",'Minor retrofit'!$H$26,IF(F64="Scenario2PBT2",'Minor retrofit'!$I$26,IF(F64="Scenario3PBT2",'Minor retrofit'!$J$26,"")))&amp;IF(F64="Scenario1PBT3",'Minor retrofit'!$K$26,IF(F64="Scenario2PBT3",'Minor retrofit'!$L$26,IF(F64="Scenario3PBT3",'Minor retrofit'!$M$26,"")))&amp;IF(F64="Scenario1PBT4",'Minor retrofit'!$N$26,IF(F64="Scenario2PBT4",'Minor retrofit'!$O$26,IF(F64="Scenario3PBT4",'Minor retrofit'!$P$26,"")))&amp;IF(F64="Scenario1PBT5",'Minor retrofit'!$Q$26,IF(F64="Scenario2PBT5",'Minor retrofit'!$R$26,IF(F64="Scenario3PBT5",'Minor retrofit'!$S$26,"")))&amp;IF(F64="Scenario1PBT6",'Minor retrofit'!$T$26,IF(F64="Scenario2PBT6",'Minor retrofit'!$U$26,IF(F64="Scenario3PBT6",'Minor retrofit'!$V$26,"")))&amp;IF(F64="Scenario1PBT7",'Minor retrofit'!$W$26,IF(F64="Scenario2PBT7",'Minor retrofit'!$X$26,IF(F64="Scenario3PBT7",'Minor retrofit'!$Y$26,"")))&amp;IF(F64="Scenario1PBT8",'Minor retrofit'!$Z$26,IF(F64="Scenario2PBT8",'Minor retrofit'!$AA$26,IF(F64="Scenario3PBT8",'Minor retrofit'!$AB$26,"")))&amp;IF(F64="Scenario1PBT9",'Minor retrofit'!$AC$26,IF(F64="Scenario2PBT9",'Minor retrofit'!$AD$26,IF(F64="Scenario3PBT9",'Minor retrofit'!$AE$26,"")))&amp;IF(F64="Scenario1PBT10",'Minor retrofit'!$AF$26,IF(F64="Scenario2PBT10",'Minor retrofit'!$AG$26,IF(F64="Scenario3PBT10",'Minor retrofit'!$AH$26,"")))&amp;IF(F64="Scenario1PBT11",'Minor retrofit'!$AI$26,IF(F64="Scenario2PBT11",'Minor retrofit'!$AJ$26,IF(F64="Scenario3PBT11",'Minor retrofit'!$AK$26,"")))&amp;IF(F64="Scenario1PBT12",'Minor retrofit'!$AL$26,IF(F64="Scenario2PBT12",'Minor retrofit'!$AM$26,IF(F64="Scenario3PBT12",'Minor retrofit'!$AN$26,"")))&amp;IF(F64="Scenario1PBT13",'Minor retrofit'!$AO$26,IF(F64="Scenario2PBT13",'Minor retrofit'!$AP$26,IF(F64="Scenario3PBT13",'Minor retrofit'!$AQ$26,"")))&amp;IF(F64="Scenario1PBT14",'Minor retrofit'!$AR$26,IF(F64="Scenario2PBT14",'Minor retrofit'!$AS$26,IF(F64="Scenario3PBT14",'Minor retrofit'!$AT$26,"")))&amp;IF(F64="Scenario1PBT15",'Minor retrofit'!$AU$26,IF(F64="Scenario2PBT15",'Minor retrofit'!$AV$26,IF(F64="Scenario3PBT15",'Minor retrofit'!$AW$26,"")))</f>
        <v/>
      </c>
      <c r="R64" s="117">
        <f t="shared" si="30"/>
        <v>0</v>
      </c>
      <c r="S64" s="117" t="str">
        <f>IF(F64="Scenario1PBT1",'Minor retrofit'!$E$28,IF(F64="Scenario2PBT1",'Minor retrofit'!$F$28,IF(F64="Scenario3PBT1",'Minor retrofit'!$G$28,"")))&amp;IF(F64="Scenario1PBT2",'Minor retrofit'!$H$28,IF(F64="Scenario2PBT2",'Minor retrofit'!$I$28,IF(F64="Scenario3PBT2",'Minor retrofit'!$J$28,"")))&amp;IF(F64="Scenario1PBT3",'Minor retrofit'!$K$28,IF(F64="Scenario2PBT3",'Minor retrofit'!$L$28,IF(F64="Scenario3PBT3",'Minor retrofit'!$M$28,"")))&amp;IF(F64="Scenario1PBT4",'Minor retrofit'!$N$28,IF(F64="Scenario2PBT4",'Minor retrofit'!$O$28,IF(F64="Scenario3PBT4",'Minor retrofit'!$P$28,"")))&amp;IF(F64="Scenario1PBT5",'Minor retrofit'!$Q$28,IF(F64="Scenario2PBT5",'Minor retrofit'!$R$28,IF(F64="Scenario3PBT5",'Minor retrofit'!$S$28,"")))&amp;IF(F64="Scenario1PBT6",'Minor retrofit'!$T$28,IF(F64="Scenario2PBT6",'Minor retrofit'!$U$28,IF(F64="Scenario3PBT6",'Minor retrofit'!$V$28,"")))&amp;IF(F64="Scenario1PBT7",'Minor retrofit'!$W$28,IF(F64="Scenario2PBT7",'Minor retrofit'!$X$28,IF(F64="Scenario3PBT7",'Minor retrofit'!$Y$28,"")))&amp;IF(F64="Scenario1PBT8",'Minor retrofit'!$Z$28,IF(F64="Scenario2PBT8",'Minor retrofit'!$AA$28,IF(F64="Scenario3PBT8",'Minor retrofit'!$AB$28,"")))&amp;IF(F64="Scenario1PBT9",'Minor retrofit'!$AC$28,IF(F64="Scenario2PBT9",'Minor retrofit'!$AD$28,IF(F64="Scenario3PBT9",'Minor retrofit'!$AE$28,"")))&amp;IF(F64="Scenario1PBT10",'Minor retrofit'!$AF$28,IF(F64="Scenario2PBT10",'Minor retrofit'!$AG$28,IF(F64="Scenario3PBT10",'Minor retrofit'!$AH$28,"")))&amp;IF(F64="Scenario1PBT11",'Minor retrofit'!$AI$28,IF(F64="Scenario2PBT11",'Minor retrofit'!$AJ$28,IF(F64="Scenario3PBT11",'Minor retrofit'!$AK$28,"")))&amp;IF(F64="Scenario1PBT12",'Minor retrofit'!$AL$28,IF(F64="Scenario2PBT12",'Minor retrofit'!$AM$28,IF(F64="Scenario3PBT12",'Minor retrofit'!$AN$28,"")))&amp;IF(F64="Scenario1PBT13",'Minor retrofit'!$AO$28,IF(F64="Scenario2PBT13",'Minor retrofit'!$AP$28,IF(F64="Scenario3PBT13",'Minor retrofit'!$AQ$28,"")))&amp;IF(F64="Scenario1PBT14",'Minor retrofit'!$AR$28,IF(F64="Scenario2PBT14",'Minor retrofit'!$AS$28,IF(F64="Scenario3PBT14",'Minor retrofit'!$AT$28,"")))&amp;IF(F64="Scenario1PBT15",'Minor retrofit'!$AU$28,IF(F64="Scenario2PBT15",'Minor retrofit'!$AV$28,IF(F64="Scenario3PBT15",'Minor retrofit'!$AW$28,"")))</f>
        <v/>
      </c>
      <c r="T64" s="207">
        <f t="shared" si="31"/>
        <v>0</v>
      </c>
      <c r="U64" s="206" t="str">
        <f>IF(F64="Scenario1PBT1",'Minor retrofit'!$E$39,IF(F64="Scenario2PBT1",'Minor retrofit'!$F$39,IF(F64="Scenario3PBT1",'Minor retrofit'!$G$39,"")))&amp;IF(F64="Scenario1PBT2",'Minor retrofit'!$H$39,IF(F64="Scenario2PBT2",'Minor retrofit'!$I$39,IF(F64="Scenario3PBT2",'Minor retrofit'!$J$39,"")))&amp;IF(F64="Scenario1PBT3",'Minor retrofit'!$K$39,IF(F64="Scenario2PBT3",'Minor retrofit'!$L$39,IF(F64="Scenario3PBT3",'Minor retrofit'!$M$39,"")))&amp;IF(F64="Scenario1PBT4",'Minor retrofit'!$N$39,IF(F64="Scenario2PBT4",'Minor retrofit'!$O$39,IF(F64="Scenario3PBT4",'Minor retrofit'!$P$39,"")))&amp;IF(F64="Scenario1PBT5",'Minor retrofit'!$Q$39,IF(F64="Scenario2PBT5",'Minor retrofit'!$R$39,IF(F64="Scenario3PBT5",'Minor retrofit'!$S$39,"")))&amp;IF(F64="Scenario1PBT6",'Minor retrofit'!$T$39,IF(F64="Scenario2PBT6",'Minor retrofit'!$U$39,IF(F64="Scenario3PBT6",'Minor retrofit'!$V$39,"")))&amp;IF(F64="Scenario1PBT7",'Minor retrofit'!$W$39,IF(F64="Scenario2PBT7",'Minor retrofit'!$X$39,IF(F64="Scenario3PBT7",'Minor retrofit'!$Y$39,"")))&amp;IF(F64="Scenario1PBT8",'Minor retrofit'!$Z$39,IF(F64="Scenario2PBT8",'Minor retrofit'!$AA$39,IF(F64="Scenario3PBT8",'Minor retrofit'!$AB$39,"")))&amp;IF(F64="Scenario1PBT9",'Minor retrofit'!$AC$39,IF(F64="Scenario2PBT9",'Minor retrofit'!$AD$39,IF(F64="Scenario3PBT9",'Minor retrofit'!$AE$39,"")))&amp;IF(F64="Scenario1PBT10",'Minor retrofit'!$AF$39,IF(F64="Scenario2PBT10",'Minor retrofit'!$AG$39,IF(F64="Scenario3PBT10",'Minor retrofit'!$AH$39,"")))&amp;IF(F64="Scenario1PBT11",'Minor retrofit'!$AI$39,IF(F64="Scenario2PBT11",'Minor retrofit'!$AJ$39,IF(F64="Scenario3PBT11",'Minor retrofit'!$AK$39,"")))&amp;IF(F64="Scenario1PBT12",'Minor retrofit'!$AL$39,IF(F64="Scenario2PBT12",'Minor retrofit'!$AM$39,IF(F64="Scenario3PBT12",'Minor retrofit'!$AN$39,"")))&amp;IF(F64="Scenario1PBT13",'Minor retrofit'!$AO$39,IF(F64="Scenario2PBT13",'Minor retrofit'!$AP$39,IF(F64="Scenario3PBT13",'Minor retrofit'!$AQ$39,"")))&amp;IF(F64="Scenario1PBT14",'Minor retrofit'!$AR$39,IF(F64="Scenario2PBT14",'Minor retrofit'!$AS$39,IF(F64="Scenario3PBT14",'Minor retrofit'!$AT$39,"")))&amp;IF(F64="Scenario1PBT15",'Minor retrofit'!$AU$39,IF(F64="Scenario2PBT15",'Minor retrofit'!$AV$39,IF(F64="Scenario3PBT15",'Minor retrofit'!$AW$39,"")))</f>
        <v/>
      </c>
      <c r="V64" s="117">
        <f t="shared" si="32"/>
        <v>0</v>
      </c>
      <c r="W64" s="117" t="str">
        <f>IF(F64="Scenario1PBT1",'Minor retrofit'!$E$41,IF(F64="Scenario2PBT1",'Minor retrofit'!$F$41,IF(F64="Scenario3PBT1",'Minor retrofit'!$G$41,"")))&amp;IF(F64="Scenario1PBT2",'Minor retrofit'!$H$41,IF(F64="Scenario2PBT2",'Minor retrofit'!$I$41,IF(F64="Scenario3PBT2",'Minor retrofit'!$J$41,"")))&amp;IF(F64="Scenario1PBT3",'Minor retrofit'!$K$41,IF(F64="Scenario2PBT3",'Minor retrofit'!$L$41,IF(F64="Scenario3PBT3",'Minor retrofit'!$M$41,"")))&amp;IF(F64="Scenario1PBT4",'Minor retrofit'!$N$41,IF(F64="Scenario2PBT4",'Minor retrofit'!$O$41,IF(F64="Scenario3PBT4",'Minor retrofit'!$P$41,"")))&amp;IF(F64="Scenario1PBT5",'Minor retrofit'!$Q$41,IF(F64="Scenario2PBT5",'Minor retrofit'!$R$41,IF(F64="Scenario3PBT5",'Minor retrofit'!$S$41,"")))&amp;IF(F64="Scenario1PBT6",'Minor retrofit'!$T$41,IF(F64="Scenario2PBT6",'Minor retrofit'!$U$41,IF(F64="Scenario3PBT6",'Minor retrofit'!$V$41,"")))&amp;IF(F64="Scenario1PBT7",'Minor retrofit'!$W$41,IF(F64="Scenario2PBT7",'Minor retrofit'!$X$41,IF(F64="Scenario3PBT7",'Minor retrofit'!$Y$41,"")))&amp;IF(F64="Scenario1PBT8",'Minor retrofit'!$Z$41,IF(F64="Scenario2PBT8",'Minor retrofit'!$AA$41,IF(F64="Scenario3PBT8",'Minor retrofit'!$AB$41,"")))&amp;IF(F64="Scenario1PBT9",'Minor retrofit'!$AC$41,IF(F64="Scenario2PBT9",'Minor retrofit'!$AD$41,IF(F64="Scenario3PBT9",'Minor retrofit'!$AE$41,"")))&amp;IF(F64="Scenario1PBT10",'Minor retrofit'!$AF$41,IF(F64="Scenario2PBT10",'Minor retrofit'!$AG$41,IF(F64="Scenario3PBT10",'Minor retrofit'!$AH$41,"")))&amp;IF(F64="Scenario1PBT11",'Minor retrofit'!$AI$41,IF(F64="Scenario2PBT11",'Minor retrofit'!$AJ$41,IF(F64="Scenario3PBT11",'Minor retrofit'!$AK$41,"")))&amp;IF(F64="Scenario1PBT12",'Minor retrofit'!$AL$41,IF(F64="Scenario2PBT12",'Minor retrofit'!$AM$41,IF(F64="Scenario3PBT12",'Minor retrofit'!$AN$41,"")))&amp;IF(F64="Scenario1PBT13",'Minor retrofit'!$AO$41,IF(F64="Scenario2PBT13",'Minor retrofit'!$AP$41,IF(F64="Scenario3PBT13",'Minor retrofit'!$AQ$41,"")))&amp;IF(F64="Scenario1PBT14",'Minor retrofit'!$AR$41,IF(F64="Scenario2PBT14",'Minor retrofit'!$AS$41,IF(F64="Scenario3PBT14",'Minor retrofit'!$AT$41,"")))&amp;IF(F64="Scenario1PBT15",'Minor retrofit'!$AU$41,IF(F64="Scenario2PBT15",'Minor retrofit'!$AV$41,IF(F64="Scenario3PBT15",'Minor retrofit'!$AW$41,"")))</f>
        <v/>
      </c>
      <c r="X64" s="117">
        <f t="shared" si="33"/>
        <v>0</v>
      </c>
      <c r="Y64" s="117" t="str">
        <f>IF(F64="Scenario1PBT1",'Minor retrofit'!$E$43,IF(F64="Scenario2PBT1",'Minor retrofit'!$F$43,IF(F64="Scenario3PBT1",'Minor retrofit'!$G$43,"")))&amp;IF(F64="Scenario1PBT2",'Minor retrofit'!$H$43,IF(F64="Scenario2PBT2",'Minor retrofit'!$I$43,IF(F64="Scenario3PBT2",'Minor retrofit'!$J$43,"")))&amp;IF(F64="Scenario1PBT3",'Minor retrofit'!$K$43,IF(F64="Scenario2PBT3",'Minor retrofit'!$L$43,IF(F64="Scenario3PBT3",'Minor retrofit'!$M$43,"")))&amp;IF(F64="Scenario1PBT4",'Minor retrofit'!$N$43,IF(F64="Scenario2PBT4",'Minor retrofit'!$O$43,IF(F64="Scenario3PBT4",'Minor retrofit'!$P$43,"")))&amp;IF(F64="Scenario1PBT5",'Minor retrofit'!$Q$43,IF(F64="Scenario2PBT5",'Minor retrofit'!$R$43,IF(F64="Scenario3PBT5",'Minor retrofit'!$S$43,"")))&amp;IF(F64="Scenario1PBT6",'Minor retrofit'!$T$43,IF(F64="Scenario2PBT6",'Minor retrofit'!$U$43,IF(F64="Scenario3PBT6",'Minor retrofit'!$V$43,"")))&amp;IF(F64="Scenario1PBT7",'Minor retrofit'!$W$43,IF(F64="Scenario2PBT7",'Minor retrofit'!$X$43,IF(F64="Scenario3PBT7",'Minor retrofit'!$Y$43,"")))&amp;IF(F64="Scenario1PBT8",'Minor retrofit'!$Z$43,IF(F64="Scenario2PBT8",'Minor retrofit'!$AA$43,IF(F64="Scenario3PBT8",'Minor retrofit'!$AB$43,"")))&amp;IF(F64="Scenario1PBT9",'Minor retrofit'!$AC$43,IF(F64="Scenario2PBT9",'Minor retrofit'!$AD$43,IF(F64="Scenario3PBT9",'Minor retrofit'!$AE$43,"")))&amp;IF(F64="Scenario1PBT10",'Minor retrofit'!$AF$43,IF(F64="Scenario2PBT10",'Minor retrofit'!$AG$43,IF(F64="Scenario3PBT10",'Minor retrofit'!$AH$43,"")))&amp;IF(F64="Scenario1PBT11",'Minor retrofit'!$AI$43,IF(F64="Scenario2PBT11",'Minor retrofit'!$AJ$43,IF(F64="Scenario3PBT11",'Minor retrofit'!$AK$43,"")))&amp;IF(F64="Scenario1PBT12",'Minor retrofit'!$AL$43,IF(F64="Scenario2PBT12",'Minor retrofit'!$AM$43,IF(F64="Scenario3PBT12",'Minor retrofit'!$AN$43,"")))&amp;IF(F64="Scenario1PBT13",'Minor retrofit'!$AO$43,IF(F64="Scenario2PBT13",'Minor retrofit'!$AP$43,IF(F64="Scenario3PBT13",'Minor retrofit'!$AQ$43,"")))&amp;IF(F64="Scenario1PBT14",'Minor retrofit'!$AR$43,IF(F64="Scenario2PBT14",'Minor retrofit'!$AS$43,IF(F64="Scenario3PBT14",'Minor retrofit'!$AT$43,"")))&amp;IF(F64="Scenario1PBT15",'Minor retrofit'!$AU$43,IF(F64="Scenario2PBT15",'Minor retrofit'!$AV$43,IF(F64="Scenario3PBT15",'Minor retrofit'!$AW$43,"")))</f>
        <v/>
      </c>
      <c r="Z64" s="117">
        <f t="shared" si="34"/>
        <v>0</v>
      </c>
      <c r="AA64" s="178" t="str">
        <f>IF(F64="Scenario1PBT1",'Minor retrofit'!$E$102,IF(F64="Scenario2PBT1",'Minor retrofit'!$F$102,IF(F64="Scenario3PBT1",'Minor retrofit'!$G$102,"")))&amp;IF(F64="Scenario1PBT2",'Minor retrofit'!$H$102,IF(F64="Scenario2PBT2",'Minor retrofit'!$I$102,IF(F64="Scenario3PBT2",'Minor retrofit'!$J$102,"")))&amp;IF(F64="Scenario1PBT3",'Minor retrofit'!$K$102,IF(F64="Scenario2PBT3",'Minor retrofit'!$L$102,IF(F64="Scenario3PBT3",'Minor retrofit'!$M$102,"")))&amp;IF(F64="Scenario1PBT4",'Minor retrofit'!$N$102,IF(F64="Scenario2PBT4",'Minor retrofit'!$O$102,IF(F64="Scenario3PBT4",'Minor retrofit'!$P$102,"")))&amp;IF(F64="Scenario1PBT5",'Minor retrofit'!$Q$102,IF(F64="Scenario2PBT5",'Minor retrofit'!$R$102,IF(F64="Scenario3PBT5",'Minor retrofit'!$S$102,"")))&amp;IF(F64="Scenario1PBT6",'Minor retrofit'!$T$102,IF(F64="Scenario2PBT6",'Minor retrofit'!$U$102,IF(F64="Scenario3PBT6",'Minor retrofit'!$V$102,"")))&amp;IF(F64="Scenario1PBT7",'Minor retrofit'!$W$102,IF(F64="Scenario2PBT7",'Minor retrofit'!$X$102,IF(F64="Scenario3PBT7",'Minor retrofit'!$Y$102,"")))&amp;IF(F64="Scenario1PBT8",'Minor retrofit'!$Z$102,IF(F64="Scenario2PBT8",'Minor retrofit'!$AA$102,IF(F64="Scenario3PBT8",'Minor retrofit'!$AB$102,"")))&amp;IF(F64="Scenario1PBT9",'Minor retrofit'!$AC$102,IF(F64="Scenario2PBT9",'Minor retrofit'!$AD$102,IF(F64="Scenario3PBT9",'Minor retrofit'!$AE$102,"")))&amp;IF(F64="Scenario1PBT10",'Minor retrofit'!$AF$102,IF(F64="Scenario2PBT10",'Minor retrofit'!$AG$102,IF(F64="Scenario3PBT10",'Minor retrofit'!$AH$102,"")))&amp;IF(F64="Scenario1PBT11",'Minor retrofit'!$AI$102,IF(F64="Scenario2PBT11",'Minor retrofit'!$AJ$102,IF(F64="Scenario3PBT11",'Minor retrofit'!$AK$102,"")))&amp;IF(F64="Scenario1PBT12",'Minor retrofit'!$AL$102,IF(F64="Scenario2PBT12",'Minor retrofit'!$AM$102,IF(F64="Scenario3PBT12",'Minor retrofit'!$AN$102,"")))&amp;IF(F64="Scenario1PBT13",'Minor retrofit'!$AO$102,IF(F64="Scenario2PBT13",'Minor retrofit'!$AP$102,IF(F64="Scenario3PBT13",'Minor retrofit'!$AQ$102,"")))&amp;IF(F64="Scenario1PBT14",'Minor retrofit'!$AR$102,IF(F64="Scenario2PBT14",'Minor retrofit'!$AS$102,IF(F64="Scenario3PBT14",'Minor retrofit'!$AT$102,"")))&amp;IF(F64="Scenario1PBT15",'Minor retrofit'!$AU$102,IF(F64="Scenario2PBT15",'Minor retrofit'!$AV$102,IF(F64="Scenario3PBT15",'Minor retrofit'!$AW$102,"")))</f>
        <v/>
      </c>
      <c r="AB64" s="179">
        <f t="shared" si="35"/>
        <v>0</v>
      </c>
      <c r="AC64" s="363" t="str">
        <f t="shared" si="48"/>
        <v/>
      </c>
      <c r="AD64" s="353">
        <f>IF(AC64="",IFERROR('Projection_Base-case'!G65-G64,0),0)</f>
        <v>0</v>
      </c>
      <c r="AE64" s="350">
        <f t="shared" si="36"/>
        <v>0</v>
      </c>
      <c r="AF64" s="361">
        <f>IFERROR(100*AD64/'Projection_Base-case'!G65,0)</f>
        <v>0</v>
      </c>
      <c r="AG64" s="352">
        <f>IF(AC64="",IFERROR('Projection_Base-case'!I65-I64,0),0)</f>
        <v>0</v>
      </c>
      <c r="AH64" s="353">
        <f t="shared" si="37"/>
        <v>0</v>
      </c>
      <c r="AI64" s="361">
        <f>IFERROR(100*AG64/'Projection_Base-case'!I65,0)</f>
        <v>0</v>
      </c>
      <c r="AJ64" s="352">
        <f>IF(AC64="",IFERROR('Projection_Base-case'!K65-K64,0),0)</f>
        <v>0</v>
      </c>
      <c r="AK64" s="353">
        <f t="shared" si="38"/>
        <v>0</v>
      </c>
      <c r="AL64" s="361">
        <f>IFERROR(100*AJ64/'Projection_Base-case'!K65,0)</f>
        <v>0</v>
      </c>
      <c r="AM64" s="352">
        <f>-IF(AC64="",IFERROR('Projection_Base-case'!M65-M64,0),0)</f>
        <v>0</v>
      </c>
      <c r="AN64" s="353">
        <f t="shared" si="39"/>
        <v>0</v>
      </c>
      <c r="AO64" s="354">
        <f>IFERROR(IF('Projection_Base-case'!N65&gt;0,100*AN64/'Projection_Base-case'!N65,100*AN64/N64),0)</f>
        <v>0</v>
      </c>
      <c r="AP64" s="355">
        <f>IF(AC64="",IFERROR('Projection_Base-case'!O65-O64,0),0)</f>
        <v>0</v>
      </c>
      <c r="AQ64" s="356">
        <f t="shared" si="40"/>
        <v>0</v>
      </c>
      <c r="AR64" s="356">
        <f>IFERROR(100*AP64/'Projection_Base-case'!O65,0)</f>
        <v>0</v>
      </c>
      <c r="AS64" s="355">
        <f>IF(AC64="",IFERROR('Projection_Base-case'!Q65-Q64,0),0)</f>
        <v>0</v>
      </c>
      <c r="AT64" s="356">
        <f t="shared" si="41"/>
        <v>0</v>
      </c>
      <c r="AU64" s="356">
        <f>IFERROR(100*AS64/'Projection_Base-case'!Q65,0)</f>
        <v>0</v>
      </c>
      <c r="AV64" s="355">
        <f>IF(AC64="",IFERROR('Projection_Base-case'!S65-S64,0),0)</f>
        <v>0</v>
      </c>
      <c r="AW64" s="356">
        <f t="shared" si="42"/>
        <v>0</v>
      </c>
      <c r="AX64" s="357">
        <f>IFERROR(100*AV64/'Projection_Base-case'!S65,0)</f>
        <v>0</v>
      </c>
      <c r="AY64" s="358">
        <f>IF(AC64="",IFERROR('Projection_Base-case'!U65-U64,0),0)</f>
        <v>0</v>
      </c>
      <c r="AZ64" s="359">
        <f t="shared" si="43"/>
        <v>0</v>
      </c>
      <c r="BA64" s="359">
        <f>IFERROR(100*AY64/'Projection_Base-case'!U65,0)</f>
        <v>0</v>
      </c>
      <c r="BB64" s="358">
        <f>IF(AC64="",IFERROR('Projection_Base-case'!W65-W64,0),0)</f>
        <v>0</v>
      </c>
      <c r="BC64" s="359">
        <f t="shared" si="44"/>
        <v>0</v>
      </c>
      <c r="BD64" s="359">
        <f>IFERROR(100*BB64/'Projection_Base-case'!W65,0)</f>
        <v>0</v>
      </c>
      <c r="BE64" s="358">
        <f>IF(AC64="",IFERROR('Projection_Base-case'!Y65-Y64,0),0)</f>
        <v>0</v>
      </c>
      <c r="BF64" s="359">
        <f t="shared" si="45"/>
        <v>0</v>
      </c>
      <c r="BG64" s="359">
        <f>IFERROR(100*BE64/'Projection_Base-case'!Y65,0)</f>
        <v>0</v>
      </c>
      <c r="BH64" s="359">
        <f t="shared" si="46"/>
        <v>0</v>
      </c>
      <c r="BI64" s="360">
        <f t="shared" si="47"/>
        <v>0</v>
      </c>
    </row>
    <row r="65" spans="1:61">
      <c r="A65" s="205">
        <v>61</v>
      </c>
      <c r="B65" s="347">
        <f>IF('Projection_Base-case'!B66&lt;&gt;"",'Projection_Base-case'!B66,0)</f>
        <v>0</v>
      </c>
      <c r="C65" s="347">
        <f>IF('Projection_Base-case'!C66&lt;&gt;"",'Projection_Base-case'!C66,0)</f>
        <v>0</v>
      </c>
      <c r="D65" s="365">
        <f>IF('Projection_Base-case'!D66&lt;&gt;"",'Projection_Base-case'!D66,0)</f>
        <v>0</v>
      </c>
      <c r="E65" s="369"/>
      <c r="F65" s="367" t="str">
        <f t="shared" si="23"/>
        <v>0</v>
      </c>
      <c r="G65" s="206" t="str">
        <f>IF(F65="Scenario1PBT1",'Minor retrofit'!$E$7,IF(F65="Scenario2PBT1",'Minor retrofit'!$F$7,IF(F65="Scenario3PBT1",'Minor retrofit'!$G$7,"")))&amp;IF(F65="Scenario1PBT2",'Minor retrofit'!$H$7,IF(F65="Scenario2PBT2",'Minor retrofit'!$I$7,IF(F65="Scenario3PBT2",'Minor retrofit'!$J$7,"")))&amp;IF(F65="Scenario1PBT3",'Minor retrofit'!$K$7,IF(F65="Scenario2PBT3",'Minor retrofit'!$L$7,IF(F65="Scenario3PBT3",'Minor retrofit'!$M$7,"")))&amp;IF(F65="Scenario1PBT4",'Minor retrofit'!$N$7,IF(F65="Scenario2PBT4",'Minor retrofit'!$O$7,IF(F65="Scenario3PBT4",'Minor retrofit'!$P$7,"")))&amp;IF(F65="Scenario1PBT5",'Minor retrofit'!$Q$7,IF(F65="Scenario2PBT5",'Minor retrofit'!$R$7,IF(F65="Scenario3PBT5",'Minor retrofit'!$S$7,"")))&amp;IF(F65="Scenario1PBT6",'Minor retrofit'!$T$7,IF(F65="Scenario2PBT6",'Minor retrofit'!$U$7,IF(F65="Scenario3PBT6",'Minor retrofit'!$V$7,"")))&amp;IF(F65="Scenario1PBT7",'Minor retrofit'!$W$7,IF(F65="Scenario2PBT7",'Minor retrofit'!$X$7,IF(F65="Scenario3PBT7",'Minor retrofit'!$Y$7,"")))&amp;IF(F65="Scenario1PBT8",'Minor retrofit'!$Z$7,IF(F65="Scenario2PBT8",'Minor retrofit'!$AA$7,IF(F65="Scenario3PBT8",'Minor retrofit'!$AB$7,"")))&amp;IF(F65="Scenario1PBT9",'Minor retrofit'!$AC$7,IF(F65="Scenario2PBT9",'Minor retrofit'!$AD$7,IF(F65="Scenario3PBT9",'Minor retrofit'!$AE$7,"")))&amp;IF(F65="Scenario1PBT10",'Minor retrofit'!$AF$7,IF(F65="Scenario2PBT10",'Minor retrofit'!$AG$7,IF(F65="Scenario3PBT10",'Minor retrofit'!$AH$7,"")))&amp;IF(F65="Scenario1PBT11",'Minor retrofit'!$AI$7,IF(F65="Scenario2PBT11",'Minor retrofit'!$AJ$7,IF(F65="Scenario3PBT11",'Minor retrofit'!$AK$7,"")))&amp;IF(F65="Scenario1PBT12",'Minor retrofit'!$AL$7,IF(F65="Scenario2PBT12",'Minor retrofit'!$AM$7,IF(F65="Scenario3PBT12",'Minor retrofit'!$AN$7,"")))&amp;IF(F65="Scenario1PBT13",'Minor retrofit'!$AO$7,IF(F65="Scenario2PBT13",'Minor retrofit'!$AP$7,IF(F65="Scenario3PBT13",'Minor retrofit'!$AQ$7,"")))&amp;IF(F65="Scenario1PBT14",'Minor retrofit'!$AR$7,IF(F65="Scenario2PBT14",'Minor retrofit'!$AS$7,IF(F65="Scenario3PBT14",'Minor retrofit'!$AT$7,"")))&amp;IF(F65="Scenario1PBT15",'Minor retrofit'!$AU$7,IF(F65="Scenario2PBT15",'Minor retrofit'!$AV$7,IF(F65="Scenario3PBT15",'Minor retrofit'!$AW$7,"")))</f>
        <v/>
      </c>
      <c r="H65" s="117">
        <f t="shared" si="25"/>
        <v>0</v>
      </c>
      <c r="I65" s="117" t="str">
        <f>IF(F65="Scenario1PBT1",'Minor retrofit'!$E$17,IF(F65="Scenario2PBT1",'Minor retrofit'!$F$17,IF(F65="Scenario3PBT1",'Minor retrofit'!$G$17,"")))&amp;IF(F65="Scenario1PBT2",'Minor retrofit'!$H$17,IF(F65="Scenario2PBT2",'Minor retrofit'!$I$17,IF(F65="Scenario3PBT2",'Minor retrofit'!$J$17,"")))&amp;IF(F65="Scenario1PBT3",'Minor retrofit'!$K$17,IF(F65="Scenario2PBT3",'Minor retrofit'!$L$17,IF(F65="Scenario3PBT3",'Minor retrofit'!$M$17,"")))&amp;IF(F65="Scenario1PBT4",'Minor retrofit'!$N$17,IF(F65="Scenario2PBT4",'Minor retrofit'!$O$17,IF(F65="Scenario3PBT4",'Minor retrofit'!$P$17,"")))&amp;IF(F65="Scenario1PBT5",'Minor retrofit'!$Q$17,IF(F65="Scenario2PBT5",'Minor retrofit'!$R$17,IF(F65="Scenario3PBT5",'Minor retrofit'!$S$17,"")))&amp;IF(F65="Scenario1PBT6",'Minor retrofit'!$T$17,IF(F65="Scenario2PBT6",'Minor retrofit'!$U$17,IF(F65="Scenario3PBT6",'Minor retrofit'!$V$17,"")))&amp;IF(F65="Scenario1PBT7",'Minor retrofit'!$W$17,IF(F65="Scenario2PBT7",'Minor retrofit'!$X$17,IF(F65="Scenario3PBT7",'Minor retrofit'!$Y$17,"")))&amp;IF(F65="Scenario1PBT8",'Minor retrofit'!$Z$17,IF(F65="Scenario2PBT8",'Minor retrofit'!$AA$17,IF(F65="Scenario3PBT8",'Minor retrofit'!$AB$17,"")))&amp;IF(F65="Scenario1PBT9",'Minor retrofit'!$AC$17,IF(F65="Scenario2PBT9",'Minor retrofit'!$AD$17,IF(F65="Scenario3PBT9",'Minor retrofit'!$AE$17,"")))&amp;IF(F65="Scenario1PBT10",'Minor retrofit'!$AF$17,IF(F65="Scenario2PBT10",'Minor retrofit'!$AG$17,IF(F65="Scenario3PBT10",'Minor retrofit'!$AH$17,"")))&amp;IF(F65="Scenario1PBT11",'Minor retrofit'!$AI$17,IF(F65="Scenario2PBT11",'Minor retrofit'!$AJ$17,IF(F65="Scenario3PBT11",'Minor retrofit'!$AK$17,"")))&amp;IF(F65="Scenario1PBT12",'Minor retrofit'!$AL$17,IF(F65="Scenario2PBT12",'Minor retrofit'!$AM$17,IF(F65="Scenario3PBT12",'Minor retrofit'!$AN$17,"")))&amp;IF(F65="Scenario1PBT13",'Minor retrofit'!$AO$17,IF(F65="Scenario2PBT13",'Minor retrofit'!$AP$17,IF(F65="Scenario3PBT13",'Minor retrofit'!$AQ$17,"")))&amp;IF(F65="Scenario1PBT14",'Minor retrofit'!$AR$17,IF(F65="Scenario2PBT14",'Minor retrofit'!$AS$17,IF(F65="Scenario3PBT14",'Minor retrofit'!$AT$17,"")))&amp;IF(F65="Scenario1PBT15",'Minor retrofit'!$AU$17,IF(F65="Scenario2PBT15",'Minor retrofit'!$AV$17,IF(F65="Scenario3PBT15",'Minor retrofit'!$AW$17,"")))</f>
        <v/>
      </c>
      <c r="J65" s="117">
        <f t="shared" si="26"/>
        <v>0</v>
      </c>
      <c r="K65" s="117" t="str">
        <f>IF(F65="Scenario1PBT1",'Minor retrofit'!$E$19,IF(F65="Scenario2PBT1",'Minor retrofit'!$F$19,IF(F65="Scenario3PBT1",'Minor retrofit'!$G$19,"")))&amp;IF(F65="Scenario1PBT2",'Minor retrofit'!$H$19,IF(F65="Scenario2PBT2",'Minor retrofit'!$I$19,IF(F65="Scenario3PBT2",'Minor retrofit'!$J$19,"")))&amp;IF(F65="Scenario1PBT3",'Minor retrofit'!$K$19,IF(F65="Scenario2PBT3",'Minor retrofit'!$L$19,IF(F65="Scenario3PBT3",'Minor retrofit'!$M$19,"")))&amp;IF(F65="Scenario1PBT4",'Minor retrofit'!$N$19,IF(F65="Scenario2PBT4",'Minor retrofit'!$O$19,IF(F65="Scenario3PBT4",'Minor retrofit'!$P$19,"")))&amp;IF(F65="Scenario1PBT5",'Minor retrofit'!$Q$19,IF(F65="Scenario2PBT5",'Minor retrofit'!$R$19,IF(F65="Scenario3PBT5",'Minor retrofit'!$S$19,"")))&amp;IF(F65="Scenario1PBT6",'Minor retrofit'!$T$19,IF(F65="Scenario2PBT6",'Minor retrofit'!$U$19,IF(F65="Scenario3PBT6",'Minor retrofit'!$V$19,"")))&amp;IF(F65="Scenario1PBT7",'Minor retrofit'!$W$19,IF(F65="Scenario2PBT7",'Minor retrofit'!$X$19,IF(F65="Scenario3PBT7",'Minor retrofit'!$Y$19,"")))&amp;IF(F65="Scenario1PBT8",'Minor retrofit'!$Z$19,IF(F65="Scenario2PBT8",'Minor retrofit'!$AA$19,IF(F65="Scenario3PBT8",'Minor retrofit'!$AB$19,"")))&amp;IF(F65="Scenario1PBT9",'Minor retrofit'!$AC$19,IF(F65="Scenario2PBT9",'Minor retrofit'!$AD$19,IF(F65="Scenario3PBT9",'Minor retrofit'!$AE$19,"")))&amp;IF(F65="Scenario1PBT10",'Minor retrofit'!$AF$19,IF(F65="Scenario2PBT10",'Minor retrofit'!$AG$19,IF(F65="Scenario3PBT10",'Minor retrofit'!$AH$19,"")))&amp;IF(F65="Scenario1PBT11",'Minor retrofit'!$AI$19,IF(F65="Scenario2PBT11",'Minor retrofit'!$AJ$19,IF(F65="Scenario3PBT11",'Minor retrofit'!$AK$19,"")))&amp;IF(F65="Scenario1PBT12",'Minor retrofit'!$AL$19,IF(F65="Scenario2PBT12",'Minor retrofit'!$AM$19,IF(F65="Scenario3PBT12",'Minor retrofit'!$AN$19,"")))&amp;IF(F65="Scenario1PBT13",'Minor retrofit'!$AO$19,IF(F65="Scenario2PBT13",'Minor retrofit'!$AP$19,IF(F65="Scenario3PBT13",'Minor retrofit'!$AQ$19,"")))&amp;IF(F65="Scenario1PBT14",'Minor retrofit'!$AR$19,IF(F65="Scenario2PBT14",'Minor retrofit'!$AS$19,IF(F65="Scenario3PBT14",'Minor retrofit'!$AT$19,"")))&amp;IF(F65="Scenario1PBT15",'Minor retrofit'!$AU$19,IF(F65="Scenario2PBT15",'Minor retrofit'!$AV$19,IF(F65="Scenario3PBT15",'Minor retrofit'!$AW$19,"")))</f>
        <v/>
      </c>
      <c r="L65" s="117">
        <f t="shared" si="27"/>
        <v>0</v>
      </c>
      <c r="M65" s="117" t="str">
        <f>IF(F65="Scenario1PBT1",'Minor retrofit'!$E$21,IF(F65="Scenario2PBT1",'Minor retrofit'!$F$21,IF(F65="Scenario3PBT1",'Minor retrofit'!$G$21,"")))&amp;IF(F65="Scenario1PBT2",'Minor retrofit'!$H$21,IF(F65="Scenario2PBT2",'Minor retrofit'!$I$21,IF(F65="Scenario3PBT2",'Minor retrofit'!$J$21,"")))&amp;IF(F65="Scenario1PBT3",'Minor retrofit'!$K$21,IF(F65="Scenario2PBT3",'Minor retrofit'!$L$21,IF(F65="Scenario3PBT3",'Minor retrofit'!$M$21,"")))&amp;IF(F65="Scenario1PBT4",'Minor retrofit'!$N$21,IF(F65="Scenario2PBT4",'Minor retrofit'!$O$21,IF(F65="Scenario3PBT4",'Minor retrofit'!$P$21,"")))&amp;IF(F65="Scenario1PBT5",'Minor retrofit'!$Q$21,IF(F65="Scenario2PBT5",'Minor retrofit'!$R$21,IF(F65="Scenario3PBT5",'Minor retrofit'!$S$21,"")))&amp;IF(F65="Scenario1PBT6",'Minor retrofit'!$T$21,IF(F65="Scenario2PBT6",'Minor retrofit'!$U$21,IF(F65="Scenario3PBT6",'Minor retrofit'!$V$21,"")))&amp;IF(F65="Scenario1PBT7",'Minor retrofit'!$W$21,IF(F65="Scenario2PBT7",'Minor retrofit'!$X$21,IF(F65="Scenario3PBT7",'Minor retrofit'!$Y$21,"")))&amp;IF(F65="Scenario1PBT8",'Minor retrofit'!$Z$21,IF(F65="Scenario2PBT8",'Minor retrofit'!$AA$21,IF(F65="Scenario3PBT8",'Minor retrofit'!$AB$21,"")))&amp;IF(F65="Scenario1PBT9",'Minor retrofit'!$AC$21,IF(F65="Scenario2PBT9",'Minor retrofit'!$AD$21,IF(F65="Scenario3PBT9",'Minor retrofit'!$AE$21,"")))&amp;IF(F65="Scenario1PBT10",'Minor retrofit'!$AF$21,IF(F65="Scenario2PBT10",'Minor retrofit'!$AG$21,IF(F65="Scenario3PBT10",'Minor retrofit'!$AH$21,"")))&amp;IF(F65="Scenario1PBT11",'Minor retrofit'!$AI$21,IF(F65="Scenario2PBT11",'Minor retrofit'!$AJ$21,IF(F65="Scenario3PBT11",'Minor retrofit'!$AK$21,"")))&amp;IF(F65="Scenario1PBT12",'Minor retrofit'!$AL$21,IF(F65="Scenario2PBT12",'Minor retrofit'!$AM$21,IF(F65="Scenario3PBT12",'Minor retrofit'!$AN$21,"")))&amp;IF(F65="Scenario1PBT13",'Minor retrofit'!$AO$21,IF(F65="Scenario2PBT13",'Minor retrofit'!$AP$21,IF(F65="Scenario3PBT13",'Minor retrofit'!$AQ$21,"")))&amp;IF(F65="Scenario1PBT14",'Minor retrofit'!$AR$21,IF(F65="Scenario2PBT14",'Minor retrofit'!$AS$21,IF(F65="Scenario3PBT14",'Minor retrofit'!$AT$21,"")))&amp;IF(F65="Scenario1PBT15",'Minor retrofit'!$AU$21,IF(F65="Scenario2PBT15",'Minor retrofit'!$AV$21,IF(F65="Scenario3PBT15",'Minor retrofit'!$AW$21,"")))</f>
        <v/>
      </c>
      <c r="N65" s="118">
        <f t="shared" si="28"/>
        <v>0</v>
      </c>
      <c r="O65" s="206" t="str">
        <f>IF(F65="Scenario1PBT1",'Minor retrofit'!$E$24,IF(F65="Scenario2PBT1",'Minor retrofit'!$F$24,IF(F65="Scenario3PBT1",'Minor retrofit'!$G$24,"")))&amp;IF(F65="Scenario1PBT2",'Minor retrofit'!$H$24,IF(F65="Scenario2PBT2",'Minor retrofit'!$I$24,IF(F65="Scenario3PBT2",'Minor retrofit'!$J$24,"")))&amp;IF(F65="Scenario1PBT3",'Minor retrofit'!$K$24,IF(F65="Scenario2PBT3",'Minor retrofit'!$L$24,IF(F65="Scenario3PBT3",'Minor retrofit'!$M$24,"")))&amp;IF(F65="Scenario1PBT4",'Minor retrofit'!$N$24,IF(F65="Scenario2PBT4",'Minor retrofit'!$O$24,IF(F65="Scenario3PBT4",'Minor retrofit'!$P$24,"")))&amp;IF(F65="Scenario1PBT5",'Minor retrofit'!$Q$24,IF(F65="Scenario2PBT5",'Minor retrofit'!$R$24,IF(F65="Scenario3PBT5",'Minor retrofit'!$S$24,"")))&amp;IF(F65="Scenario1PBT6",'Minor retrofit'!$T$24,IF(F65="Scenario2PBT6",'Minor retrofit'!$U$24,IF(F65="Scenario3PBT6",'Minor retrofit'!$V$24,"")))&amp;IF(F65="Scenario1PBT7",'Minor retrofit'!$W$24,IF(F65="Scenario2PBT7",'Minor retrofit'!$X$24,IF(F65="Scenario3PBT7",'Minor retrofit'!$Y$24,"")))&amp;IF(F65="Scenario1PBT8",'Minor retrofit'!$Z$24,IF(F65="Scenario2PBT8",'Minor retrofit'!$AA$24,IF(F65="Scenario3PBT8",'Minor retrofit'!$AB$24,"")))&amp;IF(F65="Scenario1PBT9",'Minor retrofit'!$AC$24,IF(F65="Scenario2PBT9",'Minor retrofit'!$AD$24,IF(F65="Scenario3PBT9",'Minor retrofit'!$AE$24,"")))&amp;IF(F65="Scenario1PBT10",'Minor retrofit'!$AF$24,IF(F65="Scenario2PBT10",'Minor retrofit'!$AG$24,IF(F65="Scenario3PBT10",'Minor retrofit'!$AH$24,"")))&amp;IF(F65="Scenario1PBT11",'Minor retrofit'!$AI$24,IF(F65="Scenario2PBT11",'Minor retrofit'!$AJ$24,IF(F65="Scenario3PBT11",'Minor retrofit'!$AK$24,"")))&amp;IF(F65="Scenario1PBT12",'Minor retrofit'!$AL$24,IF(F65="Scenario2PBT12",'Minor retrofit'!$AM$24,IF(F65="Scenario3PBT12",'Minor retrofit'!$AN$24,"")))&amp;IF(F65="Scenario1PBT13",'Minor retrofit'!$AO$24,IF(F65="Scenario2PBT13",'Minor retrofit'!$AP$24,IF(F65="Scenario3PBT13",'Minor retrofit'!$AQ$24,"")))&amp;IF(F65="Scenario1PBT14",'Minor retrofit'!$AR$24,IF(F65="Scenario2PBT14",'Minor retrofit'!$AS$24,IF(F65="Scenario3PBT14",'Minor retrofit'!$AT$24,"")))&amp;IF(F65="Scenario1PBT15",'Minor retrofit'!$AU$24,IF(F65="Scenario2PBT15",'Minor retrofit'!$AV$24,IF(F65="Scenario3PBT15",'Minor retrofit'!$AW$24,"")))</f>
        <v/>
      </c>
      <c r="P65" s="117">
        <f t="shared" si="29"/>
        <v>0</v>
      </c>
      <c r="Q65" s="117" t="str">
        <f>IF(F65="Scenario1PBT1",'Minor retrofit'!$E$26,IF(F65="Scenario2PBT1",'Minor retrofit'!$F$26,IF(F65="Scenario3PBT1",'Minor retrofit'!$G$26,"")))&amp;IF(F65="Scenario1PBT2",'Minor retrofit'!$H$26,IF(F65="Scenario2PBT2",'Minor retrofit'!$I$26,IF(F65="Scenario3PBT2",'Minor retrofit'!$J$26,"")))&amp;IF(F65="Scenario1PBT3",'Minor retrofit'!$K$26,IF(F65="Scenario2PBT3",'Minor retrofit'!$L$26,IF(F65="Scenario3PBT3",'Minor retrofit'!$M$26,"")))&amp;IF(F65="Scenario1PBT4",'Minor retrofit'!$N$26,IF(F65="Scenario2PBT4",'Minor retrofit'!$O$26,IF(F65="Scenario3PBT4",'Minor retrofit'!$P$26,"")))&amp;IF(F65="Scenario1PBT5",'Minor retrofit'!$Q$26,IF(F65="Scenario2PBT5",'Minor retrofit'!$R$26,IF(F65="Scenario3PBT5",'Minor retrofit'!$S$26,"")))&amp;IF(F65="Scenario1PBT6",'Minor retrofit'!$T$26,IF(F65="Scenario2PBT6",'Minor retrofit'!$U$26,IF(F65="Scenario3PBT6",'Minor retrofit'!$V$26,"")))&amp;IF(F65="Scenario1PBT7",'Minor retrofit'!$W$26,IF(F65="Scenario2PBT7",'Minor retrofit'!$X$26,IF(F65="Scenario3PBT7",'Minor retrofit'!$Y$26,"")))&amp;IF(F65="Scenario1PBT8",'Minor retrofit'!$Z$26,IF(F65="Scenario2PBT8",'Minor retrofit'!$AA$26,IF(F65="Scenario3PBT8",'Minor retrofit'!$AB$26,"")))&amp;IF(F65="Scenario1PBT9",'Minor retrofit'!$AC$26,IF(F65="Scenario2PBT9",'Minor retrofit'!$AD$26,IF(F65="Scenario3PBT9",'Minor retrofit'!$AE$26,"")))&amp;IF(F65="Scenario1PBT10",'Minor retrofit'!$AF$26,IF(F65="Scenario2PBT10",'Minor retrofit'!$AG$26,IF(F65="Scenario3PBT10",'Minor retrofit'!$AH$26,"")))&amp;IF(F65="Scenario1PBT11",'Minor retrofit'!$AI$26,IF(F65="Scenario2PBT11",'Minor retrofit'!$AJ$26,IF(F65="Scenario3PBT11",'Minor retrofit'!$AK$26,"")))&amp;IF(F65="Scenario1PBT12",'Minor retrofit'!$AL$26,IF(F65="Scenario2PBT12",'Minor retrofit'!$AM$26,IF(F65="Scenario3PBT12",'Minor retrofit'!$AN$26,"")))&amp;IF(F65="Scenario1PBT13",'Minor retrofit'!$AO$26,IF(F65="Scenario2PBT13",'Minor retrofit'!$AP$26,IF(F65="Scenario3PBT13",'Minor retrofit'!$AQ$26,"")))&amp;IF(F65="Scenario1PBT14",'Minor retrofit'!$AR$26,IF(F65="Scenario2PBT14",'Minor retrofit'!$AS$26,IF(F65="Scenario3PBT14",'Minor retrofit'!$AT$26,"")))&amp;IF(F65="Scenario1PBT15",'Minor retrofit'!$AU$26,IF(F65="Scenario2PBT15",'Minor retrofit'!$AV$26,IF(F65="Scenario3PBT15",'Minor retrofit'!$AW$26,"")))</f>
        <v/>
      </c>
      <c r="R65" s="117">
        <f t="shared" si="30"/>
        <v>0</v>
      </c>
      <c r="S65" s="117" t="str">
        <f>IF(F65="Scenario1PBT1",'Minor retrofit'!$E$28,IF(F65="Scenario2PBT1",'Minor retrofit'!$F$28,IF(F65="Scenario3PBT1",'Minor retrofit'!$G$28,"")))&amp;IF(F65="Scenario1PBT2",'Minor retrofit'!$H$28,IF(F65="Scenario2PBT2",'Minor retrofit'!$I$28,IF(F65="Scenario3PBT2",'Minor retrofit'!$J$28,"")))&amp;IF(F65="Scenario1PBT3",'Minor retrofit'!$K$28,IF(F65="Scenario2PBT3",'Minor retrofit'!$L$28,IF(F65="Scenario3PBT3",'Minor retrofit'!$M$28,"")))&amp;IF(F65="Scenario1PBT4",'Minor retrofit'!$N$28,IF(F65="Scenario2PBT4",'Minor retrofit'!$O$28,IF(F65="Scenario3PBT4",'Minor retrofit'!$P$28,"")))&amp;IF(F65="Scenario1PBT5",'Minor retrofit'!$Q$28,IF(F65="Scenario2PBT5",'Minor retrofit'!$R$28,IF(F65="Scenario3PBT5",'Minor retrofit'!$S$28,"")))&amp;IF(F65="Scenario1PBT6",'Minor retrofit'!$T$28,IF(F65="Scenario2PBT6",'Minor retrofit'!$U$28,IF(F65="Scenario3PBT6",'Minor retrofit'!$V$28,"")))&amp;IF(F65="Scenario1PBT7",'Minor retrofit'!$W$28,IF(F65="Scenario2PBT7",'Minor retrofit'!$X$28,IF(F65="Scenario3PBT7",'Minor retrofit'!$Y$28,"")))&amp;IF(F65="Scenario1PBT8",'Minor retrofit'!$Z$28,IF(F65="Scenario2PBT8",'Minor retrofit'!$AA$28,IF(F65="Scenario3PBT8",'Minor retrofit'!$AB$28,"")))&amp;IF(F65="Scenario1PBT9",'Minor retrofit'!$AC$28,IF(F65="Scenario2PBT9",'Minor retrofit'!$AD$28,IF(F65="Scenario3PBT9",'Minor retrofit'!$AE$28,"")))&amp;IF(F65="Scenario1PBT10",'Minor retrofit'!$AF$28,IF(F65="Scenario2PBT10",'Minor retrofit'!$AG$28,IF(F65="Scenario3PBT10",'Minor retrofit'!$AH$28,"")))&amp;IF(F65="Scenario1PBT11",'Minor retrofit'!$AI$28,IF(F65="Scenario2PBT11",'Minor retrofit'!$AJ$28,IF(F65="Scenario3PBT11",'Minor retrofit'!$AK$28,"")))&amp;IF(F65="Scenario1PBT12",'Minor retrofit'!$AL$28,IF(F65="Scenario2PBT12",'Minor retrofit'!$AM$28,IF(F65="Scenario3PBT12",'Minor retrofit'!$AN$28,"")))&amp;IF(F65="Scenario1PBT13",'Minor retrofit'!$AO$28,IF(F65="Scenario2PBT13",'Minor retrofit'!$AP$28,IF(F65="Scenario3PBT13",'Minor retrofit'!$AQ$28,"")))&amp;IF(F65="Scenario1PBT14",'Minor retrofit'!$AR$28,IF(F65="Scenario2PBT14",'Minor retrofit'!$AS$28,IF(F65="Scenario3PBT14",'Minor retrofit'!$AT$28,"")))&amp;IF(F65="Scenario1PBT15",'Minor retrofit'!$AU$28,IF(F65="Scenario2PBT15",'Minor retrofit'!$AV$28,IF(F65="Scenario3PBT15",'Minor retrofit'!$AW$28,"")))</f>
        <v/>
      </c>
      <c r="T65" s="207">
        <f t="shared" si="31"/>
        <v>0</v>
      </c>
      <c r="U65" s="206" t="str">
        <f>IF(F65="Scenario1PBT1",'Minor retrofit'!$E$39,IF(F65="Scenario2PBT1",'Minor retrofit'!$F$39,IF(F65="Scenario3PBT1",'Minor retrofit'!$G$39,"")))&amp;IF(F65="Scenario1PBT2",'Minor retrofit'!$H$39,IF(F65="Scenario2PBT2",'Minor retrofit'!$I$39,IF(F65="Scenario3PBT2",'Minor retrofit'!$J$39,"")))&amp;IF(F65="Scenario1PBT3",'Minor retrofit'!$K$39,IF(F65="Scenario2PBT3",'Minor retrofit'!$L$39,IF(F65="Scenario3PBT3",'Minor retrofit'!$M$39,"")))&amp;IF(F65="Scenario1PBT4",'Minor retrofit'!$N$39,IF(F65="Scenario2PBT4",'Minor retrofit'!$O$39,IF(F65="Scenario3PBT4",'Minor retrofit'!$P$39,"")))&amp;IF(F65="Scenario1PBT5",'Minor retrofit'!$Q$39,IF(F65="Scenario2PBT5",'Minor retrofit'!$R$39,IF(F65="Scenario3PBT5",'Minor retrofit'!$S$39,"")))&amp;IF(F65="Scenario1PBT6",'Minor retrofit'!$T$39,IF(F65="Scenario2PBT6",'Minor retrofit'!$U$39,IF(F65="Scenario3PBT6",'Minor retrofit'!$V$39,"")))&amp;IF(F65="Scenario1PBT7",'Minor retrofit'!$W$39,IF(F65="Scenario2PBT7",'Minor retrofit'!$X$39,IF(F65="Scenario3PBT7",'Minor retrofit'!$Y$39,"")))&amp;IF(F65="Scenario1PBT8",'Minor retrofit'!$Z$39,IF(F65="Scenario2PBT8",'Minor retrofit'!$AA$39,IF(F65="Scenario3PBT8",'Minor retrofit'!$AB$39,"")))&amp;IF(F65="Scenario1PBT9",'Minor retrofit'!$AC$39,IF(F65="Scenario2PBT9",'Minor retrofit'!$AD$39,IF(F65="Scenario3PBT9",'Minor retrofit'!$AE$39,"")))&amp;IF(F65="Scenario1PBT10",'Minor retrofit'!$AF$39,IF(F65="Scenario2PBT10",'Minor retrofit'!$AG$39,IF(F65="Scenario3PBT10",'Minor retrofit'!$AH$39,"")))&amp;IF(F65="Scenario1PBT11",'Minor retrofit'!$AI$39,IF(F65="Scenario2PBT11",'Minor retrofit'!$AJ$39,IF(F65="Scenario3PBT11",'Minor retrofit'!$AK$39,"")))&amp;IF(F65="Scenario1PBT12",'Minor retrofit'!$AL$39,IF(F65="Scenario2PBT12",'Minor retrofit'!$AM$39,IF(F65="Scenario3PBT12",'Minor retrofit'!$AN$39,"")))&amp;IF(F65="Scenario1PBT13",'Minor retrofit'!$AO$39,IF(F65="Scenario2PBT13",'Minor retrofit'!$AP$39,IF(F65="Scenario3PBT13",'Minor retrofit'!$AQ$39,"")))&amp;IF(F65="Scenario1PBT14",'Minor retrofit'!$AR$39,IF(F65="Scenario2PBT14",'Minor retrofit'!$AS$39,IF(F65="Scenario3PBT14",'Minor retrofit'!$AT$39,"")))&amp;IF(F65="Scenario1PBT15",'Minor retrofit'!$AU$39,IF(F65="Scenario2PBT15",'Minor retrofit'!$AV$39,IF(F65="Scenario3PBT15",'Minor retrofit'!$AW$39,"")))</f>
        <v/>
      </c>
      <c r="V65" s="117">
        <f t="shared" si="32"/>
        <v>0</v>
      </c>
      <c r="W65" s="117" t="str">
        <f>IF(F65="Scenario1PBT1",'Minor retrofit'!$E$41,IF(F65="Scenario2PBT1",'Minor retrofit'!$F$41,IF(F65="Scenario3PBT1",'Minor retrofit'!$G$41,"")))&amp;IF(F65="Scenario1PBT2",'Minor retrofit'!$H$41,IF(F65="Scenario2PBT2",'Minor retrofit'!$I$41,IF(F65="Scenario3PBT2",'Minor retrofit'!$J$41,"")))&amp;IF(F65="Scenario1PBT3",'Minor retrofit'!$K$41,IF(F65="Scenario2PBT3",'Minor retrofit'!$L$41,IF(F65="Scenario3PBT3",'Minor retrofit'!$M$41,"")))&amp;IF(F65="Scenario1PBT4",'Minor retrofit'!$N$41,IF(F65="Scenario2PBT4",'Minor retrofit'!$O$41,IF(F65="Scenario3PBT4",'Minor retrofit'!$P$41,"")))&amp;IF(F65="Scenario1PBT5",'Minor retrofit'!$Q$41,IF(F65="Scenario2PBT5",'Minor retrofit'!$R$41,IF(F65="Scenario3PBT5",'Minor retrofit'!$S$41,"")))&amp;IF(F65="Scenario1PBT6",'Minor retrofit'!$T$41,IF(F65="Scenario2PBT6",'Minor retrofit'!$U$41,IF(F65="Scenario3PBT6",'Minor retrofit'!$V$41,"")))&amp;IF(F65="Scenario1PBT7",'Minor retrofit'!$W$41,IF(F65="Scenario2PBT7",'Minor retrofit'!$X$41,IF(F65="Scenario3PBT7",'Minor retrofit'!$Y$41,"")))&amp;IF(F65="Scenario1PBT8",'Minor retrofit'!$Z$41,IF(F65="Scenario2PBT8",'Minor retrofit'!$AA$41,IF(F65="Scenario3PBT8",'Minor retrofit'!$AB$41,"")))&amp;IF(F65="Scenario1PBT9",'Minor retrofit'!$AC$41,IF(F65="Scenario2PBT9",'Minor retrofit'!$AD$41,IF(F65="Scenario3PBT9",'Minor retrofit'!$AE$41,"")))&amp;IF(F65="Scenario1PBT10",'Minor retrofit'!$AF$41,IF(F65="Scenario2PBT10",'Minor retrofit'!$AG$41,IF(F65="Scenario3PBT10",'Minor retrofit'!$AH$41,"")))&amp;IF(F65="Scenario1PBT11",'Minor retrofit'!$AI$41,IF(F65="Scenario2PBT11",'Minor retrofit'!$AJ$41,IF(F65="Scenario3PBT11",'Minor retrofit'!$AK$41,"")))&amp;IF(F65="Scenario1PBT12",'Minor retrofit'!$AL$41,IF(F65="Scenario2PBT12",'Minor retrofit'!$AM$41,IF(F65="Scenario3PBT12",'Minor retrofit'!$AN$41,"")))&amp;IF(F65="Scenario1PBT13",'Minor retrofit'!$AO$41,IF(F65="Scenario2PBT13",'Minor retrofit'!$AP$41,IF(F65="Scenario3PBT13",'Minor retrofit'!$AQ$41,"")))&amp;IF(F65="Scenario1PBT14",'Minor retrofit'!$AR$41,IF(F65="Scenario2PBT14",'Minor retrofit'!$AS$41,IF(F65="Scenario3PBT14",'Minor retrofit'!$AT$41,"")))&amp;IF(F65="Scenario1PBT15",'Minor retrofit'!$AU$41,IF(F65="Scenario2PBT15",'Minor retrofit'!$AV$41,IF(F65="Scenario3PBT15",'Minor retrofit'!$AW$41,"")))</f>
        <v/>
      </c>
      <c r="X65" s="117">
        <f t="shared" si="33"/>
        <v>0</v>
      </c>
      <c r="Y65" s="117" t="str">
        <f>IF(F65="Scenario1PBT1",'Minor retrofit'!$E$43,IF(F65="Scenario2PBT1",'Minor retrofit'!$F$43,IF(F65="Scenario3PBT1",'Minor retrofit'!$G$43,"")))&amp;IF(F65="Scenario1PBT2",'Minor retrofit'!$H$43,IF(F65="Scenario2PBT2",'Minor retrofit'!$I$43,IF(F65="Scenario3PBT2",'Minor retrofit'!$J$43,"")))&amp;IF(F65="Scenario1PBT3",'Minor retrofit'!$K$43,IF(F65="Scenario2PBT3",'Minor retrofit'!$L$43,IF(F65="Scenario3PBT3",'Minor retrofit'!$M$43,"")))&amp;IF(F65="Scenario1PBT4",'Minor retrofit'!$N$43,IF(F65="Scenario2PBT4",'Minor retrofit'!$O$43,IF(F65="Scenario3PBT4",'Minor retrofit'!$P$43,"")))&amp;IF(F65="Scenario1PBT5",'Minor retrofit'!$Q$43,IF(F65="Scenario2PBT5",'Minor retrofit'!$R$43,IF(F65="Scenario3PBT5",'Minor retrofit'!$S$43,"")))&amp;IF(F65="Scenario1PBT6",'Minor retrofit'!$T$43,IF(F65="Scenario2PBT6",'Minor retrofit'!$U$43,IF(F65="Scenario3PBT6",'Minor retrofit'!$V$43,"")))&amp;IF(F65="Scenario1PBT7",'Minor retrofit'!$W$43,IF(F65="Scenario2PBT7",'Minor retrofit'!$X$43,IF(F65="Scenario3PBT7",'Minor retrofit'!$Y$43,"")))&amp;IF(F65="Scenario1PBT8",'Minor retrofit'!$Z$43,IF(F65="Scenario2PBT8",'Minor retrofit'!$AA$43,IF(F65="Scenario3PBT8",'Minor retrofit'!$AB$43,"")))&amp;IF(F65="Scenario1PBT9",'Minor retrofit'!$AC$43,IF(F65="Scenario2PBT9",'Minor retrofit'!$AD$43,IF(F65="Scenario3PBT9",'Minor retrofit'!$AE$43,"")))&amp;IF(F65="Scenario1PBT10",'Minor retrofit'!$AF$43,IF(F65="Scenario2PBT10",'Minor retrofit'!$AG$43,IF(F65="Scenario3PBT10",'Minor retrofit'!$AH$43,"")))&amp;IF(F65="Scenario1PBT11",'Minor retrofit'!$AI$43,IF(F65="Scenario2PBT11",'Minor retrofit'!$AJ$43,IF(F65="Scenario3PBT11",'Minor retrofit'!$AK$43,"")))&amp;IF(F65="Scenario1PBT12",'Minor retrofit'!$AL$43,IF(F65="Scenario2PBT12",'Minor retrofit'!$AM$43,IF(F65="Scenario3PBT12",'Minor retrofit'!$AN$43,"")))&amp;IF(F65="Scenario1PBT13",'Minor retrofit'!$AO$43,IF(F65="Scenario2PBT13",'Minor retrofit'!$AP$43,IF(F65="Scenario3PBT13",'Minor retrofit'!$AQ$43,"")))&amp;IF(F65="Scenario1PBT14",'Minor retrofit'!$AR$43,IF(F65="Scenario2PBT14",'Minor retrofit'!$AS$43,IF(F65="Scenario3PBT14",'Minor retrofit'!$AT$43,"")))&amp;IF(F65="Scenario1PBT15",'Minor retrofit'!$AU$43,IF(F65="Scenario2PBT15",'Minor retrofit'!$AV$43,IF(F65="Scenario3PBT15",'Minor retrofit'!$AW$43,"")))</f>
        <v/>
      </c>
      <c r="Z65" s="117">
        <f t="shared" si="34"/>
        <v>0</v>
      </c>
      <c r="AA65" s="178" t="str">
        <f>IF(F65="Scenario1PBT1",'Minor retrofit'!$E$102,IF(F65="Scenario2PBT1",'Minor retrofit'!$F$102,IF(F65="Scenario3PBT1",'Minor retrofit'!$G$102,"")))&amp;IF(F65="Scenario1PBT2",'Minor retrofit'!$H$102,IF(F65="Scenario2PBT2",'Minor retrofit'!$I$102,IF(F65="Scenario3PBT2",'Minor retrofit'!$J$102,"")))&amp;IF(F65="Scenario1PBT3",'Minor retrofit'!$K$102,IF(F65="Scenario2PBT3",'Minor retrofit'!$L$102,IF(F65="Scenario3PBT3",'Minor retrofit'!$M$102,"")))&amp;IF(F65="Scenario1PBT4",'Minor retrofit'!$N$102,IF(F65="Scenario2PBT4",'Minor retrofit'!$O$102,IF(F65="Scenario3PBT4",'Minor retrofit'!$P$102,"")))&amp;IF(F65="Scenario1PBT5",'Minor retrofit'!$Q$102,IF(F65="Scenario2PBT5",'Minor retrofit'!$R$102,IF(F65="Scenario3PBT5",'Minor retrofit'!$S$102,"")))&amp;IF(F65="Scenario1PBT6",'Minor retrofit'!$T$102,IF(F65="Scenario2PBT6",'Minor retrofit'!$U$102,IF(F65="Scenario3PBT6",'Minor retrofit'!$V$102,"")))&amp;IF(F65="Scenario1PBT7",'Minor retrofit'!$W$102,IF(F65="Scenario2PBT7",'Minor retrofit'!$X$102,IF(F65="Scenario3PBT7",'Minor retrofit'!$Y$102,"")))&amp;IF(F65="Scenario1PBT8",'Minor retrofit'!$Z$102,IF(F65="Scenario2PBT8",'Minor retrofit'!$AA$102,IF(F65="Scenario3PBT8",'Minor retrofit'!$AB$102,"")))&amp;IF(F65="Scenario1PBT9",'Minor retrofit'!$AC$102,IF(F65="Scenario2PBT9",'Minor retrofit'!$AD$102,IF(F65="Scenario3PBT9",'Minor retrofit'!$AE$102,"")))&amp;IF(F65="Scenario1PBT10",'Minor retrofit'!$AF$102,IF(F65="Scenario2PBT10",'Minor retrofit'!$AG$102,IF(F65="Scenario3PBT10",'Minor retrofit'!$AH$102,"")))&amp;IF(F65="Scenario1PBT11",'Minor retrofit'!$AI$102,IF(F65="Scenario2PBT11",'Minor retrofit'!$AJ$102,IF(F65="Scenario3PBT11",'Minor retrofit'!$AK$102,"")))&amp;IF(F65="Scenario1PBT12",'Minor retrofit'!$AL$102,IF(F65="Scenario2PBT12",'Minor retrofit'!$AM$102,IF(F65="Scenario3PBT12",'Minor retrofit'!$AN$102,"")))&amp;IF(F65="Scenario1PBT13",'Minor retrofit'!$AO$102,IF(F65="Scenario2PBT13",'Minor retrofit'!$AP$102,IF(F65="Scenario3PBT13",'Minor retrofit'!$AQ$102,"")))&amp;IF(F65="Scenario1PBT14",'Minor retrofit'!$AR$102,IF(F65="Scenario2PBT14",'Minor retrofit'!$AS$102,IF(F65="Scenario3PBT14",'Minor retrofit'!$AT$102,"")))&amp;IF(F65="Scenario1PBT15",'Minor retrofit'!$AU$102,IF(F65="Scenario2PBT15",'Minor retrofit'!$AV$102,IF(F65="Scenario3PBT15",'Minor retrofit'!$AW$102,"")))</f>
        <v/>
      </c>
      <c r="AB65" s="179">
        <f t="shared" si="35"/>
        <v>0</v>
      </c>
      <c r="AC65" s="363" t="str">
        <f t="shared" si="48"/>
        <v/>
      </c>
      <c r="AD65" s="353">
        <f>IF(AC65="",IFERROR('Projection_Base-case'!G66-G65,0),0)</f>
        <v>0</v>
      </c>
      <c r="AE65" s="350">
        <f t="shared" si="36"/>
        <v>0</v>
      </c>
      <c r="AF65" s="361">
        <f>IFERROR(100*AD65/'Projection_Base-case'!G66,0)</f>
        <v>0</v>
      </c>
      <c r="AG65" s="352">
        <f>IF(AC65="",IFERROR('Projection_Base-case'!I66-I65,0),0)</f>
        <v>0</v>
      </c>
      <c r="AH65" s="353">
        <f t="shared" si="37"/>
        <v>0</v>
      </c>
      <c r="AI65" s="361">
        <f>IFERROR(100*AG65/'Projection_Base-case'!I66,0)</f>
        <v>0</v>
      </c>
      <c r="AJ65" s="352">
        <f>IF(AC65="",IFERROR('Projection_Base-case'!K66-K65,0),0)</f>
        <v>0</v>
      </c>
      <c r="AK65" s="353">
        <f t="shared" si="38"/>
        <v>0</v>
      </c>
      <c r="AL65" s="361">
        <f>IFERROR(100*AJ65/'Projection_Base-case'!K66,0)</f>
        <v>0</v>
      </c>
      <c r="AM65" s="352">
        <f>-IF(AC65="",IFERROR('Projection_Base-case'!M66-M65,0),0)</f>
        <v>0</v>
      </c>
      <c r="AN65" s="353">
        <f t="shared" si="39"/>
        <v>0</v>
      </c>
      <c r="AO65" s="354">
        <f>IFERROR(IF('Projection_Base-case'!N66&gt;0,100*AN65/'Projection_Base-case'!N66,100*AN65/N65),0)</f>
        <v>0</v>
      </c>
      <c r="AP65" s="355">
        <f>IF(AC65="",IFERROR('Projection_Base-case'!O66-O65,0),0)</f>
        <v>0</v>
      </c>
      <c r="AQ65" s="356">
        <f t="shared" si="40"/>
        <v>0</v>
      </c>
      <c r="AR65" s="356">
        <f>IFERROR(100*AP65/'Projection_Base-case'!O66,0)</f>
        <v>0</v>
      </c>
      <c r="AS65" s="355">
        <f>IF(AC65="",IFERROR('Projection_Base-case'!Q66-Q65,0),0)</f>
        <v>0</v>
      </c>
      <c r="AT65" s="356">
        <f t="shared" si="41"/>
        <v>0</v>
      </c>
      <c r="AU65" s="356">
        <f>IFERROR(100*AS65/'Projection_Base-case'!Q66,0)</f>
        <v>0</v>
      </c>
      <c r="AV65" s="355">
        <f>IF(AC65="",IFERROR('Projection_Base-case'!S66-S65,0),0)</f>
        <v>0</v>
      </c>
      <c r="AW65" s="356">
        <f t="shared" si="42"/>
        <v>0</v>
      </c>
      <c r="AX65" s="357">
        <f>IFERROR(100*AV65/'Projection_Base-case'!S66,0)</f>
        <v>0</v>
      </c>
      <c r="AY65" s="358">
        <f>IF(AC65="",IFERROR('Projection_Base-case'!U66-U65,0),0)</f>
        <v>0</v>
      </c>
      <c r="AZ65" s="359">
        <f t="shared" si="43"/>
        <v>0</v>
      </c>
      <c r="BA65" s="359">
        <f>IFERROR(100*AY65/'Projection_Base-case'!U66,0)</f>
        <v>0</v>
      </c>
      <c r="BB65" s="358">
        <f>IF(AC65="",IFERROR('Projection_Base-case'!W66-W65,0),0)</f>
        <v>0</v>
      </c>
      <c r="BC65" s="359">
        <f t="shared" si="44"/>
        <v>0</v>
      </c>
      <c r="BD65" s="359">
        <f>IFERROR(100*BB65/'Projection_Base-case'!W66,0)</f>
        <v>0</v>
      </c>
      <c r="BE65" s="358">
        <f>IF(AC65="",IFERROR('Projection_Base-case'!Y66-Y65,0),0)</f>
        <v>0</v>
      </c>
      <c r="BF65" s="359">
        <f t="shared" si="45"/>
        <v>0</v>
      </c>
      <c r="BG65" s="359">
        <f>IFERROR(100*BE65/'Projection_Base-case'!Y66,0)</f>
        <v>0</v>
      </c>
      <c r="BH65" s="359">
        <f t="shared" si="46"/>
        <v>0</v>
      </c>
      <c r="BI65" s="360">
        <f t="shared" si="47"/>
        <v>0</v>
      </c>
    </row>
    <row r="66" spans="1:61">
      <c r="A66" s="205">
        <v>62</v>
      </c>
      <c r="B66" s="347">
        <f>IF('Projection_Base-case'!B67&lt;&gt;"",'Projection_Base-case'!B67,0)</f>
        <v>0</v>
      </c>
      <c r="C66" s="347">
        <f>IF('Projection_Base-case'!C67&lt;&gt;"",'Projection_Base-case'!C67,0)</f>
        <v>0</v>
      </c>
      <c r="D66" s="365">
        <f>IF('Projection_Base-case'!D67&lt;&gt;"",'Projection_Base-case'!D67,0)</f>
        <v>0</v>
      </c>
      <c r="E66" s="369"/>
      <c r="F66" s="367" t="str">
        <f t="shared" si="23"/>
        <v>0</v>
      </c>
      <c r="G66" s="206" t="str">
        <f>IF(F66="Scenario1PBT1",'Minor retrofit'!$E$7,IF(F66="Scenario2PBT1",'Minor retrofit'!$F$7,IF(F66="Scenario3PBT1",'Minor retrofit'!$G$7,"")))&amp;IF(F66="Scenario1PBT2",'Minor retrofit'!$H$7,IF(F66="Scenario2PBT2",'Minor retrofit'!$I$7,IF(F66="Scenario3PBT2",'Minor retrofit'!$J$7,"")))&amp;IF(F66="Scenario1PBT3",'Minor retrofit'!$K$7,IF(F66="Scenario2PBT3",'Minor retrofit'!$L$7,IF(F66="Scenario3PBT3",'Minor retrofit'!$M$7,"")))&amp;IF(F66="Scenario1PBT4",'Minor retrofit'!$N$7,IF(F66="Scenario2PBT4",'Minor retrofit'!$O$7,IF(F66="Scenario3PBT4",'Minor retrofit'!$P$7,"")))&amp;IF(F66="Scenario1PBT5",'Minor retrofit'!$Q$7,IF(F66="Scenario2PBT5",'Minor retrofit'!$R$7,IF(F66="Scenario3PBT5",'Minor retrofit'!$S$7,"")))&amp;IF(F66="Scenario1PBT6",'Minor retrofit'!$T$7,IF(F66="Scenario2PBT6",'Minor retrofit'!$U$7,IF(F66="Scenario3PBT6",'Minor retrofit'!$V$7,"")))&amp;IF(F66="Scenario1PBT7",'Minor retrofit'!$W$7,IF(F66="Scenario2PBT7",'Minor retrofit'!$X$7,IF(F66="Scenario3PBT7",'Minor retrofit'!$Y$7,"")))&amp;IF(F66="Scenario1PBT8",'Minor retrofit'!$Z$7,IF(F66="Scenario2PBT8",'Minor retrofit'!$AA$7,IF(F66="Scenario3PBT8",'Minor retrofit'!$AB$7,"")))&amp;IF(F66="Scenario1PBT9",'Minor retrofit'!$AC$7,IF(F66="Scenario2PBT9",'Minor retrofit'!$AD$7,IF(F66="Scenario3PBT9",'Minor retrofit'!$AE$7,"")))&amp;IF(F66="Scenario1PBT10",'Minor retrofit'!$AF$7,IF(F66="Scenario2PBT10",'Minor retrofit'!$AG$7,IF(F66="Scenario3PBT10",'Minor retrofit'!$AH$7,"")))&amp;IF(F66="Scenario1PBT11",'Minor retrofit'!$AI$7,IF(F66="Scenario2PBT11",'Minor retrofit'!$AJ$7,IF(F66="Scenario3PBT11",'Minor retrofit'!$AK$7,"")))&amp;IF(F66="Scenario1PBT12",'Minor retrofit'!$AL$7,IF(F66="Scenario2PBT12",'Minor retrofit'!$AM$7,IF(F66="Scenario3PBT12",'Minor retrofit'!$AN$7,"")))&amp;IF(F66="Scenario1PBT13",'Minor retrofit'!$AO$7,IF(F66="Scenario2PBT13",'Minor retrofit'!$AP$7,IF(F66="Scenario3PBT13",'Minor retrofit'!$AQ$7,"")))&amp;IF(F66="Scenario1PBT14",'Minor retrofit'!$AR$7,IF(F66="Scenario2PBT14",'Minor retrofit'!$AS$7,IF(F66="Scenario3PBT14",'Minor retrofit'!$AT$7,"")))&amp;IF(F66="Scenario1PBT15",'Minor retrofit'!$AU$7,IF(F66="Scenario2PBT15",'Minor retrofit'!$AV$7,IF(F66="Scenario3PBT15",'Minor retrofit'!$AW$7,"")))</f>
        <v/>
      </c>
      <c r="H66" s="117">
        <f t="shared" si="25"/>
        <v>0</v>
      </c>
      <c r="I66" s="117" t="str">
        <f>IF(F66="Scenario1PBT1",'Minor retrofit'!$E$17,IF(F66="Scenario2PBT1",'Minor retrofit'!$F$17,IF(F66="Scenario3PBT1",'Minor retrofit'!$G$17,"")))&amp;IF(F66="Scenario1PBT2",'Minor retrofit'!$H$17,IF(F66="Scenario2PBT2",'Minor retrofit'!$I$17,IF(F66="Scenario3PBT2",'Minor retrofit'!$J$17,"")))&amp;IF(F66="Scenario1PBT3",'Minor retrofit'!$K$17,IF(F66="Scenario2PBT3",'Minor retrofit'!$L$17,IF(F66="Scenario3PBT3",'Minor retrofit'!$M$17,"")))&amp;IF(F66="Scenario1PBT4",'Minor retrofit'!$N$17,IF(F66="Scenario2PBT4",'Minor retrofit'!$O$17,IF(F66="Scenario3PBT4",'Minor retrofit'!$P$17,"")))&amp;IF(F66="Scenario1PBT5",'Minor retrofit'!$Q$17,IF(F66="Scenario2PBT5",'Minor retrofit'!$R$17,IF(F66="Scenario3PBT5",'Minor retrofit'!$S$17,"")))&amp;IF(F66="Scenario1PBT6",'Minor retrofit'!$T$17,IF(F66="Scenario2PBT6",'Minor retrofit'!$U$17,IF(F66="Scenario3PBT6",'Minor retrofit'!$V$17,"")))&amp;IF(F66="Scenario1PBT7",'Minor retrofit'!$W$17,IF(F66="Scenario2PBT7",'Minor retrofit'!$X$17,IF(F66="Scenario3PBT7",'Minor retrofit'!$Y$17,"")))&amp;IF(F66="Scenario1PBT8",'Minor retrofit'!$Z$17,IF(F66="Scenario2PBT8",'Minor retrofit'!$AA$17,IF(F66="Scenario3PBT8",'Minor retrofit'!$AB$17,"")))&amp;IF(F66="Scenario1PBT9",'Minor retrofit'!$AC$17,IF(F66="Scenario2PBT9",'Minor retrofit'!$AD$17,IF(F66="Scenario3PBT9",'Minor retrofit'!$AE$17,"")))&amp;IF(F66="Scenario1PBT10",'Minor retrofit'!$AF$17,IF(F66="Scenario2PBT10",'Minor retrofit'!$AG$17,IF(F66="Scenario3PBT10",'Minor retrofit'!$AH$17,"")))&amp;IF(F66="Scenario1PBT11",'Minor retrofit'!$AI$17,IF(F66="Scenario2PBT11",'Minor retrofit'!$AJ$17,IF(F66="Scenario3PBT11",'Minor retrofit'!$AK$17,"")))&amp;IF(F66="Scenario1PBT12",'Minor retrofit'!$AL$17,IF(F66="Scenario2PBT12",'Minor retrofit'!$AM$17,IF(F66="Scenario3PBT12",'Minor retrofit'!$AN$17,"")))&amp;IF(F66="Scenario1PBT13",'Minor retrofit'!$AO$17,IF(F66="Scenario2PBT13",'Minor retrofit'!$AP$17,IF(F66="Scenario3PBT13",'Minor retrofit'!$AQ$17,"")))&amp;IF(F66="Scenario1PBT14",'Minor retrofit'!$AR$17,IF(F66="Scenario2PBT14",'Minor retrofit'!$AS$17,IF(F66="Scenario3PBT14",'Minor retrofit'!$AT$17,"")))&amp;IF(F66="Scenario1PBT15",'Minor retrofit'!$AU$17,IF(F66="Scenario2PBT15",'Minor retrofit'!$AV$17,IF(F66="Scenario3PBT15",'Minor retrofit'!$AW$17,"")))</f>
        <v/>
      </c>
      <c r="J66" s="117">
        <f t="shared" si="26"/>
        <v>0</v>
      </c>
      <c r="K66" s="117" t="str">
        <f>IF(F66="Scenario1PBT1",'Minor retrofit'!$E$19,IF(F66="Scenario2PBT1",'Minor retrofit'!$F$19,IF(F66="Scenario3PBT1",'Minor retrofit'!$G$19,"")))&amp;IF(F66="Scenario1PBT2",'Minor retrofit'!$H$19,IF(F66="Scenario2PBT2",'Minor retrofit'!$I$19,IF(F66="Scenario3PBT2",'Minor retrofit'!$J$19,"")))&amp;IF(F66="Scenario1PBT3",'Minor retrofit'!$K$19,IF(F66="Scenario2PBT3",'Minor retrofit'!$L$19,IF(F66="Scenario3PBT3",'Minor retrofit'!$M$19,"")))&amp;IF(F66="Scenario1PBT4",'Minor retrofit'!$N$19,IF(F66="Scenario2PBT4",'Minor retrofit'!$O$19,IF(F66="Scenario3PBT4",'Minor retrofit'!$P$19,"")))&amp;IF(F66="Scenario1PBT5",'Minor retrofit'!$Q$19,IF(F66="Scenario2PBT5",'Minor retrofit'!$R$19,IF(F66="Scenario3PBT5",'Minor retrofit'!$S$19,"")))&amp;IF(F66="Scenario1PBT6",'Minor retrofit'!$T$19,IF(F66="Scenario2PBT6",'Minor retrofit'!$U$19,IF(F66="Scenario3PBT6",'Minor retrofit'!$V$19,"")))&amp;IF(F66="Scenario1PBT7",'Minor retrofit'!$W$19,IF(F66="Scenario2PBT7",'Minor retrofit'!$X$19,IF(F66="Scenario3PBT7",'Minor retrofit'!$Y$19,"")))&amp;IF(F66="Scenario1PBT8",'Minor retrofit'!$Z$19,IF(F66="Scenario2PBT8",'Minor retrofit'!$AA$19,IF(F66="Scenario3PBT8",'Minor retrofit'!$AB$19,"")))&amp;IF(F66="Scenario1PBT9",'Minor retrofit'!$AC$19,IF(F66="Scenario2PBT9",'Minor retrofit'!$AD$19,IF(F66="Scenario3PBT9",'Minor retrofit'!$AE$19,"")))&amp;IF(F66="Scenario1PBT10",'Minor retrofit'!$AF$19,IF(F66="Scenario2PBT10",'Minor retrofit'!$AG$19,IF(F66="Scenario3PBT10",'Minor retrofit'!$AH$19,"")))&amp;IF(F66="Scenario1PBT11",'Minor retrofit'!$AI$19,IF(F66="Scenario2PBT11",'Minor retrofit'!$AJ$19,IF(F66="Scenario3PBT11",'Minor retrofit'!$AK$19,"")))&amp;IF(F66="Scenario1PBT12",'Minor retrofit'!$AL$19,IF(F66="Scenario2PBT12",'Minor retrofit'!$AM$19,IF(F66="Scenario3PBT12",'Minor retrofit'!$AN$19,"")))&amp;IF(F66="Scenario1PBT13",'Minor retrofit'!$AO$19,IF(F66="Scenario2PBT13",'Minor retrofit'!$AP$19,IF(F66="Scenario3PBT13",'Minor retrofit'!$AQ$19,"")))&amp;IF(F66="Scenario1PBT14",'Minor retrofit'!$AR$19,IF(F66="Scenario2PBT14",'Minor retrofit'!$AS$19,IF(F66="Scenario3PBT14",'Minor retrofit'!$AT$19,"")))&amp;IF(F66="Scenario1PBT15",'Minor retrofit'!$AU$19,IF(F66="Scenario2PBT15",'Minor retrofit'!$AV$19,IF(F66="Scenario3PBT15",'Minor retrofit'!$AW$19,"")))</f>
        <v/>
      </c>
      <c r="L66" s="117">
        <f t="shared" si="27"/>
        <v>0</v>
      </c>
      <c r="M66" s="117" t="str">
        <f>IF(F66="Scenario1PBT1",'Minor retrofit'!$E$21,IF(F66="Scenario2PBT1",'Minor retrofit'!$F$21,IF(F66="Scenario3PBT1",'Minor retrofit'!$G$21,"")))&amp;IF(F66="Scenario1PBT2",'Minor retrofit'!$H$21,IF(F66="Scenario2PBT2",'Minor retrofit'!$I$21,IF(F66="Scenario3PBT2",'Minor retrofit'!$J$21,"")))&amp;IF(F66="Scenario1PBT3",'Minor retrofit'!$K$21,IF(F66="Scenario2PBT3",'Minor retrofit'!$L$21,IF(F66="Scenario3PBT3",'Minor retrofit'!$M$21,"")))&amp;IF(F66="Scenario1PBT4",'Minor retrofit'!$N$21,IF(F66="Scenario2PBT4",'Minor retrofit'!$O$21,IF(F66="Scenario3PBT4",'Minor retrofit'!$P$21,"")))&amp;IF(F66="Scenario1PBT5",'Minor retrofit'!$Q$21,IF(F66="Scenario2PBT5",'Minor retrofit'!$R$21,IF(F66="Scenario3PBT5",'Minor retrofit'!$S$21,"")))&amp;IF(F66="Scenario1PBT6",'Minor retrofit'!$T$21,IF(F66="Scenario2PBT6",'Minor retrofit'!$U$21,IF(F66="Scenario3PBT6",'Minor retrofit'!$V$21,"")))&amp;IF(F66="Scenario1PBT7",'Minor retrofit'!$W$21,IF(F66="Scenario2PBT7",'Minor retrofit'!$X$21,IF(F66="Scenario3PBT7",'Minor retrofit'!$Y$21,"")))&amp;IF(F66="Scenario1PBT8",'Minor retrofit'!$Z$21,IF(F66="Scenario2PBT8",'Minor retrofit'!$AA$21,IF(F66="Scenario3PBT8",'Minor retrofit'!$AB$21,"")))&amp;IF(F66="Scenario1PBT9",'Minor retrofit'!$AC$21,IF(F66="Scenario2PBT9",'Minor retrofit'!$AD$21,IF(F66="Scenario3PBT9",'Minor retrofit'!$AE$21,"")))&amp;IF(F66="Scenario1PBT10",'Minor retrofit'!$AF$21,IF(F66="Scenario2PBT10",'Minor retrofit'!$AG$21,IF(F66="Scenario3PBT10",'Minor retrofit'!$AH$21,"")))&amp;IF(F66="Scenario1PBT11",'Minor retrofit'!$AI$21,IF(F66="Scenario2PBT11",'Minor retrofit'!$AJ$21,IF(F66="Scenario3PBT11",'Minor retrofit'!$AK$21,"")))&amp;IF(F66="Scenario1PBT12",'Minor retrofit'!$AL$21,IF(F66="Scenario2PBT12",'Minor retrofit'!$AM$21,IF(F66="Scenario3PBT12",'Minor retrofit'!$AN$21,"")))&amp;IF(F66="Scenario1PBT13",'Minor retrofit'!$AO$21,IF(F66="Scenario2PBT13",'Minor retrofit'!$AP$21,IF(F66="Scenario3PBT13",'Minor retrofit'!$AQ$21,"")))&amp;IF(F66="Scenario1PBT14",'Minor retrofit'!$AR$21,IF(F66="Scenario2PBT14",'Minor retrofit'!$AS$21,IF(F66="Scenario3PBT14",'Minor retrofit'!$AT$21,"")))&amp;IF(F66="Scenario1PBT15",'Minor retrofit'!$AU$21,IF(F66="Scenario2PBT15",'Minor retrofit'!$AV$21,IF(F66="Scenario3PBT15",'Minor retrofit'!$AW$21,"")))</f>
        <v/>
      </c>
      <c r="N66" s="118">
        <f t="shared" si="28"/>
        <v>0</v>
      </c>
      <c r="O66" s="206" t="str">
        <f>IF(F66="Scenario1PBT1",'Minor retrofit'!$E$24,IF(F66="Scenario2PBT1",'Minor retrofit'!$F$24,IF(F66="Scenario3PBT1",'Minor retrofit'!$G$24,"")))&amp;IF(F66="Scenario1PBT2",'Minor retrofit'!$H$24,IF(F66="Scenario2PBT2",'Minor retrofit'!$I$24,IF(F66="Scenario3PBT2",'Minor retrofit'!$J$24,"")))&amp;IF(F66="Scenario1PBT3",'Minor retrofit'!$K$24,IF(F66="Scenario2PBT3",'Minor retrofit'!$L$24,IF(F66="Scenario3PBT3",'Minor retrofit'!$M$24,"")))&amp;IF(F66="Scenario1PBT4",'Minor retrofit'!$N$24,IF(F66="Scenario2PBT4",'Minor retrofit'!$O$24,IF(F66="Scenario3PBT4",'Minor retrofit'!$P$24,"")))&amp;IF(F66="Scenario1PBT5",'Minor retrofit'!$Q$24,IF(F66="Scenario2PBT5",'Minor retrofit'!$R$24,IF(F66="Scenario3PBT5",'Minor retrofit'!$S$24,"")))&amp;IF(F66="Scenario1PBT6",'Minor retrofit'!$T$24,IF(F66="Scenario2PBT6",'Minor retrofit'!$U$24,IF(F66="Scenario3PBT6",'Minor retrofit'!$V$24,"")))&amp;IF(F66="Scenario1PBT7",'Minor retrofit'!$W$24,IF(F66="Scenario2PBT7",'Minor retrofit'!$X$24,IF(F66="Scenario3PBT7",'Minor retrofit'!$Y$24,"")))&amp;IF(F66="Scenario1PBT8",'Minor retrofit'!$Z$24,IF(F66="Scenario2PBT8",'Minor retrofit'!$AA$24,IF(F66="Scenario3PBT8",'Minor retrofit'!$AB$24,"")))&amp;IF(F66="Scenario1PBT9",'Minor retrofit'!$AC$24,IF(F66="Scenario2PBT9",'Minor retrofit'!$AD$24,IF(F66="Scenario3PBT9",'Minor retrofit'!$AE$24,"")))&amp;IF(F66="Scenario1PBT10",'Minor retrofit'!$AF$24,IF(F66="Scenario2PBT10",'Minor retrofit'!$AG$24,IF(F66="Scenario3PBT10",'Minor retrofit'!$AH$24,"")))&amp;IF(F66="Scenario1PBT11",'Minor retrofit'!$AI$24,IF(F66="Scenario2PBT11",'Minor retrofit'!$AJ$24,IF(F66="Scenario3PBT11",'Minor retrofit'!$AK$24,"")))&amp;IF(F66="Scenario1PBT12",'Minor retrofit'!$AL$24,IF(F66="Scenario2PBT12",'Minor retrofit'!$AM$24,IF(F66="Scenario3PBT12",'Minor retrofit'!$AN$24,"")))&amp;IF(F66="Scenario1PBT13",'Minor retrofit'!$AO$24,IF(F66="Scenario2PBT13",'Minor retrofit'!$AP$24,IF(F66="Scenario3PBT13",'Minor retrofit'!$AQ$24,"")))&amp;IF(F66="Scenario1PBT14",'Minor retrofit'!$AR$24,IF(F66="Scenario2PBT14",'Minor retrofit'!$AS$24,IF(F66="Scenario3PBT14",'Minor retrofit'!$AT$24,"")))&amp;IF(F66="Scenario1PBT15",'Minor retrofit'!$AU$24,IF(F66="Scenario2PBT15",'Minor retrofit'!$AV$24,IF(F66="Scenario3PBT15",'Minor retrofit'!$AW$24,"")))</f>
        <v/>
      </c>
      <c r="P66" s="117">
        <f t="shared" si="29"/>
        <v>0</v>
      </c>
      <c r="Q66" s="117" t="str">
        <f>IF(F66="Scenario1PBT1",'Minor retrofit'!$E$26,IF(F66="Scenario2PBT1",'Minor retrofit'!$F$26,IF(F66="Scenario3PBT1",'Minor retrofit'!$G$26,"")))&amp;IF(F66="Scenario1PBT2",'Minor retrofit'!$H$26,IF(F66="Scenario2PBT2",'Minor retrofit'!$I$26,IF(F66="Scenario3PBT2",'Minor retrofit'!$J$26,"")))&amp;IF(F66="Scenario1PBT3",'Minor retrofit'!$K$26,IF(F66="Scenario2PBT3",'Minor retrofit'!$L$26,IF(F66="Scenario3PBT3",'Minor retrofit'!$M$26,"")))&amp;IF(F66="Scenario1PBT4",'Minor retrofit'!$N$26,IF(F66="Scenario2PBT4",'Minor retrofit'!$O$26,IF(F66="Scenario3PBT4",'Minor retrofit'!$P$26,"")))&amp;IF(F66="Scenario1PBT5",'Minor retrofit'!$Q$26,IF(F66="Scenario2PBT5",'Minor retrofit'!$R$26,IF(F66="Scenario3PBT5",'Minor retrofit'!$S$26,"")))&amp;IF(F66="Scenario1PBT6",'Minor retrofit'!$T$26,IF(F66="Scenario2PBT6",'Minor retrofit'!$U$26,IF(F66="Scenario3PBT6",'Minor retrofit'!$V$26,"")))&amp;IF(F66="Scenario1PBT7",'Minor retrofit'!$W$26,IF(F66="Scenario2PBT7",'Minor retrofit'!$X$26,IF(F66="Scenario3PBT7",'Minor retrofit'!$Y$26,"")))&amp;IF(F66="Scenario1PBT8",'Minor retrofit'!$Z$26,IF(F66="Scenario2PBT8",'Minor retrofit'!$AA$26,IF(F66="Scenario3PBT8",'Minor retrofit'!$AB$26,"")))&amp;IF(F66="Scenario1PBT9",'Minor retrofit'!$AC$26,IF(F66="Scenario2PBT9",'Minor retrofit'!$AD$26,IF(F66="Scenario3PBT9",'Minor retrofit'!$AE$26,"")))&amp;IF(F66="Scenario1PBT10",'Minor retrofit'!$AF$26,IF(F66="Scenario2PBT10",'Minor retrofit'!$AG$26,IF(F66="Scenario3PBT10",'Minor retrofit'!$AH$26,"")))&amp;IF(F66="Scenario1PBT11",'Minor retrofit'!$AI$26,IF(F66="Scenario2PBT11",'Minor retrofit'!$AJ$26,IF(F66="Scenario3PBT11",'Minor retrofit'!$AK$26,"")))&amp;IF(F66="Scenario1PBT12",'Minor retrofit'!$AL$26,IF(F66="Scenario2PBT12",'Minor retrofit'!$AM$26,IF(F66="Scenario3PBT12",'Minor retrofit'!$AN$26,"")))&amp;IF(F66="Scenario1PBT13",'Minor retrofit'!$AO$26,IF(F66="Scenario2PBT13",'Minor retrofit'!$AP$26,IF(F66="Scenario3PBT13",'Minor retrofit'!$AQ$26,"")))&amp;IF(F66="Scenario1PBT14",'Minor retrofit'!$AR$26,IF(F66="Scenario2PBT14",'Minor retrofit'!$AS$26,IF(F66="Scenario3PBT14",'Minor retrofit'!$AT$26,"")))&amp;IF(F66="Scenario1PBT15",'Minor retrofit'!$AU$26,IF(F66="Scenario2PBT15",'Minor retrofit'!$AV$26,IF(F66="Scenario3PBT15",'Minor retrofit'!$AW$26,"")))</f>
        <v/>
      </c>
      <c r="R66" s="117">
        <f t="shared" si="30"/>
        <v>0</v>
      </c>
      <c r="S66" s="117" t="str">
        <f>IF(F66="Scenario1PBT1",'Minor retrofit'!$E$28,IF(F66="Scenario2PBT1",'Minor retrofit'!$F$28,IF(F66="Scenario3PBT1",'Minor retrofit'!$G$28,"")))&amp;IF(F66="Scenario1PBT2",'Minor retrofit'!$H$28,IF(F66="Scenario2PBT2",'Minor retrofit'!$I$28,IF(F66="Scenario3PBT2",'Minor retrofit'!$J$28,"")))&amp;IF(F66="Scenario1PBT3",'Minor retrofit'!$K$28,IF(F66="Scenario2PBT3",'Minor retrofit'!$L$28,IF(F66="Scenario3PBT3",'Minor retrofit'!$M$28,"")))&amp;IF(F66="Scenario1PBT4",'Minor retrofit'!$N$28,IF(F66="Scenario2PBT4",'Minor retrofit'!$O$28,IF(F66="Scenario3PBT4",'Minor retrofit'!$P$28,"")))&amp;IF(F66="Scenario1PBT5",'Minor retrofit'!$Q$28,IF(F66="Scenario2PBT5",'Minor retrofit'!$R$28,IF(F66="Scenario3PBT5",'Minor retrofit'!$S$28,"")))&amp;IF(F66="Scenario1PBT6",'Minor retrofit'!$T$28,IF(F66="Scenario2PBT6",'Minor retrofit'!$U$28,IF(F66="Scenario3PBT6",'Minor retrofit'!$V$28,"")))&amp;IF(F66="Scenario1PBT7",'Minor retrofit'!$W$28,IF(F66="Scenario2PBT7",'Minor retrofit'!$X$28,IF(F66="Scenario3PBT7",'Minor retrofit'!$Y$28,"")))&amp;IF(F66="Scenario1PBT8",'Minor retrofit'!$Z$28,IF(F66="Scenario2PBT8",'Minor retrofit'!$AA$28,IF(F66="Scenario3PBT8",'Minor retrofit'!$AB$28,"")))&amp;IF(F66="Scenario1PBT9",'Minor retrofit'!$AC$28,IF(F66="Scenario2PBT9",'Minor retrofit'!$AD$28,IF(F66="Scenario3PBT9",'Minor retrofit'!$AE$28,"")))&amp;IF(F66="Scenario1PBT10",'Minor retrofit'!$AF$28,IF(F66="Scenario2PBT10",'Minor retrofit'!$AG$28,IF(F66="Scenario3PBT10",'Minor retrofit'!$AH$28,"")))&amp;IF(F66="Scenario1PBT11",'Minor retrofit'!$AI$28,IF(F66="Scenario2PBT11",'Minor retrofit'!$AJ$28,IF(F66="Scenario3PBT11",'Minor retrofit'!$AK$28,"")))&amp;IF(F66="Scenario1PBT12",'Minor retrofit'!$AL$28,IF(F66="Scenario2PBT12",'Minor retrofit'!$AM$28,IF(F66="Scenario3PBT12",'Minor retrofit'!$AN$28,"")))&amp;IF(F66="Scenario1PBT13",'Minor retrofit'!$AO$28,IF(F66="Scenario2PBT13",'Minor retrofit'!$AP$28,IF(F66="Scenario3PBT13",'Minor retrofit'!$AQ$28,"")))&amp;IF(F66="Scenario1PBT14",'Minor retrofit'!$AR$28,IF(F66="Scenario2PBT14",'Minor retrofit'!$AS$28,IF(F66="Scenario3PBT14",'Minor retrofit'!$AT$28,"")))&amp;IF(F66="Scenario1PBT15",'Minor retrofit'!$AU$28,IF(F66="Scenario2PBT15",'Minor retrofit'!$AV$28,IF(F66="Scenario3PBT15",'Minor retrofit'!$AW$28,"")))</f>
        <v/>
      </c>
      <c r="T66" s="207">
        <f t="shared" si="31"/>
        <v>0</v>
      </c>
      <c r="U66" s="206" t="str">
        <f>IF(F66="Scenario1PBT1",'Minor retrofit'!$E$39,IF(F66="Scenario2PBT1",'Minor retrofit'!$F$39,IF(F66="Scenario3PBT1",'Minor retrofit'!$G$39,"")))&amp;IF(F66="Scenario1PBT2",'Minor retrofit'!$H$39,IF(F66="Scenario2PBT2",'Minor retrofit'!$I$39,IF(F66="Scenario3PBT2",'Minor retrofit'!$J$39,"")))&amp;IF(F66="Scenario1PBT3",'Minor retrofit'!$K$39,IF(F66="Scenario2PBT3",'Minor retrofit'!$L$39,IF(F66="Scenario3PBT3",'Minor retrofit'!$M$39,"")))&amp;IF(F66="Scenario1PBT4",'Minor retrofit'!$N$39,IF(F66="Scenario2PBT4",'Minor retrofit'!$O$39,IF(F66="Scenario3PBT4",'Minor retrofit'!$P$39,"")))&amp;IF(F66="Scenario1PBT5",'Minor retrofit'!$Q$39,IF(F66="Scenario2PBT5",'Minor retrofit'!$R$39,IF(F66="Scenario3PBT5",'Minor retrofit'!$S$39,"")))&amp;IF(F66="Scenario1PBT6",'Minor retrofit'!$T$39,IF(F66="Scenario2PBT6",'Minor retrofit'!$U$39,IF(F66="Scenario3PBT6",'Minor retrofit'!$V$39,"")))&amp;IF(F66="Scenario1PBT7",'Minor retrofit'!$W$39,IF(F66="Scenario2PBT7",'Minor retrofit'!$X$39,IF(F66="Scenario3PBT7",'Minor retrofit'!$Y$39,"")))&amp;IF(F66="Scenario1PBT8",'Minor retrofit'!$Z$39,IF(F66="Scenario2PBT8",'Minor retrofit'!$AA$39,IF(F66="Scenario3PBT8",'Minor retrofit'!$AB$39,"")))&amp;IF(F66="Scenario1PBT9",'Minor retrofit'!$AC$39,IF(F66="Scenario2PBT9",'Minor retrofit'!$AD$39,IF(F66="Scenario3PBT9",'Minor retrofit'!$AE$39,"")))&amp;IF(F66="Scenario1PBT10",'Minor retrofit'!$AF$39,IF(F66="Scenario2PBT10",'Minor retrofit'!$AG$39,IF(F66="Scenario3PBT10",'Minor retrofit'!$AH$39,"")))&amp;IF(F66="Scenario1PBT11",'Minor retrofit'!$AI$39,IF(F66="Scenario2PBT11",'Minor retrofit'!$AJ$39,IF(F66="Scenario3PBT11",'Minor retrofit'!$AK$39,"")))&amp;IF(F66="Scenario1PBT12",'Minor retrofit'!$AL$39,IF(F66="Scenario2PBT12",'Minor retrofit'!$AM$39,IF(F66="Scenario3PBT12",'Minor retrofit'!$AN$39,"")))&amp;IF(F66="Scenario1PBT13",'Minor retrofit'!$AO$39,IF(F66="Scenario2PBT13",'Minor retrofit'!$AP$39,IF(F66="Scenario3PBT13",'Minor retrofit'!$AQ$39,"")))&amp;IF(F66="Scenario1PBT14",'Minor retrofit'!$AR$39,IF(F66="Scenario2PBT14",'Minor retrofit'!$AS$39,IF(F66="Scenario3PBT14",'Minor retrofit'!$AT$39,"")))&amp;IF(F66="Scenario1PBT15",'Minor retrofit'!$AU$39,IF(F66="Scenario2PBT15",'Minor retrofit'!$AV$39,IF(F66="Scenario3PBT15",'Minor retrofit'!$AW$39,"")))</f>
        <v/>
      </c>
      <c r="V66" s="117">
        <f t="shared" si="32"/>
        <v>0</v>
      </c>
      <c r="W66" s="117" t="str">
        <f>IF(F66="Scenario1PBT1",'Minor retrofit'!$E$41,IF(F66="Scenario2PBT1",'Minor retrofit'!$F$41,IF(F66="Scenario3PBT1",'Minor retrofit'!$G$41,"")))&amp;IF(F66="Scenario1PBT2",'Minor retrofit'!$H$41,IF(F66="Scenario2PBT2",'Minor retrofit'!$I$41,IF(F66="Scenario3PBT2",'Minor retrofit'!$J$41,"")))&amp;IF(F66="Scenario1PBT3",'Minor retrofit'!$K$41,IF(F66="Scenario2PBT3",'Minor retrofit'!$L$41,IF(F66="Scenario3PBT3",'Minor retrofit'!$M$41,"")))&amp;IF(F66="Scenario1PBT4",'Minor retrofit'!$N$41,IF(F66="Scenario2PBT4",'Minor retrofit'!$O$41,IF(F66="Scenario3PBT4",'Minor retrofit'!$P$41,"")))&amp;IF(F66="Scenario1PBT5",'Minor retrofit'!$Q$41,IF(F66="Scenario2PBT5",'Minor retrofit'!$R$41,IF(F66="Scenario3PBT5",'Minor retrofit'!$S$41,"")))&amp;IF(F66="Scenario1PBT6",'Minor retrofit'!$T$41,IF(F66="Scenario2PBT6",'Minor retrofit'!$U$41,IF(F66="Scenario3PBT6",'Minor retrofit'!$V$41,"")))&amp;IF(F66="Scenario1PBT7",'Minor retrofit'!$W$41,IF(F66="Scenario2PBT7",'Minor retrofit'!$X$41,IF(F66="Scenario3PBT7",'Minor retrofit'!$Y$41,"")))&amp;IF(F66="Scenario1PBT8",'Minor retrofit'!$Z$41,IF(F66="Scenario2PBT8",'Minor retrofit'!$AA$41,IF(F66="Scenario3PBT8",'Minor retrofit'!$AB$41,"")))&amp;IF(F66="Scenario1PBT9",'Minor retrofit'!$AC$41,IF(F66="Scenario2PBT9",'Minor retrofit'!$AD$41,IF(F66="Scenario3PBT9",'Minor retrofit'!$AE$41,"")))&amp;IF(F66="Scenario1PBT10",'Minor retrofit'!$AF$41,IF(F66="Scenario2PBT10",'Minor retrofit'!$AG$41,IF(F66="Scenario3PBT10",'Minor retrofit'!$AH$41,"")))&amp;IF(F66="Scenario1PBT11",'Minor retrofit'!$AI$41,IF(F66="Scenario2PBT11",'Minor retrofit'!$AJ$41,IF(F66="Scenario3PBT11",'Minor retrofit'!$AK$41,"")))&amp;IF(F66="Scenario1PBT12",'Minor retrofit'!$AL$41,IF(F66="Scenario2PBT12",'Minor retrofit'!$AM$41,IF(F66="Scenario3PBT12",'Minor retrofit'!$AN$41,"")))&amp;IF(F66="Scenario1PBT13",'Minor retrofit'!$AO$41,IF(F66="Scenario2PBT13",'Minor retrofit'!$AP$41,IF(F66="Scenario3PBT13",'Minor retrofit'!$AQ$41,"")))&amp;IF(F66="Scenario1PBT14",'Minor retrofit'!$AR$41,IF(F66="Scenario2PBT14",'Minor retrofit'!$AS$41,IF(F66="Scenario3PBT14",'Minor retrofit'!$AT$41,"")))&amp;IF(F66="Scenario1PBT15",'Minor retrofit'!$AU$41,IF(F66="Scenario2PBT15",'Minor retrofit'!$AV$41,IF(F66="Scenario3PBT15",'Minor retrofit'!$AW$41,"")))</f>
        <v/>
      </c>
      <c r="X66" s="117">
        <f t="shared" si="33"/>
        <v>0</v>
      </c>
      <c r="Y66" s="117" t="str">
        <f>IF(F66="Scenario1PBT1",'Minor retrofit'!$E$43,IF(F66="Scenario2PBT1",'Minor retrofit'!$F$43,IF(F66="Scenario3PBT1",'Minor retrofit'!$G$43,"")))&amp;IF(F66="Scenario1PBT2",'Minor retrofit'!$H$43,IF(F66="Scenario2PBT2",'Minor retrofit'!$I$43,IF(F66="Scenario3PBT2",'Minor retrofit'!$J$43,"")))&amp;IF(F66="Scenario1PBT3",'Minor retrofit'!$K$43,IF(F66="Scenario2PBT3",'Minor retrofit'!$L$43,IF(F66="Scenario3PBT3",'Minor retrofit'!$M$43,"")))&amp;IF(F66="Scenario1PBT4",'Minor retrofit'!$N$43,IF(F66="Scenario2PBT4",'Minor retrofit'!$O$43,IF(F66="Scenario3PBT4",'Minor retrofit'!$P$43,"")))&amp;IF(F66="Scenario1PBT5",'Minor retrofit'!$Q$43,IF(F66="Scenario2PBT5",'Minor retrofit'!$R$43,IF(F66="Scenario3PBT5",'Minor retrofit'!$S$43,"")))&amp;IF(F66="Scenario1PBT6",'Minor retrofit'!$T$43,IF(F66="Scenario2PBT6",'Minor retrofit'!$U$43,IF(F66="Scenario3PBT6",'Minor retrofit'!$V$43,"")))&amp;IF(F66="Scenario1PBT7",'Minor retrofit'!$W$43,IF(F66="Scenario2PBT7",'Minor retrofit'!$X$43,IF(F66="Scenario3PBT7",'Minor retrofit'!$Y$43,"")))&amp;IF(F66="Scenario1PBT8",'Minor retrofit'!$Z$43,IF(F66="Scenario2PBT8",'Minor retrofit'!$AA$43,IF(F66="Scenario3PBT8",'Minor retrofit'!$AB$43,"")))&amp;IF(F66="Scenario1PBT9",'Minor retrofit'!$AC$43,IF(F66="Scenario2PBT9",'Minor retrofit'!$AD$43,IF(F66="Scenario3PBT9",'Minor retrofit'!$AE$43,"")))&amp;IF(F66="Scenario1PBT10",'Minor retrofit'!$AF$43,IF(F66="Scenario2PBT10",'Minor retrofit'!$AG$43,IF(F66="Scenario3PBT10",'Minor retrofit'!$AH$43,"")))&amp;IF(F66="Scenario1PBT11",'Minor retrofit'!$AI$43,IF(F66="Scenario2PBT11",'Minor retrofit'!$AJ$43,IF(F66="Scenario3PBT11",'Minor retrofit'!$AK$43,"")))&amp;IF(F66="Scenario1PBT12",'Minor retrofit'!$AL$43,IF(F66="Scenario2PBT12",'Minor retrofit'!$AM$43,IF(F66="Scenario3PBT12",'Minor retrofit'!$AN$43,"")))&amp;IF(F66="Scenario1PBT13",'Minor retrofit'!$AO$43,IF(F66="Scenario2PBT13",'Minor retrofit'!$AP$43,IF(F66="Scenario3PBT13",'Minor retrofit'!$AQ$43,"")))&amp;IF(F66="Scenario1PBT14",'Minor retrofit'!$AR$43,IF(F66="Scenario2PBT14",'Minor retrofit'!$AS$43,IF(F66="Scenario3PBT14",'Minor retrofit'!$AT$43,"")))&amp;IF(F66="Scenario1PBT15",'Minor retrofit'!$AU$43,IF(F66="Scenario2PBT15",'Minor retrofit'!$AV$43,IF(F66="Scenario3PBT15",'Minor retrofit'!$AW$43,"")))</f>
        <v/>
      </c>
      <c r="Z66" s="117">
        <f t="shared" si="34"/>
        <v>0</v>
      </c>
      <c r="AA66" s="178" t="str">
        <f>IF(F66="Scenario1PBT1",'Minor retrofit'!$E$102,IF(F66="Scenario2PBT1",'Minor retrofit'!$F$102,IF(F66="Scenario3PBT1",'Minor retrofit'!$G$102,"")))&amp;IF(F66="Scenario1PBT2",'Minor retrofit'!$H$102,IF(F66="Scenario2PBT2",'Minor retrofit'!$I$102,IF(F66="Scenario3PBT2",'Minor retrofit'!$J$102,"")))&amp;IF(F66="Scenario1PBT3",'Minor retrofit'!$K$102,IF(F66="Scenario2PBT3",'Minor retrofit'!$L$102,IF(F66="Scenario3PBT3",'Minor retrofit'!$M$102,"")))&amp;IF(F66="Scenario1PBT4",'Minor retrofit'!$N$102,IF(F66="Scenario2PBT4",'Minor retrofit'!$O$102,IF(F66="Scenario3PBT4",'Minor retrofit'!$P$102,"")))&amp;IF(F66="Scenario1PBT5",'Minor retrofit'!$Q$102,IF(F66="Scenario2PBT5",'Minor retrofit'!$R$102,IF(F66="Scenario3PBT5",'Minor retrofit'!$S$102,"")))&amp;IF(F66="Scenario1PBT6",'Minor retrofit'!$T$102,IF(F66="Scenario2PBT6",'Minor retrofit'!$U$102,IF(F66="Scenario3PBT6",'Minor retrofit'!$V$102,"")))&amp;IF(F66="Scenario1PBT7",'Minor retrofit'!$W$102,IF(F66="Scenario2PBT7",'Minor retrofit'!$X$102,IF(F66="Scenario3PBT7",'Minor retrofit'!$Y$102,"")))&amp;IF(F66="Scenario1PBT8",'Minor retrofit'!$Z$102,IF(F66="Scenario2PBT8",'Minor retrofit'!$AA$102,IF(F66="Scenario3PBT8",'Minor retrofit'!$AB$102,"")))&amp;IF(F66="Scenario1PBT9",'Minor retrofit'!$AC$102,IF(F66="Scenario2PBT9",'Minor retrofit'!$AD$102,IF(F66="Scenario3PBT9",'Minor retrofit'!$AE$102,"")))&amp;IF(F66="Scenario1PBT10",'Minor retrofit'!$AF$102,IF(F66="Scenario2PBT10",'Minor retrofit'!$AG$102,IF(F66="Scenario3PBT10",'Minor retrofit'!$AH$102,"")))&amp;IF(F66="Scenario1PBT11",'Minor retrofit'!$AI$102,IF(F66="Scenario2PBT11",'Minor retrofit'!$AJ$102,IF(F66="Scenario3PBT11",'Minor retrofit'!$AK$102,"")))&amp;IF(F66="Scenario1PBT12",'Minor retrofit'!$AL$102,IF(F66="Scenario2PBT12",'Minor retrofit'!$AM$102,IF(F66="Scenario3PBT12",'Minor retrofit'!$AN$102,"")))&amp;IF(F66="Scenario1PBT13",'Minor retrofit'!$AO$102,IF(F66="Scenario2PBT13",'Minor retrofit'!$AP$102,IF(F66="Scenario3PBT13",'Minor retrofit'!$AQ$102,"")))&amp;IF(F66="Scenario1PBT14",'Minor retrofit'!$AR$102,IF(F66="Scenario2PBT14",'Minor retrofit'!$AS$102,IF(F66="Scenario3PBT14",'Minor retrofit'!$AT$102,"")))&amp;IF(F66="Scenario1PBT15",'Minor retrofit'!$AU$102,IF(F66="Scenario2PBT15",'Minor retrofit'!$AV$102,IF(F66="Scenario3PBT15",'Minor retrofit'!$AW$102,"")))</f>
        <v/>
      </c>
      <c r="AB66" s="179">
        <f t="shared" si="35"/>
        <v>0</v>
      </c>
      <c r="AC66" s="363" t="str">
        <f t="shared" si="48"/>
        <v/>
      </c>
      <c r="AD66" s="353">
        <f>IF(AC66="",IFERROR('Projection_Base-case'!G67-G66,0),0)</f>
        <v>0</v>
      </c>
      <c r="AE66" s="350">
        <f t="shared" si="36"/>
        <v>0</v>
      </c>
      <c r="AF66" s="361">
        <f>IFERROR(100*AD66/'Projection_Base-case'!G67,0)</f>
        <v>0</v>
      </c>
      <c r="AG66" s="352">
        <f>IF(AC66="",IFERROR('Projection_Base-case'!I67-I66,0),0)</f>
        <v>0</v>
      </c>
      <c r="AH66" s="353">
        <f t="shared" si="37"/>
        <v>0</v>
      </c>
      <c r="AI66" s="361">
        <f>IFERROR(100*AG66/'Projection_Base-case'!I67,0)</f>
        <v>0</v>
      </c>
      <c r="AJ66" s="352">
        <f>IF(AC66="",IFERROR('Projection_Base-case'!K67-K66,0),0)</f>
        <v>0</v>
      </c>
      <c r="AK66" s="353">
        <f t="shared" si="38"/>
        <v>0</v>
      </c>
      <c r="AL66" s="361">
        <f>IFERROR(100*AJ66/'Projection_Base-case'!K67,0)</f>
        <v>0</v>
      </c>
      <c r="AM66" s="352">
        <f>-IF(AC66="",IFERROR('Projection_Base-case'!M67-M66,0),0)</f>
        <v>0</v>
      </c>
      <c r="AN66" s="353">
        <f t="shared" si="39"/>
        <v>0</v>
      </c>
      <c r="AO66" s="354">
        <f>IFERROR(IF('Projection_Base-case'!N67&gt;0,100*AN66/'Projection_Base-case'!N67,100*AN66/N66),0)</f>
        <v>0</v>
      </c>
      <c r="AP66" s="355">
        <f>IF(AC66="",IFERROR('Projection_Base-case'!O67-O66,0),0)</f>
        <v>0</v>
      </c>
      <c r="AQ66" s="356">
        <f t="shared" si="40"/>
        <v>0</v>
      </c>
      <c r="AR66" s="356">
        <f>IFERROR(100*AP66/'Projection_Base-case'!O67,0)</f>
        <v>0</v>
      </c>
      <c r="AS66" s="355">
        <f>IF(AC66="",IFERROR('Projection_Base-case'!Q67-Q66,0),0)</f>
        <v>0</v>
      </c>
      <c r="AT66" s="356">
        <f t="shared" si="41"/>
        <v>0</v>
      </c>
      <c r="AU66" s="356">
        <f>IFERROR(100*AS66/'Projection_Base-case'!Q67,0)</f>
        <v>0</v>
      </c>
      <c r="AV66" s="355">
        <f>IF(AC66="",IFERROR('Projection_Base-case'!S67-S66,0),0)</f>
        <v>0</v>
      </c>
      <c r="AW66" s="356">
        <f t="shared" si="42"/>
        <v>0</v>
      </c>
      <c r="AX66" s="357">
        <f>IFERROR(100*AV66/'Projection_Base-case'!S67,0)</f>
        <v>0</v>
      </c>
      <c r="AY66" s="358">
        <f>IF(AC66="",IFERROR('Projection_Base-case'!U67-U66,0),0)</f>
        <v>0</v>
      </c>
      <c r="AZ66" s="359">
        <f t="shared" si="43"/>
        <v>0</v>
      </c>
      <c r="BA66" s="359">
        <f>IFERROR(100*AY66/'Projection_Base-case'!U67,0)</f>
        <v>0</v>
      </c>
      <c r="BB66" s="358">
        <f>IF(AC66="",IFERROR('Projection_Base-case'!W67-W66,0),0)</f>
        <v>0</v>
      </c>
      <c r="BC66" s="359">
        <f t="shared" si="44"/>
        <v>0</v>
      </c>
      <c r="BD66" s="359">
        <f>IFERROR(100*BB66/'Projection_Base-case'!W67,0)</f>
        <v>0</v>
      </c>
      <c r="BE66" s="358">
        <f>IF(AC66="",IFERROR('Projection_Base-case'!Y67-Y66,0),0)</f>
        <v>0</v>
      </c>
      <c r="BF66" s="359">
        <f t="shared" si="45"/>
        <v>0</v>
      </c>
      <c r="BG66" s="359">
        <f>IFERROR(100*BE66/'Projection_Base-case'!Y67,0)</f>
        <v>0</v>
      </c>
      <c r="BH66" s="359">
        <f t="shared" si="46"/>
        <v>0</v>
      </c>
      <c r="BI66" s="360">
        <f t="shared" si="47"/>
        <v>0</v>
      </c>
    </row>
    <row r="67" spans="1:61">
      <c r="A67" s="205">
        <v>63</v>
      </c>
      <c r="B67" s="347">
        <f>IF('Projection_Base-case'!B68&lt;&gt;"",'Projection_Base-case'!B68,0)</f>
        <v>0</v>
      </c>
      <c r="C67" s="347">
        <f>IF('Projection_Base-case'!C68&lt;&gt;"",'Projection_Base-case'!C68,0)</f>
        <v>0</v>
      </c>
      <c r="D67" s="365">
        <f>IF('Projection_Base-case'!D68&lt;&gt;"",'Projection_Base-case'!D68,0)</f>
        <v>0</v>
      </c>
      <c r="E67" s="369"/>
      <c r="F67" s="367" t="str">
        <f t="shared" si="23"/>
        <v>0</v>
      </c>
      <c r="G67" s="206" t="str">
        <f>IF(F67="Scenario1PBT1",'Minor retrofit'!$E$7,IF(F67="Scenario2PBT1",'Minor retrofit'!$F$7,IF(F67="Scenario3PBT1",'Minor retrofit'!$G$7,"")))&amp;IF(F67="Scenario1PBT2",'Minor retrofit'!$H$7,IF(F67="Scenario2PBT2",'Minor retrofit'!$I$7,IF(F67="Scenario3PBT2",'Minor retrofit'!$J$7,"")))&amp;IF(F67="Scenario1PBT3",'Minor retrofit'!$K$7,IF(F67="Scenario2PBT3",'Minor retrofit'!$L$7,IF(F67="Scenario3PBT3",'Minor retrofit'!$M$7,"")))&amp;IF(F67="Scenario1PBT4",'Minor retrofit'!$N$7,IF(F67="Scenario2PBT4",'Minor retrofit'!$O$7,IF(F67="Scenario3PBT4",'Minor retrofit'!$P$7,"")))&amp;IF(F67="Scenario1PBT5",'Minor retrofit'!$Q$7,IF(F67="Scenario2PBT5",'Minor retrofit'!$R$7,IF(F67="Scenario3PBT5",'Minor retrofit'!$S$7,"")))&amp;IF(F67="Scenario1PBT6",'Minor retrofit'!$T$7,IF(F67="Scenario2PBT6",'Minor retrofit'!$U$7,IF(F67="Scenario3PBT6",'Minor retrofit'!$V$7,"")))&amp;IF(F67="Scenario1PBT7",'Minor retrofit'!$W$7,IF(F67="Scenario2PBT7",'Minor retrofit'!$X$7,IF(F67="Scenario3PBT7",'Minor retrofit'!$Y$7,"")))&amp;IF(F67="Scenario1PBT8",'Minor retrofit'!$Z$7,IF(F67="Scenario2PBT8",'Minor retrofit'!$AA$7,IF(F67="Scenario3PBT8",'Minor retrofit'!$AB$7,"")))&amp;IF(F67="Scenario1PBT9",'Minor retrofit'!$AC$7,IF(F67="Scenario2PBT9",'Minor retrofit'!$AD$7,IF(F67="Scenario3PBT9",'Minor retrofit'!$AE$7,"")))&amp;IF(F67="Scenario1PBT10",'Minor retrofit'!$AF$7,IF(F67="Scenario2PBT10",'Minor retrofit'!$AG$7,IF(F67="Scenario3PBT10",'Minor retrofit'!$AH$7,"")))&amp;IF(F67="Scenario1PBT11",'Minor retrofit'!$AI$7,IF(F67="Scenario2PBT11",'Minor retrofit'!$AJ$7,IF(F67="Scenario3PBT11",'Minor retrofit'!$AK$7,"")))&amp;IF(F67="Scenario1PBT12",'Minor retrofit'!$AL$7,IF(F67="Scenario2PBT12",'Minor retrofit'!$AM$7,IF(F67="Scenario3PBT12",'Minor retrofit'!$AN$7,"")))&amp;IF(F67="Scenario1PBT13",'Minor retrofit'!$AO$7,IF(F67="Scenario2PBT13",'Minor retrofit'!$AP$7,IF(F67="Scenario3PBT13",'Minor retrofit'!$AQ$7,"")))&amp;IF(F67="Scenario1PBT14",'Minor retrofit'!$AR$7,IF(F67="Scenario2PBT14",'Minor retrofit'!$AS$7,IF(F67="Scenario3PBT14",'Minor retrofit'!$AT$7,"")))&amp;IF(F67="Scenario1PBT15",'Minor retrofit'!$AU$7,IF(F67="Scenario2PBT15",'Minor retrofit'!$AV$7,IF(F67="Scenario3PBT15",'Minor retrofit'!$AW$7,"")))</f>
        <v/>
      </c>
      <c r="H67" s="117">
        <f t="shared" si="25"/>
        <v>0</v>
      </c>
      <c r="I67" s="117" t="str">
        <f>IF(F67="Scenario1PBT1",'Minor retrofit'!$E$17,IF(F67="Scenario2PBT1",'Minor retrofit'!$F$17,IF(F67="Scenario3PBT1",'Minor retrofit'!$G$17,"")))&amp;IF(F67="Scenario1PBT2",'Minor retrofit'!$H$17,IF(F67="Scenario2PBT2",'Minor retrofit'!$I$17,IF(F67="Scenario3PBT2",'Minor retrofit'!$J$17,"")))&amp;IF(F67="Scenario1PBT3",'Minor retrofit'!$K$17,IF(F67="Scenario2PBT3",'Minor retrofit'!$L$17,IF(F67="Scenario3PBT3",'Minor retrofit'!$M$17,"")))&amp;IF(F67="Scenario1PBT4",'Minor retrofit'!$N$17,IF(F67="Scenario2PBT4",'Minor retrofit'!$O$17,IF(F67="Scenario3PBT4",'Minor retrofit'!$P$17,"")))&amp;IF(F67="Scenario1PBT5",'Minor retrofit'!$Q$17,IF(F67="Scenario2PBT5",'Minor retrofit'!$R$17,IF(F67="Scenario3PBT5",'Minor retrofit'!$S$17,"")))&amp;IF(F67="Scenario1PBT6",'Minor retrofit'!$T$17,IF(F67="Scenario2PBT6",'Minor retrofit'!$U$17,IF(F67="Scenario3PBT6",'Minor retrofit'!$V$17,"")))&amp;IF(F67="Scenario1PBT7",'Minor retrofit'!$W$17,IF(F67="Scenario2PBT7",'Minor retrofit'!$X$17,IF(F67="Scenario3PBT7",'Minor retrofit'!$Y$17,"")))&amp;IF(F67="Scenario1PBT8",'Minor retrofit'!$Z$17,IF(F67="Scenario2PBT8",'Minor retrofit'!$AA$17,IF(F67="Scenario3PBT8",'Minor retrofit'!$AB$17,"")))&amp;IF(F67="Scenario1PBT9",'Minor retrofit'!$AC$17,IF(F67="Scenario2PBT9",'Minor retrofit'!$AD$17,IF(F67="Scenario3PBT9",'Minor retrofit'!$AE$17,"")))&amp;IF(F67="Scenario1PBT10",'Minor retrofit'!$AF$17,IF(F67="Scenario2PBT10",'Minor retrofit'!$AG$17,IF(F67="Scenario3PBT10",'Minor retrofit'!$AH$17,"")))&amp;IF(F67="Scenario1PBT11",'Minor retrofit'!$AI$17,IF(F67="Scenario2PBT11",'Minor retrofit'!$AJ$17,IF(F67="Scenario3PBT11",'Minor retrofit'!$AK$17,"")))&amp;IF(F67="Scenario1PBT12",'Minor retrofit'!$AL$17,IF(F67="Scenario2PBT12",'Minor retrofit'!$AM$17,IF(F67="Scenario3PBT12",'Minor retrofit'!$AN$17,"")))&amp;IF(F67="Scenario1PBT13",'Minor retrofit'!$AO$17,IF(F67="Scenario2PBT13",'Minor retrofit'!$AP$17,IF(F67="Scenario3PBT13",'Minor retrofit'!$AQ$17,"")))&amp;IF(F67="Scenario1PBT14",'Minor retrofit'!$AR$17,IF(F67="Scenario2PBT14",'Minor retrofit'!$AS$17,IF(F67="Scenario3PBT14",'Minor retrofit'!$AT$17,"")))&amp;IF(F67="Scenario1PBT15",'Minor retrofit'!$AU$17,IF(F67="Scenario2PBT15",'Minor retrofit'!$AV$17,IF(F67="Scenario3PBT15",'Minor retrofit'!$AW$17,"")))</f>
        <v/>
      </c>
      <c r="J67" s="117">
        <f t="shared" si="26"/>
        <v>0</v>
      </c>
      <c r="K67" s="117" t="str">
        <f>IF(F67="Scenario1PBT1",'Minor retrofit'!$E$19,IF(F67="Scenario2PBT1",'Minor retrofit'!$F$19,IF(F67="Scenario3PBT1",'Minor retrofit'!$G$19,"")))&amp;IF(F67="Scenario1PBT2",'Minor retrofit'!$H$19,IF(F67="Scenario2PBT2",'Minor retrofit'!$I$19,IF(F67="Scenario3PBT2",'Minor retrofit'!$J$19,"")))&amp;IF(F67="Scenario1PBT3",'Minor retrofit'!$K$19,IF(F67="Scenario2PBT3",'Minor retrofit'!$L$19,IF(F67="Scenario3PBT3",'Minor retrofit'!$M$19,"")))&amp;IF(F67="Scenario1PBT4",'Minor retrofit'!$N$19,IF(F67="Scenario2PBT4",'Minor retrofit'!$O$19,IF(F67="Scenario3PBT4",'Minor retrofit'!$P$19,"")))&amp;IF(F67="Scenario1PBT5",'Minor retrofit'!$Q$19,IF(F67="Scenario2PBT5",'Minor retrofit'!$R$19,IF(F67="Scenario3PBT5",'Minor retrofit'!$S$19,"")))&amp;IF(F67="Scenario1PBT6",'Minor retrofit'!$T$19,IF(F67="Scenario2PBT6",'Minor retrofit'!$U$19,IF(F67="Scenario3PBT6",'Minor retrofit'!$V$19,"")))&amp;IF(F67="Scenario1PBT7",'Minor retrofit'!$W$19,IF(F67="Scenario2PBT7",'Minor retrofit'!$X$19,IF(F67="Scenario3PBT7",'Minor retrofit'!$Y$19,"")))&amp;IF(F67="Scenario1PBT8",'Minor retrofit'!$Z$19,IF(F67="Scenario2PBT8",'Minor retrofit'!$AA$19,IF(F67="Scenario3PBT8",'Minor retrofit'!$AB$19,"")))&amp;IF(F67="Scenario1PBT9",'Minor retrofit'!$AC$19,IF(F67="Scenario2PBT9",'Minor retrofit'!$AD$19,IF(F67="Scenario3PBT9",'Minor retrofit'!$AE$19,"")))&amp;IF(F67="Scenario1PBT10",'Minor retrofit'!$AF$19,IF(F67="Scenario2PBT10",'Minor retrofit'!$AG$19,IF(F67="Scenario3PBT10",'Minor retrofit'!$AH$19,"")))&amp;IF(F67="Scenario1PBT11",'Minor retrofit'!$AI$19,IF(F67="Scenario2PBT11",'Minor retrofit'!$AJ$19,IF(F67="Scenario3PBT11",'Minor retrofit'!$AK$19,"")))&amp;IF(F67="Scenario1PBT12",'Minor retrofit'!$AL$19,IF(F67="Scenario2PBT12",'Minor retrofit'!$AM$19,IF(F67="Scenario3PBT12",'Minor retrofit'!$AN$19,"")))&amp;IF(F67="Scenario1PBT13",'Minor retrofit'!$AO$19,IF(F67="Scenario2PBT13",'Minor retrofit'!$AP$19,IF(F67="Scenario3PBT13",'Minor retrofit'!$AQ$19,"")))&amp;IF(F67="Scenario1PBT14",'Minor retrofit'!$AR$19,IF(F67="Scenario2PBT14",'Minor retrofit'!$AS$19,IF(F67="Scenario3PBT14",'Minor retrofit'!$AT$19,"")))&amp;IF(F67="Scenario1PBT15",'Minor retrofit'!$AU$19,IF(F67="Scenario2PBT15",'Minor retrofit'!$AV$19,IF(F67="Scenario3PBT15",'Minor retrofit'!$AW$19,"")))</f>
        <v/>
      </c>
      <c r="L67" s="117">
        <f t="shared" si="27"/>
        <v>0</v>
      </c>
      <c r="M67" s="117" t="str">
        <f>IF(F67="Scenario1PBT1",'Minor retrofit'!$E$21,IF(F67="Scenario2PBT1",'Minor retrofit'!$F$21,IF(F67="Scenario3PBT1",'Minor retrofit'!$G$21,"")))&amp;IF(F67="Scenario1PBT2",'Minor retrofit'!$H$21,IF(F67="Scenario2PBT2",'Minor retrofit'!$I$21,IF(F67="Scenario3PBT2",'Minor retrofit'!$J$21,"")))&amp;IF(F67="Scenario1PBT3",'Minor retrofit'!$K$21,IF(F67="Scenario2PBT3",'Minor retrofit'!$L$21,IF(F67="Scenario3PBT3",'Minor retrofit'!$M$21,"")))&amp;IF(F67="Scenario1PBT4",'Minor retrofit'!$N$21,IF(F67="Scenario2PBT4",'Minor retrofit'!$O$21,IF(F67="Scenario3PBT4",'Minor retrofit'!$P$21,"")))&amp;IF(F67="Scenario1PBT5",'Minor retrofit'!$Q$21,IF(F67="Scenario2PBT5",'Minor retrofit'!$R$21,IF(F67="Scenario3PBT5",'Minor retrofit'!$S$21,"")))&amp;IF(F67="Scenario1PBT6",'Minor retrofit'!$T$21,IF(F67="Scenario2PBT6",'Minor retrofit'!$U$21,IF(F67="Scenario3PBT6",'Minor retrofit'!$V$21,"")))&amp;IF(F67="Scenario1PBT7",'Minor retrofit'!$W$21,IF(F67="Scenario2PBT7",'Minor retrofit'!$X$21,IF(F67="Scenario3PBT7",'Minor retrofit'!$Y$21,"")))&amp;IF(F67="Scenario1PBT8",'Minor retrofit'!$Z$21,IF(F67="Scenario2PBT8",'Minor retrofit'!$AA$21,IF(F67="Scenario3PBT8",'Minor retrofit'!$AB$21,"")))&amp;IF(F67="Scenario1PBT9",'Minor retrofit'!$AC$21,IF(F67="Scenario2PBT9",'Minor retrofit'!$AD$21,IF(F67="Scenario3PBT9",'Minor retrofit'!$AE$21,"")))&amp;IF(F67="Scenario1PBT10",'Minor retrofit'!$AF$21,IF(F67="Scenario2PBT10",'Minor retrofit'!$AG$21,IF(F67="Scenario3PBT10",'Minor retrofit'!$AH$21,"")))&amp;IF(F67="Scenario1PBT11",'Minor retrofit'!$AI$21,IF(F67="Scenario2PBT11",'Minor retrofit'!$AJ$21,IF(F67="Scenario3PBT11",'Minor retrofit'!$AK$21,"")))&amp;IF(F67="Scenario1PBT12",'Minor retrofit'!$AL$21,IF(F67="Scenario2PBT12",'Minor retrofit'!$AM$21,IF(F67="Scenario3PBT12",'Minor retrofit'!$AN$21,"")))&amp;IF(F67="Scenario1PBT13",'Minor retrofit'!$AO$21,IF(F67="Scenario2PBT13",'Minor retrofit'!$AP$21,IF(F67="Scenario3PBT13",'Minor retrofit'!$AQ$21,"")))&amp;IF(F67="Scenario1PBT14",'Minor retrofit'!$AR$21,IF(F67="Scenario2PBT14",'Minor retrofit'!$AS$21,IF(F67="Scenario3PBT14",'Minor retrofit'!$AT$21,"")))&amp;IF(F67="Scenario1PBT15",'Minor retrofit'!$AU$21,IF(F67="Scenario2PBT15",'Minor retrofit'!$AV$21,IF(F67="Scenario3PBT15",'Minor retrofit'!$AW$21,"")))</f>
        <v/>
      </c>
      <c r="N67" s="118">
        <f t="shared" si="28"/>
        <v>0</v>
      </c>
      <c r="O67" s="206" t="str">
        <f>IF(F67="Scenario1PBT1",'Minor retrofit'!$E$24,IF(F67="Scenario2PBT1",'Minor retrofit'!$F$24,IF(F67="Scenario3PBT1",'Minor retrofit'!$G$24,"")))&amp;IF(F67="Scenario1PBT2",'Minor retrofit'!$H$24,IF(F67="Scenario2PBT2",'Minor retrofit'!$I$24,IF(F67="Scenario3PBT2",'Minor retrofit'!$J$24,"")))&amp;IF(F67="Scenario1PBT3",'Minor retrofit'!$K$24,IF(F67="Scenario2PBT3",'Minor retrofit'!$L$24,IF(F67="Scenario3PBT3",'Minor retrofit'!$M$24,"")))&amp;IF(F67="Scenario1PBT4",'Minor retrofit'!$N$24,IF(F67="Scenario2PBT4",'Minor retrofit'!$O$24,IF(F67="Scenario3PBT4",'Minor retrofit'!$P$24,"")))&amp;IF(F67="Scenario1PBT5",'Minor retrofit'!$Q$24,IF(F67="Scenario2PBT5",'Minor retrofit'!$R$24,IF(F67="Scenario3PBT5",'Minor retrofit'!$S$24,"")))&amp;IF(F67="Scenario1PBT6",'Minor retrofit'!$T$24,IF(F67="Scenario2PBT6",'Minor retrofit'!$U$24,IF(F67="Scenario3PBT6",'Minor retrofit'!$V$24,"")))&amp;IF(F67="Scenario1PBT7",'Minor retrofit'!$W$24,IF(F67="Scenario2PBT7",'Minor retrofit'!$X$24,IF(F67="Scenario3PBT7",'Minor retrofit'!$Y$24,"")))&amp;IF(F67="Scenario1PBT8",'Minor retrofit'!$Z$24,IF(F67="Scenario2PBT8",'Minor retrofit'!$AA$24,IF(F67="Scenario3PBT8",'Minor retrofit'!$AB$24,"")))&amp;IF(F67="Scenario1PBT9",'Minor retrofit'!$AC$24,IF(F67="Scenario2PBT9",'Minor retrofit'!$AD$24,IF(F67="Scenario3PBT9",'Minor retrofit'!$AE$24,"")))&amp;IF(F67="Scenario1PBT10",'Minor retrofit'!$AF$24,IF(F67="Scenario2PBT10",'Minor retrofit'!$AG$24,IF(F67="Scenario3PBT10",'Minor retrofit'!$AH$24,"")))&amp;IF(F67="Scenario1PBT11",'Minor retrofit'!$AI$24,IF(F67="Scenario2PBT11",'Minor retrofit'!$AJ$24,IF(F67="Scenario3PBT11",'Minor retrofit'!$AK$24,"")))&amp;IF(F67="Scenario1PBT12",'Minor retrofit'!$AL$24,IF(F67="Scenario2PBT12",'Minor retrofit'!$AM$24,IF(F67="Scenario3PBT12",'Minor retrofit'!$AN$24,"")))&amp;IF(F67="Scenario1PBT13",'Minor retrofit'!$AO$24,IF(F67="Scenario2PBT13",'Minor retrofit'!$AP$24,IF(F67="Scenario3PBT13",'Minor retrofit'!$AQ$24,"")))&amp;IF(F67="Scenario1PBT14",'Minor retrofit'!$AR$24,IF(F67="Scenario2PBT14",'Minor retrofit'!$AS$24,IF(F67="Scenario3PBT14",'Minor retrofit'!$AT$24,"")))&amp;IF(F67="Scenario1PBT15",'Minor retrofit'!$AU$24,IF(F67="Scenario2PBT15",'Minor retrofit'!$AV$24,IF(F67="Scenario3PBT15",'Minor retrofit'!$AW$24,"")))</f>
        <v/>
      </c>
      <c r="P67" s="117">
        <f t="shared" si="29"/>
        <v>0</v>
      </c>
      <c r="Q67" s="117" t="str">
        <f>IF(F67="Scenario1PBT1",'Minor retrofit'!$E$26,IF(F67="Scenario2PBT1",'Minor retrofit'!$F$26,IF(F67="Scenario3PBT1",'Minor retrofit'!$G$26,"")))&amp;IF(F67="Scenario1PBT2",'Minor retrofit'!$H$26,IF(F67="Scenario2PBT2",'Minor retrofit'!$I$26,IF(F67="Scenario3PBT2",'Minor retrofit'!$J$26,"")))&amp;IF(F67="Scenario1PBT3",'Minor retrofit'!$K$26,IF(F67="Scenario2PBT3",'Minor retrofit'!$L$26,IF(F67="Scenario3PBT3",'Minor retrofit'!$M$26,"")))&amp;IF(F67="Scenario1PBT4",'Minor retrofit'!$N$26,IF(F67="Scenario2PBT4",'Minor retrofit'!$O$26,IF(F67="Scenario3PBT4",'Minor retrofit'!$P$26,"")))&amp;IF(F67="Scenario1PBT5",'Minor retrofit'!$Q$26,IF(F67="Scenario2PBT5",'Minor retrofit'!$R$26,IF(F67="Scenario3PBT5",'Minor retrofit'!$S$26,"")))&amp;IF(F67="Scenario1PBT6",'Minor retrofit'!$T$26,IF(F67="Scenario2PBT6",'Minor retrofit'!$U$26,IF(F67="Scenario3PBT6",'Minor retrofit'!$V$26,"")))&amp;IF(F67="Scenario1PBT7",'Minor retrofit'!$W$26,IF(F67="Scenario2PBT7",'Minor retrofit'!$X$26,IF(F67="Scenario3PBT7",'Minor retrofit'!$Y$26,"")))&amp;IF(F67="Scenario1PBT8",'Minor retrofit'!$Z$26,IF(F67="Scenario2PBT8",'Minor retrofit'!$AA$26,IF(F67="Scenario3PBT8",'Minor retrofit'!$AB$26,"")))&amp;IF(F67="Scenario1PBT9",'Minor retrofit'!$AC$26,IF(F67="Scenario2PBT9",'Minor retrofit'!$AD$26,IF(F67="Scenario3PBT9",'Minor retrofit'!$AE$26,"")))&amp;IF(F67="Scenario1PBT10",'Minor retrofit'!$AF$26,IF(F67="Scenario2PBT10",'Minor retrofit'!$AG$26,IF(F67="Scenario3PBT10",'Minor retrofit'!$AH$26,"")))&amp;IF(F67="Scenario1PBT11",'Minor retrofit'!$AI$26,IF(F67="Scenario2PBT11",'Minor retrofit'!$AJ$26,IF(F67="Scenario3PBT11",'Minor retrofit'!$AK$26,"")))&amp;IF(F67="Scenario1PBT12",'Minor retrofit'!$AL$26,IF(F67="Scenario2PBT12",'Minor retrofit'!$AM$26,IF(F67="Scenario3PBT12",'Minor retrofit'!$AN$26,"")))&amp;IF(F67="Scenario1PBT13",'Minor retrofit'!$AO$26,IF(F67="Scenario2PBT13",'Minor retrofit'!$AP$26,IF(F67="Scenario3PBT13",'Minor retrofit'!$AQ$26,"")))&amp;IF(F67="Scenario1PBT14",'Minor retrofit'!$AR$26,IF(F67="Scenario2PBT14",'Minor retrofit'!$AS$26,IF(F67="Scenario3PBT14",'Minor retrofit'!$AT$26,"")))&amp;IF(F67="Scenario1PBT15",'Minor retrofit'!$AU$26,IF(F67="Scenario2PBT15",'Minor retrofit'!$AV$26,IF(F67="Scenario3PBT15",'Minor retrofit'!$AW$26,"")))</f>
        <v/>
      </c>
      <c r="R67" s="117">
        <f t="shared" si="30"/>
        <v>0</v>
      </c>
      <c r="S67" s="117" t="str">
        <f>IF(F67="Scenario1PBT1",'Minor retrofit'!$E$28,IF(F67="Scenario2PBT1",'Minor retrofit'!$F$28,IF(F67="Scenario3PBT1",'Minor retrofit'!$G$28,"")))&amp;IF(F67="Scenario1PBT2",'Minor retrofit'!$H$28,IF(F67="Scenario2PBT2",'Minor retrofit'!$I$28,IF(F67="Scenario3PBT2",'Minor retrofit'!$J$28,"")))&amp;IF(F67="Scenario1PBT3",'Minor retrofit'!$K$28,IF(F67="Scenario2PBT3",'Minor retrofit'!$L$28,IF(F67="Scenario3PBT3",'Minor retrofit'!$M$28,"")))&amp;IF(F67="Scenario1PBT4",'Minor retrofit'!$N$28,IF(F67="Scenario2PBT4",'Minor retrofit'!$O$28,IF(F67="Scenario3PBT4",'Minor retrofit'!$P$28,"")))&amp;IF(F67="Scenario1PBT5",'Minor retrofit'!$Q$28,IF(F67="Scenario2PBT5",'Minor retrofit'!$R$28,IF(F67="Scenario3PBT5",'Minor retrofit'!$S$28,"")))&amp;IF(F67="Scenario1PBT6",'Minor retrofit'!$T$28,IF(F67="Scenario2PBT6",'Minor retrofit'!$U$28,IF(F67="Scenario3PBT6",'Minor retrofit'!$V$28,"")))&amp;IF(F67="Scenario1PBT7",'Minor retrofit'!$W$28,IF(F67="Scenario2PBT7",'Minor retrofit'!$X$28,IF(F67="Scenario3PBT7",'Minor retrofit'!$Y$28,"")))&amp;IF(F67="Scenario1PBT8",'Minor retrofit'!$Z$28,IF(F67="Scenario2PBT8",'Minor retrofit'!$AA$28,IF(F67="Scenario3PBT8",'Minor retrofit'!$AB$28,"")))&amp;IF(F67="Scenario1PBT9",'Minor retrofit'!$AC$28,IF(F67="Scenario2PBT9",'Minor retrofit'!$AD$28,IF(F67="Scenario3PBT9",'Minor retrofit'!$AE$28,"")))&amp;IF(F67="Scenario1PBT10",'Minor retrofit'!$AF$28,IF(F67="Scenario2PBT10",'Minor retrofit'!$AG$28,IF(F67="Scenario3PBT10",'Minor retrofit'!$AH$28,"")))&amp;IF(F67="Scenario1PBT11",'Minor retrofit'!$AI$28,IF(F67="Scenario2PBT11",'Minor retrofit'!$AJ$28,IF(F67="Scenario3PBT11",'Minor retrofit'!$AK$28,"")))&amp;IF(F67="Scenario1PBT12",'Minor retrofit'!$AL$28,IF(F67="Scenario2PBT12",'Minor retrofit'!$AM$28,IF(F67="Scenario3PBT12",'Minor retrofit'!$AN$28,"")))&amp;IF(F67="Scenario1PBT13",'Minor retrofit'!$AO$28,IF(F67="Scenario2PBT13",'Minor retrofit'!$AP$28,IF(F67="Scenario3PBT13",'Minor retrofit'!$AQ$28,"")))&amp;IF(F67="Scenario1PBT14",'Minor retrofit'!$AR$28,IF(F67="Scenario2PBT14",'Minor retrofit'!$AS$28,IF(F67="Scenario3PBT14",'Minor retrofit'!$AT$28,"")))&amp;IF(F67="Scenario1PBT15",'Minor retrofit'!$AU$28,IF(F67="Scenario2PBT15",'Minor retrofit'!$AV$28,IF(F67="Scenario3PBT15",'Minor retrofit'!$AW$28,"")))</f>
        <v/>
      </c>
      <c r="T67" s="207">
        <f t="shared" si="31"/>
        <v>0</v>
      </c>
      <c r="U67" s="206" t="str">
        <f>IF(F67="Scenario1PBT1",'Minor retrofit'!$E$39,IF(F67="Scenario2PBT1",'Minor retrofit'!$F$39,IF(F67="Scenario3PBT1",'Minor retrofit'!$G$39,"")))&amp;IF(F67="Scenario1PBT2",'Minor retrofit'!$H$39,IF(F67="Scenario2PBT2",'Minor retrofit'!$I$39,IF(F67="Scenario3PBT2",'Minor retrofit'!$J$39,"")))&amp;IF(F67="Scenario1PBT3",'Minor retrofit'!$K$39,IF(F67="Scenario2PBT3",'Minor retrofit'!$L$39,IF(F67="Scenario3PBT3",'Minor retrofit'!$M$39,"")))&amp;IF(F67="Scenario1PBT4",'Minor retrofit'!$N$39,IF(F67="Scenario2PBT4",'Minor retrofit'!$O$39,IF(F67="Scenario3PBT4",'Minor retrofit'!$P$39,"")))&amp;IF(F67="Scenario1PBT5",'Minor retrofit'!$Q$39,IF(F67="Scenario2PBT5",'Minor retrofit'!$R$39,IF(F67="Scenario3PBT5",'Minor retrofit'!$S$39,"")))&amp;IF(F67="Scenario1PBT6",'Minor retrofit'!$T$39,IF(F67="Scenario2PBT6",'Minor retrofit'!$U$39,IF(F67="Scenario3PBT6",'Minor retrofit'!$V$39,"")))&amp;IF(F67="Scenario1PBT7",'Minor retrofit'!$W$39,IF(F67="Scenario2PBT7",'Minor retrofit'!$X$39,IF(F67="Scenario3PBT7",'Minor retrofit'!$Y$39,"")))&amp;IF(F67="Scenario1PBT8",'Minor retrofit'!$Z$39,IF(F67="Scenario2PBT8",'Minor retrofit'!$AA$39,IF(F67="Scenario3PBT8",'Minor retrofit'!$AB$39,"")))&amp;IF(F67="Scenario1PBT9",'Minor retrofit'!$AC$39,IF(F67="Scenario2PBT9",'Minor retrofit'!$AD$39,IF(F67="Scenario3PBT9",'Minor retrofit'!$AE$39,"")))&amp;IF(F67="Scenario1PBT10",'Minor retrofit'!$AF$39,IF(F67="Scenario2PBT10",'Minor retrofit'!$AG$39,IF(F67="Scenario3PBT10",'Minor retrofit'!$AH$39,"")))&amp;IF(F67="Scenario1PBT11",'Minor retrofit'!$AI$39,IF(F67="Scenario2PBT11",'Minor retrofit'!$AJ$39,IF(F67="Scenario3PBT11",'Minor retrofit'!$AK$39,"")))&amp;IF(F67="Scenario1PBT12",'Minor retrofit'!$AL$39,IF(F67="Scenario2PBT12",'Minor retrofit'!$AM$39,IF(F67="Scenario3PBT12",'Minor retrofit'!$AN$39,"")))&amp;IF(F67="Scenario1PBT13",'Minor retrofit'!$AO$39,IF(F67="Scenario2PBT13",'Minor retrofit'!$AP$39,IF(F67="Scenario3PBT13",'Minor retrofit'!$AQ$39,"")))&amp;IF(F67="Scenario1PBT14",'Minor retrofit'!$AR$39,IF(F67="Scenario2PBT14",'Minor retrofit'!$AS$39,IF(F67="Scenario3PBT14",'Minor retrofit'!$AT$39,"")))&amp;IF(F67="Scenario1PBT15",'Minor retrofit'!$AU$39,IF(F67="Scenario2PBT15",'Minor retrofit'!$AV$39,IF(F67="Scenario3PBT15",'Minor retrofit'!$AW$39,"")))</f>
        <v/>
      </c>
      <c r="V67" s="117">
        <f t="shared" si="32"/>
        <v>0</v>
      </c>
      <c r="W67" s="117" t="str">
        <f>IF(F67="Scenario1PBT1",'Minor retrofit'!$E$41,IF(F67="Scenario2PBT1",'Minor retrofit'!$F$41,IF(F67="Scenario3PBT1",'Minor retrofit'!$G$41,"")))&amp;IF(F67="Scenario1PBT2",'Minor retrofit'!$H$41,IF(F67="Scenario2PBT2",'Minor retrofit'!$I$41,IF(F67="Scenario3PBT2",'Minor retrofit'!$J$41,"")))&amp;IF(F67="Scenario1PBT3",'Minor retrofit'!$K$41,IF(F67="Scenario2PBT3",'Minor retrofit'!$L$41,IF(F67="Scenario3PBT3",'Minor retrofit'!$M$41,"")))&amp;IF(F67="Scenario1PBT4",'Minor retrofit'!$N$41,IF(F67="Scenario2PBT4",'Minor retrofit'!$O$41,IF(F67="Scenario3PBT4",'Minor retrofit'!$P$41,"")))&amp;IF(F67="Scenario1PBT5",'Minor retrofit'!$Q$41,IF(F67="Scenario2PBT5",'Minor retrofit'!$R$41,IF(F67="Scenario3PBT5",'Minor retrofit'!$S$41,"")))&amp;IF(F67="Scenario1PBT6",'Minor retrofit'!$T$41,IF(F67="Scenario2PBT6",'Minor retrofit'!$U$41,IF(F67="Scenario3PBT6",'Minor retrofit'!$V$41,"")))&amp;IF(F67="Scenario1PBT7",'Minor retrofit'!$W$41,IF(F67="Scenario2PBT7",'Minor retrofit'!$X$41,IF(F67="Scenario3PBT7",'Minor retrofit'!$Y$41,"")))&amp;IF(F67="Scenario1PBT8",'Minor retrofit'!$Z$41,IF(F67="Scenario2PBT8",'Minor retrofit'!$AA$41,IF(F67="Scenario3PBT8",'Minor retrofit'!$AB$41,"")))&amp;IF(F67="Scenario1PBT9",'Minor retrofit'!$AC$41,IF(F67="Scenario2PBT9",'Minor retrofit'!$AD$41,IF(F67="Scenario3PBT9",'Minor retrofit'!$AE$41,"")))&amp;IF(F67="Scenario1PBT10",'Minor retrofit'!$AF$41,IF(F67="Scenario2PBT10",'Minor retrofit'!$AG$41,IF(F67="Scenario3PBT10",'Minor retrofit'!$AH$41,"")))&amp;IF(F67="Scenario1PBT11",'Minor retrofit'!$AI$41,IF(F67="Scenario2PBT11",'Minor retrofit'!$AJ$41,IF(F67="Scenario3PBT11",'Minor retrofit'!$AK$41,"")))&amp;IF(F67="Scenario1PBT12",'Minor retrofit'!$AL$41,IF(F67="Scenario2PBT12",'Minor retrofit'!$AM$41,IF(F67="Scenario3PBT12",'Minor retrofit'!$AN$41,"")))&amp;IF(F67="Scenario1PBT13",'Minor retrofit'!$AO$41,IF(F67="Scenario2PBT13",'Minor retrofit'!$AP$41,IF(F67="Scenario3PBT13",'Minor retrofit'!$AQ$41,"")))&amp;IF(F67="Scenario1PBT14",'Minor retrofit'!$AR$41,IF(F67="Scenario2PBT14",'Minor retrofit'!$AS$41,IF(F67="Scenario3PBT14",'Minor retrofit'!$AT$41,"")))&amp;IF(F67="Scenario1PBT15",'Minor retrofit'!$AU$41,IF(F67="Scenario2PBT15",'Minor retrofit'!$AV$41,IF(F67="Scenario3PBT15",'Minor retrofit'!$AW$41,"")))</f>
        <v/>
      </c>
      <c r="X67" s="117">
        <f t="shared" si="33"/>
        <v>0</v>
      </c>
      <c r="Y67" s="117" t="str">
        <f>IF(F67="Scenario1PBT1",'Minor retrofit'!$E$43,IF(F67="Scenario2PBT1",'Minor retrofit'!$F$43,IF(F67="Scenario3PBT1",'Minor retrofit'!$G$43,"")))&amp;IF(F67="Scenario1PBT2",'Minor retrofit'!$H$43,IF(F67="Scenario2PBT2",'Minor retrofit'!$I$43,IF(F67="Scenario3PBT2",'Minor retrofit'!$J$43,"")))&amp;IF(F67="Scenario1PBT3",'Minor retrofit'!$K$43,IF(F67="Scenario2PBT3",'Minor retrofit'!$L$43,IF(F67="Scenario3PBT3",'Minor retrofit'!$M$43,"")))&amp;IF(F67="Scenario1PBT4",'Minor retrofit'!$N$43,IF(F67="Scenario2PBT4",'Minor retrofit'!$O$43,IF(F67="Scenario3PBT4",'Minor retrofit'!$P$43,"")))&amp;IF(F67="Scenario1PBT5",'Minor retrofit'!$Q$43,IF(F67="Scenario2PBT5",'Minor retrofit'!$R$43,IF(F67="Scenario3PBT5",'Minor retrofit'!$S$43,"")))&amp;IF(F67="Scenario1PBT6",'Minor retrofit'!$T$43,IF(F67="Scenario2PBT6",'Minor retrofit'!$U$43,IF(F67="Scenario3PBT6",'Minor retrofit'!$V$43,"")))&amp;IF(F67="Scenario1PBT7",'Minor retrofit'!$W$43,IF(F67="Scenario2PBT7",'Minor retrofit'!$X$43,IF(F67="Scenario3PBT7",'Minor retrofit'!$Y$43,"")))&amp;IF(F67="Scenario1PBT8",'Minor retrofit'!$Z$43,IF(F67="Scenario2PBT8",'Minor retrofit'!$AA$43,IF(F67="Scenario3PBT8",'Minor retrofit'!$AB$43,"")))&amp;IF(F67="Scenario1PBT9",'Minor retrofit'!$AC$43,IF(F67="Scenario2PBT9",'Minor retrofit'!$AD$43,IF(F67="Scenario3PBT9",'Minor retrofit'!$AE$43,"")))&amp;IF(F67="Scenario1PBT10",'Minor retrofit'!$AF$43,IF(F67="Scenario2PBT10",'Minor retrofit'!$AG$43,IF(F67="Scenario3PBT10",'Minor retrofit'!$AH$43,"")))&amp;IF(F67="Scenario1PBT11",'Minor retrofit'!$AI$43,IF(F67="Scenario2PBT11",'Minor retrofit'!$AJ$43,IF(F67="Scenario3PBT11",'Minor retrofit'!$AK$43,"")))&amp;IF(F67="Scenario1PBT12",'Minor retrofit'!$AL$43,IF(F67="Scenario2PBT12",'Minor retrofit'!$AM$43,IF(F67="Scenario3PBT12",'Minor retrofit'!$AN$43,"")))&amp;IF(F67="Scenario1PBT13",'Minor retrofit'!$AO$43,IF(F67="Scenario2PBT13",'Minor retrofit'!$AP$43,IF(F67="Scenario3PBT13",'Minor retrofit'!$AQ$43,"")))&amp;IF(F67="Scenario1PBT14",'Minor retrofit'!$AR$43,IF(F67="Scenario2PBT14",'Minor retrofit'!$AS$43,IF(F67="Scenario3PBT14",'Minor retrofit'!$AT$43,"")))&amp;IF(F67="Scenario1PBT15",'Minor retrofit'!$AU$43,IF(F67="Scenario2PBT15",'Minor retrofit'!$AV$43,IF(F67="Scenario3PBT15",'Minor retrofit'!$AW$43,"")))</f>
        <v/>
      </c>
      <c r="Z67" s="117">
        <f t="shared" si="34"/>
        <v>0</v>
      </c>
      <c r="AA67" s="178" t="str">
        <f>IF(F67="Scenario1PBT1",'Minor retrofit'!$E$102,IF(F67="Scenario2PBT1",'Minor retrofit'!$F$102,IF(F67="Scenario3PBT1",'Minor retrofit'!$G$102,"")))&amp;IF(F67="Scenario1PBT2",'Minor retrofit'!$H$102,IF(F67="Scenario2PBT2",'Minor retrofit'!$I$102,IF(F67="Scenario3PBT2",'Minor retrofit'!$J$102,"")))&amp;IF(F67="Scenario1PBT3",'Minor retrofit'!$K$102,IF(F67="Scenario2PBT3",'Minor retrofit'!$L$102,IF(F67="Scenario3PBT3",'Minor retrofit'!$M$102,"")))&amp;IF(F67="Scenario1PBT4",'Minor retrofit'!$N$102,IF(F67="Scenario2PBT4",'Minor retrofit'!$O$102,IF(F67="Scenario3PBT4",'Minor retrofit'!$P$102,"")))&amp;IF(F67="Scenario1PBT5",'Minor retrofit'!$Q$102,IF(F67="Scenario2PBT5",'Minor retrofit'!$R$102,IF(F67="Scenario3PBT5",'Minor retrofit'!$S$102,"")))&amp;IF(F67="Scenario1PBT6",'Minor retrofit'!$T$102,IF(F67="Scenario2PBT6",'Minor retrofit'!$U$102,IF(F67="Scenario3PBT6",'Minor retrofit'!$V$102,"")))&amp;IF(F67="Scenario1PBT7",'Minor retrofit'!$W$102,IF(F67="Scenario2PBT7",'Minor retrofit'!$X$102,IF(F67="Scenario3PBT7",'Minor retrofit'!$Y$102,"")))&amp;IF(F67="Scenario1PBT8",'Minor retrofit'!$Z$102,IF(F67="Scenario2PBT8",'Minor retrofit'!$AA$102,IF(F67="Scenario3PBT8",'Minor retrofit'!$AB$102,"")))&amp;IF(F67="Scenario1PBT9",'Minor retrofit'!$AC$102,IF(F67="Scenario2PBT9",'Minor retrofit'!$AD$102,IF(F67="Scenario3PBT9",'Minor retrofit'!$AE$102,"")))&amp;IF(F67="Scenario1PBT10",'Minor retrofit'!$AF$102,IF(F67="Scenario2PBT10",'Minor retrofit'!$AG$102,IF(F67="Scenario3PBT10",'Minor retrofit'!$AH$102,"")))&amp;IF(F67="Scenario1PBT11",'Minor retrofit'!$AI$102,IF(F67="Scenario2PBT11",'Minor retrofit'!$AJ$102,IF(F67="Scenario3PBT11",'Minor retrofit'!$AK$102,"")))&amp;IF(F67="Scenario1PBT12",'Minor retrofit'!$AL$102,IF(F67="Scenario2PBT12",'Minor retrofit'!$AM$102,IF(F67="Scenario3PBT12",'Minor retrofit'!$AN$102,"")))&amp;IF(F67="Scenario1PBT13",'Minor retrofit'!$AO$102,IF(F67="Scenario2PBT13",'Minor retrofit'!$AP$102,IF(F67="Scenario3PBT13",'Minor retrofit'!$AQ$102,"")))&amp;IF(F67="Scenario1PBT14",'Minor retrofit'!$AR$102,IF(F67="Scenario2PBT14",'Minor retrofit'!$AS$102,IF(F67="Scenario3PBT14",'Minor retrofit'!$AT$102,"")))&amp;IF(F67="Scenario1PBT15",'Minor retrofit'!$AU$102,IF(F67="Scenario2PBT15",'Minor retrofit'!$AV$102,IF(F67="Scenario3PBT15",'Minor retrofit'!$AW$102,"")))</f>
        <v/>
      </c>
      <c r="AB67" s="179">
        <f t="shared" si="35"/>
        <v>0</v>
      </c>
      <c r="AC67" s="363" t="str">
        <f t="shared" si="48"/>
        <v/>
      </c>
      <c r="AD67" s="353">
        <f>IF(AC67="",IFERROR('Projection_Base-case'!G68-G67,0),0)</f>
        <v>0</v>
      </c>
      <c r="AE67" s="350">
        <f t="shared" si="36"/>
        <v>0</v>
      </c>
      <c r="AF67" s="361">
        <f>IFERROR(100*AD67/'Projection_Base-case'!G68,0)</f>
        <v>0</v>
      </c>
      <c r="AG67" s="352">
        <f>IF(AC67="",IFERROR('Projection_Base-case'!I68-I67,0),0)</f>
        <v>0</v>
      </c>
      <c r="AH67" s="353">
        <f t="shared" si="37"/>
        <v>0</v>
      </c>
      <c r="AI67" s="361">
        <f>IFERROR(100*AG67/'Projection_Base-case'!I68,0)</f>
        <v>0</v>
      </c>
      <c r="AJ67" s="352">
        <f>IF(AC67="",IFERROR('Projection_Base-case'!K68-K67,0),0)</f>
        <v>0</v>
      </c>
      <c r="AK67" s="353">
        <f t="shared" si="38"/>
        <v>0</v>
      </c>
      <c r="AL67" s="361">
        <f>IFERROR(100*AJ67/'Projection_Base-case'!K68,0)</f>
        <v>0</v>
      </c>
      <c r="AM67" s="352">
        <f>-IF(AC67="",IFERROR('Projection_Base-case'!M68-M67,0),0)</f>
        <v>0</v>
      </c>
      <c r="AN67" s="353">
        <f t="shared" si="39"/>
        <v>0</v>
      </c>
      <c r="AO67" s="354">
        <f>IFERROR(IF('Projection_Base-case'!N68&gt;0,100*AN67/'Projection_Base-case'!N68,100*AN67/N67),0)</f>
        <v>0</v>
      </c>
      <c r="AP67" s="355">
        <f>IF(AC67="",IFERROR('Projection_Base-case'!O68-O67,0),0)</f>
        <v>0</v>
      </c>
      <c r="AQ67" s="356">
        <f t="shared" si="40"/>
        <v>0</v>
      </c>
      <c r="AR67" s="356">
        <f>IFERROR(100*AP67/'Projection_Base-case'!O68,0)</f>
        <v>0</v>
      </c>
      <c r="AS67" s="355">
        <f>IF(AC67="",IFERROR('Projection_Base-case'!Q68-Q67,0),0)</f>
        <v>0</v>
      </c>
      <c r="AT67" s="356">
        <f t="shared" si="41"/>
        <v>0</v>
      </c>
      <c r="AU67" s="356">
        <f>IFERROR(100*AS67/'Projection_Base-case'!Q68,0)</f>
        <v>0</v>
      </c>
      <c r="AV67" s="355">
        <f>IF(AC67="",IFERROR('Projection_Base-case'!S68-S67,0),0)</f>
        <v>0</v>
      </c>
      <c r="AW67" s="356">
        <f t="shared" si="42"/>
        <v>0</v>
      </c>
      <c r="AX67" s="357">
        <f>IFERROR(100*AV67/'Projection_Base-case'!S68,0)</f>
        <v>0</v>
      </c>
      <c r="AY67" s="358">
        <f>IF(AC67="",IFERROR('Projection_Base-case'!U68-U67,0),0)</f>
        <v>0</v>
      </c>
      <c r="AZ67" s="359">
        <f t="shared" si="43"/>
        <v>0</v>
      </c>
      <c r="BA67" s="359">
        <f>IFERROR(100*AY67/'Projection_Base-case'!U68,0)</f>
        <v>0</v>
      </c>
      <c r="BB67" s="358">
        <f>IF(AC67="",IFERROR('Projection_Base-case'!W68-W67,0),0)</f>
        <v>0</v>
      </c>
      <c r="BC67" s="359">
        <f t="shared" si="44"/>
        <v>0</v>
      </c>
      <c r="BD67" s="359">
        <f>IFERROR(100*BB67/'Projection_Base-case'!W68,0)</f>
        <v>0</v>
      </c>
      <c r="BE67" s="358">
        <f>IF(AC67="",IFERROR('Projection_Base-case'!Y68-Y67,0),0)</f>
        <v>0</v>
      </c>
      <c r="BF67" s="359">
        <f t="shared" si="45"/>
        <v>0</v>
      </c>
      <c r="BG67" s="359">
        <f>IFERROR(100*BE67/'Projection_Base-case'!Y68,0)</f>
        <v>0</v>
      </c>
      <c r="BH67" s="359">
        <f t="shared" si="46"/>
        <v>0</v>
      </c>
      <c r="BI67" s="360">
        <f t="shared" si="47"/>
        <v>0</v>
      </c>
    </row>
    <row r="68" spans="1:61">
      <c r="A68" s="205">
        <v>64</v>
      </c>
      <c r="B68" s="347">
        <f>IF('Projection_Base-case'!B69&lt;&gt;"",'Projection_Base-case'!B69,0)</f>
        <v>0</v>
      </c>
      <c r="C68" s="347">
        <f>IF('Projection_Base-case'!C69&lt;&gt;"",'Projection_Base-case'!C69,0)</f>
        <v>0</v>
      </c>
      <c r="D68" s="365">
        <f>IF('Projection_Base-case'!D69&lt;&gt;"",'Projection_Base-case'!D69,0)</f>
        <v>0</v>
      </c>
      <c r="E68" s="369"/>
      <c r="F68" s="367" t="str">
        <f t="shared" si="23"/>
        <v>0</v>
      </c>
      <c r="G68" s="206" t="str">
        <f>IF(F68="Scenario1PBT1",'Minor retrofit'!$E$7,IF(F68="Scenario2PBT1",'Minor retrofit'!$F$7,IF(F68="Scenario3PBT1",'Minor retrofit'!$G$7,"")))&amp;IF(F68="Scenario1PBT2",'Minor retrofit'!$H$7,IF(F68="Scenario2PBT2",'Minor retrofit'!$I$7,IF(F68="Scenario3PBT2",'Minor retrofit'!$J$7,"")))&amp;IF(F68="Scenario1PBT3",'Minor retrofit'!$K$7,IF(F68="Scenario2PBT3",'Minor retrofit'!$L$7,IF(F68="Scenario3PBT3",'Minor retrofit'!$M$7,"")))&amp;IF(F68="Scenario1PBT4",'Minor retrofit'!$N$7,IF(F68="Scenario2PBT4",'Minor retrofit'!$O$7,IF(F68="Scenario3PBT4",'Minor retrofit'!$P$7,"")))&amp;IF(F68="Scenario1PBT5",'Minor retrofit'!$Q$7,IF(F68="Scenario2PBT5",'Minor retrofit'!$R$7,IF(F68="Scenario3PBT5",'Minor retrofit'!$S$7,"")))&amp;IF(F68="Scenario1PBT6",'Minor retrofit'!$T$7,IF(F68="Scenario2PBT6",'Minor retrofit'!$U$7,IF(F68="Scenario3PBT6",'Minor retrofit'!$V$7,"")))&amp;IF(F68="Scenario1PBT7",'Minor retrofit'!$W$7,IF(F68="Scenario2PBT7",'Minor retrofit'!$X$7,IF(F68="Scenario3PBT7",'Minor retrofit'!$Y$7,"")))&amp;IF(F68="Scenario1PBT8",'Minor retrofit'!$Z$7,IF(F68="Scenario2PBT8",'Minor retrofit'!$AA$7,IF(F68="Scenario3PBT8",'Minor retrofit'!$AB$7,"")))&amp;IF(F68="Scenario1PBT9",'Minor retrofit'!$AC$7,IF(F68="Scenario2PBT9",'Minor retrofit'!$AD$7,IF(F68="Scenario3PBT9",'Minor retrofit'!$AE$7,"")))&amp;IF(F68="Scenario1PBT10",'Minor retrofit'!$AF$7,IF(F68="Scenario2PBT10",'Minor retrofit'!$AG$7,IF(F68="Scenario3PBT10",'Minor retrofit'!$AH$7,"")))&amp;IF(F68="Scenario1PBT11",'Minor retrofit'!$AI$7,IF(F68="Scenario2PBT11",'Minor retrofit'!$AJ$7,IF(F68="Scenario3PBT11",'Minor retrofit'!$AK$7,"")))&amp;IF(F68="Scenario1PBT12",'Minor retrofit'!$AL$7,IF(F68="Scenario2PBT12",'Minor retrofit'!$AM$7,IF(F68="Scenario3PBT12",'Minor retrofit'!$AN$7,"")))&amp;IF(F68="Scenario1PBT13",'Minor retrofit'!$AO$7,IF(F68="Scenario2PBT13",'Minor retrofit'!$AP$7,IF(F68="Scenario3PBT13",'Minor retrofit'!$AQ$7,"")))&amp;IF(F68="Scenario1PBT14",'Minor retrofit'!$AR$7,IF(F68="Scenario2PBT14",'Minor retrofit'!$AS$7,IF(F68="Scenario3PBT14",'Minor retrofit'!$AT$7,"")))&amp;IF(F68="Scenario1PBT15",'Minor retrofit'!$AU$7,IF(F68="Scenario2PBT15",'Minor retrofit'!$AV$7,IF(F68="Scenario3PBT15",'Minor retrofit'!$AW$7,"")))</f>
        <v/>
      </c>
      <c r="H68" s="117">
        <f t="shared" si="25"/>
        <v>0</v>
      </c>
      <c r="I68" s="117" t="str">
        <f>IF(F68="Scenario1PBT1",'Minor retrofit'!$E$17,IF(F68="Scenario2PBT1",'Minor retrofit'!$F$17,IF(F68="Scenario3PBT1",'Minor retrofit'!$G$17,"")))&amp;IF(F68="Scenario1PBT2",'Minor retrofit'!$H$17,IF(F68="Scenario2PBT2",'Minor retrofit'!$I$17,IF(F68="Scenario3PBT2",'Minor retrofit'!$J$17,"")))&amp;IF(F68="Scenario1PBT3",'Minor retrofit'!$K$17,IF(F68="Scenario2PBT3",'Minor retrofit'!$L$17,IF(F68="Scenario3PBT3",'Minor retrofit'!$M$17,"")))&amp;IF(F68="Scenario1PBT4",'Minor retrofit'!$N$17,IF(F68="Scenario2PBT4",'Minor retrofit'!$O$17,IF(F68="Scenario3PBT4",'Minor retrofit'!$P$17,"")))&amp;IF(F68="Scenario1PBT5",'Minor retrofit'!$Q$17,IF(F68="Scenario2PBT5",'Minor retrofit'!$R$17,IF(F68="Scenario3PBT5",'Minor retrofit'!$S$17,"")))&amp;IF(F68="Scenario1PBT6",'Minor retrofit'!$T$17,IF(F68="Scenario2PBT6",'Minor retrofit'!$U$17,IF(F68="Scenario3PBT6",'Minor retrofit'!$V$17,"")))&amp;IF(F68="Scenario1PBT7",'Minor retrofit'!$W$17,IF(F68="Scenario2PBT7",'Minor retrofit'!$X$17,IF(F68="Scenario3PBT7",'Minor retrofit'!$Y$17,"")))&amp;IF(F68="Scenario1PBT8",'Minor retrofit'!$Z$17,IF(F68="Scenario2PBT8",'Minor retrofit'!$AA$17,IF(F68="Scenario3PBT8",'Minor retrofit'!$AB$17,"")))&amp;IF(F68="Scenario1PBT9",'Minor retrofit'!$AC$17,IF(F68="Scenario2PBT9",'Minor retrofit'!$AD$17,IF(F68="Scenario3PBT9",'Minor retrofit'!$AE$17,"")))&amp;IF(F68="Scenario1PBT10",'Minor retrofit'!$AF$17,IF(F68="Scenario2PBT10",'Minor retrofit'!$AG$17,IF(F68="Scenario3PBT10",'Minor retrofit'!$AH$17,"")))&amp;IF(F68="Scenario1PBT11",'Minor retrofit'!$AI$17,IF(F68="Scenario2PBT11",'Minor retrofit'!$AJ$17,IF(F68="Scenario3PBT11",'Minor retrofit'!$AK$17,"")))&amp;IF(F68="Scenario1PBT12",'Minor retrofit'!$AL$17,IF(F68="Scenario2PBT12",'Minor retrofit'!$AM$17,IF(F68="Scenario3PBT12",'Minor retrofit'!$AN$17,"")))&amp;IF(F68="Scenario1PBT13",'Minor retrofit'!$AO$17,IF(F68="Scenario2PBT13",'Minor retrofit'!$AP$17,IF(F68="Scenario3PBT13",'Minor retrofit'!$AQ$17,"")))&amp;IF(F68="Scenario1PBT14",'Minor retrofit'!$AR$17,IF(F68="Scenario2PBT14",'Minor retrofit'!$AS$17,IF(F68="Scenario3PBT14",'Minor retrofit'!$AT$17,"")))&amp;IF(F68="Scenario1PBT15",'Minor retrofit'!$AU$17,IF(F68="Scenario2PBT15",'Minor retrofit'!$AV$17,IF(F68="Scenario3PBT15",'Minor retrofit'!$AW$17,"")))</f>
        <v/>
      </c>
      <c r="J68" s="117">
        <f t="shared" si="26"/>
        <v>0</v>
      </c>
      <c r="K68" s="117" t="str">
        <f>IF(F68="Scenario1PBT1",'Minor retrofit'!$E$19,IF(F68="Scenario2PBT1",'Minor retrofit'!$F$19,IF(F68="Scenario3PBT1",'Minor retrofit'!$G$19,"")))&amp;IF(F68="Scenario1PBT2",'Minor retrofit'!$H$19,IF(F68="Scenario2PBT2",'Minor retrofit'!$I$19,IF(F68="Scenario3PBT2",'Minor retrofit'!$J$19,"")))&amp;IF(F68="Scenario1PBT3",'Minor retrofit'!$K$19,IF(F68="Scenario2PBT3",'Minor retrofit'!$L$19,IF(F68="Scenario3PBT3",'Minor retrofit'!$M$19,"")))&amp;IF(F68="Scenario1PBT4",'Minor retrofit'!$N$19,IF(F68="Scenario2PBT4",'Minor retrofit'!$O$19,IF(F68="Scenario3PBT4",'Minor retrofit'!$P$19,"")))&amp;IF(F68="Scenario1PBT5",'Minor retrofit'!$Q$19,IF(F68="Scenario2PBT5",'Minor retrofit'!$R$19,IF(F68="Scenario3PBT5",'Minor retrofit'!$S$19,"")))&amp;IF(F68="Scenario1PBT6",'Minor retrofit'!$T$19,IF(F68="Scenario2PBT6",'Minor retrofit'!$U$19,IF(F68="Scenario3PBT6",'Minor retrofit'!$V$19,"")))&amp;IF(F68="Scenario1PBT7",'Minor retrofit'!$W$19,IF(F68="Scenario2PBT7",'Minor retrofit'!$X$19,IF(F68="Scenario3PBT7",'Minor retrofit'!$Y$19,"")))&amp;IF(F68="Scenario1PBT8",'Minor retrofit'!$Z$19,IF(F68="Scenario2PBT8",'Minor retrofit'!$AA$19,IF(F68="Scenario3PBT8",'Minor retrofit'!$AB$19,"")))&amp;IF(F68="Scenario1PBT9",'Minor retrofit'!$AC$19,IF(F68="Scenario2PBT9",'Minor retrofit'!$AD$19,IF(F68="Scenario3PBT9",'Minor retrofit'!$AE$19,"")))&amp;IF(F68="Scenario1PBT10",'Minor retrofit'!$AF$19,IF(F68="Scenario2PBT10",'Minor retrofit'!$AG$19,IF(F68="Scenario3PBT10",'Minor retrofit'!$AH$19,"")))&amp;IF(F68="Scenario1PBT11",'Minor retrofit'!$AI$19,IF(F68="Scenario2PBT11",'Minor retrofit'!$AJ$19,IF(F68="Scenario3PBT11",'Minor retrofit'!$AK$19,"")))&amp;IF(F68="Scenario1PBT12",'Minor retrofit'!$AL$19,IF(F68="Scenario2PBT12",'Minor retrofit'!$AM$19,IF(F68="Scenario3PBT12",'Minor retrofit'!$AN$19,"")))&amp;IF(F68="Scenario1PBT13",'Minor retrofit'!$AO$19,IF(F68="Scenario2PBT13",'Minor retrofit'!$AP$19,IF(F68="Scenario3PBT13",'Minor retrofit'!$AQ$19,"")))&amp;IF(F68="Scenario1PBT14",'Minor retrofit'!$AR$19,IF(F68="Scenario2PBT14",'Minor retrofit'!$AS$19,IF(F68="Scenario3PBT14",'Minor retrofit'!$AT$19,"")))&amp;IF(F68="Scenario1PBT15",'Minor retrofit'!$AU$19,IF(F68="Scenario2PBT15",'Minor retrofit'!$AV$19,IF(F68="Scenario3PBT15",'Minor retrofit'!$AW$19,"")))</f>
        <v/>
      </c>
      <c r="L68" s="117">
        <f t="shared" si="27"/>
        <v>0</v>
      </c>
      <c r="M68" s="117" t="str">
        <f>IF(F68="Scenario1PBT1",'Minor retrofit'!$E$21,IF(F68="Scenario2PBT1",'Minor retrofit'!$F$21,IF(F68="Scenario3PBT1",'Minor retrofit'!$G$21,"")))&amp;IF(F68="Scenario1PBT2",'Minor retrofit'!$H$21,IF(F68="Scenario2PBT2",'Minor retrofit'!$I$21,IF(F68="Scenario3PBT2",'Minor retrofit'!$J$21,"")))&amp;IF(F68="Scenario1PBT3",'Minor retrofit'!$K$21,IF(F68="Scenario2PBT3",'Minor retrofit'!$L$21,IF(F68="Scenario3PBT3",'Minor retrofit'!$M$21,"")))&amp;IF(F68="Scenario1PBT4",'Minor retrofit'!$N$21,IF(F68="Scenario2PBT4",'Minor retrofit'!$O$21,IF(F68="Scenario3PBT4",'Minor retrofit'!$P$21,"")))&amp;IF(F68="Scenario1PBT5",'Minor retrofit'!$Q$21,IF(F68="Scenario2PBT5",'Minor retrofit'!$R$21,IF(F68="Scenario3PBT5",'Minor retrofit'!$S$21,"")))&amp;IF(F68="Scenario1PBT6",'Minor retrofit'!$T$21,IF(F68="Scenario2PBT6",'Minor retrofit'!$U$21,IF(F68="Scenario3PBT6",'Minor retrofit'!$V$21,"")))&amp;IF(F68="Scenario1PBT7",'Minor retrofit'!$W$21,IF(F68="Scenario2PBT7",'Minor retrofit'!$X$21,IF(F68="Scenario3PBT7",'Minor retrofit'!$Y$21,"")))&amp;IF(F68="Scenario1PBT8",'Minor retrofit'!$Z$21,IF(F68="Scenario2PBT8",'Minor retrofit'!$AA$21,IF(F68="Scenario3PBT8",'Minor retrofit'!$AB$21,"")))&amp;IF(F68="Scenario1PBT9",'Minor retrofit'!$AC$21,IF(F68="Scenario2PBT9",'Minor retrofit'!$AD$21,IF(F68="Scenario3PBT9",'Minor retrofit'!$AE$21,"")))&amp;IF(F68="Scenario1PBT10",'Minor retrofit'!$AF$21,IF(F68="Scenario2PBT10",'Minor retrofit'!$AG$21,IF(F68="Scenario3PBT10",'Minor retrofit'!$AH$21,"")))&amp;IF(F68="Scenario1PBT11",'Minor retrofit'!$AI$21,IF(F68="Scenario2PBT11",'Minor retrofit'!$AJ$21,IF(F68="Scenario3PBT11",'Minor retrofit'!$AK$21,"")))&amp;IF(F68="Scenario1PBT12",'Minor retrofit'!$AL$21,IF(F68="Scenario2PBT12",'Minor retrofit'!$AM$21,IF(F68="Scenario3PBT12",'Minor retrofit'!$AN$21,"")))&amp;IF(F68="Scenario1PBT13",'Minor retrofit'!$AO$21,IF(F68="Scenario2PBT13",'Minor retrofit'!$AP$21,IF(F68="Scenario3PBT13",'Minor retrofit'!$AQ$21,"")))&amp;IF(F68="Scenario1PBT14",'Minor retrofit'!$AR$21,IF(F68="Scenario2PBT14",'Minor retrofit'!$AS$21,IF(F68="Scenario3PBT14",'Minor retrofit'!$AT$21,"")))&amp;IF(F68="Scenario1PBT15",'Minor retrofit'!$AU$21,IF(F68="Scenario2PBT15",'Minor retrofit'!$AV$21,IF(F68="Scenario3PBT15",'Minor retrofit'!$AW$21,"")))</f>
        <v/>
      </c>
      <c r="N68" s="118">
        <f t="shared" si="28"/>
        <v>0</v>
      </c>
      <c r="O68" s="206" t="str">
        <f>IF(F68="Scenario1PBT1",'Minor retrofit'!$E$24,IF(F68="Scenario2PBT1",'Minor retrofit'!$F$24,IF(F68="Scenario3PBT1",'Minor retrofit'!$G$24,"")))&amp;IF(F68="Scenario1PBT2",'Minor retrofit'!$H$24,IF(F68="Scenario2PBT2",'Minor retrofit'!$I$24,IF(F68="Scenario3PBT2",'Minor retrofit'!$J$24,"")))&amp;IF(F68="Scenario1PBT3",'Minor retrofit'!$K$24,IF(F68="Scenario2PBT3",'Minor retrofit'!$L$24,IF(F68="Scenario3PBT3",'Minor retrofit'!$M$24,"")))&amp;IF(F68="Scenario1PBT4",'Minor retrofit'!$N$24,IF(F68="Scenario2PBT4",'Minor retrofit'!$O$24,IF(F68="Scenario3PBT4",'Minor retrofit'!$P$24,"")))&amp;IF(F68="Scenario1PBT5",'Minor retrofit'!$Q$24,IF(F68="Scenario2PBT5",'Minor retrofit'!$R$24,IF(F68="Scenario3PBT5",'Minor retrofit'!$S$24,"")))&amp;IF(F68="Scenario1PBT6",'Minor retrofit'!$T$24,IF(F68="Scenario2PBT6",'Minor retrofit'!$U$24,IF(F68="Scenario3PBT6",'Minor retrofit'!$V$24,"")))&amp;IF(F68="Scenario1PBT7",'Minor retrofit'!$W$24,IF(F68="Scenario2PBT7",'Minor retrofit'!$X$24,IF(F68="Scenario3PBT7",'Minor retrofit'!$Y$24,"")))&amp;IF(F68="Scenario1PBT8",'Minor retrofit'!$Z$24,IF(F68="Scenario2PBT8",'Minor retrofit'!$AA$24,IF(F68="Scenario3PBT8",'Minor retrofit'!$AB$24,"")))&amp;IF(F68="Scenario1PBT9",'Minor retrofit'!$AC$24,IF(F68="Scenario2PBT9",'Minor retrofit'!$AD$24,IF(F68="Scenario3PBT9",'Minor retrofit'!$AE$24,"")))&amp;IF(F68="Scenario1PBT10",'Minor retrofit'!$AF$24,IF(F68="Scenario2PBT10",'Minor retrofit'!$AG$24,IF(F68="Scenario3PBT10",'Minor retrofit'!$AH$24,"")))&amp;IF(F68="Scenario1PBT11",'Minor retrofit'!$AI$24,IF(F68="Scenario2PBT11",'Minor retrofit'!$AJ$24,IF(F68="Scenario3PBT11",'Minor retrofit'!$AK$24,"")))&amp;IF(F68="Scenario1PBT12",'Minor retrofit'!$AL$24,IF(F68="Scenario2PBT12",'Minor retrofit'!$AM$24,IF(F68="Scenario3PBT12",'Minor retrofit'!$AN$24,"")))&amp;IF(F68="Scenario1PBT13",'Minor retrofit'!$AO$24,IF(F68="Scenario2PBT13",'Minor retrofit'!$AP$24,IF(F68="Scenario3PBT13",'Minor retrofit'!$AQ$24,"")))&amp;IF(F68="Scenario1PBT14",'Minor retrofit'!$AR$24,IF(F68="Scenario2PBT14",'Minor retrofit'!$AS$24,IF(F68="Scenario3PBT14",'Minor retrofit'!$AT$24,"")))&amp;IF(F68="Scenario1PBT15",'Minor retrofit'!$AU$24,IF(F68="Scenario2PBT15",'Minor retrofit'!$AV$24,IF(F68="Scenario3PBT15",'Minor retrofit'!$AW$24,"")))</f>
        <v/>
      </c>
      <c r="P68" s="117">
        <f t="shared" si="29"/>
        <v>0</v>
      </c>
      <c r="Q68" s="117" t="str">
        <f>IF(F68="Scenario1PBT1",'Minor retrofit'!$E$26,IF(F68="Scenario2PBT1",'Minor retrofit'!$F$26,IF(F68="Scenario3PBT1",'Minor retrofit'!$G$26,"")))&amp;IF(F68="Scenario1PBT2",'Minor retrofit'!$H$26,IF(F68="Scenario2PBT2",'Minor retrofit'!$I$26,IF(F68="Scenario3PBT2",'Minor retrofit'!$J$26,"")))&amp;IF(F68="Scenario1PBT3",'Minor retrofit'!$K$26,IF(F68="Scenario2PBT3",'Minor retrofit'!$L$26,IF(F68="Scenario3PBT3",'Minor retrofit'!$M$26,"")))&amp;IF(F68="Scenario1PBT4",'Minor retrofit'!$N$26,IF(F68="Scenario2PBT4",'Minor retrofit'!$O$26,IF(F68="Scenario3PBT4",'Minor retrofit'!$P$26,"")))&amp;IF(F68="Scenario1PBT5",'Minor retrofit'!$Q$26,IF(F68="Scenario2PBT5",'Minor retrofit'!$R$26,IF(F68="Scenario3PBT5",'Minor retrofit'!$S$26,"")))&amp;IF(F68="Scenario1PBT6",'Minor retrofit'!$T$26,IF(F68="Scenario2PBT6",'Minor retrofit'!$U$26,IF(F68="Scenario3PBT6",'Minor retrofit'!$V$26,"")))&amp;IF(F68="Scenario1PBT7",'Minor retrofit'!$W$26,IF(F68="Scenario2PBT7",'Minor retrofit'!$X$26,IF(F68="Scenario3PBT7",'Minor retrofit'!$Y$26,"")))&amp;IF(F68="Scenario1PBT8",'Minor retrofit'!$Z$26,IF(F68="Scenario2PBT8",'Minor retrofit'!$AA$26,IF(F68="Scenario3PBT8",'Minor retrofit'!$AB$26,"")))&amp;IF(F68="Scenario1PBT9",'Minor retrofit'!$AC$26,IF(F68="Scenario2PBT9",'Minor retrofit'!$AD$26,IF(F68="Scenario3PBT9",'Minor retrofit'!$AE$26,"")))&amp;IF(F68="Scenario1PBT10",'Minor retrofit'!$AF$26,IF(F68="Scenario2PBT10",'Minor retrofit'!$AG$26,IF(F68="Scenario3PBT10",'Minor retrofit'!$AH$26,"")))&amp;IF(F68="Scenario1PBT11",'Minor retrofit'!$AI$26,IF(F68="Scenario2PBT11",'Minor retrofit'!$AJ$26,IF(F68="Scenario3PBT11",'Minor retrofit'!$AK$26,"")))&amp;IF(F68="Scenario1PBT12",'Minor retrofit'!$AL$26,IF(F68="Scenario2PBT12",'Minor retrofit'!$AM$26,IF(F68="Scenario3PBT12",'Minor retrofit'!$AN$26,"")))&amp;IF(F68="Scenario1PBT13",'Minor retrofit'!$AO$26,IF(F68="Scenario2PBT13",'Minor retrofit'!$AP$26,IF(F68="Scenario3PBT13",'Minor retrofit'!$AQ$26,"")))&amp;IF(F68="Scenario1PBT14",'Minor retrofit'!$AR$26,IF(F68="Scenario2PBT14",'Minor retrofit'!$AS$26,IF(F68="Scenario3PBT14",'Minor retrofit'!$AT$26,"")))&amp;IF(F68="Scenario1PBT15",'Minor retrofit'!$AU$26,IF(F68="Scenario2PBT15",'Minor retrofit'!$AV$26,IF(F68="Scenario3PBT15",'Minor retrofit'!$AW$26,"")))</f>
        <v/>
      </c>
      <c r="R68" s="117">
        <f t="shared" si="30"/>
        <v>0</v>
      </c>
      <c r="S68" s="117" t="str">
        <f>IF(F68="Scenario1PBT1",'Minor retrofit'!$E$28,IF(F68="Scenario2PBT1",'Minor retrofit'!$F$28,IF(F68="Scenario3PBT1",'Minor retrofit'!$G$28,"")))&amp;IF(F68="Scenario1PBT2",'Minor retrofit'!$H$28,IF(F68="Scenario2PBT2",'Minor retrofit'!$I$28,IF(F68="Scenario3PBT2",'Minor retrofit'!$J$28,"")))&amp;IF(F68="Scenario1PBT3",'Minor retrofit'!$K$28,IF(F68="Scenario2PBT3",'Minor retrofit'!$L$28,IF(F68="Scenario3PBT3",'Minor retrofit'!$M$28,"")))&amp;IF(F68="Scenario1PBT4",'Minor retrofit'!$N$28,IF(F68="Scenario2PBT4",'Minor retrofit'!$O$28,IF(F68="Scenario3PBT4",'Minor retrofit'!$P$28,"")))&amp;IF(F68="Scenario1PBT5",'Minor retrofit'!$Q$28,IF(F68="Scenario2PBT5",'Minor retrofit'!$R$28,IF(F68="Scenario3PBT5",'Minor retrofit'!$S$28,"")))&amp;IF(F68="Scenario1PBT6",'Minor retrofit'!$T$28,IF(F68="Scenario2PBT6",'Minor retrofit'!$U$28,IF(F68="Scenario3PBT6",'Minor retrofit'!$V$28,"")))&amp;IF(F68="Scenario1PBT7",'Minor retrofit'!$W$28,IF(F68="Scenario2PBT7",'Minor retrofit'!$X$28,IF(F68="Scenario3PBT7",'Minor retrofit'!$Y$28,"")))&amp;IF(F68="Scenario1PBT8",'Minor retrofit'!$Z$28,IF(F68="Scenario2PBT8",'Minor retrofit'!$AA$28,IF(F68="Scenario3PBT8",'Minor retrofit'!$AB$28,"")))&amp;IF(F68="Scenario1PBT9",'Minor retrofit'!$AC$28,IF(F68="Scenario2PBT9",'Minor retrofit'!$AD$28,IF(F68="Scenario3PBT9",'Minor retrofit'!$AE$28,"")))&amp;IF(F68="Scenario1PBT10",'Minor retrofit'!$AF$28,IF(F68="Scenario2PBT10",'Minor retrofit'!$AG$28,IF(F68="Scenario3PBT10",'Minor retrofit'!$AH$28,"")))&amp;IF(F68="Scenario1PBT11",'Minor retrofit'!$AI$28,IF(F68="Scenario2PBT11",'Minor retrofit'!$AJ$28,IF(F68="Scenario3PBT11",'Minor retrofit'!$AK$28,"")))&amp;IF(F68="Scenario1PBT12",'Minor retrofit'!$AL$28,IF(F68="Scenario2PBT12",'Minor retrofit'!$AM$28,IF(F68="Scenario3PBT12",'Minor retrofit'!$AN$28,"")))&amp;IF(F68="Scenario1PBT13",'Minor retrofit'!$AO$28,IF(F68="Scenario2PBT13",'Minor retrofit'!$AP$28,IF(F68="Scenario3PBT13",'Minor retrofit'!$AQ$28,"")))&amp;IF(F68="Scenario1PBT14",'Minor retrofit'!$AR$28,IF(F68="Scenario2PBT14",'Minor retrofit'!$AS$28,IF(F68="Scenario3PBT14",'Minor retrofit'!$AT$28,"")))&amp;IF(F68="Scenario1PBT15",'Minor retrofit'!$AU$28,IF(F68="Scenario2PBT15",'Minor retrofit'!$AV$28,IF(F68="Scenario3PBT15",'Minor retrofit'!$AW$28,"")))</f>
        <v/>
      </c>
      <c r="T68" s="207">
        <f t="shared" si="31"/>
        <v>0</v>
      </c>
      <c r="U68" s="206" t="str">
        <f>IF(F68="Scenario1PBT1",'Minor retrofit'!$E$39,IF(F68="Scenario2PBT1",'Minor retrofit'!$F$39,IF(F68="Scenario3PBT1",'Minor retrofit'!$G$39,"")))&amp;IF(F68="Scenario1PBT2",'Minor retrofit'!$H$39,IF(F68="Scenario2PBT2",'Minor retrofit'!$I$39,IF(F68="Scenario3PBT2",'Minor retrofit'!$J$39,"")))&amp;IF(F68="Scenario1PBT3",'Minor retrofit'!$K$39,IF(F68="Scenario2PBT3",'Minor retrofit'!$L$39,IF(F68="Scenario3PBT3",'Minor retrofit'!$M$39,"")))&amp;IF(F68="Scenario1PBT4",'Minor retrofit'!$N$39,IF(F68="Scenario2PBT4",'Minor retrofit'!$O$39,IF(F68="Scenario3PBT4",'Minor retrofit'!$P$39,"")))&amp;IF(F68="Scenario1PBT5",'Minor retrofit'!$Q$39,IF(F68="Scenario2PBT5",'Minor retrofit'!$R$39,IF(F68="Scenario3PBT5",'Minor retrofit'!$S$39,"")))&amp;IF(F68="Scenario1PBT6",'Minor retrofit'!$T$39,IF(F68="Scenario2PBT6",'Minor retrofit'!$U$39,IF(F68="Scenario3PBT6",'Minor retrofit'!$V$39,"")))&amp;IF(F68="Scenario1PBT7",'Minor retrofit'!$W$39,IF(F68="Scenario2PBT7",'Minor retrofit'!$X$39,IF(F68="Scenario3PBT7",'Minor retrofit'!$Y$39,"")))&amp;IF(F68="Scenario1PBT8",'Minor retrofit'!$Z$39,IF(F68="Scenario2PBT8",'Minor retrofit'!$AA$39,IF(F68="Scenario3PBT8",'Minor retrofit'!$AB$39,"")))&amp;IF(F68="Scenario1PBT9",'Minor retrofit'!$AC$39,IF(F68="Scenario2PBT9",'Minor retrofit'!$AD$39,IF(F68="Scenario3PBT9",'Minor retrofit'!$AE$39,"")))&amp;IF(F68="Scenario1PBT10",'Minor retrofit'!$AF$39,IF(F68="Scenario2PBT10",'Minor retrofit'!$AG$39,IF(F68="Scenario3PBT10",'Minor retrofit'!$AH$39,"")))&amp;IF(F68="Scenario1PBT11",'Minor retrofit'!$AI$39,IF(F68="Scenario2PBT11",'Minor retrofit'!$AJ$39,IF(F68="Scenario3PBT11",'Minor retrofit'!$AK$39,"")))&amp;IF(F68="Scenario1PBT12",'Minor retrofit'!$AL$39,IF(F68="Scenario2PBT12",'Minor retrofit'!$AM$39,IF(F68="Scenario3PBT12",'Minor retrofit'!$AN$39,"")))&amp;IF(F68="Scenario1PBT13",'Minor retrofit'!$AO$39,IF(F68="Scenario2PBT13",'Minor retrofit'!$AP$39,IF(F68="Scenario3PBT13",'Minor retrofit'!$AQ$39,"")))&amp;IF(F68="Scenario1PBT14",'Minor retrofit'!$AR$39,IF(F68="Scenario2PBT14",'Minor retrofit'!$AS$39,IF(F68="Scenario3PBT14",'Minor retrofit'!$AT$39,"")))&amp;IF(F68="Scenario1PBT15",'Minor retrofit'!$AU$39,IF(F68="Scenario2PBT15",'Minor retrofit'!$AV$39,IF(F68="Scenario3PBT15",'Minor retrofit'!$AW$39,"")))</f>
        <v/>
      </c>
      <c r="V68" s="117">
        <f t="shared" si="32"/>
        <v>0</v>
      </c>
      <c r="W68" s="117" t="str">
        <f>IF(F68="Scenario1PBT1",'Minor retrofit'!$E$41,IF(F68="Scenario2PBT1",'Minor retrofit'!$F$41,IF(F68="Scenario3PBT1",'Minor retrofit'!$G$41,"")))&amp;IF(F68="Scenario1PBT2",'Minor retrofit'!$H$41,IF(F68="Scenario2PBT2",'Minor retrofit'!$I$41,IF(F68="Scenario3PBT2",'Minor retrofit'!$J$41,"")))&amp;IF(F68="Scenario1PBT3",'Minor retrofit'!$K$41,IF(F68="Scenario2PBT3",'Minor retrofit'!$L$41,IF(F68="Scenario3PBT3",'Minor retrofit'!$M$41,"")))&amp;IF(F68="Scenario1PBT4",'Minor retrofit'!$N$41,IF(F68="Scenario2PBT4",'Minor retrofit'!$O$41,IF(F68="Scenario3PBT4",'Minor retrofit'!$P$41,"")))&amp;IF(F68="Scenario1PBT5",'Minor retrofit'!$Q$41,IF(F68="Scenario2PBT5",'Minor retrofit'!$R$41,IF(F68="Scenario3PBT5",'Minor retrofit'!$S$41,"")))&amp;IF(F68="Scenario1PBT6",'Minor retrofit'!$T$41,IF(F68="Scenario2PBT6",'Minor retrofit'!$U$41,IF(F68="Scenario3PBT6",'Minor retrofit'!$V$41,"")))&amp;IF(F68="Scenario1PBT7",'Minor retrofit'!$W$41,IF(F68="Scenario2PBT7",'Minor retrofit'!$X$41,IF(F68="Scenario3PBT7",'Minor retrofit'!$Y$41,"")))&amp;IF(F68="Scenario1PBT8",'Minor retrofit'!$Z$41,IF(F68="Scenario2PBT8",'Minor retrofit'!$AA$41,IF(F68="Scenario3PBT8",'Minor retrofit'!$AB$41,"")))&amp;IF(F68="Scenario1PBT9",'Minor retrofit'!$AC$41,IF(F68="Scenario2PBT9",'Minor retrofit'!$AD$41,IF(F68="Scenario3PBT9",'Minor retrofit'!$AE$41,"")))&amp;IF(F68="Scenario1PBT10",'Minor retrofit'!$AF$41,IF(F68="Scenario2PBT10",'Minor retrofit'!$AG$41,IF(F68="Scenario3PBT10",'Minor retrofit'!$AH$41,"")))&amp;IF(F68="Scenario1PBT11",'Minor retrofit'!$AI$41,IF(F68="Scenario2PBT11",'Minor retrofit'!$AJ$41,IF(F68="Scenario3PBT11",'Minor retrofit'!$AK$41,"")))&amp;IF(F68="Scenario1PBT12",'Minor retrofit'!$AL$41,IF(F68="Scenario2PBT12",'Minor retrofit'!$AM$41,IF(F68="Scenario3PBT12",'Minor retrofit'!$AN$41,"")))&amp;IF(F68="Scenario1PBT13",'Minor retrofit'!$AO$41,IF(F68="Scenario2PBT13",'Minor retrofit'!$AP$41,IF(F68="Scenario3PBT13",'Minor retrofit'!$AQ$41,"")))&amp;IF(F68="Scenario1PBT14",'Minor retrofit'!$AR$41,IF(F68="Scenario2PBT14",'Minor retrofit'!$AS$41,IF(F68="Scenario3PBT14",'Minor retrofit'!$AT$41,"")))&amp;IF(F68="Scenario1PBT15",'Minor retrofit'!$AU$41,IF(F68="Scenario2PBT15",'Minor retrofit'!$AV$41,IF(F68="Scenario3PBT15",'Minor retrofit'!$AW$41,"")))</f>
        <v/>
      </c>
      <c r="X68" s="117">
        <f t="shared" si="33"/>
        <v>0</v>
      </c>
      <c r="Y68" s="117" t="str">
        <f>IF(F68="Scenario1PBT1",'Minor retrofit'!$E$43,IF(F68="Scenario2PBT1",'Minor retrofit'!$F$43,IF(F68="Scenario3PBT1",'Minor retrofit'!$G$43,"")))&amp;IF(F68="Scenario1PBT2",'Minor retrofit'!$H$43,IF(F68="Scenario2PBT2",'Minor retrofit'!$I$43,IF(F68="Scenario3PBT2",'Minor retrofit'!$J$43,"")))&amp;IF(F68="Scenario1PBT3",'Minor retrofit'!$K$43,IF(F68="Scenario2PBT3",'Minor retrofit'!$L$43,IF(F68="Scenario3PBT3",'Minor retrofit'!$M$43,"")))&amp;IF(F68="Scenario1PBT4",'Minor retrofit'!$N$43,IF(F68="Scenario2PBT4",'Minor retrofit'!$O$43,IF(F68="Scenario3PBT4",'Minor retrofit'!$P$43,"")))&amp;IF(F68="Scenario1PBT5",'Minor retrofit'!$Q$43,IF(F68="Scenario2PBT5",'Minor retrofit'!$R$43,IF(F68="Scenario3PBT5",'Minor retrofit'!$S$43,"")))&amp;IF(F68="Scenario1PBT6",'Minor retrofit'!$T$43,IF(F68="Scenario2PBT6",'Minor retrofit'!$U$43,IF(F68="Scenario3PBT6",'Minor retrofit'!$V$43,"")))&amp;IF(F68="Scenario1PBT7",'Minor retrofit'!$W$43,IF(F68="Scenario2PBT7",'Minor retrofit'!$X$43,IF(F68="Scenario3PBT7",'Minor retrofit'!$Y$43,"")))&amp;IF(F68="Scenario1PBT8",'Minor retrofit'!$Z$43,IF(F68="Scenario2PBT8",'Minor retrofit'!$AA$43,IF(F68="Scenario3PBT8",'Minor retrofit'!$AB$43,"")))&amp;IF(F68="Scenario1PBT9",'Minor retrofit'!$AC$43,IF(F68="Scenario2PBT9",'Minor retrofit'!$AD$43,IF(F68="Scenario3PBT9",'Minor retrofit'!$AE$43,"")))&amp;IF(F68="Scenario1PBT10",'Minor retrofit'!$AF$43,IF(F68="Scenario2PBT10",'Minor retrofit'!$AG$43,IF(F68="Scenario3PBT10",'Minor retrofit'!$AH$43,"")))&amp;IF(F68="Scenario1PBT11",'Minor retrofit'!$AI$43,IF(F68="Scenario2PBT11",'Minor retrofit'!$AJ$43,IF(F68="Scenario3PBT11",'Minor retrofit'!$AK$43,"")))&amp;IF(F68="Scenario1PBT12",'Minor retrofit'!$AL$43,IF(F68="Scenario2PBT12",'Minor retrofit'!$AM$43,IF(F68="Scenario3PBT12",'Minor retrofit'!$AN$43,"")))&amp;IF(F68="Scenario1PBT13",'Minor retrofit'!$AO$43,IF(F68="Scenario2PBT13",'Minor retrofit'!$AP$43,IF(F68="Scenario3PBT13",'Minor retrofit'!$AQ$43,"")))&amp;IF(F68="Scenario1PBT14",'Minor retrofit'!$AR$43,IF(F68="Scenario2PBT14",'Minor retrofit'!$AS$43,IF(F68="Scenario3PBT14",'Minor retrofit'!$AT$43,"")))&amp;IF(F68="Scenario1PBT15",'Minor retrofit'!$AU$43,IF(F68="Scenario2PBT15",'Minor retrofit'!$AV$43,IF(F68="Scenario3PBT15",'Minor retrofit'!$AW$43,"")))</f>
        <v/>
      </c>
      <c r="Z68" s="117">
        <f t="shared" si="34"/>
        <v>0</v>
      </c>
      <c r="AA68" s="178" t="str">
        <f>IF(F68="Scenario1PBT1",'Minor retrofit'!$E$102,IF(F68="Scenario2PBT1",'Minor retrofit'!$F$102,IF(F68="Scenario3PBT1",'Minor retrofit'!$G$102,"")))&amp;IF(F68="Scenario1PBT2",'Minor retrofit'!$H$102,IF(F68="Scenario2PBT2",'Minor retrofit'!$I$102,IF(F68="Scenario3PBT2",'Minor retrofit'!$J$102,"")))&amp;IF(F68="Scenario1PBT3",'Minor retrofit'!$K$102,IF(F68="Scenario2PBT3",'Minor retrofit'!$L$102,IF(F68="Scenario3PBT3",'Minor retrofit'!$M$102,"")))&amp;IF(F68="Scenario1PBT4",'Minor retrofit'!$N$102,IF(F68="Scenario2PBT4",'Minor retrofit'!$O$102,IF(F68="Scenario3PBT4",'Minor retrofit'!$P$102,"")))&amp;IF(F68="Scenario1PBT5",'Minor retrofit'!$Q$102,IF(F68="Scenario2PBT5",'Minor retrofit'!$R$102,IF(F68="Scenario3PBT5",'Minor retrofit'!$S$102,"")))&amp;IF(F68="Scenario1PBT6",'Minor retrofit'!$T$102,IF(F68="Scenario2PBT6",'Minor retrofit'!$U$102,IF(F68="Scenario3PBT6",'Minor retrofit'!$V$102,"")))&amp;IF(F68="Scenario1PBT7",'Minor retrofit'!$W$102,IF(F68="Scenario2PBT7",'Minor retrofit'!$X$102,IF(F68="Scenario3PBT7",'Minor retrofit'!$Y$102,"")))&amp;IF(F68="Scenario1PBT8",'Minor retrofit'!$Z$102,IF(F68="Scenario2PBT8",'Minor retrofit'!$AA$102,IF(F68="Scenario3PBT8",'Minor retrofit'!$AB$102,"")))&amp;IF(F68="Scenario1PBT9",'Minor retrofit'!$AC$102,IF(F68="Scenario2PBT9",'Minor retrofit'!$AD$102,IF(F68="Scenario3PBT9",'Minor retrofit'!$AE$102,"")))&amp;IF(F68="Scenario1PBT10",'Minor retrofit'!$AF$102,IF(F68="Scenario2PBT10",'Minor retrofit'!$AG$102,IF(F68="Scenario3PBT10",'Minor retrofit'!$AH$102,"")))&amp;IF(F68="Scenario1PBT11",'Minor retrofit'!$AI$102,IF(F68="Scenario2PBT11",'Minor retrofit'!$AJ$102,IF(F68="Scenario3PBT11",'Minor retrofit'!$AK$102,"")))&amp;IF(F68="Scenario1PBT12",'Minor retrofit'!$AL$102,IF(F68="Scenario2PBT12",'Minor retrofit'!$AM$102,IF(F68="Scenario3PBT12",'Minor retrofit'!$AN$102,"")))&amp;IF(F68="Scenario1PBT13",'Minor retrofit'!$AO$102,IF(F68="Scenario2PBT13",'Minor retrofit'!$AP$102,IF(F68="Scenario3PBT13",'Minor retrofit'!$AQ$102,"")))&amp;IF(F68="Scenario1PBT14",'Minor retrofit'!$AR$102,IF(F68="Scenario2PBT14",'Minor retrofit'!$AS$102,IF(F68="Scenario3PBT14",'Minor retrofit'!$AT$102,"")))&amp;IF(F68="Scenario1PBT15",'Minor retrofit'!$AU$102,IF(F68="Scenario2PBT15",'Minor retrofit'!$AV$102,IF(F68="Scenario3PBT15",'Minor retrofit'!$AW$102,"")))</f>
        <v/>
      </c>
      <c r="AB68" s="179">
        <f t="shared" si="35"/>
        <v>0</v>
      </c>
      <c r="AC68" s="363" t="str">
        <f t="shared" si="48"/>
        <v/>
      </c>
      <c r="AD68" s="353">
        <f>IF(AC68="",IFERROR('Projection_Base-case'!G69-G68,0),0)</f>
        <v>0</v>
      </c>
      <c r="AE68" s="350">
        <f t="shared" si="36"/>
        <v>0</v>
      </c>
      <c r="AF68" s="361">
        <f>IFERROR(100*AD68/'Projection_Base-case'!G69,0)</f>
        <v>0</v>
      </c>
      <c r="AG68" s="352">
        <f>IF(AC68="",IFERROR('Projection_Base-case'!I69-I68,0),0)</f>
        <v>0</v>
      </c>
      <c r="AH68" s="353">
        <f t="shared" si="37"/>
        <v>0</v>
      </c>
      <c r="AI68" s="361">
        <f>IFERROR(100*AG68/'Projection_Base-case'!I69,0)</f>
        <v>0</v>
      </c>
      <c r="AJ68" s="352">
        <f>IF(AC68="",IFERROR('Projection_Base-case'!K69-K68,0),0)</f>
        <v>0</v>
      </c>
      <c r="AK68" s="353">
        <f t="shared" si="38"/>
        <v>0</v>
      </c>
      <c r="AL68" s="361">
        <f>IFERROR(100*AJ68/'Projection_Base-case'!K69,0)</f>
        <v>0</v>
      </c>
      <c r="AM68" s="352">
        <f>-IF(AC68="",IFERROR('Projection_Base-case'!M69-M68,0),0)</f>
        <v>0</v>
      </c>
      <c r="AN68" s="353">
        <f t="shared" si="39"/>
        <v>0</v>
      </c>
      <c r="AO68" s="354">
        <f>IFERROR(IF('Projection_Base-case'!N69&gt;0,100*AN68/'Projection_Base-case'!N69,100*AN68/N68),0)</f>
        <v>0</v>
      </c>
      <c r="AP68" s="355">
        <f>IF(AC68="",IFERROR('Projection_Base-case'!O69-O68,0),0)</f>
        <v>0</v>
      </c>
      <c r="AQ68" s="356">
        <f t="shared" si="40"/>
        <v>0</v>
      </c>
      <c r="AR68" s="356">
        <f>IFERROR(100*AP68/'Projection_Base-case'!O69,0)</f>
        <v>0</v>
      </c>
      <c r="AS68" s="355">
        <f>IF(AC68="",IFERROR('Projection_Base-case'!Q69-Q68,0),0)</f>
        <v>0</v>
      </c>
      <c r="AT68" s="356">
        <f t="shared" si="41"/>
        <v>0</v>
      </c>
      <c r="AU68" s="356">
        <f>IFERROR(100*AS68/'Projection_Base-case'!Q69,0)</f>
        <v>0</v>
      </c>
      <c r="AV68" s="355">
        <f>IF(AC68="",IFERROR('Projection_Base-case'!S69-S68,0),0)</f>
        <v>0</v>
      </c>
      <c r="AW68" s="356">
        <f t="shared" si="42"/>
        <v>0</v>
      </c>
      <c r="AX68" s="357">
        <f>IFERROR(100*AV68/'Projection_Base-case'!S69,0)</f>
        <v>0</v>
      </c>
      <c r="AY68" s="358">
        <f>IF(AC68="",IFERROR('Projection_Base-case'!U69-U68,0),0)</f>
        <v>0</v>
      </c>
      <c r="AZ68" s="359">
        <f t="shared" si="43"/>
        <v>0</v>
      </c>
      <c r="BA68" s="359">
        <f>IFERROR(100*AY68/'Projection_Base-case'!U69,0)</f>
        <v>0</v>
      </c>
      <c r="BB68" s="358">
        <f>IF(AC68="",IFERROR('Projection_Base-case'!W69-W68,0),0)</f>
        <v>0</v>
      </c>
      <c r="BC68" s="359">
        <f t="shared" si="44"/>
        <v>0</v>
      </c>
      <c r="BD68" s="359">
        <f>IFERROR(100*BB68/'Projection_Base-case'!W69,0)</f>
        <v>0</v>
      </c>
      <c r="BE68" s="358">
        <f>IF(AC68="",IFERROR('Projection_Base-case'!Y69-Y68,0),0)</f>
        <v>0</v>
      </c>
      <c r="BF68" s="359">
        <f t="shared" si="45"/>
        <v>0</v>
      </c>
      <c r="BG68" s="359">
        <f>IFERROR(100*BE68/'Projection_Base-case'!Y69,0)</f>
        <v>0</v>
      </c>
      <c r="BH68" s="359">
        <f t="shared" si="46"/>
        <v>0</v>
      </c>
      <c r="BI68" s="360">
        <f t="shared" si="47"/>
        <v>0</v>
      </c>
    </row>
    <row r="69" spans="1:61">
      <c r="A69" s="205">
        <v>65</v>
      </c>
      <c r="B69" s="347">
        <f>IF('Projection_Base-case'!B70&lt;&gt;"",'Projection_Base-case'!B70,0)</f>
        <v>0</v>
      </c>
      <c r="C69" s="347">
        <f>IF('Projection_Base-case'!C70&lt;&gt;"",'Projection_Base-case'!C70,0)</f>
        <v>0</v>
      </c>
      <c r="D69" s="365">
        <f>IF('Projection_Base-case'!D70&lt;&gt;"",'Projection_Base-case'!D70,0)</f>
        <v>0</v>
      </c>
      <c r="E69" s="369"/>
      <c r="F69" s="367" t="str">
        <f t="shared" si="23"/>
        <v>0</v>
      </c>
      <c r="G69" s="206" t="str">
        <f>IF(F69="Scenario1PBT1",'Minor retrofit'!$E$7,IF(F69="Scenario2PBT1",'Minor retrofit'!$F$7,IF(F69="Scenario3PBT1",'Minor retrofit'!$G$7,"")))&amp;IF(F69="Scenario1PBT2",'Minor retrofit'!$H$7,IF(F69="Scenario2PBT2",'Minor retrofit'!$I$7,IF(F69="Scenario3PBT2",'Minor retrofit'!$J$7,"")))&amp;IF(F69="Scenario1PBT3",'Minor retrofit'!$K$7,IF(F69="Scenario2PBT3",'Minor retrofit'!$L$7,IF(F69="Scenario3PBT3",'Minor retrofit'!$M$7,"")))&amp;IF(F69="Scenario1PBT4",'Minor retrofit'!$N$7,IF(F69="Scenario2PBT4",'Minor retrofit'!$O$7,IF(F69="Scenario3PBT4",'Minor retrofit'!$P$7,"")))&amp;IF(F69="Scenario1PBT5",'Minor retrofit'!$Q$7,IF(F69="Scenario2PBT5",'Minor retrofit'!$R$7,IF(F69="Scenario3PBT5",'Minor retrofit'!$S$7,"")))&amp;IF(F69="Scenario1PBT6",'Minor retrofit'!$T$7,IF(F69="Scenario2PBT6",'Minor retrofit'!$U$7,IF(F69="Scenario3PBT6",'Minor retrofit'!$V$7,"")))&amp;IF(F69="Scenario1PBT7",'Minor retrofit'!$W$7,IF(F69="Scenario2PBT7",'Minor retrofit'!$X$7,IF(F69="Scenario3PBT7",'Minor retrofit'!$Y$7,"")))&amp;IF(F69="Scenario1PBT8",'Minor retrofit'!$Z$7,IF(F69="Scenario2PBT8",'Minor retrofit'!$AA$7,IF(F69="Scenario3PBT8",'Minor retrofit'!$AB$7,"")))&amp;IF(F69="Scenario1PBT9",'Minor retrofit'!$AC$7,IF(F69="Scenario2PBT9",'Minor retrofit'!$AD$7,IF(F69="Scenario3PBT9",'Minor retrofit'!$AE$7,"")))&amp;IF(F69="Scenario1PBT10",'Minor retrofit'!$AF$7,IF(F69="Scenario2PBT10",'Minor retrofit'!$AG$7,IF(F69="Scenario3PBT10",'Minor retrofit'!$AH$7,"")))&amp;IF(F69="Scenario1PBT11",'Minor retrofit'!$AI$7,IF(F69="Scenario2PBT11",'Minor retrofit'!$AJ$7,IF(F69="Scenario3PBT11",'Minor retrofit'!$AK$7,"")))&amp;IF(F69="Scenario1PBT12",'Minor retrofit'!$AL$7,IF(F69="Scenario2PBT12",'Minor retrofit'!$AM$7,IF(F69="Scenario3PBT12",'Minor retrofit'!$AN$7,"")))&amp;IF(F69="Scenario1PBT13",'Minor retrofit'!$AO$7,IF(F69="Scenario2PBT13",'Minor retrofit'!$AP$7,IF(F69="Scenario3PBT13",'Minor retrofit'!$AQ$7,"")))&amp;IF(F69="Scenario1PBT14",'Minor retrofit'!$AR$7,IF(F69="Scenario2PBT14",'Minor retrofit'!$AS$7,IF(F69="Scenario3PBT14",'Minor retrofit'!$AT$7,"")))&amp;IF(F69="Scenario1PBT15",'Minor retrofit'!$AU$7,IF(F69="Scenario2PBT15",'Minor retrofit'!$AV$7,IF(F69="Scenario3PBT15",'Minor retrofit'!$AW$7,"")))</f>
        <v/>
      </c>
      <c r="H69" s="117">
        <f t="shared" ref="H69:H94" si="49">IFERROR(G69*C69,0)</f>
        <v>0</v>
      </c>
      <c r="I69" s="117" t="str">
        <f>IF(F69="Scenario1PBT1",'Minor retrofit'!$E$17,IF(F69="Scenario2PBT1",'Minor retrofit'!$F$17,IF(F69="Scenario3PBT1",'Minor retrofit'!$G$17,"")))&amp;IF(F69="Scenario1PBT2",'Minor retrofit'!$H$17,IF(F69="Scenario2PBT2",'Minor retrofit'!$I$17,IF(F69="Scenario3PBT2",'Minor retrofit'!$J$17,"")))&amp;IF(F69="Scenario1PBT3",'Minor retrofit'!$K$17,IF(F69="Scenario2PBT3",'Minor retrofit'!$L$17,IF(F69="Scenario3PBT3",'Minor retrofit'!$M$17,"")))&amp;IF(F69="Scenario1PBT4",'Minor retrofit'!$N$17,IF(F69="Scenario2PBT4",'Minor retrofit'!$O$17,IF(F69="Scenario3PBT4",'Minor retrofit'!$P$17,"")))&amp;IF(F69="Scenario1PBT5",'Minor retrofit'!$Q$17,IF(F69="Scenario2PBT5",'Minor retrofit'!$R$17,IF(F69="Scenario3PBT5",'Minor retrofit'!$S$17,"")))&amp;IF(F69="Scenario1PBT6",'Minor retrofit'!$T$17,IF(F69="Scenario2PBT6",'Minor retrofit'!$U$17,IF(F69="Scenario3PBT6",'Minor retrofit'!$V$17,"")))&amp;IF(F69="Scenario1PBT7",'Minor retrofit'!$W$17,IF(F69="Scenario2PBT7",'Minor retrofit'!$X$17,IF(F69="Scenario3PBT7",'Minor retrofit'!$Y$17,"")))&amp;IF(F69="Scenario1PBT8",'Minor retrofit'!$Z$17,IF(F69="Scenario2PBT8",'Minor retrofit'!$AA$17,IF(F69="Scenario3PBT8",'Minor retrofit'!$AB$17,"")))&amp;IF(F69="Scenario1PBT9",'Minor retrofit'!$AC$17,IF(F69="Scenario2PBT9",'Minor retrofit'!$AD$17,IF(F69="Scenario3PBT9",'Minor retrofit'!$AE$17,"")))&amp;IF(F69="Scenario1PBT10",'Minor retrofit'!$AF$17,IF(F69="Scenario2PBT10",'Minor retrofit'!$AG$17,IF(F69="Scenario3PBT10",'Minor retrofit'!$AH$17,"")))&amp;IF(F69="Scenario1PBT11",'Minor retrofit'!$AI$17,IF(F69="Scenario2PBT11",'Minor retrofit'!$AJ$17,IF(F69="Scenario3PBT11",'Minor retrofit'!$AK$17,"")))&amp;IF(F69="Scenario1PBT12",'Minor retrofit'!$AL$17,IF(F69="Scenario2PBT12",'Minor retrofit'!$AM$17,IF(F69="Scenario3PBT12",'Minor retrofit'!$AN$17,"")))&amp;IF(F69="Scenario1PBT13",'Minor retrofit'!$AO$17,IF(F69="Scenario2PBT13",'Minor retrofit'!$AP$17,IF(F69="Scenario3PBT13",'Minor retrofit'!$AQ$17,"")))&amp;IF(F69="Scenario1PBT14",'Minor retrofit'!$AR$17,IF(F69="Scenario2PBT14",'Minor retrofit'!$AS$17,IF(F69="Scenario3PBT14",'Minor retrofit'!$AT$17,"")))&amp;IF(F69="Scenario1PBT15",'Minor retrofit'!$AU$17,IF(F69="Scenario2PBT15",'Minor retrofit'!$AV$17,IF(F69="Scenario3PBT15",'Minor retrofit'!$AW$17,"")))</f>
        <v/>
      </c>
      <c r="J69" s="117">
        <f t="shared" ref="J69:J94" si="50">IFERROR(I69*C69,0)</f>
        <v>0</v>
      </c>
      <c r="K69" s="117" t="str">
        <f>IF(F69="Scenario1PBT1",'Minor retrofit'!$E$19,IF(F69="Scenario2PBT1",'Minor retrofit'!$F$19,IF(F69="Scenario3PBT1",'Minor retrofit'!$G$19,"")))&amp;IF(F69="Scenario1PBT2",'Minor retrofit'!$H$19,IF(F69="Scenario2PBT2",'Minor retrofit'!$I$19,IF(F69="Scenario3PBT2",'Minor retrofit'!$J$19,"")))&amp;IF(F69="Scenario1PBT3",'Minor retrofit'!$K$19,IF(F69="Scenario2PBT3",'Minor retrofit'!$L$19,IF(F69="Scenario3PBT3",'Minor retrofit'!$M$19,"")))&amp;IF(F69="Scenario1PBT4",'Minor retrofit'!$N$19,IF(F69="Scenario2PBT4",'Minor retrofit'!$O$19,IF(F69="Scenario3PBT4",'Minor retrofit'!$P$19,"")))&amp;IF(F69="Scenario1PBT5",'Minor retrofit'!$Q$19,IF(F69="Scenario2PBT5",'Minor retrofit'!$R$19,IF(F69="Scenario3PBT5",'Minor retrofit'!$S$19,"")))&amp;IF(F69="Scenario1PBT6",'Minor retrofit'!$T$19,IF(F69="Scenario2PBT6",'Minor retrofit'!$U$19,IF(F69="Scenario3PBT6",'Minor retrofit'!$V$19,"")))&amp;IF(F69="Scenario1PBT7",'Minor retrofit'!$W$19,IF(F69="Scenario2PBT7",'Minor retrofit'!$X$19,IF(F69="Scenario3PBT7",'Minor retrofit'!$Y$19,"")))&amp;IF(F69="Scenario1PBT8",'Minor retrofit'!$Z$19,IF(F69="Scenario2PBT8",'Minor retrofit'!$AA$19,IF(F69="Scenario3PBT8",'Minor retrofit'!$AB$19,"")))&amp;IF(F69="Scenario1PBT9",'Minor retrofit'!$AC$19,IF(F69="Scenario2PBT9",'Minor retrofit'!$AD$19,IF(F69="Scenario3PBT9",'Minor retrofit'!$AE$19,"")))&amp;IF(F69="Scenario1PBT10",'Minor retrofit'!$AF$19,IF(F69="Scenario2PBT10",'Minor retrofit'!$AG$19,IF(F69="Scenario3PBT10",'Minor retrofit'!$AH$19,"")))&amp;IF(F69="Scenario1PBT11",'Minor retrofit'!$AI$19,IF(F69="Scenario2PBT11",'Minor retrofit'!$AJ$19,IF(F69="Scenario3PBT11",'Minor retrofit'!$AK$19,"")))&amp;IF(F69="Scenario1PBT12",'Minor retrofit'!$AL$19,IF(F69="Scenario2PBT12",'Minor retrofit'!$AM$19,IF(F69="Scenario3PBT12",'Minor retrofit'!$AN$19,"")))&amp;IF(F69="Scenario1PBT13",'Minor retrofit'!$AO$19,IF(F69="Scenario2PBT13",'Minor retrofit'!$AP$19,IF(F69="Scenario3PBT13",'Minor retrofit'!$AQ$19,"")))&amp;IF(F69="Scenario1PBT14",'Minor retrofit'!$AR$19,IF(F69="Scenario2PBT14",'Minor retrofit'!$AS$19,IF(F69="Scenario3PBT14",'Minor retrofit'!$AT$19,"")))&amp;IF(F69="Scenario1PBT15",'Minor retrofit'!$AU$19,IF(F69="Scenario2PBT15",'Minor retrofit'!$AV$19,IF(F69="Scenario3PBT15",'Minor retrofit'!$AW$19,"")))</f>
        <v/>
      </c>
      <c r="L69" s="117">
        <f t="shared" ref="L69:L94" si="51">IFERROR(K69*C69,0)</f>
        <v>0</v>
      </c>
      <c r="M69" s="117" t="str">
        <f>IF(F69="Scenario1PBT1",'Minor retrofit'!$E$21,IF(F69="Scenario2PBT1",'Minor retrofit'!$F$21,IF(F69="Scenario3PBT1",'Minor retrofit'!$G$21,"")))&amp;IF(F69="Scenario1PBT2",'Minor retrofit'!$H$21,IF(F69="Scenario2PBT2",'Minor retrofit'!$I$21,IF(F69="Scenario3PBT2",'Minor retrofit'!$J$21,"")))&amp;IF(F69="Scenario1PBT3",'Minor retrofit'!$K$21,IF(F69="Scenario2PBT3",'Minor retrofit'!$L$21,IF(F69="Scenario3PBT3",'Minor retrofit'!$M$21,"")))&amp;IF(F69="Scenario1PBT4",'Minor retrofit'!$N$21,IF(F69="Scenario2PBT4",'Minor retrofit'!$O$21,IF(F69="Scenario3PBT4",'Minor retrofit'!$P$21,"")))&amp;IF(F69="Scenario1PBT5",'Minor retrofit'!$Q$21,IF(F69="Scenario2PBT5",'Minor retrofit'!$R$21,IF(F69="Scenario3PBT5",'Minor retrofit'!$S$21,"")))&amp;IF(F69="Scenario1PBT6",'Minor retrofit'!$T$21,IF(F69="Scenario2PBT6",'Minor retrofit'!$U$21,IF(F69="Scenario3PBT6",'Minor retrofit'!$V$21,"")))&amp;IF(F69="Scenario1PBT7",'Minor retrofit'!$W$21,IF(F69="Scenario2PBT7",'Minor retrofit'!$X$21,IF(F69="Scenario3PBT7",'Minor retrofit'!$Y$21,"")))&amp;IF(F69="Scenario1PBT8",'Minor retrofit'!$Z$21,IF(F69="Scenario2PBT8",'Minor retrofit'!$AA$21,IF(F69="Scenario3PBT8",'Minor retrofit'!$AB$21,"")))&amp;IF(F69="Scenario1PBT9",'Minor retrofit'!$AC$21,IF(F69="Scenario2PBT9",'Minor retrofit'!$AD$21,IF(F69="Scenario3PBT9",'Minor retrofit'!$AE$21,"")))&amp;IF(F69="Scenario1PBT10",'Minor retrofit'!$AF$21,IF(F69="Scenario2PBT10",'Minor retrofit'!$AG$21,IF(F69="Scenario3PBT10",'Minor retrofit'!$AH$21,"")))&amp;IF(F69="Scenario1PBT11",'Minor retrofit'!$AI$21,IF(F69="Scenario2PBT11",'Minor retrofit'!$AJ$21,IF(F69="Scenario3PBT11",'Minor retrofit'!$AK$21,"")))&amp;IF(F69="Scenario1PBT12",'Minor retrofit'!$AL$21,IF(F69="Scenario2PBT12",'Minor retrofit'!$AM$21,IF(F69="Scenario3PBT12",'Minor retrofit'!$AN$21,"")))&amp;IF(F69="Scenario1PBT13",'Minor retrofit'!$AO$21,IF(F69="Scenario2PBT13",'Minor retrofit'!$AP$21,IF(F69="Scenario3PBT13",'Minor retrofit'!$AQ$21,"")))&amp;IF(F69="Scenario1PBT14",'Minor retrofit'!$AR$21,IF(F69="Scenario2PBT14",'Minor retrofit'!$AS$21,IF(F69="Scenario3PBT14",'Minor retrofit'!$AT$21,"")))&amp;IF(F69="Scenario1PBT15",'Minor retrofit'!$AU$21,IF(F69="Scenario2PBT15",'Minor retrofit'!$AV$21,IF(F69="Scenario3PBT15",'Minor retrofit'!$AW$21,"")))</f>
        <v/>
      </c>
      <c r="N69" s="118">
        <f t="shared" ref="N69:N94" si="52">IFERROR(M69*C69,0)</f>
        <v>0</v>
      </c>
      <c r="O69" s="206" t="str">
        <f>IF(F69="Scenario1PBT1",'Minor retrofit'!$E$24,IF(F69="Scenario2PBT1",'Minor retrofit'!$F$24,IF(F69="Scenario3PBT1",'Minor retrofit'!$G$24,"")))&amp;IF(F69="Scenario1PBT2",'Minor retrofit'!$H$24,IF(F69="Scenario2PBT2",'Minor retrofit'!$I$24,IF(F69="Scenario3PBT2",'Minor retrofit'!$J$24,"")))&amp;IF(F69="Scenario1PBT3",'Minor retrofit'!$K$24,IF(F69="Scenario2PBT3",'Minor retrofit'!$L$24,IF(F69="Scenario3PBT3",'Minor retrofit'!$M$24,"")))&amp;IF(F69="Scenario1PBT4",'Minor retrofit'!$N$24,IF(F69="Scenario2PBT4",'Minor retrofit'!$O$24,IF(F69="Scenario3PBT4",'Minor retrofit'!$P$24,"")))&amp;IF(F69="Scenario1PBT5",'Minor retrofit'!$Q$24,IF(F69="Scenario2PBT5",'Minor retrofit'!$R$24,IF(F69="Scenario3PBT5",'Minor retrofit'!$S$24,"")))&amp;IF(F69="Scenario1PBT6",'Minor retrofit'!$T$24,IF(F69="Scenario2PBT6",'Minor retrofit'!$U$24,IF(F69="Scenario3PBT6",'Minor retrofit'!$V$24,"")))&amp;IF(F69="Scenario1PBT7",'Minor retrofit'!$W$24,IF(F69="Scenario2PBT7",'Minor retrofit'!$X$24,IF(F69="Scenario3PBT7",'Minor retrofit'!$Y$24,"")))&amp;IF(F69="Scenario1PBT8",'Minor retrofit'!$Z$24,IF(F69="Scenario2PBT8",'Minor retrofit'!$AA$24,IF(F69="Scenario3PBT8",'Minor retrofit'!$AB$24,"")))&amp;IF(F69="Scenario1PBT9",'Minor retrofit'!$AC$24,IF(F69="Scenario2PBT9",'Minor retrofit'!$AD$24,IF(F69="Scenario3PBT9",'Minor retrofit'!$AE$24,"")))&amp;IF(F69="Scenario1PBT10",'Minor retrofit'!$AF$24,IF(F69="Scenario2PBT10",'Minor retrofit'!$AG$24,IF(F69="Scenario3PBT10",'Minor retrofit'!$AH$24,"")))&amp;IF(F69="Scenario1PBT11",'Minor retrofit'!$AI$24,IF(F69="Scenario2PBT11",'Minor retrofit'!$AJ$24,IF(F69="Scenario3PBT11",'Minor retrofit'!$AK$24,"")))&amp;IF(F69="Scenario1PBT12",'Minor retrofit'!$AL$24,IF(F69="Scenario2PBT12",'Minor retrofit'!$AM$24,IF(F69="Scenario3PBT12",'Minor retrofit'!$AN$24,"")))&amp;IF(F69="Scenario1PBT13",'Minor retrofit'!$AO$24,IF(F69="Scenario2PBT13",'Minor retrofit'!$AP$24,IF(F69="Scenario3PBT13",'Minor retrofit'!$AQ$24,"")))&amp;IF(F69="Scenario1PBT14",'Minor retrofit'!$AR$24,IF(F69="Scenario2PBT14",'Minor retrofit'!$AS$24,IF(F69="Scenario3PBT14",'Minor retrofit'!$AT$24,"")))&amp;IF(F69="Scenario1PBT15",'Minor retrofit'!$AU$24,IF(F69="Scenario2PBT15",'Minor retrofit'!$AV$24,IF(F69="Scenario3PBT15",'Minor retrofit'!$AW$24,"")))</f>
        <v/>
      </c>
      <c r="P69" s="117">
        <f t="shared" ref="P69:P94" si="53">IFERROR(O69*C69,0)</f>
        <v>0</v>
      </c>
      <c r="Q69" s="117" t="str">
        <f>IF(F69="Scenario1PBT1",'Minor retrofit'!$E$26,IF(F69="Scenario2PBT1",'Minor retrofit'!$F$26,IF(F69="Scenario3PBT1",'Minor retrofit'!$G$26,"")))&amp;IF(F69="Scenario1PBT2",'Minor retrofit'!$H$26,IF(F69="Scenario2PBT2",'Minor retrofit'!$I$26,IF(F69="Scenario3PBT2",'Minor retrofit'!$J$26,"")))&amp;IF(F69="Scenario1PBT3",'Minor retrofit'!$K$26,IF(F69="Scenario2PBT3",'Minor retrofit'!$L$26,IF(F69="Scenario3PBT3",'Minor retrofit'!$M$26,"")))&amp;IF(F69="Scenario1PBT4",'Minor retrofit'!$N$26,IF(F69="Scenario2PBT4",'Minor retrofit'!$O$26,IF(F69="Scenario3PBT4",'Minor retrofit'!$P$26,"")))&amp;IF(F69="Scenario1PBT5",'Minor retrofit'!$Q$26,IF(F69="Scenario2PBT5",'Minor retrofit'!$R$26,IF(F69="Scenario3PBT5",'Minor retrofit'!$S$26,"")))&amp;IF(F69="Scenario1PBT6",'Minor retrofit'!$T$26,IF(F69="Scenario2PBT6",'Minor retrofit'!$U$26,IF(F69="Scenario3PBT6",'Minor retrofit'!$V$26,"")))&amp;IF(F69="Scenario1PBT7",'Minor retrofit'!$W$26,IF(F69="Scenario2PBT7",'Minor retrofit'!$X$26,IF(F69="Scenario3PBT7",'Minor retrofit'!$Y$26,"")))&amp;IF(F69="Scenario1PBT8",'Minor retrofit'!$Z$26,IF(F69="Scenario2PBT8",'Minor retrofit'!$AA$26,IF(F69="Scenario3PBT8",'Minor retrofit'!$AB$26,"")))&amp;IF(F69="Scenario1PBT9",'Minor retrofit'!$AC$26,IF(F69="Scenario2PBT9",'Minor retrofit'!$AD$26,IF(F69="Scenario3PBT9",'Minor retrofit'!$AE$26,"")))&amp;IF(F69="Scenario1PBT10",'Minor retrofit'!$AF$26,IF(F69="Scenario2PBT10",'Minor retrofit'!$AG$26,IF(F69="Scenario3PBT10",'Minor retrofit'!$AH$26,"")))&amp;IF(F69="Scenario1PBT11",'Minor retrofit'!$AI$26,IF(F69="Scenario2PBT11",'Minor retrofit'!$AJ$26,IF(F69="Scenario3PBT11",'Minor retrofit'!$AK$26,"")))&amp;IF(F69="Scenario1PBT12",'Minor retrofit'!$AL$26,IF(F69="Scenario2PBT12",'Minor retrofit'!$AM$26,IF(F69="Scenario3PBT12",'Minor retrofit'!$AN$26,"")))&amp;IF(F69="Scenario1PBT13",'Minor retrofit'!$AO$26,IF(F69="Scenario2PBT13",'Minor retrofit'!$AP$26,IF(F69="Scenario3PBT13",'Minor retrofit'!$AQ$26,"")))&amp;IF(F69="Scenario1PBT14",'Minor retrofit'!$AR$26,IF(F69="Scenario2PBT14",'Minor retrofit'!$AS$26,IF(F69="Scenario3PBT14",'Minor retrofit'!$AT$26,"")))&amp;IF(F69="Scenario1PBT15",'Minor retrofit'!$AU$26,IF(F69="Scenario2PBT15",'Minor retrofit'!$AV$26,IF(F69="Scenario3PBT15",'Minor retrofit'!$AW$26,"")))</f>
        <v/>
      </c>
      <c r="R69" s="117">
        <f t="shared" ref="R69:R94" si="54">IFERROR(Q69*C69,0)</f>
        <v>0</v>
      </c>
      <c r="S69" s="117" t="str">
        <f>IF(F69="Scenario1PBT1",'Minor retrofit'!$E$28,IF(F69="Scenario2PBT1",'Minor retrofit'!$F$28,IF(F69="Scenario3PBT1",'Minor retrofit'!$G$28,"")))&amp;IF(F69="Scenario1PBT2",'Minor retrofit'!$H$28,IF(F69="Scenario2PBT2",'Minor retrofit'!$I$28,IF(F69="Scenario3PBT2",'Minor retrofit'!$J$28,"")))&amp;IF(F69="Scenario1PBT3",'Minor retrofit'!$K$28,IF(F69="Scenario2PBT3",'Minor retrofit'!$L$28,IF(F69="Scenario3PBT3",'Minor retrofit'!$M$28,"")))&amp;IF(F69="Scenario1PBT4",'Minor retrofit'!$N$28,IF(F69="Scenario2PBT4",'Minor retrofit'!$O$28,IF(F69="Scenario3PBT4",'Minor retrofit'!$P$28,"")))&amp;IF(F69="Scenario1PBT5",'Minor retrofit'!$Q$28,IF(F69="Scenario2PBT5",'Minor retrofit'!$R$28,IF(F69="Scenario3PBT5",'Minor retrofit'!$S$28,"")))&amp;IF(F69="Scenario1PBT6",'Minor retrofit'!$T$28,IF(F69="Scenario2PBT6",'Minor retrofit'!$U$28,IF(F69="Scenario3PBT6",'Minor retrofit'!$V$28,"")))&amp;IF(F69="Scenario1PBT7",'Minor retrofit'!$W$28,IF(F69="Scenario2PBT7",'Minor retrofit'!$X$28,IF(F69="Scenario3PBT7",'Minor retrofit'!$Y$28,"")))&amp;IF(F69="Scenario1PBT8",'Minor retrofit'!$Z$28,IF(F69="Scenario2PBT8",'Minor retrofit'!$AA$28,IF(F69="Scenario3PBT8",'Minor retrofit'!$AB$28,"")))&amp;IF(F69="Scenario1PBT9",'Minor retrofit'!$AC$28,IF(F69="Scenario2PBT9",'Minor retrofit'!$AD$28,IF(F69="Scenario3PBT9",'Minor retrofit'!$AE$28,"")))&amp;IF(F69="Scenario1PBT10",'Minor retrofit'!$AF$28,IF(F69="Scenario2PBT10",'Minor retrofit'!$AG$28,IF(F69="Scenario3PBT10",'Minor retrofit'!$AH$28,"")))&amp;IF(F69="Scenario1PBT11",'Minor retrofit'!$AI$28,IF(F69="Scenario2PBT11",'Minor retrofit'!$AJ$28,IF(F69="Scenario3PBT11",'Minor retrofit'!$AK$28,"")))&amp;IF(F69="Scenario1PBT12",'Minor retrofit'!$AL$28,IF(F69="Scenario2PBT12",'Minor retrofit'!$AM$28,IF(F69="Scenario3PBT12",'Minor retrofit'!$AN$28,"")))&amp;IF(F69="Scenario1PBT13",'Minor retrofit'!$AO$28,IF(F69="Scenario2PBT13",'Minor retrofit'!$AP$28,IF(F69="Scenario3PBT13",'Minor retrofit'!$AQ$28,"")))&amp;IF(F69="Scenario1PBT14",'Minor retrofit'!$AR$28,IF(F69="Scenario2PBT14",'Minor retrofit'!$AS$28,IF(F69="Scenario3PBT14",'Minor retrofit'!$AT$28,"")))&amp;IF(F69="Scenario1PBT15",'Minor retrofit'!$AU$28,IF(F69="Scenario2PBT15",'Minor retrofit'!$AV$28,IF(F69="Scenario3PBT15",'Minor retrofit'!$AW$28,"")))</f>
        <v/>
      </c>
      <c r="T69" s="207">
        <f t="shared" ref="T69:T94" si="55">IFERROR(S69*C69,0)</f>
        <v>0</v>
      </c>
      <c r="U69" s="206" t="str">
        <f>IF(F69="Scenario1PBT1",'Minor retrofit'!$E$39,IF(F69="Scenario2PBT1",'Minor retrofit'!$F$39,IF(F69="Scenario3PBT1",'Minor retrofit'!$G$39,"")))&amp;IF(F69="Scenario1PBT2",'Minor retrofit'!$H$39,IF(F69="Scenario2PBT2",'Minor retrofit'!$I$39,IF(F69="Scenario3PBT2",'Minor retrofit'!$J$39,"")))&amp;IF(F69="Scenario1PBT3",'Minor retrofit'!$K$39,IF(F69="Scenario2PBT3",'Minor retrofit'!$L$39,IF(F69="Scenario3PBT3",'Minor retrofit'!$M$39,"")))&amp;IF(F69="Scenario1PBT4",'Minor retrofit'!$N$39,IF(F69="Scenario2PBT4",'Minor retrofit'!$O$39,IF(F69="Scenario3PBT4",'Minor retrofit'!$P$39,"")))&amp;IF(F69="Scenario1PBT5",'Minor retrofit'!$Q$39,IF(F69="Scenario2PBT5",'Minor retrofit'!$R$39,IF(F69="Scenario3PBT5",'Minor retrofit'!$S$39,"")))&amp;IF(F69="Scenario1PBT6",'Minor retrofit'!$T$39,IF(F69="Scenario2PBT6",'Minor retrofit'!$U$39,IF(F69="Scenario3PBT6",'Minor retrofit'!$V$39,"")))&amp;IF(F69="Scenario1PBT7",'Minor retrofit'!$W$39,IF(F69="Scenario2PBT7",'Minor retrofit'!$X$39,IF(F69="Scenario3PBT7",'Minor retrofit'!$Y$39,"")))&amp;IF(F69="Scenario1PBT8",'Minor retrofit'!$Z$39,IF(F69="Scenario2PBT8",'Minor retrofit'!$AA$39,IF(F69="Scenario3PBT8",'Minor retrofit'!$AB$39,"")))&amp;IF(F69="Scenario1PBT9",'Minor retrofit'!$AC$39,IF(F69="Scenario2PBT9",'Minor retrofit'!$AD$39,IF(F69="Scenario3PBT9",'Minor retrofit'!$AE$39,"")))&amp;IF(F69="Scenario1PBT10",'Minor retrofit'!$AF$39,IF(F69="Scenario2PBT10",'Minor retrofit'!$AG$39,IF(F69="Scenario3PBT10",'Minor retrofit'!$AH$39,"")))&amp;IF(F69="Scenario1PBT11",'Minor retrofit'!$AI$39,IF(F69="Scenario2PBT11",'Minor retrofit'!$AJ$39,IF(F69="Scenario3PBT11",'Minor retrofit'!$AK$39,"")))&amp;IF(F69="Scenario1PBT12",'Minor retrofit'!$AL$39,IF(F69="Scenario2PBT12",'Minor retrofit'!$AM$39,IF(F69="Scenario3PBT12",'Minor retrofit'!$AN$39,"")))&amp;IF(F69="Scenario1PBT13",'Minor retrofit'!$AO$39,IF(F69="Scenario2PBT13",'Minor retrofit'!$AP$39,IF(F69="Scenario3PBT13",'Minor retrofit'!$AQ$39,"")))&amp;IF(F69="Scenario1PBT14",'Minor retrofit'!$AR$39,IF(F69="Scenario2PBT14",'Minor retrofit'!$AS$39,IF(F69="Scenario3PBT14",'Minor retrofit'!$AT$39,"")))&amp;IF(F69="Scenario1PBT15",'Minor retrofit'!$AU$39,IF(F69="Scenario2PBT15",'Minor retrofit'!$AV$39,IF(F69="Scenario3PBT15",'Minor retrofit'!$AW$39,"")))</f>
        <v/>
      </c>
      <c r="V69" s="117">
        <f t="shared" ref="V69:V94" si="56">IFERROR(U69*C69,0)</f>
        <v>0</v>
      </c>
      <c r="W69" s="117" t="str">
        <f>IF(F69="Scenario1PBT1",'Minor retrofit'!$E$41,IF(F69="Scenario2PBT1",'Minor retrofit'!$F$41,IF(F69="Scenario3PBT1",'Minor retrofit'!$G$41,"")))&amp;IF(F69="Scenario1PBT2",'Minor retrofit'!$H$41,IF(F69="Scenario2PBT2",'Minor retrofit'!$I$41,IF(F69="Scenario3PBT2",'Minor retrofit'!$J$41,"")))&amp;IF(F69="Scenario1PBT3",'Minor retrofit'!$K$41,IF(F69="Scenario2PBT3",'Minor retrofit'!$L$41,IF(F69="Scenario3PBT3",'Minor retrofit'!$M$41,"")))&amp;IF(F69="Scenario1PBT4",'Minor retrofit'!$N$41,IF(F69="Scenario2PBT4",'Minor retrofit'!$O$41,IF(F69="Scenario3PBT4",'Minor retrofit'!$P$41,"")))&amp;IF(F69="Scenario1PBT5",'Minor retrofit'!$Q$41,IF(F69="Scenario2PBT5",'Minor retrofit'!$R$41,IF(F69="Scenario3PBT5",'Minor retrofit'!$S$41,"")))&amp;IF(F69="Scenario1PBT6",'Minor retrofit'!$T$41,IF(F69="Scenario2PBT6",'Minor retrofit'!$U$41,IF(F69="Scenario3PBT6",'Minor retrofit'!$V$41,"")))&amp;IF(F69="Scenario1PBT7",'Minor retrofit'!$W$41,IF(F69="Scenario2PBT7",'Minor retrofit'!$X$41,IF(F69="Scenario3PBT7",'Minor retrofit'!$Y$41,"")))&amp;IF(F69="Scenario1PBT8",'Minor retrofit'!$Z$41,IF(F69="Scenario2PBT8",'Minor retrofit'!$AA$41,IF(F69="Scenario3PBT8",'Minor retrofit'!$AB$41,"")))&amp;IF(F69="Scenario1PBT9",'Minor retrofit'!$AC$41,IF(F69="Scenario2PBT9",'Minor retrofit'!$AD$41,IF(F69="Scenario3PBT9",'Minor retrofit'!$AE$41,"")))&amp;IF(F69="Scenario1PBT10",'Minor retrofit'!$AF$41,IF(F69="Scenario2PBT10",'Minor retrofit'!$AG$41,IF(F69="Scenario3PBT10",'Minor retrofit'!$AH$41,"")))&amp;IF(F69="Scenario1PBT11",'Minor retrofit'!$AI$41,IF(F69="Scenario2PBT11",'Minor retrofit'!$AJ$41,IF(F69="Scenario3PBT11",'Minor retrofit'!$AK$41,"")))&amp;IF(F69="Scenario1PBT12",'Minor retrofit'!$AL$41,IF(F69="Scenario2PBT12",'Minor retrofit'!$AM$41,IF(F69="Scenario3PBT12",'Minor retrofit'!$AN$41,"")))&amp;IF(F69="Scenario1PBT13",'Minor retrofit'!$AO$41,IF(F69="Scenario2PBT13",'Minor retrofit'!$AP$41,IF(F69="Scenario3PBT13",'Minor retrofit'!$AQ$41,"")))&amp;IF(F69="Scenario1PBT14",'Minor retrofit'!$AR$41,IF(F69="Scenario2PBT14",'Minor retrofit'!$AS$41,IF(F69="Scenario3PBT14",'Minor retrofit'!$AT$41,"")))&amp;IF(F69="Scenario1PBT15",'Minor retrofit'!$AU$41,IF(F69="Scenario2PBT15",'Minor retrofit'!$AV$41,IF(F69="Scenario3PBT15",'Minor retrofit'!$AW$41,"")))</f>
        <v/>
      </c>
      <c r="X69" s="117">
        <f t="shared" ref="X69:X94" si="57">IFERROR(W69*C69,0)</f>
        <v>0</v>
      </c>
      <c r="Y69" s="117" t="str">
        <f>IF(F69="Scenario1PBT1",'Minor retrofit'!$E$43,IF(F69="Scenario2PBT1",'Minor retrofit'!$F$43,IF(F69="Scenario3PBT1",'Minor retrofit'!$G$43,"")))&amp;IF(F69="Scenario1PBT2",'Minor retrofit'!$H$43,IF(F69="Scenario2PBT2",'Minor retrofit'!$I$43,IF(F69="Scenario3PBT2",'Minor retrofit'!$J$43,"")))&amp;IF(F69="Scenario1PBT3",'Minor retrofit'!$K$43,IF(F69="Scenario2PBT3",'Minor retrofit'!$L$43,IF(F69="Scenario3PBT3",'Minor retrofit'!$M$43,"")))&amp;IF(F69="Scenario1PBT4",'Minor retrofit'!$N$43,IF(F69="Scenario2PBT4",'Minor retrofit'!$O$43,IF(F69="Scenario3PBT4",'Minor retrofit'!$P$43,"")))&amp;IF(F69="Scenario1PBT5",'Minor retrofit'!$Q$43,IF(F69="Scenario2PBT5",'Minor retrofit'!$R$43,IF(F69="Scenario3PBT5",'Minor retrofit'!$S$43,"")))&amp;IF(F69="Scenario1PBT6",'Minor retrofit'!$T$43,IF(F69="Scenario2PBT6",'Minor retrofit'!$U$43,IF(F69="Scenario3PBT6",'Minor retrofit'!$V$43,"")))&amp;IF(F69="Scenario1PBT7",'Minor retrofit'!$W$43,IF(F69="Scenario2PBT7",'Minor retrofit'!$X$43,IF(F69="Scenario3PBT7",'Minor retrofit'!$Y$43,"")))&amp;IF(F69="Scenario1PBT8",'Minor retrofit'!$Z$43,IF(F69="Scenario2PBT8",'Minor retrofit'!$AA$43,IF(F69="Scenario3PBT8",'Minor retrofit'!$AB$43,"")))&amp;IF(F69="Scenario1PBT9",'Minor retrofit'!$AC$43,IF(F69="Scenario2PBT9",'Minor retrofit'!$AD$43,IF(F69="Scenario3PBT9",'Minor retrofit'!$AE$43,"")))&amp;IF(F69="Scenario1PBT10",'Minor retrofit'!$AF$43,IF(F69="Scenario2PBT10",'Minor retrofit'!$AG$43,IF(F69="Scenario3PBT10",'Minor retrofit'!$AH$43,"")))&amp;IF(F69="Scenario1PBT11",'Minor retrofit'!$AI$43,IF(F69="Scenario2PBT11",'Minor retrofit'!$AJ$43,IF(F69="Scenario3PBT11",'Minor retrofit'!$AK$43,"")))&amp;IF(F69="Scenario1PBT12",'Minor retrofit'!$AL$43,IF(F69="Scenario2PBT12",'Minor retrofit'!$AM$43,IF(F69="Scenario3PBT12",'Minor retrofit'!$AN$43,"")))&amp;IF(F69="Scenario1PBT13",'Minor retrofit'!$AO$43,IF(F69="Scenario2PBT13",'Minor retrofit'!$AP$43,IF(F69="Scenario3PBT13",'Minor retrofit'!$AQ$43,"")))&amp;IF(F69="Scenario1PBT14",'Minor retrofit'!$AR$43,IF(F69="Scenario2PBT14",'Minor retrofit'!$AS$43,IF(F69="Scenario3PBT14",'Minor retrofit'!$AT$43,"")))&amp;IF(F69="Scenario1PBT15",'Minor retrofit'!$AU$43,IF(F69="Scenario2PBT15",'Minor retrofit'!$AV$43,IF(F69="Scenario3PBT15",'Minor retrofit'!$AW$43,"")))</f>
        <v/>
      </c>
      <c r="Z69" s="117">
        <f t="shared" ref="Z69:Z94" si="58">IFERROR(Y69*C69,0)</f>
        <v>0</v>
      </c>
      <c r="AA69" s="178" t="str">
        <f>IF(F69="Scenario1PBT1",'Minor retrofit'!$E$102,IF(F69="Scenario2PBT1",'Minor retrofit'!$F$102,IF(F69="Scenario3PBT1",'Minor retrofit'!$G$102,"")))&amp;IF(F69="Scenario1PBT2",'Minor retrofit'!$H$102,IF(F69="Scenario2PBT2",'Minor retrofit'!$I$102,IF(F69="Scenario3PBT2",'Minor retrofit'!$J$102,"")))&amp;IF(F69="Scenario1PBT3",'Minor retrofit'!$K$102,IF(F69="Scenario2PBT3",'Minor retrofit'!$L$102,IF(F69="Scenario3PBT3",'Minor retrofit'!$M$102,"")))&amp;IF(F69="Scenario1PBT4",'Minor retrofit'!$N$102,IF(F69="Scenario2PBT4",'Minor retrofit'!$O$102,IF(F69="Scenario3PBT4",'Minor retrofit'!$P$102,"")))&amp;IF(F69="Scenario1PBT5",'Minor retrofit'!$Q$102,IF(F69="Scenario2PBT5",'Minor retrofit'!$R$102,IF(F69="Scenario3PBT5",'Minor retrofit'!$S$102,"")))&amp;IF(F69="Scenario1PBT6",'Minor retrofit'!$T$102,IF(F69="Scenario2PBT6",'Minor retrofit'!$U$102,IF(F69="Scenario3PBT6",'Minor retrofit'!$V$102,"")))&amp;IF(F69="Scenario1PBT7",'Minor retrofit'!$W$102,IF(F69="Scenario2PBT7",'Minor retrofit'!$X$102,IF(F69="Scenario3PBT7",'Minor retrofit'!$Y$102,"")))&amp;IF(F69="Scenario1PBT8",'Minor retrofit'!$Z$102,IF(F69="Scenario2PBT8",'Minor retrofit'!$AA$102,IF(F69="Scenario3PBT8",'Minor retrofit'!$AB$102,"")))&amp;IF(F69="Scenario1PBT9",'Minor retrofit'!$AC$102,IF(F69="Scenario2PBT9",'Minor retrofit'!$AD$102,IF(F69="Scenario3PBT9",'Minor retrofit'!$AE$102,"")))&amp;IF(F69="Scenario1PBT10",'Minor retrofit'!$AF$102,IF(F69="Scenario2PBT10",'Minor retrofit'!$AG$102,IF(F69="Scenario3PBT10",'Minor retrofit'!$AH$102,"")))&amp;IF(F69="Scenario1PBT11",'Minor retrofit'!$AI$102,IF(F69="Scenario2PBT11",'Minor retrofit'!$AJ$102,IF(F69="Scenario3PBT11",'Minor retrofit'!$AK$102,"")))&amp;IF(F69="Scenario1PBT12",'Minor retrofit'!$AL$102,IF(F69="Scenario2PBT12",'Minor retrofit'!$AM$102,IF(F69="Scenario3PBT12",'Minor retrofit'!$AN$102,"")))&amp;IF(F69="Scenario1PBT13",'Minor retrofit'!$AO$102,IF(F69="Scenario2PBT13",'Minor retrofit'!$AP$102,IF(F69="Scenario3PBT13",'Minor retrofit'!$AQ$102,"")))&amp;IF(F69="Scenario1PBT14",'Minor retrofit'!$AR$102,IF(F69="Scenario2PBT14",'Minor retrofit'!$AS$102,IF(F69="Scenario3PBT14",'Minor retrofit'!$AT$102,"")))&amp;IF(F69="Scenario1PBT15",'Minor retrofit'!$AU$102,IF(F69="Scenario2PBT15",'Minor retrofit'!$AV$102,IF(F69="Scenario3PBT15",'Minor retrofit'!$AW$102,"")))</f>
        <v/>
      </c>
      <c r="AB69" s="179">
        <f t="shared" ref="AB69:AB94" si="59">IFERROR(C69*AA69,0)</f>
        <v>0</v>
      </c>
      <c r="AC69" s="363" t="str">
        <f t="shared" si="48"/>
        <v/>
      </c>
      <c r="AD69" s="353">
        <f>IF(AC69="",IFERROR('Projection_Base-case'!G70-G69,0),0)</f>
        <v>0</v>
      </c>
      <c r="AE69" s="350">
        <f t="shared" ref="AE69:AE94" si="60">IFERROR(AD69*C69,0)</f>
        <v>0</v>
      </c>
      <c r="AF69" s="361">
        <f>IFERROR(100*AD69/'Projection_Base-case'!G70,0)</f>
        <v>0</v>
      </c>
      <c r="AG69" s="352">
        <f>IF(AC69="",IFERROR('Projection_Base-case'!I70-I69,0),0)</f>
        <v>0</v>
      </c>
      <c r="AH69" s="353">
        <f t="shared" ref="AH69:AH94" si="61">IFERROR(AG69*C69,0)</f>
        <v>0</v>
      </c>
      <c r="AI69" s="361">
        <f>IFERROR(100*AG69/'Projection_Base-case'!I70,0)</f>
        <v>0</v>
      </c>
      <c r="AJ69" s="352">
        <f>IF(AC69="",IFERROR('Projection_Base-case'!K70-K69,0),0)</f>
        <v>0</v>
      </c>
      <c r="AK69" s="353">
        <f t="shared" ref="AK69:AK94" si="62">IFERROR(AJ69*C69,0)</f>
        <v>0</v>
      </c>
      <c r="AL69" s="361">
        <f>IFERROR(100*AJ69/'Projection_Base-case'!K70,0)</f>
        <v>0</v>
      </c>
      <c r="AM69" s="352">
        <f>-IF(AC69="",IFERROR('Projection_Base-case'!M70-M69,0),0)</f>
        <v>0</v>
      </c>
      <c r="AN69" s="353">
        <f t="shared" ref="AN69:AN94" si="63">IFERROR(AM69*C69,0)</f>
        <v>0</v>
      </c>
      <c r="AO69" s="354">
        <f>IFERROR(IF('Projection_Base-case'!N70&gt;0,100*AN69/'Projection_Base-case'!N70,100*AN69/N69),0)</f>
        <v>0</v>
      </c>
      <c r="AP69" s="355">
        <f>IF(AC69="",IFERROR('Projection_Base-case'!O70-O69,0),0)</f>
        <v>0</v>
      </c>
      <c r="AQ69" s="356">
        <f t="shared" ref="AQ69:AQ94" si="64">IFERROR(AP69*C69,0)</f>
        <v>0</v>
      </c>
      <c r="AR69" s="356">
        <f>IFERROR(100*AP69/'Projection_Base-case'!O70,0)</f>
        <v>0</v>
      </c>
      <c r="AS69" s="355">
        <f>IF(AC69="",IFERROR('Projection_Base-case'!Q70-Q69,0),0)</f>
        <v>0</v>
      </c>
      <c r="AT69" s="356">
        <f t="shared" ref="AT69:AT94" si="65">IFERROR(AS69*C69,0)</f>
        <v>0</v>
      </c>
      <c r="AU69" s="356">
        <f>IFERROR(100*AS69/'Projection_Base-case'!Q70,0)</f>
        <v>0</v>
      </c>
      <c r="AV69" s="355">
        <f>IF(AC69="",IFERROR('Projection_Base-case'!S70-S69,0),0)</f>
        <v>0</v>
      </c>
      <c r="AW69" s="356">
        <f t="shared" ref="AW69:AW94" si="66">IFERROR(AV69*C69,0)</f>
        <v>0</v>
      </c>
      <c r="AX69" s="357">
        <f>IFERROR(100*AV69/'Projection_Base-case'!S70,0)</f>
        <v>0</v>
      </c>
      <c r="AY69" s="358">
        <f>IF(AC69="",IFERROR('Projection_Base-case'!U70-U69,0),0)</f>
        <v>0</v>
      </c>
      <c r="AZ69" s="359">
        <f t="shared" ref="AZ69:AZ94" si="67">IFERROR(AY69*C69,0)</f>
        <v>0</v>
      </c>
      <c r="BA69" s="359">
        <f>IFERROR(100*AY69/'Projection_Base-case'!U70,0)</f>
        <v>0</v>
      </c>
      <c r="BB69" s="358">
        <f>IF(AC69="",IFERROR('Projection_Base-case'!W70-W69,0),0)</f>
        <v>0</v>
      </c>
      <c r="BC69" s="359">
        <f t="shared" ref="BC69:BC94" si="68">IFERROR(BB69*C69,0)</f>
        <v>0</v>
      </c>
      <c r="BD69" s="359">
        <f>IFERROR(100*BB69/'Projection_Base-case'!W70,0)</f>
        <v>0</v>
      </c>
      <c r="BE69" s="358">
        <f>IF(AC69="",IFERROR('Projection_Base-case'!Y70-Y69,0),0)</f>
        <v>0</v>
      </c>
      <c r="BF69" s="359">
        <f t="shared" ref="BF69:BF94" si="69">IFERROR(BE69*C69,0)</f>
        <v>0</v>
      </c>
      <c r="BG69" s="359">
        <f>IFERROR(100*BE69/'Projection_Base-case'!Y70,0)</f>
        <v>0</v>
      </c>
      <c r="BH69" s="359">
        <f t="shared" ref="BH69:BH94" si="70">IFERROR(AB69/AZ69,0)</f>
        <v>0</v>
      </c>
      <c r="BI69" s="360">
        <f t="shared" ref="BI69:BI94" si="71">IFERROR(AB69/AE69,0)</f>
        <v>0</v>
      </c>
    </row>
    <row r="70" spans="1:61">
      <c r="A70" s="205">
        <v>66</v>
      </c>
      <c r="B70" s="347">
        <f>IF('Projection_Base-case'!B71&lt;&gt;"",'Projection_Base-case'!B71,0)</f>
        <v>0</v>
      </c>
      <c r="C70" s="347">
        <f>IF('Projection_Base-case'!C71&lt;&gt;"",'Projection_Base-case'!C71,0)</f>
        <v>0</v>
      </c>
      <c r="D70" s="365">
        <f>IF('Projection_Base-case'!D71&lt;&gt;"",'Projection_Base-case'!D71,0)</f>
        <v>0</v>
      </c>
      <c r="E70" s="369"/>
      <c r="F70" s="367" t="str">
        <f t="shared" ref="F70:F94" si="72">E70&amp;D70</f>
        <v>0</v>
      </c>
      <c r="G70" s="206" t="str">
        <f>IF(F70="Scenario1PBT1",'Minor retrofit'!$E$7,IF(F70="Scenario2PBT1",'Minor retrofit'!$F$7,IF(F70="Scenario3PBT1",'Minor retrofit'!$G$7,"")))&amp;IF(F70="Scenario1PBT2",'Minor retrofit'!$H$7,IF(F70="Scenario2PBT2",'Minor retrofit'!$I$7,IF(F70="Scenario3PBT2",'Minor retrofit'!$J$7,"")))&amp;IF(F70="Scenario1PBT3",'Minor retrofit'!$K$7,IF(F70="Scenario2PBT3",'Minor retrofit'!$L$7,IF(F70="Scenario3PBT3",'Minor retrofit'!$M$7,"")))&amp;IF(F70="Scenario1PBT4",'Minor retrofit'!$N$7,IF(F70="Scenario2PBT4",'Minor retrofit'!$O$7,IF(F70="Scenario3PBT4",'Minor retrofit'!$P$7,"")))&amp;IF(F70="Scenario1PBT5",'Minor retrofit'!$Q$7,IF(F70="Scenario2PBT5",'Minor retrofit'!$R$7,IF(F70="Scenario3PBT5",'Minor retrofit'!$S$7,"")))&amp;IF(F70="Scenario1PBT6",'Minor retrofit'!$T$7,IF(F70="Scenario2PBT6",'Minor retrofit'!$U$7,IF(F70="Scenario3PBT6",'Minor retrofit'!$V$7,"")))&amp;IF(F70="Scenario1PBT7",'Minor retrofit'!$W$7,IF(F70="Scenario2PBT7",'Minor retrofit'!$X$7,IF(F70="Scenario3PBT7",'Minor retrofit'!$Y$7,"")))&amp;IF(F70="Scenario1PBT8",'Minor retrofit'!$Z$7,IF(F70="Scenario2PBT8",'Minor retrofit'!$AA$7,IF(F70="Scenario3PBT8",'Minor retrofit'!$AB$7,"")))&amp;IF(F70="Scenario1PBT9",'Minor retrofit'!$AC$7,IF(F70="Scenario2PBT9",'Minor retrofit'!$AD$7,IF(F70="Scenario3PBT9",'Minor retrofit'!$AE$7,"")))&amp;IF(F70="Scenario1PBT10",'Minor retrofit'!$AF$7,IF(F70="Scenario2PBT10",'Minor retrofit'!$AG$7,IF(F70="Scenario3PBT10",'Minor retrofit'!$AH$7,"")))&amp;IF(F70="Scenario1PBT11",'Minor retrofit'!$AI$7,IF(F70="Scenario2PBT11",'Minor retrofit'!$AJ$7,IF(F70="Scenario3PBT11",'Minor retrofit'!$AK$7,"")))&amp;IF(F70="Scenario1PBT12",'Minor retrofit'!$AL$7,IF(F70="Scenario2PBT12",'Minor retrofit'!$AM$7,IF(F70="Scenario3PBT12",'Minor retrofit'!$AN$7,"")))&amp;IF(F70="Scenario1PBT13",'Minor retrofit'!$AO$7,IF(F70="Scenario2PBT13",'Minor retrofit'!$AP$7,IF(F70="Scenario3PBT13",'Minor retrofit'!$AQ$7,"")))&amp;IF(F70="Scenario1PBT14",'Minor retrofit'!$AR$7,IF(F70="Scenario2PBT14",'Minor retrofit'!$AS$7,IF(F70="Scenario3PBT14",'Minor retrofit'!$AT$7,"")))&amp;IF(F70="Scenario1PBT15",'Minor retrofit'!$AU$7,IF(F70="Scenario2PBT15",'Minor retrofit'!$AV$7,IF(F70="Scenario3PBT15",'Minor retrofit'!$AW$7,"")))</f>
        <v/>
      </c>
      <c r="H70" s="117">
        <f t="shared" si="49"/>
        <v>0</v>
      </c>
      <c r="I70" s="117" t="str">
        <f>IF(F70="Scenario1PBT1",'Minor retrofit'!$E$17,IF(F70="Scenario2PBT1",'Minor retrofit'!$F$17,IF(F70="Scenario3PBT1",'Minor retrofit'!$G$17,"")))&amp;IF(F70="Scenario1PBT2",'Minor retrofit'!$H$17,IF(F70="Scenario2PBT2",'Minor retrofit'!$I$17,IF(F70="Scenario3PBT2",'Minor retrofit'!$J$17,"")))&amp;IF(F70="Scenario1PBT3",'Minor retrofit'!$K$17,IF(F70="Scenario2PBT3",'Minor retrofit'!$L$17,IF(F70="Scenario3PBT3",'Minor retrofit'!$M$17,"")))&amp;IF(F70="Scenario1PBT4",'Minor retrofit'!$N$17,IF(F70="Scenario2PBT4",'Minor retrofit'!$O$17,IF(F70="Scenario3PBT4",'Minor retrofit'!$P$17,"")))&amp;IF(F70="Scenario1PBT5",'Minor retrofit'!$Q$17,IF(F70="Scenario2PBT5",'Minor retrofit'!$R$17,IF(F70="Scenario3PBT5",'Minor retrofit'!$S$17,"")))&amp;IF(F70="Scenario1PBT6",'Minor retrofit'!$T$17,IF(F70="Scenario2PBT6",'Minor retrofit'!$U$17,IF(F70="Scenario3PBT6",'Minor retrofit'!$V$17,"")))&amp;IF(F70="Scenario1PBT7",'Minor retrofit'!$W$17,IF(F70="Scenario2PBT7",'Minor retrofit'!$X$17,IF(F70="Scenario3PBT7",'Minor retrofit'!$Y$17,"")))&amp;IF(F70="Scenario1PBT8",'Minor retrofit'!$Z$17,IF(F70="Scenario2PBT8",'Minor retrofit'!$AA$17,IF(F70="Scenario3PBT8",'Minor retrofit'!$AB$17,"")))&amp;IF(F70="Scenario1PBT9",'Minor retrofit'!$AC$17,IF(F70="Scenario2PBT9",'Minor retrofit'!$AD$17,IF(F70="Scenario3PBT9",'Minor retrofit'!$AE$17,"")))&amp;IF(F70="Scenario1PBT10",'Minor retrofit'!$AF$17,IF(F70="Scenario2PBT10",'Minor retrofit'!$AG$17,IF(F70="Scenario3PBT10",'Minor retrofit'!$AH$17,"")))&amp;IF(F70="Scenario1PBT11",'Minor retrofit'!$AI$17,IF(F70="Scenario2PBT11",'Minor retrofit'!$AJ$17,IF(F70="Scenario3PBT11",'Minor retrofit'!$AK$17,"")))&amp;IF(F70="Scenario1PBT12",'Minor retrofit'!$AL$17,IF(F70="Scenario2PBT12",'Minor retrofit'!$AM$17,IF(F70="Scenario3PBT12",'Minor retrofit'!$AN$17,"")))&amp;IF(F70="Scenario1PBT13",'Minor retrofit'!$AO$17,IF(F70="Scenario2PBT13",'Minor retrofit'!$AP$17,IF(F70="Scenario3PBT13",'Minor retrofit'!$AQ$17,"")))&amp;IF(F70="Scenario1PBT14",'Minor retrofit'!$AR$17,IF(F70="Scenario2PBT14",'Minor retrofit'!$AS$17,IF(F70="Scenario3PBT14",'Minor retrofit'!$AT$17,"")))&amp;IF(F70="Scenario1PBT15",'Minor retrofit'!$AU$17,IF(F70="Scenario2PBT15",'Minor retrofit'!$AV$17,IF(F70="Scenario3PBT15",'Minor retrofit'!$AW$17,"")))</f>
        <v/>
      </c>
      <c r="J70" s="117">
        <f t="shared" si="50"/>
        <v>0</v>
      </c>
      <c r="K70" s="117" t="str">
        <f>IF(F70="Scenario1PBT1",'Minor retrofit'!$E$19,IF(F70="Scenario2PBT1",'Minor retrofit'!$F$19,IF(F70="Scenario3PBT1",'Minor retrofit'!$G$19,"")))&amp;IF(F70="Scenario1PBT2",'Minor retrofit'!$H$19,IF(F70="Scenario2PBT2",'Minor retrofit'!$I$19,IF(F70="Scenario3PBT2",'Minor retrofit'!$J$19,"")))&amp;IF(F70="Scenario1PBT3",'Minor retrofit'!$K$19,IF(F70="Scenario2PBT3",'Minor retrofit'!$L$19,IF(F70="Scenario3PBT3",'Minor retrofit'!$M$19,"")))&amp;IF(F70="Scenario1PBT4",'Minor retrofit'!$N$19,IF(F70="Scenario2PBT4",'Minor retrofit'!$O$19,IF(F70="Scenario3PBT4",'Minor retrofit'!$P$19,"")))&amp;IF(F70="Scenario1PBT5",'Minor retrofit'!$Q$19,IF(F70="Scenario2PBT5",'Minor retrofit'!$R$19,IF(F70="Scenario3PBT5",'Minor retrofit'!$S$19,"")))&amp;IF(F70="Scenario1PBT6",'Minor retrofit'!$T$19,IF(F70="Scenario2PBT6",'Minor retrofit'!$U$19,IF(F70="Scenario3PBT6",'Minor retrofit'!$V$19,"")))&amp;IF(F70="Scenario1PBT7",'Minor retrofit'!$W$19,IF(F70="Scenario2PBT7",'Minor retrofit'!$X$19,IF(F70="Scenario3PBT7",'Minor retrofit'!$Y$19,"")))&amp;IF(F70="Scenario1PBT8",'Minor retrofit'!$Z$19,IF(F70="Scenario2PBT8",'Minor retrofit'!$AA$19,IF(F70="Scenario3PBT8",'Minor retrofit'!$AB$19,"")))&amp;IF(F70="Scenario1PBT9",'Minor retrofit'!$AC$19,IF(F70="Scenario2PBT9",'Minor retrofit'!$AD$19,IF(F70="Scenario3PBT9",'Minor retrofit'!$AE$19,"")))&amp;IF(F70="Scenario1PBT10",'Minor retrofit'!$AF$19,IF(F70="Scenario2PBT10",'Minor retrofit'!$AG$19,IF(F70="Scenario3PBT10",'Minor retrofit'!$AH$19,"")))&amp;IF(F70="Scenario1PBT11",'Minor retrofit'!$AI$19,IF(F70="Scenario2PBT11",'Minor retrofit'!$AJ$19,IF(F70="Scenario3PBT11",'Minor retrofit'!$AK$19,"")))&amp;IF(F70="Scenario1PBT12",'Minor retrofit'!$AL$19,IF(F70="Scenario2PBT12",'Minor retrofit'!$AM$19,IF(F70="Scenario3PBT12",'Minor retrofit'!$AN$19,"")))&amp;IF(F70="Scenario1PBT13",'Minor retrofit'!$AO$19,IF(F70="Scenario2PBT13",'Minor retrofit'!$AP$19,IF(F70="Scenario3PBT13",'Minor retrofit'!$AQ$19,"")))&amp;IF(F70="Scenario1PBT14",'Minor retrofit'!$AR$19,IF(F70="Scenario2PBT14",'Minor retrofit'!$AS$19,IF(F70="Scenario3PBT14",'Minor retrofit'!$AT$19,"")))&amp;IF(F70="Scenario1PBT15",'Minor retrofit'!$AU$19,IF(F70="Scenario2PBT15",'Minor retrofit'!$AV$19,IF(F70="Scenario3PBT15",'Minor retrofit'!$AW$19,"")))</f>
        <v/>
      </c>
      <c r="L70" s="117">
        <f t="shared" si="51"/>
        <v>0</v>
      </c>
      <c r="M70" s="117" t="str">
        <f>IF(F70="Scenario1PBT1",'Minor retrofit'!$E$21,IF(F70="Scenario2PBT1",'Minor retrofit'!$F$21,IF(F70="Scenario3PBT1",'Minor retrofit'!$G$21,"")))&amp;IF(F70="Scenario1PBT2",'Minor retrofit'!$H$21,IF(F70="Scenario2PBT2",'Minor retrofit'!$I$21,IF(F70="Scenario3PBT2",'Minor retrofit'!$J$21,"")))&amp;IF(F70="Scenario1PBT3",'Minor retrofit'!$K$21,IF(F70="Scenario2PBT3",'Minor retrofit'!$L$21,IF(F70="Scenario3PBT3",'Minor retrofit'!$M$21,"")))&amp;IF(F70="Scenario1PBT4",'Minor retrofit'!$N$21,IF(F70="Scenario2PBT4",'Minor retrofit'!$O$21,IF(F70="Scenario3PBT4",'Minor retrofit'!$P$21,"")))&amp;IF(F70="Scenario1PBT5",'Minor retrofit'!$Q$21,IF(F70="Scenario2PBT5",'Minor retrofit'!$R$21,IF(F70="Scenario3PBT5",'Minor retrofit'!$S$21,"")))&amp;IF(F70="Scenario1PBT6",'Minor retrofit'!$T$21,IF(F70="Scenario2PBT6",'Minor retrofit'!$U$21,IF(F70="Scenario3PBT6",'Minor retrofit'!$V$21,"")))&amp;IF(F70="Scenario1PBT7",'Minor retrofit'!$W$21,IF(F70="Scenario2PBT7",'Minor retrofit'!$X$21,IF(F70="Scenario3PBT7",'Minor retrofit'!$Y$21,"")))&amp;IF(F70="Scenario1PBT8",'Minor retrofit'!$Z$21,IF(F70="Scenario2PBT8",'Minor retrofit'!$AA$21,IF(F70="Scenario3PBT8",'Minor retrofit'!$AB$21,"")))&amp;IF(F70="Scenario1PBT9",'Minor retrofit'!$AC$21,IF(F70="Scenario2PBT9",'Minor retrofit'!$AD$21,IF(F70="Scenario3PBT9",'Minor retrofit'!$AE$21,"")))&amp;IF(F70="Scenario1PBT10",'Minor retrofit'!$AF$21,IF(F70="Scenario2PBT10",'Minor retrofit'!$AG$21,IF(F70="Scenario3PBT10",'Minor retrofit'!$AH$21,"")))&amp;IF(F70="Scenario1PBT11",'Minor retrofit'!$AI$21,IF(F70="Scenario2PBT11",'Minor retrofit'!$AJ$21,IF(F70="Scenario3PBT11",'Minor retrofit'!$AK$21,"")))&amp;IF(F70="Scenario1PBT12",'Minor retrofit'!$AL$21,IF(F70="Scenario2PBT12",'Minor retrofit'!$AM$21,IF(F70="Scenario3PBT12",'Minor retrofit'!$AN$21,"")))&amp;IF(F70="Scenario1PBT13",'Minor retrofit'!$AO$21,IF(F70="Scenario2PBT13",'Minor retrofit'!$AP$21,IF(F70="Scenario3PBT13",'Minor retrofit'!$AQ$21,"")))&amp;IF(F70="Scenario1PBT14",'Minor retrofit'!$AR$21,IF(F70="Scenario2PBT14",'Minor retrofit'!$AS$21,IF(F70="Scenario3PBT14",'Minor retrofit'!$AT$21,"")))&amp;IF(F70="Scenario1PBT15",'Minor retrofit'!$AU$21,IF(F70="Scenario2PBT15",'Minor retrofit'!$AV$21,IF(F70="Scenario3PBT15",'Minor retrofit'!$AW$21,"")))</f>
        <v/>
      </c>
      <c r="N70" s="118">
        <f t="shared" si="52"/>
        <v>0</v>
      </c>
      <c r="O70" s="206" t="str">
        <f>IF(F70="Scenario1PBT1",'Minor retrofit'!$E$24,IF(F70="Scenario2PBT1",'Minor retrofit'!$F$24,IF(F70="Scenario3PBT1",'Minor retrofit'!$G$24,"")))&amp;IF(F70="Scenario1PBT2",'Minor retrofit'!$H$24,IF(F70="Scenario2PBT2",'Minor retrofit'!$I$24,IF(F70="Scenario3PBT2",'Minor retrofit'!$J$24,"")))&amp;IF(F70="Scenario1PBT3",'Minor retrofit'!$K$24,IF(F70="Scenario2PBT3",'Minor retrofit'!$L$24,IF(F70="Scenario3PBT3",'Minor retrofit'!$M$24,"")))&amp;IF(F70="Scenario1PBT4",'Minor retrofit'!$N$24,IF(F70="Scenario2PBT4",'Minor retrofit'!$O$24,IF(F70="Scenario3PBT4",'Minor retrofit'!$P$24,"")))&amp;IF(F70="Scenario1PBT5",'Minor retrofit'!$Q$24,IF(F70="Scenario2PBT5",'Minor retrofit'!$R$24,IF(F70="Scenario3PBT5",'Minor retrofit'!$S$24,"")))&amp;IF(F70="Scenario1PBT6",'Minor retrofit'!$T$24,IF(F70="Scenario2PBT6",'Minor retrofit'!$U$24,IF(F70="Scenario3PBT6",'Minor retrofit'!$V$24,"")))&amp;IF(F70="Scenario1PBT7",'Minor retrofit'!$W$24,IF(F70="Scenario2PBT7",'Minor retrofit'!$X$24,IF(F70="Scenario3PBT7",'Minor retrofit'!$Y$24,"")))&amp;IF(F70="Scenario1PBT8",'Minor retrofit'!$Z$24,IF(F70="Scenario2PBT8",'Minor retrofit'!$AA$24,IF(F70="Scenario3PBT8",'Minor retrofit'!$AB$24,"")))&amp;IF(F70="Scenario1PBT9",'Minor retrofit'!$AC$24,IF(F70="Scenario2PBT9",'Minor retrofit'!$AD$24,IF(F70="Scenario3PBT9",'Minor retrofit'!$AE$24,"")))&amp;IF(F70="Scenario1PBT10",'Minor retrofit'!$AF$24,IF(F70="Scenario2PBT10",'Minor retrofit'!$AG$24,IF(F70="Scenario3PBT10",'Minor retrofit'!$AH$24,"")))&amp;IF(F70="Scenario1PBT11",'Minor retrofit'!$AI$24,IF(F70="Scenario2PBT11",'Minor retrofit'!$AJ$24,IF(F70="Scenario3PBT11",'Minor retrofit'!$AK$24,"")))&amp;IF(F70="Scenario1PBT12",'Minor retrofit'!$AL$24,IF(F70="Scenario2PBT12",'Minor retrofit'!$AM$24,IF(F70="Scenario3PBT12",'Minor retrofit'!$AN$24,"")))&amp;IF(F70="Scenario1PBT13",'Minor retrofit'!$AO$24,IF(F70="Scenario2PBT13",'Minor retrofit'!$AP$24,IF(F70="Scenario3PBT13",'Minor retrofit'!$AQ$24,"")))&amp;IF(F70="Scenario1PBT14",'Minor retrofit'!$AR$24,IF(F70="Scenario2PBT14",'Minor retrofit'!$AS$24,IF(F70="Scenario3PBT14",'Minor retrofit'!$AT$24,"")))&amp;IF(F70="Scenario1PBT15",'Minor retrofit'!$AU$24,IF(F70="Scenario2PBT15",'Minor retrofit'!$AV$24,IF(F70="Scenario3PBT15",'Minor retrofit'!$AW$24,"")))</f>
        <v/>
      </c>
      <c r="P70" s="117">
        <f t="shared" si="53"/>
        <v>0</v>
      </c>
      <c r="Q70" s="117" t="str">
        <f>IF(F70="Scenario1PBT1",'Minor retrofit'!$E$26,IF(F70="Scenario2PBT1",'Minor retrofit'!$F$26,IF(F70="Scenario3PBT1",'Minor retrofit'!$G$26,"")))&amp;IF(F70="Scenario1PBT2",'Minor retrofit'!$H$26,IF(F70="Scenario2PBT2",'Minor retrofit'!$I$26,IF(F70="Scenario3PBT2",'Minor retrofit'!$J$26,"")))&amp;IF(F70="Scenario1PBT3",'Minor retrofit'!$K$26,IF(F70="Scenario2PBT3",'Minor retrofit'!$L$26,IF(F70="Scenario3PBT3",'Minor retrofit'!$M$26,"")))&amp;IF(F70="Scenario1PBT4",'Minor retrofit'!$N$26,IF(F70="Scenario2PBT4",'Minor retrofit'!$O$26,IF(F70="Scenario3PBT4",'Minor retrofit'!$P$26,"")))&amp;IF(F70="Scenario1PBT5",'Minor retrofit'!$Q$26,IF(F70="Scenario2PBT5",'Minor retrofit'!$R$26,IF(F70="Scenario3PBT5",'Minor retrofit'!$S$26,"")))&amp;IF(F70="Scenario1PBT6",'Minor retrofit'!$T$26,IF(F70="Scenario2PBT6",'Minor retrofit'!$U$26,IF(F70="Scenario3PBT6",'Minor retrofit'!$V$26,"")))&amp;IF(F70="Scenario1PBT7",'Minor retrofit'!$W$26,IF(F70="Scenario2PBT7",'Minor retrofit'!$X$26,IF(F70="Scenario3PBT7",'Minor retrofit'!$Y$26,"")))&amp;IF(F70="Scenario1PBT8",'Minor retrofit'!$Z$26,IF(F70="Scenario2PBT8",'Minor retrofit'!$AA$26,IF(F70="Scenario3PBT8",'Minor retrofit'!$AB$26,"")))&amp;IF(F70="Scenario1PBT9",'Minor retrofit'!$AC$26,IF(F70="Scenario2PBT9",'Minor retrofit'!$AD$26,IF(F70="Scenario3PBT9",'Minor retrofit'!$AE$26,"")))&amp;IF(F70="Scenario1PBT10",'Minor retrofit'!$AF$26,IF(F70="Scenario2PBT10",'Minor retrofit'!$AG$26,IF(F70="Scenario3PBT10",'Minor retrofit'!$AH$26,"")))&amp;IF(F70="Scenario1PBT11",'Minor retrofit'!$AI$26,IF(F70="Scenario2PBT11",'Minor retrofit'!$AJ$26,IF(F70="Scenario3PBT11",'Minor retrofit'!$AK$26,"")))&amp;IF(F70="Scenario1PBT12",'Minor retrofit'!$AL$26,IF(F70="Scenario2PBT12",'Minor retrofit'!$AM$26,IF(F70="Scenario3PBT12",'Minor retrofit'!$AN$26,"")))&amp;IF(F70="Scenario1PBT13",'Minor retrofit'!$AO$26,IF(F70="Scenario2PBT13",'Minor retrofit'!$AP$26,IF(F70="Scenario3PBT13",'Minor retrofit'!$AQ$26,"")))&amp;IF(F70="Scenario1PBT14",'Minor retrofit'!$AR$26,IF(F70="Scenario2PBT14",'Minor retrofit'!$AS$26,IF(F70="Scenario3PBT14",'Minor retrofit'!$AT$26,"")))&amp;IF(F70="Scenario1PBT15",'Minor retrofit'!$AU$26,IF(F70="Scenario2PBT15",'Minor retrofit'!$AV$26,IF(F70="Scenario3PBT15",'Minor retrofit'!$AW$26,"")))</f>
        <v/>
      </c>
      <c r="R70" s="117">
        <f t="shared" si="54"/>
        <v>0</v>
      </c>
      <c r="S70" s="117" t="str">
        <f>IF(F70="Scenario1PBT1",'Minor retrofit'!$E$28,IF(F70="Scenario2PBT1",'Minor retrofit'!$F$28,IF(F70="Scenario3PBT1",'Minor retrofit'!$G$28,"")))&amp;IF(F70="Scenario1PBT2",'Minor retrofit'!$H$28,IF(F70="Scenario2PBT2",'Minor retrofit'!$I$28,IF(F70="Scenario3PBT2",'Minor retrofit'!$J$28,"")))&amp;IF(F70="Scenario1PBT3",'Minor retrofit'!$K$28,IF(F70="Scenario2PBT3",'Minor retrofit'!$L$28,IF(F70="Scenario3PBT3",'Minor retrofit'!$M$28,"")))&amp;IF(F70="Scenario1PBT4",'Minor retrofit'!$N$28,IF(F70="Scenario2PBT4",'Minor retrofit'!$O$28,IF(F70="Scenario3PBT4",'Minor retrofit'!$P$28,"")))&amp;IF(F70="Scenario1PBT5",'Minor retrofit'!$Q$28,IF(F70="Scenario2PBT5",'Minor retrofit'!$R$28,IF(F70="Scenario3PBT5",'Minor retrofit'!$S$28,"")))&amp;IF(F70="Scenario1PBT6",'Minor retrofit'!$T$28,IF(F70="Scenario2PBT6",'Minor retrofit'!$U$28,IF(F70="Scenario3PBT6",'Minor retrofit'!$V$28,"")))&amp;IF(F70="Scenario1PBT7",'Minor retrofit'!$W$28,IF(F70="Scenario2PBT7",'Minor retrofit'!$X$28,IF(F70="Scenario3PBT7",'Minor retrofit'!$Y$28,"")))&amp;IF(F70="Scenario1PBT8",'Minor retrofit'!$Z$28,IF(F70="Scenario2PBT8",'Minor retrofit'!$AA$28,IF(F70="Scenario3PBT8",'Minor retrofit'!$AB$28,"")))&amp;IF(F70="Scenario1PBT9",'Minor retrofit'!$AC$28,IF(F70="Scenario2PBT9",'Minor retrofit'!$AD$28,IF(F70="Scenario3PBT9",'Minor retrofit'!$AE$28,"")))&amp;IF(F70="Scenario1PBT10",'Minor retrofit'!$AF$28,IF(F70="Scenario2PBT10",'Minor retrofit'!$AG$28,IF(F70="Scenario3PBT10",'Minor retrofit'!$AH$28,"")))&amp;IF(F70="Scenario1PBT11",'Minor retrofit'!$AI$28,IF(F70="Scenario2PBT11",'Minor retrofit'!$AJ$28,IF(F70="Scenario3PBT11",'Minor retrofit'!$AK$28,"")))&amp;IF(F70="Scenario1PBT12",'Minor retrofit'!$AL$28,IF(F70="Scenario2PBT12",'Minor retrofit'!$AM$28,IF(F70="Scenario3PBT12",'Minor retrofit'!$AN$28,"")))&amp;IF(F70="Scenario1PBT13",'Minor retrofit'!$AO$28,IF(F70="Scenario2PBT13",'Minor retrofit'!$AP$28,IF(F70="Scenario3PBT13",'Minor retrofit'!$AQ$28,"")))&amp;IF(F70="Scenario1PBT14",'Minor retrofit'!$AR$28,IF(F70="Scenario2PBT14",'Minor retrofit'!$AS$28,IF(F70="Scenario3PBT14",'Minor retrofit'!$AT$28,"")))&amp;IF(F70="Scenario1PBT15",'Minor retrofit'!$AU$28,IF(F70="Scenario2PBT15",'Minor retrofit'!$AV$28,IF(F70="Scenario3PBT15",'Minor retrofit'!$AW$28,"")))</f>
        <v/>
      </c>
      <c r="T70" s="207">
        <f t="shared" si="55"/>
        <v>0</v>
      </c>
      <c r="U70" s="206" t="str">
        <f>IF(F70="Scenario1PBT1",'Minor retrofit'!$E$39,IF(F70="Scenario2PBT1",'Minor retrofit'!$F$39,IF(F70="Scenario3PBT1",'Minor retrofit'!$G$39,"")))&amp;IF(F70="Scenario1PBT2",'Minor retrofit'!$H$39,IF(F70="Scenario2PBT2",'Minor retrofit'!$I$39,IF(F70="Scenario3PBT2",'Minor retrofit'!$J$39,"")))&amp;IF(F70="Scenario1PBT3",'Minor retrofit'!$K$39,IF(F70="Scenario2PBT3",'Minor retrofit'!$L$39,IF(F70="Scenario3PBT3",'Minor retrofit'!$M$39,"")))&amp;IF(F70="Scenario1PBT4",'Minor retrofit'!$N$39,IF(F70="Scenario2PBT4",'Minor retrofit'!$O$39,IF(F70="Scenario3PBT4",'Minor retrofit'!$P$39,"")))&amp;IF(F70="Scenario1PBT5",'Minor retrofit'!$Q$39,IF(F70="Scenario2PBT5",'Minor retrofit'!$R$39,IF(F70="Scenario3PBT5",'Minor retrofit'!$S$39,"")))&amp;IF(F70="Scenario1PBT6",'Minor retrofit'!$T$39,IF(F70="Scenario2PBT6",'Minor retrofit'!$U$39,IF(F70="Scenario3PBT6",'Minor retrofit'!$V$39,"")))&amp;IF(F70="Scenario1PBT7",'Minor retrofit'!$W$39,IF(F70="Scenario2PBT7",'Minor retrofit'!$X$39,IF(F70="Scenario3PBT7",'Minor retrofit'!$Y$39,"")))&amp;IF(F70="Scenario1PBT8",'Minor retrofit'!$Z$39,IF(F70="Scenario2PBT8",'Minor retrofit'!$AA$39,IF(F70="Scenario3PBT8",'Minor retrofit'!$AB$39,"")))&amp;IF(F70="Scenario1PBT9",'Minor retrofit'!$AC$39,IF(F70="Scenario2PBT9",'Minor retrofit'!$AD$39,IF(F70="Scenario3PBT9",'Minor retrofit'!$AE$39,"")))&amp;IF(F70="Scenario1PBT10",'Minor retrofit'!$AF$39,IF(F70="Scenario2PBT10",'Minor retrofit'!$AG$39,IF(F70="Scenario3PBT10",'Minor retrofit'!$AH$39,"")))&amp;IF(F70="Scenario1PBT11",'Minor retrofit'!$AI$39,IF(F70="Scenario2PBT11",'Minor retrofit'!$AJ$39,IF(F70="Scenario3PBT11",'Minor retrofit'!$AK$39,"")))&amp;IF(F70="Scenario1PBT12",'Minor retrofit'!$AL$39,IF(F70="Scenario2PBT12",'Minor retrofit'!$AM$39,IF(F70="Scenario3PBT12",'Minor retrofit'!$AN$39,"")))&amp;IF(F70="Scenario1PBT13",'Minor retrofit'!$AO$39,IF(F70="Scenario2PBT13",'Minor retrofit'!$AP$39,IF(F70="Scenario3PBT13",'Minor retrofit'!$AQ$39,"")))&amp;IF(F70="Scenario1PBT14",'Minor retrofit'!$AR$39,IF(F70="Scenario2PBT14",'Minor retrofit'!$AS$39,IF(F70="Scenario3PBT14",'Minor retrofit'!$AT$39,"")))&amp;IF(F70="Scenario1PBT15",'Minor retrofit'!$AU$39,IF(F70="Scenario2PBT15",'Minor retrofit'!$AV$39,IF(F70="Scenario3PBT15",'Minor retrofit'!$AW$39,"")))</f>
        <v/>
      </c>
      <c r="V70" s="117">
        <f t="shared" si="56"/>
        <v>0</v>
      </c>
      <c r="W70" s="117" t="str">
        <f>IF(F70="Scenario1PBT1",'Minor retrofit'!$E$41,IF(F70="Scenario2PBT1",'Minor retrofit'!$F$41,IF(F70="Scenario3PBT1",'Minor retrofit'!$G$41,"")))&amp;IF(F70="Scenario1PBT2",'Minor retrofit'!$H$41,IF(F70="Scenario2PBT2",'Minor retrofit'!$I$41,IF(F70="Scenario3PBT2",'Minor retrofit'!$J$41,"")))&amp;IF(F70="Scenario1PBT3",'Minor retrofit'!$K$41,IF(F70="Scenario2PBT3",'Minor retrofit'!$L$41,IF(F70="Scenario3PBT3",'Minor retrofit'!$M$41,"")))&amp;IF(F70="Scenario1PBT4",'Minor retrofit'!$N$41,IF(F70="Scenario2PBT4",'Minor retrofit'!$O$41,IF(F70="Scenario3PBT4",'Minor retrofit'!$P$41,"")))&amp;IF(F70="Scenario1PBT5",'Minor retrofit'!$Q$41,IF(F70="Scenario2PBT5",'Minor retrofit'!$R$41,IF(F70="Scenario3PBT5",'Minor retrofit'!$S$41,"")))&amp;IF(F70="Scenario1PBT6",'Minor retrofit'!$T$41,IF(F70="Scenario2PBT6",'Minor retrofit'!$U$41,IF(F70="Scenario3PBT6",'Minor retrofit'!$V$41,"")))&amp;IF(F70="Scenario1PBT7",'Minor retrofit'!$W$41,IF(F70="Scenario2PBT7",'Minor retrofit'!$X$41,IF(F70="Scenario3PBT7",'Minor retrofit'!$Y$41,"")))&amp;IF(F70="Scenario1PBT8",'Minor retrofit'!$Z$41,IF(F70="Scenario2PBT8",'Minor retrofit'!$AA$41,IF(F70="Scenario3PBT8",'Minor retrofit'!$AB$41,"")))&amp;IF(F70="Scenario1PBT9",'Minor retrofit'!$AC$41,IF(F70="Scenario2PBT9",'Minor retrofit'!$AD$41,IF(F70="Scenario3PBT9",'Minor retrofit'!$AE$41,"")))&amp;IF(F70="Scenario1PBT10",'Minor retrofit'!$AF$41,IF(F70="Scenario2PBT10",'Minor retrofit'!$AG$41,IF(F70="Scenario3PBT10",'Minor retrofit'!$AH$41,"")))&amp;IF(F70="Scenario1PBT11",'Minor retrofit'!$AI$41,IF(F70="Scenario2PBT11",'Minor retrofit'!$AJ$41,IF(F70="Scenario3PBT11",'Minor retrofit'!$AK$41,"")))&amp;IF(F70="Scenario1PBT12",'Minor retrofit'!$AL$41,IF(F70="Scenario2PBT12",'Minor retrofit'!$AM$41,IF(F70="Scenario3PBT12",'Minor retrofit'!$AN$41,"")))&amp;IF(F70="Scenario1PBT13",'Minor retrofit'!$AO$41,IF(F70="Scenario2PBT13",'Minor retrofit'!$AP$41,IF(F70="Scenario3PBT13",'Minor retrofit'!$AQ$41,"")))&amp;IF(F70="Scenario1PBT14",'Minor retrofit'!$AR$41,IF(F70="Scenario2PBT14",'Minor retrofit'!$AS$41,IF(F70="Scenario3PBT14",'Minor retrofit'!$AT$41,"")))&amp;IF(F70="Scenario1PBT15",'Minor retrofit'!$AU$41,IF(F70="Scenario2PBT15",'Minor retrofit'!$AV$41,IF(F70="Scenario3PBT15",'Minor retrofit'!$AW$41,"")))</f>
        <v/>
      </c>
      <c r="X70" s="117">
        <f t="shared" si="57"/>
        <v>0</v>
      </c>
      <c r="Y70" s="117" t="str">
        <f>IF(F70="Scenario1PBT1",'Minor retrofit'!$E$43,IF(F70="Scenario2PBT1",'Minor retrofit'!$F$43,IF(F70="Scenario3PBT1",'Minor retrofit'!$G$43,"")))&amp;IF(F70="Scenario1PBT2",'Minor retrofit'!$H$43,IF(F70="Scenario2PBT2",'Minor retrofit'!$I$43,IF(F70="Scenario3PBT2",'Minor retrofit'!$J$43,"")))&amp;IF(F70="Scenario1PBT3",'Minor retrofit'!$K$43,IF(F70="Scenario2PBT3",'Minor retrofit'!$L$43,IF(F70="Scenario3PBT3",'Minor retrofit'!$M$43,"")))&amp;IF(F70="Scenario1PBT4",'Minor retrofit'!$N$43,IF(F70="Scenario2PBT4",'Minor retrofit'!$O$43,IF(F70="Scenario3PBT4",'Minor retrofit'!$P$43,"")))&amp;IF(F70="Scenario1PBT5",'Minor retrofit'!$Q$43,IF(F70="Scenario2PBT5",'Minor retrofit'!$R$43,IF(F70="Scenario3PBT5",'Minor retrofit'!$S$43,"")))&amp;IF(F70="Scenario1PBT6",'Minor retrofit'!$T$43,IF(F70="Scenario2PBT6",'Minor retrofit'!$U$43,IF(F70="Scenario3PBT6",'Minor retrofit'!$V$43,"")))&amp;IF(F70="Scenario1PBT7",'Minor retrofit'!$W$43,IF(F70="Scenario2PBT7",'Minor retrofit'!$X$43,IF(F70="Scenario3PBT7",'Minor retrofit'!$Y$43,"")))&amp;IF(F70="Scenario1PBT8",'Minor retrofit'!$Z$43,IF(F70="Scenario2PBT8",'Minor retrofit'!$AA$43,IF(F70="Scenario3PBT8",'Minor retrofit'!$AB$43,"")))&amp;IF(F70="Scenario1PBT9",'Minor retrofit'!$AC$43,IF(F70="Scenario2PBT9",'Minor retrofit'!$AD$43,IF(F70="Scenario3PBT9",'Minor retrofit'!$AE$43,"")))&amp;IF(F70="Scenario1PBT10",'Minor retrofit'!$AF$43,IF(F70="Scenario2PBT10",'Minor retrofit'!$AG$43,IF(F70="Scenario3PBT10",'Minor retrofit'!$AH$43,"")))&amp;IF(F70="Scenario1PBT11",'Minor retrofit'!$AI$43,IF(F70="Scenario2PBT11",'Minor retrofit'!$AJ$43,IF(F70="Scenario3PBT11",'Minor retrofit'!$AK$43,"")))&amp;IF(F70="Scenario1PBT12",'Minor retrofit'!$AL$43,IF(F70="Scenario2PBT12",'Minor retrofit'!$AM$43,IF(F70="Scenario3PBT12",'Minor retrofit'!$AN$43,"")))&amp;IF(F70="Scenario1PBT13",'Minor retrofit'!$AO$43,IF(F70="Scenario2PBT13",'Minor retrofit'!$AP$43,IF(F70="Scenario3PBT13",'Minor retrofit'!$AQ$43,"")))&amp;IF(F70="Scenario1PBT14",'Minor retrofit'!$AR$43,IF(F70="Scenario2PBT14",'Minor retrofit'!$AS$43,IF(F70="Scenario3PBT14",'Minor retrofit'!$AT$43,"")))&amp;IF(F70="Scenario1PBT15",'Minor retrofit'!$AU$43,IF(F70="Scenario2PBT15",'Minor retrofit'!$AV$43,IF(F70="Scenario3PBT15",'Minor retrofit'!$AW$43,"")))</f>
        <v/>
      </c>
      <c r="Z70" s="117">
        <f t="shared" si="58"/>
        <v>0</v>
      </c>
      <c r="AA70" s="178" t="str">
        <f>IF(F70="Scenario1PBT1",'Minor retrofit'!$E$102,IF(F70="Scenario2PBT1",'Minor retrofit'!$F$102,IF(F70="Scenario3PBT1",'Minor retrofit'!$G$102,"")))&amp;IF(F70="Scenario1PBT2",'Minor retrofit'!$H$102,IF(F70="Scenario2PBT2",'Minor retrofit'!$I$102,IF(F70="Scenario3PBT2",'Minor retrofit'!$J$102,"")))&amp;IF(F70="Scenario1PBT3",'Minor retrofit'!$K$102,IF(F70="Scenario2PBT3",'Minor retrofit'!$L$102,IF(F70="Scenario3PBT3",'Minor retrofit'!$M$102,"")))&amp;IF(F70="Scenario1PBT4",'Minor retrofit'!$N$102,IF(F70="Scenario2PBT4",'Minor retrofit'!$O$102,IF(F70="Scenario3PBT4",'Minor retrofit'!$P$102,"")))&amp;IF(F70="Scenario1PBT5",'Minor retrofit'!$Q$102,IF(F70="Scenario2PBT5",'Minor retrofit'!$R$102,IF(F70="Scenario3PBT5",'Minor retrofit'!$S$102,"")))&amp;IF(F70="Scenario1PBT6",'Minor retrofit'!$T$102,IF(F70="Scenario2PBT6",'Minor retrofit'!$U$102,IF(F70="Scenario3PBT6",'Minor retrofit'!$V$102,"")))&amp;IF(F70="Scenario1PBT7",'Minor retrofit'!$W$102,IF(F70="Scenario2PBT7",'Minor retrofit'!$X$102,IF(F70="Scenario3PBT7",'Minor retrofit'!$Y$102,"")))&amp;IF(F70="Scenario1PBT8",'Minor retrofit'!$Z$102,IF(F70="Scenario2PBT8",'Minor retrofit'!$AA$102,IF(F70="Scenario3PBT8",'Minor retrofit'!$AB$102,"")))&amp;IF(F70="Scenario1PBT9",'Minor retrofit'!$AC$102,IF(F70="Scenario2PBT9",'Minor retrofit'!$AD$102,IF(F70="Scenario3PBT9",'Minor retrofit'!$AE$102,"")))&amp;IF(F70="Scenario1PBT10",'Minor retrofit'!$AF$102,IF(F70="Scenario2PBT10",'Minor retrofit'!$AG$102,IF(F70="Scenario3PBT10",'Minor retrofit'!$AH$102,"")))&amp;IF(F70="Scenario1PBT11",'Minor retrofit'!$AI$102,IF(F70="Scenario2PBT11",'Minor retrofit'!$AJ$102,IF(F70="Scenario3PBT11",'Minor retrofit'!$AK$102,"")))&amp;IF(F70="Scenario1PBT12",'Minor retrofit'!$AL$102,IF(F70="Scenario2PBT12",'Minor retrofit'!$AM$102,IF(F70="Scenario3PBT12",'Minor retrofit'!$AN$102,"")))&amp;IF(F70="Scenario1PBT13",'Minor retrofit'!$AO$102,IF(F70="Scenario2PBT13",'Minor retrofit'!$AP$102,IF(F70="Scenario3PBT13",'Minor retrofit'!$AQ$102,"")))&amp;IF(F70="Scenario1PBT14",'Minor retrofit'!$AR$102,IF(F70="Scenario2PBT14",'Minor retrofit'!$AS$102,IF(F70="Scenario3PBT14",'Minor retrofit'!$AT$102,"")))&amp;IF(F70="Scenario1PBT15",'Minor retrofit'!$AU$102,IF(F70="Scenario2PBT15",'Minor retrofit'!$AV$102,IF(F70="Scenario3PBT15",'Minor retrofit'!$AW$102,"")))</f>
        <v/>
      </c>
      <c r="AB70" s="179">
        <f t="shared" si="59"/>
        <v>0</v>
      </c>
      <c r="AC70" s="363" t="str">
        <f t="shared" ref="AC70:AC94" si="73">IF(OR(F70="Scenario2PBT5",F70="Scenario3PBT5",F70="Scenario3PBT6",F70="Scenario3PBT7",F70="Scenario2PBT8",F70="Scenario3PBT8",F70="Scenario3PBT9",F70="Scenario2PBT10",F70="Scenario3PBT10"),"Non disponible pour cette typologie","")</f>
        <v/>
      </c>
      <c r="AD70" s="353">
        <f>IF(AC70="",IFERROR('Projection_Base-case'!G71-G70,0),0)</f>
        <v>0</v>
      </c>
      <c r="AE70" s="350">
        <f t="shared" si="60"/>
        <v>0</v>
      </c>
      <c r="AF70" s="361">
        <f>IFERROR(100*AD70/'Projection_Base-case'!G71,0)</f>
        <v>0</v>
      </c>
      <c r="AG70" s="352">
        <f>IF(AC70="",IFERROR('Projection_Base-case'!I71-I70,0),0)</f>
        <v>0</v>
      </c>
      <c r="AH70" s="353">
        <f t="shared" si="61"/>
        <v>0</v>
      </c>
      <c r="AI70" s="361">
        <f>IFERROR(100*AG70/'Projection_Base-case'!I71,0)</f>
        <v>0</v>
      </c>
      <c r="AJ70" s="352">
        <f>IF(AC70="",IFERROR('Projection_Base-case'!K71-K70,0),0)</f>
        <v>0</v>
      </c>
      <c r="AK70" s="353">
        <f t="shared" si="62"/>
        <v>0</v>
      </c>
      <c r="AL70" s="361">
        <f>IFERROR(100*AJ70/'Projection_Base-case'!K71,0)</f>
        <v>0</v>
      </c>
      <c r="AM70" s="352">
        <f>-IF(AC70="",IFERROR('Projection_Base-case'!M71-M70,0),0)</f>
        <v>0</v>
      </c>
      <c r="AN70" s="353">
        <f t="shared" si="63"/>
        <v>0</v>
      </c>
      <c r="AO70" s="354">
        <f>IFERROR(IF('Projection_Base-case'!N71&gt;0,100*AN70/'Projection_Base-case'!N71,100*AN70/N70),0)</f>
        <v>0</v>
      </c>
      <c r="AP70" s="355">
        <f>IF(AC70="",IFERROR('Projection_Base-case'!O71-O70,0),0)</f>
        <v>0</v>
      </c>
      <c r="AQ70" s="356">
        <f t="shared" si="64"/>
        <v>0</v>
      </c>
      <c r="AR70" s="356">
        <f>IFERROR(100*AP70/'Projection_Base-case'!O71,0)</f>
        <v>0</v>
      </c>
      <c r="AS70" s="355">
        <f>IF(AC70="",IFERROR('Projection_Base-case'!Q71-Q70,0),0)</f>
        <v>0</v>
      </c>
      <c r="AT70" s="356">
        <f t="shared" si="65"/>
        <v>0</v>
      </c>
      <c r="AU70" s="356">
        <f>IFERROR(100*AS70/'Projection_Base-case'!Q71,0)</f>
        <v>0</v>
      </c>
      <c r="AV70" s="355">
        <f>IF(AC70="",IFERROR('Projection_Base-case'!S71-S70,0),0)</f>
        <v>0</v>
      </c>
      <c r="AW70" s="356">
        <f t="shared" si="66"/>
        <v>0</v>
      </c>
      <c r="AX70" s="357">
        <f>IFERROR(100*AV70/'Projection_Base-case'!S71,0)</f>
        <v>0</v>
      </c>
      <c r="AY70" s="358">
        <f>IF(AC70="",IFERROR('Projection_Base-case'!U71-U70,0),0)</f>
        <v>0</v>
      </c>
      <c r="AZ70" s="359">
        <f t="shared" si="67"/>
        <v>0</v>
      </c>
      <c r="BA70" s="359">
        <f>IFERROR(100*AY70/'Projection_Base-case'!U71,0)</f>
        <v>0</v>
      </c>
      <c r="BB70" s="358">
        <f>IF(AC70="",IFERROR('Projection_Base-case'!W71-W70,0),0)</f>
        <v>0</v>
      </c>
      <c r="BC70" s="359">
        <f t="shared" si="68"/>
        <v>0</v>
      </c>
      <c r="BD70" s="359">
        <f>IFERROR(100*BB70/'Projection_Base-case'!W71,0)</f>
        <v>0</v>
      </c>
      <c r="BE70" s="358">
        <f>IF(AC70="",IFERROR('Projection_Base-case'!Y71-Y70,0),0)</f>
        <v>0</v>
      </c>
      <c r="BF70" s="359">
        <f t="shared" si="69"/>
        <v>0</v>
      </c>
      <c r="BG70" s="359">
        <f>IFERROR(100*BE70/'Projection_Base-case'!Y71,0)</f>
        <v>0</v>
      </c>
      <c r="BH70" s="359">
        <f t="shared" si="70"/>
        <v>0</v>
      </c>
      <c r="BI70" s="360">
        <f t="shared" si="71"/>
        <v>0</v>
      </c>
    </row>
    <row r="71" spans="1:61">
      <c r="A71" s="205">
        <v>67</v>
      </c>
      <c r="B71" s="347">
        <f>IF('Projection_Base-case'!B72&lt;&gt;"",'Projection_Base-case'!B72,0)</f>
        <v>0</v>
      </c>
      <c r="C71" s="347">
        <f>IF('Projection_Base-case'!C72&lt;&gt;"",'Projection_Base-case'!C72,0)</f>
        <v>0</v>
      </c>
      <c r="D71" s="365">
        <f>IF('Projection_Base-case'!D72&lt;&gt;"",'Projection_Base-case'!D72,0)</f>
        <v>0</v>
      </c>
      <c r="E71" s="369"/>
      <c r="F71" s="367" t="str">
        <f t="shared" si="72"/>
        <v>0</v>
      </c>
      <c r="G71" s="206" t="str">
        <f>IF(F71="Scenario1PBT1",'Minor retrofit'!$E$7,IF(F71="Scenario2PBT1",'Minor retrofit'!$F$7,IF(F71="Scenario3PBT1",'Minor retrofit'!$G$7,"")))&amp;IF(F71="Scenario1PBT2",'Minor retrofit'!$H$7,IF(F71="Scenario2PBT2",'Minor retrofit'!$I$7,IF(F71="Scenario3PBT2",'Minor retrofit'!$J$7,"")))&amp;IF(F71="Scenario1PBT3",'Minor retrofit'!$K$7,IF(F71="Scenario2PBT3",'Minor retrofit'!$L$7,IF(F71="Scenario3PBT3",'Minor retrofit'!$M$7,"")))&amp;IF(F71="Scenario1PBT4",'Minor retrofit'!$N$7,IF(F71="Scenario2PBT4",'Minor retrofit'!$O$7,IF(F71="Scenario3PBT4",'Minor retrofit'!$P$7,"")))&amp;IF(F71="Scenario1PBT5",'Minor retrofit'!$Q$7,IF(F71="Scenario2PBT5",'Minor retrofit'!$R$7,IF(F71="Scenario3PBT5",'Minor retrofit'!$S$7,"")))&amp;IF(F71="Scenario1PBT6",'Minor retrofit'!$T$7,IF(F71="Scenario2PBT6",'Minor retrofit'!$U$7,IF(F71="Scenario3PBT6",'Minor retrofit'!$V$7,"")))&amp;IF(F71="Scenario1PBT7",'Minor retrofit'!$W$7,IF(F71="Scenario2PBT7",'Minor retrofit'!$X$7,IF(F71="Scenario3PBT7",'Minor retrofit'!$Y$7,"")))&amp;IF(F71="Scenario1PBT8",'Minor retrofit'!$Z$7,IF(F71="Scenario2PBT8",'Minor retrofit'!$AA$7,IF(F71="Scenario3PBT8",'Minor retrofit'!$AB$7,"")))&amp;IF(F71="Scenario1PBT9",'Minor retrofit'!$AC$7,IF(F71="Scenario2PBT9",'Minor retrofit'!$AD$7,IF(F71="Scenario3PBT9",'Minor retrofit'!$AE$7,"")))&amp;IF(F71="Scenario1PBT10",'Minor retrofit'!$AF$7,IF(F71="Scenario2PBT10",'Minor retrofit'!$AG$7,IF(F71="Scenario3PBT10",'Minor retrofit'!$AH$7,"")))&amp;IF(F71="Scenario1PBT11",'Minor retrofit'!$AI$7,IF(F71="Scenario2PBT11",'Minor retrofit'!$AJ$7,IF(F71="Scenario3PBT11",'Minor retrofit'!$AK$7,"")))&amp;IF(F71="Scenario1PBT12",'Minor retrofit'!$AL$7,IF(F71="Scenario2PBT12",'Minor retrofit'!$AM$7,IF(F71="Scenario3PBT12",'Minor retrofit'!$AN$7,"")))&amp;IF(F71="Scenario1PBT13",'Minor retrofit'!$AO$7,IF(F71="Scenario2PBT13",'Minor retrofit'!$AP$7,IF(F71="Scenario3PBT13",'Minor retrofit'!$AQ$7,"")))&amp;IF(F71="Scenario1PBT14",'Minor retrofit'!$AR$7,IF(F71="Scenario2PBT14",'Minor retrofit'!$AS$7,IF(F71="Scenario3PBT14",'Minor retrofit'!$AT$7,"")))&amp;IF(F71="Scenario1PBT15",'Minor retrofit'!$AU$7,IF(F71="Scenario2PBT15",'Minor retrofit'!$AV$7,IF(F71="Scenario3PBT15",'Minor retrofit'!$AW$7,"")))</f>
        <v/>
      </c>
      <c r="H71" s="117">
        <f t="shared" si="49"/>
        <v>0</v>
      </c>
      <c r="I71" s="117" t="str">
        <f>IF(F71="Scenario1PBT1",'Minor retrofit'!$E$17,IF(F71="Scenario2PBT1",'Minor retrofit'!$F$17,IF(F71="Scenario3PBT1",'Minor retrofit'!$G$17,"")))&amp;IF(F71="Scenario1PBT2",'Minor retrofit'!$H$17,IF(F71="Scenario2PBT2",'Minor retrofit'!$I$17,IF(F71="Scenario3PBT2",'Minor retrofit'!$J$17,"")))&amp;IF(F71="Scenario1PBT3",'Minor retrofit'!$K$17,IF(F71="Scenario2PBT3",'Minor retrofit'!$L$17,IF(F71="Scenario3PBT3",'Minor retrofit'!$M$17,"")))&amp;IF(F71="Scenario1PBT4",'Minor retrofit'!$N$17,IF(F71="Scenario2PBT4",'Minor retrofit'!$O$17,IF(F71="Scenario3PBT4",'Minor retrofit'!$P$17,"")))&amp;IF(F71="Scenario1PBT5",'Minor retrofit'!$Q$17,IF(F71="Scenario2PBT5",'Minor retrofit'!$R$17,IF(F71="Scenario3PBT5",'Minor retrofit'!$S$17,"")))&amp;IF(F71="Scenario1PBT6",'Minor retrofit'!$T$17,IF(F71="Scenario2PBT6",'Minor retrofit'!$U$17,IF(F71="Scenario3PBT6",'Minor retrofit'!$V$17,"")))&amp;IF(F71="Scenario1PBT7",'Minor retrofit'!$W$17,IF(F71="Scenario2PBT7",'Minor retrofit'!$X$17,IF(F71="Scenario3PBT7",'Minor retrofit'!$Y$17,"")))&amp;IF(F71="Scenario1PBT8",'Minor retrofit'!$Z$17,IF(F71="Scenario2PBT8",'Minor retrofit'!$AA$17,IF(F71="Scenario3PBT8",'Minor retrofit'!$AB$17,"")))&amp;IF(F71="Scenario1PBT9",'Minor retrofit'!$AC$17,IF(F71="Scenario2PBT9",'Minor retrofit'!$AD$17,IF(F71="Scenario3PBT9",'Minor retrofit'!$AE$17,"")))&amp;IF(F71="Scenario1PBT10",'Minor retrofit'!$AF$17,IF(F71="Scenario2PBT10",'Minor retrofit'!$AG$17,IF(F71="Scenario3PBT10",'Minor retrofit'!$AH$17,"")))&amp;IF(F71="Scenario1PBT11",'Minor retrofit'!$AI$17,IF(F71="Scenario2PBT11",'Minor retrofit'!$AJ$17,IF(F71="Scenario3PBT11",'Minor retrofit'!$AK$17,"")))&amp;IF(F71="Scenario1PBT12",'Minor retrofit'!$AL$17,IF(F71="Scenario2PBT12",'Minor retrofit'!$AM$17,IF(F71="Scenario3PBT12",'Minor retrofit'!$AN$17,"")))&amp;IF(F71="Scenario1PBT13",'Minor retrofit'!$AO$17,IF(F71="Scenario2PBT13",'Minor retrofit'!$AP$17,IF(F71="Scenario3PBT13",'Minor retrofit'!$AQ$17,"")))&amp;IF(F71="Scenario1PBT14",'Minor retrofit'!$AR$17,IF(F71="Scenario2PBT14",'Minor retrofit'!$AS$17,IF(F71="Scenario3PBT14",'Minor retrofit'!$AT$17,"")))&amp;IF(F71="Scenario1PBT15",'Minor retrofit'!$AU$17,IF(F71="Scenario2PBT15",'Minor retrofit'!$AV$17,IF(F71="Scenario3PBT15",'Minor retrofit'!$AW$17,"")))</f>
        <v/>
      </c>
      <c r="J71" s="117">
        <f t="shared" si="50"/>
        <v>0</v>
      </c>
      <c r="K71" s="117" t="str">
        <f>IF(F71="Scenario1PBT1",'Minor retrofit'!$E$19,IF(F71="Scenario2PBT1",'Minor retrofit'!$F$19,IF(F71="Scenario3PBT1",'Minor retrofit'!$G$19,"")))&amp;IF(F71="Scenario1PBT2",'Minor retrofit'!$H$19,IF(F71="Scenario2PBT2",'Minor retrofit'!$I$19,IF(F71="Scenario3PBT2",'Minor retrofit'!$J$19,"")))&amp;IF(F71="Scenario1PBT3",'Minor retrofit'!$K$19,IF(F71="Scenario2PBT3",'Minor retrofit'!$L$19,IF(F71="Scenario3PBT3",'Minor retrofit'!$M$19,"")))&amp;IF(F71="Scenario1PBT4",'Minor retrofit'!$N$19,IF(F71="Scenario2PBT4",'Minor retrofit'!$O$19,IF(F71="Scenario3PBT4",'Minor retrofit'!$P$19,"")))&amp;IF(F71="Scenario1PBT5",'Minor retrofit'!$Q$19,IF(F71="Scenario2PBT5",'Minor retrofit'!$R$19,IF(F71="Scenario3PBT5",'Minor retrofit'!$S$19,"")))&amp;IF(F71="Scenario1PBT6",'Minor retrofit'!$T$19,IF(F71="Scenario2PBT6",'Minor retrofit'!$U$19,IF(F71="Scenario3PBT6",'Minor retrofit'!$V$19,"")))&amp;IF(F71="Scenario1PBT7",'Minor retrofit'!$W$19,IF(F71="Scenario2PBT7",'Minor retrofit'!$X$19,IF(F71="Scenario3PBT7",'Minor retrofit'!$Y$19,"")))&amp;IF(F71="Scenario1PBT8",'Minor retrofit'!$Z$19,IF(F71="Scenario2PBT8",'Minor retrofit'!$AA$19,IF(F71="Scenario3PBT8",'Minor retrofit'!$AB$19,"")))&amp;IF(F71="Scenario1PBT9",'Minor retrofit'!$AC$19,IF(F71="Scenario2PBT9",'Minor retrofit'!$AD$19,IF(F71="Scenario3PBT9",'Minor retrofit'!$AE$19,"")))&amp;IF(F71="Scenario1PBT10",'Minor retrofit'!$AF$19,IF(F71="Scenario2PBT10",'Minor retrofit'!$AG$19,IF(F71="Scenario3PBT10",'Minor retrofit'!$AH$19,"")))&amp;IF(F71="Scenario1PBT11",'Minor retrofit'!$AI$19,IF(F71="Scenario2PBT11",'Minor retrofit'!$AJ$19,IF(F71="Scenario3PBT11",'Minor retrofit'!$AK$19,"")))&amp;IF(F71="Scenario1PBT12",'Minor retrofit'!$AL$19,IF(F71="Scenario2PBT12",'Minor retrofit'!$AM$19,IF(F71="Scenario3PBT12",'Minor retrofit'!$AN$19,"")))&amp;IF(F71="Scenario1PBT13",'Minor retrofit'!$AO$19,IF(F71="Scenario2PBT13",'Minor retrofit'!$AP$19,IF(F71="Scenario3PBT13",'Minor retrofit'!$AQ$19,"")))&amp;IF(F71="Scenario1PBT14",'Minor retrofit'!$AR$19,IF(F71="Scenario2PBT14",'Minor retrofit'!$AS$19,IF(F71="Scenario3PBT14",'Minor retrofit'!$AT$19,"")))&amp;IF(F71="Scenario1PBT15",'Minor retrofit'!$AU$19,IF(F71="Scenario2PBT15",'Minor retrofit'!$AV$19,IF(F71="Scenario3PBT15",'Minor retrofit'!$AW$19,"")))</f>
        <v/>
      </c>
      <c r="L71" s="117">
        <f t="shared" si="51"/>
        <v>0</v>
      </c>
      <c r="M71" s="117" t="str">
        <f>IF(F71="Scenario1PBT1",'Minor retrofit'!$E$21,IF(F71="Scenario2PBT1",'Minor retrofit'!$F$21,IF(F71="Scenario3PBT1",'Minor retrofit'!$G$21,"")))&amp;IF(F71="Scenario1PBT2",'Minor retrofit'!$H$21,IF(F71="Scenario2PBT2",'Minor retrofit'!$I$21,IF(F71="Scenario3PBT2",'Minor retrofit'!$J$21,"")))&amp;IF(F71="Scenario1PBT3",'Minor retrofit'!$K$21,IF(F71="Scenario2PBT3",'Minor retrofit'!$L$21,IF(F71="Scenario3PBT3",'Minor retrofit'!$M$21,"")))&amp;IF(F71="Scenario1PBT4",'Minor retrofit'!$N$21,IF(F71="Scenario2PBT4",'Minor retrofit'!$O$21,IF(F71="Scenario3PBT4",'Minor retrofit'!$P$21,"")))&amp;IF(F71="Scenario1PBT5",'Minor retrofit'!$Q$21,IF(F71="Scenario2PBT5",'Minor retrofit'!$R$21,IF(F71="Scenario3PBT5",'Minor retrofit'!$S$21,"")))&amp;IF(F71="Scenario1PBT6",'Minor retrofit'!$T$21,IF(F71="Scenario2PBT6",'Minor retrofit'!$U$21,IF(F71="Scenario3PBT6",'Minor retrofit'!$V$21,"")))&amp;IF(F71="Scenario1PBT7",'Minor retrofit'!$W$21,IF(F71="Scenario2PBT7",'Minor retrofit'!$X$21,IF(F71="Scenario3PBT7",'Minor retrofit'!$Y$21,"")))&amp;IF(F71="Scenario1PBT8",'Minor retrofit'!$Z$21,IF(F71="Scenario2PBT8",'Minor retrofit'!$AA$21,IF(F71="Scenario3PBT8",'Minor retrofit'!$AB$21,"")))&amp;IF(F71="Scenario1PBT9",'Minor retrofit'!$AC$21,IF(F71="Scenario2PBT9",'Minor retrofit'!$AD$21,IF(F71="Scenario3PBT9",'Minor retrofit'!$AE$21,"")))&amp;IF(F71="Scenario1PBT10",'Minor retrofit'!$AF$21,IF(F71="Scenario2PBT10",'Minor retrofit'!$AG$21,IF(F71="Scenario3PBT10",'Minor retrofit'!$AH$21,"")))&amp;IF(F71="Scenario1PBT11",'Minor retrofit'!$AI$21,IF(F71="Scenario2PBT11",'Minor retrofit'!$AJ$21,IF(F71="Scenario3PBT11",'Minor retrofit'!$AK$21,"")))&amp;IF(F71="Scenario1PBT12",'Minor retrofit'!$AL$21,IF(F71="Scenario2PBT12",'Minor retrofit'!$AM$21,IF(F71="Scenario3PBT12",'Minor retrofit'!$AN$21,"")))&amp;IF(F71="Scenario1PBT13",'Minor retrofit'!$AO$21,IF(F71="Scenario2PBT13",'Minor retrofit'!$AP$21,IF(F71="Scenario3PBT13",'Minor retrofit'!$AQ$21,"")))&amp;IF(F71="Scenario1PBT14",'Minor retrofit'!$AR$21,IF(F71="Scenario2PBT14",'Minor retrofit'!$AS$21,IF(F71="Scenario3PBT14",'Minor retrofit'!$AT$21,"")))&amp;IF(F71="Scenario1PBT15",'Minor retrofit'!$AU$21,IF(F71="Scenario2PBT15",'Minor retrofit'!$AV$21,IF(F71="Scenario3PBT15",'Minor retrofit'!$AW$21,"")))</f>
        <v/>
      </c>
      <c r="N71" s="118">
        <f t="shared" si="52"/>
        <v>0</v>
      </c>
      <c r="O71" s="206" t="str">
        <f>IF(F71="Scenario1PBT1",'Minor retrofit'!$E$24,IF(F71="Scenario2PBT1",'Minor retrofit'!$F$24,IF(F71="Scenario3PBT1",'Minor retrofit'!$G$24,"")))&amp;IF(F71="Scenario1PBT2",'Minor retrofit'!$H$24,IF(F71="Scenario2PBT2",'Minor retrofit'!$I$24,IF(F71="Scenario3PBT2",'Minor retrofit'!$J$24,"")))&amp;IF(F71="Scenario1PBT3",'Minor retrofit'!$K$24,IF(F71="Scenario2PBT3",'Minor retrofit'!$L$24,IF(F71="Scenario3PBT3",'Minor retrofit'!$M$24,"")))&amp;IF(F71="Scenario1PBT4",'Minor retrofit'!$N$24,IF(F71="Scenario2PBT4",'Minor retrofit'!$O$24,IF(F71="Scenario3PBT4",'Minor retrofit'!$P$24,"")))&amp;IF(F71="Scenario1PBT5",'Minor retrofit'!$Q$24,IF(F71="Scenario2PBT5",'Minor retrofit'!$R$24,IF(F71="Scenario3PBT5",'Minor retrofit'!$S$24,"")))&amp;IF(F71="Scenario1PBT6",'Minor retrofit'!$T$24,IF(F71="Scenario2PBT6",'Minor retrofit'!$U$24,IF(F71="Scenario3PBT6",'Minor retrofit'!$V$24,"")))&amp;IF(F71="Scenario1PBT7",'Minor retrofit'!$W$24,IF(F71="Scenario2PBT7",'Minor retrofit'!$X$24,IF(F71="Scenario3PBT7",'Minor retrofit'!$Y$24,"")))&amp;IF(F71="Scenario1PBT8",'Minor retrofit'!$Z$24,IF(F71="Scenario2PBT8",'Minor retrofit'!$AA$24,IF(F71="Scenario3PBT8",'Minor retrofit'!$AB$24,"")))&amp;IF(F71="Scenario1PBT9",'Minor retrofit'!$AC$24,IF(F71="Scenario2PBT9",'Minor retrofit'!$AD$24,IF(F71="Scenario3PBT9",'Minor retrofit'!$AE$24,"")))&amp;IF(F71="Scenario1PBT10",'Minor retrofit'!$AF$24,IF(F71="Scenario2PBT10",'Minor retrofit'!$AG$24,IF(F71="Scenario3PBT10",'Minor retrofit'!$AH$24,"")))&amp;IF(F71="Scenario1PBT11",'Minor retrofit'!$AI$24,IF(F71="Scenario2PBT11",'Minor retrofit'!$AJ$24,IF(F71="Scenario3PBT11",'Minor retrofit'!$AK$24,"")))&amp;IF(F71="Scenario1PBT12",'Minor retrofit'!$AL$24,IF(F71="Scenario2PBT12",'Minor retrofit'!$AM$24,IF(F71="Scenario3PBT12",'Minor retrofit'!$AN$24,"")))&amp;IF(F71="Scenario1PBT13",'Minor retrofit'!$AO$24,IF(F71="Scenario2PBT13",'Minor retrofit'!$AP$24,IF(F71="Scenario3PBT13",'Minor retrofit'!$AQ$24,"")))&amp;IF(F71="Scenario1PBT14",'Minor retrofit'!$AR$24,IF(F71="Scenario2PBT14",'Minor retrofit'!$AS$24,IF(F71="Scenario3PBT14",'Minor retrofit'!$AT$24,"")))&amp;IF(F71="Scenario1PBT15",'Minor retrofit'!$AU$24,IF(F71="Scenario2PBT15",'Minor retrofit'!$AV$24,IF(F71="Scenario3PBT15",'Minor retrofit'!$AW$24,"")))</f>
        <v/>
      </c>
      <c r="P71" s="117">
        <f t="shared" si="53"/>
        <v>0</v>
      </c>
      <c r="Q71" s="117" t="str">
        <f>IF(F71="Scenario1PBT1",'Minor retrofit'!$E$26,IF(F71="Scenario2PBT1",'Minor retrofit'!$F$26,IF(F71="Scenario3PBT1",'Minor retrofit'!$G$26,"")))&amp;IF(F71="Scenario1PBT2",'Minor retrofit'!$H$26,IF(F71="Scenario2PBT2",'Minor retrofit'!$I$26,IF(F71="Scenario3PBT2",'Minor retrofit'!$J$26,"")))&amp;IF(F71="Scenario1PBT3",'Minor retrofit'!$K$26,IF(F71="Scenario2PBT3",'Minor retrofit'!$L$26,IF(F71="Scenario3PBT3",'Minor retrofit'!$M$26,"")))&amp;IF(F71="Scenario1PBT4",'Minor retrofit'!$N$26,IF(F71="Scenario2PBT4",'Minor retrofit'!$O$26,IF(F71="Scenario3PBT4",'Minor retrofit'!$P$26,"")))&amp;IF(F71="Scenario1PBT5",'Minor retrofit'!$Q$26,IF(F71="Scenario2PBT5",'Minor retrofit'!$R$26,IF(F71="Scenario3PBT5",'Minor retrofit'!$S$26,"")))&amp;IF(F71="Scenario1PBT6",'Minor retrofit'!$T$26,IF(F71="Scenario2PBT6",'Minor retrofit'!$U$26,IF(F71="Scenario3PBT6",'Minor retrofit'!$V$26,"")))&amp;IF(F71="Scenario1PBT7",'Minor retrofit'!$W$26,IF(F71="Scenario2PBT7",'Minor retrofit'!$X$26,IF(F71="Scenario3PBT7",'Minor retrofit'!$Y$26,"")))&amp;IF(F71="Scenario1PBT8",'Minor retrofit'!$Z$26,IF(F71="Scenario2PBT8",'Minor retrofit'!$AA$26,IF(F71="Scenario3PBT8",'Minor retrofit'!$AB$26,"")))&amp;IF(F71="Scenario1PBT9",'Minor retrofit'!$AC$26,IF(F71="Scenario2PBT9",'Minor retrofit'!$AD$26,IF(F71="Scenario3PBT9",'Minor retrofit'!$AE$26,"")))&amp;IF(F71="Scenario1PBT10",'Minor retrofit'!$AF$26,IF(F71="Scenario2PBT10",'Minor retrofit'!$AG$26,IF(F71="Scenario3PBT10",'Minor retrofit'!$AH$26,"")))&amp;IF(F71="Scenario1PBT11",'Minor retrofit'!$AI$26,IF(F71="Scenario2PBT11",'Minor retrofit'!$AJ$26,IF(F71="Scenario3PBT11",'Minor retrofit'!$AK$26,"")))&amp;IF(F71="Scenario1PBT12",'Minor retrofit'!$AL$26,IF(F71="Scenario2PBT12",'Minor retrofit'!$AM$26,IF(F71="Scenario3PBT12",'Minor retrofit'!$AN$26,"")))&amp;IF(F71="Scenario1PBT13",'Minor retrofit'!$AO$26,IF(F71="Scenario2PBT13",'Minor retrofit'!$AP$26,IF(F71="Scenario3PBT13",'Minor retrofit'!$AQ$26,"")))&amp;IF(F71="Scenario1PBT14",'Minor retrofit'!$AR$26,IF(F71="Scenario2PBT14",'Minor retrofit'!$AS$26,IF(F71="Scenario3PBT14",'Minor retrofit'!$AT$26,"")))&amp;IF(F71="Scenario1PBT15",'Minor retrofit'!$AU$26,IF(F71="Scenario2PBT15",'Minor retrofit'!$AV$26,IF(F71="Scenario3PBT15",'Minor retrofit'!$AW$26,"")))</f>
        <v/>
      </c>
      <c r="R71" s="117">
        <f t="shared" si="54"/>
        <v>0</v>
      </c>
      <c r="S71" s="117" t="str">
        <f>IF(F71="Scenario1PBT1",'Minor retrofit'!$E$28,IF(F71="Scenario2PBT1",'Minor retrofit'!$F$28,IF(F71="Scenario3PBT1",'Minor retrofit'!$G$28,"")))&amp;IF(F71="Scenario1PBT2",'Minor retrofit'!$H$28,IF(F71="Scenario2PBT2",'Minor retrofit'!$I$28,IF(F71="Scenario3PBT2",'Minor retrofit'!$J$28,"")))&amp;IF(F71="Scenario1PBT3",'Minor retrofit'!$K$28,IF(F71="Scenario2PBT3",'Minor retrofit'!$L$28,IF(F71="Scenario3PBT3",'Minor retrofit'!$M$28,"")))&amp;IF(F71="Scenario1PBT4",'Minor retrofit'!$N$28,IF(F71="Scenario2PBT4",'Minor retrofit'!$O$28,IF(F71="Scenario3PBT4",'Minor retrofit'!$P$28,"")))&amp;IF(F71="Scenario1PBT5",'Minor retrofit'!$Q$28,IF(F71="Scenario2PBT5",'Minor retrofit'!$R$28,IF(F71="Scenario3PBT5",'Minor retrofit'!$S$28,"")))&amp;IF(F71="Scenario1PBT6",'Minor retrofit'!$T$28,IF(F71="Scenario2PBT6",'Minor retrofit'!$U$28,IF(F71="Scenario3PBT6",'Minor retrofit'!$V$28,"")))&amp;IF(F71="Scenario1PBT7",'Minor retrofit'!$W$28,IF(F71="Scenario2PBT7",'Minor retrofit'!$X$28,IF(F71="Scenario3PBT7",'Minor retrofit'!$Y$28,"")))&amp;IF(F71="Scenario1PBT8",'Minor retrofit'!$Z$28,IF(F71="Scenario2PBT8",'Minor retrofit'!$AA$28,IF(F71="Scenario3PBT8",'Minor retrofit'!$AB$28,"")))&amp;IF(F71="Scenario1PBT9",'Minor retrofit'!$AC$28,IF(F71="Scenario2PBT9",'Minor retrofit'!$AD$28,IF(F71="Scenario3PBT9",'Minor retrofit'!$AE$28,"")))&amp;IF(F71="Scenario1PBT10",'Minor retrofit'!$AF$28,IF(F71="Scenario2PBT10",'Minor retrofit'!$AG$28,IF(F71="Scenario3PBT10",'Minor retrofit'!$AH$28,"")))&amp;IF(F71="Scenario1PBT11",'Minor retrofit'!$AI$28,IF(F71="Scenario2PBT11",'Minor retrofit'!$AJ$28,IF(F71="Scenario3PBT11",'Minor retrofit'!$AK$28,"")))&amp;IF(F71="Scenario1PBT12",'Minor retrofit'!$AL$28,IF(F71="Scenario2PBT12",'Minor retrofit'!$AM$28,IF(F71="Scenario3PBT12",'Minor retrofit'!$AN$28,"")))&amp;IF(F71="Scenario1PBT13",'Minor retrofit'!$AO$28,IF(F71="Scenario2PBT13",'Minor retrofit'!$AP$28,IF(F71="Scenario3PBT13",'Minor retrofit'!$AQ$28,"")))&amp;IF(F71="Scenario1PBT14",'Minor retrofit'!$AR$28,IF(F71="Scenario2PBT14",'Minor retrofit'!$AS$28,IF(F71="Scenario3PBT14",'Minor retrofit'!$AT$28,"")))&amp;IF(F71="Scenario1PBT15",'Minor retrofit'!$AU$28,IF(F71="Scenario2PBT15",'Minor retrofit'!$AV$28,IF(F71="Scenario3PBT15",'Minor retrofit'!$AW$28,"")))</f>
        <v/>
      </c>
      <c r="T71" s="207">
        <f t="shared" si="55"/>
        <v>0</v>
      </c>
      <c r="U71" s="206" t="str">
        <f>IF(F71="Scenario1PBT1",'Minor retrofit'!$E$39,IF(F71="Scenario2PBT1",'Minor retrofit'!$F$39,IF(F71="Scenario3PBT1",'Minor retrofit'!$G$39,"")))&amp;IF(F71="Scenario1PBT2",'Minor retrofit'!$H$39,IF(F71="Scenario2PBT2",'Minor retrofit'!$I$39,IF(F71="Scenario3PBT2",'Minor retrofit'!$J$39,"")))&amp;IF(F71="Scenario1PBT3",'Minor retrofit'!$K$39,IF(F71="Scenario2PBT3",'Minor retrofit'!$L$39,IF(F71="Scenario3PBT3",'Minor retrofit'!$M$39,"")))&amp;IF(F71="Scenario1PBT4",'Minor retrofit'!$N$39,IF(F71="Scenario2PBT4",'Minor retrofit'!$O$39,IF(F71="Scenario3PBT4",'Minor retrofit'!$P$39,"")))&amp;IF(F71="Scenario1PBT5",'Minor retrofit'!$Q$39,IF(F71="Scenario2PBT5",'Minor retrofit'!$R$39,IF(F71="Scenario3PBT5",'Minor retrofit'!$S$39,"")))&amp;IF(F71="Scenario1PBT6",'Minor retrofit'!$T$39,IF(F71="Scenario2PBT6",'Minor retrofit'!$U$39,IF(F71="Scenario3PBT6",'Minor retrofit'!$V$39,"")))&amp;IF(F71="Scenario1PBT7",'Minor retrofit'!$W$39,IF(F71="Scenario2PBT7",'Minor retrofit'!$X$39,IF(F71="Scenario3PBT7",'Minor retrofit'!$Y$39,"")))&amp;IF(F71="Scenario1PBT8",'Minor retrofit'!$Z$39,IF(F71="Scenario2PBT8",'Minor retrofit'!$AA$39,IF(F71="Scenario3PBT8",'Minor retrofit'!$AB$39,"")))&amp;IF(F71="Scenario1PBT9",'Minor retrofit'!$AC$39,IF(F71="Scenario2PBT9",'Minor retrofit'!$AD$39,IF(F71="Scenario3PBT9",'Minor retrofit'!$AE$39,"")))&amp;IF(F71="Scenario1PBT10",'Minor retrofit'!$AF$39,IF(F71="Scenario2PBT10",'Minor retrofit'!$AG$39,IF(F71="Scenario3PBT10",'Minor retrofit'!$AH$39,"")))&amp;IF(F71="Scenario1PBT11",'Minor retrofit'!$AI$39,IF(F71="Scenario2PBT11",'Minor retrofit'!$AJ$39,IF(F71="Scenario3PBT11",'Minor retrofit'!$AK$39,"")))&amp;IF(F71="Scenario1PBT12",'Minor retrofit'!$AL$39,IF(F71="Scenario2PBT12",'Minor retrofit'!$AM$39,IF(F71="Scenario3PBT12",'Minor retrofit'!$AN$39,"")))&amp;IF(F71="Scenario1PBT13",'Minor retrofit'!$AO$39,IF(F71="Scenario2PBT13",'Minor retrofit'!$AP$39,IF(F71="Scenario3PBT13",'Minor retrofit'!$AQ$39,"")))&amp;IF(F71="Scenario1PBT14",'Minor retrofit'!$AR$39,IF(F71="Scenario2PBT14",'Minor retrofit'!$AS$39,IF(F71="Scenario3PBT14",'Minor retrofit'!$AT$39,"")))&amp;IF(F71="Scenario1PBT15",'Minor retrofit'!$AU$39,IF(F71="Scenario2PBT15",'Minor retrofit'!$AV$39,IF(F71="Scenario3PBT15",'Minor retrofit'!$AW$39,"")))</f>
        <v/>
      </c>
      <c r="V71" s="117">
        <f t="shared" si="56"/>
        <v>0</v>
      </c>
      <c r="W71" s="117" t="str">
        <f>IF(F71="Scenario1PBT1",'Minor retrofit'!$E$41,IF(F71="Scenario2PBT1",'Minor retrofit'!$F$41,IF(F71="Scenario3PBT1",'Minor retrofit'!$G$41,"")))&amp;IF(F71="Scenario1PBT2",'Minor retrofit'!$H$41,IF(F71="Scenario2PBT2",'Minor retrofit'!$I$41,IF(F71="Scenario3PBT2",'Minor retrofit'!$J$41,"")))&amp;IF(F71="Scenario1PBT3",'Minor retrofit'!$K$41,IF(F71="Scenario2PBT3",'Minor retrofit'!$L$41,IF(F71="Scenario3PBT3",'Minor retrofit'!$M$41,"")))&amp;IF(F71="Scenario1PBT4",'Minor retrofit'!$N$41,IF(F71="Scenario2PBT4",'Minor retrofit'!$O$41,IF(F71="Scenario3PBT4",'Minor retrofit'!$P$41,"")))&amp;IF(F71="Scenario1PBT5",'Minor retrofit'!$Q$41,IF(F71="Scenario2PBT5",'Minor retrofit'!$R$41,IF(F71="Scenario3PBT5",'Minor retrofit'!$S$41,"")))&amp;IF(F71="Scenario1PBT6",'Minor retrofit'!$T$41,IF(F71="Scenario2PBT6",'Minor retrofit'!$U$41,IF(F71="Scenario3PBT6",'Minor retrofit'!$V$41,"")))&amp;IF(F71="Scenario1PBT7",'Minor retrofit'!$W$41,IF(F71="Scenario2PBT7",'Minor retrofit'!$X$41,IF(F71="Scenario3PBT7",'Minor retrofit'!$Y$41,"")))&amp;IF(F71="Scenario1PBT8",'Minor retrofit'!$Z$41,IF(F71="Scenario2PBT8",'Minor retrofit'!$AA$41,IF(F71="Scenario3PBT8",'Minor retrofit'!$AB$41,"")))&amp;IF(F71="Scenario1PBT9",'Minor retrofit'!$AC$41,IF(F71="Scenario2PBT9",'Minor retrofit'!$AD$41,IF(F71="Scenario3PBT9",'Minor retrofit'!$AE$41,"")))&amp;IF(F71="Scenario1PBT10",'Minor retrofit'!$AF$41,IF(F71="Scenario2PBT10",'Minor retrofit'!$AG$41,IF(F71="Scenario3PBT10",'Minor retrofit'!$AH$41,"")))&amp;IF(F71="Scenario1PBT11",'Minor retrofit'!$AI$41,IF(F71="Scenario2PBT11",'Minor retrofit'!$AJ$41,IF(F71="Scenario3PBT11",'Minor retrofit'!$AK$41,"")))&amp;IF(F71="Scenario1PBT12",'Minor retrofit'!$AL$41,IF(F71="Scenario2PBT12",'Minor retrofit'!$AM$41,IF(F71="Scenario3PBT12",'Minor retrofit'!$AN$41,"")))&amp;IF(F71="Scenario1PBT13",'Minor retrofit'!$AO$41,IF(F71="Scenario2PBT13",'Minor retrofit'!$AP$41,IF(F71="Scenario3PBT13",'Minor retrofit'!$AQ$41,"")))&amp;IF(F71="Scenario1PBT14",'Minor retrofit'!$AR$41,IF(F71="Scenario2PBT14",'Minor retrofit'!$AS$41,IF(F71="Scenario3PBT14",'Minor retrofit'!$AT$41,"")))&amp;IF(F71="Scenario1PBT15",'Minor retrofit'!$AU$41,IF(F71="Scenario2PBT15",'Minor retrofit'!$AV$41,IF(F71="Scenario3PBT15",'Minor retrofit'!$AW$41,"")))</f>
        <v/>
      </c>
      <c r="X71" s="117">
        <f t="shared" si="57"/>
        <v>0</v>
      </c>
      <c r="Y71" s="117" t="str">
        <f>IF(F71="Scenario1PBT1",'Minor retrofit'!$E$43,IF(F71="Scenario2PBT1",'Minor retrofit'!$F$43,IF(F71="Scenario3PBT1",'Minor retrofit'!$G$43,"")))&amp;IF(F71="Scenario1PBT2",'Minor retrofit'!$H$43,IF(F71="Scenario2PBT2",'Minor retrofit'!$I$43,IF(F71="Scenario3PBT2",'Minor retrofit'!$J$43,"")))&amp;IF(F71="Scenario1PBT3",'Minor retrofit'!$K$43,IF(F71="Scenario2PBT3",'Minor retrofit'!$L$43,IF(F71="Scenario3PBT3",'Minor retrofit'!$M$43,"")))&amp;IF(F71="Scenario1PBT4",'Minor retrofit'!$N$43,IF(F71="Scenario2PBT4",'Minor retrofit'!$O$43,IF(F71="Scenario3PBT4",'Minor retrofit'!$P$43,"")))&amp;IF(F71="Scenario1PBT5",'Minor retrofit'!$Q$43,IF(F71="Scenario2PBT5",'Minor retrofit'!$R$43,IF(F71="Scenario3PBT5",'Minor retrofit'!$S$43,"")))&amp;IF(F71="Scenario1PBT6",'Minor retrofit'!$T$43,IF(F71="Scenario2PBT6",'Minor retrofit'!$U$43,IF(F71="Scenario3PBT6",'Minor retrofit'!$V$43,"")))&amp;IF(F71="Scenario1PBT7",'Minor retrofit'!$W$43,IF(F71="Scenario2PBT7",'Minor retrofit'!$X$43,IF(F71="Scenario3PBT7",'Minor retrofit'!$Y$43,"")))&amp;IF(F71="Scenario1PBT8",'Minor retrofit'!$Z$43,IF(F71="Scenario2PBT8",'Minor retrofit'!$AA$43,IF(F71="Scenario3PBT8",'Minor retrofit'!$AB$43,"")))&amp;IF(F71="Scenario1PBT9",'Minor retrofit'!$AC$43,IF(F71="Scenario2PBT9",'Minor retrofit'!$AD$43,IF(F71="Scenario3PBT9",'Minor retrofit'!$AE$43,"")))&amp;IF(F71="Scenario1PBT10",'Minor retrofit'!$AF$43,IF(F71="Scenario2PBT10",'Minor retrofit'!$AG$43,IF(F71="Scenario3PBT10",'Minor retrofit'!$AH$43,"")))&amp;IF(F71="Scenario1PBT11",'Minor retrofit'!$AI$43,IF(F71="Scenario2PBT11",'Minor retrofit'!$AJ$43,IF(F71="Scenario3PBT11",'Minor retrofit'!$AK$43,"")))&amp;IF(F71="Scenario1PBT12",'Minor retrofit'!$AL$43,IF(F71="Scenario2PBT12",'Minor retrofit'!$AM$43,IF(F71="Scenario3PBT12",'Minor retrofit'!$AN$43,"")))&amp;IF(F71="Scenario1PBT13",'Minor retrofit'!$AO$43,IF(F71="Scenario2PBT13",'Minor retrofit'!$AP$43,IF(F71="Scenario3PBT13",'Minor retrofit'!$AQ$43,"")))&amp;IF(F71="Scenario1PBT14",'Minor retrofit'!$AR$43,IF(F71="Scenario2PBT14",'Minor retrofit'!$AS$43,IF(F71="Scenario3PBT14",'Minor retrofit'!$AT$43,"")))&amp;IF(F71="Scenario1PBT15",'Minor retrofit'!$AU$43,IF(F71="Scenario2PBT15",'Minor retrofit'!$AV$43,IF(F71="Scenario3PBT15",'Minor retrofit'!$AW$43,"")))</f>
        <v/>
      </c>
      <c r="Z71" s="117">
        <f t="shared" si="58"/>
        <v>0</v>
      </c>
      <c r="AA71" s="178" t="str">
        <f>IF(F71="Scenario1PBT1",'Minor retrofit'!$E$102,IF(F71="Scenario2PBT1",'Minor retrofit'!$F$102,IF(F71="Scenario3PBT1",'Minor retrofit'!$G$102,"")))&amp;IF(F71="Scenario1PBT2",'Minor retrofit'!$H$102,IF(F71="Scenario2PBT2",'Minor retrofit'!$I$102,IF(F71="Scenario3PBT2",'Minor retrofit'!$J$102,"")))&amp;IF(F71="Scenario1PBT3",'Minor retrofit'!$K$102,IF(F71="Scenario2PBT3",'Minor retrofit'!$L$102,IF(F71="Scenario3PBT3",'Minor retrofit'!$M$102,"")))&amp;IF(F71="Scenario1PBT4",'Minor retrofit'!$N$102,IF(F71="Scenario2PBT4",'Minor retrofit'!$O$102,IF(F71="Scenario3PBT4",'Minor retrofit'!$P$102,"")))&amp;IF(F71="Scenario1PBT5",'Minor retrofit'!$Q$102,IF(F71="Scenario2PBT5",'Minor retrofit'!$R$102,IF(F71="Scenario3PBT5",'Minor retrofit'!$S$102,"")))&amp;IF(F71="Scenario1PBT6",'Minor retrofit'!$T$102,IF(F71="Scenario2PBT6",'Minor retrofit'!$U$102,IF(F71="Scenario3PBT6",'Minor retrofit'!$V$102,"")))&amp;IF(F71="Scenario1PBT7",'Minor retrofit'!$W$102,IF(F71="Scenario2PBT7",'Minor retrofit'!$X$102,IF(F71="Scenario3PBT7",'Minor retrofit'!$Y$102,"")))&amp;IF(F71="Scenario1PBT8",'Minor retrofit'!$Z$102,IF(F71="Scenario2PBT8",'Minor retrofit'!$AA$102,IF(F71="Scenario3PBT8",'Minor retrofit'!$AB$102,"")))&amp;IF(F71="Scenario1PBT9",'Minor retrofit'!$AC$102,IF(F71="Scenario2PBT9",'Minor retrofit'!$AD$102,IF(F71="Scenario3PBT9",'Minor retrofit'!$AE$102,"")))&amp;IF(F71="Scenario1PBT10",'Minor retrofit'!$AF$102,IF(F71="Scenario2PBT10",'Minor retrofit'!$AG$102,IF(F71="Scenario3PBT10",'Minor retrofit'!$AH$102,"")))&amp;IF(F71="Scenario1PBT11",'Minor retrofit'!$AI$102,IF(F71="Scenario2PBT11",'Minor retrofit'!$AJ$102,IF(F71="Scenario3PBT11",'Minor retrofit'!$AK$102,"")))&amp;IF(F71="Scenario1PBT12",'Minor retrofit'!$AL$102,IF(F71="Scenario2PBT12",'Minor retrofit'!$AM$102,IF(F71="Scenario3PBT12",'Minor retrofit'!$AN$102,"")))&amp;IF(F71="Scenario1PBT13",'Minor retrofit'!$AO$102,IF(F71="Scenario2PBT13",'Minor retrofit'!$AP$102,IF(F71="Scenario3PBT13",'Minor retrofit'!$AQ$102,"")))&amp;IF(F71="Scenario1PBT14",'Minor retrofit'!$AR$102,IF(F71="Scenario2PBT14",'Minor retrofit'!$AS$102,IF(F71="Scenario3PBT14",'Minor retrofit'!$AT$102,"")))&amp;IF(F71="Scenario1PBT15",'Minor retrofit'!$AU$102,IF(F71="Scenario2PBT15",'Minor retrofit'!$AV$102,IF(F71="Scenario3PBT15",'Minor retrofit'!$AW$102,"")))</f>
        <v/>
      </c>
      <c r="AB71" s="179">
        <f t="shared" si="59"/>
        <v>0</v>
      </c>
      <c r="AC71" s="363" t="str">
        <f t="shared" si="73"/>
        <v/>
      </c>
      <c r="AD71" s="353">
        <f>IF(AC71="",IFERROR('Projection_Base-case'!G72-G71,0),0)</f>
        <v>0</v>
      </c>
      <c r="AE71" s="350">
        <f t="shared" si="60"/>
        <v>0</v>
      </c>
      <c r="AF71" s="361">
        <f>IFERROR(100*AD71/'Projection_Base-case'!G72,0)</f>
        <v>0</v>
      </c>
      <c r="AG71" s="352">
        <f>IF(AC71="",IFERROR('Projection_Base-case'!I72-I71,0),0)</f>
        <v>0</v>
      </c>
      <c r="AH71" s="353">
        <f t="shared" si="61"/>
        <v>0</v>
      </c>
      <c r="AI71" s="361">
        <f>IFERROR(100*AG71/'Projection_Base-case'!I72,0)</f>
        <v>0</v>
      </c>
      <c r="AJ71" s="352">
        <f>IF(AC71="",IFERROR('Projection_Base-case'!K72-K71,0),0)</f>
        <v>0</v>
      </c>
      <c r="AK71" s="353">
        <f t="shared" si="62"/>
        <v>0</v>
      </c>
      <c r="AL71" s="361">
        <f>IFERROR(100*AJ71/'Projection_Base-case'!K72,0)</f>
        <v>0</v>
      </c>
      <c r="AM71" s="352">
        <f>-IF(AC71="",IFERROR('Projection_Base-case'!M72-M71,0),0)</f>
        <v>0</v>
      </c>
      <c r="AN71" s="353">
        <f t="shared" si="63"/>
        <v>0</v>
      </c>
      <c r="AO71" s="354">
        <f>IFERROR(IF('Projection_Base-case'!N72&gt;0,100*AN71/'Projection_Base-case'!N72,100*AN71/N71),0)</f>
        <v>0</v>
      </c>
      <c r="AP71" s="355">
        <f>IF(AC71="",IFERROR('Projection_Base-case'!O72-O71,0),0)</f>
        <v>0</v>
      </c>
      <c r="AQ71" s="356">
        <f t="shared" si="64"/>
        <v>0</v>
      </c>
      <c r="AR71" s="356">
        <f>IFERROR(100*AP71/'Projection_Base-case'!O72,0)</f>
        <v>0</v>
      </c>
      <c r="AS71" s="355">
        <f>IF(AC71="",IFERROR('Projection_Base-case'!Q72-Q71,0),0)</f>
        <v>0</v>
      </c>
      <c r="AT71" s="356">
        <f t="shared" si="65"/>
        <v>0</v>
      </c>
      <c r="AU71" s="356">
        <f>IFERROR(100*AS71/'Projection_Base-case'!Q72,0)</f>
        <v>0</v>
      </c>
      <c r="AV71" s="355">
        <f>IF(AC71="",IFERROR('Projection_Base-case'!S72-S71,0),0)</f>
        <v>0</v>
      </c>
      <c r="AW71" s="356">
        <f t="shared" si="66"/>
        <v>0</v>
      </c>
      <c r="AX71" s="357">
        <f>IFERROR(100*AV71/'Projection_Base-case'!S72,0)</f>
        <v>0</v>
      </c>
      <c r="AY71" s="358">
        <f>IF(AC71="",IFERROR('Projection_Base-case'!U72-U71,0),0)</f>
        <v>0</v>
      </c>
      <c r="AZ71" s="359">
        <f t="shared" si="67"/>
        <v>0</v>
      </c>
      <c r="BA71" s="359">
        <f>IFERROR(100*AY71/'Projection_Base-case'!U72,0)</f>
        <v>0</v>
      </c>
      <c r="BB71" s="358">
        <f>IF(AC71="",IFERROR('Projection_Base-case'!W72-W71,0),0)</f>
        <v>0</v>
      </c>
      <c r="BC71" s="359">
        <f t="shared" si="68"/>
        <v>0</v>
      </c>
      <c r="BD71" s="359">
        <f>IFERROR(100*BB71/'Projection_Base-case'!W72,0)</f>
        <v>0</v>
      </c>
      <c r="BE71" s="358">
        <f>IF(AC71="",IFERROR('Projection_Base-case'!Y72-Y71,0),0)</f>
        <v>0</v>
      </c>
      <c r="BF71" s="359">
        <f t="shared" si="69"/>
        <v>0</v>
      </c>
      <c r="BG71" s="359">
        <f>IFERROR(100*BE71/'Projection_Base-case'!Y72,0)</f>
        <v>0</v>
      </c>
      <c r="BH71" s="359">
        <f t="shared" si="70"/>
        <v>0</v>
      </c>
      <c r="BI71" s="360">
        <f t="shared" si="71"/>
        <v>0</v>
      </c>
    </row>
    <row r="72" spans="1:61">
      <c r="A72" s="205">
        <v>68</v>
      </c>
      <c r="B72" s="347">
        <f>IF('Projection_Base-case'!B73&lt;&gt;"",'Projection_Base-case'!B73,0)</f>
        <v>0</v>
      </c>
      <c r="C72" s="347">
        <f>IF('Projection_Base-case'!C73&lt;&gt;"",'Projection_Base-case'!C73,0)</f>
        <v>0</v>
      </c>
      <c r="D72" s="365">
        <f>IF('Projection_Base-case'!D73&lt;&gt;"",'Projection_Base-case'!D73,0)</f>
        <v>0</v>
      </c>
      <c r="E72" s="369"/>
      <c r="F72" s="367" t="str">
        <f t="shared" si="72"/>
        <v>0</v>
      </c>
      <c r="G72" s="206" t="str">
        <f>IF(F72="Scenario1PBT1",'Minor retrofit'!$E$7,IF(F72="Scenario2PBT1",'Minor retrofit'!$F$7,IF(F72="Scenario3PBT1",'Minor retrofit'!$G$7,"")))&amp;IF(F72="Scenario1PBT2",'Minor retrofit'!$H$7,IF(F72="Scenario2PBT2",'Minor retrofit'!$I$7,IF(F72="Scenario3PBT2",'Minor retrofit'!$J$7,"")))&amp;IF(F72="Scenario1PBT3",'Minor retrofit'!$K$7,IF(F72="Scenario2PBT3",'Minor retrofit'!$L$7,IF(F72="Scenario3PBT3",'Minor retrofit'!$M$7,"")))&amp;IF(F72="Scenario1PBT4",'Minor retrofit'!$N$7,IF(F72="Scenario2PBT4",'Minor retrofit'!$O$7,IF(F72="Scenario3PBT4",'Minor retrofit'!$P$7,"")))&amp;IF(F72="Scenario1PBT5",'Minor retrofit'!$Q$7,IF(F72="Scenario2PBT5",'Minor retrofit'!$R$7,IF(F72="Scenario3PBT5",'Minor retrofit'!$S$7,"")))&amp;IF(F72="Scenario1PBT6",'Minor retrofit'!$T$7,IF(F72="Scenario2PBT6",'Minor retrofit'!$U$7,IF(F72="Scenario3PBT6",'Minor retrofit'!$V$7,"")))&amp;IF(F72="Scenario1PBT7",'Minor retrofit'!$W$7,IF(F72="Scenario2PBT7",'Minor retrofit'!$X$7,IF(F72="Scenario3PBT7",'Minor retrofit'!$Y$7,"")))&amp;IF(F72="Scenario1PBT8",'Minor retrofit'!$Z$7,IF(F72="Scenario2PBT8",'Minor retrofit'!$AA$7,IF(F72="Scenario3PBT8",'Minor retrofit'!$AB$7,"")))&amp;IF(F72="Scenario1PBT9",'Minor retrofit'!$AC$7,IF(F72="Scenario2PBT9",'Minor retrofit'!$AD$7,IF(F72="Scenario3PBT9",'Minor retrofit'!$AE$7,"")))&amp;IF(F72="Scenario1PBT10",'Minor retrofit'!$AF$7,IF(F72="Scenario2PBT10",'Minor retrofit'!$AG$7,IF(F72="Scenario3PBT10",'Minor retrofit'!$AH$7,"")))&amp;IF(F72="Scenario1PBT11",'Minor retrofit'!$AI$7,IF(F72="Scenario2PBT11",'Minor retrofit'!$AJ$7,IF(F72="Scenario3PBT11",'Minor retrofit'!$AK$7,"")))&amp;IF(F72="Scenario1PBT12",'Minor retrofit'!$AL$7,IF(F72="Scenario2PBT12",'Minor retrofit'!$AM$7,IF(F72="Scenario3PBT12",'Minor retrofit'!$AN$7,"")))&amp;IF(F72="Scenario1PBT13",'Minor retrofit'!$AO$7,IF(F72="Scenario2PBT13",'Minor retrofit'!$AP$7,IF(F72="Scenario3PBT13",'Minor retrofit'!$AQ$7,"")))&amp;IF(F72="Scenario1PBT14",'Minor retrofit'!$AR$7,IF(F72="Scenario2PBT14",'Minor retrofit'!$AS$7,IF(F72="Scenario3PBT14",'Minor retrofit'!$AT$7,"")))&amp;IF(F72="Scenario1PBT15",'Minor retrofit'!$AU$7,IF(F72="Scenario2PBT15",'Minor retrofit'!$AV$7,IF(F72="Scenario3PBT15",'Minor retrofit'!$AW$7,"")))</f>
        <v/>
      </c>
      <c r="H72" s="117">
        <f t="shared" si="49"/>
        <v>0</v>
      </c>
      <c r="I72" s="117" t="str">
        <f>IF(F72="Scenario1PBT1",'Minor retrofit'!$E$17,IF(F72="Scenario2PBT1",'Minor retrofit'!$F$17,IF(F72="Scenario3PBT1",'Minor retrofit'!$G$17,"")))&amp;IF(F72="Scenario1PBT2",'Minor retrofit'!$H$17,IF(F72="Scenario2PBT2",'Minor retrofit'!$I$17,IF(F72="Scenario3PBT2",'Minor retrofit'!$J$17,"")))&amp;IF(F72="Scenario1PBT3",'Minor retrofit'!$K$17,IF(F72="Scenario2PBT3",'Minor retrofit'!$L$17,IF(F72="Scenario3PBT3",'Minor retrofit'!$M$17,"")))&amp;IF(F72="Scenario1PBT4",'Minor retrofit'!$N$17,IF(F72="Scenario2PBT4",'Minor retrofit'!$O$17,IF(F72="Scenario3PBT4",'Minor retrofit'!$P$17,"")))&amp;IF(F72="Scenario1PBT5",'Minor retrofit'!$Q$17,IF(F72="Scenario2PBT5",'Minor retrofit'!$R$17,IF(F72="Scenario3PBT5",'Minor retrofit'!$S$17,"")))&amp;IF(F72="Scenario1PBT6",'Minor retrofit'!$T$17,IF(F72="Scenario2PBT6",'Minor retrofit'!$U$17,IF(F72="Scenario3PBT6",'Minor retrofit'!$V$17,"")))&amp;IF(F72="Scenario1PBT7",'Minor retrofit'!$W$17,IF(F72="Scenario2PBT7",'Minor retrofit'!$X$17,IF(F72="Scenario3PBT7",'Minor retrofit'!$Y$17,"")))&amp;IF(F72="Scenario1PBT8",'Minor retrofit'!$Z$17,IF(F72="Scenario2PBT8",'Minor retrofit'!$AA$17,IF(F72="Scenario3PBT8",'Minor retrofit'!$AB$17,"")))&amp;IF(F72="Scenario1PBT9",'Minor retrofit'!$AC$17,IF(F72="Scenario2PBT9",'Minor retrofit'!$AD$17,IF(F72="Scenario3PBT9",'Minor retrofit'!$AE$17,"")))&amp;IF(F72="Scenario1PBT10",'Minor retrofit'!$AF$17,IF(F72="Scenario2PBT10",'Minor retrofit'!$AG$17,IF(F72="Scenario3PBT10",'Minor retrofit'!$AH$17,"")))&amp;IF(F72="Scenario1PBT11",'Minor retrofit'!$AI$17,IF(F72="Scenario2PBT11",'Minor retrofit'!$AJ$17,IF(F72="Scenario3PBT11",'Minor retrofit'!$AK$17,"")))&amp;IF(F72="Scenario1PBT12",'Minor retrofit'!$AL$17,IF(F72="Scenario2PBT12",'Minor retrofit'!$AM$17,IF(F72="Scenario3PBT12",'Minor retrofit'!$AN$17,"")))&amp;IF(F72="Scenario1PBT13",'Minor retrofit'!$AO$17,IF(F72="Scenario2PBT13",'Minor retrofit'!$AP$17,IF(F72="Scenario3PBT13",'Minor retrofit'!$AQ$17,"")))&amp;IF(F72="Scenario1PBT14",'Minor retrofit'!$AR$17,IF(F72="Scenario2PBT14",'Minor retrofit'!$AS$17,IF(F72="Scenario3PBT14",'Minor retrofit'!$AT$17,"")))&amp;IF(F72="Scenario1PBT15",'Minor retrofit'!$AU$17,IF(F72="Scenario2PBT15",'Minor retrofit'!$AV$17,IF(F72="Scenario3PBT15",'Minor retrofit'!$AW$17,"")))</f>
        <v/>
      </c>
      <c r="J72" s="117">
        <f t="shared" si="50"/>
        <v>0</v>
      </c>
      <c r="K72" s="117" t="str">
        <f>IF(F72="Scenario1PBT1",'Minor retrofit'!$E$19,IF(F72="Scenario2PBT1",'Minor retrofit'!$F$19,IF(F72="Scenario3PBT1",'Minor retrofit'!$G$19,"")))&amp;IF(F72="Scenario1PBT2",'Minor retrofit'!$H$19,IF(F72="Scenario2PBT2",'Minor retrofit'!$I$19,IF(F72="Scenario3PBT2",'Minor retrofit'!$J$19,"")))&amp;IF(F72="Scenario1PBT3",'Minor retrofit'!$K$19,IF(F72="Scenario2PBT3",'Minor retrofit'!$L$19,IF(F72="Scenario3PBT3",'Minor retrofit'!$M$19,"")))&amp;IF(F72="Scenario1PBT4",'Minor retrofit'!$N$19,IF(F72="Scenario2PBT4",'Minor retrofit'!$O$19,IF(F72="Scenario3PBT4",'Minor retrofit'!$P$19,"")))&amp;IF(F72="Scenario1PBT5",'Minor retrofit'!$Q$19,IF(F72="Scenario2PBT5",'Minor retrofit'!$R$19,IF(F72="Scenario3PBT5",'Minor retrofit'!$S$19,"")))&amp;IF(F72="Scenario1PBT6",'Minor retrofit'!$T$19,IF(F72="Scenario2PBT6",'Minor retrofit'!$U$19,IF(F72="Scenario3PBT6",'Minor retrofit'!$V$19,"")))&amp;IF(F72="Scenario1PBT7",'Minor retrofit'!$W$19,IF(F72="Scenario2PBT7",'Minor retrofit'!$X$19,IF(F72="Scenario3PBT7",'Minor retrofit'!$Y$19,"")))&amp;IF(F72="Scenario1PBT8",'Minor retrofit'!$Z$19,IF(F72="Scenario2PBT8",'Minor retrofit'!$AA$19,IF(F72="Scenario3PBT8",'Minor retrofit'!$AB$19,"")))&amp;IF(F72="Scenario1PBT9",'Minor retrofit'!$AC$19,IF(F72="Scenario2PBT9",'Minor retrofit'!$AD$19,IF(F72="Scenario3PBT9",'Minor retrofit'!$AE$19,"")))&amp;IF(F72="Scenario1PBT10",'Minor retrofit'!$AF$19,IF(F72="Scenario2PBT10",'Minor retrofit'!$AG$19,IF(F72="Scenario3PBT10",'Minor retrofit'!$AH$19,"")))&amp;IF(F72="Scenario1PBT11",'Minor retrofit'!$AI$19,IF(F72="Scenario2PBT11",'Minor retrofit'!$AJ$19,IF(F72="Scenario3PBT11",'Minor retrofit'!$AK$19,"")))&amp;IF(F72="Scenario1PBT12",'Minor retrofit'!$AL$19,IF(F72="Scenario2PBT12",'Minor retrofit'!$AM$19,IF(F72="Scenario3PBT12",'Minor retrofit'!$AN$19,"")))&amp;IF(F72="Scenario1PBT13",'Minor retrofit'!$AO$19,IF(F72="Scenario2PBT13",'Minor retrofit'!$AP$19,IF(F72="Scenario3PBT13",'Minor retrofit'!$AQ$19,"")))&amp;IF(F72="Scenario1PBT14",'Minor retrofit'!$AR$19,IF(F72="Scenario2PBT14",'Minor retrofit'!$AS$19,IF(F72="Scenario3PBT14",'Minor retrofit'!$AT$19,"")))&amp;IF(F72="Scenario1PBT15",'Minor retrofit'!$AU$19,IF(F72="Scenario2PBT15",'Minor retrofit'!$AV$19,IF(F72="Scenario3PBT15",'Minor retrofit'!$AW$19,"")))</f>
        <v/>
      </c>
      <c r="L72" s="117">
        <f t="shared" si="51"/>
        <v>0</v>
      </c>
      <c r="M72" s="117" t="str">
        <f>IF(F72="Scenario1PBT1",'Minor retrofit'!$E$21,IF(F72="Scenario2PBT1",'Minor retrofit'!$F$21,IF(F72="Scenario3PBT1",'Minor retrofit'!$G$21,"")))&amp;IF(F72="Scenario1PBT2",'Minor retrofit'!$H$21,IF(F72="Scenario2PBT2",'Minor retrofit'!$I$21,IF(F72="Scenario3PBT2",'Minor retrofit'!$J$21,"")))&amp;IF(F72="Scenario1PBT3",'Minor retrofit'!$K$21,IF(F72="Scenario2PBT3",'Minor retrofit'!$L$21,IF(F72="Scenario3PBT3",'Minor retrofit'!$M$21,"")))&amp;IF(F72="Scenario1PBT4",'Minor retrofit'!$N$21,IF(F72="Scenario2PBT4",'Minor retrofit'!$O$21,IF(F72="Scenario3PBT4",'Minor retrofit'!$P$21,"")))&amp;IF(F72="Scenario1PBT5",'Minor retrofit'!$Q$21,IF(F72="Scenario2PBT5",'Minor retrofit'!$R$21,IF(F72="Scenario3PBT5",'Minor retrofit'!$S$21,"")))&amp;IF(F72="Scenario1PBT6",'Minor retrofit'!$T$21,IF(F72="Scenario2PBT6",'Minor retrofit'!$U$21,IF(F72="Scenario3PBT6",'Minor retrofit'!$V$21,"")))&amp;IF(F72="Scenario1PBT7",'Minor retrofit'!$W$21,IF(F72="Scenario2PBT7",'Minor retrofit'!$X$21,IF(F72="Scenario3PBT7",'Minor retrofit'!$Y$21,"")))&amp;IF(F72="Scenario1PBT8",'Minor retrofit'!$Z$21,IF(F72="Scenario2PBT8",'Minor retrofit'!$AA$21,IF(F72="Scenario3PBT8",'Minor retrofit'!$AB$21,"")))&amp;IF(F72="Scenario1PBT9",'Minor retrofit'!$AC$21,IF(F72="Scenario2PBT9",'Minor retrofit'!$AD$21,IF(F72="Scenario3PBT9",'Minor retrofit'!$AE$21,"")))&amp;IF(F72="Scenario1PBT10",'Minor retrofit'!$AF$21,IF(F72="Scenario2PBT10",'Minor retrofit'!$AG$21,IF(F72="Scenario3PBT10",'Minor retrofit'!$AH$21,"")))&amp;IF(F72="Scenario1PBT11",'Minor retrofit'!$AI$21,IF(F72="Scenario2PBT11",'Minor retrofit'!$AJ$21,IF(F72="Scenario3PBT11",'Minor retrofit'!$AK$21,"")))&amp;IF(F72="Scenario1PBT12",'Minor retrofit'!$AL$21,IF(F72="Scenario2PBT12",'Minor retrofit'!$AM$21,IF(F72="Scenario3PBT12",'Minor retrofit'!$AN$21,"")))&amp;IF(F72="Scenario1PBT13",'Minor retrofit'!$AO$21,IF(F72="Scenario2PBT13",'Minor retrofit'!$AP$21,IF(F72="Scenario3PBT13",'Minor retrofit'!$AQ$21,"")))&amp;IF(F72="Scenario1PBT14",'Minor retrofit'!$AR$21,IF(F72="Scenario2PBT14",'Minor retrofit'!$AS$21,IF(F72="Scenario3PBT14",'Minor retrofit'!$AT$21,"")))&amp;IF(F72="Scenario1PBT15",'Minor retrofit'!$AU$21,IF(F72="Scenario2PBT15",'Minor retrofit'!$AV$21,IF(F72="Scenario3PBT15",'Minor retrofit'!$AW$21,"")))</f>
        <v/>
      </c>
      <c r="N72" s="118">
        <f t="shared" si="52"/>
        <v>0</v>
      </c>
      <c r="O72" s="206" t="str">
        <f>IF(F72="Scenario1PBT1",'Minor retrofit'!$E$24,IF(F72="Scenario2PBT1",'Minor retrofit'!$F$24,IF(F72="Scenario3PBT1",'Minor retrofit'!$G$24,"")))&amp;IF(F72="Scenario1PBT2",'Minor retrofit'!$H$24,IF(F72="Scenario2PBT2",'Minor retrofit'!$I$24,IF(F72="Scenario3PBT2",'Minor retrofit'!$J$24,"")))&amp;IF(F72="Scenario1PBT3",'Minor retrofit'!$K$24,IF(F72="Scenario2PBT3",'Minor retrofit'!$L$24,IF(F72="Scenario3PBT3",'Minor retrofit'!$M$24,"")))&amp;IF(F72="Scenario1PBT4",'Minor retrofit'!$N$24,IF(F72="Scenario2PBT4",'Minor retrofit'!$O$24,IF(F72="Scenario3PBT4",'Minor retrofit'!$P$24,"")))&amp;IF(F72="Scenario1PBT5",'Minor retrofit'!$Q$24,IF(F72="Scenario2PBT5",'Minor retrofit'!$R$24,IF(F72="Scenario3PBT5",'Minor retrofit'!$S$24,"")))&amp;IF(F72="Scenario1PBT6",'Minor retrofit'!$T$24,IF(F72="Scenario2PBT6",'Minor retrofit'!$U$24,IF(F72="Scenario3PBT6",'Minor retrofit'!$V$24,"")))&amp;IF(F72="Scenario1PBT7",'Minor retrofit'!$W$24,IF(F72="Scenario2PBT7",'Minor retrofit'!$X$24,IF(F72="Scenario3PBT7",'Minor retrofit'!$Y$24,"")))&amp;IF(F72="Scenario1PBT8",'Minor retrofit'!$Z$24,IF(F72="Scenario2PBT8",'Minor retrofit'!$AA$24,IF(F72="Scenario3PBT8",'Minor retrofit'!$AB$24,"")))&amp;IF(F72="Scenario1PBT9",'Minor retrofit'!$AC$24,IF(F72="Scenario2PBT9",'Minor retrofit'!$AD$24,IF(F72="Scenario3PBT9",'Minor retrofit'!$AE$24,"")))&amp;IF(F72="Scenario1PBT10",'Minor retrofit'!$AF$24,IF(F72="Scenario2PBT10",'Minor retrofit'!$AG$24,IF(F72="Scenario3PBT10",'Minor retrofit'!$AH$24,"")))&amp;IF(F72="Scenario1PBT11",'Minor retrofit'!$AI$24,IF(F72="Scenario2PBT11",'Minor retrofit'!$AJ$24,IF(F72="Scenario3PBT11",'Minor retrofit'!$AK$24,"")))&amp;IF(F72="Scenario1PBT12",'Minor retrofit'!$AL$24,IF(F72="Scenario2PBT12",'Minor retrofit'!$AM$24,IF(F72="Scenario3PBT12",'Minor retrofit'!$AN$24,"")))&amp;IF(F72="Scenario1PBT13",'Minor retrofit'!$AO$24,IF(F72="Scenario2PBT13",'Minor retrofit'!$AP$24,IF(F72="Scenario3PBT13",'Minor retrofit'!$AQ$24,"")))&amp;IF(F72="Scenario1PBT14",'Minor retrofit'!$AR$24,IF(F72="Scenario2PBT14",'Minor retrofit'!$AS$24,IF(F72="Scenario3PBT14",'Minor retrofit'!$AT$24,"")))&amp;IF(F72="Scenario1PBT15",'Minor retrofit'!$AU$24,IF(F72="Scenario2PBT15",'Minor retrofit'!$AV$24,IF(F72="Scenario3PBT15",'Minor retrofit'!$AW$24,"")))</f>
        <v/>
      </c>
      <c r="P72" s="117">
        <f t="shared" si="53"/>
        <v>0</v>
      </c>
      <c r="Q72" s="117" t="str">
        <f>IF(F72="Scenario1PBT1",'Minor retrofit'!$E$26,IF(F72="Scenario2PBT1",'Minor retrofit'!$F$26,IF(F72="Scenario3PBT1",'Minor retrofit'!$G$26,"")))&amp;IF(F72="Scenario1PBT2",'Minor retrofit'!$H$26,IF(F72="Scenario2PBT2",'Minor retrofit'!$I$26,IF(F72="Scenario3PBT2",'Minor retrofit'!$J$26,"")))&amp;IF(F72="Scenario1PBT3",'Minor retrofit'!$K$26,IF(F72="Scenario2PBT3",'Minor retrofit'!$L$26,IF(F72="Scenario3PBT3",'Minor retrofit'!$M$26,"")))&amp;IF(F72="Scenario1PBT4",'Minor retrofit'!$N$26,IF(F72="Scenario2PBT4",'Minor retrofit'!$O$26,IF(F72="Scenario3PBT4",'Minor retrofit'!$P$26,"")))&amp;IF(F72="Scenario1PBT5",'Minor retrofit'!$Q$26,IF(F72="Scenario2PBT5",'Minor retrofit'!$R$26,IF(F72="Scenario3PBT5",'Minor retrofit'!$S$26,"")))&amp;IF(F72="Scenario1PBT6",'Minor retrofit'!$T$26,IF(F72="Scenario2PBT6",'Minor retrofit'!$U$26,IF(F72="Scenario3PBT6",'Minor retrofit'!$V$26,"")))&amp;IF(F72="Scenario1PBT7",'Minor retrofit'!$W$26,IF(F72="Scenario2PBT7",'Minor retrofit'!$X$26,IF(F72="Scenario3PBT7",'Minor retrofit'!$Y$26,"")))&amp;IF(F72="Scenario1PBT8",'Minor retrofit'!$Z$26,IF(F72="Scenario2PBT8",'Minor retrofit'!$AA$26,IF(F72="Scenario3PBT8",'Minor retrofit'!$AB$26,"")))&amp;IF(F72="Scenario1PBT9",'Minor retrofit'!$AC$26,IF(F72="Scenario2PBT9",'Minor retrofit'!$AD$26,IF(F72="Scenario3PBT9",'Minor retrofit'!$AE$26,"")))&amp;IF(F72="Scenario1PBT10",'Minor retrofit'!$AF$26,IF(F72="Scenario2PBT10",'Minor retrofit'!$AG$26,IF(F72="Scenario3PBT10",'Minor retrofit'!$AH$26,"")))&amp;IF(F72="Scenario1PBT11",'Minor retrofit'!$AI$26,IF(F72="Scenario2PBT11",'Minor retrofit'!$AJ$26,IF(F72="Scenario3PBT11",'Minor retrofit'!$AK$26,"")))&amp;IF(F72="Scenario1PBT12",'Minor retrofit'!$AL$26,IF(F72="Scenario2PBT12",'Minor retrofit'!$AM$26,IF(F72="Scenario3PBT12",'Minor retrofit'!$AN$26,"")))&amp;IF(F72="Scenario1PBT13",'Minor retrofit'!$AO$26,IF(F72="Scenario2PBT13",'Minor retrofit'!$AP$26,IF(F72="Scenario3PBT13",'Minor retrofit'!$AQ$26,"")))&amp;IF(F72="Scenario1PBT14",'Minor retrofit'!$AR$26,IF(F72="Scenario2PBT14",'Minor retrofit'!$AS$26,IF(F72="Scenario3PBT14",'Minor retrofit'!$AT$26,"")))&amp;IF(F72="Scenario1PBT15",'Minor retrofit'!$AU$26,IF(F72="Scenario2PBT15",'Minor retrofit'!$AV$26,IF(F72="Scenario3PBT15",'Minor retrofit'!$AW$26,"")))</f>
        <v/>
      </c>
      <c r="R72" s="117">
        <f t="shared" si="54"/>
        <v>0</v>
      </c>
      <c r="S72" s="117" t="str">
        <f>IF(F72="Scenario1PBT1",'Minor retrofit'!$E$28,IF(F72="Scenario2PBT1",'Minor retrofit'!$F$28,IF(F72="Scenario3PBT1",'Minor retrofit'!$G$28,"")))&amp;IF(F72="Scenario1PBT2",'Minor retrofit'!$H$28,IF(F72="Scenario2PBT2",'Minor retrofit'!$I$28,IF(F72="Scenario3PBT2",'Minor retrofit'!$J$28,"")))&amp;IF(F72="Scenario1PBT3",'Minor retrofit'!$K$28,IF(F72="Scenario2PBT3",'Minor retrofit'!$L$28,IF(F72="Scenario3PBT3",'Minor retrofit'!$M$28,"")))&amp;IF(F72="Scenario1PBT4",'Minor retrofit'!$N$28,IF(F72="Scenario2PBT4",'Minor retrofit'!$O$28,IF(F72="Scenario3PBT4",'Minor retrofit'!$P$28,"")))&amp;IF(F72="Scenario1PBT5",'Minor retrofit'!$Q$28,IF(F72="Scenario2PBT5",'Minor retrofit'!$R$28,IF(F72="Scenario3PBT5",'Minor retrofit'!$S$28,"")))&amp;IF(F72="Scenario1PBT6",'Minor retrofit'!$T$28,IF(F72="Scenario2PBT6",'Minor retrofit'!$U$28,IF(F72="Scenario3PBT6",'Minor retrofit'!$V$28,"")))&amp;IF(F72="Scenario1PBT7",'Minor retrofit'!$W$28,IF(F72="Scenario2PBT7",'Minor retrofit'!$X$28,IF(F72="Scenario3PBT7",'Minor retrofit'!$Y$28,"")))&amp;IF(F72="Scenario1PBT8",'Minor retrofit'!$Z$28,IF(F72="Scenario2PBT8",'Minor retrofit'!$AA$28,IF(F72="Scenario3PBT8",'Minor retrofit'!$AB$28,"")))&amp;IF(F72="Scenario1PBT9",'Minor retrofit'!$AC$28,IF(F72="Scenario2PBT9",'Minor retrofit'!$AD$28,IF(F72="Scenario3PBT9",'Minor retrofit'!$AE$28,"")))&amp;IF(F72="Scenario1PBT10",'Minor retrofit'!$AF$28,IF(F72="Scenario2PBT10",'Minor retrofit'!$AG$28,IF(F72="Scenario3PBT10",'Minor retrofit'!$AH$28,"")))&amp;IF(F72="Scenario1PBT11",'Minor retrofit'!$AI$28,IF(F72="Scenario2PBT11",'Minor retrofit'!$AJ$28,IF(F72="Scenario3PBT11",'Minor retrofit'!$AK$28,"")))&amp;IF(F72="Scenario1PBT12",'Minor retrofit'!$AL$28,IF(F72="Scenario2PBT12",'Minor retrofit'!$AM$28,IF(F72="Scenario3PBT12",'Minor retrofit'!$AN$28,"")))&amp;IF(F72="Scenario1PBT13",'Minor retrofit'!$AO$28,IF(F72="Scenario2PBT13",'Minor retrofit'!$AP$28,IF(F72="Scenario3PBT13",'Minor retrofit'!$AQ$28,"")))&amp;IF(F72="Scenario1PBT14",'Minor retrofit'!$AR$28,IF(F72="Scenario2PBT14",'Minor retrofit'!$AS$28,IF(F72="Scenario3PBT14",'Minor retrofit'!$AT$28,"")))&amp;IF(F72="Scenario1PBT15",'Minor retrofit'!$AU$28,IF(F72="Scenario2PBT15",'Minor retrofit'!$AV$28,IF(F72="Scenario3PBT15",'Minor retrofit'!$AW$28,"")))</f>
        <v/>
      </c>
      <c r="T72" s="207">
        <f t="shared" si="55"/>
        <v>0</v>
      </c>
      <c r="U72" s="206" t="str">
        <f>IF(F72="Scenario1PBT1",'Minor retrofit'!$E$39,IF(F72="Scenario2PBT1",'Minor retrofit'!$F$39,IF(F72="Scenario3PBT1",'Minor retrofit'!$G$39,"")))&amp;IF(F72="Scenario1PBT2",'Minor retrofit'!$H$39,IF(F72="Scenario2PBT2",'Minor retrofit'!$I$39,IF(F72="Scenario3PBT2",'Minor retrofit'!$J$39,"")))&amp;IF(F72="Scenario1PBT3",'Minor retrofit'!$K$39,IF(F72="Scenario2PBT3",'Minor retrofit'!$L$39,IF(F72="Scenario3PBT3",'Minor retrofit'!$M$39,"")))&amp;IF(F72="Scenario1PBT4",'Minor retrofit'!$N$39,IF(F72="Scenario2PBT4",'Minor retrofit'!$O$39,IF(F72="Scenario3PBT4",'Minor retrofit'!$P$39,"")))&amp;IF(F72="Scenario1PBT5",'Minor retrofit'!$Q$39,IF(F72="Scenario2PBT5",'Minor retrofit'!$R$39,IF(F72="Scenario3PBT5",'Minor retrofit'!$S$39,"")))&amp;IF(F72="Scenario1PBT6",'Minor retrofit'!$T$39,IF(F72="Scenario2PBT6",'Minor retrofit'!$U$39,IF(F72="Scenario3PBT6",'Minor retrofit'!$V$39,"")))&amp;IF(F72="Scenario1PBT7",'Minor retrofit'!$W$39,IF(F72="Scenario2PBT7",'Minor retrofit'!$X$39,IF(F72="Scenario3PBT7",'Minor retrofit'!$Y$39,"")))&amp;IF(F72="Scenario1PBT8",'Minor retrofit'!$Z$39,IF(F72="Scenario2PBT8",'Minor retrofit'!$AA$39,IF(F72="Scenario3PBT8",'Minor retrofit'!$AB$39,"")))&amp;IF(F72="Scenario1PBT9",'Minor retrofit'!$AC$39,IF(F72="Scenario2PBT9",'Minor retrofit'!$AD$39,IF(F72="Scenario3PBT9",'Minor retrofit'!$AE$39,"")))&amp;IF(F72="Scenario1PBT10",'Minor retrofit'!$AF$39,IF(F72="Scenario2PBT10",'Minor retrofit'!$AG$39,IF(F72="Scenario3PBT10",'Minor retrofit'!$AH$39,"")))&amp;IF(F72="Scenario1PBT11",'Minor retrofit'!$AI$39,IF(F72="Scenario2PBT11",'Minor retrofit'!$AJ$39,IF(F72="Scenario3PBT11",'Minor retrofit'!$AK$39,"")))&amp;IF(F72="Scenario1PBT12",'Minor retrofit'!$AL$39,IF(F72="Scenario2PBT12",'Minor retrofit'!$AM$39,IF(F72="Scenario3PBT12",'Minor retrofit'!$AN$39,"")))&amp;IF(F72="Scenario1PBT13",'Minor retrofit'!$AO$39,IF(F72="Scenario2PBT13",'Minor retrofit'!$AP$39,IF(F72="Scenario3PBT13",'Minor retrofit'!$AQ$39,"")))&amp;IF(F72="Scenario1PBT14",'Minor retrofit'!$AR$39,IF(F72="Scenario2PBT14",'Minor retrofit'!$AS$39,IF(F72="Scenario3PBT14",'Minor retrofit'!$AT$39,"")))&amp;IF(F72="Scenario1PBT15",'Minor retrofit'!$AU$39,IF(F72="Scenario2PBT15",'Minor retrofit'!$AV$39,IF(F72="Scenario3PBT15",'Minor retrofit'!$AW$39,"")))</f>
        <v/>
      </c>
      <c r="V72" s="117">
        <f t="shared" si="56"/>
        <v>0</v>
      </c>
      <c r="W72" s="117" t="str">
        <f>IF(F72="Scenario1PBT1",'Minor retrofit'!$E$41,IF(F72="Scenario2PBT1",'Minor retrofit'!$F$41,IF(F72="Scenario3PBT1",'Minor retrofit'!$G$41,"")))&amp;IF(F72="Scenario1PBT2",'Minor retrofit'!$H$41,IF(F72="Scenario2PBT2",'Minor retrofit'!$I$41,IF(F72="Scenario3PBT2",'Minor retrofit'!$J$41,"")))&amp;IF(F72="Scenario1PBT3",'Minor retrofit'!$K$41,IF(F72="Scenario2PBT3",'Minor retrofit'!$L$41,IF(F72="Scenario3PBT3",'Minor retrofit'!$M$41,"")))&amp;IF(F72="Scenario1PBT4",'Minor retrofit'!$N$41,IF(F72="Scenario2PBT4",'Minor retrofit'!$O$41,IF(F72="Scenario3PBT4",'Minor retrofit'!$P$41,"")))&amp;IF(F72="Scenario1PBT5",'Minor retrofit'!$Q$41,IF(F72="Scenario2PBT5",'Minor retrofit'!$R$41,IF(F72="Scenario3PBT5",'Minor retrofit'!$S$41,"")))&amp;IF(F72="Scenario1PBT6",'Minor retrofit'!$T$41,IF(F72="Scenario2PBT6",'Minor retrofit'!$U$41,IF(F72="Scenario3PBT6",'Minor retrofit'!$V$41,"")))&amp;IF(F72="Scenario1PBT7",'Minor retrofit'!$W$41,IF(F72="Scenario2PBT7",'Minor retrofit'!$X$41,IF(F72="Scenario3PBT7",'Minor retrofit'!$Y$41,"")))&amp;IF(F72="Scenario1PBT8",'Minor retrofit'!$Z$41,IF(F72="Scenario2PBT8",'Minor retrofit'!$AA$41,IF(F72="Scenario3PBT8",'Minor retrofit'!$AB$41,"")))&amp;IF(F72="Scenario1PBT9",'Minor retrofit'!$AC$41,IF(F72="Scenario2PBT9",'Minor retrofit'!$AD$41,IF(F72="Scenario3PBT9",'Minor retrofit'!$AE$41,"")))&amp;IF(F72="Scenario1PBT10",'Minor retrofit'!$AF$41,IF(F72="Scenario2PBT10",'Minor retrofit'!$AG$41,IF(F72="Scenario3PBT10",'Minor retrofit'!$AH$41,"")))&amp;IF(F72="Scenario1PBT11",'Minor retrofit'!$AI$41,IF(F72="Scenario2PBT11",'Minor retrofit'!$AJ$41,IF(F72="Scenario3PBT11",'Minor retrofit'!$AK$41,"")))&amp;IF(F72="Scenario1PBT12",'Minor retrofit'!$AL$41,IF(F72="Scenario2PBT12",'Minor retrofit'!$AM$41,IF(F72="Scenario3PBT12",'Minor retrofit'!$AN$41,"")))&amp;IF(F72="Scenario1PBT13",'Minor retrofit'!$AO$41,IF(F72="Scenario2PBT13",'Minor retrofit'!$AP$41,IF(F72="Scenario3PBT13",'Minor retrofit'!$AQ$41,"")))&amp;IF(F72="Scenario1PBT14",'Minor retrofit'!$AR$41,IF(F72="Scenario2PBT14",'Minor retrofit'!$AS$41,IF(F72="Scenario3PBT14",'Minor retrofit'!$AT$41,"")))&amp;IF(F72="Scenario1PBT15",'Minor retrofit'!$AU$41,IF(F72="Scenario2PBT15",'Minor retrofit'!$AV$41,IF(F72="Scenario3PBT15",'Minor retrofit'!$AW$41,"")))</f>
        <v/>
      </c>
      <c r="X72" s="117">
        <f t="shared" si="57"/>
        <v>0</v>
      </c>
      <c r="Y72" s="117" t="str">
        <f>IF(F72="Scenario1PBT1",'Minor retrofit'!$E$43,IF(F72="Scenario2PBT1",'Minor retrofit'!$F$43,IF(F72="Scenario3PBT1",'Minor retrofit'!$G$43,"")))&amp;IF(F72="Scenario1PBT2",'Minor retrofit'!$H$43,IF(F72="Scenario2PBT2",'Minor retrofit'!$I$43,IF(F72="Scenario3PBT2",'Minor retrofit'!$J$43,"")))&amp;IF(F72="Scenario1PBT3",'Minor retrofit'!$K$43,IF(F72="Scenario2PBT3",'Minor retrofit'!$L$43,IF(F72="Scenario3PBT3",'Minor retrofit'!$M$43,"")))&amp;IF(F72="Scenario1PBT4",'Minor retrofit'!$N$43,IF(F72="Scenario2PBT4",'Minor retrofit'!$O$43,IF(F72="Scenario3PBT4",'Minor retrofit'!$P$43,"")))&amp;IF(F72="Scenario1PBT5",'Minor retrofit'!$Q$43,IF(F72="Scenario2PBT5",'Minor retrofit'!$R$43,IF(F72="Scenario3PBT5",'Minor retrofit'!$S$43,"")))&amp;IF(F72="Scenario1PBT6",'Minor retrofit'!$T$43,IF(F72="Scenario2PBT6",'Minor retrofit'!$U$43,IF(F72="Scenario3PBT6",'Minor retrofit'!$V$43,"")))&amp;IF(F72="Scenario1PBT7",'Minor retrofit'!$W$43,IF(F72="Scenario2PBT7",'Minor retrofit'!$X$43,IF(F72="Scenario3PBT7",'Minor retrofit'!$Y$43,"")))&amp;IF(F72="Scenario1PBT8",'Minor retrofit'!$Z$43,IF(F72="Scenario2PBT8",'Minor retrofit'!$AA$43,IF(F72="Scenario3PBT8",'Minor retrofit'!$AB$43,"")))&amp;IF(F72="Scenario1PBT9",'Minor retrofit'!$AC$43,IF(F72="Scenario2PBT9",'Minor retrofit'!$AD$43,IF(F72="Scenario3PBT9",'Minor retrofit'!$AE$43,"")))&amp;IF(F72="Scenario1PBT10",'Minor retrofit'!$AF$43,IF(F72="Scenario2PBT10",'Minor retrofit'!$AG$43,IF(F72="Scenario3PBT10",'Minor retrofit'!$AH$43,"")))&amp;IF(F72="Scenario1PBT11",'Minor retrofit'!$AI$43,IF(F72="Scenario2PBT11",'Minor retrofit'!$AJ$43,IF(F72="Scenario3PBT11",'Minor retrofit'!$AK$43,"")))&amp;IF(F72="Scenario1PBT12",'Minor retrofit'!$AL$43,IF(F72="Scenario2PBT12",'Minor retrofit'!$AM$43,IF(F72="Scenario3PBT12",'Minor retrofit'!$AN$43,"")))&amp;IF(F72="Scenario1PBT13",'Minor retrofit'!$AO$43,IF(F72="Scenario2PBT13",'Minor retrofit'!$AP$43,IF(F72="Scenario3PBT13",'Minor retrofit'!$AQ$43,"")))&amp;IF(F72="Scenario1PBT14",'Minor retrofit'!$AR$43,IF(F72="Scenario2PBT14",'Minor retrofit'!$AS$43,IF(F72="Scenario3PBT14",'Minor retrofit'!$AT$43,"")))&amp;IF(F72="Scenario1PBT15",'Minor retrofit'!$AU$43,IF(F72="Scenario2PBT15",'Minor retrofit'!$AV$43,IF(F72="Scenario3PBT15",'Minor retrofit'!$AW$43,"")))</f>
        <v/>
      </c>
      <c r="Z72" s="117">
        <f t="shared" si="58"/>
        <v>0</v>
      </c>
      <c r="AA72" s="178" t="str">
        <f>IF(F72="Scenario1PBT1",'Minor retrofit'!$E$102,IF(F72="Scenario2PBT1",'Minor retrofit'!$F$102,IF(F72="Scenario3PBT1",'Minor retrofit'!$G$102,"")))&amp;IF(F72="Scenario1PBT2",'Minor retrofit'!$H$102,IF(F72="Scenario2PBT2",'Minor retrofit'!$I$102,IF(F72="Scenario3PBT2",'Minor retrofit'!$J$102,"")))&amp;IF(F72="Scenario1PBT3",'Minor retrofit'!$K$102,IF(F72="Scenario2PBT3",'Minor retrofit'!$L$102,IF(F72="Scenario3PBT3",'Minor retrofit'!$M$102,"")))&amp;IF(F72="Scenario1PBT4",'Minor retrofit'!$N$102,IF(F72="Scenario2PBT4",'Minor retrofit'!$O$102,IF(F72="Scenario3PBT4",'Minor retrofit'!$P$102,"")))&amp;IF(F72="Scenario1PBT5",'Minor retrofit'!$Q$102,IF(F72="Scenario2PBT5",'Minor retrofit'!$R$102,IF(F72="Scenario3PBT5",'Minor retrofit'!$S$102,"")))&amp;IF(F72="Scenario1PBT6",'Minor retrofit'!$T$102,IF(F72="Scenario2PBT6",'Minor retrofit'!$U$102,IF(F72="Scenario3PBT6",'Minor retrofit'!$V$102,"")))&amp;IF(F72="Scenario1PBT7",'Minor retrofit'!$W$102,IF(F72="Scenario2PBT7",'Minor retrofit'!$X$102,IF(F72="Scenario3PBT7",'Minor retrofit'!$Y$102,"")))&amp;IF(F72="Scenario1PBT8",'Minor retrofit'!$Z$102,IF(F72="Scenario2PBT8",'Minor retrofit'!$AA$102,IF(F72="Scenario3PBT8",'Minor retrofit'!$AB$102,"")))&amp;IF(F72="Scenario1PBT9",'Minor retrofit'!$AC$102,IF(F72="Scenario2PBT9",'Minor retrofit'!$AD$102,IF(F72="Scenario3PBT9",'Minor retrofit'!$AE$102,"")))&amp;IF(F72="Scenario1PBT10",'Minor retrofit'!$AF$102,IF(F72="Scenario2PBT10",'Minor retrofit'!$AG$102,IF(F72="Scenario3PBT10",'Minor retrofit'!$AH$102,"")))&amp;IF(F72="Scenario1PBT11",'Minor retrofit'!$AI$102,IF(F72="Scenario2PBT11",'Minor retrofit'!$AJ$102,IF(F72="Scenario3PBT11",'Minor retrofit'!$AK$102,"")))&amp;IF(F72="Scenario1PBT12",'Minor retrofit'!$AL$102,IF(F72="Scenario2PBT12",'Minor retrofit'!$AM$102,IF(F72="Scenario3PBT12",'Minor retrofit'!$AN$102,"")))&amp;IF(F72="Scenario1PBT13",'Minor retrofit'!$AO$102,IF(F72="Scenario2PBT13",'Minor retrofit'!$AP$102,IF(F72="Scenario3PBT13",'Minor retrofit'!$AQ$102,"")))&amp;IF(F72="Scenario1PBT14",'Minor retrofit'!$AR$102,IF(F72="Scenario2PBT14",'Minor retrofit'!$AS$102,IF(F72="Scenario3PBT14",'Minor retrofit'!$AT$102,"")))&amp;IF(F72="Scenario1PBT15",'Minor retrofit'!$AU$102,IF(F72="Scenario2PBT15",'Minor retrofit'!$AV$102,IF(F72="Scenario3PBT15",'Minor retrofit'!$AW$102,"")))</f>
        <v/>
      </c>
      <c r="AB72" s="179">
        <f t="shared" si="59"/>
        <v>0</v>
      </c>
      <c r="AC72" s="363" t="str">
        <f t="shared" si="73"/>
        <v/>
      </c>
      <c r="AD72" s="353">
        <f>IF(AC72="",IFERROR('Projection_Base-case'!G73-G72,0),0)</f>
        <v>0</v>
      </c>
      <c r="AE72" s="350">
        <f t="shared" si="60"/>
        <v>0</v>
      </c>
      <c r="AF72" s="361">
        <f>IFERROR(100*AD72/'Projection_Base-case'!G73,0)</f>
        <v>0</v>
      </c>
      <c r="AG72" s="352">
        <f>IF(AC72="",IFERROR('Projection_Base-case'!I73-I72,0),0)</f>
        <v>0</v>
      </c>
      <c r="AH72" s="353">
        <f t="shared" si="61"/>
        <v>0</v>
      </c>
      <c r="AI72" s="361">
        <f>IFERROR(100*AG72/'Projection_Base-case'!I73,0)</f>
        <v>0</v>
      </c>
      <c r="AJ72" s="352">
        <f>IF(AC72="",IFERROR('Projection_Base-case'!K73-K72,0),0)</f>
        <v>0</v>
      </c>
      <c r="AK72" s="353">
        <f t="shared" si="62"/>
        <v>0</v>
      </c>
      <c r="AL72" s="361">
        <f>IFERROR(100*AJ72/'Projection_Base-case'!K73,0)</f>
        <v>0</v>
      </c>
      <c r="AM72" s="352">
        <f>-IF(AC72="",IFERROR('Projection_Base-case'!M73-M72,0),0)</f>
        <v>0</v>
      </c>
      <c r="AN72" s="353">
        <f t="shared" si="63"/>
        <v>0</v>
      </c>
      <c r="AO72" s="354">
        <f>IFERROR(IF('Projection_Base-case'!N73&gt;0,100*AN72/'Projection_Base-case'!N73,100*AN72/N72),0)</f>
        <v>0</v>
      </c>
      <c r="AP72" s="355">
        <f>IF(AC72="",IFERROR('Projection_Base-case'!O73-O72,0),0)</f>
        <v>0</v>
      </c>
      <c r="AQ72" s="356">
        <f t="shared" si="64"/>
        <v>0</v>
      </c>
      <c r="AR72" s="356">
        <f>IFERROR(100*AP72/'Projection_Base-case'!O73,0)</f>
        <v>0</v>
      </c>
      <c r="AS72" s="355">
        <f>IF(AC72="",IFERROR('Projection_Base-case'!Q73-Q72,0),0)</f>
        <v>0</v>
      </c>
      <c r="AT72" s="356">
        <f t="shared" si="65"/>
        <v>0</v>
      </c>
      <c r="AU72" s="356">
        <f>IFERROR(100*AS72/'Projection_Base-case'!Q73,0)</f>
        <v>0</v>
      </c>
      <c r="AV72" s="355">
        <f>IF(AC72="",IFERROR('Projection_Base-case'!S73-S72,0),0)</f>
        <v>0</v>
      </c>
      <c r="AW72" s="356">
        <f t="shared" si="66"/>
        <v>0</v>
      </c>
      <c r="AX72" s="357">
        <f>IFERROR(100*AV72/'Projection_Base-case'!S73,0)</f>
        <v>0</v>
      </c>
      <c r="AY72" s="358">
        <f>IF(AC72="",IFERROR('Projection_Base-case'!U73-U72,0),0)</f>
        <v>0</v>
      </c>
      <c r="AZ72" s="359">
        <f t="shared" si="67"/>
        <v>0</v>
      </c>
      <c r="BA72" s="359">
        <f>IFERROR(100*AY72/'Projection_Base-case'!U73,0)</f>
        <v>0</v>
      </c>
      <c r="BB72" s="358">
        <f>IF(AC72="",IFERROR('Projection_Base-case'!W73-W72,0),0)</f>
        <v>0</v>
      </c>
      <c r="BC72" s="359">
        <f t="shared" si="68"/>
        <v>0</v>
      </c>
      <c r="BD72" s="359">
        <f>IFERROR(100*BB72/'Projection_Base-case'!W73,0)</f>
        <v>0</v>
      </c>
      <c r="BE72" s="358">
        <f>IF(AC72="",IFERROR('Projection_Base-case'!Y73-Y72,0),0)</f>
        <v>0</v>
      </c>
      <c r="BF72" s="359">
        <f t="shared" si="69"/>
        <v>0</v>
      </c>
      <c r="BG72" s="359">
        <f>IFERROR(100*BE72/'Projection_Base-case'!Y73,0)</f>
        <v>0</v>
      </c>
      <c r="BH72" s="359">
        <f t="shared" si="70"/>
        <v>0</v>
      </c>
      <c r="BI72" s="360">
        <f t="shared" si="71"/>
        <v>0</v>
      </c>
    </row>
    <row r="73" spans="1:61">
      <c r="A73" s="205">
        <v>69</v>
      </c>
      <c r="B73" s="347">
        <f>IF('Projection_Base-case'!B74&lt;&gt;"",'Projection_Base-case'!B74,0)</f>
        <v>0</v>
      </c>
      <c r="C73" s="347">
        <f>IF('Projection_Base-case'!C74&lt;&gt;"",'Projection_Base-case'!C74,0)</f>
        <v>0</v>
      </c>
      <c r="D73" s="365">
        <f>IF('Projection_Base-case'!D74&lt;&gt;"",'Projection_Base-case'!D74,0)</f>
        <v>0</v>
      </c>
      <c r="E73" s="369"/>
      <c r="F73" s="367" t="str">
        <f t="shared" si="72"/>
        <v>0</v>
      </c>
      <c r="G73" s="206" t="str">
        <f>IF(F73="Scenario1PBT1",'Minor retrofit'!$E$7,IF(F73="Scenario2PBT1",'Minor retrofit'!$F$7,IF(F73="Scenario3PBT1",'Minor retrofit'!$G$7,"")))&amp;IF(F73="Scenario1PBT2",'Minor retrofit'!$H$7,IF(F73="Scenario2PBT2",'Minor retrofit'!$I$7,IF(F73="Scenario3PBT2",'Minor retrofit'!$J$7,"")))&amp;IF(F73="Scenario1PBT3",'Minor retrofit'!$K$7,IF(F73="Scenario2PBT3",'Minor retrofit'!$L$7,IF(F73="Scenario3PBT3",'Minor retrofit'!$M$7,"")))&amp;IF(F73="Scenario1PBT4",'Minor retrofit'!$N$7,IF(F73="Scenario2PBT4",'Minor retrofit'!$O$7,IF(F73="Scenario3PBT4",'Minor retrofit'!$P$7,"")))&amp;IF(F73="Scenario1PBT5",'Minor retrofit'!$Q$7,IF(F73="Scenario2PBT5",'Minor retrofit'!$R$7,IF(F73="Scenario3PBT5",'Minor retrofit'!$S$7,"")))&amp;IF(F73="Scenario1PBT6",'Minor retrofit'!$T$7,IF(F73="Scenario2PBT6",'Minor retrofit'!$U$7,IF(F73="Scenario3PBT6",'Minor retrofit'!$V$7,"")))&amp;IF(F73="Scenario1PBT7",'Minor retrofit'!$W$7,IF(F73="Scenario2PBT7",'Minor retrofit'!$X$7,IF(F73="Scenario3PBT7",'Minor retrofit'!$Y$7,"")))&amp;IF(F73="Scenario1PBT8",'Minor retrofit'!$Z$7,IF(F73="Scenario2PBT8",'Minor retrofit'!$AA$7,IF(F73="Scenario3PBT8",'Minor retrofit'!$AB$7,"")))&amp;IF(F73="Scenario1PBT9",'Minor retrofit'!$AC$7,IF(F73="Scenario2PBT9",'Minor retrofit'!$AD$7,IF(F73="Scenario3PBT9",'Minor retrofit'!$AE$7,"")))&amp;IF(F73="Scenario1PBT10",'Minor retrofit'!$AF$7,IF(F73="Scenario2PBT10",'Minor retrofit'!$AG$7,IF(F73="Scenario3PBT10",'Minor retrofit'!$AH$7,"")))&amp;IF(F73="Scenario1PBT11",'Minor retrofit'!$AI$7,IF(F73="Scenario2PBT11",'Minor retrofit'!$AJ$7,IF(F73="Scenario3PBT11",'Minor retrofit'!$AK$7,"")))&amp;IF(F73="Scenario1PBT12",'Minor retrofit'!$AL$7,IF(F73="Scenario2PBT12",'Minor retrofit'!$AM$7,IF(F73="Scenario3PBT12",'Minor retrofit'!$AN$7,"")))&amp;IF(F73="Scenario1PBT13",'Minor retrofit'!$AO$7,IF(F73="Scenario2PBT13",'Minor retrofit'!$AP$7,IF(F73="Scenario3PBT13",'Minor retrofit'!$AQ$7,"")))&amp;IF(F73="Scenario1PBT14",'Minor retrofit'!$AR$7,IF(F73="Scenario2PBT14",'Minor retrofit'!$AS$7,IF(F73="Scenario3PBT14",'Minor retrofit'!$AT$7,"")))&amp;IF(F73="Scenario1PBT15",'Minor retrofit'!$AU$7,IF(F73="Scenario2PBT15",'Minor retrofit'!$AV$7,IF(F73="Scenario3PBT15",'Minor retrofit'!$AW$7,"")))</f>
        <v/>
      </c>
      <c r="H73" s="117">
        <f t="shared" si="49"/>
        <v>0</v>
      </c>
      <c r="I73" s="117" t="str">
        <f>IF(F73="Scenario1PBT1",'Minor retrofit'!$E$17,IF(F73="Scenario2PBT1",'Minor retrofit'!$F$17,IF(F73="Scenario3PBT1",'Minor retrofit'!$G$17,"")))&amp;IF(F73="Scenario1PBT2",'Minor retrofit'!$H$17,IF(F73="Scenario2PBT2",'Minor retrofit'!$I$17,IF(F73="Scenario3PBT2",'Minor retrofit'!$J$17,"")))&amp;IF(F73="Scenario1PBT3",'Minor retrofit'!$K$17,IF(F73="Scenario2PBT3",'Minor retrofit'!$L$17,IF(F73="Scenario3PBT3",'Minor retrofit'!$M$17,"")))&amp;IF(F73="Scenario1PBT4",'Minor retrofit'!$N$17,IF(F73="Scenario2PBT4",'Minor retrofit'!$O$17,IF(F73="Scenario3PBT4",'Minor retrofit'!$P$17,"")))&amp;IF(F73="Scenario1PBT5",'Minor retrofit'!$Q$17,IF(F73="Scenario2PBT5",'Minor retrofit'!$R$17,IF(F73="Scenario3PBT5",'Minor retrofit'!$S$17,"")))&amp;IF(F73="Scenario1PBT6",'Minor retrofit'!$T$17,IF(F73="Scenario2PBT6",'Minor retrofit'!$U$17,IF(F73="Scenario3PBT6",'Minor retrofit'!$V$17,"")))&amp;IF(F73="Scenario1PBT7",'Minor retrofit'!$W$17,IF(F73="Scenario2PBT7",'Minor retrofit'!$X$17,IF(F73="Scenario3PBT7",'Minor retrofit'!$Y$17,"")))&amp;IF(F73="Scenario1PBT8",'Minor retrofit'!$Z$17,IF(F73="Scenario2PBT8",'Minor retrofit'!$AA$17,IF(F73="Scenario3PBT8",'Minor retrofit'!$AB$17,"")))&amp;IF(F73="Scenario1PBT9",'Minor retrofit'!$AC$17,IF(F73="Scenario2PBT9",'Minor retrofit'!$AD$17,IF(F73="Scenario3PBT9",'Minor retrofit'!$AE$17,"")))&amp;IF(F73="Scenario1PBT10",'Minor retrofit'!$AF$17,IF(F73="Scenario2PBT10",'Minor retrofit'!$AG$17,IF(F73="Scenario3PBT10",'Minor retrofit'!$AH$17,"")))&amp;IF(F73="Scenario1PBT11",'Minor retrofit'!$AI$17,IF(F73="Scenario2PBT11",'Minor retrofit'!$AJ$17,IF(F73="Scenario3PBT11",'Minor retrofit'!$AK$17,"")))&amp;IF(F73="Scenario1PBT12",'Minor retrofit'!$AL$17,IF(F73="Scenario2PBT12",'Minor retrofit'!$AM$17,IF(F73="Scenario3PBT12",'Minor retrofit'!$AN$17,"")))&amp;IF(F73="Scenario1PBT13",'Minor retrofit'!$AO$17,IF(F73="Scenario2PBT13",'Minor retrofit'!$AP$17,IF(F73="Scenario3PBT13",'Minor retrofit'!$AQ$17,"")))&amp;IF(F73="Scenario1PBT14",'Minor retrofit'!$AR$17,IF(F73="Scenario2PBT14",'Minor retrofit'!$AS$17,IF(F73="Scenario3PBT14",'Minor retrofit'!$AT$17,"")))&amp;IF(F73="Scenario1PBT15",'Minor retrofit'!$AU$17,IF(F73="Scenario2PBT15",'Minor retrofit'!$AV$17,IF(F73="Scenario3PBT15",'Minor retrofit'!$AW$17,"")))</f>
        <v/>
      </c>
      <c r="J73" s="117">
        <f t="shared" si="50"/>
        <v>0</v>
      </c>
      <c r="K73" s="117" t="str">
        <f>IF(F73="Scenario1PBT1",'Minor retrofit'!$E$19,IF(F73="Scenario2PBT1",'Minor retrofit'!$F$19,IF(F73="Scenario3PBT1",'Minor retrofit'!$G$19,"")))&amp;IF(F73="Scenario1PBT2",'Minor retrofit'!$H$19,IF(F73="Scenario2PBT2",'Minor retrofit'!$I$19,IF(F73="Scenario3PBT2",'Minor retrofit'!$J$19,"")))&amp;IF(F73="Scenario1PBT3",'Minor retrofit'!$K$19,IF(F73="Scenario2PBT3",'Minor retrofit'!$L$19,IF(F73="Scenario3PBT3",'Minor retrofit'!$M$19,"")))&amp;IF(F73="Scenario1PBT4",'Minor retrofit'!$N$19,IF(F73="Scenario2PBT4",'Minor retrofit'!$O$19,IF(F73="Scenario3PBT4",'Minor retrofit'!$P$19,"")))&amp;IF(F73="Scenario1PBT5",'Minor retrofit'!$Q$19,IF(F73="Scenario2PBT5",'Minor retrofit'!$R$19,IF(F73="Scenario3PBT5",'Minor retrofit'!$S$19,"")))&amp;IF(F73="Scenario1PBT6",'Minor retrofit'!$T$19,IF(F73="Scenario2PBT6",'Minor retrofit'!$U$19,IF(F73="Scenario3PBT6",'Minor retrofit'!$V$19,"")))&amp;IF(F73="Scenario1PBT7",'Minor retrofit'!$W$19,IF(F73="Scenario2PBT7",'Minor retrofit'!$X$19,IF(F73="Scenario3PBT7",'Minor retrofit'!$Y$19,"")))&amp;IF(F73="Scenario1PBT8",'Minor retrofit'!$Z$19,IF(F73="Scenario2PBT8",'Minor retrofit'!$AA$19,IF(F73="Scenario3PBT8",'Minor retrofit'!$AB$19,"")))&amp;IF(F73="Scenario1PBT9",'Minor retrofit'!$AC$19,IF(F73="Scenario2PBT9",'Minor retrofit'!$AD$19,IF(F73="Scenario3PBT9",'Minor retrofit'!$AE$19,"")))&amp;IF(F73="Scenario1PBT10",'Minor retrofit'!$AF$19,IF(F73="Scenario2PBT10",'Minor retrofit'!$AG$19,IF(F73="Scenario3PBT10",'Minor retrofit'!$AH$19,"")))&amp;IF(F73="Scenario1PBT11",'Minor retrofit'!$AI$19,IF(F73="Scenario2PBT11",'Minor retrofit'!$AJ$19,IF(F73="Scenario3PBT11",'Minor retrofit'!$AK$19,"")))&amp;IF(F73="Scenario1PBT12",'Minor retrofit'!$AL$19,IF(F73="Scenario2PBT12",'Minor retrofit'!$AM$19,IF(F73="Scenario3PBT12",'Minor retrofit'!$AN$19,"")))&amp;IF(F73="Scenario1PBT13",'Minor retrofit'!$AO$19,IF(F73="Scenario2PBT13",'Minor retrofit'!$AP$19,IF(F73="Scenario3PBT13",'Minor retrofit'!$AQ$19,"")))&amp;IF(F73="Scenario1PBT14",'Minor retrofit'!$AR$19,IF(F73="Scenario2PBT14",'Minor retrofit'!$AS$19,IF(F73="Scenario3PBT14",'Minor retrofit'!$AT$19,"")))&amp;IF(F73="Scenario1PBT15",'Minor retrofit'!$AU$19,IF(F73="Scenario2PBT15",'Minor retrofit'!$AV$19,IF(F73="Scenario3PBT15",'Minor retrofit'!$AW$19,"")))</f>
        <v/>
      </c>
      <c r="L73" s="117">
        <f t="shared" si="51"/>
        <v>0</v>
      </c>
      <c r="M73" s="117" t="str">
        <f>IF(F73="Scenario1PBT1",'Minor retrofit'!$E$21,IF(F73="Scenario2PBT1",'Minor retrofit'!$F$21,IF(F73="Scenario3PBT1",'Minor retrofit'!$G$21,"")))&amp;IF(F73="Scenario1PBT2",'Minor retrofit'!$H$21,IF(F73="Scenario2PBT2",'Minor retrofit'!$I$21,IF(F73="Scenario3PBT2",'Minor retrofit'!$J$21,"")))&amp;IF(F73="Scenario1PBT3",'Minor retrofit'!$K$21,IF(F73="Scenario2PBT3",'Minor retrofit'!$L$21,IF(F73="Scenario3PBT3",'Minor retrofit'!$M$21,"")))&amp;IF(F73="Scenario1PBT4",'Minor retrofit'!$N$21,IF(F73="Scenario2PBT4",'Minor retrofit'!$O$21,IF(F73="Scenario3PBT4",'Minor retrofit'!$P$21,"")))&amp;IF(F73="Scenario1PBT5",'Minor retrofit'!$Q$21,IF(F73="Scenario2PBT5",'Minor retrofit'!$R$21,IF(F73="Scenario3PBT5",'Minor retrofit'!$S$21,"")))&amp;IF(F73="Scenario1PBT6",'Minor retrofit'!$T$21,IF(F73="Scenario2PBT6",'Minor retrofit'!$U$21,IF(F73="Scenario3PBT6",'Minor retrofit'!$V$21,"")))&amp;IF(F73="Scenario1PBT7",'Minor retrofit'!$W$21,IF(F73="Scenario2PBT7",'Minor retrofit'!$X$21,IF(F73="Scenario3PBT7",'Minor retrofit'!$Y$21,"")))&amp;IF(F73="Scenario1PBT8",'Minor retrofit'!$Z$21,IF(F73="Scenario2PBT8",'Minor retrofit'!$AA$21,IF(F73="Scenario3PBT8",'Minor retrofit'!$AB$21,"")))&amp;IF(F73="Scenario1PBT9",'Minor retrofit'!$AC$21,IF(F73="Scenario2PBT9",'Minor retrofit'!$AD$21,IF(F73="Scenario3PBT9",'Minor retrofit'!$AE$21,"")))&amp;IF(F73="Scenario1PBT10",'Minor retrofit'!$AF$21,IF(F73="Scenario2PBT10",'Minor retrofit'!$AG$21,IF(F73="Scenario3PBT10",'Minor retrofit'!$AH$21,"")))&amp;IF(F73="Scenario1PBT11",'Minor retrofit'!$AI$21,IF(F73="Scenario2PBT11",'Minor retrofit'!$AJ$21,IF(F73="Scenario3PBT11",'Minor retrofit'!$AK$21,"")))&amp;IF(F73="Scenario1PBT12",'Minor retrofit'!$AL$21,IF(F73="Scenario2PBT12",'Minor retrofit'!$AM$21,IF(F73="Scenario3PBT12",'Minor retrofit'!$AN$21,"")))&amp;IF(F73="Scenario1PBT13",'Minor retrofit'!$AO$21,IF(F73="Scenario2PBT13",'Minor retrofit'!$AP$21,IF(F73="Scenario3PBT13",'Minor retrofit'!$AQ$21,"")))&amp;IF(F73="Scenario1PBT14",'Minor retrofit'!$AR$21,IF(F73="Scenario2PBT14",'Minor retrofit'!$AS$21,IF(F73="Scenario3PBT14",'Minor retrofit'!$AT$21,"")))&amp;IF(F73="Scenario1PBT15",'Minor retrofit'!$AU$21,IF(F73="Scenario2PBT15",'Minor retrofit'!$AV$21,IF(F73="Scenario3PBT15",'Minor retrofit'!$AW$21,"")))</f>
        <v/>
      </c>
      <c r="N73" s="118">
        <f t="shared" si="52"/>
        <v>0</v>
      </c>
      <c r="O73" s="206" t="str">
        <f>IF(F73="Scenario1PBT1",'Minor retrofit'!$E$24,IF(F73="Scenario2PBT1",'Minor retrofit'!$F$24,IF(F73="Scenario3PBT1",'Minor retrofit'!$G$24,"")))&amp;IF(F73="Scenario1PBT2",'Minor retrofit'!$H$24,IF(F73="Scenario2PBT2",'Minor retrofit'!$I$24,IF(F73="Scenario3PBT2",'Minor retrofit'!$J$24,"")))&amp;IF(F73="Scenario1PBT3",'Minor retrofit'!$K$24,IF(F73="Scenario2PBT3",'Minor retrofit'!$L$24,IF(F73="Scenario3PBT3",'Minor retrofit'!$M$24,"")))&amp;IF(F73="Scenario1PBT4",'Minor retrofit'!$N$24,IF(F73="Scenario2PBT4",'Minor retrofit'!$O$24,IF(F73="Scenario3PBT4",'Minor retrofit'!$P$24,"")))&amp;IF(F73="Scenario1PBT5",'Minor retrofit'!$Q$24,IF(F73="Scenario2PBT5",'Minor retrofit'!$R$24,IF(F73="Scenario3PBT5",'Minor retrofit'!$S$24,"")))&amp;IF(F73="Scenario1PBT6",'Minor retrofit'!$T$24,IF(F73="Scenario2PBT6",'Minor retrofit'!$U$24,IF(F73="Scenario3PBT6",'Minor retrofit'!$V$24,"")))&amp;IF(F73="Scenario1PBT7",'Minor retrofit'!$W$24,IF(F73="Scenario2PBT7",'Minor retrofit'!$X$24,IF(F73="Scenario3PBT7",'Minor retrofit'!$Y$24,"")))&amp;IF(F73="Scenario1PBT8",'Minor retrofit'!$Z$24,IF(F73="Scenario2PBT8",'Minor retrofit'!$AA$24,IF(F73="Scenario3PBT8",'Minor retrofit'!$AB$24,"")))&amp;IF(F73="Scenario1PBT9",'Minor retrofit'!$AC$24,IF(F73="Scenario2PBT9",'Minor retrofit'!$AD$24,IF(F73="Scenario3PBT9",'Minor retrofit'!$AE$24,"")))&amp;IF(F73="Scenario1PBT10",'Minor retrofit'!$AF$24,IF(F73="Scenario2PBT10",'Minor retrofit'!$AG$24,IF(F73="Scenario3PBT10",'Minor retrofit'!$AH$24,"")))&amp;IF(F73="Scenario1PBT11",'Minor retrofit'!$AI$24,IF(F73="Scenario2PBT11",'Minor retrofit'!$AJ$24,IF(F73="Scenario3PBT11",'Minor retrofit'!$AK$24,"")))&amp;IF(F73="Scenario1PBT12",'Minor retrofit'!$AL$24,IF(F73="Scenario2PBT12",'Minor retrofit'!$AM$24,IF(F73="Scenario3PBT12",'Minor retrofit'!$AN$24,"")))&amp;IF(F73="Scenario1PBT13",'Minor retrofit'!$AO$24,IF(F73="Scenario2PBT13",'Minor retrofit'!$AP$24,IF(F73="Scenario3PBT13",'Minor retrofit'!$AQ$24,"")))&amp;IF(F73="Scenario1PBT14",'Minor retrofit'!$AR$24,IF(F73="Scenario2PBT14",'Minor retrofit'!$AS$24,IF(F73="Scenario3PBT14",'Minor retrofit'!$AT$24,"")))&amp;IF(F73="Scenario1PBT15",'Minor retrofit'!$AU$24,IF(F73="Scenario2PBT15",'Minor retrofit'!$AV$24,IF(F73="Scenario3PBT15",'Minor retrofit'!$AW$24,"")))</f>
        <v/>
      </c>
      <c r="P73" s="117">
        <f t="shared" si="53"/>
        <v>0</v>
      </c>
      <c r="Q73" s="117" t="str">
        <f>IF(F73="Scenario1PBT1",'Minor retrofit'!$E$26,IF(F73="Scenario2PBT1",'Minor retrofit'!$F$26,IF(F73="Scenario3PBT1",'Minor retrofit'!$G$26,"")))&amp;IF(F73="Scenario1PBT2",'Minor retrofit'!$H$26,IF(F73="Scenario2PBT2",'Minor retrofit'!$I$26,IF(F73="Scenario3PBT2",'Minor retrofit'!$J$26,"")))&amp;IF(F73="Scenario1PBT3",'Minor retrofit'!$K$26,IF(F73="Scenario2PBT3",'Minor retrofit'!$L$26,IF(F73="Scenario3PBT3",'Minor retrofit'!$M$26,"")))&amp;IF(F73="Scenario1PBT4",'Minor retrofit'!$N$26,IF(F73="Scenario2PBT4",'Minor retrofit'!$O$26,IF(F73="Scenario3PBT4",'Minor retrofit'!$P$26,"")))&amp;IF(F73="Scenario1PBT5",'Minor retrofit'!$Q$26,IF(F73="Scenario2PBT5",'Minor retrofit'!$R$26,IF(F73="Scenario3PBT5",'Minor retrofit'!$S$26,"")))&amp;IF(F73="Scenario1PBT6",'Minor retrofit'!$T$26,IF(F73="Scenario2PBT6",'Minor retrofit'!$U$26,IF(F73="Scenario3PBT6",'Minor retrofit'!$V$26,"")))&amp;IF(F73="Scenario1PBT7",'Minor retrofit'!$W$26,IF(F73="Scenario2PBT7",'Minor retrofit'!$X$26,IF(F73="Scenario3PBT7",'Minor retrofit'!$Y$26,"")))&amp;IF(F73="Scenario1PBT8",'Minor retrofit'!$Z$26,IF(F73="Scenario2PBT8",'Minor retrofit'!$AA$26,IF(F73="Scenario3PBT8",'Minor retrofit'!$AB$26,"")))&amp;IF(F73="Scenario1PBT9",'Minor retrofit'!$AC$26,IF(F73="Scenario2PBT9",'Minor retrofit'!$AD$26,IF(F73="Scenario3PBT9",'Minor retrofit'!$AE$26,"")))&amp;IF(F73="Scenario1PBT10",'Minor retrofit'!$AF$26,IF(F73="Scenario2PBT10",'Minor retrofit'!$AG$26,IF(F73="Scenario3PBT10",'Minor retrofit'!$AH$26,"")))&amp;IF(F73="Scenario1PBT11",'Minor retrofit'!$AI$26,IF(F73="Scenario2PBT11",'Minor retrofit'!$AJ$26,IF(F73="Scenario3PBT11",'Minor retrofit'!$AK$26,"")))&amp;IF(F73="Scenario1PBT12",'Minor retrofit'!$AL$26,IF(F73="Scenario2PBT12",'Minor retrofit'!$AM$26,IF(F73="Scenario3PBT12",'Minor retrofit'!$AN$26,"")))&amp;IF(F73="Scenario1PBT13",'Minor retrofit'!$AO$26,IF(F73="Scenario2PBT13",'Minor retrofit'!$AP$26,IF(F73="Scenario3PBT13",'Minor retrofit'!$AQ$26,"")))&amp;IF(F73="Scenario1PBT14",'Minor retrofit'!$AR$26,IF(F73="Scenario2PBT14",'Minor retrofit'!$AS$26,IF(F73="Scenario3PBT14",'Minor retrofit'!$AT$26,"")))&amp;IF(F73="Scenario1PBT15",'Minor retrofit'!$AU$26,IF(F73="Scenario2PBT15",'Minor retrofit'!$AV$26,IF(F73="Scenario3PBT15",'Minor retrofit'!$AW$26,"")))</f>
        <v/>
      </c>
      <c r="R73" s="117">
        <f t="shared" si="54"/>
        <v>0</v>
      </c>
      <c r="S73" s="117" t="str">
        <f>IF(F73="Scenario1PBT1",'Minor retrofit'!$E$28,IF(F73="Scenario2PBT1",'Minor retrofit'!$F$28,IF(F73="Scenario3PBT1",'Minor retrofit'!$G$28,"")))&amp;IF(F73="Scenario1PBT2",'Minor retrofit'!$H$28,IF(F73="Scenario2PBT2",'Minor retrofit'!$I$28,IF(F73="Scenario3PBT2",'Minor retrofit'!$J$28,"")))&amp;IF(F73="Scenario1PBT3",'Minor retrofit'!$K$28,IF(F73="Scenario2PBT3",'Minor retrofit'!$L$28,IF(F73="Scenario3PBT3",'Minor retrofit'!$M$28,"")))&amp;IF(F73="Scenario1PBT4",'Minor retrofit'!$N$28,IF(F73="Scenario2PBT4",'Minor retrofit'!$O$28,IF(F73="Scenario3PBT4",'Minor retrofit'!$P$28,"")))&amp;IF(F73="Scenario1PBT5",'Minor retrofit'!$Q$28,IF(F73="Scenario2PBT5",'Minor retrofit'!$R$28,IF(F73="Scenario3PBT5",'Minor retrofit'!$S$28,"")))&amp;IF(F73="Scenario1PBT6",'Minor retrofit'!$T$28,IF(F73="Scenario2PBT6",'Minor retrofit'!$U$28,IF(F73="Scenario3PBT6",'Minor retrofit'!$V$28,"")))&amp;IF(F73="Scenario1PBT7",'Minor retrofit'!$W$28,IF(F73="Scenario2PBT7",'Minor retrofit'!$X$28,IF(F73="Scenario3PBT7",'Minor retrofit'!$Y$28,"")))&amp;IF(F73="Scenario1PBT8",'Minor retrofit'!$Z$28,IF(F73="Scenario2PBT8",'Minor retrofit'!$AA$28,IF(F73="Scenario3PBT8",'Minor retrofit'!$AB$28,"")))&amp;IF(F73="Scenario1PBT9",'Minor retrofit'!$AC$28,IF(F73="Scenario2PBT9",'Minor retrofit'!$AD$28,IF(F73="Scenario3PBT9",'Minor retrofit'!$AE$28,"")))&amp;IF(F73="Scenario1PBT10",'Minor retrofit'!$AF$28,IF(F73="Scenario2PBT10",'Minor retrofit'!$AG$28,IF(F73="Scenario3PBT10",'Minor retrofit'!$AH$28,"")))&amp;IF(F73="Scenario1PBT11",'Minor retrofit'!$AI$28,IF(F73="Scenario2PBT11",'Minor retrofit'!$AJ$28,IF(F73="Scenario3PBT11",'Minor retrofit'!$AK$28,"")))&amp;IF(F73="Scenario1PBT12",'Minor retrofit'!$AL$28,IF(F73="Scenario2PBT12",'Minor retrofit'!$AM$28,IF(F73="Scenario3PBT12",'Minor retrofit'!$AN$28,"")))&amp;IF(F73="Scenario1PBT13",'Minor retrofit'!$AO$28,IF(F73="Scenario2PBT13",'Minor retrofit'!$AP$28,IF(F73="Scenario3PBT13",'Minor retrofit'!$AQ$28,"")))&amp;IF(F73="Scenario1PBT14",'Minor retrofit'!$AR$28,IF(F73="Scenario2PBT14",'Minor retrofit'!$AS$28,IF(F73="Scenario3PBT14",'Minor retrofit'!$AT$28,"")))&amp;IF(F73="Scenario1PBT15",'Minor retrofit'!$AU$28,IF(F73="Scenario2PBT15",'Minor retrofit'!$AV$28,IF(F73="Scenario3PBT15",'Minor retrofit'!$AW$28,"")))</f>
        <v/>
      </c>
      <c r="T73" s="207">
        <f t="shared" si="55"/>
        <v>0</v>
      </c>
      <c r="U73" s="206" t="str">
        <f>IF(F73="Scenario1PBT1",'Minor retrofit'!$E$39,IF(F73="Scenario2PBT1",'Minor retrofit'!$F$39,IF(F73="Scenario3PBT1",'Minor retrofit'!$G$39,"")))&amp;IF(F73="Scenario1PBT2",'Minor retrofit'!$H$39,IF(F73="Scenario2PBT2",'Minor retrofit'!$I$39,IF(F73="Scenario3PBT2",'Minor retrofit'!$J$39,"")))&amp;IF(F73="Scenario1PBT3",'Minor retrofit'!$K$39,IF(F73="Scenario2PBT3",'Minor retrofit'!$L$39,IF(F73="Scenario3PBT3",'Minor retrofit'!$M$39,"")))&amp;IF(F73="Scenario1PBT4",'Minor retrofit'!$N$39,IF(F73="Scenario2PBT4",'Minor retrofit'!$O$39,IF(F73="Scenario3PBT4",'Minor retrofit'!$P$39,"")))&amp;IF(F73="Scenario1PBT5",'Minor retrofit'!$Q$39,IF(F73="Scenario2PBT5",'Minor retrofit'!$R$39,IF(F73="Scenario3PBT5",'Minor retrofit'!$S$39,"")))&amp;IF(F73="Scenario1PBT6",'Minor retrofit'!$T$39,IF(F73="Scenario2PBT6",'Minor retrofit'!$U$39,IF(F73="Scenario3PBT6",'Minor retrofit'!$V$39,"")))&amp;IF(F73="Scenario1PBT7",'Minor retrofit'!$W$39,IF(F73="Scenario2PBT7",'Minor retrofit'!$X$39,IF(F73="Scenario3PBT7",'Minor retrofit'!$Y$39,"")))&amp;IF(F73="Scenario1PBT8",'Minor retrofit'!$Z$39,IF(F73="Scenario2PBT8",'Minor retrofit'!$AA$39,IF(F73="Scenario3PBT8",'Minor retrofit'!$AB$39,"")))&amp;IF(F73="Scenario1PBT9",'Minor retrofit'!$AC$39,IF(F73="Scenario2PBT9",'Minor retrofit'!$AD$39,IF(F73="Scenario3PBT9",'Minor retrofit'!$AE$39,"")))&amp;IF(F73="Scenario1PBT10",'Minor retrofit'!$AF$39,IF(F73="Scenario2PBT10",'Minor retrofit'!$AG$39,IF(F73="Scenario3PBT10",'Minor retrofit'!$AH$39,"")))&amp;IF(F73="Scenario1PBT11",'Minor retrofit'!$AI$39,IF(F73="Scenario2PBT11",'Minor retrofit'!$AJ$39,IF(F73="Scenario3PBT11",'Minor retrofit'!$AK$39,"")))&amp;IF(F73="Scenario1PBT12",'Minor retrofit'!$AL$39,IF(F73="Scenario2PBT12",'Minor retrofit'!$AM$39,IF(F73="Scenario3PBT12",'Minor retrofit'!$AN$39,"")))&amp;IF(F73="Scenario1PBT13",'Minor retrofit'!$AO$39,IF(F73="Scenario2PBT13",'Minor retrofit'!$AP$39,IF(F73="Scenario3PBT13",'Minor retrofit'!$AQ$39,"")))&amp;IF(F73="Scenario1PBT14",'Minor retrofit'!$AR$39,IF(F73="Scenario2PBT14",'Minor retrofit'!$AS$39,IF(F73="Scenario3PBT14",'Minor retrofit'!$AT$39,"")))&amp;IF(F73="Scenario1PBT15",'Minor retrofit'!$AU$39,IF(F73="Scenario2PBT15",'Minor retrofit'!$AV$39,IF(F73="Scenario3PBT15",'Minor retrofit'!$AW$39,"")))</f>
        <v/>
      </c>
      <c r="V73" s="117">
        <f t="shared" si="56"/>
        <v>0</v>
      </c>
      <c r="W73" s="117" t="str">
        <f>IF(F73="Scenario1PBT1",'Minor retrofit'!$E$41,IF(F73="Scenario2PBT1",'Minor retrofit'!$F$41,IF(F73="Scenario3PBT1",'Minor retrofit'!$G$41,"")))&amp;IF(F73="Scenario1PBT2",'Minor retrofit'!$H$41,IF(F73="Scenario2PBT2",'Minor retrofit'!$I$41,IF(F73="Scenario3PBT2",'Minor retrofit'!$J$41,"")))&amp;IF(F73="Scenario1PBT3",'Minor retrofit'!$K$41,IF(F73="Scenario2PBT3",'Minor retrofit'!$L$41,IF(F73="Scenario3PBT3",'Minor retrofit'!$M$41,"")))&amp;IF(F73="Scenario1PBT4",'Minor retrofit'!$N$41,IF(F73="Scenario2PBT4",'Minor retrofit'!$O$41,IF(F73="Scenario3PBT4",'Minor retrofit'!$P$41,"")))&amp;IF(F73="Scenario1PBT5",'Minor retrofit'!$Q$41,IF(F73="Scenario2PBT5",'Minor retrofit'!$R$41,IF(F73="Scenario3PBT5",'Minor retrofit'!$S$41,"")))&amp;IF(F73="Scenario1PBT6",'Minor retrofit'!$T$41,IF(F73="Scenario2PBT6",'Minor retrofit'!$U$41,IF(F73="Scenario3PBT6",'Minor retrofit'!$V$41,"")))&amp;IF(F73="Scenario1PBT7",'Minor retrofit'!$W$41,IF(F73="Scenario2PBT7",'Minor retrofit'!$X$41,IF(F73="Scenario3PBT7",'Minor retrofit'!$Y$41,"")))&amp;IF(F73="Scenario1PBT8",'Minor retrofit'!$Z$41,IF(F73="Scenario2PBT8",'Minor retrofit'!$AA$41,IF(F73="Scenario3PBT8",'Minor retrofit'!$AB$41,"")))&amp;IF(F73="Scenario1PBT9",'Minor retrofit'!$AC$41,IF(F73="Scenario2PBT9",'Minor retrofit'!$AD$41,IF(F73="Scenario3PBT9",'Minor retrofit'!$AE$41,"")))&amp;IF(F73="Scenario1PBT10",'Minor retrofit'!$AF$41,IF(F73="Scenario2PBT10",'Minor retrofit'!$AG$41,IF(F73="Scenario3PBT10",'Minor retrofit'!$AH$41,"")))&amp;IF(F73="Scenario1PBT11",'Minor retrofit'!$AI$41,IF(F73="Scenario2PBT11",'Minor retrofit'!$AJ$41,IF(F73="Scenario3PBT11",'Minor retrofit'!$AK$41,"")))&amp;IF(F73="Scenario1PBT12",'Minor retrofit'!$AL$41,IF(F73="Scenario2PBT12",'Minor retrofit'!$AM$41,IF(F73="Scenario3PBT12",'Minor retrofit'!$AN$41,"")))&amp;IF(F73="Scenario1PBT13",'Minor retrofit'!$AO$41,IF(F73="Scenario2PBT13",'Minor retrofit'!$AP$41,IF(F73="Scenario3PBT13",'Minor retrofit'!$AQ$41,"")))&amp;IF(F73="Scenario1PBT14",'Minor retrofit'!$AR$41,IF(F73="Scenario2PBT14",'Minor retrofit'!$AS$41,IF(F73="Scenario3PBT14",'Minor retrofit'!$AT$41,"")))&amp;IF(F73="Scenario1PBT15",'Minor retrofit'!$AU$41,IF(F73="Scenario2PBT15",'Minor retrofit'!$AV$41,IF(F73="Scenario3PBT15",'Minor retrofit'!$AW$41,"")))</f>
        <v/>
      </c>
      <c r="X73" s="117">
        <f t="shared" si="57"/>
        <v>0</v>
      </c>
      <c r="Y73" s="117" t="str">
        <f>IF(F73="Scenario1PBT1",'Minor retrofit'!$E$43,IF(F73="Scenario2PBT1",'Minor retrofit'!$F$43,IF(F73="Scenario3PBT1",'Minor retrofit'!$G$43,"")))&amp;IF(F73="Scenario1PBT2",'Minor retrofit'!$H$43,IF(F73="Scenario2PBT2",'Minor retrofit'!$I$43,IF(F73="Scenario3PBT2",'Minor retrofit'!$J$43,"")))&amp;IF(F73="Scenario1PBT3",'Minor retrofit'!$K$43,IF(F73="Scenario2PBT3",'Minor retrofit'!$L$43,IF(F73="Scenario3PBT3",'Minor retrofit'!$M$43,"")))&amp;IF(F73="Scenario1PBT4",'Minor retrofit'!$N$43,IF(F73="Scenario2PBT4",'Minor retrofit'!$O$43,IF(F73="Scenario3PBT4",'Minor retrofit'!$P$43,"")))&amp;IF(F73="Scenario1PBT5",'Minor retrofit'!$Q$43,IF(F73="Scenario2PBT5",'Minor retrofit'!$R$43,IF(F73="Scenario3PBT5",'Minor retrofit'!$S$43,"")))&amp;IF(F73="Scenario1PBT6",'Minor retrofit'!$T$43,IF(F73="Scenario2PBT6",'Minor retrofit'!$U$43,IF(F73="Scenario3PBT6",'Minor retrofit'!$V$43,"")))&amp;IF(F73="Scenario1PBT7",'Minor retrofit'!$W$43,IF(F73="Scenario2PBT7",'Minor retrofit'!$X$43,IF(F73="Scenario3PBT7",'Minor retrofit'!$Y$43,"")))&amp;IF(F73="Scenario1PBT8",'Minor retrofit'!$Z$43,IF(F73="Scenario2PBT8",'Minor retrofit'!$AA$43,IF(F73="Scenario3PBT8",'Minor retrofit'!$AB$43,"")))&amp;IF(F73="Scenario1PBT9",'Minor retrofit'!$AC$43,IF(F73="Scenario2PBT9",'Minor retrofit'!$AD$43,IF(F73="Scenario3PBT9",'Minor retrofit'!$AE$43,"")))&amp;IF(F73="Scenario1PBT10",'Minor retrofit'!$AF$43,IF(F73="Scenario2PBT10",'Minor retrofit'!$AG$43,IF(F73="Scenario3PBT10",'Minor retrofit'!$AH$43,"")))&amp;IF(F73="Scenario1PBT11",'Minor retrofit'!$AI$43,IF(F73="Scenario2PBT11",'Minor retrofit'!$AJ$43,IF(F73="Scenario3PBT11",'Minor retrofit'!$AK$43,"")))&amp;IF(F73="Scenario1PBT12",'Minor retrofit'!$AL$43,IF(F73="Scenario2PBT12",'Minor retrofit'!$AM$43,IF(F73="Scenario3PBT12",'Minor retrofit'!$AN$43,"")))&amp;IF(F73="Scenario1PBT13",'Minor retrofit'!$AO$43,IF(F73="Scenario2PBT13",'Minor retrofit'!$AP$43,IF(F73="Scenario3PBT13",'Minor retrofit'!$AQ$43,"")))&amp;IF(F73="Scenario1PBT14",'Minor retrofit'!$AR$43,IF(F73="Scenario2PBT14",'Minor retrofit'!$AS$43,IF(F73="Scenario3PBT14",'Minor retrofit'!$AT$43,"")))&amp;IF(F73="Scenario1PBT15",'Minor retrofit'!$AU$43,IF(F73="Scenario2PBT15",'Minor retrofit'!$AV$43,IF(F73="Scenario3PBT15",'Minor retrofit'!$AW$43,"")))</f>
        <v/>
      </c>
      <c r="Z73" s="117">
        <f t="shared" si="58"/>
        <v>0</v>
      </c>
      <c r="AA73" s="178" t="str">
        <f>IF(F73="Scenario1PBT1",'Minor retrofit'!$E$102,IF(F73="Scenario2PBT1",'Minor retrofit'!$F$102,IF(F73="Scenario3PBT1",'Minor retrofit'!$G$102,"")))&amp;IF(F73="Scenario1PBT2",'Minor retrofit'!$H$102,IF(F73="Scenario2PBT2",'Minor retrofit'!$I$102,IF(F73="Scenario3PBT2",'Minor retrofit'!$J$102,"")))&amp;IF(F73="Scenario1PBT3",'Minor retrofit'!$K$102,IF(F73="Scenario2PBT3",'Minor retrofit'!$L$102,IF(F73="Scenario3PBT3",'Minor retrofit'!$M$102,"")))&amp;IF(F73="Scenario1PBT4",'Minor retrofit'!$N$102,IF(F73="Scenario2PBT4",'Minor retrofit'!$O$102,IF(F73="Scenario3PBT4",'Minor retrofit'!$P$102,"")))&amp;IF(F73="Scenario1PBT5",'Minor retrofit'!$Q$102,IF(F73="Scenario2PBT5",'Minor retrofit'!$R$102,IF(F73="Scenario3PBT5",'Minor retrofit'!$S$102,"")))&amp;IF(F73="Scenario1PBT6",'Minor retrofit'!$T$102,IF(F73="Scenario2PBT6",'Minor retrofit'!$U$102,IF(F73="Scenario3PBT6",'Minor retrofit'!$V$102,"")))&amp;IF(F73="Scenario1PBT7",'Minor retrofit'!$W$102,IF(F73="Scenario2PBT7",'Minor retrofit'!$X$102,IF(F73="Scenario3PBT7",'Minor retrofit'!$Y$102,"")))&amp;IF(F73="Scenario1PBT8",'Minor retrofit'!$Z$102,IF(F73="Scenario2PBT8",'Minor retrofit'!$AA$102,IF(F73="Scenario3PBT8",'Minor retrofit'!$AB$102,"")))&amp;IF(F73="Scenario1PBT9",'Minor retrofit'!$AC$102,IF(F73="Scenario2PBT9",'Minor retrofit'!$AD$102,IF(F73="Scenario3PBT9",'Minor retrofit'!$AE$102,"")))&amp;IF(F73="Scenario1PBT10",'Minor retrofit'!$AF$102,IF(F73="Scenario2PBT10",'Minor retrofit'!$AG$102,IF(F73="Scenario3PBT10",'Minor retrofit'!$AH$102,"")))&amp;IF(F73="Scenario1PBT11",'Minor retrofit'!$AI$102,IF(F73="Scenario2PBT11",'Minor retrofit'!$AJ$102,IF(F73="Scenario3PBT11",'Minor retrofit'!$AK$102,"")))&amp;IF(F73="Scenario1PBT12",'Minor retrofit'!$AL$102,IF(F73="Scenario2PBT12",'Minor retrofit'!$AM$102,IF(F73="Scenario3PBT12",'Minor retrofit'!$AN$102,"")))&amp;IF(F73="Scenario1PBT13",'Minor retrofit'!$AO$102,IF(F73="Scenario2PBT13",'Minor retrofit'!$AP$102,IF(F73="Scenario3PBT13",'Minor retrofit'!$AQ$102,"")))&amp;IF(F73="Scenario1PBT14",'Minor retrofit'!$AR$102,IF(F73="Scenario2PBT14",'Minor retrofit'!$AS$102,IF(F73="Scenario3PBT14",'Minor retrofit'!$AT$102,"")))&amp;IF(F73="Scenario1PBT15",'Minor retrofit'!$AU$102,IF(F73="Scenario2PBT15",'Minor retrofit'!$AV$102,IF(F73="Scenario3PBT15",'Minor retrofit'!$AW$102,"")))</f>
        <v/>
      </c>
      <c r="AB73" s="179">
        <f t="shared" si="59"/>
        <v>0</v>
      </c>
      <c r="AC73" s="363" t="str">
        <f t="shared" si="73"/>
        <v/>
      </c>
      <c r="AD73" s="353">
        <f>IF(AC73="",IFERROR('Projection_Base-case'!G74-G73,0),0)</f>
        <v>0</v>
      </c>
      <c r="AE73" s="350">
        <f t="shared" si="60"/>
        <v>0</v>
      </c>
      <c r="AF73" s="361">
        <f>IFERROR(100*AD73/'Projection_Base-case'!G74,0)</f>
        <v>0</v>
      </c>
      <c r="AG73" s="352">
        <f>IF(AC73="",IFERROR('Projection_Base-case'!I74-I73,0),0)</f>
        <v>0</v>
      </c>
      <c r="AH73" s="353">
        <f t="shared" si="61"/>
        <v>0</v>
      </c>
      <c r="AI73" s="361">
        <f>IFERROR(100*AG73/'Projection_Base-case'!I74,0)</f>
        <v>0</v>
      </c>
      <c r="AJ73" s="352">
        <f>IF(AC73="",IFERROR('Projection_Base-case'!K74-K73,0),0)</f>
        <v>0</v>
      </c>
      <c r="AK73" s="353">
        <f t="shared" si="62"/>
        <v>0</v>
      </c>
      <c r="AL73" s="361">
        <f>IFERROR(100*AJ73/'Projection_Base-case'!K74,0)</f>
        <v>0</v>
      </c>
      <c r="AM73" s="352">
        <f>-IF(AC73="",IFERROR('Projection_Base-case'!M74-M73,0),0)</f>
        <v>0</v>
      </c>
      <c r="AN73" s="353">
        <f t="shared" si="63"/>
        <v>0</v>
      </c>
      <c r="AO73" s="354">
        <f>IFERROR(IF('Projection_Base-case'!N74&gt;0,100*AN73/'Projection_Base-case'!N74,100*AN73/N73),0)</f>
        <v>0</v>
      </c>
      <c r="AP73" s="355">
        <f>IF(AC73="",IFERROR('Projection_Base-case'!O74-O73,0),0)</f>
        <v>0</v>
      </c>
      <c r="AQ73" s="356">
        <f t="shared" si="64"/>
        <v>0</v>
      </c>
      <c r="AR73" s="356">
        <f>IFERROR(100*AP73/'Projection_Base-case'!O74,0)</f>
        <v>0</v>
      </c>
      <c r="AS73" s="355">
        <f>IF(AC73="",IFERROR('Projection_Base-case'!Q74-Q73,0),0)</f>
        <v>0</v>
      </c>
      <c r="AT73" s="356">
        <f t="shared" si="65"/>
        <v>0</v>
      </c>
      <c r="AU73" s="356">
        <f>IFERROR(100*AS73/'Projection_Base-case'!Q74,0)</f>
        <v>0</v>
      </c>
      <c r="AV73" s="355">
        <f>IF(AC73="",IFERROR('Projection_Base-case'!S74-S73,0),0)</f>
        <v>0</v>
      </c>
      <c r="AW73" s="356">
        <f t="shared" si="66"/>
        <v>0</v>
      </c>
      <c r="AX73" s="357">
        <f>IFERROR(100*AV73/'Projection_Base-case'!S74,0)</f>
        <v>0</v>
      </c>
      <c r="AY73" s="358">
        <f>IF(AC73="",IFERROR('Projection_Base-case'!U74-U73,0),0)</f>
        <v>0</v>
      </c>
      <c r="AZ73" s="359">
        <f t="shared" si="67"/>
        <v>0</v>
      </c>
      <c r="BA73" s="359">
        <f>IFERROR(100*AY73/'Projection_Base-case'!U74,0)</f>
        <v>0</v>
      </c>
      <c r="BB73" s="358">
        <f>IF(AC73="",IFERROR('Projection_Base-case'!W74-W73,0),0)</f>
        <v>0</v>
      </c>
      <c r="BC73" s="359">
        <f t="shared" si="68"/>
        <v>0</v>
      </c>
      <c r="BD73" s="359">
        <f>IFERROR(100*BB73/'Projection_Base-case'!W74,0)</f>
        <v>0</v>
      </c>
      <c r="BE73" s="358">
        <f>IF(AC73="",IFERROR('Projection_Base-case'!Y74-Y73,0),0)</f>
        <v>0</v>
      </c>
      <c r="BF73" s="359">
        <f t="shared" si="69"/>
        <v>0</v>
      </c>
      <c r="BG73" s="359">
        <f>IFERROR(100*BE73/'Projection_Base-case'!Y74,0)</f>
        <v>0</v>
      </c>
      <c r="BH73" s="359">
        <f t="shared" si="70"/>
        <v>0</v>
      </c>
      <c r="BI73" s="360">
        <f t="shared" si="71"/>
        <v>0</v>
      </c>
    </row>
    <row r="74" spans="1:61">
      <c r="A74" s="205">
        <v>70</v>
      </c>
      <c r="B74" s="347">
        <f>IF('Projection_Base-case'!B75&lt;&gt;"",'Projection_Base-case'!B75,0)</f>
        <v>0</v>
      </c>
      <c r="C74" s="347">
        <f>IF('Projection_Base-case'!C75&lt;&gt;"",'Projection_Base-case'!C75,0)</f>
        <v>0</v>
      </c>
      <c r="D74" s="365">
        <f>IF('Projection_Base-case'!D75&lt;&gt;"",'Projection_Base-case'!D75,0)</f>
        <v>0</v>
      </c>
      <c r="E74" s="369"/>
      <c r="F74" s="367" t="str">
        <f t="shared" si="72"/>
        <v>0</v>
      </c>
      <c r="G74" s="206" t="str">
        <f>IF(F74="Scenario1PBT1",'Minor retrofit'!$E$7,IF(F74="Scenario2PBT1",'Minor retrofit'!$F$7,IF(F74="Scenario3PBT1",'Minor retrofit'!$G$7,"")))&amp;IF(F74="Scenario1PBT2",'Minor retrofit'!$H$7,IF(F74="Scenario2PBT2",'Minor retrofit'!$I$7,IF(F74="Scenario3PBT2",'Minor retrofit'!$J$7,"")))&amp;IF(F74="Scenario1PBT3",'Minor retrofit'!$K$7,IF(F74="Scenario2PBT3",'Minor retrofit'!$L$7,IF(F74="Scenario3PBT3",'Minor retrofit'!$M$7,"")))&amp;IF(F74="Scenario1PBT4",'Minor retrofit'!$N$7,IF(F74="Scenario2PBT4",'Minor retrofit'!$O$7,IF(F74="Scenario3PBT4",'Minor retrofit'!$P$7,"")))&amp;IF(F74="Scenario1PBT5",'Minor retrofit'!$Q$7,IF(F74="Scenario2PBT5",'Minor retrofit'!$R$7,IF(F74="Scenario3PBT5",'Minor retrofit'!$S$7,"")))&amp;IF(F74="Scenario1PBT6",'Minor retrofit'!$T$7,IF(F74="Scenario2PBT6",'Minor retrofit'!$U$7,IF(F74="Scenario3PBT6",'Minor retrofit'!$V$7,"")))&amp;IF(F74="Scenario1PBT7",'Minor retrofit'!$W$7,IF(F74="Scenario2PBT7",'Minor retrofit'!$X$7,IF(F74="Scenario3PBT7",'Minor retrofit'!$Y$7,"")))&amp;IF(F74="Scenario1PBT8",'Minor retrofit'!$Z$7,IF(F74="Scenario2PBT8",'Minor retrofit'!$AA$7,IF(F74="Scenario3PBT8",'Minor retrofit'!$AB$7,"")))&amp;IF(F74="Scenario1PBT9",'Minor retrofit'!$AC$7,IF(F74="Scenario2PBT9",'Minor retrofit'!$AD$7,IF(F74="Scenario3PBT9",'Minor retrofit'!$AE$7,"")))&amp;IF(F74="Scenario1PBT10",'Minor retrofit'!$AF$7,IF(F74="Scenario2PBT10",'Minor retrofit'!$AG$7,IF(F74="Scenario3PBT10",'Minor retrofit'!$AH$7,"")))&amp;IF(F74="Scenario1PBT11",'Minor retrofit'!$AI$7,IF(F74="Scenario2PBT11",'Minor retrofit'!$AJ$7,IF(F74="Scenario3PBT11",'Minor retrofit'!$AK$7,"")))&amp;IF(F74="Scenario1PBT12",'Minor retrofit'!$AL$7,IF(F74="Scenario2PBT12",'Minor retrofit'!$AM$7,IF(F74="Scenario3PBT12",'Minor retrofit'!$AN$7,"")))&amp;IF(F74="Scenario1PBT13",'Minor retrofit'!$AO$7,IF(F74="Scenario2PBT13",'Minor retrofit'!$AP$7,IF(F74="Scenario3PBT13",'Minor retrofit'!$AQ$7,"")))&amp;IF(F74="Scenario1PBT14",'Minor retrofit'!$AR$7,IF(F74="Scenario2PBT14",'Minor retrofit'!$AS$7,IF(F74="Scenario3PBT14",'Minor retrofit'!$AT$7,"")))&amp;IF(F74="Scenario1PBT15",'Minor retrofit'!$AU$7,IF(F74="Scenario2PBT15",'Minor retrofit'!$AV$7,IF(F74="Scenario3PBT15",'Minor retrofit'!$AW$7,"")))</f>
        <v/>
      </c>
      <c r="H74" s="117">
        <f t="shared" si="49"/>
        <v>0</v>
      </c>
      <c r="I74" s="117" t="str">
        <f>IF(F74="Scenario1PBT1",'Minor retrofit'!$E$17,IF(F74="Scenario2PBT1",'Minor retrofit'!$F$17,IF(F74="Scenario3PBT1",'Minor retrofit'!$G$17,"")))&amp;IF(F74="Scenario1PBT2",'Minor retrofit'!$H$17,IF(F74="Scenario2PBT2",'Minor retrofit'!$I$17,IF(F74="Scenario3PBT2",'Minor retrofit'!$J$17,"")))&amp;IF(F74="Scenario1PBT3",'Minor retrofit'!$K$17,IF(F74="Scenario2PBT3",'Minor retrofit'!$L$17,IF(F74="Scenario3PBT3",'Minor retrofit'!$M$17,"")))&amp;IF(F74="Scenario1PBT4",'Minor retrofit'!$N$17,IF(F74="Scenario2PBT4",'Minor retrofit'!$O$17,IF(F74="Scenario3PBT4",'Minor retrofit'!$P$17,"")))&amp;IF(F74="Scenario1PBT5",'Minor retrofit'!$Q$17,IF(F74="Scenario2PBT5",'Minor retrofit'!$R$17,IF(F74="Scenario3PBT5",'Minor retrofit'!$S$17,"")))&amp;IF(F74="Scenario1PBT6",'Minor retrofit'!$T$17,IF(F74="Scenario2PBT6",'Minor retrofit'!$U$17,IF(F74="Scenario3PBT6",'Minor retrofit'!$V$17,"")))&amp;IF(F74="Scenario1PBT7",'Minor retrofit'!$W$17,IF(F74="Scenario2PBT7",'Minor retrofit'!$X$17,IF(F74="Scenario3PBT7",'Minor retrofit'!$Y$17,"")))&amp;IF(F74="Scenario1PBT8",'Minor retrofit'!$Z$17,IF(F74="Scenario2PBT8",'Minor retrofit'!$AA$17,IF(F74="Scenario3PBT8",'Minor retrofit'!$AB$17,"")))&amp;IF(F74="Scenario1PBT9",'Minor retrofit'!$AC$17,IF(F74="Scenario2PBT9",'Minor retrofit'!$AD$17,IF(F74="Scenario3PBT9",'Minor retrofit'!$AE$17,"")))&amp;IF(F74="Scenario1PBT10",'Minor retrofit'!$AF$17,IF(F74="Scenario2PBT10",'Minor retrofit'!$AG$17,IF(F74="Scenario3PBT10",'Minor retrofit'!$AH$17,"")))&amp;IF(F74="Scenario1PBT11",'Minor retrofit'!$AI$17,IF(F74="Scenario2PBT11",'Minor retrofit'!$AJ$17,IF(F74="Scenario3PBT11",'Minor retrofit'!$AK$17,"")))&amp;IF(F74="Scenario1PBT12",'Minor retrofit'!$AL$17,IF(F74="Scenario2PBT12",'Minor retrofit'!$AM$17,IF(F74="Scenario3PBT12",'Minor retrofit'!$AN$17,"")))&amp;IF(F74="Scenario1PBT13",'Minor retrofit'!$AO$17,IF(F74="Scenario2PBT13",'Minor retrofit'!$AP$17,IF(F74="Scenario3PBT13",'Minor retrofit'!$AQ$17,"")))&amp;IF(F74="Scenario1PBT14",'Minor retrofit'!$AR$17,IF(F74="Scenario2PBT14",'Minor retrofit'!$AS$17,IF(F74="Scenario3PBT14",'Minor retrofit'!$AT$17,"")))&amp;IF(F74="Scenario1PBT15",'Minor retrofit'!$AU$17,IF(F74="Scenario2PBT15",'Minor retrofit'!$AV$17,IF(F74="Scenario3PBT15",'Minor retrofit'!$AW$17,"")))</f>
        <v/>
      </c>
      <c r="J74" s="117">
        <f t="shared" si="50"/>
        <v>0</v>
      </c>
      <c r="K74" s="117" t="str">
        <f>IF(F74="Scenario1PBT1",'Minor retrofit'!$E$19,IF(F74="Scenario2PBT1",'Minor retrofit'!$F$19,IF(F74="Scenario3PBT1",'Minor retrofit'!$G$19,"")))&amp;IF(F74="Scenario1PBT2",'Minor retrofit'!$H$19,IF(F74="Scenario2PBT2",'Minor retrofit'!$I$19,IF(F74="Scenario3PBT2",'Minor retrofit'!$J$19,"")))&amp;IF(F74="Scenario1PBT3",'Minor retrofit'!$K$19,IF(F74="Scenario2PBT3",'Minor retrofit'!$L$19,IF(F74="Scenario3PBT3",'Minor retrofit'!$M$19,"")))&amp;IF(F74="Scenario1PBT4",'Minor retrofit'!$N$19,IF(F74="Scenario2PBT4",'Minor retrofit'!$O$19,IF(F74="Scenario3PBT4",'Minor retrofit'!$P$19,"")))&amp;IF(F74="Scenario1PBT5",'Minor retrofit'!$Q$19,IF(F74="Scenario2PBT5",'Minor retrofit'!$R$19,IF(F74="Scenario3PBT5",'Minor retrofit'!$S$19,"")))&amp;IF(F74="Scenario1PBT6",'Minor retrofit'!$T$19,IF(F74="Scenario2PBT6",'Minor retrofit'!$U$19,IF(F74="Scenario3PBT6",'Minor retrofit'!$V$19,"")))&amp;IF(F74="Scenario1PBT7",'Minor retrofit'!$W$19,IF(F74="Scenario2PBT7",'Minor retrofit'!$X$19,IF(F74="Scenario3PBT7",'Minor retrofit'!$Y$19,"")))&amp;IF(F74="Scenario1PBT8",'Minor retrofit'!$Z$19,IF(F74="Scenario2PBT8",'Minor retrofit'!$AA$19,IF(F74="Scenario3PBT8",'Minor retrofit'!$AB$19,"")))&amp;IF(F74="Scenario1PBT9",'Minor retrofit'!$AC$19,IF(F74="Scenario2PBT9",'Minor retrofit'!$AD$19,IF(F74="Scenario3PBT9",'Minor retrofit'!$AE$19,"")))&amp;IF(F74="Scenario1PBT10",'Minor retrofit'!$AF$19,IF(F74="Scenario2PBT10",'Minor retrofit'!$AG$19,IF(F74="Scenario3PBT10",'Minor retrofit'!$AH$19,"")))&amp;IF(F74="Scenario1PBT11",'Minor retrofit'!$AI$19,IF(F74="Scenario2PBT11",'Minor retrofit'!$AJ$19,IF(F74="Scenario3PBT11",'Minor retrofit'!$AK$19,"")))&amp;IF(F74="Scenario1PBT12",'Minor retrofit'!$AL$19,IF(F74="Scenario2PBT12",'Minor retrofit'!$AM$19,IF(F74="Scenario3PBT12",'Minor retrofit'!$AN$19,"")))&amp;IF(F74="Scenario1PBT13",'Minor retrofit'!$AO$19,IF(F74="Scenario2PBT13",'Minor retrofit'!$AP$19,IF(F74="Scenario3PBT13",'Minor retrofit'!$AQ$19,"")))&amp;IF(F74="Scenario1PBT14",'Minor retrofit'!$AR$19,IF(F74="Scenario2PBT14",'Minor retrofit'!$AS$19,IF(F74="Scenario3PBT14",'Minor retrofit'!$AT$19,"")))&amp;IF(F74="Scenario1PBT15",'Minor retrofit'!$AU$19,IF(F74="Scenario2PBT15",'Minor retrofit'!$AV$19,IF(F74="Scenario3PBT15",'Minor retrofit'!$AW$19,"")))</f>
        <v/>
      </c>
      <c r="L74" s="117">
        <f t="shared" si="51"/>
        <v>0</v>
      </c>
      <c r="M74" s="117" t="str">
        <f>IF(F74="Scenario1PBT1",'Minor retrofit'!$E$21,IF(F74="Scenario2PBT1",'Minor retrofit'!$F$21,IF(F74="Scenario3PBT1",'Minor retrofit'!$G$21,"")))&amp;IF(F74="Scenario1PBT2",'Minor retrofit'!$H$21,IF(F74="Scenario2PBT2",'Minor retrofit'!$I$21,IF(F74="Scenario3PBT2",'Minor retrofit'!$J$21,"")))&amp;IF(F74="Scenario1PBT3",'Minor retrofit'!$K$21,IF(F74="Scenario2PBT3",'Minor retrofit'!$L$21,IF(F74="Scenario3PBT3",'Minor retrofit'!$M$21,"")))&amp;IF(F74="Scenario1PBT4",'Minor retrofit'!$N$21,IF(F74="Scenario2PBT4",'Minor retrofit'!$O$21,IF(F74="Scenario3PBT4",'Minor retrofit'!$P$21,"")))&amp;IF(F74="Scenario1PBT5",'Minor retrofit'!$Q$21,IF(F74="Scenario2PBT5",'Minor retrofit'!$R$21,IF(F74="Scenario3PBT5",'Minor retrofit'!$S$21,"")))&amp;IF(F74="Scenario1PBT6",'Minor retrofit'!$T$21,IF(F74="Scenario2PBT6",'Minor retrofit'!$U$21,IF(F74="Scenario3PBT6",'Minor retrofit'!$V$21,"")))&amp;IF(F74="Scenario1PBT7",'Minor retrofit'!$W$21,IF(F74="Scenario2PBT7",'Minor retrofit'!$X$21,IF(F74="Scenario3PBT7",'Minor retrofit'!$Y$21,"")))&amp;IF(F74="Scenario1PBT8",'Minor retrofit'!$Z$21,IF(F74="Scenario2PBT8",'Minor retrofit'!$AA$21,IF(F74="Scenario3PBT8",'Minor retrofit'!$AB$21,"")))&amp;IF(F74="Scenario1PBT9",'Minor retrofit'!$AC$21,IF(F74="Scenario2PBT9",'Minor retrofit'!$AD$21,IF(F74="Scenario3PBT9",'Minor retrofit'!$AE$21,"")))&amp;IF(F74="Scenario1PBT10",'Minor retrofit'!$AF$21,IF(F74="Scenario2PBT10",'Minor retrofit'!$AG$21,IF(F74="Scenario3PBT10",'Minor retrofit'!$AH$21,"")))&amp;IF(F74="Scenario1PBT11",'Minor retrofit'!$AI$21,IF(F74="Scenario2PBT11",'Minor retrofit'!$AJ$21,IF(F74="Scenario3PBT11",'Minor retrofit'!$AK$21,"")))&amp;IF(F74="Scenario1PBT12",'Minor retrofit'!$AL$21,IF(F74="Scenario2PBT12",'Minor retrofit'!$AM$21,IF(F74="Scenario3PBT12",'Minor retrofit'!$AN$21,"")))&amp;IF(F74="Scenario1PBT13",'Minor retrofit'!$AO$21,IF(F74="Scenario2PBT13",'Minor retrofit'!$AP$21,IF(F74="Scenario3PBT13",'Minor retrofit'!$AQ$21,"")))&amp;IF(F74="Scenario1PBT14",'Minor retrofit'!$AR$21,IF(F74="Scenario2PBT14",'Minor retrofit'!$AS$21,IF(F74="Scenario3PBT14",'Minor retrofit'!$AT$21,"")))&amp;IF(F74="Scenario1PBT15",'Minor retrofit'!$AU$21,IF(F74="Scenario2PBT15",'Minor retrofit'!$AV$21,IF(F74="Scenario3PBT15",'Minor retrofit'!$AW$21,"")))</f>
        <v/>
      </c>
      <c r="N74" s="118">
        <f t="shared" si="52"/>
        <v>0</v>
      </c>
      <c r="O74" s="206" t="str">
        <f>IF(F74="Scenario1PBT1",'Minor retrofit'!$E$24,IF(F74="Scenario2PBT1",'Minor retrofit'!$F$24,IF(F74="Scenario3PBT1",'Minor retrofit'!$G$24,"")))&amp;IF(F74="Scenario1PBT2",'Minor retrofit'!$H$24,IF(F74="Scenario2PBT2",'Minor retrofit'!$I$24,IF(F74="Scenario3PBT2",'Minor retrofit'!$J$24,"")))&amp;IF(F74="Scenario1PBT3",'Minor retrofit'!$K$24,IF(F74="Scenario2PBT3",'Minor retrofit'!$L$24,IF(F74="Scenario3PBT3",'Minor retrofit'!$M$24,"")))&amp;IF(F74="Scenario1PBT4",'Minor retrofit'!$N$24,IF(F74="Scenario2PBT4",'Minor retrofit'!$O$24,IF(F74="Scenario3PBT4",'Minor retrofit'!$P$24,"")))&amp;IF(F74="Scenario1PBT5",'Minor retrofit'!$Q$24,IF(F74="Scenario2PBT5",'Minor retrofit'!$R$24,IF(F74="Scenario3PBT5",'Minor retrofit'!$S$24,"")))&amp;IF(F74="Scenario1PBT6",'Minor retrofit'!$T$24,IF(F74="Scenario2PBT6",'Minor retrofit'!$U$24,IF(F74="Scenario3PBT6",'Minor retrofit'!$V$24,"")))&amp;IF(F74="Scenario1PBT7",'Minor retrofit'!$W$24,IF(F74="Scenario2PBT7",'Minor retrofit'!$X$24,IF(F74="Scenario3PBT7",'Minor retrofit'!$Y$24,"")))&amp;IF(F74="Scenario1PBT8",'Minor retrofit'!$Z$24,IF(F74="Scenario2PBT8",'Minor retrofit'!$AA$24,IF(F74="Scenario3PBT8",'Minor retrofit'!$AB$24,"")))&amp;IF(F74="Scenario1PBT9",'Minor retrofit'!$AC$24,IF(F74="Scenario2PBT9",'Minor retrofit'!$AD$24,IF(F74="Scenario3PBT9",'Minor retrofit'!$AE$24,"")))&amp;IF(F74="Scenario1PBT10",'Minor retrofit'!$AF$24,IF(F74="Scenario2PBT10",'Minor retrofit'!$AG$24,IF(F74="Scenario3PBT10",'Minor retrofit'!$AH$24,"")))&amp;IF(F74="Scenario1PBT11",'Minor retrofit'!$AI$24,IF(F74="Scenario2PBT11",'Minor retrofit'!$AJ$24,IF(F74="Scenario3PBT11",'Minor retrofit'!$AK$24,"")))&amp;IF(F74="Scenario1PBT12",'Minor retrofit'!$AL$24,IF(F74="Scenario2PBT12",'Minor retrofit'!$AM$24,IF(F74="Scenario3PBT12",'Minor retrofit'!$AN$24,"")))&amp;IF(F74="Scenario1PBT13",'Minor retrofit'!$AO$24,IF(F74="Scenario2PBT13",'Minor retrofit'!$AP$24,IF(F74="Scenario3PBT13",'Minor retrofit'!$AQ$24,"")))&amp;IF(F74="Scenario1PBT14",'Minor retrofit'!$AR$24,IF(F74="Scenario2PBT14",'Minor retrofit'!$AS$24,IF(F74="Scenario3PBT14",'Minor retrofit'!$AT$24,"")))&amp;IF(F74="Scenario1PBT15",'Minor retrofit'!$AU$24,IF(F74="Scenario2PBT15",'Minor retrofit'!$AV$24,IF(F74="Scenario3PBT15",'Minor retrofit'!$AW$24,"")))</f>
        <v/>
      </c>
      <c r="P74" s="117">
        <f t="shared" si="53"/>
        <v>0</v>
      </c>
      <c r="Q74" s="117" t="str">
        <f>IF(F74="Scenario1PBT1",'Minor retrofit'!$E$26,IF(F74="Scenario2PBT1",'Minor retrofit'!$F$26,IF(F74="Scenario3PBT1",'Minor retrofit'!$G$26,"")))&amp;IF(F74="Scenario1PBT2",'Minor retrofit'!$H$26,IF(F74="Scenario2PBT2",'Minor retrofit'!$I$26,IF(F74="Scenario3PBT2",'Minor retrofit'!$J$26,"")))&amp;IF(F74="Scenario1PBT3",'Minor retrofit'!$K$26,IF(F74="Scenario2PBT3",'Minor retrofit'!$L$26,IF(F74="Scenario3PBT3",'Minor retrofit'!$M$26,"")))&amp;IF(F74="Scenario1PBT4",'Minor retrofit'!$N$26,IF(F74="Scenario2PBT4",'Minor retrofit'!$O$26,IF(F74="Scenario3PBT4",'Minor retrofit'!$P$26,"")))&amp;IF(F74="Scenario1PBT5",'Minor retrofit'!$Q$26,IF(F74="Scenario2PBT5",'Minor retrofit'!$R$26,IF(F74="Scenario3PBT5",'Minor retrofit'!$S$26,"")))&amp;IF(F74="Scenario1PBT6",'Minor retrofit'!$T$26,IF(F74="Scenario2PBT6",'Minor retrofit'!$U$26,IF(F74="Scenario3PBT6",'Minor retrofit'!$V$26,"")))&amp;IF(F74="Scenario1PBT7",'Minor retrofit'!$W$26,IF(F74="Scenario2PBT7",'Minor retrofit'!$X$26,IF(F74="Scenario3PBT7",'Minor retrofit'!$Y$26,"")))&amp;IF(F74="Scenario1PBT8",'Minor retrofit'!$Z$26,IF(F74="Scenario2PBT8",'Minor retrofit'!$AA$26,IF(F74="Scenario3PBT8",'Minor retrofit'!$AB$26,"")))&amp;IF(F74="Scenario1PBT9",'Minor retrofit'!$AC$26,IF(F74="Scenario2PBT9",'Minor retrofit'!$AD$26,IF(F74="Scenario3PBT9",'Minor retrofit'!$AE$26,"")))&amp;IF(F74="Scenario1PBT10",'Minor retrofit'!$AF$26,IF(F74="Scenario2PBT10",'Minor retrofit'!$AG$26,IF(F74="Scenario3PBT10",'Minor retrofit'!$AH$26,"")))&amp;IF(F74="Scenario1PBT11",'Minor retrofit'!$AI$26,IF(F74="Scenario2PBT11",'Minor retrofit'!$AJ$26,IF(F74="Scenario3PBT11",'Minor retrofit'!$AK$26,"")))&amp;IF(F74="Scenario1PBT12",'Minor retrofit'!$AL$26,IF(F74="Scenario2PBT12",'Minor retrofit'!$AM$26,IF(F74="Scenario3PBT12",'Minor retrofit'!$AN$26,"")))&amp;IF(F74="Scenario1PBT13",'Minor retrofit'!$AO$26,IF(F74="Scenario2PBT13",'Minor retrofit'!$AP$26,IF(F74="Scenario3PBT13",'Minor retrofit'!$AQ$26,"")))&amp;IF(F74="Scenario1PBT14",'Minor retrofit'!$AR$26,IF(F74="Scenario2PBT14",'Minor retrofit'!$AS$26,IF(F74="Scenario3PBT14",'Minor retrofit'!$AT$26,"")))&amp;IF(F74="Scenario1PBT15",'Minor retrofit'!$AU$26,IF(F74="Scenario2PBT15",'Minor retrofit'!$AV$26,IF(F74="Scenario3PBT15",'Minor retrofit'!$AW$26,"")))</f>
        <v/>
      </c>
      <c r="R74" s="117">
        <f t="shared" si="54"/>
        <v>0</v>
      </c>
      <c r="S74" s="117" t="str">
        <f>IF(F74="Scenario1PBT1",'Minor retrofit'!$E$28,IF(F74="Scenario2PBT1",'Minor retrofit'!$F$28,IF(F74="Scenario3PBT1",'Minor retrofit'!$G$28,"")))&amp;IF(F74="Scenario1PBT2",'Minor retrofit'!$H$28,IF(F74="Scenario2PBT2",'Minor retrofit'!$I$28,IF(F74="Scenario3PBT2",'Minor retrofit'!$J$28,"")))&amp;IF(F74="Scenario1PBT3",'Minor retrofit'!$K$28,IF(F74="Scenario2PBT3",'Minor retrofit'!$L$28,IF(F74="Scenario3PBT3",'Minor retrofit'!$M$28,"")))&amp;IF(F74="Scenario1PBT4",'Minor retrofit'!$N$28,IF(F74="Scenario2PBT4",'Minor retrofit'!$O$28,IF(F74="Scenario3PBT4",'Minor retrofit'!$P$28,"")))&amp;IF(F74="Scenario1PBT5",'Minor retrofit'!$Q$28,IF(F74="Scenario2PBT5",'Minor retrofit'!$R$28,IF(F74="Scenario3PBT5",'Minor retrofit'!$S$28,"")))&amp;IF(F74="Scenario1PBT6",'Minor retrofit'!$T$28,IF(F74="Scenario2PBT6",'Minor retrofit'!$U$28,IF(F74="Scenario3PBT6",'Minor retrofit'!$V$28,"")))&amp;IF(F74="Scenario1PBT7",'Minor retrofit'!$W$28,IF(F74="Scenario2PBT7",'Minor retrofit'!$X$28,IF(F74="Scenario3PBT7",'Minor retrofit'!$Y$28,"")))&amp;IF(F74="Scenario1PBT8",'Minor retrofit'!$Z$28,IF(F74="Scenario2PBT8",'Minor retrofit'!$AA$28,IF(F74="Scenario3PBT8",'Minor retrofit'!$AB$28,"")))&amp;IF(F74="Scenario1PBT9",'Minor retrofit'!$AC$28,IF(F74="Scenario2PBT9",'Minor retrofit'!$AD$28,IF(F74="Scenario3PBT9",'Minor retrofit'!$AE$28,"")))&amp;IF(F74="Scenario1PBT10",'Minor retrofit'!$AF$28,IF(F74="Scenario2PBT10",'Minor retrofit'!$AG$28,IF(F74="Scenario3PBT10",'Minor retrofit'!$AH$28,"")))&amp;IF(F74="Scenario1PBT11",'Minor retrofit'!$AI$28,IF(F74="Scenario2PBT11",'Minor retrofit'!$AJ$28,IF(F74="Scenario3PBT11",'Minor retrofit'!$AK$28,"")))&amp;IF(F74="Scenario1PBT12",'Minor retrofit'!$AL$28,IF(F74="Scenario2PBT12",'Minor retrofit'!$AM$28,IF(F74="Scenario3PBT12",'Minor retrofit'!$AN$28,"")))&amp;IF(F74="Scenario1PBT13",'Minor retrofit'!$AO$28,IF(F74="Scenario2PBT13",'Minor retrofit'!$AP$28,IF(F74="Scenario3PBT13",'Minor retrofit'!$AQ$28,"")))&amp;IF(F74="Scenario1PBT14",'Minor retrofit'!$AR$28,IF(F74="Scenario2PBT14",'Minor retrofit'!$AS$28,IF(F74="Scenario3PBT14",'Minor retrofit'!$AT$28,"")))&amp;IF(F74="Scenario1PBT15",'Minor retrofit'!$AU$28,IF(F74="Scenario2PBT15",'Minor retrofit'!$AV$28,IF(F74="Scenario3PBT15",'Minor retrofit'!$AW$28,"")))</f>
        <v/>
      </c>
      <c r="T74" s="207">
        <f t="shared" si="55"/>
        <v>0</v>
      </c>
      <c r="U74" s="206" t="str">
        <f>IF(F74="Scenario1PBT1",'Minor retrofit'!$E$39,IF(F74="Scenario2PBT1",'Minor retrofit'!$F$39,IF(F74="Scenario3PBT1",'Minor retrofit'!$G$39,"")))&amp;IF(F74="Scenario1PBT2",'Minor retrofit'!$H$39,IF(F74="Scenario2PBT2",'Minor retrofit'!$I$39,IF(F74="Scenario3PBT2",'Minor retrofit'!$J$39,"")))&amp;IF(F74="Scenario1PBT3",'Minor retrofit'!$K$39,IF(F74="Scenario2PBT3",'Minor retrofit'!$L$39,IF(F74="Scenario3PBT3",'Minor retrofit'!$M$39,"")))&amp;IF(F74="Scenario1PBT4",'Minor retrofit'!$N$39,IF(F74="Scenario2PBT4",'Minor retrofit'!$O$39,IF(F74="Scenario3PBT4",'Minor retrofit'!$P$39,"")))&amp;IF(F74="Scenario1PBT5",'Minor retrofit'!$Q$39,IF(F74="Scenario2PBT5",'Minor retrofit'!$R$39,IF(F74="Scenario3PBT5",'Minor retrofit'!$S$39,"")))&amp;IF(F74="Scenario1PBT6",'Minor retrofit'!$T$39,IF(F74="Scenario2PBT6",'Minor retrofit'!$U$39,IF(F74="Scenario3PBT6",'Minor retrofit'!$V$39,"")))&amp;IF(F74="Scenario1PBT7",'Minor retrofit'!$W$39,IF(F74="Scenario2PBT7",'Minor retrofit'!$X$39,IF(F74="Scenario3PBT7",'Minor retrofit'!$Y$39,"")))&amp;IF(F74="Scenario1PBT8",'Minor retrofit'!$Z$39,IF(F74="Scenario2PBT8",'Minor retrofit'!$AA$39,IF(F74="Scenario3PBT8",'Minor retrofit'!$AB$39,"")))&amp;IF(F74="Scenario1PBT9",'Minor retrofit'!$AC$39,IF(F74="Scenario2PBT9",'Minor retrofit'!$AD$39,IF(F74="Scenario3PBT9",'Minor retrofit'!$AE$39,"")))&amp;IF(F74="Scenario1PBT10",'Minor retrofit'!$AF$39,IF(F74="Scenario2PBT10",'Minor retrofit'!$AG$39,IF(F74="Scenario3PBT10",'Minor retrofit'!$AH$39,"")))&amp;IF(F74="Scenario1PBT11",'Minor retrofit'!$AI$39,IF(F74="Scenario2PBT11",'Minor retrofit'!$AJ$39,IF(F74="Scenario3PBT11",'Minor retrofit'!$AK$39,"")))&amp;IF(F74="Scenario1PBT12",'Minor retrofit'!$AL$39,IF(F74="Scenario2PBT12",'Minor retrofit'!$AM$39,IF(F74="Scenario3PBT12",'Minor retrofit'!$AN$39,"")))&amp;IF(F74="Scenario1PBT13",'Minor retrofit'!$AO$39,IF(F74="Scenario2PBT13",'Minor retrofit'!$AP$39,IF(F74="Scenario3PBT13",'Minor retrofit'!$AQ$39,"")))&amp;IF(F74="Scenario1PBT14",'Minor retrofit'!$AR$39,IF(F74="Scenario2PBT14",'Minor retrofit'!$AS$39,IF(F74="Scenario3PBT14",'Minor retrofit'!$AT$39,"")))&amp;IF(F74="Scenario1PBT15",'Minor retrofit'!$AU$39,IF(F74="Scenario2PBT15",'Minor retrofit'!$AV$39,IF(F74="Scenario3PBT15",'Minor retrofit'!$AW$39,"")))</f>
        <v/>
      </c>
      <c r="V74" s="117">
        <f t="shared" si="56"/>
        <v>0</v>
      </c>
      <c r="W74" s="117" t="str">
        <f>IF(F74="Scenario1PBT1",'Minor retrofit'!$E$41,IF(F74="Scenario2PBT1",'Minor retrofit'!$F$41,IF(F74="Scenario3PBT1",'Minor retrofit'!$G$41,"")))&amp;IF(F74="Scenario1PBT2",'Minor retrofit'!$H$41,IF(F74="Scenario2PBT2",'Minor retrofit'!$I$41,IF(F74="Scenario3PBT2",'Minor retrofit'!$J$41,"")))&amp;IF(F74="Scenario1PBT3",'Minor retrofit'!$K$41,IF(F74="Scenario2PBT3",'Minor retrofit'!$L$41,IF(F74="Scenario3PBT3",'Minor retrofit'!$M$41,"")))&amp;IF(F74="Scenario1PBT4",'Minor retrofit'!$N$41,IF(F74="Scenario2PBT4",'Minor retrofit'!$O$41,IF(F74="Scenario3PBT4",'Minor retrofit'!$P$41,"")))&amp;IF(F74="Scenario1PBT5",'Minor retrofit'!$Q$41,IF(F74="Scenario2PBT5",'Minor retrofit'!$R$41,IF(F74="Scenario3PBT5",'Minor retrofit'!$S$41,"")))&amp;IF(F74="Scenario1PBT6",'Minor retrofit'!$T$41,IF(F74="Scenario2PBT6",'Minor retrofit'!$U$41,IF(F74="Scenario3PBT6",'Minor retrofit'!$V$41,"")))&amp;IF(F74="Scenario1PBT7",'Minor retrofit'!$W$41,IF(F74="Scenario2PBT7",'Minor retrofit'!$X$41,IF(F74="Scenario3PBT7",'Minor retrofit'!$Y$41,"")))&amp;IF(F74="Scenario1PBT8",'Minor retrofit'!$Z$41,IF(F74="Scenario2PBT8",'Minor retrofit'!$AA$41,IF(F74="Scenario3PBT8",'Minor retrofit'!$AB$41,"")))&amp;IF(F74="Scenario1PBT9",'Minor retrofit'!$AC$41,IF(F74="Scenario2PBT9",'Minor retrofit'!$AD$41,IF(F74="Scenario3PBT9",'Minor retrofit'!$AE$41,"")))&amp;IF(F74="Scenario1PBT10",'Minor retrofit'!$AF$41,IF(F74="Scenario2PBT10",'Minor retrofit'!$AG$41,IF(F74="Scenario3PBT10",'Minor retrofit'!$AH$41,"")))&amp;IF(F74="Scenario1PBT11",'Minor retrofit'!$AI$41,IF(F74="Scenario2PBT11",'Minor retrofit'!$AJ$41,IF(F74="Scenario3PBT11",'Minor retrofit'!$AK$41,"")))&amp;IF(F74="Scenario1PBT12",'Minor retrofit'!$AL$41,IF(F74="Scenario2PBT12",'Minor retrofit'!$AM$41,IF(F74="Scenario3PBT12",'Minor retrofit'!$AN$41,"")))&amp;IF(F74="Scenario1PBT13",'Minor retrofit'!$AO$41,IF(F74="Scenario2PBT13",'Minor retrofit'!$AP$41,IF(F74="Scenario3PBT13",'Minor retrofit'!$AQ$41,"")))&amp;IF(F74="Scenario1PBT14",'Minor retrofit'!$AR$41,IF(F74="Scenario2PBT14",'Minor retrofit'!$AS$41,IF(F74="Scenario3PBT14",'Minor retrofit'!$AT$41,"")))&amp;IF(F74="Scenario1PBT15",'Minor retrofit'!$AU$41,IF(F74="Scenario2PBT15",'Minor retrofit'!$AV$41,IF(F74="Scenario3PBT15",'Minor retrofit'!$AW$41,"")))</f>
        <v/>
      </c>
      <c r="X74" s="117">
        <f t="shared" si="57"/>
        <v>0</v>
      </c>
      <c r="Y74" s="117" t="str">
        <f>IF(F74="Scenario1PBT1",'Minor retrofit'!$E$43,IF(F74="Scenario2PBT1",'Minor retrofit'!$F$43,IF(F74="Scenario3PBT1",'Minor retrofit'!$G$43,"")))&amp;IF(F74="Scenario1PBT2",'Minor retrofit'!$H$43,IF(F74="Scenario2PBT2",'Minor retrofit'!$I$43,IF(F74="Scenario3PBT2",'Minor retrofit'!$J$43,"")))&amp;IF(F74="Scenario1PBT3",'Minor retrofit'!$K$43,IF(F74="Scenario2PBT3",'Minor retrofit'!$L$43,IF(F74="Scenario3PBT3",'Minor retrofit'!$M$43,"")))&amp;IF(F74="Scenario1PBT4",'Minor retrofit'!$N$43,IF(F74="Scenario2PBT4",'Minor retrofit'!$O$43,IF(F74="Scenario3PBT4",'Minor retrofit'!$P$43,"")))&amp;IF(F74="Scenario1PBT5",'Minor retrofit'!$Q$43,IF(F74="Scenario2PBT5",'Minor retrofit'!$R$43,IF(F74="Scenario3PBT5",'Minor retrofit'!$S$43,"")))&amp;IF(F74="Scenario1PBT6",'Minor retrofit'!$T$43,IF(F74="Scenario2PBT6",'Minor retrofit'!$U$43,IF(F74="Scenario3PBT6",'Minor retrofit'!$V$43,"")))&amp;IF(F74="Scenario1PBT7",'Minor retrofit'!$W$43,IF(F74="Scenario2PBT7",'Minor retrofit'!$X$43,IF(F74="Scenario3PBT7",'Minor retrofit'!$Y$43,"")))&amp;IF(F74="Scenario1PBT8",'Minor retrofit'!$Z$43,IF(F74="Scenario2PBT8",'Minor retrofit'!$AA$43,IF(F74="Scenario3PBT8",'Minor retrofit'!$AB$43,"")))&amp;IF(F74="Scenario1PBT9",'Minor retrofit'!$AC$43,IF(F74="Scenario2PBT9",'Minor retrofit'!$AD$43,IF(F74="Scenario3PBT9",'Minor retrofit'!$AE$43,"")))&amp;IF(F74="Scenario1PBT10",'Minor retrofit'!$AF$43,IF(F74="Scenario2PBT10",'Minor retrofit'!$AG$43,IF(F74="Scenario3PBT10",'Minor retrofit'!$AH$43,"")))&amp;IF(F74="Scenario1PBT11",'Minor retrofit'!$AI$43,IF(F74="Scenario2PBT11",'Minor retrofit'!$AJ$43,IF(F74="Scenario3PBT11",'Minor retrofit'!$AK$43,"")))&amp;IF(F74="Scenario1PBT12",'Minor retrofit'!$AL$43,IF(F74="Scenario2PBT12",'Minor retrofit'!$AM$43,IF(F74="Scenario3PBT12",'Minor retrofit'!$AN$43,"")))&amp;IF(F74="Scenario1PBT13",'Minor retrofit'!$AO$43,IF(F74="Scenario2PBT13",'Minor retrofit'!$AP$43,IF(F74="Scenario3PBT13",'Minor retrofit'!$AQ$43,"")))&amp;IF(F74="Scenario1PBT14",'Minor retrofit'!$AR$43,IF(F74="Scenario2PBT14",'Minor retrofit'!$AS$43,IF(F74="Scenario3PBT14",'Minor retrofit'!$AT$43,"")))&amp;IF(F74="Scenario1PBT15",'Minor retrofit'!$AU$43,IF(F74="Scenario2PBT15",'Minor retrofit'!$AV$43,IF(F74="Scenario3PBT15",'Minor retrofit'!$AW$43,"")))</f>
        <v/>
      </c>
      <c r="Z74" s="117">
        <f t="shared" si="58"/>
        <v>0</v>
      </c>
      <c r="AA74" s="178" t="str">
        <f>IF(F74="Scenario1PBT1",'Minor retrofit'!$E$102,IF(F74="Scenario2PBT1",'Minor retrofit'!$F$102,IF(F74="Scenario3PBT1",'Minor retrofit'!$G$102,"")))&amp;IF(F74="Scenario1PBT2",'Minor retrofit'!$H$102,IF(F74="Scenario2PBT2",'Minor retrofit'!$I$102,IF(F74="Scenario3PBT2",'Minor retrofit'!$J$102,"")))&amp;IF(F74="Scenario1PBT3",'Minor retrofit'!$K$102,IF(F74="Scenario2PBT3",'Minor retrofit'!$L$102,IF(F74="Scenario3PBT3",'Minor retrofit'!$M$102,"")))&amp;IF(F74="Scenario1PBT4",'Minor retrofit'!$N$102,IF(F74="Scenario2PBT4",'Minor retrofit'!$O$102,IF(F74="Scenario3PBT4",'Minor retrofit'!$P$102,"")))&amp;IF(F74="Scenario1PBT5",'Minor retrofit'!$Q$102,IF(F74="Scenario2PBT5",'Minor retrofit'!$R$102,IF(F74="Scenario3PBT5",'Minor retrofit'!$S$102,"")))&amp;IF(F74="Scenario1PBT6",'Minor retrofit'!$T$102,IF(F74="Scenario2PBT6",'Minor retrofit'!$U$102,IF(F74="Scenario3PBT6",'Minor retrofit'!$V$102,"")))&amp;IF(F74="Scenario1PBT7",'Minor retrofit'!$W$102,IF(F74="Scenario2PBT7",'Minor retrofit'!$X$102,IF(F74="Scenario3PBT7",'Minor retrofit'!$Y$102,"")))&amp;IF(F74="Scenario1PBT8",'Minor retrofit'!$Z$102,IF(F74="Scenario2PBT8",'Minor retrofit'!$AA$102,IF(F74="Scenario3PBT8",'Minor retrofit'!$AB$102,"")))&amp;IF(F74="Scenario1PBT9",'Minor retrofit'!$AC$102,IF(F74="Scenario2PBT9",'Minor retrofit'!$AD$102,IF(F74="Scenario3PBT9",'Minor retrofit'!$AE$102,"")))&amp;IF(F74="Scenario1PBT10",'Minor retrofit'!$AF$102,IF(F74="Scenario2PBT10",'Minor retrofit'!$AG$102,IF(F74="Scenario3PBT10",'Minor retrofit'!$AH$102,"")))&amp;IF(F74="Scenario1PBT11",'Minor retrofit'!$AI$102,IF(F74="Scenario2PBT11",'Minor retrofit'!$AJ$102,IF(F74="Scenario3PBT11",'Minor retrofit'!$AK$102,"")))&amp;IF(F74="Scenario1PBT12",'Minor retrofit'!$AL$102,IF(F74="Scenario2PBT12",'Minor retrofit'!$AM$102,IF(F74="Scenario3PBT12",'Minor retrofit'!$AN$102,"")))&amp;IF(F74="Scenario1PBT13",'Minor retrofit'!$AO$102,IF(F74="Scenario2PBT13",'Minor retrofit'!$AP$102,IF(F74="Scenario3PBT13",'Minor retrofit'!$AQ$102,"")))&amp;IF(F74="Scenario1PBT14",'Minor retrofit'!$AR$102,IF(F74="Scenario2PBT14",'Minor retrofit'!$AS$102,IF(F74="Scenario3PBT14",'Minor retrofit'!$AT$102,"")))&amp;IF(F74="Scenario1PBT15",'Minor retrofit'!$AU$102,IF(F74="Scenario2PBT15",'Minor retrofit'!$AV$102,IF(F74="Scenario3PBT15",'Minor retrofit'!$AW$102,"")))</f>
        <v/>
      </c>
      <c r="AB74" s="179">
        <f t="shared" si="59"/>
        <v>0</v>
      </c>
      <c r="AC74" s="363" t="str">
        <f t="shared" si="73"/>
        <v/>
      </c>
      <c r="AD74" s="353">
        <f>IF(AC74="",IFERROR('Projection_Base-case'!G75-G74,0),0)</f>
        <v>0</v>
      </c>
      <c r="AE74" s="350">
        <f t="shared" si="60"/>
        <v>0</v>
      </c>
      <c r="AF74" s="361">
        <f>IFERROR(100*AD74/'Projection_Base-case'!G75,0)</f>
        <v>0</v>
      </c>
      <c r="AG74" s="352">
        <f>IF(AC74="",IFERROR('Projection_Base-case'!I75-I74,0),0)</f>
        <v>0</v>
      </c>
      <c r="AH74" s="353">
        <f t="shared" si="61"/>
        <v>0</v>
      </c>
      <c r="AI74" s="361">
        <f>IFERROR(100*AG74/'Projection_Base-case'!I75,0)</f>
        <v>0</v>
      </c>
      <c r="AJ74" s="352">
        <f>IF(AC74="",IFERROR('Projection_Base-case'!K75-K74,0),0)</f>
        <v>0</v>
      </c>
      <c r="AK74" s="353">
        <f t="shared" si="62"/>
        <v>0</v>
      </c>
      <c r="AL74" s="361">
        <f>IFERROR(100*AJ74/'Projection_Base-case'!K75,0)</f>
        <v>0</v>
      </c>
      <c r="AM74" s="352">
        <f>-IF(AC74="",IFERROR('Projection_Base-case'!M75-M74,0),0)</f>
        <v>0</v>
      </c>
      <c r="AN74" s="353">
        <f t="shared" si="63"/>
        <v>0</v>
      </c>
      <c r="AO74" s="354">
        <f>IFERROR(IF('Projection_Base-case'!N75&gt;0,100*AN74/'Projection_Base-case'!N75,100*AN74/N74),0)</f>
        <v>0</v>
      </c>
      <c r="AP74" s="355">
        <f>IF(AC74="",IFERROR('Projection_Base-case'!O75-O74,0),0)</f>
        <v>0</v>
      </c>
      <c r="AQ74" s="356">
        <f t="shared" si="64"/>
        <v>0</v>
      </c>
      <c r="AR74" s="356">
        <f>IFERROR(100*AP74/'Projection_Base-case'!O75,0)</f>
        <v>0</v>
      </c>
      <c r="AS74" s="355">
        <f>IF(AC74="",IFERROR('Projection_Base-case'!Q75-Q74,0),0)</f>
        <v>0</v>
      </c>
      <c r="AT74" s="356">
        <f t="shared" si="65"/>
        <v>0</v>
      </c>
      <c r="AU74" s="356">
        <f>IFERROR(100*AS74/'Projection_Base-case'!Q75,0)</f>
        <v>0</v>
      </c>
      <c r="AV74" s="355">
        <f>IF(AC74="",IFERROR('Projection_Base-case'!S75-S74,0),0)</f>
        <v>0</v>
      </c>
      <c r="AW74" s="356">
        <f t="shared" si="66"/>
        <v>0</v>
      </c>
      <c r="AX74" s="357">
        <f>IFERROR(100*AV74/'Projection_Base-case'!S75,0)</f>
        <v>0</v>
      </c>
      <c r="AY74" s="358">
        <f>IF(AC74="",IFERROR('Projection_Base-case'!U75-U74,0),0)</f>
        <v>0</v>
      </c>
      <c r="AZ74" s="359">
        <f t="shared" si="67"/>
        <v>0</v>
      </c>
      <c r="BA74" s="359">
        <f>IFERROR(100*AY74/'Projection_Base-case'!U75,0)</f>
        <v>0</v>
      </c>
      <c r="BB74" s="358">
        <f>IF(AC74="",IFERROR('Projection_Base-case'!W75-W74,0),0)</f>
        <v>0</v>
      </c>
      <c r="BC74" s="359">
        <f t="shared" si="68"/>
        <v>0</v>
      </c>
      <c r="BD74" s="359">
        <f>IFERROR(100*BB74/'Projection_Base-case'!W75,0)</f>
        <v>0</v>
      </c>
      <c r="BE74" s="358">
        <f>IF(AC74="",IFERROR('Projection_Base-case'!Y75-Y74,0),0)</f>
        <v>0</v>
      </c>
      <c r="BF74" s="359">
        <f t="shared" si="69"/>
        <v>0</v>
      </c>
      <c r="BG74" s="359">
        <f>IFERROR(100*BE74/'Projection_Base-case'!Y75,0)</f>
        <v>0</v>
      </c>
      <c r="BH74" s="359">
        <f t="shared" si="70"/>
        <v>0</v>
      </c>
      <c r="BI74" s="360">
        <f t="shared" si="71"/>
        <v>0</v>
      </c>
    </row>
    <row r="75" spans="1:61">
      <c r="A75" s="205">
        <v>71</v>
      </c>
      <c r="B75" s="347">
        <f>IF('Projection_Base-case'!B76&lt;&gt;"",'Projection_Base-case'!B76,0)</f>
        <v>0</v>
      </c>
      <c r="C75" s="347">
        <f>IF('Projection_Base-case'!C76&lt;&gt;"",'Projection_Base-case'!C76,0)</f>
        <v>0</v>
      </c>
      <c r="D75" s="365">
        <f>IF('Projection_Base-case'!D76&lt;&gt;"",'Projection_Base-case'!D76,0)</f>
        <v>0</v>
      </c>
      <c r="E75" s="369"/>
      <c r="F75" s="367" t="str">
        <f t="shared" si="72"/>
        <v>0</v>
      </c>
      <c r="G75" s="206" t="str">
        <f>IF(F75="Scenario1PBT1",'Minor retrofit'!$E$7,IF(F75="Scenario2PBT1",'Minor retrofit'!$F$7,IF(F75="Scenario3PBT1",'Minor retrofit'!$G$7,"")))&amp;IF(F75="Scenario1PBT2",'Minor retrofit'!$H$7,IF(F75="Scenario2PBT2",'Minor retrofit'!$I$7,IF(F75="Scenario3PBT2",'Minor retrofit'!$J$7,"")))&amp;IF(F75="Scenario1PBT3",'Minor retrofit'!$K$7,IF(F75="Scenario2PBT3",'Minor retrofit'!$L$7,IF(F75="Scenario3PBT3",'Minor retrofit'!$M$7,"")))&amp;IF(F75="Scenario1PBT4",'Minor retrofit'!$N$7,IF(F75="Scenario2PBT4",'Minor retrofit'!$O$7,IF(F75="Scenario3PBT4",'Minor retrofit'!$P$7,"")))&amp;IF(F75="Scenario1PBT5",'Minor retrofit'!$Q$7,IF(F75="Scenario2PBT5",'Minor retrofit'!$R$7,IF(F75="Scenario3PBT5",'Minor retrofit'!$S$7,"")))&amp;IF(F75="Scenario1PBT6",'Minor retrofit'!$T$7,IF(F75="Scenario2PBT6",'Minor retrofit'!$U$7,IF(F75="Scenario3PBT6",'Minor retrofit'!$V$7,"")))&amp;IF(F75="Scenario1PBT7",'Minor retrofit'!$W$7,IF(F75="Scenario2PBT7",'Minor retrofit'!$X$7,IF(F75="Scenario3PBT7",'Minor retrofit'!$Y$7,"")))&amp;IF(F75="Scenario1PBT8",'Minor retrofit'!$Z$7,IF(F75="Scenario2PBT8",'Minor retrofit'!$AA$7,IF(F75="Scenario3PBT8",'Minor retrofit'!$AB$7,"")))&amp;IF(F75="Scenario1PBT9",'Minor retrofit'!$AC$7,IF(F75="Scenario2PBT9",'Minor retrofit'!$AD$7,IF(F75="Scenario3PBT9",'Minor retrofit'!$AE$7,"")))&amp;IF(F75="Scenario1PBT10",'Minor retrofit'!$AF$7,IF(F75="Scenario2PBT10",'Minor retrofit'!$AG$7,IF(F75="Scenario3PBT10",'Minor retrofit'!$AH$7,"")))&amp;IF(F75="Scenario1PBT11",'Minor retrofit'!$AI$7,IF(F75="Scenario2PBT11",'Minor retrofit'!$AJ$7,IF(F75="Scenario3PBT11",'Minor retrofit'!$AK$7,"")))&amp;IF(F75="Scenario1PBT12",'Minor retrofit'!$AL$7,IF(F75="Scenario2PBT12",'Minor retrofit'!$AM$7,IF(F75="Scenario3PBT12",'Minor retrofit'!$AN$7,"")))&amp;IF(F75="Scenario1PBT13",'Minor retrofit'!$AO$7,IF(F75="Scenario2PBT13",'Minor retrofit'!$AP$7,IF(F75="Scenario3PBT13",'Minor retrofit'!$AQ$7,"")))&amp;IF(F75="Scenario1PBT14",'Minor retrofit'!$AR$7,IF(F75="Scenario2PBT14",'Minor retrofit'!$AS$7,IF(F75="Scenario3PBT14",'Minor retrofit'!$AT$7,"")))&amp;IF(F75="Scenario1PBT15",'Minor retrofit'!$AU$7,IF(F75="Scenario2PBT15",'Minor retrofit'!$AV$7,IF(F75="Scenario3PBT15",'Minor retrofit'!$AW$7,"")))</f>
        <v/>
      </c>
      <c r="H75" s="117">
        <f t="shared" si="49"/>
        <v>0</v>
      </c>
      <c r="I75" s="117" t="str">
        <f>IF(F75="Scenario1PBT1",'Minor retrofit'!$E$17,IF(F75="Scenario2PBT1",'Minor retrofit'!$F$17,IF(F75="Scenario3PBT1",'Minor retrofit'!$G$17,"")))&amp;IF(F75="Scenario1PBT2",'Minor retrofit'!$H$17,IF(F75="Scenario2PBT2",'Minor retrofit'!$I$17,IF(F75="Scenario3PBT2",'Minor retrofit'!$J$17,"")))&amp;IF(F75="Scenario1PBT3",'Minor retrofit'!$K$17,IF(F75="Scenario2PBT3",'Minor retrofit'!$L$17,IF(F75="Scenario3PBT3",'Minor retrofit'!$M$17,"")))&amp;IF(F75="Scenario1PBT4",'Minor retrofit'!$N$17,IF(F75="Scenario2PBT4",'Minor retrofit'!$O$17,IF(F75="Scenario3PBT4",'Minor retrofit'!$P$17,"")))&amp;IF(F75="Scenario1PBT5",'Minor retrofit'!$Q$17,IF(F75="Scenario2PBT5",'Minor retrofit'!$R$17,IF(F75="Scenario3PBT5",'Minor retrofit'!$S$17,"")))&amp;IF(F75="Scenario1PBT6",'Minor retrofit'!$T$17,IF(F75="Scenario2PBT6",'Minor retrofit'!$U$17,IF(F75="Scenario3PBT6",'Minor retrofit'!$V$17,"")))&amp;IF(F75="Scenario1PBT7",'Minor retrofit'!$W$17,IF(F75="Scenario2PBT7",'Minor retrofit'!$X$17,IF(F75="Scenario3PBT7",'Minor retrofit'!$Y$17,"")))&amp;IF(F75="Scenario1PBT8",'Minor retrofit'!$Z$17,IF(F75="Scenario2PBT8",'Minor retrofit'!$AA$17,IF(F75="Scenario3PBT8",'Minor retrofit'!$AB$17,"")))&amp;IF(F75="Scenario1PBT9",'Minor retrofit'!$AC$17,IF(F75="Scenario2PBT9",'Minor retrofit'!$AD$17,IF(F75="Scenario3PBT9",'Minor retrofit'!$AE$17,"")))&amp;IF(F75="Scenario1PBT10",'Minor retrofit'!$AF$17,IF(F75="Scenario2PBT10",'Minor retrofit'!$AG$17,IF(F75="Scenario3PBT10",'Minor retrofit'!$AH$17,"")))&amp;IF(F75="Scenario1PBT11",'Minor retrofit'!$AI$17,IF(F75="Scenario2PBT11",'Minor retrofit'!$AJ$17,IF(F75="Scenario3PBT11",'Minor retrofit'!$AK$17,"")))&amp;IF(F75="Scenario1PBT12",'Minor retrofit'!$AL$17,IF(F75="Scenario2PBT12",'Minor retrofit'!$AM$17,IF(F75="Scenario3PBT12",'Minor retrofit'!$AN$17,"")))&amp;IF(F75="Scenario1PBT13",'Minor retrofit'!$AO$17,IF(F75="Scenario2PBT13",'Minor retrofit'!$AP$17,IF(F75="Scenario3PBT13",'Minor retrofit'!$AQ$17,"")))&amp;IF(F75="Scenario1PBT14",'Minor retrofit'!$AR$17,IF(F75="Scenario2PBT14",'Minor retrofit'!$AS$17,IF(F75="Scenario3PBT14",'Minor retrofit'!$AT$17,"")))&amp;IF(F75="Scenario1PBT15",'Minor retrofit'!$AU$17,IF(F75="Scenario2PBT15",'Minor retrofit'!$AV$17,IF(F75="Scenario3PBT15",'Minor retrofit'!$AW$17,"")))</f>
        <v/>
      </c>
      <c r="J75" s="117">
        <f t="shared" si="50"/>
        <v>0</v>
      </c>
      <c r="K75" s="117" t="str">
        <f>IF(F75="Scenario1PBT1",'Minor retrofit'!$E$19,IF(F75="Scenario2PBT1",'Minor retrofit'!$F$19,IF(F75="Scenario3PBT1",'Minor retrofit'!$G$19,"")))&amp;IF(F75="Scenario1PBT2",'Minor retrofit'!$H$19,IF(F75="Scenario2PBT2",'Minor retrofit'!$I$19,IF(F75="Scenario3PBT2",'Minor retrofit'!$J$19,"")))&amp;IF(F75="Scenario1PBT3",'Minor retrofit'!$K$19,IF(F75="Scenario2PBT3",'Minor retrofit'!$L$19,IF(F75="Scenario3PBT3",'Minor retrofit'!$M$19,"")))&amp;IF(F75="Scenario1PBT4",'Minor retrofit'!$N$19,IF(F75="Scenario2PBT4",'Minor retrofit'!$O$19,IF(F75="Scenario3PBT4",'Minor retrofit'!$P$19,"")))&amp;IF(F75="Scenario1PBT5",'Minor retrofit'!$Q$19,IF(F75="Scenario2PBT5",'Minor retrofit'!$R$19,IF(F75="Scenario3PBT5",'Minor retrofit'!$S$19,"")))&amp;IF(F75="Scenario1PBT6",'Minor retrofit'!$T$19,IF(F75="Scenario2PBT6",'Minor retrofit'!$U$19,IF(F75="Scenario3PBT6",'Minor retrofit'!$V$19,"")))&amp;IF(F75="Scenario1PBT7",'Minor retrofit'!$W$19,IF(F75="Scenario2PBT7",'Minor retrofit'!$X$19,IF(F75="Scenario3PBT7",'Minor retrofit'!$Y$19,"")))&amp;IF(F75="Scenario1PBT8",'Minor retrofit'!$Z$19,IF(F75="Scenario2PBT8",'Minor retrofit'!$AA$19,IF(F75="Scenario3PBT8",'Minor retrofit'!$AB$19,"")))&amp;IF(F75="Scenario1PBT9",'Minor retrofit'!$AC$19,IF(F75="Scenario2PBT9",'Minor retrofit'!$AD$19,IF(F75="Scenario3PBT9",'Minor retrofit'!$AE$19,"")))&amp;IF(F75="Scenario1PBT10",'Minor retrofit'!$AF$19,IF(F75="Scenario2PBT10",'Minor retrofit'!$AG$19,IF(F75="Scenario3PBT10",'Minor retrofit'!$AH$19,"")))&amp;IF(F75="Scenario1PBT11",'Minor retrofit'!$AI$19,IF(F75="Scenario2PBT11",'Minor retrofit'!$AJ$19,IF(F75="Scenario3PBT11",'Minor retrofit'!$AK$19,"")))&amp;IF(F75="Scenario1PBT12",'Minor retrofit'!$AL$19,IF(F75="Scenario2PBT12",'Minor retrofit'!$AM$19,IF(F75="Scenario3PBT12",'Minor retrofit'!$AN$19,"")))&amp;IF(F75="Scenario1PBT13",'Minor retrofit'!$AO$19,IF(F75="Scenario2PBT13",'Minor retrofit'!$AP$19,IF(F75="Scenario3PBT13",'Minor retrofit'!$AQ$19,"")))&amp;IF(F75="Scenario1PBT14",'Minor retrofit'!$AR$19,IF(F75="Scenario2PBT14",'Minor retrofit'!$AS$19,IF(F75="Scenario3PBT14",'Minor retrofit'!$AT$19,"")))&amp;IF(F75="Scenario1PBT15",'Minor retrofit'!$AU$19,IF(F75="Scenario2PBT15",'Minor retrofit'!$AV$19,IF(F75="Scenario3PBT15",'Minor retrofit'!$AW$19,"")))</f>
        <v/>
      </c>
      <c r="L75" s="117">
        <f t="shared" si="51"/>
        <v>0</v>
      </c>
      <c r="M75" s="117" t="str">
        <f>IF(F75="Scenario1PBT1",'Minor retrofit'!$E$21,IF(F75="Scenario2PBT1",'Minor retrofit'!$F$21,IF(F75="Scenario3PBT1",'Minor retrofit'!$G$21,"")))&amp;IF(F75="Scenario1PBT2",'Minor retrofit'!$H$21,IF(F75="Scenario2PBT2",'Minor retrofit'!$I$21,IF(F75="Scenario3PBT2",'Minor retrofit'!$J$21,"")))&amp;IF(F75="Scenario1PBT3",'Minor retrofit'!$K$21,IF(F75="Scenario2PBT3",'Minor retrofit'!$L$21,IF(F75="Scenario3PBT3",'Minor retrofit'!$M$21,"")))&amp;IF(F75="Scenario1PBT4",'Minor retrofit'!$N$21,IF(F75="Scenario2PBT4",'Minor retrofit'!$O$21,IF(F75="Scenario3PBT4",'Minor retrofit'!$P$21,"")))&amp;IF(F75="Scenario1PBT5",'Minor retrofit'!$Q$21,IF(F75="Scenario2PBT5",'Minor retrofit'!$R$21,IF(F75="Scenario3PBT5",'Minor retrofit'!$S$21,"")))&amp;IF(F75="Scenario1PBT6",'Minor retrofit'!$T$21,IF(F75="Scenario2PBT6",'Minor retrofit'!$U$21,IF(F75="Scenario3PBT6",'Minor retrofit'!$V$21,"")))&amp;IF(F75="Scenario1PBT7",'Minor retrofit'!$W$21,IF(F75="Scenario2PBT7",'Minor retrofit'!$X$21,IF(F75="Scenario3PBT7",'Minor retrofit'!$Y$21,"")))&amp;IF(F75="Scenario1PBT8",'Minor retrofit'!$Z$21,IF(F75="Scenario2PBT8",'Minor retrofit'!$AA$21,IF(F75="Scenario3PBT8",'Minor retrofit'!$AB$21,"")))&amp;IF(F75="Scenario1PBT9",'Minor retrofit'!$AC$21,IF(F75="Scenario2PBT9",'Minor retrofit'!$AD$21,IF(F75="Scenario3PBT9",'Minor retrofit'!$AE$21,"")))&amp;IF(F75="Scenario1PBT10",'Minor retrofit'!$AF$21,IF(F75="Scenario2PBT10",'Minor retrofit'!$AG$21,IF(F75="Scenario3PBT10",'Minor retrofit'!$AH$21,"")))&amp;IF(F75="Scenario1PBT11",'Minor retrofit'!$AI$21,IF(F75="Scenario2PBT11",'Minor retrofit'!$AJ$21,IF(F75="Scenario3PBT11",'Minor retrofit'!$AK$21,"")))&amp;IF(F75="Scenario1PBT12",'Minor retrofit'!$AL$21,IF(F75="Scenario2PBT12",'Minor retrofit'!$AM$21,IF(F75="Scenario3PBT12",'Minor retrofit'!$AN$21,"")))&amp;IF(F75="Scenario1PBT13",'Minor retrofit'!$AO$21,IF(F75="Scenario2PBT13",'Minor retrofit'!$AP$21,IF(F75="Scenario3PBT13",'Minor retrofit'!$AQ$21,"")))&amp;IF(F75="Scenario1PBT14",'Minor retrofit'!$AR$21,IF(F75="Scenario2PBT14",'Minor retrofit'!$AS$21,IF(F75="Scenario3PBT14",'Minor retrofit'!$AT$21,"")))&amp;IF(F75="Scenario1PBT15",'Minor retrofit'!$AU$21,IF(F75="Scenario2PBT15",'Minor retrofit'!$AV$21,IF(F75="Scenario3PBT15",'Minor retrofit'!$AW$21,"")))</f>
        <v/>
      </c>
      <c r="N75" s="118">
        <f t="shared" si="52"/>
        <v>0</v>
      </c>
      <c r="O75" s="206" t="str">
        <f>IF(F75="Scenario1PBT1",'Minor retrofit'!$E$24,IF(F75="Scenario2PBT1",'Minor retrofit'!$F$24,IF(F75="Scenario3PBT1",'Minor retrofit'!$G$24,"")))&amp;IF(F75="Scenario1PBT2",'Minor retrofit'!$H$24,IF(F75="Scenario2PBT2",'Minor retrofit'!$I$24,IF(F75="Scenario3PBT2",'Minor retrofit'!$J$24,"")))&amp;IF(F75="Scenario1PBT3",'Minor retrofit'!$K$24,IF(F75="Scenario2PBT3",'Minor retrofit'!$L$24,IF(F75="Scenario3PBT3",'Minor retrofit'!$M$24,"")))&amp;IF(F75="Scenario1PBT4",'Minor retrofit'!$N$24,IF(F75="Scenario2PBT4",'Minor retrofit'!$O$24,IF(F75="Scenario3PBT4",'Minor retrofit'!$P$24,"")))&amp;IF(F75="Scenario1PBT5",'Minor retrofit'!$Q$24,IF(F75="Scenario2PBT5",'Minor retrofit'!$R$24,IF(F75="Scenario3PBT5",'Minor retrofit'!$S$24,"")))&amp;IF(F75="Scenario1PBT6",'Minor retrofit'!$T$24,IF(F75="Scenario2PBT6",'Minor retrofit'!$U$24,IF(F75="Scenario3PBT6",'Minor retrofit'!$V$24,"")))&amp;IF(F75="Scenario1PBT7",'Minor retrofit'!$W$24,IF(F75="Scenario2PBT7",'Minor retrofit'!$X$24,IF(F75="Scenario3PBT7",'Minor retrofit'!$Y$24,"")))&amp;IF(F75="Scenario1PBT8",'Minor retrofit'!$Z$24,IF(F75="Scenario2PBT8",'Minor retrofit'!$AA$24,IF(F75="Scenario3PBT8",'Minor retrofit'!$AB$24,"")))&amp;IF(F75="Scenario1PBT9",'Minor retrofit'!$AC$24,IF(F75="Scenario2PBT9",'Minor retrofit'!$AD$24,IF(F75="Scenario3PBT9",'Minor retrofit'!$AE$24,"")))&amp;IF(F75="Scenario1PBT10",'Minor retrofit'!$AF$24,IF(F75="Scenario2PBT10",'Minor retrofit'!$AG$24,IF(F75="Scenario3PBT10",'Minor retrofit'!$AH$24,"")))&amp;IF(F75="Scenario1PBT11",'Minor retrofit'!$AI$24,IF(F75="Scenario2PBT11",'Minor retrofit'!$AJ$24,IF(F75="Scenario3PBT11",'Minor retrofit'!$AK$24,"")))&amp;IF(F75="Scenario1PBT12",'Minor retrofit'!$AL$24,IF(F75="Scenario2PBT12",'Minor retrofit'!$AM$24,IF(F75="Scenario3PBT12",'Minor retrofit'!$AN$24,"")))&amp;IF(F75="Scenario1PBT13",'Minor retrofit'!$AO$24,IF(F75="Scenario2PBT13",'Minor retrofit'!$AP$24,IF(F75="Scenario3PBT13",'Minor retrofit'!$AQ$24,"")))&amp;IF(F75="Scenario1PBT14",'Minor retrofit'!$AR$24,IF(F75="Scenario2PBT14",'Minor retrofit'!$AS$24,IF(F75="Scenario3PBT14",'Minor retrofit'!$AT$24,"")))&amp;IF(F75="Scenario1PBT15",'Minor retrofit'!$AU$24,IF(F75="Scenario2PBT15",'Minor retrofit'!$AV$24,IF(F75="Scenario3PBT15",'Minor retrofit'!$AW$24,"")))</f>
        <v/>
      </c>
      <c r="P75" s="117">
        <f t="shared" si="53"/>
        <v>0</v>
      </c>
      <c r="Q75" s="117" t="str">
        <f>IF(F75="Scenario1PBT1",'Minor retrofit'!$E$26,IF(F75="Scenario2PBT1",'Minor retrofit'!$F$26,IF(F75="Scenario3PBT1",'Minor retrofit'!$G$26,"")))&amp;IF(F75="Scenario1PBT2",'Minor retrofit'!$H$26,IF(F75="Scenario2PBT2",'Minor retrofit'!$I$26,IF(F75="Scenario3PBT2",'Minor retrofit'!$J$26,"")))&amp;IF(F75="Scenario1PBT3",'Minor retrofit'!$K$26,IF(F75="Scenario2PBT3",'Minor retrofit'!$L$26,IF(F75="Scenario3PBT3",'Minor retrofit'!$M$26,"")))&amp;IF(F75="Scenario1PBT4",'Minor retrofit'!$N$26,IF(F75="Scenario2PBT4",'Minor retrofit'!$O$26,IF(F75="Scenario3PBT4",'Minor retrofit'!$P$26,"")))&amp;IF(F75="Scenario1PBT5",'Minor retrofit'!$Q$26,IF(F75="Scenario2PBT5",'Minor retrofit'!$R$26,IF(F75="Scenario3PBT5",'Minor retrofit'!$S$26,"")))&amp;IF(F75="Scenario1PBT6",'Minor retrofit'!$T$26,IF(F75="Scenario2PBT6",'Minor retrofit'!$U$26,IF(F75="Scenario3PBT6",'Minor retrofit'!$V$26,"")))&amp;IF(F75="Scenario1PBT7",'Minor retrofit'!$W$26,IF(F75="Scenario2PBT7",'Minor retrofit'!$X$26,IF(F75="Scenario3PBT7",'Minor retrofit'!$Y$26,"")))&amp;IF(F75="Scenario1PBT8",'Minor retrofit'!$Z$26,IF(F75="Scenario2PBT8",'Minor retrofit'!$AA$26,IF(F75="Scenario3PBT8",'Minor retrofit'!$AB$26,"")))&amp;IF(F75="Scenario1PBT9",'Minor retrofit'!$AC$26,IF(F75="Scenario2PBT9",'Minor retrofit'!$AD$26,IF(F75="Scenario3PBT9",'Minor retrofit'!$AE$26,"")))&amp;IF(F75="Scenario1PBT10",'Minor retrofit'!$AF$26,IF(F75="Scenario2PBT10",'Minor retrofit'!$AG$26,IF(F75="Scenario3PBT10",'Minor retrofit'!$AH$26,"")))&amp;IF(F75="Scenario1PBT11",'Minor retrofit'!$AI$26,IF(F75="Scenario2PBT11",'Minor retrofit'!$AJ$26,IF(F75="Scenario3PBT11",'Minor retrofit'!$AK$26,"")))&amp;IF(F75="Scenario1PBT12",'Minor retrofit'!$AL$26,IF(F75="Scenario2PBT12",'Minor retrofit'!$AM$26,IF(F75="Scenario3PBT12",'Minor retrofit'!$AN$26,"")))&amp;IF(F75="Scenario1PBT13",'Minor retrofit'!$AO$26,IF(F75="Scenario2PBT13",'Minor retrofit'!$AP$26,IF(F75="Scenario3PBT13",'Minor retrofit'!$AQ$26,"")))&amp;IF(F75="Scenario1PBT14",'Minor retrofit'!$AR$26,IF(F75="Scenario2PBT14",'Minor retrofit'!$AS$26,IF(F75="Scenario3PBT14",'Minor retrofit'!$AT$26,"")))&amp;IF(F75="Scenario1PBT15",'Minor retrofit'!$AU$26,IF(F75="Scenario2PBT15",'Minor retrofit'!$AV$26,IF(F75="Scenario3PBT15",'Minor retrofit'!$AW$26,"")))</f>
        <v/>
      </c>
      <c r="R75" s="117">
        <f t="shared" si="54"/>
        <v>0</v>
      </c>
      <c r="S75" s="117" t="str">
        <f>IF(F75="Scenario1PBT1",'Minor retrofit'!$E$28,IF(F75="Scenario2PBT1",'Minor retrofit'!$F$28,IF(F75="Scenario3PBT1",'Minor retrofit'!$G$28,"")))&amp;IF(F75="Scenario1PBT2",'Minor retrofit'!$H$28,IF(F75="Scenario2PBT2",'Minor retrofit'!$I$28,IF(F75="Scenario3PBT2",'Minor retrofit'!$J$28,"")))&amp;IF(F75="Scenario1PBT3",'Minor retrofit'!$K$28,IF(F75="Scenario2PBT3",'Minor retrofit'!$L$28,IF(F75="Scenario3PBT3",'Minor retrofit'!$M$28,"")))&amp;IF(F75="Scenario1PBT4",'Minor retrofit'!$N$28,IF(F75="Scenario2PBT4",'Minor retrofit'!$O$28,IF(F75="Scenario3PBT4",'Minor retrofit'!$P$28,"")))&amp;IF(F75="Scenario1PBT5",'Minor retrofit'!$Q$28,IF(F75="Scenario2PBT5",'Minor retrofit'!$R$28,IF(F75="Scenario3PBT5",'Minor retrofit'!$S$28,"")))&amp;IF(F75="Scenario1PBT6",'Minor retrofit'!$T$28,IF(F75="Scenario2PBT6",'Minor retrofit'!$U$28,IF(F75="Scenario3PBT6",'Minor retrofit'!$V$28,"")))&amp;IF(F75="Scenario1PBT7",'Minor retrofit'!$W$28,IF(F75="Scenario2PBT7",'Minor retrofit'!$X$28,IF(F75="Scenario3PBT7",'Minor retrofit'!$Y$28,"")))&amp;IF(F75="Scenario1PBT8",'Minor retrofit'!$Z$28,IF(F75="Scenario2PBT8",'Minor retrofit'!$AA$28,IF(F75="Scenario3PBT8",'Minor retrofit'!$AB$28,"")))&amp;IF(F75="Scenario1PBT9",'Minor retrofit'!$AC$28,IF(F75="Scenario2PBT9",'Minor retrofit'!$AD$28,IF(F75="Scenario3PBT9",'Minor retrofit'!$AE$28,"")))&amp;IF(F75="Scenario1PBT10",'Minor retrofit'!$AF$28,IF(F75="Scenario2PBT10",'Minor retrofit'!$AG$28,IF(F75="Scenario3PBT10",'Minor retrofit'!$AH$28,"")))&amp;IF(F75="Scenario1PBT11",'Minor retrofit'!$AI$28,IF(F75="Scenario2PBT11",'Minor retrofit'!$AJ$28,IF(F75="Scenario3PBT11",'Minor retrofit'!$AK$28,"")))&amp;IF(F75="Scenario1PBT12",'Minor retrofit'!$AL$28,IF(F75="Scenario2PBT12",'Minor retrofit'!$AM$28,IF(F75="Scenario3PBT12",'Minor retrofit'!$AN$28,"")))&amp;IF(F75="Scenario1PBT13",'Minor retrofit'!$AO$28,IF(F75="Scenario2PBT13",'Minor retrofit'!$AP$28,IF(F75="Scenario3PBT13",'Minor retrofit'!$AQ$28,"")))&amp;IF(F75="Scenario1PBT14",'Minor retrofit'!$AR$28,IF(F75="Scenario2PBT14",'Minor retrofit'!$AS$28,IF(F75="Scenario3PBT14",'Minor retrofit'!$AT$28,"")))&amp;IF(F75="Scenario1PBT15",'Minor retrofit'!$AU$28,IF(F75="Scenario2PBT15",'Minor retrofit'!$AV$28,IF(F75="Scenario3PBT15",'Minor retrofit'!$AW$28,"")))</f>
        <v/>
      </c>
      <c r="T75" s="207">
        <f t="shared" si="55"/>
        <v>0</v>
      </c>
      <c r="U75" s="206" t="str">
        <f>IF(F75="Scenario1PBT1",'Minor retrofit'!$E$39,IF(F75="Scenario2PBT1",'Minor retrofit'!$F$39,IF(F75="Scenario3PBT1",'Minor retrofit'!$G$39,"")))&amp;IF(F75="Scenario1PBT2",'Minor retrofit'!$H$39,IF(F75="Scenario2PBT2",'Minor retrofit'!$I$39,IF(F75="Scenario3PBT2",'Minor retrofit'!$J$39,"")))&amp;IF(F75="Scenario1PBT3",'Minor retrofit'!$K$39,IF(F75="Scenario2PBT3",'Minor retrofit'!$L$39,IF(F75="Scenario3PBT3",'Minor retrofit'!$M$39,"")))&amp;IF(F75="Scenario1PBT4",'Minor retrofit'!$N$39,IF(F75="Scenario2PBT4",'Minor retrofit'!$O$39,IF(F75="Scenario3PBT4",'Minor retrofit'!$P$39,"")))&amp;IF(F75="Scenario1PBT5",'Minor retrofit'!$Q$39,IF(F75="Scenario2PBT5",'Minor retrofit'!$R$39,IF(F75="Scenario3PBT5",'Minor retrofit'!$S$39,"")))&amp;IF(F75="Scenario1PBT6",'Minor retrofit'!$T$39,IF(F75="Scenario2PBT6",'Minor retrofit'!$U$39,IF(F75="Scenario3PBT6",'Minor retrofit'!$V$39,"")))&amp;IF(F75="Scenario1PBT7",'Minor retrofit'!$W$39,IF(F75="Scenario2PBT7",'Minor retrofit'!$X$39,IF(F75="Scenario3PBT7",'Minor retrofit'!$Y$39,"")))&amp;IF(F75="Scenario1PBT8",'Minor retrofit'!$Z$39,IF(F75="Scenario2PBT8",'Minor retrofit'!$AA$39,IF(F75="Scenario3PBT8",'Minor retrofit'!$AB$39,"")))&amp;IF(F75="Scenario1PBT9",'Minor retrofit'!$AC$39,IF(F75="Scenario2PBT9",'Minor retrofit'!$AD$39,IF(F75="Scenario3PBT9",'Minor retrofit'!$AE$39,"")))&amp;IF(F75="Scenario1PBT10",'Minor retrofit'!$AF$39,IF(F75="Scenario2PBT10",'Minor retrofit'!$AG$39,IF(F75="Scenario3PBT10",'Minor retrofit'!$AH$39,"")))&amp;IF(F75="Scenario1PBT11",'Minor retrofit'!$AI$39,IF(F75="Scenario2PBT11",'Minor retrofit'!$AJ$39,IF(F75="Scenario3PBT11",'Minor retrofit'!$AK$39,"")))&amp;IF(F75="Scenario1PBT12",'Minor retrofit'!$AL$39,IF(F75="Scenario2PBT12",'Minor retrofit'!$AM$39,IF(F75="Scenario3PBT12",'Minor retrofit'!$AN$39,"")))&amp;IF(F75="Scenario1PBT13",'Minor retrofit'!$AO$39,IF(F75="Scenario2PBT13",'Minor retrofit'!$AP$39,IF(F75="Scenario3PBT13",'Minor retrofit'!$AQ$39,"")))&amp;IF(F75="Scenario1PBT14",'Minor retrofit'!$AR$39,IF(F75="Scenario2PBT14",'Minor retrofit'!$AS$39,IF(F75="Scenario3PBT14",'Minor retrofit'!$AT$39,"")))&amp;IF(F75="Scenario1PBT15",'Minor retrofit'!$AU$39,IF(F75="Scenario2PBT15",'Minor retrofit'!$AV$39,IF(F75="Scenario3PBT15",'Minor retrofit'!$AW$39,"")))</f>
        <v/>
      </c>
      <c r="V75" s="117">
        <f t="shared" si="56"/>
        <v>0</v>
      </c>
      <c r="W75" s="117" t="str">
        <f>IF(F75="Scenario1PBT1",'Minor retrofit'!$E$41,IF(F75="Scenario2PBT1",'Minor retrofit'!$F$41,IF(F75="Scenario3PBT1",'Minor retrofit'!$G$41,"")))&amp;IF(F75="Scenario1PBT2",'Minor retrofit'!$H$41,IF(F75="Scenario2PBT2",'Minor retrofit'!$I$41,IF(F75="Scenario3PBT2",'Minor retrofit'!$J$41,"")))&amp;IF(F75="Scenario1PBT3",'Minor retrofit'!$K$41,IF(F75="Scenario2PBT3",'Minor retrofit'!$L$41,IF(F75="Scenario3PBT3",'Minor retrofit'!$M$41,"")))&amp;IF(F75="Scenario1PBT4",'Minor retrofit'!$N$41,IF(F75="Scenario2PBT4",'Minor retrofit'!$O$41,IF(F75="Scenario3PBT4",'Minor retrofit'!$P$41,"")))&amp;IF(F75="Scenario1PBT5",'Minor retrofit'!$Q$41,IF(F75="Scenario2PBT5",'Minor retrofit'!$R$41,IF(F75="Scenario3PBT5",'Minor retrofit'!$S$41,"")))&amp;IF(F75="Scenario1PBT6",'Minor retrofit'!$T$41,IF(F75="Scenario2PBT6",'Minor retrofit'!$U$41,IF(F75="Scenario3PBT6",'Minor retrofit'!$V$41,"")))&amp;IF(F75="Scenario1PBT7",'Minor retrofit'!$W$41,IF(F75="Scenario2PBT7",'Minor retrofit'!$X$41,IF(F75="Scenario3PBT7",'Minor retrofit'!$Y$41,"")))&amp;IF(F75="Scenario1PBT8",'Minor retrofit'!$Z$41,IF(F75="Scenario2PBT8",'Minor retrofit'!$AA$41,IF(F75="Scenario3PBT8",'Minor retrofit'!$AB$41,"")))&amp;IF(F75="Scenario1PBT9",'Minor retrofit'!$AC$41,IF(F75="Scenario2PBT9",'Minor retrofit'!$AD$41,IF(F75="Scenario3PBT9",'Minor retrofit'!$AE$41,"")))&amp;IF(F75="Scenario1PBT10",'Minor retrofit'!$AF$41,IF(F75="Scenario2PBT10",'Minor retrofit'!$AG$41,IF(F75="Scenario3PBT10",'Minor retrofit'!$AH$41,"")))&amp;IF(F75="Scenario1PBT11",'Minor retrofit'!$AI$41,IF(F75="Scenario2PBT11",'Minor retrofit'!$AJ$41,IF(F75="Scenario3PBT11",'Minor retrofit'!$AK$41,"")))&amp;IF(F75="Scenario1PBT12",'Minor retrofit'!$AL$41,IF(F75="Scenario2PBT12",'Minor retrofit'!$AM$41,IF(F75="Scenario3PBT12",'Minor retrofit'!$AN$41,"")))&amp;IF(F75="Scenario1PBT13",'Minor retrofit'!$AO$41,IF(F75="Scenario2PBT13",'Minor retrofit'!$AP$41,IF(F75="Scenario3PBT13",'Minor retrofit'!$AQ$41,"")))&amp;IF(F75="Scenario1PBT14",'Minor retrofit'!$AR$41,IF(F75="Scenario2PBT14",'Minor retrofit'!$AS$41,IF(F75="Scenario3PBT14",'Minor retrofit'!$AT$41,"")))&amp;IF(F75="Scenario1PBT15",'Minor retrofit'!$AU$41,IF(F75="Scenario2PBT15",'Minor retrofit'!$AV$41,IF(F75="Scenario3PBT15",'Minor retrofit'!$AW$41,"")))</f>
        <v/>
      </c>
      <c r="X75" s="117">
        <f t="shared" si="57"/>
        <v>0</v>
      </c>
      <c r="Y75" s="117" t="str">
        <f>IF(F75="Scenario1PBT1",'Minor retrofit'!$E$43,IF(F75="Scenario2PBT1",'Minor retrofit'!$F$43,IF(F75="Scenario3PBT1",'Minor retrofit'!$G$43,"")))&amp;IF(F75="Scenario1PBT2",'Minor retrofit'!$H$43,IF(F75="Scenario2PBT2",'Minor retrofit'!$I$43,IF(F75="Scenario3PBT2",'Minor retrofit'!$J$43,"")))&amp;IF(F75="Scenario1PBT3",'Minor retrofit'!$K$43,IF(F75="Scenario2PBT3",'Minor retrofit'!$L$43,IF(F75="Scenario3PBT3",'Minor retrofit'!$M$43,"")))&amp;IF(F75="Scenario1PBT4",'Minor retrofit'!$N$43,IF(F75="Scenario2PBT4",'Minor retrofit'!$O$43,IF(F75="Scenario3PBT4",'Minor retrofit'!$P$43,"")))&amp;IF(F75="Scenario1PBT5",'Minor retrofit'!$Q$43,IF(F75="Scenario2PBT5",'Minor retrofit'!$R$43,IF(F75="Scenario3PBT5",'Minor retrofit'!$S$43,"")))&amp;IF(F75="Scenario1PBT6",'Minor retrofit'!$T$43,IF(F75="Scenario2PBT6",'Minor retrofit'!$U$43,IF(F75="Scenario3PBT6",'Minor retrofit'!$V$43,"")))&amp;IF(F75="Scenario1PBT7",'Minor retrofit'!$W$43,IF(F75="Scenario2PBT7",'Minor retrofit'!$X$43,IF(F75="Scenario3PBT7",'Minor retrofit'!$Y$43,"")))&amp;IF(F75="Scenario1PBT8",'Minor retrofit'!$Z$43,IF(F75="Scenario2PBT8",'Minor retrofit'!$AA$43,IF(F75="Scenario3PBT8",'Minor retrofit'!$AB$43,"")))&amp;IF(F75="Scenario1PBT9",'Minor retrofit'!$AC$43,IF(F75="Scenario2PBT9",'Minor retrofit'!$AD$43,IF(F75="Scenario3PBT9",'Minor retrofit'!$AE$43,"")))&amp;IF(F75="Scenario1PBT10",'Minor retrofit'!$AF$43,IF(F75="Scenario2PBT10",'Minor retrofit'!$AG$43,IF(F75="Scenario3PBT10",'Minor retrofit'!$AH$43,"")))&amp;IF(F75="Scenario1PBT11",'Minor retrofit'!$AI$43,IF(F75="Scenario2PBT11",'Minor retrofit'!$AJ$43,IF(F75="Scenario3PBT11",'Minor retrofit'!$AK$43,"")))&amp;IF(F75="Scenario1PBT12",'Minor retrofit'!$AL$43,IF(F75="Scenario2PBT12",'Minor retrofit'!$AM$43,IF(F75="Scenario3PBT12",'Minor retrofit'!$AN$43,"")))&amp;IF(F75="Scenario1PBT13",'Minor retrofit'!$AO$43,IF(F75="Scenario2PBT13",'Minor retrofit'!$AP$43,IF(F75="Scenario3PBT13",'Minor retrofit'!$AQ$43,"")))&amp;IF(F75="Scenario1PBT14",'Minor retrofit'!$AR$43,IF(F75="Scenario2PBT14",'Minor retrofit'!$AS$43,IF(F75="Scenario3PBT14",'Minor retrofit'!$AT$43,"")))&amp;IF(F75="Scenario1PBT15",'Minor retrofit'!$AU$43,IF(F75="Scenario2PBT15",'Minor retrofit'!$AV$43,IF(F75="Scenario3PBT15",'Minor retrofit'!$AW$43,"")))</f>
        <v/>
      </c>
      <c r="Z75" s="117">
        <f t="shared" si="58"/>
        <v>0</v>
      </c>
      <c r="AA75" s="178" t="str">
        <f>IF(F75="Scenario1PBT1",'Minor retrofit'!$E$102,IF(F75="Scenario2PBT1",'Minor retrofit'!$F$102,IF(F75="Scenario3PBT1",'Minor retrofit'!$G$102,"")))&amp;IF(F75="Scenario1PBT2",'Minor retrofit'!$H$102,IF(F75="Scenario2PBT2",'Minor retrofit'!$I$102,IF(F75="Scenario3PBT2",'Minor retrofit'!$J$102,"")))&amp;IF(F75="Scenario1PBT3",'Minor retrofit'!$K$102,IF(F75="Scenario2PBT3",'Minor retrofit'!$L$102,IF(F75="Scenario3PBT3",'Minor retrofit'!$M$102,"")))&amp;IF(F75="Scenario1PBT4",'Minor retrofit'!$N$102,IF(F75="Scenario2PBT4",'Minor retrofit'!$O$102,IF(F75="Scenario3PBT4",'Minor retrofit'!$P$102,"")))&amp;IF(F75="Scenario1PBT5",'Minor retrofit'!$Q$102,IF(F75="Scenario2PBT5",'Minor retrofit'!$R$102,IF(F75="Scenario3PBT5",'Minor retrofit'!$S$102,"")))&amp;IF(F75="Scenario1PBT6",'Minor retrofit'!$T$102,IF(F75="Scenario2PBT6",'Minor retrofit'!$U$102,IF(F75="Scenario3PBT6",'Minor retrofit'!$V$102,"")))&amp;IF(F75="Scenario1PBT7",'Minor retrofit'!$W$102,IF(F75="Scenario2PBT7",'Minor retrofit'!$X$102,IF(F75="Scenario3PBT7",'Minor retrofit'!$Y$102,"")))&amp;IF(F75="Scenario1PBT8",'Minor retrofit'!$Z$102,IF(F75="Scenario2PBT8",'Minor retrofit'!$AA$102,IF(F75="Scenario3PBT8",'Minor retrofit'!$AB$102,"")))&amp;IF(F75="Scenario1PBT9",'Minor retrofit'!$AC$102,IF(F75="Scenario2PBT9",'Minor retrofit'!$AD$102,IF(F75="Scenario3PBT9",'Minor retrofit'!$AE$102,"")))&amp;IF(F75="Scenario1PBT10",'Minor retrofit'!$AF$102,IF(F75="Scenario2PBT10",'Minor retrofit'!$AG$102,IF(F75="Scenario3PBT10",'Minor retrofit'!$AH$102,"")))&amp;IF(F75="Scenario1PBT11",'Minor retrofit'!$AI$102,IF(F75="Scenario2PBT11",'Minor retrofit'!$AJ$102,IF(F75="Scenario3PBT11",'Minor retrofit'!$AK$102,"")))&amp;IF(F75="Scenario1PBT12",'Minor retrofit'!$AL$102,IF(F75="Scenario2PBT12",'Minor retrofit'!$AM$102,IF(F75="Scenario3PBT12",'Minor retrofit'!$AN$102,"")))&amp;IF(F75="Scenario1PBT13",'Minor retrofit'!$AO$102,IF(F75="Scenario2PBT13",'Minor retrofit'!$AP$102,IF(F75="Scenario3PBT13",'Minor retrofit'!$AQ$102,"")))&amp;IF(F75="Scenario1PBT14",'Minor retrofit'!$AR$102,IF(F75="Scenario2PBT14",'Minor retrofit'!$AS$102,IF(F75="Scenario3PBT14",'Minor retrofit'!$AT$102,"")))&amp;IF(F75="Scenario1PBT15",'Minor retrofit'!$AU$102,IF(F75="Scenario2PBT15",'Minor retrofit'!$AV$102,IF(F75="Scenario3PBT15",'Minor retrofit'!$AW$102,"")))</f>
        <v/>
      </c>
      <c r="AB75" s="179">
        <f t="shared" si="59"/>
        <v>0</v>
      </c>
      <c r="AC75" s="363" t="str">
        <f t="shared" si="73"/>
        <v/>
      </c>
      <c r="AD75" s="353">
        <f>IF(AC75="",IFERROR('Projection_Base-case'!G76-G75,0),0)</f>
        <v>0</v>
      </c>
      <c r="AE75" s="350">
        <f t="shared" si="60"/>
        <v>0</v>
      </c>
      <c r="AF75" s="361">
        <f>IFERROR(100*AD75/'Projection_Base-case'!G76,0)</f>
        <v>0</v>
      </c>
      <c r="AG75" s="352">
        <f>IF(AC75="",IFERROR('Projection_Base-case'!I76-I75,0),0)</f>
        <v>0</v>
      </c>
      <c r="AH75" s="353">
        <f t="shared" si="61"/>
        <v>0</v>
      </c>
      <c r="AI75" s="361">
        <f>IFERROR(100*AG75/'Projection_Base-case'!I76,0)</f>
        <v>0</v>
      </c>
      <c r="AJ75" s="352">
        <f>IF(AC75="",IFERROR('Projection_Base-case'!K76-K75,0),0)</f>
        <v>0</v>
      </c>
      <c r="AK75" s="353">
        <f t="shared" si="62"/>
        <v>0</v>
      </c>
      <c r="AL75" s="361">
        <f>IFERROR(100*AJ75/'Projection_Base-case'!K76,0)</f>
        <v>0</v>
      </c>
      <c r="AM75" s="352">
        <f>-IF(AC75="",IFERROR('Projection_Base-case'!M76-M75,0),0)</f>
        <v>0</v>
      </c>
      <c r="AN75" s="353">
        <f t="shared" si="63"/>
        <v>0</v>
      </c>
      <c r="AO75" s="354">
        <f>IFERROR(IF('Projection_Base-case'!N76&gt;0,100*AN75/'Projection_Base-case'!N76,100*AN75/N75),0)</f>
        <v>0</v>
      </c>
      <c r="AP75" s="355">
        <f>IF(AC75="",IFERROR('Projection_Base-case'!O76-O75,0),0)</f>
        <v>0</v>
      </c>
      <c r="AQ75" s="356">
        <f t="shared" si="64"/>
        <v>0</v>
      </c>
      <c r="AR75" s="356">
        <f>IFERROR(100*AP75/'Projection_Base-case'!O76,0)</f>
        <v>0</v>
      </c>
      <c r="AS75" s="355">
        <f>IF(AC75="",IFERROR('Projection_Base-case'!Q76-Q75,0),0)</f>
        <v>0</v>
      </c>
      <c r="AT75" s="356">
        <f t="shared" si="65"/>
        <v>0</v>
      </c>
      <c r="AU75" s="356">
        <f>IFERROR(100*AS75/'Projection_Base-case'!Q76,0)</f>
        <v>0</v>
      </c>
      <c r="AV75" s="355">
        <f>IF(AC75="",IFERROR('Projection_Base-case'!S76-S75,0),0)</f>
        <v>0</v>
      </c>
      <c r="AW75" s="356">
        <f t="shared" si="66"/>
        <v>0</v>
      </c>
      <c r="AX75" s="357">
        <f>IFERROR(100*AV75/'Projection_Base-case'!S76,0)</f>
        <v>0</v>
      </c>
      <c r="AY75" s="358">
        <f>IF(AC75="",IFERROR('Projection_Base-case'!U76-U75,0),0)</f>
        <v>0</v>
      </c>
      <c r="AZ75" s="359">
        <f t="shared" si="67"/>
        <v>0</v>
      </c>
      <c r="BA75" s="359">
        <f>IFERROR(100*AY75/'Projection_Base-case'!U76,0)</f>
        <v>0</v>
      </c>
      <c r="BB75" s="358">
        <f>IF(AC75="",IFERROR('Projection_Base-case'!W76-W75,0),0)</f>
        <v>0</v>
      </c>
      <c r="BC75" s="359">
        <f t="shared" si="68"/>
        <v>0</v>
      </c>
      <c r="BD75" s="359">
        <f>IFERROR(100*BB75/'Projection_Base-case'!W76,0)</f>
        <v>0</v>
      </c>
      <c r="BE75" s="358">
        <f>IF(AC75="",IFERROR('Projection_Base-case'!Y76-Y75,0),0)</f>
        <v>0</v>
      </c>
      <c r="BF75" s="359">
        <f t="shared" si="69"/>
        <v>0</v>
      </c>
      <c r="BG75" s="359">
        <f>IFERROR(100*BE75/'Projection_Base-case'!Y76,0)</f>
        <v>0</v>
      </c>
      <c r="BH75" s="359">
        <f t="shared" si="70"/>
        <v>0</v>
      </c>
      <c r="BI75" s="360">
        <f t="shared" si="71"/>
        <v>0</v>
      </c>
    </row>
    <row r="76" spans="1:61">
      <c r="A76" s="205">
        <v>72</v>
      </c>
      <c r="B76" s="347">
        <f>IF('Projection_Base-case'!B77&lt;&gt;"",'Projection_Base-case'!B77,0)</f>
        <v>0</v>
      </c>
      <c r="C76" s="347">
        <f>IF('Projection_Base-case'!C77&lt;&gt;"",'Projection_Base-case'!C77,0)</f>
        <v>0</v>
      </c>
      <c r="D76" s="365">
        <f>IF('Projection_Base-case'!D77&lt;&gt;"",'Projection_Base-case'!D77,0)</f>
        <v>0</v>
      </c>
      <c r="E76" s="369"/>
      <c r="F76" s="367" t="str">
        <f t="shared" si="72"/>
        <v>0</v>
      </c>
      <c r="G76" s="206" t="str">
        <f>IF(F76="Scenario1PBT1",'Minor retrofit'!$E$7,IF(F76="Scenario2PBT1",'Minor retrofit'!$F$7,IF(F76="Scenario3PBT1",'Minor retrofit'!$G$7,"")))&amp;IF(F76="Scenario1PBT2",'Minor retrofit'!$H$7,IF(F76="Scenario2PBT2",'Minor retrofit'!$I$7,IF(F76="Scenario3PBT2",'Minor retrofit'!$J$7,"")))&amp;IF(F76="Scenario1PBT3",'Minor retrofit'!$K$7,IF(F76="Scenario2PBT3",'Minor retrofit'!$L$7,IF(F76="Scenario3PBT3",'Minor retrofit'!$M$7,"")))&amp;IF(F76="Scenario1PBT4",'Minor retrofit'!$N$7,IF(F76="Scenario2PBT4",'Minor retrofit'!$O$7,IF(F76="Scenario3PBT4",'Minor retrofit'!$P$7,"")))&amp;IF(F76="Scenario1PBT5",'Minor retrofit'!$Q$7,IF(F76="Scenario2PBT5",'Minor retrofit'!$R$7,IF(F76="Scenario3PBT5",'Minor retrofit'!$S$7,"")))&amp;IF(F76="Scenario1PBT6",'Minor retrofit'!$T$7,IF(F76="Scenario2PBT6",'Minor retrofit'!$U$7,IF(F76="Scenario3PBT6",'Minor retrofit'!$V$7,"")))&amp;IF(F76="Scenario1PBT7",'Minor retrofit'!$W$7,IF(F76="Scenario2PBT7",'Minor retrofit'!$X$7,IF(F76="Scenario3PBT7",'Minor retrofit'!$Y$7,"")))&amp;IF(F76="Scenario1PBT8",'Minor retrofit'!$Z$7,IF(F76="Scenario2PBT8",'Minor retrofit'!$AA$7,IF(F76="Scenario3PBT8",'Minor retrofit'!$AB$7,"")))&amp;IF(F76="Scenario1PBT9",'Minor retrofit'!$AC$7,IF(F76="Scenario2PBT9",'Minor retrofit'!$AD$7,IF(F76="Scenario3PBT9",'Minor retrofit'!$AE$7,"")))&amp;IF(F76="Scenario1PBT10",'Minor retrofit'!$AF$7,IF(F76="Scenario2PBT10",'Minor retrofit'!$AG$7,IF(F76="Scenario3PBT10",'Minor retrofit'!$AH$7,"")))&amp;IF(F76="Scenario1PBT11",'Minor retrofit'!$AI$7,IF(F76="Scenario2PBT11",'Minor retrofit'!$AJ$7,IF(F76="Scenario3PBT11",'Minor retrofit'!$AK$7,"")))&amp;IF(F76="Scenario1PBT12",'Minor retrofit'!$AL$7,IF(F76="Scenario2PBT12",'Minor retrofit'!$AM$7,IF(F76="Scenario3PBT12",'Minor retrofit'!$AN$7,"")))&amp;IF(F76="Scenario1PBT13",'Minor retrofit'!$AO$7,IF(F76="Scenario2PBT13",'Minor retrofit'!$AP$7,IF(F76="Scenario3PBT13",'Minor retrofit'!$AQ$7,"")))&amp;IF(F76="Scenario1PBT14",'Minor retrofit'!$AR$7,IF(F76="Scenario2PBT14",'Minor retrofit'!$AS$7,IF(F76="Scenario3PBT14",'Minor retrofit'!$AT$7,"")))&amp;IF(F76="Scenario1PBT15",'Minor retrofit'!$AU$7,IF(F76="Scenario2PBT15",'Minor retrofit'!$AV$7,IF(F76="Scenario3PBT15",'Minor retrofit'!$AW$7,"")))</f>
        <v/>
      </c>
      <c r="H76" s="117">
        <f t="shared" si="49"/>
        <v>0</v>
      </c>
      <c r="I76" s="117" t="str">
        <f>IF(F76="Scenario1PBT1",'Minor retrofit'!$E$17,IF(F76="Scenario2PBT1",'Minor retrofit'!$F$17,IF(F76="Scenario3PBT1",'Minor retrofit'!$G$17,"")))&amp;IF(F76="Scenario1PBT2",'Minor retrofit'!$H$17,IF(F76="Scenario2PBT2",'Minor retrofit'!$I$17,IF(F76="Scenario3PBT2",'Minor retrofit'!$J$17,"")))&amp;IF(F76="Scenario1PBT3",'Minor retrofit'!$K$17,IF(F76="Scenario2PBT3",'Minor retrofit'!$L$17,IF(F76="Scenario3PBT3",'Minor retrofit'!$M$17,"")))&amp;IF(F76="Scenario1PBT4",'Minor retrofit'!$N$17,IF(F76="Scenario2PBT4",'Minor retrofit'!$O$17,IF(F76="Scenario3PBT4",'Minor retrofit'!$P$17,"")))&amp;IF(F76="Scenario1PBT5",'Minor retrofit'!$Q$17,IF(F76="Scenario2PBT5",'Minor retrofit'!$R$17,IF(F76="Scenario3PBT5",'Minor retrofit'!$S$17,"")))&amp;IF(F76="Scenario1PBT6",'Minor retrofit'!$T$17,IF(F76="Scenario2PBT6",'Minor retrofit'!$U$17,IF(F76="Scenario3PBT6",'Minor retrofit'!$V$17,"")))&amp;IF(F76="Scenario1PBT7",'Minor retrofit'!$W$17,IF(F76="Scenario2PBT7",'Minor retrofit'!$X$17,IF(F76="Scenario3PBT7",'Minor retrofit'!$Y$17,"")))&amp;IF(F76="Scenario1PBT8",'Minor retrofit'!$Z$17,IF(F76="Scenario2PBT8",'Minor retrofit'!$AA$17,IF(F76="Scenario3PBT8",'Minor retrofit'!$AB$17,"")))&amp;IF(F76="Scenario1PBT9",'Minor retrofit'!$AC$17,IF(F76="Scenario2PBT9",'Minor retrofit'!$AD$17,IF(F76="Scenario3PBT9",'Minor retrofit'!$AE$17,"")))&amp;IF(F76="Scenario1PBT10",'Minor retrofit'!$AF$17,IF(F76="Scenario2PBT10",'Minor retrofit'!$AG$17,IF(F76="Scenario3PBT10",'Minor retrofit'!$AH$17,"")))&amp;IF(F76="Scenario1PBT11",'Minor retrofit'!$AI$17,IF(F76="Scenario2PBT11",'Minor retrofit'!$AJ$17,IF(F76="Scenario3PBT11",'Minor retrofit'!$AK$17,"")))&amp;IF(F76="Scenario1PBT12",'Minor retrofit'!$AL$17,IF(F76="Scenario2PBT12",'Minor retrofit'!$AM$17,IF(F76="Scenario3PBT12",'Minor retrofit'!$AN$17,"")))&amp;IF(F76="Scenario1PBT13",'Minor retrofit'!$AO$17,IF(F76="Scenario2PBT13",'Minor retrofit'!$AP$17,IF(F76="Scenario3PBT13",'Minor retrofit'!$AQ$17,"")))&amp;IF(F76="Scenario1PBT14",'Minor retrofit'!$AR$17,IF(F76="Scenario2PBT14",'Minor retrofit'!$AS$17,IF(F76="Scenario3PBT14",'Minor retrofit'!$AT$17,"")))&amp;IF(F76="Scenario1PBT15",'Minor retrofit'!$AU$17,IF(F76="Scenario2PBT15",'Minor retrofit'!$AV$17,IF(F76="Scenario3PBT15",'Minor retrofit'!$AW$17,"")))</f>
        <v/>
      </c>
      <c r="J76" s="117">
        <f t="shared" si="50"/>
        <v>0</v>
      </c>
      <c r="K76" s="117" t="str">
        <f>IF(F76="Scenario1PBT1",'Minor retrofit'!$E$19,IF(F76="Scenario2PBT1",'Minor retrofit'!$F$19,IF(F76="Scenario3PBT1",'Minor retrofit'!$G$19,"")))&amp;IF(F76="Scenario1PBT2",'Minor retrofit'!$H$19,IF(F76="Scenario2PBT2",'Minor retrofit'!$I$19,IF(F76="Scenario3PBT2",'Minor retrofit'!$J$19,"")))&amp;IF(F76="Scenario1PBT3",'Minor retrofit'!$K$19,IF(F76="Scenario2PBT3",'Minor retrofit'!$L$19,IF(F76="Scenario3PBT3",'Minor retrofit'!$M$19,"")))&amp;IF(F76="Scenario1PBT4",'Minor retrofit'!$N$19,IF(F76="Scenario2PBT4",'Minor retrofit'!$O$19,IF(F76="Scenario3PBT4",'Minor retrofit'!$P$19,"")))&amp;IF(F76="Scenario1PBT5",'Minor retrofit'!$Q$19,IF(F76="Scenario2PBT5",'Minor retrofit'!$R$19,IF(F76="Scenario3PBT5",'Minor retrofit'!$S$19,"")))&amp;IF(F76="Scenario1PBT6",'Minor retrofit'!$T$19,IF(F76="Scenario2PBT6",'Minor retrofit'!$U$19,IF(F76="Scenario3PBT6",'Minor retrofit'!$V$19,"")))&amp;IF(F76="Scenario1PBT7",'Minor retrofit'!$W$19,IF(F76="Scenario2PBT7",'Minor retrofit'!$X$19,IF(F76="Scenario3PBT7",'Minor retrofit'!$Y$19,"")))&amp;IF(F76="Scenario1PBT8",'Minor retrofit'!$Z$19,IF(F76="Scenario2PBT8",'Minor retrofit'!$AA$19,IF(F76="Scenario3PBT8",'Minor retrofit'!$AB$19,"")))&amp;IF(F76="Scenario1PBT9",'Minor retrofit'!$AC$19,IF(F76="Scenario2PBT9",'Minor retrofit'!$AD$19,IF(F76="Scenario3PBT9",'Minor retrofit'!$AE$19,"")))&amp;IF(F76="Scenario1PBT10",'Minor retrofit'!$AF$19,IF(F76="Scenario2PBT10",'Minor retrofit'!$AG$19,IF(F76="Scenario3PBT10",'Minor retrofit'!$AH$19,"")))&amp;IF(F76="Scenario1PBT11",'Minor retrofit'!$AI$19,IF(F76="Scenario2PBT11",'Minor retrofit'!$AJ$19,IF(F76="Scenario3PBT11",'Minor retrofit'!$AK$19,"")))&amp;IF(F76="Scenario1PBT12",'Minor retrofit'!$AL$19,IF(F76="Scenario2PBT12",'Minor retrofit'!$AM$19,IF(F76="Scenario3PBT12",'Minor retrofit'!$AN$19,"")))&amp;IF(F76="Scenario1PBT13",'Minor retrofit'!$AO$19,IF(F76="Scenario2PBT13",'Minor retrofit'!$AP$19,IF(F76="Scenario3PBT13",'Minor retrofit'!$AQ$19,"")))&amp;IF(F76="Scenario1PBT14",'Minor retrofit'!$AR$19,IF(F76="Scenario2PBT14",'Minor retrofit'!$AS$19,IF(F76="Scenario3PBT14",'Minor retrofit'!$AT$19,"")))&amp;IF(F76="Scenario1PBT15",'Minor retrofit'!$AU$19,IF(F76="Scenario2PBT15",'Minor retrofit'!$AV$19,IF(F76="Scenario3PBT15",'Minor retrofit'!$AW$19,"")))</f>
        <v/>
      </c>
      <c r="L76" s="117">
        <f t="shared" si="51"/>
        <v>0</v>
      </c>
      <c r="M76" s="117" t="str">
        <f>IF(F76="Scenario1PBT1",'Minor retrofit'!$E$21,IF(F76="Scenario2PBT1",'Minor retrofit'!$F$21,IF(F76="Scenario3PBT1",'Minor retrofit'!$G$21,"")))&amp;IF(F76="Scenario1PBT2",'Minor retrofit'!$H$21,IF(F76="Scenario2PBT2",'Minor retrofit'!$I$21,IF(F76="Scenario3PBT2",'Minor retrofit'!$J$21,"")))&amp;IF(F76="Scenario1PBT3",'Minor retrofit'!$K$21,IF(F76="Scenario2PBT3",'Minor retrofit'!$L$21,IF(F76="Scenario3PBT3",'Minor retrofit'!$M$21,"")))&amp;IF(F76="Scenario1PBT4",'Minor retrofit'!$N$21,IF(F76="Scenario2PBT4",'Minor retrofit'!$O$21,IF(F76="Scenario3PBT4",'Minor retrofit'!$P$21,"")))&amp;IF(F76="Scenario1PBT5",'Minor retrofit'!$Q$21,IF(F76="Scenario2PBT5",'Minor retrofit'!$R$21,IF(F76="Scenario3PBT5",'Minor retrofit'!$S$21,"")))&amp;IF(F76="Scenario1PBT6",'Minor retrofit'!$T$21,IF(F76="Scenario2PBT6",'Minor retrofit'!$U$21,IF(F76="Scenario3PBT6",'Minor retrofit'!$V$21,"")))&amp;IF(F76="Scenario1PBT7",'Minor retrofit'!$W$21,IF(F76="Scenario2PBT7",'Minor retrofit'!$X$21,IF(F76="Scenario3PBT7",'Minor retrofit'!$Y$21,"")))&amp;IF(F76="Scenario1PBT8",'Minor retrofit'!$Z$21,IF(F76="Scenario2PBT8",'Minor retrofit'!$AA$21,IF(F76="Scenario3PBT8",'Minor retrofit'!$AB$21,"")))&amp;IF(F76="Scenario1PBT9",'Minor retrofit'!$AC$21,IF(F76="Scenario2PBT9",'Minor retrofit'!$AD$21,IF(F76="Scenario3PBT9",'Minor retrofit'!$AE$21,"")))&amp;IF(F76="Scenario1PBT10",'Minor retrofit'!$AF$21,IF(F76="Scenario2PBT10",'Minor retrofit'!$AG$21,IF(F76="Scenario3PBT10",'Minor retrofit'!$AH$21,"")))&amp;IF(F76="Scenario1PBT11",'Minor retrofit'!$AI$21,IF(F76="Scenario2PBT11",'Minor retrofit'!$AJ$21,IF(F76="Scenario3PBT11",'Minor retrofit'!$AK$21,"")))&amp;IF(F76="Scenario1PBT12",'Minor retrofit'!$AL$21,IF(F76="Scenario2PBT12",'Minor retrofit'!$AM$21,IF(F76="Scenario3PBT12",'Minor retrofit'!$AN$21,"")))&amp;IF(F76="Scenario1PBT13",'Minor retrofit'!$AO$21,IF(F76="Scenario2PBT13",'Minor retrofit'!$AP$21,IF(F76="Scenario3PBT13",'Minor retrofit'!$AQ$21,"")))&amp;IF(F76="Scenario1PBT14",'Minor retrofit'!$AR$21,IF(F76="Scenario2PBT14",'Minor retrofit'!$AS$21,IF(F76="Scenario3PBT14",'Minor retrofit'!$AT$21,"")))&amp;IF(F76="Scenario1PBT15",'Minor retrofit'!$AU$21,IF(F76="Scenario2PBT15",'Minor retrofit'!$AV$21,IF(F76="Scenario3PBT15",'Minor retrofit'!$AW$21,"")))</f>
        <v/>
      </c>
      <c r="N76" s="118">
        <f t="shared" si="52"/>
        <v>0</v>
      </c>
      <c r="O76" s="206" t="str">
        <f>IF(F76="Scenario1PBT1",'Minor retrofit'!$E$24,IF(F76="Scenario2PBT1",'Minor retrofit'!$F$24,IF(F76="Scenario3PBT1",'Minor retrofit'!$G$24,"")))&amp;IF(F76="Scenario1PBT2",'Minor retrofit'!$H$24,IF(F76="Scenario2PBT2",'Minor retrofit'!$I$24,IF(F76="Scenario3PBT2",'Minor retrofit'!$J$24,"")))&amp;IF(F76="Scenario1PBT3",'Minor retrofit'!$K$24,IF(F76="Scenario2PBT3",'Minor retrofit'!$L$24,IF(F76="Scenario3PBT3",'Minor retrofit'!$M$24,"")))&amp;IF(F76="Scenario1PBT4",'Minor retrofit'!$N$24,IF(F76="Scenario2PBT4",'Minor retrofit'!$O$24,IF(F76="Scenario3PBT4",'Minor retrofit'!$P$24,"")))&amp;IF(F76="Scenario1PBT5",'Minor retrofit'!$Q$24,IF(F76="Scenario2PBT5",'Minor retrofit'!$R$24,IF(F76="Scenario3PBT5",'Minor retrofit'!$S$24,"")))&amp;IF(F76="Scenario1PBT6",'Minor retrofit'!$T$24,IF(F76="Scenario2PBT6",'Minor retrofit'!$U$24,IF(F76="Scenario3PBT6",'Minor retrofit'!$V$24,"")))&amp;IF(F76="Scenario1PBT7",'Minor retrofit'!$W$24,IF(F76="Scenario2PBT7",'Minor retrofit'!$X$24,IF(F76="Scenario3PBT7",'Minor retrofit'!$Y$24,"")))&amp;IF(F76="Scenario1PBT8",'Minor retrofit'!$Z$24,IF(F76="Scenario2PBT8",'Minor retrofit'!$AA$24,IF(F76="Scenario3PBT8",'Minor retrofit'!$AB$24,"")))&amp;IF(F76="Scenario1PBT9",'Minor retrofit'!$AC$24,IF(F76="Scenario2PBT9",'Minor retrofit'!$AD$24,IF(F76="Scenario3PBT9",'Minor retrofit'!$AE$24,"")))&amp;IF(F76="Scenario1PBT10",'Minor retrofit'!$AF$24,IF(F76="Scenario2PBT10",'Minor retrofit'!$AG$24,IF(F76="Scenario3PBT10",'Minor retrofit'!$AH$24,"")))&amp;IF(F76="Scenario1PBT11",'Minor retrofit'!$AI$24,IF(F76="Scenario2PBT11",'Minor retrofit'!$AJ$24,IF(F76="Scenario3PBT11",'Minor retrofit'!$AK$24,"")))&amp;IF(F76="Scenario1PBT12",'Minor retrofit'!$AL$24,IF(F76="Scenario2PBT12",'Minor retrofit'!$AM$24,IF(F76="Scenario3PBT12",'Minor retrofit'!$AN$24,"")))&amp;IF(F76="Scenario1PBT13",'Minor retrofit'!$AO$24,IF(F76="Scenario2PBT13",'Minor retrofit'!$AP$24,IF(F76="Scenario3PBT13",'Minor retrofit'!$AQ$24,"")))&amp;IF(F76="Scenario1PBT14",'Minor retrofit'!$AR$24,IF(F76="Scenario2PBT14",'Minor retrofit'!$AS$24,IF(F76="Scenario3PBT14",'Minor retrofit'!$AT$24,"")))&amp;IF(F76="Scenario1PBT15",'Minor retrofit'!$AU$24,IF(F76="Scenario2PBT15",'Minor retrofit'!$AV$24,IF(F76="Scenario3PBT15",'Minor retrofit'!$AW$24,"")))</f>
        <v/>
      </c>
      <c r="P76" s="117">
        <f t="shared" si="53"/>
        <v>0</v>
      </c>
      <c r="Q76" s="117" t="str">
        <f>IF(F76="Scenario1PBT1",'Minor retrofit'!$E$26,IF(F76="Scenario2PBT1",'Minor retrofit'!$F$26,IF(F76="Scenario3PBT1",'Minor retrofit'!$G$26,"")))&amp;IF(F76="Scenario1PBT2",'Minor retrofit'!$H$26,IF(F76="Scenario2PBT2",'Minor retrofit'!$I$26,IF(F76="Scenario3PBT2",'Minor retrofit'!$J$26,"")))&amp;IF(F76="Scenario1PBT3",'Minor retrofit'!$K$26,IF(F76="Scenario2PBT3",'Minor retrofit'!$L$26,IF(F76="Scenario3PBT3",'Minor retrofit'!$M$26,"")))&amp;IF(F76="Scenario1PBT4",'Minor retrofit'!$N$26,IF(F76="Scenario2PBT4",'Minor retrofit'!$O$26,IF(F76="Scenario3PBT4",'Minor retrofit'!$P$26,"")))&amp;IF(F76="Scenario1PBT5",'Minor retrofit'!$Q$26,IF(F76="Scenario2PBT5",'Minor retrofit'!$R$26,IF(F76="Scenario3PBT5",'Minor retrofit'!$S$26,"")))&amp;IF(F76="Scenario1PBT6",'Minor retrofit'!$T$26,IF(F76="Scenario2PBT6",'Minor retrofit'!$U$26,IF(F76="Scenario3PBT6",'Minor retrofit'!$V$26,"")))&amp;IF(F76="Scenario1PBT7",'Minor retrofit'!$W$26,IF(F76="Scenario2PBT7",'Minor retrofit'!$X$26,IF(F76="Scenario3PBT7",'Minor retrofit'!$Y$26,"")))&amp;IF(F76="Scenario1PBT8",'Minor retrofit'!$Z$26,IF(F76="Scenario2PBT8",'Minor retrofit'!$AA$26,IF(F76="Scenario3PBT8",'Minor retrofit'!$AB$26,"")))&amp;IF(F76="Scenario1PBT9",'Minor retrofit'!$AC$26,IF(F76="Scenario2PBT9",'Minor retrofit'!$AD$26,IF(F76="Scenario3PBT9",'Minor retrofit'!$AE$26,"")))&amp;IF(F76="Scenario1PBT10",'Minor retrofit'!$AF$26,IF(F76="Scenario2PBT10",'Minor retrofit'!$AG$26,IF(F76="Scenario3PBT10",'Minor retrofit'!$AH$26,"")))&amp;IF(F76="Scenario1PBT11",'Minor retrofit'!$AI$26,IF(F76="Scenario2PBT11",'Minor retrofit'!$AJ$26,IF(F76="Scenario3PBT11",'Minor retrofit'!$AK$26,"")))&amp;IF(F76="Scenario1PBT12",'Minor retrofit'!$AL$26,IF(F76="Scenario2PBT12",'Minor retrofit'!$AM$26,IF(F76="Scenario3PBT12",'Minor retrofit'!$AN$26,"")))&amp;IF(F76="Scenario1PBT13",'Minor retrofit'!$AO$26,IF(F76="Scenario2PBT13",'Minor retrofit'!$AP$26,IF(F76="Scenario3PBT13",'Minor retrofit'!$AQ$26,"")))&amp;IF(F76="Scenario1PBT14",'Minor retrofit'!$AR$26,IF(F76="Scenario2PBT14",'Minor retrofit'!$AS$26,IF(F76="Scenario3PBT14",'Minor retrofit'!$AT$26,"")))&amp;IF(F76="Scenario1PBT15",'Minor retrofit'!$AU$26,IF(F76="Scenario2PBT15",'Minor retrofit'!$AV$26,IF(F76="Scenario3PBT15",'Minor retrofit'!$AW$26,"")))</f>
        <v/>
      </c>
      <c r="R76" s="117">
        <f t="shared" si="54"/>
        <v>0</v>
      </c>
      <c r="S76" s="117" t="str">
        <f>IF(F76="Scenario1PBT1",'Minor retrofit'!$E$28,IF(F76="Scenario2PBT1",'Minor retrofit'!$F$28,IF(F76="Scenario3PBT1",'Minor retrofit'!$G$28,"")))&amp;IF(F76="Scenario1PBT2",'Minor retrofit'!$H$28,IF(F76="Scenario2PBT2",'Minor retrofit'!$I$28,IF(F76="Scenario3PBT2",'Minor retrofit'!$J$28,"")))&amp;IF(F76="Scenario1PBT3",'Minor retrofit'!$K$28,IF(F76="Scenario2PBT3",'Minor retrofit'!$L$28,IF(F76="Scenario3PBT3",'Minor retrofit'!$M$28,"")))&amp;IF(F76="Scenario1PBT4",'Minor retrofit'!$N$28,IF(F76="Scenario2PBT4",'Minor retrofit'!$O$28,IF(F76="Scenario3PBT4",'Minor retrofit'!$P$28,"")))&amp;IF(F76="Scenario1PBT5",'Minor retrofit'!$Q$28,IF(F76="Scenario2PBT5",'Minor retrofit'!$R$28,IF(F76="Scenario3PBT5",'Minor retrofit'!$S$28,"")))&amp;IF(F76="Scenario1PBT6",'Minor retrofit'!$T$28,IF(F76="Scenario2PBT6",'Minor retrofit'!$U$28,IF(F76="Scenario3PBT6",'Minor retrofit'!$V$28,"")))&amp;IF(F76="Scenario1PBT7",'Minor retrofit'!$W$28,IF(F76="Scenario2PBT7",'Minor retrofit'!$X$28,IF(F76="Scenario3PBT7",'Minor retrofit'!$Y$28,"")))&amp;IF(F76="Scenario1PBT8",'Minor retrofit'!$Z$28,IF(F76="Scenario2PBT8",'Minor retrofit'!$AA$28,IF(F76="Scenario3PBT8",'Minor retrofit'!$AB$28,"")))&amp;IF(F76="Scenario1PBT9",'Minor retrofit'!$AC$28,IF(F76="Scenario2PBT9",'Minor retrofit'!$AD$28,IF(F76="Scenario3PBT9",'Minor retrofit'!$AE$28,"")))&amp;IF(F76="Scenario1PBT10",'Minor retrofit'!$AF$28,IF(F76="Scenario2PBT10",'Minor retrofit'!$AG$28,IF(F76="Scenario3PBT10",'Minor retrofit'!$AH$28,"")))&amp;IF(F76="Scenario1PBT11",'Minor retrofit'!$AI$28,IF(F76="Scenario2PBT11",'Minor retrofit'!$AJ$28,IF(F76="Scenario3PBT11",'Minor retrofit'!$AK$28,"")))&amp;IF(F76="Scenario1PBT12",'Minor retrofit'!$AL$28,IF(F76="Scenario2PBT12",'Minor retrofit'!$AM$28,IF(F76="Scenario3PBT12",'Minor retrofit'!$AN$28,"")))&amp;IF(F76="Scenario1PBT13",'Minor retrofit'!$AO$28,IF(F76="Scenario2PBT13",'Minor retrofit'!$AP$28,IF(F76="Scenario3PBT13",'Minor retrofit'!$AQ$28,"")))&amp;IF(F76="Scenario1PBT14",'Minor retrofit'!$AR$28,IF(F76="Scenario2PBT14",'Minor retrofit'!$AS$28,IF(F76="Scenario3PBT14",'Minor retrofit'!$AT$28,"")))&amp;IF(F76="Scenario1PBT15",'Minor retrofit'!$AU$28,IF(F76="Scenario2PBT15",'Minor retrofit'!$AV$28,IF(F76="Scenario3PBT15",'Minor retrofit'!$AW$28,"")))</f>
        <v/>
      </c>
      <c r="T76" s="207">
        <f t="shared" si="55"/>
        <v>0</v>
      </c>
      <c r="U76" s="206" t="str">
        <f>IF(F76="Scenario1PBT1",'Minor retrofit'!$E$39,IF(F76="Scenario2PBT1",'Minor retrofit'!$F$39,IF(F76="Scenario3PBT1",'Minor retrofit'!$G$39,"")))&amp;IF(F76="Scenario1PBT2",'Minor retrofit'!$H$39,IF(F76="Scenario2PBT2",'Minor retrofit'!$I$39,IF(F76="Scenario3PBT2",'Minor retrofit'!$J$39,"")))&amp;IF(F76="Scenario1PBT3",'Minor retrofit'!$K$39,IF(F76="Scenario2PBT3",'Minor retrofit'!$L$39,IF(F76="Scenario3PBT3",'Minor retrofit'!$M$39,"")))&amp;IF(F76="Scenario1PBT4",'Minor retrofit'!$N$39,IF(F76="Scenario2PBT4",'Minor retrofit'!$O$39,IF(F76="Scenario3PBT4",'Minor retrofit'!$P$39,"")))&amp;IF(F76="Scenario1PBT5",'Minor retrofit'!$Q$39,IF(F76="Scenario2PBT5",'Minor retrofit'!$R$39,IF(F76="Scenario3PBT5",'Minor retrofit'!$S$39,"")))&amp;IF(F76="Scenario1PBT6",'Minor retrofit'!$T$39,IF(F76="Scenario2PBT6",'Minor retrofit'!$U$39,IF(F76="Scenario3PBT6",'Minor retrofit'!$V$39,"")))&amp;IF(F76="Scenario1PBT7",'Minor retrofit'!$W$39,IF(F76="Scenario2PBT7",'Minor retrofit'!$X$39,IF(F76="Scenario3PBT7",'Minor retrofit'!$Y$39,"")))&amp;IF(F76="Scenario1PBT8",'Minor retrofit'!$Z$39,IF(F76="Scenario2PBT8",'Minor retrofit'!$AA$39,IF(F76="Scenario3PBT8",'Minor retrofit'!$AB$39,"")))&amp;IF(F76="Scenario1PBT9",'Minor retrofit'!$AC$39,IF(F76="Scenario2PBT9",'Minor retrofit'!$AD$39,IF(F76="Scenario3PBT9",'Minor retrofit'!$AE$39,"")))&amp;IF(F76="Scenario1PBT10",'Minor retrofit'!$AF$39,IF(F76="Scenario2PBT10",'Minor retrofit'!$AG$39,IF(F76="Scenario3PBT10",'Minor retrofit'!$AH$39,"")))&amp;IF(F76="Scenario1PBT11",'Minor retrofit'!$AI$39,IF(F76="Scenario2PBT11",'Minor retrofit'!$AJ$39,IF(F76="Scenario3PBT11",'Minor retrofit'!$AK$39,"")))&amp;IF(F76="Scenario1PBT12",'Minor retrofit'!$AL$39,IF(F76="Scenario2PBT12",'Minor retrofit'!$AM$39,IF(F76="Scenario3PBT12",'Minor retrofit'!$AN$39,"")))&amp;IF(F76="Scenario1PBT13",'Minor retrofit'!$AO$39,IF(F76="Scenario2PBT13",'Minor retrofit'!$AP$39,IF(F76="Scenario3PBT13",'Minor retrofit'!$AQ$39,"")))&amp;IF(F76="Scenario1PBT14",'Minor retrofit'!$AR$39,IF(F76="Scenario2PBT14",'Minor retrofit'!$AS$39,IF(F76="Scenario3PBT14",'Minor retrofit'!$AT$39,"")))&amp;IF(F76="Scenario1PBT15",'Minor retrofit'!$AU$39,IF(F76="Scenario2PBT15",'Minor retrofit'!$AV$39,IF(F76="Scenario3PBT15",'Minor retrofit'!$AW$39,"")))</f>
        <v/>
      </c>
      <c r="V76" s="117">
        <f t="shared" si="56"/>
        <v>0</v>
      </c>
      <c r="W76" s="117" t="str">
        <f>IF(F76="Scenario1PBT1",'Minor retrofit'!$E$41,IF(F76="Scenario2PBT1",'Minor retrofit'!$F$41,IF(F76="Scenario3PBT1",'Minor retrofit'!$G$41,"")))&amp;IF(F76="Scenario1PBT2",'Minor retrofit'!$H$41,IF(F76="Scenario2PBT2",'Minor retrofit'!$I$41,IF(F76="Scenario3PBT2",'Minor retrofit'!$J$41,"")))&amp;IF(F76="Scenario1PBT3",'Minor retrofit'!$K$41,IF(F76="Scenario2PBT3",'Minor retrofit'!$L$41,IF(F76="Scenario3PBT3",'Minor retrofit'!$M$41,"")))&amp;IF(F76="Scenario1PBT4",'Minor retrofit'!$N$41,IF(F76="Scenario2PBT4",'Minor retrofit'!$O$41,IF(F76="Scenario3PBT4",'Minor retrofit'!$P$41,"")))&amp;IF(F76="Scenario1PBT5",'Minor retrofit'!$Q$41,IF(F76="Scenario2PBT5",'Minor retrofit'!$R$41,IF(F76="Scenario3PBT5",'Minor retrofit'!$S$41,"")))&amp;IF(F76="Scenario1PBT6",'Minor retrofit'!$T$41,IF(F76="Scenario2PBT6",'Minor retrofit'!$U$41,IF(F76="Scenario3PBT6",'Minor retrofit'!$V$41,"")))&amp;IF(F76="Scenario1PBT7",'Minor retrofit'!$W$41,IF(F76="Scenario2PBT7",'Minor retrofit'!$X$41,IF(F76="Scenario3PBT7",'Minor retrofit'!$Y$41,"")))&amp;IF(F76="Scenario1PBT8",'Minor retrofit'!$Z$41,IF(F76="Scenario2PBT8",'Minor retrofit'!$AA$41,IF(F76="Scenario3PBT8",'Minor retrofit'!$AB$41,"")))&amp;IF(F76="Scenario1PBT9",'Minor retrofit'!$AC$41,IF(F76="Scenario2PBT9",'Minor retrofit'!$AD$41,IF(F76="Scenario3PBT9",'Minor retrofit'!$AE$41,"")))&amp;IF(F76="Scenario1PBT10",'Minor retrofit'!$AF$41,IF(F76="Scenario2PBT10",'Minor retrofit'!$AG$41,IF(F76="Scenario3PBT10",'Minor retrofit'!$AH$41,"")))&amp;IF(F76="Scenario1PBT11",'Minor retrofit'!$AI$41,IF(F76="Scenario2PBT11",'Minor retrofit'!$AJ$41,IF(F76="Scenario3PBT11",'Minor retrofit'!$AK$41,"")))&amp;IF(F76="Scenario1PBT12",'Minor retrofit'!$AL$41,IF(F76="Scenario2PBT12",'Minor retrofit'!$AM$41,IF(F76="Scenario3PBT12",'Minor retrofit'!$AN$41,"")))&amp;IF(F76="Scenario1PBT13",'Minor retrofit'!$AO$41,IF(F76="Scenario2PBT13",'Minor retrofit'!$AP$41,IF(F76="Scenario3PBT13",'Minor retrofit'!$AQ$41,"")))&amp;IF(F76="Scenario1PBT14",'Minor retrofit'!$AR$41,IF(F76="Scenario2PBT14",'Minor retrofit'!$AS$41,IF(F76="Scenario3PBT14",'Minor retrofit'!$AT$41,"")))&amp;IF(F76="Scenario1PBT15",'Minor retrofit'!$AU$41,IF(F76="Scenario2PBT15",'Minor retrofit'!$AV$41,IF(F76="Scenario3PBT15",'Minor retrofit'!$AW$41,"")))</f>
        <v/>
      </c>
      <c r="X76" s="117">
        <f t="shared" si="57"/>
        <v>0</v>
      </c>
      <c r="Y76" s="117" t="str">
        <f>IF(F76="Scenario1PBT1",'Minor retrofit'!$E$43,IF(F76="Scenario2PBT1",'Minor retrofit'!$F$43,IF(F76="Scenario3PBT1",'Minor retrofit'!$G$43,"")))&amp;IF(F76="Scenario1PBT2",'Minor retrofit'!$H$43,IF(F76="Scenario2PBT2",'Minor retrofit'!$I$43,IF(F76="Scenario3PBT2",'Minor retrofit'!$J$43,"")))&amp;IF(F76="Scenario1PBT3",'Minor retrofit'!$K$43,IF(F76="Scenario2PBT3",'Minor retrofit'!$L$43,IF(F76="Scenario3PBT3",'Minor retrofit'!$M$43,"")))&amp;IF(F76="Scenario1PBT4",'Minor retrofit'!$N$43,IF(F76="Scenario2PBT4",'Minor retrofit'!$O$43,IF(F76="Scenario3PBT4",'Minor retrofit'!$P$43,"")))&amp;IF(F76="Scenario1PBT5",'Minor retrofit'!$Q$43,IF(F76="Scenario2PBT5",'Minor retrofit'!$R$43,IF(F76="Scenario3PBT5",'Minor retrofit'!$S$43,"")))&amp;IF(F76="Scenario1PBT6",'Minor retrofit'!$T$43,IF(F76="Scenario2PBT6",'Minor retrofit'!$U$43,IF(F76="Scenario3PBT6",'Minor retrofit'!$V$43,"")))&amp;IF(F76="Scenario1PBT7",'Minor retrofit'!$W$43,IF(F76="Scenario2PBT7",'Minor retrofit'!$X$43,IF(F76="Scenario3PBT7",'Minor retrofit'!$Y$43,"")))&amp;IF(F76="Scenario1PBT8",'Minor retrofit'!$Z$43,IF(F76="Scenario2PBT8",'Minor retrofit'!$AA$43,IF(F76="Scenario3PBT8",'Minor retrofit'!$AB$43,"")))&amp;IF(F76="Scenario1PBT9",'Minor retrofit'!$AC$43,IF(F76="Scenario2PBT9",'Minor retrofit'!$AD$43,IF(F76="Scenario3PBT9",'Minor retrofit'!$AE$43,"")))&amp;IF(F76="Scenario1PBT10",'Minor retrofit'!$AF$43,IF(F76="Scenario2PBT10",'Minor retrofit'!$AG$43,IF(F76="Scenario3PBT10",'Minor retrofit'!$AH$43,"")))&amp;IF(F76="Scenario1PBT11",'Minor retrofit'!$AI$43,IF(F76="Scenario2PBT11",'Minor retrofit'!$AJ$43,IF(F76="Scenario3PBT11",'Minor retrofit'!$AK$43,"")))&amp;IF(F76="Scenario1PBT12",'Minor retrofit'!$AL$43,IF(F76="Scenario2PBT12",'Minor retrofit'!$AM$43,IF(F76="Scenario3PBT12",'Minor retrofit'!$AN$43,"")))&amp;IF(F76="Scenario1PBT13",'Minor retrofit'!$AO$43,IF(F76="Scenario2PBT13",'Minor retrofit'!$AP$43,IF(F76="Scenario3PBT13",'Minor retrofit'!$AQ$43,"")))&amp;IF(F76="Scenario1PBT14",'Minor retrofit'!$AR$43,IF(F76="Scenario2PBT14",'Minor retrofit'!$AS$43,IF(F76="Scenario3PBT14",'Minor retrofit'!$AT$43,"")))&amp;IF(F76="Scenario1PBT15",'Minor retrofit'!$AU$43,IF(F76="Scenario2PBT15",'Minor retrofit'!$AV$43,IF(F76="Scenario3PBT15",'Minor retrofit'!$AW$43,"")))</f>
        <v/>
      </c>
      <c r="Z76" s="117">
        <f t="shared" si="58"/>
        <v>0</v>
      </c>
      <c r="AA76" s="178" t="str">
        <f>IF(F76="Scenario1PBT1",'Minor retrofit'!$E$102,IF(F76="Scenario2PBT1",'Minor retrofit'!$F$102,IF(F76="Scenario3PBT1",'Minor retrofit'!$G$102,"")))&amp;IF(F76="Scenario1PBT2",'Minor retrofit'!$H$102,IF(F76="Scenario2PBT2",'Minor retrofit'!$I$102,IF(F76="Scenario3PBT2",'Minor retrofit'!$J$102,"")))&amp;IF(F76="Scenario1PBT3",'Minor retrofit'!$K$102,IF(F76="Scenario2PBT3",'Minor retrofit'!$L$102,IF(F76="Scenario3PBT3",'Minor retrofit'!$M$102,"")))&amp;IF(F76="Scenario1PBT4",'Minor retrofit'!$N$102,IF(F76="Scenario2PBT4",'Minor retrofit'!$O$102,IF(F76="Scenario3PBT4",'Minor retrofit'!$P$102,"")))&amp;IF(F76="Scenario1PBT5",'Minor retrofit'!$Q$102,IF(F76="Scenario2PBT5",'Minor retrofit'!$R$102,IF(F76="Scenario3PBT5",'Minor retrofit'!$S$102,"")))&amp;IF(F76="Scenario1PBT6",'Minor retrofit'!$T$102,IF(F76="Scenario2PBT6",'Minor retrofit'!$U$102,IF(F76="Scenario3PBT6",'Minor retrofit'!$V$102,"")))&amp;IF(F76="Scenario1PBT7",'Minor retrofit'!$W$102,IF(F76="Scenario2PBT7",'Minor retrofit'!$X$102,IF(F76="Scenario3PBT7",'Minor retrofit'!$Y$102,"")))&amp;IF(F76="Scenario1PBT8",'Minor retrofit'!$Z$102,IF(F76="Scenario2PBT8",'Minor retrofit'!$AA$102,IF(F76="Scenario3PBT8",'Minor retrofit'!$AB$102,"")))&amp;IF(F76="Scenario1PBT9",'Minor retrofit'!$AC$102,IF(F76="Scenario2PBT9",'Minor retrofit'!$AD$102,IF(F76="Scenario3PBT9",'Minor retrofit'!$AE$102,"")))&amp;IF(F76="Scenario1PBT10",'Minor retrofit'!$AF$102,IF(F76="Scenario2PBT10",'Minor retrofit'!$AG$102,IF(F76="Scenario3PBT10",'Minor retrofit'!$AH$102,"")))&amp;IF(F76="Scenario1PBT11",'Minor retrofit'!$AI$102,IF(F76="Scenario2PBT11",'Minor retrofit'!$AJ$102,IF(F76="Scenario3PBT11",'Minor retrofit'!$AK$102,"")))&amp;IF(F76="Scenario1PBT12",'Minor retrofit'!$AL$102,IF(F76="Scenario2PBT12",'Minor retrofit'!$AM$102,IF(F76="Scenario3PBT12",'Minor retrofit'!$AN$102,"")))&amp;IF(F76="Scenario1PBT13",'Minor retrofit'!$AO$102,IF(F76="Scenario2PBT13",'Minor retrofit'!$AP$102,IF(F76="Scenario3PBT13",'Minor retrofit'!$AQ$102,"")))&amp;IF(F76="Scenario1PBT14",'Minor retrofit'!$AR$102,IF(F76="Scenario2PBT14",'Minor retrofit'!$AS$102,IF(F76="Scenario3PBT14",'Minor retrofit'!$AT$102,"")))&amp;IF(F76="Scenario1PBT15",'Minor retrofit'!$AU$102,IF(F76="Scenario2PBT15",'Minor retrofit'!$AV$102,IF(F76="Scenario3PBT15",'Minor retrofit'!$AW$102,"")))</f>
        <v/>
      </c>
      <c r="AB76" s="179">
        <f t="shared" si="59"/>
        <v>0</v>
      </c>
      <c r="AC76" s="363" t="str">
        <f t="shared" si="73"/>
        <v/>
      </c>
      <c r="AD76" s="353">
        <f>IF(AC76="",IFERROR('Projection_Base-case'!G77-G76,0),0)</f>
        <v>0</v>
      </c>
      <c r="AE76" s="350">
        <f t="shared" si="60"/>
        <v>0</v>
      </c>
      <c r="AF76" s="361">
        <f>IFERROR(100*AD76/'Projection_Base-case'!G77,0)</f>
        <v>0</v>
      </c>
      <c r="AG76" s="352">
        <f>IF(AC76="",IFERROR('Projection_Base-case'!I77-I76,0),0)</f>
        <v>0</v>
      </c>
      <c r="AH76" s="353">
        <f t="shared" si="61"/>
        <v>0</v>
      </c>
      <c r="AI76" s="361">
        <f>IFERROR(100*AG76/'Projection_Base-case'!I77,0)</f>
        <v>0</v>
      </c>
      <c r="AJ76" s="352">
        <f>IF(AC76="",IFERROR('Projection_Base-case'!K77-K76,0),0)</f>
        <v>0</v>
      </c>
      <c r="AK76" s="353">
        <f t="shared" si="62"/>
        <v>0</v>
      </c>
      <c r="AL76" s="361">
        <f>IFERROR(100*AJ76/'Projection_Base-case'!K77,0)</f>
        <v>0</v>
      </c>
      <c r="AM76" s="352">
        <f>-IF(AC76="",IFERROR('Projection_Base-case'!M77-M76,0),0)</f>
        <v>0</v>
      </c>
      <c r="AN76" s="353">
        <f t="shared" si="63"/>
        <v>0</v>
      </c>
      <c r="AO76" s="354">
        <f>IFERROR(IF('Projection_Base-case'!N77&gt;0,100*AN76/'Projection_Base-case'!N77,100*AN76/N76),0)</f>
        <v>0</v>
      </c>
      <c r="AP76" s="355">
        <f>IF(AC76="",IFERROR('Projection_Base-case'!O77-O76,0),0)</f>
        <v>0</v>
      </c>
      <c r="AQ76" s="356">
        <f t="shared" si="64"/>
        <v>0</v>
      </c>
      <c r="AR76" s="356">
        <f>IFERROR(100*AP76/'Projection_Base-case'!O77,0)</f>
        <v>0</v>
      </c>
      <c r="AS76" s="355">
        <f>IF(AC76="",IFERROR('Projection_Base-case'!Q77-Q76,0),0)</f>
        <v>0</v>
      </c>
      <c r="AT76" s="356">
        <f t="shared" si="65"/>
        <v>0</v>
      </c>
      <c r="AU76" s="356">
        <f>IFERROR(100*AS76/'Projection_Base-case'!Q77,0)</f>
        <v>0</v>
      </c>
      <c r="AV76" s="355">
        <f>IF(AC76="",IFERROR('Projection_Base-case'!S77-S76,0),0)</f>
        <v>0</v>
      </c>
      <c r="AW76" s="356">
        <f t="shared" si="66"/>
        <v>0</v>
      </c>
      <c r="AX76" s="357">
        <f>IFERROR(100*AV76/'Projection_Base-case'!S77,0)</f>
        <v>0</v>
      </c>
      <c r="AY76" s="358">
        <f>IF(AC76="",IFERROR('Projection_Base-case'!U77-U76,0),0)</f>
        <v>0</v>
      </c>
      <c r="AZ76" s="359">
        <f t="shared" si="67"/>
        <v>0</v>
      </c>
      <c r="BA76" s="359">
        <f>IFERROR(100*AY76/'Projection_Base-case'!U77,0)</f>
        <v>0</v>
      </c>
      <c r="BB76" s="358">
        <f>IF(AC76="",IFERROR('Projection_Base-case'!W77-W76,0),0)</f>
        <v>0</v>
      </c>
      <c r="BC76" s="359">
        <f t="shared" si="68"/>
        <v>0</v>
      </c>
      <c r="BD76" s="359">
        <f>IFERROR(100*BB76/'Projection_Base-case'!W77,0)</f>
        <v>0</v>
      </c>
      <c r="BE76" s="358">
        <f>IF(AC76="",IFERROR('Projection_Base-case'!Y77-Y76,0),0)</f>
        <v>0</v>
      </c>
      <c r="BF76" s="359">
        <f t="shared" si="69"/>
        <v>0</v>
      </c>
      <c r="BG76" s="359">
        <f>IFERROR(100*BE76/'Projection_Base-case'!Y77,0)</f>
        <v>0</v>
      </c>
      <c r="BH76" s="359">
        <f t="shared" si="70"/>
        <v>0</v>
      </c>
      <c r="BI76" s="360">
        <f t="shared" si="71"/>
        <v>0</v>
      </c>
    </row>
    <row r="77" spans="1:61">
      <c r="A77" s="205">
        <v>73</v>
      </c>
      <c r="B77" s="347">
        <f>IF('Projection_Base-case'!B78&lt;&gt;"",'Projection_Base-case'!B78,0)</f>
        <v>0</v>
      </c>
      <c r="C77" s="347">
        <f>IF('Projection_Base-case'!C78&lt;&gt;"",'Projection_Base-case'!C78,0)</f>
        <v>0</v>
      </c>
      <c r="D77" s="365">
        <f>IF('Projection_Base-case'!D78&lt;&gt;"",'Projection_Base-case'!D78,0)</f>
        <v>0</v>
      </c>
      <c r="E77" s="369"/>
      <c r="F77" s="367" t="str">
        <f t="shared" si="72"/>
        <v>0</v>
      </c>
      <c r="G77" s="206" t="str">
        <f>IF(F77="Scenario1PBT1",'Minor retrofit'!$E$7,IF(F77="Scenario2PBT1",'Minor retrofit'!$F$7,IF(F77="Scenario3PBT1",'Minor retrofit'!$G$7,"")))&amp;IF(F77="Scenario1PBT2",'Minor retrofit'!$H$7,IF(F77="Scenario2PBT2",'Minor retrofit'!$I$7,IF(F77="Scenario3PBT2",'Minor retrofit'!$J$7,"")))&amp;IF(F77="Scenario1PBT3",'Minor retrofit'!$K$7,IF(F77="Scenario2PBT3",'Minor retrofit'!$L$7,IF(F77="Scenario3PBT3",'Minor retrofit'!$M$7,"")))&amp;IF(F77="Scenario1PBT4",'Minor retrofit'!$N$7,IF(F77="Scenario2PBT4",'Minor retrofit'!$O$7,IF(F77="Scenario3PBT4",'Minor retrofit'!$P$7,"")))&amp;IF(F77="Scenario1PBT5",'Minor retrofit'!$Q$7,IF(F77="Scenario2PBT5",'Minor retrofit'!$R$7,IF(F77="Scenario3PBT5",'Minor retrofit'!$S$7,"")))&amp;IF(F77="Scenario1PBT6",'Minor retrofit'!$T$7,IF(F77="Scenario2PBT6",'Minor retrofit'!$U$7,IF(F77="Scenario3PBT6",'Minor retrofit'!$V$7,"")))&amp;IF(F77="Scenario1PBT7",'Minor retrofit'!$W$7,IF(F77="Scenario2PBT7",'Minor retrofit'!$X$7,IF(F77="Scenario3PBT7",'Minor retrofit'!$Y$7,"")))&amp;IF(F77="Scenario1PBT8",'Minor retrofit'!$Z$7,IF(F77="Scenario2PBT8",'Minor retrofit'!$AA$7,IF(F77="Scenario3PBT8",'Minor retrofit'!$AB$7,"")))&amp;IF(F77="Scenario1PBT9",'Minor retrofit'!$AC$7,IF(F77="Scenario2PBT9",'Minor retrofit'!$AD$7,IF(F77="Scenario3PBT9",'Minor retrofit'!$AE$7,"")))&amp;IF(F77="Scenario1PBT10",'Minor retrofit'!$AF$7,IF(F77="Scenario2PBT10",'Minor retrofit'!$AG$7,IF(F77="Scenario3PBT10",'Minor retrofit'!$AH$7,"")))&amp;IF(F77="Scenario1PBT11",'Minor retrofit'!$AI$7,IF(F77="Scenario2PBT11",'Minor retrofit'!$AJ$7,IF(F77="Scenario3PBT11",'Minor retrofit'!$AK$7,"")))&amp;IF(F77="Scenario1PBT12",'Minor retrofit'!$AL$7,IF(F77="Scenario2PBT12",'Minor retrofit'!$AM$7,IF(F77="Scenario3PBT12",'Minor retrofit'!$AN$7,"")))&amp;IF(F77="Scenario1PBT13",'Minor retrofit'!$AO$7,IF(F77="Scenario2PBT13",'Minor retrofit'!$AP$7,IF(F77="Scenario3PBT13",'Minor retrofit'!$AQ$7,"")))&amp;IF(F77="Scenario1PBT14",'Minor retrofit'!$AR$7,IF(F77="Scenario2PBT14",'Minor retrofit'!$AS$7,IF(F77="Scenario3PBT14",'Minor retrofit'!$AT$7,"")))&amp;IF(F77="Scenario1PBT15",'Minor retrofit'!$AU$7,IF(F77="Scenario2PBT15",'Minor retrofit'!$AV$7,IF(F77="Scenario3PBT15",'Minor retrofit'!$AW$7,"")))</f>
        <v/>
      </c>
      <c r="H77" s="117">
        <f t="shared" si="49"/>
        <v>0</v>
      </c>
      <c r="I77" s="117" t="str">
        <f>IF(F77="Scenario1PBT1",'Minor retrofit'!$E$17,IF(F77="Scenario2PBT1",'Minor retrofit'!$F$17,IF(F77="Scenario3PBT1",'Minor retrofit'!$G$17,"")))&amp;IF(F77="Scenario1PBT2",'Minor retrofit'!$H$17,IF(F77="Scenario2PBT2",'Minor retrofit'!$I$17,IF(F77="Scenario3PBT2",'Minor retrofit'!$J$17,"")))&amp;IF(F77="Scenario1PBT3",'Minor retrofit'!$K$17,IF(F77="Scenario2PBT3",'Minor retrofit'!$L$17,IF(F77="Scenario3PBT3",'Minor retrofit'!$M$17,"")))&amp;IF(F77="Scenario1PBT4",'Minor retrofit'!$N$17,IF(F77="Scenario2PBT4",'Minor retrofit'!$O$17,IF(F77="Scenario3PBT4",'Minor retrofit'!$P$17,"")))&amp;IF(F77="Scenario1PBT5",'Minor retrofit'!$Q$17,IF(F77="Scenario2PBT5",'Minor retrofit'!$R$17,IF(F77="Scenario3PBT5",'Minor retrofit'!$S$17,"")))&amp;IF(F77="Scenario1PBT6",'Minor retrofit'!$T$17,IF(F77="Scenario2PBT6",'Minor retrofit'!$U$17,IF(F77="Scenario3PBT6",'Minor retrofit'!$V$17,"")))&amp;IF(F77="Scenario1PBT7",'Minor retrofit'!$W$17,IF(F77="Scenario2PBT7",'Minor retrofit'!$X$17,IF(F77="Scenario3PBT7",'Minor retrofit'!$Y$17,"")))&amp;IF(F77="Scenario1PBT8",'Minor retrofit'!$Z$17,IF(F77="Scenario2PBT8",'Minor retrofit'!$AA$17,IF(F77="Scenario3PBT8",'Minor retrofit'!$AB$17,"")))&amp;IF(F77="Scenario1PBT9",'Minor retrofit'!$AC$17,IF(F77="Scenario2PBT9",'Minor retrofit'!$AD$17,IF(F77="Scenario3PBT9",'Minor retrofit'!$AE$17,"")))&amp;IF(F77="Scenario1PBT10",'Minor retrofit'!$AF$17,IF(F77="Scenario2PBT10",'Minor retrofit'!$AG$17,IF(F77="Scenario3PBT10",'Minor retrofit'!$AH$17,"")))&amp;IF(F77="Scenario1PBT11",'Minor retrofit'!$AI$17,IF(F77="Scenario2PBT11",'Minor retrofit'!$AJ$17,IF(F77="Scenario3PBT11",'Minor retrofit'!$AK$17,"")))&amp;IF(F77="Scenario1PBT12",'Minor retrofit'!$AL$17,IF(F77="Scenario2PBT12",'Minor retrofit'!$AM$17,IF(F77="Scenario3PBT12",'Minor retrofit'!$AN$17,"")))&amp;IF(F77="Scenario1PBT13",'Minor retrofit'!$AO$17,IF(F77="Scenario2PBT13",'Minor retrofit'!$AP$17,IF(F77="Scenario3PBT13",'Minor retrofit'!$AQ$17,"")))&amp;IF(F77="Scenario1PBT14",'Minor retrofit'!$AR$17,IF(F77="Scenario2PBT14",'Minor retrofit'!$AS$17,IF(F77="Scenario3PBT14",'Minor retrofit'!$AT$17,"")))&amp;IF(F77="Scenario1PBT15",'Minor retrofit'!$AU$17,IF(F77="Scenario2PBT15",'Minor retrofit'!$AV$17,IF(F77="Scenario3PBT15",'Minor retrofit'!$AW$17,"")))</f>
        <v/>
      </c>
      <c r="J77" s="117">
        <f t="shared" si="50"/>
        <v>0</v>
      </c>
      <c r="K77" s="117" t="str">
        <f>IF(F77="Scenario1PBT1",'Minor retrofit'!$E$19,IF(F77="Scenario2PBT1",'Minor retrofit'!$F$19,IF(F77="Scenario3PBT1",'Minor retrofit'!$G$19,"")))&amp;IF(F77="Scenario1PBT2",'Minor retrofit'!$H$19,IF(F77="Scenario2PBT2",'Minor retrofit'!$I$19,IF(F77="Scenario3PBT2",'Minor retrofit'!$J$19,"")))&amp;IF(F77="Scenario1PBT3",'Minor retrofit'!$K$19,IF(F77="Scenario2PBT3",'Minor retrofit'!$L$19,IF(F77="Scenario3PBT3",'Minor retrofit'!$M$19,"")))&amp;IF(F77="Scenario1PBT4",'Minor retrofit'!$N$19,IF(F77="Scenario2PBT4",'Minor retrofit'!$O$19,IF(F77="Scenario3PBT4",'Minor retrofit'!$P$19,"")))&amp;IF(F77="Scenario1PBT5",'Minor retrofit'!$Q$19,IF(F77="Scenario2PBT5",'Minor retrofit'!$R$19,IF(F77="Scenario3PBT5",'Minor retrofit'!$S$19,"")))&amp;IF(F77="Scenario1PBT6",'Minor retrofit'!$T$19,IF(F77="Scenario2PBT6",'Minor retrofit'!$U$19,IF(F77="Scenario3PBT6",'Minor retrofit'!$V$19,"")))&amp;IF(F77="Scenario1PBT7",'Minor retrofit'!$W$19,IF(F77="Scenario2PBT7",'Minor retrofit'!$X$19,IF(F77="Scenario3PBT7",'Minor retrofit'!$Y$19,"")))&amp;IF(F77="Scenario1PBT8",'Minor retrofit'!$Z$19,IF(F77="Scenario2PBT8",'Minor retrofit'!$AA$19,IF(F77="Scenario3PBT8",'Minor retrofit'!$AB$19,"")))&amp;IF(F77="Scenario1PBT9",'Minor retrofit'!$AC$19,IF(F77="Scenario2PBT9",'Minor retrofit'!$AD$19,IF(F77="Scenario3PBT9",'Minor retrofit'!$AE$19,"")))&amp;IF(F77="Scenario1PBT10",'Minor retrofit'!$AF$19,IF(F77="Scenario2PBT10",'Minor retrofit'!$AG$19,IF(F77="Scenario3PBT10",'Minor retrofit'!$AH$19,"")))&amp;IF(F77="Scenario1PBT11",'Minor retrofit'!$AI$19,IF(F77="Scenario2PBT11",'Minor retrofit'!$AJ$19,IF(F77="Scenario3PBT11",'Minor retrofit'!$AK$19,"")))&amp;IF(F77="Scenario1PBT12",'Minor retrofit'!$AL$19,IF(F77="Scenario2PBT12",'Minor retrofit'!$AM$19,IF(F77="Scenario3PBT12",'Minor retrofit'!$AN$19,"")))&amp;IF(F77="Scenario1PBT13",'Minor retrofit'!$AO$19,IF(F77="Scenario2PBT13",'Minor retrofit'!$AP$19,IF(F77="Scenario3PBT13",'Minor retrofit'!$AQ$19,"")))&amp;IF(F77="Scenario1PBT14",'Minor retrofit'!$AR$19,IF(F77="Scenario2PBT14",'Minor retrofit'!$AS$19,IF(F77="Scenario3PBT14",'Minor retrofit'!$AT$19,"")))&amp;IF(F77="Scenario1PBT15",'Minor retrofit'!$AU$19,IF(F77="Scenario2PBT15",'Minor retrofit'!$AV$19,IF(F77="Scenario3PBT15",'Minor retrofit'!$AW$19,"")))</f>
        <v/>
      </c>
      <c r="L77" s="117">
        <f t="shared" si="51"/>
        <v>0</v>
      </c>
      <c r="M77" s="117" t="str">
        <f>IF(F77="Scenario1PBT1",'Minor retrofit'!$E$21,IF(F77="Scenario2PBT1",'Minor retrofit'!$F$21,IF(F77="Scenario3PBT1",'Minor retrofit'!$G$21,"")))&amp;IF(F77="Scenario1PBT2",'Minor retrofit'!$H$21,IF(F77="Scenario2PBT2",'Minor retrofit'!$I$21,IF(F77="Scenario3PBT2",'Minor retrofit'!$J$21,"")))&amp;IF(F77="Scenario1PBT3",'Minor retrofit'!$K$21,IF(F77="Scenario2PBT3",'Minor retrofit'!$L$21,IF(F77="Scenario3PBT3",'Minor retrofit'!$M$21,"")))&amp;IF(F77="Scenario1PBT4",'Minor retrofit'!$N$21,IF(F77="Scenario2PBT4",'Minor retrofit'!$O$21,IF(F77="Scenario3PBT4",'Minor retrofit'!$P$21,"")))&amp;IF(F77="Scenario1PBT5",'Minor retrofit'!$Q$21,IF(F77="Scenario2PBT5",'Minor retrofit'!$R$21,IF(F77="Scenario3PBT5",'Minor retrofit'!$S$21,"")))&amp;IF(F77="Scenario1PBT6",'Minor retrofit'!$T$21,IF(F77="Scenario2PBT6",'Minor retrofit'!$U$21,IF(F77="Scenario3PBT6",'Minor retrofit'!$V$21,"")))&amp;IF(F77="Scenario1PBT7",'Minor retrofit'!$W$21,IF(F77="Scenario2PBT7",'Minor retrofit'!$X$21,IF(F77="Scenario3PBT7",'Minor retrofit'!$Y$21,"")))&amp;IF(F77="Scenario1PBT8",'Minor retrofit'!$Z$21,IF(F77="Scenario2PBT8",'Minor retrofit'!$AA$21,IF(F77="Scenario3PBT8",'Minor retrofit'!$AB$21,"")))&amp;IF(F77="Scenario1PBT9",'Minor retrofit'!$AC$21,IF(F77="Scenario2PBT9",'Minor retrofit'!$AD$21,IF(F77="Scenario3PBT9",'Minor retrofit'!$AE$21,"")))&amp;IF(F77="Scenario1PBT10",'Minor retrofit'!$AF$21,IF(F77="Scenario2PBT10",'Minor retrofit'!$AG$21,IF(F77="Scenario3PBT10",'Minor retrofit'!$AH$21,"")))&amp;IF(F77="Scenario1PBT11",'Minor retrofit'!$AI$21,IF(F77="Scenario2PBT11",'Minor retrofit'!$AJ$21,IF(F77="Scenario3PBT11",'Minor retrofit'!$AK$21,"")))&amp;IF(F77="Scenario1PBT12",'Minor retrofit'!$AL$21,IF(F77="Scenario2PBT12",'Minor retrofit'!$AM$21,IF(F77="Scenario3PBT12",'Minor retrofit'!$AN$21,"")))&amp;IF(F77="Scenario1PBT13",'Minor retrofit'!$AO$21,IF(F77="Scenario2PBT13",'Minor retrofit'!$AP$21,IF(F77="Scenario3PBT13",'Minor retrofit'!$AQ$21,"")))&amp;IF(F77="Scenario1PBT14",'Minor retrofit'!$AR$21,IF(F77="Scenario2PBT14",'Minor retrofit'!$AS$21,IF(F77="Scenario3PBT14",'Minor retrofit'!$AT$21,"")))&amp;IF(F77="Scenario1PBT15",'Minor retrofit'!$AU$21,IF(F77="Scenario2PBT15",'Minor retrofit'!$AV$21,IF(F77="Scenario3PBT15",'Minor retrofit'!$AW$21,"")))</f>
        <v/>
      </c>
      <c r="N77" s="118">
        <f t="shared" si="52"/>
        <v>0</v>
      </c>
      <c r="O77" s="206" t="str">
        <f>IF(F77="Scenario1PBT1",'Minor retrofit'!$E$24,IF(F77="Scenario2PBT1",'Minor retrofit'!$F$24,IF(F77="Scenario3PBT1",'Minor retrofit'!$G$24,"")))&amp;IF(F77="Scenario1PBT2",'Minor retrofit'!$H$24,IF(F77="Scenario2PBT2",'Minor retrofit'!$I$24,IF(F77="Scenario3PBT2",'Minor retrofit'!$J$24,"")))&amp;IF(F77="Scenario1PBT3",'Minor retrofit'!$K$24,IF(F77="Scenario2PBT3",'Minor retrofit'!$L$24,IF(F77="Scenario3PBT3",'Minor retrofit'!$M$24,"")))&amp;IF(F77="Scenario1PBT4",'Minor retrofit'!$N$24,IF(F77="Scenario2PBT4",'Minor retrofit'!$O$24,IF(F77="Scenario3PBT4",'Minor retrofit'!$P$24,"")))&amp;IF(F77="Scenario1PBT5",'Minor retrofit'!$Q$24,IF(F77="Scenario2PBT5",'Minor retrofit'!$R$24,IF(F77="Scenario3PBT5",'Minor retrofit'!$S$24,"")))&amp;IF(F77="Scenario1PBT6",'Minor retrofit'!$T$24,IF(F77="Scenario2PBT6",'Minor retrofit'!$U$24,IF(F77="Scenario3PBT6",'Minor retrofit'!$V$24,"")))&amp;IF(F77="Scenario1PBT7",'Minor retrofit'!$W$24,IF(F77="Scenario2PBT7",'Minor retrofit'!$X$24,IF(F77="Scenario3PBT7",'Minor retrofit'!$Y$24,"")))&amp;IF(F77="Scenario1PBT8",'Minor retrofit'!$Z$24,IF(F77="Scenario2PBT8",'Minor retrofit'!$AA$24,IF(F77="Scenario3PBT8",'Minor retrofit'!$AB$24,"")))&amp;IF(F77="Scenario1PBT9",'Minor retrofit'!$AC$24,IF(F77="Scenario2PBT9",'Minor retrofit'!$AD$24,IF(F77="Scenario3PBT9",'Minor retrofit'!$AE$24,"")))&amp;IF(F77="Scenario1PBT10",'Minor retrofit'!$AF$24,IF(F77="Scenario2PBT10",'Minor retrofit'!$AG$24,IF(F77="Scenario3PBT10",'Minor retrofit'!$AH$24,"")))&amp;IF(F77="Scenario1PBT11",'Minor retrofit'!$AI$24,IF(F77="Scenario2PBT11",'Minor retrofit'!$AJ$24,IF(F77="Scenario3PBT11",'Minor retrofit'!$AK$24,"")))&amp;IF(F77="Scenario1PBT12",'Minor retrofit'!$AL$24,IF(F77="Scenario2PBT12",'Minor retrofit'!$AM$24,IF(F77="Scenario3PBT12",'Minor retrofit'!$AN$24,"")))&amp;IF(F77="Scenario1PBT13",'Minor retrofit'!$AO$24,IF(F77="Scenario2PBT13",'Minor retrofit'!$AP$24,IF(F77="Scenario3PBT13",'Minor retrofit'!$AQ$24,"")))&amp;IF(F77="Scenario1PBT14",'Minor retrofit'!$AR$24,IF(F77="Scenario2PBT14",'Minor retrofit'!$AS$24,IF(F77="Scenario3PBT14",'Minor retrofit'!$AT$24,"")))&amp;IF(F77="Scenario1PBT15",'Minor retrofit'!$AU$24,IF(F77="Scenario2PBT15",'Minor retrofit'!$AV$24,IF(F77="Scenario3PBT15",'Minor retrofit'!$AW$24,"")))</f>
        <v/>
      </c>
      <c r="P77" s="117">
        <f t="shared" si="53"/>
        <v>0</v>
      </c>
      <c r="Q77" s="117" t="str">
        <f>IF(F77="Scenario1PBT1",'Minor retrofit'!$E$26,IF(F77="Scenario2PBT1",'Minor retrofit'!$F$26,IF(F77="Scenario3PBT1",'Minor retrofit'!$G$26,"")))&amp;IF(F77="Scenario1PBT2",'Minor retrofit'!$H$26,IF(F77="Scenario2PBT2",'Minor retrofit'!$I$26,IF(F77="Scenario3PBT2",'Minor retrofit'!$J$26,"")))&amp;IF(F77="Scenario1PBT3",'Minor retrofit'!$K$26,IF(F77="Scenario2PBT3",'Minor retrofit'!$L$26,IF(F77="Scenario3PBT3",'Minor retrofit'!$M$26,"")))&amp;IF(F77="Scenario1PBT4",'Minor retrofit'!$N$26,IF(F77="Scenario2PBT4",'Minor retrofit'!$O$26,IF(F77="Scenario3PBT4",'Minor retrofit'!$P$26,"")))&amp;IF(F77="Scenario1PBT5",'Minor retrofit'!$Q$26,IF(F77="Scenario2PBT5",'Minor retrofit'!$R$26,IF(F77="Scenario3PBT5",'Minor retrofit'!$S$26,"")))&amp;IF(F77="Scenario1PBT6",'Minor retrofit'!$T$26,IF(F77="Scenario2PBT6",'Minor retrofit'!$U$26,IF(F77="Scenario3PBT6",'Minor retrofit'!$V$26,"")))&amp;IF(F77="Scenario1PBT7",'Minor retrofit'!$W$26,IF(F77="Scenario2PBT7",'Minor retrofit'!$X$26,IF(F77="Scenario3PBT7",'Minor retrofit'!$Y$26,"")))&amp;IF(F77="Scenario1PBT8",'Minor retrofit'!$Z$26,IF(F77="Scenario2PBT8",'Minor retrofit'!$AA$26,IF(F77="Scenario3PBT8",'Minor retrofit'!$AB$26,"")))&amp;IF(F77="Scenario1PBT9",'Minor retrofit'!$AC$26,IF(F77="Scenario2PBT9",'Minor retrofit'!$AD$26,IF(F77="Scenario3PBT9",'Minor retrofit'!$AE$26,"")))&amp;IF(F77="Scenario1PBT10",'Minor retrofit'!$AF$26,IF(F77="Scenario2PBT10",'Minor retrofit'!$AG$26,IF(F77="Scenario3PBT10",'Minor retrofit'!$AH$26,"")))&amp;IF(F77="Scenario1PBT11",'Minor retrofit'!$AI$26,IF(F77="Scenario2PBT11",'Minor retrofit'!$AJ$26,IF(F77="Scenario3PBT11",'Minor retrofit'!$AK$26,"")))&amp;IF(F77="Scenario1PBT12",'Minor retrofit'!$AL$26,IF(F77="Scenario2PBT12",'Minor retrofit'!$AM$26,IF(F77="Scenario3PBT12",'Minor retrofit'!$AN$26,"")))&amp;IF(F77="Scenario1PBT13",'Minor retrofit'!$AO$26,IF(F77="Scenario2PBT13",'Minor retrofit'!$AP$26,IF(F77="Scenario3PBT13",'Minor retrofit'!$AQ$26,"")))&amp;IF(F77="Scenario1PBT14",'Minor retrofit'!$AR$26,IF(F77="Scenario2PBT14",'Minor retrofit'!$AS$26,IF(F77="Scenario3PBT14",'Minor retrofit'!$AT$26,"")))&amp;IF(F77="Scenario1PBT15",'Minor retrofit'!$AU$26,IF(F77="Scenario2PBT15",'Minor retrofit'!$AV$26,IF(F77="Scenario3PBT15",'Minor retrofit'!$AW$26,"")))</f>
        <v/>
      </c>
      <c r="R77" s="117">
        <f t="shared" si="54"/>
        <v>0</v>
      </c>
      <c r="S77" s="117" t="str">
        <f>IF(F77="Scenario1PBT1",'Minor retrofit'!$E$28,IF(F77="Scenario2PBT1",'Minor retrofit'!$F$28,IF(F77="Scenario3PBT1",'Minor retrofit'!$G$28,"")))&amp;IF(F77="Scenario1PBT2",'Minor retrofit'!$H$28,IF(F77="Scenario2PBT2",'Minor retrofit'!$I$28,IF(F77="Scenario3PBT2",'Minor retrofit'!$J$28,"")))&amp;IF(F77="Scenario1PBT3",'Minor retrofit'!$K$28,IF(F77="Scenario2PBT3",'Minor retrofit'!$L$28,IF(F77="Scenario3PBT3",'Minor retrofit'!$M$28,"")))&amp;IF(F77="Scenario1PBT4",'Minor retrofit'!$N$28,IF(F77="Scenario2PBT4",'Minor retrofit'!$O$28,IF(F77="Scenario3PBT4",'Minor retrofit'!$P$28,"")))&amp;IF(F77="Scenario1PBT5",'Minor retrofit'!$Q$28,IF(F77="Scenario2PBT5",'Minor retrofit'!$R$28,IF(F77="Scenario3PBT5",'Minor retrofit'!$S$28,"")))&amp;IF(F77="Scenario1PBT6",'Minor retrofit'!$T$28,IF(F77="Scenario2PBT6",'Minor retrofit'!$U$28,IF(F77="Scenario3PBT6",'Minor retrofit'!$V$28,"")))&amp;IF(F77="Scenario1PBT7",'Minor retrofit'!$W$28,IF(F77="Scenario2PBT7",'Minor retrofit'!$X$28,IF(F77="Scenario3PBT7",'Minor retrofit'!$Y$28,"")))&amp;IF(F77="Scenario1PBT8",'Minor retrofit'!$Z$28,IF(F77="Scenario2PBT8",'Minor retrofit'!$AA$28,IF(F77="Scenario3PBT8",'Minor retrofit'!$AB$28,"")))&amp;IF(F77="Scenario1PBT9",'Minor retrofit'!$AC$28,IF(F77="Scenario2PBT9",'Minor retrofit'!$AD$28,IF(F77="Scenario3PBT9",'Minor retrofit'!$AE$28,"")))&amp;IF(F77="Scenario1PBT10",'Minor retrofit'!$AF$28,IF(F77="Scenario2PBT10",'Minor retrofit'!$AG$28,IF(F77="Scenario3PBT10",'Minor retrofit'!$AH$28,"")))&amp;IF(F77="Scenario1PBT11",'Minor retrofit'!$AI$28,IF(F77="Scenario2PBT11",'Minor retrofit'!$AJ$28,IF(F77="Scenario3PBT11",'Minor retrofit'!$AK$28,"")))&amp;IF(F77="Scenario1PBT12",'Minor retrofit'!$AL$28,IF(F77="Scenario2PBT12",'Minor retrofit'!$AM$28,IF(F77="Scenario3PBT12",'Minor retrofit'!$AN$28,"")))&amp;IF(F77="Scenario1PBT13",'Minor retrofit'!$AO$28,IF(F77="Scenario2PBT13",'Minor retrofit'!$AP$28,IF(F77="Scenario3PBT13",'Minor retrofit'!$AQ$28,"")))&amp;IF(F77="Scenario1PBT14",'Minor retrofit'!$AR$28,IF(F77="Scenario2PBT14",'Minor retrofit'!$AS$28,IF(F77="Scenario3PBT14",'Minor retrofit'!$AT$28,"")))&amp;IF(F77="Scenario1PBT15",'Minor retrofit'!$AU$28,IF(F77="Scenario2PBT15",'Minor retrofit'!$AV$28,IF(F77="Scenario3PBT15",'Minor retrofit'!$AW$28,"")))</f>
        <v/>
      </c>
      <c r="T77" s="207">
        <f t="shared" si="55"/>
        <v>0</v>
      </c>
      <c r="U77" s="206" t="str">
        <f>IF(F77="Scenario1PBT1",'Minor retrofit'!$E$39,IF(F77="Scenario2PBT1",'Minor retrofit'!$F$39,IF(F77="Scenario3PBT1",'Minor retrofit'!$G$39,"")))&amp;IF(F77="Scenario1PBT2",'Minor retrofit'!$H$39,IF(F77="Scenario2PBT2",'Minor retrofit'!$I$39,IF(F77="Scenario3PBT2",'Minor retrofit'!$J$39,"")))&amp;IF(F77="Scenario1PBT3",'Minor retrofit'!$K$39,IF(F77="Scenario2PBT3",'Minor retrofit'!$L$39,IF(F77="Scenario3PBT3",'Minor retrofit'!$M$39,"")))&amp;IF(F77="Scenario1PBT4",'Minor retrofit'!$N$39,IF(F77="Scenario2PBT4",'Minor retrofit'!$O$39,IF(F77="Scenario3PBT4",'Minor retrofit'!$P$39,"")))&amp;IF(F77="Scenario1PBT5",'Minor retrofit'!$Q$39,IF(F77="Scenario2PBT5",'Minor retrofit'!$R$39,IF(F77="Scenario3PBT5",'Minor retrofit'!$S$39,"")))&amp;IF(F77="Scenario1PBT6",'Minor retrofit'!$T$39,IF(F77="Scenario2PBT6",'Minor retrofit'!$U$39,IF(F77="Scenario3PBT6",'Minor retrofit'!$V$39,"")))&amp;IF(F77="Scenario1PBT7",'Minor retrofit'!$W$39,IF(F77="Scenario2PBT7",'Minor retrofit'!$X$39,IF(F77="Scenario3PBT7",'Minor retrofit'!$Y$39,"")))&amp;IF(F77="Scenario1PBT8",'Minor retrofit'!$Z$39,IF(F77="Scenario2PBT8",'Minor retrofit'!$AA$39,IF(F77="Scenario3PBT8",'Minor retrofit'!$AB$39,"")))&amp;IF(F77="Scenario1PBT9",'Minor retrofit'!$AC$39,IF(F77="Scenario2PBT9",'Minor retrofit'!$AD$39,IF(F77="Scenario3PBT9",'Minor retrofit'!$AE$39,"")))&amp;IF(F77="Scenario1PBT10",'Minor retrofit'!$AF$39,IF(F77="Scenario2PBT10",'Minor retrofit'!$AG$39,IF(F77="Scenario3PBT10",'Minor retrofit'!$AH$39,"")))&amp;IF(F77="Scenario1PBT11",'Minor retrofit'!$AI$39,IF(F77="Scenario2PBT11",'Minor retrofit'!$AJ$39,IF(F77="Scenario3PBT11",'Minor retrofit'!$AK$39,"")))&amp;IF(F77="Scenario1PBT12",'Minor retrofit'!$AL$39,IF(F77="Scenario2PBT12",'Minor retrofit'!$AM$39,IF(F77="Scenario3PBT12",'Minor retrofit'!$AN$39,"")))&amp;IF(F77="Scenario1PBT13",'Minor retrofit'!$AO$39,IF(F77="Scenario2PBT13",'Minor retrofit'!$AP$39,IF(F77="Scenario3PBT13",'Minor retrofit'!$AQ$39,"")))&amp;IF(F77="Scenario1PBT14",'Minor retrofit'!$AR$39,IF(F77="Scenario2PBT14",'Minor retrofit'!$AS$39,IF(F77="Scenario3PBT14",'Minor retrofit'!$AT$39,"")))&amp;IF(F77="Scenario1PBT15",'Minor retrofit'!$AU$39,IF(F77="Scenario2PBT15",'Minor retrofit'!$AV$39,IF(F77="Scenario3PBT15",'Minor retrofit'!$AW$39,"")))</f>
        <v/>
      </c>
      <c r="V77" s="117">
        <f t="shared" si="56"/>
        <v>0</v>
      </c>
      <c r="W77" s="117" t="str">
        <f>IF(F77="Scenario1PBT1",'Minor retrofit'!$E$41,IF(F77="Scenario2PBT1",'Minor retrofit'!$F$41,IF(F77="Scenario3PBT1",'Minor retrofit'!$G$41,"")))&amp;IF(F77="Scenario1PBT2",'Minor retrofit'!$H$41,IF(F77="Scenario2PBT2",'Minor retrofit'!$I$41,IF(F77="Scenario3PBT2",'Minor retrofit'!$J$41,"")))&amp;IF(F77="Scenario1PBT3",'Minor retrofit'!$K$41,IF(F77="Scenario2PBT3",'Minor retrofit'!$L$41,IF(F77="Scenario3PBT3",'Minor retrofit'!$M$41,"")))&amp;IF(F77="Scenario1PBT4",'Minor retrofit'!$N$41,IF(F77="Scenario2PBT4",'Minor retrofit'!$O$41,IF(F77="Scenario3PBT4",'Minor retrofit'!$P$41,"")))&amp;IF(F77="Scenario1PBT5",'Minor retrofit'!$Q$41,IF(F77="Scenario2PBT5",'Minor retrofit'!$R$41,IF(F77="Scenario3PBT5",'Minor retrofit'!$S$41,"")))&amp;IF(F77="Scenario1PBT6",'Minor retrofit'!$T$41,IF(F77="Scenario2PBT6",'Minor retrofit'!$U$41,IF(F77="Scenario3PBT6",'Minor retrofit'!$V$41,"")))&amp;IF(F77="Scenario1PBT7",'Minor retrofit'!$W$41,IF(F77="Scenario2PBT7",'Minor retrofit'!$X$41,IF(F77="Scenario3PBT7",'Minor retrofit'!$Y$41,"")))&amp;IF(F77="Scenario1PBT8",'Minor retrofit'!$Z$41,IF(F77="Scenario2PBT8",'Minor retrofit'!$AA$41,IF(F77="Scenario3PBT8",'Minor retrofit'!$AB$41,"")))&amp;IF(F77="Scenario1PBT9",'Minor retrofit'!$AC$41,IF(F77="Scenario2PBT9",'Minor retrofit'!$AD$41,IF(F77="Scenario3PBT9",'Minor retrofit'!$AE$41,"")))&amp;IF(F77="Scenario1PBT10",'Minor retrofit'!$AF$41,IF(F77="Scenario2PBT10",'Minor retrofit'!$AG$41,IF(F77="Scenario3PBT10",'Minor retrofit'!$AH$41,"")))&amp;IF(F77="Scenario1PBT11",'Minor retrofit'!$AI$41,IF(F77="Scenario2PBT11",'Minor retrofit'!$AJ$41,IF(F77="Scenario3PBT11",'Minor retrofit'!$AK$41,"")))&amp;IF(F77="Scenario1PBT12",'Minor retrofit'!$AL$41,IF(F77="Scenario2PBT12",'Minor retrofit'!$AM$41,IF(F77="Scenario3PBT12",'Minor retrofit'!$AN$41,"")))&amp;IF(F77="Scenario1PBT13",'Minor retrofit'!$AO$41,IF(F77="Scenario2PBT13",'Minor retrofit'!$AP$41,IF(F77="Scenario3PBT13",'Minor retrofit'!$AQ$41,"")))&amp;IF(F77="Scenario1PBT14",'Minor retrofit'!$AR$41,IF(F77="Scenario2PBT14",'Minor retrofit'!$AS$41,IF(F77="Scenario3PBT14",'Minor retrofit'!$AT$41,"")))&amp;IF(F77="Scenario1PBT15",'Minor retrofit'!$AU$41,IF(F77="Scenario2PBT15",'Minor retrofit'!$AV$41,IF(F77="Scenario3PBT15",'Minor retrofit'!$AW$41,"")))</f>
        <v/>
      </c>
      <c r="X77" s="117">
        <f t="shared" si="57"/>
        <v>0</v>
      </c>
      <c r="Y77" s="117" t="str">
        <f>IF(F77="Scenario1PBT1",'Minor retrofit'!$E$43,IF(F77="Scenario2PBT1",'Minor retrofit'!$F$43,IF(F77="Scenario3PBT1",'Minor retrofit'!$G$43,"")))&amp;IF(F77="Scenario1PBT2",'Minor retrofit'!$H$43,IF(F77="Scenario2PBT2",'Minor retrofit'!$I$43,IF(F77="Scenario3PBT2",'Minor retrofit'!$J$43,"")))&amp;IF(F77="Scenario1PBT3",'Minor retrofit'!$K$43,IF(F77="Scenario2PBT3",'Minor retrofit'!$L$43,IF(F77="Scenario3PBT3",'Minor retrofit'!$M$43,"")))&amp;IF(F77="Scenario1PBT4",'Minor retrofit'!$N$43,IF(F77="Scenario2PBT4",'Minor retrofit'!$O$43,IF(F77="Scenario3PBT4",'Minor retrofit'!$P$43,"")))&amp;IF(F77="Scenario1PBT5",'Minor retrofit'!$Q$43,IF(F77="Scenario2PBT5",'Minor retrofit'!$R$43,IF(F77="Scenario3PBT5",'Minor retrofit'!$S$43,"")))&amp;IF(F77="Scenario1PBT6",'Minor retrofit'!$T$43,IF(F77="Scenario2PBT6",'Minor retrofit'!$U$43,IF(F77="Scenario3PBT6",'Minor retrofit'!$V$43,"")))&amp;IF(F77="Scenario1PBT7",'Minor retrofit'!$W$43,IF(F77="Scenario2PBT7",'Minor retrofit'!$X$43,IF(F77="Scenario3PBT7",'Minor retrofit'!$Y$43,"")))&amp;IF(F77="Scenario1PBT8",'Minor retrofit'!$Z$43,IF(F77="Scenario2PBT8",'Minor retrofit'!$AA$43,IF(F77="Scenario3PBT8",'Minor retrofit'!$AB$43,"")))&amp;IF(F77="Scenario1PBT9",'Minor retrofit'!$AC$43,IF(F77="Scenario2PBT9",'Minor retrofit'!$AD$43,IF(F77="Scenario3PBT9",'Minor retrofit'!$AE$43,"")))&amp;IF(F77="Scenario1PBT10",'Minor retrofit'!$AF$43,IF(F77="Scenario2PBT10",'Minor retrofit'!$AG$43,IF(F77="Scenario3PBT10",'Minor retrofit'!$AH$43,"")))&amp;IF(F77="Scenario1PBT11",'Minor retrofit'!$AI$43,IF(F77="Scenario2PBT11",'Minor retrofit'!$AJ$43,IF(F77="Scenario3PBT11",'Minor retrofit'!$AK$43,"")))&amp;IF(F77="Scenario1PBT12",'Minor retrofit'!$AL$43,IF(F77="Scenario2PBT12",'Minor retrofit'!$AM$43,IF(F77="Scenario3PBT12",'Minor retrofit'!$AN$43,"")))&amp;IF(F77="Scenario1PBT13",'Minor retrofit'!$AO$43,IF(F77="Scenario2PBT13",'Minor retrofit'!$AP$43,IF(F77="Scenario3PBT13",'Minor retrofit'!$AQ$43,"")))&amp;IF(F77="Scenario1PBT14",'Minor retrofit'!$AR$43,IF(F77="Scenario2PBT14",'Minor retrofit'!$AS$43,IF(F77="Scenario3PBT14",'Minor retrofit'!$AT$43,"")))&amp;IF(F77="Scenario1PBT15",'Minor retrofit'!$AU$43,IF(F77="Scenario2PBT15",'Minor retrofit'!$AV$43,IF(F77="Scenario3PBT15",'Minor retrofit'!$AW$43,"")))</f>
        <v/>
      </c>
      <c r="Z77" s="117">
        <f t="shared" si="58"/>
        <v>0</v>
      </c>
      <c r="AA77" s="178" t="str">
        <f>IF(F77="Scenario1PBT1",'Minor retrofit'!$E$102,IF(F77="Scenario2PBT1",'Minor retrofit'!$F$102,IF(F77="Scenario3PBT1",'Minor retrofit'!$G$102,"")))&amp;IF(F77="Scenario1PBT2",'Minor retrofit'!$H$102,IF(F77="Scenario2PBT2",'Minor retrofit'!$I$102,IF(F77="Scenario3PBT2",'Minor retrofit'!$J$102,"")))&amp;IF(F77="Scenario1PBT3",'Minor retrofit'!$K$102,IF(F77="Scenario2PBT3",'Minor retrofit'!$L$102,IF(F77="Scenario3PBT3",'Minor retrofit'!$M$102,"")))&amp;IF(F77="Scenario1PBT4",'Minor retrofit'!$N$102,IF(F77="Scenario2PBT4",'Minor retrofit'!$O$102,IF(F77="Scenario3PBT4",'Minor retrofit'!$P$102,"")))&amp;IF(F77="Scenario1PBT5",'Minor retrofit'!$Q$102,IF(F77="Scenario2PBT5",'Minor retrofit'!$R$102,IF(F77="Scenario3PBT5",'Minor retrofit'!$S$102,"")))&amp;IF(F77="Scenario1PBT6",'Minor retrofit'!$T$102,IF(F77="Scenario2PBT6",'Minor retrofit'!$U$102,IF(F77="Scenario3PBT6",'Minor retrofit'!$V$102,"")))&amp;IF(F77="Scenario1PBT7",'Minor retrofit'!$W$102,IF(F77="Scenario2PBT7",'Minor retrofit'!$X$102,IF(F77="Scenario3PBT7",'Minor retrofit'!$Y$102,"")))&amp;IF(F77="Scenario1PBT8",'Minor retrofit'!$Z$102,IF(F77="Scenario2PBT8",'Minor retrofit'!$AA$102,IF(F77="Scenario3PBT8",'Minor retrofit'!$AB$102,"")))&amp;IF(F77="Scenario1PBT9",'Minor retrofit'!$AC$102,IF(F77="Scenario2PBT9",'Minor retrofit'!$AD$102,IF(F77="Scenario3PBT9",'Minor retrofit'!$AE$102,"")))&amp;IF(F77="Scenario1PBT10",'Minor retrofit'!$AF$102,IF(F77="Scenario2PBT10",'Minor retrofit'!$AG$102,IF(F77="Scenario3PBT10",'Minor retrofit'!$AH$102,"")))&amp;IF(F77="Scenario1PBT11",'Minor retrofit'!$AI$102,IF(F77="Scenario2PBT11",'Minor retrofit'!$AJ$102,IF(F77="Scenario3PBT11",'Minor retrofit'!$AK$102,"")))&amp;IF(F77="Scenario1PBT12",'Minor retrofit'!$AL$102,IF(F77="Scenario2PBT12",'Minor retrofit'!$AM$102,IF(F77="Scenario3PBT12",'Minor retrofit'!$AN$102,"")))&amp;IF(F77="Scenario1PBT13",'Minor retrofit'!$AO$102,IF(F77="Scenario2PBT13",'Minor retrofit'!$AP$102,IF(F77="Scenario3PBT13",'Minor retrofit'!$AQ$102,"")))&amp;IF(F77="Scenario1PBT14",'Minor retrofit'!$AR$102,IF(F77="Scenario2PBT14",'Minor retrofit'!$AS$102,IF(F77="Scenario3PBT14",'Minor retrofit'!$AT$102,"")))&amp;IF(F77="Scenario1PBT15",'Minor retrofit'!$AU$102,IF(F77="Scenario2PBT15",'Minor retrofit'!$AV$102,IF(F77="Scenario3PBT15",'Minor retrofit'!$AW$102,"")))</f>
        <v/>
      </c>
      <c r="AB77" s="179">
        <f t="shared" si="59"/>
        <v>0</v>
      </c>
      <c r="AC77" s="363" t="str">
        <f t="shared" si="73"/>
        <v/>
      </c>
      <c r="AD77" s="353">
        <f>IF(AC77="",IFERROR('Projection_Base-case'!G78-G77,0),0)</f>
        <v>0</v>
      </c>
      <c r="AE77" s="350">
        <f t="shared" si="60"/>
        <v>0</v>
      </c>
      <c r="AF77" s="361">
        <f>IFERROR(100*AD77/'Projection_Base-case'!G78,0)</f>
        <v>0</v>
      </c>
      <c r="AG77" s="352">
        <f>IF(AC77="",IFERROR('Projection_Base-case'!I78-I77,0),0)</f>
        <v>0</v>
      </c>
      <c r="AH77" s="353">
        <f t="shared" si="61"/>
        <v>0</v>
      </c>
      <c r="AI77" s="361">
        <f>IFERROR(100*AG77/'Projection_Base-case'!I78,0)</f>
        <v>0</v>
      </c>
      <c r="AJ77" s="352">
        <f>IF(AC77="",IFERROR('Projection_Base-case'!K78-K77,0),0)</f>
        <v>0</v>
      </c>
      <c r="AK77" s="353">
        <f t="shared" si="62"/>
        <v>0</v>
      </c>
      <c r="AL77" s="361">
        <f>IFERROR(100*AJ77/'Projection_Base-case'!K78,0)</f>
        <v>0</v>
      </c>
      <c r="AM77" s="352">
        <f>-IF(AC77="",IFERROR('Projection_Base-case'!M78-M77,0),0)</f>
        <v>0</v>
      </c>
      <c r="AN77" s="353">
        <f t="shared" si="63"/>
        <v>0</v>
      </c>
      <c r="AO77" s="354">
        <f>IFERROR(IF('Projection_Base-case'!N78&gt;0,100*AN77/'Projection_Base-case'!N78,100*AN77/N77),0)</f>
        <v>0</v>
      </c>
      <c r="AP77" s="355">
        <f>IF(AC77="",IFERROR('Projection_Base-case'!O78-O77,0),0)</f>
        <v>0</v>
      </c>
      <c r="AQ77" s="356">
        <f t="shared" si="64"/>
        <v>0</v>
      </c>
      <c r="AR77" s="356">
        <f>IFERROR(100*AP77/'Projection_Base-case'!O78,0)</f>
        <v>0</v>
      </c>
      <c r="AS77" s="355">
        <f>IF(AC77="",IFERROR('Projection_Base-case'!Q78-Q77,0),0)</f>
        <v>0</v>
      </c>
      <c r="AT77" s="356">
        <f t="shared" si="65"/>
        <v>0</v>
      </c>
      <c r="AU77" s="356">
        <f>IFERROR(100*AS77/'Projection_Base-case'!Q78,0)</f>
        <v>0</v>
      </c>
      <c r="AV77" s="355">
        <f>IF(AC77="",IFERROR('Projection_Base-case'!S78-S77,0),0)</f>
        <v>0</v>
      </c>
      <c r="AW77" s="356">
        <f t="shared" si="66"/>
        <v>0</v>
      </c>
      <c r="AX77" s="357">
        <f>IFERROR(100*AV77/'Projection_Base-case'!S78,0)</f>
        <v>0</v>
      </c>
      <c r="AY77" s="358">
        <f>IF(AC77="",IFERROR('Projection_Base-case'!U78-U77,0),0)</f>
        <v>0</v>
      </c>
      <c r="AZ77" s="359">
        <f t="shared" si="67"/>
        <v>0</v>
      </c>
      <c r="BA77" s="359">
        <f>IFERROR(100*AY77/'Projection_Base-case'!U78,0)</f>
        <v>0</v>
      </c>
      <c r="BB77" s="358">
        <f>IF(AC77="",IFERROR('Projection_Base-case'!W78-W77,0),0)</f>
        <v>0</v>
      </c>
      <c r="BC77" s="359">
        <f t="shared" si="68"/>
        <v>0</v>
      </c>
      <c r="BD77" s="359">
        <f>IFERROR(100*BB77/'Projection_Base-case'!W78,0)</f>
        <v>0</v>
      </c>
      <c r="BE77" s="358">
        <f>IF(AC77="",IFERROR('Projection_Base-case'!Y78-Y77,0),0)</f>
        <v>0</v>
      </c>
      <c r="BF77" s="359">
        <f t="shared" si="69"/>
        <v>0</v>
      </c>
      <c r="BG77" s="359">
        <f>IFERROR(100*BE77/'Projection_Base-case'!Y78,0)</f>
        <v>0</v>
      </c>
      <c r="BH77" s="359">
        <f t="shared" si="70"/>
        <v>0</v>
      </c>
      <c r="BI77" s="360">
        <f t="shared" si="71"/>
        <v>0</v>
      </c>
    </row>
    <row r="78" spans="1:61">
      <c r="A78" s="205">
        <v>74</v>
      </c>
      <c r="B78" s="347">
        <f>IF('Projection_Base-case'!B79&lt;&gt;"",'Projection_Base-case'!B79,0)</f>
        <v>0</v>
      </c>
      <c r="C78" s="347">
        <f>IF('Projection_Base-case'!C79&lt;&gt;"",'Projection_Base-case'!C79,0)</f>
        <v>0</v>
      </c>
      <c r="D78" s="365">
        <f>IF('Projection_Base-case'!D79&lt;&gt;"",'Projection_Base-case'!D79,0)</f>
        <v>0</v>
      </c>
      <c r="E78" s="369"/>
      <c r="F78" s="367" t="str">
        <f t="shared" si="72"/>
        <v>0</v>
      </c>
      <c r="G78" s="206" t="str">
        <f>IF(F78="Scenario1PBT1",'Minor retrofit'!$E$7,IF(F78="Scenario2PBT1",'Minor retrofit'!$F$7,IF(F78="Scenario3PBT1",'Minor retrofit'!$G$7,"")))&amp;IF(F78="Scenario1PBT2",'Minor retrofit'!$H$7,IF(F78="Scenario2PBT2",'Minor retrofit'!$I$7,IF(F78="Scenario3PBT2",'Minor retrofit'!$J$7,"")))&amp;IF(F78="Scenario1PBT3",'Minor retrofit'!$K$7,IF(F78="Scenario2PBT3",'Minor retrofit'!$L$7,IF(F78="Scenario3PBT3",'Minor retrofit'!$M$7,"")))&amp;IF(F78="Scenario1PBT4",'Minor retrofit'!$N$7,IF(F78="Scenario2PBT4",'Minor retrofit'!$O$7,IF(F78="Scenario3PBT4",'Minor retrofit'!$P$7,"")))&amp;IF(F78="Scenario1PBT5",'Minor retrofit'!$Q$7,IF(F78="Scenario2PBT5",'Minor retrofit'!$R$7,IF(F78="Scenario3PBT5",'Minor retrofit'!$S$7,"")))&amp;IF(F78="Scenario1PBT6",'Minor retrofit'!$T$7,IF(F78="Scenario2PBT6",'Minor retrofit'!$U$7,IF(F78="Scenario3PBT6",'Minor retrofit'!$V$7,"")))&amp;IF(F78="Scenario1PBT7",'Minor retrofit'!$W$7,IF(F78="Scenario2PBT7",'Minor retrofit'!$X$7,IF(F78="Scenario3PBT7",'Minor retrofit'!$Y$7,"")))&amp;IF(F78="Scenario1PBT8",'Minor retrofit'!$Z$7,IF(F78="Scenario2PBT8",'Minor retrofit'!$AA$7,IF(F78="Scenario3PBT8",'Minor retrofit'!$AB$7,"")))&amp;IF(F78="Scenario1PBT9",'Minor retrofit'!$AC$7,IF(F78="Scenario2PBT9",'Minor retrofit'!$AD$7,IF(F78="Scenario3PBT9",'Minor retrofit'!$AE$7,"")))&amp;IF(F78="Scenario1PBT10",'Minor retrofit'!$AF$7,IF(F78="Scenario2PBT10",'Minor retrofit'!$AG$7,IF(F78="Scenario3PBT10",'Minor retrofit'!$AH$7,"")))&amp;IF(F78="Scenario1PBT11",'Minor retrofit'!$AI$7,IF(F78="Scenario2PBT11",'Minor retrofit'!$AJ$7,IF(F78="Scenario3PBT11",'Minor retrofit'!$AK$7,"")))&amp;IF(F78="Scenario1PBT12",'Minor retrofit'!$AL$7,IF(F78="Scenario2PBT12",'Minor retrofit'!$AM$7,IF(F78="Scenario3PBT12",'Minor retrofit'!$AN$7,"")))&amp;IF(F78="Scenario1PBT13",'Minor retrofit'!$AO$7,IF(F78="Scenario2PBT13",'Minor retrofit'!$AP$7,IF(F78="Scenario3PBT13",'Minor retrofit'!$AQ$7,"")))&amp;IF(F78="Scenario1PBT14",'Minor retrofit'!$AR$7,IF(F78="Scenario2PBT14",'Minor retrofit'!$AS$7,IF(F78="Scenario3PBT14",'Minor retrofit'!$AT$7,"")))&amp;IF(F78="Scenario1PBT15",'Minor retrofit'!$AU$7,IF(F78="Scenario2PBT15",'Minor retrofit'!$AV$7,IF(F78="Scenario3PBT15",'Minor retrofit'!$AW$7,"")))</f>
        <v/>
      </c>
      <c r="H78" s="117">
        <f t="shared" si="49"/>
        <v>0</v>
      </c>
      <c r="I78" s="117" t="str">
        <f>IF(F78="Scenario1PBT1",'Minor retrofit'!$E$17,IF(F78="Scenario2PBT1",'Minor retrofit'!$F$17,IF(F78="Scenario3PBT1",'Minor retrofit'!$G$17,"")))&amp;IF(F78="Scenario1PBT2",'Minor retrofit'!$H$17,IF(F78="Scenario2PBT2",'Minor retrofit'!$I$17,IF(F78="Scenario3PBT2",'Minor retrofit'!$J$17,"")))&amp;IF(F78="Scenario1PBT3",'Minor retrofit'!$K$17,IF(F78="Scenario2PBT3",'Minor retrofit'!$L$17,IF(F78="Scenario3PBT3",'Minor retrofit'!$M$17,"")))&amp;IF(F78="Scenario1PBT4",'Minor retrofit'!$N$17,IF(F78="Scenario2PBT4",'Minor retrofit'!$O$17,IF(F78="Scenario3PBT4",'Minor retrofit'!$P$17,"")))&amp;IF(F78="Scenario1PBT5",'Minor retrofit'!$Q$17,IF(F78="Scenario2PBT5",'Minor retrofit'!$R$17,IF(F78="Scenario3PBT5",'Minor retrofit'!$S$17,"")))&amp;IF(F78="Scenario1PBT6",'Minor retrofit'!$T$17,IF(F78="Scenario2PBT6",'Minor retrofit'!$U$17,IF(F78="Scenario3PBT6",'Minor retrofit'!$V$17,"")))&amp;IF(F78="Scenario1PBT7",'Minor retrofit'!$W$17,IF(F78="Scenario2PBT7",'Minor retrofit'!$X$17,IF(F78="Scenario3PBT7",'Minor retrofit'!$Y$17,"")))&amp;IF(F78="Scenario1PBT8",'Minor retrofit'!$Z$17,IF(F78="Scenario2PBT8",'Minor retrofit'!$AA$17,IF(F78="Scenario3PBT8",'Minor retrofit'!$AB$17,"")))&amp;IF(F78="Scenario1PBT9",'Minor retrofit'!$AC$17,IF(F78="Scenario2PBT9",'Minor retrofit'!$AD$17,IF(F78="Scenario3PBT9",'Minor retrofit'!$AE$17,"")))&amp;IF(F78="Scenario1PBT10",'Minor retrofit'!$AF$17,IF(F78="Scenario2PBT10",'Minor retrofit'!$AG$17,IF(F78="Scenario3PBT10",'Minor retrofit'!$AH$17,"")))&amp;IF(F78="Scenario1PBT11",'Minor retrofit'!$AI$17,IF(F78="Scenario2PBT11",'Minor retrofit'!$AJ$17,IF(F78="Scenario3PBT11",'Minor retrofit'!$AK$17,"")))&amp;IF(F78="Scenario1PBT12",'Minor retrofit'!$AL$17,IF(F78="Scenario2PBT12",'Minor retrofit'!$AM$17,IF(F78="Scenario3PBT12",'Minor retrofit'!$AN$17,"")))&amp;IF(F78="Scenario1PBT13",'Minor retrofit'!$AO$17,IF(F78="Scenario2PBT13",'Minor retrofit'!$AP$17,IF(F78="Scenario3PBT13",'Minor retrofit'!$AQ$17,"")))&amp;IF(F78="Scenario1PBT14",'Minor retrofit'!$AR$17,IF(F78="Scenario2PBT14",'Minor retrofit'!$AS$17,IF(F78="Scenario3PBT14",'Minor retrofit'!$AT$17,"")))&amp;IF(F78="Scenario1PBT15",'Minor retrofit'!$AU$17,IF(F78="Scenario2PBT15",'Minor retrofit'!$AV$17,IF(F78="Scenario3PBT15",'Minor retrofit'!$AW$17,"")))</f>
        <v/>
      </c>
      <c r="J78" s="117">
        <f t="shared" si="50"/>
        <v>0</v>
      </c>
      <c r="K78" s="117" t="str">
        <f>IF(F78="Scenario1PBT1",'Minor retrofit'!$E$19,IF(F78="Scenario2PBT1",'Minor retrofit'!$F$19,IF(F78="Scenario3PBT1",'Minor retrofit'!$G$19,"")))&amp;IF(F78="Scenario1PBT2",'Minor retrofit'!$H$19,IF(F78="Scenario2PBT2",'Minor retrofit'!$I$19,IF(F78="Scenario3PBT2",'Minor retrofit'!$J$19,"")))&amp;IF(F78="Scenario1PBT3",'Minor retrofit'!$K$19,IF(F78="Scenario2PBT3",'Minor retrofit'!$L$19,IF(F78="Scenario3PBT3",'Minor retrofit'!$M$19,"")))&amp;IF(F78="Scenario1PBT4",'Minor retrofit'!$N$19,IF(F78="Scenario2PBT4",'Minor retrofit'!$O$19,IF(F78="Scenario3PBT4",'Minor retrofit'!$P$19,"")))&amp;IF(F78="Scenario1PBT5",'Minor retrofit'!$Q$19,IF(F78="Scenario2PBT5",'Minor retrofit'!$R$19,IF(F78="Scenario3PBT5",'Minor retrofit'!$S$19,"")))&amp;IF(F78="Scenario1PBT6",'Minor retrofit'!$T$19,IF(F78="Scenario2PBT6",'Minor retrofit'!$U$19,IF(F78="Scenario3PBT6",'Minor retrofit'!$V$19,"")))&amp;IF(F78="Scenario1PBT7",'Minor retrofit'!$W$19,IF(F78="Scenario2PBT7",'Minor retrofit'!$X$19,IF(F78="Scenario3PBT7",'Minor retrofit'!$Y$19,"")))&amp;IF(F78="Scenario1PBT8",'Minor retrofit'!$Z$19,IF(F78="Scenario2PBT8",'Minor retrofit'!$AA$19,IF(F78="Scenario3PBT8",'Minor retrofit'!$AB$19,"")))&amp;IF(F78="Scenario1PBT9",'Minor retrofit'!$AC$19,IF(F78="Scenario2PBT9",'Minor retrofit'!$AD$19,IF(F78="Scenario3PBT9",'Minor retrofit'!$AE$19,"")))&amp;IF(F78="Scenario1PBT10",'Minor retrofit'!$AF$19,IF(F78="Scenario2PBT10",'Minor retrofit'!$AG$19,IF(F78="Scenario3PBT10",'Minor retrofit'!$AH$19,"")))&amp;IF(F78="Scenario1PBT11",'Minor retrofit'!$AI$19,IF(F78="Scenario2PBT11",'Minor retrofit'!$AJ$19,IF(F78="Scenario3PBT11",'Minor retrofit'!$AK$19,"")))&amp;IF(F78="Scenario1PBT12",'Minor retrofit'!$AL$19,IF(F78="Scenario2PBT12",'Minor retrofit'!$AM$19,IF(F78="Scenario3PBT12",'Minor retrofit'!$AN$19,"")))&amp;IF(F78="Scenario1PBT13",'Minor retrofit'!$AO$19,IF(F78="Scenario2PBT13",'Minor retrofit'!$AP$19,IF(F78="Scenario3PBT13",'Minor retrofit'!$AQ$19,"")))&amp;IF(F78="Scenario1PBT14",'Minor retrofit'!$AR$19,IF(F78="Scenario2PBT14",'Minor retrofit'!$AS$19,IF(F78="Scenario3PBT14",'Minor retrofit'!$AT$19,"")))&amp;IF(F78="Scenario1PBT15",'Minor retrofit'!$AU$19,IF(F78="Scenario2PBT15",'Minor retrofit'!$AV$19,IF(F78="Scenario3PBT15",'Minor retrofit'!$AW$19,"")))</f>
        <v/>
      </c>
      <c r="L78" s="117">
        <f t="shared" si="51"/>
        <v>0</v>
      </c>
      <c r="M78" s="117" t="str">
        <f>IF(F78="Scenario1PBT1",'Minor retrofit'!$E$21,IF(F78="Scenario2PBT1",'Minor retrofit'!$F$21,IF(F78="Scenario3PBT1",'Minor retrofit'!$G$21,"")))&amp;IF(F78="Scenario1PBT2",'Minor retrofit'!$H$21,IF(F78="Scenario2PBT2",'Minor retrofit'!$I$21,IF(F78="Scenario3PBT2",'Minor retrofit'!$J$21,"")))&amp;IF(F78="Scenario1PBT3",'Minor retrofit'!$K$21,IF(F78="Scenario2PBT3",'Minor retrofit'!$L$21,IF(F78="Scenario3PBT3",'Minor retrofit'!$M$21,"")))&amp;IF(F78="Scenario1PBT4",'Minor retrofit'!$N$21,IF(F78="Scenario2PBT4",'Minor retrofit'!$O$21,IF(F78="Scenario3PBT4",'Minor retrofit'!$P$21,"")))&amp;IF(F78="Scenario1PBT5",'Minor retrofit'!$Q$21,IF(F78="Scenario2PBT5",'Minor retrofit'!$R$21,IF(F78="Scenario3PBT5",'Minor retrofit'!$S$21,"")))&amp;IF(F78="Scenario1PBT6",'Minor retrofit'!$T$21,IF(F78="Scenario2PBT6",'Minor retrofit'!$U$21,IF(F78="Scenario3PBT6",'Minor retrofit'!$V$21,"")))&amp;IF(F78="Scenario1PBT7",'Minor retrofit'!$W$21,IF(F78="Scenario2PBT7",'Minor retrofit'!$X$21,IF(F78="Scenario3PBT7",'Minor retrofit'!$Y$21,"")))&amp;IF(F78="Scenario1PBT8",'Minor retrofit'!$Z$21,IF(F78="Scenario2PBT8",'Minor retrofit'!$AA$21,IF(F78="Scenario3PBT8",'Minor retrofit'!$AB$21,"")))&amp;IF(F78="Scenario1PBT9",'Minor retrofit'!$AC$21,IF(F78="Scenario2PBT9",'Minor retrofit'!$AD$21,IF(F78="Scenario3PBT9",'Minor retrofit'!$AE$21,"")))&amp;IF(F78="Scenario1PBT10",'Minor retrofit'!$AF$21,IF(F78="Scenario2PBT10",'Minor retrofit'!$AG$21,IF(F78="Scenario3PBT10",'Minor retrofit'!$AH$21,"")))&amp;IF(F78="Scenario1PBT11",'Minor retrofit'!$AI$21,IF(F78="Scenario2PBT11",'Minor retrofit'!$AJ$21,IF(F78="Scenario3PBT11",'Minor retrofit'!$AK$21,"")))&amp;IF(F78="Scenario1PBT12",'Minor retrofit'!$AL$21,IF(F78="Scenario2PBT12",'Minor retrofit'!$AM$21,IF(F78="Scenario3PBT12",'Minor retrofit'!$AN$21,"")))&amp;IF(F78="Scenario1PBT13",'Minor retrofit'!$AO$21,IF(F78="Scenario2PBT13",'Minor retrofit'!$AP$21,IF(F78="Scenario3PBT13",'Minor retrofit'!$AQ$21,"")))&amp;IF(F78="Scenario1PBT14",'Minor retrofit'!$AR$21,IF(F78="Scenario2PBT14",'Minor retrofit'!$AS$21,IF(F78="Scenario3PBT14",'Minor retrofit'!$AT$21,"")))&amp;IF(F78="Scenario1PBT15",'Minor retrofit'!$AU$21,IF(F78="Scenario2PBT15",'Minor retrofit'!$AV$21,IF(F78="Scenario3PBT15",'Minor retrofit'!$AW$21,"")))</f>
        <v/>
      </c>
      <c r="N78" s="118">
        <f t="shared" si="52"/>
        <v>0</v>
      </c>
      <c r="O78" s="206" t="str">
        <f>IF(F78="Scenario1PBT1",'Minor retrofit'!$E$24,IF(F78="Scenario2PBT1",'Minor retrofit'!$F$24,IF(F78="Scenario3PBT1",'Minor retrofit'!$G$24,"")))&amp;IF(F78="Scenario1PBT2",'Minor retrofit'!$H$24,IF(F78="Scenario2PBT2",'Minor retrofit'!$I$24,IF(F78="Scenario3PBT2",'Minor retrofit'!$J$24,"")))&amp;IF(F78="Scenario1PBT3",'Minor retrofit'!$K$24,IF(F78="Scenario2PBT3",'Minor retrofit'!$L$24,IF(F78="Scenario3PBT3",'Minor retrofit'!$M$24,"")))&amp;IF(F78="Scenario1PBT4",'Minor retrofit'!$N$24,IF(F78="Scenario2PBT4",'Minor retrofit'!$O$24,IF(F78="Scenario3PBT4",'Minor retrofit'!$P$24,"")))&amp;IF(F78="Scenario1PBT5",'Minor retrofit'!$Q$24,IF(F78="Scenario2PBT5",'Minor retrofit'!$R$24,IF(F78="Scenario3PBT5",'Minor retrofit'!$S$24,"")))&amp;IF(F78="Scenario1PBT6",'Minor retrofit'!$T$24,IF(F78="Scenario2PBT6",'Minor retrofit'!$U$24,IF(F78="Scenario3PBT6",'Minor retrofit'!$V$24,"")))&amp;IF(F78="Scenario1PBT7",'Minor retrofit'!$W$24,IF(F78="Scenario2PBT7",'Minor retrofit'!$X$24,IF(F78="Scenario3PBT7",'Minor retrofit'!$Y$24,"")))&amp;IF(F78="Scenario1PBT8",'Minor retrofit'!$Z$24,IF(F78="Scenario2PBT8",'Minor retrofit'!$AA$24,IF(F78="Scenario3PBT8",'Minor retrofit'!$AB$24,"")))&amp;IF(F78="Scenario1PBT9",'Minor retrofit'!$AC$24,IF(F78="Scenario2PBT9",'Minor retrofit'!$AD$24,IF(F78="Scenario3PBT9",'Minor retrofit'!$AE$24,"")))&amp;IF(F78="Scenario1PBT10",'Minor retrofit'!$AF$24,IF(F78="Scenario2PBT10",'Minor retrofit'!$AG$24,IF(F78="Scenario3PBT10",'Minor retrofit'!$AH$24,"")))&amp;IF(F78="Scenario1PBT11",'Minor retrofit'!$AI$24,IF(F78="Scenario2PBT11",'Minor retrofit'!$AJ$24,IF(F78="Scenario3PBT11",'Minor retrofit'!$AK$24,"")))&amp;IF(F78="Scenario1PBT12",'Minor retrofit'!$AL$24,IF(F78="Scenario2PBT12",'Minor retrofit'!$AM$24,IF(F78="Scenario3PBT12",'Minor retrofit'!$AN$24,"")))&amp;IF(F78="Scenario1PBT13",'Minor retrofit'!$AO$24,IF(F78="Scenario2PBT13",'Minor retrofit'!$AP$24,IF(F78="Scenario3PBT13",'Minor retrofit'!$AQ$24,"")))&amp;IF(F78="Scenario1PBT14",'Minor retrofit'!$AR$24,IF(F78="Scenario2PBT14",'Minor retrofit'!$AS$24,IF(F78="Scenario3PBT14",'Minor retrofit'!$AT$24,"")))&amp;IF(F78="Scenario1PBT15",'Minor retrofit'!$AU$24,IF(F78="Scenario2PBT15",'Minor retrofit'!$AV$24,IF(F78="Scenario3PBT15",'Minor retrofit'!$AW$24,"")))</f>
        <v/>
      </c>
      <c r="P78" s="117">
        <f t="shared" si="53"/>
        <v>0</v>
      </c>
      <c r="Q78" s="117" t="str">
        <f>IF(F78="Scenario1PBT1",'Minor retrofit'!$E$26,IF(F78="Scenario2PBT1",'Minor retrofit'!$F$26,IF(F78="Scenario3PBT1",'Minor retrofit'!$G$26,"")))&amp;IF(F78="Scenario1PBT2",'Minor retrofit'!$H$26,IF(F78="Scenario2PBT2",'Minor retrofit'!$I$26,IF(F78="Scenario3PBT2",'Minor retrofit'!$J$26,"")))&amp;IF(F78="Scenario1PBT3",'Minor retrofit'!$K$26,IF(F78="Scenario2PBT3",'Minor retrofit'!$L$26,IF(F78="Scenario3PBT3",'Minor retrofit'!$M$26,"")))&amp;IF(F78="Scenario1PBT4",'Minor retrofit'!$N$26,IF(F78="Scenario2PBT4",'Minor retrofit'!$O$26,IF(F78="Scenario3PBT4",'Minor retrofit'!$P$26,"")))&amp;IF(F78="Scenario1PBT5",'Minor retrofit'!$Q$26,IF(F78="Scenario2PBT5",'Minor retrofit'!$R$26,IF(F78="Scenario3PBT5",'Minor retrofit'!$S$26,"")))&amp;IF(F78="Scenario1PBT6",'Minor retrofit'!$T$26,IF(F78="Scenario2PBT6",'Minor retrofit'!$U$26,IF(F78="Scenario3PBT6",'Minor retrofit'!$V$26,"")))&amp;IF(F78="Scenario1PBT7",'Minor retrofit'!$W$26,IF(F78="Scenario2PBT7",'Minor retrofit'!$X$26,IF(F78="Scenario3PBT7",'Minor retrofit'!$Y$26,"")))&amp;IF(F78="Scenario1PBT8",'Minor retrofit'!$Z$26,IF(F78="Scenario2PBT8",'Minor retrofit'!$AA$26,IF(F78="Scenario3PBT8",'Minor retrofit'!$AB$26,"")))&amp;IF(F78="Scenario1PBT9",'Minor retrofit'!$AC$26,IF(F78="Scenario2PBT9",'Minor retrofit'!$AD$26,IF(F78="Scenario3PBT9",'Minor retrofit'!$AE$26,"")))&amp;IF(F78="Scenario1PBT10",'Minor retrofit'!$AF$26,IF(F78="Scenario2PBT10",'Minor retrofit'!$AG$26,IF(F78="Scenario3PBT10",'Minor retrofit'!$AH$26,"")))&amp;IF(F78="Scenario1PBT11",'Minor retrofit'!$AI$26,IF(F78="Scenario2PBT11",'Minor retrofit'!$AJ$26,IF(F78="Scenario3PBT11",'Minor retrofit'!$AK$26,"")))&amp;IF(F78="Scenario1PBT12",'Minor retrofit'!$AL$26,IF(F78="Scenario2PBT12",'Minor retrofit'!$AM$26,IF(F78="Scenario3PBT12",'Minor retrofit'!$AN$26,"")))&amp;IF(F78="Scenario1PBT13",'Minor retrofit'!$AO$26,IF(F78="Scenario2PBT13",'Minor retrofit'!$AP$26,IF(F78="Scenario3PBT13",'Minor retrofit'!$AQ$26,"")))&amp;IF(F78="Scenario1PBT14",'Minor retrofit'!$AR$26,IF(F78="Scenario2PBT14",'Minor retrofit'!$AS$26,IF(F78="Scenario3PBT14",'Minor retrofit'!$AT$26,"")))&amp;IF(F78="Scenario1PBT15",'Minor retrofit'!$AU$26,IF(F78="Scenario2PBT15",'Minor retrofit'!$AV$26,IF(F78="Scenario3PBT15",'Minor retrofit'!$AW$26,"")))</f>
        <v/>
      </c>
      <c r="R78" s="117">
        <f t="shared" si="54"/>
        <v>0</v>
      </c>
      <c r="S78" s="117" t="str">
        <f>IF(F78="Scenario1PBT1",'Minor retrofit'!$E$28,IF(F78="Scenario2PBT1",'Minor retrofit'!$F$28,IF(F78="Scenario3PBT1",'Minor retrofit'!$G$28,"")))&amp;IF(F78="Scenario1PBT2",'Minor retrofit'!$H$28,IF(F78="Scenario2PBT2",'Minor retrofit'!$I$28,IF(F78="Scenario3PBT2",'Minor retrofit'!$J$28,"")))&amp;IF(F78="Scenario1PBT3",'Minor retrofit'!$K$28,IF(F78="Scenario2PBT3",'Minor retrofit'!$L$28,IF(F78="Scenario3PBT3",'Minor retrofit'!$M$28,"")))&amp;IF(F78="Scenario1PBT4",'Minor retrofit'!$N$28,IF(F78="Scenario2PBT4",'Minor retrofit'!$O$28,IF(F78="Scenario3PBT4",'Minor retrofit'!$P$28,"")))&amp;IF(F78="Scenario1PBT5",'Minor retrofit'!$Q$28,IF(F78="Scenario2PBT5",'Minor retrofit'!$R$28,IF(F78="Scenario3PBT5",'Minor retrofit'!$S$28,"")))&amp;IF(F78="Scenario1PBT6",'Minor retrofit'!$T$28,IF(F78="Scenario2PBT6",'Minor retrofit'!$U$28,IF(F78="Scenario3PBT6",'Minor retrofit'!$V$28,"")))&amp;IF(F78="Scenario1PBT7",'Minor retrofit'!$W$28,IF(F78="Scenario2PBT7",'Minor retrofit'!$X$28,IF(F78="Scenario3PBT7",'Minor retrofit'!$Y$28,"")))&amp;IF(F78="Scenario1PBT8",'Minor retrofit'!$Z$28,IF(F78="Scenario2PBT8",'Minor retrofit'!$AA$28,IF(F78="Scenario3PBT8",'Minor retrofit'!$AB$28,"")))&amp;IF(F78="Scenario1PBT9",'Minor retrofit'!$AC$28,IF(F78="Scenario2PBT9",'Minor retrofit'!$AD$28,IF(F78="Scenario3PBT9",'Minor retrofit'!$AE$28,"")))&amp;IF(F78="Scenario1PBT10",'Minor retrofit'!$AF$28,IF(F78="Scenario2PBT10",'Minor retrofit'!$AG$28,IF(F78="Scenario3PBT10",'Minor retrofit'!$AH$28,"")))&amp;IF(F78="Scenario1PBT11",'Minor retrofit'!$AI$28,IF(F78="Scenario2PBT11",'Minor retrofit'!$AJ$28,IF(F78="Scenario3PBT11",'Minor retrofit'!$AK$28,"")))&amp;IF(F78="Scenario1PBT12",'Minor retrofit'!$AL$28,IF(F78="Scenario2PBT12",'Minor retrofit'!$AM$28,IF(F78="Scenario3PBT12",'Minor retrofit'!$AN$28,"")))&amp;IF(F78="Scenario1PBT13",'Minor retrofit'!$AO$28,IF(F78="Scenario2PBT13",'Minor retrofit'!$AP$28,IF(F78="Scenario3PBT13",'Minor retrofit'!$AQ$28,"")))&amp;IF(F78="Scenario1PBT14",'Minor retrofit'!$AR$28,IF(F78="Scenario2PBT14",'Minor retrofit'!$AS$28,IF(F78="Scenario3PBT14",'Minor retrofit'!$AT$28,"")))&amp;IF(F78="Scenario1PBT15",'Minor retrofit'!$AU$28,IF(F78="Scenario2PBT15",'Minor retrofit'!$AV$28,IF(F78="Scenario3PBT15",'Minor retrofit'!$AW$28,"")))</f>
        <v/>
      </c>
      <c r="T78" s="207">
        <f t="shared" si="55"/>
        <v>0</v>
      </c>
      <c r="U78" s="206" t="str">
        <f>IF(F78="Scenario1PBT1",'Minor retrofit'!$E$39,IF(F78="Scenario2PBT1",'Minor retrofit'!$F$39,IF(F78="Scenario3PBT1",'Minor retrofit'!$G$39,"")))&amp;IF(F78="Scenario1PBT2",'Minor retrofit'!$H$39,IF(F78="Scenario2PBT2",'Minor retrofit'!$I$39,IF(F78="Scenario3PBT2",'Minor retrofit'!$J$39,"")))&amp;IF(F78="Scenario1PBT3",'Minor retrofit'!$K$39,IF(F78="Scenario2PBT3",'Minor retrofit'!$L$39,IF(F78="Scenario3PBT3",'Minor retrofit'!$M$39,"")))&amp;IF(F78="Scenario1PBT4",'Minor retrofit'!$N$39,IF(F78="Scenario2PBT4",'Minor retrofit'!$O$39,IF(F78="Scenario3PBT4",'Minor retrofit'!$P$39,"")))&amp;IF(F78="Scenario1PBT5",'Minor retrofit'!$Q$39,IF(F78="Scenario2PBT5",'Minor retrofit'!$R$39,IF(F78="Scenario3PBT5",'Minor retrofit'!$S$39,"")))&amp;IF(F78="Scenario1PBT6",'Minor retrofit'!$T$39,IF(F78="Scenario2PBT6",'Minor retrofit'!$U$39,IF(F78="Scenario3PBT6",'Minor retrofit'!$V$39,"")))&amp;IF(F78="Scenario1PBT7",'Minor retrofit'!$W$39,IF(F78="Scenario2PBT7",'Minor retrofit'!$X$39,IF(F78="Scenario3PBT7",'Minor retrofit'!$Y$39,"")))&amp;IF(F78="Scenario1PBT8",'Minor retrofit'!$Z$39,IF(F78="Scenario2PBT8",'Minor retrofit'!$AA$39,IF(F78="Scenario3PBT8",'Minor retrofit'!$AB$39,"")))&amp;IF(F78="Scenario1PBT9",'Minor retrofit'!$AC$39,IF(F78="Scenario2PBT9",'Minor retrofit'!$AD$39,IF(F78="Scenario3PBT9",'Minor retrofit'!$AE$39,"")))&amp;IF(F78="Scenario1PBT10",'Minor retrofit'!$AF$39,IF(F78="Scenario2PBT10",'Minor retrofit'!$AG$39,IF(F78="Scenario3PBT10",'Minor retrofit'!$AH$39,"")))&amp;IF(F78="Scenario1PBT11",'Minor retrofit'!$AI$39,IF(F78="Scenario2PBT11",'Minor retrofit'!$AJ$39,IF(F78="Scenario3PBT11",'Minor retrofit'!$AK$39,"")))&amp;IF(F78="Scenario1PBT12",'Minor retrofit'!$AL$39,IF(F78="Scenario2PBT12",'Minor retrofit'!$AM$39,IF(F78="Scenario3PBT12",'Minor retrofit'!$AN$39,"")))&amp;IF(F78="Scenario1PBT13",'Minor retrofit'!$AO$39,IF(F78="Scenario2PBT13",'Minor retrofit'!$AP$39,IF(F78="Scenario3PBT13",'Minor retrofit'!$AQ$39,"")))&amp;IF(F78="Scenario1PBT14",'Minor retrofit'!$AR$39,IF(F78="Scenario2PBT14",'Minor retrofit'!$AS$39,IF(F78="Scenario3PBT14",'Minor retrofit'!$AT$39,"")))&amp;IF(F78="Scenario1PBT15",'Minor retrofit'!$AU$39,IF(F78="Scenario2PBT15",'Minor retrofit'!$AV$39,IF(F78="Scenario3PBT15",'Minor retrofit'!$AW$39,"")))</f>
        <v/>
      </c>
      <c r="V78" s="117">
        <f t="shared" si="56"/>
        <v>0</v>
      </c>
      <c r="W78" s="117" t="str">
        <f>IF(F78="Scenario1PBT1",'Minor retrofit'!$E$41,IF(F78="Scenario2PBT1",'Minor retrofit'!$F$41,IF(F78="Scenario3PBT1",'Minor retrofit'!$G$41,"")))&amp;IF(F78="Scenario1PBT2",'Minor retrofit'!$H$41,IF(F78="Scenario2PBT2",'Minor retrofit'!$I$41,IF(F78="Scenario3PBT2",'Minor retrofit'!$J$41,"")))&amp;IF(F78="Scenario1PBT3",'Minor retrofit'!$K$41,IF(F78="Scenario2PBT3",'Minor retrofit'!$L$41,IF(F78="Scenario3PBT3",'Minor retrofit'!$M$41,"")))&amp;IF(F78="Scenario1PBT4",'Minor retrofit'!$N$41,IF(F78="Scenario2PBT4",'Minor retrofit'!$O$41,IF(F78="Scenario3PBT4",'Minor retrofit'!$P$41,"")))&amp;IF(F78="Scenario1PBT5",'Minor retrofit'!$Q$41,IF(F78="Scenario2PBT5",'Minor retrofit'!$R$41,IF(F78="Scenario3PBT5",'Minor retrofit'!$S$41,"")))&amp;IF(F78="Scenario1PBT6",'Minor retrofit'!$T$41,IF(F78="Scenario2PBT6",'Minor retrofit'!$U$41,IF(F78="Scenario3PBT6",'Minor retrofit'!$V$41,"")))&amp;IF(F78="Scenario1PBT7",'Minor retrofit'!$W$41,IF(F78="Scenario2PBT7",'Minor retrofit'!$X$41,IF(F78="Scenario3PBT7",'Minor retrofit'!$Y$41,"")))&amp;IF(F78="Scenario1PBT8",'Minor retrofit'!$Z$41,IF(F78="Scenario2PBT8",'Minor retrofit'!$AA$41,IF(F78="Scenario3PBT8",'Minor retrofit'!$AB$41,"")))&amp;IF(F78="Scenario1PBT9",'Minor retrofit'!$AC$41,IF(F78="Scenario2PBT9",'Minor retrofit'!$AD$41,IF(F78="Scenario3PBT9",'Minor retrofit'!$AE$41,"")))&amp;IF(F78="Scenario1PBT10",'Minor retrofit'!$AF$41,IF(F78="Scenario2PBT10",'Minor retrofit'!$AG$41,IF(F78="Scenario3PBT10",'Minor retrofit'!$AH$41,"")))&amp;IF(F78="Scenario1PBT11",'Minor retrofit'!$AI$41,IF(F78="Scenario2PBT11",'Minor retrofit'!$AJ$41,IF(F78="Scenario3PBT11",'Minor retrofit'!$AK$41,"")))&amp;IF(F78="Scenario1PBT12",'Minor retrofit'!$AL$41,IF(F78="Scenario2PBT12",'Minor retrofit'!$AM$41,IF(F78="Scenario3PBT12",'Minor retrofit'!$AN$41,"")))&amp;IF(F78="Scenario1PBT13",'Minor retrofit'!$AO$41,IF(F78="Scenario2PBT13",'Minor retrofit'!$AP$41,IF(F78="Scenario3PBT13",'Minor retrofit'!$AQ$41,"")))&amp;IF(F78="Scenario1PBT14",'Minor retrofit'!$AR$41,IF(F78="Scenario2PBT14",'Minor retrofit'!$AS$41,IF(F78="Scenario3PBT14",'Minor retrofit'!$AT$41,"")))&amp;IF(F78="Scenario1PBT15",'Minor retrofit'!$AU$41,IF(F78="Scenario2PBT15",'Minor retrofit'!$AV$41,IF(F78="Scenario3PBT15",'Minor retrofit'!$AW$41,"")))</f>
        <v/>
      </c>
      <c r="X78" s="117">
        <f t="shared" si="57"/>
        <v>0</v>
      </c>
      <c r="Y78" s="117" t="str">
        <f>IF(F78="Scenario1PBT1",'Minor retrofit'!$E$43,IF(F78="Scenario2PBT1",'Minor retrofit'!$F$43,IF(F78="Scenario3PBT1",'Minor retrofit'!$G$43,"")))&amp;IF(F78="Scenario1PBT2",'Minor retrofit'!$H$43,IF(F78="Scenario2PBT2",'Minor retrofit'!$I$43,IF(F78="Scenario3PBT2",'Minor retrofit'!$J$43,"")))&amp;IF(F78="Scenario1PBT3",'Minor retrofit'!$K$43,IF(F78="Scenario2PBT3",'Minor retrofit'!$L$43,IF(F78="Scenario3PBT3",'Minor retrofit'!$M$43,"")))&amp;IF(F78="Scenario1PBT4",'Minor retrofit'!$N$43,IF(F78="Scenario2PBT4",'Minor retrofit'!$O$43,IF(F78="Scenario3PBT4",'Minor retrofit'!$P$43,"")))&amp;IF(F78="Scenario1PBT5",'Minor retrofit'!$Q$43,IF(F78="Scenario2PBT5",'Minor retrofit'!$R$43,IF(F78="Scenario3PBT5",'Minor retrofit'!$S$43,"")))&amp;IF(F78="Scenario1PBT6",'Minor retrofit'!$T$43,IF(F78="Scenario2PBT6",'Minor retrofit'!$U$43,IF(F78="Scenario3PBT6",'Minor retrofit'!$V$43,"")))&amp;IF(F78="Scenario1PBT7",'Minor retrofit'!$W$43,IF(F78="Scenario2PBT7",'Minor retrofit'!$X$43,IF(F78="Scenario3PBT7",'Minor retrofit'!$Y$43,"")))&amp;IF(F78="Scenario1PBT8",'Minor retrofit'!$Z$43,IF(F78="Scenario2PBT8",'Minor retrofit'!$AA$43,IF(F78="Scenario3PBT8",'Minor retrofit'!$AB$43,"")))&amp;IF(F78="Scenario1PBT9",'Minor retrofit'!$AC$43,IF(F78="Scenario2PBT9",'Minor retrofit'!$AD$43,IF(F78="Scenario3PBT9",'Minor retrofit'!$AE$43,"")))&amp;IF(F78="Scenario1PBT10",'Minor retrofit'!$AF$43,IF(F78="Scenario2PBT10",'Minor retrofit'!$AG$43,IF(F78="Scenario3PBT10",'Minor retrofit'!$AH$43,"")))&amp;IF(F78="Scenario1PBT11",'Minor retrofit'!$AI$43,IF(F78="Scenario2PBT11",'Minor retrofit'!$AJ$43,IF(F78="Scenario3PBT11",'Minor retrofit'!$AK$43,"")))&amp;IF(F78="Scenario1PBT12",'Minor retrofit'!$AL$43,IF(F78="Scenario2PBT12",'Minor retrofit'!$AM$43,IF(F78="Scenario3PBT12",'Minor retrofit'!$AN$43,"")))&amp;IF(F78="Scenario1PBT13",'Minor retrofit'!$AO$43,IF(F78="Scenario2PBT13",'Minor retrofit'!$AP$43,IF(F78="Scenario3PBT13",'Minor retrofit'!$AQ$43,"")))&amp;IF(F78="Scenario1PBT14",'Minor retrofit'!$AR$43,IF(F78="Scenario2PBT14",'Minor retrofit'!$AS$43,IF(F78="Scenario3PBT14",'Minor retrofit'!$AT$43,"")))&amp;IF(F78="Scenario1PBT15",'Minor retrofit'!$AU$43,IF(F78="Scenario2PBT15",'Minor retrofit'!$AV$43,IF(F78="Scenario3PBT15",'Minor retrofit'!$AW$43,"")))</f>
        <v/>
      </c>
      <c r="Z78" s="117">
        <f t="shared" si="58"/>
        <v>0</v>
      </c>
      <c r="AA78" s="178" t="str">
        <f>IF(F78="Scenario1PBT1",'Minor retrofit'!$E$102,IF(F78="Scenario2PBT1",'Minor retrofit'!$F$102,IF(F78="Scenario3PBT1",'Minor retrofit'!$G$102,"")))&amp;IF(F78="Scenario1PBT2",'Minor retrofit'!$H$102,IF(F78="Scenario2PBT2",'Minor retrofit'!$I$102,IF(F78="Scenario3PBT2",'Minor retrofit'!$J$102,"")))&amp;IF(F78="Scenario1PBT3",'Minor retrofit'!$K$102,IF(F78="Scenario2PBT3",'Minor retrofit'!$L$102,IF(F78="Scenario3PBT3",'Minor retrofit'!$M$102,"")))&amp;IF(F78="Scenario1PBT4",'Minor retrofit'!$N$102,IF(F78="Scenario2PBT4",'Minor retrofit'!$O$102,IF(F78="Scenario3PBT4",'Minor retrofit'!$P$102,"")))&amp;IF(F78="Scenario1PBT5",'Minor retrofit'!$Q$102,IF(F78="Scenario2PBT5",'Minor retrofit'!$R$102,IF(F78="Scenario3PBT5",'Minor retrofit'!$S$102,"")))&amp;IF(F78="Scenario1PBT6",'Minor retrofit'!$T$102,IF(F78="Scenario2PBT6",'Minor retrofit'!$U$102,IF(F78="Scenario3PBT6",'Minor retrofit'!$V$102,"")))&amp;IF(F78="Scenario1PBT7",'Minor retrofit'!$W$102,IF(F78="Scenario2PBT7",'Minor retrofit'!$X$102,IF(F78="Scenario3PBT7",'Minor retrofit'!$Y$102,"")))&amp;IF(F78="Scenario1PBT8",'Minor retrofit'!$Z$102,IF(F78="Scenario2PBT8",'Minor retrofit'!$AA$102,IF(F78="Scenario3PBT8",'Minor retrofit'!$AB$102,"")))&amp;IF(F78="Scenario1PBT9",'Minor retrofit'!$AC$102,IF(F78="Scenario2PBT9",'Minor retrofit'!$AD$102,IF(F78="Scenario3PBT9",'Minor retrofit'!$AE$102,"")))&amp;IF(F78="Scenario1PBT10",'Minor retrofit'!$AF$102,IF(F78="Scenario2PBT10",'Minor retrofit'!$AG$102,IF(F78="Scenario3PBT10",'Minor retrofit'!$AH$102,"")))&amp;IF(F78="Scenario1PBT11",'Minor retrofit'!$AI$102,IF(F78="Scenario2PBT11",'Minor retrofit'!$AJ$102,IF(F78="Scenario3PBT11",'Minor retrofit'!$AK$102,"")))&amp;IF(F78="Scenario1PBT12",'Minor retrofit'!$AL$102,IF(F78="Scenario2PBT12",'Minor retrofit'!$AM$102,IF(F78="Scenario3PBT12",'Minor retrofit'!$AN$102,"")))&amp;IF(F78="Scenario1PBT13",'Minor retrofit'!$AO$102,IF(F78="Scenario2PBT13",'Minor retrofit'!$AP$102,IF(F78="Scenario3PBT13",'Minor retrofit'!$AQ$102,"")))&amp;IF(F78="Scenario1PBT14",'Minor retrofit'!$AR$102,IF(F78="Scenario2PBT14",'Minor retrofit'!$AS$102,IF(F78="Scenario3PBT14",'Minor retrofit'!$AT$102,"")))&amp;IF(F78="Scenario1PBT15",'Minor retrofit'!$AU$102,IF(F78="Scenario2PBT15",'Minor retrofit'!$AV$102,IF(F78="Scenario3PBT15",'Minor retrofit'!$AW$102,"")))</f>
        <v/>
      </c>
      <c r="AB78" s="179">
        <f t="shared" si="59"/>
        <v>0</v>
      </c>
      <c r="AC78" s="363" t="str">
        <f t="shared" si="73"/>
        <v/>
      </c>
      <c r="AD78" s="353">
        <f>IF(AC78="",IFERROR('Projection_Base-case'!G79-G78,0),0)</f>
        <v>0</v>
      </c>
      <c r="AE78" s="350">
        <f t="shared" si="60"/>
        <v>0</v>
      </c>
      <c r="AF78" s="361">
        <f>IFERROR(100*AD78/'Projection_Base-case'!G79,0)</f>
        <v>0</v>
      </c>
      <c r="AG78" s="352">
        <f>IF(AC78="",IFERROR('Projection_Base-case'!I79-I78,0),0)</f>
        <v>0</v>
      </c>
      <c r="AH78" s="353">
        <f t="shared" si="61"/>
        <v>0</v>
      </c>
      <c r="AI78" s="361">
        <f>IFERROR(100*AG78/'Projection_Base-case'!I79,0)</f>
        <v>0</v>
      </c>
      <c r="AJ78" s="352">
        <f>IF(AC78="",IFERROR('Projection_Base-case'!K79-K78,0),0)</f>
        <v>0</v>
      </c>
      <c r="AK78" s="353">
        <f t="shared" si="62"/>
        <v>0</v>
      </c>
      <c r="AL78" s="361">
        <f>IFERROR(100*AJ78/'Projection_Base-case'!K79,0)</f>
        <v>0</v>
      </c>
      <c r="AM78" s="352">
        <f>-IF(AC78="",IFERROR('Projection_Base-case'!M79-M78,0),0)</f>
        <v>0</v>
      </c>
      <c r="AN78" s="353">
        <f t="shared" si="63"/>
        <v>0</v>
      </c>
      <c r="AO78" s="354">
        <f>IFERROR(IF('Projection_Base-case'!N79&gt;0,100*AN78/'Projection_Base-case'!N79,100*AN78/N78),0)</f>
        <v>0</v>
      </c>
      <c r="AP78" s="355">
        <f>IF(AC78="",IFERROR('Projection_Base-case'!O79-O78,0),0)</f>
        <v>0</v>
      </c>
      <c r="AQ78" s="356">
        <f t="shared" si="64"/>
        <v>0</v>
      </c>
      <c r="AR78" s="356">
        <f>IFERROR(100*AP78/'Projection_Base-case'!O79,0)</f>
        <v>0</v>
      </c>
      <c r="AS78" s="355">
        <f>IF(AC78="",IFERROR('Projection_Base-case'!Q79-Q78,0),0)</f>
        <v>0</v>
      </c>
      <c r="AT78" s="356">
        <f t="shared" si="65"/>
        <v>0</v>
      </c>
      <c r="AU78" s="356">
        <f>IFERROR(100*AS78/'Projection_Base-case'!Q79,0)</f>
        <v>0</v>
      </c>
      <c r="AV78" s="355">
        <f>IF(AC78="",IFERROR('Projection_Base-case'!S79-S78,0),0)</f>
        <v>0</v>
      </c>
      <c r="AW78" s="356">
        <f t="shared" si="66"/>
        <v>0</v>
      </c>
      <c r="AX78" s="357">
        <f>IFERROR(100*AV78/'Projection_Base-case'!S79,0)</f>
        <v>0</v>
      </c>
      <c r="AY78" s="358">
        <f>IF(AC78="",IFERROR('Projection_Base-case'!U79-U78,0),0)</f>
        <v>0</v>
      </c>
      <c r="AZ78" s="359">
        <f t="shared" si="67"/>
        <v>0</v>
      </c>
      <c r="BA78" s="359">
        <f>IFERROR(100*AY78/'Projection_Base-case'!U79,0)</f>
        <v>0</v>
      </c>
      <c r="BB78" s="358">
        <f>IF(AC78="",IFERROR('Projection_Base-case'!W79-W78,0),0)</f>
        <v>0</v>
      </c>
      <c r="BC78" s="359">
        <f t="shared" si="68"/>
        <v>0</v>
      </c>
      <c r="BD78" s="359">
        <f>IFERROR(100*BB78/'Projection_Base-case'!W79,0)</f>
        <v>0</v>
      </c>
      <c r="BE78" s="358">
        <f>IF(AC78="",IFERROR('Projection_Base-case'!Y79-Y78,0),0)</f>
        <v>0</v>
      </c>
      <c r="BF78" s="359">
        <f t="shared" si="69"/>
        <v>0</v>
      </c>
      <c r="BG78" s="359">
        <f>IFERROR(100*BE78/'Projection_Base-case'!Y79,0)</f>
        <v>0</v>
      </c>
      <c r="BH78" s="359">
        <f t="shared" si="70"/>
        <v>0</v>
      </c>
      <c r="BI78" s="360">
        <f t="shared" si="71"/>
        <v>0</v>
      </c>
    </row>
    <row r="79" spans="1:61">
      <c r="A79" s="205">
        <v>75</v>
      </c>
      <c r="B79" s="347">
        <f>IF('Projection_Base-case'!B80&lt;&gt;"",'Projection_Base-case'!B80,0)</f>
        <v>0</v>
      </c>
      <c r="C79" s="347">
        <f>IF('Projection_Base-case'!C80&lt;&gt;"",'Projection_Base-case'!C80,0)</f>
        <v>0</v>
      </c>
      <c r="D79" s="365">
        <f>IF('Projection_Base-case'!D80&lt;&gt;"",'Projection_Base-case'!D80,0)</f>
        <v>0</v>
      </c>
      <c r="E79" s="369"/>
      <c r="F79" s="367" t="str">
        <f t="shared" si="72"/>
        <v>0</v>
      </c>
      <c r="G79" s="206" t="str">
        <f>IF(F79="Scenario1PBT1",'Minor retrofit'!$E$7,IF(F79="Scenario2PBT1",'Minor retrofit'!$F$7,IF(F79="Scenario3PBT1",'Minor retrofit'!$G$7,"")))&amp;IF(F79="Scenario1PBT2",'Minor retrofit'!$H$7,IF(F79="Scenario2PBT2",'Minor retrofit'!$I$7,IF(F79="Scenario3PBT2",'Minor retrofit'!$J$7,"")))&amp;IF(F79="Scenario1PBT3",'Minor retrofit'!$K$7,IF(F79="Scenario2PBT3",'Minor retrofit'!$L$7,IF(F79="Scenario3PBT3",'Minor retrofit'!$M$7,"")))&amp;IF(F79="Scenario1PBT4",'Minor retrofit'!$N$7,IF(F79="Scenario2PBT4",'Minor retrofit'!$O$7,IF(F79="Scenario3PBT4",'Minor retrofit'!$P$7,"")))&amp;IF(F79="Scenario1PBT5",'Minor retrofit'!$Q$7,IF(F79="Scenario2PBT5",'Minor retrofit'!$R$7,IF(F79="Scenario3PBT5",'Minor retrofit'!$S$7,"")))&amp;IF(F79="Scenario1PBT6",'Minor retrofit'!$T$7,IF(F79="Scenario2PBT6",'Minor retrofit'!$U$7,IF(F79="Scenario3PBT6",'Minor retrofit'!$V$7,"")))&amp;IF(F79="Scenario1PBT7",'Minor retrofit'!$W$7,IF(F79="Scenario2PBT7",'Minor retrofit'!$X$7,IF(F79="Scenario3PBT7",'Minor retrofit'!$Y$7,"")))&amp;IF(F79="Scenario1PBT8",'Minor retrofit'!$Z$7,IF(F79="Scenario2PBT8",'Minor retrofit'!$AA$7,IF(F79="Scenario3PBT8",'Minor retrofit'!$AB$7,"")))&amp;IF(F79="Scenario1PBT9",'Minor retrofit'!$AC$7,IF(F79="Scenario2PBT9",'Minor retrofit'!$AD$7,IF(F79="Scenario3PBT9",'Minor retrofit'!$AE$7,"")))&amp;IF(F79="Scenario1PBT10",'Minor retrofit'!$AF$7,IF(F79="Scenario2PBT10",'Minor retrofit'!$AG$7,IF(F79="Scenario3PBT10",'Minor retrofit'!$AH$7,"")))&amp;IF(F79="Scenario1PBT11",'Minor retrofit'!$AI$7,IF(F79="Scenario2PBT11",'Minor retrofit'!$AJ$7,IF(F79="Scenario3PBT11",'Minor retrofit'!$AK$7,"")))&amp;IF(F79="Scenario1PBT12",'Minor retrofit'!$AL$7,IF(F79="Scenario2PBT12",'Minor retrofit'!$AM$7,IF(F79="Scenario3PBT12",'Minor retrofit'!$AN$7,"")))&amp;IF(F79="Scenario1PBT13",'Minor retrofit'!$AO$7,IF(F79="Scenario2PBT13",'Minor retrofit'!$AP$7,IF(F79="Scenario3PBT13",'Minor retrofit'!$AQ$7,"")))&amp;IF(F79="Scenario1PBT14",'Minor retrofit'!$AR$7,IF(F79="Scenario2PBT14",'Minor retrofit'!$AS$7,IF(F79="Scenario3PBT14",'Minor retrofit'!$AT$7,"")))&amp;IF(F79="Scenario1PBT15",'Minor retrofit'!$AU$7,IF(F79="Scenario2PBT15",'Minor retrofit'!$AV$7,IF(F79="Scenario3PBT15",'Minor retrofit'!$AW$7,"")))</f>
        <v/>
      </c>
      <c r="H79" s="117">
        <f t="shared" si="49"/>
        <v>0</v>
      </c>
      <c r="I79" s="117" t="str">
        <f>IF(F79="Scenario1PBT1",'Minor retrofit'!$E$17,IF(F79="Scenario2PBT1",'Minor retrofit'!$F$17,IF(F79="Scenario3PBT1",'Minor retrofit'!$G$17,"")))&amp;IF(F79="Scenario1PBT2",'Minor retrofit'!$H$17,IF(F79="Scenario2PBT2",'Minor retrofit'!$I$17,IF(F79="Scenario3PBT2",'Minor retrofit'!$J$17,"")))&amp;IF(F79="Scenario1PBT3",'Minor retrofit'!$K$17,IF(F79="Scenario2PBT3",'Minor retrofit'!$L$17,IF(F79="Scenario3PBT3",'Minor retrofit'!$M$17,"")))&amp;IF(F79="Scenario1PBT4",'Minor retrofit'!$N$17,IF(F79="Scenario2PBT4",'Minor retrofit'!$O$17,IF(F79="Scenario3PBT4",'Minor retrofit'!$P$17,"")))&amp;IF(F79="Scenario1PBT5",'Minor retrofit'!$Q$17,IF(F79="Scenario2PBT5",'Minor retrofit'!$R$17,IF(F79="Scenario3PBT5",'Minor retrofit'!$S$17,"")))&amp;IF(F79="Scenario1PBT6",'Minor retrofit'!$T$17,IF(F79="Scenario2PBT6",'Minor retrofit'!$U$17,IF(F79="Scenario3PBT6",'Minor retrofit'!$V$17,"")))&amp;IF(F79="Scenario1PBT7",'Minor retrofit'!$W$17,IF(F79="Scenario2PBT7",'Minor retrofit'!$X$17,IF(F79="Scenario3PBT7",'Minor retrofit'!$Y$17,"")))&amp;IF(F79="Scenario1PBT8",'Minor retrofit'!$Z$17,IF(F79="Scenario2PBT8",'Minor retrofit'!$AA$17,IF(F79="Scenario3PBT8",'Minor retrofit'!$AB$17,"")))&amp;IF(F79="Scenario1PBT9",'Minor retrofit'!$AC$17,IF(F79="Scenario2PBT9",'Minor retrofit'!$AD$17,IF(F79="Scenario3PBT9",'Minor retrofit'!$AE$17,"")))&amp;IF(F79="Scenario1PBT10",'Minor retrofit'!$AF$17,IF(F79="Scenario2PBT10",'Minor retrofit'!$AG$17,IF(F79="Scenario3PBT10",'Minor retrofit'!$AH$17,"")))&amp;IF(F79="Scenario1PBT11",'Minor retrofit'!$AI$17,IF(F79="Scenario2PBT11",'Minor retrofit'!$AJ$17,IF(F79="Scenario3PBT11",'Minor retrofit'!$AK$17,"")))&amp;IF(F79="Scenario1PBT12",'Minor retrofit'!$AL$17,IF(F79="Scenario2PBT12",'Minor retrofit'!$AM$17,IF(F79="Scenario3PBT12",'Minor retrofit'!$AN$17,"")))&amp;IF(F79="Scenario1PBT13",'Minor retrofit'!$AO$17,IF(F79="Scenario2PBT13",'Minor retrofit'!$AP$17,IF(F79="Scenario3PBT13",'Minor retrofit'!$AQ$17,"")))&amp;IF(F79="Scenario1PBT14",'Minor retrofit'!$AR$17,IF(F79="Scenario2PBT14",'Minor retrofit'!$AS$17,IF(F79="Scenario3PBT14",'Minor retrofit'!$AT$17,"")))&amp;IF(F79="Scenario1PBT15",'Minor retrofit'!$AU$17,IF(F79="Scenario2PBT15",'Minor retrofit'!$AV$17,IF(F79="Scenario3PBT15",'Minor retrofit'!$AW$17,"")))</f>
        <v/>
      </c>
      <c r="J79" s="117">
        <f t="shared" si="50"/>
        <v>0</v>
      </c>
      <c r="K79" s="117" t="str">
        <f>IF(F79="Scenario1PBT1",'Minor retrofit'!$E$19,IF(F79="Scenario2PBT1",'Minor retrofit'!$F$19,IF(F79="Scenario3PBT1",'Minor retrofit'!$G$19,"")))&amp;IF(F79="Scenario1PBT2",'Minor retrofit'!$H$19,IF(F79="Scenario2PBT2",'Minor retrofit'!$I$19,IF(F79="Scenario3PBT2",'Minor retrofit'!$J$19,"")))&amp;IF(F79="Scenario1PBT3",'Minor retrofit'!$K$19,IF(F79="Scenario2PBT3",'Minor retrofit'!$L$19,IF(F79="Scenario3PBT3",'Minor retrofit'!$M$19,"")))&amp;IF(F79="Scenario1PBT4",'Minor retrofit'!$N$19,IF(F79="Scenario2PBT4",'Minor retrofit'!$O$19,IF(F79="Scenario3PBT4",'Minor retrofit'!$P$19,"")))&amp;IF(F79="Scenario1PBT5",'Minor retrofit'!$Q$19,IF(F79="Scenario2PBT5",'Minor retrofit'!$R$19,IF(F79="Scenario3PBT5",'Minor retrofit'!$S$19,"")))&amp;IF(F79="Scenario1PBT6",'Minor retrofit'!$T$19,IF(F79="Scenario2PBT6",'Minor retrofit'!$U$19,IF(F79="Scenario3PBT6",'Minor retrofit'!$V$19,"")))&amp;IF(F79="Scenario1PBT7",'Minor retrofit'!$W$19,IF(F79="Scenario2PBT7",'Minor retrofit'!$X$19,IF(F79="Scenario3PBT7",'Minor retrofit'!$Y$19,"")))&amp;IF(F79="Scenario1PBT8",'Minor retrofit'!$Z$19,IF(F79="Scenario2PBT8",'Minor retrofit'!$AA$19,IF(F79="Scenario3PBT8",'Minor retrofit'!$AB$19,"")))&amp;IF(F79="Scenario1PBT9",'Minor retrofit'!$AC$19,IF(F79="Scenario2PBT9",'Minor retrofit'!$AD$19,IF(F79="Scenario3PBT9",'Minor retrofit'!$AE$19,"")))&amp;IF(F79="Scenario1PBT10",'Minor retrofit'!$AF$19,IF(F79="Scenario2PBT10",'Minor retrofit'!$AG$19,IF(F79="Scenario3PBT10",'Minor retrofit'!$AH$19,"")))&amp;IF(F79="Scenario1PBT11",'Minor retrofit'!$AI$19,IF(F79="Scenario2PBT11",'Minor retrofit'!$AJ$19,IF(F79="Scenario3PBT11",'Minor retrofit'!$AK$19,"")))&amp;IF(F79="Scenario1PBT12",'Minor retrofit'!$AL$19,IF(F79="Scenario2PBT12",'Minor retrofit'!$AM$19,IF(F79="Scenario3PBT12",'Minor retrofit'!$AN$19,"")))&amp;IF(F79="Scenario1PBT13",'Minor retrofit'!$AO$19,IF(F79="Scenario2PBT13",'Minor retrofit'!$AP$19,IF(F79="Scenario3PBT13",'Minor retrofit'!$AQ$19,"")))&amp;IF(F79="Scenario1PBT14",'Minor retrofit'!$AR$19,IF(F79="Scenario2PBT14",'Minor retrofit'!$AS$19,IF(F79="Scenario3PBT14",'Minor retrofit'!$AT$19,"")))&amp;IF(F79="Scenario1PBT15",'Minor retrofit'!$AU$19,IF(F79="Scenario2PBT15",'Minor retrofit'!$AV$19,IF(F79="Scenario3PBT15",'Minor retrofit'!$AW$19,"")))</f>
        <v/>
      </c>
      <c r="L79" s="117">
        <f t="shared" si="51"/>
        <v>0</v>
      </c>
      <c r="M79" s="117" t="str">
        <f>IF(F79="Scenario1PBT1",'Minor retrofit'!$E$21,IF(F79="Scenario2PBT1",'Minor retrofit'!$F$21,IF(F79="Scenario3PBT1",'Minor retrofit'!$G$21,"")))&amp;IF(F79="Scenario1PBT2",'Minor retrofit'!$H$21,IF(F79="Scenario2PBT2",'Minor retrofit'!$I$21,IF(F79="Scenario3PBT2",'Minor retrofit'!$J$21,"")))&amp;IF(F79="Scenario1PBT3",'Minor retrofit'!$K$21,IF(F79="Scenario2PBT3",'Minor retrofit'!$L$21,IF(F79="Scenario3PBT3",'Minor retrofit'!$M$21,"")))&amp;IF(F79="Scenario1PBT4",'Minor retrofit'!$N$21,IF(F79="Scenario2PBT4",'Minor retrofit'!$O$21,IF(F79="Scenario3PBT4",'Minor retrofit'!$P$21,"")))&amp;IF(F79="Scenario1PBT5",'Minor retrofit'!$Q$21,IF(F79="Scenario2PBT5",'Minor retrofit'!$R$21,IF(F79="Scenario3PBT5",'Minor retrofit'!$S$21,"")))&amp;IF(F79="Scenario1PBT6",'Minor retrofit'!$T$21,IF(F79="Scenario2PBT6",'Minor retrofit'!$U$21,IF(F79="Scenario3PBT6",'Minor retrofit'!$V$21,"")))&amp;IF(F79="Scenario1PBT7",'Minor retrofit'!$W$21,IF(F79="Scenario2PBT7",'Minor retrofit'!$X$21,IF(F79="Scenario3PBT7",'Minor retrofit'!$Y$21,"")))&amp;IF(F79="Scenario1PBT8",'Minor retrofit'!$Z$21,IF(F79="Scenario2PBT8",'Minor retrofit'!$AA$21,IF(F79="Scenario3PBT8",'Minor retrofit'!$AB$21,"")))&amp;IF(F79="Scenario1PBT9",'Minor retrofit'!$AC$21,IF(F79="Scenario2PBT9",'Minor retrofit'!$AD$21,IF(F79="Scenario3PBT9",'Minor retrofit'!$AE$21,"")))&amp;IF(F79="Scenario1PBT10",'Minor retrofit'!$AF$21,IF(F79="Scenario2PBT10",'Minor retrofit'!$AG$21,IF(F79="Scenario3PBT10",'Minor retrofit'!$AH$21,"")))&amp;IF(F79="Scenario1PBT11",'Minor retrofit'!$AI$21,IF(F79="Scenario2PBT11",'Minor retrofit'!$AJ$21,IF(F79="Scenario3PBT11",'Minor retrofit'!$AK$21,"")))&amp;IF(F79="Scenario1PBT12",'Minor retrofit'!$AL$21,IF(F79="Scenario2PBT12",'Minor retrofit'!$AM$21,IF(F79="Scenario3PBT12",'Minor retrofit'!$AN$21,"")))&amp;IF(F79="Scenario1PBT13",'Minor retrofit'!$AO$21,IF(F79="Scenario2PBT13",'Minor retrofit'!$AP$21,IF(F79="Scenario3PBT13",'Minor retrofit'!$AQ$21,"")))&amp;IF(F79="Scenario1PBT14",'Minor retrofit'!$AR$21,IF(F79="Scenario2PBT14",'Minor retrofit'!$AS$21,IF(F79="Scenario3PBT14",'Minor retrofit'!$AT$21,"")))&amp;IF(F79="Scenario1PBT15",'Minor retrofit'!$AU$21,IF(F79="Scenario2PBT15",'Minor retrofit'!$AV$21,IF(F79="Scenario3PBT15",'Minor retrofit'!$AW$21,"")))</f>
        <v/>
      </c>
      <c r="N79" s="118">
        <f t="shared" si="52"/>
        <v>0</v>
      </c>
      <c r="O79" s="206" t="str">
        <f>IF(F79="Scenario1PBT1",'Minor retrofit'!$E$24,IF(F79="Scenario2PBT1",'Minor retrofit'!$F$24,IF(F79="Scenario3PBT1",'Minor retrofit'!$G$24,"")))&amp;IF(F79="Scenario1PBT2",'Minor retrofit'!$H$24,IF(F79="Scenario2PBT2",'Minor retrofit'!$I$24,IF(F79="Scenario3PBT2",'Minor retrofit'!$J$24,"")))&amp;IF(F79="Scenario1PBT3",'Minor retrofit'!$K$24,IF(F79="Scenario2PBT3",'Minor retrofit'!$L$24,IF(F79="Scenario3PBT3",'Minor retrofit'!$M$24,"")))&amp;IF(F79="Scenario1PBT4",'Minor retrofit'!$N$24,IF(F79="Scenario2PBT4",'Minor retrofit'!$O$24,IF(F79="Scenario3PBT4",'Minor retrofit'!$P$24,"")))&amp;IF(F79="Scenario1PBT5",'Minor retrofit'!$Q$24,IF(F79="Scenario2PBT5",'Minor retrofit'!$R$24,IF(F79="Scenario3PBT5",'Minor retrofit'!$S$24,"")))&amp;IF(F79="Scenario1PBT6",'Minor retrofit'!$T$24,IF(F79="Scenario2PBT6",'Minor retrofit'!$U$24,IF(F79="Scenario3PBT6",'Minor retrofit'!$V$24,"")))&amp;IF(F79="Scenario1PBT7",'Minor retrofit'!$W$24,IF(F79="Scenario2PBT7",'Minor retrofit'!$X$24,IF(F79="Scenario3PBT7",'Minor retrofit'!$Y$24,"")))&amp;IF(F79="Scenario1PBT8",'Minor retrofit'!$Z$24,IF(F79="Scenario2PBT8",'Minor retrofit'!$AA$24,IF(F79="Scenario3PBT8",'Minor retrofit'!$AB$24,"")))&amp;IF(F79="Scenario1PBT9",'Minor retrofit'!$AC$24,IF(F79="Scenario2PBT9",'Minor retrofit'!$AD$24,IF(F79="Scenario3PBT9",'Minor retrofit'!$AE$24,"")))&amp;IF(F79="Scenario1PBT10",'Minor retrofit'!$AF$24,IF(F79="Scenario2PBT10",'Minor retrofit'!$AG$24,IF(F79="Scenario3PBT10",'Minor retrofit'!$AH$24,"")))&amp;IF(F79="Scenario1PBT11",'Minor retrofit'!$AI$24,IF(F79="Scenario2PBT11",'Minor retrofit'!$AJ$24,IF(F79="Scenario3PBT11",'Minor retrofit'!$AK$24,"")))&amp;IF(F79="Scenario1PBT12",'Minor retrofit'!$AL$24,IF(F79="Scenario2PBT12",'Minor retrofit'!$AM$24,IF(F79="Scenario3PBT12",'Minor retrofit'!$AN$24,"")))&amp;IF(F79="Scenario1PBT13",'Minor retrofit'!$AO$24,IF(F79="Scenario2PBT13",'Minor retrofit'!$AP$24,IF(F79="Scenario3PBT13",'Minor retrofit'!$AQ$24,"")))&amp;IF(F79="Scenario1PBT14",'Minor retrofit'!$AR$24,IF(F79="Scenario2PBT14",'Minor retrofit'!$AS$24,IF(F79="Scenario3PBT14",'Minor retrofit'!$AT$24,"")))&amp;IF(F79="Scenario1PBT15",'Minor retrofit'!$AU$24,IF(F79="Scenario2PBT15",'Minor retrofit'!$AV$24,IF(F79="Scenario3PBT15",'Minor retrofit'!$AW$24,"")))</f>
        <v/>
      </c>
      <c r="P79" s="117">
        <f t="shared" si="53"/>
        <v>0</v>
      </c>
      <c r="Q79" s="117" t="str">
        <f>IF(F79="Scenario1PBT1",'Minor retrofit'!$E$26,IF(F79="Scenario2PBT1",'Minor retrofit'!$F$26,IF(F79="Scenario3PBT1",'Minor retrofit'!$G$26,"")))&amp;IF(F79="Scenario1PBT2",'Minor retrofit'!$H$26,IF(F79="Scenario2PBT2",'Minor retrofit'!$I$26,IF(F79="Scenario3PBT2",'Minor retrofit'!$J$26,"")))&amp;IF(F79="Scenario1PBT3",'Minor retrofit'!$K$26,IF(F79="Scenario2PBT3",'Minor retrofit'!$L$26,IF(F79="Scenario3PBT3",'Minor retrofit'!$M$26,"")))&amp;IF(F79="Scenario1PBT4",'Minor retrofit'!$N$26,IF(F79="Scenario2PBT4",'Minor retrofit'!$O$26,IF(F79="Scenario3PBT4",'Minor retrofit'!$P$26,"")))&amp;IF(F79="Scenario1PBT5",'Minor retrofit'!$Q$26,IF(F79="Scenario2PBT5",'Minor retrofit'!$R$26,IF(F79="Scenario3PBT5",'Minor retrofit'!$S$26,"")))&amp;IF(F79="Scenario1PBT6",'Minor retrofit'!$T$26,IF(F79="Scenario2PBT6",'Minor retrofit'!$U$26,IF(F79="Scenario3PBT6",'Minor retrofit'!$V$26,"")))&amp;IF(F79="Scenario1PBT7",'Minor retrofit'!$W$26,IF(F79="Scenario2PBT7",'Minor retrofit'!$X$26,IF(F79="Scenario3PBT7",'Minor retrofit'!$Y$26,"")))&amp;IF(F79="Scenario1PBT8",'Minor retrofit'!$Z$26,IF(F79="Scenario2PBT8",'Minor retrofit'!$AA$26,IF(F79="Scenario3PBT8",'Minor retrofit'!$AB$26,"")))&amp;IF(F79="Scenario1PBT9",'Minor retrofit'!$AC$26,IF(F79="Scenario2PBT9",'Minor retrofit'!$AD$26,IF(F79="Scenario3PBT9",'Minor retrofit'!$AE$26,"")))&amp;IF(F79="Scenario1PBT10",'Minor retrofit'!$AF$26,IF(F79="Scenario2PBT10",'Minor retrofit'!$AG$26,IF(F79="Scenario3PBT10",'Minor retrofit'!$AH$26,"")))&amp;IF(F79="Scenario1PBT11",'Minor retrofit'!$AI$26,IF(F79="Scenario2PBT11",'Minor retrofit'!$AJ$26,IF(F79="Scenario3PBT11",'Minor retrofit'!$AK$26,"")))&amp;IF(F79="Scenario1PBT12",'Minor retrofit'!$AL$26,IF(F79="Scenario2PBT12",'Minor retrofit'!$AM$26,IF(F79="Scenario3PBT12",'Minor retrofit'!$AN$26,"")))&amp;IF(F79="Scenario1PBT13",'Minor retrofit'!$AO$26,IF(F79="Scenario2PBT13",'Minor retrofit'!$AP$26,IF(F79="Scenario3PBT13",'Minor retrofit'!$AQ$26,"")))&amp;IF(F79="Scenario1PBT14",'Minor retrofit'!$AR$26,IF(F79="Scenario2PBT14",'Minor retrofit'!$AS$26,IF(F79="Scenario3PBT14",'Minor retrofit'!$AT$26,"")))&amp;IF(F79="Scenario1PBT15",'Minor retrofit'!$AU$26,IF(F79="Scenario2PBT15",'Minor retrofit'!$AV$26,IF(F79="Scenario3PBT15",'Minor retrofit'!$AW$26,"")))</f>
        <v/>
      </c>
      <c r="R79" s="117">
        <f t="shared" si="54"/>
        <v>0</v>
      </c>
      <c r="S79" s="117" t="str">
        <f>IF(F79="Scenario1PBT1",'Minor retrofit'!$E$28,IF(F79="Scenario2PBT1",'Minor retrofit'!$F$28,IF(F79="Scenario3PBT1",'Minor retrofit'!$G$28,"")))&amp;IF(F79="Scenario1PBT2",'Minor retrofit'!$H$28,IF(F79="Scenario2PBT2",'Minor retrofit'!$I$28,IF(F79="Scenario3PBT2",'Minor retrofit'!$J$28,"")))&amp;IF(F79="Scenario1PBT3",'Minor retrofit'!$K$28,IF(F79="Scenario2PBT3",'Minor retrofit'!$L$28,IF(F79="Scenario3PBT3",'Minor retrofit'!$M$28,"")))&amp;IF(F79="Scenario1PBT4",'Minor retrofit'!$N$28,IF(F79="Scenario2PBT4",'Minor retrofit'!$O$28,IF(F79="Scenario3PBT4",'Minor retrofit'!$P$28,"")))&amp;IF(F79="Scenario1PBT5",'Minor retrofit'!$Q$28,IF(F79="Scenario2PBT5",'Minor retrofit'!$R$28,IF(F79="Scenario3PBT5",'Minor retrofit'!$S$28,"")))&amp;IF(F79="Scenario1PBT6",'Minor retrofit'!$T$28,IF(F79="Scenario2PBT6",'Minor retrofit'!$U$28,IF(F79="Scenario3PBT6",'Minor retrofit'!$V$28,"")))&amp;IF(F79="Scenario1PBT7",'Minor retrofit'!$W$28,IF(F79="Scenario2PBT7",'Minor retrofit'!$X$28,IF(F79="Scenario3PBT7",'Minor retrofit'!$Y$28,"")))&amp;IF(F79="Scenario1PBT8",'Minor retrofit'!$Z$28,IF(F79="Scenario2PBT8",'Minor retrofit'!$AA$28,IF(F79="Scenario3PBT8",'Minor retrofit'!$AB$28,"")))&amp;IF(F79="Scenario1PBT9",'Minor retrofit'!$AC$28,IF(F79="Scenario2PBT9",'Minor retrofit'!$AD$28,IF(F79="Scenario3PBT9",'Minor retrofit'!$AE$28,"")))&amp;IF(F79="Scenario1PBT10",'Minor retrofit'!$AF$28,IF(F79="Scenario2PBT10",'Minor retrofit'!$AG$28,IF(F79="Scenario3PBT10",'Minor retrofit'!$AH$28,"")))&amp;IF(F79="Scenario1PBT11",'Minor retrofit'!$AI$28,IF(F79="Scenario2PBT11",'Minor retrofit'!$AJ$28,IF(F79="Scenario3PBT11",'Minor retrofit'!$AK$28,"")))&amp;IF(F79="Scenario1PBT12",'Minor retrofit'!$AL$28,IF(F79="Scenario2PBT12",'Minor retrofit'!$AM$28,IF(F79="Scenario3PBT12",'Minor retrofit'!$AN$28,"")))&amp;IF(F79="Scenario1PBT13",'Minor retrofit'!$AO$28,IF(F79="Scenario2PBT13",'Minor retrofit'!$AP$28,IF(F79="Scenario3PBT13",'Minor retrofit'!$AQ$28,"")))&amp;IF(F79="Scenario1PBT14",'Minor retrofit'!$AR$28,IF(F79="Scenario2PBT14",'Minor retrofit'!$AS$28,IF(F79="Scenario3PBT14",'Minor retrofit'!$AT$28,"")))&amp;IF(F79="Scenario1PBT15",'Minor retrofit'!$AU$28,IF(F79="Scenario2PBT15",'Minor retrofit'!$AV$28,IF(F79="Scenario3PBT15",'Minor retrofit'!$AW$28,"")))</f>
        <v/>
      </c>
      <c r="T79" s="207">
        <f t="shared" si="55"/>
        <v>0</v>
      </c>
      <c r="U79" s="206" t="str">
        <f>IF(F79="Scenario1PBT1",'Minor retrofit'!$E$39,IF(F79="Scenario2PBT1",'Minor retrofit'!$F$39,IF(F79="Scenario3PBT1",'Minor retrofit'!$G$39,"")))&amp;IF(F79="Scenario1PBT2",'Minor retrofit'!$H$39,IF(F79="Scenario2PBT2",'Minor retrofit'!$I$39,IF(F79="Scenario3PBT2",'Minor retrofit'!$J$39,"")))&amp;IF(F79="Scenario1PBT3",'Minor retrofit'!$K$39,IF(F79="Scenario2PBT3",'Minor retrofit'!$L$39,IF(F79="Scenario3PBT3",'Minor retrofit'!$M$39,"")))&amp;IF(F79="Scenario1PBT4",'Minor retrofit'!$N$39,IF(F79="Scenario2PBT4",'Minor retrofit'!$O$39,IF(F79="Scenario3PBT4",'Minor retrofit'!$P$39,"")))&amp;IF(F79="Scenario1PBT5",'Minor retrofit'!$Q$39,IF(F79="Scenario2PBT5",'Minor retrofit'!$R$39,IF(F79="Scenario3PBT5",'Minor retrofit'!$S$39,"")))&amp;IF(F79="Scenario1PBT6",'Minor retrofit'!$T$39,IF(F79="Scenario2PBT6",'Minor retrofit'!$U$39,IF(F79="Scenario3PBT6",'Minor retrofit'!$V$39,"")))&amp;IF(F79="Scenario1PBT7",'Minor retrofit'!$W$39,IF(F79="Scenario2PBT7",'Minor retrofit'!$X$39,IF(F79="Scenario3PBT7",'Minor retrofit'!$Y$39,"")))&amp;IF(F79="Scenario1PBT8",'Minor retrofit'!$Z$39,IF(F79="Scenario2PBT8",'Minor retrofit'!$AA$39,IF(F79="Scenario3PBT8",'Minor retrofit'!$AB$39,"")))&amp;IF(F79="Scenario1PBT9",'Minor retrofit'!$AC$39,IF(F79="Scenario2PBT9",'Minor retrofit'!$AD$39,IF(F79="Scenario3PBT9",'Minor retrofit'!$AE$39,"")))&amp;IF(F79="Scenario1PBT10",'Minor retrofit'!$AF$39,IF(F79="Scenario2PBT10",'Minor retrofit'!$AG$39,IF(F79="Scenario3PBT10",'Minor retrofit'!$AH$39,"")))&amp;IF(F79="Scenario1PBT11",'Minor retrofit'!$AI$39,IF(F79="Scenario2PBT11",'Minor retrofit'!$AJ$39,IF(F79="Scenario3PBT11",'Minor retrofit'!$AK$39,"")))&amp;IF(F79="Scenario1PBT12",'Minor retrofit'!$AL$39,IF(F79="Scenario2PBT12",'Minor retrofit'!$AM$39,IF(F79="Scenario3PBT12",'Minor retrofit'!$AN$39,"")))&amp;IF(F79="Scenario1PBT13",'Minor retrofit'!$AO$39,IF(F79="Scenario2PBT13",'Minor retrofit'!$AP$39,IF(F79="Scenario3PBT13",'Minor retrofit'!$AQ$39,"")))&amp;IF(F79="Scenario1PBT14",'Minor retrofit'!$AR$39,IF(F79="Scenario2PBT14",'Minor retrofit'!$AS$39,IF(F79="Scenario3PBT14",'Minor retrofit'!$AT$39,"")))&amp;IF(F79="Scenario1PBT15",'Minor retrofit'!$AU$39,IF(F79="Scenario2PBT15",'Minor retrofit'!$AV$39,IF(F79="Scenario3PBT15",'Minor retrofit'!$AW$39,"")))</f>
        <v/>
      </c>
      <c r="V79" s="117">
        <f t="shared" si="56"/>
        <v>0</v>
      </c>
      <c r="W79" s="117" t="str">
        <f>IF(F79="Scenario1PBT1",'Minor retrofit'!$E$41,IF(F79="Scenario2PBT1",'Minor retrofit'!$F$41,IF(F79="Scenario3PBT1",'Minor retrofit'!$G$41,"")))&amp;IF(F79="Scenario1PBT2",'Minor retrofit'!$H$41,IF(F79="Scenario2PBT2",'Minor retrofit'!$I$41,IF(F79="Scenario3PBT2",'Minor retrofit'!$J$41,"")))&amp;IF(F79="Scenario1PBT3",'Minor retrofit'!$K$41,IF(F79="Scenario2PBT3",'Minor retrofit'!$L$41,IF(F79="Scenario3PBT3",'Minor retrofit'!$M$41,"")))&amp;IF(F79="Scenario1PBT4",'Minor retrofit'!$N$41,IF(F79="Scenario2PBT4",'Minor retrofit'!$O$41,IF(F79="Scenario3PBT4",'Minor retrofit'!$P$41,"")))&amp;IF(F79="Scenario1PBT5",'Minor retrofit'!$Q$41,IF(F79="Scenario2PBT5",'Minor retrofit'!$R$41,IF(F79="Scenario3PBT5",'Minor retrofit'!$S$41,"")))&amp;IF(F79="Scenario1PBT6",'Minor retrofit'!$T$41,IF(F79="Scenario2PBT6",'Minor retrofit'!$U$41,IF(F79="Scenario3PBT6",'Minor retrofit'!$V$41,"")))&amp;IF(F79="Scenario1PBT7",'Minor retrofit'!$W$41,IF(F79="Scenario2PBT7",'Minor retrofit'!$X$41,IF(F79="Scenario3PBT7",'Minor retrofit'!$Y$41,"")))&amp;IF(F79="Scenario1PBT8",'Minor retrofit'!$Z$41,IF(F79="Scenario2PBT8",'Minor retrofit'!$AA$41,IF(F79="Scenario3PBT8",'Minor retrofit'!$AB$41,"")))&amp;IF(F79="Scenario1PBT9",'Minor retrofit'!$AC$41,IF(F79="Scenario2PBT9",'Minor retrofit'!$AD$41,IF(F79="Scenario3PBT9",'Minor retrofit'!$AE$41,"")))&amp;IF(F79="Scenario1PBT10",'Minor retrofit'!$AF$41,IF(F79="Scenario2PBT10",'Minor retrofit'!$AG$41,IF(F79="Scenario3PBT10",'Minor retrofit'!$AH$41,"")))&amp;IF(F79="Scenario1PBT11",'Minor retrofit'!$AI$41,IF(F79="Scenario2PBT11",'Minor retrofit'!$AJ$41,IF(F79="Scenario3PBT11",'Minor retrofit'!$AK$41,"")))&amp;IF(F79="Scenario1PBT12",'Minor retrofit'!$AL$41,IF(F79="Scenario2PBT12",'Minor retrofit'!$AM$41,IF(F79="Scenario3PBT12",'Minor retrofit'!$AN$41,"")))&amp;IF(F79="Scenario1PBT13",'Minor retrofit'!$AO$41,IF(F79="Scenario2PBT13",'Minor retrofit'!$AP$41,IF(F79="Scenario3PBT13",'Minor retrofit'!$AQ$41,"")))&amp;IF(F79="Scenario1PBT14",'Minor retrofit'!$AR$41,IF(F79="Scenario2PBT14",'Minor retrofit'!$AS$41,IF(F79="Scenario3PBT14",'Minor retrofit'!$AT$41,"")))&amp;IF(F79="Scenario1PBT15",'Minor retrofit'!$AU$41,IF(F79="Scenario2PBT15",'Minor retrofit'!$AV$41,IF(F79="Scenario3PBT15",'Minor retrofit'!$AW$41,"")))</f>
        <v/>
      </c>
      <c r="X79" s="117">
        <f t="shared" si="57"/>
        <v>0</v>
      </c>
      <c r="Y79" s="117" t="str">
        <f>IF(F79="Scenario1PBT1",'Minor retrofit'!$E$43,IF(F79="Scenario2PBT1",'Minor retrofit'!$F$43,IF(F79="Scenario3PBT1",'Minor retrofit'!$G$43,"")))&amp;IF(F79="Scenario1PBT2",'Minor retrofit'!$H$43,IF(F79="Scenario2PBT2",'Minor retrofit'!$I$43,IF(F79="Scenario3PBT2",'Minor retrofit'!$J$43,"")))&amp;IF(F79="Scenario1PBT3",'Minor retrofit'!$K$43,IF(F79="Scenario2PBT3",'Minor retrofit'!$L$43,IF(F79="Scenario3PBT3",'Minor retrofit'!$M$43,"")))&amp;IF(F79="Scenario1PBT4",'Minor retrofit'!$N$43,IF(F79="Scenario2PBT4",'Minor retrofit'!$O$43,IF(F79="Scenario3PBT4",'Minor retrofit'!$P$43,"")))&amp;IF(F79="Scenario1PBT5",'Minor retrofit'!$Q$43,IF(F79="Scenario2PBT5",'Minor retrofit'!$R$43,IF(F79="Scenario3PBT5",'Minor retrofit'!$S$43,"")))&amp;IF(F79="Scenario1PBT6",'Minor retrofit'!$T$43,IF(F79="Scenario2PBT6",'Minor retrofit'!$U$43,IF(F79="Scenario3PBT6",'Minor retrofit'!$V$43,"")))&amp;IF(F79="Scenario1PBT7",'Minor retrofit'!$W$43,IF(F79="Scenario2PBT7",'Minor retrofit'!$X$43,IF(F79="Scenario3PBT7",'Minor retrofit'!$Y$43,"")))&amp;IF(F79="Scenario1PBT8",'Minor retrofit'!$Z$43,IF(F79="Scenario2PBT8",'Minor retrofit'!$AA$43,IF(F79="Scenario3PBT8",'Minor retrofit'!$AB$43,"")))&amp;IF(F79="Scenario1PBT9",'Minor retrofit'!$AC$43,IF(F79="Scenario2PBT9",'Minor retrofit'!$AD$43,IF(F79="Scenario3PBT9",'Minor retrofit'!$AE$43,"")))&amp;IF(F79="Scenario1PBT10",'Minor retrofit'!$AF$43,IF(F79="Scenario2PBT10",'Minor retrofit'!$AG$43,IF(F79="Scenario3PBT10",'Minor retrofit'!$AH$43,"")))&amp;IF(F79="Scenario1PBT11",'Minor retrofit'!$AI$43,IF(F79="Scenario2PBT11",'Minor retrofit'!$AJ$43,IF(F79="Scenario3PBT11",'Minor retrofit'!$AK$43,"")))&amp;IF(F79="Scenario1PBT12",'Minor retrofit'!$AL$43,IF(F79="Scenario2PBT12",'Minor retrofit'!$AM$43,IF(F79="Scenario3PBT12",'Minor retrofit'!$AN$43,"")))&amp;IF(F79="Scenario1PBT13",'Minor retrofit'!$AO$43,IF(F79="Scenario2PBT13",'Minor retrofit'!$AP$43,IF(F79="Scenario3PBT13",'Minor retrofit'!$AQ$43,"")))&amp;IF(F79="Scenario1PBT14",'Minor retrofit'!$AR$43,IF(F79="Scenario2PBT14",'Minor retrofit'!$AS$43,IF(F79="Scenario3PBT14",'Minor retrofit'!$AT$43,"")))&amp;IF(F79="Scenario1PBT15",'Minor retrofit'!$AU$43,IF(F79="Scenario2PBT15",'Minor retrofit'!$AV$43,IF(F79="Scenario3PBT15",'Minor retrofit'!$AW$43,"")))</f>
        <v/>
      </c>
      <c r="Z79" s="117">
        <f t="shared" si="58"/>
        <v>0</v>
      </c>
      <c r="AA79" s="178" t="str">
        <f>IF(F79="Scenario1PBT1",'Minor retrofit'!$E$102,IF(F79="Scenario2PBT1",'Minor retrofit'!$F$102,IF(F79="Scenario3PBT1",'Minor retrofit'!$G$102,"")))&amp;IF(F79="Scenario1PBT2",'Minor retrofit'!$H$102,IF(F79="Scenario2PBT2",'Minor retrofit'!$I$102,IF(F79="Scenario3PBT2",'Minor retrofit'!$J$102,"")))&amp;IF(F79="Scenario1PBT3",'Minor retrofit'!$K$102,IF(F79="Scenario2PBT3",'Minor retrofit'!$L$102,IF(F79="Scenario3PBT3",'Minor retrofit'!$M$102,"")))&amp;IF(F79="Scenario1PBT4",'Minor retrofit'!$N$102,IF(F79="Scenario2PBT4",'Minor retrofit'!$O$102,IF(F79="Scenario3PBT4",'Minor retrofit'!$P$102,"")))&amp;IF(F79="Scenario1PBT5",'Minor retrofit'!$Q$102,IF(F79="Scenario2PBT5",'Minor retrofit'!$R$102,IF(F79="Scenario3PBT5",'Minor retrofit'!$S$102,"")))&amp;IF(F79="Scenario1PBT6",'Minor retrofit'!$T$102,IF(F79="Scenario2PBT6",'Minor retrofit'!$U$102,IF(F79="Scenario3PBT6",'Minor retrofit'!$V$102,"")))&amp;IF(F79="Scenario1PBT7",'Minor retrofit'!$W$102,IF(F79="Scenario2PBT7",'Minor retrofit'!$X$102,IF(F79="Scenario3PBT7",'Minor retrofit'!$Y$102,"")))&amp;IF(F79="Scenario1PBT8",'Minor retrofit'!$Z$102,IF(F79="Scenario2PBT8",'Minor retrofit'!$AA$102,IF(F79="Scenario3PBT8",'Minor retrofit'!$AB$102,"")))&amp;IF(F79="Scenario1PBT9",'Minor retrofit'!$AC$102,IF(F79="Scenario2PBT9",'Minor retrofit'!$AD$102,IF(F79="Scenario3PBT9",'Minor retrofit'!$AE$102,"")))&amp;IF(F79="Scenario1PBT10",'Minor retrofit'!$AF$102,IF(F79="Scenario2PBT10",'Minor retrofit'!$AG$102,IF(F79="Scenario3PBT10",'Minor retrofit'!$AH$102,"")))&amp;IF(F79="Scenario1PBT11",'Minor retrofit'!$AI$102,IF(F79="Scenario2PBT11",'Minor retrofit'!$AJ$102,IF(F79="Scenario3PBT11",'Minor retrofit'!$AK$102,"")))&amp;IF(F79="Scenario1PBT12",'Minor retrofit'!$AL$102,IF(F79="Scenario2PBT12",'Minor retrofit'!$AM$102,IF(F79="Scenario3PBT12",'Minor retrofit'!$AN$102,"")))&amp;IF(F79="Scenario1PBT13",'Minor retrofit'!$AO$102,IF(F79="Scenario2PBT13",'Minor retrofit'!$AP$102,IF(F79="Scenario3PBT13",'Minor retrofit'!$AQ$102,"")))&amp;IF(F79="Scenario1PBT14",'Minor retrofit'!$AR$102,IF(F79="Scenario2PBT14",'Minor retrofit'!$AS$102,IF(F79="Scenario3PBT14",'Minor retrofit'!$AT$102,"")))&amp;IF(F79="Scenario1PBT15",'Minor retrofit'!$AU$102,IF(F79="Scenario2PBT15",'Minor retrofit'!$AV$102,IF(F79="Scenario3PBT15",'Minor retrofit'!$AW$102,"")))</f>
        <v/>
      </c>
      <c r="AB79" s="179">
        <f t="shared" si="59"/>
        <v>0</v>
      </c>
      <c r="AC79" s="363" t="str">
        <f t="shared" si="73"/>
        <v/>
      </c>
      <c r="AD79" s="353">
        <f>IF(AC79="",IFERROR('Projection_Base-case'!G80-G79,0),0)</f>
        <v>0</v>
      </c>
      <c r="AE79" s="350">
        <f t="shared" si="60"/>
        <v>0</v>
      </c>
      <c r="AF79" s="361">
        <f>IFERROR(100*AD79/'Projection_Base-case'!G80,0)</f>
        <v>0</v>
      </c>
      <c r="AG79" s="352">
        <f>IF(AC79="",IFERROR('Projection_Base-case'!I80-I79,0),0)</f>
        <v>0</v>
      </c>
      <c r="AH79" s="353">
        <f t="shared" si="61"/>
        <v>0</v>
      </c>
      <c r="AI79" s="361">
        <f>IFERROR(100*AG79/'Projection_Base-case'!I80,0)</f>
        <v>0</v>
      </c>
      <c r="AJ79" s="352">
        <f>IF(AC79="",IFERROR('Projection_Base-case'!K80-K79,0),0)</f>
        <v>0</v>
      </c>
      <c r="AK79" s="353">
        <f t="shared" si="62"/>
        <v>0</v>
      </c>
      <c r="AL79" s="361">
        <f>IFERROR(100*AJ79/'Projection_Base-case'!K80,0)</f>
        <v>0</v>
      </c>
      <c r="AM79" s="352">
        <f>-IF(AC79="",IFERROR('Projection_Base-case'!M80-M79,0),0)</f>
        <v>0</v>
      </c>
      <c r="AN79" s="353">
        <f t="shared" si="63"/>
        <v>0</v>
      </c>
      <c r="AO79" s="354">
        <f>IFERROR(IF('Projection_Base-case'!N80&gt;0,100*AN79/'Projection_Base-case'!N80,100*AN79/N79),0)</f>
        <v>0</v>
      </c>
      <c r="AP79" s="355">
        <f>IF(AC79="",IFERROR('Projection_Base-case'!O80-O79,0),0)</f>
        <v>0</v>
      </c>
      <c r="AQ79" s="356">
        <f t="shared" si="64"/>
        <v>0</v>
      </c>
      <c r="AR79" s="356">
        <f>IFERROR(100*AP79/'Projection_Base-case'!O80,0)</f>
        <v>0</v>
      </c>
      <c r="AS79" s="355">
        <f>IF(AC79="",IFERROR('Projection_Base-case'!Q80-Q79,0),0)</f>
        <v>0</v>
      </c>
      <c r="AT79" s="356">
        <f t="shared" si="65"/>
        <v>0</v>
      </c>
      <c r="AU79" s="356">
        <f>IFERROR(100*AS79/'Projection_Base-case'!Q80,0)</f>
        <v>0</v>
      </c>
      <c r="AV79" s="355">
        <f>IF(AC79="",IFERROR('Projection_Base-case'!S80-S79,0),0)</f>
        <v>0</v>
      </c>
      <c r="AW79" s="356">
        <f t="shared" si="66"/>
        <v>0</v>
      </c>
      <c r="AX79" s="357">
        <f>IFERROR(100*AV79/'Projection_Base-case'!S80,0)</f>
        <v>0</v>
      </c>
      <c r="AY79" s="358">
        <f>IF(AC79="",IFERROR('Projection_Base-case'!U80-U79,0),0)</f>
        <v>0</v>
      </c>
      <c r="AZ79" s="359">
        <f t="shared" si="67"/>
        <v>0</v>
      </c>
      <c r="BA79" s="359">
        <f>IFERROR(100*AY79/'Projection_Base-case'!U80,0)</f>
        <v>0</v>
      </c>
      <c r="BB79" s="358">
        <f>IF(AC79="",IFERROR('Projection_Base-case'!W80-W79,0),0)</f>
        <v>0</v>
      </c>
      <c r="BC79" s="359">
        <f t="shared" si="68"/>
        <v>0</v>
      </c>
      <c r="BD79" s="359">
        <f>IFERROR(100*BB79/'Projection_Base-case'!W80,0)</f>
        <v>0</v>
      </c>
      <c r="BE79" s="358">
        <f>IF(AC79="",IFERROR('Projection_Base-case'!Y80-Y79,0),0)</f>
        <v>0</v>
      </c>
      <c r="BF79" s="359">
        <f t="shared" si="69"/>
        <v>0</v>
      </c>
      <c r="BG79" s="359">
        <f>IFERROR(100*BE79/'Projection_Base-case'!Y80,0)</f>
        <v>0</v>
      </c>
      <c r="BH79" s="359">
        <f t="shared" si="70"/>
        <v>0</v>
      </c>
      <c r="BI79" s="360">
        <f t="shared" si="71"/>
        <v>0</v>
      </c>
    </row>
    <row r="80" spans="1:61">
      <c r="A80" s="205">
        <v>76</v>
      </c>
      <c r="B80" s="347">
        <f>IF('Projection_Base-case'!B81&lt;&gt;"",'Projection_Base-case'!B81,0)</f>
        <v>0</v>
      </c>
      <c r="C80" s="347">
        <f>IF('Projection_Base-case'!C81&lt;&gt;"",'Projection_Base-case'!C81,0)</f>
        <v>0</v>
      </c>
      <c r="D80" s="365">
        <f>IF('Projection_Base-case'!D81&lt;&gt;"",'Projection_Base-case'!D81,0)</f>
        <v>0</v>
      </c>
      <c r="E80" s="369"/>
      <c r="F80" s="367" t="str">
        <f t="shared" si="72"/>
        <v>0</v>
      </c>
      <c r="G80" s="206" t="str">
        <f>IF(F80="Scenario1PBT1",'Minor retrofit'!$E$7,IF(F80="Scenario2PBT1",'Minor retrofit'!$F$7,IF(F80="Scenario3PBT1",'Minor retrofit'!$G$7,"")))&amp;IF(F80="Scenario1PBT2",'Minor retrofit'!$H$7,IF(F80="Scenario2PBT2",'Minor retrofit'!$I$7,IF(F80="Scenario3PBT2",'Minor retrofit'!$J$7,"")))&amp;IF(F80="Scenario1PBT3",'Minor retrofit'!$K$7,IF(F80="Scenario2PBT3",'Minor retrofit'!$L$7,IF(F80="Scenario3PBT3",'Minor retrofit'!$M$7,"")))&amp;IF(F80="Scenario1PBT4",'Minor retrofit'!$N$7,IF(F80="Scenario2PBT4",'Minor retrofit'!$O$7,IF(F80="Scenario3PBT4",'Minor retrofit'!$P$7,"")))&amp;IF(F80="Scenario1PBT5",'Minor retrofit'!$Q$7,IF(F80="Scenario2PBT5",'Minor retrofit'!$R$7,IF(F80="Scenario3PBT5",'Minor retrofit'!$S$7,"")))&amp;IF(F80="Scenario1PBT6",'Minor retrofit'!$T$7,IF(F80="Scenario2PBT6",'Minor retrofit'!$U$7,IF(F80="Scenario3PBT6",'Minor retrofit'!$V$7,"")))&amp;IF(F80="Scenario1PBT7",'Minor retrofit'!$W$7,IF(F80="Scenario2PBT7",'Minor retrofit'!$X$7,IF(F80="Scenario3PBT7",'Minor retrofit'!$Y$7,"")))&amp;IF(F80="Scenario1PBT8",'Minor retrofit'!$Z$7,IF(F80="Scenario2PBT8",'Minor retrofit'!$AA$7,IF(F80="Scenario3PBT8",'Minor retrofit'!$AB$7,"")))&amp;IF(F80="Scenario1PBT9",'Minor retrofit'!$AC$7,IF(F80="Scenario2PBT9",'Minor retrofit'!$AD$7,IF(F80="Scenario3PBT9",'Minor retrofit'!$AE$7,"")))&amp;IF(F80="Scenario1PBT10",'Minor retrofit'!$AF$7,IF(F80="Scenario2PBT10",'Minor retrofit'!$AG$7,IF(F80="Scenario3PBT10",'Minor retrofit'!$AH$7,"")))&amp;IF(F80="Scenario1PBT11",'Minor retrofit'!$AI$7,IF(F80="Scenario2PBT11",'Minor retrofit'!$AJ$7,IF(F80="Scenario3PBT11",'Minor retrofit'!$AK$7,"")))&amp;IF(F80="Scenario1PBT12",'Minor retrofit'!$AL$7,IF(F80="Scenario2PBT12",'Minor retrofit'!$AM$7,IF(F80="Scenario3PBT12",'Minor retrofit'!$AN$7,"")))&amp;IF(F80="Scenario1PBT13",'Minor retrofit'!$AO$7,IF(F80="Scenario2PBT13",'Minor retrofit'!$AP$7,IF(F80="Scenario3PBT13",'Minor retrofit'!$AQ$7,"")))&amp;IF(F80="Scenario1PBT14",'Minor retrofit'!$AR$7,IF(F80="Scenario2PBT14",'Minor retrofit'!$AS$7,IF(F80="Scenario3PBT14",'Minor retrofit'!$AT$7,"")))&amp;IF(F80="Scenario1PBT15",'Minor retrofit'!$AU$7,IF(F80="Scenario2PBT15",'Minor retrofit'!$AV$7,IF(F80="Scenario3PBT15",'Minor retrofit'!$AW$7,"")))</f>
        <v/>
      </c>
      <c r="H80" s="117">
        <f t="shared" si="49"/>
        <v>0</v>
      </c>
      <c r="I80" s="117" t="str">
        <f>IF(F80="Scenario1PBT1",'Minor retrofit'!$E$17,IF(F80="Scenario2PBT1",'Minor retrofit'!$F$17,IF(F80="Scenario3PBT1",'Minor retrofit'!$G$17,"")))&amp;IF(F80="Scenario1PBT2",'Minor retrofit'!$H$17,IF(F80="Scenario2PBT2",'Minor retrofit'!$I$17,IF(F80="Scenario3PBT2",'Minor retrofit'!$J$17,"")))&amp;IF(F80="Scenario1PBT3",'Minor retrofit'!$K$17,IF(F80="Scenario2PBT3",'Minor retrofit'!$L$17,IF(F80="Scenario3PBT3",'Minor retrofit'!$M$17,"")))&amp;IF(F80="Scenario1PBT4",'Minor retrofit'!$N$17,IF(F80="Scenario2PBT4",'Minor retrofit'!$O$17,IF(F80="Scenario3PBT4",'Minor retrofit'!$P$17,"")))&amp;IF(F80="Scenario1PBT5",'Minor retrofit'!$Q$17,IF(F80="Scenario2PBT5",'Minor retrofit'!$R$17,IF(F80="Scenario3PBT5",'Minor retrofit'!$S$17,"")))&amp;IF(F80="Scenario1PBT6",'Minor retrofit'!$T$17,IF(F80="Scenario2PBT6",'Minor retrofit'!$U$17,IF(F80="Scenario3PBT6",'Minor retrofit'!$V$17,"")))&amp;IF(F80="Scenario1PBT7",'Minor retrofit'!$W$17,IF(F80="Scenario2PBT7",'Minor retrofit'!$X$17,IF(F80="Scenario3PBT7",'Minor retrofit'!$Y$17,"")))&amp;IF(F80="Scenario1PBT8",'Minor retrofit'!$Z$17,IF(F80="Scenario2PBT8",'Minor retrofit'!$AA$17,IF(F80="Scenario3PBT8",'Minor retrofit'!$AB$17,"")))&amp;IF(F80="Scenario1PBT9",'Minor retrofit'!$AC$17,IF(F80="Scenario2PBT9",'Minor retrofit'!$AD$17,IF(F80="Scenario3PBT9",'Minor retrofit'!$AE$17,"")))&amp;IF(F80="Scenario1PBT10",'Minor retrofit'!$AF$17,IF(F80="Scenario2PBT10",'Minor retrofit'!$AG$17,IF(F80="Scenario3PBT10",'Minor retrofit'!$AH$17,"")))&amp;IF(F80="Scenario1PBT11",'Minor retrofit'!$AI$17,IF(F80="Scenario2PBT11",'Minor retrofit'!$AJ$17,IF(F80="Scenario3PBT11",'Minor retrofit'!$AK$17,"")))&amp;IF(F80="Scenario1PBT12",'Minor retrofit'!$AL$17,IF(F80="Scenario2PBT12",'Minor retrofit'!$AM$17,IF(F80="Scenario3PBT12",'Minor retrofit'!$AN$17,"")))&amp;IF(F80="Scenario1PBT13",'Minor retrofit'!$AO$17,IF(F80="Scenario2PBT13",'Minor retrofit'!$AP$17,IF(F80="Scenario3PBT13",'Minor retrofit'!$AQ$17,"")))&amp;IF(F80="Scenario1PBT14",'Minor retrofit'!$AR$17,IF(F80="Scenario2PBT14",'Minor retrofit'!$AS$17,IF(F80="Scenario3PBT14",'Minor retrofit'!$AT$17,"")))&amp;IF(F80="Scenario1PBT15",'Minor retrofit'!$AU$17,IF(F80="Scenario2PBT15",'Minor retrofit'!$AV$17,IF(F80="Scenario3PBT15",'Minor retrofit'!$AW$17,"")))</f>
        <v/>
      </c>
      <c r="J80" s="117">
        <f t="shared" si="50"/>
        <v>0</v>
      </c>
      <c r="K80" s="117" t="str">
        <f>IF(F80="Scenario1PBT1",'Minor retrofit'!$E$19,IF(F80="Scenario2PBT1",'Minor retrofit'!$F$19,IF(F80="Scenario3PBT1",'Minor retrofit'!$G$19,"")))&amp;IF(F80="Scenario1PBT2",'Minor retrofit'!$H$19,IF(F80="Scenario2PBT2",'Minor retrofit'!$I$19,IF(F80="Scenario3PBT2",'Minor retrofit'!$J$19,"")))&amp;IF(F80="Scenario1PBT3",'Minor retrofit'!$K$19,IF(F80="Scenario2PBT3",'Minor retrofit'!$L$19,IF(F80="Scenario3PBT3",'Minor retrofit'!$M$19,"")))&amp;IF(F80="Scenario1PBT4",'Minor retrofit'!$N$19,IF(F80="Scenario2PBT4",'Minor retrofit'!$O$19,IF(F80="Scenario3PBT4",'Minor retrofit'!$P$19,"")))&amp;IF(F80="Scenario1PBT5",'Minor retrofit'!$Q$19,IF(F80="Scenario2PBT5",'Minor retrofit'!$R$19,IF(F80="Scenario3PBT5",'Minor retrofit'!$S$19,"")))&amp;IF(F80="Scenario1PBT6",'Minor retrofit'!$T$19,IF(F80="Scenario2PBT6",'Minor retrofit'!$U$19,IF(F80="Scenario3PBT6",'Minor retrofit'!$V$19,"")))&amp;IF(F80="Scenario1PBT7",'Minor retrofit'!$W$19,IF(F80="Scenario2PBT7",'Minor retrofit'!$X$19,IF(F80="Scenario3PBT7",'Minor retrofit'!$Y$19,"")))&amp;IF(F80="Scenario1PBT8",'Minor retrofit'!$Z$19,IF(F80="Scenario2PBT8",'Minor retrofit'!$AA$19,IF(F80="Scenario3PBT8",'Minor retrofit'!$AB$19,"")))&amp;IF(F80="Scenario1PBT9",'Minor retrofit'!$AC$19,IF(F80="Scenario2PBT9",'Minor retrofit'!$AD$19,IF(F80="Scenario3PBT9",'Minor retrofit'!$AE$19,"")))&amp;IF(F80="Scenario1PBT10",'Minor retrofit'!$AF$19,IF(F80="Scenario2PBT10",'Minor retrofit'!$AG$19,IF(F80="Scenario3PBT10",'Minor retrofit'!$AH$19,"")))&amp;IF(F80="Scenario1PBT11",'Minor retrofit'!$AI$19,IF(F80="Scenario2PBT11",'Minor retrofit'!$AJ$19,IF(F80="Scenario3PBT11",'Minor retrofit'!$AK$19,"")))&amp;IF(F80="Scenario1PBT12",'Minor retrofit'!$AL$19,IF(F80="Scenario2PBT12",'Minor retrofit'!$AM$19,IF(F80="Scenario3PBT12",'Minor retrofit'!$AN$19,"")))&amp;IF(F80="Scenario1PBT13",'Minor retrofit'!$AO$19,IF(F80="Scenario2PBT13",'Minor retrofit'!$AP$19,IF(F80="Scenario3PBT13",'Minor retrofit'!$AQ$19,"")))&amp;IF(F80="Scenario1PBT14",'Minor retrofit'!$AR$19,IF(F80="Scenario2PBT14",'Minor retrofit'!$AS$19,IF(F80="Scenario3PBT14",'Minor retrofit'!$AT$19,"")))&amp;IF(F80="Scenario1PBT15",'Minor retrofit'!$AU$19,IF(F80="Scenario2PBT15",'Minor retrofit'!$AV$19,IF(F80="Scenario3PBT15",'Minor retrofit'!$AW$19,"")))</f>
        <v/>
      </c>
      <c r="L80" s="117">
        <f t="shared" si="51"/>
        <v>0</v>
      </c>
      <c r="M80" s="117" t="str">
        <f>IF(F80="Scenario1PBT1",'Minor retrofit'!$E$21,IF(F80="Scenario2PBT1",'Minor retrofit'!$F$21,IF(F80="Scenario3PBT1",'Minor retrofit'!$G$21,"")))&amp;IF(F80="Scenario1PBT2",'Minor retrofit'!$H$21,IF(F80="Scenario2PBT2",'Minor retrofit'!$I$21,IF(F80="Scenario3PBT2",'Minor retrofit'!$J$21,"")))&amp;IF(F80="Scenario1PBT3",'Minor retrofit'!$K$21,IF(F80="Scenario2PBT3",'Minor retrofit'!$L$21,IF(F80="Scenario3PBT3",'Minor retrofit'!$M$21,"")))&amp;IF(F80="Scenario1PBT4",'Minor retrofit'!$N$21,IF(F80="Scenario2PBT4",'Minor retrofit'!$O$21,IF(F80="Scenario3PBT4",'Minor retrofit'!$P$21,"")))&amp;IF(F80="Scenario1PBT5",'Minor retrofit'!$Q$21,IF(F80="Scenario2PBT5",'Minor retrofit'!$R$21,IF(F80="Scenario3PBT5",'Minor retrofit'!$S$21,"")))&amp;IF(F80="Scenario1PBT6",'Minor retrofit'!$T$21,IF(F80="Scenario2PBT6",'Minor retrofit'!$U$21,IF(F80="Scenario3PBT6",'Minor retrofit'!$V$21,"")))&amp;IF(F80="Scenario1PBT7",'Minor retrofit'!$W$21,IF(F80="Scenario2PBT7",'Minor retrofit'!$X$21,IF(F80="Scenario3PBT7",'Minor retrofit'!$Y$21,"")))&amp;IF(F80="Scenario1PBT8",'Minor retrofit'!$Z$21,IF(F80="Scenario2PBT8",'Minor retrofit'!$AA$21,IF(F80="Scenario3PBT8",'Minor retrofit'!$AB$21,"")))&amp;IF(F80="Scenario1PBT9",'Minor retrofit'!$AC$21,IF(F80="Scenario2PBT9",'Minor retrofit'!$AD$21,IF(F80="Scenario3PBT9",'Minor retrofit'!$AE$21,"")))&amp;IF(F80="Scenario1PBT10",'Minor retrofit'!$AF$21,IF(F80="Scenario2PBT10",'Minor retrofit'!$AG$21,IF(F80="Scenario3PBT10",'Minor retrofit'!$AH$21,"")))&amp;IF(F80="Scenario1PBT11",'Minor retrofit'!$AI$21,IF(F80="Scenario2PBT11",'Minor retrofit'!$AJ$21,IF(F80="Scenario3PBT11",'Minor retrofit'!$AK$21,"")))&amp;IF(F80="Scenario1PBT12",'Minor retrofit'!$AL$21,IF(F80="Scenario2PBT12",'Minor retrofit'!$AM$21,IF(F80="Scenario3PBT12",'Minor retrofit'!$AN$21,"")))&amp;IF(F80="Scenario1PBT13",'Minor retrofit'!$AO$21,IF(F80="Scenario2PBT13",'Minor retrofit'!$AP$21,IF(F80="Scenario3PBT13",'Minor retrofit'!$AQ$21,"")))&amp;IF(F80="Scenario1PBT14",'Minor retrofit'!$AR$21,IF(F80="Scenario2PBT14",'Minor retrofit'!$AS$21,IF(F80="Scenario3PBT14",'Minor retrofit'!$AT$21,"")))&amp;IF(F80="Scenario1PBT15",'Minor retrofit'!$AU$21,IF(F80="Scenario2PBT15",'Minor retrofit'!$AV$21,IF(F80="Scenario3PBT15",'Minor retrofit'!$AW$21,"")))</f>
        <v/>
      </c>
      <c r="N80" s="118">
        <f t="shared" si="52"/>
        <v>0</v>
      </c>
      <c r="O80" s="206" t="str">
        <f>IF(F80="Scenario1PBT1",'Minor retrofit'!$E$24,IF(F80="Scenario2PBT1",'Minor retrofit'!$F$24,IF(F80="Scenario3PBT1",'Minor retrofit'!$G$24,"")))&amp;IF(F80="Scenario1PBT2",'Minor retrofit'!$H$24,IF(F80="Scenario2PBT2",'Minor retrofit'!$I$24,IF(F80="Scenario3PBT2",'Minor retrofit'!$J$24,"")))&amp;IF(F80="Scenario1PBT3",'Minor retrofit'!$K$24,IF(F80="Scenario2PBT3",'Minor retrofit'!$L$24,IF(F80="Scenario3PBT3",'Minor retrofit'!$M$24,"")))&amp;IF(F80="Scenario1PBT4",'Minor retrofit'!$N$24,IF(F80="Scenario2PBT4",'Minor retrofit'!$O$24,IF(F80="Scenario3PBT4",'Minor retrofit'!$P$24,"")))&amp;IF(F80="Scenario1PBT5",'Minor retrofit'!$Q$24,IF(F80="Scenario2PBT5",'Minor retrofit'!$R$24,IF(F80="Scenario3PBT5",'Minor retrofit'!$S$24,"")))&amp;IF(F80="Scenario1PBT6",'Minor retrofit'!$T$24,IF(F80="Scenario2PBT6",'Minor retrofit'!$U$24,IF(F80="Scenario3PBT6",'Minor retrofit'!$V$24,"")))&amp;IF(F80="Scenario1PBT7",'Minor retrofit'!$W$24,IF(F80="Scenario2PBT7",'Minor retrofit'!$X$24,IF(F80="Scenario3PBT7",'Minor retrofit'!$Y$24,"")))&amp;IF(F80="Scenario1PBT8",'Minor retrofit'!$Z$24,IF(F80="Scenario2PBT8",'Minor retrofit'!$AA$24,IF(F80="Scenario3PBT8",'Minor retrofit'!$AB$24,"")))&amp;IF(F80="Scenario1PBT9",'Minor retrofit'!$AC$24,IF(F80="Scenario2PBT9",'Minor retrofit'!$AD$24,IF(F80="Scenario3PBT9",'Minor retrofit'!$AE$24,"")))&amp;IF(F80="Scenario1PBT10",'Minor retrofit'!$AF$24,IF(F80="Scenario2PBT10",'Minor retrofit'!$AG$24,IF(F80="Scenario3PBT10",'Minor retrofit'!$AH$24,"")))&amp;IF(F80="Scenario1PBT11",'Minor retrofit'!$AI$24,IF(F80="Scenario2PBT11",'Minor retrofit'!$AJ$24,IF(F80="Scenario3PBT11",'Minor retrofit'!$AK$24,"")))&amp;IF(F80="Scenario1PBT12",'Minor retrofit'!$AL$24,IF(F80="Scenario2PBT12",'Minor retrofit'!$AM$24,IF(F80="Scenario3PBT12",'Minor retrofit'!$AN$24,"")))&amp;IF(F80="Scenario1PBT13",'Minor retrofit'!$AO$24,IF(F80="Scenario2PBT13",'Minor retrofit'!$AP$24,IF(F80="Scenario3PBT13",'Minor retrofit'!$AQ$24,"")))&amp;IF(F80="Scenario1PBT14",'Minor retrofit'!$AR$24,IF(F80="Scenario2PBT14",'Minor retrofit'!$AS$24,IF(F80="Scenario3PBT14",'Minor retrofit'!$AT$24,"")))&amp;IF(F80="Scenario1PBT15",'Minor retrofit'!$AU$24,IF(F80="Scenario2PBT15",'Minor retrofit'!$AV$24,IF(F80="Scenario3PBT15",'Minor retrofit'!$AW$24,"")))</f>
        <v/>
      </c>
      <c r="P80" s="117">
        <f t="shared" si="53"/>
        <v>0</v>
      </c>
      <c r="Q80" s="117" t="str">
        <f>IF(F80="Scenario1PBT1",'Minor retrofit'!$E$26,IF(F80="Scenario2PBT1",'Minor retrofit'!$F$26,IF(F80="Scenario3PBT1",'Minor retrofit'!$G$26,"")))&amp;IF(F80="Scenario1PBT2",'Minor retrofit'!$H$26,IF(F80="Scenario2PBT2",'Minor retrofit'!$I$26,IF(F80="Scenario3PBT2",'Minor retrofit'!$J$26,"")))&amp;IF(F80="Scenario1PBT3",'Minor retrofit'!$K$26,IF(F80="Scenario2PBT3",'Minor retrofit'!$L$26,IF(F80="Scenario3PBT3",'Minor retrofit'!$M$26,"")))&amp;IF(F80="Scenario1PBT4",'Minor retrofit'!$N$26,IF(F80="Scenario2PBT4",'Minor retrofit'!$O$26,IF(F80="Scenario3PBT4",'Minor retrofit'!$P$26,"")))&amp;IF(F80="Scenario1PBT5",'Minor retrofit'!$Q$26,IF(F80="Scenario2PBT5",'Minor retrofit'!$R$26,IF(F80="Scenario3PBT5",'Minor retrofit'!$S$26,"")))&amp;IF(F80="Scenario1PBT6",'Minor retrofit'!$T$26,IF(F80="Scenario2PBT6",'Minor retrofit'!$U$26,IF(F80="Scenario3PBT6",'Minor retrofit'!$V$26,"")))&amp;IF(F80="Scenario1PBT7",'Minor retrofit'!$W$26,IF(F80="Scenario2PBT7",'Minor retrofit'!$X$26,IF(F80="Scenario3PBT7",'Minor retrofit'!$Y$26,"")))&amp;IF(F80="Scenario1PBT8",'Minor retrofit'!$Z$26,IF(F80="Scenario2PBT8",'Minor retrofit'!$AA$26,IF(F80="Scenario3PBT8",'Minor retrofit'!$AB$26,"")))&amp;IF(F80="Scenario1PBT9",'Minor retrofit'!$AC$26,IF(F80="Scenario2PBT9",'Minor retrofit'!$AD$26,IF(F80="Scenario3PBT9",'Minor retrofit'!$AE$26,"")))&amp;IF(F80="Scenario1PBT10",'Minor retrofit'!$AF$26,IF(F80="Scenario2PBT10",'Minor retrofit'!$AG$26,IF(F80="Scenario3PBT10",'Minor retrofit'!$AH$26,"")))&amp;IF(F80="Scenario1PBT11",'Minor retrofit'!$AI$26,IF(F80="Scenario2PBT11",'Minor retrofit'!$AJ$26,IF(F80="Scenario3PBT11",'Minor retrofit'!$AK$26,"")))&amp;IF(F80="Scenario1PBT12",'Minor retrofit'!$AL$26,IF(F80="Scenario2PBT12",'Minor retrofit'!$AM$26,IF(F80="Scenario3PBT12",'Minor retrofit'!$AN$26,"")))&amp;IF(F80="Scenario1PBT13",'Minor retrofit'!$AO$26,IF(F80="Scenario2PBT13",'Minor retrofit'!$AP$26,IF(F80="Scenario3PBT13",'Minor retrofit'!$AQ$26,"")))&amp;IF(F80="Scenario1PBT14",'Minor retrofit'!$AR$26,IF(F80="Scenario2PBT14",'Minor retrofit'!$AS$26,IF(F80="Scenario3PBT14",'Minor retrofit'!$AT$26,"")))&amp;IF(F80="Scenario1PBT15",'Minor retrofit'!$AU$26,IF(F80="Scenario2PBT15",'Minor retrofit'!$AV$26,IF(F80="Scenario3PBT15",'Minor retrofit'!$AW$26,"")))</f>
        <v/>
      </c>
      <c r="R80" s="117">
        <f t="shared" si="54"/>
        <v>0</v>
      </c>
      <c r="S80" s="117" t="str">
        <f>IF(F80="Scenario1PBT1",'Minor retrofit'!$E$28,IF(F80="Scenario2PBT1",'Minor retrofit'!$F$28,IF(F80="Scenario3PBT1",'Minor retrofit'!$G$28,"")))&amp;IF(F80="Scenario1PBT2",'Minor retrofit'!$H$28,IF(F80="Scenario2PBT2",'Minor retrofit'!$I$28,IF(F80="Scenario3PBT2",'Minor retrofit'!$J$28,"")))&amp;IF(F80="Scenario1PBT3",'Minor retrofit'!$K$28,IF(F80="Scenario2PBT3",'Minor retrofit'!$L$28,IF(F80="Scenario3PBT3",'Minor retrofit'!$M$28,"")))&amp;IF(F80="Scenario1PBT4",'Minor retrofit'!$N$28,IF(F80="Scenario2PBT4",'Minor retrofit'!$O$28,IF(F80="Scenario3PBT4",'Minor retrofit'!$P$28,"")))&amp;IF(F80="Scenario1PBT5",'Minor retrofit'!$Q$28,IF(F80="Scenario2PBT5",'Minor retrofit'!$R$28,IF(F80="Scenario3PBT5",'Minor retrofit'!$S$28,"")))&amp;IF(F80="Scenario1PBT6",'Minor retrofit'!$T$28,IF(F80="Scenario2PBT6",'Minor retrofit'!$U$28,IF(F80="Scenario3PBT6",'Minor retrofit'!$V$28,"")))&amp;IF(F80="Scenario1PBT7",'Minor retrofit'!$W$28,IF(F80="Scenario2PBT7",'Minor retrofit'!$X$28,IF(F80="Scenario3PBT7",'Minor retrofit'!$Y$28,"")))&amp;IF(F80="Scenario1PBT8",'Minor retrofit'!$Z$28,IF(F80="Scenario2PBT8",'Minor retrofit'!$AA$28,IF(F80="Scenario3PBT8",'Minor retrofit'!$AB$28,"")))&amp;IF(F80="Scenario1PBT9",'Minor retrofit'!$AC$28,IF(F80="Scenario2PBT9",'Minor retrofit'!$AD$28,IF(F80="Scenario3PBT9",'Minor retrofit'!$AE$28,"")))&amp;IF(F80="Scenario1PBT10",'Minor retrofit'!$AF$28,IF(F80="Scenario2PBT10",'Minor retrofit'!$AG$28,IF(F80="Scenario3PBT10",'Minor retrofit'!$AH$28,"")))&amp;IF(F80="Scenario1PBT11",'Minor retrofit'!$AI$28,IF(F80="Scenario2PBT11",'Minor retrofit'!$AJ$28,IF(F80="Scenario3PBT11",'Minor retrofit'!$AK$28,"")))&amp;IF(F80="Scenario1PBT12",'Minor retrofit'!$AL$28,IF(F80="Scenario2PBT12",'Minor retrofit'!$AM$28,IF(F80="Scenario3PBT12",'Minor retrofit'!$AN$28,"")))&amp;IF(F80="Scenario1PBT13",'Minor retrofit'!$AO$28,IF(F80="Scenario2PBT13",'Minor retrofit'!$AP$28,IF(F80="Scenario3PBT13",'Minor retrofit'!$AQ$28,"")))&amp;IF(F80="Scenario1PBT14",'Minor retrofit'!$AR$28,IF(F80="Scenario2PBT14",'Minor retrofit'!$AS$28,IF(F80="Scenario3PBT14",'Minor retrofit'!$AT$28,"")))&amp;IF(F80="Scenario1PBT15",'Minor retrofit'!$AU$28,IF(F80="Scenario2PBT15",'Minor retrofit'!$AV$28,IF(F80="Scenario3PBT15",'Minor retrofit'!$AW$28,"")))</f>
        <v/>
      </c>
      <c r="T80" s="207">
        <f t="shared" si="55"/>
        <v>0</v>
      </c>
      <c r="U80" s="206" t="str">
        <f>IF(F80="Scenario1PBT1",'Minor retrofit'!$E$39,IF(F80="Scenario2PBT1",'Minor retrofit'!$F$39,IF(F80="Scenario3PBT1",'Minor retrofit'!$G$39,"")))&amp;IF(F80="Scenario1PBT2",'Minor retrofit'!$H$39,IF(F80="Scenario2PBT2",'Minor retrofit'!$I$39,IF(F80="Scenario3PBT2",'Minor retrofit'!$J$39,"")))&amp;IF(F80="Scenario1PBT3",'Minor retrofit'!$K$39,IF(F80="Scenario2PBT3",'Minor retrofit'!$L$39,IF(F80="Scenario3PBT3",'Minor retrofit'!$M$39,"")))&amp;IF(F80="Scenario1PBT4",'Minor retrofit'!$N$39,IF(F80="Scenario2PBT4",'Minor retrofit'!$O$39,IF(F80="Scenario3PBT4",'Minor retrofit'!$P$39,"")))&amp;IF(F80="Scenario1PBT5",'Minor retrofit'!$Q$39,IF(F80="Scenario2PBT5",'Minor retrofit'!$R$39,IF(F80="Scenario3PBT5",'Minor retrofit'!$S$39,"")))&amp;IF(F80="Scenario1PBT6",'Minor retrofit'!$T$39,IF(F80="Scenario2PBT6",'Minor retrofit'!$U$39,IF(F80="Scenario3PBT6",'Minor retrofit'!$V$39,"")))&amp;IF(F80="Scenario1PBT7",'Minor retrofit'!$W$39,IF(F80="Scenario2PBT7",'Minor retrofit'!$X$39,IF(F80="Scenario3PBT7",'Minor retrofit'!$Y$39,"")))&amp;IF(F80="Scenario1PBT8",'Minor retrofit'!$Z$39,IF(F80="Scenario2PBT8",'Minor retrofit'!$AA$39,IF(F80="Scenario3PBT8",'Minor retrofit'!$AB$39,"")))&amp;IF(F80="Scenario1PBT9",'Minor retrofit'!$AC$39,IF(F80="Scenario2PBT9",'Minor retrofit'!$AD$39,IF(F80="Scenario3PBT9",'Minor retrofit'!$AE$39,"")))&amp;IF(F80="Scenario1PBT10",'Minor retrofit'!$AF$39,IF(F80="Scenario2PBT10",'Minor retrofit'!$AG$39,IF(F80="Scenario3PBT10",'Minor retrofit'!$AH$39,"")))&amp;IF(F80="Scenario1PBT11",'Minor retrofit'!$AI$39,IF(F80="Scenario2PBT11",'Minor retrofit'!$AJ$39,IF(F80="Scenario3PBT11",'Minor retrofit'!$AK$39,"")))&amp;IF(F80="Scenario1PBT12",'Minor retrofit'!$AL$39,IF(F80="Scenario2PBT12",'Minor retrofit'!$AM$39,IF(F80="Scenario3PBT12",'Minor retrofit'!$AN$39,"")))&amp;IF(F80="Scenario1PBT13",'Minor retrofit'!$AO$39,IF(F80="Scenario2PBT13",'Minor retrofit'!$AP$39,IF(F80="Scenario3PBT13",'Minor retrofit'!$AQ$39,"")))&amp;IF(F80="Scenario1PBT14",'Minor retrofit'!$AR$39,IF(F80="Scenario2PBT14",'Minor retrofit'!$AS$39,IF(F80="Scenario3PBT14",'Minor retrofit'!$AT$39,"")))&amp;IF(F80="Scenario1PBT15",'Minor retrofit'!$AU$39,IF(F80="Scenario2PBT15",'Minor retrofit'!$AV$39,IF(F80="Scenario3PBT15",'Minor retrofit'!$AW$39,"")))</f>
        <v/>
      </c>
      <c r="V80" s="117">
        <f t="shared" si="56"/>
        <v>0</v>
      </c>
      <c r="W80" s="117" t="str">
        <f>IF(F80="Scenario1PBT1",'Minor retrofit'!$E$41,IF(F80="Scenario2PBT1",'Minor retrofit'!$F$41,IF(F80="Scenario3PBT1",'Minor retrofit'!$G$41,"")))&amp;IF(F80="Scenario1PBT2",'Minor retrofit'!$H$41,IF(F80="Scenario2PBT2",'Minor retrofit'!$I$41,IF(F80="Scenario3PBT2",'Minor retrofit'!$J$41,"")))&amp;IF(F80="Scenario1PBT3",'Minor retrofit'!$K$41,IF(F80="Scenario2PBT3",'Minor retrofit'!$L$41,IF(F80="Scenario3PBT3",'Minor retrofit'!$M$41,"")))&amp;IF(F80="Scenario1PBT4",'Minor retrofit'!$N$41,IF(F80="Scenario2PBT4",'Minor retrofit'!$O$41,IF(F80="Scenario3PBT4",'Minor retrofit'!$P$41,"")))&amp;IF(F80="Scenario1PBT5",'Minor retrofit'!$Q$41,IF(F80="Scenario2PBT5",'Minor retrofit'!$R$41,IF(F80="Scenario3PBT5",'Minor retrofit'!$S$41,"")))&amp;IF(F80="Scenario1PBT6",'Minor retrofit'!$T$41,IF(F80="Scenario2PBT6",'Minor retrofit'!$U$41,IF(F80="Scenario3PBT6",'Minor retrofit'!$V$41,"")))&amp;IF(F80="Scenario1PBT7",'Minor retrofit'!$W$41,IF(F80="Scenario2PBT7",'Minor retrofit'!$X$41,IF(F80="Scenario3PBT7",'Minor retrofit'!$Y$41,"")))&amp;IF(F80="Scenario1PBT8",'Minor retrofit'!$Z$41,IF(F80="Scenario2PBT8",'Minor retrofit'!$AA$41,IF(F80="Scenario3PBT8",'Minor retrofit'!$AB$41,"")))&amp;IF(F80="Scenario1PBT9",'Minor retrofit'!$AC$41,IF(F80="Scenario2PBT9",'Minor retrofit'!$AD$41,IF(F80="Scenario3PBT9",'Minor retrofit'!$AE$41,"")))&amp;IF(F80="Scenario1PBT10",'Minor retrofit'!$AF$41,IF(F80="Scenario2PBT10",'Minor retrofit'!$AG$41,IF(F80="Scenario3PBT10",'Minor retrofit'!$AH$41,"")))&amp;IF(F80="Scenario1PBT11",'Minor retrofit'!$AI$41,IF(F80="Scenario2PBT11",'Minor retrofit'!$AJ$41,IF(F80="Scenario3PBT11",'Minor retrofit'!$AK$41,"")))&amp;IF(F80="Scenario1PBT12",'Minor retrofit'!$AL$41,IF(F80="Scenario2PBT12",'Minor retrofit'!$AM$41,IF(F80="Scenario3PBT12",'Minor retrofit'!$AN$41,"")))&amp;IF(F80="Scenario1PBT13",'Minor retrofit'!$AO$41,IF(F80="Scenario2PBT13",'Minor retrofit'!$AP$41,IF(F80="Scenario3PBT13",'Minor retrofit'!$AQ$41,"")))&amp;IF(F80="Scenario1PBT14",'Minor retrofit'!$AR$41,IF(F80="Scenario2PBT14",'Minor retrofit'!$AS$41,IF(F80="Scenario3PBT14",'Minor retrofit'!$AT$41,"")))&amp;IF(F80="Scenario1PBT15",'Minor retrofit'!$AU$41,IF(F80="Scenario2PBT15",'Minor retrofit'!$AV$41,IF(F80="Scenario3PBT15",'Minor retrofit'!$AW$41,"")))</f>
        <v/>
      </c>
      <c r="X80" s="117">
        <f t="shared" si="57"/>
        <v>0</v>
      </c>
      <c r="Y80" s="117" t="str">
        <f>IF(F80="Scenario1PBT1",'Minor retrofit'!$E$43,IF(F80="Scenario2PBT1",'Minor retrofit'!$F$43,IF(F80="Scenario3PBT1",'Minor retrofit'!$G$43,"")))&amp;IF(F80="Scenario1PBT2",'Minor retrofit'!$H$43,IF(F80="Scenario2PBT2",'Minor retrofit'!$I$43,IF(F80="Scenario3PBT2",'Minor retrofit'!$J$43,"")))&amp;IF(F80="Scenario1PBT3",'Minor retrofit'!$K$43,IF(F80="Scenario2PBT3",'Minor retrofit'!$L$43,IF(F80="Scenario3PBT3",'Minor retrofit'!$M$43,"")))&amp;IF(F80="Scenario1PBT4",'Minor retrofit'!$N$43,IF(F80="Scenario2PBT4",'Minor retrofit'!$O$43,IF(F80="Scenario3PBT4",'Minor retrofit'!$P$43,"")))&amp;IF(F80="Scenario1PBT5",'Minor retrofit'!$Q$43,IF(F80="Scenario2PBT5",'Minor retrofit'!$R$43,IF(F80="Scenario3PBT5",'Minor retrofit'!$S$43,"")))&amp;IF(F80="Scenario1PBT6",'Minor retrofit'!$T$43,IF(F80="Scenario2PBT6",'Minor retrofit'!$U$43,IF(F80="Scenario3PBT6",'Minor retrofit'!$V$43,"")))&amp;IF(F80="Scenario1PBT7",'Minor retrofit'!$W$43,IF(F80="Scenario2PBT7",'Minor retrofit'!$X$43,IF(F80="Scenario3PBT7",'Minor retrofit'!$Y$43,"")))&amp;IF(F80="Scenario1PBT8",'Minor retrofit'!$Z$43,IF(F80="Scenario2PBT8",'Minor retrofit'!$AA$43,IF(F80="Scenario3PBT8",'Minor retrofit'!$AB$43,"")))&amp;IF(F80="Scenario1PBT9",'Minor retrofit'!$AC$43,IF(F80="Scenario2PBT9",'Minor retrofit'!$AD$43,IF(F80="Scenario3PBT9",'Minor retrofit'!$AE$43,"")))&amp;IF(F80="Scenario1PBT10",'Minor retrofit'!$AF$43,IF(F80="Scenario2PBT10",'Minor retrofit'!$AG$43,IF(F80="Scenario3PBT10",'Minor retrofit'!$AH$43,"")))&amp;IF(F80="Scenario1PBT11",'Minor retrofit'!$AI$43,IF(F80="Scenario2PBT11",'Minor retrofit'!$AJ$43,IF(F80="Scenario3PBT11",'Minor retrofit'!$AK$43,"")))&amp;IF(F80="Scenario1PBT12",'Minor retrofit'!$AL$43,IF(F80="Scenario2PBT12",'Minor retrofit'!$AM$43,IF(F80="Scenario3PBT12",'Minor retrofit'!$AN$43,"")))&amp;IF(F80="Scenario1PBT13",'Minor retrofit'!$AO$43,IF(F80="Scenario2PBT13",'Minor retrofit'!$AP$43,IF(F80="Scenario3PBT13",'Minor retrofit'!$AQ$43,"")))&amp;IF(F80="Scenario1PBT14",'Minor retrofit'!$AR$43,IF(F80="Scenario2PBT14",'Minor retrofit'!$AS$43,IF(F80="Scenario3PBT14",'Minor retrofit'!$AT$43,"")))&amp;IF(F80="Scenario1PBT15",'Minor retrofit'!$AU$43,IF(F80="Scenario2PBT15",'Minor retrofit'!$AV$43,IF(F80="Scenario3PBT15",'Minor retrofit'!$AW$43,"")))</f>
        <v/>
      </c>
      <c r="Z80" s="117">
        <f t="shared" si="58"/>
        <v>0</v>
      </c>
      <c r="AA80" s="178" t="str">
        <f>IF(F80="Scenario1PBT1",'Minor retrofit'!$E$102,IF(F80="Scenario2PBT1",'Minor retrofit'!$F$102,IF(F80="Scenario3PBT1",'Minor retrofit'!$G$102,"")))&amp;IF(F80="Scenario1PBT2",'Minor retrofit'!$H$102,IF(F80="Scenario2PBT2",'Minor retrofit'!$I$102,IF(F80="Scenario3PBT2",'Minor retrofit'!$J$102,"")))&amp;IF(F80="Scenario1PBT3",'Minor retrofit'!$K$102,IF(F80="Scenario2PBT3",'Minor retrofit'!$L$102,IF(F80="Scenario3PBT3",'Minor retrofit'!$M$102,"")))&amp;IF(F80="Scenario1PBT4",'Minor retrofit'!$N$102,IF(F80="Scenario2PBT4",'Minor retrofit'!$O$102,IF(F80="Scenario3PBT4",'Minor retrofit'!$P$102,"")))&amp;IF(F80="Scenario1PBT5",'Minor retrofit'!$Q$102,IF(F80="Scenario2PBT5",'Minor retrofit'!$R$102,IF(F80="Scenario3PBT5",'Minor retrofit'!$S$102,"")))&amp;IF(F80="Scenario1PBT6",'Minor retrofit'!$T$102,IF(F80="Scenario2PBT6",'Minor retrofit'!$U$102,IF(F80="Scenario3PBT6",'Minor retrofit'!$V$102,"")))&amp;IF(F80="Scenario1PBT7",'Minor retrofit'!$W$102,IF(F80="Scenario2PBT7",'Minor retrofit'!$X$102,IF(F80="Scenario3PBT7",'Minor retrofit'!$Y$102,"")))&amp;IF(F80="Scenario1PBT8",'Minor retrofit'!$Z$102,IF(F80="Scenario2PBT8",'Minor retrofit'!$AA$102,IF(F80="Scenario3PBT8",'Minor retrofit'!$AB$102,"")))&amp;IF(F80="Scenario1PBT9",'Minor retrofit'!$AC$102,IF(F80="Scenario2PBT9",'Minor retrofit'!$AD$102,IF(F80="Scenario3PBT9",'Minor retrofit'!$AE$102,"")))&amp;IF(F80="Scenario1PBT10",'Minor retrofit'!$AF$102,IF(F80="Scenario2PBT10",'Minor retrofit'!$AG$102,IF(F80="Scenario3PBT10",'Minor retrofit'!$AH$102,"")))&amp;IF(F80="Scenario1PBT11",'Minor retrofit'!$AI$102,IF(F80="Scenario2PBT11",'Minor retrofit'!$AJ$102,IF(F80="Scenario3PBT11",'Minor retrofit'!$AK$102,"")))&amp;IF(F80="Scenario1PBT12",'Minor retrofit'!$AL$102,IF(F80="Scenario2PBT12",'Minor retrofit'!$AM$102,IF(F80="Scenario3PBT12",'Minor retrofit'!$AN$102,"")))&amp;IF(F80="Scenario1PBT13",'Minor retrofit'!$AO$102,IF(F80="Scenario2PBT13",'Minor retrofit'!$AP$102,IF(F80="Scenario3PBT13",'Minor retrofit'!$AQ$102,"")))&amp;IF(F80="Scenario1PBT14",'Minor retrofit'!$AR$102,IF(F80="Scenario2PBT14",'Minor retrofit'!$AS$102,IF(F80="Scenario3PBT14",'Minor retrofit'!$AT$102,"")))&amp;IF(F80="Scenario1PBT15",'Minor retrofit'!$AU$102,IF(F80="Scenario2PBT15",'Minor retrofit'!$AV$102,IF(F80="Scenario3PBT15",'Minor retrofit'!$AW$102,"")))</f>
        <v/>
      </c>
      <c r="AB80" s="179">
        <f t="shared" si="59"/>
        <v>0</v>
      </c>
      <c r="AC80" s="363" t="str">
        <f t="shared" si="73"/>
        <v/>
      </c>
      <c r="AD80" s="353">
        <f>IF(AC80="",IFERROR('Projection_Base-case'!G81-G80,0),0)</f>
        <v>0</v>
      </c>
      <c r="AE80" s="350">
        <f t="shared" si="60"/>
        <v>0</v>
      </c>
      <c r="AF80" s="361">
        <f>IFERROR(100*AD80/'Projection_Base-case'!G81,0)</f>
        <v>0</v>
      </c>
      <c r="AG80" s="352">
        <f>IF(AC80="",IFERROR('Projection_Base-case'!I81-I80,0),0)</f>
        <v>0</v>
      </c>
      <c r="AH80" s="353">
        <f t="shared" si="61"/>
        <v>0</v>
      </c>
      <c r="AI80" s="361">
        <f>IFERROR(100*AG80/'Projection_Base-case'!I81,0)</f>
        <v>0</v>
      </c>
      <c r="AJ80" s="352">
        <f>IF(AC80="",IFERROR('Projection_Base-case'!K81-K80,0),0)</f>
        <v>0</v>
      </c>
      <c r="AK80" s="353">
        <f t="shared" si="62"/>
        <v>0</v>
      </c>
      <c r="AL80" s="361">
        <f>IFERROR(100*AJ80/'Projection_Base-case'!K81,0)</f>
        <v>0</v>
      </c>
      <c r="AM80" s="352">
        <f>-IF(AC80="",IFERROR('Projection_Base-case'!M81-M80,0),0)</f>
        <v>0</v>
      </c>
      <c r="AN80" s="353">
        <f t="shared" si="63"/>
        <v>0</v>
      </c>
      <c r="AO80" s="354">
        <f>IFERROR(IF('Projection_Base-case'!N81&gt;0,100*AN80/'Projection_Base-case'!N81,100*AN80/N80),0)</f>
        <v>0</v>
      </c>
      <c r="AP80" s="355">
        <f>IF(AC80="",IFERROR('Projection_Base-case'!O81-O80,0),0)</f>
        <v>0</v>
      </c>
      <c r="AQ80" s="356">
        <f t="shared" si="64"/>
        <v>0</v>
      </c>
      <c r="AR80" s="356">
        <f>IFERROR(100*AP80/'Projection_Base-case'!O81,0)</f>
        <v>0</v>
      </c>
      <c r="AS80" s="355">
        <f>IF(AC80="",IFERROR('Projection_Base-case'!Q81-Q80,0),0)</f>
        <v>0</v>
      </c>
      <c r="AT80" s="356">
        <f t="shared" si="65"/>
        <v>0</v>
      </c>
      <c r="AU80" s="356">
        <f>IFERROR(100*AS80/'Projection_Base-case'!Q81,0)</f>
        <v>0</v>
      </c>
      <c r="AV80" s="355">
        <f>IF(AC80="",IFERROR('Projection_Base-case'!S81-S80,0),0)</f>
        <v>0</v>
      </c>
      <c r="AW80" s="356">
        <f t="shared" si="66"/>
        <v>0</v>
      </c>
      <c r="AX80" s="357">
        <f>IFERROR(100*AV80/'Projection_Base-case'!S81,0)</f>
        <v>0</v>
      </c>
      <c r="AY80" s="358">
        <f>IF(AC80="",IFERROR('Projection_Base-case'!U81-U80,0),0)</f>
        <v>0</v>
      </c>
      <c r="AZ80" s="359">
        <f t="shared" si="67"/>
        <v>0</v>
      </c>
      <c r="BA80" s="359">
        <f>IFERROR(100*AY80/'Projection_Base-case'!U81,0)</f>
        <v>0</v>
      </c>
      <c r="BB80" s="358">
        <f>IF(AC80="",IFERROR('Projection_Base-case'!W81-W80,0),0)</f>
        <v>0</v>
      </c>
      <c r="BC80" s="359">
        <f t="shared" si="68"/>
        <v>0</v>
      </c>
      <c r="BD80" s="359">
        <f>IFERROR(100*BB80/'Projection_Base-case'!W81,0)</f>
        <v>0</v>
      </c>
      <c r="BE80" s="358">
        <f>IF(AC80="",IFERROR('Projection_Base-case'!Y81-Y80,0),0)</f>
        <v>0</v>
      </c>
      <c r="BF80" s="359">
        <f t="shared" si="69"/>
        <v>0</v>
      </c>
      <c r="BG80" s="359">
        <f>IFERROR(100*BE80/'Projection_Base-case'!Y81,0)</f>
        <v>0</v>
      </c>
      <c r="BH80" s="359">
        <f t="shared" si="70"/>
        <v>0</v>
      </c>
      <c r="BI80" s="360">
        <f t="shared" si="71"/>
        <v>0</v>
      </c>
    </row>
    <row r="81" spans="1:61">
      <c r="A81" s="205">
        <v>77</v>
      </c>
      <c r="B81" s="347">
        <f>IF('Projection_Base-case'!B82&lt;&gt;"",'Projection_Base-case'!B82,0)</f>
        <v>0</v>
      </c>
      <c r="C81" s="347">
        <f>IF('Projection_Base-case'!C82&lt;&gt;"",'Projection_Base-case'!C82,0)</f>
        <v>0</v>
      </c>
      <c r="D81" s="365">
        <f>IF('Projection_Base-case'!D82&lt;&gt;"",'Projection_Base-case'!D82,0)</f>
        <v>0</v>
      </c>
      <c r="E81" s="369"/>
      <c r="F81" s="367" t="str">
        <f t="shared" si="72"/>
        <v>0</v>
      </c>
      <c r="G81" s="206" t="str">
        <f>IF(F81="Scenario1PBT1",'Minor retrofit'!$E$7,IF(F81="Scenario2PBT1",'Minor retrofit'!$F$7,IF(F81="Scenario3PBT1",'Minor retrofit'!$G$7,"")))&amp;IF(F81="Scenario1PBT2",'Minor retrofit'!$H$7,IF(F81="Scenario2PBT2",'Minor retrofit'!$I$7,IF(F81="Scenario3PBT2",'Minor retrofit'!$J$7,"")))&amp;IF(F81="Scenario1PBT3",'Minor retrofit'!$K$7,IF(F81="Scenario2PBT3",'Minor retrofit'!$L$7,IF(F81="Scenario3PBT3",'Minor retrofit'!$M$7,"")))&amp;IF(F81="Scenario1PBT4",'Minor retrofit'!$N$7,IF(F81="Scenario2PBT4",'Minor retrofit'!$O$7,IF(F81="Scenario3PBT4",'Minor retrofit'!$P$7,"")))&amp;IF(F81="Scenario1PBT5",'Minor retrofit'!$Q$7,IF(F81="Scenario2PBT5",'Minor retrofit'!$R$7,IF(F81="Scenario3PBT5",'Minor retrofit'!$S$7,"")))&amp;IF(F81="Scenario1PBT6",'Minor retrofit'!$T$7,IF(F81="Scenario2PBT6",'Minor retrofit'!$U$7,IF(F81="Scenario3PBT6",'Minor retrofit'!$V$7,"")))&amp;IF(F81="Scenario1PBT7",'Minor retrofit'!$W$7,IF(F81="Scenario2PBT7",'Minor retrofit'!$X$7,IF(F81="Scenario3PBT7",'Minor retrofit'!$Y$7,"")))&amp;IF(F81="Scenario1PBT8",'Minor retrofit'!$Z$7,IF(F81="Scenario2PBT8",'Minor retrofit'!$AA$7,IF(F81="Scenario3PBT8",'Minor retrofit'!$AB$7,"")))&amp;IF(F81="Scenario1PBT9",'Minor retrofit'!$AC$7,IF(F81="Scenario2PBT9",'Minor retrofit'!$AD$7,IF(F81="Scenario3PBT9",'Minor retrofit'!$AE$7,"")))&amp;IF(F81="Scenario1PBT10",'Minor retrofit'!$AF$7,IF(F81="Scenario2PBT10",'Minor retrofit'!$AG$7,IF(F81="Scenario3PBT10",'Minor retrofit'!$AH$7,"")))&amp;IF(F81="Scenario1PBT11",'Minor retrofit'!$AI$7,IF(F81="Scenario2PBT11",'Minor retrofit'!$AJ$7,IF(F81="Scenario3PBT11",'Minor retrofit'!$AK$7,"")))&amp;IF(F81="Scenario1PBT12",'Minor retrofit'!$AL$7,IF(F81="Scenario2PBT12",'Minor retrofit'!$AM$7,IF(F81="Scenario3PBT12",'Minor retrofit'!$AN$7,"")))&amp;IF(F81="Scenario1PBT13",'Minor retrofit'!$AO$7,IF(F81="Scenario2PBT13",'Minor retrofit'!$AP$7,IF(F81="Scenario3PBT13",'Minor retrofit'!$AQ$7,"")))&amp;IF(F81="Scenario1PBT14",'Minor retrofit'!$AR$7,IF(F81="Scenario2PBT14",'Minor retrofit'!$AS$7,IF(F81="Scenario3PBT14",'Minor retrofit'!$AT$7,"")))&amp;IF(F81="Scenario1PBT15",'Minor retrofit'!$AU$7,IF(F81="Scenario2PBT15",'Minor retrofit'!$AV$7,IF(F81="Scenario3PBT15",'Minor retrofit'!$AW$7,"")))</f>
        <v/>
      </c>
      <c r="H81" s="117">
        <f t="shared" si="49"/>
        <v>0</v>
      </c>
      <c r="I81" s="117" t="str">
        <f>IF(F81="Scenario1PBT1",'Minor retrofit'!$E$17,IF(F81="Scenario2PBT1",'Minor retrofit'!$F$17,IF(F81="Scenario3PBT1",'Minor retrofit'!$G$17,"")))&amp;IF(F81="Scenario1PBT2",'Minor retrofit'!$H$17,IF(F81="Scenario2PBT2",'Minor retrofit'!$I$17,IF(F81="Scenario3PBT2",'Minor retrofit'!$J$17,"")))&amp;IF(F81="Scenario1PBT3",'Minor retrofit'!$K$17,IF(F81="Scenario2PBT3",'Minor retrofit'!$L$17,IF(F81="Scenario3PBT3",'Minor retrofit'!$M$17,"")))&amp;IF(F81="Scenario1PBT4",'Minor retrofit'!$N$17,IF(F81="Scenario2PBT4",'Minor retrofit'!$O$17,IF(F81="Scenario3PBT4",'Minor retrofit'!$P$17,"")))&amp;IF(F81="Scenario1PBT5",'Minor retrofit'!$Q$17,IF(F81="Scenario2PBT5",'Minor retrofit'!$R$17,IF(F81="Scenario3PBT5",'Minor retrofit'!$S$17,"")))&amp;IF(F81="Scenario1PBT6",'Minor retrofit'!$T$17,IF(F81="Scenario2PBT6",'Minor retrofit'!$U$17,IF(F81="Scenario3PBT6",'Minor retrofit'!$V$17,"")))&amp;IF(F81="Scenario1PBT7",'Minor retrofit'!$W$17,IF(F81="Scenario2PBT7",'Minor retrofit'!$X$17,IF(F81="Scenario3PBT7",'Minor retrofit'!$Y$17,"")))&amp;IF(F81="Scenario1PBT8",'Minor retrofit'!$Z$17,IF(F81="Scenario2PBT8",'Minor retrofit'!$AA$17,IF(F81="Scenario3PBT8",'Minor retrofit'!$AB$17,"")))&amp;IF(F81="Scenario1PBT9",'Minor retrofit'!$AC$17,IF(F81="Scenario2PBT9",'Minor retrofit'!$AD$17,IF(F81="Scenario3PBT9",'Minor retrofit'!$AE$17,"")))&amp;IF(F81="Scenario1PBT10",'Minor retrofit'!$AF$17,IF(F81="Scenario2PBT10",'Minor retrofit'!$AG$17,IF(F81="Scenario3PBT10",'Minor retrofit'!$AH$17,"")))&amp;IF(F81="Scenario1PBT11",'Minor retrofit'!$AI$17,IF(F81="Scenario2PBT11",'Minor retrofit'!$AJ$17,IF(F81="Scenario3PBT11",'Minor retrofit'!$AK$17,"")))&amp;IF(F81="Scenario1PBT12",'Minor retrofit'!$AL$17,IF(F81="Scenario2PBT12",'Minor retrofit'!$AM$17,IF(F81="Scenario3PBT12",'Minor retrofit'!$AN$17,"")))&amp;IF(F81="Scenario1PBT13",'Minor retrofit'!$AO$17,IF(F81="Scenario2PBT13",'Minor retrofit'!$AP$17,IF(F81="Scenario3PBT13",'Minor retrofit'!$AQ$17,"")))&amp;IF(F81="Scenario1PBT14",'Minor retrofit'!$AR$17,IF(F81="Scenario2PBT14",'Minor retrofit'!$AS$17,IF(F81="Scenario3PBT14",'Minor retrofit'!$AT$17,"")))&amp;IF(F81="Scenario1PBT15",'Minor retrofit'!$AU$17,IF(F81="Scenario2PBT15",'Minor retrofit'!$AV$17,IF(F81="Scenario3PBT15",'Minor retrofit'!$AW$17,"")))</f>
        <v/>
      </c>
      <c r="J81" s="117">
        <f t="shared" si="50"/>
        <v>0</v>
      </c>
      <c r="K81" s="117" t="str">
        <f>IF(F81="Scenario1PBT1",'Minor retrofit'!$E$19,IF(F81="Scenario2PBT1",'Minor retrofit'!$F$19,IF(F81="Scenario3PBT1",'Minor retrofit'!$G$19,"")))&amp;IF(F81="Scenario1PBT2",'Minor retrofit'!$H$19,IF(F81="Scenario2PBT2",'Minor retrofit'!$I$19,IF(F81="Scenario3PBT2",'Minor retrofit'!$J$19,"")))&amp;IF(F81="Scenario1PBT3",'Minor retrofit'!$K$19,IF(F81="Scenario2PBT3",'Minor retrofit'!$L$19,IF(F81="Scenario3PBT3",'Minor retrofit'!$M$19,"")))&amp;IF(F81="Scenario1PBT4",'Minor retrofit'!$N$19,IF(F81="Scenario2PBT4",'Minor retrofit'!$O$19,IF(F81="Scenario3PBT4",'Minor retrofit'!$P$19,"")))&amp;IF(F81="Scenario1PBT5",'Minor retrofit'!$Q$19,IF(F81="Scenario2PBT5",'Minor retrofit'!$R$19,IF(F81="Scenario3PBT5",'Minor retrofit'!$S$19,"")))&amp;IF(F81="Scenario1PBT6",'Minor retrofit'!$T$19,IF(F81="Scenario2PBT6",'Minor retrofit'!$U$19,IF(F81="Scenario3PBT6",'Minor retrofit'!$V$19,"")))&amp;IF(F81="Scenario1PBT7",'Minor retrofit'!$W$19,IF(F81="Scenario2PBT7",'Minor retrofit'!$X$19,IF(F81="Scenario3PBT7",'Minor retrofit'!$Y$19,"")))&amp;IF(F81="Scenario1PBT8",'Minor retrofit'!$Z$19,IF(F81="Scenario2PBT8",'Minor retrofit'!$AA$19,IF(F81="Scenario3PBT8",'Minor retrofit'!$AB$19,"")))&amp;IF(F81="Scenario1PBT9",'Minor retrofit'!$AC$19,IF(F81="Scenario2PBT9",'Minor retrofit'!$AD$19,IF(F81="Scenario3PBT9",'Minor retrofit'!$AE$19,"")))&amp;IF(F81="Scenario1PBT10",'Minor retrofit'!$AF$19,IF(F81="Scenario2PBT10",'Minor retrofit'!$AG$19,IF(F81="Scenario3PBT10",'Minor retrofit'!$AH$19,"")))&amp;IF(F81="Scenario1PBT11",'Minor retrofit'!$AI$19,IF(F81="Scenario2PBT11",'Minor retrofit'!$AJ$19,IF(F81="Scenario3PBT11",'Minor retrofit'!$AK$19,"")))&amp;IF(F81="Scenario1PBT12",'Minor retrofit'!$AL$19,IF(F81="Scenario2PBT12",'Minor retrofit'!$AM$19,IF(F81="Scenario3PBT12",'Minor retrofit'!$AN$19,"")))&amp;IF(F81="Scenario1PBT13",'Minor retrofit'!$AO$19,IF(F81="Scenario2PBT13",'Minor retrofit'!$AP$19,IF(F81="Scenario3PBT13",'Minor retrofit'!$AQ$19,"")))&amp;IF(F81="Scenario1PBT14",'Minor retrofit'!$AR$19,IF(F81="Scenario2PBT14",'Minor retrofit'!$AS$19,IF(F81="Scenario3PBT14",'Minor retrofit'!$AT$19,"")))&amp;IF(F81="Scenario1PBT15",'Minor retrofit'!$AU$19,IF(F81="Scenario2PBT15",'Minor retrofit'!$AV$19,IF(F81="Scenario3PBT15",'Minor retrofit'!$AW$19,"")))</f>
        <v/>
      </c>
      <c r="L81" s="117">
        <f t="shared" si="51"/>
        <v>0</v>
      </c>
      <c r="M81" s="117" t="str">
        <f>IF(F81="Scenario1PBT1",'Minor retrofit'!$E$21,IF(F81="Scenario2PBT1",'Minor retrofit'!$F$21,IF(F81="Scenario3PBT1",'Minor retrofit'!$G$21,"")))&amp;IF(F81="Scenario1PBT2",'Minor retrofit'!$H$21,IF(F81="Scenario2PBT2",'Minor retrofit'!$I$21,IF(F81="Scenario3PBT2",'Minor retrofit'!$J$21,"")))&amp;IF(F81="Scenario1PBT3",'Minor retrofit'!$K$21,IF(F81="Scenario2PBT3",'Minor retrofit'!$L$21,IF(F81="Scenario3PBT3",'Minor retrofit'!$M$21,"")))&amp;IF(F81="Scenario1PBT4",'Minor retrofit'!$N$21,IF(F81="Scenario2PBT4",'Minor retrofit'!$O$21,IF(F81="Scenario3PBT4",'Minor retrofit'!$P$21,"")))&amp;IF(F81="Scenario1PBT5",'Minor retrofit'!$Q$21,IF(F81="Scenario2PBT5",'Minor retrofit'!$R$21,IF(F81="Scenario3PBT5",'Minor retrofit'!$S$21,"")))&amp;IF(F81="Scenario1PBT6",'Minor retrofit'!$T$21,IF(F81="Scenario2PBT6",'Minor retrofit'!$U$21,IF(F81="Scenario3PBT6",'Minor retrofit'!$V$21,"")))&amp;IF(F81="Scenario1PBT7",'Minor retrofit'!$W$21,IF(F81="Scenario2PBT7",'Minor retrofit'!$X$21,IF(F81="Scenario3PBT7",'Minor retrofit'!$Y$21,"")))&amp;IF(F81="Scenario1PBT8",'Minor retrofit'!$Z$21,IF(F81="Scenario2PBT8",'Minor retrofit'!$AA$21,IF(F81="Scenario3PBT8",'Minor retrofit'!$AB$21,"")))&amp;IF(F81="Scenario1PBT9",'Minor retrofit'!$AC$21,IF(F81="Scenario2PBT9",'Minor retrofit'!$AD$21,IF(F81="Scenario3PBT9",'Minor retrofit'!$AE$21,"")))&amp;IF(F81="Scenario1PBT10",'Minor retrofit'!$AF$21,IF(F81="Scenario2PBT10",'Minor retrofit'!$AG$21,IF(F81="Scenario3PBT10",'Minor retrofit'!$AH$21,"")))&amp;IF(F81="Scenario1PBT11",'Minor retrofit'!$AI$21,IF(F81="Scenario2PBT11",'Minor retrofit'!$AJ$21,IF(F81="Scenario3PBT11",'Minor retrofit'!$AK$21,"")))&amp;IF(F81="Scenario1PBT12",'Minor retrofit'!$AL$21,IF(F81="Scenario2PBT12",'Minor retrofit'!$AM$21,IF(F81="Scenario3PBT12",'Minor retrofit'!$AN$21,"")))&amp;IF(F81="Scenario1PBT13",'Minor retrofit'!$AO$21,IF(F81="Scenario2PBT13",'Minor retrofit'!$AP$21,IF(F81="Scenario3PBT13",'Minor retrofit'!$AQ$21,"")))&amp;IF(F81="Scenario1PBT14",'Minor retrofit'!$AR$21,IF(F81="Scenario2PBT14",'Minor retrofit'!$AS$21,IF(F81="Scenario3PBT14",'Minor retrofit'!$AT$21,"")))&amp;IF(F81="Scenario1PBT15",'Minor retrofit'!$AU$21,IF(F81="Scenario2PBT15",'Minor retrofit'!$AV$21,IF(F81="Scenario3PBT15",'Minor retrofit'!$AW$21,"")))</f>
        <v/>
      </c>
      <c r="N81" s="118">
        <f t="shared" si="52"/>
        <v>0</v>
      </c>
      <c r="O81" s="206" t="str">
        <f>IF(F81="Scenario1PBT1",'Minor retrofit'!$E$24,IF(F81="Scenario2PBT1",'Minor retrofit'!$F$24,IF(F81="Scenario3PBT1",'Minor retrofit'!$G$24,"")))&amp;IF(F81="Scenario1PBT2",'Minor retrofit'!$H$24,IF(F81="Scenario2PBT2",'Minor retrofit'!$I$24,IF(F81="Scenario3PBT2",'Minor retrofit'!$J$24,"")))&amp;IF(F81="Scenario1PBT3",'Minor retrofit'!$K$24,IF(F81="Scenario2PBT3",'Minor retrofit'!$L$24,IF(F81="Scenario3PBT3",'Minor retrofit'!$M$24,"")))&amp;IF(F81="Scenario1PBT4",'Minor retrofit'!$N$24,IF(F81="Scenario2PBT4",'Minor retrofit'!$O$24,IF(F81="Scenario3PBT4",'Minor retrofit'!$P$24,"")))&amp;IF(F81="Scenario1PBT5",'Minor retrofit'!$Q$24,IF(F81="Scenario2PBT5",'Minor retrofit'!$R$24,IF(F81="Scenario3PBT5",'Minor retrofit'!$S$24,"")))&amp;IF(F81="Scenario1PBT6",'Minor retrofit'!$T$24,IF(F81="Scenario2PBT6",'Minor retrofit'!$U$24,IF(F81="Scenario3PBT6",'Minor retrofit'!$V$24,"")))&amp;IF(F81="Scenario1PBT7",'Minor retrofit'!$W$24,IF(F81="Scenario2PBT7",'Minor retrofit'!$X$24,IF(F81="Scenario3PBT7",'Minor retrofit'!$Y$24,"")))&amp;IF(F81="Scenario1PBT8",'Minor retrofit'!$Z$24,IF(F81="Scenario2PBT8",'Minor retrofit'!$AA$24,IF(F81="Scenario3PBT8",'Minor retrofit'!$AB$24,"")))&amp;IF(F81="Scenario1PBT9",'Minor retrofit'!$AC$24,IF(F81="Scenario2PBT9",'Minor retrofit'!$AD$24,IF(F81="Scenario3PBT9",'Minor retrofit'!$AE$24,"")))&amp;IF(F81="Scenario1PBT10",'Minor retrofit'!$AF$24,IF(F81="Scenario2PBT10",'Minor retrofit'!$AG$24,IF(F81="Scenario3PBT10",'Minor retrofit'!$AH$24,"")))&amp;IF(F81="Scenario1PBT11",'Minor retrofit'!$AI$24,IF(F81="Scenario2PBT11",'Minor retrofit'!$AJ$24,IF(F81="Scenario3PBT11",'Minor retrofit'!$AK$24,"")))&amp;IF(F81="Scenario1PBT12",'Minor retrofit'!$AL$24,IF(F81="Scenario2PBT12",'Minor retrofit'!$AM$24,IF(F81="Scenario3PBT12",'Minor retrofit'!$AN$24,"")))&amp;IF(F81="Scenario1PBT13",'Minor retrofit'!$AO$24,IF(F81="Scenario2PBT13",'Minor retrofit'!$AP$24,IF(F81="Scenario3PBT13",'Minor retrofit'!$AQ$24,"")))&amp;IF(F81="Scenario1PBT14",'Minor retrofit'!$AR$24,IF(F81="Scenario2PBT14",'Minor retrofit'!$AS$24,IF(F81="Scenario3PBT14",'Minor retrofit'!$AT$24,"")))&amp;IF(F81="Scenario1PBT15",'Minor retrofit'!$AU$24,IF(F81="Scenario2PBT15",'Minor retrofit'!$AV$24,IF(F81="Scenario3PBT15",'Minor retrofit'!$AW$24,"")))</f>
        <v/>
      </c>
      <c r="P81" s="117">
        <f t="shared" si="53"/>
        <v>0</v>
      </c>
      <c r="Q81" s="117" t="str">
        <f>IF(F81="Scenario1PBT1",'Minor retrofit'!$E$26,IF(F81="Scenario2PBT1",'Minor retrofit'!$F$26,IF(F81="Scenario3PBT1",'Minor retrofit'!$G$26,"")))&amp;IF(F81="Scenario1PBT2",'Minor retrofit'!$H$26,IF(F81="Scenario2PBT2",'Minor retrofit'!$I$26,IF(F81="Scenario3PBT2",'Minor retrofit'!$J$26,"")))&amp;IF(F81="Scenario1PBT3",'Minor retrofit'!$K$26,IF(F81="Scenario2PBT3",'Minor retrofit'!$L$26,IF(F81="Scenario3PBT3",'Minor retrofit'!$M$26,"")))&amp;IF(F81="Scenario1PBT4",'Minor retrofit'!$N$26,IF(F81="Scenario2PBT4",'Minor retrofit'!$O$26,IF(F81="Scenario3PBT4",'Minor retrofit'!$P$26,"")))&amp;IF(F81="Scenario1PBT5",'Minor retrofit'!$Q$26,IF(F81="Scenario2PBT5",'Minor retrofit'!$R$26,IF(F81="Scenario3PBT5",'Minor retrofit'!$S$26,"")))&amp;IF(F81="Scenario1PBT6",'Minor retrofit'!$T$26,IF(F81="Scenario2PBT6",'Minor retrofit'!$U$26,IF(F81="Scenario3PBT6",'Minor retrofit'!$V$26,"")))&amp;IF(F81="Scenario1PBT7",'Minor retrofit'!$W$26,IF(F81="Scenario2PBT7",'Minor retrofit'!$X$26,IF(F81="Scenario3PBT7",'Minor retrofit'!$Y$26,"")))&amp;IF(F81="Scenario1PBT8",'Minor retrofit'!$Z$26,IF(F81="Scenario2PBT8",'Minor retrofit'!$AA$26,IF(F81="Scenario3PBT8",'Minor retrofit'!$AB$26,"")))&amp;IF(F81="Scenario1PBT9",'Minor retrofit'!$AC$26,IF(F81="Scenario2PBT9",'Minor retrofit'!$AD$26,IF(F81="Scenario3PBT9",'Minor retrofit'!$AE$26,"")))&amp;IF(F81="Scenario1PBT10",'Minor retrofit'!$AF$26,IF(F81="Scenario2PBT10",'Minor retrofit'!$AG$26,IF(F81="Scenario3PBT10",'Minor retrofit'!$AH$26,"")))&amp;IF(F81="Scenario1PBT11",'Minor retrofit'!$AI$26,IF(F81="Scenario2PBT11",'Minor retrofit'!$AJ$26,IF(F81="Scenario3PBT11",'Minor retrofit'!$AK$26,"")))&amp;IF(F81="Scenario1PBT12",'Minor retrofit'!$AL$26,IF(F81="Scenario2PBT12",'Minor retrofit'!$AM$26,IF(F81="Scenario3PBT12",'Minor retrofit'!$AN$26,"")))&amp;IF(F81="Scenario1PBT13",'Minor retrofit'!$AO$26,IF(F81="Scenario2PBT13",'Minor retrofit'!$AP$26,IF(F81="Scenario3PBT13",'Minor retrofit'!$AQ$26,"")))&amp;IF(F81="Scenario1PBT14",'Minor retrofit'!$AR$26,IF(F81="Scenario2PBT14",'Minor retrofit'!$AS$26,IF(F81="Scenario3PBT14",'Minor retrofit'!$AT$26,"")))&amp;IF(F81="Scenario1PBT15",'Minor retrofit'!$AU$26,IF(F81="Scenario2PBT15",'Minor retrofit'!$AV$26,IF(F81="Scenario3PBT15",'Minor retrofit'!$AW$26,"")))</f>
        <v/>
      </c>
      <c r="R81" s="117">
        <f t="shared" si="54"/>
        <v>0</v>
      </c>
      <c r="S81" s="117" t="str">
        <f>IF(F81="Scenario1PBT1",'Minor retrofit'!$E$28,IF(F81="Scenario2PBT1",'Minor retrofit'!$F$28,IF(F81="Scenario3PBT1",'Minor retrofit'!$G$28,"")))&amp;IF(F81="Scenario1PBT2",'Minor retrofit'!$H$28,IF(F81="Scenario2PBT2",'Minor retrofit'!$I$28,IF(F81="Scenario3PBT2",'Minor retrofit'!$J$28,"")))&amp;IF(F81="Scenario1PBT3",'Minor retrofit'!$K$28,IF(F81="Scenario2PBT3",'Minor retrofit'!$L$28,IF(F81="Scenario3PBT3",'Minor retrofit'!$M$28,"")))&amp;IF(F81="Scenario1PBT4",'Minor retrofit'!$N$28,IF(F81="Scenario2PBT4",'Minor retrofit'!$O$28,IF(F81="Scenario3PBT4",'Minor retrofit'!$P$28,"")))&amp;IF(F81="Scenario1PBT5",'Minor retrofit'!$Q$28,IF(F81="Scenario2PBT5",'Minor retrofit'!$R$28,IF(F81="Scenario3PBT5",'Minor retrofit'!$S$28,"")))&amp;IF(F81="Scenario1PBT6",'Minor retrofit'!$T$28,IF(F81="Scenario2PBT6",'Minor retrofit'!$U$28,IF(F81="Scenario3PBT6",'Minor retrofit'!$V$28,"")))&amp;IF(F81="Scenario1PBT7",'Minor retrofit'!$W$28,IF(F81="Scenario2PBT7",'Minor retrofit'!$X$28,IF(F81="Scenario3PBT7",'Minor retrofit'!$Y$28,"")))&amp;IF(F81="Scenario1PBT8",'Minor retrofit'!$Z$28,IF(F81="Scenario2PBT8",'Minor retrofit'!$AA$28,IF(F81="Scenario3PBT8",'Minor retrofit'!$AB$28,"")))&amp;IF(F81="Scenario1PBT9",'Minor retrofit'!$AC$28,IF(F81="Scenario2PBT9",'Minor retrofit'!$AD$28,IF(F81="Scenario3PBT9",'Minor retrofit'!$AE$28,"")))&amp;IF(F81="Scenario1PBT10",'Minor retrofit'!$AF$28,IF(F81="Scenario2PBT10",'Minor retrofit'!$AG$28,IF(F81="Scenario3PBT10",'Minor retrofit'!$AH$28,"")))&amp;IF(F81="Scenario1PBT11",'Minor retrofit'!$AI$28,IF(F81="Scenario2PBT11",'Minor retrofit'!$AJ$28,IF(F81="Scenario3PBT11",'Minor retrofit'!$AK$28,"")))&amp;IF(F81="Scenario1PBT12",'Minor retrofit'!$AL$28,IF(F81="Scenario2PBT12",'Minor retrofit'!$AM$28,IF(F81="Scenario3PBT12",'Minor retrofit'!$AN$28,"")))&amp;IF(F81="Scenario1PBT13",'Minor retrofit'!$AO$28,IF(F81="Scenario2PBT13",'Minor retrofit'!$AP$28,IF(F81="Scenario3PBT13",'Minor retrofit'!$AQ$28,"")))&amp;IF(F81="Scenario1PBT14",'Minor retrofit'!$AR$28,IF(F81="Scenario2PBT14",'Minor retrofit'!$AS$28,IF(F81="Scenario3PBT14",'Minor retrofit'!$AT$28,"")))&amp;IF(F81="Scenario1PBT15",'Minor retrofit'!$AU$28,IF(F81="Scenario2PBT15",'Minor retrofit'!$AV$28,IF(F81="Scenario3PBT15",'Minor retrofit'!$AW$28,"")))</f>
        <v/>
      </c>
      <c r="T81" s="207">
        <f t="shared" si="55"/>
        <v>0</v>
      </c>
      <c r="U81" s="206" t="str">
        <f>IF(F81="Scenario1PBT1",'Minor retrofit'!$E$39,IF(F81="Scenario2PBT1",'Minor retrofit'!$F$39,IF(F81="Scenario3PBT1",'Minor retrofit'!$G$39,"")))&amp;IF(F81="Scenario1PBT2",'Minor retrofit'!$H$39,IF(F81="Scenario2PBT2",'Minor retrofit'!$I$39,IF(F81="Scenario3PBT2",'Minor retrofit'!$J$39,"")))&amp;IF(F81="Scenario1PBT3",'Minor retrofit'!$K$39,IF(F81="Scenario2PBT3",'Minor retrofit'!$L$39,IF(F81="Scenario3PBT3",'Minor retrofit'!$M$39,"")))&amp;IF(F81="Scenario1PBT4",'Minor retrofit'!$N$39,IF(F81="Scenario2PBT4",'Minor retrofit'!$O$39,IF(F81="Scenario3PBT4",'Minor retrofit'!$P$39,"")))&amp;IF(F81="Scenario1PBT5",'Minor retrofit'!$Q$39,IF(F81="Scenario2PBT5",'Minor retrofit'!$R$39,IF(F81="Scenario3PBT5",'Minor retrofit'!$S$39,"")))&amp;IF(F81="Scenario1PBT6",'Minor retrofit'!$T$39,IF(F81="Scenario2PBT6",'Minor retrofit'!$U$39,IF(F81="Scenario3PBT6",'Minor retrofit'!$V$39,"")))&amp;IF(F81="Scenario1PBT7",'Minor retrofit'!$W$39,IF(F81="Scenario2PBT7",'Minor retrofit'!$X$39,IF(F81="Scenario3PBT7",'Minor retrofit'!$Y$39,"")))&amp;IF(F81="Scenario1PBT8",'Minor retrofit'!$Z$39,IF(F81="Scenario2PBT8",'Minor retrofit'!$AA$39,IF(F81="Scenario3PBT8",'Minor retrofit'!$AB$39,"")))&amp;IF(F81="Scenario1PBT9",'Minor retrofit'!$AC$39,IF(F81="Scenario2PBT9",'Minor retrofit'!$AD$39,IF(F81="Scenario3PBT9",'Minor retrofit'!$AE$39,"")))&amp;IF(F81="Scenario1PBT10",'Minor retrofit'!$AF$39,IF(F81="Scenario2PBT10",'Minor retrofit'!$AG$39,IF(F81="Scenario3PBT10",'Minor retrofit'!$AH$39,"")))&amp;IF(F81="Scenario1PBT11",'Minor retrofit'!$AI$39,IF(F81="Scenario2PBT11",'Minor retrofit'!$AJ$39,IF(F81="Scenario3PBT11",'Minor retrofit'!$AK$39,"")))&amp;IF(F81="Scenario1PBT12",'Minor retrofit'!$AL$39,IF(F81="Scenario2PBT12",'Minor retrofit'!$AM$39,IF(F81="Scenario3PBT12",'Minor retrofit'!$AN$39,"")))&amp;IF(F81="Scenario1PBT13",'Minor retrofit'!$AO$39,IF(F81="Scenario2PBT13",'Minor retrofit'!$AP$39,IF(F81="Scenario3PBT13",'Minor retrofit'!$AQ$39,"")))&amp;IF(F81="Scenario1PBT14",'Minor retrofit'!$AR$39,IF(F81="Scenario2PBT14",'Minor retrofit'!$AS$39,IF(F81="Scenario3PBT14",'Minor retrofit'!$AT$39,"")))&amp;IF(F81="Scenario1PBT15",'Minor retrofit'!$AU$39,IF(F81="Scenario2PBT15",'Minor retrofit'!$AV$39,IF(F81="Scenario3PBT15",'Minor retrofit'!$AW$39,"")))</f>
        <v/>
      </c>
      <c r="V81" s="117">
        <f t="shared" si="56"/>
        <v>0</v>
      </c>
      <c r="W81" s="117" t="str">
        <f>IF(F81="Scenario1PBT1",'Minor retrofit'!$E$41,IF(F81="Scenario2PBT1",'Minor retrofit'!$F$41,IF(F81="Scenario3PBT1",'Minor retrofit'!$G$41,"")))&amp;IF(F81="Scenario1PBT2",'Minor retrofit'!$H$41,IF(F81="Scenario2PBT2",'Minor retrofit'!$I$41,IF(F81="Scenario3PBT2",'Minor retrofit'!$J$41,"")))&amp;IF(F81="Scenario1PBT3",'Minor retrofit'!$K$41,IF(F81="Scenario2PBT3",'Minor retrofit'!$L$41,IF(F81="Scenario3PBT3",'Minor retrofit'!$M$41,"")))&amp;IF(F81="Scenario1PBT4",'Minor retrofit'!$N$41,IF(F81="Scenario2PBT4",'Minor retrofit'!$O$41,IF(F81="Scenario3PBT4",'Minor retrofit'!$P$41,"")))&amp;IF(F81="Scenario1PBT5",'Minor retrofit'!$Q$41,IF(F81="Scenario2PBT5",'Minor retrofit'!$R$41,IF(F81="Scenario3PBT5",'Minor retrofit'!$S$41,"")))&amp;IF(F81="Scenario1PBT6",'Minor retrofit'!$T$41,IF(F81="Scenario2PBT6",'Minor retrofit'!$U$41,IF(F81="Scenario3PBT6",'Minor retrofit'!$V$41,"")))&amp;IF(F81="Scenario1PBT7",'Minor retrofit'!$W$41,IF(F81="Scenario2PBT7",'Minor retrofit'!$X$41,IF(F81="Scenario3PBT7",'Minor retrofit'!$Y$41,"")))&amp;IF(F81="Scenario1PBT8",'Minor retrofit'!$Z$41,IF(F81="Scenario2PBT8",'Minor retrofit'!$AA$41,IF(F81="Scenario3PBT8",'Minor retrofit'!$AB$41,"")))&amp;IF(F81="Scenario1PBT9",'Minor retrofit'!$AC$41,IF(F81="Scenario2PBT9",'Minor retrofit'!$AD$41,IF(F81="Scenario3PBT9",'Minor retrofit'!$AE$41,"")))&amp;IF(F81="Scenario1PBT10",'Minor retrofit'!$AF$41,IF(F81="Scenario2PBT10",'Minor retrofit'!$AG$41,IF(F81="Scenario3PBT10",'Minor retrofit'!$AH$41,"")))&amp;IF(F81="Scenario1PBT11",'Minor retrofit'!$AI$41,IF(F81="Scenario2PBT11",'Minor retrofit'!$AJ$41,IF(F81="Scenario3PBT11",'Minor retrofit'!$AK$41,"")))&amp;IF(F81="Scenario1PBT12",'Minor retrofit'!$AL$41,IF(F81="Scenario2PBT12",'Minor retrofit'!$AM$41,IF(F81="Scenario3PBT12",'Minor retrofit'!$AN$41,"")))&amp;IF(F81="Scenario1PBT13",'Minor retrofit'!$AO$41,IF(F81="Scenario2PBT13",'Minor retrofit'!$AP$41,IF(F81="Scenario3PBT13",'Minor retrofit'!$AQ$41,"")))&amp;IF(F81="Scenario1PBT14",'Minor retrofit'!$AR$41,IF(F81="Scenario2PBT14",'Minor retrofit'!$AS$41,IF(F81="Scenario3PBT14",'Minor retrofit'!$AT$41,"")))&amp;IF(F81="Scenario1PBT15",'Minor retrofit'!$AU$41,IF(F81="Scenario2PBT15",'Minor retrofit'!$AV$41,IF(F81="Scenario3PBT15",'Minor retrofit'!$AW$41,"")))</f>
        <v/>
      </c>
      <c r="X81" s="117">
        <f t="shared" si="57"/>
        <v>0</v>
      </c>
      <c r="Y81" s="117" t="str">
        <f>IF(F81="Scenario1PBT1",'Minor retrofit'!$E$43,IF(F81="Scenario2PBT1",'Minor retrofit'!$F$43,IF(F81="Scenario3PBT1",'Minor retrofit'!$G$43,"")))&amp;IF(F81="Scenario1PBT2",'Minor retrofit'!$H$43,IF(F81="Scenario2PBT2",'Minor retrofit'!$I$43,IF(F81="Scenario3PBT2",'Minor retrofit'!$J$43,"")))&amp;IF(F81="Scenario1PBT3",'Minor retrofit'!$K$43,IF(F81="Scenario2PBT3",'Minor retrofit'!$L$43,IF(F81="Scenario3PBT3",'Minor retrofit'!$M$43,"")))&amp;IF(F81="Scenario1PBT4",'Minor retrofit'!$N$43,IF(F81="Scenario2PBT4",'Minor retrofit'!$O$43,IF(F81="Scenario3PBT4",'Minor retrofit'!$P$43,"")))&amp;IF(F81="Scenario1PBT5",'Minor retrofit'!$Q$43,IF(F81="Scenario2PBT5",'Minor retrofit'!$R$43,IF(F81="Scenario3PBT5",'Minor retrofit'!$S$43,"")))&amp;IF(F81="Scenario1PBT6",'Minor retrofit'!$T$43,IF(F81="Scenario2PBT6",'Minor retrofit'!$U$43,IF(F81="Scenario3PBT6",'Minor retrofit'!$V$43,"")))&amp;IF(F81="Scenario1PBT7",'Minor retrofit'!$W$43,IF(F81="Scenario2PBT7",'Minor retrofit'!$X$43,IF(F81="Scenario3PBT7",'Minor retrofit'!$Y$43,"")))&amp;IF(F81="Scenario1PBT8",'Minor retrofit'!$Z$43,IF(F81="Scenario2PBT8",'Minor retrofit'!$AA$43,IF(F81="Scenario3PBT8",'Minor retrofit'!$AB$43,"")))&amp;IF(F81="Scenario1PBT9",'Minor retrofit'!$AC$43,IF(F81="Scenario2PBT9",'Minor retrofit'!$AD$43,IF(F81="Scenario3PBT9",'Minor retrofit'!$AE$43,"")))&amp;IF(F81="Scenario1PBT10",'Minor retrofit'!$AF$43,IF(F81="Scenario2PBT10",'Minor retrofit'!$AG$43,IF(F81="Scenario3PBT10",'Minor retrofit'!$AH$43,"")))&amp;IF(F81="Scenario1PBT11",'Minor retrofit'!$AI$43,IF(F81="Scenario2PBT11",'Minor retrofit'!$AJ$43,IF(F81="Scenario3PBT11",'Minor retrofit'!$AK$43,"")))&amp;IF(F81="Scenario1PBT12",'Minor retrofit'!$AL$43,IF(F81="Scenario2PBT12",'Minor retrofit'!$AM$43,IF(F81="Scenario3PBT12",'Minor retrofit'!$AN$43,"")))&amp;IF(F81="Scenario1PBT13",'Minor retrofit'!$AO$43,IF(F81="Scenario2PBT13",'Minor retrofit'!$AP$43,IF(F81="Scenario3PBT13",'Minor retrofit'!$AQ$43,"")))&amp;IF(F81="Scenario1PBT14",'Minor retrofit'!$AR$43,IF(F81="Scenario2PBT14",'Minor retrofit'!$AS$43,IF(F81="Scenario3PBT14",'Minor retrofit'!$AT$43,"")))&amp;IF(F81="Scenario1PBT15",'Minor retrofit'!$AU$43,IF(F81="Scenario2PBT15",'Minor retrofit'!$AV$43,IF(F81="Scenario3PBT15",'Minor retrofit'!$AW$43,"")))</f>
        <v/>
      </c>
      <c r="Z81" s="117">
        <f t="shared" si="58"/>
        <v>0</v>
      </c>
      <c r="AA81" s="178" t="str">
        <f>IF(F81="Scenario1PBT1",'Minor retrofit'!$E$102,IF(F81="Scenario2PBT1",'Minor retrofit'!$F$102,IF(F81="Scenario3PBT1",'Minor retrofit'!$G$102,"")))&amp;IF(F81="Scenario1PBT2",'Minor retrofit'!$H$102,IF(F81="Scenario2PBT2",'Minor retrofit'!$I$102,IF(F81="Scenario3PBT2",'Minor retrofit'!$J$102,"")))&amp;IF(F81="Scenario1PBT3",'Minor retrofit'!$K$102,IF(F81="Scenario2PBT3",'Minor retrofit'!$L$102,IF(F81="Scenario3PBT3",'Minor retrofit'!$M$102,"")))&amp;IF(F81="Scenario1PBT4",'Minor retrofit'!$N$102,IF(F81="Scenario2PBT4",'Minor retrofit'!$O$102,IF(F81="Scenario3PBT4",'Minor retrofit'!$P$102,"")))&amp;IF(F81="Scenario1PBT5",'Minor retrofit'!$Q$102,IF(F81="Scenario2PBT5",'Minor retrofit'!$R$102,IF(F81="Scenario3PBT5",'Minor retrofit'!$S$102,"")))&amp;IF(F81="Scenario1PBT6",'Minor retrofit'!$T$102,IF(F81="Scenario2PBT6",'Minor retrofit'!$U$102,IF(F81="Scenario3PBT6",'Minor retrofit'!$V$102,"")))&amp;IF(F81="Scenario1PBT7",'Minor retrofit'!$W$102,IF(F81="Scenario2PBT7",'Minor retrofit'!$X$102,IF(F81="Scenario3PBT7",'Minor retrofit'!$Y$102,"")))&amp;IF(F81="Scenario1PBT8",'Minor retrofit'!$Z$102,IF(F81="Scenario2PBT8",'Minor retrofit'!$AA$102,IF(F81="Scenario3PBT8",'Minor retrofit'!$AB$102,"")))&amp;IF(F81="Scenario1PBT9",'Minor retrofit'!$AC$102,IF(F81="Scenario2PBT9",'Minor retrofit'!$AD$102,IF(F81="Scenario3PBT9",'Minor retrofit'!$AE$102,"")))&amp;IF(F81="Scenario1PBT10",'Minor retrofit'!$AF$102,IF(F81="Scenario2PBT10",'Minor retrofit'!$AG$102,IF(F81="Scenario3PBT10",'Minor retrofit'!$AH$102,"")))&amp;IF(F81="Scenario1PBT11",'Minor retrofit'!$AI$102,IF(F81="Scenario2PBT11",'Minor retrofit'!$AJ$102,IF(F81="Scenario3PBT11",'Minor retrofit'!$AK$102,"")))&amp;IF(F81="Scenario1PBT12",'Minor retrofit'!$AL$102,IF(F81="Scenario2PBT12",'Minor retrofit'!$AM$102,IF(F81="Scenario3PBT12",'Minor retrofit'!$AN$102,"")))&amp;IF(F81="Scenario1PBT13",'Minor retrofit'!$AO$102,IF(F81="Scenario2PBT13",'Minor retrofit'!$AP$102,IF(F81="Scenario3PBT13",'Minor retrofit'!$AQ$102,"")))&amp;IF(F81="Scenario1PBT14",'Minor retrofit'!$AR$102,IF(F81="Scenario2PBT14",'Minor retrofit'!$AS$102,IF(F81="Scenario3PBT14",'Minor retrofit'!$AT$102,"")))&amp;IF(F81="Scenario1PBT15",'Minor retrofit'!$AU$102,IF(F81="Scenario2PBT15",'Minor retrofit'!$AV$102,IF(F81="Scenario3PBT15",'Minor retrofit'!$AW$102,"")))</f>
        <v/>
      </c>
      <c r="AB81" s="179">
        <f t="shared" si="59"/>
        <v>0</v>
      </c>
      <c r="AC81" s="363" t="str">
        <f t="shared" si="73"/>
        <v/>
      </c>
      <c r="AD81" s="353">
        <f>IF(AC81="",IFERROR('Projection_Base-case'!G82-G81,0),0)</f>
        <v>0</v>
      </c>
      <c r="AE81" s="350">
        <f t="shared" si="60"/>
        <v>0</v>
      </c>
      <c r="AF81" s="361">
        <f>IFERROR(100*AD81/'Projection_Base-case'!G82,0)</f>
        <v>0</v>
      </c>
      <c r="AG81" s="352">
        <f>IF(AC81="",IFERROR('Projection_Base-case'!I82-I81,0),0)</f>
        <v>0</v>
      </c>
      <c r="AH81" s="353">
        <f t="shared" si="61"/>
        <v>0</v>
      </c>
      <c r="AI81" s="361">
        <f>IFERROR(100*AG81/'Projection_Base-case'!I82,0)</f>
        <v>0</v>
      </c>
      <c r="AJ81" s="352">
        <f>IF(AC81="",IFERROR('Projection_Base-case'!K82-K81,0),0)</f>
        <v>0</v>
      </c>
      <c r="AK81" s="353">
        <f t="shared" si="62"/>
        <v>0</v>
      </c>
      <c r="AL81" s="361">
        <f>IFERROR(100*AJ81/'Projection_Base-case'!K82,0)</f>
        <v>0</v>
      </c>
      <c r="AM81" s="352">
        <f>-IF(AC81="",IFERROR('Projection_Base-case'!M82-M81,0),0)</f>
        <v>0</v>
      </c>
      <c r="AN81" s="353">
        <f t="shared" si="63"/>
        <v>0</v>
      </c>
      <c r="AO81" s="354">
        <f>IFERROR(IF('Projection_Base-case'!N82&gt;0,100*AN81/'Projection_Base-case'!N82,100*AN81/N81),0)</f>
        <v>0</v>
      </c>
      <c r="AP81" s="355">
        <f>IF(AC81="",IFERROR('Projection_Base-case'!O82-O81,0),0)</f>
        <v>0</v>
      </c>
      <c r="AQ81" s="356">
        <f t="shared" si="64"/>
        <v>0</v>
      </c>
      <c r="AR81" s="356">
        <f>IFERROR(100*AP81/'Projection_Base-case'!O82,0)</f>
        <v>0</v>
      </c>
      <c r="AS81" s="355">
        <f>IF(AC81="",IFERROR('Projection_Base-case'!Q82-Q81,0),0)</f>
        <v>0</v>
      </c>
      <c r="AT81" s="356">
        <f t="shared" si="65"/>
        <v>0</v>
      </c>
      <c r="AU81" s="356">
        <f>IFERROR(100*AS81/'Projection_Base-case'!Q82,0)</f>
        <v>0</v>
      </c>
      <c r="AV81" s="355">
        <f>IF(AC81="",IFERROR('Projection_Base-case'!S82-S81,0),0)</f>
        <v>0</v>
      </c>
      <c r="AW81" s="356">
        <f t="shared" si="66"/>
        <v>0</v>
      </c>
      <c r="AX81" s="357">
        <f>IFERROR(100*AV81/'Projection_Base-case'!S82,0)</f>
        <v>0</v>
      </c>
      <c r="AY81" s="358">
        <f>IF(AC81="",IFERROR('Projection_Base-case'!U82-U81,0),0)</f>
        <v>0</v>
      </c>
      <c r="AZ81" s="359">
        <f t="shared" si="67"/>
        <v>0</v>
      </c>
      <c r="BA81" s="359">
        <f>IFERROR(100*AY81/'Projection_Base-case'!U82,0)</f>
        <v>0</v>
      </c>
      <c r="BB81" s="358">
        <f>IF(AC81="",IFERROR('Projection_Base-case'!W82-W81,0),0)</f>
        <v>0</v>
      </c>
      <c r="BC81" s="359">
        <f t="shared" si="68"/>
        <v>0</v>
      </c>
      <c r="BD81" s="359">
        <f>IFERROR(100*BB81/'Projection_Base-case'!W82,0)</f>
        <v>0</v>
      </c>
      <c r="BE81" s="358">
        <f>IF(AC81="",IFERROR('Projection_Base-case'!Y82-Y81,0),0)</f>
        <v>0</v>
      </c>
      <c r="BF81" s="359">
        <f t="shared" si="69"/>
        <v>0</v>
      </c>
      <c r="BG81" s="359">
        <f>IFERROR(100*BE81/'Projection_Base-case'!Y82,0)</f>
        <v>0</v>
      </c>
      <c r="BH81" s="359">
        <f t="shared" si="70"/>
        <v>0</v>
      </c>
      <c r="BI81" s="360">
        <f t="shared" si="71"/>
        <v>0</v>
      </c>
    </row>
    <row r="82" spans="1:61">
      <c r="A82" s="205">
        <v>78</v>
      </c>
      <c r="B82" s="347">
        <f>IF('Projection_Base-case'!B83&lt;&gt;"",'Projection_Base-case'!B83,0)</f>
        <v>0</v>
      </c>
      <c r="C82" s="347">
        <f>IF('Projection_Base-case'!C83&lt;&gt;"",'Projection_Base-case'!C83,0)</f>
        <v>0</v>
      </c>
      <c r="D82" s="365">
        <f>IF('Projection_Base-case'!D83&lt;&gt;"",'Projection_Base-case'!D83,0)</f>
        <v>0</v>
      </c>
      <c r="E82" s="369"/>
      <c r="F82" s="367" t="str">
        <f t="shared" si="72"/>
        <v>0</v>
      </c>
      <c r="G82" s="206" t="str">
        <f>IF(F82="Scenario1PBT1",'Minor retrofit'!$E$7,IF(F82="Scenario2PBT1",'Minor retrofit'!$F$7,IF(F82="Scenario3PBT1",'Minor retrofit'!$G$7,"")))&amp;IF(F82="Scenario1PBT2",'Minor retrofit'!$H$7,IF(F82="Scenario2PBT2",'Minor retrofit'!$I$7,IF(F82="Scenario3PBT2",'Minor retrofit'!$J$7,"")))&amp;IF(F82="Scenario1PBT3",'Minor retrofit'!$K$7,IF(F82="Scenario2PBT3",'Minor retrofit'!$L$7,IF(F82="Scenario3PBT3",'Minor retrofit'!$M$7,"")))&amp;IF(F82="Scenario1PBT4",'Minor retrofit'!$N$7,IF(F82="Scenario2PBT4",'Minor retrofit'!$O$7,IF(F82="Scenario3PBT4",'Minor retrofit'!$P$7,"")))&amp;IF(F82="Scenario1PBT5",'Minor retrofit'!$Q$7,IF(F82="Scenario2PBT5",'Minor retrofit'!$R$7,IF(F82="Scenario3PBT5",'Minor retrofit'!$S$7,"")))&amp;IF(F82="Scenario1PBT6",'Minor retrofit'!$T$7,IF(F82="Scenario2PBT6",'Minor retrofit'!$U$7,IF(F82="Scenario3PBT6",'Minor retrofit'!$V$7,"")))&amp;IF(F82="Scenario1PBT7",'Minor retrofit'!$W$7,IF(F82="Scenario2PBT7",'Minor retrofit'!$X$7,IF(F82="Scenario3PBT7",'Minor retrofit'!$Y$7,"")))&amp;IF(F82="Scenario1PBT8",'Minor retrofit'!$Z$7,IF(F82="Scenario2PBT8",'Minor retrofit'!$AA$7,IF(F82="Scenario3PBT8",'Minor retrofit'!$AB$7,"")))&amp;IF(F82="Scenario1PBT9",'Minor retrofit'!$AC$7,IF(F82="Scenario2PBT9",'Minor retrofit'!$AD$7,IF(F82="Scenario3PBT9",'Minor retrofit'!$AE$7,"")))&amp;IF(F82="Scenario1PBT10",'Minor retrofit'!$AF$7,IF(F82="Scenario2PBT10",'Minor retrofit'!$AG$7,IF(F82="Scenario3PBT10",'Minor retrofit'!$AH$7,"")))&amp;IF(F82="Scenario1PBT11",'Minor retrofit'!$AI$7,IF(F82="Scenario2PBT11",'Minor retrofit'!$AJ$7,IF(F82="Scenario3PBT11",'Minor retrofit'!$AK$7,"")))&amp;IF(F82="Scenario1PBT12",'Minor retrofit'!$AL$7,IF(F82="Scenario2PBT12",'Minor retrofit'!$AM$7,IF(F82="Scenario3PBT12",'Minor retrofit'!$AN$7,"")))&amp;IF(F82="Scenario1PBT13",'Minor retrofit'!$AO$7,IF(F82="Scenario2PBT13",'Minor retrofit'!$AP$7,IF(F82="Scenario3PBT13",'Minor retrofit'!$AQ$7,"")))&amp;IF(F82="Scenario1PBT14",'Minor retrofit'!$AR$7,IF(F82="Scenario2PBT14",'Minor retrofit'!$AS$7,IF(F82="Scenario3PBT14",'Minor retrofit'!$AT$7,"")))&amp;IF(F82="Scenario1PBT15",'Minor retrofit'!$AU$7,IF(F82="Scenario2PBT15",'Minor retrofit'!$AV$7,IF(F82="Scenario3PBT15",'Minor retrofit'!$AW$7,"")))</f>
        <v/>
      </c>
      <c r="H82" s="117">
        <f t="shared" si="49"/>
        <v>0</v>
      </c>
      <c r="I82" s="117" t="str">
        <f>IF(F82="Scenario1PBT1",'Minor retrofit'!$E$17,IF(F82="Scenario2PBT1",'Minor retrofit'!$F$17,IF(F82="Scenario3PBT1",'Minor retrofit'!$G$17,"")))&amp;IF(F82="Scenario1PBT2",'Minor retrofit'!$H$17,IF(F82="Scenario2PBT2",'Minor retrofit'!$I$17,IF(F82="Scenario3PBT2",'Minor retrofit'!$J$17,"")))&amp;IF(F82="Scenario1PBT3",'Minor retrofit'!$K$17,IF(F82="Scenario2PBT3",'Minor retrofit'!$L$17,IF(F82="Scenario3PBT3",'Minor retrofit'!$M$17,"")))&amp;IF(F82="Scenario1PBT4",'Minor retrofit'!$N$17,IF(F82="Scenario2PBT4",'Minor retrofit'!$O$17,IF(F82="Scenario3PBT4",'Minor retrofit'!$P$17,"")))&amp;IF(F82="Scenario1PBT5",'Minor retrofit'!$Q$17,IF(F82="Scenario2PBT5",'Minor retrofit'!$R$17,IF(F82="Scenario3PBT5",'Minor retrofit'!$S$17,"")))&amp;IF(F82="Scenario1PBT6",'Minor retrofit'!$T$17,IF(F82="Scenario2PBT6",'Minor retrofit'!$U$17,IF(F82="Scenario3PBT6",'Minor retrofit'!$V$17,"")))&amp;IF(F82="Scenario1PBT7",'Minor retrofit'!$W$17,IF(F82="Scenario2PBT7",'Minor retrofit'!$X$17,IF(F82="Scenario3PBT7",'Minor retrofit'!$Y$17,"")))&amp;IF(F82="Scenario1PBT8",'Minor retrofit'!$Z$17,IF(F82="Scenario2PBT8",'Minor retrofit'!$AA$17,IF(F82="Scenario3PBT8",'Minor retrofit'!$AB$17,"")))&amp;IF(F82="Scenario1PBT9",'Minor retrofit'!$AC$17,IF(F82="Scenario2PBT9",'Minor retrofit'!$AD$17,IF(F82="Scenario3PBT9",'Minor retrofit'!$AE$17,"")))&amp;IF(F82="Scenario1PBT10",'Minor retrofit'!$AF$17,IF(F82="Scenario2PBT10",'Minor retrofit'!$AG$17,IF(F82="Scenario3PBT10",'Minor retrofit'!$AH$17,"")))&amp;IF(F82="Scenario1PBT11",'Minor retrofit'!$AI$17,IF(F82="Scenario2PBT11",'Minor retrofit'!$AJ$17,IF(F82="Scenario3PBT11",'Minor retrofit'!$AK$17,"")))&amp;IF(F82="Scenario1PBT12",'Minor retrofit'!$AL$17,IF(F82="Scenario2PBT12",'Minor retrofit'!$AM$17,IF(F82="Scenario3PBT12",'Minor retrofit'!$AN$17,"")))&amp;IF(F82="Scenario1PBT13",'Minor retrofit'!$AO$17,IF(F82="Scenario2PBT13",'Minor retrofit'!$AP$17,IF(F82="Scenario3PBT13",'Minor retrofit'!$AQ$17,"")))&amp;IF(F82="Scenario1PBT14",'Minor retrofit'!$AR$17,IF(F82="Scenario2PBT14",'Minor retrofit'!$AS$17,IF(F82="Scenario3PBT14",'Minor retrofit'!$AT$17,"")))&amp;IF(F82="Scenario1PBT15",'Minor retrofit'!$AU$17,IF(F82="Scenario2PBT15",'Minor retrofit'!$AV$17,IF(F82="Scenario3PBT15",'Minor retrofit'!$AW$17,"")))</f>
        <v/>
      </c>
      <c r="J82" s="117">
        <f t="shared" si="50"/>
        <v>0</v>
      </c>
      <c r="K82" s="117" t="str">
        <f>IF(F82="Scenario1PBT1",'Minor retrofit'!$E$19,IF(F82="Scenario2PBT1",'Minor retrofit'!$F$19,IF(F82="Scenario3PBT1",'Minor retrofit'!$G$19,"")))&amp;IF(F82="Scenario1PBT2",'Minor retrofit'!$H$19,IF(F82="Scenario2PBT2",'Minor retrofit'!$I$19,IF(F82="Scenario3PBT2",'Minor retrofit'!$J$19,"")))&amp;IF(F82="Scenario1PBT3",'Minor retrofit'!$K$19,IF(F82="Scenario2PBT3",'Minor retrofit'!$L$19,IF(F82="Scenario3PBT3",'Minor retrofit'!$M$19,"")))&amp;IF(F82="Scenario1PBT4",'Minor retrofit'!$N$19,IF(F82="Scenario2PBT4",'Minor retrofit'!$O$19,IF(F82="Scenario3PBT4",'Minor retrofit'!$P$19,"")))&amp;IF(F82="Scenario1PBT5",'Minor retrofit'!$Q$19,IF(F82="Scenario2PBT5",'Minor retrofit'!$R$19,IF(F82="Scenario3PBT5",'Minor retrofit'!$S$19,"")))&amp;IF(F82="Scenario1PBT6",'Minor retrofit'!$T$19,IF(F82="Scenario2PBT6",'Minor retrofit'!$U$19,IF(F82="Scenario3PBT6",'Minor retrofit'!$V$19,"")))&amp;IF(F82="Scenario1PBT7",'Minor retrofit'!$W$19,IF(F82="Scenario2PBT7",'Minor retrofit'!$X$19,IF(F82="Scenario3PBT7",'Minor retrofit'!$Y$19,"")))&amp;IF(F82="Scenario1PBT8",'Minor retrofit'!$Z$19,IF(F82="Scenario2PBT8",'Minor retrofit'!$AA$19,IF(F82="Scenario3PBT8",'Minor retrofit'!$AB$19,"")))&amp;IF(F82="Scenario1PBT9",'Minor retrofit'!$AC$19,IF(F82="Scenario2PBT9",'Minor retrofit'!$AD$19,IF(F82="Scenario3PBT9",'Minor retrofit'!$AE$19,"")))&amp;IF(F82="Scenario1PBT10",'Minor retrofit'!$AF$19,IF(F82="Scenario2PBT10",'Minor retrofit'!$AG$19,IF(F82="Scenario3PBT10",'Minor retrofit'!$AH$19,"")))&amp;IF(F82="Scenario1PBT11",'Minor retrofit'!$AI$19,IF(F82="Scenario2PBT11",'Minor retrofit'!$AJ$19,IF(F82="Scenario3PBT11",'Minor retrofit'!$AK$19,"")))&amp;IF(F82="Scenario1PBT12",'Minor retrofit'!$AL$19,IF(F82="Scenario2PBT12",'Minor retrofit'!$AM$19,IF(F82="Scenario3PBT12",'Minor retrofit'!$AN$19,"")))&amp;IF(F82="Scenario1PBT13",'Minor retrofit'!$AO$19,IF(F82="Scenario2PBT13",'Minor retrofit'!$AP$19,IF(F82="Scenario3PBT13",'Minor retrofit'!$AQ$19,"")))&amp;IF(F82="Scenario1PBT14",'Minor retrofit'!$AR$19,IF(F82="Scenario2PBT14",'Minor retrofit'!$AS$19,IF(F82="Scenario3PBT14",'Minor retrofit'!$AT$19,"")))&amp;IF(F82="Scenario1PBT15",'Minor retrofit'!$AU$19,IF(F82="Scenario2PBT15",'Minor retrofit'!$AV$19,IF(F82="Scenario3PBT15",'Minor retrofit'!$AW$19,"")))</f>
        <v/>
      </c>
      <c r="L82" s="117">
        <f t="shared" si="51"/>
        <v>0</v>
      </c>
      <c r="M82" s="117" t="str">
        <f>IF(F82="Scenario1PBT1",'Minor retrofit'!$E$21,IF(F82="Scenario2PBT1",'Minor retrofit'!$F$21,IF(F82="Scenario3PBT1",'Minor retrofit'!$G$21,"")))&amp;IF(F82="Scenario1PBT2",'Minor retrofit'!$H$21,IF(F82="Scenario2PBT2",'Minor retrofit'!$I$21,IF(F82="Scenario3PBT2",'Minor retrofit'!$J$21,"")))&amp;IF(F82="Scenario1PBT3",'Minor retrofit'!$K$21,IF(F82="Scenario2PBT3",'Minor retrofit'!$L$21,IF(F82="Scenario3PBT3",'Minor retrofit'!$M$21,"")))&amp;IF(F82="Scenario1PBT4",'Minor retrofit'!$N$21,IF(F82="Scenario2PBT4",'Minor retrofit'!$O$21,IF(F82="Scenario3PBT4",'Minor retrofit'!$P$21,"")))&amp;IF(F82="Scenario1PBT5",'Minor retrofit'!$Q$21,IF(F82="Scenario2PBT5",'Minor retrofit'!$R$21,IF(F82="Scenario3PBT5",'Minor retrofit'!$S$21,"")))&amp;IF(F82="Scenario1PBT6",'Minor retrofit'!$T$21,IF(F82="Scenario2PBT6",'Minor retrofit'!$U$21,IF(F82="Scenario3PBT6",'Minor retrofit'!$V$21,"")))&amp;IF(F82="Scenario1PBT7",'Minor retrofit'!$W$21,IF(F82="Scenario2PBT7",'Minor retrofit'!$X$21,IF(F82="Scenario3PBT7",'Minor retrofit'!$Y$21,"")))&amp;IF(F82="Scenario1PBT8",'Minor retrofit'!$Z$21,IF(F82="Scenario2PBT8",'Minor retrofit'!$AA$21,IF(F82="Scenario3PBT8",'Minor retrofit'!$AB$21,"")))&amp;IF(F82="Scenario1PBT9",'Minor retrofit'!$AC$21,IF(F82="Scenario2PBT9",'Minor retrofit'!$AD$21,IF(F82="Scenario3PBT9",'Minor retrofit'!$AE$21,"")))&amp;IF(F82="Scenario1PBT10",'Minor retrofit'!$AF$21,IF(F82="Scenario2PBT10",'Minor retrofit'!$AG$21,IF(F82="Scenario3PBT10",'Minor retrofit'!$AH$21,"")))&amp;IF(F82="Scenario1PBT11",'Minor retrofit'!$AI$21,IF(F82="Scenario2PBT11",'Minor retrofit'!$AJ$21,IF(F82="Scenario3PBT11",'Minor retrofit'!$AK$21,"")))&amp;IF(F82="Scenario1PBT12",'Minor retrofit'!$AL$21,IF(F82="Scenario2PBT12",'Minor retrofit'!$AM$21,IF(F82="Scenario3PBT12",'Minor retrofit'!$AN$21,"")))&amp;IF(F82="Scenario1PBT13",'Minor retrofit'!$AO$21,IF(F82="Scenario2PBT13",'Minor retrofit'!$AP$21,IF(F82="Scenario3PBT13",'Minor retrofit'!$AQ$21,"")))&amp;IF(F82="Scenario1PBT14",'Minor retrofit'!$AR$21,IF(F82="Scenario2PBT14",'Minor retrofit'!$AS$21,IF(F82="Scenario3PBT14",'Minor retrofit'!$AT$21,"")))&amp;IF(F82="Scenario1PBT15",'Minor retrofit'!$AU$21,IF(F82="Scenario2PBT15",'Minor retrofit'!$AV$21,IF(F82="Scenario3PBT15",'Minor retrofit'!$AW$21,"")))</f>
        <v/>
      </c>
      <c r="N82" s="118">
        <f t="shared" si="52"/>
        <v>0</v>
      </c>
      <c r="O82" s="206" t="str">
        <f>IF(F82="Scenario1PBT1",'Minor retrofit'!$E$24,IF(F82="Scenario2PBT1",'Minor retrofit'!$F$24,IF(F82="Scenario3PBT1",'Minor retrofit'!$G$24,"")))&amp;IF(F82="Scenario1PBT2",'Minor retrofit'!$H$24,IF(F82="Scenario2PBT2",'Minor retrofit'!$I$24,IF(F82="Scenario3PBT2",'Minor retrofit'!$J$24,"")))&amp;IF(F82="Scenario1PBT3",'Minor retrofit'!$K$24,IF(F82="Scenario2PBT3",'Minor retrofit'!$L$24,IF(F82="Scenario3PBT3",'Minor retrofit'!$M$24,"")))&amp;IF(F82="Scenario1PBT4",'Minor retrofit'!$N$24,IF(F82="Scenario2PBT4",'Minor retrofit'!$O$24,IF(F82="Scenario3PBT4",'Minor retrofit'!$P$24,"")))&amp;IF(F82="Scenario1PBT5",'Minor retrofit'!$Q$24,IF(F82="Scenario2PBT5",'Minor retrofit'!$R$24,IF(F82="Scenario3PBT5",'Minor retrofit'!$S$24,"")))&amp;IF(F82="Scenario1PBT6",'Minor retrofit'!$T$24,IF(F82="Scenario2PBT6",'Minor retrofit'!$U$24,IF(F82="Scenario3PBT6",'Minor retrofit'!$V$24,"")))&amp;IF(F82="Scenario1PBT7",'Minor retrofit'!$W$24,IF(F82="Scenario2PBT7",'Minor retrofit'!$X$24,IF(F82="Scenario3PBT7",'Minor retrofit'!$Y$24,"")))&amp;IF(F82="Scenario1PBT8",'Minor retrofit'!$Z$24,IF(F82="Scenario2PBT8",'Minor retrofit'!$AA$24,IF(F82="Scenario3PBT8",'Minor retrofit'!$AB$24,"")))&amp;IF(F82="Scenario1PBT9",'Minor retrofit'!$AC$24,IF(F82="Scenario2PBT9",'Minor retrofit'!$AD$24,IF(F82="Scenario3PBT9",'Minor retrofit'!$AE$24,"")))&amp;IF(F82="Scenario1PBT10",'Minor retrofit'!$AF$24,IF(F82="Scenario2PBT10",'Minor retrofit'!$AG$24,IF(F82="Scenario3PBT10",'Minor retrofit'!$AH$24,"")))&amp;IF(F82="Scenario1PBT11",'Minor retrofit'!$AI$24,IF(F82="Scenario2PBT11",'Minor retrofit'!$AJ$24,IF(F82="Scenario3PBT11",'Minor retrofit'!$AK$24,"")))&amp;IF(F82="Scenario1PBT12",'Minor retrofit'!$AL$24,IF(F82="Scenario2PBT12",'Minor retrofit'!$AM$24,IF(F82="Scenario3PBT12",'Minor retrofit'!$AN$24,"")))&amp;IF(F82="Scenario1PBT13",'Minor retrofit'!$AO$24,IF(F82="Scenario2PBT13",'Minor retrofit'!$AP$24,IF(F82="Scenario3PBT13",'Minor retrofit'!$AQ$24,"")))&amp;IF(F82="Scenario1PBT14",'Minor retrofit'!$AR$24,IF(F82="Scenario2PBT14",'Minor retrofit'!$AS$24,IF(F82="Scenario3PBT14",'Minor retrofit'!$AT$24,"")))&amp;IF(F82="Scenario1PBT15",'Minor retrofit'!$AU$24,IF(F82="Scenario2PBT15",'Minor retrofit'!$AV$24,IF(F82="Scenario3PBT15",'Minor retrofit'!$AW$24,"")))</f>
        <v/>
      </c>
      <c r="P82" s="117">
        <f t="shared" si="53"/>
        <v>0</v>
      </c>
      <c r="Q82" s="117" t="str">
        <f>IF(F82="Scenario1PBT1",'Minor retrofit'!$E$26,IF(F82="Scenario2PBT1",'Minor retrofit'!$F$26,IF(F82="Scenario3PBT1",'Minor retrofit'!$G$26,"")))&amp;IF(F82="Scenario1PBT2",'Minor retrofit'!$H$26,IF(F82="Scenario2PBT2",'Minor retrofit'!$I$26,IF(F82="Scenario3PBT2",'Minor retrofit'!$J$26,"")))&amp;IF(F82="Scenario1PBT3",'Minor retrofit'!$K$26,IF(F82="Scenario2PBT3",'Minor retrofit'!$L$26,IF(F82="Scenario3PBT3",'Minor retrofit'!$M$26,"")))&amp;IF(F82="Scenario1PBT4",'Minor retrofit'!$N$26,IF(F82="Scenario2PBT4",'Minor retrofit'!$O$26,IF(F82="Scenario3PBT4",'Minor retrofit'!$P$26,"")))&amp;IF(F82="Scenario1PBT5",'Minor retrofit'!$Q$26,IF(F82="Scenario2PBT5",'Minor retrofit'!$R$26,IF(F82="Scenario3PBT5",'Minor retrofit'!$S$26,"")))&amp;IF(F82="Scenario1PBT6",'Minor retrofit'!$T$26,IF(F82="Scenario2PBT6",'Minor retrofit'!$U$26,IF(F82="Scenario3PBT6",'Minor retrofit'!$V$26,"")))&amp;IF(F82="Scenario1PBT7",'Minor retrofit'!$W$26,IF(F82="Scenario2PBT7",'Minor retrofit'!$X$26,IF(F82="Scenario3PBT7",'Minor retrofit'!$Y$26,"")))&amp;IF(F82="Scenario1PBT8",'Minor retrofit'!$Z$26,IF(F82="Scenario2PBT8",'Minor retrofit'!$AA$26,IF(F82="Scenario3PBT8",'Minor retrofit'!$AB$26,"")))&amp;IF(F82="Scenario1PBT9",'Minor retrofit'!$AC$26,IF(F82="Scenario2PBT9",'Minor retrofit'!$AD$26,IF(F82="Scenario3PBT9",'Minor retrofit'!$AE$26,"")))&amp;IF(F82="Scenario1PBT10",'Minor retrofit'!$AF$26,IF(F82="Scenario2PBT10",'Minor retrofit'!$AG$26,IF(F82="Scenario3PBT10",'Minor retrofit'!$AH$26,"")))&amp;IF(F82="Scenario1PBT11",'Minor retrofit'!$AI$26,IF(F82="Scenario2PBT11",'Minor retrofit'!$AJ$26,IF(F82="Scenario3PBT11",'Minor retrofit'!$AK$26,"")))&amp;IF(F82="Scenario1PBT12",'Minor retrofit'!$AL$26,IF(F82="Scenario2PBT12",'Minor retrofit'!$AM$26,IF(F82="Scenario3PBT12",'Minor retrofit'!$AN$26,"")))&amp;IF(F82="Scenario1PBT13",'Minor retrofit'!$AO$26,IF(F82="Scenario2PBT13",'Minor retrofit'!$AP$26,IF(F82="Scenario3PBT13",'Minor retrofit'!$AQ$26,"")))&amp;IF(F82="Scenario1PBT14",'Minor retrofit'!$AR$26,IF(F82="Scenario2PBT14",'Minor retrofit'!$AS$26,IF(F82="Scenario3PBT14",'Minor retrofit'!$AT$26,"")))&amp;IF(F82="Scenario1PBT15",'Minor retrofit'!$AU$26,IF(F82="Scenario2PBT15",'Minor retrofit'!$AV$26,IF(F82="Scenario3PBT15",'Minor retrofit'!$AW$26,"")))</f>
        <v/>
      </c>
      <c r="R82" s="117">
        <f t="shared" si="54"/>
        <v>0</v>
      </c>
      <c r="S82" s="117" t="str">
        <f>IF(F82="Scenario1PBT1",'Minor retrofit'!$E$28,IF(F82="Scenario2PBT1",'Minor retrofit'!$F$28,IF(F82="Scenario3PBT1",'Minor retrofit'!$G$28,"")))&amp;IF(F82="Scenario1PBT2",'Minor retrofit'!$H$28,IF(F82="Scenario2PBT2",'Minor retrofit'!$I$28,IF(F82="Scenario3PBT2",'Minor retrofit'!$J$28,"")))&amp;IF(F82="Scenario1PBT3",'Minor retrofit'!$K$28,IF(F82="Scenario2PBT3",'Minor retrofit'!$L$28,IF(F82="Scenario3PBT3",'Minor retrofit'!$M$28,"")))&amp;IF(F82="Scenario1PBT4",'Minor retrofit'!$N$28,IF(F82="Scenario2PBT4",'Minor retrofit'!$O$28,IF(F82="Scenario3PBT4",'Minor retrofit'!$P$28,"")))&amp;IF(F82="Scenario1PBT5",'Minor retrofit'!$Q$28,IF(F82="Scenario2PBT5",'Minor retrofit'!$R$28,IF(F82="Scenario3PBT5",'Minor retrofit'!$S$28,"")))&amp;IF(F82="Scenario1PBT6",'Minor retrofit'!$T$28,IF(F82="Scenario2PBT6",'Minor retrofit'!$U$28,IF(F82="Scenario3PBT6",'Minor retrofit'!$V$28,"")))&amp;IF(F82="Scenario1PBT7",'Minor retrofit'!$W$28,IF(F82="Scenario2PBT7",'Minor retrofit'!$X$28,IF(F82="Scenario3PBT7",'Minor retrofit'!$Y$28,"")))&amp;IF(F82="Scenario1PBT8",'Minor retrofit'!$Z$28,IF(F82="Scenario2PBT8",'Minor retrofit'!$AA$28,IF(F82="Scenario3PBT8",'Minor retrofit'!$AB$28,"")))&amp;IF(F82="Scenario1PBT9",'Minor retrofit'!$AC$28,IF(F82="Scenario2PBT9",'Minor retrofit'!$AD$28,IF(F82="Scenario3PBT9",'Minor retrofit'!$AE$28,"")))&amp;IF(F82="Scenario1PBT10",'Minor retrofit'!$AF$28,IF(F82="Scenario2PBT10",'Minor retrofit'!$AG$28,IF(F82="Scenario3PBT10",'Minor retrofit'!$AH$28,"")))&amp;IF(F82="Scenario1PBT11",'Minor retrofit'!$AI$28,IF(F82="Scenario2PBT11",'Minor retrofit'!$AJ$28,IF(F82="Scenario3PBT11",'Minor retrofit'!$AK$28,"")))&amp;IF(F82="Scenario1PBT12",'Minor retrofit'!$AL$28,IF(F82="Scenario2PBT12",'Minor retrofit'!$AM$28,IF(F82="Scenario3PBT12",'Minor retrofit'!$AN$28,"")))&amp;IF(F82="Scenario1PBT13",'Minor retrofit'!$AO$28,IF(F82="Scenario2PBT13",'Minor retrofit'!$AP$28,IF(F82="Scenario3PBT13",'Minor retrofit'!$AQ$28,"")))&amp;IF(F82="Scenario1PBT14",'Minor retrofit'!$AR$28,IF(F82="Scenario2PBT14",'Minor retrofit'!$AS$28,IF(F82="Scenario3PBT14",'Minor retrofit'!$AT$28,"")))&amp;IF(F82="Scenario1PBT15",'Minor retrofit'!$AU$28,IF(F82="Scenario2PBT15",'Minor retrofit'!$AV$28,IF(F82="Scenario3PBT15",'Minor retrofit'!$AW$28,"")))</f>
        <v/>
      </c>
      <c r="T82" s="207">
        <f t="shared" si="55"/>
        <v>0</v>
      </c>
      <c r="U82" s="206" t="str">
        <f>IF(F82="Scenario1PBT1",'Minor retrofit'!$E$39,IF(F82="Scenario2PBT1",'Minor retrofit'!$F$39,IF(F82="Scenario3PBT1",'Minor retrofit'!$G$39,"")))&amp;IF(F82="Scenario1PBT2",'Minor retrofit'!$H$39,IF(F82="Scenario2PBT2",'Minor retrofit'!$I$39,IF(F82="Scenario3PBT2",'Minor retrofit'!$J$39,"")))&amp;IF(F82="Scenario1PBT3",'Minor retrofit'!$K$39,IF(F82="Scenario2PBT3",'Minor retrofit'!$L$39,IF(F82="Scenario3PBT3",'Minor retrofit'!$M$39,"")))&amp;IF(F82="Scenario1PBT4",'Minor retrofit'!$N$39,IF(F82="Scenario2PBT4",'Minor retrofit'!$O$39,IF(F82="Scenario3PBT4",'Minor retrofit'!$P$39,"")))&amp;IF(F82="Scenario1PBT5",'Minor retrofit'!$Q$39,IF(F82="Scenario2PBT5",'Minor retrofit'!$R$39,IF(F82="Scenario3PBT5",'Minor retrofit'!$S$39,"")))&amp;IF(F82="Scenario1PBT6",'Minor retrofit'!$T$39,IF(F82="Scenario2PBT6",'Minor retrofit'!$U$39,IF(F82="Scenario3PBT6",'Minor retrofit'!$V$39,"")))&amp;IF(F82="Scenario1PBT7",'Minor retrofit'!$W$39,IF(F82="Scenario2PBT7",'Minor retrofit'!$X$39,IF(F82="Scenario3PBT7",'Minor retrofit'!$Y$39,"")))&amp;IF(F82="Scenario1PBT8",'Minor retrofit'!$Z$39,IF(F82="Scenario2PBT8",'Minor retrofit'!$AA$39,IF(F82="Scenario3PBT8",'Minor retrofit'!$AB$39,"")))&amp;IF(F82="Scenario1PBT9",'Minor retrofit'!$AC$39,IF(F82="Scenario2PBT9",'Minor retrofit'!$AD$39,IF(F82="Scenario3PBT9",'Minor retrofit'!$AE$39,"")))&amp;IF(F82="Scenario1PBT10",'Minor retrofit'!$AF$39,IF(F82="Scenario2PBT10",'Minor retrofit'!$AG$39,IF(F82="Scenario3PBT10",'Minor retrofit'!$AH$39,"")))&amp;IF(F82="Scenario1PBT11",'Minor retrofit'!$AI$39,IF(F82="Scenario2PBT11",'Minor retrofit'!$AJ$39,IF(F82="Scenario3PBT11",'Minor retrofit'!$AK$39,"")))&amp;IF(F82="Scenario1PBT12",'Minor retrofit'!$AL$39,IF(F82="Scenario2PBT12",'Minor retrofit'!$AM$39,IF(F82="Scenario3PBT12",'Minor retrofit'!$AN$39,"")))&amp;IF(F82="Scenario1PBT13",'Minor retrofit'!$AO$39,IF(F82="Scenario2PBT13",'Minor retrofit'!$AP$39,IF(F82="Scenario3PBT13",'Minor retrofit'!$AQ$39,"")))&amp;IF(F82="Scenario1PBT14",'Minor retrofit'!$AR$39,IF(F82="Scenario2PBT14",'Minor retrofit'!$AS$39,IF(F82="Scenario3PBT14",'Minor retrofit'!$AT$39,"")))&amp;IF(F82="Scenario1PBT15",'Minor retrofit'!$AU$39,IF(F82="Scenario2PBT15",'Minor retrofit'!$AV$39,IF(F82="Scenario3PBT15",'Minor retrofit'!$AW$39,"")))</f>
        <v/>
      </c>
      <c r="V82" s="117">
        <f t="shared" si="56"/>
        <v>0</v>
      </c>
      <c r="W82" s="117" t="str">
        <f>IF(F82="Scenario1PBT1",'Minor retrofit'!$E$41,IF(F82="Scenario2PBT1",'Minor retrofit'!$F$41,IF(F82="Scenario3PBT1",'Minor retrofit'!$G$41,"")))&amp;IF(F82="Scenario1PBT2",'Minor retrofit'!$H$41,IF(F82="Scenario2PBT2",'Minor retrofit'!$I$41,IF(F82="Scenario3PBT2",'Minor retrofit'!$J$41,"")))&amp;IF(F82="Scenario1PBT3",'Minor retrofit'!$K$41,IF(F82="Scenario2PBT3",'Minor retrofit'!$L$41,IF(F82="Scenario3PBT3",'Minor retrofit'!$M$41,"")))&amp;IF(F82="Scenario1PBT4",'Minor retrofit'!$N$41,IF(F82="Scenario2PBT4",'Minor retrofit'!$O$41,IF(F82="Scenario3PBT4",'Minor retrofit'!$P$41,"")))&amp;IF(F82="Scenario1PBT5",'Minor retrofit'!$Q$41,IF(F82="Scenario2PBT5",'Minor retrofit'!$R$41,IF(F82="Scenario3PBT5",'Minor retrofit'!$S$41,"")))&amp;IF(F82="Scenario1PBT6",'Minor retrofit'!$T$41,IF(F82="Scenario2PBT6",'Minor retrofit'!$U$41,IF(F82="Scenario3PBT6",'Minor retrofit'!$V$41,"")))&amp;IF(F82="Scenario1PBT7",'Minor retrofit'!$W$41,IF(F82="Scenario2PBT7",'Minor retrofit'!$X$41,IF(F82="Scenario3PBT7",'Minor retrofit'!$Y$41,"")))&amp;IF(F82="Scenario1PBT8",'Minor retrofit'!$Z$41,IF(F82="Scenario2PBT8",'Minor retrofit'!$AA$41,IF(F82="Scenario3PBT8",'Minor retrofit'!$AB$41,"")))&amp;IF(F82="Scenario1PBT9",'Minor retrofit'!$AC$41,IF(F82="Scenario2PBT9",'Minor retrofit'!$AD$41,IF(F82="Scenario3PBT9",'Minor retrofit'!$AE$41,"")))&amp;IF(F82="Scenario1PBT10",'Minor retrofit'!$AF$41,IF(F82="Scenario2PBT10",'Minor retrofit'!$AG$41,IF(F82="Scenario3PBT10",'Minor retrofit'!$AH$41,"")))&amp;IF(F82="Scenario1PBT11",'Minor retrofit'!$AI$41,IF(F82="Scenario2PBT11",'Minor retrofit'!$AJ$41,IF(F82="Scenario3PBT11",'Minor retrofit'!$AK$41,"")))&amp;IF(F82="Scenario1PBT12",'Minor retrofit'!$AL$41,IF(F82="Scenario2PBT12",'Minor retrofit'!$AM$41,IF(F82="Scenario3PBT12",'Minor retrofit'!$AN$41,"")))&amp;IF(F82="Scenario1PBT13",'Minor retrofit'!$AO$41,IF(F82="Scenario2PBT13",'Minor retrofit'!$AP$41,IF(F82="Scenario3PBT13",'Minor retrofit'!$AQ$41,"")))&amp;IF(F82="Scenario1PBT14",'Minor retrofit'!$AR$41,IF(F82="Scenario2PBT14",'Minor retrofit'!$AS$41,IF(F82="Scenario3PBT14",'Minor retrofit'!$AT$41,"")))&amp;IF(F82="Scenario1PBT15",'Minor retrofit'!$AU$41,IF(F82="Scenario2PBT15",'Minor retrofit'!$AV$41,IF(F82="Scenario3PBT15",'Minor retrofit'!$AW$41,"")))</f>
        <v/>
      </c>
      <c r="X82" s="117">
        <f t="shared" si="57"/>
        <v>0</v>
      </c>
      <c r="Y82" s="117" t="str">
        <f>IF(F82="Scenario1PBT1",'Minor retrofit'!$E$43,IF(F82="Scenario2PBT1",'Minor retrofit'!$F$43,IF(F82="Scenario3PBT1",'Minor retrofit'!$G$43,"")))&amp;IF(F82="Scenario1PBT2",'Minor retrofit'!$H$43,IF(F82="Scenario2PBT2",'Minor retrofit'!$I$43,IF(F82="Scenario3PBT2",'Minor retrofit'!$J$43,"")))&amp;IF(F82="Scenario1PBT3",'Minor retrofit'!$K$43,IF(F82="Scenario2PBT3",'Minor retrofit'!$L$43,IF(F82="Scenario3PBT3",'Minor retrofit'!$M$43,"")))&amp;IF(F82="Scenario1PBT4",'Minor retrofit'!$N$43,IF(F82="Scenario2PBT4",'Minor retrofit'!$O$43,IF(F82="Scenario3PBT4",'Minor retrofit'!$P$43,"")))&amp;IF(F82="Scenario1PBT5",'Minor retrofit'!$Q$43,IF(F82="Scenario2PBT5",'Minor retrofit'!$R$43,IF(F82="Scenario3PBT5",'Minor retrofit'!$S$43,"")))&amp;IF(F82="Scenario1PBT6",'Minor retrofit'!$T$43,IF(F82="Scenario2PBT6",'Minor retrofit'!$U$43,IF(F82="Scenario3PBT6",'Minor retrofit'!$V$43,"")))&amp;IF(F82="Scenario1PBT7",'Minor retrofit'!$W$43,IF(F82="Scenario2PBT7",'Minor retrofit'!$X$43,IF(F82="Scenario3PBT7",'Minor retrofit'!$Y$43,"")))&amp;IF(F82="Scenario1PBT8",'Minor retrofit'!$Z$43,IF(F82="Scenario2PBT8",'Minor retrofit'!$AA$43,IF(F82="Scenario3PBT8",'Minor retrofit'!$AB$43,"")))&amp;IF(F82="Scenario1PBT9",'Minor retrofit'!$AC$43,IF(F82="Scenario2PBT9",'Minor retrofit'!$AD$43,IF(F82="Scenario3PBT9",'Minor retrofit'!$AE$43,"")))&amp;IF(F82="Scenario1PBT10",'Minor retrofit'!$AF$43,IF(F82="Scenario2PBT10",'Minor retrofit'!$AG$43,IF(F82="Scenario3PBT10",'Minor retrofit'!$AH$43,"")))&amp;IF(F82="Scenario1PBT11",'Minor retrofit'!$AI$43,IF(F82="Scenario2PBT11",'Minor retrofit'!$AJ$43,IF(F82="Scenario3PBT11",'Minor retrofit'!$AK$43,"")))&amp;IF(F82="Scenario1PBT12",'Minor retrofit'!$AL$43,IF(F82="Scenario2PBT12",'Minor retrofit'!$AM$43,IF(F82="Scenario3PBT12",'Minor retrofit'!$AN$43,"")))&amp;IF(F82="Scenario1PBT13",'Minor retrofit'!$AO$43,IF(F82="Scenario2PBT13",'Minor retrofit'!$AP$43,IF(F82="Scenario3PBT13",'Minor retrofit'!$AQ$43,"")))&amp;IF(F82="Scenario1PBT14",'Minor retrofit'!$AR$43,IF(F82="Scenario2PBT14",'Minor retrofit'!$AS$43,IF(F82="Scenario3PBT14",'Minor retrofit'!$AT$43,"")))&amp;IF(F82="Scenario1PBT15",'Minor retrofit'!$AU$43,IF(F82="Scenario2PBT15",'Minor retrofit'!$AV$43,IF(F82="Scenario3PBT15",'Minor retrofit'!$AW$43,"")))</f>
        <v/>
      </c>
      <c r="Z82" s="117">
        <f t="shared" si="58"/>
        <v>0</v>
      </c>
      <c r="AA82" s="178" t="str">
        <f>IF(F82="Scenario1PBT1",'Minor retrofit'!$E$102,IF(F82="Scenario2PBT1",'Minor retrofit'!$F$102,IF(F82="Scenario3PBT1",'Minor retrofit'!$G$102,"")))&amp;IF(F82="Scenario1PBT2",'Minor retrofit'!$H$102,IF(F82="Scenario2PBT2",'Minor retrofit'!$I$102,IF(F82="Scenario3PBT2",'Minor retrofit'!$J$102,"")))&amp;IF(F82="Scenario1PBT3",'Minor retrofit'!$K$102,IF(F82="Scenario2PBT3",'Minor retrofit'!$L$102,IF(F82="Scenario3PBT3",'Minor retrofit'!$M$102,"")))&amp;IF(F82="Scenario1PBT4",'Minor retrofit'!$N$102,IF(F82="Scenario2PBT4",'Minor retrofit'!$O$102,IF(F82="Scenario3PBT4",'Minor retrofit'!$P$102,"")))&amp;IF(F82="Scenario1PBT5",'Minor retrofit'!$Q$102,IF(F82="Scenario2PBT5",'Minor retrofit'!$R$102,IF(F82="Scenario3PBT5",'Minor retrofit'!$S$102,"")))&amp;IF(F82="Scenario1PBT6",'Minor retrofit'!$T$102,IF(F82="Scenario2PBT6",'Minor retrofit'!$U$102,IF(F82="Scenario3PBT6",'Minor retrofit'!$V$102,"")))&amp;IF(F82="Scenario1PBT7",'Minor retrofit'!$W$102,IF(F82="Scenario2PBT7",'Minor retrofit'!$X$102,IF(F82="Scenario3PBT7",'Minor retrofit'!$Y$102,"")))&amp;IF(F82="Scenario1PBT8",'Minor retrofit'!$Z$102,IF(F82="Scenario2PBT8",'Minor retrofit'!$AA$102,IF(F82="Scenario3PBT8",'Minor retrofit'!$AB$102,"")))&amp;IF(F82="Scenario1PBT9",'Minor retrofit'!$AC$102,IF(F82="Scenario2PBT9",'Minor retrofit'!$AD$102,IF(F82="Scenario3PBT9",'Minor retrofit'!$AE$102,"")))&amp;IF(F82="Scenario1PBT10",'Minor retrofit'!$AF$102,IF(F82="Scenario2PBT10",'Minor retrofit'!$AG$102,IF(F82="Scenario3PBT10",'Minor retrofit'!$AH$102,"")))&amp;IF(F82="Scenario1PBT11",'Minor retrofit'!$AI$102,IF(F82="Scenario2PBT11",'Minor retrofit'!$AJ$102,IF(F82="Scenario3PBT11",'Minor retrofit'!$AK$102,"")))&amp;IF(F82="Scenario1PBT12",'Minor retrofit'!$AL$102,IF(F82="Scenario2PBT12",'Minor retrofit'!$AM$102,IF(F82="Scenario3PBT12",'Minor retrofit'!$AN$102,"")))&amp;IF(F82="Scenario1PBT13",'Minor retrofit'!$AO$102,IF(F82="Scenario2PBT13",'Minor retrofit'!$AP$102,IF(F82="Scenario3PBT13",'Minor retrofit'!$AQ$102,"")))&amp;IF(F82="Scenario1PBT14",'Minor retrofit'!$AR$102,IF(F82="Scenario2PBT14",'Minor retrofit'!$AS$102,IF(F82="Scenario3PBT14",'Minor retrofit'!$AT$102,"")))&amp;IF(F82="Scenario1PBT15",'Minor retrofit'!$AU$102,IF(F82="Scenario2PBT15",'Minor retrofit'!$AV$102,IF(F82="Scenario3PBT15",'Minor retrofit'!$AW$102,"")))</f>
        <v/>
      </c>
      <c r="AB82" s="179">
        <f t="shared" si="59"/>
        <v>0</v>
      </c>
      <c r="AC82" s="363" t="str">
        <f t="shared" si="73"/>
        <v/>
      </c>
      <c r="AD82" s="353">
        <f>IF(AC82="",IFERROR('Projection_Base-case'!G83-G82,0),0)</f>
        <v>0</v>
      </c>
      <c r="AE82" s="350">
        <f t="shared" si="60"/>
        <v>0</v>
      </c>
      <c r="AF82" s="361">
        <f>IFERROR(100*AD82/'Projection_Base-case'!G83,0)</f>
        <v>0</v>
      </c>
      <c r="AG82" s="352">
        <f>IF(AC82="",IFERROR('Projection_Base-case'!I83-I82,0),0)</f>
        <v>0</v>
      </c>
      <c r="AH82" s="353">
        <f t="shared" si="61"/>
        <v>0</v>
      </c>
      <c r="AI82" s="361">
        <f>IFERROR(100*AG82/'Projection_Base-case'!I83,0)</f>
        <v>0</v>
      </c>
      <c r="AJ82" s="352">
        <f>IF(AC82="",IFERROR('Projection_Base-case'!K83-K82,0),0)</f>
        <v>0</v>
      </c>
      <c r="AK82" s="353">
        <f t="shared" si="62"/>
        <v>0</v>
      </c>
      <c r="AL82" s="361">
        <f>IFERROR(100*AJ82/'Projection_Base-case'!K83,0)</f>
        <v>0</v>
      </c>
      <c r="AM82" s="352">
        <f>-IF(AC82="",IFERROR('Projection_Base-case'!M83-M82,0),0)</f>
        <v>0</v>
      </c>
      <c r="AN82" s="353">
        <f t="shared" si="63"/>
        <v>0</v>
      </c>
      <c r="AO82" s="354">
        <f>IFERROR(IF('Projection_Base-case'!N83&gt;0,100*AN82/'Projection_Base-case'!N83,100*AN82/N82),0)</f>
        <v>0</v>
      </c>
      <c r="AP82" s="355">
        <f>IF(AC82="",IFERROR('Projection_Base-case'!O83-O82,0),0)</f>
        <v>0</v>
      </c>
      <c r="AQ82" s="356">
        <f t="shared" si="64"/>
        <v>0</v>
      </c>
      <c r="AR82" s="356">
        <f>IFERROR(100*AP82/'Projection_Base-case'!O83,0)</f>
        <v>0</v>
      </c>
      <c r="AS82" s="355">
        <f>IF(AC82="",IFERROR('Projection_Base-case'!Q83-Q82,0),0)</f>
        <v>0</v>
      </c>
      <c r="AT82" s="356">
        <f t="shared" si="65"/>
        <v>0</v>
      </c>
      <c r="AU82" s="356">
        <f>IFERROR(100*AS82/'Projection_Base-case'!Q83,0)</f>
        <v>0</v>
      </c>
      <c r="AV82" s="355">
        <f>IF(AC82="",IFERROR('Projection_Base-case'!S83-S82,0),0)</f>
        <v>0</v>
      </c>
      <c r="AW82" s="356">
        <f t="shared" si="66"/>
        <v>0</v>
      </c>
      <c r="AX82" s="357">
        <f>IFERROR(100*AV82/'Projection_Base-case'!S83,0)</f>
        <v>0</v>
      </c>
      <c r="AY82" s="358">
        <f>IF(AC82="",IFERROR('Projection_Base-case'!U83-U82,0),0)</f>
        <v>0</v>
      </c>
      <c r="AZ82" s="359">
        <f t="shared" si="67"/>
        <v>0</v>
      </c>
      <c r="BA82" s="359">
        <f>IFERROR(100*AY82/'Projection_Base-case'!U83,0)</f>
        <v>0</v>
      </c>
      <c r="BB82" s="358">
        <f>IF(AC82="",IFERROR('Projection_Base-case'!W83-W82,0),0)</f>
        <v>0</v>
      </c>
      <c r="BC82" s="359">
        <f t="shared" si="68"/>
        <v>0</v>
      </c>
      <c r="BD82" s="359">
        <f>IFERROR(100*BB82/'Projection_Base-case'!W83,0)</f>
        <v>0</v>
      </c>
      <c r="BE82" s="358">
        <f>IF(AC82="",IFERROR('Projection_Base-case'!Y83-Y82,0),0)</f>
        <v>0</v>
      </c>
      <c r="BF82" s="359">
        <f t="shared" si="69"/>
        <v>0</v>
      </c>
      <c r="BG82" s="359">
        <f>IFERROR(100*BE82/'Projection_Base-case'!Y83,0)</f>
        <v>0</v>
      </c>
      <c r="BH82" s="359">
        <f t="shared" si="70"/>
        <v>0</v>
      </c>
      <c r="BI82" s="360">
        <f t="shared" si="71"/>
        <v>0</v>
      </c>
    </row>
    <row r="83" spans="1:61">
      <c r="A83" s="205">
        <v>79</v>
      </c>
      <c r="B83" s="347">
        <f>IF('Projection_Base-case'!B84&lt;&gt;"",'Projection_Base-case'!B84,0)</f>
        <v>0</v>
      </c>
      <c r="C83" s="347">
        <f>IF('Projection_Base-case'!C84&lt;&gt;"",'Projection_Base-case'!C84,0)</f>
        <v>0</v>
      </c>
      <c r="D83" s="365">
        <f>IF('Projection_Base-case'!D84&lt;&gt;"",'Projection_Base-case'!D84,0)</f>
        <v>0</v>
      </c>
      <c r="E83" s="369"/>
      <c r="F83" s="367" t="str">
        <f t="shared" si="72"/>
        <v>0</v>
      </c>
      <c r="G83" s="206" t="str">
        <f>IF(F83="Scenario1PBT1",'Minor retrofit'!$E$7,IF(F83="Scenario2PBT1",'Minor retrofit'!$F$7,IF(F83="Scenario3PBT1",'Minor retrofit'!$G$7,"")))&amp;IF(F83="Scenario1PBT2",'Minor retrofit'!$H$7,IF(F83="Scenario2PBT2",'Minor retrofit'!$I$7,IF(F83="Scenario3PBT2",'Minor retrofit'!$J$7,"")))&amp;IF(F83="Scenario1PBT3",'Minor retrofit'!$K$7,IF(F83="Scenario2PBT3",'Minor retrofit'!$L$7,IF(F83="Scenario3PBT3",'Minor retrofit'!$M$7,"")))&amp;IF(F83="Scenario1PBT4",'Minor retrofit'!$N$7,IF(F83="Scenario2PBT4",'Minor retrofit'!$O$7,IF(F83="Scenario3PBT4",'Minor retrofit'!$P$7,"")))&amp;IF(F83="Scenario1PBT5",'Minor retrofit'!$Q$7,IF(F83="Scenario2PBT5",'Minor retrofit'!$R$7,IF(F83="Scenario3PBT5",'Minor retrofit'!$S$7,"")))&amp;IF(F83="Scenario1PBT6",'Minor retrofit'!$T$7,IF(F83="Scenario2PBT6",'Minor retrofit'!$U$7,IF(F83="Scenario3PBT6",'Minor retrofit'!$V$7,"")))&amp;IF(F83="Scenario1PBT7",'Minor retrofit'!$W$7,IF(F83="Scenario2PBT7",'Minor retrofit'!$X$7,IF(F83="Scenario3PBT7",'Minor retrofit'!$Y$7,"")))&amp;IF(F83="Scenario1PBT8",'Minor retrofit'!$Z$7,IF(F83="Scenario2PBT8",'Minor retrofit'!$AA$7,IF(F83="Scenario3PBT8",'Minor retrofit'!$AB$7,"")))&amp;IF(F83="Scenario1PBT9",'Minor retrofit'!$AC$7,IF(F83="Scenario2PBT9",'Minor retrofit'!$AD$7,IF(F83="Scenario3PBT9",'Minor retrofit'!$AE$7,"")))&amp;IF(F83="Scenario1PBT10",'Minor retrofit'!$AF$7,IF(F83="Scenario2PBT10",'Minor retrofit'!$AG$7,IF(F83="Scenario3PBT10",'Minor retrofit'!$AH$7,"")))&amp;IF(F83="Scenario1PBT11",'Minor retrofit'!$AI$7,IF(F83="Scenario2PBT11",'Minor retrofit'!$AJ$7,IF(F83="Scenario3PBT11",'Minor retrofit'!$AK$7,"")))&amp;IF(F83="Scenario1PBT12",'Minor retrofit'!$AL$7,IF(F83="Scenario2PBT12",'Minor retrofit'!$AM$7,IF(F83="Scenario3PBT12",'Minor retrofit'!$AN$7,"")))&amp;IF(F83="Scenario1PBT13",'Minor retrofit'!$AO$7,IF(F83="Scenario2PBT13",'Minor retrofit'!$AP$7,IF(F83="Scenario3PBT13",'Minor retrofit'!$AQ$7,"")))&amp;IF(F83="Scenario1PBT14",'Minor retrofit'!$AR$7,IF(F83="Scenario2PBT14",'Minor retrofit'!$AS$7,IF(F83="Scenario3PBT14",'Minor retrofit'!$AT$7,"")))&amp;IF(F83="Scenario1PBT15",'Minor retrofit'!$AU$7,IF(F83="Scenario2PBT15",'Minor retrofit'!$AV$7,IF(F83="Scenario3PBT15",'Minor retrofit'!$AW$7,"")))</f>
        <v/>
      </c>
      <c r="H83" s="117">
        <f t="shared" si="49"/>
        <v>0</v>
      </c>
      <c r="I83" s="117" t="str">
        <f>IF(F83="Scenario1PBT1",'Minor retrofit'!$E$17,IF(F83="Scenario2PBT1",'Minor retrofit'!$F$17,IF(F83="Scenario3PBT1",'Minor retrofit'!$G$17,"")))&amp;IF(F83="Scenario1PBT2",'Minor retrofit'!$H$17,IF(F83="Scenario2PBT2",'Minor retrofit'!$I$17,IF(F83="Scenario3PBT2",'Minor retrofit'!$J$17,"")))&amp;IF(F83="Scenario1PBT3",'Minor retrofit'!$K$17,IF(F83="Scenario2PBT3",'Minor retrofit'!$L$17,IF(F83="Scenario3PBT3",'Minor retrofit'!$M$17,"")))&amp;IF(F83="Scenario1PBT4",'Minor retrofit'!$N$17,IF(F83="Scenario2PBT4",'Minor retrofit'!$O$17,IF(F83="Scenario3PBT4",'Minor retrofit'!$P$17,"")))&amp;IF(F83="Scenario1PBT5",'Minor retrofit'!$Q$17,IF(F83="Scenario2PBT5",'Minor retrofit'!$R$17,IF(F83="Scenario3PBT5",'Minor retrofit'!$S$17,"")))&amp;IF(F83="Scenario1PBT6",'Minor retrofit'!$T$17,IF(F83="Scenario2PBT6",'Minor retrofit'!$U$17,IF(F83="Scenario3PBT6",'Minor retrofit'!$V$17,"")))&amp;IF(F83="Scenario1PBT7",'Minor retrofit'!$W$17,IF(F83="Scenario2PBT7",'Minor retrofit'!$X$17,IF(F83="Scenario3PBT7",'Minor retrofit'!$Y$17,"")))&amp;IF(F83="Scenario1PBT8",'Minor retrofit'!$Z$17,IF(F83="Scenario2PBT8",'Minor retrofit'!$AA$17,IF(F83="Scenario3PBT8",'Minor retrofit'!$AB$17,"")))&amp;IF(F83="Scenario1PBT9",'Minor retrofit'!$AC$17,IF(F83="Scenario2PBT9",'Minor retrofit'!$AD$17,IF(F83="Scenario3PBT9",'Minor retrofit'!$AE$17,"")))&amp;IF(F83="Scenario1PBT10",'Minor retrofit'!$AF$17,IF(F83="Scenario2PBT10",'Minor retrofit'!$AG$17,IF(F83="Scenario3PBT10",'Minor retrofit'!$AH$17,"")))&amp;IF(F83="Scenario1PBT11",'Minor retrofit'!$AI$17,IF(F83="Scenario2PBT11",'Minor retrofit'!$AJ$17,IF(F83="Scenario3PBT11",'Minor retrofit'!$AK$17,"")))&amp;IF(F83="Scenario1PBT12",'Minor retrofit'!$AL$17,IF(F83="Scenario2PBT12",'Minor retrofit'!$AM$17,IF(F83="Scenario3PBT12",'Minor retrofit'!$AN$17,"")))&amp;IF(F83="Scenario1PBT13",'Minor retrofit'!$AO$17,IF(F83="Scenario2PBT13",'Minor retrofit'!$AP$17,IF(F83="Scenario3PBT13",'Minor retrofit'!$AQ$17,"")))&amp;IF(F83="Scenario1PBT14",'Minor retrofit'!$AR$17,IF(F83="Scenario2PBT14",'Minor retrofit'!$AS$17,IF(F83="Scenario3PBT14",'Minor retrofit'!$AT$17,"")))&amp;IF(F83="Scenario1PBT15",'Minor retrofit'!$AU$17,IF(F83="Scenario2PBT15",'Minor retrofit'!$AV$17,IF(F83="Scenario3PBT15",'Minor retrofit'!$AW$17,"")))</f>
        <v/>
      </c>
      <c r="J83" s="117">
        <f t="shared" si="50"/>
        <v>0</v>
      </c>
      <c r="K83" s="117" t="str">
        <f>IF(F83="Scenario1PBT1",'Minor retrofit'!$E$19,IF(F83="Scenario2PBT1",'Minor retrofit'!$F$19,IF(F83="Scenario3PBT1",'Minor retrofit'!$G$19,"")))&amp;IF(F83="Scenario1PBT2",'Minor retrofit'!$H$19,IF(F83="Scenario2PBT2",'Minor retrofit'!$I$19,IF(F83="Scenario3PBT2",'Minor retrofit'!$J$19,"")))&amp;IF(F83="Scenario1PBT3",'Minor retrofit'!$K$19,IF(F83="Scenario2PBT3",'Minor retrofit'!$L$19,IF(F83="Scenario3PBT3",'Minor retrofit'!$M$19,"")))&amp;IF(F83="Scenario1PBT4",'Minor retrofit'!$N$19,IF(F83="Scenario2PBT4",'Minor retrofit'!$O$19,IF(F83="Scenario3PBT4",'Minor retrofit'!$P$19,"")))&amp;IF(F83="Scenario1PBT5",'Minor retrofit'!$Q$19,IF(F83="Scenario2PBT5",'Minor retrofit'!$R$19,IF(F83="Scenario3PBT5",'Minor retrofit'!$S$19,"")))&amp;IF(F83="Scenario1PBT6",'Minor retrofit'!$T$19,IF(F83="Scenario2PBT6",'Minor retrofit'!$U$19,IF(F83="Scenario3PBT6",'Minor retrofit'!$V$19,"")))&amp;IF(F83="Scenario1PBT7",'Minor retrofit'!$W$19,IF(F83="Scenario2PBT7",'Minor retrofit'!$X$19,IF(F83="Scenario3PBT7",'Minor retrofit'!$Y$19,"")))&amp;IF(F83="Scenario1PBT8",'Minor retrofit'!$Z$19,IF(F83="Scenario2PBT8",'Minor retrofit'!$AA$19,IF(F83="Scenario3PBT8",'Minor retrofit'!$AB$19,"")))&amp;IF(F83="Scenario1PBT9",'Minor retrofit'!$AC$19,IF(F83="Scenario2PBT9",'Minor retrofit'!$AD$19,IF(F83="Scenario3PBT9",'Minor retrofit'!$AE$19,"")))&amp;IF(F83="Scenario1PBT10",'Minor retrofit'!$AF$19,IF(F83="Scenario2PBT10",'Minor retrofit'!$AG$19,IF(F83="Scenario3PBT10",'Minor retrofit'!$AH$19,"")))&amp;IF(F83="Scenario1PBT11",'Minor retrofit'!$AI$19,IF(F83="Scenario2PBT11",'Minor retrofit'!$AJ$19,IF(F83="Scenario3PBT11",'Minor retrofit'!$AK$19,"")))&amp;IF(F83="Scenario1PBT12",'Minor retrofit'!$AL$19,IF(F83="Scenario2PBT12",'Minor retrofit'!$AM$19,IF(F83="Scenario3PBT12",'Minor retrofit'!$AN$19,"")))&amp;IF(F83="Scenario1PBT13",'Minor retrofit'!$AO$19,IF(F83="Scenario2PBT13",'Minor retrofit'!$AP$19,IF(F83="Scenario3PBT13",'Minor retrofit'!$AQ$19,"")))&amp;IF(F83="Scenario1PBT14",'Minor retrofit'!$AR$19,IF(F83="Scenario2PBT14",'Minor retrofit'!$AS$19,IF(F83="Scenario3PBT14",'Minor retrofit'!$AT$19,"")))&amp;IF(F83="Scenario1PBT15",'Minor retrofit'!$AU$19,IF(F83="Scenario2PBT15",'Minor retrofit'!$AV$19,IF(F83="Scenario3PBT15",'Minor retrofit'!$AW$19,"")))</f>
        <v/>
      </c>
      <c r="L83" s="117">
        <f t="shared" si="51"/>
        <v>0</v>
      </c>
      <c r="M83" s="117" t="str">
        <f>IF(F83="Scenario1PBT1",'Minor retrofit'!$E$21,IF(F83="Scenario2PBT1",'Minor retrofit'!$F$21,IF(F83="Scenario3PBT1",'Minor retrofit'!$G$21,"")))&amp;IF(F83="Scenario1PBT2",'Minor retrofit'!$H$21,IF(F83="Scenario2PBT2",'Minor retrofit'!$I$21,IF(F83="Scenario3PBT2",'Minor retrofit'!$J$21,"")))&amp;IF(F83="Scenario1PBT3",'Minor retrofit'!$K$21,IF(F83="Scenario2PBT3",'Minor retrofit'!$L$21,IF(F83="Scenario3PBT3",'Minor retrofit'!$M$21,"")))&amp;IF(F83="Scenario1PBT4",'Minor retrofit'!$N$21,IF(F83="Scenario2PBT4",'Minor retrofit'!$O$21,IF(F83="Scenario3PBT4",'Minor retrofit'!$P$21,"")))&amp;IF(F83="Scenario1PBT5",'Minor retrofit'!$Q$21,IF(F83="Scenario2PBT5",'Minor retrofit'!$R$21,IF(F83="Scenario3PBT5",'Minor retrofit'!$S$21,"")))&amp;IF(F83="Scenario1PBT6",'Minor retrofit'!$T$21,IF(F83="Scenario2PBT6",'Minor retrofit'!$U$21,IF(F83="Scenario3PBT6",'Minor retrofit'!$V$21,"")))&amp;IF(F83="Scenario1PBT7",'Minor retrofit'!$W$21,IF(F83="Scenario2PBT7",'Minor retrofit'!$X$21,IF(F83="Scenario3PBT7",'Minor retrofit'!$Y$21,"")))&amp;IF(F83="Scenario1PBT8",'Minor retrofit'!$Z$21,IF(F83="Scenario2PBT8",'Minor retrofit'!$AA$21,IF(F83="Scenario3PBT8",'Minor retrofit'!$AB$21,"")))&amp;IF(F83="Scenario1PBT9",'Minor retrofit'!$AC$21,IF(F83="Scenario2PBT9",'Minor retrofit'!$AD$21,IF(F83="Scenario3PBT9",'Minor retrofit'!$AE$21,"")))&amp;IF(F83="Scenario1PBT10",'Minor retrofit'!$AF$21,IF(F83="Scenario2PBT10",'Minor retrofit'!$AG$21,IF(F83="Scenario3PBT10",'Minor retrofit'!$AH$21,"")))&amp;IF(F83="Scenario1PBT11",'Minor retrofit'!$AI$21,IF(F83="Scenario2PBT11",'Minor retrofit'!$AJ$21,IF(F83="Scenario3PBT11",'Minor retrofit'!$AK$21,"")))&amp;IF(F83="Scenario1PBT12",'Minor retrofit'!$AL$21,IF(F83="Scenario2PBT12",'Minor retrofit'!$AM$21,IF(F83="Scenario3PBT12",'Minor retrofit'!$AN$21,"")))&amp;IF(F83="Scenario1PBT13",'Minor retrofit'!$AO$21,IF(F83="Scenario2PBT13",'Minor retrofit'!$AP$21,IF(F83="Scenario3PBT13",'Minor retrofit'!$AQ$21,"")))&amp;IF(F83="Scenario1PBT14",'Minor retrofit'!$AR$21,IF(F83="Scenario2PBT14",'Minor retrofit'!$AS$21,IF(F83="Scenario3PBT14",'Minor retrofit'!$AT$21,"")))&amp;IF(F83="Scenario1PBT15",'Minor retrofit'!$AU$21,IF(F83="Scenario2PBT15",'Minor retrofit'!$AV$21,IF(F83="Scenario3PBT15",'Minor retrofit'!$AW$21,"")))</f>
        <v/>
      </c>
      <c r="N83" s="118">
        <f t="shared" si="52"/>
        <v>0</v>
      </c>
      <c r="O83" s="206" t="str">
        <f>IF(F83="Scenario1PBT1",'Minor retrofit'!$E$24,IF(F83="Scenario2PBT1",'Minor retrofit'!$F$24,IF(F83="Scenario3PBT1",'Minor retrofit'!$G$24,"")))&amp;IF(F83="Scenario1PBT2",'Minor retrofit'!$H$24,IF(F83="Scenario2PBT2",'Minor retrofit'!$I$24,IF(F83="Scenario3PBT2",'Minor retrofit'!$J$24,"")))&amp;IF(F83="Scenario1PBT3",'Minor retrofit'!$K$24,IF(F83="Scenario2PBT3",'Minor retrofit'!$L$24,IF(F83="Scenario3PBT3",'Minor retrofit'!$M$24,"")))&amp;IF(F83="Scenario1PBT4",'Minor retrofit'!$N$24,IF(F83="Scenario2PBT4",'Minor retrofit'!$O$24,IF(F83="Scenario3PBT4",'Minor retrofit'!$P$24,"")))&amp;IF(F83="Scenario1PBT5",'Minor retrofit'!$Q$24,IF(F83="Scenario2PBT5",'Minor retrofit'!$R$24,IF(F83="Scenario3PBT5",'Minor retrofit'!$S$24,"")))&amp;IF(F83="Scenario1PBT6",'Minor retrofit'!$T$24,IF(F83="Scenario2PBT6",'Minor retrofit'!$U$24,IF(F83="Scenario3PBT6",'Minor retrofit'!$V$24,"")))&amp;IF(F83="Scenario1PBT7",'Minor retrofit'!$W$24,IF(F83="Scenario2PBT7",'Minor retrofit'!$X$24,IF(F83="Scenario3PBT7",'Minor retrofit'!$Y$24,"")))&amp;IF(F83="Scenario1PBT8",'Minor retrofit'!$Z$24,IF(F83="Scenario2PBT8",'Minor retrofit'!$AA$24,IF(F83="Scenario3PBT8",'Minor retrofit'!$AB$24,"")))&amp;IF(F83="Scenario1PBT9",'Minor retrofit'!$AC$24,IF(F83="Scenario2PBT9",'Minor retrofit'!$AD$24,IF(F83="Scenario3PBT9",'Minor retrofit'!$AE$24,"")))&amp;IF(F83="Scenario1PBT10",'Minor retrofit'!$AF$24,IF(F83="Scenario2PBT10",'Minor retrofit'!$AG$24,IF(F83="Scenario3PBT10",'Minor retrofit'!$AH$24,"")))&amp;IF(F83="Scenario1PBT11",'Minor retrofit'!$AI$24,IF(F83="Scenario2PBT11",'Minor retrofit'!$AJ$24,IF(F83="Scenario3PBT11",'Minor retrofit'!$AK$24,"")))&amp;IF(F83="Scenario1PBT12",'Minor retrofit'!$AL$24,IF(F83="Scenario2PBT12",'Minor retrofit'!$AM$24,IF(F83="Scenario3PBT12",'Minor retrofit'!$AN$24,"")))&amp;IF(F83="Scenario1PBT13",'Minor retrofit'!$AO$24,IF(F83="Scenario2PBT13",'Minor retrofit'!$AP$24,IF(F83="Scenario3PBT13",'Minor retrofit'!$AQ$24,"")))&amp;IF(F83="Scenario1PBT14",'Minor retrofit'!$AR$24,IF(F83="Scenario2PBT14",'Minor retrofit'!$AS$24,IF(F83="Scenario3PBT14",'Minor retrofit'!$AT$24,"")))&amp;IF(F83="Scenario1PBT15",'Minor retrofit'!$AU$24,IF(F83="Scenario2PBT15",'Minor retrofit'!$AV$24,IF(F83="Scenario3PBT15",'Minor retrofit'!$AW$24,"")))</f>
        <v/>
      </c>
      <c r="P83" s="117">
        <f t="shared" si="53"/>
        <v>0</v>
      </c>
      <c r="Q83" s="117" t="str">
        <f>IF(F83="Scenario1PBT1",'Minor retrofit'!$E$26,IF(F83="Scenario2PBT1",'Minor retrofit'!$F$26,IF(F83="Scenario3PBT1",'Minor retrofit'!$G$26,"")))&amp;IF(F83="Scenario1PBT2",'Minor retrofit'!$H$26,IF(F83="Scenario2PBT2",'Minor retrofit'!$I$26,IF(F83="Scenario3PBT2",'Minor retrofit'!$J$26,"")))&amp;IF(F83="Scenario1PBT3",'Minor retrofit'!$K$26,IF(F83="Scenario2PBT3",'Minor retrofit'!$L$26,IF(F83="Scenario3PBT3",'Minor retrofit'!$M$26,"")))&amp;IF(F83="Scenario1PBT4",'Minor retrofit'!$N$26,IF(F83="Scenario2PBT4",'Minor retrofit'!$O$26,IF(F83="Scenario3PBT4",'Minor retrofit'!$P$26,"")))&amp;IF(F83="Scenario1PBT5",'Minor retrofit'!$Q$26,IF(F83="Scenario2PBT5",'Minor retrofit'!$R$26,IF(F83="Scenario3PBT5",'Minor retrofit'!$S$26,"")))&amp;IF(F83="Scenario1PBT6",'Minor retrofit'!$T$26,IF(F83="Scenario2PBT6",'Minor retrofit'!$U$26,IF(F83="Scenario3PBT6",'Minor retrofit'!$V$26,"")))&amp;IF(F83="Scenario1PBT7",'Minor retrofit'!$W$26,IF(F83="Scenario2PBT7",'Minor retrofit'!$X$26,IF(F83="Scenario3PBT7",'Minor retrofit'!$Y$26,"")))&amp;IF(F83="Scenario1PBT8",'Minor retrofit'!$Z$26,IF(F83="Scenario2PBT8",'Minor retrofit'!$AA$26,IF(F83="Scenario3PBT8",'Minor retrofit'!$AB$26,"")))&amp;IF(F83="Scenario1PBT9",'Minor retrofit'!$AC$26,IF(F83="Scenario2PBT9",'Minor retrofit'!$AD$26,IF(F83="Scenario3PBT9",'Minor retrofit'!$AE$26,"")))&amp;IF(F83="Scenario1PBT10",'Minor retrofit'!$AF$26,IF(F83="Scenario2PBT10",'Minor retrofit'!$AG$26,IF(F83="Scenario3PBT10",'Minor retrofit'!$AH$26,"")))&amp;IF(F83="Scenario1PBT11",'Minor retrofit'!$AI$26,IF(F83="Scenario2PBT11",'Minor retrofit'!$AJ$26,IF(F83="Scenario3PBT11",'Minor retrofit'!$AK$26,"")))&amp;IF(F83="Scenario1PBT12",'Minor retrofit'!$AL$26,IF(F83="Scenario2PBT12",'Minor retrofit'!$AM$26,IF(F83="Scenario3PBT12",'Minor retrofit'!$AN$26,"")))&amp;IF(F83="Scenario1PBT13",'Minor retrofit'!$AO$26,IF(F83="Scenario2PBT13",'Minor retrofit'!$AP$26,IF(F83="Scenario3PBT13",'Minor retrofit'!$AQ$26,"")))&amp;IF(F83="Scenario1PBT14",'Minor retrofit'!$AR$26,IF(F83="Scenario2PBT14",'Minor retrofit'!$AS$26,IF(F83="Scenario3PBT14",'Minor retrofit'!$AT$26,"")))&amp;IF(F83="Scenario1PBT15",'Minor retrofit'!$AU$26,IF(F83="Scenario2PBT15",'Minor retrofit'!$AV$26,IF(F83="Scenario3PBT15",'Minor retrofit'!$AW$26,"")))</f>
        <v/>
      </c>
      <c r="R83" s="117">
        <f t="shared" si="54"/>
        <v>0</v>
      </c>
      <c r="S83" s="117" t="str">
        <f>IF(F83="Scenario1PBT1",'Minor retrofit'!$E$28,IF(F83="Scenario2PBT1",'Minor retrofit'!$F$28,IF(F83="Scenario3PBT1",'Minor retrofit'!$G$28,"")))&amp;IF(F83="Scenario1PBT2",'Minor retrofit'!$H$28,IF(F83="Scenario2PBT2",'Minor retrofit'!$I$28,IF(F83="Scenario3PBT2",'Minor retrofit'!$J$28,"")))&amp;IF(F83="Scenario1PBT3",'Minor retrofit'!$K$28,IF(F83="Scenario2PBT3",'Minor retrofit'!$L$28,IF(F83="Scenario3PBT3",'Minor retrofit'!$M$28,"")))&amp;IF(F83="Scenario1PBT4",'Minor retrofit'!$N$28,IF(F83="Scenario2PBT4",'Minor retrofit'!$O$28,IF(F83="Scenario3PBT4",'Minor retrofit'!$P$28,"")))&amp;IF(F83="Scenario1PBT5",'Minor retrofit'!$Q$28,IF(F83="Scenario2PBT5",'Minor retrofit'!$R$28,IF(F83="Scenario3PBT5",'Minor retrofit'!$S$28,"")))&amp;IF(F83="Scenario1PBT6",'Minor retrofit'!$T$28,IF(F83="Scenario2PBT6",'Minor retrofit'!$U$28,IF(F83="Scenario3PBT6",'Minor retrofit'!$V$28,"")))&amp;IF(F83="Scenario1PBT7",'Minor retrofit'!$W$28,IF(F83="Scenario2PBT7",'Minor retrofit'!$X$28,IF(F83="Scenario3PBT7",'Minor retrofit'!$Y$28,"")))&amp;IF(F83="Scenario1PBT8",'Minor retrofit'!$Z$28,IF(F83="Scenario2PBT8",'Minor retrofit'!$AA$28,IF(F83="Scenario3PBT8",'Minor retrofit'!$AB$28,"")))&amp;IF(F83="Scenario1PBT9",'Minor retrofit'!$AC$28,IF(F83="Scenario2PBT9",'Minor retrofit'!$AD$28,IF(F83="Scenario3PBT9",'Minor retrofit'!$AE$28,"")))&amp;IF(F83="Scenario1PBT10",'Minor retrofit'!$AF$28,IF(F83="Scenario2PBT10",'Minor retrofit'!$AG$28,IF(F83="Scenario3PBT10",'Minor retrofit'!$AH$28,"")))&amp;IF(F83="Scenario1PBT11",'Minor retrofit'!$AI$28,IF(F83="Scenario2PBT11",'Minor retrofit'!$AJ$28,IF(F83="Scenario3PBT11",'Minor retrofit'!$AK$28,"")))&amp;IF(F83="Scenario1PBT12",'Minor retrofit'!$AL$28,IF(F83="Scenario2PBT12",'Minor retrofit'!$AM$28,IF(F83="Scenario3PBT12",'Minor retrofit'!$AN$28,"")))&amp;IF(F83="Scenario1PBT13",'Minor retrofit'!$AO$28,IF(F83="Scenario2PBT13",'Minor retrofit'!$AP$28,IF(F83="Scenario3PBT13",'Minor retrofit'!$AQ$28,"")))&amp;IF(F83="Scenario1PBT14",'Minor retrofit'!$AR$28,IF(F83="Scenario2PBT14",'Minor retrofit'!$AS$28,IF(F83="Scenario3PBT14",'Minor retrofit'!$AT$28,"")))&amp;IF(F83="Scenario1PBT15",'Minor retrofit'!$AU$28,IF(F83="Scenario2PBT15",'Minor retrofit'!$AV$28,IF(F83="Scenario3PBT15",'Minor retrofit'!$AW$28,"")))</f>
        <v/>
      </c>
      <c r="T83" s="207">
        <f t="shared" si="55"/>
        <v>0</v>
      </c>
      <c r="U83" s="206" t="str">
        <f>IF(F83="Scenario1PBT1",'Minor retrofit'!$E$39,IF(F83="Scenario2PBT1",'Minor retrofit'!$F$39,IF(F83="Scenario3PBT1",'Minor retrofit'!$G$39,"")))&amp;IF(F83="Scenario1PBT2",'Minor retrofit'!$H$39,IF(F83="Scenario2PBT2",'Minor retrofit'!$I$39,IF(F83="Scenario3PBT2",'Minor retrofit'!$J$39,"")))&amp;IF(F83="Scenario1PBT3",'Minor retrofit'!$K$39,IF(F83="Scenario2PBT3",'Minor retrofit'!$L$39,IF(F83="Scenario3PBT3",'Minor retrofit'!$M$39,"")))&amp;IF(F83="Scenario1PBT4",'Minor retrofit'!$N$39,IF(F83="Scenario2PBT4",'Minor retrofit'!$O$39,IF(F83="Scenario3PBT4",'Minor retrofit'!$P$39,"")))&amp;IF(F83="Scenario1PBT5",'Minor retrofit'!$Q$39,IF(F83="Scenario2PBT5",'Minor retrofit'!$R$39,IF(F83="Scenario3PBT5",'Minor retrofit'!$S$39,"")))&amp;IF(F83="Scenario1PBT6",'Minor retrofit'!$T$39,IF(F83="Scenario2PBT6",'Minor retrofit'!$U$39,IF(F83="Scenario3PBT6",'Minor retrofit'!$V$39,"")))&amp;IF(F83="Scenario1PBT7",'Minor retrofit'!$W$39,IF(F83="Scenario2PBT7",'Minor retrofit'!$X$39,IF(F83="Scenario3PBT7",'Minor retrofit'!$Y$39,"")))&amp;IF(F83="Scenario1PBT8",'Minor retrofit'!$Z$39,IF(F83="Scenario2PBT8",'Minor retrofit'!$AA$39,IF(F83="Scenario3PBT8",'Minor retrofit'!$AB$39,"")))&amp;IF(F83="Scenario1PBT9",'Minor retrofit'!$AC$39,IF(F83="Scenario2PBT9",'Minor retrofit'!$AD$39,IF(F83="Scenario3PBT9",'Minor retrofit'!$AE$39,"")))&amp;IF(F83="Scenario1PBT10",'Minor retrofit'!$AF$39,IF(F83="Scenario2PBT10",'Minor retrofit'!$AG$39,IF(F83="Scenario3PBT10",'Minor retrofit'!$AH$39,"")))&amp;IF(F83="Scenario1PBT11",'Minor retrofit'!$AI$39,IF(F83="Scenario2PBT11",'Minor retrofit'!$AJ$39,IF(F83="Scenario3PBT11",'Minor retrofit'!$AK$39,"")))&amp;IF(F83="Scenario1PBT12",'Minor retrofit'!$AL$39,IF(F83="Scenario2PBT12",'Minor retrofit'!$AM$39,IF(F83="Scenario3PBT12",'Minor retrofit'!$AN$39,"")))&amp;IF(F83="Scenario1PBT13",'Minor retrofit'!$AO$39,IF(F83="Scenario2PBT13",'Minor retrofit'!$AP$39,IF(F83="Scenario3PBT13",'Minor retrofit'!$AQ$39,"")))&amp;IF(F83="Scenario1PBT14",'Minor retrofit'!$AR$39,IF(F83="Scenario2PBT14",'Minor retrofit'!$AS$39,IF(F83="Scenario3PBT14",'Minor retrofit'!$AT$39,"")))&amp;IF(F83="Scenario1PBT15",'Minor retrofit'!$AU$39,IF(F83="Scenario2PBT15",'Minor retrofit'!$AV$39,IF(F83="Scenario3PBT15",'Minor retrofit'!$AW$39,"")))</f>
        <v/>
      </c>
      <c r="V83" s="117">
        <f t="shared" si="56"/>
        <v>0</v>
      </c>
      <c r="W83" s="117" t="str">
        <f>IF(F83="Scenario1PBT1",'Minor retrofit'!$E$41,IF(F83="Scenario2PBT1",'Minor retrofit'!$F$41,IF(F83="Scenario3PBT1",'Minor retrofit'!$G$41,"")))&amp;IF(F83="Scenario1PBT2",'Minor retrofit'!$H$41,IF(F83="Scenario2PBT2",'Minor retrofit'!$I$41,IF(F83="Scenario3PBT2",'Minor retrofit'!$J$41,"")))&amp;IF(F83="Scenario1PBT3",'Minor retrofit'!$K$41,IF(F83="Scenario2PBT3",'Minor retrofit'!$L$41,IF(F83="Scenario3PBT3",'Minor retrofit'!$M$41,"")))&amp;IF(F83="Scenario1PBT4",'Minor retrofit'!$N$41,IF(F83="Scenario2PBT4",'Minor retrofit'!$O$41,IF(F83="Scenario3PBT4",'Minor retrofit'!$P$41,"")))&amp;IF(F83="Scenario1PBT5",'Minor retrofit'!$Q$41,IF(F83="Scenario2PBT5",'Minor retrofit'!$R$41,IF(F83="Scenario3PBT5",'Minor retrofit'!$S$41,"")))&amp;IF(F83="Scenario1PBT6",'Minor retrofit'!$T$41,IF(F83="Scenario2PBT6",'Minor retrofit'!$U$41,IF(F83="Scenario3PBT6",'Minor retrofit'!$V$41,"")))&amp;IF(F83="Scenario1PBT7",'Minor retrofit'!$W$41,IF(F83="Scenario2PBT7",'Minor retrofit'!$X$41,IF(F83="Scenario3PBT7",'Minor retrofit'!$Y$41,"")))&amp;IF(F83="Scenario1PBT8",'Minor retrofit'!$Z$41,IF(F83="Scenario2PBT8",'Minor retrofit'!$AA$41,IF(F83="Scenario3PBT8",'Minor retrofit'!$AB$41,"")))&amp;IF(F83="Scenario1PBT9",'Minor retrofit'!$AC$41,IF(F83="Scenario2PBT9",'Minor retrofit'!$AD$41,IF(F83="Scenario3PBT9",'Minor retrofit'!$AE$41,"")))&amp;IF(F83="Scenario1PBT10",'Minor retrofit'!$AF$41,IF(F83="Scenario2PBT10",'Minor retrofit'!$AG$41,IF(F83="Scenario3PBT10",'Minor retrofit'!$AH$41,"")))&amp;IF(F83="Scenario1PBT11",'Minor retrofit'!$AI$41,IF(F83="Scenario2PBT11",'Minor retrofit'!$AJ$41,IF(F83="Scenario3PBT11",'Minor retrofit'!$AK$41,"")))&amp;IF(F83="Scenario1PBT12",'Minor retrofit'!$AL$41,IF(F83="Scenario2PBT12",'Minor retrofit'!$AM$41,IF(F83="Scenario3PBT12",'Minor retrofit'!$AN$41,"")))&amp;IF(F83="Scenario1PBT13",'Minor retrofit'!$AO$41,IF(F83="Scenario2PBT13",'Minor retrofit'!$AP$41,IF(F83="Scenario3PBT13",'Minor retrofit'!$AQ$41,"")))&amp;IF(F83="Scenario1PBT14",'Minor retrofit'!$AR$41,IF(F83="Scenario2PBT14",'Minor retrofit'!$AS$41,IF(F83="Scenario3PBT14",'Minor retrofit'!$AT$41,"")))&amp;IF(F83="Scenario1PBT15",'Minor retrofit'!$AU$41,IF(F83="Scenario2PBT15",'Minor retrofit'!$AV$41,IF(F83="Scenario3PBT15",'Minor retrofit'!$AW$41,"")))</f>
        <v/>
      </c>
      <c r="X83" s="117">
        <f t="shared" si="57"/>
        <v>0</v>
      </c>
      <c r="Y83" s="117" t="str">
        <f>IF(F83="Scenario1PBT1",'Minor retrofit'!$E$43,IF(F83="Scenario2PBT1",'Minor retrofit'!$F$43,IF(F83="Scenario3PBT1",'Minor retrofit'!$G$43,"")))&amp;IF(F83="Scenario1PBT2",'Minor retrofit'!$H$43,IF(F83="Scenario2PBT2",'Minor retrofit'!$I$43,IF(F83="Scenario3PBT2",'Minor retrofit'!$J$43,"")))&amp;IF(F83="Scenario1PBT3",'Minor retrofit'!$K$43,IF(F83="Scenario2PBT3",'Minor retrofit'!$L$43,IF(F83="Scenario3PBT3",'Minor retrofit'!$M$43,"")))&amp;IF(F83="Scenario1PBT4",'Minor retrofit'!$N$43,IF(F83="Scenario2PBT4",'Minor retrofit'!$O$43,IF(F83="Scenario3PBT4",'Minor retrofit'!$P$43,"")))&amp;IF(F83="Scenario1PBT5",'Minor retrofit'!$Q$43,IF(F83="Scenario2PBT5",'Minor retrofit'!$R$43,IF(F83="Scenario3PBT5",'Minor retrofit'!$S$43,"")))&amp;IF(F83="Scenario1PBT6",'Minor retrofit'!$T$43,IF(F83="Scenario2PBT6",'Minor retrofit'!$U$43,IF(F83="Scenario3PBT6",'Minor retrofit'!$V$43,"")))&amp;IF(F83="Scenario1PBT7",'Minor retrofit'!$W$43,IF(F83="Scenario2PBT7",'Minor retrofit'!$X$43,IF(F83="Scenario3PBT7",'Minor retrofit'!$Y$43,"")))&amp;IF(F83="Scenario1PBT8",'Minor retrofit'!$Z$43,IF(F83="Scenario2PBT8",'Minor retrofit'!$AA$43,IF(F83="Scenario3PBT8",'Minor retrofit'!$AB$43,"")))&amp;IF(F83="Scenario1PBT9",'Minor retrofit'!$AC$43,IF(F83="Scenario2PBT9",'Minor retrofit'!$AD$43,IF(F83="Scenario3PBT9",'Minor retrofit'!$AE$43,"")))&amp;IF(F83="Scenario1PBT10",'Minor retrofit'!$AF$43,IF(F83="Scenario2PBT10",'Minor retrofit'!$AG$43,IF(F83="Scenario3PBT10",'Minor retrofit'!$AH$43,"")))&amp;IF(F83="Scenario1PBT11",'Minor retrofit'!$AI$43,IF(F83="Scenario2PBT11",'Minor retrofit'!$AJ$43,IF(F83="Scenario3PBT11",'Minor retrofit'!$AK$43,"")))&amp;IF(F83="Scenario1PBT12",'Minor retrofit'!$AL$43,IF(F83="Scenario2PBT12",'Minor retrofit'!$AM$43,IF(F83="Scenario3PBT12",'Minor retrofit'!$AN$43,"")))&amp;IF(F83="Scenario1PBT13",'Minor retrofit'!$AO$43,IF(F83="Scenario2PBT13",'Minor retrofit'!$AP$43,IF(F83="Scenario3PBT13",'Minor retrofit'!$AQ$43,"")))&amp;IF(F83="Scenario1PBT14",'Minor retrofit'!$AR$43,IF(F83="Scenario2PBT14",'Minor retrofit'!$AS$43,IF(F83="Scenario3PBT14",'Minor retrofit'!$AT$43,"")))&amp;IF(F83="Scenario1PBT15",'Minor retrofit'!$AU$43,IF(F83="Scenario2PBT15",'Minor retrofit'!$AV$43,IF(F83="Scenario3PBT15",'Minor retrofit'!$AW$43,"")))</f>
        <v/>
      </c>
      <c r="Z83" s="117">
        <f t="shared" si="58"/>
        <v>0</v>
      </c>
      <c r="AA83" s="178" t="str">
        <f>IF(F83="Scenario1PBT1",'Minor retrofit'!$E$102,IF(F83="Scenario2PBT1",'Minor retrofit'!$F$102,IF(F83="Scenario3PBT1",'Minor retrofit'!$G$102,"")))&amp;IF(F83="Scenario1PBT2",'Minor retrofit'!$H$102,IF(F83="Scenario2PBT2",'Minor retrofit'!$I$102,IF(F83="Scenario3PBT2",'Minor retrofit'!$J$102,"")))&amp;IF(F83="Scenario1PBT3",'Minor retrofit'!$K$102,IF(F83="Scenario2PBT3",'Minor retrofit'!$L$102,IF(F83="Scenario3PBT3",'Minor retrofit'!$M$102,"")))&amp;IF(F83="Scenario1PBT4",'Minor retrofit'!$N$102,IF(F83="Scenario2PBT4",'Minor retrofit'!$O$102,IF(F83="Scenario3PBT4",'Minor retrofit'!$P$102,"")))&amp;IF(F83="Scenario1PBT5",'Minor retrofit'!$Q$102,IF(F83="Scenario2PBT5",'Minor retrofit'!$R$102,IF(F83="Scenario3PBT5",'Minor retrofit'!$S$102,"")))&amp;IF(F83="Scenario1PBT6",'Minor retrofit'!$T$102,IF(F83="Scenario2PBT6",'Minor retrofit'!$U$102,IF(F83="Scenario3PBT6",'Minor retrofit'!$V$102,"")))&amp;IF(F83="Scenario1PBT7",'Minor retrofit'!$W$102,IF(F83="Scenario2PBT7",'Minor retrofit'!$X$102,IF(F83="Scenario3PBT7",'Minor retrofit'!$Y$102,"")))&amp;IF(F83="Scenario1PBT8",'Minor retrofit'!$Z$102,IF(F83="Scenario2PBT8",'Minor retrofit'!$AA$102,IF(F83="Scenario3PBT8",'Minor retrofit'!$AB$102,"")))&amp;IF(F83="Scenario1PBT9",'Minor retrofit'!$AC$102,IF(F83="Scenario2PBT9",'Minor retrofit'!$AD$102,IF(F83="Scenario3PBT9",'Minor retrofit'!$AE$102,"")))&amp;IF(F83="Scenario1PBT10",'Minor retrofit'!$AF$102,IF(F83="Scenario2PBT10",'Minor retrofit'!$AG$102,IF(F83="Scenario3PBT10",'Minor retrofit'!$AH$102,"")))&amp;IF(F83="Scenario1PBT11",'Minor retrofit'!$AI$102,IF(F83="Scenario2PBT11",'Minor retrofit'!$AJ$102,IF(F83="Scenario3PBT11",'Minor retrofit'!$AK$102,"")))&amp;IF(F83="Scenario1PBT12",'Minor retrofit'!$AL$102,IF(F83="Scenario2PBT12",'Minor retrofit'!$AM$102,IF(F83="Scenario3PBT12",'Minor retrofit'!$AN$102,"")))&amp;IF(F83="Scenario1PBT13",'Minor retrofit'!$AO$102,IF(F83="Scenario2PBT13",'Minor retrofit'!$AP$102,IF(F83="Scenario3PBT13",'Minor retrofit'!$AQ$102,"")))&amp;IF(F83="Scenario1PBT14",'Minor retrofit'!$AR$102,IF(F83="Scenario2PBT14",'Minor retrofit'!$AS$102,IF(F83="Scenario3PBT14",'Minor retrofit'!$AT$102,"")))&amp;IF(F83="Scenario1PBT15",'Minor retrofit'!$AU$102,IF(F83="Scenario2PBT15",'Minor retrofit'!$AV$102,IF(F83="Scenario3PBT15",'Minor retrofit'!$AW$102,"")))</f>
        <v/>
      </c>
      <c r="AB83" s="179">
        <f t="shared" si="59"/>
        <v>0</v>
      </c>
      <c r="AC83" s="363" t="str">
        <f t="shared" si="73"/>
        <v/>
      </c>
      <c r="AD83" s="353">
        <f>IF(AC83="",IFERROR('Projection_Base-case'!G84-G83,0),0)</f>
        <v>0</v>
      </c>
      <c r="AE83" s="350">
        <f t="shared" si="60"/>
        <v>0</v>
      </c>
      <c r="AF83" s="361">
        <f>IFERROR(100*AD83/'Projection_Base-case'!G84,0)</f>
        <v>0</v>
      </c>
      <c r="AG83" s="352">
        <f>IF(AC83="",IFERROR('Projection_Base-case'!I84-I83,0),0)</f>
        <v>0</v>
      </c>
      <c r="AH83" s="353">
        <f t="shared" si="61"/>
        <v>0</v>
      </c>
      <c r="AI83" s="361">
        <f>IFERROR(100*AG83/'Projection_Base-case'!I84,0)</f>
        <v>0</v>
      </c>
      <c r="AJ83" s="352">
        <f>IF(AC83="",IFERROR('Projection_Base-case'!K84-K83,0),0)</f>
        <v>0</v>
      </c>
      <c r="AK83" s="353">
        <f t="shared" si="62"/>
        <v>0</v>
      </c>
      <c r="AL83" s="361">
        <f>IFERROR(100*AJ83/'Projection_Base-case'!K84,0)</f>
        <v>0</v>
      </c>
      <c r="AM83" s="352">
        <f>-IF(AC83="",IFERROR('Projection_Base-case'!M84-M83,0),0)</f>
        <v>0</v>
      </c>
      <c r="AN83" s="353">
        <f t="shared" si="63"/>
        <v>0</v>
      </c>
      <c r="AO83" s="354">
        <f>IFERROR(IF('Projection_Base-case'!N84&gt;0,100*AN83/'Projection_Base-case'!N84,100*AN83/N83),0)</f>
        <v>0</v>
      </c>
      <c r="AP83" s="355">
        <f>IF(AC83="",IFERROR('Projection_Base-case'!O84-O83,0),0)</f>
        <v>0</v>
      </c>
      <c r="AQ83" s="356">
        <f t="shared" si="64"/>
        <v>0</v>
      </c>
      <c r="AR83" s="356">
        <f>IFERROR(100*AP83/'Projection_Base-case'!O84,0)</f>
        <v>0</v>
      </c>
      <c r="AS83" s="355">
        <f>IF(AC83="",IFERROR('Projection_Base-case'!Q84-Q83,0),0)</f>
        <v>0</v>
      </c>
      <c r="AT83" s="356">
        <f t="shared" si="65"/>
        <v>0</v>
      </c>
      <c r="AU83" s="356">
        <f>IFERROR(100*AS83/'Projection_Base-case'!Q84,0)</f>
        <v>0</v>
      </c>
      <c r="AV83" s="355">
        <f>IF(AC83="",IFERROR('Projection_Base-case'!S84-S83,0),0)</f>
        <v>0</v>
      </c>
      <c r="AW83" s="356">
        <f t="shared" si="66"/>
        <v>0</v>
      </c>
      <c r="AX83" s="357">
        <f>IFERROR(100*AV83/'Projection_Base-case'!S84,0)</f>
        <v>0</v>
      </c>
      <c r="AY83" s="358">
        <f>IF(AC83="",IFERROR('Projection_Base-case'!U84-U83,0),0)</f>
        <v>0</v>
      </c>
      <c r="AZ83" s="359">
        <f t="shared" si="67"/>
        <v>0</v>
      </c>
      <c r="BA83" s="359">
        <f>IFERROR(100*AY83/'Projection_Base-case'!U84,0)</f>
        <v>0</v>
      </c>
      <c r="BB83" s="358">
        <f>IF(AC83="",IFERROR('Projection_Base-case'!W84-W83,0),0)</f>
        <v>0</v>
      </c>
      <c r="BC83" s="359">
        <f t="shared" si="68"/>
        <v>0</v>
      </c>
      <c r="BD83" s="359">
        <f>IFERROR(100*BB83/'Projection_Base-case'!W84,0)</f>
        <v>0</v>
      </c>
      <c r="BE83" s="358">
        <f>IF(AC83="",IFERROR('Projection_Base-case'!Y84-Y83,0),0)</f>
        <v>0</v>
      </c>
      <c r="BF83" s="359">
        <f t="shared" si="69"/>
        <v>0</v>
      </c>
      <c r="BG83" s="359">
        <f>IFERROR(100*BE83/'Projection_Base-case'!Y84,0)</f>
        <v>0</v>
      </c>
      <c r="BH83" s="359">
        <f t="shared" si="70"/>
        <v>0</v>
      </c>
      <c r="BI83" s="360">
        <f t="shared" si="71"/>
        <v>0</v>
      </c>
    </row>
    <row r="84" spans="1:61">
      <c r="A84" s="205">
        <v>80</v>
      </c>
      <c r="B84" s="347">
        <f>IF('Projection_Base-case'!B85&lt;&gt;"",'Projection_Base-case'!B85,0)</f>
        <v>0</v>
      </c>
      <c r="C84" s="347">
        <f>IF('Projection_Base-case'!C85&lt;&gt;"",'Projection_Base-case'!C85,0)</f>
        <v>0</v>
      </c>
      <c r="D84" s="365">
        <f>IF('Projection_Base-case'!D85&lt;&gt;"",'Projection_Base-case'!D85,0)</f>
        <v>0</v>
      </c>
      <c r="E84" s="369"/>
      <c r="F84" s="367" t="str">
        <f t="shared" si="72"/>
        <v>0</v>
      </c>
      <c r="G84" s="206" t="str">
        <f>IF(F84="Scenario1PBT1",'Minor retrofit'!$E$7,IF(F84="Scenario2PBT1",'Minor retrofit'!$F$7,IF(F84="Scenario3PBT1",'Minor retrofit'!$G$7,"")))&amp;IF(F84="Scenario1PBT2",'Minor retrofit'!$H$7,IF(F84="Scenario2PBT2",'Minor retrofit'!$I$7,IF(F84="Scenario3PBT2",'Minor retrofit'!$J$7,"")))&amp;IF(F84="Scenario1PBT3",'Minor retrofit'!$K$7,IF(F84="Scenario2PBT3",'Minor retrofit'!$L$7,IF(F84="Scenario3PBT3",'Minor retrofit'!$M$7,"")))&amp;IF(F84="Scenario1PBT4",'Minor retrofit'!$N$7,IF(F84="Scenario2PBT4",'Minor retrofit'!$O$7,IF(F84="Scenario3PBT4",'Minor retrofit'!$P$7,"")))&amp;IF(F84="Scenario1PBT5",'Minor retrofit'!$Q$7,IF(F84="Scenario2PBT5",'Minor retrofit'!$R$7,IF(F84="Scenario3PBT5",'Minor retrofit'!$S$7,"")))&amp;IF(F84="Scenario1PBT6",'Minor retrofit'!$T$7,IF(F84="Scenario2PBT6",'Minor retrofit'!$U$7,IF(F84="Scenario3PBT6",'Minor retrofit'!$V$7,"")))&amp;IF(F84="Scenario1PBT7",'Minor retrofit'!$W$7,IF(F84="Scenario2PBT7",'Minor retrofit'!$X$7,IF(F84="Scenario3PBT7",'Minor retrofit'!$Y$7,"")))&amp;IF(F84="Scenario1PBT8",'Minor retrofit'!$Z$7,IF(F84="Scenario2PBT8",'Minor retrofit'!$AA$7,IF(F84="Scenario3PBT8",'Minor retrofit'!$AB$7,"")))&amp;IF(F84="Scenario1PBT9",'Minor retrofit'!$AC$7,IF(F84="Scenario2PBT9",'Minor retrofit'!$AD$7,IF(F84="Scenario3PBT9",'Minor retrofit'!$AE$7,"")))&amp;IF(F84="Scenario1PBT10",'Minor retrofit'!$AF$7,IF(F84="Scenario2PBT10",'Minor retrofit'!$AG$7,IF(F84="Scenario3PBT10",'Minor retrofit'!$AH$7,"")))&amp;IF(F84="Scenario1PBT11",'Minor retrofit'!$AI$7,IF(F84="Scenario2PBT11",'Minor retrofit'!$AJ$7,IF(F84="Scenario3PBT11",'Minor retrofit'!$AK$7,"")))&amp;IF(F84="Scenario1PBT12",'Minor retrofit'!$AL$7,IF(F84="Scenario2PBT12",'Minor retrofit'!$AM$7,IF(F84="Scenario3PBT12",'Minor retrofit'!$AN$7,"")))&amp;IF(F84="Scenario1PBT13",'Minor retrofit'!$AO$7,IF(F84="Scenario2PBT13",'Minor retrofit'!$AP$7,IF(F84="Scenario3PBT13",'Minor retrofit'!$AQ$7,"")))&amp;IF(F84="Scenario1PBT14",'Minor retrofit'!$AR$7,IF(F84="Scenario2PBT14",'Minor retrofit'!$AS$7,IF(F84="Scenario3PBT14",'Minor retrofit'!$AT$7,"")))&amp;IF(F84="Scenario1PBT15",'Minor retrofit'!$AU$7,IF(F84="Scenario2PBT15",'Minor retrofit'!$AV$7,IF(F84="Scenario3PBT15",'Minor retrofit'!$AW$7,"")))</f>
        <v/>
      </c>
      <c r="H84" s="117">
        <f t="shared" si="49"/>
        <v>0</v>
      </c>
      <c r="I84" s="117" t="str">
        <f>IF(F84="Scenario1PBT1",'Minor retrofit'!$E$17,IF(F84="Scenario2PBT1",'Minor retrofit'!$F$17,IF(F84="Scenario3PBT1",'Minor retrofit'!$G$17,"")))&amp;IF(F84="Scenario1PBT2",'Minor retrofit'!$H$17,IF(F84="Scenario2PBT2",'Minor retrofit'!$I$17,IF(F84="Scenario3PBT2",'Minor retrofit'!$J$17,"")))&amp;IF(F84="Scenario1PBT3",'Minor retrofit'!$K$17,IF(F84="Scenario2PBT3",'Minor retrofit'!$L$17,IF(F84="Scenario3PBT3",'Minor retrofit'!$M$17,"")))&amp;IF(F84="Scenario1PBT4",'Minor retrofit'!$N$17,IF(F84="Scenario2PBT4",'Minor retrofit'!$O$17,IF(F84="Scenario3PBT4",'Minor retrofit'!$P$17,"")))&amp;IF(F84="Scenario1PBT5",'Minor retrofit'!$Q$17,IF(F84="Scenario2PBT5",'Minor retrofit'!$R$17,IF(F84="Scenario3PBT5",'Minor retrofit'!$S$17,"")))&amp;IF(F84="Scenario1PBT6",'Minor retrofit'!$T$17,IF(F84="Scenario2PBT6",'Minor retrofit'!$U$17,IF(F84="Scenario3PBT6",'Minor retrofit'!$V$17,"")))&amp;IF(F84="Scenario1PBT7",'Minor retrofit'!$W$17,IF(F84="Scenario2PBT7",'Minor retrofit'!$X$17,IF(F84="Scenario3PBT7",'Minor retrofit'!$Y$17,"")))&amp;IF(F84="Scenario1PBT8",'Minor retrofit'!$Z$17,IF(F84="Scenario2PBT8",'Minor retrofit'!$AA$17,IF(F84="Scenario3PBT8",'Minor retrofit'!$AB$17,"")))&amp;IF(F84="Scenario1PBT9",'Minor retrofit'!$AC$17,IF(F84="Scenario2PBT9",'Minor retrofit'!$AD$17,IF(F84="Scenario3PBT9",'Minor retrofit'!$AE$17,"")))&amp;IF(F84="Scenario1PBT10",'Minor retrofit'!$AF$17,IF(F84="Scenario2PBT10",'Minor retrofit'!$AG$17,IF(F84="Scenario3PBT10",'Minor retrofit'!$AH$17,"")))&amp;IF(F84="Scenario1PBT11",'Minor retrofit'!$AI$17,IF(F84="Scenario2PBT11",'Minor retrofit'!$AJ$17,IF(F84="Scenario3PBT11",'Minor retrofit'!$AK$17,"")))&amp;IF(F84="Scenario1PBT12",'Minor retrofit'!$AL$17,IF(F84="Scenario2PBT12",'Minor retrofit'!$AM$17,IF(F84="Scenario3PBT12",'Minor retrofit'!$AN$17,"")))&amp;IF(F84="Scenario1PBT13",'Minor retrofit'!$AO$17,IF(F84="Scenario2PBT13",'Minor retrofit'!$AP$17,IF(F84="Scenario3PBT13",'Minor retrofit'!$AQ$17,"")))&amp;IF(F84="Scenario1PBT14",'Minor retrofit'!$AR$17,IF(F84="Scenario2PBT14",'Minor retrofit'!$AS$17,IF(F84="Scenario3PBT14",'Minor retrofit'!$AT$17,"")))&amp;IF(F84="Scenario1PBT15",'Minor retrofit'!$AU$17,IF(F84="Scenario2PBT15",'Minor retrofit'!$AV$17,IF(F84="Scenario3PBT15",'Minor retrofit'!$AW$17,"")))</f>
        <v/>
      </c>
      <c r="J84" s="117">
        <f t="shared" si="50"/>
        <v>0</v>
      </c>
      <c r="K84" s="117" t="str">
        <f>IF(F84="Scenario1PBT1",'Minor retrofit'!$E$19,IF(F84="Scenario2PBT1",'Minor retrofit'!$F$19,IF(F84="Scenario3PBT1",'Minor retrofit'!$G$19,"")))&amp;IF(F84="Scenario1PBT2",'Minor retrofit'!$H$19,IF(F84="Scenario2PBT2",'Minor retrofit'!$I$19,IF(F84="Scenario3PBT2",'Minor retrofit'!$J$19,"")))&amp;IF(F84="Scenario1PBT3",'Minor retrofit'!$K$19,IF(F84="Scenario2PBT3",'Minor retrofit'!$L$19,IF(F84="Scenario3PBT3",'Minor retrofit'!$M$19,"")))&amp;IF(F84="Scenario1PBT4",'Minor retrofit'!$N$19,IF(F84="Scenario2PBT4",'Minor retrofit'!$O$19,IF(F84="Scenario3PBT4",'Minor retrofit'!$P$19,"")))&amp;IF(F84="Scenario1PBT5",'Minor retrofit'!$Q$19,IF(F84="Scenario2PBT5",'Minor retrofit'!$R$19,IF(F84="Scenario3PBT5",'Minor retrofit'!$S$19,"")))&amp;IF(F84="Scenario1PBT6",'Minor retrofit'!$T$19,IF(F84="Scenario2PBT6",'Minor retrofit'!$U$19,IF(F84="Scenario3PBT6",'Minor retrofit'!$V$19,"")))&amp;IF(F84="Scenario1PBT7",'Minor retrofit'!$W$19,IF(F84="Scenario2PBT7",'Minor retrofit'!$X$19,IF(F84="Scenario3PBT7",'Minor retrofit'!$Y$19,"")))&amp;IF(F84="Scenario1PBT8",'Minor retrofit'!$Z$19,IF(F84="Scenario2PBT8",'Minor retrofit'!$AA$19,IF(F84="Scenario3PBT8",'Minor retrofit'!$AB$19,"")))&amp;IF(F84="Scenario1PBT9",'Minor retrofit'!$AC$19,IF(F84="Scenario2PBT9",'Minor retrofit'!$AD$19,IF(F84="Scenario3PBT9",'Minor retrofit'!$AE$19,"")))&amp;IF(F84="Scenario1PBT10",'Minor retrofit'!$AF$19,IF(F84="Scenario2PBT10",'Minor retrofit'!$AG$19,IF(F84="Scenario3PBT10",'Minor retrofit'!$AH$19,"")))&amp;IF(F84="Scenario1PBT11",'Minor retrofit'!$AI$19,IF(F84="Scenario2PBT11",'Minor retrofit'!$AJ$19,IF(F84="Scenario3PBT11",'Minor retrofit'!$AK$19,"")))&amp;IF(F84="Scenario1PBT12",'Minor retrofit'!$AL$19,IF(F84="Scenario2PBT12",'Minor retrofit'!$AM$19,IF(F84="Scenario3PBT12",'Minor retrofit'!$AN$19,"")))&amp;IF(F84="Scenario1PBT13",'Minor retrofit'!$AO$19,IF(F84="Scenario2PBT13",'Minor retrofit'!$AP$19,IF(F84="Scenario3PBT13",'Minor retrofit'!$AQ$19,"")))&amp;IF(F84="Scenario1PBT14",'Minor retrofit'!$AR$19,IF(F84="Scenario2PBT14",'Minor retrofit'!$AS$19,IF(F84="Scenario3PBT14",'Minor retrofit'!$AT$19,"")))&amp;IF(F84="Scenario1PBT15",'Minor retrofit'!$AU$19,IF(F84="Scenario2PBT15",'Minor retrofit'!$AV$19,IF(F84="Scenario3PBT15",'Minor retrofit'!$AW$19,"")))</f>
        <v/>
      </c>
      <c r="L84" s="117">
        <f t="shared" si="51"/>
        <v>0</v>
      </c>
      <c r="M84" s="117" t="str">
        <f>IF(F84="Scenario1PBT1",'Minor retrofit'!$E$21,IF(F84="Scenario2PBT1",'Minor retrofit'!$F$21,IF(F84="Scenario3PBT1",'Minor retrofit'!$G$21,"")))&amp;IF(F84="Scenario1PBT2",'Minor retrofit'!$H$21,IF(F84="Scenario2PBT2",'Minor retrofit'!$I$21,IF(F84="Scenario3PBT2",'Minor retrofit'!$J$21,"")))&amp;IF(F84="Scenario1PBT3",'Minor retrofit'!$K$21,IF(F84="Scenario2PBT3",'Minor retrofit'!$L$21,IF(F84="Scenario3PBT3",'Minor retrofit'!$M$21,"")))&amp;IF(F84="Scenario1PBT4",'Minor retrofit'!$N$21,IF(F84="Scenario2PBT4",'Minor retrofit'!$O$21,IF(F84="Scenario3PBT4",'Minor retrofit'!$P$21,"")))&amp;IF(F84="Scenario1PBT5",'Minor retrofit'!$Q$21,IF(F84="Scenario2PBT5",'Minor retrofit'!$R$21,IF(F84="Scenario3PBT5",'Minor retrofit'!$S$21,"")))&amp;IF(F84="Scenario1PBT6",'Minor retrofit'!$T$21,IF(F84="Scenario2PBT6",'Minor retrofit'!$U$21,IF(F84="Scenario3PBT6",'Minor retrofit'!$V$21,"")))&amp;IF(F84="Scenario1PBT7",'Minor retrofit'!$W$21,IF(F84="Scenario2PBT7",'Minor retrofit'!$X$21,IF(F84="Scenario3PBT7",'Minor retrofit'!$Y$21,"")))&amp;IF(F84="Scenario1PBT8",'Minor retrofit'!$Z$21,IF(F84="Scenario2PBT8",'Minor retrofit'!$AA$21,IF(F84="Scenario3PBT8",'Minor retrofit'!$AB$21,"")))&amp;IF(F84="Scenario1PBT9",'Minor retrofit'!$AC$21,IF(F84="Scenario2PBT9",'Minor retrofit'!$AD$21,IF(F84="Scenario3PBT9",'Minor retrofit'!$AE$21,"")))&amp;IF(F84="Scenario1PBT10",'Minor retrofit'!$AF$21,IF(F84="Scenario2PBT10",'Minor retrofit'!$AG$21,IF(F84="Scenario3PBT10",'Minor retrofit'!$AH$21,"")))&amp;IF(F84="Scenario1PBT11",'Minor retrofit'!$AI$21,IF(F84="Scenario2PBT11",'Minor retrofit'!$AJ$21,IF(F84="Scenario3PBT11",'Minor retrofit'!$AK$21,"")))&amp;IF(F84="Scenario1PBT12",'Minor retrofit'!$AL$21,IF(F84="Scenario2PBT12",'Minor retrofit'!$AM$21,IF(F84="Scenario3PBT12",'Minor retrofit'!$AN$21,"")))&amp;IF(F84="Scenario1PBT13",'Minor retrofit'!$AO$21,IF(F84="Scenario2PBT13",'Minor retrofit'!$AP$21,IF(F84="Scenario3PBT13",'Minor retrofit'!$AQ$21,"")))&amp;IF(F84="Scenario1PBT14",'Minor retrofit'!$AR$21,IF(F84="Scenario2PBT14",'Minor retrofit'!$AS$21,IF(F84="Scenario3PBT14",'Minor retrofit'!$AT$21,"")))&amp;IF(F84="Scenario1PBT15",'Minor retrofit'!$AU$21,IF(F84="Scenario2PBT15",'Minor retrofit'!$AV$21,IF(F84="Scenario3PBT15",'Minor retrofit'!$AW$21,"")))</f>
        <v/>
      </c>
      <c r="N84" s="118">
        <f t="shared" si="52"/>
        <v>0</v>
      </c>
      <c r="O84" s="206" t="str">
        <f>IF(F84="Scenario1PBT1",'Minor retrofit'!$E$24,IF(F84="Scenario2PBT1",'Minor retrofit'!$F$24,IF(F84="Scenario3PBT1",'Minor retrofit'!$G$24,"")))&amp;IF(F84="Scenario1PBT2",'Minor retrofit'!$H$24,IF(F84="Scenario2PBT2",'Minor retrofit'!$I$24,IF(F84="Scenario3PBT2",'Minor retrofit'!$J$24,"")))&amp;IF(F84="Scenario1PBT3",'Minor retrofit'!$K$24,IF(F84="Scenario2PBT3",'Minor retrofit'!$L$24,IF(F84="Scenario3PBT3",'Minor retrofit'!$M$24,"")))&amp;IF(F84="Scenario1PBT4",'Minor retrofit'!$N$24,IF(F84="Scenario2PBT4",'Minor retrofit'!$O$24,IF(F84="Scenario3PBT4",'Minor retrofit'!$P$24,"")))&amp;IF(F84="Scenario1PBT5",'Minor retrofit'!$Q$24,IF(F84="Scenario2PBT5",'Minor retrofit'!$R$24,IF(F84="Scenario3PBT5",'Minor retrofit'!$S$24,"")))&amp;IF(F84="Scenario1PBT6",'Minor retrofit'!$T$24,IF(F84="Scenario2PBT6",'Minor retrofit'!$U$24,IF(F84="Scenario3PBT6",'Minor retrofit'!$V$24,"")))&amp;IF(F84="Scenario1PBT7",'Minor retrofit'!$W$24,IF(F84="Scenario2PBT7",'Minor retrofit'!$X$24,IF(F84="Scenario3PBT7",'Minor retrofit'!$Y$24,"")))&amp;IF(F84="Scenario1PBT8",'Minor retrofit'!$Z$24,IF(F84="Scenario2PBT8",'Minor retrofit'!$AA$24,IF(F84="Scenario3PBT8",'Minor retrofit'!$AB$24,"")))&amp;IF(F84="Scenario1PBT9",'Minor retrofit'!$AC$24,IF(F84="Scenario2PBT9",'Minor retrofit'!$AD$24,IF(F84="Scenario3PBT9",'Minor retrofit'!$AE$24,"")))&amp;IF(F84="Scenario1PBT10",'Minor retrofit'!$AF$24,IF(F84="Scenario2PBT10",'Minor retrofit'!$AG$24,IF(F84="Scenario3PBT10",'Minor retrofit'!$AH$24,"")))&amp;IF(F84="Scenario1PBT11",'Minor retrofit'!$AI$24,IF(F84="Scenario2PBT11",'Minor retrofit'!$AJ$24,IF(F84="Scenario3PBT11",'Minor retrofit'!$AK$24,"")))&amp;IF(F84="Scenario1PBT12",'Minor retrofit'!$AL$24,IF(F84="Scenario2PBT12",'Minor retrofit'!$AM$24,IF(F84="Scenario3PBT12",'Minor retrofit'!$AN$24,"")))&amp;IF(F84="Scenario1PBT13",'Minor retrofit'!$AO$24,IF(F84="Scenario2PBT13",'Minor retrofit'!$AP$24,IF(F84="Scenario3PBT13",'Minor retrofit'!$AQ$24,"")))&amp;IF(F84="Scenario1PBT14",'Minor retrofit'!$AR$24,IF(F84="Scenario2PBT14",'Minor retrofit'!$AS$24,IF(F84="Scenario3PBT14",'Minor retrofit'!$AT$24,"")))&amp;IF(F84="Scenario1PBT15",'Minor retrofit'!$AU$24,IF(F84="Scenario2PBT15",'Minor retrofit'!$AV$24,IF(F84="Scenario3PBT15",'Minor retrofit'!$AW$24,"")))</f>
        <v/>
      </c>
      <c r="P84" s="117">
        <f t="shared" si="53"/>
        <v>0</v>
      </c>
      <c r="Q84" s="117" t="str">
        <f>IF(F84="Scenario1PBT1",'Minor retrofit'!$E$26,IF(F84="Scenario2PBT1",'Minor retrofit'!$F$26,IF(F84="Scenario3PBT1",'Minor retrofit'!$G$26,"")))&amp;IF(F84="Scenario1PBT2",'Minor retrofit'!$H$26,IF(F84="Scenario2PBT2",'Minor retrofit'!$I$26,IF(F84="Scenario3PBT2",'Minor retrofit'!$J$26,"")))&amp;IF(F84="Scenario1PBT3",'Minor retrofit'!$K$26,IF(F84="Scenario2PBT3",'Minor retrofit'!$L$26,IF(F84="Scenario3PBT3",'Minor retrofit'!$M$26,"")))&amp;IF(F84="Scenario1PBT4",'Minor retrofit'!$N$26,IF(F84="Scenario2PBT4",'Minor retrofit'!$O$26,IF(F84="Scenario3PBT4",'Minor retrofit'!$P$26,"")))&amp;IF(F84="Scenario1PBT5",'Minor retrofit'!$Q$26,IF(F84="Scenario2PBT5",'Minor retrofit'!$R$26,IF(F84="Scenario3PBT5",'Minor retrofit'!$S$26,"")))&amp;IF(F84="Scenario1PBT6",'Minor retrofit'!$T$26,IF(F84="Scenario2PBT6",'Minor retrofit'!$U$26,IF(F84="Scenario3PBT6",'Minor retrofit'!$V$26,"")))&amp;IF(F84="Scenario1PBT7",'Minor retrofit'!$W$26,IF(F84="Scenario2PBT7",'Minor retrofit'!$X$26,IF(F84="Scenario3PBT7",'Minor retrofit'!$Y$26,"")))&amp;IF(F84="Scenario1PBT8",'Minor retrofit'!$Z$26,IF(F84="Scenario2PBT8",'Minor retrofit'!$AA$26,IF(F84="Scenario3PBT8",'Minor retrofit'!$AB$26,"")))&amp;IF(F84="Scenario1PBT9",'Minor retrofit'!$AC$26,IF(F84="Scenario2PBT9",'Minor retrofit'!$AD$26,IF(F84="Scenario3PBT9",'Minor retrofit'!$AE$26,"")))&amp;IF(F84="Scenario1PBT10",'Minor retrofit'!$AF$26,IF(F84="Scenario2PBT10",'Minor retrofit'!$AG$26,IF(F84="Scenario3PBT10",'Minor retrofit'!$AH$26,"")))&amp;IF(F84="Scenario1PBT11",'Minor retrofit'!$AI$26,IF(F84="Scenario2PBT11",'Minor retrofit'!$AJ$26,IF(F84="Scenario3PBT11",'Minor retrofit'!$AK$26,"")))&amp;IF(F84="Scenario1PBT12",'Minor retrofit'!$AL$26,IF(F84="Scenario2PBT12",'Minor retrofit'!$AM$26,IF(F84="Scenario3PBT12",'Minor retrofit'!$AN$26,"")))&amp;IF(F84="Scenario1PBT13",'Minor retrofit'!$AO$26,IF(F84="Scenario2PBT13",'Minor retrofit'!$AP$26,IF(F84="Scenario3PBT13",'Minor retrofit'!$AQ$26,"")))&amp;IF(F84="Scenario1PBT14",'Minor retrofit'!$AR$26,IF(F84="Scenario2PBT14",'Minor retrofit'!$AS$26,IF(F84="Scenario3PBT14",'Minor retrofit'!$AT$26,"")))&amp;IF(F84="Scenario1PBT15",'Minor retrofit'!$AU$26,IF(F84="Scenario2PBT15",'Minor retrofit'!$AV$26,IF(F84="Scenario3PBT15",'Minor retrofit'!$AW$26,"")))</f>
        <v/>
      </c>
      <c r="R84" s="117">
        <f t="shared" si="54"/>
        <v>0</v>
      </c>
      <c r="S84" s="117" t="str">
        <f>IF(F84="Scenario1PBT1",'Minor retrofit'!$E$28,IF(F84="Scenario2PBT1",'Minor retrofit'!$F$28,IF(F84="Scenario3PBT1",'Minor retrofit'!$G$28,"")))&amp;IF(F84="Scenario1PBT2",'Minor retrofit'!$H$28,IF(F84="Scenario2PBT2",'Minor retrofit'!$I$28,IF(F84="Scenario3PBT2",'Minor retrofit'!$J$28,"")))&amp;IF(F84="Scenario1PBT3",'Minor retrofit'!$K$28,IF(F84="Scenario2PBT3",'Minor retrofit'!$L$28,IF(F84="Scenario3PBT3",'Minor retrofit'!$M$28,"")))&amp;IF(F84="Scenario1PBT4",'Minor retrofit'!$N$28,IF(F84="Scenario2PBT4",'Minor retrofit'!$O$28,IF(F84="Scenario3PBT4",'Minor retrofit'!$P$28,"")))&amp;IF(F84="Scenario1PBT5",'Minor retrofit'!$Q$28,IF(F84="Scenario2PBT5",'Minor retrofit'!$R$28,IF(F84="Scenario3PBT5",'Minor retrofit'!$S$28,"")))&amp;IF(F84="Scenario1PBT6",'Minor retrofit'!$T$28,IF(F84="Scenario2PBT6",'Minor retrofit'!$U$28,IF(F84="Scenario3PBT6",'Minor retrofit'!$V$28,"")))&amp;IF(F84="Scenario1PBT7",'Minor retrofit'!$W$28,IF(F84="Scenario2PBT7",'Minor retrofit'!$X$28,IF(F84="Scenario3PBT7",'Minor retrofit'!$Y$28,"")))&amp;IF(F84="Scenario1PBT8",'Minor retrofit'!$Z$28,IF(F84="Scenario2PBT8",'Minor retrofit'!$AA$28,IF(F84="Scenario3PBT8",'Minor retrofit'!$AB$28,"")))&amp;IF(F84="Scenario1PBT9",'Minor retrofit'!$AC$28,IF(F84="Scenario2PBT9",'Minor retrofit'!$AD$28,IF(F84="Scenario3PBT9",'Minor retrofit'!$AE$28,"")))&amp;IF(F84="Scenario1PBT10",'Minor retrofit'!$AF$28,IF(F84="Scenario2PBT10",'Minor retrofit'!$AG$28,IF(F84="Scenario3PBT10",'Minor retrofit'!$AH$28,"")))&amp;IF(F84="Scenario1PBT11",'Minor retrofit'!$AI$28,IF(F84="Scenario2PBT11",'Minor retrofit'!$AJ$28,IF(F84="Scenario3PBT11",'Minor retrofit'!$AK$28,"")))&amp;IF(F84="Scenario1PBT12",'Minor retrofit'!$AL$28,IF(F84="Scenario2PBT12",'Minor retrofit'!$AM$28,IF(F84="Scenario3PBT12",'Minor retrofit'!$AN$28,"")))&amp;IF(F84="Scenario1PBT13",'Minor retrofit'!$AO$28,IF(F84="Scenario2PBT13",'Minor retrofit'!$AP$28,IF(F84="Scenario3PBT13",'Minor retrofit'!$AQ$28,"")))&amp;IF(F84="Scenario1PBT14",'Minor retrofit'!$AR$28,IF(F84="Scenario2PBT14",'Minor retrofit'!$AS$28,IF(F84="Scenario3PBT14",'Minor retrofit'!$AT$28,"")))&amp;IF(F84="Scenario1PBT15",'Minor retrofit'!$AU$28,IF(F84="Scenario2PBT15",'Minor retrofit'!$AV$28,IF(F84="Scenario3PBT15",'Minor retrofit'!$AW$28,"")))</f>
        <v/>
      </c>
      <c r="T84" s="207">
        <f t="shared" si="55"/>
        <v>0</v>
      </c>
      <c r="U84" s="206" t="str">
        <f>IF(F84="Scenario1PBT1",'Minor retrofit'!$E$39,IF(F84="Scenario2PBT1",'Minor retrofit'!$F$39,IF(F84="Scenario3PBT1",'Minor retrofit'!$G$39,"")))&amp;IF(F84="Scenario1PBT2",'Minor retrofit'!$H$39,IF(F84="Scenario2PBT2",'Minor retrofit'!$I$39,IF(F84="Scenario3PBT2",'Minor retrofit'!$J$39,"")))&amp;IF(F84="Scenario1PBT3",'Minor retrofit'!$K$39,IF(F84="Scenario2PBT3",'Minor retrofit'!$L$39,IF(F84="Scenario3PBT3",'Minor retrofit'!$M$39,"")))&amp;IF(F84="Scenario1PBT4",'Minor retrofit'!$N$39,IF(F84="Scenario2PBT4",'Minor retrofit'!$O$39,IF(F84="Scenario3PBT4",'Minor retrofit'!$P$39,"")))&amp;IF(F84="Scenario1PBT5",'Minor retrofit'!$Q$39,IF(F84="Scenario2PBT5",'Minor retrofit'!$R$39,IF(F84="Scenario3PBT5",'Minor retrofit'!$S$39,"")))&amp;IF(F84="Scenario1PBT6",'Minor retrofit'!$T$39,IF(F84="Scenario2PBT6",'Minor retrofit'!$U$39,IF(F84="Scenario3PBT6",'Minor retrofit'!$V$39,"")))&amp;IF(F84="Scenario1PBT7",'Minor retrofit'!$W$39,IF(F84="Scenario2PBT7",'Minor retrofit'!$X$39,IF(F84="Scenario3PBT7",'Minor retrofit'!$Y$39,"")))&amp;IF(F84="Scenario1PBT8",'Minor retrofit'!$Z$39,IF(F84="Scenario2PBT8",'Minor retrofit'!$AA$39,IF(F84="Scenario3PBT8",'Minor retrofit'!$AB$39,"")))&amp;IF(F84="Scenario1PBT9",'Minor retrofit'!$AC$39,IF(F84="Scenario2PBT9",'Minor retrofit'!$AD$39,IF(F84="Scenario3PBT9",'Minor retrofit'!$AE$39,"")))&amp;IF(F84="Scenario1PBT10",'Minor retrofit'!$AF$39,IF(F84="Scenario2PBT10",'Minor retrofit'!$AG$39,IF(F84="Scenario3PBT10",'Minor retrofit'!$AH$39,"")))&amp;IF(F84="Scenario1PBT11",'Minor retrofit'!$AI$39,IF(F84="Scenario2PBT11",'Minor retrofit'!$AJ$39,IF(F84="Scenario3PBT11",'Minor retrofit'!$AK$39,"")))&amp;IF(F84="Scenario1PBT12",'Minor retrofit'!$AL$39,IF(F84="Scenario2PBT12",'Minor retrofit'!$AM$39,IF(F84="Scenario3PBT12",'Minor retrofit'!$AN$39,"")))&amp;IF(F84="Scenario1PBT13",'Minor retrofit'!$AO$39,IF(F84="Scenario2PBT13",'Minor retrofit'!$AP$39,IF(F84="Scenario3PBT13",'Minor retrofit'!$AQ$39,"")))&amp;IF(F84="Scenario1PBT14",'Minor retrofit'!$AR$39,IF(F84="Scenario2PBT14",'Minor retrofit'!$AS$39,IF(F84="Scenario3PBT14",'Minor retrofit'!$AT$39,"")))&amp;IF(F84="Scenario1PBT15",'Minor retrofit'!$AU$39,IF(F84="Scenario2PBT15",'Minor retrofit'!$AV$39,IF(F84="Scenario3PBT15",'Minor retrofit'!$AW$39,"")))</f>
        <v/>
      </c>
      <c r="V84" s="117">
        <f t="shared" si="56"/>
        <v>0</v>
      </c>
      <c r="W84" s="117" t="str">
        <f>IF(F84="Scenario1PBT1",'Minor retrofit'!$E$41,IF(F84="Scenario2PBT1",'Minor retrofit'!$F$41,IF(F84="Scenario3PBT1",'Minor retrofit'!$G$41,"")))&amp;IF(F84="Scenario1PBT2",'Minor retrofit'!$H$41,IF(F84="Scenario2PBT2",'Minor retrofit'!$I$41,IF(F84="Scenario3PBT2",'Minor retrofit'!$J$41,"")))&amp;IF(F84="Scenario1PBT3",'Minor retrofit'!$K$41,IF(F84="Scenario2PBT3",'Minor retrofit'!$L$41,IF(F84="Scenario3PBT3",'Minor retrofit'!$M$41,"")))&amp;IF(F84="Scenario1PBT4",'Minor retrofit'!$N$41,IF(F84="Scenario2PBT4",'Minor retrofit'!$O$41,IF(F84="Scenario3PBT4",'Minor retrofit'!$P$41,"")))&amp;IF(F84="Scenario1PBT5",'Minor retrofit'!$Q$41,IF(F84="Scenario2PBT5",'Minor retrofit'!$R$41,IF(F84="Scenario3PBT5",'Minor retrofit'!$S$41,"")))&amp;IF(F84="Scenario1PBT6",'Minor retrofit'!$T$41,IF(F84="Scenario2PBT6",'Minor retrofit'!$U$41,IF(F84="Scenario3PBT6",'Minor retrofit'!$V$41,"")))&amp;IF(F84="Scenario1PBT7",'Minor retrofit'!$W$41,IF(F84="Scenario2PBT7",'Minor retrofit'!$X$41,IF(F84="Scenario3PBT7",'Minor retrofit'!$Y$41,"")))&amp;IF(F84="Scenario1PBT8",'Minor retrofit'!$Z$41,IF(F84="Scenario2PBT8",'Minor retrofit'!$AA$41,IF(F84="Scenario3PBT8",'Minor retrofit'!$AB$41,"")))&amp;IF(F84="Scenario1PBT9",'Minor retrofit'!$AC$41,IF(F84="Scenario2PBT9",'Minor retrofit'!$AD$41,IF(F84="Scenario3PBT9",'Minor retrofit'!$AE$41,"")))&amp;IF(F84="Scenario1PBT10",'Minor retrofit'!$AF$41,IF(F84="Scenario2PBT10",'Minor retrofit'!$AG$41,IF(F84="Scenario3PBT10",'Minor retrofit'!$AH$41,"")))&amp;IF(F84="Scenario1PBT11",'Minor retrofit'!$AI$41,IF(F84="Scenario2PBT11",'Minor retrofit'!$AJ$41,IF(F84="Scenario3PBT11",'Minor retrofit'!$AK$41,"")))&amp;IF(F84="Scenario1PBT12",'Minor retrofit'!$AL$41,IF(F84="Scenario2PBT12",'Minor retrofit'!$AM$41,IF(F84="Scenario3PBT12",'Minor retrofit'!$AN$41,"")))&amp;IF(F84="Scenario1PBT13",'Minor retrofit'!$AO$41,IF(F84="Scenario2PBT13",'Minor retrofit'!$AP$41,IF(F84="Scenario3PBT13",'Minor retrofit'!$AQ$41,"")))&amp;IF(F84="Scenario1PBT14",'Minor retrofit'!$AR$41,IF(F84="Scenario2PBT14",'Minor retrofit'!$AS$41,IF(F84="Scenario3PBT14",'Minor retrofit'!$AT$41,"")))&amp;IF(F84="Scenario1PBT15",'Minor retrofit'!$AU$41,IF(F84="Scenario2PBT15",'Minor retrofit'!$AV$41,IF(F84="Scenario3PBT15",'Minor retrofit'!$AW$41,"")))</f>
        <v/>
      </c>
      <c r="X84" s="117">
        <f t="shared" si="57"/>
        <v>0</v>
      </c>
      <c r="Y84" s="117" t="str">
        <f>IF(F84="Scenario1PBT1",'Minor retrofit'!$E$43,IF(F84="Scenario2PBT1",'Minor retrofit'!$F$43,IF(F84="Scenario3PBT1",'Minor retrofit'!$G$43,"")))&amp;IF(F84="Scenario1PBT2",'Minor retrofit'!$H$43,IF(F84="Scenario2PBT2",'Minor retrofit'!$I$43,IF(F84="Scenario3PBT2",'Minor retrofit'!$J$43,"")))&amp;IF(F84="Scenario1PBT3",'Minor retrofit'!$K$43,IF(F84="Scenario2PBT3",'Minor retrofit'!$L$43,IF(F84="Scenario3PBT3",'Minor retrofit'!$M$43,"")))&amp;IF(F84="Scenario1PBT4",'Minor retrofit'!$N$43,IF(F84="Scenario2PBT4",'Minor retrofit'!$O$43,IF(F84="Scenario3PBT4",'Minor retrofit'!$P$43,"")))&amp;IF(F84="Scenario1PBT5",'Minor retrofit'!$Q$43,IF(F84="Scenario2PBT5",'Minor retrofit'!$R$43,IF(F84="Scenario3PBT5",'Minor retrofit'!$S$43,"")))&amp;IF(F84="Scenario1PBT6",'Minor retrofit'!$T$43,IF(F84="Scenario2PBT6",'Minor retrofit'!$U$43,IF(F84="Scenario3PBT6",'Minor retrofit'!$V$43,"")))&amp;IF(F84="Scenario1PBT7",'Minor retrofit'!$W$43,IF(F84="Scenario2PBT7",'Minor retrofit'!$X$43,IF(F84="Scenario3PBT7",'Minor retrofit'!$Y$43,"")))&amp;IF(F84="Scenario1PBT8",'Minor retrofit'!$Z$43,IF(F84="Scenario2PBT8",'Minor retrofit'!$AA$43,IF(F84="Scenario3PBT8",'Minor retrofit'!$AB$43,"")))&amp;IF(F84="Scenario1PBT9",'Minor retrofit'!$AC$43,IF(F84="Scenario2PBT9",'Minor retrofit'!$AD$43,IF(F84="Scenario3PBT9",'Minor retrofit'!$AE$43,"")))&amp;IF(F84="Scenario1PBT10",'Minor retrofit'!$AF$43,IF(F84="Scenario2PBT10",'Minor retrofit'!$AG$43,IF(F84="Scenario3PBT10",'Minor retrofit'!$AH$43,"")))&amp;IF(F84="Scenario1PBT11",'Minor retrofit'!$AI$43,IF(F84="Scenario2PBT11",'Minor retrofit'!$AJ$43,IF(F84="Scenario3PBT11",'Minor retrofit'!$AK$43,"")))&amp;IF(F84="Scenario1PBT12",'Minor retrofit'!$AL$43,IF(F84="Scenario2PBT12",'Minor retrofit'!$AM$43,IF(F84="Scenario3PBT12",'Minor retrofit'!$AN$43,"")))&amp;IF(F84="Scenario1PBT13",'Minor retrofit'!$AO$43,IF(F84="Scenario2PBT13",'Minor retrofit'!$AP$43,IF(F84="Scenario3PBT13",'Minor retrofit'!$AQ$43,"")))&amp;IF(F84="Scenario1PBT14",'Minor retrofit'!$AR$43,IF(F84="Scenario2PBT14",'Minor retrofit'!$AS$43,IF(F84="Scenario3PBT14",'Minor retrofit'!$AT$43,"")))&amp;IF(F84="Scenario1PBT15",'Minor retrofit'!$AU$43,IF(F84="Scenario2PBT15",'Minor retrofit'!$AV$43,IF(F84="Scenario3PBT15",'Minor retrofit'!$AW$43,"")))</f>
        <v/>
      </c>
      <c r="Z84" s="117">
        <f t="shared" si="58"/>
        <v>0</v>
      </c>
      <c r="AA84" s="178" t="str">
        <f>IF(F84="Scenario1PBT1",'Minor retrofit'!$E$102,IF(F84="Scenario2PBT1",'Minor retrofit'!$F$102,IF(F84="Scenario3PBT1",'Minor retrofit'!$G$102,"")))&amp;IF(F84="Scenario1PBT2",'Minor retrofit'!$H$102,IF(F84="Scenario2PBT2",'Minor retrofit'!$I$102,IF(F84="Scenario3PBT2",'Minor retrofit'!$J$102,"")))&amp;IF(F84="Scenario1PBT3",'Minor retrofit'!$K$102,IF(F84="Scenario2PBT3",'Minor retrofit'!$L$102,IF(F84="Scenario3PBT3",'Minor retrofit'!$M$102,"")))&amp;IF(F84="Scenario1PBT4",'Minor retrofit'!$N$102,IF(F84="Scenario2PBT4",'Minor retrofit'!$O$102,IF(F84="Scenario3PBT4",'Minor retrofit'!$P$102,"")))&amp;IF(F84="Scenario1PBT5",'Minor retrofit'!$Q$102,IF(F84="Scenario2PBT5",'Minor retrofit'!$R$102,IF(F84="Scenario3PBT5",'Minor retrofit'!$S$102,"")))&amp;IF(F84="Scenario1PBT6",'Minor retrofit'!$T$102,IF(F84="Scenario2PBT6",'Minor retrofit'!$U$102,IF(F84="Scenario3PBT6",'Minor retrofit'!$V$102,"")))&amp;IF(F84="Scenario1PBT7",'Minor retrofit'!$W$102,IF(F84="Scenario2PBT7",'Minor retrofit'!$X$102,IF(F84="Scenario3PBT7",'Minor retrofit'!$Y$102,"")))&amp;IF(F84="Scenario1PBT8",'Minor retrofit'!$Z$102,IF(F84="Scenario2PBT8",'Minor retrofit'!$AA$102,IF(F84="Scenario3PBT8",'Minor retrofit'!$AB$102,"")))&amp;IF(F84="Scenario1PBT9",'Minor retrofit'!$AC$102,IF(F84="Scenario2PBT9",'Minor retrofit'!$AD$102,IF(F84="Scenario3PBT9",'Minor retrofit'!$AE$102,"")))&amp;IF(F84="Scenario1PBT10",'Minor retrofit'!$AF$102,IF(F84="Scenario2PBT10",'Minor retrofit'!$AG$102,IF(F84="Scenario3PBT10",'Minor retrofit'!$AH$102,"")))&amp;IF(F84="Scenario1PBT11",'Minor retrofit'!$AI$102,IF(F84="Scenario2PBT11",'Minor retrofit'!$AJ$102,IF(F84="Scenario3PBT11",'Minor retrofit'!$AK$102,"")))&amp;IF(F84="Scenario1PBT12",'Minor retrofit'!$AL$102,IF(F84="Scenario2PBT12",'Minor retrofit'!$AM$102,IF(F84="Scenario3PBT12",'Minor retrofit'!$AN$102,"")))&amp;IF(F84="Scenario1PBT13",'Minor retrofit'!$AO$102,IF(F84="Scenario2PBT13",'Minor retrofit'!$AP$102,IF(F84="Scenario3PBT13",'Minor retrofit'!$AQ$102,"")))&amp;IF(F84="Scenario1PBT14",'Minor retrofit'!$AR$102,IF(F84="Scenario2PBT14",'Minor retrofit'!$AS$102,IF(F84="Scenario3PBT14",'Minor retrofit'!$AT$102,"")))&amp;IF(F84="Scenario1PBT15",'Minor retrofit'!$AU$102,IF(F84="Scenario2PBT15",'Minor retrofit'!$AV$102,IF(F84="Scenario3PBT15",'Minor retrofit'!$AW$102,"")))</f>
        <v/>
      </c>
      <c r="AB84" s="179">
        <f t="shared" si="59"/>
        <v>0</v>
      </c>
      <c r="AC84" s="363" t="str">
        <f t="shared" si="73"/>
        <v/>
      </c>
      <c r="AD84" s="353">
        <f>IF(AC84="",IFERROR('Projection_Base-case'!G85-G84,0),0)</f>
        <v>0</v>
      </c>
      <c r="AE84" s="350">
        <f t="shared" si="60"/>
        <v>0</v>
      </c>
      <c r="AF84" s="361">
        <f>IFERROR(100*AD84/'Projection_Base-case'!G85,0)</f>
        <v>0</v>
      </c>
      <c r="AG84" s="352">
        <f>IF(AC84="",IFERROR('Projection_Base-case'!I85-I84,0),0)</f>
        <v>0</v>
      </c>
      <c r="AH84" s="353">
        <f t="shared" si="61"/>
        <v>0</v>
      </c>
      <c r="AI84" s="361">
        <f>IFERROR(100*AG84/'Projection_Base-case'!I85,0)</f>
        <v>0</v>
      </c>
      <c r="AJ84" s="352">
        <f>IF(AC84="",IFERROR('Projection_Base-case'!K85-K84,0),0)</f>
        <v>0</v>
      </c>
      <c r="AK84" s="353">
        <f t="shared" si="62"/>
        <v>0</v>
      </c>
      <c r="AL84" s="361">
        <f>IFERROR(100*AJ84/'Projection_Base-case'!K85,0)</f>
        <v>0</v>
      </c>
      <c r="AM84" s="352">
        <f>-IF(AC84="",IFERROR('Projection_Base-case'!M85-M84,0),0)</f>
        <v>0</v>
      </c>
      <c r="AN84" s="353">
        <f t="shared" si="63"/>
        <v>0</v>
      </c>
      <c r="AO84" s="354">
        <f>IFERROR(IF('Projection_Base-case'!N85&gt;0,100*AN84/'Projection_Base-case'!N85,100*AN84/N84),0)</f>
        <v>0</v>
      </c>
      <c r="AP84" s="355">
        <f>IF(AC84="",IFERROR('Projection_Base-case'!O85-O84,0),0)</f>
        <v>0</v>
      </c>
      <c r="AQ84" s="356">
        <f t="shared" si="64"/>
        <v>0</v>
      </c>
      <c r="AR84" s="356">
        <f>IFERROR(100*AP84/'Projection_Base-case'!O85,0)</f>
        <v>0</v>
      </c>
      <c r="AS84" s="355">
        <f>IF(AC84="",IFERROR('Projection_Base-case'!Q85-Q84,0),0)</f>
        <v>0</v>
      </c>
      <c r="AT84" s="356">
        <f t="shared" si="65"/>
        <v>0</v>
      </c>
      <c r="AU84" s="356">
        <f>IFERROR(100*AS84/'Projection_Base-case'!Q85,0)</f>
        <v>0</v>
      </c>
      <c r="AV84" s="355">
        <f>IF(AC84="",IFERROR('Projection_Base-case'!S85-S84,0),0)</f>
        <v>0</v>
      </c>
      <c r="AW84" s="356">
        <f t="shared" si="66"/>
        <v>0</v>
      </c>
      <c r="AX84" s="357">
        <f>IFERROR(100*AV84/'Projection_Base-case'!S85,0)</f>
        <v>0</v>
      </c>
      <c r="AY84" s="358">
        <f>IF(AC84="",IFERROR('Projection_Base-case'!U85-U84,0),0)</f>
        <v>0</v>
      </c>
      <c r="AZ84" s="359">
        <f t="shared" si="67"/>
        <v>0</v>
      </c>
      <c r="BA84" s="359">
        <f>IFERROR(100*AY84/'Projection_Base-case'!U85,0)</f>
        <v>0</v>
      </c>
      <c r="BB84" s="358">
        <f>IF(AC84="",IFERROR('Projection_Base-case'!W85-W84,0),0)</f>
        <v>0</v>
      </c>
      <c r="BC84" s="359">
        <f t="shared" si="68"/>
        <v>0</v>
      </c>
      <c r="BD84" s="359">
        <f>IFERROR(100*BB84/'Projection_Base-case'!W85,0)</f>
        <v>0</v>
      </c>
      <c r="BE84" s="358">
        <f>IF(AC84="",IFERROR('Projection_Base-case'!Y85-Y84,0),0)</f>
        <v>0</v>
      </c>
      <c r="BF84" s="359">
        <f t="shared" si="69"/>
        <v>0</v>
      </c>
      <c r="BG84" s="359">
        <f>IFERROR(100*BE84/'Projection_Base-case'!Y85,0)</f>
        <v>0</v>
      </c>
      <c r="BH84" s="359">
        <f t="shared" si="70"/>
        <v>0</v>
      </c>
      <c r="BI84" s="360">
        <f t="shared" si="71"/>
        <v>0</v>
      </c>
    </row>
    <row r="85" spans="1:61">
      <c r="A85" s="205">
        <v>81</v>
      </c>
      <c r="B85" s="347">
        <f>IF('Projection_Base-case'!B86&lt;&gt;"",'Projection_Base-case'!B86,0)</f>
        <v>0</v>
      </c>
      <c r="C85" s="347">
        <f>IF('Projection_Base-case'!C86&lt;&gt;"",'Projection_Base-case'!C86,0)</f>
        <v>0</v>
      </c>
      <c r="D85" s="365">
        <f>IF('Projection_Base-case'!D86&lt;&gt;"",'Projection_Base-case'!D86,0)</f>
        <v>0</v>
      </c>
      <c r="E85" s="369"/>
      <c r="F85" s="367" t="str">
        <f t="shared" si="72"/>
        <v>0</v>
      </c>
      <c r="G85" s="206" t="str">
        <f>IF(F85="Scenario1PBT1",'Minor retrofit'!$E$7,IF(F85="Scenario2PBT1",'Minor retrofit'!$F$7,IF(F85="Scenario3PBT1",'Minor retrofit'!$G$7,"")))&amp;IF(F85="Scenario1PBT2",'Minor retrofit'!$H$7,IF(F85="Scenario2PBT2",'Minor retrofit'!$I$7,IF(F85="Scenario3PBT2",'Minor retrofit'!$J$7,"")))&amp;IF(F85="Scenario1PBT3",'Minor retrofit'!$K$7,IF(F85="Scenario2PBT3",'Minor retrofit'!$L$7,IF(F85="Scenario3PBT3",'Minor retrofit'!$M$7,"")))&amp;IF(F85="Scenario1PBT4",'Minor retrofit'!$N$7,IF(F85="Scenario2PBT4",'Minor retrofit'!$O$7,IF(F85="Scenario3PBT4",'Minor retrofit'!$P$7,"")))&amp;IF(F85="Scenario1PBT5",'Minor retrofit'!$Q$7,IF(F85="Scenario2PBT5",'Minor retrofit'!$R$7,IF(F85="Scenario3PBT5",'Minor retrofit'!$S$7,"")))&amp;IF(F85="Scenario1PBT6",'Minor retrofit'!$T$7,IF(F85="Scenario2PBT6",'Minor retrofit'!$U$7,IF(F85="Scenario3PBT6",'Minor retrofit'!$V$7,"")))&amp;IF(F85="Scenario1PBT7",'Minor retrofit'!$W$7,IF(F85="Scenario2PBT7",'Minor retrofit'!$X$7,IF(F85="Scenario3PBT7",'Minor retrofit'!$Y$7,"")))&amp;IF(F85="Scenario1PBT8",'Minor retrofit'!$Z$7,IF(F85="Scenario2PBT8",'Minor retrofit'!$AA$7,IF(F85="Scenario3PBT8",'Minor retrofit'!$AB$7,"")))&amp;IF(F85="Scenario1PBT9",'Minor retrofit'!$AC$7,IF(F85="Scenario2PBT9",'Minor retrofit'!$AD$7,IF(F85="Scenario3PBT9",'Minor retrofit'!$AE$7,"")))&amp;IF(F85="Scenario1PBT10",'Minor retrofit'!$AF$7,IF(F85="Scenario2PBT10",'Minor retrofit'!$AG$7,IF(F85="Scenario3PBT10",'Minor retrofit'!$AH$7,"")))&amp;IF(F85="Scenario1PBT11",'Minor retrofit'!$AI$7,IF(F85="Scenario2PBT11",'Minor retrofit'!$AJ$7,IF(F85="Scenario3PBT11",'Minor retrofit'!$AK$7,"")))&amp;IF(F85="Scenario1PBT12",'Minor retrofit'!$AL$7,IF(F85="Scenario2PBT12",'Minor retrofit'!$AM$7,IF(F85="Scenario3PBT12",'Minor retrofit'!$AN$7,"")))&amp;IF(F85="Scenario1PBT13",'Minor retrofit'!$AO$7,IF(F85="Scenario2PBT13",'Minor retrofit'!$AP$7,IF(F85="Scenario3PBT13",'Minor retrofit'!$AQ$7,"")))&amp;IF(F85="Scenario1PBT14",'Minor retrofit'!$AR$7,IF(F85="Scenario2PBT14",'Minor retrofit'!$AS$7,IF(F85="Scenario3PBT14",'Minor retrofit'!$AT$7,"")))&amp;IF(F85="Scenario1PBT15",'Minor retrofit'!$AU$7,IF(F85="Scenario2PBT15",'Minor retrofit'!$AV$7,IF(F85="Scenario3PBT15",'Minor retrofit'!$AW$7,"")))</f>
        <v/>
      </c>
      <c r="H85" s="117">
        <f t="shared" si="49"/>
        <v>0</v>
      </c>
      <c r="I85" s="117" t="str">
        <f>IF(F85="Scenario1PBT1",'Minor retrofit'!$E$17,IF(F85="Scenario2PBT1",'Minor retrofit'!$F$17,IF(F85="Scenario3PBT1",'Minor retrofit'!$G$17,"")))&amp;IF(F85="Scenario1PBT2",'Minor retrofit'!$H$17,IF(F85="Scenario2PBT2",'Minor retrofit'!$I$17,IF(F85="Scenario3PBT2",'Minor retrofit'!$J$17,"")))&amp;IF(F85="Scenario1PBT3",'Minor retrofit'!$K$17,IF(F85="Scenario2PBT3",'Minor retrofit'!$L$17,IF(F85="Scenario3PBT3",'Minor retrofit'!$M$17,"")))&amp;IF(F85="Scenario1PBT4",'Minor retrofit'!$N$17,IF(F85="Scenario2PBT4",'Minor retrofit'!$O$17,IF(F85="Scenario3PBT4",'Minor retrofit'!$P$17,"")))&amp;IF(F85="Scenario1PBT5",'Minor retrofit'!$Q$17,IF(F85="Scenario2PBT5",'Minor retrofit'!$R$17,IF(F85="Scenario3PBT5",'Minor retrofit'!$S$17,"")))&amp;IF(F85="Scenario1PBT6",'Minor retrofit'!$T$17,IF(F85="Scenario2PBT6",'Minor retrofit'!$U$17,IF(F85="Scenario3PBT6",'Minor retrofit'!$V$17,"")))&amp;IF(F85="Scenario1PBT7",'Minor retrofit'!$W$17,IF(F85="Scenario2PBT7",'Minor retrofit'!$X$17,IF(F85="Scenario3PBT7",'Minor retrofit'!$Y$17,"")))&amp;IF(F85="Scenario1PBT8",'Minor retrofit'!$Z$17,IF(F85="Scenario2PBT8",'Minor retrofit'!$AA$17,IF(F85="Scenario3PBT8",'Minor retrofit'!$AB$17,"")))&amp;IF(F85="Scenario1PBT9",'Minor retrofit'!$AC$17,IF(F85="Scenario2PBT9",'Minor retrofit'!$AD$17,IF(F85="Scenario3PBT9",'Minor retrofit'!$AE$17,"")))&amp;IF(F85="Scenario1PBT10",'Minor retrofit'!$AF$17,IF(F85="Scenario2PBT10",'Minor retrofit'!$AG$17,IF(F85="Scenario3PBT10",'Minor retrofit'!$AH$17,"")))&amp;IF(F85="Scenario1PBT11",'Minor retrofit'!$AI$17,IF(F85="Scenario2PBT11",'Minor retrofit'!$AJ$17,IF(F85="Scenario3PBT11",'Minor retrofit'!$AK$17,"")))&amp;IF(F85="Scenario1PBT12",'Minor retrofit'!$AL$17,IF(F85="Scenario2PBT12",'Minor retrofit'!$AM$17,IF(F85="Scenario3PBT12",'Minor retrofit'!$AN$17,"")))&amp;IF(F85="Scenario1PBT13",'Minor retrofit'!$AO$17,IF(F85="Scenario2PBT13",'Minor retrofit'!$AP$17,IF(F85="Scenario3PBT13",'Minor retrofit'!$AQ$17,"")))&amp;IF(F85="Scenario1PBT14",'Minor retrofit'!$AR$17,IF(F85="Scenario2PBT14",'Minor retrofit'!$AS$17,IF(F85="Scenario3PBT14",'Minor retrofit'!$AT$17,"")))&amp;IF(F85="Scenario1PBT15",'Minor retrofit'!$AU$17,IF(F85="Scenario2PBT15",'Minor retrofit'!$AV$17,IF(F85="Scenario3PBT15",'Minor retrofit'!$AW$17,"")))</f>
        <v/>
      </c>
      <c r="J85" s="117">
        <f t="shared" si="50"/>
        <v>0</v>
      </c>
      <c r="K85" s="117" t="str">
        <f>IF(F85="Scenario1PBT1",'Minor retrofit'!$E$19,IF(F85="Scenario2PBT1",'Minor retrofit'!$F$19,IF(F85="Scenario3PBT1",'Minor retrofit'!$G$19,"")))&amp;IF(F85="Scenario1PBT2",'Minor retrofit'!$H$19,IF(F85="Scenario2PBT2",'Minor retrofit'!$I$19,IF(F85="Scenario3PBT2",'Minor retrofit'!$J$19,"")))&amp;IF(F85="Scenario1PBT3",'Minor retrofit'!$K$19,IF(F85="Scenario2PBT3",'Minor retrofit'!$L$19,IF(F85="Scenario3PBT3",'Minor retrofit'!$M$19,"")))&amp;IF(F85="Scenario1PBT4",'Minor retrofit'!$N$19,IF(F85="Scenario2PBT4",'Minor retrofit'!$O$19,IF(F85="Scenario3PBT4",'Minor retrofit'!$P$19,"")))&amp;IF(F85="Scenario1PBT5",'Minor retrofit'!$Q$19,IF(F85="Scenario2PBT5",'Minor retrofit'!$R$19,IF(F85="Scenario3PBT5",'Minor retrofit'!$S$19,"")))&amp;IF(F85="Scenario1PBT6",'Minor retrofit'!$T$19,IF(F85="Scenario2PBT6",'Minor retrofit'!$U$19,IF(F85="Scenario3PBT6",'Minor retrofit'!$V$19,"")))&amp;IF(F85="Scenario1PBT7",'Minor retrofit'!$W$19,IF(F85="Scenario2PBT7",'Minor retrofit'!$X$19,IF(F85="Scenario3PBT7",'Minor retrofit'!$Y$19,"")))&amp;IF(F85="Scenario1PBT8",'Minor retrofit'!$Z$19,IF(F85="Scenario2PBT8",'Minor retrofit'!$AA$19,IF(F85="Scenario3PBT8",'Minor retrofit'!$AB$19,"")))&amp;IF(F85="Scenario1PBT9",'Minor retrofit'!$AC$19,IF(F85="Scenario2PBT9",'Minor retrofit'!$AD$19,IF(F85="Scenario3PBT9",'Minor retrofit'!$AE$19,"")))&amp;IF(F85="Scenario1PBT10",'Minor retrofit'!$AF$19,IF(F85="Scenario2PBT10",'Minor retrofit'!$AG$19,IF(F85="Scenario3PBT10",'Minor retrofit'!$AH$19,"")))&amp;IF(F85="Scenario1PBT11",'Minor retrofit'!$AI$19,IF(F85="Scenario2PBT11",'Minor retrofit'!$AJ$19,IF(F85="Scenario3PBT11",'Minor retrofit'!$AK$19,"")))&amp;IF(F85="Scenario1PBT12",'Minor retrofit'!$AL$19,IF(F85="Scenario2PBT12",'Minor retrofit'!$AM$19,IF(F85="Scenario3PBT12",'Minor retrofit'!$AN$19,"")))&amp;IF(F85="Scenario1PBT13",'Minor retrofit'!$AO$19,IF(F85="Scenario2PBT13",'Minor retrofit'!$AP$19,IF(F85="Scenario3PBT13",'Minor retrofit'!$AQ$19,"")))&amp;IF(F85="Scenario1PBT14",'Minor retrofit'!$AR$19,IF(F85="Scenario2PBT14",'Minor retrofit'!$AS$19,IF(F85="Scenario3PBT14",'Minor retrofit'!$AT$19,"")))&amp;IF(F85="Scenario1PBT15",'Minor retrofit'!$AU$19,IF(F85="Scenario2PBT15",'Minor retrofit'!$AV$19,IF(F85="Scenario3PBT15",'Minor retrofit'!$AW$19,"")))</f>
        <v/>
      </c>
      <c r="L85" s="117">
        <f t="shared" si="51"/>
        <v>0</v>
      </c>
      <c r="M85" s="117" t="str">
        <f>IF(F85="Scenario1PBT1",'Minor retrofit'!$E$21,IF(F85="Scenario2PBT1",'Minor retrofit'!$F$21,IF(F85="Scenario3PBT1",'Minor retrofit'!$G$21,"")))&amp;IF(F85="Scenario1PBT2",'Minor retrofit'!$H$21,IF(F85="Scenario2PBT2",'Minor retrofit'!$I$21,IF(F85="Scenario3PBT2",'Minor retrofit'!$J$21,"")))&amp;IF(F85="Scenario1PBT3",'Minor retrofit'!$K$21,IF(F85="Scenario2PBT3",'Minor retrofit'!$L$21,IF(F85="Scenario3PBT3",'Minor retrofit'!$M$21,"")))&amp;IF(F85="Scenario1PBT4",'Minor retrofit'!$N$21,IF(F85="Scenario2PBT4",'Minor retrofit'!$O$21,IF(F85="Scenario3PBT4",'Minor retrofit'!$P$21,"")))&amp;IF(F85="Scenario1PBT5",'Minor retrofit'!$Q$21,IF(F85="Scenario2PBT5",'Minor retrofit'!$R$21,IF(F85="Scenario3PBT5",'Minor retrofit'!$S$21,"")))&amp;IF(F85="Scenario1PBT6",'Minor retrofit'!$T$21,IF(F85="Scenario2PBT6",'Minor retrofit'!$U$21,IF(F85="Scenario3PBT6",'Minor retrofit'!$V$21,"")))&amp;IF(F85="Scenario1PBT7",'Minor retrofit'!$W$21,IF(F85="Scenario2PBT7",'Minor retrofit'!$X$21,IF(F85="Scenario3PBT7",'Minor retrofit'!$Y$21,"")))&amp;IF(F85="Scenario1PBT8",'Minor retrofit'!$Z$21,IF(F85="Scenario2PBT8",'Minor retrofit'!$AA$21,IF(F85="Scenario3PBT8",'Minor retrofit'!$AB$21,"")))&amp;IF(F85="Scenario1PBT9",'Minor retrofit'!$AC$21,IF(F85="Scenario2PBT9",'Minor retrofit'!$AD$21,IF(F85="Scenario3PBT9",'Minor retrofit'!$AE$21,"")))&amp;IF(F85="Scenario1PBT10",'Minor retrofit'!$AF$21,IF(F85="Scenario2PBT10",'Minor retrofit'!$AG$21,IF(F85="Scenario3PBT10",'Minor retrofit'!$AH$21,"")))&amp;IF(F85="Scenario1PBT11",'Minor retrofit'!$AI$21,IF(F85="Scenario2PBT11",'Minor retrofit'!$AJ$21,IF(F85="Scenario3PBT11",'Minor retrofit'!$AK$21,"")))&amp;IF(F85="Scenario1PBT12",'Minor retrofit'!$AL$21,IF(F85="Scenario2PBT12",'Minor retrofit'!$AM$21,IF(F85="Scenario3PBT12",'Minor retrofit'!$AN$21,"")))&amp;IF(F85="Scenario1PBT13",'Minor retrofit'!$AO$21,IF(F85="Scenario2PBT13",'Minor retrofit'!$AP$21,IF(F85="Scenario3PBT13",'Minor retrofit'!$AQ$21,"")))&amp;IF(F85="Scenario1PBT14",'Minor retrofit'!$AR$21,IF(F85="Scenario2PBT14",'Minor retrofit'!$AS$21,IF(F85="Scenario3PBT14",'Minor retrofit'!$AT$21,"")))&amp;IF(F85="Scenario1PBT15",'Minor retrofit'!$AU$21,IF(F85="Scenario2PBT15",'Minor retrofit'!$AV$21,IF(F85="Scenario3PBT15",'Minor retrofit'!$AW$21,"")))</f>
        <v/>
      </c>
      <c r="N85" s="118">
        <f t="shared" si="52"/>
        <v>0</v>
      </c>
      <c r="O85" s="206" t="str">
        <f>IF(F85="Scenario1PBT1",'Minor retrofit'!$E$24,IF(F85="Scenario2PBT1",'Minor retrofit'!$F$24,IF(F85="Scenario3PBT1",'Minor retrofit'!$G$24,"")))&amp;IF(F85="Scenario1PBT2",'Minor retrofit'!$H$24,IF(F85="Scenario2PBT2",'Minor retrofit'!$I$24,IF(F85="Scenario3PBT2",'Minor retrofit'!$J$24,"")))&amp;IF(F85="Scenario1PBT3",'Minor retrofit'!$K$24,IF(F85="Scenario2PBT3",'Minor retrofit'!$L$24,IF(F85="Scenario3PBT3",'Minor retrofit'!$M$24,"")))&amp;IF(F85="Scenario1PBT4",'Minor retrofit'!$N$24,IF(F85="Scenario2PBT4",'Minor retrofit'!$O$24,IF(F85="Scenario3PBT4",'Minor retrofit'!$P$24,"")))&amp;IF(F85="Scenario1PBT5",'Minor retrofit'!$Q$24,IF(F85="Scenario2PBT5",'Minor retrofit'!$R$24,IF(F85="Scenario3PBT5",'Minor retrofit'!$S$24,"")))&amp;IF(F85="Scenario1PBT6",'Minor retrofit'!$T$24,IF(F85="Scenario2PBT6",'Minor retrofit'!$U$24,IF(F85="Scenario3PBT6",'Minor retrofit'!$V$24,"")))&amp;IF(F85="Scenario1PBT7",'Minor retrofit'!$W$24,IF(F85="Scenario2PBT7",'Minor retrofit'!$X$24,IF(F85="Scenario3PBT7",'Minor retrofit'!$Y$24,"")))&amp;IF(F85="Scenario1PBT8",'Minor retrofit'!$Z$24,IF(F85="Scenario2PBT8",'Minor retrofit'!$AA$24,IF(F85="Scenario3PBT8",'Minor retrofit'!$AB$24,"")))&amp;IF(F85="Scenario1PBT9",'Minor retrofit'!$AC$24,IF(F85="Scenario2PBT9",'Minor retrofit'!$AD$24,IF(F85="Scenario3PBT9",'Minor retrofit'!$AE$24,"")))&amp;IF(F85="Scenario1PBT10",'Minor retrofit'!$AF$24,IF(F85="Scenario2PBT10",'Minor retrofit'!$AG$24,IF(F85="Scenario3PBT10",'Minor retrofit'!$AH$24,"")))&amp;IF(F85="Scenario1PBT11",'Minor retrofit'!$AI$24,IF(F85="Scenario2PBT11",'Minor retrofit'!$AJ$24,IF(F85="Scenario3PBT11",'Minor retrofit'!$AK$24,"")))&amp;IF(F85="Scenario1PBT12",'Minor retrofit'!$AL$24,IF(F85="Scenario2PBT12",'Minor retrofit'!$AM$24,IF(F85="Scenario3PBT12",'Minor retrofit'!$AN$24,"")))&amp;IF(F85="Scenario1PBT13",'Minor retrofit'!$AO$24,IF(F85="Scenario2PBT13",'Minor retrofit'!$AP$24,IF(F85="Scenario3PBT13",'Minor retrofit'!$AQ$24,"")))&amp;IF(F85="Scenario1PBT14",'Minor retrofit'!$AR$24,IF(F85="Scenario2PBT14",'Minor retrofit'!$AS$24,IF(F85="Scenario3PBT14",'Minor retrofit'!$AT$24,"")))&amp;IF(F85="Scenario1PBT15",'Minor retrofit'!$AU$24,IF(F85="Scenario2PBT15",'Minor retrofit'!$AV$24,IF(F85="Scenario3PBT15",'Minor retrofit'!$AW$24,"")))</f>
        <v/>
      </c>
      <c r="P85" s="117">
        <f t="shared" si="53"/>
        <v>0</v>
      </c>
      <c r="Q85" s="117" t="str">
        <f>IF(F85="Scenario1PBT1",'Minor retrofit'!$E$26,IF(F85="Scenario2PBT1",'Minor retrofit'!$F$26,IF(F85="Scenario3PBT1",'Minor retrofit'!$G$26,"")))&amp;IF(F85="Scenario1PBT2",'Minor retrofit'!$H$26,IF(F85="Scenario2PBT2",'Minor retrofit'!$I$26,IF(F85="Scenario3PBT2",'Minor retrofit'!$J$26,"")))&amp;IF(F85="Scenario1PBT3",'Minor retrofit'!$K$26,IF(F85="Scenario2PBT3",'Minor retrofit'!$L$26,IF(F85="Scenario3PBT3",'Minor retrofit'!$M$26,"")))&amp;IF(F85="Scenario1PBT4",'Minor retrofit'!$N$26,IF(F85="Scenario2PBT4",'Minor retrofit'!$O$26,IF(F85="Scenario3PBT4",'Minor retrofit'!$P$26,"")))&amp;IF(F85="Scenario1PBT5",'Minor retrofit'!$Q$26,IF(F85="Scenario2PBT5",'Minor retrofit'!$R$26,IF(F85="Scenario3PBT5",'Minor retrofit'!$S$26,"")))&amp;IF(F85="Scenario1PBT6",'Minor retrofit'!$T$26,IF(F85="Scenario2PBT6",'Minor retrofit'!$U$26,IF(F85="Scenario3PBT6",'Minor retrofit'!$V$26,"")))&amp;IF(F85="Scenario1PBT7",'Minor retrofit'!$W$26,IF(F85="Scenario2PBT7",'Minor retrofit'!$X$26,IF(F85="Scenario3PBT7",'Minor retrofit'!$Y$26,"")))&amp;IF(F85="Scenario1PBT8",'Minor retrofit'!$Z$26,IF(F85="Scenario2PBT8",'Minor retrofit'!$AA$26,IF(F85="Scenario3PBT8",'Minor retrofit'!$AB$26,"")))&amp;IF(F85="Scenario1PBT9",'Minor retrofit'!$AC$26,IF(F85="Scenario2PBT9",'Minor retrofit'!$AD$26,IF(F85="Scenario3PBT9",'Minor retrofit'!$AE$26,"")))&amp;IF(F85="Scenario1PBT10",'Minor retrofit'!$AF$26,IF(F85="Scenario2PBT10",'Minor retrofit'!$AG$26,IF(F85="Scenario3PBT10",'Minor retrofit'!$AH$26,"")))&amp;IF(F85="Scenario1PBT11",'Minor retrofit'!$AI$26,IF(F85="Scenario2PBT11",'Minor retrofit'!$AJ$26,IF(F85="Scenario3PBT11",'Minor retrofit'!$AK$26,"")))&amp;IF(F85="Scenario1PBT12",'Minor retrofit'!$AL$26,IF(F85="Scenario2PBT12",'Minor retrofit'!$AM$26,IF(F85="Scenario3PBT12",'Minor retrofit'!$AN$26,"")))&amp;IF(F85="Scenario1PBT13",'Minor retrofit'!$AO$26,IF(F85="Scenario2PBT13",'Minor retrofit'!$AP$26,IF(F85="Scenario3PBT13",'Minor retrofit'!$AQ$26,"")))&amp;IF(F85="Scenario1PBT14",'Minor retrofit'!$AR$26,IF(F85="Scenario2PBT14",'Minor retrofit'!$AS$26,IF(F85="Scenario3PBT14",'Minor retrofit'!$AT$26,"")))&amp;IF(F85="Scenario1PBT15",'Minor retrofit'!$AU$26,IF(F85="Scenario2PBT15",'Minor retrofit'!$AV$26,IF(F85="Scenario3PBT15",'Minor retrofit'!$AW$26,"")))</f>
        <v/>
      </c>
      <c r="R85" s="117">
        <f t="shared" si="54"/>
        <v>0</v>
      </c>
      <c r="S85" s="117" t="str">
        <f>IF(F85="Scenario1PBT1",'Minor retrofit'!$E$28,IF(F85="Scenario2PBT1",'Minor retrofit'!$F$28,IF(F85="Scenario3PBT1",'Minor retrofit'!$G$28,"")))&amp;IF(F85="Scenario1PBT2",'Minor retrofit'!$H$28,IF(F85="Scenario2PBT2",'Minor retrofit'!$I$28,IF(F85="Scenario3PBT2",'Minor retrofit'!$J$28,"")))&amp;IF(F85="Scenario1PBT3",'Minor retrofit'!$K$28,IF(F85="Scenario2PBT3",'Minor retrofit'!$L$28,IF(F85="Scenario3PBT3",'Minor retrofit'!$M$28,"")))&amp;IF(F85="Scenario1PBT4",'Minor retrofit'!$N$28,IF(F85="Scenario2PBT4",'Minor retrofit'!$O$28,IF(F85="Scenario3PBT4",'Minor retrofit'!$P$28,"")))&amp;IF(F85="Scenario1PBT5",'Minor retrofit'!$Q$28,IF(F85="Scenario2PBT5",'Minor retrofit'!$R$28,IF(F85="Scenario3PBT5",'Minor retrofit'!$S$28,"")))&amp;IF(F85="Scenario1PBT6",'Minor retrofit'!$T$28,IF(F85="Scenario2PBT6",'Minor retrofit'!$U$28,IF(F85="Scenario3PBT6",'Minor retrofit'!$V$28,"")))&amp;IF(F85="Scenario1PBT7",'Minor retrofit'!$W$28,IF(F85="Scenario2PBT7",'Minor retrofit'!$X$28,IF(F85="Scenario3PBT7",'Minor retrofit'!$Y$28,"")))&amp;IF(F85="Scenario1PBT8",'Minor retrofit'!$Z$28,IF(F85="Scenario2PBT8",'Minor retrofit'!$AA$28,IF(F85="Scenario3PBT8",'Minor retrofit'!$AB$28,"")))&amp;IF(F85="Scenario1PBT9",'Minor retrofit'!$AC$28,IF(F85="Scenario2PBT9",'Minor retrofit'!$AD$28,IF(F85="Scenario3PBT9",'Minor retrofit'!$AE$28,"")))&amp;IF(F85="Scenario1PBT10",'Minor retrofit'!$AF$28,IF(F85="Scenario2PBT10",'Minor retrofit'!$AG$28,IF(F85="Scenario3PBT10",'Minor retrofit'!$AH$28,"")))&amp;IF(F85="Scenario1PBT11",'Minor retrofit'!$AI$28,IF(F85="Scenario2PBT11",'Minor retrofit'!$AJ$28,IF(F85="Scenario3PBT11",'Minor retrofit'!$AK$28,"")))&amp;IF(F85="Scenario1PBT12",'Minor retrofit'!$AL$28,IF(F85="Scenario2PBT12",'Minor retrofit'!$AM$28,IF(F85="Scenario3PBT12",'Minor retrofit'!$AN$28,"")))&amp;IF(F85="Scenario1PBT13",'Minor retrofit'!$AO$28,IF(F85="Scenario2PBT13",'Minor retrofit'!$AP$28,IF(F85="Scenario3PBT13",'Minor retrofit'!$AQ$28,"")))&amp;IF(F85="Scenario1PBT14",'Minor retrofit'!$AR$28,IF(F85="Scenario2PBT14",'Minor retrofit'!$AS$28,IF(F85="Scenario3PBT14",'Minor retrofit'!$AT$28,"")))&amp;IF(F85="Scenario1PBT15",'Minor retrofit'!$AU$28,IF(F85="Scenario2PBT15",'Minor retrofit'!$AV$28,IF(F85="Scenario3PBT15",'Minor retrofit'!$AW$28,"")))</f>
        <v/>
      </c>
      <c r="T85" s="207">
        <f t="shared" si="55"/>
        <v>0</v>
      </c>
      <c r="U85" s="206" t="str">
        <f>IF(F85="Scenario1PBT1",'Minor retrofit'!$E$39,IF(F85="Scenario2PBT1",'Minor retrofit'!$F$39,IF(F85="Scenario3PBT1",'Minor retrofit'!$G$39,"")))&amp;IF(F85="Scenario1PBT2",'Minor retrofit'!$H$39,IF(F85="Scenario2PBT2",'Minor retrofit'!$I$39,IF(F85="Scenario3PBT2",'Minor retrofit'!$J$39,"")))&amp;IF(F85="Scenario1PBT3",'Minor retrofit'!$K$39,IF(F85="Scenario2PBT3",'Minor retrofit'!$L$39,IF(F85="Scenario3PBT3",'Minor retrofit'!$M$39,"")))&amp;IF(F85="Scenario1PBT4",'Minor retrofit'!$N$39,IF(F85="Scenario2PBT4",'Minor retrofit'!$O$39,IF(F85="Scenario3PBT4",'Minor retrofit'!$P$39,"")))&amp;IF(F85="Scenario1PBT5",'Minor retrofit'!$Q$39,IF(F85="Scenario2PBT5",'Minor retrofit'!$R$39,IF(F85="Scenario3PBT5",'Minor retrofit'!$S$39,"")))&amp;IF(F85="Scenario1PBT6",'Minor retrofit'!$T$39,IF(F85="Scenario2PBT6",'Minor retrofit'!$U$39,IF(F85="Scenario3PBT6",'Minor retrofit'!$V$39,"")))&amp;IF(F85="Scenario1PBT7",'Minor retrofit'!$W$39,IF(F85="Scenario2PBT7",'Minor retrofit'!$X$39,IF(F85="Scenario3PBT7",'Minor retrofit'!$Y$39,"")))&amp;IF(F85="Scenario1PBT8",'Minor retrofit'!$Z$39,IF(F85="Scenario2PBT8",'Minor retrofit'!$AA$39,IF(F85="Scenario3PBT8",'Minor retrofit'!$AB$39,"")))&amp;IF(F85="Scenario1PBT9",'Minor retrofit'!$AC$39,IF(F85="Scenario2PBT9",'Minor retrofit'!$AD$39,IF(F85="Scenario3PBT9",'Minor retrofit'!$AE$39,"")))&amp;IF(F85="Scenario1PBT10",'Minor retrofit'!$AF$39,IF(F85="Scenario2PBT10",'Minor retrofit'!$AG$39,IF(F85="Scenario3PBT10",'Minor retrofit'!$AH$39,"")))&amp;IF(F85="Scenario1PBT11",'Minor retrofit'!$AI$39,IF(F85="Scenario2PBT11",'Minor retrofit'!$AJ$39,IF(F85="Scenario3PBT11",'Minor retrofit'!$AK$39,"")))&amp;IF(F85="Scenario1PBT12",'Minor retrofit'!$AL$39,IF(F85="Scenario2PBT12",'Minor retrofit'!$AM$39,IF(F85="Scenario3PBT12",'Minor retrofit'!$AN$39,"")))&amp;IF(F85="Scenario1PBT13",'Minor retrofit'!$AO$39,IF(F85="Scenario2PBT13",'Minor retrofit'!$AP$39,IF(F85="Scenario3PBT13",'Minor retrofit'!$AQ$39,"")))&amp;IF(F85="Scenario1PBT14",'Minor retrofit'!$AR$39,IF(F85="Scenario2PBT14",'Minor retrofit'!$AS$39,IF(F85="Scenario3PBT14",'Minor retrofit'!$AT$39,"")))&amp;IF(F85="Scenario1PBT15",'Minor retrofit'!$AU$39,IF(F85="Scenario2PBT15",'Minor retrofit'!$AV$39,IF(F85="Scenario3PBT15",'Minor retrofit'!$AW$39,"")))</f>
        <v/>
      </c>
      <c r="V85" s="117">
        <f t="shared" si="56"/>
        <v>0</v>
      </c>
      <c r="W85" s="117" t="str">
        <f>IF(F85="Scenario1PBT1",'Minor retrofit'!$E$41,IF(F85="Scenario2PBT1",'Minor retrofit'!$F$41,IF(F85="Scenario3PBT1",'Minor retrofit'!$G$41,"")))&amp;IF(F85="Scenario1PBT2",'Minor retrofit'!$H$41,IF(F85="Scenario2PBT2",'Minor retrofit'!$I$41,IF(F85="Scenario3PBT2",'Minor retrofit'!$J$41,"")))&amp;IF(F85="Scenario1PBT3",'Minor retrofit'!$K$41,IF(F85="Scenario2PBT3",'Minor retrofit'!$L$41,IF(F85="Scenario3PBT3",'Minor retrofit'!$M$41,"")))&amp;IF(F85="Scenario1PBT4",'Minor retrofit'!$N$41,IF(F85="Scenario2PBT4",'Minor retrofit'!$O$41,IF(F85="Scenario3PBT4",'Minor retrofit'!$P$41,"")))&amp;IF(F85="Scenario1PBT5",'Minor retrofit'!$Q$41,IF(F85="Scenario2PBT5",'Minor retrofit'!$R$41,IF(F85="Scenario3PBT5",'Minor retrofit'!$S$41,"")))&amp;IF(F85="Scenario1PBT6",'Minor retrofit'!$T$41,IF(F85="Scenario2PBT6",'Minor retrofit'!$U$41,IF(F85="Scenario3PBT6",'Minor retrofit'!$V$41,"")))&amp;IF(F85="Scenario1PBT7",'Minor retrofit'!$W$41,IF(F85="Scenario2PBT7",'Minor retrofit'!$X$41,IF(F85="Scenario3PBT7",'Minor retrofit'!$Y$41,"")))&amp;IF(F85="Scenario1PBT8",'Minor retrofit'!$Z$41,IF(F85="Scenario2PBT8",'Minor retrofit'!$AA$41,IF(F85="Scenario3PBT8",'Minor retrofit'!$AB$41,"")))&amp;IF(F85="Scenario1PBT9",'Minor retrofit'!$AC$41,IF(F85="Scenario2PBT9",'Minor retrofit'!$AD$41,IF(F85="Scenario3PBT9",'Minor retrofit'!$AE$41,"")))&amp;IF(F85="Scenario1PBT10",'Minor retrofit'!$AF$41,IF(F85="Scenario2PBT10",'Minor retrofit'!$AG$41,IF(F85="Scenario3PBT10",'Minor retrofit'!$AH$41,"")))&amp;IF(F85="Scenario1PBT11",'Minor retrofit'!$AI$41,IF(F85="Scenario2PBT11",'Minor retrofit'!$AJ$41,IF(F85="Scenario3PBT11",'Minor retrofit'!$AK$41,"")))&amp;IF(F85="Scenario1PBT12",'Minor retrofit'!$AL$41,IF(F85="Scenario2PBT12",'Minor retrofit'!$AM$41,IF(F85="Scenario3PBT12",'Minor retrofit'!$AN$41,"")))&amp;IF(F85="Scenario1PBT13",'Minor retrofit'!$AO$41,IF(F85="Scenario2PBT13",'Minor retrofit'!$AP$41,IF(F85="Scenario3PBT13",'Minor retrofit'!$AQ$41,"")))&amp;IF(F85="Scenario1PBT14",'Minor retrofit'!$AR$41,IF(F85="Scenario2PBT14",'Minor retrofit'!$AS$41,IF(F85="Scenario3PBT14",'Minor retrofit'!$AT$41,"")))&amp;IF(F85="Scenario1PBT15",'Minor retrofit'!$AU$41,IF(F85="Scenario2PBT15",'Minor retrofit'!$AV$41,IF(F85="Scenario3PBT15",'Minor retrofit'!$AW$41,"")))</f>
        <v/>
      </c>
      <c r="X85" s="117">
        <f t="shared" si="57"/>
        <v>0</v>
      </c>
      <c r="Y85" s="117" t="str">
        <f>IF(F85="Scenario1PBT1",'Minor retrofit'!$E$43,IF(F85="Scenario2PBT1",'Minor retrofit'!$F$43,IF(F85="Scenario3PBT1",'Minor retrofit'!$G$43,"")))&amp;IF(F85="Scenario1PBT2",'Minor retrofit'!$H$43,IF(F85="Scenario2PBT2",'Minor retrofit'!$I$43,IF(F85="Scenario3PBT2",'Minor retrofit'!$J$43,"")))&amp;IF(F85="Scenario1PBT3",'Minor retrofit'!$K$43,IF(F85="Scenario2PBT3",'Minor retrofit'!$L$43,IF(F85="Scenario3PBT3",'Minor retrofit'!$M$43,"")))&amp;IF(F85="Scenario1PBT4",'Minor retrofit'!$N$43,IF(F85="Scenario2PBT4",'Minor retrofit'!$O$43,IF(F85="Scenario3PBT4",'Minor retrofit'!$P$43,"")))&amp;IF(F85="Scenario1PBT5",'Minor retrofit'!$Q$43,IF(F85="Scenario2PBT5",'Minor retrofit'!$R$43,IF(F85="Scenario3PBT5",'Minor retrofit'!$S$43,"")))&amp;IF(F85="Scenario1PBT6",'Minor retrofit'!$T$43,IF(F85="Scenario2PBT6",'Minor retrofit'!$U$43,IF(F85="Scenario3PBT6",'Minor retrofit'!$V$43,"")))&amp;IF(F85="Scenario1PBT7",'Minor retrofit'!$W$43,IF(F85="Scenario2PBT7",'Minor retrofit'!$X$43,IF(F85="Scenario3PBT7",'Minor retrofit'!$Y$43,"")))&amp;IF(F85="Scenario1PBT8",'Minor retrofit'!$Z$43,IF(F85="Scenario2PBT8",'Minor retrofit'!$AA$43,IF(F85="Scenario3PBT8",'Minor retrofit'!$AB$43,"")))&amp;IF(F85="Scenario1PBT9",'Minor retrofit'!$AC$43,IF(F85="Scenario2PBT9",'Minor retrofit'!$AD$43,IF(F85="Scenario3PBT9",'Minor retrofit'!$AE$43,"")))&amp;IF(F85="Scenario1PBT10",'Minor retrofit'!$AF$43,IF(F85="Scenario2PBT10",'Minor retrofit'!$AG$43,IF(F85="Scenario3PBT10",'Minor retrofit'!$AH$43,"")))&amp;IF(F85="Scenario1PBT11",'Minor retrofit'!$AI$43,IF(F85="Scenario2PBT11",'Minor retrofit'!$AJ$43,IF(F85="Scenario3PBT11",'Minor retrofit'!$AK$43,"")))&amp;IF(F85="Scenario1PBT12",'Minor retrofit'!$AL$43,IF(F85="Scenario2PBT12",'Minor retrofit'!$AM$43,IF(F85="Scenario3PBT12",'Minor retrofit'!$AN$43,"")))&amp;IF(F85="Scenario1PBT13",'Minor retrofit'!$AO$43,IF(F85="Scenario2PBT13",'Minor retrofit'!$AP$43,IF(F85="Scenario3PBT13",'Minor retrofit'!$AQ$43,"")))&amp;IF(F85="Scenario1PBT14",'Minor retrofit'!$AR$43,IF(F85="Scenario2PBT14",'Minor retrofit'!$AS$43,IF(F85="Scenario3PBT14",'Minor retrofit'!$AT$43,"")))&amp;IF(F85="Scenario1PBT15",'Minor retrofit'!$AU$43,IF(F85="Scenario2PBT15",'Minor retrofit'!$AV$43,IF(F85="Scenario3PBT15",'Minor retrofit'!$AW$43,"")))</f>
        <v/>
      </c>
      <c r="Z85" s="117">
        <f t="shared" si="58"/>
        <v>0</v>
      </c>
      <c r="AA85" s="178" t="str">
        <f>IF(F85="Scenario1PBT1",'Minor retrofit'!$E$102,IF(F85="Scenario2PBT1",'Minor retrofit'!$F$102,IF(F85="Scenario3PBT1",'Minor retrofit'!$G$102,"")))&amp;IF(F85="Scenario1PBT2",'Minor retrofit'!$H$102,IF(F85="Scenario2PBT2",'Minor retrofit'!$I$102,IF(F85="Scenario3PBT2",'Minor retrofit'!$J$102,"")))&amp;IF(F85="Scenario1PBT3",'Minor retrofit'!$K$102,IF(F85="Scenario2PBT3",'Minor retrofit'!$L$102,IF(F85="Scenario3PBT3",'Minor retrofit'!$M$102,"")))&amp;IF(F85="Scenario1PBT4",'Minor retrofit'!$N$102,IF(F85="Scenario2PBT4",'Minor retrofit'!$O$102,IF(F85="Scenario3PBT4",'Minor retrofit'!$P$102,"")))&amp;IF(F85="Scenario1PBT5",'Minor retrofit'!$Q$102,IF(F85="Scenario2PBT5",'Minor retrofit'!$R$102,IF(F85="Scenario3PBT5",'Minor retrofit'!$S$102,"")))&amp;IF(F85="Scenario1PBT6",'Minor retrofit'!$T$102,IF(F85="Scenario2PBT6",'Minor retrofit'!$U$102,IF(F85="Scenario3PBT6",'Minor retrofit'!$V$102,"")))&amp;IF(F85="Scenario1PBT7",'Minor retrofit'!$W$102,IF(F85="Scenario2PBT7",'Minor retrofit'!$X$102,IF(F85="Scenario3PBT7",'Minor retrofit'!$Y$102,"")))&amp;IF(F85="Scenario1PBT8",'Minor retrofit'!$Z$102,IF(F85="Scenario2PBT8",'Minor retrofit'!$AA$102,IF(F85="Scenario3PBT8",'Minor retrofit'!$AB$102,"")))&amp;IF(F85="Scenario1PBT9",'Minor retrofit'!$AC$102,IF(F85="Scenario2PBT9",'Minor retrofit'!$AD$102,IF(F85="Scenario3PBT9",'Minor retrofit'!$AE$102,"")))&amp;IF(F85="Scenario1PBT10",'Minor retrofit'!$AF$102,IF(F85="Scenario2PBT10",'Minor retrofit'!$AG$102,IF(F85="Scenario3PBT10",'Minor retrofit'!$AH$102,"")))&amp;IF(F85="Scenario1PBT11",'Minor retrofit'!$AI$102,IF(F85="Scenario2PBT11",'Minor retrofit'!$AJ$102,IF(F85="Scenario3PBT11",'Minor retrofit'!$AK$102,"")))&amp;IF(F85="Scenario1PBT12",'Minor retrofit'!$AL$102,IF(F85="Scenario2PBT12",'Minor retrofit'!$AM$102,IF(F85="Scenario3PBT12",'Minor retrofit'!$AN$102,"")))&amp;IF(F85="Scenario1PBT13",'Minor retrofit'!$AO$102,IF(F85="Scenario2PBT13",'Minor retrofit'!$AP$102,IF(F85="Scenario3PBT13",'Minor retrofit'!$AQ$102,"")))&amp;IF(F85="Scenario1PBT14",'Minor retrofit'!$AR$102,IF(F85="Scenario2PBT14",'Minor retrofit'!$AS$102,IF(F85="Scenario3PBT14",'Minor retrofit'!$AT$102,"")))&amp;IF(F85="Scenario1PBT15",'Minor retrofit'!$AU$102,IF(F85="Scenario2PBT15",'Minor retrofit'!$AV$102,IF(F85="Scenario3PBT15",'Minor retrofit'!$AW$102,"")))</f>
        <v/>
      </c>
      <c r="AB85" s="179">
        <f t="shared" si="59"/>
        <v>0</v>
      </c>
      <c r="AC85" s="363" t="str">
        <f t="shared" si="73"/>
        <v/>
      </c>
      <c r="AD85" s="353">
        <f>IF(AC85="",IFERROR('Projection_Base-case'!G86-G85,0),0)</f>
        <v>0</v>
      </c>
      <c r="AE85" s="350">
        <f t="shared" si="60"/>
        <v>0</v>
      </c>
      <c r="AF85" s="361">
        <f>IFERROR(100*AD85/'Projection_Base-case'!G86,0)</f>
        <v>0</v>
      </c>
      <c r="AG85" s="352">
        <f>IF(AC85="",IFERROR('Projection_Base-case'!I86-I85,0),0)</f>
        <v>0</v>
      </c>
      <c r="AH85" s="353">
        <f t="shared" si="61"/>
        <v>0</v>
      </c>
      <c r="AI85" s="361">
        <f>IFERROR(100*AG85/'Projection_Base-case'!I86,0)</f>
        <v>0</v>
      </c>
      <c r="AJ85" s="352">
        <f>IF(AC85="",IFERROR('Projection_Base-case'!K86-K85,0),0)</f>
        <v>0</v>
      </c>
      <c r="AK85" s="353">
        <f t="shared" si="62"/>
        <v>0</v>
      </c>
      <c r="AL85" s="361">
        <f>IFERROR(100*AJ85/'Projection_Base-case'!K86,0)</f>
        <v>0</v>
      </c>
      <c r="AM85" s="352">
        <f>-IF(AC85="",IFERROR('Projection_Base-case'!M86-M85,0),0)</f>
        <v>0</v>
      </c>
      <c r="AN85" s="353">
        <f t="shared" si="63"/>
        <v>0</v>
      </c>
      <c r="AO85" s="354">
        <f>IFERROR(IF('Projection_Base-case'!N86&gt;0,100*AN85/'Projection_Base-case'!N86,100*AN85/N85),0)</f>
        <v>0</v>
      </c>
      <c r="AP85" s="355">
        <f>IF(AC85="",IFERROR('Projection_Base-case'!O86-O85,0),0)</f>
        <v>0</v>
      </c>
      <c r="AQ85" s="356">
        <f t="shared" si="64"/>
        <v>0</v>
      </c>
      <c r="AR85" s="356">
        <f>IFERROR(100*AP85/'Projection_Base-case'!O86,0)</f>
        <v>0</v>
      </c>
      <c r="AS85" s="355">
        <f>IF(AC85="",IFERROR('Projection_Base-case'!Q86-Q85,0),0)</f>
        <v>0</v>
      </c>
      <c r="AT85" s="356">
        <f t="shared" si="65"/>
        <v>0</v>
      </c>
      <c r="AU85" s="356">
        <f>IFERROR(100*AS85/'Projection_Base-case'!Q86,0)</f>
        <v>0</v>
      </c>
      <c r="AV85" s="355">
        <f>IF(AC85="",IFERROR('Projection_Base-case'!S86-S85,0),0)</f>
        <v>0</v>
      </c>
      <c r="AW85" s="356">
        <f t="shared" si="66"/>
        <v>0</v>
      </c>
      <c r="AX85" s="357">
        <f>IFERROR(100*AV85/'Projection_Base-case'!S86,0)</f>
        <v>0</v>
      </c>
      <c r="AY85" s="358">
        <f>IF(AC85="",IFERROR('Projection_Base-case'!U86-U85,0),0)</f>
        <v>0</v>
      </c>
      <c r="AZ85" s="359">
        <f t="shared" si="67"/>
        <v>0</v>
      </c>
      <c r="BA85" s="359">
        <f>IFERROR(100*AY85/'Projection_Base-case'!U86,0)</f>
        <v>0</v>
      </c>
      <c r="BB85" s="358">
        <f>IF(AC85="",IFERROR('Projection_Base-case'!W86-W85,0),0)</f>
        <v>0</v>
      </c>
      <c r="BC85" s="359">
        <f t="shared" si="68"/>
        <v>0</v>
      </c>
      <c r="BD85" s="359">
        <f>IFERROR(100*BB85/'Projection_Base-case'!W86,0)</f>
        <v>0</v>
      </c>
      <c r="BE85" s="358">
        <f>IF(AC85="",IFERROR('Projection_Base-case'!Y86-Y85,0),0)</f>
        <v>0</v>
      </c>
      <c r="BF85" s="359">
        <f t="shared" si="69"/>
        <v>0</v>
      </c>
      <c r="BG85" s="359">
        <f>IFERROR(100*BE85/'Projection_Base-case'!Y86,0)</f>
        <v>0</v>
      </c>
      <c r="BH85" s="359">
        <f t="shared" si="70"/>
        <v>0</v>
      </c>
      <c r="BI85" s="360">
        <f t="shared" si="71"/>
        <v>0</v>
      </c>
    </row>
    <row r="86" spans="1:61">
      <c r="A86" s="205">
        <v>82</v>
      </c>
      <c r="B86" s="347">
        <f>IF('Projection_Base-case'!B87&lt;&gt;"",'Projection_Base-case'!B87,0)</f>
        <v>0</v>
      </c>
      <c r="C86" s="347">
        <f>IF('Projection_Base-case'!C87&lt;&gt;"",'Projection_Base-case'!C87,0)</f>
        <v>0</v>
      </c>
      <c r="D86" s="365">
        <f>IF('Projection_Base-case'!D87&lt;&gt;"",'Projection_Base-case'!D87,0)</f>
        <v>0</v>
      </c>
      <c r="E86" s="369"/>
      <c r="F86" s="367" t="str">
        <f t="shared" si="72"/>
        <v>0</v>
      </c>
      <c r="G86" s="206" t="str">
        <f>IF(F86="Scenario1PBT1",'Minor retrofit'!$E$7,IF(F86="Scenario2PBT1",'Minor retrofit'!$F$7,IF(F86="Scenario3PBT1",'Minor retrofit'!$G$7,"")))&amp;IF(F86="Scenario1PBT2",'Minor retrofit'!$H$7,IF(F86="Scenario2PBT2",'Minor retrofit'!$I$7,IF(F86="Scenario3PBT2",'Minor retrofit'!$J$7,"")))&amp;IF(F86="Scenario1PBT3",'Minor retrofit'!$K$7,IF(F86="Scenario2PBT3",'Minor retrofit'!$L$7,IF(F86="Scenario3PBT3",'Minor retrofit'!$M$7,"")))&amp;IF(F86="Scenario1PBT4",'Minor retrofit'!$N$7,IF(F86="Scenario2PBT4",'Minor retrofit'!$O$7,IF(F86="Scenario3PBT4",'Minor retrofit'!$P$7,"")))&amp;IF(F86="Scenario1PBT5",'Minor retrofit'!$Q$7,IF(F86="Scenario2PBT5",'Minor retrofit'!$R$7,IF(F86="Scenario3PBT5",'Minor retrofit'!$S$7,"")))&amp;IF(F86="Scenario1PBT6",'Minor retrofit'!$T$7,IF(F86="Scenario2PBT6",'Minor retrofit'!$U$7,IF(F86="Scenario3PBT6",'Minor retrofit'!$V$7,"")))&amp;IF(F86="Scenario1PBT7",'Minor retrofit'!$W$7,IF(F86="Scenario2PBT7",'Minor retrofit'!$X$7,IF(F86="Scenario3PBT7",'Minor retrofit'!$Y$7,"")))&amp;IF(F86="Scenario1PBT8",'Minor retrofit'!$Z$7,IF(F86="Scenario2PBT8",'Minor retrofit'!$AA$7,IF(F86="Scenario3PBT8",'Minor retrofit'!$AB$7,"")))&amp;IF(F86="Scenario1PBT9",'Minor retrofit'!$AC$7,IF(F86="Scenario2PBT9",'Minor retrofit'!$AD$7,IF(F86="Scenario3PBT9",'Minor retrofit'!$AE$7,"")))&amp;IF(F86="Scenario1PBT10",'Minor retrofit'!$AF$7,IF(F86="Scenario2PBT10",'Minor retrofit'!$AG$7,IF(F86="Scenario3PBT10",'Minor retrofit'!$AH$7,"")))&amp;IF(F86="Scenario1PBT11",'Minor retrofit'!$AI$7,IF(F86="Scenario2PBT11",'Minor retrofit'!$AJ$7,IF(F86="Scenario3PBT11",'Minor retrofit'!$AK$7,"")))&amp;IF(F86="Scenario1PBT12",'Minor retrofit'!$AL$7,IF(F86="Scenario2PBT12",'Minor retrofit'!$AM$7,IF(F86="Scenario3PBT12",'Minor retrofit'!$AN$7,"")))&amp;IF(F86="Scenario1PBT13",'Minor retrofit'!$AO$7,IF(F86="Scenario2PBT13",'Minor retrofit'!$AP$7,IF(F86="Scenario3PBT13",'Minor retrofit'!$AQ$7,"")))&amp;IF(F86="Scenario1PBT14",'Minor retrofit'!$AR$7,IF(F86="Scenario2PBT14",'Minor retrofit'!$AS$7,IF(F86="Scenario3PBT14",'Minor retrofit'!$AT$7,"")))&amp;IF(F86="Scenario1PBT15",'Minor retrofit'!$AU$7,IF(F86="Scenario2PBT15",'Minor retrofit'!$AV$7,IF(F86="Scenario3PBT15",'Minor retrofit'!$AW$7,"")))</f>
        <v/>
      </c>
      <c r="H86" s="117">
        <f t="shared" si="49"/>
        <v>0</v>
      </c>
      <c r="I86" s="117" t="str">
        <f>IF(F86="Scenario1PBT1",'Minor retrofit'!$E$17,IF(F86="Scenario2PBT1",'Minor retrofit'!$F$17,IF(F86="Scenario3PBT1",'Minor retrofit'!$G$17,"")))&amp;IF(F86="Scenario1PBT2",'Minor retrofit'!$H$17,IF(F86="Scenario2PBT2",'Minor retrofit'!$I$17,IF(F86="Scenario3PBT2",'Minor retrofit'!$J$17,"")))&amp;IF(F86="Scenario1PBT3",'Minor retrofit'!$K$17,IF(F86="Scenario2PBT3",'Minor retrofit'!$L$17,IF(F86="Scenario3PBT3",'Minor retrofit'!$M$17,"")))&amp;IF(F86="Scenario1PBT4",'Minor retrofit'!$N$17,IF(F86="Scenario2PBT4",'Minor retrofit'!$O$17,IF(F86="Scenario3PBT4",'Minor retrofit'!$P$17,"")))&amp;IF(F86="Scenario1PBT5",'Minor retrofit'!$Q$17,IF(F86="Scenario2PBT5",'Minor retrofit'!$R$17,IF(F86="Scenario3PBT5",'Minor retrofit'!$S$17,"")))&amp;IF(F86="Scenario1PBT6",'Minor retrofit'!$T$17,IF(F86="Scenario2PBT6",'Minor retrofit'!$U$17,IF(F86="Scenario3PBT6",'Minor retrofit'!$V$17,"")))&amp;IF(F86="Scenario1PBT7",'Minor retrofit'!$W$17,IF(F86="Scenario2PBT7",'Minor retrofit'!$X$17,IF(F86="Scenario3PBT7",'Minor retrofit'!$Y$17,"")))&amp;IF(F86="Scenario1PBT8",'Minor retrofit'!$Z$17,IF(F86="Scenario2PBT8",'Minor retrofit'!$AA$17,IF(F86="Scenario3PBT8",'Minor retrofit'!$AB$17,"")))&amp;IF(F86="Scenario1PBT9",'Minor retrofit'!$AC$17,IF(F86="Scenario2PBT9",'Minor retrofit'!$AD$17,IF(F86="Scenario3PBT9",'Minor retrofit'!$AE$17,"")))&amp;IF(F86="Scenario1PBT10",'Minor retrofit'!$AF$17,IF(F86="Scenario2PBT10",'Minor retrofit'!$AG$17,IF(F86="Scenario3PBT10",'Minor retrofit'!$AH$17,"")))&amp;IF(F86="Scenario1PBT11",'Minor retrofit'!$AI$17,IF(F86="Scenario2PBT11",'Minor retrofit'!$AJ$17,IF(F86="Scenario3PBT11",'Minor retrofit'!$AK$17,"")))&amp;IF(F86="Scenario1PBT12",'Minor retrofit'!$AL$17,IF(F86="Scenario2PBT12",'Minor retrofit'!$AM$17,IF(F86="Scenario3PBT12",'Minor retrofit'!$AN$17,"")))&amp;IF(F86="Scenario1PBT13",'Minor retrofit'!$AO$17,IF(F86="Scenario2PBT13",'Minor retrofit'!$AP$17,IF(F86="Scenario3PBT13",'Minor retrofit'!$AQ$17,"")))&amp;IF(F86="Scenario1PBT14",'Minor retrofit'!$AR$17,IF(F86="Scenario2PBT14",'Minor retrofit'!$AS$17,IF(F86="Scenario3PBT14",'Minor retrofit'!$AT$17,"")))&amp;IF(F86="Scenario1PBT15",'Minor retrofit'!$AU$17,IF(F86="Scenario2PBT15",'Minor retrofit'!$AV$17,IF(F86="Scenario3PBT15",'Minor retrofit'!$AW$17,"")))</f>
        <v/>
      </c>
      <c r="J86" s="117">
        <f t="shared" si="50"/>
        <v>0</v>
      </c>
      <c r="K86" s="117" t="str">
        <f>IF(F86="Scenario1PBT1",'Minor retrofit'!$E$19,IF(F86="Scenario2PBT1",'Minor retrofit'!$F$19,IF(F86="Scenario3PBT1",'Minor retrofit'!$G$19,"")))&amp;IF(F86="Scenario1PBT2",'Minor retrofit'!$H$19,IF(F86="Scenario2PBT2",'Minor retrofit'!$I$19,IF(F86="Scenario3PBT2",'Minor retrofit'!$J$19,"")))&amp;IF(F86="Scenario1PBT3",'Minor retrofit'!$K$19,IF(F86="Scenario2PBT3",'Minor retrofit'!$L$19,IF(F86="Scenario3PBT3",'Minor retrofit'!$M$19,"")))&amp;IF(F86="Scenario1PBT4",'Minor retrofit'!$N$19,IF(F86="Scenario2PBT4",'Minor retrofit'!$O$19,IF(F86="Scenario3PBT4",'Minor retrofit'!$P$19,"")))&amp;IF(F86="Scenario1PBT5",'Minor retrofit'!$Q$19,IF(F86="Scenario2PBT5",'Minor retrofit'!$R$19,IF(F86="Scenario3PBT5",'Minor retrofit'!$S$19,"")))&amp;IF(F86="Scenario1PBT6",'Minor retrofit'!$T$19,IF(F86="Scenario2PBT6",'Minor retrofit'!$U$19,IF(F86="Scenario3PBT6",'Minor retrofit'!$V$19,"")))&amp;IF(F86="Scenario1PBT7",'Minor retrofit'!$W$19,IF(F86="Scenario2PBT7",'Minor retrofit'!$X$19,IF(F86="Scenario3PBT7",'Minor retrofit'!$Y$19,"")))&amp;IF(F86="Scenario1PBT8",'Minor retrofit'!$Z$19,IF(F86="Scenario2PBT8",'Minor retrofit'!$AA$19,IF(F86="Scenario3PBT8",'Minor retrofit'!$AB$19,"")))&amp;IF(F86="Scenario1PBT9",'Minor retrofit'!$AC$19,IF(F86="Scenario2PBT9",'Minor retrofit'!$AD$19,IF(F86="Scenario3PBT9",'Minor retrofit'!$AE$19,"")))&amp;IF(F86="Scenario1PBT10",'Minor retrofit'!$AF$19,IF(F86="Scenario2PBT10",'Minor retrofit'!$AG$19,IF(F86="Scenario3PBT10",'Minor retrofit'!$AH$19,"")))&amp;IF(F86="Scenario1PBT11",'Minor retrofit'!$AI$19,IF(F86="Scenario2PBT11",'Minor retrofit'!$AJ$19,IF(F86="Scenario3PBT11",'Minor retrofit'!$AK$19,"")))&amp;IF(F86="Scenario1PBT12",'Minor retrofit'!$AL$19,IF(F86="Scenario2PBT12",'Minor retrofit'!$AM$19,IF(F86="Scenario3PBT12",'Minor retrofit'!$AN$19,"")))&amp;IF(F86="Scenario1PBT13",'Minor retrofit'!$AO$19,IF(F86="Scenario2PBT13",'Minor retrofit'!$AP$19,IF(F86="Scenario3PBT13",'Minor retrofit'!$AQ$19,"")))&amp;IF(F86="Scenario1PBT14",'Minor retrofit'!$AR$19,IF(F86="Scenario2PBT14",'Minor retrofit'!$AS$19,IF(F86="Scenario3PBT14",'Minor retrofit'!$AT$19,"")))&amp;IF(F86="Scenario1PBT15",'Minor retrofit'!$AU$19,IF(F86="Scenario2PBT15",'Minor retrofit'!$AV$19,IF(F86="Scenario3PBT15",'Minor retrofit'!$AW$19,"")))</f>
        <v/>
      </c>
      <c r="L86" s="117">
        <f t="shared" si="51"/>
        <v>0</v>
      </c>
      <c r="M86" s="117" t="str">
        <f>IF(F86="Scenario1PBT1",'Minor retrofit'!$E$21,IF(F86="Scenario2PBT1",'Minor retrofit'!$F$21,IF(F86="Scenario3PBT1",'Minor retrofit'!$G$21,"")))&amp;IF(F86="Scenario1PBT2",'Minor retrofit'!$H$21,IF(F86="Scenario2PBT2",'Minor retrofit'!$I$21,IF(F86="Scenario3PBT2",'Minor retrofit'!$J$21,"")))&amp;IF(F86="Scenario1PBT3",'Minor retrofit'!$K$21,IF(F86="Scenario2PBT3",'Minor retrofit'!$L$21,IF(F86="Scenario3PBT3",'Minor retrofit'!$M$21,"")))&amp;IF(F86="Scenario1PBT4",'Minor retrofit'!$N$21,IF(F86="Scenario2PBT4",'Minor retrofit'!$O$21,IF(F86="Scenario3PBT4",'Minor retrofit'!$P$21,"")))&amp;IF(F86="Scenario1PBT5",'Minor retrofit'!$Q$21,IF(F86="Scenario2PBT5",'Minor retrofit'!$R$21,IF(F86="Scenario3PBT5",'Minor retrofit'!$S$21,"")))&amp;IF(F86="Scenario1PBT6",'Minor retrofit'!$T$21,IF(F86="Scenario2PBT6",'Minor retrofit'!$U$21,IF(F86="Scenario3PBT6",'Minor retrofit'!$V$21,"")))&amp;IF(F86="Scenario1PBT7",'Minor retrofit'!$W$21,IF(F86="Scenario2PBT7",'Minor retrofit'!$X$21,IF(F86="Scenario3PBT7",'Minor retrofit'!$Y$21,"")))&amp;IF(F86="Scenario1PBT8",'Minor retrofit'!$Z$21,IF(F86="Scenario2PBT8",'Minor retrofit'!$AA$21,IF(F86="Scenario3PBT8",'Minor retrofit'!$AB$21,"")))&amp;IF(F86="Scenario1PBT9",'Minor retrofit'!$AC$21,IF(F86="Scenario2PBT9",'Minor retrofit'!$AD$21,IF(F86="Scenario3PBT9",'Minor retrofit'!$AE$21,"")))&amp;IF(F86="Scenario1PBT10",'Minor retrofit'!$AF$21,IF(F86="Scenario2PBT10",'Minor retrofit'!$AG$21,IF(F86="Scenario3PBT10",'Minor retrofit'!$AH$21,"")))&amp;IF(F86="Scenario1PBT11",'Minor retrofit'!$AI$21,IF(F86="Scenario2PBT11",'Minor retrofit'!$AJ$21,IF(F86="Scenario3PBT11",'Minor retrofit'!$AK$21,"")))&amp;IF(F86="Scenario1PBT12",'Minor retrofit'!$AL$21,IF(F86="Scenario2PBT12",'Minor retrofit'!$AM$21,IF(F86="Scenario3PBT12",'Minor retrofit'!$AN$21,"")))&amp;IF(F86="Scenario1PBT13",'Minor retrofit'!$AO$21,IF(F86="Scenario2PBT13",'Minor retrofit'!$AP$21,IF(F86="Scenario3PBT13",'Minor retrofit'!$AQ$21,"")))&amp;IF(F86="Scenario1PBT14",'Minor retrofit'!$AR$21,IF(F86="Scenario2PBT14",'Minor retrofit'!$AS$21,IF(F86="Scenario3PBT14",'Minor retrofit'!$AT$21,"")))&amp;IF(F86="Scenario1PBT15",'Minor retrofit'!$AU$21,IF(F86="Scenario2PBT15",'Minor retrofit'!$AV$21,IF(F86="Scenario3PBT15",'Minor retrofit'!$AW$21,"")))</f>
        <v/>
      </c>
      <c r="N86" s="118">
        <f t="shared" si="52"/>
        <v>0</v>
      </c>
      <c r="O86" s="206" t="str">
        <f>IF(F86="Scenario1PBT1",'Minor retrofit'!$E$24,IF(F86="Scenario2PBT1",'Minor retrofit'!$F$24,IF(F86="Scenario3PBT1",'Minor retrofit'!$G$24,"")))&amp;IF(F86="Scenario1PBT2",'Minor retrofit'!$H$24,IF(F86="Scenario2PBT2",'Minor retrofit'!$I$24,IF(F86="Scenario3PBT2",'Minor retrofit'!$J$24,"")))&amp;IF(F86="Scenario1PBT3",'Minor retrofit'!$K$24,IF(F86="Scenario2PBT3",'Minor retrofit'!$L$24,IF(F86="Scenario3PBT3",'Minor retrofit'!$M$24,"")))&amp;IF(F86="Scenario1PBT4",'Minor retrofit'!$N$24,IF(F86="Scenario2PBT4",'Minor retrofit'!$O$24,IF(F86="Scenario3PBT4",'Minor retrofit'!$P$24,"")))&amp;IF(F86="Scenario1PBT5",'Minor retrofit'!$Q$24,IF(F86="Scenario2PBT5",'Minor retrofit'!$R$24,IF(F86="Scenario3PBT5",'Minor retrofit'!$S$24,"")))&amp;IF(F86="Scenario1PBT6",'Minor retrofit'!$T$24,IF(F86="Scenario2PBT6",'Minor retrofit'!$U$24,IF(F86="Scenario3PBT6",'Minor retrofit'!$V$24,"")))&amp;IF(F86="Scenario1PBT7",'Minor retrofit'!$W$24,IF(F86="Scenario2PBT7",'Minor retrofit'!$X$24,IF(F86="Scenario3PBT7",'Minor retrofit'!$Y$24,"")))&amp;IF(F86="Scenario1PBT8",'Minor retrofit'!$Z$24,IF(F86="Scenario2PBT8",'Minor retrofit'!$AA$24,IF(F86="Scenario3PBT8",'Minor retrofit'!$AB$24,"")))&amp;IF(F86="Scenario1PBT9",'Minor retrofit'!$AC$24,IF(F86="Scenario2PBT9",'Minor retrofit'!$AD$24,IF(F86="Scenario3PBT9",'Minor retrofit'!$AE$24,"")))&amp;IF(F86="Scenario1PBT10",'Minor retrofit'!$AF$24,IF(F86="Scenario2PBT10",'Minor retrofit'!$AG$24,IF(F86="Scenario3PBT10",'Minor retrofit'!$AH$24,"")))&amp;IF(F86="Scenario1PBT11",'Minor retrofit'!$AI$24,IF(F86="Scenario2PBT11",'Minor retrofit'!$AJ$24,IF(F86="Scenario3PBT11",'Minor retrofit'!$AK$24,"")))&amp;IF(F86="Scenario1PBT12",'Minor retrofit'!$AL$24,IF(F86="Scenario2PBT12",'Minor retrofit'!$AM$24,IF(F86="Scenario3PBT12",'Minor retrofit'!$AN$24,"")))&amp;IF(F86="Scenario1PBT13",'Minor retrofit'!$AO$24,IF(F86="Scenario2PBT13",'Minor retrofit'!$AP$24,IF(F86="Scenario3PBT13",'Minor retrofit'!$AQ$24,"")))&amp;IF(F86="Scenario1PBT14",'Minor retrofit'!$AR$24,IF(F86="Scenario2PBT14",'Minor retrofit'!$AS$24,IF(F86="Scenario3PBT14",'Minor retrofit'!$AT$24,"")))&amp;IF(F86="Scenario1PBT15",'Minor retrofit'!$AU$24,IF(F86="Scenario2PBT15",'Minor retrofit'!$AV$24,IF(F86="Scenario3PBT15",'Minor retrofit'!$AW$24,"")))</f>
        <v/>
      </c>
      <c r="P86" s="117">
        <f t="shared" si="53"/>
        <v>0</v>
      </c>
      <c r="Q86" s="117" t="str">
        <f>IF(F86="Scenario1PBT1",'Minor retrofit'!$E$26,IF(F86="Scenario2PBT1",'Minor retrofit'!$F$26,IF(F86="Scenario3PBT1",'Minor retrofit'!$G$26,"")))&amp;IF(F86="Scenario1PBT2",'Minor retrofit'!$H$26,IF(F86="Scenario2PBT2",'Minor retrofit'!$I$26,IF(F86="Scenario3PBT2",'Minor retrofit'!$J$26,"")))&amp;IF(F86="Scenario1PBT3",'Minor retrofit'!$K$26,IF(F86="Scenario2PBT3",'Minor retrofit'!$L$26,IF(F86="Scenario3PBT3",'Minor retrofit'!$M$26,"")))&amp;IF(F86="Scenario1PBT4",'Minor retrofit'!$N$26,IF(F86="Scenario2PBT4",'Minor retrofit'!$O$26,IF(F86="Scenario3PBT4",'Minor retrofit'!$P$26,"")))&amp;IF(F86="Scenario1PBT5",'Minor retrofit'!$Q$26,IF(F86="Scenario2PBT5",'Minor retrofit'!$R$26,IF(F86="Scenario3PBT5",'Minor retrofit'!$S$26,"")))&amp;IF(F86="Scenario1PBT6",'Minor retrofit'!$T$26,IF(F86="Scenario2PBT6",'Minor retrofit'!$U$26,IF(F86="Scenario3PBT6",'Minor retrofit'!$V$26,"")))&amp;IF(F86="Scenario1PBT7",'Minor retrofit'!$W$26,IF(F86="Scenario2PBT7",'Minor retrofit'!$X$26,IF(F86="Scenario3PBT7",'Minor retrofit'!$Y$26,"")))&amp;IF(F86="Scenario1PBT8",'Minor retrofit'!$Z$26,IF(F86="Scenario2PBT8",'Minor retrofit'!$AA$26,IF(F86="Scenario3PBT8",'Minor retrofit'!$AB$26,"")))&amp;IF(F86="Scenario1PBT9",'Minor retrofit'!$AC$26,IF(F86="Scenario2PBT9",'Minor retrofit'!$AD$26,IF(F86="Scenario3PBT9",'Minor retrofit'!$AE$26,"")))&amp;IF(F86="Scenario1PBT10",'Minor retrofit'!$AF$26,IF(F86="Scenario2PBT10",'Minor retrofit'!$AG$26,IF(F86="Scenario3PBT10",'Minor retrofit'!$AH$26,"")))&amp;IF(F86="Scenario1PBT11",'Minor retrofit'!$AI$26,IF(F86="Scenario2PBT11",'Minor retrofit'!$AJ$26,IF(F86="Scenario3PBT11",'Minor retrofit'!$AK$26,"")))&amp;IF(F86="Scenario1PBT12",'Minor retrofit'!$AL$26,IF(F86="Scenario2PBT12",'Minor retrofit'!$AM$26,IF(F86="Scenario3PBT12",'Minor retrofit'!$AN$26,"")))&amp;IF(F86="Scenario1PBT13",'Minor retrofit'!$AO$26,IF(F86="Scenario2PBT13",'Minor retrofit'!$AP$26,IF(F86="Scenario3PBT13",'Minor retrofit'!$AQ$26,"")))&amp;IF(F86="Scenario1PBT14",'Minor retrofit'!$AR$26,IF(F86="Scenario2PBT14",'Minor retrofit'!$AS$26,IF(F86="Scenario3PBT14",'Minor retrofit'!$AT$26,"")))&amp;IF(F86="Scenario1PBT15",'Minor retrofit'!$AU$26,IF(F86="Scenario2PBT15",'Minor retrofit'!$AV$26,IF(F86="Scenario3PBT15",'Minor retrofit'!$AW$26,"")))</f>
        <v/>
      </c>
      <c r="R86" s="117">
        <f t="shared" si="54"/>
        <v>0</v>
      </c>
      <c r="S86" s="117" t="str">
        <f>IF(F86="Scenario1PBT1",'Minor retrofit'!$E$28,IF(F86="Scenario2PBT1",'Minor retrofit'!$F$28,IF(F86="Scenario3PBT1",'Minor retrofit'!$G$28,"")))&amp;IF(F86="Scenario1PBT2",'Minor retrofit'!$H$28,IF(F86="Scenario2PBT2",'Minor retrofit'!$I$28,IF(F86="Scenario3PBT2",'Minor retrofit'!$J$28,"")))&amp;IF(F86="Scenario1PBT3",'Minor retrofit'!$K$28,IF(F86="Scenario2PBT3",'Minor retrofit'!$L$28,IF(F86="Scenario3PBT3",'Minor retrofit'!$M$28,"")))&amp;IF(F86="Scenario1PBT4",'Minor retrofit'!$N$28,IF(F86="Scenario2PBT4",'Minor retrofit'!$O$28,IF(F86="Scenario3PBT4",'Minor retrofit'!$P$28,"")))&amp;IF(F86="Scenario1PBT5",'Minor retrofit'!$Q$28,IF(F86="Scenario2PBT5",'Minor retrofit'!$R$28,IF(F86="Scenario3PBT5",'Minor retrofit'!$S$28,"")))&amp;IF(F86="Scenario1PBT6",'Minor retrofit'!$T$28,IF(F86="Scenario2PBT6",'Minor retrofit'!$U$28,IF(F86="Scenario3PBT6",'Minor retrofit'!$V$28,"")))&amp;IF(F86="Scenario1PBT7",'Minor retrofit'!$W$28,IF(F86="Scenario2PBT7",'Minor retrofit'!$X$28,IF(F86="Scenario3PBT7",'Minor retrofit'!$Y$28,"")))&amp;IF(F86="Scenario1PBT8",'Minor retrofit'!$Z$28,IF(F86="Scenario2PBT8",'Minor retrofit'!$AA$28,IF(F86="Scenario3PBT8",'Minor retrofit'!$AB$28,"")))&amp;IF(F86="Scenario1PBT9",'Minor retrofit'!$AC$28,IF(F86="Scenario2PBT9",'Minor retrofit'!$AD$28,IF(F86="Scenario3PBT9",'Minor retrofit'!$AE$28,"")))&amp;IF(F86="Scenario1PBT10",'Minor retrofit'!$AF$28,IF(F86="Scenario2PBT10",'Minor retrofit'!$AG$28,IF(F86="Scenario3PBT10",'Minor retrofit'!$AH$28,"")))&amp;IF(F86="Scenario1PBT11",'Minor retrofit'!$AI$28,IF(F86="Scenario2PBT11",'Minor retrofit'!$AJ$28,IF(F86="Scenario3PBT11",'Minor retrofit'!$AK$28,"")))&amp;IF(F86="Scenario1PBT12",'Minor retrofit'!$AL$28,IF(F86="Scenario2PBT12",'Minor retrofit'!$AM$28,IF(F86="Scenario3PBT12",'Minor retrofit'!$AN$28,"")))&amp;IF(F86="Scenario1PBT13",'Minor retrofit'!$AO$28,IF(F86="Scenario2PBT13",'Minor retrofit'!$AP$28,IF(F86="Scenario3PBT13",'Minor retrofit'!$AQ$28,"")))&amp;IF(F86="Scenario1PBT14",'Minor retrofit'!$AR$28,IF(F86="Scenario2PBT14",'Minor retrofit'!$AS$28,IF(F86="Scenario3PBT14",'Minor retrofit'!$AT$28,"")))&amp;IF(F86="Scenario1PBT15",'Minor retrofit'!$AU$28,IF(F86="Scenario2PBT15",'Minor retrofit'!$AV$28,IF(F86="Scenario3PBT15",'Minor retrofit'!$AW$28,"")))</f>
        <v/>
      </c>
      <c r="T86" s="207">
        <f t="shared" si="55"/>
        <v>0</v>
      </c>
      <c r="U86" s="206" t="str">
        <f>IF(F86="Scenario1PBT1",'Minor retrofit'!$E$39,IF(F86="Scenario2PBT1",'Minor retrofit'!$F$39,IF(F86="Scenario3PBT1",'Minor retrofit'!$G$39,"")))&amp;IF(F86="Scenario1PBT2",'Minor retrofit'!$H$39,IF(F86="Scenario2PBT2",'Minor retrofit'!$I$39,IF(F86="Scenario3PBT2",'Minor retrofit'!$J$39,"")))&amp;IF(F86="Scenario1PBT3",'Minor retrofit'!$K$39,IF(F86="Scenario2PBT3",'Minor retrofit'!$L$39,IF(F86="Scenario3PBT3",'Minor retrofit'!$M$39,"")))&amp;IF(F86="Scenario1PBT4",'Minor retrofit'!$N$39,IF(F86="Scenario2PBT4",'Minor retrofit'!$O$39,IF(F86="Scenario3PBT4",'Minor retrofit'!$P$39,"")))&amp;IF(F86="Scenario1PBT5",'Minor retrofit'!$Q$39,IF(F86="Scenario2PBT5",'Minor retrofit'!$R$39,IF(F86="Scenario3PBT5",'Minor retrofit'!$S$39,"")))&amp;IF(F86="Scenario1PBT6",'Minor retrofit'!$T$39,IF(F86="Scenario2PBT6",'Minor retrofit'!$U$39,IF(F86="Scenario3PBT6",'Minor retrofit'!$V$39,"")))&amp;IF(F86="Scenario1PBT7",'Minor retrofit'!$W$39,IF(F86="Scenario2PBT7",'Minor retrofit'!$X$39,IF(F86="Scenario3PBT7",'Minor retrofit'!$Y$39,"")))&amp;IF(F86="Scenario1PBT8",'Minor retrofit'!$Z$39,IF(F86="Scenario2PBT8",'Minor retrofit'!$AA$39,IF(F86="Scenario3PBT8",'Minor retrofit'!$AB$39,"")))&amp;IF(F86="Scenario1PBT9",'Minor retrofit'!$AC$39,IF(F86="Scenario2PBT9",'Minor retrofit'!$AD$39,IF(F86="Scenario3PBT9",'Minor retrofit'!$AE$39,"")))&amp;IF(F86="Scenario1PBT10",'Minor retrofit'!$AF$39,IF(F86="Scenario2PBT10",'Minor retrofit'!$AG$39,IF(F86="Scenario3PBT10",'Minor retrofit'!$AH$39,"")))&amp;IF(F86="Scenario1PBT11",'Minor retrofit'!$AI$39,IF(F86="Scenario2PBT11",'Minor retrofit'!$AJ$39,IF(F86="Scenario3PBT11",'Minor retrofit'!$AK$39,"")))&amp;IF(F86="Scenario1PBT12",'Minor retrofit'!$AL$39,IF(F86="Scenario2PBT12",'Minor retrofit'!$AM$39,IF(F86="Scenario3PBT12",'Minor retrofit'!$AN$39,"")))&amp;IF(F86="Scenario1PBT13",'Minor retrofit'!$AO$39,IF(F86="Scenario2PBT13",'Minor retrofit'!$AP$39,IF(F86="Scenario3PBT13",'Minor retrofit'!$AQ$39,"")))&amp;IF(F86="Scenario1PBT14",'Minor retrofit'!$AR$39,IF(F86="Scenario2PBT14",'Minor retrofit'!$AS$39,IF(F86="Scenario3PBT14",'Minor retrofit'!$AT$39,"")))&amp;IF(F86="Scenario1PBT15",'Minor retrofit'!$AU$39,IF(F86="Scenario2PBT15",'Minor retrofit'!$AV$39,IF(F86="Scenario3PBT15",'Minor retrofit'!$AW$39,"")))</f>
        <v/>
      </c>
      <c r="V86" s="117">
        <f t="shared" si="56"/>
        <v>0</v>
      </c>
      <c r="W86" s="117" t="str">
        <f>IF(F86="Scenario1PBT1",'Minor retrofit'!$E$41,IF(F86="Scenario2PBT1",'Minor retrofit'!$F$41,IF(F86="Scenario3PBT1",'Minor retrofit'!$G$41,"")))&amp;IF(F86="Scenario1PBT2",'Minor retrofit'!$H$41,IF(F86="Scenario2PBT2",'Minor retrofit'!$I$41,IF(F86="Scenario3PBT2",'Minor retrofit'!$J$41,"")))&amp;IF(F86="Scenario1PBT3",'Minor retrofit'!$K$41,IF(F86="Scenario2PBT3",'Minor retrofit'!$L$41,IF(F86="Scenario3PBT3",'Minor retrofit'!$M$41,"")))&amp;IF(F86="Scenario1PBT4",'Minor retrofit'!$N$41,IF(F86="Scenario2PBT4",'Minor retrofit'!$O$41,IF(F86="Scenario3PBT4",'Minor retrofit'!$P$41,"")))&amp;IF(F86="Scenario1PBT5",'Minor retrofit'!$Q$41,IF(F86="Scenario2PBT5",'Minor retrofit'!$R$41,IF(F86="Scenario3PBT5",'Minor retrofit'!$S$41,"")))&amp;IF(F86="Scenario1PBT6",'Minor retrofit'!$T$41,IF(F86="Scenario2PBT6",'Minor retrofit'!$U$41,IF(F86="Scenario3PBT6",'Minor retrofit'!$V$41,"")))&amp;IF(F86="Scenario1PBT7",'Minor retrofit'!$W$41,IF(F86="Scenario2PBT7",'Minor retrofit'!$X$41,IF(F86="Scenario3PBT7",'Minor retrofit'!$Y$41,"")))&amp;IF(F86="Scenario1PBT8",'Minor retrofit'!$Z$41,IF(F86="Scenario2PBT8",'Minor retrofit'!$AA$41,IF(F86="Scenario3PBT8",'Minor retrofit'!$AB$41,"")))&amp;IF(F86="Scenario1PBT9",'Minor retrofit'!$AC$41,IF(F86="Scenario2PBT9",'Minor retrofit'!$AD$41,IF(F86="Scenario3PBT9",'Minor retrofit'!$AE$41,"")))&amp;IF(F86="Scenario1PBT10",'Minor retrofit'!$AF$41,IF(F86="Scenario2PBT10",'Minor retrofit'!$AG$41,IF(F86="Scenario3PBT10",'Minor retrofit'!$AH$41,"")))&amp;IF(F86="Scenario1PBT11",'Minor retrofit'!$AI$41,IF(F86="Scenario2PBT11",'Minor retrofit'!$AJ$41,IF(F86="Scenario3PBT11",'Minor retrofit'!$AK$41,"")))&amp;IF(F86="Scenario1PBT12",'Minor retrofit'!$AL$41,IF(F86="Scenario2PBT12",'Minor retrofit'!$AM$41,IF(F86="Scenario3PBT12",'Minor retrofit'!$AN$41,"")))&amp;IF(F86="Scenario1PBT13",'Minor retrofit'!$AO$41,IF(F86="Scenario2PBT13",'Minor retrofit'!$AP$41,IF(F86="Scenario3PBT13",'Minor retrofit'!$AQ$41,"")))&amp;IF(F86="Scenario1PBT14",'Minor retrofit'!$AR$41,IF(F86="Scenario2PBT14",'Minor retrofit'!$AS$41,IF(F86="Scenario3PBT14",'Minor retrofit'!$AT$41,"")))&amp;IF(F86="Scenario1PBT15",'Minor retrofit'!$AU$41,IF(F86="Scenario2PBT15",'Minor retrofit'!$AV$41,IF(F86="Scenario3PBT15",'Minor retrofit'!$AW$41,"")))</f>
        <v/>
      </c>
      <c r="X86" s="117">
        <f t="shared" si="57"/>
        <v>0</v>
      </c>
      <c r="Y86" s="117" t="str">
        <f>IF(F86="Scenario1PBT1",'Minor retrofit'!$E$43,IF(F86="Scenario2PBT1",'Minor retrofit'!$F$43,IF(F86="Scenario3PBT1",'Minor retrofit'!$G$43,"")))&amp;IF(F86="Scenario1PBT2",'Minor retrofit'!$H$43,IF(F86="Scenario2PBT2",'Minor retrofit'!$I$43,IF(F86="Scenario3PBT2",'Minor retrofit'!$J$43,"")))&amp;IF(F86="Scenario1PBT3",'Minor retrofit'!$K$43,IF(F86="Scenario2PBT3",'Minor retrofit'!$L$43,IF(F86="Scenario3PBT3",'Minor retrofit'!$M$43,"")))&amp;IF(F86="Scenario1PBT4",'Minor retrofit'!$N$43,IF(F86="Scenario2PBT4",'Minor retrofit'!$O$43,IF(F86="Scenario3PBT4",'Minor retrofit'!$P$43,"")))&amp;IF(F86="Scenario1PBT5",'Minor retrofit'!$Q$43,IF(F86="Scenario2PBT5",'Minor retrofit'!$R$43,IF(F86="Scenario3PBT5",'Minor retrofit'!$S$43,"")))&amp;IF(F86="Scenario1PBT6",'Minor retrofit'!$T$43,IF(F86="Scenario2PBT6",'Minor retrofit'!$U$43,IF(F86="Scenario3PBT6",'Minor retrofit'!$V$43,"")))&amp;IF(F86="Scenario1PBT7",'Minor retrofit'!$W$43,IF(F86="Scenario2PBT7",'Minor retrofit'!$X$43,IF(F86="Scenario3PBT7",'Minor retrofit'!$Y$43,"")))&amp;IF(F86="Scenario1PBT8",'Minor retrofit'!$Z$43,IF(F86="Scenario2PBT8",'Minor retrofit'!$AA$43,IF(F86="Scenario3PBT8",'Minor retrofit'!$AB$43,"")))&amp;IF(F86="Scenario1PBT9",'Minor retrofit'!$AC$43,IF(F86="Scenario2PBT9",'Minor retrofit'!$AD$43,IF(F86="Scenario3PBT9",'Minor retrofit'!$AE$43,"")))&amp;IF(F86="Scenario1PBT10",'Minor retrofit'!$AF$43,IF(F86="Scenario2PBT10",'Minor retrofit'!$AG$43,IF(F86="Scenario3PBT10",'Minor retrofit'!$AH$43,"")))&amp;IF(F86="Scenario1PBT11",'Minor retrofit'!$AI$43,IF(F86="Scenario2PBT11",'Minor retrofit'!$AJ$43,IF(F86="Scenario3PBT11",'Minor retrofit'!$AK$43,"")))&amp;IF(F86="Scenario1PBT12",'Minor retrofit'!$AL$43,IF(F86="Scenario2PBT12",'Minor retrofit'!$AM$43,IF(F86="Scenario3PBT12",'Minor retrofit'!$AN$43,"")))&amp;IF(F86="Scenario1PBT13",'Minor retrofit'!$AO$43,IF(F86="Scenario2PBT13",'Minor retrofit'!$AP$43,IF(F86="Scenario3PBT13",'Minor retrofit'!$AQ$43,"")))&amp;IF(F86="Scenario1PBT14",'Minor retrofit'!$AR$43,IF(F86="Scenario2PBT14",'Minor retrofit'!$AS$43,IF(F86="Scenario3PBT14",'Minor retrofit'!$AT$43,"")))&amp;IF(F86="Scenario1PBT15",'Minor retrofit'!$AU$43,IF(F86="Scenario2PBT15",'Minor retrofit'!$AV$43,IF(F86="Scenario3PBT15",'Minor retrofit'!$AW$43,"")))</f>
        <v/>
      </c>
      <c r="Z86" s="117">
        <f t="shared" si="58"/>
        <v>0</v>
      </c>
      <c r="AA86" s="178" t="str">
        <f>IF(F86="Scenario1PBT1",'Minor retrofit'!$E$102,IF(F86="Scenario2PBT1",'Minor retrofit'!$F$102,IF(F86="Scenario3PBT1",'Minor retrofit'!$G$102,"")))&amp;IF(F86="Scenario1PBT2",'Minor retrofit'!$H$102,IF(F86="Scenario2PBT2",'Minor retrofit'!$I$102,IF(F86="Scenario3PBT2",'Minor retrofit'!$J$102,"")))&amp;IF(F86="Scenario1PBT3",'Minor retrofit'!$K$102,IF(F86="Scenario2PBT3",'Minor retrofit'!$L$102,IF(F86="Scenario3PBT3",'Minor retrofit'!$M$102,"")))&amp;IF(F86="Scenario1PBT4",'Minor retrofit'!$N$102,IF(F86="Scenario2PBT4",'Minor retrofit'!$O$102,IF(F86="Scenario3PBT4",'Minor retrofit'!$P$102,"")))&amp;IF(F86="Scenario1PBT5",'Minor retrofit'!$Q$102,IF(F86="Scenario2PBT5",'Minor retrofit'!$R$102,IF(F86="Scenario3PBT5",'Minor retrofit'!$S$102,"")))&amp;IF(F86="Scenario1PBT6",'Minor retrofit'!$T$102,IF(F86="Scenario2PBT6",'Minor retrofit'!$U$102,IF(F86="Scenario3PBT6",'Minor retrofit'!$V$102,"")))&amp;IF(F86="Scenario1PBT7",'Minor retrofit'!$W$102,IF(F86="Scenario2PBT7",'Minor retrofit'!$X$102,IF(F86="Scenario3PBT7",'Minor retrofit'!$Y$102,"")))&amp;IF(F86="Scenario1PBT8",'Minor retrofit'!$Z$102,IF(F86="Scenario2PBT8",'Minor retrofit'!$AA$102,IF(F86="Scenario3PBT8",'Minor retrofit'!$AB$102,"")))&amp;IF(F86="Scenario1PBT9",'Minor retrofit'!$AC$102,IF(F86="Scenario2PBT9",'Minor retrofit'!$AD$102,IF(F86="Scenario3PBT9",'Minor retrofit'!$AE$102,"")))&amp;IF(F86="Scenario1PBT10",'Minor retrofit'!$AF$102,IF(F86="Scenario2PBT10",'Minor retrofit'!$AG$102,IF(F86="Scenario3PBT10",'Minor retrofit'!$AH$102,"")))&amp;IF(F86="Scenario1PBT11",'Minor retrofit'!$AI$102,IF(F86="Scenario2PBT11",'Minor retrofit'!$AJ$102,IF(F86="Scenario3PBT11",'Minor retrofit'!$AK$102,"")))&amp;IF(F86="Scenario1PBT12",'Minor retrofit'!$AL$102,IF(F86="Scenario2PBT12",'Minor retrofit'!$AM$102,IF(F86="Scenario3PBT12",'Minor retrofit'!$AN$102,"")))&amp;IF(F86="Scenario1PBT13",'Minor retrofit'!$AO$102,IF(F86="Scenario2PBT13",'Minor retrofit'!$AP$102,IF(F86="Scenario3PBT13",'Minor retrofit'!$AQ$102,"")))&amp;IF(F86="Scenario1PBT14",'Minor retrofit'!$AR$102,IF(F86="Scenario2PBT14",'Minor retrofit'!$AS$102,IF(F86="Scenario3PBT14",'Minor retrofit'!$AT$102,"")))&amp;IF(F86="Scenario1PBT15",'Minor retrofit'!$AU$102,IF(F86="Scenario2PBT15",'Minor retrofit'!$AV$102,IF(F86="Scenario3PBT15",'Minor retrofit'!$AW$102,"")))</f>
        <v/>
      </c>
      <c r="AB86" s="179">
        <f t="shared" si="59"/>
        <v>0</v>
      </c>
      <c r="AC86" s="363" t="str">
        <f t="shared" si="73"/>
        <v/>
      </c>
      <c r="AD86" s="353">
        <f>IF(AC86="",IFERROR('Projection_Base-case'!G87-G86,0),0)</f>
        <v>0</v>
      </c>
      <c r="AE86" s="350">
        <f t="shared" si="60"/>
        <v>0</v>
      </c>
      <c r="AF86" s="361">
        <f>IFERROR(100*AD86/'Projection_Base-case'!G87,0)</f>
        <v>0</v>
      </c>
      <c r="AG86" s="352">
        <f>IF(AC86="",IFERROR('Projection_Base-case'!I87-I86,0),0)</f>
        <v>0</v>
      </c>
      <c r="AH86" s="353">
        <f t="shared" si="61"/>
        <v>0</v>
      </c>
      <c r="AI86" s="361">
        <f>IFERROR(100*AG86/'Projection_Base-case'!I87,0)</f>
        <v>0</v>
      </c>
      <c r="AJ86" s="352">
        <f>IF(AC86="",IFERROR('Projection_Base-case'!K87-K86,0),0)</f>
        <v>0</v>
      </c>
      <c r="AK86" s="353">
        <f t="shared" si="62"/>
        <v>0</v>
      </c>
      <c r="AL86" s="361">
        <f>IFERROR(100*AJ86/'Projection_Base-case'!K87,0)</f>
        <v>0</v>
      </c>
      <c r="AM86" s="352">
        <f>-IF(AC86="",IFERROR('Projection_Base-case'!M87-M86,0),0)</f>
        <v>0</v>
      </c>
      <c r="AN86" s="353">
        <f t="shared" si="63"/>
        <v>0</v>
      </c>
      <c r="AO86" s="354">
        <f>IFERROR(IF('Projection_Base-case'!N87&gt;0,100*AN86/'Projection_Base-case'!N87,100*AN86/N86),0)</f>
        <v>0</v>
      </c>
      <c r="AP86" s="355">
        <f>IF(AC86="",IFERROR('Projection_Base-case'!O87-O86,0),0)</f>
        <v>0</v>
      </c>
      <c r="AQ86" s="356">
        <f t="shared" si="64"/>
        <v>0</v>
      </c>
      <c r="AR86" s="356">
        <f>IFERROR(100*AP86/'Projection_Base-case'!O87,0)</f>
        <v>0</v>
      </c>
      <c r="AS86" s="355">
        <f>IF(AC86="",IFERROR('Projection_Base-case'!Q87-Q86,0),0)</f>
        <v>0</v>
      </c>
      <c r="AT86" s="356">
        <f t="shared" si="65"/>
        <v>0</v>
      </c>
      <c r="AU86" s="356">
        <f>IFERROR(100*AS86/'Projection_Base-case'!Q87,0)</f>
        <v>0</v>
      </c>
      <c r="AV86" s="355">
        <f>IF(AC86="",IFERROR('Projection_Base-case'!S87-S86,0),0)</f>
        <v>0</v>
      </c>
      <c r="AW86" s="356">
        <f t="shared" si="66"/>
        <v>0</v>
      </c>
      <c r="AX86" s="357">
        <f>IFERROR(100*AV86/'Projection_Base-case'!S87,0)</f>
        <v>0</v>
      </c>
      <c r="AY86" s="358">
        <f>IF(AC86="",IFERROR('Projection_Base-case'!U87-U86,0),0)</f>
        <v>0</v>
      </c>
      <c r="AZ86" s="359">
        <f t="shared" si="67"/>
        <v>0</v>
      </c>
      <c r="BA86" s="359">
        <f>IFERROR(100*AY86/'Projection_Base-case'!U87,0)</f>
        <v>0</v>
      </c>
      <c r="BB86" s="358">
        <f>IF(AC86="",IFERROR('Projection_Base-case'!W87-W86,0),0)</f>
        <v>0</v>
      </c>
      <c r="BC86" s="359">
        <f t="shared" si="68"/>
        <v>0</v>
      </c>
      <c r="BD86" s="359">
        <f>IFERROR(100*BB86/'Projection_Base-case'!W87,0)</f>
        <v>0</v>
      </c>
      <c r="BE86" s="358">
        <f>IF(AC86="",IFERROR('Projection_Base-case'!Y87-Y86,0),0)</f>
        <v>0</v>
      </c>
      <c r="BF86" s="359">
        <f t="shared" si="69"/>
        <v>0</v>
      </c>
      <c r="BG86" s="359">
        <f>IFERROR(100*BE86/'Projection_Base-case'!Y87,0)</f>
        <v>0</v>
      </c>
      <c r="BH86" s="359">
        <f t="shared" si="70"/>
        <v>0</v>
      </c>
      <c r="BI86" s="360">
        <f t="shared" si="71"/>
        <v>0</v>
      </c>
    </row>
    <row r="87" spans="1:61">
      <c r="A87" s="205">
        <v>83</v>
      </c>
      <c r="B87" s="347">
        <f>IF('Projection_Base-case'!B88&lt;&gt;"",'Projection_Base-case'!B88,0)</f>
        <v>0</v>
      </c>
      <c r="C87" s="347">
        <f>IF('Projection_Base-case'!C88&lt;&gt;"",'Projection_Base-case'!C88,0)</f>
        <v>0</v>
      </c>
      <c r="D87" s="365">
        <f>IF('Projection_Base-case'!D88&lt;&gt;"",'Projection_Base-case'!D88,0)</f>
        <v>0</v>
      </c>
      <c r="E87" s="369"/>
      <c r="F87" s="367" t="str">
        <f t="shared" si="72"/>
        <v>0</v>
      </c>
      <c r="G87" s="206" t="str">
        <f>IF(F87="Scenario1PBT1",'Minor retrofit'!$E$7,IF(F87="Scenario2PBT1",'Minor retrofit'!$F$7,IF(F87="Scenario3PBT1",'Minor retrofit'!$G$7,"")))&amp;IF(F87="Scenario1PBT2",'Minor retrofit'!$H$7,IF(F87="Scenario2PBT2",'Minor retrofit'!$I$7,IF(F87="Scenario3PBT2",'Minor retrofit'!$J$7,"")))&amp;IF(F87="Scenario1PBT3",'Minor retrofit'!$K$7,IF(F87="Scenario2PBT3",'Minor retrofit'!$L$7,IF(F87="Scenario3PBT3",'Minor retrofit'!$M$7,"")))&amp;IF(F87="Scenario1PBT4",'Minor retrofit'!$N$7,IF(F87="Scenario2PBT4",'Minor retrofit'!$O$7,IF(F87="Scenario3PBT4",'Minor retrofit'!$P$7,"")))&amp;IF(F87="Scenario1PBT5",'Minor retrofit'!$Q$7,IF(F87="Scenario2PBT5",'Minor retrofit'!$R$7,IF(F87="Scenario3PBT5",'Minor retrofit'!$S$7,"")))&amp;IF(F87="Scenario1PBT6",'Minor retrofit'!$T$7,IF(F87="Scenario2PBT6",'Minor retrofit'!$U$7,IF(F87="Scenario3PBT6",'Minor retrofit'!$V$7,"")))&amp;IF(F87="Scenario1PBT7",'Minor retrofit'!$W$7,IF(F87="Scenario2PBT7",'Minor retrofit'!$X$7,IF(F87="Scenario3PBT7",'Minor retrofit'!$Y$7,"")))&amp;IF(F87="Scenario1PBT8",'Minor retrofit'!$Z$7,IF(F87="Scenario2PBT8",'Minor retrofit'!$AA$7,IF(F87="Scenario3PBT8",'Minor retrofit'!$AB$7,"")))&amp;IF(F87="Scenario1PBT9",'Minor retrofit'!$AC$7,IF(F87="Scenario2PBT9",'Minor retrofit'!$AD$7,IF(F87="Scenario3PBT9",'Minor retrofit'!$AE$7,"")))&amp;IF(F87="Scenario1PBT10",'Minor retrofit'!$AF$7,IF(F87="Scenario2PBT10",'Minor retrofit'!$AG$7,IF(F87="Scenario3PBT10",'Minor retrofit'!$AH$7,"")))&amp;IF(F87="Scenario1PBT11",'Minor retrofit'!$AI$7,IF(F87="Scenario2PBT11",'Minor retrofit'!$AJ$7,IF(F87="Scenario3PBT11",'Minor retrofit'!$AK$7,"")))&amp;IF(F87="Scenario1PBT12",'Minor retrofit'!$AL$7,IF(F87="Scenario2PBT12",'Minor retrofit'!$AM$7,IF(F87="Scenario3PBT12",'Minor retrofit'!$AN$7,"")))&amp;IF(F87="Scenario1PBT13",'Minor retrofit'!$AO$7,IF(F87="Scenario2PBT13",'Minor retrofit'!$AP$7,IF(F87="Scenario3PBT13",'Minor retrofit'!$AQ$7,"")))&amp;IF(F87="Scenario1PBT14",'Minor retrofit'!$AR$7,IF(F87="Scenario2PBT14",'Minor retrofit'!$AS$7,IF(F87="Scenario3PBT14",'Minor retrofit'!$AT$7,"")))&amp;IF(F87="Scenario1PBT15",'Minor retrofit'!$AU$7,IF(F87="Scenario2PBT15",'Minor retrofit'!$AV$7,IF(F87="Scenario3PBT15",'Minor retrofit'!$AW$7,"")))</f>
        <v/>
      </c>
      <c r="H87" s="117">
        <f t="shared" si="49"/>
        <v>0</v>
      </c>
      <c r="I87" s="117" t="str">
        <f>IF(F87="Scenario1PBT1",'Minor retrofit'!$E$17,IF(F87="Scenario2PBT1",'Minor retrofit'!$F$17,IF(F87="Scenario3PBT1",'Minor retrofit'!$G$17,"")))&amp;IF(F87="Scenario1PBT2",'Minor retrofit'!$H$17,IF(F87="Scenario2PBT2",'Minor retrofit'!$I$17,IF(F87="Scenario3PBT2",'Minor retrofit'!$J$17,"")))&amp;IF(F87="Scenario1PBT3",'Minor retrofit'!$K$17,IF(F87="Scenario2PBT3",'Minor retrofit'!$L$17,IF(F87="Scenario3PBT3",'Minor retrofit'!$M$17,"")))&amp;IF(F87="Scenario1PBT4",'Minor retrofit'!$N$17,IF(F87="Scenario2PBT4",'Minor retrofit'!$O$17,IF(F87="Scenario3PBT4",'Minor retrofit'!$P$17,"")))&amp;IF(F87="Scenario1PBT5",'Minor retrofit'!$Q$17,IF(F87="Scenario2PBT5",'Minor retrofit'!$R$17,IF(F87="Scenario3PBT5",'Minor retrofit'!$S$17,"")))&amp;IF(F87="Scenario1PBT6",'Minor retrofit'!$T$17,IF(F87="Scenario2PBT6",'Minor retrofit'!$U$17,IF(F87="Scenario3PBT6",'Minor retrofit'!$V$17,"")))&amp;IF(F87="Scenario1PBT7",'Minor retrofit'!$W$17,IF(F87="Scenario2PBT7",'Minor retrofit'!$X$17,IF(F87="Scenario3PBT7",'Minor retrofit'!$Y$17,"")))&amp;IF(F87="Scenario1PBT8",'Minor retrofit'!$Z$17,IF(F87="Scenario2PBT8",'Minor retrofit'!$AA$17,IF(F87="Scenario3PBT8",'Minor retrofit'!$AB$17,"")))&amp;IF(F87="Scenario1PBT9",'Minor retrofit'!$AC$17,IF(F87="Scenario2PBT9",'Minor retrofit'!$AD$17,IF(F87="Scenario3PBT9",'Minor retrofit'!$AE$17,"")))&amp;IF(F87="Scenario1PBT10",'Minor retrofit'!$AF$17,IF(F87="Scenario2PBT10",'Minor retrofit'!$AG$17,IF(F87="Scenario3PBT10",'Minor retrofit'!$AH$17,"")))&amp;IF(F87="Scenario1PBT11",'Minor retrofit'!$AI$17,IF(F87="Scenario2PBT11",'Minor retrofit'!$AJ$17,IF(F87="Scenario3PBT11",'Minor retrofit'!$AK$17,"")))&amp;IF(F87="Scenario1PBT12",'Minor retrofit'!$AL$17,IF(F87="Scenario2PBT12",'Minor retrofit'!$AM$17,IF(F87="Scenario3PBT12",'Minor retrofit'!$AN$17,"")))&amp;IF(F87="Scenario1PBT13",'Minor retrofit'!$AO$17,IF(F87="Scenario2PBT13",'Minor retrofit'!$AP$17,IF(F87="Scenario3PBT13",'Minor retrofit'!$AQ$17,"")))&amp;IF(F87="Scenario1PBT14",'Minor retrofit'!$AR$17,IF(F87="Scenario2PBT14",'Minor retrofit'!$AS$17,IF(F87="Scenario3PBT14",'Minor retrofit'!$AT$17,"")))&amp;IF(F87="Scenario1PBT15",'Minor retrofit'!$AU$17,IF(F87="Scenario2PBT15",'Minor retrofit'!$AV$17,IF(F87="Scenario3PBT15",'Minor retrofit'!$AW$17,"")))</f>
        <v/>
      </c>
      <c r="J87" s="117">
        <f t="shared" si="50"/>
        <v>0</v>
      </c>
      <c r="K87" s="117" t="str">
        <f>IF(F87="Scenario1PBT1",'Minor retrofit'!$E$19,IF(F87="Scenario2PBT1",'Minor retrofit'!$F$19,IF(F87="Scenario3PBT1",'Minor retrofit'!$G$19,"")))&amp;IF(F87="Scenario1PBT2",'Minor retrofit'!$H$19,IF(F87="Scenario2PBT2",'Minor retrofit'!$I$19,IF(F87="Scenario3PBT2",'Minor retrofit'!$J$19,"")))&amp;IF(F87="Scenario1PBT3",'Minor retrofit'!$K$19,IF(F87="Scenario2PBT3",'Minor retrofit'!$L$19,IF(F87="Scenario3PBT3",'Minor retrofit'!$M$19,"")))&amp;IF(F87="Scenario1PBT4",'Minor retrofit'!$N$19,IF(F87="Scenario2PBT4",'Minor retrofit'!$O$19,IF(F87="Scenario3PBT4",'Minor retrofit'!$P$19,"")))&amp;IF(F87="Scenario1PBT5",'Minor retrofit'!$Q$19,IF(F87="Scenario2PBT5",'Minor retrofit'!$R$19,IF(F87="Scenario3PBT5",'Minor retrofit'!$S$19,"")))&amp;IF(F87="Scenario1PBT6",'Minor retrofit'!$T$19,IF(F87="Scenario2PBT6",'Minor retrofit'!$U$19,IF(F87="Scenario3PBT6",'Minor retrofit'!$V$19,"")))&amp;IF(F87="Scenario1PBT7",'Minor retrofit'!$W$19,IF(F87="Scenario2PBT7",'Minor retrofit'!$X$19,IF(F87="Scenario3PBT7",'Minor retrofit'!$Y$19,"")))&amp;IF(F87="Scenario1PBT8",'Minor retrofit'!$Z$19,IF(F87="Scenario2PBT8",'Minor retrofit'!$AA$19,IF(F87="Scenario3PBT8",'Minor retrofit'!$AB$19,"")))&amp;IF(F87="Scenario1PBT9",'Minor retrofit'!$AC$19,IF(F87="Scenario2PBT9",'Minor retrofit'!$AD$19,IF(F87="Scenario3PBT9",'Minor retrofit'!$AE$19,"")))&amp;IF(F87="Scenario1PBT10",'Minor retrofit'!$AF$19,IF(F87="Scenario2PBT10",'Minor retrofit'!$AG$19,IF(F87="Scenario3PBT10",'Minor retrofit'!$AH$19,"")))&amp;IF(F87="Scenario1PBT11",'Minor retrofit'!$AI$19,IF(F87="Scenario2PBT11",'Minor retrofit'!$AJ$19,IF(F87="Scenario3PBT11",'Minor retrofit'!$AK$19,"")))&amp;IF(F87="Scenario1PBT12",'Minor retrofit'!$AL$19,IF(F87="Scenario2PBT12",'Minor retrofit'!$AM$19,IF(F87="Scenario3PBT12",'Minor retrofit'!$AN$19,"")))&amp;IF(F87="Scenario1PBT13",'Minor retrofit'!$AO$19,IF(F87="Scenario2PBT13",'Minor retrofit'!$AP$19,IF(F87="Scenario3PBT13",'Minor retrofit'!$AQ$19,"")))&amp;IF(F87="Scenario1PBT14",'Minor retrofit'!$AR$19,IF(F87="Scenario2PBT14",'Minor retrofit'!$AS$19,IF(F87="Scenario3PBT14",'Minor retrofit'!$AT$19,"")))&amp;IF(F87="Scenario1PBT15",'Minor retrofit'!$AU$19,IF(F87="Scenario2PBT15",'Minor retrofit'!$AV$19,IF(F87="Scenario3PBT15",'Minor retrofit'!$AW$19,"")))</f>
        <v/>
      </c>
      <c r="L87" s="117">
        <f t="shared" si="51"/>
        <v>0</v>
      </c>
      <c r="M87" s="117" t="str">
        <f>IF(F87="Scenario1PBT1",'Minor retrofit'!$E$21,IF(F87="Scenario2PBT1",'Minor retrofit'!$F$21,IF(F87="Scenario3PBT1",'Minor retrofit'!$G$21,"")))&amp;IF(F87="Scenario1PBT2",'Minor retrofit'!$H$21,IF(F87="Scenario2PBT2",'Minor retrofit'!$I$21,IF(F87="Scenario3PBT2",'Minor retrofit'!$J$21,"")))&amp;IF(F87="Scenario1PBT3",'Minor retrofit'!$K$21,IF(F87="Scenario2PBT3",'Minor retrofit'!$L$21,IF(F87="Scenario3PBT3",'Minor retrofit'!$M$21,"")))&amp;IF(F87="Scenario1PBT4",'Minor retrofit'!$N$21,IF(F87="Scenario2PBT4",'Minor retrofit'!$O$21,IF(F87="Scenario3PBT4",'Minor retrofit'!$P$21,"")))&amp;IF(F87="Scenario1PBT5",'Minor retrofit'!$Q$21,IF(F87="Scenario2PBT5",'Minor retrofit'!$R$21,IF(F87="Scenario3PBT5",'Minor retrofit'!$S$21,"")))&amp;IF(F87="Scenario1PBT6",'Minor retrofit'!$T$21,IF(F87="Scenario2PBT6",'Minor retrofit'!$U$21,IF(F87="Scenario3PBT6",'Minor retrofit'!$V$21,"")))&amp;IF(F87="Scenario1PBT7",'Minor retrofit'!$W$21,IF(F87="Scenario2PBT7",'Minor retrofit'!$X$21,IF(F87="Scenario3PBT7",'Minor retrofit'!$Y$21,"")))&amp;IF(F87="Scenario1PBT8",'Minor retrofit'!$Z$21,IF(F87="Scenario2PBT8",'Minor retrofit'!$AA$21,IF(F87="Scenario3PBT8",'Minor retrofit'!$AB$21,"")))&amp;IF(F87="Scenario1PBT9",'Minor retrofit'!$AC$21,IF(F87="Scenario2PBT9",'Minor retrofit'!$AD$21,IF(F87="Scenario3PBT9",'Minor retrofit'!$AE$21,"")))&amp;IF(F87="Scenario1PBT10",'Minor retrofit'!$AF$21,IF(F87="Scenario2PBT10",'Minor retrofit'!$AG$21,IF(F87="Scenario3PBT10",'Minor retrofit'!$AH$21,"")))&amp;IF(F87="Scenario1PBT11",'Minor retrofit'!$AI$21,IF(F87="Scenario2PBT11",'Minor retrofit'!$AJ$21,IF(F87="Scenario3PBT11",'Minor retrofit'!$AK$21,"")))&amp;IF(F87="Scenario1PBT12",'Minor retrofit'!$AL$21,IF(F87="Scenario2PBT12",'Minor retrofit'!$AM$21,IF(F87="Scenario3PBT12",'Minor retrofit'!$AN$21,"")))&amp;IF(F87="Scenario1PBT13",'Minor retrofit'!$AO$21,IF(F87="Scenario2PBT13",'Minor retrofit'!$AP$21,IF(F87="Scenario3PBT13",'Minor retrofit'!$AQ$21,"")))&amp;IF(F87="Scenario1PBT14",'Minor retrofit'!$AR$21,IF(F87="Scenario2PBT14",'Minor retrofit'!$AS$21,IF(F87="Scenario3PBT14",'Minor retrofit'!$AT$21,"")))&amp;IF(F87="Scenario1PBT15",'Minor retrofit'!$AU$21,IF(F87="Scenario2PBT15",'Minor retrofit'!$AV$21,IF(F87="Scenario3PBT15",'Minor retrofit'!$AW$21,"")))</f>
        <v/>
      </c>
      <c r="N87" s="118">
        <f t="shared" si="52"/>
        <v>0</v>
      </c>
      <c r="O87" s="206" t="str">
        <f>IF(F87="Scenario1PBT1",'Minor retrofit'!$E$24,IF(F87="Scenario2PBT1",'Minor retrofit'!$F$24,IF(F87="Scenario3PBT1",'Minor retrofit'!$G$24,"")))&amp;IF(F87="Scenario1PBT2",'Minor retrofit'!$H$24,IF(F87="Scenario2PBT2",'Minor retrofit'!$I$24,IF(F87="Scenario3PBT2",'Minor retrofit'!$J$24,"")))&amp;IF(F87="Scenario1PBT3",'Minor retrofit'!$K$24,IF(F87="Scenario2PBT3",'Minor retrofit'!$L$24,IF(F87="Scenario3PBT3",'Minor retrofit'!$M$24,"")))&amp;IF(F87="Scenario1PBT4",'Minor retrofit'!$N$24,IF(F87="Scenario2PBT4",'Minor retrofit'!$O$24,IF(F87="Scenario3PBT4",'Minor retrofit'!$P$24,"")))&amp;IF(F87="Scenario1PBT5",'Minor retrofit'!$Q$24,IF(F87="Scenario2PBT5",'Minor retrofit'!$R$24,IF(F87="Scenario3PBT5",'Minor retrofit'!$S$24,"")))&amp;IF(F87="Scenario1PBT6",'Minor retrofit'!$T$24,IF(F87="Scenario2PBT6",'Minor retrofit'!$U$24,IF(F87="Scenario3PBT6",'Minor retrofit'!$V$24,"")))&amp;IF(F87="Scenario1PBT7",'Minor retrofit'!$W$24,IF(F87="Scenario2PBT7",'Minor retrofit'!$X$24,IF(F87="Scenario3PBT7",'Minor retrofit'!$Y$24,"")))&amp;IF(F87="Scenario1PBT8",'Minor retrofit'!$Z$24,IF(F87="Scenario2PBT8",'Minor retrofit'!$AA$24,IF(F87="Scenario3PBT8",'Minor retrofit'!$AB$24,"")))&amp;IF(F87="Scenario1PBT9",'Minor retrofit'!$AC$24,IF(F87="Scenario2PBT9",'Minor retrofit'!$AD$24,IF(F87="Scenario3PBT9",'Minor retrofit'!$AE$24,"")))&amp;IF(F87="Scenario1PBT10",'Minor retrofit'!$AF$24,IF(F87="Scenario2PBT10",'Minor retrofit'!$AG$24,IF(F87="Scenario3PBT10",'Minor retrofit'!$AH$24,"")))&amp;IF(F87="Scenario1PBT11",'Minor retrofit'!$AI$24,IF(F87="Scenario2PBT11",'Minor retrofit'!$AJ$24,IF(F87="Scenario3PBT11",'Minor retrofit'!$AK$24,"")))&amp;IF(F87="Scenario1PBT12",'Minor retrofit'!$AL$24,IF(F87="Scenario2PBT12",'Minor retrofit'!$AM$24,IF(F87="Scenario3PBT12",'Minor retrofit'!$AN$24,"")))&amp;IF(F87="Scenario1PBT13",'Minor retrofit'!$AO$24,IF(F87="Scenario2PBT13",'Minor retrofit'!$AP$24,IF(F87="Scenario3PBT13",'Minor retrofit'!$AQ$24,"")))&amp;IF(F87="Scenario1PBT14",'Minor retrofit'!$AR$24,IF(F87="Scenario2PBT14",'Minor retrofit'!$AS$24,IF(F87="Scenario3PBT14",'Minor retrofit'!$AT$24,"")))&amp;IF(F87="Scenario1PBT15",'Minor retrofit'!$AU$24,IF(F87="Scenario2PBT15",'Minor retrofit'!$AV$24,IF(F87="Scenario3PBT15",'Minor retrofit'!$AW$24,"")))</f>
        <v/>
      </c>
      <c r="P87" s="117">
        <f t="shared" si="53"/>
        <v>0</v>
      </c>
      <c r="Q87" s="117" t="str">
        <f>IF(F87="Scenario1PBT1",'Minor retrofit'!$E$26,IF(F87="Scenario2PBT1",'Minor retrofit'!$F$26,IF(F87="Scenario3PBT1",'Minor retrofit'!$G$26,"")))&amp;IF(F87="Scenario1PBT2",'Minor retrofit'!$H$26,IF(F87="Scenario2PBT2",'Minor retrofit'!$I$26,IF(F87="Scenario3PBT2",'Minor retrofit'!$J$26,"")))&amp;IF(F87="Scenario1PBT3",'Minor retrofit'!$K$26,IF(F87="Scenario2PBT3",'Minor retrofit'!$L$26,IF(F87="Scenario3PBT3",'Minor retrofit'!$M$26,"")))&amp;IF(F87="Scenario1PBT4",'Minor retrofit'!$N$26,IF(F87="Scenario2PBT4",'Minor retrofit'!$O$26,IF(F87="Scenario3PBT4",'Minor retrofit'!$P$26,"")))&amp;IF(F87="Scenario1PBT5",'Minor retrofit'!$Q$26,IF(F87="Scenario2PBT5",'Minor retrofit'!$R$26,IF(F87="Scenario3PBT5",'Minor retrofit'!$S$26,"")))&amp;IF(F87="Scenario1PBT6",'Minor retrofit'!$T$26,IF(F87="Scenario2PBT6",'Minor retrofit'!$U$26,IF(F87="Scenario3PBT6",'Minor retrofit'!$V$26,"")))&amp;IF(F87="Scenario1PBT7",'Minor retrofit'!$W$26,IF(F87="Scenario2PBT7",'Minor retrofit'!$X$26,IF(F87="Scenario3PBT7",'Minor retrofit'!$Y$26,"")))&amp;IF(F87="Scenario1PBT8",'Minor retrofit'!$Z$26,IF(F87="Scenario2PBT8",'Minor retrofit'!$AA$26,IF(F87="Scenario3PBT8",'Minor retrofit'!$AB$26,"")))&amp;IF(F87="Scenario1PBT9",'Minor retrofit'!$AC$26,IF(F87="Scenario2PBT9",'Minor retrofit'!$AD$26,IF(F87="Scenario3PBT9",'Minor retrofit'!$AE$26,"")))&amp;IF(F87="Scenario1PBT10",'Minor retrofit'!$AF$26,IF(F87="Scenario2PBT10",'Minor retrofit'!$AG$26,IF(F87="Scenario3PBT10",'Minor retrofit'!$AH$26,"")))&amp;IF(F87="Scenario1PBT11",'Minor retrofit'!$AI$26,IF(F87="Scenario2PBT11",'Minor retrofit'!$AJ$26,IF(F87="Scenario3PBT11",'Minor retrofit'!$AK$26,"")))&amp;IF(F87="Scenario1PBT12",'Minor retrofit'!$AL$26,IF(F87="Scenario2PBT12",'Minor retrofit'!$AM$26,IF(F87="Scenario3PBT12",'Minor retrofit'!$AN$26,"")))&amp;IF(F87="Scenario1PBT13",'Minor retrofit'!$AO$26,IF(F87="Scenario2PBT13",'Minor retrofit'!$AP$26,IF(F87="Scenario3PBT13",'Minor retrofit'!$AQ$26,"")))&amp;IF(F87="Scenario1PBT14",'Minor retrofit'!$AR$26,IF(F87="Scenario2PBT14",'Minor retrofit'!$AS$26,IF(F87="Scenario3PBT14",'Minor retrofit'!$AT$26,"")))&amp;IF(F87="Scenario1PBT15",'Minor retrofit'!$AU$26,IF(F87="Scenario2PBT15",'Minor retrofit'!$AV$26,IF(F87="Scenario3PBT15",'Minor retrofit'!$AW$26,"")))</f>
        <v/>
      </c>
      <c r="R87" s="117">
        <f t="shared" si="54"/>
        <v>0</v>
      </c>
      <c r="S87" s="117" t="str">
        <f>IF(F87="Scenario1PBT1",'Minor retrofit'!$E$28,IF(F87="Scenario2PBT1",'Minor retrofit'!$F$28,IF(F87="Scenario3PBT1",'Minor retrofit'!$G$28,"")))&amp;IF(F87="Scenario1PBT2",'Minor retrofit'!$H$28,IF(F87="Scenario2PBT2",'Minor retrofit'!$I$28,IF(F87="Scenario3PBT2",'Minor retrofit'!$J$28,"")))&amp;IF(F87="Scenario1PBT3",'Minor retrofit'!$K$28,IF(F87="Scenario2PBT3",'Minor retrofit'!$L$28,IF(F87="Scenario3PBT3",'Minor retrofit'!$M$28,"")))&amp;IF(F87="Scenario1PBT4",'Minor retrofit'!$N$28,IF(F87="Scenario2PBT4",'Minor retrofit'!$O$28,IF(F87="Scenario3PBT4",'Minor retrofit'!$P$28,"")))&amp;IF(F87="Scenario1PBT5",'Minor retrofit'!$Q$28,IF(F87="Scenario2PBT5",'Minor retrofit'!$R$28,IF(F87="Scenario3PBT5",'Minor retrofit'!$S$28,"")))&amp;IF(F87="Scenario1PBT6",'Minor retrofit'!$T$28,IF(F87="Scenario2PBT6",'Minor retrofit'!$U$28,IF(F87="Scenario3PBT6",'Minor retrofit'!$V$28,"")))&amp;IF(F87="Scenario1PBT7",'Minor retrofit'!$W$28,IF(F87="Scenario2PBT7",'Minor retrofit'!$X$28,IF(F87="Scenario3PBT7",'Minor retrofit'!$Y$28,"")))&amp;IF(F87="Scenario1PBT8",'Minor retrofit'!$Z$28,IF(F87="Scenario2PBT8",'Minor retrofit'!$AA$28,IF(F87="Scenario3PBT8",'Minor retrofit'!$AB$28,"")))&amp;IF(F87="Scenario1PBT9",'Minor retrofit'!$AC$28,IF(F87="Scenario2PBT9",'Minor retrofit'!$AD$28,IF(F87="Scenario3PBT9",'Minor retrofit'!$AE$28,"")))&amp;IF(F87="Scenario1PBT10",'Minor retrofit'!$AF$28,IF(F87="Scenario2PBT10",'Minor retrofit'!$AG$28,IF(F87="Scenario3PBT10",'Minor retrofit'!$AH$28,"")))&amp;IF(F87="Scenario1PBT11",'Minor retrofit'!$AI$28,IF(F87="Scenario2PBT11",'Minor retrofit'!$AJ$28,IF(F87="Scenario3PBT11",'Minor retrofit'!$AK$28,"")))&amp;IF(F87="Scenario1PBT12",'Minor retrofit'!$AL$28,IF(F87="Scenario2PBT12",'Minor retrofit'!$AM$28,IF(F87="Scenario3PBT12",'Minor retrofit'!$AN$28,"")))&amp;IF(F87="Scenario1PBT13",'Minor retrofit'!$AO$28,IF(F87="Scenario2PBT13",'Minor retrofit'!$AP$28,IF(F87="Scenario3PBT13",'Minor retrofit'!$AQ$28,"")))&amp;IF(F87="Scenario1PBT14",'Minor retrofit'!$AR$28,IF(F87="Scenario2PBT14",'Minor retrofit'!$AS$28,IF(F87="Scenario3PBT14",'Minor retrofit'!$AT$28,"")))&amp;IF(F87="Scenario1PBT15",'Minor retrofit'!$AU$28,IF(F87="Scenario2PBT15",'Minor retrofit'!$AV$28,IF(F87="Scenario3PBT15",'Minor retrofit'!$AW$28,"")))</f>
        <v/>
      </c>
      <c r="T87" s="207">
        <f t="shared" si="55"/>
        <v>0</v>
      </c>
      <c r="U87" s="206" t="str">
        <f>IF(F87="Scenario1PBT1",'Minor retrofit'!$E$39,IF(F87="Scenario2PBT1",'Minor retrofit'!$F$39,IF(F87="Scenario3PBT1",'Minor retrofit'!$G$39,"")))&amp;IF(F87="Scenario1PBT2",'Minor retrofit'!$H$39,IF(F87="Scenario2PBT2",'Minor retrofit'!$I$39,IF(F87="Scenario3PBT2",'Minor retrofit'!$J$39,"")))&amp;IF(F87="Scenario1PBT3",'Minor retrofit'!$K$39,IF(F87="Scenario2PBT3",'Minor retrofit'!$L$39,IF(F87="Scenario3PBT3",'Minor retrofit'!$M$39,"")))&amp;IF(F87="Scenario1PBT4",'Minor retrofit'!$N$39,IF(F87="Scenario2PBT4",'Minor retrofit'!$O$39,IF(F87="Scenario3PBT4",'Minor retrofit'!$P$39,"")))&amp;IF(F87="Scenario1PBT5",'Minor retrofit'!$Q$39,IF(F87="Scenario2PBT5",'Minor retrofit'!$R$39,IF(F87="Scenario3PBT5",'Minor retrofit'!$S$39,"")))&amp;IF(F87="Scenario1PBT6",'Minor retrofit'!$T$39,IF(F87="Scenario2PBT6",'Minor retrofit'!$U$39,IF(F87="Scenario3PBT6",'Minor retrofit'!$V$39,"")))&amp;IF(F87="Scenario1PBT7",'Minor retrofit'!$W$39,IF(F87="Scenario2PBT7",'Minor retrofit'!$X$39,IF(F87="Scenario3PBT7",'Minor retrofit'!$Y$39,"")))&amp;IF(F87="Scenario1PBT8",'Minor retrofit'!$Z$39,IF(F87="Scenario2PBT8",'Minor retrofit'!$AA$39,IF(F87="Scenario3PBT8",'Minor retrofit'!$AB$39,"")))&amp;IF(F87="Scenario1PBT9",'Minor retrofit'!$AC$39,IF(F87="Scenario2PBT9",'Minor retrofit'!$AD$39,IF(F87="Scenario3PBT9",'Minor retrofit'!$AE$39,"")))&amp;IF(F87="Scenario1PBT10",'Minor retrofit'!$AF$39,IF(F87="Scenario2PBT10",'Minor retrofit'!$AG$39,IF(F87="Scenario3PBT10",'Minor retrofit'!$AH$39,"")))&amp;IF(F87="Scenario1PBT11",'Minor retrofit'!$AI$39,IF(F87="Scenario2PBT11",'Minor retrofit'!$AJ$39,IF(F87="Scenario3PBT11",'Minor retrofit'!$AK$39,"")))&amp;IF(F87="Scenario1PBT12",'Minor retrofit'!$AL$39,IF(F87="Scenario2PBT12",'Minor retrofit'!$AM$39,IF(F87="Scenario3PBT12",'Minor retrofit'!$AN$39,"")))&amp;IF(F87="Scenario1PBT13",'Minor retrofit'!$AO$39,IF(F87="Scenario2PBT13",'Minor retrofit'!$AP$39,IF(F87="Scenario3PBT13",'Minor retrofit'!$AQ$39,"")))&amp;IF(F87="Scenario1PBT14",'Minor retrofit'!$AR$39,IF(F87="Scenario2PBT14",'Minor retrofit'!$AS$39,IF(F87="Scenario3PBT14",'Minor retrofit'!$AT$39,"")))&amp;IF(F87="Scenario1PBT15",'Minor retrofit'!$AU$39,IF(F87="Scenario2PBT15",'Minor retrofit'!$AV$39,IF(F87="Scenario3PBT15",'Minor retrofit'!$AW$39,"")))</f>
        <v/>
      </c>
      <c r="V87" s="117">
        <f t="shared" si="56"/>
        <v>0</v>
      </c>
      <c r="W87" s="117" t="str">
        <f>IF(F87="Scenario1PBT1",'Minor retrofit'!$E$41,IF(F87="Scenario2PBT1",'Minor retrofit'!$F$41,IF(F87="Scenario3PBT1",'Minor retrofit'!$G$41,"")))&amp;IF(F87="Scenario1PBT2",'Minor retrofit'!$H$41,IF(F87="Scenario2PBT2",'Minor retrofit'!$I$41,IF(F87="Scenario3PBT2",'Minor retrofit'!$J$41,"")))&amp;IF(F87="Scenario1PBT3",'Minor retrofit'!$K$41,IF(F87="Scenario2PBT3",'Minor retrofit'!$L$41,IF(F87="Scenario3PBT3",'Minor retrofit'!$M$41,"")))&amp;IF(F87="Scenario1PBT4",'Minor retrofit'!$N$41,IF(F87="Scenario2PBT4",'Minor retrofit'!$O$41,IF(F87="Scenario3PBT4",'Minor retrofit'!$P$41,"")))&amp;IF(F87="Scenario1PBT5",'Minor retrofit'!$Q$41,IF(F87="Scenario2PBT5",'Minor retrofit'!$R$41,IF(F87="Scenario3PBT5",'Minor retrofit'!$S$41,"")))&amp;IF(F87="Scenario1PBT6",'Minor retrofit'!$T$41,IF(F87="Scenario2PBT6",'Minor retrofit'!$U$41,IF(F87="Scenario3PBT6",'Minor retrofit'!$V$41,"")))&amp;IF(F87="Scenario1PBT7",'Minor retrofit'!$W$41,IF(F87="Scenario2PBT7",'Minor retrofit'!$X$41,IF(F87="Scenario3PBT7",'Minor retrofit'!$Y$41,"")))&amp;IF(F87="Scenario1PBT8",'Minor retrofit'!$Z$41,IF(F87="Scenario2PBT8",'Minor retrofit'!$AA$41,IF(F87="Scenario3PBT8",'Minor retrofit'!$AB$41,"")))&amp;IF(F87="Scenario1PBT9",'Minor retrofit'!$AC$41,IF(F87="Scenario2PBT9",'Minor retrofit'!$AD$41,IF(F87="Scenario3PBT9",'Minor retrofit'!$AE$41,"")))&amp;IF(F87="Scenario1PBT10",'Minor retrofit'!$AF$41,IF(F87="Scenario2PBT10",'Minor retrofit'!$AG$41,IF(F87="Scenario3PBT10",'Minor retrofit'!$AH$41,"")))&amp;IF(F87="Scenario1PBT11",'Minor retrofit'!$AI$41,IF(F87="Scenario2PBT11",'Minor retrofit'!$AJ$41,IF(F87="Scenario3PBT11",'Minor retrofit'!$AK$41,"")))&amp;IF(F87="Scenario1PBT12",'Minor retrofit'!$AL$41,IF(F87="Scenario2PBT12",'Minor retrofit'!$AM$41,IF(F87="Scenario3PBT12",'Minor retrofit'!$AN$41,"")))&amp;IF(F87="Scenario1PBT13",'Minor retrofit'!$AO$41,IF(F87="Scenario2PBT13",'Minor retrofit'!$AP$41,IF(F87="Scenario3PBT13",'Minor retrofit'!$AQ$41,"")))&amp;IF(F87="Scenario1PBT14",'Minor retrofit'!$AR$41,IF(F87="Scenario2PBT14",'Minor retrofit'!$AS$41,IF(F87="Scenario3PBT14",'Minor retrofit'!$AT$41,"")))&amp;IF(F87="Scenario1PBT15",'Minor retrofit'!$AU$41,IF(F87="Scenario2PBT15",'Minor retrofit'!$AV$41,IF(F87="Scenario3PBT15",'Minor retrofit'!$AW$41,"")))</f>
        <v/>
      </c>
      <c r="X87" s="117">
        <f t="shared" si="57"/>
        <v>0</v>
      </c>
      <c r="Y87" s="117" t="str">
        <f>IF(F87="Scenario1PBT1",'Minor retrofit'!$E$43,IF(F87="Scenario2PBT1",'Minor retrofit'!$F$43,IF(F87="Scenario3PBT1",'Minor retrofit'!$G$43,"")))&amp;IF(F87="Scenario1PBT2",'Minor retrofit'!$H$43,IF(F87="Scenario2PBT2",'Minor retrofit'!$I$43,IF(F87="Scenario3PBT2",'Minor retrofit'!$J$43,"")))&amp;IF(F87="Scenario1PBT3",'Minor retrofit'!$K$43,IF(F87="Scenario2PBT3",'Minor retrofit'!$L$43,IF(F87="Scenario3PBT3",'Minor retrofit'!$M$43,"")))&amp;IF(F87="Scenario1PBT4",'Minor retrofit'!$N$43,IF(F87="Scenario2PBT4",'Minor retrofit'!$O$43,IF(F87="Scenario3PBT4",'Minor retrofit'!$P$43,"")))&amp;IF(F87="Scenario1PBT5",'Minor retrofit'!$Q$43,IF(F87="Scenario2PBT5",'Minor retrofit'!$R$43,IF(F87="Scenario3PBT5",'Minor retrofit'!$S$43,"")))&amp;IF(F87="Scenario1PBT6",'Minor retrofit'!$T$43,IF(F87="Scenario2PBT6",'Minor retrofit'!$U$43,IF(F87="Scenario3PBT6",'Minor retrofit'!$V$43,"")))&amp;IF(F87="Scenario1PBT7",'Minor retrofit'!$W$43,IF(F87="Scenario2PBT7",'Minor retrofit'!$X$43,IF(F87="Scenario3PBT7",'Minor retrofit'!$Y$43,"")))&amp;IF(F87="Scenario1PBT8",'Minor retrofit'!$Z$43,IF(F87="Scenario2PBT8",'Minor retrofit'!$AA$43,IF(F87="Scenario3PBT8",'Minor retrofit'!$AB$43,"")))&amp;IF(F87="Scenario1PBT9",'Minor retrofit'!$AC$43,IF(F87="Scenario2PBT9",'Minor retrofit'!$AD$43,IF(F87="Scenario3PBT9",'Minor retrofit'!$AE$43,"")))&amp;IF(F87="Scenario1PBT10",'Minor retrofit'!$AF$43,IF(F87="Scenario2PBT10",'Minor retrofit'!$AG$43,IF(F87="Scenario3PBT10",'Minor retrofit'!$AH$43,"")))&amp;IF(F87="Scenario1PBT11",'Minor retrofit'!$AI$43,IF(F87="Scenario2PBT11",'Minor retrofit'!$AJ$43,IF(F87="Scenario3PBT11",'Minor retrofit'!$AK$43,"")))&amp;IF(F87="Scenario1PBT12",'Minor retrofit'!$AL$43,IF(F87="Scenario2PBT12",'Minor retrofit'!$AM$43,IF(F87="Scenario3PBT12",'Minor retrofit'!$AN$43,"")))&amp;IF(F87="Scenario1PBT13",'Minor retrofit'!$AO$43,IF(F87="Scenario2PBT13",'Minor retrofit'!$AP$43,IF(F87="Scenario3PBT13",'Minor retrofit'!$AQ$43,"")))&amp;IF(F87="Scenario1PBT14",'Minor retrofit'!$AR$43,IF(F87="Scenario2PBT14",'Minor retrofit'!$AS$43,IF(F87="Scenario3PBT14",'Minor retrofit'!$AT$43,"")))&amp;IF(F87="Scenario1PBT15",'Minor retrofit'!$AU$43,IF(F87="Scenario2PBT15",'Minor retrofit'!$AV$43,IF(F87="Scenario3PBT15",'Minor retrofit'!$AW$43,"")))</f>
        <v/>
      </c>
      <c r="Z87" s="117">
        <f t="shared" si="58"/>
        <v>0</v>
      </c>
      <c r="AA87" s="178" t="str">
        <f>IF(F87="Scenario1PBT1",'Minor retrofit'!$E$102,IF(F87="Scenario2PBT1",'Minor retrofit'!$F$102,IF(F87="Scenario3PBT1",'Minor retrofit'!$G$102,"")))&amp;IF(F87="Scenario1PBT2",'Minor retrofit'!$H$102,IF(F87="Scenario2PBT2",'Minor retrofit'!$I$102,IF(F87="Scenario3PBT2",'Minor retrofit'!$J$102,"")))&amp;IF(F87="Scenario1PBT3",'Minor retrofit'!$K$102,IF(F87="Scenario2PBT3",'Minor retrofit'!$L$102,IF(F87="Scenario3PBT3",'Minor retrofit'!$M$102,"")))&amp;IF(F87="Scenario1PBT4",'Minor retrofit'!$N$102,IF(F87="Scenario2PBT4",'Minor retrofit'!$O$102,IF(F87="Scenario3PBT4",'Minor retrofit'!$P$102,"")))&amp;IF(F87="Scenario1PBT5",'Minor retrofit'!$Q$102,IF(F87="Scenario2PBT5",'Minor retrofit'!$R$102,IF(F87="Scenario3PBT5",'Minor retrofit'!$S$102,"")))&amp;IF(F87="Scenario1PBT6",'Minor retrofit'!$T$102,IF(F87="Scenario2PBT6",'Minor retrofit'!$U$102,IF(F87="Scenario3PBT6",'Minor retrofit'!$V$102,"")))&amp;IF(F87="Scenario1PBT7",'Minor retrofit'!$W$102,IF(F87="Scenario2PBT7",'Minor retrofit'!$X$102,IF(F87="Scenario3PBT7",'Minor retrofit'!$Y$102,"")))&amp;IF(F87="Scenario1PBT8",'Minor retrofit'!$Z$102,IF(F87="Scenario2PBT8",'Minor retrofit'!$AA$102,IF(F87="Scenario3PBT8",'Minor retrofit'!$AB$102,"")))&amp;IF(F87="Scenario1PBT9",'Minor retrofit'!$AC$102,IF(F87="Scenario2PBT9",'Minor retrofit'!$AD$102,IF(F87="Scenario3PBT9",'Minor retrofit'!$AE$102,"")))&amp;IF(F87="Scenario1PBT10",'Minor retrofit'!$AF$102,IF(F87="Scenario2PBT10",'Minor retrofit'!$AG$102,IF(F87="Scenario3PBT10",'Minor retrofit'!$AH$102,"")))&amp;IF(F87="Scenario1PBT11",'Minor retrofit'!$AI$102,IF(F87="Scenario2PBT11",'Minor retrofit'!$AJ$102,IF(F87="Scenario3PBT11",'Minor retrofit'!$AK$102,"")))&amp;IF(F87="Scenario1PBT12",'Minor retrofit'!$AL$102,IF(F87="Scenario2PBT12",'Minor retrofit'!$AM$102,IF(F87="Scenario3PBT12",'Minor retrofit'!$AN$102,"")))&amp;IF(F87="Scenario1PBT13",'Minor retrofit'!$AO$102,IF(F87="Scenario2PBT13",'Minor retrofit'!$AP$102,IF(F87="Scenario3PBT13",'Minor retrofit'!$AQ$102,"")))&amp;IF(F87="Scenario1PBT14",'Minor retrofit'!$AR$102,IF(F87="Scenario2PBT14",'Minor retrofit'!$AS$102,IF(F87="Scenario3PBT14",'Minor retrofit'!$AT$102,"")))&amp;IF(F87="Scenario1PBT15",'Minor retrofit'!$AU$102,IF(F87="Scenario2PBT15",'Minor retrofit'!$AV$102,IF(F87="Scenario3PBT15",'Minor retrofit'!$AW$102,"")))</f>
        <v/>
      </c>
      <c r="AB87" s="179">
        <f t="shared" si="59"/>
        <v>0</v>
      </c>
      <c r="AC87" s="363" t="str">
        <f t="shared" si="73"/>
        <v/>
      </c>
      <c r="AD87" s="353">
        <f>IF(AC87="",IFERROR('Projection_Base-case'!G88-G87,0),0)</f>
        <v>0</v>
      </c>
      <c r="AE87" s="350">
        <f t="shared" si="60"/>
        <v>0</v>
      </c>
      <c r="AF87" s="361">
        <f>IFERROR(100*AD87/'Projection_Base-case'!G88,0)</f>
        <v>0</v>
      </c>
      <c r="AG87" s="352">
        <f>IF(AC87="",IFERROR('Projection_Base-case'!I88-I87,0),0)</f>
        <v>0</v>
      </c>
      <c r="AH87" s="353">
        <f t="shared" si="61"/>
        <v>0</v>
      </c>
      <c r="AI87" s="361">
        <f>IFERROR(100*AG87/'Projection_Base-case'!I88,0)</f>
        <v>0</v>
      </c>
      <c r="AJ87" s="352">
        <f>IF(AC87="",IFERROR('Projection_Base-case'!K88-K87,0),0)</f>
        <v>0</v>
      </c>
      <c r="AK87" s="353">
        <f t="shared" si="62"/>
        <v>0</v>
      </c>
      <c r="AL87" s="361">
        <f>IFERROR(100*AJ87/'Projection_Base-case'!K88,0)</f>
        <v>0</v>
      </c>
      <c r="AM87" s="352">
        <f>-IF(AC87="",IFERROR('Projection_Base-case'!M88-M87,0),0)</f>
        <v>0</v>
      </c>
      <c r="AN87" s="353">
        <f t="shared" si="63"/>
        <v>0</v>
      </c>
      <c r="AO87" s="354">
        <f>IFERROR(IF('Projection_Base-case'!N88&gt;0,100*AN87/'Projection_Base-case'!N88,100*AN87/N87),0)</f>
        <v>0</v>
      </c>
      <c r="AP87" s="355">
        <f>IF(AC87="",IFERROR('Projection_Base-case'!O88-O87,0),0)</f>
        <v>0</v>
      </c>
      <c r="AQ87" s="356">
        <f t="shared" si="64"/>
        <v>0</v>
      </c>
      <c r="AR87" s="356">
        <f>IFERROR(100*AP87/'Projection_Base-case'!O88,0)</f>
        <v>0</v>
      </c>
      <c r="AS87" s="355">
        <f>IF(AC87="",IFERROR('Projection_Base-case'!Q88-Q87,0),0)</f>
        <v>0</v>
      </c>
      <c r="AT87" s="356">
        <f t="shared" si="65"/>
        <v>0</v>
      </c>
      <c r="AU87" s="356">
        <f>IFERROR(100*AS87/'Projection_Base-case'!Q88,0)</f>
        <v>0</v>
      </c>
      <c r="AV87" s="355">
        <f>IF(AC87="",IFERROR('Projection_Base-case'!S88-S87,0),0)</f>
        <v>0</v>
      </c>
      <c r="AW87" s="356">
        <f t="shared" si="66"/>
        <v>0</v>
      </c>
      <c r="AX87" s="357">
        <f>IFERROR(100*AV87/'Projection_Base-case'!S88,0)</f>
        <v>0</v>
      </c>
      <c r="AY87" s="358">
        <f>IF(AC87="",IFERROR('Projection_Base-case'!U88-U87,0),0)</f>
        <v>0</v>
      </c>
      <c r="AZ87" s="359">
        <f t="shared" si="67"/>
        <v>0</v>
      </c>
      <c r="BA87" s="359">
        <f>IFERROR(100*AY87/'Projection_Base-case'!U88,0)</f>
        <v>0</v>
      </c>
      <c r="BB87" s="358">
        <f>IF(AC87="",IFERROR('Projection_Base-case'!W88-W87,0),0)</f>
        <v>0</v>
      </c>
      <c r="BC87" s="359">
        <f t="shared" si="68"/>
        <v>0</v>
      </c>
      <c r="BD87" s="359">
        <f>IFERROR(100*BB87/'Projection_Base-case'!W88,0)</f>
        <v>0</v>
      </c>
      <c r="BE87" s="358">
        <f>IF(AC87="",IFERROR('Projection_Base-case'!Y88-Y87,0),0)</f>
        <v>0</v>
      </c>
      <c r="BF87" s="359">
        <f t="shared" si="69"/>
        <v>0</v>
      </c>
      <c r="BG87" s="359">
        <f>IFERROR(100*BE87/'Projection_Base-case'!Y88,0)</f>
        <v>0</v>
      </c>
      <c r="BH87" s="359">
        <f t="shared" si="70"/>
        <v>0</v>
      </c>
      <c r="BI87" s="360">
        <f t="shared" si="71"/>
        <v>0</v>
      </c>
    </row>
    <row r="88" spans="1:61">
      <c r="A88" s="205">
        <v>84</v>
      </c>
      <c r="B88" s="347">
        <f>IF('Projection_Base-case'!B89&lt;&gt;"",'Projection_Base-case'!B89,0)</f>
        <v>0</v>
      </c>
      <c r="C88" s="347">
        <f>IF('Projection_Base-case'!C89&lt;&gt;"",'Projection_Base-case'!C89,0)</f>
        <v>0</v>
      </c>
      <c r="D88" s="365">
        <f>IF('Projection_Base-case'!D89&lt;&gt;"",'Projection_Base-case'!D89,0)</f>
        <v>0</v>
      </c>
      <c r="E88" s="369"/>
      <c r="F88" s="367" t="str">
        <f t="shared" si="72"/>
        <v>0</v>
      </c>
      <c r="G88" s="206" t="str">
        <f>IF(F88="Scenario1PBT1",'Minor retrofit'!$E$7,IF(F88="Scenario2PBT1",'Minor retrofit'!$F$7,IF(F88="Scenario3PBT1",'Minor retrofit'!$G$7,"")))&amp;IF(F88="Scenario1PBT2",'Minor retrofit'!$H$7,IF(F88="Scenario2PBT2",'Minor retrofit'!$I$7,IF(F88="Scenario3PBT2",'Minor retrofit'!$J$7,"")))&amp;IF(F88="Scenario1PBT3",'Minor retrofit'!$K$7,IF(F88="Scenario2PBT3",'Minor retrofit'!$L$7,IF(F88="Scenario3PBT3",'Minor retrofit'!$M$7,"")))&amp;IF(F88="Scenario1PBT4",'Minor retrofit'!$N$7,IF(F88="Scenario2PBT4",'Minor retrofit'!$O$7,IF(F88="Scenario3PBT4",'Minor retrofit'!$P$7,"")))&amp;IF(F88="Scenario1PBT5",'Minor retrofit'!$Q$7,IF(F88="Scenario2PBT5",'Minor retrofit'!$R$7,IF(F88="Scenario3PBT5",'Minor retrofit'!$S$7,"")))&amp;IF(F88="Scenario1PBT6",'Minor retrofit'!$T$7,IF(F88="Scenario2PBT6",'Minor retrofit'!$U$7,IF(F88="Scenario3PBT6",'Minor retrofit'!$V$7,"")))&amp;IF(F88="Scenario1PBT7",'Minor retrofit'!$W$7,IF(F88="Scenario2PBT7",'Minor retrofit'!$X$7,IF(F88="Scenario3PBT7",'Minor retrofit'!$Y$7,"")))&amp;IF(F88="Scenario1PBT8",'Minor retrofit'!$Z$7,IF(F88="Scenario2PBT8",'Minor retrofit'!$AA$7,IF(F88="Scenario3PBT8",'Minor retrofit'!$AB$7,"")))&amp;IF(F88="Scenario1PBT9",'Minor retrofit'!$AC$7,IF(F88="Scenario2PBT9",'Minor retrofit'!$AD$7,IF(F88="Scenario3PBT9",'Minor retrofit'!$AE$7,"")))&amp;IF(F88="Scenario1PBT10",'Minor retrofit'!$AF$7,IF(F88="Scenario2PBT10",'Minor retrofit'!$AG$7,IF(F88="Scenario3PBT10",'Minor retrofit'!$AH$7,"")))&amp;IF(F88="Scenario1PBT11",'Minor retrofit'!$AI$7,IF(F88="Scenario2PBT11",'Minor retrofit'!$AJ$7,IF(F88="Scenario3PBT11",'Minor retrofit'!$AK$7,"")))&amp;IF(F88="Scenario1PBT12",'Minor retrofit'!$AL$7,IF(F88="Scenario2PBT12",'Minor retrofit'!$AM$7,IF(F88="Scenario3PBT12",'Minor retrofit'!$AN$7,"")))&amp;IF(F88="Scenario1PBT13",'Minor retrofit'!$AO$7,IF(F88="Scenario2PBT13",'Minor retrofit'!$AP$7,IF(F88="Scenario3PBT13",'Minor retrofit'!$AQ$7,"")))&amp;IF(F88="Scenario1PBT14",'Minor retrofit'!$AR$7,IF(F88="Scenario2PBT14",'Minor retrofit'!$AS$7,IF(F88="Scenario3PBT14",'Minor retrofit'!$AT$7,"")))&amp;IF(F88="Scenario1PBT15",'Minor retrofit'!$AU$7,IF(F88="Scenario2PBT15",'Minor retrofit'!$AV$7,IF(F88="Scenario3PBT15",'Minor retrofit'!$AW$7,"")))</f>
        <v/>
      </c>
      <c r="H88" s="117">
        <f t="shared" si="49"/>
        <v>0</v>
      </c>
      <c r="I88" s="117" t="str">
        <f>IF(F88="Scenario1PBT1",'Minor retrofit'!$E$17,IF(F88="Scenario2PBT1",'Minor retrofit'!$F$17,IF(F88="Scenario3PBT1",'Minor retrofit'!$G$17,"")))&amp;IF(F88="Scenario1PBT2",'Minor retrofit'!$H$17,IF(F88="Scenario2PBT2",'Minor retrofit'!$I$17,IF(F88="Scenario3PBT2",'Minor retrofit'!$J$17,"")))&amp;IF(F88="Scenario1PBT3",'Minor retrofit'!$K$17,IF(F88="Scenario2PBT3",'Minor retrofit'!$L$17,IF(F88="Scenario3PBT3",'Minor retrofit'!$M$17,"")))&amp;IF(F88="Scenario1PBT4",'Minor retrofit'!$N$17,IF(F88="Scenario2PBT4",'Minor retrofit'!$O$17,IF(F88="Scenario3PBT4",'Minor retrofit'!$P$17,"")))&amp;IF(F88="Scenario1PBT5",'Minor retrofit'!$Q$17,IF(F88="Scenario2PBT5",'Minor retrofit'!$R$17,IF(F88="Scenario3PBT5",'Minor retrofit'!$S$17,"")))&amp;IF(F88="Scenario1PBT6",'Minor retrofit'!$T$17,IF(F88="Scenario2PBT6",'Minor retrofit'!$U$17,IF(F88="Scenario3PBT6",'Minor retrofit'!$V$17,"")))&amp;IF(F88="Scenario1PBT7",'Minor retrofit'!$W$17,IF(F88="Scenario2PBT7",'Minor retrofit'!$X$17,IF(F88="Scenario3PBT7",'Minor retrofit'!$Y$17,"")))&amp;IF(F88="Scenario1PBT8",'Minor retrofit'!$Z$17,IF(F88="Scenario2PBT8",'Minor retrofit'!$AA$17,IF(F88="Scenario3PBT8",'Minor retrofit'!$AB$17,"")))&amp;IF(F88="Scenario1PBT9",'Minor retrofit'!$AC$17,IF(F88="Scenario2PBT9",'Minor retrofit'!$AD$17,IF(F88="Scenario3PBT9",'Minor retrofit'!$AE$17,"")))&amp;IF(F88="Scenario1PBT10",'Minor retrofit'!$AF$17,IF(F88="Scenario2PBT10",'Minor retrofit'!$AG$17,IF(F88="Scenario3PBT10",'Minor retrofit'!$AH$17,"")))&amp;IF(F88="Scenario1PBT11",'Minor retrofit'!$AI$17,IF(F88="Scenario2PBT11",'Minor retrofit'!$AJ$17,IF(F88="Scenario3PBT11",'Minor retrofit'!$AK$17,"")))&amp;IF(F88="Scenario1PBT12",'Minor retrofit'!$AL$17,IF(F88="Scenario2PBT12",'Minor retrofit'!$AM$17,IF(F88="Scenario3PBT12",'Minor retrofit'!$AN$17,"")))&amp;IF(F88="Scenario1PBT13",'Minor retrofit'!$AO$17,IF(F88="Scenario2PBT13",'Minor retrofit'!$AP$17,IF(F88="Scenario3PBT13",'Minor retrofit'!$AQ$17,"")))&amp;IF(F88="Scenario1PBT14",'Minor retrofit'!$AR$17,IF(F88="Scenario2PBT14",'Minor retrofit'!$AS$17,IF(F88="Scenario3PBT14",'Minor retrofit'!$AT$17,"")))&amp;IF(F88="Scenario1PBT15",'Minor retrofit'!$AU$17,IF(F88="Scenario2PBT15",'Minor retrofit'!$AV$17,IF(F88="Scenario3PBT15",'Minor retrofit'!$AW$17,"")))</f>
        <v/>
      </c>
      <c r="J88" s="117">
        <f t="shared" si="50"/>
        <v>0</v>
      </c>
      <c r="K88" s="117" t="str">
        <f>IF(F88="Scenario1PBT1",'Minor retrofit'!$E$19,IF(F88="Scenario2PBT1",'Minor retrofit'!$F$19,IF(F88="Scenario3PBT1",'Minor retrofit'!$G$19,"")))&amp;IF(F88="Scenario1PBT2",'Minor retrofit'!$H$19,IF(F88="Scenario2PBT2",'Minor retrofit'!$I$19,IF(F88="Scenario3PBT2",'Minor retrofit'!$J$19,"")))&amp;IF(F88="Scenario1PBT3",'Minor retrofit'!$K$19,IF(F88="Scenario2PBT3",'Minor retrofit'!$L$19,IF(F88="Scenario3PBT3",'Minor retrofit'!$M$19,"")))&amp;IF(F88="Scenario1PBT4",'Minor retrofit'!$N$19,IF(F88="Scenario2PBT4",'Minor retrofit'!$O$19,IF(F88="Scenario3PBT4",'Minor retrofit'!$P$19,"")))&amp;IF(F88="Scenario1PBT5",'Minor retrofit'!$Q$19,IF(F88="Scenario2PBT5",'Minor retrofit'!$R$19,IF(F88="Scenario3PBT5",'Minor retrofit'!$S$19,"")))&amp;IF(F88="Scenario1PBT6",'Minor retrofit'!$T$19,IF(F88="Scenario2PBT6",'Minor retrofit'!$U$19,IF(F88="Scenario3PBT6",'Minor retrofit'!$V$19,"")))&amp;IF(F88="Scenario1PBT7",'Minor retrofit'!$W$19,IF(F88="Scenario2PBT7",'Minor retrofit'!$X$19,IF(F88="Scenario3PBT7",'Minor retrofit'!$Y$19,"")))&amp;IF(F88="Scenario1PBT8",'Minor retrofit'!$Z$19,IF(F88="Scenario2PBT8",'Minor retrofit'!$AA$19,IF(F88="Scenario3PBT8",'Minor retrofit'!$AB$19,"")))&amp;IF(F88="Scenario1PBT9",'Minor retrofit'!$AC$19,IF(F88="Scenario2PBT9",'Minor retrofit'!$AD$19,IF(F88="Scenario3PBT9",'Minor retrofit'!$AE$19,"")))&amp;IF(F88="Scenario1PBT10",'Minor retrofit'!$AF$19,IF(F88="Scenario2PBT10",'Minor retrofit'!$AG$19,IF(F88="Scenario3PBT10",'Minor retrofit'!$AH$19,"")))&amp;IF(F88="Scenario1PBT11",'Minor retrofit'!$AI$19,IF(F88="Scenario2PBT11",'Minor retrofit'!$AJ$19,IF(F88="Scenario3PBT11",'Minor retrofit'!$AK$19,"")))&amp;IF(F88="Scenario1PBT12",'Minor retrofit'!$AL$19,IF(F88="Scenario2PBT12",'Minor retrofit'!$AM$19,IF(F88="Scenario3PBT12",'Minor retrofit'!$AN$19,"")))&amp;IF(F88="Scenario1PBT13",'Minor retrofit'!$AO$19,IF(F88="Scenario2PBT13",'Minor retrofit'!$AP$19,IF(F88="Scenario3PBT13",'Minor retrofit'!$AQ$19,"")))&amp;IF(F88="Scenario1PBT14",'Minor retrofit'!$AR$19,IF(F88="Scenario2PBT14",'Minor retrofit'!$AS$19,IF(F88="Scenario3PBT14",'Minor retrofit'!$AT$19,"")))&amp;IF(F88="Scenario1PBT15",'Minor retrofit'!$AU$19,IF(F88="Scenario2PBT15",'Minor retrofit'!$AV$19,IF(F88="Scenario3PBT15",'Minor retrofit'!$AW$19,"")))</f>
        <v/>
      </c>
      <c r="L88" s="117">
        <f t="shared" si="51"/>
        <v>0</v>
      </c>
      <c r="M88" s="117" t="str">
        <f>IF(F88="Scenario1PBT1",'Minor retrofit'!$E$21,IF(F88="Scenario2PBT1",'Minor retrofit'!$F$21,IF(F88="Scenario3PBT1",'Minor retrofit'!$G$21,"")))&amp;IF(F88="Scenario1PBT2",'Minor retrofit'!$H$21,IF(F88="Scenario2PBT2",'Minor retrofit'!$I$21,IF(F88="Scenario3PBT2",'Minor retrofit'!$J$21,"")))&amp;IF(F88="Scenario1PBT3",'Minor retrofit'!$K$21,IF(F88="Scenario2PBT3",'Minor retrofit'!$L$21,IF(F88="Scenario3PBT3",'Minor retrofit'!$M$21,"")))&amp;IF(F88="Scenario1PBT4",'Minor retrofit'!$N$21,IF(F88="Scenario2PBT4",'Minor retrofit'!$O$21,IF(F88="Scenario3PBT4",'Minor retrofit'!$P$21,"")))&amp;IF(F88="Scenario1PBT5",'Minor retrofit'!$Q$21,IF(F88="Scenario2PBT5",'Minor retrofit'!$R$21,IF(F88="Scenario3PBT5",'Minor retrofit'!$S$21,"")))&amp;IF(F88="Scenario1PBT6",'Minor retrofit'!$T$21,IF(F88="Scenario2PBT6",'Minor retrofit'!$U$21,IF(F88="Scenario3PBT6",'Minor retrofit'!$V$21,"")))&amp;IF(F88="Scenario1PBT7",'Minor retrofit'!$W$21,IF(F88="Scenario2PBT7",'Minor retrofit'!$X$21,IF(F88="Scenario3PBT7",'Minor retrofit'!$Y$21,"")))&amp;IF(F88="Scenario1PBT8",'Minor retrofit'!$Z$21,IF(F88="Scenario2PBT8",'Minor retrofit'!$AA$21,IF(F88="Scenario3PBT8",'Minor retrofit'!$AB$21,"")))&amp;IF(F88="Scenario1PBT9",'Minor retrofit'!$AC$21,IF(F88="Scenario2PBT9",'Minor retrofit'!$AD$21,IF(F88="Scenario3PBT9",'Minor retrofit'!$AE$21,"")))&amp;IF(F88="Scenario1PBT10",'Minor retrofit'!$AF$21,IF(F88="Scenario2PBT10",'Minor retrofit'!$AG$21,IF(F88="Scenario3PBT10",'Minor retrofit'!$AH$21,"")))&amp;IF(F88="Scenario1PBT11",'Minor retrofit'!$AI$21,IF(F88="Scenario2PBT11",'Minor retrofit'!$AJ$21,IF(F88="Scenario3PBT11",'Minor retrofit'!$AK$21,"")))&amp;IF(F88="Scenario1PBT12",'Minor retrofit'!$AL$21,IF(F88="Scenario2PBT12",'Minor retrofit'!$AM$21,IF(F88="Scenario3PBT12",'Minor retrofit'!$AN$21,"")))&amp;IF(F88="Scenario1PBT13",'Minor retrofit'!$AO$21,IF(F88="Scenario2PBT13",'Minor retrofit'!$AP$21,IF(F88="Scenario3PBT13",'Minor retrofit'!$AQ$21,"")))&amp;IF(F88="Scenario1PBT14",'Minor retrofit'!$AR$21,IF(F88="Scenario2PBT14",'Minor retrofit'!$AS$21,IF(F88="Scenario3PBT14",'Minor retrofit'!$AT$21,"")))&amp;IF(F88="Scenario1PBT15",'Minor retrofit'!$AU$21,IF(F88="Scenario2PBT15",'Minor retrofit'!$AV$21,IF(F88="Scenario3PBT15",'Minor retrofit'!$AW$21,"")))</f>
        <v/>
      </c>
      <c r="N88" s="118">
        <f t="shared" si="52"/>
        <v>0</v>
      </c>
      <c r="O88" s="206" t="str">
        <f>IF(F88="Scenario1PBT1",'Minor retrofit'!$E$24,IF(F88="Scenario2PBT1",'Minor retrofit'!$F$24,IF(F88="Scenario3PBT1",'Minor retrofit'!$G$24,"")))&amp;IF(F88="Scenario1PBT2",'Minor retrofit'!$H$24,IF(F88="Scenario2PBT2",'Minor retrofit'!$I$24,IF(F88="Scenario3PBT2",'Minor retrofit'!$J$24,"")))&amp;IF(F88="Scenario1PBT3",'Minor retrofit'!$K$24,IF(F88="Scenario2PBT3",'Minor retrofit'!$L$24,IF(F88="Scenario3PBT3",'Minor retrofit'!$M$24,"")))&amp;IF(F88="Scenario1PBT4",'Minor retrofit'!$N$24,IF(F88="Scenario2PBT4",'Minor retrofit'!$O$24,IF(F88="Scenario3PBT4",'Minor retrofit'!$P$24,"")))&amp;IF(F88="Scenario1PBT5",'Minor retrofit'!$Q$24,IF(F88="Scenario2PBT5",'Minor retrofit'!$R$24,IF(F88="Scenario3PBT5",'Minor retrofit'!$S$24,"")))&amp;IF(F88="Scenario1PBT6",'Minor retrofit'!$T$24,IF(F88="Scenario2PBT6",'Minor retrofit'!$U$24,IF(F88="Scenario3PBT6",'Minor retrofit'!$V$24,"")))&amp;IF(F88="Scenario1PBT7",'Minor retrofit'!$W$24,IF(F88="Scenario2PBT7",'Minor retrofit'!$X$24,IF(F88="Scenario3PBT7",'Minor retrofit'!$Y$24,"")))&amp;IF(F88="Scenario1PBT8",'Minor retrofit'!$Z$24,IF(F88="Scenario2PBT8",'Minor retrofit'!$AA$24,IF(F88="Scenario3PBT8",'Minor retrofit'!$AB$24,"")))&amp;IF(F88="Scenario1PBT9",'Minor retrofit'!$AC$24,IF(F88="Scenario2PBT9",'Minor retrofit'!$AD$24,IF(F88="Scenario3PBT9",'Minor retrofit'!$AE$24,"")))&amp;IF(F88="Scenario1PBT10",'Minor retrofit'!$AF$24,IF(F88="Scenario2PBT10",'Minor retrofit'!$AG$24,IF(F88="Scenario3PBT10",'Minor retrofit'!$AH$24,"")))&amp;IF(F88="Scenario1PBT11",'Minor retrofit'!$AI$24,IF(F88="Scenario2PBT11",'Minor retrofit'!$AJ$24,IF(F88="Scenario3PBT11",'Minor retrofit'!$AK$24,"")))&amp;IF(F88="Scenario1PBT12",'Minor retrofit'!$AL$24,IF(F88="Scenario2PBT12",'Minor retrofit'!$AM$24,IF(F88="Scenario3PBT12",'Minor retrofit'!$AN$24,"")))&amp;IF(F88="Scenario1PBT13",'Minor retrofit'!$AO$24,IF(F88="Scenario2PBT13",'Minor retrofit'!$AP$24,IF(F88="Scenario3PBT13",'Minor retrofit'!$AQ$24,"")))&amp;IF(F88="Scenario1PBT14",'Minor retrofit'!$AR$24,IF(F88="Scenario2PBT14",'Minor retrofit'!$AS$24,IF(F88="Scenario3PBT14",'Minor retrofit'!$AT$24,"")))&amp;IF(F88="Scenario1PBT15",'Minor retrofit'!$AU$24,IF(F88="Scenario2PBT15",'Minor retrofit'!$AV$24,IF(F88="Scenario3PBT15",'Minor retrofit'!$AW$24,"")))</f>
        <v/>
      </c>
      <c r="P88" s="117">
        <f t="shared" si="53"/>
        <v>0</v>
      </c>
      <c r="Q88" s="117" t="str">
        <f>IF(F88="Scenario1PBT1",'Minor retrofit'!$E$26,IF(F88="Scenario2PBT1",'Minor retrofit'!$F$26,IF(F88="Scenario3PBT1",'Minor retrofit'!$G$26,"")))&amp;IF(F88="Scenario1PBT2",'Minor retrofit'!$H$26,IF(F88="Scenario2PBT2",'Minor retrofit'!$I$26,IF(F88="Scenario3PBT2",'Minor retrofit'!$J$26,"")))&amp;IF(F88="Scenario1PBT3",'Minor retrofit'!$K$26,IF(F88="Scenario2PBT3",'Minor retrofit'!$L$26,IF(F88="Scenario3PBT3",'Minor retrofit'!$M$26,"")))&amp;IF(F88="Scenario1PBT4",'Minor retrofit'!$N$26,IF(F88="Scenario2PBT4",'Minor retrofit'!$O$26,IF(F88="Scenario3PBT4",'Minor retrofit'!$P$26,"")))&amp;IF(F88="Scenario1PBT5",'Minor retrofit'!$Q$26,IF(F88="Scenario2PBT5",'Minor retrofit'!$R$26,IF(F88="Scenario3PBT5",'Minor retrofit'!$S$26,"")))&amp;IF(F88="Scenario1PBT6",'Minor retrofit'!$T$26,IF(F88="Scenario2PBT6",'Minor retrofit'!$U$26,IF(F88="Scenario3PBT6",'Minor retrofit'!$V$26,"")))&amp;IF(F88="Scenario1PBT7",'Minor retrofit'!$W$26,IF(F88="Scenario2PBT7",'Minor retrofit'!$X$26,IF(F88="Scenario3PBT7",'Minor retrofit'!$Y$26,"")))&amp;IF(F88="Scenario1PBT8",'Minor retrofit'!$Z$26,IF(F88="Scenario2PBT8",'Minor retrofit'!$AA$26,IF(F88="Scenario3PBT8",'Minor retrofit'!$AB$26,"")))&amp;IF(F88="Scenario1PBT9",'Minor retrofit'!$AC$26,IF(F88="Scenario2PBT9",'Minor retrofit'!$AD$26,IF(F88="Scenario3PBT9",'Minor retrofit'!$AE$26,"")))&amp;IF(F88="Scenario1PBT10",'Minor retrofit'!$AF$26,IF(F88="Scenario2PBT10",'Minor retrofit'!$AG$26,IF(F88="Scenario3PBT10",'Minor retrofit'!$AH$26,"")))&amp;IF(F88="Scenario1PBT11",'Minor retrofit'!$AI$26,IF(F88="Scenario2PBT11",'Minor retrofit'!$AJ$26,IF(F88="Scenario3PBT11",'Minor retrofit'!$AK$26,"")))&amp;IF(F88="Scenario1PBT12",'Minor retrofit'!$AL$26,IF(F88="Scenario2PBT12",'Minor retrofit'!$AM$26,IF(F88="Scenario3PBT12",'Minor retrofit'!$AN$26,"")))&amp;IF(F88="Scenario1PBT13",'Minor retrofit'!$AO$26,IF(F88="Scenario2PBT13",'Minor retrofit'!$AP$26,IF(F88="Scenario3PBT13",'Minor retrofit'!$AQ$26,"")))&amp;IF(F88="Scenario1PBT14",'Minor retrofit'!$AR$26,IF(F88="Scenario2PBT14",'Minor retrofit'!$AS$26,IF(F88="Scenario3PBT14",'Minor retrofit'!$AT$26,"")))&amp;IF(F88="Scenario1PBT15",'Minor retrofit'!$AU$26,IF(F88="Scenario2PBT15",'Minor retrofit'!$AV$26,IF(F88="Scenario3PBT15",'Minor retrofit'!$AW$26,"")))</f>
        <v/>
      </c>
      <c r="R88" s="117">
        <f t="shared" si="54"/>
        <v>0</v>
      </c>
      <c r="S88" s="117" t="str">
        <f>IF(F88="Scenario1PBT1",'Minor retrofit'!$E$28,IF(F88="Scenario2PBT1",'Minor retrofit'!$F$28,IF(F88="Scenario3PBT1",'Minor retrofit'!$G$28,"")))&amp;IF(F88="Scenario1PBT2",'Minor retrofit'!$H$28,IF(F88="Scenario2PBT2",'Minor retrofit'!$I$28,IF(F88="Scenario3PBT2",'Minor retrofit'!$J$28,"")))&amp;IF(F88="Scenario1PBT3",'Minor retrofit'!$K$28,IF(F88="Scenario2PBT3",'Minor retrofit'!$L$28,IF(F88="Scenario3PBT3",'Minor retrofit'!$M$28,"")))&amp;IF(F88="Scenario1PBT4",'Minor retrofit'!$N$28,IF(F88="Scenario2PBT4",'Minor retrofit'!$O$28,IF(F88="Scenario3PBT4",'Minor retrofit'!$P$28,"")))&amp;IF(F88="Scenario1PBT5",'Minor retrofit'!$Q$28,IF(F88="Scenario2PBT5",'Minor retrofit'!$R$28,IF(F88="Scenario3PBT5",'Minor retrofit'!$S$28,"")))&amp;IF(F88="Scenario1PBT6",'Minor retrofit'!$T$28,IF(F88="Scenario2PBT6",'Minor retrofit'!$U$28,IF(F88="Scenario3PBT6",'Minor retrofit'!$V$28,"")))&amp;IF(F88="Scenario1PBT7",'Minor retrofit'!$W$28,IF(F88="Scenario2PBT7",'Minor retrofit'!$X$28,IF(F88="Scenario3PBT7",'Minor retrofit'!$Y$28,"")))&amp;IF(F88="Scenario1PBT8",'Minor retrofit'!$Z$28,IF(F88="Scenario2PBT8",'Minor retrofit'!$AA$28,IF(F88="Scenario3PBT8",'Minor retrofit'!$AB$28,"")))&amp;IF(F88="Scenario1PBT9",'Minor retrofit'!$AC$28,IF(F88="Scenario2PBT9",'Minor retrofit'!$AD$28,IF(F88="Scenario3PBT9",'Minor retrofit'!$AE$28,"")))&amp;IF(F88="Scenario1PBT10",'Minor retrofit'!$AF$28,IF(F88="Scenario2PBT10",'Minor retrofit'!$AG$28,IF(F88="Scenario3PBT10",'Minor retrofit'!$AH$28,"")))&amp;IF(F88="Scenario1PBT11",'Minor retrofit'!$AI$28,IF(F88="Scenario2PBT11",'Minor retrofit'!$AJ$28,IF(F88="Scenario3PBT11",'Minor retrofit'!$AK$28,"")))&amp;IF(F88="Scenario1PBT12",'Minor retrofit'!$AL$28,IF(F88="Scenario2PBT12",'Minor retrofit'!$AM$28,IF(F88="Scenario3PBT12",'Minor retrofit'!$AN$28,"")))&amp;IF(F88="Scenario1PBT13",'Minor retrofit'!$AO$28,IF(F88="Scenario2PBT13",'Minor retrofit'!$AP$28,IF(F88="Scenario3PBT13",'Minor retrofit'!$AQ$28,"")))&amp;IF(F88="Scenario1PBT14",'Minor retrofit'!$AR$28,IF(F88="Scenario2PBT14",'Minor retrofit'!$AS$28,IF(F88="Scenario3PBT14",'Minor retrofit'!$AT$28,"")))&amp;IF(F88="Scenario1PBT15",'Minor retrofit'!$AU$28,IF(F88="Scenario2PBT15",'Minor retrofit'!$AV$28,IF(F88="Scenario3PBT15",'Minor retrofit'!$AW$28,"")))</f>
        <v/>
      </c>
      <c r="T88" s="207">
        <f t="shared" si="55"/>
        <v>0</v>
      </c>
      <c r="U88" s="206" t="str">
        <f>IF(F88="Scenario1PBT1",'Minor retrofit'!$E$39,IF(F88="Scenario2PBT1",'Minor retrofit'!$F$39,IF(F88="Scenario3PBT1",'Minor retrofit'!$G$39,"")))&amp;IF(F88="Scenario1PBT2",'Minor retrofit'!$H$39,IF(F88="Scenario2PBT2",'Minor retrofit'!$I$39,IF(F88="Scenario3PBT2",'Minor retrofit'!$J$39,"")))&amp;IF(F88="Scenario1PBT3",'Minor retrofit'!$K$39,IF(F88="Scenario2PBT3",'Minor retrofit'!$L$39,IF(F88="Scenario3PBT3",'Minor retrofit'!$M$39,"")))&amp;IF(F88="Scenario1PBT4",'Minor retrofit'!$N$39,IF(F88="Scenario2PBT4",'Minor retrofit'!$O$39,IF(F88="Scenario3PBT4",'Minor retrofit'!$P$39,"")))&amp;IF(F88="Scenario1PBT5",'Minor retrofit'!$Q$39,IF(F88="Scenario2PBT5",'Minor retrofit'!$R$39,IF(F88="Scenario3PBT5",'Minor retrofit'!$S$39,"")))&amp;IF(F88="Scenario1PBT6",'Minor retrofit'!$T$39,IF(F88="Scenario2PBT6",'Minor retrofit'!$U$39,IF(F88="Scenario3PBT6",'Minor retrofit'!$V$39,"")))&amp;IF(F88="Scenario1PBT7",'Minor retrofit'!$W$39,IF(F88="Scenario2PBT7",'Minor retrofit'!$X$39,IF(F88="Scenario3PBT7",'Minor retrofit'!$Y$39,"")))&amp;IF(F88="Scenario1PBT8",'Minor retrofit'!$Z$39,IF(F88="Scenario2PBT8",'Minor retrofit'!$AA$39,IF(F88="Scenario3PBT8",'Minor retrofit'!$AB$39,"")))&amp;IF(F88="Scenario1PBT9",'Minor retrofit'!$AC$39,IF(F88="Scenario2PBT9",'Minor retrofit'!$AD$39,IF(F88="Scenario3PBT9",'Minor retrofit'!$AE$39,"")))&amp;IF(F88="Scenario1PBT10",'Minor retrofit'!$AF$39,IF(F88="Scenario2PBT10",'Minor retrofit'!$AG$39,IF(F88="Scenario3PBT10",'Minor retrofit'!$AH$39,"")))&amp;IF(F88="Scenario1PBT11",'Minor retrofit'!$AI$39,IF(F88="Scenario2PBT11",'Minor retrofit'!$AJ$39,IF(F88="Scenario3PBT11",'Minor retrofit'!$AK$39,"")))&amp;IF(F88="Scenario1PBT12",'Minor retrofit'!$AL$39,IF(F88="Scenario2PBT12",'Minor retrofit'!$AM$39,IF(F88="Scenario3PBT12",'Minor retrofit'!$AN$39,"")))&amp;IF(F88="Scenario1PBT13",'Minor retrofit'!$AO$39,IF(F88="Scenario2PBT13",'Minor retrofit'!$AP$39,IF(F88="Scenario3PBT13",'Minor retrofit'!$AQ$39,"")))&amp;IF(F88="Scenario1PBT14",'Minor retrofit'!$AR$39,IF(F88="Scenario2PBT14",'Minor retrofit'!$AS$39,IF(F88="Scenario3PBT14",'Minor retrofit'!$AT$39,"")))&amp;IF(F88="Scenario1PBT15",'Minor retrofit'!$AU$39,IF(F88="Scenario2PBT15",'Minor retrofit'!$AV$39,IF(F88="Scenario3PBT15",'Minor retrofit'!$AW$39,"")))</f>
        <v/>
      </c>
      <c r="V88" s="117">
        <f t="shared" si="56"/>
        <v>0</v>
      </c>
      <c r="W88" s="117" t="str">
        <f>IF(F88="Scenario1PBT1",'Minor retrofit'!$E$41,IF(F88="Scenario2PBT1",'Minor retrofit'!$F$41,IF(F88="Scenario3PBT1",'Minor retrofit'!$G$41,"")))&amp;IF(F88="Scenario1PBT2",'Minor retrofit'!$H$41,IF(F88="Scenario2PBT2",'Minor retrofit'!$I$41,IF(F88="Scenario3PBT2",'Minor retrofit'!$J$41,"")))&amp;IF(F88="Scenario1PBT3",'Minor retrofit'!$K$41,IF(F88="Scenario2PBT3",'Minor retrofit'!$L$41,IF(F88="Scenario3PBT3",'Minor retrofit'!$M$41,"")))&amp;IF(F88="Scenario1PBT4",'Minor retrofit'!$N$41,IF(F88="Scenario2PBT4",'Minor retrofit'!$O$41,IF(F88="Scenario3PBT4",'Minor retrofit'!$P$41,"")))&amp;IF(F88="Scenario1PBT5",'Minor retrofit'!$Q$41,IF(F88="Scenario2PBT5",'Minor retrofit'!$R$41,IF(F88="Scenario3PBT5",'Minor retrofit'!$S$41,"")))&amp;IF(F88="Scenario1PBT6",'Minor retrofit'!$T$41,IF(F88="Scenario2PBT6",'Minor retrofit'!$U$41,IF(F88="Scenario3PBT6",'Minor retrofit'!$V$41,"")))&amp;IF(F88="Scenario1PBT7",'Minor retrofit'!$W$41,IF(F88="Scenario2PBT7",'Minor retrofit'!$X$41,IF(F88="Scenario3PBT7",'Minor retrofit'!$Y$41,"")))&amp;IF(F88="Scenario1PBT8",'Minor retrofit'!$Z$41,IF(F88="Scenario2PBT8",'Minor retrofit'!$AA$41,IF(F88="Scenario3PBT8",'Minor retrofit'!$AB$41,"")))&amp;IF(F88="Scenario1PBT9",'Minor retrofit'!$AC$41,IF(F88="Scenario2PBT9",'Minor retrofit'!$AD$41,IF(F88="Scenario3PBT9",'Minor retrofit'!$AE$41,"")))&amp;IF(F88="Scenario1PBT10",'Minor retrofit'!$AF$41,IF(F88="Scenario2PBT10",'Minor retrofit'!$AG$41,IF(F88="Scenario3PBT10",'Minor retrofit'!$AH$41,"")))&amp;IF(F88="Scenario1PBT11",'Minor retrofit'!$AI$41,IF(F88="Scenario2PBT11",'Minor retrofit'!$AJ$41,IF(F88="Scenario3PBT11",'Minor retrofit'!$AK$41,"")))&amp;IF(F88="Scenario1PBT12",'Minor retrofit'!$AL$41,IF(F88="Scenario2PBT12",'Minor retrofit'!$AM$41,IF(F88="Scenario3PBT12",'Minor retrofit'!$AN$41,"")))&amp;IF(F88="Scenario1PBT13",'Minor retrofit'!$AO$41,IF(F88="Scenario2PBT13",'Minor retrofit'!$AP$41,IF(F88="Scenario3PBT13",'Minor retrofit'!$AQ$41,"")))&amp;IF(F88="Scenario1PBT14",'Minor retrofit'!$AR$41,IF(F88="Scenario2PBT14",'Minor retrofit'!$AS$41,IF(F88="Scenario3PBT14",'Minor retrofit'!$AT$41,"")))&amp;IF(F88="Scenario1PBT15",'Minor retrofit'!$AU$41,IF(F88="Scenario2PBT15",'Minor retrofit'!$AV$41,IF(F88="Scenario3PBT15",'Minor retrofit'!$AW$41,"")))</f>
        <v/>
      </c>
      <c r="X88" s="117">
        <f t="shared" si="57"/>
        <v>0</v>
      </c>
      <c r="Y88" s="117" t="str">
        <f>IF(F88="Scenario1PBT1",'Minor retrofit'!$E$43,IF(F88="Scenario2PBT1",'Minor retrofit'!$F$43,IF(F88="Scenario3PBT1",'Minor retrofit'!$G$43,"")))&amp;IF(F88="Scenario1PBT2",'Minor retrofit'!$H$43,IF(F88="Scenario2PBT2",'Minor retrofit'!$I$43,IF(F88="Scenario3PBT2",'Minor retrofit'!$J$43,"")))&amp;IF(F88="Scenario1PBT3",'Minor retrofit'!$K$43,IF(F88="Scenario2PBT3",'Minor retrofit'!$L$43,IF(F88="Scenario3PBT3",'Minor retrofit'!$M$43,"")))&amp;IF(F88="Scenario1PBT4",'Minor retrofit'!$N$43,IF(F88="Scenario2PBT4",'Minor retrofit'!$O$43,IF(F88="Scenario3PBT4",'Minor retrofit'!$P$43,"")))&amp;IF(F88="Scenario1PBT5",'Minor retrofit'!$Q$43,IF(F88="Scenario2PBT5",'Minor retrofit'!$R$43,IF(F88="Scenario3PBT5",'Minor retrofit'!$S$43,"")))&amp;IF(F88="Scenario1PBT6",'Minor retrofit'!$T$43,IF(F88="Scenario2PBT6",'Minor retrofit'!$U$43,IF(F88="Scenario3PBT6",'Minor retrofit'!$V$43,"")))&amp;IF(F88="Scenario1PBT7",'Minor retrofit'!$W$43,IF(F88="Scenario2PBT7",'Minor retrofit'!$X$43,IF(F88="Scenario3PBT7",'Minor retrofit'!$Y$43,"")))&amp;IF(F88="Scenario1PBT8",'Minor retrofit'!$Z$43,IF(F88="Scenario2PBT8",'Minor retrofit'!$AA$43,IF(F88="Scenario3PBT8",'Minor retrofit'!$AB$43,"")))&amp;IF(F88="Scenario1PBT9",'Minor retrofit'!$AC$43,IF(F88="Scenario2PBT9",'Minor retrofit'!$AD$43,IF(F88="Scenario3PBT9",'Minor retrofit'!$AE$43,"")))&amp;IF(F88="Scenario1PBT10",'Minor retrofit'!$AF$43,IF(F88="Scenario2PBT10",'Minor retrofit'!$AG$43,IF(F88="Scenario3PBT10",'Minor retrofit'!$AH$43,"")))&amp;IF(F88="Scenario1PBT11",'Minor retrofit'!$AI$43,IF(F88="Scenario2PBT11",'Minor retrofit'!$AJ$43,IF(F88="Scenario3PBT11",'Minor retrofit'!$AK$43,"")))&amp;IF(F88="Scenario1PBT12",'Minor retrofit'!$AL$43,IF(F88="Scenario2PBT12",'Minor retrofit'!$AM$43,IF(F88="Scenario3PBT12",'Minor retrofit'!$AN$43,"")))&amp;IF(F88="Scenario1PBT13",'Minor retrofit'!$AO$43,IF(F88="Scenario2PBT13",'Minor retrofit'!$AP$43,IF(F88="Scenario3PBT13",'Minor retrofit'!$AQ$43,"")))&amp;IF(F88="Scenario1PBT14",'Minor retrofit'!$AR$43,IF(F88="Scenario2PBT14",'Minor retrofit'!$AS$43,IF(F88="Scenario3PBT14",'Minor retrofit'!$AT$43,"")))&amp;IF(F88="Scenario1PBT15",'Minor retrofit'!$AU$43,IF(F88="Scenario2PBT15",'Minor retrofit'!$AV$43,IF(F88="Scenario3PBT15",'Minor retrofit'!$AW$43,"")))</f>
        <v/>
      </c>
      <c r="Z88" s="117">
        <f t="shared" si="58"/>
        <v>0</v>
      </c>
      <c r="AA88" s="178" t="str">
        <f>IF(F88="Scenario1PBT1",'Minor retrofit'!$E$102,IF(F88="Scenario2PBT1",'Minor retrofit'!$F$102,IF(F88="Scenario3PBT1",'Minor retrofit'!$G$102,"")))&amp;IF(F88="Scenario1PBT2",'Minor retrofit'!$H$102,IF(F88="Scenario2PBT2",'Minor retrofit'!$I$102,IF(F88="Scenario3PBT2",'Minor retrofit'!$J$102,"")))&amp;IF(F88="Scenario1PBT3",'Minor retrofit'!$K$102,IF(F88="Scenario2PBT3",'Minor retrofit'!$L$102,IF(F88="Scenario3PBT3",'Minor retrofit'!$M$102,"")))&amp;IF(F88="Scenario1PBT4",'Minor retrofit'!$N$102,IF(F88="Scenario2PBT4",'Minor retrofit'!$O$102,IF(F88="Scenario3PBT4",'Minor retrofit'!$P$102,"")))&amp;IF(F88="Scenario1PBT5",'Minor retrofit'!$Q$102,IF(F88="Scenario2PBT5",'Minor retrofit'!$R$102,IF(F88="Scenario3PBT5",'Minor retrofit'!$S$102,"")))&amp;IF(F88="Scenario1PBT6",'Minor retrofit'!$T$102,IF(F88="Scenario2PBT6",'Minor retrofit'!$U$102,IF(F88="Scenario3PBT6",'Minor retrofit'!$V$102,"")))&amp;IF(F88="Scenario1PBT7",'Minor retrofit'!$W$102,IF(F88="Scenario2PBT7",'Minor retrofit'!$X$102,IF(F88="Scenario3PBT7",'Minor retrofit'!$Y$102,"")))&amp;IF(F88="Scenario1PBT8",'Minor retrofit'!$Z$102,IF(F88="Scenario2PBT8",'Minor retrofit'!$AA$102,IF(F88="Scenario3PBT8",'Minor retrofit'!$AB$102,"")))&amp;IF(F88="Scenario1PBT9",'Minor retrofit'!$AC$102,IF(F88="Scenario2PBT9",'Minor retrofit'!$AD$102,IF(F88="Scenario3PBT9",'Minor retrofit'!$AE$102,"")))&amp;IF(F88="Scenario1PBT10",'Minor retrofit'!$AF$102,IF(F88="Scenario2PBT10",'Minor retrofit'!$AG$102,IF(F88="Scenario3PBT10",'Minor retrofit'!$AH$102,"")))&amp;IF(F88="Scenario1PBT11",'Minor retrofit'!$AI$102,IF(F88="Scenario2PBT11",'Minor retrofit'!$AJ$102,IF(F88="Scenario3PBT11",'Minor retrofit'!$AK$102,"")))&amp;IF(F88="Scenario1PBT12",'Minor retrofit'!$AL$102,IF(F88="Scenario2PBT12",'Minor retrofit'!$AM$102,IF(F88="Scenario3PBT12",'Minor retrofit'!$AN$102,"")))&amp;IF(F88="Scenario1PBT13",'Minor retrofit'!$AO$102,IF(F88="Scenario2PBT13",'Minor retrofit'!$AP$102,IF(F88="Scenario3PBT13",'Minor retrofit'!$AQ$102,"")))&amp;IF(F88="Scenario1PBT14",'Minor retrofit'!$AR$102,IF(F88="Scenario2PBT14",'Minor retrofit'!$AS$102,IF(F88="Scenario3PBT14",'Minor retrofit'!$AT$102,"")))&amp;IF(F88="Scenario1PBT15",'Minor retrofit'!$AU$102,IF(F88="Scenario2PBT15",'Minor retrofit'!$AV$102,IF(F88="Scenario3PBT15",'Minor retrofit'!$AW$102,"")))</f>
        <v/>
      </c>
      <c r="AB88" s="179">
        <f t="shared" si="59"/>
        <v>0</v>
      </c>
      <c r="AC88" s="363" t="str">
        <f t="shared" si="73"/>
        <v/>
      </c>
      <c r="AD88" s="353">
        <f>IF(AC88="",IFERROR('Projection_Base-case'!G89-G88,0),0)</f>
        <v>0</v>
      </c>
      <c r="AE88" s="350">
        <f t="shared" si="60"/>
        <v>0</v>
      </c>
      <c r="AF88" s="361">
        <f>IFERROR(100*AD88/'Projection_Base-case'!G89,0)</f>
        <v>0</v>
      </c>
      <c r="AG88" s="352">
        <f>IF(AC88="",IFERROR('Projection_Base-case'!I89-I88,0),0)</f>
        <v>0</v>
      </c>
      <c r="AH88" s="353">
        <f t="shared" si="61"/>
        <v>0</v>
      </c>
      <c r="AI88" s="361">
        <f>IFERROR(100*AG88/'Projection_Base-case'!I89,0)</f>
        <v>0</v>
      </c>
      <c r="AJ88" s="352">
        <f>IF(AC88="",IFERROR('Projection_Base-case'!K89-K88,0),0)</f>
        <v>0</v>
      </c>
      <c r="AK88" s="353">
        <f t="shared" si="62"/>
        <v>0</v>
      </c>
      <c r="AL88" s="361">
        <f>IFERROR(100*AJ88/'Projection_Base-case'!K89,0)</f>
        <v>0</v>
      </c>
      <c r="AM88" s="352">
        <f>-IF(AC88="",IFERROR('Projection_Base-case'!M89-M88,0),0)</f>
        <v>0</v>
      </c>
      <c r="AN88" s="353">
        <f t="shared" si="63"/>
        <v>0</v>
      </c>
      <c r="AO88" s="354">
        <f>IFERROR(IF('Projection_Base-case'!N89&gt;0,100*AN88/'Projection_Base-case'!N89,100*AN88/N88),0)</f>
        <v>0</v>
      </c>
      <c r="AP88" s="355">
        <f>IF(AC88="",IFERROR('Projection_Base-case'!O89-O88,0),0)</f>
        <v>0</v>
      </c>
      <c r="AQ88" s="356">
        <f t="shared" si="64"/>
        <v>0</v>
      </c>
      <c r="AR88" s="356">
        <f>IFERROR(100*AP88/'Projection_Base-case'!O89,0)</f>
        <v>0</v>
      </c>
      <c r="AS88" s="355">
        <f>IF(AC88="",IFERROR('Projection_Base-case'!Q89-Q88,0),0)</f>
        <v>0</v>
      </c>
      <c r="AT88" s="356">
        <f t="shared" si="65"/>
        <v>0</v>
      </c>
      <c r="AU88" s="356">
        <f>IFERROR(100*AS88/'Projection_Base-case'!Q89,0)</f>
        <v>0</v>
      </c>
      <c r="AV88" s="355">
        <f>IF(AC88="",IFERROR('Projection_Base-case'!S89-S88,0),0)</f>
        <v>0</v>
      </c>
      <c r="AW88" s="356">
        <f t="shared" si="66"/>
        <v>0</v>
      </c>
      <c r="AX88" s="357">
        <f>IFERROR(100*AV88/'Projection_Base-case'!S89,0)</f>
        <v>0</v>
      </c>
      <c r="AY88" s="358">
        <f>IF(AC88="",IFERROR('Projection_Base-case'!U89-U88,0),0)</f>
        <v>0</v>
      </c>
      <c r="AZ88" s="359">
        <f t="shared" si="67"/>
        <v>0</v>
      </c>
      <c r="BA88" s="359">
        <f>IFERROR(100*AY88/'Projection_Base-case'!U89,0)</f>
        <v>0</v>
      </c>
      <c r="BB88" s="358">
        <f>IF(AC88="",IFERROR('Projection_Base-case'!W89-W88,0),0)</f>
        <v>0</v>
      </c>
      <c r="BC88" s="359">
        <f t="shared" si="68"/>
        <v>0</v>
      </c>
      <c r="BD88" s="359">
        <f>IFERROR(100*BB88/'Projection_Base-case'!W89,0)</f>
        <v>0</v>
      </c>
      <c r="BE88" s="358">
        <f>IF(AC88="",IFERROR('Projection_Base-case'!Y89-Y88,0),0)</f>
        <v>0</v>
      </c>
      <c r="BF88" s="359">
        <f t="shared" si="69"/>
        <v>0</v>
      </c>
      <c r="BG88" s="359">
        <f>IFERROR(100*BE88/'Projection_Base-case'!Y89,0)</f>
        <v>0</v>
      </c>
      <c r="BH88" s="359">
        <f t="shared" si="70"/>
        <v>0</v>
      </c>
      <c r="BI88" s="360">
        <f t="shared" si="71"/>
        <v>0</v>
      </c>
    </row>
    <row r="89" spans="1:61">
      <c r="A89" s="205">
        <v>85</v>
      </c>
      <c r="B89" s="347">
        <f>IF('Projection_Base-case'!B90&lt;&gt;"",'Projection_Base-case'!B90,0)</f>
        <v>0</v>
      </c>
      <c r="C89" s="347">
        <f>IF('Projection_Base-case'!C90&lt;&gt;"",'Projection_Base-case'!C90,0)</f>
        <v>0</v>
      </c>
      <c r="D89" s="365">
        <f>IF('Projection_Base-case'!D90&lt;&gt;"",'Projection_Base-case'!D90,0)</f>
        <v>0</v>
      </c>
      <c r="E89" s="369"/>
      <c r="F89" s="367" t="str">
        <f t="shared" si="72"/>
        <v>0</v>
      </c>
      <c r="G89" s="206" t="str">
        <f>IF(F89="Scenario1PBT1",'Minor retrofit'!$E$7,IF(F89="Scenario2PBT1",'Minor retrofit'!$F$7,IF(F89="Scenario3PBT1",'Minor retrofit'!$G$7,"")))&amp;IF(F89="Scenario1PBT2",'Minor retrofit'!$H$7,IF(F89="Scenario2PBT2",'Minor retrofit'!$I$7,IF(F89="Scenario3PBT2",'Minor retrofit'!$J$7,"")))&amp;IF(F89="Scenario1PBT3",'Minor retrofit'!$K$7,IF(F89="Scenario2PBT3",'Minor retrofit'!$L$7,IF(F89="Scenario3PBT3",'Minor retrofit'!$M$7,"")))&amp;IF(F89="Scenario1PBT4",'Minor retrofit'!$N$7,IF(F89="Scenario2PBT4",'Minor retrofit'!$O$7,IF(F89="Scenario3PBT4",'Minor retrofit'!$P$7,"")))&amp;IF(F89="Scenario1PBT5",'Minor retrofit'!$Q$7,IF(F89="Scenario2PBT5",'Minor retrofit'!$R$7,IF(F89="Scenario3PBT5",'Minor retrofit'!$S$7,"")))&amp;IF(F89="Scenario1PBT6",'Minor retrofit'!$T$7,IF(F89="Scenario2PBT6",'Minor retrofit'!$U$7,IF(F89="Scenario3PBT6",'Minor retrofit'!$V$7,"")))&amp;IF(F89="Scenario1PBT7",'Minor retrofit'!$W$7,IF(F89="Scenario2PBT7",'Minor retrofit'!$X$7,IF(F89="Scenario3PBT7",'Minor retrofit'!$Y$7,"")))&amp;IF(F89="Scenario1PBT8",'Minor retrofit'!$Z$7,IF(F89="Scenario2PBT8",'Minor retrofit'!$AA$7,IF(F89="Scenario3PBT8",'Minor retrofit'!$AB$7,"")))&amp;IF(F89="Scenario1PBT9",'Minor retrofit'!$AC$7,IF(F89="Scenario2PBT9",'Minor retrofit'!$AD$7,IF(F89="Scenario3PBT9",'Minor retrofit'!$AE$7,"")))&amp;IF(F89="Scenario1PBT10",'Minor retrofit'!$AF$7,IF(F89="Scenario2PBT10",'Minor retrofit'!$AG$7,IF(F89="Scenario3PBT10",'Minor retrofit'!$AH$7,"")))&amp;IF(F89="Scenario1PBT11",'Minor retrofit'!$AI$7,IF(F89="Scenario2PBT11",'Minor retrofit'!$AJ$7,IF(F89="Scenario3PBT11",'Minor retrofit'!$AK$7,"")))&amp;IF(F89="Scenario1PBT12",'Minor retrofit'!$AL$7,IF(F89="Scenario2PBT12",'Minor retrofit'!$AM$7,IF(F89="Scenario3PBT12",'Minor retrofit'!$AN$7,"")))&amp;IF(F89="Scenario1PBT13",'Minor retrofit'!$AO$7,IF(F89="Scenario2PBT13",'Minor retrofit'!$AP$7,IF(F89="Scenario3PBT13",'Minor retrofit'!$AQ$7,"")))&amp;IF(F89="Scenario1PBT14",'Minor retrofit'!$AR$7,IF(F89="Scenario2PBT14",'Minor retrofit'!$AS$7,IF(F89="Scenario3PBT14",'Minor retrofit'!$AT$7,"")))&amp;IF(F89="Scenario1PBT15",'Minor retrofit'!$AU$7,IF(F89="Scenario2PBT15",'Minor retrofit'!$AV$7,IF(F89="Scenario3PBT15",'Minor retrofit'!$AW$7,"")))</f>
        <v/>
      </c>
      <c r="H89" s="117">
        <f t="shared" si="49"/>
        <v>0</v>
      </c>
      <c r="I89" s="117" t="str">
        <f>IF(F89="Scenario1PBT1",'Minor retrofit'!$E$17,IF(F89="Scenario2PBT1",'Minor retrofit'!$F$17,IF(F89="Scenario3PBT1",'Minor retrofit'!$G$17,"")))&amp;IF(F89="Scenario1PBT2",'Minor retrofit'!$H$17,IF(F89="Scenario2PBT2",'Minor retrofit'!$I$17,IF(F89="Scenario3PBT2",'Minor retrofit'!$J$17,"")))&amp;IF(F89="Scenario1PBT3",'Minor retrofit'!$K$17,IF(F89="Scenario2PBT3",'Minor retrofit'!$L$17,IF(F89="Scenario3PBT3",'Minor retrofit'!$M$17,"")))&amp;IF(F89="Scenario1PBT4",'Minor retrofit'!$N$17,IF(F89="Scenario2PBT4",'Minor retrofit'!$O$17,IF(F89="Scenario3PBT4",'Minor retrofit'!$P$17,"")))&amp;IF(F89="Scenario1PBT5",'Minor retrofit'!$Q$17,IF(F89="Scenario2PBT5",'Minor retrofit'!$R$17,IF(F89="Scenario3PBT5",'Minor retrofit'!$S$17,"")))&amp;IF(F89="Scenario1PBT6",'Minor retrofit'!$T$17,IF(F89="Scenario2PBT6",'Minor retrofit'!$U$17,IF(F89="Scenario3PBT6",'Minor retrofit'!$V$17,"")))&amp;IF(F89="Scenario1PBT7",'Minor retrofit'!$W$17,IF(F89="Scenario2PBT7",'Minor retrofit'!$X$17,IF(F89="Scenario3PBT7",'Minor retrofit'!$Y$17,"")))&amp;IF(F89="Scenario1PBT8",'Minor retrofit'!$Z$17,IF(F89="Scenario2PBT8",'Minor retrofit'!$AA$17,IF(F89="Scenario3PBT8",'Minor retrofit'!$AB$17,"")))&amp;IF(F89="Scenario1PBT9",'Minor retrofit'!$AC$17,IF(F89="Scenario2PBT9",'Minor retrofit'!$AD$17,IF(F89="Scenario3PBT9",'Minor retrofit'!$AE$17,"")))&amp;IF(F89="Scenario1PBT10",'Minor retrofit'!$AF$17,IF(F89="Scenario2PBT10",'Minor retrofit'!$AG$17,IF(F89="Scenario3PBT10",'Minor retrofit'!$AH$17,"")))&amp;IF(F89="Scenario1PBT11",'Minor retrofit'!$AI$17,IF(F89="Scenario2PBT11",'Minor retrofit'!$AJ$17,IF(F89="Scenario3PBT11",'Minor retrofit'!$AK$17,"")))&amp;IF(F89="Scenario1PBT12",'Minor retrofit'!$AL$17,IF(F89="Scenario2PBT12",'Minor retrofit'!$AM$17,IF(F89="Scenario3PBT12",'Minor retrofit'!$AN$17,"")))&amp;IF(F89="Scenario1PBT13",'Minor retrofit'!$AO$17,IF(F89="Scenario2PBT13",'Minor retrofit'!$AP$17,IF(F89="Scenario3PBT13",'Minor retrofit'!$AQ$17,"")))&amp;IF(F89="Scenario1PBT14",'Minor retrofit'!$AR$17,IF(F89="Scenario2PBT14",'Minor retrofit'!$AS$17,IF(F89="Scenario3PBT14",'Minor retrofit'!$AT$17,"")))&amp;IF(F89="Scenario1PBT15",'Minor retrofit'!$AU$17,IF(F89="Scenario2PBT15",'Minor retrofit'!$AV$17,IF(F89="Scenario3PBT15",'Minor retrofit'!$AW$17,"")))</f>
        <v/>
      </c>
      <c r="J89" s="117">
        <f t="shared" si="50"/>
        <v>0</v>
      </c>
      <c r="K89" s="117" t="str">
        <f>IF(F89="Scenario1PBT1",'Minor retrofit'!$E$19,IF(F89="Scenario2PBT1",'Minor retrofit'!$F$19,IF(F89="Scenario3PBT1",'Minor retrofit'!$G$19,"")))&amp;IF(F89="Scenario1PBT2",'Minor retrofit'!$H$19,IF(F89="Scenario2PBT2",'Minor retrofit'!$I$19,IF(F89="Scenario3PBT2",'Minor retrofit'!$J$19,"")))&amp;IF(F89="Scenario1PBT3",'Minor retrofit'!$K$19,IF(F89="Scenario2PBT3",'Minor retrofit'!$L$19,IF(F89="Scenario3PBT3",'Minor retrofit'!$M$19,"")))&amp;IF(F89="Scenario1PBT4",'Minor retrofit'!$N$19,IF(F89="Scenario2PBT4",'Minor retrofit'!$O$19,IF(F89="Scenario3PBT4",'Minor retrofit'!$P$19,"")))&amp;IF(F89="Scenario1PBT5",'Minor retrofit'!$Q$19,IF(F89="Scenario2PBT5",'Minor retrofit'!$R$19,IF(F89="Scenario3PBT5",'Minor retrofit'!$S$19,"")))&amp;IF(F89="Scenario1PBT6",'Minor retrofit'!$T$19,IF(F89="Scenario2PBT6",'Minor retrofit'!$U$19,IF(F89="Scenario3PBT6",'Minor retrofit'!$V$19,"")))&amp;IF(F89="Scenario1PBT7",'Minor retrofit'!$W$19,IF(F89="Scenario2PBT7",'Minor retrofit'!$X$19,IF(F89="Scenario3PBT7",'Minor retrofit'!$Y$19,"")))&amp;IF(F89="Scenario1PBT8",'Minor retrofit'!$Z$19,IF(F89="Scenario2PBT8",'Minor retrofit'!$AA$19,IF(F89="Scenario3PBT8",'Minor retrofit'!$AB$19,"")))&amp;IF(F89="Scenario1PBT9",'Minor retrofit'!$AC$19,IF(F89="Scenario2PBT9",'Minor retrofit'!$AD$19,IF(F89="Scenario3PBT9",'Minor retrofit'!$AE$19,"")))&amp;IF(F89="Scenario1PBT10",'Minor retrofit'!$AF$19,IF(F89="Scenario2PBT10",'Minor retrofit'!$AG$19,IF(F89="Scenario3PBT10",'Minor retrofit'!$AH$19,"")))&amp;IF(F89="Scenario1PBT11",'Minor retrofit'!$AI$19,IF(F89="Scenario2PBT11",'Minor retrofit'!$AJ$19,IF(F89="Scenario3PBT11",'Minor retrofit'!$AK$19,"")))&amp;IF(F89="Scenario1PBT12",'Minor retrofit'!$AL$19,IF(F89="Scenario2PBT12",'Minor retrofit'!$AM$19,IF(F89="Scenario3PBT12",'Minor retrofit'!$AN$19,"")))&amp;IF(F89="Scenario1PBT13",'Minor retrofit'!$AO$19,IF(F89="Scenario2PBT13",'Minor retrofit'!$AP$19,IF(F89="Scenario3PBT13",'Minor retrofit'!$AQ$19,"")))&amp;IF(F89="Scenario1PBT14",'Minor retrofit'!$AR$19,IF(F89="Scenario2PBT14",'Minor retrofit'!$AS$19,IF(F89="Scenario3PBT14",'Minor retrofit'!$AT$19,"")))&amp;IF(F89="Scenario1PBT15",'Minor retrofit'!$AU$19,IF(F89="Scenario2PBT15",'Minor retrofit'!$AV$19,IF(F89="Scenario3PBT15",'Minor retrofit'!$AW$19,"")))</f>
        <v/>
      </c>
      <c r="L89" s="117">
        <f t="shared" si="51"/>
        <v>0</v>
      </c>
      <c r="M89" s="117" t="str">
        <f>IF(F89="Scenario1PBT1",'Minor retrofit'!$E$21,IF(F89="Scenario2PBT1",'Minor retrofit'!$F$21,IF(F89="Scenario3PBT1",'Minor retrofit'!$G$21,"")))&amp;IF(F89="Scenario1PBT2",'Minor retrofit'!$H$21,IF(F89="Scenario2PBT2",'Minor retrofit'!$I$21,IF(F89="Scenario3PBT2",'Minor retrofit'!$J$21,"")))&amp;IF(F89="Scenario1PBT3",'Minor retrofit'!$K$21,IF(F89="Scenario2PBT3",'Minor retrofit'!$L$21,IF(F89="Scenario3PBT3",'Minor retrofit'!$M$21,"")))&amp;IF(F89="Scenario1PBT4",'Minor retrofit'!$N$21,IF(F89="Scenario2PBT4",'Minor retrofit'!$O$21,IF(F89="Scenario3PBT4",'Minor retrofit'!$P$21,"")))&amp;IF(F89="Scenario1PBT5",'Minor retrofit'!$Q$21,IF(F89="Scenario2PBT5",'Minor retrofit'!$R$21,IF(F89="Scenario3PBT5",'Minor retrofit'!$S$21,"")))&amp;IF(F89="Scenario1PBT6",'Minor retrofit'!$T$21,IF(F89="Scenario2PBT6",'Minor retrofit'!$U$21,IF(F89="Scenario3PBT6",'Minor retrofit'!$V$21,"")))&amp;IF(F89="Scenario1PBT7",'Minor retrofit'!$W$21,IF(F89="Scenario2PBT7",'Minor retrofit'!$X$21,IF(F89="Scenario3PBT7",'Minor retrofit'!$Y$21,"")))&amp;IF(F89="Scenario1PBT8",'Minor retrofit'!$Z$21,IF(F89="Scenario2PBT8",'Minor retrofit'!$AA$21,IF(F89="Scenario3PBT8",'Minor retrofit'!$AB$21,"")))&amp;IF(F89="Scenario1PBT9",'Minor retrofit'!$AC$21,IF(F89="Scenario2PBT9",'Minor retrofit'!$AD$21,IF(F89="Scenario3PBT9",'Minor retrofit'!$AE$21,"")))&amp;IF(F89="Scenario1PBT10",'Minor retrofit'!$AF$21,IF(F89="Scenario2PBT10",'Minor retrofit'!$AG$21,IF(F89="Scenario3PBT10",'Minor retrofit'!$AH$21,"")))&amp;IF(F89="Scenario1PBT11",'Minor retrofit'!$AI$21,IF(F89="Scenario2PBT11",'Minor retrofit'!$AJ$21,IF(F89="Scenario3PBT11",'Minor retrofit'!$AK$21,"")))&amp;IF(F89="Scenario1PBT12",'Minor retrofit'!$AL$21,IF(F89="Scenario2PBT12",'Minor retrofit'!$AM$21,IF(F89="Scenario3PBT12",'Minor retrofit'!$AN$21,"")))&amp;IF(F89="Scenario1PBT13",'Minor retrofit'!$AO$21,IF(F89="Scenario2PBT13",'Minor retrofit'!$AP$21,IF(F89="Scenario3PBT13",'Minor retrofit'!$AQ$21,"")))&amp;IF(F89="Scenario1PBT14",'Minor retrofit'!$AR$21,IF(F89="Scenario2PBT14",'Minor retrofit'!$AS$21,IF(F89="Scenario3PBT14",'Minor retrofit'!$AT$21,"")))&amp;IF(F89="Scenario1PBT15",'Minor retrofit'!$AU$21,IF(F89="Scenario2PBT15",'Minor retrofit'!$AV$21,IF(F89="Scenario3PBT15",'Minor retrofit'!$AW$21,"")))</f>
        <v/>
      </c>
      <c r="N89" s="118">
        <f t="shared" si="52"/>
        <v>0</v>
      </c>
      <c r="O89" s="206" t="str">
        <f>IF(F89="Scenario1PBT1",'Minor retrofit'!$E$24,IF(F89="Scenario2PBT1",'Minor retrofit'!$F$24,IF(F89="Scenario3PBT1",'Minor retrofit'!$G$24,"")))&amp;IF(F89="Scenario1PBT2",'Minor retrofit'!$H$24,IF(F89="Scenario2PBT2",'Minor retrofit'!$I$24,IF(F89="Scenario3PBT2",'Minor retrofit'!$J$24,"")))&amp;IF(F89="Scenario1PBT3",'Minor retrofit'!$K$24,IF(F89="Scenario2PBT3",'Minor retrofit'!$L$24,IF(F89="Scenario3PBT3",'Minor retrofit'!$M$24,"")))&amp;IF(F89="Scenario1PBT4",'Minor retrofit'!$N$24,IF(F89="Scenario2PBT4",'Minor retrofit'!$O$24,IF(F89="Scenario3PBT4",'Minor retrofit'!$P$24,"")))&amp;IF(F89="Scenario1PBT5",'Minor retrofit'!$Q$24,IF(F89="Scenario2PBT5",'Minor retrofit'!$R$24,IF(F89="Scenario3PBT5",'Minor retrofit'!$S$24,"")))&amp;IF(F89="Scenario1PBT6",'Minor retrofit'!$T$24,IF(F89="Scenario2PBT6",'Minor retrofit'!$U$24,IF(F89="Scenario3PBT6",'Minor retrofit'!$V$24,"")))&amp;IF(F89="Scenario1PBT7",'Minor retrofit'!$W$24,IF(F89="Scenario2PBT7",'Minor retrofit'!$X$24,IF(F89="Scenario3PBT7",'Minor retrofit'!$Y$24,"")))&amp;IF(F89="Scenario1PBT8",'Minor retrofit'!$Z$24,IF(F89="Scenario2PBT8",'Minor retrofit'!$AA$24,IF(F89="Scenario3PBT8",'Minor retrofit'!$AB$24,"")))&amp;IF(F89="Scenario1PBT9",'Minor retrofit'!$AC$24,IF(F89="Scenario2PBT9",'Minor retrofit'!$AD$24,IF(F89="Scenario3PBT9",'Minor retrofit'!$AE$24,"")))&amp;IF(F89="Scenario1PBT10",'Minor retrofit'!$AF$24,IF(F89="Scenario2PBT10",'Minor retrofit'!$AG$24,IF(F89="Scenario3PBT10",'Minor retrofit'!$AH$24,"")))&amp;IF(F89="Scenario1PBT11",'Minor retrofit'!$AI$24,IF(F89="Scenario2PBT11",'Minor retrofit'!$AJ$24,IF(F89="Scenario3PBT11",'Minor retrofit'!$AK$24,"")))&amp;IF(F89="Scenario1PBT12",'Minor retrofit'!$AL$24,IF(F89="Scenario2PBT12",'Minor retrofit'!$AM$24,IF(F89="Scenario3PBT12",'Minor retrofit'!$AN$24,"")))&amp;IF(F89="Scenario1PBT13",'Minor retrofit'!$AO$24,IF(F89="Scenario2PBT13",'Minor retrofit'!$AP$24,IF(F89="Scenario3PBT13",'Minor retrofit'!$AQ$24,"")))&amp;IF(F89="Scenario1PBT14",'Minor retrofit'!$AR$24,IF(F89="Scenario2PBT14",'Minor retrofit'!$AS$24,IF(F89="Scenario3PBT14",'Minor retrofit'!$AT$24,"")))&amp;IF(F89="Scenario1PBT15",'Minor retrofit'!$AU$24,IF(F89="Scenario2PBT15",'Minor retrofit'!$AV$24,IF(F89="Scenario3PBT15",'Minor retrofit'!$AW$24,"")))</f>
        <v/>
      </c>
      <c r="P89" s="117">
        <f t="shared" si="53"/>
        <v>0</v>
      </c>
      <c r="Q89" s="117" t="str">
        <f>IF(F89="Scenario1PBT1",'Minor retrofit'!$E$26,IF(F89="Scenario2PBT1",'Minor retrofit'!$F$26,IF(F89="Scenario3PBT1",'Minor retrofit'!$G$26,"")))&amp;IF(F89="Scenario1PBT2",'Minor retrofit'!$H$26,IF(F89="Scenario2PBT2",'Minor retrofit'!$I$26,IF(F89="Scenario3PBT2",'Minor retrofit'!$J$26,"")))&amp;IF(F89="Scenario1PBT3",'Minor retrofit'!$K$26,IF(F89="Scenario2PBT3",'Minor retrofit'!$L$26,IF(F89="Scenario3PBT3",'Minor retrofit'!$M$26,"")))&amp;IF(F89="Scenario1PBT4",'Minor retrofit'!$N$26,IF(F89="Scenario2PBT4",'Minor retrofit'!$O$26,IF(F89="Scenario3PBT4",'Minor retrofit'!$P$26,"")))&amp;IF(F89="Scenario1PBT5",'Minor retrofit'!$Q$26,IF(F89="Scenario2PBT5",'Minor retrofit'!$R$26,IF(F89="Scenario3PBT5",'Minor retrofit'!$S$26,"")))&amp;IF(F89="Scenario1PBT6",'Minor retrofit'!$T$26,IF(F89="Scenario2PBT6",'Minor retrofit'!$U$26,IF(F89="Scenario3PBT6",'Minor retrofit'!$V$26,"")))&amp;IF(F89="Scenario1PBT7",'Minor retrofit'!$W$26,IF(F89="Scenario2PBT7",'Minor retrofit'!$X$26,IF(F89="Scenario3PBT7",'Minor retrofit'!$Y$26,"")))&amp;IF(F89="Scenario1PBT8",'Minor retrofit'!$Z$26,IF(F89="Scenario2PBT8",'Minor retrofit'!$AA$26,IF(F89="Scenario3PBT8",'Minor retrofit'!$AB$26,"")))&amp;IF(F89="Scenario1PBT9",'Minor retrofit'!$AC$26,IF(F89="Scenario2PBT9",'Minor retrofit'!$AD$26,IF(F89="Scenario3PBT9",'Minor retrofit'!$AE$26,"")))&amp;IF(F89="Scenario1PBT10",'Minor retrofit'!$AF$26,IF(F89="Scenario2PBT10",'Minor retrofit'!$AG$26,IF(F89="Scenario3PBT10",'Minor retrofit'!$AH$26,"")))&amp;IF(F89="Scenario1PBT11",'Minor retrofit'!$AI$26,IF(F89="Scenario2PBT11",'Minor retrofit'!$AJ$26,IF(F89="Scenario3PBT11",'Minor retrofit'!$AK$26,"")))&amp;IF(F89="Scenario1PBT12",'Minor retrofit'!$AL$26,IF(F89="Scenario2PBT12",'Minor retrofit'!$AM$26,IF(F89="Scenario3PBT12",'Minor retrofit'!$AN$26,"")))&amp;IF(F89="Scenario1PBT13",'Minor retrofit'!$AO$26,IF(F89="Scenario2PBT13",'Minor retrofit'!$AP$26,IF(F89="Scenario3PBT13",'Minor retrofit'!$AQ$26,"")))&amp;IF(F89="Scenario1PBT14",'Minor retrofit'!$AR$26,IF(F89="Scenario2PBT14",'Minor retrofit'!$AS$26,IF(F89="Scenario3PBT14",'Minor retrofit'!$AT$26,"")))&amp;IF(F89="Scenario1PBT15",'Minor retrofit'!$AU$26,IF(F89="Scenario2PBT15",'Minor retrofit'!$AV$26,IF(F89="Scenario3PBT15",'Minor retrofit'!$AW$26,"")))</f>
        <v/>
      </c>
      <c r="R89" s="117">
        <f t="shared" si="54"/>
        <v>0</v>
      </c>
      <c r="S89" s="117" t="str">
        <f>IF(F89="Scenario1PBT1",'Minor retrofit'!$E$28,IF(F89="Scenario2PBT1",'Minor retrofit'!$F$28,IF(F89="Scenario3PBT1",'Minor retrofit'!$G$28,"")))&amp;IF(F89="Scenario1PBT2",'Minor retrofit'!$H$28,IF(F89="Scenario2PBT2",'Minor retrofit'!$I$28,IF(F89="Scenario3PBT2",'Minor retrofit'!$J$28,"")))&amp;IF(F89="Scenario1PBT3",'Minor retrofit'!$K$28,IF(F89="Scenario2PBT3",'Minor retrofit'!$L$28,IF(F89="Scenario3PBT3",'Minor retrofit'!$M$28,"")))&amp;IF(F89="Scenario1PBT4",'Minor retrofit'!$N$28,IF(F89="Scenario2PBT4",'Minor retrofit'!$O$28,IF(F89="Scenario3PBT4",'Minor retrofit'!$P$28,"")))&amp;IF(F89="Scenario1PBT5",'Minor retrofit'!$Q$28,IF(F89="Scenario2PBT5",'Minor retrofit'!$R$28,IF(F89="Scenario3PBT5",'Minor retrofit'!$S$28,"")))&amp;IF(F89="Scenario1PBT6",'Minor retrofit'!$T$28,IF(F89="Scenario2PBT6",'Minor retrofit'!$U$28,IF(F89="Scenario3PBT6",'Minor retrofit'!$V$28,"")))&amp;IF(F89="Scenario1PBT7",'Minor retrofit'!$W$28,IF(F89="Scenario2PBT7",'Minor retrofit'!$X$28,IF(F89="Scenario3PBT7",'Minor retrofit'!$Y$28,"")))&amp;IF(F89="Scenario1PBT8",'Minor retrofit'!$Z$28,IF(F89="Scenario2PBT8",'Minor retrofit'!$AA$28,IF(F89="Scenario3PBT8",'Minor retrofit'!$AB$28,"")))&amp;IF(F89="Scenario1PBT9",'Minor retrofit'!$AC$28,IF(F89="Scenario2PBT9",'Minor retrofit'!$AD$28,IF(F89="Scenario3PBT9",'Minor retrofit'!$AE$28,"")))&amp;IF(F89="Scenario1PBT10",'Minor retrofit'!$AF$28,IF(F89="Scenario2PBT10",'Minor retrofit'!$AG$28,IF(F89="Scenario3PBT10",'Minor retrofit'!$AH$28,"")))&amp;IF(F89="Scenario1PBT11",'Minor retrofit'!$AI$28,IF(F89="Scenario2PBT11",'Minor retrofit'!$AJ$28,IF(F89="Scenario3PBT11",'Minor retrofit'!$AK$28,"")))&amp;IF(F89="Scenario1PBT12",'Minor retrofit'!$AL$28,IF(F89="Scenario2PBT12",'Minor retrofit'!$AM$28,IF(F89="Scenario3PBT12",'Minor retrofit'!$AN$28,"")))&amp;IF(F89="Scenario1PBT13",'Minor retrofit'!$AO$28,IF(F89="Scenario2PBT13",'Minor retrofit'!$AP$28,IF(F89="Scenario3PBT13",'Minor retrofit'!$AQ$28,"")))&amp;IF(F89="Scenario1PBT14",'Minor retrofit'!$AR$28,IF(F89="Scenario2PBT14",'Minor retrofit'!$AS$28,IF(F89="Scenario3PBT14",'Minor retrofit'!$AT$28,"")))&amp;IF(F89="Scenario1PBT15",'Minor retrofit'!$AU$28,IF(F89="Scenario2PBT15",'Minor retrofit'!$AV$28,IF(F89="Scenario3PBT15",'Minor retrofit'!$AW$28,"")))</f>
        <v/>
      </c>
      <c r="T89" s="207">
        <f t="shared" si="55"/>
        <v>0</v>
      </c>
      <c r="U89" s="206" t="str">
        <f>IF(F89="Scenario1PBT1",'Minor retrofit'!$E$39,IF(F89="Scenario2PBT1",'Minor retrofit'!$F$39,IF(F89="Scenario3PBT1",'Minor retrofit'!$G$39,"")))&amp;IF(F89="Scenario1PBT2",'Minor retrofit'!$H$39,IF(F89="Scenario2PBT2",'Minor retrofit'!$I$39,IF(F89="Scenario3PBT2",'Minor retrofit'!$J$39,"")))&amp;IF(F89="Scenario1PBT3",'Minor retrofit'!$K$39,IF(F89="Scenario2PBT3",'Minor retrofit'!$L$39,IF(F89="Scenario3PBT3",'Minor retrofit'!$M$39,"")))&amp;IF(F89="Scenario1PBT4",'Minor retrofit'!$N$39,IF(F89="Scenario2PBT4",'Minor retrofit'!$O$39,IF(F89="Scenario3PBT4",'Minor retrofit'!$P$39,"")))&amp;IF(F89="Scenario1PBT5",'Minor retrofit'!$Q$39,IF(F89="Scenario2PBT5",'Minor retrofit'!$R$39,IF(F89="Scenario3PBT5",'Minor retrofit'!$S$39,"")))&amp;IF(F89="Scenario1PBT6",'Minor retrofit'!$T$39,IF(F89="Scenario2PBT6",'Minor retrofit'!$U$39,IF(F89="Scenario3PBT6",'Minor retrofit'!$V$39,"")))&amp;IF(F89="Scenario1PBT7",'Minor retrofit'!$W$39,IF(F89="Scenario2PBT7",'Minor retrofit'!$X$39,IF(F89="Scenario3PBT7",'Minor retrofit'!$Y$39,"")))&amp;IF(F89="Scenario1PBT8",'Minor retrofit'!$Z$39,IF(F89="Scenario2PBT8",'Minor retrofit'!$AA$39,IF(F89="Scenario3PBT8",'Minor retrofit'!$AB$39,"")))&amp;IF(F89="Scenario1PBT9",'Minor retrofit'!$AC$39,IF(F89="Scenario2PBT9",'Minor retrofit'!$AD$39,IF(F89="Scenario3PBT9",'Minor retrofit'!$AE$39,"")))&amp;IF(F89="Scenario1PBT10",'Minor retrofit'!$AF$39,IF(F89="Scenario2PBT10",'Minor retrofit'!$AG$39,IF(F89="Scenario3PBT10",'Minor retrofit'!$AH$39,"")))&amp;IF(F89="Scenario1PBT11",'Minor retrofit'!$AI$39,IF(F89="Scenario2PBT11",'Minor retrofit'!$AJ$39,IF(F89="Scenario3PBT11",'Minor retrofit'!$AK$39,"")))&amp;IF(F89="Scenario1PBT12",'Minor retrofit'!$AL$39,IF(F89="Scenario2PBT12",'Minor retrofit'!$AM$39,IF(F89="Scenario3PBT12",'Minor retrofit'!$AN$39,"")))&amp;IF(F89="Scenario1PBT13",'Minor retrofit'!$AO$39,IF(F89="Scenario2PBT13",'Minor retrofit'!$AP$39,IF(F89="Scenario3PBT13",'Minor retrofit'!$AQ$39,"")))&amp;IF(F89="Scenario1PBT14",'Minor retrofit'!$AR$39,IF(F89="Scenario2PBT14",'Minor retrofit'!$AS$39,IF(F89="Scenario3PBT14",'Minor retrofit'!$AT$39,"")))&amp;IF(F89="Scenario1PBT15",'Minor retrofit'!$AU$39,IF(F89="Scenario2PBT15",'Minor retrofit'!$AV$39,IF(F89="Scenario3PBT15",'Minor retrofit'!$AW$39,"")))</f>
        <v/>
      </c>
      <c r="V89" s="117">
        <f t="shared" si="56"/>
        <v>0</v>
      </c>
      <c r="W89" s="117" t="str">
        <f>IF(F89="Scenario1PBT1",'Minor retrofit'!$E$41,IF(F89="Scenario2PBT1",'Minor retrofit'!$F$41,IF(F89="Scenario3PBT1",'Minor retrofit'!$G$41,"")))&amp;IF(F89="Scenario1PBT2",'Minor retrofit'!$H$41,IF(F89="Scenario2PBT2",'Minor retrofit'!$I$41,IF(F89="Scenario3PBT2",'Minor retrofit'!$J$41,"")))&amp;IF(F89="Scenario1PBT3",'Minor retrofit'!$K$41,IF(F89="Scenario2PBT3",'Minor retrofit'!$L$41,IF(F89="Scenario3PBT3",'Minor retrofit'!$M$41,"")))&amp;IF(F89="Scenario1PBT4",'Minor retrofit'!$N$41,IF(F89="Scenario2PBT4",'Minor retrofit'!$O$41,IF(F89="Scenario3PBT4",'Minor retrofit'!$P$41,"")))&amp;IF(F89="Scenario1PBT5",'Minor retrofit'!$Q$41,IF(F89="Scenario2PBT5",'Minor retrofit'!$R$41,IF(F89="Scenario3PBT5",'Minor retrofit'!$S$41,"")))&amp;IF(F89="Scenario1PBT6",'Minor retrofit'!$T$41,IF(F89="Scenario2PBT6",'Minor retrofit'!$U$41,IF(F89="Scenario3PBT6",'Minor retrofit'!$V$41,"")))&amp;IF(F89="Scenario1PBT7",'Minor retrofit'!$W$41,IF(F89="Scenario2PBT7",'Minor retrofit'!$X$41,IF(F89="Scenario3PBT7",'Minor retrofit'!$Y$41,"")))&amp;IF(F89="Scenario1PBT8",'Minor retrofit'!$Z$41,IF(F89="Scenario2PBT8",'Minor retrofit'!$AA$41,IF(F89="Scenario3PBT8",'Minor retrofit'!$AB$41,"")))&amp;IF(F89="Scenario1PBT9",'Minor retrofit'!$AC$41,IF(F89="Scenario2PBT9",'Minor retrofit'!$AD$41,IF(F89="Scenario3PBT9",'Minor retrofit'!$AE$41,"")))&amp;IF(F89="Scenario1PBT10",'Minor retrofit'!$AF$41,IF(F89="Scenario2PBT10",'Minor retrofit'!$AG$41,IF(F89="Scenario3PBT10",'Minor retrofit'!$AH$41,"")))&amp;IF(F89="Scenario1PBT11",'Minor retrofit'!$AI$41,IF(F89="Scenario2PBT11",'Minor retrofit'!$AJ$41,IF(F89="Scenario3PBT11",'Minor retrofit'!$AK$41,"")))&amp;IF(F89="Scenario1PBT12",'Minor retrofit'!$AL$41,IF(F89="Scenario2PBT12",'Minor retrofit'!$AM$41,IF(F89="Scenario3PBT12",'Minor retrofit'!$AN$41,"")))&amp;IF(F89="Scenario1PBT13",'Minor retrofit'!$AO$41,IF(F89="Scenario2PBT13",'Minor retrofit'!$AP$41,IF(F89="Scenario3PBT13",'Minor retrofit'!$AQ$41,"")))&amp;IF(F89="Scenario1PBT14",'Minor retrofit'!$AR$41,IF(F89="Scenario2PBT14",'Minor retrofit'!$AS$41,IF(F89="Scenario3PBT14",'Minor retrofit'!$AT$41,"")))&amp;IF(F89="Scenario1PBT15",'Minor retrofit'!$AU$41,IF(F89="Scenario2PBT15",'Minor retrofit'!$AV$41,IF(F89="Scenario3PBT15",'Minor retrofit'!$AW$41,"")))</f>
        <v/>
      </c>
      <c r="X89" s="117">
        <f t="shared" si="57"/>
        <v>0</v>
      </c>
      <c r="Y89" s="117" t="str">
        <f>IF(F89="Scenario1PBT1",'Minor retrofit'!$E$43,IF(F89="Scenario2PBT1",'Minor retrofit'!$F$43,IF(F89="Scenario3PBT1",'Minor retrofit'!$G$43,"")))&amp;IF(F89="Scenario1PBT2",'Minor retrofit'!$H$43,IF(F89="Scenario2PBT2",'Minor retrofit'!$I$43,IF(F89="Scenario3PBT2",'Minor retrofit'!$J$43,"")))&amp;IF(F89="Scenario1PBT3",'Minor retrofit'!$K$43,IF(F89="Scenario2PBT3",'Minor retrofit'!$L$43,IF(F89="Scenario3PBT3",'Minor retrofit'!$M$43,"")))&amp;IF(F89="Scenario1PBT4",'Minor retrofit'!$N$43,IF(F89="Scenario2PBT4",'Minor retrofit'!$O$43,IF(F89="Scenario3PBT4",'Minor retrofit'!$P$43,"")))&amp;IF(F89="Scenario1PBT5",'Minor retrofit'!$Q$43,IF(F89="Scenario2PBT5",'Minor retrofit'!$R$43,IF(F89="Scenario3PBT5",'Minor retrofit'!$S$43,"")))&amp;IF(F89="Scenario1PBT6",'Minor retrofit'!$T$43,IF(F89="Scenario2PBT6",'Minor retrofit'!$U$43,IF(F89="Scenario3PBT6",'Minor retrofit'!$V$43,"")))&amp;IF(F89="Scenario1PBT7",'Minor retrofit'!$W$43,IF(F89="Scenario2PBT7",'Minor retrofit'!$X$43,IF(F89="Scenario3PBT7",'Minor retrofit'!$Y$43,"")))&amp;IF(F89="Scenario1PBT8",'Minor retrofit'!$Z$43,IF(F89="Scenario2PBT8",'Minor retrofit'!$AA$43,IF(F89="Scenario3PBT8",'Minor retrofit'!$AB$43,"")))&amp;IF(F89="Scenario1PBT9",'Minor retrofit'!$AC$43,IF(F89="Scenario2PBT9",'Minor retrofit'!$AD$43,IF(F89="Scenario3PBT9",'Minor retrofit'!$AE$43,"")))&amp;IF(F89="Scenario1PBT10",'Minor retrofit'!$AF$43,IF(F89="Scenario2PBT10",'Minor retrofit'!$AG$43,IF(F89="Scenario3PBT10",'Minor retrofit'!$AH$43,"")))&amp;IF(F89="Scenario1PBT11",'Minor retrofit'!$AI$43,IF(F89="Scenario2PBT11",'Minor retrofit'!$AJ$43,IF(F89="Scenario3PBT11",'Minor retrofit'!$AK$43,"")))&amp;IF(F89="Scenario1PBT12",'Minor retrofit'!$AL$43,IF(F89="Scenario2PBT12",'Minor retrofit'!$AM$43,IF(F89="Scenario3PBT12",'Minor retrofit'!$AN$43,"")))&amp;IF(F89="Scenario1PBT13",'Minor retrofit'!$AO$43,IF(F89="Scenario2PBT13",'Minor retrofit'!$AP$43,IF(F89="Scenario3PBT13",'Minor retrofit'!$AQ$43,"")))&amp;IF(F89="Scenario1PBT14",'Minor retrofit'!$AR$43,IF(F89="Scenario2PBT14",'Minor retrofit'!$AS$43,IF(F89="Scenario3PBT14",'Minor retrofit'!$AT$43,"")))&amp;IF(F89="Scenario1PBT15",'Minor retrofit'!$AU$43,IF(F89="Scenario2PBT15",'Minor retrofit'!$AV$43,IF(F89="Scenario3PBT15",'Minor retrofit'!$AW$43,"")))</f>
        <v/>
      </c>
      <c r="Z89" s="117">
        <f t="shared" si="58"/>
        <v>0</v>
      </c>
      <c r="AA89" s="178" t="str">
        <f>IF(F89="Scenario1PBT1",'Minor retrofit'!$E$102,IF(F89="Scenario2PBT1",'Minor retrofit'!$F$102,IF(F89="Scenario3PBT1",'Minor retrofit'!$G$102,"")))&amp;IF(F89="Scenario1PBT2",'Minor retrofit'!$H$102,IF(F89="Scenario2PBT2",'Minor retrofit'!$I$102,IF(F89="Scenario3PBT2",'Minor retrofit'!$J$102,"")))&amp;IF(F89="Scenario1PBT3",'Minor retrofit'!$K$102,IF(F89="Scenario2PBT3",'Minor retrofit'!$L$102,IF(F89="Scenario3PBT3",'Minor retrofit'!$M$102,"")))&amp;IF(F89="Scenario1PBT4",'Minor retrofit'!$N$102,IF(F89="Scenario2PBT4",'Minor retrofit'!$O$102,IF(F89="Scenario3PBT4",'Minor retrofit'!$P$102,"")))&amp;IF(F89="Scenario1PBT5",'Minor retrofit'!$Q$102,IF(F89="Scenario2PBT5",'Minor retrofit'!$R$102,IF(F89="Scenario3PBT5",'Minor retrofit'!$S$102,"")))&amp;IF(F89="Scenario1PBT6",'Minor retrofit'!$T$102,IF(F89="Scenario2PBT6",'Minor retrofit'!$U$102,IF(F89="Scenario3PBT6",'Minor retrofit'!$V$102,"")))&amp;IF(F89="Scenario1PBT7",'Minor retrofit'!$W$102,IF(F89="Scenario2PBT7",'Minor retrofit'!$X$102,IF(F89="Scenario3PBT7",'Minor retrofit'!$Y$102,"")))&amp;IF(F89="Scenario1PBT8",'Minor retrofit'!$Z$102,IF(F89="Scenario2PBT8",'Minor retrofit'!$AA$102,IF(F89="Scenario3PBT8",'Minor retrofit'!$AB$102,"")))&amp;IF(F89="Scenario1PBT9",'Minor retrofit'!$AC$102,IF(F89="Scenario2PBT9",'Minor retrofit'!$AD$102,IF(F89="Scenario3PBT9",'Minor retrofit'!$AE$102,"")))&amp;IF(F89="Scenario1PBT10",'Minor retrofit'!$AF$102,IF(F89="Scenario2PBT10",'Minor retrofit'!$AG$102,IF(F89="Scenario3PBT10",'Minor retrofit'!$AH$102,"")))&amp;IF(F89="Scenario1PBT11",'Minor retrofit'!$AI$102,IF(F89="Scenario2PBT11",'Minor retrofit'!$AJ$102,IF(F89="Scenario3PBT11",'Minor retrofit'!$AK$102,"")))&amp;IF(F89="Scenario1PBT12",'Minor retrofit'!$AL$102,IF(F89="Scenario2PBT12",'Minor retrofit'!$AM$102,IF(F89="Scenario3PBT12",'Minor retrofit'!$AN$102,"")))&amp;IF(F89="Scenario1PBT13",'Minor retrofit'!$AO$102,IF(F89="Scenario2PBT13",'Minor retrofit'!$AP$102,IF(F89="Scenario3PBT13",'Minor retrofit'!$AQ$102,"")))&amp;IF(F89="Scenario1PBT14",'Minor retrofit'!$AR$102,IF(F89="Scenario2PBT14",'Minor retrofit'!$AS$102,IF(F89="Scenario3PBT14",'Minor retrofit'!$AT$102,"")))&amp;IF(F89="Scenario1PBT15",'Minor retrofit'!$AU$102,IF(F89="Scenario2PBT15",'Minor retrofit'!$AV$102,IF(F89="Scenario3PBT15",'Minor retrofit'!$AW$102,"")))</f>
        <v/>
      </c>
      <c r="AB89" s="179">
        <f t="shared" si="59"/>
        <v>0</v>
      </c>
      <c r="AC89" s="363" t="str">
        <f t="shared" si="73"/>
        <v/>
      </c>
      <c r="AD89" s="353">
        <f>IF(AC89="",IFERROR('Projection_Base-case'!G90-G89,0),0)</f>
        <v>0</v>
      </c>
      <c r="AE89" s="350">
        <f t="shared" si="60"/>
        <v>0</v>
      </c>
      <c r="AF89" s="361">
        <f>IFERROR(100*AD89/'Projection_Base-case'!G90,0)</f>
        <v>0</v>
      </c>
      <c r="AG89" s="352">
        <f>IF(AC89="",IFERROR('Projection_Base-case'!I90-I89,0),0)</f>
        <v>0</v>
      </c>
      <c r="AH89" s="353">
        <f t="shared" si="61"/>
        <v>0</v>
      </c>
      <c r="AI89" s="361">
        <f>IFERROR(100*AG89/'Projection_Base-case'!I90,0)</f>
        <v>0</v>
      </c>
      <c r="AJ89" s="352">
        <f>IF(AC89="",IFERROR('Projection_Base-case'!K90-K89,0),0)</f>
        <v>0</v>
      </c>
      <c r="AK89" s="353">
        <f t="shared" si="62"/>
        <v>0</v>
      </c>
      <c r="AL89" s="361">
        <f>IFERROR(100*AJ89/'Projection_Base-case'!K90,0)</f>
        <v>0</v>
      </c>
      <c r="AM89" s="352">
        <f>-IF(AC89="",IFERROR('Projection_Base-case'!M90-M89,0),0)</f>
        <v>0</v>
      </c>
      <c r="AN89" s="353">
        <f t="shared" si="63"/>
        <v>0</v>
      </c>
      <c r="AO89" s="354">
        <f>IFERROR(IF('Projection_Base-case'!N90&gt;0,100*AN89/'Projection_Base-case'!N90,100*AN89/N89),0)</f>
        <v>0</v>
      </c>
      <c r="AP89" s="355">
        <f>IF(AC89="",IFERROR('Projection_Base-case'!O90-O89,0),0)</f>
        <v>0</v>
      </c>
      <c r="AQ89" s="356">
        <f t="shared" si="64"/>
        <v>0</v>
      </c>
      <c r="AR89" s="356">
        <f>IFERROR(100*AP89/'Projection_Base-case'!O90,0)</f>
        <v>0</v>
      </c>
      <c r="AS89" s="355">
        <f>IF(AC89="",IFERROR('Projection_Base-case'!Q90-Q89,0),0)</f>
        <v>0</v>
      </c>
      <c r="AT89" s="356">
        <f t="shared" si="65"/>
        <v>0</v>
      </c>
      <c r="AU89" s="356">
        <f>IFERROR(100*AS89/'Projection_Base-case'!Q90,0)</f>
        <v>0</v>
      </c>
      <c r="AV89" s="355">
        <f>IF(AC89="",IFERROR('Projection_Base-case'!S90-S89,0),0)</f>
        <v>0</v>
      </c>
      <c r="AW89" s="356">
        <f t="shared" si="66"/>
        <v>0</v>
      </c>
      <c r="AX89" s="357">
        <f>IFERROR(100*AV89/'Projection_Base-case'!S90,0)</f>
        <v>0</v>
      </c>
      <c r="AY89" s="358">
        <f>IF(AC89="",IFERROR('Projection_Base-case'!U90-U89,0),0)</f>
        <v>0</v>
      </c>
      <c r="AZ89" s="359">
        <f t="shared" si="67"/>
        <v>0</v>
      </c>
      <c r="BA89" s="359">
        <f>IFERROR(100*AY89/'Projection_Base-case'!U90,0)</f>
        <v>0</v>
      </c>
      <c r="BB89" s="358">
        <f>IF(AC89="",IFERROR('Projection_Base-case'!W90-W89,0),0)</f>
        <v>0</v>
      </c>
      <c r="BC89" s="359">
        <f t="shared" si="68"/>
        <v>0</v>
      </c>
      <c r="BD89" s="359">
        <f>IFERROR(100*BB89/'Projection_Base-case'!W90,0)</f>
        <v>0</v>
      </c>
      <c r="BE89" s="358">
        <f>IF(AC89="",IFERROR('Projection_Base-case'!Y90-Y89,0),0)</f>
        <v>0</v>
      </c>
      <c r="BF89" s="359">
        <f t="shared" si="69"/>
        <v>0</v>
      </c>
      <c r="BG89" s="359">
        <f>IFERROR(100*BE89/'Projection_Base-case'!Y90,0)</f>
        <v>0</v>
      </c>
      <c r="BH89" s="359">
        <f t="shared" si="70"/>
        <v>0</v>
      </c>
      <c r="BI89" s="360">
        <f t="shared" si="71"/>
        <v>0</v>
      </c>
    </row>
    <row r="90" spans="1:61">
      <c r="A90" s="205">
        <v>86</v>
      </c>
      <c r="B90" s="347">
        <f>IF('Projection_Base-case'!B91&lt;&gt;"",'Projection_Base-case'!B91,0)</f>
        <v>0</v>
      </c>
      <c r="C90" s="347">
        <f>IF('Projection_Base-case'!C91&lt;&gt;"",'Projection_Base-case'!C91,0)</f>
        <v>0</v>
      </c>
      <c r="D90" s="365">
        <f>IF('Projection_Base-case'!D91&lt;&gt;"",'Projection_Base-case'!D91,0)</f>
        <v>0</v>
      </c>
      <c r="E90" s="369"/>
      <c r="F90" s="367" t="str">
        <f t="shared" si="72"/>
        <v>0</v>
      </c>
      <c r="G90" s="206" t="str">
        <f>IF(F90="Scenario1PBT1",'Minor retrofit'!$E$7,IF(F90="Scenario2PBT1",'Minor retrofit'!$F$7,IF(F90="Scenario3PBT1",'Minor retrofit'!$G$7,"")))&amp;IF(F90="Scenario1PBT2",'Minor retrofit'!$H$7,IF(F90="Scenario2PBT2",'Minor retrofit'!$I$7,IF(F90="Scenario3PBT2",'Minor retrofit'!$J$7,"")))&amp;IF(F90="Scenario1PBT3",'Minor retrofit'!$K$7,IF(F90="Scenario2PBT3",'Minor retrofit'!$L$7,IF(F90="Scenario3PBT3",'Minor retrofit'!$M$7,"")))&amp;IF(F90="Scenario1PBT4",'Minor retrofit'!$N$7,IF(F90="Scenario2PBT4",'Minor retrofit'!$O$7,IF(F90="Scenario3PBT4",'Minor retrofit'!$P$7,"")))&amp;IF(F90="Scenario1PBT5",'Minor retrofit'!$Q$7,IF(F90="Scenario2PBT5",'Minor retrofit'!$R$7,IF(F90="Scenario3PBT5",'Minor retrofit'!$S$7,"")))&amp;IF(F90="Scenario1PBT6",'Minor retrofit'!$T$7,IF(F90="Scenario2PBT6",'Minor retrofit'!$U$7,IF(F90="Scenario3PBT6",'Minor retrofit'!$V$7,"")))&amp;IF(F90="Scenario1PBT7",'Minor retrofit'!$W$7,IF(F90="Scenario2PBT7",'Minor retrofit'!$X$7,IF(F90="Scenario3PBT7",'Minor retrofit'!$Y$7,"")))&amp;IF(F90="Scenario1PBT8",'Minor retrofit'!$Z$7,IF(F90="Scenario2PBT8",'Minor retrofit'!$AA$7,IF(F90="Scenario3PBT8",'Minor retrofit'!$AB$7,"")))&amp;IF(F90="Scenario1PBT9",'Minor retrofit'!$AC$7,IF(F90="Scenario2PBT9",'Minor retrofit'!$AD$7,IF(F90="Scenario3PBT9",'Minor retrofit'!$AE$7,"")))&amp;IF(F90="Scenario1PBT10",'Minor retrofit'!$AF$7,IF(F90="Scenario2PBT10",'Minor retrofit'!$AG$7,IF(F90="Scenario3PBT10",'Minor retrofit'!$AH$7,"")))&amp;IF(F90="Scenario1PBT11",'Minor retrofit'!$AI$7,IF(F90="Scenario2PBT11",'Minor retrofit'!$AJ$7,IF(F90="Scenario3PBT11",'Minor retrofit'!$AK$7,"")))&amp;IF(F90="Scenario1PBT12",'Minor retrofit'!$AL$7,IF(F90="Scenario2PBT12",'Minor retrofit'!$AM$7,IF(F90="Scenario3PBT12",'Minor retrofit'!$AN$7,"")))&amp;IF(F90="Scenario1PBT13",'Minor retrofit'!$AO$7,IF(F90="Scenario2PBT13",'Minor retrofit'!$AP$7,IF(F90="Scenario3PBT13",'Minor retrofit'!$AQ$7,"")))&amp;IF(F90="Scenario1PBT14",'Minor retrofit'!$AR$7,IF(F90="Scenario2PBT14",'Minor retrofit'!$AS$7,IF(F90="Scenario3PBT14",'Minor retrofit'!$AT$7,"")))&amp;IF(F90="Scenario1PBT15",'Minor retrofit'!$AU$7,IF(F90="Scenario2PBT15",'Minor retrofit'!$AV$7,IF(F90="Scenario3PBT15",'Minor retrofit'!$AW$7,"")))</f>
        <v/>
      </c>
      <c r="H90" s="117">
        <f t="shared" si="49"/>
        <v>0</v>
      </c>
      <c r="I90" s="117" t="str">
        <f>IF(F90="Scenario1PBT1",'Minor retrofit'!$E$17,IF(F90="Scenario2PBT1",'Minor retrofit'!$F$17,IF(F90="Scenario3PBT1",'Minor retrofit'!$G$17,"")))&amp;IF(F90="Scenario1PBT2",'Minor retrofit'!$H$17,IF(F90="Scenario2PBT2",'Minor retrofit'!$I$17,IF(F90="Scenario3PBT2",'Minor retrofit'!$J$17,"")))&amp;IF(F90="Scenario1PBT3",'Minor retrofit'!$K$17,IF(F90="Scenario2PBT3",'Minor retrofit'!$L$17,IF(F90="Scenario3PBT3",'Minor retrofit'!$M$17,"")))&amp;IF(F90="Scenario1PBT4",'Minor retrofit'!$N$17,IF(F90="Scenario2PBT4",'Minor retrofit'!$O$17,IF(F90="Scenario3PBT4",'Minor retrofit'!$P$17,"")))&amp;IF(F90="Scenario1PBT5",'Minor retrofit'!$Q$17,IF(F90="Scenario2PBT5",'Minor retrofit'!$R$17,IF(F90="Scenario3PBT5",'Minor retrofit'!$S$17,"")))&amp;IF(F90="Scenario1PBT6",'Minor retrofit'!$T$17,IF(F90="Scenario2PBT6",'Minor retrofit'!$U$17,IF(F90="Scenario3PBT6",'Minor retrofit'!$V$17,"")))&amp;IF(F90="Scenario1PBT7",'Minor retrofit'!$W$17,IF(F90="Scenario2PBT7",'Minor retrofit'!$X$17,IF(F90="Scenario3PBT7",'Minor retrofit'!$Y$17,"")))&amp;IF(F90="Scenario1PBT8",'Minor retrofit'!$Z$17,IF(F90="Scenario2PBT8",'Minor retrofit'!$AA$17,IF(F90="Scenario3PBT8",'Minor retrofit'!$AB$17,"")))&amp;IF(F90="Scenario1PBT9",'Minor retrofit'!$AC$17,IF(F90="Scenario2PBT9",'Minor retrofit'!$AD$17,IF(F90="Scenario3PBT9",'Minor retrofit'!$AE$17,"")))&amp;IF(F90="Scenario1PBT10",'Minor retrofit'!$AF$17,IF(F90="Scenario2PBT10",'Minor retrofit'!$AG$17,IF(F90="Scenario3PBT10",'Minor retrofit'!$AH$17,"")))&amp;IF(F90="Scenario1PBT11",'Minor retrofit'!$AI$17,IF(F90="Scenario2PBT11",'Minor retrofit'!$AJ$17,IF(F90="Scenario3PBT11",'Minor retrofit'!$AK$17,"")))&amp;IF(F90="Scenario1PBT12",'Minor retrofit'!$AL$17,IF(F90="Scenario2PBT12",'Minor retrofit'!$AM$17,IF(F90="Scenario3PBT12",'Minor retrofit'!$AN$17,"")))&amp;IF(F90="Scenario1PBT13",'Minor retrofit'!$AO$17,IF(F90="Scenario2PBT13",'Minor retrofit'!$AP$17,IF(F90="Scenario3PBT13",'Minor retrofit'!$AQ$17,"")))&amp;IF(F90="Scenario1PBT14",'Minor retrofit'!$AR$17,IF(F90="Scenario2PBT14",'Minor retrofit'!$AS$17,IF(F90="Scenario3PBT14",'Minor retrofit'!$AT$17,"")))&amp;IF(F90="Scenario1PBT15",'Minor retrofit'!$AU$17,IF(F90="Scenario2PBT15",'Minor retrofit'!$AV$17,IF(F90="Scenario3PBT15",'Minor retrofit'!$AW$17,"")))</f>
        <v/>
      </c>
      <c r="J90" s="117">
        <f t="shared" si="50"/>
        <v>0</v>
      </c>
      <c r="K90" s="117" t="str">
        <f>IF(F90="Scenario1PBT1",'Minor retrofit'!$E$19,IF(F90="Scenario2PBT1",'Minor retrofit'!$F$19,IF(F90="Scenario3PBT1",'Minor retrofit'!$G$19,"")))&amp;IF(F90="Scenario1PBT2",'Minor retrofit'!$H$19,IF(F90="Scenario2PBT2",'Minor retrofit'!$I$19,IF(F90="Scenario3PBT2",'Minor retrofit'!$J$19,"")))&amp;IF(F90="Scenario1PBT3",'Minor retrofit'!$K$19,IF(F90="Scenario2PBT3",'Minor retrofit'!$L$19,IF(F90="Scenario3PBT3",'Minor retrofit'!$M$19,"")))&amp;IF(F90="Scenario1PBT4",'Minor retrofit'!$N$19,IF(F90="Scenario2PBT4",'Minor retrofit'!$O$19,IF(F90="Scenario3PBT4",'Minor retrofit'!$P$19,"")))&amp;IF(F90="Scenario1PBT5",'Minor retrofit'!$Q$19,IF(F90="Scenario2PBT5",'Minor retrofit'!$R$19,IF(F90="Scenario3PBT5",'Minor retrofit'!$S$19,"")))&amp;IF(F90="Scenario1PBT6",'Minor retrofit'!$T$19,IF(F90="Scenario2PBT6",'Minor retrofit'!$U$19,IF(F90="Scenario3PBT6",'Minor retrofit'!$V$19,"")))&amp;IF(F90="Scenario1PBT7",'Minor retrofit'!$W$19,IF(F90="Scenario2PBT7",'Minor retrofit'!$X$19,IF(F90="Scenario3PBT7",'Minor retrofit'!$Y$19,"")))&amp;IF(F90="Scenario1PBT8",'Minor retrofit'!$Z$19,IF(F90="Scenario2PBT8",'Minor retrofit'!$AA$19,IF(F90="Scenario3PBT8",'Minor retrofit'!$AB$19,"")))&amp;IF(F90="Scenario1PBT9",'Minor retrofit'!$AC$19,IF(F90="Scenario2PBT9",'Minor retrofit'!$AD$19,IF(F90="Scenario3PBT9",'Minor retrofit'!$AE$19,"")))&amp;IF(F90="Scenario1PBT10",'Minor retrofit'!$AF$19,IF(F90="Scenario2PBT10",'Minor retrofit'!$AG$19,IF(F90="Scenario3PBT10",'Minor retrofit'!$AH$19,"")))&amp;IF(F90="Scenario1PBT11",'Minor retrofit'!$AI$19,IF(F90="Scenario2PBT11",'Minor retrofit'!$AJ$19,IF(F90="Scenario3PBT11",'Minor retrofit'!$AK$19,"")))&amp;IF(F90="Scenario1PBT12",'Minor retrofit'!$AL$19,IF(F90="Scenario2PBT12",'Minor retrofit'!$AM$19,IF(F90="Scenario3PBT12",'Minor retrofit'!$AN$19,"")))&amp;IF(F90="Scenario1PBT13",'Minor retrofit'!$AO$19,IF(F90="Scenario2PBT13",'Minor retrofit'!$AP$19,IF(F90="Scenario3PBT13",'Minor retrofit'!$AQ$19,"")))&amp;IF(F90="Scenario1PBT14",'Minor retrofit'!$AR$19,IF(F90="Scenario2PBT14",'Minor retrofit'!$AS$19,IF(F90="Scenario3PBT14",'Minor retrofit'!$AT$19,"")))&amp;IF(F90="Scenario1PBT15",'Minor retrofit'!$AU$19,IF(F90="Scenario2PBT15",'Minor retrofit'!$AV$19,IF(F90="Scenario3PBT15",'Minor retrofit'!$AW$19,"")))</f>
        <v/>
      </c>
      <c r="L90" s="117">
        <f t="shared" si="51"/>
        <v>0</v>
      </c>
      <c r="M90" s="117" t="str">
        <f>IF(F90="Scenario1PBT1",'Minor retrofit'!$E$21,IF(F90="Scenario2PBT1",'Minor retrofit'!$F$21,IF(F90="Scenario3PBT1",'Minor retrofit'!$G$21,"")))&amp;IF(F90="Scenario1PBT2",'Minor retrofit'!$H$21,IF(F90="Scenario2PBT2",'Minor retrofit'!$I$21,IF(F90="Scenario3PBT2",'Minor retrofit'!$J$21,"")))&amp;IF(F90="Scenario1PBT3",'Minor retrofit'!$K$21,IF(F90="Scenario2PBT3",'Minor retrofit'!$L$21,IF(F90="Scenario3PBT3",'Minor retrofit'!$M$21,"")))&amp;IF(F90="Scenario1PBT4",'Minor retrofit'!$N$21,IF(F90="Scenario2PBT4",'Minor retrofit'!$O$21,IF(F90="Scenario3PBT4",'Minor retrofit'!$P$21,"")))&amp;IF(F90="Scenario1PBT5",'Minor retrofit'!$Q$21,IF(F90="Scenario2PBT5",'Minor retrofit'!$R$21,IF(F90="Scenario3PBT5",'Minor retrofit'!$S$21,"")))&amp;IF(F90="Scenario1PBT6",'Minor retrofit'!$T$21,IF(F90="Scenario2PBT6",'Minor retrofit'!$U$21,IF(F90="Scenario3PBT6",'Minor retrofit'!$V$21,"")))&amp;IF(F90="Scenario1PBT7",'Minor retrofit'!$W$21,IF(F90="Scenario2PBT7",'Minor retrofit'!$X$21,IF(F90="Scenario3PBT7",'Minor retrofit'!$Y$21,"")))&amp;IF(F90="Scenario1PBT8",'Minor retrofit'!$Z$21,IF(F90="Scenario2PBT8",'Minor retrofit'!$AA$21,IF(F90="Scenario3PBT8",'Minor retrofit'!$AB$21,"")))&amp;IF(F90="Scenario1PBT9",'Minor retrofit'!$AC$21,IF(F90="Scenario2PBT9",'Minor retrofit'!$AD$21,IF(F90="Scenario3PBT9",'Minor retrofit'!$AE$21,"")))&amp;IF(F90="Scenario1PBT10",'Minor retrofit'!$AF$21,IF(F90="Scenario2PBT10",'Minor retrofit'!$AG$21,IF(F90="Scenario3PBT10",'Minor retrofit'!$AH$21,"")))&amp;IF(F90="Scenario1PBT11",'Minor retrofit'!$AI$21,IF(F90="Scenario2PBT11",'Minor retrofit'!$AJ$21,IF(F90="Scenario3PBT11",'Minor retrofit'!$AK$21,"")))&amp;IF(F90="Scenario1PBT12",'Minor retrofit'!$AL$21,IF(F90="Scenario2PBT12",'Minor retrofit'!$AM$21,IF(F90="Scenario3PBT12",'Minor retrofit'!$AN$21,"")))&amp;IF(F90="Scenario1PBT13",'Minor retrofit'!$AO$21,IF(F90="Scenario2PBT13",'Minor retrofit'!$AP$21,IF(F90="Scenario3PBT13",'Minor retrofit'!$AQ$21,"")))&amp;IF(F90="Scenario1PBT14",'Minor retrofit'!$AR$21,IF(F90="Scenario2PBT14",'Minor retrofit'!$AS$21,IF(F90="Scenario3PBT14",'Minor retrofit'!$AT$21,"")))&amp;IF(F90="Scenario1PBT15",'Minor retrofit'!$AU$21,IF(F90="Scenario2PBT15",'Minor retrofit'!$AV$21,IF(F90="Scenario3PBT15",'Minor retrofit'!$AW$21,"")))</f>
        <v/>
      </c>
      <c r="N90" s="118">
        <f t="shared" si="52"/>
        <v>0</v>
      </c>
      <c r="O90" s="206" t="str">
        <f>IF(F90="Scenario1PBT1",'Minor retrofit'!$E$24,IF(F90="Scenario2PBT1",'Minor retrofit'!$F$24,IF(F90="Scenario3PBT1",'Minor retrofit'!$G$24,"")))&amp;IF(F90="Scenario1PBT2",'Minor retrofit'!$H$24,IF(F90="Scenario2PBT2",'Minor retrofit'!$I$24,IF(F90="Scenario3PBT2",'Minor retrofit'!$J$24,"")))&amp;IF(F90="Scenario1PBT3",'Minor retrofit'!$K$24,IF(F90="Scenario2PBT3",'Minor retrofit'!$L$24,IF(F90="Scenario3PBT3",'Minor retrofit'!$M$24,"")))&amp;IF(F90="Scenario1PBT4",'Minor retrofit'!$N$24,IF(F90="Scenario2PBT4",'Minor retrofit'!$O$24,IF(F90="Scenario3PBT4",'Minor retrofit'!$P$24,"")))&amp;IF(F90="Scenario1PBT5",'Minor retrofit'!$Q$24,IF(F90="Scenario2PBT5",'Minor retrofit'!$R$24,IF(F90="Scenario3PBT5",'Minor retrofit'!$S$24,"")))&amp;IF(F90="Scenario1PBT6",'Minor retrofit'!$T$24,IF(F90="Scenario2PBT6",'Minor retrofit'!$U$24,IF(F90="Scenario3PBT6",'Minor retrofit'!$V$24,"")))&amp;IF(F90="Scenario1PBT7",'Minor retrofit'!$W$24,IF(F90="Scenario2PBT7",'Minor retrofit'!$X$24,IF(F90="Scenario3PBT7",'Minor retrofit'!$Y$24,"")))&amp;IF(F90="Scenario1PBT8",'Minor retrofit'!$Z$24,IF(F90="Scenario2PBT8",'Minor retrofit'!$AA$24,IF(F90="Scenario3PBT8",'Minor retrofit'!$AB$24,"")))&amp;IF(F90="Scenario1PBT9",'Minor retrofit'!$AC$24,IF(F90="Scenario2PBT9",'Minor retrofit'!$AD$24,IF(F90="Scenario3PBT9",'Minor retrofit'!$AE$24,"")))&amp;IF(F90="Scenario1PBT10",'Minor retrofit'!$AF$24,IF(F90="Scenario2PBT10",'Minor retrofit'!$AG$24,IF(F90="Scenario3PBT10",'Minor retrofit'!$AH$24,"")))&amp;IF(F90="Scenario1PBT11",'Minor retrofit'!$AI$24,IF(F90="Scenario2PBT11",'Minor retrofit'!$AJ$24,IF(F90="Scenario3PBT11",'Minor retrofit'!$AK$24,"")))&amp;IF(F90="Scenario1PBT12",'Minor retrofit'!$AL$24,IF(F90="Scenario2PBT12",'Minor retrofit'!$AM$24,IF(F90="Scenario3PBT12",'Minor retrofit'!$AN$24,"")))&amp;IF(F90="Scenario1PBT13",'Minor retrofit'!$AO$24,IF(F90="Scenario2PBT13",'Minor retrofit'!$AP$24,IF(F90="Scenario3PBT13",'Minor retrofit'!$AQ$24,"")))&amp;IF(F90="Scenario1PBT14",'Minor retrofit'!$AR$24,IF(F90="Scenario2PBT14",'Minor retrofit'!$AS$24,IF(F90="Scenario3PBT14",'Minor retrofit'!$AT$24,"")))&amp;IF(F90="Scenario1PBT15",'Minor retrofit'!$AU$24,IF(F90="Scenario2PBT15",'Minor retrofit'!$AV$24,IF(F90="Scenario3PBT15",'Minor retrofit'!$AW$24,"")))</f>
        <v/>
      </c>
      <c r="P90" s="117">
        <f t="shared" si="53"/>
        <v>0</v>
      </c>
      <c r="Q90" s="117" t="str">
        <f>IF(F90="Scenario1PBT1",'Minor retrofit'!$E$26,IF(F90="Scenario2PBT1",'Minor retrofit'!$F$26,IF(F90="Scenario3PBT1",'Minor retrofit'!$G$26,"")))&amp;IF(F90="Scenario1PBT2",'Minor retrofit'!$H$26,IF(F90="Scenario2PBT2",'Minor retrofit'!$I$26,IF(F90="Scenario3PBT2",'Minor retrofit'!$J$26,"")))&amp;IF(F90="Scenario1PBT3",'Minor retrofit'!$K$26,IF(F90="Scenario2PBT3",'Minor retrofit'!$L$26,IF(F90="Scenario3PBT3",'Minor retrofit'!$M$26,"")))&amp;IF(F90="Scenario1PBT4",'Minor retrofit'!$N$26,IF(F90="Scenario2PBT4",'Minor retrofit'!$O$26,IF(F90="Scenario3PBT4",'Minor retrofit'!$P$26,"")))&amp;IF(F90="Scenario1PBT5",'Minor retrofit'!$Q$26,IF(F90="Scenario2PBT5",'Minor retrofit'!$R$26,IF(F90="Scenario3PBT5",'Minor retrofit'!$S$26,"")))&amp;IF(F90="Scenario1PBT6",'Minor retrofit'!$T$26,IF(F90="Scenario2PBT6",'Minor retrofit'!$U$26,IF(F90="Scenario3PBT6",'Minor retrofit'!$V$26,"")))&amp;IF(F90="Scenario1PBT7",'Minor retrofit'!$W$26,IF(F90="Scenario2PBT7",'Minor retrofit'!$X$26,IF(F90="Scenario3PBT7",'Minor retrofit'!$Y$26,"")))&amp;IF(F90="Scenario1PBT8",'Minor retrofit'!$Z$26,IF(F90="Scenario2PBT8",'Minor retrofit'!$AA$26,IF(F90="Scenario3PBT8",'Minor retrofit'!$AB$26,"")))&amp;IF(F90="Scenario1PBT9",'Minor retrofit'!$AC$26,IF(F90="Scenario2PBT9",'Minor retrofit'!$AD$26,IF(F90="Scenario3PBT9",'Minor retrofit'!$AE$26,"")))&amp;IF(F90="Scenario1PBT10",'Minor retrofit'!$AF$26,IF(F90="Scenario2PBT10",'Minor retrofit'!$AG$26,IF(F90="Scenario3PBT10",'Minor retrofit'!$AH$26,"")))&amp;IF(F90="Scenario1PBT11",'Minor retrofit'!$AI$26,IF(F90="Scenario2PBT11",'Minor retrofit'!$AJ$26,IF(F90="Scenario3PBT11",'Minor retrofit'!$AK$26,"")))&amp;IF(F90="Scenario1PBT12",'Minor retrofit'!$AL$26,IF(F90="Scenario2PBT12",'Minor retrofit'!$AM$26,IF(F90="Scenario3PBT12",'Minor retrofit'!$AN$26,"")))&amp;IF(F90="Scenario1PBT13",'Minor retrofit'!$AO$26,IF(F90="Scenario2PBT13",'Minor retrofit'!$AP$26,IF(F90="Scenario3PBT13",'Minor retrofit'!$AQ$26,"")))&amp;IF(F90="Scenario1PBT14",'Minor retrofit'!$AR$26,IF(F90="Scenario2PBT14",'Minor retrofit'!$AS$26,IF(F90="Scenario3PBT14",'Minor retrofit'!$AT$26,"")))&amp;IF(F90="Scenario1PBT15",'Minor retrofit'!$AU$26,IF(F90="Scenario2PBT15",'Minor retrofit'!$AV$26,IF(F90="Scenario3PBT15",'Minor retrofit'!$AW$26,"")))</f>
        <v/>
      </c>
      <c r="R90" s="117">
        <f t="shared" si="54"/>
        <v>0</v>
      </c>
      <c r="S90" s="117" t="str">
        <f>IF(F90="Scenario1PBT1",'Minor retrofit'!$E$28,IF(F90="Scenario2PBT1",'Minor retrofit'!$F$28,IF(F90="Scenario3PBT1",'Minor retrofit'!$G$28,"")))&amp;IF(F90="Scenario1PBT2",'Minor retrofit'!$H$28,IF(F90="Scenario2PBT2",'Minor retrofit'!$I$28,IF(F90="Scenario3PBT2",'Minor retrofit'!$J$28,"")))&amp;IF(F90="Scenario1PBT3",'Minor retrofit'!$K$28,IF(F90="Scenario2PBT3",'Minor retrofit'!$L$28,IF(F90="Scenario3PBT3",'Minor retrofit'!$M$28,"")))&amp;IF(F90="Scenario1PBT4",'Minor retrofit'!$N$28,IF(F90="Scenario2PBT4",'Minor retrofit'!$O$28,IF(F90="Scenario3PBT4",'Minor retrofit'!$P$28,"")))&amp;IF(F90="Scenario1PBT5",'Minor retrofit'!$Q$28,IF(F90="Scenario2PBT5",'Minor retrofit'!$R$28,IF(F90="Scenario3PBT5",'Minor retrofit'!$S$28,"")))&amp;IF(F90="Scenario1PBT6",'Minor retrofit'!$T$28,IF(F90="Scenario2PBT6",'Minor retrofit'!$U$28,IF(F90="Scenario3PBT6",'Minor retrofit'!$V$28,"")))&amp;IF(F90="Scenario1PBT7",'Minor retrofit'!$W$28,IF(F90="Scenario2PBT7",'Minor retrofit'!$X$28,IF(F90="Scenario3PBT7",'Minor retrofit'!$Y$28,"")))&amp;IF(F90="Scenario1PBT8",'Minor retrofit'!$Z$28,IF(F90="Scenario2PBT8",'Minor retrofit'!$AA$28,IF(F90="Scenario3PBT8",'Minor retrofit'!$AB$28,"")))&amp;IF(F90="Scenario1PBT9",'Minor retrofit'!$AC$28,IF(F90="Scenario2PBT9",'Minor retrofit'!$AD$28,IF(F90="Scenario3PBT9",'Minor retrofit'!$AE$28,"")))&amp;IF(F90="Scenario1PBT10",'Minor retrofit'!$AF$28,IF(F90="Scenario2PBT10",'Minor retrofit'!$AG$28,IF(F90="Scenario3PBT10",'Minor retrofit'!$AH$28,"")))&amp;IF(F90="Scenario1PBT11",'Minor retrofit'!$AI$28,IF(F90="Scenario2PBT11",'Minor retrofit'!$AJ$28,IF(F90="Scenario3PBT11",'Minor retrofit'!$AK$28,"")))&amp;IF(F90="Scenario1PBT12",'Minor retrofit'!$AL$28,IF(F90="Scenario2PBT12",'Minor retrofit'!$AM$28,IF(F90="Scenario3PBT12",'Minor retrofit'!$AN$28,"")))&amp;IF(F90="Scenario1PBT13",'Minor retrofit'!$AO$28,IF(F90="Scenario2PBT13",'Minor retrofit'!$AP$28,IF(F90="Scenario3PBT13",'Minor retrofit'!$AQ$28,"")))&amp;IF(F90="Scenario1PBT14",'Minor retrofit'!$AR$28,IF(F90="Scenario2PBT14",'Minor retrofit'!$AS$28,IF(F90="Scenario3PBT14",'Minor retrofit'!$AT$28,"")))&amp;IF(F90="Scenario1PBT15",'Minor retrofit'!$AU$28,IF(F90="Scenario2PBT15",'Minor retrofit'!$AV$28,IF(F90="Scenario3PBT15",'Minor retrofit'!$AW$28,"")))</f>
        <v/>
      </c>
      <c r="T90" s="207">
        <f t="shared" si="55"/>
        <v>0</v>
      </c>
      <c r="U90" s="206" t="str">
        <f>IF(F90="Scenario1PBT1",'Minor retrofit'!$E$39,IF(F90="Scenario2PBT1",'Minor retrofit'!$F$39,IF(F90="Scenario3PBT1",'Minor retrofit'!$G$39,"")))&amp;IF(F90="Scenario1PBT2",'Minor retrofit'!$H$39,IF(F90="Scenario2PBT2",'Minor retrofit'!$I$39,IF(F90="Scenario3PBT2",'Minor retrofit'!$J$39,"")))&amp;IF(F90="Scenario1PBT3",'Minor retrofit'!$K$39,IF(F90="Scenario2PBT3",'Minor retrofit'!$L$39,IF(F90="Scenario3PBT3",'Minor retrofit'!$M$39,"")))&amp;IF(F90="Scenario1PBT4",'Minor retrofit'!$N$39,IF(F90="Scenario2PBT4",'Minor retrofit'!$O$39,IF(F90="Scenario3PBT4",'Minor retrofit'!$P$39,"")))&amp;IF(F90="Scenario1PBT5",'Minor retrofit'!$Q$39,IF(F90="Scenario2PBT5",'Minor retrofit'!$R$39,IF(F90="Scenario3PBT5",'Minor retrofit'!$S$39,"")))&amp;IF(F90="Scenario1PBT6",'Minor retrofit'!$T$39,IF(F90="Scenario2PBT6",'Minor retrofit'!$U$39,IF(F90="Scenario3PBT6",'Minor retrofit'!$V$39,"")))&amp;IF(F90="Scenario1PBT7",'Minor retrofit'!$W$39,IF(F90="Scenario2PBT7",'Minor retrofit'!$X$39,IF(F90="Scenario3PBT7",'Minor retrofit'!$Y$39,"")))&amp;IF(F90="Scenario1PBT8",'Minor retrofit'!$Z$39,IF(F90="Scenario2PBT8",'Minor retrofit'!$AA$39,IF(F90="Scenario3PBT8",'Minor retrofit'!$AB$39,"")))&amp;IF(F90="Scenario1PBT9",'Minor retrofit'!$AC$39,IF(F90="Scenario2PBT9",'Minor retrofit'!$AD$39,IF(F90="Scenario3PBT9",'Minor retrofit'!$AE$39,"")))&amp;IF(F90="Scenario1PBT10",'Minor retrofit'!$AF$39,IF(F90="Scenario2PBT10",'Minor retrofit'!$AG$39,IF(F90="Scenario3PBT10",'Minor retrofit'!$AH$39,"")))&amp;IF(F90="Scenario1PBT11",'Minor retrofit'!$AI$39,IF(F90="Scenario2PBT11",'Minor retrofit'!$AJ$39,IF(F90="Scenario3PBT11",'Minor retrofit'!$AK$39,"")))&amp;IF(F90="Scenario1PBT12",'Minor retrofit'!$AL$39,IF(F90="Scenario2PBT12",'Minor retrofit'!$AM$39,IF(F90="Scenario3PBT12",'Minor retrofit'!$AN$39,"")))&amp;IF(F90="Scenario1PBT13",'Minor retrofit'!$AO$39,IF(F90="Scenario2PBT13",'Minor retrofit'!$AP$39,IF(F90="Scenario3PBT13",'Minor retrofit'!$AQ$39,"")))&amp;IF(F90="Scenario1PBT14",'Minor retrofit'!$AR$39,IF(F90="Scenario2PBT14",'Minor retrofit'!$AS$39,IF(F90="Scenario3PBT14",'Minor retrofit'!$AT$39,"")))&amp;IF(F90="Scenario1PBT15",'Minor retrofit'!$AU$39,IF(F90="Scenario2PBT15",'Minor retrofit'!$AV$39,IF(F90="Scenario3PBT15",'Minor retrofit'!$AW$39,"")))</f>
        <v/>
      </c>
      <c r="V90" s="117">
        <f t="shared" si="56"/>
        <v>0</v>
      </c>
      <c r="W90" s="117" t="str">
        <f>IF(F90="Scenario1PBT1",'Minor retrofit'!$E$41,IF(F90="Scenario2PBT1",'Minor retrofit'!$F$41,IF(F90="Scenario3PBT1",'Minor retrofit'!$G$41,"")))&amp;IF(F90="Scenario1PBT2",'Minor retrofit'!$H$41,IF(F90="Scenario2PBT2",'Minor retrofit'!$I$41,IF(F90="Scenario3PBT2",'Minor retrofit'!$J$41,"")))&amp;IF(F90="Scenario1PBT3",'Minor retrofit'!$K$41,IF(F90="Scenario2PBT3",'Minor retrofit'!$L$41,IF(F90="Scenario3PBT3",'Minor retrofit'!$M$41,"")))&amp;IF(F90="Scenario1PBT4",'Minor retrofit'!$N$41,IF(F90="Scenario2PBT4",'Minor retrofit'!$O$41,IF(F90="Scenario3PBT4",'Minor retrofit'!$P$41,"")))&amp;IF(F90="Scenario1PBT5",'Minor retrofit'!$Q$41,IF(F90="Scenario2PBT5",'Minor retrofit'!$R$41,IF(F90="Scenario3PBT5",'Minor retrofit'!$S$41,"")))&amp;IF(F90="Scenario1PBT6",'Minor retrofit'!$T$41,IF(F90="Scenario2PBT6",'Minor retrofit'!$U$41,IF(F90="Scenario3PBT6",'Minor retrofit'!$V$41,"")))&amp;IF(F90="Scenario1PBT7",'Minor retrofit'!$W$41,IF(F90="Scenario2PBT7",'Minor retrofit'!$X$41,IF(F90="Scenario3PBT7",'Minor retrofit'!$Y$41,"")))&amp;IF(F90="Scenario1PBT8",'Minor retrofit'!$Z$41,IF(F90="Scenario2PBT8",'Minor retrofit'!$AA$41,IF(F90="Scenario3PBT8",'Minor retrofit'!$AB$41,"")))&amp;IF(F90="Scenario1PBT9",'Minor retrofit'!$AC$41,IF(F90="Scenario2PBT9",'Minor retrofit'!$AD$41,IF(F90="Scenario3PBT9",'Minor retrofit'!$AE$41,"")))&amp;IF(F90="Scenario1PBT10",'Minor retrofit'!$AF$41,IF(F90="Scenario2PBT10",'Minor retrofit'!$AG$41,IF(F90="Scenario3PBT10",'Minor retrofit'!$AH$41,"")))&amp;IF(F90="Scenario1PBT11",'Minor retrofit'!$AI$41,IF(F90="Scenario2PBT11",'Minor retrofit'!$AJ$41,IF(F90="Scenario3PBT11",'Minor retrofit'!$AK$41,"")))&amp;IF(F90="Scenario1PBT12",'Minor retrofit'!$AL$41,IF(F90="Scenario2PBT12",'Minor retrofit'!$AM$41,IF(F90="Scenario3PBT12",'Minor retrofit'!$AN$41,"")))&amp;IF(F90="Scenario1PBT13",'Minor retrofit'!$AO$41,IF(F90="Scenario2PBT13",'Minor retrofit'!$AP$41,IF(F90="Scenario3PBT13",'Minor retrofit'!$AQ$41,"")))&amp;IF(F90="Scenario1PBT14",'Minor retrofit'!$AR$41,IF(F90="Scenario2PBT14",'Minor retrofit'!$AS$41,IF(F90="Scenario3PBT14",'Minor retrofit'!$AT$41,"")))&amp;IF(F90="Scenario1PBT15",'Minor retrofit'!$AU$41,IF(F90="Scenario2PBT15",'Minor retrofit'!$AV$41,IF(F90="Scenario3PBT15",'Minor retrofit'!$AW$41,"")))</f>
        <v/>
      </c>
      <c r="X90" s="117">
        <f t="shared" si="57"/>
        <v>0</v>
      </c>
      <c r="Y90" s="117" t="str">
        <f>IF(F90="Scenario1PBT1",'Minor retrofit'!$E$43,IF(F90="Scenario2PBT1",'Minor retrofit'!$F$43,IF(F90="Scenario3PBT1",'Minor retrofit'!$G$43,"")))&amp;IF(F90="Scenario1PBT2",'Minor retrofit'!$H$43,IF(F90="Scenario2PBT2",'Minor retrofit'!$I$43,IF(F90="Scenario3PBT2",'Minor retrofit'!$J$43,"")))&amp;IF(F90="Scenario1PBT3",'Minor retrofit'!$K$43,IF(F90="Scenario2PBT3",'Minor retrofit'!$L$43,IF(F90="Scenario3PBT3",'Minor retrofit'!$M$43,"")))&amp;IF(F90="Scenario1PBT4",'Minor retrofit'!$N$43,IF(F90="Scenario2PBT4",'Minor retrofit'!$O$43,IF(F90="Scenario3PBT4",'Minor retrofit'!$P$43,"")))&amp;IF(F90="Scenario1PBT5",'Minor retrofit'!$Q$43,IF(F90="Scenario2PBT5",'Minor retrofit'!$R$43,IF(F90="Scenario3PBT5",'Minor retrofit'!$S$43,"")))&amp;IF(F90="Scenario1PBT6",'Minor retrofit'!$T$43,IF(F90="Scenario2PBT6",'Minor retrofit'!$U$43,IF(F90="Scenario3PBT6",'Minor retrofit'!$V$43,"")))&amp;IF(F90="Scenario1PBT7",'Minor retrofit'!$W$43,IF(F90="Scenario2PBT7",'Minor retrofit'!$X$43,IF(F90="Scenario3PBT7",'Minor retrofit'!$Y$43,"")))&amp;IF(F90="Scenario1PBT8",'Minor retrofit'!$Z$43,IF(F90="Scenario2PBT8",'Minor retrofit'!$AA$43,IF(F90="Scenario3PBT8",'Minor retrofit'!$AB$43,"")))&amp;IF(F90="Scenario1PBT9",'Minor retrofit'!$AC$43,IF(F90="Scenario2PBT9",'Minor retrofit'!$AD$43,IF(F90="Scenario3PBT9",'Minor retrofit'!$AE$43,"")))&amp;IF(F90="Scenario1PBT10",'Minor retrofit'!$AF$43,IF(F90="Scenario2PBT10",'Minor retrofit'!$AG$43,IF(F90="Scenario3PBT10",'Minor retrofit'!$AH$43,"")))&amp;IF(F90="Scenario1PBT11",'Minor retrofit'!$AI$43,IF(F90="Scenario2PBT11",'Minor retrofit'!$AJ$43,IF(F90="Scenario3PBT11",'Minor retrofit'!$AK$43,"")))&amp;IF(F90="Scenario1PBT12",'Minor retrofit'!$AL$43,IF(F90="Scenario2PBT12",'Minor retrofit'!$AM$43,IF(F90="Scenario3PBT12",'Minor retrofit'!$AN$43,"")))&amp;IF(F90="Scenario1PBT13",'Minor retrofit'!$AO$43,IF(F90="Scenario2PBT13",'Minor retrofit'!$AP$43,IF(F90="Scenario3PBT13",'Minor retrofit'!$AQ$43,"")))&amp;IF(F90="Scenario1PBT14",'Minor retrofit'!$AR$43,IF(F90="Scenario2PBT14",'Minor retrofit'!$AS$43,IF(F90="Scenario3PBT14",'Minor retrofit'!$AT$43,"")))&amp;IF(F90="Scenario1PBT15",'Minor retrofit'!$AU$43,IF(F90="Scenario2PBT15",'Minor retrofit'!$AV$43,IF(F90="Scenario3PBT15",'Minor retrofit'!$AW$43,"")))</f>
        <v/>
      </c>
      <c r="Z90" s="117">
        <f t="shared" si="58"/>
        <v>0</v>
      </c>
      <c r="AA90" s="178" t="str">
        <f>IF(F90="Scenario1PBT1",'Minor retrofit'!$E$102,IF(F90="Scenario2PBT1",'Minor retrofit'!$F$102,IF(F90="Scenario3PBT1",'Minor retrofit'!$G$102,"")))&amp;IF(F90="Scenario1PBT2",'Minor retrofit'!$H$102,IF(F90="Scenario2PBT2",'Minor retrofit'!$I$102,IF(F90="Scenario3PBT2",'Minor retrofit'!$J$102,"")))&amp;IF(F90="Scenario1PBT3",'Minor retrofit'!$K$102,IF(F90="Scenario2PBT3",'Minor retrofit'!$L$102,IF(F90="Scenario3PBT3",'Minor retrofit'!$M$102,"")))&amp;IF(F90="Scenario1PBT4",'Minor retrofit'!$N$102,IF(F90="Scenario2PBT4",'Minor retrofit'!$O$102,IF(F90="Scenario3PBT4",'Minor retrofit'!$P$102,"")))&amp;IF(F90="Scenario1PBT5",'Minor retrofit'!$Q$102,IF(F90="Scenario2PBT5",'Minor retrofit'!$R$102,IF(F90="Scenario3PBT5",'Minor retrofit'!$S$102,"")))&amp;IF(F90="Scenario1PBT6",'Minor retrofit'!$T$102,IF(F90="Scenario2PBT6",'Minor retrofit'!$U$102,IF(F90="Scenario3PBT6",'Minor retrofit'!$V$102,"")))&amp;IF(F90="Scenario1PBT7",'Minor retrofit'!$W$102,IF(F90="Scenario2PBT7",'Minor retrofit'!$X$102,IF(F90="Scenario3PBT7",'Minor retrofit'!$Y$102,"")))&amp;IF(F90="Scenario1PBT8",'Minor retrofit'!$Z$102,IF(F90="Scenario2PBT8",'Minor retrofit'!$AA$102,IF(F90="Scenario3PBT8",'Minor retrofit'!$AB$102,"")))&amp;IF(F90="Scenario1PBT9",'Minor retrofit'!$AC$102,IF(F90="Scenario2PBT9",'Minor retrofit'!$AD$102,IF(F90="Scenario3PBT9",'Minor retrofit'!$AE$102,"")))&amp;IF(F90="Scenario1PBT10",'Minor retrofit'!$AF$102,IF(F90="Scenario2PBT10",'Minor retrofit'!$AG$102,IF(F90="Scenario3PBT10",'Minor retrofit'!$AH$102,"")))&amp;IF(F90="Scenario1PBT11",'Minor retrofit'!$AI$102,IF(F90="Scenario2PBT11",'Minor retrofit'!$AJ$102,IF(F90="Scenario3PBT11",'Minor retrofit'!$AK$102,"")))&amp;IF(F90="Scenario1PBT12",'Minor retrofit'!$AL$102,IF(F90="Scenario2PBT12",'Minor retrofit'!$AM$102,IF(F90="Scenario3PBT12",'Minor retrofit'!$AN$102,"")))&amp;IF(F90="Scenario1PBT13",'Minor retrofit'!$AO$102,IF(F90="Scenario2PBT13",'Minor retrofit'!$AP$102,IF(F90="Scenario3PBT13",'Minor retrofit'!$AQ$102,"")))&amp;IF(F90="Scenario1PBT14",'Minor retrofit'!$AR$102,IF(F90="Scenario2PBT14",'Minor retrofit'!$AS$102,IF(F90="Scenario3PBT14",'Minor retrofit'!$AT$102,"")))&amp;IF(F90="Scenario1PBT15",'Minor retrofit'!$AU$102,IF(F90="Scenario2PBT15",'Minor retrofit'!$AV$102,IF(F90="Scenario3PBT15",'Minor retrofit'!$AW$102,"")))</f>
        <v/>
      </c>
      <c r="AB90" s="179">
        <f t="shared" si="59"/>
        <v>0</v>
      </c>
      <c r="AC90" s="363" t="str">
        <f t="shared" si="73"/>
        <v/>
      </c>
      <c r="AD90" s="353">
        <f>IF(AC90="",IFERROR('Projection_Base-case'!G91-G90,0),0)</f>
        <v>0</v>
      </c>
      <c r="AE90" s="350">
        <f t="shared" si="60"/>
        <v>0</v>
      </c>
      <c r="AF90" s="361">
        <f>IFERROR(100*AD90/'Projection_Base-case'!G91,0)</f>
        <v>0</v>
      </c>
      <c r="AG90" s="352">
        <f>IF(AC90="",IFERROR('Projection_Base-case'!I91-I90,0),0)</f>
        <v>0</v>
      </c>
      <c r="AH90" s="353">
        <f t="shared" si="61"/>
        <v>0</v>
      </c>
      <c r="AI90" s="361">
        <f>IFERROR(100*AG90/'Projection_Base-case'!I91,0)</f>
        <v>0</v>
      </c>
      <c r="AJ90" s="352">
        <f>IF(AC90="",IFERROR('Projection_Base-case'!K91-K90,0),0)</f>
        <v>0</v>
      </c>
      <c r="AK90" s="353">
        <f t="shared" si="62"/>
        <v>0</v>
      </c>
      <c r="AL90" s="361">
        <f>IFERROR(100*AJ90/'Projection_Base-case'!K91,0)</f>
        <v>0</v>
      </c>
      <c r="AM90" s="352">
        <f>-IF(AC90="",IFERROR('Projection_Base-case'!M91-M90,0),0)</f>
        <v>0</v>
      </c>
      <c r="AN90" s="353">
        <f t="shared" si="63"/>
        <v>0</v>
      </c>
      <c r="AO90" s="354">
        <f>IFERROR(IF('Projection_Base-case'!N91&gt;0,100*AN90/'Projection_Base-case'!N91,100*AN90/N90),0)</f>
        <v>0</v>
      </c>
      <c r="AP90" s="355">
        <f>IF(AC90="",IFERROR('Projection_Base-case'!O91-O90,0),0)</f>
        <v>0</v>
      </c>
      <c r="AQ90" s="356">
        <f t="shared" si="64"/>
        <v>0</v>
      </c>
      <c r="AR90" s="356">
        <f>IFERROR(100*AP90/'Projection_Base-case'!O91,0)</f>
        <v>0</v>
      </c>
      <c r="AS90" s="355">
        <f>IF(AC90="",IFERROR('Projection_Base-case'!Q91-Q90,0),0)</f>
        <v>0</v>
      </c>
      <c r="AT90" s="356">
        <f t="shared" si="65"/>
        <v>0</v>
      </c>
      <c r="AU90" s="356">
        <f>IFERROR(100*AS90/'Projection_Base-case'!Q91,0)</f>
        <v>0</v>
      </c>
      <c r="AV90" s="355">
        <f>IF(AC90="",IFERROR('Projection_Base-case'!S91-S90,0),0)</f>
        <v>0</v>
      </c>
      <c r="AW90" s="356">
        <f t="shared" si="66"/>
        <v>0</v>
      </c>
      <c r="AX90" s="357">
        <f>IFERROR(100*AV90/'Projection_Base-case'!S91,0)</f>
        <v>0</v>
      </c>
      <c r="AY90" s="358">
        <f>IF(AC90="",IFERROR('Projection_Base-case'!U91-U90,0),0)</f>
        <v>0</v>
      </c>
      <c r="AZ90" s="359">
        <f t="shared" si="67"/>
        <v>0</v>
      </c>
      <c r="BA90" s="359">
        <f>IFERROR(100*AY90/'Projection_Base-case'!U91,0)</f>
        <v>0</v>
      </c>
      <c r="BB90" s="358">
        <f>IF(AC90="",IFERROR('Projection_Base-case'!W91-W90,0),0)</f>
        <v>0</v>
      </c>
      <c r="BC90" s="359">
        <f t="shared" si="68"/>
        <v>0</v>
      </c>
      <c r="BD90" s="359">
        <f>IFERROR(100*BB90/'Projection_Base-case'!W91,0)</f>
        <v>0</v>
      </c>
      <c r="BE90" s="358">
        <f>IF(AC90="",IFERROR('Projection_Base-case'!Y91-Y90,0),0)</f>
        <v>0</v>
      </c>
      <c r="BF90" s="359">
        <f t="shared" si="69"/>
        <v>0</v>
      </c>
      <c r="BG90" s="359">
        <f>IFERROR(100*BE90/'Projection_Base-case'!Y91,0)</f>
        <v>0</v>
      </c>
      <c r="BH90" s="359">
        <f t="shared" si="70"/>
        <v>0</v>
      </c>
      <c r="BI90" s="360">
        <f t="shared" si="71"/>
        <v>0</v>
      </c>
    </row>
    <row r="91" spans="1:61">
      <c r="A91" s="205">
        <v>87</v>
      </c>
      <c r="B91" s="347">
        <f>IF('Projection_Base-case'!B92&lt;&gt;"",'Projection_Base-case'!B92,0)</f>
        <v>0</v>
      </c>
      <c r="C91" s="347">
        <f>IF('Projection_Base-case'!C92&lt;&gt;"",'Projection_Base-case'!C92,0)</f>
        <v>0</v>
      </c>
      <c r="D91" s="365">
        <f>IF('Projection_Base-case'!D92&lt;&gt;"",'Projection_Base-case'!D92,0)</f>
        <v>0</v>
      </c>
      <c r="E91" s="369"/>
      <c r="F91" s="367" t="str">
        <f t="shared" si="72"/>
        <v>0</v>
      </c>
      <c r="G91" s="206" t="str">
        <f>IF(F91="Scenario1PBT1",'Minor retrofit'!$E$7,IF(F91="Scenario2PBT1",'Minor retrofit'!$F$7,IF(F91="Scenario3PBT1",'Minor retrofit'!$G$7,"")))&amp;IF(F91="Scenario1PBT2",'Minor retrofit'!$H$7,IF(F91="Scenario2PBT2",'Minor retrofit'!$I$7,IF(F91="Scenario3PBT2",'Minor retrofit'!$J$7,"")))&amp;IF(F91="Scenario1PBT3",'Minor retrofit'!$K$7,IF(F91="Scenario2PBT3",'Minor retrofit'!$L$7,IF(F91="Scenario3PBT3",'Minor retrofit'!$M$7,"")))&amp;IF(F91="Scenario1PBT4",'Minor retrofit'!$N$7,IF(F91="Scenario2PBT4",'Minor retrofit'!$O$7,IF(F91="Scenario3PBT4",'Minor retrofit'!$P$7,"")))&amp;IF(F91="Scenario1PBT5",'Minor retrofit'!$Q$7,IF(F91="Scenario2PBT5",'Minor retrofit'!$R$7,IF(F91="Scenario3PBT5",'Minor retrofit'!$S$7,"")))&amp;IF(F91="Scenario1PBT6",'Minor retrofit'!$T$7,IF(F91="Scenario2PBT6",'Minor retrofit'!$U$7,IF(F91="Scenario3PBT6",'Minor retrofit'!$V$7,"")))&amp;IF(F91="Scenario1PBT7",'Minor retrofit'!$W$7,IF(F91="Scenario2PBT7",'Minor retrofit'!$X$7,IF(F91="Scenario3PBT7",'Minor retrofit'!$Y$7,"")))&amp;IF(F91="Scenario1PBT8",'Minor retrofit'!$Z$7,IF(F91="Scenario2PBT8",'Minor retrofit'!$AA$7,IF(F91="Scenario3PBT8",'Minor retrofit'!$AB$7,"")))&amp;IF(F91="Scenario1PBT9",'Minor retrofit'!$AC$7,IF(F91="Scenario2PBT9",'Minor retrofit'!$AD$7,IF(F91="Scenario3PBT9",'Minor retrofit'!$AE$7,"")))&amp;IF(F91="Scenario1PBT10",'Minor retrofit'!$AF$7,IF(F91="Scenario2PBT10",'Minor retrofit'!$AG$7,IF(F91="Scenario3PBT10",'Minor retrofit'!$AH$7,"")))&amp;IF(F91="Scenario1PBT11",'Minor retrofit'!$AI$7,IF(F91="Scenario2PBT11",'Minor retrofit'!$AJ$7,IF(F91="Scenario3PBT11",'Minor retrofit'!$AK$7,"")))&amp;IF(F91="Scenario1PBT12",'Minor retrofit'!$AL$7,IF(F91="Scenario2PBT12",'Minor retrofit'!$AM$7,IF(F91="Scenario3PBT12",'Minor retrofit'!$AN$7,"")))&amp;IF(F91="Scenario1PBT13",'Minor retrofit'!$AO$7,IF(F91="Scenario2PBT13",'Minor retrofit'!$AP$7,IF(F91="Scenario3PBT13",'Minor retrofit'!$AQ$7,"")))&amp;IF(F91="Scenario1PBT14",'Minor retrofit'!$AR$7,IF(F91="Scenario2PBT14",'Minor retrofit'!$AS$7,IF(F91="Scenario3PBT14",'Minor retrofit'!$AT$7,"")))&amp;IF(F91="Scenario1PBT15",'Minor retrofit'!$AU$7,IF(F91="Scenario2PBT15",'Minor retrofit'!$AV$7,IF(F91="Scenario3PBT15",'Minor retrofit'!$AW$7,"")))</f>
        <v/>
      </c>
      <c r="H91" s="117">
        <f t="shared" si="49"/>
        <v>0</v>
      </c>
      <c r="I91" s="117" t="str">
        <f>IF(F91="Scenario1PBT1",'Minor retrofit'!$E$17,IF(F91="Scenario2PBT1",'Minor retrofit'!$F$17,IF(F91="Scenario3PBT1",'Minor retrofit'!$G$17,"")))&amp;IF(F91="Scenario1PBT2",'Minor retrofit'!$H$17,IF(F91="Scenario2PBT2",'Minor retrofit'!$I$17,IF(F91="Scenario3PBT2",'Minor retrofit'!$J$17,"")))&amp;IF(F91="Scenario1PBT3",'Minor retrofit'!$K$17,IF(F91="Scenario2PBT3",'Minor retrofit'!$L$17,IF(F91="Scenario3PBT3",'Minor retrofit'!$M$17,"")))&amp;IF(F91="Scenario1PBT4",'Minor retrofit'!$N$17,IF(F91="Scenario2PBT4",'Minor retrofit'!$O$17,IF(F91="Scenario3PBT4",'Minor retrofit'!$P$17,"")))&amp;IF(F91="Scenario1PBT5",'Minor retrofit'!$Q$17,IF(F91="Scenario2PBT5",'Minor retrofit'!$R$17,IF(F91="Scenario3PBT5",'Minor retrofit'!$S$17,"")))&amp;IF(F91="Scenario1PBT6",'Minor retrofit'!$T$17,IF(F91="Scenario2PBT6",'Minor retrofit'!$U$17,IF(F91="Scenario3PBT6",'Minor retrofit'!$V$17,"")))&amp;IF(F91="Scenario1PBT7",'Minor retrofit'!$W$17,IF(F91="Scenario2PBT7",'Minor retrofit'!$X$17,IF(F91="Scenario3PBT7",'Minor retrofit'!$Y$17,"")))&amp;IF(F91="Scenario1PBT8",'Minor retrofit'!$Z$17,IF(F91="Scenario2PBT8",'Minor retrofit'!$AA$17,IF(F91="Scenario3PBT8",'Minor retrofit'!$AB$17,"")))&amp;IF(F91="Scenario1PBT9",'Minor retrofit'!$AC$17,IF(F91="Scenario2PBT9",'Minor retrofit'!$AD$17,IF(F91="Scenario3PBT9",'Minor retrofit'!$AE$17,"")))&amp;IF(F91="Scenario1PBT10",'Minor retrofit'!$AF$17,IF(F91="Scenario2PBT10",'Minor retrofit'!$AG$17,IF(F91="Scenario3PBT10",'Minor retrofit'!$AH$17,"")))&amp;IF(F91="Scenario1PBT11",'Minor retrofit'!$AI$17,IF(F91="Scenario2PBT11",'Minor retrofit'!$AJ$17,IF(F91="Scenario3PBT11",'Minor retrofit'!$AK$17,"")))&amp;IF(F91="Scenario1PBT12",'Minor retrofit'!$AL$17,IF(F91="Scenario2PBT12",'Minor retrofit'!$AM$17,IF(F91="Scenario3PBT12",'Minor retrofit'!$AN$17,"")))&amp;IF(F91="Scenario1PBT13",'Minor retrofit'!$AO$17,IF(F91="Scenario2PBT13",'Minor retrofit'!$AP$17,IF(F91="Scenario3PBT13",'Minor retrofit'!$AQ$17,"")))&amp;IF(F91="Scenario1PBT14",'Minor retrofit'!$AR$17,IF(F91="Scenario2PBT14",'Minor retrofit'!$AS$17,IF(F91="Scenario3PBT14",'Minor retrofit'!$AT$17,"")))&amp;IF(F91="Scenario1PBT15",'Minor retrofit'!$AU$17,IF(F91="Scenario2PBT15",'Minor retrofit'!$AV$17,IF(F91="Scenario3PBT15",'Minor retrofit'!$AW$17,"")))</f>
        <v/>
      </c>
      <c r="J91" s="117">
        <f t="shared" si="50"/>
        <v>0</v>
      </c>
      <c r="K91" s="117" t="str">
        <f>IF(F91="Scenario1PBT1",'Minor retrofit'!$E$19,IF(F91="Scenario2PBT1",'Minor retrofit'!$F$19,IF(F91="Scenario3PBT1",'Minor retrofit'!$G$19,"")))&amp;IF(F91="Scenario1PBT2",'Minor retrofit'!$H$19,IF(F91="Scenario2PBT2",'Minor retrofit'!$I$19,IF(F91="Scenario3PBT2",'Minor retrofit'!$J$19,"")))&amp;IF(F91="Scenario1PBT3",'Minor retrofit'!$K$19,IF(F91="Scenario2PBT3",'Minor retrofit'!$L$19,IF(F91="Scenario3PBT3",'Minor retrofit'!$M$19,"")))&amp;IF(F91="Scenario1PBT4",'Minor retrofit'!$N$19,IF(F91="Scenario2PBT4",'Minor retrofit'!$O$19,IF(F91="Scenario3PBT4",'Minor retrofit'!$P$19,"")))&amp;IF(F91="Scenario1PBT5",'Minor retrofit'!$Q$19,IF(F91="Scenario2PBT5",'Minor retrofit'!$R$19,IF(F91="Scenario3PBT5",'Minor retrofit'!$S$19,"")))&amp;IF(F91="Scenario1PBT6",'Minor retrofit'!$T$19,IF(F91="Scenario2PBT6",'Minor retrofit'!$U$19,IF(F91="Scenario3PBT6",'Minor retrofit'!$V$19,"")))&amp;IF(F91="Scenario1PBT7",'Minor retrofit'!$W$19,IF(F91="Scenario2PBT7",'Minor retrofit'!$X$19,IF(F91="Scenario3PBT7",'Minor retrofit'!$Y$19,"")))&amp;IF(F91="Scenario1PBT8",'Minor retrofit'!$Z$19,IF(F91="Scenario2PBT8",'Minor retrofit'!$AA$19,IF(F91="Scenario3PBT8",'Minor retrofit'!$AB$19,"")))&amp;IF(F91="Scenario1PBT9",'Minor retrofit'!$AC$19,IF(F91="Scenario2PBT9",'Minor retrofit'!$AD$19,IF(F91="Scenario3PBT9",'Minor retrofit'!$AE$19,"")))&amp;IF(F91="Scenario1PBT10",'Minor retrofit'!$AF$19,IF(F91="Scenario2PBT10",'Minor retrofit'!$AG$19,IF(F91="Scenario3PBT10",'Minor retrofit'!$AH$19,"")))&amp;IF(F91="Scenario1PBT11",'Minor retrofit'!$AI$19,IF(F91="Scenario2PBT11",'Minor retrofit'!$AJ$19,IF(F91="Scenario3PBT11",'Minor retrofit'!$AK$19,"")))&amp;IF(F91="Scenario1PBT12",'Minor retrofit'!$AL$19,IF(F91="Scenario2PBT12",'Minor retrofit'!$AM$19,IF(F91="Scenario3PBT12",'Minor retrofit'!$AN$19,"")))&amp;IF(F91="Scenario1PBT13",'Minor retrofit'!$AO$19,IF(F91="Scenario2PBT13",'Minor retrofit'!$AP$19,IF(F91="Scenario3PBT13",'Minor retrofit'!$AQ$19,"")))&amp;IF(F91="Scenario1PBT14",'Minor retrofit'!$AR$19,IF(F91="Scenario2PBT14",'Minor retrofit'!$AS$19,IF(F91="Scenario3PBT14",'Minor retrofit'!$AT$19,"")))&amp;IF(F91="Scenario1PBT15",'Minor retrofit'!$AU$19,IF(F91="Scenario2PBT15",'Minor retrofit'!$AV$19,IF(F91="Scenario3PBT15",'Minor retrofit'!$AW$19,"")))</f>
        <v/>
      </c>
      <c r="L91" s="117">
        <f t="shared" si="51"/>
        <v>0</v>
      </c>
      <c r="M91" s="117" t="str">
        <f>IF(F91="Scenario1PBT1",'Minor retrofit'!$E$21,IF(F91="Scenario2PBT1",'Minor retrofit'!$F$21,IF(F91="Scenario3PBT1",'Minor retrofit'!$G$21,"")))&amp;IF(F91="Scenario1PBT2",'Minor retrofit'!$H$21,IF(F91="Scenario2PBT2",'Minor retrofit'!$I$21,IF(F91="Scenario3PBT2",'Minor retrofit'!$J$21,"")))&amp;IF(F91="Scenario1PBT3",'Minor retrofit'!$K$21,IF(F91="Scenario2PBT3",'Minor retrofit'!$L$21,IF(F91="Scenario3PBT3",'Minor retrofit'!$M$21,"")))&amp;IF(F91="Scenario1PBT4",'Minor retrofit'!$N$21,IF(F91="Scenario2PBT4",'Minor retrofit'!$O$21,IF(F91="Scenario3PBT4",'Minor retrofit'!$P$21,"")))&amp;IF(F91="Scenario1PBT5",'Minor retrofit'!$Q$21,IF(F91="Scenario2PBT5",'Minor retrofit'!$R$21,IF(F91="Scenario3PBT5",'Minor retrofit'!$S$21,"")))&amp;IF(F91="Scenario1PBT6",'Minor retrofit'!$T$21,IF(F91="Scenario2PBT6",'Minor retrofit'!$U$21,IF(F91="Scenario3PBT6",'Minor retrofit'!$V$21,"")))&amp;IF(F91="Scenario1PBT7",'Minor retrofit'!$W$21,IF(F91="Scenario2PBT7",'Minor retrofit'!$X$21,IF(F91="Scenario3PBT7",'Minor retrofit'!$Y$21,"")))&amp;IF(F91="Scenario1PBT8",'Minor retrofit'!$Z$21,IF(F91="Scenario2PBT8",'Minor retrofit'!$AA$21,IF(F91="Scenario3PBT8",'Minor retrofit'!$AB$21,"")))&amp;IF(F91="Scenario1PBT9",'Minor retrofit'!$AC$21,IF(F91="Scenario2PBT9",'Minor retrofit'!$AD$21,IF(F91="Scenario3PBT9",'Minor retrofit'!$AE$21,"")))&amp;IF(F91="Scenario1PBT10",'Minor retrofit'!$AF$21,IF(F91="Scenario2PBT10",'Minor retrofit'!$AG$21,IF(F91="Scenario3PBT10",'Minor retrofit'!$AH$21,"")))&amp;IF(F91="Scenario1PBT11",'Minor retrofit'!$AI$21,IF(F91="Scenario2PBT11",'Minor retrofit'!$AJ$21,IF(F91="Scenario3PBT11",'Minor retrofit'!$AK$21,"")))&amp;IF(F91="Scenario1PBT12",'Minor retrofit'!$AL$21,IF(F91="Scenario2PBT12",'Minor retrofit'!$AM$21,IF(F91="Scenario3PBT12",'Minor retrofit'!$AN$21,"")))&amp;IF(F91="Scenario1PBT13",'Minor retrofit'!$AO$21,IF(F91="Scenario2PBT13",'Minor retrofit'!$AP$21,IF(F91="Scenario3PBT13",'Minor retrofit'!$AQ$21,"")))&amp;IF(F91="Scenario1PBT14",'Minor retrofit'!$AR$21,IF(F91="Scenario2PBT14",'Minor retrofit'!$AS$21,IF(F91="Scenario3PBT14",'Minor retrofit'!$AT$21,"")))&amp;IF(F91="Scenario1PBT15",'Minor retrofit'!$AU$21,IF(F91="Scenario2PBT15",'Minor retrofit'!$AV$21,IF(F91="Scenario3PBT15",'Minor retrofit'!$AW$21,"")))</f>
        <v/>
      </c>
      <c r="N91" s="118">
        <f t="shared" si="52"/>
        <v>0</v>
      </c>
      <c r="O91" s="206" t="str">
        <f>IF(F91="Scenario1PBT1",'Minor retrofit'!$E$24,IF(F91="Scenario2PBT1",'Minor retrofit'!$F$24,IF(F91="Scenario3PBT1",'Minor retrofit'!$G$24,"")))&amp;IF(F91="Scenario1PBT2",'Minor retrofit'!$H$24,IF(F91="Scenario2PBT2",'Minor retrofit'!$I$24,IF(F91="Scenario3PBT2",'Minor retrofit'!$J$24,"")))&amp;IF(F91="Scenario1PBT3",'Minor retrofit'!$K$24,IF(F91="Scenario2PBT3",'Minor retrofit'!$L$24,IF(F91="Scenario3PBT3",'Minor retrofit'!$M$24,"")))&amp;IF(F91="Scenario1PBT4",'Minor retrofit'!$N$24,IF(F91="Scenario2PBT4",'Minor retrofit'!$O$24,IF(F91="Scenario3PBT4",'Minor retrofit'!$P$24,"")))&amp;IF(F91="Scenario1PBT5",'Minor retrofit'!$Q$24,IF(F91="Scenario2PBT5",'Minor retrofit'!$R$24,IF(F91="Scenario3PBT5",'Minor retrofit'!$S$24,"")))&amp;IF(F91="Scenario1PBT6",'Minor retrofit'!$T$24,IF(F91="Scenario2PBT6",'Minor retrofit'!$U$24,IF(F91="Scenario3PBT6",'Minor retrofit'!$V$24,"")))&amp;IF(F91="Scenario1PBT7",'Minor retrofit'!$W$24,IF(F91="Scenario2PBT7",'Minor retrofit'!$X$24,IF(F91="Scenario3PBT7",'Minor retrofit'!$Y$24,"")))&amp;IF(F91="Scenario1PBT8",'Minor retrofit'!$Z$24,IF(F91="Scenario2PBT8",'Minor retrofit'!$AA$24,IF(F91="Scenario3PBT8",'Minor retrofit'!$AB$24,"")))&amp;IF(F91="Scenario1PBT9",'Minor retrofit'!$AC$24,IF(F91="Scenario2PBT9",'Minor retrofit'!$AD$24,IF(F91="Scenario3PBT9",'Minor retrofit'!$AE$24,"")))&amp;IF(F91="Scenario1PBT10",'Minor retrofit'!$AF$24,IF(F91="Scenario2PBT10",'Minor retrofit'!$AG$24,IF(F91="Scenario3PBT10",'Minor retrofit'!$AH$24,"")))&amp;IF(F91="Scenario1PBT11",'Minor retrofit'!$AI$24,IF(F91="Scenario2PBT11",'Minor retrofit'!$AJ$24,IF(F91="Scenario3PBT11",'Minor retrofit'!$AK$24,"")))&amp;IF(F91="Scenario1PBT12",'Minor retrofit'!$AL$24,IF(F91="Scenario2PBT12",'Minor retrofit'!$AM$24,IF(F91="Scenario3PBT12",'Minor retrofit'!$AN$24,"")))&amp;IF(F91="Scenario1PBT13",'Minor retrofit'!$AO$24,IF(F91="Scenario2PBT13",'Minor retrofit'!$AP$24,IF(F91="Scenario3PBT13",'Minor retrofit'!$AQ$24,"")))&amp;IF(F91="Scenario1PBT14",'Minor retrofit'!$AR$24,IF(F91="Scenario2PBT14",'Minor retrofit'!$AS$24,IF(F91="Scenario3PBT14",'Minor retrofit'!$AT$24,"")))&amp;IF(F91="Scenario1PBT15",'Minor retrofit'!$AU$24,IF(F91="Scenario2PBT15",'Minor retrofit'!$AV$24,IF(F91="Scenario3PBT15",'Minor retrofit'!$AW$24,"")))</f>
        <v/>
      </c>
      <c r="P91" s="117">
        <f t="shared" si="53"/>
        <v>0</v>
      </c>
      <c r="Q91" s="117" t="str">
        <f>IF(F91="Scenario1PBT1",'Minor retrofit'!$E$26,IF(F91="Scenario2PBT1",'Minor retrofit'!$F$26,IF(F91="Scenario3PBT1",'Minor retrofit'!$G$26,"")))&amp;IF(F91="Scenario1PBT2",'Minor retrofit'!$H$26,IF(F91="Scenario2PBT2",'Minor retrofit'!$I$26,IF(F91="Scenario3PBT2",'Minor retrofit'!$J$26,"")))&amp;IF(F91="Scenario1PBT3",'Minor retrofit'!$K$26,IF(F91="Scenario2PBT3",'Minor retrofit'!$L$26,IF(F91="Scenario3PBT3",'Minor retrofit'!$M$26,"")))&amp;IF(F91="Scenario1PBT4",'Minor retrofit'!$N$26,IF(F91="Scenario2PBT4",'Minor retrofit'!$O$26,IF(F91="Scenario3PBT4",'Minor retrofit'!$P$26,"")))&amp;IF(F91="Scenario1PBT5",'Minor retrofit'!$Q$26,IF(F91="Scenario2PBT5",'Minor retrofit'!$R$26,IF(F91="Scenario3PBT5",'Minor retrofit'!$S$26,"")))&amp;IF(F91="Scenario1PBT6",'Minor retrofit'!$T$26,IF(F91="Scenario2PBT6",'Minor retrofit'!$U$26,IF(F91="Scenario3PBT6",'Minor retrofit'!$V$26,"")))&amp;IF(F91="Scenario1PBT7",'Minor retrofit'!$W$26,IF(F91="Scenario2PBT7",'Minor retrofit'!$X$26,IF(F91="Scenario3PBT7",'Minor retrofit'!$Y$26,"")))&amp;IF(F91="Scenario1PBT8",'Minor retrofit'!$Z$26,IF(F91="Scenario2PBT8",'Minor retrofit'!$AA$26,IF(F91="Scenario3PBT8",'Minor retrofit'!$AB$26,"")))&amp;IF(F91="Scenario1PBT9",'Minor retrofit'!$AC$26,IF(F91="Scenario2PBT9",'Minor retrofit'!$AD$26,IF(F91="Scenario3PBT9",'Minor retrofit'!$AE$26,"")))&amp;IF(F91="Scenario1PBT10",'Minor retrofit'!$AF$26,IF(F91="Scenario2PBT10",'Minor retrofit'!$AG$26,IF(F91="Scenario3PBT10",'Minor retrofit'!$AH$26,"")))&amp;IF(F91="Scenario1PBT11",'Minor retrofit'!$AI$26,IF(F91="Scenario2PBT11",'Minor retrofit'!$AJ$26,IF(F91="Scenario3PBT11",'Minor retrofit'!$AK$26,"")))&amp;IF(F91="Scenario1PBT12",'Minor retrofit'!$AL$26,IF(F91="Scenario2PBT12",'Minor retrofit'!$AM$26,IF(F91="Scenario3PBT12",'Minor retrofit'!$AN$26,"")))&amp;IF(F91="Scenario1PBT13",'Minor retrofit'!$AO$26,IF(F91="Scenario2PBT13",'Minor retrofit'!$AP$26,IF(F91="Scenario3PBT13",'Minor retrofit'!$AQ$26,"")))&amp;IF(F91="Scenario1PBT14",'Minor retrofit'!$AR$26,IF(F91="Scenario2PBT14",'Minor retrofit'!$AS$26,IF(F91="Scenario3PBT14",'Minor retrofit'!$AT$26,"")))&amp;IF(F91="Scenario1PBT15",'Minor retrofit'!$AU$26,IF(F91="Scenario2PBT15",'Minor retrofit'!$AV$26,IF(F91="Scenario3PBT15",'Minor retrofit'!$AW$26,"")))</f>
        <v/>
      </c>
      <c r="R91" s="117">
        <f t="shared" si="54"/>
        <v>0</v>
      </c>
      <c r="S91" s="117" t="str">
        <f>IF(F91="Scenario1PBT1",'Minor retrofit'!$E$28,IF(F91="Scenario2PBT1",'Minor retrofit'!$F$28,IF(F91="Scenario3PBT1",'Minor retrofit'!$G$28,"")))&amp;IF(F91="Scenario1PBT2",'Minor retrofit'!$H$28,IF(F91="Scenario2PBT2",'Minor retrofit'!$I$28,IF(F91="Scenario3PBT2",'Minor retrofit'!$J$28,"")))&amp;IF(F91="Scenario1PBT3",'Minor retrofit'!$K$28,IF(F91="Scenario2PBT3",'Minor retrofit'!$L$28,IF(F91="Scenario3PBT3",'Minor retrofit'!$M$28,"")))&amp;IF(F91="Scenario1PBT4",'Minor retrofit'!$N$28,IF(F91="Scenario2PBT4",'Minor retrofit'!$O$28,IF(F91="Scenario3PBT4",'Minor retrofit'!$P$28,"")))&amp;IF(F91="Scenario1PBT5",'Minor retrofit'!$Q$28,IF(F91="Scenario2PBT5",'Minor retrofit'!$R$28,IF(F91="Scenario3PBT5",'Minor retrofit'!$S$28,"")))&amp;IF(F91="Scenario1PBT6",'Minor retrofit'!$T$28,IF(F91="Scenario2PBT6",'Minor retrofit'!$U$28,IF(F91="Scenario3PBT6",'Minor retrofit'!$V$28,"")))&amp;IF(F91="Scenario1PBT7",'Minor retrofit'!$W$28,IF(F91="Scenario2PBT7",'Minor retrofit'!$X$28,IF(F91="Scenario3PBT7",'Minor retrofit'!$Y$28,"")))&amp;IF(F91="Scenario1PBT8",'Minor retrofit'!$Z$28,IF(F91="Scenario2PBT8",'Minor retrofit'!$AA$28,IF(F91="Scenario3PBT8",'Minor retrofit'!$AB$28,"")))&amp;IF(F91="Scenario1PBT9",'Minor retrofit'!$AC$28,IF(F91="Scenario2PBT9",'Minor retrofit'!$AD$28,IF(F91="Scenario3PBT9",'Minor retrofit'!$AE$28,"")))&amp;IF(F91="Scenario1PBT10",'Minor retrofit'!$AF$28,IF(F91="Scenario2PBT10",'Minor retrofit'!$AG$28,IF(F91="Scenario3PBT10",'Minor retrofit'!$AH$28,"")))&amp;IF(F91="Scenario1PBT11",'Minor retrofit'!$AI$28,IF(F91="Scenario2PBT11",'Minor retrofit'!$AJ$28,IF(F91="Scenario3PBT11",'Minor retrofit'!$AK$28,"")))&amp;IF(F91="Scenario1PBT12",'Minor retrofit'!$AL$28,IF(F91="Scenario2PBT12",'Minor retrofit'!$AM$28,IF(F91="Scenario3PBT12",'Minor retrofit'!$AN$28,"")))&amp;IF(F91="Scenario1PBT13",'Minor retrofit'!$AO$28,IF(F91="Scenario2PBT13",'Minor retrofit'!$AP$28,IF(F91="Scenario3PBT13",'Minor retrofit'!$AQ$28,"")))&amp;IF(F91="Scenario1PBT14",'Minor retrofit'!$AR$28,IF(F91="Scenario2PBT14",'Minor retrofit'!$AS$28,IF(F91="Scenario3PBT14",'Minor retrofit'!$AT$28,"")))&amp;IF(F91="Scenario1PBT15",'Minor retrofit'!$AU$28,IF(F91="Scenario2PBT15",'Minor retrofit'!$AV$28,IF(F91="Scenario3PBT15",'Minor retrofit'!$AW$28,"")))</f>
        <v/>
      </c>
      <c r="T91" s="207">
        <f t="shared" si="55"/>
        <v>0</v>
      </c>
      <c r="U91" s="206" t="str">
        <f>IF(F91="Scenario1PBT1",'Minor retrofit'!$E$39,IF(F91="Scenario2PBT1",'Minor retrofit'!$F$39,IF(F91="Scenario3PBT1",'Minor retrofit'!$G$39,"")))&amp;IF(F91="Scenario1PBT2",'Minor retrofit'!$H$39,IF(F91="Scenario2PBT2",'Minor retrofit'!$I$39,IF(F91="Scenario3PBT2",'Minor retrofit'!$J$39,"")))&amp;IF(F91="Scenario1PBT3",'Minor retrofit'!$K$39,IF(F91="Scenario2PBT3",'Minor retrofit'!$L$39,IF(F91="Scenario3PBT3",'Minor retrofit'!$M$39,"")))&amp;IF(F91="Scenario1PBT4",'Minor retrofit'!$N$39,IF(F91="Scenario2PBT4",'Minor retrofit'!$O$39,IF(F91="Scenario3PBT4",'Minor retrofit'!$P$39,"")))&amp;IF(F91="Scenario1PBT5",'Minor retrofit'!$Q$39,IF(F91="Scenario2PBT5",'Minor retrofit'!$R$39,IF(F91="Scenario3PBT5",'Minor retrofit'!$S$39,"")))&amp;IF(F91="Scenario1PBT6",'Minor retrofit'!$T$39,IF(F91="Scenario2PBT6",'Minor retrofit'!$U$39,IF(F91="Scenario3PBT6",'Minor retrofit'!$V$39,"")))&amp;IF(F91="Scenario1PBT7",'Minor retrofit'!$W$39,IF(F91="Scenario2PBT7",'Minor retrofit'!$X$39,IF(F91="Scenario3PBT7",'Minor retrofit'!$Y$39,"")))&amp;IF(F91="Scenario1PBT8",'Minor retrofit'!$Z$39,IF(F91="Scenario2PBT8",'Minor retrofit'!$AA$39,IF(F91="Scenario3PBT8",'Minor retrofit'!$AB$39,"")))&amp;IF(F91="Scenario1PBT9",'Minor retrofit'!$AC$39,IF(F91="Scenario2PBT9",'Minor retrofit'!$AD$39,IF(F91="Scenario3PBT9",'Minor retrofit'!$AE$39,"")))&amp;IF(F91="Scenario1PBT10",'Minor retrofit'!$AF$39,IF(F91="Scenario2PBT10",'Minor retrofit'!$AG$39,IF(F91="Scenario3PBT10",'Minor retrofit'!$AH$39,"")))&amp;IF(F91="Scenario1PBT11",'Minor retrofit'!$AI$39,IF(F91="Scenario2PBT11",'Minor retrofit'!$AJ$39,IF(F91="Scenario3PBT11",'Minor retrofit'!$AK$39,"")))&amp;IF(F91="Scenario1PBT12",'Minor retrofit'!$AL$39,IF(F91="Scenario2PBT12",'Minor retrofit'!$AM$39,IF(F91="Scenario3PBT12",'Minor retrofit'!$AN$39,"")))&amp;IF(F91="Scenario1PBT13",'Minor retrofit'!$AO$39,IF(F91="Scenario2PBT13",'Minor retrofit'!$AP$39,IF(F91="Scenario3PBT13",'Minor retrofit'!$AQ$39,"")))&amp;IF(F91="Scenario1PBT14",'Minor retrofit'!$AR$39,IF(F91="Scenario2PBT14",'Minor retrofit'!$AS$39,IF(F91="Scenario3PBT14",'Minor retrofit'!$AT$39,"")))&amp;IF(F91="Scenario1PBT15",'Minor retrofit'!$AU$39,IF(F91="Scenario2PBT15",'Minor retrofit'!$AV$39,IF(F91="Scenario3PBT15",'Minor retrofit'!$AW$39,"")))</f>
        <v/>
      </c>
      <c r="V91" s="117">
        <f t="shared" si="56"/>
        <v>0</v>
      </c>
      <c r="W91" s="117" t="str">
        <f>IF(F91="Scenario1PBT1",'Minor retrofit'!$E$41,IF(F91="Scenario2PBT1",'Minor retrofit'!$F$41,IF(F91="Scenario3PBT1",'Minor retrofit'!$G$41,"")))&amp;IF(F91="Scenario1PBT2",'Minor retrofit'!$H$41,IF(F91="Scenario2PBT2",'Minor retrofit'!$I$41,IF(F91="Scenario3PBT2",'Minor retrofit'!$J$41,"")))&amp;IF(F91="Scenario1PBT3",'Minor retrofit'!$K$41,IF(F91="Scenario2PBT3",'Minor retrofit'!$L$41,IF(F91="Scenario3PBT3",'Minor retrofit'!$M$41,"")))&amp;IF(F91="Scenario1PBT4",'Minor retrofit'!$N$41,IF(F91="Scenario2PBT4",'Minor retrofit'!$O$41,IF(F91="Scenario3PBT4",'Minor retrofit'!$P$41,"")))&amp;IF(F91="Scenario1PBT5",'Minor retrofit'!$Q$41,IF(F91="Scenario2PBT5",'Minor retrofit'!$R$41,IF(F91="Scenario3PBT5",'Minor retrofit'!$S$41,"")))&amp;IF(F91="Scenario1PBT6",'Minor retrofit'!$T$41,IF(F91="Scenario2PBT6",'Minor retrofit'!$U$41,IF(F91="Scenario3PBT6",'Minor retrofit'!$V$41,"")))&amp;IF(F91="Scenario1PBT7",'Minor retrofit'!$W$41,IF(F91="Scenario2PBT7",'Minor retrofit'!$X$41,IF(F91="Scenario3PBT7",'Minor retrofit'!$Y$41,"")))&amp;IF(F91="Scenario1PBT8",'Minor retrofit'!$Z$41,IF(F91="Scenario2PBT8",'Minor retrofit'!$AA$41,IF(F91="Scenario3PBT8",'Minor retrofit'!$AB$41,"")))&amp;IF(F91="Scenario1PBT9",'Minor retrofit'!$AC$41,IF(F91="Scenario2PBT9",'Minor retrofit'!$AD$41,IF(F91="Scenario3PBT9",'Minor retrofit'!$AE$41,"")))&amp;IF(F91="Scenario1PBT10",'Minor retrofit'!$AF$41,IF(F91="Scenario2PBT10",'Minor retrofit'!$AG$41,IF(F91="Scenario3PBT10",'Minor retrofit'!$AH$41,"")))&amp;IF(F91="Scenario1PBT11",'Minor retrofit'!$AI$41,IF(F91="Scenario2PBT11",'Minor retrofit'!$AJ$41,IF(F91="Scenario3PBT11",'Minor retrofit'!$AK$41,"")))&amp;IF(F91="Scenario1PBT12",'Minor retrofit'!$AL$41,IF(F91="Scenario2PBT12",'Minor retrofit'!$AM$41,IF(F91="Scenario3PBT12",'Minor retrofit'!$AN$41,"")))&amp;IF(F91="Scenario1PBT13",'Minor retrofit'!$AO$41,IF(F91="Scenario2PBT13",'Minor retrofit'!$AP$41,IF(F91="Scenario3PBT13",'Minor retrofit'!$AQ$41,"")))&amp;IF(F91="Scenario1PBT14",'Minor retrofit'!$AR$41,IF(F91="Scenario2PBT14",'Minor retrofit'!$AS$41,IF(F91="Scenario3PBT14",'Minor retrofit'!$AT$41,"")))&amp;IF(F91="Scenario1PBT15",'Minor retrofit'!$AU$41,IF(F91="Scenario2PBT15",'Minor retrofit'!$AV$41,IF(F91="Scenario3PBT15",'Minor retrofit'!$AW$41,"")))</f>
        <v/>
      </c>
      <c r="X91" s="117">
        <f t="shared" si="57"/>
        <v>0</v>
      </c>
      <c r="Y91" s="117" t="str">
        <f>IF(F91="Scenario1PBT1",'Minor retrofit'!$E$43,IF(F91="Scenario2PBT1",'Minor retrofit'!$F$43,IF(F91="Scenario3PBT1",'Minor retrofit'!$G$43,"")))&amp;IF(F91="Scenario1PBT2",'Minor retrofit'!$H$43,IF(F91="Scenario2PBT2",'Minor retrofit'!$I$43,IF(F91="Scenario3PBT2",'Minor retrofit'!$J$43,"")))&amp;IF(F91="Scenario1PBT3",'Minor retrofit'!$K$43,IF(F91="Scenario2PBT3",'Minor retrofit'!$L$43,IF(F91="Scenario3PBT3",'Minor retrofit'!$M$43,"")))&amp;IF(F91="Scenario1PBT4",'Minor retrofit'!$N$43,IF(F91="Scenario2PBT4",'Minor retrofit'!$O$43,IF(F91="Scenario3PBT4",'Minor retrofit'!$P$43,"")))&amp;IF(F91="Scenario1PBT5",'Minor retrofit'!$Q$43,IF(F91="Scenario2PBT5",'Minor retrofit'!$R$43,IF(F91="Scenario3PBT5",'Minor retrofit'!$S$43,"")))&amp;IF(F91="Scenario1PBT6",'Minor retrofit'!$T$43,IF(F91="Scenario2PBT6",'Minor retrofit'!$U$43,IF(F91="Scenario3PBT6",'Minor retrofit'!$V$43,"")))&amp;IF(F91="Scenario1PBT7",'Minor retrofit'!$W$43,IF(F91="Scenario2PBT7",'Minor retrofit'!$X$43,IF(F91="Scenario3PBT7",'Minor retrofit'!$Y$43,"")))&amp;IF(F91="Scenario1PBT8",'Minor retrofit'!$Z$43,IF(F91="Scenario2PBT8",'Minor retrofit'!$AA$43,IF(F91="Scenario3PBT8",'Minor retrofit'!$AB$43,"")))&amp;IF(F91="Scenario1PBT9",'Minor retrofit'!$AC$43,IF(F91="Scenario2PBT9",'Minor retrofit'!$AD$43,IF(F91="Scenario3PBT9",'Minor retrofit'!$AE$43,"")))&amp;IF(F91="Scenario1PBT10",'Minor retrofit'!$AF$43,IF(F91="Scenario2PBT10",'Minor retrofit'!$AG$43,IF(F91="Scenario3PBT10",'Minor retrofit'!$AH$43,"")))&amp;IF(F91="Scenario1PBT11",'Minor retrofit'!$AI$43,IF(F91="Scenario2PBT11",'Minor retrofit'!$AJ$43,IF(F91="Scenario3PBT11",'Minor retrofit'!$AK$43,"")))&amp;IF(F91="Scenario1PBT12",'Minor retrofit'!$AL$43,IF(F91="Scenario2PBT12",'Minor retrofit'!$AM$43,IF(F91="Scenario3PBT12",'Minor retrofit'!$AN$43,"")))&amp;IF(F91="Scenario1PBT13",'Minor retrofit'!$AO$43,IF(F91="Scenario2PBT13",'Minor retrofit'!$AP$43,IF(F91="Scenario3PBT13",'Minor retrofit'!$AQ$43,"")))&amp;IF(F91="Scenario1PBT14",'Minor retrofit'!$AR$43,IF(F91="Scenario2PBT14",'Minor retrofit'!$AS$43,IF(F91="Scenario3PBT14",'Minor retrofit'!$AT$43,"")))&amp;IF(F91="Scenario1PBT15",'Minor retrofit'!$AU$43,IF(F91="Scenario2PBT15",'Minor retrofit'!$AV$43,IF(F91="Scenario3PBT15",'Minor retrofit'!$AW$43,"")))</f>
        <v/>
      </c>
      <c r="Z91" s="117">
        <f t="shared" si="58"/>
        <v>0</v>
      </c>
      <c r="AA91" s="178" t="str">
        <f>IF(F91="Scenario1PBT1",'Minor retrofit'!$E$102,IF(F91="Scenario2PBT1",'Minor retrofit'!$F$102,IF(F91="Scenario3PBT1",'Minor retrofit'!$G$102,"")))&amp;IF(F91="Scenario1PBT2",'Minor retrofit'!$H$102,IF(F91="Scenario2PBT2",'Minor retrofit'!$I$102,IF(F91="Scenario3PBT2",'Minor retrofit'!$J$102,"")))&amp;IF(F91="Scenario1PBT3",'Minor retrofit'!$K$102,IF(F91="Scenario2PBT3",'Minor retrofit'!$L$102,IF(F91="Scenario3PBT3",'Minor retrofit'!$M$102,"")))&amp;IF(F91="Scenario1PBT4",'Minor retrofit'!$N$102,IF(F91="Scenario2PBT4",'Minor retrofit'!$O$102,IF(F91="Scenario3PBT4",'Minor retrofit'!$P$102,"")))&amp;IF(F91="Scenario1PBT5",'Minor retrofit'!$Q$102,IF(F91="Scenario2PBT5",'Minor retrofit'!$R$102,IF(F91="Scenario3PBT5",'Minor retrofit'!$S$102,"")))&amp;IF(F91="Scenario1PBT6",'Minor retrofit'!$T$102,IF(F91="Scenario2PBT6",'Minor retrofit'!$U$102,IF(F91="Scenario3PBT6",'Minor retrofit'!$V$102,"")))&amp;IF(F91="Scenario1PBT7",'Minor retrofit'!$W$102,IF(F91="Scenario2PBT7",'Minor retrofit'!$X$102,IF(F91="Scenario3PBT7",'Minor retrofit'!$Y$102,"")))&amp;IF(F91="Scenario1PBT8",'Minor retrofit'!$Z$102,IF(F91="Scenario2PBT8",'Minor retrofit'!$AA$102,IF(F91="Scenario3PBT8",'Minor retrofit'!$AB$102,"")))&amp;IF(F91="Scenario1PBT9",'Minor retrofit'!$AC$102,IF(F91="Scenario2PBT9",'Minor retrofit'!$AD$102,IF(F91="Scenario3PBT9",'Minor retrofit'!$AE$102,"")))&amp;IF(F91="Scenario1PBT10",'Minor retrofit'!$AF$102,IF(F91="Scenario2PBT10",'Minor retrofit'!$AG$102,IF(F91="Scenario3PBT10",'Minor retrofit'!$AH$102,"")))&amp;IF(F91="Scenario1PBT11",'Minor retrofit'!$AI$102,IF(F91="Scenario2PBT11",'Minor retrofit'!$AJ$102,IF(F91="Scenario3PBT11",'Minor retrofit'!$AK$102,"")))&amp;IF(F91="Scenario1PBT12",'Minor retrofit'!$AL$102,IF(F91="Scenario2PBT12",'Minor retrofit'!$AM$102,IF(F91="Scenario3PBT12",'Minor retrofit'!$AN$102,"")))&amp;IF(F91="Scenario1PBT13",'Minor retrofit'!$AO$102,IF(F91="Scenario2PBT13",'Minor retrofit'!$AP$102,IF(F91="Scenario3PBT13",'Minor retrofit'!$AQ$102,"")))&amp;IF(F91="Scenario1PBT14",'Minor retrofit'!$AR$102,IF(F91="Scenario2PBT14",'Minor retrofit'!$AS$102,IF(F91="Scenario3PBT14",'Minor retrofit'!$AT$102,"")))&amp;IF(F91="Scenario1PBT15",'Minor retrofit'!$AU$102,IF(F91="Scenario2PBT15",'Minor retrofit'!$AV$102,IF(F91="Scenario3PBT15",'Minor retrofit'!$AW$102,"")))</f>
        <v/>
      </c>
      <c r="AB91" s="179">
        <f t="shared" si="59"/>
        <v>0</v>
      </c>
      <c r="AC91" s="363" t="str">
        <f t="shared" si="73"/>
        <v/>
      </c>
      <c r="AD91" s="353">
        <f>IF(AC91="",IFERROR('Projection_Base-case'!G92-G91,0),0)</f>
        <v>0</v>
      </c>
      <c r="AE91" s="350">
        <f t="shared" si="60"/>
        <v>0</v>
      </c>
      <c r="AF91" s="361">
        <f>IFERROR(100*AD91/'Projection_Base-case'!G92,0)</f>
        <v>0</v>
      </c>
      <c r="AG91" s="352">
        <f>IF(AC91="",IFERROR('Projection_Base-case'!I92-I91,0),0)</f>
        <v>0</v>
      </c>
      <c r="AH91" s="353">
        <f t="shared" si="61"/>
        <v>0</v>
      </c>
      <c r="AI91" s="361">
        <f>IFERROR(100*AG91/'Projection_Base-case'!I92,0)</f>
        <v>0</v>
      </c>
      <c r="AJ91" s="352">
        <f>IF(AC91="",IFERROR('Projection_Base-case'!K92-K91,0),0)</f>
        <v>0</v>
      </c>
      <c r="AK91" s="353">
        <f t="shared" si="62"/>
        <v>0</v>
      </c>
      <c r="AL91" s="361">
        <f>IFERROR(100*AJ91/'Projection_Base-case'!K92,0)</f>
        <v>0</v>
      </c>
      <c r="AM91" s="352">
        <f>-IF(AC91="",IFERROR('Projection_Base-case'!M92-M91,0),0)</f>
        <v>0</v>
      </c>
      <c r="AN91" s="353">
        <f t="shared" si="63"/>
        <v>0</v>
      </c>
      <c r="AO91" s="354">
        <f>IFERROR(IF('Projection_Base-case'!N92&gt;0,100*AN91/'Projection_Base-case'!N92,100*AN91/N91),0)</f>
        <v>0</v>
      </c>
      <c r="AP91" s="355">
        <f>IF(AC91="",IFERROR('Projection_Base-case'!O92-O91,0),0)</f>
        <v>0</v>
      </c>
      <c r="AQ91" s="356">
        <f t="shared" si="64"/>
        <v>0</v>
      </c>
      <c r="AR91" s="356">
        <f>IFERROR(100*AP91/'Projection_Base-case'!O92,0)</f>
        <v>0</v>
      </c>
      <c r="AS91" s="355">
        <f>IF(AC91="",IFERROR('Projection_Base-case'!Q92-Q91,0),0)</f>
        <v>0</v>
      </c>
      <c r="AT91" s="356">
        <f t="shared" si="65"/>
        <v>0</v>
      </c>
      <c r="AU91" s="356">
        <f>IFERROR(100*AS91/'Projection_Base-case'!Q92,0)</f>
        <v>0</v>
      </c>
      <c r="AV91" s="355">
        <f>IF(AC91="",IFERROR('Projection_Base-case'!S92-S91,0),0)</f>
        <v>0</v>
      </c>
      <c r="AW91" s="356">
        <f t="shared" si="66"/>
        <v>0</v>
      </c>
      <c r="AX91" s="357">
        <f>IFERROR(100*AV91/'Projection_Base-case'!S92,0)</f>
        <v>0</v>
      </c>
      <c r="AY91" s="358">
        <f>IF(AC91="",IFERROR('Projection_Base-case'!U92-U91,0),0)</f>
        <v>0</v>
      </c>
      <c r="AZ91" s="359">
        <f t="shared" si="67"/>
        <v>0</v>
      </c>
      <c r="BA91" s="359">
        <f>IFERROR(100*AY91/'Projection_Base-case'!U92,0)</f>
        <v>0</v>
      </c>
      <c r="BB91" s="358">
        <f>IF(AC91="",IFERROR('Projection_Base-case'!W92-W91,0),0)</f>
        <v>0</v>
      </c>
      <c r="BC91" s="359">
        <f t="shared" si="68"/>
        <v>0</v>
      </c>
      <c r="BD91" s="359">
        <f>IFERROR(100*BB91/'Projection_Base-case'!W92,0)</f>
        <v>0</v>
      </c>
      <c r="BE91" s="358">
        <f>IF(AC91="",IFERROR('Projection_Base-case'!Y92-Y91,0),0)</f>
        <v>0</v>
      </c>
      <c r="BF91" s="359">
        <f t="shared" si="69"/>
        <v>0</v>
      </c>
      <c r="BG91" s="359">
        <f>IFERROR(100*BE91/'Projection_Base-case'!Y92,0)</f>
        <v>0</v>
      </c>
      <c r="BH91" s="359">
        <f t="shared" si="70"/>
        <v>0</v>
      </c>
      <c r="BI91" s="360">
        <f t="shared" si="71"/>
        <v>0</v>
      </c>
    </row>
    <row r="92" spans="1:61">
      <c r="A92" s="205">
        <v>88</v>
      </c>
      <c r="B92" s="347">
        <f>IF('Projection_Base-case'!B93&lt;&gt;"",'Projection_Base-case'!B93,0)</f>
        <v>0</v>
      </c>
      <c r="C92" s="347">
        <f>IF('Projection_Base-case'!C93&lt;&gt;"",'Projection_Base-case'!C93,0)</f>
        <v>0</v>
      </c>
      <c r="D92" s="365">
        <f>IF('Projection_Base-case'!D93&lt;&gt;"",'Projection_Base-case'!D93,0)</f>
        <v>0</v>
      </c>
      <c r="E92" s="369"/>
      <c r="F92" s="367" t="str">
        <f t="shared" si="72"/>
        <v>0</v>
      </c>
      <c r="G92" s="206" t="str">
        <f>IF(F92="Scenario1PBT1",'Minor retrofit'!$E$7,IF(F92="Scenario2PBT1",'Minor retrofit'!$F$7,IF(F92="Scenario3PBT1",'Minor retrofit'!$G$7,"")))&amp;IF(F92="Scenario1PBT2",'Minor retrofit'!$H$7,IF(F92="Scenario2PBT2",'Minor retrofit'!$I$7,IF(F92="Scenario3PBT2",'Minor retrofit'!$J$7,"")))&amp;IF(F92="Scenario1PBT3",'Minor retrofit'!$K$7,IF(F92="Scenario2PBT3",'Minor retrofit'!$L$7,IF(F92="Scenario3PBT3",'Minor retrofit'!$M$7,"")))&amp;IF(F92="Scenario1PBT4",'Minor retrofit'!$N$7,IF(F92="Scenario2PBT4",'Minor retrofit'!$O$7,IF(F92="Scenario3PBT4",'Minor retrofit'!$P$7,"")))&amp;IF(F92="Scenario1PBT5",'Minor retrofit'!$Q$7,IF(F92="Scenario2PBT5",'Minor retrofit'!$R$7,IF(F92="Scenario3PBT5",'Minor retrofit'!$S$7,"")))&amp;IF(F92="Scenario1PBT6",'Minor retrofit'!$T$7,IF(F92="Scenario2PBT6",'Minor retrofit'!$U$7,IF(F92="Scenario3PBT6",'Minor retrofit'!$V$7,"")))&amp;IF(F92="Scenario1PBT7",'Minor retrofit'!$W$7,IF(F92="Scenario2PBT7",'Minor retrofit'!$X$7,IF(F92="Scenario3PBT7",'Minor retrofit'!$Y$7,"")))&amp;IF(F92="Scenario1PBT8",'Minor retrofit'!$Z$7,IF(F92="Scenario2PBT8",'Minor retrofit'!$AA$7,IF(F92="Scenario3PBT8",'Minor retrofit'!$AB$7,"")))&amp;IF(F92="Scenario1PBT9",'Minor retrofit'!$AC$7,IF(F92="Scenario2PBT9",'Minor retrofit'!$AD$7,IF(F92="Scenario3PBT9",'Minor retrofit'!$AE$7,"")))&amp;IF(F92="Scenario1PBT10",'Minor retrofit'!$AF$7,IF(F92="Scenario2PBT10",'Minor retrofit'!$AG$7,IF(F92="Scenario3PBT10",'Minor retrofit'!$AH$7,"")))&amp;IF(F92="Scenario1PBT11",'Minor retrofit'!$AI$7,IF(F92="Scenario2PBT11",'Minor retrofit'!$AJ$7,IF(F92="Scenario3PBT11",'Minor retrofit'!$AK$7,"")))&amp;IF(F92="Scenario1PBT12",'Minor retrofit'!$AL$7,IF(F92="Scenario2PBT12",'Minor retrofit'!$AM$7,IF(F92="Scenario3PBT12",'Minor retrofit'!$AN$7,"")))&amp;IF(F92="Scenario1PBT13",'Minor retrofit'!$AO$7,IF(F92="Scenario2PBT13",'Minor retrofit'!$AP$7,IF(F92="Scenario3PBT13",'Minor retrofit'!$AQ$7,"")))&amp;IF(F92="Scenario1PBT14",'Minor retrofit'!$AR$7,IF(F92="Scenario2PBT14",'Minor retrofit'!$AS$7,IF(F92="Scenario3PBT14",'Minor retrofit'!$AT$7,"")))&amp;IF(F92="Scenario1PBT15",'Minor retrofit'!$AU$7,IF(F92="Scenario2PBT15",'Minor retrofit'!$AV$7,IF(F92="Scenario3PBT15",'Minor retrofit'!$AW$7,"")))</f>
        <v/>
      </c>
      <c r="H92" s="117">
        <f t="shared" si="49"/>
        <v>0</v>
      </c>
      <c r="I92" s="117" t="str">
        <f>IF(F92="Scenario1PBT1",'Minor retrofit'!$E$17,IF(F92="Scenario2PBT1",'Minor retrofit'!$F$17,IF(F92="Scenario3PBT1",'Minor retrofit'!$G$17,"")))&amp;IF(F92="Scenario1PBT2",'Minor retrofit'!$H$17,IF(F92="Scenario2PBT2",'Minor retrofit'!$I$17,IF(F92="Scenario3PBT2",'Minor retrofit'!$J$17,"")))&amp;IF(F92="Scenario1PBT3",'Minor retrofit'!$K$17,IF(F92="Scenario2PBT3",'Minor retrofit'!$L$17,IF(F92="Scenario3PBT3",'Minor retrofit'!$M$17,"")))&amp;IF(F92="Scenario1PBT4",'Minor retrofit'!$N$17,IF(F92="Scenario2PBT4",'Minor retrofit'!$O$17,IF(F92="Scenario3PBT4",'Minor retrofit'!$P$17,"")))&amp;IF(F92="Scenario1PBT5",'Minor retrofit'!$Q$17,IF(F92="Scenario2PBT5",'Minor retrofit'!$R$17,IF(F92="Scenario3PBT5",'Minor retrofit'!$S$17,"")))&amp;IF(F92="Scenario1PBT6",'Minor retrofit'!$T$17,IF(F92="Scenario2PBT6",'Minor retrofit'!$U$17,IF(F92="Scenario3PBT6",'Minor retrofit'!$V$17,"")))&amp;IF(F92="Scenario1PBT7",'Minor retrofit'!$W$17,IF(F92="Scenario2PBT7",'Minor retrofit'!$X$17,IF(F92="Scenario3PBT7",'Minor retrofit'!$Y$17,"")))&amp;IF(F92="Scenario1PBT8",'Minor retrofit'!$Z$17,IF(F92="Scenario2PBT8",'Minor retrofit'!$AA$17,IF(F92="Scenario3PBT8",'Minor retrofit'!$AB$17,"")))&amp;IF(F92="Scenario1PBT9",'Minor retrofit'!$AC$17,IF(F92="Scenario2PBT9",'Minor retrofit'!$AD$17,IF(F92="Scenario3PBT9",'Minor retrofit'!$AE$17,"")))&amp;IF(F92="Scenario1PBT10",'Minor retrofit'!$AF$17,IF(F92="Scenario2PBT10",'Minor retrofit'!$AG$17,IF(F92="Scenario3PBT10",'Minor retrofit'!$AH$17,"")))&amp;IF(F92="Scenario1PBT11",'Minor retrofit'!$AI$17,IF(F92="Scenario2PBT11",'Minor retrofit'!$AJ$17,IF(F92="Scenario3PBT11",'Minor retrofit'!$AK$17,"")))&amp;IF(F92="Scenario1PBT12",'Minor retrofit'!$AL$17,IF(F92="Scenario2PBT12",'Minor retrofit'!$AM$17,IF(F92="Scenario3PBT12",'Minor retrofit'!$AN$17,"")))&amp;IF(F92="Scenario1PBT13",'Minor retrofit'!$AO$17,IF(F92="Scenario2PBT13",'Minor retrofit'!$AP$17,IF(F92="Scenario3PBT13",'Minor retrofit'!$AQ$17,"")))&amp;IF(F92="Scenario1PBT14",'Minor retrofit'!$AR$17,IF(F92="Scenario2PBT14",'Minor retrofit'!$AS$17,IF(F92="Scenario3PBT14",'Minor retrofit'!$AT$17,"")))&amp;IF(F92="Scenario1PBT15",'Minor retrofit'!$AU$17,IF(F92="Scenario2PBT15",'Minor retrofit'!$AV$17,IF(F92="Scenario3PBT15",'Minor retrofit'!$AW$17,"")))</f>
        <v/>
      </c>
      <c r="J92" s="117">
        <f t="shared" si="50"/>
        <v>0</v>
      </c>
      <c r="K92" s="117" t="str">
        <f>IF(F92="Scenario1PBT1",'Minor retrofit'!$E$19,IF(F92="Scenario2PBT1",'Minor retrofit'!$F$19,IF(F92="Scenario3PBT1",'Minor retrofit'!$G$19,"")))&amp;IF(F92="Scenario1PBT2",'Minor retrofit'!$H$19,IF(F92="Scenario2PBT2",'Minor retrofit'!$I$19,IF(F92="Scenario3PBT2",'Minor retrofit'!$J$19,"")))&amp;IF(F92="Scenario1PBT3",'Minor retrofit'!$K$19,IF(F92="Scenario2PBT3",'Minor retrofit'!$L$19,IF(F92="Scenario3PBT3",'Minor retrofit'!$M$19,"")))&amp;IF(F92="Scenario1PBT4",'Minor retrofit'!$N$19,IF(F92="Scenario2PBT4",'Minor retrofit'!$O$19,IF(F92="Scenario3PBT4",'Minor retrofit'!$P$19,"")))&amp;IF(F92="Scenario1PBT5",'Minor retrofit'!$Q$19,IF(F92="Scenario2PBT5",'Minor retrofit'!$R$19,IF(F92="Scenario3PBT5",'Minor retrofit'!$S$19,"")))&amp;IF(F92="Scenario1PBT6",'Minor retrofit'!$T$19,IF(F92="Scenario2PBT6",'Minor retrofit'!$U$19,IF(F92="Scenario3PBT6",'Minor retrofit'!$V$19,"")))&amp;IF(F92="Scenario1PBT7",'Minor retrofit'!$W$19,IF(F92="Scenario2PBT7",'Minor retrofit'!$X$19,IF(F92="Scenario3PBT7",'Minor retrofit'!$Y$19,"")))&amp;IF(F92="Scenario1PBT8",'Minor retrofit'!$Z$19,IF(F92="Scenario2PBT8",'Minor retrofit'!$AA$19,IF(F92="Scenario3PBT8",'Minor retrofit'!$AB$19,"")))&amp;IF(F92="Scenario1PBT9",'Minor retrofit'!$AC$19,IF(F92="Scenario2PBT9",'Minor retrofit'!$AD$19,IF(F92="Scenario3PBT9",'Minor retrofit'!$AE$19,"")))&amp;IF(F92="Scenario1PBT10",'Minor retrofit'!$AF$19,IF(F92="Scenario2PBT10",'Minor retrofit'!$AG$19,IF(F92="Scenario3PBT10",'Minor retrofit'!$AH$19,"")))&amp;IF(F92="Scenario1PBT11",'Minor retrofit'!$AI$19,IF(F92="Scenario2PBT11",'Minor retrofit'!$AJ$19,IF(F92="Scenario3PBT11",'Minor retrofit'!$AK$19,"")))&amp;IF(F92="Scenario1PBT12",'Minor retrofit'!$AL$19,IF(F92="Scenario2PBT12",'Minor retrofit'!$AM$19,IF(F92="Scenario3PBT12",'Minor retrofit'!$AN$19,"")))&amp;IF(F92="Scenario1PBT13",'Minor retrofit'!$AO$19,IF(F92="Scenario2PBT13",'Minor retrofit'!$AP$19,IF(F92="Scenario3PBT13",'Minor retrofit'!$AQ$19,"")))&amp;IF(F92="Scenario1PBT14",'Minor retrofit'!$AR$19,IF(F92="Scenario2PBT14",'Minor retrofit'!$AS$19,IF(F92="Scenario3PBT14",'Minor retrofit'!$AT$19,"")))&amp;IF(F92="Scenario1PBT15",'Minor retrofit'!$AU$19,IF(F92="Scenario2PBT15",'Minor retrofit'!$AV$19,IF(F92="Scenario3PBT15",'Minor retrofit'!$AW$19,"")))</f>
        <v/>
      </c>
      <c r="L92" s="117">
        <f t="shared" si="51"/>
        <v>0</v>
      </c>
      <c r="M92" s="117" t="str">
        <f>IF(F92="Scenario1PBT1",'Minor retrofit'!$E$21,IF(F92="Scenario2PBT1",'Minor retrofit'!$F$21,IF(F92="Scenario3PBT1",'Minor retrofit'!$G$21,"")))&amp;IF(F92="Scenario1PBT2",'Minor retrofit'!$H$21,IF(F92="Scenario2PBT2",'Minor retrofit'!$I$21,IF(F92="Scenario3PBT2",'Minor retrofit'!$J$21,"")))&amp;IF(F92="Scenario1PBT3",'Minor retrofit'!$K$21,IF(F92="Scenario2PBT3",'Minor retrofit'!$L$21,IF(F92="Scenario3PBT3",'Minor retrofit'!$M$21,"")))&amp;IF(F92="Scenario1PBT4",'Minor retrofit'!$N$21,IF(F92="Scenario2PBT4",'Minor retrofit'!$O$21,IF(F92="Scenario3PBT4",'Minor retrofit'!$P$21,"")))&amp;IF(F92="Scenario1PBT5",'Minor retrofit'!$Q$21,IF(F92="Scenario2PBT5",'Minor retrofit'!$R$21,IF(F92="Scenario3PBT5",'Minor retrofit'!$S$21,"")))&amp;IF(F92="Scenario1PBT6",'Minor retrofit'!$T$21,IF(F92="Scenario2PBT6",'Minor retrofit'!$U$21,IF(F92="Scenario3PBT6",'Minor retrofit'!$V$21,"")))&amp;IF(F92="Scenario1PBT7",'Minor retrofit'!$W$21,IF(F92="Scenario2PBT7",'Minor retrofit'!$X$21,IF(F92="Scenario3PBT7",'Minor retrofit'!$Y$21,"")))&amp;IF(F92="Scenario1PBT8",'Minor retrofit'!$Z$21,IF(F92="Scenario2PBT8",'Minor retrofit'!$AA$21,IF(F92="Scenario3PBT8",'Minor retrofit'!$AB$21,"")))&amp;IF(F92="Scenario1PBT9",'Minor retrofit'!$AC$21,IF(F92="Scenario2PBT9",'Minor retrofit'!$AD$21,IF(F92="Scenario3PBT9",'Minor retrofit'!$AE$21,"")))&amp;IF(F92="Scenario1PBT10",'Minor retrofit'!$AF$21,IF(F92="Scenario2PBT10",'Minor retrofit'!$AG$21,IF(F92="Scenario3PBT10",'Minor retrofit'!$AH$21,"")))&amp;IF(F92="Scenario1PBT11",'Minor retrofit'!$AI$21,IF(F92="Scenario2PBT11",'Minor retrofit'!$AJ$21,IF(F92="Scenario3PBT11",'Minor retrofit'!$AK$21,"")))&amp;IF(F92="Scenario1PBT12",'Minor retrofit'!$AL$21,IF(F92="Scenario2PBT12",'Minor retrofit'!$AM$21,IF(F92="Scenario3PBT12",'Minor retrofit'!$AN$21,"")))&amp;IF(F92="Scenario1PBT13",'Minor retrofit'!$AO$21,IF(F92="Scenario2PBT13",'Minor retrofit'!$AP$21,IF(F92="Scenario3PBT13",'Minor retrofit'!$AQ$21,"")))&amp;IF(F92="Scenario1PBT14",'Minor retrofit'!$AR$21,IF(F92="Scenario2PBT14",'Minor retrofit'!$AS$21,IF(F92="Scenario3PBT14",'Minor retrofit'!$AT$21,"")))&amp;IF(F92="Scenario1PBT15",'Minor retrofit'!$AU$21,IF(F92="Scenario2PBT15",'Minor retrofit'!$AV$21,IF(F92="Scenario3PBT15",'Minor retrofit'!$AW$21,"")))</f>
        <v/>
      </c>
      <c r="N92" s="118">
        <f t="shared" si="52"/>
        <v>0</v>
      </c>
      <c r="O92" s="206" t="str">
        <f>IF(F92="Scenario1PBT1",'Minor retrofit'!$E$24,IF(F92="Scenario2PBT1",'Minor retrofit'!$F$24,IF(F92="Scenario3PBT1",'Minor retrofit'!$G$24,"")))&amp;IF(F92="Scenario1PBT2",'Minor retrofit'!$H$24,IF(F92="Scenario2PBT2",'Minor retrofit'!$I$24,IF(F92="Scenario3PBT2",'Minor retrofit'!$J$24,"")))&amp;IF(F92="Scenario1PBT3",'Minor retrofit'!$K$24,IF(F92="Scenario2PBT3",'Minor retrofit'!$L$24,IF(F92="Scenario3PBT3",'Minor retrofit'!$M$24,"")))&amp;IF(F92="Scenario1PBT4",'Minor retrofit'!$N$24,IF(F92="Scenario2PBT4",'Minor retrofit'!$O$24,IF(F92="Scenario3PBT4",'Minor retrofit'!$P$24,"")))&amp;IF(F92="Scenario1PBT5",'Minor retrofit'!$Q$24,IF(F92="Scenario2PBT5",'Minor retrofit'!$R$24,IF(F92="Scenario3PBT5",'Minor retrofit'!$S$24,"")))&amp;IF(F92="Scenario1PBT6",'Minor retrofit'!$T$24,IF(F92="Scenario2PBT6",'Minor retrofit'!$U$24,IF(F92="Scenario3PBT6",'Minor retrofit'!$V$24,"")))&amp;IF(F92="Scenario1PBT7",'Minor retrofit'!$W$24,IF(F92="Scenario2PBT7",'Minor retrofit'!$X$24,IF(F92="Scenario3PBT7",'Minor retrofit'!$Y$24,"")))&amp;IF(F92="Scenario1PBT8",'Minor retrofit'!$Z$24,IF(F92="Scenario2PBT8",'Minor retrofit'!$AA$24,IF(F92="Scenario3PBT8",'Minor retrofit'!$AB$24,"")))&amp;IF(F92="Scenario1PBT9",'Minor retrofit'!$AC$24,IF(F92="Scenario2PBT9",'Minor retrofit'!$AD$24,IF(F92="Scenario3PBT9",'Minor retrofit'!$AE$24,"")))&amp;IF(F92="Scenario1PBT10",'Minor retrofit'!$AF$24,IF(F92="Scenario2PBT10",'Minor retrofit'!$AG$24,IF(F92="Scenario3PBT10",'Minor retrofit'!$AH$24,"")))&amp;IF(F92="Scenario1PBT11",'Minor retrofit'!$AI$24,IF(F92="Scenario2PBT11",'Minor retrofit'!$AJ$24,IF(F92="Scenario3PBT11",'Minor retrofit'!$AK$24,"")))&amp;IF(F92="Scenario1PBT12",'Minor retrofit'!$AL$24,IF(F92="Scenario2PBT12",'Minor retrofit'!$AM$24,IF(F92="Scenario3PBT12",'Minor retrofit'!$AN$24,"")))&amp;IF(F92="Scenario1PBT13",'Minor retrofit'!$AO$24,IF(F92="Scenario2PBT13",'Minor retrofit'!$AP$24,IF(F92="Scenario3PBT13",'Minor retrofit'!$AQ$24,"")))&amp;IF(F92="Scenario1PBT14",'Minor retrofit'!$AR$24,IF(F92="Scenario2PBT14",'Minor retrofit'!$AS$24,IF(F92="Scenario3PBT14",'Minor retrofit'!$AT$24,"")))&amp;IF(F92="Scenario1PBT15",'Minor retrofit'!$AU$24,IF(F92="Scenario2PBT15",'Minor retrofit'!$AV$24,IF(F92="Scenario3PBT15",'Minor retrofit'!$AW$24,"")))</f>
        <v/>
      </c>
      <c r="P92" s="117">
        <f t="shared" si="53"/>
        <v>0</v>
      </c>
      <c r="Q92" s="117" t="str">
        <f>IF(F92="Scenario1PBT1",'Minor retrofit'!$E$26,IF(F92="Scenario2PBT1",'Minor retrofit'!$F$26,IF(F92="Scenario3PBT1",'Minor retrofit'!$G$26,"")))&amp;IF(F92="Scenario1PBT2",'Minor retrofit'!$H$26,IF(F92="Scenario2PBT2",'Minor retrofit'!$I$26,IF(F92="Scenario3PBT2",'Minor retrofit'!$J$26,"")))&amp;IF(F92="Scenario1PBT3",'Minor retrofit'!$K$26,IF(F92="Scenario2PBT3",'Minor retrofit'!$L$26,IF(F92="Scenario3PBT3",'Minor retrofit'!$M$26,"")))&amp;IF(F92="Scenario1PBT4",'Minor retrofit'!$N$26,IF(F92="Scenario2PBT4",'Minor retrofit'!$O$26,IF(F92="Scenario3PBT4",'Minor retrofit'!$P$26,"")))&amp;IF(F92="Scenario1PBT5",'Minor retrofit'!$Q$26,IF(F92="Scenario2PBT5",'Minor retrofit'!$R$26,IF(F92="Scenario3PBT5",'Minor retrofit'!$S$26,"")))&amp;IF(F92="Scenario1PBT6",'Minor retrofit'!$T$26,IF(F92="Scenario2PBT6",'Minor retrofit'!$U$26,IF(F92="Scenario3PBT6",'Minor retrofit'!$V$26,"")))&amp;IF(F92="Scenario1PBT7",'Minor retrofit'!$W$26,IF(F92="Scenario2PBT7",'Minor retrofit'!$X$26,IF(F92="Scenario3PBT7",'Minor retrofit'!$Y$26,"")))&amp;IF(F92="Scenario1PBT8",'Minor retrofit'!$Z$26,IF(F92="Scenario2PBT8",'Minor retrofit'!$AA$26,IF(F92="Scenario3PBT8",'Minor retrofit'!$AB$26,"")))&amp;IF(F92="Scenario1PBT9",'Minor retrofit'!$AC$26,IF(F92="Scenario2PBT9",'Minor retrofit'!$AD$26,IF(F92="Scenario3PBT9",'Minor retrofit'!$AE$26,"")))&amp;IF(F92="Scenario1PBT10",'Minor retrofit'!$AF$26,IF(F92="Scenario2PBT10",'Minor retrofit'!$AG$26,IF(F92="Scenario3PBT10",'Minor retrofit'!$AH$26,"")))&amp;IF(F92="Scenario1PBT11",'Minor retrofit'!$AI$26,IF(F92="Scenario2PBT11",'Minor retrofit'!$AJ$26,IF(F92="Scenario3PBT11",'Minor retrofit'!$AK$26,"")))&amp;IF(F92="Scenario1PBT12",'Minor retrofit'!$AL$26,IF(F92="Scenario2PBT12",'Minor retrofit'!$AM$26,IF(F92="Scenario3PBT12",'Minor retrofit'!$AN$26,"")))&amp;IF(F92="Scenario1PBT13",'Minor retrofit'!$AO$26,IF(F92="Scenario2PBT13",'Minor retrofit'!$AP$26,IF(F92="Scenario3PBT13",'Minor retrofit'!$AQ$26,"")))&amp;IF(F92="Scenario1PBT14",'Minor retrofit'!$AR$26,IF(F92="Scenario2PBT14",'Minor retrofit'!$AS$26,IF(F92="Scenario3PBT14",'Minor retrofit'!$AT$26,"")))&amp;IF(F92="Scenario1PBT15",'Minor retrofit'!$AU$26,IF(F92="Scenario2PBT15",'Minor retrofit'!$AV$26,IF(F92="Scenario3PBT15",'Minor retrofit'!$AW$26,"")))</f>
        <v/>
      </c>
      <c r="R92" s="117">
        <f t="shared" si="54"/>
        <v>0</v>
      </c>
      <c r="S92" s="117" t="str">
        <f>IF(F92="Scenario1PBT1",'Minor retrofit'!$E$28,IF(F92="Scenario2PBT1",'Minor retrofit'!$F$28,IF(F92="Scenario3PBT1",'Minor retrofit'!$G$28,"")))&amp;IF(F92="Scenario1PBT2",'Minor retrofit'!$H$28,IF(F92="Scenario2PBT2",'Minor retrofit'!$I$28,IF(F92="Scenario3PBT2",'Minor retrofit'!$J$28,"")))&amp;IF(F92="Scenario1PBT3",'Minor retrofit'!$K$28,IF(F92="Scenario2PBT3",'Minor retrofit'!$L$28,IF(F92="Scenario3PBT3",'Minor retrofit'!$M$28,"")))&amp;IF(F92="Scenario1PBT4",'Minor retrofit'!$N$28,IF(F92="Scenario2PBT4",'Minor retrofit'!$O$28,IF(F92="Scenario3PBT4",'Minor retrofit'!$P$28,"")))&amp;IF(F92="Scenario1PBT5",'Minor retrofit'!$Q$28,IF(F92="Scenario2PBT5",'Minor retrofit'!$R$28,IF(F92="Scenario3PBT5",'Minor retrofit'!$S$28,"")))&amp;IF(F92="Scenario1PBT6",'Minor retrofit'!$T$28,IF(F92="Scenario2PBT6",'Minor retrofit'!$U$28,IF(F92="Scenario3PBT6",'Minor retrofit'!$V$28,"")))&amp;IF(F92="Scenario1PBT7",'Minor retrofit'!$W$28,IF(F92="Scenario2PBT7",'Minor retrofit'!$X$28,IF(F92="Scenario3PBT7",'Minor retrofit'!$Y$28,"")))&amp;IF(F92="Scenario1PBT8",'Minor retrofit'!$Z$28,IF(F92="Scenario2PBT8",'Minor retrofit'!$AA$28,IF(F92="Scenario3PBT8",'Minor retrofit'!$AB$28,"")))&amp;IF(F92="Scenario1PBT9",'Minor retrofit'!$AC$28,IF(F92="Scenario2PBT9",'Minor retrofit'!$AD$28,IF(F92="Scenario3PBT9",'Minor retrofit'!$AE$28,"")))&amp;IF(F92="Scenario1PBT10",'Minor retrofit'!$AF$28,IF(F92="Scenario2PBT10",'Minor retrofit'!$AG$28,IF(F92="Scenario3PBT10",'Minor retrofit'!$AH$28,"")))&amp;IF(F92="Scenario1PBT11",'Minor retrofit'!$AI$28,IF(F92="Scenario2PBT11",'Minor retrofit'!$AJ$28,IF(F92="Scenario3PBT11",'Minor retrofit'!$AK$28,"")))&amp;IF(F92="Scenario1PBT12",'Minor retrofit'!$AL$28,IF(F92="Scenario2PBT12",'Minor retrofit'!$AM$28,IF(F92="Scenario3PBT12",'Minor retrofit'!$AN$28,"")))&amp;IF(F92="Scenario1PBT13",'Minor retrofit'!$AO$28,IF(F92="Scenario2PBT13",'Minor retrofit'!$AP$28,IF(F92="Scenario3PBT13",'Minor retrofit'!$AQ$28,"")))&amp;IF(F92="Scenario1PBT14",'Minor retrofit'!$AR$28,IF(F92="Scenario2PBT14",'Minor retrofit'!$AS$28,IF(F92="Scenario3PBT14",'Minor retrofit'!$AT$28,"")))&amp;IF(F92="Scenario1PBT15",'Minor retrofit'!$AU$28,IF(F92="Scenario2PBT15",'Minor retrofit'!$AV$28,IF(F92="Scenario3PBT15",'Minor retrofit'!$AW$28,"")))</f>
        <v/>
      </c>
      <c r="T92" s="207">
        <f t="shared" si="55"/>
        <v>0</v>
      </c>
      <c r="U92" s="206" t="str">
        <f>IF(F92="Scenario1PBT1",'Minor retrofit'!$E$39,IF(F92="Scenario2PBT1",'Minor retrofit'!$F$39,IF(F92="Scenario3PBT1",'Minor retrofit'!$G$39,"")))&amp;IF(F92="Scenario1PBT2",'Minor retrofit'!$H$39,IF(F92="Scenario2PBT2",'Minor retrofit'!$I$39,IF(F92="Scenario3PBT2",'Minor retrofit'!$J$39,"")))&amp;IF(F92="Scenario1PBT3",'Minor retrofit'!$K$39,IF(F92="Scenario2PBT3",'Minor retrofit'!$L$39,IF(F92="Scenario3PBT3",'Minor retrofit'!$M$39,"")))&amp;IF(F92="Scenario1PBT4",'Minor retrofit'!$N$39,IF(F92="Scenario2PBT4",'Minor retrofit'!$O$39,IF(F92="Scenario3PBT4",'Minor retrofit'!$P$39,"")))&amp;IF(F92="Scenario1PBT5",'Minor retrofit'!$Q$39,IF(F92="Scenario2PBT5",'Minor retrofit'!$R$39,IF(F92="Scenario3PBT5",'Minor retrofit'!$S$39,"")))&amp;IF(F92="Scenario1PBT6",'Minor retrofit'!$T$39,IF(F92="Scenario2PBT6",'Minor retrofit'!$U$39,IF(F92="Scenario3PBT6",'Minor retrofit'!$V$39,"")))&amp;IF(F92="Scenario1PBT7",'Minor retrofit'!$W$39,IF(F92="Scenario2PBT7",'Minor retrofit'!$X$39,IF(F92="Scenario3PBT7",'Minor retrofit'!$Y$39,"")))&amp;IF(F92="Scenario1PBT8",'Minor retrofit'!$Z$39,IF(F92="Scenario2PBT8",'Minor retrofit'!$AA$39,IF(F92="Scenario3PBT8",'Minor retrofit'!$AB$39,"")))&amp;IF(F92="Scenario1PBT9",'Minor retrofit'!$AC$39,IF(F92="Scenario2PBT9",'Minor retrofit'!$AD$39,IF(F92="Scenario3PBT9",'Minor retrofit'!$AE$39,"")))&amp;IF(F92="Scenario1PBT10",'Minor retrofit'!$AF$39,IF(F92="Scenario2PBT10",'Minor retrofit'!$AG$39,IF(F92="Scenario3PBT10",'Minor retrofit'!$AH$39,"")))&amp;IF(F92="Scenario1PBT11",'Minor retrofit'!$AI$39,IF(F92="Scenario2PBT11",'Minor retrofit'!$AJ$39,IF(F92="Scenario3PBT11",'Minor retrofit'!$AK$39,"")))&amp;IF(F92="Scenario1PBT12",'Minor retrofit'!$AL$39,IF(F92="Scenario2PBT12",'Minor retrofit'!$AM$39,IF(F92="Scenario3PBT12",'Minor retrofit'!$AN$39,"")))&amp;IF(F92="Scenario1PBT13",'Minor retrofit'!$AO$39,IF(F92="Scenario2PBT13",'Minor retrofit'!$AP$39,IF(F92="Scenario3PBT13",'Minor retrofit'!$AQ$39,"")))&amp;IF(F92="Scenario1PBT14",'Minor retrofit'!$AR$39,IF(F92="Scenario2PBT14",'Minor retrofit'!$AS$39,IF(F92="Scenario3PBT14",'Minor retrofit'!$AT$39,"")))&amp;IF(F92="Scenario1PBT15",'Minor retrofit'!$AU$39,IF(F92="Scenario2PBT15",'Minor retrofit'!$AV$39,IF(F92="Scenario3PBT15",'Minor retrofit'!$AW$39,"")))</f>
        <v/>
      </c>
      <c r="V92" s="117">
        <f t="shared" si="56"/>
        <v>0</v>
      </c>
      <c r="W92" s="117" t="str">
        <f>IF(F92="Scenario1PBT1",'Minor retrofit'!$E$41,IF(F92="Scenario2PBT1",'Minor retrofit'!$F$41,IF(F92="Scenario3PBT1",'Minor retrofit'!$G$41,"")))&amp;IF(F92="Scenario1PBT2",'Minor retrofit'!$H$41,IF(F92="Scenario2PBT2",'Minor retrofit'!$I$41,IF(F92="Scenario3PBT2",'Minor retrofit'!$J$41,"")))&amp;IF(F92="Scenario1PBT3",'Minor retrofit'!$K$41,IF(F92="Scenario2PBT3",'Minor retrofit'!$L$41,IF(F92="Scenario3PBT3",'Minor retrofit'!$M$41,"")))&amp;IF(F92="Scenario1PBT4",'Minor retrofit'!$N$41,IF(F92="Scenario2PBT4",'Minor retrofit'!$O$41,IF(F92="Scenario3PBT4",'Minor retrofit'!$P$41,"")))&amp;IF(F92="Scenario1PBT5",'Minor retrofit'!$Q$41,IF(F92="Scenario2PBT5",'Minor retrofit'!$R$41,IF(F92="Scenario3PBT5",'Minor retrofit'!$S$41,"")))&amp;IF(F92="Scenario1PBT6",'Minor retrofit'!$T$41,IF(F92="Scenario2PBT6",'Minor retrofit'!$U$41,IF(F92="Scenario3PBT6",'Minor retrofit'!$V$41,"")))&amp;IF(F92="Scenario1PBT7",'Minor retrofit'!$W$41,IF(F92="Scenario2PBT7",'Minor retrofit'!$X$41,IF(F92="Scenario3PBT7",'Minor retrofit'!$Y$41,"")))&amp;IF(F92="Scenario1PBT8",'Minor retrofit'!$Z$41,IF(F92="Scenario2PBT8",'Minor retrofit'!$AA$41,IF(F92="Scenario3PBT8",'Minor retrofit'!$AB$41,"")))&amp;IF(F92="Scenario1PBT9",'Minor retrofit'!$AC$41,IF(F92="Scenario2PBT9",'Minor retrofit'!$AD$41,IF(F92="Scenario3PBT9",'Minor retrofit'!$AE$41,"")))&amp;IF(F92="Scenario1PBT10",'Minor retrofit'!$AF$41,IF(F92="Scenario2PBT10",'Minor retrofit'!$AG$41,IF(F92="Scenario3PBT10",'Minor retrofit'!$AH$41,"")))&amp;IF(F92="Scenario1PBT11",'Minor retrofit'!$AI$41,IF(F92="Scenario2PBT11",'Minor retrofit'!$AJ$41,IF(F92="Scenario3PBT11",'Minor retrofit'!$AK$41,"")))&amp;IF(F92="Scenario1PBT12",'Minor retrofit'!$AL$41,IF(F92="Scenario2PBT12",'Minor retrofit'!$AM$41,IF(F92="Scenario3PBT12",'Minor retrofit'!$AN$41,"")))&amp;IF(F92="Scenario1PBT13",'Minor retrofit'!$AO$41,IF(F92="Scenario2PBT13",'Minor retrofit'!$AP$41,IF(F92="Scenario3PBT13",'Minor retrofit'!$AQ$41,"")))&amp;IF(F92="Scenario1PBT14",'Minor retrofit'!$AR$41,IF(F92="Scenario2PBT14",'Minor retrofit'!$AS$41,IF(F92="Scenario3PBT14",'Minor retrofit'!$AT$41,"")))&amp;IF(F92="Scenario1PBT15",'Minor retrofit'!$AU$41,IF(F92="Scenario2PBT15",'Minor retrofit'!$AV$41,IF(F92="Scenario3PBT15",'Minor retrofit'!$AW$41,"")))</f>
        <v/>
      </c>
      <c r="X92" s="117">
        <f t="shared" si="57"/>
        <v>0</v>
      </c>
      <c r="Y92" s="117" t="str">
        <f>IF(F92="Scenario1PBT1",'Minor retrofit'!$E$43,IF(F92="Scenario2PBT1",'Minor retrofit'!$F$43,IF(F92="Scenario3PBT1",'Minor retrofit'!$G$43,"")))&amp;IF(F92="Scenario1PBT2",'Minor retrofit'!$H$43,IF(F92="Scenario2PBT2",'Minor retrofit'!$I$43,IF(F92="Scenario3PBT2",'Minor retrofit'!$J$43,"")))&amp;IF(F92="Scenario1PBT3",'Minor retrofit'!$K$43,IF(F92="Scenario2PBT3",'Minor retrofit'!$L$43,IF(F92="Scenario3PBT3",'Minor retrofit'!$M$43,"")))&amp;IF(F92="Scenario1PBT4",'Minor retrofit'!$N$43,IF(F92="Scenario2PBT4",'Minor retrofit'!$O$43,IF(F92="Scenario3PBT4",'Minor retrofit'!$P$43,"")))&amp;IF(F92="Scenario1PBT5",'Minor retrofit'!$Q$43,IF(F92="Scenario2PBT5",'Minor retrofit'!$R$43,IF(F92="Scenario3PBT5",'Minor retrofit'!$S$43,"")))&amp;IF(F92="Scenario1PBT6",'Minor retrofit'!$T$43,IF(F92="Scenario2PBT6",'Minor retrofit'!$U$43,IF(F92="Scenario3PBT6",'Minor retrofit'!$V$43,"")))&amp;IF(F92="Scenario1PBT7",'Minor retrofit'!$W$43,IF(F92="Scenario2PBT7",'Minor retrofit'!$X$43,IF(F92="Scenario3PBT7",'Minor retrofit'!$Y$43,"")))&amp;IF(F92="Scenario1PBT8",'Minor retrofit'!$Z$43,IF(F92="Scenario2PBT8",'Minor retrofit'!$AA$43,IF(F92="Scenario3PBT8",'Minor retrofit'!$AB$43,"")))&amp;IF(F92="Scenario1PBT9",'Minor retrofit'!$AC$43,IF(F92="Scenario2PBT9",'Minor retrofit'!$AD$43,IF(F92="Scenario3PBT9",'Minor retrofit'!$AE$43,"")))&amp;IF(F92="Scenario1PBT10",'Minor retrofit'!$AF$43,IF(F92="Scenario2PBT10",'Minor retrofit'!$AG$43,IF(F92="Scenario3PBT10",'Minor retrofit'!$AH$43,"")))&amp;IF(F92="Scenario1PBT11",'Minor retrofit'!$AI$43,IF(F92="Scenario2PBT11",'Minor retrofit'!$AJ$43,IF(F92="Scenario3PBT11",'Minor retrofit'!$AK$43,"")))&amp;IF(F92="Scenario1PBT12",'Minor retrofit'!$AL$43,IF(F92="Scenario2PBT12",'Minor retrofit'!$AM$43,IF(F92="Scenario3PBT12",'Minor retrofit'!$AN$43,"")))&amp;IF(F92="Scenario1PBT13",'Minor retrofit'!$AO$43,IF(F92="Scenario2PBT13",'Minor retrofit'!$AP$43,IF(F92="Scenario3PBT13",'Minor retrofit'!$AQ$43,"")))&amp;IF(F92="Scenario1PBT14",'Minor retrofit'!$AR$43,IF(F92="Scenario2PBT14",'Minor retrofit'!$AS$43,IF(F92="Scenario3PBT14",'Minor retrofit'!$AT$43,"")))&amp;IF(F92="Scenario1PBT15",'Minor retrofit'!$AU$43,IF(F92="Scenario2PBT15",'Minor retrofit'!$AV$43,IF(F92="Scenario3PBT15",'Minor retrofit'!$AW$43,"")))</f>
        <v/>
      </c>
      <c r="Z92" s="117">
        <f t="shared" si="58"/>
        <v>0</v>
      </c>
      <c r="AA92" s="178" t="str">
        <f>IF(F92="Scenario1PBT1",'Minor retrofit'!$E$102,IF(F92="Scenario2PBT1",'Minor retrofit'!$F$102,IF(F92="Scenario3PBT1",'Minor retrofit'!$G$102,"")))&amp;IF(F92="Scenario1PBT2",'Minor retrofit'!$H$102,IF(F92="Scenario2PBT2",'Minor retrofit'!$I$102,IF(F92="Scenario3PBT2",'Minor retrofit'!$J$102,"")))&amp;IF(F92="Scenario1PBT3",'Minor retrofit'!$K$102,IF(F92="Scenario2PBT3",'Minor retrofit'!$L$102,IF(F92="Scenario3PBT3",'Minor retrofit'!$M$102,"")))&amp;IF(F92="Scenario1PBT4",'Minor retrofit'!$N$102,IF(F92="Scenario2PBT4",'Minor retrofit'!$O$102,IF(F92="Scenario3PBT4",'Minor retrofit'!$P$102,"")))&amp;IF(F92="Scenario1PBT5",'Minor retrofit'!$Q$102,IF(F92="Scenario2PBT5",'Minor retrofit'!$R$102,IF(F92="Scenario3PBT5",'Minor retrofit'!$S$102,"")))&amp;IF(F92="Scenario1PBT6",'Minor retrofit'!$T$102,IF(F92="Scenario2PBT6",'Minor retrofit'!$U$102,IF(F92="Scenario3PBT6",'Minor retrofit'!$V$102,"")))&amp;IF(F92="Scenario1PBT7",'Minor retrofit'!$W$102,IF(F92="Scenario2PBT7",'Minor retrofit'!$X$102,IF(F92="Scenario3PBT7",'Minor retrofit'!$Y$102,"")))&amp;IF(F92="Scenario1PBT8",'Minor retrofit'!$Z$102,IF(F92="Scenario2PBT8",'Minor retrofit'!$AA$102,IF(F92="Scenario3PBT8",'Minor retrofit'!$AB$102,"")))&amp;IF(F92="Scenario1PBT9",'Minor retrofit'!$AC$102,IF(F92="Scenario2PBT9",'Minor retrofit'!$AD$102,IF(F92="Scenario3PBT9",'Minor retrofit'!$AE$102,"")))&amp;IF(F92="Scenario1PBT10",'Minor retrofit'!$AF$102,IF(F92="Scenario2PBT10",'Minor retrofit'!$AG$102,IF(F92="Scenario3PBT10",'Minor retrofit'!$AH$102,"")))&amp;IF(F92="Scenario1PBT11",'Minor retrofit'!$AI$102,IF(F92="Scenario2PBT11",'Minor retrofit'!$AJ$102,IF(F92="Scenario3PBT11",'Minor retrofit'!$AK$102,"")))&amp;IF(F92="Scenario1PBT12",'Minor retrofit'!$AL$102,IF(F92="Scenario2PBT12",'Minor retrofit'!$AM$102,IF(F92="Scenario3PBT12",'Minor retrofit'!$AN$102,"")))&amp;IF(F92="Scenario1PBT13",'Minor retrofit'!$AO$102,IF(F92="Scenario2PBT13",'Minor retrofit'!$AP$102,IF(F92="Scenario3PBT13",'Minor retrofit'!$AQ$102,"")))&amp;IF(F92="Scenario1PBT14",'Minor retrofit'!$AR$102,IF(F92="Scenario2PBT14",'Minor retrofit'!$AS$102,IF(F92="Scenario3PBT14",'Minor retrofit'!$AT$102,"")))&amp;IF(F92="Scenario1PBT15",'Minor retrofit'!$AU$102,IF(F92="Scenario2PBT15",'Minor retrofit'!$AV$102,IF(F92="Scenario3PBT15",'Minor retrofit'!$AW$102,"")))</f>
        <v/>
      </c>
      <c r="AB92" s="179">
        <f t="shared" si="59"/>
        <v>0</v>
      </c>
      <c r="AC92" s="363" t="str">
        <f t="shared" si="73"/>
        <v/>
      </c>
      <c r="AD92" s="353">
        <f>IF(AC92="",IFERROR('Projection_Base-case'!G93-G92,0),0)</f>
        <v>0</v>
      </c>
      <c r="AE92" s="350">
        <f t="shared" si="60"/>
        <v>0</v>
      </c>
      <c r="AF92" s="361">
        <f>IFERROR(100*AD92/'Projection_Base-case'!G93,0)</f>
        <v>0</v>
      </c>
      <c r="AG92" s="352">
        <f>IF(AC92="",IFERROR('Projection_Base-case'!I93-I92,0),0)</f>
        <v>0</v>
      </c>
      <c r="AH92" s="353">
        <f t="shared" si="61"/>
        <v>0</v>
      </c>
      <c r="AI92" s="361">
        <f>IFERROR(100*AG92/'Projection_Base-case'!I93,0)</f>
        <v>0</v>
      </c>
      <c r="AJ92" s="352">
        <f>IF(AC92="",IFERROR('Projection_Base-case'!K93-K92,0),0)</f>
        <v>0</v>
      </c>
      <c r="AK92" s="353">
        <f t="shared" si="62"/>
        <v>0</v>
      </c>
      <c r="AL92" s="361">
        <f>IFERROR(100*AJ92/'Projection_Base-case'!K93,0)</f>
        <v>0</v>
      </c>
      <c r="AM92" s="352">
        <f>-IF(AC92="",IFERROR('Projection_Base-case'!M93-M92,0),0)</f>
        <v>0</v>
      </c>
      <c r="AN92" s="353">
        <f t="shared" si="63"/>
        <v>0</v>
      </c>
      <c r="AO92" s="354">
        <f>IFERROR(IF('Projection_Base-case'!N93&gt;0,100*AN92/'Projection_Base-case'!N93,100*AN92/N92),0)</f>
        <v>0</v>
      </c>
      <c r="AP92" s="355">
        <f>IF(AC92="",IFERROR('Projection_Base-case'!O93-O92,0),0)</f>
        <v>0</v>
      </c>
      <c r="AQ92" s="356">
        <f t="shared" si="64"/>
        <v>0</v>
      </c>
      <c r="AR92" s="356">
        <f>IFERROR(100*AP92/'Projection_Base-case'!O93,0)</f>
        <v>0</v>
      </c>
      <c r="AS92" s="355">
        <f>IF(AC92="",IFERROR('Projection_Base-case'!Q93-Q92,0),0)</f>
        <v>0</v>
      </c>
      <c r="AT92" s="356">
        <f t="shared" si="65"/>
        <v>0</v>
      </c>
      <c r="AU92" s="356">
        <f>IFERROR(100*AS92/'Projection_Base-case'!Q93,0)</f>
        <v>0</v>
      </c>
      <c r="AV92" s="355">
        <f>IF(AC92="",IFERROR('Projection_Base-case'!S93-S92,0),0)</f>
        <v>0</v>
      </c>
      <c r="AW92" s="356">
        <f t="shared" si="66"/>
        <v>0</v>
      </c>
      <c r="AX92" s="357">
        <f>IFERROR(100*AV92/'Projection_Base-case'!S93,0)</f>
        <v>0</v>
      </c>
      <c r="AY92" s="358">
        <f>IF(AC92="",IFERROR('Projection_Base-case'!U93-U92,0),0)</f>
        <v>0</v>
      </c>
      <c r="AZ92" s="359">
        <f t="shared" si="67"/>
        <v>0</v>
      </c>
      <c r="BA92" s="359">
        <f>IFERROR(100*AY92/'Projection_Base-case'!U93,0)</f>
        <v>0</v>
      </c>
      <c r="BB92" s="358">
        <f>IF(AC92="",IFERROR('Projection_Base-case'!W93-W92,0),0)</f>
        <v>0</v>
      </c>
      <c r="BC92" s="359">
        <f t="shared" si="68"/>
        <v>0</v>
      </c>
      <c r="BD92" s="359">
        <f>IFERROR(100*BB92/'Projection_Base-case'!W93,0)</f>
        <v>0</v>
      </c>
      <c r="BE92" s="358">
        <f>IF(AC92="",IFERROR('Projection_Base-case'!Y93-Y92,0),0)</f>
        <v>0</v>
      </c>
      <c r="BF92" s="359">
        <f t="shared" si="69"/>
        <v>0</v>
      </c>
      <c r="BG92" s="359">
        <f>IFERROR(100*BE92/'Projection_Base-case'!Y93,0)</f>
        <v>0</v>
      </c>
      <c r="BH92" s="359">
        <f t="shared" si="70"/>
        <v>0</v>
      </c>
      <c r="BI92" s="360">
        <f t="shared" si="71"/>
        <v>0</v>
      </c>
    </row>
    <row r="93" spans="1:61">
      <c r="A93" s="205">
        <v>89</v>
      </c>
      <c r="B93" s="347">
        <f>IF('Projection_Base-case'!B94&lt;&gt;"",'Projection_Base-case'!B94,0)</f>
        <v>0</v>
      </c>
      <c r="C93" s="347">
        <f>IF('Projection_Base-case'!C94&lt;&gt;"",'Projection_Base-case'!C94,0)</f>
        <v>0</v>
      </c>
      <c r="D93" s="365">
        <f>IF('Projection_Base-case'!D94&lt;&gt;"",'Projection_Base-case'!D94,0)</f>
        <v>0</v>
      </c>
      <c r="E93" s="369"/>
      <c r="F93" s="367" t="str">
        <f t="shared" si="72"/>
        <v>0</v>
      </c>
      <c r="G93" s="206" t="str">
        <f>IF(F93="Scenario1PBT1",'Minor retrofit'!$E$7,IF(F93="Scenario2PBT1",'Minor retrofit'!$F$7,IF(F93="Scenario3PBT1",'Minor retrofit'!$G$7,"")))&amp;IF(F93="Scenario1PBT2",'Minor retrofit'!$H$7,IF(F93="Scenario2PBT2",'Minor retrofit'!$I$7,IF(F93="Scenario3PBT2",'Minor retrofit'!$J$7,"")))&amp;IF(F93="Scenario1PBT3",'Minor retrofit'!$K$7,IF(F93="Scenario2PBT3",'Minor retrofit'!$L$7,IF(F93="Scenario3PBT3",'Minor retrofit'!$M$7,"")))&amp;IF(F93="Scenario1PBT4",'Minor retrofit'!$N$7,IF(F93="Scenario2PBT4",'Minor retrofit'!$O$7,IF(F93="Scenario3PBT4",'Minor retrofit'!$P$7,"")))&amp;IF(F93="Scenario1PBT5",'Minor retrofit'!$Q$7,IF(F93="Scenario2PBT5",'Minor retrofit'!$R$7,IF(F93="Scenario3PBT5",'Minor retrofit'!$S$7,"")))&amp;IF(F93="Scenario1PBT6",'Minor retrofit'!$T$7,IF(F93="Scenario2PBT6",'Minor retrofit'!$U$7,IF(F93="Scenario3PBT6",'Minor retrofit'!$V$7,"")))&amp;IF(F93="Scenario1PBT7",'Minor retrofit'!$W$7,IF(F93="Scenario2PBT7",'Minor retrofit'!$X$7,IF(F93="Scenario3PBT7",'Minor retrofit'!$Y$7,"")))&amp;IF(F93="Scenario1PBT8",'Minor retrofit'!$Z$7,IF(F93="Scenario2PBT8",'Minor retrofit'!$AA$7,IF(F93="Scenario3PBT8",'Minor retrofit'!$AB$7,"")))&amp;IF(F93="Scenario1PBT9",'Minor retrofit'!$AC$7,IF(F93="Scenario2PBT9",'Minor retrofit'!$AD$7,IF(F93="Scenario3PBT9",'Minor retrofit'!$AE$7,"")))&amp;IF(F93="Scenario1PBT10",'Minor retrofit'!$AF$7,IF(F93="Scenario2PBT10",'Minor retrofit'!$AG$7,IF(F93="Scenario3PBT10",'Minor retrofit'!$AH$7,"")))&amp;IF(F93="Scenario1PBT11",'Minor retrofit'!$AI$7,IF(F93="Scenario2PBT11",'Minor retrofit'!$AJ$7,IF(F93="Scenario3PBT11",'Minor retrofit'!$AK$7,"")))&amp;IF(F93="Scenario1PBT12",'Minor retrofit'!$AL$7,IF(F93="Scenario2PBT12",'Minor retrofit'!$AM$7,IF(F93="Scenario3PBT12",'Minor retrofit'!$AN$7,"")))&amp;IF(F93="Scenario1PBT13",'Minor retrofit'!$AO$7,IF(F93="Scenario2PBT13",'Minor retrofit'!$AP$7,IF(F93="Scenario3PBT13",'Minor retrofit'!$AQ$7,"")))&amp;IF(F93="Scenario1PBT14",'Minor retrofit'!$AR$7,IF(F93="Scenario2PBT14",'Minor retrofit'!$AS$7,IF(F93="Scenario3PBT14",'Minor retrofit'!$AT$7,"")))&amp;IF(F93="Scenario1PBT15",'Minor retrofit'!$AU$7,IF(F93="Scenario2PBT15",'Minor retrofit'!$AV$7,IF(F93="Scenario3PBT15",'Minor retrofit'!$AW$7,"")))</f>
        <v/>
      </c>
      <c r="H93" s="117">
        <f t="shared" si="49"/>
        <v>0</v>
      </c>
      <c r="I93" s="117" t="str">
        <f>IF(F93="Scenario1PBT1",'Minor retrofit'!$E$17,IF(F93="Scenario2PBT1",'Minor retrofit'!$F$17,IF(F93="Scenario3PBT1",'Minor retrofit'!$G$17,"")))&amp;IF(F93="Scenario1PBT2",'Minor retrofit'!$H$17,IF(F93="Scenario2PBT2",'Minor retrofit'!$I$17,IF(F93="Scenario3PBT2",'Minor retrofit'!$J$17,"")))&amp;IF(F93="Scenario1PBT3",'Minor retrofit'!$K$17,IF(F93="Scenario2PBT3",'Minor retrofit'!$L$17,IF(F93="Scenario3PBT3",'Minor retrofit'!$M$17,"")))&amp;IF(F93="Scenario1PBT4",'Minor retrofit'!$N$17,IF(F93="Scenario2PBT4",'Minor retrofit'!$O$17,IF(F93="Scenario3PBT4",'Minor retrofit'!$P$17,"")))&amp;IF(F93="Scenario1PBT5",'Minor retrofit'!$Q$17,IF(F93="Scenario2PBT5",'Minor retrofit'!$R$17,IF(F93="Scenario3PBT5",'Minor retrofit'!$S$17,"")))&amp;IF(F93="Scenario1PBT6",'Minor retrofit'!$T$17,IF(F93="Scenario2PBT6",'Minor retrofit'!$U$17,IF(F93="Scenario3PBT6",'Minor retrofit'!$V$17,"")))&amp;IF(F93="Scenario1PBT7",'Minor retrofit'!$W$17,IF(F93="Scenario2PBT7",'Minor retrofit'!$X$17,IF(F93="Scenario3PBT7",'Minor retrofit'!$Y$17,"")))&amp;IF(F93="Scenario1PBT8",'Minor retrofit'!$Z$17,IF(F93="Scenario2PBT8",'Minor retrofit'!$AA$17,IF(F93="Scenario3PBT8",'Minor retrofit'!$AB$17,"")))&amp;IF(F93="Scenario1PBT9",'Minor retrofit'!$AC$17,IF(F93="Scenario2PBT9",'Minor retrofit'!$AD$17,IF(F93="Scenario3PBT9",'Minor retrofit'!$AE$17,"")))&amp;IF(F93="Scenario1PBT10",'Minor retrofit'!$AF$17,IF(F93="Scenario2PBT10",'Minor retrofit'!$AG$17,IF(F93="Scenario3PBT10",'Minor retrofit'!$AH$17,"")))&amp;IF(F93="Scenario1PBT11",'Minor retrofit'!$AI$17,IF(F93="Scenario2PBT11",'Minor retrofit'!$AJ$17,IF(F93="Scenario3PBT11",'Minor retrofit'!$AK$17,"")))&amp;IF(F93="Scenario1PBT12",'Minor retrofit'!$AL$17,IF(F93="Scenario2PBT12",'Minor retrofit'!$AM$17,IF(F93="Scenario3PBT12",'Minor retrofit'!$AN$17,"")))&amp;IF(F93="Scenario1PBT13",'Minor retrofit'!$AO$17,IF(F93="Scenario2PBT13",'Minor retrofit'!$AP$17,IF(F93="Scenario3PBT13",'Minor retrofit'!$AQ$17,"")))&amp;IF(F93="Scenario1PBT14",'Minor retrofit'!$AR$17,IF(F93="Scenario2PBT14",'Minor retrofit'!$AS$17,IF(F93="Scenario3PBT14",'Minor retrofit'!$AT$17,"")))&amp;IF(F93="Scenario1PBT15",'Minor retrofit'!$AU$17,IF(F93="Scenario2PBT15",'Minor retrofit'!$AV$17,IF(F93="Scenario3PBT15",'Minor retrofit'!$AW$17,"")))</f>
        <v/>
      </c>
      <c r="J93" s="117">
        <f t="shared" si="50"/>
        <v>0</v>
      </c>
      <c r="K93" s="117" t="str">
        <f>IF(F93="Scenario1PBT1",'Minor retrofit'!$E$19,IF(F93="Scenario2PBT1",'Minor retrofit'!$F$19,IF(F93="Scenario3PBT1",'Minor retrofit'!$G$19,"")))&amp;IF(F93="Scenario1PBT2",'Minor retrofit'!$H$19,IF(F93="Scenario2PBT2",'Minor retrofit'!$I$19,IF(F93="Scenario3PBT2",'Minor retrofit'!$J$19,"")))&amp;IF(F93="Scenario1PBT3",'Minor retrofit'!$K$19,IF(F93="Scenario2PBT3",'Minor retrofit'!$L$19,IF(F93="Scenario3PBT3",'Minor retrofit'!$M$19,"")))&amp;IF(F93="Scenario1PBT4",'Minor retrofit'!$N$19,IF(F93="Scenario2PBT4",'Minor retrofit'!$O$19,IF(F93="Scenario3PBT4",'Minor retrofit'!$P$19,"")))&amp;IF(F93="Scenario1PBT5",'Minor retrofit'!$Q$19,IF(F93="Scenario2PBT5",'Minor retrofit'!$R$19,IF(F93="Scenario3PBT5",'Minor retrofit'!$S$19,"")))&amp;IF(F93="Scenario1PBT6",'Minor retrofit'!$T$19,IF(F93="Scenario2PBT6",'Minor retrofit'!$U$19,IF(F93="Scenario3PBT6",'Minor retrofit'!$V$19,"")))&amp;IF(F93="Scenario1PBT7",'Minor retrofit'!$W$19,IF(F93="Scenario2PBT7",'Minor retrofit'!$X$19,IF(F93="Scenario3PBT7",'Minor retrofit'!$Y$19,"")))&amp;IF(F93="Scenario1PBT8",'Minor retrofit'!$Z$19,IF(F93="Scenario2PBT8",'Minor retrofit'!$AA$19,IF(F93="Scenario3PBT8",'Minor retrofit'!$AB$19,"")))&amp;IF(F93="Scenario1PBT9",'Minor retrofit'!$AC$19,IF(F93="Scenario2PBT9",'Minor retrofit'!$AD$19,IF(F93="Scenario3PBT9",'Minor retrofit'!$AE$19,"")))&amp;IF(F93="Scenario1PBT10",'Minor retrofit'!$AF$19,IF(F93="Scenario2PBT10",'Minor retrofit'!$AG$19,IF(F93="Scenario3PBT10",'Minor retrofit'!$AH$19,"")))&amp;IF(F93="Scenario1PBT11",'Minor retrofit'!$AI$19,IF(F93="Scenario2PBT11",'Minor retrofit'!$AJ$19,IF(F93="Scenario3PBT11",'Minor retrofit'!$AK$19,"")))&amp;IF(F93="Scenario1PBT12",'Minor retrofit'!$AL$19,IF(F93="Scenario2PBT12",'Minor retrofit'!$AM$19,IF(F93="Scenario3PBT12",'Minor retrofit'!$AN$19,"")))&amp;IF(F93="Scenario1PBT13",'Minor retrofit'!$AO$19,IF(F93="Scenario2PBT13",'Minor retrofit'!$AP$19,IF(F93="Scenario3PBT13",'Minor retrofit'!$AQ$19,"")))&amp;IF(F93="Scenario1PBT14",'Minor retrofit'!$AR$19,IF(F93="Scenario2PBT14",'Minor retrofit'!$AS$19,IF(F93="Scenario3PBT14",'Minor retrofit'!$AT$19,"")))&amp;IF(F93="Scenario1PBT15",'Minor retrofit'!$AU$19,IF(F93="Scenario2PBT15",'Minor retrofit'!$AV$19,IF(F93="Scenario3PBT15",'Minor retrofit'!$AW$19,"")))</f>
        <v/>
      </c>
      <c r="L93" s="117">
        <f t="shared" si="51"/>
        <v>0</v>
      </c>
      <c r="M93" s="117" t="str">
        <f>IF(F93="Scenario1PBT1",'Minor retrofit'!$E$21,IF(F93="Scenario2PBT1",'Minor retrofit'!$F$21,IF(F93="Scenario3PBT1",'Minor retrofit'!$G$21,"")))&amp;IF(F93="Scenario1PBT2",'Minor retrofit'!$H$21,IF(F93="Scenario2PBT2",'Minor retrofit'!$I$21,IF(F93="Scenario3PBT2",'Minor retrofit'!$J$21,"")))&amp;IF(F93="Scenario1PBT3",'Minor retrofit'!$K$21,IF(F93="Scenario2PBT3",'Minor retrofit'!$L$21,IF(F93="Scenario3PBT3",'Minor retrofit'!$M$21,"")))&amp;IF(F93="Scenario1PBT4",'Minor retrofit'!$N$21,IF(F93="Scenario2PBT4",'Minor retrofit'!$O$21,IF(F93="Scenario3PBT4",'Minor retrofit'!$P$21,"")))&amp;IF(F93="Scenario1PBT5",'Minor retrofit'!$Q$21,IF(F93="Scenario2PBT5",'Minor retrofit'!$R$21,IF(F93="Scenario3PBT5",'Minor retrofit'!$S$21,"")))&amp;IF(F93="Scenario1PBT6",'Minor retrofit'!$T$21,IF(F93="Scenario2PBT6",'Minor retrofit'!$U$21,IF(F93="Scenario3PBT6",'Minor retrofit'!$V$21,"")))&amp;IF(F93="Scenario1PBT7",'Minor retrofit'!$W$21,IF(F93="Scenario2PBT7",'Minor retrofit'!$X$21,IF(F93="Scenario3PBT7",'Minor retrofit'!$Y$21,"")))&amp;IF(F93="Scenario1PBT8",'Minor retrofit'!$Z$21,IF(F93="Scenario2PBT8",'Minor retrofit'!$AA$21,IF(F93="Scenario3PBT8",'Minor retrofit'!$AB$21,"")))&amp;IF(F93="Scenario1PBT9",'Minor retrofit'!$AC$21,IF(F93="Scenario2PBT9",'Minor retrofit'!$AD$21,IF(F93="Scenario3PBT9",'Minor retrofit'!$AE$21,"")))&amp;IF(F93="Scenario1PBT10",'Minor retrofit'!$AF$21,IF(F93="Scenario2PBT10",'Minor retrofit'!$AG$21,IF(F93="Scenario3PBT10",'Minor retrofit'!$AH$21,"")))&amp;IF(F93="Scenario1PBT11",'Minor retrofit'!$AI$21,IF(F93="Scenario2PBT11",'Minor retrofit'!$AJ$21,IF(F93="Scenario3PBT11",'Minor retrofit'!$AK$21,"")))&amp;IF(F93="Scenario1PBT12",'Minor retrofit'!$AL$21,IF(F93="Scenario2PBT12",'Minor retrofit'!$AM$21,IF(F93="Scenario3PBT12",'Minor retrofit'!$AN$21,"")))&amp;IF(F93="Scenario1PBT13",'Minor retrofit'!$AO$21,IF(F93="Scenario2PBT13",'Minor retrofit'!$AP$21,IF(F93="Scenario3PBT13",'Minor retrofit'!$AQ$21,"")))&amp;IF(F93="Scenario1PBT14",'Minor retrofit'!$AR$21,IF(F93="Scenario2PBT14",'Minor retrofit'!$AS$21,IF(F93="Scenario3PBT14",'Minor retrofit'!$AT$21,"")))&amp;IF(F93="Scenario1PBT15",'Minor retrofit'!$AU$21,IF(F93="Scenario2PBT15",'Minor retrofit'!$AV$21,IF(F93="Scenario3PBT15",'Minor retrofit'!$AW$21,"")))</f>
        <v/>
      </c>
      <c r="N93" s="118">
        <f t="shared" si="52"/>
        <v>0</v>
      </c>
      <c r="O93" s="206" t="str">
        <f>IF(F93="Scenario1PBT1",'Minor retrofit'!$E$24,IF(F93="Scenario2PBT1",'Minor retrofit'!$F$24,IF(F93="Scenario3PBT1",'Minor retrofit'!$G$24,"")))&amp;IF(F93="Scenario1PBT2",'Minor retrofit'!$H$24,IF(F93="Scenario2PBT2",'Minor retrofit'!$I$24,IF(F93="Scenario3PBT2",'Minor retrofit'!$J$24,"")))&amp;IF(F93="Scenario1PBT3",'Minor retrofit'!$K$24,IF(F93="Scenario2PBT3",'Minor retrofit'!$L$24,IF(F93="Scenario3PBT3",'Minor retrofit'!$M$24,"")))&amp;IF(F93="Scenario1PBT4",'Minor retrofit'!$N$24,IF(F93="Scenario2PBT4",'Minor retrofit'!$O$24,IF(F93="Scenario3PBT4",'Minor retrofit'!$P$24,"")))&amp;IF(F93="Scenario1PBT5",'Minor retrofit'!$Q$24,IF(F93="Scenario2PBT5",'Minor retrofit'!$R$24,IF(F93="Scenario3PBT5",'Minor retrofit'!$S$24,"")))&amp;IF(F93="Scenario1PBT6",'Minor retrofit'!$T$24,IF(F93="Scenario2PBT6",'Minor retrofit'!$U$24,IF(F93="Scenario3PBT6",'Minor retrofit'!$V$24,"")))&amp;IF(F93="Scenario1PBT7",'Minor retrofit'!$W$24,IF(F93="Scenario2PBT7",'Minor retrofit'!$X$24,IF(F93="Scenario3PBT7",'Minor retrofit'!$Y$24,"")))&amp;IF(F93="Scenario1PBT8",'Minor retrofit'!$Z$24,IF(F93="Scenario2PBT8",'Minor retrofit'!$AA$24,IF(F93="Scenario3PBT8",'Minor retrofit'!$AB$24,"")))&amp;IF(F93="Scenario1PBT9",'Minor retrofit'!$AC$24,IF(F93="Scenario2PBT9",'Minor retrofit'!$AD$24,IF(F93="Scenario3PBT9",'Minor retrofit'!$AE$24,"")))&amp;IF(F93="Scenario1PBT10",'Minor retrofit'!$AF$24,IF(F93="Scenario2PBT10",'Minor retrofit'!$AG$24,IF(F93="Scenario3PBT10",'Minor retrofit'!$AH$24,"")))&amp;IF(F93="Scenario1PBT11",'Minor retrofit'!$AI$24,IF(F93="Scenario2PBT11",'Minor retrofit'!$AJ$24,IF(F93="Scenario3PBT11",'Minor retrofit'!$AK$24,"")))&amp;IF(F93="Scenario1PBT12",'Minor retrofit'!$AL$24,IF(F93="Scenario2PBT12",'Minor retrofit'!$AM$24,IF(F93="Scenario3PBT12",'Minor retrofit'!$AN$24,"")))&amp;IF(F93="Scenario1PBT13",'Minor retrofit'!$AO$24,IF(F93="Scenario2PBT13",'Minor retrofit'!$AP$24,IF(F93="Scenario3PBT13",'Minor retrofit'!$AQ$24,"")))&amp;IF(F93="Scenario1PBT14",'Minor retrofit'!$AR$24,IF(F93="Scenario2PBT14",'Minor retrofit'!$AS$24,IF(F93="Scenario3PBT14",'Minor retrofit'!$AT$24,"")))&amp;IF(F93="Scenario1PBT15",'Minor retrofit'!$AU$24,IF(F93="Scenario2PBT15",'Minor retrofit'!$AV$24,IF(F93="Scenario3PBT15",'Minor retrofit'!$AW$24,"")))</f>
        <v/>
      </c>
      <c r="P93" s="117">
        <f t="shared" si="53"/>
        <v>0</v>
      </c>
      <c r="Q93" s="117" t="str">
        <f>IF(F93="Scenario1PBT1",'Minor retrofit'!$E$26,IF(F93="Scenario2PBT1",'Minor retrofit'!$F$26,IF(F93="Scenario3PBT1",'Minor retrofit'!$G$26,"")))&amp;IF(F93="Scenario1PBT2",'Minor retrofit'!$H$26,IF(F93="Scenario2PBT2",'Minor retrofit'!$I$26,IF(F93="Scenario3PBT2",'Minor retrofit'!$J$26,"")))&amp;IF(F93="Scenario1PBT3",'Minor retrofit'!$K$26,IF(F93="Scenario2PBT3",'Minor retrofit'!$L$26,IF(F93="Scenario3PBT3",'Minor retrofit'!$M$26,"")))&amp;IF(F93="Scenario1PBT4",'Minor retrofit'!$N$26,IF(F93="Scenario2PBT4",'Minor retrofit'!$O$26,IF(F93="Scenario3PBT4",'Minor retrofit'!$P$26,"")))&amp;IF(F93="Scenario1PBT5",'Minor retrofit'!$Q$26,IF(F93="Scenario2PBT5",'Minor retrofit'!$R$26,IF(F93="Scenario3PBT5",'Minor retrofit'!$S$26,"")))&amp;IF(F93="Scenario1PBT6",'Minor retrofit'!$T$26,IF(F93="Scenario2PBT6",'Minor retrofit'!$U$26,IF(F93="Scenario3PBT6",'Minor retrofit'!$V$26,"")))&amp;IF(F93="Scenario1PBT7",'Minor retrofit'!$W$26,IF(F93="Scenario2PBT7",'Minor retrofit'!$X$26,IF(F93="Scenario3PBT7",'Minor retrofit'!$Y$26,"")))&amp;IF(F93="Scenario1PBT8",'Minor retrofit'!$Z$26,IF(F93="Scenario2PBT8",'Minor retrofit'!$AA$26,IF(F93="Scenario3PBT8",'Minor retrofit'!$AB$26,"")))&amp;IF(F93="Scenario1PBT9",'Minor retrofit'!$AC$26,IF(F93="Scenario2PBT9",'Minor retrofit'!$AD$26,IF(F93="Scenario3PBT9",'Minor retrofit'!$AE$26,"")))&amp;IF(F93="Scenario1PBT10",'Minor retrofit'!$AF$26,IF(F93="Scenario2PBT10",'Minor retrofit'!$AG$26,IF(F93="Scenario3PBT10",'Minor retrofit'!$AH$26,"")))&amp;IF(F93="Scenario1PBT11",'Minor retrofit'!$AI$26,IF(F93="Scenario2PBT11",'Minor retrofit'!$AJ$26,IF(F93="Scenario3PBT11",'Minor retrofit'!$AK$26,"")))&amp;IF(F93="Scenario1PBT12",'Minor retrofit'!$AL$26,IF(F93="Scenario2PBT12",'Minor retrofit'!$AM$26,IF(F93="Scenario3PBT12",'Minor retrofit'!$AN$26,"")))&amp;IF(F93="Scenario1PBT13",'Minor retrofit'!$AO$26,IF(F93="Scenario2PBT13",'Minor retrofit'!$AP$26,IF(F93="Scenario3PBT13",'Minor retrofit'!$AQ$26,"")))&amp;IF(F93="Scenario1PBT14",'Minor retrofit'!$AR$26,IF(F93="Scenario2PBT14",'Minor retrofit'!$AS$26,IF(F93="Scenario3PBT14",'Minor retrofit'!$AT$26,"")))&amp;IF(F93="Scenario1PBT15",'Minor retrofit'!$AU$26,IF(F93="Scenario2PBT15",'Minor retrofit'!$AV$26,IF(F93="Scenario3PBT15",'Minor retrofit'!$AW$26,"")))</f>
        <v/>
      </c>
      <c r="R93" s="117">
        <f t="shared" si="54"/>
        <v>0</v>
      </c>
      <c r="S93" s="117" t="str">
        <f>IF(F93="Scenario1PBT1",'Minor retrofit'!$E$28,IF(F93="Scenario2PBT1",'Minor retrofit'!$F$28,IF(F93="Scenario3PBT1",'Minor retrofit'!$G$28,"")))&amp;IF(F93="Scenario1PBT2",'Minor retrofit'!$H$28,IF(F93="Scenario2PBT2",'Minor retrofit'!$I$28,IF(F93="Scenario3PBT2",'Minor retrofit'!$J$28,"")))&amp;IF(F93="Scenario1PBT3",'Minor retrofit'!$K$28,IF(F93="Scenario2PBT3",'Minor retrofit'!$L$28,IF(F93="Scenario3PBT3",'Minor retrofit'!$M$28,"")))&amp;IF(F93="Scenario1PBT4",'Minor retrofit'!$N$28,IF(F93="Scenario2PBT4",'Minor retrofit'!$O$28,IF(F93="Scenario3PBT4",'Minor retrofit'!$P$28,"")))&amp;IF(F93="Scenario1PBT5",'Minor retrofit'!$Q$28,IF(F93="Scenario2PBT5",'Minor retrofit'!$R$28,IF(F93="Scenario3PBT5",'Minor retrofit'!$S$28,"")))&amp;IF(F93="Scenario1PBT6",'Minor retrofit'!$T$28,IF(F93="Scenario2PBT6",'Minor retrofit'!$U$28,IF(F93="Scenario3PBT6",'Minor retrofit'!$V$28,"")))&amp;IF(F93="Scenario1PBT7",'Minor retrofit'!$W$28,IF(F93="Scenario2PBT7",'Minor retrofit'!$X$28,IF(F93="Scenario3PBT7",'Minor retrofit'!$Y$28,"")))&amp;IF(F93="Scenario1PBT8",'Minor retrofit'!$Z$28,IF(F93="Scenario2PBT8",'Minor retrofit'!$AA$28,IF(F93="Scenario3PBT8",'Minor retrofit'!$AB$28,"")))&amp;IF(F93="Scenario1PBT9",'Minor retrofit'!$AC$28,IF(F93="Scenario2PBT9",'Minor retrofit'!$AD$28,IF(F93="Scenario3PBT9",'Minor retrofit'!$AE$28,"")))&amp;IF(F93="Scenario1PBT10",'Minor retrofit'!$AF$28,IF(F93="Scenario2PBT10",'Minor retrofit'!$AG$28,IF(F93="Scenario3PBT10",'Minor retrofit'!$AH$28,"")))&amp;IF(F93="Scenario1PBT11",'Minor retrofit'!$AI$28,IF(F93="Scenario2PBT11",'Minor retrofit'!$AJ$28,IF(F93="Scenario3PBT11",'Minor retrofit'!$AK$28,"")))&amp;IF(F93="Scenario1PBT12",'Minor retrofit'!$AL$28,IF(F93="Scenario2PBT12",'Minor retrofit'!$AM$28,IF(F93="Scenario3PBT12",'Minor retrofit'!$AN$28,"")))&amp;IF(F93="Scenario1PBT13",'Minor retrofit'!$AO$28,IF(F93="Scenario2PBT13",'Minor retrofit'!$AP$28,IF(F93="Scenario3PBT13",'Minor retrofit'!$AQ$28,"")))&amp;IF(F93="Scenario1PBT14",'Minor retrofit'!$AR$28,IF(F93="Scenario2PBT14",'Minor retrofit'!$AS$28,IF(F93="Scenario3PBT14",'Minor retrofit'!$AT$28,"")))&amp;IF(F93="Scenario1PBT15",'Minor retrofit'!$AU$28,IF(F93="Scenario2PBT15",'Minor retrofit'!$AV$28,IF(F93="Scenario3PBT15",'Minor retrofit'!$AW$28,"")))</f>
        <v/>
      </c>
      <c r="T93" s="207">
        <f t="shared" si="55"/>
        <v>0</v>
      </c>
      <c r="U93" s="206" t="str">
        <f>IF(F93="Scenario1PBT1",'Minor retrofit'!$E$39,IF(F93="Scenario2PBT1",'Minor retrofit'!$F$39,IF(F93="Scenario3PBT1",'Minor retrofit'!$G$39,"")))&amp;IF(F93="Scenario1PBT2",'Minor retrofit'!$H$39,IF(F93="Scenario2PBT2",'Minor retrofit'!$I$39,IF(F93="Scenario3PBT2",'Minor retrofit'!$J$39,"")))&amp;IF(F93="Scenario1PBT3",'Minor retrofit'!$K$39,IF(F93="Scenario2PBT3",'Minor retrofit'!$L$39,IF(F93="Scenario3PBT3",'Minor retrofit'!$M$39,"")))&amp;IF(F93="Scenario1PBT4",'Minor retrofit'!$N$39,IF(F93="Scenario2PBT4",'Minor retrofit'!$O$39,IF(F93="Scenario3PBT4",'Minor retrofit'!$P$39,"")))&amp;IF(F93="Scenario1PBT5",'Minor retrofit'!$Q$39,IF(F93="Scenario2PBT5",'Minor retrofit'!$R$39,IF(F93="Scenario3PBT5",'Minor retrofit'!$S$39,"")))&amp;IF(F93="Scenario1PBT6",'Minor retrofit'!$T$39,IF(F93="Scenario2PBT6",'Minor retrofit'!$U$39,IF(F93="Scenario3PBT6",'Minor retrofit'!$V$39,"")))&amp;IF(F93="Scenario1PBT7",'Minor retrofit'!$W$39,IF(F93="Scenario2PBT7",'Minor retrofit'!$X$39,IF(F93="Scenario3PBT7",'Minor retrofit'!$Y$39,"")))&amp;IF(F93="Scenario1PBT8",'Minor retrofit'!$Z$39,IF(F93="Scenario2PBT8",'Minor retrofit'!$AA$39,IF(F93="Scenario3PBT8",'Minor retrofit'!$AB$39,"")))&amp;IF(F93="Scenario1PBT9",'Minor retrofit'!$AC$39,IF(F93="Scenario2PBT9",'Minor retrofit'!$AD$39,IF(F93="Scenario3PBT9",'Minor retrofit'!$AE$39,"")))&amp;IF(F93="Scenario1PBT10",'Minor retrofit'!$AF$39,IF(F93="Scenario2PBT10",'Minor retrofit'!$AG$39,IF(F93="Scenario3PBT10",'Minor retrofit'!$AH$39,"")))&amp;IF(F93="Scenario1PBT11",'Minor retrofit'!$AI$39,IF(F93="Scenario2PBT11",'Minor retrofit'!$AJ$39,IF(F93="Scenario3PBT11",'Minor retrofit'!$AK$39,"")))&amp;IF(F93="Scenario1PBT12",'Minor retrofit'!$AL$39,IF(F93="Scenario2PBT12",'Minor retrofit'!$AM$39,IF(F93="Scenario3PBT12",'Minor retrofit'!$AN$39,"")))&amp;IF(F93="Scenario1PBT13",'Minor retrofit'!$AO$39,IF(F93="Scenario2PBT13",'Minor retrofit'!$AP$39,IF(F93="Scenario3PBT13",'Minor retrofit'!$AQ$39,"")))&amp;IF(F93="Scenario1PBT14",'Minor retrofit'!$AR$39,IF(F93="Scenario2PBT14",'Minor retrofit'!$AS$39,IF(F93="Scenario3PBT14",'Minor retrofit'!$AT$39,"")))&amp;IF(F93="Scenario1PBT15",'Minor retrofit'!$AU$39,IF(F93="Scenario2PBT15",'Minor retrofit'!$AV$39,IF(F93="Scenario3PBT15",'Minor retrofit'!$AW$39,"")))</f>
        <v/>
      </c>
      <c r="V93" s="117">
        <f t="shared" si="56"/>
        <v>0</v>
      </c>
      <c r="W93" s="117" t="str">
        <f>IF(F93="Scenario1PBT1",'Minor retrofit'!$E$41,IF(F93="Scenario2PBT1",'Minor retrofit'!$F$41,IF(F93="Scenario3PBT1",'Minor retrofit'!$G$41,"")))&amp;IF(F93="Scenario1PBT2",'Minor retrofit'!$H$41,IF(F93="Scenario2PBT2",'Minor retrofit'!$I$41,IF(F93="Scenario3PBT2",'Minor retrofit'!$J$41,"")))&amp;IF(F93="Scenario1PBT3",'Minor retrofit'!$K$41,IF(F93="Scenario2PBT3",'Minor retrofit'!$L$41,IF(F93="Scenario3PBT3",'Minor retrofit'!$M$41,"")))&amp;IF(F93="Scenario1PBT4",'Minor retrofit'!$N$41,IF(F93="Scenario2PBT4",'Minor retrofit'!$O$41,IF(F93="Scenario3PBT4",'Minor retrofit'!$P$41,"")))&amp;IF(F93="Scenario1PBT5",'Minor retrofit'!$Q$41,IF(F93="Scenario2PBT5",'Minor retrofit'!$R$41,IF(F93="Scenario3PBT5",'Minor retrofit'!$S$41,"")))&amp;IF(F93="Scenario1PBT6",'Minor retrofit'!$T$41,IF(F93="Scenario2PBT6",'Minor retrofit'!$U$41,IF(F93="Scenario3PBT6",'Minor retrofit'!$V$41,"")))&amp;IF(F93="Scenario1PBT7",'Minor retrofit'!$W$41,IF(F93="Scenario2PBT7",'Minor retrofit'!$X$41,IF(F93="Scenario3PBT7",'Minor retrofit'!$Y$41,"")))&amp;IF(F93="Scenario1PBT8",'Minor retrofit'!$Z$41,IF(F93="Scenario2PBT8",'Minor retrofit'!$AA$41,IF(F93="Scenario3PBT8",'Minor retrofit'!$AB$41,"")))&amp;IF(F93="Scenario1PBT9",'Minor retrofit'!$AC$41,IF(F93="Scenario2PBT9",'Minor retrofit'!$AD$41,IF(F93="Scenario3PBT9",'Minor retrofit'!$AE$41,"")))&amp;IF(F93="Scenario1PBT10",'Minor retrofit'!$AF$41,IF(F93="Scenario2PBT10",'Minor retrofit'!$AG$41,IF(F93="Scenario3PBT10",'Minor retrofit'!$AH$41,"")))&amp;IF(F93="Scenario1PBT11",'Minor retrofit'!$AI$41,IF(F93="Scenario2PBT11",'Minor retrofit'!$AJ$41,IF(F93="Scenario3PBT11",'Minor retrofit'!$AK$41,"")))&amp;IF(F93="Scenario1PBT12",'Minor retrofit'!$AL$41,IF(F93="Scenario2PBT12",'Minor retrofit'!$AM$41,IF(F93="Scenario3PBT12",'Minor retrofit'!$AN$41,"")))&amp;IF(F93="Scenario1PBT13",'Minor retrofit'!$AO$41,IF(F93="Scenario2PBT13",'Minor retrofit'!$AP$41,IF(F93="Scenario3PBT13",'Minor retrofit'!$AQ$41,"")))&amp;IF(F93="Scenario1PBT14",'Minor retrofit'!$AR$41,IF(F93="Scenario2PBT14",'Minor retrofit'!$AS$41,IF(F93="Scenario3PBT14",'Minor retrofit'!$AT$41,"")))&amp;IF(F93="Scenario1PBT15",'Minor retrofit'!$AU$41,IF(F93="Scenario2PBT15",'Minor retrofit'!$AV$41,IF(F93="Scenario3PBT15",'Minor retrofit'!$AW$41,"")))</f>
        <v/>
      </c>
      <c r="X93" s="117">
        <f t="shared" si="57"/>
        <v>0</v>
      </c>
      <c r="Y93" s="117" t="str">
        <f>IF(F93="Scenario1PBT1",'Minor retrofit'!$E$43,IF(F93="Scenario2PBT1",'Minor retrofit'!$F$43,IF(F93="Scenario3PBT1",'Minor retrofit'!$G$43,"")))&amp;IF(F93="Scenario1PBT2",'Minor retrofit'!$H$43,IF(F93="Scenario2PBT2",'Minor retrofit'!$I$43,IF(F93="Scenario3PBT2",'Minor retrofit'!$J$43,"")))&amp;IF(F93="Scenario1PBT3",'Minor retrofit'!$K$43,IF(F93="Scenario2PBT3",'Minor retrofit'!$L$43,IF(F93="Scenario3PBT3",'Minor retrofit'!$M$43,"")))&amp;IF(F93="Scenario1PBT4",'Minor retrofit'!$N$43,IF(F93="Scenario2PBT4",'Minor retrofit'!$O$43,IF(F93="Scenario3PBT4",'Minor retrofit'!$P$43,"")))&amp;IF(F93="Scenario1PBT5",'Minor retrofit'!$Q$43,IF(F93="Scenario2PBT5",'Minor retrofit'!$R$43,IF(F93="Scenario3PBT5",'Minor retrofit'!$S$43,"")))&amp;IF(F93="Scenario1PBT6",'Minor retrofit'!$T$43,IF(F93="Scenario2PBT6",'Minor retrofit'!$U$43,IF(F93="Scenario3PBT6",'Minor retrofit'!$V$43,"")))&amp;IF(F93="Scenario1PBT7",'Minor retrofit'!$W$43,IF(F93="Scenario2PBT7",'Minor retrofit'!$X$43,IF(F93="Scenario3PBT7",'Minor retrofit'!$Y$43,"")))&amp;IF(F93="Scenario1PBT8",'Minor retrofit'!$Z$43,IF(F93="Scenario2PBT8",'Minor retrofit'!$AA$43,IF(F93="Scenario3PBT8",'Minor retrofit'!$AB$43,"")))&amp;IF(F93="Scenario1PBT9",'Minor retrofit'!$AC$43,IF(F93="Scenario2PBT9",'Minor retrofit'!$AD$43,IF(F93="Scenario3PBT9",'Minor retrofit'!$AE$43,"")))&amp;IF(F93="Scenario1PBT10",'Minor retrofit'!$AF$43,IF(F93="Scenario2PBT10",'Minor retrofit'!$AG$43,IF(F93="Scenario3PBT10",'Minor retrofit'!$AH$43,"")))&amp;IF(F93="Scenario1PBT11",'Minor retrofit'!$AI$43,IF(F93="Scenario2PBT11",'Minor retrofit'!$AJ$43,IF(F93="Scenario3PBT11",'Minor retrofit'!$AK$43,"")))&amp;IF(F93="Scenario1PBT12",'Minor retrofit'!$AL$43,IF(F93="Scenario2PBT12",'Minor retrofit'!$AM$43,IF(F93="Scenario3PBT12",'Minor retrofit'!$AN$43,"")))&amp;IF(F93="Scenario1PBT13",'Minor retrofit'!$AO$43,IF(F93="Scenario2PBT13",'Minor retrofit'!$AP$43,IF(F93="Scenario3PBT13",'Minor retrofit'!$AQ$43,"")))&amp;IF(F93="Scenario1PBT14",'Minor retrofit'!$AR$43,IF(F93="Scenario2PBT14",'Minor retrofit'!$AS$43,IF(F93="Scenario3PBT14",'Minor retrofit'!$AT$43,"")))&amp;IF(F93="Scenario1PBT15",'Minor retrofit'!$AU$43,IF(F93="Scenario2PBT15",'Minor retrofit'!$AV$43,IF(F93="Scenario3PBT15",'Minor retrofit'!$AW$43,"")))</f>
        <v/>
      </c>
      <c r="Z93" s="117">
        <f t="shared" si="58"/>
        <v>0</v>
      </c>
      <c r="AA93" s="178" t="str">
        <f>IF(F93="Scenario1PBT1",'Minor retrofit'!$E$102,IF(F93="Scenario2PBT1",'Minor retrofit'!$F$102,IF(F93="Scenario3PBT1",'Minor retrofit'!$G$102,"")))&amp;IF(F93="Scenario1PBT2",'Minor retrofit'!$H$102,IF(F93="Scenario2PBT2",'Minor retrofit'!$I$102,IF(F93="Scenario3PBT2",'Minor retrofit'!$J$102,"")))&amp;IF(F93="Scenario1PBT3",'Minor retrofit'!$K$102,IF(F93="Scenario2PBT3",'Minor retrofit'!$L$102,IF(F93="Scenario3PBT3",'Minor retrofit'!$M$102,"")))&amp;IF(F93="Scenario1PBT4",'Minor retrofit'!$N$102,IF(F93="Scenario2PBT4",'Minor retrofit'!$O$102,IF(F93="Scenario3PBT4",'Minor retrofit'!$P$102,"")))&amp;IF(F93="Scenario1PBT5",'Minor retrofit'!$Q$102,IF(F93="Scenario2PBT5",'Minor retrofit'!$R$102,IF(F93="Scenario3PBT5",'Minor retrofit'!$S$102,"")))&amp;IF(F93="Scenario1PBT6",'Minor retrofit'!$T$102,IF(F93="Scenario2PBT6",'Minor retrofit'!$U$102,IF(F93="Scenario3PBT6",'Minor retrofit'!$V$102,"")))&amp;IF(F93="Scenario1PBT7",'Minor retrofit'!$W$102,IF(F93="Scenario2PBT7",'Minor retrofit'!$X$102,IF(F93="Scenario3PBT7",'Minor retrofit'!$Y$102,"")))&amp;IF(F93="Scenario1PBT8",'Minor retrofit'!$Z$102,IF(F93="Scenario2PBT8",'Minor retrofit'!$AA$102,IF(F93="Scenario3PBT8",'Minor retrofit'!$AB$102,"")))&amp;IF(F93="Scenario1PBT9",'Minor retrofit'!$AC$102,IF(F93="Scenario2PBT9",'Minor retrofit'!$AD$102,IF(F93="Scenario3PBT9",'Minor retrofit'!$AE$102,"")))&amp;IF(F93="Scenario1PBT10",'Minor retrofit'!$AF$102,IF(F93="Scenario2PBT10",'Minor retrofit'!$AG$102,IF(F93="Scenario3PBT10",'Minor retrofit'!$AH$102,"")))&amp;IF(F93="Scenario1PBT11",'Minor retrofit'!$AI$102,IF(F93="Scenario2PBT11",'Minor retrofit'!$AJ$102,IF(F93="Scenario3PBT11",'Minor retrofit'!$AK$102,"")))&amp;IF(F93="Scenario1PBT12",'Minor retrofit'!$AL$102,IF(F93="Scenario2PBT12",'Minor retrofit'!$AM$102,IF(F93="Scenario3PBT12",'Minor retrofit'!$AN$102,"")))&amp;IF(F93="Scenario1PBT13",'Minor retrofit'!$AO$102,IF(F93="Scenario2PBT13",'Minor retrofit'!$AP$102,IF(F93="Scenario3PBT13",'Minor retrofit'!$AQ$102,"")))&amp;IF(F93="Scenario1PBT14",'Minor retrofit'!$AR$102,IF(F93="Scenario2PBT14",'Minor retrofit'!$AS$102,IF(F93="Scenario3PBT14",'Minor retrofit'!$AT$102,"")))&amp;IF(F93="Scenario1PBT15",'Minor retrofit'!$AU$102,IF(F93="Scenario2PBT15",'Minor retrofit'!$AV$102,IF(F93="Scenario3PBT15",'Minor retrofit'!$AW$102,"")))</f>
        <v/>
      </c>
      <c r="AB93" s="179">
        <f t="shared" si="59"/>
        <v>0</v>
      </c>
      <c r="AC93" s="363" t="str">
        <f t="shared" si="73"/>
        <v/>
      </c>
      <c r="AD93" s="353">
        <f>IF(AC93="",IFERROR('Projection_Base-case'!G94-G93,0),0)</f>
        <v>0</v>
      </c>
      <c r="AE93" s="350">
        <f t="shared" si="60"/>
        <v>0</v>
      </c>
      <c r="AF93" s="361">
        <f>IFERROR(100*AD93/'Projection_Base-case'!G94,0)</f>
        <v>0</v>
      </c>
      <c r="AG93" s="352">
        <f>IF(AC93="",IFERROR('Projection_Base-case'!I94-I93,0),0)</f>
        <v>0</v>
      </c>
      <c r="AH93" s="353">
        <f t="shared" si="61"/>
        <v>0</v>
      </c>
      <c r="AI93" s="361">
        <f>IFERROR(100*AG93/'Projection_Base-case'!I94,0)</f>
        <v>0</v>
      </c>
      <c r="AJ93" s="352">
        <f>IF(AC93="",IFERROR('Projection_Base-case'!K94-K93,0),0)</f>
        <v>0</v>
      </c>
      <c r="AK93" s="353">
        <f t="shared" si="62"/>
        <v>0</v>
      </c>
      <c r="AL93" s="361">
        <f>IFERROR(100*AJ93/'Projection_Base-case'!K94,0)</f>
        <v>0</v>
      </c>
      <c r="AM93" s="352">
        <f>-IF(AC93="",IFERROR('Projection_Base-case'!M94-M93,0),0)</f>
        <v>0</v>
      </c>
      <c r="AN93" s="353">
        <f t="shared" si="63"/>
        <v>0</v>
      </c>
      <c r="AO93" s="354">
        <f>IFERROR(IF('Projection_Base-case'!N94&gt;0,100*AN93/'Projection_Base-case'!N94,100*AN93/N93),0)</f>
        <v>0</v>
      </c>
      <c r="AP93" s="355">
        <f>IF(AC93="",IFERROR('Projection_Base-case'!O94-O93,0),0)</f>
        <v>0</v>
      </c>
      <c r="AQ93" s="356">
        <f t="shared" si="64"/>
        <v>0</v>
      </c>
      <c r="AR93" s="356">
        <f>IFERROR(100*AP93/'Projection_Base-case'!O94,0)</f>
        <v>0</v>
      </c>
      <c r="AS93" s="355">
        <f>IF(AC93="",IFERROR('Projection_Base-case'!Q94-Q93,0),0)</f>
        <v>0</v>
      </c>
      <c r="AT93" s="356">
        <f t="shared" si="65"/>
        <v>0</v>
      </c>
      <c r="AU93" s="356">
        <f>IFERROR(100*AS93/'Projection_Base-case'!Q94,0)</f>
        <v>0</v>
      </c>
      <c r="AV93" s="355">
        <f>IF(AC93="",IFERROR('Projection_Base-case'!S94-S93,0),0)</f>
        <v>0</v>
      </c>
      <c r="AW93" s="356">
        <f t="shared" si="66"/>
        <v>0</v>
      </c>
      <c r="AX93" s="357">
        <f>IFERROR(100*AV93/'Projection_Base-case'!S94,0)</f>
        <v>0</v>
      </c>
      <c r="AY93" s="358">
        <f>IF(AC93="",IFERROR('Projection_Base-case'!U94-U93,0),0)</f>
        <v>0</v>
      </c>
      <c r="AZ93" s="359">
        <f t="shared" si="67"/>
        <v>0</v>
      </c>
      <c r="BA93" s="359">
        <f>IFERROR(100*AY93/'Projection_Base-case'!U94,0)</f>
        <v>0</v>
      </c>
      <c r="BB93" s="358">
        <f>IF(AC93="",IFERROR('Projection_Base-case'!W94-W93,0),0)</f>
        <v>0</v>
      </c>
      <c r="BC93" s="359">
        <f t="shared" si="68"/>
        <v>0</v>
      </c>
      <c r="BD93" s="359">
        <f>IFERROR(100*BB93/'Projection_Base-case'!W94,0)</f>
        <v>0</v>
      </c>
      <c r="BE93" s="358">
        <f>IF(AC93="",IFERROR('Projection_Base-case'!Y94-Y93,0),0)</f>
        <v>0</v>
      </c>
      <c r="BF93" s="359">
        <f t="shared" si="69"/>
        <v>0</v>
      </c>
      <c r="BG93" s="359">
        <f>IFERROR(100*BE93/'Projection_Base-case'!Y94,0)</f>
        <v>0</v>
      </c>
      <c r="BH93" s="359">
        <f t="shared" si="70"/>
        <v>0</v>
      </c>
      <c r="BI93" s="360">
        <f t="shared" si="71"/>
        <v>0</v>
      </c>
    </row>
    <row r="94" spans="1:61" ht="15" thickBot="1">
      <c r="A94" s="209">
        <v>90</v>
      </c>
      <c r="B94" s="347">
        <f>IF('Projection_Base-case'!B95&lt;&gt;"",'Projection_Base-case'!B95,0)</f>
        <v>0</v>
      </c>
      <c r="C94" s="347">
        <f>IF('Projection_Base-case'!C95&lt;&gt;"",'Projection_Base-case'!C95,0)</f>
        <v>0</v>
      </c>
      <c r="D94" s="365">
        <f>IF('Projection_Base-case'!D95&lt;&gt;"",'Projection_Base-case'!D95,0)</f>
        <v>0</v>
      </c>
      <c r="E94" s="369"/>
      <c r="F94" s="373" t="str">
        <f t="shared" si="72"/>
        <v>0</v>
      </c>
      <c r="G94" s="211" t="str">
        <f>IF(F94="Scenario1PBT1",'Minor retrofit'!$E$7,IF(F94="Scenario2PBT1",'Minor retrofit'!$F$7,IF(F94="Scenario3PBT1",'Minor retrofit'!$G$7,"")))&amp;IF(F94="Scenario1PBT2",'Minor retrofit'!$H$7,IF(F94="Scenario2PBT2",'Minor retrofit'!$I$7,IF(F94="Scenario3PBT2",'Minor retrofit'!$J$7,"")))&amp;IF(F94="Scenario1PBT3",'Minor retrofit'!$K$7,IF(F94="Scenario2PBT3",'Minor retrofit'!$L$7,IF(F94="Scenario3PBT3",'Minor retrofit'!$M$7,"")))&amp;IF(F94="Scenario1PBT4",'Minor retrofit'!$N$7,IF(F94="Scenario2PBT4",'Minor retrofit'!$O$7,IF(F94="Scenario3PBT4",'Minor retrofit'!$P$7,"")))&amp;IF(F94="Scenario1PBT5",'Minor retrofit'!$Q$7,IF(F94="Scenario2PBT5",'Minor retrofit'!$R$7,IF(F94="Scenario3PBT5",'Minor retrofit'!$S$7,"")))&amp;IF(F94="Scenario1PBT6",'Minor retrofit'!$T$7,IF(F94="Scenario2PBT6",'Minor retrofit'!$U$7,IF(F94="Scenario3PBT6",'Minor retrofit'!$V$7,"")))&amp;IF(F94="Scenario1PBT7",'Minor retrofit'!$W$7,IF(F94="Scenario2PBT7",'Minor retrofit'!$X$7,IF(F94="Scenario3PBT7",'Minor retrofit'!$Y$7,"")))&amp;IF(F94="Scenario1PBT8",'Minor retrofit'!$Z$7,IF(F94="Scenario2PBT8",'Minor retrofit'!$AA$7,IF(F94="Scenario3PBT8",'Minor retrofit'!$AB$7,"")))&amp;IF(F94="Scenario1PBT9",'Minor retrofit'!$AC$7,IF(F94="Scenario2PBT9",'Minor retrofit'!$AD$7,IF(F94="Scenario3PBT9",'Minor retrofit'!$AE$7,"")))&amp;IF(F94="Scenario1PBT10",'Minor retrofit'!$AF$7,IF(F94="Scenario2PBT10",'Minor retrofit'!$AG$7,IF(F94="Scenario3PBT10",'Minor retrofit'!$AH$7,"")))&amp;IF(F94="Scenario1PBT11",'Minor retrofit'!$AI$7,IF(F94="Scenario2PBT11",'Minor retrofit'!$AJ$7,IF(F94="Scenario3PBT11",'Minor retrofit'!$AK$7,"")))&amp;IF(F94="Scenario1PBT12",'Minor retrofit'!$AL$7,IF(F94="Scenario2PBT12",'Minor retrofit'!$AM$7,IF(F94="Scenario3PBT12",'Minor retrofit'!$AN$7,"")))&amp;IF(F94="Scenario1PBT13",'Minor retrofit'!$AO$7,IF(F94="Scenario2PBT13",'Minor retrofit'!$AP$7,IF(F94="Scenario3PBT13",'Minor retrofit'!$AQ$7,"")))&amp;IF(F94="Scenario1PBT14",'Minor retrofit'!$AR$7,IF(F94="Scenario2PBT14",'Minor retrofit'!$AS$7,IF(F94="Scenario3PBT14",'Minor retrofit'!$AT$7,"")))&amp;IF(F94="Scenario1PBT15",'Minor retrofit'!$AU$7,IF(F94="Scenario2PBT15",'Minor retrofit'!$AV$7,IF(F94="Scenario3PBT15",'Minor retrofit'!$AW$7,"")))</f>
        <v/>
      </c>
      <c r="H94" s="121">
        <f t="shared" si="49"/>
        <v>0</v>
      </c>
      <c r="I94" s="121" t="str">
        <f>IF(F94="Scenario1PBT1",'Minor retrofit'!$E$17,IF(F94="Scenario2PBT1",'Minor retrofit'!$F$17,IF(F94="Scenario3PBT1",'Minor retrofit'!$G$17,"")))&amp;IF(F94="Scenario1PBT2",'Minor retrofit'!$H$17,IF(F94="Scenario2PBT2",'Minor retrofit'!$I$17,IF(F94="Scenario3PBT2",'Minor retrofit'!$J$17,"")))&amp;IF(F94="Scenario1PBT3",'Minor retrofit'!$K$17,IF(F94="Scenario2PBT3",'Minor retrofit'!$L$17,IF(F94="Scenario3PBT3",'Minor retrofit'!$M$17,"")))&amp;IF(F94="Scenario1PBT4",'Minor retrofit'!$N$17,IF(F94="Scenario2PBT4",'Minor retrofit'!$O$17,IF(F94="Scenario3PBT4",'Minor retrofit'!$P$17,"")))&amp;IF(F94="Scenario1PBT5",'Minor retrofit'!$Q$17,IF(F94="Scenario2PBT5",'Minor retrofit'!$R$17,IF(F94="Scenario3PBT5",'Minor retrofit'!$S$17,"")))&amp;IF(F94="Scenario1PBT6",'Minor retrofit'!$T$17,IF(F94="Scenario2PBT6",'Minor retrofit'!$U$17,IF(F94="Scenario3PBT6",'Minor retrofit'!$V$17,"")))&amp;IF(F94="Scenario1PBT7",'Minor retrofit'!$W$17,IF(F94="Scenario2PBT7",'Minor retrofit'!$X$17,IF(F94="Scenario3PBT7",'Minor retrofit'!$Y$17,"")))&amp;IF(F94="Scenario1PBT8",'Minor retrofit'!$Z$17,IF(F94="Scenario2PBT8",'Minor retrofit'!$AA$17,IF(F94="Scenario3PBT8",'Minor retrofit'!$AB$17,"")))&amp;IF(F94="Scenario1PBT9",'Minor retrofit'!$AC$17,IF(F94="Scenario2PBT9",'Minor retrofit'!$AD$17,IF(F94="Scenario3PBT9",'Minor retrofit'!$AE$17,"")))&amp;IF(F94="Scenario1PBT10",'Minor retrofit'!$AF$17,IF(F94="Scenario2PBT10",'Minor retrofit'!$AG$17,IF(F94="Scenario3PBT10",'Minor retrofit'!$AH$17,"")))&amp;IF(F94="Scenario1PBT11",'Minor retrofit'!$AI$17,IF(F94="Scenario2PBT11",'Minor retrofit'!$AJ$17,IF(F94="Scenario3PBT11",'Minor retrofit'!$AK$17,"")))&amp;IF(F94="Scenario1PBT12",'Minor retrofit'!$AL$17,IF(F94="Scenario2PBT12",'Minor retrofit'!$AM$17,IF(F94="Scenario3PBT12",'Minor retrofit'!$AN$17,"")))&amp;IF(F94="Scenario1PBT13",'Minor retrofit'!$AO$17,IF(F94="Scenario2PBT13",'Minor retrofit'!$AP$17,IF(F94="Scenario3PBT13",'Minor retrofit'!$AQ$17,"")))&amp;IF(F94="Scenario1PBT14",'Minor retrofit'!$AR$17,IF(F94="Scenario2PBT14",'Minor retrofit'!$AS$17,IF(F94="Scenario3PBT14",'Minor retrofit'!$AT$17,"")))&amp;IF(F94="Scenario1PBT15",'Minor retrofit'!$AU$17,IF(F94="Scenario2PBT15",'Minor retrofit'!$AV$17,IF(F94="Scenario3PBT15",'Minor retrofit'!$AW$17,"")))</f>
        <v/>
      </c>
      <c r="J94" s="121">
        <f t="shared" si="50"/>
        <v>0</v>
      </c>
      <c r="K94" s="121" t="str">
        <f>IF(F94="Scenario1PBT1",'Minor retrofit'!$E$19,IF(F94="Scenario2PBT1",'Minor retrofit'!$F$19,IF(F94="Scenario3PBT1",'Minor retrofit'!$G$19,"")))&amp;IF(F94="Scenario1PBT2",'Minor retrofit'!$H$19,IF(F94="Scenario2PBT2",'Minor retrofit'!$I$19,IF(F94="Scenario3PBT2",'Minor retrofit'!$J$19,"")))&amp;IF(F94="Scenario1PBT3",'Minor retrofit'!$K$19,IF(F94="Scenario2PBT3",'Minor retrofit'!$L$19,IF(F94="Scenario3PBT3",'Minor retrofit'!$M$19,"")))&amp;IF(F94="Scenario1PBT4",'Minor retrofit'!$N$19,IF(F94="Scenario2PBT4",'Minor retrofit'!$O$19,IF(F94="Scenario3PBT4",'Minor retrofit'!$P$19,"")))&amp;IF(F94="Scenario1PBT5",'Minor retrofit'!$Q$19,IF(F94="Scenario2PBT5",'Minor retrofit'!$R$19,IF(F94="Scenario3PBT5",'Minor retrofit'!$S$19,"")))&amp;IF(F94="Scenario1PBT6",'Minor retrofit'!$T$19,IF(F94="Scenario2PBT6",'Minor retrofit'!$U$19,IF(F94="Scenario3PBT6",'Minor retrofit'!$V$19,"")))&amp;IF(F94="Scenario1PBT7",'Minor retrofit'!$W$19,IF(F94="Scenario2PBT7",'Minor retrofit'!$X$19,IF(F94="Scenario3PBT7",'Minor retrofit'!$Y$19,"")))&amp;IF(F94="Scenario1PBT8",'Minor retrofit'!$Z$19,IF(F94="Scenario2PBT8",'Minor retrofit'!$AA$19,IF(F94="Scenario3PBT8",'Minor retrofit'!$AB$19,"")))&amp;IF(F94="Scenario1PBT9",'Minor retrofit'!$AC$19,IF(F94="Scenario2PBT9",'Minor retrofit'!$AD$19,IF(F94="Scenario3PBT9",'Minor retrofit'!$AE$19,"")))&amp;IF(F94="Scenario1PBT10",'Minor retrofit'!$AF$19,IF(F94="Scenario2PBT10",'Minor retrofit'!$AG$19,IF(F94="Scenario3PBT10",'Minor retrofit'!$AH$19,"")))&amp;IF(F94="Scenario1PBT11",'Minor retrofit'!$AI$19,IF(F94="Scenario2PBT11",'Minor retrofit'!$AJ$19,IF(F94="Scenario3PBT11",'Minor retrofit'!$AK$19,"")))&amp;IF(F94="Scenario1PBT12",'Minor retrofit'!$AL$19,IF(F94="Scenario2PBT12",'Minor retrofit'!$AM$19,IF(F94="Scenario3PBT12",'Minor retrofit'!$AN$19,"")))&amp;IF(F94="Scenario1PBT13",'Minor retrofit'!$AO$19,IF(F94="Scenario2PBT13",'Minor retrofit'!$AP$19,IF(F94="Scenario3PBT13",'Minor retrofit'!$AQ$19,"")))&amp;IF(F94="Scenario1PBT14",'Minor retrofit'!$AR$19,IF(F94="Scenario2PBT14",'Minor retrofit'!$AS$19,IF(F94="Scenario3PBT14",'Minor retrofit'!$AT$19,"")))&amp;IF(F94="Scenario1PBT15",'Minor retrofit'!$AU$19,IF(F94="Scenario2PBT15",'Minor retrofit'!$AV$19,IF(F94="Scenario3PBT15",'Minor retrofit'!$AW$19,"")))</f>
        <v/>
      </c>
      <c r="L94" s="121">
        <f t="shared" si="51"/>
        <v>0</v>
      </c>
      <c r="M94" s="121" t="str">
        <f>IF(F94="Scenario1PBT1",'Minor retrofit'!$E$21,IF(F94="Scenario2PBT1",'Minor retrofit'!$F$21,IF(F94="Scenario3PBT1",'Minor retrofit'!$G$21,"")))&amp;IF(F94="Scenario1PBT2",'Minor retrofit'!$H$21,IF(F94="Scenario2PBT2",'Minor retrofit'!$I$21,IF(F94="Scenario3PBT2",'Minor retrofit'!$J$21,"")))&amp;IF(F94="Scenario1PBT3",'Minor retrofit'!$K$21,IF(F94="Scenario2PBT3",'Minor retrofit'!$L$21,IF(F94="Scenario3PBT3",'Minor retrofit'!$M$21,"")))&amp;IF(F94="Scenario1PBT4",'Minor retrofit'!$N$21,IF(F94="Scenario2PBT4",'Minor retrofit'!$O$21,IF(F94="Scenario3PBT4",'Minor retrofit'!$P$21,"")))&amp;IF(F94="Scenario1PBT5",'Minor retrofit'!$Q$21,IF(F94="Scenario2PBT5",'Minor retrofit'!$R$21,IF(F94="Scenario3PBT5",'Minor retrofit'!$S$21,"")))&amp;IF(F94="Scenario1PBT6",'Minor retrofit'!$T$21,IF(F94="Scenario2PBT6",'Minor retrofit'!$U$21,IF(F94="Scenario3PBT6",'Minor retrofit'!$V$21,"")))&amp;IF(F94="Scenario1PBT7",'Minor retrofit'!$W$21,IF(F94="Scenario2PBT7",'Minor retrofit'!$X$21,IF(F94="Scenario3PBT7",'Minor retrofit'!$Y$21,"")))&amp;IF(F94="Scenario1PBT8",'Minor retrofit'!$Z$21,IF(F94="Scenario2PBT8",'Minor retrofit'!$AA$21,IF(F94="Scenario3PBT8",'Minor retrofit'!$AB$21,"")))&amp;IF(F94="Scenario1PBT9",'Minor retrofit'!$AC$21,IF(F94="Scenario2PBT9",'Minor retrofit'!$AD$21,IF(F94="Scenario3PBT9",'Minor retrofit'!$AE$21,"")))&amp;IF(F94="Scenario1PBT10",'Minor retrofit'!$AF$21,IF(F94="Scenario2PBT10",'Minor retrofit'!$AG$21,IF(F94="Scenario3PBT10",'Minor retrofit'!$AH$21,"")))&amp;IF(F94="Scenario1PBT11",'Minor retrofit'!$AI$21,IF(F94="Scenario2PBT11",'Minor retrofit'!$AJ$21,IF(F94="Scenario3PBT11",'Minor retrofit'!$AK$21,"")))&amp;IF(F94="Scenario1PBT12",'Minor retrofit'!$AL$21,IF(F94="Scenario2PBT12",'Minor retrofit'!$AM$21,IF(F94="Scenario3PBT12",'Minor retrofit'!$AN$21,"")))&amp;IF(F94="Scenario1PBT13",'Minor retrofit'!$AO$21,IF(F94="Scenario2PBT13",'Minor retrofit'!$AP$21,IF(F94="Scenario3PBT13",'Minor retrofit'!$AQ$21,"")))&amp;IF(F94="Scenario1PBT14",'Minor retrofit'!$AR$21,IF(F94="Scenario2PBT14",'Minor retrofit'!$AS$21,IF(F94="Scenario3PBT14",'Minor retrofit'!$AT$21,"")))&amp;IF(F94="Scenario1PBT15",'Minor retrofit'!$AU$21,IF(F94="Scenario2PBT15",'Minor retrofit'!$AV$21,IF(F94="Scenario3PBT15",'Minor retrofit'!$AW$21,"")))</f>
        <v/>
      </c>
      <c r="N94" s="122">
        <f t="shared" si="52"/>
        <v>0</v>
      </c>
      <c r="O94" s="211" t="str">
        <f>IF(F94="Scenario1PBT1",'Minor retrofit'!$E$24,IF(F94="Scenario2PBT1",'Minor retrofit'!$F$24,IF(F94="Scenario3PBT1",'Minor retrofit'!$G$24,"")))&amp;IF(F94="Scenario1PBT2",'Minor retrofit'!$H$24,IF(F94="Scenario2PBT2",'Minor retrofit'!$I$24,IF(F94="Scenario3PBT2",'Minor retrofit'!$J$24,"")))&amp;IF(F94="Scenario1PBT3",'Minor retrofit'!$K$24,IF(F94="Scenario2PBT3",'Minor retrofit'!$L$24,IF(F94="Scenario3PBT3",'Minor retrofit'!$M$24,"")))&amp;IF(F94="Scenario1PBT4",'Minor retrofit'!$N$24,IF(F94="Scenario2PBT4",'Minor retrofit'!$O$24,IF(F94="Scenario3PBT4",'Minor retrofit'!$P$24,"")))&amp;IF(F94="Scenario1PBT5",'Minor retrofit'!$Q$24,IF(F94="Scenario2PBT5",'Minor retrofit'!$R$24,IF(F94="Scenario3PBT5",'Minor retrofit'!$S$24,"")))&amp;IF(F94="Scenario1PBT6",'Minor retrofit'!$T$24,IF(F94="Scenario2PBT6",'Minor retrofit'!$U$24,IF(F94="Scenario3PBT6",'Minor retrofit'!$V$24,"")))&amp;IF(F94="Scenario1PBT7",'Minor retrofit'!$W$24,IF(F94="Scenario2PBT7",'Minor retrofit'!$X$24,IF(F94="Scenario3PBT7",'Minor retrofit'!$Y$24,"")))&amp;IF(F94="Scenario1PBT8",'Minor retrofit'!$Z$24,IF(F94="Scenario2PBT8",'Minor retrofit'!$AA$24,IF(F94="Scenario3PBT8",'Minor retrofit'!$AB$24,"")))&amp;IF(F94="Scenario1PBT9",'Minor retrofit'!$AC$24,IF(F94="Scenario2PBT9",'Minor retrofit'!$AD$24,IF(F94="Scenario3PBT9",'Minor retrofit'!$AE$24,"")))&amp;IF(F94="Scenario1PBT10",'Minor retrofit'!$AF$24,IF(F94="Scenario2PBT10",'Minor retrofit'!$AG$24,IF(F94="Scenario3PBT10",'Minor retrofit'!$AH$24,"")))&amp;IF(F94="Scenario1PBT11",'Minor retrofit'!$AI$24,IF(F94="Scenario2PBT11",'Minor retrofit'!$AJ$24,IF(F94="Scenario3PBT11",'Minor retrofit'!$AK$24,"")))&amp;IF(F94="Scenario1PBT12",'Minor retrofit'!$AL$24,IF(F94="Scenario2PBT12",'Minor retrofit'!$AM$24,IF(F94="Scenario3PBT12",'Minor retrofit'!$AN$24,"")))&amp;IF(F94="Scenario1PBT13",'Minor retrofit'!$AO$24,IF(F94="Scenario2PBT13",'Minor retrofit'!$AP$24,IF(F94="Scenario3PBT13",'Minor retrofit'!$AQ$24,"")))&amp;IF(F94="Scenario1PBT14",'Minor retrofit'!$AR$24,IF(F94="Scenario2PBT14",'Minor retrofit'!$AS$24,IF(F94="Scenario3PBT14",'Minor retrofit'!$AT$24,"")))&amp;IF(F94="Scenario1PBT15",'Minor retrofit'!$AU$24,IF(F94="Scenario2PBT15",'Minor retrofit'!$AV$24,IF(F94="Scenario3PBT15",'Minor retrofit'!$AW$24,"")))</f>
        <v/>
      </c>
      <c r="P94" s="121">
        <f t="shared" si="53"/>
        <v>0</v>
      </c>
      <c r="Q94" s="121" t="str">
        <f>IF(F94="Scenario1PBT1",'Minor retrofit'!$E$26,IF(F94="Scenario2PBT1",'Minor retrofit'!$F$26,IF(F94="Scenario3PBT1",'Minor retrofit'!$G$26,"")))&amp;IF(F94="Scenario1PBT2",'Minor retrofit'!$H$26,IF(F94="Scenario2PBT2",'Minor retrofit'!$I$26,IF(F94="Scenario3PBT2",'Minor retrofit'!$J$26,"")))&amp;IF(F94="Scenario1PBT3",'Minor retrofit'!$K$26,IF(F94="Scenario2PBT3",'Minor retrofit'!$L$26,IF(F94="Scenario3PBT3",'Minor retrofit'!$M$26,"")))&amp;IF(F94="Scenario1PBT4",'Minor retrofit'!$N$26,IF(F94="Scenario2PBT4",'Minor retrofit'!$O$26,IF(F94="Scenario3PBT4",'Minor retrofit'!$P$26,"")))&amp;IF(F94="Scenario1PBT5",'Minor retrofit'!$Q$26,IF(F94="Scenario2PBT5",'Minor retrofit'!$R$26,IF(F94="Scenario3PBT5",'Minor retrofit'!$S$26,"")))&amp;IF(F94="Scenario1PBT6",'Minor retrofit'!$T$26,IF(F94="Scenario2PBT6",'Minor retrofit'!$U$26,IF(F94="Scenario3PBT6",'Minor retrofit'!$V$26,"")))&amp;IF(F94="Scenario1PBT7",'Minor retrofit'!$W$26,IF(F94="Scenario2PBT7",'Minor retrofit'!$X$26,IF(F94="Scenario3PBT7",'Minor retrofit'!$Y$26,"")))&amp;IF(F94="Scenario1PBT8",'Minor retrofit'!$Z$26,IF(F94="Scenario2PBT8",'Minor retrofit'!$AA$26,IF(F94="Scenario3PBT8",'Minor retrofit'!$AB$26,"")))&amp;IF(F94="Scenario1PBT9",'Minor retrofit'!$AC$26,IF(F94="Scenario2PBT9",'Minor retrofit'!$AD$26,IF(F94="Scenario3PBT9",'Minor retrofit'!$AE$26,"")))&amp;IF(F94="Scenario1PBT10",'Minor retrofit'!$AF$26,IF(F94="Scenario2PBT10",'Minor retrofit'!$AG$26,IF(F94="Scenario3PBT10",'Minor retrofit'!$AH$26,"")))&amp;IF(F94="Scenario1PBT11",'Minor retrofit'!$AI$26,IF(F94="Scenario2PBT11",'Minor retrofit'!$AJ$26,IF(F94="Scenario3PBT11",'Minor retrofit'!$AK$26,"")))&amp;IF(F94="Scenario1PBT12",'Minor retrofit'!$AL$26,IF(F94="Scenario2PBT12",'Minor retrofit'!$AM$26,IF(F94="Scenario3PBT12",'Minor retrofit'!$AN$26,"")))&amp;IF(F94="Scenario1PBT13",'Minor retrofit'!$AO$26,IF(F94="Scenario2PBT13",'Minor retrofit'!$AP$26,IF(F94="Scenario3PBT13",'Minor retrofit'!$AQ$26,"")))&amp;IF(F94="Scenario1PBT14",'Minor retrofit'!$AR$26,IF(F94="Scenario2PBT14",'Minor retrofit'!$AS$26,IF(F94="Scenario3PBT14",'Minor retrofit'!$AT$26,"")))&amp;IF(F94="Scenario1PBT15",'Minor retrofit'!$AU$26,IF(F94="Scenario2PBT15",'Minor retrofit'!$AV$26,IF(F94="Scenario3PBT15",'Minor retrofit'!$AW$26,"")))</f>
        <v/>
      </c>
      <c r="R94" s="121">
        <f t="shared" si="54"/>
        <v>0</v>
      </c>
      <c r="S94" s="121" t="str">
        <f>IF(F94="Scenario1PBT1",'Minor retrofit'!$E$28,IF(F94="Scenario2PBT1",'Minor retrofit'!$F$28,IF(F94="Scenario3PBT1",'Minor retrofit'!$G$28,"")))&amp;IF(F94="Scenario1PBT2",'Minor retrofit'!$H$28,IF(F94="Scenario2PBT2",'Minor retrofit'!$I$28,IF(F94="Scenario3PBT2",'Minor retrofit'!$J$28,"")))&amp;IF(F94="Scenario1PBT3",'Minor retrofit'!$K$28,IF(F94="Scenario2PBT3",'Minor retrofit'!$L$28,IF(F94="Scenario3PBT3",'Minor retrofit'!$M$28,"")))&amp;IF(F94="Scenario1PBT4",'Minor retrofit'!$N$28,IF(F94="Scenario2PBT4",'Minor retrofit'!$O$28,IF(F94="Scenario3PBT4",'Minor retrofit'!$P$28,"")))&amp;IF(F94="Scenario1PBT5",'Minor retrofit'!$Q$28,IF(F94="Scenario2PBT5",'Minor retrofit'!$R$28,IF(F94="Scenario3PBT5",'Minor retrofit'!$S$28,"")))&amp;IF(F94="Scenario1PBT6",'Minor retrofit'!$T$28,IF(F94="Scenario2PBT6",'Minor retrofit'!$U$28,IF(F94="Scenario3PBT6",'Minor retrofit'!$V$28,"")))&amp;IF(F94="Scenario1PBT7",'Minor retrofit'!$W$28,IF(F94="Scenario2PBT7",'Minor retrofit'!$X$28,IF(F94="Scenario3PBT7",'Minor retrofit'!$Y$28,"")))&amp;IF(F94="Scenario1PBT8",'Minor retrofit'!$Z$28,IF(F94="Scenario2PBT8",'Minor retrofit'!$AA$28,IF(F94="Scenario3PBT8",'Minor retrofit'!$AB$28,"")))&amp;IF(F94="Scenario1PBT9",'Minor retrofit'!$AC$28,IF(F94="Scenario2PBT9",'Minor retrofit'!$AD$28,IF(F94="Scenario3PBT9",'Minor retrofit'!$AE$28,"")))&amp;IF(F94="Scenario1PBT10",'Minor retrofit'!$AF$28,IF(F94="Scenario2PBT10",'Minor retrofit'!$AG$28,IF(F94="Scenario3PBT10",'Minor retrofit'!$AH$28,"")))&amp;IF(F94="Scenario1PBT11",'Minor retrofit'!$AI$28,IF(F94="Scenario2PBT11",'Minor retrofit'!$AJ$28,IF(F94="Scenario3PBT11",'Minor retrofit'!$AK$28,"")))&amp;IF(F94="Scenario1PBT12",'Minor retrofit'!$AL$28,IF(F94="Scenario2PBT12",'Minor retrofit'!$AM$28,IF(F94="Scenario3PBT12",'Minor retrofit'!$AN$28,"")))&amp;IF(F94="Scenario1PBT13",'Minor retrofit'!$AO$28,IF(F94="Scenario2PBT13",'Minor retrofit'!$AP$28,IF(F94="Scenario3PBT13",'Minor retrofit'!$AQ$28,"")))&amp;IF(F94="Scenario1PBT14",'Minor retrofit'!$AR$28,IF(F94="Scenario2PBT14",'Minor retrofit'!$AS$28,IF(F94="Scenario3PBT14",'Minor retrofit'!$AT$28,"")))&amp;IF(F94="Scenario1PBT15",'Minor retrofit'!$AU$28,IF(F94="Scenario2PBT15",'Minor retrofit'!$AV$28,IF(F94="Scenario3PBT15",'Minor retrofit'!$AW$28,"")))</f>
        <v/>
      </c>
      <c r="T94" s="212">
        <f t="shared" si="55"/>
        <v>0</v>
      </c>
      <c r="U94" s="211" t="str">
        <f>IF(F94="Scenario1PBT1",'Minor retrofit'!$E$39,IF(F94="Scenario2PBT1",'Minor retrofit'!$F$39,IF(F94="Scenario3PBT1",'Minor retrofit'!$G$39,"")))&amp;IF(F94="Scenario1PBT2",'Minor retrofit'!$H$39,IF(F94="Scenario2PBT2",'Minor retrofit'!$I$39,IF(F94="Scenario3PBT2",'Minor retrofit'!$J$39,"")))&amp;IF(F94="Scenario1PBT3",'Minor retrofit'!$K$39,IF(F94="Scenario2PBT3",'Minor retrofit'!$L$39,IF(F94="Scenario3PBT3",'Minor retrofit'!$M$39,"")))&amp;IF(F94="Scenario1PBT4",'Minor retrofit'!$N$39,IF(F94="Scenario2PBT4",'Minor retrofit'!$O$39,IF(F94="Scenario3PBT4",'Minor retrofit'!$P$39,"")))&amp;IF(F94="Scenario1PBT5",'Minor retrofit'!$Q$39,IF(F94="Scenario2PBT5",'Minor retrofit'!$R$39,IF(F94="Scenario3PBT5",'Minor retrofit'!$S$39,"")))&amp;IF(F94="Scenario1PBT6",'Minor retrofit'!$T$39,IF(F94="Scenario2PBT6",'Minor retrofit'!$U$39,IF(F94="Scenario3PBT6",'Minor retrofit'!$V$39,"")))&amp;IF(F94="Scenario1PBT7",'Minor retrofit'!$W$39,IF(F94="Scenario2PBT7",'Minor retrofit'!$X$39,IF(F94="Scenario3PBT7",'Minor retrofit'!$Y$39,"")))&amp;IF(F94="Scenario1PBT8",'Minor retrofit'!$Z$39,IF(F94="Scenario2PBT8",'Minor retrofit'!$AA$39,IF(F94="Scenario3PBT8",'Minor retrofit'!$AB$39,"")))&amp;IF(F94="Scenario1PBT9",'Minor retrofit'!$AC$39,IF(F94="Scenario2PBT9",'Minor retrofit'!$AD$39,IF(F94="Scenario3PBT9",'Minor retrofit'!$AE$39,"")))&amp;IF(F94="Scenario1PBT10",'Minor retrofit'!$AF$39,IF(F94="Scenario2PBT10",'Minor retrofit'!$AG$39,IF(F94="Scenario3PBT10",'Minor retrofit'!$AH$39,"")))&amp;IF(F94="Scenario1PBT11",'Minor retrofit'!$AI$39,IF(F94="Scenario2PBT11",'Minor retrofit'!$AJ$39,IF(F94="Scenario3PBT11",'Minor retrofit'!$AK$39,"")))&amp;IF(F94="Scenario1PBT12",'Minor retrofit'!$AL$39,IF(F94="Scenario2PBT12",'Minor retrofit'!$AM$39,IF(F94="Scenario3PBT12",'Minor retrofit'!$AN$39,"")))&amp;IF(F94="Scenario1PBT13",'Minor retrofit'!$AO$39,IF(F94="Scenario2PBT13",'Minor retrofit'!$AP$39,IF(F94="Scenario3PBT13",'Minor retrofit'!$AQ$39,"")))&amp;IF(F94="Scenario1PBT14",'Minor retrofit'!$AR$39,IF(F94="Scenario2PBT14",'Minor retrofit'!$AS$39,IF(F94="Scenario3PBT14",'Minor retrofit'!$AT$39,"")))&amp;IF(F94="Scenario1PBT15",'Minor retrofit'!$AU$39,IF(F94="Scenario2PBT15",'Minor retrofit'!$AV$39,IF(F94="Scenario3PBT15",'Minor retrofit'!$AW$39,"")))</f>
        <v/>
      </c>
      <c r="V94" s="121">
        <f t="shared" si="56"/>
        <v>0</v>
      </c>
      <c r="W94" s="121" t="str">
        <f>IF(F94="Scenario1PBT1",'Minor retrofit'!$E$41,IF(F94="Scenario2PBT1",'Minor retrofit'!$F$41,IF(F94="Scenario3PBT1",'Minor retrofit'!$G$41,"")))&amp;IF(F94="Scenario1PBT2",'Minor retrofit'!$H$41,IF(F94="Scenario2PBT2",'Minor retrofit'!$I$41,IF(F94="Scenario3PBT2",'Minor retrofit'!$J$41,"")))&amp;IF(F94="Scenario1PBT3",'Minor retrofit'!$K$41,IF(F94="Scenario2PBT3",'Minor retrofit'!$L$41,IF(F94="Scenario3PBT3",'Minor retrofit'!$M$41,"")))&amp;IF(F94="Scenario1PBT4",'Minor retrofit'!$N$41,IF(F94="Scenario2PBT4",'Minor retrofit'!$O$41,IF(F94="Scenario3PBT4",'Minor retrofit'!$P$41,"")))&amp;IF(F94="Scenario1PBT5",'Minor retrofit'!$Q$41,IF(F94="Scenario2PBT5",'Minor retrofit'!$R$41,IF(F94="Scenario3PBT5",'Minor retrofit'!$S$41,"")))&amp;IF(F94="Scenario1PBT6",'Minor retrofit'!$T$41,IF(F94="Scenario2PBT6",'Minor retrofit'!$U$41,IF(F94="Scenario3PBT6",'Minor retrofit'!$V$41,"")))&amp;IF(F94="Scenario1PBT7",'Minor retrofit'!$W$41,IF(F94="Scenario2PBT7",'Minor retrofit'!$X$41,IF(F94="Scenario3PBT7",'Minor retrofit'!$Y$41,"")))&amp;IF(F94="Scenario1PBT8",'Minor retrofit'!$Z$41,IF(F94="Scenario2PBT8",'Minor retrofit'!$AA$41,IF(F94="Scenario3PBT8",'Minor retrofit'!$AB$41,"")))&amp;IF(F94="Scenario1PBT9",'Minor retrofit'!$AC$41,IF(F94="Scenario2PBT9",'Minor retrofit'!$AD$41,IF(F94="Scenario3PBT9",'Minor retrofit'!$AE$41,"")))&amp;IF(F94="Scenario1PBT10",'Minor retrofit'!$AF$41,IF(F94="Scenario2PBT10",'Minor retrofit'!$AG$41,IF(F94="Scenario3PBT10",'Minor retrofit'!$AH$41,"")))&amp;IF(F94="Scenario1PBT11",'Minor retrofit'!$AI$41,IF(F94="Scenario2PBT11",'Minor retrofit'!$AJ$41,IF(F94="Scenario3PBT11",'Minor retrofit'!$AK$41,"")))&amp;IF(F94="Scenario1PBT12",'Minor retrofit'!$AL$41,IF(F94="Scenario2PBT12",'Minor retrofit'!$AM$41,IF(F94="Scenario3PBT12",'Minor retrofit'!$AN$41,"")))&amp;IF(F94="Scenario1PBT13",'Minor retrofit'!$AO$41,IF(F94="Scenario2PBT13",'Minor retrofit'!$AP$41,IF(F94="Scenario3PBT13",'Minor retrofit'!$AQ$41,"")))&amp;IF(F94="Scenario1PBT14",'Minor retrofit'!$AR$41,IF(F94="Scenario2PBT14",'Minor retrofit'!$AS$41,IF(F94="Scenario3PBT14",'Minor retrofit'!$AT$41,"")))&amp;IF(F94="Scenario1PBT15",'Minor retrofit'!$AU$41,IF(F94="Scenario2PBT15",'Minor retrofit'!$AV$41,IF(F94="Scenario3PBT15",'Minor retrofit'!$AW$41,"")))</f>
        <v/>
      </c>
      <c r="X94" s="121">
        <f t="shared" si="57"/>
        <v>0</v>
      </c>
      <c r="Y94" s="121" t="str">
        <f>IF(F94="Scenario1PBT1",'Minor retrofit'!$E$43,IF(F94="Scenario2PBT1",'Minor retrofit'!$F$43,IF(F94="Scenario3PBT1",'Minor retrofit'!$G$43,"")))&amp;IF(F94="Scenario1PBT2",'Minor retrofit'!$H$43,IF(F94="Scenario2PBT2",'Minor retrofit'!$I$43,IF(F94="Scenario3PBT2",'Minor retrofit'!$J$43,"")))&amp;IF(F94="Scenario1PBT3",'Minor retrofit'!$K$43,IF(F94="Scenario2PBT3",'Minor retrofit'!$L$43,IF(F94="Scenario3PBT3",'Minor retrofit'!$M$43,"")))&amp;IF(F94="Scenario1PBT4",'Minor retrofit'!$N$43,IF(F94="Scenario2PBT4",'Minor retrofit'!$O$43,IF(F94="Scenario3PBT4",'Minor retrofit'!$P$43,"")))&amp;IF(F94="Scenario1PBT5",'Minor retrofit'!$Q$43,IF(F94="Scenario2PBT5",'Minor retrofit'!$R$43,IF(F94="Scenario3PBT5",'Minor retrofit'!$S$43,"")))&amp;IF(F94="Scenario1PBT6",'Minor retrofit'!$T$43,IF(F94="Scenario2PBT6",'Minor retrofit'!$U$43,IF(F94="Scenario3PBT6",'Minor retrofit'!$V$43,"")))&amp;IF(F94="Scenario1PBT7",'Minor retrofit'!$W$43,IF(F94="Scenario2PBT7",'Minor retrofit'!$X$43,IF(F94="Scenario3PBT7",'Minor retrofit'!$Y$43,"")))&amp;IF(F94="Scenario1PBT8",'Minor retrofit'!$Z$43,IF(F94="Scenario2PBT8",'Minor retrofit'!$AA$43,IF(F94="Scenario3PBT8",'Minor retrofit'!$AB$43,"")))&amp;IF(F94="Scenario1PBT9",'Minor retrofit'!$AC$43,IF(F94="Scenario2PBT9",'Minor retrofit'!$AD$43,IF(F94="Scenario3PBT9",'Minor retrofit'!$AE$43,"")))&amp;IF(F94="Scenario1PBT10",'Minor retrofit'!$AF$43,IF(F94="Scenario2PBT10",'Minor retrofit'!$AG$43,IF(F94="Scenario3PBT10",'Minor retrofit'!$AH$43,"")))&amp;IF(F94="Scenario1PBT11",'Minor retrofit'!$AI$43,IF(F94="Scenario2PBT11",'Minor retrofit'!$AJ$43,IF(F94="Scenario3PBT11",'Minor retrofit'!$AK$43,"")))&amp;IF(F94="Scenario1PBT12",'Minor retrofit'!$AL$43,IF(F94="Scenario2PBT12",'Minor retrofit'!$AM$43,IF(F94="Scenario3PBT12",'Minor retrofit'!$AN$43,"")))&amp;IF(F94="Scenario1PBT13",'Minor retrofit'!$AO$43,IF(F94="Scenario2PBT13",'Minor retrofit'!$AP$43,IF(F94="Scenario3PBT13",'Minor retrofit'!$AQ$43,"")))&amp;IF(F94="Scenario1PBT14",'Minor retrofit'!$AR$43,IF(F94="Scenario2PBT14",'Minor retrofit'!$AS$43,IF(F94="Scenario3PBT14",'Minor retrofit'!$AT$43,"")))&amp;IF(F94="Scenario1PBT15",'Minor retrofit'!$AU$43,IF(F94="Scenario2PBT15",'Minor retrofit'!$AV$43,IF(F94="Scenario3PBT15",'Minor retrofit'!$AW$43,"")))</f>
        <v/>
      </c>
      <c r="Z94" s="121">
        <f t="shared" si="58"/>
        <v>0</v>
      </c>
      <c r="AA94" s="178" t="str">
        <f>IF(F94="Scenario1PBT1",'Minor retrofit'!$E$102,IF(F94="Scenario2PBT1",'Minor retrofit'!$F$102,IF(F94="Scenario3PBT1",'Minor retrofit'!$G$102,"")))&amp;IF(F94="Scenario1PBT2",'Minor retrofit'!$H$102,IF(F94="Scenario2PBT2",'Minor retrofit'!$I$102,IF(F94="Scenario3PBT2",'Minor retrofit'!$J$102,"")))&amp;IF(F94="Scenario1PBT3",'Minor retrofit'!$K$102,IF(F94="Scenario2PBT3",'Minor retrofit'!$L$102,IF(F94="Scenario3PBT3",'Minor retrofit'!$M$102,"")))&amp;IF(F94="Scenario1PBT4",'Minor retrofit'!$N$102,IF(F94="Scenario2PBT4",'Minor retrofit'!$O$102,IF(F94="Scenario3PBT4",'Minor retrofit'!$P$102,"")))&amp;IF(F94="Scenario1PBT5",'Minor retrofit'!$Q$102,IF(F94="Scenario2PBT5",'Minor retrofit'!$R$102,IF(F94="Scenario3PBT5",'Minor retrofit'!$S$102,"")))&amp;IF(F94="Scenario1PBT6",'Minor retrofit'!$T$102,IF(F94="Scenario2PBT6",'Minor retrofit'!$U$102,IF(F94="Scenario3PBT6",'Minor retrofit'!$V$102,"")))&amp;IF(F94="Scenario1PBT7",'Minor retrofit'!$W$102,IF(F94="Scenario2PBT7",'Minor retrofit'!$X$102,IF(F94="Scenario3PBT7",'Minor retrofit'!$Y$102,"")))&amp;IF(F94="Scenario1PBT8",'Minor retrofit'!$Z$102,IF(F94="Scenario2PBT8",'Minor retrofit'!$AA$102,IF(F94="Scenario3PBT8",'Minor retrofit'!$AB$102,"")))&amp;IF(F94="Scenario1PBT9",'Minor retrofit'!$AC$102,IF(F94="Scenario2PBT9",'Minor retrofit'!$AD$102,IF(F94="Scenario3PBT9",'Minor retrofit'!$AE$102,"")))&amp;IF(F94="Scenario1PBT10",'Minor retrofit'!$AF$102,IF(F94="Scenario2PBT10",'Minor retrofit'!$AG$102,IF(F94="Scenario3PBT10",'Minor retrofit'!$AH$102,"")))&amp;IF(F94="Scenario1PBT11",'Minor retrofit'!$AI$102,IF(F94="Scenario2PBT11",'Minor retrofit'!$AJ$102,IF(F94="Scenario3PBT11",'Minor retrofit'!$AK$102,"")))&amp;IF(F94="Scenario1PBT12",'Minor retrofit'!$AL$102,IF(F94="Scenario2PBT12",'Minor retrofit'!$AM$102,IF(F94="Scenario3PBT12",'Minor retrofit'!$AN$102,"")))&amp;IF(F94="Scenario1PBT13",'Minor retrofit'!$AO$102,IF(F94="Scenario2PBT13",'Minor retrofit'!$AP$102,IF(F94="Scenario3PBT13",'Minor retrofit'!$AQ$102,"")))&amp;IF(F94="Scenario1PBT14",'Minor retrofit'!$AR$102,IF(F94="Scenario2PBT14",'Minor retrofit'!$AS$102,IF(F94="Scenario3PBT14",'Minor retrofit'!$AT$102,"")))&amp;IF(F94="Scenario1PBT15",'Minor retrofit'!$AU$102,IF(F94="Scenario2PBT15",'Minor retrofit'!$AV$102,IF(F94="Scenario3PBT15",'Minor retrofit'!$AW$102,"")))</f>
        <v/>
      </c>
      <c r="AB94" s="179">
        <f t="shared" si="59"/>
        <v>0</v>
      </c>
      <c r="AC94" s="363" t="str">
        <f t="shared" si="73"/>
        <v/>
      </c>
      <c r="AD94" s="353">
        <f>IF(AC94="",IFERROR('Projection_Base-case'!G95-G94,0),0)</f>
        <v>0</v>
      </c>
      <c r="AE94" s="350">
        <f t="shared" si="60"/>
        <v>0</v>
      </c>
      <c r="AF94" s="362">
        <f>IFERROR(100*AD94/'Projection_Base-case'!G95,0)</f>
        <v>0</v>
      </c>
      <c r="AG94" s="352">
        <f>IF(AC94="",IFERROR('Projection_Base-case'!I95-I94,0),0)</f>
        <v>0</v>
      </c>
      <c r="AH94" s="353">
        <f t="shared" si="61"/>
        <v>0</v>
      </c>
      <c r="AI94" s="362">
        <f>IFERROR(100*AG94/'Projection_Base-case'!I95,0)</f>
        <v>0</v>
      </c>
      <c r="AJ94" s="352">
        <f>IF(AC94="",IFERROR('Projection_Base-case'!K95-K94,0),0)</f>
        <v>0</v>
      </c>
      <c r="AK94" s="353">
        <f t="shared" si="62"/>
        <v>0</v>
      </c>
      <c r="AL94" s="362">
        <f>IFERROR(100*AJ94/'Projection_Base-case'!K95,0)</f>
        <v>0</v>
      </c>
      <c r="AM94" s="352">
        <f>-IF(AC94="",IFERROR('Projection_Base-case'!M95-M94,0),0)</f>
        <v>0</v>
      </c>
      <c r="AN94" s="353">
        <f t="shared" si="63"/>
        <v>0</v>
      </c>
      <c r="AO94" s="354">
        <f>IFERROR(IF('Projection_Base-case'!N95&gt;0,100*AN94/'Projection_Base-case'!N95,100*AN94/N94),0)</f>
        <v>0</v>
      </c>
      <c r="AP94" s="355">
        <f>IF(AC94="",IFERROR('Projection_Base-case'!O95-O94,0),0)</f>
        <v>0</v>
      </c>
      <c r="AQ94" s="356">
        <f t="shared" si="64"/>
        <v>0</v>
      </c>
      <c r="AR94" s="356">
        <f>IFERROR(100*AP94/'Projection_Base-case'!O95,0)</f>
        <v>0</v>
      </c>
      <c r="AS94" s="355">
        <f>IF(AC94="",IFERROR('Projection_Base-case'!Q95-Q94,0),0)</f>
        <v>0</v>
      </c>
      <c r="AT94" s="356">
        <f t="shared" si="65"/>
        <v>0</v>
      </c>
      <c r="AU94" s="356">
        <f>IFERROR(100*AS94/'Projection_Base-case'!Q95,0)</f>
        <v>0</v>
      </c>
      <c r="AV94" s="355">
        <f>IF(AC94="",IFERROR('Projection_Base-case'!S95-S94,0),0)</f>
        <v>0</v>
      </c>
      <c r="AW94" s="356">
        <f t="shared" si="66"/>
        <v>0</v>
      </c>
      <c r="AX94" s="357">
        <f>IFERROR(100*AV94/'Projection_Base-case'!S95,0)</f>
        <v>0</v>
      </c>
      <c r="AY94" s="358">
        <f>IF(AC94="",IFERROR('Projection_Base-case'!U95-U94,0),0)</f>
        <v>0</v>
      </c>
      <c r="AZ94" s="359">
        <f t="shared" si="67"/>
        <v>0</v>
      </c>
      <c r="BA94" s="359">
        <f>IFERROR(100*AY94/'Projection_Base-case'!U95,0)</f>
        <v>0</v>
      </c>
      <c r="BB94" s="358">
        <f>IF(AC94="",IFERROR('Projection_Base-case'!W95-W94,0),0)</f>
        <v>0</v>
      </c>
      <c r="BC94" s="359">
        <f t="shared" si="68"/>
        <v>0</v>
      </c>
      <c r="BD94" s="359">
        <f>IFERROR(100*BB94/'Projection_Base-case'!W95,0)</f>
        <v>0</v>
      </c>
      <c r="BE94" s="358">
        <f>IF(AC94="",IFERROR('Projection_Base-case'!Y95-Y94,0),0)</f>
        <v>0</v>
      </c>
      <c r="BF94" s="359">
        <f t="shared" si="69"/>
        <v>0</v>
      </c>
      <c r="BG94" s="359">
        <f>IFERROR(100*BE94/'Projection_Base-case'!Y95,0)</f>
        <v>0</v>
      </c>
      <c r="BH94" s="359">
        <f t="shared" si="70"/>
        <v>0</v>
      </c>
      <c r="BI94" s="360">
        <f t="shared" si="71"/>
        <v>0</v>
      </c>
    </row>
    <row r="95" spans="1:61">
      <c r="G95" s="201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214"/>
      <c r="AB95" s="215"/>
      <c r="AC95" s="215"/>
      <c r="AD95" s="201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214"/>
    </row>
    <row r="96" spans="1:61">
      <c r="G96" s="321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3"/>
      <c r="AD96" s="321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3"/>
    </row>
    <row r="97" spans="1:65">
      <c r="G97" s="321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3"/>
      <c r="AD97" s="321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3"/>
    </row>
    <row r="98" spans="1:65" ht="15" thickBot="1">
      <c r="G98" s="216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8"/>
      <c r="AB98" s="219"/>
      <c r="AC98" s="219"/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8"/>
    </row>
    <row r="99" spans="1:65" ht="34.5" customHeight="1" thickBot="1">
      <c r="D99" s="442" t="s">
        <v>70</v>
      </c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4"/>
    </row>
    <row r="100" spans="1:65" s="92" customFormat="1" ht="21">
      <c r="A100" s="146"/>
      <c r="B100" s="146"/>
      <c r="C100" s="146"/>
      <c r="D100" s="195" t="s">
        <v>37</v>
      </c>
      <c r="E100" s="196"/>
      <c r="F100" s="197"/>
      <c r="G100" s="198"/>
      <c r="H100" s="227">
        <f>SUMIF($D$5:$D$94,"PBT1",H5:H94)</f>
        <v>0</v>
      </c>
      <c r="I100" s="228"/>
      <c r="J100" s="227">
        <f>SUMIF($D$5:$D$94,"PBT1",J5:J94)</f>
        <v>0</v>
      </c>
      <c r="K100" s="228"/>
      <c r="L100" s="227">
        <f>SUMIF($D$5:$D$94,"PBT1",L5:L94)</f>
        <v>0</v>
      </c>
      <c r="M100" s="228"/>
      <c r="N100" s="229">
        <f>SUMIF($D$5:$D$94,"PBT1",N5:N94)</f>
        <v>0</v>
      </c>
      <c r="O100" s="230"/>
      <c r="P100" s="227">
        <f>SUMIF($D$5:$D$94,"PBT1",P5:P94)</f>
        <v>0</v>
      </c>
      <c r="Q100" s="228"/>
      <c r="R100" s="227">
        <f>SUMIF($D$5:$D$94,"PBT1",R5:R94)</f>
        <v>0</v>
      </c>
      <c r="S100" s="228"/>
      <c r="T100" s="229">
        <f>SUMIF($D$5:$D$94,"PBT1",T5:T94)</f>
        <v>0</v>
      </c>
      <c r="U100" s="231"/>
      <c r="V100" s="227">
        <f>SUMIF($D$5:$D$94,"PBT1",V5:V94)</f>
        <v>0</v>
      </c>
      <c r="W100" s="228"/>
      <c r="X100" s="227">
        <f>SUMIF($D$5:$D$94,"PBT1",X5:X94)</f>
        <v>0</v>
      </c>
      <c r="Y100" s="228"/>
      <c r="Z100" s="227">
        <f>SUMIF($D$5:$D$94,"PBT1",Z5:Z94)</f>
        <v>0</v>
      </c>
      <c r="AA100" s="232"/>
      <c r="AB100" s="229">
        <f>SUMIF($D$5:$D$94,"PBT1",AB5:AB94)</f>
        <v>0</v>
      </c>
      <c r="AC100" s="315"/>
      <c r="AD100" s="231"/>
      <c r="AE100" s="227">
        <f>'Projection_Base-case'!H99-H100</f>
        <v>0</v>
      </c>
      <c r="AF100" s="227">
        <f>IFERROR(100*AE100/'Projection_Base-case'!H99,0)</f>
        <v>0</v>
      </c>
      <c r="AG100" s="228"/>
      <c r="AH100" s="227">
        <f>'Projection_Base-case'!J99-J100</f>
        <v>0</v>
      </c>
      <c r="AI100" s="227">
        <f>IFERROR(100*AH100/'Projection_Base-case'!J99,0)</f>
        <v>0</v>
      </c>
      <c r="AJ100" s="228"/>
      <c r="AK100" s="227">
        <f>'Projection_Base-case'!L99-L100</f>
        <v>0</v>
      </c>
      <c r="AL100" s="227">
        <f>IFERROR(100*AK100/'Projection_Base-case'!L99,0)</f>
        <v>0</v>
      </c>
      <c r="AM100" s="228"/>
      <c r="AN100" s="227">
        <f>-('Projection_Base-case'!N99-N100)</f>
        <v>0</v>
      </c>
      <c r="AO100" s="229">
        <f>IFERROR(IF('Projection_Base-case'!N99&gt;0,100*AN100/'Projection_Base-case'!N99,100*AN100/N100),0)</f>
        <v>0</v>
      </c>
      <c r="AP100" s="231"/>
      <c r="AQ100" s="227">
        <f>'Projection_Base-case'!P99-P100</f>
        <v>0</v>
      </c>
      <c r="AR100" s="227">
        <f>IFERROR(100*AQ100/'Projection_Base-case'!P99,0)</f>
        <v>0</v>
      </c>
      <c r="AS100" s="228"/>
      <c r="AT100" s="227">
        <f>'Projection_Base-case'!R99-R100</f>
        <v>0</v>
      </c>
      <c r="AU100" s="227">
        <f>IFERROR(100*AT100/'Projection_Base-case'!R99,0)</f>
        <v>0</v>
      </c>
      <c r="AV100" s="228"/>
      <c r="AW100" s="227">
        <f>'Projection_Base-case'!T99-T100</f>
        <v>0</v>
      </c>
      <c r="AX100" s="229">
        <f>IFERROR(100*AW100/'Projection_Base-case'!T99,0)</f>
        <v>0</v>
      </c>
      <c r="AY100" s="231"/>
      <c r="AZ100" s="227">
        <f>'Projection_Base-case'!V99-V100</f>
        <v>0</v>
      </c>
      <c r="BA100" s="227">
        <f>IFERROR(100*AZ100/'Projection_Base-case'!V99,0)</f>
        <v>0</v>
      </c>
      <c r="BB100" s="228"/>
      <c r="BC100" s="227">
        <f>'Projection_Base-case'!X99-X100</f>
        <v>0</v>
      </c>
      <c r="BD100" s="227">
        <f>IFERROR(100*BC100/'Projection_Base-case'!X99,0)</f>
        <v>0</v>
      </c>
      <c r="BE100" s="228"/>
      <c r="BF100" s="227">
        <f>'Projection_Base-case'!Z99-Z100</f>
        <v>0</v>
      </c>
      <c r="BG100" s="227">
        <f>IFERROR(100*BF100/'Projection_Base-case'!Z99,0)</f>
        <v>0</v>
      </c>
      <c r="BH100" s="227">
        <f t="shared" ref="BH100:BH115" si="74">IFERROR(AB100/AZ100,0)</f>
        <v>0</v>
      </c>
      <c r="BI100" s="229">
        <f t="shared" ref="BI100:BI115" si="75">IFERROR(AB100/AE100,0)</f>
        <v>0</v>
      </c>
    </row>
    <row r="101" spans="1:65" s="92" customFormat="1" ht="21">
      <c r="A101" s="146"/>
      <c r="B101" s="146" t="s">
        <v>340</v>
      </c>
      <c r="C101" s="146"/>
      <c r="D101" s="171" t="s">
        <v>38</v>
      </c>
      <c r="E101" s="172"/>
      <c r="F101" s="173"/>
      <c r="G101" s="199"/>
      <c r="H101" s="233">
        <f>SUMIF($D$5:$D$94,"PBT2",H5:H94)</f>
        <v>0</v>
      </c>
      <c r="I101" s="234"/>
      <c r="J101" s="233">
        <f>SUMIF($D$5:$D$94,"PBT2",J5:J94)</f>
        <v>0</v>
      </c>
      <c r="K101" s="234"/>
      <c r="L101" s="233">
        <f>SUMIF($D$5:$D$94,"PBT2",L5:L94)</f>
        <v>0</v>
      </c>
      <c r="M101" s="234"/>
      <c r="N101" s="235">
        <f>SUMIF($D$5:$D$94,"PBT2",N5:N94)</f>
        <v>0</v>
      </c>
      <c r="O101" s="236"/>
      <c r="P101" s="233">
        <f>SUMIF($D$5:$D$94,"PBT2",P5:P94)</f>
        <v>0</v>
      </c>
      <c r="Q101" s="234"/>
      <c r="R101" s="233">
        <f>SUMIF($D$5:$D$94,"PBT2",R5:R94)</f>
        <v>0</v>
      </c>
      <c r="S101" s="234"/>
      <c r="T101" s="235">
        <f>SUMIF($D$5:$D$94,"PBT2",T5:T94)</f>
        <v>0</v>
      </c>
      <c r="U101" s="237"/>
      <c r="V101" s="233">
        <f>SUMIF($D$5:$D$94,"PBT2",V5:V94)</f>
        <v>0</v>
      </c>
      <c r="W101" s="234"/>
      <c r="X101" s="233">
        <f>SUMIF($D$5:$D$94,"PBT2",X5:X94)</f>
        <v>0</v>
      </c>
      <c r="Y101" s="234"/>
      <c r="Z101" s="233">
        <f>SUMIF($D$5:$D$94,"PBT2",Z5:Z94)</f>
        <v>0</v>
      </c>
      <c r="AA101" s="238"/>
      <c r="AB101" s="235">
        <f>SUMIF($D$5:$D$94,"PBT2",AB5:AB94)</f>
        <v>0</v>
      </c>
      <c r="AC101" s="316"/>
      <c r="AD101" s="237"/>
      <c r="AE101" s="233">
        <f>'Projection_Base-case'!H100-H101</f>
        <v>0</v>
      </c>
      <c r="AF101" s="233">
        <f>IFERROR(100*AE101/'Projection_Base-case'!H100,0)</f>
        <v>0</v>
      </c>
      <c r="AG101" s="234"/>
      <c r="AH101" s="233">
        <f>'Projection_Base-case'!J100-J101</f>
        <v>0</v>
      </c>
      <c r="AI101" s="233">
        <f>IFERROR(100*AH101/'Projection_Base-case'!J100,0)</f>
        <v>0</v>
      </c>
      <c r="AJ101" s="234"/>
      <c r="AK101" s="233">
        <f>'Projection_Base-case'!L100-L101</f>
        <v>0</v>
      </c>
      <c r="AL101" s="233">
        <f>IFERROR(100*AK101/'Projection_Base-case'!L100,0)</f>
        <v>0</v>
      </c>
      <c r="AM101" s="234"/>
      <c r="AN101" s="233">
        <f>-('Projection_Base-case'!N100-N101)</f>
        <v>0</v>
      </c>
      <c r="AO101" s="229">
        <f>IFERROR(IF('Projection_Base-case'!N100&gt;0,100*AN101/'Projection_Base-case'!N100,100*AN101/N101),0)</f>
        <v>0</v>
      </c>
      <c r="AP101" s="237"/>
      <c r="AQ101" s="233">
        <f>'Projection_Base-case'!P100-P101</f>
        <v>0</v>
      </c>
      <c r="AR101" s="233">
        <f>IFERROR(100*AQ101/'Projection_Base-case'!P100,0)</f>
        <v>0</v>
      </c>
      <c r="AS101" s="234"/>
      <c r="AT101" s="233">
        <f>'Projection_Base-case'!R100-R101</f>
        <v>0</v>
      </c>
      <c r="AU101" s="233">
        <f>IFERROR(100*AT101/'Projection_Base-case'!R100,0)</f>
        <v>0</v>
      </c>
      <c r="AV101" s="234"/>
      <c r="AW101" s="233">
        <f>'Projection_Base-case'!T100-T101</f>
        <v>0</v>
      </c>
      <c r="AX101" s="235">
        <f>IFERROR(100*AW101/'Projection_Base-case'!T100,0)</f>
        <v>0</v>
      </c>
      <c r="AY101" s="237"/>
      <c r="AZ101" s="233">
        <f>'Projection_Base-case'!V100-V101</f>
        <v>0</v>
      </c>
      <c r="BA101" s="233">
        <f>IFERROR(100*AZ101/'Projection_Base-case'!V100,0)</f>
        <v>0</v>
      </c>
      <c r="BB101" s="234"/>
      <c r="BC101" s="233">
        <f>'Projection_Base-case'!X100-X101</f>
        <v>0</v>
      </c>
      <c r="BD101" s="233">
        <f>IFERROR(100*BC101/'Projection_Base-case'!X100,0)</f>
        <v>0</v>
      </c>
      <c r="BE101" s="234"/>
      <c r="BF101" s="233">
        <f>'Projection_Base-case'!Z100-Z101</f>
        <v>0</v>
      </c>
      <c r="BG101" s="233">
        <f>IFERROR(100*BF101/'Projection_Base-case'!Z100,0)</f>
        <v>0</v>
      </c>
      <c r="BH101" s="233">
        <f t="shared" si="74"/>
        <v>0</v>
      </c>
      <c r="BI101" s="235">
        <f t="shared" si="75"/>
        <v>0</v>
      </c>
    </row>
    <row r="102" spans="1:65" s="92" customFormat="1" ht="21">
      <c r="A102" s="146"/>
      <c r="B102" s="146" t="s">
        <v>341</v>
      </c>
      <c r="C102" s="146"/>
      <c r="D102" s="171" t="s">
        <v>39</v>
      </c>
      <c r="E102" s="172"/>
      <c r="F102" s="173"/>
      <c r="G102" s="199"/>
      <c r="H102" s="233">
        <f>SUMIF($D$5:$D$94,"PBT3",H5:H94)</f>
        <v>0</v>
      </c>
      <c r="I102" s="234"/>
      <c r="J102" s="233">
        <f>SUMIF($D$5:$D$94,"PBT3",J5:J94)</f>
        <v>0</v>
      </c>
      <c r="K102" s="234"/>
      <c r="L102" s="233">
        <f>SUMIF($D$5:$D$94,"PBT3",L5:L94)</f>
        <v>0</v>
      </c>
      <c r="M102" s="234"/>
      <c r="N102" s="235">
        <f>SUMIF($D$5:$D$94,"PBT3",N5:N94)</f>
        <v>0</v>
      </c>
      <c r="O102" s="236"/>
      <c r="P102" s="233">
        <f>SUMIF($D$5:$D$94,"PBT3",P5:P94)</f>
        <v>0</v>
      </c>
      <c r="Q102" s="234"/>
      <c r="R102" s="233">
        <f>SUMIF($D$5:$D$94,"PBT3",R5:R94)</f>
        <v>0</v>
      </c>
      <c r="S102" s="234"/>
      <c r="T102" s="235">
        <f>SUMIF($D$5:$D$94,"PBT3",T5:T94)</f>
        <v>0</v>
      </c>
      <c r="U102" s="237"/>
      <c r="V102" s="233">
        <f>SUMIF($D$5:$D$94,"PBT3",V5:V94)</f>
        <v>0</v>
      </c>
      <c r="W102" s="234"/>
      <c r="X102" s="233">
        <f>SUMIF($D$5:$D$94,"PBT3",X5:X94)</f>
        <v>0</v>
      </c>
      <c r="Y102" s="234"/>
      <c r="Z102" s="233">
        <f>SUMIF($D$5:$D$94,"PBT3",Z5:Z94)</f>
        <v>0</v>
      </c>
      <c r="AA102" s="238"/>
      <c r="AB102" s="235">
        <f>SUMIF($D$5:$D$94,"PBT3",AB5:AB94)</f>
        <v>0</v>
      </c>
      <c r="AC102" s="316"/>
      <c r="AD102" s="237"/>
      <c r="AE102" s="233">
        <f>'Projection_Base-case'!H101-H102</f>
        <v>0</v>
      </c>
      <c r="AF102" s="233">
        <f>IFERROR(100*AE102/'Projection_Base-case'!H101,0)</f>
        <v>0</v>
      </c>
      <c r="AG102" s="234"/>
      <c r="AH102" s="233">
        <f>'Projection_Base-case'!J101-J102</f>
        <v>0</v>
      </c>
      <c r="AI102" s="233">
        <f>IFERROR(100*AH102/'Projection_Base-case'!J101,0)</f>
        <v>0</v>
      </c>
      <c r="AJ102" s="234"/>
      <c r="AK102" s="233">
        <f>'Projection_Base-case'!L101-L102</f>
        <v>0</v>
      </c>
      <c r="AL102" s="233">
        <f>IFERROR(100*AK102/'Projection_Base-case'!L101,0)</f>
        <v>0</v>
      </c>
      <c r="AM102" s="234"/>
      <c r="AN102" s="233">
        <f>-('Projection_Base-case'!N101-N102)</f>
        <v>0</v>
      </c>
      <c r="AO102" s="229">
        <f>IFERROR(IF('Projection_Base-case'!N101&gt;0,100*AN102/'Projection_Base-case'!N101,100*AN102/N102),0)</f>
        <v>0</v>
      </c>
      <c r="AP102" s="237"/>
      <c r="AQ102" s="233">
        <f>'Projection_Base-case'!P101-P102</f>
        <v>0</v>
      </c>
      <c r="AR102" s="233">
        <f>IFERROR(100*AQ102/'Projection_Base-case'!P101,0)</f>
        <v>0</v>
      </c>
      <c r="AS102" s="234"/>
      <c r="AT102" s="233">
        <f>'Projection_Base-case'!R101-R102</f>
        <v>0</v>
      </c>
      <c r="AU102" s="233">
        <f>IFERROR(100*AT102/'Projection_Base-case'!R101,0)</f>
        <v>0</v>
      </c>
      <c r="AV102" s="234"/>
      <c r="AW102" s="233">
        <f>'Projection_Base-case'!T101-T102</f>
        <v>0</v>
      </c>
      <c r="AX102" s="235">
        <f>IFERROR(100*AW102/'Projection_Base-case'!T101,0)</f>
        <v>0</v>
      </c>
      <c r="AY102" s="237"/>
      <c r="AZ102" s="233">
        <f>'Projection_Base-case'!V101-V102</f>
        <v>0</v>
      </c>
      <c r="BA102" s="233">
        <f>IFERROR(100*AZ102/'Projection_Base-case'!V101,0)</f>
        <v>0</v>
      </c>
      <c r="BB102" s="234"/>
      <c r="BC102" s="233">
        <f>'Projection_Base-case'!X101-X102</f>
        <v>0</v>
      </c>
      <c r="BD102" s="233">
        <f>IFERROR(100*BC102/'Projection_Base-case'!X101,0)</f>
        <v>0</v>
      </c>
      <c r="BE102" s="234"/>
      <c r="BF102" s="233">
        <f>'Projection_Base-case'!Z101-Z102</f>
        <v>0</v>
      </c>
      <c r="BG102" s="233">
        <f>IFERROR(100*BF102/'Projection_Base-case'!Z101,0)</f>
        <v>0</v>
      </c>
      <c r="BH102" s="233">
        <f t="shared" si="74"/>
        <v>0</v>
      </c>
      <c r="BI102" s="235">
        <f t="shared" si="75"/>
        <v>0</v>
      </c>
    </row>
    <row r="103" spans="1:65" s="92" customFormat="1" ht="21">
      <c r="A103" s="146"/>
      <c r="B103" s="146"/>
      <c r="C103" s="146"/>
      <c r="D103" s="171" t="s">
        <v>40</v>
      </c>
      <c r="E103" s="172"/>
      <c r="F103" s="173"/>
      <c r="G103" s="199"/>
      <c r="H103" s="233">
        <f>SUMIF($D$5:$D$94,"PBT4",H5:H94)</f>
        <v>0</v>
      </c>
      <c r="I103" s="234"/>
      <c r="J103" s="233">
        <f>SUMIF($D$5:$D$94,"PBT4",J5:J94)</f>
        <v>0</v>
      </c>
      <c r="K103" s="234"/>
      <c r="L103" s="233">
        <f>SUMIF($D$5:$D$94,"PBT4",L5:L94)</f>
        <v>0</v>
      </c>
      <c r="M103" s="234"/>
      <c r="N103" s="235">
        <f>SUMIF($D$5:$D$94,"PBT4",N5:N94)</f>
        <v>0</v>
      </c>
      <c r="O103" s="236"/>
      <c r="P103" s="233">
        <f>SUMIF($D$5:$D$94,"PBT4",P5:P94)</f>
        <v>0</v>
      </c>
      <c r="Q103" s="234"/>
      <c r="R103" s="233">
        <f>SUMIF($D$5:$D$94,"PBT4",R5:R94)</f>
        <v>0</v>
      </c>
      <c r="S103" s="234"/>
      <c r="T103" s="235">
        <f>SUMIF($D$5:$D$94,"PBT4",T5:T94)</f>
        <v>0</v>
      </c>
      <c r="U103" s="237"/>
      <c r="V103" s="233">
        <f>SUMIF($D$5:$D$94,"PBT4",V5:V94)</f>
        <v>0</v>
      </c>
      <c r="W103" s="234"/>
      <c r="X103" s="233">
        <f>SUMIF($D$5:$D$94,"PBT4",X5:X94)</f>
        <v>0</v>
      </c>
      <c r="Y103" s="234"/>
      <c r="Z103" s="233">
        <f>SUMIF($D$5:$D$94,"PBT4",Z5:Z94)</f>
        <v>0</v>
      </c>
      <c r="AA103" s="238"/>
      <c r="AB103" s="235">
        <f>SUMIF($D$5:$D$94,"PBT4",AB5:AB94)</f>
        <v>0</v>
      </c>
      <c r="AC103" s="316"/>
      <c r="AD103" s="237"/>
      <c r="AE103" s="233">
        <f>'Projection_Base-case'!H102-H103</f>
        <v>0</v>
      </c>
      <c r="AF103" s="233">
        <f>IFERROR(100*AE103/'Projection_Base-case'!H102,0)</f>
        <v>0</v>
      </c>
      <c r="AG103" s="234"/>
      <c r="AH103" s="233">
        <f>'Projection_Base-case'!J102-J103</f>
        <v>0</v>
      </c>
      <c r="AI103" s="233">
        <f>IFERROR(100*AH103/'Projection_Base-case'!J102,0)</f>
        <v>0</v>
      </c>
      <c r="AJ103" s="234"/>
      <c r="AK103" s="233">
        <f>'Projection_Base-case'!L102-L103</f>
        <v>0</v>
      </c>
      <c r="AL103" s="233">
        <f>IFERROR(100*AK103/'Projection_Base-case'!L102,0)</f>
        <v>0</v>
      </c>
      <c r="AM103" s="234"/>
      <c r="AN103" s="233">
        <f>-('Projection_Base-case'!N102-N103)</f>
        <v>0</v>
      </c>
      <c r="AO103" s="229">
        <f>IFERROR(IF('Projection_Base-case'!N102&gt;0,100*AN103/'Projection_Base-case'!N102,100*AN103/N103),0)</f>
        <v>0</v>
      </c>
      <c r="AP103" s="237"/>
      <c r="AQ103" s="233">
        <f>'Projection_Base-case'!P102-P103</f>
        <v>0</v>
      </c>
      <c r="AR103" s="233">
        <f>IFERROR(100*AQ103/'Projection_Base-case'!P102,0)</f>
        <v>0</v>
      </c>
      <c r="AS103" s="234"/>
      <c r="AT103" s="233">
        <f>'Projection_Base-case'!R102-R103</f>
        <v>0</v>
      </c>
      <c r="AU103" s="233">
        <f>IFERROR(100*AT103/'Projection_Base-case'!R102,0)</f>
        <v>0</v>
      </c>
      <c r="AV103" s="234"/>
      <c r="AW103" s="233">
        <f>'Projection_Base-case'!T102-T103</f>
        <v>0</v>
      </c>
      <c r="AX103" s="235">
        <f>IFERROR(100*AW103/'Projection_Base-case'!T102,0)</f>
        <v>0</v>
      </c>
      <c r="AY103" s="237"/>
      <c r="AZ103" s="233">
        <f>'Projection_Base-case'!V102-V103</f>
        <v>0</v>
      </c>
      <c r="BA103" s="233">
        <f>IFERROR(100*AZ103/'Projection_Base-case'!V102,0)</f>
        <v>0</v>
      </c>
      <c r="BB103" s="234"/>
      <c r="BC103" s="233">
        <f>'Projection_Base-case'!X102-X103</f>
        <v>0</v>
      </c>
      <c r="BD103" s="233">
        <f>IFERROR(100*BC103/'Projection_Base-case'!X102,0)</f>
        <v>0</v>
      </c>
      <c r="BE103" s="234"/>
      <c r="BF103" s="233">
        <f>'Projection_Base-case'!Z102-Z103</f>
        <v>0</v>
      </c>
      <c r="BG103" s="233">
        <f>IFERROR(100*BF103/'Projection_Base-case'!Z102,0)</f>
        <v>0</v>
      </c>
      <c r="BH103" s="233">
        <f t="shared" si="74"/>
        <v>0</v>
      </c>
      <c r="BI103" s="235">
        <f t="shared" si="75"/>
        <v>0</v>
      </c>
    </row>
    <row r="104" spans="1:65" s="92" customFormat="1" ht="21">
      <c r="A104" s="146"/>
      <c r="B104" s="146"/>
      <c r="C104" s="146"/>
      <c r="D104" s="171" t="s">
        <v>41</v>
      </c>
      <c r="E104" s="172"/>
      <c r="F104" s="173"/>
      <c r="G104" s="199"/>
      <c r="H104" s="233">
        <f>SUMIF($D$5:$D$94,"PBT5",H5:H94)</f>
        <v>0</v>
      </c>
      <c r="I104" s="234"/>
      <c r="J104" s="233">
        <f>SUMIF($D$5:$D$94,"PBT5",J5:J94)</f>
        <v>0</v>
      </c>
      <c r="K104" s="234"/>
      <c r="L104" s="233">
        <f>SUMIF($D$5:$D$94,"PBT5",L5:L94)</f>
        <v>0</v>
      </c>
      <c r="M104" s="234"/>
      <c r="N104" s="235">
        <f>SUMIF($D$5:$D$94,"PBT5",N5:N94)</f>
        <v>0</v>
      </c>
      <c r="O104" s="236"/>
      <c r="P104" s="233">
        <f>SUMIF($D$5:$D$94,"PBT5",P5:P94)</f>
        <v>0</v>
      </c>
      <c r="Q104" s="234"/>
      <c r="R104" s="233">
        <f>SUMIF($D$5:$D$94,"PBT5",R5:R94)</f>
        <v>0</v>
      </c>
      <c r="S104" s="234"/>
      <c r="T104" s="235">
        <f>SUMIF($D$5:$D$94,"PBT5",T5:T94)</f>
        <v>0</v>
      </c>
      <c r="U104" s="237"/>
      <c r="V104" s="233">
        <f>SUMIF($D$5:$D$94,"PBT5",V5:V94)</f>
        <v>0</v>
      </c>
      <c r="W104" s="234"/>
      <c r="X104" s="233">
        <f>SUMIF($D$5:$D$94,"PBT5",X5:X94)</f>
        <v>0</v>
      </c>
      <c r="Y104" s="234"/>
      <c r="Z104" s="233">
        <f>SUMIF($D$5:$D$94,"PBT5",Z5:Z94)</f>
        <v>0</v>
      </c>
      <c r="AA104" s="238"/>
      <c r="AB104" s="235">
        <f>SUMIF($D$5:$D$94,"PBT5",AB5:AB94)</f>
        <v>0</v>
      </c>
      <c r="AC104" s="316"/>
      <c r="AD104" s="237"/>
      <c r="AE104" s="233">
        <f>'Projection_Base-case'!H103-H104</f>
        <v>0</v>
      </c>
      <c r="AF104" s="233">
        <f>IFERROR(100*AE104/'Projection_Base-case'!H103,0)</f>
        <v>0</v>
      </c>
      <c r="AG104" s="234"/>
      <c r="AH104" s="233">
        <f>'Projection_Base-case'!J103-J104</f>
        <v>0</v>
      </c>
      <c r="AI104" s="233">
        <f>IFERROR(100*AH104/'Projection_Base-case'!J103,0)</f>
        <v>0</v>
      </c>
      <c r="AJ104" s="234"/>
      <c r="AK104" s="233">
        <f>'Projection_Base-case'!L103-L104</f>
        <v>0</v>
      </c>
      <c r="AL104" s="233">
        <f>IFERROR(100*AK104/'Projection_Base-case'!L103,0)</f>
        <v>0</v>
      </c>
      <c r="AM104" s="234"/>
      <c r="AN104" s="233">
        <f>-('Projection_Base-case'!N103-N104)</f>
        <v>0</v>
      </c>
      <c r="AO104" s="229">
        <f>IFERROR(IF('Projection_Base-case'!N103&gt;0,100*AN104/'Projection_Base-case'!N103,100*AN104/N104),0)</f>
        <v>0</v>
      </c>
      <c r="AP104" s="237"/>
      <c r="AQ104" s="233">
        <f>'Projection_Base-case'!P103-P104</f>
        <v>0</v>
      </c>
      <c r="AR104" s="233">
        <f>IFERROR(100*AQ104/'Projection_Base-case'!P103,0)</f>
        <v>0</v>
      </c>
      <c r="AS104" s="234"/>
      <c r="AT104" s="233">
        <f>'Projection_Base-case'!R103-R104</f>
        <v>0</v>
      </c>
      <c r="AU104" s="233">
        <f>IFERROR(100*AT104/'Projection_Base-case'!R103,0)</f>
        <v>0</v>
      </c>
      <c r="AV104" s="234"/>
      <c r="AW104" s="233">
        <f>'Projection_Base-case'!T103-T104</f>
        <v>0</v>
      </c>
      <c r="AX104" s="235">
        <f>IFERROR(100*AW104/'Projection_Base-case'!T103,0)</f>
        <v>0</v>
      </c>
      <c r="AY104" s="237"/>
      <c r="AZ104" s="233">
        <f>'Projection_Base-case'!V103-V104</f>
        <v>0</v>
      </c>
      <c r="BA104" s="233">
        <f>IFERROR(100*AZ104/'Projection_Base-case'!V103,0)</f>
        <v>0</v>
      </c>
      <c r="BB104" s="234"/>
      <c r="BC104" s="233">
        <f>'Projection_Base-case'!X103-X104</f>
        <v>0</v>
      </c>
      <c r="BD104" s="233">
        <f>IFERROR(100*BC104/'Projection_Base-case'!X103,0)</f>
        <v>0</v>
      </c>
      <c r="BE104" s="234"/>
      <c r="BF104" s="233">
        <f>'Projection_Base-case'!Z103-Z104</f>
        <v>0</v>
      </c>
      <c r="BG104" s="233">
        <f>IFERROR(100*BF104/'Projection_Base-case'!Z103,0)</f>
        <v>0</v>
      </c>
      <c r="BH104" s="233">
        <f t="shared" si="74"/>
        <v>0</v>
      </c>
      <c r="BI104" s="235">
        <f t="shared" si="75"/>
        <v>0</v>
      </c>
    </row>
    <row r="105" spans="1:65" s="92" customFormat="1" ht="21">
      <c r="A105" s="146"/>
      <c r="B105" s="146"/>
      <c r="C105" s="146"/>
      <c r="D105" s="171" t="s">
        <v>42</v>
      </c>
      <c r="E105" s="172"/>
      <c r="F105" s="173"/>
      <c r="G105" s="199"/>
      <c r="H105" s="233">
        <f>SUMIF($D$5:$D$94,"PBT6",H5:H94)</f>
        <v>0</v>
      </c>
      <c r="I105" s="234"/>
      <c r="J105" s="233">
        <f>SUMIF($D$5:$D$94,"PBT6",J5:J94)</f>
        <v>0</v>
      </c>
      <c r="K105" s="234"/>
      <c r="L105" s="233">
        <f>SUMIF($D$5:$D$94,"PBT6",L5:L94)</f>
        <v>0</v>
      </c>
      <c r="M105" s="234"/>
      <c r="N105" s="235">
        <f>SUMIF($D$5:$D$94,"PBT6",N5:N94)</f>
        <v>0</v>
      </c>
      <c r="O105" s="236"/>
      <c r="P105" s="233">
        <f>SUMIF($D$5:$D$94,"PBT6",P5:P94)</f>
        <v>0</v>
      </c>
      <c r="Q105" s="234"/>
      <c r="R105" s="233">
        <f>SUMIF($D$5:$D$94,"PBT6",R5:R94)</f>
        <v>0</v>
      </c>
      <c r="S105" s="234"/>
      <c r="T105" s="235">
        <f>SUMIF($D$5:$D$94,"PBT6",T5:T94)</f>
        <v>0</v>
      </c>
      <c r="U105" s="237"/>
      <c r="V105" s="233">
        <f>SUMIF($D$5:$D$94,"PBT6",V5:V94)</f>
        <v>0</v>
      </c>
      <c r="W105" s="234"/>
      <c r="X105" s="233">
        <f>SUMIF($D$5:$D$94,"PBT6",X5:X94)</f>
        <v>0</v>
      </c>
      <c r="Y105" s="234"/>
      <c r="Z105" s="233">
        <f>SUMIF($D$5:$D$94,"PBT6",Z5:Z94)</f>
        <v>0</v>
      </c>
      <c r="AA105" s="238"/>
      <c r="AB105" s="235">
        <f>SUMIF($D$5:$D$94,"PBT6",AB5:AB94)</f>
        <v>0</v>
      </c>
      <c r="AC105" s="316"/>
      <c r="AD105" s="237"/>
      <c r="AE105" s="233">
        <f>'Projection_Base-case'!H104-H105</f>
        <v>0</v>
      </c>
      <c r="AF105" s="233">
        <f>IFERROR(100*AE105/'Projection_Base-case'!H104,0)</f>
        <v>0</v>
      </c>
      <c r="AG105" s="234"/>
      <c r="AH105" s="233">
        <f>'Projection_Base-case'!J104-J105</f>
        <v>0</v>
      </c>
      <c r="AI105" s="233">
        <f>IFERROR(100*AH105/'Projection_Base-case'!J104,0)</f>
        <v>0</v>
      </c>
      <c r="AJ105" s="234"/>
      <c r="AK105" s="233">
        <f>'Projection_Base-case'!L104-L105</f>
        <v>0</v>
      </c>
      <c r="AL105" s="233">
        <f>IFERROR(100*AK105/'Projection_Base-case'!L104,0)</f>
        <v>0</v>
      </c>
      <c r="AM105" s="234"/>
      <c r="AN105" s="233">
        <f>-('Projection_Base-case'!N104-N105)</f>
        <v>0</v>
      </c>
      <c r="AO105" s="229">
        <f>IFERROR(IF('Projection_Base-case'!N104&gt;0,100*AN105/'Projection_Base-case'!N104,100*AN105/N105),0)</f>
        <v>0</v>
      </c>
      <c r="AP105" s="237"/>
      <c r="AQ105" s="233">
        <f>'Projection_Base-case'!P104-P105</f>
        <v>0</v>
      </c>
      <c r="AR105" s="233">
        <f>IFERROR(100*AQ105/'Projection_Base-case'!P104,0)</f>
        <v>0</v>
      </c>
      <c r="AS105" s="234"/>
      <c r="AT105" s="233">
        <f>'Projection_Base-case'!R104-R105</f>
        <v>0</v>
      </c>
      <c r="AU105" s="233">
        <f>IFERROR(100*AT105/'Projection_Base-case'!R104,0)</f>
        <v>0</v>
      </c>
      <c r="AV105" s="234"/>
      <c r="AW105" s="233">
        <f>'Projection_Base-case'!T104-T105</f>
        <v>0</v>
      </c>
      <c r="AX105" s="235">
        <f>IFERROR(100*AW105/'Projection_Base-case'!T104,0)</f>
        <v>0</v>
      </c>
      <c r="AY105" s="237"/>
      <c r="AZ105" s="233">
        <f>'Projection_Base-case'!V104-V105</f>
        <v>0</v>
      </c>
      <c r="BA105" s="233">
        <f>IFERROR(100*AZ105/'Projection_Base-case'!V104,0)</f>
        <v>0</v>
      </c>
      <c r="BB105" s="234"/>
      <c r="BC105" s="233">
        <f>'Projection_Base-case'!X104-X105</f>
        <v>0</v>
      </c>
      <c r="BD105" s="233">
        <f>IFERROR(100*BC105/'Projection_Base-case'!X104,0)</f>
        <v>0</v>
      </c>
      <c r="BE105" s="234"/>
      <c r="BF105" s="233">
        <f>'Projection_Base-case'!Z104-Z105</f>
        <v>0</v>
      </c>
      <c r="BG105" s="233">
        <f>IFERROR(100*BF105/'Projection_Base-case'!Z104,0)</f>
        <v>0</v>
      </c>
      <c r="BH105" s="233">
        <f t="shared" si="74"/>
        <v>0</v>
      </c>
      <c r="BI105" s="235">
        <f t="shared" si="75"/>
        <v>0</v>
      </c>
    </row>
    <row r="106" spans="1:65" s="92" customFormat="1" ht="21">
      <c r="A106" s="146"/>
      <c r="B106" s="146"/>
      <c r="C106" s="146"/>
      <c r="D106" s="171" t="s">
        <v>43</v>
      </c>
      <c r="E106" s="172"/>
      <c r="F106" s="173"/>
      <c r="G106" s="199"/>
      <c r="H106" s="233">
        <f>SUMIF($D$5:$D$94,"PBT7",H5:H94)</f>
        <v>0</v>
      </c>
      <c r="I106" s="234"/>
      <c r="J106" s="233">
        <f>SUMIF($D$5:$D$94,"PBT7",J5:J94)</f>
        <v>0</v>
      </c>
      <c r="K106" s="234"/>
      <c r="L106" s="233">
        <f>SUMIF($D$5:$D$94,"PBT7",L5:L94)</f>
        <v>0</v>
      </c>
      <c r="M106" s="234"/>
      <c r="N106" s="235">
        <f>SUMIF($D$5:$D$94,"PBT7",N5:N94)</f>
        <v>0</v>
      </c>
      <c r="O106" s="236"/>
      <c r="P106" s="233">
        <f>SUMIF($D$5:$D$94,"PBT7",P5:P94)</f>
        <v>0</v>
      </c>
      <c r="Q106" s="234"/>
      <c r="R106" s="233">
        <f>SUMIF($D$5:$D$94,"PBT7",R5:R94)</f>
        <v>0</v>
      </c>
      <c r="S106" s="234"/>
      <c r="T106" s="235">
        <f>SUMIF($D$5:$D$94,"PBT7",T5:T94)</f>
        <v>0</v>
      </c>
      <c r="U106" s="237"/>
      <c r="V106" s="233">
        <f>SUMIF($D$5:$D$94,"PBT7",V5:V94)</f>
        <v>0</v>
      </c>
      <c r="W106" s="234"/>
      <c r="X106" s="233">
        <f>SUMIF($D$5:$D$94,"PBT7",X5:X94)</f>
        <v>0</v>
      </c>
      <c r="Y106" s="234"/>
      <c r="Z106" s="233">
        <f>SUMIF($D$5:$D$94,"PBT7",Z5:Z94)</f>
        <v>0</v>
      </c>
      <c r="AA106" s="238"/>
      <c r="AB106" s="235">
        <f>SUMIF($D$5:$D$94,"PBT7",AB5:AB94)</f>
        <v>0</v>
      </c>
      <c r="AC106" s="316"/>
      <c r="AD106" s="237"/>
      <c r="AE106" s="233">
        <f>'Projection_Base-case'!H105-H106</f>
        <v>0</v>
      </c>
      <c r="AF106" s="233">
        <f>IFERROR(100*AE106/'Projection_Base-case'!H105,0)</f>
        <v>0</v>
      </c>
      <c r="AG106" s="234"/>
      <c r="AH106" s="233">
        <f>'Projection_Base-case'!J105-J106</f>
        <v>0</v>
      </c>
      <c r="AI106" s="233">
        <f>IFERROR(100*AH106/'Projection_Base-case'!J105,0)</f>
        <v>0</v>
      </c>
      <c r="AJ106" s="234"/>
      <c r="AK106" s="233">
        <f>'Projection_Base-case'!L105-L106</f>
        <v>0</v>
      </c>
      <c r="AL106" s="233">
        <f>IFERROR(100*AK106/'Projection_Base-case'!L105,0)</f>
        <v>0</v>
      </c>
      <c r="AM106" s="234"/>
      <c r="AN106" s="233">
        <f>-('Projection_Base-case'!N105-N106)</f>
        <v>0</v>
      </c>
      <c r="AO106" s="229">
        <f>IFERROR(IF('Projection_Base-case'!N105&gt;0,100*AN106/'Projection_Base-case'!N105,100*AN106/N106),0)</f>
        <v>0</v>
      </c>
      <c r="AP106" s="237"/>
      <c r="AQ106" s="233">
        <f>'Projection_Base-case'!P105-P106</f>
        <v>0</v>
      </c>
      <c r="AR106" s="233">
        <f>IFERROR(100*AQ106/'Projection_Base-case'!P105,0)</f>
        <v>0</v>
      </c>
      <c r="AS106" s="234"/>
      <c r="AT106" s="233">
        <f>'Projection_Base-case'!R105-R106</f>
        <v>0</v>
      </c>
      <c r="AU106" s="233">
        <f>IFERROR(100*AT106/'Projection_Base-case'!R105,0)</f>
        <v>0</v>
      </c>
      <c r="AV106" s="234"/>
      <c r="AW106" s="233">
        <f>'Projection_Base-case'!T105-T106</f>
        <v>0</v>
      </c>
      <c r="AX106" s="235">
        <f>IFERROR(100*AW106/'Projection_Base-case'!T105,0)</f>
        <v>0</v>
      </c>
      <c r="AY106" s="237"/>
      <c r="AZ106" s="233">
        <f>'Projection_Base-case'!V105-V106</f>
        <v>0</v>
      </c>
      <c r="BA106" s="233">
        <f>IFERROR(100*AZ106/'Projection_Base-case'!V105,0)</f>
        <v>0</v>
      </c>
      <c r="BB106" s="234"/>
      <c r="BC106" s="233">
        <f>'Projection_Base-case'!X105-X106</f>
        <v>0</v>
      </c>
      <c r="BD106" s="233">
        <f>IFERROR(100*BC106/'Projection_Base-case'!X105,0)</f>
        <v>0</v>
      </c>
      <c r="BE106" s="234"/>
      <c r="BF106" s="233">
        <f>'Projection_Base-case'!Z105-Z106</f>
        <v>0</v>
      </c>
      <c r="BG106" s="233">
        <f>IFERROR(100*BF106/'Projection_Base-case'!Z105,0)</f>
        <v>0</v>
      </c>
      <c r="BH106" s="233">
        <f t="shared" si="74"/>
        <v>0</v>
      </c>
      <c r="BI106" s="235">
        <f t="shared" si="75"/>
        <v>0</v>
      </c>
    </row>
    <row r="107" spans="1:65" s="92" customFormat="1" ht="21">
      <c r="A107" s="146"/>
      <c r="B107" s="146"/>
      <c r="C107" s="146"/>
      <c r="D107" s="171" t="s">
        <v>44</v>
      </c>
      <c r="E107" s="172"/>
      <c r="F107" s="173"/>
      <c r="G107" s="199"/>
      <c r="H107" s="233">
        <f>SUMIF($D$5:$D$94,"PBT8",H5:H94)</f>
        <v>0</v>
      </c>
      <c r="I107" s="234"/>
      <c r="J107" s="233">
        <f>SUMIF($D$5:$D$94,"PBT8",J5:J94)</f>
        <v>0</v>
      </c>
      <c r="K107" s="234"/>
      <c r="L107" s="233">
        <f>SUMIF($D$5:$D$94,"PBT8",L5:L94)</f>
        <v>0</v>
      </c>
      <c r="M107" s="234"/>
      <c r="N107" s="235">
        <f>SUMIF($D$5:$D$94,"PBT8",N5:N94)</f>
        <v>0</v>
      </c>
      <c r="O107" s="236"/>
      <c r="P107" s="233">
        <f>SUMIF($D$5:$D$94,"PBT8",P5:P94)</f>
        <v>0</v>
      </c>
      <c r="Q107" s="234"/>
      <c r="R107" s="233">
        <f>SUMIF($D$5:$D$94,"PBT8",R5:R94)</f>
        <v>0</v>
      </c>
      <c r="S107" s="234"/>
      <c r="T107" s="235">
        <f>SUMIF($D$5:$D$94,"PBT8",T5:T94)</f>
        <v>0</v>
      </c>
      <c r="U107" s="237"/>
      <c r="V107" s="233">
        <f>SUMIF($D$5:$D$94,"PBT8",V5:V94)</f>
        <v>0</v>
      </c>
      <c r="W107" s="234"/>
      <c r="X107" s="233">
        <f>SUMIF($D$5:$D$94,"PBT8",X5:X94)</f>
        <v>0</v>
      </c>
      <c r="Y107" s="234"/>
      <c r="Z107" s="233">
        <f>SUMIF($D$5:$D$94,"PBT8",Z5:Z94)</f>
        <v>0</v>
      </c>
      <c r="AA107" s="238"/>
      <c r="AB107" s="235">
        <f>SUMIF($D$5:$D$94,"PBT8",AB5:AB94)</f>
        <v>0</v>
      </c>
      <c r="AC107" s="316"/>
      <c r="AD107" s="237"/>
      <c r="AE107" s="233">
        <f>'Projection_Base-case'!H106-H107</f>
        <v>0</v>
      </c>
      <c r="AF107" s="233">
        <f>IFERROR(100*AE107/'Projection_Base-case'!H106,0)</f>
        <v>0</v>
      </c>
      <c r="AG107" s="234"/>
      <c r="AH107" s="233">
        <f>'Projection_Base-case'!J106-J107</f>
        <v>0</v>
      </c>
      <c r="AI107" s="233">
        <f>IFERROR(100*AH107/'Projection_Base-case'!J106,0)</f>
        <v>0</v>
      </c>
      <c r="AJ107" s="234"/>
      <c r="AK107" s="233">
        <f>'Projection_Base-case'!L106-L107</f>
        <v>0</v>
      </c>
      <c r="AL107" s="233">
        <f>IFERROR(100*AK107/'Projection_Base-case'!L106,0)</f>
        <v>0</v>
      </c>
      <c r="AM107" s="234"/>
      <c r="AN107" s="233">
        <f>-('Projection_Base-case'!N106-N107)</f>
        <v>0</v>
      </c>
      <c r="AO107" s="229">
        <f>IFERROR(IF('Projection_Base-case'!N106&gt;0,100*AN107/'Projection_Base-case'!N106,100*AN107/N107),0)</f>
        <v>0</v>
      </c>
      <c r="AP107" s="237"/>
      <c r="AQ107" s="233">
        <f>'Projection_Base-case'!P106-P107</f>
        <v>0</v>
      </c>
      <c r="AR107" s="233">
        <f>IFERROR(100*AQ107/'Projection_Base-case'!P106,0)</f>
        <v>0</v>
      </c>
      <c r="AS107" s="234"/>
      <c r="AT107" s="233">
        <f>'Projection_Base-case'!R106-R107</f>
        <v>0</v>
      </c>
      <c r="AU107" s="233">
        <f>IFERROR(100*AT107/'Projection_Base-case'!R106,0)</f>
        <v>0</v>
      </c>
      <c r="AV107" s="234"/>
      <c r="AW107" s="233">
        <f>'Projection_Base-case'!T106-T107</f>
        <v>0</v>
      </c>
      <c r="AX107" s="235">
        <f>IFERROR(100*AW107/'Projection_Base-case'!T106,0)</f>
        <v>0</v>
      </c>
      <c r="AY107" s="237"/>
      <c r="AZ107" s="233">
        <f>'Projection_Base-case'!V106-V107</f>
        <v>0</v>
      </c>
      <c r="BA107" s="233">
        <f>IFERROR(100*AZ107/'Projection_Base-case'!V106,0)</f>
        <v>0</v>
      </c>
      <c r="BB107" s="234"/>
      <c r="BC107" s="233">
        <f>'Projection_Base-case'!X106-X107</f>
        <v>0</v>
      </c>
      <c r="BD107" s="233">
        <f>IFERROR(100*BC107/'Projection_Base-case'!X106,0)</f>
        <v>0</v>
      </c>
      <c r="BE107" s="234"/>
      <c r="BF107" s="233">
        <f>'Projection_Base-case'!Z106-Z107</f>
        <v>0</v>
      </c>
      <c r="BG107" s="233">
        <f>IFERROR(100*BF107/'Projection_Base-case'!Z106,0)</f>
        <v>0</v>
      </c>
      <c r="BH107" s="233">
        <f t="shared" si="74"/>
        <v>0</v>
      </c>
      <c r="BI107" s="235">
        <f t="shared" si="75"/>
        <v>0</v>
      </c>
    </row>
    <row r="108" spans="1:65" s="92" customFormat="1" ht="21">
      <c r="A108" s="146"/>
      <c r="B108" s="146"/>
      <c r="C108" s="146"/>
      <c r="D108" s="171" t="s">
        <v>45</v>
      </c>
      <c r="E108" s="172"/>
      <c r="F108" s="173"/>
      <c r="G108" s="199"/>
      <c r="H108" s="233">
        <f>SUMIF($D$5:$D$94,"PBT9",H5:H94)</f>
        <v>0</v>
      </c>
      <c r="I108" s="234"/>
      <c r="J108" s="233">
        <f>SUMIF($D$5:$D$94,"PBT9",J5:J94)</f>
        <v>0</v>
      </c>
      <c r="K108" s="234"/>
      <c r="L108" s="233">
        <f>SUMIF($D$5:$D$94,"PBT9",L5:L94)</f>
        <v>0</v>
      </c>
      <c r="M108" s="234"/>
      <c r="N108" s="235">
        <f>SUMIF($D$5:$D$94,"PBT9",N5:N94)</f>
        <v>0</v>
      </c>
      <c r="O108" s="236"/>
      <c r="P108" s="233">
        <f>SUMIF($D$5:$D$94,"PBT9",P5:P94)</f>
        <v>0</v>
      </c>
      <c r="Q108" s="234"/>
      <c r="R108" s="233">
        <f>SUMIF($D$5:$D$94,"PBT9",R5:R94)</f>
        <v>0</v>
      </c>
      <c r="S108" s="234"/>
      <c r="T108" s="235">
        <f>SUMIF($D$5:$D$94,"PBT9",T5:T94)</f>
        <v>0</v>
      </c>
      <c r="U108" s="237"/>
      <c r="V108" s="233">
        <f>SUMIF($D$5:$D$94,"PBT9",V5:V94)</f>
        <v>0</v>
      </c>
      <c r="W108" s="234"/>
      <c r="X108" s="233">
        <f>SUMIF($D$5:$D$94,"PBT9",X5:X94)</f>
        <v>0</v>
      </c>
      <c r="Y108" s="234"/>
      <c r="Z108" s="233">
        <f>SUMIF($D$5:$D$94,"PBT9",Z5:Z94)</f>
        <v>0</v>
      </c>
      <c r="AA108" s="238"/>
      <c r="AB108" s="235">
        <f>SUMIF($D$5:$D$94,"PBT9",AB5:AB94)</f>
        <v>0</v>
      </c>
      <c r="AC108" s="316"/>
      <c r="AD108" s="237"/>
      <c r="AE108" s="233">
        <f>'Projection_Base-case'!H107-H108</f>
        <v>0</v>
      </c>
      <c r="AF108" s="233">
        <f>IFERROR(100*AE108/'Projection_Base-case'!H107,0)</f>
        <v>0</v>
      </c>
      <c r="AG108" s="234"/>
      <c r="AH108" s="233">
        <f>'Projection_Base-case'!J107-J108</f>
        <v>0</v>
      </c>
      <c r="AI108" s="233">
        <f>IFERROR(100*AH108/'Projection_Base-case'!J107,0)</f>
        <v>0</v>
      </c>
      <c r="AJ108" s="234"/>
      <c r="AK108" s="233">
        <f>'Projection_Base-case'!L107-L108</f>
        <v>0</v>
      </c>
      <c r="AL108" s="233">
        <f>IFERROR(100*AK108/'Projection_Base-case'!L107,0)</f>
        <v>0</v>
      </c>
      <c r="AM108" s="234"/>
      <c r="AN108" s="233">
        <f>-('Projection_Base-case'!N107-N108)</f>
        <v>0</v>
      </c>
      <c r="AO108" s="229">
        <f>IFERROR(IF('Projection_Base-case'!N107&gt;0,100*AN108/'Projection_Base-case'!N107,100*AN108/N108),0)</f>
        <v>0</v>
      </c>
      <c r="AP108" s="237"/>
      <c r="AQ108" s="233">
        <f>'Projection_Base-case'!P107-P108</f>
        <v>0</v>
      </c>
      <c r="AR108" s="233">
        <f>IFERROR(100*AQ108/'Projection_Base-case'!P107,0)</f>
        <v>0</v>
      </c>
      <c r="AS108" s="234"/>
      <c r="AT108" s="233">
        <f>'Projection_Base-case'!R107-R108</f>
        <v>0</v>
      </c>
      <c r="AU108" s="233">
        <f>IFERROR(100*AT108/'Projection_Base-case'!R107,0)</f>
        <v>0</v>
      </c>
      <c r="AV108" s="234"/>
      <c r="AW108" s="233">
        <f>'Projection_Base-case'!T107-T108</f>
        <v>0</v>
      </c>
      <c r="AX108" s="235">
        <f>IFERROR(100*AW108/'Projection_Base-case'!T107,0)</f>
        <v>0</v>
      </c>
      <c r="AY108" s="237"/>
      <c r="AZ108" s="233">
        <f>'Projection_Base-case'!V107-V108</f>
        <v>0</v>
      </c>
      <c r="BA108" s="233">
        <f>IFERROR(100*AZ108/'Projection_Base-case'!V107,0)</f>
        <v>0</v>
      </c>
      <c r="BB108" s="234"/>
      <c r="BC108" s="233">
        <f>'Projection_Base-case'!X107-X108</f>
        <v>0</v>
      </c>
      <c r="BD108" s="233">
        <f>IFERROR(100*BC108/'Projection_Base-case'!X107,0)</f>
        <v>0</v>
      </c>
      <c r="BE108" s="234"/>
      <c r="BF108" s="233">
        <f>'Projection_Base-case'!Z107-Z108</f>
        <v>0</v>
      </c>
      <c r="BG108" s="233">
        <f>IFERROR(100*BF108/'Projection_Base-case'!Z107,0)</f>
        <v>0</v>
      </c>
      <c r="BH108" s="233">
        <f t="shared" si="74"/>
        <v>0</v>
      </c>
      <c r="BI108" s="235">
        <f t="shared" si="75"/>
        <v>0</v>
      </c>
    </row>
    <row r="109" spans="1:65" s="92" customFormat="1" ht="21">
      <c r="A109" s="146"/>
      <c r="B109" s="146"/>
      <c r="C109" s="146"/>
      <c r="D109" s="171" t="s">
        <v>46</v>
      </c>
      <c r="E109" s="172"/>
      <c r="F109" s="173"/>
      <c r="G109" s="199"/>
      <c r="H109" s="233">
        <f>SUMIF($D$5:$D$94,"PBT10",H5:H94)</f>
        <v>0</v>
      </c>
      <c r="I109" s="234"/>
      <c r="J109" s="233">
        <f>SUMIF($D$5:$D$94,"PBT10",J5:J94)</f>
        <v>0</v>
      </c>
      <c r="K109" s="234"/>
      <c r="L109" s="233">
        <f>SUMIF($D$5:$D$94,"PBT10",L5:L94)</f>
        <v>0</v>
      </c>
      <c r="M109" s="234"/>
      <c r="N109" s="235">
        <f>SUMIF($D$5:$D$94,"PBT10",N5:N94)</f>
        <v>0</v>
      </c>
      <c r="O109" s="236"/>
      <c r="P109" s="233">
        <f>SUMIF($D$5:$D$94,"PBT10",P5:P94)</f>
        <v>0</v>
      </c>
      <c r="Q109" s="234"/>
      <c r="R109" s="233">
        <f>SUMIF($D$5:$D$94,"PBT10",R5:R94)</f>
        <v>0</v>
      </c>
      <c r="S109" s="234"/>
      <c r="T109" s="235">
        <f>SUMIF($D$5:$D$94,"PBT10",T5:T94)</f>
        <v>0</v>
      </c>
      <c r="U109" s="237"/>
      <c r="V109" s="233">
        <f>SUMIF($D$5:$D$94,"PBT10",V5:V94)</f>
        <v>0</v>
      </c>
      <c r="W109" s="234"/>
      <c r="X109" s="233">
        <f>SUMIF($D$5:$D$94,"PBT10",X5:X94)</f>
        <v>0</v>
      </c>
      <c r="Y109" s="234"/>
      <c r="Z109" s="233">
        <f>SUMIF($D$5:$D$94,"PBT10",Z5:Z94)</f>
        <v>0</v>
      </c>
      <c r="AA109" s="238"/>
      <c r="AB109" s="235">
        <f>SUMIF($D$5:$D$94,"PBT10",AB5:AB94)</f>
        <v>0</v>
      </c>
      <c r="AC109" s="316"/>
      <c r="AD109" s="237"/>
      <c r="AE109" s="233">
        <f>'Projection_Base-case'!H108-H109</f>
        <v>0</v>
      </c>
      <c r="AF109" s="233">
        <f>IFERROR(100*AE109/'Projection_Base-case'!H108,0)</f>
        <v>0</v>
      </c>
      <c r="AG109" s="234"/>
      <c r="AH109" s="233">
        <f>'Projection_Base-case'!J108-J109</f>
        <v>0</v>
      </c>
      <c r="AI109" s="233">
        <f>IFERROR(100*AH109/'Projection_Base-case'!J108,0)</f>
        <v>0</v>
      </c>
      <c r="AJ109" s="234"/>
      <c r="AK109" s="233">
        <f>'Projection_Base-case'!L108-L109</f>
        <v>0</v>
      </c>
      <c r="AL109" s="233">
        <f>IFERROR(100*AK109/'Projection_Base-case'!L108,0)</f>
        <v>0</v>
      </c>
      <c r="AM109" s="234"/>
      <c r="AN109" s="233">
        <f>-('Projection_Base-case'!N108-N109)</f>
        <v>0</v>
      </c>
      <c r="AO109" s="229">
        <f>IFERROR(IF('Projection_Base-case'!N108&gt;0,100*AN109/'Projection_Base-case'!N108,100*AN109/N109),0)</f>
        <v>0</v>
      </c>
      <c r="AP109" s="237"/>
      <c r="AQ109" s="233">
        <f>'Projection_Base-case'!P108-P109</f>
        <v>0</v>
      </c>
      <c r="AR109" s="233">
        <f>IFERROR(100*AQ109/'Projection_Base-case'!P108,0)</f>
        <v>0</v>
      </c>
      <c r="AS109" s="234"/>
      <c r="AT109" s="233">
        <f>'Projection_Base-case'!R108-R109</f>
        <v>0</v>
      </c>
      <c r="AU109" s="233">
        <f>IFERROR(100*AT109/'Projection_Base-case'!R108,0)</f>
        <v>0</v>
      </c>
      <c r="AV109" s="234"/>
      <c r="AW109" s="233">
        <f>'Projection_Base-case'!T108-T109</f>
        <v>0</v>
      </c>
      <c r="AX109" s="235">
        <f>IFERROR(100*AW109/'Projection_Base-case'!T108,0)</f>
        <v>0</v>
      </c>
      <c r="AY109" s="237"/>
      <c r="AZ109" s="233">
        <f>'Projection_Base-case'!V108-V109</f>
        <v>0</v>
      </c>
      <c r="BA109" s="233">
        <f>IFERROR(100*AZ109/'Projection_Base-case'!V108,0)</f>
        <v>0</v>
      </c>
      <c r="BB109" s="234"/>
      <c r="BC109" s="233">
        <f>'Projection_Base-case'!X108-X109</f>
        <v>0</v>
      </c>
      <c r="BD109" s="233">
        <f>IFERROR(100*BC109/'Projection_Base-case'!X108,0)</f>
        <v>0</v>
      </c>
      <c r="BE109" s="234"/>
      <c r="BF109" s="233">
        <f>'Projection_Base-case'!Z108-Z109</f>
        <v>0</v>
      </c>
      <c r="BG109" s="233">
        <f>IFERROR(100*BF109/'Projection_Base-case'!Z108,0)</f>
        <v>0</v>
      </c>
      <c r="BH109" s="233">
        <f t="shared" si="74"/>
        <v>0</v>
      </c>
      <c r="BI109" s="235">
        <f t="shared" si="75"/>
        <v>0</v>
      </c>
    </row>
    <row r="110" spans="1:65" s="92" customFormat="1" ht="21">
      <c r="A110" s="146"/>
      <c r="B110" s="146"/>
      <c r="C110" s="146"/>
      <c r="D110" s="171" t="s">
        <v>47</v>
      </c>
      <c r="E110" s="172"/>
      <c r="F110" s="173"/>
      <c r="G110" s="199"/>
      <c r="H110" s="233">
        <f>SUMIF($D$5:$D$94,"PBT11",H5:H94)</f>
        <v>0</v>
      </c>
      <c r="I110" s="234"/>
      <c r="J110" s="233">
        <f>SUMIF($D$5:$D$94,"PBT11",J5:J94)</f>
        <v>0</v>
      </c>
      <c r="K110" s="234"/>
      <c r="L110" s="233">
        <f>SUMIF($D$5:$D$94,"PBT11",L5:L94)</f>
        <v>0</v>
      </c>
      <c r="M110" s="234"/>
      <c r="N110" s="235">
        <f>SUMIF($D$5:$D$94,"PBT11",N5:N94)</f>
        <v>0</v>
      </c>
      <c r="O110" s="236"/>
      <c r="P110" s="233">
        <f>SUMIF($D$5:$D$94,"PBT11",P5:P94)</f>
        <v>0</v>
      </c>
      <c r="Q110" s="234"/>
      <c r="R110" s="233">
        <f>SUMIF($D$5:$D$94,"PBT11",R5:R94)</f>
        <v>0</v>
      </c>
      <c r="S110" s="234"/>
      <c r="T110" s="235">
        <f>SUMIF($D$5:$D$94,"PBT11",T5:T94)</f>
        <v>0</v>
      </c>
      <c r="U110" s="237"/>
      <c r="V110" s="233">
        <f>SUMIF($D$5:$D$94,"PBT11",V5:V94)</f>
        <v>0</v>
      </c>
      <c r="W110" s="234"/>
      <c r="X110" s="233">
        <f>SUMIF($D$5:$D$94,"PBT11",X5:X94)</f>
        <v>0</v>
      </c>
      <c r="Y110" s="234"/>
      <c r="Z110" s="233">
        <f>SUMIF($D$5:$D$94,"PBT11",Z5:Z94)</f>
        <v>0</v>
      </c>
      <c r="AA110" s="238"/>
      <c r="AB110" s="235">
        <f>SUMIF($D$5:$D$94,"PBT11",AB5:AB94)</f>
        <v>0</v>
      </c>
      <c r="AC110" s="316"/>
      <c r="AD110" s="237"/>
      <c r="AE110" s="233">
        <f>'Projection_Base-case'!H109-H110</f>
        <v>0</v>
      </c>
      <c r="AF110" s="233">
        <f>IFERROR(100*AE110/'Projection_Base-case'!H109,0)</f>
        <v>0</v>
      </c>
      <c r="AG110" s="234"/>
      <c r="AH110" s="233">
        <f>'Projection_Base-case'!J109-J110</f>
        <v>0</v>
      </c>
      <c r="AI110" s="233">
        <f>IFERROR(100*AH110/'Projection_Base-case'!J109,0)</f>
        <v>0</v>
      </c>
      <c r="AJ110" s="234"/>
      <c r="AK110" s="233">
        <f>'Projection_Base-case'!L109-L110</f>
        <v>0</v>
      </c>
      <c r="AL110" s="233">
        <f>IFERROR(100*AK110/'Projection_Base-case'!L109,0)</f>
        <v>0</v>
      </c>
      <c r="AM110" s="234"/>
      <c r="AN110" s="233">
        <f>-('Projection_Base-case'!N109-N110)</f>
        <v>0</v>
      </c>
      <c r="AO110" s="229">
        <f>IFERROR(IF('Projection_Base-case'!N109&gt;0,100*AN110/'Projection_Base-case'!N109,100*AN110/N110),0)</f>
        <v>0</v>
      </c>
      <c r="AP110" s="237"/>
      <c r="AQ110" s="233">
        <f>'Projection_Base-case'!P109-P110</f>
        <v>0</v>
      </c>
      <c r="AR110" s="233">
        <f>IFERROR(100*AQ110/'Projection_Base-case'!P109,0)</f>
        <v>0</v>
      </c>
      <c r="AS110" s="234"/>
      <c r="AT110" s="233">
        <f>'Projection_Base-case'!R109-R110</f>
        <v>0</v>
      </c>
      <c r="AU110" s="233">
        <f>IFERROR(100*AT110/'Projection_Base-case'!R109,0)</f>
        <v>0</v>
      </c>
      <c r="AV110" s="234"/>
      <c r="AW110" s="233">
        <f>'Projection_Base-case'!T109-T110</f>
        <v>0</v>
      </c>
      <c r="AX110" s="235">
        <f>IFERROR(100*AW110/'Projection_Base-case'!T109,0)</f>
        <v>0</v>
      </c>
      <c r="AY110" s="237"/>
      <c r="AZ110" s="233">
        <f>'Projection_Base-case'!V109-V110</f>
        <v>0</v>
      </c>
      <c r="BA110" s="233">
        <f>IFERROR(100*AZ110/'Projection_Base-case'!V109,0)</f>
        <v>0</v>
      </c>
      <c r="BB110" s="234"/>
      <c r="BC110" s="233">
        <f>'Projection_Base-case'!X109-X110</f>
        <v>0</v>
      </c>
      <c r="BD110" s="233">
        <f>IFERROR(100*BC110/'Projection_Base-case'!X109,0)</f>
        <v>0</v>
      </c>
      <c r="BE110" s="234"/>
      <c r="BF110" s="233">
        <f>'Projection_Base-case'!Z109-Z110</f>
        <v>0</v>
      </c>
      <c r="BG110" s="233">
        <f>IFERROR(100*BF110/'Projection_Base-case'!Z109,0)</f>
        <v>0</v>
      </c>
      <c r="BH110" s="233">
        <f t="shared" si="74"/>
        <v>0</v>
      </c>
      <c r="BI110" s="235">
        <f t="shared" si="75"/>
        <v>0</v>
      </c>
      <c r="BM110" s="92" t="s">
        <v>27</v>
      </c>
    </row>
    <row r="111" spans="1:65" s="92" customFormat="1" ht="21">
      <c r="A111" s="146"/>
      <c r="B111" s="146"/>
      <c r="C111" s="146"/>
      <c r="D111" s="171" t="s">
        <v>48</v>
      </c>
      <c r="E111" s="172"/>
      <c r="F111" s="173"/>
      <c r="G111" s="199"/>
      <c r="H111" s="233">
        <f>SUMIF($D$5:$D$94,"PBT12",H5:H94)</f>
        <v>0</v>
      </c>
      <c r="I111" s="234"/>
      <c r="J111" s="233">
        <f>SUMIF($D$5:$D$94,"PBT12",J5:J94)</f>
        <v>0</v>
      </c>
      <c r="K111" s="234"/>
      <c r="L111" s="233">
        <f>SUMIF($D$5:$D$94,"PBT12",L5:L94)</f>
        <v>0</v>
      </c>
      <c r="M111" s="234"/>
      <c r="N111" s="235">
        <f>SUMIF($D$5:$D$94,"PBT12",N5:N94)</f>
        <v>0</v>
      </c>
      <c r="O111" s="236"/>
      <c r="P111" s="233">
        <f>SUMIF($D$5:$D$94,"PBT12",P5:P94)</f>
        <v>0</v>
      </c>
      <c r="Q111" s="234"/>
      <c r="R111" s="233">
        <f>SUMIF($D$5:$D$94,"PBT12",R5:R94)</f>
        <v>0</v>
      </c>
      <c r="S111" s="234"/>
      <c r="T111" s="235">
        <f>SUMIF($D$5:$D$94,"PBT12",T5:T94)</f>
        <v>0</v>
      </c>
      <c r="U111" s="237"/>
      <c r="V111" s="233">
        <f>SUMIF($D$5:$D$94,"PBT12",V5:V94)</f>
        <v>0</v>
      </c>
      <c r="W111" s="234"/>
      <c r="X111" s="233">
        <f>SUMIF($D$5:$D$94,"PBT12",X5:X94)</f>
        <v>0</v>
      </c>
      <c r="Y111" s="234"/>
      <c r="Z111" s="233">
        <f>SUMIF($D$5:$D$94,"PBT12",Z5:Z94)</f>
        <v>0</v>
      </c>
      <c r="AA111" s="238"/>
      <c r="AB111" s="235">
        <f>SUMIF($D$5:$D$94,"PBT12",AB5:AB94)</f>
        <v>0</v>
      </c>
      <c r="AC111" s="316"/>
      <c r="AD111" s="237"/>
      <c r="AE111" s="233">
        <f>'Projection_Base-case'!H110-H111</f>
        <v>0</v>
      </c>
      <c r="AF111" s="233">
        <f>IFERROR(100*AE111/'Projection_Base-case'!H110,0)</f>
        <v>0</v>
      </c>
      <c r="AG111" s="234"/>
      <c r="AH111" s="233">
        <f>'Projection_Base-case'!J110-J111</f>
        <v>0</v>
      </c>
      <c r="AI111" s="233">
        <f>IFERROR(100*AH111/'Projection_Base-case'!J110,0)</f>
        <v>0</v>
      </c>
      <c r="AJ111" s="234"/>
      <c r="AK111" s="233">
        <f>'Projection_Base-case'!L110-L111</f>
        <v>0</v>
      </c>
      <c r="AL111" s="233">
        <f>IFERROR(100*AK111/'Projection_Base-case'!L110,0)</f>
        <v>0</v>
      </c>
      <c r="AM111" s="234"/>
      <c r="AN111" s="233">
        <f>-('Projection_Base-case'!N110-N111)</f>
        <v>0</v>
      </c>
      <c r="AO111" s="229">
        <f>IFERROR(IF('Projection_Base-case'!N110&gt;0,100*AN111/'Projection_Base-case'!N110,100*AN111/N111),0)</f>
        <v>0</v>
      </c>
      <c r="AP111" s="237"/>
      <c r="AQ111" s="233">
        <f>'Projection_Base-case'!P110-P111</f>
        <v>0</v>
      </c>
      <c r="AR111" s="233">
        <f>IFERROR(100*AQ111/'Projection_Base-case'!P110,0)</f>
        <v>0</v>
      </c>
      <c r="AS111" s="234"/>
      <c r="AT111" s="233">
        <f>'Projection_Base-case'!R110-R111</f>
        <v>0</v>
      </c>
      <c r="AU111" s="233">
        <f>IFERROR(100*AT111/'Projection_Base-case'!R110,0)</f>
        <v>0</v>
      </c>
      <c r="AV111" s="234"/>
      <c r="AW111" s="233">
        <f>'Projection_Base-case'!T110-T111</f>
        <v>0</v>
      </c>
      <c r="AX111" s="235">
        <f>IFERROR(100*AW111/'Projection_Base-case'!T110,0)</f>
        <v>0</v>
      </c>
      <c r="AY111" s="237"/>
      <c r="AZ111" s="233">
        <f>'Projection_Base-case'!V110-V111</f>
        <v>0</v>
      </c>
      <c r="BA111" s="233">
        <f>IFERROR(100*AZ111/'Projection_Base-case'!V110,0)</f>
        <v>0</v>
      </c>
      <c r="BB111" s="234"/>
      <c r="BC111" s="233">
        <f>'Projection_Base-case'!X110-X111</f>
        <v>0</v>
      </c>
      <c r="BD111" s="233">
        <f>IFERROR(100*BC111/'Projection_Base-case'!X110,0)</f>
        <v>0</v>
      </c>
      <c r="BE111" s="234"/>
      <c r="BF111" s="233">
        <f>'Projection_Base-case'!Z110-Z111</f>
        <v>0</v>
      </c>
      <c r="BG111" s="233">
        <f>IFERROR(100*BF111/'Projection_Base-case'!Z110,0)</f>
        <v>0</v>
      </c>
      <c r="BH111" s="233">
        <f t="shared" si="74"/>
        <v>0</v>
      </c>
      <c r="BI111" s="235">
        <f t="shared" si="75"/>
        <v>0</v>
      </c>
      <c r="BM111" s="92" t="s">
        <v>53</v>
      </c>
    </row>
    <row r="112" spans="1:65" s="92" customFormat="1" ht="21">
      <c r="A112" s="146"/>
      <c r="B112" s="146"/>
      <c r="C112" s="146"/>
      <c r="D112" s="171" t="s">
        <v>49</v>
      </c>
      <c r="E112" s="172"/>
      <c r="F112" s="173"/>
      <c r="G112" s="199"/>
      <c r="H112" s="233">
        <f>SUMIF($D$5:$D$94,"PBT13",H5:H94)</f>
        <v>0</v>
      </c>
      <c r="I112" s="234"/>
      <c r="J112" s="233">
        <f>SUMIF($D$5:$D$94,"PBT13",J5:J94)</f>
        <v>0</v>
      </c>
      <c r="K112" s="234"/>
      <c r="L112" s="233">
        <f>SUMIF($D$5:$D$94,"PBT13",L5:L94)</f>
        <v>0</v>
      </c>
      <c r="M112" s="234"/>
      <c r="N112" s="235">
        <f>SUMIF($D$5:$D$94,"PBT13",N5:N94)</f>
        <v>0</v>
      </c>
      <c r="O112" s="236"/>
      <c r="P112" s="233">
        <f>SUMIF($D$5:$D$94,"PBT13",P5:P94)</f>
        <v>0</v>
      </c>
      <c r="Q112" s="234"/>
      <c r="R112" s="233">
        <f>SUMIF($D$5:$D$94,"PBT13",R5:R94)</f>
        <v>0</v>
      </c>
      <c r="S112" s="234"/>
      <c r="T112" s="235">
        <f>SUMIF($D$5:$D$94,"PBT13",T5:T94)</f>
        <v>0</v>
      </c>
      <c r="U112" s="237"/>
      <c r="V112" s="233">
        <f>SUMIF($D$5:$D$94,"PBT13",V5:V94)</f>
        <v>0</v>
      </c>
      <c r="W112" s="234"/>
      <c r="X112" s="233">
        <f>SUMIF($D$5:$D$94,"PBT13",X5:X94)</f>
        <v>0</v>
      </c>
      <c r="Y112" s="234"/>
      <c r="Z112" s="233">
        <f>SUMIF($D$5:$D$94,"PBT13",Z5:Z94)</f>
        <v>0</v>
      </c>
      <c r="AA112" s="238"/>
      <c r="AB112" s="235">
        <f>SUMIF($D$5:$D$94,"PBT13",AB5:AB94)</f>
        <v>0</v>
      </c>
      <c r="AC112" s="316"/>
      <c r="AD112" s="237"/>
      <c r="AE112" s="233">
        <f>'Projection_Base-case'!H111-H112</f>
        <v>0</v>
      </c>
      <c r="AF112" s="233">
        <f>IFERROR(100*AE112/'Projection_Base-case'!H111,0)</f>
        <v>0</v>
      </c>
      <c r="AG112" s="234"/>
      <c r="AH112" s="233">
        <f>'Projection_Base-case'!J111-J112</f>
        <v>0</v>
      </c>
      <c r="AI112" s="233">
        <f>IFERROR(100*AH112/'Projection_Base-case'!J111,0)</f>
        <v>0</v>
      </c>
      <c r="AJ112" s="234"/>
      <c r="AK112" s="233">
        <f>'Projection_Base-case'!L111-L112</f>
        <v>0</v>
      </c>
      <c r="AL112" s="233">
        <f>IFERROR(100*AK112/'Projection_Base-case'!L111,0)</f>
        <v>0</v>
      </c>
      <c r="AM112" s="234"/>
      <c r="AN112" s="233">
        <f>-('Projection_Base-case'!N111-N112)</f>
        <v>0</v>
      </c>
      <c r="AO112" s="229">
        <f>IFERROR(IF('Projection_Base-case'!N111&gt;0,100*AN112/'Projection_Base-case'!N111,100*AN112/N112),0)</f>
        <v>0</v>
      </c>
      <c r="AP112" s="237"/>
      <c r="AQ112" s="233">
        <f>'Projection_Base-case'!P111-P112</f>
        <v>0</v>
      </c>
      <c r="AR112" s="233">
        <f>IFERROR(100*AQ112/'Projection_Base-case'!P111,0)</f>
        <v>0</v>
      </c>
      <c r="AS112" s="234"/>
      <c r="AT112" s="233">
        <f>'Projection_Base-case'!R111-R112</f>
        <v>0</v>
      </c>
      <c r="AU112" s="233">
        <f>IFERROR(100*AT112/'Projection_Base-case'!R111,0)</f>
        <v>0</v>
      </c>
      <c r="AV112" s="234"/>
      <c r="AW112" s="233">
        <f>'Projection_Base-case'!T111-T112</f>
        <v>0</v>
      </c>
      <c r="AX112" s="235">
        <f>IFERROR(100*AW112/'Projection_Base-case'!T111,0)</f>
        <v>0</v>
      </c>
      <c r="AY112" s="237"/>
      <c r="AZ112" s="233">
        <f>'Projection_Base-case'!V111-V112</f>
        <v>0</v>
      </c>
      <c r="BA112" s="233">
        <f>IFERROR(100*AZ112/'Projection_Base-case'!V111,0)</f>
        <v>0</v>
      </c>
      <c r="BB112" s="234"/>
      <c r="BC112" s="233">
        <f>'Projection_Base-case'!X111-X112</f>
        <v>0</v>
      </c>
      <c r="BD112" s="233">
        <f>IFERROR(100*BC112/'Projection_Base-case'!X111,0)</f>
        <v>0</v>
      </c>
      <c r="BE112" s="234"/>
      <c r="BF112" s="233">
        <f>'Projection_Base-case'!Z111-Z112</f>
        <v>0</v>
      </c>
      <c r="BG112" s="233">
        <f>IFERROR(100*BF112/'Projection_Base-case'!Z111,0)</f>
        <v>0</v>
      </c>
      <c r="BH112" s="233">
        <f t="shared" si="74"/>
        <v>0</v>
      </c>
      <c r="BI112" s="235">
        <f t="shared" si="75"/>
        <v>0</v>
      </c>
      <c r="BM112" s="92" t="s">
        <v>54</v>
      </c>
    </row>
    <row r="113" spans="1:61" s="92" customFormat="1" ht="21">
      <c r="A113" s="146"/>
      <c r="B113" s="146"/>
      <c r="C113" s="146"/>
      <c r="D113" s="171" t="s">
        <v>50</v>
      </c>
      <c r="E113" s="172"/>
      <c r="F113" s="173"/>
      <c r="G113" s="199"/>
      <c r="H113" s="233">
        <f>SUMIF($D$5:$D$94,"PBT14",H5:H94)</f>
        <v>0</v>
      </c>
      <c r="I113" s="234"/>
      <c r="J113" s="233">
        <f>SUMIF($D$5:$D$94,"PBT14",J5:J94)</f>
        <v>0</v>
      </c>
      <c r="K113" s="234"/>
      <c r="L113" s="233">
        <f>SUMIF($D$5:$D$94,"PBT14",L5:L94)</f>
        <v>0</v>
      </c>
      <c r="M113" s="234"/>
      <c r="N113" s="235">
        <f>SUMIF($D$5:$D$94,"PBT14",N5:N94)</f>
        <v>0</v>
      </c>
      <c r="O113" s="236"/>
      <c r="P113" s="233">
        <f>SUMIF($D$5:$D$94,"PBT14",P5:P94)</f>
        <v>0</v>
      </c>
      <c r="Q113" s="234"/>
      <c r="R113" s="233">
        <f>SUMIF($D$5:$D$94,"PBT14",R5:R94)</f>
        <v>0</v>
      </c>
      <c r="S113" s="234"/>
      <c r="T113" s="235">
        <f>SUMIF($D$5:$D$94,"PBT14",T5:T94)</f>
        <v>0</v>
      </c>
      <c r="U113" s="237"/>
      <c r="V113" s="233">
        <f>SUMIF($D$5:$D$94,"PBT14",V5:V94)</f>
        <v>0</v>
      </c>
      <c r="W113" s="234"/>
      <c r="X113" s="233">
        <f>SUMIF($D$5:$D$94,"PBT14",X5:X94)</f>
        <v>0</v>
      </c>
      <c r="Y113" s="234"/>
      <c r="Z113" s="233">
        <f>SUMIF($D$5:$D$94,"PBT14",Z5:Z94)</f>
        <v>0</v>
      </c>
      <c r="AA113" s="238"/>
      <c r="AB113" s="235">
        <f>SUMIF($D$5:$D$94,"PBT14",AB5:AB94)</f>
        <v>0</v>
      </c>
      <c r="AC113" s="316"/>
      <c r="AD113" s="237"/>
      <c r="AE113" s="233">
        <f>'Projection_Base-case'!H112-H113</f>
        <v>0</v>
      </c>
      <c r="AF113" s="233">
        <f>IFERROR(100*AE113/'Projection_Base-case'!H112,0)</f>
        <v>0</v>
      </c>
      <c r="AG113" s="234"/>
      <c r="AH113" s="233">
        <f>'Projection_Base-case'!J112-J113</f>
        <v>0</v>
      </c>
      <c r="AI113" s="233">
        <f>IFERROR(100*AH113/'Projection_Base-case'!J112,0)</f>
        <v>0</v>
      </c>
      <c r="AJ113" s="234"/>
      <c r="AK113" s="233">
        <f>'Projection_Base-case'!L112-L113</f>
        <v>0</v>
      </c>
      <c r="AL113" s="233">
        <f>IFERROR(100*AK113/'Projection_Base-case'!L112,0)</f>
        <v>0</v>
      </c>
      <c r="AM113" s="234"/>
      <c r="AN113" s="233">
        <f>-('Projection_Base-case'!N112-N113)</f>
        <v>0</v>
      </c>
      <c r="AO113" s="229">
        <f>IFERROR(IF('Projection_Base-case'!N112&gt;0,100*AN113/'Projection_Base-case'!N112,100*AN113/N113),0)</f>
        <v>0</v>
      </c>
      <c r="AP113" s="237"/>
      <c r="AQ113" s="233">
        <f>'Projection_Base-case'!P112-P113</f>
        <v>0</v>
      </c>
      <c r="AR113" s="233">
        <f>IFERROR(100*AQ113/'Projection_Base-case'!P112,0)</f>
        <v>0</v>
      </c>
      <c r="AS113" s="234"/>
      <c r="AT113" s="233">
        <f>'Projection_Base-case'!R112-R113</f>
        <v>0</v>
      </c>
      <c r="AU113" s="233">
        <f>IFERROR(100*AT113/'Projection_Base-case'!R112,0)</f>
        <v>0</v>
      </c>
      <c r="AV113" s="234"/>
      <c r="AW113" s="233">
        <f>'Projection_Base-case'!T112-T113</f>
        <v>0</v>
      </c>
      <c r="AX113" s="235">
        <f>IFERROR(100*AW113/'Projection_Base-case'!T112,0)</f>
        <v>0</v>
      </c>
      <c r="AY113" s="237"/>
      <c r="AZ113" s="233">
        <f>'Projection_Base-case'!V112-V113</f>
        <v>0</v>
      </c>
      <c r="BA113" s="233">
        <f>IFERROR(100*AZ113/'Projection_Base-case'!V112,0)</f>
        <v>0</v>
      </c>
      <c r="BB113" s="234"/>
      <c r="BC113" s="233">
        <f>'Projection_Base-case'!X112-X113</f>
        <v>0</v>
      </c>
      <c r="BD113" s="233">
        <f>IFERROR(100*BC113/'Projection_Base-case'!X112,0)</f>
        <v>0</v>
      </c>
      <c r="BE113" s="234"/>
      <c r="BF113" s="233">
        <f>'Projection_Base-case'!Z112-Z113</f>
        <v>0</v>
      </c>
      <c r="BG113" s="233">
        <f>IFERROR(100*BF113/'Projection_Base-case'!Z112,0)</f>
        <v>0</v>
      </c>
      <c r="BH113" s="233">
        <f t="shared" si="74"/>
        <v>0</v>
      </c>
      <c r="BI113" s="235">
        <f t="shared" si="75"/>
        <v>0</v>
      </c>
    </row>
    <row r="114" spans="1:61" s="92" customFormat="1" ht="21">
      <c r="A114" s="146"/>
      <c r="B114" s="146"/>
      <c r="C114" s="146"/>
      <c r="D114" s="171" t="s">
        <v>51</v>
      </c>
      <c r="E114" s="172"/>
      <c r="F114" s="173"/>
      <c r="G114" s="199"/>
      <c r="H114" s="233">
        <f>SUMIF($D$5:$D$94,"PBT15",H5:H94)</f>
        <v>0</v>
      </c>
      <c r="I114" s="234"/>
      <c r="J114" s="233">
        <f>SUMIF($D$5:$D$94,"PBT15",J5:J94)</f>
        <v>0</v>
      </c>
      <c r="K114" s="234"/>
      <c r="L114" s="233">
        <f>SUMIF($D$5:$D$94,"PBT15",L5:L94)</f>
        <v>0</v>
      </c>
      <c r="M114" s="234"/>
      <c r="N114" s="235">
        <f>SUMIF($D$5:$D$94,"PBT15",N5:N94)</f>
        <v>0</v>
      </c>
      <c r="O114" s="236"/>
      <c r="P114" s="233">
        <f>SUMIF($D$5:$D$94,"PBT15",P5:P94)</f>
        <v>0</v>
      </c>
      <c r="Q114" s="234"/>
      <c r="R114" s="233">
        <f>SUMIF($D$5:$D$94,"PBT15",R5:R94)</f>
        <v>0</v>
      </c>
      <c r="S114" s="234"/>
      <c r="T114" s="235">
        <f>SUMIF($D$5:$D$94,"PBT15",T5:T94)</f>
        <v>0</v>
      </c>
      <c r="U114" s="237"/>
      <c r="V114" s="233">
        <f>SUMIF($D$5:$D$94,"PBT15",V5:V94)</f>
        <v>0</v>
      </c>
      <c r="W114" s="234"/>
      <c r="X114" s="233">
        <f>SUMIF($D$5:$D$94,"PBT15",X5:X94)</f>
        <v>0</v>
      </c>
      <c r="Y114" s="234"/>
      <c r="Z114" s="233">
        <f>SUMIF($D$5:$D$94,"PBT15",Z5:Z94)</f>
        <v>0</v>
      </c>
      <c r="AA114" s="238"/>
      <c r="AB114" s="235">
        <f>SUMIF($D$5:$D$94,"PBT15",AB5:AB94)</f>
        <v>0</v>
      </c>
      <c r="AC114" s="316"/>
      <c r="AD114" s="237"/>
      <c r="AE114" s="233">
        <f>'Projection_Base-case'!H113-H114</f>
        <v>0</v>
      </c>
      <c r="AF114" s="233">
        <f>IFERROR(100*AE114/'Projection_Base-case'!H113,0)</f>
        <v>0</v>
      </c>
      <c r="AG114" s="234"/>
      <c r="AH114" s="233">
        <f>'Projection_Base-case'!J113-J114</f>
        <v>0</v>
      </c>
      <c r="AI114" s="233">
        <f>IFERROR(100*AH114/'Projection_Base-case'!J113,0)</f>
        <v>0</v>
      </c>
      <c r="AJ114" s="234"/>
      <c r="AK114" s="233">
        <f>'Projection_Base-case'!L113-L114</f>
        <v>0</v>
      </c>
      <c r="AL114" s="233">
        <f>IFERROR(100*AK114/'Projection_Base-case'!L113,0)</f>
        <v>0</v>
      </c>
      <c r="AM114" s="234"/>
      <c r="AN114" s="233">
        <f>-('Projection_Base-case'!N113-N114)</f>
        <v>0</v>
      </c>
      <c r="AO114" s="229">
        <f>IFERROR(IF('Projection_Base-case'!N113&gt;0,100*AN114/'Projection_Base-case'!N113,100*AN114/N114),0)</f>
        <v>0</v>
      </c>
      <c r="AP114" s="237"/>
      <c r="AQ114" s="233">
        <f>'Projection_Base-case'!P113-P114</f>
        <v>0</v>
      </c>
      <c r="AR114" s="233">
        <f>IFERROR(100*AQ114/'Projection_Base-case'!P113,0)</f>
        <v>0</v>
      </c>
      <c r="AS114" s="234"/>
      <c r="AT114" s="233">
        <f>'Projection_Base-case'!R113-R114</f>
        <v>0</v>
      </c>
      <c r="AU114" s="233">
        <f>IFERROR(100*AT114/'Projection_Base-case'!R113,0)</f>
        <v>0</v>
      </c>
      <c r="AV114" s="234"/>
      <c r="AW114" s="233">
        <f>'Projection_Base-case'!T113-T114</f>
        <v>0</v>
      </c>
      <c r="AX114" s="235">
        <f>IFERROR(100*AW114/'Projection_Base-case'!T113,0)</f>
        <v>0</v>
      </c>
      <c r="AY114" s="237"/>
      <c r="AZ114" s="233">
        <f>'Projection_Base-case'!V113-V114</f>
        <v>0</v>
      </c>
      <c r="BA114" s="233">
        <f>IFERROR(100*AZ114/'Projection_Base-case'!V113,0)</f>
        <v>0</v>
      </c>
      <c r="BB114" s="234"/>
      <c r="BC114" s="233">
        <f>'Projection_Base-case'!X113-X114</f>
        <v>0</v>
      </c>
      <c r="BD114" s="233">
        <f>IFERROR(100*BC114/'Projection_Base-case'!X113,0)</f>
        <v>0</v>
      </c>
      <c r="BE114" s="234"/>
      <c r="BF114" s="233">
        <f>'Projection_Base-case'!Z113-Z114</f>
        <v>0</v>
      </c>
      <c r="BG114" s="233">
        <f>IFERROR(100*BF114/'Projection_Base-case'!Z113,0)</f>
        <v>0</v>
      </c>
      <c r="BH114" s="233">
        <f t="shared" si="74"/>
        <v>0</v>
      </c>
      <c r="BI114" s="235">
        <f t="shared" si="75"/>
        <v>0</v>
      </c>
    </row>
    <row r="115" spans="1:61" s="92" customFormat="1" ht="48.75" customHeight="1" thickBot="1">
      <c r="A115" s="146"/>
      <c r="B115" s="146"/>
      <c r="C115" s="146"/>
      <c r="D115" s="445" t="s">
        <v>52</v>
      </c>
      <c r="E115" s="446"/>
      <c r="F115" s="446"/>
      <c r="G115" s="200"/>
      <c r="H115" s="220">
        <f>SUM(H100:H114)</f>
        <v>0</v>
      </c>
      <c r="I115" s="221"/>
      <c r="J115" s="220">
        <f>SUM(J100:J114)</f>
        <v>0</v>
      </c>
      <c r="K115" s="221"/>
      <c r="L115" s="220">
        <f>SUM(L100:L114)</f>
        <v>0</v>
      </c>
      <c r="M115" s="221"/>
      <c r="N115" s="222">
        <f>SUM(N100:N114)</f>
        <v>0</v>
      </c>
      <c r="O115" s="223"/>
      <c r="P115" s="220">
        <f>SUM(P100:P114)</f>
        <v>0</v>
      </c>
      <c r="Q115" s="221"/>
      <c r="R115" s="220">
        <f>SUM(R100:R114)</f>
        <v>0</v>
      </c>
      <c r="S115" s="221"/>
      <c r="T115" s="222">
        <f>SUM(T100:T114)</f>
        <v>0</v>
      </c>
      <c r="U115" s="224"/>
      <c r="V115" s="220">
        <f>SUM(V100:V114)</f>
        <v>0</v>
      </c>
      <c r="W115" s="221"/>
      <c r="X115" s="220">
        <f>SUM(X100:X114)</f>
        <v>0</v>
      </c>
      <c r="Y115" s="221"/>
      <c r="Z115" s="220">
        <f>SUM(Z100:Z114)</f>
        <v>0</v>
      </c>
      <c r="AA115" s="225"/>
      <c r="AB115" s="222">
        <f>SUM(AB100:AB114)</f>
        <v>0</v>
      </c>
      <c r="AC115" s="342"/>
      <c r="AD115" s="226"/>
      <c r="AE115" s="220">
        <f>'Projection_Base-case'!H114-H115</f>
        <v>0</v>
      </c>
      <c r="AF115" s="220">
        <f>IFERROR(100*AE115/'Projection_Base-case'!H114,0)</f>
        <v>0</v>
      </c>
      <c r="AG115" s="221"/>
      <c r="AH115" s="220">
        <f>'Projection_Base-case'!J114-J115</f>
        <v>0</v>
      </c>
      <c r="AI115" s="220">
        <f>IFERROR(100*AH115/'Projection_Base-case'!J114,0)</f>
        <v>0</v>
      </c>
      <c r="AJ115" s="221"/>
      <c r="AK115" s="220">
        <f>'Projection_Base-case'!L114-L115</f>
        <v>0</v>
      </c>
      <c r="AL115" s="220">
        <f>IFERROR(100*AK115/'Projection_Base-case'!L114,0)</f>
        <v>0</v>
      </c>
      <c r="AM115" s="221"/>
      <c r="AN115" s="220">
        <f>-('Projection_Base-case'!N114-N115)</f>
        <v>0</v>
      </c>
      <c r="AO115" s="299">
        <f>IFERROR(IF('Projection_Base-case'!N114&gt;0,100*AN115/'Projection_Base-case'!N114,100*AN115/N115),0)</f>
        <v>0</v>
      </c>
      <c r="AP115" s="224"/>
      <c r="AQ115" s="220">
        <f>'Projection_Base-case'!P114-P115</f>
        <v>0</v>
      </c>
      <c r="AR115" s="220">
        <f>IFERROR(100*AQ115/'Projection_Base-case'!P114,0)</f>
        <v>0</v>
      </c>
      <c r="AS115" s="221"/>
      <c r="AT115" s="220">
        <f>'Projection_Base-case'!R114-R115</f>
        <v>0</v>
      </c>
      <c r="AU115" s="220">
        <f>IFERROR(100*AT115/'Projection_Base-case'!R114,0)</f>
        <v>0</v>
      </c>
      <c r="AV115" s="221"/>
      <c r="AW115" s="220">
        <f>'Projection_Base-case'!T114-T115</f>
        <v>0</v>
      </c>
      <c r="AX115" s="222">
        <f>IFERROR(100*AW115/'Projection_Base-case'!T114,0)</f>
        <v>0</v>
      </c>
      <c r="AY115" s="224"/>
      <c r="AZ115" s="220">
        <f>'Projection_Base-case'!V114-V115</f>
        <v>0</v>
      </c>
      <c r="BA115" s="220">
        <f>IFERROR(100*AZ115/'Projection_Base-case'!V114,0)</f>
        <v>0</v>
      </c>
      <c r="BB115" s="221"/>
      <c r="BC115" s="220">
        <f>'Projection_Base-case'!X114-X115</f>
        <v>0</v>
      </c>
      <c r="BD115" s="220">
        <f>IFERROR(100*BC115/'Projection_Base-case'!X114,0)</f>
        <v>0</v>
      </c>
      <c r="BE115" s="221"/>
      <c r="BF115" s="220">
        <f>'Projection_Base-case'!Z114-Z115</f>
        <v>0</v>
      </c>
      <c r="BG115" s="220">
        <f>IFERROR(100*BF115/'Projection_Base-case'!Z114,0)</f>
        <v>0</v>
      </c>
      <c r="BH115" s="220">
        <f t="shared" si="74"/>
        <v>0</v>
      </c>
      <c r="BI115" s="222">
        <f t="shared" si="75"/>
        <v>0</v>
      </c>
    </row>
    <row r="122" spans="1:61" ht="18" customHeight="1"/>
    <row r="123" spans="1:61" ht="62.4" customHeight="1"/>
    <row r="124" spans="1:61" ht="15.6" customHeight="1"/>
  </sheetData>
  <sheetProtection algorithmName="SHA-512" hashValue="7nQcS+hb4aKruUvIXIzVpDRxxuwkgWPAnk/iqjO3yjt0SAdHX/Bs6JfhgW2S74nySZw7XODK9Uzq6FhQwvD9PA==" saltValue="Y0gI1p+hfXdBz8j/U5sPHQ==" spinCount="100000" sheet="1" objects="1" scenarios="1"/>
  <mergeCells count="36">
    <mergeCell ref="D115:F115"/>
    <mergeCell ref="AD3:AF3"/>
    <mergeCell ref="AG3:AI3"/>
    <mergeCell ref="AJ3:AL3"/>
    <mergeCell ref="AM3:AO3"/>
    <mergeCell ref="Q3:R3"/>
    <mergeCell ref="S3:T3"/>
    <mergeCell ref="U3:V3"/>
    <mergeCell ref="W3:X3"/>
    <mergeCell ref="Y3:Z3"/>
    <mergeCell ref="AA3:AB3"/>
    <mergeCell ref="G3:H3"/>
    <mergeCell ref="O3:P3"/>
    <mergeCell ref="A1:F1"/>
    <mergeCell ref="G2:N2"/>
    <mergeCell ref="D99:BI99"/>
    <mergeCell ref="AP3:AR3"/>
    <mergeCell ref="AS3:AU3"/>
    <mergeCell ref="AV3:AX3"/>
    <mergeCell ref="AY3:BA3"/>
    <mergeCell ref="BB3:BD3"/>
    <mergeCell ref="BE3:BG3"/>
    <mergeCell ref="O2:T2"/>
    <mergeCell ref="U2:AB2"/>
    <mergeCell ref="AD2:AO2"/>
    <mergeCell ref="AP2:AX2"/>
    <mergeCell ref="AY2:BI2"/>
    <mergeCell ref="K3:L3"/>
    <mergeCell ref="M3:N3"/>
    <mergeCell ref="A2:A4"/>
    <mergeCell ref="B2:B4"/>
    <mergeCell ref="C2:C4"/>
    <mergeCell ref="I3:J3"/>
    <mergeCell ref="D2:D4"/>
    <mergeCell ref="E2:E4"/>
    <mergeCell ref="F2:F4"/>
  </mergeCells>
  <dataValidations count="2">
    <dataValidation type="list" allowBlank="1" showInputMessage="1" showErrorMessage="1" errorTitle="Error" error="Select only in the list" sqref="E5:E94" xr:uid="{AB64407A-4901-4B30-A4E0-ABA8E3C97C64}">
      <formula1>$BM$110:$BM$112</formula1>
    </dataValidation>
    <dataValidation type="list" allowBlank="1" showInputMessage="1" showErrorMessage="1" errorTitle="Error" error="Choose only in the list" sqref="AC3" xr:uid="{8DB86790-D56A-4EF6-8776-FF06FC78CECB}">
      <formula1>$B$101:$B$102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3005877-3E79-4BAC-A6F1-98FBEFC5048D}">
          <x14:formula1>
            <xm:f>'Drop-down lists'!$A$3:$A$17</xm:f>
          </x14:formula1>
          <xm:sqref>D122</xm:sqref>
        </x14:dataValidation>
        <x14:dataValidation type="list" allowBlank="1" showInputMessage="1" showErrorMessage="1" xr:uid="{B32FA2C4-6392-4860-82F0-1DC709B82891}">
          <x14:formula1>
            <xm:f>'Drop-down lists'!$B$3:$B$5</xm:f>
          </x14:formula1>
          <xm:sqref>E122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43C83-A438-4728-87EB-30889A744588}">
  <dimension ref="A1:BM124"/>
  <sheetViews>
    <sheetView zoomScale="70" zoomScaleNormal="70" workbookViewId="0">
      <pane ySplit="4" topLeftCell="A5" activePane="bottomLeft" state="frozen"/>
      <selection pane="bottomLeft" activeCell="E5" sqref="E5"/>
    </sheetView>
  </sheetViews>
  <sheetFormatPr baseColWidth="10" defaultColWidth="8.88671875" defaultRowHeight="14.4"/>
  <cols>
    <col min="1" max="1" width="6.109375" style="176" customWidth="1"/>
    <col min="2" max="2" width="12.5546875" style="176" customWidth="1"/>
    <col min="3" max="3" width="13.5546875" style="176" customWidth="1"/>
    <col min="4" max="4" width="10.44140625" style="176" customWidth="1"/>
    <col min="5" max="5" width="17.88671875" style="176" customWidth="1"/>
    <col min="6" max="6" width="12.44140625" style="176" hidden="1" customWidth="1"/>
    <col min="7" max="7" width="20.88671875" style="176" hidden="1" customWidth="1"/>
    <col min="8" max="8" width="8.5546875" style="176" hidden="1" customWidth="1"/>
    <col min="9" max="9" width="12.6640625" style="176" hidden="1" customWidth="1"/>
    <col min="10" max="10" width="8.5546875" style="176" hidden="1" customWidth="1"/>
    <col min="11" max="11" width="13.109375" style="176" hidden="1" customWidth="1"/>
    <col min="12" max="12" width="8.5546875" style="176" hidden="1" customWidth="1"/>
    <col min="13" max="13" width="13.88671875" style="176" hidden="1" customWidth="1"/>
    <col min="14" max="14" width="8.5546875" style="176" hidden="1" customWidth="1"/>
    <col min="15" max="15" width="11.109375" style="176" hidden="1" customWidth="1"/>
    <col min="16" max="16" width="16.88671875" style="176" hidden="1" customWidth="1"/>
    <col min="17" max="18" width="11.33203125" style="176" hidden="1" customWidth="1"/>
    <col min="19" max="20" width="10.44140625" style="176" hidden="1" customWidth="1"/>
    <col min="21" max="21" width="16.6640625" style="176" hidden="1" customWidth="1"/>
    <col min="22" max="22" width="12.88671875" style="176" hidden="1" customWidth="1"/>
    <col min="23" max="23" width="17.33203125" style="176" hidden="1" customWidth="1"/>
    <col min="24" max="24" width="12.88671875" style="176" hidden="1" customWidth="1"/>
    <col min="25" max="25" width="16.6640625" style="176" hidden="1" customWidth="1"/>
    <col min="26" max="26" width="12.88671875" style="176" hidden="1" customWidth="1"/>
    <col min="27" max="27" width="13.88671875" style="176" hidden="1" customWidth="1"/>
    <col min="28" max="28" width="6.109375" style="176" hidden="1" customWidth="1"/>
    <col min="29" max="29" width="46.33203125" style="176" customWidth="1"/>
    <col min="30" max="30" width="13.109375" style="176" customWidth="1"/>
    <col min="31" max="31" width="12" style="176" customWidth="1"/>
    <col min="32" max="32" width="5.88671875" style="176" customWidth="1"/>
    <col min="33" max="33" width="13.109375" style="176" bestFit="1" customWidth="1"/>
    <col min="34" max="34" width="14.88671875" style="176" bestFit="1" customWidth="1"/>
    <col min="35" max="35" width="5.5546875" style="176" customWidth="1"/>
    <col min="36" max="36" width="13.109375" style="176" bestFit="1" customWidth="1"/>
    <col min="37" max="37" width="14.88671875" style="176" bestFit="1" customWidth="1"/>
    <col min="38" max="38" width="5.6640625" style="176" customWidth="1"/>
    <col min="39" max="39" width="13.109375" style="176" bestFit="1" customWidth="1"/>
    <col min="40" max="40" width="14.88671875" style="176" bestFit="1" customWidth="1"/>
    <col min="41" max="41" width="6.6640625" style="176" customWidth="1"/>
    <col min="42" max="42" width="12.88671875" style="176" bestFit="1" customWidth="1"/>
    <col min="43" max="43" width="13.88671875" style="176" bestFit="1" customWidth="1"/>
    <col min="44" max="44" width="11.6640625" style="176" customWidth="1"/>
    <col min="45" max="48" width="8.109375" style="176" customWidth="1"/>
    <col min="49" max="49" width="16.6640625" style="176" bestFit="1" customWidth="1"/>
    <col min="50" max="50" width="8.109375" style="176" customWidth="1"/>
    <col min="51" max="51" width="17" style="176" customWidth="1"/>
    <col min="52" max="52" width="13.88671875" style="176" customWidth="1"/>
    <col min="53" max="53" width="11.5546875" style="176" bestFit="1" customWidth="1"/>
    <col min="54" max="54" width="16.6640625" style="176" customWidth="1"/>
    <col min="55" max="55" width="14.88671875" style="176" customWidth="1"/>
    <col min="56" max="56" width="11.5546875" style="176" bestFit="1" customWidth="1"/>
    <col min="57" max="57" width="17.44140625" style="176" customWidth="1"/>
    <col min="58" max="58" width="15.33203125" style="176" customWidth="1"/>
    <col min="59" max="59" width="11.5546875" style="176" bestFit="1" customWidth="1"/>
    <col min="60" max="60" width="12.33203125" style="176" customWidth="1"/>
    <col min="61" max="61" width="24.109375" style="176" customWidth="1"/>
  </cols>
  <sheetData>
    <row r="1" spans="1:61" s="92" customFormat="1" ht="29.4" thickBot="1">
      <c r="A1" s="557" t="s">
        <v>304</v>
      </c>
      <c r="B1" s="558"/>
      <c r="C1" s="558"/>
      <c r="D1" s="558"/>
      <c r="E1" s="558"/>
      <c r="F1" s="559"/>
      <c r="G1" s="324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6"/>
      <c r="AC1" s="325"/>
      <c r="AD1" s="327" t="s">
        <v>305</v>
      </c>
      <c r="AE1" s="325"/>
      <c r="AF1" s="325"/>
      <c r="AG1" s="325"/>
      <c r="AH1" s="325"/>
      <c r="AI1" s="328"/>
      <c r="AJ1" s="328"/>
      <c r="AK1" s="328"/>
      <c r="AL1" s="328"/>
      <c r="AM1" s="328"/>
      <c r="AN1" s="328"/>
      <c r="AO1" s="328"/>
      <c r="AP1" s="329"/>
      <c r="AQ1" s="330"/>
      <c r="AR1" s="330"/>
      <c r="AS1" s="330"/>
      <c r="AT1" s="330"/>
      <c r="AU1" s="330"/>
      <c r="AV1" s="330"/>
      <c r="AW1" s="330"/>
      <c r="AX1" s="331"/>
      <c r="AY1" s="329"/>
      <c r="AZ1" s="330"/>
      <c r="BA1" s="330"/>
      <c r="BB1" s="330"/>
      <c r="BC1" s="330"/>
      <c r="BD1" s="330"/>
      <c r="BE1" s="330"/>
      <c r="BF1" s="330"/>
      <c r="BG1" s="330"/>
      <c r="BH1" s="330"/>
      <c r="BI1" s="332"/>
    </row>
    <row r="2" spans="1:61" s="92" customFormat="1" ht="72" customHeight="1">
      <c r="A2" s="545" t="s">
        <v>193</v>
      </c>
      <c r="B2" s="548" t="s">
        <v>89</v>
      </c>
      <c r="C2" s="548" t="s">
        <v>194</v>
      </c>
      <c r="D2" s="548" t="s">
        <v>195</v>
      </c>
      <c r="E2" s="551" t="s">
        <v>301</v>
      </c>
      <c r="F2" s="554" t="s">
        <v>196</v>
      </c>
      <c r="G2" s="560" t="s">
        <v>108</v>
      </c>
      <c r="H2" s="527"/>
      <c r="I2" s="527"/>
      <c r="J2" s="527"/>
      <c r="K2" s="527"/>
      <c r="L2" s="527"/>
      <c r="M2" s="527"/>
      <c r="N2" s="529"/>
      <c r="O2" s="560" t="s">
        <v>109</v>
      </c>
      <c r="P2" s="527"/>
      <c r="Q2" s="527"/>
      <c r="R2" s="527"/>
      <c r="S2" s="527"/>
      <c r="T2" s="529"/>
      <c r="U2" s="515" t="s">
        <v>139</v>
      </c>
      <c r="V2" s="512"/>
      <c r="W2" s="512"/>
      <c r="X2" s="512"/>
      <c r="Y2" s="512"/>
      <c r="Z2" s="512"/>
      <c r="AA2" s="512"/>
      <c r="AB2" s="514"/>
      <c r="AC2" s="583" t="s">
        <v>339</v>
      </c>
      <c r="AD2" s="566" t="s">
        <v>148</v>
      </c>
      <c r="AE2" s="567"/>
      <c r="AF2" s="567"/>
      <c r="AG2" s="567"/>
      <c r="AH2" s="567"/>
      <c r="AI2" s="567"/>
      <c r="AJ2" s="567"/>
      <c r="AK2" s="567"/>
      <c r="AL2" s="567"/>
      <c r="AM2" s="567"/>
      <c r="AN2" s="567"/>
      <c r="AO2" s="568"/>
      <c r="AP2" s="569" t="s">
        <v>165</v>
      </c>
      <c r="AQ2" s="570"/>
      <c r="AR2" s="570"/>
      <c r="AS2" s="570"/>
      <c r="AT2" s="570"/>
      <c r="AU2" s="570"/>
      <c r="AV2" s="570"/>
      <c r="AW2" s="570"/>
      <c r="AX2" s="571"/>
      <c r="AY2" s="572" t="s">
        <v>166</v>
      </c>
      <c r="AZ2" s="573"/>
      <c r="BA2" s="573"/>
      <c r="BB2" s="573"/>
      <c r="BC2" s="573"/>
      <c r="BD2" s="573"/>
      <c r="BE2" s="573"/>
      <c r="BF2" s="573"/>
      <c r="BG2" s="573"/>
      <c r="BH2" s="573"/>
      <c r="BI2" s="574"/>
    </row>
    <row r="3" spans="1:61" ht="32.4" customHeight="1">
      <c r="A3" s="546"/>
      <c r="B3" s="549"/>
      <c r="C3" s="549"/>
      <c r="D3" s="549"/>
      <c r="E3" s="552"/>
      <c r="F3" s="555"/>
      <c r="G3" s="450" t="s">
        <v>91</v>
      </c>
      <c r="H3" s="447"/>
      <c r="I3" s="449" t="s">
        <v>96</v>
      </c>
      <c r="J3" s="447"/>
      <c r="K3" s="449" t="s">
        <v>156</v>
      </c>
      <c r="L3" s="447"/>
      <c r="M3" s="449" t="s">
        <v>295</v>
      </c>
      <c r="N3" s="455"/>
      <c r="O3" s="450" t="s">
        <v>99</v>
      </c>
      <c r="P3" s="447"/>
      <c r="Q3" s="449" t="s">
        <v>100</v>
      </c>
      <c r="R3" s="447"/>
      <c r="S3" s="449" t="s">
        <v>157</v>
      </c>
      <c r="T3" s="455"/>
      <c r="U3" s="450" t="s">
        <v>200</v>
      </c>
      <c r="V3" s="447"/>
      <c r="W3" s="449" t="s">
        <v>107</v>
      </c>
      <c r="X3" s="447"/>
      <c r="Y3" s="449" t="s">
        <v>158</v>
      </c>
      <c r="Z3" s="455"/>
      <c r="AA3" s="450" t="s">
        <v>55</v>
      </c>
      <c r="AB3" s="455"/>
      <c r="AC3" s="584" t="s">
        <v>341</v>
      </c>
      <c r="AD3" s="575" t="s">
        <v>150</v>
      </c>
      <c r="AE3" s="576"/>
      <c r="AF3" s="577"/>
      <c r="AG3" s="578" t="s">
        <v>155</v>
      </c>
      <c r="AH3" s="576"/>
      <c r="AI3" s="577"/>
      <c r="AJ3" s="578" t="s">
        <v>159</v>
      </c>
      <c r="AK3" s="576"/>
      <c r="AL3" s="577"/>
      <c r="AM3" s="578" t="s">
        <v>160</v>
      </c>
      <c r="AN3" s="576"/>
      <c r="AO3" s="579"/>
      <c r="AP3" s="561" t="s">
        <v>161</v>
      </c>
      <c r="AQ3" s="562"/>
      <c r="AR3" s="562"/>
      <c r="AS3" s="562" t="s">
        <v>163</v>
      </c>
      <c r="AT3" s="562"/>
      <c r="AU3" s="562"/>
      <c r="AV3" s="562" t="s">
        <v>162</v>
      </c>
      <c r="AW3" s="562"/>
      <c r="AX3" s="563"/>
      <c r="AY3" s="564" t="s">
        <v>172</v>
      </c>
      <c r="AZ3" s="565"/>
      <c r="BA3" s="565"/>
      <c r="BB3" s="565" t="s">
        <v>174</v>
      </c>
      <c r="BC3" s="565"/>
      <c r="BD3" s="565"/>
      <c r="BE3" s="565" t="s">
        <v>175</v>
      </c>
      <c r="BF3" s="565"/>
      <c r="BG3" s="565"/>
      <c r="BH3" s="337" t="s">
        <v>176</v>
      </c>
      <c r="BI3" s="338" t="s">
        <v>177</v>
      </c>
    </row>
    <row r="4" spans="1:61" ht="35.4" customHeight="1" thickBot="1">
      <c r="A4" s="547"/>
      <c r="B4" s="550"/>
      <c r="C4" s="550"/>
      <c r="D4" s="550"/>
      <c r="E4" s="553"/>
      <c r="F4" s="556"/>
      <c r="G4" s="72" t="s">
        <v>128</v>
      </c>
      <c r="H4" s="20" t="s">
        <v>129</v>
      </c>
      <c r="I4" s="72" t="s">
        <v>128</v>
      </c>
      <c r="J4" s="20" t="s">
        <v>129</v>
      </c>
      <c r="K4" s="72" t="s">
        <v>128</v>
      </c>
      <c r="L4" s="20" t="s">
        <v>129</v>
      </c>
      <c r="M4" s="72" t="s">
        <v>128</v>
      </c>
      <c r="N4" s="20" t="s">
        <v>129</v>
      </c>
      <c r="O4" s="72" t="s">
        <v>130</v>
      </c>
      <c r="P4" s="20" t="s">
        <v>131</v>
      </c>
      <c r="Q4" s="72" t="s">
        <v>130</v>
      </c>
      <c r="R4" s="20" t="s">
        <v>131</v>
      </c>
      <c r="S4" s="72" t="s">
        <v>130</v>
      </c>
      <c r="T4" s="20" t="s">
        <v>131</v>
      </c>
      <c r="U4" s="72" t="s">
        <v>201</v>
      </c>
      <c r="V4" s="20" t="s">
        <v>202</v>
      </c>
      <c r="W4" s="72" t="s">
        <v>201</v>
      </c>
      <c r="X4" s="20" t="s">
        <v>202</v>
      </c>
      <c r="Y4" s="72" t="s">
        <v>201</v>
      </c>
      <c r="Z4" s="20" t="s">
        <v>202</v>
      </c>
      <c r="AA4" s="20" t="s">
        <v>62</v>
      </c>
      <c r="AB4" s="49" t="s">
        <v>5</v>
      </c>
      <c r="AC4" s="343" t="s">
        <v>303</v>
      </c>
      <c r="AD4" s="335" t="s">
        <v>128</v>
      </c>
      <c r="AE4" s="336" t="s">
        <v>129</v>
      </c>
      <c r="AF4" s="336" t="s">
        <v>21</v>
      </c>
      <c r="AG4" s="335" t="s">
        <v>128</v>
      </c>
      <c r="AH4" s="336" t="s">
        <v>129</v>
      </c>
      <c r="AI4" s="336" t="s">
        <v>21</v>
      </c>
      <c r="AJ4" s="335" t="s">
        <v>128</v>
      </c>
      <c r="AK4" s="336" t="s">
        <v>129</v>
      </c>
      <c r="AL4" s="336" t="s">
        <v>21</v>
      </c>
      <c r="AM4" s="335" t="s">
        <v>128</v>
      </c>
      <c r="AN4" s="336" t="s">
        <v>129</v>
      </c>
      <c r="AO4" s="336" t="s">
        <v>21</v>
      </c>
      <c r="AP4" s="333" t="s">
        <v>130</v>
      </c>
      <c r="AQ4" s="334" t="s">
        <v>131</v>
      </c>
      <c r="AR4" s="334" t="s">
        <v>21</v>
      </c>
      <c r="AS4" s="333" t="s">
        <v>130</v>
      </c>
      <c r="AT4" s="334" t="s">
        <v>131</v>
      </c>
      <c r="AU4" s="334" t="s">
        <v>21</v>
      </c>
      <c r="AV4" s="333" t="s">
        <v>130</v>
      </c>
      <c r="AW4" s="334" t="s">
        <v>131</v>
      </c>
      <c r="AX4" s="334" t="s">
        <v>21</v>
      </c>
      <c r="AY4" s="339" t="s">
        <v>203</v>
      </c>
      <c r="AZ4" s="340" t="s">
        <v>202</v>
      </c>
      <c r="BA4" s="340" t="s">
        <v>21</v>
      </c>
      <c r="BB4" s="339" t="s">
        <v>203</v>
      </c>
      <c r="BC4" s="340" t="s">
        <v>202</v>
      </c>
      <c r="BD4" s="340" t="s">
        <v>21</v>
      </c>
      <c r="BE4" s="339" t="s">
        <v>203</v>
      </c>
      <c r="BF4" s="340" t="s">
        <v>202</v>
      </c>
      <c r="BG4" s="340" t="s">
        <v>21</v>
      </c>
      <c r="BH4" s="340" t="s">
        <v>181</v>
      </c>
      <c r="BI4" s="341" t="s">
        <v>204</v>
      </c>
    </row>
    <row r="5" spans="1:61">
      <c r="A5" s="201">
        <v>1</v>
      </c>
      <c r="B5" s="347">
        <f>IF('Projection_Base-case'!B6&lt;&gt;"",'Projection_Base-case'!B6,0)</f>
        <v>0</v>
      </c>
      <c r="C5" s="347">
        <f>IF('Projection_Base-case'!C6&lt;&gt;"",'Projection_Base-case'!C6,0)</f>
        <v>0</v>
      </c>
      <c r="D5" s="365">
        <f>IF('Projection_Base-case'!D6&lt;&gt;"",'Projection_Base-case'!D6,0)</f>
        <v>0</v>
      </c>
      <c r="E5" s="375"/>
      <c r="F5" s="366" t="str">
        <f>E5&amp;D5</f>
        <v>0</v>
      </c>
      <c r="G5" s="241" t="str">
        <f>IF(F5="Scenario1PBT1",'Medium retrofit'!$E$6,IF(F5="Scenario2PBT1",'Medium retrofit'!$F$6,IF(F5="Scenario3PBT1",'Medium retrofit'!$G$6,"")))&amp;IF(F5="Scenario1PBT2",'Medium retrofit'!$H$6,IF(F5="Scenario2PBT2",'Medium retrofit'!$I$6,IF(F5="Scenario3PBT2",'Medium retrofit'!$J$6,"")))&amp;IF(F5="Scenario1PBT3",'Medium retrofit'!$K$6,IF(F5="Scenario2PBT3",'Medium retrofit'!$L$6,IF(F5="Scenario3PBT3",'Medium retrofit'!$M$6,"")))&amp;IF(F5="Scenario1PBT4",'Medium retrofit'!$N$6,IF(F5="Scenario2PBT4",'Medium retrofit'!$O$6,IF(F5="Scenario3PBT4",'Medium retrofit'!$P$6,"")))&amp;IF(F5="Scenario1PBT5",'Medium retrofit'!$Q$6,IF(F5="Scenario2PBT5",'Medium retrofit'!$R$6,IF(F5="Scenario3PBT5",'Medium retrofit'!$S$6,"")))&amp;IF(F5="Scenario1PBT6",'Medium retrofit'!$T$6,IF(F5="Scenario2PBT6",'Medium retrofit'!$U$6,IF(F5="Scenario3PBT6",'Medium retrofit'!$V$6,"")))&amp;IF(F5="Scenario1PBT7",'Medium retrofit'!$W$6,IF(F5="Scenario2PBT7",'Medium retrofit'!$X$6,IF(F5="Scenario3PBT7",'Medium retrofit'!$Y$6,"")))&amp;IF(F5="Scenario1PBT8",'Medium retrofit'!$Z$6,IF(F5="Scenario2PBT8",'Medium retrofit'!$AA$6,IF(F5="Scenario3PBT8",'Medium retrofit'!$AB$6,"")))&amp;IF(F5="Scenario1PBT9",'Medium retrofit'!$AC$6,IF(F5="Scenario2PBT9",'Medium retrofit'!$AD$6,IF(F5="Scenario3PBT9",'Medium retrofit'!$AE$6,"")))&amp;IF(F5="Scenario1PBT10",'Medium retrofit'!$AF$6,IF(F5="Scenario2PBT10",'Medium retrofit'!$AG$6,IF(F5="Scenario3PBT10",'Medium retrofit'!$AH$6,"")))&amp;IF(F5="Scenario1PBT11",'Medium retrofit'!$AI$6,IF(F5="Scenario2PBT11",'Medium retrofit'!$AJ$6,IF(F5="Scenario3PBT11",'Medium retrofit'!$AK$6,"")))&amp;IF(F5="Scenario1PBT12",'Medium retrofit'!$AL$6,IF(F5="Scenario2PBT12",'Medium retrofit'!$AM$6,IF(F5="Scenario3PBT12",'Medium retrofit'!$AN$6,"")))&amp;IF(F5="Scenario1PBT13",'Medium retrofit'!$AO$6,IF(F5="Scenario2PBT13",'Medium retrofit'!$AP$6,IF(F5="Scenario3PBT13",'Medium retrofit'!$AQ$6,"")))&amp;IF(F5="Scenario1PBT14",'Medium retrofit'!$AR$6,IF(F5="Scenario2PBT14",'Medium retrofit'!$AS$6,IF(F5="Scenario3PBT14",'Medium retrofit'!$AT$6,"")))&amp;IF(F5="Scenario1PBT15",'Medium retrofit'!$AU$6,IF(F5="Scenario2PBT15",'Medium retrofit'!$AV$6,IF(F5="Scenario3PBT15",'Medium retrofit'!$AW$6,"")))</f>
        <v/>
      </c>
      <c r="H5" s="239">
        <f>IFERROR(G5*C5,0)</f>
        <v>0</v>
      </c>
      <c r="I5" s="239" t="str">
        <f>IF(F5="Scenario1PBT1",'Medium retrofit'!$E$16,IF(F5="Scenario2PBT1",'Medium retrofit'!$F$16,IF(F5="Scenario3PBT1",'Medium retrofit'!$G$16,"")))&amp;IF(F5="Scenario1PBT2",'Medium retrofit'!$H$16,IF(F5="Scenario2PBT2",'Medium retrofit'!$I$16,IF(F5="Scenario3PBT2",'Medium retrofit'!$J$16,"")))&amp;IF(F5="Scenario1PBT3",'Medium retrofit'!$K$16,IF(F5="Scenario2PBT3",'Medium retrofit'!$L$16,IF(F5="Scenario3PBT3",'Medium retrofit'!$M$16,"")))&amp;IF(F5="Scenario1PBT4",'Medium retrofit'!$N$16,IF(F5="Scenario2PBT4",'Medium retrofit'!$O$16,IF(F5="Scenario3PBT4",'Medium retrofit'!$P$16,"")))&amp;IF(F5="Scenario1PBT5",'Medium retrofit'!$Q$16,IF(F5="Scenario2PBT5",'Medium retrofit'!$R$16,IF(F5="Scenario3PBT5",'Medium retrofit'!$S$16,"")))&amp;IF(F5="Scenario1PBT6",'Medium retrofit'!$T$16,IF(F5="Scenario2PBT6",'Medium retrofit'!$U$16,IF(F5="Scenario3PBT6",'Medium retrofit'!$V$16,"")))&amp;IF(F5="Scenario1PBT7",'Medium retrofit'!$W$16,IF(F5="Scenario2PBT7",'Medium retrofit'!$X$16,IF(F5="Scenario3PBT7",'Medium retrofit'!$Y$16,"")))&amp;IF(F5="Scenario1PBT8",'Medium retrofit'!$Z$16,IF(F5="Scenario2PBT8",'Medium retrofit'!$AA$16,IF(F5="Scenario3PBT8",'Medium retrofit'!$AB$16,"")))&amp;IF(F5="Scenario1PBT9",'Medium retrofit'!$AC$16,IF(F5="Scenario2PBT9",'Medium retrofit'!$AD$16,IF(F5="Scenario3PBT9",'Medium retrofit'!$AE$16,"")))&amp;IF(F5="Scenario1PBT10",'Medium retrofit'!$AF$16,IF(F5="Scenario2PBT10",'Medium retrofit'!$AG$16,IF(F5="Scenario3PBT10",'Medium retrofit'!$AH$16,"")))&amp;IF(F5="Scenario1PBT11",'Medium retrofit'!$AI$16,IF(F5="Scenario2PBT11",'Medium retrofit'!$AJ$16,IF(F5="Scenario3PBT11",'Medium retrofit'!$AK$16,"")))&amp;IF(F5="Scenario1PBT12",'Medium retrofit'!$AL$16,IF(F5="Scenario2PBT12",'Medium retrofit'!$AM$16,IF(F5="Scenario3PBT12",'Medium retrofit'!$AN$16,"")))&amp;IF(F5="Scenario1PBT13",'Medium retrofit'!$AO$16,IF(F5="Scenario2PBT13",'Medium retrofit'!$AP$16,IF(F5="Scenario3PBT13",'Medium retrofit'!$AQ$16,"")))&amp;IF(F5="Scenario1PBT14",'Medium retrofit'!$AR$16,IF(F5="Scenario2PBT14",'Medium retrofit'!$AS$16,IF(F5="Scenario3PBT14",'Medium retrofit'!$AT$16,"")))&amp;IF(F5="Scenario1PBT15",'Medium retrofit'!$AU$16,IF(F5="Scenario2PBT15",'Medium retrofit'!$AV$16,IF(F5="Scenario3PBT15",'Medium retrofit'!$AW$16,"")))</f>
        <v/>
      </c>
      <c r="J5" s="239">
        <f>IFERROR(I5*C5,0)</f>
        <v>0</v>
      </c>
      <c r="K5" s="239" t="str">
        <f>IF(F5="Scenario1PBT1",'Medium retrofit'!$E$18,IF(F5="Scenario2PBT1",'Medium retrofit'!$F$18,IF(F5="Scenario3PBT1",'Medium retrofit'!$G$18,"")))&amp;IF(F5="Scenario1PBT2",'Medium retrofit'!$H$18,IF(F5="Scenario2PBT2",'Medium retrofit'!$I$18,IF(F5="Scenario3PBT2",'Medium retrofit'!$J$18,"")))&amp;IF(F5="Scenario1PBT3",'Medium retrofit'!$K$18,IF(F5="Scenario2PBT3",'Medium retrofit'!$L$18,IF(F5="Scenario3PBT3",'Medium retrofit'!$M$18,"")))&amp;IF(F5="Scenario1PBT4",'Medium retrofit'!$N$18,IF(F5="Scenario2PBT4",'Medium retrofit'!$O$18,IF(F5="Scenario3PBT4",'Medium retrofit'!$P$18,"")))&amp;IF(F5="Scenario1PBT5",'Medium retrofit'!$Q$18,IF(F5="Scenario2PBT5",'Medium retrofit'!$R$18,IF(F5="Scenario3PBT5",'Medium retrofit'!$S$18,"")))&amp;IF(F5="Scenario1PBT6",'Medium retrofit'!$T$18,IF(F5="Scenario2PBT6",'Medium retrofit'!$U$18,IF(F5="Scenario3PBT6",'Medium retrofit'!$V$18,"")))&amp;IF(F5="Scenario1PBT7",'Medium retrofit'!$W$18,IF(F5="Scenario2PBT7",'Medium retrofit'!$X$18,IF(F5="Scenario3PBT7",'Medium retrofit'!$Y$18,"")))&amp;IF(F5="Scenario1PBT8",'Medium retrofit'!$Z$18,IF(F5="Scenario2PBT8",'Medium retrofit'!$AA$18,IF(F5="Scenario3PBT8",'Medium retrofit'!$AB$18,"")))&amp;IF(F5="Scenario1PBT9",'Medium retrofit'!$AC$18,IF(F5="Scenario2PBT9",'Medium retrofit'!$AD$18,IF(F5="Scenario3PBT9",'Medium retrofit'!$AE$18,"")))&amp;IF(F5="Scenario1PBT10",'Medium retrofit'!$AF$18,IF(F5="Scenario2PBT10",'Medium retrofit'!$AG$18,IF(F5="Scenario3PBT10",'Medium retrofit'!$AH$18,"")))&amp;IF(F5="Scenario1PBT11",'Medium retrofit'!$AI$18,IF(F5="Scenario2PBT11",'Medium retrofit'!$AJ$18,IF(F5="Scenario3PBT11",'Medium retrofit'!$AK$18,"")))&amp;IF(F5="Scenario1PBT12",'Medium retrofit'!$AL$18,IF(F5="Scenario2PBT12",'Medium retrofit'!$AM$18,IF(F5="Scenario3PBT12",'Medium retrofit'!$AN$18,"")))&amp;IF(F5="Scenario1PBT13",'Medium retrofit'!$AO$18,IF(F5="Scenario2PBT13",'Medium retrofit'!$AP$18,IF(F5="Scenario3PBT13",'Medium retrofit'!$AQ$18,"")))&amp;IF(F5="Scenario1PBT14",'Medium retrofit'!$AR$18,IF(F5="Scenario2PBT14",'Medium retrofit'!$AS$18,IF(F5="Scenario3PBT14",'Medium retrofit'!$AT$18,"")))&amp;IF(F5="Scenario1PBT15",'Medium retrofit'!$AU$18,IF(F5="Scenario2PBT15",'Medium retrofit'!$AV$18,IF(F5="Scenario3PBT15",'Medium retrofit'!$AW$18,"")))</f>
        <v/>
      </c>
      <c r="L5" s="239">
        <f>IFERROR(K5*C5,0)</f>
        <v>0</v>
      </c>
      <c r="M5" s="239" t="str">
        <f>IF(F5="Scenario1PBT1",'Medium retrofit'!$E$20,IF(F5="Scenario2PBT1",'Medium retrofit'!$F$20,IF(F5="Scenario3PBT1",'Medium retrofit'!$G$20,"")))&amp;IF(F5="Scenario1PBT2",'Medium retrofit'!$H$20,IF(F5="Scenario2PBT2",'Medium retrofit'!$I$20,IF(F5="Scenario3PBT2",'Medium retrofit'!$J$20,"")))&amp;IF(F5="Scenario1PBT3",'Medium retrofit'!$K$20,IF(F5="Scenario2PBT3",'Medium retrofit'!$L$20,IF(F5="Scenario3PBT3",'Medium retrofit'!$M$20,"")))&amp;IF(F5="Scenario1PBT4",'Medium retrofit'!$N$20,IF(F5="Scenario2PBT4",'Medium retrofit'!$O$20,IF(F5="Scenario3PBT4",'Medium retrofit'!$P$20,"")))&amp;IF(F5="Scenario1PBT5",'Medium retrofit'!$Q$20,IF(F5="Scenario2PBT5",'Medium retrofit'!$R$20,IF(F5="Scenario3PBT5",'Medium retrofit'!$S$20,"")))&amp;IF(F5="Scenario1PBT6",'Medium retrofit'!$T$20,IF(F5="Scenario2PBT6",'Medium retrofit'!$U$20,IF(F5="Scenario3PBT6",'Medium retrofit'!$V$20,"")))&amp;IF(F5="Scenario1PBT7",'Medium retrofit'!$W$20,IF(F5="Scenario2PBT7",'Medium retrofit'!$X$20,IF(F5="Scenario3PBT7",'Medium retrofit'!$Y$20,"")))&amp;IF(F5="Scenario1PBT8",'Medium retrofit'!$Z$20,IF(F5="Scenario2PBT8",'Medium retrofit'!$AA$20,IF(F5="Scenario3PBT8",'Medium retrofit'!$AB$20,"")))&amp;IF(F5="Scenario1PBT9",'Medium retrofit'!$AC$20,IF(F5="Scenario2PBT9",'Medium retrofit'!$AD$20,IF(F5="Scenario3PBT9",'Medium retrofit'!$AE$20,"")))&amp;IF(F5="Scenario1PBT10",'Medium retrofit'!$AF$20,IF(F5="Scenario2PBT10",'Medium retrofit'!$AG$20,IF(F5="Scenario3PBT10",'Medium retrofit'!$AH$20,"")))&amp;IF(F5="Scenario1PBT11",'Medium retrofit'!$AI$20,IF(F5="Scenario2PBT11",'Medium retrofit'!$AJ$20,IF(F5="Scenario3PBT11",'Medium retrofit'!$AK$20,"")))&amp;IF(F5="Scenario1PBT12",'Medium retrofit'!$AL$20,IF(F5="Scenario2PBT12",'Medium retrofit'!$AM$20,IF(F5="Scenario3PBT12",'Medium retrofit'!$AN$20,"")))&amp;IF(F5="Scenario1PBT13",'Medium retrofit'!$AO$20,IF(F5="Scenario2PBT13",'Medium retrofit'!$AP$20,IF(F5="Scenario3PBT13",'Medium retrofit'!$AQ$20,"")))&amp;IF(F5="Scenario1PBT14",'Medium retrofit'!$AR$20,IF(F5="Scenario2PBT14",'Medium retrofit'!$AS$20,IF(F5="Scenario3PBT14",'Medium retrofit'!$AT$20,"")))&amp;IF(F5="Scenario1PBT15",'Medium retrofit'!$AU$20,IF(F5="Scenario2PBT15",'Medium retrofit'!$AV$20,IF(F5="Scenario3PBT15",'Medium retrofit'!$AW$20,"")))</f>
        <v/>
      </c>
      <c r="N5" s="242">
        <f>IFERROR(M5*C5,0)</f>
        <v>0</v>
      </c>
      <c r="O5" s="241" t="str">
        <f>IF(F5="Scenario1PBT1",'Medium retrofit'!$E$23,IF(F5="Scenario2PBT1",'Medium retrofit'!$F$23,IF(F5="Scenario3PBT1",'Medium retrofit'!$G$23,"")))&amp;IF(F5="Scenario1PBT2",'Medium retrofit'!$H$23,IF(F5="Scenario2PBT2",'Medium retrofit'!$I$23,IF(F5="Scenario3PBT2",'Medium retrofit'!$J$23,"")))&amp;IF(F5="Scenario1PBT3",'Medium retrofit'!$K$23,IF(F5="Scenario2PBT3",'Medium retrofit'!$L$23,IF(F5="Scenario3PBT3",'Medium retrofit'!$M$23,"")))&amp;IF(F5="Scenario1PBT4",'Medium retrofit'!$N$23,IF(F5="Scenario2PBT4",'Medium retrofit'!$O$23,IF(F5="Scenario3PBT4",'Medium retrofit'!$P$23,"")))&amp;IF(F5="Scenario1PBT5",'Medium retrofit'!$Q$23,IF(F5="Scenario2PBT5",'Medium retrofit'!$R$23,IF(F5="Scenario3PBT5",'Medium retrofit'!$S$23,"")))&amp;IF(F5="Scenario1PBT6",'Medium retrofit'!$T$23,IF(F5="Scenario2PBT6",'Medium retrofit'!$U$23,IF(F5="Scenario3PBT6",'Medium retrofit'!$V$23,"")))&amp;IF(F5="Scenario1PBT7",'Medium retrofit'!$W$23,IF(F5="Scenario2PBT7",'Medium retrofit'!$X$23,IF(F5="Scenario3PBT7",'Medium retrofit'!$Y$23,"")))&amp;IF(F5="Scenario1PBT8",'Medium retrofit'!$Z$23,IF(F5="Scenario2PBT8",'Medium retrofit'!$AA$23,IF(F5="Scenario3PBT8",'Medium retrofit'!$AB$23,"")))&amp;IF(F5="Scenario1PBT9",'Medium retrofit'!$AC$23,IF(F5="Scenario2PBT9",'Medium retrofit'!$AD$23,IF(F5="Scenario3PBT9",'Medium retrofit'!$AE$23,"")))&amp;IF(F5="Scenario1PBT10",'Medium retrofit'!$AF$23,IF(F5="Scenario2PBT10",'Medium retrofit'!$AG$23,IF(F5="Scenario3PBT10",'Medium retrofit'!$AH$23,"")))&amp;IF(F5="Scenario1PBT11",'Medium retrofit'!$AI$23,IF(F5="Scenario2PBT11",'Medium retrofit'!$AJ$23,IF(F5="Scenario3PBT11",'Medium retrofit'!$AK$23,"")))&amp;IF(F5="Scenario1PBT12",'Medium retrofit'!$AL$23,IF(F5="Scenario2PBT12",'Medium retrofit'!$AM$23,IF(F5="Scenario3PBT12",'Medium retrofit'!$AN$23,"")))&amp;IF(F5="Scenario1PBT13",'Medium retrofit'!$AO$23,IF(F5="Scenario2PBT13",'Medium retrofit'!$AP$23,IF(F5="Scenario3PBT13",'Medium retrofit'!$AQ$23,"")))&amp;IF(F5="Scenario1PBT14",'Medium retrofit'!$AR$23,IF(F5="Scenario2PBT14",'Medium retrofit'!$AS$23,IF(F5="Scenario3PBT14",'Medium retrofit'!$AT$23,"")))&amp;IF(F5="Scenario1PBT15",'Medium retrofit'!$AU$23,IF(F5="Scenario2PBT15",'Medium retrofit'!$AV$23,IF(F5="Scenario3PBT15",'Medium retrofit'!$AW$23,"")))</f>
        <v/>
      </c>
      <c r="P5" s="239">
        <f>IFERROR(O5*C5,0)</f>
        <v>0</v>
      </c>
      <c r="Q5" s="239" t="str">
        <f>IF(F5="Scenario1PBT1",'Medium retrofit'!$E$25,IF(F5="Scenario2PBT1",'Medium retrofit'!$F$25,IF(F5="Scenario3PBT1",'Medium retrofit'!$G$25,"")))&amp;IF(F5="Scenario1PBT2",'Medium retrofit'!$H$25,IF(F5="Scenario2PBT2",'Medium retrofit'!$I$25,IF(F5="Scenario3PBT2",'Medium retrofit'!$J$25,"")))&amp;IF(F5="Scenario1PBT3",'Medium retrofit'!$K$25,IF(F5="Scenario2PBT3",'Medium retrofit'!$L$25,IF(F5="Scenario3PBT3",'Medium retrofit'!$M$25,"")))&amp;IF(F5="Scenario1PBT4",'Medium retrofit'!$N$25,IF(F5="Scenario2PBT4",'Medium retrofit'!$O$25,IF(F5="Scenario3PBT4",'Medium retrofit'!$P$25,"")))&amp;IF(F5="Scenario1PBT5",'Medium retrofit'!$Q$25,IF(F5="Scenario2PBT5",'Medium retrofit'!$R$25,IF(F5="Scenario3PBT5",'Medium retrofit'!$S$25,"")))&amp;IF(F5="Scenario1PBT6",'Medium retrofit'!$T$25,IF(F5="Scenario2PBT6",'Medium retrofit'!$U$25,IF(F5="Scenario3PBT6",'Medium retrofit'!$V$25,"")))&amp;IF(F5="Scenario1PBT7",'Medium retrofit'!$W$25,IF(F5="Scenario2PBT7",'Medium retrofit'!$X$25,IF(F5="Scenario3PBT7",'Medium retrofit'!$Y$25,"")))&amp;IF(F5="Scenario1PBT8",'Medium retrofit'!$Z$25,IF(F5="Scenario2PBT8",'Medium retrofit'!$AA$25,IF(F5="Scenario3PBT8",'Medium retrofit'!$AB$25,"")))&amp;IF(F5="Scenario1PBT9",'Medium retrofit'!$AC$25,IF(F5="Scenario2PBT9",'Medium retrofit'!$AD$25,IF(F5="Scenario3PBT9",'Medium retrofit'!$AE$25,"")))&amp;IF(F5="Scenario1PBT10",'Medium retrofit'!$AF$25,IF(F5="Scenario2PBT10",'Medium retrofit'!$AG$25,IF(F5="Scenario3PBT10",'Medium retrofit'!$AH$25,"")))&amp;IF(F5="Scenario1PBT11",'Medium retrofit'!$AI$25,IF(F5="Scenario2PBT11",'Medium retrofit'!$AJ$25,IF(F5="Scenario3PBT11",'Medium retrofit'!$AK$25,"")))&amp;IF(F5="Scenario1PBT12",'Medium retrofit'!$AL$25,IF(F5="Scenario2PBT12",'Medium retrofit'!$AM$25,IF(F5="Scenario3PBT12",'Medium retrofit'!$AN$25,"")))&amp;IF(F5="Scenario1PBT13",'Medium retrofit'!$AO$25,IF(F5="Scenario2PBT13",'Medium retrofit'!$AP$25,IF(F5="Scenario3PBT13",'Medium retrofit'!$AQ$25,"")))&amp;IF(F5="Scenario1PBT14",'Medium retrofit'!$AR$25,IF(F5="Scenario2PBT14",'Medium retrofit'!$AS$25,IF(F5="Scenario3PBT14",'Medium retrofit'!$AT$25,"")))&amp;IF(F5="Scenario1PBT15",'Medium retrofit'!$AU$25,IF(F5="Scenario2PBT15",'Medium retrofit'!$AV$25,IF(F5="Scenario3PBT15",'Medium retrofit'!$AW$25,"")))</f>
        <v/>
      </c>
      <c r="R5" s="239">
        <f>IFERROR(Q5*C5,0)</f>
        <v>0</v>
      </c>
      <c r="S5" s="239" t="str">
        <f>IF(F5="Scenario1PBT1",'Medium retrofit'!$E$27,IF(F5="Scenario2PBT1",'Medium retrofit'!$F$27,IF(F5="Scenario3PBT1",'Medium retrofit'!$G$27,"")))&amp;IF(F5="Scenario1PBT2",'Medium retrofit'!$H$27,IF(F5="Scenario2PBT2",'Medium retrofit'!$I$27,IF(F5="Scenario3PBT2",'Medium retrofit'!$J$27,"")))&amp;IF(F5="Scenario1PBT3",'Medium retrofit'!$K$27,IF(F5="Scenario2PBT3",'Medium retrofit'!$L$27,IF(F5="Scenario3PBT3",'Medium retrofit'!$M$27,"")))&amp;IF(F5="Scenario1PBT4",'Medium retrofit'!$N$27,IF(F5="Scenario2PBT4",'Medium retrofit'!$O$27,IF(F5="Scenario3PBT4",'Medium retrofit'!$P$27,"")))&amp;IF(F5="Scenario1PBT5",'Medium retrofit'!$Q$27,IF(F5="Scenario2PBT5",'Medium retrofit'!$R$27,IF(F5="Scenario3PBT5",'Medium retrofit'!$S$27,"")))&amp;IF(F5="Scenario1PBT6",'Medium retrofit'!$T$27,IF(F5="Scenario2PBT6",'Medium retrofit'!$U$27,IF(F5="Scenario3PBT6",'Medium retrofit'!$V$27,"")))&amp;IF(F5="Scenario1PBT7",'Medium retrofit'!$W$27,IF(F5="Scenario2PBT7",'Medium retrofit'!$X$27,IF(F5="Scenario3PBT7",'Medium retrofit'!$Y$27,"")))&amp;IF(F5="Scenario1PBT8",'Medium retrofit'!$Z$27,IF(F5="Scenario2PBT8",'Medium retrofit'!$AA$27,IF(F5="Scenario3PBT8",'Medium retrofit'!$AB$27,"")))&amp;IF(F5="Scenario1PBT9",'Medium retrofit'!$AC$27,IF(F5="Scenario2PBT9",'Medium retrofit'!$AD$27,IF(F5="Scenario3PBT9",'Medium retrofit'!$AE$27,"")))&amp;IF(F5="Scenario1PBT10",'Medium retrofit'!$AF$27,IF(F5="Scenario2PBT10",'Medium retrofit'!$AG$27,IF(F5="Scenario3PBT10",'Medium retrofit'!$AH$27,"")))&amp;IF(F5="Scenario1PBT11",'Medium retrofit'!$AI$27,IF(F5="Scenario2PBT11",'Medium retrofit'!$AJ$27,IF(F5="Scenario3PBT11",'Medium retrofit'!$AK$27,"")))&amp;IF(F5="Scenario1PBT12",'Medium retrofit'!$AL$27,IF(F5="Scenario2PBT12",'Medium retrofit'!$AM$27,IF(F5="Scenario3PBT12",'Medium retrofit'!$AN$27,"")))&amp;IF(F5="Scenario1PBT13",'Medium retrofit'!$AO$27,IF(F5="Scenario2PBT13",'Medium retrofit'!$AP$27,IF(F5="Scenario3PBT13",'Medium retrofit'!$AQ$27,"")))&amp;IF(F5="Scenario1PBT14",'Medium retrofit'!$AR$27,IF(F5="Scenario2PBT14",'Medium retrofit'!$AS$27,IF(F5="Scenario3PBT14",'Medium retrofit'!$AT$27,"")))&amp;IF(F5="Scenario1PBT15",'Medium retrofit'!$AU$27,IF(F5="Scenario2PBT15",'Medium retrofit'!$AV$27,IF(F5="Scenario3PBT15",'Medium retrofit'!$AW$27,"")))</f>
        <v/>
      </c>
      <c r="T5" s="243">
        <f>IFERROR(S5*C5,0)</f>
        <v>0</v>
      </c>
      <c r="U5" s="241" t="str">
        <f>IF(F5="Scenario1PBT1",'Medium retrofit'!$E$38,IF(F5="Scenario2PBT1",'Medium retrofit'!$F$38,IF(F5="Scenario3PBT1",'Medium retrofit'!$G$38,"")))&amp;IF(F5="Scenario1PBT2",'Medium retrofit'!$H$38,IF(F5="Scenario2PBT2",'Medium retrofit'!$I$38,IF(F5="Scenario3PBT2",'Medium retrofit'!$J$38,"")))&amp;IF(F5="Scenario1PBT3",'Medium retrofit'!$K$38,IF(F5="Scenario2PBT3",'Medium retrofit'!$L$38,IF(F5="Scenario3PBT3",'Medium retrofit'!$M$38,"")))&amp;IF(F5="Scenario1PBT4",'Medium retrofit'!$N$38,IF(F5="Scenario2PBT4",'Medium retrofit'!$O$38,IF(F5="Scenario3PBT4",'Medium retrofit'!$P$38,"")))&amp;IF(F5="Scenario1PBT5",'Medium retrofit'!$Q$38,IF(F5="Scenario2PBT5",'Medium retrofit'!$R$38,IF(F5="Scenario3PBT5",'Medium retrofit'!$S$38,"")))&amp;IF(F5="Scenario1PBT6",'Medium retrofit'!$T$38,IF(F5="Scenario2PBT6",'Medium retrofit'!$U$38,IF(F5="Scenario3PBT6",'Medium retrofit'!$V$38,"")))&amp;IF(F5="Scenario1PBT7",'Medium retrofit'!$W$38,IF(F5="Scenario2PBT7",'Medium retrofit'!$X$38,IF(F5="Scenario3PBT7",'Medium retrofit'!$Y$38,"")))&amp;IF(F5="Scenario1PBT8",'Medium retrofit'!$Z$38,IF(F5="Scenario2PBT8",'Medium retrofit'!$AA$38,IF(F5="Scenario3PBT8",'Medium retrofit'!$AB$38,"")))&amp;IF(F5="Scenario1PBT9",'Medium retrofit'!$AC$38,IF(F5="Scenario2PBT9",'Medium retrofit'!$AD$38,IF(F5="Scenario3PBT9",'Medium retrofit'!$AE$38,"")))&amp;IF(F5="Scenario1PBT10",'Medium retrofit'!$AF$38,IF(F5="Scenario2PBT10",'Medium retrofit'!$AG$38,IF(F5="Scenario3PBT10",'Medium retrofit'!$AH$38,"")))&amp;IF(F5="Scenario1PBT11",'Medium retrofit'!$AI$38,IF(F5="Scenario2PBT11",'Medium retrofit'!$AJ$38,IF(F5="Scenario3PBT11",'Medium retrofit'!$AK$38,"")))&amp;IF(F5="Scenario1PBT12",'Medium retrofit'!$AL$38,IF(F5="Scenario2PBT12",'Medium retrofit'!$AM$38,IF(F5="Scenario3PBT12",'Medium retrofit'!$AN$38,"")))&amp;IF(F5="Scenario1PBT13",'Medium retrofit'!$AO$38,IF(F5="Scenario2PBT13",'Medium retrofit'!$AP$38,IF(F5="Scenario3PBT13",'Medium retrofit'!$AQ$38,"")))&amp;IF(F5="Scenario1PBT14",'Medium retrofit'!$AR$38,IF(F5="Scenario2PBT14",'Medium retrofit'!$AS$38,IF(F5="Scenario3PBT14",'Medium retrofit'!$AT$38,"")))&amp;IF(F5="Scenario1PBT15",'Medium retrofit'!$AU$38,IF(F5="Scenario2PBT15",'Medium retrofit'!$AV$38,IF(F5="Scenario3PBT15",'Medium retrofit'!$AW$38,"")))</f>
        <v/>
      </c>
      <c r="V5" s="239">
        <f>IFERROR(U5*C5,0)</f>
        <v>0</v>
      </c>
      <c r="W5" s="239" t="str">
        <f>IF(F5="Scenario1PBT1",'Medium retrofit'!$E$40,IF(F5="Scenario2PBT1",'Medium retrofit'!$F$40,IF(F5="Scenario3PBT1",'Medium retrofit'!$G$40,"")))&amp;IF(F5="Scenario1PBT2",'Medium retrofit'!$H$40,IF(F5="Scenario2PBT2",'Medium retrofit'!$I$40,IF(F5="Scenario3PBT2",'Medium retrofit'!$J$40,"")))&amp;IF(F5="Scenario1PBT3",'Medium retrofit'!$K$40,IF(F5="Scenario2PBT3",'Medium retrofit'!$L$40,IF(F5="Scenario3PBT3",'Medium retrofit'!$M$40,"")))&amp;IF(F5="Scenario1PBT4",'Medium retrofit'!$N$40,IF(F5="Scenario2PBT4",'Medium retrofit'!$O$40,IF(F5="Scenario3PBT4",'Medium retrofit'!$P$40,"")))&amp;IF(F5="Scenario1PBT5",'Medium retrofit'!$Q$40,IF(F5="Scenario2PBT5",'Medium retrofit'!$R$40,IF(F5="Scenario3PBT5",'Medium retrofit'!$S$40,"")))&amp;IF(F5="Scenario1PBT6",'Medium retrofit'!$T$40,IF(F5="Scenario2PBT6",'Medium retrofit'!$U$40,IF(F5="Scenario3PBT6",'Medium retrofit'!$V$40,"")))&amp;IF(F5="Scenario1PBT7",'Medium retrofit'!$W$40,IF(F5="Scenario2PBT7",'Medium retrofit'!$X$40,IF(F5="Scenario3PBT7",'Medium retrofit'!$Y$40,"")))&amp;IF(F5="Scenario1PBT8",'Medium retrofit'!$Z$40,IF(F5="Scenario2PBT8",'Medium retrofit'!$AA$40,IF(F5="Scenario3PBT8",'Medium retrofit'!$AB$40,"")))&amp;IF(F5="Scenario1PBT9",'Medium retrofit'!$AC$40,IF(F5="Scenario2PBT9",'Medium retrofit'!$AD$40,IF(F5="Scenario3PBT9",'Medium retrofit'!$AE$40,"")))&amp;IF(F5="Scenario1PBT10",'Medium retrofit'!$AF$40,IF(F5="Scenario2PBT10",'Medium retrofit'!$AG$40,IF(F5="Scenario3PBT10",'Medium retrofit'!$AH$40,"")))&amp;IF(F5="Scenario1PBT11",'Medium retrofit'!$AI$40,IF(F5="Scenario2PBT11",'Medium retrofit'!$AJ$40,IF(F5="Scenario3PBT11",'Medium retrofit'!$AK$40,"")))&amp;IF(F5="Scenario1PBT12",'Medium retrofit'!$AL$40,IF(F5="Scenario2PBT12",'Medium retrofit'!$AM$40,IF(F5="Scenario3PBT12",'Medium retrofit'!$AN$40,"")))&amp;IF(F5="Scenario1PBT13",'Medium retrofit'!$AO$40,IF(F5="Scenario2PBT13",'Medium retrofit'!$AP$40,IF(F5="Scenario3PBT13",'Medium retrofit'!$AQ$40,"")))&amp;IF(F5="Scenario1PBT14",'Medium retrofit'!$AR$40,IF(F5="Scenario2PBT14",'Medium retrofit'!$AS$40,IF(F5="Scenario3PBT14",'Medium retrofit'!$AT$40,"")))&amp;IF(F5="Scenario1PBT15",'Medium retrofit'!$AU$40,IF(F5="Scenario2PBT15",'Medium retrofit'!$AV$40,IF(F5="Scenario3PBT15",'Medium retrofit'!$AW$40,"")))</f>
        <v/>
      </c>
      <c r="X5" s="239">
        <f>IFERROR(W5*C5,0)</f>
        <v>0</v>
      </c>
      <c r="Y5" s="239" t="str">
        <f>IF(F5="Scenario1PBT1",'Medium retrofit'!$E$42,IF(F5="Scenario2PBT1",'Medium retrofit'!$F$42,IF(F5="Scenario3PBT1",'Medium retrofit'!$G$42,"")))&amp;IF(F5="Scenario1PBT2",'Medium retrofit'!$H$42,IF(F5="Scenario2PBT2",'Medium retrofit'!$I$42,IF(F5="Scenario3PBT2",'Medium retrofit'!$J$42,"")))&amp;IF(F5="Scenario1PBT3",'Medium retrofit'!$K$42,IF(F5="Scenario2PBT3",'Medium retrofit'!$L$42,IF(F5="Scenario3PBT3",'Medium retrofit'!$M$42,"")))&amp;IF(F5="Scenario1PBT4",'Medium retrofit'!$N$42,IF(F5="Scenario2PBT4",'Medium retrofit'!$O$42,IF(F5="Scenario3PBT4",'Medium retrofit'!$P$42,"")))&amp;IF(F5="Scenario1PBT5",'Medium retrofit'!$Q$42,IF(F5="Scenario2PBT5",'Medium retrofit'!$R$42,IF(F5="Scenario3PBT5",'Medium retrofit'!$S$42,"")))&amp;IF(F5="Scenario1PBT6",'Medium retrofit'!$T$42,IF(F5="Scenario2PBT6",'Medium retrofit'!$U$42,IF(F5="Scenario3PBT6",'Medium retrofit'!$V$42,"")))&amp;IF(F5="Scenario1PBT7",'Medium retrofit'!$W$42,IF(F5="Scenario2PBT7",'Medium retrofit'!$X$42,IF(F5="Scenario3PBT7",'Medium retrofit'!$Y$42,"")))&amp;IF(F5="Scenario1PBT8",'Medium retrofit'!$Z$42,IF(F5="Scenario2PBT8",'Medium retrofit'!$AA$42,IF(F5="Scenario3PBT8",'Medium retrofit'!$AB$42,"")))&amp;IF(F5="Scenario1PBT9",'Medium retrofit'!$AC$42,IF(F5="Scenario2PBT9",'Medium retrofit'!$AD$42,IF(F5="Scenario3PBT9",'Medium retrofit'!$AE$42,"")))&amp;IF(F5="Scenario1PBT10",'Medium retrofit'!$AF$42,IF(F5="Scenario2PBT10",'Medium retrofit'!$AG$42,IF(F5="Scenario3PBT10",'Medium retrofit'!$AH$42,"")))&amp;IF(F5="Scenario1PBT11",'Medium retrofit'!$AI$42,IF(F5="Scenario2PBT11",'Medium retrofit'!$AJ$42,IF(F5="Scenario3PBT11",'Medium retrofit'!$AK$42,"")))&amp;IF(F5="Scenario1PBT12",'Medium retrofit'!$AL$42,IF(F5="Scenario2PBT12",'Medium retrofit'!$AM$42,IF(F5="Scenario3PBT12",'Medium retrofit'!$AN$42,"")))&amp;IF(F5="Scenario1PBT13",'Medium retrofit'!$AO$42,IF(F5="Scenario2PBT13",'Medium retrofit'!$AP$42,IF(F5="Scenario3PBT13",'Medium retrofit'!$AQ$42,"")))&amp;IF(F5="Scenario1PBT14",'Medium retrofit'!$AR$42,IF(F5="Scenario2PBT14",'Medium retrofit'!$AS$42,IF(F5="Scenario3PBT14",'Medium retrofit'!$AT$42,"")))&amp;IF(F5="Scenario1PBT15",'Medium retrofit'!$AU$42,IF(F5="Scenario2PBT15",'Medium retrofit'!$AV$42,IF(F5="Scenario3PBT15",'Medium retrofit'!$AW$42,"")))</f>
        <v/>
      </c>
      <c r="Z5" s="239">
        <f>IFERROR(Y5*C5,0)</f>
        <v>0</v>
      </c>
      <c r="AA5" s="239" t="str">
        <f>IF(F5="Scenario1PBT1",'Medium retrofit'!$E$101,IF(F5="Scenario2PBT1",'Medium retrofit'!$F$101,IF(F5="Scenario3PBT1",'Medium retrofit'!$G$101,"")))&amp;IF(F5="Scenario1PBT2",'Medium retrofit'!$H$101,IF(F5="Scenario2PBT2",'Medium retrofit'!$I$101,IF(F5="Scenario3PBT2",'Medium retrofit'!$J$101,"")))&amp;IF(F5="Scenario1PBT3",'Medium retrofit'!$K$101,IF(F5="Scenario2PBT3",'Medium retrofit'!$L$101,IF(F5="Scenario3PBT3",'Medium retrofit'!$M$101,"")))&amp;IF(F5="Scenario1PBT4",'Medium retrofit'!$N$101,IF(F5="Scenario2PBT4",'Medium retrofit'!$O$101,IF(F5="Scenario3PBT4",'Medium retrofit'!$P$101,"")))&amp;IF(F5="Scenario1PBT5",'Medium retrofit'!$Q$101,IF(F5="Scenario2PBT5",'Medium retrofit'!$R$101,IF(F5="Scenario3PBT5",'Medium retrofit'!$S$101,"")))&amp;IF(F5="Scenario1PBT6",'Medium retrofit'!$T$101,IF(F5="Scenario2PBT6",'Medium retrofit'!$U$101,IF(F5="Scenario3PBT6",'Medium retrofit'!$V$101,"")))&amp;IF(F5="Scenario1PBT7",'Medium retrofit'!$W$101,IF(F5="Scenario2PBT7",'Medium retrofit'!$X$101,IF(F5="Scenario3PBT7",'Medium retrofit'!$Y$101,"")))&amp;IF(F5="Scenario1PBT8",'Medium retrofit'!$Z$101,IF(F5="Scenario2PBT8",'Medium retrofit'!$AA$101,IF(F5="Scenario3PBT8",'Medium retrofit'!$AB$101,"")))&amp;IF(F5="Scenario1PBT9",'Medium retrofit'!$AC$101,IF(F5="Scenario2PBT9",'Medium retrofit'!$AD$101,IF(F5="Scenario3PBT9",'Medium retrofit'!$AE$101,"")))&amp;IF(F5="Scenario1PBT10",'Medium retrofit'!$AF$101,IF(F5="Scenario2PBT10",'Medium retrofit'!$AG$101,IF(F5="Scenario3PBT10",'Medium retrofit'!$AH$101,"")))&amp;IF(F5="Scenario1PBT11",'Medium retrofit'!$AI$101,IF(F5="Scenario2PBT11",'Medium retrofit'!$AJ$101,IF(F5="Scenario3PBT11",'Medium retrofit'!$AK$101,"")))&amp;IF(F5="Scenario1PBT12",'Medium retrofit'!$AL$101,IF(F5="Scenario2PBT12",'Medium retrofit'!$AM$101,IF(F5="Scenario3PBT12",'Medium retrofit'!$AN$101,"")))&amp;IF(F5="Scenario1PBT13",'Medium retrofit'!$AO$101,IF(F5="Scenario2PBT13",'Medium retrofit'!$AP$101,IF(F5="Scenario3PBT13",'Medium retrofit'!$AQ$101,"")))&amp;IF(F5="Scenario1PBT14",'Medium retrofit'!$AR$101,IF(F5="Scenario2PBT14",'Medium retrofit'!$AS$101,IF(F5="Scenario3PBT14",'Medium retrofit'!$AT$101,"")))&amp;IF(F5="Scenario1PBT15",'Medium retrofit'!$AU$101,IF(F5="Scenario2PBT15",'Medium retrofit'!$AV$101,IF(F5="Scenario3PBT15",'Medium retrofit'!$AW$101,"")))</f>
        <v/>
      </c>
      <c r="AB5" s="242">
        <f>IFERROR(C5*AA5,0)</f>
        <v>0</v>
      </c>
      <c r="AC5" s="364" t="str">
        <f>IF(OR(F5="Scenario2PBT4",F5="Scenario3PBT4",F5="Scenario3PBT5",F5="Scenario3PBT6",F5="Scenario2PBT7",F5="Scenario3PBT7",F5="Scenario2PBT8",F5="Scenario3PBT8",F5="Scenario2PBT5",F5="Scenario3PBT10",F5="Scenario2PBT10"),"Non disponible pour cette typologie","")</f>
        <v/>
      </c>
      <c r="AD5" s="349">
        <f>IF(AC5="",IFERROR('Projection_Base-case'!G6-G5,0),0)</f>
        <v>0</v>
      </c>
      <c r="AE5" s="350">
        <f t="shared" ref="AE5:AE36" si="0">IFERROR(AD5*C5,0)</f>
        <v>0</v>
      </c>
      <c r="AF5" s="351">
        <f>IFERROR(100*AD5/'Projection_Base-case'!G6,0)</f>
        <v>0</v>
      </c>
      <c r="AG5" s="352">
        <f>IF(AC5="",IFERROR('Projection_Base-case'!I6-I5,0),0)</f>
        <v>0</v>
      </c>
      <c r="AH5" s="353">
        <f t="shared" ref="AH5:AH36" si="1">IFERROR(AG5*C5,0)</f>
        <v>0</v>
      </c>
      <c r="AI5" s="351">
        <f>IFERROR(100*AG5/'Projection_Base-case'!I6,0)</f>
        <v>0</v>
      </c>
      <c r="AJ5" s="352">
        <f>IF(AC5="",IFERROR('Projection_Base-case'!K6-K5,0),0)</f>
        <v>0</v>
      </c>
      <c r="AK5" s="353">
        <f t="shared" ref="AK5:AK36" si="2">IFERROR(AJ5*C5,0)</f>
        <v>0</v>
      </c>
      <c r="AL5" s="351">
        <f>IFERROR(100*AJ5/'Projection_Base-case'!K6,0)</f>
        <v>0</v>
      </c>
      <c r="AM5" s="352">
        <f>-IF(AC5="",IFERROR('Projection_Base-case'!M6-M5,0),0)</f>
        <v>0</v>
      </c>
      <c r="AN5" s="353">
        <f t="shared" ref="AN5:AN36" si="3">IFERROR(AM5*C5,0)</f>
        <v>0</v>
      </c>
      <c r="AO5" s="354">
        <f>IFERROR(IF('Projection_Base-case'!N6&gt;0,100*AN5/'Projection_Base-case'!N6,100*AN5/N5),0)</f>
        <v>0</v>
      </c>
      <c r="AP5" s="355">
        <f>IF(AC5="",IFERROR('Projection_Base-case'!O6-O5,0),0)</f>
        <v>0</v>
      </c>
      <c r="AQ5" s="356">
        <f t="shared" ref="AQ5:AQ36" si="4">IFERROR(AP5*C5,0)</f>
        <v>0</v>
      </c>
      <c r="AR5" s="356">
        <f>IFERROR(100*AP5/'Projection_Base-case'!O6,0)</f>
        <v>0</v>
      </c>
      <c r="AS5" s="355">
        <f>IF(AC5="",IFERROR('Projection_Base-case'!Q6-Q5,0),0)</f>
        <v>0</v>
      </c>
      <c r="AT5" s="356">
        <f t="shared" ref="AT5:AT36" si="5">IFERROR(AS5*C5,0)</f>
        <v>0</v>
      </c>
      <c r="AU5" s="356">
        <f>IFERROR(100*AS5/'Projection_Base-case'!Q6,0)</f>
        <v>0</v>
      </c>
      <c r="AV5" s="355">
        <f>IF(AC5="",IFERROR('Projection_Base-case'!S6-S5,0),0)</f>
        <v>0</v>
      </c>
      <c r="AW5" s="356">
        <f t="shared" ref="AW5:AW36" si="6">IFERROR(AV5*C5,0)</f>
        <v>0</v>
      </c>
      <c r="AX5" s="357">
        <f>IFERROR(100*AV5/'Projection_Base-case'!S6,0)</f>
        <v>0</v>
      </c>
      <c r="AY5" s="358">
        <f>IF(AC5="",IFERROR('Projection_Base-case'!U6-U5,0),0)</f>
        <v>0</v>
      </c>
      <c r="AZ5" s="359">
        <f t="shared" ref="AZ5:AZ36" si="7">IFERROR(AY5*C5,0)</f>
        <v>0</v>
      </c>
      <c r="BA5" s="359">
        <f>IFERROR(100*AY5/'Projection_Base-case'!U6,0)</f>
        <v>0</v>
      </c>
      <c r="BB5" s="358">
        <f>IF(AC5="",IFERROR('Projection_Base-case'!W6-W5,0),0)</f>
        <v>0</v>
      </c>
      <c r="BC5" s="359">
        <f t="shared" ref="BC5:BC36" si="8">IFERROR(BB5*C5,0)</f>
        <v>0</v>
      </c>
      <c r="BD5" s="359">
        <f>IFERROR(100*BB5/'Projection_Base-case'!W6,0)</f>
        <v>0</v>
      </c>
      <c r="BE5" s="358">
        <f>IF(AC5="",IFERROR('Projection_Base-case'!Y6-Y5,0),0)</f>
        <v>0</v>
      </c>
      <c r="BF5" s="359">
        <f t="shared" ref="BF5:BF36" si="9">IFERROR(BE5*C5,0)</f>
        <v>0</v>
      </c>
      <c r="BG5" s="359">
        <f>IFERROR(100*BE5/'Projection_Base-case'!Y6,0)</f>
        <v>0</v>
      </c>
      <c r="BH5" s="359">
        <f t="shared" ref="BH5:BH36" si="10">IFERROR(AB5/AZ5,0)</f>
        <v>0</v>
      </c>
      <c r="BI5" s="360">
        <f t="shared" ref="BI5:BI36" si="11">IFERROR(AB5/AE5,0)</f>
        <v>0</v>
      </c>
    </row>
    <row r="6" spans="1:61" ht="15" customHeight="1">
      <c r="A6" s="205">
        <v>2</v>
      </c>
      <c r="B6" s="347">
        <f>IF('Projection_Base-case'!B7&lt;&gt;"",'Projection_Base-case'!B7,0)</f>
        <v>0</v>
      </c>
      <c r="C6" s="347">
        <f>IF('Projection_Base-case'!C7&lt;&gt;"",'Projection_Base-case'!C7,0)</f>
        <v>0</v>
      </c>
      <c r="D6" s="365">
        <f>IF('Projection_Base-case'!D7&lt;&gt;"",'Projection_Base-case'!D7,0)</f>
        <v>0</v>
      </c>
      <c r="E6" s="376"/>
      <c r="F6" s="366" t="str">
        <f t="shared" ref="F6:F69" si="12">E6&amp;D6</f>
        <v>0</v>
      </c>
      <c r="G6" s="241" t="str">
        <f>IF(F6="Scenario1PBT1",'Medium retrofit'!$E$6,IF(F6="Scenario2PBT1",'Medium retrofit'!$F$6,IF(F6="Scenario3PBT1",'Medium retrofit'!$G$6,"")))&amp;IF(F6="Scenario1PBT2",'Medium retrofit'!$H$6,IF(F6="Scenario2PBT2",'Medium retrofit'!$I$6,IF(F6="Scenario3PBT2",'Medium retrofit'!$J$6,"")))&amp;IF(F6="Scenario1PBT3",'Medium retrofit'!$K$6,IF(F6="Scenario2PBT3",'Medium retrofit'!$L$6,IF(F6="Scenario3PBT3",'Medium retrofit'!$M$6,"")))&amp;IF(F6="Scenario1PBT4",'Medium retrofit'!$N$6,IF(F6="Scenario2PBT4",'Medium retrofit'!$O$6,IF(F6="Scenario3PBT4",'Medium retrofit'!$P$6,"")))&amp;IF(F6="Scenario1PBT5",'Medium retrofit'!$Q$6,IF(F6="Scenario2PBT5",'Medium retrofit'!$R$6,IF(F6="Scenario3PBT5",'Medium retrofit'!$S$6,"")))&amp;IF(F6="Scenario1PBT6",'Medium retrofit'!$T$6,IF(F6="Scenario2PBT6",'Medium retrofit'!$U$6,IF(F6="Scenario3PBT6",'Medium retrofit'!$V$6,"")))&amp;IF(F6="Scenario1PBT7",'Medium retrofit'!$W$6,IF(F6="Scenario2PBT7",'Medium retrofit'!$X$6,IF(F6="Scenario3PBT7",'Medium retrofit'!$Y$6,"")))&amp;IF(F6="Scenario1PBT8",'Medium retrofit'!$Z$6,IF(F6="Scenario2PBT8",'Medium retrofit'!$AA$6,IF(F6="Scenario3PBT8",'Medium retrofit'!$AB$6,"")))&amp;IF(F6="Scenario1PBT9",'Medium retrofit'!$AC$6,IF(F6="Scenario2PBT9",'Medium retrofit'!$AD$6,IF(F6="Scenario3PBT9",'Medium retrofit'!$AE$6,"")))&amp;IF(F6="Scenario1PBT10",'Medium retrofit'!$AF$6,IF(F6="Scenario2PBT10",'Medium retrofit'!$AG$6,IF(F6="Scenario3PBT10",'Medium retrofit'!$AH$6,"")))&amp;IF(F6="Scenario1PBT11",'Medium retrofit'!$AI$6,IF(F6="Scenario2PBT11",'Medium retrofit'!$AJ$6,IF(F6="Scenario3PBT11",'Medium retrofit'!$AK$6,"")))&amp;IF(F6="Scenario1PBT12",'Medium retrofit'!$AL$6,IF(F6="Scenario2PBT12",'Medium retrofit'!$AM$6,IF(F6="Scenario3PBT12",'Medium retrofit'!$AN$6,"")))&amp;IF(F6="Scenario1PBT13",'Medium retrofit'!$AO$6,IF(F6="Scenario2PBT13",'Medium retrofit'!$AP$6,IF(F6="Scenario3PBT13",'Medium retrofit'!$AQ$6,"")))&amp;IF(F6="Scenario1PBT14",'Medium retrofit'!$AR$6,IF(F6="Scenario2PBT14",'Medium retrofit'!$AS$6,IF(F6="Scenario3PBT14",'Medium retrofit'!$AT$6,"")))&amp;IF(F6="Scenario1PBT15",'Medium retrofit'!$AU$6,IF(F6="Scenario2PBT15",'Medium retrofit'!$AV$6,IF(F6="Scenario3PBT15",'Medium retrofit'!$AW$6,"")))</f>
        <v/>
      </c>
      <c r="H6" s="123">
        <f t="shared" ref="H6:H69" si="13">IFERROR(G6*C6,0)</f>
        <v>0</v>
      </c>
      <c r="I6" s="239" t="str">
        <f>IF(F6="Scenario1PBT1",'Medium retrofit'!$E$16,IF(F6="Scenario2PBT1",'Medium retrofit'!$F$16,IF(F6="Scenario3PBT1",'Medium retrofit'!$G$16,"")))&amp;IF(F6="Scenario1PBT2",'Medium retrofit'!$H$16,IF(F6="Scenario2PBT2",'Medium retrofit'!$I$16,IF(F6="Scenario3PBT2",'Medium retrofit'!$J$16,"")))&amp;IF(F6="Scenario1PBT3",'Medium retrofit'!$K$16,IF(F6="Scenario2PBT3",'Medium retrofit'!$L$16,IF(F6="Scenario3PBT3",'Medium retrofit'!$M$16,"")))&amp;IF(F6="Scenario1PBT4",'Medium retrofit'!$N$16,IF(F6="Scenario2PBT4",'Medium retrofit'!$O$16,IF(F6="Scenario3PBT4",'Medium retrofit'!$P$16,"")))&amp;IF(F6="Scenario1PBT5",'Medium retrofit'!$Q$16,IF(F6="Scenario2PBT5",'Medium retrofit'!$R$16,IF(F6="Scenario3PBT5",'Medium retrofit'!$S$16,"")))&amp;IF(F6="Scenario1PBT6",'Medium retrofit'!$T$16,IF(F6="Scenario2PBT6",'Medium retrofit'!$U$16,IF(F6="Scenario3PBT6",'Medium retrofit'!$V$16,"")))&amp;IF(F6="Scenario1PBT7",'Medium retrofit'!$W$16,IF(F6="Scenario2PBT7",'Medium retrofit'!$X$16,IF(F6="Scenario3PBT7",'Medium retrofit'!$Y$16,"")))&amp;IF(F6="Scenario1PBT8",'Medium retrofit'!$Z$16,IF(F6="Scenario2PBT8",'Medium retrofit'!$AA$16,IF(F6="Scenario3PBT8",'Medium retrofit'!$AB$16,"")))&amp;IF(F6="Scenario1PBT9",'Medium retrofit'!$AC$16,IF(F6="Scenario2PBT9",'Medium retrofit'!$AD$16,IF(F6="Scenario3PBT9",'Medium retrofit'!$AE$16,"")))&amp;IF(F6="Scenario1PBT10",'Medium retrofit'!$AF$16,IF(F6="Scenario2PBT10",'Medium retrofit'!$AG$16,IF(F6="Scenario3PBT10",'Medium retrofit'!$AH$16,"")))&amp;IF(F6="Scenario1PBT11",'Medium retrofit'!$AI$16,IF(F6="Scenario2PBT11",'Medium retrofit'!$AJ$16,IF(F6="Scenario3PBT11",'Medium retrofit'!$AK$16,"")))&amp;IF(F6="Scenario1PBT12",'Medium retrofit'!$AL$16,IF(F6="Scenario2PBT12",'Medium retrofit'!$AM$16,IF(F6="Scenario3PBT12",'Medium retrofit'!$AN$16,"")))&amp;IF(F6="Scenario1PBT13",'Medium retrofit'!$AO$16,IF(F6="Scenario2PBT13",'Medium retrofit'!$AP$16,IF(F6="Scenario3PBT13",'Medium retrofit'!$AQ$16,"")))&amp;IF(F6="Scenario1PBT14",'Medium retrofit'!$AR$16,IF(F6="Scenario2PBT14",'Medium retrofit'!$AS$16,IF(F6="Scenario3PBT14",'Medium retrofit'!$AT$16,"")))&amp;IF(F6="Scenario1PBT15",'Medium retrofit'!$AU$16,IF(F6="Scenario2PBT15",'Medium retrofit'!$AV$16,IF(F6="Scenario3PBT15",'Medium retrofit'!$AW$16,"")))</f>
        <v/>
      </c>
      <c r="J6" s="123">
        <f t="shared" ref="J6:J69" si="14">IFERROR(I6*C6,0)</f>
        <v>0</v>
      </c>
      <c r="K6" s="123" t="str">
        <f>IF(F6="Scenario1PBT1",'Medium retrofit'!$E$18,IF(F6="Scenario2PBT1",'Medium retrofit'!$F$18,IF(F6="Scenario3PBT1",'Medium retrofit'!$G$18,"")))&amp;IF(F6="Scenario1PBT2",'Medium retrofit'!$H$18,IF(F6="Scenario2PBT2",'Medium retrofit'!$I$18,IF(F6="Scenario3PBT2",'Medium retrofit'!$J$18,"")))&amp;IF(F6="Scenario1PBT3",'Medium retrofit'!$K$18,IF(F6="Scenario2PBT3",'Medium retrofit'!$L$18,IF(F6="Scenario3PBT3",'Medium retrofit'!$M$18,"")))&amp;IF(F6="Scenario1PBT4",'Medium retrofit'!$N$18,IF(F6="Scenario2PBT4",'Medium retrofit'!$O$18,IF(F6="Scenario3PBT4",'Medium retrofit'!$P$18,"")))&amp;IF(F6="Scenario1PBT5",'Medium retrofit'!$Q$18,IF(F6="Scenario2PBT5",'Medium retrofit'!$R$18,IF(F6="Scenario3PBT5",'Medium retrofit'!$S$18,"")))&amp;IF(F6="Scenario1PBT6",'Medium retrofit'!$T$18,IF(F6="Scenario2PBT6",'Medium retrofit'!$U$18,IF(F6="Scenario3PBT6",'Medium retrofit'!$V$18,"")))&amp;IF(F6="Scenario1PBT7",'Medium retrofit'!$W$18,IF(F6="Scenario2PBT7",'Medium retrofit'!$X$18,IF(F6="Scenario3PBT7",'Medium retrofit'!$Y$18,"")))&amp;IF(F6="Scenario1PBT8",'Medium retrofit'!$Z$18,IF(F6="Scenario2PBT8",'Medium retrofit'!$AA$18,IF(F6="Scenario3PBT8",'Medium retrofit'!$AB$18,"")))&amp;IF(F6="Scenario1PBT9",'Medium retrofit'!$AC$18,IF(F6="Scenario2PBT9",'Medium retrofit'!$AD$18,IF(F6="Scenario3PBT9",'Medium retrofit'!$AE$18,"")))&amp;IF(F6="Scenario1PBT10",'Medium retrofit'!$AF$18,IF(F6="Scenario2PBT10",'Medium retrofit'!$AG$18,IF(F6="Scenario3PBT10",'Medium retrofit'!$AH$18,"")))&amp;IF(F6="Scenario1PBT11",'Medium retrofit'!$AI$18,IF(F6="Scenario2PBT11",'Medium retrofit'!$AJ$18,IF(F6="Scenario3PBT11",'Medium retrofit'!$AK$18,"")))&amp;IF(F6="Scenario1PBT12",'Medium retrofit'!$AL$18,IF(F6="Scenario2PBT12",'Medium retrofit'!$AM$18,IF(F6="Scenario3PBT12",'Medium retrofit'!$AN$18,"")))&amp;IF(F6="Scenario1PBT13",'Medium retrofit'!$AO$18,IF(F6="Scenario2PBT13",'Medium retrofit'!$AP$18,IF(F6="Scenario3PBT13",'Medium retrofit'!$AQ$18,"")))&amp;IF(F6="Scenario1PBT14",'Medium retrofit'!$AR$18,IF(F6="Scenario2PBT14",'Medium retrofit'!$AS$18,IF(F6="Scenario3PBT14",'Medium retrofit'!$AT$18,"")))&amp;IF(F6="Scenario1PBT15",'Medium retrofit'!$AU$18,IF(F6="Scenario2PBT15",'Medium retrofit'!$AV$18,IF(F6="Scenario3PBT15",'Medium retrofit'!$AW$18,"")))</f>
        <v/>
      </c>
      <c r="L6" s="123">
        <f t="shared" ref="L6:L69" si="15">IFERROR(K6*C6,0)</f>
        <v>0</v>
      </c>
      <c r="M6" s="123" t="str">
        <f>IF(F6="Scenario1PBT1",'Medium retrofit'!$E$20,IF(F6="Scenario2PBT1",'Medium retrofit'!$F$20,IF(F6="Scenario3PBT1",'Medium retrofit'!$G$20,"")))&amp;IF(F6="Scenario1PBT2",'Medium retrofit'!$H$20,IF(F6="Scenario2PBT2",'Medium retrofit'!$I$20,IF(F6="Scenario3PBT2",'Medium retrofit'!$J$20,"")))&amp;IF(F6="Scenario1PBT3",'Medium retrofit'!$K$20,IF(F6="Scenario2PBT3",'Medium retrofit'!$L$20,IF(F6="Scenario3PBT3",'Medium retrofit'!$M$20,"")))&amp;IF(F6="Scenario1PBT4",'Medium retrofit'!$N$20,IF(F6="Scenario2PBT4",'Medium retrofit'!$O$20,IF(F6="Scenario3PBT4",'Medium retrofit'!$P$20,"")))&amp;IF(F6="Scenario1PBT5",'Medium retrofit'!$Q$20,IF(F6="Scenario2PBT5",'Medium retrofit'!$R$20,IF(F6="Scenario3PBT5",'Medium retrofit'!$S$20,"")))&amp;IF(F6="Scenario1PBT6",'Medium retrofit'!$T$20,IF(F6="Scenario2PBT6",'Medium retrofit'!$U$20,IF(F6="Scenario3PBT6",'Medium retrofit'!$V$20,"")))&amp;IF(F6="Scenario1PBT7",'Medium retrofit'!$W$20,IF(F6="Scenario2PBT7",'Medium retrofit'!$X$20,IF(F6="Scenario3PBT7",'Medium retrofit'!$Y$20,"")))&amp;IF(F6="Scenario1PBT8",'Medium retrofit'!$Z$20,IF(F6="Scenario2PBT8",'Medium retrofit'!$AA$20,IF(F6="Scenario3PBT8",'Medium retrofit'!$AB$20,"")))&amp;IF(F6="Scenario1PBT9",'Medium retrofit'!$AC$20,IF(F6="Scenario2PBT9",'Medium retrofit'!$AD$20,IF(F6="Scenario3PBT9",'Medium retrofit'!$AE$20,"")))&amp;IF(F6="Scenario1PBT10",'Medium retrofit'!$AF$20,IF(F6="Scenario2PBT10",'Medium retrofit'!$AG$20,IF(F6="Scenario3PBT10",'Medium retrofit'!$AH$20,"")))&amp;IF(F6="Scenario1PBT11",'Medium retrofit'!$AI$20,IF(F6="Scenario2PBT11",'Medium retrofit'!$AJ$20,IF(F6="Scenario3PBT11",'Medium retrofit'!$AK$20,"")))&amp;IF(F6="Scenario1PBT12",'Medium retrofit'!$AL$20,IF(F6="Scenario2PBT12",'Medium retrofit'!$AM$20,IF(F6="Scenario3PBT12",'Medium retrofit'!$AN$20,"")))&amp;IF(F6="Scenario1PBT13",'Medium retrofit'!$AO$20,IF(F6="Scenario2PBT13",'Medium retrofit'!$AP$20,IF(F6="Scenario3PBT13",'Medium retrofit'!$AQ$20,"")))&amp;IF(F6="Scenario1PBT14",'Medium retrofit'!$AR$20,IF(F6="Scenario2PBT14",'Medium retrofit'!$AS$20,IF(F6="Scenario3PBT14",'Medium retrofit'!$AT$20,"")))&amp;IF(F6="Scenario1PBT15",'Medium retrofit'!$AU$20,IF(F6="Scenario2PBT15",'Medium retrofit'!$AV$20,IF(F6="Scenario3PBT15",'Medium retrofit'!$AW$20,"")))</f>
        <v/>
      </c>
      <c r="N6" s="124">
        <f t="shared" ref="N6:N69" si="16">IFERROR(M6*C6,0)</f>
        <v>0</v>
      </c>
      <c r="O6" s="245" t="str">
        <f>IF(F6="Scenario1PBT1",'Medium retrofit'!$E$23,IF(F6="Scenario2PBT1",'Medium retrofit'!$F$23,IF(F6="Scenario3PBT1",'Medium retrofit'!$G$23,"")))&amp;IF(F6="Scenario1PBT2",'Medium retrofit'!$H$23,IF(F6="Scenario2PBT2",'Medium retrofit'!$I$23,IF(F6="Scenario3PBT2",'Medium retrofit'!$J$23,"")))&amp;IF(F6="Scenario1PBT3",'Medium retrofit'!$K$23,IF(F6="Scenario2PBT3",'Medium retrofit'!$L$23,IF(F6="Scenario3PBT3",'Medium retrofit'!$M$23,"")))&amp;IF(F6="Scenario1PBT4",'Medium retrofit'!$N$23,IF(F6="Scenario2PBT4",'Medium retrofit'!$O$23,IF(F6="Scenario3PBT4",'Medium retrofit'!$P$23,"")))&amp;IF(F6="Scenario1PBT5",'Medium retrofit'!$Q$23,IF(F6="Scenario2PBT5",'Medium retrofit'!$R$23,IF(F6="Scenario3PBT5",'Medium retrofit'!$S$23,"")))&amp;IF(F6="Scenario1PBT6",'Medium retrofit'!$T$23,IF(F6="Scenario2PBT6",'Medium retrofit'!$U$23,IF(F6="Scenario3PBT6",'Medium retrofit'!$V$23,"")))&amp;IF(F6="Scenario1PBT7",'Medium retrofit'!$W$23,IF(F6="Scenario2PBT7",'Medium retrofit'!$X$23,IF(F6="Scenario3PBT7",'Medium retrofit'!$Y$23,"")))&amp;IF(F6="Scenario1PBT8",'Medium retrofit'!$Z$23,IF(F6="Scenario2PBT8",'Medium retrofit'!$AA$23,IF(F6="Scenario3PBT8",'Medium retrofit'!$AB$23,"")))&amp;IF(F6="Scenario1PBT9",'Medium retrofit'!$AC$23,IF(F6="Scenario2PBT9",'Medium retrofit'!$AD$23,IF(F6="Scenario3PBT9",'Medium retrofit'!$AE$23,"")))&amp;IF(F6="Scenario1PBT10",'Medium retrofit'!$AF$23,IF(F6="Scenario2PBT10",'Medium retrofit'!$AG$23,IF(F6="Scenario3PBT10",'Medium retrofit'!$AH$23,"")))&amp;IF(F6="Scenario1PBT11",'Medium retrofit'!$AI$23,IF(F6="Scenario2PBT11",'Medium retrofit'!$AJ$23,IF(F6="Scenario3PBT11",'Medium retrofit'!$AK$23,"")))&amp;IF(F6="Scenario1PBT12",'Medium retrofit'!$AL$23,IF(F6="Scenario2PBT12",'Medium retrofit'!$AM$23,IF(F6="Scenario3PBT12",'Medium retrofit'!$AN$23,"")))&amp;IF(F6="Scenario1PBT13",'Medium retrofit'!$AO$23,IF(F6="Scenario2PBT13",'Medium retrofit'!$AP$23,IF(F6="Scenario3PBT13",'Medium retrofit'!$AQ$23,"")))&amp;IF(F6="Scenario1PBT14",'Medium retrofit'!$AR$23,IF(F6="Scenario2PBT14",'Medium retrofit'!$AS$23,IF(F6="Scenario3PBT14",'Medium retrofit'!$AT$23,"")))&amp;IF(F6="Scenario1PBT15",'Medium retrofit'!$AU$23,IF(F6="Scenario2PBT15",'Medium retrofit'!$AV$23,IF(F6="Scenario3PBT15",'Medium retrofit'!$AW$23,"")))</f>
        <v/>
      </c>
      <c r="P6" s="123">
        <f t="shared" ref="P6:P69" si="17">IFERROR(O6*C6,0)</f>
        <v>0</v>
      </c>
      <c r="Q6" s="123" t="str">
        <f>IF(F6="Scenario1PBT1",'Medium retrofit'!$E$25,IF(F6="Scenario2PBT1",'Medium retrofit'!$F$25,IF(F6="Scenario3PBT1",'Medium retrofit'!$G$25,"")))&amp;IF(F6="Scenario1PBT2",'Medium retrofit'!$H$25,IF(F6="Scenario2PBT2",'Medium retrofit'!$I$25,IF(F6="Scenario3PBT2",'Medium retrofit'!$J$25,"")))&amp;IF(F6="Scenario1PBT3",'Medium retrofit'!$K$25,IF(F6="Scenario2PBT3",'Medium retrofit'!$L$25,IF(F6="Scenario3PBT3",'Medium retrofit'!$M$25,"")))&amp;IF(F6="Scenario1PBT4",'Medium retrofit'!$N$25,IF(F6="Scenario2PBT4",'Medium retrofit'!$O$25,IF(F6="Scenario3PBT4",'Medium retrofit'!$P$25,"")))&amp;IF(F6="Scenario1PBT5",'Medium retrofit'!$Q$25,IF(F6="Scenario2PBT5",'Medium retrofit'!$R$25,IF(F6="Scenario3PBT5",'Medium retrofit'!$S$25,"")))&amp;IF(F6="Scenario1PBT6",'Medium retrofit'!$T$25,IF(F6="Scenario2PBT6",'Medium retrofit'!$U$25,IF(F6="Scenario3PBT6",'Medium retrofit'!$V$25,"")))&amp;IF(F6="Scenario1PBT7",'Medium retrofit'!$W$25,IF(F6="Scenario2PBT7",'Medium retrofit'!$X$25,IF(F6="Scenario3PBT7",'Medium retrofit'!$Y$25,"")))&amp;IF(F6="Scenario1PBT8",'Medium retrofit'!$Z$25,IF(F6="Scenario2PBT8",'Medium retrofit'!$AA$25,IF(F6="Scenario3PBT8",'Medium retrofit'!$AB$25,"")))&amp;IF(F6="Scenario1PBT9",'Medium retrofit'!$AC$25,IF(F6="Scenario2PBT9",'Medium retrofit'!$AD$25,IF(F6="Scenario3PBT9",'Medium retrofit'!$AE$25,"")))&amp;IF(F6="Scenario1PBT10",'Medium retrofit'!$AF$25,IF(F6="Scenario2PBT10",'Medium retrofit'!$AG$25,IF(F6="Scenario3PBT10",'Medium retrofit'!$AH$25,"")))&amp;IF(F6="Scenario1PBT11",'Medium retrofit'!$AI$25,IF(F6="Scenario2PBT11",'Medium retrofit'!$AJ$25,IF(F6="Scenario3PBT11",'Medium retrofit'!$AK$25,"")))&amp;IF(F6="Scenario1PBT12",'Medium retrofit'!$AL$25,IF(F6="Scenario2PBT12",'Medium retrofit'!$AM$25,IF(F6="Scenario3PBT12",'Medium retrofit'!$AN$25,"")))&amp;IF(F6="Scenario1PBT13",'Medium retrofit'!$AO$25,IF(F6="Scenario2PBT13",'Medium retrofit'!$AP$25,IF(F6="Scenario3PBT13",'Medium retrofit'!$AQ$25,"")))&amp;IF(F6="Scenario1PBT14",'Medium retrofit'!$AR$25,IF(F6="Scenario2PBT14",'Medium retrofit'!$AS$25,IF(F6="Scenario3PBT14",'Medium retrofit'!$AT$25,"")))&amp;IF(F6="Scenario1PBT15",'Medium retrofit'!$AU$25,IF(F6="Scenario2PBT15",'Medium retrofit'!$AV$25,IF(F6="Scenario3PBT15",'Medium retrofit'!$AW$25,"")))</f>
        <v/>
      </c>
      <c r="R6" s="123">
        <f t="shared" ref="R6:R69" si="18">IFERROR(Q6*C6,0)</f>
        <v>0</v>
      </c>
      <c r="S6" s="123" t="str">
        <f>IF(F6="Scenario1PBT1",'Medium retrofit'!$E$27,IF(F6="Scenario2PBT1",'Medium retrofit'!$F$27,IF(F6="Scenario3PBT1",'Medium retrofit'!$G$27,"")))&amp;IF(F6="Scenario1PBT2",'Medium retrofit'!$H$27,IF(F6="Scenario2PBT2",'Medium retrofit'!$I$27,IF(F6="Scenario3PBT2",'Medium retrofit'!$J$27,"")))&amp;IF(F6="Scenario1PBT3",'Medium retrofit'!$K$27,IF(F6="Scenario2PBT3",'Medium retrofit'!$L$27,IF(F6="Scenario3PBT3",'Medium retrofit'!$M$27,"")))&amp;IF(F6="Scenario1PBT4",'Medium retrofit'!$N$27,IF(F6="Scenario2PBT4",'Medium retrofit'!$O$27,IF(F6="Scenario3PBT4",'Medium retrofit'!$P$27,"")))&amp;IF(F6="Scenario1PBT5",'Medium retrofit'!$Q$27,IF(F6="Scenario2PBT5",'Medium retrofit'!$R$27,IF(F6="Scenario3PBT5",'Medium retrofit'!$S$27,"")))&amp;IF(F6="Scenario1PBT6",'Medium retrofit'!$T$27,IF(F6="Scenario2PBT6",'Medium retrofit'!$U$27,IF(F6="Scenario3PBT6",'Medium retrofit'!$V$27,"")))&amp;IF(F6="Scenario1PBT7",'Medium retrofit'!$W$27,IF(F6="Scenario2PBT7",'Medium retrofit'!$X$27,IF(F6="Scenario3PBT7",'Medium retrofit'!$Y$27,"")))&amp;IF(F6="Scenario1PBT8",'Medium retrofit'!$Z$27,IF(F6="Scenario2PBT8",'Medium retrofit'!$AA$27,IF(F6="Scenario3PBT8",'Medium retrofit'!$AB$27,"")))&amp;IF(F6="Scenario1PBT9",'Medium retrofit'!$AC$27,IF(F6="Scenario2PBT9",'Medium retrofit'!$AD$27,IF(F6="Scenario3PBT9",'Medium retrofit'!$AE$27,"")))&amp;IF(F6="Scenario1PBT10",'Medium retrofit'!$AF$27,IF(F6="Scenario2PBT10",'Medium retrofit'!$AG$27,IF(F6="Scenario3PBT10",'Medium retrofit'!$AH$27,"")))&amp;IF(F6="Scenario1PBT11",'Medium retrofit'!$AI$27,IF(F6="Scenario2PBT11",'Medium retrofit'!$AJ$27,IF(F6="Scenario3PBT11",'Medium retrofit'!$AK$27,"")))&amp;IF(F6="Scenario1PBT12",'Medium retrofit'!$AL$27,IF(F6="Scenario2PBT12",'Medium retrofit'!$AM$27,IF(F6="Scenario3PBT12",'Medium retrofit'!$AN$27,"")))&amp;IF(F6="Scenario1PBT13",'Medium retrofit'!$AO$27,IF(F6="Scenario2PBT13",'Medium retrofit'!$AP$27,IF(F6="Scenario3PBT13",'Medium retrofit'!$AQ$27,"")))&amp;IF(F6="Scenario1PBT14",'Medium retrofit'!$AR$27,IF(F6="Scenario2PBT14",'Medium retrofit'!$AS$27,IF(F6="Scenario3PBT14",'Medium retrofit'!$AT$27,"")))&amp;IF(F6="Scenario1PBT15",'Medium retrofit'!$AU$27,IF(F6="Scenario2PBT15",'Medium retrofit'!$AV$27,IF(F6="Scenario3PBT15",'Medium retrofit'!$AW$27,"")))</f>
        <v/>
      </c>
      <c r="T6" s="246">
        <f t="shared" ref="T6:T69" si="19">IFERROR(S6*C6,0)</f>
        <v>0</v>
      </c>
      <c r="U6" s="245" t="str">
        <f>IF(F6="Scenario1PBT1",'Medium retrofit'!$E$38,IF(F6="Scenario2PBT1",'Medium retrofit'!$F$38,IF(F6="Scenario3PBT1",'Medium retrofit'!$G$38,"")))&amp;IF(F6="Scenario1PBT2",'Medium retrofit'!$H$38,IF(F6="Scenario2PBT2",'Medium retrofit'!$I$38,IF(F6="Scenario3PBT2",'Medium retrofit'!$J$38,"")))&amp;IF(F6="Scenario1PBT3",'Medium retrofit'!$K$38,IF(F6="Scenario2PBT3",'Medium retrofit'!$L$38,IF(F6="Scenario3PBT3",'Medium retrofit'!$M$38,"")))&amp;IF(F6="Scenario1PBT4",'Medium retrofit'!$N$38,IF(F6="Scenario2PBT4",'Medium retrofit'!$O$38,IF(F6="Scenario3PBT4",'Medium retrofit'!$P$38,"")))&amp;IF(F6="Scenario1PBT5",'Medium retrofit'!$Q$38,IF(F6="Scenario2PBT5",'Medium retrofit'!$R$38,IF(F6="Scenario3PBT5",'Medium retrofit'!$S$38,"")))&amp;IF(F6="Scenario1PBT6",'Medium retrofit'!$T$38,IF(F6="Scenario2PBT6",'Medium retrofit'!$U$38,IF(F6="Scenario3PBT6",'Medium retrofit'!$V$38,"")))&amp;IF(F6="Scenario1PBT7",'Medium retrofit'!$W$38,IF(F6="Scenario2PBT7",'Medium retrofit'!$X$38,IF(F6="Scenario3PBT7",'Medium retrofit'!$Y$38,"")))&amp;IF(F6="Scenario1PBT8",'Medium retrofit'!$Z$38,IF(F6="Scenario2PBT8",'Medium retrofit'!$AA$38,IF(F6="Scenario3PBT8",'Medium retrofit'!$AB$38,"")))&amp;IF(F6="Scenario1PBT9",'Medium retrofit'!$AC$38,IF(F6="Scenario2PBT9",'Medium retrofit'!$AD$38,IF(F6="Scenario3PBT9",'Medium retrofit'!$AE$38,"")))&amp;IF(F6="Scenario1PBT10",'Medium retrofit'!$AF$38,IF(F6="Scenario2PBT10",'Medium retrofit'!$AG$38,IF(F6="Scenario3PBT10",'Medium retrofit'!$AH$38,"")))&amp;IF(F6="Scenario1PBT11",'Medium retrofit'!$AI$38,IF(F6="Scenario2PBT11",'Medium retrofit'!$AJ$38,IF(F6="Scenario3PBT11",'Medium retrofit'!$AK$38,"")))&amp;IF(F6="Scenario1PBT12",'Medium retrofit'!$AL$38,IF(F6="Scenario2PBT12",'Medium retrofit'!$AM$38,IF(F6="Scenario3PBT12",'Medium retrofit'!$AN$38,"")))&amp;IF(F6="Scenario1PBT13",'Medium retrofit'!$AO$38,IF(F6="Scenario2PBT13",'Medium retrofit'!$AP$38,IF(F6="Scenario3PBT13",'Medium retrofit'!$AQ$38,"")))&amp;IF(F6="Scenario1PBT14",'Medium retrofit'!$AR$38,IF(F6="Scenario2PBT14",'Medium retrofit'!$AS$38,IF(F6="Scenario3PBT14",'Medium retrofit'!$AT$38,"")))&amp;IF(F6="Scenario1PBT15",'Medium retrofit'!$AU$38,IF(F6="Scenario2PBT15",'Medium retrofit'!$AV$38,IF(F6="Scenario3PBT15",'Medium retrofit'!$AW$38,"")))</f>
        <v/>
      </c>
      <c r="V6" s="123">
        <f t="shared" ref="V6:V69" si="20">IFERROR(U6*C6,0)</f>
        <v>0</v>
      </c>
      <c r="W6" s="123" t="str">
        <f>IF(F6="Scenario1PBT1",'Medium retrofit'!$E$40,IF(F6="Scenario2PBT1",'Medium retrofit'!$F$40,IF(F6="Scenario3PBT1",'Medium retrofit'!$G$40,"")))&amp;IF(F6="Scenario1PBT2",'Medium retrofit'!$H$40,IF(F6="Scenario2PBT2",'Medium retrofit'!$I$40,IF(F6="Scenario3PBT2",'Medium retrofit'!$J$40,"")))&amp;IF(F6="Scenario1PBT3",'Medium retrofit'!$K$40,IF(F6="Scenario2PBT3",'Medium retrofit'!$L$40,IF(F6="Scenario3PBT3",'Medium retrofit'!$M$40,"")))&amp;IF(F6="Scenario1PBT4",'Medium retrofit'!$N$40,IF(F6="Scenario2PBT4",'Medium retrofit'!$O$40,IF(F6="Scenario3PBT4",'Medium retrofit'!$P$40,"")))&amp;IF(F6="Scenario1PBT5",'Medium retrofit'!$Q$40,IF(F6="Scenario2PBT5",'Medium retrofit'!$R$40,IF(F6="Scenario3PBT5",'Medium retrofit'!$S$40,"")))&amp;IF(F6="Scenario1PBT6",'Medium retrofit'!$T$40,IF(F6="Scenario2PBT6",'Medium retrofit'!$U$40,IF(F6="Scenario3PBT6",'Medium retrofit'!$V$40,"")))&amp;IF(F6="Scenario1PBT7",'Medium retrofit'!$W$40,IF(F6="Scenario2PBT7",'Medium retrofit'!$X$40,IF(F6="Scenario3PBT7",'Medium retrofit'!$Y$40,"")))&amp;IF(F6="Scenario1PBT8",'Medium retrofit'!$Z$40,IF(F6="Scenario2PBT8",'Medium retrofit'!$AA$40,IF(F6="Scenario3PBT8",'Medium retrofit'!$AB$40,"")))&amp;IF(F6="Scenario1PBT9",'Medium retrofit'!$AC$40,IF(F6="Scenario2PBT9",'Medium retrofit'!$AD$40,IF(F6="Scenario3PBT9",'Medium retrofit'!$AE$40,"")))&amp;IF(F6="Scenario1PBT10",'Medium retrofit'!$AF$40,IF(F6="Scenario2PBT10",'Medium retrofit'!$AG$40,IF(F6="Scenario3PBT10",'Medium retrofit'!$AH$40,"")))&amp;IF(F6="Scenario1PBT11",'Medium retrofit'!$AI$40,IF(F6="Scenario2PBT11",'Medium retrofit'!$AJ$40,IF(F6="Scenario3PBT11",'Medium retrofit'!$AK$40,"")))&amp;IF(F6="Scenario1PBT12",'Medium retrofit'!$AL$40,IF(F6="Scenario2PBT12",'Medium retrofit'!$AM$40,IF(F6="Scenario3PBT12",'Medium retrofit'!$AN$40,"")))&amp;IF(F6="Scenario1PBT13",'Medium retrofit'!$AO$40,IF(F6="Scenario2PBT13",'Medium retrofit'!$AP$40,IF(F6="Scenario3PBT13",'Medium retrofit'!$AQ$40,"")))&amp;IF(F6="Scenario1PBT14",'Medium retrofit'!$AR$40,IF(F6="Scenario2PBT14",'Medium retrofit'!$AS$40,IF(F6="Scenario3PBT14",'Medium retrofit'!$AT$40,"")))&amp;IF(F6="Scenario1PBT15",'Medium retrofit'!$AU$40,IF(F6="Scenario2PBT15",'Medium retrofit'!$AV$40,IF(F6="Scenario3PBT15",'Medium retrofit'!$AW$40,"")))</f>
        <v/>
      </c>
      <c r="X6" s="123">
        <f t="shared" ref="X6:X69" si="21">IFERROR(W6*C6,0)</f>
        <v>0</v>
      </c>
      <c r="Y6" s="123" t="str">
        <f>IF(F6="Scenario1PBT1",'Medium retrofit'!$E$42,IF(F6="Scenario2PBT1",'Medium retrofit'!$F$42,IF(F6="Scenario3PBT1",'Medium retrofit'!$G$42,"")))&amp;IF(F6="Scenario1PBT2",'Medium retrofit'!$H$42,IF(F6="Scenario2PBT2",'Medium retrofit'!$I$42,IF(F6="Scenario3PBT2",'Medium retrofit'!$J$42,"")))&amp;IF(F6="Scenario1PBT3",'Medium retrofit'!$K$42,IF(F6="Scenario2PBT3",'Medium retrofit'!$L$42,IF(F6="Scenario3PBT3",'Medium retrofit'!$M$42,"")))&amp;IF(F6="Scenario1PBT4",'Medium retrofit'!$N$42,IF(F6="Scenario2PBT4",'Medium retrofit'!$O$42,IF(F6="Scenario3PBT4",'Medium retrofit'!$P$42,"")))&amp;IF(F6="Scenario1PBT5",'Medium retrofit'!$Q$42,IF(F6="Scenario2PBT5",'Medium retrofit'!$R$42,IF(F6="Scenario3PBT5",'Medium retrofit'!$S$42,"")))&amp;IF(F6="Scenario1PBT6",'Medium retrofit'!$T$42,IF(F6="Scenario2PBT6",'Medium retrofit'!$U$42,IF(F6="Scenario3PBT6",'Medium retrofit'!$V$42,"")))&amp;IF(F6="Scenario1PBT7",'Medium retrofit'!$W$42,IF(F6="Scenario2PBT7",'Medium retrofit'!$X$42,IF(F6="Scenario3PBT7",'Medium retrofit'!$Y$42,"")))&amp;IF(F6="Scenario1PBT8",'Medium retrofit'!$Z$42,IF(F6="Scenario2PBT8",'Medium retrofit'!$AA$42,IF(F6="Scenario3PBT8",'Medium retrofit'!$AB$42,"")))&amp;IF(F6="Scenario1PBT9",'Medium retrofit'!$AC$42,IF(F6="Scenario2PBT9",'Medium retrofit'!$AD$42,IF(F6="Scenario3PBT9",'Medium retrofit'!$AE$42,"")))&amp;IF(F6="Scenario1PBT10",'Medium retrofit'!$AF$42,IF(F6="Scenario2PBT10",'Medium retrofit'!$AG$42,IF(F6="Scenario3PBT10",'Medium retrofit'!$AH$42,"")))&amp;IF(F6="Scenario1PBT11",'Medium retrofit'!$AI$42,IF(F6="Scenario2PBT11",'Medium retrofit'!$AJ$42,IF(F6="Scenario3PBT11",'Medium retrofit'!$AK$42,"")))&amp;IF(F6="Scenario1PBT12",'Medium retrofit'!$AL$42,IF(F6="Scenario2PBT12",'Medium retrofit'!$AM$42,IF(F6="Scenario3PBT12",'Medium retrofit'!$AN$42,"")))&amp;IF(F6="Scenario1PBT13",'Medium retrofit'!$AO$42,IF(F6="Scenario2PBT13",'Medium retrofit'!$AP$42,IF(F6="Scenario3PBT13",'Medium retrofit'!$AQ$42,"")))&amp;IF(F6="Scenario1PBT14",'Medium retrofit'!$AR$42,IF(F6="Scenario2PBT14",'Medium retrofit'!$AS$42,IF(F6="Scenario3PBT14",'Medium retrofit'!$AT$42,"")))&amp;IF(F6="Scenario1PBT15",'Medium retrofit'!$AU$42,IF(F6="Scenario2PBT15",'Medium retrofit'!$AV$42,IF(F6="Scenario3PBT15",'Medium retrofit'!$AW$42,"")))</f>
        <v/>
      </c>
      <c r="Z6" s="123">
        <f t="shared" ref="Z6:Z69" si="22">IFERROR(Y6*C6,0)</f>
        <v>0</v>
      </c>
      <c r="AA6" s="239" t="str">
        <f>IF(F6="Scenario1PBT1",'Medium retrofit'!$E$101,IF(F6="Scenario2PBT1",'Medium retrofit'!$F$101,IF(F6="Scenario3PBT1",'Medium retrofit'!$G$101,"")))&amp;IF(F6="Scenario1PBT2",'Medium retrofit'!$H$101,IF(F6="Scenario2PBT2",'Medium retrofit'!$I$101,IF(F6="Scenario3PBT2",'Medium retrofit'!$J$101,"")))&amp;IF(F6="Scenario1PBT3",'Medium retrofit'!$K$101,IF(F6="Scenario2PBT3",'Medium retrofit'!$L$101,IF(F6="Scenario3PBT3",'Medium retrofit'!$M$101,"")))&amp;IF(F6="Scenario1PBT4",'Medium retrofit'!$N$101,IF(F6="Scenario2PBT4",'Medium retrofit'!$O$101,IF(F6="Scenario3PBT4",'Medium retrofit'!$P$101,"")))&amp;IF(F6="Scenario1PBT5",'Medium retrofit'!$Q$101,IF(F6="Scenario2PBT5",'Medium retrofit'!$R$101,IF(F6="Scenario3PBT5",'Medium retrofit'!$S$101,"")))&amp;IF(F6="Scenario1PBT6",'Medium retrofit'!$T$101,IF(F6="Scenario2PBT6",'Medium retrofit'!$U$101,IF(F6="Scenario3PBT6",'Medium retrofit'!$V$101,"")))&amp;IF(F6="Scenario1PBT7",'Medium retrofit'!$W$101,IF(F6="Scenario2PBT7",'Medium retrofit'!$X$101,IF(F6="Scenario3PBT7",'Medium retrofit'!$Y$101,"")))&amp;IF(F6="Scenario1PBT8",'Medium retrofit'!$Z$101,IF(F6="Scenario2PBT8",'Medium retrofit'!$AA$101,IF(F6="Scenario3PBT8",'Medium retrofit'!$AB$101,"")))&amp;IF(F6="Scenario1PBT9",'Medium retrofit'!$AC$101,IF(F6="Scenario2PBT9",'Medium retrofit'!$AD$101,IF(F6="Scenario3PBT9",'Medium retrofit'!$AE$101,"")))&amp;IF(F6="Scenario1PBT10",'Medium retrofit'!$AF$101,IF(F6="Scenario2PBT10",'Medium retrofit'!$AG$101,IF(F6="Scenario3PBT10",'Medium retrofit'!$AH$101,"")))&amp;IF(F6="Scenario1PBT11",'Medium retrofit'!$AI$101,IF(F6="Scenario2PBT11",'Medium retrofit'!$AJ$101,IF(F6="Scenario3PBT11",'Medium retrofit'!$AK$101,"")))&amp;IF(F6="Scenario1PBT12",'Medium retrofit'!$AL$101,IF(F6="Scenario2PBT12",'Medium retrofit'!$AM$101,IF(F6="Scenario3PBT12",'Medium retrofit'!$AN$101,"")))&amp;IF(F6="Scenario1PBT13",'Medium retrofit'!$AO$101,IF(F6="Scenario2PBT13",'Medium retrofit'!$AP$101,IF(F6="Scenario3PBT13",'Medium retrofit'!$AQ$101,"")))&amp;IF(F6="Scenario1PBT14",'Medium retrofit'!$AR$101,IF(F6="Scenario2PBT14",'Medium retrofit'!$AS$101,IF(F6="Scenario3PBT14",'Medium retrofit'!$AT$101,"")))&amp;IF(F6="Scenario1PBT15",'Medium retrofit'!$AU$101,IF(F6="Scenario2PBT15",'Medium retrofit'!$AV$101,IF(F6="Scenario3PBT15",'Medium retrofit'!$AW$101,"")))</f>
        <v/>
      </c>
      <c r="AB6" s="242">
        <f t="shared" ref="AB6:AB69" si="23">IFERROR(C6*AA6,0)</f>
        <v>0</v>
      </c>
      <c r="AC6" s="364" t="str">
        <f t="shared" ref="AC6:AC69" si="24">IF(OR(F6="Scenario2PBT4",F6="Scenario3PBT4",F6="Scenario3PBT5",F6="Scenario3PBT6",F6="Scenario2PBT7",F6="Scenario3PBT7",F6="Scenario2PBT8",F6="Scenario3PBT8",F6="Scenario2PBT5",F6="Scenario3PBT10",F6="Scenario2PBT10"),"Non disponible pour cette typologie","")</f>
        <v/>
      </c>
      <c r="AD6" s="353">
        <f>IF(AC6="",IFERROR('Projection_Base-case'!G7-G6,0),0)</f>
        <v>0</v>
      </c>
      <c r="AE6" s="350">
        <f t="shared" si="0"/>
        <v>0</v>
      </c>
      <c r="AF6" s="361">
        <f>IFERROR(100*AD6/'Projection_Base-case'!G7,0)</f>
        <v>0</v>
      </c>
      <c r="AG6" s="352">
        <f>IF(AC6="",IFERROR('Projection_Base-case'!I7-I6,0),0)</f>
        <v>0</v>
      </c>
      <c r="AH6" s="353">
        <f t="shared" si="1"/>
        <v>0</v>
      </c>
      <c r="AI6" s="361">
        <f>IFERROR(100*AG6/'Projection_Base-case'!I7,0)</f>
        <v>0</v>
      </c>
      <c r="AJ6" s="352">
        <f>IF(AC6="",IFERROR('Projection_Base-case'!K7-K6,0),0)</f>
        <v>0</v>
      </c>
      <c r="AK6" s="353">
        <f t="shared" si="2"/>
        <v>0</v>
      </c>
      <c r="AL6" s="361">
        <f>IFERROR(100*AJ6/'Projection_Base-case'!K7,0)</f>
        <v>0</v>
      </c>
      <c r="AM6" s="352">
        <f>-IF(AC6="",IFERROR('Projection_Base-case'!M7-M6,0),0)</f>
        <v>0</v>
      </c>
      <c r="AN6" s="353">
        <f t="shared" si="3"/>
        <v>0</v>
      </c>
      <c r="AO6" s="354">
        <f>IFERROR(IF('Projection_Base-case'!N7&gt;0,100*AN6/'Projection_Base-case'!N7,100*AN6/N6),0)</f>
        <v>0</v>
      </c>
      <c r="AP6" s="355">
        <f>IF(AC6="",IFERROR('Projection_Base-case'!O7-O6,0),0)</f>
        <v>0</v>
      </c>
      <c r="AQ6" s="356">
        <f t="shared" si="4"/>
        <v>0</v>
      </c>
      <c r="AR6" s="356">
        <f>IFERROR(100*AP6/'Projection_Base-case'!O7,0)</f>
        <v>0</v>
      </c>
      <c r="AS6" s="355">
        <f>IF(AC6="",IFERROR('Projection_Base-case'!Q7-Q6,0),0)</f>
        <v>0</v>
      </c>
      <c r="AT6" s="356">
        <f t="shared" si="5"/>
        <v>0</v>
      </c>
      <c r="AU6" s="356">
        <f>IFERROR(100*AS6/'Projection_Base-case'!Q7,0)</f>
        <v>0</v>
      </c>
      <c r="AV6" s="355">
        <f>IF(AC6="",IFERROR('Projection_Base-case'!S7-S6,0),0)</f>
        <v>0</v>
      </c>
      <c r="AW6" s="356">
        <f t="shared" si="6"/>
        <v>0</v>
      </c>
      <c r="AX6" s="357">
        <f>IFERROR(100*AV6/'Projection_Base-case'!S7,0)</f>
        <v>0</v>
      </c>
      <c r="AY6" s="358">
        <f>IF(AC6="",IFERROR('Projection_Base-case'!U7-U6,0),0)</f>
        <v>0</v>
      </c>
      <c r="AZ6" s="359">
        <f t="shared" si="7"/>
        <v>0</v>
      </c>
      <c r="BA6" s="359">
        <f>IFERROR(100*AY6/'Projection_Base-case'!U7,0)</f>
        <v>0</v>
      </c>
      <c r="BB6" s="358">
        <f>IF(AC6="",IFERROR('Projection_Base-case'!W7-W6,0),0)</f>
        <v>0</v>
      </c>
      <c r="BC6" s="359">
        <f t="shared" si="8"/>
        <v>0</v>
      </c>
      <c r="BD6" s="359">
        <f>IFERROR(100*BB6/'Projection_Base-case'!W7,0)</f>
        <v>0</v>
      </c>
      <c r="BE6" s="358">
        <f>IF(AC6="",IFERROR('Projection_Base-case'!Y7-Y6,0),0)</f>
        <v>0</v>
      </c>
      <c r="BF6" s="359">
        <f t="shared" si="9"/>
        <v>0</v>
      </c>
      <c r="BG6" s="359">
        <f>IFERROR(100*BE6/'Projection_Base-case'!Y7,0)</f>
        <v>0</v>
      </c>
      <c r="BH6" s="359">
        <f t="shared" si="10"/>
        <v>0</v>
      </c>
      <c r="BI6" s="360">
        <f t="shared" si="11"/>
        <v>0</v>
      </c>
    </row>
    <row r="7" spans="1:61">
      <c r="A7" s="205">
        <v>3</v>
      </c>
      <c r="B7" s="347">
        <f>IF('Projection_Base-case'!B8&lt;&gt;"",'Projection_Base-case'!B8,0)</f>
        <v>0</v>
      </c>
      <c r="C7" s="347">
        <f>IF('Projection_Base-case'!C8&lt;&gt;"",'Projection_Base-case'!C8,0)</f>
        <v>0</v>
      </c>
      <c r="D7" s="365">
        <f>IF('Projection_Base-case'!D8&lt;&gt;"",'Projection_Base-case'!D8,0)</f>
        <v>0</v>
      </c>
      <c r="E7" s="376"/>
      <c r="F7" s="367" t="str">
        <f t="shared" si="12"/>
        <v>0</v>
      </c>
      <c r="G7" s="241" t="str">
        <f>IF(F7="Scenario1PBT1",'Medium retrofit'!$E$6,IF(F7="Scenario2PBT1",'Medium retrofit'!$F$6,IF(F7="Scenario3PBT1",'Medium retrofit'!$G$6,"")))&amp;IF(F7="Scenario1PBT2",'Medium retrofit'!$H$6,IF(F7="Scenario2PBT2",'Medium retrofit'!$I$6,IF(F7="Scenario3PBT2",'Medium retrofit'!$J$6,"")))&amp;IF(F7="Scenario1PBT3",'Medium retrofit'!$K$6,IF(F7="Scenario2PBT3",'Medium retrofit'!$L$6,IF(F7="Scenario3PBT3",'Medium retrofit'!$M$6,"")))&amp;IF(F7="Scenario1PBT4",'Medium retrofit'!$N$6,IF(F7="Scenario2PBT4",'Medium retrofit'!$O$6,IF(F7="Scenario3PBT4",'Medium retrofit'!$P$6,"")))&amp;IF(F7="Scenario1PBT5",'Medium retrofit'!$Q$6,IF(F7="Scenario2PBT5",'Medium retrofit'!$R$6,IF(F7="Scenario3PBT5",'Medium retrofit'!$S$6,"")))&amp;IF(F7="Scenario1PBT6",'Medium retrofit'!$T$6,IF(F7="Scenario2PBT6",'Medium retrofit'!$U$6,IF(F7="Scenario3PBT6",'Medium retrofit'!$V$6,"")))&amp;IF(F7="Scenario1PBT7",'Medium retrofit'!$W$6,IF(F7="Scenario2PBT7",'Medium retrofit'!$X$6,IF(F7="Scenario3PBT7",'Medium retrofit'!$Y$6,"")))&amp;IF(F7="Scenario1PBT8",'Medium retrofit'!$Z$6,IF(F7="Scenario2PBT8",'Medium retrofit'!$AA$6,IF(F7="Scenario3PBT8",'Medium retrofit'!$AB$6,"")))&amp;IF(F7="Scenario1PBT9",'Medium retrofit'!$AC$6,IF(F7="Scenario2PBT9",'Medium retrofit'!$AD$6,IF(F7="Scenario3PBT9",'Medium retrofit'!$AE$6,"")))&amp;IF(F7="Scenario1PBT10",'Medium retrofit'!$AF$6,IF(F7="Scenario2PBT10",'Medium retrofit'!$AG$6,IF(F7="Scenario3PBT10",'Medium retrofit'!$AH$6,"")))&amp;IF(F7="Scenario1PBT11",'Medium retrofit'!$AI$6,IF(F7="Scenario2PBT11",'Medium retrofit'!$AJ$6,IF(F7="Scenario3PBT11",'Medium retrofit'!$AK$6,"")))&amp;IF(F7="Scenario1PBT12",'Medium retrofit'!$AL$6,IF(F7="Scenario2PBT12",'Medium retrofit'!$AM$6,IF(F7="Scenario3PBT12",'Medium retrofit'!$AN$6,"")))&amp;IF(F7="Scenario1PBT13",'Medium retrofit'!$AO$6,IF(F7="Scenario2PBT13",'Medium retrofit'!$AP$6,IF(F7="Scenario3PBT13",'Medium retrofit'!$AQ$6,"")))&amp;IF(F7="Scenario1PBT14",'Medium retrofit'!$AR$6,IF(F7="Scenario2PBT14",'Medium retrofit'!$AS$6,IF(F7="Scenario3PBT14",'Medium retrofit'!$AT$6,"")))&amp;IF(F7="Scenario1PBT15",'Medium retrofit'!$AU$6,IF(F7="Scenario2PBT15",'Medium retrofit'!$AV$6,IF(F7="Scenario3PBT15",'Medium retrofit'!$AW$6,"")))</f>
        <v/>
      </c>
      <c r="H7" s="123">
        <f t="shared" si="13"/>
        <v>0</v>
      </c>
      <c r="I7" s="239" t="str">
        <f>IF(F7="Scenario1PBT1",'Medium retrofit'!$E$16,IF(F7="Scenario2PBT1",'Medium retrofit'!$F$16,IF(F7="Scenario3PBT1",'Medium retrofit'!$G$16,"")))&amp;IF(F7="Scenario1PBT2",'Medium retrofit'!$H$16,IF(F7="Scenario2PBT2",'Medium retrofit'!$I$16,IF(F7="Scenario3PBT2",'Medium retrofit'!$J$16,"")))&amp;IF(F7="Scenario1PBT3",'Medium retrofit'!$K$16,IF(F7="Scenario2PBT3",'Medium retrofit'!$L$16,IF(F7="Scenario3PBT3",'Medium retrofit'!$M$16,"")))&amp;IF(F7="Scenario1PBT4",'Medium retrofit'!$N$16,IF(F7="Scenario2PBT4",'Medium retrofit'!$O$16,IF(F7="Scenario3PBT4",'Medium retrofit'!$P$16,"")))&amp;IF(F7="Scenario1PBT5",'Medium retrofit'!$Q$16,IF(F7="Scenario2PBT5",'Medium retrofit'!$R$16,IF(F7="Scenario3PBT5",'Medium retrofit'!$S$16,"")))&amp;IF(F7="Scenario1PBT6",'Medium retrofit'!$T$16,IF(F7="Scenario2PBT6",'Medium retrofit'!$U$16,IF(F7="Scenario3PBT6",'Medium retrofit'!$V$16,"")))&amp;IF(F7="Scenario1PBT7",'Medium retrofit'!$W$16,IF(F7="Scenario2PBT7",'Medium retrofit'!$X$16,IF(F7="Scenario3PBT7",'Medium retrofit'!$Y$16,"")))&amp;IF(F7="Scenario1PBT8",'Medium retrofit'!$Z$16,IF(F7="Scenario2PBT8",'Medium retrofit'!$AA$16,IF(F7="Scenario3PBT8",'Medium retrofit'!$AB$16,"")))&amp;IF(F7="Scenario1PBT9",'Medium retrofit'!$AC$16,IF(F7="Scenario2PBT9",'Medium retrofit'!$AD$16,IF(F7="Scenario3PBT9",'Medium retrofit'!$AE$16,"")))&amp;IF(F7="Scenario1PBT10",'Medium retrofit'!$AF$16,IF(F7="Scenario2PBT10",'Medium retrofit'!$AG$16,IF(F7="Scenario3PBT10",'Medium retrofit'!$AH$16,"")))&amp;IF(F7="Scenario1PBT11",'Medium retrofit'!$AI$16,IF(F7="Scenario2PBT11",'Medium retrofit'!$AJ$16,IF(F7="Scenario3PBT11",'Medium retrofit'!$AK$16,"")))&amp;IF(F7="Scenario1PBT12",'Medium retrofit'!$AL$16,IF(F7="Scenario2PBT12",'Medium retrofit'!$AM$16,IF(F7="Scenario3PBT12",'Medium retrofit'!$AN$16,"")))&amp;IF(F7="Scenario1PBT13",'Medium retrofit'!$AO$16,IF(F7="Scenario2PBT13",'Medium retrofit'!$AP$16,IF(F7="Scenario3PBT13",'Medium retrofit'!$AQ$16,"")))&amp;IF(F7="Scenario1PBT14",'Medium retrofit'!$AR$16,IF(F7="Scenario2PBT14",'Medium retrofit'!$AS$16,IF(F7="Scenario3PBT14",'Medium retrofit'!$AT$16,"")))&amp;IF(F7="Scenario1PBT15",'Medium retrofit'!$AU$16,IF(F7="Scenario2PBT15",'Medium retrofit'!$AV$16,IF(F7="Scenario3PBT15",'Medium retrofit'!$AW$16,"")))</f>
        <v/>
      </c>
      <c r="J7" s="123">
        <f t="shared" si="14"/>
        <v>0</v>
      </c>
      <c r="K7" s="123" t="str">
        <f>IF(F7="Scenario1PBT1",'Medium retrofit'!$E$18,IF(F7="Scenario2PBT1",'Medium retrofit'!$F$18,IF(F7="Scenario3PBT1",'Medium retrofit'!$G$18,"")))&amp;IF(F7="Scenario1PBT2",'Medium retrofit'!$H$18,IF(F7="Scenario2PBT2",'Medium retrofit'!$I$18,IF(F7="Scenario3PBT2",'Medium retrofit'!$J$18,"")))&amp;IF(F7="Scenario1PBT3",'Medium retrofit'!$K$18,IF(F7="Scenario2PBT3",'Medium retrofit'!$L$18,IF(F7="Scenario3PBT3",'Medium retrofit'!$M$18,"")))&amp;IF(F7="Scenario1PBT4",'Medium retrofit'!$N$18,IF(F7="Scenario2PBT4",'Medium retrofit'!$O$18,IF(F7="Scenario3PBT4",'Medium retrofit'!$P$18,"")))&amp;IF(F7="Scenario1PBT5",'Medium retrofit'!$Q$18,IF(F7="Scenario2PBT5",'Medium retrofit'!$R$18,IF(F7="Scenario3PBT5",'Medium retrofit'!$S$18,"")))&amp;IF(F7="Scenario1PBT6",'Medium retrofit'!$T$18,IF(F7="Scenario2PBT6",'Medium retrofit'!$U$18,IF(F7="Scenario3PBT6",'Medium retrofit'!$V$18,"")))&amp;IF(F7="Scenario1PBT7",'Medium retrofit'!$W$18,IF(F7="Scenario2PBT7",'Medium retrofit'!$X$18,IF(F7="Scenario3PBT7",'Medium retrofit'!$Y$18,"")))&amp;IF(F7="Scenario1PBT8",'Medium retrofit'!$Z$18,IF(F7="Scenario2PBT8",'Medium retrofit'!$AA$18,IF(F7="Scenario3PBT8",'Medium retrofit'!$AB$18,"")))&amp;IF(F7="Scenario1PBT9",'Medium retrofit'!$AC$18,IF(F7="Scenario2PBT9",'Medium retrofit'!$AD$18,IF(F7="Scenario3PBT9",'Medium retrofit'!$AE$18,"")))&amp;IF(F7="Scenario1PBT10",'Medium retrofit'!$AF$18,IF(F7="Scenario2PBT10",'Medium retrofit'!$AG$18,IF(F7="Scenario3PBT10",'Medium retrofit'!$AH$18,"")))&amp;IF(F7="Scenario1PBT11",'Medium retrofit'!$AI$18,IF(F7="Scenario2PBT11",'Medium retrofit'!$AJ$18,IF(F7="Scenario3PBT11",'Medium retrofit'!$AK$18,"")))&amp;IF(F7="Scenario1PBT12",'Medium retrofit'!$AL$18,IF(F7="Scenario2PBT12",'Medium retrofit'!$AM$18,IF(F7="Scenario3PBT12",'Medium retrofit'!$AN$18,"")))&amp;IF(F7="Scenario1PBT13",'Medium retrofit'!$AO$18,IF(F7="Scenario2PBT13",'Medium retrofit'!$AP$18,IF(F7="Scenario3PBT13",'Medium retrofit'!$AQ$18,"")))&amp;IF(F7="Scenario1PBT14",'Medium retrofit'!$AR$18,IF(F7="Scenario2PBT14",'Medium retrofit'!$AS$18,IF(F7="Scenario3PBT14",'Medium retrofit'!$AT$18,"")))&amp;IF(F7="Scenario1PBT15",'Medium retrofit'!$AU$18,IF(F7="Scenario2PBT15",'Medium retrofit'!$AV$18,IF(F7="Scenario3PBT15",'Medium retrofit'!$AW$18,"")))</f>
        <v/>
      </c>
      <c r="L7" s="123">
        <f t="shared" si="15"/>
        <v>0</v>
      </c>
      <c r="M7" s="123" t="str">
        <f>IF(F7="Scenario1PBT1",'Medium retrofit'!$E$20,IF(F7="Scenario2PBT1",'Medium retrofit'!$F$20,IF(F7="Scenario3PBT1",'Medium retrofit'!$G$20,"")))&amp;IF(F7="Scenario1PBT2",'Medium retrofit'!$H$20,IF(F7="Scenario2PBT2",'Medium retrofit'!$I$20,IF(F7="Scenario3PBT2",'Medium retrofit'!$J$20,"")))&amp;IF(F7="Scenario1PBT3",'Medium retrofit'!$K$20,IF(F7="Scenario2PBT3",'Medium retrofit'!$L$20,IF(F7="Scenario3PBT3",'Medium retrofit'!$M$20,"")))&amp;IF(F7="Scenario1PBT4",'Medium retrofit'!$N$20,IF(F7="Scenario2PBT4",'Medium retrofit'!$O$20,IF(F7="Scenario3PBT4",'Medium retrofit'!$P$20,"")))&amp;IF(F7="Scenario1PBT5",'Medium retrofit'!$Q$20,IF(F7="Scenario2PBT5",'Medium retrofit'!$R$20,IF(F7="Scenario3PBT5",'Medium retrofit'!$S$20,"")))&amp;IF(F7="Scenario1PBT6",'Medium retrofit'!$T$20,IF(F7="Scenario2PBT6",'Medium retrofit'!$U$20,IF(F7="Scenario3PBT6",'Medium retrofit'!$V$20,"")))&amp;IF(F7="Scenario1PBT7",'Medium retrofit'!$W$20,IF(F7="Scenario2PBT7",'Medium retrofit'!$X$20,IF(F7="Scenario3PBT7",'Medium retrofit'!$Y$20,"")))&amp;IF(F7="Scenario1PBT8",'Medium retrofit'!$Z$20,IF(F7="Scenario2PBT8",'Medium retrofit'!$AA$20,IF(F7="Scenario3PBT8",'Medium retrofit'!$AB$20,"")))&amp;IF(F7="Scenario1PBT9",'Medium retrofit'!$AC$20,IF(F7="Scenario2PBT9",'Medium retrofit'!$AD$20,IF(F7="Scenario3PBT9",'Medium retrofit'!$AE$20,"")))&amp;IF(F7="Scenario1PBT10",'Medium retrofit'!$AF$20,IF(F7="Scenario2PBT10",'Medium retrofit'!$AG$20,IF(F7="Scenario3PBT10",'Medium retrofit'!$AH$20,"")))&amp;IF(F7="Scenario1PBT11",'Medium retrofit'!$AI$20,IF(F7="Scenario2PBT11",'Medium retrofit'!$AJ$20,IF(F7="Scenario3PBT11",'Medium retrofit'!$AK$20,"")))&amp;IF(F7="Scenario1PBT12",'Medium retrofit'!$AL$20,IF(F7="Scenario2PBT12",'Medium retrofit'!$AM$20,IF(F7="Scenario3PBT12",'Medium retrofit'!$AN$20,"")))&amp;IF(F7="Scenario1PBT13",'Medium retrofit'!$AO$20,IF(F7="Scenario2PBT13",'Medium retrofit'!$AP$20,IF(F7="Scenario3PBT13",'Medium retrofit'!$AQ$20,"")))&amp;IF(F7="Scenario1PBT14",'Medium retrofit'!$AR$20,IF(F7="Scenario2PBT14",'Medium retrofit'!$AS$20,IF(F7="Scenario3PBT14",'Medium retrofit'!$AT$20,"")))&amp;IF(F7="Scenario1PBT15",'Medium retrofit'!$AU$20,IF(F7="Scenario2PBT15",'Medium retrofit'!$AV$20,IF(F7="Scenario3PBT15",'Medium retrofit'!$AW$20,"")))</f>
        <v/>
      </c>
      <c r="N7" s="124">
        <f t="shared" si="16"/>
        <v>0</v>
      </c>
      <c r="O7" s="245" t="str">
        <f>IF(F7="Scenario1PBT1",'Medium retrofit'!$E$23,IF(F7="Scenario2PBT1",'Medium retrofit'!$F$23,IF(F7="Scenario3PBT1",'Medium retrofit'!$G$23,"")))&amp;IF(F7="Scenario1PBT2",'Medium retrofit'!$H$23,IF(F7="Scenario2PBT2",'Medium retrofit'!$I$23,IF(F7="Scenario3PBT2",'Medium retrofit'!$J$23,"")))&amp;IF(F7="Scenario1PBT3",'Medium retrofit'!$K$23,IF(F7="Scenario2PBT3",'Medium retrofit'!$L$23,IF(F7="Scenario3PBT3",'Medium retrofit'!$M$23,"")))&amp;IF(F7="Scenario1PBT4",'Medium retrofit'!$N$23,IF(F7="Scenario2PBT4",'Medium retrofit'!$O$23,IF(F7="Scenario3PBT4",'Medium retrofit'!$P$23,"")))&amp;IF(F7="Scenario1PBT5",'Medium retrofit'!$Q$23,IF(F7="Scenario2PBT5",'Medium retrofit'!$R$23,IF(F7="Scenario3PBT5",'Medium retrofit'!$S$23,"")))&amp;IF(F7="Scenario1PBT6",'Medium retrofit'!$T$23,IF(F7="Scenario2PBT6",'Medium retrofit'!$U$23,IF(F7="Scenario3PBT6",'Medium retrofit'!$V$23,"")))&amp;IF(F7="Scenario1PBT7",'Medium retrofit'!$W$23,IF(F7="Scenario2PBT7",'Medium retrofit'!$X$23,IF(F7="Scenario3PBT7",'Medium retrofit'!$Y$23,"")))&amp;IF(F7="Scenario1PBT8",'Medium retrofit'!$Z$23,IF(F7="Scenario2PBT8",'Medium retrofit'!$AA$23,IF(F7="Scenario3PBT8",'Medium retrofit'!$AB$23,"")))&amp;IF(F7="Scenario1PBT9",'Medium retrofit'!$AC$23,IF(F7="Scenario2PBT9",'Medium retrofit'!$AD$23,IF(F7="Scenario3PBT9",'Medium retrofit'!$AE$23,"")))&amp;IF(F7="Scenario1PBT10",'Medium retrofit'!$AF$23,IF(F7="Scenario2PBT10",'Medium retrofit'!$AG$23,IF(F7="Scenario3PBT10",'Medium retrofit'!$AH$23,"")))&amp;IF(F7="Scenario1PBT11",'Medium retrofit'!$AI$23,IF(F7="Scenario2PBT11",'Medium retrofit'!$AJ$23,IF(F7="Scenario3PBT11",'Medium retrofit'!$AK$23,"")))&amp;IF(F7="Scenario1PBT12",'Medium retrofit'!$AL$23,IF(F7="Scenario2PBT12",'Medium retrofit'!$AM$23,IF(F7="Scenario3PBT12",'Medium retrofit'!$AN$23,"")))&amp;IF(F7="Scenario1PBT13",'Medium retrofit'!$AO$23,IF(F7="Scenario2PBT13",'Medium retrofit'!$AP$23,IF(F7="Scenario3PBT13",'Medium retrofit'!$AQ$23,"")))&amp;IF(F7="Scenario1PBT14",'Medium retrofit'!$AR$23,IF(F7="Scenario2PBT14",'Medium retrofit'!$AS$23,IF(F7="Scenario3PBT14",'Medium retrofit'!$AT$23,"")))&amp;IF(F7="Scenario1PBT15",'Medium retrofit'!$AU$23,IF(F7="Scenario2PBT15",'Medium retrofit'!$AV$23,IF(F7="Scenario3PBT15",'Medium retrofit'!$AW$23,"")))</f>
        <v/>
      </c>
      <c r="P7" s="123">
        <f t="shared" si="17"/>
        <v>0</v>
      </c>
      <c r="Q7" s="123" t="str">
        <f>IF(F7="Scenario1PBT1",'Medium retrofit'!$E$25,IF(F7="Scenario2PBT1",'Medium retrofit'!$F$25,IF(F7="Scenario3PBT1",'Medium retrofit'!$G$25,"")))&amp;IF(F7="Scenario1PBT2",'Medium retrofit'!$H$25,IF(F7="Scenario2PBT2",'Medium retrofit'!$I$25,IF(F7="Scenario3PBT2",'Medium retrofit'!$J$25,"")))&amp;IF(F7="Scenario1PBT3",'Medium retrofit'!$K$25,IF(F7="Scenario2PBT3",'Medium retrofit'!$L$25,IF(F7="Scenario3PBT3",'Medium retrofit'!$M$25,"")))&amp;IF(F7="Scenario1PBT4",'Medium retrofit'!$N$25,IF(F7="Scenario2PBT4",'Medium retrofit'!$O$25,IF(F7="Scenario3PBT4",'Medium retrofit'!$P$25,"")))&amp;IF(F7="Scenario1PBT5",'Medium retrofit'!$Q$25,IF(F7="Scenario2PBT5",'Medium retrofit'!$R$25,IF(F7="Scenario3PBT5",'Medium retrofit'!$S$25,"")))&amp;IF(F7="Scenario1PBT6",'Medium retrofit'!$T$25,IF(F7="Scenario2PBT6",'Medium retrofit'!$U$25,IF(F7="Scenario3PBT6",'Medium retrofit'!$V$25,"")))&amp;IF(F7="Scenario1PBT7",'Medium retrofit'!$W$25,IF(F7="Scenario2PBT7",'Medium retrofit'!$X$25,IF(F7="Scenario3PBT7",'Medium retrofit'!$Y$25,"")))&amp;IF(F7="Scenario1PBT8",'Medium retrofit'!$Z$25,IF(F7="Scenario2PBT8",'Medium retrofit'!$AA$25,IF(F7="Scenario3PBT8",'Medium retrofit'!$AB$25,"")))&amp;IF(F7="Scenario1PBT9",'Medium retrofit'!$AC$25,IF(F7="Scenario2PBT9",'Medium retrofit'!$AD$25,IF(F7="Scenario3PBT9",'Medium retrofit'!$AE$25,"")))&amp;IF(F7="Scenario1PBT10",'Medium retrofit'!$AF$25,IF(F7="Scenario2PBT10",'Medium retrofit'!$AG$25,IF(F7="Scenario3PBT10",'Medium retrofit'!$AH$25,"")))&amp;IF(F7="Scenario1PBT11",'Medium retrofit'!$AI$25,IF(F7="Scenario2PBT11",'Medium retrofit'!$AJ$25,IF(F7="Scenario3PBT11",'Medium retrofit'!$AK$25,"")))&amp;IF(F7="Scenario1PBT12",'Medium retrofit'!$AL$25,IF(F7="Scenario2PBT12",'Medium retrofit'!$AM$25,IF(F7="Scenario3PBT12",'Medium retrofit'!$AN$25,"")))&amp;IF(F7="Scenario1PBT13",'Medium retrofit'!$AO$25,IF(F7="Scenario2PBT13",'Medium retrofit'!$AP$25,IF(F7="Scenario3PBT13",'Medium retrofit'!$AQ$25,"")))&amp;IF(F7="Scenario1PBT14",'Medium retrofit'!$AR$25,IF(F7="Scenario2PBT14",'Medium retrofit'!$AS$25,IF(F7="Scenario3PBT14",'Medium retrofit'!$AT$25,"")))&amp;IF(F7="Scenario1PBT15",'Medium retrofit'!$AU$25,IF(F7="Scenario2PBT15",'Medium retrofit'!$AV$25,IF(F7="Scenario3PBT15",'Medium retrofit'!$AW$25,"")))</f>
        <v/>
      </c>
      <c r="R7" s="123">
        <f t="shared" si="18"/>
        <v>0</v>
      </c>
      <c r="S7" s="123" t="str">
        <f>IF(F7="Scenario1PBT1",'Medium retrofit'!$E$27,IF(F7="Scenario2PBT1",'Medium retrofit'!$F$27,IF(F7="Scenario3PBT1",'Medium retrofit'!$G$27,"")))&amp;IF(F7="Scenario1PBT2",'Medium retrofit'!$H$27,IF(F7="Scenario2PBT2",'Medium retrofit'!$I$27,IF(F7="Scenario3PBT2",'Medium retrofit'!$J$27,"")))&amp;IF(F7="Scenario1PBT3",'Medium retrofit'!$K$27,IF(F7="Scenario2PBT3",'Medium retrofit'!$L$27,IF(F7="Scenario3PBT3",'Medium retrofit'!$M$27,"")))&amp;IF(F7="Scenario1PBT4",'Medium retrofit'!$N$27,IF(F7="Scenario2PBT4",'Medium retrofit'!$O$27,IF(F7="Scenario3PBT4",'Medium retrofit'!$P$27,"")))&amp;IF(F7="Scenario1PBT5",'Medium retrofit'!$Q$27,IF(F7="Scenario2PBT5",'Medium retrofit'!$R$27,IF(F7="Scenario3PBT5",'Medium retrofit'!$S$27,"")))&amp;IF(F7="Scenario1PBT6",'Medium retrofit'!$T$27,IF(F7="Scenario2PBT6",'Medium retrofit'!$U$27,IF(F7="Scenario3PBT6",'Medium retrofit'!$V$27,"")))&amp;IF(F7="Scenario1PBT7",'Medium retrofit'!$W$27,IF(F7="Scenario2PBT7",'Medium retrofit'!$X$27,IF(F7="Scenario3PBT7",'Medium retrofit'!$Y$27,"")))&amp;IF(F7="Scenario1PBT8",'Medium retrofit'!$Z$27,IF(F7="Scenario2PBT8",'Medium retrofit'!$AA$27,IF(F7="Scenario3PBT8",'Medium retrofit'!$AB$27,"")))&amp;IF(F7="Scenario1PBT9",'Medium retrofit'!$AC$27,IF(F7="Scenario2PBT9",'Medium retrofit'!$AD$27,IF(F7="Scenario3PBT9",'Medium retrofit'!$AE$27,"")))&amp;IF(F7="Scenario1PBT10",'Medium retrofit'!$AF$27,IF(F7="Scenario2PBT10",'Medium retrofit'!$AG$27,IF(F7="Scenario3PBT10",'Medium retrofit'!$AH$27,"")))&amp;IF(F7="Scenario1PBT11",'Medium retrofit'!$AI$27,IF(F7="Scenario2PBT11",'Medium retrofit'!$AJ$27,IF(F7="Scenario3PBT11",'Medium retrofit'!$AK$27,"")))&amp;IF(F7="Scenario1PBT12",'Medium retrofit'!$AL$27,IF(F7="Scenario2PBT12",'Medium retrofit'!$AM$27,IF(F7="Scenario3PBT12",'Medium retrofit'!$AN$27,"")))&amp;IF(F7="Scenario1PBT13",'Medium retrofit'!$AO$27,IF(F7="Scenario2PBT13",'Medium retrofit'!$AP$27,IF(F7="Scenario3PBT13",'Medium retrofit'!$AQ$27,"")))&amp;IF(F7="Scenario1PBT14",'Medium retrofit'!$AR$27,IF(F7="Scenario2PBT14",'Medium retrofit'!$AS$27,IF(F7="Scenario3PBT14",'Medium retrofit'!$AT$27,"")))&amp;IF(F7="Scenario1PBT15",'Medium retrofit'!$AU$27,IF(F7="Scenario2PBT15",'Medium retrofit'!$AV$27,IF(F7="Scenario3PBT15",'Medium retrofit'!$AW$27,"")))</f>
        <v/>
      </c>
      <c r="T7" s="246">
        <f t="shared" si="19"/>
        <v>0</v>
      </c>
      <c r="U7" s="245" t="str">
        <f>IF(F7="Scenario1PBT1",'Medium retrofit'!$E$38,IF(F7="Scenario2PBT1",'Medium retrofit'!$F$38,IF(F7="Scenario3PBT1",'Medium retrofit'!$G$38,"")))&amp;IF(F7="Scenario1PBT2",'Medium retrofit'!$H$38,IF(F7="Scenario2PBT2",'Medium retrofit'!$I$38,IF(F7="Scenario3PBT2",'Medium retrofit'!$J$38,"")))&amp;IF(F7="Scenario1PBT3",'Medium retrofit'!$K$38,IF(F7="Scenario2PBT3",'Medium retrofit'!$L$38,IF(F7="Scenario3PBT3",'Medium retrofit'!$M$38,"")))&amp;IF(F7="Scenario1PBT4",'Medium retrofit'!$N$38,IF(F7="Scenario2PBT4",'Medium retrofit'!$O$38,IF(F7="Scenario3PBT4",'Medium retrofit'!$P$38,"")))&amp;IF(F7="Scenario1PBT5",'Medium retrofit'!$Q$38,IF(F7="Scenario2PBT5",'Medium retrofit'!$R$38,IF(F7="Scenario3PBT5",'Medium retrofit'!$S$38,"")))&amp;IF(F7="Scenario1PBT6",'Medium retrofit'!$T$38,IF(F7="Scenario2PBT6",'Medium retrofit'!$U$38,IF(F7="Scenario3PBT6",'Medium retrofit'!$V$38,"")))&amp;IF(F7="Scenario1PBT7",'Medium retrofit'!$W$38,IF(F7="Scenario2PBT7",'Medium retrofit'!$X$38,IF(F7="Scenario3PBT7",'Medium retrofit'!$Y$38,"")))&amp;IF(F7="Scenario1PBT8",'Medium retrofit'!$Z$38,IF(F7="Scenario2PBT8",'Medium retrofit'!$AA$38,IF(F7="Scenario3PBT8",'Medium retrofit'!$AB$38,"")))&amp;IF(F7="Scenario1PBT9",'Medium retrofit'!$AC$38,IF(F7="Scenario2PBT9",'Medium retrofit'!$AD$38,IF(F7="Scenario3PBT9",'Medium retrofit'!$AE$38,"")))&amp;IF(F7="Scenario1PBT10",'Medium retrofit'!$AF$38,IF(F7="Scenario2PBT10",'Medium retrofit'!$AG$38,IF(F7="Scenario3PBT10",'Medium retrofit'!$AH$38,"")))&amp;IF(F7="Scenario1PBT11",'Medium retrofit'!$AI$38,IF(F7="Scenario2PBT11",'Medium retrofit'!$AJ$38,IF(F7="Scenario3PBT11",'Medium retrofit'!$AK$38,"")))&amp;IF(F7="Scenario1PBT12",'Medium retrofit'!$AL$38,IF(F7="Scenario2PBT12",'Medium retrofit'!$AM$38,IF(F7="Scenario3PBT12",'Medium retrofit'!$AN$38,"")))&amp;IF(F7="Scenario1PBT13",'Medium retrofit'!$AO$38,IF(F7="Scenario2PBT13",'Medium retrofit'!$AP$38,IF(F7="Scenario3PBT13",'Medium retrofit'!$AQ$38,"")))&amp;IF(F7="Scenario1PBT14",'Medium retrofit'!$AR$38,IF(F7="Scenario2PBT14",'Medium retrofit'!$AS$38,IF(F7="Scenario3PBT14",'Medium retrofit'!$AT$38,"")))&amp;IF(F7="Scenario1PBT15",'Medium retrofit'!$AU$38,IF(F7="Scenario2PBT15",'Medium retrofit'!$AV$38,IF(F7="Scenario3PBT15",'Medium retrofit'!$AW$38,"")))</f>
        <v/>
      </c>
      <c r="V7" s="123">
        <f t="shared" si="20"/>
        <v>0</v>
      </c>
      <c r="W7" s="123" t="str">
        <f>IF(F7="Scenario1PBT1",'Medium retrofit'!$E$40,IF(F7="Scenario2PBT1",'Medium retrofit'!$F$40,IF(F7="Scenario3PBT1",'Medium retrofit'!$G$40,"")))&amp;IF(F7="Scenario1PBT2",'Medium retrofit'!$H$40,IF(F7="Scenario2PBT2",'Medium retrofit'!$I$40,IF(F7="Scenario3PBT2",'Medium retrofit'!$J$40,"")))&amp;IF(F7="Scenario1PBT3",'Medium retrofit'!$K$40,IF(F7="Scenario2PBT3",'Medium retrofit'!$L$40,IF(F7="Scenario3PBT3",'Medium retrofit'!$M$40,"")))&amp;IF(F7="Scenario1PBT4",'Medium retrofit'!$N$40,IF(F7="Scenario2PBT4",'Medium retrofit'!$O$40,IF(F7="Scenario3PBT4",'Medium retrofit'!$P$40,"")))&amp;IF(F7="Scenario1PBT5",'Medium retrofit'!$Q$40,IF(F7="Scenario2PBT5",'Medium retrofit'!$R$40,IF(F7="Scenario3PBT5",'Medium retrofit'!$S$40,"")))&amp;IF(F7="Scenario1PBT6",'Medium retrofit'!$T$40,IF(F7="Scenario2PBT6",'Medium retrofit'!$U$40,IF(F7="Scenario3PBT6",'Medium retrofit'!$V$40,"")))&amp;IF(F7="Scenario1PBT7",'Medium retrofit'!$W$40,IF(F7="Scenario2PBT7",'Medium retrofit'!$X$40,IF(F7="Scenario3PBT7",'Medium retrofit'!$Y$40,"")))&amp;IF(F7="Scenario1PBT8",'Medium retrofit'!$Z$40,IF(F7="Scenario2PBT8",'Medium retrofit'!$AA$40,IF(F7="Scenario3PBT8",'Medium retrofit'!$AB$40,"")))&amp;IF(F7="Scenario1PBT9",'Medium retrofit'!$AC$40,IF(F7="Scenario2PBT9",'Medium retrofit'!$AD$40,IF(F7="Scenario3PBT9",'Medium retrofit'!$AE$40,"")))&amp;IF(F7="Scenario1PBT10",'Medium retrofit'!$AF$40,IF(F7="Scenario2PBT10",'Medium retrofit'!$AG$40,IF(F7="Scenario3PBT10",'Medium retrofit'!$AH$40,"")))&amp;IF(F7="Scenario1PBT11",'Medium retrofit'!$AI$40,IF(F7="Scenario2PBT11",'Medium retrofit'!$AJ$40,IF(F7="Scenario3PBT11",'Medium retrofit'!$AK$40,"")))&amp;IF(F7="Scenario1PBT12",'Medium retrofit'!$AL$40,IF(F7="Scenario2PBT12",'Medium retrofit'!$AM$40,IF(F7="Scenario3PBT12",'Medium retrofit'!$AN$40,"")))&amp;IF(F7="Scenario1PBT13",'Medium retrofit'!$AO$40,IF(F7="Scenario2PBT13",'Medium retrofit'!$AP$40,IF(F7="Scenario3PBT13",'Medium retrofit'!$AQ$40,"")))&amp;IF(F7="Scenario1PBT14",'Medium retrofit'!$AR$40,IF(F7="Scenario2PBT14",'Medium retrofit'!$AS$40,IF(F7="Scenario3PBT14",'Medium retrofit'!$AT$40,"")))&amp;IF(F7="Scenario1PBT15",'Medium retrofit'!$AU$40,IF(F7="Scenario2PBT15",'Medium retrofit'!$AV$40,IF(F7="Scenario3PBT15",'Medium retrofit'!$AW$40,"")))</f>
        <v/>
      </c>
      <c r="X7" s="123">
        <f t="shared" si="21"/>
        <v>0</v>
      </c>
      <c r="Y7" s="123" t="str">
        <f>IF(F7="Scenario1PBT1",'Medium retrofit'!$E$42,IF(F7="Scenario2PBT1",'Medium retrofit'!$F$42,IF(F7="Scenario3PBT1",'Medium retrofit'!$G$42,"")))&amp;IF(F7="Scenario1PBT2",'Medium retrofit'!$H$42,IF(F7="Scenario2PBT2",'Medium retrofit'!$I$42,IF(F7="Scenario3PBT2",'Medium retrofit'!$J$42,"")))&amp;IF(F7="Scenario1PBT3",'Medium retrofit'!$K$42,IF(F7="Scenario2PBT3",'Medium retrofit'!$L$42,IF(F7="Scenario3PBT3",'Medium retrofit'!$M$42,"")))&amp;IF(F7="Scenario1PBT4",'Medium retrofit'!$N$42,IF(F7="Scenario2PBT4",'Medium retrofit'!$O$42,IF(F7="Scenario3PBT4",'Medium retrofit'!$P$42,"")))&amp;IF(F7="Scenario1PBT5",'Medium retrofit'!$Q$42,IF(F7="Scenario2PBT5",'Medium retrofit'!$R$42,IF(F7="Scenario3PBT5",'Medium retrofit'!$S$42,"")))&amp;IF(F7="Scenario1PBT6",'Medium retrofit'!$T$42,IF(F7="Scenario2PBT6",'Medium retrofit'!$U$42,IF(F7="Scenario3PBT6",'Medium retrofit'!$V$42,"")))&amp;IF(F7="Scenario1PBT7",'Medium retrofit'!$W$42,IF(F7="Scenario2PBT7",'Medium retrofit'!$X$42,IF(F7="Scenario3PBT7",'Medium retrofit'!$Y$42,"")))&amp;IF(F7="Scenario1PBT8",'Medium retrofit'!$Z$42,IF(F7="Scenario2PBT8",'Medium retrofit'!$AA$42,IF(F7="Scenario3PBT8",'Medium retrofit'!$AB$42,"")))&amp;IF(F7="Scenario1PBT9",'Medium retrofit'!$AC$42,IF(F7="Scenario2PBT9",'Medium retrofit'!$AD$42,IF(F7="Scenario3PBT9",'Medium retrofit'!$AE$42,"")))&amp;IF(F7="Scenario1PBT10",'Medium retrofit'!$AF$42,IF(F7="Scenario2PBT10",'Medium retrofit'!$AG$42,IF(F7="Scenario3PBT10",'Medium retrofit'!$AH$42,"")))&amp;IF(F7="Scenario1PBT11",'Medium retrofit'!$AI$42,IF(F7="Scenario2PBT11",'Medium retrofit'!$AJ$42,IF(F7="Scenario3PBT11",'Medium retrofit'!$AK$42,"")))&amp;IF(F7="Scenario1PBT12",'Medium retrofit'!$AL$42,IF(F7="Scenario2PBT12",'Medium retrofit'!$AM$42,IF(F7="Scenario3PBT12",'Medium retrofit'!$AN$42,"")))&amp;IF(F7="Scenario1PBT13",'Medium retrofit'!$AO$42,IF(F7="Scenario2PBT13",'Medium retrofit'!$AP$42,IF(F7="Scenario3PBT13",'Medium retrofit'!$AQ$42,"")))&amp;IF(F7="Scenario1PBT14",'Medium retrofit'!$AR$42,IF(F7="Scenario2PBT14",'Medium retrofit'!$AS$42,IF(F7="Scenario3PBT14",'Medium retrofit'!$AT$42,"")))&amp;IF(F7="Scenario1PBT15",'Medium retrofit'!$AU$42,IF(F7="Scenario2PBT15",'Medium retrofit'!$AV$42,IF(F7="Scenario3PBT15",'Medium retrofit'!$AW$42,"")))</f>
        <v/>
      </c>
      <c r="Z7" s="123">
        <f t="shared" si="22"/>
        <v>0</v>
      </c>
      <c r="AA7" s="239" t="str">
        <f>IF(F7="Scenario1PBT1",'Medium retrofit'!$E$101,IF(F7="Scenario2PBT1",'Medium retrofit'!$F$101,IF(F7="Scenario3PBT1",'Medium retrofit'!$G$101,"")))&amp;IF(F7="Scenario1PBT2",'Medium retrofit'!$H$101,IF(F7="Scenario2PBT2",'Medium retrofit'!$I$101,IF(F7="Scenario3PBT2",'Medium retrofit'!$J$101,"")))&amp;IF(F7="Scenario1PBT3",'Medium retrofit'!$K$101,IF(F7="Scenario2PBT3",'Medium retrofit'!$L$101,IF(F7="Scenario3PBT3",'Medium retrofit'!$M$101,"")))&amp;IF(F7="Scenario1PBT4",'Medium retrofit'!$N$101,IF(F7="Scenario2PBT4",'Medium retrofit'!$O$101,IF(F7="Scenario3PBT4",'Medium retrofit'!$P$101,"")))&amp;IF(F7="Scenario1PBT5",'Medium retrofit'!$Q$101,IF(F7="Scenario2PBT5",'Medium retrofit'!$R$101,IF(F7="Scenario3PBT5",'Medium retrofit'!$S$101,"")))&amp;IF(F7="Scenario1PBT6",'Medium retrofit'!$T$101,IF(F7="Scenario2PBT6",'Medium retrofit'!$U$101,IF(F7="Scenario3PBT6",'Medium retrofit'!$V$101,"")))&amp;IF(F7="Scenario1PBT7",'Medium retrofit'!$W$101,IF(F7="Scenario2PBT7",'Medium retrofit'!$X$101,IF(F7="Scenario3PBT7",'Medium retrofit'!$Y$101,"")))&amp;IF(F7="Scenario1PBT8",'Medium retrofit'!$Z$101,IF(F7="Scenario2PBT8",'Medium retrofit'!$AA$101,IF(F7="Scenario3PBT8",'Medium retrofit'!$AB$101,"")))&amp;IF(F7="Scenario1PBT9",'Medium retrofit'!$AC$101,IF(F7="Scenario2PBT9",'Medium retrofit'!$AD$101,IF(F7="Scenario3PBT9",'Medium retrofit'!$AE$101,"")))&amp;IF(F7="Scenario1PBT10",'Medium retrofit'!$AF$101,IF(F7="Scenario2PBT10",'Medium retrofit'!$AG$101,IF(F7="Scenario3PBT10",'Medium retrofit'!$AH$101,"")))&amp;IF(F7="Scenario1PBT11",'Medium retrofit'!$AI$101,IF(F7="Scenario2PBT11",'Medium retrofit'!$AJ$101,IF(F7="Scenario3PBT11",'Medium retrofit'!$AK$101,"")))&amp;IF(F7="Scenario1PBT12",'Medium retrofit'!$AL$101,IF(F7="Scenario2PBT12",'Medium retrofit'!$AM$101,IF(F7="Scenario3PBT12",'Medium retrofit'!$AN$101,"")))&amp;IF(F7="Scenario1PBT13",'Medium retrofit'!$AO$101,IF(F7="Scenario2PBT13",'Medium retrofit'!$AP$101,IF(F7="Scenario3PBT13",'Medium retrofit'!$AQ$101,"")))&amp;IF(F7="Scenario1PBT14",'Medium retrofit'!$AR$101,IF(F7="Scenario2PBT14",'Medium retrofit'!$AS$101,IF(F7="Scenario3PBT14",'Medium retrofit'!$AT$101,"")))&amp;IF(F7="Scenario1PBT15",'Medium retrofit'!$AU$101,IF(F7="Scenario2PBT15",'Medium retrofit'!$AV$101,IF(F7="Scenario3PBT15",'Medium retrofit'!$AW$101,"")))</f>
        <v/>
      </c>
      <c r="AB7" s="242">
        <f t="shared" si="23"/>
        <v>0</v>
      </c>
      <c r="AC7" s="364" t="str">
        <f t="shared" si="24"/>
        <v/>
      </c>
      <c r="AD7" s="353">
        <f>IF(AC7="",IFERROR('Projection_Base-case'!G8-G7,0),0)</f>
        <v>0</v>
      </c>
      <c r="AE7" s="350">
        <f t="shared" si="0"/>
        <v>0</v>
      </c>
      <c r="AF7" s="361">
        <f>IFERROR(100*AD7/'Projection_Base-case'!G8,0)</f>
        <v>0</v>
      </c>
      <c r="AG7" s="352">
        <f>IF(AC7="",IFERROR('Projection_Base-case'!I8-I7,0),0)</f>
        <v>0</v>
      </c>
      <c r="AH7" s="353">
        <f t="shared" si="1"/>
        <v>0</v>
      </c>
      <c r="AI7" s="361">
        <f>IFERROR(100*AG7/'Projection_Base-case'!I8,0)</f>
        <v>0</v>
      </c>
      <c r="AJ7" s="352">
        <f>IF(AC7="",IFERROR('Projection_Base-case'!K8-K7,0),0)</f>
        <v>0</v>
      </c>
      <c r="AK7" s="353">
        <f t="shared" si="2"/>
        <v>0</v>
      </c>
      <c r="AL7" s="361">
        <f>IFERROR(100*AJ7/'Projection_Base-case'!K8,0)</f>
        <v>0</v>
      </c>
      <c r="AM7" s="352">
        <f>-IF(AC7="",IFERROR('Projection_Base-case'!M8-M7,0),0)</f>
        <v>0</v>
      </c>
      <c r="AN7" s="353">
        <f t="shared" si="3"/>
        <v>0</v>
      </c>
      <c r="AO7" s="354">
        <f>IFERROR(IF('Projection_Base-case'!N8&gt;0,100*AN7/'Projection_Base-case'!N8,100*AN7/N7),0)</f>
        <v>0</v>
      </c>
      <c r="AP7" s="355">
        <f>IF(AC7="",IFERROR('Projection_Base-case'!O8-O7,0),0)</f>
        <v>0</v>
      </c>
      <c r="AQ7" s="356">
        <f t="shared" si="4"/>
        <v>0</v>
      </c>
      <c r="AR7" s="356">
        <f>IFERROR(100*AP7/'Projection_Base-case'!O8,0)</f>
        <v>0</v>
      </c>
      <c r="AS7" s="355">
        <f>IF(AC7="",IFERROR('Projection_Base-case'!Q8-Q7,0),0)</f>
        <v>0</v>
      </c>
      <c r="AT7" s="356">
        <f t="shared" si="5"/>
        <v>0</v>
      </c>
      <c r="AU7" s="356">
        <f>IFERROR(100*AS7/'Projection_Base-case'!Q8,0)</f>
        <v>0</v>
      </c>
      <c r="AV7" s="355">
        <f>IF(AC7="",IFERROR('Projection_Base-case'!S8-S7,0),0)</f>
        <v>0</v>
      </c>
      <c r="AW7" s="356">
        <f t="shared" si="6"/>
        <v>0</v>
      </c>
      <c r="AX7" s="357">
        <f>IFERROR(100*AV7/'Projection_Base-case'!S8,0)</f>
        <v>0</v>
      </c>
      <c r="AY7" s="358">
        <f>IF(AC7="",IFERROR('Projection_Base-case'!U8-U7,0),0)</f>
        <v>0</v>
      </c>
      <c r="AZ7" s="359">
        <f t="shared" si="7"/>
        <v>0</v>
      </c>
      <c r="BA7" s="359">
        <f>IFERROR(100*AY7/'Projection_Base-case'!U8,0)</f>
        <v>0</v>
      </c>
      <c r="BB7" s="358">
        <f>IF(AC7="",IFERROR('Projection_Base-case'!W8-W7,0),0)</f>
        <v>0</v>
      </c>
      <c r="BC7" s="359">
        <f t="shared" si="8"/>
        <v>0</v>
      </c>
      <c r="BD7" s="359">
        <f>IFERROR(100*BB7/'Projection_Base-case'!W8,0)</f>
        <v>0</v>
      </c>
      <c r="BE7" s="358">
        <f>IF(AC7="",IFERROR('Projection_Base-case'!Y8-Y7,0),0)</f>
        <v>0</v>
      </c>
      <c r="BF7" s="359">
        <f t="shared" si="9"/>
        <v>0</v>
      </c>
      <c r="BG7" s="359">
        <f>IFERROR(100*BE7/'Projection_Base-case'!Y8,0)</f>
        <v>0</v>
      </c>
      <c r="BH7" s="359">
        <f t="shared" si="10"/>
        <v>0</v>
      </c>
      <c r="BI7" s="360">
        <f t="shared" si="11"/>
        <v>0</v>
      </c>
    </row>
    <row r="8" spans="1:61">
      <c r="A8" s="205">
        <v>4</v>
      </c>
      <c r="B8" s="347">
        <f>IF('Projection_Base-case'!B9&lt;&gt;"",'Projection_Base-case'!B9,0)</f>
        <v>0</v>
      </c>
      <c r="C8" s="347">
        <f>IF('Projection_Base-case'!C9&lt;&gt;"",'Projection_Base-case'!C9,0)</f>
        <v>0</v>
      </c>
      <c r="D8" s="365">
        <f>IF('Projection_Base-case'!D9&lt;&gt;"",'Projection_Base-case'!D9,0)</f>
        <v>0</v>
      </c>
      <c r="E8" s="376"/>
      <c r="F8" s="367" t="str">
        <f t="shared" si="12"/>
        <v>0</v>
      </c>
      <c r="G8" s="241" t="str">
        <f>IF(F8="Scenario1PBT1",'Medium retrofit'!$E$6,IF(F8="Scenario2PBT1",'Medium retrofit'!$F$6,IF(F8="Scenario3PBT1",'Medium retrofit'!$G$6,"")))&amp;IF(F8="Scenario1PBT2",'Medium retrofit'!$H$6,IF(F8="Scenario2PBT2",'Medium retrofit'!$I$6,IF(F8="Scenario3PBT2",'Medium retrofit'!$J$6,"")))&amp;IF(F8="Scenario1PBT3",'Medium retrofit'!$K$6,IF(F8="Scenario2PBT3",'Medium retrofit'!$L$6,IF(F8="Scenario3PBT3",'Medium retrofit'!$M$6,"")))&amp;IF(F8="Scenario1PBT4",'Medium retrofit'!$N$6,IF(F8="Scenario2PBT4",'Medium retrofit'!$O$6,IF(F8="Scenario3PBT4",'Medium retrofit'!$P$6,"")))&amp;IF(F8="Scenario1PBT5",'Medium retrofit'!$Q$6,IF(F8="Scenario2PBT5",'Medium retrofit'!$R$6,IF(F8="Scenario3PBT5",'Medium retrofit'!$S$6,"")))&amp;IF(F8="Scenario1PBT6",'Medium retrofit'!$T$6,IF(F8="Scenario2PBT6",'Medium retrofit'!$U$6,IF(F8="Scenario3PBT6",'Medium retrofit'!$V$6,"")))&amp;IF(F8="Scenario1PBT7",'Medium retrofit'!$W$6,IF(F8="Scenario2PBT7",'Medium retrofit'!$X$6,IF(F8="Scenario3PBT7",'Medium retrofit'!$Y$6,"")))&amp;IF(F8="Scenario1PBT8",'Medium retrofit'!$Z$6,IF(F8="Scenario2PBT8",'Medium retrofit'!$AA$6,IF(F8="Scenario3PBT8",'Medium retrofit'!$AB$6,"")))&amp;IF(F8="Scenario1PBT9",'Medium retrofit'!$AC$6,IF(F8="Scenario2PBT9",'Medium retrofit'!$AD$6,IF(F8="Scenario3PBT9",'Medium retrofit'!$AE$6,"")))&amp;IF(F8="Scenario1PBT10",'Medium retrofit'!$AF$6,IF(F8="Scenario2PBT10",'Medium retrofit'!$AG$6,IF(F8="Scenario3PBT10",'Medium retrofit'!$AH$6,"")))&amp;IF(F8="Scenario1PBT11",'Medium retrofit'!$AI$6,IF(F8="Scenario2PBT11",'Medium retrofit'!$AJ$6,IF(F8="Scenario3PBT11",'Medium retrofit'!$AK$6,"")))&amp;IF(F8="Scenario1PBT12",'Medium retrofit'!$AL$6,IF(F8="Scenario2PBT12",'Medium retrofit'!$AM$6,IF(F8="Scenario3PBT12",'Medium retrofit'!$AN$6,"")))&amp;IF(F8="Scenario1PBT13",'Medium retrofit'!$AO$6,IF(F8="Scenario2PBT13",'Medium retrofit'!$AP$6,IF(F8="Scenario3PBT13",'Medium retrofit'!$AQ$6,"")))&amp;IF(F8="Scenario1PBT14",'Medium retrofit'!$AR$6,IF(F8="Scenario2PBT14",'Medium retrofit'!$AS$6,IF(F8="Scenario3PBT14",'Medium retrofit'!$AT$6,"")))&amp;IF(F8="Scenario1PBT15",'Medium retrofit'!$AU$6,IF(F8="Scenario2PBT15",'Medium retrofit'!$AV$6,IF(F8="Scenario3PBT15",'Medium retrofit'!$AW$6,"")))</f>
        <v/>
      </c>
      <c r="H8" s="123">
        <f t="shared" si="13"/>
        <v>0</v>
      </c>
      <c r="I8" s="239" t="str">
        <f>IF(F8="Scenario1PBT1",'Medium retrofit'!$E$16,IF(F8="Scenario2PBT1",'Medium retrofit'!$F$16,IF(F8="Scenario3PBT1",'Medium retrofit'!$G$16,"")))&amp;IF(F8="Scenario1PBT2",'Medium retrofit'!$H$16,IF(F8="Scenario2PBT2",'Medium retrofit'!$I$16,IF(F8="Scenario3PBT2",'Medium retrofit'!$J$16,"")))&amp;IF(F8="Scenario1PBT3",'Medium retrofit'!$K$16,IF(F8="Scenario2PBT3",'Medium retrofit'!$L$16,IF(F8="Scenario3PBT3",'Medium retrofit'!$M$16,"")))&amp;IF(F8="Scenario1PBT4",'Medium retrofit'!$N$16,IF(F8="Scenario2PBT4",'Medium retrofit'!$O$16,IF(F8="Scenario3PBT4",'Medium retrofit'!$P$16,"")))&amp;IF(F8="Scenario1PBT5",'Medium retrofit'!$Q$16,IF(F8="Scenario2PBT5",'Medium retrofit'!$R$16,IF(F8="Scenario3PBT5",'Medium retrofit'!$S$16,"")))&amp;IF(F8="Scenario1PBT6",'Medium retrofit'!$T$16,IF(F8="Scenario2PBT6",'Medium retrofit'!$U$16,IF(F8="Scenario3PBT6",'Medium retrofit'!$V$16,"")))&amp;IF(F8="Scenario1PBT7",'Medium retrofit'!$W$16,IF(F8="Scenario2PBT7",'Medium retrofit'!$X$16,IF(F8="Scenario3PBT7",'Medium retrofit'!$Y$16,"")))&amp;IF(F8="Scenario1PBT8",'Medium retrofit'!$Z$16,IF(F8="Scenario2PBT8",'Medium retrofit'!$AA$16,IF(F8="Scenario3PBT8",'Medium retrofit'!$AB$16,"")))&amp;IF(F8="Scenario1PBT9",'Medium retrofit'!$AC$16,IF(F8="Scenario2PBT9",'Medium retrofit'!$AD$16,IF(F8="Scenario3PBT9",'Medium retrofit'!$AE$16,"")))&amp;IF(F8="Scenario1PBT10",'Medium retrofit'!$AF$16,IF(F8="Scenario2PBT10",'Medium retrofit'!$AG$16,IF(F8="Scenario3PBT10",'Medium retrofit'!$AH$16,"")))&amp;IF(F8="Scenario1PBT11",'Medium retrofit'!$AI$16,IF(F8="Scenario2PBT11",'Medium retrofit'!$AJ$16,IF(F8="Scenario3PBT11",'Medium retrofit'!$AK$16,"")))&amp;IF(F8="Scenario1PBT12",'Medium retrofit'!$AL$16,IF(F8="Scenario2PBT12",'Medium retrofit'!$AM$16,IF(F8="Scenario3PBT12",'Medium retrofit'!$AN$16,"")))&amp;IF(F8="Scenario1PBT13",'Medium retrofit'!$AO$16,IF(F8="Scenario2PBT13",'Medium retrofit'!$AP$16,IF(F8="Scenario3PBT13",'Medium retrofit'!$AQ$16,"")))&amp;IF(F8="Scenario1PBT14",'Medium retrofit'!$AR$16,IF(F8="Scenario2PBT14",'Medium retrofit'!$AS$16,IF(F8="Scenario3PBT14",'Medium retrofit'!$AT$16,"")))&amp;IF(F8="Scenario1PBT15",'Medium retrofit'!$AU$16,IF(F8="Scenario2PBT15",'Medium retrofit'!$AV$16,IF(F8="Scenario3PBT15",'Medium retrofit'!$AW$16,"")))</f>
        <v/>
      </c>
      <c r="J8" s="123">
        <f t="shared" si="14"/>
        <v>0</v>
      </c>
      <c r="K8" s="123" t="str">
        <f>IF(F8="Scenario1PBT1",'Medium retrofit'!$E$18,IF(F8="Scenario2PBT1",'Medium retrofit'!$F$18,IF(F8="Scenario3PBT1",'Medium retrofit'!$G$18,"")))&amp;IF(F8="Scenario1PBT2",'Medium retrofit'!$H$18,IF(F8="Scenario2PBT2",'Medium retrofit'!$I$18,IF(F8="Scenario3PBT2",'Medium retrofit'!$J$18,"")))&amp;IF(F8="Scenario1PBT3",'Medium retrofit'!$K$18,IF(F8="Scenario2PBT3",'Medium retrofit'!$L$18,IF(F8="Scenario3PBT3",'Medium retrofit'!$M$18,"")))&amp;IF(F8="Scenario1PBT4",'Medium retrofit'!$N$18,IF(F8="Scenario2PBT4",'Medium retrofit'!$O$18,IF(F8="Scenario3PBT4",'Medium retrofit'!$P$18,"")))&amp;IF(F8="Scenario1PBT5",'Medium retrofit'!$Q$18,IF(F8="Scenario2PBT5",'Medium retrofit'!$R$18,IF(F8="Scenario3PBT5",'Medium retrofit'!$S$18,"")))&amp;IF(F8="Scenario1PBT6",'Medium retrofit'!$T$18,IF(F8="Scenario2PBT6",'Medium retrofit'!$U$18,IF(F8="Scenario3PBT6",'Medium retrofit'!$V$18,"")))&amp;IF(F8="Scenario1PBT7",'Medium retrofit'!$W$18,IF(F8="Scenario2PBT7",'Medium retrofit'!$X$18,IF(F8="Scenario3PBT7",'Medium retrofit'!$Y$18,"")))&amp;IF(F8="Scenario1PBT8",'Medium retrofit'!$Z$18,IF(F8="Scenario2PBT8",'Medium retrofit'!$AA$18,IF(F8="Scenario3PBT8",'Medium retrofit'!$AB$18,"")))&amp;IF(F8="Scenario1PBT9",'Medium retrofit'!$AC$18,IF(F8="Scenario2PBT9",'Medium retrofit'!$AD$18,IF(F8="Scenario3PBT9",'Medium retrofit'!$AE$18,"")))&amp;IF(F8="Scenario1PBT10",'Medium retrofit'!$AF$18,IF(F8="Scenario2PBT10",'Medium retrofit'!$AG$18,IF(F8="Scenario3PBT10",'Medium retrofit'!$AH$18,"")))&amp;IF(F8="Scenario1PBT11",'Medium retrofit'!$AI$18,IF(F8="Scenario2PBT11",'Medium retrofit'!$AJ$18,IF(F8="Scenario3PBT11",'Medium retrofit'!$AK$18,"")))&amp;IF(F8="Scenario1PBT12",'Medium retrofit'!$AL$18,IF(F8="Scenario2PBT12",'Medium retrofit'!$AM$18,IF(F8="Scenario3PBT12",'Medium retrofit'!$AN$18,"")))&amp;IF(F8="Scenario1PBT13",'Medium retrofit'!$AO$18,IF(F8="Scenario2PBT13",'Medium retrofit'!$AP$18,IF(F8="Scenario3PBT13",'Medium retrofit'!$AQ$18,"")))&amp;IF(F8="Scenario1PBT14",'Medium retrofit'!$AR$18,IF(F8="Scenario2PBT14",'Medium retrofit'!$AS$18,IF(F8="Scenario3PBT14",'Medium retrofit'!$AT$18,"")))&amp;IF(F8="Scenario1PBT15",'Medium retrofit'!$AU$18,IF(F8="Scenario2PBT15",'Medium retrofit'!$AV$18,IF(F8="Scenario3PBT15",'Medium retrofit'!$AW$18,"")))</f>
        <v/>
      </c>
      <c r="L8" s="123">
        <f t="shared" si="15"/>
        <v>0</v>
      </c>
      <c r="M8" s="123" t="str">
        <f>IF(F8="Scenario1PBT1",'Medium retrofit'!$E$20,IF(F8="Scenario2PBT1",'Medium retrofit'!$F$20,IF(F8="Scenario3PBT1",'Medium retrofit'!$G$20,"")))&amp;IF(F8="Scenario1PBT2",'Medium retrofit'!$H$20,IF(F8="Scenario2PBT2",'Medium retrofit'!$I$20,IF(F8="Scenario3PBT2",'Medium retrofit'!$J$20,"")))&amp;IF(F8="Scenario1PBT3",'Medium retrofit'!$K$20,IF(F8="Scenario2PBT3",'Medium retrofit'!$L$20,IF(F8="Scenario3PBT3",'Medium retrofit'!$M$20,"")))&amp;IF(F8="Scenario1PBT4",'Medium retrofit'!$N$20,IF(F8="Scenario2PBT4",'Medium retrofit'!$O$20,IF(F8="Scenario3PBT4",'Medium retrofit'!$P$20,"")))&amp;IF(F8="Scenario1PBT5",'Medium retrofit'!$Q$20,IF(F8="Scenario2PBT5",'Medium retrofit'!$R$20,IF(F8="Scenario3PBT5",'Medium retrofit'!$S$20,"")))&amp;IF(F8="Scenario1PBT6",'Medium retrofit'!$T$20,IF(F8="Scenario2PBT6",'Medium retrofit'!$U$20,IF(F8="Scenario3PBT6",'Medium retrofit'!$V$20,"")))&amp;IF(F8="Scenario1PBT7",'Medium retrofit'!$W$20,IF(F8="Scenario2PBT7",'Medium retrofit'!$X$20,IF(F8="Scenario3PBT7",'Medium retrofit'!$Y$20,"")))&amp;IF(F8="Scenario1PBT8",'Medium retrofit'!$Z$20,IF(F8="Scenario2PBT8",'Medium retrofit'!$AA$20,IF(F8="Scenario3PBT8",'Medium retrofit'!$AB$20,"")))&amp;IF(F8="Scenario1PBT9",'Medium retrofit'!$AC$20,IF(F8="Scenario2PBT9",'Medium retrofit'!$AD$20,IF(F8="Scenario3PBT9",'Medium retrofit'!$AE$20,"")))&amp;IF(F8="Scenario1PBT10",'Medium retrofit'!$AF$20,IF(F8="Scenario2PBT10",'Medium retrofit'!$AG$20,IF(F8="Scenario3PBT10",'Medium retrofit'!$AH$20,"")))&amp;IF(F8="Scenario1PBT11",'Medium retrofit'!$AI$20,IF(F8="Scenario2PBT11",'Medium retrofit'!$AJ$20,IF(F8="Scenario3PBT11",'Medium retrofit'!$AK$20,"")))&amp;IF(F8="Scenario1PBT12",'Medium retrofit'!$AL$20,IF(F8="Scenario2PBT12",'Medium retrofit'!$AM$20,IF(F8="Scenario3PBT12",'Medium retrofit'!$AN$20,"")))&amp;IF(F8="Scenario1PBT13",'Medium retrofit'!$AO$20,IF(F8="Scenario2PBT13",'Medium retrofit'!$AP$20,IF(F8="Scenario3PBT13",'Medium retrofit'!$AQ$20,"")))&amp;IF(F8="Scenario1PBT14",'Medium retrofit'!$AR$20,IF(F8="Scenario2PBT14",'Medium retrofit'!$AS$20,IF(F8="Scenario3PBT14",'Medium retrofit'!$AT$20,"")))&amp;IF(F8="Scenario1PBT15",'Medium retrofit'!$AU$20,IF(F8="Scenario2PBT15",'Medium retrofit'!$AV$20,IF(F8="Scenario3PBT15",'Medium retrofit'!$AW$20,"")))</f>
        <v/>
      </c>
      <c r="N8" s="124">
        <f t="shared" si="16"/>
        <v>0</v>
      </c>
      <c r="O8" s="245" t="str">
        <f>IF(F8="Scenario1PBT1",'Medium retrofit'!$E$23,IF(F8="Scenario2PBT1",'Medium retrofit'!$F$23,IF(F8="Scenario3PBT1",'Medium retrofit'!$G$23,"")))&amp;IF(F8="Scenario1PBT2",'Medium retrofit'!$H$23,IF(F8="Scenario2PBT2",'Medium retrofit'!$I$23,IF(F8="Scenario3PBT2",'Medium retrofit'!$J$23,"")))&amp;IF(F8="Scenario1PBT3",'Medium retrofit'!$K$23,IF(F8="Scenario2PBT3",'Medium retrofit'!$L$23,IF(F8="Scenario3PBT3",'Medium retrofit'!$M$23,"")))&amp;IF(F8="Scenario1PBT4",'Medium retrofit'!$N$23,IF(F8="Scenario2PBT4",'Medium retrofit'!$O$23,IF(F8="Scenario3PBT4",'Medium retrofit'!$P$23,"")))&amp;IF(F8="Scenario1PBT5",'Medium retrofit'!$Q$23,IF(F8="Scenario2PBT5",'Medium retrofit'!$R$23,IF(F8="Scenario3PBT5",'Medium retrofit'!$S$23,"")))&amp;IF(F8="Scenario1PBT6",'Medium retrofit'!$T$23,IF(F8="Scenario2PBT6",'Medium retrofit'!$U$23,IF(F8="Scenario3PBT6",'Medium retrofit'!$V$23,"")))&amp;IF(F8="Scenario1PBT7",'Medium retrofit'!$W$23,IF(F8="Scenario2PBT7",'Medium retrofit'!$X$23,IF(F8="Scenario3PBT7",'Medium retrofit'!$Y$23,"")))&amp;IF(F8="Scenario1PBT8",'Medium retrofit'!$Z$23,IF(F8="Scenario2PBT8",'Medium retrofit'!$AA$23,IF(F8="Scenario3PBT8",'Medium retrofit'!$AB$23,"")))&amp;IF(F8="Scenario1PBT9",'Medium retrofit'!$AC$23,IF(F8="Scenario2PBT9",'Medium retrofit'!$AD$23,IF(F8="Scenario3PBT9",'Medium retrofit'!$AE$23,"")))&amp;IF(F8="Scenario1PBT10",'Medium retrofit'!$AF$23,IF(F8="Scenario2PBT10",'Medium retrofit'!$AG$23,IF(F8="Scenario3PBT10",'Medium retrofit'!$AH$23,"")))&amp;IF(F8="Scenario1PBT11",'Medium retrofit'!$AI$23,IF(F8="Scenario2PBT11",'Medium retrofit'!$AJ$23,IF(F8="Scenario3PBT11",'Medium retrofit'!$AK$23,"")))&amp;IF(F8="Scenario1PBT12",'Medium retrofit'!$AL$23,IF(F8="Scenario2PBT12",'Medium retrofit'!$AM$23,IF(F8="Scenario3PBT12",'Medium retrofit'!$AN$23,"")))&amp;IF(F8="Scenario1PBT13",'Medium retrofit'!$AO$23,IF(F8="Scenario2PBT13",'Medium retrofit'!$AP$23,IF(F8="Scenario3PBT13",'Medium retrofit'!$AQ$23,"")))&amp;IF(F8="Scenario1PBT14",'Medium retrofit'!$AR$23,IF(F8="Scenario2PBT14",'Medium retrofit'!$AS$23,IF(F8="Scenario3PBT14",'Medium retrofit'!$AT$23,"")))&amp;IF(F8="Scenario1PBT15",'Medium retrofit'!$AU$23,IF(F8="Scenario2PBT15",'Medium retrofit'!$AV$23,IF(F8="Scenario3PBT15",'Medium retrofit'!$AW$23,"")))</f>
        <v/>
      </c>
      <c r="P8" s="123">
        <f t="shared" si="17"/>
        <v>0</v>
      </c>
      <c r="Q8" s="123" t="str">
        <f>IF(F8="Scenario1PBT1",'Medium retrofit'!$E$25,IF(F8="Scenario2PBT1",'Medium retrofit'!$F$25,IF(F8="Scenario3PBT1",'Medium retrofit'!$G$25,"")))&amp;IF(F8="Scenario1PBT2",'Medium retrofit'!$H$25,IF(F8="Scenario2PBT2",'Medium retrofit'!$I$25,IF(F8="Scenario3PBT2",'Medium retrofit'!$J$25,"")))&amp;IF(F8="Scenario1PBT3",'Medium retrofit'!$K$25,IF(F8="Scenario2PBT3",'Medium retrofit'!$L$25,IF(F8="Scenario3PBT3",'Medium retrofit'!$M$25,"")))&amp;IF(F8="Scenario1PBT4",'Medium retrofit'!$N$25,IF(F8="Scenario2PBT4",'Medium retrofit'!$O$25,IF(F8="Scenario3PBT4",'Medium retrofit'!$P$25,"")))&amp;IF(F8="Scenario1PBT5",'Medium retrofit'!$Q$25,IF(F8="Scenario2PBT5",'Medium retrofit'!$R$25,IF(F8="Scenario3PBT5",'Medium retrofit'!$S$25,"")))&amp;IF(F8="Scenario1PBT6",'Medium retrofit'!$T$25,IF(F8="Scenario2PBT6",'Medium retrofit'!$U$25,IF(F8="Scenario3PBT6",'Medium retrofit'!$V$25,"")))&amp;IF(F8="Scenario1PBT7",'Medium retrofit'!$W$25,IF(F8="Scenario2PBT7",'Medium retrofit'!$X$25,IF(F8="Scenario3PBT7",'Medium retrofit'!$Y$25,"")))&amp;IF(F8="Scenario1PBT8",'Medium retrofit'!$Z$25,IF(F8="Scenario2PBT8",'Medium retrofit'!$AA$25,IF(F8="Scenario3PBT8",'Medium retrofit'!$AB$25,"")))&amp;IF(F8="Scenario1PBT9",'Medium retrofit'!$AC$25,IF(F8="Scenario2PBT9",'Medium retrofit'!$AD$25,IF(F8="Scenario3PBT9",'Medium retrofit'!$AE$25,"")))&amp;IF(F8="Scenario1PBT10",'Medium retrofit'!$AF$25,IF(F8="Scenario2PBT10",'Medium retrofit'!$AG$25,IF(F8="Scenario3PBT10",'Medium retrofit'!$AH$25,"")))&amp;IF(F8="Scenario1PBT11",'Medium retrofit'!$AI$25,IF(F8="Scenario2PBT11",'Medium retrofit'!$AJ$25,IF(F8="Scenario3PBT11",'Medium retrofit'!$AK$25,"")))&amp;IF(F8="Scenario1PBT12",'Medium retrofit'!$AL$25,IF(F8="Scenario2PBT12",'Medium retrofit'!$AM$25,IF(F8="Scenario3PBT12",'Medium retrofit'!$AN$25,"")))&amp;IF(F8="Scenario1PBT13",'Medium retrofit'!$AO$25,IF(F8="Scenario2PBT13",'Medium retrofit'!$AP$25,IF(F8="Scenario3PBT13",'Medium retrofit'!$AQ$25,"")))&amp;IF(F8="Scenario1PBT14",'Medium retrofit'!$AR$25,IF(F8="Scenario2PBT14",'Medium retrofit'!$AS$25,IF(F8="Scenario3PBT14",'Medium retrofit'!$AT$25,"")))&amp;IF(F8="Scenario1PBT15",'Medium retrofit'!$AU$25,IF(F8="Scenario2PBT15",'Medium retrofit'!$AV$25,IF(F8="Scenario3PBT15",'Medium retrofit'!$AW$25,"")))</f>
        <v/>
      </c>
      <c r="R8" s="123">
        <f t="shared" si="18"/>
        <v>0</v>
      </c>
      <c r="S8" s="123" t="str">
        <f>IF(F8="Scenario1PBT1",'Medium retrofit'!$E$27,IF(F8="Scenario2PBT1",'Medium retrofit'!$F$27,IF(F8="Scenario3PBT1",'Medium retrofit'!$G$27,"")))&amp;IF(F8="Scenario1PBT2",'Medium retrofit'!$H$27,IF(F8="Scenario2PBT2",'Medium retrofit'!$I$27,IF(F8="Scenario3PBT2",'Medium retrofit'!$J$27,"")))&amp;IF(F8="Scenario1PBT3",'Medium retrofit'!$K$27,IF(F8="Scenario2PBT3",'Medium retrofit'!$L$27,IF(F8="Scenario3PBT3",'Medium retrofit'!$M$27,"")))&amp;IF(F8="Scenario1PBT4",'Medium retrofit'!$N$27,IF(F8="Scenario2PBT4",'Medium retrofit'!$O$27,IF(F8="Scenario3PBT4",'Medium retrofit'!$P$27,"")))&amp;IF(F8="Scenario1PBT5",'Medium retrofit'!$Q$27,IF(F8="Scenario2PBT5",'Medium retrofit'!$R$27,IF(F8="Scenario3PBT5",'Medium retrofit'!$S$27,"")))&amp;IF(F8="Scenario1PBT6",'Medium retrofit'!$T$27,IF(F8="Scenario2PBT6",'Medium retrofit'!$U$27,IF(F8="Scenario3PBT6",'Medium retrofit'!$V$27,"")))&amp;IF(F8="Scenario1PBT7",'Medium retrofit'!$W$27,IF(F8="Scenario2PBT7",'Medium retrofit'!$X$27,IF(F8="Scenario3PBT7",'Medium retrofit'!$Y$27,"")))&amp;IF(F8="Scenario1PBT8",'Medium retrofit'!$Z$27,IF(F8="Scenario2PBT8",'Medium retrofit'!$AA$27,IF(F8="Scenario3PBT8",'Medium retrofit'!$AB$27,"")))&amp;IF(F8="Scenario1PBT9",'Medium retrofit'!$AC$27,IF(F8="Scenario2PBT9",'Medium retrofit'!$AD$27,IF(F8="Scenario3PBT9",'Medium retrofit'!$AE$27,"")))&amp;IF(F8="Scenario1PBT10",'Medium retrofit'!$AF$27,IF(F8="Scenario2PBT10",'Medium retrofit'!$AG$27,IF(F8="Scenario3PBT10",'Medium retrofit'!$AH$27,"")))&amp;IF(F8="Scenario1PBT11",'Medium retrofit'!$AI$27,IF(F8="Scenario2PBT11",'Medium retrofit'!$AJ$27,IF(F8="Scenario3PBT11",'Medium retrofit'!$AK$27,"")))&amp;IF(F8="Scenario1PBT12",'Medium retrofit'!$AL$27,IF(F8="Scenario2PBT12",'Medium retrofit'!$AM$27,IF(F8="Scenario3PBT12",'Medium retrofit'!$AN$27,"")))&amp;IF(F8="Scenario1PBT13",'Medium retrofit'!$AO$27,IF(F8="Scenario2PBT13",'Medium retrofit'!$AP$27,IF(F8="Scenario3PBT13",'Medium retrofit'!$AQ$27,"")))&amp;IF(F8="Scenario1PBT14",'Medium retrofit'!$AR$27,IF(F8="Scenario2PBT14",'Medium retrofit'!$AS$27,IF(F8="Scenario3PBT14",'Medium retrofit'!$AT$27,"")))&amp;IF(F8="Scenario1PBT15",'Medium retrofit'!$AU$27,IF(F8="Scenario2PBT15",'Medium retrofit'!$AV$27,IF(F8="Scenario3PBT15",'Medium retrofit'!$AW$27,"")))</f>
        <v/>
      </c>
      <c r="T8" s="246">
        <f t="shared" si="19"/>
        <v>0</v>
      </c>
      <c r="U8" s="245" t="str">
        <f>IF(F8="Scenario1PBT1",'Medium retrofit'!$E$38,IF(F8="Scenario2PBT1",'Medium retrofit'!$F$38,IF(F8="Scenario3PBT1",'Medium retrofit'!$G$38,"")))&amp;IF(F8="Scenario1PBT2",'Medium retrofit'!$H$38,IF(F8="Scenario2PBT2",'Medium retrofit'!$I$38,IF(F8="Scenario3PBT2",'Medium retrofit'!$J$38,"")))&amp;IF(F8="Scenario1PBT3",'Medium retrofit'!$K$38,IF(F8="Scenario2PBT3",'Medium retrofit'!$L$38,IF(F8="Scenario3PBT3",'Medium retrofit'!$M$38,"")))&amp;IF(F8="Scenario1PBT4",'Medium retrofit'!$N$38,IF(F8="Scenario2PBT4",'Medium retrofit'!$O$38,IF(F8="Scenario3PBT4",'Medium retrofit'!$P$38,"")))&amp;IF(F8="Scenario1PBT5",'Medium retrofit'!$Q$38,IF(F8="Scenario2PBT5",'Medium retrofit'!$R$38,IF(F8="Scenario3PBT5",'Medium retrofit'!$S$38,"")))&amp;IF(F8="Scenario1PBT6",'Medium retrofit'!$T$38,IF(F8="Scenario2PBT6",'Medium retrofit'!$U$38,IF(F8="Scenario3PBT6",'Medium retrofit'!$V$38,"")))&amp;IF(F8="Scenario1PBT7",'Medium retrofit'!$W$38,IF(F8="Scenario2PBT7",'Medium retrofit'!$X$38,IF(F8="Scenario3PBT7",'Medium retrofit'!$Y$38,"")))&amp;IF(F8="Scenario1PBT8",'Medium retrofit'!$Z$38,IF(F8="Scenario2PBT8",'Medium retrofit'!$AA$38,IF(F8="Scenario3PBT8",'Medium retrofit'!$AB$38,"")))&amp;IF(F8="Scenario1PBT9",'Medium retrofit'!$AC$38,IF(F8="Scenario2PBT9",'Medium retrofit'!$AD$38,IF(F8="Scenario3PBT9",'Medium retrofit'!$AE$38,"")))&amp;IF(F8="Scenario1PBT10",'Medium retrofit'!$AF$38,IF(F8="Scenario2PBT10",'Medium retrofit'!$AG$38,IF(F8="Scenario3PBT10",'Medium retrofit'!$AH$38,"")))&amp;IF(F8="Scenario1PBT11",'Medium retrofit'!$AI$38,IF(F8="Scenario2PBT11",'Medium retrofit'!$AJ$38,IF(F8="Scenario3PBT11",'Medium retrofit'!$AK$38,"")))&amp;IF(F8="Scenario1PBT12",'Medium retrofit'!$AL$38,IF(F8="Scenario2PBT12",'Medium retrofit'!$AM$38,IF(F8="Scenario3PBT12",'Medium retrofit'!$AN$38,"")))&amp;IF(F8="Scenario1PBT13",'Medium retrofit'!$AO$38,IF(F8="Scenario2PBT13",'Medium retrofit'!$AP$38,IF(F8="Scenario3PBT13",'Medium retrofit'!$AQ$38,"")))&amp;IF(F8="Scenario1PBT14",'Medium retrofit'!$AR$38,IF(F8="Scenario2PBT14",'Medium retrofit'!$AS$38,IF(F8="Scenario3PBT14",'Medium retrofit'!$AT$38,"")))&amp;IF(F8="Scenario1PBT15",'Medium retrofit'!$AU$38,IF(F8="Scenario2PBT15",'Medium retrofit'!$AV$38,IF(F8="Scenario3PBT15",'Medium retrofit'!$AW$38,"")))</f>
        <v/>
      </c>
      <c r="V8" s="123">
        <f t="shared" si="20"/>
        <v>0</v>
      </c>
      <c r="W8" s="123" t="str">
        <f>IF(F8="Scenario1PBT1",'Medium retrofit'!$E$40,IF(F8="Scenario2PBT1",'Medium retrofit'!$F$40,IF(F8="Scenario3PBT1",'Medium retrofit'!$G$40,"")))&amp;IF(F8="Scenario1PBT2",'Medium retrofit'!$H$40,IF(F8="Scenario2PBT2",'Medium retrofit'!$I$40,IF(F8="Scenario3PBT2",'Medium retrofit'!$J$40,"")))&amp;IF(F8="Scenario1PBT3",'Medium retrofit'!$K$40,IF(F8="Scenario2PBT3",'Medium retrofit'!$L$40,IF(F8="Scenario3PBT3",'Medium retrofit'!$M$40,"")))&amp;IF(F8="Scenario1PBT4",'Medium retrofit'!$N$40,IF(F8="Scenario2PBT4",'Medium retrofit'!$O$40,IF(F8="Scenario3PBT4",'Medium retrofit'!$P$40,"")))&amp;IF(F8="Scenario1PBT5",'Medium retrofit'!$Q$40,IF(F8="Scenario2PBT5",'Medium retrofit'!$R$40,IF(F8="Scenario3PBT5",'Medium retrofit'!$S$40,"")))&amp;IF(F8="Scenario1PBT6",'Medium retrofit'!$T$40,IF(F8="Scenario2PBT6",'Medium retrofit'!$U$40,IF(F8="Scenario3PBT6",'Medium retrofit'!$V$40,"")))&amp;IF(F8="Scenario1PBT7",'Medium retrofit'!$W$40,IF(F8="Scenario2PBT7",'Medium retrofit'!$X$40,IF(F8="Scenario3PBT7",'Medium retrofit'!$Y$40,"")))&amp;IF(F8="Scenario1PBT8",'Medium retrofit'!$Z$40,IF(F8="Scenario2PBT8",'Medium retrofit'!$AA$40,IF(F8="Scenario3PBT8",'Medium retrofit'!$AB$40,"")))&amp;IF(F8="Scenario1PBT9",'Medium retrofit'!$AC$40,IF(F8="Scenario2PBT9",'Medium retrofit'!$AD$40,IF(F8="Scenario3PBT9",'Medium retrofit'!$AE$40,"")))&amp;IF(F8="Scenario1PBT10",'Medium retrofit'!$AF$40,IF(F8="Scenario2PBT10",'Medium retrofit'!$AG$40,IF(F8="Scenario3PBT10",'Medium retrofit'!$AH$40,"")))&amp;IF(F8="Scenario1PBT11",'Medium retrofit'!$AI$40,IF(F8="Scenario2PBT11",'Medium retrofit'!$AJ$40,IF(F8="Scenario3PBT11",'Medium retrofit'!$AK$40,"")))&amp;IF(F8="Scenario1PBT12",'Medium retrofit'!$AL$40,IF(F8="Scenario2PBT12",'Medium retrofit'!$AM$40,IF(F8="Scenario3PBT12",'Medium retrofit'!$AN$40,"")))&amp;IF(F8="Scenario1PBT13",'Medium retrofit'!$AO$40,IF(F8="Scenario2PBT13",'Medium retrofit'!$AP$40,IF(F8="Scenario3PBT13",'Medium retrofit'!$AQ$40,"")))&amp;IF(F8="Scenario1PBT14",'Medium retrofit'!$AR$40,IF(F8="Scenario2PBT14",'Medium retrofit'!$AS$40,IF(F8="Scenario3PBT14",'Medium retrofit'!$AT$40,"")))&amp;IF(F8="Scenario1PBT15",'Medium retrofit'!$AU$40,IF(F8="Scenario2PBT15",'Medium retrofit'!$AV$40,IF(F8="Scenario3PBT15",'Medium retrofit'!$AW$40,"")))</f>
        <v/>
      </c>
      <c r="X8" s="123">
        <f t="shared" si="21"/>
        <v>0</v>
      </c>
      <c r="Y8" s="123" t="str">
        <f>IF(F8="Scenario1PBT1",'Medium retrofit'!$E$42,IF(F8="Scenario2PBT1",'Medium retrofit'!$F$42,IF(F8="Scenario3PBT1",'Medium retrofit'!$G$42,"")))&amp;IF(F8="Scenario1PBT2",'Medium retrofit'!$H$42,IF(F8="Scenario2PBT2",'Medium retrofit'!$I$42,IF(F8="Scenario3PBT2",'Medium retrofit'!$J$42,"")))&amp;IF(F8="Scenario1PBT3",'Medium retrofit'!$K$42,IF(F8="Scenario2PBT3",'Medium retrofit'!$L$42,IF(F8="Scenario3PBT3",'Medium retrofit'!$M$42,"")))&amp;IF(F8="Scenario1PBT4",'Medium retrofit'!$N$42,IF(F8="Scenario2PBT4",'Medium retrofit'!$O$42,IF(F8="Scenario3PBT4",'Medium retrofit'!$P$42,"")))&amp;IF(F8="Scenario1PBT5",'Medium retrofit'!$Q$42,IF(F8="Scenario2PBT5",'Medium retrofit'!$R$42,IF(F8="Scenario3PBT5",'Medium retrofit'!$S$42,"")))&amp;IF(F8="Scenario1PBT6",'Medium retrofit'!$T$42,IF(F8="Scenario2PBT6",'Medium retrofit'!$U$42,IF(F8="Scenario3PBT6",'Medium retrofit'!$V$42,"")))&amp;IF(F8="Scenario1PBT7",'Medium retrofit'!$W$42,IF(F8="Scenario2PBT7",'Medium retrofit'!$X$42,IF(F8="Scenario3PBT7",'Medium retrofit'!$Y$42,"")))&amp;IF(F8="Scenario1PBT8",'Medium retrofit'!$Z$42,IF(F8="Scenario2PBT8",'Medium retrofit'!$AA$42,IF(F8="Scenario3PBT8",'Medium retrofit'!$AB$42,"")))&amp;IF(F8="Scenario1PBT9",'Medium retrofit'!$AC$42,IF(F8="Scenario2PBT9",'Medium retrofit'!$AD$42,IF(F8="Scenario3PBT9",'Medium retrofit'!$AE$42,"")))&amp;IF(F8="Scenario1PBT10",'Medium retrofit'!$AF$42,IF(F8="Scenario2PBT10",'Medium retrofit'!$AG$42,IF(F8="Scenario3PBT10",'Medium retrofit'!$AH$42,"")))&amp;IF(F8="Scenario1PBT11",'Medium retrofit'!$AI$42,IF(F8="Scenario2PBT11",'Medium retrofit'!$AJ$42,IF(F8="Scenario3PBT11",'Medium retrofit'!$AK$42,"")))&amp;IF(F8="Scenario1PBT12",'Medium retrofit'!$AL$42,IF(F8="Scenario2PBT12",'Medium retrofit'!$AM$42,IF(F8="Scenario3PBT12",'Medium retrofit'!$AN$42,"")))&amp;IF(F8="Scenario1PBT13",'Medium retrofit'!$AO$42,IF(F8="Scenario2PBT13",'Medium retrofit'!$AP$42,IF(F8="Scenario3PBT13",'Medium retrofit'!$AQ$42,"")))&amp;IF(F8="Scenario1PBT14",'Medium retrofit'!$AR$42,IF(F8="Scenario2PBT14",'Medium retrofit'!$AS$42,IF(F8="Scenario3PBT14",'Medium retrofit'!$AT$42,"")))&amp;IF(F8="Scenario1PBT15",'Medium retrofit'!$AU$42,IF(F8="Scenario2PBT15",'Medium retrofit'!$AV$42,IF(F8="Scenario3PBT15",'Medium retrofit'!$AW$42,"")))</f>
        <v/>
      </c>
      <c r="Z8" s="123">
        <f t="shared" si="22"/>
        <v>0</v>
      </c>
      <c r="AA8" s="239" t="str">
        <f>IF(F8="Scenario1PBT1",'Medium retrofit'!$E$101,IF(F8="Scenario2PBT1",'Medium retrofit'!$F$101,IF(F8="Scenario3PBT1",'Medium retrofit'!$G$101,"")))&amp;IF(F8="Scenario1PBT2",'Medium retrofit'!$H$101,IF(F8="Scenario2PBT2",'Medium retrofit'!$I$101,IF(F8="Scenario3PBT2",'Medium retrofit'!$J$101,"")))&amp;IF(F8="Scenario1PBT3",'Medium retrofit'!$K$101,IF(F8="Scenario2PBT3",'Medium retrofit'!$L$101,IF(F8="Scenario3PBT3",'Medium retrofit'!$M$101,"")))&amp;IF(F8="Scenario1PBT4",'Medium retrofit'!$N$101,IF(F8="Scenario2PBT4",'Medium retrofit'!$O$101,IF(F8="Scenario3PBT4",'Medium retrofit'!$P$101,"")))&amp;IF(F8="Scenario1PBT5",'Medium retrofit'!$Q$101,IF(F8="Scenario2PBT5",'Medium retrofit'!$R$101,IF(F8="Scenario3PBT5",'Medium retrofit'!$S$101,"")))&amp;IF(F8="Scenario1PBT6",'Medium retrofit'!$T$101,IF(F8="Scenario2PBT6",'Medium retrofit'!$U$101,IF(F8="Scenario3PBT6",'Medium retrofit'!$V$101,"")))&amp;IF(F8="Scenario1PBT7",'Medium retrofit'!$W$101,IF(F8="Scenario2PBT7",'Medium retrofit'!$X$101,IF(F8="Scenario3PBT7",'Medium retrofit'!$Y$101,"")))&amp;IF(F8="Scenario1PBT8",'Medium retrofit'!$Z$101,IF(F8="Scenario2PBT8",'Medium retrofit'!$AA$101,IF(F8="Scenario3PBT8",'Medium retrofit'!$AB$101,"")))&amp;IF(F8="Scenario1PBT9",'Medium retrofit'!$AC$101,IF(F8="Scenario2PBT9",'Medium retrofit'!$AD$101,IF(F8="Scenario3PBT9",'Medium retrofit'!$AE$101,"")))&amp;IF(F8="Scenario1PBT10",'Medium retrofit'!$AF$101,IF(F8="Scenario2PBT10",'Medium retrofit'!$AG$101,IF(F8="Scenario3PBT10",'Medium retrofit'!$AH$101,"")))&amp;IF(F8="Scenario1PBT11",'Medium retrofit'!$AI$101,IF(F8="Scenario2PBT11",'Medium retrofit'!$AJ$101,IF(F8="Scenario3PBT11",'Medium retrofit'!$AK$101,"")))&amp;IF(F8="Scenario1PBT12",'Medium retrofit'!$AL$101,IF(F8="Scenario2PBT12",'Medium retrofit'!$AM$101,IF(F8="Scenario3PBT12",'Medium retrofit'!$AN$101,"")))&amp;IF(F8="Scenario1PBT13",'Medium retrofit'!$AO$101,IF(F8="Scenario2PBT13",'Medium retrofit'!$AP$101,IF(F8="Scenario3PBT13",'Medium retrofit'!$AQ$101,"")))&amp;IF(F8="Scenario1PBT14",'Medium retrofit'!$AR$101,IF(F8="Scenario2PBT14",'Medium retrofit'!$AS$101,IF(F8="Scenario3PBT14",'Medium retrofit'!$AT$101,"")))&amp;IF(F8="Scenario1PBT15",'Medium retrofit'!$AU$101,IF(F8="Scenario2PBT15",'Medium retrofit'!$AV$101,IF(F8="Scenario3PBT15",'Medium retrofit'!$AW$101,"")))</f>
        <v/>
      </c>
      <c r="AB8" s="242">
        <f t="shared" si="23"/>
        <v>0</v>
      </c>
      <c r="AC8" s="364" t="str">
        <f t="shared" si="24"/>
        <v/>
      </c>
      <c r="AD8" s="353">
        <f>IF(AC8="",IFERROR('Projection_Base-case'!G9-G8,0),0)</f>
        <v>0</v>
      </c>
      <c r="AE8" s="350">
        <f t="shared" si="0"/>
        <v>0</v>
      </c>
      <c r="AF8" s="361">
        <f>IFERROR(100*AD8/'Projection_Base-case'!G9,0)</f>
        <v>0</v>
      </c>
      <c r="AG8" s="352">
        <f>IF(AC8="",IFERROR('Projection_Base-case'!I9-I8,0),0)</f>
        <v>0</v>
      </c>
      <c r="AH8" s="353">
        <f t="shared" si="1"/>
        <v>0</v>
      </c>
      <c r="AI8" s="361">
        <f>IFERROR(100*AG8/'Projection_Base-case'!I9,0)</f>
        <v>0</v>
      </c>
      <c r="AJ8" s="352">
        <f>IF(AC8="",IFERROR('Projection_Base-case'!K9-K8,0),0)</f>
        <v>0</v>
      </c>
      <c r="AK8" s="353">
        <f t="shared" si="2"/>
        <v>0</v>
      </c>
      <c r="AL8" s="361">
        <f>IFERROR(100*AJ8/'Projection_Base-case'!K9,0)</f>
        <v>0</v>
      </c>
      <c r="AM8" s="352">
        <f>-IF(AC8="",IFERROR('Projection_Base-case'!M9-M8,0),0)</f>
        <v>0</v>
      </c>
      <c r="AN8" s="353">
        <f t="shared" si="3"/>
        <v>0</v>
      </c>
      <c r="AO8" s="354">
        <f>IFERROR(IF('Projection_Base-case'!N9&gt;0,100*AN8/'Projection_Base-case'!N9,100*AN8/N8),0)</f>
        <v>0</v>
      </c>
      <c r="AP8" s="355">
        <f>IF(AC8="",IFERROR('Projection_Base-case'!O9-O8,0),0)</f>
        <v>0</v>
      </c>
      <c r="AQ8" s="356">
        <f t="shared" si="4"/>
        <v>0</v>
      </c>
      <c r="AR8" s="356">
        <f>IFERROR(100*AP8/'Projection_Base-case'!O9,0)</f>
        <v>0</v>
      </c>
      <c r="AS8" s="355">
        <f>IF(AC8="",IFERROR('Projection_Base-case'!Q9-Q8,0),0)</f>
        <v>0</v>
      </c>
      <c r="AT8" s="356">
        <f t="shared" si="5"/>
        <v>0</v>
      </c>
      <c r="AU8" s="356">
        <f>IFERROR(100*AS8/'Projection_Base-case'!Q9,0)</f>
        <v>0</v>
      </c>
      <c r="AV8" s="355">
        <f>IF(AC8="",IFERROR('Projection_Base-case'!S9-S8,0),0)</f>
        <v>0</v>
      </c>
      <c r="AW8" s="356">
        <f t="shared" si="6"/>
        <v>0</v>
      </c>
      <c r="AX8" s="357">
        <f>IFERROR(100*AV8/'Projection_Base-case'!S9,0)</f>
        <v>0</v>
      </c>
      <c r="AY8" s="358">
        <f>IF(AC8="",IFERROR('Projection_Base-case'!U9-U8,0),0)</f>
        <v>0</v>
      </c>
      <c r="AZ8" s="359">
        <f t="shared" si="7"/>
        <v>0</v>
      </c>
      <c r="BA8" s="359">
        <f>IFERROR(100*AY8/'Projection_Base-case'!U9,0)</f>
        <v>0</v>
      </c>
      <c r="BB8" s="358">
        <f>IF(AC8="",IFERROR('Projection_Base-case'!W9-W8,0),0)</f>
        <v>0</v>
      </c>
      <c r="BC8" s="359">
        <f t="shared" si="8"/>
        <v>0</v>
      </c>
      <c r="BD8" s="359">
        <f>IFERROR(100*BB8/'Projection_Base-case'!W9,0)</f>
        <v>0</v>
      </c>
      <c r="BE8" s="358">
        <f>IF(AC8="",IFERROR('Projection_Base-case'!Y9-Y8,0),0)</f>
        <v>0</v>
      </c>
      <c r="BF8" s="359">
        <f t="shared" si="9"/>
        <v>0</v>
      </c>
      <c r="BG8" s="359">
        <f>IFERROR(100*BE8/'Projection_Base-case'!Y9,0)</f>
        <v>0</v>
      </c>
      <c r="BH8" s="359">
        <f t="shared" si="10"/>
        <v>0</v>
      </c>
      <c r="BI8" s="360">
        <f t="shared" si="11"/>
        <v>0</v>
      </c>
    </row>
    <row r="9" spans="1:61" ht="15" customHeight="1">
      <c r="A9" s="205">
        <v>5</v>
      </c>
      <c r="B9" s="347">
        <f>IF('Projection_Base-case'!B10&lt;&gt;"",'Projection_Base-case'!B10,0)</f>
        <v>0</v>
      </c>
      <c r="C9" s="347">
        <f>IF('Projection_Base-case'!C10&lt;&gt;"",'Projection_Base-case'!C10,0)</f>
        <v>0</v>
      </c>
      <c r="D9" s="365">
        <f>IF('Projection_Base-case'!D10&lt;&gt;"",'Projection_Base-case'!D10,0)</f>
        <v>0</v>
      </c>
      <c r="E9" s="376"/>
      <c r="F9" s="367" t="str">
        <f t="shared" si="12"/>
        <v>0</v>
      </c>
      <c r="G9" s="241" t="str">
        <f>IF(F9="Scenario1PBT1",'Medium retrofit'!$E$6,IF(F9="Scenario2PBT1",'Medium retrofit'!$F$6,IF(F9="Scenario3PBT1",'Medium retrofit'!$G$6,"")))&amp;IF(F9="Scenario1PBT2",'Medium retrofit'!$H$6,IF(F9="Scenario2PBT2",'Medium retrofit'!$I$6,IF(F9="Scenario3PBT2",'Medium retrofit'!$J$6,"")))&amp;IF(F9="Scenario1PBT3",'Medium retrofit'!$K$6,IF(F9="Scenario2PBT3",'Medium retrofit'!$L$6,IF(F9="Scenario3PBT3",'Medium retrofit'!$M$6,"")))&amp;IF(F9="Scenario1PBT4",'Medium retrofit'!$N$6,IF(F9="Scenario2PBT4",'Medium retrofit'!$O$6,IF(F9="Scenario3PBT4",'Medium retrofit'!$P$6,"")))&amp;IF(F9="Scenario1PBT5",'Medium retrofit'!$Q$6,IF(F9="Scenario2PBT5",'Medium retrofit'!$R$6,IF(F9="Scenario3PBT5",'Medium retrofit'!$S$6,"")))&amp;IF(F9="Scenario1PBT6",'Medium retrofit'!$T$6,IF(F9="Scenario2PBT6",'Medium retrofit'!$U$6,IF(F9="Scenario3PBT6",'Medium retrofit'!$V$6,"")))&amp;IF(F9="Scenario1PBT7",'Medium retrofit'!$W$6,IF(F9="Scenario2PBT7",'Medium retrofit'!$X$6,IF(F9="Scenario3PBT7",'Medium retrofit'!$Y$6,"")))&amp;IF(F9="Scenario1PBT8",'Medium retrofit'!$Z$6,IF(F9="Scenario2PBT8",'Medium retrofit'!$AA$6,IF(F9="Scenario3PBT8",'Medium retrofit'!$AB$6,"")))&amp;IF(F9="Scenario1PBT9",'Medium retrofit'!$AC$6,IF(F9="Scenario2PBT9",'Medium retrofit'!$AD$6,IF(F9="Scenario3PBT9",'Medium retrofit'!$AE$6,"")))&amp;IF(F9="Scenario1PBT10",'Medium retrofit'!$AF$6,IF(F9="Scenario2PBT10",'Medium retrofit'!$AG$6,IF(F9="Scenario3PBT10",'Medium retrofit'!$AH$6,"")))&amp;IF(F9="Scenario1PBT11",'Medium retrofit'!$AI$6,IF(F9="Scenario2PBT11",'Medium retrofit'!$AJ$6,IF(F9="Scenario3PBT11",'Medium retrofit'!$AK$6,"")))&amp;IF(F9="Scenario1PBT12",'Medium retrofit'!$AL$6,IF(F9="Scenario2PBT12",'Medium retrofit'!$AM$6,IF(F9="Scenario3PBT12",'Medium retrofit'!$AN$6,"")))&amp;IF(F9="Scenario1PBT13",'Medium retrofit'!$AO$6,IF(F9="Scenario2PBT13",'Medium retrofit'!$AP$6,IF(F9="Scenario3PBT13",'Medium retrofit'!$AQ$6,"")))&amp;IF(F9="Scenario1PBT14",'Medium retrofit'!$AR$6,IF(F9="Scenario2PBT14",'Medium retrofit'!$AS$6,IF(F9="Scenario3PBT14",'Medium retrofit'!$AT$6,"")))&amp;IF(F9="Scenario1PBT15",'Medium retrofit'!$AU$6,IF(F9="Scenario2PBT15",'Medium retrofit'!$AV$6,IF(F9="Scenario3PBT15",'Medium retrofit'!$AW$6,"")))</f>
        <v/>
      </c>
      <c r="H9" s="123">
        <f t="shared" si="13"/>
        <v>0</v>
      </c>
      <c r="I9" s="239" t="str">
        <f>IF(F9="Scenario1PBT1",'Medium retrofit'!$E$16,IF(F9="Scenario2PBT1",'Medium retrofit'!$F$16,IF(F9="Scenario3PBT1",'Medium retrofit'!$G$16,"")))&amp;IF(F9="Scenario1PBT2",'Medium retrofit'!$H$16,IF(F9="Scenario2PBT2",'Medium retrofit'!$I$16,IF(F9="Scenario3PBT2",'Medium retrofit'!$J$16,"")))&amp;IF(F9="Scenario1PBT3",'Medium retrofit'!$K$16,IF(F9="Scenario2PBT3",'Medium retrofit'!$L$16,IF(F9="Scenario3PBT3",'Medium retrofit'!$M$16,"")))&amp;IF(F9="Scenario1PBT4",'Medium retrofit'!$N$16,IF(F9="Scenario2PBT4",'Medium retrofit'!$O$16,IF(F9="Scenario3PBT4",'Medium retrofit'!$P$16,"")))&amp;IF(F9="Scenario1PBT5",'Medium retrofit'!$Q$16,IF(F9="Scenario2PBT5",'Medium retrofit'!$R$16,IF(F9="Scenario3PBT5",'Medium retrofit'!$S$16,"")))&amp;IF(F9="Scenario1PBT6",'Medium retrofit'!$T$16,IF(F9="Scenario2PBT6",'Medium retrofit'!$U$16,IF(F9="Scenario3PBT6",'Medium retrofit'!$V$16,"")))&amp;IF(F9="Scenario1PBT7",'Medium retrofit'!$W$16,IF(F9="Scenario2PBT7",'Medium retrofit'!$X$16,IF(F9="Scenario3PBT7",'Medium retrofit'!$Y$16,"")))&amp;IF(F9="Scenario1PBT8",'Medium retrofit'!$Z$16,IF(F9="Scenario2PBT8",'Medium retrofit'!$AA$16,IF(F9="Scenario3PBT8",'Medium retrofit'!$AB$16,"")))&amp;IF(F9="Scenario1PBT9",'Medium retrofit'!$AC$16,IF(F9="Scenario2PBT9",'Medium retrofit'!$AD$16,IF(F9="Scenario3PBT9",'Medium retrofit'!$AE$16,"")))&amp;IF(F9="Scenario1PBT10",'Medium retrofit'!$AF$16,IF(F9="Scenario2PBT10",'Medium retrofit'!$AG$16,IF(F9="Scenario3PBT10",'Medium retrofit'!$AH$16,"")))&amp;IF(F9="Scenario1PBT11",'Medium retrofit'!$AI$16,IF(F9="Scenario2PBT11",'Medium retrofit'!$AJ$16,IF(F9="Scenario3PBT11",'Medium retrofit'!$AK$16,"")))&amp;IF(F9="Scenario1PBT12",'Medium retrofit'!$AL$16,IF(F9="Scenario2PBT12",'Medium retrofit'!$AM$16,IF(F9="Scenario3PBT12",'Medium retrofit'!$AN$16,"")))&amp;IF(F9="Scenario1PBT13",'Medium retrofit'!$AO$16,IF(F9="Scenario2PBT13",'Medium retrofit'!$AP$16,IF(F9="Scenario3PBT13",'Medium retrofit'!$AQ$16,"")))&amp;IF(F9="Scenario1PBT14",'Medium retrofit'!$AR$16,IF(F9="Scenario2PBT14",'Medium retrofit'!$AS$16,IF(F9="Scenario3PBT14",'Medium retrofit'!$AT$16,"")))&amp;IF(F9="Scenario1PBT15",'Medium retrofit'!$AU$16,IF(F9="Scenario2PBT15",'Medium retrofit'!$AV$16,IF(F9="Scenario3PBT15",'Medium retrofit'!$AW$16,"")))</f>
        <v/>
      </c>
      <c r="J9" s="123">
        <f t="shared" si="14"/>
        <v>0</v>
      </c>
      <c r="K9" s="123" t="str">
        <f>IF(F9="Scenario1PBT1",'Medium retrofit'!$E$18,IF(F9="Scenario2PBT1",'Medium retrofit'!$F$18,IF(F9="Scenario3PBT1",'Medium retrofit'!$G$18,"")))&amp;IF(F9="Scenario1PBT2",'Medium retrofit'!$H$18,IF(F9="Scenario2PBT2",'Medium retrofit'!$I$18,IF(F9="Scenario3PBT2",'Medium retrofit'!$J$18,"")))&amp;IF(F9="Scenario1PBT3",'Medium retrofit'!$K$18,IF(F9="Scenario2PBT3",'Medium retrofit'!$L$18,IF(F9="Scenario3PBT3",'Medium retrofit'!$M$18,"")))&amp;IF(F9="Scenario1PBT4",'Medium retrofit'!$N$18,IF(F9="Scenario2PBT4",'Medium retrofit'!$O$18,IF(F9="Scenario3PBT4",'Medium retrofit'!$P$18,"")))&amp;IF(F9="Scenario1PBT5",'Medium retrofit'!$Q$18,IF(F9="Scenario2PBT5",'Medium retrofit'!$R$18,IF(F9="Scenario3PBT5",'Medium retrofit'!$S$18,"")))&amp;IF(F9="Scenario1PBT6",'Medium retrofit'!$T$18,IF(F9="Scenario2PBT6",'Medium retrofit'!$U$18,IF(F9="Scenario3PBT6",'Medium retrofit'!$V$18,"")))&amp;IF(F9="Scenario1PBT7",'Medium retrofit'!$W$18,IF(F9="Scenario2PBT7",'Medium retrofit'!$X$18,IF(F9="Scenario3PBT7",'Medium retrofit'!$Y$18,"")))&amp;IF(F9="Scenario1PBT8",'Medium retrofit'!$Z$18,IF(F9="Scenario2PBT8",'Medium retrofit'!$AA$18,IF(F9="Scenario3PBT8",'Medium retrofit'!$AB$18,"")))&amp;IF(F9="Scenario1PBT9",'Medium retrofit'!$AC$18,IF(F9="Scenario2PBT9",'Medium retrofit'!$AD$18,IF(F9="Scenario3PBT9",'Medium retrofit'!$AE$18,"")))&amp;IF(F9="Scenario1PBT10",'Medium retrofit'!$AF$18,IF(F9="Scenario2PBT10",'Medium retrofit'!$AG$18,IF(F9="Scenario3PBT10",'Medium retrofit'!$AH$18,"")))&amp;IF(F9="Scenario1PBT11",'Medium retrofit'!$AI$18,IF(F9="Scenario2PBT11",'Medium retrofit'!$AJ$18,IF(F9="Scenario3PBT11",'Medium retrofit'!$AK$18,"")))&amp;IF(F9="Scenario1PBT12",'Medium retrofit'!$AL$18,IF(F9="Scenario2PBT12",'Medium retrofit'!$AM$18,IF(F9="Scenario3PBT12",'Medium retrofit'!$AN$18,"")))&amp;IF(F9="Scenario1PBT13",'Medium retrofit'!$AO$18,IF(F9="Scenario2PBT13",'Medium retrofit'!$AP$18,IF(F9="Scenario3PBT13",'Medium retrofit'!$AQ$18,"")))&amp;IF(F9="Scenario1PBT14",'Medium retrofit'!$AR$18,IF(F9="Scenario2PBT14",'Medium retrofit'!$AS$18,IF(F9="Scenario3PBT14",'Medium retrofit'!$AT$18,"")))&amp;IF(F9="Scenario1PBT15",'Medium retrofit'!$AU$18,IF(F9="Scenario2PBT15",'Medium retrofit'!$AV$18,IF(F9="Scenario3PBT15",'Medium retrofit'!$AW$18,"")))</f>
        <v/>
      </c>
      <c r="L9" s="123">
        <f t="shared" si="15"/>
        <v>0</v>
      </c>
      <c r="M9" s="123" t="str">
        <f>IF(F9="Scenario1PBT1",'Medium retrofit'!$E$20,IF(F9="Scenario2PBT1",'Medium retrofit'!$F$20,IF(F9="Scenario3PBT1",'Medium retrofit'!$G$20,"")))&amp;IF(F9="Scenario1PBT2",'Medium retrofit'!$H$20,IF(F9="Scenario2PBT2",'Medium retrofit'!$I$20,IF(F9="Scenario3PBT2",'Medium retrofit'!$J$20,"")))&amp;IF(F9="Scenario1PBT3",'Medium retrofit'!$K$20,IF(F9="Scenario2PBT3",'Medium retrofit'!$L$20,IF(F9="Scenario3PBT3",'Medium retrofit'!$M$20,"")))&amp;IF(F9="Scenario1PBT4",'Medium retrofit'!$N$20,IF(F9="Scenario2PBT4",'Medium retrofit'!$O$20,IF(F9="Scenario3PBT4",'Medium retrofit'!$P$20,"")))&amp;IF(F9="Scenario1PBT5",'Medium retrofit'!$Q$20,IF(F9="Scenario2PBT5",'Medium retrofit'!$R$20,IF(F9="Scenario3PBT5",'Medium retrofit'!$S$20,"")))&amp;IF(F9="Scenario1PBT6",'Medium retrofit'!$T$20,IF(F9="Scenario2PBT6",'Medium retrofit'!$U$20,IF(F9="Scenario3PBT6",'Medium retrofit'!$V$20,"")))&amp;IF(F9="Scenario1PBT7",'Medium retrofit'!$W$20,IF(F9="Scenario2PBT7",'Medium retrofit'!$X$20,IF(F9="Scenario3PBT7",'Medium retrofit'!$Y$20,"")))&amp;IF(F9="Scenario1PBT8",'Medium retrofit'!$Z$20,IF(F9="Scenario2PBT8",'Medium retrofit'!$AA$20,IF(F9="Scenario3PBT8",'Medium retrofit'!$AB$20,"")))&amp;IF(F9="Scenario1PBT9",'Medium retrofit'!$AC$20,IF(F9="Scenario2PBT9",'Medium retrofit'!$AD$20,IF(F9="Scenario3PBT9",'Medium retrofit'!$AE$20,"")))&amp;IF(F9="Scenario1PBT10",'Medium retrofit'!$AF$20,IF(F9="Scenario2PBT10",'Medium retrofit'!$AG$20,IF(F9="Scenario3PBT10",'Medium retrofit'!$AH$20,"")))&amp;IF(F9="Scenario1PBT11",'Medium retrofit'!$AI$20,IF(F9="Scenario2PBT11",'Medium retrofit'!$AJ$20,IF(F9="Scenario3PBT11",'Medium retrofit'!$AK$20,"")))&amp;IF(F9="Scenario1PBT12",'Medium retrofit'!$AL$20,IF(F9="Scenario2PBT12",'Medium retrofit'!$AM$20,IF(F9="Scenario3PBT12",'Medium retrofit'!$AN$20,"")))&amp;IF(F9="Scenario1PBT13",'Medium retrofit'!$AO$20,IF(F9="Scenario2PBT13",'Medium retrofit'!$AP$20,IF(F9="Scenario3PBT13",'Medium retrofit'!$AQ$20,"")))&amp;IF(F9="Scenario1PBT14",'Medium retrofit'!$AR$20,IF(F9="Scenario2PBT14",'Medium retrofit'!$AS$20,IF(F9="Scenario3PBT14",'Medium retrofit'!$AT$20,"")))&amp;IF(F9="Scenario1PBT15",'Medium retrofit'!$AU$20,IF(F9="Scenario2PBT15",'Medium retrofit'!$AV$20,IF(F9="Scenario3PBT15",'Medium retrofit'!$AW$20,"")))</f>
        <v/>
      </c>
      <c r="N9" s="124">
        <f t="shared" si="16"/>
        <v>0</v>
      </c>
      <c r="O9" s="245" t="str">
        <f>IF(F9="Scenario1PBT1",'Medium retrofit'!$E$23,IF(F9="Scenario2PBT1",'Medium retrofit'!$F$23,IF(F9="Scenario3PBT1",'Medium retrofit'!$G$23,"")))&amp;IF(F9="Scenario1PBT2",'Medium retrofit'!$H$23,IF(F9="Scenario2PBT2",'Medium retrofit'!$I$23,IF(F9="Scenario3PBT2",'Medium retrofit'!$J$23,"")))&amp;IF(F9="Scenario1PBT3",'Medium retrofit'!$K$23,IF(F9="Scenario2PBT3",'Medium retrofit'!$L$23,IF(F9="Scenario3PBT3",'Medium retrofit'!$M$23,"")))&amp;IF(F9="Scenario1PBT4",'Medium retrofit'!$N$23,IF(F9="Scenario2PBT4",'Medium retrofit'!$O$23,IF(F9="Scenario3PBT4",'Medium retrofit'!$P$23,"")))&amp;IF(F9="Scenario1PBT5",'Medium retrofit'!$Q$23,IF(F9="Scenario2PBT5",'Medium retrofit'!$R$23,IF(F9="Scenario3PBT5",'Medium retrofit'!$S$23,"")))&amp;IF(F9="Scenario1PBT6",'Medium retrofit'!$T$23,IF(F9="Scenario2PBT6",'Medium retrofit'!$U$23,IF(F9="Scenario3PBT6",'Medium retrofit'!$V$23,"")))&amp;IF(F9="Scenario1PBT7",'Medium retrofit'!$W$23,IF(F9="Scenario2PBT7",'Medium retrofit'!$X$23,IF(F9="Scenario3PBT7",'Medium retrofit'!$Y$23,"")))&amp;IF(F9="Scenario1PBT8",'Medium retrofit'!$Z$23,IF(F9="Scenario2PBT8",'Medium retrofit'!$AA$23,IF(F9="Scenario3PBT8",'Medium retrofit'!$AB$23,"")))&amp;IF(F9="Scenario1PBT9",'Medium retrofit'!$AC$23,IF(F9="Scenario2PBT9",'Medium retrofit'!$AD$23,IF(F9="Scenario3PBT9",'Medium retrofit'!$AE$23,"")))&amp;IF(F9="Scenario1PBT10",'Medium retrofit'!$AF$23,IF(F9="Scenario2PBT10",'Medium retrofit'!$AG$23,IF(F9="Scenario3PBT10",'Medium retrofit'!$AH$23,"")))&amp;IF(F9="Scenario1PBT11",'Medium retrofit'!$AI$23,IF(F9="Scenario2PBT11",'Medium retrofit'!$AJ$23,IF(F9="Scenario3PBT11",'Medium retrofit'!$AK$23,"")))&amp;IF(F9="Scenario1PBT12",'Medium retrofit'!$AL$23,IF(F9="Scenario2PBT12",'Medium retrofit'!$AM$23,IF(F9="Scenario3PBT12",'Medium retrofit'!$AN$23,"")))&amp;IF(F9="Scenario1PBT13",'Medium retrofit'!$AO$23,IF(F9="Scenario2PBT13",'Medium retrofit'!$AP$23,IF(F9="Scenario3PBT13",'Medium retrofit'!$AQ$23,"")))&amp;IF(F9="Scenario1PBT14",'Medium retrofit'!$AR$23,IF(F9="Scenario2PBT14",'Medium retrofit'!$AS$23,IF(F9="Scenario3PBT14",'Medium retrofit'!$AT$23,"")))&amp;IF(F9="Scenario1PBT15",'Medium retrofit'!$AU$23,IF(F9="Scenario2PBT15",'Medium retrofit'!$AV$23,IF(F9="Scenario3PBT15",'Medium retrofit'!$AW$23,"")))</f>
        <v/>
      </c>
      <c r="P9" s="123">
        <f t="shared" si="17"/>
        <v>0</v>
      </c>
      <c r="Q9" s="123" t="str">
        <f>IF(F9="Scenario1PBT1",'Medium retrofit'!$E$25,IF(F9="Scenario2PBT1",'Medium retrofit'!$F$25,IF(F9="Scenario3PBT1",'Medium retrofit'!$G$25,"")))&amp;IF(F9="Scenario1PBT2",'Medium retrofit'!$H$25,IF(F9="Scenario2PBT2",'Medium retrofit'!$I$25,IF(F9="Scenario3PBT2",'Medium retrofit'!$J$25,"")))&amp;IF(F9="Scenario1PBT3",'Medium retrofit'!$K$25,IF(F9="Scenario2PBT3",'Medium retrofit'!$L$25,IF(F9="Scenario3PBT3",'Medium retrofit'!$M$25,"")))&amp;IF(F9="Scenario1PBT4",'Medium retrofit'!$N$25,IF(F9="Scenario2PBT4",'Medium retrofit'!$O$25,IF(F9="Scenario3PBT4",'Medium retrofit'!$P$25,"")))&amp;IF(F9="Scenario1PBT5",'Medium retrofit'!$Q$25,IF(F9="Scenario2PBT5",'Medium retrofit'!$R$25,IF(F9="Scenario3PBT5",'Medium retrofit'!$S$25,"")))&amp;IF(F9="Scenario1PBT6",'Medium retrofit'!$T$25,IF(F9="Scenario2PBT6",'Medium retrofit'!$U$25,IF(F9="Scenario3PBT6",'Medium retrofit'!$V$25,"")))&amp;IF(F9="Scenario1PBT7",'Medium retrofit'!$W$25,IF(F9="Scenario2PBT7",'Medium retrofit'!$X$25,IF(F9="Scenario3PBT7",'Medium retrofit'!$Y$25,"")))&amp;IF(F9="Scenario1PBT8",'Medium retrofit'!$Z$25,IF(F9="Scenario2PBT8",'Medium retrofit'!$AA$25,IF(F9="Scenario3PBT8",'Medium retrofit'!$AB$25,"")))&amp;IF(F9="Scenario1PBT9",'Medium retrofit'!$AC$25,IF(F9="Scenario2PBT9",'Medium retrofit'!$AD$25,IF(F9="Scenario3PBT9",'Medium retrofit'!$AE$25,"")))&amp;IF(F9="Scenario1PBT10",'Medium retrofit'!$AF$25,IF(F9="Scenario2PBT10",'Medium retrofit'!$AG$25,IF(F9="Scenario3PBT10",'Medium retrofit'!$AH$25,"")))&amp;IF(F9="Scenario1PBT11",'Medium retrofit'!$AI$25,IF(F9="Scenario2PBT11",'Medium retrofit'!$AJ$25,IF(F9="Scenario3PBT11",'Medium retrofit'!$AK$25,"")))&amp;IF(F9="Scenario1PBT12",'Medium retrofit'!$AL$25,IF(F9="Scenario2PBT12",'Medium retrofit'!$AM$25,IF(F9="Scenario3PBT12",'Medium retrofit'!$AN$25,"")))&amp;IF(F9="Scenario1PBT13",'Medium retrofit'!$AO$25,IF(F9="Scenario2PBT13",'Medium retrofit'!$AP$25,IF(F9="Scenario3PBT13",'Medium retrofit'!$AQ$25,"")))&amp;IF(F9="Scenario1PBT14",'Medium retrofit'!$AR$25,IF(F9="Scenario2PBT14",'Medium retrofit'!$AS$25,IF(F9="Scenario3PBT14",'Medium retrofit'!$AT$25,"")))&amp;IF(F9="Scenario1PBT15",'Medium retrofit'!$AU$25,IF(F9="Scenario2PBT15",'Medium retrofit'!$AV$25,IF(F9="Scenario3PBT15",'Medium retrofit'!$AW$25,"")))</f>
        <v/>
      </c>
      <c r="R9" s="123">
        <f t="shared" si="18"/>
        <v>0</v>
      </c>
      <c r="S9" s="123" t="str">
        <f>IF(F9="Scenario1PBT1",'Medium retrofit'!$E$27,IF(F9="Scenario2PBT1",'Medium retrofit'!$F$27,IF(F9="Scenario3PBT1",'Medium retrofit'!$G$27,"")))&amp;IF(F9="Scenario1PBT2",'Medium retrofit'!$H$27,IF(F9="Scenario2PBT2",'Medium retrofit'!$I$27,IF(F9="Scenario3PBT2",'Medium retrofit'!$J$27,"")))&amp;IF(F9="Scenario1PBT3",'Medium retrofit'!$K$27,IF(F9="Scenario2PBT3",'Medium retrofit'!$L$27,IF(F9="Scenario3PBT3",'Medium retrofit'!$M$27,"")))&amp;IF(F9="Scenario1PBT4",'Medium retrofit'!$N$27,IF(F9="Scenario2PBT4",'Medium retrofit'!$O$27,IF(F9="Scenario3PBT4",'Medium retrofit'!$P$27,"")))&amp;IF(F9="Scenario1PBT5",'Medium retrofit'!$Q$27,IF(F9="Scenario2PBT5",'Medium retrofit'!$R$27,IF(F9="Scenario3PBT5",'Medium retrofit'!$S$27,"")))&amp;IF(F9="Scenario1PBT6",'Medium retrofit'!$T$27,IF(F9="Scenario2PBT6",'Medium retrofit'!$U$27,IF(F9="Scenario3PBT6",'Medium retrofit'!$V$27,"")))&amp;IF(F9="Scenario1PBT7",'Medium retrofit'!$W$27,IF(F9="Scenario2PBT7",'Medium retrofit'!$X$27,IF(F9="Scenario3PBT7",'Medium retrofit'!$Y$27,"")))&amp;IF(F9="Scenario1PBT8",'Medium retrofit'!$Z$27,IF(F9="Scenario2PBT8",'Medium retrofit'!$AA$27,IF(F9="Scenario3PBT8",'Medium retrofit'!$AB$27,"")))&amp;IF(F9="Scenario1PBT9",'Medium retrofit'!$AC$27,IF(F9="Scenario2PBT9",'Medium retrofit'!$AD$27,IF(F9="Scenario3PBT9",'Medium retrofit'!$AE$27,"")))&amp;IF(F9="Scenario1PBT10",'Medium retrofit'!$AF$27,IF(F9="Scenario2PBT10",'Medium retrofit'!$AG$27,IF(F9="Scenario3PBT10",'Medium retrofit'!$AH$27,"")))&amp;IF(F9="Scenario1PBT11",'Medium retrofit'!$AI$27,IF(F9="Scenario2PBT11",'Medium retrofit'!$AJ$27,IF(F9="Scenario3PBT11",'Medium retrofit'!$AK$27,"")))&amp;IF(F9="Scenario1PBT12",'Medium retrofit'!$AL$27,IF(F9="Scenario2PBT12",'Medium retrofit'!$AM$27,IF(F9="Scenario3PBT12",'Medium retrofit'!$AN$27,"")))&amp;IF(F9="Scenario1PBT13",'Medium retrofit'!$AO$27,IF(F9="Scenario2PBT13",'Medium retrofit'!$AP$27,IF(F9="Scenario3PBT13",'Medium retrofit'!$AQ$27,"")))&amp;IF(F9="Scenario1PBT14",'Medium retrofit'!$AR$27,IF(F9="Scenario2PBT14",'Medium retrofit'!$AS$27,IF(F9="Scenario3PBT14",'Medium retrofit'!$AT$27,"")))&amp;IF(F9="Scenario1PBT15",'Medium retrofit'!$AU$27,IF(F9="Scenario2PBT15",'Medium retrofit'!$AV$27,IF(F9="Scenario3PBT15",'Medium retrofit'!$AW$27,"")))</f>
        <v/>
      </c>
      <c r="T9" s="246">
        <f t="shared" si="19"/>
        <v>0</v>
      </c>
      <c r="U9" s="245" t="str">
        <f>IF(F9="Scenario1PBT1",'Medium retrofit'!$E$38,IF(F9="Scenario2PBT1",'Medium retrofit'!$F$38,IF(F9="Scenario3PBT1",'Medium retrofit'!$G$38,"")))&amp;IF(F9="Scenario1PBT2",'Medium retrofit'!$H$38,IF(F9="Scenario2PBT2",'Medium retrofit'!$I$38,IF(F9="Scenario3PBT2",'Medium retrofit'!$J$38,"")))&amp;IF(F9="Scenario1PBT3",'Medium retrofit'!$K$38,IF(F9="Scenario2PBT3",'Medium retrofit'!$L$38,IF(F9="Scenario3PBT3",'Medium retrofit'!$M$38,"")))&amp;IF(F9="Scenario1PBT4",'Medium retrofit'!$N$38,IF(F9="Scenario2PBT4",'Medium retrofit'!$O$38,IF(F9="Scenario3PBT4",'Medium retrofit'!$P$38,"")))&amp;IF(F9="Scenario1PBT5",'Medium retrofit'!$Q$38,IF(F9="Scenario2PBT5",'Medium retrofit'!$R$38,IF(F9="Scenario3PBT5",'Medium retrofit'!$S$38,"")))&amp;IF(F9="Scenario1PBT6",'Medium retrofit'!$T$38,IF(F9="Scenario2PBT6",'Medium retrofit'!$U$38,IF(F9="Scenario3PBT6",'Medium retrofit'!$V$38,"")))&amp;IF(F9="Scenario1PBT7",'Medium retrofit'!$W$38,IF(F9="Scenario2PBT7",'Medium retrofit'!$X$38,IF(F9="Scenario3PBT7",'Medium retrofit'!$Y$38,"")))&amp;IF(F9="Scenario1PBT8",'Medium retrofit'!$Z$38,IF(F9="Scenario2PBT8",'Medium retrofit'!$AA$38,IF(F9="Scenario3PBT8",'Medium retrofit'!$AB$38,"")))&amp;IF(F9="Scenario1PBT9",'Medium retrofit'!$AC$38,IF(F9="Scenario2PBT9",'Medium retrofit'!$AD$38,IF(F9="Scenario3PBT9",'Medium retrofit'!$AE$38,"")))&amp;IF(F9="Scenario1PBT10",'Medium retrofit'!$AF$38,IF(F9="Scenario2PBT10",'Medium retrofit'!$AG$38,IF(F9="Scenario3PBT10",'Medium retrofit'!$AH$38,"")))&amp;IF(F9="Scenario1PBT11",'Medium retrofit'!$AI$38,IF(F9="Scenario2PBT11",'Medium retrofit'!$AJ$38,IF(F9="Scenario3PBT11",'Medium retrofit'!$AK$38,"")))&amp;IF(F9="Scenario1PBT12",'Medium retrofit'!$AL$38,IF(F9="Scenario2PBT12",'Medium retrofit'!$AM$38,IF(F9="Scenario3PBT12",'Medium retrofit'!$AN$38,"")))&amp;IF(F9="Scenario1PBT13",'Medium retrofit'!$AO$38,IF(F9="Scenario2PBT13",'Medium retrofit'!$AP$38,IF(F9="Scenario3PBT13",'Medium retrofit'!$AQ$38,"")))&amp;IF(F9="Scenario1PBT14",'Medium retrofit'!$AR$38,IF(F9="Scenario2PBT14",'Medium retrofit'!$AS$38,IF(F9="Scenario3PBT14",'Medium retrofit'!$AT$38,"")))&amp;IF(F9="Scenario1PBT15",'Medium retrofit'!$AU$38,IF(F9="Scenario2PBT15",'Medium retrofit'!$AV$38,IF(F9="Scenario3PBT15",'Medium retrofit'!$AW$38,"")))</f>
        <v/>
      </c>
      <c r="V9" s="123">
        <f t="shared" si="20"/>
        <v>0</v>
      </c>
      <c r="W9" s="123" t="str">
        <f>IF(F9="Scenario1PBT1",'Medium retrofit'!$E$40,IF(F9="Scenario2PBT1",'Medium retrofit'!$F$40,IF(F9="Scenario3PBT1",'Medium retrofit'!$G$40,"")))&amp;IF(F9="Scenario1PBT2",'Medium retrofit'!$H$40,IF(F9="Scenario2PBT2",'Medium retrofit'!$I$40,IF(F9="Scenario3PBT2",'Medium retrofit'!$J$40,"")))&amp;IF(F9="Scenario1PBT3",'Medium retrofit'!$K$40,IF(F9="Scenario2PBT3",'Medium retrofit'!$L$40,IF(F9="Scenario3PBT3",'Medium retrofit'!$M$40,"")))&amp;IF(F9="Scenario1PBT4",'Medium retrofit'!$N$40,IF(F9="Scenario2PBT4",'Medium retrofit'!$O$40,IF(F9="Scenario3PBT4",'Medium retrofit'!$P$40,"")))&amp;IF(F9="Scenario1PBT5",'Medium retrofit'!$Q$40,IF(F9="Scenario2PBT5",'Medium retrofit'!$R$40,IF(F9="Scenario3PBT5",'Medium retrofit'!$S$40,"")))&amp;IF(F9="Scenario1PBT6",'Medium retrofit'!$T$40,IF(F9="Scenario2PBT6",'Medium retrofit'!$U$40,IF(F9="Scenario3PBT6",'Medium retrofit'!$V$40,"")))&amp;IF(F9="Scenario1PBT7",'Medium retrofit'!$W$40,IF(F9="Scenario2PBT7",'Medium retrofit'!$X$40,IF(F9="Scenario3PBT7",'Medium retrofit'!$Y$40,"")))&amp;IF(F9="Scenario1PBT8",'Medium retrofit'!$Z$40,IF(F9="Scenario2PBT8",'Medium retrofit'!$AA$40,IF(F9="Scenario3PBT8",'Medium retrofit'!$AB$40,"")))&amp;IF(F9="Scenario1PBT9",'Medium retrofit'!$AC$40,IF(F9="Scenario2PBT9",'Medium retrofit'!$AD$40,IF(F9="Scenario3PBT9",'Medium retrofit'!$AE$40,"")))&amp;IF(F9="Scenario1PBT10",'Medium retrofit'!$AF$40,IF(F9="Scenario2PBT10",'Medium retrofit'!$AG$40,IF(F9="Scenario3PBT10",'Medium retrofit'!$AH$40,"")))&amp;IF(F9="Scenario1PBT11",'Medium retrofit'!$AI$40,IF(F9="Scenario2PBT11",'Medium retrofit'!$AJ$40,IF(F9="Scenario3PBT11",'Medium retrofit'!$AK$40,"")))&amp;IF(F9="Scenario1PBT12",'Medium retrofit'!$AL$40,IF(F9="Scenario2PBT12",'Medium retrofit'!$AM$40,IF(F9="Scenario3PBT12",'Medium retrofit'!$AN$40,"")))&amp;IF(F9="Scenario1PBT13",'Medium retrofit'!$AO$40,IF(F9="Scenario2PBT13",'Medium retrofit'!$AP$40,IF(F9="Scenario3PBT13",'Medium retrofit'!$AQ$40,"")))&amp;IF(F9="Scenario1PBT14",'Medium retrofit'!$AR$40,IF(F9="Scenario2PBT14",'Medium retrofit'!$AS$40,IF(F9="Scenario3PBT14",'Medium retrofit'!$AT$40,"")))&amp;IF(F9="Scenario1PBT15",'Medium retrofit'!$AU$40,IF(F9="Scenario2PBT15",'Medium retrofit'!$AV$40,IF(F9="Scenario3PBT15",'Medium retrofit'!$AW$40,"")))</f>
        <v/>
      </c>
      <c r="X9" s="123">
        <f t="shared" si="21"/>
        <v>0</v>
      </c>
      <c r="Y9" s="123" t="str">
        <f>IF(F9="Scenario1PBT1",'Medium retrofit'!$E$42,IF(F9="Scenario2PBT1",'Medium retrofit'!$F$42,IF(F9="Scenario3PBT1",'Medium retrofit'!$G$42,"")))&amp;IF(F9="Scenario1PBT2",'Medium retrofit'!$H$42,IF(F9="Scenario2PBT2",'Medium retrofit'!$I$42,IF(F9="Scenario3PBT2",'Medium retrofit'!$J$42,"")))&amp;IF(F9="Scenario1PBT3",'Medium retrofit'!$K$42,IF(F9="Scenario2PBT3",'Medium retrofit'!$L$42,IF(F9="Scenario3PBT3",'Medium retrofit'!$M$42,"")))&amp;IF(F9="Scenario1PBT4",'Medium retrofit'!$N$42,IF(F9="Scenario2PBT4",'Medium retrofit'!$O$42,IF(F9="Scenario3PBT4",'Medium retrofit'!$P$42,"")))&amp;IF(F9="Scenario1PBT5",'Medium retrofit'!$Q$42,IF(F9="Scenario2PBT5",'Medium retrofit'!$R$42,IF(F9="Scenario3PBT5",'Medium retrofit'!$S$42,"")))&amp;IF(F9="Scenario1PBT6",'Medium retrofit'!$T$42,IF(F9="Scenario2PBT6",'Medium retrofit'!$U$42,IF(F9="Scenario3PBT6",'Medium retrofit'!$V$42,"")))&amp;IF(F9="Scenario1PBT7",'Medium retrofit'!$W$42,IF(F9="Scenario2PBT7",'Medium retrofit'!$X$42,IF(F9="Scenario3PBT7",'Medium retrofit'!$Y$42,"")))&amp;IF(F9="Scenario1PBT8",'Medium retrofit'!$Z$42,IF(F9="Scenario2PBT8",'Medium retrofit'!$AA$42,IF(F9="Scenario3PBT8",'Medium retrofit'!$AB$42,"")))&amp;IF(F9="Scenario1PBT9",'Medium retrofit'!$AC$42,IF(F9="Scenario2PBT9",'Medium retrofit'!$AD$42,IF(F9="Scenario3PBT9",'Medium retrofit'!$AE$42,"")))&amp;IF(F9="Scenario1PBT10",'Medium retrofit'!$AF$42,IF(F9="Scenario2PBT10",'Medium retrofit'!$AG$42,IF(F9="Scenario3PBT10",'Medium retrofit'!$AH$42,"")))&amp;IF(F9="Scenario1PBT11",'Medium retrofit'!$AI$42,IF(F9="Scenario2PBT11",'Medium retrofit'!$AJ$42,IF(F9="Scenario3PBT11",'Medium retrofit'!$AK$42,"")))&amp;IF(F9="Scenario1PBT12",'Medium retrofit'!$AL$42,IF(F9="Scenario2PBT12",'Medium retrofit'!$AM$42,IF(F9="Scenario3PBT12",'Medium retrofit'!$AN$42,"")))&amp;IF(F9="Scenario1PBT13",'Medium retrofit'!$AO$42,IF(F9="Scenario2PBT13",'Medium retrofit'!$AP$42,IF(F9="Scenario3PBT13",'Medium retrofit'!$AQ$42,"")))&amp;IF(F9="Scenario1PBT14",'Medium retrofit'!$AR$42,IF(F9="Scenario2PBT14",'Medium retrofit'!$AS$42,IF(F9="Scenario3PBT14",'Medium retrofit'!$AT$42,"")))&amp;IF(F9="Scenario1PBT15",'Medium retrofit'!$AU$42,IF(F9="Scenario2PBT15",'Medium retrofit'!$AV$42,IF(F9="Scenario3PBT15",'Medium retrofit'!$AW$42,"")))</f>
        <v/>
      </c>
      <c r="Z9" s="123">
        <f t="shared" si="22"/>
        <v>0</v>
      </c>
      <c r="AA9" s="239" t="str">
        <f>IF(F9="Scenario1PBT1",'Medium retrofit'!$E$101,IF(F9="Scenario2PBT1",'Medium retrofit'!$F$101,IF(F9="Scenario3PBT1",'Medium retrofit'!$G$101,"")))&amp;IF(F9="Scenario1PBT2",'Medium retrofit'!$H$101,IF(F9="Scenario2PBT2",'Medium retrofit'!$I$101,IF(F9="Scenario3PBT2",'Medium retrofit'!$J$101,"")))&amp;IF(F9="Scenario1PBT3",'Medium retrofit'!$K$101,IF(F9="Scenario2PBT3",'Medium retrofit'!$L$101,IF(F9="Scenario3PBT3",'Medium retrofit'!$M$101,"")))&amp;IF(F9="Scenario1PBT4",'Medium retrofit'!$N$101,IF(F9="Scenario2PBT4",'Medium retrofit'!$O$101,IF(F9="Scenario3PBT4",'Medium retrofit'!$P$101,"")))&amp;IF(F9="Scenario1PBT5",'Medium retrofit'!$Q$101,IF(F9="Scenario2PBT5",'Medium retrofit'!$R$101,IF(F9="Scenario3PBT5",'Medium retrofit'!$S$101,"")))&amp;IF(F9="Scenario1PBT6",'Medium retrofit'!$T$101,IF(F9="Scenario2PBT6",'Medium retrofit'!$U$101,IF(F9="Scenario3PBT6",'Medium retrofit'!$V$101,"")))&amp;IF(F9="Scenario1PBT7",'Medium retrofit'!$W$101,IF(F9="Scenario2PBT7",'Medium retrofit'!$X$101,IF(F9="Scenario3PBT7",'Medium retrofit'!$Y$101,"")))&amp;IF(F9="Scenario1PBT8",'Medium retrofit'!$Z$101,IF(F9="Scenario2PBT8",'Medium retrofit'!$AA$101,IF(F9="Scenario3PBT8",'Medium retrofit'!$AB$101,"")))&amp;IF(F9="Scenario1PBT9",'Medium retrofit'!$AC$101,IF(F9="Scenario2PBT9",'Medium retrofit'!$AD$101,IF(F9="Scenario3PBT9",'Medium retrofit'!$AE$101,"")))&amp;IF(F9="Scenario1PBT10",'Medium retrofit'!$AF$101,IF(F9="Scenario2PBT10",'Medium retrofit'!$AG$101,IF(F9="Scenario3PBT10",'Medium retrofit'!$AH$101,"")))&amp;IF(F9="Scenario1PBT11",'Medium retrofit'!$AI$101,IF(F9="Scenario2PBT11",'Medium retrofit'!$AJ$101,IF(F9="Scenario3PBT11",'Medium retrofit'!$AK$101,"")))&amp;IF(F9="Scenario1PBT12",'Medium retrofit'!$AL$101,IF(F9="Scenario2PBT12",'Medium retrofit'!$AM$101,IF(F9="Scenario3PBT12",'Medium retrofit'!$AN$101,"")))&amp;IF(F9="Scenario1PBT13",'Medium retrofit'!$AO$101,IF(F9="Scenario2PBT13",'Medium retrofit'!$AP$101,IF(F9="Scenario3PBT13",'Medium retrofit'!$AQ$101,"")))&amp;IF(F9="Scenario1PBT14",'Medium retrofit'!$AR$101,IF(F9="Scenario2PBT14",'Medium retrofit'!$AS$101,IF(F9="Scenario3PBT14",'Medium retrofit'!$AT$101,"")))&amp;IF(F9="Scenario1PBT15",'Medium retrofit'!$AU$101,IF(F9="Scenario2PBT15",'Medium retrofit'!$AV$101,IF(F9="Scenario3PBT15",'Medium retrofit'!$AW$101,"")))</f>
        <v/>
      </c>
      <c r="AB9" s="242">
        <f t="shared" si="23"/>
        <v>0</v>
      </c>
      <c r="AC9" s="364" t="str">
        <f t="shared" si="24"/>
        <v/>
      </c>
      <c r="AD9" s="353">
        <f>IF(AC9="",IFERROR('Projection_Base-case'!G10-G9,0),0)</f>
        <v>0</v>
      </c>
      <c r="AE9" s="350">
        <f t="shared" si="0"/>
        <v>0</v>
      </c>
      <c r="AF9" s="361">
        <f>IFERROR(100*AD9/'Projection_Base-case'!G10,0)</f>
        <v>0</v>
      </c>
      <c r="AG9" s="352">
        <f>IF(AC9="",IFERROR('Projection_Base-case'!I10-I9,0),0)</f>
        <v>0</v>
      </c>
      <c r="AH9" s="353">
        <f t="shared" si="1"/>
        <v>0</v>
      </c>
      <c r="AI9" s="361">
        <f>IFERROR(100*AG9/'Projection_Base-case'!I10,0)</f>
        <v>0</v>
      </c>
      <c r="AJ9" s="352">
        <f>IF(AC9="",IFERROR('Projection_Base-case'!K10-K9,0),0)</f>
        <v>0</v>
      </c>
      <c r="AK9" s="353">
        <f t="shared" si="2"/>
        <v>0</v>
      </c>
      <c r="AL9" s="361">
        <f>IFERROR(100*AJ9/'Projection_Base-case'!K10,0)</f>
        <v>0</v>
      </c>
      <c r="AM9" s="352">
        <f>-IF(AC9="",IFERROR('Projection_Base-case'!M10-M9,0),0)</f>
        <v>0</v>
      </c>
      <c r="AN9" s="353">
        <f t="shared" si="3"/>
        <v>0</v>
      </c>
      <c r="AO9" s="354">
        <f>IFERROR(IF('Projection_Base-case'!N10&gt;0,100*AN9/'Projection_Base-case'!N10,100*AN9/N9),0)</f>
        <v>0</v>
      </c>
      <c r="AP9" s="355">
        <f>IF(AC9="",IFERROR('Projection_Base-case'!O10-O9,0),0)</f>
        <v>0</v>
      </c>
      <c r="AQ9" s="356">
        <f t="shared" si="4"/>
        <v>0</v>
      </c>
      <c r="AR9" s="356">
        <f>IFERROR(100*AP9/'Projection_Base-case'!O10,0)</f>
        <v>0</v>
      </c>
      <c r="AS9" s="355">
        <f>IF(AC9="",IFERROR('Projection_Base-case'!Q10-Q9,0),0)</f>
        <v>0</v>
      </c>
      <c r="AT9" s="356">
        <f t="shared" si="5"/>
        <v>0</v>
      </c>
      <c r="AU9" s="356">
        <f>IFERROR(100*AS9/'Projection_Base-case'!Q10,0)</f>
        <v>0</v>
      </c>
      <c r="AV9" s="355">
        <f>IF(AC9="",IFERROR('Projection_Base-case'!S10-S9,0),0)</f>
        <v>0</v>
      </c>
      <c r="AW9" s="356">
        <f t="shared" si="6"/>
        <v>0</v>
      </c>
      <c r="AX9" s="357">
        <f>IFERROR(100*AV9/'Projection_Base-case'!S10,0)</f>
        <v>0</v>
      </c>
      <c r="AY9" s="358">
        <f>IF(AC9="",IFERROR('Projection_Base-case'!U10-U9,0),0)</f>
        <v>0</v>
      </c>
      <c r="AZ9" s="359">
        <f t="shared" si="7"/>
        <v>0</v>
      </c>
      <c r="BA9" s="359">
        <f>IFERROR(100*AY9/'Projection_Base-case'!U10,0)</f>
        <v>0</v>
      </c>
      <c r="BB9" s="358">
        <f>IF(AC9="",IFERROR('Projection_Base-case'!W10-W9,0),0)</f>
        <v>0</v>
      </c>
      <c r="BC9" s="359">
        <f t="shared" si="8"/>
        <v>0</v>
      </c>
      <c r="BD9" s="359">
        <f>IFERROR(100*BB9/'Projection_Base-case'!W10,0)</f>
        <v>0</v>
      </c>
      <c r="BE9" s="358">
        <f>IF(AC9="",IFERROR('Projection_Base-case'!Y10-Y9,0),0)</f>
        <v>0</v>
      </c>
      <c r="BF9" s="359">
        <f t="shared" si="9"/>
        <v>0</v>
      </c>
      <c r="BG9" s="359">
        <f>IFERROR(100*BE9/'Projection_Base-case'!Y10,0)</f>
        <v>0</v>
      </c>
      <c r="BH9" s="359">
        <f t="shared" si="10"/>
        <v>0</v>
      </c>
      <c r="BI9" s="360">
        <f t="shared" si="11"/>
        <v>0</v>
      </c>
    </row>
    <row r="10" spans="1:61">
      <c r="A10" s="205">
        <v>6</v>
      </c>
      <c r="B10" s="347">
        <f>IF('Projection_Base-case'!B11&lt;&gt;"",'Projection_Base-case'!B11,0)</f>
        <v>0</v>
      </c>
      <c r="C10" s="347">
        <f>IF('Projection_Base-case'!C11&lt;&gt;"",'Projection_Base-case'!C11,0)</f>
        <v>0</v>
      </c>
      <c r="D10" s="365">
        <f>IF('Projection_Base-case'!D11&lt;&gt;"",'Projection_Base-case'!D11,0)</f>
        <v>0</v>
      </c>
      <c r="E10" s="376"/>
      <c r="F10" s="367" t="str">
        <f t="shared" si="12"/>
        <v>0</v>
      </c>
      <c r="G10" s="241" t="str">
        <f>IF(F10="Scenario1PBT1",'Medium retrofit'!$E$6,IF(F10="Scenario2PBT1",'Medium retrofit'!$F$6,IF(F10="Scenario3PBT1",'Medium retrofit'!$G$6,"")))&amp;IF(F10="Scenario1PBT2",'Medium retrofit'!$H$6,IF(F10="Scenario2PBT2",'Medium retrofit'!$I$6,IF(F10="Scenario3PBT2",'Medium retrofit'!$J$6,"")))&amp;IF(F10="Scenario1PBT3",'Medium retrofit'!$K$6,IF(F10="Scenario2PBT3",'Medium retrofit'!$L$6,IF(F10="Scenario3PBT3",'Medium retrofit'!$M$6,"")))&amp;IF(F10="Scenario1PBT4",'Medium retrofit'!$N$6,IF(F10="Scenario2PBT4",'Medium retrofit'!$O$6,IF(F10="Scenario3PBT4",'Medium retrofit'!$P$6,"")))&amp;IF(F10="Scenario1PBT5",'Medium retrofit'!$Q$6,IF(F10="Scenario2PBT5",'Medium retrofit'!$R$6,IF(F10="Scenario3PBT5",'Medium retrofit'!$S$6,"")))&amp;IF(F10="Scenario1PBT6",'Medium retrofit'!$T$6,IF(F10="Scenario2PBT6",'Medium retrofit'!$U$6,IF(F10="Scenario3PBT6",'Medium retrofit'!$V$6,"")))&amp;IF(F10="Scenario1PBT7",'Medium retrofit'!$W$6,IF(F10="Scenario2PBT7",'Medium retrofit'!$X$6,IF(F10="Scenario3PBT7",'Medium retrofit'!$Y$6,"")))&amp;IF(F10="Scenario1PBT8",'Medium retrofit'!$Z$6,IF(F10="Scenario2PBT8",'Medium retrofit'!$AA$6,IF(F10="Scenario3PBT8",'Medium retrofit'!$AB$6,"")))&amp;IF(F10="Scenario1PBT9",'Medium retrofit'!$AC$6,IF(F10="Scenario2PBT9",'Medium retrofit'!$AD$6,IF(F10="Scenario3PBT9",'Medium retrofit'!$AE$6,"")))&amp;IF(F10="Scenario1PBT10",'Medium retrofit'!$AF$6,IF(F10="Scenario2PBT10",'Medium retrofit'!$AG$6,IF(F10="Scenario3PBT10",'Medium retrofit'!$AH$6,"")))&amp;IF(F10="Scenario1PBT11",'Medium retrofit'!$AI$6,IF(F10="Scenario2PBT11",'Medium retrofit'!$AJ$6,IF(F10="Scenario3PBT11",'Medium retrofit'!$AK$6,"")))&amp;IF(F10="Scenario1PBT12",'Medium retrofit'!$AL$6,IF(F10="Scenario2PBT12",'Medium retrofit'!$AM$6,IF(F10="Scenario3PBT12",'Medium retrofit'!$AN$6,"")))&amp;IF(F10="Scenario1PBT13",'Medium retrofit'!$AO$6,IF(F10="Scenario2PBT13",'Medium retrofit'!$AP$6,IF(F10="Scenario3PBT13",'Medium retrofit'!$AQ$6,"")))&amp;IF(F10="Scenario1PBT14",'Medium retrofit'!$AR$6,IF(F10="Scenario2PBT14",'Medium retrofit'!$AS$6,IF(F10="Scenario3PBT14",'Medium retrofit'!$AT$6,"")))&amp;IF(F10="Scenario1PBT15",'Medium retrofit'!$AU$6,IF(F10="Scenario2PBT15",'Medium retrofit'!$AV$6,IF(F10="Scenario3PBT15",'Medium retrofit'!$AW$6,"")))</f>
        <v/>
      </c>
      <c r="H10" s="123">
        <f t="shared" si="13"/>
        <v>0</v>
      </c>
      <c r="I10" s="239" t="str">
        <f>IF(F10="Scenario1PBT1",'Medium retrofit'!$E$16,IF(F10="Scenario2PBT1",'Medium retrofit'!$F$16,IF(F10="Scenario3PBT1",'Medium retrofit'!$G$16,"")))&amp;IF(F10="Scenario1PBT2",'Medium retrofit'!$H$16,IF(F10="Scenario2PBT2",'Medium retrofit'!$I$16,IF(F10="Scenario3PBT2",'Medium retrofit'!$J$16,"")))&amp;IF(F10="Scenario1PBT3",'Medium retrofit'!$K$16,IF(F10="Scenario2PBT3",'Medium retrofit'!$L$16,IF(F10="Scenario3PBT3",'Medium retrofit'!$M$16,"")))&amp;IF(F10="Scenario1PBT4",'Medium retrofit'!$N$16,IF(F10="Scenario2PBT4",'Medium retrofit'!$O$16,IF(F10="Scenario3PBT4",'Medium retrofit'!$P$16,"")))&amp;IF(F10="Scenario1PBT5",'Medium retrofit'!$Q$16,IF(F10="Scenario2PBT5",'Medium retrofit'!$R$16,IF(F10="Scenario3PBT5",'Medium retrofit'!$S$16,"")))&amp;IF(F10="Scenario1PBT6",'Medium retrofit'!$T$16,IF(F10="Scenario2PBT6",'Medium retrofit'!$U$16,IF(F10="Scenario3PBT6",'Medium retrofit'!$V$16,"")))&amp;IF(F10="Scenario1PBT7",'Medium retrofit'!$W$16,IF(F10="Scenario2PBT7",'Medium retrofit'!$X$16,IF(F10="Scenario3PBT7",'Medium retrofit'!$Y$16,"")))&amp;IF(F10="Scenario1PBT8",'Medium retrofit'!$Z$16,IF(F10="Scenario2PBT8",'Medium retrofit'!$AA$16,IF(F10="Scenario3PBT8",'Medium retrofit'!$AB$16,"")))&amp;IF(F10="Scenario1PBT9",'Medium retrofit'!$AC$16,IF(F10="Scenario2PBT9",'Medium retrofit'!$AD$16,IF(F10="Scenario3PBT9",'Medium retrofit'!$AE$16,"")))&amp;IF(F10="Scenario1PBT10",'Medium retrofit'!$AF$16,IF(F10="Scenario2PBT10",'Medium retrofit'!$AG$16,IF(F10="Scenario3PBT10",'Medium retrofit'!$AH$16,"")))&amp;IF(F10="Scenario1PBT11",'Medium retrofit'!$AI$16,IF(F10="Scenario2PBT11",'Medium retrofit'!$AJ$16,IF(F10="Scenario3PBT11",'Medium retrofit'!$AK$16,"")))&amp;IF(F10="Scenario1PBT12",'Medium retrofit'!$AL$16,IF(F10="Scenario2PBT12",'Medium retrofit'!$AM$16,IF(F10="Scenario3PBT12",'Medium retrofit'!$AN$16,"")))&amp;IF(F10="Scenario1PBT13",'Medium retrofit'!$AO$16,IF(F10="Scenario2PBT13",'Medium retrofit'!$AP$16,IF(F10="Scenario3PBT13",'Medium retrofit'!$AQ$16,"")))&amp;IF(F10="Scenario1PBT14",'Medium retrofit'!$AR$16,IF(F10="Scenario2PBT14",'Medium retrofit'!$AS$16,IF(F10="Scenario3PBT14",'Medium retrofit'!$AT$16,"")))&amp;IF(F10="Scenario1PBT15",'Medium retrofit'!$AU$16,IF(F10="Scenario2PBT15",'Medium retrofit'!$AV$16,IF(F10="Scenario3PBT15",'Medium retrofit'!$AW$16,"")))</f>
        <v/>
      </c>
      <c r="J10" s="123">
        <f t="shared" si="14"/>
        <v>0</v>
      </c>
      <c r="K10" s="123" t="str">
        <f>IF(F10="Scenario1PBT1",'Medium retrofit'!$E$18,IF(F10="Scenario2PBT1",'Medium retrofit'!$F$18,IF(F10="Scenario3PBT1",'Medium retrofit'!$G$18,"")))&amp;IF(F10="Scenario1PBT2",'Medium retrofit'!$H$18,IF(F10="Scenario2PBT2",'Medium retrofit'!$I$18,IF(F10="Scenario3PBT2",'Medium retrofit'!$J$18,"")))&amp;IF(F10="Scenario1PBT3",'Medium retrofit'!$K$18,IF(F10="Scenario2PBT3",'Medium retrofit'!$L$18,IF(F10="Scenario3PBT3",'Medium retrofit'!$M$18,"")))&amp;IF(F10="Scenario1PBT4",'Medium retrofit'!$N$18,IF(F10="Scenario2PBT4",'Medium retrofit'!$O$18,IF(F10="Scenario3PBT4",'Medium retrofit'!$P$18,"")))&amp;IF(F10="Scenario1PBT5",'Medium retrofit'!$Q$18,IF(F10="Scenario2PBT5",'Medium retrofit'!$R$18,IF(F10="Scenario3PBT5",'Medium retrofit'!$S$18,"")))&amp;IF(F10="Scenario1PBT6",'Medium retrofit'!$T$18,IF(F10="Scenario2PBT6",'Medium retrofit'!$U$18,IF(F10="Scenario3PBT6",'Medium retrofit'!$V$18,"")))&amp;IF(F10="Scenario1PBT7",'Medium retrofit'!$W$18,IF(F10="Scenario2PBT7",'Medium retrofit'!$X$18,IF(F10="Scenario3PBT7",'Medium retrofit'!$Y$18,"")))&amp;IF(F10="Scenario1PBT8",'Medium retrofit'!$Z$18,IF(F10="Scenario2PBT8",'Medium retrofit'!$AA$18,IF(F10="Scenario3PBT8",'Medium retrofit'!$AB$18,"")))&amp;IF(F10="Scenario1PBT9",'Medium retrofit'!$AC$18,IF(F10="Scenario2PBT9",'Medium retrofit'!$AD$18,IF(F10="Scenario3PBT9",'Medium retrofit'!$AE$18,"")))&amp;IF(F10="Scenario1PBT10",'Medium retrofit'!$AF$18,IF(F10="Scenario2PBT10",'Medium retrofit'!$AG$18,IF(F10="Scenario3PBT10",'Medium retrofit'!$AH$18,"")))&amp;IF(F10="Scenario1PBT11",'Medium retrofit'!$AI$18,IF(F10="Scenario2PBT11",'Medium retrofit'!$AJ$18,IF(F10="Scenario3PBT11",'Medium retrofit'!$AK$18,"")))&amp;IF(F10="Scenario1PBT12",'Medium retrofit'!$AL$18,IF(F10="Scenario2PBT12",'Medium retrofit'!$AM$18,IF(F10="Scenario3PBT12",'Medium retrofit'!$AN$18,"")))&amp;IF(F10="Scenario1PBT13",'Medium retrofit'!$AO$18,IF(F10="Scenario2PBT13",'Medium retrofit'!$AP$18,IF(F10="Scenario3PBT13",'Medium retrofit'!$AQ$18,"")))&amp;IF(F10="Scenario1PBT14",'Medium retrofit'!$AR$18,IF(F10="Scenario2PBT14",'Medium retrofit'!$AS$18,IF(F10="Scenario3PBT14",'Medium retrofit'!$AT$18,"")))&amp;IF(F10="Scenario1PBT15",'Medium retrofit'!$AU$18,IF(F10="Scenario2PBT15",'Medium retrofit'!$AV$18,IF(F10="Scenario3PBT15",'Medium retrofit'!$AW$18,"")))</f>
        <v/>
      </c>
      <c r="L10" s="123">
        <f t="shared" si="15"/>
        <v>0</v>
      </c>
      <c r="M10" s="123" t="str">
        <f>IF(F10="Scenario1PBT1",'Medium retrofit'!$E$20,IF(F10="Scenario2PBT1",'Medium retrofit'!$F$20,IF(F10="Scenario3PBT1",'Medium retrofit'!$G$20,"")))&amp;IF(F10="Scenario1PBT2",'Medium retrofit'!$H$20,IF(F10="Scenario2PBT2",'Medium retrofit'!$I$20,IF(F10="Scenario3PBT2",'Medium retrofit'!$J$20,"")))&amp;IF(F10="Scenario1PBT3",'Medium retrofit'!$K$20,IF(F10="Scenario2PBT3",'Medium retrofit'!$L$20,IF(F10="Scenario3PBT3",'Medium retrofit'!$M$20,"")))&amp;IF(F10="Scenario1PBT4",'Medium retrofit'!$N$20,IF(F10="Scenario2PBT4",'Medium retrofit'!$O$20,IF(F10="Scenario3PBT4",'Medium retrofit'!$P$20,"")))&amp;IF(F10="Scenario1PBT5",'Medium retrofit'!$Q$20,IF(F10="Scenario2PBT5",'Medium retrofit'!$R$20,IF(F10="Scenario3PBT5",'Medium retrofit'!$S$20,"")))&amp;IF(F10="Scenario1PBT6",'Medium retrofit'!$T$20,IF(F10="Scenario2PBT6",'Medium retrofit'!$U$20,IF(F10="Scenario3PBT6",'Medium retrofit'!$V$20,"")))&amp;IF(F10="Scenario1PBT7",'Medium retrofit'!$W$20,IF(F10="Scenario2PBT7",'Medium retrofit'!$X$20,IF(F10="Scenario3PBT7",'Medium retrofit'!$Y$20,"")))&amp;IF(F10="Scenario1PBT8",'Medium retrofit'!$Z$20,IF(F10="Scenario2PBT8",'Medium retrofit'!$AA$20,IF(F10="Scenario3PBT8",'Medium retrofit'!$AB$20,"")))&amp;IF(F10="Scenario1PBT9",'Medium retrofit'!$AC$20,IF(F10="Scenario2PBT9",'Medium retrofit'!$AD$20,IF(F10="Scenario3PBT9",'Medium retrofit'!$AE$20,"")))&amp;IF(F10="Scenario1PBT10",'Medium retrofit'!$AF$20,IF(F10="Scenario2PBT10",'Medium retrofit'!$AG$20,IF(F10="Scenario3PBT10",'Medium retrofit'!$AH$20,"")))&amp;IF(F10="Scenario1PBT11",'Medium retrofit'!$AI$20,IF(F10="Scenario2PBT11",'Medium retrofit'!$AJ$20,IF(F10="Scenario3PBT11",'Medium retrofit'!$AK$20,"")))&amp;IF(F10="Scenario1PBT12",'Medium retrofit'!$AL$20,IF(F10="Scenario2PBT12",'Medium retrofit'!$AM$20,IF(F10="Scenario3PBT12",'Medium retrofit'!$AN$20,"")))&amp;IF(F10="Scenario1PBT13",'Medium retrofit'!$AO$20,IF(F10="Scenario2PBT13",'Medium retrofit'!$AP$20,IF(F10="Scenario3PBT13",'Medium retrofit'!$AQ$20,"")))&amp;IF(F10="Scenario1PBT14",'Medium retrofit'!$AR$20,IF(F10="Scenario2PBT14",'Medium retrofit'!$AS$20,IF(F10="Scenario3PBT14",'Medium retrofit'!$AT$20,"")))&amp;IF(F10="Scenario1PBT15",'Medium retrofit'!$AU$20,IF(F10="Scenario2PBT15",'Medium retrofit'!$AV$20,IF(F10="Scenario3PBT15",'Medium retrofit'!$AW$20,"")))</f>
        <v/>
      </c>
      <c r="N10" s="124">
        <f t="shared" si="16"/>
        <v>0</v>
      </c>
      <c r="O10" s="245" t="str">
        <f>IF(F10="Scenario1PBT1",'Medium retrofit'!$E$23,IF(F10="Scenario2PBT1",'Medium retrofit'!$F$23,IF(F10="Scenario3PBT1",'Medium retrofit'!$G$23,"")))&amp;IF(F10="Scenario1PBT2",'Medium retrofit'!$H$23,IF(F10="Scenario2PBT2",'Medium retrofit'!$I$23,IF(F10="Scenario3PBT2",'Medium retrofit'!$J$23,"")))&amp;IF(F10="Scenario1PBT3",'Medium retrofit'!$K$23,IF(F10="Scenario2PBT3",'Medium retrofit'!$L$23,IF(F10="Scenario3PBT3",'Medium retrofit'!$M$23,"")))&amp;IF(F10="Scenario1PBT4",'Medium retrofit'!$N$23,IF(F10="Scenario2PBT4",'Medium retrofit'!$O$23,IF(F10="Scenario3PBT4",'Medium retrofit'!$P$23,"")))&amp;IF(F10="Scenario1PBT5",'Medium retrofit'!$Q$23,IF(F10="Scenario2PBT5",'Medium retrofit'!$R$23,IF(F10="Scenario3PBT5",'Medium retrofit'!$S$23,"")))&amp;IF(F10="Scenario1PBT6",'Medium retrofit'!$T$23,IF(F10="Scenario2PBT6",'Medium retrofit'!$U$23,IF(F10="Scenario3PBT6",'Medium retrofit'!$V$23,"")))&amp;IF(F10="Scenario1PBT7",'Medium retrofit'!$W$23,IF(F10="Scenario2PBT7",'Medium retrofit'!$X$23,IF(F10="Scenario3PBT7",'Medium retrofit'!$Y$23,"")))&amp;IF(F10="Scenario1PBT8",'Medium retrofit'!$Z$23,IF(F10="Scenario2PBT8",'Medium retrofit'!$AA$23,IF(F10="Scenario3PBT8",'Medium retrofit'!$AB$23,"")))&amp;IF(F10="Scenario1PBT9",'Medium retrofit'!$AC$23,IF(F10="Scenario2PBT9",'Medium retrofit'!$AD$23,IF(F10="Scenario3PBT9",'Medium retrofit'!$AE$23,"")))&amp;IF(F10="Scenario1PBT10",'Medium retrofit'!$AF$23,IF(F10="Scenario2PBT10",'Medium retrofit'!$AG$23,IF(F10="Scenario3PBT10",'Medium retrofit'!$AH$23,"")))&amp;IF(F10="Scenario1PBT11",'Medium retrofit'!$AI$23,IF(F10="Scenario2PBT11",'Medium retrofit'!$AJ$23,IF(F10="Scenario3PBT11",'Medium retrofit'!$AK$23,"")))&amp;IF(F10="Scenario1PBT12",'Medium retrofit'!$AL$23,IF(F10="Scenario2PBT12",'Medium retrofit'!$AM$23,IF(F10="Scenario3PBT12",'Medium retrofit'!$AN$23,"")))&amp;IF(F10="Scenario1PBT13",'Medium retrofit'!$AO$23,IF(F10="Scenario2PBT13",'Medium retrofit'!$AP$23,IF(F10="Scenario3PBT13",'Medium retrofit'!$AQ$23,"")))&amp;IF(F10="Scenario1PBT14",'Medium retrofit'!$AR$23,IF(F10="Scenario2PBT14",'Medium retrofit'!$AS$23,IF(F10="Scenario3PBT14",'Medium retrofit'!$AT$23,"")))&amp;IF(F10="Scenario1PBT15",'Medium retrofit'!$AU$23,IF(F10="Scenario2PBT15",'Medium retrofit'!$AV$23,IF(F10="Scenario3PBT15",'Medium retrofit'!$AW$23,"")))</f>
        <v/>
      </c>
      <c r="P10" s="123">
        <f t="shared" si="17"/>
        <v>0</v>
      </c>
      <c r="Q10" s="123" t="str">
        <f>IF(F10="Scenario1PBT1",'Medium retrofit'!$E$25,IF(F10="Scenario2PBT1",'Medium retrofit'!$F$25,IF(F10="Scenario3PBT1",'Medium retrofit'!$G$25,"")))&amp;IF(F10="Scenario1PBT2",'Medium retrofit'!$H$25,IF(F10="Scenario2PBT2",'Medium retrofit'!$I$25,IF(F10="Scenario3PBT2",'Medium retrofit'!$J$25,"")))&amp;IF(F10="Scenario1PBT3",'Medium retrofit'!$K$25,IF(F10="Scenario2PBT3",'Medium retrofit'!$L$25,IF(F10="Scenario3PBT3",'Medium retrofit'!$M$25,"")))&amp;IF(F10="Scenario1PBT4",'Medium retrofit'!$N$25,IF(F10="Scenario2PBT4",'Medium retrofit'!$O$25,IF(F10="Scenario3PBT4",'Medium retrofit'!$P$25,"")))&amp;IF(F10="Scenario1PBT5",'Medium retrofit'!$Q$25,IF(F10="Scenario2PBT5",'Medium retrofit'!$R$25,IF(F10="Scenario3PBT5",'Medium retrofit'!$S$25,"")))&amp;IF(F10="Scenario1PBT6",'Medium retrofit'!$T$25,IF(F10="Scenario2PBT6",'Medium retrofit'!$U$25,IF(F10="Scenario3PBT6",'Medium retrofit'!$V$25,"")))&amp;IF(F10="Scenario1PBT7",'Medium retrofit'!$W$25,IF(F10="Scenario2PBT7",'Medium retrofit'!$X$25,IF(F10="Scenario3PBT7",'Medium retrofit'!$Y$25,"")))&amp;IF(F10="Scenario1PBT8",'Medium retrofit'!$Z$25,IF(F10="Scenario2PBT8",'Medium retrofit'!$AA$25,IF(F10="Scenario3PBT8",'Medium retrofit'!$AB$25,"")))&amp;IF(F10="Scenario1PBT9",'Medium retrofit'!$AC$25,IF(F10="Scenario2PBT9",'Medium retrofit'!$AD$25,IF(F10="Scenario3PBT9",'Medium retrofit'!$AE$25,"")))&amp;IF(F10="Scenario1PBT10",'Medium retrofit'!$AF$25,IF(F10="Scenario2PBT10",'Medium retrofit'!$AG$25,IF(F10="Scenario3PBT10",'Medium retrofit'!$AH$25,"")))&amp;IF(F10="Scenario1PBT11",'Medium retrofit'!$AI$25,IF(F10="Scenario2PBT11",'Medium retrofit'!$AJ$25,IF(F10="Scenario3PBT11",'Medium retrofit'!$AK$25,"")))&amp;IF(F10="Scenario1PBT12",'Medium retrofit'!$AL$25,IF(F10="Scenario2PBT12",'Medium retrofit'!$AM$25,IF(F10="Scenario3PBT12",'Medium retrofit'!$AN$25,"")))&amp;IF(F10="Scenario1PBT13",'Medium retrofit'!$AO$25,IF(F10="Scenario2PBT13",'Medium retrofit'!$AP$25,IF(F10="Scenario3PBT13",'Medium retrofit'!$AQ$25,"")))&amp;IF(F10="Scenario1PBT14",'Medium retrofit'!$AR$25,IF(F10="Scenario2PBT14",'Medium retrofit'!$AS$25,IF(F10="Scenario3PBT14",'Medium retrofit'!$AT$25,"")))&amp;IF(F10="Scenario1PBT15",'Medium retrofit'!$AU$25,IF(F10="Scenario2PBT15",'Medium retrofit'!$AV$25,IF(F10="Scenario3PBT15",'Medium retrofit'!$AW$25,"")))</f>
        <v/>
      </c>
      <c r="R10" s="123">
        <f t="shared" si="18"/>
        <v>0</v>
      </c>
      <c r="S10" s="123" t="str">
        <f>IF(F10="Scenario1PBT1",'Medium retrofit'!$E$27,IF(F10="Scenario2PBT1",'Medium retrofit'!$F$27,IF(F10="Scenario3PBT1",'Medium retrofit'!$G$27,"")))&amp;IF(F10="Scenario1PBT2",'Medium retrofit'!$H$27,IF(F10="Scenario2PBT2",'Medium retrofit'!$I$27,IF(F10="Scenario3PBT2",'Medium retrofit'!$J$27,"")))&amp;IF(F10="Scenario1PBT3",'Medium retrofit'!$K$27,IF(F10="Scenario2PBT3",'Medium retrofit'!$L$27,IF(F10="Scenario3PBT3",'Medium retrofit'!$M$27,"")))&amp;IF(F10="Scenario1PBT4",'Medium retrofit'!$N$27,IF(F10="Scenario2PBT4",'Medium retrofit'!$O$27,IF(F10="Scenario3PBT4",'Medium retrofit'!$P$27,"")))&amp;IF(F10="Scenario1PBT5",'Medium retrofit'!$Q$27,IF(F10="Scenario2PBT5",'Medium retrofit'!$R$27,IF(F10="Scenario3PBT5",'Medium retrofit'!$S$27,"")))&amp;IF(F10="Scenario1PBT6",'Medium retrofit'!$T$27,IF(F10="Scenario2PBT6",'Medium retrofit'!$U$27,IF(F10="Scenario3PBT6",'Medium retrofit'!$V$27,"")))&amp;IF(F10="Scenario1PBT7",'Medium retrofit'!$W$27,IF(F10="Scenario2PBT7",'Medium retrofit'!$X$27,IF(F10="Scenario3PBT7",'Medium retrofit'!$Y$27,"")))&amp;IF(F10="Scenario1PBT8",'Medium retrofit'!$Z$27,IF(F10="Scenario2PBT8",'Medium retrofit'!$AA$27,IF(F10="Scenario3PBT8",'Medium retrofit'!$AB$27,"")))&amp;IF(F10="Scenario1PBT9",'Medium retrofit'!$AC$27,IF(F10="Scenario2PBT9",'Medium retrofit'!$AD$27,IF(F10="Scenario3PBT9",'Medium retrofit'!$AE$27,"")))&amp;IF(F10="Scenario1PBT10",'Medium retrofit'!$AF$27,IF(F10="Scenario2PBT10",'Medium retrofit'!$AG$27,IF(F10="Scenario3PBT10",'Medium retrofit'!$AH$27,"")))&amp;IF(F10="Scenario1PBT11",'Medium retrofit'!$AI$27,IF(F10="Scenario2PBT11",'Medium retrofit'!$AJ$27,IF(F10="Scenario3PBT11",'Medium retrofit'!$AK$27,"")))&amp;IF(F10="Scenario1PBT12",'Medium retrofit'!$AL$27,IF(F10="Scenario2PBT12",'Medium retrofit'!$AM$27,IF(F10="Scenario3PBT12",'Medium retrofit'!$AN$27,"")))&amp;IF(F10="Scenario1PBT13",'Medium retrofit'!$AO$27,IF(F10="Scenario2PBT13",'Medium retrofit'!$AP$27,IF(F10="Scenario3PBT13",'Medium retrofit'!$AQ$27,"")))&amp;IF(F10="Scenario1PBT14",'Medium retrofit'!$AR$27,IF(F10="Scenario2PBT14",'Medium retrofit'!$AS$27,IF(F10="Scenario3PBT14",'Medium retrofit'!$AT$27,"")))&amp;IF(F10="Scenario1PBT15",'Medium retrofit'!$AU$27,IF(F10="Scenario2PBT15",'Medium retrofit'!$AV$27,IF(F10="Scenario3PBT15",'Medium retrofit'!$AW$27,"")))</f>
        <v/>
      </c>
      <c r="T10" s="246">
        <f t="shared" si="19"/>
        <v>0</v>
      </c>
      <c r="U10" s="245" t="str">
        <f>IF(F10="Scenario1PBT1",'Medium retrofit'!$E$38,IF(F10="Scenario2PBT1",'Medium retrofit'!$F$38,IF(F10="Scenario3PBT1",'Medium retrofit'!$G$38,"")))&amp;IF(F10="Scenario1PBT2",'Medium retrofit'!$H$38,IF(F10="Scenario2PBT2",'Medium retrofit'!$I$38,IF(F10="Scenario3PBT2",'Medium retrofit'!$J$38,"")))&amp;IF(F10="Scenario1PBT3",'Medium retrofit'!$K$38,IF(F10="Scenario2PBT3",'Medium retrofit'!$L$38,IF(F10="Scenario3PBT3",'Medium retrofit'!$M$38,"")))&amp;IF(F10="Scenario1PBT4",'Medium retrofit'!$N$38,IF(F10="Scenario2PBT4",'Medium retrofit'!$O$38,IF(F10="Scenario3PBT4",'Medium retrofit'!$P$38,"")))&amp;IF(F10="Scenario1PBT5",'Medium retrofit'!$Q$38,IF(F10="Scenario2PBT5",'Medium retrofit'!$R$38,IF(F10="Scenario3PBT5",'Medium retrofit'!$S$38,"")))&amp;IF(F10="Scenario1PBT6",'Medium retrofit'!$T$38,IF(F10="Scenario2PBT6",'Medium retrofit'!$U$38,IF(F10="Scenario3PBT6",'Medium retrofit'!$V$38,"")))&amp;IF(F10="Scenario1PBT7",'Medium retrofit'!$W$38,IF(F10="Scenario2PBT7",'Medium retrofit'!$X$38,IF(F10="Scenario3PBT7",'Medium retrofit'!$Y$38,"")))&amp;IF(F10="Scenario1PBT8",'Medium retrofit'!$Z$38,IF(F10="Scenario2PBT8",'Medium retrofit'!$AA$38,IF(F10="Scenario3PBT8",'Medium retrofit'!$AB$38,"")))&amp;IF(F10="Scenario1PBT9",'Medium retrofit'!$AC$38,IF(F10="Scenario2PBT9",'Medium retrofit'!$AD$38,IF(F10="Scenario3PBT9",'Medium retrofit'!$AE$38,"")))&amp;IF(F10="Scenario1PBT10",'Medium retrofit'!$AF$38,IF(F10="Scenario2PBT10",'Medium retrofit'!$AG$38,IF(F10="Scenario3PBT10",'Medium retrofit'!$AH$38,"")))&amp;IF(F10="Scenario1PBT11",'Medium retrofit'!$AI$38,IF(F10="Scenario2PBT11",'Medium retrofit'!$AJ$38,IF(F10="Scenario3PBT11",'Medium retrofit'!$AK$38,"")))&amp;IF(F10="Scenario1PBT12",'Medium retrofit'!$AL$38,IF(F10="Scenario2PBT12",'Medium retrofit'!$AM$38,IF(F10="Scenario3PBT12",'Medium retrofit'!$AN$38,"")))&amp;IF(F10="Scenario1PBT13",'Medium retrofit'!$AO$38,IF(F10="Scenario2PBT13",'Medium retrofit'!$AP$38,IF(F10="Scenario3PBT13",'Medium retrofit'!$AQ$38,"")))&amp;IF(F10="Scenario1PBT14",'Medium retrofit'!$AR$38,IF(F10="Scenario2PBT14",'Medium retrofit'!$AS$38,IF(F10="Scenario3PBT14",'Medium retrofit'!$AT$38,"")))&amp;IF(F10="Scenario1PBT15",'Medium retrofit'!$AU$38,IF(F10="Scenario2PBT15",'Medium retrofit'!$AV$38,IF(F10="Scenario3PBT15",'Medium retrofit'!$AW$38,"")))</f>
        <v/>
      </c>
      <c r="V10" s="123">
        <f t="shared" si="20"/>
        <v>0</v>
      </c>
      <c r="W10" s="123" t="str">
        <f>IF(F10="Scenario1PBT1",'Medium retrofit'!$E$40,IF(F10="Scenario2PBT1",'Medium retrofit'!$F$40,IF(F10="Scenario3PBT1",'Medium retrofit'!$G$40,"")))&amp;IF(F10="Scenario1PBT2",'Medium retrofit'!$H$40,IF(F10="Scenario2PBT2",'Medium retrofit'!$I$40,IF(F10="Scenario3PBT2",'Medium retrofit'!$J$40,"")))&amp;IF(F10="Scenario1PBT3",'Medium retrofit'!$K$40,IF(F10="Scenario2PBT3",'Medium retrofit'!$L$40,IF(F10="Scenario3PBT3",'Medium retrofit'!$M$40,"")))&amp;IF(F10="Scenario1PBT4",'Medium retrofit'!$N$40,IF(F10="Scenario2PBT4",'Medium retrofit'!$O$40,IF(F10="Scenario3PBT4",'Medium retrofit'!$P$40,"")))&amp;IF(F10="Scenario1PBT5",'Medium retrofit'!$Q$40,IF(F10="Scenario2PBT5",'Medium retrofit'!$R$40,IF(F10="Scenario3PBT5",'Medium retrofit'!$S$40,"")))&amp;IF(F10="Scenario1PBT6",'Medium retrofit'!$T$40,IF(F10="Scenario2PBT6",'Medium retrofit'!$U$40,IF(F10="Scenario3PBT6",'Medium retrofit'!$V$40,"")))&amp;IF(F10="Scenario1PBT7",'Medium retrofit'!$W$40,IF(F10="Scenario2PBT7",'Medium retrofit'!$X$40,IF(F10="Scenario3PBT7",'Medium retrofit'!$Y$40,"")))&amp;IF(F10="Scenario1PBT8",'Medium retrofit'!$Z$40,IF(F10="Scenario2PBT8",'Medium retrofit'!$AA$40,IF(F10="Scenario3PBT8",'Medium retrofit'!$AB$40,"")))&amp;IF(F10="Scenario1PBT9",'Medium retrofit'!$AC$40,IF(F10="Scenario2PBT9",'Medium retrofit'!$AD$40,IF(F10="Scenario3PBT9",'Medium retrofit'!$AE$40,"")))&amp;IF(F10="Scenario1PBT10",'Medium retrofit'!$AF$40,IF(F10="Scenario2PBT10",'Medium retrofit'!$AG$40,IF(F10="Scenario3PBT10",'Medium retrofit'!$AH$40,"")))&amp;IF(F10="Scenario1PBT11",'Medium retrofit'!$AI$40,IF(F10="Scenario2PBT11",'Medium retrofit'!$AJ$40,IF(F10="Scenario3PBT11",'Medium retrofit'!$AK$40,"")))&amp;IF(F10="Scenario1PBT12",'Medium retrofit'!$AL$40,IF(F10="Scenario2PBT12",'Medium retrofit'!$AM$40,IF(F10="Scenario3PBT12",'Medium retrofit'!$AN$40,"")))&amp;IF(F10="Scenario1PBT13",'Medium retrofit'!$AO$40,IF(F10="Scenario2PBT13",'Medium retrofit'!$AP$40,IF(F10="Scenario3PBT13",'Medium retrofit'!$AQ$40,"")))&amp;IF(F10="Scenario1PBT14",'Medium retrofit'!$AR$40,IF(F10="Scenario2PBT14",'Medium retrofit'!$AS$40,IF(F10="Scenario3PBT14",'Medium retrofit'!$AT$40,"")))&amp;IF(F10="Scenario1PBT15",'Medium retrofit'!$AU$40,IF(F10="Scenario2PBT15",'Medium retrofit'!$AV$40,IF(F10="Scenario3PBT15",'Medium retrofit'!$AW$40,"")))</f>
        <v/>
      </c>
      <c r="X10" s="123">
        <f t="shared" si="21"/>
        <v>0</v>
      </c>
      <c r="Y10" s="123" t="str">
        <f>IF(F10="Scenario1PBT1",'Medium retrofit'!$E$42,IF(F10="Scenario2PBT1",'Medium retrofit'!$F$42,IF(F10="Scenario3PBT1",'Medium retrofit'!$G$42,"")))&amp;IF(F10="Scenario1PBT2",'Medium retrofit'!$H$42,IF(F10="Scenario2PBT2",'Medium retrofit'!$I$42,IF(F10="Scenario3PBT2",'Medium retrofit'!$J$42,"")))&amp;IF(F10="Scenario1PBT3",'Medium retrofit'!$K$42,IF(F10="Scenario2PBT3",'Medium retrofit'!$L$42,IF(F10="Scenario3PBT3",'Medium retrofit'!$M$42,"")))&amp;IF(F10="Scenario1PBT4",'Medium retrofit'!$N$42,IF(F10="Scenario2PBT4",'Medium retrofit'!$O$42,IF(F10="Scenario3PBT4",'Medium retrofit'!$P$42,"")))&amp;IF(F10="Scenario1PBT5",'Medium retrofit'!$Q$42,IF(F10="Scenario2PBT5",'Medium retrofit'!$R$42,IF(F10="Scenario3PBT5",'Medium retrofit'!$S$42,"")))&amp;IF(F10="Scenario1PBT6",'Medium retrofit'!$T$42,IF(F10="Scenario2PBT6",'Medium retrofit'!$U$42,IF(F10="Scenario3PBT6",'Medium retrofit'!$V$42,"")))&amp;IF(F10="Scenario1PBT7",'Medium retrofit'!$W$42,IF(F10="Scenario2PBT7",'Medium retrofit'!$X$42,IF(F10="Scenario3PBT7",'Medium retrofit'!$Y$42,"")))&amp;IF(F10="Scenario1PBT8",'Medium retrofit'!$Z$42,IF(F10="Scenario2PBT8",'Medium retrofit'!$AA$42,IF(F10="Scenario3PBT8",'Medium retrofit'!$AB$42,"")))&amp;IF(F10="Scenario1PBT9",'Medium retrofit'!$AC$42,IF(F10="Scenario2PBT9",'Medium retrofit'!$AD$42,IF(F10="Scenario3PBT9",'Medium retrofit'!$AE$42,"")))&amp;IF(F10="Scenario1PBT10",'Medium retrofit'!$AF$42,IF(F10="Scenario2PBT10",'Medium retrofit'!$AG$42,IF(F10="Scenario3PBT10",'Medium retrofit'!$AH$42,"")))&amp;IF(F10="Scenario1PBT11",'Medium retrofit'!$AI$42,IF(F10="Scenario2PBT11",'Medium retrofit'!$AJ$42,IF(F10="Scenario3PBT11",'Medium retrofit'!$AK$42,"")))&amp;IF(F10="Scenario1PBT12",'Medium retrofit'!$AL$42,IF(F10="Scenario2PBT12",'Medium retrofit'!$AM$42,IF(F10="Scenario3PBT12",'Medium retrofit'!$AN$42,"")))&amp;IF(F10="Scenario1PBT13",'Medium retrofit'!$AO$42,IF(F10="Scenario2PBT13",'Medium retrofit'!$AP$42,IF(F10="Scenario3PBT13",'Medium retrofit'!$AQ$42,"")))&amp;IF(F10="Scenario1PBT14",'Medium retrofit'!$AR$42,IF(F10="Scenario2PBT14",'Medium retrofit'!$AS$42,IF(F10="Scenario3PBT14",'Medium retrofit'!$AT$42,"")))&amp;IF(F10="Scenario1PBT15",'Medium retrofit'!$AU$42,IF(F10="Scenario2PBT15",'Medium retrofit'!$AV$42,IF(F10="Scenario3PBT15",'Medium retrofit'!$AW$42,"")))</f>
        <v/>
      </c>
      <c r="Z10" s="123">
        <f t="shared" si="22"/>
        <v>0</v>
      </c>
      <c r="AA10" s="239" t="str">
        <f>IF(F10="Scenario1PBT1",'Medium retrofit'!$E$101,IF(F10="Scenario2PBT1",'Medium retrofit'!$F$101,IF(F10="Scenario3PBT1",'Medium retrofit'!$G$101,"")))&amp;IF(F10="Scenario1PBT2",'Medium retrofit'!$H$101,IF(F10="Scenario2PBT2",'Medium retrofit'!$I$101,IF(F10="Scenario3PBT2",'Medium retrofit'!$J$101,"")))&amp;IF(F10="Scenario1PBT3",'Medium retrofit'!$K$101,IF(F10="Scenario2PBT3",'Medium retrofit'!$L$101,IF(F10="Scenario3PBT3",'Medium retrofit'!$M$101,"")))&amp;IF(F10="Scenario1PBT4",'Medium retrofit'!$N$101,IF(F10="Scenario2PBT4",'Medium retrofit'!$O$101,IF(F10="Scenario3PBT4",'Medium retrofit'!$P$101,"")))&amp;IF(F10="Scenario1PBT5",'Medium retrofit'!$Q$101,IF(F10="Scenario2PBT5",'Medium retrofit'!$R$101,IF(F10="Scenario3PBT5",'Medium retrofit'!$S$101,"")))&amp;IF(F10="Scenario1PBT6",'Medium retrofit'!$T$101,IF(F10="Scenario2PBT6",'Medium retrofit'!$U$101,IF(F10="Scenario3PBT6",'Medium retrofit'!$V$101,"")))&amp;IF(F10="Scenario1PBT7",'Medium retrofit'!$W$101,IF(F10="Scenario2PBT7",'Medium retrofit'!$X$101,IF(F10="Scenario3PBT7",'Medium retrofit'!$Y$101,"")))&amp;IF(F10="Scenario1PBT8",'Medium retrofit'!$Z$101,IF(F10="Scenario2PBT8",'Medium retrofit'!$AA$101,IF(F10="Scenario3PBT8",'Medium retrofit'!$AB$101,"")))&amp;IF(F10="Scenario1PBT9",'Medium retrofit'!$AC$101,IF(F10="Scenario2PBT9",'Medium retrofit'!$AD$101,IF(F10="Scenario3PBT9",'Medium retrofit'!$AE$101,"")))&amp;IF(F10="Scenario1PBT10",'Medium retrofit'!$AF$101,IF(F10="Scenario2PBT10",'Medium retrofit'!$AG$101,IF(F10="Scenario3PBT10",'Medium retrofit'!$AH$101,"")))&amp;IF(F10="Scenario1PBT11",'Medium retrofit'!$AI$101,IF(F10="Scenario2PBT11",'Medium retrofit'!$AJ$101,IF(F10="Scenario3PBT11",'Medium retrofit'!$AK$101,"")))&amp;IF(F10="Scenario1PBT12",'Medium retrofit'!$AL$101,IF(F10="Scenario2PBT12",'Medium retrofit'!$AM$101,IF(F10="Scenario3PBT12",'Medium retrofit'!$AN$101,"")))&amp;IF(F10="Scenario1PBT13",'Medium retrofit'!$AO$101,IF(F10="Scenario2PBT13",'Medium retrofit'!$AP$101,IF(F10="Scenario3PBT13",'Medium retrofit'!$AQ$101,"")))&amp;IF(F10="Scenario1PBT14",'Medium retrofit'!$AR$101,IF(F10="Scenario2PBT14",'Medium retrofit'!$AS$101,IF(F10="Scenario3PBT14",'Medium retrofit'!$AT$101,"")))&amp;IF(F10="Scenario1PBT15",'Medium retrofit'!$AU$101,IF(F10="Scenario2PBT15",'Medium retrofit'!$AV$101,IF(F10="Scenario3PBT15",'Medium retrofit'!$AW$101,"")))</f>
        <v/>
      </c>
      <c r="AB10" s="242">
        <f t="shared" si="23"/>
        <v>0</v>
      </c>
      <c r="AC10" s="364" t="str">
        <f t="shared" si="24"/>
        <v/>
      </c>
      <c r="AD10" s="353">
        <f>IF(AC10="",IFERROR('Projection_Base-case'!G11-G10,0),0)</f>
        <v>0</v>
      </c>
      <c r="AE10" s="350">
        <f t="shared" si="0"/>
        <v>0</v>
      </c>
      <c r="AF10" s="361">
        <f>IFERROR(100*AD10/'Projection_Base-case'!G11,0)</f>
        <v>0</v>
      </c>
      <c r="AG10" s="352">
        <f>IF(AC10="",IFERROR('Projection_Base-case'!I11-I10,0),0)</f>
        <v>0</v>
      </c>
      <c r="AH10" s="353">
        <f t="shared" si="1"/>
        <v>0</v>
      </c>
      <c r="AI10" s="361">
        <f>IFERROR(100*AG10/'Projection_Base-case'!I11,0)</f>
        <v>0</v>
      </c>
      <c r="AJ10" s="352">
        <f>IF(AC10="",IFERROR('Projection_Base-case'!K11-K10,0),0)</f>
        <v>0</v>
      </c>
      <c r="AK10" s="353">
        <f t="shared" si="2"/>
        <v>0</v>
      </c>
      <c r="AL10" s="361">
        <f>IFERROR(100*AJ10/'Projection_Base-case'!K11,0)</f>
        <v>0</v>
      </c>
      <c r="AM10" s="352">
        <f>-IF(AC10="",IFERROR('Projection_Base-case'!M11-M10,0),0)</f>
        <v>0</v>
      </c>
      <c r="AN10" s="353">
        <f t="shared" si="3"/>
        <v>0</v>
      </c>
      <c r="AO10" s="354">
        <f>IFERROR(IF('Projection_Base-case'!N11&gt;0,100*AN10/'Projection_Base-case'!N11,100*AN10/N10),0)</f>
        <v>0</v>
      </c>
      <c r="AP10" s="355">
        <f>IF(AC10="",IFERROR('Projection_Base-case'!O11-O10,0),0)</f>
        <v>0</v>
      </c>
      <c r="AQ10" s="356">
        <f t="shared" si="4"/>
        <v>0</v>
      </c>
      <c r="AR10" s="356">
        <f>IFERROR(100*AP10/'Projection_Base-case'!O11,0)</f>
        <v>0</v>
      </c>
      <c r="AS10" s="355">
        <f>IF(AC10="",IFERROR('Projection_Base-case'!Q11-Q10,0),0)</f>
        <v>0</v>
      </c>
      <c r="AT10" s="356">
        <f t="shared" si="5"/>
        <v>0</v>
      </c>
      <c r="AU10" s="356">
        <f>IFERROR(100*AS10/'Projection_Base-case'!Q11,0)</f>
        <v>0</v>
      </c>
      <c r="AV10" s="355">
        <f>IF(AC10="",IFERROR('Projection_Base-case'!S11-S10,0),0)</f>
        <v>0</v>
      </c>
      <c r="AW10" s="356">
        <f t="shared" si="6"/>
        <v>0</v>
      </c>
      <c r="AX10" s="357">
        <f>IFERROR(100*AV10/'Projection_Base-case'!S11,0)</f>
        <v>0</v>
      </c>
      <c r="AY10" s="358">
        <f>IF(AC10="",IFERROR('Projection_Base-case'!U11-U10,0),0)</f>
        <v>0</v>
      </c>
      <c r="AZ10" s="359">
        <f t="shared" si="7"/>
        <v>0</v>
      </c>
      <c r="BA10" s="359">
        <f>IFERROR(100*AY10/'Projection_Base-case'!U11,0)</f>
        <v>0</v>
      </c>
      <c r="BB10" s="358">
        <f>IF(AC10="",IFERROR('Projection_Base-case'!W11-W10,0),0)</f>
        <v>0</v>
      </c>
      <c r="BC10" s="359">
        <f t="shared" si="8"/>
        <v>0</v>
      </c>
      <c r="BD10" s="359">
        <f>IFERROR(100*BB10/'Projection_Base-case'!W11,0)</f>
        <v>0</v>
      </c>
      <c r="BE10" s="358">
        <f>IF(AC10="",IFERROR('Projection_Base-case'!Y11-Y10,0),0)</f>
        <v>0</v>
      </c>
      <c r="BF10" s="359">
        <f t="shared" si="9"/>
        <v>0</v>
      </c>
      <c r="BG10" s="359">
        <f>IFERROR(100*BE10/'Projection_Base-case'!Y11,0)</f>
        <v>0</v>
      </c>
      <c r="BH10" s="359">
        <f t="shared" si="10"/>
        <v>0</v>
      </c>
      <c r="BI10" s="360">
        <f t="shared" si="11"/>
        <v>0</v>
      </c>
    </row>
    <row r="11" spans="1:61" ht="15" customHeight="1">
      <c r="A11" s="205">
        <v>7</v>
      </c>
      <c r="B11" s="347">
        <f>IF('Projection_Base-case'!B12&lt;&gt;"",'Projection_Base-case'!B12,0)</f>
        <v>0</v>
      </c>
      <c r="C11" s="347">
        <f>IF('Projection_Base-case'!C12&lt;&gt;"",'Projection_Base-case'!C12,0)</f>
        <v>0</v>
      </c>
      <c r="D11" s="365">
        <f>IF('Projection_Base-case'!D12&lt;&gt;"",'Projection_Base-case'!D12,0)</f>
        <v>0</v>
      </c>
      <c r="E11" s="376"/>
      <c r="F11" s="367" t="str">
        <f t="shared" si="12"/>
        <v>0</v>
      </c>
      <c r="G11" s="241" t="str">
        <f>IF(F11="Scenario1PBT1",'Medium retrofit'!$E$6,IF(F11="Scenario2PBT1",'Medium retrofit'!$F$6,IF(F11="Scenario3PBT1",'Medium retrofit'!$G$6,"")))&amp;IF(F11="Scenario1PBT2",'Medium retrofit'!$H$6,IF(F11="Scenario2PBT2",'Medium retrofit'!$I$6,IF(F11="Scenario3PBT2",'Medium retrofit'!$J$6,"")))&amp;IF(F11="Scenario1PBT3",'Medium retrofit'!$K$6,IF(F11="Scenario2PBT3",'Medium retrofit'!$L$6,IF(F11="Scenario3PBT3",'Medium retrofit'!$M$6,"")))&amp;IF(F11="Scenario1PBT4",'Medium retrofit'!$N$6,IF(F11="Scenario2PBT4",'Medium retrofit'!$O$6,IF(F11="Scenario3PBT4",'Medium retrofit'!$P$6,"")))&amp;IF(F11="Scenario1PBT5",'Medium retrofit'!$Q$6,IF(F11="Scenario2PBT5",'Medium retrofit'!$R$6,IF(F11="Scenario3PBT5",'Medium retrofit'!$S$6,"")))&amp;IF(F11="Scenario1PBT6",'Medium retrofit'!$T$6,IF(F11="Scenario2PBT6",'Medium retrofit'!$U$6,IF(F11="Scenario3PBT6",'Medium retrofit'!$V$6,"")))&amp;IF(F11="Scenario1PBT7",'Medium retrofit'!$W$6,IF(F11="Scenario2PBT7",'Medium retrofit'!$X$6,IF(F11="Scenario3PBT7",'Medium retrofit'!$Y$6,"")))&amp;IF(F11="Scenario1PBT8",'Medium retrofit'!$Z$6,IF(F11="Scenario2PBT8",'Medium retrofit'!$AA$6,IF(F11="Scenario3PBT8",'Medium retrofit'!$AB$6,"")))&amp;IF(F11="Scenario1PBT9",'Medium retrofit'!$AC$6,IF(F11="Scenario2PBT9",'Medium retrofit'!$AD$6,IF(F11="Scenario3PBT9",'Medium retrofit'!$AE$6,"")))&amp;IF(F11="Scenario1PBT10",'Medium retrofit'!$AF$6,IF(F11="Scenario2PBT10",'Medium retrofit'!$AG$6,IF(F11="Scenario3PBT10",'Medium retrofit'!$AH$6,"")))&amp;IF(F11="Scenario1PBT11",'Medium retrofit'!$AI$6,IF(F11="Scenario2PBT11",'Medium retrofit'!$AJ$6,IF(F11="Scenario3PBT11",'Medium retrofit'!$AK$6,"")))&amp;IF(F11="Scenario1PBT12",'Medium retrofit'!$AL$6,IF(F11="Scenario2PBT12",'Medium retrofit'!$AM$6,IF(F11="Scenario3PBT12",'Medium retrofit'!$AN$6,"")))&amp;IF(F11="Scenario1PBT13",'Medium retrofit'!$AO$6,IF(F11="Scenario2PBT13",'Medium retrofit'!$AP$6,IF(F11="Scenario3PBT13",'Medium retrofit'!$AQ$6,"")))&amp;IF(F11="Scenario1PBT14",'Medium retrofit'!$AR$6,IF(F11="Scenario2PBT14",'Medium retrofit'!$AS$6,IF(F11="Scenario3PBT14",'Medium retrofit'!$AT$6,"")))&amp;IF(F11="Scenario1PBT15",'Medium retrofit'!$AU$6,IF(F11="Scenario2PBT15",'Medium retrofit'!$AV$6,IF(F11="Scenario3PBT15",'Medium retrofit'!$AW$6,"")))</f>
        <v/>
      </c>
      <c r="H11" s="123">
        <f t="shared" si="13"/>
        <v>0</v>
      </c>
      <c r="I11" s="239" t="str">
        <f>IF(F11="Scenario1PBT1",'Medium retrofit'!$E$16,IF(F11="Scenario2PBT1",'Medium retrofit'!$F$16,IF(F11="Scenario3PBT1",'Medium retrofit'!$G$16,"")))&amp;IF(F11="Scenario1PBT2",'Medium retrofit'!$H$16,IF(F11="Scenario2PBT2",'Medium retrofit'!$I$16,IF(F11="Scenario3PBT2",'Medium retrofit'!$J$16,"")))&amp;IF(F11="Scenario1PBT3",'Medium retrofit'!$K$16,IF(F11="Scenario2PBT3",'Medium retrofit'!$L$16,IF(F11="Scenario3PBT3",'Medium retrofit'!$M$16,"")))&amp;IF(F11="Scenario1PBT4",'Medium retrofit'!$N$16,IF(F11="Scenario2PBT4",'Medium retrofit'!$O$16,IF(F11="Scenario3PBT4",'Medium retrofit'!$P$16,"")))&amp;IF(F11="Scenario1PBT5",'Medium retrofit'!$Q$16,IF(F11="Scenario2PBT5",'Medium retrofit'!$R$16,IF(F11="Scenario3PBT5",'Medium retrofit'!$S$16,"")))&amp;IF(F11="Scenario1PBT6",'Medium retrofit'!$T$16,IF(F11="Scenario2PBT6",'Medium retrofit'!$U$16,IF(F11="Scenario3PBT6",'Medium retrofit'!$V$16,"")))&amp;IF(F11="Scenario1PBT7",'Medium retrofit'!$W$16,IF(F11="Scenario2PBT7",'Medium retrofit'!$X$16,IF(F11="Scenario3PBT7",'Medium retrofit'!$Y$16,"")))&amp;IF(F11="Scenario1PBT8",'Medium retrofit'!$Z$16,IF(F11="Scenario2PBT8",'Medium retrofit'!$AA$16,IF(F11="Scenario3PBT8",'Medium retrofit'!$AB$16,"")))&amp;IF(F11="Scenario1PBT9",'Medium retrofit'!$AC$16,IF(F11="Scenario2PBT9",'Medium retrofit'!$AD$16,IF(F11="Scenario3PBT9",'Medium retrofit'!$AE$16,"")))&amp;IF(F11="Scenario1PBT10",'Medium retrofit'!$AF$16,IF(F11="Scenario2PBT10",'Medium retrofit'!$AG$16,IF(F11="Scenario3PBT10",'Medium retrofit'!$AH$16,"")))&amp;IF(F11="Scenario1PBT11",'Medium retrofit'!$AI$16,IF(F11="Scenario2PBT11",'Medium retrofit'!$AJ$16,IF(F11="Scenario3PBT11",'Medium retrofit'!$AK$16,"")))&amp;IF(F11="Scenario1PBT12",'Medium retrofit'!$AL$16,IF(F11="Scenario2PBT12",'Medium retrofit'!$AM$16,IF(F11="Scenario3PBT12",'Medium retrofit'!$AN$16,"")))&amp;IF(F11="Scenario1PBT13",'Medium retrofit'!$AO$16,IF(F11="Scenario2PBT13",'Medium retrofit'!$AP$16,IF(F11="Scenario3PBT13",'Medium retrofit'!$AQ$16,"")))&amp;IF(F11="Scenario1PBT14",'Medium retrofit'!$AR$16,IF(F11="Scenario2PBT14",'Medium retrofit'!$AS$16,IF(F11="Scenario3PBT14",'Medium retrofit'!$AT$16,"")))&amp;IF(F11="Scenario1PBT15",'Medium retrofit'!$AU$16,IF(F11="Scenario2PBT15",'Medium retrofit'!$AV$16,IF(F11="Scenario3PBT15",'Medium retrofit'!$AW$16,"")))</f>
        <v/>
      </c>
      <c r="J11" s="123">
        <f t="shared" si="14"/>
        <v>0</v>
      </c>
      <c r="K11" s="123" t="str">
        <f>IF(F11="Scenario1PBT1",'Medium retrofit'!$E$18,IF(F11="Scenario2PBT1",'Medium retrofit'!$F$18,IF(F11="Scenario3PBT1",'Medium retrofit'!$G$18,"")))&amp;IF(F11="Scenario1PBT2",'Medium retrofit'!$H$18,IF(F11="Scenario2PBT2",'Medium retrofit'!$I$18,IF(F11="Scenario3PBT2",'Medium retrofit'!$J$18,"")))&amp;IF(F11="Scenario1PBT3",'Medium retrofit'!$K$18,IF(F11="Scenario2PBT3",'Medium retrofit'!$L$18,IF(F11="Scenario3PBT3",'Medium retrofit'!$M$18,"")))&amp;IF(F11="Scenario1PBT4",'Medium retrofit'!$N$18,IF(F11="Scenario2PBT4",'Medium retrofit'!$O$18,IF(F11="Scenario3PBT4",'Medium retrofit'!$P$18,"")))&amp;IF(F11="Scenario1PBT5",'Medium retrofit'!$Q$18,IF(F11="Scenario2PBT5",'Medium retrofit'!$R$18,IF(F11="Scenario3PBT5",'Medium retrofit'!$S$18,"")))&amp;IF(F11="Scenario1PBT6",'Medium retrofit'!$T$18,IF(F11="Scenario2PBT6",'Medium retrofit'!$U$18,IF(F11="Scenario3PBT6",'Medium retrofit'!$V$18,"")))&amp;IF(F11="Scenario1PBT7",'Medium retrofit'!$W$18,IF(F11="Scenario2PBT7",'Medium retrofit'!$X$18,IF(F11="Scenario3PBT7",'Medium retrofit'!$Y$18,"")))&amp;IF(F11="Scenario1PBT8",'Medium retrofit'!$Z$18,IF(F11="Scenario2PBT8",'Medium retrofit'!$AA$18,IF(F11="Scenario3PBT8",'Medium retrofit'!$AB$18,"")))&amp;IF(F11="Scenario1PBT9",'Medium retrofit'!$AC$18,IF(F11="Scenario2PBT9",'Medium retrofit'!$AD$18,IF(F11="Scenario3PBT9",'Medium retrofit'!$AE$18,"")))&amp;IF(F11="Scenario1PBT10",'Medium retrofit'!$AF$18,IF(F11="Scenario2PBT10",'Medium retrofit'!$AG$18,IF(F11="Scenario3PBT10",'Medium retrofit'!$AH$18,"")))&amp;IF(F11="Scenario1PBT11",'Medium retrofit'!$AI$18,IF(F11="Scenario2PBT11",'Medium retrofit'!$AJ$18,IF(F11="Scenario3PBT11",'Medium retrofit'!$AK$18,"")))&amp;IF(F11="Scenario1PBT12",'Medium retrofit'!$AL$18,IF(F11="Scenario2PBT12",'Medium retrofit'!$AM$18,IF(F11="Scenario3PBT12",'Medium retrofit'!$AN$18,"")))&amp;IF(F11="Scenario1PBT13",'Medium retrofit'!$AO$18,IF(F11="Scenario2PBT13",'Medium retrofit'!$AP$18,IF(F11="Scenario3PBT13",'Medium retrofit'!$AQ$18,"")))&amp;IF(F11="Scenario1PBT14",'Medium retrofit'!$AR$18,IF(F11="Scenario2PBT14",'Medium retrofit'!$AS$18,IF(F11="Scenario3PBT14",'Medium retrofit'!$AT$18,"")))&amp;IF(F11="Scenario1PBT15",'Medium retrofit'!$AU$18,IF(F11="Scenario2PBT15",'Medium retrofit'!$AV$18,IF(F11="Scenario3PBT15",'Medium retrofit'!$AW$18,"")))</f>
        <v/>
      </c>
      <c r="L11" s="123">
        <f t="shared" si="15"/>
        <v>0</v>
      </c>
      <c r="M11" s="123" t="str">
        <f>IF(F11="Scenario1PBT1",'Medium retrofit'!$E$20,IF(F11="Scenario2PBT1",'Medium retrofit'!$F$20,IF(F11="Scenario3PBT1",'Medium retrofit'!$G$20,"")))&amp;IF(F11="Scenario1PBT2",'Medium retrofit'!$H$20,IF(F11="Scenario2PBT2",'Medium retrofit'!$I$20,IF(F11="Scenario3PBT2",'Medium retrofit'!$J$20,"")))&amp;IF(F11="Scenario1PBT3",'Medium retrofit'!$K$20,IF(F11="Scenario2PBT3",'Medium retrofit'!$L$20,IF(F11="Scenario3PBT3",'Medium retrofit'!$M$20,"")))&amp;IF(F11="Scenario1PBT4",'Medium retrofit'!$N$20,IF(F11="Scenario2PBT4",'Medium retrofit'!$O$20,IF(F11="Scenario3PBT4",'Medium retrofit'!$P$20,"")))&amp;IF(F11="Scenario1PBT5",'Medium retrofit'!$Q$20,IF(F11="Scenario2PBT5",'Medium retrofit'!$R$20,IF(F11="Scenario3PBT5",'Medium retrofit'!$S$20,"")))&amp;IF(F11="Scenario1PBT6",'Medium retrofit'!$T$20,IF(F11="Scenario2PBT6",'Medium retrofit'!$U$20,IF(F11="Scenario3PBT6",'Medium retrofit'!$V$20,"")))&amp;IF(F11="Scenario1PBT7",'Medium retrofit'!$W$20,IF(F11="Scenario2PBT7",'Medium retrofit'!$X$20,IF(F11="Scenario3PBT7",'Medium retrofit'!$Y$20,"")))&amp;IF(F11="Scenario1PBT8",'Medium retrofit'!$Z$20,IF(F11="Scenario2PBT8",'Medium retrofit'!$AA$20,IF(F11="Scenario3PBT8",'Medium retrofit'!$AB$20,"")))&amp;IF(F11="Scenario1PBT9",'Medium retrofit'!$AC$20,IF(F11="Scenario2PBT9",'Medium retrofit'!$AD$20,IF(F11="Scenario3PBT9",'Medium retrofit'!$AE$20,"")))&amp;IF(F11="Scenario1PBT10",'Medium retrofit'!$AF$20,IF(F11="Scenario2PBT10",'Medium retrofit'!$AG$20,IF(F11="Scenario3PBT10",'Medium retrofit'!$AH$20,"")))&amp;IF(F11="Scenario1PBT11",'Medium retrofit'!$AI$20,IF(F11="Scenario2PBT11",'Medium retrofit'!$AJ$20,IF(F11="Scenario3PBT11",'Medium retrofit'!$AK$20,"")))&amp;IF(F11="Scenario1PBT12",'Medium retrofit'!$AL$20,IF(F11="Scenario2PBT12",'Medium retrofit'!$AM$20,IF(F11="Scenario3PBT12",'Medium retrofit'!$AN$20,"")))&amp;IF(F11="Scenario1PBT13",'Medium retrofit'!$AO$20,IF(F11="Scenario2PBT13",'Medium retrofit'!$AP$20,IF(F11="Scenario3PBT13",'Medium retrofit'!$AQ$20,"")))&amp;IF(F11="Scenario1PBT14",'Medium retrofit'!$AR$20,IF(F11="Scenario2PBT14",'Medium retrofit'!$AS$20,IF(F11="Scenario3PBT14",'Medium retrofit'!$AT$20,"")))&amp;IF(F11="Scenario1PBT15",'Medium retrofit'!$AU$20,IF(F11="Scenario2PBT15",'Medium retrofit'!$AV$20,IF(F11="Scenario3PBT15",'Medium retrofit'!$AW$20,"")))</f>
        <v/>
      </c>
      <c r="N11" s="124">
        <f t="shared" si="16"/>
        <v>0</v>
      </c>
      <c r="O11" s="245" t="str">
        <f>IF(F11="Scenario1PBT1",'Medium retrofit'!$E$23,IF(F11="Scenario2PBT1",'Medium retrofit'!$F$23,IF(F11="Scenario3PBT1",'Medium retrofit'!$G$23,"")))&amp;IF(F11="Scenario1PBT2",'Medium retrofit'!$H$23,IF(F11="Scenario2PBT2",'Medium retrofit'!$I$23,IF(F11="Scenario3PBT2",'Medium retrofit'!$J$23,"")))&amp;IF(F11="Scenario1PBT3",'Medium retrofit'!$K$23,IF(F11="Scenario2PBT3",'Medium retrofit'!$L$23,IF(F11="Scenario3PBT3",'Medium retrofit'!$M$23,"")))&amp;IF(F11="Scenario1PBT4",'Medium retrofit'!$N$23,IF(F11="Scenario2PBT4",'Medium retrofit'!$O$23,IF(F11="Scenario3PBT4",'Medium retrofit'!$P$23,"")))&amp;IF(F11="Scenario1PBT5",'Medium retrofit'!$Q$23,IF(F11="Scenario2PBT5",'Medium retrofit'!$R$23,IF(F11="Scenario3PBT5",'Medium retrofit'!$S$23,"")))&amp;IF(F11="Scenario1PBT6",'Medium retrofit'!$T$23,IF(F11="Scenario2PBT6",'Medium retrofit'!$U$23,IF(F11="Scenario3PBT6",'Medium retrofit'!$V$23,"")))&amp;IF(F11="Scenario1PBT7",'Medium retrofit'!$W$23,IF(F11="Scenario2PBT7",'Medium retrofit'!$X$23,IF(F11="Scenario3PBT7",'Medium retrofit'!$Y$23,"")))&amp;IF(F11="Scenario1PBT8",'Medium retrofit'!$Z$23,IF(F11="Scenario2PBT8",'Medium retrofit'!$AA$23,IF(F11="Scenario3PBT8",'Medium retrofit'!$AB$23,"")))&amp;IF(F11="Scenario1PBT9",'Medium retrofit'!$AC$23,IF(F11="Scenario2PBT9",'Medium retrofit'!$AD$23,IF(F11="Scenario3PBT9",'Medium retrofit'!$AE$23,"")))&amp;IF(F11="Scenario1PBT10",'Medium retrofit'!$AF$23,IF(F11="Scenario2PBT10",'Medium retrofit'!$AG$23,IF(F11="Scenario3PBT10",'Medium retrofit'!$AH$23,"")))&amp;IF(F11="Scenario1PBT11",'Medium retrofit'!$AI$23,IF(F11="Scenario2PBT11",'Medium retrofit'!$AJ$23,IF(F11="Scenario3PBT11",'Medium retrofit'!$AK$23,"")))&amp;IF(F11="Scenario1PBT12",'Medium retrofit'!$AL$23,IF(F11="Scenario2PBT12",'Medium retrofit'!$AM$23,IF(F11="Scenario3PBT12",'Medium retrofit'!$AN$23,"")))&amp;IF(F11="Scenario1PBT13",'Medium retrofit'!$AO$23,IF(F11="Scenario2PBT13",'Medium retrofit'!$AP$23,IF(F11="Scenario3PBT13",'Medium retrofit'!$AQ$23,"")))&amp;IF(F11="Scenario1PBT14",'Medium retrofit'!$AR$23,IF(F11="Scenario2PBT14",'Medium retrofit'!$AS$23,IF(F11="Scenario3PBT14",'Medium retrofit'!$AT$23,"")))&amp;IF(F11="Scenario1PBT15",'Medium retrofit'!$AU$23,IF(F11="Scenario2PBT15",'Medium retrofit'!$AV$23,IF(F11="Scenario3PBT15",'Medium retrofit'!$AW$23,"")))</f>
        <v/>
      </c>
      <c r="P11" s="123">
        <f t="shared" si="17"/>
        <v>0</v>
      </c>
      <c r="Q11" s="123" t="str">
        <f>IF(F11="Scenario1PBT1",'Medium retrofit'!$E$25,IF(F11="Scenario2PBT1",'Medium retrofit'!$F$25,IF(F11="Scenario3PBT1",'Medium retrofit'!$G$25,"")))&amp;IF(F11="Scenario1PBT2",'Medium retrofit'!$H$25,IF(F11="Scenario2PBT2",'Medium retrofit'!$I$25,IF(F11="Scenario3PBT2",'Medium retrofit'!$J$25,"")))&amp;IF(F11="Scenario1PBT3",'Medium retrofit'!$K$25,IF(F11="Scenario2PBT3",'Medium retrofit'!$L$25,IF(F11="Scenario3PBT3",'Medium retrofit'!$M$25,"")))&amp;IF(F11="Scenario1PBT4",'Medium retrofit'!$N$25,IF(F11="Scenario2PBT4",'Medium retrofit'!$O$25,IF(F11="Scenario3PBT4",'Medium retrofit'!$P$25,"")))&amp;IF(F11="Scenario1PBT5",'Medium retrofit'!$Q$25,IF(F11="Scenario2PBT5",'Medium retrofit'!$R$25,IF(F11="Scenario3PBT5",'Medium retrofit'!$S$25,"")))&amp;IF(F11="Scenario1PBT6",'Medium retrofit'!$T$25,IF(F11="Scenario2PBT6",'Medium retrofit'!$U$25,IF(F11="Scenario3PBT6",'Medium retrofit'!$V$25,"")))&amp;IF(F11="Scenario1PBT7",'Medium retrofit'!$W$25,IF(F11="Scenario2PBT7",'Medium retrofit'!$X$25,IF(F11="Scenario3PBT7",'Medium retrofit'!$Y$25,"")))&amp;IF(F11="Scenario1PBT8",'Medium retrofit'!$Z$25,IF(F11="Scenario2PBT8",'Medium retrofit'!$AA$25,IF(F11="Scenario3PBT8",'Medium retrofit'!$AB$25,"")))&amp;IF(F11="Scenario1PBT9",'Medium retrofit'!$AC$25,IF(F11="Scenario2PBT9",'Medium retrofit'!$AD$25,IF(F11="Scenario3PBT9",'Medium retrofit'!$AE$25,"")))&amp;IF(F11="Scenario1PBT10",'Medium retrofit'!$AF$25,IF(F11="Scenario2PBT10",'Medium retrofit'!$AG$25,IF(F11="Scenario3PBT10",'Medium retrofit'!$AH$25,"")))&amp;IF(F11="Scenario1PBT11",'Medium retrofit'!$AI$25,IF(F11="Scenario2PBT11",'Medium retrofit'!$AJ$25,IF(F11="Scenario3PBT11",'Medium retrofit'!$AK$25,"")))&amp;IF(F11="Scenario1PBT12",'Medium retrofit'!$AL$25,IF(F11="Scenario2PBT12",'Medium retrofit'!$AM$25,IF(F11="Scenario3PBT12",'Medium retrofit'!$AN$25,"")))&amp;IF(F11="Scenario1PBT13",'Medium retrofit'!$AO$25,IF(F11="Scenario2PBT13",'Medium retrofit'!$AP$25,IF(F11="Scenario3PBT13",'Medium retrofit'!$AQ$25,"")))&amp;IF(F11="Scenario1PBT14",'Medium retrofit'!$AR$25,IF(F11="Scenario2PBT14",'Medium retrofit'!$AS$25,IF(F11="Scenario3PBT14",'Medium retrofit'!$AT$25,"")))&amp;IF(F11="Scenario1PBT15",'Medium retrofit'!$AU$25,IF(F11="Scenario2PBT15",'Medium retrofit'!$AV$25,IF(F11="Scenario3PBT15",'Medium retrofit'!$AW$25,"")))</f>
        <v/>
      </c>
      <c r="R11" s="123">
        <f t="shared" si="18"/>
        <v>0</v>
      </c>
      <c r="S11" s="123" t="str">
        <f>IF(F11="Scenario1PBT1",'Medium retrofit'!$E$27,IF(F11="Scenario2PBT1",'Medium retrofit'!$F$27,IF(F11="Scenario3PBT1",'Medium retrofit'!$G$27,"")))&amp;IF(F11="Scenario1PBT2",'Medium retrofit'!$H$27,IF(F11="Scenario2PBT2",'Medium retrofit'!$I$27,IF(F11="Scenario3PBT2",'Medium retrofit'!$J$27,"")))&amp;IF(F11="Scenario1PBT3",'Medium retrofit'!$K$27,IF(F11="Scenario2PBT3",'Medium retrofit'!$L$27,IF(F11="Scenario3PBT3",'Medium retrofit'!$M$27,"")))&amp;IF(F11="Scenario1PBT4",'Medium retrofit'!$N$27,IF(F11="Scenario2PBT4",'Medium retrofit'!$O$27,IF(F11="Scenario3PBT4",'Medium retrofit'!$P$27,"")))&amp;IF(F11="Scenario1PBT5",'Medium retrofit'!$Q$27,IF(F11="Scenario2PBT5",'Medium retrofit'!$R$27,IF(F11="Scenario3PBT5",'Medium retrofit'!$S$27,"")))&amp;IF(F11="Scenario1PBT6",'Medium retrofit'!$T$27,IF(F11="Scenario2PBT6",'Medium retrofit'!$U$27,IF(F11="Scenario3PBT6",'Medium retrofit'!$V$27,"")))&amp;IF(F11="Scenario1PBT7",'Medium retrofit'!$W$27,IF(F11="Scenario2PBT7",'Medium retrofit'!$X$27,IF(F11="Scenario3PBT7",'Medium retrofit'!$Y$27,"")))&amp;IF(F11="Scenario1PBT8",'Medium retrofit'!$Z$27,IF(F11="Scenario2PBT8",'Medium retrofit'!$AA$27,IF(F11="Scenario3PBT8",'Medium retrofit'!$AB$27,"")))&amp;IF(F11="Scenario1PBT9",'Medium retrofit'!$AC$27,IF(F11="Scenario2PBT9",'Medium retrofit'!$AD$27,IF(F11="Scenario3PBT9",'Medium retrofit'!$AE$27,"")))&amp;IF(F11="Scenario1PBT10",'Medium retrofit'!$AF$27,IF(F11="Scenario2PBT10",'Medium retrofit'!$AG$27,IF(F11="Scenario3PBT10",'Medium retrofit'!$AH$27,"")))&amp;IF(F11="Scenario1PBT11",'Medium retrofit'!$AI$27,IF(F11="Scenario2PBT11",'Medium retrofit'!$AJ$27,IF(F11="Scenario3PBT11",'Medium retrofit'!$AK$27,"")))&amp;IF(F11="Scenario1PBT12",'Medium retrofit'!$AL$27,IF(F11="Scenario2PBT12",'Medium retrofit'!$AM$27,IF(F11="Scenario3PBT12",'Medium retrofit'!$AN$27,"")))&amp;IF(F11="Scenario1PBT13",'Medium retrofit'!$AO$27,IF(F11="Scenario2PBT13",'Medium retrofit'!$AP$27,IF(F11="Scenario3PBT13",'Medium retrofit'!$AQ$27,"")))&amp;IF(F11="Scenario1PBT14",'Medium retrofit'!$AR$27,IF(F11="Scenario2PBT14",'Medium retrofit'!$AS$27,IF(F11="Scenario3PBT14",'Medium retrofit'!$AT$27,"")))&amp;IF(F11="Scenario1PBT15",'Medium retrofit'!$AU$27,IF(F11="Scenario2PBT15",'Medium retrofit'!$AV$27,IF(F11="Scenario3PBT15",'Medium retrofit'!$AW$27,"")))</f>
        <v/>
      </c>
      <c r="T11" s="246">
        <f t="shared" si="19"/>
        <v>0</v>
      </c>
      <c r="U11" s="245" t="str">
        <f>IF(F11="Scenario1PBT1",'Medium retrofit'!$E$38,IF(F11="Scenario2PBT1",'Medium retrofit'!$F$38,IF(F11="Scenario3PBT1",'Medium retrofit'!$G$38,"")))&amp;IF(F11="Scenario1PBT2",'Medium retrofit'!$H$38,IF(F11="Scenario2PBT2",'Medium retrofit'!$I$38,IF(F11="Scenario3PBT2",'Medium retrofit'!$J$38,"")))&amp;IF(F11="Scenario1PBT3",'Medium retrofit'!$K$38,IF(F11="Scenario2PBT3",'Medium retrofit'!$L$38,IF(F11="Scenario3PBT3",'Medium retrofit'!$M$38,"")))&amp;IF(F11="Scenario1PBT4",'Medium retrofit'!$N$38,IF(F11="Scenario2PBT4",'Medium retrofit'!$O$38,IF(F11="Scenario3PBT4",'Medium retrofit'!$P$38,"")))&amp;IF(F11="Scenario1PBT5",'Medium retrofit'!$Q$38,IF(F11="Scenario2PBT5",'Medium retrofit'!$R$38,IF(F11="Scenario3PBT5",'Medium retrofit'!$S$38,"")))&amp;IF(F11="Scenario1PBT6",'Medium retrofit'!$T$38,IF(F11="Scenario2PBT6",'Medium retrofit'!$U$38,IF(F11="Scenario3PBT6",'Medium retrofit'!$V$38,"")))&amp;IF(F11="Scenario1PBT7",'Medium retrofit'!$W$38,IF(F11="Scenario2PBT7",'Medium retrofit'!$X$38,IF(F11="Scenario3PBT7",'Medium retrofit'!$Y$38,"")))&amp;IF(F11="Scenario1PBT8",'Medium retrofit'!$Z$38,IF(F11="Scenario2PBT8",'Medium retrofit'!$AA$38,IF(F11="Scenario3PBT8",'Medium retrofit'!$AB$38,"")))&amp;IF(F11="Scenario1PBT9",'Medium retrofit'!$AC$38,IF(F11="Scenario2PBT9",'Medium retrofit'!$AD$38,IF(F11="Scenario3PBT9",'Medium retrofit'!$AE$38,"")))&amp;IF(F11="Scenario1PBT10",'Medium retrofit'!$AF$38,IF(F11="Scenario2PBT10",'Medium retrofit'!$AG$38,IF(F11="Scenario3PBT10",'Medium retrofit'!$AH$38,"")))&amp;IF(F11="Scenario1PBT11",'Medium retrofit'!$AI$38,IF(F11="Scenario2PBT11",'Medium retrofit'!$AJ$38,IF(F11="Scenario3PBT11",'Medium retrofit'!$AK$38,"")))&amp;IF(F11="Scenario1PBT12",'Medium retrofit'!$AL$38,IF(F11="Scenario2PBT12",'Medium retrofit'!$AM$38,IF(F11="Scenario3PBT12",'Medium retrofit'!$AN$38,"")))&amp;IF(F11="Scenario1PBT13",'Medium retrofit'!$AO$38,IF(F11="Scenario2PBT13",'Medium retrofit'!$AP$38,IF(F11="Scenario3PBT13",'Medium retrofit'!$AQ$38,"")))&amp;IF(F11="Scenario1PBT14",'Medium retrofit'!$AR$38,IF(F11="Scenario2PBT14",'Medium retrofit'!$AS$38,IF(F11="Scenario3PBT14",'Medium retrofit'!$AT$38,"")))&amp;IF(F11="Scenario1PBT15",'Medium retrofit'!$AU$38,IF(F11="Scenario2PBT15",'Medium retrofit'!$AV$38,IF(F11="Scenario3PBT15",'Medium retrofit'!$AW$38,"")))</f>
        <v/>
      </c>
      <c r="V11" s="123">
        <f t="shared" si="20"/>
        <v>0</v>
      </c>
      <c r="W11" s="123" t="str">
        <f>IF(F11="Scenario1PBT1",'Medium retrofit'!$E$40,IF(F11="Scenario2PBT1",'Medium retrofit'!$F$40,IF(F11="Scenario3PBT1",'Medium retrofit'!$G$40,"")))&amp;IF(F11="Scenario1PBT2",'Medium retrofit'!$H$40,IF(F11="Scenario2PBT2",'Medium retrofit'!$I$40,IF(F11="Scenario3PBT2",'Medium retrofit'!$J$40,"")))&amp;IF(F11="Scenario1PBT3",'Medium retrofit'!$K$40,IF(F11="Scenario2PBT3",'Medium retrofit'!$L$40,IF(F11="Scenario3PBT3",'Medium retrofit'!$M$40,"")))&amp;IF(F11="Scenario1PBT4",'Medium retrofit'!$N$40,IF(F11="Scenario2PBT4",'Medium retrofit'!$O$40,IF(F11="Scenario3PBT4",'Medium retrofit'!$P$40,"")))&amp;IF(F11="Scenario1PBT5",'Medium retrofit'!$Q$40,IF(F11="Scenario2PBT5",'Medium retrofit'!$R$40,IF(F11="Scenario3PBT5",'Medium retrofit'!$S$40,"")))&amp;IF(F11="Scenario1PBT6",'Medium retrofit'!$T$40,IF(F11="Scenario2PBT6",'Medium retrofit'!$U$40,IF(F11="Scenario3PBT6",'Medium retrofit'!$V$40,"")))&amp;IF(F11="Scenario1PBT7",'Medium retrofit'!$W$40,IF(F11="Scenario2PBT7",'Medium retrofit'!$X$40,IF(F11="Scenario3PBT7",'Medium retrofit'!$Y$40,"")))&amp;IF(F11="Scenario1PBT8",'Medium retrofit'!$Z$40,IF(F11="Scenario2PBT8",'Medium retrofit'!$AA$40,IF(F11="Scenario3PBT8",'Medium retrofit'!$AB$40,"")))&amp;IF(F11="Scenario1PBT9",'Medium retrofit'!$AC$40,IF(F11="Scenario2PBT9",'Medium retrofit'!$AD$40,IF(F11="Scenario3PBT9",'Medium retrofit'!$AE$40,"")))&amp;IF(F11="Scenario1PBT10",'Medium retrofit'!$AF$40,IF(F11="Scenario2PBT10",'Medium retrofit'!$AG$40,IF(F11="Scenario3PBT10",'Medium retrofit'!$AH$40,"")))&amp;IF(F11="Scenario1PBT11",'Medium retrofit'!$AI$40,IF(F11="Scenario2PBT11",'Medium retrofit'!$AJ$40,IF(F11="Scenario3PBT11",'Medium retrofit'!$AK$40,"")))&amp;IF(F11="Scenario1PBT12",'Medium retrofit'!$AL$40,IF(F11="Scenario2PBT12",'Medium retrofit'!$AM$40,IF(F11="Scenario3PBT12",'Medium retrofit'!$AN$40,"")))&amp;IF(F11="Scenario1PBT13",'Medium retrofit'!$AO$40,IF(F11="Scenario2PBT13",'Medium retrofit'!$AP$40,IF(F11="Scenario3PBT13",'Medium retrofit'!$AQ$40,"")))&amp;IF(F11="Scenario1PBT14",'Medium retrofit'!$AR$40,IF(F11="Scenario2PBT14",'Medium retrofit'!$AS$40,IF(F11="Scenario3PBT14",'Medium retrofit'!$AT$40,"")))&amp;IF(F11="Scenario1PBT15",'Medium retrofit'!$AU$40,IF(F11="Scenario2PBT15",'Medium retrofit'!$AV$40,IF(F11="Scenario3PBT15",'Medium retrofit'!$AW$40,"")))</f>
        <v/>
      </c>
      <c r="X11" s="123">
        <f t="shared" si="21"/>
        <v>0</v>
      </c>
      <c r="Y11" s="123" t="str">
        <f>IF(F11="Scenario1PBT1",'Medium retrofit'!$E$42,IF(F11="Scenario2PBT1",'Medium retrofit'!$F$42,IF(F11="Scenario3PBT1",'Medium retrofit'!$G$42,"")))&amp;IF(F11="Scenario1PBT2",'Medium retrofit'!$H$42,IF(F11="Scenario2PBT2",'Medium retrofit'!$I$42,IF(F11="Scenario3PBT2",'Medium retrofit'!$J$42,"")))&amp;IF(F11="Scenario1PBT3",'Medium retrofit'!$K$42,IF(F11="Scenario2PBT3",'Medium retrofit'!$L$42,IF(F11="Scenario3PBT3",'Medium retrofit'!$M$42,"")))&amp;IF(F11="Scenario1PBT4",'Medium retrofit'!$N$42,IF(F11="Scenario2PBT4",'Medium retrofit'!$O$42,IF(F11="Scenario3PBT4",'Medium retrofit'!$P$42,"")))&amp;IF(F11="Scenario1PBT5",'Medium retrofit'!$Q$42,IF(F11="Scenario2PBT5",'Medium retrofit'!$R$42,IF(F11="Scenario3PBT5",'Medium retrofit'!$S$42,"")))&amp;IF(F11="Scenario1PBT6",'Medium retrofit'!$T$42,IF(F11="Scenario2PBT6",'Medium retrofit'!$U$42,IF(F11="Scenario3PBT6",'Medium retrofit'!$V$42,"")))&amp;IF(F11="Scenario1PBT7",'Medium retrofit'!$W$42,IF(F11="Scenario2PBT7",'Medium retrofit'!$X$42,IF(F11="Scenario3PBT7",'Medium retrofit'!$Y$42,"")))&amp;IF(F11="Scenario1PBT8",'Medium retrofit'!$Z$42,IF(F11="Scenario2PBT8",'Medium retrofit'!$AA$42,IF(F11="Scenario3PBT8",'Medium retrofit'!$AB$42,"")))&amp;IF(F11="Scenario1PBT9",'Medium retrofit'!$AC$42,IF(F11="Scenario2PBT9",'Medium retrofit'!$AD$42,IF(F11="Scenario3PBT9",'Medium retrofit'!$AE$42,"")))&amp;IF(F11="Scenario1PBT10",'Medium retrofit'!$AF$42,IF(F11="Scenario2PBT10",'Medium retrofit'!$AG$42,IF(F11="Scenario3PBT10",'Medium retrofit'!$AH$42,"")))&amp;IF(F11="Scenario1PBT11",'Medium retrofit'!$AI$42,IF(F11="Scenario2PBT11",'Medium retrofit'!$AJ$42,IF(F11="Scenario3PBT11",'Medium retrofit'!$AK$42,"")))&amp;IF(F11="Scenario1PBT12",'Medium retrofit'!$AL$42,IF(F11="Scenario2PBT12",'Medium retrofit'!$AM$42,IF(F11="Scenario3PBT12",'Medium retrofit'!$AN$42,"")))&amp;IF(F11="Scenario1PBT13",'Medium retrofit'!$AO$42,IF(F11="Scenario2PBT13",'Medium retrofit'!$AP$42,IF(F11="Scenario3PBT13",'Medium retrofit'!$AQ$42,"")))&amp;IF(F11="Scenario1PBT14",'Medium retrofit'!$AR$42,IF(F11="Scenario2PBT14",'Medium retrofit'!$AS$42,IF(F11="Scenario3PBT14",'Medium retrofit'!$AT$42,"")))&amp;IF(F11="Scenario1PBT15",'Medium retrofit'!$AU$42,IF(F11="Scenario2PBT15",'Medium retrofit'!$AV$42,IF(F11="Scenario3PBT15",'Medium retrofit'!$AW$42,"")))</f>
        <v/>
      </c>
      <c r="Z11" s="123">
        <f t="shared" si="22"/>
        <v>0</v>
      </c>
      <c r="AA11" s="239" t="str">
        <f>IF(F11="Scenario1PBT1",'Medium retrofit'!$E$101,IF(F11="Scenario2PBT1",'Medium retrofit'!$F$101,IF(F11="Scenario3PBT1",'Medium retrofit'!$G$101,"")))&amp;IF(F11="Scenario1PBT2",'Medium retrofit'!$H$101,IF(F11="Scenario2PBT2",'Medium retrofit'!$I$101,IF(F11="Scenario3PBT2",'Medium retrofit'!$J$101,"")))&amp;IF(F11="Scenario1PBT3",'Medium retrofit'!$K$101,IF(F11="Scenario2PBT3",'Medium retrofit'!$L$101,IF(F11="Scenario3PBT3",'Medium retrofit'!$M$101,"")))&amp;IF(F11="Scenario1PBT4",'Medium retrofit'!$N$101,IF(F11="Scenario2PBT4",'Medium retrofit'!$O$101,IF(F11="Scenario3PBT4",'Medium retrofit'!$P$101,"")))&amp;IF(F11="Scenario1PBT5",'Medium retrofit'!$Q$101,IF(F11="Scenario2PBT5",'Medium retrofit'!$R$101,IF(F11="Scenario3PBT5",'Medium retrofit'!$S$101,"")))&amp;IF(F11="Scenario1PBT6",'Medium retrofit'!$T$101,IF(F11="Scenario2PBT6",'Medium retrofit'!$U$101,IF(F11="Scenario3PBT6",'Medium retrofit'!$V$101,"")))&amp;IF(F11="Scenario1PBT7",'Medium retrofit'!$W$101,IF(F11="Scenario2PBT7",'Medium retrofit'!$X$101,IF(F11="Scenario3PBT7",'Medium retrofit'!$Y$101,"")))&amp;IF(F11="Scenario1PBT8",'Medium retrofit'!$Z$101,IF(F11="Scenario2PBT8",'Medium retrofit'!$AA$101,IF(F11="Scenario3PBT8",'Medium retrofit'!$AB$101,"")))&amp;IF(F11="Scenario1PBT9",'Medium retrofit'!$AC$101,IF(F11="Scenario2PBT9",'Medium retrofit'!$AD$101,IF(F11="Scenario3PBT9",'Medium retrofit'!$AE$101,"")))&amp;IF(F11="Scenario1PBT10",'Medium retrofit'!$AF$101,IF(F11="Scenario2PBT10",'Medium retrofit'!$AG$101,IF(F11="Scenario3PBT10",'Medium retrofit'!$AH$101,"")))&amp;IF(F11="Scenario1PBT11",'Medium retrofit'!$AI$101,IF(F11="Scenario2PBT11",'Medium retrofit'!$AJ$101,IF(F11="Scenario3PBT11",'Medium retrofit'!$AK$101,"")))&amp;IF(F11="Scenario1PBT12",'Medium retrofit'!$AL$101,IF(F11="Scenario2PBT12",'Medium retrofit'!$AM$101,IF(F11="Scenario3PBT12",'Medium retrofit'!$AN$101,"")))&amp;IF(F11="Scenario1PBT13",'Medium retrofit'!$AO$101,IF(F11="Scenario2PBT13",'Medium retrofit'!$AP$101,IF(F11="Scenario3PBT13",'Medium retrofit'!$AQ$101,"")))&amp;IF(F11="Scenario1PBT14",'Medium retrofit'!$AR$101,IF(F11="Scenario2PBT14",'Medium retrofit'!$AS$101,IF(F11="Scenario3PBT14",'Medium retrofit'!$AT$101,"")))&amp;IF(F11="Scenario1PBT15",'Medium retrofit'!$AU$101,IF(F11="Scenario2PBT15",'Medium retrofit'!$AV$101,IF(F11="Scenario3PBT15",'Medium retrofit'!$AW$101,"")))</f>
        <v/>
      </c>
      <c r="AB11" s="242">
        <f t="shared" si="23"/>
        <v>0</v>
      </c>
      <c r="AC11" s="364" t="str">
        <f t="shared" si="24"/>
        <v/>
      </c>
      <c r="AD11" s="353">
        <f>IF(AC11="",IFERROR('Projection_Base-case'!G12-G11,0),0)</f>
        <v>0</v>
      </c>
      <c r="AE11" s="350">
        <f t="shared" si="0"/>
        <v>0</v>
      </c>
      <c r="AF11" s="361">
        <f>IFERROR(100*AD11/'Projection_Base-case'!G12,0)</f>
        <v>0</v>
      </c>
      <c r="AG11" s="352">
        <f>IF(AC11="",IFERROR('Projection_Base-case'!I12-I11,0),0)</f>
        <v>0</v>
      </c>
      <c r="AH11" s="353">
        <f t="shared" si="1"/>
        <v>0</v>
      </c>
      <c r="AI11" s="361">
        <f>IFERROR(100*AG11/'Projection_Base-case'!I12,0)</f>
        <v>0</v>
      </c>
      <c r="AJ11" s="352">
        <f>IF(AC11="",IFERROR('Projection_Base-case'!K12-K11,0),0)</f>
        <v>0</v>
      </c>
      <c r="AK11" s="353">
        <f t="shared" si="2"/>
        <v>0</v>
      </c>
      <c r="AL11" s="361">
        <f>IFERROR(100*AJ11/'Projection_Base-case'!K12,0)</f>
        <v>0</v>
      </c>
      <c r="AM11" s="352">
        <f>-IF(AC11="",IFERROR('Projection_Base-case'!M12-M11,0),0)</f>
        <v>0</v>
      </c>
      <c r="AN11" s="353">
        <f t="shared" si="3"/>
        <v>0</v>
      </c>
      <c r="AO11" s="354">
        <f>IFERROR(IF('Projection_Base-case'!N12&gt;0,100*AN11/'Projection_Base-case'!N12,100*AN11/N11),0)</f>
        <v>0</v>
      </c>
      <c r="AP11" s="355">
        <f>IF(AC11="",IFERROR('Projection_Base-case'!O12-O11,0),0)</f>
        <v>0</v>
      </c>
      <c r="AQ11" s="356">
        <f t="shared" si="4"/>
        <v>0</v>
      </c>
      <c r="AR11" s="356">
        <f>IFERROR(100*AP11/'Projection_Base-case'!O12,0)</f>
        <v>0</v>
      </c>
      <c r="AS11" s="355">
        <f>IF(AC11="",IFERROR('Projection_Base-case'!Q12-Q11,0),0)</f>
        <v>0</v>
      </c>
      <c r="AT11" s="356">
        <f t="shared" si="5"/>
        <v>0</v>
      </c>
      <c r="AU11" s="356">
        <f>IFERROR(100*AS11/'Projection_Base-case'!Q12,0)</f>
        <v>0</v>
      </c>
      <c r="AV11" s="355">
        <f>IF(AC11="",IFERROR('Projection_Base-case'!S12-S11,0),0)</f>
        <v>0</v>
      </c>
      <c r="AW11" s="356">
        <f t="shared" si="6"/>
        <v>0</v>
      </c>
      <c r="AX11" s="357">
        <f>IFERROR(100*AV11/'Projection_Base-case'!S12,0)</f>
        <v>0</v>
      </c>
      <c r="AY11" s="358">
        <f>IF(AC11="",IFERROR('Projection_Base-case'!U12-U11,0),0)</f>
        <v>0</v>
      </c>
      <c r="AZ11" s="359">
        <f t="shared" si="7"/>
        <v>0</v>
      </c>
      <c r="BA11" s="359">
        <f>IFERROR(100*AY11/'Projection_Base-case'!U12,0)</f>
        <v>0</v>
      </c>
      <c r="BB11" s="358">
        <f>IF(AC11="",IFERROR('Projection_Base-case'!W12-W11,0),0)</f>
        <v>0</v>
      </c>
      <c r="BC11" s="359">
        <f t="shared" si="8"/>
        <v>0</v>
      </c>
      <c r="BD11" s="359">
        <f>IFERROR(100*BB11/'Projection_Base-case'!W12,0)</f>
        <v>0</v>
      </c>
      <c r="BE11" s="358">
        <f>IF(AC11="",IFERROR('Projection_Base-case'!Y12-Y11,0),0)</f>
        <v>0</v>
      </c>
      <c r="BF11" s="359">
        <f t="shared" si="9"/>
        <v>0</v>
      </c>
      <c r="BG11" s="359">
        <f>IFERROR(100*BE11/'Projection_Base-case'!Y12,0)</f>
        <v>0</v>
      </c>
      <c r="BH11" s="359">
        <f t="shared" si="10"/>
        <v>0</v>
      </c>
      <c r="BI11" s="360">
        <f t="shared" si="11"/>
        <v>0</v>
      </c>
    </row>
    <row r="12" spans="1:61">
      <c r="A12" s="205">
        <v>8</v>
      </c>
      <c r="B12" s="347">
        <f>IF('Projection_Base-case'!B13&lt;&gt;"",'Projection_Base-case'!B13,0)</f>
        <v>0</v>
      </c>
      <c r="C12" s="347">
        <f>IF('Projection_Base-case'!C13&lt;&gt;"",'Projection_Base-case'!C13,0)</f>
        <v>0</v>
      </c>
      <c r="D12" s="365">
        <f>IF('Projection_Base-case'!D13&lt;&gt;"",'Projection_Base-case'!D13,0)</f>
        <v>0</v>
      </c>
      <c r="E12" s="376"/>
      <c r="F12" s="367" t="str">
        <f t="shared" si="12"/>
        <v>0</v>
      </c>
      <c r="G12" s="241" t="str">
        <f>IF(F12="Scenario1PBT1",'Medium retrofit'!$E$6,IF(F12="Scenario2PBT1",'Medium retrofit'!$F$6,IF(F12="Scenario3PBT1",'Medium retrofit'!$G$6,"")))&amp;IF(F12="Scenario1PBT2",'Medium retrofit'!$H$6,IF(F12="Scenario2PBT2",'Medium retrofit'!$I$6,IF(F12="Scenario3PBT2",'Medium retrofit'!$J$6,"")))&amp;IF(F12="Scenario1PBT3",'Medium retrofit'!$K$6,IF(F12="Scenario2PBT3",'Medium retrofit'!$L$6,IF(F12="Scenario3PBT3",'Medium retrofit'!$M$6,"")))&amp;IF(F12="Scenario1PBT4",'Medium retrofit'!$N$6,IF(F12="Scenario2PBT4",'Medium retrofit'!$O$6,IF(F12="Scenario3PBT4",'Medium retrofit'!$P$6,"")))&amp;IF(F12="Scenario1PBT5",'Medium retrofit'!$Q$6,IF(F12="Scenario2PBT5",'Medium retrofit'!$R$6,IF(F12="Scenario3PBT5",'Medium retrofit'!$S$6,"")))&amp;IF(F12="Scenario1PBT6",'Medium retrofit'!$T$6,IF(F12="Scenario2PBT6",'Medium retrofit'!$U$6,IF(F12="Scenario3PBT6",'Medium retrofit'!$V$6,"")))&amp;IF(F12="Scenario1PBT7",'Medium retrofit'!$W$6,IF(F12="Scenario2PBT7",'Medium retrofit'!$X$6,IF(F12="Scenario3PBT7",'Medium retrofit'!$Y$6,"")))&amp;IF(F12="Scenario1PBT8",'Medium retrofit'!$Z$6,IF(F12="Scenario2PBT8",'Medium retrofit'!$AA$6,IF(F12="Scenario3PBT8",'Medium retrofit'!$AB$6,"")))&amp;IF(F12="Scenario1PBT9",'Medium retrofit'!$AC$6,IF(F12="Scenario2PBT9",'Medium retrofit'!$AD$6,IF(F12="Scenario3PBT9",'Medium retrofit'!$AE$6,"")))&amp;IF(F12="Scenario1PBT10",'Medium retrofit'!$AF$6,IF(F12="Scenario2PBT10",'Medium retrofit'!$AG$6,IF(F12="Scenario3PBT10",'Medium retrofit'!$AH$6,"")))&amp;IF(F12="Scenario1PBT11",'Medium retrofit'!$AI$6,IF(F12="Scenario2PBT11",'Medium retrofit'!$AJ$6,IF(F12="Scenario3PBT11",'Medium retrofit'!$AK$6,"")))&amp;IF(F12="Scenario1PBT12",'Medium retrofit'!$AL$6,IF(F12="Scenario2PBT12",'Medium retrofit'!$AM$6,IF(F12="Scenario3PBT12",'Medium retrofit'!$AN$6,"")))&amp;IF(F12="Scenario1PBT13",'Medium retrofit'!$AO$6,IF(F12="Scenario2PBT13",'Medium retrofit'!$AP$6,IF(F12="Scenario3PBT13",'Medium retrofit'!$AQ$6,"")))&amp;IF(F12="Scenario1PBT14",'Medium retrofit'!$AR$6,IF(F12="Scenario2PBT14",'Medium retrofit'!$AS$6,IF(F12="Scenario3PBT14",'Medium retrofit'!$AT$6,"")))&amp;IF(F12="Scenario1PBT15",'Medium retrofit'!$AU$6,IF(F12="Scenario2PBT15",'Medium retrofit'!$AV$6,IF(F12="Scenario3PBT15",'Medium retrofit'!$AW$6,"")))</f>
        <v/>
      </c>
      <c r="H12" s="123">
        <f t="shared" si="13"/>
        <v>0</v>
      </c>
      <c r="I12" s="239" t="str">
        <f>IF(F12="Scenario1PBT1",'Medium retrofit'!$E$16,IF(F12="Scenario2PBT1",'Medium retrofit'!$F$16,IF(F12="Scenario3PBT1",'Medium retrofit'!$G$16,"")))&amp;IF(F12="Scenario1PBT2",'Medium retrofit'!$H$16,IF(F12="Scenario2PBT2",'Medium retrofit'!$I$16,IF(F12="Scenario3PBT2",'Medium retrofit'!$J$16,"")))&amp;IF(F12="Scenario1PBT3",'Medium retrofit'!$K$16,IF(F12="Scenario2PBT3",'Medium retrofit'!$L$16,IF(F12="Scenario3PBT3",'Medium retrofit'!$M$16,"")))&amp;IF(F12="Scenario1PBT4",'Medium retrofit'!$N$16,IF(F12="Scenario2PBT4",'Medium retrofit'!$O$16,IF(F12="Scenario3PBT4",'Medium retrofit'!$P$16,"")))&amp;IF(F12="Scenario1PBT5",'Medium retrofit'!$Q$16,IF(F12="Scenario2PBT5",'Medium retrofit'!$R$16,IF(F12="Scenario3PBT5",'Medium retrofit'!$S$16,"")))&amp;IF(F12="Scenario1PBT6",'Medium retrofit'!$T$16,IF(F12="Scenario2PBT6",'Medium retrofit'!$U$16,IF(F12="Scenario3PBT6",'Medium retrofit'!$V$16,"")))&amp;IF(F12="Scenario1PBT7",'Medium retrofit'!$W$16,IF(F12="Scenario2PBT7",'Medium retrofit'!$X$16,IF(F12="Scenario3PBT7",'Medium retrofit'!$Y$16,"")))&amp;IF(F12="Scenario1PBT8",'Medium retrofit'!$Z$16,IF(F12="Scenario2PBT8",'Medium retrofit'!$AA$16,IF(F12="Scenario3PBT8",'Medium retrofit'!$AB$16,"")))&amp;IF(F12="Scenario1PBT9",'Medium retrofit'!$AC$16,IF(F12="Scenario2PBT9",'Medium retrofit'!$AD$16,IF(F12="Scenario3PBT9",'Medium retrofit'!$AE$16,"")))&amp;IF(F12="Scenario1PBT10",'Medium retrofit'!$AF$16,IF(F12="Scenario2PBT10",'Medium retrofit'!$AG$16,IF(F12="Scenario3PBT10",'Medium retrofit'!$AH$16,"")))&amp;IF(F12="Scenario1PBT11",'Medium retrofit'!$AI$16,IF(F12="Scenario2PBT11",'Medium retrofit'!$AJ$16,IF(F12="Scenario3PBT11",'Medium retrofit'!$AK$16,"")))&amp;IF(F12="Scenario1PBT12",'Medium retrofit'!$AL$16,IF(F12="Scenario2PBT12",'Medium retrofit'!$AM$16,IF(F12="Scenario3PBT12",'Medium retrofit'!$AN$16,"")))&amp;IF(F12="Scenario1PBT13",'Medium retrofit'!$AO$16,IF(F12="Scenario2PBT13",'Medium retrofit'!$AP$16,IF(F12="Scenario3PBT13",'Medium retrofit'!$AQ$16,"")))&amp;IF(F12="Scenario1PBT14",'Medium retrofit'!$AR$16,IF(F12="Scenario2PBT14",'Medium retrofit'!$AS$16,IF(F12="Scenario3PBT14",'Medium retrofit'!$AT$16,"")))&amp;IF(F12="Scenario1PBT15",'Medium retrofit'!$AU$16,IF(F12="Scenario2PBT15",'Medium retrofit'!$AV$16,IF(F12="Scenario3PBT15",'Medium retrofit'!$AW$16,"")))</f>
        <v/>
      </c>
      <c r="J12" s="123">
        <f t="shared" si="14"/>
        <v>0</v>
      </c>
      <c r="K12" s="123" t="str">
        <f>IF(F12="Scenario1PBT1",'Medium retrofit'!$E$18,IF(F12="Scenario2PBT1",'Medium retrofit'!$F$18,IF(F12="Scenario3PBT1",'Medium retrofit'!$G$18,"")))&amp;IF(F12="Scenario1PBT2",'Medium retrofit'!$H$18,IF(F12="Scenario2PBT2",'Medium retrofit'!$I$18,IF(F12="Scenario3PBT2",'Medium retrofit'!$J$18,"")))&amp;IF(F12="Scenario1PBT3",'Medium retrofit'!$K$18,IF(F12="Scenario2PBT3",'Medium retrofit'!$L$18,IF(F12="Scenario3PBT3",'Medium retrofit'!$M$18,"")))&amp;IF(F12="Scenario1PBT4",'Medium retrofit'!$N$18,IF(F12="Scenario2PBT4",'Medium retrofit'!$O$18,IF(F12="Scenario3PBT4",'Medium retrofit'!$P$18,"")))&amp;IF(F12="Scenario1PBT5",'Medium retrofit'!$Q$18,IF(F12="Scenario2PBT5",'Medium retrofit'!$R$18,IF(F12="Scenario3PBT5",'Medium retrofit'!$S$18,"")))&amp;IF(F12="Scenario1PBT6",'Medium retrofit'!$T$18,IF(F12="Scenario2PBT6",'Medium retrofit'!$U$18,IF(F12="Scenario3PBT6",'Medium retrofit'!$V$18,"")))&amp;IF(F12="Scenario1PBT7",'Medium retrofit'!$W$18,IF(F12="Scenario2PBT7",'Medium retrofit'!$X$18,IF(F12="Scenario3PBT7",'Medium retrofit'!$Y$18,"")))&amp;IF(F12="Scenario1PBT8",'Medium retrofit'!$Z$18,IF(F12="Scenario2PBT8",'Medium retrofit'!$AA$18,IF(F12="Scenario3PBT8",'Medium retrofit'!$AB$18,"")))&amp;IF(F12="Scenario1PBT9",'Medium retrofit'!$AC$18,IF(F12="Scenario2PBT9",'Medium retrofit'!$AD$18,IF(F12="Scenario3PBT9",'Medium retrofit'!$AE$18,"")))&amp;IF(F12="Scenario1PBT10",'Medium retrofit'!$AF$18,IF(F12="Scenario2PBT10",'Medium retrofit'!$AG$18,IF(F12="Scenario3PBT10",'Medium retrofit'!$AH$18,"")))&amp;IF(F12="Scenario1PBT11",'Medium retrofit'!$AI$18,IF(F12="Scenario2PBT11",'Medium retrofit'!$AJ$18,IF(F12="Scenario3PBT11",'Medium retrofit'!$AK$18,"")))&amp;IF(F12="Scenario1PBT12",'Medium retrofit'!$AL$18,IF(F12="Scenario2PBT12",'Medium retrofit'!$AM$18,IF(F12="Scenario3PBT12",'Medium retrofit'!$AN$18,"")))&amp;IF(F12="Scenario1PBT13",'Medium retrofit'!$AO$18,IF(F12="Scenario2PBT13",'Medium retrofit'!$AP$18,IF(F12="Scenario3PBT13",'Medium retrofit'!$AQ$18,"")))&amp;IF(F12="Scenario1PBT14",'Medium retrofit'!$AR$18,IF(F12="Scenario2PBT14",'Medium retrofit'!$AS$18,IF(F12="Scenario3PBT14",'Medium retrofit'!$AT$18,"")))&amp;IF(F12="Scenario1PBT15",'Medium retrofit'!$AU$18,IF(F12="Scenario2PBT15",'Medium retrofit'!$AV$18,IF(F12="Scenario3PBT15",'Medium retrofit'!$AW$18,"")))</f>
        <v/>
      </c>
      <c r="L12" s="123">
        <f t="shared" si="15"/>
        <v>0</v>
      </c>
      <c r="M12" s="123" t="str">
        <f>IF(F12="Scenario1PBT1",'Medium retrofit'!$E$20,IF(F12="Scenario2PBT1",'Medium retrofit'!$F$20,IF(F12="Scenario3PBT1",'Medium retrofit'!$G$20,"")))&amp;IF(F12="Scenario1PBT2",'Medium retrofit'!$H$20,IF(F12="Scenario2PBT2",'Medium retrofit'!$I$20,IF(F12="Scenario3PBT2",'Medium retrofit'!$J$20,"")))&amp;IF(F12="Scenario1PBT3",'Medium retrofit'!$K$20,IF(F12="Scenario2PBT3",'Medium retrofit'!$L$20,IF(F12="Scenario3PBT3",'Medium retrofit'!$M$20,"")))&amp;IF(F12="Scenario1PBT4",'Medium retrofit'!$N$20,IF(F12="Scenario2PBT4",'Medium retrofit'!$O$20,IF(F12="Scenario3PBT4",'Medium retrofit'!$P$20,"")))&amp;IF(F12="Scenario1PBT5",'Medium retrofit'!$Q$20,IF(F12="Scenario2PBT5",'Medium retrofit'!$R$20,IF(F12="Scenario3PBT5",'Medium retrofit'!$S$20,"")))&amp;IF(F12="Scenario1PBT6",'Medium retrofit'!$T$20,IF(F12="Scenario2PBT6",'Medium retrofit'!$U$20,IF(F12="Scenario3PBT6",'Medium retrofit'!$V$20,"")))&amp;IF(F12="Scenario1PBT7",'Medium retrofit'!$W$20,IF(F12="Scenario2PBT7",'Medium retrofit'!$X$20,IF(F12="Scenario3PBT7",'Medium retrofit'!$Y$20,"")))&amp;IF(F12="Scenario1PBT8",'Medium retrofit'!$Z$20,IF(F12="Scenario2PBT8",'Medium retrofit'!$AA$20,IF(F12="Scenario3PBT8",'Medium retrofit'!$AB$20,"")))&amp;IF(F12="Scenario1PBT9",'Medium retrofit'!$AC$20,IF(F12="Scenario2PBT9",'Medium retrofit'!$AD$20,IF(F12="Scenario3PBT9",'Medium retrofit'!$AE$20,"")))&amp;IF(F12="Scenario1PBT10",'Medium retrofit'!$AF$20,IF(F12="Scenario2PBT10",'Medium retrofit'!$AG$20,IF(F12="Scenario3PBT10",'Medium retrofit'!$AH$20,"")))&amp;IF(F12="Scenario1PBT11",'Medium retrofit'!$AI$20,IF(F12="Scenario2PBT11",'Medium retrofit'!$AJ$20,IF(F12="Scenario3PBT11",'Medium retrofit'!$AK$20,"")))&amp;IF(F12="Scenario1PBT12",'Medium retrofit'!$AL$20,IF(F12="Scenario2PBT12",'Medium retrofit'!$AM$20,IF(F12="Scenario3PBT12",'Medium retrofit'!$AN$20,"")))&amp;IF(F12="Scenario1PBT13",'Medium retrofit'!$AO$20,IF(F12="Scenario2PBT13",'Medium retrofit'!$AP$20,IF(F12="Scenario3PBT13",'Medium retrofit'!$AQ$20,"")))&amp;IF(F12="Scenario1PBT14",'Medium retrofit'!$AR$20,IF(F12="Scenario2PBT14",'Medium retrofit'!$AS$20,IF(F12="Scenario3PBT14",'Medium retrofit'!$AT$20,"")))&amp;IF(F12="Scenario1PBT15",'Medium retrofit'!$AU$20,IF(F12="Scenario2PBT15",'Medium retrofit'!$AV$20,IF(F12="Scenario3PBT15",'Medium retrofit'!$AW$20,"")))</f>
        <v/>
      </c>
      <c r="N12" s="124">
        <f t="shared" si="16"/>
        <v>0</v>
      </c>
      <c r="O12" s="245" t="str">
        <f>IF(F12="Scenario1PBT1",'Medium retrofit'!$E$23,IF(F12="Scenario2PBT1",'Medium retrofit'!$F$23,IF(F12="Scenario3PBT1",'Medium retrofit'!$G$23,"")))&amp;IF(F12="Scenario1PBT2",'Medium retrofit'!$H$23,IF(F12="Scenario2PBT2",'Medium retrofit'!$I$23,IF(F12="Scenario3PBT2",'Medium retrofit'!$J$23,"")))&amp;IF(F12="Scenario1PBT3",'Medium retrofit'!$K$23,IF(F12="Scenario2PBT3",'Medium retrofit'!$L$23,IF(F12="Scenario3PBT3",'Medium retrofit'!$M$23,"")))&amp;IF(F12="Scenario1PBT4",'Medium retrofit'!$N$23,IF(F12="Scenario2PBT4",'Medium retrofit'!$O$23,IF(F12="Scenario3PBT4",'Medium retrofit'!$P$23,"")))&amp;IF(F12="Scenario1PBT5",'Medium retrofit'!$Q$23,IF(F12="Scenario2PBT5",'Medium retrofit'!$R$23,IF(F12="Scenario3PBT5",'Medium retrofit'!$S$23,"")))&amp;IF(F12="Scenario1PBT6",'Medium retrofit'!$T$23,IF(F12="Scenario2PBT6",'Medium retrofit'!$U$23,IF(F12="Scenario3PBT6",'Medium retrofit'!$V$23,"")))&amp;IF(F12="Scenario1PBT7",'Medium retrofit'!$W$23,IF(F12="Scenario2PBT7",'Medium retrofit'!$X$23,IF(F12="Scenario3PBT7",'Medium retrofit'!$Y$23,"")))&amp;IF(F12="Scenario1PBT8",'Medium retrofit'!$Z$23,IF(F12="Scenario2PBT8",'Medium retrofit'!$AA$23,IF(F12="Scenario3PBT8",'Medium retrofit'!$AB$23,"")))&amp;IF(F12="Scenario1PBT9",'Medium retrofit'!$AC$23,IF(F12="Scenario2PBT9",'Medium retrofit'!$AD$23,IF(F12="Scenario3PBT9",'Medium retrofit'!$AE$23,"")))&amp;IF(F12="Scenario1PBT10",'Medium retrofit'!$AF$23,IF(F12="Scenario2PBT10",'Medium retrofit'!$AG$23,IF(F12="Scenario3PBT10",'Medium retrofit'!$AH$23,"")))&amp;IF(F12="Scenario1PBT11",'Medium retrofit'!$AI$23,IF(F12="Scenario2PBT11",'Medium retrofit'!$AJ$23,IF(F12="Scenario3PBT11",'Medium retrofit'!$AK$23,"")))&amp;IF(F12="Scenario1PBT12",'Medium retrofit'!$AL$23,IF(F12="Scenario2PBT12",'Medium retrofit'!$AM$23,IF(F12="Scenario3PBT12",'Medium retrofit'!$AN$23,"")))&amp;IF(F12="Scenario1PBT13",'Medium retrofit'!$AO$23,IF(F12="Scenario2PBT13",'Medium retrofit'!$AP$23,IF(F12="Scenario3PBT13",'Medium retrofit'!$AQ$23,"")))&amp;IF(F12="Scenario1PBT14",'Medium retrofit'!$AR$23,IF(F12="Scenario2PBT14",'Medium retrofit'!$AS$23,IF(F12="Scenario3PBT14",'Medium retrofit'!$AT$23,"")))&amp;IF(F12="Scenario1PBT15",'Medium retrofit'!$AU$23,IF(F12="Scenario2PBT15",'Medium retrofit'!$AV$23,IF(F12="Scenario3PBT15",'Medium retrofit'!$AW$23,"")))</f>
        <v/>
      </c>
      <c r="P12" s="123">
        <f t="shared" si="17"/>
        <v>0</v>
      </c>
      <c r="Q12" s="123" t="str">
        <f>IF(F12="Scenario1PBT1",'Medium retrofit'!$E$25,IF(F12="Scenario2PBT1",'Medium retrofit'!$F$25,IF(F12="Scenario3PBT1",'Medium retrofit'!$G$25,"")))&amp;IF(F12="Scenario1PBT2",'Medium retrofit'!$H$25,IF(F12="Scenario2PBT2",'Medium retrofit'!$I$25,IF(F12="Scenario3PBT2",'Medium retrofit'!$J$25,"")))&amp;IF(F12="Scenario1PBT3",'Medium retrofit'!$K$25,IF(F12="Scenario2PBT3",'Medium retrofit'!$L$25,IF(F12="Scenario3PBT3",'Medium retrofit'!$M$25,"")))&amp;IF(F12="Scenario1PBT4",'Medium retrofit'!$N$25,IF(F12="Scenario2PBT4",'Medium retrofit'!$O$25,IF(F12="Scenario3PBT4",'Medium retrofit'!$P$25,"")))&amp;IF(F12="Scenario1PBT5",'Medium retrofit'!$Q$25,IF(F12="Scenario2PBT5",'Medium retrofit'!$R$25,IF(F12="Scenario3PBT5",'Medium retrofit'!$S$25,"")))&amp;IF(F12="Scenario1PBT6",'Medium retrofit'!$T$25,IF(F12="Scenario2PBT6",'Medium retrofit'!$U$25,IF(F12="Scenario3PBT6",'Medium retrofit'!$V$25,"")))&amp;IF(F12="Scenario1PBT7",'Medium retrofit'!$W$25,IF(F12="Scenario2PBT7",'Medium retrofit'!$X$25,IF(F12="Scenario3PBT7",'Medium retrofit'!$Y$25,"")))&amp;IF(F12="Scenario1PBT8",'Medium retrofit'!$Z$25,IF(F12="Scenario2PBT8",'Medium retrofit'!$AA$25,IF(F12="Scenario3PBT8",'Medium retrofit'!$AB$25,"")))&amp;IF(F12="Scenario1PBT9",'Medium retrofit'!$AC$25,IF(F12="Scenario2PBT9",'Medium retrofit'!$AD$25,IF(F12="Scenario3PBT9",'Medium retrofit'!$AE$25,"")))&amp;IF(F12="Scenario1PBT10",'Medium retrofit'!$AF$25,IF(F12="Scenario2PBT10",'Medium retrofit'!$AG$25,IF(F12="Scenario3PBT10",'Medium retrofit'!$AH$25,"")))&amp;IF(F12="Scenario1PBT11",'Medium retrofit'!$AI$25,IF(F12="Scenario2PBT11",'Medium retrofit'!$AJ$25,IF(F12="Scenario3PBT11",'Medium retrofit'!$AK$25,"")))&amp;IF(F12="Scenario1PBT12",'Medium retrofit'!$AL$25,IF(F12="Scenario2PBT12",'Medium retrofit'!$AM$25,IF(F12="Scenario3PBT12",'Medium retrofit'!$AN$25,"")))&amp;IF(F12="Scenario1PBT13",'Medium retrofit'!$AO$25,IF(F12="Scenario2PBT13",'Medium retrofit'!$AP$25,IF(F12="Scenario3PBT13",'Medium retrofit'!$AQ$25,"")))&amp;IF(F12="Scenario1PBT14",'Medium retrofit'!$AR$25,IF(F12="Scenario2PBT14",'Medium retrofit'!$AS$25,IF(F12="Scenario3PBT14",'Medium retrofit'!$AT$25,"")))&amp;IF(F12="Scenario1PBT15",'Medium retrofit'!$AU$25,IF(F12="Scenario2PBT15",'Medium retrofit'!$AV$25,IF(F12="Scenario3PBT15",'Medium retrofit'!$AW$25,"")))</f>
        <v/>
      </c>
      <c r="R12" s="123">
        <f t="shared" si="18"/>
        <v>0</v>
      </c>
      <c r="S12" s="123" t="str">
        <f>IF(F12="Scenario1PBT1",'Medium retrofit'!$E$27,IF(F12="Scenario2PBT1",'Medium retrofit'!$F$27,IF(F12="Scenario3PBT1",'Medium retrofit'!$G$27,"")))&amp;IF(F12="Scenario1PBT2",'Medium retrofit'!$H$27,IF(F12="Scenario2PBT2",'Medium retrofit'!$I$27,IF(F12="Scenario3PBT2",'Medium retrofit'!$J$27,"")))&amp;IF(F12="Scenario1PBT3",'Medium retrofit'!$K$27,IF(F12="Scenario2PBT3",'Medium retrofit'!$L$27,IF(F12="Scenario3PBT3",'Medium retrofit'!$M$27,"")))&amp;IF(F12="Scenario1PBT4",'Medium retrofit'!$N$27,IF(F12="Scenario2PBT4",'Medium retrofit'!$O$27,IF(F12="Scenario3PBT4",'Medium retrofit'!$P$27,"")))&amp;IF(F12="Scenario1PBT5",'Medium retrofit'!$Q$27,IF(F12="Scenario2PBT5",'Medium retrofit'!$R$27,IF(F12="Scenario3PBT5",'Medium retrofit'!$S$27,"")))&amp;IF(F12="Scenario1PBT6",'Medium retrofit'!$T$27,IF(F12="Scenario2PBT6",'Medium retrofit'!$U$27,IF(F12="Scenario3PBT6",'Medium retrofit'!$V$27,"")))&amp;IF(F12="Scenario1PBT7",'Medium retrofit'!$W$27,IF(F12="Scenario2PBT7",'Medium retrofit'!$X$27,IF(F12="Scenario3PBT7",'Medium retrofit'!$Y$27,"")))&amp;IF(F12="Scenario1PBT8",'Medium retrofit'!$Z$27,IF(F12="Scenario2PBT8",'Medium retrofit'!$AA$27,IF(F12="Scenario3PBT8",'Medium retrofit'!$AB$27,"")))&amp;IF(F12="Scenario1PBT9",'Medium retrofit'!$AC$27,IF(F12="Scenario2PBT9",'Medium retrofit'!$AD$27,IF(F12="Scenario3PBT9",'Medium retrofit'!$AE$27,"")))&amp;IF(F12="Scenario1PBT10",'Medium retrofit'!$AF$27,IF(F12="Scenario2PBT10",'Medium retrofit'!$AG$27,IF(F12="Scenario3PBT10",'Medium retrofit'!$AH$27,"")))&amp;IF(F12="Scenario1PBT11",'Medium retrofit'!$AI$27,IF(F12="Scenario2PBT11",'Medium retrofit'!$AJ$27,IF(F12="Scenario3PBT11",'Medium retrofit'!$AK$27,"")))&amp;IF(F12="Scenario1PBT12",'Medium retrofit'!$AL$27,IF(F12="Scenario2PBT12",'Medium retrofit'!$AM$27,IF(F12="Scenario3PBT12",'Medium retrofit'!$AN$27,"")))&amp;IF(F12="Scenario1PBT13",'Medium retrofit'!$AO$27,IF(F12="Scenario2PBT13",'Medium retrofit'!$AP$27,IF(F12="Scenario3PBT13",'Medium retrofit'!$AQ$27,"")))&amp;IF(F12="Scenario1PBT14",'Medium retrofit'!$AR$27,IF(F12="Scenario2PBT14",'Medium retrofit'!$AS$27,IF(F12="Scenario3PBT14",'Medium retrofit'!$AT$27,"")))&amp;IF(F12="Scenario1PBT15",'Medium retrofit'!$AU$27,IF(F12="Scenario2PBT15",'Medium retrofit'!$AV$27,IF(F12="Scenario3PBT15",'Medium retrofit'!$AW$27,"")))</f>
        <v/>
      </c>
      <c r="T12" s="246">
        <f t="shared" si="19"/>
        <v>0</v>
      </c>
      <c r="U12" s="241" t="str">
        <f>IF(F12="Scenario1PBT1",'Medium retrofit'!$E$38,IF(F12="Scenario2PBT1",'Medium retrofit'!$F$38,IF(F12="Scenario3PBT1",'Medium retrofit'!$G$38,"")))&amp;IF(F12="Scenario1PBT2",'Medium retrofit'!$H$38,IF(F12="Scenario2PBT2",'Medium retrofit'!$I$38,IF(F12="Scenario3PBT2",'Medium retrofit'!$J$38,"")))&amp;IF(F12="Scenario1PBT3",'Medium retrofit'!$K$38,IF(F12="Scenario2PBT3",'Medium retrofit'!$L$38,IF(F12="Scenario3PBT3",'Medium retrofit'!$M$38,"")))&amp;IF(F12="Scenario1PBT4",'Medium retrofit'!$N$38,IF(F12="Scenario2PBT4",'Medium retrofit'!$O$38,IF(F12="Scenario3PBT4",'Medium retrofit'!$P$38,"")))&amp;IF(F12="Scenario1PBT5",'Medium retrofit'!$Q$38,IF(F12="Scenario2PBT5",'Medium retrofit'!$R$38,IF(F12="Scenario3PBT5",'Medium retrofit'!$S$38,"")))&amp;IF(F12="Scenario1PBT6",'Medium retrofit'!$T$38,IF(F12="Scenario2PBT6",'Medium retrofit'!$U$38,IF(F12="Scenario3PBT6",'Medium retrofit'!$V$38,"")))&amp;IF(F12="Scenario1PBT7",'Medium retrofit'!$W$38,IF(F12="Scenario2PBT7",'Medium retrofit'!$X$38,IF(F12="Scenario3PBT7",'Medium retrofit'!$Y$38,"")))&amp;IF(F12="Scenario1PBT8",'Medium retrofit'!$Z$38,IF(F12="Scenario2PBT8",'Medium retrofit'!$AA$38,IF(F12="Scenario3PBT8",'Medium retrofit'!$AB$38,"")))&amp;IF(F12="Scenario1PBT9",'Medium retrofit'!$AC$38,IF(F12="Scenario2PBT9",'Medium retrofit'!$AD$38,IF(F12="Scenario3PBT9",'Medium retrofit'!$AE$38,"")))&amp;IF(F12="Scenario1PBT10",'Medium retrofit'!$AF$38,IF(F12="Scenario2PBT10",'Medium retrofit'!$AG$38,IF(F12="Scenario3PBT10",'Medium retrofit'!$AH$38,"")))&amp;IF(F12="Scenario1PBT11",'Medium retrofit'!$AI$38,IF(F12="Scenario2PBT11",'Medium retrofit'!$AJ$38,IF(F12="Scenario3PBT11",'Medium retrofit'!$AK$38,"")))&amp;IF(F12="Scenario1PBT12",'Medium retrofit'!$AL$38,IF(F12="Scenario2PBT12",'Medium retrofit'!$AM$38,IF(F12="Scenario3PBT12",'Medium retrofit'!$AN$38,"")))&amp;IF(F12="Scenario1PBT13",'Medium retrofit'!$AO$38,IF(F12="Scenario2PBT13",'Medium retrofit'!$AP$38,IF(F12="Scenario3PBT13",'Medium retrofit'!$AQ$38,"")))&amp;IF(F12="Scenario1PBT14",'Medium retrofit'!$AR$38,IF(F12="Scenario2PBT14",'Medium retrofit'!$AS$38,IF(F12="Scenario3PBT14",'Medium retrofit'!$AT$38,"")))&amp;IF(F12="Scenario1PBT15",'Medium retrofit'!$AU$38,IF(F12="Scenario2PBT15",'Medium retrofit'!$AV$38,IF(F12="Scenario3PBT15",'Medium retrofit'!$AW$38,"")))</f>
        <v/>
      </c>
      <c r="V12" s="239">
        <f t="shared" si="20"/>
        <v>0</v>
      </c>
      <c r="W12" s="239" t="str">
        <f>IF(F12="Scenario1PBT1",'Medium retrofit'!$E$40,IF(F12="Scenario2PBT1",'Medium retrofit'!$F$40,IF(F12="Scenario3PBT1",'Medium retrofit'!$G$40,"")))&amp;IF(F12="Scenario1PBT2",'Medium retrofit'!$H$40,IF(F12="Scenario2PBT2",'Medium retrofit'!$I$40,IF(F12="Scenario3PBT2",'Medium retrofit'!$J$40,"")))&amp;IF(F12="Scenario1PBT3",'Medium retrofit'!$K$40,IF(F12="Scenario2PBT3",'Medium retrofit'!$L$40,IF(F12="Scenario3PBT3",'Medium retrofit'!$M$40,"")))&amp;IF(F12="Scenario1PBT4",'Medium retrofit'!$N$40,IF(F12="Scenario2PBT4",'Medium retrofit'!$O$40,IF(F12="Scenario3PBT4",'Medium retrofit'!$P$40,"")))&amp;IF(F12="Scenario1PBT5",'Medium retrofit'!$Q$40,IF(F12="Scenario2PBT5",'Medium retrofit'!$R$40,IF(F12="Scenario3PBT5",'Medium retrofit'!$S$40,"")))&amp;IF(F12="Scenario1PBT6",'Medium retrofit'!$T$40,IF(F12="Scenario2PBT6",'Medium retrofit'!$U$40,IF(F12="Scenario3PBT6",'Medium retrofit'!$V$40,"")))&amp;IF(F12="Scenario1PBT7",'Medium retrofit'!$W$40,IF(F12="Scenario2PBT7",'Medium retrofit'!$X$40,IF(F12="Scenario3PBT7",'Medium retrofit'!$Y$40,"")))&amp;IF(F12="Scenario1PBT8",'Medium retrofit'!$Z$40,IF(F12="Scenario2PBT8",'Medium retrofit'!$AA$40,IF(F12="Scenario3PBT8",'Medium retrofit'!$AB$40,"")))&amp;IF(F12="Scenario1PBT9",'Medium retrofit'!$AC$40,IF(F12="Scenario2PBT9",'Medium retrofit'!$AD$40,IF(F12="Scenario3PBT9",'Medium retrofit'!$AE$40,"")))&amp;IF(F12="Scenario1PBT10",'Medium retrofit'!$AF$40,IF(F12="Scenario2PBT10",'Medium retrofit'!$AG$40,IF(F12="Scenario3PBT10",'Medium retrofit'!$AH$40,"")))&amp;IF(F12="Scenario1PBT11",'Medium retrofit'!$AI$40,IF(F12="Scenario2PBT11",'Medium retrofit'!$AJ$40,IF(F12="Scenario3PBT11",'Medium retrofit'!$AK$40,"")))&amp;IF(F12="Scenario1PBT12",'Medium retrofit'!$AL$40,IF(F12="Scenario2PBT12",'Medium retrofit'!$AM$40,IF(F12="Scenario3PBT12",'Medium retrofit'!$AN$40,"")))&amp;IF(F12="Scenario1PBT13",'Medium retrofit'!$AO$40,IF(F12="Scenario2PBT13",'Medium retrofit'!$AP$40,IF(F12="Scenario3PBT13",'Medium retrofit'!$AQ$40,"")))&amp;IF(F12="Scenario1PBT14",'Medium retrofit'!$AR$40,IF(F12="Scenario2PBT14",'Medium retrofit'!$AS$40,IF(F12="Scenario3PBT14",'Medium retrofit'!$AT$40,"")))&amp;IF(F12="Scenario1PBT15",'Medium retrofit'!$AU$40,IF(F12="Scenario2PBT15",'Medium retrofit'!$AV$40,IF(F12="Scenario3PBT15",'Medium retrofit'!$AW$40,"")))</f>
        <v/>
      </c>
      <c r="X12" s="239">
        <f t="shared" si="21"/>
        <v>0</v>
      </c>
      <c r="Y12" s="239" t="str">
        <f>IF(F12="Scenario1PBT1",'Medium retrofit'!$E$42,IF(F12="Scenario2PBT1",'Medium retrofit'!$F$42,IF(F12="Scenario3PBT1",'Medium retrofit'!$G$42,"")))&amp;IF(F12="Scenario1PBT2",'Medium retrofit'!$H$42,IF(F12="Scenario2PBT2",'Medium retrofit'!$I$42,IF(F12="Scenario3PBT2",'Medium retrofit'!$J$42,"")))&amp;IF(F12="Scenario1PBT3",'Medium retrofit'!$K$42,IF(F12="Scenario2PBT3",'Medium retrofit'!$L$42,IF(F12="Scenario3PBT3",'Medium retrofit'!$M$42,"")))&amp;IF(F12="Scenario1PBT4",'Medium retrofit'!$N$42,IF(F12="Scenario2PBT4",'Medium retrofit'!$O$42,IF(F12="Scenario3PBT4",'Medium retrofit'!$P$42,"")))&amp;IF(F12="Scenario1PBT5",'Medium retrofit'!$Q$42,IF(F12="Scenario2PBT5",'Medium retrofit'!$R$42,IF(F12="Scenario3PBT5",'Medium retrofit'!$S$42,"")))&amp;IF(F12="Scenario1PBT6",'Medium retrofit'!$T$42,IF(F12="Scenario2PBT6",'Medium retrofit'!$U$42,IF(F12="Scenario3PBT6",'Medium retrofit'!$V$42,"")))&amp;IF(F12="Scenario1PBT7",'Medium retrofit'!$W$42,IF(F12="Scenario2PBT7",'Medium retrofit'!$X$42,IF(F12="Scenario3PBT7",'Medium retrofit'!$Y$42,"")))&amp;IF(F12="Scenario1PBT8",'Medium retrofit'!$Z$42,IF(F12="Scenario2PBT8",'Medium retrofit'!$AA$42,IF(F12="Scenario3PBT8",'Medium retrofit'!$AB$42,"")))&amp;IF(F12="Scenario1PBT9",'Medium retrofit'!$AC$42,IF(F12="Scenario2PBT9",'Medium retrofit'!$AD$42,IF(F12="Scenario3PBT9",'Medium retrofit'!$AE$42,"")))&amp;IF(F12="Scenario1PBT10",'Medium retrofit'!$AF$42,IF(F12="Scenario2PBT10",'Medium retrofit'!$AG$42,IF(F12="Scenario3PBT10",'Medium retrofit'!$AH$42,"")))&amp;IF(F12="Scenario1PBT11",'Medium retrofit'!$AI$42,IF(F12="Scenario2PBT11",'Medium retrofit'!$AJ$42,IF(F12="Scenario3PBT11",'Medium retrofit'!$AK$42,"")))&amp;IF(F12="Scenario1PBT12",'Medium retrofit'!$AL$42,IF(F12="Scenario2PBT12",'Medium retrofit'!$AM$42,IF(F12="Scenario3PBT12",'Medium retrofit'!$AN$42,"")))&amp;IF(F12="Scenario1PBT13",'Medium retrofit'!$AO$42,IF(F12="Scenario2PBT13",'Medium retrofit'!$AP$42,IF(F12="Scenario3PBT13",'Medium retrofit'!$AQ$42,"")))&amp;IF(F12="Scenario1PBT14",'Medium retrofit'!$AR$42,IF(F12="Scenario2PBT14",'Medium retrofit'!$AS$42,IF(F12="Scenario3PBT14",'Medium retrofit'!$AT$42,"")))&amp;IF(F12="Scenario1PBT15",'Medium retrofit'!$AU$42,IF(F12="Scenario2PBT15",'Medium retrofit'!$AV$42,IF(F12="Scenario3PBT15",'Medium retrofit'!$AW$42,"")))</f>
        <v/>
      </c>
      <c r="Z12" s="239">
        <f t="shared" si="22"/>
        <v>0</v>
      </c>
      <c r="AA12" s="239" t="str">
        <f>IF(F12="Scenario1PBT1",'Medium retrofit'!$E$101,IF(F12="Scenario2PBT1",'Medium retrofit'!$F$101,IF(F12="Scenario3PBT1",'Medium retrofit'!$G$101,"")))&amp;IF(F12="Scenario1PBT2",'Medium retrofit'!$H$101,IF(F12="Scenario2PBT2",'Medium retrofit'!$I$101,IF(F12="Scenario3PBT2",'Medium retrofit'!$J$101,"")))&amp;IF(F12="Scenario1PBT3",'Medium retrofit'!$K$101,IF(F12="Scenario2PBT3",'Medium retrofit'!$L$101,IF(F12="Scenario3PBT3",'Medium retrofit'!$M$101,"")))&amp;IF(F12="Scenario1PBT4",'Medium retrofit'!$N$101,IF(F12="Scenario2PBT4",'Medium retrofit'!$O$101,IF(F12="Scenario3PBT4",'Medium retrofit'!$P$101,"")))&amp;IF(F12="Scenario1PBT5",'Medium retrofit'!$Q$101,IF(F12="Scenario2PBT5",'Medium retrofit'!$R$101,IF(F12="Scenario3PBT5",'Medium retrofit'!$S$101,"")))&amp;IF(F12="Scenario1PBT6",'Medium retrofit'!$T$101,IF(F12="Scenario2PBT6",'Medium retrofit'!$U$101,IF(F12="Scenario3PBT6",'Medium retrofit'!$V$101,"")))&amp;IF(F12="Scenario1PBT7",'Medium retrofit'!$W$101,IF(F12="Scenario2PBT7",'Medium retrofit'!$X$101,IF(F12="Scenario3PBT7",'Medium retrofit'!$Y$101,"")))&amp;IF(F12="Scenario1PBT8",'Medium retrofit'!$Z$101,IF(F12="Scenario2PBT8",'Medium retrofit'!$AA$101,IF(F12="Scenario3PBT8",'Medium retrofit'!$AB$101,"")))&amp;IF(F12="Scenario1PBT9",'Medium retrofit'!$AC$101,IF(F12="Scenario2PBT9",'Medium retrofit'!$AD$101,IF(F12="Scenario3PBT9",'Medium retrofit'!$AE$101,"")))&amp;IF(F12="Scenario1PBT10",'Medium retrofit'!$AF$101,IF(F12="Scenario2PBT10",'Medium retrofit'!$AG$101,IF(F12="Scenario3PBT10",'Medium retrofit'!$AH$101,"")))&amp;IF(F12="Scenario1PBT11",'Medium retrofit'!$AI$101,IF(F12="Scenario2PBT11",'Medium retrofit'!$AJ$101,IF(F12="Scenario3PBT11",'Medium retrofit'!$AK$101,"")))&amp;IF(F12="Scenario1PBT12",'Medium retrofit'!$AL$101,IF(F12="Scenario2PBT12",'Medium retrofit'!$AM$101,IF(F12="Scenario3PBT12",'Medium retrofit'!$AN$101,"")))&amp;IF(F12="Scenario1PBT13",'Medium retrofit'!$AO$101,IF(F12="Scenario2PBT13",'Medium retrofit'!$AP$101,IF(F12="Scenario3PBT13",'Medium retrofit'!$AQ$101,"")))&amp;IF(F12="Scenario1PBT14",'Medium retrofit'!$AR$101,IF(F12="Scenario2PBT14",'Medium retrofit'!$AS$101,IF(F12="Scenario3PBT14",'Medium retrofit'!$AT$101,"")))&amp;IF(F12="Scenario1PBT15",'Medium retrofit'!$AU$101,IF(F12="Scenario2PBT15",'Medium retrofit'!$AV$101,IF(F12="Scenario3PBT15",'Medium retrofit'!$AW$101,"")))</f>
        <v/>
      </c>
      <c r="AB12" s="242">
        <f t="shared" si="23"/>
        <v>0</v>
      </c>
      <c r="AC12" s="364" t="str">
        <f t="shared" si="24"/>
        <v/>
      </c>
      <c r="AD12" s="353">
        <f>IF(AC12="",IFERROR('Projection_Base-case'!G13-G12,0),0)</f>
        <v>0</v>
      </c>
      <c r="AE12" s="350">
        <f t="shared" si="0"/>
        <v>0</v>
      </c>
      <c r="AF12" s="361">
        <f>IFERROR(100*AD12/'Projection_Base-case'!G13,0)</f>
        <v>0</v>
      </c>
      <c r="AG12" s="352">
        <f>IF(AC12="",IFERROR('Projection_Base-case'!I13-I12,0),0)</f>
        <v>0</v>
      </c>
      <c r="AH12" s="353">
        <f t="shared" si="1"/>
        <v>0</v>
      </c>
      <c r="AI12" s="361">
        <f>IFERROR(100*AG12/'Projection_Base-case'!I13,0)</f>
        <v>0</v>
      </c>
      <c r="AJ12" s="352">
        <f>IF(AC12="",IFERROR('Projection_Base-case'!K13-K12,0),0)</f>
        <v>0</v>
      </c>
      <c r="AK12" s="353">
        <f t="shared" si="2"/>
        <v>0</v>
      </c>
      <c r="AL12" s="361">
        <f>IFERROR(100*AJ12/'Projection_Base-case'!K13,0)</f>
        <v>0</v>
      </c>
      <c r="AM12" s="352">
        <f>-IF(AC12="",IFERROR('Projection_Base-case'!M13-M12,0),0)</f>
        <v>0</v>
      </c>
      <c r="AN12" s="353">
        <f t="shared" si="3"/>
        <v>0</v>
      </c>
      <c r="AO12" s="354">
        <f>IFERROR(IF('Projection_Base-case'!N13&gt;0,100*AN12/'Projection_Base-case'!N13,100*AN12/N12),0)</f>
        <v>0</v>
      </c>
      <c r="AP12" s="355">
        <f>IF(AC12="",IFERROR('Projection_Base-case'!O13-O12,0),0)</f>
        <v>0</v>
      </c>
      <c r="AQ12" s="356">
        <f t="shared" si="4"/>
        <v>0</v>
      </c>
      <c r="AR12" s="356">
        <f>IFERROR(100*AP12/'Projection_Base-case'!O13,0)</f>
        <v>0</v>
      </c>
      <c r="AS12" s="355">
        <f>IF(AC12="",IFERROR('Projection_Base-case'!Q13-Q12,0),0)</f>
        <v>0</v>
      </c>
      <c r="AT12" s="356">
        <f t="shared" si="5"/>
        <v>0</v>
      </c>
      <c r="AU12" s="356">
        <f>IFERROR(100*AS12/'Projection_Base-case'!Q13,0)</f>
        <v>0</v>
      </c>
      <c r="AV12" s="355">
        <f>IF(AC12="",IFERROR('Projection_Base-case'!S13-S12,0),0)</f>
        <v>0</v>
      </c>
      <c r="AW12" s="356">
        <f t="shared" si="6"/>
        <v>0</v>
      </c>
      <c r="AX12" s="357">
        <f>IFERROR(100*AV12/'Projection_Base-case'!S13,0)</f>
        <v>0</v>
      </c>
      <c r="AY12" s="358">
        <f>IF(AC12="",IFERROR('Projection_Base-case'!U13-U12,0),0)</f>
        <v>0</v>
      </c>
      <c r="AZ12" s="359">
        <f t="shared" si="7"/>
        <v>0</v>
      </c>
      <c r="BA12" s="359">
        <f>IFERROR(100*AY12/'Projection_Base-case'!U13,0)</f>
        <v>0</v>
      </c>
      <c r="BB12" s="358">
        <f>IF(AC12="",IFERROR('Projection_Base-case'!W13-W12,0),0)</f>
        <v>0</v>
      </c>
      <c r="BC12" s="359">
        <f t="shared" si="8"/>
        <v>0</v>
      </c>
      <c r="BD12" s="359">
        <f>IFERROR(100*BB12/'Projection_Base-case'!W13,0)</f>
        <v>0</v>
      </c>
      <c r="BE12" s="358">
        <f>IF(AC12="",IFERROR('Projection_Base-case'!Y13-Y12,0),0)</f>
        <v>0</v>
      </c>
      <c r="BF12" s="359">
        <f t="shared" si="9"/>
        <v>0</v>
      </c>
      <c r="BG12" s="359">
        <f>IFERROR(100*BE12/'Projection_Base-case'!Y13,0)</f>
        <v>0</v>
      </c>
      <c r="BH12" s="359">
        <f t="shared" si="10"/>
        <v>0</v>
      </c>
      <c r="BI12" s="360">
        <f t="shared" si="11"/>
        <v>0</v>
      </c>
    </row>
    <row r="13" spans="1:61" ht="15" customHeight="1">
      <c r="A13" s="205">
        <v>9</v>
      </c>
      <c r="B13" s="347">
        <f>IF('Projection_Base-case'!B14&lt;&gt;"",'Projection_Base-case'!B14,0)</f>
        <v>0</v>
      </c>
      <c r="C13" s="347">
        <f>IF('Projection_Base-case'!C14&lt;&gt;"",'Projection_Base-case'!C14,0)</f>
        <v>0</v>
      </c>
      <c r="D13" s="365">
        <f>IF('Projection_Base-case'!D14&lt;&gt;"",'Projection_Base-case'!D14,0)</f>
        <v>0</v>
      </c>
      <c r="E13" s="376"/>
      <c r="F13" s="367" t="str">
        <f t="shared" si="12"/>
        <v>0</v>
      </c>
      <c r="G13" s="241" t="str">
        <f>IF(F13="Scenario1PBT1",'Medium retrofit'!$E$6,IF(F13="Scenario2PBT1",'Medium retrofit'!$F$6,IF(F13="Scenario3PBT1",'Medium retrofit'!$G$6,"")))&amp;IF(F13="Scenario1PBT2",'Medium retrofit'!$H$6,IF(F13="Scenario2PBT2",'Medium retrofit'!$I$6,IF(F13="Scenario3PBT2",'Medium retrofit'!$J$6,"")))&amp;IF(F13="Scenario1PBT3",'Medium retrofit'!$K$6,IF(F13="Scenario2PBT3",'Medium retrofit'!$L$6,IF(F13="Scenario3PBT3",'Medium retrofit'!$M$6,"")))&amp;IF(F13="Scenario1PBT4",'Medium retrofit'!$N$6,IF(F13="Scenario2PBT4",'Medium retrofit'!$O$6,IF(F13="Scenario3PBT4",'Medium retrofit'!$P$6,"")))&amp;IF(F13="Scenario1PBT5",'Medium retrofit'!$Q$6,IF(F13="Scenario2PBT5",'Medium retrofit'!$R$6,IF(F13="Scenario3PBT5",'Medium retrofit'!$S$6,"")))&amp;IF(F13="Scenario1PBT6",'Medium retrofit'!$T$6,IF(F13="Scenario2PBT6",'Medium retrofit'!$U$6,IF(F13="Scenario3PBT6",'Medium retrofit'!$V$6,"")))&amp;IF(F13="Scenario1PBT7",'Medium retrofit'!$W$6,IF(F13="Scenario2PBT7",'Medium retrofit'!$X$6,IF(F13="Scenario3PBT7",'Medium retrofit'!$Y$6,"")))&amp;IF(F13="Scenario1PBT8",'Medium retrofit'!$Z$6,IF(F13="Scenario2PBT8",'Medium retrofit'!$AA$6,IF(F13="Scenario3PBT8",'Medium retrofit'!$AB$6,"")))&amp;IF(F13="Scenario1PBT9",'Medium retrofit'!$AC$6,IF(F13="Scenario2PBT9",'Medium retrofit'!$AD$6,IF(F13="Scenario3PBT9",'Medium retrofit'!$AE$6,"")))&amp;IF(F13="Scenario1PBT10",'Medium retrofit'!$AF$6,IF(F13="Scenario2PBT10",'Medium retrofit'!$AG$6,IF(F13="Scenario3PBT10",'Medium retrofit'!$AH$6,"")))&amp;IF(F13="Scenario1PBT11",'Medium retrofit'!$AI$6,IF(F13="Scenario2PBT11",'Medium retrofit'!$AJ$6,IF(F13="Scenario3PBT11",'Medium retrofit'!$AK$6,"")))&amp;IF(F13="Scenario1PBT12",'Medium retrofit'!$AL$6,IF(F13="Scenario2PBT12",'Medium retrofit'!$AM$6,IF(F13="Scenario3PBT12",'Medium retrofit'!$AN$6,"")))&amp;IF(F13="Scenario1PBT13",'Medium retrofit'!$AO$6,IF(F13="Scenario2PBT13",'Medium retrofit'!$AP$6,IF(F13="Scenario3PBT13",'Medium retrofit'!$AQ$6,"")))&amp;IF(F13="Scenario1PBT14",'Medium retrofit'!$AR$6,IF(F13="Scenario2PBT14",'Medium retrofit'!$AS$6,IF(F13="Scenario3PBT14",'Medium retrofit'!$AT$6,"")))&amp;IF(F13="Scenario1PBT15",'Medium retrofit'!$AU$6,IF(F13="Scenario2PBT15",'Medium retrofit'!$AV$6,IF(F13="Scenario3PBT15",'Medium retrofit'!$AW$6,"")))</f>
        <v/>
      </c>
      <c r="H13" s="123">
        <f t="shared" si="13"/>
        <v>0</v>
      </c>
      <c r="I13" s="239" t="str">
        <f>IF(F13="Scenario1PBT1",'Medium retrofit'!$E$16,IF(F13="Scenario2PBT1",'Medium retrofit'!$F$16,IF(F13="Scenario3PBT1",'Medium retrofit'!$G$16,"")))&amp;IF(F13="Scenario1PBT2",'Medium retrofit'!$H$16,IF(F13="Scenario2PBT2",'Medium retrofit'!$I$16,IF(F13="Scenario3PBT2",'Medium retrofit'!$J$16,"")))&amp;IF(F13="Scenario1PBT3",'Medium retrofit'!$K$16,IF(F13="Scenario2PBT3",'Medium retrofit'!$L$16,IF(F13="Scenario3PBT3",'Medium retrofit'!$M$16,"")))&amp;IF(F13="Scenario1PBT4",'Medium retrofit'!$N$16,IF(F13="Scenario2PBT4",'Medium retrofit'!$O$16,IF(F13="Scenario3PBT4",'Medium retrofit'!$P$16,"")))&amp;IF(F13="Scenario1PBT5",'Medium retrofit'!$Q$16,IF(F13="Scenario2PBT5",'Medium retrofit'!$R$16,IF(F13="Scenario3PBT5",'Medium retrofit'!$S$16,"")))&amp;IF(F13="Scenario1PBT6",'Medium retrofit'!$T$16,IF(F13="Scenario2PBT6",'Medium retrofit'!$U$16,IF(F13="Scenario3PBT6",'Medium retrofit'!$V$16,"")))&amp;IF(F13="Scenario1PBT7",'Medium retrofit'!$W$16,IF(F13="Scenario2PBT7",'Medium retrofit'!$X$16,IF(F13="Scenario3PBT7",'Medium retrofit'!$Y$16,"")))&amp;IF(F13="Scenario1PBT8",'Medium retrofit'!$Z$16,IF(F13="Scenario2PBT8",'Medium retrofit'!$AA$16,IF(F13="Scenario3PBT8",'Medium retrofit'!$AB$16,"")))&amp;IF(F13="Scenario1PBT9",'Medium retrofit'!$AC$16,IF(F13="Scenario2PBT9",'Medium retrofit'!$AD$16,IF(F13="Scenario3PBT9",'Medium retrofit'!$AE$16,"")))&amp;IF(F13="Scenario1PBT10",'Medium retrofit'!$AF$16,IF(F13="Scenario2PBT10",'Medium retrofit'!$AG$16,IF(F13="Scenario3PBT10",'Medium retrofit'!$AH$16,"")))&amp;IF(F13="Scenario1PBT11",'Medium retrofit'!$AI$16,IF(F13="Scenario2PBT11",'Medium retrofit'!$AJ$16,IF(F13="Scenario3PBT11",'Medium retrofit'!$AK$16,"")))&amp;IF(F13="Scenario1PBT12",'Medium retrofit'!$AL$16,IF(F13="Scenario2PBT12",'Medium retrofit'!$AM$16,IF(F13="Scenario3PBT12",'Medium retrofit'!$AN$16,"")))&amp;IF(F13="Scenario1PBT13",'Medium retrofit'!$AO$16,IF(F13="Scenario2PBT13",'Medium retrofit'!$AP$16,IF(F13="Scenario3PBT13",'Medium retrofit'!$AQ$16,"")))&amp;IF(F13="Scenario1PBT14",'Medium retrofit'!$AR$16,IF(F13="Scenario2PBT14",'Medium retrofit'!$AS$16,IF(F13="Scenario3PBT14",'Medium retrofit'!$AT$16,"")))&amp;IF(F13="Scenario1PBT15",'Medium retrofit'!$AU$16,IF(F13="Scenario2PBT15",'Medium retrofit'!$AV$16,IF(F13="Scenario3PBT15",'Medium retrofit'!$AW$16,"")))</f>
        <v/>
      </c>
      <c r="J13" s="123">
        <f t="shared" si="14"/>
        <v>0</v>
      </c>
      <c r="K13" s="123" t="str">
        <f>IF(F13="Scenario1PBT1",'Medium retrofit'!$E$18,IF(F13="Scenario2PBT1",'Medium retrofit'!$F$18,IF(F13="Scenario3PBT1",'Medium retrofit'!$G$18,"")))&amp;IF(F13="Scenario1PBT2",'Medium retrofit'!$H$18,IF(F13="Scenario2PBT2",'Medium retrofit'!$I$18,IF(F13="Scenario3PBT2",'Medium retrofit'!$J$18,"")))&amp;IF(F13="Scenario1PBT3",'Medium retrofit'!$K$18,IF(F13="Scenario2PBT3",'Medium retrofit'!$L$18,IF(F13="Scenario3PBT3",'Medium retrofit'!$M$18,"")))&amp;IF(F13="Scenario1PBT4",'Medium retrofit'!$N$18,IF(F13="Scenario2PBT4",'Medium retrofit'!$O$18,IF(F13="Scenario3PBT4",'Medium retrofit'!$P$18,"")))&amp;IF(F13="Scenario1PBT5",'Medium retrofit'!$Q$18,IF(F13="Scenario2PBT5",'Medium retrofit'!$R$18,IF(F13="Scenario3PBT5",'Medium retrofit'!$S$18,"")))&amp;IF(F13="Scenario1PBT6",'Medium retrofit'!$T$18,IF(F13="Scenario2PBT6",'Medium retrofit'!$U$18,IF(F13="Scenario3PBT6",'Medium retrofit'!$V$18,"")))&amp;IF(F13="Scenario1PBT7",'Medium retrofit'!$W$18,IF(F13="Scenario2PBT7",'Medium retrofit'!$X$18,IF(F13="Scenario3PBT7",'Medium retrofit'!$Y$18,"")))&amp;IF(F13="Scenario1PBT8",'Medium retrofit'!$Z$18,IF(F13="Scenario2PBT8",'Medium retrofit'!$AA$18,IF(F13="Scenario3PBT8",'Medium retrofit'!$AB$18,"")))&amp;IF(F13="Scenario1PBT9",'Medium retrofit'!$AC$18,IF(F13="Scenario2PBT9",'Medium retrofit'!$AD$18,IF(F13="Scenario3PBT9",'Medium retrofit'!$AE$18,"")))&amp;IF(F13="Scenario1PBT10",'Medium retrofit'!$AF$18,IF(F13="Scenario2PBT10",'Medium retrofit'!$AG$18,IF(F13="Scenario3PBT10",'Medium retrofit'!$AH$18,"")))&amp;IF(F13="Scenario1PBT11",'Medium retrofit'!$AI$18,IF(F13="Scenario2PBT11",'Medium retrofit'!$AJ$18,IF(F13="Scenario3PBT11",'Medium retrofit'!$AK$18,"")))&amp;IF(F13="Scenario1PBT12",'Medium retrofit'!$AL$18,IF(F13="Scenario2PBT12",'Medium retrofit'!$AM$18,IF(F13="Scenario3PBT12",'Medium retrofit'!$AN$18,"")))&amp;IF(F13="Scenario1PBT13",'Medium retrofit'!$AO$18,IF(F13="Scenario2PBT13",'Medium retrofit'!$AP$18,IF(F13="Scenario3PBT13",'Medium retrofit'!$AQ$18,"")))&amp;IF(F13="Scenario1PBT14",'Medium retrofit'!$AR$18,IF(F13="Scenario2PBT14",'Medium retrofit'!$AS$18,IF(F13="Scenario3PBT14",'Medium retrofit'!$AT$18,"")))&amp;IF(F13="Scenario1PBT15",'Medium retrofit'!$AU$18,IF(F13="Scenario2PBT15",'Medium retrofit'!$AV$18,IF(F13="Scenario3PBT15",'Medium retrofit'!$AW$18,"")))</f>
        <v/>
      </c>
      <c r="L13" s="123">
        <f t="shared" si="15"/>
        <v>0</v>
      </c>
      <c r="M13" s="123" t="str">
        <f>IF(F13="Scenario1PBT1",'Medium retrofit'!$E$20,IF(F13="Scenario2PBT1",'Medium retrofit'!$F$20,IF(F13="Scenario3PBT1",'Medium retrofit'!$G$20,"")))&amp;IF(F13="Scenario1PBT2",'Medium retrofit'!$H$20,IF(F13="Scenario2PBT2",'Medium retrofit'!$I$20,IF(F13="Scenario3PBT2",'Medium retrofit'!$J$20,"")))&amp;IF(F13="Scenario1PBT3",'Medium retrofit'!$K$20,IF(F13="Scenario2PBT3",'Medium retrofit'!$L$20,IF(F13="Scenario3PBT3",'Medium retrofit'!$M$20,"")))&amp;IF(F13="Scenario1PBT4",'Medium retrofit'!$N$20,IF(F13="Scenario2PBT4",'Medium retrofit'!$O$20,IF(F13="Scenario3PBT4",'Medium retrofit'!$P$20,"")))&amp;IF(F13="Scenario1PBT5",'Medium retrofit'!$Q$20,IF(F13="Scenario2PBT5",'Medium retrofit'!$R$20,IF(F13="Scenario3PBT5",'Medium retrofit'!$S$20,"")))&amp;IF(F13="Scenario1PBT6",'Medium retrofit'!$T$20,IF(F13="Scenario2PBT6",'Medium retrofit'!$U$20,IF(F13="Scenario3PBT6",'Medium retrofit'!$V$20,"")))&amp;IF(F13="Scenario1PBT7",'Medium retrofit'!$W$20,IF(F13="Scenario2PBT7",'Medium retrofit'!$X$20,IF(F13="Scenario3PBT7",'Medium retrofit'!$Y$20,"")))&amp;IF(F13="Scenario1PBT8",'Medium retrofit'!$Z$20,IF(F13="Scenario2PBT8",'Medium retrofit'!$AA$20,IF(F13="Scenario3PBT8",'Medium retrofit'!$AB$20,"")))&amp;IF(F13="Scenario1PBT9",'Medium retrofit'!$AC$20,IF(F13="Scenario2PBT9",'Medium retrofit'!$AD$20,IF(F13="Scenario3PBT9",'Medium retrofit'!$AE$20,"")))&amp;IF(F13="Scenario1PBT10",'Medium retrofit'!$AF$20,IF(F13="Scenario2PBT10",'Medium retrofit'!$AG$20,IF(F13="Scenario3PBT10",'Medium retrofit'!$AH$20,"")))&amp;IF(F13="Scenario1PBT11",'Medium retrofit'!$AI$20,IF(F13="Scenario2PBT11",'Medium retrofit'!$AJ$20,IF(F13="Scenario3PBT11",'Medium retrofit'!$AK$20,"")))&amp;IF(F13="Scenario1PBT12",'Medium retrofit'!$AL$20,IF(F13="Scenario2PBT12",'Medium retrofit'!$AM$20,IF(F13="Scenario3PBT12",'Medium retrofit'!$AN$20,"")))&amp;IF(F13="Scenario1PBT13",'Medium retrofit'!$AO$20,IF(F13="Scenario2PBT13",'Medium retrofit'!$AP$20,IF(F13="Scenario3PBT13",'Medium retrofit'!$AQ$20,"")))&amp;IF(F13="Scenario1PBT14",'Medium retrofit'!$AR$20,IF(F13="Scenario2PBT14",'Medium retrofit'!$AS$20,IF(F13="Scenario3PBT14",'Medium retrofit'!$AT$20,"")))&amp;IF(F13="Scenario1PBT15",'Medium retrofit'!$AU$20,IF(F13="Scenario2PBT15",'Medium retrofit'!$AV$20,IF(F13="Scenario3PBT15",'Medium retrofit'!$AW$20,"")))</f>
        <v/>
      </c>
      <c r="N13" s="124">
        <f t="shared" si="16"/>
        <v>0</v>
      </c>
      <c r="O13" s="245" t="str">
        <f>IF(F13="Scenario1PBT1",'Medium retrofit'!$E$23,IF(F13="Scenario2PBT1",'Medium retrofit'!$F$23,IF(F13="Scenario3PBT1",'Medium retrofit'!$G$23,"")))&amp;IF(F13="Scenario1PBT2",'Medium retrofit'!$H$23,IF(F13="Scenario2PBT2",'Medium retrofit'!$I$23,IF(F13="Scenario3PBT2",'Medium retrofit'!$J$23,"")))&amp;IF(F13="Scenario1PBT3",'Medium retrofit'!$K$23,IF(F13="Scenario2PBT3",'Medium retrofit'!$L$23,IF(F13="Scenario3PBT3",'Medium retrofit'!$M$23,"")))&amp;IF(F13="Scenario1PBT4",'Medium retrofit'!$N$23,IF(F13="Scenario2PBT4",'Medium retrofit'!$O$23,IF(F13="Scenario3PBT4",'Medium retrofit'!$P$23,"")))&amp;IF(F13="Scenario1PBT5",'Medium retrofit'!$Q$23,IF(F13="Scenario2PBT5",'Medium retrofit'!$R$23,IF(F13="Scenario3PBT5",'Medium retrofit'!$S$23,"")))&amp;IF(F13="Scenario1PBT6",'Medium retrofit'!$T$23,IF(F13="Scenario2PBT6",'Medium retrofit'!$U$23,IF(F13="Scenario3PBT6",'Medium retrofit'!$V$23,"")))&amp;IF(F13="Scenario1PBT7",'Medium retrofit'!$W$23,IF(F13="Scenario2PBT7",'Medium retrofit'!$X$23,IF(F13="Scenario3PBT7",'Medium retrofit'!$Y$23,"")))&amp;IF(F13="Scenario1PBT8",'Medium retrofit'!$Z$23,IF(F13="Scenario2PBT8",'Medium retrofit'!$AA$23,IF(F13="Scenario3PBT8",'Medium retrofit'!$AB$23,"")))&amp;IF(F13="Scenario1PBT9",'Medium retrofit'!$AC$23,IF(F13="Scenario2PBT9",'Medium retrofit'!$AD$23,IF(F13="Scenario3PBT9",'Medium retrofit'!$AE$23,"")))&amp;IF(F13="Scenario1PBT10",'Medium retrofit'!$AF$23,IF(F13="Scenario2PBT10",'Medium retrofit'!$AG$23,IF(F13="Scenario3PBT10",'Medium retrofit'!$AH$23,"")))&amp;IF(F13="Scenario1PBT11",'Medium retrofit'!$AI$23,IF(F13="Scenario2PBT11",'Medium retrofit'!$AJ$23,IF(F13="Scenario3PBT11",'Medium retrofit'!$AK$23,"")))&amp;IF(F13="Scenario1PBT12",'Medium retrofit'!$AL$23,IF(F13="Scenario2PBT12",'Medium retrofit'!$AM$23,IF(F13="Scenario3PBT12",'Medium retrofit'!$AN$23,"")))&amp;IF(F13="Scenario1PBT13",'Medium retrofit'!$AO$23,IF(F13="Scenario2PBT13",'Medium retrofit'!$AP$23,IF(F13="Scenario3PBT13",'Medium retrofit'!$AQ$23,"")))&amp;IF(F13="Scenario1PBT14",'Medium retrofit'!$AR$23,IF(F13="Scenario2PBT14",'Medium retrofit'!$AS$23,IF(F13="Scenario3PBT14",'Medium retrofit'!$AT$23,"")))&amp;IF(F13="Scenario1PBT15",'Medium retrofit'!$AU$23,IF(F13="Scenario2PBT15",'Medium retrofit'!$AV$23,IF(F13="Scenario3PBT15",'Medium retrofit'!$AW$23,"")))</f>
        <v/>
      </c>
      <c r="P13" s="123">
        <f t="shared" si="17"/>
        <v>0</v>
      </c>
      <c r="Q13" s="123" t="str">
        <f>IF(F13="Scenario1PBT1",'Medium retrofit'!$E$25,IF(F13="Scenario2PBT1",'Medium retrofit'!$F$25,IF(F13="Scenario3PBT1",'Medium retrofit'!$G$25,"")))&amp;IF(F13="Scenario1PBT2",'Medium retrofit'!$H$25,IF(F13="Scenario2PBT2",'Medium retrofit'!$I$25,IF(F13="Scenario3PBT2",'Medium retrofit'!$J$25,"")))&amp;IF(F13="Scenario1PBT3",'Medium retrofit'!$K$25,IF(F13="Scenario2PBT3",'Medium retrofit'!$L$25,IF(F13="Scenario3PBT3",'Medium retrofit'!$M$25,"")))&amp;IF(F13="Scenario1PBT4",'Medium retrofit'!$N$25,IF(F13="Scenario2PBT4",'Medium retrofit'!$O$25,IF(F13="Scenario3PBT4",'Medium retrofit'!$P$25,"")))&amp;IF(F13="Scenario1PBT5",'Medium retrofit'!$Q$25,IF(F13="Scenario2PBT5",'Medium retrofit'!$R$25,IF(F13="Scenario3PBT5",'Medium retrofit'!$S$25,"")))&amp;IF(F13="Scenario1PBT6",'Medium retrofit'!$T$25,IF(F13="Scenario2PBT6",'Medium retrofit'!$U$25,IF(F13="Scenario3PBT6",'Medium retrofit'!$V$25,"")))&amp;IF(F13="Scenario1PBT7",'Medium retrofit'!$W$25,IF(F13="Scenario2PBT7",'Medium retrofit'!$X$25,IF(F13="Scenario3PBT7",'Medium retrofit'!$Y$25,"")))&amp;IF(F13="Scenario1PBT8",'Medium retrofit'!$Z$25,IF(F13="Scenario2PBT8",'Medium retrofit'!$AA$25,IF(F13="Scenario3PBT8",'Medium retrofit'!$AB$25,"")))&amp;IF(F13="Scenario1PBT9",'Medium retrofit'!$AC$25,IF(F13="Scenario2PBT9",'Medium retrofit'!$AD$25,IF(F13="Scenario3PBT9",'Medium retrofit'!$AE$25,"")))&amp;IF(F13="Scenario1PBT10",'Medium retrofit'!$AF$25,IF(F13="Scenario2PBT10",'Medium retrofit'!$AG$25,IF(F13="Scenario3PBT10",'Medium retrofit'!$AH$25,"")))&amp;IF(F13="Scenario1PBT11",'Medium retrofit'!$AI$25,IF(F13="Scenario2PBT11",'Medium retrofit'!$AJ$25,IF(F13="Scenario3PBT11",'Medium retrofit'!$AK$25,"")))&amp;IF(F13="Scenario1PBT12",'Medium retrofit'!$AL$25,IF(F13="Scenario2PBT12",'Medium retrofit'!$AM$25,IF(F13="Scenario3PBT12",'Medium retrofit'!$AN$25,"")))&amp;IF(F13="Scenario1PBT13",'Medium retrofit'!$AO$25,IF(F13="Scenario2PBT13",'Medium retrofit'!$AP$25,IF(F13="Scenario3PBT13",'Medium retrofit'!$AQ$25,"")))&amp;IF(F13="Scenario1PBT14",'Medium retrofit'!$AR$25,IF(F13="Scenario2PBT14",'Medium retrofit'!$AS$25,IF(F13="Scenario3PBT14",'Medium retrofit'!$AT$25,"")))&amp;IF(F13="Scenario1PBT15",'Medium retrofit'!$AU$25,IF(F13="Scenario2PBT15",'Medium retrofit'!$AV$25,IF(F13="Scenario3PBT15",'Medium retrofit'!$AW$25,"")))</f>
        <v/>
      </c>
      <c r="R13" s="123">
        <f t="shared" si="18"/>
        <v>0</v>
      </c>
      <c r="S13" s="123" t="str">
        <f>IF(F13="Scenario1PBT1",'Medium retrofit'!$E$27,IF(F13="Scenario2PBT1",'Medium retrofit'!$F$27,IF(F13="Scenario3PBT1",'Medium retrofit'!$G$27,"")))&amp;IF(F13="Scenario1PBT2",'Medium retrofit'!$H$27,IF(F13="Scenario2PBT2",'Medium retrofit'!$I$27,IF(F13="Scenario3PBT2",'Medium retrofit'!$J$27,"")))&amp;IF(F13="Scenario1PBT3",'Medium retrofit'!$K$27,IF(F13="Scenario2PBT3",'Medium retrofit'!$L$27,IF(F13="Scenario3PBT3",'Medium retrofit'!$M$27,"")))&amp;IF(F13="Scenario1PBT4",'Medium retrofit'!$N$27,IF(F13="Scenario2PBT4",'Medium retrofit'!$O$27,IF(F13="Scenario3PBT4",'Medium retrofit'!$P$27,"")))&amp;IF(F13="Scenario1PBT5",'Medium retrofit'!$Q$27,IF(F13="Scenario2PBT5",'Medium retrofit'!$R$27,IF(F13="Scenario3PBT5",'Medium retrofit'!$S$27,"")))&amp;IF(F13="Scenario1PBT6",'Medium retrofit'!$T$27,IF(F13="Scenario2PBT6",'Medium retrofit'!$U$27,IF(F13="Scenario3PBT6",'Medium retrofit'!$V$27,"")))&amp;IF(F13="Scenario1PBT7",'Medium retrofit'!$W$27,IF(F13="Scenario2PBT7",'Medium retrofit'!$X$27,IF(F13="Scenario3PBT7",'Medium retrofit'!$Y$27,"")))&amp;IF(F13="Scenario1PBT8",'Medium retrofit'!$Z$27,IF(F13="Scenario2PBT8",'Medium retrofit'!$AA$27,IF(F13="Scenario3PBT8",'Medium retrofit'!$AB$27,"")))&amp;IF(F13="Scenario1PBT9",'Medium retrofit'!$AC$27,IF(F13="Scenario2PBT9",'Medium retrofit'!$AD$27,IF(F13="Scenario3PBT9",'Medium retrofit'!$AE$27,"")))&amp;IF(F13="Scenario1PBT10",'Medium retrofit'!$AF$27,IF(F13="Scenario2PBT10",'Medium retrofit'!$AG$27,IF(F13="Scenario3PBT10",'Medium retrofit'!$AH$27,"")))&amp;IF(F13="Scenario1PBT11",'Medium retrofit'!$AI$27,IF(F13="Scenario2PBT11",'Medium retrofit'!$AJ$27,IF(F13="Scenario3PBT11",'Medium retrofit'!$AK$27,"")))&amp;IF(F13="Scenario1PBT12",'Medium retrofit'!$AL$27,IF(F13="Scenario2PBT12",'Medium retrofit'!$AM$27,IF(F13="Scenario3PBT12",'Medium retrofit'!$AN$27,"")))&amp;IF(F13="Scenario1PBT13",'Medium retrofit'!$AO$27,IF(F13="Scenario2PBT13",'Medium retrofit'!$AP$27,IF(F13="Scenario3PBT13",'Medium retrofit'!$AQ$27,"")))&amp;IF(F13="Scenario1PBT14",'Medium retrofit'!$AR$27,IF(F13="Scenario2PBT14",'Medium retrofit'!$AS$27,IF(F13="Scenario3PBT14",'Medium retrofit'!$AT$27,"")))&amp;IF(F13="Scenario1PBT15",'Medium retrofit'!$AU$27,IF(F13="Scenario2PBT15",'Medium retrofit'!$AV$27,IF(F13="Scenario3PBT15",'Medium retrofit'!$AW$27,"")))</f>
        <v/>
      </c>
      <c r="T13" s="246">
        <f t="shared" si="19"/>
        <v>0</v>
      </c>
      <c r="U13" s="245" t="str">
        <f>IF(F13="Scenario1PBT1",'Medium retrofit'!$E$38,IF(F13="Scenario2PBT1",'Medium retrofit'!$F$38,IF(F13="Scenario3PBT1",'Medium retrofit'!$G$38,"")))&amp;IF(F13="Scenario1PBT2",'Medium retrofit'!$H$38,IF(F13="Scenario2PBT2",'Medium retrofit'!$I$38,IF(F13="Scenario3PBT2",'Medium retrofit'!$J$38,"")))&amp;IF(F13="Scenario1PBT3",'Medium retrofit'!$K$38,IF(F13="Scenario2PBT3",'Medium retrofit'!$L$38,IF(F13="Scenario3PBT3",'Medium retrofit'!$M$38,"")))&amp;IF(F13="Scenario1PBT4",'Medium retrofit'!$N$38,IF(F13="Scenario2PBT4",'Medium retrofit'!$O$38,IF(F13="Scenario3PBT4",'Medium retrofit'!$P$38,"")))&amp;IF(F13="Scenario1PBT5",'Medium retrofit'!$Q$38,IF(F13="Scenario2PBT5",'Medium retrofit'!$R$38,IF(F13="Scenario3PBT5",'Medium retrofit'!$S$38,"")))&amp;IF(F13="Scenario1PBT6",'Medium retrofit'!$T$38,IF(F13="Scenario2PBT6",'Medium retrofit'!$U$38,IF(F13="Scenario3PBT6",'Medium retrofit'!$V$38,"")))&amp;IF(F13="Scenario1PBT7",'Medium retrofit'!$W$38,IF(F13="Scenario2PBT7",'Medium retrofit'!$X$38,IF(F13="Scenario3PBT7",'Medium retrofit'!$Y$38,"")))&amp;IF(F13="Scenario1PBT8",'Medium retrofit'!$Z$38,IF(F13="Scenario2PBT8",'Medium retrofit'!$AA$38,IF(F13="Scenario3PBT8",'Medium retrofit'!$AB$38,"")))&amp;IF(F13="Scenario1PBT9",'Medium retrofit'!$AC$38,IF(F13="Scenario2PBT9",'Medium retrofit'!$AD$38,IF(F13="Scenario3PBT9",'Medium retrofit'!$AE$38,"")))&amp;IF(F13="Scenario1PBT10",'Medium retrofit'!$AF$38,IF(F13="Scenario2PBT10",'Medium retrofit'!$AG$38,IF(F13="Scenario3PBT10",'Medium retrofit'!$AH$38,"")))&amp;IF(F13="Scenario1PBT11",'Medium retrofit'!$AI$38,IF(F13="Scenario2PBT11",'Medium retrofit'!$AJ$38,IF(F13="Scenario3PBT11",'Medium retrofit'!$AK$38,"")))&amp;IF(F13="Scenario1PBT12",'Medium retrofit'!$AL$38,IF(F13="Scenario2PBT12",'Medium retrofit'!$AM$38,IF(F13="Scenario3PBT12",'Medium retrofit'!$AN$38,"")))&amp;IF(F13="Scenario1PBT13",'Medium retrofit'!$AO$38,IF(F13="Scenario2PBT13",'Medium retrofit'!$AP$38,IF(F13="Scenario3PBT13",'Medium retrofit'!$AQ$38,"")))&amp;IF(F13="Scenario1PBT14",'Medium retrofit'!$AR$38,IF(F13="Scenario2PBT14",'Medium retrofit'!$AS$38,IF(F13="Scenario3PBT14",'Medium retrofit'!$AT$38,"")))&amp;IF(F13="Scenario1PBT15",'Medium retrofit'!$AU$38,IF(F13="Scenario2PBT15",'Medium retrofit'!$AV$38,IF(F13="Scenario3PBT15",'Medium retrofit'!$AW$38,"")))</f>
        <v/>
      </c>
      <c r="V13" s="123">
        <f t="shared" si="20"/>
        <v>0</v>
      </c>
      <c r="W13" s="123" t="str">
        <f>IF(F13="Scenario1PBT1",'Medium retrofit'!$E$40,IF(F13="Scenario2PBT1",'Medium retrofit'!$F$40,IF(F13="Scenario3PBT1",'Medium retrofit'!$G$40,"")))&amp;IF(F13="Scenario1PBT2",'Medium retrofit'!$H$40,IF(F13="Scenario2PBT2",'Medium retrofit'!$I$40,IF(F13="Scenario3PBT2",'Medium retrofit'!$J$40,"")))&amp;IF(F13="Scenario1PBT3",'Medium retrofit'!$K$40,IF(F13="Scenario2PBT3",'Medium retrofit'!$L$40,IF(F13="Scenario3PBT3",'Medium retrofit'!$M$40,"")))&amp;IF(F13="Scenario1PBT4",'Medium retrofit'!$N$40,IF(F13="Scenario2PBT4",'Medium retrofit'!$O$40,IF(F13="Scenario3PBT4",'Medium retrofit'!$P$40,"")))&amp;IF(F13="Scenario1PBT5",'Medium retrofit'!$Q$40,IF(F13="Scenario2PBT5",'Medium retrofit'!$R$40,IF(F13="Scenario3PBT5",'Medium retrofit'!$S$40,"")))&amp;IF(F13="Scenario1PBT6",'Medium retrofit'!$T$40,IF(F13="Scenario2PBT6",'Medium retrofit'!$U$40,IF(F13="Scenario3PBT6",'Medium retrofit'!$V$40,"")))&amp;IF(F13="Scenario1PBT7",'Medium retrofit'!$W$40,IF(F13="Scenario2PBT7",'Medium retrofit'!$X$40,IF(F13="Scenario3PBT7",'Medium retrofit'!$Y$40,"")))&amp;IF(F13="Scenario1PBT8",'Medium retrofit'!$Z$40,IF(F13="Scenario2PBT8",'Medium retrofit'!$AA$40,IF(F13="Scenario3PBT8",'Medium retrofit'!$AB$40,"")))&amp;IF(F13="Scenario1PBT9",'Medium retrofit'!$AC$40,IF(F13="Scenario2PBT9",'Medium retrofit'!$AD$40,IF(F13="Scenario3PBT9",'Medium retrofit'!$AE$40,"")))&amp;IF(F13="Scenario1PBT10",'Medium retrofit'!$AF$40,IF(F13="Scenario2PBT10",'Medium retrofit'!$AG$40,IF(F13="Scenario3PBT10",'Medium retrofit'!$AH$40,"")))&amp;IF(F13="Scenario1PBT11",'Medium retrofit'!$AI$40,IF(F13="Scenario2PBT11",'Medium retrofit'!$AJ$40,IF(F13="Scenario3PBT11",'Medium retrofit'!$AK$40,"")))&amp;IF(F13="Scenario1PBT12",'Medium retrofit'!$AL$40,IF(F13="Scenario2PBT12",'Medium retrofit'!$AM$40,IF(F13="Scenario3PBT12",'Medium retrofit'!$AN$40,"")))&amp;IF(F13="Scenario1PBT13",'Medium retrofit'!$AO$40,IF(F13="Scenario2PBT13",'Medium retrofit'!$AP$40,IF(F13="Scenario3PBT13",'Medium retrofit'!$AQ$40,"")))&amp;IF(F13="Scenario1PBT14",'Medium retrofit'!$AR$40,IF(F13="Scenario2PBT14",'Medium retrofit'!$AS$40,IF(F13="Scenario3PBT14",'Medium retrofit'!$AT$40,"")))&amp;IF(F13="Scenario1PBT15",'Medium retrofit'!$AU$40,IF(F13="Scenario2PBT15",'Medium retrofit'!$AV$40,IF(F13="Scenario3PBT15",'Medium retrofit'!$AW$40,"")))</f>
        <v/>
      </c>
      <c r="X13" s="123">
        <f t="shared" si="21"/>
        <v>0</v>
      </c>
      <c r="Y13" s="123" t="str">
        <f>IF(F13="Scenario1PBT1",'Medium retrofit'!$E$42,IF(F13="Scenario2PBT1",'Medium retrofit'!$F$42,IF(F13="Scenario3PBT1",'Medium retrofit'!$G$42,"")))&amp;IF(F13="Scenario1PBT2",'Medium retrofit'!$H$42,IF(F13="Scenario2PBT2",'Medium retrofit'!$I$42,IF(F13="Scenario3PBT2",'Medium retrofit'!$J$42,"")))&amp;IF(F13="Scenario1PBT3",'Medium retrofit'!$K$42,IF(F13="Scenario2PBT3",'Medium retrofit'!$L$42,IF(F13="Scenario3PBT3",'Medium retrofit'!$M$42,"")))&amp;IF(F13="Scenario1PBT4",'Medium retrofit'!$N$42,IF(F13="Scenario2PBT4",'Medium retrofit'!$O$42,IF(F13="Scenario3PBT4",'Medium retrofit'!$P$42,"")))&amp;IF(F13="Scenario1PBT5",'Medium retrofit'!$Q$42,IF(F13="Scenario2PBT5",'Medium retrofit'!$R$42,IF(F13="Scenario3PBT5",'Medium retrofit'!$S$42,"")))&amp;IF(F13="Scenario1PBT6",'Medium retrofit'!$T$42,IF(F13="Scenario2PBT6",'Medium retrofit'!$U$42,IF(F13="Scenario3PBT6",'Medium retrofit'!$V$42,"")))&amp;IF(F13="Scenario1PBT7",'Medium retrofit'!$W$42,IF(F13="Scenario2PBT7",'Medium retrofit'!$X$42,IF(F13="Scenario3PBT7",'Medium retrofit'!$Y$42,"")))&amp;IF(F13="Scenario1PBT8",'Medium retrofit'!$Z$42,IF(F13="Scenario2PBT8",'Medium retrofit'!$AA$42,IF(F13="Scenario3PBT8",'Medium retrofit'!$AB$42,"")))&amp;IF(F13="Scenario1PBT9",'Medium retrofit'!$AC$42,IF(F13="Scenario2PBT9",'Medium retrofit'!$AD$42,IF(F13="Scenario3PBT9",'Medium retrofit'!$AE$42,"")))&amp;IF(F13="Scenario1PBT10",'Medium retrofit'!$AF$42,IF(F13="Scenario2PBT10",'Medium retrofit'!$AG$42,IF(F13="Scenario3PBT10",'Medium retrofit'!$AH$42,"")))&amp;IF(F13="Scenario1PBT11",'Medium retrofit'!$AI$42,IF(F13="Scenario2PBT11",'Medium retrofit'!$AJ$42,IF(F13="Scenario3PBT11",'Medium retrofit'!$AK$42,"")))&amp;IF(F13="Scenario1PBT12",'Medium retrofit'!$AL$42,IF(F13="Scenario2PBT12",'Medium retrofit'!$AM$42,IF(F13="Scenario3PBT12",'Medium retrofit'!$AN$42,"")))&amp;IF(F13="Scenario1PBT13",'Medium retrofit'!$AO$42,IF(F13="Scenario2PBT13",'Medium retrofit'!$AP$42,IF(F13="Scenario3PBT13",'Medium retrofit'!$AQ$42,"")))&amp;IF(F13="Scenario1PBT14",'Medium retrofit'!$AR$42,IF(F13="Scenario2PBT14",'Medium retrofit'!$AS$42,IF(F13="Scenario3PBT14",'Medium retrofit'!$AT$42,"")))&amp;IF(F13="Scenario1PBT15",'Medium retrofit'!$AU$42,IF(F13="Scenario2PBT15",'Medium retrofit'!$AV$42,IF(F13="Scenario3PBT15",'Medium retrofit'!$AW$42,"")))</f>
        <v/>
      </c>
      <c r="Z13" s="123">
        <f t="shared" si="22"/>
        <v>0</v>
      </c>
      <c r="AA13" s="239" t="str">
        <f>IF(F13="Scenario1PBT1",'Medium retrofit'!$E$101,IF(F13="Scenario2PBT1",'Medium retrofit'!$F$101,IF(F13="Scenario3PBT1",'Medium retrofit'!$G$101,"")))&amp;IF(F13="Scenario1PBT2",'Medium retrofit'!$H$101,IF(F13="Scenario2PBT2",'Medium retrofit'!$I$101,IF(F13="Scenario3PBT2",'Medium retrofit'!$J$101,"")))&amp;IF(F13="Scenario1PBT3",'Medium retrofit'!$K$101,IF(F13="Scenario2PBT3",'Medium retrofit'!$L$101,IF(F13="Scenario3PBT3",'Medium retrofit'!$M$101,"")))&amp;IF(F13="Scenario1PBT4",'Medium retrofit'!$N$101,IF(F13="Scenario2PBT4",'Medium retrofit'!$O$101,IF(F13="Scenario3PBT4",'Medium retrofit'!$P$101,"")))&amp;IF(F13="Scenario1PBT5",'Medium retrofit'!$Q$101,IF(F13="Scenario2PBT5",'Medium retrofit'!$R$101,IF(F13="Scenario3PBT5",'Medium retrofit'!$S$101,"")))&amp;IF(F13="Scenario1PBT6",'Medium retrofit'!$T$101,IF(F13="Scenario2PBT6",'Medium retrofit'!$U$101,IF(F13="Scenario3PBT6",'Medium retrofit'!$V$101,"")))&amp;IF(F13="Scenario1PBT7",'Medium retrofit'!$W$101,IF(F13="Scenario2PBT7",'Medium retrofit'!$X$101,IF(F13="Scenario3PBT7",'Medium retrofit'!$Y$101,"")))&amp;IF(F13="Scenario1PBT8",'Medium retrofit'!$Z$101,IF(F13="Scenario2PBT8",'Medium retrofit'!$AA$101,IF(F13="Scenario3PBT8",'Medium retrofit'!$AB$101,"")))&amp;IF(F13="Scenario1PBT9",'Medium retrofit'!$AC$101,IF(F13="Scenario2PBT9",'Medium retrofit'!$AD$101,IF(F13="Scenario3PBT9",'Medium retrofit'!$AE$101,"")))&amp;IF(F13="Scenario1PBT10",'Medium retrofit'!$AF$101,IF(F13="Scenario2PBT10",'Medium retrofit'!$AG$101,IF(F13="Scenario3PBT10",'Medium retrofit'!$AH$101,"")))&amp;IF(F13="Scenario1PBT11",'Medium retrofit'!$AI$101,IF(F13="Scenario2PBT11",'Medium retrofit'!$AJ$101,IF(F13="Scenario3PBT11",'Medium retrofit'!$AK$101,"")))&amp;IF(F13="Scenario1PBT12",'Medium retrofit'!$AL$101,IF(F13="Scenario2PBT12",'Medium retrofit'!$AM$101,IF(F13="Scenario3PBT12",'Medium retrofit'!$AN$101,"")))&amp;IF(F13="Scenario1PBT13",'Medium retrofit'!$AO$101,IF(F13="Scenario2PBT13",'Medium retrofit'!$AP$101,IF(F13="Scenario3PBT13",'Medium retrofit'!$AQ$101,"")))&amp;IF(F13="Scenario1PBT14",'Medium retrofit'!$AR$101,IF(F13="Scenario2PBT14",'Medium retrofit'!$AS$101,IF(F13="Scenario3PBT14",'Medium retrofit'!$AT$101,"")))&amp;IF(F13="Scenario1PBT15",'Medium retrofit'!$AU$101,IF(F13="Scenario2PBT15",'Medium retrofit'!$AV$101,IF(F13="Scenario3PBT15",'Medium retrofit'!$AW$101,"")))</f>
        <v/>
      </c>
      <c r="AB13" s="242">
        <f t="shared" si="23"/>
        <v>0</v>
      </c>
      <c r="AC13" s="364" t="str">
        <f t="shared" si="24"/>
        <v/>
      </c>
      <c r="AD13" s="353">
        <f>IF(AC13="",IFERROR('Projection_Base-case'!G14-G13,0),0)</f>
        <v>0</v>
      </c>
      <c r="AE13" s="350">
        <f t="shared" si="0"/>
        <v>0</v>
      </c>
      <c r="AF13" s="361">
        <f>IFERROR(100*AD13/'Projection_Base-case'!G14,0)</f>
        <v>0</v>
      </c>
      <c r="AG13" s="352">
        <f>IF(AC13="",IFERROR('Projection_Base-case'!I14-I13,0),0)</f>
        <v>0</v>
      </c>
      <c r="AH13" s="353">
        <f t="shared" si="1"/>
        <v>0</v>
      </c>
      <c r="AI13" s="361">
        <f>IFERROR(100*AG13/'Projection_Base-case'!I14,0)</f>
        <v>0</v>
      </c>
      <c r="AJ13" s="352">
        <f>IF(AC13="",IFERROR('Projection_Base-case'!K14-K13,0),0)</f>
        <v>0</v>
      </c>
      <c r="AK13" s="353">
        <f t="shared" si="2"/>
        <v>0</v>
      </c>
      <c r="AL13" s="361">
        <f>IFERROR(100*AJ13/'Projection_Base-case'!K14,0)</f>
        <v>0</v>
      </c>
      <c r="AM13" s="352">
        <f>-IF(AC13="",IFERROR('Projection_Base-case'!M14-M13,0),0)</f>
        <v>0</v>
      </c>
      <c r="AN13" s="353">
        <f t="shared" si="3"/>
        <v>0</v>
      </c>
      <c r="AO13" s="354">
        <f>IFERROR(IF('Projection_Base-case'!N14&gt;0,100*AN13/'Projection_Base-case'!N14,100*AN13/N13),0)</f>
        <v>0</v>
      </c>
      <c r="AP13" s="355">
        <f>IF(AC13="",IFERROR('Projection_Base-case'!O14-O13,0),0)</f>
        <v>0</v>
      </c>
      <c r="AQ13" s="356">
        <f t="shared" si="4"/>
        <v>0</v>
      </c>
      <c r="AR13" s="356">
        <f>IFERROR(100*AP13/'Projection_Base-case'!O14,0)</f>
        <v>0</v>
      </c>
      <c r="AS13" s="355">
        <f>IF(AC13="",IFERROR('Projection_Base-case'!Q14-Q13,0),0)</f>
        <v>0</v>
      </c>
      <c r="AT13" s="356">
        <f t="shared" si="5"/>
        <v>0</v>
      </c>
      <c r="AU13" s="356">
        <f>IFERROR(100*AS13/'Projection_Base-case'!Q14,0)</f>
        <v>0</v>
      </c>
      <c r="AV13" s="355">
        <f>IF(AC13="",IFERROR('Projection_Base-case'!S14-S13,0),0)</f>
        <v>0</v>
      </c>
      <c r="AW13" s="356">
        <f t="shared" si="6"/>
        <v>0</v>
      </c>
      <c r="AX13" s="357">
        <f>IFERROR(100*AV13/'Projection_Base-case'!S14,0)</f>
        <v>0</v>
      </c>
      <c r="AY13" s="358">
        <f>IF(AC13="",IFERROR('Projection_Base-case'!U14-U13,0),0)</f>
        <v>0</v>
      </c>
      <c r="AZ13" s="359">
        <f t="shared" si="7"/>
        <v>0</v>
      </c>
      <c r="BA13" s="359">
        <f>IFERROR(100*AY13/'Projection_Base-case'!U14,0)</f>
        <v>0</v>
      </c>
      <c r="BB13" s="358">
        <f>IF(AC13="",IFERROR('Projection_Base-case'!W14-W13,0),0)</f>
        <v>0</v>
      </c>
      <c r="BC13" s="359">
        <f t="shared" si="8"/>
        <v>0</v>
      </c>
      <c r="BD13" s="359">
        <f>IFERROR(100*BB13/'Projection_Base-case'!W14,0)</f>
        <v>0</v>
      </c>
      <c r="BE13" s="358">
        <f>IF(AC13="",IFERROR('Projection_Base-case'!Y14-Y13,0),0)</f>
        <v>0</v>
      </c>
      <c r="BF13" s="359">
        <f t="shared" si="9"/>
        <v>0</v>
      </c>
      <c r="BG13" s="359">
        <f>IFERROR(100*BE13/'Projection_Base-case'!Y14,0)</f>
        <v>0</v>
      </c>
      <c r="BH13" s="359">
        <f t="shared" si="10"/>
        <v>0</v>
      </c>
      <c r="BI13" s="360">
        <f t="shared" si="11"/>
        <v>0</v>
      </c>
    </row>
    <row r="14" spans="1:61">
      <c r="A14" s="205">
        <v>10</v>
      </c>
      <c r="B14" s="347">
        <f>IF('Projection_Base-case'!B15&lt;&gt;"",'Projection_Base-case'!B15,0)</f>
        <v>0</v>
      </c>
      <c r="C14" s="347">
        <f>IF('Projection_Base-case'!C15&lt;&gt;"",'Projection_Base-case'!C15,0)</f>
        <v>0</v>
      </c>
      <c r="D14" s="365">
        <f>IF('Projection_Base-case'!D15&lt;&gt;"",'Projection_Base-case'!D15,0)</f>
        <v>0</v>
      </c>
      <c r="E14" s="376"/>
      <c r="F14" s="367" t="str">
        <f t="shared" si="12"/>
        <v>0</v>
      </c>
      <c r="G14" s="241" t="str">
        <f>IF(F14="Scenario1PBT1",'Medium retrofit'!$E$6,IF(F14="Scenario2PBT1",'Medium retrofit'!$F$6,IF(F14="Scenario3PBT1",'Medium retrofit'!$G$6,"")))&amp;IF(F14="Scenario1PBT2",'Medium retrofit'!$H$6,IF(F14="Scenario2PBT2",'Medium retrofit'!$I$6,IF(F14="Scenario3PBT2",'Medium retrofit'!$J$6,"")))&amp;IF(F14="Scenario1PBT3",'Medium retrofit'!$K$6,IF(F14="Scenario2PBT3",'Medium retrofit'!$L$6,IF(F14="Scenario3PBT3",'Medium retrofit'!$M$6,"")))&amp;IF(F14="Scenario1PBT4",'Medium retrofit'!$N$6,IF(F14="Scenario2PBT4",'Medium retrofit'!$O$6,IF(F14="Scenario3PBT4",'Medium retrofit'!$P$6,"")))&amp;IF(F14="Scenario1PBT5",'Medium retrofit'!$Q$6,IF(F14="Scenario2PBT5",'Medium retrofit'!$R$6,IF(F14="Scenario3PBT5",'Medium retrofit'!$S$6,"")))&amp;IF(F14="Scenario1PBT6",'Medium retrofit'!$T$6,IF(F14="Scenario2PBT6",'Medium retrofit'!$U$6,IF(F14="Scenario3PBT6",'Medium retrofit'!$V$6,"")))&amp;IF(F14="Scenario1PBT7",'Medium retrofit'!$W$6,IF(F14="Scenario2PBT7",'Medium retrofit'!$X$6,IF(F14="Scenario3PBT7",'Medium retrofit'!$Y$6,"")))&amp;IF(F14="Scenario1PBT8",'Medium retrofit'!$Z$6,IF(F14="Scenario2PBT8",'Medium retrofit'!$AA$6,IF(F14="Scenario3PBT8",'Medium retrofit'!$AB$6,"")))&amp;IF(F14="Scenario1PBT9",'Medium retrofit'!$AC$6,IF(F14="Scenario2PBT9",'Medium retrofit'!$AD$6,IF(F14="Scenario3PBT9",'Medium retrofit'!$AE$6,"")))&amp;IF(F14="Scenario1PBT10",'Medium retrofit'!$AF$6,IF(F14="Scenario2PBT10",'Medium retrofit'!$AG$6,IF(F14="Scenario3PBT10",'Medium retrofit'!$AH$6,"")))&amp;IF(F14="Scenario1PBT11",'Medium retrofit'!$AI$6,IF(F14="Scenario2PBT11",'Medium retrofit'!$AJ$6,IF(F14="Scenario3PBT11",'Medium retrofit'!$AK$6,"")))&amp;IF(F14="Scenario1PBT12",'Medium retrofit'!$AL$6,IF(F14="Scenario2PBT12",'Medium retrofit'!$AM$6,IF(F14="Scenario3PBT12",'Medium retrofit'!$AN$6,"")))&amp;IF(F14="Scenario1PBT13",'Medium retrofit'!$AO$6,IF(F14="Scenario2PBT13",'Medium retrofit'!$AP$6,IF(F14="Scenario3PBT13",'Medium retrofit'!$AQ$6,"")))&amp;IF(F14="Scenario1PBT14",'Medium retrofit'!$AR$6,IF(F14="Scenario2PBT14",'Medium retrofit'!$AS$6,IF(F14="Scenario3PBT14",'Medium retrofit'!$AT$6,"")))&amp;IF(F14="Scenario1PBT15",'Medium retrofit'!$AU$6,IF(F14="Scenario2PBT15",'Medium retrofit'!$AV$6,IF(F14="Scenario3PBT15",'Medium retrofit'!$AW$6,"")))</f>
        <v/>
      </c>
      <c r="H14" s="123">
        <f t="shared" si="13"/>
        <v>0</v>
      </c>
      <c r="I14" s="239" t="str">
        <f>IF(F14="Scenario1PBT1",'Medium retrofit'!$E$16,IF(F14="Scenario2PBT1",'Medium retrofit'!$F$16,IF(F14="Scenario3PBT1",'Medium retrofit'!$G$16,"")))&amp;IF(F14="Scenario1PBT2",'Medium retrofit'!$H$16,IF(F14="Scenario2PBT2",'Medium retrofit'!$I$16,IF(F14="Scenario3PBT2",'Medium retrofit'!$J$16,"")))&amp;IF(F14="Scenario1PBT3",'Medium retrofit'!$K$16,IF(F14="Scenario2PBT3",'Medium retrofit'!$L$16,IF(F14="Scenario3PBT3",'Medium retrofit'!$M$16,"")))&amp;IF(F14="Scenario1PBT4",'Medium retrofit'!$N$16,IF(F14="Scenario2PBT4",'Medium retrofit'!$O$16,IF(F14="Scenario3PBT4",'Medium retrofit'!$P$16,"")))&amp;IF(F14="Scenario1PBT5",'Medium retrofit'!$Q$16,IF(F14="Scenario2PBT5",'Medium retrofit'!$R$16,IF(F14="Scenario3PBT5",'Medium retrofit'!$S$16,"")))&amp;IF(F14="Scenario1PBT6",'Medium retrofit'!$T$16,IF(F14="Scenario2PBT6",'Medium retrofit'!$U$16,IF(F14="Scenario3PBT6",'Medium retrofit'!$V$16,"")))&amp;IF(F14="Scenario1PBT7",'Medium retrofit'!$W$16,IF(F14="Scenario2PBT7",'Medium retrofit'!$X$16,IF(F14="Scenario3PBT7",'Medium retrofit'!$Y$16,"")))&amp;IF(F14="Scenario1PBT8",'Medium retrofit'!$Z$16,IF(F14="Scenario2PBT8",'Medium retrofit'!$AA$16,IF(F14="Scenario3PBT8",'Medium retrofit'!$AB$16,"")))&amp;IF(F14="Scenario1PBT9",'Medium retrofit'!$AC$16,IF(F14="Scenario2PBT9",'Medium retrofit'!$AD$16,IF(F14="Scenario3PBT9",'Medium retrofit'!$AE$16,"")))&amp;IF(F14="Scenario1PBT10",'Medium retrofit'!$AF$16,IF(F14="Scenario2PBT10",'Medium retrofit'!$AG$16,IF(F14="Scenario3PBT10",'Medium retrofit'!$AH$16,"")))&amp;IF(F14="Scenario1PBT11",'Medium retrofit'!$AI$16,IF(F14="Scenario2PBT11",'Medium retrofit'!$AJ$16,IF(F14="Scenario3PBT11",'Medium retrofit'!$AK$16,"")))&amp;IF(F14="Scenario1PBT12",'Medium retrofit'!$AL$16,IF(F14="Scenario2PBT12",'Medium retrofit'!$AM$16,IF(F14="Scenario3PBT12",'Medium retrofit'!$AN$16,"")))&amp;IF(F14="Scenario1PBT13",'Medium retrofit'!$AO$16,IF(F14="Scenario2PBT13",'Medium retrofit'!$AP$16,IF(F14="Scenario3PBT13",'Medium retrofit'!$AQ$16,"")))&amp;IF(F14="Scenario1PBT14",'Medium retrofit'!$AR$16,IF(F14="Scenario2PBT14",'Medium retrofit'!$AS$16,IF(F14="Scenario3PBT14",'Medium retrofit'!$AT$16,"")))&amp;IF(F14="Scenario1PBT15",'Medium retrofit'!$AU$16,IF(F14="Scenario2PBT15",'Medium retrofit'!$AV$16,IF(F14="Scenario3PBT15",'Medium retrofit'!$AW$16,"")))</f>
        <v/>
      </c>
      <c r="J14" s="123">
        <f t="shared" si="14"/>
        <v>0</v>
      </c>
      <c r="K14" s="123" t="str">
        <f>IF(F14="Scenario1PBT1",'Medium retrofit'!$E$18,IF(F14="Scenario2PBT1",'Medium retrofit'!$F$18,IF(F14="Scenario3PBT1",'Medium retrofit'!$G$18,"")))&amp;IF(F14="Scenario1PBT2",'Medium retrofit'!$H$18,IF(F14="Scenario2PBT2",'Medium retrofit'!$I$18,IF(F14="Scenario3PBT2",'Medium retrofit'!$J$18,"")))&amp;IF(F14="Scenario1PBT3",'Medium retrofit'!$K$18,IF(F14="Scenario2PBT3",'Medium retrofit'!$L$18,IF(F14="Scenario3PBT3",'Medium retrofit'!$M$18,"")))&amp;IF(F14="Scenario1PBT4",'Medium retrofit'!$N$18,IF(F14="Scenario2PBT4",'Medium retrofit'!$O$18,IF(F14="Scenario3PBT4",'Medium retrofit'!$P$18,"")))&amp;IF(F14="Scenario1PBT5",'Medium retrofit'!$Q$18,IF(F14="Scenario2PBT5",'Medium retrofit'!$R$18,IF(F14="Scenario3PBT5",'Medium retrofit'!$S$18,"")))&amp;IF(F14="Scenario1PBT6",'Medium retrofit'!$T$18,IF(F14="Scenario2PBT6",'Medium retrofit'!$U$18,IF(F14="Scenario3PBT6",'Medium retrofit'!$V$18,"")))&amp;IF(F14="Scenario1PBT7",'Medium retrofit'!$W$18,IF(F14="Scenario2PBT7",'Medium retrofit'!$X$18,IF(F14="Scenario3PBT7",'Medium retrofit'!$Y$18,"")))&amp;IF(F14="Scenario1PBT8",'Medium retrofit'!$Z$18,IF(F14="Scenario2PBT8",'Medium retrofit'!$AA$18,IF(F14="Scenario3PBT8",'Medium retrofit'!$AB$18,"")))&amp;IF(F14="Scenario1PBT9",'Medium retrofit'!$AC$18,IF(F14="Scenario2PBT9",'Medium retrofit'!$AD$18,IF(F14="Scenario3PBT9",'Medium retrofit'!$AE$18,"")))&amp;IF(F14="Scenario1PBT10",'Medium retrofit'!$AF$18,IF(F14="Scenario2PBT10",'Medium retrofit'!$AG$18,IF(F14="Scenario3PBT10",'Medium retrofit'!$AH$18,"")))&amp;IF(F14="Scenario1PBT11",'Medium retrofit'!$AI$18,IF(F14="Scenario2PBT11",'Medium retrofit'!$AJ$18,IF(F14="Scenario3PBT11",'Medium retrofit'!$AK$18,"")))&amp;IF(F14="Scenario1PBT12",'Medium retrofit'!$AL$18,IF(F14="Scenario2PBT12",'Medium retrofit'!$AM$18,IF(F14="Scenario3PBT12",'Medium retrofit'!$AN$18,"")))&amp;IF(F14="Scenario1PBT13",'Medium retrofit'!$AO$18,IF(F14="Scenario2PBT13",'Medium retrofit'!$AP$18,IF(F14="Scenario3PBT13",'Medium retrofit'!$AQ$18,"")))&amp;IF(F14="Scenario1PBT14",'Medium retrofit'!$AR$18,IF(F14="Scenario2PBT14",'Medium retrofit'!$AS$18,IF(F14="Scenario3PBT14",'Medium retrofit'!$AT$18,"")))&amp;IF(F14="Scenario1PBT15",'Medium retrofit'!$AU$18,IF(F14="Scenario2PBT15",'Medium retrofit'!$AV$18,IF(F14="Scenario3PBT15",'Medium retrofit'!$AW$18,"")))</f>
        <v/>
      </c>
      <c r="L14" s="123">
        <f t="shared" si="15"/>
        <v>0</v>
      </c>
      <c r="M14" s="123" t="str">
        <f>IF(F14="Scenario1PBT1",'Medium retrofit'!$E$20,IF(F14="Scenario2PBT1",'Medium retrofit'!$F$20,IF(F14="Scenario3PBT1",'Medium retrofit'!$G$20,"")))&amp;IF(F14="Scenario1PBT2",'Medium retrofit'!$H$20,IF(F14="Scenario2PBT2",'Medium retrofit'!$I$20,IF(F14="Scenario3PBT2",'Medium retrofit'!$J$20,"")))&amp;IF(F14="Scenario1PBT3",'Medium retrofit'!$K$20,IF(F14="Scenario2PBT3",'Medium retrofit'!$L$20,IF(F14="Scenario3PBT3",'Medium retrofit'!$M$20,"")))&amp;IF(F14="Scenario1PBT4",'Medium retrofit'!$N$20,IF(F14="Scenario2PBT4",'Medium retrofit'!$O$20,IF(F14="Scenario3PBT4",'Medium retrofit'!$P$20,"")))&amp;IF(F14="Scenario1PBT5",'Medium retrofit'!$Q$20,IF(F14="Scenario2PBT5",'Medium retrofit'!$R$20,IF(F14="Scenario3PBT5",'Medium retrofit'!$S$20,"")))&amp;IF(F14="Scenario1PBT6",'Medium retrofit'!$T$20,IF(F14="Scenario2PBT6",'Medium retrofit'!$U$20,IF(F14="Scenario3PBT6",'Medium retrofit'!$V$20,"")))&amp;IF(F14="Scenario1PBT7",'Medium retrofit'!$W$20,IF(F14="Scenario2PBT7",'Medium retrofit'!$X$20,IF(F14="Scenario3PBT7",'Medium retrofit'!$Y$20,"")))&amp;IF(F14="Scenario1PBT8",'Medium retrofit'!$Z$20,IF(F14="Scenario2PBT8",'Medium retrofit'!$AA$20,IF(F14="Scenario3PBT8",'Medium retrofit'!$AB$20,"")))&amp;IF(F14="Scenario1PBT9",'Medium retrofit'!$AC$20,IF(F14="Scenario2PBT9",'Medium retrofit'!$AD$20,IF(F14="Scenario3PBT9",'Medium retrofit'!$AE$20,"")))&amp;IF(F14="Scenario1PBT10",'Medium retrofit'!$AF$20,IF(F14="Scenario2PBT10",'Medium retrofit'!$AG$20,IF(F14="Scenario3PBT10",'Medium retrofit'!$AH$20,"")))&amp;IF(F14="Scenario1PBT11",'Medium retrofit'!$AI$20,IF(F14="Scenario2PBT11",'Medium retrofit'!$AJ$20,IF(F14="Scenario3PBT11",'Medium retrofit'!$AK$20,"")))&amp;IF(F14="Scenario1PBT12",'Medium retrofit'!$AL$20,IF(F14="Scenario2PBT12",'Medium retrofit'!$AM$20,IF(F14="Scenario3PBT12",'Medium retrofit'!$AN$20,"")))&amp;IF(F14="Scenario1PBT13",'Medium retrofit'!$AO$20,IF(F14="Scenario2PBT13",'Medium retrofit'!$AP$20,IF(F14="Scenario3PBT13",'Medium retrofit'!$AQ$20,"")))&amp;IF(F14="Scenario1PBT14",'Medium retrofit'!$AR$20,IF(F14="Scenario2PBT14",'Medium retrofit'!$AS$20,IF(F14="Scenario3PBT14",'Medium retrofit'!$AT$20,"")))&amp;IF(F14="Scenario1PBT15",'Medium retrofit'!$AU$20,IF(F14="Scenario2PBT15",'Medium retrofit'!$AV$20,IF(F14="Scenario3PBT15",'Medium retrofit'!$AW$20,"")))</f>
        <v/>
      </c>
      <c r="N14" s="124">
        <f t="shared" si="16"/>
        <v>0</v>
      </c>
      <c r="O14" s="245" t="str">
        <f>IF(F14="Scenario1PBT1",'Medium retrofit'!$E$23,IF(F14="Scenario2PBT1",'Medium retrofit'!$F$23,IF(F14="Scenario3PBT1",'Medium retrofit'!$G$23,"")))&amp;IF(F14="Scenario1PBT2",'Medium retrofit'!$H$23,IF(F14="Scenario2PBT2",'Medium retrofit'!$I$23,IF(F14="Scenario3PBT2",'Medium retrofit'!$J$23,"")))&amp;IF(F14="Scenario1PBT3",'Medium retrofit'!$K$23,IF(F14="Scenario2PBT3",'Medium retrofit'!$L$23,IF(F14="Scenario3PBT3",'Medium retrofit'!$M$23,"")))&amp;IF(F14="Scenario1PBT4",'Medium retrofit'!$N$23,IF(F14="Scenario2PBT4",'Medium retrofit'!$O$23,IF(F14="Scenario3PBT4",'Medium retrofit'!$P$23,"")))&amp;IF(F14="Scenario1PBT5",'Medium retrofit'!$Q$23,IF(F14="Scenario2PBT5",'Medium retrofit'!$R$23,IF(F14="Scenario3PBT5",'Medium retrofit'!$S$23,"")))&amp;IF(F14="Scenario1PBT6",'Medium retrofit'!$T$23,IF(F14="Scenario2PBT6",'Medium retrofit'!$U$23,IF(F14="Scenario3PBT6",'Medium retrofit'!$V$23,"")))&amp;IF(F14="Scenario1PBT7",'Medium retrofit'!$W$23,IF(F14="Scenario2PBT7",'Medium retrofit'!$X$23,IF(F14="Scenario3PBT7",'Medium retrofit'!$Y$23,"")))&amp;IF(F14="Scenario1PBT8",'Medium retrofit'!$Z$23,IF(F14="Scenario2PBT8",'Medium retrofit'!$AA$23,IF(F14="Scenario3PBT8",'Medium retrofit'!$AB$23,"")))&amp;IF(F14="Scenario1PBT9",'Medium retrofit'!$AC$23,IF(F14="Scenario2PBT9",'Medium retrofit'!$AD$23,IF(F14="Scenario3PBT9",'Medium retrofit'!$AE$23,"")))&amp;IF(F14="Scenario1PBT10",'Medium retrofit'!$AF$23,IF(F14="Scenario2PBT10",'Medium retrofit'!$AG$23,IF(F14="Scenario3PBT10",'Medium retrofit'!$AH$23,"")))&amp;IF(F14="Scenario1PBT11",'Medium retrofit'!$AI$23,IF(F14="Scenario2PBT11",'Medium retrofit'!$AJ$23,IF(F14="Scenario3PBT11",'Medium retrofit'!$AK$23,"")))&amp;IF(F14="Scenario1PBT12",'Medium retrofit'!$AL$23,IF(F14="Scenario2PBT12",'Medium retrofit'!$AM$23,IF(F14="Scenario3PBT12",'Medium retrofit'!$AN$23,"")))&amp;IF(F14="Scenario1PBT13",'Medium retrofit'!$AO$23,IF(F14="Scenario2PBT13",'Medium retrofit'!$AP$23,IF(F14="Scenario3PBT13",'Medium retrofit'!$AQ$23,"")))&amp;IF(F14="Scenario1PBT14",'Medium retrofit'!$AR$23,IF(F14="Scenario2PBT14",'Medium retrofit'!$AS$23,IF(F14="Scenario3PBT14",'Medium retrofit'!$AT$23,"")))&amp;IF(F14="Scenario1PBT15",'Medium retrofit'!$AU$23,IF(F14="Scenario2PBT15",'Medium retrofit'!$AV$23,IF(F14="Scenario3PBT15",'Medium retrofit'!$AW$23,"")))</f>
        <v/>
      </c>
      <c r="P14" s="123">
        <f t="shared" si="17"/>
        <v>0</v>
      </c>
      <c r="Q14" s="123" t="str">
        <f>IF(F14="Scenario1PBT1",'Medium retrofit'!$E$25,IF(F14="Scenario2PBT1",'Medium retrofit'!$F$25,IF(F14="Scenario3PBT1",'Medium retrofit'!$G$25,"")))&amp;IF(F14="Scenario1PBT2",'Medium retrofit'!$H$25,IF(F14="Scenario2PBT2",'Medium retrofit'!$I$25,IF(F14="Scenario3PBT2",'Medium retrofit'!$J$25,"")))&amp;IF(F14="Scenario1PBT3",'Medium retrofit'!$K$25,IF(F14="Scenario2PBT3",'Medium retrofit'!$L$25,IF(F14="Scenario3PBT3",'Medium retrofit'!$M$25,"")))&amp;IF(F14="Scenario1PBT4",'Medium retrofit'!$N$25,IF(F14="Scenario2PBT4",'Medium retrofit'!$O$25,IF(F14="Scenario3PBT4",'Medium retrofit'!$P$25,"")))&amp;IF(F14="Scenario1PBT5",'Medium retrofit'!$Q$25,IF(F14="Scenario2PBT5",'Medium retrofit'!$R$25,IF(F14="Scenario3PBT5",'Medium retrofit'!$S$25,"")))&amp;IF(F14="Scenario1PBT6",'Medium retrofit'!$T$25,IF(F14="Scenario2PBT6",'Medium retrofit'!$U$25,IF(F14="Scenario3PBT6",'Medium retrofit'!$V$25,"")))&amp;IF(F14="Scenario1PBT7",'Medium retrofit'!$W$25,IF(F14="Scenario2PBT7",'Medium retrofit'!$X$25,IF(F14="Scenario3PBT7",'Medium retrofit'!$Y$25,"")))&amp;IF(F14="Scenario1PBT8",'Medium retrofit'!$Z$25,IF(F14="Scenario2PBT8",'Medium retrofit'!$AA$25,IF(F14="Scenario3PBT8",'Medium retrofit'!$AB$25,"")))&amp;IF(F14="Scenario1PBT9",'Medium retrofit'!$AC$25,IF(F14="Scenario2PBT9",'Medium retrofit'!$AD$25,IF(F14="Scenario3PBT9",'Medium retrofit'!$AE$25,"")))&amp;IF(F14="Scenario1PBT10",'Medium retrofit'!$AF$25,IF(F14="Scenario2PBT10",'Medium retrofit'!$AG$25,IF(F14="Scenario3PBT10",'Medium retrofit'!$AH$25,"")))&amp;IF(F14="Scenario1PBT11",'Medium retrofit'!$AI$25,IF(F14="Scenario2PBT11",'Medium retrofit'!$AJ$25,IF(F14="Scenario3PBT11",'Medium retrofit'!$AK$25,"")))&amp;IF(F14="Scenario1PBT12",'Medium retrofit'!$AL$25,IF(F14="Scenario2PBT12",'Medium retrofit'!$AM$25,IF(F14="Scenario3PBT12",'Medium retrofit'!$AN$25,"")))&amp;IF(F14="Scenario1PBT13",'Medium retrofit'!$AO$25,IF(F14="Scenario2PBT13",'Medium retrofit'!$AP$25,IF(F14="Scenario3PBT13",'Medium retrofit'!$AQ$25,"")))&amp;IF(F14="Scenario1PBT14",'Medium retrofit'!$AR$25,IF(F14="Scenario2PBT14",'Medium retrofit'!$AS$25,IF(F14="Scenario3PBT14",'Medium retrofit'!$AT$25,"")))&amp;IF(F14="Scenario1PBT15",'Medium retrofit'!$AU$25,IF(F14="Scenario2PBT15",'Medium retrofit'!$AV$25,IF(F14="Scenario3PBT15",'Medium retrofit'!$AW$25,"")))</f>
        <v/>
      </c>
      <c r="R14" s="123">
        <f t="shared" si="18"/>
        <v>0</v>
      </c>
      <c r="S14" s="123" t="str">
        <f>IF(F14="Scenario1PBT1",'Medium retrofit'!$E$27,IF(F14="Scenario2PBT1",'Medium retrofit'!$F$27,IF(F14="Scenario3PBT1",'Medium retrofit'!$G$27,"")))&amp;IF(F14="Scenario1PBT2",'Medium retrofit'!$H$27,IF(F14="Scenario2PBT2",'Medium retrofit'!$I$27,IF(F14="Scenario3PBT2",'Medium retrofit'!$J$27,"")))&amp;IF(F14="Scenario1PBT3",'Medium retrofit'!$K$27,IF(F14="Scenario2PBT3",'Medium retrofit'!$L$27,IF(F14="Scenario3PBT3",'Medium retrofit'!$M$27,"")))&amp;IF(F14="Scenario1PBT4",'Medium retrofit'!$N$27,IF(F14="Scenario2PBT4",'Medium retrofit'!$O$27,IF(F14="Scenario3PBT4",'Medium retrofit'!$P$27,"")))&amp;IF(F14="Scenario1PBT5",'Medium retrofit'!$Q$27,IF(F14="Scenario2PBT5",'Medium retrofit'!$R$27,IF(F14="Scenario3PBT5",'Medium retrofit'!$S$27,"")))&amp;IF(F14="Scenario1PBT6",'Medium retrofit'!$T$27,IF(F14="Scenario2PBT6",'Medium retrofit'!$U$27,IF(F14="Scenario3PBT6",'Medium retrofit'!$V$27,"")))&amp;IF(F14="Scenario1PBT7",'Medium retrofit'!$W$27,IF(F14="Scenario2PBT7",'Medium retrofit'!$X$27,IF(F14="Scenario3PBT7",'Medium retrofit'!$Y$27,"")))&amp;IF(F14="Scenario1PBT8",'Medium retrofit'!$Z$27,IF(F14="Scenario2PBT8",'Medium retrofit'!$AA$27,IF(F14="Scenario3PBT8",'Medium retrofit'!$AB$27,"")))&amp;IF(F14="Scenario1PBT9",'Medium retrofit'!$AC$27,IF(F14="Scenario2PBT9",'Medium retrofit'!$AD$27,IF(F14="Scenario3PBT9",'Medium retrofit'!$AE$27,"")))&amp;IF(F14="Scenario1PBT10",'Medium retrofit'!$AF$27,IF(F14="Scenario2PBT10",'Medium retrofit'!$AG$27,IF(F14="Scenario3PBT10",'Medium retrofit'!$AH$27,"")))&amp;IF(F14="Scenario1PBT11",'Medium retrofit'!$AI$27,IF(F14="Scenario2PBT11",'Medium retrofit'!$AJ$27,IF(F14="Scenario3PBT11",'Medium retrofit'!$AK$27,"")))&amp;IF(F14="Scenario1PBT12",'Medium retrofit'!$AL$27,IF(F14="Scenario2PBT12",'Medium retrofit'!$AM$27,IF(F14="Scenario3PBT12",'Medium retrofit'!$AN$27,"")))&amp;IF(F14="Scenario1PBT13",'Medium retrofit'!$AO$27,IF(F14="Scenario2PBT13",'Medium retrofit'!$AP$27,IF(F14="Scenario3PBT13",'Medium retrofit'!$AQ$27,"")))&amp;IF(F14="Scenario1PBT14",'Medium retrofit'!$AR$27,IF(F14="Scenario2PBT14",'Medium retrofit'!$AS$27,IF(F14="Scenario3PBT14",'Medium retrofit'!$AT$27,"")))&amp;IF(F14="Scenario1PBT15",'Medium retrofit'!$AU$27,IF(F14="Scenario2PBT15",'Medium retrofit'!$AV$27,IF(F14="Scenario3PBT15",'Medium retrofit'!$AW$27,"")))</f>
        <v/>
      </c>
      <c r="T14" s="246">
        <f t="shared" si="19"/>
        <v>0</v>
      </c>
      <c r="U14" s="245" t="str">
        <f>IF(F14="Scenario1PBT1",'Medium retrofit'!$E$38,IF(F14="Scenario2PBT1",'Medium retrofit'!$F$38,IF(F14="Scenario3PBT1",'Medium retrofit'!$G$38,"")))&amp;IF(F14="Scenario1PBT2",'Medium retrofit'!$H$38,IF(F14="Scenario2PBT2",'Medium retrofit'!$I$38,IF(F14="Scenario3PBT2",'Medium retrofit'!$J$38,"")))&amp;IF(F14="Scenario1PBT3",'Medium retrofit'!$K$38,IF(F14="Scenario2PBT3",'Medium retrofit'!$L$38,IF(F14="Scenario3PBT3",'Medium retrofit'!$M$38,"")))&amp;IF(F14="Scenario1PBT4",'Medium retrofit'!$N$38,IF(F14="Scenario2PBT4",'Medium retrofit'!$O$38,IF(F14="Scenario3PBT4",'Medium retrofit'!$P$38,"")))&amp;IF(F14="Scenario1PBT5",'Medium retrofit'!$Q$38,IF(F14="Scenario2PBT5",'Medium retrofit'!$R$38,IF(F14="Scenario3PBT5",'Medium retrofit'!$S$38,"")))&amp;IF(F14="Scenario1PBT6",'Medium retrofit'!$T$38,IF(F14="Scenario2PBT6",'Medium retrofit'!$U$38,IF(F14="Scenario3PBT6",'Medium retrofit'!$V$38,"")))&amp;IF(F14="Scenario1PBT7",'Medium retrofit'!$W$38,IF(F14="Scenario2PBT7",'Medium retrofit'!$X$38,IF(F14="Scenario3PBT7",'Medium retrofit'!$Y$38,"")))&amp;IF(F14="Scenario1PBT8",'Medium retrofit'!$Z$38,IF(F14="Scenario2PBT8",'Medium retrofit'!$AA$38,IF(F14="Scenario3PBT8",'Medium retrofit'!$AB$38,"")))&amp;IF(F14="Scenario1PBT9",'Medium retrofit'!$AC$38,IF(F14="Scenario2PBT9",'Medium retrofit'!$AD$38,IF(F14="Scenario3PBT9",'Medium retrofit'!$AE$38,"")))&amp;IF(F14="Scenario1PBT10",'Medium retrofit'!$AF$38,IF(F14="Scenario2PBT10",'Medium retrofit'!$AG$38,IF(F14="Scenario3PBT10",'Medium retrofit'!$AH$38,"")))&amp;IF(F14="Scenario1PBT11",'Medium retrofit'!$AI$38,IF(F14="Scenario2PBT11",'Medium retrofit'!$AJ$38,IF(F14="Scenario3PBT11",'Medium retrofit'!$AK$38,"")))&amp;IF(F14="Scenario1PBT12",'Medium retrofit'!$AL$38,IF(F14="Scenario2PBT12",'Medium retrofit'!$AM$38,IF(F14="Scenario3PBT12",'Medium retrofit'!$AN$38,"")))&amp;IF(F14="Scenario1PBT13",'Medium retrofit'!$AO$38,IF(F14="Scenario2PBT13",'Medium retrofit'!$AP$38,IF(F14="Scenario3PBT13",'Medium retrofit'!$AQ$38,"")))&amp;IF(F14="Scenario1PBT14",'Medium retrofit'!$AR$38,IF(F14="Scenario2PBT14",'Medium retrofit'!$AS$38,IF(F14="Scenario3PBT14",'Medium retrofit'!$AT$38,"")))&amp;IF(F14="Scenario1PBT15",'Medium retrofit'!$AU$38,IF(F14="Scenario2PBT15",'Medium retrofit'!$AV$38,IF(F14="Scenario3PBT15",'Medium retrofit'!$AW$38,"")))</f>
        <v/>
      </c>
      <c r="V14" s="123">
        <f t="shared" si="20"/>
        <v>0</v>
      </c>
      <c r="W14" s="123" t="str">
        <f>IF(F14="Scenario1PBT1",'Medium retrofit'!$E$40,IF(F14="Scenario2PBT1",'Medium retrofit'!$F$40,IF(F14="Scenario3PBT1",'Medium retrofit'!$G$40,"")))&amp;IF(F14="Scenario1PBT2",'Medium retrofit'!$H$40,IF(F14="Scenario2PBT2",'Medium retrofit'!$I$40,IF(F14="Scenario3PBT2",'Medium retrofit'!$J$40,"")))&amp;IF(F14="Scenario1PBT3",'Medium retrofit'!$K$40,IF(F14="Scenario2PBT3",'Medium retrofit'!$L$40,IF(F14="Scenario3PBT3",'Medium retrofit'!$M$40,"")))&amp;IF(F14="Scenario1PBT4",'Medium retrofit'!$N$40,IF(F14="Scenario2PBT4",'Medium retrofit'!$O$40,IF(F14="Scenario3PBT4",'Medium retrofit'!$P$40,"")))&amp;IF(F14="Scenario1PBT5",'Medium retrofit'!$Q$40,IF(F14="Scenario2PBT5",'Medium retrofit'!$R$40,IF(F14="Scenario3PBT5",'Medium retrofit'!$S$40,"")))&amp;IF(F14="Scenario1PBT6",'Medium retrofit'!$T$40,IF(F14="Scenario2PBT6",'Medium retrofit'!$U$40,IF(F14="Scenario3PBT6",'Medium retrofit'!$V$40,"")))&amp;IF(F14="Scenario1PBT7",'Medium retrofit'!$W$40,IF(F14="Scenario2PBT7",'Medium retrofit'!$X$40,IF(F14="Scenario3PBT7",'Medium retrofit'!$Y$40,"")))&amp;IF(F14="Scenario1PBT8",'Medium retrofit'!$Z$40,IF(F14="Scenario2PBT8",'Medium retrofit'!$AA$40,IF(F14="Scenario3PBT8",'Medium retrofit'!$AB$40,"")))&amp;IF(F14="Scenario1PBT9",'Medium retrofit'!$AC$40,IF(F14="Scenario2PBT9",'Medium retrofit'!$AD$40,IF(F14="Scenario3PBT9",'Medium retrofit'!$AE$40,"")))&amp;IF(F14="Scenario1PBT10",'Medium retrofit'!$AF$40,IF(F14="Scenario2PBT10",'Medium retrofit'!$AG$40,IF(F14="Scenario3PBT10",'Medium retrofit'!$AH$40,"")))&amp;IF(F14="Scenario1PBT11",'Medium retrofit'!$AI$40,IF(F14="Scenario2PBT11",'Medium retrofit'!$AJ$40,IF(F14="Scenario3PBT11",'Medium retrofit'!$AK$40,"")))&amp;IF(F14="Scenario1PBT12",'Medium retrofit'!$AL$40,IF(F14="Scenario2PBT12",'Medium retrofit'!$AM$40,IF(F14="Scenario3PBT12",'Medium retrofit'!$AN$40,"")))&amp;IF(F14="Scenario1PBT13",'Medium retrofit'!$AO$40,IF(F14="Scenario2PBT13",'Medium retrofit'!$AP$40,IF(F14="Scenario3PBT13",'Medium retrofit'!$AQ$40,"")))&amp;IF(F14="Scenario1PBT14",'Medium retrofit'!$AR$40,IF(F14="Scenario2PBT14",'Medium retrofit'!$AS$40,IF(F14="Scenario3PBT14",'Medium retrofit'!$AT$40,"")))&amp;IF(F14="Scenario1PBT15",'Medium retrofit'!$AU$40,IF(F14="Scenario2PBT15",'Medium retrofit'!$AV$40,IF(F14="Scenario3PBT15",'Medium retrofit'!$AW$40,"")))</f>
        <v/>
      </c>
      <c r="X14" s="123">
        <f t="shared" si="21"/>
        <v>0</v>
      </c>
      <c r="Y14" s="123" t="str">
        <f>IF(F14="Scenario1PBT1",'Medium retrofit'!$E$42,IF(F14="Scenario2PBT1",'Medium retrofit'!$F$42,IF(F14="Scenario3PBT1",'Medium retrofit'!$G$42,"")))&amp;IF(F14="Scenario1PBT2",'Medium retrofit'!$H$42,IF(F14="Scenario2PBT2",'Medium retrofit'!$I$42,IF(F14="Scenario3PBT2",'Medium retrofit'!$J$42,"")))&amp;IF(F14="Scenario1PBT3",'Medium retrofit'!$K$42,IF(F14="Scenario2PBT3",'Medium retrofit'!$L$42,IF(F14="Scenario3PBT3",'Medium retrofit'!$M$42,"")))&amp;IF(F14="Scenario1PBT4",'Medium retrofit'!$N$42,IF(F14="Scenario2PBT4",'Medium retrofit'!$O$42,IF(F14="Scenario3PBT4",'Medium retrofit'!$P$42,"")))&amp;IF(F14="Scenario1PBT5",'Medium retrofit'!$Q$42,IF(F14="Scenario2PBT5",'Medium retrofit'!$R$42,IF(F14="Scenario3PBT5",'Medium retrofit'!$S$42,"")))&amp;IF(F14="Scenario1PBT6",'Medium retrofit'!$T$42,IF(F14="Scenario2PBT6",'Medium retrofit'!$U$42,IF(F14="Scenario3PBT6",'Medium retrofit'!$V$42,"")))&amp;IF(F14="Scenario1PBT7",'Medium retrofit'!$W$42,IF(F14="Scenario2PBT7",'Medium retrofit'!$X$42,IF(F14="Scenario3PBT7",'Medium retrofit'!$Y$42,"")))&amp;IF(F14="Scenario1PBT8",'Medium retrofit'!$Z$42,IF(F14="Scenario2PBT8",'Medium retrofit'!$AA$42,IF(F14="Scenario3PBT8",'Medium retrofit'!$AB$42,"")))&amp;IF(F14="Scenario1PBT9",'Medium retrofit'!$AC$42,IF(F14="Scenario2PBT9",'Medium retrofit'!$AD$42,IF(F14="Scenario3PBT9",'Medium retrofit'!$AE$42,"")))&amp;IF(F14="Scenario1PBT10",'Medium retrofit'!$AF$42,IF(F14="Scenario2PBT10",'Medium retrofit'!$AG$42,IF(F14="Scenario3PBT10",'Medium retrofit'!$AH$42,"")))&amp;IF(F14="Scenario1PBT11",'Medium retrofit'!$AI$42,IF(F14="Scenario2PBT11",'Medium retrofit'!$AJ$42,IF(F14="Scenario3PBT11",'Medium retrofit'!$AK$42,"")))&amp;IF(F14="Scenario1PBT12",'Medium retrofit'!$AL$42,IF(F14="Scenario2PBT12",'Medium retrofit'!$AM$42,IF(F14="Scenario3PBT12",'Medium retrofit'!$AN$42,"")))&amp;IF(F14="Scenario1PBT13",'Medium retrofit'!$AO$42,IF(F14="Scenario2PBT13",'Medium retrofit'!$AP$42,IF(F14="Scenario3PBT13",'Medium retrofit'!$AQ$42,"")))&amp;IF(F14="Scenario1PBT14",'Medium retrofit'!$AR$42,IF(F14="Scenario2PBT14",'Medium retrofit'!$AS$42,IF(F14="Scenario3PBT14",'Medium retrofit'!$AT$42,"")))&amp;IF(F14="Scenario1PBT15",'Medium retrofit'!$AU$42,IF(F14="Scenario2PBT15",'Medium retrofit'!$AV$42,IF(F14="Scenario3PBT15",'Medium retrofit'!$AW$42,"")))</f>
        <v/>
      </c>
      <c r="Z14" s="123">
        <f t="shared" si="22"/>
        <v>0</v>
      </c>
      <c r="AA14" s="239" t="str">
        <f>IF(F14="Scenario1PBT1",'Medium retrofit'!$E$101,IF(F14="Scenario2PBT1",'Medium retrofit'!$F$101,IF(F14="Scenario3PBT1",'Medium retrofit'!$G$101,"")))&amp;IF(F14="Scenario1PBT2",'Medium retrofit'!$H$101,IF(F14="Scenario2PBT2",'Medium retrofit'!$I$101,IF(F14="Scenario3PBT2",'Medium retrofit'!$J$101,"")))&amp;IF(F14="Scenario1PBT3",'Medium retrofit'!$K$101,IF(F14="Scenario2PBT3",'Medium retrofit'!$L$101,IF(F14="Scenario3PBT3",'Medium retrofit'!$M$101,"")))&amp;IF(F14="Scenario1PBT4",'Medium retrofit'!$N$101,IF(F14="Scenario2PBT4",'Medium retrofit'!$O$101,IF(F14="Scenario3PBT4",'Medium retrofit'!$P$101,"")))&amp;IF(F14="Scenario1PBT5",'Medium retrofit'!$Q$101,IF(F14="Scenario2PBT5",'Medium retrofit'!$R$101,IF(F14="Scenario3PBT5",'Medium retrofit'!$S$101,"")))&amp;IF(F14="Scenario1PBT6",'Medium retrofit'!$T$101,IF(F14="Scenario2PBT6",'Medium retrofit'!$U$101,IF(F14="Scenario3PBT6",'Medium retrofit'!$V$101,"")))&amp;IF(F14="Scenario1PBT7",'Medium retrofit'!$W$101,IF(F14="Scenario2PBT7",'Medium retrofit'!$X$101,IF(F14="Scenario3PBT7",'Medium retrofit'!$Y$101,"")))&amp;IF(F14="Scenario1PBT8",'Medium retrofit'!$Z$101,IF(F14="Scenario2PBT8",'Medium retrofit'!$AA$101,IF(F14="Scenario3PBT8",'Medium retrofit'!$AB$101,"")))&amp;IF(F14="Scenario1PBT9",'Medium retrofit'!$AC$101,IF(F14="Scenario2PBT9",'Medium retrofit'!$AD$101,IF(F14="Scenario3PBT9",'Medium retrofit'!$AE$101,"")))&amp;IF(F14="Scenario1PBT10",'Medium retrofit'!$AF$101,IF(F14="Scenario2PBT10",'Medium retrofit'!$AG$101,IF(F14="Scenario3PBT10",'Medium retrofit'!$AH$101,"")))&amp;IF(F14="Scenario1PBT11",'Medium retrofit'!$AI$101,IF(F14="Scenario2PBT11",'Medium retrofit'!$AJ$101,IF(F14="Scenario3PBT11",'Medium retrofit'!$AK$101,"")))&amp;IF(F14="Scenario1PBT12",'Medium retrofit'!$AL$101,IF(F14="Scenario2PBT12",'Medium retrofit'!$AM$101,IF(F14="Scenario3PBT12",'Medium retrofit'!$AN$101,"")))&amp;IF(F14="Scenario1PBT13",'Medium retrofit'!$AO$101,IF(F14="Scenario2PBT13",'Medium retrofit'!$AP$101,IF(F14="Scenario3PBT13",'Medium retrofit'!$AQ$101,"")))&amp;IF(F14="Scenario1PBT14",'Medium retrofit'!$AR$101,IF(F14="Scenario2PBT14",'Medium retrofit'!$AS$101,IF(F14="Scenario3PBT14",'Medium retrofit'!$AT$101,"")))&amp;IF(F14="Scenario1PBT15",'Medium retrofit'!$AU$101,IF(F14="Scenario2PBT15",'Medium retrofit'!$AV$101,IF(F14="Scenario3PBT15",'Medium retrofit'!$AW$101,"")))</f>
        <v/>
      </c>
      <c r="AB14" s="242">
        <f t="shared" si="23"/>
        <v>0</v>
      </c>
      <c r="AC14" s="364" t="str">
        <f t="shared" si="24"/>
        <v/>
      </c>
      <c r="AD14" s="353">
        <f>IF(AC14="",IFERROR('Projection_Base-case'!G15-G14,0),0)</f>
        <v>0</v>
      </c>
      <c r="AE14" s="350">
        <f t="shared" si="0"/>
        <v>0</v>
      </c>
      <c r="AF14" s="361">
        <f>IFERROR(100*AD14/'Projection_Base-case'!G15,0)</f>
        <v>0</v>
      </c>
      <c r="AG14" s="352">
        <f>IF(AC14="",IFERROR('Projection_Base-case'!I15-I14,0),0)</f>
        <v>0</v>
      </c>
      <c r="AH14" s="353">
        <f t="shared" si="1"/>
        <v>0</v>
      </c>
      <c r="AI14" s="361">
        <f>IFERROR(100*AG14/'Projection_Base-case'!I15,0)</f>
        <v>0</v>
      </c>
      <c r="AJ14" s="352">
        <f>IF(AC14="",IFERROR('Projection_Base-case'!K15-K14,0),0)</f>
        <v>0</v>
      </c>
      <c r="AK14" s="353">
        <f t="shared" si="2"/>
        <v>0</v>
      </c>
      <c r="AL14" s="361">
        <f>IFERROR(100*AJ14/'Projection_Base-case'!K15,0)</f>
        <v>0</v>
      </c>
      <c r="AM14" s="352">
        <f>-IF(AC14="",IFERROR('Projection_Base-case'!M15-M14,0),0)</f>
        <v>0</v>
      </c>
      <c r="AN14" s="353">
        <f t="shared" si="3"/>
        <v>0</v>
      </c>
      <c r="AO14" s="354">
        <f>IFERROR(IF('Projection_Base-case'!N15&gt;0,100*AN14/'Projection_Base-case'!N15,100*AN14/N14),0)</f>
        <v>0</v>
      </c>
      <c r="AP14" s="355">
        <f>IF(AC14="",IFERROR('Projection_Base-case'!O15-O14,0),0)</f>
        <v>0</v>
      </c>
      <c r="AQ14" s="356">
        <f t="shared" si="4"/>
        <v>0</v>
      </c>
      <c r="AR14" s="356">
        <f>IFERROR(100*AP14/'Projection_Base-case'!O15,0)</f>
        <v>0</v>
      </c>
      <c r="AS14" s="355">
        <f>IF(AC14="",IFERROR('Projection_Base-case'!Q15-Q14,0),0)</f>
        <v>0</v>
      </c>
      <c r="AT14" s="356">
        <f t="shared" si="5"/>
        <v>0</v>
      </c>
      <c r="AU14" s="356">
        <f>IFERROR(100*AS14/'Projection_Base-case'!Q15,0)</f>
        <v>0</v>
      </c>
      <c r="AV14" s="355">
        <f>IF(AC14="",IFERROR('Projection_Base-case'!S15-S14,0),0)</f>
        <v>0</v>
      </c>
      <c r="AW14" s="356">
        <f t="shared" si="6"/>
        <v>0</v>
      </c>
      <c r="AX14" s="357">
        <f>IFERROR(100*AV14/'Projection_Base-case'!S15,0)</f>
        <v>0</v>
      </c>
      <c r="AY14" s="358">
        <f>IF(AC14="",IFERROR('Projection_Base-case'!U15-U14,0),0)</f>
        <v>0</v>
      </c>
      <c r="AZ14" s="359">
        <f t="shared" si="7"/>
        <v>0</v>
      </c>
      <c r="BA14" s="359">
        <f>IFERROR(100*AY14/'Projection_Base-case'!U15,0)</f>
        <v>0</v>
      </c>
      <c r="BB14" s="358">
        <f>IF(AC14="",IFERROR('Projection_Base-case'!W15-W14,0),0)</f>
        <v>0</v>
      </c>
      <c r="BC14" s="359">
        <f t="shared" si="8"/>
        <v>0</v>
      </c>
      <c r="BD14" s="359">
        <f>IFERROR(100*BB14/'Projection_Base-case'!W15,0)</f>
        <v>0</v>
      </c>
      <c r="BE14" s="358">
        <f>IF(AC14="",IFERROR('Projection_Base-case'!Y15-Y14,0),0)</f>
        <v>0</v>
      </c>
      <c r="BF14" s="359">
        <f t="shared" si="9"/>
        <v>0</v>
      </c>
      <c r="BG14" s="359">
        <f>IFERROR(100*BE14/'Projection_Base-case'!Y15,0)</f>
        <v>0</v>
      </c>
      <c r="BH14" s="359">
        <f t="shared" si="10"/>
        <v>0</v>
      </c>
      <c r="BI14" s="360">
        <f t="shared" si="11"/>
        <v>0</v>
      </c>
    </row>
    <row r="15" spans="1:61" ht="15" customHeight="1">
      <c r="A15" s="205">
        <v>11</v>
      </c>
      <c r="B15" s="347">
        <f>IF('Projection_Base-case'!B16&lt;&gt;"",'Projection_Base-case'!B16,0)</f>
        <v>0</v>
      </c>
      <c r="C15" s="347">
        <f>IF('Projection_Base-case'!C16&lt;&gt;"",'Projection_Base-case'!C16,0)</f>
        <v>0</v>
      </c>
      <c r="D15" s="365">
        <f>IF('Projection_Base-case'!D16&lt;&gt;"",'Projection_Base-case'!D16,0)</f>
        <v>0</v>
      </c>
      <c r="E15" s="376"/>
      <c r="F15" s="367" t="str">
        <f t="shared" si="12"/>
        <v>0</v>
      </c>
      <c r="G15" s="241" t="str">
        <f>IF(F15="Scenario1PBT1",'Medium retrofit'!$E$6,IF(F15="Scenario2PBT1",'Medium retrofit'!$F$6,IF(F15="Scenario3PBT1",'Medium retrofit'!$G$6,"")))&amp;IF(F15="Scenario1PBT2",'Medium retrofit'!$H$6,IF(F15="Scenario2PBT2",'Medium retrofit'!$I$6,IF(F15="Scenario3PBT2",'Medium retrofit'!$J$6,"")))&amp;IF(F15="Scenario1PBT3",'Medium retrofit'!$K$6,IF(F15="Scenario2PBT3",'Medium retrofit'!$L$6,IF(F15="Scenario3PBT3",'Medium retrofit'!$M$6,"")))&amp;IF(F15="Scenario1PBT4",'Medium retrofit'!$N$6,IF(F15="Scenario2PBT4",'Medium retrofit'!$O$6,IF(F15="Scenario3PBT4",'Medium retrofit'!$P$6,"")))&amp;IF(F15="Scenario1PBT5",'Medium retrofit'!$Q$6,IF(F15="Scenario2PBT5",'Medium retrofit'!$R$6,IF(F15="Scenario3PBT5",'Medium retrofit'!$S$6,"")))&amp;IF(F15="Scenario1PBT6",'Medium retrofit'!$T$6,IF(F15="Scenario2PBT6",'Medium retrofit'!$U$6,IF(F15="Scenario3PBT6",'Medium retrofit'!$V$6,"")))&amp;IF(F15="Scenario1PBT7",'Medium retrofit'!$W$6,IF(F15="Scenario2PBT7",'Medium retrofit'!$X$6,IF(F15="Scenario3PBT7",'Medium retrofit'!$Y$6,"")))&amp;IF(F15="Scenario1PBT8",'Medium retrofit'!$Z$6,IF(F15="Scenario2PBT8",'Medium retrofit'!$AA$6,IF(F15="Scenario3PBT8",'Medium retrofit'!$AB$6,"")))&amp;IF(F15="Scenario1PBT9",'Medium retrofit'!$AC$6,IF(F15="Scenario2PBT9",'Medium retrofit'!$AD$6,IF(F15="Scenario3PBT9",'Medium retrofit'!$AE$6,"")))&amp;IF(F15="Scenario1PBT10",'Medium retrofit'!$AF$6,IF(F15="Scenario2PBT10",'Medium retrofit'!$AG$6,IF(F15="Scenario3PBT10",'Medium retrofit'!$AH$6,"")))&amp;IF(F15="Scenario1PBT11",'Medium retrofit'!$AI$6,IF(F15="Scenario2PBT11",'Medium retrofit'!$AJ$6,IF(F15="Scenario3PBT11",'Medium retrofit'!$AK$6,"")))&amp;IF(F15="Scenario1PBT12",'Medium retrofit'!$AL$6,IF(F15="Scenario2PBT12",'Medium retrofit'!$AM$6,IF(F15="Scenario3PBT12",'Medium retrofit'!$AN$6,"")))&amp;IF(F15="Scenario1PBT13",'Medium retrofit'!$AO$6,IF(F15="Scenario2PBT13",'Medium retrofit'!$AP$6,IF(F15="Scenario3PBT13",'Medium retrofit'!$AQ$6,"")))&amp;IF(F15="Scenario1PBT14",'Medium retrofit'!$AR$6,IF(F15="Scenario2PBT14",'Medium retrofit'!$AS$6,IF(F15="Scenario3PBT14",'Medium retrofit'!$AT$6,"")))&amp;IF(F15="Scenario1PBT15",'Medium retrofit'!$AU$6,IF(F15="Scenario2PBT15",'Medium retrofit'!$AV$6,IF(F15="Scenario3PBT15",'Medium retrofit'!$AW$6,"")))</f>
        <v/>
      </c>
      <c r="H15" s="123">
        <f t="shared" si="13"/>
        <v>0</v>
      </c>
      <c r="I15" s="239" t="str">
        <f>IF(F15="Scenario1PBT1",'Medium retrofit'!$E$16,IF(F15="Scenario2PBT1",'Medium retrofit'!$F$16,IF(F15="Scenario3PBT1",'Medium retrofit'!$G$16,"")))&amp;IF(F15="Scenario1PBT2",'Medium retrofit'!$H$16,IF(F15="Scenario2PBT2",'Medium retrofit'!$I$16,IF(F15="Scenario3PBT2",'Medium retrofit'!$J$16,"")))&amp;IF(F15="Scenario1PBT3",'Medium retrofit'!$K$16,IF(F15="Scenario2PBT3",'Medium retrofit'!$L$16,IF(F15="Scenario3PBT3",'Medium retrofit'!$M$16,"")))&amp;IF(F15="Scenario1PBT4",'Medium retrofit'!$N$16,IF(F15="Scenario2PBT4",'Medium retrofit'!$O$16,IF(F15="Scenario3PBT4",'Medium retrofit'!$P$16,"")))&amp;IF(F15="Scenario1PBT5",'Medium retrofit'!$Q$16,IF(F15="Scenario2PBT5",'Medium retrofit'!$R$16,IF(F15="Scenario3PBT5",'Medium retrofit'!$S$16,"")))&amp;IF(F15="Scenario1PBT6",'Medium retrofit'!$T$16,IF(F15="Scenario2PBT6",'Medium retrofit'!$U$16,IF(F15="Scenario3PBT6",'Medium retrofit'!$V$16,"")))&amp;IF(F15="Scenario1PBT7",'Medium retrofit'!$W$16,IF(F15="Scenario2PBT7",'Medium retrofit'!$X$16,IF(F15="Scenario3PBT7",'Medium retrofit'!$Y$16,"")))&amp;IF(F15="Scenario1PBT8",'Medium retrofit'!$Z$16,IF(F15="Scenario2PBT8",'Medium retrofit'!$AA$16,IF(F15="Scenario3PBT8",'Medium retrofit'!$AB$16,"")))&amp;IF(F15="Scenario1PBT9",'Medium retrofit'!$AC$16,IF(F15="Scenario2PBT9",'Medium retrofit'!$AD$16,IF(F15="Scenario3PBT9",'Medium retrofit'!$AE$16,"")))&amp;IF(F15="Scenario1PBT10",'Medium retrofit'!$AF$16,IF(F15="Scenario2PBT10",'Medium retrofit'!$AG$16,IF(F15="Scenario3PBT10",'Medium retrofit'!$AH$16,"")))&amp;IF(F15="Scenario1PBT11",'Medium retrofit'!$AI$16,IF(F15="Scenario2PBT11",'Medium retrofit'!$AJ$16,IF(F15="Scenario3PBT11",'Medium retrofit'!$AK$16,"")))&amp;IF(F15="Scenario1PBT12",'Medium retrofit'!$AL$16,IF(F15="Scenario2PBT12",'Medium retrofit'!$AM$16,IF(F15="Scenario3PBT12",'Medium retrofit'!$AN$16,"")))&amp;IF(F15="Scenario1PBT13",'Medium retrofit'!$AO$16,IF(F15="Scenario2PBT13",'Medium retrofit'!$AP$16,IF(F15="Scenario3PBT13",'Medium retrofit'!$AQ$16,"")))&amp;IF(F15="Scenario1PBT14",'Medium retrofit'!$AR$16,IF(F15="Scenario2PBT14",'Medium retrofit'!$AS$16,IF(F15="Scenario3PBT14",'Medium retrofit'!$AT$16,"")))&amp;IF(F15="Scenario1PBT15",'Medium retrofit'!$AU$16,IF(F15="Scenario2PBT15",'Medium retrofit'!$AV$16,IF(F15="Scenario3PBT15",'Medium retrofit'!$AW$16,"")))</f>
        <v/>
      </c>
      <c r="J15" s="123">
        <f t="shared" si="14"/>
        <v>0</v>
      </c>
      <c r="K15" s="123" t="str">
        <f>IF(F15="Scenario1PBT1",'Medium retrofit'!$E$18,IF(F15="Scenario2PBT1",'Medium retrofit'!$F$18,IF(F15="Scenario3PBT1",'Medium retrofit'!$G$18,"")))&amp;IF(F15="Scenario1PBT2",'Medium retrofit'!$H$18,IF(F15="Scenario2PBT2",'Medium retrofit'!$I$18,IF(F15="Scenario3PBT2",'Medium retrofit'!$J$18,"")))&amp;IF(F15="Scenario1PBT3",'Medium retrofit'!$K$18,IF(F15="Scenario2PBT3",'Medium retrofit'!$L$18,IF(F15="Scenario3PBT3",'Medium retrofit'!$M$18,"")))&amp;IF(F15="Scenario1PBT4",'Medium retrofit'!$N$18,IF(F15="Scenario2PBT4",'Medium retrofit'!$O$18,IF(F15="Scenario3PBT4",'Medium retrofit'!$P$18,"")))&amp;IF(F15="Scenario1PBT5",'Medium retrofit'!$Q$18,IF(F15="Scenario2PBT5",'Medium retrofit'!$R$18,IF(F15="Scenario3PBT5",'Medium retrofit'!$S$18,"")))&amp;IF(F15="Scenario1PBT6",'Medium retrofit'!$T$18,IF(F15="Scenario2PBT6",'Medium retrofit'!$U$18,IF(F15="Scenario3PBT6",'Medium retrofit'!$V$18,"")))&amp;IF(F15="Scenario1PBT7",'Medium retrofit'!$W$18,IF(F15="Scenario2PBT7",'Medium retrofit'!$X$18,IF(F15="Scenario3PBT7",'Medium retrofit'!$Y$18,"")))&amp;IF(F15="Scenario1PBT8",'Medium retrofit'!$Z$18,IF(F15="Scenario2PBT8",'Medium retrofit'!$AA$18,IF(F15="Scenario3PBT8",'Medium retrofit'!$AB$18,"")))&amp;IF(F15="Scenario1PBT9",'Medium retrofit'!$AC$18,IF(F15="Scenario2PBT9",'Medium retrofit'!$AD$18,IF(F15="Scenario3PBT9",'Medium retrofit'!$AE$18,"")))&amp;IF(F15="Scenario1PBT10",'Medium retrofit'!$AF$18,IF(F15="Scenario2PBT10",'Medium retrofit'!$AG$18,IF(F15="Scenario3PBT10",'Medium retrofit'!$AH$18,"")))&amp;IF(F15="Scenario1PBT11",'Medium retrofit'!$AI$18,IF(F15="Scenario2PBT11",'Medium retrofit'!$AJ$18,IF(F15="Scenario3PBT11",'Medium retrofit'!$AK$18,"")))&amp;IF(F15="Scenario1PBT12",'Medium retrofit'!$AL$18,IF(F15="Scenario2PBT12",'Medium retrofit'!$AM$18,IF(F15="Scenario3PBT12",'Medium retrofit'!$AN$18,"")))&amp;IF(F15="Scenario1PBT13",'Medium retrofit'!$AO$18,IF(F15="Scenario2PBT13",'Medium retrofit'!$AP$18,IF(F15="Scenario3PBT13",'Medium retrofit'!$AQ$18,"")))&amp;IF(F15="Scenario1PBT14",'Medium retrofit'!$AR$18,IF(F15="Scenario2PBT14",'Medium retrofit'!$AS$18,IF(F15="Scenario3PBT14",'Medium retrofit'!$AT$18,"")))&amp;IF(F15="Scenario1PBT15",'Medium retrofit'!$AU$18,IF(F15="Scenario2PBT15",'Medium retrofit'!$AV$18,IF(F15="Scenario3PBT15",'Medium retrofit'!$AW$18,"")))</f>
        <v/>
      </c>
      <c r="L15" s="123">
        <f t="shared" si="15"/>
        <v>0</v>
      </c>
      <c r="M15" s="123" t="str">
        <f>IF(F15="Scenario1PBT1",'Medium retrofit'!$E$20,IF(F15="Scenario2PBT1",'Medium retrofit'!$F$20,IF(F15="Scenario3PBT1",'Medium retrofit'!$G$20,"")))&amp;IF(F15="Scenario1PBT2",'Medium retrofit'!$H$20,IF(F15="Scenario2PBT2",'Medium retrofit'!$I$20,IF(F15="Scenario3PBT2",'Medium retrofit'!$J$20,"")))&amp;IF(F15="Scenario1PBT3",'Medium retrofit'!$K$20,IF(F15="Scenario2PBT3",'Medium retrofit'!$L$20,IF(F15="Scenario3PBT3",'Medium retrofit'!$M$20,"")))&amp;IF(F15="Scenario1PBT4",'Medium retrofit'!$N$20,IF(F15="Scenario2PBT4",'Medium retrofit'!$O$20,IF(F15="Scenario3PBT4",'Medium retrofit'!$P$20,"")))&amp;IF(F15="Scenario1PBT5",'Medium retrofit'!$Q$20,IF(F15="Scenario2PBT5",'Medium retrofit'!$R$20,IF(F15="Scenario3PBT5",'Medium retrofit'!$S$20,"")))&amp;IF(F15="Scenario1PBT6",'Medium retrofit'!$T$20,IF(F15="Scenario2PBT6",'Medium retrofit'!$U$20,IF(F15="Scenario3PBT6",'Medium retrofit'!$V$20,"")))&amp;IF(F15="Scenario1PBT7",'Medium retrofit'!$W$20,IF(F15="Scenario2PBT7",'Medium retrofit'!$X$20,IF(F15="Scenario3PBT7",'Medium retrofit'!$Y$20,"")))&amp;IF(F15="Scenario1PBT8",'Medium retrofit'!$Z$20,IF(F15="Scenario2PBT8",'Medium retrofit'!$AA$20,IF(F15="Scenario3PBT8",'Medium retrofit'!$AB$20,"")))&amp;IF(F15="Scenario1PBT9",'Medium retrofit'!$AC$20,IF(F15="Scenario2PBT9",'Medium retrofit'!$AD$20,IF(F15="Scenario3PBT9",'Medium retrofit'!$AE$20,"")))&amp;IF(F15="Scenario1PBT10",'Medium retrofit'!$AF$20,IF(F15="Scenario2PBT10",'Medium retrofit'!$AG$20,IF(F15="Scenario3PBT10",'Medium retrofit'!$AH$20,"")))&amp;IF(F15="Scenario1PBT11",'Medium retrofit'!$AI$20,IF(F15="Scenario2PBT11",'Medium retrofit'!$AJ$20,IF(F15="Scenario3PBT11",'Medium retrofit'!$AK$20,"")))&amp;IF(F15="Scenario1PBT12",'Medium retrofit'!$AL$20,IF(F15="Scenario2PBT12",'Medium retrofit'!$AM$20,IF(F15="Scenario3PBT12",'Medium retrofit'!$AN$20,"")))&amp;IF(F15="Scenario1PBT13",'Medium retrofit'!$AO$20,IF(F15="Scenario2PBT13",'Medium retrofit'!$AP$20,IF(F15="Scenario3PBT13",'Medium retrofit'!$AQ$20,"")))&amp;IF(F15="Scenario1PBT14",'Medium retrofit'!$AR$20,IF(F15="Scenario2PBT14",'Medium retrofit'!$AS$20,IF(F15="Scenario3PBT14",'Medium retrofit'!$AT$20,"")))&amp;IF(F15="Scenario1PBT15",'Medium retrofit'!$AU$20,IF(F15="Scenario2PBT15",'Medium retrofit'!$AV$20,IF(F15="Scenario3PBT15",'Medium retrofit'!$AW$20,"")))</f>
        <v/>
      </c>
      <c r="N15" s="124">
        <f t="shared" si="16"/>
        <v>0</v>
      </c>
      <c r="O15" s="245" t="str">
        <f>IF(F15="Scenario1PBT1",'Medium retrofit'!$E$23,IF(F15="Scenario2PBT1",'Medium retrofit'!$F$23,IF(F15="Scenario3PBT1",'Medium retrofit'!$G$23,"")))&amp;IF(F15="Scenario1PBT2",'Medium retrofit'!$H$23,IF(F15="Scenario2PBT2",'Medium retrofit'!$I$23,IF(F15="Scenario3PBT2",'Medium retrofit'!$J$23,"")))&amp;IF(F15="Scenario1PBT3",'Medium retrofit'!$K$23,IF(F15="Scenario2PBT3",'Medium retrofit'!$L$23,IF(F15="Scenario3PBT3",'Medium retrofit'!$M$23,"")))&amp;IF(F15="Scenario1PBT4",'Medium retrofit'!$N$23,IF(F15="Scenario2PBT4",'Medium retrofit'!$O$23,IF(F15="Scenario3PBT4",'Medium retrofit'!$P$23,"")))&amp;IF(F15="Scenario1PBT5",'Medium retrofit'!$Q$23,IF(F15="Scenario2PBT5",'Medium retrofit'!$R$23,IF(F15="Scenario3PBT5",'Medium retrofit'!$S$23,"")))&amp;IF(F15="Scenario1PBT6",'Medium retrofit'!$T$23,IF(F15="Scenario2PBT6",'Medium retrofit'!$U$23,IF(F15="Scenario3PBT6",'Medium retrofit'!$V$23,"")))&amp;IF(F15="Scenario1PBT7",'Medium retrofit'!$W$23,IF(F15="Scenario2PBT7",'Medium retrofit'!$X$23,IF(F15="Scenario3PBT7",'Medium retrofit'!$Y$23,"")))&amp;IF(F15="Scenario1PBT8",'Medium retrofit'!$Z$23,IF(F15="Scenario2PBT8",'Medium retrofit'!$AA$23,IF(F15="Scenario3PBT8",'Medium retrofit'!$AB$23,"")))&amp;IF(F15="Scenario1PBT9",'Medium retrofit'!$AC$23,IF(F15="Scenario2PBT9",'Medium retrofit'!$AD$23,IF(F15="Scenario3PBT9",'Medium retrofit'!$AE$23,"")))&amp;IF(F15="Scenario1PBT10",'Medium retrofit'!$AF$23,IF(F15="Scenario2PBT10",'Medium retrofit'!$AG$23,IF(F15="Scenario3PBT10",'Medium retrofit'!$AH$23,"")))&amp;IF(F15="Scenario1PBT11",'Medium retrofit'!$AI$23,IF(F15="Scenario2PBT11",'Medium retrofit'!$AJ$23,IF(F15="Scenario3PBT11",'Medium retrofit'!$AK$23,"")))&amp;IF(F15="Scenario1PBT12",'Medium retrofit'!$AL$23,IF(F15="Scenario2PBT12",'Medium retrofit'!$AM$23,IF(F15="Scenario3PBT12",'Medium retrofit'!$AN$23,"")))&amp;IF(F15="Scenario1PBT13",'Medium retrofit'!$AO$23,IF(F15="Scenario2PBT13",'Medium retrofit'!$AP$23,IF(F15="Scenario3PBT13",'Medium retrofit'!$AQ$23,"")))&amp;IF(F15="Scenario1PBT14",'Medium retrofit'!$AR$23,IF(F15="Scenario2PBT14",'Medium retrofit'!$AS$23,IF(F15="Scenario3PBT14",'Medium retrofit'!$AT$23,"")))&amp;IF(F15="Scenario1PBT15",'Medium retrofit'!$AU$23,IF(F15="Scenario2PBT15",'Medium retrofit'!$AV$23,IF(F15="Scenario3PBT15",'Medium retrofit'!$AW$23,"")))</f>
        <v/>
      </c>
      <c r="P15" s="123">
        <f t="shared" si="17"/>
        <v>0</v>
      </c>
      <c r="Q15" s="123" t="str">
        <f>IF(F15="Scenario1PBT1",'Medium retrofit'!$E$25,IF(F15="Scenario2PBT1",'Medium retrofit'!$F$25,IF(F15="Scenario3PBT1",'Medium retrofit'!$G$25,"")))&amp;IF(F15="Scenario1PBT2",'Medium retrofit'!$H$25,IF(F15="Scenario2PBT2",'Medium retrofit'!$I$25,IF(F15="Scenario3PBT2",'Medium retrofit'!$J$25,"")))&amp;IF(F15="Scenario1PBT3",'Medium retrofit'!$K$25,IF(F15="Scenario2PBT3",'Medium retrofit'!$L$25,IF(F15="Scenario3PBT3",'Medium retrofit'!$M$25,"")))&amp;IF(F15="Scenario1PBT4",'Medium retrofit'!$N$25,IF(F15="Scenario2PBT4",'Medium retrofit'!$O$25,IF(F15="Scenario3PBT4",'Medium retrofit'!$P$25,"")))&amp;IF(F15="Scenario1PBT5",'Medium retrofit'!$Q$25,IF(F15="Scenario2PBT5",'Medium retrofit'!$R$25,IF(F15="Scenario3PBT5",'Medium retrofit'!$S$25,"")))&amp;IF(F15="Scenario1PBT6",'Medium retrofit'!$T$25,IF(F15="Scenario2PBT6",'Medium retrofit'!$U$25,IF(F15="Scenario3PBT6",'Medium retrofit'!$V$25,"")))&amp;IF(F15="Scenario1PBT7",'Medium retrofit'!$W$25,IF(F15="Scenario2PBT7",'Medium retrofit'!$X$25,IF(F15="Scenario3PBT7",'Medium retrofit'!$Y$25,"")))&amp;IF(F15="Scenario1PBT8",'Medium retrofit'!$Z$25,IF(F15="Scenario2PBT8",'Medium retrofit'!$AA$25,IF(F15="Scenario3PBT8",'Medium retrofit'!$AB$25,"")))&amp;IF(F15="Scenario1PBT9",'Medium retrofit'!$AC$25,IF(F15="Scenario2PBT9",'Medium retrofit'!$AD$25,IF(F15="Scenario3PBT9",'Medium retrofit'!$AE$25,"")))&amp;IF(F15="Scenario1PBT10",'Medium retrofit'!$AF$25,IF(F15="Scenario2PBT10",'Medium retrofit'!$AG$25,IF(F15="Scenario3PBT10",'Medium retrofit'!$AH$25,"")))&amp;IF(F15="Scenario1PBT11",'Medium retrofit'!$AI$25,IF(F15="Scenario2PBT11",'Medium retrofit'!$AJ$25,IF(F15="Scenario3PBT11",'Medium retrofit'!$AK$25,"")))&amp;IF(F15="Scenario1PBT12",'Medium retrofit'!$AL$25,IF(F15="Scenario2PBT12",'Medium retrofit'!$AM$25,IF(F15="Scenario3PBT12",'Medium retrofit'!$AN$25,"")))&amp;IF(F15="Scenario1PBT13",'Medium retrofit'!$AO$25,IF(F15="Scenario2PBT13",'Medium retrofit'!$AP$25,IF(F15="Scenario3PBT13",'Medium retrofit'!$AQ$25,"")))&amp;IF(F15="Scenario1PBT14",'Medium retrofit'!$AR$25,IF(F15="Scenario2PBT14",'Medium retrofit'!$AS$25,IF(F15="Scenario3PBT14",'Medium retrofit'!$AT$25,"")))&amp;IF(F15="Scenario1PBT15",'Medium retrofit'!$AU$25,IF(F15="Scenario2PBT15",'Medium retrofit'!$AV$25,IF(F15="Scenario3PBT15",'Medium retrofit'!$AW$25,"")))</f>
        <v/>
      </c>
      <c r="R15" s="123">
        <f t="shared" si="18"/>
        <v>0</v>
      </c>
      <c r="S15" s="123" t="str">
        <f>IF(F15="Scenario1PBT1",'Medium retrofit'!$E$27,IF(F15="Scenario2PBT1",'Medium retrofit'!$F$27,IF(F15="Scenario3PBT1",'Medium retrofit'!$G$27,"")))&amp;IF(F15="Scenario1PBT2",'Medium retrofit'!$H$27,IF(F15="Scenario2PBT2",'Medium retrofit'!$I$27,IF(F15="Scenario3PBT2",'Medium retrofit'!$J$27,"")))&amp;IF(F15="Scenario1PBT3",'Medium retrofit'!$K$27,IF(F15="Scenario2PBT3",'Medium retrofit'!$L$27,IF(F15="Scenario3PBT3",'Medium retrofit'!$M$27,"")))&amp;IF(F15="Scenario1PBT4",'Medium retrofit'!$N$27,IF(F15="Scenario2PBT4",'Medium retrofit'!$O$27,IF(F15="Scenario3PBT4",'Medium retrofit'!$P$27,"")))&amp;IF(F15="Scenario1PBT5",'Medium retrofit'!$Q$27,IF(F15="Scenario2PBT5",'Medium retrofit'!$R$27,IF(F15="Scenario3PBT5",'Medium retrofit'!$S$27,"")))&amp;IF(F15="Scenario1PBT6",'Medium retrofit'!$T$27,IF(F15="Scenario2PBT6",'Medium retrofit'!$U$27,IF(F15="Scenario3PBT6",'Medium retrofit'!$V$27,"")))&amp;IF(F15="Scenario1PBT7",'Medium retrofit'!$W$27,IF(F15="Scenario2PBT7",'Medium retrofit'!$X$27,IF(F15="Scenario3PBT7",'Medium retrofit'!$Y$27,"")))&amp;IF(F15="Scenario1PBT8",'Medium retrofit'!$Z$27,IF(F15="Scenario2PBT8",'Medium retrofit'!$AA$27,IF(F15="Scenario3PBT8",'Medium retrofit'!$AB$27,"")))&amp;IF(F15="Scenario1PBT9",'Medium retrofit'!$AC$27,IF(F15="Scenario2PBT9",'Medium retrofit'!$AD$27,IF(F15="Scenario3PBT9",'Medium retrofit'!$AE$27,"")))&amp;IF(F15="Scenario1PBT10",'Medium retrofit'!$AF$27,IF(F15="Scenario2PBT10",'Medium retrofit'!$AG$27,IF(F15="Scenario3PBT10",'Medium retrofit'!$AH$27,"")))&amp;IF(F15="Scenario1PBT11",'Medium retrofit'!$AI$27,IF(F15="Scenario2PBT11",'Medium retrofit'!$AJ$27,IF(F15="Scenario3PBT11",'Medium retrofit'!$AK$27,"")))&amp;IF(F15="Scenario1PBT12",'Medium retrofit'!$AL$27,IF(F15="Scenario2PBT12",'Medium retrofit'!$AM$27,IF(F15="Scenario3PBT12",'Medium retrofit'!$AN$27,"")))&amp;IF(F15="Scenario1PBT13",'Medium retrofit'!$AO$27,IF(F15="Scenario2PBT13",'Medium retrofit'!$AP$27,IF(F15="Scenario3PBT13",'Medium retrofit'!$AQ$27,"")))&amp;IF(F15="Scenario1PBT14",'Medium retrofit'!$AR$27,IF(F15="Scenario2PBT14",'Medium retrofit'!$AS$27,IF(F15="Scenario3PBT14",'Medium retrofit'!$AT$27,"")))&amp;IF(F15="Scenario1PBT15",'Medium retrofit'!$AU$27,IF(F15="Scenario2PBT15",'Medium retrofit'!$AV$27,IF(F15="Scenario3PBT15",'Medium retrofit'!$AW$27,"")))</f>
        <v/>
      </c>
      <c r="T15" s="246">
        <f t="shared" si="19"/>
        <v>0</v>
      </c>
      <c r="U15" s="245" t="str">
        <f>IF(F15="Scenario1PBT1",'Medium retrofit'!$E$38,IF(F15="Scenario2PBT1",'Medium retrofit'!$F$38,IF(F15="Scenario3PBT1",'Medium retrofit'!$G$38,"")))&amp;IF(F15="Scenario1PBT2",'Medium retrofit'!$H$38,IF(F15="Scenario2PBT2",'Medium retrofit'!$I$38,IF(F15="Scenario3PBT2",'Medium retrofit'!$J$38,"")))&amp;IF(F15="Scenario1PBT3",'Medium retrofit'!$K$38,IF(F15="Scenario2PBT3",'Medium retrofit'!$L$38,IF(F15="Scenario3PBT3",'Medium retrofit'!$M$38,"")))&amp;IF(F15="Scenario1PBT4",'Medium retrofit'!$N$38,IF(F15="Scenario2PBT4",'Medium retrofit'!$O$38,IF(F15="Scenario3PBT4",'Medium retrofit'!$P$38,"")))&amp;IF(F15="Scenario1PBT5",'Medium retrofit'!$Q$38,IF(F15="Scenario2PBT5",'Medium retrofit'!$R$38,IF(F15="Scenario3PBT5",'Medium retrofit'!$S$38,"")))&amp;IF(F15="Scenario1PBT6",'Medium retrofit'!$T$38,IF(F15="Scenario2PBT6",'Medium retrofit'!$U$38,IF(F15="Scenario3PBT6",'Medium retrofit'!$V$38,"")))&amp;IF(F15="Scenario1PBT7",'Medium retrofit'!$W$38,IF(F15="Scenario2PBT7",'Medium retrofit'!$X$38,IF(F15="Scenario3PBT7",'Medium retrofit'!$Y$38,"")))&amp;IF(F15="Scenario1PBT8",'Medium retrofit'!$Z$38,IF(F15="Scenario2PBT8",'Medium retrofit'!$AA$38,IF(F15="Scenario3PBT8",'Medium retrofit'!$AB$38,"")))&amp;IF(F15="Scenario1PBT9",'Medium retrofit'!$AC$38,IF(F15="Scenario2PBT9",'Medium retrofit'!$AD$38,IF(F15="Scenario3PBT9",'Medium retrofit'!$AE$38,"")))&amp;IF(F15="Scenario1PBT10",'Medium retrofit'!$AF$38,IF(F15="Scenario2PBT10",'Medium retrofit'!$AG$38,IF(F15="Scenario3PBT10",'Medium retrofit'!$AH$38,"")))&amp;IF(F15="Scenario1PBT11",'Medium retrofit'!$AI$38,IF(F15="Scenario2PBT11",'Medium retrofit'!$AJ$38,IF(F15="Scenario3PBT11",'Medium retrofit'!$AK$38,"")))&amp;IF(F15="Scenario1PBT12",'Medium retrofit'!$AL$38,IF(F15="Scenario2PBT12",'Medium retrofit'!$AM$38,IF(F15="Scenario3PBT12",'Medium retrofit'!$AN$38,"")))&amp;IF(F15="Scenario1PBT13",'Medium retrofit'!$AO$38,IF(F15="Scenario2PBT13",'Medium retrofit'!$AP$38,IF(F15="Scenario3PBT13",'Medium retrofit'!$AQ$38,"")))&amp;IF(F15="Scenario1PBT14",'Medium retrofit'!$AR$38,IF(F15="Scenario2PBT14",'Medium retrofit'!$AS$38,IF(F15="Scenario3PBT14",'Medium retrofit'!$AT$38,"")))&amp;IF(F15="Scenario1PBT15",'Medium retrofit'!$AU$38,IF(F15="Scenario2PBT15",'Medium retrofit'!$AV$38,IF(F15="Scenario3PBT15",'Medium retrofit'!$AW$38,"")))</f>
        <v/>
      </c>
      <c r="V15" s="123">
        <f t="shared" si="20"/>
        <v>0</v>
      </c>
      <c r="W15" s="123" t="str">
        <f>IF(F15="Scenario1PBT1",'Medium retrofit'!$E$40,IF(F15="Scenario2PBT1",'Medium retrofit'!$F$40,IF(F15="Scenario3PBT1",'Medium retrofit'!$G$40,"")))&amp;IF(F15="Scenario1PBT2",'Medium retrofit'!$H$40,IF(F15="Scenario2PBT2",'Medium retrofit'!$I$40,IF(F15="Scenario3PBT2",'Medium retrofit'!$J$40,"")))&amp;IF(F15="Scenario1PBT3",'Medium retrofit'!$K$40,IF(F15="Scenario2PBT3",'Medium retrofit'!$L$40,IF(F15="Scenario3PBT3",'Medium retrofit'!$M$40,"")))&amp;IF(F15="Scenario1PBT4",'Medium retrofit'!$N$40,IF(F15="Scenario2PBT4",'Medium retrofit'!$O$40,IF(F15="Scenario3PBT4",'Medium retrofit'!$P$40,"")))&amp;IF(F15="Scenario1PBT5",'Medium retrofit'!$Q$40,IF(F15="Scenario2PBT5",'Medium retrofit'!$R$40,IF(F15="Scenario3PBT5",'Medium retrofit'!$S$40,"")))&amp;IF(F15="Scenario1PBT6",'Medium retrofit'!$T$40,IF(F15="Scenario2PBT6",'Medium retrofit'!$U$40,IF(F15="Scenario3PBT6",'Medium retrofit'!$V$40,"")))&amp;IF(F15="Scenario1PBT7",'Medium retrofit'!$W$40,IF(F15="Scenario2PBT7",'Medium retrofit'!$X$40,IF(F15="Scenario3PBT7",'Medium retrofit'!$Y$40,"")))&amp;IF(F15="Scenario1PBT8",'Medium retrofit'!$Z$40,IF(F15="Scenario2PBT8",'Medium retrofit'!$AA$40,IF(F15="Scenario3PBT8",'Medium retrofit'!$AB$40,"")))&amp;IF(F15="Scenario1PBT9",'Medium retrofit'!$AC$40,IF(F15="Scenario2PBT9",'Medium retrofit'!$AD$40,IF(F15="Scenario3PBT9",'Medium retrofit'!$AE$40,"")))&amp;IF(F15="Scenario1PBT10",'Medium retrofit'!$AF$40,IF(F15="Scenario2PBT10",'Medium retrofit'!$AG$40,IF(F15="Scenario3PBT10",'Medium retrofit'!$AH$40,"")))&amp;IF(F15="Scenario1PBT11",'Medium retrofit'!$AI$40,IF(F15="Scenario2PBT11",'Medium retrofit'!$AJ$40,IF(F15="Scenario3PBT11",'Medium retrofit'!$AK$40,"")))&amp;IF(F15="Scenario1PBT12",'Medium retrofit'!$AL$40,IF(F15="Scenario2PBT12",'Medium retrofit'!$AM$40,IF(F15="Scenario3PBT12",'Medium retrofit'!$AN$40,"")))&amp;IF(F15="Scenario1PBT13",'Medium retrofit'!$AO$40,IF(F15="Scenario2PBT13",'Medium retrofit'!$AP$40,IF(F15="Scenario3PBT13",'Medium retrofit'!$AQ$40,"")))&amp;IF(F15="Scenario1PBT14",'Medium retrofit'!$AR$40,IF(F15="Scenario2PBT14",'Medium retrofit'!$AS$40,IF(F15="Scenario3PBT14",'Medium retrofit'!$AT$40,"")))&amp;IF(F15="Scenario1PBT15",'Medium retrofit'!$AU$40,IF(F15="Scenario2PBT15",'Medium retrofit'!$AV$40,IF(F15="Scenario3PBT15",'Medium retrofit'!$AW$40,"")))</f>
        <v/>
      </c>
      <c r="X15" s="123">
        <f t="shared" si="21"/>
        <v>0</v>
      </c>
      <c r="Y15" s="123" t="str">
        <f>IF(F15="Scenario1PBT1",'Medium retrofit'!$E$42,IF(F15="Scenario2PBT1",'Medium retrofit'!$F$42,IF(F15="Scenario3PBT1",'Medium retrofit'!$G$42,"")))&amp;IF(F15="Scenario1PBT2",'Medium retrofit'!$H$42,IF(F15="Scenario2PBT2",'Medium retrofit'!$I$42,IF(F15="Scenario3PBT2",'Medium retrofit'!$J$42,"")))&amp;IF(F15="Scenario1PBT3",'Medium retrofit'!$K$42,IF(F15="Scenario2PBT3",'Medium retrofit'!$L$42,IF(F15="Scenario3PBT3",'Medium retrofit'!$M$42,"")))&amp;IF(F15="Scenario1PBT4",'Medium retrofit'!$N$42,IF(F15="Scenario2PBT4",'Medium retrofit'!$O$42,IF(F15="Scenario3PBT4",'Medium retrofit'!$P$42,"")))&amp;IF(F15="Scenario1PBT5",'Medium retrofit'!$Q$42,IF(F15="Scenario2PBT5",'Medium retrofit'!$R$42,IF(F15="Scenario3PBT5",'Medium retrofit'!$S$42,"")))&amp;IF(F15="Scenario1PBT6",'Medium retrofit'!$T$42,IF(F15="Scenario2PBT6",'Medium retrofit'!$U$42,IF(F15="Scenario3PBT6",'Medium retrofit'!$V$42,"")))&amp;IF(F15="Scenario1PBT7",'Medium retrofit'!$W$42,IF(F15="Scenario2PBT7",'Medium retrofit'!$X$42,IF(F15="Scenario3PBT7",'Medium retrofit'!$Y$42,"")))&amp;IF(F15="Scenario1PBT8",'Medium retrofit'!$Z$42,IF(F15="Scenario2PBT8",'Medium retrofit'!$AA$42,IF(F15="Scenario3PBT8",'Medium retrofit'!$AB$42,"")))&amp;IF(F15="Scenario1PBT9",'Medium retrofit'!$AC$42,IF(F15="Scenario2PBT9",'Medium retrofit'!$AD$42,IF(F15="Scenario3PBT9",'Medium retrofit'!$AE$42,"")))&amp;IF(F15="Scenario1PBT10",'Medium retrofit'!$AF$42,IF(F15="Scenario2PBT10",'Medium retrofit'!$AG$42,IF(F15="Scenario3PBT10",'Medium retrofit'!$AH$42,"")))&amp;IF(F15="Scenario1PBT11",'Medium retrofit'!$AI$42,IF(F15="Scenario2PBT11",'Medium retrofit'!$AJ$42,IF(F15="Scenario3PBT11",'Medium retrofit'!$AK$42,"")))&amp;IF(F15="Scenario1PBT12",'Medium retrofit'!$AL$42,IF(F15="Scenario2PBT12",'Medium retrofit'!$AM$42,IF(F15="Scenario3PBT12",'Medium retrofit'!$AN$42,"")))&amp;IF(F15="Scenario1PBT13",'Medium retrofit'!$AO$42,IF(F15="Scenario2PBT13",'Medium retrofit'!$AP$42,IF(F15="Scenario3PBT13",'Medium retrofit'!$AQ$42,"")))&amp;IF(F15="Scenario1PBT14",'Medium retrofit'!$AR$42,IF(F15="Scenario2PBT14",'Medium retrofit'!$AS$42,IF(F15="Scenario3PBT14",'Medium retrofit'!$AT$42,"")))&amp;IF(F15="Scenario1PBT15",'Medium retrofit'!$AU$42,IF(F15="Scenario2PBT15",'Medium retrofit'!$AV$42,IF(F15="Scenario3PBT15",'Medium retrofit'!$AW$42,"")))</f>
        <v/>
      </c>
      <c r="Z15" s="123">
        <f t="shared" si="22"/>
        <v>0</v>
      </c>
      <c r="AA15" s="239" t="str">
        <f>IF(F15="Scenario1PBT1",'Medium retrofit'!$E$101,IF(F15="Scenario2PBT1",'Medium retrofit'!$F$101,IF(F15="Scenario3PBT1",'Medium retrofit'!$G$101,"")))&amp;IF(F15="Scenario1PBT2",'Medium retrofit'!$H$101,IF(F15="Scenario2PBT2",'Medium retrofit'!$I$101,IF(F15="Scenario3PBT2",'Medium retrofit'!$J$101,"")))&amp;IF(F15="Scenario1PBT3",'Medium retrofit'!$K$101,IF(F15="Scenario2PBT3",'Medium retrofit'!$L$101,IF(F15="Scenario3PBT3",'Medium retrofit'!$M$101,"")))&amp;IF(F15="Scenario1PBT4",'Medium retrofit'!$N$101,IF(F15="Scenario2PBT4",'Medium retrofit'!$O$101,IF(F15="Scenario3PBT4",'Medium retrofit'!$P$101,"")))&amp;IF(F15="Scenario1PBT5",'Medium retrofit'!$Q$101,IF(F15="Scenario2PBT5",'Medium retrofit'!$R$101,IF(F15="Scenario3PBT5",'Medium retrofit'!$S$101,"")))&amp;IF(F15="Scenario1PBT6",'Medium retrofit'!$T$101,IF(F15="Scenario2PBT6",'Medium retrofit'!$U$101,IF(F15="Scenario3PBT6",'Medium retrofit'!$V$101,"")))&amp;IF(F15="Scenario1PBT7",'Medium retrofit'!$W$101,IF(F15="Scenario2PBT7",'Medium retrofit'!$X$101,IF(F15="Scenario3PBT7",'Medium retrofit'!$Y$101,"")))&amp;IF(F15="Scenario1PBT8",'Medium retrofit'!$Z$101,IF(F15="Scenario2PBT8",'Medium retrofit'!$AA$101,IF(F15="Scenario3PBT8",'Medium retrofit'!$AB$101,"")))&amp;IF(F15="Scenario1PBT9",'Medium retrofit'!$AC$101,IF(F15="Scenario2PBT9",'Medium retrofit'!$AD$101,IF(F15="Scenario3PBT9",'Medium retrofit'!$AE$101,"")))&amp;IF(F15="Scenario1PBT10",'Medium retrofit'!$AF$101,IF(F15="Scenario2PBT10",'Medium retrofit'!$AG$101,IF(F15="Scenario3PBT10",'Medium retrofit'!$AH$101,"")))&amp;IF(F15="Scenario1PBT11",'Medium retrofit'!$AI$101,IF(F15="Scenario2PBT11",'Medium retrofit'!$AJ$101,IF(F15="Scenario3PBT11",'Medium retrofit'!$AK$101,"")))&amp;IF(F15="Scenario1PBT12",'Medium retrofit'!$AL$101,IF(F15="Scenario2PBT12",'Medium retrofit'!$AM$101,IF(F15="Scenario3PBT12",'Medium retrofit'!$AN$101,"")))&amp;IF(F15="Scenario1PBT13",'Medium retrofit'!$AO$101,IF(F15="Scenario2PBT13",'Medium retrofit'!$AP$101,IF(F15="Scenario3PBT13",'Medium retrofit'!$AQ$101,"")))&amp;IF(F15="Scenario1PBT14",'Medium retrofit'!$AR$101,IF(F15="Scenario2PBT14",'Medium retrofit'!$AS$101,IF(F15="Scenario3PBT14",'Medium retrofit'!$AT$101,"")))&amp;IF(F15="Scenario1PBT15",'Medium retrofit'!$AU$101,IF(F15="Scenario2PBT15",'Medium retrofit'!$AV$101,IF(F15="Scenario3PBT15",'Medium retrofit'!$AW$101,"")))</f>
        <v/>
      </c>
      <c r="AB15" s="242">
        <f t="shared" si="23"/>
        <v>0</v>
      </c>
      <c r="AC15" s="364" t="str">
        <f t="shared" si="24"/>
        <v/>
      </c>
      <c r="AD15" s="353">
        <f>IF(AC15="",IFERROR('Projection_Base-case'!G16-G15,0),0)</f>
        <v>0</v>
      </c>
      <c r="AE15" s="350">
        <f t="shared" si="0"/>
        <v>0</v>
      </c>
      <c r="AF15" s="361">
        <f>IFERROR(100*AD15/'Projection_Base-case'!G16,0)</f>
        <v>0</v>
      </c>
      <c r="AG15" s="352">
        <f>IF(AC15="",IFERROR('Projection_Base-case'!I16-I15,0),0)</f>
        <v>0</v>
      </c>
      <c r="AH15" s="353">
        <f t="shared" si="1"/>
        <v>0</v>
      </c>
      <c r="AI15" s="361">
        <f>IFERROR(100*AG15/'Projection_Base-case'!I16,0)</f>
        <v>0</v>
      </c>
      <c r="AJ15" s="352">
        <f>IF(AC15="",IFERROR('Projection_Base-case'!K16-K15,0),0)</f>
        <v>0</v>
      </c>
      <c r="AK15" s="353">
        <f t="shared" si="2"/>
        <v>0</v>
      </c>
      <c r="AL15" s="361">
        <f>IFERROR(100*AJ15/'Projection_Base-case'!K16,0)</f>
        <v>0</v>
      </c>
      <c r="AM15" s="352">
        <f>-IF(AC15="",IFERROR('Projection_Base-case'!M16-M15,0),0)</f>
        <v>0</v>
      </c>
      <c r="AN15" s="353">
        <f t="shared" si="3"/>
        <v>0</v>
      </c>
      <c r="AO15" s="354">
        <f>IFERROR(IF('Projection_Base-case'!N16&gt;0,100*AN15/'Projection_Base-case'!N16,100*AN15/N15),0)</f>
        <v>0</v>
      </c>
      <c r="AP15" s="355">
        <f>IF(AC15="",IFERROR('Projection_Base-case'!O16-O15,0),0)</f>
        <v>0</v>
      </c>
      <c r="AQ15" s="356">
        <f t="shared" si="4"/>
        <v>0</v>
      </c>
      <c r="AR15" s="356">
        <f>IFERROR(100*AP15/'Projection_Base-case'!O16,0)</f>
        <v>0</v>
      </c>
      <c r="AS15" s="355">
        <f>IF(AC15="",IFERROR('Projection_Base-case'!Q16-Q15,0),0)</f>
        <v>0</v>
      </c>
      <c r="AT15" s="356">
        <f t="shared" si="5"/>
        <v>0</v>
      </c>
      <c r="AU15" s="356">
        <f>IFERROR(100*AS15/'Projection_Base-case'!Q16,0)</f>
        <v>0</v>
      </c>
      <c r="AV15" s="355">
        <f>IF(AC15="",IFERROR('Projection_Base-case'!S16-S15,0),0)</f>
        <v>0</v>
      </c>
      <c r="AW15" s="356">
        <f t="shared" si="6"/>
        <v>0</v>
      </c>
      <c r="AX15" s="357">
        <f>IFERROR(100*AV15/'Projection_Base-case'!S16,0)</f>
        <v>0</v>
      </c>
      <c r="AY15" s="358">
        <f>IF(AC15="",IFERROR('Projection_Base-case'!U16-U15,0),0)</f>
        <v>0</v>
      </c>
      <c r="AZ15" s="359">
        <f t="shared" si="7"/>
        <v>0</v>
      </c>
      <c r="BA15" s="359">
        <f>IFERROR(100*AY15/'Projection_Base-case'!U16,0)</f>
        <v>0</v>
      </c>
      <c r="BB15" s="358">
        <f>IF(AC15="",IFERROR('Projection_Base-case'!W16-W15,0),0)</f>
        <v>0</v>
      </c>
      <c r="BC15" s="359">
        <f t="shared" si="8"/>
        <v>0</v>
      </c>
      <c r="BD15" s="359">
        <f>IFERROR(100*BB15/'Projection_Base-case'!W16,0)</f>
        <v>0</v>
      </c>
      <c r="BE15" s="358">
        <f>IF(AC15="",IFERROR('Projection_Base-case'!Y16-Y15,0),0)</f>
        <v>0</v>
      </c>
      <c r="BF15" s="359">
        <f t="shared" si="9"/>
        <v>0</v>
      </c>
      <c r="BG15" s="359">
        <f>IFERROR(100*BE15/'Projection_Base-case'!Y16,0)</f>
        <v>0</v>
      </c>
      <c r="BH15" s="359">
        <f t="shared" si="10"/>
        <v>0</v>
      </c>
      <c r="BI15" s="360">
        <f t="shared" si="11"/>
        <v>0</v>
      </c>
    </row>
    <row r="16" spans="1:61">
      <c r="A16" s="205">
        <v>12</v>
      </c>
      <c r="B16" s="347">
        <f>IF('Projection_Base-case'!B17&lt;&gt;"",'Projection_Base-case'!B17,0)</f>
        <v>0</v>
      </c>
      <c r="C16" s="347">
        <f>IF('Projection_Base-case'!C17&lt;&gt;"",'Projection_Base-case'!C17,0)</f>
        <v>0</v>
      </c>
      <c r="D16" s="365">
        <f>IF('Projection_Base-case'!D17&lt;&gt;"",'Projection_Base-case'!D17,0)</f>
        <v>0</v>
      </c>
      <c r="E16" s="376"/>
      <c r="F16" s="367" t="str">
        <f t="shared" si="12"/>
        <v>0</v>
      </c>
      <c r="G16" s="241" t="str">
        <f>IF(F16="Scenario1PBT1",'Medium retrofit'!$E$6,IF(F16="Scenario2PBT1",'Medium retrofit'!$F$6,IF(F16="Scenario3PBT1",'Medium retrofit'!$G$6,"")))&amp;IF(F16="Scenario1PBT2",'Medium retrofit'!$H$6,IF(F16="Scenario2PBT2",'Medium retrofit'!$I$6,IF(F16="Scenario3PBT2",'Medium retrofit'!$J$6,"")))&amp;IF(F16="Scenario1PBT3",'Medium retrofit'!$K$6,IF(F16="Scenario2PBT3",'Medium retrofit'!$L$6,IF(F16="Scenario3PBT3",'Medium retrofit'!$M$6,"")))&amp;IF(F16="Scenario1PBT4",'Medium retrofit'!$N$6,IF(F16="Scenario2PBT4",'Medium retrofit'!$O$6,IF(F16="Scenario3PBT4",'Medium retrofit'!$P$6,"")))&amp;IF(F16="Scenario1PBT5",'Medium retrofit'!$Q$6,IF(F16="Scenario2PBT5",'Medium retrofit'!$R$6,IF(F16="Scenario3PBT5",'Medium retrofit'!$S$6,"")))&amp;IF(F16="Scenario1PBT6",'Medium retrofit'!$T$6,IF(F16="Scenario2PBT6",'Medium retrofit'!$U$6,IF(F16="Scenario3PBT6",'Medium retrofit'!$V$6,"")))&amp;IF(F16="Scenario1PBT7",'Medium retrofit'!$W$6,IF(F16="Scenario2PBT7",'Medium retrofit'!$X$6,IF(F16="Scenario3PBT7",'Medium retrofit'!$Y$6,"")))&amp;IF(F16="Scenario1PBT8",'Medium retrofit'!$Z$6,IF(F16="Scenario2PBT8",'Medium retrofit'!$AA$6,IF(F16="Scenario3PBT8",'Medium retrofit'!$AB$6,"")))&amp;IF(F16="Scenario1PBT9",'Medium retrofit'!$AC$6,IF(F16="Scenario2PBT9",'Medium retrofit'!$AD$6,IF(F16="Scenario3PBT9",'Medium retrofit'!$AE$6,"")))&amp;IF(F16="Scenario1PBT10",'Medium retrofit'!$AF$6,IF(F16="Scenario2PBT10",'Medium retrofit'!$AG$6,IF(F16="Scenario3PBT10",'Medium retrofit'!$AH$6,"")))&amp;IF(F16="Scenario1PBT11",'Medium retrofit'!$AI$6,IF(F16="Scenario2PBT11",'Medium retrofit'!$AJ$6,IF(F16="Scenario3PBT11",'Medium retrofit'!$AK$6,"")))&amp;IF(F16="Scenario1PBT12",'Medium retrofit'!$AL$6,IF(F16="Scenario2PBT12",'Medium retrofit'!$AM$6,IF(F16="Scenario3PBT12",'Medium retrofit'!$AN$6,"")))&amp;IF(F16="Scenario1PBT13",'Medium retrofit'!$AO$6,IF(F16="Scenario2PBT13",'Medium retrofit'!$AP$6,IF(F16="Scenario3PBT13",'Medium retrofit'!$AQ$6,"")))&amp;IF(F16="Scenario1PBT14",'Medium retrofit'!$AR$6,IF(F16="Scenario2PBT14",'Medium retrofit'!$AS$6,IF(F16="Scenario3PBT14",'Medium retrofit'!$AT$6,"")))&amp;IF(F16="Scenario1PBT15",'Medium retrofit'!$AU$6,IF(F16="Scenario2PBT15",'Medium retrofit'!$AV$6,IF(F16="Scenario3PBT15",'Medium retrofit'!$AW$6,"")))</f>
        <v/>
      </c>
      <c r="H16" s="123">
        <f t="shared" si="13"/>
        <v>0</v>
      </c>
      <c r="I16" s="239" t="str">
        <f>IF(F16="Scenario1PBT1",'Medium retrofit'!$E$16,IF(F16="Scenario2PBT1",'Medium retrofit'!$F$16,IF(F16="Scenario3PBT1",'Medium retrofit'!$G$16,"")))&amp;IF(F16="Scenario1PBT2",'Medium retrofit'!$H$16,IF(F16="Scenario2PBT2",'Medium retrofit'!$I$16,IF(F16="Scenario3PBT2",'Medium retrofit'!$J$16,"")))&amp;IF(F16="Scenario1PBT3",'Medium retrofit'!$K$16,IF(F16="Scenario2PBT3",'Medium retrofit'!$L$16,IF(F16="Scenario3PBT3",'Medium retrofit'!$M$16,"")))&amp;IF(F16="Scenario1PBT4",'Medium retrofit'!$N$16,IF(F16="Scenario2PBT4",'Medium retrofit'!$O$16,IF(F16="Scenario3PBT4",'Medium retrofit'!$P$16,"")))&amp;IF(F16="Scenario1PBT5",'Medium retrofit'!$Q$16,IF(F16="Scenario2PBT5",'Medium retrofit'!$R$16,IF(F16="Scenario3PBT5",'Medium retrofit'!$S$16,"")))&amp;IF(F16="Scenario1PBT6",'Medium retrofit'!$T$16,IF(F16="Scenario2PBT6",'Medium retrofit'!$U$16,IF(F16="Scenario3PBT6",'Medium retrofit'!$V$16,"")))&amp;IF(F16="Scenario1PBT7",'Medium retrofit'!$W$16,IF(F16="Scenario2PBT7",'Medium retrofit'!$X$16,IF(F16="Scenario3PBT7",'Medium retrofit'!$Y$16,"")))&amp;IF(F16="Scenario1PBT8",'Medium retrofit'!$Z$16,IF(F16="Scenario2PBT8",'Medium retrofit'!$AA$16,IF(F16="Scenario3PBT8",'Medium retrofit'!$AB$16,"")))&amp;IF(F16="Scenario1PBT9",'Medium retrofit'!$AC$16,IF(F16="Scenario2PBT9",'Medium retrofit'!$AD$16,IF(F16="Scenario3PBT9",'Medium retrofit'!$AE$16,"")))&amp;IF(F16="Scenario1PBT10",'Medium retrofit'!$AF$16,IF(F16="Scenario2PBT10",'Medium retrofit'!$AG$16,IF(F16="Scenario3PBT10",'Medium retrofit'!$AH$16,"")))&amp;IF(F16="Scenario1PBT11",'Medium retrofit'!$AI$16,IF(F16="Scenario2PBT11",'Medium retrofit'!$AJ$16,IF(F16="Scenario3PBT11",'Medium retrofit'!$AK$16,"")))&amp;IF(F16="Scenario1PBT12",'Medium retrofit'!$AL$16,IF(F16="Scenario2PBT12",'Medium retrofit'!$AM$16,IF(F16="Scenario3PBT12",'Medium retrofit'!$AN$16,"")))&amp;IF(F16="Scenario1PBT13",'Medium retrofit'!$AO$16,IF(F16="Scenario2PBT13",'Medium retrofit'!$AP$16,IF(F16="Scenario3PBT13",'Medium retrofit'!$AQ$16,"")))&amp;IF(F16="Scenario1PBT14",'Medium retrofit'!$AR$16,IF(F16="Scenario2PBT14",'Medium retrofit'!$AS$16,IF(F16="Scenario3PBT14",'Medium retrofit'!$AT$16,"")))&amp;IF(F16="Scenario1PBT15",'Medium retrofit'!$AU$16,IF(F16="Scenario2PBT15",'Medium retrofit'!$AV$16,IF(F16="Scenario3PBT15",'Medium retrofit'!$AW$16,"")))</f>
        <v/>
      </c>
      <c r="J16" s="123">
        <f t="shared" si="14"/>
        <v>0</v>
      </c>
      <c r="K16" s="123" t="str">
        <f>IF(F16="Scenario1PBT1",'Medium retrofit'!$E$18,IF(F16="Scenario2PBT1",'Medium retrofit'!$F$18,IF(F16="Scenario3PBT1",'Medium retrofit'!$G$18,"")))&amp;IF(F16="Scenario1PBT2",'Medium retrofit'!$H$18,IF(F16="Scenario2PBT2",'Medium retrofit'!$I$18,IF(F16="Scenario3PBT2",'Medium retrofit'!$J$18,"")))&amp;IF(F16="Scenario1PBT3",'Medium retrofit'!$K$18,IF(F16="Scenario2PBT3",'Medium retrofit'!$L$18,IF(F16="Scenario3PBT3",'Medium retrofit'!$M$18,"")))&amp;IF(F16="Scenario1PBT4",'Medium retrofit'!$N$18,IF(F16="Scenario2PBT4",'Medium retrofit'!$O$18,IF(F16="Scenario3PBT4",'Medium retrofit'!$P$18,"")))&amp;IF(F16="Scenario1PBT5",'Medium retrofit'!$Q$18,IF(F16="Scenario2PBT5",'Medium retrofit'!$R$18,IF(F16="Scenario3PBT5",'Medium retrofit'!$S$18,"")))&amp;IF(F16="Scenario1PBT6",'Medium retrofit'!$T$18,IF(F16="Scenario2PBT6",'Medium retrofit'!$U$18,IF(F16="Scenario3PBT6",'Medium retrofit'!$V$18,"")))&amp;IF(F16="Scenario1PBT7",'Medium retrofit'!$W$18,IF(F16="Scenario2PBT7",'Medium retrofit'!$X$18,IF(F16="Scenario3PBT7",'Medium retrofit'!$Y$18,"")))&amp;IF(F16="Scenario1PBT8",'Medium retrofit'!$Z$18,IF(F16="Scenario2PBT8",'Medium retrofit'!$AA$18,IF(F16="Scenario3PBT8",'Medium retrofit'!$AB$18,"")))&amp;IF(F16="Scenario1PBT9",'Medium retrofit'!$AC$18,IF(F16="Scenario2PBT9",'Medium retrofit'!$AD$18,IF(F16="Scenario3PBT9",'Medium retrofit'!$AE$18,"")))&amp;IF(F16="Scenario1PBT10",'Medium retrofit'!$AF$18,IF(F16="Scenario2PBT10",'Medium retrofit'!$AG$18,IF(F16="Scenario3PBT10",'Medium retrofit'!$AH$18,"")))&amp;IF(F16="Scenario1PBT11",'Medium retrofit'!$AI$18,IF(F16="Scenario2PBT11",'Medium retrofit'!$AJ$18,IF(F16="Scenario3PBT11",'Medium retrofit'!$AK$18,"")))&amp;IF(F16="Scenario1PBT12",'Medium retrofit'!$AL$18,IF(F16="Scenario2PBT12",'Medium retrofit'!$AM$18,IF(F16="Scenario3PBT12",'Medium retrofit'!$AN$18,"")))&amp;IF(F16="Scenario1PBT13",'Medium retrofit'!$AO$18,IF(F16="Scenario2PBT13",'Medium retrofit'!$AP$18,IF(F16="Scenario3PBT13",'Medium retrofit'!$AQ$18,"")))&amp;IF(F16="Scenario1PBT14",'Medium retrofit'!$AR$18,IF(F16="Scenario2PBT14",'Medium retrofit'!$AS$18,IF(F16="Scenario3PBT14",'Medium retrofit'!$AT$18,"")))&amp;IF(F16="Scenario1PBT15",'Medium retrofit'!$AU$18,IF(F16="Scenario2PBT15",'Medium retrofit'!$AV$18,IF(F16="Scenario3PBT15",'Medium retrofit'!$AW$18,"")))</f>
        <v/>
      </c>
      <c r="L16" s="123">
        <f t="shared" si="15"/>
        <v>0</v>
      </c>
      <c r="M16" s="123" t="str">
        <f>IF(F16="Scenario1PBT1",'Medium retrofit'!$E$20,IF(F16="Scenario2PBT1",'Medium retrofit'!$F$20,IF(F16="Scenario3PBT1",'Medium retrofit'!$G$20,"")))&amp;IF(F16="Scenario1PBT2",'Medium retrofit'!$H$20,IF(F16="Scenario2PBT2",'Medium retrofit'!$I$20,IF(F16="Scenario3PBT2",'Medium retrofit'!$J$20,"")))&amp;IF(F16="Scenario1PBT3",'Medium retrofit'!$K$20,IF(F16="Scenario2PBT3",'Medium retrofit'!$L$20,IF(F16="Scenario3PBT3",'Medium retrofit'!$M$20,"")))&amp;IF(F16="Scenario1PBT4",'Medium retrofit'!$N$20,IF(F16="Scenario2PBT4",'Medium retrofit'!$O$20,IF(F16="Scenario3PBT4",'Medium retrofit'!$P$20,"")))&amp;IF(F16="Scenario1PBT5",'Medium retrofit'!$Q$20,IF(F16="Scenario2PBT5",'Medium retrofit'!$R$20,IF(F16="Scenario3PBT5",'Medium retrofit'!$S$20,"")))&amp;IF(F16="Scenario1PBT6",'Medium retrofit'!$T$20,IF(F16="Scenario2PBT6",'Medium retrofit'!$U$20,IF(F16="Scenario3PBT6",'Medium retrofit'!$V$20,"")))&amp;IF(F16="Scenario1PBT7",'Medium retrofit'!$W$20,IF(F16="Scenario2PBT7",'Medium retrofit'!$X$20,IF(F16="Scenario3PBT7",'Medium retrofit'!$Y$20,"")))&amp;IF(F16="Scenario1PBT8",'Medium retrofit'!$Z$20,IF(F16="Scenario2PBT8",'Medium retrofit'!$AA$20,IF(F16="Scenario3PBT8",'Medium retrofit'!$AB$20,"")))&amp;IF(F16="Scenario1PBT9",'Medium retrofit'!$AC$20,IF(F16="Scenario2PBT9",'Medium retrofit'!$AD$20,IF(F16="Scenario3PBT9",'Medium retrofit'!$AE$20,"")))&amp;IF(F16="Scenario1PBT10",'Medium retrofit'!$AF$20,IF(F16="Scenario2PBT10",'Medium retrofit'!$AG$20,IF(F16="Scenario3PBT10",'Medium retrofit'!$AH$20,"")))&amp;IF(F16="Scenario1PBT11",'Medium retrofit'!$AI$20,IF(F16="Scenario2PBT11",'Medium retrofit'!$AJ$20,IF(F16="Scenario3PBT11",'Medium retrofit'!$AK$20,"")))&amp;IF(F16="Scenario1PBT12",'Medium retrofit'!$AL$20,IF(F16="Scenario2PBT12",'Medium retrofit'!$AM$20,IF(F16="Scenario3PBT12",'Medium retrofit'!$AN$20,"")))&amp;IF(F16="Scenario1PBT13",'Medium retrofit'!$AO$20,IF(F16="Scenario2PBT13",'Medium retrofit'!$AP$20,IF(F16="Scenario3PBT13",'Medium retrofit'!$AQ$20,"")))&amp;IF(F16="Scenario1PBT14",'Medium retrofit'!$AR$20,IF(F16="Scenario2PBT14",'Medium retrofit'!$AS$20,IF(F16="Scenario3PBT14",'Medium retrofit'!$AT$20,"")))&amp;IF(F16="Scenario1PBT15",'Medium retrofit'!$AU$20,IF(F16="Scenario2PBT15",'Medium retrofit'!$AV$20,IF(F16="Scenario3PBT15",'Medium retrofit'!$AW$20,"")))</f>
        <v/>
      </c>
      <c r="N16" s="124">
        <f t="shared" si="16"/>
        <v>0</v>
      </c>
      <c r="O16" s="245" t="str">
        <f>IF(F16="Scenario1PBT1",'Medium retrofit'!$E$23,IF(F16="Scenario2PBT1",'Medium retrofit'!$F$23,IF(F16="Scenario3PBT1",'Medium retrofit'!$G$23,"")))&amp;IF(F16="Scenario1PBT2",'Medium retrofit'!$H$23,IF(F16="Scenario2PBT2",'Medium retrofit'!$I$23,IF(F16="Scenario3PBT2",'Medium retrofit'!$J$23,"")))&amp;IF(F16="Scenario1PBT3",'Medium retrofit'!$K$23,IF(F16="Scenario2PBT3",'Medium retrofit'!$L$23,IF(F16="Scenario3PBT3",'Medium retrofit'!$M$23,"")))&amp;IF(F16="Scenario1PBT4",'Medium retrofit'!$N$23,IF(F16="Scenario2PBT4",'Medium retrofit'!$O$23,IF(F16="Scenario3PBT4",'Medium retrofit'!$P$23,"")))&amp;IF(F16="Scenario1PBT5",'Medium retrofit'!$Q$23,IF(F16="Scenario2PBT5",'Medium retrofit'!$R$23,IF(F16="Scenario3PBT5",'Medium retrofit'!$S$23,"")))&amp;IF(F16="Scenario1PBT6",'Medium retrofit'!$T$23,IF(F16="Scenario2PBT6",'Medium retrofit'!$U$23,IF(F16="Scenario3PBT6",'Medium retrofit'!$V$23,"")))&amp;IF(F16="Scenario1PBT7",'Medium retrofit'!$W$23,IF(F16="Scenario2PBT7",'Medium retrofit'!$X$23,IF(F16="Scenario3PBT7",'Medium retrofit'!$Y$23,"")))&amp;IF(F16="Scenario1PBT8",'Medium retrofit'!$Z$23,IF(F16="Scenario2PBT8",'Medium retrofit'!$AA$23,IF(F16="Scenario3PBT8",'Medium retrofit'!$AB$23,"")))&amp;IF(F16="Scenario1PBT9",'Medium retrofit'!$AC$23,IF(F16="Scenario2PBT9",'Medium retrofit'!$AD$23,IF(F16="Scenario3PBT9",'Medium retrofit'!$AE$23,"")))&amp;IF(F16="Scenario1PBT10",'Medium retrofit'!$AF$23,IF(F16="Scenario2PBT10",'Medium retrofit'!$AG$23,IF(F16="Scenario3PBT10",'Medium retrofit'!$AH$23,"")))&amp;IF(F16="Scenario1PBT11",'Medium retrofit'!$AI$23,IF(F16="Scenario2PBT11",'Medium retrofit'!$AJ$23,IF(F16="Scenario3PBT11",'Medium retrofit'!$AK$23,"")))&amp;IF(F16="Scenario1PBT12",'Medium retrofit'!$AL$23,IF(F16="Scenario2PBT12",'Medium retrofit'!$AM$23,IF(F16="Scenario3PBT12",'Medium retrofit'!$AN$23,"")))&amp;IF(F16="Scenario1PBT13",'Medium retrofit'!$AO$23,IF(F16="Scenario2PBT13",'Medium retrofit'!$AP$23,IF(F16="Scenario3PBT13",'Medium retrofit'!$AQ$23,"")))&amp;IF(F16="Scenario1PBT14",'Medium retrofit'!$AR$23,IF(F16="Scenario2PBT14",'Medium retrofit'!$AS$23,IF(F16="Scenario3PBT14",'Medium retrofit'!$AT$23,"")))&amp;IF(F16="Scenario1PBT15",'Medium retrofit'!$AU$23,IF(F16="Scenario2PBT15",'Medium retrofit'!$AV$23,IF(F16="Scenario3PBT15",'Medium retrofit'!$AW$23,"")))</f>
        <v/>
      </c>
      <c r="P16" s="123">
        <f t="shared" si="17"/>
        <v>0</v>
      </c>
      <c r="Q16" s="123" t="str">
        <f>IF(F16="Scenario1PBT1",'Medium retrofit'!$E$25,IF(F16="Scenario2PBT1",'Medium retrofit'!$F$25,IF(F16="Scenario3PBT1",'Medium retrofit'!$G$25,"")))&amp;IF(F16="Scenario1PBT2",'Medium retrofit'!$H$25,IF(F16="Scenario2PBT2",'Medium retrofit'!$I$25,IF(F16="Scenario3PBT2",'Medium retrofit'!$J$25,"")))&amp;IF(F16="Scenario1PBT3",'Medium retrofit'!$K$25,IF(F16="Scenario2PBT3",'Medium retrofit'!$L$25,IF(F16="Scenario3PBT3",'Medium retrofit'!$M$25,"")))&amp;IF(F16="Scenario1PBT4",'Medium retrofit'!$N$25,IF(F16="Scenario2PBT4",'Medium retrofit'!$O$25,IF(F16="Scenario3PBT4",'Medium retrofit'!$P$25,"")))&amp;IF(F16="Scenario1PBT5",'Medium retrofit'!$Q$25,IF(F16="Scenario2PBT5",'Medium retrofit'!$R$25,IF(F16="Scenario3PBT5",'Medium retrofit'!$S$25,"")))&amp;IF(F16="Scenario1PBT6",'Medium retrofit'!$T$25,IF(F16="Scenario2PBT6",'Medium retrofit'!$U$25,IF(F16="Scenario3PBT6",'Medium retrofit'!$V$25,"")))&amp;IF(F16="Scenario1PBT7",'Medium retrofit'!$W$25,IF(F16="Scenario2PBT7",'Medium retrofit'!$X$25,IF(F16="Scenario3PBT7",'Medium retrofit'!$Y$25,"")))&amp;IF(F16="Scenario1PBT8",'Medium retrofit'!$Z$25,IF(F16="Scenario2PBT8",'Medium retrofit'!$AA$25,IF(F16="Scenario3PBT8",'Medium retrofit'!$AB$25,"")))&amp;IF(F16="Scenario1PBT9",'Medium retrofit'!$AC$25,IF(F16="Scenario2PBT9",'Medium retrofit'!$AD$25,IF(F16="Scenario3PBT9",'Medium retrofit'!$AE$25,"")))&amp;IF(F16="Scenario1PBT10",'Medium retrofit'!$AF$25,IF(F16="Scenario2PBT10",'Medium retrofit'!$AG$25,IF(F16="Scenario3PBT10",'Medium retrofit'!$AH$25,"")))&amp;IF(F16="Scenario1PBT11",'Medium retrofit'!$AI$25,IF(F16="Scenario2PBT11",'Medium retrofit'!$AJ$25,IF(F16="Scenario3PBT11",'Medium retrofit'!$AK$25,"")))&amp;IF(F16="Scenario1PBT12",'Medium retrofit'!$AL$25,IF(F16="Scenario2PBT12",'Medium retrofit'!$AM$25,IF(F16="Scenario3PBT12",'Medium retrofit'!$AN$25,"")))&amp;IF(F16="Scenario1PBT13",'Medium retrofit'!$AO$25,IF(F16="Scenario2PBT13",'Medium retrofit'!$AP$25,IF(F16="Scenario3PBT13",'Medium retrofit'!$AQ$25,"")))&amp;IF(F16="Scenario1PBT14",'Medium retrofit'!$AR$25,IF(F16="Scenario2PBT14",'Medium retrofit'!$AS$25,IF(F16="Scenario3PBT14",'Medium retrofit'!$AT$25,"")))&amp;IF(F16="Scenario1PBT15",'Medium retrofit'!$AU$25,IF(F16="Scenario2PBT15",'Medium retrofit'!$AV$25,IF(F16="Scenario3PBT15",'Medium retrofit'!$AW$25,"")))</f>
        <v/>
      </c>
      <c r="R16" s="123">
        <f t="shared" si="18"/>
        <v>0</v>
      </c>
      <c r="S16" s="123" t="str">
        <f>IF(F16="Scenario1PBT1",'Medium retrofit'!$E$27,IF(F16="Scenario2PBT1",'Medium retrofit'!$F$27,IF(F16="Scenario3PBT1",'Medium retrofit'!$G$27,"")))&amp;IF(F16="Scenario1PBT2",'Medium retrofit'!$H$27,IF(F16="Scenario2PBT2",'Medium retrofit'!$I$27,IF(F16="Scenario3PBT2",'Medium retrofit'!$J$27,"")))&amp;IF(F16="Scenario1PBT3",'Medium retrofit'!$K$27,IF(F16="Scenario2PBT3",'Medium retrofit'!$L$27,IF(F16="Scenario3PBT3",'Medium retrofit'!$M$27,"")))&amp;IF(F16="Scenario1PBT4",'Medium retrofit'!$N$27,IF(F16="Scenario2PBT4",'Medium retrofit'!$O$27,IF(F16="Scenario3PBT4",'Medium retrofit'!$P$27,"")))&amp;IF(F16="Scenario1PBT5",'Medium retrofit'!$Q$27,IF(F16="Scenario2PBT5",'Medium retrofit'!$R$27,IF(F16="Scenario3PBT5",'Medium retrofit'!$S$27,"")))&amp;IF(F16="Scenario1PBT6",'Medium retrofit'!$T$27,IF(F16="Scenario2PBT6",'Medium retrofit'!$U$27,IF(F16="Scenario3PBT6",'Medium retrofit'!$V$27,"")))&amp;IF(F16="Scenario1PBT7",'Medium retrofit'!$W$27,IF(F16="Scenario2PBT7",'Medium retrofit'!$X$27,IF(F16="Scenario3PBT7",'Medium retrofit'!$Y$27,"")))&amp;IF(F16="Scenario1PBT8",'Medium retrofit'!$Z$27,IF(F16="Scenario2PBT8",'Medium retrofit'!$AA$27,IF(F16="Scenario3PBT8",'Medium retrofit'!$AB$27,"")))&amp;IF(F16="Scenario1PBT9",'Medium retrofit'!$AC$27,IF(F16="Scenario2PBT9",'Medium retrofit'!$AD$27,IF(F16="Scenario3PBT9",'Medium retrofit'!$AE$27,"")))&amp;IF(F16="Scenario1PBT10",'Medium retrofit'!$AF$27,IF(F16="Scenario2PBT10",'Medium retrofit'!$AG$27,IF(F16="Scenario3PBT10",'Medium retrofit'!$AH$27,"")))&amp;IF(F16="Scenario1PBT11",'Medium retrofit'!$AI$27,IF(F16="Scenario2PBT11",'Medium retrofit'!$AJ$27,IF(F16="Scenario3PBT11",'Medium retrofit'!$AK$27,"")))&amp;IF(F16="Scenario1PBT12",'Medium retrofit'!$AL$27,IF(F16="Scenario2PBT12",'Medium retrofit'!$AM$27,IF(F16="Scenario3PBT12",'Medium retrofit'!$AN$27,"")))&amp;IF(F16="Scenario1PBT13",'Medium retrofit'!$AO$27,IF(F16="Scenario2PBT13",'Medium retrofit'!$AP$27,IF(F16="Scenario3PBT13",'Medium retrofit'!$AQ$27,"")))&amp;IF(F16="Scenario1PBT14",'Medium retrofit'!$AR$27,IF(F16="Scenario2PBT14",'Medium retrofit'!$AS$27,IF(F16="Scenario3PBT14",'Medium retrofit'!$AT$27,"")))&amp;IF(F16="Scenario1PBT15",'Medium retrofit'!$AU$27,IF(F16="Scenario2PBT15",'Medium retrofit'!$AV$27,IF(F16="Scenario3PBT15",'Medium retrofit'!$AW$27,"")))</f>
        <v/>
      </c>
      <c r="T16" s="246">
        <f t="shared" si="19"/>
        <v>0</v>
      </c>
      <c r="U16" s="245" t="str">
        <f>IF(F16="Scenario1PBT1",'Medium retrofit'!$E$38,IF(F16="Scenario2PBT1",'Medium retrofit'!$F$38,IF(F16="Scenario3PBT1",'Medium retrofit'!$G$38,"")))&amp;IF(F16="Scenario1PBT2",'Medium retrofit'!$H$38,IF(F16="Scenario2PBT2",'Medium retrofit'!$I$38,IF(F16="Scenario3PBT2",'Medium retrofit'!$J$38,"")))&amp;IF(F16="Scenario1PBT3",'Medium retrofit'!$K$38,IF(F16="Scenario2PBT3",'Medium retrofit'!$L$38,IF(F16="Scenario3PBT3",'Medium retrofit'!$M$38,"")))&amp;IF(F16="Scenario1PBT4",'Medium retrofit'!$N$38,IF(F16="Scenario2PBT4",'Medium retrofit'!$O$38,IF(F16="Scenario3PBT4",'Medium retrofit'!$P$38,"")))&amp;IF(F16="Scenario1PBT5",'Medium retrofit'!$Q$38,IF(F16="Scenario2PBT5",'Medium retrofit'!$R$38,IF(F16="Scenario3PBT5",'Medium retrofit'!$S$38,"")))&amp;IF(F16="Scenario1PBT6",'Medium retrofit'!$T$38,IF(F16="Scenario2PBT6",'Medium retrofit'!$U$38,IF(F16="Scenario3PBT6",'Medium retrofit'!$V$38,"")))&amp;IF(F16="Scenario1PBT7",'Medium retrofit'!$W$38,IF(F16="Scenario2PBT7",'Medium retrofit'!$X$38,IF(F16="Scenario3PBT7",'Medium retrofit'!$Y$38,"")))&amp;IF(F16="Scenario1PBT8",'Medium retrofit'!$Z$38,IF(F16="Scenario2PBT8",'Medium retrofit'!$AA$38,IF(F16="Scenario3PBT8",'Medium retrofit'!$AB$38,"")))&amp;IF(F16="Scenario1PBT9",'Medium retrofit'!$AC$38,IF(F16="Scenario2PBT9",'Medium retrofit'!$AD$38,IF(F16="Scenario3PBT9",'Medium retrofit'!$AE$38,"")))&amp;IF(F16="Scenario1PBT10",'Medium retrofit'!$AF$38,IF(F16="Scenario2PBT10",'Medium retrofit'!$AG$38,IF(F16="Scenario3PBT10",'Medium retrofit'!$AH$38,"")))&amp;IF(F16="Scenario1PBT11",'Medium retrofit'!$AI$38,IF(F16="Scenario2PBT11",'Medium retrofit'!$AJ$38,IF(F16="Scenario3PBT11",'Medium retrofit'!$AK$38,"")))&amp;IF(F16="Scenario1PBT12",'Medium retrofit'!$AL$38,IF(F16="Scenario2PBT12",'Medium retrofit'!$AM$38,IF(F16="Scenario3PBT12",'Medium retrofit'!$AN$38,"")))&amp;IF(F16="Scenario1PBT13",'Medium retrofit'!$AO$38,IF(F16="Scenario2PBT13",'Medium retrofit'!$AP$38,IF(F16="Scenario3PBT13",'Medium retrofit'!$AQ$38,"")))&amp;IF(F16="Scenario1PBT14",'Medium retrofit'!$AR$38,IF(F16="Scenario2PBT14",'Medium retrofit'!$AS$38,IF(F16="Scenario3PBT14",'Medium retrofit'!$AT$38,"")))&amp;IF(F16="Scenario1PBT15",'Medium retrofit'!$AU$38,IF(F16="Scenario2PBT15",'Medium retrofit'!$AV$38,IF(F16="Scenario3PBT15",'Medium retrofit'!$AW$38,"")))</f>
        <v/>
      </c>
      <c r="V16" s="123">
        <f t="shared" si="20"/>
        <v>0</v>
      </c>
      <c r="W16" s="123" t="str">
        <f>IF(F16="Scenario1PBT1",'Medium retrofit'!$E$40,IF(F16="Scenario2PBT1",'Medium retrofit'!$F$40,IF(F16="Scenario3PBT1",'Medium retrofit'!$G$40,"")))&amp;IF(F16="Scenario1PBT2",'Medium retrofit'!$H$40,IF(F16="Scenario2PBT2",'Medium retrofit'!$I$40,IF(F16="Scenario3PBT2",'Medium retrofit'!$J$40,"")))&amp;IF(F16="Scenario1PBT3",'Medium retrofit'!$K$40,IF(F16="Scenario2PBT3",'Medium retrofit'!$L$40,IF(F16="Scenario3PBT3",'Medium retrofit'!$M$40,"")))&amp;IF(F16="Scenario1PBT4",'Medium retrofit'!$N$40,IF(F16="Scenario2PBT4",'Medium retrofit'!$O$40,IF(F16="Scenario3PBT4",'Medium retrofit'!$P$40,"")))&amp;IF(F16="Scenario1PBT5",'Medium retrofit'!$Q$40,IF(F16="Scenario2PBT5",'Medium retrofit'!$R$40,IF(F16="Scenario3PBT5",'Medium retrofit'!$S$40,"")))&amp;IF(F16="Scenario1PBT6",'Medium retrofit'!$T$40,IF(F16="Scenario2PBT6",'Medium retrofit'!$U$40,IF(F16="Scenario3PBT6",'Medium retrofit'!$V$40,"")))&amp;IF(F16="Scenario1PBT7",'Medium retrofit'!$W$40,IF(F16="Scenario2PBT7",'Medium retrofit'!$X$40,IF(F16="Scenario3PBT7",'Medium retrofit'!$Y$40,"")))&amp;IF(F16="Scenario1PBT8",'Medium retrofit'!$Z$40,IF(F16="Scenario2PBT8",'Medium retrofit'!$AA$40,IF(F16="Scenario3PBT8",'Medium retrofit'!$AB$40,"")))&amp;IF(F16="Scenario1PBT9",'Medium retrofit'!$AC$40,IF(F16="Scenario2PBT9",'Medium retrofit'!$AD$40,IF(F16="Scenario3PBT9",'Medium retrofit'!$AE$40,"")))&amp;IF(F16="Scenario1PBT10",'Medium retrofit'!$AF$40,IF(F16="Scenario2PBT10",'Medium retrofit'!$AG$40,IF(F16="Scenario3PBT10",'Medium retrofit'!$AH$40,"")))&amp;IF(F16="Scenario1PBT11",'Medium retrofit'!$AI$40,IF(F16="Scenario2PBT11",'Medium retrofit'!$AJ$40,IF(F16="Scenario3PBT11",'Medium retrofit'!$AK$40,"")))&amp;IF(F16="Scenario1PBT12",'Medium retrofit'!$AL$40,IF(F16="Scenario2PBT12",'Medium retrofit'!$AM$40,IF(F16="Scenario3PBT12",'Medium retrofit'!$AN$40,"")))&amp;IF(F16="Scenario1PBT13",'Medium retrofit'!$AO$40,IF(F16="Scenario2PBT13",'Medium retrofit'!$AP$40,IF(F16="Scenario3PBT13",'Medium retrofit'!$AQ$40,"")))&amp;IF(F16="Scenario1PBT14",'Medium retrofit'!$AR$40,IF(F16="Scenario2PBT14",'Medium retrofit'!$AS$40,IF(F16="Scenario3PBT14",'Medium retrofit'!$AT$40,"")))&amp;IF(F16="Scenario1PBT15",'Medium retrofit'!$AU$40,IF(F16="Scenario2PBT15",'Medium retrofit'!$AV$40,IF(F16="Scenario3PBT15",'Medium retrofit'!$AW$40,"")))</f>
        <v/>
      </c>
      <c r="X16" s="123">
        <f t="shared" si="21"/>
        <v>0</v>
      </c>
      <c r="Y16" s="123" t="str">
        <f>IF(F16="Scenario1PBT1",'Medium retrofit'!$E$42,IF(F16="Scenario2PBT1",'Medium retrofit'!$F$42,IF(F16="Scenario3PBT1",'Medium retrofit'!$G$42,"")))&amp;IF(F16="Scenario1PBT2",'Medium retrofit'!$H$42,IF(F16="Scenario2PBT2",'Medium retrofit'!$I$42,IF(F16="Scenario3PBT2",'Medium retrofit'!$J$42,"")))&amp;IF(F16="Scenario1PBT3",'Medium retrofit'!$K$42,IF(F16="Scenario2PBT3",'Medium retrofit'!$L$42,IF(F16="Scenario3PBT3",'Medium retrofit'!$M$42,"")))&amp;IF(F16="Scenario1PBT4",'Medium retrofit'!$N$42,IF(F16="Scenario2PBT4",'Medium retrofit'!$O$42,IF(F16="Scenario3PBT4",'Medium retrofit'!$P$42,"")))&amp;IF(F16="Scenario1PBT5",'Medium retrofit'!$Q$42,IF(F16="Scenario2PBT5",'Medium retrofit'!$R$42,IF(F16="Scenario3PBT5",'Medium retrofit'!$S$42,"")))&amp;IF(F16="Scenario1PBT6",'Medium retrofit'!$T$42,IF(F16="Scenario2PBT6",'Medium retrofit'!$U$42,IF(F16="Scenario3PBT6",'Medium retrofit'!$V$42,"")))&amp;IF(F16="Scenario1PBT7",'Medium retrofit'!$W$42,IF(F16="Scenario2PBT7",'Medium retrofit'!$X$42,IF(F16="Scenario3PBT7",'Medium retrofit'!$Y$42,"")))&amp;IF(F16="Scenario1PBT8",'Medium retrofit'!$Z$42,IF(F16="Scenario2PBT8",'Medium retrofit'!$AA$42,IF(F16="Scenario3PBT8",'Medium retrofit'!$AB$42,"")))&amp;IF(F16="Scenario1PBT9",'Medium retrofit'!$AC$42,IF(F16="Scenario2PBT9",'Medium retrofit'!$AD$42,IF(F16="Scenario3PBT9",'Medium retrofit'!$AE$42,"")))&amp;IF(F16="Scenario1PBT10",'Medium retrofit'!$AF$42,IF(F16="Scenario2PBT10",'Medium retrofit'!$AG$42,IF(F16="Scenario3PBT10",'Medium retrofit'!$AH$42,"")))&amp;IF(F16="Scenario1PBT11",'Medium retrofit'!$AI$42,IF(F16="Scenario2PBT11",'Medium retrofit'!$AJ$42,IF(F16="Scenario3PBT11",'Medium retrofit'!$AK$42,"")))&amp;IF(F16="Scenario1PBT12",'Medium retrofit'!$AL$42,IF(F16="Scenario2PBT12",'Medium retrofit'!$AM$42,IF(F16="Scenario3PBT12",'Medium retrofit'!$AN$42,"")))&amp;IF(F16="Scenario1PBT13",'Medium retrofit'!$AO$42,IF(F16="Scenario2PBT13",'Medium retrofit'!$AP$42,IF(F16="Scenario3PBT13",'Medium retrofit'!$AQ$42,"")))&amp;IF(F16="Scenario1PBT14",'Medium retrofit'!$AR$42,IF(F16="Scenario2PBT14",'Medium retrofit'!$AS$42,IF(F16="Scenario3PBT14",'Medium retrofit'!$AT$42,"")))&amp;IF(F16="Scenario1PBT15",'Medium retrofit'!$AU$42,IF(F16="Scenario2PBT15",'Medium retrofit'!$AV$42,IF(F16="Scenario3PBT15",'Medium retrofit'!$AW$42,"")))</f>
        <v/>
      </c>
      <c r="Z16" s="123">
        <f t="shared" si="22"/>
        <v>0</v>
      </c>
      <c r="AA16" s="239" t="str">
        <f>IF(F16="Scenario1PBT1",'Medium retrofit'!$E$101,IF(F16="Scenario2PBT1",'Medium retrofit'!$F$101,IF(F16="Scenario3PBT1",'Medium retrofit'!$G$101,"")))&amp;IF(F16="Scenario1PBT2",'Medium retrofit'!$H$101,IF(F16="Scenario2PBT2",'Medium retrofit'!$I$101,IF(F16="Scenario3PBT2",'Medium retrofit'!$J$101,"")))&amp;IF(F16="Scenario1PBT3",'Medium retrofit'!$K$101,IF(F16="Scenario2PBT3",'Medium retrofit'!$L$101,IF(F16="Scenario3PBT3",'Medium retrofit'!$M$101,"")))&amp;IF(F16="Scenario1PBT4",'Medium retrofit'!$N$101,IF(F16="Scenario2PBT4",'Medium retrofit'!$O$101,IF(F16="Scenario3PBT4",'Medium retrofit'!$P$101,"")))&amp;IF(F16="Scenario1PBT5",'Medium retrofit'!$Q$101,IF(F16="Scenario2PBT5",'Medium retrofit'!$R$101,IF(F16="Scenario3PBT5",'Medium retrofit'!$S$101,"")))&amp;IF(F16="Scenario1PBT6",'Medium retrofit'!$T$101,IF(F16="Scenario2PBT6",'Medium retrofit'!$U$101,IF(F16="Scenario3PBT6",'Medium retrofit'!$V$101,"")))&amp;IF(F16="Scenario1PBT7",'Medium retrofit'!$W$101,IF(F16="Scenario2PBT7",'Medium retrofit'!$X$101,IF(F16="Scenario3PBT7",'Medium retrofit'!$Y$101,"")))&amp;IF(F16="Scenario1PBT8",'Medium retrofit'!$Z$101,IF(F16="Scenario2PBT8",'Medium retrofit'!$AA$101,IF(F16="Scenario3PBT8",'Medium retrofit'!$AB$101,"")))&amp;IF(F16="Scenario1PBT9",'Medium retrofit'!$AC$101,IF(F16="Scenario2PBT9",'Medium retrofit'!$AD$101,IF(F16="Scenario3PBT9",'Medium retrofit'!$AE$101,"")))&amp;IF(F16="Scenario1PBT10",'Medium retrofit'!$AF$101,IF(F16="Scenario2PBT10",'Medium retrofit'!$AG$101,IF(F16="Scenario3PBT10",'Medium retrofit'!$AH$101,"")))&amp;IF(F16="Scenario1PBT11",'Medium retrofit'!$AI$101,IF(F16="Scenario2PBT11",'Medium retrofit'!$AJ$101,IF(F16="Scenario3PBT11",'Medium retrofit'!$AK$101,"")))&amp;IF(F16="Scenario1PBT12",'Medium retrofit'!$AL$101,IF(F16="Scenario2PBT12",'Medium retrofit'!$AM$101,IF(F16="Scenario3PBT12",'Medium retrofit'!$AN$101,"")))&amp;IF(F16="Scenario1PBT13",'Medium retrofit'!$AO$101,IF(F16="Scenario2PBT13",'Medium retrofit'!$AP$101,IF(F16="Scenario3PBT13",'Medium retrofit'!$AQ$101,"")))&amp;IF(F16="Scenario1PBT14",'Medium retrofit'!$AR$101,IF(F16="Scenario2PBT14",'Medium retrofit'!$AS$101,IF(F16="Scenario3PBT14",'Medium retrofit'!$AT$101,"")))&amp;IF(F16="Scenario1PBT15",'Medium retrofit'!$AU$101,IF(F16="Scenario2PBT15",'Medium retrofit'!$AV$101,IF(F16="Scenario3PBT15",'Medium retrofit'!$AW$101,"")))</f>
        <v/>
      </c>
      <c r="AB16" s="242">
        <f t="shared" si="23"/>
        <v>0</v>
      </c>
      <c r="AC16" s="364" t="str">
        <f t="shared" si="24"/>
        <v/>
      </c>
      <c r="AD16" s="353">
        <f>IF(AC16="",IFERROR('Projection_Base-case'!G17-G16,0),0)</f>
        <v>0</v>
      </c>
      <c r="AE16" s="350">
        <f t="shared" si="0"/>
        <v>0</v>
      </c>
      <c r="AF16" s="361">
        <f>IFERROR(100*AD16/'Projection_Base-case'!G17,0)</f>
        <v>0</v>
      </c>
      <c r="AG16" s="352">
        <f>IF(AC16="",IFERROR('Projection_Base-case'!I17-I16,0),0)</f>
        <v>0</v>
      </c>
      <c r="AH16" s="353">
        <f t="shared" si="1"/>
        <v>0</v>
      </c>
      <c r="AI16" s="361">
        <f>IFERROR(100*AG16/'Projection_Base-case'!I17,0)</f>
        <v>0</v>
      </c>
      <c r="AJ16" s="352">
        <f>IF(AC16="",IFERROR('Projection_Base-case'!K17-K16,0),0)</f>
        <v>0</v>
      </c>
      <c r="AK16" s="353">
        <f t="shared" si="2"/>
        <v>0</v>
      </c>
      <c r="AL16" s="361">
        <f>IFERROR(100*AJ16/'Projection_Base-case'!K17,0)</f>
        <v>0</v>
      </c>
      <c r="AM16" s="352">
        <f>-IF(AC16="",IFERROR('Projection_Base-case'!M17-M16,0),0)</f>
        <v>0</v>
      </c>
      <c r="AN16" s="353">
        <f t="shared" si="3"/>
        <v>0</v>
      </c>
      <c r="AO16" s="354">
        <f>IFERROR(IF('Projection_Base-case'!N17&gt;0,100*AN16/'Projection_Base-case'!N17,100*AN16/N16),0)</f>
        <v>0</v>
      </c>
      <c r="AP16" s="355">
        <f>IF(AC16="",IFERROR('Projection_Base-case'!O17-O16,0),0)</f>
        <v>0</v>
      </c>
      <c r="AQ16" s="356">
        <f t="shared" si="4"/>
        <v>0</v>
      </c>
      <c r="AR16" s="356">
        <f>IFERROR(100*AP16/'Projection_Base-case'!O17,0)</f>
        <v>0</v>
      </c>
      <c r="AS16" s="355">
        <f>IF(AC16="",IFERROR('Projection_Base-case'!Q17-Q16,0),0)</f>
        <v>0</v>
      </c>
      <c r="AT16" s="356">
        <f t="shared" si="5"/>
        <v>0</v>
      </c>
      <c r="AU16" s="356">
        <f>IFERROR(100*AS16/'Projection_Base-case'!Q17,0)</f>
        <v>0</v>
      </c>
      <c r="AV16" s="355">
        <f>IF(AC16="",IFERROR('Projection_Base-case'!S17-S16,0),0)</f>
        <v>0</v>
      </c>
      <c r="AW16" s="356">
        <f t="shared" si="6"/>
        <v>0</v>
      </c>
      <c r="AX16" s="357">
        <f>IFERROR(100*AV16/'Projection_Base-case'!S17,0)</f>
        <v>0</v>
      </c>
      <c r="AY16" s="358">
        <f>IF(AC16="",IFERROR('Projection_Base-case'!U17-U16,0),0)</f>
        <v>0</v>
      </c>
      <c r="AZ16" s="359">
        <f t="shared" si="7"/>
        <v>0</v>
      </c>
      <c r="BA16" s="359">
        <f>IFERROR(100*AY16/'Projection_Base-case'!U17,0)</f>
        <v>0</v>
      </c>
      <c r="BB16" s="358">
        <f>IF(AC16="",IFERROR('Projection_Base-case'!W17-W16,0),0)</f>
        <v>0</v>
      </c>
      <c r="BC16" s="359">
        <f t="shared" si="8"/>
        <v>0</v>
      </c>
      <c r="BD16" s="359">
        <f>IFERROR(100*BB16/'Projection_Base-case'!W17,0)</f>
        <v>0</v>
      </c>
      <c r="BE16" s="358">
        <f>IF(AC16="",IFERROR('Projection_Base-case'!Y17-Y16,0),0)</f>
        <v>0</v>
      </c>
      <c r="BF16" s="359">
        <f t="shared" si="9"/>
        <v>0</v>
      </c>
      <c r="BG16" s="359">
        <f>IFERROR(100*BE16/'Projection_Base-case'!Y17,0)</f>
        <v>0</v>
      </c>
      <c r="BH16" s="359">
        <f t="shared" si="10"/>
        <v>0</v>
      </c>
      <c r="BI16" s="360">
        <f t="shared" si="11"/>
        <v>0</v>
      </c>
    </row>
    <row r="17" spans="1:61">
      <c r="A17" s="205">
        <v>13</v>
      </c>
      <c r="B17" s="347">
        <f>IF('Projection_Base-case'!B18&lt;&gt;"",'Projection_Base-case'!B18,0)</f>
        <v>0</v>
      </c>
      <c r="C17" s="347">
        <f>IF('Projection_Base-case'!C18&lt;&gt;"",'Projection_Base-case'!C18,0)</f>
        <v>0</v>
      </c>
      <c r="D17" s="365">
        <f>IF('Projection_Base-case'!D18&lt;&gt;"",'Projection_Base-case'!D18,0)</f>
        <v>0</v>
      </c>
      <c r="E17" s="376"/>
      <c r="F17" s="367" t="str">
        <f t="shared" si="12"/>
        <v>0</v>
      </c>
      <c r="G17" s="241" t="str">
        <f>IF(F17="Scenario1PBT1",'Medium retrofit'!$E$6,IF(F17="Scenario2PBT1",'Medium retrofit'!$F$6,IF(F17="Scenario3PBT1",'Medium retrofit'!$G$6,"")))&amp;IF(F17="Scenario1PBT2",'Medium retrofit'!$H$6,IF(F17="Scenario2PBT2",'Medium retrofit'!$I$6,IF(F17="Scenario3PBT2",'Medium retrofit'!$J$6,"")))&amp;IF(F17="Scenario1PBT3",'Medium retrofit'!$K$6,IF(F17="Scenario2PBT3",'Medium retrofit'!$L$6,IF(F17="Scenario3PBT3",'Medium retrofit'!$M$6,"")))&amp;IF(F17="Scenario1PBT4",'Medium retrofit'!$N$6,IF(F17="Scenario2PBT4",'Medium retrofit'!$O$6,IF(F17="Scenario3PBT4",'Medium retrofit'!$P$6,"")))&amp;IF(F17="Scenario1PBT5",'Medium retrofit'!$Q$6,IF(F17="Scenario2PBT5",'Medium retrofit'!$R$6,IF(F17="Scenario3PBT5",'Medium retrofit'!$S$6,"")))&amp;IF(F17="Scenario1PBT6",'Medium retrofit'!$T$6,IF(F17="Scenario2PBT6",'Medium retrofit'!$U$6,IF(F17="Scenario3PBT6",'Medium retrofit'!$V$6,"")))&amp;IF(F17="Scenario1PBT7",'Medium retrofit'!$W$6,IF(F17="Scenario2PBT7",'Medium retrofit'!$X$6,IF(F17="Scenario3PBT7",'Medium retrofit'!$Y$6,"")))&amp;IF(F17="Scenario1PBT8",'Medium retrofit'!$Z$6,IF(F17="Scenario2PBT8",'Medium retrofit'!$AA$6,IF(F17="Scenario3PBT8",'Medium retrofit'!$AB$6,"")))&amp;IF(F17="Scenario1PBT9",'Medium retrofit'!$AC$6,IF(F17="Scenario2PBT9",'Medium retrofit'!$AD$6,IF(F17="Scenario3PBT9",'Medium retrofit'!$AE$6,"")))&amp;IF(F17="Scenario1PBT10",'Medium retrofit'!$AF$6,IF(F17="Scenario2PBT10",'Medium retrofit'!$AG$6,IF(F17="Scenario3PBT10",'Medium retrofit'!$AH$6,"")))&amp;IF(F17="Scenario1PBT11",'Medium retrofit'!$AI$6,IF(F17="Scenario2PBT11",'Medium retrofit'!$AJ$6,IF(F17="Scenario3PBT11",'Medium retrofit'!$AK$6,"")))&amp;IF(F17="Scenario1PBT12",'Medium retrofit'!$AL$6,IF(F17="Scenario2PBT12",'Medium retrofit'!$AM$6,IF(F17="Scenario3PBT12",'Medium retrofit'!$AN$6,"")))&amp;IF(F17="Scenario1PBT13",'Medium retrofit'!$AO$6,IF(F17="Scenario2PBT13",'Medium retrofit'!$AP$6,IF(F17="Scenario3PBT13",'Medium retrofit'!$AQ$6,"")))&amp;IF(F17="Scenario1PBT14",'Medium retrofit'!$AR$6,IF(F17="Scenario2PBT14",'Medium retrofit'!$AS$6,IF(F17="Scenario3PBT14",'Medium retrofit'!$AT$6,"")))&amp;IF(F17="Scenario1PBT15",'Medium retrofit'!$AU$6,IF(F17="Scenario2PBT15",'Medium retrofit'!$AV$6,IF(F17="Scenario3PBT15",'Medium retrofit'!$AW$6,"")))</f>
        <v/>
      </c>
      <c r="H17" s="123">
        <f t="shared" si="13"/>
        <v>0</v>
      </c>
      <c r="I17" s="239" t="str">
        <f>IF(F17="Scenario1PBT1",'Medium retrofit'!$E$16,IF(F17="Scenario2PBT1",'Medium retrofit'!$F$16,IF(F17="Scenario3PBT1",'Medium retrofit'!$G$16,"")))&amp;IF(F17="Scenario1PBT2",'Medium retrofit'!$H$16,IF(F17="Scenario2PBT2",'Medium retrofit'!$I$16,IF(F17="Scenario3PBT2",'Medium retrofit'!$J$16,"")))&amp;IF(F17="Scenario1PBT3",'Medium retrofit'!$K$16,IF(F17="Scenario2PBT3",'Medium retrofit'!$L$16,IF(F17="Scenario3PBT3",'Medium retrofit'!$M$16,"")))&amp;IF(F17="Scenario1PBT4",'Medium retrofit'!$N$16,IF(F17="Scenario2PBT4",'Medium retrofit'!$O$16,IF(F17="Scenario3PBT4",'Medium retrofit'!$P$16,"")))&amp;IF(F17="Scenario1PBT5",'Medium retrofit'!$Q$16,IF(F17="Scenario2PBT5",'Medium retrofit'!$R$16,IF(F17="Scenario3PBT5",'Medium retrofit'!$S$16,"")))&amp;IF(F17="Scenario1PBT6",'Medium retrofit'!$T$16,IF(F17="Scenario2PBT6",'Medium retrofit'!$U$16,IF(F17="Scenario3PBT6",'Medium retrofit'!$V$16,"")))&amp;IF(F17="Scenario1PBT7",'Medium retrofit'!$W$16,IF(F17="Scenario2PBT7",'Medium retrofit'!$X$16,IF(F17="Scenario3PBT7",'Medium retrofit'!$Y$16,"")))&amp;IF(F17="Scenario1PBT8",'Medium retrofit'!$Z$16,IF(F17="Scenario2PBT8",'Medium retrofit'!$AA$16,IF(F17="Scenario3PBT8",'Medium retrofit'!$AB$16,"")))&amp;IF(F17="Scenario1PBT9",'Medium retrofit'!$AC$16,IF(F17="Scenario2PBT9",'Medium retrofit'!$AD$16,IF(F17="Scenario3PBT9",'Medium retrofit'!$AE$16,"")))&amp;IF(F17="Scenario1PBT10",'Medium retrofit'!$AF$16,IF(F17="Scenario2PBT10",'Medium retrofit'!$AG$16,IF(F17="Scenario3PBT10",'Medium retrofit'!$AH$16,"")))&amp;IF(F17="Scenario1PBT11",'Medium retrofit'!$AI$16,IF(F17="Scenario2PBT11",'Medium retrofit'!$AJ$16,IF(F17="Scenario3PBT11",'Medium retrofit'!$AK$16,"")))&amp;IF(F17="Scenario1PBT12",'Medium retrofit'!$AL$16,IF(F17="Scenario2PBT12",'Medium retrofit'!$AM$16,IF(F17="Scenario3PBT12",'Medium retrofit'!$AN$16,"")))&amp;IF(F17="Scenario1PBT13",'Medium retrofit'!$AO$16,IF(F17="Scenario2PBT13",'Medium retrofit'!$AP$16,IF(F17="Scenario3PBT13",'Medium retrofit'!$AQ$16,"")))&amp;IF(F17="Scenario1PBT14",'Medium retrofit'!$AR$16,IF(F17="Scenario2PBT14",'Medium retrofit'!$AS$16,IF(F17="Scenario3PBT14",'Medium retrofit'!$AT$16,"")))&amp;IF(F17="Scenario1PBT15",'Medium retrofit'!$AU$16,IF(F17="Scenario2PBT15",'Medium retrofit'!$AV$16,IF(F17="Scenario3PBT15",'Medium retrofit'!$AW$16,"")))</f>
        <v/>
      </c>
      <c r="J17" s="123">
        <f t="shared" si="14"/>
        <v>0</v>
      </c>
      <c r="K17" s="123" t="str">
        <f>IF(F17="Scenario1PBT1",'Medium retrofit'!$E$18,IF(F17="Scenario2PBT1",'Medium retrofit'!$F$18,IF(F17="Scenario3PBT1",'Medium retrofit'!$G$18,"")))&amp;IF(F17="Scenario1PBT2",'Medium retrofit'!$H$18,IF(F17="Scenario2PBT2",'Medium retrofit'!$I$18,IF(F17="Scenario3PBT2",'Medium retrofit'!$J$18,"")))&amp;IF(F17="Scenario1PBT3",'Medium retrofit'!$K$18,IF(F17="Scenario2PBT3",'Medium retrofit'!$L$18,IF(F17="Scenario3PBT3",'Medium retrofit'!$M$18,"")))&amp;IF(F17="Scenario1PBT4",'Medium retrofit'!$N$18,IF(F17="Scenario2PBT4",'Medium retrofit'!$O$18,IF(F17="Scenario3PBT4",'Medium retrofit'!$P$18,"")))&amp;IF(F17="Scenario1PBT5",'Medium retrofit'!$Q$18,IF(F17="Scenario2PBT5",'Medium retrofit'!$R$18,IF(F17="Scenario3PBT5",'Medium retrofit'!$S$18,"")))&amp;IF(F17="Scenario1PBT6",'Medium retrofit'!$T$18,IF(F17="Scenario2PBT6",'Medium retrofit'!$U$18,IF(F17="Scenario3PBT6",'Medium retrofit'!$V$18,"")))&amp;IF(F17="Scenario1PBT7",'Medium retrofit'!$W$18,IF(F17="Scenario2PBT7",'Medium retrofit'!$X$18,IF(F17="Scenario3PBT7",'Medium retrofit'!$Y$18,"")))&amp;IF(F17="Scenario1PBT8",'Medium retrofit'!$Z$18,IF(F17="Scenario2PBT8",'Medium retrofit'!$AA$18,IF(F17="Scenario3PBT8",'Medium retrofit'!$AB$18,"")))&amp;IF(F17="Scenario1PBT9",'Medium retrofit'!$AC$18,IF(F17="Scenario2PBT9",'Medium retrofit'!$AD$18,IF(F17="Scenario3PBT9",'Medium retrofit'!$AE$18,"")))&amp;IF(F17="Scenario1PBT10",'Medium retrofit'!$AF$18,IF(F17="Scenario2PBT10",'Medium retrofit'!$AG$18,IF(F17="Scenario3PBT10",'Medium retrofit'!$AH$18,"")))&amp;IF(F17="Scenario1PBT11",'Medium retrofit'!$AI$18,IF(F17="Scenario2PBT11",'Medium retrofit'!$AJ$18,IF(F17="Scenario3PBT11",'Medium retrofit'!$AK$18,"")))&amp;IF(F17="Scenario1PBT12",'Medium retrofit'!$AL$18,IF(F17="Scenario2PBT12",'Medium retrofit'!$AM$18,IF(F17="Scenario3PBT12",'Medium retrofit'!$AN$18,"")))&amp;IF(F17="Scenario1PBT13",'Medium retrofit'!$AO$18,IF(F17="Scenario2PBT13",'Medium retrofit'!$AP$18,IF(F17="Scenario3PBT13",'Medium retrofit'!$AQ$18,"")))&amp;IF(F17="Scenario1PBT14",'Medium retrofit'!$AR$18,IF(F17="Scenario2PBT14",'Medium retrofit'!$AS$18,IF(F17="Scenario3PBT14",'Medium retrofit'!$AT$18,"")))&amp;IF(F17="Scenario1PBT15",'Medium retrofit'!$AU$18,IF(F17="Scenario2PBT15",'Medium retrofit'!$AV$18,IF(F17="Scenario3PBT15",'Medium retrofit'!$AW$18,"")))</f>
        <v/>
      </c>
      <c r="L17" s="123">
        <f t="shared" si="15"/>
        <v>0</v>
      </c>
      <c r="M17" s="123" t="str">
        <f>IF(F17="Scenario1PBT1",'Medium retrofit'!$E$20,IF(F17="Scenario2PBT1",'Medium retrofit'!$F$20,IF(F17="Scenario3PBT1",'Medium retrofit'!$G$20,"")))&amp;IF(F17="Scenario1PBT2",'Medium retrofit'!$H$20,IF(F17="Scenario2PBT2",'Medium retrofit'!$I$20,IF(F17="Scenario3PBT2",'Medium retrofit'!$J$20,"")))&amp;IF(F17="Scenario1PBT3",'Medium retrofit'!$K$20,IF(F17="Scenario2PBT3",'Medium retrofit'!$L$20,IF(F17="Scenario3PBT3",'Medium retrofit'!$M$20,"")))&amp;IF(F17="Scenario1PBT4",'Medium retrofit'!$N$20,IF(F17="Scenario2PBT4",'Medium retrofit'!$O$20,IF(F17="Scenario3PBT4",'Medium retrofit'!$P$20,"")))&amp;IF(F17="Scenario1PBT5",'Medium retrofit'!$Q$20,IF(F17="Scenario2PBT5",'Medium retrofit'!$R$20,IF(F17="Scenario3PBT5",'Medium retrofit'!$S$20,"")))&amp;IF(F17="Scenario1PBT6",'Medium retrofit'!$T$20,IF(F17="Scenario2PBT6",'Medium retrofit'!$U$20,IF(F17="Scenario3PBT6",'Medium retrofit'!$V$20,"")))&amp;IF(F17="Scenario1PBT7",'Medium retrofit'!$W$20,IF(F17="Scenario2PBT7",'Medium retrofit'!$X$20,IF(F17="Scenario3PBT7",'Medium retrofit'!$Y$20,"")))&amp;IF(F17="Scenario1PBT8",'Medium retrofit'!$Z$20,IF(F17="Scenario2PBT8",'Medium retrofit'!$AA$20,IF(F17="Scenario3PBT8",'Medium retrofit'!$AB$20,"")))&amp;IF(F17="Scenario1PBT9",'Medium retrofit'!$AC$20,IF(F17="Scenario2PBT9",'Medium retrofit'!$AD$20,IF(F17="Scenario3PBT9",'Medium retrofit'!$AE$20,"")))&amp;IF(F17="Scenario1PBT10",'Medium retrofit'!$AF$20,IF(F17="Scenario2PBT10",'Medium retrofit'!$AG$20,IF(F17="Scenario3PBT10",'Medium retrofit'!$AH$20,"")))&amp;IF(F17="Scenario1PBT11",'Medium retrofit'!$AI$20,IF(F17="Scenario2PBT11",'Medium retrofit'!$AJ$20,IF(F17="Scenario3PBT11",'Medium retrofit'!$AK$20,"")))&amp;IF(F17="Scenario1PBT12",'Medium retrofit'!$AL$20,IF(F17="Scenario2PBT12",'Medium retrofit'!$AM$20,IF(F17="Scenario3PBT12",'Medium retrofit'!$AN$20,"")))&amp;IF(F17="Scenario1PBT13",'Medium retrofit'!$AO$20,IF(F17="Scenario2PBT13",'Medium retrofit'!$AP$20,IF(F17="Scenario3PBT13",'Medium retrofit'!$AQ$20,"")))&amp;IF(F17="Scenario1PBT14",'Medium retrofit'!$AR$20,IF(F17="Scenario2PBT14",'Medium retrofit'!$AS$20,IF(F17="Scenario3PBT14",'Medium retrofit'!$AT$20,"")))&amp;IF(F17="Scenario1PBT15",'Medium retrofit'!$AU$20,IF(F17="Scenario2PBT15",'Medium retrofit'!$AV$20,IF(F17="Scenario3PBT15",'Medium retrofit'!$AW$20,"")))</f>
        <v/>
      </c>
      <c r="N17" s="124">
        <f t="shared" si="16"/>
        <v>0</v>
      </c>
      <c r="O17" s="245" t="str">
        <f>IF(F17="Scenario1PBT1",'Medium retrofit'!$E$23,IF(F17="Scenario2PBT1",'Medium retrofit'!$F$23,IF(F17="Scenario3PBT1",'Medium retrofit'!$G$23,"")))&amp;IF(F17="Scenario1PBT2",'Medium retrofit'!$H$23,IF(F17="Scenario2PBT2",'Medium retrofit'!$I$23,IF(F17="Scenario3PBT2",'Medium retrofit'!$J$23,"")))&amp;IF(F17="Scenario1PBT3",'Medium retrofit'!$K$23,IF(F17="Scenario2PBT3",'Medium retrofit'!$L$23,IF(F17="Scenario3PBT3",'Medium retrofit'!$M$23,"")))&amp;IF(F17="Scenario1PBT4",'Medium retrofit'!$N$23,IF(F17="Scenario2PBT4",'Medium retrofit'!$O$23,IF(F17="Scenario3PBT4",'Medium retrofit'!$P$23,"")))&amp;IF(F17="Scenario1PBT5",'Medium retrofit'!$Q$23,IF(F17="Scenario2PBT5",'Medium retrofit'!$R$23,IF(F17="Scenario3PBT5",'Medium retrofit'!$S$23,"")))&amp;IF(F17="Scenario1PBT6",'Medium retrofit'!$T$23,IF(F17="Scenario2PBT6",'Medium retrofit'!$U$23,IF(F17="Scenario3PBT6",'Medium retrofit'!$V$23,"")))&amp;IF(F17="Scenario1PBT7",'Medium retrofit'!$W$23,IF(F17="Scenario2PBT7",'Medium retrofit'!$X$23,IF(F17="Scenario3PBT7",'Medium retrofit'!$Y$23,"")))&amp;IF(F17="Scenario1PBT8",'Medium retrofit'!$Z$23,IF(F17="Scenario2PBT8",'Medium retrofit'!$AA$23,IF(F17="Scenario3PBT8",'Medium retrofit'!$AB$23,"")))&amp;IF(F17="Scenario1PBT9",'Medium retrofit'!$AC$23,IF(F17="Scenario2PBT9",'Medium retrofit'!$AD$23,IF(F17="Scenario3PBT9",'Medium retrofit'!$AE$23,"")))&amp;IF(F17="Scenario1PBT10",'Medium retrofit'!$AF$23,IF(F17="Scenario2PBT10",'Medium retrofit'!$AG$23,IF(F17="Scenario3PBT10",'Medium retrofit'!$AH$23,"")))&amp;IF(F17="Scenario1PBT11",'Medium retrofit'!$AI$23,IF(F17="Scenario2PBT11",'Medium retrofit'!$AJ$23,IF(F17="Scenario3PBT11",'Medium retrofit'!$AK$23,"")))&amp;IF(F17="Scenario1PBT12",'Medium retrofit'!$AL$23,IF(F17="Scenario2PBT12",'Medium retrofit'!$AM$23,IF(F17="Scenario3PBT12",'Medium retrofit'!$AN$23,"")))&amp;IF(F17="Scenario1PBT13",'Medium retrofit'!$AO$23,IF(F17="Scenario2PBT13",'Medium retrofit'!$AP$23,IF(F17="Scenario3PBT13",'Medium retrofit'!$AQ$23,"")))&amp;IF(F17="Scenario1PBT14",'Medium retrofit'!$AR$23,IF(F17="Scenario2PBT14",'Medium retrofit'!$AS$23,IF(F17="Scenario3PBT14",'Medium retrofit'!$AT$23,"")))&amp;IF(F17="Scenario1PBT15",'Medium retrofit'!$AU$23,IF(F17="Scenario2PBT15",'Medium retrofit'!$AV$23,IF(F17="Scenario3PBT15",'Medium retrofit'!$AW$23,"")))</f>
        <v/>
      </c>
      <c r="P17" s="123">
        <f t="shared" si="17"/>
        <v>0</v>
      </c>
      <c r="Q17" s="123" t="str">
        <f>IF(F17="Scenario1PBT1",'Medium retrofit'!$E$25,IF(F17="Scenario2PBT1",'Medium retrofit'!$F$25,IF(F17="Scenario3PBT1",'Medium retrofit'!$G$25,"")))&amp;IF(F17="Scenario1PBT2",'Medium retrofit'!$H$25,IF(F17="Scenario2PBT2",'Medium retrofit'!$I$25,IF(F17="Scenario3PBT2",'Medium retrofit'!$J$25,"")))&amp;IF(F17="Scenario1PBT3",'Medium retrofit'!$K$25,IF(F17="Scenario2PBT3",'Medium retrofit'!$L$25,IF(F17="Scenario3PBT3",'Medium retrofit'!$M$25,"")))&amp;IF(F17="Scenario1PBT4",'Medium retrofit'!$N$25,IF(F17="Scenario2PBT4",'Medium retrofit'!$O$25,IF(F17="Scenario3PBT4",'Medium retrofit'!$P$25,"")))&amp;IF(F17="Scenario1PBT5",'Medium retrofit'!$Q$25,IF(F17="Scenario2PBT5",'Medium retrofit'!$R$25,IF(F17="Scenario3PBT5",'Medium retrofit'!$S$25,"")))&amp;IF(F17="Scenario1PBT6",'Medium retrofit'!$T$25,IF(F17="Scenario2PBT6",'Medium retrofit'!$U$25,IF(F17="Scenario3PBT6",'Medium retrofit'!$V$25,"")))&amp;IF(F17="Scenario1PBT7",'Medium retrofit'!$W$25,IF(F17="Scenario2PBT7",'Medium retrofit'!$X$25,IF(F17="Scenario3PBT7",'Medium retrofit'!$Y$25,"")))&amp;IF(F17="Scenario1PBT8",'Medium retrofit'!$Z$25,IF(F17="Scenario2PBT8",'Medium retrofit'!$AA$25,IF(F17="Scenario3PBT8",'Medium retrofit'!$AB$25,"")))&amp;IF(F17="Scenario1PBT9",'Medium retrofit'!$AC$25,IF(F17="Scenario2PBT9",'Medium retrofit'!$AD$25,IF(F17="Scenario3PBT9",'Medium retrofit'!$AE$25,"")))&amp;IF(F17="Scenario1PBT10",'Medium retrofit'!$AF$25,IF(F17="Scenario2PBT10",'Medium retrofit'!$AG$25,IF(F17="Scenario3PBT10",'Medium retrofit'!$AH$25,"")))&amp;IF(F17="Scenario1PBT11",'Medium retrofit'!$AI$25,IF(F17="Scenario2PBT11",'Medium retrofit'!$AJ$25,IF(F17="Scenario3PBT11",'Medium retrofit'!$AK$25,"")))&amp;IF(F17="Scenario1PBT12",'Medium retrofit'!$AL$25,IF(F17="Scenario2PBT12",'Medium retrofit'!$AM$25,IF(F17="Scenario3PBT12",'Medium retrofit'!$AN$25,"")))&amp;IF(F17="Scenario1PBT13",'Medium retrofit'!$AO$25,IF(F17="Scenario2PBT13",'Medium retrofit'!$AP$25,IF(F17="Scenario3PBT13",'Medium retrofit'!$AQ$25,"")))&amp;IF(F17="Scenario1PBT14",'Medium retrofit'!$AR$25,IF(F17="Scenario2PBT14",'Medium retrofit'!$AS$25,IF(F17="Scenario3PBT14",'Medium retrofit'!$AT$25,"")))&amp;IF(F17="Scenario1PBT15",'Medium retrofit'!$AU$25,IF(F17="Scenario2PBT15",'Medium retrofit'!$AV$25,IF(F17="Scenario3PBT15",'Medium retrofit'!$AW$25,"")))</f>
        <v/>
      </c>
      <c r="R17" s="123">
        <f t="shared" si="18"/>
        <v>0</v>
      </c>
      <c r="S17" s="123" t="str">
        <f>IF(F17="Scenario1PBT1",'Medium retrofit'!$E$27,IF(F17="Scenario2PBT1",'Medium retrofit'!$F$27,IF(F17="Scenario3PBT1",'Medium retrofit'!$G$27,"")))&amp;IF(F17="Scenario1PBT2",'Medium retrofit'!$H$27,IF(F17="Scenario2PBT2",'Medium retrofit'!$I$27,IF(F17="Scenario3PBT2",'Medium retrofit'!$J$27,"")))&amp;IF(F17="Scenario1PBT3",'Medium retrofit'!$K$27,IF(F17="Scenario2PBT3",'Medium retrofit'!$L$27,IF(F17="Scenario3PBT3",'Medium retrofit'!$M$27,"")))&amp;IF(F17="Scenario1PBT4",'Medium retrofit'!$N$27,IF(F17="Scenario2PBT4",'Medium retrofit'!$O$27,IF(F17="Scenario3PBT4",'Medium retrofit'!$P$27,"")))&amp;IF(F17="Scenario1PBT5",'Medium retrofit'!$Q$27,IF(F17="Scenario2PBT5",'Medium retrofit'!$R$27,IF(F17="Scenario3PBT5",'Medium retrofit'!$S$27,"")))&amp;IF(F17="Scenario1PBT6",'Medium retrofit'!$T$27,IF(F17="Scenario2PBT6",'Medium retrofit'!$U$27,IF(F17="Scenario3PBT6",'Medium retrofit'!$V$27,"")))&amp;IF(F17="Scenario1PBT7",'Medium retrofit'!$W$27,IF(F17="Scenario2PBT7",'Medium retrofit'!$X$27,IF(F17="Scenario3PBT7",'Medium retrofit'!$Y$27,"")))&amp;IF(F17="Scenario1PBT8",'Medium retrofit'!$Z$27,IF(F17="Scenario2PBT8",'Medium retrofit'!$AA$27,IF(F17="Scenario3PBT8",'Medium retrofit'!$AB$27,"")))&amp;IF(F17="Scenario1PBT9",'Medium retrofit'!$AC$27,IF(F17="Scenario2PBT9",'Medium retrofit'!$AD$27,IF(F17="Scenario3PBT9",'Medium retrofit'!$AE$27,"")))&amp;IF(F17="Scenario1PBT10",'Medium retrofit'!$AF$27,IF(F17="Scenario2PBT10",'Medium retrofit'!$AG$27,IF(F17="Scenario3PBT10",'Medium retrofit'!$AH$27,"")))&amp;IF(F17="Scenario1PBT11",'Medium retrofit'!$AI$27,IF(F17="Scenario2PBT11",'Medium retrofit'!$AJ$27,IF(F17="Scenario3PBT11",'Medium retrofit'!$AK$27,"")))&amp;IF(F17="Scenario1PBT12",'Medium retrofit'!$AL$27,IF(F17="Scenario2PBT12",'Medium retrofit'!$AM$27,IF(F17="Scenario3PBT12",'Medium retrofit'!$AN$27,"")))&amp;IF(F17="Scenario1PBT13",'Medium retrofit'!$AO$27,IF(F17="Scenario2PBT13",'Medium retrofit'!$AP$27,IF(F17="Scenario3PBT13",'Medium retrofit'!$AQ$27,"")))&amp;IF(F17="Scenario1PBT14",'Medium retrofit'!$AR$27,IF(F17="Scenario2PBT14",'Medium retrofit'!$AS$27,IF(F17="Scenario3PBT14",'Medium retrofit'!$AT$27,"")))&amp;IF(F17="Scenario1PBT15",'Medium retrofit'!$AU$27,IF(F17="Scenario2PBT15",'Medium retrofit'!$AV$27,IF(F17="Scenario3PBT15",'Medium retrofit'!$AW$27,"")))</f>
        <v/>
      </c>
      <c r="T17" s="246">
        <f t="shared" si="19"/>
        <v>0</v>
      </c>
      <c r="U17" s="245" t="str">
        <f>IF(F17="Scenario1PBT1",'Medium retrofit'!$E$38,IF(F17="Scenario2PBT1",'Medium retrofit'!$F$38,IF(F17="Scenario3PBT1",'Medium retrofit'!$G$38,"")))&amp;IF(F17="Scenario1PBT2",'Medium retrofit'!$H$38,IF(F17="Scenario2PBT2",'Medium retrofit'!$I$38,IF(F17="Scenario3PBT2",'Medium retrofit'!$J$38,"")))&amp;IF(F17="Scenario1PBT3",'Medium retrofit'!$K$38,IF(F17="Scenario2PBT3",'Medium retrofit'!$L$38,IF(F17="Scenario3PBT3",'Medium retrofit'!$M$38,"")))&amp;IF(F17="Scenario1PBT4",'Medium retrofit'!$N$38,IF(F17="Scenario2PBT4",'Medium retrofit'!$O$38,IF(F17="Scenario3PBT4",'Medium retrofit'!$P$38,"")))&amp;IF(F17="Scenario1PBT5",'Medium retrofit'!$Q$38,IF(F17="Scenario2PBT5",'Medium retrofit'!$R$38,IF(F17="Scenario3PBT5",'Medium retrofit'!$S$38,"")))&amp;IF(F17="Scenario1PBT6",'Medium retrofit'!$T$38,IF(F17="Scenario2PBT6",'Medium retrofit'!$U$38,IF(F17="Scenario3PBT6",'Medium retrofit'!$V$38,"")))&amp;IF(F17="Scenario1PBT7",'Medium retrofit'!$W$38,IF(F17="Scenario2PBT7",'Medium retrofit'!$X$38,IF(F17="Scenario3PBT7",'Medium retrofit'!$Y$38,"")))&amp;IF(F17="Scenario1PBT8",'Medium retrofit'!$Z$38,IF(F17="Scenario2PBT8",'Medium retrofit'!$AA$38,IF(F17="Scenario3PBT8",'Medium retrofit'!$AB$38,"")))&amp;IF(F17="Scenario1PBT9",'Medium retrofit'!$AC$38,IF(F17="Scenario2PBT9",'Medium retrofit'!$AD$38,IF(F17="Scenario3PBT9",'Medium retrofit'!$AE$38,"")))&amp;IF(F17="Scenario1PBT10",'Medium retrofit'!$AF$38,IF(F17="Scenario2PBT10",'Medium retrofit'!$AG$38,IF(F17="Scenario3PBT10",'Medium retrofit'!$AH$38,"")))&amp;IF(F17="Scenario1PBT11",'Medium retrofit'!$AI$38,IF(F17="Scenario2PBT11",'Medium retrofit'!$AJ$38,IF(F17="Scenario3PBT11",'Medium retrofit'!$AK$38,"")))&amp;IF(F17="Scenario1PBT12",'Medium retrofit'!$AL$38,IF(F17="Scenario2PBT12",'Medium retrofit'!$AM$38,IF(F17="Scenario3PBT12",'Medium retrofit'!$AN$38,"")))&amp;IF(F17="Scenario1PBT13",'Medium retrofit'!$AO$38,IF(F17="Scenario2PBT13",'Medium retrofit'!$AP$38,IF(F17="Scenario3PBT13",'Medium retrofit'!$AQ$38,"")))&amp;IF(F17="Scenario1PBT14",'Medium retrofit'!$AR$38,IF(F17="Scenario2PBT14",'Medium retrofit'!$AS$38,IF(F17="Scenario3PBT14",'Medium retrofit'!$AT$38,"")))&amp;IF(F17="Scenario1PBT15",'Medium retrofit'!$AU$38,IF(F17="Scenario2PBT15",'Medium retrofit'!$AV$38,IF(F17="Scenario3PBT15",'Medium retrofit'!$AW$38,"")))</f>
        <v/>
      </c>
      <c r="V17" s="123">
        <f t="shared" si="20"/>
        <v>0</v>
      </c>
      <c r="W17" s="123" t="str">
        <f>IF(F17="Scenario1PBT1",'Medium retrofit'!$E$40,IF(F17="Scenario2PBT1",'Medium retrofit'!$F$40,IF(F17="Scenario3PBT1",'Medium retrofit'!$G$40,"")))&amp;IF(F17="Scenario1PBT2",'Medium retrofit'!$H$40,IF(F17="Scenario2PBT2",'Medium retrofit'!$I$40,IF(F17="Scenario3PBT2",'Medium retrofit'!$J$40,"")))&amp;IF(F17="Scenario1PBT3",'Medium retrofit'!$K$40,IF(F17="Scenario2PBT3",'Medium retrofit'!$L$40,IF(F17="Scenario3PBT3",'Medium retrofit'!$M$40,"")))&amp;IF(F17="Scenario1PBT4",'Medium retrofit'!$N$40,IF(F17="Scenario2PBT4",'Medium retrofit'!$O$40,IF(F17="Scenario3PBT4",'Medium retrofit'!$P$40,"")))&amp;IF(F17="Scenario1PBT5",'Medium retrofit'!$Q$40,IF(F17="Scenario2PBT5",'Medium retrofit'!$R$40,IF(F17="Scenario3PBT5",'Medium retrofit'!$S$40,"")))&amp;IF(F17="Scenario1PBT6",'Medium retrofit'!$T$40,IF(F17="Scenario2PBT6",'Medium retrofit'!$U$40,IF(F17="Scenario3PBT6",'Medium retrofit'!$V$40,"")))&amp;IF(F17="Scenario1PBT7",'Medium retrofit'!$W$40,IF(F17="Scenario2PBT7",'Medium retrofit'!$X$40,IF(F17="Scenario3PBT7",'Medium retrofit'!$Y$40,"")))&amp;IF(F17="Scenario1PBT8",'Medium retrofit'!$Z$40,IF(F17="Scenario2PBT8",'Medium retrofit'!$AA$40,IF(F17="Scenario3PBT8",'Medium retrofit'!$AB$40,"")))&amp;IF(F17="Scenario1PBT9",'Medium retrofit'!$AC$40,IF(F17="Scenario2PBT9",'Medium retrofit'!$AD$40,IF(F17="Scenario3PBT9",'Medium retrofit'!$AE$40,"")))&amp;IF(F17="Scenario1PBT10",'Medium retrofit'!$AF$40,IF(F17="Scenario2PBT10",'Medium retrofit'!$AG$40,IF(F17="Scenario3PBT10",'Medium retrofit'!$AH$40,"")))&amp;IF(F17="Scenario1PBT11",'Medium retrofit'!$AI$40,IF(F17="Scenario2PBT11",'Medium retrofit'!$AJ$40,IF(F17="Scenario3PBT11",'Medium retrofit'!$AK$40,"")))&amp;IF(F17="Scenario1PBT12",'Medium retrofit'!$AL$40,IF(F17="Scenario2PBT12",'Medium retrofit'!$AM$40,IF(F17="Scenario3PBT12",'Medium retrofit'!$AN$40,"")))&amp;IF(F17="Scenario1PBT13",'Medium retrofit'!$AO$40,IF(F17="Scenario2PBT13",'Medium retrofit'!$AP$40,IF(F17="Scenario3PBT13",'Medium retrofit'!$AQ$40,"")))&amp;IF(F17="Scenario1PBT14",'Medium retrofit'!$AR$40,IF(F17="Scenario2PBT14",'Medium retrofit'!$AS$40,IF(F17="Scenario3PBT14",'Medium retrofit'!$AT$40,"")))&amp;IF(F17="Scenario1PBT15",'Medium retrofit'!$AU$40,IF(F17="Scenario2PBT15",'Medium retrofit'!$AV$40,IF(F17="Scenario3PBT15",'Medium retrofit'!$AW$40,"")))</f>
        <v/>
      </c>
      <c r="X17" s="123">
        <f t="shared" si="21"/>
        <v>0</v>
      </c>
      <c r="Y17" s="123" t="str">
        <f>IF(F17="Scenario1PBT1",'Medium retrofit'!$E$42,IF(F17="Scenario2PBT1",'Medium retrofit'!$F$42,IF(F17="Scenario3PBT1",'Medium retrofit'!$G$42,"")))&amp;IF(F17="Scenario1PBT2",'Medium retrofit'!$H$42,IF(F17="Scenario2PBT2",'Medium retrofit'!$I$42,IF(F17="Scenario3PBT2",'Medium retrofit'!$J$42,"")))&amp;IF(F17="Scenario1PBT3",'Medium retrofit'!$K$42,IF(F17="Scenario2PBT3",'Medium retrofit'!$L$42,IF(F17="Scenario3PBT3",'Medium retrofit'!$M$42,"")))&amp;IF(F17="Scenario1PBT4",'Medium retrofit'!$N$42,IF(F17="Scenario2PBT4",'Medium retrofit'!$O$42,IF(F17="Scenario3PBT4",'Medium retrofit'!$P$42,"")))&amp;IF(F17="Scenario1PBT5",'Medium retrofit'!$Q$42,IF(F17="Scenario2PBT5",'Medium retrofit'!$R$42,IF(F17="Scenario3PBT5",'Medium retrofit'!$S$42,"")))&amp;IF(F17="Scenario1PBT6",'Medium retrofit'!$T$42,IF(F17="Scenario2PBT6",'Medium retrofit'!$U$42,IF(F17="Scenario3PBT6",'Medium retrofit'!$V$42,"")))&amp;IF(F17="Scenario1PBT7",'Medium retrofit'!$W$42,IF(F17="Scenario2PBT7",'Medium retrofit'!$X$42,IF(F17="Scenario3PBT7",'Medium retrofit'!$Y$42,"")))&amp;IF(F17="Scenario1PBT8",'Medium retrofit'!$Z$42,IF(F17="Scenario2PBT8",'Medium retrofit'!$AA$42,IF(F17="Scenario3PBT8",'Medium retrofit'!$AB$42,"")))&amp;IF(F17="Scenario1PBT9",'Medium retrofit'!$AC$42,IF(F17="Scenario2PBT9",'Medium retrofit'!$AD$42,IF(F17="Scenario3PBT9",'Medium retrofit'!$AE$42,"")))&amp;IF(F17="Scenario1PBT10",'Medium retrofit'!$AF$42,IF(F17="Scenario2PBT10",'Medium retrofit'!$AG$42,IF(F17="Scenario3PBT10",'Medium retrofit'!$AH$42,"")))&amp;IF(F17="Scenario1PBT11",'Medium retrofit'!$AI$42,IF(F17="Scenario2PBT11",'Medium retrofit'!$AJ$42,IF(F17="Scenario3PBT11",'Medium retrofit'!$AK$42,"")))&amp;IF(F17="Scenario1PBT12",'Medium retrofit'!$AL$42,IF(F17="Scenario2PBT12",'Medium retrofit'!$AM$42,IF(F17="Scenario3PBT12",'Medium retrofit'!$AN$42,"")))&amp;IF(F17="Scenario1PBT13",'Medium retrofit'!$AO$42,IF(F17="Scenario2PBT13",'Medium retrofit'!$AP$42,IF(F17="Scenario3PBT13",'Medium retrofit'!$AQ$42,"")))&amp;IF(F17="Scenario1PBT14",'Medium retrofit'!$AR$42,IF(F17="Scenario2PBT14",'Medium retrofit'!$AS$42,IF(F17="Scenario3PBT14",'Medium retrofit'!$AT$42,"")))&amp;IF(F17="Scenario1PBT15",'Medium retrofit'!$AU$42,IF(F17="Scenario2PBT15",'Medium retrofit'!$AV$42,IF(F17="Scenario3PBT15",'Medium retrofit'!$AW$42,"")))</f>
        <v/>
      </c>
      <c r="Z17" s="123">
        <f t="shared" si="22"/>
        <v>0</v>
      </c>
      <c r="AA17" s="239" t="str">
        <f>IF(F17="Scenario1PBT1",'Medium retrofit'!$E$101,IF(F17="Scenario2PBT1",'Medium retrofit'!$F$101,IF(F17="Scenario3PBT1",'Medium retrofit'!$G$101,"")))&amp;IF(F17="Scenario1PBT2",'Medium retrofit'!$H$101,IF(F17="Scenario2PBT2",'Medium retrofit'!$I$101,IF(F17="Scenario3PBT2",'Medium retrofit'!$J$101,"")))&amp;IF(F17="Scenario1PBT3",'Medium retrofit'!$K$101,IF(F17="Scenario2PBT3",'Medium retrofit'!$L$101,IF(F17="Scenario3PBT3",'Medium retrofit'!$M$101,"")))&amp;IF(F17="Scenario1PBT4",'Medium retrofit'!$N$101,IF(F17="Scenario2PBT4",'Medium retrofit'!$O$101,IF(F17="Scenario3PBT4",'Medium retrofit'!$P$101,"")))&amp;IF(F17="Scenario1PBT5",'Medium retrofit'!$Q$101,IF(F17="Scenario2PBT5",'Medium retrofit'!$R$101,IF(F17="Scenario3PBT5",'Medium retrofit'!$S$101,"")))&amp;IF(F17="Scenario1PBT6",'Medium retrofit'!$T$101,IF(F17="Scenario2PBT6",'Medium retrofit'!$U$101,IF(F17="Scenario3PBT6",'Medium retrofit'!$V$101,"")))&amp;IF(F17="Scenario1PBT7",'Medium retrofit'!$W$101,IF(F17="Scenario2PBT7",'Medium retrofit'!$X$101,IF(F17="Scenario3PBT7",'Medium retrofit'!$Y$101,"")))&amp;IF(F17="Scenario1PBT8",'Medium retrofit'!$Z$101,IF(F17="Scenario2PBT8",'Medium retrofit'!$AA$101,IF(F17="Scenario3PBT8",'Medium retrofit'!$AB$101,"")))&amp;IF(F17="Scenario1PBT9",'Medium retrofit'!$AC$101,IF(F17="Scenario2PBT9",'Medium retrofit'!$AD$101,IF(F17="Scenario3PBT9",'Medium retrofit'!$AE$101,"")))&amp;IF(F17="Scenario1PBT10",'Medium retrofit'!$AF$101,IF(F17="Scenario2PBT10",'Medium retrofit'!$AG$101,IF(F17="Scenario3PBT10",'Medium retrofit'!$AH$101,"")))&amp;IF(F17="Scenario1PBT11",'Medium retrofit'!$AI$101,IF(F17="Scenario2PBT11",'Medium retrofit'!$AJ$101,IF(F17="Scenario3PBT11",'Medium retrofit'!$AK$101,"")))&amp;IF(F17="Scenario1PBT12",'Medium retrofit'!$AL$101,IF(F17="Scenario2PBT12",'Medium retrofit'!$AM$101,IF(F17="Scenario3PBT12",'Medium retrofit'!$AN$101,"")))&amp;IF(F17="Scenario1PBT13",'Medium retrofit'!$AO$101,IF(F17="Scenario2PBT13",'Medium retrofit'!$AP$101,IF(F17="Scenario3PBT13",'Medium retrofit'!$AQ$101,"")))&amp;IF(F17="Scenario1PBT14",'Medium retrofit'!$AR$101,IF(F17="Scenario2PBT14",'Medium retrofit'!$AS$101,IF(F17="Scenario3PBT14",'Medium retrofit'!$AT$101,"")))&amp;IF(F17="Scenario1PBT15",'Medium retrofit'!$AU$101,IF(F17="Scenario2PBT15",'Medium retrofit'!$AV$101,IF(F17="Scenario3PBT15",'Medium retrofit'!$AW$101,"")))</f>
        <v/>
      </c>
      <c r="AB17" s="242">
        <f t="shared" si="23"/>
        <v>0</v>
      </c>
      <c r="AC17" s="364" t="str">
        <f t="shared" si="24"/>
        <v/>
      </c>
      <c r="AD17" s="353">
        <f>IF(AC17="",IFERROR('Projection_Base-case'!G18-G17,0),0)</f>
        <v>0</v>
      </c>
      <c r="AE17" s="350">
        <f t="shared" si="0"/>
        <v>0</v>
      </c>
      <c r="AF17" s="361">
        <f>IFERROR(100*AD17/'Projection_Base-case'!G18,0)</f>
        <v>0</v>
      </c>
      <c r="AG17" s="352">
        <f>IF(AC17="",IFERROR('Projection_Base-case'!I18-I17,0),0)</f>
        <v>0</v>
      </c>
      <c r="AH17" s="353">
        <f t="shared" si="1"/>
        <v>0</v>
      </c>
      <c r="AI17" s="361">
        <f>IFERROR(100*AG17/'Projection_Base-case'!I18,0)</f>
        <v>0</v>
      </c>
      <c r="AJ17" s="352">
        <f>IF(AC17="",IFERROR('Projection_Base-case'!K18-K17,0),0)</f>
        <v>0</v>
      </c>
      <c r="AK17" s="353">
        <f t="shared" si="2"/>
        <v>0</v>
      </c>
      <c r="AL17" s="361">
        <f>IFERROR(100*AJ17/'Projection_Base-case'!K18,0)</f>
        <v>0</v>
      </c>
      <c r="AM17" s="352">
        <f>-IF(AC17="",IFERROR('Projection_Base-case'!M18-M17,0),0)</f>
        <v>0</v>
      </c>
      <c r="AN17" s="353">
        <f t="shared" si="3"/>
        <v>0</v>
      </c>
      <c r="AO17" s="354">
        <f>IFERROR(IF('Projection_Base-case'!N18&gt;0,100*AN17/'Projection_Base-case'!N18,100*AN17/N17),0)</f>
        <v>0</v>
      </c>
      <c r="AP17" s="355">
        <f>IF(AC17="",IFERROR('Projection_Base-case'!O18-O17,0),0)</f>
        <v>0</v>
      </c>
      <c r="AQ17" s="356">
        <f t="shared" si="4"/>
        <v>0</v>
      </c>
      <c r="AR17" s="356">
        <f>IFERROR(100*AP17/'Projection_Base-case'!O18,0)</f>
        <v>0</v>
      </c>
      <c r="AS17" s="355">
        <f>IF(AC17="",IFERROR('Projection_Base-case'!Q18-Q17,0),0)</f>
        <v>0</v>
      </c>
      <c r="AT17" s="356">
        <f t="shared" si="5"/>
        <v>0</v>
      </c>
      <c r="AU17" s="356">
        <f>IFERROR(100*AS17/'Projection_Base-case'!Q18,0)</f>
        <v>0</v>
      </c>
      <c r="AV17" s="355">
        <f>IF(AC17="",IFERROR('Projection_Base-case'!S18-S17,0),0)</f>
        <v>0</v>
      </c>
      <c r="AW17" s="356">
        <f t="shared" si="6"/>
        <v>0</v>
      </c>
      <c r="AX17" s="357">
        <f>IFERROR(100*AV17/'Projection_Base-case'!S18,0)</f>
        <v>0</v>
      </c>
      <c r="AY17" s="358">
        <f>IF(AC17="",IFERROR('Projection_Base-case'!U18-U17,0),0)</f>
        <v>0</v>
      </c>
      <c r="AZ17" s="359">
        <f t="shared" si="7"/>
        <v>0</v>
      </c>
      <c r="BA17" s="359">
        <f>IFERROR(100*AY17/'Projection_Base-case'!U18,0)</f>
        <v>0</v>
      </c>
      <c r="BB17" s="358">
        <f>IF(AC17="",IFERROR('Projection_Base-case'!W18-W17,0),0)</f>
        <v>0</v>
      </c>
      <c r="BC17" s="359">
        <f t="shared" si="8"/>
        <v>0</v>
      </c>
      <c r="BD17" s="359">
        <f>IFERROR(100*BB17/'Projection_Base-case'!W18,0)</f>
        <v>0</v>
      </c>
      <c r="BE17" s="358">
        <f>IF(AC17="",IFERROR('Projection_Base-case'!Y18-Y17,0),0)</f>
        <v>0</v>
      </c>
      <c r="BF17" s="359">
        <f t="shared" si="9"/>
        <v>0</v>
      </c>
      <c r="BG17" s="359">
        <f>IFERROR(100*BE17/'Projection_Base-case'!Y18,0)</f>
        <v>0</v>
      </c>
      <c r="BH17" s="359">
        <f t="shared" si="10"/>
        <v>0</v>
      </c>
      <c r="BI17" s="360">
        <f t="shared" si="11"/>
        <v>0</v>
      </c>
    </row>
    <row r="18" spans="1:61">
      <c r="A18" s="205">
        <v>14</v>
      </c>
      <c r="B18" s="347">
        <f>IF('Projection_Base-case'!B19&lt;&gt;"",'Projection_Base-case'!B19,0)</f>
        <v>0</v>
      </c>
      <c r="C18" s="347">
        <f>IF('Projection_Base-case'!C19&lt;&gt;"",'Projection_Base-case'!C19,0)</f>
        <v>0</v>
      </c>
      <c r="D18" s="365">
        <f>IF('Projection_Base-case'!D19&lt;&gt;"",'Projection_Base-case'!D19,0)</f>
        <v>0</v>
      </c>
      <c r="E18" s="376"/>
      <c r="F18" s="367" t="str">
        <f>E18&amp;D18</f>
        <v>0</v>
      </c>
      <c r="G18" s="241" t="str">
        <f>IF(F18="Scenario1PBT1",'Medium retrofit'!$E$6,IF(F18="Scenario2PBT1",'Medium retrofit'!$F$6,IF(F18="Scenario3PBT1",'Medium retrofit'!$G$6,"")))&amp;IF(F18="Scenario1PBT2",'Medium retrofit'!$H$6,IF(F18="Scenario2PBT2",'Medium retrofit'!$I$6,IF(F18="Scenario3PBT2",'Medium retrofit'!$J$6,"")))&amp;IF(F18="Scenario1PBT3",'Medium retrofit'!$K$6,IF(F18="Scenario2PBT3",'Medium retrofit'!$L$6,IF(F18="Scenario3PBT3",'Medium retrofit'!$M$6,"")))&amp;IF(F18="Scenario1PBT4",'Medium retrofit'!$N$6,IF(F18="Scenario2PBT4",'Medium retrofit'!$O$6,IF(F18="Scenario3PBT4",'Medium retrofit'!$P$6,"")))&amp;IF(F18="Scenario1PBT5",'Medium retrofit'!$Q$6,IF(F18="Scenario2PBT5",'Medium retrofit'!$R$6,IF(F18="Scenario3PBT5",'Medium retrofit'!$S$6,"")))&amp;IF(F18="Scenario1PBT6",'Medium retrofit'!$T$6,IF(F18="Scenario2PBT6",'Medium retrofit'!$U$6,IF(F18="Scenario3PBT6",'Medium retrofit'!$V$6,"")))&amp;IF(F18="Scenario1PBT7",'Medium retrofit'!$W$6,IF(F18="Scenario2PBT7",'Medium retrofit'!$X$6,IF(F18="Scenario3PBT7",'Medium retrofit'!$Y$6,"")))&amp;IF(F18="Scenario1PBT8",'Medium retrofit'!$Z$6,IF(F18="Scenario2PBT8",'Medium retrofit'!$AA$6,IF(F18="Scenario3PBT8",'Medium retrofit'!$AB$6,"")))&amp;IF(F18="Scenario1PBT9",'Medium retrofit'!$AC$6,IF(F18="Scenario2PBT9",'Medium retrofit'!$AD$6,IF(F18="Scenario3PBT9",'Medium retrofit'!$AE$6,"")))&amp;IF(F18="Scenario1PBT10",'Medium retrofit'!$AF$6,IF(F18="Scenario2PBT10",'Medium retrofit'!$AG$6,IF(F18="Scenario3PBT10",'Medium retrofit'!$AH$6,"")))&amp;IF(F18="Scenario1PBT11",'Medium retrofit'!$AI$6,IF(F18="Scenario2PBT11",'Medium retrofit'!$AJ$6,IF(F18="Scenario3PBT11",'Medium retrofit'!$AK$6,"")))&amp;IF(F18="Scenario1PBT12",'Medium retrofit'!$AL$6,IF(F18="Scenario2PBT12",'Medium retrofit'!$AM$6,IF(F18="Scenario3PBT12",'Medium retrofit'!$AN$6,"")))&amp;IF(F18="Scenario1PBT13",'Medium retrofit'!$AO$6,IF(F18="Scenario2PBT13",'Medium retrofit'!$AP$6,IF(F18="Scenario3PBT13",'Medium retrofit'!$AQ$6,"")))&amp;IF(F18="Scenario1PBT14",'Medium retrofit'!$AR$6,IF(F18="Scenario2PBT14",'Medium retrofit'!$AS$6,IF(F18="Scenario3PBT14",'Medium retrofit'!$AT$6,"")))&amp;IF(F18="Scenario1PBT15",'Medium retrofit'!$AU$6,IF(F18="Scenario2PBT15",'Medium retrofit'!$AV$6,IF(F18="Scenario3PBT15",'Medium retrofit'!$AW$6,"")))</f>
        <v/>
      </c>
      <c r="H18" s="123">
        <f t="shared" si="13"/>
        <v>0</v>
      </c>
      <c r="I18" s="239" t="str">
        <f>IF(F18="Scenario1PBT1",'Medium retrofit'!$E$16,IF(F18="Scenario2PBT1",'Medium retrofit'!$F$16,IF(F18="Scenario3PBT1",'Medium retrofit'!$G$16,"")))&amp;IF(F18="Scenario1PBT2",'Medium retrofit'!$H$16,IF(F18="Scenario2PBT2",'Medium retrofit'!$I$16,IF(F18="Scenario3PBT2",'Medium retrofit'!$J$16,"")))&amp;IF(F18="Scenario1PBT3",'Medium retrofit'!$K$16,IF(F18="Scenario2PBT3",'Medium retrofit'!$L$16,IF(F18="Scenario3PBT3",'Medium retrofit'!$M$16,"")))&amp;IF(F18="Scenario1PBT4",'Medium retrofit'!$N$16,IF(F18="Scenario2PBT4",'Medium retrofit'!$O$16,IF(F18="Scenario3PBT4",'Medium retrofit'!$P$16,"")))&amp;IF(F18="Scenario1PBT5",'Medium retrofit'!$Q$16,IF(F18="Scenario2PBT5",'Medium retrofit'!$R$16,IF(F18="Scenario3PBT5",'Medium retrofit'!$S$16,"")))&amp;IF(F18="Scenario1PBT6",'Medium retrofit'!$T$16,IF(F18="Scenario2PBT6",'Medium retrofit'!$U$16,IF(F18="Scenario3PBT6",'Medium retrofit'!$V$16,"")))&amp;IF(F18="Scenario1PBT7",'Medium retrofit'!$W$16,IF(F18="Scenario2PBT7",'Medium retrofit'!$X$16,IF(F18="Scenario3PBT7",'Medium retrofit'!$Y$16,"")))&amp;IF(F18="Scenario1PBT8",'Medium retrofit'!$Z$16,IF(F18="Scenario2PBT8",'Medium retrofit'!$AA$16,IF(F18="Scenario3PBT8",'Medium retrofit'!$AB$16,"")))&amp;IF(F18="Scenario1PBT9",'Medium retrofit'!$AC$16,IF(F18="Scenario2PBT9",'Medium retrofit'!$AD$16,IF(F18="Scenario3PBT9",'Medium retrofit'!$AE$16,"")))&amp;IF(F18="Scenario1PBT10",'Medium retrofit'!$AF$16,IF(F18="Scenario2PBT10",'Medium retrofit'!$AG$16,IF(F18="Scenario3PBT10",'Medium retrofit'!$AH$16,"")))&amp;IF(F18="Scenario1PBT11",'Medium retrofit'!$AI$16,IF(F18="Scenario2PBT11",'Medium retrofit'!$AJ$16,IF(F18="Scenario3PBT11",'Medium retrofit'!$AK$16,"")))&amp;IF(F18="Scenario1PBT12",'Medium retrofit'!$AL$16,IF(F18="Scenario2PBT12",'Medium retrofit'!$AM$16,IF(F18="Scenario3PBT12",'Medium retrofit'!$AN$16,"")))&amp;IF(F18="Scenario1PBT13",'Medium retrofit'!$AO$16,IF(F18="Scenario2PBT13",'Medium retrofit'!$AP$16,IF(F18="Scenario3PBT13",'Medium retrofit'!$AQ$16,"")))&amp;IF(F18="Scenario1PBT14",'Medium retrofit'!$AR$16,IF(F18="Scenario2PBT14",'Medium retrofit'!$AS$16,IF(F18="Scenario3PBT14",'Medium retrofit'!$AT$16,"")))&amp;IF(F18="Scenario1PBT15",'Medium retrofit'!$AU$16,IF(F18="Scenario2PBT15",'Medium retrofit'!$AV$16,IF(F18="Scenario3PBT15",'Medium retrofit'!$AW$16,"")))</f>
        <v/>
      </c>
      <c r="J18" s="123">
        <f t="shared" si="14"/>
        <v>0</v>
      </c>
      <c r="K18" s="123" t="str">
        <f>IF(F18="Scenario1PBT1",'Medium retrofit'!$E$18,IF(F18="Scenario2PBT1",'Medium retrofit'!$F$18,IF(F18="Scenario3PBT1",'Medium retrofit'!$G$18,"")))&amp;IF(F18="Scenario1PBT2",'Medium retrofit'!$H$18,IF(F18="Scenario2PBT2",'Medium retrofit'!$I$18,IF(F18="Scenario3PBT2",'Medium retrofit'!$J$18,"")))&amp;IF(F18="Scenario1PBT3",'Medium retrofit'!$K$18,IF(F18="Scenario2PBT3",'Medium retrofit'!$L$18,IF(F18="Scenario3PBT3",'Medium retrofit'!$M$18,"")))&amp;IF(F18="Scenario1PBT4",'Medium retrofit'!$N$18,IF(F18="Scenario2PBT4",'Medium retrofit'!$O$18,IF(F18="Scenario3PBT4",'Medium retrofit'!$P$18,"")))&amp;IF(F18="Scenario1PBT5",'Medium retrofit'!$Q$18,IF(F18="Scenario2PBT5",'Medium retrofit'!$R$18,IF(F18="Scenario3PBT5",'Medium retrofit'!$S$18,"")))&amp;IF(F18="Scenario1PBT6",'Medium retrofit'!$T$18,IF(F18="Scenario2PBT6",'Medium retrofit'!$U$18,IF(F18="Scenario3PBT6",'Medium retrofit'!$V$18,"")))&amp;IF(F18="Scenario1PBT7",'Medium retrofit'!$W$18,IF(F18="Scenario2PBT7",'Medium retrofit'!$X$18,IF(F18="Scenario3PBT7",'Medium retrofit'!$Y$18,"")))&amp;IF(F18="Scenario1PBT8",'Medium retrofit'!$Z$18,IF(F18="Scenario2PBT8",'Medium retrofit'!$AA$18,IF(F18="Scenario3PBT8",'Medium retrofit'!$AB$18,"")))&amp;IF(F18="Scenario1PBT9",'Medium retrofit'!$AC$18,IF(F18="Scenario2PBT9",'Medium retrofit'!$AD$18,IF(F18="Scenario3PBT9",'Medium retrofit'!$AE$18,"")))&amp;IF(F18="Scenario1PBT10",'Medium retrofit'!$AF$18,IF(F18="Scenario2PBT10",'Medium retrofit'!$AG$18,IF(F18="Scenario3PBT10",'Medium retrofit'!$AH$18,"")))&amp;IF(F18="Scenario1PBT11",'Medium retrofit'!$AI$18,IF(F18="Scenario2PBT11",'Medium retrofit'!$AJ$18,IF(F18="Scenario3PBT11",'Medium retrofit'!$AK$18,"")))&amp;IF(F18="Scenario1PBT12",'Medium retrofit'!$AL$18,IF(F18="Scenario2PBT12",'Medium retrofit'!$AM$18,IF(F18="Scenario3PBT12",'Medium retrofit'!$AN$18,"")))&amp;IF(F18="Scenario1PBT13",'Medium retrofit'!$AO$18,IF(F18="Scenario2PBT13",'Medium retrofit'!$AP$18,IF(F18="Scenario3PBT13",'Medium retrofit'!$AQ$18,"")))&amp;IF(F18="Scenario1PBT14",'Medium retrofit'!$AR$18,IF(F18="Scenario2PBT14",'Medium retrofit'!$AS$18,IF(F18="Scenario3PBT14",'Medium retrofit'!$AT$18,"")))&amp;IF(F18="Scenario1PBT15",'Medium retrofit'!$AU$18,IF(F18="Scenario2PBT15",'Medium retrofit'!$AV$18,IF(F18="Scenario3PBT15",'Medium retrofit'!$AW$18,"")))</f>
        <v/>
      </c>
      <c r="L18" s="123">
        <f t="shared" si="15"/>
        <v>0</v>
      </c>
      <c r="M18" s="123" t="str">
        <f>IF(F18="Scenario1PBT1",'Medium retrofit'!$E$20,IF(F18="Scenario2PBT1",'Medium retrofit'!$F$20,IF(F18="Scenario3PBT1",'Medium retrofit'!$G$20,"")))&amp;IF(F18="Scenario1PBT2",'Medium retrofit'!$H$20,IF(F18="Scenario2PBT2",'Medium retrofit'!$I$20,IF(F18="Scenario3PBT2",'Medium retrofit'!$J$20,"")))&amp;IF(F18="Scenario1PBT3",'Medium retrofit'!$K$20,IF(F18="Scenario2PBT3",'Medium retrofit'!$L$20,IF(F18="Scenario3PBT3",'Medium retrofit'!$M$20,"")))&amp;IF(F18="Scenario1PBT4",'Medium retrofit'!$N$20,IF(F18="Scenario2PBT4",'Medium retrofit'!$O$20,IF(F18="Scenario3PBT4",'Medium retrofit'!$P$20,"")))&amp;IF(F18="Scenario1PBT5",'Medium retrofit'!$Q$20,IF(F18="Scenario2PBT5",'Medium retrofit'!$R$20,IF(F18="Scenario3PBT5",'Medium retrofit'!$S$20,"")))&amp;IF(F18="Scenario1PBT6",'Medium retrofit'!$T$20,IF(F18="Scenario2PBT6",'Medium retrofit'!$U$20,IF(F18="Scenario3PBT6",'Medium retrofit'!$V$20,"")))&amp;IF(F18="Scenario1PBT7",'Medium retrofit'!$W$20,IF(F18="Scenario2PBT7",'Medium retrofit'!$X$20,IF(F18="Scenario3PBT7",'Medium retrofit'!$Y$20,"")))&amp;IF(F18="Scenario1PBT8",'Medium retrofit'!$Z$20,IF(F18="Scenario2PBT8",'Medium retrofit'!$AA$20,IF(F18="Scenario3PBT8",'Medium retrofit'!$AB$20,"")))&amp;IF(F18="Scenario1PBT9",'Medium retrofit'!$AC$20,IF(F18="Scenario2PBT9",'Medium retrofit'!$AD$20,IF(F18="Scenario3PBT9",'Medium retrofit'!$AE$20,"")))&amp;IF(F18="Scenario1PBT10",'Medium retrofit'!$AF$20,IF(F18="Scenario2PBT10",'Medium retrofit'!$AG$20,IF(F18="Scenario3PBT10",'Medium retrofit'!$AH$20,"")))&amp;IF(F18="Scenario1PBT11",'Medium retrofit'!$AI$20,IF(F18="Scenario2PBT11",'Medium retrofit'!$AJ$20,IF(F18="Scenario3PBT11",'Medium retrofit'!$AK$20,"")))&amp;IF(F18="Scenario1PBT12",'Medium retrofit'!$AL$20,IF(F18="Scenario2PBT12",'Medium retrofit'!$AM$20,IF(F18="Scenario3PBT12",'Medium retrofit'!$AN$20,"")))&amp;IF(F18="Scenario1PBT13",'Medium retrofit'!$AO$20,IF(F18="Scenario2PBT13",'Medium retrofit'!$AP$20,IF(F18="Scenario3PBT13",'Medium retrofit'!$AQ$20,"")))&amp;IF(F18="Scenario1PBT14",'Medium retrofit'!$AR$20,IF(F18="Scenario2PBT14",'Medium retrofit'!$AS$20,IF(F18="Scenario3PBT14",'Medium retrofit'!$AT$20,"")))&amp;IF(F18="Scenario1PBT15",'Medium retrofit'!$AU$20,IF(F18="Scenario2PBT15",'Medium retrofit'!$AV$20,IF(F18="Scenario3PBT15",'Medium retrofit'!$AW$20,"")))</f>
        <v/>
      </c>
      <c r="N18" s="124">
        <f t="shared" si="16"/>
        <v>0</v>
      </c>
      <c r="O18" s="245" t="str">
        <f>IF(F18="Scenario1PBT1",'Medium retrofit'!$E$23,IF(F18="Scenario2PBT1",'Medium retrofit'!$F$23,IF(F18="Scenario3PBT1",'Medium retrofit'!$G$23,"")))&amp;IF(F18="Scenario1PBT2",'Medium retrofit'!$H$23,IF(F18="Scenario2PBT2",'Medium retrofit'!$I$23,IF(F18="Scenario3PBT2",'Medium retrofit'!$J$23,"")))&amp;IF(F18="Scenario1PBT3",'Medium retrofit'!$K$23,IF(F18="Scenario2PBT3",'Medium retrofit'!$L$23,IF(F18="Scenario3PBT3",'Medium retrofit'!$M$23,"")))&amp;IF(F18="Scenario1PBT4",'Medium retrofit'!$N$23,IF(F18="Scenario2PBT4",'Medium retrofit'!$O$23,IF(F18="Scenario3PBT4",'Medium retrofit'!$P$23,"")))&amp;IF(F18="Scenario1PBT5",'Medium retrofit'!$Q$23,IF(F18="Scenario2PBT5",'Medium retrofit'!$R$23,IF(F18="Scenario3PBT5",'Medium retrofit'!$S$23,"")))&amp;IF(F18="Scenario1PBT6",'Medium retrofit'!$T$23,IF(F18="Scenario2PBT6",'Medium retrofit'!$U$23,IF(F18="Scenario3PBT6",'Medium retrofit'!$V$23,"")))&amp;IF(F18="Scenario1PBT7",'Medium retrofit'!$W$23,IF(F18="Scenario2PBT7",'Medium retrofit'!$X$23,IF(F18="Scenario3PBT7",'Medium retrofit'!$Y$23,"")))&amp;IF(F18="Scenario1PBT8",'Medium retrofit'!$Z$23,IF(F18="Scenario2PBT8",'Medium retrofit'!$AA$23,IF(F18="Scenario3PBT8",'Medium retrofit'!$AB$23,"")))&amp;IF(F18="Scenario1PBT9",'Medium retrofit'!$AC$23,IF(F18="Scenario2PBT9",'Medium retrofit'!$AD$23,IF(F18="Scenario3PBT9",'Medium retrofit'!$AE$23,"")))&amp;IF(F18="Scenario1PBT10",'Medium retrofit'!$AF$23,IF(F18="Scenario2PBT10",'Medium retrofit'!$AG$23,IF(F18="Scenario3PBT10",'Medium retrofit'!$AH$23,"")))&amp;IF(F18="Scenario1PBT11",'Medium retrofit'!$AI$23,IF(F18="Scenario2PBT11",'Medium retrofit'!$AJ$23,IF(F18="Scenario3PBT11",'Medium retrofit'!$AK$23,"")))&amp;IF(F18="Scenario1PBT12",'Medium retrofit'!$AL$23,IF(F18="Scenario2PBT12",'Medium retrofit'!$AM$23,IF(F18="Scenario3PBT12",'Medium retrofit'!$AN$23,"")))&amp;IF(F18="Scenario1PBT13",'Medium retrofit'!$AO$23,IF(F18="Scenario2PBT13",'Medium retrofit'!$AP$23,IF(F18="Scenario3PBT13",'Medium retrofit'!$AQ$23,"")))&amp;IF(F18="Scenario1PBT14",'Medium retrofit'!$AR$23,IF(F18="Scenario2PBT14",'Medium retrofit'!$AS$23,IF(F18="Scenario3PBT14",'Medium retrofit'!$AT$23,"")))&amp;IF(F18="Scenario1PBT15",'Medium retrofit'!$AU$23,IF(F18="Scenario2PBT15",'Medium retrofit'!$AV$23,IF(F18="Scenario3PBT15",'Medium retrofit'!$AW$23,"")))</f>
        <v/>
      </c>
      <c r="P18" s="123">
        <f t="shared" si="17"/>
        <v>0</v>
      </c>
      <c r="Q18" s="123" t="str">
        <f>IF(F18="Scenario1PBT1",'Medium retrofit'!$E$25,IF(F18="Scenario2PBT1",'Medium retrofit'!$F$25,IF(F18="Scenario3PBT1",'Medium retrofit'!$G$25,"")))&amp;IF(F18="Scenario1PBT2",'Medium retrofit'!$H$25,IF(F18="Scenario2PBT2",'Medium retrofit'!$I$25,IF(F18="Scenario3PBT2",'Medium retrofit'!$J$25,"")))&amp;IF(F18="Scenario1PBT3",'Medium retrofit'!$K$25,IF(F18="Scenario2PBT3",'Medium retrofit'!$L$25,IF(F18="Scenario3PBT3",'Medium retrofit'!$M$25,"")))&amp;IF(F18="Scenario1PBT4",'Medium retrofit'!$N$25,IF(F18="Scenario2PBT4",'Medium retrofit'!$O$25,IF(F18="Scenario3PBT4",'Medium retrofit'!$P$25,"")))&amp;IF(F18="Scenario1PBT5",'Medium retrofit'!$Q$25,IF(F18="Scenario2PBT5",'Medium retrofit'!$R$25,IF(F18="Scenario3PBT5",'Medium retrofit'!$S$25,"")))&amp;IF(F18="Scenario1PBT6",'Medium retrofit'!$T$25,IF(F18="Scenario2PBT6",'Medium retrofit'!$U$25,IF(F18="Scenario3PBT6",'Medium retrofit'!$V$25,"")))&amp;IF(F18="Scenario1PBT7",'Medium retrofit'!$W$25,IF(F18="Scenario2PBT7",'Medium retrofit'!$X$25,IF(F18="Scenario3PBT7",'Medium retrofit'!$Y$25,"")))&amp;IF(F18="Scenario1PBT8",'Medium retrofit'!$Z$25,IF(F18="Scenario2PBT8",'Medium retrofit'!$AA$25,IF(F18="Scenario3PBT8",'Medium retrofit'!$AB$25,"")))&amp;IF(F18="Scenario1PBT9",'Medium retrofit'!$AC$25,IF(F18="Scenario2PBT9",'Medium retrofit'!$AD$25,IF(F18="Scenario3PBT9",'Medium retrofit'!$AE$25,"")))&amp;IF(F18="Scenario1PBT10",'Medium retrofit'!$AF$25,IF(F18="Scenario2PBT10",'Medium retrofit'!$AG$25,IF(F18="Scenario3PBT10",'Medium retrofit'!$AH$25,"")))&amp;IF(F18="Scenario1PBT11",'Medium retrofit'!$AI$25,IF(F18="Scenario2PBT11",'Medium retrofit'!$AJ$25,IF(F18="Scenario3PBT11",'Medium retrofit'!$AK$25,"")))&amp;IF(F18="Scenario1PBT12",'Medium retrofit'!$AL$25,IF(F18="Scenario2PBT12",'Medium retrofit'!$AM$25,IF(F18="Scenario3PBT12",'Medium retrofit'!$AN$25,"")))&amp;IF(F18="Scenario1PBT13",'Medium retrofit'!$AO$25,IF(F18="Scenario2PBT13",'Medium retrofit'!$AP$25,IF(F18="Scenario3PBT13",'Medium retrofit'!$AQ$25,"")))&amp;IF(F18="Scenario1PBT14",'Medium retrofit'!$AR$25,IF(F18="Scenario2PBT14",'Medium retrofit'!$AS$25,IF(F18="Scenario3PBT14",'Medium retrofit'!$AT$25,"")))&amp;IF(F18="Scenario1PBT15",'Medium retrofit'!$AU$25,IF(F18="Scenario2PBT15",'Medium retrofit'!$AV$25,IF(F18="Scenario3PBT15",'Medium retrofit'!$AW$25,"")))</f>
        <v/>
      </c>
      <c r="R18" s="123">
        <f t="shared" si="18"/>
        <v>0</v>
      </c>
      <c r="S18" s="123" t="str">
        <f>IF(F18="Scenario1PBT1",'Medium retrofit'!$E$27,IF(F18="Scenario2PBT1",'Medium retrofit'!$F$27,IF(F18="Scenario3PBT1",'Medium retrofit'!$G$27,"")))&amp;IF(F18="Scenario1PBT2",'Medium retrofit'!$H$27,IF(F18="Scenario2PBT2",'Medium retrofit'!$I$27,IF(F18="Scenario3PBT2",'Medium retrofit'!$J$27,"")))&amp;IF(F18="Scenario1PBT3",'Medium retrofit'!$K$27,IF(F18="Scenario2PBT3",'Medium retrofit'!$L$27,IF(F18="Scenario3PBT3",'Medium retrofit'!$M$27,"")))&amp;IF(F18="Scenario1PBT4",'Medium retrofit'!$N$27,IF(F18="Scenario2PBT4",'Medium retrofit'!$O$27,IF(F18="Scenario3PBT4",'Medium retrofit'!$P$27,"")))&amp;IF(F18="Scenario1PBT5",'Medium retrofit'!$Q$27,IF(F18="Scenario2PBT5",'Medium retrofit'!$R$27,IF(F18="Scenario3PBT5",'Medium retrofit'!$S$27,"")))&amp;IF(F18="Scenario1PBT6",'Medium retrofit'!$T$27,IF(F18="Scenario2PBT6",'Medium retrofit'!$U$27,IF(F18="Scenario3PBT6",'Medium retrofit'!$V$27,"")))&amp;IF(F18="Scenario1PBT7",'Medium retrofit'!$W$27,IF(F18="Scenario2PBT7",'Medium retrofit'!$X$27,IF(F18="Scenario3PBT7",'Medium retrofit'!$Y$27,"")))&amp;IF(F18="Scenario1PBT8",'Medium retrofit'!$Z$27,IF(F18="Scenario2PBT8",'Medium retrofit'!$AA$27,IF(F18="Scenario3PBT8",'Medium retrofit'!$AB$27,"")))&amp;IF(F18="Scenario1PBT9",'Medium retrofit'!$AC$27,IF(F18="Scenario2PBT9",'Medium retrofit'!$AD$27,IF(F18="Scenario3PBT9",'Medium retrofit'!$AE$27,"")))&amp;IF(F18="Scenario1PBT10",'Medium retrofit'!$AF$27,IF(F18="Scenario2PBT10",'Medium retrofit'!$AG$27,IF(F18="Scenario3PBT10",'Medium retrofit'!$AH$27,"")))&amp;IF(F18="Scenario1PBT11",'Medium retrofit'!$AI$27,IF(F18="Scenario2PBT11",'Medium retrofit'!$AJ$27,IF(F18="Scenario3PBT11",'Medium retrofit'!$AK$27,"")))&amp;IF(F18="Scenario1PBT12",'Medium retrofit'!$AL$27,IF(F18="Scenario2PBT12",'Medium retrofit'!$AM$27,IF(F18="Scenario3PBT12",'Medium retrofit'!$AN$27,"")))&amp;IF(F18="Scenario1PBT13",'Medium retrofit'!$AO$27,IF(F18="Scenario2PBT13",'Medium retrofit'!$AP$27,IF(F18="Scenario3PBT13",'Medium retrofit'!$AQ$27,"")))&amp;IF(F18="Scenario1PBT14",'Medium retrofit'!$AR$27,IF(F18="Scenario2PBT14",'Medium retrofit'!$AS$27,IF(F18="Scenario3PBT14",'Medium retrofit'!$AT$27,"")))&amp;IF(F18="Scenario1PBT15",'Medium retrofit'!$AU$27,IF(F18="Scenario2PBT15",'Medium retrofit'!$AV$27,IF(F18="Scenario3PBT15",'Medium retrofit'!$AW$27,"")))</f>
        <v/>
      </c>
      <c r="T18" s="246">
        <f t="shared" si="19"/>
        <v>0</v>
      </c>
      <c r="U18" s="245" t="str">
        <f>IF(F18="Scenario1PBT1",'Medium retrofit'!$E$38,IF(F18="Scenario2PBT1",'Medium retrofit'!$F$38,IF(F18="Scenario3PBT1",'Medium retrofit'!$G$38,"")))&amp;IF(F18="Scenario1PBT2",'Medium retrofit'!$H$38,IF(F18="Scenario2PBT2",'Medium retrofit'!$I$38,IF(F18="Scenario3PBT2",'Medium retrofit'!$J$38,"")))&amp;IF(F18="Scenario1PBT3",'Medium retrofit'!$K$38,IF(F18="Scenario2PBT3",'Medium retrofit'!$L$38,IF(F18="Scenario3PBT3",'Medium retrofit'!$M$38,"")))&amp;IF(F18="Scenario1PBT4",'Medium retrofit'!$N$38,IF(F18="Scenario2PBT4",'Medium retrofit'!$O$38,IF(F18="Scenario3PBT4",'Medium retrofit'!$P$38,"")))&amp;IF(F18="Scenario1PBT5",'Medium retrofit'!$Q$38,IF(F18="Scenario2PBT5",'Medium retrofit'!$R$38,IF(F18="Scenario3PBT5",'Medium retrofit'!$S$38,"")))&amp;IF(F18="Scenario1PBT6",'Medium retrofit'!$T$38,IF(F18="Scenario2PBT6",'Medium retrofit'!$U$38,IF(F18="Scenario3PBT6",'Medium retrofit'!$V$38,"")))&amp;IF(F18="Scenario1PBT7",'Medium retrofit'!$W$38,IF(F18="Scenario2PBT7",'Medium retrofit'!$X$38,IF(F18="Scenario3PBT7",'Medium retrofit'!$Y$38,"")))&amp;IF(F18="Scenario1PBT8",'Medium retrofit'!$Z$38,IF(F18="Scenario2PBT8",'Medium retrofit'!$AA$38,IF(F18="Scenario3PBT8",'Medium retrofit'!$AB$38,"")))&amp;IF(F18="Scenario1PBT9",'Medium retrofit'!$AC$38,IF(F18="Scenario2PBT9",'Medium retrofit'!$AD$38,IF(F18="Scenario3PBT9",'Medium retrofit'!$AE$38,"")))&amp;IF(F18="Scenario1PBT10",'Medium retrofit'!$AF$38,IF(F18="Scenario2PBT10",'Medium retrofit'!$AG$38,IF(F18="Scenario3PBT10",'Medium retrofit'!$AH$38,"")))&amp;IF(F18="Scenario1PBT11",'Medium retrofit'!$AI$38,IF(F18="Scenario2PBT11",'Medium retrofit'!$AJ$38,IF(F18="Scenario3PBT11",'Medium retrofit'!$AK$38,"")))&amp;IF(F18="Scenario1PBT12",'Medium retrofit'!$AL$38,IF(F18="Scenario2PBT12",'Medium retrofit'!$AM$38,IF(F18="Scenario3PBT12",'Medium retrofit'!$AN$38,"")))&amp;IF(F18="Scenario1PBT13",'Medium retrofit'!$AO$38,IF(F18="Scenario2PBT13",'Medium retrofit'!$AP$38,IF(F18="Scenario3PBT13",'Medium retrofit'!$AQ$38,"")))&amp;IF(F18="Scenario1PBT14",'Medium retrofit'!$AR$38,IF(F18="Scenario2PBT14",'Medium retrofit'!$AS$38,IF(F18="Scenario3PBT14",'Medium retrofit'!$AT$38,"")))&amp;IF(F18="Scenario1PBT15",'Medium retrofit'!$AU$38,IF(F18="Scenario2PBT15",'Medium retrofit'!$AV$38,IF(F18="Scenario3PBT15",'Medium retrofit'!$AW$38,"")))</f>
        <v/>
      </c>
      <c r="V18" s="123">
        <f t="shared" si="20"/>
        <v>0</v>
      </c>
      <c r="W18" s="123" t="str">
        <f>IF(F18="Scenario1PBT1",'Medium retrofit'!$E$40,IF(F18="Scenario2PBT1",'Medium retrofit'!$F$40,IF(F18="Scenario3PBT1",'Medium retrofit'!$G$40,"")))&amp;IF(F18="Scenario1PBT2",'Medium retrofit'!$H$40,IF(F18="Scenario2PBT2",'Medium retrofit'!$I$40,IF(F18="Scenario3PBT2",'Medium retrofit'!$J$40,"")))&amp;IF(F18="Scenario1PBT3",'Medium retrofit'!$K$40,IF(F18="Scenario2PBT3",'Medium retrofit'!$L$40,IF(F18="Scenario3PBT3",'Medium retrofit'!$M$40,"")))&amp;IF(F18="Scenario1PBT4",'Medium retrofit'!$N$40,IF(F18="Scenario2PBT4",'Medium retrofit'!$O$40,IF(F18="Scenario3PBT4",'Medium retrofit'!$P$40,"")))&amp;IF(F18="Scenario1PBT5",'Medium retrofit'!$Q$40,IF(F18="Scenario2PBT5",'Medium retrofit'!$R$40,IF(F18="Scenario3PBT5",'Medium retrofit'!$S$40,"")))&amp;IF(F18="Scenario1PBT6",'Medium retrofit'!$T$40,IF(F18="Scenario2PBT6",'Medium retrofit'!$U$40,IF(F18="Scenario3PBT6",'Medium retrofit'!$V$40,"")))&amp;IF(F18="Scenario1PBT7",'Medium retrofit'!$W$40,IF(F18="Scenario2PBT7",'Medium retrofit'!$X$40,IF(F18="Scenario3PBT7",'Medium retrofit'!$Y$40,"")))&amp;IF(F18="Scenario1PBT8",'Medium retrofit'!$Z$40,IF(F18="Scenario2PBT8",'Medium retrofit'!$AA$40,IF(F18="Scenario3PBT8",'Medium retrofit'!$AB$40,"")))&amp;IF(F18="Scenario1PBT9",'Medium retrofit'!$AC$40,IF(F18="Scenario2PBT9",'Medium retrofit'!$AD$40,IF(F18="Scenario3PBT9",'Medium retrofit'!$AE$40,"")))&amp;IF(F18="Scenario1PBT10",'Medium retrofit'!$AF$40,IF(F18="Scenario2PBT10",'Medium retrofit'!$AG$40,IF(F18="Scenario3PBT10",'Medium retrofit'!$AH$40,"")))&amp;IF(F18="Scenario1PBT11",'Medium retrofit'!$AI$40,IF(F18="Scenario2PBT11",'Medium retrofit'!$AJ$40,IF(F18="Scenario3PBT11",'Medium retrofit'!$AK$40,"")))&amp;IF(F18="Scenario1PBT12",'Medium retrofit'!$AL$40,IF(F18="Scenario2PBT12",'Medium retrofit'!$AM$40,IF(F18="Scenario3PBT12",'Medium retrofit'!$AN$40,"")))&amp;IF(F18="Scenario1PBT13",'Medium retrofit'!$AO$40,IF(F18="Scenario2PBT13",'Medium retrofit'!$AP$40,IF(F18="Scenario3PBT13",'Medium retrofit'!$AQ$40,"")))&amp;IF(F18="Scenario1PBT14",'Medium retrofit'!$AR$40,IF(F18="Scenario2PBT14",'Medium retrofit'!$AS$40,IF(F18="Scenario3PBT14",'Medium retrofit'!$AT$40,"")))&amp;IF(F18="Scenario1PBT15",'Medium retrofit'!$AU$40,IF(F18="Scenario2PBT15",'Medium retrofit'!$AV$40,IF(F18="Scenario3PBT15",'Medium retrofit'!$AW$40,"")))</f>
        <v/>
      </c>
      <c r="X18" s="123">
        <f t="shared" si="21"/>
        <v>0</v>
      </c>
      <c r="Y18" s="123" t="str">
        <f>IF(F18="Scenario1PBT1",'Medium retrofit'!$E$42,IF(F18="Scenario2PBT1",'Medium retrofit'!$F$42,IF(F18="Scenario3PBT1",'Medium retrofit'!$G$42,"")))&amp;IF(F18="Scenario1PBT2",'Medium retrofit'!$H$42,IF(F18="Scenario2PBT2",'Medium retrofit'!$I$42,IF(F18="Scenario3PBT2",'Medium retrofit'!$J$42,"")))&amp;IF(F18="Scenario1PBT3",'Medium retrofit'!$K$42,IF(F18="Scenario2PBT3",'Medium retrofit'!$L$42,IF(F18="Scenario3PBT3",'Medium retrofit'!$M$42,"")))&amp;IF(F18="Scenario1PBT4",'Medium retrofit'!$N$42,IF(F18="Scenario2PBT4",'Medium retrofit'!$O$42,IF(F18="Scenario3PBT4",'Medium retrofit'!$P$42,"")))&amp;IF(F18="Scenario1PBT5",'Medium retrofit'!$Q$42,IF(F18="Scenario2PBT5",'Medium retrofit'!$R$42,IF(F18="Scenario3PBT5",'Medium retrofit'!$S$42,"")))&amp;IF(F18="Scenario1PBT6",'Medium retrofit'!$T$42,IF(F18="Scenario2PBT6",'Medium retrofit'!$U$42,IF(F18="Scenario3PBT6",'Medium retrofit'!$V$42,"")))&amp;IF(F18="Scenario1PBT7",'Medium retrofit'!$W$42,IF(F18="Scenario2PBT7",'Medium retrofit'!$X$42,IF(F18="Scenario3PBT7",'Medium retrofit'!$Y$42,"")))&amp;IF(F18="Scenario1PBT8",'Medium retrofit'!$Z$42,IF(F18="Scenario2PBT8",'Medium retrofit'!$AA$42,IF(F18="Scenario3PBT8",'Medium retrofit'!$AB$42,"")))&amp;IF(F18="Scenario1PBT9",'Medium retrofit'!$AC$42,IF(F18="Scenario2PBT9",'Medium retrofit'!$AD$42,IF(F18="Scenario3PBT9",'Medium retrofit'!$AE$42,"")))&amp;IF(F18="Scenario1PBT10",'Medium retrofit'!$AF$42,IF(F18="Scenario2PBT10",'Medium retrofit'!$AG$42,IF(F18="Scenario3PBT10",'Medium retrofit'!$AH$42,"")))&amp;IF(F18="Scenario1PBT11",'Medium retrofit'!$AI$42,IF(F18="Scenario2PBT11",'Medium retrofit'!$AJ$42,IF(F18="Scenario3PBT11",'Medium retrofit'!$AK$42,"")))&amp;IF(F18="Scenario1PBT12",'Medium retrofit'!$AL$42,IF(F18="Scenario2PBT12",'Medium retrofit'!$AM$42,IF(F18="Scenario3PBT12",'Medium retrofit'!$AN$42,"")))&amp;IF(F18="Scenario1PBT13",'Medium retrofit'!$AO$42,IF(F18="Scenario2PBT13",'Medium retrofit'!$AP$42,IF(F18="Scenario3PBT13",'Medium retrofit'!$AQ$42,"")))&amp;IF(F18="Scenario1PBT14",'Medium retrofit'!$AR$42,IF(F18="Scenario2PBT14",'Medium retrofit'!$AS$42,IF(F18="Scenario3PBT14",'Medium retrofit'!$AT$42,"")))&amp;IF(F18="Scenario1PBT15",'Medium retrofit'!$AU$42,IF(F18="Scenario2PBT15",'Medium retrofit'!$AV$42,IF(F18="Scenario3PBT15",'Medium retrofit'!$AW$42,"")))</f>
        <v/>
      </c>
      <c r="Z18" s="123">
        <f t="shared" si="22"/>
        <v>0</v>
      </c>
      <c r="AA18" s="239" t="str">
        <f>IF(F18="Scenario1PBT1",'Medium retrofit'!$E$101,IF(F18="Scenario2PBT1",'Medium retrofit'!$F$101,IF(F18="Scenario3PBT1",'Medium retrofit'!$G$101,"")))&amp;IF(F18="Scenario1PBT2",'Medium retrofit'!$H$101,IF(F18="Scenario2PBT2",'Medium retrofit'!$I$101,IF(F18="Scenario3PBT2",'Medium retrofit'!$J$101,"")))&amp;IF(F18="Scenario1PBT3",'Medium retrofit'!$K$101,IF(F18="Scenario2PBT3",'Medium retrofit'!$L$101,IF(F18="Scenario3PBT3",'Medium retrofit'!$M$101,"")))&amp;IF(F18="Scenario1PBT4",'Medium retrofit'!$N$101,IF(F18="Scenario2PBT4",'Medium retrofit'!$O$101,IF(F18="Scenario3PBT4",'Medium retrofit'!$P$101,"")))&amp;IF(F18="Scenario1PBT5",'Medium retrofit'!$Q$101,IF(F18="Scenario2PBT5",'Medium retrofit'!$R$101,IF(F18="Scenario3PBT5",'Medium retrofit'!$S$101,"")))&amp;IF(F18="Scenario1PBT6",'Medium retrofit'!$T$101,IF(F18="Scenario2PBT6",'Medium retrofit'!$U$101,IF(F18="Scenario3PBT6",'Medium retrofit'!$V$101,"")))&amp;IF(F18="Scenario1PBT7",'Medium retrofit'!$W$101,IF(F18="Scenario2PBT7",'Medium retrofit'!$X$101,IF(F18="Scenario3PBT7",'Medium retrofit'!$Y$101,"")))&amp;IF(F18="Scenario1PBT8",'Medium retrofit'!$Z$101,IF(F18="Scenario2PBT8",'Medium retrofit'!$AA$101,IF(F18="Scenario3PBT8",'Medium retrofit'!$AB$101,"")))&amp;IF(F18="Scenario1PBT9",'Medium retrofit'!$AC$101,IF(F18="Scenario2PBT9",'Medium retrofit'!$AD$101,IF(F18="Scenario3PBT9",'Medium retrofit'!$AE$101,"")))&amp;IF(F18="Scenario1PBT10",'Medium retrofit'!$AF$101,IF(F18="Scenario2PBT10",'Medium retrofit'!$AG$101,IF(F18="Scenario3PBT10",'Medium retrofit'!$AH$101,"")))&amp;IF(F18="Scenario1PBT11",'Medium retrofit'!$AI$101,IF(F18="Scenario2PBT11",'Medium retrofit'!$AJ$101,IF(F18="Scenario3PBT11",'Medium retrofit'!$AK$101,"")))&amp;IF(F18="Scenario1PBT12",'Medium retrofit'!$AL$101,IF(F18="Scenario2PBT12",'Medium retrofit'!$AM$101,IF(F18="Scenario3PBT12",'Medium retrofit'!$AN$101,"")))&amp;IF(F18="Scenario1PBT13",'Medium retrofit'!$AO$101,IF(F18="Scenario2PBT13",'Medium retrofit'!$AP$101,IF(F18="Scenario3PBT13",'Medium retrofit'!$AQ$101,"")))&amp;IF(F18="Scenario1PBT14",'Medium retrofit'!$AR$101,IF(F18="Scenario2PBT14",'Medium retrofit'!$AS$101,IF(F18="Scenario3PBT14",'Medium retrofit'!$AT$101,"")))&amp;IF(F18="Scenario1PBT15",'Medium retrofit'!$AU$101,IF(F18="Scenario2PBT15",'Medium retrofit'!$AV$101,IF(F18="Scenario3PBT15",'Medium retrofit'!$AW$101,"")))</f>
        <v/>
      </c>
      <c r="AB18" s="242">
        <f t="shared" si="23"/>
        <v>0</v>
      </c>
      <c r="AC18" s="364" t="str">
        <f t="shared" si="24"/>
        <v/>
      </c>
      <c r="AD18" s="353">
        <f>IF(AC18="",IFERROR('Projection_Base-case'!G19-G18,0),0)</f>
        <v>0</v>
      </c>
      <c r="AE18" s="350">
        <f t="shared" si="0"/>
        <v>0</v>
      </c>
      <c r="AF18" s="361">
        <f>IFERROR(100*AD18/'Projection_Base-case'!G19,0)</f>
        <v>0</v>
      </c>
      <c r="AG18" s="352">
        <f>IF(AC18="",IFERROR('Projection_Base-case'!I19-I18,0),0)</f>
        <v>0</v>
      </c>
      <c r="AH18" s="353">
        <f t="shared" si="1"/>
        <v>0</v>
      </c>
      <c r="AI18" s="361">
        <f>IFERROR(100*AG18/'Projection_Base-case'!I19,0)</f>
        <v>0</v>
      </c>
      <c r="AJ18" s="352">
        <f>IF(AC18="",IFERROR('Projection_Base-case'!K19-K18,0),0)</f>
        <v>0</v>
      </c>
      <c r="AK18" s="353">
        <f t="shared" si="2"/>
        <v>0</v>
      </c>
      <c r="AL18" s="361">
        <f>IFERROR(100*AJ18/'Projection_Base-case'!K19,0)</f>
        <v>0</v>
      </c>
      <c r="AM18" s="352">
        <f>-IF(AC18="",IFERROR('Projection_Base-case'!M19-M18,0),0)</f>
        <v>0</v>
      </c>
      <c r="AN18" s="353">
        <f t="shared" si="3"/>
        <v>0</v>
      </c>
      <c r="AO18" s="354">
        <f>IFERROR(IF('Projection_Base-case'!N19&gt;0,100*AN18/'Projection_Base-case'!N19,100*AN18/N18),0)</f>
        <v>0</v>
      </c>
      <c r="AP18" s="355">
        <f>IF(AC18="",IFERROR('Projection_Base-case'!O19-O18,0),0)</f>
        <v>0</v>
      </c>
      <c r="AQ18" s="356">
        <f t="shared" si="4"/>
        <v>0</v>
      </c>
      <c r="AR18" s="356">
        <f>IFERROR(100*AP18/'Projection_Base-case'!O19,0)</f>
        <v>0</v>
      </c>
      <c r="AS18" s="355">
        <f>IF(AC18="",IFERROR('Projection_Base-case'!Q19-Q18,0),0)</f>
        <v>0</v>
      </c>
      <c r="AT18" s="356">
        <f t="shared" si="5"/>
        <v>0</v>
      </c>
      <c r="AU18" s="356">
        <f>IFERROR(100*AS18/'Projection_Base-case'!Q19,0)</f>
        <v>0</v>
      </c>
      <c r="AV18" s="355">
        <f>IF(AC18="",IFERROR('Projection_Base-case'!S19-S18,0),0)</f>
        <v>0</v>
      </c>
      <c r="AW18" s="356">
        <f t="shared" si="6"/>
        <v>0</v>
      </c>
      <c r="AX18" s="357">
        <f>IFERROR(100*AV18/'Projection_Base-case'!S19,0)</f>
        <v>0</v>
      </c>
      <c r="AY18" s="358">
        <f>IF(AC18="",IFERROR('Projection_Base-case'!U19-U18,0),0)</f>
        <v>0</v>
      </c>
      <c r="AZ18" s="359">
        <f t="shared" si="7"/>
        <v>0</v>
      </c>
      <c r="BA18" s="359">
        <f>IFERROR(100*AY18/'Projection_Base-case'!U19,0)</f>
        <v>0</v>
      </c>
      <c r="BB18" s="358">
        <f>IF(AC18="",IFERROR('Projection_Base-case'!W19-W18,0),0)</f>
        <v>0</v>
      </c>
      <c r="BC18" s="359">
        <f t="shared" si="8"/>
        <v>0</v>
      </c>
      <c r="BD18" s="359">
        <f>IFERROR(100*BB18/'Projection_Base-case'!W19,0)</f>
        <v>0</v>
      </c>
      <c r="BE18" s="358">
        <f>IF(AC18="",IFERROR('Projection_Base-case'!Y19-Y18,0),0)</f>
        <v>0</v>
      </c>
      <c r="BF18" s="359">
        <f t="shared" si="9"/>
        <v>0</v>
      </c>
      <c r="BG18" s="359">
        <f>IFERROR(100*BE18/'Projection_Base-case'!Y19,0)</f>
        <v>0</v>
      </c>
      <c r="BH18" s="359">
        <f t="shared" si="10"/>
        <v>0</v>
      </c>
      <c r="BI18" s="360">
        <f t="shared" si="11"/>
        <v>0</v>
      </c>
    </row>
    <row r="19" spans="1:61">
      <c r="A19" s="205">
        <v>15</v>
      </c>
      <c r="B19" s="347">
        <f>IF('Projection_Base-case'!B20&lt;&gt;"",'Projection_Base-case'!B20,0)</f>
        <v>0</v>
      </c>
      <c r="C19" s="347">
        <f>IF('Projection_Base-case'!C20&lt;&gt;"",'Projection_Base-case'!C20,0)</f>
        <v>0</v>
      </c>
      <c r="D19" s="365">
        <f>IF('Projection_Base-case'!D20&lt;&gt;"",'Projection_Base-case'!D20,0)</f>
        <v>0</v>
      </c>
      <c r="E19" s="376"/>
      <c r="F19" s="367" t="str">
        <f t="shared" si="12"/>
        <v>0</v>
      </c>
      <c r="G19" s="241" t="str">
        <f>IF(F19="Scenario1PBT1",'Medium retrofit'!$E$6,IF(F19="Scenario2PBT1",'Medium retrofit'!$F$6,IF(F19="Scenario3PBT1",'Medium retrofit'!$G$6,"")))&amp;IF(F19="Scenario1PBT2",'Medium retrofit'!$H$6,IF(F19="Scenario2PBT2",'Medium retrofit'!$I$6,IF(F19="Scenario3PBT2",'Medium retrofit'!$J$6,"")))&amp;IF(F19="Scenario1PBT3",'Medium retrofit'!$K$6,IF(F19="Scenario2PBT3",'Medium retrofit'!$L$6,IF(F19="Scenario3PBT3",'Medium retrofit'!$M$6,"")))&amp;IF(F19="Scenario1PBT4",'Medium retrofit'!$N$6,IF(F19="Scenario2PBT4",'Medium retrofit'!$O$6,IF(F19="Scenario3PBT4",'Medium retrofit'!$P$6,"")))&amp;IF(F19="Scenario1PBT5",'Medium retrofit'!$Q$6,IF(F19="Scenario2PBT5",'Medium retrofit'!$R$6,IF(F19="Scenario3PBT5",'Medium retrofit'!$S$6,"")))&amp;IF(F19="Scenario1PBT6",'Medium retrofit'!$T$6,IF(F19="Scenario2PBT6",'Medium retrofit'!$U$6,IF(F19="Scenario3PBT6",'Medium retrofit'!$V$6,"")))&amp;IF(F19="Scenario1PBT7",'Medium retrofit'!$W$6,IF(F19="Scenario2PBT7",'Medium retrofit'!$X$6,IF(F19="Scenario3PBT7",'Medium retrofit'!$Y$6,"")))&amp;IF(F19="Scenario1PBT8",'Medium retrofit'!$Z$6,IF(F19="Scenario2PBT8",'Medium retrofit'!$AA$6,IF(F19="Scenario3PBT8",'Medium retrofit'!$AB$6,"")))&amp;IF(F19="Scenario1PBT9",'Medium retrofit'!$AC$6,IF(F19="Scenario2PBT9",'Medium retrofit'!$AD$6,IF(F19="Scenario3PBT9",'Medium retrofit'!$AE$6,"")))&amp;IF(F19="Scenario1PBT10",'Medium retrofit'!$AF$6,IF(F19="Scenario2PBT10",'Medium retrofit'!$AG$6,IF(F19="Scenario3PBT10",'Medium retrofit'!$AH$6,"")))&amp;IF(F19="Scenario1PBT11",'Medium retrofit'!$AI$6,IF(F19="Scenario2PBT11",'Medium retrofit'!$AJ$6,IF(F19="Scenario3PBT11",'Medium retrofit'!$AK$6,"")))&amp;IF(F19="Scenario1PBT12",'Medium retrofit'!$AL$6,IF(F19="Scenario2PBT12",'Medium retrofit'!$AM$6,IF(F19="Scenario3PBT12",'Medium retrofit'!$AN$6,"")))&amp;IF(F19="Scenario1PBT13",'Medium retrofit'!$AO$6,IF(F19="Scenario2PBT13",'Medium retrofit'!$AP$6,IF(F19="Scenario3PBT13",'Medium retrofit'!$AQ$6,"")))&amp;IF(F19="Scenario1PBT14",'Medium retrofit'!$AR$6,IF(F19="Scenario2PBT14",'Medium retrofit'!$AS$6,IF(F19="Scenario3PBT14",'Medium retrofit'!$AT$6,"")))&amp;IF(F19="Scenario1PBT15",'Medium retrofit'!$AU$6,IF(F19="Scenario2PBT15",'Medium retrofit'!$AV$6,IF(F19="Scenario3PBT15",'Medium retrofit'!$AW$6,"")))</f>
        <v/>
      </c>
      <c r="H19" s="123">
        <f t="shared" si="13"/>
        <v>0</v>
      </c>
      <c r="I19" s="239" t="str">
        <f>IF(F19="Scenario1PBT1",'Medium retrofit'!$E$16,IF(F19="Scenario2PBT1",'Medium retrofit'!$F$16,IF(F19="Scenario3PBT1",'Medium retrofit'!$G$16,"")))&amp;IF(F19="Scenario1PBT2",'Medium retrofit'!$H$16,IF(F19="Scenario2PBT2",'Medium retrofit'!$I$16,IF(F19="Scenario3PBT2",'Medium retrofit'!$J$16,"")))&amp;IF(F19="Scenario1PBT3",'Medium retrofit'!$K$16,IF(F19="Scenario2PBT3",'Medium retrofit'!$L$16,IF(F19="Scenario3PBT3",'Medium retrofit'!$M$16,"")))&amp;IF(F19="Scenario1PBT4",'Medium retrofit'!$N$16,IF(F19="Scenario2PBT4",'Medium retrofit'!$O$16,IF(F19="Scenario3PBT4",'Medium retrofit'!$P$16,"")))&amp;IF(F19="Scenario1PBT5",'Medium retrofit'!$Q$16,IF(F19="Scenario2PBT5",'Medium retrofit'!$R$16,IF(F19="Scenario3PBT5",'Medium retrofit'!$S$16,"")))&amp;IF(F19="Scenario1PBT6",'Medium retrofit'!$T$16,IF(F19="Scenario2PBT6",'Medium retrofit'!$U$16,IF(F19="Scenario3PBT6",'Medium retrofit'!$V$16,"")))&amp;IF(F19="Scenario1PBT7",'Medium retrofit'!$W$16,IF(F19="Scenario2PBT7",'Medium retrofit'!$X$16,IF(F19="Scenario3PBT7",'Medium retrofit'!$Y$16,"")))&amp;IF(F19="Scenario1PBT8",'Medium retrofit'!$Z$16,IF(F19="Scenario2PBT8",'Medium retrofit'!$AA$16,IF(F19="Scenario3PBT8",'Medium retrofit'!$AB$16,"")))&amp;IF(F19="Scenario1PBT9",'Medium retrofit'!$AC$16,IF(F19="Scenario2PBT9",'Medium retrofit'!$AD$16,IF(F19="Scenario3PBT9",'Medium retrofit'!$AE$16,"")))&amp;IF(F19="Scenario1PBT10",'Medium retrofit'!$AF$16,IF(F19="Scenario2PBT10",'Medium retrofit'!$AG$16,IF(F19="Scenario3PBT10",'Medium retrofit'!$AH$16,"")))&amp;IF(F19="Scenario1PBT11",'Medium retrofit'!$AI$16,IF(F19="Scenario2PBT11",'Medium retrofit'!$AJ$16,IF(F19="Scenario3PBT11",'Medium retrofit'!$AK$16,"")))&amp;IF(F19="Scenario1PBT12",'Medium retrofit'!$AL$16,IF(F19="Scenario2PBT12",'Medium retrofit'!$AM$16,IF(F19="Scenario3PBT12",'Medium retrofit'!$AN$16,"")))&amp;IF(F19="Scenario1PBT13",'Medium retrofit'!$AO$16,IF(F19="Scenario2PBT13",'Medium retrofit'!$AP$16,IF(F19="Scenario3PBT13",'Medium retrofit'!$AQ$16,"")))&amp;IF(F19="Scenario1PBT14",'Medium retrofit'!$AR$16,IF(F19="Scenario2PBT14",'Medium retrofit'!$AS$16,IF(F19="Scenario3PBT14",'Medium retrofit'!$AT$16,"")))&amp;IF(F19="Scenario1PBT15",'Medium retrofit'!$AU$16,IF(F19="Scenario2PBT15",'Medium retrofit'!$AV$16,IF(F19="Scenario3PBT15",'Medium retrofit'!$AW$16,"")))</f>
        <v/>
      </c>
      <c r="J19" s="123">
        <f t="shared" si="14"/>
        <v>0</v>
      </c>
      <c r="K19" s="123" t="str">
        <f>IF(F19="Scenario1PBT1",'Medium retrofit'!$E$18,IF(F19="Scenario2PBT1",'Medium retrofit'!$F$18,IF(F19="Scenario3PBT1",'Medium retrofit'!$G$18,"")))&amp;IF(F19="Scenario1PBT2",'Medium retrofit'!$H$18,IF(F19="Scenario2PBT2",'Medium retrofit'!$I$18,IF(F19="Scenario3PBT2",'Medium retrofit'!$J$18,"")))&amp;IF(F19="Scenario1PBT3",'Medium retrofit'!$K$18,IF(F19="Scenario2PBT3",'Medium retrofit'!$L$18,IF(F19="Scenario3PBT3",'Medium retrofit'!$M$18,"")))&amp;IF(F19="Scenario1PBT4",'Medium retrofit'!$N$18,IF(F19="Scenario2PBT4",'Medium retrofit'!$O$18,IF(F19="Scenario3PBT4",'Medium retrofit'!$P$18,"")))&amp;IF(F19="Scenario1PBT5",'Medium retrofit'!$Q$18,IF(F19="Scenario2PBT5",'Medium retrofit'!$R$18,IF(F19="Scenario3PBT5",'Medium retrofit'!$S$18,"")))&amp;IF(F19="Scenario1PBT6",'Medium retrofit'!$T$18,IF(F19="Scenario2PBT6",'Medium retrofit'!$U$18,IF(F19="Scenario3PBT6",'Medium retrofit'!$V$18,"")))&amp;IF(F19="Scenario1PBT7",'Medium retrofit'!$W$18,IF(F19="Scenario2PBT7",'Medium retrofit'!$X$18,IF(F19="Scenario3PBT7",'Medium retrofit'!$Y$18,"")))&amp;IF(F19="Scenario1PBT8",'Medium retrofit'!$Z$18,IF(F19="Scenario2PBT8",'Medium retrofit'!$AA$18,IF(F19="Scenario3PBT8",'Medium retrofit'!$AB$18,"")))&amp;IF(F19="Scenario1PBT9",'Medium retrofit'!$AC$18,IF(F19="Scenario2PBT9",'Medium retrofit'!$AD$18,IF(F19="Scenario3PBT9",'Medium retrofit'!$AE$18,"")))&amp;IF(F19="Scenario1PBT10",'Medium retrofit'!$AF$18,IF(F19="Scenario2PBT10",'Medium retrofit'!$AG$18,IF(F19="Scenario3PBT10",'Medium retrofit'!$AH$18,"")))&amp;IF(F19="Scenario1PBT11",'Medium retrofit'!$AI$18,IF(F19="Scenario2PBT11",'Medium retrofit'!$AJ$18,IF(F19="Scenario3PBT11",'Medium retrofit'!$AK$18,"")))&amp;IF(F19="Scenario1PBT12",'Medium retrofit'!$AL$18,IF(F19="Scenario2PBT12",'Medium retrofit'!$AM$18,IF(F19="Scenario3PBT12",'Medium retrofit'!$AN$18,"")))&amp;IF(F19="Scenario1PBT13",'Medium retrofit'!$AO$18,IF(F19="Scenario2PBT13",'Medium retrofit'!$AP$18,IF(F19="Scenario3PBT13",'Medium retrofit'!$AQ$18,"")))&amp;IF(F19="Scenario1PBT14",'Medium retrofit'!$AR$18,IF(F19="Scenario2PBT14",'Medium retrofit'!$AS$18,IF(F19="Scenario3PBT14",'Medium retrofit'!$AT$18,"")))&amp;IF(F19="Scenario1PBT15",'Medium retrofit'!$AU$18,IF(F19="Scenario2PBT15",'Medium retrofit'!$AV$18,IF(F19="Scenario3PBT15",'Medium retrofit'!$AW$18,"")))</f>
        <v/>
      </c>
      <c r="L19" s="123">
        <f t="shared" si="15"/>
        <v>0</v>
      </c>
      <c r="M19" s="123" t="str">
        <f>IF(F19="Scenario1PBT1",'Medium retrofit'!$E$20,IF(F19="Scenario2PBT1",'Medium retrofit'!$F$20,IF(F19="Scenario3PBT1",'Medium retrofit'!$G$20,"")))&amp;IF(F19="Scenario1PBT2",'Medium retrofit'!$H$20,IF(F19="Scenario2PBT2",'Medium retrofit'!$I$20,IF(F19="Scenario3PBT2",'Medium retrofit'!$J$20,"")))&amp;IF(F19="Scenario1PBT3",'Medium retrofit'!$K$20,IF(F19="Scenario2PBT3",'Medium retrofit'!$L$20,IF(F19="Scenario3PBT3",'Medium retrofit'!$M$20,"")))&amp;IF(F19="Scenario1PBT4",'Medium retrofit'!$N$20,IF(F19="Scenario2PBT4",'Medium retrofit'!$O$20,IF(F19="Scenario3PBT4",'Medium retrofit'!$P$20,"")))&amp;IF(F19="Scenario1PBT5",'Medium retrofit'!$Q$20,IF(F19="Scenario2PBT5",'Medium retrofit'!$R$20,IF(F19="Scenario3PBT5",'Medium retrofit'!$S$20,"")))&amp;IF(F19="Scenario1PBT6",'Medium retrofit'!$T$20,IF(F19="Scenario2PBT6",'Medium retrofit'!$U$20,IF(F19="Scenario3PBT6",'Medium retrofit'!$V$20,"")))&amp;IF(F19="Scenario1PBT7",'Medium retrofit'!$W$20,IF(F19="Scenario2PBT7",'Medium retrofit'!$X$20,IF(F19="Scenario3PBT7",'Medium retrofit'!$Y$20,"")))&amp;IF(F19="Scenario1PBT8",'Medium retrofit'!$Z$20,IF(F19="Scenario2PBT8",'Medium retrofit'!$AA$20,IF(F19="Scenario3PBT8",'Medium retrofit'!$AB$20,"")))&amp;IF(F19="Scenario1PBT9",'Medium retrofit'!$AC$20,IF(F19="Scenario2PBT9",'Medium retrofit'!$AD$20,IF(F19="Scenario3PBT9",'Medium retrofit'!$AE$20,"")))&amp;IF(F19="Scenario1PBT10",'Medium retrofit'!$AF$20,IF(F19="Scenario2PBT10",'Medium retrofit'!$AG$20,IF(F19="Scenario3PBT10",'Medium retrofit'!$AH$20,"")))&amp;IF(F19="Scenario1PBT11",'Medium retrofit'!$AI$20,IF(F19="Scenario2PBT11",'Medium retrofit'!$AJ$20,IF(F19="Scenario3PBT11",'Medium retrofit'!$AK$20,"")))&amp;IF(F19="Scenario1PBT12",'Medium retrofit'!$AL$20,IF(F19="Scenario2PBT12",'Medium retrofit'!$AM$20,IF(F19="Scenario3PBT12",'Medium retrofit'!$AN$20,"")))&amp;IF(F19="Scenario1PBT13",'Medium retrofit'!$AO$20,IF(F19="Scenario2PBT13",'Medium retrofit'!$AP$20,IF(F19="Scenario3PBT13",'Medium retrofit'!$AQ$20,"")))&amp;IF(F19="Scenario1PBT14",'Medium retrofit'!$AR$20,IF(F19="Scenario2PBT14",'Medium retrofit'!$AS$20,IF(F19="Scenario3PBT14",'Medium retrofit'!$AT$20,"")))&amp;IF(F19="Scenario1PBT15",'Medium retrofit'!$AU$20,IF(F19="Scenario2PBT15",'Medium retrofit'!$AV$20,IF(F19="Scenario3PBT15",'Medium retrofit'!$AW$20,"")))</f>
        <v/>
      </c>
      <c r="N19" s="124">
        <f t="shared" si="16"/>
        <v>0</v>
      </c>
      <c r="O19" s="245" t="str">
        <f>IF(F19="Scenario1PBT1",'Medium retrofit'!$E$23,IF(F19="Scenario2PBT1",'Medium retrofit'!$F$23,IF(F19="Scenario3PBT1",'Medium retrofit'!$G$23,"")))&amp;IF(F19="Scenario1PBT2",'Medium retrofit'!$H$23,IF(F19="Scenario2PBT2",'Medium retrofit'!$I$23,IF(F19="Scenario3PBT2",'Medium retrofit'!$J$23,"")))&amp;IF(F19="Scenario1PBT3",'Medium retrofit'!$K$23,IF(F19="Scenario2PBT3",'Medium retrofit'!$L$23,IF(F19="Scenario3PBT3",'Medium retrofit'!$M$23,"")))&amp;IF(F19="Scenario1PBT4",'Medium retrofit'!$N$23,IF(F19="Scenario2PBT4",'Medium retrofit'!$O$23,IF(F19="Scenario3PBT4",'Medium retrofit'!$P$23,"")))&amp;IF(F19="Scenario1PBT5",'Medium retrofit'!$Q$23,IF(F19="Scenario2PBT5",'Medium retrofit'!$R$23,IF(F19="Scenario3PBT5",'Medium retrofit'!$S$23,"")))&amp;IF(F19="Scenario1PBT6",'Medium retrofit'!$T$23,IF(F19="Scenario2PBT6",'Medium retrofit'!$U$23,IF(F19="Scenario3PBT6",'Medium retrofit'!$V$23,"")))&amp;IF(F19="Scenario1PBT7",'Medium retrofit'!$W$23,IF(F19="Scenario2PBT7",'Medium retrofit'!$X$23,IF(F19="Scenario3PBT7",'Medium retrofit'!$Y$23,"")))&amp;IF(F19="Scenario1PBT8",'Medium retrofit'!$Z$23,IF(F19="Scenario2PBT8",'Medium retrofit'!$AA$23,IF(F19="Scenario3PBT8",'Medium retrofit'!$AB$23,"")))&amp;IF(F19="Scenario1PBT9",'Medium retrofit'!$AC$23,IF(F19="Scenario2PBT9",'Medium retrofit'!$AD$23,IF(F19="Scenario3PBT9",'Medium retrofit'!$AE$23,"")))&amp;IF(F19="Scenario1PBT10",'Medium retrofit'!$AF$23,IF(F19="Scenario2PBT10",'Medium retrofit'!$AG$23,IF(F19="Scenario3PBT10",'Medium retrofit'!$AH$23,"")))&amp;IF(F19="Scenario1PBT11",'Medium retrofit'!$AI$23,IF(F19="Scenario2PBT11",'Medium retrofit'!$AJ$23,IF(F19="Scenario3PBT11",'Medium retrofit'!$AK$23,"")))&amp;IF(F19="Scenario1PBT12",'Medium retrofit'!$AL$23,IF(F19="Scenario2PBT12",'Medium retrofit'!$AM$23,IF(F19="Scenario3PBT12",'Medium retrofit'!$AN$23,"")))&amp;IF(F19="Scenario1PBT13",'Medium retrofit'!$AO$23,IF(F19="Scenario2PBT13",'Medium retrofit'!$AP$23,IF(F19="Scenario3PBT13",'Medium retrofit'!$AQ$23,"")))&amp;IF(F19="Scenario1PBT14",'Medium retrofit'!$AR$23,IF(F19="Scenario2PBT14",'Medium retrofit'!$AS$23,IF(F19="Scenario3PBT14",'Medium retrofit'!$AT$23,"")))&amp;IF(F19="Scenario1PBT15",'Medium retrofit'!$AU$23,IF(F19="Scenario2PBT15",'Medium retrofit'!$AV$23,IF(F19="Scenario3PBT15",'Medium retrofit'!$AW$23,"")))</f>
        <v/>
      </c>
      <c r="P19" s="123">
        <f t="shared" si="17"/>
        <v>0</v>
      </c>
      <c r="Q19" s="123" t="str">
        <f>IF(F19="Scenario1PBT1",'Medium retrofit'!$E$25,IF(F19="Scenario2PBT1",'Medium retrofit'!$F$25,IF(F19="Scenario3PBT1",'Medium retrofit'!$G$25,"")))&amp;IF(F19="Scenario1PBT2",'Medium retrofit'!$H$25,IF(F19="Scenario2PBT2",'Medium retrofit'!$I$25,IF(F19="Scenario3PBT2",'Medium retrofit'!$J$25,"")))&amp;IF(F19="Scenario1PBT3",'Medium retrofit'!$K$25,IF(F19="Scenario2PBT3",'Medium retrofit'!$L$25,IF(F19="Scenario3PBT3",'Medium retrofit'!$M$25,"")))&amp;IF(F19="Scenario1PBT4",'Medium retrofit'!$N$25,IF(F19="Scenario2PBT4",'Medium retrofit'!$O$25,IF(F19="Scenario3PBT4",'Medium retrofit'!$P$25,"")))&amp;IF(F19="Scenario1PBT5",'Medium retrofit'!$Q$25,IF(F19="Scenario2PBT5",'Medium retrofit'!$R$25,IF(F19="Scenario3PBT5",'Medium retrofit'!$S$25,"")))&amp;IF(F19="Scenario1PBT6",'Medium retrofit'!$T$25,IF(F19="Scenario2PBT6",'Medium retrofit'!$U$25,IF(F19="Scenario3PBT6",'Medium retrofit'!$V$25,"")))&amp;IF(F19="Scenario1PBT7",'Medium retrofit'!$W$25,IF(F19="Scenario2PBT7",'Medium retrofit'!$X$25,IF(F19="Scenario3PBT7",'Medium retrofit'!$Y$25,"")))&amp;IF(F19="Scenario1PBT8",'Medium retrofit'!$Z$25,IF(F19="Scenario2PBT8",'Medium retrofit'!$AA$25,IF(F19="Scenario3PBT8",'Medium retrofit'!$AB$25,"")))&amp;IF(F19="Scenario1PBT9",'Medium retrofit'!$AC$25,IF(F19="Scenario2PBT9",'Medium retrofit'!$AD$25,IF(F19="Scenario3PBT9",'Medium retrofit'!$AE$25,"")))&amp;IF(F19="Scenario1PBT10",'Medium retrofit'!$AF$25,IF(F19="Scenario2PBT10",'Medium retrofit'!$AG$25,IF(F19="Scenario3PBT10",'Medium retrofit'!$AH$25,"")))&amp;IF(F19="Scenario1PBT11",'Medium retrofit'!$AI$25,IF(F19="Scenario2PBT11",'Medium retrofit'!$AJ$25,IF(F19="Scenario3PBT11",'Medium retrofit'!$AK$25,"")))&amp;IF(F19="Scenario1PBT12",'Medium retrofit'!$AL$25,IF(F19="Scenario2PBT12",'Medium retrofit'!$AM$25,IF(F19="Scenario3PBT12",'Medium retrofit'!$AN$25,"")))&amp;IF(F19="Scenario1PBT13",'Medium retrofit'!$AO$25,IF(F19="Scenario2PBT13",'Medium retrofit'!$AP$25,IF(F19="Scenario3PBT13",'Medium retrofit'!$AQ$25,"")))&amp;IF(F19="Scenario1PBT14",'Medium retrofit'!$AR$25,IF(F19="Scenario2PBT14",'Medium retrofit'!$AS$25,IF(F19="Scenario3PBT14",'Medium retrofit'!$AT$25,"")))&amp;IF(F19="Scenario1PBT15",'Medium retrofit'!$AU$25,IF(F19="Scenario2PBT15",'Medium retrofit'!$AV$25,IF(F19="Scenario3PBT15",'Medium retrofit'!$AW$25,"")))</f>
        <v/>
      </c>
      <c r="R19" s="123">
        <f t="shared" si="18"/>
        <v>0</v>
      </c>
      <c r="S19" s="123" t="str">
        <f>IF(F19="Scenario1PBT1",'Medium retrofit'!$E$27,IF(F19="Scenario2PBT1",'Medium retrofit'!$F$27,IF(F19="Scenario3PBT1",'Medium retrofit'!$G$27,"")))&amp;IF(F19="Scenario1PBT2",'Medium retrofit'!$H$27,IF(F19="Scenario2PBT2",'Medium retrofit'!$I$27,IF(F19="Scenario3PBT2",'Medium retrofit'!$J$27,"")))&amp;IF(F19="Scenario1PBT3",'Medium retrofit'!$K$27,IF(F19="Scenario2PBT3",'Medium retrofit'!$L$27,IF(F19="Scenario3PBT3",'Medium retrofit'!$M$27,"")))&amp;IF(F19="Scenario1PBT4",'Medium retrofit'!$N$27,IF(F19="Scenario2PBT4",'Medium retrofit'!$O$27,IF(F19="Scenario3PBT4",'Medium retrofit'!$P$27,"")))&amp;IF(F19="Scenario1PBT5",'Medium retrofit'!$Q$27,IF(F19="Scenario2PBT5",'Medium retrofit'!$R$27,IF(F19="Scenario3PBT5",'Medium retrofit'!$S$27,"")))&amp;IF(F19="Scenario1PBT6",'Medium retrofit'!$T$27,IF(F19="Scenario2PBT6",'Medium retrofit'!$U$27,IF(F19="Scenario3PBT6",'Medium retrofit'!$V$27,"")))&amp;IF(F19="Scenario1PBT7",'Medium retrofit'!$W$27,IF(F19="Scenario2PBT7",'Medium retrofit'!$X$27,IF(F19="Scenario3PBT7",'Medium retrofit'!$Y$27,"")))&amp;IF(F19="Scenario1PBT8",'Medium retrofit'!$Z$27,IF(F19="Scenario2PBT8",'Medium retrofit'!$AA$27,IF(F19="Scenario3PBT8",'Medium retrofit'!$AB$27,"")))&amp;IF(F19="Scenario1PBT9",'Medium retrofit'!$AC$27,IF(F19="Scenario2PBT9",'Medium retrofit'!$AD$27,IF(F19="Scenario3PBT9",'Medium retrofit'!$AE$27,"")))&amp;IF(F19="Scenario1PBT10",'Medium retrofit'!$AF$27,IF(F19="Scenario2PBT10",'Medium retrofit'!$AG$27,IF(F19="Scenario3PBT10",'Medium retrofit'!$AH$27,"")))&amp;IF(F19="Scenario1PBT11",'Medium retrofit'!$AI$27,IF(F19="Scenario2PBT11",'Medium retrofit'!$AJ$27,IF(F19="Scenario3PBT11",'Medium retrofit'!$AK$27,"")))&amp;IF(F19="Scenario1PBT12",'Medium retrofit'!$AL$27,IF(F19="Scenario2PBT12",'Medium retrofit'!$AM$27,IF(F19="Scenario3PBT12",'Medium retrofit'!$AN$27,"")))&amp;IF(F19="Scenario1PBT13",'Medium retrofit'!$AO$27,IF(F19="Scenario2PBT13",'Medium retrofit'!$AP$27,IF(F19="Scenario3PBT13",'Medium retrofit'!$AQ$27,"")))&amp;IF(F19="Scenario1PBT14",'Medium retrofit'!$AR$27,IF(F19="Scenario2PBT14",'Medium retrofit'!$AS$27,IF(F19="Scenario3PBT14",'Medium retrofit'!$AT$27,"")))&amp;IF(F19="Scenario1PBT15",'Medium retrofit'!$AU$27,IF(F19="Scenario2PBT15",'Medium retrofit'!$AV$27,IF(F19="Scenario3PBT15",'Medium retrofit'!$AW$27,"")))</f>
        <v/>
      </c>
      <c r="T19" s="246">
        <f t="shared" si="19"/>
        <v>0</v>
      </c>
      <c r="U19" s="245" t="str">
        <f>IF(F19="Scenario1PBT1",'Medium retrofit'!$E$38,IF(F19="Scenario2PBT1",'Medium retrofit'!$F$38,IF(F19="Scenario3PBT1",'Medium retrofit'!$G$38,"")))&amp;IF(F19="Scenario1PBT2",'Medium retrofit'!$H$38,IF(F19="Scenario2PBT2",'Medium retrofit'!$I$38,IF(F19="Scenario3PBT2",'Medium retrofit'!$J$38,"")))&amp;IF(F19="Scenario1PBT3",'Medium retrofit'!$K$38,IF(F19="Scenario2PBT3",'Medium retrofit'!$L$38,IF(F19="Scenario3PBT3",'Medium retrofit'!$M$38,"")))&amp;IF(F19="Scenario1PBT4",'Medium retrofit'!$N$38,IF(F19="Scenario2PBT4",'Medium retrofit'!$O$38,IF(F19="Scenario3PBT4",'Medium retrofit'!$P$38,"")))&amp;IF(F19="Scenario1PBT5",'Medium retrofit'!$Q$38,IF(F19="Scenario2PBT5",'Medium retrofit'!$R$38,IF(F19="Scenario3PBT5",'Medium retrofit'!$S$38,"")))&amp;IF(F19="Scenario1PBT6",'Medium retrofit'!$T$38,IF(F19="Scenario2PBT6",'Medium retrofit'!$U$38,IF(F19="Scenario3PBT6",'Medium retrofit'!$V$38,"")))&amp;IF(F19="Scenario1PBT7",'Medium retrofit'!$W$38,IF(F19="Scenario2PBT7",'Medium retrofit'!$X$38,IF(F19="Scenario3PBT7",'Medium retrofit'!$Y$38,"")))&amp;IF(F19="Scenario1PBT8",'Medium retrofit'!$Z$38,IF(F19="Scenario2PBT8",'Medium retrofit'!$AA$38,IF(F19="Scenario3PBT8",'Medium retrofit'!$AB$38,"")))&amp;IF(F19="Scenario1PBT9",'Medium retrofit'!$AC$38,IF(F19="Scenario2PBT9",'Medium retrofit'!$AD$38,IF(F19="Scenario3PBT9",'Medium retrofit'!$AE$38,"")))&amp;IF(F19="Scenario1PBT10",'Medium retrofit'!$AF$38,IF(F19="Scenario2PBT10",'Medium retrofit'!$AG$38,IF(F19="Scenario3PBT10",'Medium retrofit'!$AH$38,"")))&amp;IF(F19="Scenario1PBT11",'Medium retrofit'!$AI$38,IF(F19="Scenario2PBT11",'Medium retrofit'!$AJ$38,IF(F19="Scenario3PBT11",'Medium retrofit'!$AK$38,"")))&amp;IF(F19="Scenario1PBT12",'Medium retrofit'!$AL$38,IF(F19="Scenario2PBT12",'Medium retrofit'!$AM$38,IF(F19="Scenario3PBT12",'Medium retrofit'!$AN$38,"")))&amp;IF(F19="Scenario1PBT13",'Medium retrofit'!$AO$38,IF(F19="Scenario2PBT13",'Medium retrofit'!$AP$38,IF(F19="Scenario3PBT13",'Medium retrofit'!$AQ$38,"")))&amp;IF(F19="Scenario1PBT14",'Medium retrofit'!$AR$38,IF(F19="Scenario2PBT14",'Medium retrofit'!$AS$38,IF(F19="Scenario3PBT14",'Medium retrofit'!$AT$38,"")))&amp;IF(F19="Scenario1PBT15",'Medium retrofit'!$AU$38,IF(F19="Scenario2PBT15",'Medium retrofit'!$AV$38,IF(F19="Scenario3PBT15",'Medium retrofit'!$AW$38,"")))</f>
        <v/>
      </c>
      <c r="V19" s="123">
        <f t="shared" si="20"/>
        <v>0</v>
      </c>
      <c r="W19" s="123" t="str">
        <f>IF(F19="Scenario1PBT1",'Medium retrofit'!$E$40,IF(F19="Scenario2PBT1",'Medium retrofit'!$F$40,IF(F19="Scenario3PBT1",'Medium retrofit'!$G$40,"")))&amp;IF(F19="Scenario1PBT2",'Medium retrofit'!$H$40,IF(F19="Scenario2PBT2",'Medium retrofit'!$I$40,IF(F19="Scenario3PBT2",'Medium retrofit'!$J$40,"")))&amp;IF(F19="Scenario1PBT3",'Medium retrofit'!$K$40,IF(F19="Scenario2PBT3",'Medium retrofit'!$L$40,IF(F19="Scenario3PBT3",'Medium retrofit'!$M$40,"")))&amp;IF(F19="Scenario1PBT4",'Medium retrofit'!$N$40,IF(F19="Scenario2PBT4",'Medium retrofit'!$O$40,IF(F19="Scenario3PBT4",'Medium retrofit'!$P$40,"")))&amp;IF(F19="Scenario1PBT5",'Medium retrofit'!$Q$40,IF(F19="Scenario2PBT5",'Medium retrofit'!$R$40,IF(F19="Scenario3PBT5",'Medium retrofit'!$S$40,"")))&amp;IF(F19="Scenario1PBT6",'Medium retrofit'!$T$40,IF(F19="Scenario2PBT6",'Medium retrofit'!$U$40,IF(F19="Scenario3PBT6",'Medium retrofit'!$V$40,"")))&amp;IF(F19="Scenario1PBT7",'Medium retrofit'!$W$40,IF(F19="Scenario2PBT7",'Medium retrofit'!$X$40,IF(F19="Scenario3PBT7",'Medium retrofit'!$Y$40,"")))&amp;IF(F19="Scenario1PBT8",'Medium retrofit'!$Z$40,IF(F19="Scenario2PBT8",'Medium retrofit'!$AA$40,IF(F19="Scenario3PBT8",'Medium retrofit'!$AB$40,"")))&amp;IF(F19="Scenario1PBT9",'Medium retrofit'!$AC$40,IF(F19="Scenario2PBT9",'Medium retrofit'!$AD$40,IF(F19="Scenario3PBT9",'Medium retrofit'!$AE$40,"")))&amp;IF(F19="Scenario1PBT10",'Medium retrofit'!$AF$40,IF(F19="Scenario2PBT10",'Medium retrofit'!$AG$40,IF(F19="Scenario3PBT10",'Medium retrofit'!$AH$40,"")))&amp;IF(F19="Scenario1PBT11",'Medium retrofit'!$AI$40,IF(F19="Scenario2PBT11",'Medium retrofit'!$AJ$40,IF(F19="Scenario3PBT11",'Medium retrofit'!$AK$40,"")))&amp;IF(F19="Scenario1PBT12",'Medium retrofit'!$AL$40,IF(F19="Scenario2PBT12",'Medium retrofit'!$AM$40,IF(F19="Scenario3PBT12",'Medium retrofit'!$AN$40,"")))&amp;IF(F19="Scenario1PBT13",'Medium retrofit'!$AO$40,IF(F19="Scenario2PBT13",'Medium retrofit'!$AP$40,IF(F19="Scenario3PBT13",'Medium retrofit'!$AQ$40,"")))&amp;IF(F19="Scenario1PBT14",'Medium retrofit'!$AR$40,IF(F19="Scenario2PBT14",'Medium retrofit'!$AS$40,IF(F19="Scenario3PBT14",'Medium retrofit'!$AT$40,"")))&amp;IF(F19="Scenario1PBT15",'Medium retrofit'!$AU$40,IF(F19="Scenario2PBT15",'Medium retrofit'!$AV$40,IF(F19="Scenario3PBT15",'Medium retrofit'!$AW$40,"")))</f>
        <v/>
      </c>
      <c r="X19" s="123">
        <f t="shared" si="21"/>
        <v>0</v>
      </c>
      <c r="Y19" s="123" t="str">
        <f>IF(F19="Scenario1PBT1",'Medium retrofit'!$E$42,IF(F19="Scenario2PBT1",'Medium retrofit'!$F$42,IF(F19="Scenario3PBT1",'Medium retrofit'!$G$42,"")))&amp;IF(F19="Scenario1PBT2",'Medium retrofit'!$H$42,IF(F19="Scenario2PBT2",'Medium retrofit'!$I$42,IF(F19="Scenario3PBT2",'Medium retrofit'!$J$42,"")))&amp;IF(F19="Scenario1PBT3",'Medium retrofit'!$K$42,IF(F19="Scenario2PBT3",'Medium retrofit'!$L$42,IF(F19="Scenario3PBT3",'Medium retrofit'!$M$42,"")))&amp;IF(F19="Scenario1PBT4",'Medium retrofit'!$N$42,IF(F19="Scenario2PBT4",'Medium retrofit'!$O$42,IF(F19="Scenario3PBT4",'Medium retrofit'!$P$42,"")))&amp;IF(F19="Scenario1PBT5",'Medium retrofit'!$Q$42,IF(F19="Scenario2PBT5",'Medium retrofit'!$R$42,IF(F19="Scenario3PBT5",'Medium retrofit'!$S$42,"")))&amp;IF(F19="Scenario1PBT6",'Medium retrofit'!$T$42,IF(F19="Scenario2PBT6",'Medium retrofit'!$U$42,IF(F19="Scenario3PBT6",'Medium retrofit'!$V$42,"")))&amp;IF(F19="Scenario1PBT7",'Medium retrofit'!$W$42,IF(F19="Scenario2PBT7",'Medium retrofit'!$X$42,IF(F19="Scenario3PBT7",'Medium retrofit'!$Y$42,"")))&amp;IF(F19="Scenario1PBT8",'Medium retrofit'!$Z$42,IF(F19="Scenario2PBT8",'Medium retrofit'!$AA$42,IF(F19="Scenario3PBT8",'Medium retrofit'!$AB$42,"")))&amp;IF(F19="Scenario1PBT9",'Medium retrofit'!$AC$42,IF(F19="Scenario2PBT9",'Medium retrofit'!$AD$42,IF(F19="Scenario3PBT9",'Medium retrofit'!$AE$42,"")))&amp;IF(F19="Scenario1PBT10",'Medium retrofit'!$AF$42,IF(F19="Scenario2PBT10",'Medium retrofit'!$AG$42,IF(F19="Scenario3PBT10",'Medium retrofit'!$AH$42,"")))&amp;IF(F19="Scenario1PBT11",'Medium retrofit'!$AI$42,IF(F19="Scenario2PBT11",'Medium retrofit'!$AJ$42,IF(F19="Scenario3PBT11",'Medium retrofit'!$AK$42,"")))&amp;IF(F19="Scenario1PBT12",'Medium retrofit'!$AL$42,IF(F19="Scenario2PBT12",'Medium retrofit'!$AM$42,IF(F19="Scenario3PBT12",'Medium retrofit'!$AN$42,"")))&amp;IF(F19="Scenario1PBT13",'Medium retrofit'!$AO$42,IF(F19="Scenario2PBT13",'Medium retrofit'!$AP$42,IF(F19="Scenario3PBT13",'Medium retrofit'!$AQ$42,"")))&amp;IF(F19="Scenario1PBT14",'Medium retrofit'!$AR$42,IF(F19="Scenario2PBT14",'Medium retrofit'!$AS$42,IF(F19="Scenario3PBT14",'Medium retrofit'!$AT$42,"")))&amp;IF(F19="Scenario1PBT15",'Medium retrofit'!$AU$42,IF(F19="Scenario2PBT15",'Medium retrofit'!$AV$42,IF(F19="Scenario3PBT15",'Medium retrofit'!$AW$42,"")))</f>
        <v/>
      </c>
      <c r="Z19" s="123">
        <f t="shared" si="22"/>
        <v>0</v>
      </c>
      <c r="AA19" s="239" t="str">
        <f>IF(F19="Scenario1PBT1",'Medium retrofit'!$E$101,IF(F19="Scenario2PBT1",'Medium retrofit'!$F$101,IF(F19="Scenario3PBT1",'Medium retrofit'!$G$101,"")))&amp;IF(F19="Scenario1PBT2",'Medium retrofit'!$H$101,IF(F19="Scenario2PBT2",'Medium retrofit'!$I$101,IF(F19="Scenario3PBT2",'Medium retrofit'!$J$101,"")))&amp;IF(F19="Scenario1PBT3",'Medium retrofit'!$K$101,IF(F19="Scenario2PBT3",'Medium retrofit'!$L$101,IF(F19="Scenario3PBT3",'Medium retrofit'!$M$101,"")))&amp;IF(F19="Scenario1PBT4",'Medium retrofit'!$N$101,IF(F19="Scenario2PBT4",'Medium retrofit'!$O$101,IF(F19="Scenario3PBT4",'Medium retrofit'!$P$101,"")))&amp;IF(F19="Scenario1PBT5",'Medium retrofit'!$Q$101,IF(F19="Scenario2PBT5",'Medium retrofit'!$R$101,IF(F19="Scenario3PBT5",'Medium retrofit'!$S$101,"")))&amp;IF(F19="Scenario1PBT6",'Medium retrofit'!$T$101,IF(F19="Scenario2PBT6",'Medium retrofit'!$U$101,IF(F19="Scenario3PBT6",'Medium retrofit'!$V$101,"")))&amp;IF(F19="Scenario1PBT7",'Medium retrofit'!$W$101,IF(F19="Scenario2PBT7",'Medium retrofit'!$X$101,IF(F19="Scenario3PBT7",'Medium retrofit'!$Y$101,"")))&amp;IF(F19="Scenario1PBT8",'Medium retrofit'!$Z$101,IF(F19="Scenario2PBT8",'Medium retrofit'!$AA$101,IF(F19="Scenario3PBT8",'Medium retrofit'!$AB$101,"")))&amp;IF(F19="Scenario1PBT9",'Medium retrofit'!$AC$101,IF(F19="Scenario2PBT9",'Medium retrofit'!$AD$101,IF(F19="Scenario3PBT9",'Medium retrofit'!$AE$101,"")))&amp;IF(F19="Scenario1PBT10",'Medium retrofit'!$AF$101,IF(F19="Scenario2PBT10",'Medium retrofit'!$AG$101,IF(F19="Scenario3PBT10",'Medium retrofit'!$AH$101,"")))&amp;IF(F19="Scenario1PBT11",'Medium retrofit'!$AI$101,IF(F19="Scenario2PBT11",'Medium retrofit'!$AJ$101,IF(F19="Scenario3PBT11",'Medium retrofit'!$AK$101,"")))&amp;IF(F19="Scenario1PBT12",'Medium retrofit'!$AL$101,IF(F19="Scenario2PBT12",'Medium retrofit'!$AM$101,IF(F19="Scenario3PBT12",'Medium retrofit'!$AN$101,"")))&amp;IF(F19="Scenario1PBT13",'Medium retrofit'!$AO$101,IF(F19="Scenario2PBT13",'Medium retrofit'!$AP$101,IF(F19="Scenario3PBT13",'Medium retrofit'!$AQ$101,"")))&amp;IF(F19="Scenario1PBT14",'Medium retrofit'!$AR$101,IF(F19="Scenario2PBT14",'Medium retrofit'!$AS$101,IF(F19="Scenario3PBT14",'Medium retrofit'!$AT$101,"")))&amp;IF(F19="Scenario1PBT15",'Medium retrofit'!$AU$101,IF(F19="Scenario2PBT15",'Medium retrofit'!$AV$101,IF(F19="Scenario3PBT15",'Medium retrofit'!$AW$101,"")))</f>
        <v/>
      </c>
      <c r="AB19" s="242">
        <f t="shared" si="23"/>
        <v>0</v>
      </c>
      <c r="AC19" s="364" t="str">
        <f t="shared" si="24"/>
        <v/>
      </c>
      <c r="AD19" s="353">
        <f>IF(AC19="",IFERROR('Projection_Base-case'!G20-G19,0),0)</f>
        <v>0</v>
      </c>
      <c r="AE19" s="350">
        <f t="shared" si="0"/>
        <v>0</v>
      </c>
      <c r="AF19" s="361">
        <f>IFERROR(100*AD19/'Projection_Base-case'!G20,0)</f>
        <v>0</v>
      </c>
      <c r="AG19" s="352">
        <f>IF(AC19="",IFERROR('Projection_Base-case'!I20-I19,0),0)</f>
        <v>0</v>
      </c>
      <c r="AH19" s="353">
        <f t="shared" si="1"/>
        <v>0</v>
      </c>
      <c r="AI19" s="361">
        <f>IFERROR(100*AG19/'Projection_Base-case'!I20,0)</f>
        <v>0</v>
      </c>
      <c r="AJ19" s="352">
        <f>IF(AC19="",IFERROR('Projection_Base-case'!K20-K19,0),0)</f>
        <v>0</v>
      </c>
      <c r="AK19" s="353">
        <f t="shared" si="2"/>
        <v>0</v>
      </c>
      <c r="AL19" s="361">
        <f>IFERROR(100*AJ19/'Projection_Base-case'!K20,0)</f>
        <v>0</v>
      </c>
      <c r="AM19" s="352">
        <f>-IF(AC19="",IFERROR('Projection_Base-case'!M20-M19,0),0)</f>
        <v>0</v>
      </c>
      <c r="AN19" s="353">
        <f t="shared" si="3"/>
        <v>0</v>
      </c>
      <c r="AO19" s="354">
        <f>IFERROR(IF('Projection_Base-case'!N20&gt;0,100*AN19/'Projection_Base-case'!N20,100*AN19/N19),0)</f>
        <v>0</v>
      </c>
      <c r="AP19" s="355">
        <f>IF(AC19="",IFERROR('Projection_Base-case'!O20-O19,0),0)</f>
        <v>0</v>
      </c>
      <c r="AQ19" s="356">
        <f t="shared" si="4"/>
        <v>0</v>
      </c>
      <c r="AR19" s="356">
        <f>IFERROR(100*AP19/'Projection_Base-case'!O20,0)</f>
        <v>0</v>
      </c>
      <c r="AS19" s="355">
        <f>IF(AC19="",IFERROR('Projection_Base-case'!Q20-Q19,0),0)</f>
        <v>0</v>
      </c>
      <c r="AT19" s="356">
        <f t="shared" si="5"/>
        <v>0</v>
      </c>
      <c r="AU19" s="356">
        <f>IFERROR(100*AS19/'Projection_Base-case'!Q20,0)</f>
        <v>0</v>
      </c>
      <c r="AV19" s="355">
        <f>IF(AC19="",IFERROR('Projection_Base-case'!S20-S19,0),0)</f>
        <v>0</v>
      </c>
      <c r="AW19" s="356">
        <f t="shared" si="6"/>
        <v>0</v>
      </c>
      <c r="AX19" s="357">
        <f>IFERROR(100*AV19/'Projection_Base-case'!S20,0)</f>
        <v>0</v>
      </c>
      <c r="AY19" s="358">
        <f>IF(AC19="",IFERROR('Projection_Base-case'!U20-U19,0),0)</f>
        <v>0</v>
      </c>
      <c r="AZ19" s="359">
        <f t="shared" si="7"/>
        <v>0</v>
      </c>
      <c r="BA19" s="359">
        <f>IFERROR(100*AY19/'Projection_Base-case'!U20,0)</f>
        <v>0</v>
      </c>
      <c r="BB19" s="358">
        <f>IF(AC19="",IFERROR('Projection_Base-case'!W20-W19,0),0)</f>
        <v>0</v>
      </c>
      <c r="BC19" s="359">
        <f t="shared" si="8"/>
        <v>0</v>
      </c>
      <c r="BD19" s="359">
        <f>IFERROR(100*BB19/'Projection_Base-case'!W20,0)</f>
        <v>0</v>
      </c>
      <c r="BE19" s="358">
        <f>IF(AC19="",IFERROR('Projection_Base-case'!Y20-Y19,0),0)</f>
        <v>0</v>
      </c>
      <c r="BF19" s="359">
        <f t="shared" si="9"/>
        <v>0</v>
      </c>
      <c r="BG19" s="359">
        <f>IFERROR(100*BE19/'Projection_Base-case'!Y20,0)</f>
        <v>0</v>
      </c>
      <c r="BH19" s="359">
        <f t="shared" si="10"/>
        <v>0</v>
      </c>
      <c r="BI19" s="360">
        <f t="shared" si="11"/>
        <v>0</v>
      </c>
    </row>
    <row r="20" spans="1:61">
      <c r="A20" s="205">
        <v>16</v>
      </c>
      <c r="B20" s="347">
        <f>IF('Projection_Base-case'!B21&lt;&gt;"",'Projection_Base-case'!B21,0)</f>
        <v>0</v>
      </c>
      <c r="C20" s="347">
        <f>IF('Projection_Base-case'!C21&lt;&gt;"",'Projection_Base-case'!C21,0)</f>
        <v>0</v>
      </c>
      <c r="D20" s="365">
        <f>IF('Projection_Base-case'!D21&lt;&gt;"",'Projection_Base-case'!D21,0)</f>
        <v>0</v>
      </c>
      <c r="E20" s="376"/>
      <c r="F20" s="367" t="str">
        <f t="shared" si="12"/>
        <v>0</v>
      </c>
      <c r="G20" s="241" t="str">
        <f>IF(F20="Scenario1PBT1",'Medium retrofit'!$E$6,IF(F20="Scenario2PBT1",'Medium retrofit'!$F$6,IF(F20="Scenario3PBT1",'Medium retrofit'!$G$6,"")))&amp;IF(F20="Scenario1PBT2",'Medium retrofit'!$H$6,IF(F20="Scenario2PBT2",'Medium retrofit'!$I$6,IF(F20="Scenario3PBT2",'Medium retrofit'!$J$6,"")))&amp;IF(F20="Scenario1PBT3",'Medium retrofit'!$K$6,IF(F20="Scenario2PBT3",'Medium retrofit'!$L$6,IF(F20="Scenario3PBT3",'Medium retrofit'!$M$6,"")))&amp;IF(F20="Scenario1PBT4",'Medium retrofit'!$N$6,IF(F20="Scenario2PBT4",'Medium retrofit'!$O$6,IF(F20="Scenario3PBT4",'Medium retrofit'!$P$6,"")))&amp;IF(F20="Scenario1PBT5",'Medium retrofit'!$Q$6,IF(F20="Scenario2PBT5",'Medium retrofit'!$R$6,IF(F20="Scenario3PBT5",'Medium retrofit'!$S$6,"")))&amp;IF(F20="Scenario1PBT6",'Medium retrofit'!$T$6,IF(F20="Scenario2PBT6",'Medium retrofit'!$U$6,IF(F20="Scenario3PBT6",'Medium retrofit'!$V$6,"")))&amp;IF(F20="Scenario1PBT7",'Medium retrofit'!$W$6,IF(F20="Scenario2PBT7",'Medium retrofit'!$X$6,IF(F20="Scenario3PBT7",'Medium retrofit'!$Y$6,"")))&amp;IF(F20="Scenario1PBT8",'Medium retrofit'!$Z$6,IF(F20="Scenario2PBT8",'Medium retrofit'!$AA$6,IF(F20="Scenario3PBT8",'Medium retrofit'!$AB$6,"")))&amp;IF(F20="Scenario1PBT9",'Medium retrofit'!$AC$6,IF(F20="Scenario2PBT9",'Medium retrofit'!$AD$6,IF(F20="Scenario3PBT9",'Medium retrofit'!$AE$6,"")))&amp;IF(F20="Scenario1PBT10",'Medium retrofit'!$AF$6,IF(F20="Scenario2PBT10",'Medium retrofit'!$AG$6,IF(F20="Scenario3PBT10",'Medium retrofit'!$AH$6,"")))&amp;IF(F20="Scenario1PBT11",'Medium retrofit'!$AI$6,IF(F20="Scenario2PBT11",'Medium retrofit'!$AJ$6,IF(F20="Scenario3PBT11",'Medium retrofit'!$AK$6,"")))&amp;IF(F20="Scenario1PBT12",'Medium retrofit'!$AL$6,IF(F20="Scenario2PBT12",'Medium retrofit'!$AM$6,IF(F20="Scenario3PBT12",'Medium retrofit'!$AN$6,"")))&amp;IF(F20="Scenario1PBT13",'Medium retrofit'!$AO$6,IF(F20="Scenario2PBT13",'Medium retrofit'!$AP$6,IF(F20="Scenario3PBT13",'Medium retrofit'!$AQ$6,"")))&amp;IF(F20="Scenario1PBT14",'Medium retrofit'!$AR$6,IF(F20="Scenario2PBT14",'Medium retrofit'!$AS$6,IF(F20="Scenario3PBT14",'Medium retrofit'!$AT$6,"")))&amp;IF(F20="Scenario1PBT15",'Medium retrofit'!$AU$6,IF(F20="Scenario2PBT15",'Medium retrofit'!$AV$6,IF(F20="Scenario3PBT15",'Medium retrofit'!$AW$6,"")))</f>
        <v/>
      </c>
      <c r="H20" s="123">
        <f t="shared" si="13"/>
        <v>0</v>
      </c>
      <c r="I20" s="239" t="str">
        <f>IF(F20="Scenario1PBT1",'Medium retrofit'!$E$16,IF(F20="Scenario2PBT1",'Medium retrofit'!$F$16,IF(F20="Scenario3PBT1",'Medium retrofit'!$G$16,"")))&amp;IF(F20="Scenario1PBT2",'Medium retrofit'!$H$16,IF(F20="Scenario2PBT2",'Medium retrofit'!$I$16,IF(F20="Scenario3PBT2",'Medium retrofit'!$J$16,"")))&amp;IF(F20="Scenario1PBT3",'Medium retrofit'!$K$16,IF(F20="Scenario2PBT3",'Medium retrofit'!$L$16,IF(F20="Scenario3PBT3",'Medium retrofit'!$M$16,"")))&amp;IF(F20="Scenario1PBT4",'Medium retrofit'!$N$16,IF(F20="Scenario2PBT4",'Medium retrofit'!$O$16,IF(F20="Scenario3PBT4",'Medium retrofit'!$P$16,"")))&amp;IF(F20="Scenario1PBT5",'Medium retrofit'!$Q$16,IF(F20="Scenario2PBT5",'Medium retrofit'!$R$16,IF(F20="Scenario3PBT5",'Medium retrofit'!$S$16,"")))&amp;IF(F20="Scenario1PBT6",'Medium retrofit'!$T$16,IF(F20="Scenario2PBT6",'Medium retrofit'!$U$16,IF(F20="Scenario3PBT6",'Medium retrofit'!$V$16,"")))&amp;IF(F20="Scenario1PBT7",'Medium retrofit'!$W$16,IF(F20="Scenario2PBT7",'Medium retrofit'!$X$16,IF(F20="Scenario3PBT7",'Medium retrofit'!$Y$16,"")))&amp;IF(F20="Scenario1PBT8",'Medium retrofit'!$Z$16,IF(F20="Scenario2PBT8",'Medium retrofit'!$AA$16,IF(F20="Scenario3PBT8",'Medium retrofit'!$AB$16,"")))&amp;IF(F20="Scenario1PBT9",'Medium retrofit'!$AC$16,IF(F20="Scenario2PBT9",'Medium retrofit'!$AD$16,IF(F20="Scenario3PBT9",'Medium retrofit'!$AE$16,"")))&amp;IF(F20="Scenario1PBT10",'Medium retrofit'!$AF$16,IF(F20="Scenario2PBT10",'Medium retrofit'!$AG$16,IF(F20="Scenario3PBT10",'Medium retrofit'!$AH$16,"")))&amp;IF(F20="Scenario1PBT11",'Medium retrofit'!$AI$16,IF(F20="Scenario2PBT11",'Medium retrofit'!$AJ$16,IF(F20="Scenario3PBT11",'Medium retrofit'!$AK$16,"")))&amp;IF(F20="Scenario1PBT12",'Medium retrofit'!$AL$16,IF(F20="Scenario2PBT12",'Medium retrofit'!$AM$16,IF(F20="Scenario3PBT12",'Medium retrofit'!$AN$16,"")))&amp;IF(F20="Scenario1PBT13",'Medium retrofit'!$AO$16,IF(F20="Scenario2PBT13",'Medium retrofit'!$AP$16,IF(F20="Scenario3PBT13",'Medium retrofit'!$AQ$16,"")))&amp;IF(F20="Scenario1PBT14",'Medium retrofit'!$AR$16,IF(F20="Scenario2PBT14",'Medium retrofit'!$AS$16,IF(F20="Scenario3PBT14",'Medium retrofit'!$AT$16,"")))&amp;IF(F20="Scenario1PBT15",'Medium retrofit'!$AU$16,IF(F20="Scenario2PBT15",'Medium retrofit'!$AV$16,IF(F20="Scenario3PBT15",'Medium retrofit'!$AW$16,"")))</f>
        <v/>
      </c>
      <c r="J20" s="123">
        <f t="shared" si="14"/>
        <v>0</v>
      </c>
      <c r="K20" s="123" t="str">
        <f>IF(F20="Scenario1PBT1",'Medium retrofit'!$E$18,IF(F20="Scenario2PBT1",'Medium retrofit'!$F$18,IF(F20="Scenario3PBT1",'Medium retrofit'!$G$18,"")))&amp;IF(F20="Scenario1PBT2",'Medium retrofit'!$H$18,IF(F20="Scenario2PBT2",'Medium retrofit'!$I$18,IF(F20="Scenario3PBT2",'Medium retrofit'!$J$18,"")))&amp;IF(F20="Scenario1PBT3",'Medium retrofit'!$K$18,IF(F20="Scenario2PBT3",'Medium retrofit'!$L$18,IF(F20="Scenario3PBT3",'Medium retrofit'!$M$18,"")))&amp;IF(F20="Scenario1PBT4",'Medium retrofit'!$N$18,IF(F20="Scenario2PBT4",'Medium retrofit'!$O$18,IF(F20="Scenario3PBT4",'Medium retrofit'!$P$18,"")))&amp;IF(F20="Scenario1PBT5",'Medium retrofit'!$Q$18,IF(F20="Scenario2PBT5",'Medium retrofit'!$R$18,IF(F20="Scenario3PBT5",'Medium retrofit'!$S$18,"")))&amp;IF(F20="Scenario1PBT6",'Medium retrofit'!$T$18,IF(F20="Scenario2PBT6",'Medium retrofit'!$U$18,IF(F20="Scenario3PBT6",'Medium retrofit'!$V$18,"")))&amp;IF(F20="Scenario1PBT7",'Medium retrofit'!$W$18,IF(F20="Scenario2PBT7",'Medium retrofit'!$X$18,IF(F20="Scenario3PBT7",'Medium retrofit'!$Y$18,"")))&amp;IF(F20="Scenario1PBT8",'Medium retrofit'!$Z$18,IF(F20="Scenario2PBT8",'Medium retrofit'!$AA$18,IF(F20="Scenario3PBT8",'Medium retrofit'!$AB$18,"")))&amp;IF(F20="Scenario1PBT9",'Medium retrofit'!$AC$18,IF(F20="Scenario2PBT9",'Medium retrofit'!$AD$18,IF(F20="Scenario3PBT9",'Medium retrofit'!$AE$18,"")))&amp;IF(F20="Scenario1PBT10",'Medium retrofit'!$AF$18,IF(F20="Scenario2PBT10",'Medium retrofit'!$AG$18,IF(F20="Scenario3PBT10",'Medium retrofit'!$AH$18,"")))&amp;IF(F20="Scenario1PBT11",'Medium retrofit'!$AI$18,IF(F20="Scenario2PBT11",'Medium retrofit'!$AJ$18,IF(F20="Scenario3PBT11",'Medium retrofit'!$AK$18,"")))&amp;IF(F20="Scenario1PBT12",'Medium retrofit'!$AL$18,IF(F20="Scenario2PBT12",'Medium retrofit'!$AM$18,IF(F20="Scenario3PBT12",'Medium retrofit'!$AN$18,"")))&amp;IF(F20="Scenario1PBT13",'Medium retrofit'!$AO$18,IF(F20="Scenario2PBT13",'Medium retrofit'!$AP$18,IF(F20="Scenario3PBT13",'Medium retrofit'!$AQ$18,"")))&amp;IF(F20="Scenario1PBT14",'Medium retrofit'!$AR$18,IF(F20="Scenario2PBT14",'Medium retrofit'!$AS$18,IF(F20="Scenario3PBT14",'Medium retrofit'!$AT$18,"")))&amp;IF(F20="Scenario1PBT15",'Medium retrofit'!$AU$18,IF(F20="Scenario2PBT15",'Medium retrofit'!$AV$18,IF(F20="Scenario3PBT15",'Medium retrofit'!$AW$18,"")))</f>
        <v/>
      </c>
      <c r="L20" s="123">
        <f t="shared" si="15"/>
        <v>0</v>
      </c>
      <c r="M20" s="123" t="str">
        <f>IF(F20="Scenario1PBT1",'Medium retrofit'!$E$20,IF(F20="Scenario2PBT1",'Medium retrofit'!$F$20,IF(F20="Scenario3PBT1",'Medium retrofit'!$G$20,"")))&amp;IF(F20="Scenario1PBT2",'Medium retrofit'!$H$20,IF(F20="Scenario2PBT2",'Medium retrofit'!$I$20,IF(F20="Scenario3PBT2",'Medium retrofit'!$J$20,"")))&amp;IF(F20="Scenario1PBT3",'Medium retrofit'!$K$20,IF(F20="Scenario2PBT3",'Medium retrofit'!$L$20,IF(F20="Scenario3PBT3",'Medium retrofit'!$M$20,"")))&amp;IF(F20="Scenario1PBT4",'Medium retrofit'!$N$20,IF(F20="Scenario2PBT4",'Medium retrofit'!$O$20,IF(F20="Scenario3PBT4",'Medium retrofit'!$P$20,"")))&amp;IF(F20="Scenario1PBT5",'Medium retrofit'!$Q$20,IF(F20="Scenario2PBT5",'Medium retrofit'!$R$20,IF(F20="Scenario3PBT5",'Medium retrofit'!$S$20,"")))&amp;IF(F20="Scenario1PBT6",'Medium retrofit'!$T$20,IF(F20="Scenario2PBT6",'Medium retrofit'!$U$20,IF(F20="Scenario3PBT6",'Medium retrofit'!$V$20,"")))&amp;IF(F20="Scenario1PBT7",'Medium retrofit'!$W$20,IF(F20="Scenario2PBT7",'Medium retrofit'!$X$20,IF(F20="Scenario3PBT7",'Medium retrofit'!$Y$20,"")))&amp;IF(F20="Scenario1PBT8",'Medium retrofit'!$Z$20,IF(F20="Scenario2PBT8",'Medium retrofit'!$AA$20,IF(F20="Scenario3PBT8",'Medium retrofit'!$AB$20,"")))&amp;IF(F20="Scenario1PBT9",'Medium retrofit'!$AC$20,IF(F20="Scenario2PBT9",'Medium retrofit'!$AD$20,IF(F20="Scenario3PBT9",'Medium retrofit'!$AE$20,"")))&amp;IF(F20="Scenario1PBT10",'Medium retrofit'!$AF$20,IF(F20="Scenario2PBT10",'Medium retrofit'!$AG$20,IF(F20="Scenario3PBT10",'Medium retrofit'!$AH$20,"")))&amp;IF(F20="Scenario1PBT11",'Medium retrofit'!$AI$20,IF(F20="Scenario2PBT11",'Medium retrofit'!$AJ$20,IF(F20="Scenario3PBT11",'Medium retrofit'!$AK$20,"")))&amp;IF(F20="Scenario1PBT12",'Medium retrofit'!$AL$20,IF(F20="Scenario2PBT12",'Medium retrofit'!$AM$20,IF(F20="Scenario3PBT12",'Medium retrofit'!$AN$20,"")))&amp;IF(F20="Scenario1PBT13",'Medium retrofit'!$AO$20,IF(F20="Scenario2PBT13",'Medium retrofit'!$AP$20,IF(F20="Scenario3PBT13",'Medium retrofit'!$AQ$20,"")))&amp;IF(F20="Scenario1PBT14",'Medium retrofit'!$AR$20,IF(F20="Scenario2PBT14",'Medium retrofit'!$AS$20,IF(F20="Scenario3PBT14",'Medium retrofit'!$AT$20,"")))&amp;IF(F20="Scenario1PBT15",'Medium retrofit'!$AU$20,IF(F20="Scenario2PBT15",'Medium retrofit'!$AV$20,IF(F20="Scenario3PBT15",'Medium retrofit'!$AW$20,"")))</f>
        <v/>
      </c>
      <c r="N20" s="124">
        <f t="shared" si="16"/>
        <v>0</v>
      </c>
      <c r="O20" s="245" t="str">
        <f>IF(F20="Scenario1PBT1",'Medium retrofit'!$E$23,IF(F20="Scenario2PBT1",'Medium retrofit'!$F$23,IF(F20="Scenario3PBT1",'Medium retrofit'!$G$23,"")))&amp;IF(F20="Scenario1PBT2",'Medium retrofit'!$H$23,IF(F20="Scenario2PBT2",'Medium retrofit'!$I$23,IF(F20="Scenario3PBT2",'Medium retrofit'!$J$23,"")))&amp;IF(F20="Scenario1PBT3",'Medium retrofit'!$K$23,IF(F20="Scenario2PBT3",'Medium retrofit'!$L$23,IF(F20="Scenario3PBT3",'Medium retrofit'!$M$23,"")))&amp;IF(F20="Scenario1PBT4",'Medium retrofit'!$N$23,IF(F20="Scenario2PBT4",'Medium retrofit'!$O$23,IF(F20="Scenario3PBT4",'Medium retrofit'!$P$23,"")))&amp;IF(F20="Scenario1PBT5",'Medium retrofit'!$Q$23,IF(F20="Scenario2PBT5",'Medium retrofit'!$R$23,IF(F20="Scenario3PBT5",'Medium retrofit'!$S$23,"")))&amp;IF(F20="Scenario1PBT6",'Medium retrofit'!$T$23,IF(F20="Scenario2PBT6",'Medium retrofit'!$U$23,IF(F20="Scenario3PBT6",'Medium retrofit'!$V$23,"")))&amp;IF(F20="Scenario1PBT7",'Medium retrofit'!$W$23,IF(F20="Scenario2PBT7",'Medium retrofit'!$X$23,IF(F20="Scenario3PBT7",'Medium retrofit'!$Y$23,"")))&amp;IF(F20="Scenario1PBT8",'Medium retrofit'!$Z$23,IF(F20="Scenario2PBT8",'Medium retrofit'!$AA$23,IF(F20="Scenario3PBT8",'Medium retrofit'!$AB$23,"")))&amp;IF(F20="Scenario1PBT9",'Medium retrofit'!$AC$23,IF(F20="Scenario2PBT9",'Medium retrofit'!$AD$23,IF(F20="Scenario3PBT9",'Medium retrofit'!$AE$23,"")))&amp;IF(F20="Scenario1PBT10",'Medium retrofit'!$AF$23,IF(F20="Scenario2PBT10",'Medium retrofit'!$AG$23,IF(F20="Scenario3PBT10",'Medium retrofit'!$AH$23,"")))&amp;IF(F20="Scenario1PBT11",'Medium retrofit'!$AI$23,IF(F20="Scenario2PBT11",'Medium retrofit'!$AJ$23,IF(F20="Scenario3PBT11",'Medium retrofit'!$AK$23,"")))&amp;IF(F20="Scenario1PBT12",'Medium retrofit'!$AL$23,IF(F20="Scenario2PBT12",'Medium retrofit'!$AM$23,IF(F20="Scenario3PBT12",'Medium retrofit'!$AN$23,"")))&amp;IF(F20="Scenario1PBT13",'Medium retrofit'!$AO$23,IF(F20="Scenario2PBT13",'Medium retrofit'!$AP$23,IF(F20="Scenario3PBT13",'Medium retrofit'!$AQ$23,"")))&amp;IF(F20="Scenario1PBT14",'Medium retrofit'!$AR$23,IF(F20="Scenario2PBT14",'Medium retrofit'!$AS$23,IF(F20="Scenario3PBT14",'Medium retrofit'!$AT$23,"")))&amp;IF(F20="Scenario1PBT15",'Medium retrofit'!$AU$23,IF(F20="Scenario2PBT15",'Medium retrofit'!$AV$23,IF(F20="Scenario3PBT15",'Medium retrofit'!$AW$23,"")))</f>
        <v/>
      </c>
      <c r="P20" s="123">
        <f t="shared" si="17"/>
        <v>0</v>
      </c>
      <c r="Q20" s="123" t="str">
        <f>IF(F20="Scenario1PBT1",'Medium retrofit'!$E$25,IF(F20="Scenario2PBT1",'Medium retrofit'!$F$25,IF(F20="Scenario3PBT1",'Medium retrofit'!$G$25,"")))&amp;IF(F20="Scenario1PBT2",'Medium retrofit'!$H$25,IF(F20="Scenario2PBT2",'Medium retrofit'!$I$25,IF(F20="Scenario3PBT2",'Medium retrofit'!$J$25,"")))&amp;IF(F20="Scenario1PBT3",'Medium retrofit'!$K$25,IF(F20="Scenario2PBT3",'Medium retrofit'!$L$25,IF(F20="Scenario3PBT3",'Medium retrofit'!$M$25,"")))&amp;IF(F20="Scenario1PBT4",'Medium retrofit'!$N$25,IF(F20="Scenario2PBT4",'Medium retrofit'!$O$25,IF(F20="Scenario3PBT4",'Medium retrofit'!$P$25,"")))&amp;IF(F20="Scenario1PBT5",'Medium retrofit'!$Q$25,IF(F20="Scenario2PBT5",'Medium retrofit'!$R$25,IF(F20="Scenario3PBT5",'Medium retrofit'!$S$25,"")))&amp;IF(F20="Scenario1PBT6",'Medium retrofit'!$T$25,IF(F20="Scenario2PBT6",'Medium retrofit'!$U$25,IF(F20="Scenario3PBT6",'Medium retrofit'!$V$25,"")))&amp;IF(F20="Scenario1PBT7",'Medium retrofit'!$W$25,IF(F20="Scenario2PBT7",'Medium retrofit'!$X$25,IF(F20="Scenario3PBT7",'Medium retrofit'!$Y$25,"")))&amp;IF(F20="Scenario1PBT8",'Medium retrofit'!$Z$25,IF(F20="Scenario2PBT8",'Medium retrofit'!$AA$25,IF(F20="Scenario3PBT8",'Medium retrofit'!$AB$25,"")))&amp;IF(F20="Scenario1PBT9",'Medium retrofit'!$AC$25,IF(F20="Scenario2PBT9",'Medium retrofit'!$AD$25,IF(F20="Scenario3PBT9",'Medium retrofit'!$AE$25,"")))&amp;IF(F20="Scenario1PBT10",'Medium retrofit'!$AF$25,IF(F20="Scenario2PBT10",'Medium retrofit'!$AG$25,IF(F20="Scenario3PBT10",'Medium retrofit'!$AH$25,"")))&amp;IF(F20="Scenario1PBT11",'Medium retrofit'!$AI$25,IF(F20="Scenario2PBT11",'Medium retrofit'!$AJ$25,IF(F20="Scenario3PBT11",'Medium retrofit'!$AK$25,"")))&amp;IF(F20="Scenario1PBT12",'Medium retrofit'!$AL$25,IF(F20="Scenario2PBT12",'Medium retrofit'!$AM$25,IF(F20="Scenario3PBT12",'Medium retrofit'!$AN$25,"")))&amp;IF(F20="Scenario1PBT13",'Medium retrofit'!$AO$25,IF(F20="Scenario2PBT13",'Medium retrofit'!$AP$25,IF(F20="Scenario3PBT13",'Medium retrofit'!$AQ$25,"")))&amp;IF(F20="Scenario1PBT14",'Medium retrofit'!$AR$25,IF(F20="Scenario2PBT14",'Medium retrofit'!$AS$25,IF(F20="Scenario3PBT14",'Medium retrofit'!$AT$25,"")))&amp;IF(F20="Scenario1PBT15",'Medium retrofit'!$AU$25,IF(F20="Scenario2PBT15",'Medium retrofit'!$AV$25,IF(F20="Scenario3PBT15",'Medium retrofit'!$AW$25,"")))</f>
        <v/>
      </c>
      <c r="R20" s="123">
        <f t="shared" si="18"/>
        <v>0</v>
      </c>
      <c r="S20" s="123" t="str">
        <f>IF(F20="Scenario1PBT1",'Medium retrofit'!$E$27,IF(F20="Scenario2PBT1",'Medium retrofit'!$F$27,IF(F20="Scenario3PBT1",'Medium retrofit'!$G$27,"")))&amp;IF(F20="Scenario1PBT2",'Medium retrofit'!$H$27,IF(F20="Scenario2PBT2",'Medium retrofit'!$I$27,IF(F20="Scenario3PBT2",'Medium retrofit'!$J$27,"")))&amp;IF(F20="Scenario1PBT3",'Medium retrofit'!$K$27,IF(F20="Scenario2PBT3",'Medium retrofit'!$L$27,IF(F20="Scenario3PBT3",'Medium retrofit'!$M$27,"")))&amp;IF(F20="Scenario1PBT4",'Medium retrofit'!$N$27,IF(F20="Scenario2PBT4",'Medium retrofit'!$O$27,IF(F20="Scenario3PBT4",'Medium retrofit'!$P$27,"")))&amp;IF(F20="Scenario1PBT5",'Medium retrofit'!$Q$27,IF(F20="Scenario2PBT5",'Medium retrofit'!$R$27,IF(F20="Scenario3PBT5",'Medium retrofit'!$S$27,"")))&amp;IF(F20="Scenario1PBT6",'Medium retrofit'!$T$27,IF(F20="Scenario2PBT6",'Medium retrofit'!$U$27,IF(F20="Scenario3PBT6",'Medium retrofit'!$V$27,"")))&amp;IF(F20="Scenario1PBT7",'Medium retrofit'!$W$27,IF(F20="Scenario2PBT7",'Medium retrofit'!$X$27,IF(F20="Scenario3PBT7",'Medium retrofit'!$Y$27,"")))&amp;IF(F20="Scenario1PBT8",'Medium retrofit'!$Z$27,IF(F20="Scenario2PBT8",'Medium retrofit'!$AA$27,IF(F20="Scenario3PBT8",'Medium retrofit'!$AB$27,"")))&amp;IF(F20="Scenario1PBT9",'Medium retrofit'!$AC$27,IF(F20="Scenario2PBT9",'Medium retrofit'!$AD$27,IF(F20="Scenario3PBT9",'Medium retrofit'!$AE$27,"")))&amp;IF(F20="Scenario1PBT10",'Medium retrofit'!$AF$27,IF(F20="Scenario2PBT10",'Medium retrofit'!$AG$27,IF(F20="Scenario3PBT10",'Medium retrofit'!$AH$27,"")))&amp;IF(F20="Scenario1PBT11",'Medium retrofit'!$AI$27,IF(F20="Scenario2PBT11",'Medium retrofit'!$AJ$27,IF(F20="Scenario3PBT11",'Medium retrofit'!$AK$27,"")))&amp;IF(F20="Scenario1PBT12",'Medium retrofit'!$AL$27,IF(F20="Scenario2PBT12",'Medium retrofit'!$AM$27,IF(F20="Scenario3PBT12",'Medium retrofit'!$AN$27,"")))&amp;IF(F20="Scenario1PBT13",'Medium retrofit'!$AO$27,IF(F20="Scenario2PBT13",'Medium retrofit'!$AP$27,IF(F20="Scenario3PBT13",'Medium retrofit'!$AQ$27,"")))&amp;IF(F20="Scenario1PBT14",'Medium retrofit'!$AR$27,IF(F20="Scenario2PBT14",'Medium retrofit'!$AS$27,IF(F20="Scenario3PBT14",'Medium retrofit'!$AT$27,"")))&amp;IF(F20="Scenario1PBT15",'Medium retrofit'!$AU$27,IF(F20="Scenario2PBT15",'Medium retrofit'!$AV$27,IF(F20="Scenario3PBT15",'Medium retrofit'!$AW$27,"")))</f>
        <v/>
      </c>
      <c r="T20" s="246">
        <f t="shared" si="19"/>
        <v>0</v>
      </c>
      <c r="U20" s="245" t="str">
        <f>IF(F20="Scenario1PBT1",'Medium retrofit'!$E$38,IF(F20="Scenario2PBT1",'Medium retrofit'!$F$38,IF(F20="Scenario3PBT1",'Medium retrofit'!$G$38,"")))&amp;IF(F20="Scenario1PBT2",'Medium retrofit'!$H$38,IF(F20="Scenario2PBT2",'Medium retrofit'!$I$38,IF(F20="Scenario3PBT2",'Medium retrofit'!$J$38,"")))&amp;IF(F20="Scenario1PBT3",'Medium retrofit'!$K$38,IF(F20="Scenario2PBT3",'Medium retrofit'!$L$38,IF(F20="Scenario3PBT3",'Medium retrofit'!$M$38,"")))&amp;IF(F20="Scenario1PBT4",'Medium retrofit'!$N$38,IF(F20="Scenario2PBT4",'Medium retrofit'!$O$38,IF(F20="Scenario3PBT4",'Medium retrofit'!$P$38,"")))&amp;IF(F20="Scenario1PBT5",'Medium retrofit'!$Q$38,IF(F20="Scenario2PBT5",'Medium retrofit'!$R$38,IF(F20="Scenario3PBT5",'Medium retrofit'!$S$38,"")))&amp;IF(F20="Scenario1PBT6",'Medium retrofit'!$T$38,IF(F20="Scenario2PBT6",'Medium retrofit'!$U$38,IF(F20="Scenario3PBT6",'Medium retrofit'!$V$38,"")))&amp;IF(F20="Scenario1PBT7",'Medium retrofit'!$W$38,IF(F20="Scenario2PBT7",'Medium retrofit'!$X$38,IF(F20="Scenario3PBT7",'Medium retrofit'!$Y$38,"")))&amp;IF(F20="Scenario1PBT8",'Medium retrofit'!$Z$38,IF(F20="Scenario2PBT8",'Medium retrofit'!$AA$38,IF(F20="Scenario3PBT8",'Medium retrofit'!$AB$38,"")))&amp;IF(F20="Scenario1PBT9",'Medium retrofit'!$AC$38,IF(F20="Scenario2PBT9",'Medium retrofit'!$AD$38,IF(F20="Scenario3PBT9",'Medium retrofit'!$AE$38,"")))&amp;IF(F20="Scenario1PBT10",'Medium retrofit'!$AF$38,IF(F20="Scenario2PBT10",'Medium retrofit'!$AG$38,IF(F20="Scenario3PBT10",'Medium retrofit'!$AH$38,"")))&amp;IF(F20="Scenario1PBT11",'Medium retrofit'!$AI$38,IF(F20="Scenario2PBT11",'Medium retrofit'!$AJ$38,IF(F20="Scenario3PBT11",'Medium retrofit'!$AK$38,"")))&amp;IF(F20="Scenario1PBT12",'Medium retrofit'!$AL$38,IF(F20="Scenario2PBT12",'Medium retrofit'!$AM$38,IF(F20="Scenario3PBT12",'Medium retrofit'!$AN$38,"")))&amp;IF(F20="Scenario1PBT13",'Medium retrofit'!$AO$38,IF(F20="Scenario2PBT13",'Medium retrofit'!$AP$38,IF(F20="Scenario3PBT13",'Medium retrofit'!$AQ$38,"")))&amp;IF(F20="Scenario1PBT14",'Medium retrofit'!$AR$38,IF(F20="Scenario2PBT14",'Medium retrofit'!$AS$38,IF(F20="Scenario3PBT14",'Medium retrofit'!$AT$38,"")))&amp;IF(F20="Scenario1PBT15",'Medium retrofit'!$AU$38,IF(F20="Scenario2PBT15",'Medium retrofit'!$AV$38,IF(F20="Scenario3PBT15",'Medium retrofit'!$AW$38,"")))</f>
        <v/>
      </c>
      <c r="V20" s="123">
        <f t="shared" si="20"/>
        <v>0</v>
      </c>
      <c r="W20" s="123" t="str">
        <f>IF(F20="Scenario1PBT1",'Medium retrofit'!$E$40,IF(F20="Scenario2PBT1",'Medium retrofit'!$F$40,IF(F20="Scenario3PBT1",'Medium retrofit'!$G$40,"")))&amp;IF(F20="Scenario1PBT2",'Medium retrofit'!$H$40,IF(F20="Scenario2PBT2",'Medium retrofit'!$I$40,IF(F20="Scenario3PBT2",'Medium retrofit'!$J$40,"")))&amp;IF(F20="Scenario1PBT3",'Medium retrofit'!$K$40,IF(F20="Scenario2PBT3",'Medium retrofit'!$L$40,IF(F20="Scenario3PBT3",'Medium retrofit'!$M$40,"")))&amp;IF(F20="Scenario1PBT4",'Medium retrofit'!$N$40,IF(F20="Scenario2PBT4",'Medium retrofit'!$O$40,IF(F20="Scenario3PBT4",'Medium retrofit'!$P$40,"")))&amp;IF(F20="Scenario1PBT5",'Medium retrofit'!$Q$40,IF(F20="Scenario2PBT5",'Medium retrofit'!$R$40,IF(F20="Scenario3PBT5",'Medium retrofit'!$S$40,"")))&amp;IF(F20="Scenario1PBT6",'Medium retrofit'!$T$40,IF(F20="Scenario2PBT6",'Medium retrofit'!$U$40,IF(F20="Scenario3PBT6",'Medium retrofit'!$V$40,"")))&amp;IF(F20="Scenario1PBT7",'Medium retrofit'!$W$40,IF(F20="Scenario2PBT7",'Medium retrofit'!$X$40,IF(F20="Scenario3PBT7",'Medium retrofit'!$Y$40,"")))&amp;IF(F20="Scenario1PBT8",'Medium retrofit'!$Z$40,IF(F20="Scenario2PBT8",'Medium retrofit'!$AA$40,IF(F20="Scenario3PBT8",'Medium retrofit'!$AB$40,"")))&amp;IF(F20="Scenario1PBT9",'Medium retrofit'!$AC$40,IF(F20="Scenario2PBT9",'Medium retrofit'!$AD$40,IF(F20="Scenario3PBT9",'Medium retrofit'!$AE$40,"")))&amp;IF(F20="Scenario1PBT10",'Medium retrofit'!$AF$40,IF(F20="Scenario2PBT10",'Medium retrofit'!$AG$40,IF(F20="Scenario3PBT10",'Medium retrofit'!$AH$40,"")))&amp;IF(F20="Scenario1PBT11",'Medium retrofit'!$AI$40,IF(F20="Scenario2PBT11",'Medium retrofit'!$AJ$40,IF(F20="Scenario3PBT11",'Medium retrofit'!$AK$40,"")))&amp;IF(F20="Scenario1PBT12",'Medium retrofit'!$AL$40,IF(F20="Scenario2PBT12",'Medium retrofit'!$AM$40,IF(F20="Scenario3PBT12",'Medium retrofit'!$AN$40,"")))&amp;IF(F20="Scenario1PBT13",'Medium retrofit'!$AO$40,IF(F20="Scenario2PBT13",'Medium retrofit'!$AP$40,IF(F20="Scenario3PBT13",'Medium retrofit'!$AQ$40,"")))&amp;IF(F20="Scenario1PBT14",'Medium retrofit'!$AR$40,IF(F20="Scenario2PBT14",'Medium retrofit'!$AS$40,IF(F20="Scenario3PBT14",'Medium retrofit'!$AT$40,"")))&amp;IF(F20="Scenario1PBT15",'Medium retrofit'!$AU$40,IF(F20="Scenario2PBT15",'Medium retrofit'!$AV$40,IF(F20="Scenario3PBT15",'Medium retrofit'!$AW$40,"")))</f>
        <v/>
      </c>
      <c r="X20" s="123">
        <f t="shared" si="21"/>
        <v>0</v>
      </c>
      <c r="Y20" s="123" t="str">
        <f>IF(F20="Scenario1PBT1",'Medium retrofit'!$E$42,IF(F20="Scenario2PBT1",'Medium retrofit'!$F$42,IF(F20="Scenario3PBT1",'Medium retrofit'!$G$42,"")))&amp;IF(F20="Scenario1PBT2",'Medium retrofit'!$H$42,IF(F20="Scenario2PBT2",'Medium retrofit'!$I$42,IF(F20="Scenario3PBT2",'Medium retrofit'!$J$42,"")))&amp;IF(F20="Scenario1PBT3",'Medium retrofit'!$K$42,IF(F20="Scenario2PBT3",'Medium retrofit'!$L$42,IF(F20="Scenario3PBT3",'Medium retrofit'!$M$42,"")))&amp;IF(F20="Scenario1PBT4",'Medium retrofit'!$N$42,IF(F20="Scenario2PBT4",'Medium retrofit'!$O$42,IF(F20="Scenario3PBT4",'Medium retrofit'!$P$42,"")))&amp;IF(F20="Scenario1PBT5",'Medium retrofit'!$Q$42,IF(F20="Scenario2PBT5",'Medium retrofit'!$R$42,IF(F20="Scenario3PBT5",'Medium retrofit'!$S$42,"")))&amp;IF(F20="Scenario1PBT6",'Medium retrofit'!$T$42,IF(F20="Scenario2PBT6",'Medium retrofit'!$U$42,IF(F20="Scenario3PBT6",'Medium retrofit'!$V$42,"")))&amp;IF(F20="Scenario1PBT7",'Medium retrofit'!$W$42,IF(F20="Scenario2PBT7",'Medium retrofit'!$X$42,IF(F20="Scenario3PBT7",'Medium retrofit'!$Y$42,"")))&amp;IF(F20="Scenario1PBT8",'Medium retrofit'!$Z$42,IF(F20="Scenario2PBT8",'Medium retrofit'!$AA$42,IF(F20="Scenario3PBT8",'Medium retrofit'!$AB$42,"")))&amp;IF(F20="Scenario1PBT9",'Medium retrofit'!$AC$42,IF(F20="Scenario2PBT9",'Medium retrofit'!$AD$42,IF(F20="Scenario3PBT9",'Medium retrofit'!$AE$42,"")))&amp;IF(F20="Scenario1PBT10",'Medium retrofit'!$AF$42,IF(F20="Scenario2PBT10",'Medium retrofit'!$AG$42,IF(F20="Scenario3PBT10",'Medium retrofit'!$AH$42,"")))&amp;IF(F20="Scenario1PBT11",'Medium retrofit'!$AI$42,IF(F20="Scenario2PBT11",'Medium retrofit'!$AJ$42,IF(F20="Scenario3PBT11",'Medium retrofit'!$AK$42,"")))&amp;IF(F20="Scenario1PBT12",'Medium retrofit'!$AL$42,IF(F20="Scenario2PBT12",'Medium retrofit'!$AM$42,IF(F20="Scenario3PBT12",'Medium retrofit'!$AN$42,"")))&amp;IF(F20="Scenario1PBT13",'Medium retrofit'!$AO$42,IF(F20="Scenario2PBT13",'Medium retrofit'!$AP$42,IF(F20="Scenario3PBT13",'Medium retrofit'!$AQ$42,"")))&amp;IF(F20="Scenario1PBT14",'Medium retrofit'!$AR$42,IF(F20="Scenario2PBT14",'Medium retrofit'!$AS$42,IF(F20="Scenario3PBT14",'Medium retrofit'!$AT$42,"")))&amp;IF(F20="Scenario1PBT15",'Medium retrofit'!$AU$42,IF(F20="Scenario2PBT15",'Medium retrofit'!$AV$42,IF(F20="Scenario3PBT15",'Medium retrofit'!$AW$42,"")))</f>
        <v/>
      </c>
      <c r="Z20" s="123">
        <f t="shared" si="22"/>
        <v>0</v>
      </c>
      <c r="AA20" s="239" t="str">
        <f>IF(F20="Scenario1PBT1",'Medium retrofit'!$E$101,IF(F20="Scenario2PBT1",'Medium retrofit'!$F$101,IF(F20="Scenario3PBT1",'Medium retrofit'!$G$101,"")))&amp;IF(F20="Scenario1PBT2",'Medium retrofit'!$H$101,IF(F20="Scenario2PBT2",'Medium retrofit'!$I$101,IF(F20="Scenario3PBT2",'Medium retrofit'!$J$101,"")))&amp;IF(F20="Scenario1PBT3",'Medium retrofit'!$K$101,IF(F20="Scenario2PBT3",'Medium retrofit'!$L$101,IF(F20="Scenario3PBT3",'Medium retrofit'!$M$101,"")))&amp;IF(F20="Scenario1PBT4",'Medium retrofit'!$N$101,IF(F20="Scenario2PBT4",'Medium retrofit'!$O$101,IF(F20="Scenario3PBT4",'Medium retrofit'!$P$101,"")))&amp;IF(F20="Scenario1PBT5",'Medium retrofit'!$Q$101,IF(F20="Scenario2PBT5",'Medium retrofit'!$R$101,IF(F20="Scenario3PBT5",'Medium retrofit'!$S$101,"")))&amp;IF(F20="Scenario1PBT6",'Medium retrofit'!$T$101,IF(F20="Scenario2PBT6",'Medium retrofit'!$U$101,IF(F20="Scenario3PBT6",'Medium retrofit'!$V$101,"")))&amp;IF(F20="Scenario1PBT7",'Medium retrofit'!$W$101,IF(F20="Scenario2PBT7",'Medium retrofit'!$X$101,IF(F20="Scenario3PBT7",'Medium retrofit'!$Y$101,"")))&amp;IF(F20="Scenario1PBT8",'Medium retrofit'!$Z$101,IF(F20="Scenario2PBT8",'Medium retrofit'!$AA$101,IF(F20="Scenario3PBT8",'Medium retrofit'!$AB$101,"")))&amp;IF(F20="Scenario1PBT9",'Medium retrofit'!$AC$101,IF(F20="Scenario2PBT9",'Medium retrofit'!$AD$101,IF(F20="Scenario3PBT9",'Medium retrofit'!$AE$101,"")))&amp;IF(F20="Scenario1PBT10",'Medium retrofit'!$AF$101,IF(F20="Scenario2PBT10",'Medium retrofit'!$AG$101,IF(F20="Scenario3PBT10",'Medium retrofit'!$AH$101,"")))&amp;IF(F20="Scenario1PBT11",'Medium retrofit'!$AI$101,IF(F20="Scenario2PBT11",'Medium retrofit'!$AJ$101,IF(F20="Scenario3PBT11",'Medium retrofit'!$AK$101,"")))&amp;IF(F20="Scenario1PBT12",'Medium retrofit'!$AL$101,IF(F20="Scenario2PBT12",'Medium retrofit'!$AM$101,IF(F20="Scenario3PBT12",'Medium retrofit'!$AN$101,"")))&amp;IF(F20="Scenario1PBT13",'Medium retrofit'!$AO$101,IF(F20="Scenario2PBT13",'Medium retrofit'!$AP$101,IF(F20="Scenario3PBT13",'Medium retrofit'!$AQ$101,"")))&amp;IF(F20="Scenario1PBT14",'Medium retrofit'!$AR$101,IF(F20="Scenario2PBT14",'Medium retrofit'!$AS$101,IF(F20="Scenario3PBT14",'Medium retrofit'!$AT$101,"")))&amp;IF(F20="Scenario1PBT15",'Medium retrofit'!$AU$101,IF(F20="Scenario2PBT15",'Medium retrofit'!$AV$101,IF(F20="Scenario3PBT15",'Medium retrofit'!$AW$101,"")))</f>
        <v/>
      </c>
      <c r="AB20" s="242">
        <f t="shared" si="23"/>
        <v>0</v>
      </c>
      <c r="AC20" s="364" t="str">
        <f t="shared" si="24"/>
        <v/>
      </c>
      <c r="AD20" s="353">
        <f>IF(AC20="",IFERROR('Projection_Base-case'!G21-G20,0),0)</f>
        <v>0</v>
      </c>
      <c r="AE20" s="350">
        <f t="shared" si="0"/>
        <v>0</v>
      </c>
      <c r="AF20" s="361">
        <f>IFERROR(100*AD20/'Projection_Base-case'!G21,0)</f>
        <v>0</v>
      </c>
      <c r="AG20" s="352">
        <f>IF(AC20="",IFERROR('Projection_Base-case'!I21-I20,0),0)</f>
        <v>0</v>
      </c>
      <c r="AH20" s="353">
        <f t="shared" si="1"/>
        <v>0</v>
      </c>
      <c r="AI20" s="361">
        <f>IFERROR(100*AG20/'Projection_Base-case'!I21,0)</f>
        <v>0</v>
      </c>
      <c r="AJ20" s="352">
        <f>IF(AC20="",IFERROR('Projection_Base-case'!K21-K20,0),0)</f>
        <v>0</v>
      </c>
      <c r="AK20" s="353">
        <f t="shared" si="2"/>
        <v>0</v>
      </c>
      <c r="AL20" s="361">
        <f>IFERROR(100*AJ20/'Projection_Base-case'!K21,0)</f>
        <v>0</v>
      </c>
      <c r="AM20" s="352">
        <f>-IF(AC20="",IFERROR('Projection_Base-case'!M21-M20,0),0)</f>
        <v>0</v>
      </c>
      <c r="AN20" s="353">
        <f t="shared" si="3"/>
        <v>0</v>
      </c>
      <c r="AO20" s="354">
        <f>IFERROR(IF('Projection_Base-case'!N21&gt;0,100*AN20/'Projection_Base-case'!N21,100*AN20/N20),0)</f>
        <v>0</v>
      </c>
      <c r="AP20" s="355">
        <f>IF(AC20="",IFERROR('Projection_Base-case'!O21-O20,0),0)</f>
        <v>0</v>
      </c>
      <c r="AQ20" s="356">
        <f t="shared" si="4"/>
        <v>0</v>
      </c>
      <c r="AR20" s="356">
        <f>IFERROR(100*AP20/'Projection_Base-case'!O21,0)</f>
        <v>0</v>
      </c>
      <c r="AS20" s="355">
        <f>IF(AC20="",IFERROR('Projection_Base-case'!Q21-Q20,0),0)</f>
        <v>0</v>
      </c>
      <c r="AT20" s="356">
        <f t="shared" si="5"/>
        <v>0</v>
      </c>
      <c r="AU20" s="356">
        <f>IFERROR(100*AS20/'Projection_Base-case'!Q21,0)</f>
        <v>0</v>
      </c>
      <c r="AV20" s="355">
        <f>IF(AC20="",IFERROR('Projection_Base-case'!S21-S20,0),0)</f>
        <v>0</v>
      </c>
      <c r="AW20" s="356">
        <f t="shared" si="6"/>
        <v>0</v>
      </c>
      <c r="AX20" s="357">
        <f>IFERROR(100*AV20/'Projection_Base-case'!S21,0)</f>
        <v>0</v>
      </c>
      <c r="AY20" s="358">
        <f>IF(AC20="",IFERROR('Projection_Base-case'!U21-U20,0),0)</f>
        <v>0</v>
      </c>
      <c r="AZ20" s="359">
        <f t="shared" si="7"/>
        <v>0</v>
      </c>
      <c r="BA20" s="359">
        <f>IFERROR(100*AY20/'Projection_Base-case'!U21,0)</f>
        <v>0</v>
      </c>
      <c r="BB20" s="358">
        <f>IF(AC20="",IFERROR('Projection_Base-case'!W21-W20,0),0)</f>
        <v>0</v>
      </c>
      <c r="BC20" s="359">
        <f t="shared" si="8"/>
        <v>0</v>
      </c>
      <c r="BD20" s="359">
        <f>IFERROR(100*BB20/'Projection_Base-case'!W21,0)</f>
        <v>0</v>
      </c>
      <c r="BE20" s="358">
        <f>IF(AC20="",IFERROR('Projection_Base-case'!Y21-Y20,0),0)</f>
        <v>0</v>
      </c>
      <c r="BF20" s="359">
        <f t="shared" si="9"/>
        <v>0</v>
      </c>
      <c r="BG20" s="359">
        <f>IFERROR(100*BE20/'Projection_Base-case'!Y21,0)</f>
        <v>0</v>
      </c>
      <c r="BH20" s="359">
        <f t="shared" si="10"/>
        <v>0</v>
      </c>
      <c r="BI20" s="360">
        <f t="shared" si="11"/>
        <v>0</v>
      </c>
    </row>
    <row r="21" spans="1:61">
      <c r="A21" s="205">
        <v>17</v>
      </c>
      <c r="B21" s="347">
        <f>IF('Projection_Base-case'!B22&lt;&gt;"",'Projection_Base-case'!B22,0)</f>
        <v>0</v>
      </c>
      <c r="C21" s="347">
        <f>IF('Projection_Base-case'!C22&lt;&gt;"",'Projection_Base-case'!C22,0)</f>
        <v>0</v>
      </c>
      <c r="D21" s="365">
        <f>IF('Projection_Base-case'!D22&lt;&gt;"",'Projection_Base-case'!D22,0)</f>
        <v>0</v>
      </c>
      <c r="E21" s="376"/>
      <c r="F21" s="367" t="str">
        <f t="shared" si="12"/>
        <v>0</v>
      </c>
      <c r="G21" s="241" t="str">
        <f>IF(F21="Scenario1PBT1",'Medium retrofit'!$E$6,IF(F21="Scenario2PBT1",'Medium retrofit'!$F$6,IF(F21="Scenario3PBT1",'Medium retrofit'!$G$6,"")))&amp;IF(F21="Scenario1PBT2",'Medium retrofit'!$H$6,IF(F21="Scenario2PBT2",'Medium retrofit'!$I$6,IF(F21="Scenario3PBT2",'Medium retrofit'!$J$6,"")))&amp;IF(F21="Scenario1PBT3",'Medium retrofit'!$K$6,IF(F21="Scenario2PBT3",'Medium retrofit'!$L$6,IF(F21="Scenario3PBT3",'Medium retrofit'!$M$6,"")))&amp;IF(F21="Scenario1PBT4",'Medium retrofit'!$N$6,IF(F21="Scenario2PBT4",'Medium retrofit'!$O$6,IF(F21="Scenario3PBT4",'Medium retrofit'!$P$6,"")))&amp;IF(F21="Scenario1PBT5",'Medium retrofit'!$Q$6,IF(F21="Scenario2PBT5",'Medium retrofit'!$R$6,IF(F21="Scenario3PBT5",'Medium retrofit'!$S$6,"")))&amp;IF(F21="Scenario1PBT6",'Medium retrofit'!$T$6,IF(F21="Scenario2PBT6",'Medium retrofit'!$U$6,IF(F21="Scenario3PBT6",'Medium retrofit'!$V$6,"")))&amp;IF(F21="Scenario1PBT7",'Medium retrofit'!$W$6,IF(F21="Scenario2PBT7",'Medium retrofit'!$X$6,IF(F21="Scenario3PBT7",'Medium retrofit'!$Y$6,"")))&amp;IF(F21="Scenario1PBT8",'Medium retrofit'!$Z$6,IF(F21="Scenario2PBT8",'Medium retrofit'!$AA$6,IF(F21="Scenario3PBT8",'Medium retrofit'!$AB$6,"")))&amp;IF(F21="Scenario1PBT9",'Medium retrofit'!$AC$6,IF(F21="Scenario2PBT9",'Medium retrofit'!$AD$6,IF(F21="Scenario3PBT9",'Medium retrofit'!$AE$6,"")))&amp;IF(F21="Scenario1PBT10",'Medium retrofit'!$AF$6,IF(F21="Scenario2PBT10",'Medium retrofit'!$AG$6,IF(F21="Scenario3PBT10",'Medium retrofit'!$AH$6,"")))&amp;IF(F21="Scenario1PBT11",'Medium retrofit'!$AI$6,IF(F21="Scenario2PBT11",'Medium retrofit'!$AJ$6,IF(F21="Scenario3PBT11",'Medium retrofit'!$AK$6,"")))&amp;IF(F21="Scenario1PBT12",'Medium retrofit'!$AL$6,IF(F21="Scenario2PBT12",'Medium retrofit'!$AM$6,IF(F21="Scenario3PBT12",'Medium retrofit'!$AN$6,"")))&amp;IF(F21="Scenario1PBT13",'Medium retrofit'!$AO$6,IF(F21="Scenario2PBT13",'Medium retrofit'!$AP$6,IF(F21="Scenario3PBT13",'Medium retrofit'!$AQ$6,"")))&amp;IF(F21="Scenario1PBT14",'Medium retrofit'!$AR$6,IF(F21="Scenario2PBT14",'Medium retrofit'!$AS$6,IF(F21="Scenario3PBT14",'Medium retrofit'!$AT$6,"")))&amp;IF(F21="Scenario1PBT15",'Medium retrofit'!$AU$6,IF(F21="Scenario2PBT15",'Medium retrofit'!$AV$6,IF(F21="Scenario3PBT15",'Medium retrofit'!$AW$6,"")))</f>
        <v/>
      </c>
      <c r="H21" s="123">
        <f t="shared" si="13"/>
        <v>0</v>
      </c>
      <c r="I21" s="239" t="str">
        <f>IF(F21="Scenario1PBT1",'Medium retrofit'!$E$16,IF(F21="Scenario2PBT1",'Medium retrofit'!$F$16,IF(F21="Scenario3PBT1",'Medium retrofit'!$G$16,"")))&amp;IF(F21="Scenario1PBT2",'Medium retrofit'!$H$16,IF(F21="Scenario2PBT2",'Medium retrofit'!$I$16,IF(F21="Scenario3PBT2",'Medium retrofit'!$J$16,"")))&amp;IF(F21="Scenario1PBT3",'Medium retrofit'!$K$16,IF(F21="Scenario2PBT3",'Medium retrofit'!$L$16,IF(F21="Scenario3PBT3",'Medium retrofit'!$M$16,"")))&amp;IF(F21="Scenario1PBT4",'Medium retrofit'!$N$16,IF(F21="Scenario2PBT4",'Medium retrofit'!$O$16,IF(F21="Scenario3PBT4",'Medium retrofit'!$P$16,"")))&amp;IF(F21="Scenario1PBT5",'Medium retrofit'!$Q$16,IF(F21="Scenario2PBT5",'Medium retrofit'!$R$16,IF(F21="Scenario3PBT5",'Medium retrofit'!$S$16,"")))&amp;IF(F21="Scenario1PBT6",'Medium retrofit'!$T$16,IF(F21="Scenario2PBT6",'Medium retrofit'!$U$16,IF(F21="Scenario3PBT6",'Medium retrofit'!$V$16,"")))&amp;IF(F21="Scenario1PBT7",'Medium retrofit'!$W$16,IF(F21="Scenario2PBT7",'Medium retrofit'!$X$16,IF(F21="Scenario3PBT7",'Medium retrofit'!$Y$16,"")))&amp;IF(F21="Scenario1PBT8",'Medium retrofit'!$Z$16,IF(F21="Scenario2PBT8",'Medium retrofit'!$AA$16,IF(F21="Scenario3PBT8",'Medium retrofit'!$AB$16,"")))&amp;IF(F21="Scenario1PBT9",'Medium retrofit'!$AC$16,IF(F21="Scenario2PBT9",'Medium retrofit'!$AD$16,IF(F21="Scenario3PBT9",'Medium retrofit'!$AE$16,"")))&amp;IF(F21="Scenario1PBT10",'Medium retrofit'!$AF$16,IF(F21="Scenario2PBT10",'Medium retrofit'!$AG$16,IF(F21="Scenario3PBT10",'Medium retrofit'!$AH$16,"")))&amp;IF(F21="Scenario1PBT11",'Medium retrofit'!$AI$16,IF(F21="Scenario2PBT11",'Medium retrofit'!$AJ$16,IF(F21="Scenario3PBT11",'Medium retrofit'!$AK$16,"")))&amp;IF(F21="Scenario1PBT12",'Medium retrofit'!$AL$16,IF(F21="Scenario2PBT12",'Medium retrofit'!$AM$16,IF(F21="Scenario3PBT12",'Medium retrofit'!$AN$16,"")))&amp;IF(F21="Scenario1PBT13",'Medium retrofit'!$AO$16,IF(F21="Scenario2PBT13",'Medium retrofit'!$AP$16,IF(F21="Scenario3PBT13",'Medium retrofit'!$AQ$16,"")))&amp;IF(F21="Scenario1PBT14",'Medium retrofit'!$AR$16,IF(F21="Scenario2PBT14",'Medium retrofit'!$AS$16,IF(F21="Scenario3PBT14",'Medium retrofit'!$AT$16,"")))&amp;IF(F21="Scenario1PBT15",'Medium retrofit'!$AU$16,IF(F21="Scenario2PBT15",'Medium retrofit'!$AV$16,IF(F21="Scenario3PBT15",'Medium retrofit'!$AW$16,"")))</f>
        <v/>
      </c>
      <c r="J21" s="123">
        <f t="shared" si="14"/>
        <v>0</v>
      </c>
      <c r="K21" s="123" t="str">
        <f>IF(F21="Scenario1PBT1",'Medium retrofit'!$E$18,IF(F21="Scenario2PBT1",'Medium retrofit'!$F$18,IF(F21="Scenario3PBT1",'Medium retrofit'!$G$18,"")))&amp;IF(F21="Scenario1PBT2",'Medium retrofit'!$H$18,IF(F21="Scenario2PBT2",'Medium retrofit'!$I$18,IF(F21="Scenario3PBT2",'Medium retrofit'!$J$18,"")))&amp;IF(F21="Scenario1PBT3",'Medium retrofit'!$K$18,IF(F21="Scenario2PBT3",'Medium retrofit'!$L$18,IF(F21="Scenario3PBT3",'Medium retrofit'!$M$18,"")))&amp;IF(F21="Scenario1PBT4",'Medium retrofit'!$N$18,IF(F21="Scenario2PBT4",'Medium retrofit'!$O$18,IF(F21="Scenario3PBT4",'Medium retrofit'!$P$18,"")))&amp;IF(F21="Scenario1PBT5",'Medium retrofit'!$Q$18,IF(F21="Scenario2PBT5",'Medium retrofit'!$R$18,IF(F21="Scenario3PBT5",'Medium retrofit'!$S$18,"")))&amp;IF(F21="Scenario1PBT6",'Medium retrofit'!$T$18,IF(F21="Scenario2PBT6",'Medium retrofit'!$U$18,IF(F21="Scenario3PBT6",'Medium retrofit'!$V$18,"")))&amp;IF(F21="Scenario1PBT7",'Medium retrofit'!$W$18,IF(F21="Scenario2PBT7",'Medium retrofit'!$X$18,IF(F21="Scenario3PBT7",'Medium retrofit'!$Y$18,"")))&amp;IF(F21="Scenario1PBT8",'Medium retrofit'!$Z$18,IF(F21="Scenario2PBT8",'Medium retrofit'!$AA$18,IF(F21="Scenario3PBT8",'Medium retrofit'!$AB$18,"")))&amp;IF(F21="Scenario1PBT9",'Medium retrofit'!$AC$18,IF(F21="Scenario2PBT9",'Medium retrofit'!$AD$18,IF(F21="Scenario3PBT9",'Medium retrofit'!$AE$18,"")))&amp;IF(F21="Scenario1PBT10",'Medium retrofit'!$AF$18,IF(F21="Scenario2PBT10",'Medium retrofit'!$AG$18,IF(F21="Scenario3PBT10",'Medium retrofit'!$AH$18,"")))&amp;IF(F21="Scenario1PBT11",'Medium retrofit'!$AI$18,IF(F21="Scenario2PBT11",'Medium retrofit'!$AJ$18,IF(F21="Scenario3PBT11",'Medium retrofit'!$AK$18,"")))&amp;IF(F21="Scenario1PBT12",'Medium retrofit'!$AL$18,IF(F21="Scenario2PBT12",'Medium retrofit'!$AM$18,IF(F21="Scenario3PBT12",'Medium retrofit'!$AN$18,"")))&amp;IF(F21="Scenario1PBT13",'Medium retrofit'!$AO$18,IF(F21="Scenario2PBT13",'Medium retrofit'!$AP$18,IF(F21="Scenario3PBT13",'Medium retrofit'!$AQ$18,"")))&amp;IF(F21="Scenario1PBT14",'Medium retrofit'!$AR$18,IF(F21="Scenario2PBT14",'Medium retrofit'!$AS$18,IF(F21="Scenario3PBT14",'Medium retrofit'!$AT$18,"")))&amp;IF(F21="Scenario1PBT15",'Medium retrofit'!$AU$18,IF(F21="Scenario2PBT15",'Medium retrofit'!$AV$18,IF(F21="Scenario3PBT15",'Medium retrofit'!$AW$18,"")))</f>
        <v/>
      </c>
      <c r="L21" s="123">
        <f t="shared" si="15"/>
        <v>0</v>
      </c>
      <c r="M21" s="123" t="str">
        <f>IF(F21="Scenario1PBT1",'Medium retrofit'!$E$20,IF(F21="Scenario2PBT1",'Medium retrofit'!$F$20,IF(F21="Scenario3PBT1",'Medium retrofit'!$G$20,"")))&amp;IF(F21="Scenario1PBT2",'Medium retrofit'!$H$20,IF(F21="Scenario2PBT2",'Medium retrofit'!$I$20,IF(F21="Scenario3PBT2",'Medium retrofit'!$J$20,"")))&amp;IF(F21="Scenario1PBT3",'Medium retrofit'!$K$20,IF(F21="Scenario2PBT3",'Medium retrofit'!$L$20,IF(F21="Scenario3PBT3",'Medium retrofit'!$M$20,"")))&amp;IF(F21="Scenario1PBT4",'Medium retrofit'!$N$20,IF(F21="Scenario2PBT4",'Medium retrofit'!$O$20,IF(F21="Scenario3PBT4",'Medium retrofit'!$P$20,"")))&amp;IF(F21="Scenario1PBT5",'Medium retrofit'!$Q$20,IF(F21="Scenario2PBT5",'Medium retrofit'!$R$20,IF(F21="Scenario3PBT5",'Medium retrofit'!$S$20,"")))&amp;IF(F21="Scenario1PBT6",'Medium retrofit'!$T$20,IF(F21="Scenario2PBT6",'Medium retrofit'!$U$20,IF(F21="Scenario3PBT6",'Medium retrofit'!$V$20,"")))&amp;IF(F21="Scenario1PBT7",'Medium retrofit'!$W$20,IF(F21="Scenario2PBT7",'Medium retrofit'!$X$20,IF(F21="Scenario3PBT7",'Medium retrofit'!$Y$20,"")))&amp;IF(F21="Scenario1PBT8",'Medium retrofit'!$Z$20,IF(F21="Scenario2PBT8",'Medium retrofit'!$AA$20,IF(F21="Scenario3PBT8",'Medium retrofit'!$AB$20,"")))&amp;IF(F21="Scenario1PBT9",'Medium retrofit'!$AC$20,IF(F21="Scenario2PBT9",'Medium retrofit'!$AD$20,IF(F21="Scenario3PBT9",'Medium retrofit'!$AE$20,"")))&amp;IF(F21="Scenario1PBT10",'Medium retrofit'!$AF$20,IF(F21="Scenario2PBT10",'Medium retrofit'!$AG$20,IF(F21="Scenario3PBT10",'Medium retrofit'!$AH$20,"")))&amp;IF(F21="Scenario1PBT11",'Medium retrofit'!$AI$20,IF(F21="Scenario2PBT11",'Medium retrofit'!$AJ$20,IF(F21="Scenario3PBT11",'Medium retrofit'!$AK$20,"")))&amp;IF(F21="Scenario1PBT12",'Medium retrofit'!$AL$20,IF(F21="Scenario2PBT12",'Medium retrofit'!$AM$20,IF(F21="Scenario3PBT12",'Medium retrofit'!$AN$20,"")))&amp;IF(F21="Scenario1PBT13",'Medium retrofit'!$AO$20,IF(F21="Scenario2PBT13",'Medium retrofit'!$AP$20,IF(F21="Scenario3PBT13",'Medium retrofit'!$AQ$20,"")))&amp;IF(F21="Scenario1PBT14",'Medium retrofit'!$AR$20,IF(F21="Scenario2PBT14",'Medium retrofit'!$AS$20,IF(F21="Scenario3PBT14",'Medium retrofit'!$AT$20,"")))&amp;IF(F21="Scenario1PBT15",'Medium retrofit'!$AU$20,IF(F21="Scenario2PBT15",'Medium retrofit'!$AV$20,IF(F21="Scenario3PBT15",'Medium retrofit'!$AW$20,"")))</f>
        <v/>
      </c>
      <c r="N21" s="124">
        <f t="shared" si="16"/>
        <v>0</v>
      </c>
      <c r="O21" s="245" t="str">
        <f>IF(F21="Scenario1PBT1",'Medium retrofit'!$E$23,IF(F21="Scenario2PBT1",'Medium retrofit'!$F$23,IF(F21="Scenario3PBT1",'Medium retrofit'!$G$23,"")))&amp;IF(F21="Scenario1PBT2",'Medium retrofit'!$H$23,IF(F21="Scenario2PBT2",'Medium retrofit'!$I$23,IF(F21="Scenario3PBT2",'Medium retrofit'!$J$23,"")))&amp;IF(F21="Scenario1PBT3",'Medium retrofit'!$K$23,IF(F21="Scenario2PBT3",'Medium retrofit'!$L$23,IF(F21="Scenario3PBT3",'Medium retrofit'!$M$23,"")))&amp;IF(F21="Scenario1PBT4",'Medium retrofit'!$N$23,IF(F21="Scenario2PBT4",'Medium retrofit'!$O$23,IF(F21="Scenario3PBT4",'Medium retrofit'!$P$23,"")))&amp;IF(F21="Scenario1PBT5",'Medium retrofit'!$Q$23,IF(F21="Scenario2PBT5",'Medium retrofit'!$R$23,IF(F21="Scenario3PBT5",'Medium retrofit'!$S$23,"")))&amp;IF(F21="Scenario1PBT6",'Medium retrofit'!$T$23,IF(F21="Scenario2PBT6",'Medium retrofit'!$U$23,IF(F21="Scenario3PBT6",'Medium retrofit'!$V$23,"")))&amp;IF(F21="Scenario1PBT7",'Medium retrofit'!$W$23,IF(F21="Scenario2PBT7",'Medium retrofit'!$X$23,IF(F21="Scenario3PBT7",'Medium retrofit'!$Y$23,"")))&amp;IF(F21="Scenario1PBT8",'Medium retrofit'!$Z$23,IF(F21="Scenario2PBT8",'Medium retrofit'!$AA$23,IF(F21="Scenario3PBT8",'Medium retrofit'!$AB$23,"")))&amp;IF(F21="Scenario1PBT9",'Medium retrofit'!$AC$23,IF(F21="Scenario2PBT9",'Medium retrofit'!$AD$23,IF(F21="Scenario3PBT9",'Medium retrofit'!$AE$23,"")))&amp;IF(F21="Scenario1PBT10",'Medium retrofit'!$AF$23,IF(F21="Scenario2PBT10",'Medium retrofit'!$AG$23,IF(F21="Scenario3PBT10",'Medium retrofit'!$AH$23,"")))&amp;IF(F21="Scenario1PBT11",'Medium retrofit'!$AI$23,IF(F21="Scenario2PBT11",'Medium retrofit'!$AJ$23,IF(F21="Scenario3PBT11",'Medium retrofit'!$AK$23,"")))&amp;IF(F21="Scenario1PBT12",'Medium retrofit'!$AL$23,IF(F21="Scenario2PBT12",'Medium retrofit'!$AM$23,IF(F21="Scenario3PBT12",'Medium retrofit'!$AN$23,"")))&amp;IF(F21="Scenario1PBT13",'Medium retrofit'!$AO$23,IF(F21="Scenario2PBT13",'Medium retrofit'!$AP$23,IF(F21="Scenario3PBT13",'Medium retrofit'!$AQ$23,"")))&amp;IF(F21="Scenario1PBT14",'Medium retrofit'!$AR$23,IF(F21="Scenario2PBT14",'Medium retrofit'!$AS$23,IF(F21="Scenario3PBT14",'Medium retrofit'!$AT$23,"")))&amp;IF(F21="Scenario1PBT15",'Medium retrofit'!$AU$23,IF(F21="Scenario2PBT15",'Medium retrofit'!$AV$23,IF(F21="Scenario3PBT15",'Medium retrofit'!$AW$23,"")))</f>
        <v/>
      </c>
      <c r="P21" s="123">
        <f t="shared" si="17"/>
        <v>0</v>
      </c>
      <c r="Q21" s="123" t="str">
        <f>IF(F21="Scenario1PBT1",'Medium retrofit'!$E$25,IF(F21="Scenario2PBT1",'Medium retrofit'!$F$25,IF(F21="Scenario3PBT1",'Medium retrofit'!$G$25,"")))&amp;IF(F21="Scenario1PBT2",'Medium retrofit'!$H$25,IF(F21="Scenario2PBT2",'Medium retrofit'!$I$25,IF(F21="Scenario3PBT2",'Medium retrofit'!$J$25,"")))&amp;IF(F21="Scenario1PBT3",'Medium retrofit'!$K$25,IF(F21="Scenario2PBT3",'Medium retrofit'!$L$25,IF(F21="Scenario3PBT3",'Medium retrofit'!$M$25,"")))&amp;IF(F21="Scenario1PBT4",'Medium retrofit'!$N$25,IF(F21="Scenario2PBT4",'Medium retrofit'!$O$25,IF(F21="Scenario3PBT4",'Medium retrofit'!$P$25,"")))&amp;IF(F21="Scenario1PBT5",'Medium retrofit'!$Q$25,IF(F21="Scenario2PBT5",'Medium retrofit'!$R$25,IF(F21="Scenario3PBT5",'Medium retrofit'!$S$25,"")))&amp;IF(F21="Scenario1PBT6",'Medium retrofit'!$T$25,IF(F21="Scenario2PBT6",'Medium retrofit'!$U$25,IF(F21="Scenario3PBT6",'Medium retrofit'!$V$25,"")))&amp;IF(F21="Scenario1PBT7",'Medium retrofit'!$W$25,IF(F21="Scenario2PBT7",'Medium retrofit'!$X$25,IF(F21="Scenario3PBT7",'Medium retrofit'!$Y$25,"")))&amp;IF(F21="Scenario1PBT8",'Medium retrofit'!$Z$25,IF(F21="Scenario2PBT8",'Medium retrofit'!$AA$25,IF(F21="Scenario3PBT8",'Medium retrofit'!$AB$25,"")))&amp;IF(F21="Scenario1PBT9",'Medium retrofit'!$AC$25,IF(F21="Scenario2PBT9",'Medium retrofit'!$AD$25,IF(F21="Scenario3PBT9",'Medium retrofit'!$AE$25,"")))&amp;IF(F21="Scenario1PBT10",'Medium retrofit'!$AF$25,IF(F21="Scenario2PBT10",'Medium retrofit'!$AG$25,IF(F21="Scenario3PBT10",'Medium retrofit'!$AH$25,"")))&amp;IF(F21="Scenario1PBT11",'Medium retrofit'!$AI$25,IF(F21="Scenario2PBT11",'Medium retrofit'!$AJ$25,IF(F21="Scenario3PBT11",'Medium retrofit'!$AK$25,"")))&amp;IF(F21="Scenario1PBT12",'Medium retrofit'!$AL$25,IF(F21="Scenario2PBT12",'Medium retrofit'!$AM$25,IF(F21="Scenario3PBT12",'Medium retrofit'!$AN$25,"")))&amp;IF(F21="Scenario1PBT13",'Medium retrofit'!$AO$25,IF(F21="Scenario2PBT13",'Medium retrofit'!$AP$25,IF(F21="Scenario3PBT13",'Medium retrofit'!$AQ$25,"")))&amp;IF(F21="Scenario1PBT14",'Medium retrofit'!$AR$25,IF(F21="Scenario2PBT14",'Medium retrofit'!$AS$25,IF(F21="Scenario3PBT14",'Medium retrofit'!$AT$25,"")))&amp;IF(F21="Scenario1PBT15",'Medium retrofit'!$AU$25,IF(F21="Scenario2PBT15",'Medium retrofit'!$AV$25,IF(F21="Scenario3PBT15",'Medium retrofit'!$AW$25,"")))</f>
        <v/>
      </c>
      <c r="R21" s="123">
        <f t="shared" si="18"/>
        <v>0</v>
      </c>
      <c r="S21" s="123" t="str">
        <f>IF(F21="Scenario1PBT1",'Medium retrofit'!$E$27,IF(F21="Scenario2PBT1",'Medium retrofit'!$F$27,IF(F21="Scenario3PBT1",'Medium retrofit'!$G$27,"")))&amp;IF(F21="Scenario1PBT2",'Medium retrofit'!$H$27,IF(F21="Scenario2PBT2",'Medium retrofit'!$I$27,IF(F21="Scenario3PBT2",'Medium retrofit'!$J$27,"")))&amp;IF(F21="Scenario1PBT3",'Medium retrofit'!$K$27,IF(F21="Scenario2PBT3",'Medium retrofit'!$L$27,IF(F21="Scenario3PBT3",'Medium retrofit'!$M$27,"")))&amp;IF(F21="Scenario1PBT4",'Medium retrofit'!$N$27,IF(F21="Scenario2PBT4",'Medium retrofit'!$O$27,IF(F21="Scenario3PBT4",'Medium retrofit'!$P$27,"")))&amp;IF(F21="Scenario1PBT5",'Medium retrofit'!$Q$27,IF(F21="Scenario2PBT5",'Medium retrofit'!$R$27,IF(F21="Scenario3PBT5",'Medium retrofit'!$S$27,"")))&amp;IF(F21="Scenario1PBT6",'Medium retrofit'!$T$27,IF(F21="Scenario2PBT6",'Medium retrofit'!$U$27,IF(F21="Scenario3PBT6",'Medium retrofit'!$V$27,"")))&amp;IF(F21="Scenario1PBT7",'Medium retrofit'!$W$27,IF(F21="Scenario2PBT7",'Medium retrofit'!$X$27,IF(F21="Scenario3PBT7",'Medium retrofit'!$Y$27,"")))&amp;IF(F21="Scenario1PBT8",'Medium retrofit'!$Z$27,IF(F21="Scenario2PBT8",'Medium retrofit'!$AA$27,IF(F21="Scenario3PBT8",'Medium retrofit'!$AB$27,"")))&amp;IF(F21="Scenario1PBT9",'Medium retrofit'!$AC$27,IF(F21="Scenario2PBT9",'Medium retrofit'!$AD$27,IF(F21="Scenario3PBT9",'Medium retrofit'!$AE$27,"")))&amp;IF(F21="Scenario1PBT10",'Medium retrofit'!$AF$27,IF(F21="Scenario2PBT10",'Medium retrofit'!$AG$27,IF(F21="Scenario3PBT10",'Medium retrofit'!$AH$27,"")))&amp;IF(F21="Scenario1PBT11",'Medium retrofit'!$AI$27,IF(F21="Scenario2PBT11",'Medium retrofit'!$AJ$27,IF(F21="Scenario3PBT11",'Medium retrofit'!$AK$27,"")))&amp;IF(F21="Scenario1PBT12",'Medium retrofit'!$AL$27,IF(F21="Scenario2PBT12",'Medium retrofit'!$AM$27,IF(F21="Scenario3PBT12",'Medium retrofit'!$AN$27,"")))&amp;IF(F21="Scenario1PBT13",'Medium retrofit'!$AO$27,IF(F21="Scenario2PBT13",'Medium retrofit'!$AP$27,IF(F21="Scenario3PBT13",'Medium retrofit'!$AQ$27,"")))&amp;IF(F21="Scenario1PBT14",'Medium retrofit'!$AR$27,IF(F21="Scenario2PBT14",'Medium retrofit'!$AS$27,IF(F21="Scenario3PBT14",'Medium retrofit'!$AT$27,"")))&amp;IF(F21="Scenario1PBT15",'Medium retrofit'!$AU$27,IF(F21="Scenario2PBT15",'Medium retrofit'!$AV$27,IF(F21="Scenario3PBT15",'Medium retrofit'!$AW$27,"")))</f>
        <v/>
      </c>
      <c r="T21" s="246">
        <f t="shared" si="19"/>
        <v>0</v>
      </c>
      <c r="U21" s="245" t="str">
        <f>IF(F21="Scenario1PBT1",'Medium retrofit'!$E$38,IF(F21="Scenario2PBT1",'Medium retrofit'!$F$38,IF(F21="Scenario3PBT1",'Medium retrofit'!$G$38,"")))&amp;IF(F21="Scenario1PBT2",'Medium retrofit'!$H$38,IF(F21="Scenario2PBT2",'Medium retrofit'!$I$38,IF(F21="Scenario3PBT2",'Medium retrofit'!$J$38,"")))&amp;IF(F21="Scenario1PBT3",'Medium retrofit'!$K$38,IF(F21="Scenario2PBT3",'Medium retrofit'!$L$38,IF(F21="Scenario3PBT3",'Medium retrofit'!$M$38,"")))&amp;IF(F21="Scenario1PBT4",'Medium retrofit'!$N$38,IF(F21="Scenario2PBT4",'Medium retrofit'!$O$38,IF(F21="Scenario3PBT4",'Medium retrofit'!$P$38,"")))&amp;IF(F21="Scenario1PBT5",'Medium retrofit'!$Q$38,IF(F21="Scenario2PBT5",'Medium retrofit'!$R$38,IF(F21="Scenario3PBT5",'Medium retrofit'!$S$38,"")))&amp;IF(F21="Scenario1PBT6",'Medium retrofit'!$T$38,IF(F21="Scenario2PBT6",'Medium retrofit'!$U$38,IF(F21="Scenario3PBT6",'Medium retrofit'!$V$38,"")))&amp;IF(F21="Scenario1PBT7",'Medium retrofit'!$W$38,IF(F21="Scenario2PBT7",'Medium retrofit'!$X$38,IF(F21="Scenario3PBT7",'Medium retrofit'!$Y$38,"")))&amp;IF(F21="Scenario1PBT8",'Medium retrofit'!$Z$38,IF(F21="Scenario2PBT8",'Medium retrofit'!$AA$38,IF(F21="Scenario3PBT8",'Medium retrofit'!$AB$38,"")))&amp;IF(F21="Scenario1PBT9",'Medium retrofit'!$AC$38,IF(F21="Scenario2PBT9",'Medium retrofit'!$AD$38,IF(F21="Scenario3PBT9",'Medium retrofit'!$AE$38,"")))&amp;IF(F21="Scenario1PBT10",'Medium retrofit'!$AF$38,IF(F21="Scenario2PBT10",'Medium retrofit'!$AG$38,IF(F21="Scenario3PBT10",'Medium retrofit'!$AH$38,"")))&amp;IF(F21="Scenario1PBT11",'Medium retrofit'!$AI$38,IF(F21="Scenario2PBT11",'Medium retrofit'!$AJ$38,IF(F21="Scenario3PBT11",'Medium retrofit'!$AK$38,"")))&amp;IF(F21="Scenario1PBT12",'Medium retrofit'!$AL$38,IF(F21="Scenario2PBT12",'Medium retrofit'!$AM$38,IF(F21="Scenario3PBT12",'Medium retrofit'!$AN$38,"")))&amp;IF(F21="Scenario1PBT13",'Medium retrofit'!$AO$38,IF(F21="Scenario2PBT13",'Medium retrofit'!$AP$38,IF(F21="Scenario3PBT13",'Medium retrofit'!$AQ$38,"")))&amp;IF(F21="Scenario1PBT14",'Medium retrofit'!$AR$38,IF(F21="Scenario2PBT14",'Medium retrofit'!$AS$38,IF(F21="Scenario3PBT14",'Medium retrofit'!$AT$38,"")))&amp;IF(F21="Scenario1PBT15",'Medium retrofit'!$AU$38,IF(F21="Scenario2PBT15",'Medium retrofit'!$AV$38,IF(F21="Scenario3PBT15",'Medium retrofit'!$AW$38,"")))</f>
        <v/>
      </c>
      <c r="V21" s="123">
        <f t="shared" si="20"/>
        <v>0</v>
      </c>
      <c r="W21" s="123" t="str">
        <f>IF(F21="Scenario1PBT1",'Medium retrofit'!$E$40,IF(F21="Scenario2PBT1",'Medium retrofit'!$F$40,IF(F21="Scenario3PBT1",'Medium retrofit'!$G$40,"")))&amp;IF(F21="Scenario1PBT2",'Medium retrofit'!$H$40,IF(F21="Scenario2PBT2",'Medium retrofit'!$I$40,IF(F21="Scenario3PBT2",'Medium retrofit'!$J$40,"")))&amp;IF(F21="Scenario1PBT3",'Medium retrofit'!$K$40,IF(F21="Scenario2PBT3",'Medium retrofit'!$L$40,IF(F21="Scenario3PBT3",'Medium retrofit'!$M$40,"")))&amp;IF(F21="Scenario1PBT4",'Medium retrofit'!$N$40,IF(F21="Scenario2PBT4",'Medium retrofit'!$O$40,IF(F21="Scenario3PBT4",'Medium retrofit'!$P$40,"")))&amp;IF(F21="Scenario1PBT5",'Medium retrofit'!$Q$40,IF(F21="Scenario2PBT5",'Medium retrofit'!$R$40,IF(F21="Scenario3PBT5",'Medium retrofit'!$S$40,"")))&amp;IF(F21="Scenario1PBT6",'Medium retrofit'!$T$40,IF(F21="Scenario2PBT6",'Medium retrofit'!$U$40,IF(F21="Scenario3PBT6",'Medium retrofit'!$V$40,"")))&amp;IF(F21="Scenario1PBT7",'Medium retrofit'!$W$40,IF(F21="Scenario2PBT7",'Medium retrofit'!$X$40,IF(F21="Scenario3PBT7",'Medium retrofit'!$Y$40,"")))&amp;IF(F21="Scenario1PBT8",'Medium retrofit'!$Z$40,IF(F21="Scenario2PBT8",'Medium retrofit'!$AA$40,IF(F21="Scenario3PBT8",'Medium retrofit'!$AB$40,"")))&amp;IF(F21="Scenario1PBT9",'Medium retrofit'!$AC$40,IF(F21="Scenario2PBT9",'Medium retrofit'!$AD$40,IF(F21="Scenario3PBT9",'Medium retrofit'!$AE$40,"")))&amp;IF(F21="Scenario1PBT10",'Medium retrofit'!$AF$40,IF(F21="Scenario2PBT10",'Medium retrofit'!$AG$40,IF(F21="Scenario3PBT10",'Medium retrofit'!$AH$40,"")))&amp;IF(F21="Scenario1PBT11",'Medium retrofit'!$AI$40,IF(F21="Scenario2PBT11",'Medium retrofit'!$AJ$40,IF(F21="Scenario3PBT11",'Medium retrofit'!$AK$40,"")))&amp;IF(F21="Scenario1PBT12",'Medium retrofit'!$AL$40,IF(F21="Scenario2PBT12",'Medium retrofit'!$AM$40,IF(F21="Scenario3PBT12",'Medium retrofit'!$AN$40,"")))&amp;IF(F21="Scenario1PBT13",'Medium retrofit'!$AO$40,IF(F21="Scenario2PBT13",'Medium retrofit'!$AP$40,IF(F21="Scenario3PBT13",'Medium retrofit'!$AQ$40,"")))&amp;IF(F21="Scenario1PBT14",'Medium retrofit'!$AR$40,IF(F21="Scenario2PBT14",'Medium retrofit'!$AS$40,IF(F21="Scenario3PBT14",'Medium retrofit'!$AT$40,"")))&amp;IF(F21="Scenario1PBT15",'Medium retrofit'!$AU$40,IF(F21="Scenario2PBT15",'Medium retrofit'!$AV$40,IF(F21="Scenario3PBT15",'Medium retrofit'!$AW$40,"")))</f>
        <v/>
      </c>
      <c r="X21" s="123">
        <f t="shared" si="21"/>
        <v>0</v>
      </c>
      <c r="Y21" s="123" t="str">
        <f>IF(F21="Scenario1PBT1",'Medium retrofit'!$E$42,IF(F21="Scenario2PBT1",'Medium retrofit'!$F$42,IF(F21="Scenario3PBT1",'Medium retrofit'!$G$42,"")))&amp;IF(F21="Scenario1PBT2",'Medium retrofit'!$H$42,IF(F21="Scenario2PBT2",'Medium retrofit'!$I$42,IF(F21="Scenario3PBT2",'Medium retrofit'!$J$42,"")))&amp;IF(F21="Scenario1PBT3",'Medium retrofit'!$K$42,IF(F21="Scenario2PBT3",'Medium retrofit'!$L$42,IF(F21="Scenario3PBT3",'Medium retrofit'!$M$42,"")))&amp;IF(F21="Scenario1PBT4",'Medium retrofit'!$N$42,IF(F21="Scenario2PBT4",'Medium retrofit'!$O$42,IF(F21="Scenario3PBT4",'Medium retrofit'!$P$42,"")))&amp;IF(F21="Scenario1PBT5",'Medium retrofit'!$Q$42,IF(F21="Scenario2PBT5",'Medium retrofit'!$R$42,IF(F21="Scenario3PBT5",'Medium retrofit'!$S$42,"")))&amp;IF(F21="Scenario1PBT6",'Medium retrofit'!$T$42,IF(F21="Scenario2PBT6",'Medium retrofit'!$U$42,IF(F21="Scenario3PBT6",'Medium retrofit'!$V$42,"")))&amp;IF(F21="Scenario1PBT7",'Medium retrofit'!$W$42,IF(F21="Scenario2PBT7",'Medium retrofit'!$X$42,IF(F21="Scenario3PBT7",'Medium retrofit'!$Y$42,"")))&amp;IF(F21="Scenario1PBT8",'Medium retrofit'!$Z$42,IF(F21="Scenario2PBT8",'Medium retrofit'!$AA$42,IF(F21="Scenario3PBT8",'Medium retrofit'!$AB$42,"")))&amp;IF(F21="Scenario1PBT9",'Medium retrofit'!$AC$42,IF(F21="Scenario2PBT9",'Medium retrofit'!$AD$42,IF(F21="Scenario3PBT9",'Medium retrofit'!$AE$42,"")))&amp;IF(F21="Scenario1PBT10",'Medium retrofit'!$AF$42,IF(F21="Scenario2PBT10",'Medium retrofit'!$AG$42,IF(F21="Scenario3PBT10",'Medium retrofit'!$AH$42,"")))&amp;IF(F21="Scenario1PBT11",'Medium retrofit'!$AI$42,IF(F21="Scenario2PBT11",'Medium retrofit'!$AJ$42,IF(F21="Scenario3PBT11",'Medium retrofit'!$AK$42,"")))&amp;IF(F21="Scenario1PBT12",'Medium retrofit'!$AL$42,IF(F21="Scenario2PBT12",'Medium retrofit'!$AM$42,IF(F21="Scenario3PBT12",'Medium retrofit'!$AN$42,"")))&amp;IF(F21="Scenario1PBT13",'Medium retrofit'!$AO$42,IF(F21="Scenario2PBT13",'Medium retrofit'!$AP$42,IF(F21="Scenario3PBT13",'Medium retrofit'!$AQ$42,"")))&amp;IF(F21="Scenario1PBT14",'Medium retrofit'!$AR$42,IF(F21="Scenario2PBT14",'Medium retrofit'!$AS$42,IF(F21="Scenario3PBT14",'Medium retrofit'!$AT$42,"")))&amp;IF(F21="Scenario1PBT15",'Medium retrofit'!$AU$42,IF(F21="Scenario2PBT15",'Medium retrofit'!$AV$42,IF(F21="Scenario3PBT15",'Medium retrofit'!$AW$42,"")))</f>
        <v/>
      </c>
      <c r="Z21" s="123">
        <f t="shared" si="22"/>
        <v>0</v>
      </c>
      <c r="AA21" s="239" t="str">
        <f>IF(F21="Scenario1PBT1",'Medium retrofit'!$E$101,IF(F21="Scenario2PBT1",'Medium retrofit'!$F$101,IF(F21="Scenario3PBT1",'Medium retrofit'!$G$101,"")))&amp;IF(F21="Scenario1PBT2",'Medium retrofit'!$H$101,IF(F21="Scenario2PBT2",'Medium retrofit'!$I$101,IF(F21="Scenario3PBT2",'Medium retrofit'!$J$101,"")))&amp;IF(F21="Scenario1PBT3",'Medium retrofit'!$K$101,IF(F21="Scenario2PBT3",'Medium retrofit'!$L$101,IF(F21="Scenario3PBT3",'Medium retrofit'!$M$101,"")))&amp;IF(F21="Scenario1PBT4",'Medium retrofit'!$N$101,IF(F21="Scenario2PBT4",'Medium retrofit'!$O$101,IF(F21="Scenario3PBT4",'Medium retrofit'!$P$101,"")))&amp;IF(F21="Scenario1PBT5",'Medium retrofit'!$Q$101,IF(F21="Scenario2PBT5",'Medium retrofit'!$R$101,IF(F21="Scenario3PBT5",'Medium retrofit'!$S$101,"")))&amp;IF(F21="Scenario1PBT6",'Medium retrofit'!$T$101,IF(F21="Scenario2PBT6",'Medium retrofit'!$U$101,IF(F21="Scenario3PBT6",'Medium retrofit'!$V$101,"")))&amp;IF(F21="Scenario1PBT7",'Medium retrofit'!$W$101,IF(F21="Scenario2PBT7",'Medium retrofit'!$X$101,IF(F21="Scenario3PBT7",'Medium retrofit'!$Y$101,"")))&amp;IF(F21="Scenario1PBT8",'Medium retrofit'!$Z$101,IF(F21="Scenario2PBT8",'Medium retrofit'!$AA$101,IF(F21="Scenario3PBT8",'Medium retrofit'!$AB$101,"")))&amp;IF(F21="Scenario1PBT9",'Medium retrofit'!$AC$101,IF(F21="Scenario2PBT9",'Medium retrofit'!$AD$101,IF(F21="Scenario3PBT9",'Medium retrofit'!$AE$101,"")))&amp;IF(F21="Scenario1PBT10",'Medium retrofit'!$AF$101,IF(F21="Scenario2PBT10",'Medium retrofit'!$AG$101,IF(F21="Scenario3PBT10",'Medium retrofit'!$AH$101,"")))&amp;IF(F21="Scenario1PBT11",'Medium retrofit'!$AI$101,IF(F21="Scenario2PBT11",'Medium retrofit'!$AJ$101,IF(F21="Scenario3PBT11",'Medium retrofit'!$AK$101,"")))&amp;IF(F21="Scenario1PBT12",'Medium retrofit'!$AL$101,IF(F21="Scenario2PBT12",'Medium retrofit'!$AM$101,IF(F21="Scenario3PBT12",'Medium retrofit'!$AN$101,"")))&amp;IF(F21="Scenario1PBT13",'Medium retrofit'!$AO$101,IF(F21="Scenario2PBT13",'Medium retrofit'!$AP$101,IF(F21="Scenario3PBT13",'Medium retrofit'!$AQ$101,"")))&amp;IF(F21="Scenario1PBT14",'Medium retrofit'!$AR$101,IF(F21="Scenario2PBT14",'Medium retrofit'!$AS$101,IF(F21="Scenario3PBT14",'Medium retrofit'!$AT$101,"")))&amp;IF(F21="Scenario1PBT15",'Medium retrofit'!$AU$101,IF(F21="Scenario2PBT15",'Medium retrofit'!$AV$101,IF(F21="Scenario3PBT15",'Medium retrofit'!$AW$101,"")))</f>
        <v/>
      </c>
      <c r="AB21" s="242">
        <f t="shared" si="23"/>
        <v>0</v>
      </c>
      <c r="AC21" s="364" t="str">
        <f t="shared" si="24"/>
        <v/>
      </c>
      <c r="AD21" s="353">
        <f>IF(AC21="",IFERROR('Projection_Base-case'!G22-G21,0),0)</f>
        <v>0</v>
      </c>
      <c r="AE21" s="350">
        <f t="shared" si="0"/>
        <v>0</v>
      </c>
      <c r="AF21" s="361">
        <f>IFERROR(100*AD21/'Projection_Base-case'!G22,0)</f>
        <v>0</v>
      </c>
      <c r="AG21" s="352">
        <f>IF(AC21="",IFERROR('Projection_Base-case'!I22-I21,0),0)</f>
        <v>0</v>
      </c>
      <c r="AH21" s="353">
        <f t="shared" si="1"/>
        <v>0</v>
      </c>
      <c r="AI21" s="361">
        <f>IFERROR(100*AG21/'Projection_Base-case'!I22,0)</f>
        <v>0</v>
      </c>
      <c r="AJ21" s="352">
        <f>IF(AC21="",IFERROR('Projection_Base-case'!K22-K21,0),0)</f>
        <v>0</v>
      </c>
      <c r="AK21" s="353">
        <f t="shared" si="2"/>
        <v>0</v>
      </c>
      <c r="AL21" s="361">
        <f>IFERROR(100*AJ21/'Projection_Base-case'!K22,0)</f>
        <v>0</v>
      </c>
      <c r="AM21" s="352">
        <f>-IF(AC21="",IFERROR('Projection_Base-case'!M22-M21,0),0)</f>
        <v>0</v>
      </c>
      <c r="AN21" s="353">
        <f t="shared" si="3"/>
        <v>0</v>
      </c>
      <c r="AO21" s="354">
        <f>IFERROR(IF('Projection_Base-case'!N22&gt;0,100*AN21/'Projection_Base-case'!N22,100*AN21/N21),0)</f>
        <v>0</v>
      </c>
      <c r="AP21" s="355">
        <f>IF(AC21="",IFERROR('Projection_Base-case'!O22-O21,0),0)</f>
        <v>0</v>
      </c>
      <c r="AQ21" s="356">
        <f t="shared" si="4"/>
        <v>0</v>
      </c>
      <c r="AR21" s="356">
        <f>IFERROR(100*AP21/'Projection_Base-case'!O22,0)</f>
        <v>0</v>
      </c>
      <c r="AS21" s="355">
        <f>IF(AC21="",IFERROR('Projection_Base-case'!Q22-Q21,0),0)</f>
        <v>0</v>
      </c>
      <c r="AT21" s="356">
        <f t="shared" si="5"/>
        <v>0</v>
      </c>
      <c r="AU21" s="356">
        <f>IFERROR(100*AS21/'Projection_Base-case'!Q22,0)</f>
        <v>0</v>
      </c>
      <c r="AV21" s="355">
        <f>IF(AC21="",IFERROR('Projection_Base-case'!S22-S21,0),0)</f>
        <v>0</v>
      </c>
      <c r="AW21" s="356">
        <f t="shared" si="6"/>
        <v>0</v>
      </c>
      <c r="AX21" s="357">
        <f>IFERROR(100*AV21/'Projection_Base-case'!S22,0)</f>
        <v>0</v>
      </c>
      <c r="AY21" s="358">
        <f>IF(AC21="",IFERROR('Projection_Base-case'!U22-U21,0),0)</f>
        <v>0</v>
      </c>
      <c r="AZ21" s="359">
        <f t="shared" si="7"/>
        <v>0</v>
      </c>
      <c r="BA21" s="359">
        <f>IFERROR(100*AY21/'Projection_Base-case'!U22,0)</f>
        <v>0</v>
      </c>
      <c r="BB21" s="358">
        <f>IF(AC21="",IFERROR('Projection_Base-case'!W22-W21,0),0)</f>
        <v>0</v>
      </c>
      <c r="BC21" s="359">
        <f t="shared" si="8"/>
        <v>0</v>
      </c>
      <c r="BD21" s="359">
        <f>IFERROR(100*BB21/'Projection_Base-case'!W22,0)</f>
        <v>0</v>
      </c>
      <c r="BE21" s="358">
        <f>IF(AC21="",IFERROR('Projection_Base-case'!Y22-Y21,0),0)</f>
        <v>0</v>
      </c>
      <c r="BF21" s="359">
        <f t="shared" si="9"/>
        <v>0</v>
      </c>
      <c r="BG21" s="359">
        <f>IFERROR(100*BE21/'Projection_Base-case'!Y22,0)</f>
        <v>0</v>
      </c>
      <c r="BH21" s="359">
        <f t="shared" si="10"/>
        <v>0</v>
      </c>
      <c r="BI21" s="360">
        <f t="shared" si="11"/>
        <v>0</v>
      </c>
    </row>
    <row r="22" spans="1:61">
      <c r="A22" s="205">
        <v>18</v>
      </c>
      <c r="B22" s="347">
        <f>IF('Projection_Base-case'!B23&lt;&gt;"",'Projection_Base-case'!B23,0)</f>
        <v>0</v>
      </c>
      <c r="C22" s="347">
        <f>IF('Projection_Base-case'!C23&lt;&gt;"",'Projection_Base-case'!C23,0)</f>
        <v>0</v>
      </c>
      <c r="D22" s="365">
        <f>IF('Projection_Base-case'!D23&lt;&gt;"",'Projection_Base-case'!D23,0)</f>
        <v>0</v>
      </c>
      <c r="E22" s="376"/>
      <c r="F22" s="367" t="str">
        <f t="shared" si="12"/>
        <v>0</v>
      </c>
      <c r="G22" s="241" t="str">
        <f>IF(F22="Scenario1PBT1",'Medium retrofit'!$E$6,IF(F22="Scenario2PBT1",'Medium retrofit'!$F$6,IF(F22="Scenario3PBT1",'Medium retrofit'!$G$6,"")))&amp;IF(F22="Scenario1PBT2",'Medium retrofit'!$H$6,IF(F22="Scenario2PBT2",'Medium retrofit'!$I$6,IF(F22="Scenario3PBT2",'Medium retrofit'!$J$6,"")))&amp;IF(F22="Scenario1PBT3",'Medium retrofit'!$K$6,IF(F22="Scenario2PBT3",'Medium retrofit'!$L$6,IF(F22="Scenario3PBT3",'Medium retrofit'!$M$6,"")))&amp;IF(F22="Scenario1PBT4",'Medium retrofit'!$N$6,IF(F22="Scenario2PBT4",'Medium retrofit'!$O$6,IF(F22="Scenario3PBT4",'Medium retrofit'!$P$6,"")))&amp;IF(F22="Scenario1PBT5",'Medium retrofit'!$Q$6,IF(F22="Scenario2PBT5",'Medium retrofit'!$R$6,IF(F22="Scenario3PBT5",'Medium retrofit'!$S$6,"")))&amp;IF(F22="Scenario1PBT6",'Medium retrofit'!$T$6,IF(F22="Scenario2PBT6",'Medium retrofit'!$U$6,IF(F22="Scenario3PBT6",'Medium retrofit'!$V$6,"")))&amp;IF(F22="Scenario1PBT7",'Medium retrofit'!$W$6,IF(F22="Scenario2PBT7",'Medium retrofit'!$X$6,IF(F22="Scenario3PBT7",'Medium retrofit'!$Y$6,"")))&amp;IF(F22="Scenario1PBT8",'Medium retrofit'!$Z$6,IF(F22="Scenario2PBT8",'Medium retrofit'!$AA$6,IF(F22="Scenario3PBT8",'Medium retrofit'!$AB$6,"")))&amp;IF(F22="Scenario1PBT9",'Medium retrofit'!$AC$6,IF(F22="Scenario2PBT9",'Medium retrofit'!$AD$6,IF(F22="Scenario3PBT9",'Medium retrofit'!$AE$6,"")))&amp;IF(F22="Scenario1PBT10",'Medium retrofit'!$AF$6,IF(F22="Scenario2PBT10",'Medium retrofit'!$AG$6,IF(F22="Scenario3PBT10",'Medium retrofit'!$AH$6,"")))&amp;IF(F22="Scenario1PBT11",'Medium retrofit'!$AI$6,IF(F22="Scenario2PBT11",'Medium retrofit'!$AJ$6,IF(F22="Scenario3PBT11",'Medium retrofit'!$AK$6,"")))&amp;IF(F22="Scenario1PBT12",'Medium retrofit'!$AL$6,IF(F22="Scenario2PBT12",'Medium retrofit'!$AM$6,IF(F22="Scenario3PBT12",'Medium retrofit'!$AN$6,"")))&amp;IF(F22="Scenario1PBT13",'Medium retrofit'!$AO$6,IF(F22="Scenario2PBT13",'Medium retrofit'!$AP$6,IF(F22="Scenario3PBT13",'Medium retrofit'!$AQ$6,"")))&amp;IF(F22="Scenario1PBT14",'Medium retrofit'!$AR$6,IF(F22="Scenario2PBT14",'Medium retrofit'!$AS$6,IF(F22="Scenario3PBT14",'Medium retrofit'!$AT$6,"")))&amp;IF(F22="Scenario1PBT15",'Medium retrofit'!$AU$6,IF(F22="Scenario2PBT15",'Medium retrofit'!$AV$6,IF(F22="Scenario3PBT15",'Medium retrofit'!$AW$6,"")))</f>
        <v/>
      </c>
      <c r="H22" s="123">
        <f t="shared" si="13"/>
        <v>0</v>
      </c>
      <c r="I22" s="239" t="str">
        <f>IF(F22="Scenario1PBT1",'Medium retrofit'!$E$16,IF(F22="Scenario2PBT1",'Medium retrofit'!$F$16,IF(F22="Scenario3PBT1",'Medium retrofit'!$G$16,"")))&amp;IF(F22="Scenario1PBT2",'Medium retrofit'!$H$16,IF(F22="Scenario2PBT2",'Medium retrofit'!$I$16,IF(F22="Scenario3PBT2",'Medium retrofit'!$J$16,"")))&amp;IF(F22="Scenario1PBT3",'Medium retrofit'!$K$16,IF(F22="Scenario2PBT3",'Medium retrofit'!$L$16,IF(F22="Scenario3PBT3",'Medium retrofit'!$M$16,"")))&amp;IF(F22="Scenario1PBT4",'Medium retrofit'!$N$16,IF(F22="Scenario2PBT4",'Medium retrofit'!$O$16,IF(F22="Scenario3PBT4",'Medium retrofit'!$P$16,"")))&amp;IF(F22="Scenario1PBT5",'Medium retrofit'!$Q$16,IF(F22="Scenario2PBT5",'Medium retrofit'!$R$16,IF(F22="Scenario3PBT5",'Medium retrofit'!$S$16,"")))&amp;IF(F22="Scenario1PBT6",'Medium retrofit'!$T$16,IF(F22="Scenario2PBT6",'Medium retrofit'!$U$16,IF(F22="Scenario3PBT6",'Medium retrofit'!$V$16,"")))&amp;IF(F22="Scenario1PBT7",'Medium retrofit'!$W$16,IF(F22="Scenario2PBT7",'Medium retrofit'!$X$16,IF(F22="Scenario3PBT7",'Medium retrofit'!$Y$16,"")))&amp;IF(F22="Scenario1PBT8",'Medium retrofit'!$Z$16,IF(F22="Scenario2PBT8",'Medium retrofit'!$AA$16,IF(F22="Scenario3PBT8",'Medium retrofit'!$AB$16,"")))&amp;IF(F22="Scenario1PBT9",'Medium retrofit'!$AC$16,IF(F22="Scenario2PBT9",'Medium retrofit'!$AD$16,IF(F22="Scenario3PBT9",'Medium retrofit'!$AE$16,"")))&amp;IF(F22="Scenario1PBT10",'Medium retrofit'!$AF$16,IF(F22="Scenario2PBT10",'Medium retrofit'!$AG$16,IF(F22="Scenario3PBT10",'Medium retrofit'!$AH$16,"")))&amp;IF(F22="Scenario1PBT11",'Medium retrofit'!$AI$16,IF(F22="Scenario2PBT11",'Medium retrofit'!$AJ$16,IF(F22="Scenario3PBT11",'Medium retrofit'!$AK$16,"")))&amp;IF(F22="Scenario1PBT12",'Medium retrofit'!$AL$16,IF(F22="Scenario2PBT12",'Medium retrofit'!$AM$16,IF(F22="Scenario3PBT12",'Medium retrofit'!$AN$16,"")))&amp;IF(F22="Scenario1PBT13",'Medium retrofit'!$AO$16,IF(F22="Scenario2PBT13",'Medium retrofit'!$AP$16,IF(F22="Scenario3PBT13",'Medium retrofit'!$AQ$16,"")))&amp;IF(F22="Scenario1PBT14",'Medium retrofit'!$AR$16,IF(F22="Scenario2PBT14",'Medium retrofit'!$AS$16,IF(F22="Scenario3PBT14",'Medium retrofit'!$AT$16,"")))&amp;IF(F22="Scenario1PBT15",'Medium retrofit'!$AU$16,IF(F22="Scenario2PBT15",'Medium retrofit'!$AV$16,IF(F22="Scenario3PBT15",'Medium retrofit'!$AW$16,"")))</f>
        <v/>
      </c>
      <c r="J22" s="123">
        <f t="shared" si="14"/>
        <v>0</v>
      </c>
      <c r="K22" s="123" t="str">
        <f>IF(F22="Scenario1PBT1",'Medium retrofit'!$E$18,IF(F22="Scenario2PBT1",'Medium retrofit'!$F$18,IF(F22="Scenario3PBT1",'Medium retrofit'!$G$18,"")))&amp;IF(F22="Scenario1PBT2",'Medium retrofit'!$H$18,IF(F22="Scenario2PBT2",'Medium retrofit'!$I$18,IF(F22="Scenario3PBT2",'Medium retrofit'!$J$18,"")))&amp;IF(F22="Scenario1PBT3",'Medium retrofit'!$K$18,IF(F22="Scenario2PBT3",'Medium retrofit'!$L$18,IF(F22="Scenario3PBT3",'Medium retrofit'!$M$18,"")))&amp;IF(F22="Scenario1PBT4",'Medium retrofit'!$N$18,IF(F22="Scenario2PBT4",'Medium retrofit'!$O$18,IF(F22="Scenario3PBT4",'Medium retrofit'!$P$18,"")))&amp;IF(F22="Scenario1PBT5",'Medium retrofit'!$Q$18,IF(F22="Scenario2PBT5",'Medium retrofit'!$R$18,IF(F22="Scenario3PBT5",'Medium retrofit'!$S$18,"")))&amp;IF(F22="Scenario1PBT6",'Medium retrofit'!$T$18,IF(F22="Scenario2PBT6",'Medium retrofit'!$U$18,IF(F22="Scenario3PBT6",'Medium retrofit'!$V$18,"")))&amp;IF(F22="Scenario1PBT7",'Medium retrofit'!$W$18,IF(F22="Scenario2PBT7",'Medium retrofit'!$X$18,IF(F22="Scenario3PBT7",'Medium retrofit'!$Y$18,"")))&amp;IF(F22="Scenario1PBT8",'Medium retrofit'!$Z$18,IF(F22="Scenario2PBT8",'Medium retrofit'!$AA$18,IF(F22="Scenario3PBT8",'Medium retrofit'!$AB$18,"")))&amp;IF(F22="Scenario1PBT9",'Medium retrofit'!$AC$18,IF(F22="Scenario2PBT9",'Medium retrofit'!$AD$18,IF(F22="Scenario3PBT9",'Medium retrofit'!$AE$18,"")))&amp;IF(F22="Scenario1PBT10",'Medium retrofit'!$AF$18,IF(F22="Scenario2PBT10",'Medium retrofit'!$AG$18,IF(F22="Scenario3PBT10",'Medium retrofit'!$AH$18,"")))&amp;IF(F22="Scenario1PBT11",'Medium retrofit'!$AI$18,IF(F22="Scenario2PBT11",'Medium retrofit'!$AJ$18,IF(F22="Scenario3PBT11",'Medium retrofit'!$AK$18,"")))&amp;IF(F22="Scenario1PBT12",'Medium retrofit'!$AL$18,IF(F22="Scenario2PBT12",'Medium retrofit'!$AM$18,IF(F22="Scenario3PBT12",'Medium retrofit'!$AN$18,"")))&amp;IF(F22="Scenario1PBT13",'Medium retrofit'!$AO$18,IF(F22="Scenario2PBT13",'Medium retrofit'!$AP$18,IF(F22="Scenario3PBT13",'Medium retrofit'!$AQ$18,"")))&amp;IF(F22="Scenario1PBT14",'Medium retrofit'!$AR$18,IF(F22="Scenario2PBT14",'Medium retrofit'!$AS$18,IF(F22="Scenario3PBT14",'Medium retrofit'!$AT$18,"")))&amp;IF(F22="Scenario1PBT15",'Medium retrofit'!$AU$18,IF(F22="Scenario2PBT15",'Medium retrofit'!$AV$18,IF(F22="Scenario3PBT15",'Medium retrofit'!$AW$18,"")))</f>
        <v/>
      </c>
      <c r="L22" s="123">
        <f t="shared" si="15"/>
        <v>0</v>
      </c>
      <c r="M22" s="123" t="str">
        <f>IF(F22="Scenario1PBT1",'Medium retrofit'!$E$20,IF(F22="Scenario2PBT1",'Medium retrofit'!$F$20,IF(F22="Scenario3PBT1",'Medium retrofit'!$G$20,"")))&amp;IF(F22="Scenario1PBT2",'Medium retrofit'!$H$20,IF(F22="Scenario2PBT2",'Medium retrofit'!$I$20,IF(F22="Scenario3PBT2",'Medium retrofit'!$J$20,"")))&amp;IF(F22="Scenario1PBT3",'Medium retrofit'!$K$20,IF(F22="Scenario2PBT3",'Medium retrofit'!$L$20,IF(F22="Scenario3PBT3",'Medium retrofit'!$M$20,"")))&amp;IF(F22="Scenario1PBT4",'Medium retrofit'!$N$20,IF(F22="Scenario2PBT4",'Medium retrofit'!$O$20,IF(F22="Scenario3PBT4",'Medium retrofit'!$P$20,"")))&amp;IF(F22="Scenario1PBT5",'Medium retrofit'!$Q$20,IF(F22="Scenario2PBT5",'Medium retrofit'!$R$20,IF(F22="Scenario3PBT5",'Medium retrofit'!$S$20,"")))&amp;IF(F22="Scenario1PBT6",'Medium retrofit'!$T$20,IF(F22="Scenario2PBT6",'Medium retrofit'!$U$20,IF(F22="Scenario3PBT6",'Medium retrofit'!$V$20,"")))&amp;IF(F22="Scenario1PBT7",'Medium retrofit'!$W$20,IF(F22="Scenario2PBT7",'Medium retrofit'!$X$20,IF(F22="Scenario3PBT7",'Medium retrofit'!$Y$20,"")))&amp;IF(F22="Scenario1PBT8",'Medium retrofit'!$Z$20,IF(F22="Scenario2PBT8",'Medium retrofit'!$AA$20,IF(F22="Scenario3PBT8",'Medium retrofit'!$AB$20,"")))&amp;IF(F22="Scenario1PBT9",'Medium retrofit'!$AC$20,IF(F22="Scenario2PBT9",'Medium retrofit'!$AD$20,IF(F22="Scenario3PBT9",'Medium retrofit'!$AE$20,"")))&amp;IF(F22="Scenario1PBT10",'Medium retrofit'!$AF$20,IF(F22="Scenario2PBT10",'Medium retrofit'!$AG$20,IF(F22="Scenario3PBT10",'Medium retrofit'!$AH$20,"")))&amp;IF(F22="Scenario1PBT11",'Medium retrofit'!$AI$20,IF(F22="Scenario2PBT11",'Medium retrofit'!$AJ$20,IF(F22="Scenario3PBT11",'Medium retrofit'!$AK$20,"")))&amp;IF(F22="Scenario1PBT12",'Medium retrofit'!$AL$20,IF(F22="Scenario2PBT12",'Medium retrofit'!$AM$20,IF(F22="Scenario3PBT12",'Medium retrofit'!$AN$20,"")))&amp;IF(F22="Scenario1PBT13",'Medium retrofit'!$AO$20,IF(F22="Scenario2PBT13",'Medium retrofit'!$AP$20,IF(F22="Scenario3PBT13",'Medium retrofit'!$AQ$20,"")))&amp;IF(F22="Scenario1PBT14",'Medium retrofit'!$AR$20,IF(F22="Scenario2PBT14",'Medium retrofit'!$AS$20,IF(F22="Scenario3PBT14",'Medium retrofit'!$AT$20,"")))&amp;IF(F22="Scenario1PBT15",'Medium retrofit'!$AU$20,IF(F22="Scenario2PBT15",'Medium retrofit'!$AV$20,IF(F22="Scenario3PBT15",'Medium retrofit'!$AW$20,"")))</f>
        <v/>
      </c>
      <c r="N22" s="124">
        <f t="shared" si="16"/>
        <v>0</v>
      </c>
      <c r="O22" s="245" t="str">
        <f>IF(F22="Scenario1PBT1",'Medium retrofit'!$E$23,IF(F22="Scenario2PBT1",'Medium retrofit'!$F$23,IF(F22="Scenario3PBT1",'Medium retrofit'!$G$23,"")))&amp;IF(F22="Scenario1PBT2",'Medium retrofit'!$H$23,IF(F22="Scenario2PBT2",'Medium retrofit'!$I$23,IF(F22="Scenario3PBT2",'Medium retrofit'!$J$23,"")))&amp;IF(F22="Scenario1PBT3",'Medium retrofit'!$K$23,IF(F22="Scenario2PBT3",'Medium retrofit'!$L$23,IF(F22="Scenario3PBT3",'Medium retrofit'!$M$23,"")))&amp;IF(F22="Scenario1PBT4",'Medium retrofit'!$N$23,IF(F22="Scenario2PBT4",'Medium retrofit'!$O$23,IF(F22="Scenario3PBT4",'Medium retrofit'!$P$23,"")))&amp;IF(F22="Scenario1PBT5",'Medium retrofit'!$Q$23,IF(F22="Scenario2PBT5",'Medium retrofit'!$R$23,IF(F22="Scenario3PBT5",'Medium retrofit'!$S$23,"")))&amp;IF(F22="Scenario1PBT6",'Medium retrofit'!$T$23,IF(F22="Scenario2PBT6",'Medium retrofit'!$U$23,IF(F22="Scenario3PBT6",'Medium retrofit'!$V$23,"")))&amp;IF(F22="Scenario1PBT7",'Medium retrofit'!$W$23,IF(F22="Scenario2PBT7",'Medium retrofit'!$X$23,IF(F22="Scenario3PBT7",'Medium retrofit'!$Y$23,"")))&amp;IF(F22="Scenario1PBT8",'Medium retrofit'!$Z$23,IF(F22="Scenario2PBT8",'Medium retrofit'!$AA$23,IF(F22="Scenario3PBT8",'Medium retrofit'!$AB$23,"")))&amp;IF(F22="Scenario1PBT9",'Medium retrofit'!$AC$23,IF(F22="Scenario2PBT9",'Medium retrofit'!$AD$23,IF(F22="Scenario3PBT9",'Medium retrofit'!$AE$23,"")))&amp;IF(F22="Scenario1PBT10",'Medium retrofit'!$AF$23,IF(F22="Scenario2PBT10",'Medium retrofit'!$AG$23,IF(F22="Scenario3PBT10",'Medium retrofit'!$AH$23,"")))&amp;IF(F22="Scenario1PBT11",'Medium retrofit'!$AI$23,IF(F22="Scenario2PBT11",'Medium retrofit'!$AJ$23,IF(F22="Scenario3PBT11",'Medium retrofit'!$AK$23,"")))&amp;IF(F22="Scenario1PBT12",'Medium retrofit'!$AL$23,IF(F22="Scenario2PBT12",'Medium retrofit'!$AM$23,IF(F22="Scenario3PBT12",'Medium retrofit'!$AN$23,"")))&amp;IF(F22="Scenario1PBT13",'Medium retrofit'!$AO$23,IF(F22="Scenario2PBT13",'Medium retrofit'!$AP$23,IF(F22="Scenario3PBT13",'Medium retrofit'!$AQ$23,"")))&amp;IF(F22="Scenario1PBT14",'Medium retrofit'!$AR$23,IF(F22="Scenario2PBT14",'Medium retrofit'!$AS$23,IF(F22="Scenario3PBT14",'Medium retrofit'!$AT$23,"")))&amp;IF(F22="Scenario1PBT15",'Medium retrofit'!$AU$23,IF(F22="Scenario2PBT15",'Medium retrofit'!$AV$23,IF(F22="Scenario3PBT15",'Medium retrofit'!$AW$23,"")))</f>
        <v/>
      </c>
      <c r="P22" s="123">
        <f t="shared" si="17"/>
        <v>0</v>
      </c>
      <c r="Q22" s="123" t="str">
        <f>IF(F22="Scenario1PBT1",'Medium retrofit'!$E$25,IF(F22="Scenario2PBT1",'Medium retrofit'!$F$25,IF(F22="Scenario3PBT1",'Medium retrofit'!$G$25,"")))&amp;IF(F22="Scenario1PBT2",'Medium retrofit'!$H$25,IF(F22="Scenario2PBT2",'Medium retrofit'!$I$25,IF(F22="Scenario3PBT2",'Medium retrofit'!$J$25,"")))&amp;IF(F22="Scenario1PBT3",'Medium retrofit'!$K$25,IF(F22="Scenario2PBT3",'Medium retrofit'!$L$25,IF(F22="Scenario3PBT3",'Medium retrofit'!$M$25,"")))&amp;IF(F22="Scenario1PBT4",'Medium retrofit'!$N$25,IF(F22="Scenario2PBT4",'Medium retrofit'!$O$25,IF(F22="Scenario3PBT4",'Medium retrofit'!$P$25,"")))&amp;IF(F22="Scenario1PBT5",'Medium retrofit'!$Q$25,IF(F22="Scenario2PBT5",'Medium retrofit'!$R$25,IF(F22="Scenario3PBT5",'Medium retrofit'!$S$25,"")))&amp;IF(F22="Scenario1PBT6",'Medium retrofit'!$T$25,IF(F22="Scenario2PBT6",'Medium retrofit'!$U$25,IF(F22="Scenario3PBT6",'Medium retrofit'!$V$25,"")))&amp;IF(F22="Scenario1PBT7",'Medium retrofit'!$W$25,IF(F22="Scenario2PBT7",'Medium retrofit'!$X$25,IF(F22="Scenario3PBT7",'Medium retrofit'!$Y$25,"")))&amp;IF(F22="Scenario1PBT8",'Medium retrofit'!$Z$25,IF(F22="Scenario2PBT8",'Medium retrofit'!$AA$25,IF(F22="Scenario3PBT8",'Medium retrofit'!$AB$25,"")))&amp;IF(F22="Scenario1PBT9",'Medium retrofit'!$AC$25,IF(F22="Scenario2PBT9",'Medium retrofit'!$AD$25,IF(F22="Scenario3PBT9",'Medium retrofit'!$AE$25,"")))&amp;IF(F22="Scenario1PBT10",'Medium retrofit'!$AF$25,IF(F22="Scenario2PBT10",'Medium retrofit'!$AG$25,IF(F22="Scenario3PBT10",'Medium retrofit'!$AH$25,"")))&amp;IF(F22="Scenario1PBT11",'Medium retrofit'!$AI$25,IF(F22="Scenario2PBT11",'Medium retrofit'!$AJ$25,IF(F22="Scenario3PBT11",'Medium retrofit'!$AK$25,"")))&amp;IF(F22="Scenario1PBT12",'Medium retrofit'!$AL$25,IF(F22="Scenario2PBT12",'Medium retrofit'!$AM$25,IF(F22="Scenario3PBT12",'Medium retrofit'!$AN$25,"")))&amp;IF(F22="Scenario1PBT13",'Medium retrofit'!$AO$25,IF(F22="Scenario2PBT13",'Medium retrofit'!$AP$25,IF(F22="Scenario3PBT13",'Medium retrofit'!$AQ$25,"")))&amp;IF(F22="Scenario1PBT14",'Medium retrofit'!$AR$25,IF(F22="Scenario2PBT14",'Medium retrofit'!$AS$25,IF(F22="Scenario3PBT14",'Medium retrofit'!$AT$25,"")))&amp;IF(F22="Scenario1PBT15",'Medium retrofit'!$AU$25,IF(F22="Scenario2PBT15",'Medium retrofit'!$AV$25,IF(F22="Scenario3PBT15",'Medium retrofit'!$AW$25,"")))</f>
        <v/>
      </c>
      <c r="R22" s="123">
        <f t="shared" si="18"/>
        <v>0</v>
      </c>
      <c r="S22" s="123" t="str">
        <f>IF(F22="Scenario1PBT1",'Medium retrofit'!$E$27,IF(F22="Scenario2PBT1",'Medium retrofit'!$F$27,IF(F22="Scenario3PBT1",'Medium retrofit'!$G$27,"")))&amp;IF(F22="Scenario1PBT2",'Medium retrofit'!$H$27,IF(F22="Scenario2PBT2",'Medium retrofit'!$I$27,IF(F22="Scenario3PBT2",'Medium retrofit'!$J$27,"")))&amp;IF(F22="Scenario1PBT3",'Medium retrofit'!$K$27,IF(F22="Scenario2PBT3",'Medium retrofit'!$L$27,IF(F22="Scenario3PBT3",'Medium retrofit'!$M$27,"")))&amp;IF(F22="Scenario1PBT4",'Medium retrofit'!$N$27,IF(F22="Scenario2PBT4",'Medium retrofit'!$O$27,IF(F22="Scenario3PBT4",'Medium retrofit'!$P$27,"")))&amp;IF(F22="Scenario1PBT5",'Medium retrofit'!$Q$27,IF(F22="Scenario2PBT5",'Medium retrofit'!$R$27,IF(F22="Scenario3PBT5",'Medium retrofit'!$S$27,"")))&amp;IF(F22="Scenario1PBT6",'Medium retrofit'!$T$27,IF(F22="Scenario2PBT6",'Medium retrofit'!$U$27,IF(F22="Scenario3PBT6",'Medium retrofit'!$V$27,"")))&amp;IF(F22="Scenario1PBT7",'Medium retrofit'!$W$27,IF(F22="Scenario2PBT7",'Medium retrofit'!$X$27,IF(F22="Scenario3PBT7",'Medium retrofit'!$Y$27,"")))&amp;IF(F22="Scenario1PBT8",'Medium retrofit'!$Z$27,IF(F22="Scenario2PBT8",'Medium retrofit'!$AA$27,IF(F22="Scenario3PBT8",'Medium retrofit'!$AB$27,"")))&amp;IF(F22="Scenario1PBT9",'Medium retrofit'!$AC$27,IF(F22="Scenario2PBT9",'Medium retrofit'!$AD$27,IF(F22="Scenario3PBT9",'Medium retrofit'!$AE$27,"")))&amp;IF(F22="Scenario1PBT10",'Medium retrofit'!$AF$27,IF(F22="Scenario2PBT10",'Medium retrofit'!$AG$27,IF(F22="Scenario3PBT10",'Medium retrofit'!$AH$27,"")))&amp;IF(F22="Scenario1PBT11",'Medium retrofit'!$AI$27,IF(F22="Scenario2PBT11",'Medium retrofit'!$AJ$27,IF(F22="Scenario3PBT11",'Medium retrofit'!$AK$27,"")))&amp;IF(F22="Scenario1PBT12",'Medium retrofit'!$AL$27,IF(F22="Scenario2PBT12",'Medium retrofit'!$AM$27,IF(F22="Scenario3PBT12",'Medium retrofit'!$AN$27,"")))&amp;IF(F22="Scenario1PBT13",'Medium retrofit'!$AO$27,IF(F22="Scenario2PBT13",'Medium retrofit'!$AP$27,IF(F22="Scenario3PBT13",'Medium retrofit'!$AQ$27,"")))&amp;IF(F22="Scenario1PBT14",'Medium retrofit'!$AR$27,IF(F22="Scenario2PBT14",'Medium retrofit'!$AS$27,IF(F22="Scenario3PBT14",'Medium retrofit'!$AT$27,"")))&amp;IF(F22="Scenario1PBT15",'Medium retrofit'!$AU$27,IF(F22="Scenario2PBT15",'Medium retrofit'!$AV$27,IF(F22="Scenario3PBT15",'Medium retrofit'!$AW$27,"")))</f>
        <v/>
      </c>
      <c r="T22" s="246">
        <f t="shared" si="19"/>
        <v>0</v>
      </c>
      <c r="U22" s="245" t="str">
        <f>IF(F22="Scenario1PBT1",'Medium retrofit'!$E$38,IF(F22="Scenario2PBT1",'Medium retrofit'!$F$38,IF(F22="Scenario3PBT1",'Medium retrofit'!$G$38,"")))&amp;IF(F22="Scenario1PBT2",'Medium retrofit'!$H$38,IF(F22="Scenario2PBT2",'Medium retrofit'!$I$38,IF(F22="Scenario3PBT2",'Medium retrofit'!$J$38,"")))&amp;IF(F22="Scenario1PBT3",'Medium retrofit'!$K$38,IF(F22="Scenario2PBT3",'Medium retrofit'!$L$38,IF(F22="Scenario3PBT3",'Medium retrofit'!$M$38,"")))&amp;IF(F22="Scenario1PBT4",'Medium retrofit'!$N$38,IF(F22="Scenario2PBT4",'Medium retrofit'!$O$38,IF(F22="Scenario3PBT4",'Medium retrofit'!$P$38,"")))&amp;IF(F22="Scenario1PBT5",'Medium retrofit'!$Q$38,IF(F22="Scenario2PBT5",'Medium retrofit'!$R$38,IF(F22="Scenario3PBT5",'Medium retrofit'!$S$38,"")))&amp;IF(F22="Scenario1PBT6",'Medium retrofit'!$T$38,IF(F22="Scenario2PBT6",'Medium retrofit'!$U$38,IF(F22="Scenario3PBT6",'Medium retrofit'!$V$38,"")))&amp;IF(F22="Scenario1PBT7",'Medium retrofit'!$W$38,IF(F22="Scenario2PBT7",'Medium retrofit'!$X$38,IF(F22="Scenario3PBT7",'Medium retrofit'!$Y$38,"")))&amp;IF(F22="Scenario1PBT8",'Medium retrofit'!$Z$38,IF(F22="Scenario2PBT8",'Medium retrofit'!$AA$38,IF(F22="Scenario3PBT8",'Medium retrofit'!$AB$38,"")))&amp;IF(F22="Scenario1PBT9",'Medium retrofit'!$AC$38,IF(F22="Scenario2PBT9",'Medium retrofit'!$AD$38,IF(F22="Scenario3PBT9",'Medium retrofit'!$AE$38,"")))&amp;IF(F22="Scenario1PBT10",'Medium retrofit'!$AF$38,IF(F22="Scenario2PBT10",'Medium retrofit'!$AG$38,IF(F22="Scenario3PBT10",'Medium retrofit'!$AH$38,"")))&amp;IF(F22="Scenario1PBT11",'Medium retrofit'!$AI$38,IF(F22="Scenario2PBT11",'Medium retrofit'!$AJ$38,IF(F22="Scenario3PBT11",'Medium retrofit'!$AK$38,"")))&amp;IF(F22="Scenario1PBT12",'Medium retrofit'!$AL$38,IF(F22="Scenario2PBT12",'Medium retrofit'!$AM$38,IF(F22="Scenario3PBT12",'Medium retrofit'!$AN$38,"")))&amp;IF(F22="Scenario1PBT13",'Medium retrofit'!$AO$38,IF(F22="Scenario2PBT13",'Medium retrofit'!$AP$38,IF(F22="Scenario3PBT13",'Medium retrofit'!$AQ$38,"")))&amp;IF(F22="Scenario1PBT14",'Medium retrofit'!$AR$38,IF(F22="Scenario2PBT14",'Medium retrofit'!$AS$38,IF(F22="Scenario3PBT14",'Medium retrofit'!$AT$38,"")))&amp;IF(F22="Scenario1PBT15",'Medium retrofit'!$AU$38,IF(F22="Scenario2PBT15",'Medium retrofit'!$AV$38,IF(F22="Scenario3PBT15",'Medium retrofit'!$AW$38,"")))</f>
        <v/>
      </c>
      <c r="V22" s="123">
        <f t="shared" si="20"/>
        <v>0</v>
      </c>
      <c r="W22" s="123" t="str">
        <f>IF(F22="Scenario1PBT1",'Medium retrofit'!$E$40,IF(F22="Scenario2PBT1",'Medium retrofit'!$F$40,IF(F22="Scenario3PBT1",'Medium retrofit'!$G$40,"")))&amp;IF(F22="Scenario1PBT2",'Medium retrofit'!$H$40,IF(F22="Scenario2PBT2",'Medium retrofit'!$I$40,IF(F22="Scenario3PBT2",'Medium retrofit'!$J$40,"")))&amp;IF(F22="Scenario1PBT3",'Medium retrofit'!$K$40,IF(F22="Scenario2PBT3",'Medium retrofit'!$L$40,IF(F22="Scenario3PBT3",'Medium retrofit'!$M$40,"")))&amp;IF(F22="Scenario1PBT4",'Medium retrofit'!$N$40,IF(F22="Scenario2PBT4",'Medium retrofit'!$O$40,IF(F22="Scenario3PBT4",'Medium retrofit'!$P$40,"")))&amp;IF(F22="Scenario1PBT5",'Medium retrofit'!$Q$40,IF(F22="Scenario2PBT5",'Medium retrofit'!$R$40,IF(F22="Scenario3PBT5",'Medium retrofit'!$S$40,"")))&amp;IF(F22="Scenario1PBT6",'Medium retrofit'!$T$40,IF(F22="Scenario2PBT6",'Medium retrofit'!$U$40,IF(F22="Scenario3PBT6",'Medium retrofit'!$V$40,"")))&amp;IF(F22="Scenario1PBT7",'Medium retrofit'!$W$40,IF(F22="Scenario2PBT7",'Medium retrofit'!$X$40,IF(F22="Scenario3PBT7",'Medium retrofit'!$Y$40,"")))&amp;IF(F22="Scenario1PBT8",'Medium retrofit'!$Z$40,IF(F22="Scenario2PBT8",'Medium retrofit'!$AA$40,IF(F22="Scenario3PBT8",'Medium retrofit'!$AB$40,"")))&amp;IF(F22="Scenario1PBT9",'Medium retrofit'!$AC$40,IF(F22="Scenario2PBT9",'Medium retrofit'!$AD$40,IF(F22="Scenario3PBT9",'Medium retrofit'!$AE$40,"")))&amp;IF(F22="Scenario1PBT10",'Medium retrofit'!$AF$40,IF(F22="Scenario2PBT10",'Medium retrofit'!$AG$40,IF(F22="Scenario3PBT10",'Medium retrofit'!$AH$40,"")))&amp;IF(F22="Scenario1PBT11",'Medium retrofit'!$AI$40,IF(F22="Scenario2PBT11",'Medium retrofit'!$AJ$40,IF(F22="Scenario3PBT11",'Medium retrofit'!$AK$40,"")))&amp;IF(F22="Scenario1PBT12",'Medium retrofit'!$AL$40,IF(F22="Scenario2PBT12",'Medium retrofit'!$AM$40,IF(F22="Scenario3PBT12",'Medium retrofit'!$AN$40,"")))&amp;IF(F22="Scenario1PBT13",'Medium retrofit'!$AO$40,IF(F22="Scenario2PBT13",'Medium retrofit'!$AP$40,IF(F22="Scenario3PBT13",'Medium retrofit'!$AQ$40,"")))&amp;IF(F22="Scenario1PBT14",'Medium retrofit'!$AR$40,IF(F22="Scenario2PBT14",'Medium retrofit'!$AS$40,IF(F22="Scenario3PBT14",'Medium retrofit'!$AT$40,"")))&amp;IF(F22="Scenario1PBT15",'Medium retrofit'!$AU$40,IF(F22="Scenario2PBT15",'Medium retrofit'!$AV$40,IF(F22="Scenario3PBT15",'Medium retrofit'!$AW$40,"")))</f>
        <v/>
      </c>
      <c r="X22" s="123">
        <f t="shared" si="21"/>
        <v>0</v>
      </c>
      <c r="Y22" s="123" t="str">
        <f>IF(F22="Scenario1PBT1",'Medium retrofit'!$E$42,IF(F22="Scenario2PBT1",'Medium retrofit'!$F$42,IF(F22="Scenario3PBT1",'Medium retrofit'!$G$42,"")))&amp;IF(F22="Scenario1PBT2",'Medium retrofit'!$H$42,IF(F22="Scenario2PBT2",'Medium retrofit'!$I$42,IF(F22="Scenario3PBT2",'Medium retrofit'!$J$42,"")))&amp;IF(F22="Scenario1PBT3",'Medium retrofit'!$K$42,IF(F22="Scenario2PBT3",'Medium retrofit'!$L$42,IF(F22="Scenario3PBT3",'Medium retrofit'!$M$42,"")))&amp;IF(F22="Scenario1PBT4",'Medium retrofit'!$N$42,IF(F22="Scenario2PBT4",'Medium retrofit'!$O$42,IF(F22="Scenario3PBT4",'Medium retrofit'!$P$42,"")))&amp;IF(F22="Scenario1PBT5",'Medium retrofit'!$Q$42,IF(F22="Scenario2PBT5",'Medium retrofit'!$R$42,IF(F22="Scenario3PBT5",'Medium retrofit'!$S$42,"")))&amp;IF(F22="Scenario1PBT6",'Medium retrofit'!$T$42,IF(F22="Scenario2PBT6",'Medium retrofit'!$U$42,IF(F22="Scenario3PBT6",'Medium retrofit'!$V$42,"")))&amp;IF(F22="Scenario1PBT7",'Medium retrofit'!$W$42,IF(F22="Scenario2PBT7",'Medium retrofit'!$X$42,IF(F22="Scenario3PBT7",'Medium retrofit'!$Y$42,"")))&amp;IF(F22="Scenario1PBT8",'Medium retrofit'!$Z$42,IF(F22="Scenario2PBT8",'Medium retrofit'!$AA$42,IF(F22="Scenario3PBT8",'Medium retrofit'!$AB$42,"")))&amp;IF(F22="Scenario1PBT9",'Medium retrofit'!$AC$42,IF(F22="Scenario2PBT9",'Medium retrofit'!$AD$42,IF(F22="Scenario3PBT9",'Medium retrofit'!$AE$42,"")))&amp;IF(F22="Scenario1PBT10",'Medium retrofit'!$AF$42,IF(F22="Scenario2PBT10",'Medium retrofit'!$AG$42,IF(F22="Scenario3PBT10",'Medium retrofit'!$AH$42,"")))&amp;IF(F22="Scenario1PBT11",'Medium retrofit'!$AI$42,IF(F22="Scenario2PBT11",'Medium retrofit'!$AJ$42,IF(F22="Scenario3PBT11",'Medium retrofit'!$AK$42,"")))&amp;IF(F22="Scenario1PBT12",'Medium retrofit'!$AL$42,IF(F22="Scenario2PBT12",'Medium retrofit'!$AM$42,IF(F22="Scenario3PBT12",'Medium retrofit'!$AN$42,"")))&amp;IF(F22="Scenario1PBT13",'Medium retrofit'!$AO$42,IF(F22="Scenario2PBT13",'Medium retrofit'!$AP$42,IF(F22="Scenario3PBT13",'Medium retrofit'!$AQ$42,"")))&amp;IF(F22="Scenario1PBT14",'Medium retrofit'!$AR$42,IF(F22="Scenario2PBT14",'Medium retrofit'!$AS$42,IF(F22="Scenario3PBT14",'Medium retrofit'!$AT$42,"")))&amp;IF(F22="Scenario1PBT15",'Medium retrofit'!$AU$42,IF(F22="Scenario2PBT15",'Medium retrofit'!$AV$42,IF(F22="Scenario3PBT15",'Medium retrofit'!$AW$42,"")))</f>
        <v/>
      </c>
      <c r="Z22" s="123">
        <f t="shared" si="22"/>
        <v>0</v>
      </c>
      <c r="AA22" s="239" t="str">
        <f>IF(F22="Scenario1PBT1",'Medium retrofit'!$E$101,IF(F22="Scenario2PBT1",'Medium retrofit'!$F$101,IF(F22="Scenario3PBT1",'Medium retrofit'!$G$101,"")))&amp;IF(F22="Scenario1PBT2",'Medium retrofit'!$H$101,IF(F22="Scenario2PBT2",'Medium retrofit'!$I$101,IF(F22="Scenario3PBT2",'Medium retrofit'!$J$101,"")))&amp;IF(F22="Scenario1PBT3",'Medium retrofit'!$K$101,IF(F22="Scenario2PBT3",'Medium retrofit'!$L$101,IF(F22="Scenario3PBT3",'Medium retrofit'!$M$101,"")))&amp;IF(F22="Scenario1PBT4",'Medium retrofit'!$N$101,IF(F22="Scenario2PBT4",'Medium retrofit'!$O$101,IF(F22="Scenario3PBT4",'Medium retrofit'!$P$101,"")))&amp;IF(F22="Scenario1PBT5",'Medium retrofit'!$Q$101,IF(F22="Scenario2PBT5",'Medium retrofit'!$R$101,IF(F22="Scenario3PBT5",'Medium retrofit'!$S$101,"")))&amp;IF(F22="Scenario1PBT6",'Medium retrofit'!$T$101,IF(F22="Scenario2PBT6",'Medium retrofit'!$U$101,IF(F22="Scenario3PBT6",'Medium retrofit'!$V$101,"")))&amp;IF(F22="Scenario1PBT7",'Medium retrofit'!$W$101,IF(F22="Scenario2PBT7",'Medium retrofit'!$X$101,IF(F22="Scenario3PBT7",'Medium retrofit'!$Y$101,"")))&amp;IF(F22="Scenario1PBT8",'Medium retrofit'!$Z$101,IF(F22="Scenario2PBT8",'Medium retrofit'!$AA$101,IF(F22="Scenario3PBT8",'Medium retrofit'!$AB$101,"")))&amp;IF(F22="Scenario1PBT9",'Medium retrofit'!$AC$101,IF(F22="Scenario2PBT9",'Medium retrofit'!$AD$101,IF(F22="Scenario3PBT9",'Medium retrofit'!$AE$101,"")))&amp;IF(F22="Scenario1PBT10",'Medium retrofit'!$AF$101,IF(F22="Scenario2PBT10",'Medium retrofit'!$AG$101,IF(F22="Scenario3PBT10",'Medium retrofit'!$AH$101,"")))&amp;IF(F22="Scenario1PBT11",'Medium retrofit'!$AI$101,IF(F22="Scenario2PBT11",'Medium retrofit'!$AJ$101,IF(F22="Scenario3PBT11",'Medium retrofit'!$AK$101,"")))&amp;IF(F22="Scenario1PBT12",'Medium retrofit'!$AL$101,IF(F22="Scenario2PBT12",'Medium retrofit'!$AM$101,IF(F22="Scenario3PBT12",'Medium retrofit'!$AN$101,"")))&amp;IF(F22="Scenario1PBT13",'Medium retrofit'!$AO$101,IF(F22="Scenario2PBT13",'Medium retrofit'!$AP$101,IF(F22="Scenario3PBT13",'Medium retrofit'!$AQ$101,"")))&amp;IF(F22="Scenario1PBT14",'Medium retrofit'!$AR$101,IF(F22="Scenario2PBT14",'Medium retrofit'!$AS$101,IF(F22="Scenario3PBT14",'Medium retrofit'!$AT$101,"")))&amp;IF(F22="Scenario1PBT15",'Medium retrofit'!$AU$101,IF(F22="Scenario2PBT15",'Medium retrofit'!$AV$101,IF(F22="Scenario3PBT15",'Medium retrofit'!$AW$101,"")))</f>
        <v/>
      </c>
      <c r="AB22" s="242">
        <f t="shared" si="23"/>
        <v>0</v>
      </c>
      <c r="AC22" s="364" t="str">
        <f t="shared" si="24"/>
        <v/>
      </c>
      <c r="AD22" s="353">
        <f>IF(AC22="",IFERROR('Projection_Base-case'!G23-G22,0),0)</f>
        <v>0</v>
      </c>
      <c r="AE22" s="350">
        <f t="shared" si="0"/>
        <v>0</v>
      </c>
      <c r="AF22" s="361">
        <f>IFERROR(100*AD22/'Projection_Base-case'!G23,0)</f>
        <v>0</v>
      </c>
      <c r="AG22" s="352">
        <f>IF(AC22="",IFERROR('Projection_Base-case'!I23-I22,0),0)</f>
        <v>0</v>
      </c>
      <c r="AH22" s="353">
        <f t="shared" si="1"/>
        <v>0</v>
      </c>
      <c r="AI22" s="361">
        <f>IFERROR(100*AG22/'Projection_Base-case'!I23,0)</f>
        <v>0</v>
      </c>
      <c r="AJ22" s="352">
        <f>IF(AC22="",IFERROR('Projection_Base-case'!K23-K22,0),0)</f>
        <v>0</v>
      </c>
      <c r="AK22" s="353">
        <f t="shared" si="2"/>
        <v>0</v>
      </c>
      <c r="AL22" s="361">
        <f>IFERROR(100*AJ22/'Projection_Base-case'!K23,0)</f>
        <v>0</v>
      </c>
      <c r="AM22" s="352">
        <f>-IF(AC22="",IFERROR('Projection_Base-case'!M23-M22,0),0)</f>
        <v>0</v>
      </c>
      <c r="AN22" s="353">
        <f t="shared" si="3"/>
        <v>0</v>
      </c>
      <c r="AO22" s="354">
        <f>IFERROR(IF('Projection_Base-case'!N23&gt;0,100*AN22/'Projection_Base-case'!N23,100*AN22/N22),0)</f>
        <v>0</v>
      </c>
      <c r="AP22" s="355">
        <f>IF(AC22="",IFERROR('Projection_Base-case'!O23-O22,0),0)</f>
        <v>0</v>
      </c>
      <c r="AQ22" s="356">
        <f t="shared" si="4"/>
        <v>0</v>
      </c>
      <c r="AR22" s="356">
        <f>IFERROR(100*AP22/'Projection_Base-case'!O23,0)</f>
        <v>0</v>
      </c>
      <c r="AS22" s="355">
        <f>IF(AC22="",IFERROR('Projection_Base-case'!Q23-Q22,0),0)</f>
        <v>0</v>
      </c>
      <c r="AT22" s="356">
        <f t="shared" si="5"/>
        <v>0</v>
      </c>
      <c r="AU22" s="356">
        <f>IFERROR(100*AS22/'Projection_Base-case'!Q23,0)</f>
        <v>0</v>
      </c>
      <c r="AV22" s="355">
        <f>IF(AC22="",IFERROR('Projection_Base-case'!S23-S22,0),0)</f>
        <v>0</v>
      </c>
      <c r="AW22" s="356">
        <f t="shared" si="6"/>
        <v>0</v>
      </c>
      <c r="AX22" s="357">
        <f>IFERROR(100*AV22/'Projection_Base-case'!S23,0)</f>
        <v>0</v>
      </c>
      <c r="AY22" s="358">
        <f>IF(AC22="",IFERROR('Projection_Base-case'!U23-U22,0),0)</f>
        <v>0</v>
      </c>
      <c r="AZ22" s="359">
        <f t="shared" si="7"/>
        <v>0</v>
      </c>
      <c r="BA22" s="359">
        <f>IFERROR(100*AY22/'Projection_Base-case'!U23,0)</f>
        <v>0</v>
      </c>
      <c r="BB22" s="358">
        <f>IF(AC22="",IFERROR('Projection_Base-case'!W23-W22,0),0)</f>
        <v>0</v>
      </c>
      <c r="BC22" s="359">
        <f t="shared" si="8"/>
        <v>0</v>
      </c>
      <c r="BD22" s="359">
        <f>IFERROR(100*BB22/'Projection_Base-case'!W23,0)</f>
        <v>0</v>
      </c>
      <c r="BE22" s="358">
        <f>IF(AC22="",IFERROR('Projection_Base-case'!Y23-Y22,0),0)</f>
        <v>0</v>
      </c>
      <c r="BF22" s="359">
        <f t="shared" si="9"/>
        <v>0</v>
      </c>
      <c r="BG22" s="359">
        <f>IFERROR(100*BE22/'Projection_Base-case'!Y23,0)</f>
        <v>0</v>
      </c>
      <c r="BH22" s="359">
        <f t="shared" si="10"/>
        <v>0</v>
      </c>
      <c r="BI22" s="360">
        <f t="shared" si="11"/>
        <v>0</v>
      </c>
    </row>
    <row r="23" spans="1:61">
      <c r="A23" s="205">
        <v>19</v>
      </c>
      <c r="B23" s="347">
        <f>IF('Projection_Base-case'!B24&lt;&gt;"",'Projection_Base-case'!B24,0)</f>
        <v>0</v>
      </c>
      <c r="C23" s="347">
        <f>IF('Projection_Base-case'!C24&lt;&gt;"",'Projection_Base-case'!C24,0)</f>
        <v>0</v>
      </c>
      <c r="D23" s="365">
        <f>IF('Projection_Base-case'!D24&lt;&gt;"",'Projection_Base-case'!D24,0)</f>
        <v>0</v>
      </c>
      <c r="E23" s="376"/>
      <c r="F23" s="367" t="str">
        <f t="shared" si="12"/>
        <v>0</v>
      </c>
      <c r="G23" s="241" t="str">
        <f>IF(F23="Scenario1PBT1",'Medium retrofit'!$E$6,IF(F23="Scenario2PBT1",'Medium retrofit'!$F$6,IF(F23="Scenario3PBT1",'Medium retrofit'!$G$6,"")))&amp;IF(F23="Scenario1PBT2",'Medium retrofit'!$H$6,IF(F23="Scenario2PBT2",'Medium retrofit'!$I$6,IF(F23="Scenario3PBT2",'Medium retrofit'!$J$6,"")))&amp;IF(F23="Scenario1PBT3",'Medium retrofit'!$K$6,IF(F23="Scenario2PBT3",'Medium retrofit'!$L$6,IF(F23="Scenario3PBT3",'Medium retrofit'!$M$6,"")))&amp;IF(F23="Scenario1PBT4",'Medium retrofit'!$N$6,IF(F23="Scenario2PBT4",'Medium retrofit'!$O$6,IF(F23="Scenario3PBT4",'Medium retrofit'!$P$6,"")))&amp;IF(F23="Scenario1PBT5",'Medium retrofit'!$Q$6,IF(F23="Scenario2PBT5",'Medium retrofit'!$R$6,IF(F23="Scenario3PBT5",'Medium retrofit'!$S$6,"")))&amp;IF(F23="Scenario1PBT6",'Medium retrofit'!$T$6,IF(F23="Scenario2PBT6",'Medium retrofit'!$U$6,IF(F23="Scenario3PBT6",'Medium retrofit'!$V$6,"")))&amp;IF(F23="Scenario1PBT7",'Medium retrofit'!$W$6,IF(F23="Scenario2PBT7",'Medium retrofit'!$X$6,IF(F23="Scenario3PBT7",'Medium retrofit'!$Y$6,"")))&amp;IF(F23="Scenario1PBT8",'Medium retrofit'!$Z$6,IF(F23="Scenario2PBT8",'Medium retrofit'!$AA$6,IF(F23="Scenario3PBT8",'Medium retrofit'!$AB$6,"")))&amp;IF(F23="Scenario1PBT9",'Medium retrofit'!$AC$6,IF(F23="Scenario2PBT9",'Medium retrofit'!$AD$6,IF(F23="Scenario3PBT9",'Medium retrofit'!$AE$6,"")))&amp;IF(F23="Scenario1PBT10",'Medium retrofit'!$AF$6,IF(F23="Scenario2PBT10",'Medium retrofit'!$AG$6,IF(F23="Scenario3PBT10",'Medium retrofit'!$AH$6,"")))&amp;IF(F23="Scenario1PBT11",'Medium retrofit'!$AI$6,IF(F23="Scenario2PBT11",'Medium retrofit'!$AJ$6,IF(F23="Scenario3PBT11",'Medium retrofit'!$AK$6,"")))&amp;IF(F23="Scenario1PBT12",'Medium retrofit'!$AL$6,IF(F23="Scenario2PBT12",'Medium retrofit'!$AM$6,IF(F23="Scenario3PBT12",'Medium retrofit'!$AN$6,"")))&amp;IF(F23="Scenario1PBT13",'Medium retrofit'!$AO$6,IF(F23="Scenario2PBT13",'Medium retrofit'!$AP$6,IF(F23="Scenario3PBT13",'Medium retrofit'!$AQ$6,"")))&amp;IF(F23="Scenario1PBT14",'Medium retrofit'!$AR$6,IF(F23="Scenario2PBT14",'Medium retrofit'!$AS$6,IF(F23="Scenario3PBT14",'Medium retrofit'!$AT$6,"")))&amp;IF(F23="Scenario1PBT15",'Medium retrofit'!$AU$6,IF(F23="Scenario2PBT15",'Medium retrofit'!$AV$6,IF(F23="Scenario3PBT15",'Medium retrofit'!$AW$6,"")))</f>
        <v/>
      </c>
      <c r="H23" s="123">
        <f t="shared" si="13"/>
        <v>0</v>
      </c>
      <c r="I23" s="239" t="str">
        <f>IF(F23="Scenario1PBT1",'Medium retrofit'!$E$16,IF(F23="Scenario2PBT1",'Medium retrofit'!$F$16,IF(F23="Scenario3PBT1",'Medium retrofit'!$G$16,"")))&amp;IF(F23="Scenario1PBT2",'Medium retrofit'!$H$16,IF(F23="Scenario2PBT2",'Medium retrofit'!$I$16,IF(F23="Scenario3PBT2",'Medium retrofit'!$J$16,"")))&amp;IF(F23="Scenario1PBT3",'Medium retrofit'!$K$16,IF(F23="Scenario2PBT3",'Medium retrofit'!$L$16,IF(F23="Scenario3PBT3",'Medium retrofit'!$M$16,"")))&amp;IF(F23="Scenario1PBT4",'Medium retrofit'!$N$16,IF(F23="Scenario2PBT4",'Medium retrofit'!$O$16,IF(F23="Scenario3PBT4",'Medium retrofit'!$P$16,"")))&amp;IF(F23="Scenario1PBT5",'Medium retrofit'!$Q$16,IF(F23="Scenario2PBT5",'Medium retrofit'!$R$16,IF(F23="Scenario3PBT5",'Medium retrofit'!$S$16,"")))&amp;IF(F23="Scenario1PBT6",'Medium retrofit'!$T$16,IF(F23="Scenario2PBT6",'Medium retrofit'!$U$16,IF(F23="Scenario3PBT6",'Medium retrofit'!$V$16,"")))&amp;IF(F23="Scenario1PBT7",'Medium retrofit'!$W$16,IF(F23="Scenario2PBT7",'Medium retrofit'!$X$16,IF(F23="Scenario3PBT7",'Medium retrofit'!$Y$16,"")))&amp;IF(F23="Scenario1PBT8",'Medium retrofit'!$Z$16,IF(F23="Scenario2PBT8",'Medium retrofit'!$AA$16,IF(F23="Scenario3PBT8",'Medium retrofit'!$AB$16,"")))&amp;IF(F23="Scenario1PBT9",'Medium retrofit'!$AC$16,IF(F23="Scenario2PBT9",'Medium retrofit'!$AD$16,IF(F23="Scenario3PBT9",'Medium retrofit'!$AE$16,"")))&amp;IF(F23="Scenario1PBT10",'Medium retrofit'!$AF$16,IF(F23="Scenario2PBT10",'Medium retrofit'!$AG$16,IF(F23="Scenario3PBT10",'Medium retrofit'!$AH$16,"")))&amp;IF(F23="Scenario1PBT11",'Medium retrofit'!$AI$16,IF(F23="Scenario2PBT11",'Medium retrofit'!$AJ$16,IF(F23="Scenario3PBT11",'Medium retrofit'!$AK$16,"")))&amp;IF(F23="Scenario1PBT12",'Medium retrofit'!$AL$16,IF(F23="Scenario2PBT12",'Medium retrofit'!$AM$16,IF(F23="Scenario3PBT12",'Medium retrofit'!$AN$16,"")))&amp;IF(F23="Scenario1PBT13",'Medium retrofit'!$AO$16,IF(F23="Scenario2PBT13",'Medium retrofit'!$AP$16,IF(F23="Scenario3PBT13",'Medium retrofit'!$AQ$16,"")))&amp;IF(F23="Scenario1PBT14",'Medium retrofit'!$AR$16,IF(F23="Scenario2PBT14",'Medium retrofit'!$AS$16,IF(F23="Scenario3PBT14",'Medium retrofit'!$AT$16,"")))&amp;IF(F23="Scenario1PBT15",'Medium retrofit'!$AU$16,IF(F23="Scenario2PBT15",'Medium retrofit'!$AV$16,IF(F23="Scenario3PBT15",'Medium retrofit'!$AW$16,"")))</f>
        <v/>
      </c>
      <c r="J23" s="123">
        <f t="shared" si="14"/>
        <v>0</v>
      </c>
      <c r="K23" s="123" t="str">
        <f>IF(F23="Scenario1PBT1",'Medium retrofit'!$E$18,IF(F23="Scenario2PBT1",'Medium retrofit'!$F$18,IF(F23="Scenario3PBT1",'Medium retrofit'!$G$18,"")))&amp;IF(F23="Scenario1PBT2",'Medium retrofit'!$H$18,IF(F23="Scenario2PBT2",'Medium retrofit'!$I$18,IF(F23="Scenario3PBT2",'Medium retrofit'!$J$18,"")))&amp;IF(F23="Scenario1PBT3",'Medium retrofit'!$K$18,IF(F23="Scenario2PBT3",'Medium retrofit'!$L$18,IF(F23="Scenario3PBT3",'Medium retrofit'!$M$18,"")))&amp;IF(F23="Scenario1PBT4",'Medium retrofit'!$N$18,IF(F23="Scenario2PBT4",'Medium retrofit'!$O$18,IF(F23="Scenario3PBT4",'Medium retrofit'!$P$18,"")))&amp;IF(F23="Scenario1PBT5",'Medium retrofit'!$Q$18,IF(F23="Scenario2PBT5",'Medium retrofit'!$R$18,IF(F23="Scenario3PBT5",'Medium retrofit'!$S$18,"")))&amp;IF(F23="Scenario1PBT6",'Medium retrofit'!$T$18,IF(F23="Scenario2PBT6",'Medium retrofit'!$U$18,IF(F23="Scenario3PBT6",'Medium retrofit'!$V$18,"")))&amp;IF(F23="Scenario1PBT7",'Medium retrofit'!$W$18,IF(F23="Scenario2PBT7",'Medium retrofit'!$X$18,IF(F23="Scenario3PBT7",'Medium retrofit'!$Y$18,"")))&amp;IF(F23="Scenario1PBT8",'Medium retrofit'!$Z$18,IF(F23="Scenario2PBT8",'Medium retrofit'!$AA$18,IF(F23="Scenario3PBT8",'Medium retrofit'!$AB$18,"")))&amp;IF(F23="Scenario1PBT9",'Medium retrofit'!$AC$18,IF(F23="Scenario2PBT9",'Medium retrofit'!$AD$18,IF(F23="Scenario3PBT9",'Medium retrofit'!$AE$18,"")))&amp;IF(F23="Scenario1PBT10",'Medium retrofit'!$AF$18,IF(F23="Scenario2PBT10",'Medium retrofit'!$AG$18,IF(F23="Scenario3PBT10",'Medium retrofit'!$AH$18,"")))&amp;IF(F23="Scenario1PBT11",'Medium retrofit'!$AI$18,IF(F23="Scenario2PBT11",'Medium retrofit'!$AJ$18,IF(F23="Scenario3PBT11",'Medium retrofit'!$AK$18,"")))&amp;IF(F23="Scenario1PBT12",'Medium retrofit'!$AL$18,IF(F23="Scenario2PBT12",'Medium retrofit'!$AM$18,IF(F23="Scenario3PBT12",'Medium retrofit'!$AN$18,"")))&amp;IF(F23="Scenario1PBT13",'Medium retrofit'!$AO$18,IF(F23="Scenario2PBT13",'Medium retrofit'!$AP$18,IF(F23="Scenario3PBT13",'Medium retrofit'!$AQ$18,"")))&amp;IF(F23="Scenario1PBT14",'Medium retrofit'!$AR$18,IF(F23="Scenario2PBT14",'Medium retrofit'!$AS$18,IF(F23="Scenario3PBT14",'Medium retrofit'!$AT$18,"")))&amp;IF(F23="Scenario1PBT15",'Medium retrofit'!$AU$18,IF(F23="Scenario2PBT15",'Medium retrofit'!$AV$18,IF(F23="Scenario3PBT15",'Medium retrofit'!$AW$18,"")))</f>
        <v/>
      </c>
      <c r="L23" s="123">
        <f t="shared" si="15"/>
        <v>0</v>
      </c>
      <c r="M23" s="123" t="str">
        <f>IF(F23="Scenario1PBT1",'Medium retrofit'!$E$20,IF(F23="Scenario2PBT1",'Medium retrofit'!$F$20,IF(F23="Scenario3PBT1",'Medium retrofit'!$G$20,"")))&amp;IF(F23="Scenario1PBT2",'Medium retrofit'!$H$20,IF(F23="Scenario2PBT2",'Medium retrofit'!$I$20,IF(F23="Scenario3PBT2",'Medium retrofit'!$J$20,"")))&amp;IF(F23="Scenario1PBT3",'Medium retrofit'!$K$20,IF(F23="Scenario2PBT3",'Medium retrofit'!$L$20,IF(F23="Scenario3PBT3",'Medium retrofit'!$M$20,"")))&amp;IF(F23="Scenario1PBT4",'Medium retrofit'!$N$20,IF(F23="Scenario2PBT4",'Medium retrofit'!$O$20,IF(F23="Scenario3PBT4",'Medium retrofit'!$P$20,"")))&amp;IF(F23="Scenario1PBT5",'Medium retrofit'!$Q$20,IF(F23="Scenario2PBT5",'Medium retrofit'!$R$20,IF(F23="Scenario3PBT5",'Medium retrofit'!$S$20,"")))&amp;IF(F23="Scenario1PBT6",'Medium retrofit'!$T$20,IF(F23="Scenario2PBT6",'Medium retrofit'!$U$20,IF(F23="Scenario3PBT6",'Medium retrofit'!$V$20,"")))&amp;IF(F23="Scenario1PBT7",'Medium retrofit'!$W$20,IF(F23="Scenario2PBT7",'Medium retrofit'!$X$20,IF(F23="Scenario3PBT7",'Medium retrofit'!$Y$20,"")))&amp;IF(F23="Scenario1PBT8",'Medium retrofit'!$Z$20,IF(F23="Scenario2PBT8",'Medium retrofit'!$AA$20,IF(F23="Scenario3PBT8",'Medium retrofit'!$AB$20,"")))&amp;IF(F23="Scenario1PBT9",'Medium retrofit'!$AC$20,IF(F23="Scenario2PBT9",'Medium retrofit'!$AD$20,IF(F23="Scenario3PBT9",'Medium retrofit'!$AE$20,"")))&amp;IF(F23="Scenario1PBT10",'Medium retrofit'!$AF$20,IF(F23="Scenario2PBT10",'Medium retrofit'!$AG$20,IF(F23="Scenario3PBT10",'Medium retrofit'!$AH$20,"")))&amp;IF(F23="Scenario1PBT11",'Medium retrofit'!$AI$20,IF(F23="Scenario2PBT11",'Medium retrofit'!$AJ$20,IF(F23="Scenario3PBT11",'Medium retrofit'!$AK$20,"")))&amp;IF(F23="Scenario1PBT12",'Medium retrofit'!$AL$20,IF(F23="Scenario2PBT12",'Medium retrofit'!$AM$20,IF(F23="Scenario3PBT12",'Medium retrofit'!$AN$20,"")))&amp;IF(F23="Scenario1PBT13",'Medium retrofit'!$AO$20,IF(F23="Scenario2PBT13",'Medium retrofit'!$AP$20,IF(F23="Scenario3PBT13",'Medium retrofit'!$AQ$20,"")))&amp;IF(F23="Scenario1PBT14",'Medium retrofit'!$AR$20,IF(F23="Scenario2PBT14",'Medium retrofit'!$AS$20,IF(F23="Scenario3PBT14",'Medium retrofit'!$AT$20,"")))&amp;IF(F23="Scenario1PBT15",'Medium retrofit'!$AU$20,IF(F23="Scenario2PBT15",'Medium retrofit'!$AV$20,IF(F23="Scenario3PBT15",'Medium retrofit'!$AW$20,"")))</f>
        <v/>
      </c>
      <c r="N23" s="124">
        <f t="shared" si="16"/>
        <v>0</v>
      </c>
      <c r="O23" s="245" t="str">
        <f>IF(F23="Scenario1PBT1",'Medium retrofit'!$E$23,IF(F23="Scenario2PBT1",'Medium retrofit'!$F$23,IF(F23="Scenario3PBT1",'Medium retrofit'!$G$23,"")))&amp;IF(F23="Scenario1PBT2",'Medium retrofit'!$H$23,IF(F23="Scenario2PBT2",'Medium retrofit'!$I$23,IF(F23="Scenario3PBT2",'Medium retrofit'!$J$23,"")))&amp;IF(F23="Scenario1PBT3",'Medium retrofit'!$K$23,IF(F23="Scenario2PBT3",'Medium retrofit'!$L$23,IF(F23="Scenario3PBT3",'Medium retrofit'!$M$23,"")))&amp;IF(F23="Scenario1PBT4",'Medium retrofit'!$N$23,IF(F23="Scenario2PBT4",'Medium retrofit'!$O$23,IF(F23="Scenario3PBT4",'Medium retrofit'!$P$23,"")))&amp;IF(F23="Scenario1PBT5",'Medium retrofit'!$Q$23,IF(F23="Scenario2PBT5",'Medium retrofit'!$R$23,IF(F23="Scenario3PBT5",'Medium retrofit'!$S$23,"")))&amp;IF(F23="Scenario1PBT6",'Medium retrofit'!$T$23,IF(F23="Scenario2PBT6",'Medium retrofit'!$U$23,IF(F23="Scenario3PBT6",'Medium retrofit'!$V$23,"")))&amp;IF(F23="Scenario1PBT7",'Medium retrofit'!$W$23,IF(F23="Scenario2PBT7",'Medium retrofit'!$X$23,IF(F23="Scenario3PBT7",'Medium retrofit'!$Y$23,"")))&amp;IF(F23="Scenario1PBT8",'Medium retrofit'!$Z$23,IF(F23="Scenario2PBT8",'Medium retrofit'!$AA$23,IF(F23="Scenario3PBT8",'Medium retrofit'!$AB$23,"")))&amp;IF(F23="Scenario1PBT9",'Medium retrofit'!$AC$23,IF(F23="Scenario2PBT9",'Medium retrofit'!$AD$23,IF(F23="Scenario3PBT9",'Medium retrofit'!$AE$23,"")))&amp;IF(F23="Scenario1PBT10",'Medium retrofit'!$AF$23,IF(F23="Scenario2PBT10",'Medium retrofit'!$AG$23,IF(F23="Scenario3PBT10",'Medium retrofit'!$AH$23,"")))&amp;IF(F23="Scenario1PBT11",'Medium retrofit'!$AI$23,IF(F23="Scenario2PBT11",'Medium retrofit'!$AJ$23,IF(F23="Scenario3PBT11",'Medium retrofit'!$AK$23,"")))&amp;IF(F23="Scenario1PBT12",'Medium retrofit'!$AL$23,IF(F23="Scenario2PBT12",'Medium retrofit'!$AM$23,IF(F23="Scenario3PBT12",'Medium retrofit'!$AN$23,"")))&amp;IF(F23="Scenario1PBT13",'Medium retrofit'!$AO$23,IF(F23="Scenario2PBT13",'Medium retrofit'!$AP$23,IF(F23="Scenario3PBT13",'Medium retrofit'!$AQ$23,"")))&amp;IF(F23="Scenario1PBT14",'Medium retrofit'!$AR$23,IF(F23="Scenario2PBT14",'Medium retrofit'!$AS$23,IF(F23="Scenario3PBT14",'Medium retrofit'!$AT$23,"")))&amp;IF(F23="Scenario1PBT15",'Medium retrofit'!$AU$23,IF(F23="Scenario2PBT15",'Medium retrofit'!$AV$23,IF(F23="Scenario3PBT15",'Medium retrofit'!$AW$23,"")))</f>
        <v/>
      </c>
      <c r="P23" s="123">
        <f t="shared" si="17"/>
        <v>0</v>
      </c>
      <c r="Q23" s="123" t="str">
        <f>IF(F23="Scenario1PBT1",'Medium retrofit'!$E$25,IF(F23="Scenario2PBT1",'Medium retrofit'!$F$25,IF(F23="Scenario3PBT1",'Medium retrofit'!$G$25,"")))&amp;IF(F23="Scenario1PBT2",'Medium retrofit'!$H$25,IF(F23="Scenario2PBT2",'Medium retrofit'!$I$25,IF(F23="Scenario3PBT2",'Medium retrofit'!$J$25,"")))&amp;IF(F23="Scenario1PBT3",'Medium retrofit'!$K$25,IF(F23="Scenario2PBT3",'Medium retrofit'!$L$25,IF(F23="Scenario3PBT3",'Medium retrofit'!$M$25,"")))&amp;IF(F23="Scenario1PBT4",'Medium retrofit'!$N$25,IF(F23="Scenario2PBT4",'Medium retrofit'!$O$25,IF(F23="Scenario3PBT4",'Medium retrofit'!$P$25,"")))&amp;IF(F23="Scenario1PBT5",'Medium retrofit'!$Q$25,IF(F23="Scenario2PBT5",'Medium retrofit'!$R$25,IF(F23="Scenario3PBT5",'Medium retrofit'!$S$25,"")))&amp;IF(F23="Scenario1PBT6",'Medium retrofit'!$T$25,IF(F23="Scenario2PBT6",'Medium retrofit'!$U$25,IF(F23="Scenario3PBT6",'Medium retrofit'!$V$25,"")))&amp;IF(F23="Scenario1PBT7",'Medium retrofit'!$W$25,IF(F23="Scenario2PBT7",'Medium retrofit'!$X$25,IF(F23="Scenario3PBT7",'Medium retrofit'!$Y$25,"")))&amp;IF(F23="Scenario1PBT8",'Medium retrofit'!$Z$25,IF(F23="Scenario2PBT8",'Medium retrofit'!$AA$25,IF(F23="Scenario3PBT8",'Medium retrofit'!$AB$25,"")))&amp;IF(F23="Scenario1PBT9",'Medium retrofit'!$AC$25,IF(F23="Scenario2PBT9",'Medium retrofit'!$AD$25,IF(F23="Scenario3PBT9",'Medium retrofit'!$AE$25,"")))&amp;IF(F23="Scenario1PBT10",'Medium retrofit'!$AF$25,IF(F23="Scenario2PBT10",'Medium retrofit'!$AG$25,IF(F23="Scenario3PBT10",'Medium retrofit'!$AH$25,"")))&amp;IF(F23="Scenario1PBT11",'Medium retrofit'!$AI$25,IF(F23="Scenario2PBT11",'Medium retrofit'!$AJ$25,IF(F23="Scenario3PBT11",'Medium retrofit'!$AK$25,"")))&amp;IF(F23="Scenario1PBT12",'Medium retrofit'!$AL$25,IF(F23="Scenario2PBT12",'Medium retrofit'!$AM$25,IF(F23="Scenario3PBT12",'Medium retrofit'!$AN$25,"")))&amp;IF(F23="Scenario1PBT13",'Medium retrofit'!$AO$25,IF(F23="Scenario2PBT13",'Medium retrofit'!$AP$25,IF(F23="Scenario3PBT13",'Medium retrofit'!$AQ$25,"")))&amp;IF(F23="Scenario1PBT14",'Medium retrofit'!$AR$25,IF(F23="Scenario2PBT14",'Medium retrofit'!$AS$25,IF(F23="Scenario3PBT14",'Medium retrofit'!$AT$25,"")))&amp;IF(F23="Scenario1PBT15",'Medium retrofit'!$AU$25,IF(F23="Scenario2PBT15",'Medium retrofit'!$AV$25,IF(F23="Scenario3PBT15",'Medium retrofit'!$AW$25,"")))</f>
        <v/>
      </c>
      <c r="R23" s="123">
        <f t="shared" si="18"/>
        <v>0</v>
      </c>
      <c r="S23" s="123" t="str">
        <f>IF(F23="Scenario1PBT1",'Medium retrofit'!$E$27,IF(F23="Scenario2PBT1",'Medium retrofit'!$F$27,IF(F23="Scenario3PBT1",'Medium retrofit'!$G$27,"")))&amp;IF(F23="Scenario1PBT2",'Medium retrofit'!$H$27,IF(F23="Scenario2PBT2",'Medium retrofit'!$I$27,IF(F23="Scenario3PBT2",'Medium retrofit'!$J$27,"")))&amp;IF(F23="Scenario1PBT3",'Medium retrofit'!$K$27,IF(F23="Scenario2PBT3",'Medium retrofit'!$L$27,IF(F23="Scenario3PBT3",'Medium retrofit'!$M$27,"")))&amp;IF(F23="Scenario1PBT4",'Medium retrofit'!$N$27,IF(F23="Scenario2PBT4",'Medium retrofit'!$O$27,IF(F23="Scenario3PBT4",'Medium retrofit'!$P$27,"")))&amp;IF(F23="Scenario1PBT5",'Medium retrofit'!$Q$27,IF(F23="Scenario2PBT5",'Medium retrofit'!$R$27,IF(F23="Scenario3PBT5",'Medium retrofit'!$S$27,"")))&amp;IF(F23="Scenario1PBT6",'Medium retrofit'!$T$27,IF(F23="Scenario2PBT6",'Medium retrofit'!$U$27,IF(F23="Scenario3PBT6",'Medium retrofit'!$V$27,"")))&amp;IF(F23="Scenario1PBT7",'Medium retrofit'!$W$27,IF(F23="Scenario2PBT7",'Medium retrofit'!$X$27,IF(F23="Scenario3PBT7",'Medium retrofit'!$Y$27,"")))&amp;IF(F23="Scenario1PBT8",'Medium retrofit'!$Z$27,IF(F23="Scenario2PBT8",'Medium retrofit'!$AA$27,IF(F23="Scenario3PBT8",'Medium retrofit'!$AB$27,"")))&amp;IF(F23="Scenario1PBT9",'Medium retrofit'!$AC$27,IF(F23="Scenario2PBT9",'Medium retrofit'!$AD$27,IF(F23="Scenario3PBT9",'Medium retrofit'!$AE$27,"")))&amp;IF(F23="Scenario1PBT10",'Medium retrofit'!$AF$27,IF(F23="Scenario2PBT10",'Medium retrofit'!$AG$27,IF(F23="Scenario3PBT10",'Medium retrofit'!$AH$27,"")))&amp;IF(F23="Scenario1PBT11",'Medium retrofit'!$AI$27,IF(F23="Scenario2PBT11",'Medium retrofit'!$AJ$27,IF(F23="Scenario3PBT11",'Medium retrofit'!$AK$27,"")))&amp;IF(F23="Scenario1PBT12",'Medium retrofit'!$AL$27,IF(F23="Scenario2PBT12",'Medium retrofit'!$AM$27,IF(F23="Scenario3PBT12",'Medium retrofit'!$AN$27,"")))&amp;IF(F23="Scenario1PBT13",'Medium retrofit'!$AO$27,IF(F23="Scenario2PBT13",'Medium retrofit'!$AP$27,IF(F23="Scenario3PBT13",'Medium retrofit'!$AQ$27,"")))&amp;IF(F23="Scenario1PBT14",'Medium retrofit'!$AR$27,IF(F23="Scenario2PBT14",'Medium retrofit'!$AS$27,IF(F23="Scenario3PBT14",'Medium retrofit'!$AT$27,"")))&amp;IF(F23="Scenario1PBT15",'Medium retrofit'!$AU$27,IF(F23="Scenario2PBT15",'Medium retrofit'!$AV$27,IF(F23="Scenario3PBT15",'Medium retrofit'!$AW$27,"")))</f>
        <v/>
      </c>
      <c r="T23" s="246">
        <f t="shared" si="19"/>
        <v>0</v>
      </c>
      <c r="U23" s="245" t="str">
        <f>IF(F23="Scenario1PBT1",'Medium retrofit'!$E$38,IF(F23="Scenario2PBT1",'Medium retrofit'!$F$38,IF(F23="Scenario3PBT1",'Medium retrofit'!$G$38,"")))&amp;IF(F23="Scenario1PBT2",'Medium retrofit'!$H$38,IF(F23="Scenario2PBT2",'Medium retrofit'!$I$38,IF(F23="Scenario3PBT2",'Medium retrofit'!$J$38,"")))&amp;IF(F23="Scenario1PBT3",'Medium retrofit'!$K$38,IF(F23="Scenario2PBT3",'Medium retrofit'!$L$38,IF(F23="Scenario3PBT3",'Medium retrofit'!$M$38,"")))&amp;IF(F23="Scenario1PBT4",'Medium retrofit'!$N$38,IF(F23="Scenario2PBT4",'Medium retrofit'!$O$38,IF(F23="Scenario3PBT4",'Medium retrofit'!$P$38,"")))&amp;IF(F23="Scenario1PBT5",'Medium retrofit'!$Q$38,IF(F23="Scenario2PBT5",'Medium retrofit'!$R$38,IF(F23="Scenario3PBT5",'Medium retrofit'!$S$38,"")))&amp;IF(F23="Scenario1PBT6",'Medium retrofit'!$T$38,IF(F23="Scenario2PBT6",'Medium retrofit'!$U$38,IF(F23="Scenario3PBT6",'Medium retrofit'!$V$38,"")))&amp;IF(F23="Scenario1PBT7",'Medium retrofit'!$W$38,IF(F23="Scenario2PBT7",'Medium retrofit'!$X$38,IF(F23="Scenario3PBT7",'Medium retrofit'!$Y$38,"")))&amp;IF(F23="Scenario1PBT8",'Medium retrofit'!$Z$38,IF(F23="Scenario2PBT8",'Medium retrofit'!$AA$38,IF(F23="Scenario3PBT8",'Medium retrofit'!$AB$38,"")))&amp;IF(F23="Scenario1PBT9",'Medium retrofit'!$AC$38,IF(F23="Scenario2PBT9",'Medium retrofit'!$AD$38,IF(F23="Scenario3PBT9",'Medium retrofit'!$AE$38,"")))&amp;IF(F23="Scenario1PBT10",'Medium retrofit'!$AF$38,IF(F23="Scenario2PBT10",'Medium retrofit'!$AG$38,IF(F23="Scenario3PBT10",'Medium retrofit'!$AH$38,"")))&amp;IF(F23="Scenario1PBT11",'Medium retrofit'!$AI$38,IF(F23="Scenario2PBT11",'Medium retrofit'!$AJ$38,IF(F23="Scenario3PBT11",'Medium retrofit'!$AK$38,"")))&amp;IF(F23="Scenario1PBT12",'Medium retrofit'!$AL$38,IF(F23="Scenario2PBT12",'Medium retrofit'!$AM$38,IF(F23="Scenario3PBT12",'Medium retrofit'!$AN$38,"")))&amp;IF(F23="Scenario1PBT13",'Medium retrofit'!$AO$38,IF(F23="Scenario2PBT13",'Medium retrofit'!$AP$38,IF(F23="Scenario3PBT13",'Medium retrofit'!$AQ$38,"")))&amp;IF(F23="Scenario1PBT14",'Medium retrofit'!$AR$38,IF(F23="Scenario2PBT14",'Medium retrofit'!$AS$38,IF(F23="Scenario3PBT14",'Medium retrofit'!$AT$38,"")))&amp;IF(F23="Scenario1PBT15",'Medium retrofit'!$AU$38,IF(F23="Scenario2PBT15",'Medium retrofit'!$AV$38,IF(F23="Scenario3PBT15",'Medium retrofit'!$AW$38,"")))</f>
        <v/>
      </c>
      <c r="V23" s="123">
        <f t="shared" si="20"/>
        <v>0</v>
      </c>
      <c r="W23" s="123" t="str">
        <f>IF(F23="Scenario1PBT1",'Medium retrofit'!$E$40,IF(F23="Scenario2PBT1",'Medium retrofit'!$F$40,IF(F23="Scenario3PBT1",'Medium retrofit'!$G$40,"")))&amp;IF(F23="Scenario1PBT2",'Medium retrofit'!$H$40,IF(F23="Scenario2PBT2",'Medium retrofit'!$I$40,IF(F23="Scenario3PBT2",'Medium retrofit'!$J$40,"")))&amp;IF(F23="Scenario1PBT3",'Medium retrofit'!$K$40,IF(F23="Scenario2PBT3",'Medium retrofit'!$L$40,IF(F23="Scenario3PBT3",'Medium retrofit'!$M$40,"")))&amp;IF(F23="Scenario1PBT4",'Medium retrofit'!$N$40,IF(F23="Scenario2PBT4",'Medium retrofit'!$O$40,IF(F23="Scenario3PBT4",'Medium retrofit'!$P$40,"")))&amp;IF(F23="Scenario1PBT5",'Medium retrofit'!$Q$40,IF(F23="Scenario2PBT5",'Medium retrofit'!$R$40,IF(F23="Scenario3PBT5",'Medium retrofit'!$S$40,"")))&amp;IF(F23="Scenario1PBT6",'Medium retrofit'!$T$40,IF(F23="Scenario2PBT6",'Medium retrofit'!$U$40,IF(F23="Scenario3PBT6",'Medium retrofit'!$V$40,"")))&amp;IF(F23="Scenario1PBT7",'Medium retrofit'!$W$40,IF(F23="Scenario2PBT7",'Medium retrofit'!$X$40,IF(F23="Scenario3PBT7",'Medium retrofit'!$Y$40,"")))&amp;IF(F23="Scenario1PBT8",'Medium retrofit'!$Z$40,IF(F23="Scenario2PBT8",'Medium retrofit'!$AA$40,IF(F23="Scenario3PBT8",'Medium retrofit'!$AB$40,"")))&amp;IF(F23="Scenario1PBT9",'Medium retrofit'!$AC$40,IF(F23="Scenario2PBT9",'Medium retrofit'!$AD$40,IF(F23="Scenario3PBT9",'Medium retrofit'!$AE$40,"")))&amp;IF(F23="Scenario1PBT10",'Medium retrofit'!$AF$40,IF(F23="Scenario2PBT10",'Medium retrofit'!$AG$40,IF(F23="Scenario3PBT10",'Medium retrofit'!$AH$40,"")))&amp;IF(F23="Scenario1PBT11",'Medium retrofit'!$AI$40,IF(F23="Scenario2PBT11",'Medium retrofit'!$AJ$40,IF(F23="Scenario3PBT11",'Medium retrofit'!$AK$40,"")))&amp;IF(F23="Scenario1PBT12",'Medium retrofit'!$AL$40,IF(F23="Scenario2PBT12",'Medium retrofit'!$AM$40,IF(F23="Scenario3PBT12",'Medium retrofit'!$AN$40,"")))&amp;IF(F23="Scenario1PBT13",'Medium retrofit'!$AO$40,IF(F23="Scenario2PBT13",'Medium retrofit'!$AP$40,IF(F23="Scenario3PBT13",'Medium retrofit'!$AQ$40,"")))&amp;IF(F23="Scenario1PBT14",'Medium retrofit'!$AR$40,IF(F23="Scenario2PBT14",'Medium retrofit'!$AS$40,IF(F23="Scenario3PBT14",'Medium retrofit'!$AT$40,"")))&amp;IF(F23="Scenario1PBT15",'Medium retrofit'!$AU$40,IF(F23="Scenario2PBT15",'Medium retrofit'!$AV$40,IF(F23="Scenario3PBT15",'Medium retrofit'!$AW$40,"")))</f>
        <v/>
      </c>
      <c r="X23" s="123">
        <f t="shared" si="21"/>
        <v>0</v>
      </c>
      <c r="Y23" s="123" t="str">
        <f>IF(F23="Scenario1PBT1",'Medium retrofit'!$E$42,IF(F23="Scenario2PBT1",'Medium retrofit'!$F$42,IF(F23="Scenario3PBT1",'Medium retrofit'!$G$42,"")))&amp;IF(F23="Scenario1PBT2",'Medium retrofit'!$H$42,IF(F23="Scenario2PBT2",'Medium retrofit'!$I$42,IF(F23="Scenario3PBT2",'Medium retrofit'!$J$42,"")))&amp;IF(F23="Scenario1PBT3",'Medium retrofit'!$K$42,IF(F23="Scenario2PBT3",'Medium retrofit'!$L$42,IF(F23="Scenario3PBT3",'Medium retrofit'!$M$42,"")))&amp;IF(F23="Scenario1PBT4",'Medium retrofit'!$N$42,IF(F23="Scenario2PBT4",'Medium retrofit'!$O$42,IF(F23="Scenario3PBT4",'Medium retrofit'!$P$42,"")))&amp;IF(F23="Scenario1PBT5",'Medium retrofit'!$Q$42,IF(F23="Scenario2PBT5",'Medium retrofit'!$R$42,IF(F23="Scenario3PBT5",'Medium retrofit'!$S$42,"")))&amp;IF(F23="Scenario1PBT6",'Medium retrofit'!$T$42,IF(F23="Scenario2PBT6",'Medium retrofit'!$U$42,IF(F23="Scenario3PBT6",'Medium retrofit'!$V$42,"")))&amp;IF(F23="Scenario1PBT7",'Medium retrofit'!$W$42,IF(F23="Scenario2PBT7",'Medium retrofit'!$X$42,IF(F23="Scenario3PBT7",'Medium retrofit'!$Y$42,"")))&amp;IF(F23="Scenario1PBT8",'Medium retrofit'!$Z$42,IF(F23="Scenario2PBT8",'Medium retrofit'!$AA$42,IF(F23="Scenario3PBT8",'Medium retrofit'!$AB$42,"")))&amp;IF(F23="Scenario1PBT9",'Medium retrofit'!$AC$42,IF(F23="Scenario2PBT9",'Medium retrofit'!$AD$42,IF(F23="Scenario3PBT9",'Medium retrofit'!$AE$42,"")))&amp;IF(F23="Scenario1PBT10",'Medium retrofit'!$AF$42,IF(F23="Scenario2PBT10",'Medium retrofit'!$AG$42,IF(F23="Scenario3PBT10",'Medium retrofit'!$AH$42,"")))&amp;IF(F23="Scenario1PBT11",'Medium retrofit'!$AI$42,IF(F23="Scenario2PBT11",'Medium retrofit'!$AJ$42,IF(F23="Scenario3PBT11",'Medium retrofit'!$AK$42,"")))&amp;IF(F23="Scenario1PBT12",'Medium retrofit'!$AL$42,IF(F23="Scenario2PBT12",'Medium retrofit'!$AM$42,IF(F23="Scenario3PBT12",'Medium retrofit'!$AN$42,"")))&amp;IF(F23="Scenario1PBT13",'Medium retrofit'!$AO$42,IF(F23="Scenario2PBT13",'Medium retrofit'!$AP$42,IF(F23="Scenario3PBT13",'Medium retrofit'!$AQ$42,"")))&amp;IF(F23="Scenario1PBT14",'Medium retrofit'!$AR$42,IF(F23="Scenario2PBT14",'Medium retrofit'!$AS$42,IF(F23="Scenario3PBT14",'Medium retrofit'!$AT$42,"")))&amp;IF(F23="Scenario1PBT15",'Medium retrofit'!$AU$42,IF(F23="Scenario2PBT15",'Medium retrofit'!$AV$42,IF(F23="Scenario3PBT15",'Medium retrofit'!$AW$42,"")))</f>
        <v/>
      </c>
      <c r="Z23" s="123">
        <f t="shared" si="22"/>
        <v>0</v>
      </c>
      <c r="AA23" s="239" t="str">
        <f>IF(F23="Scenario1PBT1",'Medium retrofit'!$E$101,IF(F23="Scenario2PBT1",'Medium retrofit'!$F$101,IF(F23="Scenario3PBT1",'Medium retrofit'!$G$101,"")))&amp;IF(F23="Scenario1PBT2",'Medium retrofit'!$H$101,IF(F23="Scenario2PBT2",'Medium retrofit'!$I$101,IF(F23="Scenario3PBT2",'Medium retrofit'!$J$101,"")))&amp;IF(F23="Scenario1PBT3",'Medium retrofit'!$K$101,IF(F23="Scenario2PBT3",'Medium retrofit'!$L$101,IF(F23="Scenario3PBT3",'Medium retrofit'!$M$101,"")))&amp;IF(F23="Scenario1PBT4",'Medium retrofit'!$N$101,IF(F23="Scenario2PBT4",'Medium retrofit'!$O$101,IF(F23="Scenario3PBT4",'Medium retrofit'!$P$101,"")))&amp;IF(F23="Scenario1PBT5",'Medium retrofit'!$Q$101,IF(F23="Scenario2PBT5",'Medium retrofit'!$R$101,IF(F23="Scenario3PBT5",'Medium retrofit'!$S$101,"")))&amp;IF(F23="Scenario1PBT6",'Medium retrofit'!$T$101,IF(F23="Scenario2PBT6",'Medium retrofit'!$U$101,IF(F23="Scenario3PBT6",'Medium retrofit'!$V$101,"")))&amp;IF(F23="Scenario1PBT7",'Medium retrofit'!$W$101,IF(F23="Scenario2PBT7",'Medium retrofit'!$X$101,IF(F23="Scenario3PBT7",'Medium retrofit'!$Y$101,"")))&amp;IF(F23="Scenario1PBT8",'Medium retrofit'!$Z$101,IF(F23="Scenario2PBT8",'Medium retrofit'!$AA$101,IF(F23="Scenario3PBT8",'Medium retrofit'!$AB$101,"")))&amp;IF(F23="Scenario1PBT9",'Medium retrofit'!$AC$101,IF(F23="Scenario2PBT9",'Medium retrofit'!$AD$101,IF(F23="Scenario3PBT9",'Medium retrofit'!$AE$101,"")))&amp;IF(F23="Scenario1PBT10",'Medium retrofit'!$AF$101,IF(F23="Scenario2PBT10",'Medium retrofit'!$AG$101,IF(F23="Scenario3PBT10",'Medium retrofit'!$AH$101,"")))&amp;IF(F23="Scenario1PBT11",'Medium retrofit'!$AI$101,IF(F23="Scenario2PBT11",'Medium retrofit'!$AJ$101,IF(F23="Scenario3PBT11",'Medium retrofit'!$AK$101,"")))&amp;IF(F23="Scenario1PBT12",'Medium retrofit'!$AL$101,IF(F23="Scenario2PBT12",'Medium retrofit'!$AM$101,IF(F23="Scenario3PBT12",'Medium retrofit'!$AN$101,"")))&amp;IF(F23="Scenario1PBT13",'Medium retrofit'!$AO$101,IF(F23="Scenario2PBT13",'Medium retrofit'!$AP$101,IF(F23="Scenario3PBT13",'Medium retrofit'!$AQ$101,"")))&amp;IF(F23="Scenario1PBT14",'Medium retrofit'!$AR$101,IF(F23="Scenario2PBT14",'Medium retrofit'!$AS$101,IF(F23="Scenario3PBT14",'Medium retrofit'!$AT$101,"")))&amp;IF(F23="Scenario1PBT15",'Medium retrofit'!$AU$101,IF(F23="Scenario2PBT15",'Medium retrofit'!$AV$101,IF(F23="Scenario3PBT15",'Medium retrofit'!$AW$101,"")))</f>
        <v/>
      </c>
      <c r="AB23" s="242">
        <f t="shared" si="23"/>
        <v>0</v>
      </c>
      <c r="AC23" s="364" t="str">
        <f t="shared" si="24"/>
        <v/>
      </c>
      <c r="AD23" s="353">
        <f>IF(AC23="",IFERROR('Projection_Base-case'!G24-G23,0),0)</f>
        <v>0</v>
      </c>
      <c r="AE23" s="350">
        <f t="shared" si="0"/>
        <v>0</v>
      </c>
      <c r="AF23" s="361">
        <f>IFERROR(100*AD23/'Projection_Base-case'!G24,0)</f>
        <v>0</v>
      </c>
      <c r="AG23" s="352">
        <f>IF(AC23="",IFERROR('Projection_Base-case'!I24-I23,0),0)</f>
        <v>0</v>
      </c>
      <c r="AH23" s="353">
        <f t="shared" si="1"/>
        <v>0</v>
      </c>
      <c r="AI23" s="361">
        <f>IFERROR(100*AG23/'Projection_Base-case'!I24,0)</f>
        <v>0</v>
      </c>
      <c r="AJ23" s="352">
        <f>IF(AC23="",IFERROR('Projection_Base-case'!K24-K23,0),0)</f>
        <v>0</v>
      </c>
      <c r="AK23" s="353">
        <f t="shared" si="2"/>
        <v>0</v>
      </c>
      <c r="AL23" s="361">
        <f>IFERROR(100*AJ23/'Projection_Base-case'!K24,0)</f>
        <v>0</v>
      </c>
      <c r="AM23" s="352">
        <f>-IF(AC23="",IFERROR('Projection_Base-case'!M24-M23,0),0)</f>
        <v>0</v>
      </c>
      <c r="AN23" s="353">
        <f t="shared" si="3"/>
        <v>0</v>
      </c>
      <c r="AO23" s="354">
        <f>IFERROR(IF('Projection_Base-case'!N24&gt;0,100*AN23/'Projection_Base-case'!N24,100*AN23/N23),0)</f>
        <v>0</v>
      </c>
      <c r="AP23" s="355">
        <f>IF(AC23="",IFERROR('Projection_Base-case'!O24-O23,0),0)</f>
        <v>0</v>
      </c>
      <c r="AQ23" s="356">
        <f t="shared" si="4"/>
        <v>0</v>
      </c>
      <c r="AR23" s="356">
        <f>IFERROR(100*AP23/'Projection_Base-case'!O24,0)</f>
        <v>0</v>
      </c>
      <c r="AS23" s="355">
        <f>IF(AC23="",IFERROR('Projection_Base-case'!Q24-Q23,0),0)</f>
        <v>0</v>
      </c>
      <c r="AT23" s="356">
        <f t="shared" si="5"/>
        <v>0</v>
      </c>
      <c r="AU23" s="356">
        <f>IFERROR(100*AS23/'Projection_Base-case'!Q24,0)</f>
        <v>0</v>
      </c>
      <c r="AV23" s="355">
        <f>IF(AC23="",IFERROR('Projection_Base-case'!S24-S23,0),0)</f>
        <v>0</v>
      </c>
      <c r="AW23" s="356">
        <f t="shared" si="6"/>
        <v>0</v>
      </c>
      <c r="AX23" s="357">
        <f>IFERROR(100*AV23/'Projection_Base-case'!S24,0)</f>
        <v>0</v>
      </c>
      <c r="AY23" s="358">
        <f>IF(AC23="",IFERROR('Projection_Base-case'!U24-U23,0),0)</f>
        <v>0</v>
      </c>
      <c r="AZ23" s="359">
        <f t="shared" si="7"/>
        <v>0</v>
      </c>
      <c r="BA23" s="359">
        <f>IFERROR(100*AY23/'Projection_Base-case'!U24,0)</f>
        <v>0</v>
      </c>
      <c r="BB23" s="358">
        <f>IF(AC23="",IFERROR('Projection_Base-case'!W24-W23,0),0)</f>
        <v>0</v>
      </c>
      <c r="BC23" s="359">
        <f t="shared" si="8"/>
        <v>0</v>
      </c>
      <c r="BD23" s="359">
        <f>IFERROR(100*BB23/'Projection_Base-case'!W24,0)</f>
        <v>0</v>
      </c>
      <c r="BE23" s="358">
        <f>IF(AC23="",IFERROR('Projection_Base-case'!Y24-Y23,0),0)</f>
        <v>0</v>
      </c>
      <c r="BF23" s="359">
        <f t="shared" si="9"/>
        <v>0</v>
      </c>
      <c r="BG23" s="359">
        <f>IFERROR(100*BE23/'Projection_Base-case'!Y24,0)</f>
        <v>0</v>
      </c>
      <c r="BH23" s="359">
        <f t="shared" si="10"/>
        <v>0</v>
      </c>
      <c r="BI23" s="360">
        <f t="shared" si="11"/>
        <v>0</v>
      </c>
    </row>
    <row r="24" spans="1:61">
      <c r="A24" s="205">
        <v>20</v>
      </c>
      <c r="B24" s="347">
        <f>IF('Projection_Base-case'!B25&lt;&gt;"",'Projection_Base-case'!B25,0)</f>
        <v>0</v>
      </c>
      <c r="C24" s="347">
        <f>IF('Projection_Base-case'!C25&lt;&gt;"",'Projection_Base-case'!C25,0)</f>
        <v>0</v>
      </c>
      <c r="D24" s="365">
        <f>IF('Projection_Base-case'!D25&lt;&gt;"",'Projection_Base-case'!D25,0)</f>
        <v>0</v>
      </c>
      <c r="E24" s="376"/>
      <c r="F24" s="367" t="str">
        <f t="shared" si="12"/>
        <v>0</v>
      </c>
      <c r="G24" s="241" t="str">
        <f>IF(F24="Scenario1PBT1",'Medium retrofit'!$E$6,IF(F24="Scenario2PBT1",'Medium retrofit'!$F$6,IF(F24="Scenario3PBT1",'Medium retrofit'!$G$6,"")))&amp;IF(F24="Scenario1PBT2",'Medium retrofit'!$H$6,IF(F24="Scenario2PBT2",'Medium retrofit'!$I$6,IF(F24="Scenario3PBT2",'Medium retrofit'!$J$6,"")))&amp;IF(F24="Scenario1PBT3",'Medium retrofit'!$K$6,IF(F24="Scenario2PBT3",'Medium retrofit'!$L$6,IF(F24="Scenario3PBT3",'Medium retrofit'!$M$6,"")))&amp;IF(F24="Scenario1PBT4",'Medium retrofit'!$N$6,IF(F24="Scenario2PBT4",'Medium retrofit'!$O$6,IF(F24="Scenario3PBT4",'Medium retrofit'!$P$6,"")))&amp;IF(F24="Scenario1PBT5",'Medium retrofit'!$Q$6,IF(F24="Scenario2PBT5",'Medium retrofit'!$R$6,IF(F24="Scenario3PBT5",'Medium retrofit'!$S$6,"")))&amp;IF(F24="Scenario1PBT6",'Medium retrofit'!$T$6,IF(F24="Scenario2PBT6",'Medium retrofit'!$U$6,IF(F24="Scenario3PBT6",'Medium retrofit'!$V$6,"")))&amp;IF(F24="Scenario1PBT7",'Medium retrofit'!$W$6,IF(F24="Scenario2PBT7",'Medium retrofit'!$X$6,IF(F24="Scenario3PBT7",'Medium retrofit'!$Y$6,"")))&amp;IF(F24="Scenario1PBT8",'Medium retrofit'!$Z$6,IF(F24="Scenario2PBT8",'Medium retrofit'!$AA$6,IF(F24="Scenario3PBT8",'Medium retrofit'!$AB$6,"")))&amp;IF(F24="Scenario1PBT9",'Medium retrofit'!$AC$6,IF(F24="Scenario2PBT9",'Medium retrofit'!$AD$6,IF(F24="Scenario3PBT9",'Medium retrofit'!$AE$6,"")))&amp;IF(F24="Scenario1PBT10",'Medium retrofit'!$AF$6,IF(F24="Scenario2PBT10",'Medium retrofit'!$AG$6,IF(F24="Scenario3PBT10",'Medium retrofit'!$AH$6,"")))&amp;IF(F24="Scenario1PBT11",'Medium retrofit'!$AI$6,IF(F24="Scenario2PBT11",'Medium retrofit'!$AJ$6,IF(F24="Scenario3PBT11",'Medium retrofit'!$AK$6,"")))&amp;IF(F24="Scenario1PBT12",'Medium retrofit'!$AL$6,IF(F24="Scenario2PBT12",'Medium retrofit'!$AM$6,IF(F24="Scenario3PBT12",'Medium retrofit'!$AN$6,"")))&amp;IF(F24="Scenario1PBT13",'Medium retrofit'!$AO$6,IF(F24="Scenario2PBT13",'Medium retrofit'!$AP$6,IF(F24="Scenario3PBT13",'Medium retrofit'!$AQ$6,"")))&amp;IF(F24="Scenario1PBT14",'Medium retrofit'!$AR$6,IF(F24="Scenario2PBT14",'Medium retrofit'!$AS$6,IF(F24="Scenario3PBT14",'Medium retrofit'!$AT$6,"")))&amp;IF(F24="Scenario1PBT15",'Medium retrofit'!$AU$6,IF(F24="Scenario2PBT15",'Medium retrofit'!$AV$6,IF(F24="Scenario3PBT15",'Medium retrofit'!$AW$6,"")))</f>
        <v/>
      </c>
      <c r="H24" s="123">
        <f t="shared" si="13"/>
        <v>0</v>
      </c>
      <c r="I24" s="239" t="str">
        <f>IF(F24="Scenario1PBT1",'Medium retrofit'!$E$16,IF(F24="Scenario2PBT1",'Medium retrofit'!$F$16,IF(F24="Scenario3PBT1",'Medium retrofit'!$G$16,"")))&amp;IF(F24="Scenario1PBT2",'Medium retrofit'!$H$16,IF(F24="Scenario2PBT2",'Medium retrofit'!$I$16,IF(F24="Scenario3PBT2",'Medium retrofit'!$J$16,"")))&amp;IF(F24="Scenario1PBT3",'Medium retrofit'!$K$16,IF(F24="Scenario2PBT3",'Medium retrofit'!$L$16,IF(F24="Scenario3PBT3",'Medium retrofit'!$M$16,"")))&amp;IF(F24="Scenario1PBT4",'Medium retrofit'!$N$16,IF(F24="Scenario2PBT4",'Medium retrofit'!$O$16,IF(F24="Scenario3PBT4",'Medium retrofit'!$P$16,"")))&amp;IF(F24="Scenario1PBT5",'Medium retrofit'!$Q$16,IF(F24="Scenario2PBT5",'Medium retrofit'!$R$16,IF(F24="Scenario3PBT5",'Medium retrofit'!$S$16,"")))&amp;IF(F24="Scenario1PBT6",'Medium retrofit'!$T$16,IF(F24="Scenario2PBT6",'Medium retrofit'!$U$16,IF(F24="Scenario3PBT6",'Medium retrofit'!$V$16,"")))&amp;IF(F24="Scenario1PBT7",'Medium retrofit'!$W$16,IF(F24="Scenario2PBT7",'Medium retrofit'!$X$16,IF(F24="Scenario3PBT7",'Medium retrofit'!$Y$16,"")))&amp;IF(F24="Scenario1PBT8",'Medium retrofit'!$Z$16,IF(F24="Scenario2PBT8",'Medium retrofit'!$AA$16,IF(F24="Scenario3PBT8",'Medium retrofit'!$AB$16,"")))&amp;IF(F24="Scenario1PBT9",'Medium retrofit'!$AC$16,IF(F24="Scenario2PBT9",'Medium retrofit'!$AD$16,IF(F24="Scenario3PBT9",'Medium retrofit'!$AE$16,"")))&amp;IF(F24="Scenario1PBT10",'Medium retrofit'!$AF$16,IF(F24="Scenario2PBT10",'Medium retrofit'!$AG$16,IF(F24="Scenario3PBT10",'Medium retrofit'!$AH$16,"")))&amp;IF(F24="Scenario1PBT11",'Medium retrofit'!$AI$16,IF(F24="Scenario2PBT11",'Medium retrofit'!$AJ$16,IF(F24="Scenario3PBT11",'Medium retrofit'!$AK$16,"")))&amp;IF(F24="Scenario1PBT12",'Medium retrofit'!$AL$16,IF(F24="Scenario2PBT12",'Medium retrofit'!$AM$16,IF(F24="Scenario3PBT12",'Medium retrofit'!$AN$16,"")))&amp;IF(F24="Scenario1PBT13",'Medium retrofit'!$AO$16,IF(F24="Scenario2PBT13",'Medium retrofit'!$AP$16,IF(F24="Scenario3PBT13",'Medium retrofit'!$AQ$16,"")))&amp;IF(F24="Scenario1PBT14",'Medium retrofit'!$AR$16,IF(F24="Scenario2PBT14",'Medium retrofit'!$AS$16,IF(F24="Scenario3PBT14",'Medium retrofit'!$AT$16,"")))&amp;IF(F24="Scenario1PBT15",'Medium retrofit'!$AU$16,IF(F24="Scenario2PBT15",'Medium retrofit'!$AV$16,IF(F24="Scenario3PBT15",'Medium retrofit'!$AW$16,"")))</f>
        <v/>
      </c>
      <c r="J24" s="123">
        <f t="shared" si="14"/>
        <v>0</v>
      </c>
      <c r="K24" s="123" t="str">
        <f>IF(F24="Scenario1PBT1",'Medium retrofit'!$E$18,IF(F24="Scenario2PBT1",'Medium retrofit'!$F$18,IF(F24="Scenario3PBT1",'Medium retrofit'!$G$18,"")))&amp;IF(F24="Scenario1PBT2",'Medium retrofit'!$H$18,IF(F24="Scenario2PBT2",'Medium retrofit'!$I$18,IF(F24="Scenario3PBT2",'Medium retrofit'!$J$18,"")))&amp;IF(F24="Scenario1PBT3",'Medium retrofit'!$K$18,IF(F24="Scenario2PBT3",'Medium retrofit'!$L$18,IF(F24="Scenario3PBT3",'Medium retrofit'!$M$18,"")))&amp;IF(F24="Scenario1PBT4",'Medium retrofit'!$N$18,IF(F24="Scenario2PBT4",'Medium retrofit'!$O$18,IF(F24="Scenario3PBT4",'Medium retrofit'!$P$18,"")))&amp;IF(F24="Scenario1PBT5",'Medium retrofit'!$Q$18,IF(F24="Scenario2PBT5",'Medium retrofit'!$R$18,IF(F24="Scenario3PBT5",'Medium retrofit'!$S$18,"")))&amp;IF(F24="Scenario1PBT6",'Medium retrofit'!$T$18,IF(F24="Scenario2PBT6",'Medium retrofit'!$U$18,IF(F24="Scenario3PBT6",'Medium retrofit'!$V$18,"")))&amp;IF(F24="Scenario1PBT7",'Medium retrofit'!$W$18,IF(F24="Scenario2PBT7",'Medium retrofit'!$X$18,IF(F24="Scenario3PBT7",'Medium retrofit'!$Y$18,"")))&amp;IF(F24="Scenario1PBT8",'Medium retrofit'!$Z$18,IF(F24="Scenario2PBT8",'Medium retrofit'!$AA$18,IF(F24="Scenario3PBT8",'Medium retrofit'!$AB$18,"")))&amp;IF(F24="Scenario1PBT9",'Medium retrofit'!$AC$18,IF(F24="Scenario2PBT9",'Medium retrofit'!$AD$18,IF(F24="Scenario3PBT9",'Medium retrofit'!$AE$18,"")))&amp;IF(F24="Scenario1PBT10",'Medium retrofit'!$AF$18,IF(F24="Scenario2PBT10",'Medium retrofit'!$AG$18,IF(F24="Scenario3PBT10",'Medium retrofit'!$AH$18,"")))&amp;IF(F24="Scenario1PBT11",'Medium retrofit'!$AI$18,IF(F24="Scenario2PBT11",'Medium retrofit'!$AJ$18,IF(F24="Scenario3PBT11",'Medium retrofit'!$AK$18,"")))&amp;IF(F24="Scenario1PBT12",'Medium retrofit'!$AL$18,IF(F24="Scenario2PBT12",'Medium retrofit'!$AM$18,IF(F24="Scenario3PBT12",'Medium retrofit'!$AN$18,"")))&amp;IF(F24="Scenario1PBT13",'Medium retrofit'!$AO$18,IF(F24="Scenario2PBT13",'Medium retrofit'!$AP$18,IF(F24="Scenario3PBT13",'Medium retrofit'!$AQ$18,"")))&amp;IF(F24="Scenario1PBT14",'Medium retrofit'!$AR$18,IF(F24="Scenario2PBT14",'Medium retrofit'!$AS$18,IF(F24="Scenario3PBT14",'Medium retrofit'!$AT$18,"")))&amp;IF(F24="Scenario1PBT15",'Medium retrofit'!$AU$18,IF(F24="Scenario2PBT15",'Medium retrofit'!$AV$18,IF(F24="Scenario3PBT15",'Medium retrofit'!$AW$18,"")))</f>
        <v/>
      </c>
      <c r="L24" s="123">
        <f t="shared" si="15"/>
        <v>0</v>
      </c>
      <c r="M24" s="123" t="str">
        <f>IF(F24="Scenario1PBT1",'Medium retrofit'!$E$20,IF(F24="Scenario2PBT1",'Medium retrofit'!$F$20,IF(F24="Scenario3PBT1",'Medium retrofit'!$G$20,"")))&amp;IF(F24="Scenario1PBT2",'Medium retrofit'!$H$20,IF(F24="Scenario2PBT2",'Medium retrofit'!$I$20,IF(F24="Scenario3PBT2",'Medium retrofit'!$J$20,"")))&amp;IF(F24="Scenario1PBT3",'Medium retrofit'!$K$20,IF(F24="Scenario2PBT3",'Medium retrofit'!$L$20,IF(F24="Scenario3PBT3",'Medium retrofit'!$M$20,"")))&amp;IF(F24="Scenario1PBT4",'Medium retrofit'!$N$20,IF(F24="Scenario2PBT4",'Medium retrofit'!$O$20,IF(F24="Scenario3PBT4",'Medium retrofit'!$P$20,"")))&amp;IF(F24="Scenario1PBT5",'Medium retrofit'!$Q$20,IF(F24="Scenario2PBT5",'Medium retrofit'!$R$20,IF(F24="Scenario3PBT5",'Medium retrofit'!$S$20,"")))&amp;IF(F24="Scenario1PBT6",'Medium retrofit'!$T$20,IF(F24="Scenario2PBT6",'Medium retrofit'!$U$20,IF(F24="Scenario3PBT6",'Medium retrofit'!$V$20,"")))&amp;IF(F24="Scenario1PBT7",'Medium retrofit'!$W$20,IF(F24="Scenario2PBT7",'Medium retrofit'!$X$20,IF(F24="Scenario3PBT7",'Medium retrofit'!$Y$20,"")))&amp;IF(F24="Scenario1PBT8",'Medium retrofit'!$Z$20,IF(F24="Scenario2PBT8",'Medium retrofit'!$AA$20,IF(F24="Scenario3PBT8",'Medium retrofit'!$AB$20,"")))&amp;IF(F24="Scenario1PBT9",'Medium retrofit'!$AC$20,IF(F24="Scenario2PBT9",'Medium retrofit'!$AD$20,IF(F24="Scenario3PBT9",'Medium retrofit'!$AE$20,"")))&amp;IF(F24="Scenario1PBT10",'Medium retrofit'!$AF$20,IF(F24="Scenario2PBT10",'Medium retrofit'!$AG$20,IF(F24="Scenario3PBT10",'Medium retrofit'!$AH$20,"")))&amp;IF(F24="Scenario1PBT11",'Medium retrofit'!$AI$20,IF(F24="Scenario2PBT11",'Medium retrofit'!$AJ$20,IF(F24="Scenario3PBT11",'Medium retrofit'!$AK$20,"")))&amp;IF(F24="Scenario1PBT12",'Medium retrofit'!$AL$20,IF(F24="Scenario2PBT12",'Medium retrofit'!$AM$20,IF(F24="Scenario3PBT12",'Medium retrofit'!$AN$20,"")))&amp;IF(F24="Scenario1PBT13",'Medium retrofit'!$AO$20,IF(F24="Scenario2PBT13",'Medium retrofit'!$AP$20,IF(F24="Scenario3PBT13",'Medium retrofit'!$AQ$20,"")))&amp;IF(F24="Scenario1PBT14",'Medium retrofit'!$AR$20,IF(F24="Scenario2PBT14",'Medium retrofit'!$AS$20,IF(F24="Scenario3PBT14",'Medium retrofit'!$AT$20,"")))&amp;IF(F24="Scenario1PBT15",'Medium retrofit'!$AU$20,IF(F24="Scenario2PBT15",'Medium retrofit'!$AV$20,IF(F24="Scenario3PBT15",'Medium retrofit'!$AW$20,"")))</f>
        <v/>
      </c>
      <c r="N24" s="124">
        <f t="shared" si="16"/>
        <v>0</v>
      </c>
      <c r="O24" s="245" t="str">
        <f>IF(F24="Scenario1PBT1",'Medium retrofit'!$E$23,IF(F24="Scenario2PBT1",'Medium retrofit'!$F$23,IF(F24="Scenario3PBT1",'Medium retrofit'!$G$23,"")))&amp;IF(F24="Scenario1PBT2",'Medium retrofit'!$H$23,IF(F24="Scenario2PBT2",'Medium retrofit'!$I$23,IF(F24="Scenario3PBT2",'Medium retrofit'!$J$23,"")))&amp;IF(F24="Scenario1PBT3",'Medium retrofit'!$K$23,IF(F24="Scenario2PBT3",'Medium retrofit'!$L$23,IF(F24="Scenario3PBT3",'Medium retrofit'!$M$23,"")))&amp;IF(F24="Scenario1PBT4",'Medium retrofit'!$N$23,IF(F24="Scenario2PBT4",'Medium retrofit'!$O$23,IF(F24="Scenario3PBT4",'Medium retrofit'!$P$23,"")))&amp;IF(F24="Scenario1PBT5",'Medium retrofit'!$Q$23,IF(F24="Scenario2PBT5",'Medium retrofit'!$R$23,IF(F24="Scenario3PBT5",'Medium retrofit'!$S$23,"")))&amp;IF(F24="Scenario1PBT6",'Medium retrofit'!$T$23,IF(F24="Scenario2PBT6",'Medium retrofit'!$U$23,IF(F24="Scenario3PBT6",'Medium retrofit'!$V$23,"")))&amp;IF(F24="Scenario1PBT7",'Medium retrofit'!$W$23,IF(F24="Scenario2PBT7",'Medium retrofit'!$X$23,IF(F24="Scenario3PBT7",'Medium retrofit'!$Y$23,"")))&amp;IF(F24="Scenario1PBT8",'Medium retrofit'!$Z$23,IF(F24="Scenario2PBT8",'Medium retrofit'!$AA$23,IF(F24="Scenario3PBT8",'Medium retrofit'!$AB$23,"")))&amp;IF(F24="Scenario1PBT9",'Medium retrofit'!$AC$23,IF(F24="Scenario2PBT9",'Medium retrofit'!$AD$23,IF(F24="Scenario3PBT9",'Medium retrofit'!$AE$23,"")))&amp;IF(F24="Scenario1PBT10",'Medium retrofit'!$AF$23,IF(F24="Scenario2PBT10",'Medium retrofit'!$AG$23,IF(F24="Scenario3PBT10",'Medium retrofit'!$AH$23,"")))&amp;IF(F24="Scenario1PBT11",'Medium retrofit'!$AI$23,IF(F24="Scenario2PBT11",'Medium retrofit'!$AJ$23,IF(F24="Scenario3PBT11",'Medium retrofit'!$AK$23,"")))&amp;IF(F24="Scenario1PBT12",'Medium retrofit'!$AL$23,IF(F24="Scenario2PBT12",'Medium retrofit'!$AM$23,IF(F24="Scenario3PBT12",'Medium retrofit'!$AN$23,"")))&amp;IF(F24="Scenario1PBT13",'Medium retrofit'!$AO$23,IF(F24="Scenario2PBT13",'Medium retrofit'!$AP$23,IF(F24="Scenario3PBT13",'Medium retrofit'!$AQ$23,"")))&amp;IF(F24="Scenario1PBT14",'Medium retrofit'!$AR$23,IF(F24="Scenario2PBT14",'Medium retrofit'!$AS$23,IF(F24="Scenario3PBT14",'Medium retrofit'!$AT$23,"")))&amp;IF(F24="Scenario1PBT15",'Medium retrofit'!$AU$23,IF(F24="Scenario2PBT15",'Medium retrofit'!$AV$23,IF(F24="Scenario3PBT15",'Medium retrofit'!$AW$23,"")))</f>
        <v/>
      </c>
      <c r="P24" s="123">
        <f t="shared" si="17"/>
        <v>0</v>
      </c>
      <c r="Q24" s="123" t="str">
        <f>IF(F24="Scenario1PBT1",'Medium retrofit'!$E$25,IF(F24="Scenario2PBT1",'Medium retrofit'!$F$25,IF(F24="Scenario3PBT1",'Medium retrofit'!$G$25,"")))&amp;IF(F24="Scenario1PBT2",'Medium retrofit'!$H$25,IF(F24="Scenario2PBT2",'Medium retrofit'!$I$25,IF(F24="Scenario3PBT2",'Medium retrofit'!$J$25,"")))&amp;IF(F24="Scenario1PBT3",'Medium retrofit'!$K$25,IF(F24="Scenario2PBT3",'Medium retrofit'!$L$25,IF(F24="Scenario3PBT3",'Medium retrofit'!$M$25,"")))&amp;IF(F24="Scenario1PBT4",'Medium retrofit'!$N$25,IF(F24="Scenario2PBT4",'Medium retrofit'!$O$25,IF(F24="Scenario3PBT4",'Medium retrofit'!$P$25,"")))&amp;IF(F24="Scenario1PBT5",'Medium retrofit'!$Q$25,IF(F24="Scenario2PBT5",'Medium retrofit'!$R$25,IF(F24="Scenario3PBT5",'Medium retrofit'!$S$25,"")))&amp;IF(F24="Scenario1PBT6",'Medium retrofit'!$T$25,IF(F24="Scenario2PBT6",'Medium retrofit'!$U$25,IF(F24="Scenario3PBT6",'Medium retrofit'!$V$25,"")))&amp;IF(F24="Scenario1PBT7",'Medium retrofit'!$W$25,IF(F24="Scenario2PBT7",'Medium retrofit'!$X$25,IF(F24="Scenario3PBT7",'Medium retrofit'!$Y$25,"")))&amp;IF(F24="Scenario1PBT8",'Medium retrofit'!$Z$25,IF(F24="Scenario2PBT8",'Medium retrofit'!$AA$25,IF(F24="Scenario3PBT8",'Medium retrofit'!$AB$25,"")))&amp;IF(F24="Scenario1PBT9",'Medium retrofit'!$AC$25,IF(F24="Scenario2PBT9",'Medium retrofit'!$AD$25,IF(F24="Scenario3PBT9",'Medium retrofit'!$AE$25,"")))&amp;IF(F24="Scenario1PBT10",'Medium retrofit'!$AF$25,IF(F24="Scenario2PBT10",'Medium retrofit'!$AG$25,IF(F24="Scenario3PBT10",'Medium retrofit'!$AH$25,"")))&amp;IF(F24="Scenario1PBT11",'Medium retrofit'!$AI$25,IF(F24="Scenario2PBT11",'Medium retrofit'!$AJ$25,IF(F24="Scenario3PBT11",'Medium retrofit'!$AK$25,"")))&amp;IF(F24="Scenario1PBT12",'Medium retrofit'!$AL$25,IF(F24="Scenario2PBT12",'Medium retrofit'!$AM$25,IF(F24="Scenario3PBT12",'Medium retrofit'!$AN$25,"")))&amp;IF(F24="Scenario1PBT13",'Medium retrofit'!$AO$25,IF(F24="Scenario2PBT13",'Medium retrofit'!$AP$25,IF(F24="Scenario3PBT13",'Medium retrofit'!$AQ$25,"")))&amp;IF(F24="Scenario1PBT14",'Medium retrofit'!$AR$25,IF(F24="Scenario2PBT14",'Medium retrofit'!$AS$25,IF(F24="Scenario3PBT14",'Medium retrofit'!$AT$25,"")))&amp;IF(F24="Scenario1PBT15",'Medium retrofit'!$AU$25,IF(F24="Scenario2PBT15",'Medium retrofit'!$AV$25,IF(F24="Scenario3PBT15",'Medium retrofit'!$AW$25,"")))</f>
        <v/>
      </c>
      <c r="R24" s="123">
        <f t="shared" si="18"/>
        <v>0</v>
      </c>
      <c r="S24" s="123" t="str">
        <f>IF(F24="Scenario1PBT1",'Medium retrofit'!$E$27,IF(F24="Scenario2PBT1",'Medium retrofit'!$F$27,IF(F24="Scenario3PBT1",'Medium retrofit'!$G$27,"")))&amp;IF(F24="Scenario1PBT2",'Medium retrofit'!$H$27,IF(F24="Scenario2PBT2",'Medium retrofit'!$I$27,IF(F24="Scenario3PBT2",'Medium retrofit'!$J$27,"")))&amp;IF(F24="Scenario1PBT3",'Medium retrofit'!$K$27,IF(F24="Scenario2PBT3",'Medium retrofit'!$L$27,IF(F24="Scenario3PBT3",'Medium retrofit'!$M$27,"")))&amp;IF(F24="Scenario1PBT4",'Medium retrofit'!$N$27,IF(F24="Scenario2PBT4",'Medium retrofit'!$O$27,IF(F24="Scenario3PBT4",'Medium retrofit'!$P$27,"")))&amp;IF(F24="Scenario1PBT5",'Medium retrofit'!$Q$27,IF(F24="Scenario2PBT5",'Medium retrofit'!$R$27,IF(F24="Scenario3PBT5",'Medium retrofit'!$S$27,"")))&amp;IF(F24="Scenario1PBT6",'Medium retrofit'!$T$27,IF(F24="Scenario2PBT6",'Medium retrofit'!$U$27,IF(F24="Scenario3PBT6",'Medium retrofit'!$V$27,"")))&amp;IF(F24="Scenario1PBT7",'Medium retrofit'!$W$27,IF(F24="Scenario2PBT7",'Medium retrofit'!$X$27,IF(F24="Scenario3PBT7",'Medium retrofit'!$Y$27,"")))&amp;IF(F24="Scenario1PBT8",'Medium retrofit'!$Z$27,IF(F24="Scenario2PBT8",'Medium retrofit'!$AA$27,IF(F24="Scenario3PBT8",'Medium retrofit'!$AB$27,"")))&amp;IF(F24="Scenario1PBT9",'Medium retrofit'!$AC$27,IF(F24="Scenario2PBT9",'Medium retrofit'!$AD$27,IF(F24="Scenario3PBT9",'Medium retrofit'!$AE$27,"")))&amp;IF(F24="Scenario1PBT10",'Medium retrofit'!$AF$27,IF(F24="Scenario2PBT10",'Medium retrofit'!$AG$27,IF(F24="Scenario3PBT10",'Medium retrofit'!$AH$27,"")))&amp;IF(F24="Scenario1PBT11",'Medium retrofit'!$AI$27,IF(F24="Scenario2PBT11",'Medium retrofit'!$AJ$27,IF(F24="Scenario3PBT11",'Medium retrofit'!$AK$27,"")))&amp;IF(F24="Scenario1PBT12",'Medium retrofit'!$AL$27,IF(F24="Scenario2PBT12",'Medium retrofit'!$AM$27,IF(F24="Scenario3PBT12",'Medium retrofit'!$AN$27,"")))&amp;IF(F24="Scenario1PBT13",'Medium retrofit'!$AO$27,IF(F24="Scenario2PBT13",'Medium retrofit'!$AP$27,IF(F24="Scenario3PBT13",'Medium retrofit'!$AQ$27,"")))&amp;IF(F24="Scenario1PBT14",'Medium retrofit'!$AR$27,IF(F24="Scenario2PBT14",'Medium retrofit'!$AS$27,IF(F24="Scenario3PBT14",'Medium retrofit'!$AT$27,"")))&amp;IF(F24="Scenario1PBT15",'Medium retrofit'!$AU$27,IF(F24="Scenario2PBT15",'Medium retrofit'!$AV$27,IF(F24="Scenario3PBT15",'Medium retrofit'!$AW$27,"")))</f>
        <v/>
      </c>
      <c r="T24" s="246">
        <f t="shared" si="19"/>
        <v>0</v>
      </c>
      <c r="U24" s="245" t="str">
        <f>IF(F24="Scenario1PBT1",'Medium retrofit'!$E$38,IF(F24="Scenario2PBT1",'Medium retrofit'!$F$38,IF(F24="Scenario3PBT1",'Medium retrofit'!$G$38,"")))&amp;IF(F24="Scenario1PBT2",'Medium retrofit'!$H$38,IF(F24="Scenario2PBT2",'Medium retrofit'!$I$38,IF(F24="Scenario3PBT2",'Medium retrofit'!$J$38,"")))&amp;IF(F24="Scenario1PBT3",'Medium retrofit'!$K$38,IF(F24="Scenario2PBT3",'Medium retrofit'!$L$38,IF(F24="Scenario3PBT3",'Medium retrofit'!$M$38,"")))&amp;IF(F24="Scenario1PBT4",'Medium retrofit'!$N$38,IF(F24="Scenario2PBT4",'Medium retrofit'!$O$38,IF(F24="Scenario3PBT4",'Medium retrofit'!$P$38,"")))&amp;IF(F24="Scenario1PBT5",'Medium retrofit'!$Q$38,IF(F24="Scenario2PBT5",'Medium retrofit'!$R$38,IF(F24="Scenario3PBT5",'Medium retrofit'!$S$38,"")))&amp;IF(F24="Scenario1PBT6",'Medium retrofit'!$T$38,IF(F24="Scenario2PBT6",'Medium retrofit'!$U$38,IF(F24="Scenario3PBT6",'Medium retrofit'!$V$38,"")))&amp;IF(F24="Scenario1PBT7",'Medium retrofit'!$W$38,IF(F24="Scenario2PBT7",'Medium retrofit'!$X$38,IF(F24="Scenario3PBT7",'Medium retrofit'!$Y$38,"")))&amp;IF(F24="Scenario1PBT8",'Medium retrofit'!$Z$38,IF(F24="Scenario2PBT8",'Medium retrofit'!$AA$38,IF(F24="Scenario3PBT8",'Medium retrofit'!$AB$38,"")))&amp;IF(F24="Scenario1PBT9",'Medium retrofit'!$AC$38,IF(F24="Scenario2PBT9",'Medium retrofit'!$AD$38,IF(F24="Scenario3PBT9",'Medium retrofit'!$AE$38,"")))&amp;IF(F24="Scenario1PBT10",'Medium retrofit'!$AF$38,IF(F24="Scenario2PBT10",'Medium retrofit'!$AG$38,IF(F24="Scenario3PBT10",'Medium retrofit'!$AH$38,"")))&amp;IF(F24="Scenario1PBT11",'Medium retrofit'!$AI$38,IF(F24="Scenario2PBT11",'Medium retrofit'!$AJ$38,IF(F24="Scenario3PBT11",'Medium retrofit'!$AK$38,"")))&amp;IF(F24="Scenario1PBT12",'Medium retrofit'!$AL$38,IF(F24="Scenario2PBT12",'Medium retrofit'!$AM$38,IF(F24="Scenario3PBT12",'Medium retrofit'!$AN$38,"")))&amp;IF(F24="Scenario1PBT13",'Medium retrofit'!$AO$38,IF(F24="Scenario2PBT13",'Medium retrofit'!$AP$38,IF(F24="Scenario3PBT13",'Medium retrofit'!$AQ$38,"")))&amp;IF(F24="Scenario1PBT14",'Medium retrofit'!$AR$38,IF(F24="Scenario2PBT14",'Medium retrofit'!$AS$38,IF(F24="Scenario3PBT14",'Medium retrofit'!$AT$38,"")))&amp;IF(F24="Scenario1PBT15",'Medium retrofit'!$AU$38,IF(F24="Scenario2PBT15",'Medium retrofit'!$AV$38,IF(F24="Scenario3PBT15",'Medium retrofit'!$AW$38,"")))</f>
        <v/>
      </c>
      <c r="V24" s="123">
        <f t="shared" si="20"/>
        <v>0</v>
      </c>
      <c r="W24" s="123" t="str">
        <f>IF(F24="Scenario1PBT1",'Medium retrofit'!$E$40,IF(F24="Scenario2PBT1",'Medium retrofit'!$F$40,IF(F24="Scenario3PBT1",'Medium retrofit'!$G$40,"")))&amp;IF(F24="Scenario1PBT2",'Medium retrofit'!$H$40,IF(F24="Scenario2PBT2",'Medium retrofit'!$I$40,IF(F24="Scenario3PBT2",'Medium retrofit'!$J$40,"")))&amp;IF(F24="Scenario1PBT3",'Medium retrofit'!$K$40,IF(F24="Scenario2PBT3",'Medium retrofit'!$L$40,IF(F24="Scenario3PBT3",'Medium retrofit'!$M$40,"")))&amp;IF(F24="Scenario1PBT4",'Medium retrofit'!$N$40,IF(F24="Scenario2PBT4",'Medium retrofit'!$O$40,IF(F24="Scenario3PBT4",'Medium retrofit'!$P$40,"")))&amp;IF(F24="Scenario1PBT5",'Medium retrofit'!$Q$40,IF(F24="Scenario2PBT5",'Medium retrofit'!$R$40,IF(F24="Scenario3PBT5",'Medium retrofit'!$S$40,"")))&amp;IF(F24="Scenario1PBT6",'Medium retrofit'!$T$40,IF(F24="Scenario2PBT6",'Medium retrofit'!$U$40,IF(F24="Scenario3PBT6",'Medium retrofit'!$V$40,"")))&amp;IF(F24="Scenario1PBT7",'Medium retrofit'!$W$40,IF(F24="Scenario2PBT7",'Medium retrofit'!$X$40,IF(F24="Scenario3PBT7",'Medium retrofit'!$Y$40,"")))&amp;IF(F24="Scenario1PBT8",'Medium retrofit'!$Z$40,IF(F24="Scenario2PBT8",'Medium retrofit'!$AA$40,IF(F24="Scenario3PBT8",'Medium retrofit'!$AB$40,"")))&amp;IF(F24="Scenario1PBT9",'Medium retrofit'!$AC$40,IF(F24="Scenario2PBT9",'Medium retrofit'!$AD$40,IF(F24="Scenario3PBT9",'Medium retrofit'!$AE$40,"")))&amp;IF(F24="Scenario1PBT10",'Medium retrofit'!$AF$40,IF(F24="Scenario2PBT10",'Medium retrofit'!$AG$40,IF(F24="Scenario3PBT10",'Medium retrofit'!$AH$40,"")))&amp;IF(F24="Scenario1PBT11",'Medium retrofit'!$AI$40,IF(F24="Scenario2PBT11",'Medium retrofit'!$AJ$40,IF(F24="Scenario3PBT11",'Medium retrofit'!$AK$40,"")))&amp;IF(F24="Scenario1PBT12",'Medium retrofit'!$AL$40,IF(F24="Scenario2PBT12",'Medium retrofit'!$AM$40,IF(F24="Scenario3PBT12",'Medium retrofit'!$AN$40,"")))&amp;IF(F24="Scenario1PBT13",'Medium retrofit'!$AO$40,IF(F24="Scenario2PBT13",'Medium retrofit'!$AP$40,IF(F24="Scenario3PBT13",'Medium retrofit'!$AQ$40,"")))&amp;IF(F24="Scenario1PBT14",'Medium retrofit'!$AR$40,IF(F24="Scenario2PBT14",'Medium retrofit'!$AS$40,IF(F24="Scenario3PBT14",'Medium retrofit'!$AT$40,"")))&amp;IF(F24="Scenario1PBT15",'Medium retrofit'!$AU$40,IF(F24="Scenario2PBT15",'Medium retrofit'!$AV$40,IF(F24="Scenario3PBT15",'Medium retrofit'!$AW$40,"")))</f>
        <v/>
      </c>
      <c r="X24" s="123">
        <f t="shared" si="21"/>
        <v>0</v>
      </c>
      <c r="Y24" s="123" t="str">
        <f>IF(F24="Scenario1PBT1",'Medium retrofit'!$E$42,IF(F24="Scenario2PBT1",'Medium retrofit'!$F$42,IF(F24="Scenario3PBT1",'Medium retrofit'!$G$42,"")))&amp;IF(F24="Scenario1PBT2",'Medium retrofit'!$H$42,IF(F24="Scenario2PBT2",'Medium retrofit'!$I$42,IF(F24="Scenario3PBT2",'Medium retrofit'!$J$42,"")))&amp;IF(F24="Scenario1PBT3",'Medium retrofit'!$K$42,IF(F24="Scenario2PBT3",'Medium retrofit'!$L$42,IF(F24="Scenario3PBT3",'Medium retrofit'!$M$42,"")))&amp;IF(F24="Scenario1PBT4",'Medium retrofit'!$N$42,IF(F24="Scenario2PBT4",'Medium retrofit'!$O$42,IF(F24="Scenario3PBT4",'Medium retrofit'!$P$42,"")))&amp;IF(F24="Scenario1PBT5",'Medium retrofit'!$Q$42,IF(F24="Scenario2PBT5",'Medium retrofit'!$R$42,IF(F24="Scenario3PBT5",'Medium retrofit'!$S$42,"")))&amp;IF(F24="Scenario1PBT6",'Medium retrofit'!$T$42,IF(F24="Scenario2PBT6",'Medium retrofit'!$U$42,IF(F24="Scenario3PBT6",'Medium retrofit'!$V$42,"")))&amp;IF(F24="Scenario1PBT7",'Medium retrofit'!$W$42,IF(F24="Scenario2PBT7",'Medium retrofit'!$X$42,IF(F24="Scenario3PBT7",'Medium retrofit'!$Y$42,"")))&amp;IF(F24="Scenario1PBT8",'Medium retrofit'!$Z$42,IF(F24="Scenario2PBT8",'Medium retrofit'!$AA$42,IF(F24="Scenario3PBT8",'Medium retrofit'!$AB$42,"")))&amp;IF(F24="Scenario1PBT9",'Medium retrofit'!$AC$42,IF(F24="Scenario2PBT9",'Medium retrofit'!$AD$42,IF(F24="Scenario3PBT9",'Medium retrofit'!$AE$42,"")))&amp;IF(F24="Scenario1PBT10",'Medium retrofit'!$AF$42,IF(F24="Scenario2PBT10",'Medium retrofit'!$AG$42,IF(F24="Scenario3PBT10",'Medium retrofit'!$AH$42,"")))&amp;IF(F24="Scenario1PBT11",'Medium retrofit'!$AI$42,IF(F24="Scenario2PBT11",'Medium retrofit'!$AJ$42,IF(F24="Scenario3PBT11",'Medium retrofit'!$AK$42,"")))&amp;IF(F24="Scenario1PBT12",'Medium retrofit'!$AL$42,IF(F24="Scenario2PBT12",'Medium retrofit'!$AM$42,IF(F24="Scenario3PBT12",'Medium retrofit'!$AN$42,"")))&amp;IF(F24="Scenario1PBT13",'Medium retrofit'!$AO$42,IF(F24="Scenario2PBT13",'Medium retrofit'!$AP$42,IF(F24="Scenario3PBT13",'Medium retrofit'!$AQ$42,"")))&amp;IF(F24="Scenario1PBT14",'Medium retrofit'!$AR$42,IF(F24="Scenario2PBT14",'Medium retrofit'!$AS$42,IF(F24="Scenario3PBT14",'Medium retrofit'!$AT$42,"")))&amp;IF(F24="Scenario1PBT15",'Medium retrofit'!$AU$42,IF(F24="Scenario2PBT15",'Medium retrofit'!$AV$42,IF(F24="Scenario3PBT15",'Medium retrofit'!$AW$42,"")))</f>
        <v/>
      </c>
      <c r="Z24" s="123">
        <f t="shared" si="22"/>
        <v>0</v>
      </c>
      <c r="AA24" s="239" t="str">
        <f>IF(F24="Scenario1PBT1",'Medium retrofit'!$E$101,IF(F24="Scenario2PBT1",'Medium retrofit'!$F$101,IF(F24="Scenario3PBT1",'Medium retrofit'!$G$101,"")))&amp;IF(F24="Scenario1PBT2",'Medium retrofit'!$H$101,IF(F24="Scenario2PBT2",'Medium retrofit'!$I$101,IF(F24="Scenario3PBT2",'Medium retrofit'!$J$101,"")))&amp;IF(F24="Scenario1PBT3",'Medium retrofit'!$K$101,IF(F24="Scenario2PBT3",'Medium retrofit'!$L$101,IF(F24="Scenario3PBT3",'Medium retrofit'!$M$101,"")))&amp;IF(F24="Scenario1PBT4",'Medium retrofit'!$N$101,IF(F24="Scenario2PBT4",'Medium retrofit'!$O$101,IF(F24="Scenario3PBT4",'Medium retrofit'!$P$101,"")))&amp;IF(F24="Scenario1PBT5",'Medium retrofit'!$Q$101,IF(F24="Scenario2PBT5",'Medium retrofit'!$R$101,IF(F24="Scenario3PBT5",'Medium retrofit'!$S$101,"")))&amp;IF(F24="Scenario1PBT6",'Medium retrofit'!$T$101,IF(F24="Scenario2PBT6",'Medium retrofit'!$U$101,IF(F24="Scenario3PBT6",'Medium retrofit'!$V$101,"")))&amp;IF(F24="Scenario1PBT7",'Medium retrofit'!$W$101,IF(F24="Scenario2PBT7",'Medium retrofit'!$X$101,IF(F24="Scenario3PBT7",'Medium retrofit'!$Y$101,"")))&amp;IF(F24="Scenario1PBT8",'Medium retrofit'!$Z$101,IF(F24="Scenario2PBT8",'Medium retrofit'!$AA$101,IF(F24="Scenario3PBT8",'Medium retrofit'!$AB$101,"")))&amp;IF(F24="Scenario1PBT9",'Medium retrofit'!$AC$101,IF(F24="Scenario2PBT9",'Medium retrofit'!$AD$101,IF(F24="Scenario3PBT9",'Medium retrofit'!$AE$101,"")))&amp;IF(F24="Scenario1PBT10",'Medium retrofit'!$AF$101,IF(F24="Scenario2PBT10",'Medium retrofit'!$AG$101,IF(F24="Scenario3PBT10",'Medium retrofit'!$AH$101,"")))&amp;IF(F24="Scenario1PBT11",'Medium retrofit'!$AI$101,IF(F24="Scenario2PBT11",'Medium retrofit'!$AJ$101,IF(F24="Scenario3PBT11",'Medium retrofit'!$AK$101,"")))&amp;IF(F24="Scenario1PBT12",'Medium retrofit'!$AL$101,IF(F24="Scenario2PBT12",'Medium retrofit'!$AM$101,IF(F24="Scenario3PBT12",'Medium retrofit'!$AN$101,"")))&amp;IF(F24="Scenario1PBT13",'Medium retrofit'!$AO$101,IF(F24="Scenario2PBT13",'Medium retrofit'!$AP$101,IF(F24="Scenario3PBT13",'Medium retrofit'!$AQ$101,"")))&amp;IF(F24="Scenario1PBT14",'Medium retrofit'!$AR$101,IF(F24="Scenario2PBT14",'Medium retrofit'!$AS$101,IF(F24="Scenario3PBT14",'Medium retrofit'!$AT$101,"")))&amp;IF(F24="Scenario1PBT15",'Medium retrofit'!$AU$101,IF(F24="Scenario2PBT15",'Medium retrofit'!$AV$101,IF(F24="Scenario3PBT15",'Medium retrofit'!$AW$101,"")))</f>
        <v/>
      </c>
      <c r="AB24" s="242">
        <f t="shared" si="23"/>
        <v>0</v>
      </c>
      <c r="AC24" s="364" t="str">
        <f t="shared" si="24"/>
        <v/>
      </c>
      <c r="AD24" s="353">
        <f>IF(AC24="",IFERROR('Projection_Base-case'!G25-G24,0),0)</f>
        <v>0</v>
      </c>
      <c r="AE24" s="350">
        <f t="shared" si="0"/>
        <v>0</v>
      </c>
      <c r="AF24" s="361">
        <f>IFERROR(100*AD24/'Projection_Base-case'!G25,0)</f>
        <v>0</v>
      </c>
      <c r="AG24" s="352">
        <f>IF(AC24="",IFERROR('Projection_Base-case'!I25-I24,0),0)</f>
        <v>0</v>
      </c>
      <c r="AH24" s="353">
        <f t="shared" si="1"/>
        <v>0</v>
      </c>
      <c r="AI24" s="361">
        <f>IFERROR(100*AG24/'Projection_Base-case'!I25,0)</f>
        <v>0</v>
      </c>
      <c r="AJ24" s="352">
        <f>IF(AC24="",IFERROR('Projection_Base-case'!K25-K24,0),0)</f>
        <v>0</v>
      </c>
      <c r="AK24" s="353">
        <f t="shared" si="2"/>
        <v>0</v>
      </c>
      <c r="AL24" s="361">
        <f>IFERROR(100*AJ24/'Projection_Base-case'!K25,0)</f>
        <v>0</v>
      </c>
      <c r="AM24" s="352">
        <f>-IF(AC24="",IFERROR('Projection_Base-case'!M25-M24,0),0)</f>
        <v>0</v>
      </c>
      <c r="AN24" s="353">
        <f t="shared" si="3"/>
        <v>0</v>
      </c>
      <c r="AO24" s="354">
        <f>IFERROR(IF('Projection_Base-case'!N25&gt;0,100*AN24/'Projection_Base-case'!N25,100*AN24/N24),0)</f>
        <v>0</v>
      </c>
      <c r="AP24" s="355">
        <f>IF(AC24="",IFERROR('Projection_Base-case'!O25-O24,0),0)</f>
        <v>0</v>
      </c>
      <c r="AQ24" s="356">
        <f t="shared" si="4"/>
        <v>0</v>
      </c>
      <c r="AR24" s="356">
        <f>IFERROR(100*AP24/'Projection_Base-case'!O25,0)</f>
        <v>0</v>
      </c>
      <c r="AS24" s="355">
        <f>IF(AC24="",IFERROR('Projection_Base-case'!Q25-Q24,0),0)</f>
        <v>0</v>
      </c>
      <c r="AT24" s="356">
        <f t="shared" si="5"/>
        <v>0</v>
      </c>
      <c r="AU24" s="356">
        <f>IFERROR(100*AS24/'Projection_Base-case'!Q25,0)</f>
        <v>0</v>
      </c>
      <c r="AV24" s="355">
        <f>IF(AC24="",IFERROR('Projection_Base-case'!S25-S24,0),0)</f>
        <v>0</v>
      </c>
      <c r="AW24" s="356">
        <f t="shared" si="6"/>
        <v>0</v>
      </c>
      <c r="AX24" s="357">
        <f>IFERROR(100*AV24/'Projection_Base-case'!S25,0)</f>
        <v>0</v>
      </c>
      <c r="AY24" s="358">
        <f>IF(AC24="",IFERROR('Projection_Base-case'!U25-U24,0),0)</f>
        <v>0</v>
      </c>
      <c r="AZ24" s="359">
        <f t="shared" si="7"/>
        <v>0</v>
      </c>
      <c r="BA24" s="359">
        <f>IFERROR(100*AY24/'Projection_Base-case'!U25,0)</f>
        <v>0</v>
      </c>
      <c r="BB24" s="358">
        <f>IF(AC24="",IFERROR('Projection_Base-case'!W25-W24,0),0)</f>
        <v>0</v>
      </c>
      <c r="BC24" s="359">
        <f t="shared" si="8"/>
        <v>0</v>
      </c>
      <c r="BD24" s="359">
        <f>IFERROR(100*BB24/'Projection_Base-case'!W25,0)</f>
        <v>0</v>
      </c>
      <c r="BE24" s="358">
        <f>IF(AC24="",IFERROR('Projection_Base-case'!Y25-Y24,0),0)</f>
        <v>0</v>
      </c>
      <c r="BF24" s="359">
        <f t="shared" si="9"/>
        <v>0</v>
      </c>
      <c r="BG24" s="359">
        <f>IFERROR(100*BE24/'Projection_Base-case'!Y25,0)</f>
        <v>0</v>
      </c>
      <c r="BH24" s="359">
        <f t="shared" si="10"/>
        <v>0</v>
      </c>
      <c r="BI24" s="360">
        <f t="shared" si="11"/>
        <v>0</v>
      </c>
    </row>
    <row r="25" spans="1:61">
      <c r="A25" s="205">
        <v>21</v>
      </c>
      <c r="B25" s="347">
        <f>IF('Projection_Base-case'!B26&lt;&gt;"",'Projection_Base-case'!B26,0)</f>
        <v>0</v>
      </c>
      <c r="C25" s="347">
        <f>IF('Projection_Base-case'!C26&lt;&gt;"",'Projection_Base-case'!C26,0)</f>
        <v>0</v>
      </c>
      <c r="D25" s="365">
        <f>IF('Projection_Base-case'!D26&lt;&gt;"",'Projection_Base-case'!D26,0)</f>
        <v>0</v>
      </c>
      <c r="E25" s="376"/>
      <c r="F25" s="367" t="str">
        <f t="shared" si="12"/>
        <v>0</v>
      </c>
      <c r="G25" s="241" t="str">
        <f>IF(F25="Scenario1PBT1",'Medium retrofit'!$E$6,IF(F25="Scenario2PBT1",'Medium retrofit'!$F$6,IF(F25="Scenario3PBT1",'Medium retrofit'!$G$6,"")))&amp;IF(F25="Scenario1PBT2",'Medium retrofit'!$H$6,IF(F25="Scenario2PBT2",'Medium retrofit'!$I$6,IF(F25="Scenario3PBT2",'Medium retrofit'!$J$6,"")))&amp;IF(F25="Scenario1PBT3",'Medium retrofit'!$K$6,IF(F25="Scenario2PBT3",'Medium retrofit'!$L$6,IF(F25="Scenario3PBT3",'Medium retrofit'!$M$6,"")))&amp;IF(F25="Scenario1PBT4",'Medium retrofit'!$N$6,IF(F25="Scenario2PBT4",'Medium retrofit'!$O$6,IF(F25="Scenario3PBT4",'Medium retrofit'!$P$6,"")))&amp;IF(F25="Scenario1PBT5",'Medium retrofit'!$Q$6,IF(F25="Scenario2PBT5",'Medium retrofit'!$R$6,IF(F25="Scenario3PBT5",'Medium retrofit'!$S$6,"")))&amp;IF(F25="Scenario1PBT6",'Medium retrofit'!$T$6,IF(F25="Scenario2PBT6",'Medium retrofit'!$U$6,IF(F25="Scenario3PBT6",'Medium retrofit'!$V$6,"")))&amp;IF(F25="Scenario1PBT7",'Medium retrofit'!$W$6,IF(F25="Scenario2PBT7",'Medium retrofit'!$X$6,IF(F25="Scenario3PBT7",'Medium retrofit'!$Y$6,"")))&amp;IF(F25="Scenario1PBT8",'Medium retrofit'!$Z$6,IF(F25="Scenario2PBT8",'Medium retrofit'!$AA$6,IF(F25="Scenario3PBT8",'Medium retrofit'!$AB$6,"")))&amp;IF(F25="Scenario1PBT9",'Medium retrofit'!$AC$6,IF(F25="Scenario2PBT9",'Medium retrofit'!$AD$6,IF(F25="Scenario3PBT9",'Medium retrofit'!$AE$6,"")))&amp;IF(F25="Scenario1PBT10",'Medium retrofit'!$AF$6,IF(F25="Scenario2PBT10",'Medium retrofit'!$AG$6,IF(F25="Scenario3PBT10",'Medium retrofit'!$AH$6,"")))&amp;IF(F25="Scenario1PBT11",'Medium retrofit'!$AI$6,IF(F25="Scenario2PBT11",'Medium retrofit'!$AJ$6,IF(F25="Scenario3PBT11",'Medium retrofit'!$AK$6,"")))&amp;IF(F25="Scenario1PBT12",'Medium retrofit'!$AL$6,IF(F25="Scenario2PBT12",'Medium retrofit'!$AM$6,IF(F25="Scenario3PBT12",'Medium retrofit'!$AN$6,"")))&amp;IF(F25="Scenario1PBT13",'Medium retrofit'!$AO$6,IF(F25="Scenario2PBT13",'Medium retrofit'!$AP$6,IF(F25="Scenario3PBT13",'Medium retrofit'!$AQ$6,"")))&amp;IF(F25="Scenario1PBT14",'Medium retrofit'!$AR$6,IF(F25="Scenario2PBT14",'Medium retrofit'!$AS$6,IF(F25="Scenario3PBT14",'Medium retrofit'!$AT$6,"")))&amp;IF(F25="Scenario1PBT15",'Medium retrofit'!$AU$6,IF(F25="Scenario2PBT15",'Medium retrofit'!$AV$6,IF(F25="Scenario3PBT15",'Medium retrofit'!$AW$6,"")))</f>
        <v/>
      </c>
      <c r="H25" s="123">
        <f t="shared" si="13"/>
        <v>0</v>
      </c>
      <c r="I25" s="239" t="str">
        <f>IF(F25="Scenario1PBT1",'Medium retrofit'!$E$16,IF(F25="Scenario2PBT1",'Medium retrofit'!$F$16,IF(F25="Scenario3PBT1",'Medium retrofit'!$G$16,"")))&amp;IF(F25="Scenario1PBT2",'Medium retrofit'!$H$16,IF(F25="Scenario2PBT2",'Medium retrofit'!$I$16,IF(F25="Scenario3PBT2",'Medium retrofit'!$J$16,"")))&amp;IF(F25="Scenario1PBT3",'Medium retrofit'!$K$16,IF(F25="Scenario2PBT3",'Medium retrofit'!$L$16,IF(F25="Scenario3PBT3",'Medium retrofit'!$M$16,"")))&amp;IF(F25="Scenario1PBT4",'Medium retrofit'!$N$16,IF(F25="Scenario2PBT4",'Medium retrofit'!$O$16,IF(F25="Scenario3PBT4",'Medium retrofit'!$P$16,"")))&amp;IF(F25="Scenario1PBT5",'Medium retrofit'!$Q$16,IF(F25="Scenario2PBT5",'Medium retrofit'!$R$16,IF(F25="Scenario3PBT5",'Medium retrofit'!$S$16,"")))&amp;IF(F25="Scenario1PBT6",'Medium retrofit'!$T$16,IF(F25="Scenario2PBT6",'Medium retrofit'!$U$16,IF(F25="Scenario3PBT6",'Medium retrofit'!$V$16,"")))&amp;IF(F25="Scenario1PBT7",'Medium retrofit'!$W$16,IF(F25="Scenario2PBT7",'Medium retrofit'!$X$16,IF(F25="Scenario3PBT7",'Medium retrofit'!$Y$16,"")))&amp;IF(F25="Scenario1PBT8",'Medium retrofit'!$Z$16,IF(F25="Scenario2PBT8",'Medium retrofit'!$AA$16,IF(F25="Scenario3PBT8",'Medium retrofit'!$AB$16,"")))&amp;IF(F25="Scenario1PBT9",'Medium retrofit'!$AC$16,IF(F25="Scenario2PBT9",'Medium retrofit'!$AD$16,IF(F25="Scenario3PBT9",'Medium retrofit'!$AE$16,"")))&amp;IF(F25="Scenario1PBT10",'Medium retrofit'!$AF$16,IF(F25="Scenario2PBT10",'Medium retrofit'!$AG$16,IF(F25="Scenario3PBT10",'Medium retrofit'!$AH$16,"")))&amp;IF(F25="Scenario1PBT11",'Medium retrofit'!$AI$16,IF(F25="Scenario2PBT11",'Medium retrofit'!$AJ$16,IF(F25="Scenario3PBT11",'Medium retrofit'!$AK$16,"")))&amp;IF(F25="Scenario1PBT12",'Medium retrofit'!$AL$16,IF(F25="Scenario2PBT12",'Medium retrofit'!$AM$16,IF(F25="Scenario3PBT12",'Medium retrofit'!$AN$16,"")))&amp;IF(F25="Scenario1PBT13",'Medium retrofit'!$AO$16,IF(F25="Scenario2PBT13",'Medium retrofit'!$AP$16,IF(F25="Scenario3PBT13",'Medium retrofit'!$AQ$16,"")))&amp;IF(F25="Scenario1PBT14",'Medium retrofit'!$AR$16,IF(F25="Scenario2PBT14",'Medium retrofit'!$AS$16,IF(F25="Scenario3PBT14",'Medium retrofit'!$AT$16,"")))&amp;IF(F25="Scenario1PBT15",'Medium retrofit'!$AU$16,IF(F25="Scenario2PBT15",'Medium retrofit'!$AV$16,IF(F25="Scenario3PBT15",'Medium retrofit'!$AW$16,"")))</f>
        <v/>
      </c>
      <c r="J25" s="123">
        <f t="shared" si="14"/>
        <v>0</v>
      </c>
      <c r="K25" s="123" t="str">
        <f>IF(F25="Scenario1PBT1",'Medium retrofit'!$E$18,IF(F25="Scenario2PBT1",'Medium retrofit'!$F$18,IF(F25="Scenario3PBT1",'Medium retrofit'!$G$18,"")))&amp;IF(F25="Scenario1PBT2",'Medium retrofit'!$H$18,IF(F25="Scenario2PBT2",'Medium retrofit'!$I$18,IF(F25="Scenario3PBT2",'Medium retrofit'!$J$18,"")))&amp;IF(F25="Scenario1PBT3",'Medium retrofit'!$K$18,IF(F25="Scenario2PBT3",'Medium retrofit'!$L$18,IF(F25="Scenario3PBT3",'Medium retrofit'!$M$18,"")))&amp;IF(F25="Scenario1PBT4",'Medium retrofit'!$N$18,IF(F25="Scenario2PBT4",'Medium retrofit'!$O$18,IF(F25="Scenario3PBT4",'Medium retrofit'!$P$18,"")))&amp;IF(F25="Scenario1PBT5",'Medium retrofit'!$Q$18,IF(F25="Scenario2PBT5",'Medium retrofit'!$R$18,IF(F25="Scenario3PBT5",'Medium retrofit'!$S$18,"")))&amp;IF(F25="Scenario1PBT6",'Medium retrofit'!$T$18,IF(F25="Scenario2PBT6",'Medium retrofit'!$U$18,IF(F25="Scenario3PBT6",'Medium retrofit'!$V$18,"")))&amp;IF(F25="Scenario1PBT7",'Medium retrofit'!$W$18,IF(F25="Scenario2PBT7",'Medium retrofit'!$X$18,IF(F25="Scenario3PBT7",'Medium retrofit'!$Y$18,"")))&amp;IF(F25="Scenario1PBT8",'Medium retrofit'!$Z$18,IF(F25="Scenario2PBT8",'Medium retrofit'!$AA$18,IF(F25="Scenario3PBT8",'Medium retrofit'!$AB$18,"")))&amp;IF(F25="Scenario1PBT9",'Medium retrofit'!$AC$18,IF(F25="Scenario2PBT9",'Medium retrofit'!$AD$18,IF(F25="Scenario3PBT9",'Medium retrofit'!$AE$18,"")))&amp;IF(F25="Scenario1PBT10",'Medium retrofit'!$AF$18,IF(F25="Scenario2PBT10",'Medium retrofit'!$AG$18,IF(F25="Scenario3PBT10",'Medium retrofit'!$AH$18,"")))&amp;IF(F25="Scenario1PBT11",'Medium retrofit'!$AI$18,IF(F25="Scenario2PBT11",'Medium retrofit'!$AJ$18,IF(F25="Scenario3PBT11",'Medium retrofit'!$AK$18,"")))&amp;IF(F25="Scenario1PBT12",'Medium retrofit'!$AL$18,IF(F25="Scenario2PBT12",'Medium retrofit'!$AM$18,IF(F25="Scenario3PBT12",'Medium retrofit'!$AN$18,"")))&amp;IF(F25="Scenario1PBT13",'Medium retrofit'!$AO$18,IF(F25="Scenario2PBT13",'Medium retrofit'!$AP$18,IF(F25="Scenario3PBT13",'Medium retrofit'!$AQ$18,"")))&amp;IF(F25="Scenario1PBT14",'Medium retrofit'!$AR$18,IF(F25="Scenario2PBT14",'Medium retrofit'!$AS$18,IF(F25="Scenario3PBT14",'Medium retrofit'!$AT$18,"")))&amp;IF(F25="Scenario1PBT15",'Medium retrofit'!$AU$18,IF(F25="Scenario2PBT15",'Medium retrofit'!$AV$18,IF(F25="Scenario3PBT15",'Medium retrofit'!$AW$18,"")))</f>
        <v/>
      </c>
      <c r="L25" s="123">
        <f t="shared" si="15"/>
        <v>0</v>
      </c>
      <c r="M25" s="123" t="str">
        <f>IF(F25="Scenario1PBT1",'Medium retrofit'!$E$20,IF(F25="Scenario2PBT1",'Medium retrofit'!$F$20,IF(F25="Scenario3PBT1",'Medium retrofit'!$G$20,"")))&amp;IF(F25="Scenario1PBT2",'Medium retrofit'!$H$20,IF(F25="Scenario2PBT2",'Medium retrofit'!$I$20,IF(F25="Scenario3PBT2",'Medium retrofit'!$J$20,"")))&amp;IF(F25="Scenario1PBT3",'Medium retrofit'!$K$20,IF(F25="Scenario2PBT3",'Medium retrofit'!$L$20,IF(F25="Scenario3PBT3",'Medium retrofit'!$M$20,"")))&amp;IF(F25="Scenario1PBT4",'Medium retrofit'!$N$20,IF(F25="Scenario2PBT4",'Medium retrofit'!$O$20,IF(F25="Scenario3PBT4",'Medium retrofit'!$P$20,"")))&amp;IF(F25="Scenario1PBT5",'Medium retrofit'!$Q$20,IF(F25="Scenario2PBT5",'Medium retrofit'!$R$20,IF(F25="Scenario3PBT5",'Medium retrofit'!$S$20,"")))&amp;IF(F25="Scenario1PBT6",'Medium retrofit'!$T$20,IF(F25="Scenario2PBT6",'Medium retrofit'!$U$20,IF(F25="Scenario3PBT6",'Medium retrofit'!$V$20,"")))&amp;IF(F25="Scenario1PBT7",'Medium retrofit'!$W$20,IF(F25="Scenario2PBT7",'Medium retrofit'!$X$20,IF(F25="Scenario3PBT7",'Medium retrofit'!$Y$20,"")))&amp;IF(F25="Scenario1PBT8",'Medium retrofit'!$Z$20,IF(F25="Scenario2PBT8",'Medium retrofit'!$AA$20,IF(F25="Scenario3PBT8",'Medium retrofit'!$AB$20,"")))&amp;IF(F25="Scenario1PBT9",'Medium retrofit'!$AC$20,IF(F25="Scenario2PBT9",'Medium retrofit'!$AD$20,IF(F25="Scenario3PBT9",'Medium retrofit'!$AE$20,"")))&amp;IF(F25="Scenario1PBT10",'Medium retrofit'!$AF$20,IF(F25="Scenario2PBT10",'Medium retrofit'!$AG$20,IF(F25="Scenario3PBT10",'Medium retrofit'!$AH$20,"")))&amp;IF(F25="Scenario1PBT11",'Medium retrofit'!$AI$20,IF(F25="Scenario2PBT11",'Medium retrofit'!$AJ$20,IF(F25="Scenario3PBT11",'Medium retrofit'!$AK$20,"")))&amp;IF(F25="Scenario1PBT12",'Medium retrofit'!$AL$20,IF(F25="Scenario2PBT12",'Medium retrofit'!$AM$20,IF(F25="Scenario3PBT12",'Medium retrofit'!$AN$20,"")))&amp;IF(F25="Scenario1PBT13",'Medium retrofit'!$AO$20,IF(F25="Scenario2PBT13",'Medium retrofit'!$AP$20,IF(F25="Scenario3PBT13",'Medium retrofit'!$AQ$20,"")))&amp;IF(F25="Scenario1PBT14",'Medium retrofit'!$AR$20,IF(F25="Scenario2PBT14",'Medium retrofit'!$AS$20,IF(F25="Scenario3PBT14",'Medium retrofit'!$AT$20,"")))&amp;IF(F25="Scenario1PBT15",'Medium retrofit'!$AU$20,IF(F25="Scenario2PBT15",'Medium retrofit'!$AV$20,IF(F25="Scenario3PBT15",'Medium retrofit'!$AW$20,"")))</f>
        <v/>
      </c>
      <c r="N25" s="124">
        <f t="shared" si="16"/>
        <v>0</v>
      </c>
      <c r="O25" s="245" t="str">
        <f>IF(F25="Scenario1PBT1",'Medium retrofit'!$E$23,IF(F25="Scenario2PBT1",'Medium retrofit'!$F$23,IF(F25="Scenario3PBT1",'Medium retrofit'!$G$23,"")))&amp;IF(F25="Scenario1PBT2",'Medium retrofit'!$H$23,IF(F25="Scenario2PBT2",'Medium retrofit'!$I$23,IF(F25="Scenario3PBT2",'Medium retrofit'!$J$23,"")))&amp;IF(F25="Scenario1PBT3",'Medium retrofit'!$K$23,IF(F25="Scenario2PBT3",'Medium retrofit'!$L$23,IF(F25="Scenario3PBT3",'Medium retrofit'!$M$23,"")))&amp;IF(F25="Scenario1PBT4",'Medium retrofit'!$N$23,IF(F25="Scenario2PBT4",'Medium retrofit'!$O$23,IF(F25="Scenario3PBT4",'Medium retrofit'!$P$23,"")))&amp;IF(F25="Scenario1PBT5",'Medium retrofit'!$Q$23,IF(F25="Scenario2PBT5",'Medium retrofit'!$R$23,IF(F25="Scenario3PBT5",'Medium retrofit'!$S$23,"")))&amp;IF(F25="Scenario1PBT6",'Medium retrofit'!$T$23,IF(F25="Scenario2PBT6",'Medium retrofit'!$U$23,IF(F25="Scenario3PBT6",'Medium retrofit'!$V$23,"")))&amp;IF(F25="Scenario1PBT7",'Medium retrofit'!$W$23,IF(F25="Scenario2PBT7",'Medium retrofit'!$X$23,IF(F25="Scenario3PBT7",'Medium retrofit'!$Y$23,"")))&amp;IF(F25="Scenario1PBT8",'Medium retrofit'!$Z$23,IF(F25="Scenario2PBT8",'Medium retrofit'!$AA$23,IF(F25="Scenario3PBT8",'Medium retrofit'!$AB$23,"")))&amp;IF(F25="Scenario1PBT9",'Medium retrofit'!$AC$23,IF(F25="Scenario2PBT9",'Medium retrofit'!$AD$23,IF(F25="Scenario3PBT9",'Medium retrofit'!$AE$23,"")))&amp;IF(F25="Scenario1PBT10",'Medium retrofit'!$AF$23,IF(F25="Scenario2PBT10",'Medium retrofit'!$AG$23,IF(F25="Scenario3PBT10",'Medium retrofit'!$AH$23,"")))&amp;IF(F25="Scenario1PBT11",'Medium retrofit'!$AI$23,IF(F25="Scenario2PBT11",'Medium retrofit'!$AJ$23,IF(F25="Scenario3PBT11",'Medium retrofit'!$AK$23,"")))&amp;IF(F25="Scenario1PBT12",'Medium retrofit'!$AL$23,IF(F25="Scenario2PBT12",'Medium retrofit'!$AM$23,IF(F25="Scenario3PBT12",'Medium retrofit'!$AN$23,"")))&amp;IF(F25="Scenario1PBT13",'Medium retrofit'!$AO$23,IF(F25="Scenario2PBT13",'Medium retrofit'!$AP$23,IF(F25="Scenario3PBT13",'Medium retrofit'!$AQ$23,"")))&amp;IF(F25="Scenario1PBT14",'Medium retrofit'!$AR$23,IF(F25="Scenario2PBT14",'Medium retrofit'!$AS$23,IF(F25="Scenario3PBT14",'Medium retrofit'!$AT$23,"")))&amp;IF(F25="Scenario1PBT15",'Medium retrofit'!$AU$23,IF(F25="Scenario2PBT15",'Medium retrofit'!$AV$23,IF(F25="Scenario3PBT15",'Medium retrofit'!$AW$23,"")))</f>
        <v/>
      </c>
      <c r="P25" s="123">
        <f t="shared" si="17"/>
        <v>0</v>
      </c>
      <c r="Q25" s="123" t="str">
        <f>IF(F25="Scenario1PBT1",'Medium retrofit'!$E$25,IF(F25="Scenario2PBT1",'Medium retrofit'!$F$25,IF(F25="Scenario3PBT1",'Medium retrofit'!$G$25,"")))&amp;IF(F25="Scenario1PBT2",'Medium retrofit'!$H$25,IF(F25="Scenario2PBT2",'Medium retrofit'!$I$25,IF(F25="Scenario3PBT2",'Medium retrofit'!$J$25,"")))&amp;IF(F25="Scenario1PBT3",'Medium retrofit'!$K$25,IF(F25="Scenario2PBT3",'Medium retrofit'!$L$25,IF(F25="Scenario3PBT3",'Medium retrofit'!$M$25,"")))&amp;IF(F25="Scenario1PBT4",'Medium retrofit'!$N$25,IF(F25="Scenario2PBT4",'Medium retrofit'!$O$25,IF(F25="Scenario3PBT4",'Medium retrofit'!$P$25,"")))&amp;IF(F25="Scenario1PBT5",'Medium retrofit'!$Q$25,IF(F25="Scenario2PBT5",'Medium retrofit'!$R$25,IF(F25="Scenario3PBT5",'Medium retrofit'!$S$25,"")))&amp;IF(F25="Scenario1PBT6",'Medium retrofit'!$T$25,IF(F25="Scenario2PBT6",'Medium retrofit'!$U$25,IF(F25="Scenario3PBT6",'Medium retrofit'!$V$25,"")))&amp;IF(F25="Scenario1PBT7",'Medium retrofit'!$W$25,IF(F25="Scenario2PBT7",'Medium retrofit'!$X$25,IF(F25="Scenario3PBT7",'Medium retrofit'!$Y$25,"")))&amp;IF(F25="Scenario1PBT8",'Medium retrofit'!$Z$25,IF(F25="Scenario2PBT8",'Medium retrofit'!$AA$25,IF(F25="Scenario3PBT8",'Medium retrofit'!$AB$25,"")))&amp;IF(F25="Scenario1PBT9",'Medium retrofit'!$AC$25,IF(F25="Scenario2PBT9",'Medium retrofit'!$AD$25,IF(F25="Scenario3PBT9",'Medium retrofit'!$AE$25,"")))&amp;IF(F25="Scenario1PBT10",'Medium retrofit'!$AF$25,IF(F25="Scenario2PBT10",'Medium retrofit'!$AG$25,IF(F25="Scenario3PBT10",'Medium retrofit'!$AH$25,"")))&amp;IF(F25="Scenario1PBT11",'Medium retrofit'!$AI$25,IF(F25="Scenario2PBT11",'Medium retrofit'!$AJ$25,IF(F25="Scenario3PBT11",'Medium retrofit'!$AK$25,"")))&amp;IF(F25="Scenario1PBT12",'Medium retrofit'!$AL$25,IF(F25="Scenario2PBT12",'Medium retrofit'!$AM$25,IF(F25="Scenario3PBT12",'Medium retrofit'!$AN$25,"")))&amp;IF(F25="Scenario1PBT13",'Medium retrofit'!$AO$25,IF(F25="Scenario2PBT13",'Medium retrofit'!$AP$25,IF(F25="Scenario3PBT13",'Medium retrofit'!$AQ$25,"")))&amp;IF(F25="Scenario1PBT14",'Medium retrofit'!$AR$25,IF(F25="Scenario2PBT14",'Medium retrofit'!$AS$25,IF(F25="Scenario3PBT14",'Medium retrofit'!$AT$25,"")))&amp;IF(F25="Scenario1PBT15",'Medium retrofit'!$AU$25,IF(F25="Scenario2PBT15",'Medium retrofit'!$AV$25,IF(F25="Scenario3PBT15",'Medium retrofit'!$AW$25,"")))</f>
        <v/>
      </c>
      <c r="R25" s="123">
        <f t="shared" si="18"/>
        <v>0</v>
      </c>
      <c r="S25" s="123" t="str">
        <f>IF(F25="Scenario1PBT1",'Medium retrofit'!$E$27,IF(F25="Scenario2PBT1",'Medium retrofit'!$F$27,IF(F25="Scenario3PBT1",'Medium retrofit'!$G$27,"")))&amp;IF(F25="Scenario1PBT2",'Medium retrofit'!$H$27,IF(F25="Scenario2PBT2",'Medium retrofit'!$I$27,IF(F25="Scenario3PBT2",'Medium retrofit'!$J$27,"")))&amp;IF(F25="Scenario1PBT3",'Medium retrofit'!$K$27,IF(F25="Scenario2PBT3",'Medium retrofit'!$L$27,IF(F25="Scenario3PBT3",'Medium retrofit'!$M$27,"")))&amp;IF(F25="Scenario1PBT4",'Medium retrofit'!$N$27,IF(F25="Scenario2PBT4",'Medium retrofit'!$O$27,IF(F25="Scenario3PBT4",'Medium retrofit'!$P$27,"")))&amp;IF(F25="Scenario1PBT5",'Medium retrofit'!$Q$27,IF(F25="Scenario2PBT5",'Medium retrofit'!$R$27,IF(F25="Scenario3PBT5",'Medium retrofit'!$S$27,"")))&amp;IF(F25="Scenario1PBT6",'Medium retrofit'!$T$27,IF(F25="Scenario2PBT6",'Medium retrofit'!$U$27,IF(F25="Scenario3PBT6",'Medium retrofit'!$V$27,"")))&amp;IF(F25="Scenario1PBT7",'Medium retrofit'!$W$27,IF(F25="Scenario2PBT7",'Medium retrofit'!$X$27,IF(F25="Scenario3PBT7",'Medium retrofit'!$Y$27,"")))&amp;IF(F25="Scenario1PBT8",'Medium retrofit'!$Z$27,IF(F25="Scenario2PBT8",'Medium retrofit'!$AA$27,IF(F25="Scenario3PBT8",'Medium retrofit'!$AB$27,"")))&amp;IF(F25="Scenario1PBT9",'Medium retrofit'!$AC$27,IF(F25="Scenario2PBT9",'Medium retrofit'!$AD$27,IF(F25="Scenario3PBT9",'Medium retrofit'!$AE$27,"")))&amp;IF(F25="Scenario1PBT10",'Medium retrofit'!$AF$27,IF(F25="Scenario2PBT10",'Medium retrofit'!$AG$27,IF(F25="Scenario3PBT10",'Medium retrofit'!$AH$27,"")))&amp;IF(F25="Scenario1PBT11",'Medium retrofit'!$AI$27,IF(F25="Scenario2PBT11",'Medium retrofit'!$AJ$27,IF(F25="Scenario3PBT11",'Medium retrofit'!$AK$27,"")))&amp;IF(F25="Scenario1PBT12",'Medium retrofit'!$AL$27,IF(F25="Scenario2PBT12",'Medium retrofit'!$AM$27,IF(F25="Scenario3PBT12",'Medium retrofit'!$AN$27,"")))&amp;IF(F25="Scenario1PBT13",'Medium retrofit'!$AO$27,IF(F25="Scenario2PBT13",'Medium retrofit'!$AP$27,IF(F25="Scenario3PBT13",'Medium retrofit'!$AQ$27,"")))&amp;IF(F25="Scenario1PBT14",'Medium retrofit'!$AR$27,IF(F25="Scenario2PBT14",'Medium retrofit'!$AS$27,IF(F25="Scenario3PBT14",'Medium retrofit'!$AT$27,"")))&amp;IF(F25="Scenario1PBT15",'Medium retrofit'!$AU$27,IF(F25="Scenario2PBT15",'Medium retrofit'!$AV$27,IF(F25="Scenario3PBT15",'Medium retrofit'!$AW$27,"")))</f>
        <v/>
      </c>
      <c r="T25" s="246">
        <f t="shared" si="19"/>
        <v>0</v>
      </c>
      <c r="U25" s="245" t="str">
        <f>IF(F25="Scenario1PBT1",'Medium retrofit'!$E$38,IF(F25="Scenario2PBT1",'Medium retrofit'!$F$38,IF(F25="Scenario3PBT1",'Medium retrofit'!$G$38,"")))&amp;IF(F25="Scenario1PBT2",'Medium retrofit'!$H$38,IF(F25="Scenario2PBT2",'Medium retrofit'!$I$38,IF(F25="Scenario3PBT2",'Medium retrofit'!$J$38,"")))&amp;IF(F25="Scenario1PBT3",'Medium retrofit'!$K$38,IF(F25="Scenario2PBT3",'Medium retrofit'!$L$38,IF(F25="Scenario3PBT3",'Medium retrofit'!$M$38,"")))&amp;IF(F25="Scenario1PBT4",'Medium retrofit'!$N$38,IF(F25="Scenario2PBT4",'Medium retrofit'!$O$38,IF(F25="Scenario3PBT4",'Medium retrofit'!$P$38,"")))&amp;IF(F25="Scenario1PBT5",'Medium retrofit'!$Q$38,IF(F25="Scenario2PBT5",'Medium retrofit'!$R$38,IF(F25="Scenario3PBT5",'Medium retrofit'!$S$38,"")))&amp;IF(F25="Scenario1PBT6",'Medium retrofit'!$T$38,IF(F25="Scenario2PBT6",'Medium retrofit'!$U$38,IF(F25="Scenario3PBT6",'Medium retrofit'!$V$38,"")))&amp;IF(F25="Scenario1PBT7",'Medium retrofit'!$W$38,IF(F25="Scenario2PBT7",'Medium retrofit'!$X$38,IF(F25="Scenario3PBT7",'Medium retrofit'!$Y$38,"")))&amp;IF(F25="Scenario1PBT8",'Medium retrofit'!$Z$38,IF(F25="Scenario2PBT8",'Medium retrofit'!$AA$38,IF(F25="Scenario3PBT8",'Medium retrofit'!$AB$38,"")))&amp;IF(F25="Scenario1PBT9",'Medium retrofit'!$AC$38,IF(F25="Scenario2PBT9",'Medium retrofit'!$AD$38,IF(F25="Scenario3PBT9",'Medium retrofit'!$AE$38,"")))&amp;IF(F25="Scenario1PBT10",'Medium retrofit'!$AF$38,IF(F25="Scenario2PBT10",'Medium retrofit'!$AG$38,IF(F25="Scenario3PBT10",'Medium retrofit'!$AH$38,"")))&amp;IF(F25="Scenario1PBT11",'Medium retrofit'!$AI$38,IF(F25="Scenario2PBT11",'Medium retrofit'!$AJ$38,IF(F25="Scenario3PBT11",'Medium retrofit'!$AK$38,"")))&amp;IF(F25="Scenario1PBT12",'Medium retrofit'!$AL$38,IF(F25="Scenario2PBT12",'Medium retrofit'!$AM$38,IF(F25="Scenario3PBT12",'Medium retrofit'!$AN$38,"")))&amp;IF(F25="Scenario1PBT13",'Medium retrofit'!$AO$38,IF(F25="Scenario2PBT13",'Medium retrofit'!$AP$38,IF(F25="Scenario3PBT13",'Medium retrofit'!$AQ$38,"")))&amp;IF(F25="Scenario1PBT14",'Medium retrofit'!$AR$38,IF(F25="Scenario2PBT14",'Medium retrofit'!$AS$38,IF(F25="Scenario3PBT14",'Medium retrofit'!$AT$38,"")))&amp;IF(F25="Scenario1PBT15",'Medium retrofit'!$AU$38,IF(F25="Scenario2PBT15",'Medium retrofit'!$AV$38,IF(F25="Scenario3PBT15",'Medium retrofit'!$AW$38,"")))</f>
        <v/>
      </c>
      <c r="V25" s="123">
        <f t="shared" si="20"/>
        <v>0</v>
      </c>
      <c r="W25" s="123" t="str">
        <f>IF(F25="Scenario1PBT1",'Medium retrofit'!$E$40,IF(F25="Scenario2PBT1",'Medium retrofit'!$F$40,IF(F25="Scenario3PBT1",'Medium retrofit'!$G$40,"")))&amp;IF(F25="Scenario1PBT2",'Medium retrofit'!$H$40,IF(F25="Scenario2PBT2",'Medium retrofit'!$I$40,IF(F25="Scenario3PBT2",'Medium retrofit'!$J$40,"")))&amp;IF(F25="Scenario1PBT3",'Medium retrofit'!$K$40,IF(F25="Scenario2PBT3",'Medium retrofit'!$L$40,IF(F25="Scenario3PBT3",'Medium retrofit'!$M$40,"")))&amp;IF(F25="Scenario1PBT4",'Medium retrofit'!$N$40,IF(F25="Scenario2PBT4",'Medium retrofit'!$O$40,IF(F25="Scenario3PBT4",'Medium retrofit'!$P$40,"")))&amp;IF(F25="Scenario1PBT5",'Medium retrofit'!$Q$40,IF(F25="Scenario2PBT5",'Medium retrofit'!$R$40,IF(F25="Scenario3PBT5",'Medium retrofit'!$S$40,"")))&amp;IF(F25="Scenario1PBT6",'Medium retrofit'!$T$40,IF(F25="Scenario2PBT6",'Medium retrofit'!$U$40,IF(F25="Scenario3PBT6",'Medium retrofit'!$V$40,"")))&amp;IF(F25="Scenario1PBT7",'Medium retrofit'!$W$40,IF(F25="Scenario2PBT7",'Medium retrofit'!$X$40,IF(F25="Scenario3PBT7",'Medium retrofit'!$Y$40,"")))&amp;IF(F25="Scenario1PBT8",'Medium retrofit'!$Z$40,IF(F25="Scenario2PBT8",'Medium retrofit'!$AA$40,IF(F25="Scenario3PBT8",'Medium retrofit'!$AB$40,"")))&amp;IF(F25="Scenario1PBT9",'Medium retrofit'!$AC$40,IF(F25="Scenario2PBT9",'Medium retrofit'!$AD$40,IF(F25="Scenario3PBT9",'Medium retrofit'!$AE$40,"")))&amp;IF(F25="Scenario1PBT10",'Medium retrofit'!$AF$40,IF(F25="Scenario2PBT10",'Medium retrofit'!$AG$40,IF(F25="Scenario3PBT10",'Medium retrofit'!$AH$40,"")))&amp;IF(F25="Scenario1PBT11",'Medium retrofit'!$AI$40,IF(F25="Scenario2PBT11",'Medium retrofit'!$AJ$40,IF(F25="Scenario3PBT11",'Medium retrofit'!$AK$40,"")))&amp;IF(F25="Scenario1PBT12",'Medium retrofit'!$AL$40,IF(F25="Scenario2PBT12",'Medium retrofit'!$AM$40,IF(F25="Scenario3PBT12",'Medium retrofit'!$AN$40,"")))&amp;IF(F25="Scenario1PBT13",'Medium retrofit'!$AO$40,IF(F25="Scenario2PBT13",'Medium retrofit'!$AP$40,IF(F25="Scenario3PBT13",'Medium retrofit'!$AQ$40,"")))&amp;IF(F25="Scenario1PBT14",'Medium retrofit'!$AR$40,IF(F25="Scenario2PBT14",'Medium retrofit'!$AS$40,IF(F25="Scenario3PBT14",'Medium retrofit'!$AT$40,"")))&amp;IF(F25="Scenario1PBT15",'Medium retrofit'!$AU$40,IF(F25="Scenario2PBT15",'Medium retrofit'!$AV$40,IF(F25="Scenario3PBT15",'Medium retrofit'!$AW$40,"")))</f>
        <v/>
      </c>
      <c r="X25" s="123">
        <f t="shared" si="21"/>
        <v>0</v>
      </c>
      <c r="Y25" s="123" t="str">
        <f>IF(F25="Scenario1PBT1",'Medium retrofit'!$E$42,IF(F25="Scenario2PBT1",'Medium retrofit'!$F$42,IF(F25="Scenario3PBT1",'Medium retrofit'!$G$42,"")))&amp;IF(F25="Scenario1PBT2",'Medium retrofit'!$H$42,IF(F25="Scenario2PBT2",'Medium retrofit'!$I$42,IF(F25="Scenario3PBT2",'Medium retrofit'!$J$42,"")))&amp;IF(F25="Scenario1PBT3",'Medium retrofit'!$K$42,IF(F25="Scenario2PBT3",'Medium retrofit'!$L$42,IF(F25="Scenario3PBT3",'Medium retrofit'!$M$42,"")))&amp;IF(F25="Scenario1PBT4",'Medium retrofit'!$N$42,IF(F25="Scenario2PBT4",'Medium retrofit'!$O$42,IF(F25="Scenario3PBT4",'Medium retrofit'!$P$42,"")))&amp;IF(F25="Scenario1PBT5",'Medium retrofit'!$Q$42,IF(F25="Scenario2PBT5",'Medium retrofit'!$R$42,IF(F25="Scenario3PBT5",'Medium retrofit'!$S$42,"")))&amp;IF(F25="Scenario1PBT6",'Medium retrofit'!$T$42,IF(F25="Scenario2PBT6",'Medium retrofit'!$U$42,IF(F25="Scenario3PBT6",'Medium retrofit'!$V$42,"")))&amp;IF(F25="Scenario1PBT7",'Medium retrofit'!$W$42,IF(F25="Scenario2PBT7",'Medium retrofit'!$X$42,IF(F25="Scenario3PBT7",'Medium retrofit'!$Y$42,"")))&amp;IF(F25="Scenario1PBT8",'Medium retrofit'!$Z$42,IF(F25="Scenario2PBT8",'Medium retrofit'!$AA$42,IF(F25="Scenario3PBT8",'Medium retrofit'!$AB$42,"")))&amp;IF(F25="Scenario1PBT9",'Medium retrofit'!$AC$42,IF(F25="Scenario2PBT9",'Medium retrofit'!$AD$42,IF(F25="Scenario3PBT9",'Medium retrofit'!$AE$42,"")))&amp;IF(F25="Scenario1PBT10",'Medium retrofit'!$AF$42,IF(F25="Scenario2PBT10",'Medium retrofit'!$AG$42,IF(F25="Scenario3PBT10",'Medium retrofit'!$AH$42,"")))&amp;IF(F25="Scenario1PBT11",'Medium retrofit'!$AI$42,IF(F25="Scenario2PBT11",'Medium retrofit'!$AJ$42,IF(F25="Scenario3PBT11",'Medium retrofit'!$AK$42,"")))&amp;IF(F25="Scenario1PBT12",'Medium retrofit'!$AL$42,IF(F25="Scenario2PBT12",'Medium retrofit'!$AM$42,IF(F25="Scenario3PBT12",'Medium retrofit'!$AN$42,"")))&amp;IF(F25="Scenario1PBT13",'Medium retrofit'!$AO$42,IF(F25="Scenario2PBT13",'Medium retrofit'!$AP$42,IF(F25="Scenario3PBT13",'Medium retrofit'!$AQ$42,"")))&amp;IF(F25="Scenario1PBT14",'Medium retrofit'!$AR$42,IF(F25="Scenario2PBT14",'Medium retrofit'!$AS$42,IF(F25="Scenario3PBT14",'Medium retrofit'!$AT$42,"")))&amp;IF(F25="Scenario1PBT15",'Medium retrofit'!$AU$42,IF(F25="Scenario2PBT15",'Medium retrofit'!$AV$42,IF(F25="Scenario3PBT15",'Medium retrofit'!$AW$42,"")))</f>
        <v/>
      </c>
      <c r="Z25" s="123">
        <f t="shared" si="22"/>
        <v>0</v>
      </c>
      <c r="AA25" s="239" t="str">
        <f>IF(F25="Scenario1PBT1",'Medium retrofit'!$E$101,IF(F25="Scenario2PBT1",'Medium retrofit'!$F$101,IF(F25="Scenario3PBT1",'Medium retrofit'!$G$101,"")))&amp;IF(F25="Scenario1PBT2",'Medium retrofit'!$H$101,IF(F25="Scenario2PBT2",'Medium retrofit'!$I$101,IF(F25="Scenario3PBT2",'Medium retrofit'!$J$101,"")))&amp;IF(F25="Scenario1PBT3",'Medium retrofit'!$K$101,IF(F25="Scenario2PBT3",'Medium retrofit'!$L$101,IF(F25="Scenario3PBT3",'Medium retrofit'!$M$101,"")))&amp;IF(F25="Scenario1PBT4",'Medium retrofit'!$N$101,IF(F25="Scenario2PBT4",'Medium retrofit'!$O$101,IF(F25="Scenario3PBT4",'Medium retrofit'!$P$101,"")))&amp;IF(F25="Scenario1PBT5",'Medium retrofit'!$Q$101,IF(F25="Scenario2PBT5",'Medium retrofit'!$R$101,IF(F25="Scenario3PBT5",'Medium retrofit'!$S$101,"")))&amp;IF(F25="Scenario1PBT6",'Medium retrofit'!$T$101,IF(F25="Scenario2PBT6",'Medium retrofit'!$U$101,IF(F25="Scenario3PBT6",'Medium retrofit'!$V$101,"")))&amp;IF(F25="Scenario1PBT7",'Medium retrofit'!$W$101,IF(F25="Scenario2PBT7",'Medium retrofit'!$X$101,IF(F25="Scenario3PBT7",'Medium retrofit'!$Y$101,"")))&amp;IF(F25="Scenario1PBT8",'Medium retrofit'!$Z$101,IF(F25="Scenario2PBT8",'Medium retrofit'!$AA$101,IF(F25="Scenario3PBT8",'Medium retrofit'!$AB$101,"")))&amp;IF(F25="Scenario1PBT9",'Medium retrofit'!$AC$101,IF(F25="Scenario2PBT9",'Medium retrofit'!$AD$101,IF(F25="Scenario3PBT9",'Medium retrofit'!$AE$101,"")))&amp;IF(F25="Scenario1PBT10",'Medium retrofit'!$AF$101,IF(F25="Scenario2PBT10",'Medium retrofit'!$AG$101,IF(F25="Scenario3PBT10",'Medium retrofit'!$AH$101,"")))&amp;IF(F25="Scenario1PBT11",'Medium retrofit'!$AI$101,IF(F25="Scenario2PBT11",'Medium retrofit'!$AJ$101,IF(F25="Scenario3PBT11",'Medium retrofit'!$AK$101,"")))&amp;IF(F25="Scenario1PBT12",'Medium retrofit'!$AL$101,IF(F25="Scenario2PBT12",'Medium retrofit'!$AM$101,IF(F25="Scenario3PBT12",'Medium retrofit'!$AN$101,"")))&amp;IF(F25="Scenario1PBT13",'Medium retrofit'!$AO$101,IF(F25="Scenario2PBT13",'Medium retrofit'!$AP$101,IF(F25="Scenario3PBT13",'Medium retrofit'!$AQ$101,"")))&amp;IF(F25="Scenario1PBT14",'Medium retrofit'!$AR$101,IF(F25="Scenario2PBT14",'Medium retrofit'!$AS$101,IF(F25="Scenario3PBT14",'Medium retrofit'!$AT$101,"")))&amp;IF(F25="Scenario1PBT15",'Medium retrofit'!$AU$101,IF(F25="Scenario2PBT15",'Medium retrofit'!$AV$101,IF(F25="Scenario3PBT15",'Medium retrofit'!$AW$101,"")))</f>
        <v/>
      </c>
      <c r="AB25" s="242">
        <f t="shared" si="23"/>
        <v>0</v>
      </c>
      <c r="AC25" s="364" t="str">
        <f t="shared" si="24"/>
        <v/>
      </c>
      <c r="AD25" s="353">
        <f>IF(AC25="",IFERROR('Projection_Base-case'!G26-G25,0),0)</f>
        <v>0</v>
      </c>
      <c r="AE25" s="350">
        <f t="shared" si="0"/>
        <v>0</v>
      </c>
      <c r="AF25" s="361">
        <f>IFERROR(100*AD25/'Projection_Base-case'!G26,0)</f>
        <v>0</v>
      </c>
      <c r="AG25" s="352">
        <f>IF(AC25="",IFERROR('Projection_Base-case'!I26-I25,0),0)</f>
        <v>0</v>
      </c>
      <c r="AH25" s="353">
        <f t="shared" si="1"/>
        <v>0</v>
      </c>
      <c r="AI25" s="361">
        <f>IFERROR(100*AG25/'Projection_Base-case'!I26,0)</f>
        <v>0</v>
      </c>
      <c r="AJ25" s="352">
        <f>IF(AC25="",IFERROR('Projection_Base-case'!K26-K25,0),0)</f>
        <v>0</v>
      </c>
      <c r="AK25" s="353">
        <f t="shared" si="2"/>
        <v>0</v>
      </c>
      <c r="AL25" s="361">
        <f>IFERROR(100*AJ25/'Projection_Base-case'!K26,0)</f>
        <v>0</v>
      </c>
      <c r="AM25" s="352">
        <f>-IF(AC25="",IFERROR('Projection_Base-case'!M26-M25,0),0)</f>
        <v>0</v>
      </c>
      <c r="AN25" s="353">
        <f t="shared" si="3"/>
        <v>0</v>
      </c>
      <c r="AO25" s="354">
        <f>IFERROR(IF('Projection_Base-case'!N26&gt;0,100*AN25/'Projection_Base-case'!N26,100*AN25/N25),0)</f>
        <v>0</v>
      </c>
      <c r="AP25" s="355">
        <f>IF(AC25="",IFERROR('Projection_Base-case'!O26-O25,0),0)</f>
        <v>0</v>
      </c>
      <c r="AQ25" s="356">
        <f t="shared" si="4"/>
        <v>0</v>
      </c>
      <c r="AR25" s="356">
        <f>IFERROR(100*AP25/'Projection_Base-case'!O26,0)</f>
        <v>0</v>
      </c>
      <c r="AS25" s="355">
        <f>IF(AC25="",IFERROR('Projection_Base-case'!Q26-Q25,0),0)</f>
        <v>0</v>
      </c>
      <c r="AT25" s="356">
        <f t="shared" si="5"/>
        <v>0</v>
      </c>
      <c r="AU25" s="356">
        <f>IFERROR(100*AS25/'Projection_Base-case'!Q26,0)</f>
        <v>0</v>
      </c>
      <c r="AV25" s="355">
        <f>IF(AC25="",IFERROR('Projection_Base-case'!S26-S25,0),0)</f>
        <v>0</v>
      </c>
      <c r="AW25" s="356">
        <f t="shared" si="6"/>
        <v>0</v>
      </c>
      <c r="AX25" s="357">
        <f>IFERROR(100*AV25/'Projection_Base-case'!S26,0)</f>
        <v>0</v>
      </c>
      <c r="AY25" s="358">
        <f>IF(AC25="",IFERROR('Projection_Base-case'!U26-U25,0),0)</f>
        <v>0</v>
      </c>
      <c r="AZ25" s="359">
        <f t="shared" si="7"/>
        <v>0</v>
      </c>
      <c r="BA25" s="359">
        <f>IFERROR(100*AY25/'Projection_Base-case'!U26,0)</f>
        <v>0</v>
      </c>
      <c r="BB25" s="358">
        <f>IF(AC25="",IFERROR('Projection_Base-case'!W26-W25,0),0)</f>
        <v>0</v>
      </c>
      <c r="BC25" s="359">
        <f t="shared" si="8"/>
        <v>0</v>
      </c>
      <c r="BD25" s="359">
        <f>IFERROR(100*BB25/'Projection_Base-case'!W26,0)</f>
        <v>0</v>
      </c>
      <c r="BE25" s="358">
        <f>IF(AC25="",IFERROR('Projection_Base-case'!Y26-Y25,0),0)</f>
        <v>0</v>
      </c>
      <c r="BF25" s="359">
        <f t="shared" si="9"/>
        <v>0</v>
      </c>
      <c r="BG25" s="359">
        <f>IFERROR(100*BE25/'Projection_Base-case'!Y26,0)</f>
        <v>0</v>
      </c>
      <c r="BH25" s="359">
        <f t="shared" si="10"/>
        <v>0</v>
      </c>
      <c r="BI25" s="360">
        <f t="shared" si="11"/>
        <v>0</v>
      </c>
    </row>
    <row r="26" spans="1:61">
      <c r="A26" s="205">
        <v>22</v>
      </c>
      <c r="B26" s="347">
        <f>IF('Projection_Base-case'!B27&lt;&gt;"",'Projection_Base-case'!B27,0)</f>
        <v>0</v>
      </c>
      <c r="C26" s="347">
        <f>IF('Projection_Base-case'!C27&lt;&gt;"",'Projection_Base-case'!C27,0)</f>
        <v>0</v>
      </c>
      <c r="D26" s="365">
        <f>IF('Projection_Base-case'!D27&lt;&gt;"",'Projection_Base-case'!D27,0)</f>
        <v>0</v>
      </c>
      <c r="E26" s="376"/>
      <c r="F26" s="367" t="str">
        <f t="shared" si="12"/>
        <v>0</v>
      </c>
      <c r="G26" s="241" t="str">
        <f>IF(F26="Scenario1PBT1",'Medium retrofit'!$E$6,IF(F26="Scenario2PBT1",'Medium retrofit'!$F$6,IF(F26="Scenario3PBT1",'Medium retrofit'!$G$6,"")))&amp;IF(F26="Scenario1PBT2",'Medium retrofit'!$H$6,IF(F26="Scenario2PBT2",'Medium retrofit'!$I$6,IF(F26="Scenario3PBT2",'Medium retrofit'!$J$6,"")))&amp;IF(F26="Scenario1PBT3",'Medium retrofit'!$K$6,IF(F26="Scenario2PBT3",'Medium retrofit'!$L$6,IF(F26="Scenario3PBT3",'Medium retrofit'!$M$6,"")))&amp;IF(F26="Scenario1PBT4",'Medium retrofit'!$N$6,IF(F26="Scenario2PBT4",'Medium retrofit'!$O$6,IF(F26="Scenario3PBT4",'Medium retrofit'!$P$6,"")))&amp;IF(F26="Scenario1PBT5",'Medium retrofit'!$Q$6,IF(F26="Scenario2PBT5",'Medium retrofit'!$R$6,IF(F26="Scenario3PBT5",'Medium retrofit'!$S$6,"")))&amp;IF(F26="Scenario1PBT6",'Medium retrofit'!$T$6,IF(F26="Scenario2PBT6",'Medium retrofit'!$U$6,IF(F26="Scenario3PBT6",'Medium retrofit'!$V$6,"")))&amp;IF(F26="Scenario1PBT7",'Medium retrofit'!$W$6,IF(F26="Scenario2PBT7",'Medium retrofit'!$X$6,IF(F26="Scenario3PBT7",'Medium retrofit'!$Y$6,"")))&amp;IF(F26="Scenario1PBT8",'Medium retrofit'!$Z$6,IF(F26="Scenario2PBT8",'Medium retrofit'!$AA$6,IF(F26="Scenario3PBT8",'Medium retrofit'!$AB$6,"")))&amp;IF(F26="Scenario1PBT9",'Medium retrofit'!$AC$6,IF(F26="Scenario2PBT9",'Medium retrofit'!$AD$6,IF(F26="Scenario3PBT9",'Medium retrofit'!$AE$6,"")))&amp;IF(F26="Scenario1PBT10",'Medium retrofit'!$AF$6,IF(F26="Scenario2PBT10",'Medium retrofit'!$AG$6,IF(F26="Scenario3PBT10",'Medium retrofit'!$AH$6,"")))&amp;IF(F26="Scenario1PBT11",'Medium retrofit'!$AI$6,IF(F26="Scenario2PBT11",'Medium retrofit'!$AJ$6,IF(F26="Scenario3PBT11",'Medium retrofit'!$AK$6,"")))&amp;IF(F26="Scenario1PBT12",'Medium retrofit'!$AL$6,IF(F26="Scenario2PBT12",'Medium retrofit'!$AM$6,IF(F26="Scenario3PBT12",'Medium retrofit'!$AN$6,"")))&amp;IF(F26="Scenario1PBT13",'Medium retrofit'!$AO$6,IF(F26="Scenario2PBT13",'Medium retrofit'!$AP$6,IF(F26="Scenario3PBT13",'Medium retrofit'!$AQ$6,"")))&amp;IF(F26="Scenario1PBT14",'Medium retrofit'!$AR$6,IF(F26="Scenario2PBT14",'Medium retrofit'!$AS$6,IF(F26="Scenario3PBT14",'Medium retrofit'!$AT$6,"")))&amp;IF(F26="Scenario1PBT15",'Medium retrofit'!$AU$6,IF(F26="Scenario2PBT15",'Medium retrofit'!$AV$6,IF(F26="Scenario3PBT15",'Medium retrofit'!$AW$6,"")))</f>
        <v/>
      </c>
      <c r="H26" s="123">
        <f t="shared" si="13"/>
        <v>0</v>
      </c>
      <c r="I26" s="239" t="str">
        <f>IF(F26="Scenario1PBT1",'Medium retrofit'!$E$16,IF(F26="Scenario2PBT1",'Medium retrofit'!$F$16,IF(F26="Scenario3PBT1",'Medium retrofit'!$G$16,"")))&amp;IF(F26="Scenario1PBT2",'Medium retrofit'!$H$16,IF(F26="Scenario2PBT2",'Medium retrofit'!$I$16,IF(F26="Scenario3PBT2",'Medium retrofit'!$J$16,"")))&amp;IF(F26="Scenario1PBT3",'Medium retrofit'!$K$16,IF(F26="Scenario2PBT3",'Medium retrofit'!$L$16,IF(F26="Scenario3PBT3",'Medium retrofit'!$M$16,"")))&amp;IF(F26="Scenario1PBT4",'Medium retrofit'!$N$16,IF(F26="Scenario2PBT4",'Medium retrofit'!$O$16,IF(F26="Scenario3PBT4",'Medium retrofit'!$P$16,"")))&amp;IF(F26="Scenario1PBT5",'Medium retrofit'!$Q$16,IF(F26="Scenario2PBT5",'Medium retrofit'!$R$16,IF(F26="Scenario3PBT5",'Medium retrofit'!$S$16,"")))&amp;IF(F26="Scenario1PBT6",'Medium retrofit'!$T$16,IF(F26="Scenario2PBT6",'Medium retrofit'!$U$16,IF(F26="Scenario3PBT6",'Medium retrofit'!$V$16,"")))&amp;IF(F26="Scenario1PBT7",'Medium retrofit'!$W$16,IF(F26="Scenario2PBT7",'Medium retrofit'!$X$16,IF(F26="Scenario3PBT7",'Medium retrofit'!$Y$16,"")))&amp;IF(F26="Scenario1PBT8",'Medium retrofit'!$Z$16,IF(F26="Scenario2PBT8",'Medium retrofit'!$AA$16,IF(F26="Scenario3PBT8",'Medium retrofit'!$AB$16,"")))&amp;IF(F26="Scenario1PBT9",'Medium retrofit'!$AC$16,IF(F26="Scenario2PBT9",'Medium retrofit'!$AD$16,IF(F26="Scenario3PBT9",'Medium retrofit'!$AE$16,"")))&amp;IF(F26="Scenario1PBT10",'Medium retrofit'!$AF$16,IF(F26="Scenario2PBT10",'Medium retrofit'!$AG$16,IF(F26="Scenario3PBT10",'Medium retrofit'!$AH$16,"")))&amp;IF(F26="Scenario1PBT11",'Medium retrofit'!$AI$16,IF(F26="Scenario2PBT11",'Medium retrofit'!$AJ$16,IF(F26="Scenario3PBT11",'Medium retrofit'!$AK$16,"")))&amp;IF(F26="Scenario1PBT12",'Medium retrofit'!$AL$16,IF(F26="Scenario2PBT12",'Medium retrofit'!$AM$16,IF(F26="Scenario3PBT12",'Medium retrofit'!$AN$16,"")))&amp;IF(F26="Scenario1PBT13",'Medium retrofit'!$AO$16,IF(F26="Scenario2PBT13",'Medium retrofit'!$AP$16,IF(F26="Scenario3PBT13",'Medium retrofit'!$AQ$16,"")))&amp;IF(F26="Scenario1PBT14",'Medium retrofit'!$AR$16,IF(F26="Scenario2PBT14",'Medium retrofit'!$AS$16,IF(F26="Scenario3PBT14",'Medium retrofit'!$AT$16,"")))&amp;IF(F26="Scenario1PBT15",'Medium retrofit'!$AU$16,IF(F26="Scenario2PBT15",'Medium retrofit'!$AV$16,IF(F26="Scenario3PBT15",'Medium retrofit'!$AW$16,"")))</f>
        <v/>
      </c>
      <c r="J26" s="123">
        <f t="shared" si="14"/>
        <v>0</v>
      </c>
      <c r="K26" s="123" t="str">
        <f>IF(F26="Scenario1PBT1",'Medium retrofit'!$E$18,IF(F26="Scenario2PBT1",'Medium retrofit'!$F$18,IF(F26="Scenario3PBT1",'Medium retrofit'!$G$18,"")))&amp;IF(F26="Scenario1PBT2",'Medium retrofit'!$H$18,IF(F26="Scenario2PBT2",'Medium retrofit'!$I$18,IF(F26="Scenario3PBT2",'Medium retrofit'!$J$18,"")))&amp;IF(F26="Scenario1PBT3",'Medium retrofit'!$K$18,IF(F26="Scenario2PBT3",'Medium retrofit'!$L$18,IF(F26="Scenario3PBT3",'Medium retrofit'!$M$18,"")))&amp;IF(F26="Scenario1PBT4",'Medium retrofit'!$N$18,IF(F26="Scenario2PBT4",'Medium retrofit'!$O$18,IF(F26="Scenario3PBT4",'Medium retrofit'!$P$18,"")))&amp;IF(F26="Scenario1PBT5",'Medium retrofit'!$Q$18,IF(F26="Scenario2PBT5",'Medium retrofit'!$R$18,IF(F26="Scenario3PBT5",'Medium retrofit'!$S$18,"")))&amp;IF(F26="Scenario1PBT6",'Medium retrofit'!$T$18,IF(F26="Scenario2PBT6",'Medium retrofit'!$U$18,IF(F26="Scenario3PBT6",'Medium retrofit'!$V$18,"")))&amp;IF(F26="Scenario1PBT7",'Medium retrofit'!$W$18,IF(F26="Scenario2PBT7",'Medium retrofit'!$X$18,IF(F26="Scenario3PBT7",'Medium retrofit'!$Y$18,"")))&amp;IF(F26="Scenario1PBT8",'Medium retrofit'!$Z$18,IF(F26="Scenario2PBT8",'Medium retrofit'!$AA$18,IF(F26="Scenario3PBT8",'Medium retrofit'!$AB$18,"")))&amp;IF(F26="Scenario1PBT9",'Medium retrofit'!$AC$18,IF(F26="Scenario2PBT9",'Medium retrofit'!$AD$18,IF(F26="Scenario3PBT9",'Medium retrofit'!$AE$18,"")))&amp;IF(F26="Scenario1PBT10",'Medium retrofit'!$AF$18,IF(F26="Scenario2PBT10",'Medium retrofit'!$AG$18,IF(F26="Scenario3PBT10",'Medium retrofit'!$AH$18,"")))&amp;IF(F26="Scenario1PBT11",'Medium retrofit'!$AI$18,IF(F26="Scenario2PBT11",'Medium retrofit'!$AJ$18,IF(F26="Scenario3PBT11",'Medium retrofit'!$AK$18,"")))&amp;IF(F26="Scenario1PBT12",'Medium retrofit'!$AL$18,IF(F26="Scenario2PBT12",'Medium retrofit'!$AM$18,IF(F26="Scenario3PBT12",'Medium retrofit'!$AN$18,"")))&amp;IF(F26="Scenario1PBT13",'Medium retrofit'!$AO$18,IF(F26="Scenario2PBT13",'Medium retrofit'!$AP$18,IF(F26="Scenario3PBT13",'Medium retrofit'!$AQ$18,"")))&amp;IF(F26="Scenario1PBT14",'Medium retrofit'!$AR$18,IF(F26="Scenario2PBT14",'Medium retrofit'!$AS$18,IF(F26="Scenario3PBT14",'Medium retrofit'!$AT$18,"")))&amp;IF(F26="Scenario1PBT15",'Medium retrofit'!$AU$18,IF(F26="Scenario2PBT15",'Medium retrofit'!$AV$18,IF(F26="Scenario3PBT15",'Medium retrofit'!$AW$18,"")))</f>
        <v/>
      </c>
      <c r="L26" s="123">
        <f t="shared" si="15"/>
        <v>0</v>
      </c>
      <c r="M26" s="123" t="str">
        <f>IF(F26="Scenario1PBT1",'Medium retrofit'!$E$20,IF(F26="Scenario2PBT1",'Medium retrofit'!$F$20,IF(F26="Scenario3PBT1",'Medium retrofit'!$G$20,"")))&amp;IF(F26="Scenario1PBT2",'Medium retrofit'!$H$20,IF(F26="Scenario2PBT2",'Medium retrofit'!$I$20,IF(F26="Scenario3PBT2",'Medium retrofit'!$J$20,"")))&amp;IF(F26="Scenario1PBT3",'Medium retrofit'!$K$20,IF(F26="Scenario2PBT3",'Medium retrofit'!$L$20,IF(F26="Scenario3PBT3",'Medium retrofit'!$M$20,"")))&amp;IF(F26="Scenario1PBT4",'Medium retrofit'!$N$20,IF(F26="Scenario2PBT4",'Medium retrofit'!$O$20,IF(F26="Scenario3PBT4",'Medium retrofit'!$P$20,"")))&amp;IF(F26="Scenario1PBT5",'Medium retrofit'!$Q$20,IF(F26="Scenario2PBT5",'Medium retrofit'!$R$20,IF(F26="Scenario3PBT5",'Medium retrofit'!$S$20,"")))&amp;IF(F26="Scenario1PBT6",'Medium retrofit'!$T$20,IF(F26="Scenario2PBT6",'Medium retrofit'!$U$20,IF(F26="Scenario3PBT6",'Medium retrofit'!$V$20,"")))&amp;IF(F26="Scenario1PBT7",'Medium retrofit'!$W$20,IF(F26="Scenario2PBT7",'Medium retrofit'!$X$20,IF(F26="Scenario3PBT7",'Medium retrofit'!$Y$20,"")))&amp;IF(F26="Scenario1PBT8",'Medium retrofit'!$Z$20,IF(F26="Scenario2PBT8",'Medium retrofit'!$AA$20,IF(F26="Scenario3PBT8",'Medium retrofit'!$AB$20,"")))&amp;IF(F26="Scenario1PBT9",'Medium retrofit'!$AC$20,IF(F26="Scenario2PBT9",'Medium retrofit'!$AD$20,IF(F26="Scenario3PBT9",'Medium retrofit'!$AE$20,"")))&amp;IF(F26="Scenario1PBT10",'Medium retrofit'!$AF$20,IF(F26="Scenario2PBT10",'Medium retrofit'!$AG$20,IF(F26="Scenario3PBT10",'Medium retrofit'!$AH$20,"")))&amp;IF(F26="Scenario1PBT11",'Medium retrofit'!$AI$20,IF(F26="Scenario2PBT11",'Medium retrofit'!$AJ$20,IF(F26="Scenario3PBT11",'Medium retrofit'!$AK$20,"")))&amp;IF(F26="Scenario1PBT12",'Medium retrofit'!$AL$20,IF(F26="Scenario2PBT12",'Medium retrofit'!$AM$20,IF(F26="Scenario3PBT12",'Medium retrofit'!$AN$20,"")))&amp;IF(F26="Scenario1PBT13",'Medium retrofit'!$AO$20,IF(F26="Scenario2PBT13",'Medium retrofit'!$AP$20,IF(F26="Scenario3PBT13",'Medium retrofit'!$AQ$20,"")))&amp;IF(F26="Scenario1PBT14",'Medium retrofit'!$AR$20,IF(F26="Scenario2PBT14",'Medium retrofit'!$AS$20,IF(F26="Scenario3PBT14",'Medium retrofit'!$AT$20,"")))&amp;IF(F26="Scenario1PBT15",'Medium retrofit'!$AU$20,IF(F26="Scenario2PBT15",'Medium retrofit'!$AV$20,IF(F26="Scenario3PBT15",'Medium retrofit'!$AW$20,"")))</f>
        <v/>
      </c>
      <c r="N26" s="124">
        <f t="shared" si="16"/>
        <v>0</v>
      </c>
      <c r="O26" s="245" t="str">
        <f>IF(F26="Scenario1PBT1",'Medium retrofit'!$E$23,IF(F26="Scenario2PBT1",'Medium retrofit'!$F$23,IF(F26="Scenario3PBT1",'Medium retrofit'!$G$23,"")))&amp;IF(F26="Scenario1PBT2",'Medium retrofit'!$H$23,IF(F26="Scenario2PBT2",'Medium retrofit'!$I$23,IF(F26="Scenario3PBT2",'Medium retrofit'!$J$23,"")))&amp;IF(F26="Scenario1PBT3",'Medium retrofit'!$K$23,IF(F26="Scenario2PBT3",'Medium retrofit'!$L$23,IF(F26="Scenario3PBT3",'Medium retrofit'!$M$23,"")))&amp;IF(F26="Scenario1PBT4",'Medium retrofit'!$N$23,IF(F26="Scenario2PBT4",'Medium retrofit'!$O$23,IF(F26="Scenario3PBT4",'Medium retrofit'!$P$23,"")))&amp;IF(F26="Scenario1PBT5",'Medium retrofit'!$Q$23,IF(F26="Scenario2PBT5",'Medium retrofit'!$R$23,IF(F26="Scenario3PBT5",'Medium retrofit'!$S$23,"")))&amp;IF(F26="Scenario1PBT6",'Medium retrofit'!$T$23,IF(F26="Scenario2PBT6",'Medium retrofit'!$U$23,IF(F26="Scenario3PBT6",'Medium retrofit'!$V$23,"")))&amp;IF(F26="Scenario1PBT7",'Medium retrofit'!$W$23,IF(F26="Scenario2PBT7",'Medium retrofit'!$X$23,IF(F26="Scenario3PBT7",'Medium retrofit'!$Y$23,"")))&amp;IF(F26="Scenario1PBT8",'Medium retrofit'!$Z$23,IF(F26="Scenario2PBT8",'Medium retrofit'!$AA$23,IF(F26="Scenario3PBT8",'Medium retrofit'!$AB$23,"")))&amp;IF(F26="Scenario1PBT9",'Medium retrofit'!$AC$23,IF(F26="Scenario2PBT9",'Medium retrofit'!$AD$23,IF(F26="Scenario3PBT9",'Medium retrofit'!$AE$23,"")))&amp;IF(F26="Scenario1PBT10",'Medium retrofit'!$AF$23,IF(F26="Scenario2PBT10",'Medium retrofit'!$AG$23,IF(F26="Scenario3PBT10",'Medium retrofit'!$AH$23,"")))&amp;IF(F26="Scenario1PBT11",'Medium retrofit'!$AI$23,IF(F26="Scenario2PBT11",'Medium retrofit'!$AJ$23,IF(F26="Scenario3PBT11",'Medium retrofit'!$AK$23,"")))&amp;IF(F26="Scenario1PBT12",'Medium retrofit'!$AL$23,IF(F26="Scenario2PBT12",'Medium retrofit'!$AM$23,IF(F26="Scenario3PBT12",'Medium retrofit'!$AN$23,"")))&amp;IF(F26="Scenario1PBT13",'Medium retrofit'!$AO$23,IF(F26="Scenario2PBT13",'Medium retrofit'!$AP$23,IF(F26="Scenario3PBT13",'Medium retrofit'!$AQ$23,"")))&amp;IF(F26="Scenario1PBT14",'Medium retrofit'!$AR$23,IF(F26="Scenario2PBT14",'Medium retrofit'!$AS$23,IF(F26="Scenario3PBT14",'Medium retrofit'!$AT$23,"")))&amp;IF(F26="Scenario1PBT15",'Medium retrofit'!$AU$23,IF(F26="Scenario2PBT15",'Medium retrofit'!$AV$23,IF(F26="Scenario3PBT15",'Medium retrofit'!$AW$23,"")))</f>
        <v/>
      </c>
      <c r="P26" s="123">
        <f t="shared" si="17"/>
        <v>0</v>
      </c>
      <c r="Q26" s="123" t="str">
        <f>IF(F26="Scenario1PBT1",'Medium retrofit'!$E$25,IF(F26="Scenario2PBT1",'Medium retrofit'!$F$25,IF(F26="Scenario3PBT1",'Medium retrofit'!$G$25,"")))&amp;IF(F26="Scenario1PBT2",'Medium retrofit'!$H$25,IF(F26="Scenario2PBT2",'Medium retrofit'!$I$25,IF(F26="Scenario3PBT2",'Medium retrofit'!$J$25,"")))&amp;IF(F26="Scenario1PBT3",'Medium retrofit'!$K$25,IF(F26="Scenario2PBT3",'Medium retrofit'!$L$25,IF(F26="Scenario3PBT3",'Medium retrofit'!$M$25,"")))&amp;IF(F26="Scenario1PBT4",'Medium retrofit'!$N$25,IF(F26="Scenario2PBT4",'Medium retrofit'!$O$25,IF(F26="Scenario3PBT4",'Medium retrofit'!$P$25,"")))&amp;IF(F26="Scenario1PBT5",'Medium retrofit'!$Q$25,IF(F26="Scenario2PBT5",'Medium retrofit'!$R$25,IF(F26="Scenario3PBT5",'Medium retrofit'!$S$25,"")))&amp;IF(F26="Scenario1PBT6",'Medium retrofit'!$T$25,IF(F26="Scenario2PBT6",'Medium retrofit'!$U$25,IF(F26="Scenario3PBT6",'Medium retrofit'!$V$25,"")))&amp;IF(F26="Scenario1PBT7",'Medium retrofit'!$W$25,IF(F26="Scenario2PBT7",'Medium retrofit'!$X$25,IF(F26="Scenario3PBT7",'Medium retrofit'!$Y$25,"")))&amp;IF(F26="Scenario1PBT8",'Medium retrofit'!$Z$25,IF(F26="Scenario2PBT8",'Medium retrofit'!$AA$25,IF(F26="Scenario3PBT8",'Medium retrofit'!$AB$25,"")))&amp;IF(F26="Scenario1PBT9",'Medium retrofit'!$AC$25,IF(F26="Scenario2PBT9",'Medium retrofit'!$AD$25,IF(F26="Scenario3PBT9",'Medium retrofit'!$AE$25,"")))&amp;IF(F26="Scenario1PBT10",'Medium retrofit'!$AF$25,IF(F26="Scenario2PBT10",'Medium retrofit'!$AG$25,IF(F26="Scenario3PBT10",'Medium retrofit'!$AH$25,"")))&amp;IF(F26="Scenario1PBT11",'Medium retrofit'!$AI$25,IF(F26="Scenario2PBT11",'Medium retrofit'!$AJ$25,IF(F26="Scenario3PBT11",'Medium retrofit'!$AK$25,"")))&amp;IF(F26="Scenario1PBT12",'Medium retrofit'!$AL$25,IF(F26="Scenario2PBT12",'Medium retrofit'!$AM$25,IF(F26="Scenario3PBT12",'Medium retrofit'!$AN$25,"")))&amp;IF(F26="Scenario1PBT13",'Medium retrofit'!$AO$25,IF(F26="Scenario2PBT13",'Medium retrofit'!$AP$25,IF(F26="Scenario3PBT13",'Medium retrofit'!$AQ$25,"")))&amp;IF(F26="Scenario1PBT14",'Medium retrofit'!$AR$25,IF(F26="Scenario2PBT14",'Medium retrofit'!$AS$25,IF(F26="Scenario3PBT14",'Medium retrofit'!$AT$25,"")))&amp;IF(F26="Scenario1PBT15",'Medium retrofit'!$AU$25,IF(F26="Scenario2PBT15",'Medium retrofit'!$AV$25,IF(F26="Scenario3PBT15",'Medium retrofit'!$AW$25,"")))</f>
        <v/>
      </c>
      <c r="R26" s="123">
        <f t="shared" si="18"/>
        <v>0</v>
      </c>
      <c r="S26" s="123" t="str">
        <f>IF(F26="Scenario1PBT1",'Medium retrofit'!$E$27,IF(F26="Scenario2PBT1",'Medium retrofit'!$F$27,IF(F26="Scenario3PBT1",'Medium retrofit'!$G$27,"")))&amp;IF(F26="Scenario1PBT2",'Medium retrofit'!$H$27,IF(F26="Scenario2PBT2",'Medium retrofit'!$I$27,IF(F26="Scenario3PBT2",'Medium retrofit'!$J$27,"")))&amp;IF(F26="Scenario1PBT3",'Medium retrofit'!$K$27,IF(F26="Scenario2PBT3",'Medium retrofit'!$L$27,IF(F26="Scenario3PBT3",'Medium retrofit'!$M$27,"")))&amp;IF(F26="Scenario1PBT4",'Medium retrofit'!$N$27,IF(F26="Scenario2PBT4",'Medium retrofit'!$O$27,IF(F26="Scenario3PBT4",'Medium retrofit'!$P$27,"")))&amp;IF(F26="Scenario1PBT5",'Medium retrofit'!$Q$27,IF(F26="Scenario2PBT5",'Medium retrofit'!$R$27,IF(F26="Scenario3PBT5",'Medium retrofit'!$S$27,"")))&amp;IF(F26="Scenario1PBT6",'Medium retrofit'!$T$27,IF(F26="Scenario2PBT6",'Medium retrofit'!$U$27,IF(F26="Scenario3PBT6",'Medium retrofit'!$V$27,"")))&amp;IF(F26="Scenario1PBT7",'Medium retrofit'!$W$27,IF(F26="Scenario2PBT7",'Medium retrofit'!$X$27,IF(F26="Scenario3PBT7",'Medium retrofit'!$Y$27,"")))&amp;IF(F26="Scenario1PBT8",'Medium retrofit'!$Z$27,IF(F26="Scenario2PBT8",'Medium retrofit'!$AA$27,IF(F26="Scenario3PBT8",'Medium retrofit'!$AB$27,"")))&amp;IF(F26="Scenario1PBT9",'Medium retrofit'!$AC$27,IF(F26="Scenario2PBT9",'Medium retrofit'!$AD$27,IF(F26="Scenario3PBT9",'Medium retrofit'!$AE$27,"")))&amp;IF(F26="Scenario1PBT10",'Medium retrofit'!$AF$27,IF(F26="Scenario2PBT10",'Medium retrofit'!$AG$27,IF(F26="Scenario3PBT10",'Medium retrofit'!$AH$27,"")))&amp;IF(F26="Scenario1PBT11",'Medium retrofit'!$AI$27,IF(F26="Scenario2PBT11",'Medium retrofit'!$AJ$27,IF(F26="Scenario3PBT11",'Medium retrofit'!$AK$27,"")))&amp;IF(F26="Scenario1PBT12",'Medium retrofit'!$AL$27,IF(F26="Scenario2PBT12",'Medium retrofit'!$AM$27,IF(F26="Scenario3PBT12",'Medium retrofit'!$AN$27,"")))&amp;IF(F26="Scenario1PBT13",'Medium retrofit'!$AO$27,IF(F26="Scenario2PBT13",'Medium retrofit'!$AP$27,IF(F26="Scenario3PBT13",'Medium retrofit'!$AQ$27,"")))&amp;IF(F26="Scenario1PBT14",'Medium retrofit'!$AR$27,IF(F26="Scenario2PBT14",'Medium retrofit'!$AS$27,IF(F26="Scenario3PBT14",'Medium retrofit'!$AT$27,"")))&amp;IF(F26="Scenario1PBT15",'Medium retrofit'!$AU$27,IF(F26="Scenario2PBT15",'Medium retrofit'!$AV$27,IF(F26="Scenario3PBT15",'Medium retrofit'!$AW$27,"")))</f>
        <v/>
      </c>
      <c r="T26" s="246">
        <f t="shared" si="19"/>
        <v>0</v>
      </c>
      <c r="U26" s="245" t="str">
        <f>IF(F26="Scenario1PBT1",'Medium retrofit'!$E$38,IF(F26="Scenario2PBT1",'Medium retrofit'!$F$38,IF(F26="Scenario3PBT1",'Medium retrofit'!$G$38,"")))&amp;IF(F26="Scenario1PBT2",'Medium retrofit'!$H$38,IF(F26="Scenario2PBT2",'Medium retrofit'!$I$38,IF(F26="Scenario3PBT2",'Medium retrofit'!$J$38,"")))&amp;IF(F26="Scenario1PBT3",'Medium retrofit'!$K$38,IF(F26="Scenario2PBT3",'Medium retrofit'!$L$38,IF(F26="Scenario3PBT3",'Medium retrofit'!$M$38,"")))&amp;IF(F26="Scenario1PBT4",'Medium retrofit'!$N$38,IF(F26="Scenario2PBT4",'Medium retrofit'!$O$38,IF(F26="Scenario3PBT4",'Medium retrofit'!$P$38,"")))&amp;IF(F26="Scenario1PBT5",'Medium retrofit'!$Q$38,IF(F26="Scenario2PBT5",'Medium retrofit'!$R$38,IF(F26="Scenario3PBT5",'Medium retrofit'!$S$38,"")))&amp;IF(F26="Scenario1PBT6",'Medium retrofit'!$T$38,IF(F26="Scenario2PBT6",'Medium retrofit'!$U$38,IF(F26="Scenario3PBT6",'Medium retrofit'!$V$38,"")))&amp;IF(F26="Scenario1PBT7",'Medium retrofit'!$W$38,IF(F26="Scenario2PBT7",'Medium retrofit'!$X$38,IF(F26="Scenario3PBT7",'Medium retrofit'!$Y$38,"")))&amp;IF(F26="Scenario1PBT8",'Medium retrofit'!$Z$38,IF(F26="Scenario2PBT8",'Medium retrofit'!$AA$38,IF(F26="Scenario3PBT8",'Medium retrofit'!$AB$38,"")))&amp;IF(F26="Scenario1PBT9",'Medium retrofit'!$AC$38,IF(F26="Scenario2PBT9",'Medium retrofit'!$AD$38,IF(F26="Scenario3PBT9",'Medium retrofit'!$AE$38,"")))&amp;IF(F26="Scenario1PBT10",'Medium retrofit'!$AF$38,IF(F26="Scenario2PBT10",'Medium retrofit'!$AG$38,IF(F26="Scenario3PBT10",'Medium retrofit'!$AH$38,"")))&amp;IF(F26="Scenario1PBT11",'Medium retrofit'!$AI$38,IF(F26="Scenario2PBT11",'Medium retrofit'!$AJ$38,IF(F26="Scenario3PBT11",'Medium retrofit'!$AK$38,"")))&amp;IF(F26="Scenario1PBT12",'Medium retrofit'!$AL$38,IF(F26="Scenario2PBT12",'Medium retrofit'!$AM$38,IF(F26="Scenario3PBT12",'Medium retrofit'!$AN$38,"")))&amp;IF(F26="Scenario1PBT13",'Medium retrofit'!$AO$38,IF(F26="Scenario2PBT13",'Medium retrofit'!$AP$38,IF(F26="Scenario3PBT13",'Medium retrofit'!$AQ$38,"")))&amp;IF(F26="Scenario1PBT14",'Medium retrofit'!$AR$38,IF(F26="Scenario2PBT14",'Medium retrofit'!$AS$38,IF(F26="Scenario3PBT14",'Medium retrofit'!$AT$38,"")))&amp;IF(F26="Scenario1PBT15",'Medium retrofit'!$AU$38,IF(F26="Scenario2PBT15",'Medium retrofit'!$AV$38,IF(F26="Scenario3PBT15",'Medium retrofit'!$AW$38,"")))</f>
        <v/>
      </c>
      <c r="V26" s="123">
        <f t="shared" si="20"/>
        <v>0</v>
      </c>
      <c r="W26" s="123" t="str">
        <f>IF(F26="Scenario1PBT1",'Medium retrofit'!$E$40,IF(F26="Scenario2PBT1",'Medium retrofit'!$F$40,IF(F26="Scenario3PBT1",'Medium retrofit'!$G$40,"")))&amp;IF(F26="Scenario1PBT2",'Medium retrofit'!$H$40,IF(F26="Scenario2PBT2",'Medium retrofit'!$I$40,IF(F26="Scenario3PBT2",'Medium retrofit'!$J$40,"")))&amp;IF(F26="Scenario1PBT3",'Medium retrofit'!$K$40,IF(F26="Scenario2PBT3",'Medium retrofit'!$L$40,IF(F26="Scenario3PBT3",'Medium retrofit'!$M$40,"")))&amp;IF(F26="Scenario1PBT4",'Medium retrofit'!$N$40,IF(F26="Scenario2PBT4",'Medium retrofit'!$O$40,IF(F26="Scenario3PBT4",'Medium retrofit'!$P$40,"")))&amp;IF(F26="Scenario1PBT5",'Medium retrofit'!$Q$40,IF(F26="Scenario2PBT5",'Medium retrofit'!$R$40,IF(F26="Scenario3PBT5",'Medium retrofit'!$S$40,"")))&amp;IF(F26="Scenario1PBT6",'Medium retrofit'!$T$40,IF(F26="Scenario2PBT6",'Medium retrofit'!$U$40,IF(F26="Scenario3PBT6",'Medium retrofit'!$V$40,"")))&amp;IF(F26="Scenario1PBT7",'Medium retrofit'!$W$40,IF(F26="Scenario2PBT7",'Medium retrofit'!$X$40,IF(F26="Scenario3PBT7",'Medium retrofit'!$Y$40,"")))&amp;IF(F26="Scenario1PBT8",'Medium retrofit'!$Z$40,IF(F26="Scenario2PBT8",'Medium retrofit'!$AA$40,IF(F26="Scenario3PBT8",'Medium retrofit'!$AB$40,"")))&amp;IF(F26="Scenario1PBT9",'Medium retrofit'!$AC$40,IF(F26="Scenario2PBT9",'Medium retrofit'!$AD$40,IF(F26="Scenario3PBT9",'Medium retrofit'!$AE$40,"")))&amp;IF(F26="Scenario1PBT10",'Medium retrofit'!$AF$40,IF(F26="Scenario2PBT10",'Medium retrofit'!$AG$40,IF(F26="Scenario3PBT10",'Medium retrofit'!$AH$40,"")))&amp;IF(F26="Scenario1PBT11",'Medium retrofit'!$AI$40,IF(F26="Scenario2PBT11",'Medium retrofit'!$AJ$40,IF(F26="Scenario3PBT11",'Medium retrofit'!$AK$40,"")))&amp;IF(F26="Scenario1PBT12",'Medium retrofit'!$AL$40,IF(F26="Scenario2PBT12",'Medium retrofit'!$AM$40,IF(F26="Scenario3PBT12",'Medium retrofit'!$AN$40,"")))&amp;IF(F26="Scenario1PBT13",'Medium retrofit'!$AO$40,IF(F26="Scenario2PBT13",'Medium retrofit'!$AP$40,IF(F26="Scenario3PBT13",'Medium retrofit'!$AQ$40,"")))&amp;IF(F26="Scenario1PBT14",'Medium retrofit'!$AR$40,IF(F26="Scenario2PBT14",'Medium retrofit'!$AS$40,IF(F26="Scenario3PBT14",'Medium retrofit'!$AT$40,"")))&amp;IF(F26="Scenario1PBT15",'Medium retrofit'!$AU$40,IF(F26="Scenario2PBT15",'Medium retrofit'!$AV$40,IF(F26="Scenario3PBT15",'Medium retrofit'!$AW$40,"")))</f>
        <v/>
      </c>
      <c r="X26" s="123">
        <f t="shared" si="21"/>
        <v>0</v>
      </c>
      <c r="Y26" s="123" t="str">
        <f>IF(F26="Scenario1PBT1",'Medium retrofit'!$E$42,IF(F26="Scenario2PBT1",'Medium retrofit'!$F$42,IF(F26="Scenario3PBT1",'Medium retrofit'!$G$42,"")))&amp;IF(F26="Scenario1PBT2",'Medium retrofit'!$H$42,IF(F26="Scenario2PBT2",'Medium retrofit'!$I$42,IF(F26="Scenario3PBT2",'Medium retrofit'!$J$42,"")))&amp;IF(F26="Scenario1PBT3",'Medium retrofit'!$K$42,IF(F26="Scenario2PBT3",'Medium retrofit'!$L$42,IF(F26="Scenario3PBT3",'Medium retrofit'!$M$42,"")))&amp;IF(F26="Scenario1PBT4",'Medium retrofit'!$N$42,IF(F26="Scenario2PBT4",'Medium retrofit'!$O$42,IF(F26="Scenario3PBT4",'Medium retrofit'!$P$42,"")))&amp;IF(F26="Scenario1PBT5",'Medium retrofit'!$Q$42,IF(F26="Scenario2PBT5",'Medium retrofit'!$R$42,IF(F26="Scenario3PBT5",'Medium retrofit'!$S$42,"")))&amp;IF(F26="Scenario1PBT6",'Medium retrofit'!$T$42,IF(F26="Scenario2PBT6",'Medium retrofit'!$U$42,IF(F26="Scenario3PBT6",'Medium retrofit'!$V$42,"")))&amp;IF(F26="Scenario1PBT7",'Medium retrofit'!$W$42,IF(F26="Scenario2PBT7",'Medium retrofit'!$X$42,IF(F26="Scenario3PBT7",'Medium retrofit'!$Y$42,"")))&amp;IF(F26="Scenario1PBT8",'Medium retrofit'!$Z$42,IF(F26="Scenario2PBT8",'Medium retrofit'!$AA$42,IF(F26="Scenario3PBT8",'Medium retrofit'!$AB$42,"")))&amp;IF(F26="Scenario1PBT9",'Medium retrofit'!$AC$42,IF(F26="Scenario2PBT9",'Medium retrofit'!$AD$42,IF(F26="Scenario3PBT9",'Medium retrofit'!$AE$42,"")))&amp;IF(F26="Scenario1PBT10",'Medium retrofit'!$AF$42,IF(F26="Scenario2PBT10",'Medium retrofit'!$AG$42,IF(F26="Scenario3PBT10",'Medium retrofit'!$AH$42,"")))&amp;IF(F26="Scenario1PBT11",'Medium retrofit'!$AI$42,IF(F26="Scenario2PBT11",'Medium retrofit'!$AJ$42,IF(F26="Scenario3PBT11",'Medium retrofit'!$AK$42,"")))&amp;IF(F26="Scenario1PBT12",'Medium retrofit'!$AL$42,IF(F26="Scenario2PBT12",'Medium retrofit'!$AM$42,IF(F26="Scenario3PBT12",'Medium retrofit'!$AN$42,"")))&amp;IF(F26="Scenario1PBT13",'Medium retrofit'!$AO$42,IF(F26="Scenario2PBT13",'Medium retrofit'!$AP$42,IF(F26="Scenario3PBT13",'Medium retrofit'!$AQ$42,"")))&amp;IF(F26="Scenario1PBT14",'Medium retrofit'!$AR$42,IF(F26="Scenario2PBT14",'Medium retrofit'!$AS$42,IF(F26="Scenario3PBT14",'Medium retrofit'!$AT$42,"")))&amp;IF(F26="Scenario1PBT15",'Medium retrofit'!$AU$42,IF(F26="Scenario2PBT15",'Medium retrofit'!$AV$42,IF(F26="Scenario3PBT15",'Medium retrofit'!$AW$42,"")))</f>
        <v/>
      </c>
      <c r="Z26" s="123">
        <f t="shared" si="22"/>
        <v>0</v>
      </c>
      <c r="AA26" s="239" t="str">
        <f>IF(F26="Scenario1PBT1",'Medium retrofit'!$E$101,IF(F26="Scenario2PBT1",'Medium retrofit'!$F$101,IF(F26="Scenario3PBT1",'Medium retrofit'!$G$101,"")))&amp;IF(F26="Scenario1PBT2",'Medium retrofit'!$H$101,IF(F26="Scenario2PBT2",'Medium retrofit'!$I$101,IF(F26="Scenario3PBT2",'Medium retrofit'!$J$101,"")))&amp;IF(F26="Scenario1PBT3",'Medium retrofit'!$K$101,IF(F26="Scenario2PBT3",'Medium retrofit'!$L$101,IF(F26="Scenario3PBT3",'Medium retrofit'!$M$101,"")))&amp;IF(F26="Scenario1PBT4",'Medium retrofit'!$N$101,IF(F26="Scenario2PBT4",'Medium retrofit'!$O$101,IF(F26="Scenario3PBT4",'Medium retrofit'!$P$101,"")))&amp;IF(F26="Scenario1PBT5",'Medium retrofit'!$Q$101,IF(F26="Scenario2PBT5",'Medium retrofit'!$R$101,IF(F26="Scenario3PBT5",'Medium retrofit'!$S$101,"")))&amp;IF(F26="Scenario1PBT6",'Medium retrofit'!$T$101,IF(F26="Scenario2PBT6",'Medium retrofit'!$U$101,IF(F26="Scenario3PBT6",'Medium retrofit'!$V$101,"")))&amp;IF(F26="Scenario1PBT7",'Medium retrofit'!$W$101,IF(F26="Scenario2PBT7",'Medium retrofit'!$X$101,IF(F26="Scenario3PBT7",'Medium retrofit'!$Y$101,"")))&amp;IF(F26="Scenario1PBT8",'Medium retrofit'!$Z$101,IF(F26="Scenario2PBT8",'Medium retrofit'!$AA$101,IF(F26="Scenario3PBT8",'Medium retrofit'!$AB$101,"")))&amp;IF(F26="Scenario1PBT9",'Medium retrofit'!$AC$101,IF(F26="Scenario2PBT9",'Medium retrofit'!$AD$101,IF(F26="Scenario3PBT9",'Medium retrofit'!$AE$101,"")))&amp;IF(F26="Scenario1PBT10",'Medium retrofit'!$AF$101,IF(F26="Scenario2PBT10",'Medium retrofit'!$AG$101,IF(F26="Scenario3PBT10",'Medium retrofit'!$AH$101,"")))&amp;IF(F26="Scenario1PBT11",'Medium retrofit'!$AI$101,IF(F26="Scenario2PBT11",'Medium retrofit'!$AJ$101,IF(F26="Scenario3PBT11",'Medium retrofit'!$AK$101,"")))&amp;IF(F26="Scenario1PBT12",'Medium retrofit'!$AL$101,IF(F26="Scenario2PBT12",'Medium retrofit'!$AM$101,IF(F26="Scenario3PBT12",'Medium retrofit'!$AN$101,"")))&amp;IF(F26="Scenario1PBT13",'Medium retrofit'!$AO$101,IF(F26="Scenario2PBT13",'Medium retrofit'!$AP$101,IF(F26="Scenario3PBT13",'Medium retrofit'!$AQ$101,"")))&amp;IF(F26="Scenario1PBT14",'Medium retrofit'!$AR$101,IF(F26="Scenario2PBT14",'Medium retrofit'!$AS$101,IF(F26="Scenario3PBT14",'Medium retrofit'!$AT$101,"")))&amp;IF(F26="Scenario1PBT15",'Medium retrofit'!$AU$101,IF(F26="Scenario2PBT15",'Medium retrofit'!$AV$101,IF(F26="Scenario3PBT15",'Medium retrofit'!$AW$101,"")))</f>
        <v/>
      </c>
      <c r="AB26" s="242">
        <f t="shared" si="23"/>
        <v>0</v>
      </c>
      <c r="AC26" s="364" t="str">
        <f t="shared" si="24"/>
        <v/>
      </c>
      <c r="AD26" s="353">
        <f>IF(AC26="",IFERROR('Projection_Base-case'!G27-G26,0),0)</f>
        <v>0</v>
      </c>
      <c r="AE26" s="350">
        <f t="shared" si="0"/>
        <v>0</v>
      </c>
      <c r="AF26" s="361">
        <f>IFERROR(100*AD26/'Projection_Base-case'!G27,0)</f>
        <v>0</v>
      </c>
      <c r="AG26" s="352">
        <f>IF(AC26="",IFERROR('Projection_Base-case'!I27-I26,0),0)</f>
        <v>0</v>
      </c>
      <c r="AH26" s="353">
        <f t="shared" si="1"/>
        <v>0</v>
      </c>
      <c r="AI26" s="361">
        <f>IFERROR(100*AG26/'Projection_Base-case'!I27,0)</f>
        <v>0</v>
      </c>
      <c r="AJ26" s="352">
        <f>IF(AC26="",IFERROR('Projection_Base-case'!K27-K26,0),0)</f>
        <v>0</v>
      </c>
      <c r="AK26" s="353">
        <f t="shared" si="2"/>
        <v>0</v>
      </c>
      <c r="AL26" s="361">
        <f>IFERROR(100*AJ26/'Projection_Base-case'!K27,0)</f>
        <v>0</v>
      </c>
      <c r="AM26" s="352">
        <f>-IF(AC26="",IFERROR('Projection_Base-case'!M27-M26,0),0)</f>
        <v>0</v>
      </c>
      <c r="AN26" s="353">
        <f t="shared" si="3"/>
        <v>0</v>
      </c>
      <c r="AO26" s="354">
        <f>IFERROR(IF('Projection_Base-case'!N27&gt;0,100*AN26/'Projection_Base-case'!N27,100*AN26/N26),0)</f>
        <v>0</v>
      </c>
      <c r="AP26" s="355">
        <f>IF(AC26="",IFERROR('Projection_Base-case'!O27-O26,0),0)</f>
        <v>0</v>
      </c>
      <c r="AQ26" s="356">
        <f t="shared" si="4"/>
        <v>0</v>
      </c>
      <c r="AR26" s="356">
        <f>IFERROR(100*AP26/'Projection_Base-case'!O27,0)</f>
        <v>0</v>
      </c>
      <c r="AS26" s="355">
        <f>IF(AC26="",IFERROR('Projection_Base-case'!Q27-Q26,0),0)</f>
        <v>0</v>
      </c>
      <c r="AT26" s="356">
        <f t="shared" si="5"/>
        <v>0</v>
      </c>
      <c r="AU26" s="356">
        <f>IFERROR(100*AS26/'Projection_Base-case'!Q27,0)</f>
        <v>0</v>
      </c>
      <c r="AV26" s="355">
        <f>IF(AC26="",IFERROR('Projection_Base-case'!S27-S26,0),0)</f>
        <v>0</v>
      </c>
      <c r="AW26" s="356">
        <f t="shared" si="6"/>
        <v>0</v>
      </c>
      <c r="AX26" s="357">
        <f>IFERROR(100*AV26/'Projection_Base-case'!S27,0)</f>
        <v>0</v>
      </c>
      <c r="AY26" s="358">
        <f>IF(AC26="",IFERROR('Projection_Base-case'!U27-U26,0),0)</f>
        <v>0</v>
      </c>
      <c r="AZ26" s="359">
        <f t="shared" si="7"/>
        <v>0</v>
      </c>
      <c r="BA26" s="359">
        <f>IFERROR(100*AY26/'Projection_Base-case'!U27,0)</f>
        <v>0</v>
      </c>
      <c r="BB26" s="358">
        <f>IF(AC26="",IFERROR('Projection_Base-case'!W27-W26,0),0)</f>
        <v>0</v>
      </c>
      <c r="BC26" s="359">
        <f t="shared" si="8"/>
        <v>0</v>
      </c>
      <c r="BD26" s="359">
        <f>IFERROR(100*BB26/'Projection_Base-case'!W27,0)</f>
        <v>0</v>
      </c>
      <c r="BE26" s="358">
        <f>IF(AC26="",IFERROR('Projection_Base-case'!Y27-Y26,0),0)</f>
        <v>0</v>
      </c>
      <c r="BF26" s="359">
        <f t="shared" si="9"/>
        <v>0</v>
      </c>
      <c r="BG26" s="359">
        <f>IFERROR(100*BE26/'Projection_Base-case'!Y27,0)</f>
        <v>0</v>
      </c>
      <c r="BH26" s="359">
        <f t="shared" si="10"/>
        <v>0</v>
      </c>
      <c r="BI26" s="360">
        <f t="shared" si="11"/>
        <v>0</v>
      </c>
    </row>
    <row r="27" spans="1:61">
      <c r="A27" s="205">
        <v>23</v>
      </c>
      <c r="B27" s="347">
        <f>IF('Projection_Base-case'!B28&lt;&gt;"",'Projection_Base-case'!B28,0)</f>
        <v>0</v>
      </c>
      <c r="C27" s="347">
        <f>IF('Projection_Base-case'!C28&lt;&gt;"",'Projection_Base-case'!C28,0)</f>
        <v>0</v>
      </c>
      <c r="D27" s="365">
        <f>IF('Projection_Base-case'!D28&lt;&gt;"",'Projection_Base-case'!D28,0)</f>
        <v>0</v>
      </c>
      <c r="E27" s="376"/>
      <c r="F27" s="367" t="str">
        <f t="shared" si="12"/>
        <v>0</v>
      </c>
      <c r="G27" s="241" t="str">
        <f>IF(F27="Scenario1PBT1",'Medium retrofit'!$E$6,IF(F27="Scenario2PBT1",'Medium retrofit'!$F$6,IF(F27="Scenario3PBT1",'Medium retrofit'!$G$6,"")))&amp;IF(F27="Scenario1PBT2",'Medium retrofit'!$H$6,IF(F27="Scenario2PBT2",'Medium retrofit'!$I$6,IF(F27="Scenario3PBT2",'Medium retrofit'!$J$6,"")))&amp;IF(F27="Scenario1PBT3",'Medium retrofit'!$K$6,IF(F27="Scenario2PBT3",'Medium retrofit'!$L$6,IF(F27="Scenario3PBT3",'Medium retrofit'!$M$6,"")))&amp;IF(F27="Scenario1PBT4",'Medium retrofit'!$N$6,IF(F27="Scenario2PBT4",'Medium retrofit'!$O$6,IF(F27="Scenario3PBT4",'Medium retrofit'!$P$6,"")))&amp;IF(F27="Scenario1PBT5",'Medium retrofit'!$Q$6,IF(F27="Scenario2PBT5",'Medium retrofit'!$R$6,IF(F27="Scenario3PBT5",'Medium retrofit'!$S$6,"")))&amp;IF(F27="Scenario1PBT6",'Medium retrofit'!$T$6,IF(F27="Scenario2PBT6",'Medium retrofit'!$U$6,IF(F27="Scenario3PBT6",'Medium retrofit'!$V$6,"")))&amp;IF(F27="Scenario1PBT7",'Medium retrofit'!$W$6,IF(F27="Scenario2PBT7",'Medium retrofit'!$X$6,IF(F27="Scenario3PBT7",'Medium retrofit'!$Y$6,"")))&amp;IF(F27="Scenario1PBT8",'Medium retrofit'!$Z$6,IF(F27="Scenario2PBT8",'Medium retrofit'!$AA$6,IF(F27="Scenario3PBT8",'Medium retrofit'!$AB$6,"")))&amp;IF(F27="Scenario1PBT9",'Medium retrofit'!$AC$6,IF(F27="Scenario2PBT9",'Medium retrofit'!$AD$6,IF(F27="Scenario3PBT9",'Medium retrofit'!$AE$6,"")))&amp;IF(F27="Scenario1PBT10",'Medium retrofit'!$AF$6,IF(F27="Scenario2PBT10",'Medium retrofit'!$AG$6,IF(F27="Scenario3PBT10",'Medium retrofit'!$AH$6,"")))&amp;IF(F27="Scenario1PBT11",'Medium retrofit'!$AI$6,IF(F27="Scenario2PBT11",'Medium retrofit'!$AJ$6,IF(F27="Scenario3PBT11",'Medium retrofit'!$AK$6,"")))&amp;IF(F27="Scenario1PBT12",'Medium retrofit'!$AL$6,IF(F27="Scenario2PBT12",'Medium retrofit'!$AM$6,IF(F27="Scenario3PBT12",'Medium retrofit'!$AN$6,"")))&amp;IF(F27="Scenario1PBT13",'Medium retrofit'!$AO$6,IF(F27="Scenario2PBT13",'Medium retrofit'!$AP$6,IF(F27="Scenario3PBT13",'Medium retrofit'!$AQ$6,"")))&amp;IF(F27="Scenario1PBT14",'Medium retrofit'!$AR$6,IF(F27="Scenario2PBT14",'Medium retrofit'!$AS$6,IF(F27="Scenario3PBT14",'Medium retrofit'!$AT$6,"")))&amp;IF(F27="Scenario1PBT15",'Medium retrofit'!$AU$6,IF(F27="Scenario2PBT15",'Medium retrofit'!$AV$6,IF(F27="Scenario3PBT15",'Medium retrofit'!$AW$6,"")))</f>
        <v/>
      </c>
      <c r="H27" s="123">
        <f t="shared" si="13"/>
        <v>0</v>
      </c>
      <c r="I27" s="239" t="str">
        <f>IF(F27="Scenario1PBT1",'Medium retrofit'!$E$16,IF(F27="Scenario2PBT1",'Medium retrofit'!$F$16,IF(F27="Scenario3PBT1",'Medium retrofit'!$G$16,"")))&amp;IF(F27="Scenario1PBT2",'Medium retrofit'!$H$16,IF(F27="Scenario2PBT2",'Medium retrofit'!$I$16,IF(F27="Scenario3PBT2",'Medium retrofit'!$J$16,"")))&amp;IF(F27="Scenario1PBT3",'Medium retrofit'!$K$16,IF(F27="Scenario2PBT3",'Medium retrofit'!$L$16,IF(F27="Scenario3PBT3",'Medium retrofit'!$M$16,"")))&amp;IF(F27="Scenario1PBT4",'Medium retrofit'!$N$16,IF(F27="Scenario2PBT4",'Medium retrofit'!$O$16,IF(F27="Scenario3PBT4",'Medium retrofit'!$P$16,"")))&amp;IF(F27="Scenario1PBT5",'Medium retrofit'!$Q$16,IF(F27="Scenario2PBT5",'Medium retrofit'!$R$16,IF(F27="Scenario3PBT5",'Medium retrofit'!$S$16,"")))&amp;IF(F27="Scenario1PBT6",'Medium retrofit'!$T$16,IF(F27="Scenario2PBT6",'Medium retrofit'!$U$16,IF(F27="Scenario3PBT6",'Medium retrofit'!$V$16,"")))&amp;IF(F27="Scenario1PBT7",'Medium retrofit'!$W$16,IF(F27="Scenario2PBT7",'Medium retrofit'!$X$16,IF(F27="Scenario3PBT7",'Medium retrofit'!$Y$16,"")))&amp;IF(F27="Scenario1PBT8",'Medium retrofit'!$Z$16,IF(F27="Scenario2PBT8",'Medium retrofit'!$AA$16,IF(F27="Scenario3PBT8",'Medium retrofit'!$AB$16,"")))&amp;IF(F27="Scenario1PBT9",'Medium retrofit'!$AC$16,IF(F27="Scenario2PBT9",'Medium retrofit'!$AD$16,IF(F27="Scenario3PBT9",'Medium retrofit'!$AE$16,"")))&amp;IF(F27="Scenario1PBT10",'Medium retrofit'!$AF$16,IF(F27="Scenario2PBT10",'Medium retrofit'!$AG$16,IF(F27="Scenario3PBT10",'Medium retrofit'!$AH$16,"")))&amp;IF(F27="Scenario1PBT11",'Medium retrofit'!$AI$16,IF(F27="Scenario2PBT11",'Medium retrofit'!$AJ$16,IF(F27="Scenario3PBT11",'Medium retrofit'!$AK$16,"")))&amp;IF(F27="Scenario1PBT12",'Medium retrofit'!$AL$16,IF(F27="Scenario2PBT12",'Medium retrofit'!$AM$16,IF(F27="Scenario3PBT12",'Medium retrofit'!$AN$16,"")))&amp;IF(F27="Scenario1PBT13",'Medium retrofit'!$AO$16,IF(F27="Scenario2PBT13",'Medium retrofit'!$AP$16,IF(F27="Scenario3PBT13",'Medium retrofit'!$AQ$16,"")))&amp;IF(F27="Scenario1PBT14",'Medium retrofit'!$AR$16,IF(F27="Scenario2PBT14",'Medium retrofit'!$AS$16,IF(F27="Scenario3PBT14",'Medium retrofit'!$AT$16,"")))&amp;IF(F27="Scenario1PBT15",'Medium retrofit'!$AU$16,IF(F27="Scenario2PBT15",'Medium retrofit'!$AV$16,IF(F27="Scenario3PBT15",'Medium retrofit'!$AW$16,"")))</f>
        <v/>
      </c>
      <c r="J27" s="123">
        <f t="shared" si="14"/>
        <v>0</v>
      </c>
      <c r="K27" s="123" t="str">
        <f>IF(F27="Scenario1PBT1",'Medium retrofit'!$E$18,IF(F27="Scenario2PBT1",'Medium retrofit'!$F$18,IF(F27="Scenario3PBT1",'Medium retrofit'!$G$18,"")))&amp;IF(F27="Scenario1PBT2",'Medium retrofit'!$H$18,IF(F27="Scenario2PBT2",'Medium retrofit'!$I$18,IF(F27="Scenario3PBT2",'Medium retrofit'!$J$18,"")))&amp;IF(F27="Scenario1PBT3",'Medium retrofit'!$K$18,IF(F27="Scenario2PBT3",'Medium retrofit'!$L$18,IF(F27="Scenario3PBT3",'Medium retrofit'!$M$18,"")))&amp;IF(F27="Scenario1PBT4",'Medium retrofit'!$N$18,IF(F27="Scenario2PBT4",'Medium retrofit'!$O$18,IF(F27="Scenario3PBT4",'Medium retrofit'!$P$18,"")))&amp;IF(F27="Scenario1PBT5",'Medium retrofit'!$Q$18,IF(F27="Scenario2PBT5",'Medium retrofit'!$R$18,IF(F27="Scenario3PBT5",'Medium retrofit'!$S$18,"")))&amp;IF(F27="Scenario1PBT6",'Medium retrofit'!$T$18,IF(F27="Scenario2PBT6",'Medium retrofit'!$U$18,IF(F27="Scenario3PBT6",'Medium retrofit'!$V$18,"")))&amp;IF(F27="Scenario1PBT7",'Medium retrofit'!$W$18,IF(F27="Scenario2PBT7",'Medium retrofit'!$X$18,IF(F27="Scenario3PBT7",'Medium retrofit'!$Y$18,"")))&amp;IF(F27="Scenario1PBT8",'Medium retrofit'!$Z$18,IF(F27="Scenario2PBT8",'Medium retrofit'!$AA$18,IF(F27="Scenario3PBT8",'Medium retrofit'!$AB$18,"")))&amp;IF(F27="Scenario1PBT9",'Medium retrofit'!$AC$18,IF(F27="Scenario2PBT9",'Medium retrofit'!$AD$18,IF(F27="Scenario3PBT9",'Medium retrofit'!$AE$18,"")))&amp;IF(F27="Scenario1PBT10",'Medium retrofit'!$AF$18,IF(F27="Scenario2PBT10",'Medium retrofit'!$AG$18,IF(F27="Scenario3PBT10",'Medium retrofit'!$AH$18,"")))&amp;IF(F27="Scenario1PBT11",'Medium retrofit'!$AI$18,IF(F27="Scenario2PBT11",'Medium retrofit'!$AJ$18,IF(F27="Scenario3PBT11",'Medium retrofit'!$AK$18,"")))&amp;IF(F27="Scenario1PBT12",'Medium retrofit'!$AL$18,IF(F27="Scenario2PBT12",'Medium retrofit'!$AM$18,IF(F27="Scenario3PBT12",'Medium retrofit'!$AN$18,"")))&amp;IF(F27="Scenario1PBT13",'Medium retrofit'!$AO$18,IF(F27="Scenario2PBT13",'Medium retrofit'!$AP$18,IF(F27="Scenario3PBT13",'Medium retrofit'!$AQ$18,"")))&amp;IF(F27="Scenario1PBT14",'Medium retrofit'!$AR$18,IF(F27="Scenario2PBT14",'Medium retrofit'!$AS$18,IF(F27="Scenario3PBT14",'Medium retrofit'!$AT$18,"")))&amp;IF(F27="Scenario1PBT15",'Medium retrofit'!$AU$18,IF(F27="Scenario2PBT15",'Medium retrofit'!$AV$18,IF(F27="Scenario3PBT15",'Medium retrofit'!$AW$18,"")))</f>
        <v/>
      </c>
      <c r="L27" s="123">
        <f t="shared" si="15"/>
        <v>0</v>
      </c>
      <c r="M27" s="123" t="str">
        <f>IF(F27="Scenario1PBT1",'Medium retrofit'!$E$20,IF(F27="Scenario2PBT1",'Medium retrofit'!$F$20,IF(F27="Scenario3PBT1",'Medium retrofit'!$G$20,"")))&amp;IF(F27="Scenario1PBT2",'Medium retrofit'!$H$20,IF(F27="Scenario2PBT2",'Medium retrofit'!$I$20,IF(F27="Scenario3PBT2",'Medium retrofit'!$J$20,"")))&amp;IF(F27="Scenario1PBT3",'Medium retrofit'!$K$20,IF(F27="Scenario2PBT3",'Medium retrofit'!$L$20,IF(F27="Scenario3PBT3",'Medium retrofit'!$M$20,"")))&amp;IF(F27="Scenario1PBT4",'Medium retrofit'!$N$20,IF(F27="Scenario2PBT4",'Medium retrofit'!$O$20,IF(F27="Scenario3PBT4",'Medium retrofit'!$P$20,"")))&amp;IF(F27="Scenario1PBT5",'Medium retrofit'!$Q$20,IF(F27="Scenario2PBT5",'Medium retrofit'!$R$20,IF(F27="Scenario3PBT5",'Medium retrofit'!$S$20,"")))&amp;IF(F27="Scenario1PBT6",'Medium retrofit'!$T$20,IF(F27="Scenario2PBT6",'Medium retrofit'!$U$20,IF(F27="Scenario3PBT6",'Medium retrofit'!$V$20,"")))&amp;IF(F27="Scenario1PBT7",'Medium retrofit'!$W$20,IF(F27="Scenario2PBT7",'Medium retrofit'!$X$20,IF(F27="Scenario3PBT7",'Medium retrofit'!$Y$20,"")))&amp;IF(F27="Scenario1PBT8",'Medium retrofit'!$Z$20,IF(F27="Scenario2PBT8",'Medium retrofit'!$AA$20,IF(F27="Scenario3PBT8",'Medium retrofit'!$AB$20,"")))&amp;IF(F27="Scenario1PBT9",'Medium retrofit'!$AC$20,IF(F27="Scenario2PBT9",'Medium retrofit'!$AD$20,IF(F27="Scenario3PBT9",'Medium retrofit'!$AE$20,"")))&amp;IF(F27="Scenario1PBT10",'Medium retrofit'!$AF$20,IF(F27="Scenario2PBT10",'Medium retrofit'!$AG$20,IF(F27="Scenario3PBT10",'Medium retrofit'!$AH$20,"")))&amp;IF(F27="Scenario1PBT11",'Medium retrofit'!$AI$20,IF(F27="Scenario2PBT11",'Medium retrofit'!$AJ$20,IF(F27="Scenario3PBT11",'Medium retrofit'!$AK$20,"")))&amp;IF(F27="Scenario1PBT12",'Medium retrofit'!$AL$20,IF(F27="Scenario2PBT12",'Medium retrofit'!$AM$20,IF(F27="Scenario3PBT12",'Medium retrofit'!$AN$20,"")))&amp;IF(F27="Scenario1PBT13",'Medium retrofit'!$AO$20,IF(F27="Scenario2PBT13",'Medium retrofit'!$AP$20,IF(F27="Scenario3PBT13",'Medium retrofit'!$AQ$20,"")))&amp;IF(F27="Scenario1PBT14",'Medium retrofit'!$AR$20,IF(F27="Scenario2PBT14",'Medium retrofit'!$AS$20,IF(F27="Scenario3PBT14",'Medium retrofit'!$AT$20,"")))&amp;IF(F27="Scenario1PBT15",'Medium retrofit'!$AU$20,IF(F27="Scenario2PBT15",'Medium retrofit'!$AV$20,IF(F27="Scenario3PBT15",'Medium retrofit'!$AW$20,"")))</f>
        <v/>
      </c>
      <c r="N27" s="124">
        <f t="shared" si="16"/>
        <v>0</v>
      </c>
      <c r="O27" s="245" t="str">
        <f>IF(F27="Scenario1PBT1",'Medium retrofit'!$E$23,IF(F27="Scenario2PBT1",'Medium retrofit'!$F$23,IF(F27="Scenario3PBT1",'Medium retrofit'!$G$23,"")))&amp;IF(F27="Scenario1PBT2",'Medium retrofit'!$H$23,IF(F27="Scenario2PBT2",'Medium retrofit'!$I$23,IF(F27="Scenario3PBT2",'Medium retrofit'!$J$23,"")))&amp;IF(F27="Scenario1PBT3",'Medium retrofit'!$K$23,IF(F27="Scenario2PBT3",'Medium retrofit'!$L$23,IF(F27="Scenario3PBT3",'Medium retrofit'!$M$23,"")))&amp;IF(F27="Scenario1PBT4",'Medium retrofit'!$N$23,IF(F27="Scenario2PBT4",'Medium retrofit'!$O$23,IF(F27="Scenario3PBT4",'Medium retrofit'!$P$23,"")))&amp;IF(F27="Scenario1PBT5",'Medium retrofit'!$Q$23,IF(F27="Scenario2PBT5",'Medium retrofit'!$R$23,IF(F27="Scenario3PBT5",'Medium retrofit'!$S$23,"")))&amp;IF(F27="Scenario1PBT6",'Medium retrofit'!$T$23,IF(F27="Scenario2PBT6",'Medium retrofit'!$U$23,IF(F27="Scenario3PBT6",'Medium retrofit'!$V$23,"")))&amp;IF(F27="Scenario1PBT7",'Medium retrofit'!$W$23,IF(F27="Scenario2PBT7",'Medium retrofit'!$X$23,IF(F27="Scenario3PBT7",'Medium retrofit'!$Y$23,"")))&amp;IF(F27="Scenario1PBT8",'Medium retrofit'!$Z$23,IF(F27="Scenario2PBT8",'Medium retrofit'!$AA$23,IF(F27="Scenario3PBT8",'Medium retrofit'!$AB$23,"")))&amp;IF(F27="Scenario1PBT9",'Medium retrofit'!$AC$23,IF(F27="Scenario2PBT9",'Medium retrofit'!$AD$23,IF(F27="Scenario3PBT9",'Medium retrofit'!$AE$23,"")))&amp;IF(F27="Scenario1PBT10",'Medium retrofit'!$AF$23,IF(F27="Scenario2PBT10",'Medium retrofit'!$AG$23,IF(F27="Scenario3PBT10",'Medium retrofit'!$AH$23,"")))&amp;IF(F27="Scenario1PBT11",'Medium retrofit'!$AI$23,IF(F27="Scenario2PBT11",'Medium retrofit'!$AJ$23,IF(F27="Scenario3PBT11",'Medium retrofit'!$AK$23,"")))&amp;IF(F27="Scenario1PBT12",'Medium retrofit'!$AL$23,IF(F27="Scenario2PBT12",'Medium retrofit'!$AM$23,IF(F27="Scenario3PBT12",'Medium retrofit'!$AN$23,"")))&amp;IF(F27="Scenario1PBT13",'Medium retrofit'!$AO$23,IF(F27="Scenario2PBT13",'Medium retrofit'!$AP$23,IF(F27="Scenario3PBT13",'Medium retrofit'!$AQ$23,"")))&amp;IF(F27="Scenario1PBT14",'Medium retrofit'!$AR$23,IF(F27="Scenario2PBT14",'Medium retrofit'!$AS$23,IF(F27="Scenario3PBT14",'Medium retrofit'!$AT$23,"")))&amp;IF(F27="Scenario1PBT15",'Medium retrofit'!$AU$23,IF(F27="Scenario2PBT15",'Medium retrofit'!$AV$23,IF(F27="Scenario3PBT15",'Medium retrofit'!$AW$23,"")))</f>
        <v/>
      </c>
      <c r="P27" s="123">
        <f t="shared" si="17"/>
        <v>0</v>
      </c>
      <c r="Q27" s="123" t="str">
        <f>IF(F27="Scenario1PBT1",'Medium retrofit'!$E$25,IF(F27="Scenario2PBT1",'Medium retrofit'!$F$25,IF(F27="Scenario3PBT1",'Medium retrofit'!$G$25,"")))&amp;IF(F27="Scenario1PBT2",'Medium retrofit'!$H$25,IF(F27="Scenario2PBT2",'Medium retrofit'!$I$25,IF(F27="Scenario3PBT2",'Medium retrofit'!$J$25,"")))&amp;IF(F27="Scenario1PBT3",'Medium retrofit'!$K$25,IF(F27="Scenario2PBT3",'Medium retrofit'!$L$25,IF(F27="Scenario3PBT3",'Medium retrofit'!$M$25,"")))&amp;IF(F27="Scenario1PBT4",'Medium retrofit'!$N$25,IF(F27="Scenario2PBT4",'Medium retrofit'!$O$25,IF(F27="Scenario3PBT4",'Medium retrofit'!$P$25,"")))&amp;IF(F27="Scenario1PBT5",'Medium retrofit'!$Q$25,IF(F27="Scenario2PBT5",'Medium retrofit'!$R$25,IF(F27="Scenario3PBT5",'Medium retrofit'!$S$25,"")))&amp;IF(F27="Scenario1PBT6",'Medium retrofit'!$T$25,IF(F27="Scenario2PBT6",'Medium retrofit'!$U$25,IF(F27="Scenario3PBT6",'Medium retrofit'!$V$25,"")))&amp;IF(F27="Scenario1PBT7",'Medium retrofit'!$W$25,IF(F27="Scenario2PBT7",'Medium retrofit'!$X$25,IF(F27="Scenario3PBT7",'Medium retrofit'!$Y$25,"")))&amp;IF(F27="Scenario1PBT8",'Medium retrofit'!$Z$25,IF(F27="Scenario2PBT8",'Medium retrofit'!$AA$25,IF(F27="Scenario3PBT8",'Medium retrofit'!$AB$25,"")))&amp;IF(F27="Scenario1PBT9",'Medium retrofit'!$AC$25,IF(F27="Scenario2PBT9",'Medium retrofit'!$AD$25,IF(F27="Scenario3PBT9",'Medium retrofit'!$AE$25,"")))&amp;IF(F27="Scenario1PBT10",'Medium retrofit'!$AF$25,IF(F27="Scenario2PBT10",'Medium retrofit'!$AG$25,IF(F27="Scenario3PBT10",'Medium retrofit'!$AH$25,"")))&amp;IF(F27="Scenario1PBT11",'Medium retrofit'!$AI$25,IF(F27="Scenario2PBT11",'Medium retrofit'!$AJ$25,IF(F27="Scenario3PBT11",'Medium retrofit'!$AK$25,"")))&amp;IF(F27="Scenario1PBT12",'Medium retrofit'!$AL$25,IF(F27="Scenario2PBT12",'Medium retrofit'!$AM$25,IF(F27="Scenario3PBT12",'Medium retrofit'!$AN$25,"")))&amp;IF(F27="Scenario1PBT13",'Medium retrofit'!$AO$25,IF(F27="Scenario2PBT13",'Medium retrofit'!$AP$25,IF(F27="Scenario3PBT13",'Medium retrofit'!$AQ$25,"")))&amp;IF(F27="Scenario1PBT14",'Medium retrofit'!$AR$25,IF(F27="Scenario2PBT14",'Medium retrofit'!$AS$25,IF(F27="Scenario3PBT14",'Medium retrofit'!$AT$25,"")))&amp;IF(F27="Scenario1PBT15",'Medium retrofit'!$AU$25,IF(F27="Scenario2PBT15",'Medium retrofit'!$AV$25,IF(F27="Scenario3PBT15",'Medium retrofit'!$AW$25,"")))</f>
        <v/>
      </c>
      <c r="R27" s="123">
        <f t="shared" si="18"/>
        <v>0</v>
      </c>
      <c r="S27" s="123" t="str">
        <f>IF(F27="Scenario1PBT1",'Medium retrofit'!$E$27,IF(F27="Scenario2PBT1",'Medium retrofit'!$F$27,IF(F27="Scenario3PBT1",'Medium retrofit'!$G$27,"")))&amp;IF(F27="Scenario1PBT2",'Medium retrofit'!$H$27,IF(F27="Scenario2PBT2",'Medium retrofit'!$I$27,IF(F27="Scenario3PBT2",'Medium retrofit'!$J$27,"")))&amp;IF(F27="Scenario1PBT3",'Medium retrofit'!$K$27,IF(F27="Scenario2PBT3",'Medium retrofit'!$L$27,IF(F27="Scenario3PBT3",'Medium retrofit'!$M$27,"")))&amp;IF(F27="Scenario1PBT4",'Medium retrofit'!$N$27,IF(F27="Scenario2PBT4",'Medium retrofit'!$O$27,IF(F27="Scenario3PBT4",'Medium retrofit'!$P$27,"")))&amp;IF(F27="Scenario1PBT5",'Medium retrofit'!$Q$27,IF(F27="Scenario2PBT5",'Medium retrofit'!$R$27,IF(F27="Scenario3PBT5",'Medium retrofit'!$S$27,"")))&amp;IF(F27="Scenario1PBT6",'Medium retrofit'!$T$27,IF(F27="Scenario2PBT6",'Medium retrofit'!$U$27,IF(F27="Scenario3PBT6",'Medium retrofit'!$V$27,"")))&amp;IF(F27="Scenario1PBT7",'Medium retrofit'!$W$27,IF(F27="Scenario2PBT7",'Medium retrofit'!$X$27,IF(F27="Scenario3PBT7",'Medium retrofit'!$Y$27,"")))&amp;IF(F27="Scenario1PBT8",'Medium retrofit'!$Z$27,IF(F27="Scenario2PBT8",'Medium retrofit'!$AA$27,IF(F27="Scenario3PBT8",'Medium retrofit'!$AB$27,"")))&amp;IF(F27="Scenario1PBT9",'Medium retrofit'!$AC$27,IF(F27="Scenario2PBT9",'Medium retrofit'!$AD$27,IF(F27="Scenario3PBT9",'Medium retrofit'!$AE$27,"")))&amp;IF(F27="Scenario1PBT10",'Medium retrofit'!$AF$27,IF(F27="Scenario2PBT10",'Medium retrofit'!$AG$27,IF(F27="Scenario3PBT10",'Medium retrofit'!$AH$27,"")))&amp;IF(F27="Scenario1PBT11",'Medium retrofit'!$AI$27,IF(F27="Scenario2PBT11",'Medium retrofit'!$AJ$27,IF(F27="Scenario3PBT11",'Medium retrofit'!$AK$27,"")))&amp;IF(F27="Scenario1PBT12",'Medium retrofit'!$AL$27,IF(F27="Scenario2PBT12",'Medium retrofit'!$AM$27,IF(F27="Scenario3PBT12",'Medium retrofit'!$AN$27,"")))&amp;IF(F27="Scenario1PBT13",'Medium retrofit'!$AO$27,IF(F27="Scenario2PBT13",'Medium retrofit'!$AP$27,IF(F27="Scenario3PBT13",'Medium retrofit'!$AQ$27,"")))&amp;IF(F27="Scenario1PBT14",'Medium retrofit'!$AR$27,IF(F27="Scenario2PBT14",'Medium retrofit'!$AS$27,IF(F27="Scenario3PBT14",'Medium retrofit'!$AT$27,"")))&amp;IF(F27="Scenario1PBT15",'Medium retrofit'!$AU$27,IF(F27="Scenario2PBT15",'Medium retrofit'!$AV$27,IF(F27="Scenario3PBT15",'Medium retrofit'!$AW$27,"")))</f>
        <v/>
      </c>
      <c r="T27" s="246">
        <f t="shared" si="19"/>
        <v>0</v>
      </c>
      <c r="U27" s="245" t="str">
        <f>IF(F27="Scenario1PBT1",'Medium retrofit'!$E$38,IF(F27="Scenario2PBT1",'Medium retrofit'!$F$38,IF(F27="Scenario3PBT1",'Medium retrofit'!$G$38,"")))&amp;IF(F27="Scenario1PBT2",'Medium retrofit'!$H$38,IF(F27="Scenario2PBT2",'Medium retrofit'!$I$38,IF(F27="Scenario3PBT2",'Medium retrofit'!$J$38,"")))&amp;IF(F27="Scenario1PBT3",'Medium retrofit'!$K$38,IF(F27="Scenario2PBT3",'Medium retrofit'!$L$38,IF(F27="Scenario3PBT3",'Medium retrofit'!$M$38,"")))&amp;IF(F27="Scenario1PBT4",'Medium retrofit'!$N$38,IF(F27="Scenario2PBT4",'Medium retrofit'!$O$38,IF(F27="Scenario3PBT4",'Medium retrofit'!$P$38,"")))&amp;IF(F27="Scenario1PBT5",'Medium retrofit'!$Q$38,IF(F27="Scenario2PBT5",'Medium retrofit'!$R$38,IF(F27="Scenario3PBT5",'Medium retrofit'!$S$38,"")))&amp;IF(F27="Scenario1PBT6",'Medium retrofit'!$T$38,IF(F27="Scenario2PBT6",'Medium retrofit'!$U$38,IF(F27="Scenario3PBT6",'Medium retrofit'!$V$38,"")))&amp;IF(F27="Scenario1PBT7",'Medium retrofit'!$W$38,IF(F27="Scenario2PBT7",'Medium retrofit'!$X$38,IF(F27="Scenario3PBT7",'Medium retrofit'!$Y$38,"")))&amp;IF(F27="Scenario1PBT8",'Medium retrofit'!$Z$38,IF(F27="Scenario2PBT8",'Medium retrofit'!$AA$38,IF(F27="Scenario3PBT8",'Medium retrofit'!$AB$38,"")))&amp;IF(F27="Scenario1PBT9",'Medium retrofit'!$AC$38,IF(F27="Scenario2PBT9",'Medium retrofit'!$AD$38,IF(F27="Scenario3PBT9",'Medium retrofit'!$AE$38,"")))&amp;IF(F27="Scenario1PBT10",'Medium retrofit'!$AF$38,IF(F27="Scenario2PBT10",'Medium retrofit'!$AG$38,IF(F27="Scenario3PBT10",'Medium retrofit'!$AH$38,"")))&amp;IF(F27="Scenario1PBT11",'Medium retrofit'!$AI$38,IF(F27="Scenario2PBT11",'Medium retrofit'!$AJ$38,IF(F27="Scenario3PBT11",'Medium retrofit'!$AK$38,"")))&amp;IF(F27="Scenario1PBT12",'Medium retrofit'!$AL$38,IF(F27="Scenario2PBT12",'Medium retrofit'!$AM$38,IF(F27="Scenario3PBT12",'Medium retrofit'!$AN$38,"")))&amp;IF(F27="Scenario1PBT13",'Medium retrofit'!$AO$38,IF(F27="Scenario2PBT13",'Medium retrofit'!$AP$38,IF(F27="Scenario3PBT13",'Medium retrofit'!$AQ$38,"")))&amp;IF(F27="Scenario1PBT14",'Medium retrofit'!$AR$38,IF(F27="Scenario2PBT14",'Medium retrofit'!$AS$38,IF(F27="Scenario3PBT14",'Medium retrofit'!$AT$38,"")))&amp;IF(F27="Scenario1PBT15",'Medium retrofit'!$AU$38,IF(F27="Scenario2PBT15",'Medium retrofit'!$AV$38,IF(F27="Scenario3PBT15",'Medium retrofit'!$AW$38,"")))</f>
        <v/>
      </c>
      <c r="V27" s="123">
        <f t="shared" si="20"/>
        <v>0</v>
      </c>
      <c r="W27" s="123" t="str">
        <f>IF(F27="Scenario1PBT1",'Medium retrofit'!$E$40,IF(F27="Scenario2PBT1",'Medium retrofit'!$F$40,IF(F27="Scenario3PBT1",'Medium retrofit'!$G$40,"")))&amp;IF(F27="Scenario1PBT2",'Medium retrofit'!$H$40,IF(F27="Scenario2PBT2",'Medium retrofit'!$I$40,IF(F27="Scenario3PBT2",'Medium retrofit'!$J$40,"")))&amp;IF(F27="Scenario1PBT3",'Medium retrofit'!$K$40,IF(F27="Scenario2PBT3",'Medium retrofit'!$L$40,IF(F27="Scenario3PBT3",'Medium retrofit'!$M$40,"")))&amp;IF(F27="Scenario1PBT4",'Medium retrofit'!$N$40,IF(F27="Scenario2PBT4",'Medium retrofit'!$O$40,IF(F27="Scenario3PBT4",'Medium retrofit'!$P$40,"")))&amp;IF(F27="Scenario1PBT5",'Medium retrofit'!$Q$40,IF(F27="Scenario2PBT5",'Medium retrofit'!$R$40,IF(F27="Scenario3PBT5",'Medium retrofit'!$S$40,"")))&amp;IF(F27="Scenario1PBT6",'Medium retrofit'!$T$40,IF(F27="Scenario2PBT6",'Medium retrofit'!$U$40,IF(F27="Scenario3PBT6",'Medium retrofit'!$V$40,"")))&amp;IF(F27="Scenario1PBT7",'Medium retrofit'!$W$40,IF(F27="Scenario2PBT7",'Medium retrofit'!$X$40,IF(F27="Scenario3PBT7",'Medium retrofit'!$Y$40,"")))&amp;IF(F27="Scenario1PBT8",'Medium retrofit'!$Z$40,IF(F27="Scenario2PBT8",'Medium retrofit'!$AA$40,IF(F27="Scenario3PBT8",'Medium retrofit'!$AB$40,"")))&amp;IF(F27="Scenario1PBT9",'Medium retrofit'!$AC$40,IF(F27="Scenario2PBT9",'Medium retrofit'!$AD$40,IF(F27="Scenario3PBT9",'Medium retrofit'!$AE$40,"")))&amp;IF(F27="Scenario1PBT10",'Medium retrofit'!$AF$40,IF(F27="Scenario2PBT10",'Medium retrofit'!$AG$40,IF(F27="Scenario3PBT10",'Medium retrofit'!$AH$40,"")))&amp;IF(F27="Scenario1PBT11",'Medium retrofit'!$AI$40,IF(F27="Scenario2PBT11",'Medium retrofit'!$AJ$40,IF(F27="Scenario3PBT11",'Medium retrofit'!$AK$40,"")))&amp;IF(F27="Scenario1PBT12",'Medium retrofit'!$AL$40,IF(F27="Scenario2PBT12",'Medium retrofit'!$AM$40,IF(F27="Scenario3PBT12",'Medium retrofit'!$AN$40,"")))&amp;IF(F27="Scenario1PBT13",'Medium retrofit'!$AO$40,IF(F27="Scenario2PBT13",'Medium retrofit'!$AP$40,IF(F27="Scenario3PBT13",'Medium retrofit'!$AQ$40,"")))&amp;IF(F27="Scenario1PBT14",'Medium retrofit'!$AR$40,IF(F27="Scenario2PBT14",'Medium retrofit'!$AS$40,IF(F27="Scenario3PBT14",'Medium retrofit'!$AT$40,"")))&amp;IF(F27="Scenario1PBT15",'Medium retrofit'!$AU$40,IF(F27="Scenario2PBT15",'Medium retrofit'!$AV$40,IF(F27="Scenario3PBT15",'Medium retrofit'!$AW$40,"")))</f>
        <v/>
      </c>
      <c r="X27" s="123">
        <f t="shared" si="21"/>
        <v>0</v>
      </c>
      <c r="Y27" s="123" t="str">
        <f>IF(F27="Scenario1PBT1",'Medium retrofit'!$E$42,IF(F27="Scenario2PBT1",'Medium retrofit'!$F$42,IF(F27="Scenario3PBT1",'Medium retrofit'!$G$42,"")))&amp;IF(F27="Scenario1PBT2",'Medium retrofit'!$H$42,IF(F27="Scenario2PBT2",'Medium retrofit'!$I$42,IF(F27="Scenario3PBT2",'Medium retrofit'!$J$42,"")))&amp;IF(F27="Scenario1PBT3",'Medium retrofit'!$K$42,IF(F27="Scenario2PBT3",'Medium retrofit'!$L$42,IF(F27="Scenario3PBT3",'Medium retrofit'!$M$42,"")))&amp;IF(F27="Scenario1PBT4",'Medium retrofit'!$N$42,IF(F27="Scenario2PBT4",'Medium retrofit'!$O$42,IF(F27="Scenario3PBT4",'Medium retrofit'!$P$42,"")))&amp;IF(F27="Scenario1PBT5",'Medium retrofit'!$Q$42,IF(F27="Scenario2PBT5",'Medium retrofit'!$R$42,IF(F27="Scenario3PBT5",'Medium retrofit'!$S$42,"")))&amp;IF(F27="Scenario1PBT6",'Medium retrofit'!$T$42,IF(F27="Scenario2PBT6",'Medium retrofit'!$U$42,IF(F27="Scenario3PBT6",'Medium retrofit'!$V$42,"")))&amp;IF(F27="Scenario1PBT7",'Medium retrofit'!$W$42,IF(F27="Scenario2PBT7",'Medium retrofit'!$X$42,IF(F27="Scenario3PBT7",'Medium retrofit'!$Y$42,"")))&amp;IF(F27="Scenario1PBT8",'Medium retrofit'!$Z$42,IF(F27="Scenario2PBT8",'Medium retrofit'!$AA$42,IF(F27="Scenario3PBT8",'Medium retrofit'!$AB$42,"")))&amp;IF(F27="Scenario1PBT9",'Medium retrofit'!$AC$42,IF(F27="Scenario2PBT9",'Medium retrofit'!$AD$42,IF(F27="Scenario3PBT9",'Medium retrofit'!$AE$42,"")))&amp;IF(F27="Scenario1PBT10",'Medium retrofit'!$AF$42,IF(F27="Scenario2PBT10",'Medium retrofit'!$AG$42,IF(F27="Scenario3PBT10",'Medium retrofit'!$AH$42,"")))&amp;IF(F27="Scenario1PBT11",'Medium retrofit'!$AI$42,IF(F27="Scenario2PBT11",'Medium retrofit'!$AJ$42,IF(F27="Scenario3PBT11",'Medium retrofit'!$AK$42,"")))&amp;IF(F27="Scenario1PBT12",'Medium retrofit'!$AL$42,IF(F27="Scenario2PBT12",'Medium retrofit'!$AM$42,IF(F27="Scenario3PBT12",'Medium retrofit'!$AN$42,"")))&amp;IF(F27="Scenario1PBT13",'Medium retrofit'!$AO$42,IF(F27="Scenario2PBT13",'Medium retrofit'!$AP$42,IF(F27="Scenario3PBT13",'Medium retrofit'!$AQ$42,"")))&amp;IF(F27="Scenario1PBT14",'Medium retrofit'!$AR$42,IF(F27="Scenario2PBT14",'Medium retrofit'!$AS$42,IF(F27="Scenario3PBT14",'Medium retrofit'!$AT$42,"")))&amp;IF(F27="Scenario1PBT15",'Medium retrofit'!$AU$42,IF(F27="Scenario2PBT15",'Medium retrofit'!$AV$42,IF(F27="Scenario3PBT15",'Medium retrofit'!$AW$42,"")))</f>
        <v/>
      </c>
      <c r="Z27" s="123">
        <f t="shared" si="22"/>
        <v>0</v>
      </c>
      <c r="AA27" s="239" t="str">
        <f>IF(F27="Scenario1PBT1",'Medium retrofit'!$E$101,IF(F27="Scenario2PBT1",'Medium retrofit'!$F$101,IF(F27="Scenario3PBT1",'Medium retrofit'!$G$101,"")))&amp;IF(F27="Scenario1PBT2",'Medium retrofit'!$H$101,IF(F27="Scenario2PBT2",'Medium retrofit'!$I$101,IF(F27="Scenario3PBT2",'Medium retrofit'!$J$101,"")))&amp;IF(F27="Scenario1PBT3",'Medium retrofit'!$K$101,IF(F27="Scenario2PBT3",'Medium retrofit'!$L$101,IF(F27="Scenario3PBT3",'Medium retrofit'!$M$101,"")))&amp;IF(F27="Scenario1PBT4",'Medium retrofit'!$N$101,IF(F27="Scenario2PBT4",'Medium retrofit'!$O$101,IF(F27="Scenario3PBT4",'Medium retrofit'!$P$101,"")))&amp;IF(F27="Scenario1PBT5",'Medium retrofit'!$Q$101,IF(F27="Scenario2PBT5",'Medium retrofit'!$R$101,IF(F27="Scenario3PBT5",'Medium retrofit'!$S$101,"")))&amp;IF(F27="Scenario1PBT6",'Medium retrofit'!$T$101,IF(F27="Scenario2PBT6",'Medium retrofit'!$U$101,IF(F27="Scenario3PBT6",'Medium retrofit'!$V$101,"")))&amp;IF(F27="Scenario1PBT7",'Medium retrofit'!$W$101,IF(F27="Scenario2PBT7",'Medium retrofit'!$X$101,IF(F27="Scenario3PBT7",'Medium retrofit'!$Y$101,"")))&amp;IF(F27="Scenario1PBT8",'Medium retrofit'!$Z$101,IF(F27="Scenario2PBT8",'Medium retrofit'!$AA$101,IF(F27="Scenario3PBT8",'Medium retrofit'!$AB$101,"")))&amp;IF(F27="Scenario1PBT9",'Medium retrofit'!$AC$101,IF(F27="Scenario2PBT9",'Medium retrofit'!$AD$101,IF(F27="Scenario3PBT9",'Medium retrofit'!$AE$101,"")))&amp;IF(F27="Scenario1PBT10",'Medium retrofit'!$AF$101,IF(F27="Scenario2PBT10",'Medium retrofit'!$AG$101,IF(F27="Scenario3PBT10",'Medium retrofit'!$AH$101,"")))&amp;IF(F27="Scenario1PBT11",'Medium retrofit'!$AI$101,IF(F27="Scenario2PBT11",'Medium retrofit'!$AJ$101,IF(F27="Scenario3PBT11",'Medium retrofit'!$AK$101,"")))&amp;IF(F27="Scenario1PBT12",'Medium retrofit'!$AL$101,IF(F27="Scenario2PBT12",'Medium retrofit'!$AM$101,IF(F27="Scenario3PBT12",'Medium retrofit'!$AN$101,"")))&amp;IF(F27="Scenario1PBT13",'Medium retrofit'!$AO$101,IF(F27="Scenario2PBT13",'Medium retrofit'!$AP$101,IF(F27="Scenario3PBT13",'Medium retrofit'!$AQ$101,"")))&amp;IF(F27="Scenario1PBT14",'Medium retrofit'!$AR$101,IF(F27="Scenario2PBT14",'Medium retrofit'!$AS$101,IF(F27="Scenario3PBT14",'Medium retrofit'!$AT$101,"")))&amp;IF(F27="Scenario1PBT15",'Medium retrofit'!$AU$101,IF(F27="Scenario2PBT15",'Medium retrofit'!$AV$101,IF(F27="Scenario3PBT15",'Medium retrofit'!$AW$101,"")))</f>
        <v/>
      </c>
      <c r="AB27" s="242">
        <f t="shared" si="23"/>
        <v>0</v>
      </c>
      <c r="AC27" s="364" t="str">
        <f t="shared" si="24"/>
        <v/>
      </c>
      <c r="AD27" s="353">
        <f>IF(AC27="",IFERROR('Projection_Base-case'!G28-G27,0),0)</f>
        <v>0</v>
      </c>
      <c r="AE27" s="350">
        <f t="shared" si="0"/>
        <v>0</v>
      </c>
      <c r="AF27" s="361">
        <f>IFERROR(100*AD27/'Projection_Base-case'!G28,0)</f>
        <v>0</v>
      </c>
      <c r="AG27" s="352">
        <f>IF(AC27="",IFERROR('Projection_Base-case'!I28-I27,0),0)</f>
        <v>0</v>
      </c>
      <c r="AH27" s="353">
        <f t="shared" si="1"/>
        <v>0</v>
      </c>
      <c r="AI27" s="361">
        <f>IFERROR(100*AG27/'Projection_Base-case'!I28,0)</f>
        <v>0</v>
      </c>
      <c r="AJ27" s="352">
        <f>IF(AC27="",IFERROR('Projection_Base-case'!K28-K27,0),0)</f>
        <v>0</v>
      </c>
      <c r="AK27" s="353">
        <f t="shared" si="2"/>
        <v>0</v>
      </c>
      <c r="AL27" s="361">
        <f>IFERROR(100*AJ27/'Projection_Base-case'!K28,0)</f>
        <v>0</v>
      </c>
      <c r="AM27" s="352">
        <f>-IF(AC27="",IFERROR('Projection_Base-case'!M28-M27,0),0)</f>
        <v>0</v>
      </c>
      <c r="AN27" s="353">
        <f t="shared" si="3"/>
        <v>0</v>
      </c>
      <c r="AO27" s="354">
        <f>IFERROR(IF('Projection_Base-case'!N28&gt;0,100*AN27/'Projection_Base-case'!N28,100*AN27/N27),0)</f>
        <v>0</v>
      </c>
      <c r="AP27" s="355">
        <f>IF(AC27="",IFERROR('Projection_Base-case'!O28-O27,0),0)</f>
        <v>0</v>
      </c>
      <c r="AQ27" s="356">
        <f t="shared" si="4"/>
        <v>0</v>
      </c>
      <c r="AR27" s="356">
        <f>IFERROR(100*AP27/'Projection_Base-case'!O28,0)</f>
        <v>0</v>
      </c>
      <c r="AS27" s="355">
        <f>IF(AC27="",IFERROR('Projection_Base-case'!Q28-Q27,0),0)</f>
        <v>0</v>
      </c>
      <c r="AT27" s="356">
        <f t="shared" si="5"/>
        <v>0</v>
      </c>
      <c r="AU27" s="356">
        <f>IFERROR(100*AS27/'Projection_Base-case'!Q28,0)</f>
        <v>0</v>
      </c>
      <c r="AV27" s="355">
        <f>IF(AC27="",IFERROR('Projection_Base-case'!S28-S27,0),0)</f>
        <v>0</v>
      </c>
      <c r="AW27" s="356">
        <f t="shared" si="6"/>
        <v>0</v>
      </c>
      <c r="AX27" s="357">
        <f>IFERROR(100*AV27/'Projection_Base-case'!S28,0)</f>
        <v>0</v>
      </c>
      <c r="AY27" s="358">
        <f>IF(AC27="",IFERROR('Projection_Base-case'!U28-U27,0),0)</f>
        <v>0</v>
      </c>
      <c r="AZ27" s="359">
        <f t="shared" si="7"/>
        <v>0</v>
      </c>
      <c r="BA27" s="359">
        <f>IFERROR(100*AY27/'Projection_Base-case'!U28,0)</f>
        <v>0</v>
      </c>
      <c r="BB27" s="358">
        <f>IF(AC27="",IFERROR('Projection_Base-case'!W28-W27,0),0)</f>
        <v>0</v>
      </c>
      <c r="BC27" s="359">
        <f t="shared" si="8"/>
        <v>0</v>
      </c>
      <c r="BD27" s="359">
        <f>IFERROR(100*BB27/'Projection_Base-case'!W28,0)</f>
        <v>0</v>
      </c>
      <c r="BE27" s="358">
        <f>IF(AC27="",IFERROR('Projection_Base-case'!Y28-Y27,0),0)</f>
        <v>0</v>
      </c>
      <c r="BF27" s="359">
        <f t="shared" si="9"/>
        <v>0</v>
      </c>
      <c r="BG27" s="359">
        <f>IFERROR(100*BE27/'Projection_Base-case'!Y28,0)</f>
        <v>0</v>
      </c>
      <c r="BH27" s="359">
        <f t="shared" si="10"/>
        <v>0</v>
      </c>
      <c r="BI27" s="360">
        <f t="shared" si="11"/>
        <v>0</v>
      </c>
    </row>
    <row r="28" spans="1:61">
      <c r="A28" s="205">
        <v>24</v>
      </c>
      <c r="B28" s="347">
        <f>IF('Projection_Base-case'!B29&lt;&gt;"",'Projection_Base-case'!B29,0)</f>
        <v>0</v>
      </c>
      <c r="C28" s="347">
        <f>IF('Projection_Base-case'!C29&lt;&gt;"",'Projection_Base-case'!C29,0)</f>
        <v>0</v>
      </c>
      <c r="D28" s="365">
        <f>IF('Projection_Base-case'!D29&lt;&gt;"",'Projection_Base-case'!D29,0)</f>
        <v>0</v>
      </c>
      <c r="E28" s="376"/>
      <c r="F28" s="367" t="str">
        <f t="shared" si="12"/>
        <v>0</v>
      </c>
      <c r="G28" s="241" t="str">
        <f>IF(F28="Scenario1PBT1",'Medium retrofit'!$E$6,IF(F28="Scenario2PBT1",'Medium retrofit'!$F$6,IF(F28="Scenario3PBT1",'Medium retrofit'!$G$6,"")))&amp;IF(F28="Scenario1PBT2",'Medium retrofit'!$H$6,IF(F28="Scenario2PBT2",'Medium retrofit'!$I$6,IF(F28="Scenario3PBT2",'Medium retrofit'!$J$6,"")))&amp;IF(F28="Scenario1PBT3",'Medium retrofit'!$K$6,IF(F28="Scenario2PBT3",'Medium retrofit'!$L$6,IF(F28="Scenario3PBT3",'Medium retrofit'!$M$6,"")))&amp;IF(F28="Scenario1PBT4",'Medium retrofit'!$N$6,IF(F28="Scenario2PBT4",'Medium retrofit'!$O$6,IF(F28="Scenario3PBT4",'Medium retrofit'!$P$6,"")))&amp;IF(F28="Scenario1PBT5",'Medium retrofit'!$Q$6,IF(F28="Scenario2PBT5",'Medium retrofit'!$R$6,IF(F28="Scenario3PBT5",'Medium retrofit'!$S$6,"")))&amp;IF(F28="Scenario1PBT6",'Medium retrofit'!$T$6,IF(F28="Scenario2PBT6",'Medium retrofit'!$U$6,IF(F28="Scenario3PBT6",'Medium retrofit'!$V$6,"")))&amp;IF(F28="Scenario1PBT7",'Medium retrofit'!$W$6,IF(F28="Scenario2PBT7",'Medium retrofit'!$X$6,IF(F28="Scenario3PBT7",'Medium retrofit'!$Y$6,"")))&amp;IF(F28="Scenario1PBT8",'Medium retrofit'!$Z$6,IF(F28="Scenario2PBT8",'Medium retrofit'!$AA$6,IF(F28="Scenario3PBT8",'Medium retrofit'!$AB$6,"")))&amp;IF(F28="Scenario1PBT9",'Medium retrofit'!$AC$6,IF(F28="Scenario2PBT9",'Medium retrofit'!$AD$6,IF(F28="Scenario3PBT9",'Medium retrofit'!$AE$6,"")))&amp;IF(F28="Scenario1PBT10",'Medium retrofit'!$AF$6,IF(F28="Scenario2PBT10",'Medium retrofit'!$AG$6,IF(F28="Scenario3PBT10",'Medium retrofit'!$AH$6,"")))&amp;IF(F28="Scenario1PBT11",'Medium retrofit'!$AI$6,IF(F28="Scenario2PBT11",'Medium retrofit'!$AJ$6,IF(F28="Scenario3PBT11",'Medium retrofit'!$AK$6,"")))&amp;IF(F28="Scenario1PBT12",'Medium retrofit'!$AL$6,IF(F28="Scenario2PBT12",'Medium retrofit'!$AM$6,IF(F28="Scenario3PBT12",'Medium retrofit'!$AN$6,"")))&amp;IF(F28="Scenario1PBT13",'Medium retrofit'!$AO$6,IF(F28="Scenario2PBT13",'Medium retrofit'!$AP$6,IF(F28="Scenario3PBT13",'Medium retrofit'!$AQ$6,"")))&amp;IF(F28="Scenario1PBT14",'Medium retrofit'!$AR$6,IF(F28="Scenario2PBT14",'Medium retrofit'!$AS$6,IF(F28="Scenario3PBT14",'Medium retrofit'!$AT$6,"")))&amp;IF(F28="Scenario1PBT15",'Medium retrofit'!$AU$6,IF(F28="Scenario2PBT15",'Medium retrofit'!$AV$6,IF(F28="Scenario3PBT15",'Medium retrofit'!$AW$6,"")))</f>
        <v/>
      </c>
      <c r="H28" s="123">
        <f t="shared" si="13"/>
        <v>0</v>
      </c>
      <c r="I28" s="239" t="str">
        <f>IF(F28="Scenario1PBT1",'Medium retrofit'!$E$16,IF(F28="Scenario2PBT1",'Medium retrofit'!$F$16,IF(F28="Scenario3PBT1",'Medium retrofit'!$G$16,"")))&amp;IF(F28="Scenario1PBT2",'Medium retrofit'!$H$16,IF(F28="Scenario2PBT2",'Medium retrofit'!$I$16,IF(F28="Scenario3PBT2",'Medium retrofit'!$J$16,"")))&amp;IF(F28="Scenario1PBT3",'Medium retrofit'!$K$16,IF(F28="Scenario2PBT3",'Medium retrofit'!$L$16,IF(F28="Scenario3PBT3",'Medium retrofit'!$M$16,"")))&amp;IF(F28="Scenario1PBT4",'Medium retrofit'!$N$16,IF(F28="Scenario2PBT4",'Medium retrofit'!$O$16,IF(F28="Scenario3PBT4",'Medium retrofit'!$P$16,"")))&amp;IF(F28="Scenario1PBT5",'Medium retrofit'!$Q$16,IF(F28="Scenario2PBT5",'Medium retrofit'!$R$16,IF(F28="Scenario3PBT5",'Medium retrofit'!$S$16,"")))&amp;IF(F28="Scenario1PBT6",'Medium retrofit'!$T$16,IF(F28="Scenario2PBT6",'Medium retrofit'!$U$16,IF(F28="Scenario3PBT6",'Medium retrofit'!$V$16,"")))&amp;IF(F28="Scenario1PBT7",'Medium retrofit'!$W$16,IF(F28="Scenario2PBT7",'Medium retrofit'!$X$16,IF(F28="Scenario3PBT7",'Medium retrofit'!$Y$16,"")))&amp;IF(F28="Scenario1PBT8",'Medium retrofit'!$Z$16,IF(F28="Scenario2PBT8",'Medium retrofit'!$AA$16,IF(F28="Scenario3PBT8",'Medium retrofit'!$AB$16,"")))&amp;IF(F28="Scenario1PBT9",'Medium retrofit'!$AC$16,IF(F28="Scenario2PBT9",'Medium retrofit'!$AD$16,IF(F28="Scenario3PBT9",'Medium retrofit'!$AE$16,"")))&amp;IF(F28="Scenario1PBT10",'Medium retrofit'!$AF$16,IF(F28="Scenario2PBT10",'Medium retrofit'!$AG$16,IF(F28="Scenario3PBT10",'Medium retrofit'!$AH$16,"")))&amp;IF(F28="Scenario1PBT11",'Medium retrofit'!$AI$16,IF(F28="Scenario2PBT11",'Medium retrofit'!$AJ$16,IF(F28="Scenario3PBT11",'Medium retrofit'!$AK$16,"")))&amp;IF(F28="Scenario1PBT12",'Medium retrofit'!$AL$16,IF(F28="Scenario2PBT12",'Medium retrofit'!$AM$16,IF(F28="Scenario3PBT12",'Medium retrofit'!$AN$16,"")))&amp;IF(F28="Scenario1PBT13",'Medium retrofit'!$AO$16,IF(F28="Scenario2PBT13",'Medium retrofit'!$AP$16,IF(F28="Scenario3PBT13",'Medium retrofit'!$AQ$16,"")))&amp;IF(F28="Scenario1PBT14",'Medium retrofit'!$AR$16,IF(F28="Scenario2PBT14",'Medium retrofit'!$AS$16,IF(F28="Scenario3PBT14",'Medium retrofit'!$AT$16,"")))&amp;IF(F28="Scenario1PBT15",'Medium retrofit'!$AU$16,IF(F28="Scenario2PBT15",'Medium retrofit'!$AV$16,IF(F28="Scenario3PBT15",'Medium retrofit'!$AW$16,"")))</f>
        <v/>
      </c>
      <c r="J28" s="123">
        <f t="shared" si="14"/>
        <v>0</v>
      </c>
      <c r="K28" s="123" t="str">
        <f>IF(F28="Scenario1PBT1",'Medium retrofit'!$E$18,IF(F28="Scenario2PBT1",'Medium retrofit'!$F$18,IF(F28="Scenario3PBT1",'Medium retrofit'!$G$18,"")))&amp;IF(F28="Scenario1PBT2",'Medium retrofit'!$H$18,IF(F28="Scenario2PBT2",'Medium retrofit'!$I$18,IF(F28="Scenario3PBT2",'Medium retrofit'!$J$18,"")))&amp;IF(F28="Scenario1PBT3",'Medium retrofit'!$K$18,IF(F28="Scenario2PBT3",'Medium retrofit'!$L$18,IF(F28="Scenario3PBT3",'Medium retrofit'!$M$18,"")))&amp;IF(F28="Scenario1PBT4",'Medium retrofit'!$N$18,IF(F28="Scenario2PBT4",'Medium retrofit'!$O$18,IF(F28="Scenario3PBT4",'Medium retrofit'!$P$18,"")))&amp;IF(F28="Scenario1PBT5",'Medium retrofit'!$Q$18,IF(F28="Scenario2PBT5",'Medium retrofit'!$R$18,IF(F28="Scenario3PBT5",'Medium retrofit'!$S$18,"")))&amp;IF(F28="Scenario1PBT6",'Medium retrofit'!$T$18,IF(F28="Scenario2PBT6",'Medium retrofit'!$U$18,IF(F28="Scenario3PBT6",'Medium retrofit'!$V$18,"")))&amp;IF(F28="Scenario1PBT7",'Medium retrofit'!$W$18,IF(F28="Scenario2PBT7",'Medium retrofit'!$X$18,IF(F28="Scenario3PBT7",'Medium retrofit'!$Y$18,"")))&amp;IF(F28="Scenario1PBT8",'Medium retrofit'!$Z$18,IF(F28="Scenario2PBT8",'Medium retrofit'!$AA$18,IF(F28="Scenario3PBT8",'Medium retrofit'!$AB$18,"")))&amp;IF(F28="Scenario1PBT9",'Medium retrofit'!$AC$18,IF(F28="Scenario2PBT9",'Medium retrofit'!$AD$18,IF(F28="Scenario3PBT9",'Medium retrofit'!$AE$18,"")))&amp;IF(F28="Scenario1PBT10",'Medium retrofit'!$AF$18,IF(F28="Scenario2PBT10",'Medium retrofit'!$AG$18,IF(F28="Scenario3PBT10",'Medium retrofit'!$AH$18,"")))&amp;IF(F28="Scenario1PBT11",'Medium retrofit'!$AI$18,IF(F28="Scenario2PBT11",'Medium retrofit'!$AJ$18,IF(F28="Scenario3PBT11",'Medium retrofit'!$AK$18,"")))&amp;IF(F28="Scenario1PBT12",'Medium retrofit'!$AL$18,IF(F28="Scenario2PBT12",'Medium retrofit'!$AM$18,IF(F28="Scenario3PBT12",'Medium retrofit'!$AN$18,"")))&amp;IF(F28="Scenario1PBT13",'Medium retrofit'!$AO$18,IF(F28="Scenario2PBT13",'Medium retrofit'!$AP$18,IF(F28="Scenario3PBT13",'Medium retrofit'!$AQ$18,"")))&amp;IF(F28="Scenario1PBT14",'Medium retrofit'!$AR$18,IF(F28="Scenario2PBT14",'Medium retrofit'!$AS$18,IF(F28="Scenario3PBT14",'Medium retrofit'!$AT$18,"")))&amp;IF(F28="Scenario1PBT15",'Medium retrofit'!$AU$18,IF(F28="Scenario2PBT15",'Medium retrofit'!$AV$18,IF(F28="Scenario3PBT15",'Medium retrofit'!$AW$18,"")))</f>
        <v/>
      </c>
      <c r="L28" s="123">
        <f t="shared" si="15"/>
        <v>0</v>
      </c>
      <c r="M28" s="123" t="str">
        <f>IF(F28="Scenario1PBT1",'Medium retrofit'!$E$20,IF(F28="Scenario2PBT1",'Medium retrofit'!$F$20,IF(F28="Scenario3PBT1",'Medium retrofit'!$G$20,"")))&amp;IF(F28="Scenario1PBT2",'Medium retrofit'!$H$20,IF(F28="Scenario2PBT2",'Medium retrofit'!$I$20,IF(F28="Scenario3PBT2",'Medium retrofit'!$J$20,"")))&amp;IF(F28="Scenario1PBT3",'Medium retrofit'!$K$20,IF(F28="Scenario2PBT3",'Medium retrofit'!$L$20,IF(F28="Scenario3PBT3",'Medium retrofit'!$M$20,"")))&amp;IF(F28="Scenario1PBT4",'Medium retrofit'!$N$20,IF(F28="Scenario2PBT4",'Medium retrofit'!$O$20,IF(F28="Scenario3PBT4",'Medium retrofit'!$P$20,"")))&amp;IF(F28="Scenario1PBT5",'Medium retrofit'!$Q$20,IF(F28="Scenario2PBT5",'Medium retrofit'!$R$20,IF(F28="Scenario3PBT5",'Medium retrofit'!$S$20,"")))&amp;IF(F28="Scenario1PBT6",'Medium retrofit'!$T$20,IF(F28="Scenario2PBT6",'Medium retrofit'!$U$20,IF(F28="Scenario3PBT6",'Medium retrofit'!$V$20,"")))&amp;IF(F28="Scenario1PBT7",'Medium retrofit'!$W$20,IF(F28="Scenario2PBT7",'Medium retrofit'!$X$20,IF(F28="Scenario3PBT7",'Medium retrofit'!$Y$20,"")))&amp;IF(F28="Scenario1PBT8",'Medium retrofit'!$Z$20,IF(F28="Scenario2PBT8",'Medium retrofit'!$AA$20,IF(F28="Scenario3PBT8",'Medium retrofit'!$AB$20,"")))&amp;IF(F28="Scenario1PBT9",'Medium retrofit'!$AC$20,IF(F28="Scenario2PBT9",'Medium retrofit'!$AD$20,IF(F28="Scenario3PBT9",'Medium retrofit'!$AE$20,"")))&amp;IF(F28="Scenario1PBT10",'Medium retrofit'!$AF$20,IF(F28="Scenario2PBT10",'Medium retrofit'!$AG$20,IF(F28="Scenario3PBT10",'Medium retrofit'!$AH$20,"")))&amp;IF(F28="Scenario1PBT11",'Medium retrofit'!$AI$20,IF(F28="Scenario2PBT11",'Medium retrofit'!$AJ$20,IF(F28="Scenario3PBT11",'Medium retrofit'!$AK$20,"")))&amp;IF(F28="Scenario1PBT12",'Medium retrofit'!$AL$20,IF(F28="Scenario2PBT12",'Medium retrofit'!$AM$20,IF(F28="Scenario3PBT12",'Medium retrofit'!$AN$20,"")))&amp;IF(F28="Scenario1PBT13",'Medium retrofit'!$AO$20,IF(F28="Scenario2PBT13",'Medium retrofit'!$AP$20,IF(F28="Scenario3PBT13",'Medium retrofit'!$AQ$20,"")))&amp;IF(F28="Scenario1PBT14",'Medium retrofit'!$AR$20,IF(F28="Scenario2PBT14",'Medium retrofit'!$AS$20,IF(F28="Scenario3PBT14",'Medium retrofit'!$AT$20,"")))&amp;IF(F28="Scenario1PBT15",'Medium retrofit'!$AU$20,IF(F28="Scenario2PBT15",'Medium retrofit'!$AV$20,IF(F28="Scenario3PBT15",'Medium retrofit'!$AW$20,"")))</f>
        <v/>
      </c>
      <c r="N28" s="124">
        <f t="shared" si="16"/>
        <v>0</v>
      </c>
      <c r="O28" s="245" t="str">
        <f>IF(F28="Scenario1PBT1",'Medium retrofit'!$E$23,IF(F28="Scenario2PBT1",'Medium retrofit'!$F$23,IF(F28="Scenario3PBT1",'Medium retrofit'!$G$23,"")))&amp;IF(F28="Scenario1PBT2",'Medium retrofit'!$H$23,IF(F28="Scenario2PBT2",'Medium retrofit'!$I$23,IF(F28="Scenario3PBT2",'Medium retrofit'!$J$23,"")))&amp;IF(F28="Scenario1PBT3",'Medium retrofit'!$K$23,IF(F28="Scenario2PBT3",'Medium retrofit'!$L$23,IF(F28="Scenario3PBT3",'Medium retrofit'!$M$23,"")))&amp;IF(F28="Scenario1PBT4",'Medium retrofit'!$N$23,IF(F28="Scenario2PBT4",'Medium retrofit'!$O$23,IF(F28="Scenario3PBT4",'Medium retrofit'!$P$23,"")))&amp;IF(F28="Scenario1PBT5",'Medium retrofit'!$Q$23,IF(F28="Scenario2PBT5",'Medium retrofit'!$R$23,IF(F28="Scenario3PBT5",'Medium retrofit'!$S$23,"")))&amp;IF(F28="Scenario1PBT6",'Medium retrofit'!$T$23,IF(F28="Scenario2PBT6",'Medium retrofit'!$U$23,IF(F28="Scenario3PBT6",'Medium retrofit'!$V$23,"")))&amp;IF(F28="Scenario1PBT7",'Medium retrofit'!$W$23,IF(F28="Scenario2PBT7",'Medium retrofit'!$X$23,IF(F28="Scenario3PBT7",'Medium retrofit'!$Y$23,"")))&amp;IF(F28="Scenario1PBT8",'Medium retrofit'!$Z$23,IF(F28="Scenario2PBT8",'Medium retrofit'!$AA$23,IF(F28="Scenario3PBT8",'Medium retrofit'!$AB$23,"")))&amp;IF(F28="Scenario1PBT9",'Medium retrofit'!$AC$23,IF(F28="Scenario2PBT9",'Medium retrofit'!$AD$23,IF(F28="Scenario3PBT9",'Medium retrofit'!$AE$23,"")))&amp;IF(F28="Scenario1PBT10",'Medium retrofit'!$AF$23,IF(F28="Scenario2PBT10",'Medium retrofit'!$AG$23,IF(F28="Scenario3PBT10",'Medium retrofit'!$AH$23,"")))&amp;IF(F28="Scenario1PBT11",'Medium retrofit'!$AI$23,IF(F28="Scenario2PBT11",'Medium retrofit'!$AJ$23,IF(F28="Scenario3PBT11",'Medium retrofit'!$AK$23,"")))&amp;IF(F28="Scenario1PBT12",'Medium retrofit'!$AL$23,IF(F28="Scenario2PBT12",'Medium retrofit'!$AM$23,IF(F28="Scenario3PBT12",'Medium retrofit'!$AN$23,"")))&amp;IF(F28="Scenario1PBT13",'Medium retrofit'!$AO$23,IF(F28="Scenario2PBT13",'Medium retrofit'!$AP$23,IF(F28="Scenario3PBT13",'Medium retrofit'!$AQ$23,"")))&amp;IF(F28="Scenario1PBT14",'Medium retrofit'!$AR$23,IF(F28="Scenario2PBT14",'Medium retrofit'!$AS$23,IF(F28="Scenario3PBT14",'Medium retrofit'!$AT$23,"")))&amp;IF(F28="Scenario1PBT15",'Medium retrofit'!$AU$23,IF(F28="Scenario2PBT15",'Medium retrofit'!$AV$23,IF(F28="Scenario3PBT15",'Medium retrofit'!$AW$23,"")))</f>
        <v/>
      </c>
      <c r="P28" s="123">
        <f t="shared" si="17"/>
        <v>0</v>
      </c>
      <c r="Q28" s="123" t="str">
        <f>IF(F28="Scenario1PBT1",'Medium retrofit'!$E$25,IF(F28="Scenario2PBT1",'Medium retrofit'!$F$25,IF(F28="Scenario3PBT1",'Medium retrofit'!$G$25,"")))&amp;IF(F28="Scenario1PBT2",'Medium retrofit'!$H$25,IF(F28="Scenario2PBT2",'Medium retrofit'!$I$25,IF(F28="Scenario3PBT2",'Medium retrofit'!$J$25,"")))&amp;IF(F28="Scenario1PBT3",'Medium retrofit'!$K$25,IF(F28="Scenario2PBT3",'Medium retrofit'!$L$25,IF(F28="Scenario3PBT3",'Medium retrofit'!$M$25,"")))&amp;IF(F28="Scenario1PBT4",'Medium retrofit'!$N$25,IF(F28="Scenario2PBT4",'Medium retrofit'!$O$25,IF(F28="Scenario3PBT4",'Medium retrofit'!$P$25,"")))&amp;IF(F28="Scenario1PBT5",'Medium retrofit'!$Q$25,IF(F28="Scenario2PBT5",'Medium retrofit'!$R$25,IF(F28="Scenario3PBT5",'Medium retrofit'!$S$25,"")))&amp;IF(F28="Scenario1PBT6",'Medium retrofit'!$T$25,IF(F28="Scenario2PBT6",'Medium retrofit'!$U$25,IF(F28="Scenario3PBT6",'Medium retrofit'!$V$25,"")))&amp;IF(F28="Scenario1PBT7",'Medium retrofit'!$W$25,IF(F28="Scenario2PBT7",'Medium retrofit'!$X$25,IF(F28="Scenario3PBT7",'Medium retrofit'!$Y$25,"")))&amp;IF(F28="Scenario1PBT8",'Medium retrofit'!$Z$25,IF(F28="Scenario2PBT8",'Medium retrofit'!$AA$25,IF(F28="Scenario3PBT8",'Medium retrofit'!$AB$25,"")))&amp;IF(F28="Scenario1PBT9",'Medium retrofit'!$AC$25,IF(F28="Scenario2PBT9",'Medium retrofit'!$AD$25,IF(F28="Scenario3PBT9",'Medium retrofit'!$AE$25,"")))&amp;IF(F28="Scenario1PBT10",'Medium retrofit'!$AF$25,IF(F28="Scenario2PBT10",'Medium retrofit'!$AG$25,IF(F28="Scenario3PBT10",'Medium retrofit'!$AH$25,"")))&amp;IF(F28="Scenario1PBT11",'Medium retrofit'!$AI$25,IF(F28="Scenario2PBT11",'Medium retrofit'!$AJ$25,IF(F28="Scenario3PBT11",'Medium retrofit'!$AK$25,"")))&amp;IF(F28="Scenario1PBT12",'Medium retrofit'!$AL$25,IF(F28="Scenario2PBT12",'Medium retrofit'!$AM$25,IF(F28="Scenario3PBT12",'Medium retrofit'!$AN$25,"")))&amp;IF(F28="Scenario1PBT13",'Medium retrofit'!$AO$25,IF(F28="Scenario2PBT13",'Medium retrofit'!$AP$25,IF(F28="Scenario3PBT13",'Medium retrofit'!$AQ$25,"")))&amp;IF(F28="Scenario1PBT14",'Medium retrofit'!$AR$25,IF(F28="Scenario2PBT14",'Medium retrofit'!$AS$25,IF(F28="Scenario3PBT14",'Medium retrofit'!$AT$25,"")))&amp;IF(F28="Scenario1PBT15",'Medium retrofit'!$AU$25,IF(F28="Scenario2PBT15",'Medium retrofit'!$AV$25,IF(F28="Scenario3PBT15",'Medium retrofit'!$AW$25,"")))</f>
        <v/>
      </c>
      <c r="R28" s="123">
        <f t="shared" si="18"/>
        <v>0</v>
      </c>
      <c r="S28" s="123" t="str">
        <f>IF(F28="Scenario1PBT1",'Medium retrofit'!$E$27,IF(F28="Scenario2PBT1",'Medium retrofit'!$F$27,IF(F28="Scenario3PBT1",'Medium retrofit'!$G$27,"")))&amp;IF(F28="Scenario1PBT2",'Medium retrofit'!$H$27,IF(F28="Scenario2PBT2",'Medium retrofit'!$I$27,IF(F28="Scenario3PBT2",'Medium retrofit'!$J$27,"")))&amp;IF(F28="Scenario1PBT3",'Medium retrofit'!$K$27,IF(F28="Scenario2PBT3",'Medium retrofit'!$L$27,IF(F28="Scenario3PBT3",'Medium retrofit'!$M$27,"")))&amp;IF(F28="Scenario1PBT4",'Medium retrofit'!$N$27,IF(F28="Scenario2PBT4",'Medium retrofit'!$O$27,IF(F28="Scenario3PBT4",'Medium retrofit'!$P$27,"")))&amp;IF(F28="Scenario1PBT5",'Medium retrofit'!$Q$27,IF(F28="Scenario2PBT5",'Medium retrofit'!$R$27,IF(F28="Scenario3PBT5",'Medium retrofit'!$S$27,"")))&amp;IF(F28="Scenario1PBT6",'Medium retrofit'!$T$27,IF(F28="Scenario2PBT6",'Medium retrofit'!$U$27,IF(F28="Scenario3PBT6",'Medium retrofit'!$V$27,"")))&amp;IF(F28="Scenario1PBT7",'Medium retrofit'!$W$27,IF(F28="Scenario2PBT7",'Medium retrofit'!$X$27,IF(F28="Scenario3PBT7",'Medium retrofit'!$Y$27,"")))&amp;IF(F28="Scenario1PBT8",'Medium retrofit'!$Z$27,IF(F28="Scenario2PBT8",'Medium retrofit'!$AA$27,IF(F28="Scenario3PBT8",'Medium retrofit'!$AB$27,"")))&amp;IF(F28="Scenario1PBT9",'Medium retrofit'!$AC$27,IF(F28="Scenario2PBT9",'Medium retrofit'!$AD$27,IF(F28="Scenario3PBT9",'Medium retrofit'!$AE$27,"")))&amp;IF(F28="Scenario1PBT10",'Medium retrofit'!$AF$27,IF(F28="Scenario2PBT10",'Medium retrofit'!$AG$27,IF(F28="Scenario3PBT10",'Medium retrofit'!$AH$27,"")))&amp;IF(F28="Scenario1PBT11",'Medium retrofit'!$AI$27,IF(F28="Scenario2PBT11",'Medium retrofit'!$AJ$27,IF(F28="Scenario3PBT11",'Medium retrofit'!$AK$27,"")))&amp;IF(F28="Scenario1PBT12",'Medium retrofit'!$AL$27,IF(F28="Scenario2PBT12",'Medium retrofit'!$AM$27,IF(F28="Scenario3PBT12",'Medium retrofit'!$AN$27,"")))&amp;IF(F28="Scenario1PBT13",'Medium retrofit'!$AO$27,IF(F28="Scenario2PBT13",'Medium retrofit'!$AP$27,IF(F28="Scenario3PBT13",'Medium retrofit'!$AQ$27,"")))&amp;IF(F28="Scenario1PBT14",'Medium retrofit'!$AR$27,IF(F28="Scenario2PBT14",'Medium retrofit'!$AS$27,IF(F28="Scenario3PBT14",'Medium retrofit'!$AT$27,"")))&amp;IF(F28="Scenario1PBT15",'Medium retrofit'!$AU$27,IF(F28="Scenario2PBT15",'Medium retrofit'!$AV$27,IF(F28="Scenario3PBT15",'Medium retrofit'!$AW$27,"")))</f>
        <v/>
      </c>
      <c r="T28" s="246">
        <f t="shared" si="19"/>
        <v>0</v>
      </c>
      <c r="U28" s="245" t="str">
        <f>IF(F28="Scenario1PBT1",'Medium retrofit'!$E$38,IF(F28="Scenario2PBT1",'Medium retrofit'!$F$38,IF(F28="Scenario3PBT1",'Medium retrofit'!$G$38,"")))&amp;IF(F28="Scenario1PBT2",'Medium retrofit'!$H$38,IF(F28="Scenario2PBT2",'Medium retrofit'!$I$38,IF(F28="Scenario3PBT2",'Medium retrofit'!$J$38,"")))&amp;IF(F28="Scenario1PBT3",'Medium retrofit'!$K$38,IF(F28="Scenario2PBT3",'Medium retrofit'!$L$38,IF(F28="Scenario3PBT3",'Medium retrofit'!$M$38,"")))&amp;IF(F28="Scenario1PBT4",'Medium retrofit'!$N$38,IF(F28="Scenario2PBT4",'Medium retrofit'!$O$38,IF(F28="Scenario3PBT4",'Medium retrofit'!$P$38,"")))&amp;IF(F28="Scenario1PBT5",'Medium retrofit'!$Q$38,IF(F28="Scenario2PBT5",'Medium retrofit'!$R$38,IF(F28="Scenario3PBT5",'Medium retrofit'!$S$38,"")))&amp;IF(F28="Scenario1PBT6",'Medium retrofit'!$T$38,IF(F28="Scenario2PBT6",'Medium retrofit'!$U$38,IF(F28="Scenario3PBT6",'Medium retrofit'!$V$38,"")))&amp;IF(F28="Scenario1PBT7",'Medium retrofit'!$W$38,IF(F28="Scenario2PBT7",'Medium retrofit'!$X$38,IF(F28="Scenario3PBT7",'Medium retrofit'!$Y$38,"")))&amp;IF(F28="Scenario1PBT8",'Medium retrofit'!$Z$38,IF(F28="Scenario2PBT8",'Medium retrofit'!$AA$38,IF(F28="Scenario3PBT8",'Medium retrofit'!$AB$38,"")))&amp;IF(F28="Scenario1PBT9",'Medium retrofit'!$AC$38,IF(F28="Scenario2PBT9",'Medium retrofit'!$AD$38,IF(F28="Scenario3PBT9",'Medium retrofit'!$AE$38,"")))&amp;IF(F28="Scenario1PBT10",'Medium retrofit'!$AF$38,IF(F28="Scenario2PBT10",'Medium retrofit'!$AG$38,IF(F28="Scenario3PBT10",'Medium retrofit'!$AH$38,"")))&amp;IF(F28="Scenario1PBT11",'Medium retrofit'!$AI$38,IF(F28="Scenario2PBT11",'Medium retrofit'!$AJ$38,IF(F28="Scenario3PBT11",'Medium retrofit'!$AK$38,"")))&amp;IF(F28="Scenario1PBT12",'Medium retrofit'!$AL$38,IF(F28="Scenario2PBT12",'Medium retrofit'!$AM$38,IF(F28="Scenario3PBT12",'Medium retrofit'!$AN$38,"")))&amp;IF(F28="Scenario1PBT13",'Medium retrofit'!$AO$38,IF(F28="Scenario2PBT13",'Medium retrofit'!$AP$38,IF(F28="Scenario3PBT13",'Medium retrofit'!$AQ$38,"")))&amp;IF(F28="Scenario1PBT14",'Medium retrofit'!$AR$38,IF(F28="Scenario2PBT14",'Medium retrofit'!$AS$38,IF(F28="Scenario3PBT14",'Medium retrofit'!$AT$38,"")))&amp;IF(F28="Scenario1PBT15",'Medium retrofit'!$AU$38,IF(F28="Scenario2PBT15",'Medium retrofit'!$AV$38,IF(F28="Scenario3PBT15",'Medium retrofit'!$AW$38,"")))</f>
        <v/>
      </c>
      <c r="V28" s="123">
        <f t="shared" si="20"/>
        <v>0</v>
      </c>
      <c r="W28" s="123" t="str">
        <f>IF(F28="Scenario1PBT1",'Medium retrofit'!$E$40,IF(F28="Scenario2PBT1",'Medium retrofit'!$F$40,IF(F28="Scenario3PBT1",'Medium retrofit'!$G$40,"")))&amp;IF(F28="Scenario1PBT2",'Medium retrofit'!$H$40,IF(F28="Scenario2PBT2",'Medium retrofit'!$I$40,IF(F28="Scenario3PBT2",'Medium retrofit'!$J$40,"")))&amp;IF(F28="Scenario1PBT3",'Medium retrofit'!$K$40,IF(F28="Scenario2PBT3",'Medium retrofit'!$L$40,IF(F28="Scenario3PBT3",'Medium retrofit'!$M$40,"")))&amp;IF(F28="Scenario1PBT4",'Medium retrofit'!$N$40,IF(F28="Scenario2PBT4",'Medium retrofit'!$O$40,IF(F28="Scenario3PBT4",'Medium retrofit'!$P$40,"")))&amp;IF(F28="Scenario1PBT5",'Medium retrofit'!$Q$40,IF(F28="Scenario2PBT5",'Medium retrofit'!$R$40,IF(F28="Scenario3PBT5",'Medium retrofit'!$S$40,"")))&amp;IF(F28="Scenario1PBT6",'Medium retrofit'!$T$40,IF(F28="Scenario2PBT6",'Medium retrofit'!$U$40,IF(F28="Scenario3PBT6",'Medium retrofit'!$V$40,"")))&amp;IF(F28="Scenario1PBT7",'Medium retrofit'!$W$40,IF(F28="Scenario2PBT7",'Medium retrofit'!$X$40,IF(F28="Scenario3PBT7",'Medium retrofit'!$Y$40,"")))&amp;IF(F28="Scenario1PBT8",'Medium retrofit'!$Z$40,IF(F28="Scenario2PBT8",'Medium retrofit'!$AA$40,IF(F28="Scenario3PBT8",'Medium retrofit'!$AB$40,"")))&amp;IF(F28="Scenario1PBT9",'Medium retrofit'!$AC$40,IF(F28="Scenario2PBT9",'Medium retrofit'!$AD$40,IF(F28="Scenario3PBT9",'Medium retrofit'!$AE$40,"")))&amp;IF(F28="Scenario1PBT10",'Medium retrofit'!$AF$40,IF(F28="Scenario2PBT10",'Medium retrofit'!$AG$40,IF(F28="Scenario3PBT10",'Medium retrofit'!$AH$40,"")))&amp;IF(F28="Scenario1PBT11",'Medium retrofit'!$AI$40,IF(F28="Scenario2PBT11",'Medium retrofit'!$AJ$40,IF(F28="Scenario3PBT11",'Medium retrofit'!$AK$40,"")))&amp;IF(F28="Scenario1PBT12",'Medium retrofit'!$AL$40,IF(F28="Scenario2PBT12",'Medium retrofit'!$AM$40,IF(F28="Scenario3PBT12",'Medium retrofit'!$AN$40,"")))&amp;IF(F28="Scenario1PBT13",'Medium retrofit'!$AO$40,IF(F28="Scenario2PBT13",'Medium retrofit'!$AP$40,IF(F28="Scenario3PBT13",'Medium retrofit'!$AQ$40,"")))&amp;IF(F28="Scenario1PBT14",'Medium retrofit'!$AR$40,IF(F28="Scenario2PBT14",'Medium retrofit'!$AS$40,IF(F28="Scenario3PBT14",'Medium retrofit'!$AT$40,"")))&amp;IF(F28="Scenario1PBT15",'Medium retrofit'!$AU$40,IF(F28="Scenario2PBT15",'Medium retrofit'!$AV$40,IF(F28="Scenario3PBT15",'Medium retrofit'!$AW$40,"")))</f>
        <v/>
      </c>
      <c r="X28" s="123">
        <f t="shared" si="21"/>
        <v>0</v>
      </c>
      <c r="Y28" s="123" t="str">
        <f>IF(F28="Scenario1PBT1",'Medium retrofit'!$E$42,IF(F28="Scenario2PBT1",'Medium retrofit'!$F$42,IF(F28="Scenario3PBT1",'Medium retrofit'!$G$42,"")))&amp;IF(F28="Scenario1PBT2",'Medium retrofit'!$H$42,IF(F28="Scenario2PBT2",'Medium retrofit'!$I$42,IF(F28="Scenario3PBT2",'Medium retrofit'!$J$42,"")))&amp;IF(F28="Scenario1PBT3",'Medium retrofit'!$K$42,IF(F28="Scenario2PBT3",'Medium retrofit'!$L$42,IF(F28="Scenario3PBT3",'Medium retrofit'!$M$42,"")))&amp;IF(F28="Scenario1PBT4",'Medium retrofit'!$N$42,IF(F28="Scenario2PBT4",'Medium retrofit'!$O$42,IF(F28="Scenario3PBT4",'Medium retrofit'!$P$42,"")))&amp;IF(F28="Scenario1PBT5",'Medium retrofit'!$Q$42,IF(F28="Scenario2PBT5",'Medium retrofit'!$R$42,IF(F28="Scenario3PBT5",'Medium retrofit'!$S$42,"")))&amp;IF(F28="Scenario1PBT6",'Medium retrofit'!$T$42,IF(F28="Scenario2PBT6",'Medium retrofit'!$U$42,IF(F28="Scenario3PBT6",'Medium retrofit'!$V$42,"")))&amp;IF(F28="Scenario1PBT7",'Medium retrofit'!$W$42,IF(F28="Scenario2PBT7",'Medium retrofit'!$X$42,IF(F28="Scenario3PBT7",'Medium retrofit'!$Y$42,"")))&amp;IF(F28="Scenario1PBT8",'Medium retrofit'!$Z$42,IF(F28="Scenario2PBT8",'Medium retrofit'!$AA$42,IF(F28="Scenario3PBT8",'Medium retrofit'!$AB$42,"")))&amp;IF(F28="Scenario1PBT9",'Medium retrofit'!$AC$42,IF(F28="Scenario2PBT9",'Medium retrofit'!$AD$42,IF(F28="Scenario3PBT9",'Medium retrofit'!$AE$42,"")))&amp;IF(F28="Scenario1PBT10",'Medium retrofit'!$AF$42,IF(F28="Scenario2PBT10",'Medium retrofit'!$AG$42,IF(F28="Scenario3PBT10",'Medium retrofit'!$AH$42,"")))&amp;IF(F28="Scenario1PBT11",'Medium retrofit'!$AI$42,IF(F28="Scenario2PBT11",'Medium retrofit'!$AJ$42,IF(F28="Scenario3PBT11",'Medium retrofit'!$AK$42,"")))&amp;IF(F28="Scenario1PBT12",'Medium retrofit'!$AL$42,IF(F28="Scenario2PBT12",'Medium retrofit'!$AM$42,IF(F28="Scenario3PBT12",'Medium retrofit'!$AN$42,"")))&amp;IF(F28="Scenario1PBT13",'Medium retrofit'!$AO$42,IF(F28="Scenario2PBT13",'Medium retrofit'!$AP$42,IF(F28="Scenario3PBT13",'Medium retrofit'!$AQ$42,"")))&amp;IF(F28="Scenario1PBT14",'Medium retrofit'!$AR$42,IF(F28="Scenario2PBT14",'Medium retrofit'!$AS$42,IF(F28="Scenario3PBT14",'Medium retrofit'!$AT$42,"")))&amp;IF(F28="Scenario1PBT15",'Medium retrofit'!$AU$42,IF(F28="Scenario2PBT15",'Medium retrofit'!$AV$42,IF(F28="Scenario3PBT15",'Medium retrofit'!$AW$42,"")))</f>
        <v/>
      </c>
      <c r="Z28" s="123">
        <f t="shared" si="22"/>
        <v>0</v>
      </c>
      <c r="AA28" s="239" t="str">
        <f>IF(F28="Scenario1PBT1",'Medium retrofit'!$E$101,IF(F28="Scenario2PBT1",'Medium retrofit'!$F$101,IF(F28="Scenario3PBT1",'Medium retrofit'!$G$101,"")))&amp;IF(F28="Scenario1PBT2",'Medium retrofit'!$H$101,IF(F28="Scenario2PBT2",'Medium retrofit'!$I$101,IF(F28="Scenario3PBT2",'Medium retrofit'!$J$101,"")))&amp;IF(F28="Scenario1PBT3",'Medium retrofit'!$K$101,IF(F28="Scenario2PBT3",'Medium retrofit'!$L$101,IF(F28="Scenario3PBT3",'Medium retrofit'!$M$101,"")))&amp;IF(F28="Scenario1PBT4",'Medium retrofit'!$N$101,IF(F28="Scenario2PBT4",'Medium retrofit'!$O$101,IF(F28="Scenario3PBT4",'Medium retrofit'!$P$101,"")))&amp;IF(F28="Scenario1PBT5",'Medium retrofit'!$Q$101,IF(F28="Scenario2PBT5",'Medium retrofit'!$R$101,IF(F28="Scenario3PBT5",'Medium retrofit'!$S$101,"")))&amp;IF(F28="Scenario1PBT6",'Medium retrofit'!$T$101,IF(F28="Scenario2PBT6",'Medium retrofit'!$U$101,IF(F28="Scenario3PBT6",'Medium retrofit'!$V$101,"")))&amp;IF(F28="Scenario1PBT7",'Medium retrofit'!$W$101,IF(F28="Scenario2PBT7",'Medium retrofit'!$X$101,IF(F28="Scenario3PBT7",'Medium retrofit'!$Y$101,"")))&amp;IF(F28="Scenario1PBT8",'Medium retrofit'!$Z$101,IF(F28="Scenario2PBT8",'Medium retrofit'!$AA$101,IF(F28="Scenario3PBT8",'Medium retrofit'!$AB$101,"")))&amp;IF(F28="Scenario1PBT9",'Medium retrofit'!$AC$101,IF(F28="Scenario2PBT9",'Medium retrofit'!$AD$101,IF(F28="Scenario3PBT9",'Medium retrofit'!$AE$101,"")))&amp;IF(F28="Scenario1PBT10",'Medium retrofit'!$AF$101,IF(F28="Scenario2PBT10",'Medium retrofit'!$AG$101,IF(F28="Scenario3PBT10",'Medium retrofit'!$AH$101,"")))&amp;IF(F28="Scenario1PBT11",'Medium retrofit'!$AI$101,IF(F28="Scenario2PBT11",'Medium retrofit'!$AJ$101,IF(F28="Scenario3PBT11",'Medium retrofit'!$AK$101,"")))&amp;IF(F28="Scenario1PBT12",'Medium retrofit'!$AL$101,IF(F28="Scenario2PBT12",'Medium retrofit'!$AM$101,IF(F28="Scenario3PBT12",'Medium retrofit'!$AN$101,"")))&amp;IF(F28="Scenario1PBT13",'Medium retrofit'!$AO$101,IF(F28="Scenario2PBT13",'Medium retrofit'!$AP$101,IF(F28="Scenario3PBT13",'Medium retrofit'!$AQ$101,"")))&amp;IF(F28="Scenario1PBT14",'Medium retrofit'!$AR$101,IF(F28="Scenario2PBT14",'Medium retrofit'!$AS$101,IF(F28="Scenario3PBT14",'Medium retrofit'!$AT$101,"")))&amp;IF(F28="Scenario1PBT15",'Medium retrofit'!$AU$101,IF(F28="Scenario2PBT15",'Medium retrofit'!$AV$101,IF(F28="Scenario3PBT15",'Medium retrofit'!$AW$101,"")))</f>
        <v/>
      </c>
      <c r="AB28" s="242">
        <f t="shared" si="23"/>
        <v>0</v>
      </c>
      <c r="AC28" s="364" t="str">
        <f t="shared" si="24"/>
        <v/>
      </c>
      <c r="AD28" s="353">
        <f>IF(AC28="",IFERROR('Projection_Base-case'!G29-G28,0),0)</f>
        <v>0</v>
      </c>
      <c r="AE28" s="350">
        <f t="shared" si="0"/>
        <v>0</v>
      </c>
      <c r="AF28" s="361">
        <f>IFERROR(100*AD28/'Projection_Base-case'!G29,0)</f>
        <v>0</v>
      </c>
      <c r="AG28" s="352">
        <f>IF(AC28="",IFERROR('Projection_Base-case'!I29-I28,0),0)</f>
        <v>0</v>
      </c>
      <c r="AH28" s="353">
        <f t="shared" si="1"/>
        <v>0</v>
      </c>
      <c r="AI28" s="361">
        <f>IFERROR(100*AG28/'Projection_Base-case'!I29,0)</f>
        <v>0</v>
      </c>
      <c r="AJ28" s="352">
        <f>IF(AC28="",IFERROR('Projection_Base-case'!K29-K28,0),0)</f>
        <v>0</v>
      </c>
      <c r="AK28" s="353">
        <f t="shared" si="2"/>
        <v>0</v>
      </c>
      <c r="AL28" s="361">
        <f>IFERROR(100*AJ28/'Projection_Base-case'!K29,0)</f>
        <v>0</v>
      </c>
      <c r="AM28" s="352">
        <f>-IF(AC28="",IFERROR('Projection_Base-case'!M29-M28,0),0)</f>
        <v>0</v>
      </c>
      <c r="AN28" s="353">
        <f t="shared" si="3"/>
        <v>0</v>
      </c>
      <c r="AO28" s="354">
        <f>IFERROR(IF('Projection_Base-case'!N29&gt;0,100*AN28/'Projection_Base-case'!N29,100*AN28/N28),0)</f>
        <v>0</v>
      </c>
      <c r="AP28" s="355">
        <f>IF(AC28="",IFERROR('Projection_Base-case'!O29-O28,0),0)</f>
        <v>0</v>
      </c>
      <c r="AQ28" s="356">
        <f t="shared" si="4"/>
        <v>0</v>
      </c>
      <c r="AR28" s="356">
        <f>IFERROR(100*AP28/'Projection_Base-case'!O29,0)</f>
        <v>0</v>
      </c>
      <c r="AS28" s="355">
        <f>IF(AC28="",IFERROR('Projection_Base-case'!Q29-Q28,0),0)</f>
        <v>0</v>
      </c>
      <c r="AT28" s="356">
        <f t="shared" si="5"/>
        <v>0</v>
      </c>
      <c r="AU28" s="356">
        <f>IFERROR(100*AS28/'Projection_Base-case'!Q29,0)</f>
        <v>0</v>
      </c>
      <c r="AV28" s="355">
        <f>IF(AC28="",IFERROR('Projection_Base-case'!S29-S28,0),0)</f>
        <v>0</v>
      </c>
      <c r="AW28" s="356">
        <f t="shared" si="6"/>
        <v>0</v>
      </c>
      <c r="AX28" s="357">
        <f>IFERROR(100*AV28/'Projection_Base-case'!S29,0)</f>
        <v>0</v>
      </c>
      <c r="AY28" s="358">
        <f>IF(AC28="",IFERROR('Projection_Base-case'!U29-U28,0),0)</f>
        <v>0</v>
      </c>
      <c r="AZ28" s="359">
        <f t="shared" si="7"/>
        <v>0</v>
      </c>
      <c r="BA28" s="359">
        <f>IFERROR(100*AY28/'Projection_Base-case'!U29,0)</f>
        <v>0</v>
      </c>
      <c r="BB28" s="358">
        <f>IF(AC28="",IFERROR('Projection_Base-case'!W29-W28,0),0)</f>
        <v>0</v>
      </c>
      <c r="BC28" s="359">
        <f t="shared" si="8"/>
        <v>0</v>
      </c>
      <c r="BD28" s="359">
        <f>IFERROR(100*BB28/'Projection_Base-case'!W29,0)</f>
        <v>0</v>
      </c>
      <c r="BE28" s="358">
        <f>IF(AC28="",IFERROR('Projection_Base-case'!Y29-Y28,0),0)</f>
        <v>0</v>
      </c>
      <c r="BF28" s="359">
        <f t="shared" si="9"/>
        <v>0</v>
      </c>
      <c r="BG28" s="359">
        <f>IFERROR(100*BE28/'Projection_Base-case'!Y29,0)</f>
        <v>0</v>
      </c>
      <c r="BH28" s="359">
        <f t="shared" si="10"/>
        <v>0</v>
      </c>
      <c r="BI28" s="360">
        <f t="shared" si="11"/>
        <v>0</v>
      </c>
    </row>
    <row r="29" spans="1:61">
      <c r="A29" s="205">
        <v>25</v>
      </c>
      <c r="B29" s="347">
        <f>IF('Projection_Base-case'!B30&lt;&gt;"",'Projection_Base-case'!B30,0)</f>
        <v>0</v>
      </c>
      <c r="C29" s="347">
        <f>IF('Projection_Base-case'!C30&lt;&gt;"",'Projection_Base-case'!C30,0)</f>
        <v>0</v>
      </c>
      <c r="D29" s="365">
        <f>IF('Projection_Base-case'!D30&lt;&gt;"",'Projection_Base-case'!D30,0)</f>
        <v>0</v>
      </c>
      <c r="E29" s="376"/>
      <c r="F29" s="367" t="str">
        <f t="shared" si="12"/>
        <v>0</v>
      </c>
      <c r="G29" s="241" t="str">
        <f>IF(F29="Scenario1PBT1",'Medium retrofit'!$E$6,IF(F29="Scenario2PBT1",'Medium retrofit'!$F$6,IF(F29="Scenario3PBT1",'Medium retrofit'!$G$6,"")))&amp;IF(F29="Scenario1PBT2",'Medium retrofit'!$H$6,IF(F29="Scenario2PBT2",'Medium retrofit'!$I$6,IF(F29="Scenario3PBT2",'Medium retrofit'!$J$6,"")))&amp;IF(F29="Scenario1PBT3",'Medium retrofit'!$K$6,IF(F29="Scenario2PBT3",'Medium retrofit'!$L$6,IF(F29="Scenario3PBT3",'Medium retrofit'!$M$6,"")))&amp;IF(F29="Scenario1PBT4",'Medium retrofit'!$N$6,IF(F29="Scenario2PBT4",'Medium retrofit'!$O$6,IF(F29="Scenario3PBT4",'Medium retrofit'!$P$6,"")))&amp;IF(F29="Scenario1PBT5",'Medium retrofit'!$Q$6,IF(F29="Scenario2PBT5",'Medium retrofit'!$R$6,IF(F29="Scenario3PBT5",'Medium retrofit'!$S$6,"")))&amp;IF(F29="Scenario1PBT6",'Medium retrofit'!$T$6,IF(F29="Scenario2PBT6",'Medium retrofit'!$U$6,IF(F29="Scenario3PBT6",'Medium retrofit'!$V$6,"")))&amp;IF(F29="Scenario1PBT7",'Medium retrofit'!$W$6,IF(F29="Scenario2PBT7",'Medium retrofit'!$X$6,IF(F29="Scenario3PBT7",'Medium retrofit'!$Y$6,"")))&amp;IF(F29="Scenario1PBT8",'Medium retrofit'!$Z$6,IF(F29="Scenario2PBT8",'Medium retrofit'!$AA$6,IF(F29="Scenario3PBT8",'Medium retrofit'!$AB$6,"")))&amp;IF(F29="Scenario1PBT9",'Medium retrofit'!$AC$6,IF(F29="Scenario2PBT9",'Medium retrofit'!$AD$6,IF(F29="Scenario3PBT9",'Medium retrofit'!$AE$6,"")))&amp;IF(F29="Scenario1PBT10",'Medium retrofit'!$AF$6,IF(F29="Scenario2PBT10",'Medium retrofit'!$AG$6,IF(F29="Scenario3PBT10",'Medium retrofit'!$AH$6,"")))&amp;IF(F29="Scenario1PBT11",'Medium retrofit'!$AI$6,IF(F29="Scenario2PBT11",'Medium retrofit'!$AJ$6,IF(F29="Scenario3PBT11",'Medium retrofit'!$AK$6,"")))&amp;IF(F29="Scenario1PBT12",'Medium retrofit'!$AL$6,IF(F29="Scenario2PBT12",'Medium retrofit'!$AM$6,IF(F29="Scenario3PBT12",'Medium retrofit'!$AN$6,"")))&amp;IF(F29="Scenario1PBT13",'Medium retrofit'!$AO$6,IF(F29="Scenario2PBT13",'Medium retrofit'!$AP$6,IF(F29="Scenario3PBT13",'Medium retrofit'!$AQ$6,"")))&amp;IF(F29="Scenario1PBT14",'Medium retrofit'!$AR$6,IF(F29="Scenario2PBT14",'Medium retrofit'!$AS$6,IF(F29="Scenario3PBT14",'Medium retrofit'!$AT$6,"")))&amp;IF(F29="Scenario1PBT15",'Medium retrofit'!$AU$6,IF(F29="Scenario2PBT15",'Medium retrofit'!$AV$6,IF(F29="Scenario3PBT15",'Medium retrofit'!$AW$6,"")))</f>
        <v/>
      </c>
      <c r="H29" s="123">
        <f t="shared" si="13"/>
        <v>0</v>
      </c>
      <c r="I29" s="239" t="str">
        <f>IF(F29="Scenario1PBT1",'Medium retrofit'!$E$16,IF(F29="Scenario2PBT1",'Medium retrofit'!$F$16,IF(F29="Scenario3PBT1",'Medium retrofit'!$G$16,"")))&amp;IF(F29="Scenario1PBT2",'Medium retrofit'!$H$16,IF(F29="Scenario2PBT2",'Medium retrofit'!$I$16,IF(F29="Scenario3PBT2",'Medium retrofit'!$J$16,"")))&amp;IF(F29="Scenario1PBT3",'Medium retrofit'!$K$16,IF(F29="Scenario2PBT3",'Medium retrofit'!$L$16,IF(F29="Scenario3PBT3",'Medium retrofit'!$M$16,"")))&amp;IF(F29="Scenario1PBT4",'Medium retrofit'!$N$16,IF(F29="Scenario2PBT4",'Medium retrofit'!$O$16,IF(F29="Scenario3PBT4",'Medium retrofit'!$P$16,"")))&amp;IF(F29="Scenario1PBT5",'Medium retrofit'!$Q$16,IF(F29="Scenario2PBT5",'Medium retrofit'!$R$16,IF(F29="Scenario3PBT5",'Medium retrofit'!$S$16,"")))&amp;IF(F29="Scenario1PBT6",'Medium retrofit'!$T$16,IF(F29="Scenario2PBT6",'Medium retrofit'!$U$16,IF(F29="Scenario3PBT6",'Medium retrofit'!$V$16,"")))&amp;IF(F29="Scenario1PBT7",'Medium retrofit'!$W$16,IF(F29="Scenario2PBT7",'Medium retrofit'!$X$16,IF(F29="Scenario3PBT7",'Medium retrofit'!$Y$16,"")))&amp;IF(F29="Scenario1PBT8",'Medium retrofit'!$Z$16,IF(F29="Scenario2PBT8",'Medium retrofit'!$AA$16,IF(F29="Scenario3PBT8",'Medium retrofit'!$AB$16,"")))&amp;IF(F29="Scenario1PBT9",'Medium retrofit'!$AC$16,IF(F29="Scenario2PBT9",'Medium retrofit'!$AD$16,IF(F29="Scenario3PBT9",'Medium retrofit'!$AE$16,"")))&amp;IF(F29="Scenario1PBT10",'Medium retrofit'!$AF$16,IF(F29="Scenario2PBT10",'Medium retrofit'!$AG$16,IF(F29="Scenario3PBT10",'Medium retrofit'!$AH$16,"")))&amp;IF(F29="Scenario1PBT11",'Medium retrofit'!$AI$16,IF(F29="Scenario2PBT11",'Medium retrofit'!$AJ$16,IF(F29="Scenario3PBT11",'Medium retrofit'!$AK$16,"")))&amp;IF(F29="Scenario1PBT12",'Medium retrofit'!$AL$16,IF(F29="Scenario2PBT12",'Medium retrofit'!$AM$16,IF(F29="Scenario3PBT12",'Medium retrofit'!$AN$16,"")))&amp;IF(F29="Scenario1PBT13",'Medium retrofit'!$AO$16,IF(F29="Scenario2PBT13",'Medium retrofit'!$AP$16,IF(F29="Scenario3PBT13",'Medium retrofit'!$AQ$16,"")))&amp;IF(F29="Scenario1PBT14",'Medium retrofit'!$AR$16,IF(F29="Scenario2PBT14",'Medium retrofit'!$AS$16,IF(F29="Scenario3PBT14",'Medium retrofit'!$AT$16,"")))&amp;IF(F29="Scenario1PBT15",'Medium retrofit'!$AU$16,IF(F29="Scenario2PBT15",'Medium retrofit'!$AV$16,IF(F29="Scenario3PBT15",'Medium retrofit'!$AW$16,"")))</f>
        <v/>
      </c>
      <c r="J29" s="123">
        <f t="shared" si="14"/>
        <v>0</v>
      </c>
      <c r="K29" s="123" t="str">
        <f>IF(F29="Scenario1PBT1",'Medium retrofit'!$E$18,IF(F29="Scenario2PBT1",'Medium retrofit'!$F$18,IF(F29="Scenario3PBT1",'Medium retrofit'!$G$18,"")))&amp;IF(F29="Scenario1PBT2",'Medium retrofit'!$H$18,IF(F29="Scenario2PBT2",'Medium retrofit'!$I$18,IF(F29="Scenario3PBT2",'Medium retrofit'!$J$18,"")))&amp;IF(F29="Scenario1PBT3",'Medium retrofit'!$K$18,IF(F29="Scenario2PBT3",'Medium retrofit'!$L$18,IF(F29="Scenario3PBT3",'Medium retrofit'!$M$18,"")))&amp;IF(F29="Scenario1PBT4",'Medium retrofit'!$N$18,IF(F29="Scenario2PBT4",'Medium retrofit'!$O$18,IF(F29="Scenario3PBT4",'Medium retrofit'!$P$18,"")))&amp;IF(F29="Scenario1PBT5",'Medium retrofit'!$Q$18,IF(F29="Scenario2PBT5",'Medium retrofit'!$R$18,IF(F29="Scenario3PBT5",'Medium retrofit'!$S$18,"")))&amp;IF(F29="Scenario1PBT6",'Medium retrofit'!$T$18,IF(F29="Scenario2PBT6",'Medium retrofit'!$U$18,IF(F29="Scenario3PBT6",'Medium retrofit'!$V$18,"")))&amp;IF(F29="Scenario1PBT7",'Medium retrofit'!$W$18,IF(F29="Scenario2PBT7",'Medium retrofit'!$X$18,IF(F29="Scenario3PBT7",'Medium retrofit'!$Y$18,"")))&amp;IF(F29="Scenario1PBT8",'Medium retrofit'!$Z$18,IF(F29="Scenario2PBT8",'Medium retrofit'!$AA$18,IF(F29="Scenario3PBT8",'Medium retrofit'!$AB$18,"")))&amp;IF(F29="Scenario1PBT9",'Medium retrofit'!$AC$18,IF(F29="Scenario2PBT9",'Medium retrofit'!$AD$18,IF(F29="Scenario3PBT9",'Medium retrofit'!$AE$18,"")))&amp;IF(F29="Scenario1PBT10",'Medium retrofit'!$AF$18,IF(F29="Scenario2PBT10",'Medium retrofit'!$AG$18,IF(F29="Scenario3PBT10",'Medium retrofit'!$AH$18,"")))&amp;IF(F29="Scenario1PBT11",'Medium retrofit'!$AI$18,IF(F29="Scenario2PBT11",'Medium retrofit'!$AJ$18,IF(F29="Scenario3PBT11",'Medium retrofit'!$AK$18,"")))&amp;IF(F29="Scenario1PBT12",'Medium retrofit'!$AL$18,IF(F29="Scenario2PBT12",'Medium retrofit'!$AM$18,IF(F29="Scenario3PBT12",'Medium retrofit'!$AN$18,"")))&amp;IF(F29="Scenario1PBT13",'Medium retrofit'!$AO$18,IF(F29="Scenario2PBT13",'Medium retrofit'!$AP$18,IF(F29="Scenario3PBT13",'Medium retrofit'!$AQ$18,"")))&amp;IF(F29="Scenario1PBT14",'Medium retrofit'!$AR$18,IF(F29="Scenario2PBT14",'Medium retrofit'!$AS$18,IF(F29="Scenario3PBT14",'Medium retrofit'!$AT$18,"")))&amp;IF(F29="Scenario1PBT15",'Medium retrofit'!$AU$18,IF(F29="Scenario2PBT15",'Medium retrofit'!$AV$18,IF(F29="Scenario3PBT15",'Medium retrofit'!$AW$18,"")))</f>
        <v/>
      </c>
      <c r="L29" s="123">
        <f t="shared" si="15"/>
        <v>0</v>
      </c>
      <c r="M29" s="123" t="str">
        <f>IF(F29="Scenario1PBT1",'Medium retrofit'!$E$20,IF(F29="Scenario2PBT1",'Medium retrofit'!$F$20,IF(F29="Scenario3PBT1",'Medium retrofit'!$G$20,"")))&amp;IF(F29="Scenario1PBT2",'Medium retrofit'!$H$20,IF(F29="Scenario2PBT2",'Medium retrofit'!$I$20,IF(F29="Scenario3PBT2",'Medium retrofit'!$J$20,"")))&amp;IF(F29="Scenario1PBT3",'Medium retrofit'!$K$20,IF(F29="Scenario2PBT3",'Medium retrofit'!$L$20,IF(F29="Scenario3PBT3",'Medium retrofit'!$M$20,"")))&amp;IF(F29="Scenario1PBT4",'Medium retrofit'!$N$20,IF(F29="Scenario2PBT4",'Medium retrofit'!$O$20,IF(F29="Scenario3PBT4",'Medium retrofit'!$P$20,"")))&amp;IF(F29="Scenario1PBT5",'Medium retrofit'!$Q$20,IF(F29="Scenario2PBT5",'Medium retrofit'!$R$20,IF(F29="Scenario3PBT5",'Medium retrofit'!$S$20,"")))&amp;IF(F29="Scenario1PBT6",'Medium retrofit'!$T$20,IF(F29="Scenario2PBT6",'Medium retrofit'!$U$20,IF(F29="Scenario3PBT6",'Medium retrofit'!$V$20,"")))&amp;IF(F29="Scenario1PBT7",'Medium retrofit'!$W$20,IF(F29="Scenario2PBT7",'Medium retrofit'!$X$20,IF(F29="Scenario3PBT7",'Medium retrofit'!$Y$20,"")))&amp;IF(F29="Scenario1PBT8",'Medium retrofit'!$Z$20,IF(F29="Scenario2PBT8",'Medium retrofit'!$AA$20,IF(F29="Scenario3PBT8",'Medium retrofit'!$AB$20,"")))&amp;IF(F29="Scenario1PBT9",'Medium retrofit'!$AC$20,IF(F29="Scenario2PBT9",'Medium retrofit'!$AD$20,IF(F29="Scenario3PBT9",'Medium retrofit'!$AE$20,"")))&amp;IF(F29="Scenario1PBT10",'Medium retrofit'!$AF$20,IF(F29="Scenario2PBT10",'Medium retrofit'!$AG$20,IF(F29="Scenario3PBT10",'Medium retrofit'!$AH$20,"")))&amp;IF(F29="Scenario1PBT11",'Medium retrofit'!$AI$20,IF(F29="Scenario2PBT11",'Medium retrofit'!$AJ$20,IF(F29="Scenario3PBT11",'Medium retrofit'!$AK$20,"")))&amp;IF(F29="Scenario1PBT12",'Medium retrofit'!$AL$20,IF(F29="Scenario2PBT12",'Medium retrofit'!$AM$20,IF(F29="Scenario3PBT12",'Medium retrofit'!$AN$20,"")))&amp;IF(F29="Scenario1PBT13",'Medium retrofit'!$AO$20,IF(F29="Scenario2PBT13",'Medium retrofit'!$AP$20,IF(F29="Scenario3PBT13",'Medium retrofit'!$AQ$20,"")))&amp;IF(F29="Scenario1PBT14",'Medium retrofit'!$AR$20,IF(F29="Scenario2PBT14",'Medium retrofit'!$AS$20,IF(F29="Scenario3PBT14",'Medium retrofit'!$AT$20,"")))&amp;IF(F29="Scenario1PBT15",'Medium retrofit'!$AU$20,IF(F29="Scenario2PBT15",'Medium retrofit'!$AV$20,IF(F29="Scenario3PBT15",'Medium retrofit'!$AW$20,"")))</f>
        <v/>
      </c>
      <c r="N29" s="124">
        <f t="shared" si="16"/>
        <v>0</v>
      </c>
      <c r="O29" s="245" t="str">
        <f>IF(F29="Scenario1PBT1",'Medium retrofit'!$E$23,IF(F29="Scenario2PBT1",'Medium retrofit'!$F$23,IF(F29="Scenario3PBT1",'Medium retrofit'!$G$23,"")))&amp;IF(F29="Scenario1PBT2",'Medium retrofit'!$H$23,IF(F29="Scenario2PBT2",'Medium retrofit'!$I$23,IF(F29="Scenario3PBT2",'Medium retrofit'!$J$23,"")))&amp;IF(F29="Scenario1PBT3",'Medium retrofit'!$K$23,IF(F29="Scenario2PBT3",'Medium retrofit'!$L$23,IF(F29="Scenario3PBT3",'Medium retrofit'!$M$23,"")))&amp;IF(F29="Scenario1PBT4",'Medium retrofit'!$N$23,IF(F29="Scenario2PBT4",'Medium retrofit'!$O$23,IF(F29="Scenario3PBT4",'Medium retrofit'!$P$23,"")))&amp;IF(F29="Scenario1PBT5",'Medium retrofit'!$Q$23,IF(F29="Scenario2PBT5",'Medium retrofit'!$R$23,IF(F29="Scenario3PBT5",'Medium retrofit'!$S$23,"")))&amp;IF(F29="Scenario1PBT6",'Medium retrofit'!$T$23,IF(F29="Scenario2PBT6",'Medium retrofit'!$U$23,IF(F29="Scenario3PBT6",'Medium retrofit'!$V$23,"")))&amp;IF(F29="Scenario1PBT7",'Medium retrofit'!$W$23,IF(F29="Scenario2PBT7",'Medium retrofit'!$X$23,IF(F29="Scenario3PBT7",'Medium retrofit'!$Y$23,"")))&amp;IF(F29="Scenario1PBT8",'Medium retrofit'!$Z$23,IF(F29="Scenario2PBT8",'Medium retrofit'!$AA$23,IF(F29="Scenario3PBT8",'Medium retrofit'!$AB$23,"")))&amp;IF(F29="Scenario1PBT9",'Medium retrofit'!$AC$23,IF(F29="Scenario2PBT9",'Medium retrofit'!$AD$23,IF(F29="Scenario3PBT9",'Medium retrofit'!$AE$23,"")))&amp;IF(F29="Scenario1PBT10",'Medium retrofit'!$AF$23,IF(F29="Scenario2PBT10",'Medium retrofit'!$AG$23,IF(F29="Scenario3PBT10",'Medium retrofit'!$AH$23,"")))&amp;IF(F29="Scenario1PBT11",'Medium retrofit'!$AI$23,IF(F29="Scenario2PBT11",'Medium retrofit'!$AJ$23,IF(F29="Scenario3PBT11",'Medium retrofit'!$AK$23,"")))&amp;IF(F29="Scenario1PBT12",'Medium retrofit'!$AL$23,IF(F29="Scenario2PBT12",'Medium retrofit'!$AM$23,IF(F29="Scenario3PBT12",'Medium retrofit'!$AN$23,"")))&amp;IF(F29="Scenario1PBT13",'Medium retrofit'!$AO$23,IF(F29="Scenario2PBT13",'Medium retrofit'!$AP$23,IF(F29="Scenario3PBT13",'Medium retrofit'!$AQ$23,"")))&amp;IF(F29="Scenario1PBT14",'Medium retrofit'!$AR$23,IF(F29="Scenario2PBT14",'Medium retrofit'!$AS$23,IF(F29="Scenario3PBT14",'Medium retrofit'!$AT$23,"")))&amp;IF(F29="Scenario1PBT15",'Medium retrofit'!$AU$23,IF(F29="Scenario2PBT15",'Medium retrofit'!$AV$23,IF(F29="Scenario3PBT15",'Medium retrofit'!$AW$23,"")))</f>
        <v/>
      </c>
      <c r="P29" s="123">
        <f t="shared" si="17"/>
        <v>0</v>
      </c>
      <c r="Q29" s="123" t="str">
        <f>IF(F29="Scenario1PBT1",'Medium retrofit'!$E$25,IF(F29="Scenario2PBT1",'Medium retrofit'!$F$25,IF(F29="Scenario3PBT1",'Medium retrofit'!$G$25,"")))&amp;IF(F29="Scenario1PBT2",'Medium retrofit'!$H$25,IF(F29="Scenario2PBT2",'Medium retrofit'!$I$25,IF(F29="Scenario3PBT2",'Medium retrofit'!$J$25,"")))&amp;IF(F29="Scenario1PBT3",'Medium retrofit'!$K$25,IF(F29="Scenario2PBT3",'Medium retrofit'!$L$25,IF(F29="Scenario3PBT3",'Medium retrofit'!$M$25,"")))&amp;IF(F29="Scenario1PBT4",'Medium retrofit'!$N$25,IF(F29="Scenario2PBT4",'Medium retrofit'!$O$25,IF(F29="Scenario3PBT4",'Medium retrofit'!$P$25,"")))&amp;IF(F29="Scenario1PBT5",'Medium retrofit'!$Q$25,IF(F29="Scenario2PBT5",'Medium retrofit'!$R$25,IF(F29="Scenario3PBT5",'Medium retrofit'!$S$25,"")))&amp;IF(F29="Scenario1PBT6",'Medium retrofit'!$T$25,IF(F29="Scenario2PBT6",'Medium retrofit'!$U$25,IF(F29="Scenario3PBT6",'Medium retrofit'!$V$25,"")))&amp;IF(F29="Scenario1PBT7",'Medium retrofit'!$W$25,IF(F29="Scenario2PBT7",'Medium retrofit'!$X$25,IF(F29="Scenario3PBT7",'Medium retrofit'!$Y$25,"")))&amp;IF(F29="Scenario1PBT8",'Medium retrofit'!$Z$25,IF(F29="Scenario2PBT8",'Medium retrofit'!$AA$25,IF(F29="Scenario3PBT8",'Medium retrofit'!$AB$25,"")))&amp;IF(F29="Scenario1PBT9",'Medium retrofit'!$AC$25,IF(F29="Scenario2PBT9",'Medium retrofit'!$AD$25,IF(F29="Scenario3PBT9",'Medium retrofit'!$AE$25,"")))&amp;IF(F29="Scenario1PBT10",'Medium retrofit'!$AF$25,IF(F29="Scenario2PBT10",'Medium retrofit'!$AG$25,IF(F29="Scenario3PBT10",'Medium retrofit'!$AH$25,"")))&amp;IF(F29="Scenario1PBT11",'Medium retrofit'!$AI$25,IF(F29="Scenario2PBT11",'Medium retrofit'!$AJ$25,IF(F29="Scenario3PBT11",'Medium retrofit'!$AK$25,"")))&amp;IF(F29="Scenario1PBT12",'Medium retrofit'!$AL$25,IF(F29="Scenario2PBT12",'Medium retrofit'!$AM$25,IF(F29="Scenario3PBT12",'Medium retrofit'!$AN$25,"")))&amp;IF(F29="Scenario1PBT13",'Medium retrofit'!$AO$25,IF(F29="Scenario2PBT13",'Medium retrofit'!$AP$25,IF(F29="Scenario3PBT13",'Medium retrofit'!$AQ$25,"")))&amp;IF(F29="Scenario1PBT14",'Medium retrofit'!$AR$25,IF(F29="Scenario2PBT14",'Medium retrofit'!$AS$25,IF(F29="Scenario3PBT14",'Medium retrofit'!$AT$25,"")))&amp;IF(F29="Scenario1PBT15",'Medium retrofit'!$AU$25,IF(F29="Scenario2PBT15",'Medium retrofit'!$AV$25,IF(F29="Scenario3PBT15",'Medium retrofit'!$AW$25,"")))</f>
        <v/>
      </c>
      <c r="R29" s="123">
        <f t="shared" si="18"/>
        <v>0</v>
      </c>
      <c r="S29" s="123" t="str">
        <f>IF(F29="Scenario1PBT1",'Medium retrofit'!$E$27,IF(F29="Scenario2PBT1",'Medium retrofit'!$F$27,IF(F29="Scenario3PBT1",'Medium retrofit'!$G$27,"")))&amp;IF(F29="Scenario1PBT2",'Medium retrofit'!$H$27,IF(F29="Scenario2PBT2",'Medium retrofit'!$I$27,IF(F29="Scenario3PBT2",'Medium retrofit'!$J$27,"")))&amp;IF(F29="Scenario1PBT3",'Medium retrofit'!$K$27,IF(F29="Scenario2PBT3",'Medium retrofit'!$L$27,IF(F29="Scenario3PBT3",'Medium retrofit'!$M$27,"")))&amp;IF(F29="Scenario1PBT4",'Medium retrofit'!$N$27,IF(F29="Scenario2PBT4",'Medium retrofit'!$O$27,IF(F29="Scenario3PBT4",'Medium retrofit'!$P$27,"")))&amp;IF(F29="Scenario1PBT5",'Medium retrofit'!$Q$27,IF(F29="Scenario2PBT5",'Medium retrofit'!$R$27,IF(F29="Scenario3PBT5",'Medium retrofit'!$S$27,"")))&amp;IF(F29="Scenario1PBT6",'Medium retrofit'!$T$27,IF(F29="Scenario2PBT6",'Medium retrofit'!$U$27,IF(F29="Scenario3PBT6",'Medium retrofit'!$V$27,"")))&amp;IF(F29="Scenario1PBT7",'Medium retrofit'!$W$27,IF(F29="Scenario2PBT7",'Medium retrofit'!$X$27,IF(F29="Scenario3PBT7",'Medium retrofit'!$Y$27,"")))&amp;IF(F29="Scenario1PBT8",'Medium retrofit'!$Z$27,IF(F29="Scenario2PBT8",'Medium retrofit'!$AA$27,IF(F29="Scenario3PBT8",'Medium retrofit'!$AB$27,"")))&amp;IF(F29="Scenario1PBT9",'Medium retrofit'!$AC$27,IF(F29="Scenario2PBT9",'Medium retrofit'!$AD$27,IF(F29="Scenario3PBT9",'Medium retrofit'!$AE$27,"")))&amp;IF(F29="Scenario1PBT10",'Medium retrofit'!$AF$27,IF(F29="Scenario2PBT10",'Medium retrofit'!$AG$27,IF(F29="Scenario3PBT10",'Medium retrofit'!$AH$27,"")))&amp;IF(F29="Scenario1PBT11",'Medium retrofit'!$AI$27,IF(F29="Scenario2PBT11",'Medium retrofit'!$AJ$27,IF(F29="Scenario3PBT11",'Medium retrofit'!$AK$27,"")))&amp;IF(F29="Scenario1PBT12",'Medium retrofit'!$AL$27,IF(F29="Scenario2PBT12",'Medium retrofit'!$AM$27,IF(F29="Scenario3PBT12",'Medium retrofit'!$AN$27,"")))&amp;IF(F29="Scenario1PBT13",'Medium retrofit'!$AO$27,IF(F29="Scenario2PBT13",'Medium retrofit'!$AP$27,IF(F29="Scenario3PBT13",'Medium retrofit'!$AQ$27,"")))&amp;IF(F29="Scenario1PBT14",'Medium retrofit'!$AR$27,IF(F29="Scenario2PBT14",'Medium retrofit'!$AS$27,IF(F29="Scenario3PBT14",'Medium retrofit'!$AT$27,"")))&amp;IF(F29="Scenario1PBT15",'Medium retrofit'!$AU$27,IF(F29="Scenario2PBT15",'Medium retrofit'!$AV$27,IF(F29="Scenario3PBT15",'Medium retrofit'!$AW$27,"")))</f>
        <v/>
      </c>
      <c r="T29" s="246">
        <f t="shared" si="19"/>
        <v>0</v>
      </c>
      <c r="U29" s="245" t="str">
        <f>IF(F29="Scenario1PBT1",'Medium retrofit'!$E$38,IF(F29="Scenario2PBT1",'Medium retrofit'!$F$38,IF(F29="Scenario3PBT1",'Medium retrofit'!$G$38,"")))&amp;IF(F29="Scenario1PBT2",'Medium retrofit'!$H$38,IF(F29="Scenario2PBT2",'Medium retrofit'!$I$38,IF(F29="Scenario3PBT2",'Medium retrofit'!$J$38,"")))&amp;IF(F29="Scenario1PBT3",'Medium retrofit'!$K$38,IF(F29="Scenario2PBT3",'Medium retrofit'!$L$38,IF(F29="Scenario3PBT3",'Medium retrofit'!$M$38,"")))&amp;IF(F29="Scenario1PBT4",'Medium retrofit'!$N$38,IF(F29="Scenario2PBT4",'Medium retrofit'!$O$38,IF(F29="Scenario3PBT4",'Medium retrofit'!$P$38,"")))&amp;IF(F29="Scenario1PBT5",'Medium retrofit'!$Q$38,IF(F29="Scenario2PBT5",'Medium retrofit'!$R$38,IF(F29="Scenario3PBT5",'Medium retrofit'!$S$38,"")))&amp;IF(F29="Scenario1PBT6",'Medium retrofit'!$T$38,IF(F29="Scenario2PBT6",'Medium retrofit'!$U$38,IF(F29="Scenario3PBT6",'Medium retrofit'!$V$38,"")))&amp;IF(F29="Scenario1PBT7",'Medium retrofit'!$W$38,IF(F29="Scenario2PBT7",'Medium retrofit'!$X$38,IF(F29="Scenario3PBT7",'Medium retrofit'!$Y$38,"")))&amp;IF(F29="Scenario1PBT8",'Medium retrofit'!$Z$38,IF(F29="Scenario2PBT8",'Medium retrofit'!$AA$38,IF(F29="Scenario3PBT8",'Medium retrofit'!$AB$38,"")))&amp;IF(F29="Scenario1PBT9",'Medium retrofit'!$AC$38,IF(F29="Scenario2PBT9",'Medium retrofit'!$AD$38,IF(F29="Scenario3PBT9",'Medium retrofit'!$AE$38,"")))&amp;IF(F29="Scenario1PBT10",'Medium retrofit'!$AF$38,IF(F29="Scenario2PBT10",'Medium retrofit'!$AG$38,IF(F29="Scenario3PBT10",'Medium retrofit'!$AH$38,"")))&amp;IF(F29="Scenario1PBT11",'Medium retrofit'!$AI$38,IF(F29="Scenario2PBT11",'Medium retrofit'!$AJ$38,IF(F29="Scenario3PBT11",'Medium retrofit'!$AK$38,"")))&amp;IF(F29="Scenario1PBT12",'Medium retrofit'!$AL$38,IF(F29="Scenario2PBT12",'Medium retrofit'!$AM$38,IF(F29="Scenario3PBT12",'Medium retrofit'!$AN$38,"")))&amp;IF(F29="Scenario1PBT13",'Medium retrofit'!$AO$38,IF(F29="Scenario2PBT13",'Medium retrofit'!$AP$38,IF(F29="Scenario3PBT13",'Medium retrofit'!$AQ$38,"")))&amp;IF(F29="Scenario1PBT14",'Medium retrofit'!$AR$38,IF(F29="Scenario2PBT14",'Medium retrofit'!$AS$38,IF(F29="Scenario3PBT14",'Medium retrofit'!$AT$38,"")))&amp;IF(F29="Scenario1PBT15",'Medium retrofit'!$AU$38,IF(F29="Scenario2PBT15",'Medium retrofit'!$AV$38,IF(F29="Scenario3PBT15",'Medium retrofit'!$AW$38,"")))</f>
        <v/>
      </c>
      <c r="V29" s="123">
        <f t="shared" si="20"/>
        <v>0</v>
      </c>
      <c r="W29" s="123" t="str">
        <f>IF(F29="Scenario1PBT1",'Medium retrofit'!$E$40,IF(F29="Scenario2PBT1",'Medium retrofit'!$F$40,IF(F29="Scenario3PBT1",'Medium retrofit'!$G$40,"")))&amp;IF(F29="Scenario1PBT2",'Medium retrofit'!$H$40,IF(F29="Scenario2PBT2",'Medium retrofit'!$I$40,IF(F29="Scenario3PBT2",'Medium retrofit'!$J$40,"")))&amp;IF(F29="Scenario1PBT3",'Medium retrofit'!$K$40,IF(F29="Scenario2PBT3",'Medium retrofit'!$L$40,IF(F29="Scenario3PBT3",'Medium retrofit'!$M$40,"")))&amp;IF(F29="Scenario1PBT4",'Medium retrofit'!$N$40,IF(F29="Scenario2PBT4",'Medium retrofit'!$O$40,IF(F29="Scenario3PBT4",'Medium retrofit'!$P$40,"")))&amp;IF(F29="Scenario1PBT5",'Medium retrofit'!$Q$40,IF(F29="Scenario2PBT5",'Medium retrofit'!$R$40,IF(F29="Scenario3PBT5",'Medium retrofit'!$S$40,"")))&amp;IF(F29="Scenario1PBT6",'Medium retrofit'!$T$40,IF(F29="Scenario2PBT6",'Medium retrofit'!$U$40,IF(F29="Scenario3PBT6",'Medium retrofit'!$V$40,"")))&amp;IF(F29="Scenario1PBT7",'Medium retrofit'!$W$40,IF(F29="Scenario2PBT7",'Medium retrofit'!$X$40,IF(F29="Scenario3PBT7",'Medium retrofit'!$Y$40,"")))&amp;IF(F29="Scenario1PBT8",'Medium retrofit'!$Z$40,IF(F29="Scenario2PBT8",'Medium retrofit'!$AA$40,IF(F29="Scenario3PBT8",'Medium retrofit'!$AB$40,"")))&amp;IF(F29="Scenario1PBT9",'Medium retrofit'!$AC$40,IF(F29="Scenario2PBT9",'Medium retrofit'!$AD$40,IF(F29="Scenario3PBT9",'Medium retrofit'!$AE$40,"")))&amp;IF(F29="Scenario1PBT10",'Medium retrofit'!$AF$40,IF(F29="Scenario2PBT10",'Medium retrofit'!$AG$40,IF(F29="Scenario3PBT10",'Medium retrofit'!$AH$40,"")))&amp;IF(F29="Scenario1PBT11",'Medium retrofit'!$AI$40,IF(F29="Scenario2PBT11",'Medium retrofit'!$AJ$40,IF(F29="Scenario3PBT11",'Medium retrofit'!$AK$40,"")))&amp;IF(F29="Scenario1PBT12",'Medium retrofit'!$AL$40,IF(F29="Scenario2PBT12",'Medium retrofit'!$AM$40,IF(F29="Scenario3PBT12",'Medium retrofit'!$AN$40,"")))&amp;IF(F29="Scenario1PBT13",'Medium retrofit'!$AO$40,IF(F29="Scenario2PBT13",'Medium retrofit'!$AP$40,IF(F29="Scenario3PBT13",'Medium retrofit'!$AQ$40,"")))&amp;IF(F29="Scenario1PBT14",'Medium retrofit'!$AR$40,IF(F29="Scenario2PBT14",'Medium retrofit'!$AS$40,IF(F29="Scenario3PBT14",'Medium retrofit'!$AT$40,"")))&amp;IF(F29="Scenario1PBT15",'Medium retrofit'!$AU$40,IF(F29="Scenario2PBT15",'Medium retrofit'!$AV$40,IF(F29="Scenario3PBT15",'Medium retrofit'!$AW$40,"")))</f>
        <v/>
      </c>
      <c r="X29" s="123">
        <f t="shared" si="21"/>
        <v>0</v>
      </c>
      <c r="Y29" s="123" t="str">
        <f>IF(F29="Scenario1PBT1",'Medium retrofit'!$E$42,IF(F29="Scenario2PBT1",'Medium retrofit'!$F$42,IF(F29="Scenario3PBT1",'Medium retrofit'!$G$42,"")))&amp;IF(F29="Scenario1PBT2",'Medium retrofit'!$H$42,IF(F29="Scenario2PBT2",'Medium retrofit'!$I$42,IF(F29="Scenario3PBT2",'Medium retrofit'!$J$42,"")))&amp;IF(F29="Scenario1PBT3",'Medium retrofit'!$K$42,IF(F29="Scenario2PBT3",'Medium retrofit'!$L$42,IF(F29="Scenario3PBT3",'Medium retrofit'!$M$42,"")))&amp;IF(F29="Scenario1PBT4",'Medium retrofit'!$N$42,IF(F29="Scenario2PBT4",'Medium retrofit'!$O$42,IF(F29="Scenario3PBT4",'Medium retrofit'!$P$42,"")))&amp;IF(F29="Scenario1PBT5",'Medium retrofit'!$Q$42,IF(F29="Scenario2PBT5",'Medium retrofit'!$R$42,IF(F29="Scenario3PBT5",'Medium retrofit'!$S$42,"")))&amp;IF(F29="Scenario1PBT6",'Medium retrofit'!$T$42,IF(F29="Scenario2PBT6",'Medium retrofit'!$U$42,IF(F29="Scenario3PBT6",'Medium retrofit'!$V$42,"")))&amp;IF(F29="Scenario1PBT7",'Medium retrofit'!$W$42,IF(F29="Scenario2PBT7",'Medium retrofit'!$X$42,IF(F29="Scenario3PBT7",'Medium retrofit'!$Y$42,"")))&amp;IF(F29="Scenario1PBT8",'Medium retrofit'!$Z$42,IF(F29="Scenario2PBT8",'Medium retrofit'!$AA$42,IF(F29="Scenario3PBT8",'Medium retrofit'!$AB$42,"")))&amp;IF(F29="Scenario1PBT9",'Medium retrofit'!$AC$42,IF(F29="Scenario2PBT9",'Medium retrofit'!$AD$42,IF(F29="Scenario3PBT9",'Medium retrofit'!$AE$42,"")))&amp;IF(F29="Scenario1PBT10",'Medium retrofit'!$AF$42,IF(F29="Scenario2PBT10",'Medium retrofit'!$AG$42,IF(F29="Scenario3PBT10",'Medium retrofit'!$AH$42,"")))&amp;IF(F29="Scenario1PBT11",'Medium retrofit'!$AI$42,IF(F29="Scenario2PBT11",'Medium retrofit'!$AJ$42,IF(F29="Scenario3PBT11",'Medium retrofit'!$AK$42,"")))&amp;IF(F29="Scenario1PBT12",'Medium retrofit'!$AL$42,IF(F29="Scenario2PBT12",'Medium retrofit'!$AM$42,IF(F29="Scenario3PBT12",'Medium retrofit'!$AN$42,"")))&amp;IF(F29="Scenario1PBT13",'Medium retrofit'!$AO$42,IF(F29="Scenario2PBT13",'Medium retrofit'!$AP$42,IF(F29="Scenario3PBT13",'Medium retrofit'!$AQ$42,"")))&amp;IF(F29="Scenario1PBT14",'Medium retrofit'!$AR$42,IF(F29="Scenario2PBT14",'Medium retrofit'!$AS$42,IF(F29="Scenario3PBT14",'Medium retrofit'!$AT$42,"")))&amp;IF(F29="Scenario1PBT15",'Medium retrofit'!$AU$42,IF(F29="Scenario2PBT15",'Medium retrofit'!$AV$42,IF(F29="Scenario3PBT15",'Medium retrofit'!$AW$42,"")))</f>
        <v/>
      </c>
      <c r="Z29" s="123">
        <f t="shared" si="22"/>
        <v>0</v>
      </c>
      <c r="AA29" s="239" t="str">
        <f>IF(F29="Scenario1PBT1",'Medium retrofit'!$E$101,IF(F29="Scenario2PBT1",'Medium retrofit'!$F$101,IF(F29="Scenario3PBT1",'Medium retrofit'!$G$101,"")))&amp;IF(F29="Scenario1PBT2",'Medium retrofit'!$H$101,IF(F29="Scenario2PBT2",'Medium retrofit'!$I$101,IF(F29="Scenario3PBT2",'Medium retrofit'!$J$101,"")))&amp;IF(F29="Scenario1PBT3",'Medium retrofit'!$K$101,IF(F29="Scenario2PBT3",'Medium retrofit'!$L$101,IF(F29="Scenario3PBT3",'Medium retrofit'!$M$101,"")))&amp;IF(F29="Scenario1PBT4",'Medium retrofit'!$N$101,IF(F29="Scenario2PBT4",'Medium retrofit'!$O$101,IF(F29="Scenario3PBT4",'Medium retrofit'!$P$101,"")))&amp;IF(F29="Scenario1PBT5",'Medium retrofit'!$Q$101,IF(F29="Scenario2PBT5",'Medium retrofit'!$R$101,IF(F29="Scenario3PBT5",'Medium retrofit'!$S$101,"")))&amp;IF(F29="Scenario1PBT6",'Medium retrofit'!$T$101,IF(F29="Scenario2PBT6",'Medium retrofit'!$U$101,IF(F29="Scenario3PBT6",'Medium retrofit'!$V$101,"")))&amp;IF(F29="Scenario1PBT7",'Medium retrofit'!$W$101,IF(F29="Scenario2PBT7",'Medium retrofit'!$X$101,IF(F29="Scenario3PBT7",'Medium retrofit'!$Y$101,"")))&amp;IF(F29="Scenario1PBT8",'Medium retrofit'!$Z$101,IF(F29="Scenario2PBT8",'Medium retrofit'!$AA$101,IF(F29="Scenario3PBT8",'Medium retrofit'!$AB$101,"")))&amp;IF(F29="Scenario1PBT9",'Medium retrofit'!$AC$101,IF(F29="Scenario2PBT9",'Medium retrofit'!$AD$101,IF(F29="Scenario3PBT9",'Medium retrofit'!$AE$101,"")))&amp;IF(F29="Scenario1PBT10",'Medium retrofit'!$AF$101,IF(F29="Scenario2PBT10",'Medium retrofit'!$AG$101,IF(F29="Scenario3PBT10",'Medium retrofit'!$AH$101,"")))&amp;IF(F29="Scenario1PBT11",'Medium retrofit'!$AI$101,IF(F29="Scenario2PBT11",'Medium retrofit'!$AJ$101,IF(F29="Scenario3PBT11",'Medium retrofit'!$AK$101,"")))&amp;IF(F29="Scenario1PBT12",'Medium retrofit'!$AL$101,IF(F29="Scenario2PBT12",'Medium retrofit'!$AM$101,IF(F29="Scenario3PBT12",'Medium retrofit'!$AN$101,"")))&amp;IF(F29="Scenario1PBT13",'Medium retrofit'!$AO$101,IF(F29="Scenario2PBT13",'Medium retrofit'!$AP$101,IF(F29="Scenario3PBT13",'Medium retrofit'!$AQ$101,"")))&amp;IF(F29="Scenario1PBT14",'Medium retrofit'!$AR$101,IF(F29="Scenario2PBT14",'Medium retrofit'!$AS$101,IF(F29="Scenario3PBT14",'Medium retrofit'!$AT$101,"")))&amp;IF(F29="Scenario1PBT15",'Medium retrofit'!$AU$101,IF(F29="Scenario2PBT15",'Medium retrofit'!$AV$101,IF(F29="Scenario3PBT15",'Medium retrofit'!$AW$101,"")))</f>
        <v/>
      </c>
      <c r="AB29" s="242">
        <f t="shared" si="23"/>
        <v>0</v>
      </c>
      <c r="AC29" s="364" t="str">
        <f t="shared" si="24"/>
        <v/>
      </c>
      <c r="AD29" s="353">
        <f>IF(AC29="",IFERROR('Projection_Base-case'!G30-G29,0),0)</f>
        <v>0</v>
      </c>
      <c r="AE29" s="350">
        <f t="shared" si="0"/>
        <v>0</v>
      </c>
      <c r="AF29" s="361">
        <f>IFERROR(100*AD29/'Projection_Base-case'!G30,0)</f>
        <v>0</v>
      </c>
      <c r="AG29" s="352">
        <f>IF(AC29="",IFERROR('Projection_Base-case'!I30-I29,0),0)</f>
        <v>0</v>
      </c>
      <c r="AH29" s="353">
        <f t="shared" si="1"/>
        <v>0</v>
      </c>
      <c r="AI29" s="361">
        <f>IFERROR(100*AG29/'Projection_Base-case'!I30,0)</f>
        <v>0</v>
      </c>
      <c r="AJ29" s="352">
        <f>IF(AC29="",IFERROR('Projection_Base-case'!K30-K29,0),0)</f>
        <v>0</v>
      </c>
      <c r="AK29" s="353">
        <f t="shared" si="2"/>
        <v>0</v>
      </c>
      <c r="AL29" s="361">
        <f>IFERROR(100*AJ29/'Projection_Base-case'!K30,0)</f>
        <v>0</v>
      </c>
      <c r="AM29" s="352">
        <f>-IF(AC29="",IFERROR('Projection_Base-case'!M30-M29,0),0)</f>
        <v>0</v>
      </c>
      <c r="AN29" s="353">
        <f t="shared" si="3"/>
        <v>0</v>
      </c>
      <c r="AO29" s="354">
        <f>IFERROR(IF('Projection_Base-case'!N30&gt;0,100*AN29/'Projection_Base-case'!N30,100*AN29/N29),0)</f>
        <v>0</v>
      </c>
      <c r="AP29" s="355">
        <f>IF(AC29="",IFERROR('Projection_Base-case'!O30-O29,0),0)</f>
        <v>0</v>
      </c>
      <c r="AQ29" s="356">
        <f t="shared" si="4"/>
        <v>0</v>
      </c>
      <c r="AR29" s="356">
        <f>IFERROR(100*AP29/'Projection_Base-case'!O30,0)</f>
        <v>0</v>
      </c>
      <c r="AS29" s="355">
        <f>IF(AC29="",IFERROR('Projection_Base-case'!Q30-Q29,0),0)</f>
        <v>0</v>
      </c>
      <c r="AT29" s="356">
        <f t="shared" si="5"/>
        <v>0</v>
      </c>
      <c r="AU29" s="356">
        <f>IFERROR(100*AS29/'Projection_Base-case'!Q30,0)</f>
        <v>0</v>
      </c>
      <c r="AV29" s="355">
        <f>IF(AC29="",IFERROR('Projection_Base-case'!S30-S29,0),0)</f>
        <v>0</v>
      </c>
      <c r="AW29" s="356">
        <f t="shared" si="6"/>
        <v>0</v>
      </c>
      <c r="AX29" s="357">
        <f>IFERROR(100*AV29/'Projection_Base-case'!S30,0)</f>
        <v>0</v>
      </c>
      <c r="AY29" s="358">
        <f>IF(AC29="",IFERROR('Projection_Base-case'!U30-U29,0),0)</f>
        <v>0</v>
      </c>
      <c r="AZ29" s="359">
        <f t="shared" si="7"/>
        <v>0</v>
      </c>
      <c r="BA29" s="359">
        <f>IFERROR(100*AY29/'Projection_Base-case'!U30,0)</f>
        <v>0</v>
      </c>
      <c r="BB29" s="358">
        <f>IF(AC29="",IFERROR('Projection_Base-case'!W30-W29,0),0)</f>
        <v>0</v>
      </c>
      <c r="BC29" s="359">
        <f t="shared" si="8"/>
        <v>0</v>
      </c>
      <c r="BD29" s="359">
        <f>IFERROR(100*BB29/'Projection_Base-case'!W30,0)</f>
        <v>0</v>
      </c>
      <c r="BE29" s="358">
        <f>IF(AC29="",IFERROR('Projection_Base-case'!Y30-Y29,0),0)</f>
        <v>0</v>
      </c>
      <c r="BF29" s="359">
        <f t="shared" si="9"/>
        <v>0</v>
      </c>
      <c r="BG29" s="359">
        <f>IFERROR(100*BE29/'Projection_Base-case'!Y30,0)</f>
        <v>0</v>
      </c>
      <c r="BH29" s="359">
        <f t="shared" si="10"/>
        <v>0</v>
      </c>
      <c r="BI29" s="360">
        <f t="shared" si="11"/>
        <v>0</v>
      </c>
    </row>
    <row r="30" spans="1:61">
      <c r="A30" s="205">
        <v>26</v>
      </c>
      <c r="B30" s="347">
        <f>IF('Projection_Base-case'!B31&lt;&gt;"",'Projection_Base-case'!B31,0)</f>
        <v>0</v>
      </c>
      <c r="C30" s="347">
        <f>IF('Projection_Base-case'!C31&lt;&gt;"",'Projection_Base-case'!C31,0)</f>
        <v>0</v>
      </c>
      <c r="D30" s="365">
        <f>IF('Projection_Base-case'!D31&lt;&gt;"",'Projection_Base-case'!D31,0)</f>
        <v>0</v>
      </c>
      <c r="E30" s="376"/>
      <c r="F30" s="367" t="str">
        <f t="shared" si="12"/>
        <v>0</v>
      </c>
      <c r="G30" s="241" t="str">
        <f>IF(F30="Scenario1PBT1",'Medium retrofit'!$E$6,IF(F30="Scenario2PBT1",'Medium retrofit'!$F$6,IF(F30="Scenario3PBT1",'Medium retrofit'!$G$6,"")))&amp;IF(F30="Scenario1PBT2",'Medium retrofit'!$H$6,IF(F30="Scenario2PBT2",'Medium retrofit'!$I$6,IF(F30="Scenario3PBT2",'Medium retrofit'!$J$6,"")))&amp;IF(F30="Scenario1PBT3",'Medium retrofit'!$K$6,IF(F30="Scenario2PBT3",'Medium retrofit'!$L$6,IF(F30="Scenario3PBT3",'Medium retrofit'!$M$6,"")))&amp;IF(F30="Scenario1PBT4",'Medium retrofit'!$N$6,IF(F30="Scenario2PBT4",'Medium retrofit'!$O$6,IF(F30="Scenario3PBT4",'Medium retrofit'!$P$6,"")))&amp;IF(F30="Scenario1PBT5",'Medium retrofit'!$Q$6,IF(F30="Scenario2PBT5",'Medium retrofit'!$R$6,IF(F30="Scenario3PBT5",'Medium retrofit'!$S$6,"")))&amp;IF(F30="Scenario1PBT6",'Medium retrofit'!$T$6,IF(F30="Scenario2PBT6",'Medium retrofit'!$U$6,IF(F30="Scenario3PBT6",'Medium retrofit'!$V$6,"")))&amp;IF(F30="Scenario1PBT7",'Medium retrofit'!$W$6,IF(F30="Scenario2PBT7",'Medium retrofit'!$X$6,IF(F30="Scenario3PBT7",'Medium retrofit'!$Y$6,"")))&amp;IF(F30="Scenario1PBT8",'Medium retrofit'!$Z$6,IF(F30="Scenario2PBT8",'Medium retrofit'!$AA$6,IF(F30="Scenario3PBT8",'Medium retrofit'!$AB$6,"")))&amp;IF(F30="Scenario1PBT9",'Medium retrofit'!$AC$6,IF(F30="Scenario2PBT9",'Medium retrofit'!$AD$6,IF(F30="Scenario3PBT9",'Medium retrofit'!$AE$6,"")))&amp;IF(F30="Scenario1PBT10",'Medium retrofit'!$AF$6,IF(F30="Scenario2PBT10",'Medium retrofit'!$AG$6,IF(F30="Scenario3PBT10",'Medium retrofit'!$AH$6,"")))&amp;IF(F30="Scenario1PBT11",'Medium retrofit'!$AI$6,IF(F30="Scenario2PBT11",'Medium retrofit'!$AJ$6,IF(F30="Scenario3PBT11",'Medium retrofit'!$AK$6,"")))&amp;IF(F30="Scenario1PBT12",'Medium retrofit'!$AL$6,IF(F30="Scenario2PBT12",'Medium retrofit'!$AM$6,IF(F30="Scenario3PBT12",'Medium retrofit'!$AN$6,"")))&amp;IF(F30="Scenario1PBT13",'Medium retrofit'!$AO$6,IF(F30="Scenario2PBT13",'Medium retrofit'!$AP$6,IF(F30="Scenario3PBT13",'Medium retrofit'!$AQ$6,"")))&amp;IF(F30="Scenario1PBT14",'Medium retrofit'!$AR$6,IF(F30="Scenario2PBT14",'Medium retrofit'!$AS$6,IF(F30="Scenario3PBT14",'Medium retrofit'!$AT$6,"")))&amp;IF(F30="Scenario1PBT15",'Medium retrofit'!$AU$6,IF(F30="Scenario2PBT15",'Medium retrofit'!$AV$6,IF(F30="Scenario3PBT15",'Medium retrofit'!$AW$6,"")))</f>
        <v/>
      </c>
      <c r="H30" s="123">
        <f t="shared" si="13"/>
        <v>0</v>
      </c>
      <c r="I30" s="239" t="str">
        <f>IF(F30="Scenario1PBT1",'Medium retrofit'!$E$16,IF(F30="Scenario2PBT1",'Medium retrofit'!$F$16,IF(F30="Scenario3PBT1",'Medium retrofit'!$G$16,"")))&amp;IF(F30="Scenario1PBT2",'Medium retrofit'!$H$16,IF(F30="Scenario2PBT2",'Medium retrofit'!$I$16,IF(F30="Scenario3PBT2",'Medium retrofit'!$J$16,"")))&amp;IF(F30="Scenario1PBT3",'Medium retrofit'!$K$16,IF(F30="Scenario2PBT3",'Medium retrofit'!$L$16,IF(F30="Scenario3PBT3",'Medium retrofit'!$M$16,"")))&amp;IF(F30="Scenario1PBT4",'Medium retrofit'!$N$16,IF(F30="Scenario2PBT4",'Medium retrofit'!$O$16,IF(F30="Scenario3PBT4",'Medium retrofit'!$P$16,"")))&amp;IF(F30="Scenario1PBT5",'Medium retrofit'!$Q$16,IF(F30="Scenario2PBT5",'Medium retrofit'!$R$16,IF(F30="Scenario3PBT5",'Medium retrofit'!$S$16,"")))&amp;IF(F30="Scenario1PBT6",'Medium retrofit'!$T$16,IF(F30="Scenario2PBT6",'Medium retrofit'!$U$16,IF(F30="Scenario3PBT6",'Medium retrofit'!$V$16,"")))&amp;IF(F30="Scenario1PBT7",'Medium retrofit'!$W$16,IF(F30="Scenario2PBT7",'Medium retrofit'!$X$16,IF(F30="Scenario3PBT7",'Medium retrofit'!$Y$16,"")))&amp;IF(F30="Scenario1PBT8",'Medium retrofit'!$Z$16,IF(F30="Scenario2PBT8",'Medium retrofit'!$AA$16,IF(F30="Scenario3PBT8",'Medium retrofit'!$AB$16,"")))&amp;IF(F30="Scenario1PBT9",'Medium retrofit'!$AC$16,IF(F30="Scenario2PBT9",'Medium retrofit'!$AD$16,IF(F30="Scenario3PBT9",'Medium retrofit'!$AE$16,"")))&amp;IF(F30="Scenario1PBT10",'Medium retrofit'!$AF$16,IF(F30="Scenario2PBT10",'Medium retrofit'!$AG$16,IF(F30="Scenario3PBT10",'Medium retrofit'!$AH$16,"")))&amp;IF(F30="Scenario1PBT11",'Medium retrofit'!$AI$16,IF(F30="Scenario2PBT11",'Medium retrofit'!$AJ$16,IF(F30="Scenario3PBT11",'Medium retrofit'!$AK$16,"")))&amp;IF(F30="Scenario1PBT12",'Medium retrofit'!$AL$16,IF(F30="Scenario2PBT12",'Medium retrofit'!$AM$16,IF(F30="Scenario3PBT12",'Medium retrofit'!$AN$16,"")))&amp;IF(F30="Scenario1PBT13",'Medium retrofit'!$AO$16,IF(F30="Scenario2PBT13",'Medium retrofit'!$AP$16,IF(F30="Scenario3PBT13",'Medium retrofit'!$AQ$16,"")))&amp;IF(F30="Scenario1PBT14",'Medium retrofit'!$AR$16,IF(F30="Scenario2PBT14",'Medium retrofit'!$AS$16,IF(F30="Scenario3PBT14",'Medium retrofit'!$AT$16,"")))&amp;IF(F30="Scenario1PBT15",'Medium retrofit'!$AU$16,IF(F30="Scenario2PBT15",'Medium retrofit'!$AV$16,IF(F30="Scenario3PBT15",'Medium retrofit'!$AW$16,"")))</f>
        <v/>
      </c>
      <c r="J30" s="123">
        <f t="shared" si="14"/>
        <v>0</v>
      </c>
      <c r="K30" s="123" t="str">
        <f>IF(F30="Scenario1PBT1",'Medium retrofit'!$E$18,IF(F30="Scenario2PBT1",'Medium retrofit'!$F$18,IF(F30="Scenario3PBT1",'Medium retrofit'!$G$18,"")))&amp;IF(F30="Scenario1PBT2",'Medium retrofit'!$H$18,IF(F30="Scenario2PBT2",'Medium retrofit'!$I$18,IF(F30="Scenario3PBT2",'Medium retrofit'!$J$18,"")))&amp;IF(F30="Scenario1PBT3",'Medium retrofit'!$K$18,IF(F30="Scenario2PBT3",'Medium retrofit'!$L$18,IF(F30="Scenario3PBT3",'Medium retrofit'!$M$18,"")))&amp;IF(F30="Scenario1PBT4",'Medium retrofit'!$N$18,IF(F30="Scenario2PBT4",'Medium retrofit'!$O$18,IF(F30="Scenario3PBT4",'Medium retrofit'!$P$18,"")))&amp;IF(F30="Scenario1PBT5",'Medium retrofit'!$Q$18,IF(F30="Scenario2PBT5",'Medium retrofit'!$R$18,IF(F30="Scenario3PBT5",'Medium retrofit'!$S$18,"")))&amp;IF(F30="Scenario1PBT6",'Medium retrofit'!$T$18,IF(F30="Scenario2PBT6",'Medium retrofit'!$U$18,IF(F30="Scenario3PBT6",'Medium retrofit'!$V$18,"")))&amp;IF(F30="Scenario1PBT7",'Medium retrofit'!$W$18,IF(F30="Scenario2PBT7",'Medium retrofit'!$X$18,IF(F30="Scenario3PBT7",'Medium retrofit'!$Y$18,"")))&amp;IF(F30="Scenario1PBT8",'Medium retrofit'!$Z$18,IF(F30="Scenario2PBT8",'Medium retrofit'!$AA$18,IF(F30="Scenario3PBT8",'Medium retrofit'!$AB$18,"")))&amp;IF(F30="Scenario1PBT9",'Medium retrofit'!$AC$18,IF(F30="Scenario2PBT9",'Medium retrofit'!$AD$18,IF(F30="Scenario3PBT9",'Medium retrofit'!$AE$18,"")))&amp;IF(F30="Scenario1PBT10",'Medium retrofit'!$AF$18,IF(F30="Scenario2PBT10",'Medium retrofit'!$AG$18,IF(F30="Scenario3PBT10",'Medium retrofit'!$AH$18,"")))&amp;IF(F30="Scenario1PBT11",'Medium retrofit'!$AI$18,IF(F30="Scenario2PBT11",'Medium retrofit'!$AJ$18,IF(F30="Scenario3PBT11",'Medium retrofit'!$AK$18,"")))&amp;IF(F30="Scenario1PBT12",'Medium retrofit'!$AL$18,IF(F30="Scenario2PBT12",'Medium retrofit'!$AM$18,IF(F30="Scenario3PBT12",'Medium retrofit'!$AN$18,"")))&amp;IF(F30="Scenario1PBT13",'Medium retrofit'!$AO$18,IF(F30="Scenario2PBT13",'Medium retrofit'!$AP$18,IF(F30="Scenario3PBT13",'Medium retrofit'!$AQ$18,"")))&amp;IF(F30="Scenario1PBT14",'Medium retrofit'!$AR$18,IF(F30="Scenario2PBT14",'Medium retrofit'!$AS$18,IF(F30="Scenario3PBT14",'Medium retrofit'!$AT$18,"")))&amp;IF(F30="Scenario1PBT15",'Medium retrofit'!$AU$18,IF(F30="Scenario2PBT15",'Medium retrofit'!$AV$18,IF(F30="Scenario3PBT15",'Medium retrofit'!$AW$18,"")))</f>
        <v/>
      </c>
      <c r="L30" s="123">
        <f t="shared" si="15"/>
        <v>0</v>
      </c>
      <c r="M30" s="123" t="str">
        <f>IF(F30="Scenario1PBT1",'Medium retrofit'!$E$20,IF(F30="Scenario2PBT1",'Medium retrofit'!$F$20,IF(F30="Scenario3PBT1",'Medium retrofit'!$G$20,"")))&amp;IF(F30="Scenario1PBT2",'Medium retrofit'!$H$20,IF(F30="Scenario2PBT2",'Medium retrofit'!$I$20,IF(F30="Scenario3PBT2",'Medium retrofit'!$J$20,"")))&amp;IF(F30="Scenario1PBT3",'Medium retrofit'!$K$20,IF(F30="Scenario2PBT3",'Medium retrofit'!$L$20,IF(F30="Scenario3PBT3",'Medium retrofit'!$M$20,"")))&amp;IF(F30="Scenario1PBT4",'Medium retrofit'!$N$20,IF(F30="Scenario2PBT4",'Medium retrofit'!$O$20,IF(F30="Scenario3PBT4",'Medium retrofit'!$P$20,"")))&amp;IF(F30="Scenario1PBT5",'Medium retrofit'!$Q$20,IF(F30="Scenario2PBT5",'Medium retrofit'!$R$20,IF(F30="Scenario3PBT5",'Medium retrofit'!$S$20,"")))&amp;IF(F30="Scenario1PBT6",'Medium retrofit'!$T$20,IF(F30="Scenario2PBT6",'Medium retrofit'!$U$20,IF(F30="Scenario3PBT6",'Medium retrofit'!$V$20,"")))&amp;IF(F30="Scenario1PBT7",'Medium retrofit'!$W$20,IF(F30="Scenario2PBT7",'Medium retrofit'!$X$20,IF(F30="Scenario3PBT7",'Medium retrofit'!$Y$20,"")))&amp;IF(F30="Scenario1PBT8",'Medium retrofit'!$Z$20,IF(F30="Scenario2PBT8",'Medium retrofit'!$AA$20,IF(F30="Scenario3PBT8",'Medium retrofit'!$AB$20,"")))&amp;IF(F30="Scenario1PBT9",'Medium retrofit'!$AC$20,IF(F30="Scenario2PBT9",'Medium retrofit'!$AD$20,IF(F30="Scenario3PBT9",'Medium retrofit'!$AE$20,"")))&amp;IF(F30="Scenario1PBT10",'Medium retrofit'!$AF$20,IF(F30="Scenario2PBT10",'Medium retrofit'!$AG$20,IF(F30="Scenario3PBT10",'Medium retrofit'!$AH$20,"")))&amp;IF(F30="Scenario1PBT11",'Medium retrofit'!$AI$20,IF(F30="Scenario2PBT11",'Medium retrofit'!$AJ$20,IF(F30="Scenario3PBT11",'Medium retrofit'!$AK$20,"")))&amp;IF(F30="Scenario1PBT12",'Medium retrofit'!$AL$20,IF(F30="Scenario2PBT12",'Medium retrofit'!$AM$20,IF(F30="Scenario3PBT12",'Medium retrofit'!$AN$20,"")))&amp;IF(F30="Scenario1PBT13",'Medium retrofit'!$AO$20,IF(F30="Scenario2PBT13",'Medium retrofit'!$AP$20,IF(F30="Scenario3PBT13",'Medium retrofit'!$AQ$20,"")))&amp;IF(F30="Scenario1PBT14",'Medium retrofit'!$AR$20,IF(F30="Scenario2PBT14",'Medium retrofit'!$AS$20,IF(F30="Scenario3PBT14",'Medium retrofit'!$AT$20,"")))&amp;IF(F30="Scenario1PBT15",'Medium retrofit'!$AU$20,IF(F30="Scenario2PBT15",'Medium retrofit'!$AV$20,IF(F30="Scenario3PBT15",'Medium retrofit'!$AW$20,"")))</f>
        <v/>
      </c>
      <c r="N30" s="124">
        <f t="shared" si="16"/>
        <v>0</v>
      </c>
      <c r="O30" s="245" t="str">
        <f>IF(F30="Scenario1PBT1",'Medium retrofit'!$E$23,IF(F30="Scenario2PBT1",'Medium retrofit'!$F$23,IF(F30="Scenario3PBT1",'Medium retrofit'!$G$23,"")))&amp;IF(F30="Scenario1PBT2",'Medium retrofit'!$H$23,IF(F30="Scenario2PBT2",'Medium retrofit'!$I$23,IF(F30="Scenario3PBT2",'Medium retrofit'!$J$23,"")))&amp;IF(F30="Scenario1PBT3",'Medium retrofit'!$K$23,IF(F30="Scenario2PBT3",'Medium retrofit'!$L$23,IF(F30="Scenario3PBT3",'Medium retrofit'!$M$23,"")))&amp;IF(F30="Scenario1PBT4",'Medium retrofit'!$N$23,IF(F30="Scenario2PBT4",'Medium retrofit'!$O$23,IF(F30="Scenario3PBT4",'Medium retrofit'!$P$23,"")))&amp;IF(F30="Scenario1PBT5",'Medium retrofit'!$Q$23,IF(F30="Scenario2PBT5",'Medium retrofit'!$R$23,IF(F30="Scenario3PBT5",'Medium retrofit'!$S$23,"")))&amp;IF(F30="Scenario1PBT6",'Medium retrofit'!$T$23,IF(F30="Scenario2PBT6",'Medium retrofit'!$U$23,IF(F30="Scenario3PBT6",'Medium retrofit'!$V$23,"")))&amp;IF(F30="Scenario1PBT7",'Medium retrofit'!$W$23,IF(F30="Scenario2PBT7",'Medium retrofit'!$X$23,IF(F30="Scenario3PBT7",'Medium retrofit'!$Y$23,"")))&amp;IF(F30="Scenario1PBT8",'Medium retrofit'!$Z$23,IF(F30="Scenario2PBT8",'Medium retrofit'!$AA$23,IF(F30="Scenario3PBT8",'Medium retrofit'!$AB$23,"")))&amp;IF(F30="Scenario1PBT9",'Medium retrofit'!$AC$23,IF(F30="Scenario2PBT9",'Medium retrofit'!$AD$23,IF(F30="Scenario3PBT9",'Medium retrofit'!$AE$23,"")))&amp;IF(F30="Scenario1PBT10",'Medium retrofit'!$AF$23,IF(F30="Scenario2PBT10",'Medium retrofit'!$AG$23,IF(F30="Scenario3PBT10",'Medium retrofit'!$AH$23,"")))&amp;IF(F30="Scenario1PBT11",'Medium retrofit'!$AI$23,IF(F30="Scenario2PBT11",'Medium retrofit'!$AJ$23,IF(F30="Scenario3PBT11",'Medium retrofit'!$AK$23,"")))&amp;IF(F30="Scenario1PBT12",'Medium retrofit'!$AL$23,IF(F30="Scenario2PBT12",'Medium retrofit'!$AM$23,IF(F30="Scenario3PBT12",'Medium retrofit'!$AN$23,"")))&amp;IF(F30="Scenario1PBT13",'Medium retrofit'!$AO$23,IF(F30="Scenario2PBT13",'Medium retrofit'!$AP$23,IF(F30="Scenario3PBT13",'Medium retrofit'!$AQ$23,"")))&amp;IF(F30="Scenario1PBT14",'Medium retrofit'!$AR$23,IF(F30="Scenario2PBT14",'Medium retrofit'!$AS$23,IF(F30="Scenario3PBT14",'Medium retrofit'!$AT$23,"")))&amp;IF(F30="Scenario1PBT15",'Medium retrofit'!$AU$23,IF(F30="Scenario2PBT15",'Medium retrofit'!$AV$23,IF(F30="Scenario3PBT15",'Medium retrofit'!$AW$23,"")))</f>
        <v/>
      </c>
      <c r="P30" s="123">
        <f t="shared" si="17"/>
        <v>0</v>
      </c>
      <c r="Q30" s="123" t="str">
        <f>IF(F30="Scenario1PBT1",'Medium retrofit'!$E$25,IF(F30="Scenario2PBT1",'Medium retrofit'!$F$25,IF(F30="Scenario3PBT1",'Medium retrofit'!$G$25,"")))&amp;IF(F30="Scenario1PBT2",'Medium retrofit'!$H$25,IF(F30="Scenario2PBT2",'Medium retrofit'!$I$25,IF(F30="Scenario3PBT2",'Medium retrofit'!$J$25,"")))&amp;IF(F30="Scenario1PBT3",'Medium retrofit'!$K$25,IF(F30="Scenario2PBT3",'Medium retrofit'!$L$25,IF(F30="Scenario3PBT3",'Medium retrofit'!$M$25,"")))&amp;IF(F30="Scenario1PBT4",'Medium retrofit'!$N$25,IF(F30="Scenario2PBT4",'Medium retrofit'!$O$25,IF(F30="Scenario3PBT4",'Medium retrofit'!$P$25,"")))&amp;IF(F30="Scenario1PBT5",'Medium retrofit'!$Q$25,IF(F30="Scenario2PBT5",'Medium retrofit'!$R$25,IF(F30="Scenario3PBT5",'Medium retrofit'!$S$25,"")))&amp;IF(F30="Scenario1PBT6",'Medium retrofit'!$T$25,IF(F30="Scenario2PBT6",'Medium retrofit'!$U$25,IF(F30="Scenario3PBT6",'Medium retrofit'!$V$25,"")))&amp;IF(F30="Scenario1PBT7",'Medium retrofit'!$W$25,IF(F30="Scenario2PBT7",'Medium retrofit'!$X$25,IF(F30="Scenario3PBT7",'Medium retrofit'!$Y$25,"")))&amp;IF(F30="Scenario1PBT8",'Medium retrofit'!$Z$25,IF(F30="Scenario2PBT8",'Medium retrofit'!$AA$25,IF(F30="Scenario3PBT8",'Medium retrofit'!$AB$25,"")))&amp;IF(F30="Scenario1PBT9",'Medium retrofit'!$AC$25,IF(F30="Scenario2PBT9",'Medium retrofit'!$AD$25,IF(F30="Scenario3PBT9",'Medium retrofit'!$AE$25,"")))&amp;IF(F30="Scenario1PBT10",'Medium retrofit'!$AF$25,IF(F30="Scenario2PBT10",'Medium retrofit'!$AG$25,IF(F30="Scenario3PBT10",'Medium retrofit'!$AH$25,"")))&amp;IF(F30="Scenario1PBT11",'Medium retrofit'!$AI$25,IF(F30="Scenario2PBT11",'Medium retrofit'!$AJ$25,IF(F30="Scenario3PBT11",'Medium retrofit'!$AK$25,"")))&amp;IF(F30="Scenario1PBT12",'Medium retrofit'!$AL$25,IF(F30="Scenario2PBT12",'Medium retrofit'!$AM$25,IF(F30="Scenario3PBT12",'Medium retrofit'!$AN$25,"")))&amp;IF(F30="Scenario1PBT13",'Medium retrofit'!$AO$25,IF(F30="Scenario2PBT13",'Medium retrofit'!$AP$25,IF(F30="Scenario3PBT13",'Medium retrofit'!$AQ$25,"")))&amp;IF(F30="Scenario1PBT14",'Medium retrofit'!$AR$25,IF(F30="Scenario2PBT14",'Medium retrofit'!$AS$25,IF(F30="Scenario3PBT14",'Medium retrofit'!$AT$25,"")))&amp;IF(F30="Scenario1PBT15",'Medium retrofit'!$AU$25,IF(F30="Scenario2PBT15",'Medium retrofit'!$AV$25,IF(F30="Scenario3PBT15",'Medium retrofit'!$AW$25,"")))</f>
        <v/>
      </c>
      <c r="R30" s="123">
        <f t="shared" si="18"/>
        <v>0</v>
      </c>
      <c r="S30" s="123" t="str">
        <f>IF(F30="Scenario1PBT1",'Medium retrofit'!$E$27,IF(F30="Scenario2PBT1",'Medium retrofit'!$F$27,IF(F30="Scenario3PBT1",'Medium retrofit'!$G$27,"")))&amp;IF(F30="Scenario1PBT2",'Medium retrofit'!$H$27,IF(F30="Scenario2PBT2",'Medium retrofit'!$I$27,IF(F30="Scenario3PBT2",'Medium retrofit'!$J$27,"")))&amp;IF(F30="Scenario1PBT3",'Medium retrofit'!$K$27,IF(F30="Scenario2PBT3",'Medium retrofit'!$L$27,IF(F30="Scenario3PBT3",'Medium retrofit'!$M$27,"")))&amp;IF(F30="Scenario1PBT4",'Medium retrofit'!$N$27,IF(F30="Scenario2PBT4",'Medium retrofit'!$O$27,IF(F30="Scenario3PBT4",'Medium retrofit'!$P$27,"")))&amp;IF(F30="Scenario1PBT5",'Medium retrofit'!$Q$27,IF(F30="Scenario2PBT5",'Medium retrofit'!$R$27,IF(F30="Scenario3PBT5",'Medium retrofit'!$S$27,"")))&amp;IF(F30="Scenario1PBT6",'Medium retrofit'!$T$27,IF(F30="Scenario2PBT6",'Medium retrofit'!$U$27,IF(F30="Scenario3PBT6",'Medium retrofit'!$V$27,"")))&amp;IF(F30="Scenario1PBT7",'Medium retrofit'!$W$27,IF(F30="Scenario2PBT7",'Medium retrofit'!$X$27,IF(F30="Scenario3PBT7",'Medium retrofit'!$Y$27,"")))&amp;IF(F30="Scenario1PBT8",'Medium retrofit'!$Z$27,IF(F30="Scenario2PBT8",'Medium retrofit'!$AA$27,IF(F30="Scenario3PBT8",'Medium retrofit'!$AB$27,"")))&amp;IF(F30="Scenario1PBT9",'Medium retrofit'!$AC$27,IF(F30="Scenario2PBT9",'Medium retrofit'!$AD$27,IF(F30="Scenario3PBT9",'Medium retrofit'!$AE$27,"")))&amp;IF(F30="Scenario1PBT10",'Medium retrofit'!$AF$27,IF(F30="Scenario2PBT10",'Medium retrofit'!$AG$27,IF(F30="Scenario3PBT10",'Medium retrofit'!$AH$27,"")))&amp;IF(F30="Scenario1PBT11",'Medium retrofit'!$AI$27,IF(F30="Scenario2PBT11",'Medium retrofit'!$AJ$27,IF(F30="Scenario3PBT11",'Medium retrofit'!$AK$27,"")))&amp;IF(F30="Scenario1PBT12",'Medium retrofit'!$AL$27,IF(F30="Scenario2PBT12",'Medium retrofit'!$AM$27,IF(F30="Scenario3PBT12",'Medium retrofit'!$AN$27,"")))&amp;IF(F30="Scenario1PBT13",'Medium retrofit'!$AO$27,IF(F30="Scenario2PBT13",'Medium retrofit'!$AP$27,IF(F30="Scenario3PBT13",'Medium retrofit'!$AQ$27,"")))&amp;IF(F30="Scenario1PBT14",'Medium retrofit'!$AR$27,IF(F30="Scenario2PBT14",'Medium retrofit'!$AS$27,IF(F30="Scenario3PBT14",'Medium retrofit'!$AT$27,"")))&amp;IF(F30="Scenario1PBT15",'Medium retrofit'!$AU$27,IF(F30="Scenario2PBT15",'Medium retrofit'!$AV$27,IF(F30="Scenario3PBT15",'Medium retrofit'!$AW$27,"")))</f>
        <v/>
      </c>
      <c r="T30" s="246">
        <f t="shared" si="19"/>
        <v>0</v>
      </c>
      <c r="U30" s="245" t="str">
        <f>IF(F30="Scenario1PBT1",'Medium retrofit'!$E$38,IF(F30="Scenario2PBT1",'Medium retrofit'!$F$38,IF(F30="Scenario3PBT1",'Medium retrofit'!$G$38,"")))&amp;IF(F30="Scenario1PBT2",'Medium retrofit'!$H$38,IF(F30="Scenario2PBT2",'Medium retrofit'!$I$38,IF(F30="Scenario3PBT2",'Medium retrofit'!$J$38,"")))&amp;IF(F30="Scenario1PBT3",'Medium retrofit'!$K$38,IF(F30="Scenario2PBT3",'Medium retrofit'!$L$38,IF(F30="Scenario3PBT3",'Medium retrofit'!$M$38,"")))&amp;IF(F30="Scenario1PBT4",'Medium retrofit'!$N$38,IF(F30="Scenario2PBT4",'Medium retrofit'!$O$38,IF(F30="Scenario3PBT4",'Medium retrofit'!$P$38,"")))&amp;IF(F30="Scenario1PBT5",'Medium retrofit'!$Q$38,IF(F30="Scenario2PBT5",'Medium retrofit'!$R$38,IF(F30="Scenario3PBT5",'Medium retrofit'!$S$38,"")))&amp;IF(F30="Scenario1PBT6",'Medium retrofit'!$T$38,IF(F30="Scenario2PBT6",'Medium retrofit'!$U$38,IF(F30="Scenario3PBT6",'Medium retrofit'!$V$38,"")))&amp;IF(F30="Scenario1PBT7",'Medium retrofit'!$W$38,IF(F30="Scenario2PBT7",'Medium retrofit'!$X$38,IF(F30="Scenario3PBT7",'Medium retrofit'!$Y$38,"")))&amp;IF(F30="Scenario1PBT8",'Medium retrofit'!$Z$38,IF(F30="Scenario2PBT8",'Medium retrofit'!$AA$38,IF(F30="Scenario3PBT8",'Medium retrofit'!$AB$38,"")))&amp;IF(F30="Scenario1PBT9",'Medium retrofit'!$AC$38,IF(F30="Scenario2PBT9",'Medium retrofit'!$AD$38,IF(F30="Scenario3PBT9",'Medium retrofit'!$AE$38,"")))&amp;IF(F30="Scenario1PBT10",'Medium retrofit'!$AF$38,IF(F30="Scenario2PBT10",'Medium retrofit'!$AG$38,IF(F30="Scenario3PBT10",'Medium retrofit'!$AH$38,"")))&amp;IF(F30="Scenario1PBT11",'Medium retrofit'!$AI$38,IF(F30="Scenario2PBT11",'Medium retrofit'!$AJ$38,IF(F30="Scenario3PBT11",'Medium retrofit'!$AK$38,"")))&amp;IF(F30="Scenario1PBT12",'Medium retrofit'!$AL$38,IF(F30="Scenario2PBT12",'Medium retrofit'!$AM$38,IF(F30="Scenario3PBT12",'Medium retrofit'!$AN$38,"")))&amp;IF(F30="Scenario1PBT13",'Medium retrofit'!$AO$38,IF(F30="Scenario2PBT13",'Medium retrofit'!$AP$38,IF(F30="Scenario3PBT13",'Medium retrofit'!$AQ$38,"")))&amp;IF(F30="Scenario1PBT14",'Medium retrofit'!$AR$38,IF(F30="Scenario2PBT14",'Medium retrofit'!$AS$38,IF(F30="Scenario3PBT14",'Medium retrofit'!$AT$38,"")))&amp;IF(F30="Scenario1PBT15",'Medium retrofit'!$AU$38,IF(F30="Scenario2PBT15",'Medium retrofit'!$AV$38,IF(F30="Scenario3PBT15",'Medium retrofit'!$AW$38,"")))</f>
        <v/>
      </c>
      <c r="V30" s="123">
        <f t="shared" si="20"/>
        <v>0</v>
      </c>
      <c r="W30" s="123" t="str">
        <f>IF(F30="Scenario1PBT1",'Medium retrofit'!$E$40,IF(F30="Scenario2PBT1",'Medium retrofit'!$F$40,IF(F30="Scenario3PBT1",'Medium retrofit'!$G$40,"")))&amp;IF(F30="Scenario1PBT2",'Medium retrofit'!$H$40,IF(F30="Scenario2PBT2",'Medium retrofit'!$I$40,IF(F30="Scenario3PBT2",'Medium retrofit'!$J$40,"")))&amp;IF(F30="Scenario1PBT3",'Medium retrofit'!$K$40,IF(F30="Scenario2PBT3",'Medium retrofit'!$L$40,IF(F30="Scenario3PBT3",'Medium retrofit'!$M$40,"")))&amp;IF(F30="Scenario1PBT4",'Medium retrofit'!$N$40,IF(F30="Scenario2PBT4",'Medium retrofit'!$O$40,IF(F30="Scenario3PBT4",'Medium retrofit'!$P$40,"")))&amp;IF(F30="Scenario1PBT5",'Medium retrofit'!$Q$40,IF(F30="Scenario2PBT5",'Medium retrofit'!$R$40,IF(F30="Scenario3PBT5",'Medium retrofit'!$S$40,"")))&amp;IF(F30="Scenario1PBT6",'Medium retrofit'!$T$40,IF(F30="Scenario2PBT6",'Medium retrofit'!$U$40,IF(F30="Scenario3PBT6",'Medium retrofit'!$V$40,"")))&amp;IF(F30="Scenario1PBT7",'Medium retrofit'!$W$40,IF(F30="Scenario2PBT7",'Medium retrofit'!$X$40,IF(F30="Scenario3PBT7",'Medium retrofit'!$Y$40,"")))&amp;IF(F30="Scenario1PBT8",'Medium retrofit'!$Z$40,IF(F30="Scenario2PBT8",'Medium retrofit'!$AA$40,IF(F30="Scenario3PBT8",'Medium retrofit'!$AB$40,"")))&amp;IF(F30="Scenario1PBT9",'Medium retrofit'!$AC$40,IF(F30="Scenario2PBT9",'Medium retrofit'!$AD$40,IF(F30="Scenario3PBT9",'Medium retrofit'!$AE$40,"")))&amp;IF(F30="Scenario1PBT10",'Medium retrofit'!$AF$40,IF(F30="Scenario2PBT10",'Medium retrofit'!$AG$40,IF(F30="Scenario3PBT10",'Medium retrofit'!$AH$40,"")))&amp;IF(F30="Scenario1PBT11",'Medium retrofit'!$AI$40,IF(F30="Scenario2PBT11",'Medium retrofit'!$AJ$40,IF(F30="Scenario3PBT11",'Medium retrofit'!$AK$40,"")))&amp;IF(F30="Scenario1PBT12",'Medium retrofit'!$AL$40,IF(F30="Scenario2PBT12",'Medium retrofit'!$AM$40,IF(F30="Scenario3PBT12",'Medium retrofit'!$AN$40,"")))&amp;IF(F30="Scenario1PBT13",'Medium retrofit'!$AO$40,IF(F30="Scenario2PBT13",'Medium retrofit'!$AP$40,IF(F30="Scenario3PBT13",'Medium retrofit'!$AQ$40,"")))&amp;IF(F30="Scenario1PBT14",'Medium retrofit'!$AR$40,IF(F30="Scenario2PBT14",'Medium retrofit'!$AS$40,IF(F30="Scenario3PBT14",'Medium retrofit'!$AT$40,"")))&amp;IF(F30="Scenario1PBT15",'Medium retrofit'!$AU$40,IF(F30="Scenario2PBT15",'Medium retrofit'!$AV$40,IF(F30="Scenario3PBT15",'Medium retrofit'!$AW$40,"")))</f>
        <v/>
      </c>
      <c r="X30" s="123">
        <f t="shared" si="21"/>
        <v>0</v>
      </c>
      <c r="Y30" s="123" t="str">
        <f>IF(F30="Scenario1PBT1",'Medium retrofit'!$E$42,IF(F30="Scenario2PBT1",'Medium retrofit'!$F$42,IF(F30="Scenario3PBT1",'Medium retrofit'!$G$42,"")))&amp;IF(F30="Scenario1PBT2",'Medium retrofit'!$H$42,IF(F30="Scenario2PBT2",'Medium retrofit'!$I$42,IF(F30="Scenario3PBT2",'Medium retrofit'!$J$42,"")))&amp;IF(F30="Scenario1PBT3",'Medium retrofit'!$K$42,IF(F30="Scenario2PBT3",'Medium retrofit'!$L$42,IF(F30="Scenario3PBT3",'Medium retrofit'!$M$42,"")))&amp;IF(F30="Scenario1PBT4",'Medium retrofit'!$N$42,IF(F30="Scenario2PBT4",'Medium retrofit'!$O$42,IF(F30="Scenario3PBT4",'Medium retrofit'!$P$42,"")))&amp;IF(F30="Scenario1PBT5",'Medium retrofit'!$Q$42,IF(F30="Scenario2PBT5",'Medium retrofit'!$R$42,IF(F30="Scenario3PBT5",'Medium retrofit'!$S$42,"")))&amp;IF(F30="Scenario1PBT6",'Medium retrofit'!$T$42,IF(F30="Scenario2PBT6",'Medium retrofit'!$U$42,IF(F30="Scenario3PBT6",'Medium retrofit'!$V$42,"")))&amp;IF(F30="Scenario1PBT7",'Medium retrofit'!$W$42,IF(F30="Scenario2PBT7",'Medium retrofit'!$X$42,IF(F30="Scenario3PBT7",'Medium retrofit'!$Y$42,"")))&amp;IF(F30="Scenario1PBT8",'Medium retrofit'!$Z$42,IF(F30="Scenario2PBT8",'Medium retrofit'!$AA$42,IF(F30="Scenario3PBT8",'Medium retrofit'!$AB$42,"")))&amp;IF(F30="Scenario1PBT9",'Medium retrofit'!$AC$42,IF(F30="Scenario2PBT9",'Medium retrofit'!$AD$42,IF(F30="Scenario3PBT9",'Medium retrofit'!$AE$42,"")))&amp;IF(F30="Scenario1PBT10",'Medium retrofit'!$AF$42,IF(F30="Scenario2PBT10",'Medium retrofit'!$AG$42,IF(F30="Scenario3PBT10",'Medium retrofit'!$AH$42,"")))&amp;IF(F30="Scenario1PBT11",'Medium retrofit'!$AI$42,IF(F30="Scenario2PBT11",'Medium retrofit'!$AJ$42,IF(F30="Scenario3PBT11",'Medium retrofit'!$AK$42,"")))&amp;IF(F30="Scenario1PBT12",'Medium retrofit'!$AL$42,IF(F30="Scenario2PBT12",'Medium retrofit'!$AM$42,IF(F30="Scenario3PBT12",'Medium retrofit'!$AN$42,"")))&amp;IF(F30="Scenario1PBT13",'Medium retrofit'!$AO$42,IF(F30="Scenario2PBT13",'Medium retrofit'!$AP$42,IF(F30="Scenario3PBT13",'Medium retrofit'!$AQ$42,"")))&amp;IF(F30="Scenario1PBT14",'Medium retrofit'!$AR$42,IF(F30="Scenario2PBT14",'Medium retrofit'!$AS$42,IF(F30="Scenario3PBT14",'Medium retrofit'!$AT$42,"")))&amp;IF(F30="Scenario1PBT15",'Medium retrofit'!$AU$42,IF(F30="Scenario2PBT15",'Medium retrofit'!$AV$42,IF(F30="Scenario3PBT15",'Medium retrofit'!$AW$42,"")))</f>
        <v/>
      </c>
      <c r="Z30" s="123">
        <f t="shared" si="22"/>
        <v>0</v>
      </c>
      <c r="AA30" s="239" t="str">
        <f>IF(F30="Scenario1PBT1",'Medium retrofit'!$E$101,IF(F30="Scenario2PBT1",'Medium retrofit'!$F$101,IF(F30="Scenario3PBT1",'Medium retrofit'!$G$101,"")))&amp;IF(F30="Scenario1PBT2",'Medium retrofit'!$H$101,IF(F30="Scenario2PBT2",'Medium retrofit'!$I$101,IF(F30="Scenario3PBT2",'Medium retrofit'!$J$101,"")))&amp;IF(F30="Scenario1PBT3",'Medium retrofit'!$K$101,IF(F30="Scenario2PBT3",'Medium retrofit'!$L$101,IF(F30="Scenario3PBT3",'Medium retrofit'!$M$101,"")))&amp;IF(F30="Scenario1PBT4",'Medium retrofit'!$N$101,IF(F30="Scenario2PBT4",'Medium retrofit'!$O$101,IF(F30="Scenario3PBT4",'Medium retrofit'!$P$101,"")))&amp;IF(F30="Scenario1PBT5",'Medium retrofit'!$Q$101,IF(F30="Scenario2PBT5",'Medium retrofit'!$R$101,IF(F30="Scenario3PBT5",'Medium retrofit'!$S$101,"")))&amp;IF(F30="Scenario1PBT6",'Medium retrofit'!$T$101,IF(F30="Scenario2PBT6",'Medium retrofit'!$U$101,IF(F30="Scenario3PBT6",'Medium retrofit'!$V$101,"")))&amp;IF(F30="Scenario1PBT7",'Medium retrofit'!$W$101,IF(F30="Scenario2PBT7",'Medium retrofit'!$X$101,IF(F30="Scenario3PBT7",'Medium retrofit'!$Y$101,"")))&amp;IF(F30="Scenario1PBT8",'Medium retrofit'!$Z$101,IF(F30="Scenario2PBT8",'Medium retrofit'!$AA$101,IF(F30="Scenario3PBT8",'Medium retrofit'!$AB$101,"")))&amp;IF(F30="Scenario1PBT9",'Medium retrofit'!$AC$101,IF(F30="Scenario2PBT9",'Medium retrofit'!$AD$101,IF(F30="Scenario3PBT9",'Medium retrofit'!$AE$101,"")))&amp;IF(F30="Scenario1PBT10",'Medium retrofit'!$AF$101,IF(F30="Scenario2PBT10",'Medium retrofit'!$AG$101,IF(F30="Scenario3PBT10",'Medium retrofit'!$AH$101,"")))&amp;IF(F30="Scenario1PBT11",'Medium retrofit'!$AI$101,IF(F30="Scenario2PBT11",'Medium retrofit'!$AJ$101,IF(F30="Scenario3PBT11",'Medium retrofit'!$AK$101,"")))&amp;IF(F30="Scenario1PBT12",'Medium retrofit'!$AL$101,IF(F30="Scenario2PBT12",'Medium retrofit'!$AM$101,IF(F30="Scenario3PBT12",'Medium retrofit'!$AN$101,"")))&amp;IF(F30="Scenario1PBT13",'Medium retrofit'!$AO$101,IF(F30="Scenario2PBT13",'Medium retrofit'!$AP$101,IF(F30="Scenario3PBT13",'Medium retrofit'!$AQ$101,"")))&amp;IF(F30="Scenario1PBT14",'Medium retrofit'!$AR$101,IF(F30="Scenario2PBT14",'Medium retrofit'!$AS$101,IF(F30="Scenario3PBT14",'Medium retrofit'!$AT$101,"")))&amp;IF(F30="Scenario1PBT15",'Medium retrofit'!$AU$101,IF(F30="Scenario2PBT15",'Medium retrofit'!$AV$101,IF(F30="Scenario3PBT15",'Medium retrofit'!$AW$101,"")))</f>
        <v/>
      </c>
      <c r="AB30" s="242">
        <f t="shared" si="23"/>
        <v>0</v>
      </c>
      <c r="AC30" s="364" t="str">
        <f t="shared" si="24"/>
        <v/>
      </c>
      <c r="AD30" s="353">
        <f>IF(AC30="",IFERROR('Projection_Base-case'!G31-G30,0),0)</f>
        <v>0</v>
      </c>
      <c r="AE30" s="350">
        <f t="shared" si="0"/>
        <v>0</v>
      </c>
      <c r="AF30" s="361">
        <f>IFERROR(100*AD30/'Projection_Base-case'!G31,0)</f>
        <v>0</v>
      </c>
      <c r="AG30" s="352">
        <f>IF(AC30="",IFERROR('Projection_Base-case'!I31-I30,0),0)</f>
        <v>0</v>
      </c>
      <c r="AH30" s="353">
        <f t="shared" si="1"/>
        <v>0</v>
      </c>
      <c r="AI30" s="361">
        <f>IFERROR(100*AG30/'Projection_Base-case'!I31,0)</f>
        <v>0</v>
      </c>
      <c r="AJ30" s="352">
        <f>IF(AC30="",IFERROR('Projection_Base-case'!K31-K30,0),0)</f>
        <v>0</v>
      </c>
      <c r="AK30" s="353">
        <f t="shared" si="2"/>
        <v>0</v>
      </c>
      <c r="AL30" s="361">
        <f>IFERROR(100*AJ30/'Projection_Base-case'!K31,0)</f>
        <v>0</v>
      </c>
      <c r="AM30" s="352">
        <f>-IF(AC30="",IFERROR('Projection_Base-case'!M31-M30,0),0)</f>
        <v>0</v>
      </c>
      <c r="AN30" s="353">
        <f t="shared" si="3"/>
        <v>0</v>
      </c>
      <c r="AO30" s="354">
        <f>IFERROR(IF('Projection_Base-case'!N31&gt;0,100*AN30/'Projection_Base-case'!N31,100*AN30/N30),0)</f>
        <v>0</v>
      </c>
      <c r="AP30" s="355">
        <f>IF(AC30="",IFERROR('Projection_Base-case'!O31-O30,0),0)</f>
        <v>0</v>
      </c>
      <c r="AQ30" s="356">
        <f t="shared" si="4"/>
        <v>0</v>
      </c>
      <c r="AR30" s="356">
        <f>IFERROR(100*AP30/'Projection_Base-case'!O31,0)</f>
        <v>0</v>
      </c>
      <c r="AS30" s="355">
        <f>IF(AC30="",IFERROR('Projection_Base-case'!Q31-Q30,0),0)</f>
        <v>0</v>
      </c>
      <c r="AT30" s="356">
        <f t="shared" si="5"/>
        <v>0</v>
      </c>
      <c r="AU30" s="356">
        <f>IFERROR(100*AS30/'Projection_Base-case'!Q31,0)</f>
        <v>0</v>
      </c>
      <c r="AV30" s="355">
        <f>IF(AC30="",IFERROR('Projection_Base-case'!S31-S30,0),0)</f>
        <v>0</v>
      </c>
      <c r="AW30" s="356">
        <f t="shared" si="6"/>
        <v>0</v>
      </c>
      <c r="AX30" s="357">
        <f>IFERROR(100*AV30/'Projection_Base-case'!S31,0)</f>
        <v>0</v>
      </c>
      <c r="AY30" s="358">
        <f>IF(AC30="",IFERROR('Projection_Base-case'!U31-U30,0),0)</f>
        <v>0</v>
      </c>
      <c r="AZ30" s="359">
        <f t="shared" si="7"/>
        <v>0</v>
      </c>
      <c r="BA30" s="359">
        <f>IFERROR(100*AY30/'Projection_Base-case'!U31,0)</f>
        <v>0</v>
      </c>
      <c r="BB30" s="358">
        <f>IF(AC30="",IFERROR('Projection_Base-case'!W31-W30,0),0)</f>
        <v>0</v>
      </c>
      <c r="BC30" s="359">
        <f t="shared" si="8"/>
        <v>0</v>
      </c>
      <c r="BD30" s="359">
        <f>IFERROR(100*BB30/'Projection_Base-case'!W31,0)</f>
        <v>0</v>
      </c>
      <c r="BE30" s="358">
        <f>IF(AC30="",IFERROR('Projection_Base-case'!Y31-Y30,0),0)</f>
        <v>0</v>
      </c>
      <c r="BF30" s="359">
        <f t="shared" si="9"/>
        <v>0</v>
      </c>
      <c r="BG30" s="359">
        <f>IFERROR(100*BE30/'Projection_Base-case'!Y31,0)</f>
        <v>0</v>
      </c>
      <c r="BH30" s="359">
        <f t="shared" si="10"/>
        <v>0</v>
      </c>
      <c r="BI30" s="360">
        <f t="shared" si="11"/>
        <v>0</v>
      </c>
    </row>
    <row r="31" spans="1:61">
      <c r="A31" s="205">
        <v>27</v>
      </c>
      <c r="B31" s="347">
        <f>IF('Projection_Base-case'!B32&lt;&gt;"",'Projection_Base-case'!B32,0)</f>
        <v>0</v>
      </c>
      <c r="C31" s="347">
        <f>IF('Projection_Base-case'!C32&lt;&gt;"",'Projection_Base-case'!C32,0)</f>
        <v>0</v>
      </c>
      <c r="D31" s="365">
        <f>IF('Projection_Base-case'!D32&lt;&gt;"",'Projection_Base-case'!D32,0)</f>
        <v>0</v>
      </c>
      <c r="E31" s="376"/>
      <c r="F31" s="367" t="str">
        <f t="shared" si="12"/>
        <v>0</v>
      </c>
      <c r="G31" s="241" t="str">
        <f>IF(F31="Scenario1PBT1",'Medium retrofit'!$E$6,IF(F31="Scenario2PBT1",'Medium retrofit'!$F$6,IF(F31="Scenario3PBT1",'Medium retrofit'!$G$6,"")))&amp;IF(F31="Scenario1PBT2",'Medium retrofit'!$H$6,IF(F31="Scenario2PBT2",'Medium retrofit'!$I$6,IF(F31="Scenario3PBT2",'Medium retrofit'!$J$6,"")))&amp;IF(F31="Scenario1PBT3",'Medium retrofit'!$K$6,IF(F31="Scenario2PBT3",'Medium retrofit'!$L$6,IF(F31="Scenario3PBT3",'Medium retrofit'!$M$6,"")))&amp;IF(F31="Scenario1PBT4",'Medium retrofit'!$N$6,IF(F31="Scenario2PBT4",'Medium retrofit'!$O$6,IF(F31="Scenario3PBT4",'Medium retrofit'!$P$6,"")))&amp;IF(F31="Scenario1PBT5",'Medium retrofit'!$Q$6,IF(F31="Scenario2PBT5",'Medium retrofit'!$R$6,IF(F31="Scenario3PBT5",'Medium retrofit'!$S$6,"")))&amp;IF(F31="Scenario1PBT6",'Medium retrofit'!$T$6,IF(F31="Scenario2PBT6",'Medium retrofit'!$U$6,IF(F31="Scenario3PBT6",'Medium retrofit'!$V$6,"")))&amp;IF(F31="Scenario1PBT7",'Medium retrofit'!$W$6,IF(F31="Scenario2PBT7",'Medium retrofit'!$X$6,IF(F31="Scenario3PBT7",'Medium retrofit'!$Y$6,"")))&amp;IF(F31="Scenario1PBT8",'Medium retrofit'!$Z$6,IF(F31="Scenario2PBT8",'Medium retrofit'!$AA$6,IF(F31="Scenario3PBT8",'Medium retrofit'!$AB$6,"")))&amp;IF(F31="Scenario1PBT9",'Medium retrofit'!$AC$6,IF(F31="Scenario2PBT9",'Medium retrofit'!$AD$6,IF(F31="Scenario3PBT9",'Medium retrofit'!$AE$6,"")))&amp;IF(F31="Scenario1PBT10",'Medium retrofit'!$AF$6,IF(F31="Scenario2PBT10",'Medium retrofit'!$AG$6,IF(F31="Scenario3PBT10",'Medium retrofit'!$AH$6,"")))&amp;IF(F31="Scenario1PBT11",'Medium retrofit'!$AI$6,IF(F31="Scenario2PBT11",'Medium retrofit'!$AJ$6,IF(F31="Scenario3PBT11",'Medium retrofit'!$AK$6,"")))&amp;IF(F31="Scenario1PBT12",'Medium retrofit'!$AL$6,IF(F31="Scenario2PBT12",'Medium retrofit'!$AM$6,IF(F31="Scenario3PBT12",'Medium retrofit'!$AN$6,"")))&amp;IF(F31="Scenario1PBT13",'Medium retrofit'!$AO$6,IF(F31="Scenario2PBT13",'Medium retrofit'!$AP$6,IF(F31="Scenario3PBT13",'Medium retrofit'!$AQ$6,"")))&amp;IF(F31="Scenario1PBT14",'Medium retrofit'!$AR$6,IF(F31="Scenario2PBT14",'Medium retrofit'!$AS$6,IF(F31="Scenario3PBT14",'Medium retrofit'!$AT$6,"")))&amp;IF(F31="Scenario1PBT15",'Medium retrofit'!$AU$6,IF(F31="Scenario2PBT15",'Medium retrofit'!$AV$6,IF(F31="Scenario3PBT15",'Medium retrofit'!$AW$6,"")))</f>
        <v/>
      </c>
      <c r="H31" s="123">
        <f t="shared" si="13"/>
        <v>0</v>
      </c>
      <c r="I31" s="239" t="str">
        <f>IF(F31="Scenario1PBT1",'Medium retrofit'!$E$16,IF(F31="Scenario2PBT1",'Medium retrofit'!$F$16,IF(F31="Scenario3PBT1",'Medium retrofit'!$G$16,"")))&amp;IF(F31="Scenario1PBT2",'Medium retrofit'!$H$16,IF(F31="Scenario2PBT2",'Medium retrofit'!$I$16,IF(F31="Scenario3PBT2",'Medium retrofit'!$J$16,"")))&amp;IF(F31="Scenario1PBT3",'Medium retrofit'!$K$16,IF(F31="Scenario2PBT3",'Medium retrofit'!$L$16,IF(F31="Scenario3PBT3",'Medium retrofit'!$M$16,"")))&amp;IF(F31="Scenario1PBT4",'Medium retrofit'!$N$16,IF(F31="Scenario2PBT4",'Medium retrofit'!$O$16,IF(F31="Scenario3PBT4",'Medium retrofit'!$P$16,"")))&amp;IF(F31="Scenario1PBT5",'Medium retrofit'!$Q$16,IF(F31="Scenario2PBT5",'Medium retrofit'!$R$16,IF(F31="Scenario3PBT5",'Medium retrofit'!$S$16,"")))&amp;IF(F31="Scenario1PBT6",'Medium retrofit'!$T$16,IF(F31="Scenario2PBT6",'Medium retrofit'!$U$16,IF(F31="Scenario3PBT6",'Medium retrofit'!$V$16,"")))&amp;IF(F31="Scenario1PBT7",'Medium retrofit'!$W$16,IF(F31="Scenario2PBT7",'Medium retrofit'!$X$16,IF(F31="Scenario3PBT7",'Medium retrofit'!$Y$16,"")))&amp;IF(F31="Scenario1PBT8",'Medium retrofit'!$Z$16,IF(F31="Scenario2PBT8",'Medium retrofit'!$AA$16,IF(F31="Scenario3PBT8",'Medium retrofit'!$AB$16,"")))&amp;IF(F31="Scenario1PBT9",'Medium retrofit'!$AC$16,IF(F31="Scenario2PBT9",'Medium retrofit'!$AD$16,IF(F31="Scenario3PBT9",'Medium retrofit'!$AE$16,"")))&amp;IF(F31="Scenario1PBT10",'Medium retrofit'!$AF$16,IF(F31="Scenario2PBT10",'Medium retrofit'!$AG$16,IF(F31="Scenario3PBT10",'Medium retrofit'!$AH$16,"")))&amp;IF(F31="Scenario1PBT11",'Medium retrofit'!$AI$16,IF(F31="Scenario2PBT11",'Medium retrofit'!$AJ$16,IF(F31="Scenario3PBT11",'Medium retrofit'!$AK$16,"")))&amp;IF(F31="Scenario1PBT12",'Medium retrofit'!$AL$16,IF(F31="Scenario2PBT12",'Medium retrofit'!$AM$16,IF(F31="Scenario3PBT12",'Medium retrofit'!$AN$16,"")))&amp;IF(F31="Scenario1PBT13",'Medium retrofit'!$AO$16,IF(F31="Scenario2PBT13",'Medium retrofit'!$AP$16,IF(F31="Scenario3PBT13",'Medium retrofit'!$AQ$16,"")))&amp;IF(F31="Scenario1PBT14",'Medium retrofit'!$AR$16,IF(F31="Scenario2PBT14",'Medium retrofit'!$AS$16,IF(F31="Scenario3PBT14",'Medium retrofit'!$AT$16,"")))&amp;IF(F31="Scenario1PBT15",'Medium retrofit'!$AU$16,IF(F31="Scenario2PBT15",'Medium retrofit'!$AV$16,IF(F31="Scenario3PBT15",'Medium retrofit'!$AW$16,"")))</f>
        <v/>
      </c>
      <c r="J31" s="123">
        <f t="shared" si="14"/>
        <v>0</v>
      </c>
      <c r="K31" s="123" t="str">
        <f>IF(F31="Scenario1PBT1",'Medium retrofit'!$E$18,IF(F31="Scenario2PBT1",'Medium retrofit'!$F$18,IF(F31="Scenario3PBT1",'Medium retrofit'!$G$18,"")))&amp;IF(F31="Scenario1PBT2",'Medium retrofit'!$H$18,IF(F31="Scenario2PBT2",'Medium retrofit'!$I$18,IF(F31="Scenario3PBT2",'Medium retrofit'!$J$18,"")))&amp;IF(F31="Scenario1PBT3",'Medium retrofit'!$K$18,IF(F31="Scenario2PBT3",'Medium retrofit'!$L$18,IF(F31="Scenario3PBT3",'Medium retrofit'!$M$18,"")))&amp;IF(F31="Scenario1PBT4",'Medium retrofit'!$N$18,IF(F31="Scenario2PBT4",'Medium retrofit'!$O$18,IF(F31="Scenario3PBT4",'Medium retrofit'!$P$18,"")))&amp;IF(F31="Scenario1PBT5",'Medium retrofit'!$Q$18,IF(F31="Scenario2PBT5",'Medium retrofit'!$R$18,IF(F31="Scenario3PBT5",'Medium retrofit'!$S$18,"")))&amp;IF(F31="Scenario1PBT6",'Medium retrofit'!$T$18,IF(F31="Scenario2PBT6",'Medium retrofit'!$U$18,IF(F31="Scenario3PBT6",'Medium retrofit'!$V$18,"")))&amp;IF(F31="Scenario1PBT7",'Medium retrofit'!$W$18,IF(F31="Scenario2PBT7",'Medium retrofit'!$X$18,IF(F31="Scenario3PBT7",'Medium retrofit'!$Y$18,"")))&amp;IF(F31="Scenario1PBT8",'Medium retrofit'!$Z$18,IF(F31="Scenario2PBT8",'Medium retrofit'!$AA$18,IF(F31="Scenario3PBT8",'Medium retrofit'!$AB$18,"")))&amp;IF(F31="Scenario1PBT9",'Medium retrofit'!$AC$18,IF(F31="Scenario2PBT9",'Medium retrofit'!$AD$18,IF(F31="Scenario3PBT9",'Medium retrofit'!$AE$18,"")))&amp;IF(F31="Scenario1PBT10",'Medium retrofit'!$AF$18,IF(F31="Scenario2PBT10",'Medium retrofit'!$AG$18,IF(F31="Scenario3PBT10",'Medium retrofit'!$AH$18,"")))&amp;IF(F31="Scenario1PBT11",'Medium retrofit'!$AI$18,IF(F31="Scenario2PBT11",'Medium retrofit'!$AJ$18,IF(F31="Scenario3PBT11",'Medium retrofit'!$AK$18,"")))&amp;IF(F31="Scenario1PBT12",'Medium retrofit'!$AL$18,IF(F31="Scenario2PBT12",'Medium retrofit'!$AM$18,IF(F31="Scenario3PBT12",'Medium retrofit'!$AN$18,"")))&amp;IF(F31="Scenario1PBT13",'Medium retrofit'!$AO$18,IF(F31="Scenario2PBT13",'Medium retrofit'!$AP$18,IF(F31="Scenario3PBT13",'Medium retrofit'!$AQ$18,"")))&amp;IF(F31="Scenario1PBT14",'Medium retrofit'!$AR$18,IF(F31="Scenario2PBT14",'Medium retrofit'!$AS$18,IF(F31="Scenario3PBT14",'Medium retrofit'!$AT$18,"")))&amp;IF(F31="Scenario1PBT15",'Medium retrofit'!$AU$18,IF(F31="Scenario2PBT15",'Medium retrofit'!$AV$18,IF(F31="Scenario3PBT15",'Medium retrofit'!$AW$18,"")))</f>
        <v/>
      </c>
      <c r="L31" s="123">
        <f t="shared" si="15"/>
        <v>0</v>
      </c>
      <c r="M31" s="123" t="str">
        <f>IF(F31="Scenario1PBT1",'Medium retrofit'!$E$20,IF(F31="Scenario2PBT1",'Medium retrofit'!$F$20,IF(F31="Scenario3PBT1",'Medium retrofit'!$G$20,"")))&amp;IF(F31="Scenario1PBT2",'Medium retrofit'!$H$20,IF(F31="Scenario2PBT2",'Medium retrofit'!$I$20,IF(F31="Scenario3PBT2",'Medium retrofit'!$J$20,"")))&amp;IF(F31="Scenario1PBT3",'Medium retrofit'!$K$20,IF(F31="Scenario2PBT3",'Medium retrofit'!$L$20,IF(F31="Scenario3PBT3",'Medium retrofit'!$M$20,"")))&amp;IF(F31="Scenario1PBT4",'Medium retrofit'!$N$20,IF(F31="Scenario2PBT4",'Medium retrofit'!$O$20,IF(F31="Scenario3PBT4",'Medium retrofit'!$P$20,"")))&amp;IF(F31="Scenario1PBT5",'Medium retrofit'!$Q$20,IF(F31="Scenario2PBT5",'Medium retrofit'!$R$20,IF(F31="Scenario3PBT5",'Medium retrofit'!$S$20,"")))&amp;IF(F31="Scenario1PBT6",'Medium retrofit'!$T$20,IF(F31="Scenario2PBT6",'Medium retrofit'!$U$20,IF(F31="Scenario3PBT6",'Medium retrofit'!$V$20,"")))&amp;IF(F31="Scenario1PBT7",'Medium retrofit'!$W$20,IF(F31="Scenario2PBT7",'Medium retrofit'!$X$20,IF(F31="Scenario3PBT7",'Medium retrofit'!$Y$20,"")))&amp;IF(F31="Scenario1PBT8",'Medium retrofit'!$Z$20,IF(F31="Scenario2PBT8",'Medium retrofit'!$AA$20,IF(F31="Scenario3PBT8",'Medium retrofit'!$AB$20,"")))&amp;IF(F31="Scenario1PBT9",'Medium retrofit'!$AC$20,IF(F31="Scenario2PBT9",'Medium retrofit'!$AD$20,IF(F31="Scenario3PBT9",'Medium retrofit'!$AE$20,"")))&amp;IF(F31="Scenario1PBT10",'Medium retrofit'!$AF$20,IF(F31="Scenario2PBT10",'Medium retrofit'!$AG$20,IF(F31="Scenario3PBT10",'Medium retrofit'!$AH$20,"")))&amp;IF(F31="Scenario1PBT11",'Medium retrofit'!$AI$20,IF(F31="Scenario2PBT11",'Medium retrofit'!$AJ$20,IF(F31="Scenario3PBT11",'Medium retrofit'!$AK$20,"")))&amp;IF(F31="Scenario1PBT12",'Medium retrofit'!$AL$20,IF(F31="Scenario2PBT12",'Medium retrofit'!$AM$20,IF(F31="Scenario3PBT12",'Medium retrofit'!$AN$20,"")))&amp;IF(F31="Scenario1PBT13",'Medium retrofit'!$AO$20,IF(F31="Scenario2PBT13",'Medium retrofit'!$AP$20,IF(F31="Scenario3PBT13",'Medium retrofit'!$AQ$20,"")))&amp;IF(F31="Scenario1PBT14",'Medium retrofit'!$AR$20,IF(F31="Scenario2PBT14",'Medium retrofit'!$AS$20,IF(F31="Scenario3PBT14",'Medium retrofit'!$AT$20,"")))&amp;IF(F31="Scenario1PBT15",'Medium retrofit'!$AU$20,IF(F31="Scenario2PBT15",'Medium retrofit'!$AV$20,IF(F31="Scenario3PBT15",'Medium retrofit'!$AW$20,"")))</f>
        <v/>
      </c>
      <c r="N31" s="124">
        <f t="shared" si="16"/>
        <v>0</v>
      </c>
      <c r="O31" s="245" t="str">
        <f>IF(F31="Scenario1PBT1",'Medium retrofit'!$E$23,IF(F31="Scenario2PBT1",'Medium retrofit'!$F$23,IF(F31="Scenario3PBT1",'Medium retrofit'!$G$23,"")))&amp;IF(F31="Scenario1PBT2",'Medium retrofit'!$H$23,IF(F31="Scenario2PBT2",'Medium retrofit'!$I$23,IF(F31="Scenario3PBT2",'Medium retrofit'!$J$23,"")))&amp;IF(F31="Scenario1PBT3",'Medium retrofit'!$K$23,IF(F31="Scenario2PBT3",'Medium retrofit'!$L$23,IF(F31="Scenario3PBT3",'Medium retrofit'!$M$23,"")))&amp;IF(F31="Scenario1PBT4",'Medium retrofit'!$N$23,IF(F31="Scenario2PBT4",'Medium retrofit'!$O$23,IF(F31="Scenario3PBT4",'Medium retrofit'!$P$23,"")))&amp;IF(F31="Scenario1PBT5",'Medium retrofit'!$Q$23,IF(F31="Scenario2PBT5",'Medium retrofit'!$R$23,IF(F31="Scenario3PBT5",'Medium retrofit'!$S$23,"")))&amp;IF(F31="Scenario1PBT6",'Medium retrofit'!$T$23,IF(F31="Scenario2PBT6",'Medium retrofit'!$U$23,IF(F31="Scenario3PBT6",'Medium retrofit'!$V$23,"")))&amp;IF(F31="Scenario1PBT7",'Medium retrofit'!$W$23,IF(F31="Scenario2PBT7",'Medium retrofit'!$X$23,IF(F31="Scenario3PBT7",'Medium retrofit'!$Y$23,"")))&amp;IF(F31="Scenario1PBT8",'Medium retrofit'!$Z$23,IF(F31="Scenario2PBT8",'Medium retrofit'!$AA$23,IF(F31="Scenario3PBT8",'Medium retrofit'!$AB$23,"")))&amp;IF(F31="Scenario1PBT9",'Medium retrofit'!$AC$23,IF(F31="Scenario2PBT9",'Medium retrofit'!$AD$23,IF(F31="Scenario3PBT9",'Medium retrofit'!$AE$23,"")))&amp;IF(F31="Scenario1PBT10",'Medium retrofit'!$AF$23,IF(F31="Scenario2PBT10",'Medium retrofit'!$AG$23,IF(F31="Scenario3PBT10",'Medium retrofit'!$AH$23,"")))&amp;IF(F31="Scenario1PBT11",'Medium retrofit'!$AI$23,IF(F31="Scenario2PBT11",'Medium retrofit'!$AJ$23,IF(F31="Scenario3PBT11",'Medium retrofit'!$AK$23,"")))&amp;IF(F31="Scenario1PBT12",'Medium retrofit'!$AL$23,IF(F31="Scenario2PBT12",'Medium retrofit'!$AM$23,IF(F31="Scenario3PBT12",'Medium retrofit'!$AN$23,"")))&amp;IF(F31="Scenario1PBT13",'Medium retrofit'!$AO$23,IF(F31="Scenario2PBT13",'Medium retrofit'!$AP$23,IF(F31="Scenario3PBT13",'Medium retrofit'!$AQ$23,"")))&amp;IF(F31="Scenario1PBT14",'Medium retrofit'!$AR$23,IF(F31="Scenario2PBT14",'Medium retrofit'!$AS$23,IF(F31="Scenario3PBT14",'Medium retrofit'!$AT$23,"")))&amp;IF(F31="Scenario1PBT15",'Medium retrofit'!$AU$23,IF(F31="Scenario2PBT15",'Medium retrofit'!$AV$23,IF(F31="Scenario3PBT15",'Medium retrofit'!$AW$23,"")))</f>
        <v/>
      </c>
      <c r="P31" s="123">
        <f t="shared" si="17"/>
        <v>0</v>
      </c>
      <c r="Q31" s="123" t="str">
        <f>IF(F31="Scenario1PBT1",'Medium retrofit'!$E$25,IF(F31="Scenario2PBT1",'Medium retrofit'!$F$25,IF(F31="Scenario3PBT1",'Medium retrofit'!$G$25,"")))&amp;IF(F31="Scenario1PBT2",'Medium retrofit'!$H$25,IF(F31="Scenario2PBT2",'Medium retrofit'!$I$25,IF(F31="Scenario3PBT2",'Medium retrofit'!$J$25,"")))&amp;IF(F31="Scenario1PBT3",'Medium retrofit'!$K$25,IF(F31="Scenario2PBT3",'Medium retrofit'!$L$25,IF(F31="Scenario3PBT3",'Medium retrofit'!$M$25,"")))&amp;IF(F31="Scenario1PBT4",'Medium retrofit'!$N$25,IF(F31="Scenario2PBT4",'Medium retrofit'!$O$25,IF(F31="Scenario3PBT4",'Medium retrofit'!$P$25,"")))&amp;IF(F31="Scenario1PBT5",'Medium retrofit'!$Q$25,IF(F31="Scenario2PBT5",'Medium retrofit'!$R$25,IF(F31="Scenario3PBT5",'Medium retrofit'!$S$25,"")))&amp;IF(F31="Scenario1PBT6",'Medium retrofit'!$T$25,IF(F31="Scenario2PBT6",'Medium retrofit'!$U$25,IF(F31="Scenario3PBT6",'Medium retrofit'!$V$25,"")))&amp;IF(F31="Scenario1PBT7",'Medium retrofit'!$W$25,IF(F31="Scenario2PBT7",'Medium retrofit'!$X$25,IF(F31="Scenario3PBT7",'Medium retrofit'!$Y$25,"")))&amp;IF(F31="Scenario1PBT8",'Medium retrofit'!$Z$25,IF(F31="Scenario2PBT8",'Medium retrofit'!$AA$25,IF(F31="Scenario3PBT8",'Medium retrofit'!$AB$25,"")))&amp;IF(F31="Scenario1PBT9",'Medium retrofit'!$AC$25,IF(F31="Scenario2PBT9",'Medium retrofit'!$AD$25,IF(F31="Scenario3PBT9",'Medium retrofit'!$AE$25,"")))&amp;IF(F31="Scenario1PBT10",'Medium retrofit'!$AF$25,IF(F31="Scenario2PBT10",'Medium retrofit'!$AG$25,IF(F31="Scenario3PBT10",'Medium retrofit'!$AH$25,"")))&amp;IF(F31="Scenario1PBT11",'Medium retrofit'!$AI$25,IF(F31="Scenario2PBT11",'Medium retrofit'!$AJ$25,IF(F31="Scenario3PBT11",'Medium retrofit'!$AK$25,"")))&amp;IF(F31="Scenario1PBT12",'Medium retrofit'!$AL$25,IF(F31="Scenario2PBT12",'Medium retrofit'!$AM$25,IF(F31="Scenario3PBT12",'Medium retrofit'!$AN$25,"")))&amp;IF(F31="Scenario1PBT13",'Medium retrofit'!$AO$25,IF(F31="Scenario2PBT13",'Medium retrofit'!$AP$25,IF(F31="Scenario3PBT13",'Medium retrofit'!$AQ$25,"")))&amp;IF(F31="Scenario1PBT14",'Medium retrofit'!$AR$25,IF(F31="Scenario2PBT14",'Medium retrofit'!$AS$25,IF(F31="Scenario3PBT14",'Medium retrofit'!$AT$25,"")))&amp;IF(F31="Scenario1PBT15",'Medium retrofit'!$AU$25,IF(F31="Scenario2PBT15",'Medium retrofit'!$AV$25,IF(F31="Scenario3PBT15",'Medium retrofit'!$AW$25,"")))</f>
        <v/>
      </c>
      <c r="R31" s="123">
        <f t="shared" si="18"/>
        <v>0</v>
      </c>
      <c r="S31" s="123" t="str">
        <f>IF(F31="Scenario1PBT1",'Medium retrofit'!$E$27,IF(F31="Scenario2PBT1",'Medium retrofit'!$F$27,IF(F31="Scenario3PBT1",'Medium retrofit'!$G$27,"")))&amp;IF(F31="Scenario1PBT2",'Medium retrofit'!$H$27,IF(F31="Scenario2PBT2",'Medium retrofit'!$I$27,IF(F31="Scenario3PBT2",'Medium retrofit'!$J$27,"")))&amp;IF(F31="Scenario1PBT3",'Medium retrofit'!$K$27,IF(F31="Scenario2PBT3",'Medium retrofit'!$L$27,IF(F31="Scenario3PBT3",'Medium retrofit'!$M$27,"")))&amp;IF(F31="Scenario1PBT4",'Medium retrofit'!$N$27,IF(F31="Scenario2PBT4",'Medium retrofit'!$O$27,IF(F31="Scenario3PBT4",'Medium retrofit'!$P$27,"")))&amp;IF(F31="Scenario1PBT5",'Medium retrofit'!$Q$27,IF(F31="Scenario2PBT5",'Medium retrofit'!$R$27,IF(F31="Scenario3PBT5",'Medium retrofit'!$S$27,"")))&amp;IF(F31="Scenario1PBT6",'Medium retrofit'!$T$27,IF(F31="Scenario2PBT6",'Medium retrofit'!$U$27,IF(F31="Scenario3PBT6",'Medium retrofit'!$V$27,"")))&amp;IF(F31="Scenario1PBT7",'Medium retrofit'!$W$27,IF(F31="Scenario2PBT7",'Medium retrofit'!$X$27,IF(F31="Scenario3PBT7",'Medium retrofit'!$Y$27,"")))&amp;IF(F31="Scenario1PBT8",'Medium retrofit'!$Z$27,IF(F31="Scenario2PBT8",'Medium retrofit'!$AA$27,IF(F31="Scenario3PBT8",'Medium retrofit'!$AB$27,"")))&amp;IF(F31="Scenario1PBT9",'Medium retrofit'!$AC$27,IF(F31="Scenario2PBT9",'Medium retrofit'!$AD$27,IF(F31="Scenario3PBT9",'Medium retrofit'!$AE$27,"")))&amp;IF(F31="Scenario1PBT10",'Medium retrofit'!$AF$27,IF(F31="Scenario2PBT10",'Medium retrofit'!$AG$27,IF(F31="Scenario3PBT10",'Medium retrofit'!$AH$27,"")))&amp;IF(F31="Scenario1PBT11",'Medium retrofit'!$AI$27,IF(F31="Scenario2PBT11",'Medium retrofit'!$AJ$27,IF(F31="Scenario3PBT11",'Medium retrofit'!$AK$27,"")))&amp;IF(F31="Scenario1PBT12",'Medium retrofit'!$AL$27,IF(F31="Scenario2PBT12",'Medium retrofit'!$AM$27,IF(F31="Scenario3PBT12",'Medium retrofit'!$AN$27,"")))&amp;IF(F31="Scenario1PBT13",'Medium retrofit'!$AO$27,IF(F31="Scenario2PBT13",'Medium retrofit'!$AP$27,IF(F31="Scenario3PBT13",'Medium retrofit'!$AQ$27,"")))&amp;IF(F31="Scenario1PBT14",'Medium retrofit'!$AR$27,IF(F31="Scenario2PBT14",'Medium retrofit'!$AS$27,IF(F31="Scenario3PBT14",'Medium retrofit'!$AT$27,"")))&amp;IF(F31="Scenario1PBT15",'Medium retrofit'!$AU$27,IF(F31="Scenario2PBT15",'Medium retrofit'!$AV$27,IF(F31="Scenario3PBT15",'Medium retrofit'!$AW$27,"")))</f>
        <v/>
      </c>
      <c r="T31" s="246">
        <f t="shared" si="19"/>
        <v>0</v>
      </c>
      <c r="U31" s="245" t="str">
        <f>IF(F31="Scenario1PBT1",'Medium retrofit'!$E$38,IF(F31="Scenario2PBT1",'Medium retrofit'!$F$38,IF(F31="Scenario3PBT1",'Medium retrofit'!$G$38,"")))&amp;IF(F31="Scenario1PBT2",'Medium retrofit'!$H$38,IF(F31="Scenario2PBT2",'Medium retrofit'!$I$38,IF(F31="Scenario3PBT2",'Medium retrofit'!$J$38,"")))&amp;IF(F31="Scenario1PBT3",'Medium retrofit'!$K$38,IF(F31="Scenario2PBT3",'Medium retrofit'!$L$38,IF(F31="Scenario3PBT3",'Medium retrofit'!$M$38,"")))&amp;IF(F31="Scenario1PBT4",'Medium retrofit'!$N$38,IF(F31="Scenario2PBT4",'Medium retrofit'!$O$38,IF(F31="Scenario3PBT4",'Medium retrofit'!$P$38,"")))&amp;IF(F31="Scenario1PBT5",'Medium retrofit'!$Q$38,IF(F31="Scenario2PBT5",'Medium retrofit'!$R$38,IF(F31="Scenario3PBT5",'Medium retrofit'!$S$38,"")))&amp;IF(F31="Scenario1PBT6",'Medium retrofit'!$T$38,IF(F31="Scenario2PBT6",'Medium retrofit'!$U$38,IF(F31="Scenario3PBT6",'Medium retrofit'!$V$38,"")))&amp;IF(F31="Scenario1PBT7",'Medium retrofit'!$W$38,IF(F31="Scenario2PBT7",'Medium retrofit'!$X$38,IF(F31="Scenario3PBT7",'Medium retrofit'!$Y$38,"")))&amp;IF(F31="Scenario1PBT8",'Medium retrofit'!$Z$38,IF(F31="Scenario2PBT8",'Medium retrofit'!$AA$38,IF(F31="Scenario3PBT8",'Medium retrofit'!$AB$38,"")))&amp;IF(F31="Scenario1PBT9",'Medium retrofit'!$AC$38,IF(F31="Scenario2PBT9",'Medium retrofit'!$AD$38,IF(F31="Scenario3PBT9",'Medium retrofit'!$AE$38,"")))&amp;IF(F31="Scenario1PBT10",'Medium retrofit'!$AF$38,IF(F31="Scenario2PBT10",'Medium retrofit'!$AG$38,IF(F31="Scenario3PBT10",'Medium retrofit'!$AH$38,"")))&amp;IF(F31="Scenario1PBT11",'Medium retrofit'!$AI$38,IF(F31="Scenario2PBT11",'Medium retrofit'!$AJ$38,IF(F31="Scenario3PBT11",'Medium retrofit'!$AK$38,"")))&amp;IF(F31="Scenario1PBT12",'Medium retrofit'!$AL$38,IF(F31="Scenario2PBT12",'Medium retrofit'!$AM$38,IF(F31="Scenario3PBT12",'Medium retrofit'!$AN$38,"")))&amp;IF(F31="Scenario1PBT13",'Medium retrofit'!$AO$38,IF(F31="Scenario2PBT13",'Medium retrofit'!$AP$38,IF(F31="Scenario3PBT13",'Medium retrofit'!$AQ$38,"")))&amp;IF(F31="Scenario1PBT14",'Medium retrofit'!$AR$38,IF(F31="Scenario2PBT14",'Medium retrofit'!$AS$38,IF(F31="Scenario3PBT14",'Medium retrofit'!$AT$38,"")))&amp;IF(F31="Scenario1PBT15",'Medium retrofit'!$AU$38,IF(F31="Scenario2PBT15",'Medium retrofit'!$AV$38,IF(F31="Scenario3PBT15",'Medium retrofit'!$AW$38,"")))</f>
        <v/>
      </c>
      <c r="V31" s="123">
        <f t="shared" si="20"/>
        <v>0</v>
      </c>
      <c r="W31" s="123" t="str">
        <f>IF(F31="Scenario1PBT1",'Medium retrofit'!$E$40,IF(F31="Scenario2PBT1",'Medium retrofit'!$F$40,IF(F31="Scenario3PBT1",'Medium retrofit'!$G$40,"")))&amp;IF(F31="Scenario1PBT2",'Medium retrofit'!$H$40,IF(F31="Scenario2PBT2",'Medium retrofit'!$I$40,IF(F31="Scenario3PBT2",'Medium retrofit'!$J$40,"")))&amp;IF(F31="Scenario1PBT3",'Medium retrofit'!$K$40,IF(F31="Scenario2PBT3",'Medium retrofit'!$L$40,IF(F31="Scenario3PBT3",'Medium retrofit'!$M$40,"")))&amp;IF(F31="Scenario1PBT4",'Medium retrofit'!$N$40,IF(F31="Scenario2PBT4",'Medium retrofit'!$O$40,IF(F31="Scenario3PBT4",'Medium retrofit'!$P$40,"")))&amp;IF(F31="Scenario1PBT5",'Medium retrofit'!$Q$40,IF(F31="Scenario2PBT5",'Medium retrofit'!$R$40,IF(F31="Scenario3PBT5",'Medium retrofit'!$S$40,"")))&amp;IF(F31="Scenario1PBT6",'Medium retrofit'!$T$40,IF(F31="Scenario2PBT6",'Medium retrofit'!$U$40,IF(F31="Scenario3PBT6",'Medium retrofit'!$V$40,"")))&amp;IF(F31="Scenario1PBT7",'Medium retrofit'!$W$40,IF(F31="Scenario2PBT7",'Medium retrofit'!$X$40,IF(F31="Scenario3PBT7",'Medium retrofit'!$Y$40,"")))&amp;IF(F31="Scenario1PBT8",'Medium retrofit'!$Z$40,IF(F31="Scenario2PBT8",'Medium retrofit'!$AA$40,IF(F31="Scenario3PBT8",'Medium retrofit'!$AB$40,"")))&amp;IF(F31="Scenario1PBT9",'Medium retrofit'!$AC$40,IF(F31="Scenario2PBT9",'Medium retrofit'!$AD$40,IF(F31="Scenario3PBT9",'Medium retrofit'!$AE$40,"")))&amp;IF(F31="Scenario1PBT10",'Medium retrofit'!$AF$40,IF(F31="Scenario2PBT10",'Medium retrofit'!$AG$40,IF(F31="Scenario3PBT10",'Medium retrofit'!$AH$40,"")))&amp;IF(F31="Scenario1PBT11",'Medium retrofit'!$AI$40,IF(F31="Scenario2PBT11",'Medium retrofit'!$AJ$40,IF(F31="Scenario3PBT11",'Medium retrofit'!$AK$40,"")))&amp;IF(F31="Scenario1PBT12",'Medium retrofit'!$AL$40,IF(F31="Scenario2PBT12",'Medium retrofit'!$AM$40,IF(F31="Scenario3PBT12",'Medium retrofit'!$AN$40,"")))&amp;IF(F31="Scenario1PBT13",'Medium retrofit'!$AO$40,IF(F31="Scenario2PBT13",'Medium retrofit'!$AP$40,IF(F31="Scenario3PBT13",'Medium retrofit'!$AQ$40,"")))&amp;IF(F31="Scenario1PBT14",'Medium retrofit'!$AR$40,IF(F31="Scenario2PBT14",'Medium retrofit'!$AS$40,IF(F31="Scenario3PBT14",'Medium retrofit'!$AT$40,"")))&amp;IF(F31="Scenario1PBT15",'Medium retrofit'!$AU$40,IF(F31="Scenario2PBT15",'Medium retrofit'!$AV$40,IF(F31="Scenario3PBT15",'Medium retrofit'!$AW$40,"")))</f>
        <v/>
      </c>
      <c r="X31" s="123">
        <f t="shared" si="21"/>
        <v>0</v>
      </c>
      <c r="Y31" s="123" t="str">
        <f>IF(F31="Scenario1PBT1",'Medium retrofit'!$E$42,IF(F31="Scenario2PBT1",'Medium retrofit'!$F$42,IF(F31="Scenario3PBT1",'Medium retrofit'!$G$42,"")))&amp;IF(F31="Scenario1PBT2",'Medium retrofit'!$H$42,IF(F31="Scenario2PBT2",'Medium retrofit'!$I$42,IF(F31="Scenario3PBT2",'Medium retrofit'!$J$42,"")))&amp;IF(F31="Scenario1PBT3",'Medium retrofit'!$K$42,IF(F31="Scenario2PBT3",'Medium retrofit'!$L$42,IF(F31="Scenario3PBT3",'Medium retrofit'!$M$42,"")))&amp;IF(F31="Scenario1PBT4",'Medium retrofit'!$N$42,IF(F31="Scenario2PBT4",'Medium retrofit'!$O$42,IF(F31="Scenario3PBT4",'Medium retrofit'!$P$42,"")))&amp;IF(F31="Scenario1PBT5",'Medium retrofit'!$Q$42,IF(F31="Scenario2PBT5",'Medium retrofit'!$R$42,IF(F31="Scenario3PBT5",'Medium retrofit'!$S$42,"")))&amp;IF(F31="Scenario1PBT6",'Medium retrofit'!$T$42,IF(F31="Scenario2PBT6",'Medium retrofit'!$U$42,IF(F31="Scenario3PBT6",'Medium retrofit'!$V$42,"")))&amp;IF(F31="Scenario1PBT7",'Medium retrofit'!$W$42,IF(F31="Scenario2PBT7",'Medium retrofit'!$X$42,IF(F31="Scenario3PBT7",'Medium retrofit'!$Y$42,"")))&amp;IF(F31="Scenario1PBT8",'Medium retrofit'!$Z$42,IF(F31="Scenario2PBT8",'Medium retrofit'!$AA$42,IF(F31="Scenario3PBT8",'Medium retrofit'!$AB$42,"")))&amp;IF(F31="Scenario1PBT9",'Medium retrofit'!$AC$42,IF(F31="Scenario2PBT9",'Medium retrofit'!$AD$42,IF(F31="Scenario3PBT9",'Medium retrofit'!$AE$42,"")))&amp;IF(F31="Scenario1PBT10",'Medium retrofit'!$AF$42,IF(F31="Scenario2PBT10",'Medium retrofit'!$AG$42,IF(F31="Scenario3PBT10",'Medium retrofit'!$AH$42,"")))&amp;IF(F31="Scenario1PBT11",'Medium retrofit'!$AI$42,IF(F31="Scenario2PBT11",'Medium retrofit'!$AJ$42,IF(F31="Scenario3PBT11",'Medium retrofit'!$AK$42,"")))&amp;IF(F31="Scenario1PBT12",'Medium retrofit'!$AL$42,IF(F31="Scenario2PBT12",'Medium retrofit'!$AM$42,IF(F31="Scenario3PBT12",'Medium retrofit'!$AN$42,"")))&amp;IF(F31="Scenario1PBT13",'Medium retrofit'!$AO$42,IF(F31="Scenario2PBT13",'Medium retrofit'!$AP$42,IF(F31="Scenario3PBT13",'Medium retrofit'!$AQ$42,"")))&amp;IF(F31="Scenario1PBT14",'Medium retrofit'!$AR$42,IF(F31="Scenario2PBT14",'Medium retrofit'!$AS$42,IF(F31="Scenario3PBT14",'Medium retrofit'!$AT$42,"")))&amp;IF(F31="Scenario1PBT15",'Medium retrofit'!$AU$42,IF(F31="Scenario2PBT15",'Medium retrofit'!$AV$42,IF(F31="Scenario3PBT15",'Medium retrofit'!$AW$42,"")))</f>
        <v/>
      </c>
      <c r="Z31" s="123">
        <f t="shared" si="22"/>
        <v>0</v>
      </c>
      <c r="AA31" s="239" t="str">
        <f>IF(F31="Scenario1PBT1",'Medium retrofit'!$E$101,IF(F31="Scenario2PBT1",'Medium retrofit'!$F$101,IF(F31="Scenario3PBT1",'Medium retrofit'!$G$101,"")))&amp;IF(F31="Scenario1PBT2",'Medium retrofit'!$H$101,IF(F31="Scenario2PBT2",'Medium retrofit'!$I$101,IF(F31="Scenario3PBT2",'Medium retrofit'!$J$101,"")))&amp;IF(F31="Scenario1PBT3",'Medium retrofit'!$K$101,IF(F31="Scenario2PBT3",'Medium retrofit'!$L$101,IF(F31="Scenario3PBT3",'Medium retrofit'!$M$101,"")))&amp;IF(F31="Scenario1PBT4",'Medium retrofit'!$N$101,IF(F31="Scenario2PBT4",'Medium retrofit'!$O$101,IF(F31="Scenario3PBT4",'Medium retrofit'!$P$101,"")))&amp;IF(F31="Scenario1PBT5",'Medium retrofit'!$Q$101,IF(F31="Scenario2PBT5",'Medium retrofit'!$R$101,IF(F31="Scenario3PBT5",'Medium retrofit'!$S$101,"")))&amp;IF(F31="Scenario1PBT6",'Medium retrofit'!$T$101,IF(F31="Scenario2PBT6",'Medium retrofit'!$U$101,IF(F31="Scenario3PBT6",'Medium retrofit'!$V$101,"")))&amp;IF(F31="Scenario1PBT7",'Medium retrofit'!$W$101,IF(F31="Scenario2PBT7",'Medium retrofit'!$X$101,IF(F31="Scenario3PBT7",'Medium retrofit'!$Y$101,"")))&amp;IF(F31="Scenario1PBT8",'Medium retrofit'!$Z$101,IF(F31="Scenario2PBT8",'Medium retrofit'!$AA$101,IF(F31="Scenario3PBT8",'Medium retrofit'!$AB$101,"")))&amp;IF(F31="Scenario1PBT9",'Medium retrofit'!$AC$101,IF(F31="Scenario2PBT9",'Medium retrofit'!$AD$101,IF(F31="Scenario3PBT9",'Medium retrofit'!$AE$101,"")))&amp;IF(F31="Scenario1PBT10",'Medium retrofit'!$AF$101,IF(F31="Scenario2PBT10",'Medium retrofit'!$AG$101,IF(F31="Scenario3PBT10",'Medium retrofit'!$AH$101,"")))&amp;IF(F31="Scenario1PBT11",'Medium retrofit'!$AI$101,IF(F31="Scenario2PBT11",'Medium retrofit'!$AJ$101,IF(F31="Scenario3PBT11",'Medium retrofit'!$AK$101,"")))&amp;IF(F31="Scenario1PBT12",'Medium retrofit'!$AL$101,IF(F31="Scenario2PBT12",'Medium retrofit'!$AM$101,IF(F31="Scenario3PBT12",'Medium retrofit'!$AN$101,"")))&amp;IF(F31="Scenario1PBT13",'Medium retrofit'!$AO$101,IF(F31="Scenario2PBT13",'Medium retrofit'!$AP$101,IF(F31="Scenario3PBT13",'Medium retrofit'!$AQ$101,"")))&amp;IF(F31="Scenario1PBT14",'Medium retrofit'!$AR$101,IF(F31="Scenario2PBT14",'Medium retrofit'!$AS$101,IF(F31="Scenario3PBT14",'Medium retrofit'!$AT$101,"")))&amp;IF(F31="Scenario1PBT15",'Medium retrofit'!$AU$101,IF(F31="Scenario2PBT15",'Medium retrofit'!$AV$101,IF(F31="Scenario3PBT15",'Medium retrofit'!$AW$101,"")))</f>
        <v/>
      </c>
      <c r="AB31" s="242">
        <f t="shared" si="23"/>
        <v>0</v>
      </c>
      <c r="AC31" s="364" t="str">
        <f t="shared" si="24"/>
        <v/>
      </c>
      <c r="AD31" s="353">
        <f>IF(AC31="",IFERROR('Projection_Base-case'!G32-G31,0),0)</f>
        <v>0</v>
      </c>
      <c r="AE31" s="350">
        <f t="shared" si="0"/>
        <v>0</v>
      </c>
      <c r="AF31" s="361">
        <f>IFERROR(100*AD31/'Projection_Base-case'!G32,0)</f>
        <v>0</v>
      </c>
      <c r="AG31" s="352">
        <f>IF(AC31="",IFERROR('Projection_Base-case'!I32-I31,0),0)</f>
        <v>0</v>
      </c>
      <c r="AH31" s="353">
        <f t="shared" si="1"/>
        <v>0</v>
      </c>
      <c r="AI31" s="361">
        <f>IFERROR(100*AG31/'Projection_Base-case'!I32,0)</f>
        <v>0</v>
      </c>
      <c r="AJ31" s="352">
        <f>IF(AC31="",IFERROR('Projection_Base-case'!K32-K31,0),0)</f>
        <v>0</v>
      </c>
      <c r="AK31" s="353">
        <f t="shared" si="2"/>
        <v>0</v>
      </c>
      <c r="AL31" s="361">
        <f>IFERROR(100*AJ31/'Projection_Base-case'!K32,0)</f>
        <v>0</v>
      </c>
      <c r="AM31" s="352">
        <f>-IF(AC31="",IFERROR('Projection_Base-case'!M32-M31,0),0)</f>
        <v>0</v>
      </c>
      <c r="AN31" s="353">
        <f t="shared" si="3"/>
        <v>0</v>
      </c>
      <c r="AO31" s="354">
        <f>IFERROR(IF('Projection_Base-case'!N32&gt;0,100*AN31/'Projection_Base-case'!N32,100*AN31/N31),0)</f>
        <v>0</v>
      </c>
      <c r="AP31" s="355">
        <f>IF(AC31="",IFERROR('Projection_Base-case'!O32-O31,0),0)</f>
        <v>0</v>
      </c>
      <c r="AQ31" s="356">
        <f t="shared" si="4"/>
        <v>0</v>
      </c>
      <c r="AR31" s="356">
        <f>IFERROR(100*AP31/'Projection_Base-case'!O32,0)</f>
        <v>0</v>
      </c>
      <c r="AS31" s="355">
        <f>IF(AC31="",IFERROR('Projection_Base-case'!Q32-Q31,0),0)</f>
        <v>0</v>
      </c>
      <c r="AT31" s="356">
        <f t="shared" si="5"/>
        <v>0</v>
      </c>
      <c r="AU31" s="356">
        <f>IFERROR(100*AS31/'Projection_Base-case'!Q32,0)</f>
        <v>0</v>
      </c>
      <c r="AV31" s="355">
        <f>IF(AC31="",IFERROR('Projection_Base-case'!S32-S31,0),0)</f>
        <v>0</v>
      </c>
      <c r="AW31" s="356">
        <f t="shared" si="6"/>
        <v>0</v>
      </c>
      <c r="AX31" s="357">
        <f>IFERROR(100*AV31/'Projection_Base-case'!S32,0)</f>
        <v>0</v>
      </c>
      <c r="AY31" s="358">
        <f>IF(AC31="",IFERROR('Projection_Base-case'!U32-U31,0),0)</f>
        <v>0</v>
      </c>
      <c r="AZ31" s="359">
        <f t="shared" si="7"/>
        <v>0</v>
      </c>
      <c r="BA31" s="359">
        <f>IFERROR(100*AY31/'Projection_Base-case'!U32,0)</f>
        <v>0</v>
      </c>
      <c r="BB31" s="358">
        <f>IF(AC31="",IFERROR('Projection_Base-case'!W32-W31,0),0)</f>
        <v>0</v>
      </c>
      <c r="BC31" s="359">
        <f t="shared" si="8"/>
        <v>0</v>
      </c>
      <c r="BD31" s="359">
        <f>IFERROR(100*BB31/'Projection_Base-case'!W32,0)</f>
        <v>0</v>
      </c>
      <c r="BE31" s="358">
        <f>IF(AC31="",IFERROR('Projection_Base-case'!Y32-Y31,0),0)</f>
        <v>0</v>
      </c>
      <c r="BF31" s="359">
        <f t="shared" si="9"/>
        <v>0</v>
      </c>
      <c r="BG31" s="359">
        <f>IFERROR(100*BE31/'Projection_Base-case'!Y32,0)</f>
        <v>0</v>
      </c>
      <c r="BH31" s="359">
        <f t="shared" si="10"/>
        <v>0</v>
      </c>
      <c r="BI31" s="360">
        <f t="shared" si="11"/>
        <v>0</v>
      </c>
    </row>
    <row r="32" spans="1:61">
      <c r="A32" s="205">
        <v>28</v>
      </c>
      <c r="B32" s="347">
        <f>IF('Projection_Base-case'!B33&lt;&gt;"",'Projection_Base-case'!B33,0)</f>
        <v>0</v>
      </c>
      <c r="C32" s="347">
        <f>IF('Projection_Base-case'!C33&lt;&gt;"",'Projection_Base-case'!C33,0)</f>
        <v>0</v>
      </c>
      <c r="D32" s="365">
        <f>IF('Projection_Base-case'!D33&lt;&gt;"",'Projection_Base-case'!D33,0)</f>
        <v>0</v>
      </c>
      <c r="E32" s="376"/>
      <c r="F32" s="367" t="str">
        <f t="shared" si="12"/>
        <v>0</v>
      </c>
      <c r="G32" s="241" t="str">
        <f>IF(F32="Scenario1PBT1",'Medium retrofit'!$E$6,IF(F32="Scenario2PBT1",'Medium retrofit'!$F$6,IF(F32="Scenario3PBT1",'Medium retrofit'!$G$6,"")))&amp;IF(F32="Scenario1PBT2",'Medium retrofit'!$H$6,IF(F32="Scenario2PBT2",'Medium retrofit'!$I$6,IF(F32="Scenario3PBT2",'Medium retrofit'!$J$6,"")))&amp;IF(F32="Scenario1PBT3",'Medium retrofit'!$K$6,IF(F32="Scenario2PBT3",'Medium retrofit'!$L$6,IF(F32="Scenario3PBT3",'Medium retrofit'!$M$6,"")))&amp;IF(F32="Scenario1PBT4",'Medium retrofit'!$N$6,IF(F32="Scenario2PBT4",'Medium retrofit'!$O$6,IF(F32="Scenario3PBT4",'Medium retrofit'!$P$6,"")))&amp;IF(F32="Scenario1PBT5",'Medium retrofit'!$Q$6,IF(F32="Scenario2PBT5",'Medium retrofit'!$R$6,IF(F32="Scenario3PBT5",'Medium retrofit'!$S$6,"")))&amp;IF(F32="Scenario1PBT6",'Medium retrofit'!$T$6,IF(F32="Scenario2PBT6",'Medium retrofit'!$U$6,IF(F32="Scenario3PBT6",'Medium retrofit'!$V$6,"")))&amp;IF(F32="Scenario1PBT7",'Medium retrofit'!$W$6,IF(F32="Scenario2PBT7",'Medium retrofit'!$X$6,IF(F32="Scenario3PBT7",'Medium retrofit'!$Y$6,"")))&amp;IF(F32="Scenario1PBT8",'Medium retrofit'!$Z$6,IF(F32="Scenario2PBT8",'Medium retrofit'!$AA$6,IF(F32="Scenario3PBT8",'Medium retrofit'!$AB$6,"")))&amp;IF(F32="Scenario1PBT9",'Medium retrofit'!$AC$6,IF(F32="Scenario2PBT9",'Medium retrofit'!$AD$6,IF(F32="Scenario3PBT9",'Medium retrofit'!$AE$6,"")))&amp;IF(F32="Scenario1PBT10",'Medium retrofit'!$AF$6,IF(F32="Scenario2PBT10",'Medium retrofit'!$AG$6,IF(F32="Scenario3PBT10",'Medium retrofit'!$AH$6,"")))&amp;IF(F32="Scenario1PBT11",'Medium retrofit'!$AI$6,IF(F32="Scenario2PBT11",'Medium retrofit'!$AJ$6,IF(F32="Scenario3PBT11",'Medium retrofit'!$AK$6,"")))&amp;IF(F32="Scenario1PBT12",'Medium retrofit'!$AL$6,IF(F32="Scenario2PBT12",'Medium retrofit'!$AM$6,IF(F32="Scenario3PBT12",'Medium retrofit'!$AN$6,"")))&amp;IF(F32="Scenario1PBT13",'Medium retrofit'!$AO$6,IF(F32="Scenario2PBT13",'Medium retrofit'!$AP$6,IF(F32="Scenario3PBT13",'Medium retrofit'!$AQ$6,"")))&amp;IF(F32="Scenario1PBT14",'Medium retrofit'!$AR$6,IF(F32="Scenario2PBT14",'Medium retrofit'!$AS$6,IF(F32="Scenario3PBT14",'Medium retrofit'!$AT$6,"")))&amp;IF(F32="Scenario1PBT15",'Medium retrofit'!$AU$6,IF(F32="Scenario2PBT15",'Medium retrofit'!$AV$6,IF(F32="Scenario3PBT15",'Medium retrofit'!$AW$6,"")))</f>
        <v/>
      </c>
      <c r="H32" s="123">
        <f t="shared" si="13"/>
        <v>0</v>
      </c>
      <c r="I32" s="239" t="str">
        <f>IF(F32="Scenario1PBT1",'Medium retrofit'!$E$16,IF(F32="Scenario2PBT1",'Medium retrofit'!$F$16,IF(F32="Scenario3PBT1",'Medium retrofit'!$G$16,"")))&amp;IF(F32="Scenario1PBT2",'Medium retrofit'!$H$16,IF(F32="Scenario2PBT2",'Medium retrofit'!$I$16,IF(F32="Scenario3PBT2",'Medium retrofit'!$J$16,"")))&amp;IF(F32="Scenario1PBT3",'Medium retrofit'!$K$16,IF(F32="Scenario2PBT3",'Medium retrofit'!$L$16,IF(F32="Scenario3PBT3",'Medium retrofit'!$M$16,"")))&amp;IF(F32="Scenario1PBT4",'Medium retrofit'!$N$16,IF(F32="Scenario2PBT4",'Medium retrofit'!$O$16,IF(F32="Scenario3PBT4",'Medium retrofit'!$P$16,"")))&amp;IF(F32="Scenario1PBT5",'Medium retrofit'!$Q$16,IF(F32="Scenario2PBT5",'Medium retrofit'!$R$16,IF(F32="Scenario3PBT5",'Medium retrofit'!$S$16,"")))&amp;IF(F32="Scenario1PBT6",'Medium retrofit'!$T$16,IF(F32="Scenario2PBT6",'Medium retrofit'!$U$16,IF(F32="Scenario3PBT6",'Medium retrofit'!$V$16,"")))&amp;IF(F32="Scenario1PBT7",'Medium retrofit'!$W$16,IF(F32="Scenario2PBT7",'Medium retrofit'!$X$16,IF(F32="Scenario3PBT7",'Medium retrofit'!$Y$16,"")))&amp;IF(F32="Scenario1PBT8",'Medium retrofit'!$Z$16,IF(F32="Scenario2PBT8",'Medium retrofit'!$AA$16,IF(F32="Scenario3PBT8",'Medium retrofit'!$AB$16,"")))&amp;IF(F32="Scenario1PBT9",'Medium retrofit'!$AC$16,IF(F32="Scenario2PBT9",'Medium retrofit'!$AD$16,IF(F32="Scenario3PBT9",'Medium retrofit'!$AE$16,"")))&amp;IF(F32="Scenario1PBT10",'Medium retrofit'!$AF$16,IF(F32="Scenario2PBT10",'Medium retrofit'!$AG$16,IF(F32="Scenario3PBT10",'Medium retrofit'!$AH$16,"")))&amp;IF(F32="Scenario1PBT11",'Medium retrofit'!$AI$16,IF(F32="Scenario2PBT11",'Medium retrofit'!$AJ$16,IF(F32="Scenario3PBT11",'Medium retrofit'!$AK$16,"")))&amp;IF(F32="Scenario1PBT12",'Medium retrofit'!$AL$16,IF(F32="Scenario2PBT12",'Medium retrofit'!$AM$16,IF(F32="Scenario3PBT12",'Medium retrofit'!$AN$16,"")))&amp;IF(F32="Scenario1PBT13",'Medium retrofit'!$AO$16,IF(F32="Scenario2PBT13",'Medium retrofit'!$AP$16,IF(F32="Scenario3PBT13",'Medium retrofit'!$AQ$16,"")))&amp;IF(F32="Scenario1PBT14",'Medium retrofit'!$AR$16,IF(F32="Scenario2PBT14",'Medium retrofit'!$AS$16,IF(F32="Scenario3PBT14",'Medium retrofit'!$AT$16,"")))&amp;IF(F32="Scenario1PBT15",'Medium retrofit'!$AU$16,IF(F32="Scenario2PBT15",'Medium retrofit'!$AV$16,IF(F32="Scenario3PBT15",'Medium retrofit'!$AW$16,"")))</f>
        <v/>
      </c>
      <c r="J32" s="123">
        <f t="shared" si="14"/>
        <v>0</v>
      </c>
      <c r="K32" s="123" t="str">
        <f>IF(F32="Scenario1PBT1",'Medium retrofit'!$E$18,IF(F32="Scenario2PBT1",'Medium retrofit'!$F$18,IF(F32="Scenario3PBT1",'Medium retrofit'!$G$18,"")))&amp;IF(F32="Scenario1PBT2",'Medium retrofit'!$H$18,IF(F32="Scenario2PBT2",'Medium retrofit'!$I$18,IF(F32="Scenario3PBT2",'Medium retrofit'!$J$18,"")))&amp;IF(F32="Scenario1PBT3",'Medium retrofit'!$K$18,IF(F32="Scenario2PBT3",'Medium retrofit'!$L$18,IF(F32="Scenario3PBT3",'Medium retrofit'!$M$18,"")))&amp;IF(F32="Scenario1PBT4",'Medium retrofit'!$N$18,IF(F32="Scenario2PBT4",'Medium retrofit'!$O$18,IF(F32="Scenario3PBT4",'Medium retrofit'!$P$18,"")))&amp;IF(F32="Scenario1PBT5",'Medium retrofit'!$Q$18,IF(F32="Scenario2PBT5",'Medium retrofit'!$R$18,IF(F32="Scenario3PBT5",'Medium retrofit'!$S$18,"")))&amp;IF(F32="Scenario1PBT6",'Medium retrofit'!$T$18,IF(F32="Scenario2PBT6",'Medium retrofit'!$U$18,IF(F32="Scenario3PBT6",'Medium retrofit'!$V$18,"")))&amp;IF(F32="Scenario1PBT7",'Medium retrofit'!$W$18,IF(F32="Scenario2PBT7",'Medium retrofit'!$X$18,IF(F32="Scenario3PBT7",'Medium retrofit'!$Y$18,"")))&amp;IF(F32="Scenario1PBT8",'Medium retrofit'!$Z$18,IF(F32="Scenario2PBT8",'Medium retrofit'!$AA$18,IF(F32="Scenario3PBT8",'Medium retrofit'!$AB$18,"")))&amp;IF(F32="Scenario1PBT9",'Medium retrofit'!$AC$18,IF(F32="Scenario2PBT9",'Medium retrofit'!$AD$18,IF(F32="Scenario3PBT9",'Medium retrofit'!$AE$18,"")))&amp;IF(F32="Scenario1PBT10",'Medium retrofit'!$AF$18,IF(F32="Scenario2PBT10",'Medium retrofit'!$AG$18,IF(F32="Scenario3PBT10",'Medium retrofit'!$AH$18,"")))&amp;IF(F32="Scenario1PBT11",'Medium retrofit'!$AI$18,IF(F32="Scenario2PBT11",'Medium retrofit'!$AJ$18,IF(F32="Scenario3PBT11",'Medium retrofit'!$AK$18,"")))&amp;IF(F32="Scenario1PBT12",'Medium retrofit'!$AL$18,IF(F32="Scenario2PBT12",'Medium retrofit'!$AM$18,IF(F32="Scenario3PBT12",'Medium retrofit'!$AN$18,"")))&amp;IF(F32="Scenario1PBT13",'Medium retrofit'!$AO$18,IF(F32="Scenario2PBT13",'Medium retrofit'!$AP$18,IF(F32="Scenario3PBT13",'Medium retrofit'!$AQ$18,"")))&amp;IF(F32="Scenario1PBT14",'Medium retrofit'!$AR$18,IF(F32="Scenario2PBT14",'Medium retrofit'!$AS$18,IF(F32="Scenario3PBT14",'Medium retrofit'!$AT$18,"")))&amp;IF(F32="Scenario1PBT15",'Medium retrofit'!$AU$18,IF(F32="Scenario2PBT15",'Medium retrofit'!$AV$18,IF(F32="Scenario3PBT15",'Medium retrofit'!$AW$18,"")))</f>
        <v/>
      </c>
      <c r="L32" s="123">
        <f t="shared" si="15"/>
        <v>0</v>
      </c>
      <c r="M32" s="123" t="str">
        <f>IF(F32="Scenario1PBT1",'Medium retrofit'!$E$20,IF(F32="Scenario2PBT1",'Medium retrofit'!$F$20,IF(F32="Scenario3PBT1",'Medium retrofit'!$G$20,"")))&amp;IF(F32="Scenario1PBT2",'Medium retrofit'!$H$20,IF(F32="Scenario2PBT2",'Medium retrofit'!$I$20,IF(F32="Scenario3PBT2",'Medium retrofit'!$J$20,"")))&amp;IF(F32="Scenario1PBT3",'Medium retrofit'!$K$20,IF(F32="Scenario2PBT3",'Medium retrofit'!$L$20,IF(F32="Scenario3PBT3",'Medium retrofit'!$M$20,"")))&amp;IF(F32="Scenario1PBT4",'Medium retrofit'!$N$20,IF(F32="Scenario2PBT4",'Medium retrofit'!$O$20,IF(F32="Scenario3PBT4",'Medium retrofit'!$P$20,"")))&amp;IF(F32="Scenario1PBT5",'Medium retrofit'!$Q$20,IF(F32="Scenario2PBT5",'Medium retrofit'!$R$20,IF(F32="Scenario3PBT5",'Medium retrofit'!$S$20,"")))&amp;IF(F32="Scenario1PBT6",'Medium retrofit'!$T$20,IF(F32="Scenario2PBT6",'Medium retrofit'!$U$20,IF(F32="Scenario3PBT6",'Medium retrofit'!$V$20,"")))&amp;IF(F32="Scenario1PBT7",'Medium retrofit'!$W$20,IF(F32="Scenario2PBT7",'Medium retrofit'!$X$20,IF(F32="Scenario3PBT7",'Medium retrofit'!$Y$20,"")))&amp;IF(F32="Scenario1PBT8",'Medium retrofit'!$Z$20,IF(F32="Scenario2PBT8",'Medium retrofit'!$AA$20,IF(F32="Scenario3PBT8",'Medium retrofit'!$AB$20,"")))&amp;IF(F32="Scenario1PBT9",'Medium retrofit'!$AC$20,IF(F32="Scenario2PBT9",'Medium retrofit'!$AD$20,IF(F32="Scenario3PBT9",'Medium retrofit'!$AE$20,"")))&amp;IF(F32="Scenario1PBT10",'Medium retrofit'!$AF$20,IF(F32="Scenario2PBT10",'Medium retrofit'!$AG$20,IF(F32="Scenario3PBT10",'Medium retrofit'!$AH$20,"")))&amp;IF(F32="Scenario1PBT11",'Medium retrofit'!$AI$20,IF(F32="Scenario2PBT11",'Medium retrofit'!$AJ$20,IF(F32="Scenario3PBT11",'Medium retrofit'!$AK$20,"")))&amp;IF(F32="Scenario1PBT12",'Medium retrofit'!$AL$20,IF(F32="Scenario2PBT12",'Medium retrofit'!$AM$20,IF(F32="Scenario3PBT12",'Medium retrofit'!$AN$20,"")))&amp;IF(F32="Scenario1PBT13",'Medium retrofit'!$AO$20,IF(F32="Scenario2PBT13",'Medium retrofit'!$AP$20,IF(F32="Scenario3PBT13",'Medium retrofit'!$AQ$20,"")))&amp;IF(F32="Scenario1PBT14",'Medium retrofit'!$AR$20,IF(F32="Scenario2PBT14",'Medium retrofit'!$AS$20,IF(F32="Scenario3PBT14",'Medium retrofit'!$AT$20,"")))&amp;IF(F32="Scenario1PBT15",'Medium retrofit'!$AU$20,IF(F32="Scenario2PBT15",'Medium retrofit'!$AV$20,IF(F32="Scenario3PBT15",'Medium retrofit'!$AW$20,"")))</f>
        <v/>
      </c>
      <c r="N32" s="124">
        <f t="shared" si="16"/>
        <v>0</v>
      </c>
      <c r="O32" s="245" t="str">
        <f>IF(F32="Scenario1PBT1",'Medium retrofit'!$E$23,IF(F32="Scenario2PBT1",'Medium retrofit'!$F$23,IF(F32="Scenario3PBT1",'Medium retrofit'!$G$23,"")))&amp;IF(F32="Scenario1PBT2",'Medium retrofit'!$H$23,IF(F32="Scenario2PBT2",'Medium retrofit'!$I$23,IF(F32="Scenario3PBT2",'Medium retrofit'!$J$23,"")))&amp;IF(F32="Scenario1PBT3",'Medium retrofit'!$K$23,IF(F32="Scenario2PBT3",'Medium retrofit'!$L$23,IF(F32="Scenario3PBT3",'Medium retrofit'!$M$23,"")))&amp;IF(F32="Scenario1PBT4",'Medium retrofit'!$N$23,IF(F32="Scenario2PBT4",'Medium retrofit'!$O$23,IF(F32="Scenario3PBT4",'Medium retrofit'!$P$23,"")))&amp;IF(F32="Scenario1PBT5",'Medium retrofit'!$Q$23,IF(F32="Scenario2PBT5",'Medium retrofit'!$R$23,IF(F32="Scenario3PBT5",'Medium retrofit'!$S$23,"")))&amp;IF(F32="Scenario1PBT6",'Medium retrofit'!$T$23,IF(F32="Scenario2PBT6",'Medium retrofit'!$U$23,IF(F32="Scenario3PBT6",'Medium retrofit'!$V$23,"")))&amp;IF(F32="Scenario1PBT7",'Medium retrofit'!$W$23,IF(F32="Scenario2PBT7",'Medium retrofit'!$X$23,IF(F32="Scenario3PBT7",'Medium retrofit'!$Y$23,"")))&amp;IF(F32="Scenario1PBT8",'Medium retrofit'!$Z$23,IF(F32="Scenario2PBT8",'Medium retrofit'!$AA$23,IF(F32="Scenario3PBT8",'Medium retrofit'!$AB$23,"")))&amp;IF(F32="Scenario1PBT9",'Medium retrofit'!$AC$23,IF(F32="Scenario2PBT9",'Medium retrofit'!$AD$23,IF(F32="Scenario3PBT9",'Medium retrofit'!$AE$23,"")))&amp;IF(F32="Scenario1PBT10",'Medium retrofit'!$AF$23,IF(F32="Scenario2PBT10",'Medium retrofit'!$AG$23,IF(F32="Scenario3PBT10",'Medium retrofit'!$AH$23,"")))&amp;IF(F32="Scenario1PBT11",'Medium retrofit'!$AI$23,IF(F32="Scenario2PBT11",'Medium retrofit'!$AJ$23,IF(F32="Scenario3PBT11",'Medium retrofit'!$AK$23,"")))&amp;IF(F32="Scenario1PBT12",'Medium retrofit'!$AL$23,IF(F32="Scenario2PBT12",'Medium retrofit'!$AM$23,IF(F32="Scenario3PBT12",'Medium retrofit'!$AN$23,"")))&amp;IF(F32="Scenario1PBT13",'Medium retrofit'!$AO$23,IF(F32="Scenario2PBT13",'Medium retrofit'!$AP$23,IF(F32="Scenario3PBT13",'Medium retrofit'!$AQ$23,"")))&amp;IF(F32="Scenario1PBT14",'Medium retrofit'!$AR$23,IF(F32="Scenario2PBT14",'Medium retrofit'!$AS$23,IF(F32="Scenario3PBT14",'Medium retrofit'!$AT$23,"")))&amp;IF(F32="Scenario1PBT15",'Medium retrofit'!$AU$23,IF(F32="Scenario2PBT15",'Medium retrofit'!$AV$23,IF(F32="Scenario3PBT15",'Medium retrofit'!$AW$23,"")))</f>
        <v/>
      </c>
      <c r="P32" s="123">
        <f t="shared" si="17"/>
        <v>0</v>
      </c>
      <c r="Q32" s="123" t="str">
        <f>IF(F32="Scenario1PBT1",'Medium retrofit'!$E$25,IF(F32="Scenario2PBT1",'Medium retrofit'!$F$25,IF(F32="Scenario3PBT1",'Medium retrofit'!$G$25,"")))&amp;IF(F32="Scenario1PBT2",'Medium retrofit'!$H$25,IF(F32="Scenario2PBT2",'Medium retrofit'!$I$25,IF(F32="Scenario3PBT2",'Medium retrofit'!$J$25,"")))&amp;IF(F32="Scenario1PBT3",'Medium retrofit'!$K$25,IF(F32="Scenario2PBT3",'Medium retrofit'!$L$25,IF(F32="Scenario3PBT3",'Medium retrofit'!$M$25,"")))&amp;IF(F32="Scenario1PBT4",'Medium retrofit'!$N$25,IF(F32="Scenario2PBT4",'Medium retrofit'!$O$25,IF(F32="Scenario3PBT4",'Medium retrofit'!$P$25,"")))&amp;IF(F32="Scenario1PBT5",'Medium retrofit'!$Q$25,IF(F32="Scenario2PBT5",'Medium retrofit'!$R$25,IF(F32="Scenario3PBT5",'Medium retrofit'!$S$25,"")))&amp;IF(F32="Scenario1PBT6",'Medium retrofit'!$T$25,IF(F32="Scenario2PBT6",'Medium retrofit'!$U$25,IF(F32="Scenario3PBT6",'Medium retrofit'!$V$25,"")))&amp;IF(F32="Scenario1PBT7",'Medium retrofit'!$W$25,IF(F32="Scenario2PBT7",'Medium retrofit'!$X$25,IF(F32="Scenario3PBT7",'Medium retrofit'!$Y$25,"")))&amp;IF(F32="Scenario1PBT8",'Medium retrofit'!$Z$25,IF(F32="Scenario2PBT8",'Medium retrofit'!$AA$25,IF(F32="Scenario3PBT8",'Medium retrofit'!$AB$25,"")))&amp;IF(F32="Scenario1PBT9",'Medium retrofit'!$AC$25,IF(F32="Scenario2PBT9",'Medium retrofit'!$AD$25,IF(F32="Scenario3PBT9",'Medium retrofit'!$AE$25,"")))&amp;IF(F32="Scenario1PBT10",'Medium retrofit'!$AF$25,IF(F32="Scenario2PBT10",'Medium retrofit'!$AG$25,IF(F32="Scenario3PBT10",'Medium retrofit'!$AH$25,"")))&amp;IF(F32="Scenario1PBT11",'Medium retrofit'!$AI$25,IF(F32="Scenario2PBT11",'Medium retrofit'!$AJ$25,IF(F32="Scenario3PBT11",'Medium retrofit'!$AK$25,"")))&amp;IF(F32="Scenario1PBT12",'Medium retrofit'!$AL$25,IF(F32="Scenario2PBT12",'Medium retrofit'!$AM$25,IF(F32="Scenario3PBT12",'Medium retrofit'!$AN$25,"")))&amp;IF(F32="Scenario1PBT13",'Medium retrofit'!$AO$25,IF(F32="Scenario2PBT13",'Medium retrofit'!$AP$25,IF(F32="Scenario3PBT13",'Medium retrofit'!$AQ$25,"")))&amp;IF(F32="Scenario1PBT14",'Medium retrofit'!$AR$25,IF(F32="Scenario2PBT14",'Medium retrofit'!$AS$25,IF(F32="Scenario3PBT14",'Medium retrofit'!$AT$25,"")))&amp;IF(F32="Scenario1PBT15",'Medium retrofit'!$AU$25,IF(F32="Scenario2PBT15",'Medium retrofit'!$AV$25,IF(F32="Scenario3PBT15",'Medium retrofit'!$AW$25,"")))</f>
        <v/>
      </c>
      <c r="R32" s="123">
        <f t="shared" si="18"/>
        <v>0</v>
      </c>
      <c r="S32" s="123" t="str">
        <f>IF(F32="Scenario1PBT1",'Medium retrofit'!$E$27,IF(F32="Scenario2PBT1",'Medium retrofit'!$F$27,IF(F32="Scenario3PBT1",'Medium retrofit'!$G$27,"")))&amp;IF(F32="Scenario1PBT2",'Medium retrofit'!$H$27,IF(F32="Scenario2PBT2",'Medium retrofit'!$I$27,IF(F32="Scenario3PBT2",'Medium retrofit'!$J$27,"")))&amp;IF(F32="Scenario1PBT3",'Medium retrofit'!$K$27,IF(F32="Scenario2PBT3",'Medium retrofit'!$L$27,IF(F32="Scenario3PBT3",'Medium retrofit'!$M$27,"")))&amp;IF(F32="Scenario1PBT4",'Medium retrofit'!$N$27,IF(F32="Scenario2PBT4",'Medium retrofit'!$O$27,IF(F32="Scenario3PBT4",'Medium retrofit'!$P$27,"")))&amp;IF(F32="Scenario1PBT5",'Medium retrofit'!$Q$27,IF(F32="Scenario2PBT5",'Medium retrofit'!$R$27,IF(F32="Scenario3PBT5",'Medium retrofit'!$S$27,"")))&amp;IF(F32="Scenario1PBT6",'Medium retrofit'!$T$27,IF(F32="Scenario2PBT6",'Medium retrofit'!$U$27,IF(F32="Scenario3PBT6",'Medium retrofit'!$V$27,"")))&amp;IF(F32="Scenario1PBT7",'Medium retrofit'!$W$27,IF(F32="Scenario2PBT7",'Medium retrofit'!$X$27,IF(F32="Scenario3PBT7",'Medium retrofit'!$Y$27,"")))&amp;IF(F32="Scenario1PBT8",'Medium retrofit'!$Z$27,IF(F32="Scenario2PBT8",'Medium retrofit'!$AA$27,IF(F32="Scenario3PBT8",'Medium retrofit'!$AB$27,"")))&amp;IF(F32="Scenario1PBT9",'Medium retrofit'!$AC$27,IF(F32="Scenario2PBT9",'Medium retrofit'!$AD$27,IF(F32="Scenario3PBT9",'Medium retrofit'!$AE$27,"")))&amp;IF(F32="Scenario1PBT10",'Medium retrofit'!$AF$27,IF(F32="Scenario2PBT10",'Medium retrofit'!$AG$27,IF(F32="Scenario3PBT10",'Medium retrofit'!$AH$27,"")))&amp;IF(F32="Scenario1PBT11",'Medium retrofit'!$AI$27,IF(F32="Scenario2PBT11",'Medium retrofit'!$AJ$27,IF(F32="Scenario3PBT11",'Medium retrofit'!$AK$27,"")))&amp;IF(F32="Scenario1PBT12",'Medium retrofit'!$AL$27,IF(F32="Scenario2PBT12",'Medium retrofit'!$AM$27,IF(F32="Scenario3PBT12",'Medium retrofit'!$AN$27,"")))&amp;IF(F32="Scenario1PBT13",'Medium retrofit'!$AO$27,IF(F32="Scenario2PBT13",'Medium retrofit'!$AP$27,IF(F32="Scenario3PBT13",'Medium retrofit'!$AQ$27,"")))&amp;IF(F32="Scenario1PBT14",'Medium retrofit'!$AR$27,IF(F32="Scenario2PBT14",'Medium retrofit'!$AS$27,IF(F32="Scenario3PBT14",'Medium retrofit'!$AT$27,"")))&amp;IF(F32="Scenario1PBT15",'Medium retrofit'!$AU$27,IF(F32="Scenario2PBT15",'Medium retrofit'!$AV$27,IF(F32="Scenario3PBT15",'Medium retrofit'!$AW$27,"")))</f>
        <v/>
      </c>
      <c r="T32" s="246">
        <f t="shared" si="19"/>
        <v>0</v>
      </c>
      <c r="U32" s="245" t="str">
        <f>IF(F32="Scenario1PBT1",'Medium retrofit'!$E$38,IF(F32="Scenario2PBT1",'Medium retrofit'!$F$38,IF(F32="Scenario3PBT1",'Medium retrofit'!$G$38,"")))&amp;IF(F32="Scenario1PBT2",'Medium retrofit'!$H$38,IF(F32="Scenario2PBT2",'Medium retrofit'!$I$38,IF(F32="Scenario3PBT2",'Medium retrofit'!$J$38,"")))&amp;IF(F32="Scenario1PBT3",'Medium retrofit'!$K$38,IF(F32="Scenario2PBT3",'Medium retrofit'!$L$38,IF(F32="Scenario3PBT3",'Medium retrofit'!$M$38,"")))&amp;IF(F32="Scenario1PBT4",'Medium retrofit'!$N$38,IF(F32="Scenario2PBT4",'Medium retrofit'!$O$38,IF(F32="Scenario3PBT4",'Medium retrofit'!$P$38,"")))&amp;IF(F32="Scenario1PBT5",'Medium retrofit'!$Q$38,IF(F32="Scenario2PBT5",'Medium retrofit'!$R$38,IF(F32="Scenario3PBT5",'Medium retrofit'!$S$38,"")))&amp;IF(F32="Scenario1PBT6",'Medium retrofit'!$T$38,IF(F32="Scenario2PBT6",'Medium retrofit'!$U$38,IF(F32="Scenario3PBT6",'Medium retrofit'!$V$38,"")))&amp;IF(F32="Scenario1PBT7",'Medium retrofit'!$W$38,IF(F32="Scenario2PBT7",'Medium retrofit'!$X$38,IF(F32="Scenario3PBT7",'Medium retrofit'!$Y$38,"")))&amp;IF(F32="Scenario1PBT8",'Medium retrofit'!$Z$38,IF(F32="Scenario2PBT8",'Medium retrofit'!$AA$38,IF(F32="Scenario3PBT8",'Medium retrofit'!$AB$38,"")))&amp;IF(F32="Scenario1PBT9",'Medium retrofit'!$AC$38,IF(F32="Scenario2PBT9",'Medium retrofit'!$AD$38,IF(F32="Scenario3PBT9",'Medium retrofit'!$AE$38,"")))&amp;IF(F32="Scenario1PBT10",'Medium retrofit'!$AF$38,IF(F32="Scenario2PBT10",'Medium retrofit'!$AG$38,IF(F32="Scenario3PBT10",'Medium retrofit'!$AH$38,"")))&amp;IF(F32="Scenario1PBT11",'Medium retrofit'!$AI$38,IF(F32="Scenario2PBT11",'Medium retrofit'!$AJ$38,IF(F32="Scenario3PBT11",'Medium retrofit'!$AK$38,"")))&amp;IF(F32="Scenario1PBT12",'Medium retrofit'!$AL$38,IF(F32="Scenario2PBT12",'Medium retrofit'!$AM$38,IF(F32="Scenario3PBT12",'Medium retrofit'!$AN$38,"")))&amp;IF(F32="Scenario1PBT13",'Medium retrofit'!$AO$38,IF(F32="Scenario2PBT13",'Medium retrofit'!$AP$38,IF(F32="Scenario3PBT13",'Medium retrofit'!$AQ$38,"")))&amp;IF(F32="Scenario1PBT14",'Medium retrofit'!$AR$38,IF(F32="Scenario2PBT14",'Medium retrofit'!$AS$38,IF(F32="Scenario3PBT14",'Medium retrofit'!$AT$38,"")))&amp;IF(F32="Scenario1PBT15",'Medium retrofit'!$AU$38,IF(F32="Scenario2PBT15",'Medium retrofit'!$AV$38,IF(F32="Scenario3PBT15",'Medium retrofit'!$AW$38,"")))</f>
        <v/>
      </c>
      <c r="V32" s="123">
        <f t="shared" si="20"/>
        <v>0</v>
      </c>
      <c r="W32" s="123" t="str">
        <f>IF(F32="Scenario1PBT1",'Medium retrofit'!$E$40,IF(F32="Scenario2PBT1",'Medium retrofit'!$F$40,IF(F32="Scenario3PBT1",'Medium retrofit'!$G$40,"")))&amp;IF(F32="Scenario1PBT2",'Medium retrofit'!$H$40,IF(F32="Scenario2PBT2",'Medium retrofit'!$I$40,IF(F32="Scenario3PBT2",'Medium retrofit'!$J$40,"")))&amp;IF(F32="Scenario1PBT3",'Medium retrofit'!$K$40,IF(F32="Scenario2PBT3",'Medium retrofit'!$L$40,IF(F32="Scenario3PBT3",'Medium retrofit'!$M$40,"")))&amp;IF(F32="Scenario1PBT4",'Medium retrofit'!$N$40,IF(F32="Scenario2PBT4",'Medium retrofit'!$O$40,IF(F32="Scenario3PBT4",'Medium retrofit'!$P$40,"")))&amp;IF(F32="Scenario1PBT5",'Medium retrofit'!$Q$40,IF(F32="Scenario2PBT5",'Medium retrofit'!$R$40,IF(F32="Scenario3PBT5",'Medium retrofit'!$S$40,"")))&amp;IF(F32="Scenario1PBT6",'Medium retrofit'!$T$40,IF(F32="Scenario2PBT6",'Medium retrofit'!$U$40,IF(F32="Scenario3PBT6",'Medium retrofit'!$V$40,"")))&amp;IF(F32="Scenario1PBT7",'Medium retrofit'!$W$40,IF(F32="Scenario2PBT7",'Medium retrofit'!$X$40,IF(F32="Scenario3PBT7",'Medium retrofit'!$Y$40,"")))&amp;IF(F32="Scenario1PBT8",'Medium retrofit'!$Z$40,IF(F32="Scenario2PBT8",'Medium retrofit'!$AA$40,IF(F32="Scenario3PBT8",'Medium retrofit'!$AB$40,"")))&amp;IF(F32="Scenario1PBT9",'Medium retrofit'!$AC$40,IF(F32="Scenario2PBT9",'Medium retrofit'!$AD$40,IF(F32="Scenario3PBT9",'Medium retrofit'!$AE$40,"")))&amp;IF(F32="Scenario1PBT10",'Medium retrofit'!$AF$40,IF(F32="Scenario2PBT10",'Medium retrofit'!$AG$40,IF(F32="Scenario3PBT10",'Medium retrofit'!$AH$40,"")))&amp;IF(F32="Scenario1PBT11",'Medium retrofit'!$AI$40,IF(F32="Scenario2PBT11",'Medium retrofit'!$AJ$40,IF(F32="Scenario3PBT11",'Medium retrofit'!$AK$40,"")))&amp;IF(F32="Scenario1PBT12",'Medium retrofit'!$AL$40,IF(F32="Scenario2PBT12",'Medium retrofit'!$AM$40,IF(F32="Scenario3PBT12",'Medium retrofit'!$AN$40,"")))&amp;IF(F32="Scenario1PBT13",'Medium retrofit'!$AO$40,IF(F32="Scenario2PBT13",'Medium retrofit'!$AP$40,IF(F32="Scenario3PBT13",'Medium retrofit'!$AQ$40,"")))&amp;IF(F32="Scenario1PBT14",'Medium retrofit'!$AR$40,IF(F32="Scenario2PBT14",'Medium retrofit'!$AS$40,IF(F32="Scenario3PBT14",'Medium retrofit'!$AT$40,"")))&amp;IF(F32="Scenario1PBT15",'Medium retrofit'!$AU$40,IF(F32="Scenario2PBT15",'Medium retrofit'!$AV$40,IF(F32="Scenario3PBT15",'Medium retrofit'!$AW$40,"")))</f>
        <v/>
      </c>
      <c r="X32" s="123">
        <f t="shared" si="21"/>
        <v>0</v>
      </c>
      <c r="Y32" s="123" t="str">
        <f>IF(F32="Scenario1PBT1",'Medium retrofit'!$E$42,IF(F32="Scenario2PBT1",'Medium retrofit'!$F$42,IF(F32="Scenario3PBT1",'Medium retrofit'!$G$42,"")))&amp;IF(F32="Scenario1PBT2",'Medium retrofit'!$H$42,IF(F32="Scenario2PBT2",'Medium retrofit'!$I$42,IF(F32="Scenario3PBT2",'Medium retrofit'!$J$42,"")))&amp;IF(F32="Scenario1PBT3",'Medium retrofit'!$K$42,IF(F32="Scenario2PBT3",'Medium retrofit'!$L$42,IF(F32="Scenario3PBT3",'Medium retrofit'!$M$42,"")))&amp;IF(F32="Scenario1PBT4",'Medium retrofit'!$N$42,IF(F32="Scenario2PBT4",'Medium retrofit'!$O$42,IF(F32="Scenario3PBT4",'Medium retrofit'!$P$42,"")))&amp;IF(F32="Scenario1PBT5",'Medium retrofit'!$Q$42,IF(F32="Scenario2PBT5",'Medium retrofit'!$R$42,IF(F32="Scenario3PBT5",'Medium retrofit'!$S$42,"")))&amp;IF(F32="Scenario1PBT6",'Medium retrofit'!$T$42,IF(F32="Scenario2PBT6",'Medium retrofit'!$U$42,IF(F32="Scenario3PBT6",'Medium retrofit'!$V$42,"")))&amp;IF(F32="Scenario1PBT7",'Medium retrofit'!$W$42,IF(F32="Scenario2PBT7",'Medium retrofit'!$X$42,IF(F32="Scenario3PBT7",'Medium retrofit'!$Y$42,"")))&amp;IF(F32="Scenario1PBT8",'Medium retrofit'!$Z$42,IF(F32="Scenario2PBT8",'Medium retrofit'!$AA$42,IF(F32="Scenario3PBT8",'Medium retrofit'!$AB$42,"")))&amp;IF(F32="Scenario1PBT9",'Medium retrofit'!$AC$42,IF(F32="Scenario2PBT9",'Medium retrofit'!$AD$42,IF(F32="Scenario3PBT9",'Medium retrofit'!$AE$42,"")))&amp;IF(F32="Scenario1PBT10",'Medium retrofit'!$AF$42,IF(F32="Scenario2PBT10",'Medium retrofit'!$AG$42,IF(F32="Scenario3PBT10",'Medium retrofit'!$AH$42,"")))&amp;IF(F32="Scenario1PBT11",'Medium retrofit'!$AI$42,IF(F32="Scenario2PBT11",'Medium retrofit'!$AJ$42,IF(F32="Scenario3PBT11",'Medium retrofit'!$AK$42,"")))&amp;IF(F32="Scenario1PBT12",'Medium retrofit'!$AL$42,IF(F32="Scenario2PBT12",'Medium retrofit'!$AM$42,IF(F32="Scenario3PBT12",'Medium retrofit'!$AN$42,"")))&amp;IF(F32="Scenario1PBT13",'Medium retrofit'!$AO$42,IF(F32="Scenario2PBT13",'Medium retrofit'!$AP$42,IF(F32="Scenario3PBT13",'Medium retrofit'!$AQ$42,"")))&amp;IF(F32="Scenario1PBT14",'Medium retrofit'!$AR$42,IF(F32="Scenario2PBT14",'Medium retrofit'!$AS$42,IF(F32="Scenario3PBT14",'Medium retrofit'!$AT$42,"")))&amp;IF(F32="Scenario1PBT15",'Medium retrofit'!$AU$42,IF(F32="Scenario2PBT15",'Medium retrofit'!$AV$42,IF(F32="Scenario3PBT15",'Medium retrofit'!$AW$42,"")))</f>
        <v/>
      </c>
      <c r="Z32" s="123">
        <f t="shared" si="22"/>
        <v>0</v>
      </c>
      <c r="AA32" s="239" t="str">
        <f>IF(F32="Scenario1PBT1",'Medium retrofit'!$E$101,IF(F32="Scenario2PBT1",'Medium retrofit'!$F$101,IF(F32="Scenario3PBT1",'Medium retrofit'!$G$101,"")))&amp;IF(F32="Scenario1PBT2",'Medium retrofit'!$H$101,IF(F32="Scenario2PBT2",'Medium retrofit'!$I$101,IF(F32="Scenario3PBT2",'Medium retrofit'!$J$101,"")))&amp;IF(F32="Scenario1PBT3",'Medium retrofit'!$K$101,IF(F32="Scenario2PBT3",'Medium retrofit'!$L$101,IF(F32="Scenario3PBT3",'Medium retrofit'!$M$101,"")))&amp;IF(F32="Scenario1PBT4",'Medium retrofit'!$N$101,IF(F32="Scenario2PBT4",'Medium retrofit'!$O$101,IF(F32="Scenario3PBT4",'Medium retrofit'!$P$101,"")))&amp;IF(F32="Scenario1PBT5",'Medium retrofit'!$Q$101,IF(F32="Scenario2PBT5",'Medium retrofit'!$R$101,IF(F32="Scenario3PBT5",'Medium retrofit'!$S$101,"")))&amp;IF(F32="Scenario1PBT6",'Medium retrofit'!$T$101,IF(F32="Scenario2PBT6",'Medium retrofit'!$U$101,IF(F32="Scenario3PBT6",'Medium retrofit'!$V$101,"")))&amp;IF(F32="Scenario1PBT7",'Medium retrofit'!$W$101,IF(F32="Scenario2PBT7",'Medium retrofit'!$X$101,IF(F32="Scenario3PBT7",'Medium retrofit'!$Y$101,"")))&amp;IF(F32="Scenario1PBT8",'Medium retrofit'!$Z$101,IF(F32="Scenario2PBT8",'Medium retrofit'!$AA$101,IF(F32="Scenario3PBT8",'Medium retrofit'!$AB$101,"")))&amp;IF(F32="Scenario1PBT9",'Medium retrofit'!$AC$101,IF(F32="Scenario2PBT9",'Medium retrofit'!$AD$101,IF(F32="Scenario3PBT9",'Medium retrofit'!$AE$101,"")))&amp;IF(F32="Scenario1PBT10",'Medium retrofit'!$AF$101,IF(F32="Scenario2PBT10",'Medium retrofit'!$AG$101,IF(F32="Scenario3PBT10",'Medium retrofit'!$AH$101,"")))&amp;IF(F32="Scenario1PBT11",'Medium retrofit'!$AI$101,IF(F32="Scenario2PBT11",'Medium retrofit'!$AJ$101,IF(F32="Scenario3PBT11",'Medium retrofit'!$AK$101,"")))&amp;IF(F32="Scenario1PBT12",'Medium retrofit'!$AL$101,IF(F32="Scenario2PBT12",'Medium retrofit'!$AM$101,IF(F32="Scenario3PBT12",'Medium retrofit'!$AN$101,"")))&amp;IF(F32="Scenario1PBT13",'Medium retrofit'!$AO$101,IF(F32="Scenario2PBT13",'Medium retrofit'!$AP$101,IF(F32="Scenario3PBT13",'Medium retrofit'!$AQ$101,"")))&amp;IF(F32="Scenario1PBT14",'Medium retrofit'!$AR$101,IF(F32="Scenario2PBT14",'Medium retrofit'!$AS$101,IF(F32="Scenario3PBT14",'Medium retrofit'!$AT$101,"")))&amp;IF(F32="Scenario1PBT15",'Medium retrofit'!$AU$101,IF(F32="Scenario2PBT15",'Medium retrofit'!$AV$101,IF(F32="Scenario3PBT15",'Medium retrofit'!$AW$101,"")))</f>
        <v/>
      </c>
      <c r="AB32" s="242">
        <f t="shared" si="23"/>
        <v>0</v>
      </c>
      <c r="AC32" s="364" t="str">
        <f t="shared" si="24"/>
        <v/>
      </c>
      <c r="AD32" s="353">
        <f>IF(AC32="",IFERROR('Projection_Base-case'!G33-G32,0),0)</f>
        <v>0</v>
      </c>
      <c r="AE32" s="350">
        <f t="shared" si="0"/>
        <v>0</v>
      </c>
      <c r="AF32" s="361">
        <f>IFERROR(100*AD32/'Projection_Base-case'!G33,0)</f>
        <v>0</v>
      </c>
      <c r="AG32" s="352">
        <f>IF(AC32="",IFERROR('Projection_Base-case'!I33-I32,0),0)</f>
        <v>0</v>
      </c>
      <c r="AH32" s="353">
        <f t="shared" si="1"/>
        <v>0</v>
      </c>
      <c r="AI32" s="361">
        <f>IFERROR(100*AG32/'Projection_Base-case'!I33,0)</f>
        <v>0</v>
      </c>
      <c r="AJ32" s="352">
        <f>IF(AC32="",IFERROR('Projection_Base-case'!K33-K32,0),0)</f>
        <v>0</v>
      </c>
      <c r="AK32" s="353">
        <f t="shared" si="2"/>
        <v>0</v>
      </c>
      <c r="AL32" s="361">
        <f>IFERROR(100*AJ32/'Projection_Base-case'!K33,0)</f>
        <v>0</v>
      </c>
      <c r="AM32" s="352">
        <f>-IF(AC32="",IFERROR('Projection_Base-case'!M33-M32,0),0)</f>
        <v>0</v>
      </c>
      <c r="AN32" s="353">
        <f t="shared" si="3"/>
        <v>0</v>
      </c>
      <c r="AO32" s="354">
        <f>IFERROR(IF('Projection_Base-case'!N33&gt;0,100*AN32/'Projection_Base-case'!N33,100*AN32/N32),0)</f>
        <v>0</v>
      </c>
      <c r="AP32" s="355">
        <f>IF(AC32="",IFERROR('Projection_Base-case'!O33-O32,0),0)</f>
        <v>0</v>
      </c>
      <c r="AQ32" s="356">
        <f t="shared" si="4"/>
        <v>0</v>
      </c>
      <c r="AR32" s="356">
        <f>IFERROR(100*AP32/'Projection_Base-case'!O33,0)</f>
        <v>0</v>
      </c>
      <c r="AS32" s="355">
        <f>IF(AC32="",IFERROR('Projection_Base-case'!Q33-Q32,0),0)</f>
        <v>0</v>
      </c>
      <c r="AT32" s="356">
        <f t="shared" si="5"/>
        <v>0</v>
      </c>
      <c r="AU32" s="356">
        <f>IFERROR(100*AS32/'Projection_Base-case'!Q33,0)</f>
        <v>0</v>
      </c>
      <c r="AV32" s="355">
        <f>IF(AC32="",IFERROR('Projection_Base-case'!S33-S32,0),0)</f>
        <v>0</v>
      </c>
      <c r="AW32" s="356">
        <f t="shared" si="6"/>
        <v>0</v>
      </c>
      <c r="AX32" s="357">
        <f>IFERROR(100*AV32/'Projection_Base-case'!S33,0)</f>
        <v>0</v>
      </c>
      <c r="AY32" s="358">
        <f>IF(AC32="",IFERROR('Projection_Base-case'!U33-U32,0),0)</f>
        <v>0</v>
      </c>
      <c r="AZ32" s="359">
        <f t="shared" si="7"/>
        <v>0</v>
      </c>
      <c r="BA32" s="359">
        <f>IFERROR(100*AY32/'Projection_Base-case'!U33,0)</f>
        <v>0</v>
      </c>
      <c r="BB32" s="358">
        <f>IF(AC32="",IFERROR('Projection_Base-case'!W33-W32,0),0)</f>
        <v>0</v>
      </c>
      <c r="BC32" s="359">
        <f t="shared" si="8"/>
        <v>0</v>
      </c>
      <c r="BD32" s="359">
        <f>IFERROR(100*BB32/'Projection_Base-case'!W33,0)</f>
        <v>0</v>
      </c>
      <c r="BE32" s="358">
        <f>IF(AC32="",IFERROR('Projection_Base-case'!Y33-Y32,0),0)</f>
        <v>0</v>
      </c>
      <c r="BF32" s="359">
        <f t="shared" si="9"/>
        <v>0</v>
      </c>
      <c r="BG32" s="359">
        <f>IFERROR(100*BE32/'Projection_Base-case'!Y33,0)</f>
        <v>0</v>
      </c>
      <c r="BH32" s="359">
        <f t="shared" si="10"/>
        <v>0</v>
      </c>
      <c r="BI32" s="360">
        <f t="shared" si="11"/>
        <v>0</v>
      </c>
    </row>
    <row r="33" spans="1:61">
      <c r="A33" s="205">
        <v>29</v>
      </c>
      <c r="B33" s="347">
        <f>IF('Projection_Base-case'!B34&lt;&gt;"",'Projection_Base-case'!B34,0)</f>
        <v>0</v>
      </c>
      <c r="C33" s="347">
        <f>IF('Projection_Base-case'!C34&lt;&gt;"",'Projection_Base-case'!C34,0)</f>
        <v>0</v>
      </c>
      <c r="D33" s="365">
        <f>IF('Projection_Base-case'!D34&lt;&gt;"",'Projection_Base-case'!D34,0)</f>
        <v>0</v>
      </c>
      <c r="E33" s="376"/>
      <c r="F33" s="367" t="str">
        <f t="shared" si="12"/>
        <v>0</v>
      </c>
      <c r="G33" s="241" t="str">
        <f>IF(F33="Scenario1PBT1",'Medium retrofit'!$E$6,IF(F33="Scenario2PBT1",'Medium retrofit'!$F$6,IF(F33="Scenario3PBT1",'Medium retrofit'!$G$6,"")))&amp;IF(F33="Scenario1PBT2",'Medium retrofit'!$H$6,IF(F33="Scenario2PBT2",'Medium retrofit'!$I$6,IF(F33="Scenario3PBT2",'Medium retrofit'!$J$6,"")))&amp;IF(F33="Scenario1PBT3",'Medium retrofit'!$K$6,IF(F33="Scenario2PBT3",'Medium retrofit'!$L$6,IF(F33="Scenario3PBT3",'Medium retrofit'!$M$6,"")))&amp;IF(F33="Scenario1PBT4",'Medium retrofit'!$N$6,IF(F33="Scenario2PBT4",'Medium retrofit'!$O$6,IF(F33="Scenario3PBT4",'Medium retrofit'!$P$6,"")))&amp;IF(F33="Scenario1PBT5",'Medium retrofit'!$Q$6,IF(F33="Scenario2PBT5",'Medium retrofit'!$R$6,IF(F33="Scenario3PBT5",'Medium retrofit'!$S$6,"")))&amp;IF(F33="Scenario1PBT6",'Medium retrofit'!$T$6,IF(F33="Scenario2PBT6",'Medium retrofit'!$U$6,IF(F33="Scenario3PBT6",'Medium retrofit'!$V$6,"")))&amp;IF(F33="Scenario1PBT7",'Medium retrofit'!$W$6,IF(F33="Scenario2PBT7",'Medium retrofit'!$X$6,IF(F33="Scenario3PBT7",'Medium retrofit'!$Y$6,"")))&amp;IF(F33="Scenario1PBT8",'Medium retrofit'!$Z$6,IF(F33="Scenario2PBT8",'Medium retrofit'!$AA$6,IF(F33="Scenario3PBT8",'Medium retrofit'!$AB$6,"")))&amp;IF(F33="Scenario1PBT9",'Medium retrofit'!$AC$6,IF(F33="Scenario2PBT9",'Medium retrofit'!$AD$6,IF(F33="Scenario3PBT9",'Medium retrofit'!$AE$6,"")))&amp;IF(F33="Scenario1PBT10",'Medium retrofit'!$AF$6,IF(F33="Scenario2PBT10",'Medium retrofit'!$AG$6,IF(F33="Scenario3PBT10",'Medium retrofit'!$AH$6,"")))&amp;IF(F33="Scenario1PBT11",'Medium retrofit'!$AI$6,IF(F33="Scenario2PBT11",'Medium retrofit'!$AJ$6,IF(F33="Scenario3PBT11",'Medium retrofit'!$AK$6,"")))&amp;IF(F33="Scenario1PBT12",'Medium retrofit'!$AL$6,IF(F33="Scenario2PBT12",'Medium retrofit'!$AM$6,IF(F33="Scenario3PBT12",'Medium retrofit'!$AN$6,"")))&amp;IF(F33="Scenario1PBT13",'Medium retrofit'!$AO$6,IF(F33="Scenario2PBT13",'Medium retrofit'!$AP$6,IF(F33="Scenario3PBT13",'Medium retrofit'!$AQ$6,"")))&amp;IF(F33="Scenario1PBT14",'Medium retrofit'!$AR$6,IF(F33="Scenario2PBT14",'Medium retrofit'!$AS$6,IF(F33="Scenario3PBT14",'Medium retrofit'!$AT$6,"")))&amp;IF(F33="Scenario1PBT15",'Medium retrofit'!$AU$6,IF(F33="Scenario2PBT15",'Medium retrofit'!$AV$6,IF(F33="Scenario3PBT15",'Medium retrofit'!$AW$6,"")))</f>
        <v/>
      </c>
      <c r="H33" s="123">
        <f t="shared" si="13"/>
        <v>0</v>
      </c>
      <c r="I33" s="239" t="str">
        <f>IF(F33="Scenario1PBT1",'Medium retrofit'!$E$16,IF(F33="Scenario2PBT1",'Medium retrofit'!$F$16,IF(F33="Scenario3PBT1",'Medium retrofit'!$G$16,"")))&amp;IF(F33="Scenario1PBT2",'Medium retrofit'!$H$16,IF(F33="Scenario2PBT2",'Medium retrofit'!$I$16,IF(F33="Scenario3PBT2",'Medium retrofit'!$J$16,"")))&amp;IF(F33="Scenario1PBT3",'Medium retrofit'!$K$16,IF(F33="Scenario2PBT3",'Medium retrofit'!$L$16,IF(F33="Scenario3PBT3",'Medium retrofit'!$M$16,"")))&amp;IF(F33="Scenario1PBT4",'Medium retrofit'!$N$16,IF(F33="Scenario2PBT4",'Medium retrofit'!$O$16,IF(F33="Scenario3PBT4",'Medium retrofit'!$P$16,"")))&amp;IF(F33="Scenario1PBT5",'Medium retrofit'!$Q$16,IF(F33="Scenario2PBT5",'Medium retrofit'!$R$16,IF(F33="Scenario3PBT5",'Medium retrofit'!$S$16,"")))&amp;IF(F33="Scenario1PBT6",'Medium retrofit'!$T$16,IF(F33="Scenario2PBT6",'Medium retrofit'!$U$16,IF(F33="Scenario3PBT6",'Medium retrofit'!$V$16,"")))&amp;IF(F33="Scenario1PBT7",'Medium retrofit'!$W$16,IF(F33="Scenario2PBT7",'Medium retrofit'!$X$16,IF(F33="Scenario3PBT7",'Medium retrofit'!$Y$16,"")))&amp;IF(F33="Scenario1PBT8",'Medium retrofit'!$Z$16,IF(F33="Scenario2PBT8",'Medium retrofit'!$AA$16,IF(F33="Scenario3PBT8",'Medium retrofit'!$AB$16,"")))&amp;IF(F33="Scenario1PBT9",'Medium retrofit'!$AC$16,IF(F33="Scenario2PBT9",'Medium retrofit'!$AD$16,IF(F33="Scenario3PBT9",'Medium retrofit'!$AE$16,"")))&amp;IF(F33="Scenario1PBT10",'Medium retrofit'!$AF$16,IF(F33="Scenario2PBT10",'Medium retrofit'!$AG$16,IF(F33="Scenario3PBT10",'Medium retrofit'!$AH$16,"")))&amp;IF(F33="Scenario1PBT11",'Medium retrofit'!$AI$16,IF(F33="Scenario2PBT11",'Medium retrofit'!$AJ$16,IF(F33="Scenario3PBT11",'Medium retrofit'!$AK$16,"")))&amp;IF(F33="Scenario1PBT12",'Medium retrofit'!$AL$16,IF(F33="Scenario2PBT12",'Medium retrofit'!$AM$16,IF(F33="Scenario3PBT12",'Medium retrofit'!$AN$16,"")))&amp;IF(F33="Scenario1PBT13",'Medium retrofit'!$AO$16,IF(F33="Scenario2PBT13",'Medium retrofit'!$AP$16,IF(F33="Scenario3PBT13",'Medium retrofit'!$AQ$16,"")))&amp;IF(F33="Scenario1PBT14",'Medium retrofit'!$AR$16,IF(F33="Scenario2PBT14",'Medium retrofit'!$AS$16,IF(F33="Scenario3PBT14",'Medium retrofit'!$AT$16,"")))&amp;IF(F33="Scenario1PBT15",'Medium retrofit'!$AU$16,IF(F33="Scenario2PBT15",'Medium retrofit'!$AV$16,IF(F33="Scenario3PBT15",'Medium retrofit'!$AW$16,"")))</f>
        <v/>
      </c>
      <c r="J33" s="123">
        <f t="shared" si="14"/>
        <v>0</v>
      </c>
      <c r="K33" s="123" t="str">
        <f>IF(F33="Scenario1PBT1",'Medium retrofit'!$E$18,IF(F33="Scenario2PBT1",'Medium retrofit'!$F$18,IF(F33="Scenario3PBT1",'Medium retrofit'!$G$18,"")))&amp;IF(F33="Scenario1PBT2",'Medium retrofit'!$H$18,IF(F33="Scenario2PBT2",'Medium retrofit'!$I$18,IF(F33="Scenario3PBT2",'Medium retrofit'!$J$18,"")))&amp;IF(F33="Scenario1PBT3",'Medium retrofit'!$K$18,IF(F33="Scenario2PBT3",'Medium retrofit'!$L$18,IF(F33="Scenario3PBT3",'Medium retrofit'!$M$18,"")))&amp;IF(F33="Scenario1PBT4",'Medium retrofit'!$N$18,IF(F33="Scenario2PBT4",'Medium retrofit'!$O$18,IF(F33="Scenario3PBT4",'Medium retrofit'!$P$18,"")))&amp;IF(F33="Scenario1PBT5",'Medium retrofit'!$Q$18,IF(F33="Scenario2PBT5",'Medium retrofit'!$R$18,IF(F33="Scenario3PBT5",'Medium retrofit'!$S$18,"")))&amp;IF(F33="Scenario1PBT6",'Medium retrofit'!$T$18,IF(F33="Scenario2PBT6",'Medium retrofit'!$U$18,IF(F33="Scenario3PBT6",'Medium retrofit'!$V$18,"")))&amp;IF(F33="Scenario1PBT7",'Medium retrofit'!$W$18,IF(F33="Scenario2PBT7",'Medium retrofit'!$X$18,IF(F33="Scenario3PBT7",'Medium retrofit'!$Y$18,"")))&amp;IF(F33="Scenario1PBT8",'Medium retrofit'!$Z$18,IF(F33="Scenario2PBT8",'Medium retrofit'!$AA$18,IF(F33="Scenario3PBT8",'Medium retrofit'!$AB$18,"")))&amp;IF(F33="Scenario1PBT9",'Medium retrofit'!$AC$18,IF(F33="Scenario2PBT9",'Medium retrofit'!$AD$18,IF(F33="Scenario3PBT9",'Medium retrofit'!$AE$18,"")))&amp;IF(F33="Scenario1PBT10",'Medium retrofit'!$AF$18,IF(F33="Scenario2PBT10",'Medium retrofit'!$AG$18,IF(F33="Scenario3PBT10",'Medium retrofit'!$AH$18,"")))&amp;IF(F33="Scenario1PBT11",'Medium retrofit'!$AI$18,IF(F33="Scenario2PBT11",'Medium retrofit'!$AJ$18,IF(F33="Scenario3PBT11",'Medium retrofit'!$AK$18,"")))&amp;IF(F33="Scenario1PBT12",'Medium retrofit'!$AL$18,IF(F33="Scenario2PBT12",'Medium retrofit'!$AM$18,IF(F33="Scenario3PBT12",'Medium retrofit'!$AN$18,"")))&amp;IF(F33="Scenario1PBT13",'Medium retrofit'!$AO$18,IF(F33="Scenario2PBT13",'Medium retrofit'!$AP$18,IF(F33="Scenario3PBT13",'Medium retrofit'!$AQ$18,"")))&amp;IF(F33="Scenario1PBT14",'Medium retrofit'!$AR$18,IF(F33="Scenario2PBT14",'Medium retrofit'!$AS$18,IF(F33="Scenario3PBT14",'Medium retrofit'!$AT$18,"")))&amp;IF(F33="Scenario1PBT15",'Medium retrofit'!$AU$18,IF(F33="Scenario2PBT15",'Medium retrofit'!$AV$18,IF(F33="Scenario3PBT15",'Medium retrofit'!$AW$18,"")))</f>
        <v/>
      </c>
      <c r="L33" s="123">
        <f t="shared" si="15"/>
        <v>0</v>
      </c>
      <c r="M33" s="123" t="str">
        <f>IF(F33="Scenario1PBT1",'Medium retrofit'!$E$20,IF(F33="Scenario2PBT1",'Medium retrofit'!$F$20,IF(F33="Scenario3PBT1",'Medium retrofit'!$G$20,"")))&amp;IF(F33="Scenario1PBT2",'Medium retrofit'!$H$20,IF(F33="Scenario2PBT2",'Medium retrofit'!$I$20,IF(F33="Scenario3PBT2",'Medium retrofit'!$J$20,"")))&amp;IF(F33="Scenario1PBT3",'Medium retrofit'!$K$20,IF(F33="Scenario2PBT3",'Medium retrofit'!$L$20,IF(F33="Scenario3PBT3",'Medium retrofit'!$M$20,"")))&amp;IF(F33="Scenario1PBT4",'Medium retrofit'!$N$20,IF(F33="Scenario2PBT4",'Medium retrofit'!$O$20,IF(F33="Scenario3PBT4",'Medium retrofit'!$P$20,"")))&amp;IF(F33="Scenario1PBT5",'Medium retrofit'!$Q$20,IF(F33="Scenario2PBT5",'Medium retrofit'!$R$20,IF(F33="Scenario3PBT5",'Medium retrofit'!$S$20,"")))&amp;IF(F33="Scenario1PBT6",'Medium retrofit'!$T$20,IF(F33="Scenario2PBT6",'Medium retrofit'!$U$20,IF(F33="Scenario3PBT6",'Medium retrofit'!$V$20,"")))&amp;IF(F33="Scenario1PBT7",'Medium retrofit'!$W$20,IF(F33="Scenario2PBT7",'Medium retrofit'!$X$20,IF(F33="Scenario3PBT7",'Medium retrofit'!$Y$20,"")))&amp;IF(F33="Scenario1PBT8",'Medium retrofit'!$Z$20,IF(F33="Scenario2PBT8",'Medium retrofit'!$AA$20,IF(F33="Scenario3PBT8",'Medium retrofit'!$AB$20,"")))&amp;IF(F33="Scenario1PBT9",'Medium retrofit'!$AC$20,IF(F33="Scenario2PBT9",'Medium retrofit'!$AD$20,IF(F33="Scenario3PBT9",'Medium retrofit'!$AE$20,"")))&amp;IF(F33="Scenario1PBT10",'Medium retrofit'!$AF$20,IF(F33="Scenario2PBT10",'Medium retrofit'!$AG$20,IF(F33="Scenario3PBT10",'Medium retrofit'!$AH$20,"")))&amp;IF(F33="Scenario1PBT11",'Medium retrofit'!$AI$20,IF(F33="Scenario2PBT11",'Medium retrofit'!$AJ$20,IF(F33="Scenario3PBT11",'Medium retrofit'!$AK$20,"")))&amp;IF(F33="Scenario1PBT12",'Medium retrofit'!$AL$20,IF(F33="Scenario2PBT12",'Medium retrofit'!$AM$20,IF(F33="Scenario3PBT12",'Medium retrofit'!$AN$20,"")))&amp;IF(F33="Scenario1PBT13",'Medium retrofit'!$AO$20,IF(F33="Scenario2PBT13",'Medium retrofit'!$AP$20,IF(F33="Scenario3PBT13",'Medium retrofit'!$AQ$20,"")))&amp;IF(F33="Scenario1PBT14",'Medium retrofit'!$AR$20,IF(F33="Scenario2PBT14",'Medium retrofit'!$AS$20,IF(F33="Scenario3PBT14",'Medium retrofit'!$AT$20,"")))&amp;IF(F33="Scenario1PBT15",'Medium retrofit'!$AU$20,IF(F33="Scenario2PBT15",'Medium retrofit'!$AV$20,IF(F33="Scenario3PBT15",'Medium retrofit'!$AW$20,"")))</f>
        <v/>
      </c>
      <c r="N33" s="124">
        <f t="shared" si="16"/>
        <v>0</v>
      </c>
      <c r="O33" s="245" t="str">
        <f>IF(F33="Scenario1PBT1",'Medium retrofit'!$E$23,IF(F33="Scenario2PBT1",'Medium retrofit'!$F$23,IF(F33="Scenario3PBT1",'Medium retrofit'!$G$23,"")))&amp;IF(F33="Scenario1PBT2",'Medium retrofit'!$H$23,IF(F33="Scenario2PBT2",'Medium retrofit'!$I$23,IF(F33="Scenario3PBT2",'Medium retrofit'!$J$23,"")))&amp;IF(F33="Scenario1PBT3",'Medium retrofit'!$K$23,IF(F33="Scenario2PBT3",'Medium retrofit'!$L$23,IF(F33="Scenario3PBT3",'Medium retrofit'!$M$23,"")))&amp;IF(F33="Scenario1PBT4",'Medium retrofit'!$N$23,IF(F33="Scenario2PBT4",'Medium retrofit'!$O$23,IF(F33="Scenario3PBT4",'Medium retrofit'!$P$23,"")))&amp;IF(F33="Scenario1PBT5",'Medium retrofit'!$Q$23,IF(F33="Scenario2PBT5",'Medium retrofit'!$R$23,IF(F33="Scenario3PBT5",'Medium retrofit'!$S$23,"")))&amp;IF(F33="Scenario1PBT6",'Medium retrofit'!$T$23,IF(F33="Scenario2PBT6",'Medium retrofit'!$U$23,IF(F33="Scenario3PBT6",'Medium retrofit'!$V$23,"")))&amp;IF(F33="Scenario1PBT7",'Medium retrofit'!$W$23,IF(F33="Scenario2PBT7",'Medium retrofit'!$X$23,IF(F33="Scenario3PBT7",'Medium retrofit'!$Y$23,"")))&amp;IF(F33="Scenario1PBT8",'Medium retrofit'!$Z$23,IF(F33="Scenario2PBT8",'Medium retrofit'!$AA$23,IF(F33="Scenario3PBT8",'Medium retrofit'!$AB$23,"")))&amp;IF(F33="Scenario1PBT9",'Medium retrofit'!$AC$23,IF(F33="Scenario2PBT9",'Medium retrofit'!$AD$23,IF(F33="Scenario3PBT9",'Medium retrofit'!$AE$23,"")))&amp;IF(F33="Scenario1PBT10",'Medium retrofit'!$AF$23,IF(F33="Scenario2PBT10",'Medium retrofit'!$AG$23,IF(F33="Scenario3PBT10",'Medium retrofit'!$AH$23,"")))&amp;IF(F33="Scenario1PBT11",'Medium retrofit'!$AI$23,IF(F33="Scenario2PBT11",'Medium retrofit'!$AJ$23,IF(F33="Scenario3PBT11",'Medium retrofit'!$AK$23,"")))&amp;IF(F33="Scenario1PBT12",'Medium retrofit'!$AL$23,IF(F33="Scenario2PBT12",'Medium retrofit'!$AM$23,IF(F33="Scenario3PBT12",'Medium retrofit'!$AN$23,"")))&amp;IF(F33="Scenario1PBT13",'Medium retrofit'!$AO$23,IF(F33="Scenario2PBT13",'Medium retrofit'!$AP$23,IF(F33="Scenario3PBT13",'Medium retrofit'!$AQ$23,"")))&amp;IF(F33="Scenario1PBT14",'Medium retrofit'!$AR$23,IF(F33="Scenario2PBT14",'Medium retrofit'!$AS$23,IF(F33="Scenario3PBT14",'Medium retrofit'!$AT$23,"")))&amp;IF(F33="Scenario1PBT15",'Medium retrofit'!$AU$23,IF(F33="Scenario2PBT15",'Medium retrofit'!$AV$23,IF(F33="Scenario3PBT15",'Medium retrofit'!$AW$23,"")))</f>
        <v/>
      </c>
      <c r="P33" s="123">
        <f t="shared" si="17"/>
        <v>0</v>
      </c>
      <c r="Q33" s="123" t="str">
        <f>IF(F33="Scenario1PBT1",'Medium retrofit'!$E$25,IF(F33="Scenario2PBT1",'Medium retrofit'!$F$25,IF(F33="Scenario3PBT1",'Medium retrofit'!$G$25,"")))&amp;IF(F33="Scenario1PBT2",'Medium retrofit'!$H$25,IF(F33="Scenario2PBT2",'Medium retrofit'!$I$25,IF(F33="Scenario3PBT2",'Medium retrofit'!$J$25,"")))&amp;IF(F33="Scenario1PBT3",'Medium retrofit'!$K$25,IF(F33="Scenario2PBT3",'Medium retrofit'!$L$25,IF(F33="Scenario3PBT3",'Medium retrofit'!$M$25,"")))&amp;IF(F33="Scenario1PBT4",'Medium retrofit'!$N$25,IF(F33="Scenario2PBT4",'Medium retrofit'!$O$25,IF(F33="Scenario3PBT4",'Medium retrofit'!$P$25,"")))&amp;IF(F33="Scenario1PBT5",'Medium retrofit'!$Q$25,IF(F33="Scenario2PBT5",'Medium retrofit'!$R$25,IF(F33="Scenario3PBT5",'Medium retrofit'!$S$25,"")))&amp;IF(F33="Scenario1PBT6",'Medium retrofit'!$T$25,IF(F33="Scenario2PBT6",'Medium retrofit'!$U$25,IF(F33="Scenario3PBT6",'Medium retrofit'!$V$25,"")))&amp;IF(F33="Scenario1PBT7",'Medium retrofit'!$W$25,IF(F33="Scenario2PBT7",'Medium retrofit'!$X$25,IF(F33="Scenario3PBT7",'Medium retrofit'!$Y$25,"")))&amp;IF(F33="Scenario1PBT8",'Medium retrofit'!$Z$25,IF(F33="Scenario2PBT8",'Medium retrofit'!$AA$25,IF(F33="Scenario3PBT8",'Medium retrofit'!$AB$25,"")))&amp;IF(F33="Scenario1PBT9",'Medium retrofit'!$AC$25,IF(F33="Scenario2PBT9",'Medium retrofit'!$AD$25,IF(F33="Scenario3PBT9",'Medium retrofit'!$AE$25,"")))&amp;IF(F33="Scenario1PBT10",'Medium retrofit'!$AF$25,IF(F33="Scenario2PBT10",'Medium retrofit'!$AG$25,IF(F33="Scenario3PBT10",'Medium retrofit'!$AH$25,"")))&amp;IF(F33="Scenario1PBT11",'Medium retrofit'!$AI$25,IF(F33="Scenario2PBT11",'Medium retrofit'!$AJ$25,IF(F33="Scenario3PBT11",'Medium retrofit'!$AK$25,"")))&amp;IF(F33="Scenario1PBT12",'Medium retrofit'!$AL$25,IF(F33="Scenario2PBT12",'Medium retrofit'!$AM$25,IF(F33="Scenario3PBT12",'Medium retrofit'!$AN$25,"")))&amp;IF(F33="Scenario1PBT13",'Medium retrofit'!$AO$25,IF(F33="Scenario2PBT13",'Medium retrofit'!$AP$25,IF(F33="Scenario3PBT13",'Medium retrofit'!$AQ$25,"")))&amp;IF(F33="Scenario1PBT14",'Medium retrofit'!$AR$25,IF(F33="Scenario2PBT14",'Medium retrofit'!$AS$25,IF(F33="Scenario3PBT14",'Medium retrofit'!$AT$25,"")))&amp;IF(F33="Scenario1PBT15",'Medium retrofit'!$AU$25,IF(F33="Scenario2PBT15",'Medium retrofit'!$AV$25,IF(F33="Scenario3PBT15",'Medium retrofit'!$AW$25,"")))</f>
        <v/>
      </c>
      <c r="R33" s="123">
        <f t="shared" si="18"/>
        <v>0</v>
      </c>
      <c r="S33" s="123" t="str">
        <f>IF(F33="Scenario1PBT1",'Medium retrofit'!$E$27,IF(F33="Scenario2PBT1",'Medium retrofit'!$F$27,IF(F33="Scenario3PBT1",'Medium retrofit'!$G$27,"")))&amp;IF(F33="Scenario1PBT2",'Medium retrofit'!$H$27,IF(F33="Scenario2PBT2",'Medium retrofit'!$I$27,IF(F33="Scenario3PBT2",'Medium retrofit'!$J$27,"")))&amp;IF(F33="Scenario1PBT3",'Medium retrofit'!$K$27,IF(F33="Scenario2PBT3",'Medium retrofit'!$L$27,IF(F33="Scenario3PBT3",'Medium retrofit'!$M$27,"")))&amp;IF(F33="Scenario1PBT4",'Medium retrofit'!$N$27,IF(F33="Scenario2PBT4",'Medium retrofit'!$O$27,IF(F33="Scenario3PBT4",'Medium retrofit'!$P$27,"")))&amp;IF(F33="Scenario1PBT5",'Medium retrofit'!$Q$27,IF(F33="Scenario2PBT5",'Medium retrofit'!$R$27,IF(F33="Scenario3PBT5",'Medium retrofit'!$S$27,"")))&amp;IF(F33="Scenario1PBT6",'Medium retrofit'!$T$27,IF(F33="Scenario2PBT6",'Medium retrofit'!$U$27,IF(F33="Scenario3PBT6",'Medium retrofit'!$V$27,"")))&amp;IF(F33="Scenario1PBT7",'Medium retrofit'!$W$27,IF(F33="Scenario2PBT7",'Medium retrofit'!$X$27,IF(F33="Scenario3PBT7",'Medium retrofit'!$Y$27,"")))&amp;IF(F33="Scenario1PBT8",'Medium retrofit'!$Z$27,IF(F33="Scenario2PBT8",'Medium retrofit'!$AA$27,IF(F33="Scenario3PBT8",'Medium retrofit'!$AB$27,"")))&amp;IF(F33="Scenario1PBT9",'Medium retrofit'!$AC$27,IF(F33="Scenario2PBT9",'Medium retrofit'!$AD$27,IF(F33="Scenario3PBT9",'Medium retrofit'!$AE$27,"")))&amp;IF(F33="Scenario1PBT10",'Medium retrofit'!$AF$27,IF(F33="Scenario2PBT10",'Medium retrofit'!$AG$27,IF(F33="Scenario3PBT10",'Medium retrofit'!$AH$27,"")))&amp;IF(F33="Scenario1PBT11",'Medium retrofit'!$AI$27,IF(F33="Scenario2PBT11",'Medium retrofit'!$AJ$27,IF(F33="Scenario3PBT11",'Medium retrofit'!$AK$27,"")))&amp;IF(F33="Scenario1PBT12",'Medium retrofit'!$AL$27,IF(F33="Scenario2PBT12",'Medium retrofit'!$AM$27,IF(F33="Scenario3PBT12",'Medium retrofit'!$AN$27,"")))&amp;IF(F33="Scenario1PBT13",'Medium retrofit'!$AO$27,IF(F33="Scenario2PBT13",'Medium retrofit'!$AP$27,IF(F33="Scenario3PBT13",'Medium retrofit'!$AQ$27,"")))&amp;IF(F33="Scenario1PBT14",'Medium retrofit'!$AR$27,IF(F33="Scenario2PBT14",'Medium retrofit'!$AS$27,IF(F33="Scenario3PBT14",'Medium retrofit'!$AT$27,"")))&amp;IF(F33="Scenario1PBT15",'Medium retrofit'!$AU$27,IF(F33="Scenario2PBT15",'Medium retrofit'!$AV$27,IF(F33="Scenario3PBT15",'Medium retrofit'!$AW$27,"")))</f>
        <v/>
      </c>
      <c r="T33" s="246">
        <f t="shared" si="19"/>
        <v>0</v>
      </c>
      <c r="U33" s="245" t="str">
        <f>IF(F33="Scenario1PBT1",'Medium retrofit'!$E$38,IF(F33="Scenario2PBT1",'Medium retrofit'!$F$38,IF(F33="Scenario3PBT1",'Medium retrofit'!$G$38,"")))&amp;IF(F33="Scenario1PBT2",'Medium retrofit'!$H$38,IF(F33="Scenario2PBT2",'Medium retrofit'!$I$38,IF(F33="Scenario3PBT2",'Medium retrofit'!$J$38,"")))&amp;IF(F33="Scenario1PBT3",'Medium retrofit'!$K$38,IF(F33="Scenario2PBT3",'Medium retrofit'!$L$38,IF(F33="Scenario3PBT3",'Medium retrofit'!$M$38,"")))&amp;IF(F33="Scenario1PBT4",'Medium retrofit'!$N$38,IF(F33="Scenario2PBT4",'Medium retrofit'!$O$38,IF(F33="Scenario3PBT4",'Medium retrofit'!$P$38,"")))&amp;IF(F33="Scenario1PBT5",'Medium retrofit'!$Q$38,IF(F33="Scenario2PBT5",'Medium retrofit'!$R$38,IF(F33="Scenario3PBT5",'Medium retrofit'!$S$38,"")))&amp;IF(F33="Scenario1PBT6",'Medium retrofit'!$T$38,IF(F33="Scenario2PBT6",'Medium retrofit'!$U$38,IF(F33="Scenario3PBT6",'Medium retrofit'!$V$38,"")))&amp;IF(F33="Scenario1PBT7",'Medium retrofit'!$W$38,IF(F33="Scenario2PBT7",'Medium retrofit'!$X$38,IF(F33="Scenario3PBT7",'Medium retrofit'!$Y$38,"")))&amp;IF(F33="Scenario1PBT8",'Medium retrofit'!$Z$38,IF(F33="Scenario2PBT8",'Medium retrofit'!$AA$38,IF(F33="Scenario3PBT8",'Medium retrofit'!$AB$38,"")))&amp;IF(F33="Scenario1PBT9",'Medium retrofit'!$AC$38,IF(F33="Scenario2PBT9",'Medium retrofit'!$AD$38,IF(F33="Scenario3PBT9",'Medium retrofit'!$AE$38,"")))&amp;IF(F33="Scenario1PBT10",'Medium retrofit'!$AF$38,IF(F33="Scenario2PBT10",'Medium retrofit'!$AG$38,IF(F33="Scenario3PBT10",'Medium retrofit'!$AH$38,"")))&amp;IF(F33="Scenario1PBT11",'Medium retrofit'!$AI$38,IF(F33="Scenario2PBT11",'Medium retrofit'!$AJ$38,IF(F33="Scenario3PBT11",'Medium retrofit'!$AK$38,"")))&amp;IF(F33="Scenario1PBT12",'Medium retrofit'!$AL$38,IF(F33="Scenario2PBT12",'Medium retrofit'!$AM$38,IF(F33="Scenario3PBT12",'Medium retrofit'!$AN$38,"")))&amp;IF(F33="Scenario1PBT13",'Medium retrofit'!$AO$38,IF(F33="Scenario2PBT13",'Medium retrofit'!$AP$38,IF(F33="Scenario3PBT13",'Medium retrofit'!$AQ$38,"")))&amp;IF(F33="Scenario1PBT14",'Medium retrofit'!$AR$38,IF(F33="Scenario2PBT14",'Medium retrofit'!$AS$38,IF(F33="Scenario3PBT14",'Medium retrofit'!$AT$38,"")))&amp;IF(F33="Scenario1PBT15",'Medium retrofit'!$AU$38,IF(F33="Scenario2PBT15",'Medium retrofit'!$AV$38,IF(F33="Scenario3PBT15",'Medium retrofit'!$AW$38,"")))</f>
        <v/>
      </c>
      <c r="V33" s="123">
        <f t="shared" si="20"/>
        <v>0</v>
      </c>
      <c r="W33" s="123" t="str">
        <f>IF(F33="Scenario1PBT1",'Medium retrofit'!$E$40,IF(F33="Scenario2PBT1",'Medium retrofit'!$F$40,IF(F33="Scenario3PBT1",'Medium retrofit'!$G$40,"")))&amp;IF(F33="Scenario1PBT2",'Medium retrofit'!$H$40,IF(F33="Scenario2PBT2",'Medium retrofit'!$I$40,IF(F33="Scenario3PBT2",'Medium retrofit'!$J$40,"")))&amp;IF(F33="Scenario1PBT3",'Medium retrofit'!$K$40,IF(F33="Scenario2PBT3",'Medium retrofit'!$L$40,IF(F33="Scenario3PBT3",'Medium retrofit'!$M$40,"")))&amp;IF(F33="Scenario1PBT4",'Medium retrofit'!$N$40,IF(F33="Scenario2PBT4",'Medium retrofit'!$O$40,IF(F33="Scenario3PBT4",'Medium retrofit'!$P$40,"")))&amp;IF(F33="Scenario1PBT5",'Medium retrofit'!$Q$40,IF(F33="Scenario2PBT5",'Medium retrofit'!$R$40,IF(F33="Scenario3PBT5",'Medium retrofit'!$S$40,"")))&amp;IF(F33="Scenario1PBT6",'Medium retrofit'!$T$40,IF(F33="Scenario2PBT6",'Medium retrofit'!$U$40,IF(F33="Scenario3PBT6",'Medium retrofit'!$V$40,"")))&amp;IF(F33="Scenario1PBT7",'Medium retrofit'!$W$40,IF(F33="Scenario2PBT7",'Medium retrofit'!$X$40,IF(F33="Scenario3PBT7",'Medium retrofit'!$Y$40,"")))&amp;IF(F33="Scenario1PBT8",'Medium retrofit'!$Z$40,IF(F33="Scenario2PBT8",'Medium retrofit'!$AA$40,IF(F33="Scenario3PBT8",'Medium retrofit'!$AB$40,"")))&amp;IF(F33="Scenario1PBT9",'Medium retrofit'!$AC$40,IF(F33="Scenario2PBT9",'Medium retrofit'!$AD$40,IF(F33="Scenario3PBT9",'Medium retrofit'!$AE$40,"")))&amp;IF(F33="Scenario1PBT10",'Medium retrofit'!$AF$40,IF(F33="Scenario2PBT10",'Medium retrofit'!$AG$40,IF(F33="Scenario3PBT10",'Medium retrofit'!$AH$40,"")))&amp;IF(F33="Scenario1PBT11",'Medium retrofit'!$AI$40,IF(F33="Scenario2PBT11",'Medium retrofit'!$AJ$40,IF(F33="Scenario3PBT11",'Medium retrofit'!$AK$40,"")))&amp;IF(F33="Scenario1PBT12",'Medium retrofit'!$AL$40,IF(F33="Scenario2PBT12",'Medium retrofit'!$AM$40,IF(F33="Scenario3PBT12",'Medium retrofit'!$AN$40,"")))&amp;IF(F33="Scenario1PBT13",'Medium retrofit'!$AO$40,IF(F33="Scenario2PBT13",'Medium retrofit'!$AP$40,IF(F33="Scenario3PBT13",'Medium retrofit'!$AQ$40,"")))&amp;IF(F33="Scenario1PBT14",'Medium retrofit'!$AR$40,IF(F33="Scenario2PBT14",'Medium retrofit'!$AS$40,IF(F33="Scenario3PBT14",'Medium retrofit'!$AT$40,"")))&amp;IF(F33="Scenario1PBT15",'Medium retrofit'!$AU$40,IF(F33="Scenario2PBT15",'Medium retrofit'!$AV$40,IF(F33="Scenario3PBT15",'Medium retrofit'!$AW$40,"")))</f>
        <v/>
      </c>
      <c r="X33" s="123">
        <f t="shared" si="21"/>
        <v>0</v>
      </c>
      <c r="Y33" s="123" t="str">
        <f>IF(F33="Scenario1PBT1",'Medium retrofit'!$E$42,IF(F33="Scenario2PBT1",'Medium retrofit'!$F$42,IF(F33="Scenario3PBT1",'Medium retrofit'!$G$42,"")))&amp;IF(F33="Scenario1PBT2",'Medium retrofit'!$H$42,IF(F33="Scenario2PBT2",'Medium retrofit'!$I$42,IF(F33="Scenario3PBT2",'Medium retrofit'!$J$42,"")))&amp;IF(F33="Scenario1PBT3",'Medium retrofit'!$K$42,IF(F33="Scenario2PBT3",'Medium retrofit'!$L$42,IF(F33="Scenario3PBT3",'Medium retrofit'!$M$42,"")))&amp;IF(F33="Scenario1PBT4",'Medium retrofit'!$N$42,IF(F33="Scenario2PBT4",'Medium retrofit'!$O$42,IF(F33="Scenario3PBT4",'Medium retrofit'!$P$42,"")))&amp;IF(F33="Scenario1PBT5",'Medium retrofit'!$Q$42,IF(F33="Scenario2PBT5",'Medium retrofit'!$R$42,IF(F33="Scenario3PBT5",'Medium retrofit'!$S$42,"")))&amp;IF(F33="Scenario1PBT6",'Medium retrofit'!$T$42,IF(F33="Scenario2PBT6",'Medium retrofit'!$U$42,IF(F33="Scenario3PBT6",'Medium retrofit'!$V$42,"")))&amp;IF(F33="Scenario1PBT7",'Medium retrofit'!$W$42,IF(F33="Scenario2PBT7",'Medium retrofit'!$X$42,IF(F33="Scenario3PBT7",'Medium retrofit'!$Y$42,"")))&amp;IF(F33="Scenario1PBT8",'Medium retrofit'!$Z$42,IF(F33="Scenario2PBT8",'Medium retrofit'!$AA$42,IF(F33="Scenario3PBT8",'Medium retrofit'!$AB$42,"")))&amp;IF(F33="Scenario1PBT9",'Medium retrofit'!$AC$42,IF(F33="Scenario2PBT9",'Medium retrofit'!$AD$42,IF(F33="Scenario3PBT9",'Medium retrofit'!$AE$42,"")))&amp;IF(F33="Scenario1PBT10",'Medium retrofit'!$AF$42,IF(F33="Scenario2PBT10",'Medium retrofit'!$AG$42,IF(F33="Scenario3PBT10",'Medium retrofit'!$AH$42,"")))&amp;IF(F33="Scenario1PBT11",'Medium retrofit'!$AI$42,IF(F33="Scenario2PBT11",'Medium retrofit'!$AJ$42,IF(F33="Scenario3PBT11",'Medium retrofit'!$AK$42,"")))&amp;IF(F33="Scenario1PBT12",'Medium retrofit'!$AL$42,IF(F33="Scenario2PBT12",'Medium retrofit'!$AM$42,IF(F33="Scenario3PBT12",'Medium retrofit'!$AN$42,"")))&amp;IF(F33="Scenario1PBT13",'Medium retrofit'!$AO$42,IF(F33="Scenario2PBT13",'Medium retrofit'!$AP$42,IF(F33="Scenario3PBT13",'Medium retrofit'!$AQ$42,"")))&amp;IF(F33="Scenario1PBT14",'Medium retrofit'!$AR$42,IF(F33="Scenario2PBT14",'Medium retrofit'!$AS$42,IF(F33="Scenario3PBT14",'Medium retrofit'!$AT$42,"")))&amp;IF(F33="Scenario1PBT15",'Medium retrofit'!$AU$42,IF(F33="Scenario2PBT15",'Medium retrofit'!$AV$42,IF(F33="Scenario3PBT15",'Medium retrofit'!$AW$42,"")))</f>
        <v/>
      </c>
      <c r="Z33" s="123">
        <f t="shared" si="22"/>
        <v>0</v>
      </c>
      <c r="AA33" s="239" t="str">
        <f>IF(F33="Scenario1PBT1",'Medium retrofit'!$E$101,IF(F33="Scenario2PBT1",'Medium retrofit'!$F$101,IF(F33="Scenario3PBT1",'Medium retrofit'!$G$101,"")))&amp;IF(F33="Scenario1PBT2",'Medium retrofit'!$H$101,IF(F33="Scenario2PBT2",'Medium retrofit'!$I$101,IF(F33="Scenario3PBT2",'Medium retrofit'!$J$101,"")))&amp;IF(F33="Scenario1PBT3",'Medium retrofit'!$K$101,IF(F33="Scenario2PBT3",'Medium retrofit'!$L$101,IF(F33="Scenario3PBT3",'Medium retrofit'!$M$101,"")))&amp;IF(F33="Scenario1PBT4",'Medium retrofit'!$N$101,IF(F33="Scenario2PBT4",'Medium retrofit'!$O$101,IF(F33="Scenario3PBT4",'Medium retrofit'!$P$101,"")))&amp;IF(F33="Scenario1PBT5",'Medium retrofit'!$Q$101,IF(F33="Scenario2PBT5",'Medium retrofit'!$R$101,IF(F33="Scenario3PBT5",'Medium retrofit'!$S$101,"")))&amp;IF(F33="Scenario1PBT6",'Medium retrofit'!$T$101,IF(F33="Scenario2PBT6",'Medium retrofit'!$U$101,IF(F33="Scenario3PBT6",'Medium retrofit'!$V$101,"")))&amp;IF(F33="Scenario1PBT7",'Medium retrofit'!$W$101,IF(F33="Scenario2PBT7",'Medium retrofit'!$X$101,IF(F33="Scenario3PBT7",'Medium retrofit'!$Y$101,"")))&amp;IF(F33="Scenario1PBT8",'Medium retrofit'!$Z$101,IF(F33="Scenario2PBT8",'Medium retrofit'!$AA$101,IF(F33="Scenario3PBT8",'Medium retrofit'!$AB$101,"")))&amp;IF(F33="Scenario1PBT9",'Medium retrofit'!$AC$101,IF(F33="Scenario2PBT9",'Medium retrofit'!$AD$101,IF(F33="Scenario3PBT9",'Medium retrofit'!$AE$101,"")))&amp;IF(F33="Scenario1PBT10",'Medium retrofit'!$AF$101,IF(F33="Scenario2PBT10",'Medium retrofit'!$AG$101,IF(F33="Scenario3PBT10",'Medium retrofit'!$AH$101,"")))&amp;IF(F33="Scenario1PBT11",'Medium retrofit'!$AI$101,IF(F33="Scenario2PBT11",'Medium retrofit'!$AJ$101,IF(F33="Scenario3PBT11",'Medium retrofit'!$AK$101,"")))&amp;IF(F33="Scenario1PBT12",'Medium retrofit'!$AL$101,IF(F33="Scenario2PBT12",'Medium retrofit'!$AM$101,IF(F33="Scenario3PBT12",'Medium retrofit'!$AN$101,"")))&amp;IF(F33="Scenario1PBT13",'Medium retrofit'!$AO$101,IF(F33="Scenario2PBT13",'Medium retrofit'!$AP$101,IF(F33="Scenario3PBT13",'Medium retrofit'!$AQ$101,"")))&amp;IF(F33="Scenario1PBT14",'Medium retrofit'!$AR$101,IF(F33="Scenario2PBT14",'Medium retrofit'!$AS$101,IF(F33="Scenario3PBT14",'Medium retrofit'!$AT$101,"")))&amp;IF(F33="Scenario1PBT15",'Medium retrofit'!$AU$101,IF(F33="Scenario2PBT15",'Medium retrofit'!$AV$101,IF(F33="Scenario3PBT15",'Medium retrofit'!$AW$101,"")))</f>
        <v/>
      </c>
      <c r="AB33" s="242">
        <f t="shared" si="23"/>
        <v>0</v>
      </c>
      <c r="AC33" s="364" t="str">
        <f t="shared" si="24"/>
        <v/>
      </c>
      <c r="AD33" s="353">
        <f>IF(AC33="",IFERROR('Projection_Base-case'!G34-G33,0),0)</f>
        <v>0</v>
      </c>
      <c r="AE33" s="350">
        <f t="shared" si="0"/>
        <v>0</v>
      </c>
      <c r="AF33" s="361">
        <f>IFERROR(100*AD33/'Projection_Base-case'!G34,0)</f>
        <v>0</v>
      </c>
      <c r="AG33" s="352">
        <f>IF(AC33="",IFERROR('Projection_Base-case'!I34-I33,0),0)</f>
        <v>0</v>
      </c>
      <c r="AH33" s="353">
        <f t="shared" si="1"/>
        <v>0</v>
      </c>
      <c r="AI33" s="361">
        <f>IFERROR(100*AG33/'Projection_Base-case'!I34,0)</f>
        <v>0</v>
      </c>
      <c r="AJ33" s="352">
        <f>IF(AC33="",IFERROR('Projection_Base-case'!K34-K33,0),0)</f>
        <v>0</v>
      </c>
      <c r="AK33" s="353">
        <f t="shared" si="2"/>
        <v>0</v>
      </c>
      <c r="AL33" s="361">
        <f>IFERROR(100*AJ33/'Projection_Base-case'!K34,0)</f>
        <v>0</v>
      </c>
      <c r="AM33" s="352">
        <f>-IF(AC33="",IFERROR('Projection_Base-case'!M34-M33,0),0)</f>
        <v>0</v>
      </c>
      <c r="AN33" s="353">
        <f t="shared" si="3"/>
        <v>0</v>
      </c>
      <c r="AO33" s="354">
        <f>IFERROR(IF('Projection_Base-case'!N34&gt;0,100*AN33/'Projection_Base-case'!N34,100*AN33/N33),0)</f>
        <v>0</v>
      </c>
      <c r="AP33" s="355">
        <f>IF(AC33="",IFERROR('Projection_Base-case'!O34-O33,0),0)</f>
        <v>0</v>
      </c>
      <c r="AQ33" s="356">
        <f t="shared" si="4"/>
        <v>0</v>
      </c>
      <c r="AR33" s="356">
        <f>IFERROR(100*AP33/'Projection_Base-case'!O34,0)</f>
        <v>0</v>
      </c>
      <c r="AS33" s="355">
        <f>IF(AC33="",IFERROR('Projection_Base-case'!Q34-Q33,0),0)</f>
        <v>0</v>
      </c>
      <c r="AT33" s="356">
        <f t="shared" si="5"/>
        <v>0</v>
      </c>
      <c r="AU33" s="356">
        <f>IFERROR(100*AS33/'Projection_Base-case'!Q34,0)</f>
        <v>0</v>
      </c>
      <c r="AV33" s="355">
        <f>IF(AC33="",IFERROR('Projection_Base-case'!S34-S33,0),0)</f>
        <v>0</v>
      </c>
      <c r="AW33" s="356">
        <f t="shared" si="6"/>
        <v>0</v>
      </c>
      <c r="AX33" s="357">
        <f>IFERROR(100*AV33/'Projection_Base-case'!S34,0)</f>
        <v>0</v>
      </c>
      <c r="AY33" s="358">
        <f>IF(AC33="",IFERROR('Projection_Base-case'!U34-U33,0),0)</f>
        <v>0</v>
      </c>
      <c r="AZ33" s="359">
        <f t="shared" si="7"/>
        <v>0</v>
      </c>
      <c r="BA33" s="359">
        <f>IFERROR(100*AY33/'Projection_Base-case'!U34,0)</f>
        <v>0</v>
      </c>
      <c r="BB33" s="358">
        <f>IF(AC33="",IFERROR('Projection_Base-case'!W34-W33,0),0)</f>
        <v>0</v>
      </c>
      <c r="BC33" s="359">
        <f t="shared" si="8"/>
        <v>0</v>
      </c>
      <c r="BD33" s="359">
        <f>IFERROR(100*BB33/'Projection_Base-case'!W34,0)</f>
        <v>0</v>
      </c>
      <c r="BE33" s="358">
        <f>IF(AC33="",IFERROR('Projection_Base-case'!Y34-Y33,0),0)</f>
        <v>0</v>
      </c>
      <c r="BF33" s="359">
        <f t="shared" si="9"/>
        <v>0</v>
      </c>
      <c r="BG33" s="359">
        <f>IFERROR(100*BE33/'Projection_Base-case'!Y34,0)</f>
        <v>0</v>
      </c>
      <c r="BH33" s="359">
        <f t="shared" si="10"/>
        <v>0</v>
      </c>
      <c r="BI33" s="360">
        <f t="shared" si="11"/>
        <v>0</v>
      </c>
    </row>
    <row r="34" spans="1:61">
      <c r="A34" s="205">
        <v>30</v>
      </c>
      <c r="B34" s="347">
        <f>IF('Projection_Base-case'!B35&lt;&gt;"",'Projection_Base-case'!B35,0)</f>
        <v>0</v>
      </c>
      <c r="C34" s="347">
        <f>IF('Projection_Base-case'!C35&lt;&gt;"",'Projection_Base-case'!C35,0)</f>
        <v>0</v>
      </c>
      <c r="D34" s="365">
        <f>IF('Projection_Base-case'!D35&lt;&gt;"",'Projection_Base-case'!D35,0)</f>
        <v>0</v>
      </c>
      <c r="E34" s="376"/>
      <c r="F34" s="367" t="str">
        <f t="shared" si="12"/>
        <v>0</v>
      </c>
      <c r="G34" s="241" t="str">
        <f>IF(F34="Scenario1PBT1",'Medium retrofit'!$E$6,IF(F34="Scenario2PBT1",'Medium retrofit'!$F$6,IF(F34="Scenario3PBT1",'Medium retrofit'!$G$6,"")))&amp;IF(F34="Scenario1PBT2",'Medium retrofit'!$H$6,IF(F34="Scenario2PBT2",'Medium retrofit'!$I$6,IF(F34="Scenario3PBT2",'Medium retrofit'!$J$6,"")))&amp;IF(F34="Scenario1PBT3",'Medium retrofit'!$K$6,IF(F34="Scenario2PBT3",'Medium retrofit'!$L$6,IF(F34="Scenario3PBT3",'Medium retrofit'!$M$6,"")))&amp;IF(F34="Scenario1PBT4",'Medium retrofit'!$N$6,IF(F34="Scenario2PBT4",'Medium retrofit'!$O$6,IF(F34="Scenario3PBT4",'Medium retrofit'!$P$6,"")))&amp;IF(F34="Scenario1PBT5",'Medium retrofit'!$Q$6,IF(F34="Scenario2PBT5",'Medium retrofit'!$R$6,IF(F34="Scenario3PBT5",'Medium retrofit'!$S$6,"")))&amp;IF(F34="Scenario1PBT6",'Medium retrofit'!$T$6,IF(F34="Scenario2PBT6",'Medium retrofit'!$U$6,IF(F34="Scenario3PBT6",'Medium retrofit'!$V$6,"")))&amp;IF(F34="Scenario1PBT7",'Medium retrofit'!$W$6,IF(F34="Scenario2PBT7",'Medium retrofit'!$X$6,IF(F34="Scenario3PBT7",'Medium retrofit'!$Y$6,"")))&amp;IF(F34="Scenario1PBT8",'Medium retrofit'!$Z$6,IF(F34="Scenario2PBT8",'Medium retrofit'!$AA$6,IF(F34="Scenario3PBT8",'Medium retrofit'!$AB$6,"")))&amp;IF(F34="Scenario1PBT9",'Medium retrofit'!$AC$6,IF(F34="Scenario2PBT9",'Medium retrofit'!$AD$6,IF(F34="Scenario3PBT9",'Medium retrofit'!$AE$6,"")))&amp;IF(F34="Scenario1PBT10",'Medium retrofit'!$AF$6,IF(F34="Scenario2PBT10",'Medium retrofit'!$AG$6,IF(F34="Scenario3PBT10",'Medium retrofit'!$AH$6,"")))&amp;IF(F34="Scenario1PBT11",'Medium retrofit'!$AI$6,IF(F34="Scenario2PBT11",'Medium retrofit'!$AJ$6,IF(F34="Scenario3PBT11",'Medium retrofit'!$AK$6,"")))&amp;IF(F34="Scenario1PBT12",'Medium retrofit'!$AL$6,IF(F34="Scenario2PBT12",'Medium retrofit'!$AM$6,IF(F34="Scenario3PBT12",'Medium retrofit'!$AN$6,"")))&amp;IF(F34="Scenario1PBT13",'Medium retrofit'!$AO$6,IF(F34="Scenario2PBT13",'Medium retrofit'!$AP$6,IF(F34="Scenario3PBT13",'Medium retrofit'!$AQ$6,"")))&amp;IF(F34="Scenario1PBT14",'Medium retrofit'!$AR$6,IF(F34="Scenario2PBT14",'Medium retrofit'!$AS$6,IF(F34="Scenario3PBT14",'Medium retrofit'!$AT$6,"")))&amp;IF(F34="Scenario1PBT15",'Medium retrofit'!$AU$6,IF(F34="Scenario2PBT15",'Medium retrofit'!$AV$6,IF(F34="Scenario3PBT15",'Medium retrofit'!$AW$6,"")))</f>
        <v/>
      </c>
      <c r="H34" s="123">
        <f t="shared" si="13"/>
        <v>0</v>
      </c>
      <c r="I34" s="239" t="str">
        <f>IF(F34="Scenario1PBT1",'Medium retrofit'!$E$16,IF(F34="Scenario2PBT1",'Medium retrofit'!$F$16,IF(F34="Scenario3PBT1",'Medium retrofit'!$G$16,"")))&amp;IF(F34="Scenario1PBT2",'Medium retrofit'!$H$16,IF(F34="Scenario2PBT2",'Medium retrofit'!$I$16,IF(F34="Scenario3PBT2",'Medium retrofit'!$J$16,"")))&amp;IF(F34="Scenario1PBT3",'Medium retrofit'!$K$16,IF(F34="Scenario2PBT3",'Medium retrofit'!$L$16,IF(F34="Scenario3PBT3",'Medium retrofit'!$M$16,"")))&amp;IF(F34="Scenario1PBT4",'Medium retrofit'!$N$16,IF(F34="Scenario2PBT4",'Medium retrofit'!$O$16,IF(F34="Scenario3PBT4",'Medium retrofit'!$P$16,"")))&amp;IF(F34="Scenario1PBT5",'Medium retrofit'!$Q$16,IF(F34="Scenario2PBT5",'Medium retrofit'!$R$16,IF(F34="Scenario3PBT5",'Medium retrofit'!$S$16,"")))&amp;IF(F34="Scenario1PBT6",'Medium retrofit'!$T$16,IF(F34="Scenario2PBT6",'Medium retrofit'!$U$16,IF(F34="Scenario3PBT6",'Medium retrofit'!$V$16,"")))&amp;IF(F34="Scenario1PBT7",'Medium retrofit'!$W$16,IF(F34="Scenario2PBT7",'Medium retrofit'!$X$16,IF(F34="Scenario3PBT7",'Medium retrofit'!$Y$16,"")))&amp;IF(F34="Scenario1PBT8",'Medium retrofit'!$Z$16,IF(F34="Scenario2PBT8",'Medium retrofit'!$AA$16,IF(F34="Scenario3PBT8",'Medium retrofit'!$AB$16,"")))&amp;IF(F34="Scenario1PBT9",'Medium retrofit'!$AC$16,IF(F34="Scenario2PBT9",'Medium retrofit'!$AD$16,IF(F34="Scenario3PBT9",'Medium retrofit'!$AE$16,"")))&amp;IF(F34="Scenario1PBT10",'Medium retrofit'!$AF$16,IF(F34="Scenario2PBT10",'Medium retrofit'!$AG$16,IF(F34="Scenario3PBT10",'Medium retrofit'!$AH$16,"")))&amp;IF(F34="Scenario1PBT11",'Medium retrofit'!$AI$16,IF(F34="Scenario2PBT11",'Medium retrofit'!$AJ$16,IF(F34="Scenario3PBT11",'Medium retrofit'!$AK$16,"")))&amp;IF(F34="Scenario1PBT12",'Medium retrofit'!$AL$16,IF(F34="Scenario2PBT12",'Medium retrofit'!$AM$16,IF(F34="Scenario3PBT12",'Medium retrofit'!$AN$16,"")))&amp;IF(F34="Scenario1PBT13",'Medium retrofit'!$AO$16,IF(F34="Scenario2PBT13",'Medium retrofit'!$AP$16,IF(F34="Scenario3PBT13",'Medium retrofit'!$AQ$16,"")))&amp;IF(F34="Scenario1PBT14",'Medium retrofit'!$AR$16,IF(F34="Scenario2PBT14",'Medium retrofit'!$AS$16,IF(F34="Scenario3PBT14",'Medium retrofit'!$AT$16,"")))&amp;IF(F34="Scenario1PBT15",'Medium retrofit'!$AU$16,IF(F34="Scenario2PBT15",'Medium retrofit'!$AV$16,IF(F34="Scenario3PBT15",'Medium retrofit'!$AW$16,"")))</f>
        <v/>
      </c>
      <c r="J34" s="123">
        <f t="shared" si="14"/>
        <v>0</v>
      </c>
      <c r="K34" s="123" t="str">
        <f>IF(F34="Scenario1PBT1",'Medium retrofit'!$E$18,IF(F34="Scenario2PBT1",'Medium retrofit'!$F$18,IF(F34="Scenario3PBT1",'Medium retrofit'!$G$18,"")))&amp;IF(F34="Scenario1PBT2",'Medium retrofit'!$H$18,IF(F34="Scenario2PBT2",'Medium retrofit'!$I$18,IF(F34="Scenario3PBT2",'Medium retrofit'!$J$18,"")))&amp;IF(F34="Scenario1PBT3",'Medium retrofit'!$K$18,IF(F34="Scenario2PBT3",'Medium retrofit'!$L$18,IF(F34="Scenario3PBT3",'Medium retrofit'!$M$18,"")))&amp;IF(F34="Scenario1PBT4",'Medium retrofit'!$N$18,IF(F34="Scenario2PBT4",'Medium retrofit'!$O$18,IF(F34="Scenario3PBT4",'Medium retrofit'!$P$18,"")))&amp;IF(F34="Scenario1PBT5",'Medium retrofit'!$Q$18,IF(F34="Scenario2PBT5",'Medium retrofit'!$R$18,IF(F34="Scenario3PBT5",'Medium retrofit'!$S$18,"")))&amp;IF(F34="Scenario1PBT6",'Medium retrofit'!$T$18,IF(F34="Scenario2PBT6",'Medium retrofit'!$U$18,IF(F34="Scenario3PBT6",'Medium retrofit'!$V$18,"")))&amp;IF(F34="Scenario1PBT7",'Medium retrofit'!$W$18,IF(F34="Scenario2PBT7",'Medium retrofit'!$X$18,IF(F34="Scenario3PBT7",'Medium retrofit'!$Y$18,"")))&amp;IF(F34="Scenario1PBT8",'Medium retrofit'!$Z$18,IF(F34="Scenario2PBT8",'Medium retrofit'!$AA$18,IF(F34="Scenario3PBT8",'Medium retrofit'!$AB$18,"")))&amp;IF(F34="Scenario1PBT9",'Medium retrofit'!$AC$18,IF(F34="Scenario2PBT9",'Medium retrofit'!$AD$18,IF(F34="Scenario3PBT9",'Medium retrofit'!$AE$18,"")))&amp;IF(F34="Scenario1PBT10",'Medium retrofit'!$AF$18,IF(F34="Scenario2PBT10",'Medium retrofit'!$AG$18,IF(F34="Scenario3PBT10",'Medium retrofit'!$AH$18,"")))&amp;IF(F34="Scenario1PBT11",'Medium retrofit'!$AI$18,IF(F34="Scenario2PBT11",'Medium retrofit'!$AJ$18,IF(F34="Scenario3PBT11",'Medium retrofit'!$AK$18,"")))&amp;IF(F34="Scenario1PBT12",'Medium retrofit'!$AL$18,IF(F34="Scenario2PBT12",'Medium retrofit'!$AM$18,IF(F34="Scenario3PBT12",'Medium retrofit'!$AN$18,"")))&amp;IF(F34="Scenario1PBT13",'Medium retrofit'!$AO$18,IF(F34="Scenario2PBT13",'Medium retrofit'!$AP$18,IF(F34="Scenario3PBT13",'Medium retrofit'!$AQ$18,"")))&amp;IF(F34="Scenario1PBT14",'Medium retrofit'!$AR$18,IF(F34="Scenario2PBT14",'Medium retrofit'!$AS$18,IF(F34="Scenario3PBT14",'Medium retrofit'!$AT$18,"")))&amp;IF(F34="Scenario1PBT15",'Medium retrofit'!$AU$18,IF(F34="Scenario2PBT15",'Medium retrofit'!$AV$18,IF(F34="Scenario3PBT15",'Medium retrofit'!$AW$18,"")))</f>
        <v/>
      </c>
      <c r="L34" s="123">
        <f t="shared" si="15"/>
        <v>0</v>
      </c>
      <c r="M34" s="123" t="str">
        <f>IF(F34="Scenario1PBT1",'Medium retrofit'!$E$20,IF(F34="Scenario2PBT1",'Medium retrofit'!$F$20,IF(F34="Scenario3PBT1",'Medium retrofit'!$G$20,"")))&amp;IF(F34="Scenario1PBT2",'Medium retrofit'!$H$20,IF(F34="Scenario2PBT2",'Medium retrofit'!$I$20,IF(F34="Scenario3PBT2",'Medium retrofit'!$J$20,"")))&amp;IF(F34="Scenario1PBT3",'Medium retrofit'!$K$20,IF(F34="Scenario2PBT3",'Medium retrofit'!$L$20,IF(F34="Scenario3PBT3",'Medium retrofit'!$M$20,"")))&amp;IF(F34="Scenario1PBT4",'Medium retrofit'!$N$20,IF(F34="Scenario2PBT4",'Medium retrofit'!$O$20,IF(F34="Scenario3PBT4",'Medium retrofit'!$P$20,"")))&amp;IF(F34="Scenario1PBT5",'Medium retrofit'!$Q$20,IF(F34="Scenario2PBT5",'Medium retrofit'!$R$20,IF(F34="Scenario3PBT5",'Medium retrofit'!$S$20,"")))&amp;IF(F34="Scenario1PBT6",'Medium retrofit'!$T$20,IF(F34="Scenario2PBT6",'Medium retrofit'!$U$20,IF(F34="Scenario3PBT6",'Medium retrofit'!$V$20,"")))&amp;IF(F34="Scenario1PBT7",'Medium retrofit'!$W$20,IF(F34="Scenario2PBT7",'Medium retrofit'!$X$20,IF(F34="Scenario3PBT7",'Medium retrofit'!$Y$20,"")))&amp;IF(F34="Scenario1PBT8",'Medium retrofit'!$Z$20,IF(F34="Scenario2PBT8",'Medium retrofit'!$AA$20,IF(F34="Scenario3PBT8",'Medium retrofit'!$AB$20,"")))&amp;IF(F34="Scenario1PBT9",'Medium retrofit'!$AC$20,IF(F34="Scenario2PBT9",'Medium retrofit'!$AD$20,IF(F34="Scenario3PBT9",'Medium retrofit'!$AE$20,"")))&amp;IF(F34="Scenario1PBT10",'Medium retrofit'!$AF$20,IF(F34="Scenario2PBT10",'Medium retrofit'!$AG$20,IF(F34="Scenario3PBT10",'Medium retrofit'!$AH$20,"")))&amp;IF(F34="Scenario1PBT11",'Medium retrofit'!$AI$20,IF(F34="Scenario2PBT11",'Medium retrofit'!$AJ$20,IF(F34="Scenario3PBT11",'Medium retrofit'!$AK$20,"")))&amp;IF(F34="Scenario1PBT12",'Medium retrofit'!$AL$20,IF(F34="Scenario2PBT12",'Medium retrofit'!$AM$20,IF(F34="Scenario3PBT12",'Medium retrofit'!$AN$20,"")))&amp;IF(F34="Scenario1PBT13",'Medium retrofit'!$AO$20,IF(F34="Scenario2PBT13",'Medium retrofit'!$AP$20,IF(F34="Scenario3PBT13",'Medium retrofit'!$AQ$20,"")))&amp;IF(F34="Scenario1PBT14",'Medium retrofit'!$AR$20,IF(F34="Scenario2PBT14",'Medium retrofit'!$AS$20,IF(F34="Scenario3PBT14",'Medium retrofit'!$AT$20,"")))&amp;IF(F34="Scenario1PBT15",'Medium retrofit'!$AU$20,IF(F34="Scenario2PBT15",'Medium retrofit'!$AV$20,IF(F34="Scenario3PBT15",'Medium retrofit'!$AW$20,"")))</f>
        <v/>
      </c>
      <c r="N34" s="124">
        <f t="shared" si="16"/>
        <v>0</v>
      </c>
      <c r="O34" s="245" t="str">
        <f>IF(F34="Scenario1PBT1",'Medium retrofit'!$E$23,IF(F34="Scenario2PBT1",'Medium retrofit'!$F$23,IF(F34="Scenario3PBT1",'Medium retrofit'!$G$23,"")))&amp;IF(F34="Scenario1PBT2",'Medium retrofit'!$H$23,IF(F34="Scenario2PBT2",'Medium retrofit'!$I$23,IF(F34="Scenario3PBT2",'Medium retrofit'!$J$23,"")))&amp;IF(F34="Scenario1PBT3",'Medium retrofit'!$K$23,IF(F34="Scenario2PBT3",'Medium retrofit'!$L$23,IF(F34="Scenario3PBT3",'Medium retrofit'!$M$23,"")))&amp;IF(F34="Scenario1PBT4",'Medium retrofit'!$N$23,IF(F34="Scenario2PBT4",'Medium retrofit'!$O$23,IF(F34="Scenario3PBT4",'Medium retrofit'!$P$23,"")))&amp;IF(F34="Scenario1PBT5",'Medium retrofit'!$Q$23,IF(F34="Scenario2PBT5",'Medium retrofit'!$R$23,IF(F34="Scenario3PBT5",'Medium retrofit'!$S$23,"")))&amp;IF(F34="Scenario1PBT6",'Medium retrofit'!$T$23,IF(F34="Scenario2PBT6",'Medium retrofit'!$U$23,IF(F34="Scenario3PBT6",'Medium retrofit'!$V$23,"")))&amp;IF(F34="Scenario1PBT7",'Medium retrofit'!$W$23,IF(F34="Scenario2PBT7",'Medium retrofit'!$X$23,IF(F34="Scenario3PBT7",'Medium retrofit'!$Y$23,"")))&amp;IF(F34="Scenario1PBT8",'Medium retrofit'!$Z$23,IF(F34="Scenario2PBT8",'Medium retrofit'!$AA$23,IF(F34="Scenario3PBT8",'Medium retrofit'!$AB$23,"")))&amp;IF(F34="Scenario1PBT9",'Medium retrofit'!$AC$23,IF(F34="Scenario2PBT9",'Medium retrofit'!$AD$23,IF(F34="Scenario3PBT9",'Medium retrofit'!$AE$23,"")))&amp;IF(F34="Scenario1PBT10",'Medium retrofit'!$AF$23,IF(F34="Scenario2PBT10",'Medium retrofit'!$AG$23,IF(F34="Scenario3PBT10",'Medium retrofit'!$AH$23,"")))&amp;IF(F34="Scenario1PBT11",'Medium retrofit'!$AI$23,IF(F34="Scenario2PBT11",'Medium retrofit'!$AJ$23,IF(F34="Scenario3PBT11",'Medium retrofit'!$AK$23,"")))&amp;IF(F34="Scenario1PBT12",'Medium retrofit'!$AL$23,IF(F34="Scenario2PBT12",'Medium retrofit'!$AM$23,IF(F34="Scenario3PBT12",'Medium retrofit'!$AN$23,"")))&amp;IF(F34="Scenario1PBT13",'Medium retrofit'!$AO$23,IF(F34="Scenario2PBT13",'Medium retrofit'!$AP$23,IF(F34="Scenario3PBT13",'Medium retrofit'!$AQ$23,"")))&amp;IF(F34="Scenario1PBT14",'Medium retrofit'!$AR$23,IF(F34="Scenario2PBT14",'Medium retrofit'!$AS$23,IF(F34="Scenario3PBT14",'Medium retrofit'!$AT$23,"")))&amp;IF(F34="Scenario1PBT15",'Medium retrofit'!$AU$23,IF(F34="Scenario2PBT15",'Medium retrofit'!$AV$23,IF(F34="Scenario3PBT15",'Medium retrofit'!$AW$23,"")))</f>
        <v/>
      </c>
      <c r="P34" s="123">
        <f t="shared" si="17"/>
        <v>0</v>
      </c>
      <c r="Q34" s="123" t="str">
        <f>IF(F34="Scenario1PBT1",'Medium retrofit'!$E$25,IF(F34="Scenario2PBT1",'Medium retrofit'!$F$25,IF(F34="Scenario3PBT1",'Medium retrofit'!$G$25,"")))&amp;IF(F34="Scenario1PBT2",'Medium retrofit'!$H$25,IF(F34="Scenario2PBT2",'Medium retrofit'!$I$25,IF(F34="Scenario3PBT2",'Medium retrofit'!$J$25,"")))&amp;IF(F34="Scenario1PBT3",'Medium retrofit'!$K$25,IF(F34="Scenario2PBT3",'Medium retrofit'!$L$25,IF(F34="Scenario3PBT3",'Medium retrofit'!$M$25,"")))&amp;IF(F34="Scenario1PBT4",'Medium retrofit'!$N$25,IF(F34="Scenario2PBT4",'Medium retrofit'!$O$25,IF(F34="Scenario3PBT4",'Medium retrofit'!$P$25,"")))&amp;IF(F34="Scenario1PBT5",'Medium retrofit'!$Q$25,IF(F34="Scenario2PBT5",'Medium retrofit'!$R$25,IF(F34="Scenario3PBT5",'Medium retrofit'!$S$25,"")))&amp;IF(F34="Scenario1PBT6",'Medium retrofit'!$T$25,IF(F34="Scenario2PBT6",'Medium retrofit'!$U$25,IF(F34="Scenario3PBT6",'Medium retrofit'!$V$25,"")))&amp;IF(F34="Scenario1PBT7",'Medium retrofit'!$W$25,IF(F34="Scenario2PBT7",'Medium retrofit'!$X$25,IF(F34="Scenario3PBT7",'Medium retrofit'!$Y$25,"")))&amp;IF(F34="Scenario1PBT8",'Medium retrofit'!$Z$25,IF(F34="Scenario2PBT8",'Medium retrofit'!$AA$25,IF(F34="Scenario3PBT8",'Medium retrofit'!$AB$25,"")))&amp;IF(F34="Scenario1PBT9",'Medium retrofit'!$AC$25,IF(F34="Scenario2PBT9",'Medium retrofit'!$AD$25,IF(F34="Scenario3PBT9",'Medium retrofit'!$AE$25,"")))&amp;IF(F34="Scenario1PBT10",'Medium retrofit'!$AF$25,IF(F34="Scenario2PBT10",'Medium retrofit'!$AG$25,IF(F34="Scenario3PBT10",'Medium retrofit'!$AH$25,"")))&amp;IF(F34="Scenario1PBT11",'Medium retrofit'!$AI$25,IF(F34="Scenario2PBT11",'Medium retrofit'!$AJ$25,IF(F34="Scenario3PBT11",'Medium retrofit'!$AK$25,"")))&amp;IF(F34="Scenario1PBT12",'Medium retrofit'!$AL$25,IF(F34="Scenario2PBT12",'Medium retrofit'!$AM$25,IF(F34="Scenario3PBT12",'Medium retrofit'!$AN$25,"")))&amp;IF(F34="Scenario1PBT13",'Medium retrofit'!$AO$25,IF(F34="Scenario2PBT13",'Medium retrofit'!$AP$25,IF(F34="Scenario3PBT13",'Medium retrofit'!$AQ$25,"")))&amp;IF(F34="Scenario1PBT14",'Medium retrofit'!$AR$25,IF(F34="Scenario2PBT14",'Medium retrofit'!$AS$25,IF(F34="Scenario3PBT14",'Medium retrofit'!$AT$25,"")))&amp;IF(F34="Scenario1PBT15",'Medium retrofit'!$AU$25,IF(F34="Scenario2PBT15",'Medium retrofit'!$AV$25,IF(F34="Scenario3PBT15",'Medium retrofit'!$AW$25,"")))</f>
        <v/>
      </c>
      <c r="R34" s="123">
        <f t="shared" si="18"/>
        <v>0</v>
      </c>
      <c r="S34" s="123" t="str">
        <f>IF(F34="Scenario1PBT1",'Medium retrofit'!$E$27,IF(F34="Scenario2PBT1",'Medium retrofit'!$F$27,IF(F34="Scenario3PBT1",'Medium retrofit'!$G$27,"")))&amp;IF(F34="Scenario1PBT2",'Medium retrofit'!$H$27,IF(F34="Scenario2PBT2",'Medium retrofit'!$I$27,IF(F34="Scenario3PBT2",'Medium retrofit'!$J$27,"")))&amp;IF(F34="Scenario1PBT3",'Medium retrofit'!$K$27,IF(F34="Scenario2PBT3",'Medium retrofit'!$L$27,IF(F34="Scenario3PBT3",'Medium retrofit'!$M$27,"")))&amp;IF(F34="Scenario1PBT4",'Medium retrofit'!$N$27,IF(F34="Scenario2PBT4",'Medium retrofit'!$O$27,IF(F34="Scenario3PBT4",'Medium retrofit'!$P$27,"")))&amp;IF(F34="Scenario1PBT5",'Medium retrofit'!$Q$27,IF(F34="Scenario2PBT5",'Medium retrofit'!$R$27,IF(F34="Scenario3PBT5",'Medium retrofit'!$S$27,"")))&amp;IF(F34="Scenario1PBT6",'Medium retrofit'!$T$27,IF(F34="Scenario2PBT6",'Medium retrofit'!$U$27,IF(F34="Scenario3PBT6",'Medium retrofit'!$V$27,"")))&amp;IF(F34="Scenario1PBT7",'Medium retrofit'!$W$27,IF(F34="Scenario2PBT7",'Medium retrofit'!$X$27,IF(F34="Scenario3PBT7",'Medium retrofit'!$Y$27,"")))&amp;IF(F34="Scenario1PBT8",'Medium retrofit'!$Z$27,IF(F34="Scenario2PBT8",'Medium retrofit'!$AA$27,IF(F34="Scenario3PBT8",'Medium retrofit'!$AB$27,"")))&amp;IF(F34="Scenario1PBT9",'Medium retrofit'!$AC$27,IF(F34="Scenario2PBT9",'Medium retrofit'!$AD$27,IF(F34="Scenario3PBT9",'Medium retrofit'!$AE$27,"")))&amp;IF(F34="Scenario1PBT10",'Medium retrofit'!$AF$27,IF(F34="Scenario2PBT10",'Medium retrofit'!$AG$27,IF(F34="Scenario3PBT10",'Medium retrofit'!$AH$27,"")))&amp;IF(F34="Scenario1PBT11",'Medium retrofit'!$AI$27,IF(F34="Scenario2PBT11",'Medium retrofit'!$AJ$27,IF(F34="Scenario3PBT11",'Medium retrofit'!$AK$27,"")))&amp;IF(F34="Scenario1PBT12",'Medium retrofit'!$AL$27,IF(F34="Scenario2PBT12",'Medium retrofit'!$AM$27,IF(F34="Scenario3PBT12",'Medium retrofit'!$AN$27,"")))&amp;IF(F34="Scenario1PBT13",'Medium retrofit'!$AO$27,IF(F34="Scenario2PBT13",'Medium retrofit'!$AP$27,IF(F34="Scenario3PBT13",'Medium retrofit'!$AQ$27,"")))&amp;IF(F34="Scenario1PBT14",'Medium retrofit'!$AR$27,IF(F34="Scenario2PBT14",'Medium retrofit'!$AS$27,IF(F34="Scenario3PBT14",'Medium retrofit'!$AT$27,"")))&amp;IF(F34="Scenario1PBT15",'Medium retrofit'!$AU$27,IF(F34="Scenario2PBT15",'Medium retrofit'!$AV$27,IF(F34="Scenario3PBT15",'Medium retrofit'!$AW$27,"")))</f>
        <v/>
      </c>
      <c r="T34" s="246">
        <f t="shared" si="19"/>
        <v>0</v>
      </c>
      <c r="U34" s="245" t="str">
        <f>IF(F34="Scenario1PBT1",'Medium retrofit'!$E$38,IF(F34="Scenario2PBT1",'Medium retrofit'!$F$38,IF(F34="Scenario3PBT1",'Medium retrofit'!$G$38,"")))&amp;IF(F34="Scenario1PBT2",'Medium retrofit'!$H$38,IF(F34="Scenario2PBT2",'Medium retrofit'!$I$38,IF(F34="Scenario3PBT2",'Medium retrofit'!$J$38,"")))&amp;IF(F34="Scenario1PBT3",'Medium retrofit'!$K$38,IF(F34="Scenario2PBT3",'Medium retrofit'!$L$38,IF(F34="Scenario3PBT3",'Medium retrofit'!$M$38,"")))&amp;IF(F34="Scenario1PBT4",'Medium retrofit'!$N$38,IF(F34="Scenario2PBT4",'Medium retrofit'!$O$38,IF(F34="Scenario3PBT4",'Medium retrofit'!$P$38,"")))&amp;IF(F34="Scenario1PBT5",'Medium retrofit'!$Q$38,IF(F34="Scenario2PBT5",'Medium retrofit'!$R$38,IF(F34="Scenario3PBT5",'Medium retrofit'!$S$38,"")))&amp;IF(F34="Scenario1PBT6",'Medium retrofit'!$T$38,IF(F34="Scenario2PBT6",'Medium retrofit'!$U$38,IF(F34="Scenario3PBT6",'Medium retrofit'!$V$38,"")))&amp;IF(F34="Scenario1PBT7",'Medium retrofit'!$W$38,IF(F34="Scenario2PBT7",'Medium retrofit'!$X$38,IF(F34="Scenario3PBT7",'Medium retrofit'!$Y$38,"")))&amp;IF(F34="Scenario1PBT8",'Medium retrofit'!$Z$38,IF(F34="Scenario2PBT8",'Medium retrofit'!$AA$38,IF(F34="Scenario3PBT8",'Medium retrofit'!$AB$38,"")))&amp;IF(F34="Scenario1PBT9",'Medium retrofit'!$AC$38,IF(F34="Scenario2PBT9",'Medium retrofit'!$AD$38,IF(F34="Scenario3PBT9",'Medium retrofit'!$AE$38,"")))&amp;IF(F34="Scenario1PBT10",'Medium retrofit'!$AF$38,IF(F34="Scenario2PBT10",'Medium retrofit'!$AG$38,IF(F34="Scenario3PBT10",'Medium retrofit'!$AH$38,"")))&amp;IF(F34="Scenario1PBT11",'Medium retrofit'!$AI$38,IF(F34="Scenario2PBT11",'Medium retrofit'!$AJ$38,IF(F34="Scenario3PBT11",'Medium retrofit'!$AK$38,"")))&amp;IF(F34="Scenario1PBT12",'Medium retrofit'!$AL$38,IF(F34="Scenario2PBT12",'Medium retrofit'!$AM$38,IF(F34="Scenario3PBT12",'Medium retrofit'!$AN$38,"")))&amp;IF(F34="Scenario1PBT13",'Medium retrofit'!$AO$38,IF(F34="Scenario2PBT13",'Medium retrofit'!$AP$38,IF(F34="Scenario3PBT13",'Medium retrofit'!$AQ$38,"")))&amp;IF(F34="Scenario1PBT14",'Medium retrofit'!$AR$38,IF(F34="Scenario2PBT14",'Medium retrofit'!$AS$38,IF(F34="Scenario3PBT14",'Medium retrofit'!$AT$38,"")))&amp;IF(F34="Scenario1PBT15",'Medium retrofit'!$AU$38,IF(F34="Scenario2PBT15",'Medium retrofit'!$AV$38,IF(F34="Scenario3PBT15",'Medium retrofit'!$AW$38,"")))</f>
        <v/>
      </c>
      <c r="V34" s="123">
        <f t="shared" si="20"/>
        <v>0</v>
      </c>
      <c r="W34" s="123" t="str">
        <f>IF(F34="Scenario1PBT1",'Medium retrofit'!$E$40,IF(F34="Scenario2PBT1",'Medium retrofit'!$F$40,IF(F34="Scenario3PBT1",'Medium retrofit'!$G$40,"")))&amp;IF(F34="Scenario1PBT2",'Medium retrofit'!$H$40,IF(F34="Scenario2PBT2",'Medium retrofit'!$I$40,IF(F34="Scenario3PBT2",'Medium retrofit'!$J$40,"")))&amp;IF(F34="Scenario1PBT3",'Medium retrofit'!$K$40,IF(F34="Scenario2PBT3",'Medium retrofit'!$L$40,IF(F34="Scenario3PBT3",'Medium retrofit'!$M$40,"")))&amp;IF(F34="Scenario1PBT4",'Medium retrofit'!$N$40,IF(F34="Scenario2PBT4",'Medium retrofit'!$O$40,IF(F34="Scenario3PBT4",'Medium retrofit'!$P$40,"")))&amp;IF(F34="Scenario1PBT5",'Medium retrofit'!$Q$40,IF(F34="Scenario2PBT5",'Medium retrofit'!$R$40,IF(F34="Scenario3PBT5",'Medium retrofit'!$S$40,"")))&amp;IF(F34="Scenario1PBT6",'Medium retrofit'!$T$40,IF(F34="Scenario2PBT6",'Medium retrofit'!$U$40,IF(F34="Scenario3PBT6",'Medium retrofit'!$V$40,"")))&amp;IF(F34="Scenario1PBT7",'Medium retrofit'!$W$40,IF(F34="Scenario2PBT7",'Medium retrofit'!$X$40,IF(F34="Scenario3PBT7",'Medium retrofit'!$Y$40,"")))&amp;IF(F34="Scenario1PBT8",'Medium retrofit'!$Z$40,IF(F34="Scenario2PBT8",'Medium retrofit'!$AA$40,IF(F34="Scenario3PBT8",'Medium retrofit'!$AB$40,"")))&amp;IF(F34="Scenario1PBT9",'Medium retrofit'!$AC$40,IF(F34="Scenario2PBT9",'Medium retrofit'!$AD$40,IF(F34="Scenario3PBT9",'Medium retrofit'!$AE$40,"")))&amp;IF(F34="Scenario1PBT10",'Medium retrofit'!$AF$40,IF(F34="Scenario2PBT10",'Medium retrofit'!$AG$40,IF(F34="Scenario3PBT10",'Medium retrofit'!$AH$40,"")))&amp;IF(F34="Scenario1PBT11",'Medium retrofit'!$AI$40,IF(F34="Scenario2PBT11",'Medium retrofit'!$AJ$40,IF(F34="Scenario3PBT11",'Medium retrofit'!$AK$40,"")))&amp;IF(F34="Scenario1PBT12",'Medium retrofit'!$AL$40,IF(F34="Scenario2PBT12",'Medium retrofit'!$AM$40,IF(F34="Scenario3PBT12",'Medium retrofit'!$AN$40,"")))&amp;IF(F34="Scenario1PBT13",'Medium retrofit'!$AO$40,IF(F34="Scenario2PBT13",'Medium retrofit'!$AP$40,IF(F34="Scenario3PBT13",'Medium retrofit'!$AQ$40,"")))&amp;IF(F34="Scenario1PBT14",'Medium retrofit'!$AR$40,IF(F34="Scenario2PBT14",'Medium retrofit'!$AS$40,IF(F34="Scenario3PBT14",'Medium retrofit'!$AT$40,"")))&amp;IF(F34="Scenario1PBT15",'Medium retrofit'!$AU$40,IF(F34="Scenario2PBT15",'Medium retrofit'!$AV$40,IF(F34="Scenario3PBT15",'Medium retrofit'!$AW$40,"")))</f>
        <v/>
      </c>
      <c r="X34" s="123">
        <f t="shared" si="21"/>
        <v>0</v>
      </c>
      <c r="Y34" s="123" t="str">
        <f>IF(F34="Scenario1PBT1",'Medium retrofit'!$E$42,IF(F34="Scenario2PBT1",'Medium retrofit'!$F$42,IF(F34="Scenario3PBT1",'Medium retrofit'!$G$42,"")))&amp;IF(F34="Scenario1PBT2",'Medium retrofit'!$H$42,IF(F34="Scenario2PBT2",'Medium retrofit'!$I$42,IF(F34="Scenario3PBT2",'Medium retrofit'!$J$42,"")))&amp;IF(F34="Scenario1PBT3",'Medium retrofit'!$K$42,IF(F34="Scenario2PBT3",'Medium retrofit'!$L$42,IF(F34="Scenario3PBT3",'Medium retrofit'!$M$42,"")))&amp;IF(F34="Scenario1PBT4",'Medium retrofit'!$N$42,IF(F34="Scenario2PBT4",'Medium retrofit'!$O$42,IF(F34="Scenario3PBT4",'Medium retrofit'!$P$42,"")))&amp;IF(F34="Scenario1PBT5",'Medium retrofit'!$Q$42,IF(F34="Scenario2PBT5",'Medium retrofit'!$R$42,IF(F34="Scenario3PBT5",'Medium retrofit'!$S$42,"")))&amp;IF(F34="Scenario1PBT6",'Medium retrofit'!$T$42,IF(F34="Scenario2PBT6",'Medium retrofit'!$U$42,IF(F34="Scenario3PBT6",'Medium retrofit'!$V$42,"")))&amp;IF(F34="Scenario1PBT7",'Medium retrofit'!$W$42,IF(F34="Scenario2PBT7",'Medium retrofit'!$X$42,IF(F34="Scenario3PBT7",'Medium retrofit'!$Y$42,"")))&amp;IF(F34="Scenario1PBT8",'Medium retrofit'!$Z$42,IF(F34="Scenario2PBT8",'Medium retrofit'!$AA$42,IF(F34="Scenario3PBT8",'Medium retrofit'!$AB$42,"")))&amp;IF(F34="Scenario1PBT9",'Medium retrofit'!$AC$42,IF(F34="Scenario2PBT9",'Medium retrofit'!$AD$42,IF(F34="Scenario3PBT9",'Medium retrofit'!$AE$42,"")))&amp;IF(F34="Scenario1PBT10",'Medium retrofit'!$AF$42,IF(F34="Scenario2PBT10",'Medium retrofit'!$AG$42,IF(F34="Scenario3PBT10",'Medium retrofit'!$AH$42,"")))&amp;IF(F34="Scenario1PBT11",'Medium retrofit'!$AI$42,IF(F34="Scenario2PBT11",'Medium retrofit'!$AJ$42,IF(F34="Scenario3PBT11",'Medium retrofit'!$AK$42,"")))&amp;IF(F34="Scenario1PBT12",'Medium retrofit'!$AL$42,IF(F34="Scenario2PBT12",'Medium retrofit'!$AM$42,IF(F34="Scenario3PBT12",'Medium retrofit'!$AN$42,"")))&amp;IF(F34="Scenario1PBT13",'Medium retrofit'!$AO$42,IF(F34="Scenario2PBT13",'Medium retrofit'!$AP$42,IF(F34="Scenario3PBT13",'Medium retrofit'!$AQ$42,"")))&amp;IF(F34="Scenario1PBT14",'Medium retrofit'!$AR$42,IF(F34="Scenario2PBT14",'Medium retrofit'!$AS$42,IF(F34="Scenario3PBT14",'Medium retrofit'!$AT$42,"")))&amp;IF(F34="Scenario1PBT15",'Medium retrofit'!$AU$42,IF(F34="Scenario2PBT15",'Medium retrofit'!$AV$42,IF(F34="Scenario3PBT15",'Medium retrofit'!$AW$42,"")))</f>
        <v/>
      </c>
      <c r="Z34" s="123">
        <f t="shared" si="22"/>
        <v>0</v>
      </c>
      <c r="AA34" s="239" t="str">
        <f>IF(F34="Scenario1PBT1",'Medium retrofit'!$E$101,IF(F34="Scenario2PBT1",'Medium retrofit'!$F$101,IF(F34="Scenario3PBT1",'Medium retrofit'!$G$101,"")))&amp;IF(F34="Scenario1PBT2",'Medium retrofit'!$H$101,IF(F34="Scenario2PBT2",'Medium retrofit'!$I$101,IF(F34="Scenario3PBT2",'Medium retrofit'!$J$101,"")))&amp;IF(F34="Scenario1PBT3",'Medium retrofit'!$K$101,IF(F34="Scenario2PBT3",'Medium retrofit'!$L$101,IF(F34="Scenario3PBT3",'Medium retrofit'!$M$101,"")))&amp;IF(F34="Scenario1PBT4",'Medium retrofit'!$N$101,IF(F34="Scenario2PBT4",'Medium retrofit'!$O$101,IF(F34="Scenario3PBT4",'Medium retrofit'!$P$101,"")))&amp;IF(F34="Scenario1PBT5",'Medium retrofit'!$Q$101,IF(F34="Scenario2PBT5",'Medium retrofit'!$R$101,IF(F34="Scenario3PBT5",'Medium retrofit'!$S$101,"")))&amp;IF(F34="Scenario1PBT6",'Medium retrofit'!$T$101,IF(F34="Scenario2PBT6",'Medium retrofit'!$U$101,IF(F34="Scenario3PBT6",'Medium retrofit'!$V$101,"")))&amp;IF(F34="Scenario1PBT7",'Medium retrofit'!$W$101,IF(F34="Scenario2PBT7",'Medium retrofit'!$X$101,IF(F34="Scenario3PBT7",'Medium retrofit'!$Y$101,"")))&amp;IF(F34="Scenario1PBT8",'Medium retrofit'!$Z$101,IF(F34="Scenario2PBT8",'Medium retrofit'!$AA$101,IF(F34="Scenario3PBT8",'Medium retrofit'!$AB$101,"")))&amp;IF(F34="Scenario1PBT9",'Medium retrofit'!$AC$101,IF(F34="Scenario2PBT9",'Medium retrofit'!$AD$101,IF(F34="Scenario3PBT9",'Medium retrofit'!$AE$101,"")))&amp;IF(F34="Scenario1PBT10",'Medium retrofit'!$AF$101,IF(F34="Scenario2PBT10",'Medium retrofit'!$AG$101,IF(F34="Scenario3PBT10",'Medium retrofit'!$AH$101,"")))&amp;IF(F34="Scenario1PBT11",'Medium retrofit'!$AI$101,IF(F34="Scenario2PBT11",'Medium retrofit'!$AJ$101,IF(F34="Scenario3PBT11",'Medium retrofit'!$AK$101,"")))&amp;IF(F34="Scenario1PBT12",'Medium retrofit'!$AL$101,IF(F34="Scenario2PBT12",'Medium retrofit'!$AM$101,IF(F34="Scenario3PBT12",'Medium retrofit'!$AN$101,"")))&amp;IF(F34="Scenario1PBT13",'Medium retrofit'!$AO$101,IF(F34="Scenario2PBT13",'Medium retrofit'!$AP$101,IF(F34="Scenario3PBT13",'Medium retrofit'!$AQ$101,"")))&amp;IF(F34="Scenario1PBT14",'Medium retrofit'!$AR$101,IF(F34="Scenario2PBT14",'Medium retrofit'!$AS$101,IF(F34="Scenario3PBT14",'Medium retrofit'!$AT$101,"")))&amp;IF(F34="Scenario1PBT15",'Medium retrofit'!$AU$101,IF(F34="Scenario2PBT15",'Medium retrofit'!$AV$101,IF(F34="Scenario3PBT15",'Medium retrofit'!$AW$101,"")))</f>
        <v/>
      </c>
      <c r="AB34" s="242">
        <f t="shared" si="23"/>
        <v>0</v>
      </c>
      <c r="AC34" s="364" t="str">
        <f t="shared" si="24"/>
        <v/>
      </c>
      <c r="AD34" s="353">
        <f>IF(AC34="",IFERROR('Projection_Base-case'!G35-G34,0),0)</f>
        <v>0</v>
      </c>
      <c r="AE34" s="350">
        <f t="shared" si="0"/>
        <v>0</v>
      </c>
      <c r="AF34" s="361">
        <f>IFERROR(100*AD34/'Projection_Base-case'!G35,0)</f>
        <v>0</v>
      </c>
      <c r="AG34" s="352">
        <f>IF(AC34="",IFERROR('Projection_Base-case'!I35-I34,0),0)</f>
        <v>0</v>
      </c>
      <c r="AH34" s="353">
        <f t="shared" si="1"/>
        <v>0</v>
      </c>
      <c r="AI34" s="361">
        <f>IFERROR(100*AG34/'Projection_Base-case'!I35,0)</f>
        <v>0</v>
      </c>
      <c r="AJ34" s="352">
        <f>IF(AC34="",IFERROR('Projection_Base-case'!K35-K34,0),0)</f>
        <v>0</v>
      </c>
      <c r="AK34" s="353">
        <f t="shared" si="2"/>
        <v>0</v>
      </c>
      <c r="AL34" s="361">
        <f>IFERROR(100*AJ34/'Projection_Base-case'!K35,0)</f>
        <v>0</v>
      </c>
      <c r="AM34" s="352">
        <f>-IF(AC34="",IFERROR('Projection_Base-case'!M35-M34,0),0)</f>
        <v>0</v>
      </c>
      <c r="AN34" s="353">
        <f t="shared" si="3"/>
        <v>0</v>
      </c>
      <c r="AO34" s="354">
        <f>IFERROR(IF('Projection_Base-case'!N35&gt;0,100*AN34/'Projection_Base-case'!N35,100*AN34/N34),0)</f>
        <v>0</v>
      </c>
      <c r="AP34" s="355">
        <f>IF(AC34="",IFERROR('Projection_Base-case'!O35-O34,0),0)</f>
        <v>0</v>
      </c>
      <c r="AQ34" s="356">
        <f t="shared" si="4"/>
        <v>0</v>
      </c>
      <c r="AR34" s="356">
        <f>IFERROR(100*AP34/'Projection_Base-case'!O35,0)</f>
        <v>0</v>
      </c>
      <c r="AS34" s="355">
        <f>IF(AC34="",IFERROR('Projection_Base-case'!Q35-Q34,0),0)</f>
        <v>0</v>
      </c>
      <c r="AT34" s="356">
        <f t="shared" si="5"/>
        <v>0</v>
      </c>
      <c r="AU34" s="356">
        <f>IFERROR(100*AS34/'Projection_Base-case'!Q35,0)</f>
        <v>0</v>
      </c>
      <c r="AV34" s="355">
        <f>IF(AC34="",IFERROR('Projection_Base-case'!S35-S34,0),0)</f>
        <v>0</v>
      </c>
      <c r="AW34" s="356">
        <f t="shared" si="6"/>
        <v>0</v>
      </c>
      <c r="AX34" s="357">
        <f>IFERROR(100*AV34/'Projection_Base-case'!S35,0)</f>
        <v>0</v>
      </c>
      <c r="AY34" s="358">
        <f>IF(AC34="",IFERROR('Projection_Base-case'!U35-U34,0),0)</f>
        <v>0</v>
      </c>
      <c r="AZ34" s="359">
        <f t="shared" si="7"/>
        <v>0</v>
      </c>
      <c r="BA34" s="359">
        <f>IFERROR(100*AY34/'Projection_Base-case'!U35,0)</f>
        <v>0</v>
      </c>
      <c r="BB34" s="358">
        <f>IF(AC34="",IFERROR('Projection_Base-case'!W35-W34,0),0)</f>
        <v>0</v>
      </c>
      <c r="BC34" s="359">
        <f t="shared" si="8"/>
        <v>0</v>
      </c>
      <c r="BD34" s="359">
        <f>IFERROR(100*BB34/'Projection_Base-case'!W35,0)</f>
        <v>0</v>
      </c>
      <c r="BE34" s="358">
        <f>IF(AC34="",IFERROR('Projection_Base-case'!Y35-Y34,0),0)</f>
        <v>0</v>
      </c>
      <c r="BF34" s="359">
        <f t="shared" si="9"/>
        <v>0</v>
      </c>
      <c r="BG34" s="359">
        <f>IFERROR(100*BE34/'Projection_Base-case'!Y35,0)</f>
        <v>0</v>
      </c>
      <c r="BH34" s="359">
        <f t="shared" si="10"/>
        <v>0</v>
      </c>
      <c r="BI34" s="360">
        <f t="shared" si="11"/>
        <v>0</v>
      </c>
    </row>
    <row r="35" spans="1:61">
      <c r="A35" s="205">
        <v>31</v>
      </c>
      <c r="B35" s="347">
        <f>IF('Projection_Base-case'!B36&lt;&gt;"",'Projection_Base-case'!B36,0)</f>
        <v>0</v>
      </c>
      <c r="C35" s="347">
        <f>IF('Projection_Base-case'!C36&lt;&gt;"",'Projection_Base-case'!C36,0)</f>
        <v>0</v>
      </c>
      <c r="D35" s="365">
        <f>IF('Projection_Base-case'!D36&lt;&gt;"",'Projection_Base-case'!D36,0)</f>
        <v>0</v>
      </c>
      <c r="E35" s="376"/>
      <c r="F35" s="367" t="str">
        <f t="shared" si="12"/>
        <v>0</v>
      </c>
      <c r="G35" s="241" t="str">
        <f>IF(F35="Scenario1PBT1",'Medium retrofit'!$E$6,IF(F35="Scenario2PBT1",'Medium retrofit'!$F$6,IF(F35="Scenario3PBT1",'Medium retrofit'!$G$6,"")))&amp;IF(F35="Scenario1PBT2",'Medium retrofit'!$H$6,IF(F35="Scenario2PBT2",'Medium retrofit'!$I$6,IF(F35="Scenario3PBT2",'Medium retrofit'!$J$6,"")))&amp;IF(F35="Scenario1PBT3",'Medium retrofit'!$K$6,IF(F35="Scenario2PBT3",'Medium retrofit'!$L$6,IF(F35="Scenario3PBT3",'Medium retrofit'!$M$6,"")))&amp;IF(F35="Scenario1PBT4",'Medium retrofit'!$N$6,IF(F35="Scenario2PBT4",'Medium retrofit'!$O$6,IF(F35="Scenario3PBT4",'Medium retrofit'!$P$6,"")))&amp;IF(F35="Scenario1PBT5",'Medium retrofit'!$Q$6,IF(F35="Scenario2PBT5",'Medium retrofit'!$R$6,IF(F35="Scenario3PBT5",'Medium retrofit'!$S$6,"")))&amp;IF(F35="Scenario1PBT6",'Medium retrofit'!$T$6,IF(F35="Scenario2PBT6",'Medium retrofit'!$U$6,IF(F35="Scenario3PBT6",'Medium retrofit'!$V$6,"")))&amp;IF(F35="Scenario1PBT7",'Medium retrofit'!$W$6,IF(F35="Scenario2PBT7",'Medium retrofit'!$X$6,IF(F35="Scenario3PBT7",'Medium retrofit'!$Y$6,"")))&amp;IF(F35="Scenario1PBT8",'Medium retrofit'!$Z$6,IF(F35="Scenario2PBT8",'Medium retrofit'!$AA$6,IF(F35="Scenario3PBT8",'Medium retrofit'!$AB$6,"")))&amp;IF(F35="Scenario1PBT9",'Medium retrofit'!$AC$6,IF(F35="Scenario2PBT9",'Medium retrofit'!$AD$6,IF(F35="Scenario3PBT9",'Medium retrofit'!$AE$6,"")))&amp;IF(F35="Scenario1PBT10",'Medium retrofit'!$AF$6,IF(F35="Scenario2PBT10",'Medium retrofit'!$AG$6,IF(F35="Scenario3PBT10",'Medium retrofit'!$AH$6,"")))&amp;IF(F35="Scenario1PBT11",'Medium retrofit'!$AI$6,IF(F35="Scenario2PBT11",'Medium retrofit'!$AJ$6,IF(F35="Scenario3PBT11",'Medium retrofit'!$AK$6,"")))&amp;IF(F35="Scenario1PBT12",'Medium retrofit'!$AL$6,IF(F35="Scenario2PBT12",'Medium retrofit'!$AM$6,IF(F35="Scenario3PBT12",'Medium retrofit'!$AN$6,"")))&amp;IF(F35="Scenario1PBT13",'Medium retrofit'!$AO$6,IF(F35="Scenario2PBT13",'Medium retrofit'!$AP$6,IF(F35="Scenario3PBT13",'Medium retrofit'!$AQ$6,"")))&amp;IF(F35="Scenario1PBT14",'Medium retrofit'!$AR$6,IF(F35="Scenario2PBT14",'Medium retrofit'!$AS$6,IF(F35="Scenario3PBT14",'Medium retrofit'!$AT$6,"")))&amp;IF(F35="Scenario1PBT15",'Medium retrofit'!$AU$6,IF(F35="Scenario2PBT15",'Medium retrofit'!$AV$6,IF(F35="Scenario3PBT15",'Medium retrofit'!$AW$6,"")))</f>
        <v/>
      </c>
      <c r="H35" s="123">
        <f t="shared" si="13"/>
        <v>0</v>
      </c>
      <c r="I35" s="239" t="str">
        <f>IF(F35="Scenario1PBT1",'Medium retrofit'!$E$16,IF(F35="Scenario2PBT1",'Medium retrofit'!$F$16,IF(F35="Scenario3PBT1",'Medium retrofit'!$G$16,"")))&amp;IF(F35="Scenario1PBT2",'Medium retrofit'!$H$16,IF(F35="Scenario2PBT2",'Medium retrofit'!$I$16,IF(F35="Scenario3PBT2",'Medium retrofit'!$J$16,"")))&amp;IF(F35="Scenario1PBT3",'Medium retrofit'!$K$16,IF(F35="Scenario2PBT3",'Medium retrofit'!$L$16,IF(F35="Scenario3PBT3",'Medium retrofit'!$M$16,"")))&amp;IF(F35="Scenario1PBT4",'Medium retrofit'!$N$16,IF(F35="Scenario2PBT4",'Medium retrofit'!$O$16,IF(F35="Scenario3PBT4",'Medium retrofit'!$P$16,"")))&amp;IF(F35="Scenario1PBT5",'Medium retrofit'!$Q$16,IF(F35="Scenario2PBT5",'Medium retrofit'!$R$16,IF(F35="Scenario3PBT5",'Medium retrofit'!$S$16,"")))&amp;IF(F35="Scenario1PBT6",'Medium retrofit'!$T$16,IF(F35="Scenario2PBT6",'Medium retrofit'!$U$16,IF(F35="Scenario3PBT6",'Medium retrofit'!$V$16,"")))&amp;IF(F35="Scenario1PBT7",'Medium retrofit'!$W$16,IF(F35="Scenario2PBT7",'Medium retrofit'!$X$16,IF(F35="Scenario3PBT7",'Medium retrofit'!$Y$16,"")))&amp;IF(F35="Scenario1PBT8",'Medium retrofit'!$Z$16,IF(F35="Scenario2PBT8",'Medium retrofit'!$AA$16,IF(F35="Scenario3PBT8",'Medium retrofit'!$AB$16,"")))&amp;IF(F35="Scenario1PBT9",'Medium retrofit'!$AC$16,IF(F35="Scenario2PBT9",'Medium retrofit'!$AD$16,IF(F35="Scenario3PBT9",'Medium retrofit'!$AE$16,"")))&amp;IF(F35="Scenario1PBT10",'Medium retrofit'!$AF$16,IF(F35="Scenario2PBT10",'Medium retrofit'!$AG$16,IF(F35="Scenario3PBT10",'Medium retrofit'!$AH$16,"")))&amp;IF(F35="Scenario1PBT11",'Medium retrofit'!$AI$16,IF(F35="Scenario2PBT11",'Medium retrofit'!$AJ$16,IF(F35="Scenario3PBT11",'Medium retrofit'!$AK$16,"")))&amp;IF(F35="Scenario1PBT12",'Medium retrofit'!$AL$16,IF(F35="Scenario2PBT12",'Medium retrofit'!$AM$16,IF(F35="Scenario3PBT12",'Medium retrofit'!$AN$16,"")))&amp;IF(F35="Scenario1PBT13",'Medium retrofit'!$AO$16,IF(F35="Scenario2PBT13",'Medium retrofit'!$AP$16,IF(F35="Scenario3PBT13",'Medium retrofit'!$AQ$16,"")))&amp;IF(F35="Scenario1PBT14",'Medium retrofit'!$AR$16,IF(F35="Scenario2PBT14",'Medium retrofit'!$AS$16,IF(F35="Scenario3PBT14",'Medium retrofit'!$AT$16,"")))&amp;IF(F35="Scenario1PBT15",'Medium retrofit'!$AU$16,IF(F35="Scenario2PBT15",'Medium retrofit'!$AV$16,IF(F35="Scenario3PBT15",'Medium retrofit'!$AW$16,"")))</f>
        <v/>
      </c>
      <c r="J35" s="123">
        <f t="shared" si="14"/>
        <v>0</v>
      </c>
      <c r="K35" s="123" t="str">
        <f>IF(F35="Scenario1PBT1",'Medium retrofit'!$E$18,IF(F35="Scenario2PBT1",'Medium retrofit'!$F$18,IF(F35="Scenario3PBT1",'Medium retrofit'!$G$18,"")))&amp;IF(F35="Scenario1PBT2",'Medium retrofit'!$H$18,IF(F35="Scenario2PBT2",'Medium retrofit'!$I$18,IF(F35="Scenario3PBT2",'Medium retrofit'!$J$18,"")))&amp;IF(F35="Scenario1PBT3",'Medium retrofit'!$K$18,IF(F35="Scenario2PBT3",'Medium retrofit'!$L$18,IF(F35="Scenario3PBT3",'Medium retrofit'!$M$18,"")))&amp;IF(F35="Scenario1PBT4",'Medium retrofit'!$N$18,IF(F35="Scenario2PBT4",'Medium retrofit'!$O$18,IF(F35="Scenario3PBT4",'Medium retrofit'!$P$18,"")))&amp;IF(F35="Scenario1PBT5",'Medium retrofit'!$Q$18,IF(F35="Scenario2PBT5",'Medium retrofit'!$R$18,IF(F35="Scenario3PBT5",'Medium retrofit'!$S$18,"")))&amp;IF(F35="Scenario1PBT6",'Medium retrofit'!$T$18,IF(F35="Scenario2PBT6",'Medium retrofit'!$U$18,IF(F35="Scenario3PBT6",'Medium retrofit'!$V$18,"")))&amp;IF(F35="Scenario1PBT7",'Medium retrofit'!$W$18,IF(F35="Scenario2PBT7",'Medium retrofit'!$X$18,IF(F35="Scenario3PBT7",'Medium retrofit'!$Y$18,"")))&amp;IF(F35="Scenario1PBT8",'Medium retrofit'!$Z$18,IF(F35="Scenario2PBT8",'Medium retrofit'!$AA$18,IF(F35="Scenario3PBT8",'Medium retrofit'!$AB$18,"")))&amp;IF(F35="Scenario1PBT9",'Medium retrofit'!$AC$18,IF(F35="Scenario2PBT9",'Medium retrofit'!$AD$18,IF(F35="Scenario3PBT9",'Medium retrofit'!$AE$18,"")))&amp;IF(F35="Scenario1PBT10",'Medium retrofit'!$AF$18,IF(F35="Scenario2PBT10",'Medium retrofit'!$AG$18,IF(F35="Scenario3PBT10",'Medium retrofit'!$AH$18,"")))&amp;IF(F35="Scenario1PBT11",'Medium retrofit'!$AI$18,IF(F35="Scenario2PBT11",'Medium retrofit'!$AJ$18,IF(F35="Scenario3PBT11",'Medium retrofit'!$AK$18,"")))&amp;IF(F35="Scenario1PBT12",'Medium retrofit'!$AL$18,IF(F35="Scenario2PBT12",'Medium retrofit'!$AM$18,IF(F35="Scenario3PBT12",'Medium retrofit'!$AN$18,"")))&amp;IF(F35="Scenario1PBT13",'Medium retrofit'!$AO$18,IF(F35="Scenario2PBT13",'Medium retrofit'!$AP$18,IF(F35="Scenario3PBT13",'Medium retrofit'!$AQ$18,"")))&amp;IF(F35="Scenario1PBT14",'Medium retrofit'!$AR$18,IF(F35="Scenario2PBT14",'Medium retrofit'!$AS$18,IF(F35="Scenario3PBT14",'Medium retrofit'!$AT$18,"")))&amp;IF(F35="Scenario1PBT15",'Medium retrofit'!$AU$18,IF(F35="Scenario2PBT15",'Medium retrofit'!$AV$18,IF(F35="Scenario3PBT15",'Medium retrofit'!$AW$18,"")))</f>
        <v/>
      </c>
      <c r="L35" s="123">
        <f t="shared" si="15"/>
        <v>0</v>
      </c>
      <c r="M35" s="123" t="str">
        <f>IF(F35="Scenario1PBT1",'Medium retrofit'!$E$20,IF(F35="Scenario2PBT1",'Medium retrofit'!$F$20,IF(F35="Scenario3PBT1",'Medium retrofit'!$G$20,"")))&amp;IF(F35="Scenario1PBT2",'Medium retrofit'!$H$20,IF(F35="Scenario2PBT2",'Medium retrofit'!$I$20,IF(F35="Scenario3PBT2",'Medium retrofit'!$J$20,"")))&amp;IF(F35="Scenario1PBT3",'Medium retrofit'!$K$20,IF(F35="Scenario2PBT3",'Medium retrofit'!$L$20,IF(F35="Scenario3PBT3",'Medium retrofit'!$M$20,"")))&amp;IF(F35="Scenario1PBT4",'Medium retrofit'!$N$20,IF(F35="Scenario2PBT4",'Medium retrofit'!$O$20,IF(F35="Scenario3PBT4",'Medium retrofit'!$P$20,"")))&amp;IF(F35="Scenario1PBT5",'Medium retrofit'!$Q$20,IF(F35="Scenario2PBT5",'Medium retrofit'!$R$20,IF(F35="Scenario3PBT5",'Medium retrofit'!$S$20,"")))&amp;IF(F35="Scenario1PBT6",'Medium retrofit'!$T$20,IF(F35="Scenario2PBT6",'Medium retrofit'!$U$20,IF(F35="Scenario3PBT6",'Medium retrofit'!$V$20,"")))&amp;IF(F35="Scenario1PBT7",'Medium retrofit'!$W$20,IF(F35="Scenario2PBT7",'Medium retrofit'!$X$20,IF(F35="Scenario3PBT7",'Medium retrofit'!$Y$20,"")))&amp;IF(F35="Scenario1PBT8",'Medium retrofit'!$Z$20,IF(F35="Scenario2PBT8",'Medium retrofit'!$AA$20,IF(F35="Scenario3PBT8",'Medium retrofit'!$AB$20,"")))&amp;IF(F35="Scenario1PBT9",'Medium retrofit'!$AC$20,IF(F35="Scenario2PBT9",'Medium retrofit'!$AD$20,IF(F35="Scenario3PBT9",'Medium retrofit'!$AE$20,"")))&amp;IF(F35="Scenario1PBT10",'Medium retrofit'!$AF$20,IF(F35="Scenario2PBT10",'Medium retrofit'!$AG$20,IF(F35="Scenario3PBT10",'Medium retrofit'!$AH$20,"")))&amp;IF(F35="Scenario1PBT11",'Medium retrofit'!$AI$20,IF(F35="Scenario2PBT11",'Medium retrofit'!$AJ$20,IF(F35="Scenario3PBT11",'Medium retrofit'!$AK$20,"")))&amp;IF(F35="Scenario1PBT12",'Medium retrofit'!$AL$20,IF(F35="Scenario2PBT12",'Medium retrofit'!$AM$20,IF(F35="Scenario3PBT12",'Medium retrofit'!$AN$20,"")))&amp;IF(F35="Scenario1PBT13",'Medium retrofit'!$AO$20,IF(F35="Scenario2PBT13",'Medium retrofit'!$AP$20,IF(F35="Scenario3PBT13",'Medium retrofit'!$AQ$20,"")))&amp;IF(F35="Scenario1PBT14",'Medium retrofit'!$AR$20,IF(F35="Scenario2PBT14",'Medium retrofit'!$AS$20,IF(F35="Scenario3PBT14",'Medium retrofit'!$AT$20,"")))&amp;IF(F35="Scenario1PBT15",'Medium retrofit'!$AU$20,IF(F35="Scenario2PBT15",'Medium retrofit'!$AV$20,IF(F35="Scenario3PBT15",'Medium retrofit'!$AW$20,"")))</f>
        <v/>
      </c>
      <c r="N35" s="124">
        <f t="shared" si="16"/>
        <v>0</v>
      </c>
      <c r="O35" s="245" t="str">
        <f>IF(F35="Scenario1PBT1",'Medium retrofit'!$E$23,IF(F35="Scenario2PBT1",'Medium retrofit'!$F$23,IF(F35="Scenario3PBT1",'Medium retrofit'!$G$23,"")))&amp;IF(F35="Scenario1PBT2",'Medium retrofit'!$H$23,IF(F35="Scenario2PBT2",'Medium retrofit'!$I$23,IF(F35="Scenario3PBT2",'Medium retrofit'!$J$23,"")))&amp;IF(F35="Scenario1PBT3",'Medium retrofit'!$K$23,IF(F35="Scenario2PBT3",'Medium retrofit'!$L$23,IF(F35="Scenario3PBT3",'Medium retrofit'!$M$23,"")))&amp;IF(F35="Scenario1PBT4",'Medium retrofit'!$N$23,IF(F35="Scenario2PBT4",'Medium retrofit'!$O$23,IF(F35="Scenario3PBT4",'Medium retrofit'!$P$23,"")))&amp;IF(F35="Scenario1PBT5",'Medium retrofit'!$Q$23,IF(F35="Scenario2PBT5",'Medium retrofit'!$R$23,IF(F35="Scenario3PBT5",'Medium retrofit'!$S$23,"")))&amp;IF(F35="Scenario1PBT6",'Medium retrofit'!$T$23,IF(F35="Scenario2PBT6",'Medium retrofit'!$U$23,IF(F35="Scenario3PBT6",'Medium retrofit'!$V$23,"")))&amp;IF(F35="Scenario1PBT7",'Medium retrofit'!$W$23,IF(F35="Scenario2PBT7",'Medium retrofit'!$X$23,IF(F35="Scenario3PBT7",'Medium retrofit'!$Y$23,"")))&amp;IF(F35="Scenario1PBT8",'Medium retrofit'!$Z$23,IF(F35="Scenario2PBT8",'Medium retrofit'!$AA$23,IF(F35="Scenario3PBT8",'Medium retrofit'!$AB$23,"")))&amp;IF(F35="Scenario1PBT9",'Medium retrofit'!$AC$23,IF(F35="Scenario2PBT9",'Medium retrofit'!$AD$23,IF(F35="Scenario3PBT9",'Medium retrofit'!$AE$23,"")))&amp;IF(F35="Scenario1PBT10",'Medium retrofit'!$AF$23,IF(F35="Scenario2PBT10",'Medium retrofit'!$AG$23,IF(F35="Scenario3PBT10",'Medium retrofit'!$AH$23,"")))&amp;IF(F35="Scenario1PBT11",'Medium retrofit'!$AI$23,IF(F35="Scenario2PBT11",'Medium retrofit'!$AJ$23,IF(F35="Scenario3PBT11",'Medium retrofit'!$AK$23,"")))&amp;IF(F35="Scenario1PBT12",'Medium retrofit'!$AL$23,IF(F35="Scenario2PBT12",'Medium retrofit'!$AM$23,IF(F35="Scenario3PBT12",'Medium retrofit'!$AN$23,"")))&amp;IF(F35="Scenario1PBT13",'Medium retrofit'!$AO$23,IF(F35="Scenario2PBT13",'Medium retrofit'!$AP$23,IF(F35="Scenario3PBT13",'Medium retrofit'!$AQ$23,"")))&amp;IF(F35="Scenario1PBT14",'Medium retrofit'!$AR$23,IF(F35="Scenario2PBT14",'Medium retrofit'!$AS$23,IF(F35="Scenario3PBT14",'Medium retrofit'!$AT$23,"")))&amp;IF(F35="Scenario1PBT15",'Medium retrofit'!$AU$23,IF(F35="Scenario2PBT15",'Medium retrofit'!$AV$23,IF(F35="Scenario3PBT15",'Medium retrofit'!$AW$23,"")))</f>
        <v/>
      </c>
      <c r="P35" s="123">
        <f t="shared" si="17"/>
        <v>0</v>
      </c>
      <c r="Q35" s="123" t="str">
        <f>IF(F35="Scenario1PBT1",'Medium retrofit'!$E$25,IF(F35="Scenario2PBT1",'Medium retrofit'!$F$25,IF(F35="Scenario3PBT1",'Medium retrofit'!$G$25,"")))&amp;IF(F35="Scenario1PBT2",'Medium retrofit'!$H$25,IF(F35="Scenario2PBT2",'Medium retrofit'!$I$25,IF(F35="Scenario3PBT2",'Medium retrofit'!$J$25,"")))&amp;IF(F35="Scenario1PBT3",'Medium retrofit'!$K$25,IF(F35="Scenario2PBT3",'Medium retrofit'!$L$25,IF(F35="Scenario3PBT3",'Medium retrofit'!$M$25,"")))&amp;IF(F35="Scenario1PBT4",'Medium retrofit'!$N$25,IF(F35="Scenario2PBT4",'Medium retrofit'!$O$25,IF(F35="Scenario3PBT4",'Medium retrofit'!$P$25,"")))&amp;IF(F35="Scenario1PBT5",'Medium retrofit'!$Q$25,IF(F35="Scenario2PBT5",'Medium retrofit'!$R$25,IF(F35="Scenario3PBT5",'Medium retrofit'!$S$25,"")))&amp;IF(F35="Scenario1PBT6",'Medium retrofit'!$T$25,IF(F35="Scenario2PBT6",'Medium retrofit'!$U$25,IF(F35="Scenario3PBT6",'Medium retrofit'!$V$25,"")))&amp;IF(F35="Scenario1PBT7",'Medium retrofit'!$W$25,IF(F35="Scenario2PBT7",'Medium retrofit'!$X$25,IF(F35="Scenario3PBT7",'Medium retrofit'!$Y$25,"")))&amp;IF(F35="Scenario1PBT8",'Medium retrofit'!$Z$25,IF(F35="Scenario2PBT8",'Medium retrofit'!$AA$25,IF(F35="Scenario3PBT8",'Medium retrofit'!$AB$25,"")))&amp;IF(F35="Scenario1PBT9",'Medium retrofit'!$AC$25,IF(F35="Scenario2PBT9",'Medium retrofit'!$AD$25,IF(F35="Scenario3PBT9",'Medium retrofit'!$AE$25,"")))&amp;IF(F35="Scenario1PBT10",'Medium retrofit'!$AF$25,IF(F35="Scenario2PBT10",'Medium retrofit'!$AG$25,IF(F35="Scenario3PBT10",'Medium retrofit'!$AH$25,"")))&amp;IF(F35="Scenario1PBT11",'Medium retrofit'!$AI$25,IF(F35="Scenario2PBT11",'Medium retrofit'!$AJ$25,IF(F35="Scenario3PBT11",'Medium retrofit'!$AK$25,"")))&amp;IF(F35="Scenario1PBT12",'Medium retrofit'!$AL$25,IF(F35="Scenario2PBT12",'Medium retrofit'!$AM$25,IF(F35="Scenario3PBT12",'Medium retrofit'!$AN$25,"")))&amp;IF(F35="Scenario1PBT13",'Medium retrofit'!$AO$25,IF(F35="Scenario2PBT13",'Medium retrofit'!$AP$25,IF(F35="Scenario3PBT13",'Medium retrofit'!$AQ$25,"")))&amp;IF(F35="Scenario1PBT14",'Medium retrofit'!$AR$25,IF(F35="Scenario2PBT14",'Medium retrofit'!$AS$25,IF(F35="Scenario3PBT14",'Medium retrofit'!$AT$25,"")))&amp;IF(F35="Scenario1PBT15",'Medium retrofit'!$AU$25,IF(F35="Scenario2PBT15",'Medium retrofit'!$AV$25,IF(F35="Scenario3PBT15",'Medium retrofit'!$AW$25,"")))</f>
        <v/>
      </c>
      <c r="R35" s="123">
        <f t="shared" si="18"/>
        <v>0</v>
      </c>
      <c r="S35" s="123" t="str">
        <f>IF(F35="Scenario1PBT1",'Medium retrofit'!$E$27,IF(F35="Scenario2PBT1",'Medium retrofit'!$F$27,IF(F35="Scenario3PBT1",'Medium retrofit'!$G$27,"")))&amp;IF(F35="Scenario1PBT2",'Medium retrofit'!$H$27,IF(F35="Scenario2PBT2",'Medium retrofit'!$I$27,IF(F35="Scenario3PBT2",'Medium retrofit'!$J$27,"")))&amp;IF(F35="Scenario1PBT3",'Medium retrofit'!$K$27,IF(F35="Scenario2PBT3",'Medium retrofit'!$L$27,IF(F35="Scenario3PBT3",'Medium retrofit'!$M$27,"")))&amp;IF(F35="Scenario1PBT4",'Medium retrofit'!$N$27,IF(F35="Scenario2PBT4",'Medium retrofit'!$O$27,IF(F35="Scenario3PBT4",'Medium retrofit'!$P$27,"")))&amp;IF(F35="Scenario1PBT5",'Medium retrofit'!$Q$27,IF(F35="Scenario2PBT5",'Medium retrofit'!$R$27,IF(F35="Scenario3PBT5",'Medium retrofit'!$S$27,"")))&amp;IF(F35="Scenario1PBT6",'Medium retrofit'!$T$27,IF(F35="Scenario2PBT6",'Medium retrofit'!$U$27,IF(F35="Scenario3PBT6",'Medium retrofit'!$V$27,"")))&amp;IF(F35="Scenario1PBT7",'Medium retrofit'!$W$27,IF(F35="Scenario2PBT7",'Medium retrofit'!$X$27,IF(F35="Scenario3PBT7",'Medium retrofit'!$Y$27,"")))&amp;IF(F35="Scenario1PBT8",'Medium retrofit'!$Z$27,IF(F35="Scenario2PBT8",'Medium retrofit'!$AA$27,IF(F35="Scenario3PBT8",'Medium retrofit'!$AB$27,"")))&amp;IF(F35="Scenario1PBT9",'Medium retrofit'!$AC$27,IF(F35="Scenario2PBT9",'Medium retrofit'!$AD$27,IF(F35="Scenario3PBT9",'Medium retrofit'!$AE$27,"")))&amp;IF(F35="Scenario1PBT10",'Medium retrofit'!$AF$27,IF(F35="Scenario2PBT10",'Medium retrofit'!$AG$27,IF(F35="Scenario3PBT10",'Medium retrofit'!$AH$27,"")))&amp;IF(F35="Scenario1PBT11",'Medium retrofit'!$AI$27,IF(F35="Scenario2PBT11",'Medium retrofit'!$AJ$27,IF(F35="Scenario3PBT11",'Medium retrofit'!$AK$27,"")))&amp;IF(F35="Scenario1PBT12",'Medium retrofit'!$AL$27,IF(F35="Scenario2PBT12",'Medium retrofit'!$AM$27,IF(F35="Scenario3PBT12",'Medium retrofit'!$AN$27,"")))&amp;IF(F35="Scenario1PBT13",'Medium retrofit'!$AO$27,IF(F35="Scenario2PBT13",'Medium retrofit'!$AP$27,IF(F35="Scenario3PBT13",'Medium retrofit'!$AQ$27,"")))&amp;IF(F35="Scenario1PBT14",'Medium retrofit'!$AR$27,IF(F35="Scenario2PBT14",'Medium retrofit'!$AS$27,IF(F35="Scenario3PBT14",'Medium retrofit'!$AT$27,"")))&amp;IF(F35="Scenario1PBT15",'Medium retrofit'!$AU$27,IF(F35="Scenario2PBT15",'Medium retrofit'!$AV$27,IF(F35="Scenario3PBT15",'Medium retrofit'!$AW$27,"")))</f>
        <v/>
      </c>
      <c r="T35" s="246">
        <f t="shared" si="19"/>
        <v>0</v>
      </c>
      <c r="U35" s="245" t="str">
        <f>IF(F35="Scenario1PBT1",'Medium retrofit'!$E$38,IF(F35="Scenario2PBT1",'Medium retrofit'!$F$38,IF(F35="Scenario3PBT1",'Medium retrofit'!$G$38,"")))&amp;IF(F35="Scenario1PBT2",'Medium retrofit'!$H$38,IF(F35="Scenario2PBT2",'Medium retrofit'!$I$38,IF(F35="Scenario3PBT2",'Medium retrofit'!$J$38,"")))&amp;IF(F35="Scenario1PBT3",'Medium retrofit'!$K$38,IF(F35="Scenario2PBT3",'Medium retrofit'!$L$38,IF(F35="Scenario3PBT3",'Medium retrofit'!$M$38,"")))&amp;IF(F35="Scenario1PBT4",'Medium retrofit'!$N$38,IF(F35="Scenario2PBT4",'Medium retrofit'!$O$38,IF(F35="Scenario3PBT4",'Medium retrofit'!$P$38,"")))&amp;IF(F35="Scenario1PBT5",'Medium retrofit'!$Q$38,IF(F35="Scenario2PBT5",'Medium retrofit'!$R$38,IF(F35="Scenario3PBT5",'Medium retrofit'!$S$38,"")))&amp;IF(F35="Scenario1PBT6",'Medium retrofit'!$T$38,IF(F35="Scenario2PBT6",'Medium retrofit'!$U$38,IF(F35="Scenario3PBT6",'Medium retrofit'!$V$38,"")))&amp;IF(F35="Scenario1PBT7",'Medium retrofit'!$W$38,IF(F35="Scenario2PBT7",'Medium retrofit'!$X$38,IF(F35="Scenario3PBT7",'Medium retrofit'!$Y$38,"")))&amp;IF(F35="Scenario1PBT8",'Medium retrofit'!$Z$38,IF(F35="Scenario2PBT8",'Medium retrofit'!$AA$38,IF(F35="Scenario3PBT8",'Medium retrofit'!$AB$38,"")))&amp;IF(F35="Scenario1PBT9",'Medium retrofit'!$AC$38,IF(F35="Scenario2PBT9",'Medium retrofit'!$AD$38,IF(F35="Scenario3PBT9",'Medium retrofit'!$AE$38,"")))&amp;IF(F35="Scenario1PBT10",'Medium retrofit'!$AF$38,IF(F35="Scenario2PBT10",'Medium retrofit'!$AG$38,IF(F35="Scenario3PBT10",'Medium retrofit'!$AH$38,"")))&amp;IF(F35="Scenario1PBT11",'Medium retrofit'!$AI$38,IF(F35="Scenario2PBT11",'Medium retrofit'!$AJ$38,IF(F35="Scenario3PBT11",'Medium retrofit'!$AK$38,"")))&amp;IF(F35="Scenario1PBT12",'Medium retrofit'!$AL$38,IF(F35="Scenario2PBT12",'Medium retrofit'!$AM$38,IF(F35="Scenario3PBT12",'Medium retrofit'!$AN$38,"")))&amp;IF(F35="Scenario1PBT13",'Medium retrofit'!$AO$38,IF(F35="Scenario2PBT13",'Medium retrofit'!$AP$38,IF(F35="Scenario3PBT13",'Medium retrofit'!$AQ$38,"")))&amp;IF(F35="Scenario1PBT14",'Medium retrofit'!$AR$38,IF(F35="Scenario2PBT14",'Medium retrofit'!$AS$38,IF(F35="Scenario3PBT14",'Medium retrofit'!$AT$38,"")))&amp;IF(F35="Scenario1PBT15",'Medium retrofit'!$AU$38,IF(F35="Scenario2PBT15",'Medium retrofit'!$AV$38,IF(F35="Scenario3PBT15",'Medium retrofit'!$AW$38,"")))</f>
        <v/>
      </c>
      <c r="V35" s="123">
        <f t="shared" si="20"/>
        <v>0</v>
      </c>
      <c r="W35" s="123" t="str">
        <f>IF(F35="Scenario1PBT1",'Medium retrofit'!$E$40,IF(F35="Scenario2PBT1",'Medium retrofit'!$F$40,IF(F35="Scenario3PBT1",'Medium retrofit'!$G$40,"")))&amp;IF(F35="Scenario1PBT2",'Medium retrofit'!$H$40,IF(F35="Scenario2PBT2",'Medium retrofit'!$I$40,IF(F35="Scenario3PBT2",'Medium retrofit'!$J$40,"")))&amp;IF(F35="Scenario1PBT3",'Medium retrofit'!$K$40,IF(F35="Scenario2PBT3",'Medium retrofit'!$L$40,IF(F35="Scenario3PBT3",'Medium retrofit'!$M$40,"")))&amp;IF(F35="Scenario1PBT4",'Medium retrofit'!$N$40,IF(F35="Scenario2PBT4",'Medium retrofit'!$O$40,IF(F35="Scenario3PBT4",'Medium retrofit'!$P$40,"")))&amp;IF(F35="Scenario1PBT5",'Medium retrofit'!$Q$40,IF(F35="Scenario2PBT5",'Medium retrofit'!$R$40,IF(F35="Scenario3PBT5",'Medium retrofit'!$S$40,"")))&amp;IF(F35="Scenario1PBT6",'Medium retrofit'!$T$40,IF(F35="Scenario2PBT6",'Medium retrofit'!$U$40,IF(F35="Scenario3PBT6",'Medium retrofit'!$V$40,"")))&amp;IF(F35="Scenario1PBT7",'Medium retrofit'!$W$40,IF(F35="Scenario2PBT7",'Medium retrofit'!$X$40,IF(F35="Scenario3PBT7",'Medium retrofit'!$Y$40,"")))&amp;IF(F35="Scenario1PBT8",'Medium retrofit'!$Z$40,IF(F35="Scenario2PBT8",'Medium retrofit'!$AA$40,IF(F35="Scenario3PBT8",'Medium retrofit'!$AB$40,"")))&amp;IF(F35="Scenario1PBT9",'Medium retrofit'!$AC$40,IF(F35="Scenario2PBT9",'Medium retrofit'!$AD$40,IF(F35="Scenario3PBT9",'Medium retrofit'!$AE$40,"")))&amp;IF(F35="Scenario1PBT10",'Medium retrofit'!$AF$40,IF(F35="Scenario2PBT10",'Medium retrofit'!$AG$40,IF(F35="Scenario3PBT10",'Medium retrofit'!$AH$40,"")))&amp;IF(F35="Scenario1PBT11",'Medium retrofit'!$AI$40,IF(F35="Scenario2PBT11",'Medium retrofit'!$AJ$40,IF(F35="Scenario3PBT11",'Medium retrofit'!$AK$40,"")))&amp;IF(F35="Scenario1PBT12",'Medium retrofit'!$AL$40,IF(F35="Scenario2PBT12",'Medium retrofit'!$AM$40,IF(F35="Scenario3PBT12",'Medium retrofit'!$AN$40,"")))&amp;IF(F35="Scenario1PBT13",'Medium retrofit'!$AO$40,IF(F35="Scenario2PBT13",'Medium retrofit'!$AP$40,IF(F35="Scenario3PBT13",'Medium retrofit'!$AQ$40,"")))&amp;IF(F35="Scenario1PBT14",'Medium retrofit'!$AR$40,IF(F35="Scenario2PBT14",'Medium retrofit'!$AS$40,IF(F35="Scenario3PBT14",'Medium retrofit'!$AT$40,"")))&amp;IF(F35="Scenario1PBT15",'Medium retrofit'!$AU$40,IF(F35="Scenario2PBT15",'Medium retrofit'!$AV$40,IF(F35="Scenario3PBT15",'Medium retrofit'!$AW$40,"")))</f>
        <v/>
      </c>
      <c r="X35" s="123">
        <f t="shared" si="21"/>
        <v>0</v>
      </c>
      <c r="Y35" s="123" t="str">
        <f>IF(F35="Scenario1PBT1",'Medium retrofit'!$E$42,IF(F35="Scenario2PBT1",'Medium retrofit'!$F$42,IF(F35="Scenario3PBT1",'Medium retrofit'!$G$42,"")))&amp;IF(F35="Scenario1PBT2",'Medium retrofit'!$H$42,IF(F35="Scenario2PBT2",'Medium retrofit'!$I$42,IF(F35="Scenario3PBT2",'Medium retrofit'!$J$42,"")))&amp;IF(F35="Scenario1PBT3",'Medium retrofit'!$K$42,IF(F35="Scenario2PBT3",'Medium retrofit'!$L$42,IF(F35="Scenario3PBT3",'Medium retrofit'!$M$42,"")))&amp;IF(F35="Scenario1PBT4",'Medium retrofit'!$N$42,IF(F35="Scenario2PBT4",'Medium retrofit'!$O$42,IF(F35="Scenario3PBT4",'Medium retrofit'!$P$42,"")))&amp;IF(F35="Scenario1PBT5",'Medium retrofit'!$Q$42,IF(F35="Scenario2PBT5",'Medium retrofit'!$R$42,IF(F35="Scenario3PBT5",'Medium retrofit'!$S$42,"")))&amp;IF(F35="Scenario1PBT6",'Medium retrofit'!$T$42,IF(F35="Scenario2PBT6",'Medium retrofit'!$U$42,IF(F35="Scenario3PBT6",'Medium retrofit'!$V$42,"")))&amp;IF(F35="Scenario1PBT7",'Medium retrofit'!$W$42,IF(F35="Scenario2PBT7",'Medium retrofit'!$X$42,IF(F35="Scenario3PBT7",'Medium retrofit'!$Y$42,"")))&amp;IF(F35="Scenario1PBT8",'Medium retrofit'!$Z$42,IF(F35="Scenario2PBT8",'Medium retrofit'!$AA$42,IF(F35="Scenario3PBT8",'Medium retrofit'!$AB$42,"")))&amp;IF(F35="Scenario1PBT9",'Medium retrofit'!$AC$42,IF(F35="Scenario2PBT9",'Medium retrofit'!$AD$42,IF(F35="Scenario3PBT9",'Medium retrofit'!$AE$42,"")))&amp;IF(F35="Scenario1PBT10",'Medium retrofit'!$AF$42,IF(F35="Scenario2PBT10",'Medium retrofit'!$AG$42,IF(F35="Scenario3PBT10",'Medium retrofit'!$AH$42,"")))&amp;IF(F35="Scenario1PBT11",'Medium retrofit'!$AI$42,IF(F35="Scenario2PBT11",'Medium retrofit'!$AJ$42,IF(F35="Scenario3PBT11",'Medium retrofit'!$AK$42,"")))&amp;IF(F35="Scenario1PBT12",'Medium retrofit'!$AL$42,IF(F35="Scenario2PBT12",'Medium retrofit'!$AM$42,IF(F35="Scenario3PBT12",'Medium retrofit'!$AN$42,"")))&amp;IF(F35="Scenario1PBT13",'Medium retrofit'!$AO$42,IF(F35="Scenario2PBT13",'Medium retrofit'!$AP$42,IF(F35="Scenario3PBT13",'Medium retrofit'!$AQ$42,"")))&amp;IF(F35="Scenario1PBT14",'Medium retrofit'!$AR$42,IF(F35="Scenario2PBT14",'Medium retrofit'!$AS$42,IF(F35="Scenario3PBT14",'Medium retrofit'!$AT$42,"")))&amp;IF(F35="Scenario1PBT15",'Medium retrofit'!$AU$42,IF(F35="Scenario2PBT15",'Medium retrofit'!$AV$42,IF(F35="Scenario3PBT15",'Medium retrofit'!$AW$42,"")))</f>
        <v/>
      </c>
      <c r="Z35" s="123">
        <f t="shared" si="22"/>
        <v>0</v>
      </c>
      <c r="AA35" s="239" t="str">
        <f>IF(F35="Scenario1PBT1",'Medium retrofit'!$E$101,IF(F35="Scenario2PBT1",'Medium retrofit'!$F$101,IF(F35="Scenario3PBT1",'Medium retrofit'!$G$101,"")))&amp;IF(F35="Scenario1PBT2",'Medium retrofit'!$H$101,IF(F35="Scenario2PBT2",'Medium retrofit'!$I$101,IF(F35="Scenario3PBT2",'Medium retrofit'!$J$101,"")))&amp;IF(F35="Scenario1PBT3",'Medium retrofit'!$K$101,IF(F35="Scenario2PBT3",'Medium retrofit'!$L$101,IF(F35="Scenario3PBT3",'Medium retrofit'!$M$101,"")))&amp;IF(F35="Scenario1PBT4",'Medium retrofit'!$N$101,IF(F35="Scenario2PBT4",'Medium retrofit'!$O$101,IF(F35="Scenario3PBT4",'Medium retrofit'!$P$101,"")))&amp;IF(F35="Scenario1PBT5",'Medium retrofit'!$Q$101,IF(F35="Scenario2PBT5",'Medium retrofit'!$R$101,IF(F35="Scenario3PBT5",'Medium retrofit'!$S$101,"")))&amp;IF(F35="Scenario1PBT6",'Medium retrofit'!$T$101,IF(F35="Scenario2PBT6",'Medium retrofit'!$U$101,IF(F35="Scenario3PBT6",'Medium retrofit'!$V$101,"")))&amp;IF(F35="Scenario1PBT7",'Medium retrofit'!$W$101,IF(F35="Scenario2PBT7",'Medium retrofit'!$X$101,IF(F35="Scenario3PBT7",'Medium retrofit'!$Y$101,"")))&amp;IF(F35="Scenario1PBT8",'Medium retrofit'!$Z$101,IF(F35="Scenario2PBT8",'Medium retrofit'!$AA$101,IF(F35="Scenario3PBT8",'Medium retrofit'!$AB$101,"")))&amp;IF(F35="Scenario1PBT9",'Medium retrofit'!$AC$101,IF(F35="Scenario2PBT9",'Medium retrofit'!$AD$101,IF(F35="Scenario3PBT9",'Medium retrofit'!$AE$101,"")))&amp;IF(F35="Scenario1PBT10",'Medium retrofit'!$AF$101,IF(F35="Scenario2PBT10",'Medium retrofit'!$AG$101,IF(F35="Scenario3PBT10",'Medium retrofit'!$AH$101,"")))&amp;IF(F35="Scenario1PBT11",'Medium retrofit'!$AI$101,IF(F35="Scenario2PBT11",'Medium retrofit'!$AJ$101,IF(F35="Scenario3PBT11",'Medium retrofit'!$AK$101,"")))&amp;IF(F35="Scenario1PBT12",'Medium retrofit'!$AL$101,IF(F35="Scenario2PBT12",'Medium retrofit'!$AM$101,IF(F35="Scenario3PBT12",'Medium retrofit'!$AN$101,"")))&amp;IF(F35="Scenario1PBT13",'Medium retrofit'!$AO$101,IF(F35="Scenario2PBT13",'Medium retrofit'!$AP$101,IF(F35="Scenario3PBT13",'Medium retrofit'!$AQ$101,"")))&amp;IF(F35="Scenario1PBT14",'Medium retrofit'!$AR$101,IF(F35="Scenario2PBT14",'Medium retrofit'!$AS$101,IF(F35="Scenario3PBT14",'Medium retrofit'!$AT$101,"")))&amp;IF(F35="Scenario1PBT15",'Medium retrofit'!$AU$101,IF(F35="Scenario2PBT15",'Medium retrofit'!$AV$101,IF(F35="Scenario3PBT15",'Medium retrofit'!$AW$101,"")))</f>
        <v/>
      </c>
      <c r="AB35" s="242">
        <f t="shared" si="23"/>
        <v>0</v>
      </c>
      <c r="AC35" s="364" t="str">
        <f t="shared" si="24"/>
        <v/>
      </c>
      <c r="AD35" s="353">
        <f>IF(AC35="",IFERROR('Projection_Base-case'!G36-G35,0),0)</f>
        <v>0</v>
      </c>
      <c r="AE35" s="350">
        <f t="shared" si="0"/>
        <v>0</v>
      </c>
      <c r="AF35" s="361">
        <f>IFERROR(100*AD35/'Projection_Base-case'!G36,0)</f>
        <v>0</v>
      </c>
      <c r="AG35" s="352">
        <f>IF(AC35="",IFERROR('Projection_Base-case'!I36-I35,0),0)</f>
        <v>0</v>
      </c>
      <c r="AH35" s="353">
        <f t="shared" si="1"/>
        <v>0</v>
      </c>
      <c r="AI35" s="361">
        <f>IFERROR(100*AG35/'Projection_Base-case'!I36,0)</f>
        <v>0</v>
      </c>
      <c r="AJ35" s="352">
        <f>IF(AC35="",IFERROR('Projection_Base-case'!K36-K35,0),0)</f>
        <v>0</v>
      </c>
      <c r="AK35" s="353">
        <f t="shared" si="2"/>
        <v>0</v>
      </c>
      <c r="AL35" s="361">
        <f>IFERROR(100*AJ35/'Projection_Base-case'!K36,0)</f>
        <v>0</v>
      </c>
      <c r="AM35" s="352">
        <f>-IF(AC35="",IFERROR('Projection_Base-case'!M36-M35,0),0)</f>
        <v>0</v>
      </c>
      <c r="AN35" s="353">
        <f t="shared" si="3"/>
        <v>0</v>
      </c>
      <c r="AO35" s="354">
        <f>IFERROR(IF('Projection_Base-case'!N36&gt;0,100*AN35/'Projection_Base-case'!N36,100*AN35/N35),0)</f>
        <v>0</v>
      </c>
      <c r="AP35" s="355">
        <f>IF(AC35="",IFERROR('Projection_Base-case'!O36-O35,0),0)</f>
        <v>0</v>
      </c>
      <c r="AQ35" s="356">
        <f t="shared" si="4"/>
        <v>0</v>
      </c>
      <c r="AR35" s="356">
        <f>IFERROR(100*AP35/'Projection_Base-case'!O36,0)</f>
        <v>0</v>
      </c>
      <c r="AS35" s="355">
        <f>IF(AC35="",IFERROR('Projection_Base-case'!Q36-Q35,0),0)</f>
        <v>0</v>
      </c>
      <c r="AT35" s="356">
        <f t="shared" si="5"/>
        <v>0</v>
      </c>
      <c r="AU35" s="356">
        <f>IFERROR(100*AS35/'Projection_Base-case'!Q36,0)</f>
        <v>0</v>
      </c>
      <c r="AV35" s="355">
        <f>IF(AC35="",IFERROR('Projection_Base-case'!S36-S35,0),0)</f>
        <v>0</v>
      </c>
      <c r="AW35" s="356">
        <f t="shared" si="6"/>
        <v>0</v>
      </c>
      <c r="AX35" s="357">
        <f>IFERROR(100*AV35/'Projection_Base-case'!S36,0)</f>
        <v>0</v>
      </c>
      <c r="AY35" s="358">
        <f>IF(AC35="",IFERROR('Projection_Base-case'!U36-U35,0),0)</f>
        <v>0</v>
      </c>
      <c r="AZ35" s="359">
        <f t="shared" si="7"/>
        <v>0</v>
      </c>
      <c r="BA35" s="359">
        <f>IFERROR(100*AY35/'Projection_Base-case'!U36,0)</f>
        <v>0</v>
      </c>
      <c r="BB35" s="358">
        <f>IF(AC35="",IFERROR('Projection_Base-case'!W36-W35,0),0)</f>
        <v>0</v>
      </c>
      <c r="BC35" s="359">
        <f t="shared" si="8"/>
        <v>0</v>
      </c>
      <c r="BD35" s="359">
        <f>IFERROR(100*BB35/'Projection_Base-case'!W36,0)</f>
        <v>0</v>
      </c>
      <c r="BE35" s="358">
        <f>IF(AC35="",IFERROR('Projection_Base-case'!Y36-Y35,0),0)</f>
        <v>0</v>
      </c>
      <c r="BF35" s="359">
        <f t="shared" si="9"/>
        <v>0</v>
      </c>
      <c r="BG35" s="359">
        <f>IFERROR(100*BE35/'Projection_Base-case'!Y36,0)</f>
        <v>0</v>
      </c>
      <c r="BH35" s="359">
        <f t="shared" si="10"/>
        <v>0</v>
      </c>
      <c r="BI35" s="360">
        <f t="shared" si="11"/>
        <v>0</v>
      </c>
    </row>
    <row r="36" spans="1:61">
      <c r="A36" s="205">
        <v>32</v>
      </c>
      <c r="B36" s="347">
        <f>IF('Projection_Base-case'!B37&lt;&gt;"",'Projection_Base-case'!B37,0)</f>
        <v>0</v>
      </c>
      <c r="C36" s="347">
        <f>IF('Projection_Base-case'!C37&lt;&gt;"",'Projection_Base-case'!C37,0)</f>
        <v>0</v>
      </c>
      <c r="D36" s="365">
        <f>IF('Projection_Base-case'!D37&lt;&gt;"",'Projection_Base-case'!D37,0)</f>
        <v>0</v>
      </c>
      <c r="E36" s="376"/>
      <c r="F36" s="367" t="str">
        <f t="shared" si="12"/>
        <v>0</v>
      </c>
      <c r="G36" s="241" t="str">
        <f>IF(F36="Scenario1PBT1",'Medium retrofit'!$E$6,IF(F36="Scenario2PBT1",'Medium retrofit'!$F$6,IF(F36="Scenario3PBT1",'Medium retrofit'!$G$6,"")))&amp;IF(F36="Scenario1PBT2",'Medium retrofit'!$H$6,IF(F36="Scenario2PBT2",'Medium retrofit'!$I$6,IF(F36="Scenario3PBT2",'Medium retrofit'!$J$6,"")))&amp;IF(F36="Scenario1PBT3",'Medium retrofit'!$K$6,IF(F36="Scenario2PBT3",'Medium retrofit'!$L$6,IF(F36="Scenario3PBT3",'Medium retrofit'!$M$6,"")))&amp;IF(F36="Scenario1PBT4",'Medium retrofit'!$N$6,IF(F36="Scenario2PBT4",'Medium retrofit'!$O$6,IF(F36="Scenario3PBT4",'Medium retrofit'!$P$6,"")))&amp;IF(F36="Scenario1PBT5",'Medium retrofit'!$Q$6,IF(F36="Scenario2PBT5",'Medium retrofit'!$R$6,IF(F36="Scenario3PBT5",'Medium retrofit'!$S$6,"")))&amp;IF(F36="Scenario1PBT6",'Medium retrofit'!$T$6,IF(F36="Scenario2PBT6",'Medium retrofit'!$U$6,IF(F36="Scenario3PBT6",'Medium retrofit'!$V$6,"")))&amp;IF(F36="Scenario1PBT7",'Medium retrofit'!$W$6,IF(F36="Scenario2PBT7",'Medium retrofit'!$X$6,IF(F36="Scenario3PBT7",'Medium retrofit'!$Y$6,"")))&amp;IF(F36="Scenario1PBT8",'Medium retrofit'!$Z$6,IF(F36="Scenario2PBT8",'Medium retrofit'!$AA$6,IF(F36="Scenario3PBT8",'Medium retrofit'!$AB$6,"")))&amp;IF(F36="Scenario1PBT9",'Medium retrofit'!$AC$6,IF(F36="Scenario2PBT9",'Medium retrofit'!$AD$6,IF(F36="Scenario3PBT9",'Medium retrofit'!$AE$6,"")))&amp;IF(F36="Scenario1PBT10",'Medium retrofit'!$AF$6,IF(F36="Scenario2PBT10",'Medium retrofit'!$AG$6,IF(F36="Scenario3PBT10",'Medium retrofit'!$AH$6,"")))&amp;IF(F36="Scenario1PBT11",'Medium retrofit'!$AI$6,IF(F36="Scenario2PBT11",'Medium retrofit'!$AJ$6,IF(F36="Scenario3PBT11",'Medium retrofit'!$AK$6,"")))&amp;IF(F36="Scenario1PBT12",'Medium retrofit'!$AL$6,IF(F36="Scenario2PBT12",'Medium retrofit'!$AM$6,IF(F36="Scenario3PBT12",'Medium retrofit'!$AN$6,"")))&amp;IF(F36="Scenario1PBT13",'Medium retrofit'!$AO$6,IF(F36="Scenario2PBT13",'Medium retrofit'!$AP$6,IF(F36="Scenario3PBT13",'Medium retrofit'!$AQ$6,"")))&amp;IF(F36="Scenario1PBT14",'Medium retrofit'!$AR$6,IF(F36="Scenario2PBT14",'Medium retrofit'!$AS$6,IF(F36="Scenario3PBT14",'Medium retrofit'!$AT$6,"")))&amp;IF(F36="Scenario1PBT15",'Medium retrofit'!$AU$6,IF(F36="Scenario2PBT15",'Medium retrofit'!$AV$6,IF(F36="Scenario3PBT15",'Medium retrofit'!$AW$6,"")))</f>
        <v/>
      </c>
      <c r="H36" s="123">
        <f t="shared" si="13"/>
        <v>0</v>
      </c>
      <c r="I36" s="239" t="str">
        <f>IF(F36="Scenario1PBT1",'Medium retrofit'!$E$16,IF(F36="Scenario2PBT1",'Medium retrofit'!$F$16,IF(F36="Scenario3PBT1",'Medium retrofit'!$G$16,"")))&amp;IF(F36="Scenario1PBT2",'Medium retrofit'!$H$16,IF(F36="Scenario2PBT2",'Medium retrofit'!$I$16,IF(F36="Scenario3PBT2",'Medium retrofit'!$J$16,"")))&amp;IF(F36="Scenario1PBT3",'Medium retrofit'!$K$16,IF(F36="Scenario2PBT3",'Medium retrofit'!$L$16,IF(F36="Scenario3PBT3",'Medium retrofit'!$M$16,"")))&amp;IF(F36="Scenario1PBT4",'Medium retrofit'!$N$16,IF(F36="Scenario2PBT4",'Medium retrofit'!$O$16,IF(F36="Scenario3PBT4",'Medium retrofit'!$P$16,"")))&amp;IF(F36="Scenario1PBT5",'Medium retrofit'!$Q$16,IF(F36="Scenario2PBT5",'Medium retrofit'!$R$16,IF(F36="Scenario3PBT5",'Medium retrofit'!$S$16,"")))&amp;IF(F36="Scenario1PBT6",'Medium retrofit'!$T$16,IF(F36="Scenario2PBT6",'Medium retrofit'!$U$16,IF(F36="Scenario3PBT6",'Medium retrofit'!$V$16,"")))&amp;IF(F36="Scenario1PBT7",'Medium retrofit'!$W$16,IF(F36="Scenario2PBT7",'Medium retrofit'!$X$16,IF(F36="Scenario3PBT7",'Medium retrofit'!$Y$16,"")))&amp;IF(F36="Scenario1PBT8",'Medium retrofit'!$Z$16,IF(F36="Scenario2PBT8",'Medium retrofit'!$AA$16,IF(F36="Scenario3PBT8",'Medium retrofit'!$AB$16,"")))&amp;IF(F36="Scenario1PBT9",'Medium retrofit'!$AC$16,IF(F36="Scenario2PBT9",'Medium retrofit'!$AD$16,IF(F36="Scenario3PBT9",'Medium retrofit'!$AE$16,"")))&amp;IF(F36="Scenario1PBT10",'Medium retrofit'!$AF$16,IF(F36="Scenario2PBT10",'Medium retrofit'!$AG$16,IF(F36="Scenario3PBT10",'Medium retrofit'!$AH$16,"")))&amp;IF(F36="Scenario1PBT11",'Medium retrofit'!$AI$16,IF(F36="Scenario2PBT11",'Medium retrofit'!$AJ$16,IF(F36="Scenario3PBT11",'Medium retrofit'!$AK$16,"")))&amp;IF(F36="Scenario1PBT12",'Medium retrofit'!$AL$16,IF(F36="Scenario2PBT12",'Medium retrofit'!$AM$16,IF(F36="Scenario3PBT12",'Medium retrofit'!$AN$16,"")))&amp;IF(F36="Scenario1PBT13",'Medium retrofit'!$AO$16,IF(F36="Scenario2PBT13",'Medium retrofit'!$AP$16,IF(F36="Scenario3PBT13",'Medium retrofit'!$AQ$16,"")))&amp;IF(F36="Scenario1PBT14",'Medium retrofit'!$AR$16,IF(F36="Scenario2PBT14",'Medium retrofit'!$AS$16,IF(F36="Scenario3PBT14",'Medium retrofit'!$AT$16,"")))&amp;IF(F36="Scenario1PBT15",'Medium retrofit'!$AU$16,IF(F36="Scenario2PBT15",'Medium retrofit'!$AV$16,IF(F36="Scenario3PBT15",'Medium retrofit'!$AW$16,"")))</f>
        <v/>
      </c>
      <c r="J36" s="123">
        <f t="shared" si="14"/>
        <v>0</v>
      </c>
      <c r="K36" s="123" t="str">
        <f>IF(F36="Scenario1PBT1",'Medium retrofit'!$E$18,IF(F36="Scenario2PBT1",'Medium retrofit'!$F$18,IF(F36="Scenario3PBT1",'Medium retrofit'!$G$18,"")))&amp;IF(F36="Scenario1PBT2",'Medium retrofit'!$H$18,IF(F36="Scenario2PBT2",'Medium retrofit'!$I$18,IF(F36="Scenario3PBT2",'Medium retrofit'!$J$18,"")))&amp;IF(F36="Scenario1PBT3",'Medium retrofit'!$K$18,IF(F36="Scenario2PBT3",'Medium retrofit'!$L$18,IF(F36="Scenario3PBT3",'Medium retrofit'!$M$18,"")))&amp;IF(F36="Scenario1PBT4",'Medium retrofit'!$N$18,IF(F36="Scenario2PBT4",'Medium retrofit'!$O$18,IF(F36="Scenario3PBT4",'Medium retrofit'!$P$18,"")))&amp;IF(F36="Scenario1PBT5",'Medium retrofit'!$Q$18,IF(F36="Scenario2PBT5",'Medium retrofit'!$R$18,IF(F36="Scenario3PBT5",'Medium retrofit'!$S$18,"")))&amp;IF(F36="Scenario1PBT6",'Medium retrofit'!$T$18,IF(F36="Scenario2PBT6",'Medium retrofit'!$U$18,IF(F36="Scenario3PBT6",'Medium retrofit'!$V$18,"")))&amp;IF(F36="Scenario1PBT7",'Medium retrofit'!$W$18,IF(F36="Scenario2PBT7",'Medium retrofit'!$X$18,IF(F36="Scenario3PBT7",'Medium retrofit'!$Y$18,"")))&amp;IF(F36="Scenario1PBT8",'Medium retrofit'!$Z$18,IF(F36="Scenario2PBT8",'Medium retrofit'!$AA$18,IF(F36="Scenario3PBT8",'Medium retrofit'!$AB$18,"")))&amp;IF(F36="Scenario1PBT9",'Medium retrofit'!$AC$18,IF(F36="Scenario2PBT9",'Medium retrofit'!$AD$18,IF(F36="Scenario3PBT9",'Medium retrofit'!$AE$18,"")))&amp;IF(F36="Scenario1PBT10",'Medium retrofit'!$AF$18,IF(F36="Scenario2PBT10",'Medium retrofit'!$AG$18,IF(F36="Scenario3PBT10",'Medium retrofit'!$AH$18,"")))&amp;IF(F36="Scenario1PBT11",'Medium retrofit'!$AI$18,IF(F36="Scenario2PBT11",'Medium retrofit'!$AJ$18,IF(F36="Scenario3PBT11",'Medium retrofit'!$AK$18,"")))&amp;IF(F36="Scenario1PBT12",'Medium retrofit'!$AL$18,IF(F36="Scenario2PBT12",'Medium retrofit'!$AM$18,IF(F36="Scenario3PBT12",'Medium retrofit'!$AN$18,"")))&amp;IF(F36="Scenario1PBT13",'Medium retrofit'!$AO$18,IF(F36="Scenario2PBT13",'Medium retrofit'!$AP$18,IF(F36="Scenario3PBT13",'Medium retrofit'!$AQ$18,"")))&amp;IF(F36="Scenario1PBT14",'Medium retrofit'!$AR$18,IF(F36="Scenario2PBT14",'Medium retrofit'!$AS$18,IF(F36="Scenario3PBT14",'Medium retrofit'!$AT$18,"")))&amp;IF(F36="Scenario1PBT15",'Medium retrofit'!$AU$18,IF(F36="Scenario2PBT15",'Medium retrofit'!$AV$18,IF(F36="Scenario3PBT15",'Medium retrofit'!$AW$18,"")))</f>
        <v/>
      </c>
      <c r="L36" s="123">
        <f t="shared" si="15"/>
        <v>0</v>
      </c>
      <c r="M36" s="123" t="str">
        <f>IF(F36="Scenario1PBT1",'Medium retrofit'!$E$20,IF(F36="Scenario2PBT1",'Medium retrofit'!$F$20,IF(F36="Scenario3PBT1",'Medium retrofit'!$G$20,"")))&amp;IF(F36="Scenario1PBT2",'Medium retrofit'!$H$20,IF(F36="Scenario2PBT2",'Medium retrofit'!$I$20,IF(F36="Scenario3PBT2",'Medium retrofit'!$J$20,"")))&amp;IF(F36="Scenario1PBT3",'Medium retrofit'!$K$20,IF(F36="Scenario2PBT3",'Medium retrofit'!$L$20,IF(F36="Scenario3PBT3",'Medium retrofit'!$M$20,"")))&amp;IF(F36="Scenario1PBT4",'Medium retrofit'!$N$20,IF(F36="Scenario2PBT4",'Medium retrofit'!$O$20,IF(F36="Scenario3PBT4",'Medium retrofit'!$P$20,"")))&amp;IF(F36="Scenario1PBT5",'Medium retrofit'!$Q$20,IF(F36="Scenario2PBT5",'Medium retrofit'!$R$20,IF(F36="Scenario3PBT5",'Medium retrofit'!$S$20,"")))&amp;IF(F36="Scenario1PBT6",'Medium retrofit'!$T$20,IF(F36="Scenario2PBT6",'Medium retrofit'!$U$20,IF(F36="Scenario3PBT6",'Medium retrofit'!$V$20,"")))&amp;IF(F36="Scenario1PBT7",'Medium retrofit'!$W$20,IF(F36="Scenario2PBT7",'Medium retrofit'!$X$20,IF(F36="Scenario3PBT7",'Medium retrofit'!$Y$20,"")))&amp;IF(F36="Scenario1PBT8",'Medium retrofit'!$Z$20,IF(F36="Scenario2PBT8",'Medium retrofit'!$AA$20,IF(F36="Scenario3PBT8",'Medium retrofit'!$AB$20,"")))&amp;IF(F36="Scenario1PBT9",'Medium retrofit'!$AC$20,IF(F36="Scenario2PBT9",'Medium retrofit'!$AD$20,IF(F36="Scenario3PBT9",'Medium retrofit'!$AE$20,"")))&amp;IF(F36="Scenario1PBT10",'Medium retrofit'!$AF$20,IF(F36="Scenario2PBT10",'Medium retrofit'!$AG$20,IF(F36="Scenario3PBT10",'Medium retrofit'!$AH$20,"")))&amp;IF(F36="Scenario1PBT11",'Medium retrofit'!$AI$20,IF(F36="Scenario2PBT11",'Medium retrofit'!$AJ$20,IF(F36="Scenario3PBT11",'Medium retrofit'!$AK$20,"")))&amp;IF(F36="Scenario1PBT12",'Medium retrofit'!$AL$20,IF(F36="Scenario2PBT12",'Medium retrofit'!$AM$20,IF(F36="Scenario3PBT12",'Medium retrofit'!$AN$20,"")))&amp;IF(F36="Scenario1PBT13",'Medium retrofit'!$AO$20,IF(F36="Scenario2PBT13",'Medium retrofit'!$AP$20,IF(F36="Scenario3PBT13",'Medium retrofit'!$AQ$20,"")))&amp;IF(F36="Scenario1PBT14",'Medium retrofit'!$AR$20,IF(F36="Scenario2PBT14",'Medium retrofit'!$AS$20,IF(F36="Scenario3PBT14",'Medium retrofit'!$AT$20,"")))&amp;IF(F36="Scenario1PBT15",'Medium retrofit'!$AU$20,IF(F36="Scenario2PBT15",'Medium retrofit'!$AV$20,IF(F36="Scenario3PBT15",'Medium retrofit'!$AW$20,"")))</f>
        <v/>
      </c>
      <c r="N36" s="124">
        <f t="shared" si="16"/>
        <v>0</v>
      </c>
      <c r="O36" s="245" t="str">
        <f>IF(F36="Scenario1PBT1",'Medium retrofit'!$E$23,IF(F36="Scenario2PBT1",'Medium retrofit'!$F$23,IF(F36="Scenario3PBT1",'Medium retrofit'!$G$23,"")))&amp;IF(F36="Scenario1PBT2",'Medium retrofit'!$H$23,IF(F36="Scenario2PBT2",'Medium retrofit'!$I$23,IF(F36="Scenario3PBT2",'Medium retrofit'!$J$23,"")))&amp;IF(F36="Scenario1PBT3",'Medium retrofit'!$K$23,IF(F36="Scenario2PBT3",'Medium retrofit'!$L$23,IF(F36="Scenario3PBT3",'Medium retrofit'!$M$23,"")))&amp;IF(F36="Scenario1PBT4",'Medium retrofit'!$N$23,IF(F36="Scenario2PBT4",'Medium retrofit'!$O$23,IF(F36="Scenario3PBT4",'Medium retrofit'!$P$23,"")))&amp;IF(F36="Scenario1PBT5",'Medium retrofit'!$Q$23,IF(F36="Scenario2PBT5",'Medium retrofit'!$R$23,IF(F36="Scenario3PBT5",'Medium retrofit'!$S$23,"")))&amp;IF(F36="Scenario1PBT6",'Medium retrofit'!$T$23,IF(F36="Scenario2PBT6",'Medium retrofit'!$U$23,IF(F36="Scenario3PBT6",'Medium retrofit'!$V$23,"")))&amp;IF(F36="Scenario1PBT7",'Medium retrofit'!$W$23,IF(F36="Scenario2PBT7",'Medium retrofit'!$X$23,IF(F36="Scenario3PBT7",'Medium retrofit'!$Y$23,"")))&amp;IF(F36="Scenario1PBT8",'Medium retrofit'!$Z$23,IF(F36="Scenario2PBT8",'Medium retrofit'!$AA$23,IF(F36="Scenario3PBT8",'Medium retrofit'!$AB$23,"")))&amp;IF(F36="Scenario1PBT9",'Medium retrofit'!$AC$23,IF(F36="Scenario2PBT9",'Medium retrofit'!$AD$23,IF(F36="Scenario3PBT9",'Medium retrofit'!$AE$23,"")))&amp;IF(F36="Scenario1PBT10",'Medium retrofit'!$AF$23,IF(F36="Scenario2PBT10",'Medium retrofit'!$AG$23,IF(F36="Scenario3PBT10",'Medium retrofit'!$AH$23,"")))&amp;IF(F36="Scenario1PBT11",'Medium retrofit'!$AI$23,IF(F36="Scenario2PBT11",'Medium retrofit'!$AJ$23,IF(F36="Scenario3PBT11",'Medium retrofit'!$AK$23,"")))&amp;IF(F36="Scenario1PBT12",'Medium retrofit'!$AL$23,IF(F36="Scenario2PBT12",'Medium retrofit'!$AM$23,IF(F36="Scenario3PBT12",'Medium retrofit'!$AN$23,"")))&amp;IF(F36="Scenario1PBT13",'Medium retrofit'!$AO$23,IF(F36="Scenario2PBT13",'Medium retrofit'!$AP$23,IF(F36="Scenario3PBT13",'Medium retrofit'!$AQ$23,"")))&amp;IF(F36="Scenario1PBT14",'Medium retrofit'!$AR$23,IF(F36="Scenario2PBT14",'Medium retrofit'!$AS$23,IF(F36="Scenario3PBT14",'Medium retrofit'!$AT$23,"")))&amp;IF(F36="Scenario1PBT15",'Medium retrofit'!$AU$23,IF(F36="Scenario2PBT15",'Medium retrofit'!$AV$23,IF(F36="Scenario3PBT15",'Medium retrofit'!$AW$23,"")))</f>
        <v/>
      </c>
      <c r="P36" s="123">
        <f t="shared" si="17"/>
        <v>0</v>
      </c>
      <c r="Q36" s="123" t="str">
        <f>IF(F36="Scenario1PBT1",'Medium retrofit'!$E$25,IF(F36="Scenario2PBT1",'Medium retrofit'!$F$25,IF(F36="Scenario3PBT1",'Medium retrofit'!$G$25,"")))&amp;IF(F36="Scenario1PBT2",'Medium retrofit'!$H$25,IF(F36="Scenario2PBT2",'Medium retrofit'!$I$25,IF(F36="Scenario3PBT2",'Medium retrofit'!$J$25,"")))&amp;IF(F36="Scenario1PBT3",'Medium retrofit'!$K$25,IF(F36="Scenario2PBT3",'Medium retrofit'!$L$25,IF(F36="Scenario3PBT3",'Medium retrofit'!$M$25,"")))&amp;IF(F36="Scenario1PBT4",'Medium retrofit'!$N$25,IF(F36="Scenario2PBT4",'Medium retrofit'!$O$25,IF(F36="Scenario3PBT4",'Medium retrofit'!$P$25,"")))&amp;IF(F36="Scenario1PBT5",'Medium retrofit'!$Q$25,IF(F36="Scenario2PBT5",'Medium retrofit'!$R$25,IF(F36="Scenario3PBT5",'Medium retrofit'!$S$25,"")))&amp;IF(F36="Scenario1PBT6",'Medium retrofit'!$T$25,IF(F36="Scenario2PBT6",'Medium retrofit'!$U$25,IF(F36="Scenario3PBT6",'Medium retrofit'!$V$25,"")))&amp;IF(F36="Scenario1PBT7",'Medium retrofit'!$W$25,IF(F36="Scenario2PBT7",'Medium retrofit'!$X$25,IF(F36="Scenario3PBT7",'Medium retrofit'!$Y$25,"")))&amp;IF(F36="Scenario1PBT8",'Medium retrofit'!$Z$25,IF(F36="Scenario2PBT8",'Medium retrofit'!$AA$25,IF(F36="Scenario3PBT8",'Medium retrofit'!$AB$25,"")))&amp;IF(F36="Scenario1PBT9",'Medium retrofit'!$AC$25,IF(F36="Scenario2PBT9",'Medium retrofit'!$AD$25,IF(F36="Scenario3PBT9",'Medium retrofit'!$AE$25,"")))&amp;IF(F36="Scenario1PBT10",'Medium retrofit'!$AF$25,IF(F36="Scenario2PBT10",'Medium retrofit'!$AG$25,IF(F36="Scenario3PBT10",'Medium retrofit'!$AH$25,"")))&amp;IF(F36="Scenario1PBT11",'Medium retrofit'!$AI$25,IF(F36="Scenario2PBT11",'Medium retrofit'!$AJ$25,IF(F36="Scenario3PBT11",'Medium retrofit'!$AK$25,"")))&amp;IF(F36="Scenario1PBT12",'Medium retrofit'!$AL$25,IF(F36="Scenario2PBT12",'Medium retrofit'!$AM$25,IF(F36="Scenario3PBT12",'Medium retrofit'!$AN$25,"")))&amp;IF(F36="Scenario1PBT13",'Medium retrofit'!$AO$25,IF(F36="Scenario2PBT13",'Medium retrofit'!$AP$25,IF(F36="Scenario3PBT13",'Medium retrofit'!$AQ$25,"")))&amp;IF(F36="Scenario1PBT14",'Medium retrofit'!$AR$25,IF(F36="Scenario2PBT14",'Medium retrofit'!$AS$25,IF(F36="Scenario3PBT14",'Medium retrofit'!$AT$25,"")))&amp;IF(F36="Scenario1PBT15",'Medium retrofit'!$AU$25,IF(F36="Scenario2PBT15",'Medium retrofit'!$AV$25,IF(F36="Scenario3PBT15",'Medium retrofit'!$AW$25,"")))</f>
        <v/>
      </c>
      <c r="R36" s="123">
        <f t="shared" si="18"/>
        <v>0</v>
      </c>
      <c r="S36" s="123" t="str">
        <f>IF(F36="Scenario1PBT1",'Medium retrofit'!$E$27,IF(F36="Scenario2PBT1",'Medium retrofit'!$F$27,IF(F36="Scenario3PBT1",'Medium retrofit'!$G$27,"")))&amp;IF(F36="Scenario1PBT2",'Medium retrofit'!$H$27,IF(F36="Scenario2PBT2",'Medium retrofit'!$I$27,IF(F36="Scenario3PBT2",'Medium retrofit'!$J$27,"")))&amp;IF(F36="Scenario1PBT3",'Medium retrofit'!$K$27,IF(F36="Scenario2PBT3",'Medium retrofit'!$L$27,IF(F36="Scenario3PBT3",'Medium retrofit'!$M$27,"")))&amp;IF(F36="Scenario1PBT4",'Medium retrofit'!$N$27,IF(F36="Scenario2PBT4",'Medium retrofit'!$O$27,IF(F36="Scenario3PBT4",'Medium retrofit'!$P$27,"")))&amp;IF(F36="Scenario1PBT5",'Medium retrofit'!$Q$27,IF(F36="Scenario2PBT5",'Medium retrofit'!$R$27,IF(F36="Scenario3PBT5",'Medium retrofit'!$S$27,"")))&amp;IF(F36="Scenario1PBT6",'Medium retrofit'!$T$27,IF(F36="Scenario2PBT6",'Medium retrofit'!$U$27,IF(F36="Scenario3PBT6",'Medium retrofit'!$V$27,"")))&amp;IF(F36="Scenario1PBT7",'Medium retrofit'!$W$27,IF(F36="Scenario2PBT7",'Medium retrofit'!$X$27,IF(F36="Scenario3PBT7",'Medium retrofit'!$Y$27,"")))&amp;IF(F36="Scenario1PBT8",'Medium retrofit'!$Z$27,IF(F36="Scenario2PBT8",'Medium retrofit'!$AA$27,IF(F36="Scenario3PBT8",'Medium retrofit'!$AB$27,"")))&amp;IF(F36="Scenario1PBT9",'Medium retrofit'!$AC$27,IF(F36="Scenario2PBT9",'Medium retrofit'!$AD$27,IF(F36="Scenario3PBT9",'Medium retrofit'!$AE$27,"")))&amp;IF(F36="Scenario1PBT10",'Medium retrofit'!$AF$27,IF(F36="Scenario2PBT10",'Medium retrofit'!$AG$27,IF(F36="Scenario3PBT10",'Medium retrofit'!$AH$27,"")))&amp;IF(F36="Scenario1PBT11",'Medium retrofit'!$AI$27,IF(F36="Scenario2PBT11",'Medium retrofit'!$AJ$27,IF(F36="Scenario3PBT11",'Medium retrofit'!$AK$27,"")))&amp;IF(F36="Scenario1PBT12",'Medium retrofit'!$AL$27,IF(F36="Scenario2PBT12",'Medium retrofit'!$AM$27,IF(F36="Scenario3PBT12",'Medium retrofit'!$AN$27,"")))&amp;IF(F36="Scenario1PBT13",'Medium retrofit'!$AO$27,IF(F36="Scenario2PBT13",'Medium retrofit'!$AP$27,IF(F36="Scenario3PBT13",'Medium retrofit'!$AQ$27,"")))&amp;IF(F36="Scenario1PBT14",'Medium retrofit'!$AR$27,IF(F36="Scenario2PBT14",'Medium retrofit'!$AS$27,IF(F36="Scenario3PBT14",'Medium retrofit'!$AT$27,"")))&amp;IF(F36="Scenario1PBT15",'Medium retrofit'!$AU$27,IF(F36="Scenario2PBT15",'Medium retrofit'!$AV$27,IF(F36="Scenario3PBT15",'Medium retrofit'!$AW$27,"")))</f>
        <v/>
      </c>
      <c r="T36" s="246">
        <f t="shared" si="19"/>
        <v>0</v>
      </c>
      <c r="U36" s="245" t="str">
        <f>IF(F36="Scenario1PBT1",'Medium retrofit'!$E$38,IF(F36="Scenario2PBT1",'Medium retrofit'!$F$38,IF(F36="Scenario3PBT1",'Medium retrofit'!$G$38,"")))&amp;IF(F36="Scenario1PBT2",'Medium retrofit'!$H$38,IF(F36="Scenario2PBT2",'Medium retrofit'!$I$38,IF(F36="Scenario3PBT2",'Medium retrofit'!$J$38,"")))&amp;IF(F36="Scenario1PBT3",'Medium retrofit'!$K$38,IF(F36="Scenario2PBT3",'Medium retrofit'!$L$38,IF(F36="Scenario3PBT3",'Medium retrofit'!$M$38,"")))&amp;IF(F36="Scenario1PBT4",'Medium retrofit'!$N$38,IF(F36="Scenario2PBT4",'Medium retrofit'!$O$38,IF(F36="Scenario3PBT4",'Medium retrofit'!$P$38,"")))&amp;IF(F36="Scenario1PBT5",'Medium retrofit'!$Q$38,IF(F36="Scenario2PBT5",'Medium retrofit'!$R$38,IF(F36="Scenario3PBT5",'Medium retrofit'!$S$38,"")))&amp;IF(F36="Scenario1PBT6",'Medium retrofit'!$T$38,IF(F36="Scenario2PBT6",'Medium retrofit'!$U$38,IF(F36="Scenario3PBT6",'Medium retrofit'!$V$38,"")))&amp;IF(F36="Scenario1PBT7",'Medium retrofit'!$W$38,IF(F36="Scenario2PBT7",'Medium retrofit'!$X$38,IF(F36="Scenario3PBT7",'Medium retrofit'!$Y$38,"")))&amp;IF(F36="Scenario1PBT8",'Medium retrofit'!$Z$38,IF(F36="Scenario2PBT8",'Medium retrofit'!$AA$38,IF(F36="Scenario3PBT8",'Medium retrofit'!$AB$38,"")))&amp;IF(F36="Scenario1PBT9",'Medium retrofit'!$AC$38,IF(F36="Scenario2PBT9",'Medium retrofit'!$AD$38,IF(F36="Scenario3PBT9",'Medium retrofit'!$AE$38,"")))&amp;IF(F36="Scenario1PBT10",'Medium retrofit'!$AF$38,IF(F36="Scenario2PBT10",'Medium retrofit'!$AG$38,IF(F36="Scenario3PBT10",'Medium retrofit'!$AH$38,"")))&amp;IF(F36="Scenario1PBT11",'Medium retrofit'!$AI$38,IF(F36="Scenario2PBT11",'Medium retrofit'!$AJ$38,IF(F36="Scenario3PBT11",'Medium retrofit'!$AK$38,"")))&amp;IF(F36="Scenario1PBT12",'Medium retrofit'!$AL$38,IF(F36="Scenario2PBT12",'Medium retrofit'!$AM$38,IF(F36="Scenario3PBT12",'Medium retrofit'!$AN$38,"")))&amp;IF(F36="Scenario1PBT13",'Medium retrofit'!$AO$38,IF(F36="Scenario2PBT13",'Medium retrofit'!$AP$38,IF(F36="Scenario3PBT13",'Medium retrofit'!$AQ$38,"")))&amp;IF(F36="Scenario1PBT14",'Medium retrofit'!$AR$38,IF(F36="Scenario2PBT14",'Medium retrofit'!$AS$38,IF(F36="Scenario3PBT14",'Medium retrofit'!$AT$38,"")))&amp;IF(F36="Scenario1PBT15",'Medium retrofit'!$AU$38,IF(F36="Scenario2PBT15",'Medium retrofit'!$AV$38,IF(F36="Scenario3PBT15",'Medium retrofit'!$AW$38,"")))</f>
        <v/>
      </c>
      <c r="V36" s="123">
        <f t="shared" si="20"/>
        <v>0</v>
      </c>
      <c r="W36" s="123" t="str">
        <f>IF(F36="Scenario1PBT1",'Medium retrofit'!$E$40,IF(F36="Scenario2PBT1",'Medium retrofit'!$F$40,IF(F36="Scenario3PBT1",'Medium retrofit'!$G$40,"")))&amp;IF(F36="Scenario1PBT2",'Medium retrofit'!$H$40,IF(F36="Scenario2PBT2",'Medium retrofit'!$I$40,IF(F36="Scenario3PBT2",'Medium retrofit'!$J$40,"")))&amp;IF(F36="Scenario1PBT3",'Medium retrofit'!$K$40,IF(F36="Scenario2PBT3",'Medium retrofit'!$L$40,IF(F36="Scenario3PBT3",'Medium retrofit'!$M$40,"")))&amp;IF(F36="Scenario1PBT4",'Medium retrofit'!$N$40,IF(F36="Scenario2PBT4",'Medium retrofit'!$O$40,IF(F36="Scenario3PBT4",'Medium retrofit'!$P$40,"")))&amp;IF(F36="Scenario1PBT5",'Medium retrofit'!$Q$40,IF(F36="Scenario2PBT5",'Medium retrofit'!$R$40,IF(F36="Scenario3PBT5",'Medium retrofit'!$S$40,"")))&amp;IF(F36="Scenario1PBT6",'Medium retrofit'!$T$40,IF(F36="Scenario2PBT6",'Medium retrofit'!$U$40,IF(F36="Scenario3PBT6",'Medium retrofit'!$V$40,"")))&amp;IF(F36="Scenario1PBT7",'Medium retrofit'!$W$40,IF(F36="Scenario2PBT7",'Medium retrofit'!$X$40,IF(F36="Scenario3PBT7",'Medium retrofit'!$Y$40,"")))&amp;IF(F36="Scenario1PBT8",'Medium retrofit'!$Z$40,IF(F36="Scenario2PBT8",'Medium retrofit'!$AA$40,IF(F36="Scenario3PBT8",'Medium retrofit'!$AB$40,"")))&amp;IF(F36="Scenario1PBT9",'Medium retrofit'!$AC$40,IF(F36="Scenario2PBT9",'Medium retrofit'!$AD$40,IF(F36="Scenario3PBT9",'Medium retrofit'!$AE$40,"")))&amp;IF(F36="Scenario1PBT10",'Medium retrofit'!$AF$40,IF(F36="Scenario2PBT10",'Medium retrofit'!$AG$40,IF(F36="Scenario3PBT10",'Medium retrofit'!$AH$40,"")))&amp;IF(F36="Scenario1PBT11",'Medium retrofit'!$AI$40,IF(F36="Scenario2PBT11",'Medium retrofit'!$AJ$40,IF(F36="Scenario3PBT11",'Medium retrofit'!$AK$40,"")))&amp;IF(F36="Scenario1PBT12",'Medium retrofit'!$AL$40,IF(F36="Scenario2PBT12",'Medium retrofit'!$AM$40,IF(F36="Scenario3PBT12",'Medium retrofit'!$AN$40,"")))&amp;IF(F36="Scenario1PBT13",'Medium retrofit'!$AO$40,IF(F36="Scenario2PBT13",'Medium retrofit'!$AP$40,IF(F36="Scenario3PBT13",'Medium retrofit'!$AQ$40,"")))&amp;IF(F36="Scenario1PBT14",'Medium retrofit'!$AR$40,IF(F36="Scenario2PBT14",'Medium retrofit'!$AS$40,IF(F36="Scenario3PBT14",'Medium retrofit'!$AT$40,"")))&amp;IF(F36="Scenario1PBT15",'Medium retrofit'!$AU$40,IF(F36="Scenario2PBT15",'Medium retrofit'!$AV$40,IF(F36="Scenario3PBT15",'Medium retrofit'!$AW$40,"")))</f>
        <v/>
      </c>
      <c r="X36" s="123">
        <f t="shared" si="21"/>
        <v>0</v>
      </c>
      <c r="Y36" s="123" t="str">
        <f>IF(F36="Scenario1PBT1",'Medium retrofit'!$E$42,IF(F36="Scenario2PBT1",'Medium retrofit'!$F$42,IF(F36="Scenario3PBT1",'Medium retrofit'!$G$42,"")))&amp;IF(F36="Scenario1PBT2",'Medium retrofit'!$H$42,IF(F36="Scenario2PBT2",'Medium retrofit'!$I$42,IF(F36="Scenario3PBT2",'Medium retrofit'!$J$42,"")))&amp;IF(F36="Scenario1PBT3",'Medium retrofit'!$K$42,IF(F36="Scenario2PBT3",'Medium retrofit'!$L$42,IF(F36="Scenario3PBT3",'Medium retrofit'!$M$42,"")))&amp;IF(F36="Scenario1PBT4",'Medium retrofit'!$N$42,IF(F36="Scenario2PBT4",'Medium retrofit'!$O$42,IF(F36="Scenario3PBT4",'Medium retrofit'!$P$42,"")))&amp;IF(F36="Scenario1PBT5",'Medium retrofit'!$Q$42,IF(F36="Scenario2PBT5",'Medium retrofit'!$R$42,IF(F36="Scenario3PBT5",'Medium retrofit'!$S$42,"")))&amp;IF(F36="Scenario1PBT6",'Medium retrofit'!$T$42,IF(F36="Scenario2PBT6",'Medium retrofit'!$U$42,IF(F36="Scenario3PBT6",'Medium retrofit'!$V$42,"")))&amp;IF(F36="Scenario1PBT7",'Medium retrofit'!$W$42,IF(F36="Scenario2PBT7",'Medium retrofit'!$X$42,IF(F36="Scenario3PBT7",'Medium retrofit'!$Y$42,"")))&amp;IF(F36="Scenario1PBT8",'Medium retrofit'!$Z$42,IF(F36="Scenario2PBT8",'Medium retrofit'!$AA$42,IF(F36="Scenario3PBT8",'Medium retrofit'!$AB$42,"")))&amp;IF(F36="Scenario1PBT9",'Medium retrofit'!$AC$42,IF(F36="Scenario2PBT9",'Medium retrofit'!$AD$42,IF(F36="Scenario3PBT9",'Medium retrofit'!$AE$42,"")))&amp;IF(F36="Scenario1PBT10",'Medium retrofit'!$AF$42,IF(F36="Scenario2PBT10",'Medium retrofit'!$AG$42,IF(F36="Scenario3PBT10",'Medium retrofit'!$AH$42,"")))&amp;IF(F36="Scenario1PBT11",'Medium retrofit'!$AI$42,IF(F36="Scenario2PBT11",'Medium retrofit'!$AJ$42,IF(F36="Scenario3PBT11",'Medium retrofit'!$AK$42,"")))&amp;IF(F36="Scenario1PBT12",'Medium retrofit'!$AL$42,IF(F36="Scenario2PBT12",'Medium retrofit'!$AM$42,IF(F36="Scenario3PBT12",'Medium retrofit'!$AN$42,"")))&amp;IF(F36="Scenario1PBT13",'Medium retrofit'!$AO$42,IF(F36="Scenario2PBT13",'Medium retrofit'!$AP$42,IF(F36="Scenario3PBT13",'Medium retrofit'!$AQ$42,"")))&amp;IF(F36="Scenario1PBT14",'Medium retrofit'!$AR$42,IF(F36="Scenario2PBT14",'Medium retrofit'!$AS$42,IF(F36="Scenario3PBT14",'Medium retrofit'!$AT$42,"")))&amp;IF(F36="Scenario1PBT15",'Medium retrofit'!$AU$42,IF(F36="Scenario2PBT15",'Medium retrofit'!$AV$42,IF(F36="Scenario3PBT15",'Medium retrofit'!$AW$42,"")))</f>
        <v/>
      </c>
      <c r="Z36" s="123">
        <f t="shared" si="22"/>
        <v>0</v>
      </c>
      <c r="AA36" s="239" t="str">
        <f>IF(F36="Scenario1PBT1",'Medium retrofit'!$E$101,IF(F36="Scenario2PBT1",'Medium retrofit'!$F$101,IF(F36="Scenario3PBT1",'Medium retrofit'!$G$101,"")))&amp;IF(F36="Scenario1PBT2",'Medium retrofit'!$H$101,IF(F36="Scenario2PBT2",'Medium retrofit'!$I$101,IF(F36="Scenario3PBT2",'Medium retrofit'!$J$101,"")))&amp;IF(F36="Scenario1PBT3",'Medium retrofit'!$K$101,IF(F36="Scenario2PBT3",'Medium retrofit'!$L$101,IF(F36="Scenario3PBT3",'Medium retrofit'!$M$101,"")))&amp;IF(F36="Scenario1PBT4",'Medium retrofit'!$N$101,IF(F36="Scenario2PBT4",'Medium retrofit'!$O$101,IF(F36="Scenario3PBT4",'Medium retrofit'!$P$101,"")))&amp;IF(F36="Scenario1PBT5",'Medium retrofit'!$Q$101,IF(F36="Scenario2PBT5",'Medium retrofit'!$R$101,IF(F36="Scenario3PBT5",'Medium retrofit'!$S$101,"")))&amp;IF(F36="Scenario1PBT6",'Medium retrofit'!$T$101,IF(F36="Scenario2PBT6",'Medium retrofit'!$U$101,IF(F36="Scenario3PBT6",'Medium retrofit'!$V$101,"")))&amp;IF(F36="Scenario1PBT7",'Medium retrofit'!$W$101,IF(F36="Scenario2PBT7",'Medium retrofit'!$X$101,IF(F36="Scenario3PBT7",'Medium retrofit'!$Y$101,"")))&amp;IF(F36="Scenario1PBT8",'Medium retrofit'!$Z$101,IF(F36="Scenario2PBT8",'Medium retrofit'!$AA$101,IF(F36="Scenario3PBT8",'Medium retrofit'!$AB$101,"")))&amp;IF(F36="Scenario1PBT9",'Medium retrofit'!$AC$101,IF(F36="Scenario2PBT9",'Medium retrofit'!$AD$101,IF(F36="Scenario3PBT9",'Medium retrofit'!$AE$101,"")))&amp;IF(F36="Scenario1PBT10",'Medium retrofit'!$AF$101,IF(F36="Scenario2PBT10",'Medium retrofit'!$AG$101,IF(F36="Scenario3PBT10",'Medium retrofit'!$AH$101,"")))&amp;IF(F36="Scenario1PBT11",'Medium retrofit'!$AI$101,IF(F36="Scenario2PBT11",'Medium retrofit'!$AJ$101,IF(F36="Scenario3PBT11",'Medium retrofit'!$AK$101,"")))&amp;IF(F36="Scenario1PBT12",'Medium retrofit'!$AL$101,IF(F36="Scenario2PBT12",'Medium retrofit'!$AM$101,IF(F36="Scenario3PBT12",'Medium retrofit'!$AN$101,"")))&amp;IF(F36="Scenario1PBT13",'Medium retrofit'!$AO$101,IF(F36="Scenario2PBT13",'Medium retrofit'!$AP$101,IF(F36="Scenario3PBT13",'Medium retrofit'!$AQ$101,"")))&amp;IF(F36="Scenario1PBT14",'Medium retrofit'!$AR$101,IF(F36="Scenario2PBT14",'Medium retrofit'!$AS$101,IF(F36="Scenario3PBT14",'Medium retrofit'!$AT$101,"")))&amp;IF(F36="Scenario1PBT15",'Medium retrofit'!$AU$101,IF(F36="Scenario2PBT15",'Medium retrofit'!$AV$101,IF(F36="Scenario3PBT15",'Medium retrofit'!$AW$101,"")))</f>
        <v/>
      </c>
      <c r="AB36" s="242">
        <f t="shared" si="23"/>
        <v>0</v>
      </c>
      <c r="AC36" s="364" t="str">
        <f t="shared" si="24"/>
        <v/>
      </c>
      <c r="AD36" s="353">
        <f>IF(AC36="",IFERROR('Projection_Base-case'!G37-G36,0),0)</f>
        <v>0</v>
      </c>
      <c r="AE36" s="350">
        <f t="shared" si="0"/>
        <v>0</v>
      </c>
      <c r="AF36" s="361">
        <f>IFERROR(100*AD36/'Projection_Base-case'!G37,0)</f>
        <v>0</v>
      </c>
      <c r="AG36" s="352">
        <f>IF(AC36="",IFERROR('Projection_Base-case'!I37-I36,0),0)</f>
        <v>0</v>
      </c>
      <c r="AH36" s="353">
        <f t="shared" si="1"/>
        <v>0</v>
      </c>
      <c r="AI36" s="361">
        <f>IFERROR(100*AG36/'Projection_Base-case'!I37,0)</f>
        <v>0</v>
      </c>
      <c r="AJ36" s="352">
        <f>IF(AC36="",IFERROR('Projection_Base-case'!K37-K36,0),0)</f>
        <v>0</v>
      </c>
      <c r="AK36" s="353">
        <f t="shared" si="2"/>
        <v>0</v>
      </c>
      <c r="AL36" s="361">
        <f>IFERROR(100*AJ36/'Projection_Base-case'!K37,0)</f>
        <v>0</v>
      </c>
      <c r="AM36" s="352">
        <f>-IF(AC36="",IFERROR('Projection_Base-case'!M37-M36,0),0)</f>
        <v>0</v>
      </c>
      <c r="AN36" s="353">
        <f t="shared" si="3"/>
        <v>0</v>
      </c>
      <c r="AO36" s="354">
        <f>IFERROR(IF('Projection_Base-case'!N37&gt;0,100*AN36/'Projection_Base-case'!N37,100*AN36/N36),0)</f>
        <v>0</v>
      </c>
      <c r="AP36" s="355">
        <f>IF(AC36="",IFERROR('Projection_Base-case'!O37-O36,0),0)</f>
        <v>0</v>
      </c>
      <c r="AQ36" s="356">
        <f t="shared" si="4"/>
        <v>0</v>
      </c>
      <c r="AR36" s="356">
        <f>IFERROR(100*AP36/'Projection_Base-case'!O37,0)</f>
        <v>0</v>
      </c>
      <c r="AS36" s="355">
        <f>IF(AC36="",IFERROR('Projection_Base-case'!Q37-Q36,0),0)</f>
        <v>0</v>
      </c>
      <c r="AT36" s="356">
        <f t="shared" si="5"/>
        <v>0</v>
      </c>
      <c r="AU36" s="356">
        <f>IFERROR(100*AS36/'Projection_Base-case'!Q37,0)</f>
        <v>0</v>
      </c>
      <c r="AV36" s="355">
        <f>IF(AC36="",IFERROR('Projection_Base-case'!S37-S36,0),0)</f>
        <v>0</v>
      </c>
      <c r="AW36" s="356">
        <f t="shared" si="6"/>
        <v>0</v>
      </c>
      <c r="AX36" s="357">
        <f>IFERROR(100*AV36/'Projection_Base-case'!S37,0)</f>
        <v>0</v>
      </c>
      <c r="AY36" s="358">
        <f>IF(AC36="",IFERROR('Projection_Base-case'!U37-U36,0),0)</f>
        <v>0</v>
      </c>
      <c r="AZ36" s="359">
        <f t="shared" si="7"/>
        <v>0</v>
      </c>
      <c r="BA36" s="359">
        <f>IFERROR(100*AY36/'Projection_Base-case'!U37,0)</f>
        <v>0</v>
      </c>
      <c r="BB36" s="358">
        <f>IF(AC36="",IFERROR('Projection_Base-case'!W37-W36,0),0)</f>
        <v>0</v>
      </c>
      <c r="BC36" s="359">
        <f t="shared" si="8"/>
        <v>0</v>
      </c>
      <c r="BD36" s="359">
        <f>IFERROR(100*BB36/'Projection_Base-case'!W37,0)</f>
        <v>0</v>
      </c>
      <c r="BE36" s="358">
        <f>IF(AC36="",IFERROR('Projection_Base-case'!Y37-Y36,0),0)</f>
        <v>0</v>
      </c>
      <c r="BF36" s="359">
        <f t="shared" si="9"/>
        <v>0</v>
      </c>
      <c r="BG36" s="359">
        <f>IFERROR(100*BE36/'Projection_Base-case'!Y37,0)</f>
        <v>0</v>
      </c>
      <c r="BH36" s="359">
        <f t="shared" si="10"/>
        <v>0</v>
      </c>
      <c r="BI36" s="360">
        <f t="shared" si="11"/>
        <v>0</v>
      </c>
    </row>
    <row r="37" spans="1:61">
      <c r="A37" s="205">
        <v>33</v>
      </c>
      <c r="B37" s="347">
        <f>IF('Projection_Base-case'!B38&lt;&gt;"",'Projection_Base-case'!B38,0)</f>
        <v>0</v>
      </c>
      <c r="C37" s="347">
        <f>IF('Projection_Base-case'!C38&lt;&gt;"",'Projection_Base-case'!C38,0)</f>
        <v>0</v>
      </c>
      <c r="D37" s="365">
        <f>IF('Projection_Base-case'!D38&lt;&gt;"",'Projection_Base-case'!D38,0)</f>
        <v>0</v>
      </c>
      <c r="E37" s="376"/>
      <c r="F37" s="367" t="str">
        <f t="shared" si="12"/>
        <v>0</v>
      </c>
      <c r="G37" s="241" t="str">
        <f>IF(F37="Scenario1PBT1",'Medium retrofit'!$E$6,IF(F37="Scenario2PBT1",'Medium retrofit'!$F$6,IF(F37="Scenario3PBT1",'Medium retrofit'!$G$6,"")))&amp;IF(F37="Scenario1PBT2",'Medium retrofit'!$H$6,IF(F37="Scenario2PBT2",'Medium retrofit'!$I$6,IF(F37="Scenario3PBT2",'Medium retrofit'!$J$6,"")))&amp;IF(F37="Scenario1PBT3",'Medium retrofit'!$K$6,IF(F37="Scenario2PBT3",'Medium retrofit'!$L$6,IF(F37="Scenario3PBT3",'Medium retrofit'!$M$6,"")))&amp;IF(F37="Scenario1PBT4",'Medium retrofit'!$N$6,IF(F37="Scenario2PBT4",'Medium retrofit'!$O$6,IF(F37="Scenario3PBT4",'Medium retrofit'!$P$6,"")))&amp;IF(F37="Scenario1PBT5",'Medium retrofit'!$Q$6,IF(F37="Scenario2PBT5",'Medium retrofit'!$R$6,IF(F37="Scenario3PBT5",'Medium retrofit'!$S$6,"")))&amp;IF(F37="Scenario1PBT6",'Medium retrofit'!$T$6,IF(F37="Scenario2PBT6",'Medium retrofit'!$U$6,IF(F37="Scenario3PBT6",'Medium retrofit'!$V$6,"")))&amp;IF(F37="Scenario1PBT7",'Medium retrofit'!$W$6,IF(F37="Scenario2PBT7",'Medium retrofit'!$X$6,IF(F37="Scenario3PBT7",'Medium retrofit'!$Y$6,"")))&amp;IF(F37="Scenario1PBT8",'Medium retrofit'!$Z$6,IF(F37="Scenario2PBT8",'Medium retrofit'!$AA$6,IF(F37="Scenario3PBT8",'Medium retrofit'!$AB$6,"")))&amp;IF(F37="Scenario1PBT9",'Medium retrofit'!$AC$6,IF(F37="Scenario2PBT9",'Medium retrofit'!$AD$6,IF(F37="Scenario3PBT9",'Medium retrofit'!$AE$6,"")))&amp;IF(F37="Scenario1PBT10",'Medium retrofit'!$AF$6,IF(F37="Scenario2PBT10",'Medium retrofit'!$AG$6,IF(F37="Scenario3PBT10",'Medium retrofit'!$AH$6,"")))&amp;IF(F37="Scenario1PBT11",'Medium retrofit'!$AI$6,IF(F37="Scenario2PBT11",'Medium retrofit'!$AJ$6,IF(F37="Scenario3PBT11",'Medium retrofit'!$AK$6,"")))&amp;IF(F37="Scenario1PBT12",'Medium retrofit'!$AL$6,IF(F37="Scenario2PBT12",'Medium retrofit'!$AM$6,IF(F37="Scenario3PBT12",'Medium retrofit'!$AN$6,"")))&amp;IF(F37="Scenario1PBT13",'Medium retrofit'!$AO$6,IF(F37="Scenario2PBT13",'Medium retrofit'!$AP$6,IF(F37="Scenario3PBT13",'Medium retrofit'!$AQ$6,"")))&amp;IF(F37="Scenario1PBT14",'Medium retrofit'!$AR$6,IF(F37="Scenario2PBT14",'Medium retrofit'!$AS$6,IF(F37="Scenario3PBT14",'Medium retrofit'!$AT$6,"")))&amp;IF(F37="Scenario1PBT15",'Medium retrofit'!$AU$6,IF(F37="Scenario2PBT15",'Medium retrofit'!$AV$6,IF(F37="Scenario3PBT15",'Medium retrofit'!$AW$6,"")))</f>
        <v/>
      </c>
      <c r="H37" s="123">
        <f t="shared" si="13"/>
        <v>0</v>
      </c>
      <c r="I37" s="239" t="str">
        <f>IF(F37="Scenario1PBT1",'Medium retrofit'!$E$16,IF(F37="Scenario2PBT1",'Medium retrofit'!$F$16,IF(F37="Scenario3PBT1",'Medium retrofit'!$G$16,"")))&amp;IF(F37="Scenario1PBT2",'Medium retrofit'!$H$16,IF(F37="Scenario2PBT2",'Medium retrofit'!$I$16,IF(F37="Scenario3PBT2",'Medium retrofit'!$J$16,"")))&amp;IF(F37="Scenario1PBT3",'Medium retrofit'!$K$16,IF(F37="Scenario2PBT3",'Medium retrofit'!$L$16,IF(F37="Scenario3PBT3",'Medium retrofit'!$M$16,"")))&amp;IF(F37="Scenario1PBT4",'Medium retrofit'!$N$16,IF(F37="Scenario2PBT4",'Medium retrofit'!$O$16,IF(F37="Scenario3PBT4",'Medium retrofit'!$P$16,"")))&amp;IF(F37="Scenario1PBT5",'Medium retrofit'!$Q$16,IF(F37="Scenario2PBT5",'Medium retrofit'!$R$16,IF(F37="Scenario3PBT5",'Medium retrofit'!$S$16,"")))&amp;IF(F37="Scenario1PBT6",'Medium retrofit'!$T$16,IF(F37="Scenario2PBT6",'Medium retrofit'!$U$16,IF(F37="Scenario3PBT6",'Medium retrofit'!$V$16,"")))&amp;IF(F37="Scenario1PBT7",'Medium retrofit'!$W$16,IF(F37="Scenario2PBT7",'Medium retrofit'!$X$16,IF(F37="Scenario3PBT7",'Medium retrofit'!$Y$16,"")))&amp;IF(F37="Scenario1PBT8",'Medium retrofit'!$Z$16,IF(F37="Scenario2PBT8",'Medium retrofit'!$AA$16,IF(F37="Scenario3PBT8",'Medium retrofit'!$AB$16,"")))&amp;IF(F37="Scenario1PBT9",'Medium retrofit'!$AC$16,IF(F37="Scenario2PBT9",'Medium retrofit'!$AD$16,IF(F37="Scenario3PBT9",'Medium retrofit'!$AE$16,"")))&amp;IF(F37="Scenario1PBT10",'Medium retrofit'!$AF$16,IF(F37="Scenario2PBT10",'Medium retrofit'!$AG$16,IF(F37="Scenario3PBT10",'Medium retrofit'!$AH$16,"")))&amp;IF(F37="Scenario1PBT11",'Medium retrofit'!$AI$16,IF(F37="Scenario2PBT11",'Medium retrofit'!$AJ$16,IF(F37="Scenario3PBT11",'Medium retrofit'!$AK$16,"")))&amp;IF(F37="Scenario1PBT12",'Medium retrofit'!$AL$16,IF(F37="Scenario2PBT12",'Medium retrofit'!$AM$16,IF(F37="Scenario3PBT12",'Medium retrofit'!$AN$16,"")))&amp;IF(F37="Scenario1PBT13",'Medium retrofit'!$AO$16,IF(F37="Scenario2PBT13",'Medium retrofit'!$AP$16,IF(F37="Scenario3PBT13",'Medium retrofit'!$AQ$16,"")))&amp;IF(F37="Scenario1PBT14",'Medium retrofit'!$AR$16,IF(F37="Scenario2PBT14",'Medium retrofit'!$AS$16,IF(F37="Scenario3PBT14",'Medium retrofit'!$AT$16,"")))&amp;IF(F37="Scenario1PBT15",'Medium retrofit'!$AU$16,IF(F37="Scenario2PBT15",'Medium retrofit'!$AV$16,IF(F37="Scenario3PBT15",'Medium retrofit'!$AW$16,"")))</f>
        <v/>
      </c>
      <c r="J37" s="123">
        <f t="shared" si="14"/>
        <v>0</v>
      </c>
      <c r="K37" s="123" t="str">
        <f>IF(F37="Scenario1PBT1",'Medium retrofit'!$E$18,IF(F37="Scenario2PBT1",'Medium retrofit'!$F$18,IF(F37="Scenario3PBT1",'Medium retrofit'!$G$18,"")))&amp;IF(F37="Scenario1PBT2",'Medium retrofit'!$H$18,IF(F37="Scenario2PBT2",'Medium retrofit'!$I$18,IF(F37="Scenario3PBT2",'Medium retrofit'!$J$18,"")))&amp;IF(F37="Scenario1PBT3",'Medium retrofit'!$K$18,IF(F37="Scenario2PBT3",'Medium retrofit'!$L$18,IF(F37="Scenario3PBT3",'Medium retrofit'!$M$18,"")))&amp;IF(F37="Scenario1PBT4",'Medium retrofit'!$N$18,IF(F37="Scenario2PBT4",'Medium retrofit'!$O$18,IF(F37="Scenario3PBT4",'Medium retrofit'!$P$18,"")))&amp;IF(F37="Scenario1PBT5",'Medium retrofit'!$Q$18,IF(F37="Scenario2PBT5",'Medium retrofit'!$R$18,IF(F37="Scenario3PBT5",'Medium retrofit'!$S$18,"")))&amp;IF(F37="Scenario1PBT6",'Medium retrofit'!$T$18,IF(F37="Scenario2PBT6",'Medium retrofit'!$U$18,IF(F37="Scenario3PBT6",'Medium retrofit'!$V$18,"")))&amp;IF(F37="Scenario1PBT7",'Medium retrofit'!$W$18,IF(F37="Scenario2PBT7",'Medium retrofit'!$X$18,IF(F37="Scenario3PBT7",'Medium retrofit'!$Y$18,"")))&amp;IF(F37="Scenario1PBT8",'Medium retrofit'!$Z$18,IF(F37="Scenario2PBT8",'Medium retrofit'!$AA$18,IF(F37="Scenario3PBT8",'Medium retrofit'!$AB$18,"")))&amp;IF(F37="Scenario1PBT9",'Medium retrofit'!$AC$18,IF(F37="Scenario2PBT9",'Medium retrofit'!$AD$18,IF(F37="Scenario3PBT9",'Medium retrofit'!$AE$18,"")))&amp;IF(F37="Scenario1PBT10",'Medium retrofit'!$AF$18,IF(F37="Scenario2PBT10",'Medium retrofit'!$AG$18,IF(F37="Scenario3PBT10",'Medium retrofit'!$AH$18,"")))&amp;IF(F37="Scenario1PBT11",'Medium retrofit'!$AI$18,IF(F37="Scenario2PBT11",'Medium retrofit'!$AJ$18,IF(F37="Scenario3PBT11",'Medium retrofit'!$AK$18,"")))&amp;IF(F37="Scenario1PBT12",'Medium retrofit'!$AL$18,IF(F37="Scenario2PBT12",'Medium retrofit'!$AM$18,IF(F37="Scenario3PBT12",'Medium retrofit'!$AN$18,"")))&amp;IF(F37="Scenario1PBT13",'Medium retrofit'!$AO$18,IF(F37="Scenario2PBT13",'Medium retrofit'!$AP$18,IF(F37="Scenario3PBT13",'Medium retrofit'!$AQ$18,"")))&amp;IF(F37="Scenario1PBT14",'Medium retrofit'!$AR$18,IF(F37="Scenario2PBT14",'Medium retrofit'!$AS$18,IF(F37="Scenario3PBT14",'Medium retrofit'!$AT$18,"")))&amp;IF(F37="Scenario1PBT15",'Medium retrofit'!$AU$18,IF(F37="Scenario2PBT15",'Medium retrofit'!$AV$18,IF(F37="Scenario3PBT15",'Medium retrofit'!$AW$18,"")))</f>
        <v/>
      </c>
      <c r="L37" s="123">
        <f t="shared" si="15"/>
        <v>0</v>
      </c>
      <c r="M37" s="123" t="str">
        <f>IF(F37="Scenario1PBT1",'Medium retrofit'!$E$20,IF(F37="Scenario2PBT1",'Medium retrofit'!$F$20,IF(F37="Scenario3PBT1",'Medium retrofit'!$G$20,"")))&amp;IF(F37="Scenario1PBT2",'Medium retrofit'!$H$20,IF(F37="Scenario2PBT2",'Medium retrofit'!$I$20,IF(F37="Scenario3PBT2",'Medium retrofit'!$J$20,"")))&amp;IF(F37="Scenario1PBT3",'Medium retrofit'!$K$20,IF(F37="Scenario2PBT3",'Medium retrofit'!$L$20,IF(F37="Scenario3PBT3",'Medium retrofit'!$M$20,"")))&amp;IF(F37="Scenario1PBT4",'Medium retrofit'!$N$20,IF(F37="Scenario2PBT4",'Medium retrofit'!$O$20,IF(F37="Scenario3PBT4",'Medium retrofit'!$P$20,"")))&amp;IF(F37="Scenario1PBT5",'Medium retrofit'!$Q$20,IF(F37="Scenario2PBT5",'Medium retrofit'!$R$20,IF(F37="Scenario3PBT5",'Medium retrofit'!$S$20,"")))&amp;IF(F37="Scenario1PBT6",'Medium retrofit'!$T$20,IF(F37="Scenario2PBT6",'Medium retrofit'!$U$20,IF(F37="Scenario3PBT6",'Medium retrofit'!$V$20,"")))&amp;IF(F37="Scenario1PBT7",'Medium retrofit'!$W$20,IF(F37="Scenario2PBT7",'Medium retrofit'!$X$20,IF(F37="Scenario3PBT7",'Medium retrofit'!$Y$20,"")))&amp;IF(F37="Scenario1PBT8",'Medium retrofit'!$Z$20,IF(F37="Scenario2PBT8",'Medium retrofit'!$AA$20,IF(F37="Scenario3PBT8",'Medium retrofit'!$AB$20,"")))&amp;IF(F37="Scenario1PBT9",'Medium retrofit'!$AC$20,IF(F37="Scenario2PBT9",'Medium retrofit'!$AD$20,IF(F37="Scenario3PBT9",'Medium retrofit'!$AE$20,"")))&amp;IF(F37="Scenario1PBT10",'Medium retrofit'!$AF$20,IF(F37="Scenario2PBT10",'Medium retrofit'!$AG$20,IF(F37="Scenario3PBT10",'Medium retrofit'!$AH$20,"")))&amp;IF(F37="Scenario1PBT11",'Medium retrofit'!$AI$20,IF(F37="Scenario2PBT11",'Medium retrofit'!$AJ$20,IF(F37="Scenario3PBT11",'Medium retrofit'!$AK$20,"")))&amp;IF(F37="Scenario1PBT12",'Medium retrofit'!$AL$20,IF(F37="Scenario2PBT12",'Medium retrofit'!$AM$20,IF(F37="Scenario3PBT12",'Medium retrofit'!$AN$20,"")))&amp;IF(F37="Scenario1PBT13",'Medium retrofit'!$AO$20,IF(F37="Scenario2PBT13",'Medium retrofit'!$AP$20,IF(F37="Scenario3PBT13",'Medium retrofit'!$AQ$20,"")))&amp;IF(F37="Scenario1PBT14",'Medium retrofit'!$AR$20,IF(F37="Scenario2PBT14",'Medium retrofit'!$AS$20,IF(F37="Scenario3PBT14",'Medium retrofit'!$AT$20,"")))&amp;IF(F37="Scenario1PBT15",'Medium retrofit'!$AU$20,IF(F37="Scenario2PBT15",'Medium retrofit'!$AV$20,IF(F37="Scenario3PBT15",'Medium retrofit'!$AW$20,"")))</f>
        <v/>
      </c>
      <c r="N37" s="124">
        <f t="shared" si="16"/>
        <v>0</v>
      </c>
      <c r="O37" s="245" t="str">
        <f>IF(F37="Scenario1PBT1",'Medium retrofit'!$E$23,IF(F37="Scenario2PBT1",'Medium retrofit'!$F$23,IF(F37="Scenario3PBT1",'Medium retrofit'!$G$23,"")))&amp;IF(F37="Scenario1PBT2",'Medium retrofit'!$H$23,IF(F37="Scenario2PBT2",'Medium retrofit'!$I$23,IF(F37="Scenario3PBT2",'Medium retrofit'!$J$23,"")))&amp;IF(F37="Scenario1PBT3",'Medium retrofit'!$K$23,IF(F37="Scenario2PBT3",'Medium retrofit'!$L$23,IF(F37="Scenario3PBT3",'Medium retrofit'!$M$23,"")))&amp;IF(F37="Scenario1PBT4",'Medium retrofit'!$N$23,IF(F37="Scenario2PBT4",'Medium retrofit'!$O$23,IF(F37="Scenario3PBT4",'Medium retrofit'!$P$23,"")))&amp;IF(F37="Scenario1PBT5",'Medium retrofit'!$Q$23,IF(F37="Scenario2PBT5",'Medium retrofit'!$R$23,IF(F37="Scenario3PBT5",'Medium retrofit'!$S$23,"")))&amp;IF(F37="Scenario1PBT6",'Medium retrofit'!$T$23,IF(F37="Scenario2PBT6",'Medium retrofit'!$U$23,IF(F37="Scenario3PBT6",'Medium retrofit'!$V$23,"")))&amp;IF(F37="Scenario1PBT7",'Medium retrofit'!$W$23,IF(F37="Scenario2PBT7",'Medium retrofit'!$X$23,IF(F37="Scenario3PBT7",'Medium retrofit'!$Y$23,"")))&amp;IF(F37="Scenario1PBT8",'Medium retrofit'!$Z$23,IF(F37="Scenario2PBT8",'Medium retrofit'!$AA$23,IF(F37="Scenario3PBT8",'Medium retrofit'!$AB$23,"")))&amp;IF(F37="Scenario1PBT9",'Medium retrofit'!$AC$23,IF(F37="Scenario2PBT9",'Medium retrofit'!$AD$23,IF(F37="Scenario3PBT9",'Medium retrofit'!$AE$23,"")))&amp;IF(F37="Scenario1PBT10",'Medium retrofit'!$AF$23,IF(F37="Scenario2PBT10",'Medium retrofit'!$AG$23,IF(F37="Scenario3PBT10",'Medium retrofit'!$AH$23,"")))&amp;IF(F37="Scenario1PBT11",'Medium retrofit'!$AI$23,IF(F37="Scenario2PBT11",'Medium retrofit'!$AJ$23,IF(F37="Scenario3PBT11",'Medium retrofit'!$AK$23,"")))&amp;IF(F37="Scenario1PBT12",'Medium retrofit'!$AL$23,IF(F37="Scenario2PBT12",'Medium retrofit'!$AM$23,IF(F37="Scenario3PBT12",'Medium retrofit'!$AN$23,"")))&amp;IF(F37="Scenario1PBT13",'Medium retrofit'!$AO$23,IF(F37="Scenario2PBT13",'Medium retrofit'!$AP$23,IF(F37="Scenario3PBT13",'Medium retrofit'!$AQ$23,"")))&amp;IF(F37="Scenario1PBT14",'Medium retrofit'!$AR$23,IF(F37="Scenario2PBT14",'Medium retrofit'!$AS$23,IF(F37="Scenario3PBT14",'Medium retrofit'!$AT$23,"")))&amp;IF(F37="Scenario1PBT15",'Medium retrofit'!$AU$23,IF(F37="Scenario2PBT15",'Medium retrofit'!$AV$23,IF(F37="Scenario3PBT15",'Medium retrofit'!$AW$23,"")))</f>
        <v/>
      </c>
      <c r="P37" s="123">
        <f t="shared" si="17"/>
        <v>0</v>
      </c>
      <c r="Q37" s="123" t="str">
        <f>IF(F37="Scenario1PBT1",'Medium retrofit'!$E$25,IF(F37="Scenario2PBT1",'Medium retrofit'!$F$25,IF(F37="Scenario3PBT1",'Medium retrofit'!$G$25,"")))&amp;IF(F37="Scenario1PBT2",'Medium retrofit'!$H$25,IF(F37="Scenario2PBT2",'Medium retrofit'!$I$25,IF(F37="Scenario3PBT2",'Medium retrofit'!$J$25,"")))&amp;IF(F37="Scenario1PBT3",'Medium retrofit'!$K$25,IF(F37="Scenario2PBT3",'Medium retrofit'!$L$25,IF(F37="Scenario3PBT3",'Medium retrofit'!$M$25,"")))&amp;IF(F37="Scenario1PBT4",'Medium retrofit'!$N$25,IF(F37="Scenario2PBT4",'Medium retrofit'!$O$25,IF(F37="Scenario3PBT4",'Medium retrofit'!$P$25,"")))&amp;IF(F37="Scenario1PBT5",'Medium retrofit'!$Q$25,IF(F37="Scenario2PBT5",'Medium retrofit'!$R$25,IF(F37="Scenario3PBT5",'Medium retrofit'!$S$25,"")))&amp;IF(F37="Scenario1PBT6",'Medium retrofit'!$T$25,IF(F37="Scenario2PBT6",'Medium retrofit'!$U$25,IF(F37="Scenario3PBT6",'Medium retrofit'!$V$25,"")))&amp;IF(F37="Scenario1PBT7",'Medium retrofit'!$W$25,IF(F37="Scenario2PBT7",'Medium retrofit'!$X$25,IF(F37="Scenario3PBT7",'Medium retrofit'!$Y$25,"")))&amp;IF(F37="Scenario1PBT8",'Medium retrofit'!$Z$25,IF(F37="Scenario2PBT8",'Medium retrofit'!$AA$25,IF(F37="Scenario3PBT8",'Medium retrofit'!$AB$25,"")))&amp;IF(F37="Scenario1PBT9",'Medium retrofit'!$AC$25,IF(F37="Scenario2PBT9",'Medium retrofit'!$AD$25,IF(F37="Scenario3PBT9",'Medium retrofit'!$AE$25,"")))&amp;IF(F37="Scenario1PBT10",'Medium retrofit'!$AF$25,IF(F37="Scenario2PBT10",'Medium retrofit'!$AG$25,IF(F37="Scenario3PBT10",'Medium retrofit'!$AH$25,"")))&amp;IF(F37="Scenario1PBT11",'Medium retrofit'!$AI$25,IF(F37="Scenario2PBT11",'Medium retrofit'!$AJ$25,IF(F37="Scenario3PBT11",'Medium retrofit'!$AK$25,"")))&amp;IF(F37="Scenario1PBT12",'Medium retrofit'!$AL$25,IF(F37="Scenario2PBT12",'Medium retrofit'!$AM$25,IF(F37="Scenario3PBT12",'Medium retrofit'!$AN$25,"")))&amp;IF(F37="Scenario1PBT13",'Medium retrofit'!$AO$25,IF(F37="Scenario2PBT13",'Medium retrofit'!$AP$25,IF(F37="Scenario3PBT13",'Medium retrofit'!$AQ$25,"")))&amp;IF(F37="Scenario1PBT14",'Medium retrofit'!$AR$25,IF(F37="Scenario2PBT14",'Medium retrofit'!$AS$25,IF(F37="Scenario3PBT14",'Medium retrofit'!$AT$25,"")))&amp;IF(F37="Scenario1PBT15",'Medium retrofit'!$AU$25,IF(F37="Scenario2PBT15",'Medium retrofit'!$AV$25,IF(F37="Scenario3PBT15",'Medium retrofit'!$AW$25,"")))</f>
        <v/>
      </c>
      <c r="R37" s="123">
        <f t="shared" si="18"/>
        <v>0</v>
      </c>
      <c r="S37" s="123" t="str">
        <f>IF(F37="Scenario1PBT1",'Medium retrofit'!$E$27,IF(F37="Scenario2PBT1",'Medium retrofit'!$F$27,IF(F37="Scenario3PBT1",'Medium retrofit'!$G$27,"")))&amp;IF(F37="Scenario1PBT2",'Medium retrofit'!$H$27,IF(F37="Scenario2PBT2",'Medium retrofit'!$I$27,IF(F37="Scenario3PBT2",'Medium retrofit'!$J$27,"")))&amp;IF(F37="Scenario1PBT3",'Medium retrofit'!$K$27,IF(F37="Scenario2PBT3",'Medium retrofit'!$L$27,IF(F37="Scenario3PBT3",'Medium retrofit'!$M$27,"")))&amp;IF(F37="Scenario1PBT4",'Medium retrofit'!$N$27,IF(F37="Scenario2PBT4",'Medium retrofit'!$O$27,IF(F37="Scenario3PBT4",'Medium retrofit'!$P$27,"")))&amp;IF(F37="Scenario1PBT5",'Medium retrofit'!$Q$27,IF(F37="Scenario2PBT5",'Medium retrofit'!$R$27,IF(F37="Scenario3PBT5",'Medium retrofit'!$S$27,"")))&amp;IF(F37="Scenario1PBT6",'Medium retrofit'!$T$27,IF(F37="Scenario2PBT6",'Medium retrofit'!$U$27,IF(F37="Scenario3PBT6",'Medium retrofit'!$V$27,"")))&amp;IF(F37="Scenario1PBT7",'Medium retrofit'!$W$27,IF(F37="Scenario2PBT7",'Medium retrofit'!$X$27,IF(F37="Scenario3PBT7",'Medium retrofit'!$Y$27,"")))&amp;IF(F37="Scenario1PBT8",'Medium retrofit'!$Z$27,IF(F37="Scenario2PBT8",'Medium retrofit'!$AA$27,IF(F37="Scenario3PBT8",'Medium retrofit'!$AB$27,"")))&amp;IF(F37="Scenario1PBT9",'Medium retrofit'!$AC$27,IF(F37="Scenario2PBT9",'Medium retrofit'!$AD$27,IF(F37="Scenario3PBT9",'Medium retrofit'!$AE$27,"")))&amp;IF(F37="Scenario1PBT10",'Medium retrofit'!$AF$27,IF(F37="Scenario2PBT10",'Medium retrofit'!$AG$27,IF(F37="Scenario3PBT10",'Medium retrofit'!$AH$27,"")))&amp;IF(F37="Scenario1PBT11",'Medium retrofit'!$AI$27,IF(F37="Scenario2PBT11",'Medium retrofit'!$AJ$27,IF(F37="Scenario3PBT11",'Medium retrofit'!$AK$27,"")))&amp;IF(F37="Scenario1PBT12",'Medium retrofit'!$AL$27,IF(F37="Scenario2PBT12",'Medium retrofit'!$AM$27,IF(F37="Scenario3PBT12",'Medium retrofit'!$AN$27,"")))&amp;IF(F37="Scenario1PBT13",'Medium retrofit'!$AO$27,IF(F37="Scenario2PBT13",'Medium retrofit'!$AP$27,IF(F37="Scenario3PBT13",'Medium retrofit'!$AQ$27,"")))&amp;IF(F37="Scenario1PBT14",'Medium retrofit'!$AR$27,IF(F37="Scenario2PBT14",'Medium retrofit'!$AS$27,IF(F37="Scenario3PBT14",'Medium retrofit'!$AT$27,"")))&amp;IF(F37="Scenario1PBT15",'Medium retrofit'!$AU$27,IF(F37="Scenario2PBT15",'Medium retrofit'!$AV$27,IF(F37="Scenario3PBT15",'Medium retrofit'!$AW$27,"")))</f>
        <v/>
      </c>
      <c r="T37" s="246">
        <f t="shared" si="19"/>
        <v>0</v>
      </c>
      <c r="U37" s="245" t="str">
        <f>IF(F37="Scenario1PBT1",'Medium retrofit'!$E$38,IF(F37="Scenario2PBT1",'Medium retrofit'!$F$38,IF(F37="Scenario3PBT1",'Medium retrofit'!$G$38,"")))&amp;IF(F37="Scenario1PBT2",'Medium retrofit'!$H$38,IF(F37="Scenario2PBT2",'Medium retrofit'!$I$38,IF(F37="Scenario3PBT2",'Medium retrofit'!$J$38,"")))&amp;IF(F37="Scenario1PBT3",'Medium retrofit'!$K$38,IF(F37="Scenario2PBT3",'Medium retrofit'!$L$38,IF(F37="Scenario3PBT3",'Medium retrofit'!$M$38,"")))&amp;IF(F37="Scenario1PBT4",'Medium retrofit'!$N$38,IF(F37="Scenario2PBT4",'Medium retrofit'!$O$38,IF(F37="Scenario3PBT4",'Medium retrofit'!$P$38,"")))&amp;IF(F37="Scenario1PBT5",'Medium retrofit'!$Q$38,IF(F37="Scenario2PBT5",'Medium retrofit'!$R$38,IF(F37="Scenario3PBT5",'Medium retrofit'!$S$38,"")))&amp;IF(F37="Scenario1PBT6",'Medium retrofit'!$T$38,IF(F37="Scenario2PBT6",'Medium retrofit'!$U$38,IF(F37="Scenario3PBT6",'Medium retrofit'!$V$38,"")))&amp;IF(F37="Scenario1PBT7",'Medium retrofit'!$W$38,IF(F37="Scenario2PBT7",'Medium retrofit'!$X$38,IF(F37="Scenario3PBT7",'Medium retrofit'!$Y$38,"")))&amp;IF(F37="Scenario1PBT8",'Medium retrofit'!$Z$38,IF(F37="Scenario2PBT8",'Medium retrofit'!$AA$38,IF(F37="Scenario3PBT8",'Medium retrofit'!$AB$38,"")))&amp;IF(F37="Scenario1PBT9",'Medium retrofit'!$AC$38,IF(F37="Scenario2PBT9",'Medium retrofit'!$AD$38,IF(F37="Scenario3PBT9",'Medium retrofit'!$AE$38,"")))&amp;IF(F37="Scenario1PBT10",'Medium retrofit'!$AF$38,IF(F37="Scenario2PBT10",'Medium retrofit'!$AG$38,IF(F37="Scenario3PBT10",'Medium retrofit'!$AH$38,"")))&amp;IF(F37="Scenario1PBT11",'Medium retrofit'!$AI$38,IF(F37="Scenario2PBT11",'Medium retrofit'!$AJ$38,IF(F37="Scenario3PBT11",'Medium retrofit'!$AK$38,"")))&amp;IF(F37="Scenario1PBT12",'Medium retrofit'!$AL$38,IF(F37="Scenario2PBT12",'Medium retrofit'!$AM$38,IF(F37="Scenario3PBT12",'Medium retrofit'!$AN$38,"")))&amp;IF(F37="Scenario1PBT13",'Medium retrofit'!$AO$38,IF(F37="Scenario2PBT13",'Medium retrofit'!$AP$38,IF(F37="Scenario3PBT13",'Medium retrofit'!$AQ$38,"")))&amp;IF(F37="Scenario1PBT14",'Medium retrofit'!$AR$38,IF(F37="Scenario2PBT14",'Medium retrofit'!$AS$38,IF(F37="Scenario3PBT14",'Medium retrofit'!$AT$38,"")))&amp;IF(F37="Scenario1PBT15",'Medium retrofit'!$AU$38,IF(F37="Scenario2PBT15",'Medium retrofit'!$AV$38,IF(F37="Scenario3PBT15",'Medium retrofit'!$AW$38,"")))</f>
        <v/>
      </c>
      <c r="V37" s="123">
        <f t="shared" si="20"/>
        <v>0</v>
      </c>
      <c r="W37" s="123" t="str">
        <f>IF(F37="Scenario1PBT1",'Medium retrofit'!$E$40,IF(F37="Scenario2PBT1",'Medium retrofit'!$F$40,IF(F37="Scenario3PBT1",'Medium retrofit'!$G$40,"")))&amp;IF(F37="Scenario1PBT2",'Medium retrofit'!$H$40,IF(F37="Scenario2PBT2",'Medium retrofit'!$I$40,IF(F37="Scenario3PBT2",'Medium retrofit'!$J$40,"")))&amp;IF(F37="Scenario1PBT3",'Medium retrofit'!$K$40,IF(F37="Scenario2PBT3",'Medium retrofit'!$L$40,IF(F37="Scenario3PBT3",'Medium retrofit'!$M$40,"")))&amp;IF(F37="Scenario1PBT4",'Medium retrofit'!$N$40,IF(F37="Scenario2PBT4",'Medium retrofit'!$O$40,IF(F37="Scenario3PBT4",'Medium retrofit'!$P$40,"")))&amp;IF(F37="Scenario1PBT5",'Medium retrofit'!$Q$40,IF(F37="Scenario2PBT5",'Medium retrofit'!$R$40,IF(F37="Scenario3PBT5",'Medium retrofit'!$S$40,"")))&amp;IF(F37="Scenario1PBT6",'Medium retrofit'!$T$40,IF(F37="Scenario2PBT6",'Medium retrofit'!$U$40,IF(F37="Scenario3PBT6",'Medium retrofit'!$V$40,"")))&amp;IF(F37="Scenario1PBT7",'Medium retrofit'!$W$40,IF(F37="Scenario2PBT7",'Medium retrofit'!$X$40,IF(F37="Scenario3PBT7",'Medium retrofit'!$Y$40,"")))&amp;IF(F37="Scenario1PBT8",'Medium retrofit'!$Z$40,IF(F37="Scenario2PBT8",'Medium retrofit'!$AA$40,IF(F37="Scenario3PBT8",'Medium retrofit'!$AB$40,"")))&amp;IF(F37="Scenario1PBT9",'Medium retrofit'!$AC$40,IF(F37="Scenario2PBT9",'Medium retrofit'!$AD$40,IF(F37="Scenario3PBT9",'Medium retrofit'!$AE$40,"")))&amp;IF(F37="Scenario1PBT10",'Medium retrofit'!$AF$40,IF(F37="Scenario2PBT10",'Medium retrofit'!$AG$40,IF(F37="Scenario3PBT10",'Medium retrofit'!$AH$40,"")))&amp;IF(F37="Scenario1PBT11",'Medium retrofit'!$AI$40,IF(F37="Scenario2PBT11",'Medium retrofit'!$AJ$40,IF(F37="Scenario3PBT11",'Medium retrofit'!$AK$40,"")))&amp;IF(F37="Scenario1PBT12",'Medium retrofit'!$AL$40,IF(F37="Scenario2PBT12",'Medium retrofit'!$AM$40,IF(F37="Scenario3PBT12",'Medium retrofit'!$AN$40,"")))&amp;IF(F37="Scenario1PBT13",'Medium retrofit'!$AO$40,IF(F37="Scenario2PBT13",'Medium retrofit'!$AP$40,IF(F37="Scenario3PBT13",'Medium retrofit'!$AQ$40,"")))&amp;IF(F37="Scenario1PBT14",'Medium retrofit'!$AR$40,IF(F37="Scenario2PBT14",'Medium retrofit'!$AS$40,IF(F37="Scenario3PBT14",'Medium retrofit'!$AT$40,"")))&amp;IF(F37="Scenario1PBT15",'Medium retrofit'!$AU$40,IF(F37="Scenario2PBT15",'Medium retrofit'!$AV$40,IF(F37="Scenario3PBT15",'Medium retrofit'!$AW$40,"")))</f>
        <v/>
      </c>
      <c r="X37" s="123">
        <f t="shared" si="21"/>
        <v>0</v>
      </c>
      <c r="Y37" s="123" t="str">
        <f>IF(F37="Scenario1PBT1",'Medium retrofit'!$E$42,IF(F37="Scenario2PBT1",'Medium retrofit'!$F$42,IF(F37="Scenario3PBT1",'Medium retrofit'!$G$42,"")))&amp;IF(F37="Scenario1PBT2",'Medium retrofit'!$H$42,IF(F37="Scenario2PBT2",'Medium retrofit'!$I$42,IF(F37="Scenario3PBT2",'Medium retrofit'!$J$42,"")))&amp;IF(F37="Scenario1PBT3",'Medium retrofit'!$K$42,IF(F37="Scenario2PBT3",'Medium retrofit'!$L$42,IF(F37="Scenario3PBT3",'Medium retrofit'!$M$42,"")))&amp;IF(F37="Scenario1PBT4",'Medium retrofit'!$N$42,IF(F37="Scenario2PBT4",'Medium retrofit'!$O$42,IF(F37="Scenario3PBT4",'Medium retrofit'!$P$42,"")))&amp;IF(F37="Scenario1PBT5",'Medium retrofit'!$Q$42,IF(F37="Scenario2PBT5",'Medium retrofit'!$R$42,IF(F37="Scenario3PBT5",'Medium retrofit'!$S$42,"")))&amp;IF(F37="Scenario1PBT6",'Medium retrofit'!$T$42,IF(F37="Scenario2PBT6",'Medium retrofit'!$U$42,IF(F37="Scenario3PBT6",'Medium retrofit'!$V$42,"")))&amp;IF(F37="Scenario1PBT7",'Medium retrofit'!$W$42,IF(F37="Scenario2PBT7",'Medium retrofit'!$X$42,IF(F37="Scenario3PBT7",'Medium retrofit'!$Y$42,"")))&amp;IF(F37="Scenario1PBT8",'Medium retrofit'!$Z$42,IF(F37="Scenario2PBT8",'Medium retrofit'!$AA$42,IF(F37="Scenario3PBT8",'Medium retrofit'!$AB$42,"")))&amp;IF(F37="Scenario1PBT9",'Medium retrofit'!$AC$42,IF(F37="Scenario2PBT9",'Medium retrofit'!$AD$42,IF(F37="Scenario3PBT9",'Medium retrofit'!$AE$42,"")))&amp;IF(F37="Scenario1PBT10",'Medium retrofit'!$AF$42,IF(F37="Scenario2PBT10",'Medium retrofit'!$AG$42,IF(F37="Scenario3PBT10",'Medium retrofit'!$AH$42,"")))&amp;IF(F37="Scenario1PBT11",'Medium retrofit'!$AI$42,IF(F37="Scenario2PBT11",'Medium retrofit'!$AJ$42,IF(F37="Scenario3PBT11",'Medium retrofit'!$AK$42,"")))&amp;IF(F37="Scenario1PBT12",'Medium retrofit'!$AL$42,IF(F37="Scenario2PBT12",'Medium retrofit'!$AM$42,IF(F37="Scenario3PBT12",'Medium retrofit'!$AN$42,"")))&amp;IF(F37="Scenario1PBT13",'Medium retrofit'!$AO$42,IF(F37="Scenario2PBT13",'Medium retrofit'!$AP$42,IF(F37="Scenario3PBT13",'Medium retrofit'!$AQ$42,"")))&amp;IF(F37="Scenario1PBT14",'Medium retrofit'!$AR$42,IF(F37="Scenario2PBT14",'Medium retrofit'!$AS$42,IF(F37="Scenario3PBT14",'Medium retrofit'!$AT$42,"")))&amp;IF(F37="Scenario1PBT15",'Medium retrofit'!$AU$42,IF(F37="Scenario2PBT15",'Medium retrofit'!$AV$42,IF(F37="Scenario3PBT15",'Medium retrofit'!$AW$42,"")))</f>
        <v/>
      </c>
      <c r="Z37" s="123">
        <f t="shared" si="22"/>
        <v>0</v>
      </c>
      <c r="AA37" s="239" t="str">
        <f>IF(F37="Scenario1PBT1",'Medium retrofit'!$E$101,IF(F37="Scenario2PBT1",'Medium retrofit'!$F$101,IF(F37="Scenario3PBT1",'Medium retrofit'!$G$101,"")))&amp;IF(F37="Scenario1PBT2",'Medium retrofit'!$H$101,IF(F37="Scenario2PBT2",'Medium retrofit'!$I$101,IF(F37="Scenario3PBT2",'Medium retrofit'!$J$101,"")))&amp;IF(F37="Scenario1PBT3",'Medium retrofit'!$K$101,IF(F37="Scenario2PBT3",'Medium retrofit'!$L$101,IF(F37="Scenario3PBT3",'Medium retrofit'!$M$101,"")))&amp;IF(F37="Scenario1PBT4",'Medium retrofit'!$N$101,IF(F37="Scenario2PBT4",'Medium retrofit'!$O$101,IF(F37="Scenario3PBT4",'Medium retrofit'!$P$101,"")))&amp;IF(F37="Scenario1PBT5",'Medium retrofit'!$Q$101,IF(F37="Scenario2PBT5",'Medium retrofit'!$R$101,IF(F37="Scenario3PBT5",'Medium retrofit'!$S$101,"")))&amp;IF(F37="Scenario1PBT6",'Medium retrofit'!$T$101,IF(F37="Scenario2PBT6",'Medium retrofit'!$U$101,IF(F37="Scenario3PBT6",'Medium retrofit'!$V$101,"")))&amp;IF(F37="Scenario1PBT7",'Medium retrofit'!$W$101,IF(F37="Scenario2PBT7",'Medium retrofit'!$X$101,IF(F37="Scenario3PBT7",'Medium retrofit'!$Y$101,"")))&amp;IF(F37="Scenario1PBT8",'Medium retrofit'!$Z$101,IF(F37="Scenario2PBT8",'Medium retrofit'!$AA$101,IF(F37="Scenario3PBT8",'Medium retrofit'!$AB$101,"")))&amp;IF(F37="Scenario1PBT9",'Medium retrofit'!$AC$101,IF(F37="Scenario2PBT9",'Medium retrofit'!$AD$101,IF(F37="Scenario3PBT9",'Medium retrofit'!$AE$101,"")))&amp;IF(F37="Scenario1PBT10",'Medium retrofit'!$AF$101,IF(F37="Scenario2PBT10",'Medium retrofit'!$AG$101,IF(F37="Scenario3PBT10",'Medium retrofit'!$AH$101,"")))&amp;IF(F37="Scenario1PBT11",'Medium retrofit'!$AI$101,IF(F37="Scenario2PBT11",'Medium retrofit'!$AJ$101,IF(F37="Scenario3PBT11",'Medium retrofit'!$AK$101,"")))&amp;IF(F37="Scenario1PBT12",'Medium retrofit'!$AL$101,IF(F37="Scenario2PBT12",'Medium retrofit'!$AM$101,IF(F37="Scenario3PBT12",'Medium retrofit'!$AN$101,"")))&amp;IF(F37="Scenario1PBT13",'Medium retrofit'!$AO$101,IF(F37="Scenario2PBT13",'Medium retrofit'!$AP$101,IF(F37="Scenario3PBT13",'Medium retrofit'!$AQ$101,"")))&amp;IF(F37="Scenario1PBT14",'Medium retrofit'!$AR$101,IF(F37="Scenario2PBT14",'Medium retrofit'!$AS$101,IF(F37="Scenario3PBT14",'Medium retrofit'!$AT$101,"")))&amp;IF(F37="Scenario1PBT15",'Medium retrofit'!$AU$101,IF(F37="Scenario2PBT15",'Medium retrofit'!$AV$101,IF(F37="Scenario3PBT15",'Medium retrofit'!$AW$101,"")))</f>
        <v/>
      </c>
      <c r="AB37" s="242">
        <f t="shared" si="23"/>
        <v>0</v>
      </c>
      <c r="AC37" s="364" t="str">
        <f t="shared" si="24"/>
        <v/>
      </c>
      <c r="AD37" s="353">
        <f>IF(AC37="",IFERROR('Projection_Base-case'!G38-G37,0),0)</f>
        <v>0</v>
      </c>
      <c r="AE37" s="350">
        <f t="shared" ref="AE37:AE68" si="25">IFERROR(AD37*C37,0)</f>
        <v>0</v>
      </c>
      <c r="AF37" s="361">
        <f>IFERROR(100*AD37/'Projection_Base-case'!G38,0)</f>
        <v>0</v>
      </c>
      <c r="AG37" s="352">
        <f>IF(AC37="",IFERROR('Projection_Base-case'!I38-I37,0),0)</f>
        <v>0</v>
      </c>
      <c r="AH37" s="353">
        <f t="shared" ref="AH37:AH68" si="26">IFERROR(AG37*C37,0)</f>
        <v>0</v>
      </c>
      <c r="AI37" s="361">
        <f>IFERROR(100*AG37/'Projection_Base-case'!I38,0)</f>
        <v>0</v>
      </c>
      <c r="AJ37" s="352">
        <f>IF(AC37="",IFERROR('Projection_Base-case'!K38-K37,0),0)</f>
        <v>0</v>
      </c>
      <c r="AK37" s="353">
        <f t="shared" ref="AK37:AK68" si="27">IFERROR(AJ37*C37,0)</f>
        <v>0</v>
      </c>
      <c r="AL37" s="361">
        <f>IFERROR(100*AJ37/'Projection_Base-case'!K38,0)</f>
        <v>0</v>
      </c>
      <c r="AM37" s="352">
        <f>-IF(AC37="",IFERROR('Projection_Base-case'!M38-M37,0),0)</f>
        <v>0</v>
      </c>
      <c r="AN37" s="353">
        <f t="shared" ref="AN37:AN68" si="28">IFERROR(AM37*C37,0)</f>
        <v>0</v>
      </c>
      <c r="AO37" s="354">
        <f>IFERROR(IF('Projection_Base-case'!N38&gt;0,100*AN37/'Projection_Base-case'!N38,100*AN37/N37),0)</f>
        <v>0</v>
      </c>
      <c r="AP37" s="355">
        <f>IF(AC37="",IFERROR('Projection_Base-case'!O38-O37,0),0)</f>
        <v>0</v>
      </c>
      <c r="AQ37" s="356">
        <f t="shared" ref="AQ37:AQ68" si="29">IFERROR(AP37*C37,0)</f>
        <v>0</v>
      </c>
      <c r="AR37" s="356">
        <f>IFERROR(100*AP37/'Projection_Base-case'!O38,0)</f>
        <v>0</v>
      </c>
      <c r="AS37" s="355">
        <f>IF(AC37="",IFERROR('Projection_Base-case'!Q38-Q37,0),0)</f>
        <v>0</v>
      </c>
      <c r="AT37" s="356">
        <f t="shared" ref="AT37:AT68" si="30">IFERROR(AS37*C37,0)</f>
        <v>0</v>
      </c>
      <c r="AU37" s="356">
        <f>IFERROR(100*AS37/'Projection_Base-case'!Q38,0)</f>
        <v>0</v>
      </c>
      <c r="AV37" s="355">
        <f>IF(AC37="",IFERROR('Projection_Base-case'!S38-S37,0),0)</f>
        <v>0</v>
      </c>
      <c r="AW37" s="356">
        <f t="shared" ref="AW37:AW68" si="31">IFERROR(AV37*C37,0)</f>
        <v>0</v>
      </c>
      <c r="AX37" s="357">
        <f>IFERROR(100*AV37/'Projection_Base-case'!S38,0)</f>
        <v>0</v>
      </c>
      <c r="AY37" s="358">
        <f>IF(AC37="",IFERROR('Projection_Base-case'!U38-U37,0),0)</f>
        <v>0</v>
      </c>
      <c r="AZ37" s="359">
        <f t="shared" ref="AZ37:AZ68" si="32">IFERROR(AY37*C37,0)</f>
        <v>0</v>
      </c>
      <c r="BA37" s="359">
        <f>IFERROR(100*AY37/'Projection_Base-case'!U38,0)</f>
        <v>0</v>
      </c>
      <c r="BB37" s="358">
        <f>IF(AC37="",IFERROR('Projection_Base-case'!W38-W37,0),0)</f>
        <v>0</v>
      </c>
      <c r="BC37" s="359">
        <f t="shared" ref="BC37:BC68" si="33">IFERROR(BB37*C37,0)</f>
        <v>0</v>
      </c>
      <c r="BD37" s="359">
        <f>IFERROR(100*BB37/'Projection_Base-case'!W38,0)</f>
        <v>0</v>
      </c>
      <c r="BE37" s="358">
        <f>IF(AC37="",IFERROR('Projection_Base-case'!Y38-Y37,0),0)</f>
        <v>0</v>
      </c>
      <c r="BF37" s="359">
        <f t="shared" ref="BF37:BF68" si="34">IFERROR(BE37*C37,0)</f>
        <v>0</v>
      </c>
      <c r="BG37" s="359">
        <f>IFERROR(100*BE37/'Projection_Base-case'!Y38,0)</f>
        <v>0</v>
      </c>
      <c r="BH37" s="359">
        <f t="shared" ref="BH37:BH68" si="35">IFERROR(AB37/AZ37,0)</f>
        <v>0</v>
      </c>
      <c r="BI37" s="360">
        <f t="shared" ref="BI37:BI68" si="36">IFERROR(AB37/AE37,0)</f>
        <v>0</v>
      </c>
    </row>
    <row r="38" spans="1:61">
      <c r="A38" s="205">
        <v>34</v>
      </c>
      <c r="B38" s="347">
        <f>IF('Projection_Base-case'!B39&lt;&gt;"",'Projection_Base-case'!B39,0)</f>
        <v>0</v>
      </c>
      <c r="C38" s="347">
        <f>IF('Projection_Base-case'!C39&lt;&gt;"",'Projection_Base-case'!C39,0)</f>
        <v>0</v>
      </c>
      <c r="D38" s="365">
        <f>IF('Projection_Base-case'!D39&lt;&gt;"",'Projection_Base-case'!D39,0)</f>
        <v>0</v>
      </c>
      <c r="E38" s="376"/>
      <c r="F38" s="367" t="str">
        <f t="shared" si="12"/>
        <v>0</v>
      </c>
      <c r="G38" s="241" t="str">
        <f>IF(F38="Scenario1PBT1",'Medium retrofit'!$E$6,IF(F38="Scenario2PBT1",'Medium retrofit'!$F$6,IF(F38="Scenario3PBT1",'Medium retrofit'!$G$6,"")))&amp;IF(F38="Scenario1PBT2",'Medium retrofit'!$H$6,IF(F38="Scenario2PBT2",'Medium retrofit'!$I$6,IF(F38="Scenario3PBT2",'Medium retrofit'!$J$6,"")))&amp;IF(F38="Scenario1PBT3",'Medium retrofit'!$K$6,IF(F38="Scenario2PBT3",'Medium retrofit'!$L$6,IF(F38="Scenario3PBT3",'Medium retrofit'!$M$6,"")))&amp;IF(F38="Scenario1PBT4",'Medium retrofit'!$N$6,IF(F38="Scenario2PBT4",'Medium retrofit'!$O$6,IF(F38="Scenario3PBT4",'Medium retrofit'!$P$6,"")))&amp;IF(F38="Scenario1PBT5",'Medium retrofit'!$Q$6,IF(F38="Scenario2PBT5",'Medium retrofit'!$R$6,IF(F38="Scenario3PBT5",'Medium retrofit'!$S$6,"")))&amp;IF(F38="Scenario1PBT6",'Medium retrofit'!$T$6,IF(F38="Scenario2PBT6",'Medium retrofit'!$U$6,IF(F38="Scenario3PBT6",'Medium retrofit'!$V$6,"")))&amp;IF(F38="Scenario1PBT7",'Medium retrofit'!$W$6,IF(F38="Scenario2PBT7",'Medium retrofit'!$X$6,IF(F38="Scenario3PBT7",'Medium retrofit'!$Y$6,"")))&amp;IF(F38="Scenario1PBT8",'Medium retrofit'!$Z$6,IF(F38="Scenario2PBT8",'Medium retrofit'!$AA$6,IF(F38="Scenario3PBT8",'Medium retrofit'!$AB$6,"")))&amp;IF(F38="Scenario1PBT9",'Medium retrofit'!$AC$6,IF(F38="Scenario2PBT9",'Medium retrofit'!$AD$6,IF(F38="Scenario3PBT9",'Medium retrofit'!$AE$6,"")))&amp;IF(F38="Scenario1PBT10",'Medium retrofit'!$AF$6,IF(F38="Scenario2PBT10",'Medium retrofit'!$AG$6,IF(F38="Scenario3PBT10",'Medium retrofit'!$AH$6,"")))&amp;IF(F38="Scenario1PBT11",'Medium retrofit'!$AI$6,IF(F38="Scenario2PBT11",'Medium retrofit'!$AJ$6,IF(F38="Scenario3PBT11",'Medium retrofit'!$AK$6,"")))&amp;IF(F38="Scenario1PBT12",'Medium retrofit'!$AL$6,IF(F38="Scenario2PBT12",'Medium retrofit'!$AM$6,IF(F38="Scenario3PBT12",'Medium retrofit'!$AN$6,"")))&amp;IF(F38="Scenario1PBT13",'Medium retrofit'!$AO$6,IF(F38="Scenario2PBT13",'Medium retrofit'!$AP$6,IF(F38="Scenario3PBT13",'Medium retrofit'!$AQ$6,"")))&amp;IF(F38="Scenario1PBT14",'Medium retrofit'!$AR$6,IF(F38="Scenario2PBT14",'Medium retrofit'!$AS$6,IF(F38="Scenario3PBT14",'Medium retrofit'!$AT$6,"")))&amp;IF(F38="Scenario1PBT15",'Medium retrofit'!$AU$6,IF(F38="Scenario2PBT15",'Medium retrofit'!$AV$6,IF(F38="Scenario3PBT15",'Medium retrofit'!$AW$6,"")))</f>
        <v/>
      </c>
      <c r="H38" s="123">
        <f t="shared" si="13"/>
        <v>0</v>
      </c>
      <c r="I38" s="239" t="str">
        <f>IF(F38="Scenario1PBT1",'Medium retrofit'!$E$16,IF(F38="Scenario2PBT1",'Medium retrofit'!$F$16,IF(F38="Scenario3PBT1",'Medium retrofit'!$G$16,"")))&amp;IF(F38="Scenario1PBT2",'Medium retrofit'!$H$16,IF(F38="Scenario2PBT2",'Medium retrofit'!$I$16,IF(F38="Scenario3PBT2",'Medium retrofit'!$J$16,"")))&amp;IF(F38="Scenario1PBT3",'Medium retrofit'!$K$16,IF(F38="Scenario2PBT3",'Medium retrofit'!$L$16,IF(F38="Scenario3PBT3",'Medium retrofit'!$M$16,"")))&amp;IF(F38="Scenario1PBT4",'Medium retrofit'!$N$16,IF(F38="Scenario2PBT4",'Medium retrofit'!$O$16,IF(F38="Scenario3PBT4",'Medium retrofit'!$P$16,"")))&amp;IF(F38="Scenario1PBT5",'Medium retrofit'!$Q$16,IF(F38="Scenario2PBT5",'Medium retrofit'!$R$16,IF(F38="Scenario3PBT5",'Medium retrofit'!$S$16,"")))&amp;IF(F38="Scenario1PBT6",'Medium retrofit'!$T$16,IF(F38="Scenario2PBT6",'Medium retrofit'!$U$16,IF(F38="Scenario3PBT6",'Medium retrofit'!$V$16,"")))&amp;IF(F38="Scenario1PBT7",'Medium retrofit'!$W$16,IF(F38="Scenario2PBT7",'Medium retrofit'!$X$16,IF(F38="Scenario3PBT7",'Medium retrofit'!$Y$16,"")))&amp;IF(F38="Scenario1PBT8",'Medium retrofit'!$Z$16,IF(F38="Scenario2PBT8",'Medium retrofit'!$AA$16,IF(F38="Scenario3PBT8",'Medium retrofit'!$AB$16,"")))&amp;IF(F38="Scenario1PBT9",'Medium retrofit'!$AC$16,IF(F38="Scenario2PBT9",'Medium retrofit'!$AD$16,IF(F38="Scenario3PBT9",'Medium retrofit'!$AE$16,"")))&amp;IF(F38="Scenario1PBT10",'Medium retrofit'!$AF$16,IF(F38="Scenario2PBT10",'Medium retrofit'!$AG$16,IF(F38="Scenario3PBT10",'Medium retrofit'!$AH$16,"")))&amp;IF(F38="Scenario1PBT11",'Medium retrofit'!$AI$16,IF(F38="Scenario2PBT11",'Medium retrofit'!$AJ$16,IF(F38="Scenario3PBT11",'Medium retrofit'!$AK$16,"")))&amp;IF(F38="Scenario1PBT12",'Medium retrofit'!$AL$16,IF(F38="Scenario2PBT12",'Medium retrofit'!$AM$16,IF(F38="Scenario3PBT12",'Medium retrofit'!$AN$16,"")))&amp;IF(F38="Scenario1PBT13",'Medium retrofit'!$AO$16,IF(F38="Scenario2PBT13",'Medium retrofit'!$AP$16,IF(F38="Scenario3PBT13",'Medium retrofit'!$AQ$16,"")))&amp;IF(F38="Scenario1PBT14",'Medium retrofit'!$AR$16,IF(F38="Scenario2PBT14",'Medium retrofit'!$AS$16,IF(F38="Scenario3PBT14",'Medium retrofit'!$AT$16,"")))&amp;IF(F38="Scenario1PBT15",'Medium retrofit'!$AU$16,IF(F38="Scenario2PBT15",'Medium retrofit'!$AV$16,IF(F38="Scenario3PBT15",'Medium retrofit'!$AW$16,"")))</f>
        <v/>
      </c>
      <c r="J38" s="123">
        <f t="shared" si="14"/>
        <v>0</v>
      </c>
      <c r="K38" s="123" t="str">
        <f>IF(F38="Scenario1PBT1",'Medium retrofit'!$E$18,IF(F38="Scenario2PBT1",'Medium retrofit'!$F$18,IF(F38="Scenario3PBT1",'Medium retrofit'!$G$18,"")))&amp;IF(F38="Scenario1PBT2",'Medium retrofit'!$H$18,IF(F38="Scenario2PBT2",'Medium retrofit'!$I$18,IF(F38="Scenario3PBT2",'Medium retrofit'!$J$18,"")))&amp;IF(F38="Scenario1PBT3",'Medium retrofit'!$K$18,IF(F38="Scenario2PBT3",'Medium retrofit'!$L$18,IF(F38="Scenario3PBT3",'Medium retrofit'!$M$18,"")))&amp;IF(F38="Scenario1PBT4",'Medium retrofit'!$N$18,IF(F38="Scenario2PBT4",'Medium retrofit'!$O$18,IF(F38="Scenario3PBT4",'Medium retrofit'!$P$18,"")))&amp;IF(F38="Scenario1PBT5",'Medium retrofit'!$Q$18,IF(F38="Scenario2PBT5",'Medium retrofit'!$R$18,IF(F38="Scenario3PBT5",'Medium retrofit'!$S$18,"")))&amp;IF(F38="Scenario1PBT6",'Medium retrofit'!$T$18,IF(F38="Scenario2PBT6",'Medium retrofit'!$U$18,IF(F38="Scenario3PBT6",'Medium retrofit'!$V$18,"")))&amp;IF(F38="Scenario1PBT7",'Medium retrofit'!$W$18,IF(F38="Scenario2PBT7",'Medium retrofit'!$X$18,IF(F38="Scenario3PBT7",'Medium retrofit'!$Y$18,"")))&amp;IF(F38="Scenario1PBT8",'Medium retrofit'!$Z$18,IF(F38="Scenario2PBT8",'Medium retrofit'!$AA$18,IF(F38="Scenario3PBT8",'Medium retrofit'!$AB$18,"")))&amp;IF(F38="Scenario1PBT9",'Medium retrofit'!$AC$18,IF(F38="Scenario2PBT9",'Medium retrofit'!$AD$18,IF(F38="Scenario3PBT9",'Medium retrofit'!$AE$18,"")))&amp;IF(F38="Scenario1PBT10",'Medium retrofit'!$AF$18,IF(F38="Scenario2PBT10",'Medium retrofit'!$AG$18,IF(F38="Scenario3PBT10",'Medium retrofit'!$AH$18,"")))&amp;IF(F38="Scenario1PBT11",'Medium retrofit'!$AI$18,IF(F38="Scenario2PBT11",'Medium retrofit'!$AJ$18,IF(F38="Scenario3PBT11",'Medium retrofit'!$AK$18,"")))&amp;IF(F38="Scenario1PBT12",'Medium retrofit'!$AL$18,IF(F38="Scenario2PBT12",'Medium retrofit'!$AM$18,IF(F38="Scenario3PBT12",'Medium retrofit'!$AN$18,"")))&amp;IF(F38="Scenario1PBT13",'Medium retrofit'!$AO$18,IF(F38="Scenario2PBT13",'Medium retrofit'!$AP$18,IF(F38="Scenario3PBT13",'Medium retrofit'!$AQ$18,"")))&amp;IF(F38="Scenario1PBT14",'Medium retrofit'!$AR$18,IF(F38="Scenario2PBT14",'Medium retrofit'!$AS$18,IF(F38="Scenario3PBT14",'Medium retrofit'!$AT$18,"")))&amp;IF(F38="Scenario1PBT15",'Medium retrofit'!$AU$18,IF(F38="Scenario2PBT15",'Medium retrofit'!$AV$18,IF(F38="Scenario3PBT15",'Medium retrofit'!$AW$18,"")))</f>
        <v/>
      </c>
      <c r="L38" s="123">
        <f t="shared" si="15"/>
        <v>0</v>
      </c>
      <c r="M38" s="123" t="str">
        <f>IF(F38="Scenario1PBT1",'Medium retrofit'!$E$20,IF(F38="Scenario2PBT1",'Medium retrofit'!$F$20,IF(F38="Scenario3PBT1",'Medium retrofit'!$G$20,"")))&amp;IF(F38="Scenario1PBT2",'Medium retrofit'!$H$20,IF(F38="Scenario2PBT2",'Medium retrofit'!$I$20,IF(F38="Scenario3PBT2",'Medium retrofit'!$J$20,"")))&amp;IF(F38="Scenario1PBT3",'Medium retrofit'!$K$20,IF(F38="Scenario2PBT3",'Medium retrofit'!$L$20,IF(F38="Scenario3PBT3",'Medium retrofit'!$M$20,"")))&amp;IF(F38="Scenario1PBT4",'Medium retrofit'!$N$20,IF(F38="Scenario2PBT4",'Medium retrofit'!$O$20,IF(F38="Scenario3PBT4",'Medium retrofit'!$P$20,"")))&amp;IF(F38="Scenario1PBT5",'Medium retrofit'!$Q$20,IF(F38="Scenario2PBT5",'Medium retrofit'!$R$20,IF(F38="Scenario3PBT5",'Medium retrofit'!$S$20,"")))&amp;IF(F38="Scenario1PBT6",'Medium retrofit'!$T$20,IF(F38="Scenario2PBT6",'Medium retrofit'!$U$20,IF(F38="Scenario3PBT6",'Medium retrofit'!$V$20,"")))&amp;IF(F38="Scenario1PBT7",'Medium retrofit'!$W$20,IF(F38="Scenario2PBT7",'Medium retrofit'!$X$20,IF(F38="Scenario3PBT7",'Medium retrofit'!$Y$20,"")))&amp;IF(F38="Scenario1PBT8",'Medium retrofit'!$Z$20,IF(F38="Scenario2PBT8",'Medium retrofit'!$AA$20,IF(F38="Scenario3PBT8",'Medium retrofit'!$AB$20,"")))&amp;IF(F38="Scenario1PBT9",'Medium retrofit'!$AC$20,IF(F38="Scenario2PBT9",'Medium retrofit'!$AD$20,IF(F38="Scenario3PBT9",'Medium retrofit'!$AE$20,"")))&amp;IF(F38="Scenario1PBT10",'Medium retrofit'!$AF$20,IF(F38="Scenario2PBT10",'Medium retrofit'!$AG$20,IF(F38="Scenario3PBT10",'Medium retrofit'!$AH$20,"")))&amp;IF(F38="Scenario1PBT11",'Medium retrofit'!$AI$20,IF(F38="Scenario2PBT11",'Medium retrofit'!$AJ$20,IF(F38="Scenario3PBT11",'Medium retrofit'!$AK$20,"")))&amp;IF(F38="Scenario1PBT12",'Medium retrofit'!$AL$20,IF(F38="Scenario2PBT12",'Medium retrofit'!$AM$20,IF(F38="Scenario3PBT12",'Medium retrofit'!$AN$20,"")))&amp;IF(F38="Scenario1PBT13",'Medium retrofit'!$AO$20,IF(F38="Scenario2PBT13",'Medium retrofit'!$AP$20,IF(F38="Scenario3PBT13",'Medium retrofit'!$AQ$20,"")))&amp;IF(F38="Scenario1PBT14",'Medium retrofit'!$AR$20,IF(F38="Scenario2PBT14",'Medium retrofit'!$AS$20,IF(F38="Scenario3PBT14",'Medium retrofit'!$AT$20,"")))&amp;IF(F38="Scenario1PBT15",'Medium retrofit'!$AU$20,IF(F38="Scenario2PBT15",'Medium retrofit'!$AV$20,IF(F38="Scenario3PBT15",'Medium retrofit'!$AW$20,"")))</f>
        <v/>
      </c>
      <c r="N38" s="124">
        <f t="shared" si="16"/>
        <v>0</v>
      </c>
      <c r="O38" s="245" t="str">
        <f>IF(F38="Scenario1PBT1",'Medium retrofit'!$E$23,IF(F38="Scenario2PBT1",'Medium retrofit'!$F$23,IF(F38="Scenario3PBT1",'Medium retrofit'!$G$23,"")))&amp;IF(F38="Scenario1PBT2",'Medium retrofit'!$H$23,IF(F38="Scenario2PBT2",'Medium retrofit'!$I$23,IF(F38="Scenario3PBT2",'Medium retrofit'!$J$23,"")))&amp;IF(F38="Scenario1PBT3",'Medium retrofit'!$K$23,IF(F38="Scenario2PBT3",'Medium retrofit'!$L$23,IF(F38="Scenario3PBT3",'Medium retrofit'!$M$23,"")))&amp;IF(F38="Scenario1PBT4",'Medium retrofit'!$N$23,IF(F38="Scenario2PBT4",'Medium retrofit'!$O$23,IF(F38="Scenario3PBT4",'Medium retrofit'!$P$23,"")))&amp;IF(F38="Scenario1PBT5",'Medium retrofit'!$Q$23,IF(F38="Scenario2PBT5",'Medium retrofit'!$R$23,IF(F38="Scenario3PBT5",'Medium retrofit'!$S$23,"")))&amp;IF(F38="Scenario1PBT6",'Medium retrofit'!$T$23,IF(F38="Scenario2PBT6",'Medium retrofit'!$U$23,IF(F38="Scenario3PBT6",'Medium retrofit'!$V$23,"")))&amp;IF(F38="Scenario1PBT7",'Medium retrofit'!$W$23,IF(F38="Scenario2PBT7",'Medium retrofit'!$X$23,IF(F38="Scenario3PBT7",'Medium retrofit'!$Y$23,"")))&amp;IF(F38="Scenario1PBT8",'Medium retrofit'!$Z$23,IF(F38="Scenario2PBT8",'Medium retrofit'!$AA$23,IF(F38="Scenario3PBT8",'Medium retrofit'!$AB$23,"")))&amp;IF(F38="Scenario1PBT9",'Medium retrofit'!$AC$23,IF(F38="Scenario2PBT9",'Medium retrofit'!$AD$23,IF(F38="Scenario3PBT9",'Medium retrofit'!$AE$23,"")))&amp;IF(F38="Scenario1PBT10",'Medium retrofit'!$AF$23,IF(F38="Scenario2PBT10",'Medium retrofit'!$AG$23,IF(F38="Scenario3PBT10",'Medium retrofit'!$AH$23,"")))&amp;IF(F38="Scenario1PBT11",'Medium retrofit'!$AI$23,IF(F38="Scenario2PBT11",'Medium retrofit'!$AJ$23,IF(F38="Scenario3PBT11",'Medium retrofit'!$AK$23,"")))&amp;IF(F38="Scenario1PBT12",'Medium retrofit'!$AL$23,IF(F38="Scenario2PBT12",'Medium retrofit'!$AM$23,IF(F38="Scenario3PBT12",'Medium retrofit'!$AN$23,"")))&amp;IF(F38="Scenario1PBT13",'Medium retrofit'!$AO$23,IF(F38="Scenario2PBT13",'Medium retrofit'!$AP$23,IF(F38="Scenario3PBT13",'Medium retrofit'!$AQ$23,"")))&amp;IF(F38="Scenario1PBT14",'Medium retrofit'!$AR$23,IF(F38="Scenario2PBT14",'Medium retrofit'!$AS$23,IF(F38="Scenario3PBT14",'Medium retrofit'!$AT$23,"")))&amp;IF(F38="Scenario1PBT15",'Medium retrofit'!$AU$23,IF(F38="Scenario2PBT15",'Medium retrofit'!$AV$23,IF(F38="Scenario3PBT15",'Medium retrofit'!$AW$23,"")))</f>
        <v/>
      </c>
      <c r="P38" s="123">
        <f t="shared" si="17"/>
        <v>0</v>
      </c>
      <c r="Q38" s="123" t="str">
        <f>IF(F38="Scenario1PBT1",'Medium retrofit'!$E$25,IF(F38="Scenario2PBT1",'Medium retrofit'!$F$25,IF(F38="Scenario3PBT1",'Medium retrofit'!$G$25,"")))&amp;IF(F38="Scenario1PBT2",'Medium retrofit'!$H$25,IF(F38="Scenario2PBT2",'Medium retrofit'!$I$25,IF(F38="Scenario3PBT2",'Medium retrofit'!$J$25,"")))&amp;IF(F38="Scenario1PBT3",'Medium retrofit'!$K$25,IF(F38="Scenario2PBT3",'Medium retrofit'!$L$25,IF(F38="Scenario3PBT3",'Medium retrofit'!$M$25,"")))&amp;IF(F38="Scenario1PBT4",'Medium retrofit'!$N$25,IF(F38="Scenario2PBT4",'Medium retrofit'!$O$25,IF(F38="Scenario3PBT4",'Medium retrofit'!$P$25,"")))&amp;IF(F38="Scenario1PBT5",'Medium retrofit'!$Q$25,IF(F38="Scenario2PBT5",'Medium retrofit'!$R$25,IF(F38="Scenario3PBT5",'Medium retrofit'!$S$25,"")))&amp;IF(F38="Scenario1PBT6",'Medium retrofit'!$T$25,IF(F38="Scenario2PBT6",'Medium retrofit'!$U$25,IF(F38="Scenario3PBT6",'Medium retrofit'!$V$25,"")))&amp;IF(F38="Scenario1PBT7",'Medium retrofit'!$W$25,IF(F38="Scenario2PBT7",'Medium retrofit'!$X$25,IF(F38="Scenario3PBT7",'Medium retrofit'!$Y$25,"")))&amp;IF(F38="Scenario1PBT8",'Medium retrofit'!$Z$25,IF(F38="Scenario2PBT8",'Medium retrofit'!$AA$25,IF(F38="Scenario3PBT8",'Medium retrofit'!$AB$25,"")))&amp;IF(F38="Scenario1PBT9",'Medium retrofit'!$AC$25,IF(F38="Scenario2PBT9",'Medium retrofit'!$AD$25,IF(F38="Scenario3PBT9",'Medium retrofit'!$AE$25,"")))&amp;IF(F38="Scenario1PBT10",'Medium retrofit'!$AF$25,IF(F38="Scenario2PBT10",'Medium retrofit'!$AG$25,IF(F38="Scenario3PBT10",'Medium retrofit'!$AH$25,"")))&amp;IF(F38="Scenario1PBT11",'Medium retrofit'!$AI$25,IF(F38="Scenario2PBT11",'Medium retrofit'!$AJ$25,IF(F38="Scenario3PBT11",'Medium retrofit'!$AK$25,"")))&amp;IF(F38="Scenario1PBT12",'Medium retrofit'!$AL$25,IF(F38="Scenario2PBT12",'Medium retrofit'!$AM$25,IF(F38="Scenario3PBT12",'Medium retrofit'!$AN$25,"")))&amp;IF(F38="Scenario1PBT13",'Medium retrofit'!$AO$25,IF(F38="Scenario2PBT13",'Medium retrofit'!$AP$25,IF(F38="Scenario3PBT13",'Medium retrofit'!$AQ$25,"")))&amp;IF(F38="Scenario1PBT14",'Medium retrofit'!$AR$25,IF(F38="Scenario2PBT14",'Medium retrofit'!$AS$25,IF(F38="Scenario3PBT14",'Medium retrofit'!$AT$25,"")))&amp;IF(F38="Scenario1PBT15",'Medium retrofit'!$AU$25,IF(F38="Scenario2PBT15",'Medium retrofit'!$AV$25,IF(F38="Scenario3PBT15",'Medium retrofit'!$AW$25,"")))</f>
        <v/>
      </c>
      <c r="R38" s="123">
        <f t="shared" si="18"/>
        <v>0</v>
      </c>
      <c r="S38" s="123" t="str">
        <f>IF(F38="Scenario1PBT1",'Medium retrofit'!$E$27,IF(F38="Scenario2PBT1",'Medium retrofit'!$F$27,IF(F38="Scenario3PBT1",'Medium retrofit'!$G$27,"")))&amp;IF(F38="Scenario1PBT2",'Medium retrofit'!$H$27,IF(F38="Scenario2PBT2",'Medium retrofit'!$I$27,IF(F38="Scenario3PBT2",'Medium retrofit'!$J$27,"")))&amp;IF(F38="Scenario1PBT3",'Medium retrofit'!$K$27,IF(F38="Scenario2PBT3",'Medium retrofit'!$L$27,IF(F38="Scenario3PBT3",'Medium retrofit'!$M$27,"")))&amp;IF(F38="Scenario1PBT4",'Medium retrofit'!$N$27,IF(F38="Scenario2PBT4",'Medium retrofit'!$O$27,IF(F38="Scenario3PBT4",'Medium retrofit'!$P$27,"")))&amp;IF(F38="Scenario1PBT5",'Medium retrofit'!$Q$27,IF(F38="Scenario2PBT5",'Medium retrofit'!$R$27,IF(F38="Scenario3PBT5",'Medium retrofit'!$S$27,"")))&amp;IF(F38="Scenario1PBT6",'Medium retrofit'!$T$27,IF(F38="Scenario2PBT6",'Medium retrofit'!$U$27,IF(F38="Scenario3PBT6",'Medium retrofit'!$V$27,"")))&amp;IF(F38="Scenario1PBT7",'Medium retrofit'!$W$27,IF(F38="Scenario2PBT7",'Medium retrofit'!$X$27,IF(F38="Scenario3PBT7",'Medium retrofit'!$Y$27,"")))&amp;IF(F38="Scenario1PBT8",'Medium retrofit'!$Z$27,IF(F38="Scenario2PBT8",'Medium retrofit'!$AA$27,IF(F38="Scenario3PBT8",'Medium retrofit'!$AB$27,"")))&amp;IF(F38="Scenario1PBT9",'Medium retrofit'!$AC$27,IF(F38="Scenario2PBT9",'Medium retrofit'!$AD$27,IF(F38="Scenario3PBT9",'Medium retrofit'!$AE$27,"")))&amp;IF(F38="Scenario1PBT10",'Medium retrofit'!$AF$27,IF(F38="Scenario2PBT10",'Medium retrofit'!$AG$27,IF(F38="Scenario3PBT10",'Medium retrofit'!$AH$27,"")))&amp;IF(F38="Scenario1PBT11",'Medium retrofit'!$AI$27,IF(F38="Scenario2PBT11",'Medium retrofit'!$AJ$27,IF(F38="Scenario3PBT11",'Medium retrofit'!$AK$27,"")))&amp;IF(F38="Scenario1PBT12",'Medium retrofit'!$AL$27,IF(F38="Scenario2PBT12",'Medium retrofit'!$AM$27,IF(F38="Scenario3PBT12",'Medium retrofit'!$AN$27,"")))&amp;IF(F38="Scenario1PBT13",'Medium retrofit'!$AO$27,IF(F38="Scenario2PBT13",'Medium retrofit'!$AP$27,IF(F38="Scenario3PBT13",'Medium retrofit'!$AQ$27,"")))&amp;IF(F38="Scenario1PBT14",'Medium retrofit'!$AR$27,IF(F38="Scenario2PBT14",'Medium retrofit'!$AS$27,IF(F38="Scenario3PBT14",'Medium retrofit'!$AT$27,"")))&amp;IF(F38="Scenario1PBT15",'Medium retrofit'!$AU$27,IF(F38="Scenario2PBT15",'Medium retrofit'!$AV$27,IF(F38="Scenario3PBT15",'Medium retrofit'!$AW$27,"")))</f>
        <v/>
      </c>
      <c r="T38" s="246">
        <f t="shared" si="19"/>
        <v>0</v>
      </c>
      <c r="U38" s="245" t="str">
        <f>IF(F38="Scenario1PBT1",'Medium retrofit'!$E$38,IF(F38="Scenario2PBT1",'Medium retrofit'!$F$38,IF(F38="Scenario3PBT1",'Medium retrofit'!$G$38,"")))&amp;IF(F38="Scenario1PBT2",'Medium retrofit'!$H$38,IF(F38="Scenario2PBT2",'Medium retrofit'!$I$38,IF(F38="Scenario3PBT2",'Medium retrofit'!$J$38,"")))&amp;IF(F38="Scenario1PBT3",'Medium retrofit'!$K$38,IF(F38="Scenario2PBT3",'Medium retrofit'!$L$38,IF(F38="Scenario3PBT3",'Medium retrofit'!$M$38,"")))&amp;IF(F38="Scenario1PBT4",'Medium retrofit'!$N$38,IF(F38="Scenario2PBT4",'Medium retrofit'!$O$38,IF(F38="Scenario3PBT4",'Medium retrofit'!$P$38,"")))&amp;IF(F38="Scenario1PBT5",'Medium retrofit'!$Q$38,IF(F38="Scenario2PBT5",'Medium retrofit'!$R$38,IF(F38="Scenario3PBT5",'Medium retrofit'!$S$38,"")))&amp;IF(F38="Scenario1PBT6",'Medium retrofit'!$T$38,IF(F38="Scenario2PBT6",'Medium retrofit'!$U$38,IF(F38="Scenario3PBT6",'Medium retrofit'!$V$38,"")))&amp;IF(F38="Scenario1PBT7",'Medium retrofit'!$W$38,IF(F38="Scenario2PBT7",'Medium retrofit'!$X$38,IF(F38="Scenario3PBT7",'Medium retrofit'!$Y$38,"")))&amp;IF(F38="Scenario1PBT8",'Medium retrofit'!$Z$38,IF(F38="Scenario2PBT8",'Medium retrofit'!$AA$38,IF(F38="Scenario3PBT8",'Medium retrofit'!$AB$38,"")))&amp;IF(F38="Scenario1PBT9",'Medium retrofit'!$AC$38,IF(F38="Scenario2PBT9",'Medium retrofit'!$AD$38,IF(F38="Scenario3PBT9",'Medium retrofit'!$AE$38,"")))&amp;IF(F38="Scenario1PBT10",'Medium retrofit'!$AF$38,IF(F38="Scenario2PBT10",'Medium retrofit'!$AG$38,IF(F38="Scenario3PBT10",'Medium retrofit'!$AH$38,"")))&amp;IF(F38="Scenario1PBT11",'Medium retrofit'!$AI$38,IF(F38="Scenario2PBT11",'Medium retrofit'!$AJ$38,IF(F38="Scenario3PBT11",'Medium retrofit'!$AK$38,"")))&amp;IF(F38="Scenario1PBT12",'Medium retrofit'!$AL$38,IF(F38="Scenario2PBT12",'Medium retrofit'!$AM$38,IF(F38="Scenario3PBT12",'Medium retrofit'!$AN$38,"")))&amp;IF(F38="Scenario1PBT13",'Medium retrofit'!$AO$38,IF(F38="Scenario2PBT13",'Medium retrofit'!$AP$38,IF(F38="Scenario3PBT13",'Medium retrofit'!$AQ$38,"")))&amp;IF(F38="Scenario1PBT14",'Medium retrofit'!$AR$38,IF(F38="Scenario2PBT14",'Medium retrofit'!$AS$38,IF(F38="Scenario3PBT14",'Medium retrofit'!$AT$38,"")))&amp;IF(F38="Scenario1PBT15",'Medium retrofit'!$AU$38,IF(F38="Scenario2PBT15",'Medium retrofit'!$AV$38,IF(F38="Scenario3PBT15",'Medium retrofit'!$AW$38,"")))</f>
        <v/>
      </c>
      <c r="V38" s="123">
        <f t="shared" si="20"/>
        <v>0</v>
      </c>
      <c r="W38" s="123" t="str">
        <f>IF(F38="Scenario1PBT1",'Medium retrofit'!$E$40,IF(F38="Scenario2PBT1",'Medium retrofit'!$F$40,IF(F38="Scenario3PBT1",'Medium retrofit'!$G$40,"")))&amp;IF(F38="Scenario1PBT2",'Medium retrofit'!$H$40,IF(F38="Scenario2PBT2",'Medium retrofit'!$I$40,IF(F38="Scenario3PBT2",'Medium retrofit'!$J$40,"")))&amp;IF(F38="Scenario1PBT3",'Medium retrofit'!$K$40,IF(F38="Scenario2PBT3",'Medium retrofit'!$L$40,IF(F38="Scenario3PBT3",'Medium retrofit'!$M$40,"")))&amp;IF(F38="Scenario1PBT4",'Medium retrofit'!$N$40,IF(F38="Scenario2PBT4",'Medium retrofit'!$O$40,IF(F38="Scenario3PBT4",'Medium retrofit'!$P$40,"")))&amp;IF(F38="Scenario1PBT5",'Medium retrofit'!$Q$40,IF(F38="Scenario2PBT5",'Medium retrofit'!$R$40,IF(F38="Scenario3PBT5",'Medium retrofit'!$S$40,"")))&amp;IF(F38="Scenario1PBT6",'Medium retrofit'!$T$40,IF(F38="Scenario2PBT6",'Medium retrofit'!$U$40,IF(F38="Scenario3PBT6",'Medium retrofit'!$V$40,"")))&amp;IF(F38="Scenario1PBT7",'Medium retrofit'!$W$40,IF(F38="Scenario2PBT7",'Medium retrofit'!$X$40,IF(F38="Scenario3PBT7",'Medium retrofit'!$Y$40,"")))&amp;IF(F38="Scenario1PBT8",'Medium retrofit'!$Z$40,IF(F38="Scenario2PBT8",'Medium retrofit'!$AA$40,IF(F38="Scenario3PBT8",'Medium retrofit'!$AB$40,"")))&amp;IF(F38="Scenario1PBT9",'Medium retrofit'!$AC$40,IF(F38="Scenario2PBT9",'Medium retrofit'!$AD$40,IF(F38="Scenario3PBT9",'Medium retrofit'!$AE$40,"")))&amp;IF(F38="Scenario1PBT10",'Medium retrofit'!$AF$40,IF(F38="Scenario2PBT10",'Medium retrofit'!$AG$40,IF(F38="Scenario3PBT10",'Medium retrofit'!$AH$40,"")))&amp;IF(F38="Scenario1PBT11",'Medium retrofit'!$AI$40,IF(F38="Scenario2PBT11",'Medium retrofit'!$AJ$40,IF(F38="Scenario3PBT11",'Medium retrofit'!$AK$40,"")))&amp;IF(F38="Scenario1PBT12",'Medium retrofit'!$AL$40,IF(F38="Scenario2PBT12",'Medium retrofit'!$AM$40,IF(F38="Scenario3PBT12",'Medium retrofit'!$AN$40,"")))&amp;IF(F38="Scenario1PBT13",'Medium retrofit'!$AO$40,IF(F38="Scenario2PBT13",'Medium retrofit'!$AP$40,IF(F38="Scenario3PBT13",'Medium retrofit'!$AQ$40,"")))&amp;IF(F38="Scenario1PBT14",'Medium retrofit'!$AR$40,IF(F38="Scenario2PBT14",'Medium retrofit'!$AS$40,IF(F38="Scenario3PBT14",'Medium retrofit'!$AT$40,"")))&amp;IF(F38="Scenario1PBT15",'Medium retrofit'!$AU$40,IF(F38="Scenario2PBT15",'Medium retrofit'!$AV$40,IF(F38="Scenario3PBT15",'Medium retrofit'!$AW$40,"")))</f>
        <v/>
      </c>
      <c r="X38" s="123">
        <f t="shared" si="21"/>
        <v>0</v>
      </c>
      <c r="Y38" s="123" t="str">
        <f>IF(F38="Scenario1PBT1",'Medium retrofit'!$E$42,IF(F38="Scenario2PBT1",'Medium retrofit'!$F$42,IF(F38="Scenario3PBT1",'Medium retrofit'!$G$42,"")))&amp;IF(F38="Scenario1PBT2",'Medium retrofit'!$H$42,IF(F38="Scenario2PBT2",'Medium retrofit'!$I$42,IF(F38="Scenario3PBT2",'Medium retrofit'!$J$42,"")))&amp;IF(F38="Scenario1PBT3",'Medium retrofit'!$K$42,IF(F38="Scenario2PBT3",'Medium retrofit'!$L$42,IF(F38="Scenario3PBT3",'Medium retrofit'!$M$42,"")))&amp;IF(F38="Scenario1PBT4",'Medium retrofit'!$N$42,IF(F38="Scenario2PBT4",'Medium retrofit'!$O$42,IF(F38="Scenario3PBT4",'Medium retrofit'!$P$42,"")))&amp;IF(F38="Scenario1PBT5",'Medium retrofit'!$Q$42,IF(F38="Scenario2PBT5",'Medium retrofit'!$R$42,IF(F38="Scenario3PBT5",'Medium retrofit'!$S$42,"")))&amp;IF(F38="Scenario1PBT6",'Medium retrofit'!$T$42,IF(F38="Scenario2PBT6",'Medium retrofit'!$U$42,IF(F38="Scenario3PBT6",'Medium retrofit'!$V$42,"")))&amp;IF(F38="Scenario1PBT7",'Medium retrofit'!$W$42,IF(F38="Scenario2PBT7",'Medium retrofit'!$X$42,IF(F38="Scenario3PBT7",'Medium retrofit'!$Y$42,"")))&amp;IF(F38="Scenario1PBT8",'Medium retrofit'!$Z$42,IF(F38="Scenario2PBT8",'Medium retrofit'!$AA$42,IF(F38="Scenario3PBT8",'Medium retrofit'!$AB$42,"")))&amp;IF(F38="Scenario1PBT9",'Medium retrofit'!$AC$42,IF(F38="Scenario2PBT9",'Medium retrofit'!$AD$42,IF(F38="Scenario3PBT9",'Medium retrofit'!$AE$42,"")))&amp;IF(F38="Scenario1PBT10",'Medium retrofit'!$AF$42,IF(F38="Scenario2PBT10",'Medium retrofit'!$AG$42,IF(F38="Scenario3PBT10",'Medium retrofit'!$AH$42,"")))&amp;IF(F38="Scenario1PBT11",'Medium retrofit'!$AI$42,IF(F38="Scenario2PBT11",'Medium retrofit'!$AJ$42,IF(F38="Scenario3PBT11",'Medium retrofit'!$AK$42,"")))&amp;IF(F38="Scenario1PBT12",'Medium retrofit'!$AL$42,IF(F38="Scenario2PBT12",'Medium retrofit'!$AM$42,IF(F38="Scenario3PBT12",'Medium retrofit'!$AN$42,"")))&amp;IF(F38="Scenario1PBT13",'Medium retrofit'!$AO$42,IF(F38="Scenario2PBT13",'Medium retrofit'!$AP$42,IF(F38="Scenario3PBT13",'Medium retrofit'!$AQ$42,"")))&amp;IF(F38="Scenario1PBT14",'Medium retrofit'!$AR$42,IF(F38="Scenario2PBT14",'Medium retrofit'!$AS$42,IF(F38="Scenario3PBT14",'Medium retrofit'!$AT$42,"")))&amp;IF(F38="Scenario1PBT15",'Medium retrofit'!$AU$42,IF(F38="Scenario2PBT15",'Medium retrofit'!$AV$42,IF(F38="Scenario3PBT15",'Medium retrofit'!$AW$42,"")))</f>
        <v/>
      </c>
      <c r="Z38" s="123">
        <f t="shared" si="22"/>
        <v>0</v>
      </c>
      <c r="AA38" s="239" t="str">
        <f>IF(F38="Scenario1PBT1",'Medium retrofit'!$E$101,IF(F38="Scenario2PBT1",'Medium retrofit'!$F$101,IF(F38="Scenario3PBT1",'Medium retrofit'!$G$101,"")))&amp;IF(F38="Scenario1PBT2",'Medium retrofit'!$H$101,IF(F38="Scenario2PBT2",'Medium retrofit'!$I$101,IF(F38="Scenario3PBT2",'Medium retrofit'!$J$101,"")))&amp;IF(F38="Scenario1PBT3",'Medium retrofit'!$K$101,IF(F38="Scenario2PBT3",'Medium retrofit'!$L$101,IF(F38="Scenario3PBT3",'Medium retrofit'!$M$101,"")))&amp;IF(F38="Scenario1PBT4",'Medium retrofit'!$N$101,IF(F38="Scenario2PBT4",'Medium retrofit'!$O$101,IF(F38="Scenario3PBT4",'Medium retrofit'!$P$101,"")))&amp;IF(F38="Scenario1PBT5",'Medium retrofit'!$Q$101,IF(F38="Scenario2PBT5",'Medium retrofit'!$R$101,IF(F38="Scenario3PBT5",'Medium retrofit'!$S$101,"")))&amp;IF(F38="Scenario1PBT6",'Medium retrofit'!$T$101,IF(F38="Scenario2PBT6",'Medium retrofit'!$U$101,IF(F38="Scenario3PBT6",'Medium retrofit'!$V$101,"")))&amp;IF(F38="Scenario1PBT7",'Medium retrofit'!$W$101,IF(F38="Scenario2PBT7",'Medium retrofit'!$X$101,IF(F38="Scenario3PBT7",'Medium retrofit'!$Y$101,"")))&amp;IF(F38="Scenario1PBT8",'Medium retrofit'!$Z$101,IF(F38="Scenario2PBT8",'Medium retrofit'!$AA$101,IF(F38="Scenario3PBT8",'Medium retrofit'!$AB$101,"")))&amp;IF(F38="Scenario1PBT9",'Medium retrofit'!$AC$101,IF(F38="Scenario2PBT9",'Medium retrofit'!$AD$101,IF(F38="Scenario3PBT9",'Medium retrofit'!$AE$101,"")))&amp;IF(F38="Scenario1PBT10",'Medium retrofit'!$AF$101,IF(F38="Scenario2PBT10",'Medium retrofit'!$AG$101,IF(F38="Scenario3PBT10",'Medium retrofit'!$AH$101,"")))&amp;IF(F38="Scenario1PBT11",'Medium retrofit'!$AI$101,IF(F38="Scenario2PBT11",'Medium retrofit'!$AJ$101,IF(F38="Scenario3PBT11",'Medium retrofit'!$AK$101,"")))&amp;IF(F38="Scenario1PBT12",'Medium retrofit'!$AL$101,IF(F38="Scenario2PBT12",'Medium retrofit'!$AM$101,IF(F38="Scenario3PBT12",'Medium retrofit'!$AN$101,"")))&amp;IF(F38="Scenario1PBT13",'Medium retrofit'!$AO$101,IF(F38="Scenario2PBT13",'Medium retrofit'!$AP$101,IF(F38="Scenario3PBT13",'Medium retrofit'!$AQ$101,"")))&amp;IF(F38="Scenario1PBT14",'Medium retrofit'!$AR$101,IF(F38="Scenario2PBT14",'Medium retrofit'!$AS$101,IF(F38="Scenario3PBT14",'Medium retrofit'!$AT$101,"")))&amp;IF(F38="Scenario1PBT15",'Medium retrofit'!$AU$101,IF(F38="Scenario2PBT15",'Medium retrofit'!$AV$101,IF(F38="Scenario3PBT15",'Medium retrofit'!$AW$101,"")))</f>
        <v/>
      </c>
      <c r="AB38" s="242">
        <f t="shared" si="23"/>
        <v>0</v>
      </c>
      <c r="AC38" s="364" t="str">
        <f t="shared" si="24"/>
        <v/>
      </c>
      <c r="AD38" s="353">
        <f>IF(AC38="",IFERROR('Projection_Base-case'!G39-G38,0),0)</f>
        <v>0</v>
      </c>
      <c r="AE38" s="350">
        <f t="shared" si="25"/>
        <v>0</v>
      </c>
      <c r="AF38" s="361">
        <f>IFERROR(100*AD38/'Projection_Base-case'!G39,0)</f>
        <v>0</v>
      </c>
      <c r="AG38" s="352">
        <f>IF(AC38="",IFERROR('Projection_Base-case'!I39-I38,0),0)</f>
        <v>0</v>
      </c>
      <c r="AH38" s="353">
        <f t="shared" si="26"/>
        <v>0</v>
      </c>
      <c r="AI38" s="361">
        <f>IFERROR(100*AG38/'Projection_Base-case'!I39,0)</f>
        <v>0</v>
      </c>
      <c r="AJ38" s="352">
        <f>IF(AC38="",IFERROR('Projection_Base-case'!K39-K38,0),0)</f>
        <v>0</v>
      </c>
      <c r="AK38" s="353">
        <f t="shared" si="27"/>
        <v>0</v>
      </c>
      <c r="AL38" s="361">
        <f>IFERROR(100*AJ38/'Projection_Base-case'!K39,0)</f>
        <v>0</v>
      </c>
      <c r="AM38" s="352">
        <f>-IF(AC38="",IFERROR('Projection_Base-case'!M39-M38,0),0)</f>
        <v>0</v>
      </c>
      <c r="AN38" s="353">
        <f t="shared" si="28"/>
        <v>0</v>
      </c>
      <c r="AO38" s="354">
        <f>IFERROR(IF('Projection_Base-case'!N39&gt;0,100*AN38/'Projection_Base-case'!N39,100*AN38/N38),0)</f>
        <v>0</v>
      </c>
      <c r="AP38" s="355">
        <f>IF(AC38="",IFERROR('Projection_Base-case'!O39-O38,0),0)</f>
        <v>0</v>
      </c>
      <c r="AQ38" s="356">
        <f t="shared" si="29"/>
        <v>0</v>
      </c>
      <c r="AR38" s="356">
        <f>IFERROR(100*AP38/'Projection_Base-case'!O39,0)</f>
        <v>0</v>
      </c>
      <c r="AS38" s="355">
        <f>IF(AC38="",IFERROR('Projection_Base-case'!Q39-Q38,0),0)</f>
        <v>0</v>
      </c>
      <c r="AT38" s="356">
        <f t="shared" si="30"/>
        <v>0</v>
      </c>
      <c r="AU38" s="356">
        <f>IFERROR(100*AS38/'Projection_Base-case'!Q39,0)</f>
        <v>0</v>
      </c>
      <c r="AV38" s="355">
        <f>IF(AC38="",IFERROR('Projection_Base-case'!S39-S38,0),0)</f>
        <v>0</v>
      </c>
      <c r="AW38" s="356">
        <f t="shared" si="31"/>
        <v>0</v>
      </c>
      <c r="AX38" s="357">
        <f>IFERROR(100*AV38/'Projection_Base-case'!S39,0)</f>
        <v>0</v>
      </c>
      <c r="AY38" s="358">
        <f>IF(AC38="",IFERROR('Projection_Base-case'!U39-U38,0),0)</f>
        <v>0</v>
      </c>
      <c r="AZ38" s="359">
        <f t="shared" si="32"/>
        <v>0</v>
      </c>
      <c r="BA38" s="359">
        <f>IFERROR(100*AY38/'Projection_Base-case'!U39,0)</f>
        <v>0</v>
      </c>
      <c r="BB38" s="358">
        <f>IF(AC38="",IFERROR('Projection_Base-case'!W39-W38,0),0)</f>
        <v>0</v>
      </c>
      <c r="BC38" s="359">
        <f t="shared" si="33"/>
        <v>0</v>
      </c>
      <c r="BD38" s="359">
        <f>IFERROR(100*BB38/'Projection_Base-case'!W39,0)</f>
        <v>0</v>
      </c>
      <c r="BE38" s="358">
        <f>IF(AC38="",IFERROR('Projection_Base-case'!Y39-Y38,0),0)</f>
        <v>0</v>
      </c>
      <c r="BF38" s="359">
        <f t="shared" si="34"/>
        <v>0</v>
      </c>
      <c r="BG38" s="359">
        <f>IFERROR(100*BE38/'Projection_Base-case'!Y39,0)</f>
        <v>0</v>
      </c>
      <c r="BH38" s="359">
        <f t="shared" si="35"/>
        <v>0</v>
      </c>
      <c r="BI38" s="360">
        <f t="shared" si="36"/>
        <v>0</v>
      </c>
    </row>
    <row r="39" spans="1:61">
      <c r="A39" s="205">
        <v>35</v>
      </c>
      <c r="B39" s="347">
        <f>IF('Projection_Base-case'!B40&lt;&gt;"",'Projection_Base-case'!B40,0)</f>
        <v>0</v>
      </c>
      <c r="C39" s="347">
        <f>IF('Projection_Base-case'!C40&lt;&gt;"",'Projection_Base-case'!C40,0)</f>
        <v>0</v>
      </c>
      <c r="D39" s="365">
        <f>IF('Projection_Base-case'!D40&lt;&gt;"",'Projection_Base-case'!D40,0)</f>
        <v>0</v>
      </c>
      <c r="E39" s="376"/>
      <c r="F39" s="367" t="str">
        <f t="shared" si="12"/>
        <v>0</v>
      </c>
      <c r="G39" s="241" t="str">
        <f>IF(F39="Scenario1PBT1",'Medium retrofit'!$E$6,IF(F39="Scenario2PBT1",'Medium retrofit'!$F$6,IF(F39="Scenario3PBT1",'Medium retrofit'!$G$6,"")))&amp;IF(F39="Scenario1PBT2",'Medium retrofit'!$H$6,IF(F39="Scenario2PBT2",'Medium retrofit'!$I$6,IF(F39="Scenario3PBT2",'Medium retrofit'!$J$6,"")))&amp;IF(F39="Scenario1PBT3",'Medium retrofit'!$K$6,IF(F39="Scenario2PBT3",'Medium retrofit'!$L$6,IF(F39="Scenario3PBT3",'Medium retrofit'!$M$6,"")))&amp;IF(F39="Scenario1PBT4",'Medium retrofit'!$N$6,IF(F39="Scenario2PBT4",'Medium retrofit'!$O$6,IF(F39="Scenario3PBT4",'Medium retrofit'!$P$6,"")))&amp;IF(F39="Scenario1PBT5",'Medium retrofit'!$Q$6,IF(F39="Scenario2PBT5",'Medium retrofit'!$R$6,IF(F39="Scenario3PBT5",'Medium retrofit'!$S$6,"")))&amp;IF(F39="Scenario1PBT6",'Medium retrofit'!$T$6,IF(F39="Scenario2PBT6",'Medium retrofit'!$U$6,IF(F39="Scenario3PBT6",'Medium retrofit'!$V$6,"")))&amp;IF(F39="Scenario1PBT7",'Medium retrofit'!$W$6,IF(F39="Scenario2PBT7",'Medium retrofit'!$X$6,IF(F39="Scenario3PBT7",'Medium retrofit'!$Y$6,"")))&amp;IF(F39="Scenario1PBT8",'Medium retrofit'!$Z$6,IF(F39="Scenario2PBT8",'Medium retrofit'!$AA$6,IF(F39="Scenario3PBT8",'Medium retrofit'!$AB$6,"")))&amp;IF(F39="Scenario1PBT9",'Medium retrofit'!$AC$6,IF(F39="Scenario2PBT9",'Medium retrofit'!$AD$6,IF(F39="Scenario3PBT9",'Medium retrofit'!$AE$6,"")))&amp;IF(F39="Scenario1PBT10",'Medium retrofit'!$AF$6,IF(F39="Scenario2PBT10",'Medium retrofit'!$AG$6,IF(F39="Scenario3PBT10",'Medium retrofit'!$AH$6,"")))&amp;IF(F39="Scenario1PBT11",'Medium retrofit'!$AI$6,IF(F39="Scenario2PBT11",'Medium retrofit'!$AJ$6,IF(F39="Scenario3PBT11",'Medium retrofit'!$AK$6,"")))&amp;IF(F39="Scenario1PBT12",'Medium retrofit'!$AL$6,IF(F39="Scenario2PBT12",'Medium retrofit'!$AM$6,IF(F39="Scenario3PBT12",'Medium retrofit'!$AN$6,"")))&amp;IF(F39="Scenario1PBT13",'Medium retrofit'!$AO$6,IF(F39="Scenario2PBT13",'Medium retrofit'!$AP$6,IF(F39="Scenario3PBT13",'Medium retrofit'!$AQ$6,"")))&amp;IF(F39="Scenario1PBT14",'Medium retrofit'!$AR$6,IF(F39="Scenario2PBT14",'Medium retrofit'!$AS$6,IF(F39="Scenario3PBT14",'Medium retrofit'!$AT$6,"")))&amp;IF(F39="Scenario1PBT15",'Medium retrofit'!$AU$6,IF(F39="Scenario2PBT15",'Medium retrofit'!$AV$6,IF(F39="Scenario3PBT15",'Medium retrofit'!$AW$6,"")))</f>
        <v/>
      </c>
      <c r="H39" s="123">
        <f t="shared" si="13"/>
        <v>0</v>
      </c>
      <c r="I39" s="239" t="str">
        <f>IF(F39="Scenario1PBT1",'Medium retrofit'!$E$16,IF(F39="Scenario2PBT1",'Medium retrofit'!$F$16,IF(F39="Scenario3PBT1",'Medium retrofit'!$G$16,"")))&amp;IF(F39="Scenario1PBT2",'Medium retrofit'!$H$16,IF(F39="Scenario2PBT2",'Medium retrofit'!$I$16,IF(F39="Scenario3PBT2",'Medium retrofit'!$J$16,"")))&amp;IF(F39="Scenario1PBT3",'Medium retrofit'!$K$16,IF(F39="Scenario2PBT3",'Medium retrofit'!$L$16,IF(F39="Scenario3PBT3",'Medium retrofit'!$M$16,"")))&amp;IF(F39="Scenario1PBT4",'Medium retrofit'!$N$16,IF(F39="Scenario2PBT4",'Medium retrofit'!$O$16,IF(F39="Scenario3PBT4",'Medium retrofit'!$P$16,"")))&amp;IF(F39="Scenario1PBT5",'Medium retrofit'!$Q$16,IF(F39="Scenario2PBT5",'Medium retrofit'!$R$16,IF(F39="Scenario3PBT5",'Medium retrofit'!$S$16,"")))&amp;IF(F39="Scenario1PBT6",'Medium retrofit'!$T$16,IF(F39="Scenario2PBT6",'Medium retrofit'!$U$16,IF(F39="Scenario3PBT6",'Medium retrofit'!$V$16,"")))&amp;IF(F39="Scenario1PBT7",'Medium retrofit'!$W$16,IF(F39="Scenario2PBT7",'Medium retrofit'!$X$16,IF(F39="Scenario3PBT7",'Medium retrofit'!$Y$16,"")))&amp;IF(F39="Scenario1PBT8",'Medium retrofit'!$Z$16,IF(F39="Scenario2PBT8",'Medium retrofit'!$AA$16,IF(F39="Scenario3PBT8",'Medium retrofit'!$AB$16,"")))&amp;IF(F39="Scenario1PBT9",'Medium retrofit'!$AC$16,IF(F39="Scenario2PBT9",'Medium retrofit'!$AD$16,IF(F39="Scenario3PBT9",'Medium retrofit'!$AE$16,"")))&amp;IF(F39="Scenario1PBT10",'Medium retrofit'!$AF$16,IF(F39="Scenario2PBT10",'Medium retrofit'!$AG$16,IF(F39="Scenario3PBT10",'Medium retrofit'!$AH$16,"")))&amp;IF(F39="Scenario1PBT11",'Medium retrofit'!$AI$16,IF(F39="Scenario2PBT11",'Medium retrofit'!$AJ$16,IF(F39="Scenario3PBT11",'Medium retrofit'!$AK$16,"")))&amp;IF(F39="Scenario1PBT12",'Medium retrofit'!$AL$16,IF(F39="Scenario2PBT12",'Medium retrofit'!$AM$16,IF(F39="Scenario3PBT12",'Medium retrofit'!$AN$16,"")))&amp;IF(F39="Scenario1PBT13",'Medium retrofit'!$AO$16,IF(F39="Scenario2PBT13",'Medium retrofit'!$AP$16,IF(F39="Scenario3PBT13",'Medium retrofit'!$AQ$16,"")))&amp;IF(F39="Scenario1PBT14",'Medium retrofit'!$AR$16,IF(F39="Scenario2PBT14",'Medium retrofit'!$AS$16,IF(F39="Scenario3PBT14",'Medium retrofit'!$AT$16,"")))&amp;IF(F39="Scenario1PBT15",'Medium retrofit'!$AU$16,IF(F39="Scenario2PBT15",'Medium retrofit'!$AV$16,IF(F39="Scenario3PBT15",'Medium retrofit'!$AW$16,"")))</f>
        <v/>
      </c>
      <c r="J39" s="123">
        <f t="shared" si="14"/>
        <v>0</v>
      </c>
      <c r="K39" s="123" t="str">
        <f>IF(F39="Scenario1PBT1",'Medium retrofit'!$E$18,IF(F39="Scenario2PBT1",'Medium retrofit'!$F$18,IF(F39="Scenario3PBT1",'Medium retrofit'!$G$18,"")))&amp;IF(F39="Scenario1PBT2",'Medium retrofit'!$H$18,IF(F39="Scenario2PBT2",'Medium retrofit'!$I$18,IF(F39="Scenario3PBT2",'Medium retrofit'!$J$18,"")))&amp;IF(F39="Scenario1PBT3",'Medium retrofit'!$K$18,IF(F39="Scenario2PBT3",'Medium retrofit'!$L$18,IF(F39="Scenario3PBT3",'Medium retrofit'!$M$18,"")))&amp;IF(F39="Scenario1PBT4",'Medium retrofit'!$N$18,IF(F39="Scenario2PBT4",'Medium retrofit'!$O$18,IF(F39="Scenario3PBT4",'Medium retrofit'!$P$18,"")))&amp;IF(F39="Scenario1PBT5",'Medium retrofit'!$Q$18,IF(F39="Scenario2PBT5",'Medium retrofit'!$R$18,IF(F39="Scenario3PBT5",'Medium retrofit'!$S$18,"")))&amp;IF(F39="Scenario1PBT6",'Medium retrofit'!$T$18,IF(F39="Scenario2PBT6",'Medium retrofit'!$U$18,IF(F39="Scenario3PBT6",'Medium retrofit'!$V$18,"")))&amp;IF(F39="Scenario1PBT7",'Medium retrofit'!$W$18,IF(F39="Scenario2PBT7",'Medium retrofit'!$X$18,IF(F39="Scenario3PBT7",'Medium retrofit'!$Y$18,"")))&amp;IF(F39="Scenario1PBT8",'Medium retrofit'!$Z$18,IF(F39="Scenario2PBT8",'Medium retrofit'!$AA$18,IF(F39="Scenario3PBT8",'Medium retrofit'!$AB$18,"")))&amp;IF(F39="Scenario1PBT9",'Medium retrofit'!$AC$18,IF(F39="Scenario2PBT9",'Medium retrofit'!$AD$18,IF(F39="Scenario3PBT9",'Medium retrofit'!$AE$18,"")))&amp;IF(F39="Scenario1PBT10",'Medium retrofit'!$AF$18,IF(F39="Scenario2PBT10",'Medium retrofit'!$AG$18,IF(F39="Scenario3PBT10",'Medium retrofit'!$AH$18,"")))&amp;IF(F39="Scenario1PBT11",'Medium retrofit'!$AI$18,IF(F39="Scenario2PBT11",'Medium retrofit'!$AJ$18,IF(F39="Scenario3PBT11",'Medium retrofit'!$AK$18,"")))&amp;IF(F39="Scenario1PBT12",'Medium retrofit'!$AL$18,IF(F39="Scenario2PBT12",'Medium retrofit'!$AM$18,IF(F39="Scenario3PBT12",'Medium retrofit'!$AN$18,"")))&amp;IF(F39="Scenario1PBT13",'Medium retrofit'!$AO$18,IF(F39="Scenario2PBT13",'Medium retrofit'!$AP$18,IF(F39="Scenario3PBT13",'Medium retrofit'!$AQ$18,"")))&amp;IF(F39="Scenario1PBT14",'Medium retrofit'!$AR$18,IF(F39="Scenario2PBT14",'Medium retrofit'!$AS$18,IF(F39="Scenario3PBT14",'Medium retrofit'!$AT$18,"")))&amp;IF(F39="Scenario1PBT15",'Medium retrofit'!$AU$18,IF(F39="Scenario2PBT15",'Medium retrofit'!$AV$18,IF(F39="Scenario3PBT15",'Medium retrofit'!$AW$18,"")))</f>
        <v/>
      </c>
      <c r="L39" s="123">
        <f t="shared" si="15"/>
        <v>0</v>
      </c>
      <c r="M39" s="123" t="str">
        <f>IF(F39="Scenario1PBT1",'Medium retrofit'!$E$20,IF(F39="Scenario2PBT1",'Medium retrofit'!$F$20,IF(F39="Scenario3PBT1",'Medium retrofit'!$G$20,"")))&amp;IF(F39="Scenario1PBT2",'Medium retrofit'!$H$20,IF(F39="Scenario2PBT2",'Medium retrofit'!$I$20,IF(F39="Scenario3PBT2",'Medium retrofit'!$J$20,"")))&amp;IF(F39="Scenario1PBT3",'Medium retrofit'!$K$20,IF(F39="Scenario2PBT3",'Medium retrofit'!$L$20,IF(F39="Scenario3PBT3",'Medium retrofit'!$M$20,"")))&amp;IF(F39="Scenario1PBT4",'Medium retrofit'!$N$20,IF(F39="Scenario2PBT4",'Medium retrofit'!$O$20,IF(F39="Scenario3PBT4",'Medium retrofit'!$P$20,"")))&amp;IF(F39="Scenario1PBT5",'Medium retrofit'!$Q$20,IF(F39="Scenario2PBT5",'Medium retrofit'!$R$20,IF(F39="Scenario3PBT5",'Medium retrofit'!$S$20,"")))&amp;IF(F39="Scenario1PBT6",'Medium retrofit'!$T$20,IF(F39="Scenario2PBT6",'Medium retrofit'!$U$20,IF(F39="Scenario3PBT6",'Medium retrofit'!$V$20,"")))&amp;IF(F39="Scenario1PBT7",'Medium retrofit'!$W$20,IF(F39="Scenario2PBT7",'Medium retrofit'!$X$20,IF(F39="Scenario3PBT7",'Medium retrofit'!$Y$20,"")))&amp;IF(F39="Scenario1PBT8",'Medium retrofit'!$Z$20,IF(F39="Scenario2PBT8",'Medium retrofit'!$AA$20,IF(F39="Scenario3PBT8",'Medium retrofit'!$AB$20,"")))&amp;IF(F39="Scenario1PBT9",'Medium retrofit'!$AC$20,IF(F39="Scenario2PBT9",'Medium retrofit'!$AD$20,IF(F39="Scenario3PBT9",'Medium retrofit'!$AE$20,"")))&amp;IF(F39="Scenario1PBT10",'Medium retrofit'!$AF$20,IF(F39="Scenario2PBT10",'Medium retrofit'!$AG$20,IF(F39="Scenario3PBT10",'Medium retrofit'!$AH$20,"")))&amp;IF(F39="Scenario1PBT11",'Medium retrofit'!$AI$20,IF(F39="Scenario2PBT11",'Medium retrofit'!$AJ$20,IF(F39="Scenario3PBT11",'Medium retrofit'!$AK$20,"")))&amp;IF(F39="Scenario1PBT12",'Medium retrofit'!$AL$20,IF(F39="Scenario2PBT12",'Medium retrofit'!$AM$20,IF(F39="Scenario3PBT12",'Medium retrofit'!$AN$20,"")))&amp;IF(F39="Scenario1PBT13",'Medium retrofit'!$AO$20,IF(F39="Scenario2PBT13",'Medium retrofit'!$AP$20,IF(F39="Scenario3PBT13",'Medium retrofit'!$AQ$20,"")))&amp;IF(F39="Scenario1PBT14",'Medium retrofit'!$AR$20,IF(F39="Scenario2PBT14",'Medium retrofit'!$AS$20,IF(F39="Scenario3PBT14",'Medium retrofit'!$AT$20,"")))&amp;IF(F39="Scenario1PBT15",'Medium retrofit'!$AU$20,IF(F39="Scenario2PBT15",'Medium retrofit'!$AV$20,IF(F39="Scenario3PBT15",'Medium retrofit'!$AW$20,"")))</f>
        <v/>
      </c>
      <c r="N39" s="124">
        <f t="shared" si="16"/>
        <v>0</v>
      </c>
      <c r="O39" s="245" t="str">
        <f>IF(F39="Scenario1PBT1",'Medium retrofit'!$E$23,IF(F39="Scenario2PBT1",'Medium retrofit'!$F$23,IF(F39="Scenario3PBT1",'Medium retrofit'!$G$23,"")))&amp;IF(F39="Scenario1PBT2",'Medium retrofit'!$H$23,IF(F39="Scenario2PBT2",'Medium retrofit'!$I$23,IF(F39="Scenario3PBT2",'Medium retrofit'!$J$23,"")))&amp;IF(F39="Scenario1PBT3",'Medium retrofit'!$K$23,IF(F39="Scenario2PBT3",'Medium retrofit'!$L$23,IF(F39="Scenario3PBT3",'Medium retrofit'!$M$23,"")))&amp;IF(F39="Scenario1PBT4",'Medium retrofit'!$N$23,IF(F39="Scenario2PBT4",'Medium retrofit'!$O$23,IF(F39="Scenario3PBT4",'Medium retrofit'!$P$23,"")))&amp;IF(F39="Scenario1PBT5",'Medium retrofit'!$Q$23,IF(F39="Scenario2PBT5",'Medium retrofit'!$R$23,IF(F39="Scenario3PBT5",'Medium retrofit'!$S$23,"")))&amp;IF(F39="Scenario1PBT6",'Medium retrofit'!$T$23,IF(F39="Scenario2PBT6",'Medium retrofit'!$U$23,IF(F39="Scenario3PBT6",'Medium retrofit'!$V$23,"")))&amp;IF(F39="Scenario1PBT7",'Medium retrofit'!$W$23,IF(F39="Scenario2PBT7",'Medium retrofit'!$X$23,IF(F39="Scenario3PBT7",'Medium retrofit'!$Y$23,"")))&amp;IF(F39="Scenario1PBT8",'Medium retrofit'!$Z$23,IF(F39="Scenario2PBT8",'Medium retrofit'!$AA$23,IF(F39="Scenario3PBT8",'Medium retrofit'!$AB$23,"")))&amp;IF(F39="Scenario1PBT9",'Medium retrofit'!$AC$23,IF(F39="Scenario2PBT9",'Medium retrofit'!$AD$23,IF(F39="Scenario3PBT9",'Medium retrofit'!$AE$23,"")))&amp;IF(F39="Scenario1PBT10",'Medium retrofit'!$AF$23,IF(F39="Scenario2PBT10",'Medium retrofit'!$AG$23,IF(F39="Scenario3PBT10",'Medium retrofit'!$AH$23,"")))&amp;IF(F39="Scenario1PBT11",'Medium retrofit'!$AI$23,IF(F39="Scenario2PBT11",'Medium retrofit'!$AJ$23,IF(F39="Scenario3PBT11",'Medium retrofit'!$AK$23,"")))&amp;IF(F39="Scenario1PBT12",'Medium retrofit'!$AL$23,IF(F39="Scenario2PBT12",'Medium retrofit'!$AM$23,IF(F39="Scenario3PBT12",'Medium retrofit'!$AN$23,"")))&amp;IF(F39="Scenario1PBT13",'Medium retrofit'!$AO$23,IF(F39="Scenario2PBT13",'Medium retrofit'!$AP$23,IF(F39="Scenario3PBT13",'Medium retrofit'!$AQ$23,"")))&amp;IF(F39="Scenario1PBT14",'Medium retrofit'!$AR$23,IF(F39="Scenario2PBT14",'Medium retrofit'!$AS$23,IF(F39="Scenario3PBT14",'Medium retrofit'!$AT$23,"")))&amp;IF(F39="Scenario1PBT15",'Medium retrofit'!$AU$23,IF(F39="Scenario2PBT15",'Medium retrofit'!$AV$23,IF(F39="Scenario3PBT15",'Medium retrofit'!$AW$23,"")))</f>
        <v/>
      </c>
      <c r="P39" s="123">
        <f t="shared" si="17"/>
        <v>0</v>
      </c>
      <c r="Q39" s="123" t="str">
        <f>IF(F39="Scenario1PBT1",'Medium retrofit'!$E$25,IF(F39="Scenario2PBT1",'Medium retrofit'!$F$25,IF(F39="Scenario3PBT1",'Medium retrofit'!$G$25,"")))&amp;IF(F39="Scenario1PBT2",'Medium retrofit'!$H$25,IF(F39="Scenario2PBT2",'Medium retrofit'!$I$25,IF(F39="Scenario3PBT2",'Medium retrofit'!$J$25,"")))&amp;IF(F39="Scenario1PBT3",'Medium retrofit'!$K$25,IF(F39="Scenario2PBT3",'Medium retrofit'!$L$25,IF(F39="Scenario3PBT3",'Medium retrofit'!$M$25,"")))&amp;IF(F39="Scenario1PBT4",'Medium retrofit'!$N$25,IF(F39="Scenario2PBT4",'Medium retrofit'!$O$25,IF(F39="Scenario3PBT4",'Medium retrofit'!$P$25,"")))&amp;IF(F39="Scenario1PBT5",'Medium retrofit'!$Q$25,IF(F39="Scenario2PBT5",'Medium retrofit'!$R$25,IF(F39="Scenario3PBT5",'Medium retrofit'!$S$25,"")))&amp;IF(F39="Scenario1PBT6",'Medium retrofit'!$T$25,IF(F39="Scenario2PBT6",'Medium retrofit'!$U$25,IF(F39="Scenario3PBT6",'Medium retrofit'!$V$25,"")))&amp;IF(F39="Scenario1PBT7",'Medium retrofit'!$W$25,IF(F39="Scenario2PBT7",'Medium retrofit'!$X$25,IF(F39="Scenario3PBT7",'Medium retrofit'!$Y$25,"")))&amp;IF(F39="Scenario1PBT8",'Medium retrofit'!$Z$25,IF(F39="Scenario2PBT8",'Medium retrofit'!$AA$25,IF(F39="Scenario3PBT8",'Medium retrofit'!$AB$25,"")))&amp;IF(F39="Scenario1PBT9",'Medium retrofit'!$AC$25,IF(F39="Scenario2PBT9",'Medium retrofit'!$AD$25,IF(F39="Scenario3PBT9",'Medium retrofit'!$AE$25,"")))&amp;IF(F39="Scenario1PBT10",'Medium retrofit'!$AF$25,IF(F39="Scenario2PBT10",'Medium retrofit'!$AG$25,IF(F39="Scenario3PBT10",'Medium retrofit'!$AH$25,"")))&amp;IF(F39="Scenario1PBT11",'Medium retrofit'!$AI$25,IF(F39="Scenario2PBT11",'Medium retrofit'!$AJ$25,IF(F39="Scenario3PBT11",'Medium retrofit'!$AK$25,"")))&amp;IF(F39="Scenario1PBT12",'Medium retrofit'!$AL$25,IF(F39="Scenario2PBT12",'Medium retrofit'!$AM$25,IF(F39="Scenario3PBT12",'Medium retrofit'!$AN$25,"")))&amp;IF(F39="Scenario1PBT13",'Medium retrofit'!$AO$25,IF(F39="Scenario2PBT13",'Medium retrofit'!$AP$25,IF(F39="Scenario3PBT13",'Medium retrofit'!$AQ$25,"")))&amp;IF(F39="Scenario1PBT14",'Medium retrofit'!$AR$25,IF(F39="Scenario2PBT14",'Medium retrofit'!$AS$25,IF(F39="Scenario3PBT14",'Medium retrofit'!$AT$25,"")))&amp;IF(F39="Scenario1PBT15",'Medium retrofit'!$AU$25,IF(F39="Scenario2PBT15",'Medium retrofit'!$AV$25,IF(F39="Scenario3PBT15",'Medium retrofit'!$AW$25,"")))</f>
        <v/>
      </c>
      <c r="R39" s="123">
        <f t="shared" si="18"/>
        <v>0</v>
      </c>
      <c r="S39" s="123" t="str">
        <f>IF(F39="Scenario1PBT1",'Medium retrofit'!$E$27,IF(F39="Scenario2PBT1",'Medium retrofit'!$F$27,IF(F39="Scenario3PBT1",'Medium retrofit'!$G$27,"")))&amp;IF(F39="Scenario1PBT2",'Medium retrofit'!$H$27,IF(F39="Scenario2PBT2",'Medium retrofit'!$I$27,IF(F39="Scenario3PBT2",'Medium retrofit'!$J$27,"")))&amp;IF(F39="Scenario1PBT3",'Medium retrofit'!$K$27,IF(F39="Scenario2PBT3",'Medium retrofit'!$L$27,IF(F39="Scenario3PBT3",'Medium retrofit'!$M$27,"")))&amp;IF(F39="Scenario1PBT4",'Medium retrofit'!$N$27,IF(F39="Scenario2PBT4",'Medium retrofit'!$O$27,IF(F39="Scenario3PBT4",'Medium retrofit'!$P$27,"")))&amp;IF(F39="Scenario1PBT5",'Medium retrofit'!$Q$27,IF(F39="Scenario2PBT5",'Medium retrofit'!$R$27,IF(F39="Scenario3PBT5",'Medium retrofit'!$S$27,"")))&amp;IF(F39="Scenario1PBT6",'Medium retrofit'!$T$27,IF(F39="Scenario2PBT6",'Medium retrofit'!$U$27,IF(F39="Scenario3PBT6",'Medium retrofit'!$V$27,"")))&amp;IF(F39="Scenario1PBT7",'Medium retrofit'!$W$27,IF(F39="Scenario2PBT7",'Medium retrofit'!$X$27,IF(F39="Scenario3PBT7",'Medium retrofit'!$Y$27,"")))&amp;IF(F39="Scenario1PBT8",'Medium retrofit'!$Z$27,IF(F39="Scenario2PBT8",'Medium retrofit'!$AA$27,IF(F39="Scenario3PBT8",'Medium retrofit'!$AB$27,"")))&amp;IF(F39="Scenario1PBT9",'Medium retrofit'!$AC$27,IF(F39="Scenario2PBT9",'Medium retrofit'!$AD$27,IF(F39="Scenario3PBT9",'Medium retrofit'!$AE$27,"")))&amp;IF(F39="Scenario1PBT10",'Medium retrofit'!$AF$27,IF(F39="Scenario2PBT10",'Medium retrofit'!$AG$27,IF(F39="Scenario3PBT10",'Medium retrofit'!$AH$27,"")))&amp;IF(F39="Scenario1PBT11",'Medium retrofit'!$AI$27,IF(F39="Scenario2PBT11",'Medium retrofit'!$AJ$27,IF(F39="Scenario3PBT11",'Medium retrofit'!$AK$27,"")))&amp;IF(F39="Scenario1PBT12",'Medium retrofit'!$AL$27,IF(F39="Scenario2PBT12",'Medium retrofit'!$AM$27,IF(F39="Scenario3PBT12",'Medium retrofit'!$AN$27,"")))&amp;IF(F39="Scenario1PBT13",'Medium retrofit'!$AO$27,IF(F39="Scenario2PBT13",'Medium retrofit'!$AP$27,IF(F39="Scenario3PBT13",'Medium retrofit'!$AQ$27,"")))&amp;IF(F39="Scenario1PBT14",'Medium retrofit'!$AR$27,IF(F39="Scenario2PBT14",'Medium retrofit'!$AS$27,IF(F39="Scenario3PBT14",'Medium retrofit'!$AT$27,"")))&amp;IF(F39="Scenario1PBT15",'Medium retrofit'!$AU$27,IF(F39="Scenario2PBT15",'Medium retrofit'!$AV$27,IF(F39="Scenario3PBT15",'Medium retrofit'!$AW$27,"")))</f>
        <v/>
      </c>
      <c r="T39" s="246">
        <f t="shared" si="19"/>
        <v>0</v>
      </c>
      <c r="U39" s="245" t="str">
        <f>IF(F39="Scenario1PBT1",'Medium retrofit'!$E$38,IF(F39="Scenario2PBT1",'Medium retrofit'!$F$38,IF(F39="Scenario3PBT1",'Medium retrofit'!$G$38,"")))&amp;IF(F39="Scenario1PBT2",'Medium retrofit'!$H$38,IF(F39="Scenario2PBT2",'Medium retrofit'!$I$38,IF(F39="Scenario3PBT2",'Medium retrofit'!$J$38,"")))&amp;IF(F39="Scenario1PBT3",'Medium retrofit'!$K$38,IF(F39="Scenario2PBT3",'Medium retrofit'!$L$38,IF(F39="Scenario3PBT3",'Medium retrofit'!$M$38,"")))&amp;IF(F39="Scenario1PBT4",'Medium retrofit'!$N$38,IF(F39="Scenario2PBT4",'Medium retrofit'!$O$38,IF(F39="Scenario3PBT4",'Medium retrofit'!$P$38,"")))&amp;IF(F39="Scenario1PBT5",'Medium retrofit'!$Q$38,IF(F39="Scenario2PBT5",'Medium retrofit'!$R$38,IF(F39="Scenario3PBT5",'Medium retrofit'!$S$38,"")))&amp;IF(F39="Scenario1PBT6",'Medium retrofit'!$T$38,IF(F39="Scenario2PBT6",'Medium retrofit'!$U$38,IF(F39="Scenario3PBT6",'Medium retrofit'!$V$38,"")))&amp;IF(F39="Scenario1PBT7",'Medium retrofit'!$W$38,IF(F39="Scenario2PBT7",'Medium retrofit'!$X$38,IF(F39="Scenario3PBT7",'Medium retrofit'!$Y$38,"")))&amp;IF(F39="Scenario1PBT8",'Medium retrofit'!$Z$38,IF(F39="Scenario2PBT8",'Medium retrofit'!$AA$38,IF(F39="Scenario3PBT8",'Medium retrofit'!$AB$38,"")))&amp;IF(F39="Scenario1PBT9",'Medium retrofit'!$AC$38,IF(F39="Scenario2PBT9",'Medium retrofit'!$AD$38,IF(F39="Scenario3PBT9",'Medium retrofit'!$AE$38,"")))&amp;IF(F39="Scenario1PBT10",'Medium retrofit'!$AF$38,IF(F39="Scenario2PBT10",'Medium retrofit'!$AG$38,IF(F39="Scenario3PBT10",'Medium retrofit'!$AH$38,"")))&amp;IF(F39="Scenario1PBT11",'Medium retrofit'!$AI$38,IF(F39="Scenario2PBT11",'Medium retrofit'!$AJ$38,IF(F39="Scenario3PBT11",'Medium retrofit'!$AK$38,"")))&amp;IF(F39="Scenario1PBT12",'Medium retrofit'!$AL$38,IF(F39="Scenario2PBT12",'Medium retrofit'!$AM$38,IF(F39="Scenario3PBT12",'Medium retrofit'!$AN$38,"")))&amp;IF(F39="Scenario1PBT13",'Medium retrofit'!$AO$38,IF(F39="Scenario2PBT13",'Medium retrofit'!$AP$38,IF(F39="Scenario3PBT13",'Medium retrofit'!$AQ$38,"")))&amp;IF(F39="Scenario1PBT14",'Medium retrofit'!$AR$38,IF(F39="Scenario2PBT14",'Medium retrofit'!$AS$38,IF(F39="Scenario3PBT14",'Medium retrofit'!$AT$38,"")))&amp;IF(F39="Scenario1PBT15",'Medium retrofit'!$AU$38,IF(F39="Scenario2PBT15",'Medium retrofit'!$AV$38,IF(F39="Scenario3PBT15",'Medium retrofit'!$AW$38,"")))</f>
        <v/>
      </c>
      <c r="V39" s="123">
        <f t="shared" si="20"/>
        <v>0</v>
      </c>
      <c r="W39" s="123" t="str">
        <f>IF(F39="Scenario1PBT1",'Medium retrofit'!$E$40,IF(F39="Scenario2PBT1",'Medium retrofit'!$F$40,IF(F39="Scenario3PBT1",'Medium retrofit'!$G$40,"")))&amp;IF(F39="Scenario1PBT2",'Medium retrofit'!$H$40,IF(F39="Scenario2PBT2",'Medium retrofit'!$I$40,IF(F39="Scenario3PBT2",'Medium retrofit'!$J$40,"")))&amp;IF(F39="Scenario1PBT3",'Medium retrofit'!$K$40,IF(F39="Scenario2PBT3",'Medium retrofit'!$L$40,IF(F39="Scenario3PBT3",'Medium retrofit'!$M$40,"")))&amp;IF(F39="Scenario1PBT4",'Medium retrofit'!$N$40,IF(F39="Scenario2PBT4",'Medium retrofit'!$O$40,IF(F39="Scenario3PBT4",'Medium retrofit'!$P$40,"")))&amp;IF(F39="Scenario1PBT5",'Medium retrofit'!$Q$40,IF(F39="Scenario2PBT5",'Medium retrofit'!$R$40,IF(F39="Scenario3PBT5",'Medium retrofit'!$S$40,"")))&amp;IF(F39="Scenario1PBT6",'Medium retrofit'!$T$40,IF(F39="Scenario2PBT6",'Medium retrofit'!$U$40,IF(F39="Scenario3PBT6",'Medium retrofit'!$V$40,"")))&amp;IF(F39="Scenario1PBT7",'Medium retrofit'!$W$40,IF(F39="Scenario2PBT7",'Medium retrofit'!$X$40,IF(F39="Scenario3PBT7",'Medium retrofit'!$Y$40,"")))&amp;IF(F39="Scenario1PBT8",'Medium retrofit'!$Z$40,IF(F39="Scenario2PBT8",'Medium retrofit'!$AA$40,IF(F39="Scenario3PBT8",'Medium retrofit'!$AB$40,"")))&amp;IF(F39="Scenario1PBT9",'Medium retrofit'!$AC$40,IF(F39="Scenario2PBT9",'Medium retrofit'!$AD$40,IF(F39="Scenario3PBT9",'Medium retrofit'!$AE$40,"")))&amp;IF(F39="Scenario1PBT10",'Medium retrofit'!$AF$40,IF(F39="Scenario2PBT10",'Medium retrofit'!$AG$40,IF(F39="Scenario3PBT10",'Medium retrofit'!$AH$40,"")))&amp;IF(F39="Scenario1PBT11",'Medium retrofit'!$AI$40,IF(F39="Scenario2PBT11",'Medium retrofit'!$AJ$40,IF(F39="Scenario3PBT11",'Medium retrofit'!$AK$40,"")))&amp;IF(F39="Scenario1PBT12",'Medium retrofit'!$AL$40,IF(F39="Scenario2PBT12",'Medium retrofit'!$AM$40,IF(F39="Scenario3PBT12",'Medium retrofit'!$AN$40,"")))&amp;IF(F39="Scenario1PBT13",'Medium retrofit'!$AO$40,IF(F39="Scenario2PBT13",'Medium retrofit'!$AP$40,IF(F39="Scenario3PBT13",'Medium retrofit'!$AQ$40,"")))&amp;IF(F39="Scenario1PBT14",'Medium retrofit'!$AR$40,IF(F39="Scenario2PBT14",'Medium retrofit'!$AS$40,IF(F39="Scenario3PBT14",'Medium retrofit'!$AT$40,"")))&amp;IF(F39="Scenario1PBT15",'Medium retrofit'!$AU$40,IF(F39="Scenario2PBT15",'Medium retrofit'!$AV$40,IF(F39="Scenario3PBT15",'Medium retrofit'!$AW$40,"")))</f>
        <v/>
      </c>
      <c r="X39" s="123">
        <f t="shared" si="21"/>
        <v>0</v>
      </c>
      <c r="Y39" s="123" t="str">
        <f>IF(F39="Scenario1PBT1",'Medium retrofit'!$E$42,IF(F39="Scenario2PBT1",'Medium retrofit'!$F$42,IF(F39="Scenario3PBT1",'Medium retrofit'!$G$42,"")))&amp;IF(F39="Scenario1PBT2",'Medium retrofit'!$H$42,IF(F39="Scenario2PBT2",'Medium retrofit'!$I$42,IF(F39="Scenario3PBT2",'Medium retrofit'!$J$42,"")))&amp;IF(F39="Scenario1PBT3",'Medium retrofit'!$K$42,IF(F39="Scenario2PBT3",'Medium retrofit'!$L$42,IF(F39="Scenario3PBT3",'Medium retrofit'!$M$42,"")))&amp;IF(F39="Scenario1PBT4",'Medium retrofit'!$N$42,IF(F39="Scenario2PBT4",'Medium retrofit'!$O$42,IF(F39="Scenario3PBT4",'Medium retrofit'!$P$42,"")))&amp;IF(F39="Scenario1PBT5",'Medium retrofit'!$Q$42,IF(F39="Scenario2PBT5",'Medium retrofit'!$R$42,IF(F39="Scenario3PBT5",'Medium retrofit'!$S$42,"")))&amp;IF(F39="Scenario1PBT6",'Medium retrofit'!$T$42,IF(F39="Scenario2PBT6",'Medium retrofit'!$U$42,IF(F39="Scenario3PBT6",'Medium retrofit'!$V$42,"")))&amp;IF(F39="Scenario1PBT7",'Medium retrofit'!$W$42,IF(F39="Scenario2PBT7",'Medium retrofit'!$X$42,IF(F39="Scenario3PBT7",'Medium retrofit'!$Y$42,"")))&amp;IF(F39="Scenario1PBT8",'Medium retrofit'!$Z$42,IF(F39="Scenario2PBT8",'Medium retrofit'!$AA$42,IF(F39="Scenario3PBT8",'Medium retrofit'!$AB$42,"")))&amp;IF(F39="Scenario1PBT9",'Medium retrofit'!$AC$42,IF(F39="Scenario2PBT9",'Medium retrofit'!$AD$42,IF(F39="Scenario3PBT9",'Medium retrofit'!$AE$42,"")))&amp;IF(F39="Scenario1PBT10",'Medium retrofit'!$AF$42,IF(F39="Scenario2PBT10",'Medium retrofit'!$AG$42,IF(F39="Scenario3PBT10",'Medium retrofit'!$AH$42,"")))&amp;IF(F39="Scenario1PBT11",'Medium retrofit'!$AI$42,IF(F39="Scenario2PBT11",'Medium retrofit'!$AJ$42,IF(F39="Scenario3PBT11",'Medium retrofit'!$AK$42,"")))&amp;IF(F39="Scenario1PBT12",'Medium retrofit'!$AL$42,IF(F39="Scenario2PBT12",'Medium retrofit'!$AM$42,IF(F39="Scenario3PBT12",'Medium retrofit'!$AN$42,"")))&amp;IF(F39="Scenario1PBT13",'Medium retrofit'!$AO$42,IF(F39="Scenario2PBT13",'Medium retrofit'!$AP$42,IF(F39="Scenario3PBT13",'Medium retrofit'!$AQ$42,"")))&amp;IF(F39="Scenario1PBT14",'Medium retrofit'!$AR$42,IF(F39="Scenario2PBT14",'Medium retrofit'!$AS$42,IF(F39="Scenario3PBT14",'Medium retrofit'!$AT$42,"")))&amp;IF(F39="Scenario1PBT15",'Medium retrofit'!$AU$42,IF(F39="Scenario2PBT15",'Medium retrofit'!$AV$42,IF(F39="Scenario3PBT15",'Medium retrofit'!$AW$42,"")))</f>
        <v/>
      </c>
      <c r="Z39" s="123">
        <f t="shared" si="22"/>
        <v>0</v>
      </c>
      <c r="AA39" s="239" t="str">
        <f>IF(F39="Scenario1PBT1",'Medium retrofit'!$E$101,IF(F39="Scenario2PBT1",'Medium retrofit'!$F$101,IF(F39="Scenario3PBT1",'Medium retrofit'!$G$101,"")))&amp;IF(F39="Scenario1PBT2",'Medium retrofit'!$H$101,IF(F39="Scenario2PBT2",'Medium retrofit'!$I$101,IF(F39="Scenario3PBT2",'Medium retrofit'!$J$101,"")))&amp;IF(F39="Scenario1PBT3",'Medium retrofit'!$K$101,IF(F39="Scenario2PBT3",'Medium retrofit'!$L$101,IF(F39="Scenario3PBT3",'Medium retrofit'!$M$101,"")))&amp;IF(F39="Scenario1PBT4",'Medium retrofit'!$N$101,IF(F39="Scenario2PBT4",'Medium retrofit'!$O$101,IF(F39="Scenario3PBT4",'Medium retrofit'!$P$101,"")))&amp;IF(F39="Scenario1PBT5",'Medium retrofit'!$Q$101,IF(F39="Scenario2PBT5",'Medium retrofit'!$R$101,IF(F39="Scenario3PBT5",'Medium retrofit'!$S$101,"")))&amp;IF(F39="Scenario1PBT6",'Medium retrofit'!$T$101,IF(F39="Scenario2PBT6",'Medium retrofit'!$U$101,IF(F39="Scenario3PBT6",'Medium retrofit'!$V$101,"")))&amp;IF(F39="Scenario1PBT7",'Medium retrofit'!$W$101,IF(F39="Scenario2PBT7",'Medium retrofit'!$X$101,IF(F39="Scenario3PBT7",'Medium retrofit'!$Y$101,"")))&amp;IF(F39="Scenario1PBT8",'Medium retrofit'!$Z$101,IF(F39="Scenario2PBT8",'Medium retrofit'!$AA$101,IF(F39="Scenario3PBT8",'Medium retrofit'!$AB$101,"")))&amp;IF(F39="Scenario1PBT9",'Medium retrofit'!$AC$101,IF(F39="Scenario2PBT9",'Medium retrofit'!$AD$101,IF(F39="Scenario3PBT9",'Medium retrofit'!$AE$101,"")))&amp;IF(F39="Scenario1PBT10",'Medium retrofit'!$AF$101,IF(F39="Scenario2PBT10",'Medium retrofit'!$AG$101,IF(F39="Scenario3PBT10",'Medium retrofit'!$AH$101,"")))&amp;IF(F39="Scenario1PBT11",'Medium retrofit'!$AI$101,IF(F39="Scenario2PBT11",'Medium retrofit'!$AJ$101,IF(F39="Scenario3PBT11",'Medium retrofit'!$AK$101,"")))&amp;IF(F39="Scenario1PBT12",'Medium retrofit'!$AL$101,IF(F39="Scenario2PBT12",'Medium retrofit'!$AM$101,IF(F39="Scenario3PBT12",'Medium retrofit'!$AN$101,"")))&amp;IF(F39="Scenario1PBT13",'Medium retrofit'!$AO$101,IF(F39="Scenario2PBT13",'Medium retrofit'!$AP$101,IF(F39="Scenario3PBT13",'Medium retrofit'!$AQ$101,"")))&amp;IF(F39="Scenario1PBT14",'Medium retrofit'!$AR$101,IF(F39="Scenario2PBT14",'Medium retrofit'!$AS$101,IF(F39="Scenario3PBT14",'Medium retrofit'!$AT$101,"")))&amp;IF(F39="Scenario1PBT15",'Medium retrofit'!$AU$101,IF(F39="Scenario2PBT15",'Medium retrofit'!$AV$101,IF(F39="Scenario3PBT15",'Medium retrofit'!$AW$101,"")))</f>
        <v/>
      </c>
      <c r="AB39" s="242">
        <f t="shared" si="23"/>
        <v>0</v>
      </c>
      <c r="AC39" s="364" t="str">
        <f t="shared" si="24"/>
        <v/>
      </c>
      <c r="AD39" s="353">
        <f>IF(AC39="",IFERROR('Projection_Base-case'!G40-G39,0),0)</f>
        <v>0</v>
      </c>
      <c r="AE39" s="350">
        <f t="shared" si="25"/>
        <v>0</v>
      </c>
      <c r="AF39" s="361">
        <f>IFERROR(100*AD39/'Projection_Base-case'!G40,0)</f>
        <v>0</v>
      </c>
      <c r="AG39" s="352">
        <f>IF(AC39="",IFERROR('Projection_Base-case'!I40-I39,0),0)</f>
        <v>0</v>
      </c>
      <c r="AH39" s="353">
        <f t="shared" si="26"/>
        <v>0</v>
      </c>
      <c r="AI39" s="361">
        <f>IFERROR(100*AG39/'Projection_Base-case'!I40,0)</f>
        <v>0</v>
      </c>
      <c r="AJ39" s="352">
        <f>IF(AC39="",IFERROR('Projection_Base-case'!K40-K39,0),0)</f>
        <v>0</v>
      </c>
      <c r="AK39" s="353">
        <f t="shared" si="27"/>
        <v>0</v>
      </c>
      <c r="AL39" s="361">
        <f>IFERROR(100*AJ39/'Projection_Base-case'!K40,0)</f>
        <v>0</v>
      </c>
      <c r="AM39" s="352">
        <f>-IF(AC39="",IFERROR('Projection_Base-case'!M40-M39,0),0)</f>
        <v>0</v>
      </c>
      <c r="AN39" s="353">
        <f t="shared" si="28"/>
        <v>0</v>
      </c>
      <c r="AO39" s="354">
        <f>IFERROR(IF('Projection_Base-case'!N40&gt;0,100*AN39/'Projection_Base-case'!N40,100*AN39/N39),0)</f>
        <v>0</v>
      </c>
      <c r="AP39" s="355">
        <f>IF(AC39="",IFERROR('Projection_Base-case'!O40-O39,0),0)</f>
        <v>0</v>
      </c>
      <c r="AQ39" s="356">
        <f t="shared" si="29"/>
        <v>0</v>
      </c>
      <c r="AR39" s="356">
        <f>IFERROR(100*AP39/'Projection_Base-case'!O40,0)</f>
        <v>0</v>
      </c>
      <c r="AS39" s="355">
        <f>IF(AC39="",IFERROR('Projection_Base-case'!Q40-Q39,0),0)</f>
        <v>0</v>
      </c>
      <c r="AT39" s="356">
        <f t="shared" si="30"/>
        <v>0</v>
      </c>
      <c r="AU39" s="356">
        <f>IFERROR(100*AS39/'Projection_Base-case'!Q40,0)</f>
        <v>0</v>
      </c>
      <c r="AV39" s="355">
        <f>IF(AC39="",IFERROR('Projection_Base-case'!S40-S39,0),0)</f>
        <v>0</v>
      </c>
      <c r="AW39" s="356">
        <f t="shared" si="31"/>
        <v>0</v>
      </c>
      <c r="AX39" s="357">
        <f>IFERROR(100*AV39/'Projection_Base-case'!S40,0)</f>
        <v>0</v>
      </c>
      <c r="AY39" s="358">
        <f>IF(AC39="",IFERROR('Projection_Base-case'!U40-U39,0),0)</f>
        <v>0</v>
      </c>
      <c r="AZ39" s="359">
        <f t="shared" si="32"/>
        <v>0</v>
      </c>
      <c r="BA39" s="359">
        <f>IFERROR(100*AY39/'Projection_Base-case'!U40,0)</f>
        <v>0</v>
      </c>
      <c r="BB39" s="358">
        <f>IF(AC39="",IFERROR('Projection_Base-case'!W40-W39,0),0)</f>
        <v>0</v>
      </c>
      <c r="BC39" s="359">
        <f t="shared" si="33"/>
        <v>0</v>
      </c>
      <c r="BD39" s="359">
        <f>IFERROR(100*BB39/'Projection_Base-case'!W40,0)</f>
        <v>0</v>
      </c>
      <c r="BE39" s="358">
        <f>IF(AC39="",IFERROR('Projection_Base-case'!Y40-Y39,0),0)</f>
        <v>0</v>
      </c>
      <c r="BF39" s="359">
        <f t="shared" si="34"/>
        <v>0</v>
      </c>
      <c r="BG39" s="359">
        <f>IFERROR(100*BE39/'Projection_Base-case'!Y40,0)</f>
        <v>0</v>
      </c>
      <c r="BH39" s="359">
        <f t="shared" si="35"/>
        <v>0</v>
      </c>
      <c r="BI39" s="360">
        <f t="shared" si="36"/>
        <v>0</v>
      </c>
    </row>
    <row r="40" spans="1:61">
      <c r="A40" s="205">
        <v>36</v>
      </c>
      <c r="B40" s="347">
        <f>IF('Projection_Base-case'!B41&lt;&gt;"",'Projection_Base-case'!B41,0)</f>
        <v>0</v>
      </c>
      <c r="C40" s="347">
        <f>IF('Projection_Base-case'!C41&lt;&gt;"",'Projection_Base-case'!C41,0)</f>
        <v>0</v>
      </c>
      <c r="D40" s="365">
        <f>IF('Projection_Base-case'!D41&lt;&gt;"",'Projection_Base-case'!D41,0)</f>
        <v>0</v>
      </c>
      <c r="E40" s="376"/>
      <c r="F40" s="367" t="str">
        <f t="shared" si="12"/>
        <v>0</v>
      </c>
      <c r="G40" s="241" t="str">
        <f>IF(F40="Scenario1PBT1",'Medium retrofit'!$E$6,IF(F40="Scenario2PBT1",'Medium retrofit'!$F$6,IF(F40="Scenario3PBT1",'Medium retrofit'!$G$6,"")))&amp;IF(F40="Scenario1PBT2",'Medium retrofit'!$H$6,IF(F40="Scenario2PBT2",'Medium retrofit'!$I$6,IF(F40="Scenario3PBT2",'Medium retrofit'!$J$6,"")))&amp;IF(F40="Scenario1PBT3",'Medium retrofit'!$K$6,IF(F40="Scenario2PBT3",'Medium retrofit'!$L$6,IF(F40="Scenario3PBT3",'Medium retrofit'!$M$6,"")))&amp;IF(F40="Scenario1PBT4",'Medium retrofit'!$N$6,IF(F40="Scenario2PBT4",'Medium retrofit'!$O$6,IF(F40="Scenario3PBT4",'Medium retrofit'!$P$6,"")))&amp;IF(F40="Scenario1PBT5",'Medium retrofit'!$Q$6,IF(F40="Scenario2PBT5",'Medium retrofit'!$R$6,IF(F40="Scenario3PBT5",'Medium retrofit'!$S$6,"")))&amp;IF(F40="Scenario1PBT6",'Medium retrofit'!$T$6,IF(F40="Scenario2PBT6",'Medium retrofit'!$U$6,IF(F40="Scenario3PBT6",'Medium retrofit'!$V$6,"")))&amp;IF(F40="Scenario1PBT7",'Medium retrofit'!$W$6,IF(F40="Scenario2PBT7",'Medium retrofit'!$X$6,IF(F40="Scenario3PBT7",'Medium retrofit'!$Y$6,"")))&amp;IF(F40="Scenario1PBT8",'Medium retrofit'!$Z$6,IF(F40="Scenario2PBT8",'Medium retrofit'!$AA$6,IF(F40="Scenario3PBT8",'Medium retrofit'!$AB$6,"")))&amp;IF(F40="Scenario1PBT9",'Medium retrofit'!$AC$6,IF(F40="Scenario2PBT9",'Medium retrofit'!$AD$6,IF(F40="Scenario3PBT9",'Medium retrofit'!$AE$6,"")))&amp;IF(F40="Scenario1PBT10",'Medium retrofit'!$AF$6,IF(F40="Scenario2PBT10",'Medium retrofit'!$AG$6,IF(F40="Scenario3PBT10",'Medium retrofit'!$AH$6,"")))&amp;IF(F40="Scenario1PBT11",'Medium retrofit'!$AI$6,IF(F40="Scenario2PBT11",'Medium retrofit'!$AJ$6,IF(F40="Scenario3PBT11",'Medium retrofit'!$AK$6,"")))&amp;IF(F40="Scenario1PBT12",'Medium retrofit'!$AL$6,IF(F40="Scenario2PBT12",'Medium retrofit'!$AM$6,IF(F40="Scenario3PBT12",'Medium retrofit'!$AN$6,"")))&amp;IF(F40="Scenario1PBT13",'Medium retrofit'!$AO$6,IF(F40="Scenario2PBT13",'Medium retrofit'!$AP$6,IF(F40="Scenario3PBT13",'Medium retrofit'!$AQ$6,"")))&amp;IF(F40="Scenario1PBT14",'Medium retrofit'!$AR$6,IF(F40="Scenario2PBT14",'Medium retrofit'!$AS$6,IF(F40="Scenario3PBT14",'Medium retrofit'!$AT$6,"")))&amp;IF(F40="Scenario1PBT15",'Medium retrofit'!$AU$6,IF(F40="Scenario2PBT15",'Medium retrofit'!$AV$6,IF(F40="Scenario3PBT15",'Medium retrofit'!$AW$6,"")))</f>
        <v/>
      </c>
      <c r="H40" s="123">
        <f t="shared" si="13"/>
        <v>0</v>
      </c>
      <c r="I40" s="239" t="str">
        <f>IF(F40="Scenario1PBT1",'Medium retrofit'!$E$16,IF(F40="Scenario2PBT1",'Medium retrofit'!$F$16,IF(F40="Scenario3PBT1",'Medium retrofit'!$G$16,"")))&amp;IF(F40="Scenario1PBT2",'Medium retrofit'!$H$16,IF(F40="Scenario2PBT2",'Medium retrofit'!$I$16,IF(F40="Scenario3PBT2",'Medium retrofit'!$J$16,"")))&amp;IF(F40="Scenario1PBT3",'Medium retrofit'!$K$16,IF(F40="Scenario2PBT3",'Medium retrofit'!$L$16,IF(F40="Scenario3PBT3",'Medium retrofit'!$M$16,"")))&amp;IF(F40="Scenario1PBT4",'Medium retrofit'!$N$16,IF(F40="Scenario2PBT4",'Medium retrofit'!$O$16,IF(F40="Scenario3PBT4",'Medium retrofit'!$P$16,"")))&amp;IF(F40="Scenario1PBT5",'Medium retrofit'!$Q$16,IF(F40="Scenario2PBT5",'Medium retrofit'!$R$16,IF(F40="Scenario3PBT5",'Medium retrofit'!$S$16,"")))&amp;IF(F40="Scenario1PBT6",'Medium retrofit'!$T$16,IF(F40="Scenario2PBT6",'Medium retrofit'!$U$16,IF(F40="Scenario3PBT6",'Medium retrofit'!$V$16,"")))&amp;IF(F40="Scenario1PBT7",'Medium retrofit'!$W$16,IF(F40="Scenario2PBT7",'Medium retrofit'!$X$16,IF(F40="Scenario3PBT7",'Medium retrofit'!$Y$16,"")))&amp;IF(F40="Scenario1PBT8",'Medium retrofit'!$Z$16,IF(F40="Scenario2PBT8",'Medium retrofit'!$AA$16,IF(F40="Scenario3PBT8",'Medium retrofit'!$AB$16,"")))&amp;IF(F40="Scenario1PBT9",'Medium retrofit'!$AC$16,IF(F40="Scenario2PBT9",'Medium retrofit'!$AD$16,IF(F40="Scenario3PBT9",'Medium retrofit'!$AE$16,"")))&amp;IF(F40="Scenario1PBT10",'Medium retrofit'!$AF$16,IF(F40="Scenario2PBT10",'Medium retrofit'!$AG$16,IF(F40="Scenario3PBT10",'Medium retrofit'!$AH$16,"")))&amp;IF(F40="Scenario1PBT11",'Medium retrofit'!$AI$16,IF(F40="Scenario2PBT11",'Medium retrofit'!$AJ$16,IF(F40="Scenario3PBT11",'Medium retrofit'!$AK$16,"")))&amp;IF(F40="Scenario1PBT12",'Medium retrofit'!$AL$16,IF(F40="Scenario2PBT12",'Medium retrofit'!$AM$16,IF(F40="Scenario3PBT12",'Medium retrofit'!$AN$16,"")))&amp;IF(F40="Scenario1PBT13",'Medium retrofit'!$AO$16,IF(F40="Scenario2PBT13",'Medium retrofit'!$AP$16,IF(F40="Scenario3PBT13",'Medium retrofit'!$AQ$16,"")))&amp;IF(F40="Scenario1PBT14",'Medium retrofit'!$AR$16,IF(F40="Scenario2PBT14",'Medium retrofit'!$AS$16,IF(F40="Scenario3PBT14",'Medium retrofit'!$AT$16,"")))&amp;IF(F40="Scenario1PBT15",'Medium retrofit'!$AU$16,IF(F40="Scenario2PBT15",'Medium retrofit'!$AV$16,IF(F40="Scenario3PBT15",'Medium retrofit'!$AW$16,"")))</f>
        <v/>
      </c>
      <c r="J40" s="123">
        <f t="shared" si="14"/>
        <v>0</v>
      </c>
      <c r="K40" s="123" t="str">
        <f>IF(F40="Scenario1PBT1",'Medium retrofit'!$E$18,IF(F40="Scenario2PBT1",'Medium retrofit'!$F$18,IF(F40="Scenario3PBT1",'Medium retrofit'!$G$18,"")))&amp;IF(F40="Scenario1PBT2",'Medium retrofit'!$H$18,IF(F40="Scenario2PBT2",'Medium retrofit'!$I$18,IF(F40="Scenario3PBT2",'Medium retrofit'!$J$18,"")))&amp;IF(F40="Scenario1PBT3",'Medium retrofit'!$K$18,IF(F40="Scenario2PBT3",'Medium retrofit'!$L$18,IF(F40="Scenario3PBT3",'Medium retrofit'!$M$18,"")))&amp;IF(F40="Scenario1PBT4",'Medium retrofit'!$N$18,IF(F40="Scenario2PBT4",'Medium retrofit'!$O$18,IF(F40="Scenario3PBT4",'Medium retrofit'!$P$18,"")))&amp;IF(F40="Scenario1PBT5",'Medium retrofit'!$Q$18,IF(F40="Scenario2PBT5",'Medium retrofit'!$R$18,IF(F40="Scenario3PBT5",'Medium retrofit'!$S$18,"")))&amp;IF(F40="Scenario1PBT6",'Medium retrofit'!$T$18,IF(F40="Scenario2PBT6",'Medium retrofit'!$U$18,IF(F40="Scenario3PBT6",'Medium retrofit'!$V$18,"")))&amp;IF(F40="Scenario1PBT7",'Medium retrofit'!$W$18,IF(F40="Scenario2PBT7",'Medium retrofit'!$X$18,IF(F40="Scenario3PBT7",'Medium retrofit'!$Y$18,"")))&amp;IF(F40="Scenario1PBT8",'Medium retrofit'!$Z$18,IF(F40="Scenario2PBT8",'Medium retrofit'!$AA$18,IF(F40="Scenario3PBT8",'Medium retrofit'!$AB$18,"")))&amp;IF(F40="Scenario1PBT9",'Medium retrofit'!$AC$18,IF(F40="Scenario2PBT9",'Medium retrofit'!$AD$18,IF(F40="Scenario3PBT9",'Medium retrofit'!$AE$18,"")))&amp;IF(F40="Scenario1PBT10",'Medium retrofit'!$AF$18,IF(F40="Scenario2PBT10",'Medium retrofit'!$AG$18,IF(F40="Scenario3PBT10",'Medium retrofit'!$AH$18,"")))&amp;IF(F40="Scenario1PBT11",'Medium retrofit'!$AI$18,IF(F40="Scenario2PBT11",'Medium retrofit'!$AJ$18,IF(F40="Scenario3PBT11",'Medium retrofit'!$AK$18,"")))&amp;IF(F40="Scenario1PBT12",'Medium retrofit'!$AL$18,IF(F40="Scenario2PBT12",'Medium retrofit'!$AM$18,IF(F40="Scenario3PBT12",'Medium retrofit'!$AN$18,"")))&amp;IF(F40="Scenario1PBT13",'Medium retrofit'!$AO$18,IF(F40="Scenario2PBT13",'Medium retrofit'!$AP$18,IF(F40="Scenario3PBT13",'Medium retrofit'!$AQ$18,"")))&amp;IF(F40="Scenario1PBT14",'Medium retrofit'!$AR$18,IF(F40="Scenario2PBT14",'Medium retrofit'!$AS$18,IF(F40="Scenario3PBT14",'Medium retrofit'!$AT$18,"")))&amp;IF(F40="Scenario1PBT15",'Medium retrofit'!$AU$18,IF(F40="Scenario2PBT15",'Medium retrofit'!$AV$18,IF(F40="Scenario3PBT15",'Medium retrofit'!$AW$18,"")))</f>
        <v/>
      </c>
      <c r="L40" s="123">
        <f t="shared" si="15"/>
        <v>0</v>
      </c>
      <c r="M40" s="123" t="str">
        <f>IF(F40="Scenario1PBT1",'Medium retrofit'!$E$20,IF(F40="Scenario2PBT1",'Medium retrofit'!$F$20,IF(F40="Scenario3PBT1",'Medium retrofit'!$G$20,"")))&amp;IF(F40="Scenario1PBT2",'Medium retrofit'!$H$20,IF(F40="Scenario2PBT2",'Medium retrofit'!$I$20,IF(F40="Scenario3PBT2",'Medium retrofit'!$J$20,"")))&amp;IF(F40="Scenario1PBT3",'Medium retrofit'!$K$20,IF(F40="Scenario2PBT3",'Medium retrofit'!$L$20,IF(F40="Scenario3PBT3",'Medium retrofit'!$M$20,"")))&amp;IF(F40="Scenario1PBT4",'Medium retrofit'!$N$20,IF(F40="Scenario2PBT4",'Medium retrofit'!$O$20,IF(F40="Scenario3PBT4",'Medium retrofit'!$P$20,"")))&amp;IF(F40="Scenario1PBT5",'Medium retrofit'!$Q$20,IF(F40="Scenario2PBT5",'Medium retrofit'!$R$20,IF(F40="Scenario3PBT5",'Medium retrofit'!$S$20,"")))&amp;IF(F40="Scenario1PBT6",'Medium retrofit'!$T$20,IF(F40="Scenario2PBT6",'Medium retrofit'!$U$20,IF(F40="Scenario3PBT6",'Medium retrofit'!$V$20,"")))&amp;IF(F40="Scenario1PBT7",'Medium retrofit'!$W$20,IF(F40="Scenario2PBT7",'Medium retrofit'!$X$20,IF(F40="Scenario3PBT7",'Medium retrofit'!$Y$20,"")))&amp;IF(F40="Scenario1PBT8",'Medium retrofit'!$Z$20,IF(F40="Scenario2PBT8",'Medium retrofit'!$AA$20,IF(F40="Scenario3PBT8",'Medium retrofit'!$AB$20,"")))&amp;IF(F40="Scenario1PBT9",'Medium retrofit'!$AC$20,IF(F40="Scenario2PBT9",'Medium retrofit'!$AD$20,IF(F40="Scenario3PBT9",'Medium retrofit'!$AE$20,"")))&amp;IF(F40="Scenario1PBT10",'Medium retrofit'!$AF$20,IF(F40="Scenario2PBT10",'Medium retrofit'!$AG$20,IF(F40="Scenario3PBT10",'Medium retrofit'!$AH$20,"")))&amp;IF(F40="Scenario1PBT11",'Medium retrofit'!$AI$20,IF(F40="Scenario2PBT11",'Medium retrofit'!$AJ$20,IF(F40="Scenario3PBT11",'Medium retrofit'!$AK$20,"")))&amp;IF(F40="Scenario1PBT12",'Medium retrofit'!$AL$20,IF(F40="Scenario2PBT12",'Medium retrofit'!$AM$20,IF(F40="Scenario3PBT12",'Medium retrofit'!$AN$20,"")))&amp;IF(F40="Scenario1PBT13",'Medium retrofit'!$AO$20,IF(F40="Scenario2PBT13",'Medium retrofit'!$AP$20,IF(F40="Scenario3PBT13",'Medium retrofit'!$AQ$20,"")))&amp;IF(F40="Scenario1PBT14",'Medium retrofit'!$AR$20,IF(F40="Scenario2PBT14",'Medium retrofit'!$AS$20,IF(F40="Scenario3PBT14",'Medium retrofit'!$AT$20,"")))&amp;IF(F40="Scenario1PBT15",'Medium retrofit'!$AU$20,IF(F40="Scenario2PBT15",'Medium retrofit'!$AV$20,IF(F40="Scenario3PBT15",'Medium retrofit'!$AW$20,"")))</f>
        <v/>
      </c>
      <c r="N40" s="124">
        <f t="shared" si="16"/>
        <v>0</v>
      </c>
      <c r="O40" s="245" t="str">
        <f>IF(F40="Scenario1PBT1",'Medium retrofit'!$E$23,IF(F40="Scenario2PBT1",'Medium retrofit'!$F$23,IF(F40="Scenario3PBT1",'Medium retrofit'!$G$23,"")))&amp;IF(F40="Scenario1PBT2",'Medium retrofit'!$H$23,IF(F40="Scenario2PBT2",'Medium retrofit'!$I$23,IF(F40="Scenario3PBT2",'Medium retrofit'!$J$23,"")))&amp;IF(F40="Scenario1PBT3",'Medium retrofit'!$K$23,IF(F40="Scenario2PBT3",'Medium retrofit'!$L$23,IF(F40="Scenario3PBT3",'Medium retrofit'!$M$23,"")))&amp;IF(F40="Scenario1PBT4",'Medium retrofit'!$N$23,IF(F40="Scenario2PBT4",'Medium retrofit'!$O$23,IF(F40="Scenario3PBT4",'Medium retrofit'!$P$23,"")))&amp;IF(F40="Scenario1PBT5",'Medium retrofit'!$Q$23,IF(F40="Scenario2PBT5",'Medium retrofit'!$R$23,IF(F40="Scenario3PBT5",'Medium retrofit'!$S$23,"")))&amp;IF(F40="Scenario1PBT6",'Medium retrofit'!$T$23,IF(F40="Scenario2PBT6",'Medium retrofit'!$U$23,IF(F40="Scenario3PBT6",'Medium retrofit'!$V$23,"")))&amp;IF(F40="Scenario1PBT7",'Medium retrofit'!$W$23,IF(F40="Scenario2PBT7",'Medium retrofit'!$X$23,IF(F40="Scenario3PBT7",'Medium retrofit'!$Y$23,"")))&amp;IF(F40="Scenario1PBT8",'Medium retrofit'!$Z$23,IF(F40="Scenario2PBT8",'Medium retrofit'!$AA$23,IF(F40="Scenario3PBT8",'Medium retrofit'!$AB$23,"")))&amp;IF(F40="Scenario1PBT9",'Medium retrofit'!$AC$23,IF(F40="Scenario2PBT9",'Medium retrofit'!$AD$23,IF(F40="Scenario3PBT9",'Medium retrofit'!$AE$23,"")))&amp;IF(F40="Scenario1PBT10",'Medium retrofit'!$AF$23,IF(F40="Scenario2PBT10",'Medium retrofit'!$AG$23,IF(F40="Scenario3PBT10",'Medium retrofit'!$AH$23,"")))&amp;IF(F40="Scenario1PBT11",'Medium retrofit'!$AI$23,IF(F40="Scenario2PBT11",'Medium retrofit'!$AJ$23,IF(F40="Scenario3PBT11",'Medium retrofit'!$AK$23,"")))&amp;IF(F40="Scenario1PBT12",'Medium retrofit'!$AL$23,IF(F40="Scenario2PBT12",'Medium retrofit'!$AM$23,IF(F40="Scenario3PBT12",'Medium retrofit'!$AN$23,"")))&amp;IF(F40="Scenario1PBT13",'Medium retrofit'!$AO$23,IF(F40="Scenario2PBT13",'Medium retrofit'!$AP$23,IF(F40="Scenario3PBT13",'Medium retrofit'!$AQ$23,"")))&amp;IF(F40="Scenario1PBT14",'Medium retrofit'!$AR$23,IF(F40="Scenario2PBT14",'Medium retrofit'!$AS$23,IF(F40="Scenario3PBT14",'Medium retrofit'!$AT$23,"")))&amp;IF(F40="Scenario1PBT15",'Medium retrofit'!$AU$23,IF(F40="Scenario2PBT15",'Medium retrofit'!$AV$23,IF(F40="Scenario3PBT15",'Medium retrofit'!$AW$23,"")))</f>
        <v/>
      </c>
      <c r="P40" s="123">
        <f t="shared" si="17"/>
        <v>0</v>
      </c>
      <c r="Q40" s="123" t="str">
        <f>IF(F40="Scenario1PBT1",'Medium retrofit'!$E$25,IF(F40="Scenario2PBT1",'Medium retrofit'!$F$25,IF(F40="Scenario3PBT1",'Medium retrofit'!$G$25,"")))&amp;IF(F40="Scenario1PBT2",'Medium retrofit'!$H$25,IF(F40="Scenario2PBT2",'Medium retrofit'!$I$25,IF(F40="Scenario3PBT2",'Medium retrofit'!$J$25,"")))&amp;IF(F40="Scenario1PBT3",'Medium retrofit'!$K$25,IF(F40="Scenario2PBT3",'Medium retrofit'!$L$25,IF(F40="Scenario3PBT3",'Medium retrofit'!$M$25,"")))&amp;IF(F40="Scenario1PBT4",'Medium retrofit'!$N$25,IF(F40="Scenario2PBT4",'Medium retrofit'!$O$25,IF(F40="Scenario3PBT4",'Medium retrofit'!$P$25,"")))&amp;IF(F40="Scenario1PBT5",'Medium retrofit'!$Q$25,IF(F40="Scenario2PBT5",'Medium retrofit'!$R$25,IF(F40="Scenario3PBT5",'Medium retrofit'!$S$25,"")))&amp;IF(F40="Scenario1PBT6",'Medium retrofit'!$T$25,IF(F40="Scenario2PBT6",'Medium retrofit'!$U$25,IF(F40="Scenario3PBT6",'Medium retrofit'!$V$25,"")))&amp;IF(F40="Scenario1PBT7",'Medium retrofit'!$W$25,IF(F40="Scenario2PBT7",'Medium retrofit'!$X$25,IF(F40="Scenario3PBT7",'Medium retrofit'!$Y$25,"")))&amp;IF(F40="Scenario1PBT8",'Medium retrofit'!$Z$25,IF(F40="Scenario2PBT8",'Medium retrofit'!$AA$25,IF(F40="Scenario3PBT8",'Medium retrofit'!$AB$25,"")))&amp;IF(F40="Scenario1PBT9",'Medium retrofit'!$AC$25,IF(F40="Scenario2PBT9",'Medium retrofit'!$AD$25,IF(F40="Scenario3PBT9",'Medium retrofit'!$AE$25,"")))&amp;IF(F40="Scenario1PBT10",'Medium retrofit'!$AF$25,IF(F40="Scenario2PBT10",'Medium retrofit'!$AG$25,IF(F40="Scenario3PBT10",'Medium retrofit'!$AH$25,"")))&amp;IF(F40="Scenario1PBT11",'Medium retrofit'!$AI$25,IF(F40="Scenario2PBT11",'Medium retrofit'!$AJ$25,IF(F40="Scenario3PBT11",'Medium retrofit'!$AK$25,"")))&amp;IF(F40="Scenario1PBT12",'Medium retrofit'!$AL$25,IF(F40="Scenario2PBT12",'Medium retrofit'!$AM$25,IF(F40="Scenario3PBT12",'Medium retrofit'!$AN$25,"")))&amp;IF(F40="Scenario1PBT13",'Medium retrofit'!$AO$25,IF(F40="Scenario2PBT13",'Medium retrofit'!$AP$25,IF(F40="Scenario3PBT13",'Medium retrofit'!$AQ$25,"")))&amp;IF(F40="Scenario1PBT14",'Medium retrofit'!$AR$25,IF(F40="Scenario2PBT14",'Medium retrofit'!$AS$25,IF(F40="Scenario3PBT14",'Medium retrofit'!$AT$25,"")))&amp;IF(F40="Scenario1PBT15",'Medium retrofit'!$AU$25,IF(F40="Scenario2PBT15",'Medium retrofit'!$AV$25,IF(F40="Scenario3PBT15",'Medium retrofit'!$AW$25,"")))</f>
        <v/>
      </c>
      <c r="R40" s="123">
        <f t="shared" si="18"/>
        <v>0</v>
      </c>
      <c r="S40" s="123" t="str">
        <f>IF(F40="Scenario1PBT1",'Medium retrofit'!$E$27,IF(F40="Scenario2PBT1",'Medium retrofit'!$F$27,IF(F40="Scenario3PBT1",'Medium retrofit'!$G$27,"")))&amp;IF(F40="Scenario1PBT2",'Medium retrofit'!$H$27,IF(F40="Scenario2PBT2",'Medium retrofit'!$I$27,IF(F40="Scenario3PBT2",'Medium retrofit'!$J$27,"")))&amp;IF(F40="Scenario1PBT3",'Medium retrofit'!$K$27,IF(F40="Scenario2PBT3",'Medium retrofit'!$L$27,IF(F40="Scenario3PBT3",'Medium retrofit'!$M$27,"")))&amp;IF(F40="Scenario1PBT4",'Medium retrofit'!$N$27,IF(F40="Scenario2PBT4",'Medium retrofit'!$O$27,IF(F40="Scenario3PBT4",'Medium retrofit'!$P$27,"")))&amp;IF(F40="Scenario1PBT5",'Medium retrofit'!$Q$27,IF(F40="Scenario2PBT5",'Medium retrofit'!$R$27,IF(F40="Scenario3PBT5",'Medium retrofit'!$S$27,"")))&amp;IF(F40="Scenario1PBT6",'Medium retrofit'!$T$27,IF(F40="Scenario2PBT6",'Medium retrofit'!$U$27,IF(F40="Scenario3PBT6",'Medium retrofit'!$V$27,"")))&amp;IF(F40="Scenario1PBT7",'Medium retrofit'!$W$27,IF(F40="Scenario2PBT7",'Medium retrofit'!$X$27,IF(F40="Scenario3PBT7",'Medium retrofit'!$Y$27,"")))&amp;IF(F40="Scenario1PBT8",'Medium retrofit'!$Z$27,IF(F40="Scenario2PBT8",'Medium retrofit'!$AA$27,IF(F40="Scenario3PBT8",'Medium retrofit'!$AB$27,"")))&amp;IF(F40="Scenario1PBT9",'Medium retrofit'!$AC$27,IF(F40="Scenario2PBT9",'Medium retrofit'!$AD$27,IF(F40="Scenario3PBT9",'Medium retrofit'!$AE$27,"")))&amp;IF(F40="Scenario1PBT10",'Medium retrofit'!$AF$27,IF(F40="Scenario2PBT10",'Medium retrofit'!$AG$27,IF(F40="Scenario3PBT10",'Medium retrofit'!$AH$27,"")))&amp;IF(F40="Scenario1PBT11",'Medium retrofit'!$AI$27,IF(F40="Scenario2PBT11",'Medium retrofit'!$AJ$27,IF(F40="Scenario3PBT11",'Medium retrofit'!$AK$27,"")))&amp;IF(F40="Scenario1PBT12",'Medium retrofit'!$AL$27,IF(F40="Scenario2PBT12",'Medium retrofit'!$AM$27,IF(F40="Scenario3PBT12",'Medium retrofit'!$AN$27,"")))&amp;IF(F40="Scenario1PBT13",'Medium retrofit'!$AO$27,IF(F40="Scenario2PBT13",'Medium retrofit'!$AP$27,IF(F40="Scenario3PBT13",'Medium retrofit'!$AQ$27,"")))&amp;IF(F40="Scenario1PBT14",'Medium retrofit'!$AR$27,IF(F40="Scenario2PBT14",'Medium retrofit'!$AS$27,IF(F40="Scenario3PBT14",'Medium retrofit'!$AT$27,"")))&amp;IF(F40="Scenario1PBT15",'Medium retrofit'!$AU$27,IF(F40="Scenario2PBT15",'Medium retrofit'!$AV$27,IF(F40="Scenario3PBT15",'Medium retrofit'!$AW$27,"")))</f>
        <v/>
      </c>
      <c r="T40" s="246">
        <f t="shared" si="19"/>
        <v>0</v>
      </c>
      <c r="U40" s="245" t="str">
        <f>IF(F40="Scenario1PBT1",'Medium retrofit'!$E$38,IF(F40="Scenario2PBT1",'Medium retrofit'!$F$38,IF(F40="Scenario3PBT1",'Medium retrofit'!$G$38,"")))&amp;IF(F40="Scenario1PBT2",'Medium retrofit'!$H$38,IF(F40="Scenario2PBT2",'Medium retrofit'!$I$38,IF(F40="Scenario3PBT2",'Medium retrofit'!$J$38,"")))&amp;IF(F40="Scenario1PBT3",'Medium retrofit'!$K$38,IF(F40="Scenario2PBT3",'Medium retrofit'!$L$38,IF(F40="Scenario3PBT3",'Medium retrofit'!$M$38,"")))&amp;IF(F40="Scenario1PBT4",'Medium retrofit'!$N$38,IF(F40="Scenario2PBT4",'Medium retrofit'!$O$38,IF(F40="Scenario3PBT4",'Medium retrofit'!$P$38,"")))&amp;IF(F40="Scenario1PBT5",'Medium retrofit'!$Q$38,IF(F40="Scenario2PBT5",'Medium retrofit'!$R$38,IF(F40="Scenario3PBT5",'Medium retrofit'!$S$38,"")))&amp;IF(F40="Scenario1PBT6",'Medium retrofit'!$T$38,IF(F40="Scenario2PBT6",'Medium retrofit'!$U$38,IF(F40="Scenario3PBT6",'Medium retrofit'!$V$38,"")))&amp;IF(F40="Scenario1PBT7",'Medium retrofit'!$W$38,IF(F40="Scenario2PBT7",'Medium retrofit'!$X$38,IF(F40="Scenario3PBT7",'Medium retrofit'!$Y$38,"")))&amp;IF(F40="Scenario1PBT8",'Medium retrofit'!$Z$38,IF(F40="Scenario2PBT8",'Medium retrofit'!$AA$38,IF(F40="Scenario3PBT8",'Medium retrofit'!$AB$38,"")))&amp;IF(F40="Scenario1PBT9",'Medium retrofit'!$AC$38,IF(F40="Scenario2PBT9",'Medium retrofit'!$AD$38,IF(F40="Scenario3PBT9",'Medium retrofit'!$AE$38,"")))&amp;IF(F40="Scenario1PBT10",'Medium retrofit'!$AF$38,IF(F40="Scenario2PBT10",'Medium retrofit'!$AG$38,IF(F40="Scenario3PBT10",'Medium retrofit'!$AH$38,"")))&amp;IF(F40="Scenario1PBT11",'Medium retrofit'!$AI$38,IF(F40="Scenario2PBT11",'Medium retrofit'!$AJ$38,IF(F40="Scenario3PBT11",'Medium retrofit'!$AK$38,"")))&amp;IF(F40="Scenario1PBT12",'Medium retrofit'!$AL$38,IF(F40="Scenario2PBT12",'Medium retrofit'!$AM$38,IF(F40="Scenario3PBT12",'Medium retrofit'!$AN$38,"")))&amp;IF(F40="Scenario1PBT13",'Medium retrofit'!$AO$38,IF(F40="Scenario2PBT13",'Medium retrofit'!$AP$38,IF(F40="Scenario3PBT13",'Medium retrofit'!$AQ$38,"")))&amp;IF(F40="Scenario1PBT14",'Medium retrofit'!$AR$38,IF(F40="Scenario2PBT14",'Medium retrofit'!$AS$38,IF(F40="Scenario3PBT14",'Medium retrofit'!$AT$38,"")))&amp;IF(F40="Scenario1PBT15",'Medium retrofit'!$AU$38,IF(F40="Scenario2PBT15",'Medium retrofit'!$AV$38,IF(F40="Scenario3PBT15",'Medium retrofit'!$AW$38,"")))</f>
        <v/>
      </c>
      <c r="V40" s="123">
        <f t="shared" si="20"/>
        <v>0</v>
      </c>
      <c r="W40" s="123" t="str">
        <f>IF(F40="Scenario1PBT1",'Medium retrofit'!$E$40,IF(F40="Scenario2PBT1",'Medium retrofit'!$F$40,IF(F40="Scenario3PBT1",'Medium retrofit'!$G$40,"")))&amp;IF(F40="Scenario1PBT2",'Medium retrofit'!$H$40,IF(F40="Scenario2PBT2",'Medium retrofit'!$I$40,IF(F40="Scenario3PBT2",'Medium retrofit'!$J$40,"")))&amp;IF(F40="Scenario1PBT3",'Medium retrofit'!$K$40,IF(F40="Scenario2PBT3",'Medium retrofit'!$L$40,IF(F40="Scenario3PBT3",'Medium retrofit'!$M$40,"")))&amp;IF(F40="Scenario1PBT4",'Medium retrofit'!$N$40,IF(F40="Scenario2PBT4",'Medium retrofit'!$O$40,IF(F40="Scenario3PBT4",'Medium retrofit'!$P$40,"")))&amp;IF(F40="Scenario1PBT5",'Medium retrofit'!$Q$40,IF(F40="Scenario2PBT5",'Medium retrofit'!$R$40,IF(F40="Scenario3PBT5",'Medium retrofit'!$S$40,"")))&amp;IF(F40="Scenario1PBT6",'Medium retrofit'!$T$40,IF(F40="Scenario2PBT6",'Medium retrofit'!$U$40,IF(F40="Scenario3PBT6",'Medium retrofit'!$V$40,"")))&amp;IF(F40="Scenario1PBT7",'Medium retrofit'!$W$40,IF(F40="Scenario2PBT7",'Medium retrofit'!$X$40,IF(F40="Scenario3PBT7",'Medium retrofit'!$Y$40,"")))&amp;IF(F40="Scenario1PBT8",'Medium retrofit'!$Z$40,IF(F40="Scenario2PBT8",'Medium retrofit'!$AA$40,IF(F40="Scenario3PBT8",'Medium retrofit'!$AB$40,"")))&amp;IF(F40="Scenario1PBT9",'Medium retrofit'!$AC$40,IF(F40="Scenario2PBT9",'Medium retrofit'!$AD$40,IF(F40="Scenario3PBT9",'Medium retrofit'!$AE$40,"")))&amp;IF(F40="Scenario1PBT10",'Medium retrofit'!$AF$40,IF(F40="Scenario2PBT10",'Medium retrofit'!$AG$40,IF(F40="Scenario3PBT10",'Medium retrofit'!$AH$40,"")))&amp;IF(F40="Scenario1PBT11",'Medium retrofit'!$AI$40,IF(F40="Scenario2PBT11",'Medium retrofit'!$AJ$40,IF(F40="Scenario3PBT11",'Medium retrofit'!$AK$40,"")))&amp;IF(F40="Scenario1PBT12",'Medium retrofit'!$AL$40,IF(F40="Scenario2PBT12",'Medium retrofit'!$AM$40,IF(F40="Scenario3PBT12",'Medium retrofit'!$AN$40,"")))&amp;IF(F40="Scenario1PBT13",'Medium retrofit'!$AO$40,IF(F40="Scenario2PBT13",'Medium retrofit'!$AP$40,IF(F40="Scenario3PBT13",'Medium retrofit'!$AQ$40,"")))&amp;IF(F40="Scenario1PBT14",'Medium retrofit'!$AR$40,IF(F40="Scenario2PBT14",'Medium retrofit'!$AS$40,IF(F40="Scenario3PBT14",'Medium retrofit'!$AT$40,"")))&amp;IF(F40="Scenario1PBT15",'Medium retrofit'!$AU$40,IF(F40="Scenario2PBT15",'Medium retrofit'!$AV$40,IF(F40="Scenario3PBT15",'Medium retrofit'!$AW$40,"")))</f>
        <v/>
      </c>
      <c r="X40" s="123">
        <f t="shared" si="21"/>
        <v>0</v>
      </c>
      <c r="Y40" s="123" t="str">
        <f>IF(F40="Scenario1PBT1",'Medium retrofit'!$E$42,IF(F40="Scenario2PBT1",'Medium retrofit'!$F$42,IF(F40="Scenario3PBT1",'Medium retrofit'!$G$42,"")))&amp;IF(F40="Scenario1PBT2",'Medium retrofit'!$H$42,IF(F40="Scenario2PBT2",'Medium retrofit'!$I$42,IF(F40="Scenario3PBT2",'Medium retrofit'!$J$42,"")))&amp;IF(F40="Scenario1PBT3",'Medium retrofit'!$K$42,IF(F40="Scenario2PBT3",'Medium retrofit'!$L$42,IF(F40="Scenario3PBT3",'Medium retrofit'!$M$42,"")))&amp;IF(F40="Scenario1PBT4",'Medium retrofit'!$N$42,IF(F40="Scenario2PBT4",'Medium retrofit'!$O$42,IF(F40="Scenario3PBT4",'Medium retrofit'!$P$42,"")))&amp;IF(F40="Scenario1PBT5",'Medium retrofit'!$Q$42,IF(F40="Scenario2PBT5",'Medium retrofit'!$R$42,IF(F40="Scenario3PBT5",'Medium retrofit'!$S$42,"")))&amp;IF(F40="Scenario1PBT6",'Medium retrofit'!$T$42,IF(F40="Scenario2PBT6",'Medium retrofit'!$U$42,IF(F40="Scenario3PBT6",'Medium retrofit'!$V$42,"")))&amp;IF(F40="Scenario1PBT7",'Medium retrofit'!$W$42,IF(F40="Scenario2PBT7",'Medium retrofit'!$X$42,IF(F40="Scenario3PBT7",'Medium retrofit'!$Y$42,"")))&amp;IF(F40="Scenario1PBT8",'Medium retrofit'!$Z$42,IF(F40="Scenario2PBT8",'Medium retrofit'!$AA$42,IF(F40="Scenario3PBT8",'Medium retrofit'!$AB$42,"")))&amp;IF(F40="Scenario1PBT9",'Medium retrofit'!$AC$42,IF(F40="Scenario2PBT9",'Medium retrofit'!$AD$42,IF(F40="Scenario3PBT9",'Medium retrofit'!$AE$42,"")))&amp;IF(F40="Scenario1PBT10",'Medium retrofit'!$AF$42,IF(F40="Scenario2PBT10",'Medium retrofit'!$AG$42,IF(F40="Scenario3PBT10",'Medium retrofit'!$AH$42,"")))&amp;IF(F40="Scenario1PBT11",'Medium retrofit'!$AI$42,IF(F40="Scenario2PBT11",'Medium retrofit'!$AJ$42,IF(F40="Scenario3PBT11",'Medium retrofit'!$AK$42,"")))&amp;IF(F40="Scenario1PBT12",'Medium retrofit'!$AL$42,IF(F40="Scenario2PBT12",'Medium retrofit'!$AM$42,IF(F40="Scenario3PBT12",'Medium retrofit'!$AN$42,"")))&amp;IF(F40="Scenario1PBT13",'Medium retrofit'!$AO$42,IF(F40="Scenario2PBT13",'Medium retrofit'!$AP$42,IF(F40="Scenario3PBT13",'Medium retrofit'!$AQ$42,"")))&amp;IF(F40="Scenario1PBT14",'Medium retrofit'!$AR$42,IF(F40="Scenario2PBT14",'Medium retrofit'!$AS$42,IF(F40="Scenario3PBT14",'Medium retrofit'!$AT$42,"")))&amp;IF(F40="Scenario1PBT15",'Medium retrofit'!$AU$42,IF(F40="Scenario2PBT15",'Medium retrofit'!$AV$42,IF(F40="Scenario3PBT15",'Medium retrofit'!$AW$42,"")))</f>
        <v/>
      </c>
      <c r="Z40" s="123">
        <f t="shared" si="22"/>
        <v>0</v>
      </c>
      <c r="AA40" s="239" t="str">
        <f>IF(F40="Scenario1PBT1",'Medium retrofit'!$E$101,IF(F40="Scenario2PBT1",'Medium retrofit'!$F$101,IF(F40="Scenario3PBT1",'Medium retrofit'!$G$101,"")))&amp;IF(F40="Scenario1PBT2",'Medium retrofit'!$H$101,IF(F40="Scenario2PBT2",'Medium retrofit'!$I$101,IF(F40="Scenario3PBT2",'Medium retrofit'!$J$101,"")))&amp;IF(F40="Scenario1PBT3",'Medium retrofit'!$K$101,IF(F40="Scenario2PBT3",'Medium retrofit'!$L$101,IF(F40="Scenario3PBT3",'Medium retrofit'!$M$101,"")))&amp;IF(F40="Scenario1PBT4",'Medium retrofit'!$N$101,IF(F40="Scenario2PBT4",'Medium retrofit'!$O$101,IF(F40="Scenario3PBT4",'Medium retrofit'!$P$101,"")))&amp;IF(F40="Scenario1PBT5",'Medium retrofit'!$Q$101,IF(F40="Scenario2PBT5",'Medium retrofit'!$R$101,IF(F40="Scenario3PBT5",'Medium retrofit'!$S$101,"")))&amp;IF(F40="Scenario1PBT6",'Medium retrofit'!$T$101,IF(F40="Scenario2PBT6",'Medium retrofit'!$U$101,IF(F40="Scenario3PBT6",'Medium retrofit'!$V$101,"")))&amp;IF(F40="Scenario1PBT7",'Medium retrofit'!$W$101,IF(F40="Scenario2PBT7",'Medium retrofit'!$X$101,IF(F40="Scenario3PBT7",'Medium retrofit'!$Y$101,"")))&amp;IF(F40="Scenario1PBT8",'Medium retrofit'!$Z$101,IF(F40="Scenario2PBT8",'Medium retrofit'!$AA$101,IF(F40="Scenario3PBT8",'Medium retrofit'!$AB$101,"")))&amp;IF(F40="Scenario1PBT9",'Medium retrofit'!$AC$101,IF(F40="Scenario2PBT9",'Medium retrofit'!$AD$101,IF(F40="Scenario3PBT9",'Medium retrofit'!$AE$101,"")))&amp;IF(F40="Scenario1PBT10",'Medium retrofit'!$AF$101,IF(F40="Scenario2PBT10",'Medium retrofit'!$AG$101,IF(F40="Scenario3PBT10",'Medium retrofit'!$AH$101,"")))&amp;IF(F40="Scenario1PBT11",'Medium retrofit'!$AI$101,IF(F40="Scenario2PBT11",'Medium retrofit'!$AJ$101,IF(F40="Scenario3PBT11",'Medium retrofit'!$AK$101,"")))&amp;IF(F40="Scenario1PBT12",'Medium retrofit'!$AL$101,IF(F40="Scenario2PBT12",'Medium retrofit'!$AM$101,IF(F40="Scenario3PBT12",'Medium retrofit'!$AN$101,"")))&amp;IF(F40="Scenario1PBT13",'Medium retrofit'!$AO$101,IF(F40="Scenario2PBT13",'Medium retrofit'!$AP$101,IF(F40="Scenario3PBT13",'Medium retrofit'!$AQ$101,"")))&amp;IF(F40="Scenario1PBT14",'Medium retrofit'!$AR$101,IF(F40="Scenario2PBT14",'Medium retrofit'!$AS$101,IF(F40="Scenario3PBT14",'Medium retrofit'!$AT$101,"")))&amp;IF(F40="Scenario1PBT15",'Medium retrofit'!$AU$101,IF(F40="Scenario2PBT15",'Medium retrofit'!$AV$101,IF(F40="Scenario3PBT15",'Medium retrofit'!$AW$101,"")))</f>
        <v/>
      </c>
      <c r="AB40" s="242">
        <f t="shared" si="23"/>
        <v>0</v>
      </c>
      <c r="AC40" s="364" t="str">
        <f t="shared" si="24"/>
        <v/>
      </c>
      <c r="AD40" s="353">
        <f>IF(AC40="",IFERROR('Projection_Base-case'!G41-G40,0),0)</f>
        <v>0</v>
      </c>
      <c r="AE40" s="350">
        <f t="shared" si="25"/>
        <v>0</v>
      </c>
      <c r="AF40" s="361">
        <f>IFERROR(100*AD40/'Projection_Base-case'!G41,0)</f>
        <v>0</v>
      </c>
      <c r="AG40" s="352">
        <f>IF(AC40="",IFERROR('Projection_Base-case'!I41-I40,0),0)</f>
        <v>0</v>
      </c>
      <c r="AH40" s="353">
        <f t="shared" si="26"/>
        <v>0</v>
      </c>
      <c r="AI40" s="361">
        <f>IFERROR(100*AG40/'Projection_Base-case'!I41,0)</f>
        <v>0</v>
      </c>
      <c r="AJ40" s="352">
        <f>IF(AC40="",IFERROR('Projection_Base-case'!K41-K40,0),0)</f>
        <v>0</v>
      </c>
      <c r="AK40" s="353">
        <f t="shared" si="27"/>
        <v>0</v>
      </c>
      <c r="AL40" s="361">
        <f>IFERROR(100*AJ40/'Projection_Base-case'!K41,0)</f>
        <v>0</v>
      </c>
      <c r="AM40" s="352">
        <f>-IF(AC40="",IFERROR('Projection_Base-case'!M41-M40,0),0)</f>
        <v>0</v>
      </c>
      <c r="AN40" s="353">
        <f t="shared" si="28"/>
        <v>0</v>
      </c>
      <c r="AO40" s="354">
        <f>IFERROR(IF('Projection_Base-case'!N41&gt;0,100*AN40/'Projection_Base-case'!N41,100*AN40/N40),0)</f>
        <v>0</v>
      </c>
      <c r="AP40" s="355">
        <f>IF(AC40="",IFERROR('Projection_Base-case'!O41-O40,0),0)</f>
        <v>0</v>
      </c>
      <c r="AQ40" s="356">
        <f t="shared" si="29"/>
        <v>0</v>
      </c>
      <c r="AR40" s="356">
        <f>IFERROR(100*AP40/'Projection_Base-case'!O41,0)</f>
        <v>0</v>
      </c>
      <c r="AS40" s="355">
        <f>IF(AC40="",IFERROR('Projection_Base-case'!Q41-Q40,0),0)</f>
        <v>0</v>
      </c>
      <c r="AT40" s="356">
        <f t="shared" si="30"/>
        <v>0</v>
      </c>
      <c r="AU40" s="356">
        <f>IFERROR(100*AS40/'Projection_Base-case'!Q41,0)</f>
        <v>0</v>
      </c>
      <c r="AV40" s="355">
        <f>IF(AC40="",IFERROR('Projection_Base-case'!S41-S40,0),0)</f>
        <v>0</v>
      </c>
      <c r="AW40" s="356">
        <f t="shared" si="31"/>
        <v>0</v>
      </c>
      <c r="AX40" s="357">
        <f>IFERROR(100*AV40/'Projection_Base-case'!S41,0)</f>
        <v>0</v>
      </c>
      <c r="AY40" s="358">
        <f>IF(AC40="",IFERROR('Projection_Base-case'!U41-U40,0),0)</f>
        <v>0</v>
      </c>
      <c r="AZ40" s="359">
        <f t="shared" si="32"/>
        <v>0</v>
      </c>
      <c r="BA40" s="359">
        <f>IFERROR(100*AY40/'Projection_Base-case'!U41,0)</f>
        <v>0</v>
      </c>
      <c r="BB40" s="358">
        <f>IF(AC40="",IFERROR('Projection_Base-case'!W41-W40,0),0)</f>
        <v>0</v>
      </c>
      <c r="BC40" s="359">
        <f t="shared" si="33"/>
        <v>0</v>
      </c>
      <c r="BD40" s="359">
        <f>IFERROR(100*BB40/'Projection_Base-case'!W41,0)</f>
        <v>0</v>
      </c>
      <c r="BE40" s="358">
        <f>IF(AC40="",IFERROR('Projection_Base-case'!Y41-Y40,0),0)</f>
        <v>0</v>
      </c>
      <c r="BF40" s="359">
        <f t="shared" si="34"/>
        <v>0</v>
      </c>
      <c r="BG40" s="359">
        <f>IFERROR(100*BE40/'Projection_Base-case'!Y41,0)</f>
        <v>0</v>
      </c>
      <c r="BH40" s="359">
        <f t="shared" si="35"/>
        <v>0</v>
      </c>
      <c r="BI40" s="360">
        <f t="shared" si="36"/>
        <v>0</v>
      </c>
    </row>
    <row r="41" spans="1:61">
      <c r="A41" s="205">
        <v>37</v>
      </c>
      <c r="B41" s="347">
        <f>IF('Projection_Base-case'!B42&lt;&gt;"",'Projection_Base-case'!B42,0)</f>
        <v>0</v>
      </c>
      <c r="C41" s="347">
        <f>IF('Projection_Base-case'!C42&lt;&gt;"",'Projection_Base-case'!C42,0)</f>
        <v>0</v>
      </c>
      <c r="D41" s="365">
        <f>IF('Projection_Base-case'!D42&lt;&gt;"",'Projection_Base-case'!D42,0)</f>
        <v>0</v>
      </c>
      <c r="E41" s="376"/>
      <c r="F41" s="367" t="str">
        <f t="shared" si="12"/>
        <v>0</v>
      </c>
      <c r="G41" s="241" t="str">
        <f>IF(F41="Scenario1PBT1",'Medium retrofit'!$E$6,IF(F41="Scenario2PBT1",'Medium retrofit'!$F$6,IF(F41="Scenario3PBT1",'Medium retrofit'!$G$6,"")))&amp;IF(F41="Scenario1PBT2",'Medium retrofit'!$H$6,IF(F41="Scenario2PBT2",'Medium retrofit'!$I$6,IF(F41="Scenario3PBT2",'Medium retrofit'!$J$6,"")))&amp;IF(F41="Scenario1PBT3",'Medium retrofit'!$K$6,IF(F41="Scenario2PBT3",'Medium retrofit'!$L$6,IF(F41="Scenario3PBT3",'Medium retrofit'!$M$6,"")))&amp;IF(F41="Scenario1PBT4",'Medium retrofit'!$N$6,IF(F41="Scenario2PBT4",'Medium retrofit'!$O$6,IF(F41="Scenario3PBT4",'Medium retrofit'!$P$6,"")))&amp;IF(F41="Scenario1PBT5",'Medium retrofit'!$Q$6,IF(F41="Scenario2PBT5",'Medium retrofit'!$R$6,IF(F41="Scenario3PBT5",'Medium retrofit'!$S$6,"")))&amp;IF(F41="Scenario1PBT6",'Medium retrofit'!$T$6,IF(F41="Scenario2PBT6",'Medium retrofit'!$U$6,IF(F41="Scenario3PBT6",'Medium retrofit'!$V$6,"")))&amp;IF(F41="Scenario1PBT7",'Medium retrofit'!$W$6,IF(F41="Scenario2PBT7",'Medium retrofit'!$X$6,IF(F41="Scenario3PBT7",'Medium retrofit'!$Y$6,"")))&amp;IF(F41="Scenario1PBT8",'Medium retrofit'!$Z$6,IF(F41="Scenario2PBT8",'Medium retrofit'!$AA$6,IF(F41="Scenario3PBT8",'Medium retrofit'!$AB$6,"")))&amp;IF(F41="Scenario1PBT9",'Medium retrofit'!$AC$6,IF(F41="Scenario2PBT9",'Medium retrofit'!$AD$6,IF(F41="Scenario3PBT9",'Medium retrofit'!$AE$6,"")))&amp;IF(F41="Scenario1PBT10",'Medium retrofit'!$AF$6,IF(F41="Scenario2PBT10",'Medium retrofit'!$AG$6,IF(F41="Scenario3PBT10",'Medium retrofit'!$AH$6,"")))&amp;IF(F41="Scenario1PBT11",'Medium retrofit'!$AI$6,IF(F41="Scenario2PBT11",'Medium retrofit'!$AJ$6,IF(F41="Scenario3PBT11",'Medium retrofit'!$AK$6,"")))&amp;IF(F41="Scenario1PBT12",'Medium retrofit'!$AL$6,IF(F41="Scenario2PBT12",'Medium retrofit'!$AM$6,IF(F41="Scenario3PBT12",'Medium retrofit'!$AN$6,"")))&amp;IF(F41="Scenario1PBT13",'Medium retrofit'!$AO$6,IF(F41="Scenario2PBT13",'Medium retrofit'!$AP$6,IF(F41="Scenario3PBT13",'Medium retrofit'!$AQ$6,"")))&amp;IF(F41="Scenario1PBT14",'Medium retrofit'!$AR$6,IF(F41="Scenario2PBT14",'Medium retrofit'!$AS$6,IF(F41="Scenario3PBT14",'Medium retrofit'!$AT$6,"")))&amp;IF(F41="Scenario1PBT15",'Medium retrofit'!$AU$6,IF(F41="Scenario2PBT15",'Medium retrofit'!$AV$6,IF(F41="Scenario3PBT15",'Medium retrofit'!$AW$6,"")))</f>
        <v/>
      </c>
      <c r="H41" s="123">
        <f t="shared" si="13"/>
        <v>0</v>
      </c>
      <c r="I41" s="239" t="str">
        <f>IF(F41="Scenario1PBT1",'Medium retrofit'!$E$16,IF(F41="Scenario2PBT1",'Medium retrofit'!$F$16,IF(F41="Scenario3PBT1",'Medium retrofit'!$G$16,"")))&amp;IF(F41="Scenario1PBT2",'Medium retrofit'!$H$16,IF(F41="Scenario2PBT2",'Medium retrofit'!$I$16,IF(F41="Scenario3PBT2",'Medium retrofit'!$J$16,"")))&amp;IF(F41="Scenario1PBT3",'Medium retrofit'!$K$16,IF(F41="Scenario2PBT3",'Medium retrofit'!$L$16,IF(F41="Scenario3PBT3",'Medium retrofit'!$M$16,"")))&amp;IF(F41="Scenario1PBT4",'Medium retrofit'!$N$16,IF(F41="Scenario2PBT4",'Medium retrofit'!$O$16,IF(F41="Scenario3PBT4",'Medium retrofit'!$P$16,"")))&amp;IF(F41="Scenario1PBT5",'Medium retrofit'!$Q$16,IF(F41="Scenario2PBT5",'Medium retrofit'!$R$16,IF(F41="Scenario3PBT5",'Medium retrofit'!$S$16,"")))&amp;IF(F41="Scenario1PBT6",'Medium retrofit'!$T$16,IF(F41="Scenario2PBT6",'Medium retrofit'!$U$16,IF(F41="Scenario3PBT6",'Medium retrofit'!$V$16,"")))&amp;IF(F41="Scenario1PBT7",'Medium retrofit'!$W$16,IF(F41="Scenario2PBT7",'Medium retrofit'!$X$16,IF(F41="Scenario3PBT7",'Medium retrofit'!$Y$16,"")))&amp;IF(F41="Scenario1PBT8",'Medium retrofit'!$Z$16,IF(F41="Scenario2PBT8",'Medium retrofit'!$AA$16,IF(F41="Scenario3PBT8",'Medium retrofit'!$AB$16,"")))&amp;IF(F41="Scenario1PBT9",'Medium retrofit'!$AC$16,IF(F41="Scenario2PBT9",'Medium retrofit'!$AD$16,IF(F41="Scenario3PBT9",'Medium retrofit'!$AE$16,"")))&amp;IF(F41="Scenario1PBT10",'Medium retrofit'!$AF$16,IF(F41="Scenario2PBT10",'Medium retrofit'!$AG$16,IF(F41="Scenario3PBT10",'Medium retrofit'!$AH$16,"")))&amp;IF(F41="Scenario1PBT11",'Medium retrofit'!$AI$16,IF(F41="Scenario2PBT11",'Medium retrofit'!$AJ$16,IF(F41="Scenario3PBT11",'Medium retrofit'!$AK$16,"")))&amp;IF(F41="Scenario1PBT12",'Medium retrofit'!$AL$16,IF(F41="Scenario2PBT12",'Medium retrofit'!$AM$16,IF(F41="Scenario3PBT12",'Medium retrofit'!$AN$16,"")))&amp;IF(F41="Scenario1PBT13",'Medium retrofit'!$AO$16,IF(F41="Scenario2PBT13",'Medium retrofit'!$AP$16,IF(F41="Scenario3PBT13",'Medium retrofit'!$AQ$16,"")))&amp;IF(F41="Scenario1PBT14",'Medium retrofit'!$AR$16,IF(F41="Scenario2PBT14",'Medium retrofit'!$AS$16,IF(F41="Scenario3PBT14",'Medium retrofit'!$AT$16,"")))&amp;IF(F41="Scenario1PBT15",'Medium retrofit'!$AU$16,IF(F41="Scenario2PBT15",'Medium retrofit'!$AV$16,IF(F41="Scenario3PBT15",'Medium retrofit'!$AW$16,"")))</f>
        <v/>
      </c>
      <c r="J41" s="123">
        <f t="shared" si="14"/>
        <v>0</v>
      </c>
      <c r="K41" s="123" t="str">
        <f>IF(F41="Scenario1PBT1",'Medium retrofit'!$E$18,IF(F41="Scenario2PBT1",'Medium retrofit'!$F$18,IF(F41="Scenario3PBT1",'Medium retrofit'!$G$18,"")))&amp;IF(F41="Scenario1PBT2",'Medium retrofit'!$H$18,IF(F41="Scenario2PBT2",'Medium retrofit'!$I$18,IF(F41="Scenario3PBT2",'Medium retrofit'!$J$18,"")))&amp;IF(F41="Scenario1PBT3",'Medium retrofit'!$K$18,IF(F41="Scenario2PBT3",'Medium retrofit'!$L$18,IF(F41="Scenario3PBT3",'Medium retrofit'!$M$18,"")))&amp;IF(F41="Scenario1PBT4",'Medium retrofit'!$N$18,IF(F41="Scenario2PBT4",'Medium retrofit'!$O$18,IF(F41="Scenario3PBT4",'Medium retrofit'!$P$18,"")))&amp;IF(F41="Scenario1PBT5",'Medium retrofit'!$Q$18,IF(F41="Scenario2PBT5",'Medium retrofit'!$R$18,IF(F41="Scenario3PBT5",'Medium retrofit'!$S$18,"")))&amp;IF(F41="Scenario1PBT6",'Medium retrofit'!$T$18,IF(F41="Scenario2PBT6",'Medium retrofit'!$U$18,IF(F41="Scenario3PBT6",'Medium retrofit'!$V$18,"")))&amp;IF(F41="Scenario1PBT7",'Medium retrofit'!$W$18,IF(F41="Scenario2PBT7",'Medium retrofit'!$X$18,IF(F41="Scenario3PBT7",'Medium retrofit'!$Y$18,"")))&amp;IF(F41="Scenario1PBT8",'Medium retrofit'!$Z$18,IF(F41="Scenario2PBT8",'Medium retrofit'!$AA$18,IF(F41="Scenario3PBT8",'Medium retrofit'!$AB$18,"")))&amp;IF(F41="Scenario1PBT9",'Medium retrofit'!$AC$18,IF(F41="Scenario2PBT9",'Medium retrofit'!$AD$18,IF(F41="Scenario3PBT9",'Medium retrofit'!$AE$18,"")))&amp;IF(F41="Scenario1PBT10",'Medium retrofit'!$AF$18,IF(F41="Scenario2PBT10",'Medium retrofit'!$AG$18,IF(F41="Scenario3PBT10",'Medium retrofit'!$AH$18,"")))&amp;IF(F41="Scenario1PBT11",'Medium retrofit'!$AI$18,IF(F41="Scenario2PBT11",'Medium retrofit'!$AJ$18,IF(F41="Scenario3PBT11",'Medium retrofit'!$AK$18,"")))&amp;IF(F41="Scenario1PBT12",'Medium retrofit'!$AL$18,IF(F41="Scenario2PBT12",'Medium retrofit'!$AM$18,IF(F41="Scenario3PBT12",'Medium retrofit'!$AN$18,"")))&amp;IF(F41="Scenario1PBT13",'Medium retrofit'!$AO$18,IF(F41="Scenario2PBT13",'Medium retrofit'!$AP$18,IF(F41="Scenario3PBT13",'Medium retrofit'!$AQ$18,"")))&amp;IF(F41="Scenario1PBT14",'Medium retrofit'!$AR$18,IF(F41="Scenario2PBT14",'Medium retrofit'!$AS$18,IF(F41="Scenario3PBT14",'Medium retrofit'!$AT$18,"")))&amp;IF(F41="Scenario1PBT15",'Medium retrofit'!$AU$18,IF(F41="Scenario2PBT15",'Medium retrofit'!$AV$18,IF(F41="Scenario3PBT15",'Medium retrofit'!$AW$18,"")))</f>
        <v/>
      </c>
      <c r="L41" s="123">
        <f t="shared" si="15"/>
        <v>0</v>
      </c>
      <c r="M41" s="123" t="str">
        <f>IF(F41="Scenario1PBT1",'Medium retrofit'!$E$20,IF(F41="Scenario2PBT1",'Medium retrofit'!$F$20,IF(F41="Scenario3PBT1",'Medium retrofit'!$G$20,"")))&amp;IF(F41="Scenario1PBT2",'Medium retrofit'!$H$20,IF(F41="Scenario2PBT2",'Medium retrofit'!$I$20,IF(F41="Scenario3PBT2",'Medium retrofit'!$J$20,"")))&amp;IF(F41="Scenario1PBT3",'Medium retrofit'!$K$20,IF(F41="Scenario2PBT3",'Medium retrofit'!$L$20,IF(F41="Scenario3PBT3",'Medium retrofit'!$M$20,"")))&amp;IF(F41="Scenario1PBT4",'Medium retrofit'!$N$20,IF(F41="Scenario2PBT4",'Medium retrofit'!$O$20,IF(F41="Scenario3PBT4",'Medium retrofit'!$P$20,"")))&amp;IF(F41="Scenario1PBT5",'Medium retrofit'!$Q$20,IF(F41="Scenario2PBT5",'Medium retrofit'!$R$20,IF(F41="Scenario3PBT5",'Medium retrofit'!$S$20,"")))&amp;IF(F41="Scenario1PBT6",'Medium retrofit'!$T$20,IF(F41="Scenario2PBT6",'Medium retrofit'!$U$20,IF(F41="Scenario3PBT6",'Medium retrofit'!$V$20,"")))&amp;IF(F41="Scenario1PBT7",'Medium retrofit'!$W$20,IF(F41="Scenario2PBT7",'Medium retrofit'!$X$20,IF(F41="Scenario3PBT7",'Medium retrofit'!$Y$20,"")))&amp;IF(F41="Scenario1PBT8",'Medium retrofit'!$Z$20,IF(F41="Scenario2PBT8",'Medium retrofit'!$AA$20,IF(F41="Scenario3PBT8",'Medium retrofit'!$AB$20,"")))&amp;IF(F41="Scenario1PBT9",'Medium retrofit'!$AC$20,IF(F41="Scenario2PBT9",'Medium retrofit'!$AD$20,IF(F41="Scenario3PBT9",'Medium retrofit'!$AE$20,"")))&amp;IF(F41="Scenario1PBT10",'Medium retrofit'!$AF$20,IF(F41="Scenario2PBT10",'Medium retrofit'!$AG$20,IF(F41="Scenario3PBT10",'Medium retrofit'!$AH$20,"")))&amp;IF(F41="Scenario1PBT11",'Medium retrofit'!$AI$20,IF(F41="Scenario2PBT11",'Medium retrofit'!$AJ$20,IF(F41="Scenario3PBT11",'Medium retrofit'!$AK$20,"")))&amp;IF(F41="Scenario1PBT12",'Medium retrofit'!$AL$20,IF(F41="Scenario2PBT12",'Medium retrofit'!$AM$20,IF(F41="Scenario3PBT12",'Medium retrofit'!$AN$20,"")))&amp;IF(F41="Scenario1PBT13",'Medium retrofit'!$AO$20,IF(F41="Scenario2PBT13",'Medium retrofit'!$AP$20,IF(F41="Scenario3PBT13",'Medium retrofit'!$AQ$20,"")))&amp;IF(F41="Scenario1PBT14",'Medium retrofit'!$AR$20,IF(F41="Scenario2PBT14",'Medium retrofit'!$AS$20,IF(F41="Scenario3PBT14",'Medium retrofit'!$AT$20,"")))&amp;IF(F41="Scenario1PBT15",'Medium retrofit'!$AU$20,IF(F41="Scenario2PBT15",'Medium retrofit'!$AV$20,IF(F41="Scenario3PBT15",'Medium retrofit'!$AW$20,"")))</f>
        <v/>
      </c>
      <c r="N41" s="124">
        <f t="shared" si="16"/>
        <v>0</v>
      </c>
      <c r="O41" s="245" t="str">
        <f>IF(F41="Scenario1PBT1",'Medium retrofit'!$E$23,IF(F41="Scenario2PBT1",'Medium retrofit'!$F$23,IF(F41="Scenario3PBT1",'Medium retrofit'!$G$23,"")))&amp;IF(F41="Scenario1PBT2",'Medium retrofit'!$H$23,IF(F41="Scenario2PBT2",'Medium retrofit'!$I$23,IF(F41="Scenario3PBT2",'Medium retrofit'!$J$23,"")))&amp;IF(F41="Scenario1PBT3",'Medium retrofit'!$K$23,IF(F41="Scenario2PBT3",'Medium retrofit'!$L$23,IF(F41="Scenario3PBT3",'Medium retrofit'!$M$23,"")))&amp;IF(F41="Scenario1PBT4",'Medium retrofit'!$N$23,IF(F41="Scenario2PBT4",'Medium retrofit'!$O$23,IF(F41="Scenario3PBT4",'Medium retrofit'!$P$23,"")))&amp;IF(F41="Scenario1PBT5",'Medium retrofit'!$Q$23,IF(F41="Scenario2PBT5",'Medium retrofit'!$R$23,IF(F41="Scenario3PBT5",'Medium retrofit'!$S$23,"")))&amp;IF(F41="Scenario1PBT6",'Medium retrofit'!$T$23,IF(F41="Scenario2PBT6",'Medium retrofit'!$U$23,IF(F41="Scenario3PBT6",'Medium retrofit'!$V$23,"")))&amp;IF(F41="Scenario1PBT7",'Medium retrofit'!$W$23,IF(F41="Scenario2PBT7",'Medium retrofit'!$X$23,IF(F41="Scenario3PBT7",'Medium retrofit'!$Y$23,"")))&amp;IF(F41="Scenario1PBT8",'Medium retrofit'!$Z$23,IF(F41="Scenario2PBT8",'Medium retrofit'!$AA$23,IF(F41="Scenario3PBT8",'Medium retrofit'!$AB$23,"")))&amp;IF(F41="Scenario1PBT9",'Medium retrofit'!$AC$23,IF(F41="Scenario2PBT9",'Medium retrofit'!$AD$23,IF(F41="Scenario3PBT9",'Medium retrofit'!$AE$23,"")))&amp;IF(F41="Scenario1PBT10",'Medium retrofit'!$AF$23,IF(F41="Scenario2PBT10",'Medium retrofit'!$AG$23,IF(F41="Scenario3PBT10",'Medium retrofit'!$AH$23,"")))&amp;IF(F41="Scenario1PBT11",'Medium retrofit'!$AI$23,IF(F41="Scenario2PBT11",'Medium retrofit'!$AJ$23,IF(F41="Scenario3PBT11",'Medium retrofit'!$AK$23,"")))&amp;IF(F41="Scenario1PBT12",'Medium retrofit'!$AL$23,IF(F41="Scenario2PBT12",'Medium retrofit'!$AM$23,IF(F41="Scenario3PBT12",'Medium retrofit'!$AN$23,"")))&amp;IF(F41="Scenario1PBT13",'Medium retrofit'!$AO$23,IF(F41="Scenario2PBT13",'Medium retrofit'!$AP$23,IF(F41="Scenario3PBT13",'Medium retrofit'!$AQ$23,"")))&amp;IF(F41="Scenario1PBT14",'Medium retrofit'!$AR$23,IF(F41="Scenario2PBT14",'Medium retrofit'!$AS$23,IF(F41="Scenario3PBT14",'Medium retrofit'!$AT$23,"")))&amp;IF(F41="Scenario1PBT15",'Medium retrofit'!$AU$23,IF(F41="Scenario2PBT15",'Medium retrofit'!$AV$23,IF(F41="Scenario3PBT15",'Medium retrofit'!$AW$23,"")))</f>
        <v/>
      </c>
      <c r="P41" s="123">
        <f t="shared" si="17"/>
        <v>0</v>
      </c>
      <c r="Q41" s="123" t="str">
        <f>IF(F41="Scenario1PBT1",'Medium retrofit'!$E$25,IF(F41="Scenario2PBT1",'Medium retrofit'!$F$25,IF(F41="Scenario3PBT1",'Medium retrofit'!$G$25,"")))&amp;IF(F41="Scenario1PBT2",'Medium retrofit'!$H$25,IF(F41="Scenario2PBT2",'Medium retrofit'!$I$25,IF(F41="Scenario3PBT2",'Medium retrofit'!$J$25,"")))&amp;IF(F41="Scenario1PBT3",'Medium retrofit'!$K$25,IF(F41="Scenario2PBT3",'Medium retrofit'!$L$25,IF(F41="Scenario3PBT3",'Medium retrofit'!$M$25,"")))&amp;IF(F41="Scenario1PBT4",'Medium retrofit'!$N$25,IF(F41="Scenario2PBT4",'Medium retrofit'!$O$25,IF(F41="Scenario3PBT4",'Medium retrofit'!$P$25,"")))&amp;IF(F41="Scenario1PBT5",'Medium retrofit'!$Q$25,IF(F41="Scenario2PBT5",'Medium retrofit'!$R$25,IF(F41="Scenario3PBT5",'Medium retrofit'!$S$25,"")))&amp;IF(F41="Scenario1PBT6",'Medium retrofit'!$T$25,IF(F41="Scenario2PBT6",'Medium retrofit'!$U$25,IF(F41="Scenario3PBT6",'Medium retrofit'!$V$25,"")))&amp;IF(F41="Scenario1PBT7",'Medium retrofit'!$W$25,IF(F41="Scenario2PBT7",'Medium retrofit'!$X$25,IF(F41="Scenario3PBT7",'Medium retrofit'!$Y$25,"")))&amp;IF(F41="Scenario1PBT8",'Medium retrofit'!$Z$25,IF(F41="Scenario2PBT8",'Medium retrofit'!$AA$25,IF(F41="Scenario3PBT8",'Medium retrofit'!$AB$25,"")))&amp;IF(F41="Scenario1PBT9",'Medium retrofit'!$AC$25,IF(F41="Scenario2PBT9",'Medium retrofit'!$AD$25,IF(F41="Scenario3PBT9",'Medium retrofit'!$AE$25,"")))&amp;IF(F41="Scenario1PBT10",'Medium retrofit'!$AF$25,IF(F41="Scenario2PBT10",'Medium retrofit'!$AG$25,IF(F41="Scenario3PBT10",'Medium retrofit'!$AH$25,"")))&amp;IF(F41="Scenario1PBT11",'Medium retrofit'!$AI$25,IF(F41="Scenario2PBT11",'Medium retrofit'!$AJ$25,IF(F41="Scenario3PBT11",'Medium retrofit'!$AK$25,"")))&amp;IF(F41="Scenario1PBT12",'Medium retrofit'!$AL$25,IF(F41="Scenario2PBT12",'Medium retrofit'!$AM$25,IF(F41="Scenario3PBT12",'Medium retrofit'!$AN$25,"")))&amp;IF(F41="Scenario1PBT13",'Medium retrofit'!$AO$25,IF(F41="Scenario2PBT13",'Medium retrofit'!$AP$25,IF(F41="Scenario3PBT13",'Medium retrofit'!$AQ$25,"")))&amp;IF(F41="Scenario1PBT14",'Medium retrofit'!$AR$25,IF(F41="Scenario2PBT14",'Medium retrofit'!$AS$25,IF(F41="Scenario3PBT14",'Medium retrofit'!$AT$25,"")))&amp;IF(F41="Scenario1PBT15",'Medium retrofit'!$AU$25,IF(F41="Scenario2PBT15",'Medium retrofit'!$AV$25,IF(F41="Scenario3PBT15",'Medium retrofit'!$AW$25,"")))</f>
        <v/>
      </c>
      <c r="R41" s="123">
        <f t="shared" si="18"/>
        <v>0</v>
      </c>
      <c r="S41" s="123" t="str">
        <f>IF(F41="Scenario1PBT1",'Medium retrofit'!$E$27,IF(F41="Scenario2PBT1",'Medium retrofit'!$F$27,IF(F41="Scenario3PBT1",'Medium retrofit'!$G$27,"")))&amp;IF(F41="Scenario1PBT2",'Medium retrofit'!$H$27,IF(F41="Scenario2PBT2",'Medium retrofit'!$I$27,IF(F41="Scenario3PBT2",'Medium retrofit'!$J$27,"")))&amp;IF(F41="Scenario1PBT3",'Medium retrofit'!$K$27,IF(F41="Scenario2PBT3",'Medium retrofit'!$L$27,IF(F41="Scenario3PBT3",'Medium retrofit'!$M$27,"")))&amp;IF(F41="Scenario1PBT4",'Medium retrofit'!$N$27,IF(F41="Scenario2PBT4",'Medium retrofit'!$O$27,IF(F41="Scenario3PBT4",'Medium retrofit'!$P$27,"")))&amp;IF(F41="Scenario1PBT5",'Medium retrofit'!$Q$27,IF(F41="Scenario2PBT5",'Medium retrofit'!$R$27,IF(F41="Scenario3PBT5",'Medium retrofit'!$S$27,"")))&amp;IF(F41="Scenario1PBT6",'Medium retrofit'!$T$27,IF(F41="Scenario2PBT6",'Medium retrofit'!$U$27,IF(F41="Scenario3PBT6",'Medium retrofit'!$V$27,"")))&amp;IF(F41="Scenario1PBT7",'Medium retrofit'!$W$27,IF(F41="Scenario2PBT7",'Medium retrofit'!$X$27,IF(F41="Scenario3PBT7",'Medium retrofit'!$Y$27,"")))&amp;IF(F41="Scenario1PBT8",'Medium retrofit'!$Z$27,IF(F41="Scenario2PBT8",'Medium retrofit'!$AA$27,IF(F41="Scenario3PBT8",'Medium retrofit'!$AB$27,"")))&amp;IF(F41="Scenario1PBT9",'Medium retrofit'!$AC$27,IF(F41="Scenario2PBT9",'Medium retrofit'!$AD$27,IF(F41="Scenario3PBT9",'Medium retrofit'!$AE$27,"")))&amp;IF(F41="Scenario1PBT10",'Medium retrofit'!$AF$27,IF(F41="Scenario2PBT10",'Medium retrofit'!$AG$27,IF(F41="Scenario3PBT10",'Medium retrofit'!$AH$27,"")))&amp;IF(F41="Scenario1PBT11",'Medium retrofit'!$AI$27,IF(F41="Scenario2PBT11",'Medium retrofit'!$AJ$27,IF(F41="Scenario3PBT11",'Medium retrofit'!$AK$27,"")))&amp;IF(F41="Scenario1PBT12",'Medium retrofit'!$AL$27,IF(F41="Scenario2PBT12",'Medium retrofit'!$AM$27,IF(F41="Scenario3PBT12",'Medium retrofit'!$AN$27,"")))&amp;IF(F41="Scenario1PBT13",'Medium retrofit'!$AO$27,IF(F41="Scenario2PBT13",'Medium retrofit'!$AP$27,IF(F41="Scenario3PBT13",'Medium retrofit'!$AQ$27,"")))&amp;IF(F41="Scenario1PBT14",'Medium retrofit'!$AR$27,IF(F41="Scenario2PBT14",'Medium retrofit'!$AS$27,IF(F41="Scenario3PBT14",'Medium retrofit'!$AT$27,"")))&amp;IF(F41="Scenario1PBT15",'Medium retrofit'!$AU$27,IF(F41="Scenario2PBT15",'Medium retrofit'!$AV$27,IF(F41="Scenario3PBT15",'Medium retrofit'!$AW$27,"")))</f>
        <v/>
      </c>
      <c r="T41" s="246">
        <f t="shared" si="19"/>
        <v>0</v>
      </c>
      <c r="U41" s="245" t="str">
        <f>IF(F41="Scenario1PBT1",'Medium retrofit'!$E$38,IF(F41="Scenario2PBT1",'Medium retrofit'!$F$38,IF(F41="Scenario3PBT1",'Medium retrofit'!$G$38,"")))&amp;IF(F41="Scenario1PBT2",'Medium retrofit'!$H$38,IF(F41="Scenario2PBT2",'Medium retrofit'!$I$38,IF(F41="Scenario3PBT2",'Medium retrofit'!$J$38,"")))&amp;IF(F41="Scenario1PBT3",'Medium retrofit'!$K$38,IF(F41="Scenario2PBT3",'Medium retrofit'!$L$38,IF(F41="Scenario3PBT3",'Medium retrofit'!$M$38,"")))&amp;IF(F41="Scenario1PBT4",'Medium retrofit'!$N$38,IF(F41="Scenario2PBT4",'Medium retrofit'!$O$38,IF(F41="Scenario3PBT4",'Medium retrofit'!$P$38,"")))&amp;IF(F41="Scenario1PBT5",'Medium retrofit'!$Q$38,IF(F41="Scenario2PBT5",'Medium retrofit'!$R$38,IF(F41="Scenario3PBT5",'Medium retrofit'!$S$38,"")))&amp;IF(F41="Scenario1PBT6",'Medium retrofit'!$T$38,IF(F41="Scenario2PBT6",'Medium retrofit'!$U$38,IF(F41="Scenario3PBT6",'Medium retrofit'!$V$38,"")))&amp;IF(F41="Scenario1PBT7",'Medium retrofit'!$W$38,IF(F41="Scenario2PBT7",'Medium retrofit'!$X$38,IF(F41="Scenario3PBT7",'Medium retrofit'!$Y$38,"")))&amp;IF(F41="Scenario1PBT8",'Medium retrofit'!$Z$38,IF(F41="Scenario2PBT8",'Medium retrofit'!$AA$38,IF(F41="Scenario3PBT8",'Medium retrofit'!$AB$38,"")))&amp;IF(F41="Scenario1PBT9",'Medium retrofit'!$AC$38,IF(F41="Scenario2PBT9",'Medium retrofit'!$AD$38,IF(F41="Scenario3PBT9",'Medium retrofit'!$AE$38,"")))&amp;IF(F41="Scenario1PBT10",'Medium retrofit'!$AF$38,IF(F41="Scenario2PBT10",'Medium retrofit'!$AG$38,IF(F41="Scenario3PBT10",'Medium retrofit'!$AH$38,"")))&amp;IF(F41="Scenario1PBT11",'Medium retrofit'!$AI$38,IF(F41="Scenario2PBT11",'Medium retrofit'!$AJ$38,IF(F41="Scenario3PBT11",'Medium retrofit'!$AK$38,"")))&amp;IF(F41="Scenario1PBT12",'Medium retrofit'!$AL$38,IF(F41="Scenario2PBT12",'Medium retrofit'!$AM$38,IF(F41="Scenario3PBT12",'Medium retrofit'!$AN$38,"")))&amp;IF(F41="Scenario1PBT13",'Medium retrofit'!$AO$38,IF(F41="Scenario2PBT13",'Medium retrofit'!$AP$38,IF(F41="Scenario3PBT13",'Medium retrofit'!$AQ$38,"")))&amp;IF(F41="Scenario1PBT14",'Medium retrofit'!$AR$38,IF(F41="Scenario2PBT14",'Medium retrofit'!$AS$38,IF(F41="Scenario3PBT14",'Medium retrofit'!$AT$38,"")))&amp;IF(F41="Scenario1PBT15",'Medium retrofit'!$AU$38,IF(F41="Scenario2PBT15",'Medium retrofit'!$AV$38,IF(F41="Scenario3PBT15",'Medium retrofit'!$AW$38,"")))</f>
        <v/>
      </c>
      <c r="V41" s="123">
        <f t="shared" si="20"/>
        <v>0</v>
      </c>
      <c r="W41" s="123" t="str">
        <f>IF(F41="Scenario1PBT1",'Medium retrofit'!$E$40,IF(F41="Scenario2PBT1",'Medium retrofit'!$F$40,IF(F41="Scenario3PBT1",'Medium retrofit'!$G$40,"")))&amp;IF(F41="Scenario1PBT2",'Medium retrofit'!$H$40,IF(F41="Scenario2PBT2",'Medium retrofit'!$I$40,IF(F41="Scenario3PBT2",'Medium retrofit'!$J$40,"")))&amp;IF(F41="Scenario1PBT3",'Medium retrofit'!$K$40,IF(F41="Scenario2PBT3",'Medium retrofit'!$L$40,IF(F41="Scenario3PBT3",'Medium retrofit'!$M$40,"")))&amp;IF(F41="Scenario1PBT4",'Medium retrofit'!$N$40,IF(F41="Scenario2PBT4",'Medium retrofit'!$O$40,IF(F41="Scenario3PBT4",'Medium retrofit'!$P$40,"")))&amp;IF(F41="Scenario1PBT5",'Medium retrofit'!$Q$40,IF(F41="Scenario2PBT5",'Medium retrofit'!$R$40,IF(F41="Scenario3PBT5",'Medium retrofit'!$S$40,"")))&amp;IF(F41="Scenario1PBT6",'Medium retrofit'!$T$40,IF(F41="Scenario2PBT6",'Medium retrofit'!$U$40,IF(F41="Scenario3PBT6",'Medium retrofit'!$V$40,"")))&amp;IF(F41="Scenario1PBT7",'Medium retrofit'!$W$40,IF(F41="Scenario2PBT7",'Medium retrofit'!$X$40,IF(F41="Scenario3PBT7",'Medium retrofit'!$Y$40,"")))&amp;IF(F41="Scenario1PBT8",'Medium retrofit'!$Z$40,IF(F41="Scenario2PBT8",'Medium retrofit'!$AA$40,IF(F41="Scenario3PBT8",'Medium retrofit'!$AB$40,"")))&amp;IF(F41="Scenario1PBT9",'Medium retrofit'!$AC$40,IF(F41="Scenario2PBT9",'Medium retrofit'!$AD$40,IF(F41="Scenario3PBT9",'Medium retrofit'!$AE$40,"")))&amp;IF(F41="Scenario1PBT10",'Medium retrofit'!$AF$40,IF(F41="Scenario2PBT10",'Medium retrofit'!$AG$40,IF(F41="Scenario3PBT10",'Medium retrofit'!$AH$40,"")))&amp;IF(F41="Scenario1PBT11",'Medium retrofit'!$AI$40,IF(F41="Scenario2PBT11",'Medium retrofit'!$AJ$40,IF(F41="Scenario3PBT11",'Medium retrofit'!$AK$40,"")))&amp;IF(F41="Scenario1PBT12",'Medium retrofit'!$AL$40,IF(F41="Scenario2PBT12",'Medium retrofit'!$AM$40,IF(F41="Scenario3PBT12",'Medium retrofit'!$AN$40,"")))&amp;IF(F41="Scenario1PBT13",'Medium retrofit'!$AO$40,IF(F41="Scenario2PBT13",'Medium retrofit'!$AP$40,IF(F41="Scenario3PBT13",'Medium retrofit'!$AQ$40,"")))&amp;IF(F41="Scenario1PBT14",'Medium retrofit'!$AR$40,IF(F41="Scenario2PBT14",'Medium retrofit'!$AS$40,IF(F41="Scenario3PBT14",'Medium retrofit'!$AT$40,"")))&amp;IF(F41="Scenario1PBT15",'Medium retrofit'!$AU$40,IF(F41="Scenario2PBT15",'Medium retrofit'!$AV$40,IF(F41="Scenario3PBT15",'Medium retrofit'!$AW$40,"")))</f>
        <v/>
      </c>
      <c r="X41" s="123">
        <f t="shared" si="21"/>
        <v>0</v>
      </c>
      <c r="Y41" s="123" t="str">
        <f>IF(F41="Scenario1PBT1",'Medium retrofit'!$E$42,IF(F41="Scenario2PBT1",'Medium retrofit'!$F$42,IF(F41="Scenario3PBT1",'Medium retrofit'!$G$42,"")))&amp;IF(F41="Scenario1PBT2",'Medium retrofit'!$H$42,IF(F41="Scenario2PBT2",'Medium retrofit'!$I$42,IF(F41="Scenario3PBT2",'Medium retrofit'!$J$42,"")))&amp;IF(F41="Scenario1PBT3",'Medium retrofit'!$K$42,IF(F41="Scenario2PBT3",'Medium retrofit'!$L$42,IF(F41="Scenario3PBT3",'Medium retrofit'!$M$42,"")))&amp;IF(F41="Scenario1PBT4",'Medium retrofit'!$N$42,IF(F41="Scenario2PBT4",'Medium retrofit'!$O$42,IF(F41="Scenario3PBT4",'Medium retrofit'!$P$42,"")))&amp;IF(F41="Scenario1PBT5",'Medium retrofit'!$Q$42,IF(F41="Scenario2PBT5",'Medium retrofit'!$R$42,IF(F41="Scenario3PBT5",'Medium retrofit'!$S$42,"")))&amp;IF(F41="Scenario1PBT6",'Medium retrofit'!$T$42,IF(F41="Scenario2PBT6",'Medium retrofit'!$U$42,IF(F41="Scenario3PBT6",'Medium retrofit'!$V$42,"")))&amp;IF(F41="Scenario1PBT7",'Medium retrofit'!$W$42,IF(F41="Scenario2PBT7",'Medium retrofit'!$X$42,IF(F41="Scenario3PBT7",'Medium retrofit'!$Y$42,"")))&amp;IF(F41="Scenario1PBT8",'Medium retrofit'!$Z$42,IF(F41="Scenario2PBT8",'Medium retrofit'!$AA$42,IF(F41="Scenario3PBT8",'Medium retrofit'!$AB$42,"")))&amp;IF(F41="Scenario1PBT9",'Medium retrofit'!$AC$42,IF(F41="Scenario2PBT9",'Medium retrofit'!$AD$42,IF(F41="Scenario3PBT9",'Medium retrofit'!$AE$42,"")))&amp;IF(F41="Scenario1PBT10",'Medium retrofit'!$AF$42,IF(F41="Scenario2PBT10",'Medium retrofit'!$AG$42,IF(F41="Scenario3PBT10",'Medium retrofit'!$AH$42,"")))&amp;IF(F41="Scenario1PBT11",'Medium retrofit'!$AI$42,IF(F41="Scenario2PBT11",'Medium retrofit'!$AJ$42,IF(F41="Scenario3PBT11",'Medium retrofit'!$AK$42,"")))&amp;IF(F41="Scenario1PBT12",'Medium retrofit'!$AL$42,IF(F41="Scenario2PBT12",'Medium retrofit'!$AM$42,IF(F41="Scenario3PBT12",'Medium retrofit'!$AN$42,"")))&amp;IF(F41="Scenario1PBT13",'Medium retrofit'!$AO$42,IF(F41="Scenario2PBT13",'Medium retrofit'!$AP$42,IF(F41="Scenario3PBT13",'Medium retrofit'!$AQ$42,"")))&amp;IF(F41="Scenario1PBT14",'Medium retrofit'!$AR$42,IF(F41="Scenario2PBT14",'Medium retrofit'!$AS$42,IF(F41="Scenario3PBT14",'Medium retrofit'!$AT$42,"")))&amp;IF(F41="Scenario1PBT15",'Medium retrofit'!$AU$42,IF(F41="Scenario2PBT15",'Medium retrofit'!$AV$42,IF(F41="Scenario3PBT15",'Medium retrofit'!$AW$42,"")))</f>
        <v/>
      </c>
      <c r="Z41" s="123">
        <f t="shared" si="22"/>
        <v>0</v>
      </c>
      <c r="AA41" s="239" t="str">
        <f>IF(F41="Scenario1PBT1",'Medium retrofit'!$E$101,IF(F41="Scenario2PBT1",'Medium retrofit'!$F$101,IF(F41="Scenario3PBT1",'Medium retrofit'!$G$101,"")))&amp;IF(F41="Scenario1PBT2",'Medium retrofit'!$H$101,IF(F41="Scenario2PBT2",'Medium retrofit'!$I$101,IF(F41="Scenario3PBT2",'Medium retrofit'!$J$101,"")))&amp;IF(F41="Scenario1PBT3",'Medium retrofit'!$K$101,IF(F41="Scenario2PBT3",'Medium retrofit'!$L$101,IF(F41="Scenario3PBT3",'Medium retrofit'!$M$101,"")))&amp;IF(F41="Scenario1PBT4",'Medium retrofit'!$N$101,IF(F41="Scenario2PBT4",'Medium retrofit'!$O$101,IF(F41="Scenario3PBT4",'Medium retrofit'!$P$101,"")))&amp;IF(F41="Scenario1PBT5",'Medium retrofit'!$Q$101,IF(F41="Scenario2PBT5",'Medium retrofit'!$R$101,IF(F41="Scenario3PBT5",'Medium retrofit'!$S$101,"")))&amp;IF(F41="Scenario1PBT6",'Medium retrofit'!$T$101,IF(F41="Scenario2PBT6",'Medium retrofit'!$U$101,IF(F41="Scenario3PBT6",'Medium retrofit'!$V$101,"")))&amp;IF(F41="Scenario1PBT7",'Medium retrofit'!$W$101,IF(F41="Scenario2PBT7",'Medium retrofit'!$X$101,IF(F41="Scenario3PBT7",'Medium retrofit'!$Y$101,"")))&amp;IF(F41="Scenario1PBT8",'Medium retrofit'!$Z$101,IF(F41="Scenario2PBT8",'Medium retrofit'!$AA$101,IF(F41="Scenario3PBT8",'Medium retrofit'!$AB$101,"")))&amp;IF(F41="Scenario1PBT9",'Medium retrofit'!$AC$101,IF(F41="Scenario2PBT9",'Medium retrofit'!$AD$101,IF(F41="Scenario3PBT9",'Medium retrofit'!$AE$101,"")))&amp;IF(F41="Scenario1PBT10",'Medium retrofit'!$AF$101,IF(F41="Scenario2PBT10",'Medium retrofit'!$AG$101,IF(F41="Scenario3PBT10",'Medium retrofit'!$AH$101,"")))&amp;IF(F41="Scenario1PBT11",'Medium retrofit'!$AI$101,IF(F41="Scenario2PBT11",'Medium retrofit'!$AJ$101,IF(F41="Scenario3PBT11",'Medium retrofit'!$AK$101,"")))&amp;IF(F41="Scenario1PBT12",'Medium retrofit'!$AL$101,IF(F41="Scenario2PBT12",'Medium retrofit'!$AM$101,IF(F41="Scenario3PBT12",'Medium retrofit'!$AN$101,"")))&amp;IF(F41="Scenario1PBT13",'Medium retrofit'!$AO$101,IF(F41="Scenario2PBT13",'Medium retrofit'!$AP$101,IF(F41="Scenario3PBT13",'Medium retrofit'!$AQ$101,"")))&amp;IF(F41="Scenario1PBT14",'Medium retrofit'!$AR$101,IF(F41="Scenario2PBT14",'Medium retrofit'!$AS$101,IF(F41="Scenario3PBT14",'Medium retrofit'!$AT$101,"")))&amp;IF(F41="Scenario1PBT15",'Medium retrofit'!$AU$101,IF(F41="Scenario2PBT15",'Medium retrofit'!$AV$101,IF(F41="Scenario3PBT15",'Medium retrofit'!$AW$101,"")))</f>
        <v/>
      </c>
      <c r="AB41" s="242">
        <f t="shared" si="23"/>
        <v>0</v>
      </c>
      <c r="AC41" s="364" t="str">
        <f t="shared" si="24"/>
        <v/>
      </c>
      <c r="AD41" s="353">
        <f>IF(AC41="",IFERROR('Projection_Base-case'!G42-G41,0),0)</f>
        <v>0</v>
      </c>
      <c r="AE41" s="350">
        <f t="shared" si="25"/>
        <v>0</v>
      </c>
      <c r="AF41" s="361">
        <f>IFERROR(100*AD41/'Projection_Base-case'!G42,0)</f>
        <v>0</v>
      </c>
      <c r="AG41" s="352">
        <f>IF(AC41="",IFERROR('Projection_Base-case'!I42-I41,0),0)</f>
        <v>0</v>
      </c>
      <c r="AH41" s="353">
        <f t="shared" si="26"/>
        <v>0</v>
      </c>
      <c r="AI41" s="361">
        <f>IFERROR(100*AG41/'Projection_Base-case'!I42,0)</f>
        <v>0</v>
      </c>
      <c r="AJ41" s="352">
        <f>IF(AC41="",IFERROR('Projection_Base-case'!K42-K41,0),0)</f>
        <v>0</v>
      </c>
      <c r="AK41" s="353">
        <f t="shared" si="27"/>
        <v>0</v>
      </c>
      <c r="AL41" s="361">
        <f>IFERROR(100*AJ41/'Projection_Base-case'!K42,0)</f>
        <v>0</v>
      </c>
      <c r="AM41" s="352">
        <f>-IF(AC41="",IFERROR('Projection_Base-case'!M42-M41,0),0)</f>
        <v>0</v>
      </c>
      <c r="AN41" s="353">
        <f t="shared" si="28"/>
        <v>0</v>
      </c>
      <c r="AO41" s="354">
        <f>IFERROR(IF('Projection_Base-case'!N42&gt;0,100*AN41/'Projection_Base-case'!N42,100*AN41/N41),0)</f>
        <v>0</v>
      </c>
      <c r="AP41" s="355">
        <f>IF(AC41="",IFERROR('Projection_Base-case'!O42-O41,0),0)</f>
        <v>0</v>
      </c>
      <c r="AQ41" s="356">
        <f t="shared" si="29"/>
        <v>0</v>
      </c>
      <c r="AR41" s="356">
        <f>IFERROR(100*AP41/'Projection_Base-case'!O42,0)</f>
        <v>0</v>
      </c>
      <c r="AS41" s="355">
        <f>IF(AC41="",IFERROR('Projection_Base-case'!Q42-Q41,0),0)</f>
        <v>0</v>
      </c>
      <c r="AT41" s="356">
        <f t="shared" si="30"/>
        <v>0</v>
      </c>
      <c r="AU41" s="356">
        <f>IFERROR(100*AS41/'Projection_Base-case'!Q42,0)</f>
        <v>0</v>
      </c>
      <c r="AV41" s="355">
        <f>IF(AC41="",IFERROR('Projection_Base-case'!S42-S41,0),0)</f>
        <v>0</v>
      </c>
      <c r="AW41" s="356">
        <f t="shared" si="31"/>
        <v>0</v>
      </c>
      <c r="AX41" s="357">
        <f>IFERROR(100*AV41/'Projection_Base-case'!S42,0)</f>
        <v>0</v>
      </c>
      <c r="AY41" s="358">
        <f>IF(AC41="",IFERROR('Projection_Base-case'!U42-U41,0),0)</f>
        <v>0</v>
      </c>
      <c r="AZ41" s="359">
        <f t="shared" si="32"/>
        <v>0</v>
      </c>
      <c r="BA41" s="359">
        <f>IFERROR(100*AY41/'Projection_Base-case'!U42,0)</f>
        <v>0</v>
      </c>
      <c r="BB41" s="358">
        <f>IF(AC41="",IFERROR('Projection_Base-case'!W42-W41,0),0)</f>
        <v>0</v>
      </c>
      <c r="BC41" s="359">
        <f t="shared" si="33"/>
        <v>0</v>
      </c>
      <c r="BD41" s="359">
        <f>IFERROR(100*BB41/'Projection_Base-case'!W42,0)</f>
        <v>0</v>
      </c>
      <c r="BE41" s="358">
        <f>IF(AC41="",IFERROR('Projection_Base-case'!Y42-Y41,0),0)</f>
        <v>0</v>
      </c>
      <c r="BF41" s="359">
        <f t="shared" si="34"/>
        <v>0</v>
      </c>
      <c r="BG41" s="359">
        <f>IFERROR(100*BE41/'Projection_Base-case'!Y42,0)</f>
        <v>0</v>
      </c>
      <c r="BH41" s="359">
        <f t="shared" si="35"/>
        <v>0</v>
      </c>
      <c r="BI41" s="360">
        <f t="shared" si="36"/>
        <v>0</v>
      </c>
    </row>
    <row r="42" spans="1:61">
      <c r="A42" s="205">
        <v>38</v>
      </c>
      <c r="B42" s="347">
        <f>IF('Projection_Base-case'!B43&lt;&gt;"",'Projection_Base-case'!B43,0)</f>
        <v>0</v>
      </c>
      <c r="C42" s="347">
        <f>IF('Projection_Base-case'!C43&lt;&gt;"",'Projection_Base-case'!C43,0)</f>
        <v>0</v>
      </c>
      <c r="D42" s="365">
        <f>IF('Projection_Base-case'!D43&lt;&gt;"",'Projection_Base-case'!D43,0)</f>
        <v>0</v>
      </c>
      <c r="E42" s="376"/>
      <c r="F42" s="367" t="str">
        <f t="shared" si="12"/>
        <v>0</v>
      </c>
      <c r="G42" s="241" t="str">
        <f>IF(F42="Scenario1PBT1",'Medium retrofit'!$E$6,IF(F42="Scenario2PBT1",'Medium retrofit'!$F$6,IF(F42="Scenario3PBT1",'Medium retrofit'!$G$6,"")))&amp;IF(F42="Scenario1PBT2",'Medium retrofit'!$H$6,IF(F42="Scenario2PBT2",'Medium retrofit'!$I$6,IF(F42="Scenario3PBT2",'Medium retrofit'!$J$6,"")))&amp;IF(F42="Scenario1PBT3",'Medium retrofit'!$K$6,IF(F42="Scenario2PBT3",'Medium retrofit'!$L$6,IF(F42="Scenario3PBT3",'Medium retrofit'!$M$6,"")))&amp;IF(F42="Scenario1PBT4",'Medium retrofit'!$N$6,IF(F42="Scenario2PBT4",'Medium retrofit'!$O$6,IF(F42="Scenario3PBT4",'Medium retrofit'!$P$6,"")))&amp;IF(F42="Scenario1PBT5",'Medium retrofit'!$Q$6,IF(F42="Scenario2PBT5",'Medium retrofit'!$R$6,IF(F42="Scenario3PBT5",'Medium retrofit'!$S$6,"")))&amp;IF(F42="Scenario1PBT6",'Medium retrofit'!$T$6,IF(F42="Scenario2PBT6",'Medium retrofit'!$U$6,IF(F42="Scenario3PBT6",'Medium retrofit'!$V$6,"")))&amp;IF(F42="Scenario1PBT7",'Medium retrofit'!$W$6,IF(F42="Scenario2PBT7",'Medium retrofit'!$X$6,IF(F42="Scenario3PBT7",'Medium retrofit'!$Y$6,"")))&amp;IF(F42="Scenario1PBT8",'Medium retrofit'!$Z$6,IF(F42="Scenario2PBT8",'Medium retrofit'!$AA$6,IF(F42="Scenario3PBT8",'Medium retrofit'!$AB$6,"")))&amp;IF(F42="Scenario1PBT9",'Medium retrofit'!$AC$6,IF(F42="Scenario2PBT9",'Medium retrofit'!$AD$6,IF(F42="Scenario3PBT9",'Medium retrofit'!$AE$6,"")))&amp;IF(F42="Scenario1PBT10",'Medium retrofit'!$AF$6,IF(F42="Scenario2PBT10",'Medium retrofit'!$AG$6,IF(F42="Scenario3PBT10",'Medium retrofit'!$AH$6,"")))&amp;IF(F42="Scenario1PBT11",'Medium retrofit'!$AI$6,IF(F42="Scenario2PBT11",'Medium retrofit'!$AJ$6,IF(F42="Scenario3PBT11",'Medium retrofit'!$AK$6,"")))&amp;IF(F42="Scenario1PBT12",'Medium retrofit'!$AL$6,IF(F42="Scenario2PBT12",'Medium retrofit'!$AM$6,IF(F42="Scenario3PBT12",'Medium retrofit'!$AN$6,"")))&amp;IF(F42="Scenario1PBT13",'Medium retrofit'!$AO$6,IF(F42="Scenario2PBT13",'Medium retrofit'!$AP$6,IF(F42="Scenario3PBT13",'Medium retrofit'!$AQ$6,"")))&amp;IF(F42="Scenario1PBT14",'Medium retrofit'!$AR$6,IF(F42="Scenario2PBT14",'Medium retrofit'!$AS$6,IF(F42="Scenario3PBT14",'Medium retrofit'!$AT$6,"")))&amp;IF(F42="Scenario1PBT15",'Medium retrofit'!$AU$6,IF(F42="Scenario2PBT15",'Medium retrofit'!$AV$6,IF(F42="Scenario3PBT15",'Medium retrofit'!$AW$6,"")))</f>
        <v/>
      </c>
      <c r="H42" s="123">
        <f t="shared" si="13"/>
        <v>0</v>
      </c>
      <c r="I42" s="239" t="str">
        <f>IF(F42="Scenario1PBT1",'Medium retrofit'!$E$16,IF(F42="Scenario2PBT1",'Medium retrofit'!$F$16,IF(F42="Scenario3PBT1",'Medium retrofit'!$G$16,"")))&amp;IF(F42="Scenario1PBT2",'Medium retrofit'!$H$16,IF(F42="Scenario2PBT2",'Medium retrofit'!$I$16,IF(F42="Scenario3PBT2",'Medium retrofit'!$J$16,"")))&amp;IF(F42="Scenario1PBT3",'Medium retrofit'!$K$16,IF(F42="Scenario2PBT3",'Medium retrofit'!$L$16,IF(F42="Scenario3PBT3",'Medium retrofit'!$M$16,"")))&amp;IF(F42="Scenario1PBT4",'Medium retrofit'!$N$16,IF(F42="Scenario2PBT4",'Medium retrofit'!$O$16,IF(F42="Scenario3PBT4",'Medium retrofit'!$P$16,"")))&amp;IF(F42="Scenario1PBT5",'Medium retrofit'!$Q$16,IF(F42="Scenario2PBT5",'Medium retrofit'!$R$16,IF(F42="Scenario3PBT5",'Medium retrofit'!$S$16,"")))&amp;IF(F42="Scenario1PBT6",'Medium retrofit'!$T$16,IF(F42="Scenario2PBT6",'Medium retrofit'!$U$16,IF(F42="Scenario3PBT6",'Medium retrofit'!$V$16,"")))&amp;IF(F42="Scenario1PBT7",'Medium retrofit'!$W$16,IF(F42="Scenario2PBT7",'Medium retrofit'!$X$16,IF(F42="Scenario3PBT7",'Medium retrofit'!$Y$16,"")))&amp;IF(F42="Scenario1PBT8",'Medium retrofit'!$Z$16,IF(F42="Scenario2PBT8",'Medium retrofit'!$AA$16,IF(F42="Scenario3PBT8",'Medium retrofit'!$AB$16,"")))&amp;IF(F42="Scenario1PBT9",'Medium retrofit'!$AC$16,IF(F42="Scenario2PBT9",'Medium retrofit'!$AD$16,IF(F42="Scenario3PBT9",'Medium retrofit'!$AE$16,"")))&amp;IF(F42="Scenario1PBT10",'Medium retrofit'!$AF$16,IF(F42="Scenario2PBT10",'Medium retrofit'!$AG$16,IF(F42="Scenario3PBT10",'Medium retrofit'!$AH$16,"")))&amp;IF(F42="Scenario1PBT11",'Medium retrofit'!$AI$16,IF(F42="Scenario2PBT11",'Medium retrofit'!$AJ$16,IF(F42="Scenario3PBT11",'Medium retrofit'!$AK$16,"")))&amp;IF(F42="Scenario1PBT12",'Medium retrofit'!$AL$16,IF(F42="Scenario2PBT12",'Medium retrofit'!$AM$16,IF(F42="Scenario3PBT12",'Medium retrofit'!$AN$16,"")))&amp;IF(F42="Scenario1PBT13",'Medium retrofit'!$AO$16,IF(F42="Scenario2PBT13",'Medium retrofit'!$AP$16,IF(F42="Scenario3PBT13",'Medium retrofit'!$AQ$16,"")))&amp;IF(F42="Scenario1PBT14",'Medium retrofit'!$AR$16,IF(F42="Scenario2PBT14",'Medium retrofit'!$AS$16,IF(F42="Scenario3PBT14",'Medium retrofit'!$AT$16,"")))&amp;IF(F42="Scenario1PBT15",'Medium retrofit'!$AU$16,IF(F42="Scenario2PBT15",'Medium retrofit'!$AV$16,IF(F42="Scenario3PBT15",'Medium retrofit'!$AW$16,"")))</f>
        <v/>
      </c>
      <c r="J42" s="123">
        <f t="shared" si="14"/>
        <v>0</v>
      </c>
      <c r="K42" s="123" t="str">
        <f>IF(F42="Scenario1PBT1",'Medium retrofit'!$E$18,IF(F42="Scenario2PBT1",'Medium retrofit'!$F$18,IF(F42="Scenario3PBT1",'Medium retrofit'!$G$18,"")))&amp;IF(F42="Scenario1PBT2",'Medium retrofit'!$H$18,IF(F42="Scenario2PBT2",'Medium retrofit'!$I$18,IF(F42="Scenario3PBT2",'Medium retrofit'!$J$18,"")))&amp;IF(F42="Scenario1PBT3",'Medium retrofit'!$K$18,IF(F42="Scenario2PBT3",'Medium retrofit'!$L$18,IF(F42="Scenario3PBT3",'Medium retrofit'!$M$18,"")))&amp;IF(F42="Scenario1PBT4",'Medium retrofit'!$N$18,IF(F42="Scenario2PBT4",'Medium retrofit'!$O$18,IF(F42="Scenario3PBT4",'Medium retrofit'!$P$18,"")))&amp;IF(F42="Scenario1PBT5",'Medium retrofit'!$Q$18,IF(F42="Scenario2PBT5",'Medium retrofit'!$R$18,IF(F42="Scenario3PBT5",'Medium retrofit'!$S$18,"")))&amp;IF(F42="Scenario1PBT6",'Medium retrofit'!$T$18,IF(F42="Scenario2PBT6",'Medium retrofit'!$U$18,IF(F42="Scenario3PBT6",'Medium retrofit'!$V$18,"")))&amp;IF(F42="Scenario1PBT7",'Medium retrofit'!$W$18,IF(F42="Scenario2PBT7",'Medium retrofit'!$X$18,IF(F42="Scenario3PBT7",'Medium retrofit'!$Y$18,"")))&amp;IF(F42="Scenario1PBT8",'Medium retrofit'!$Z$18,IF(F42="Scenario2PBT8",'Medium retrofit'!$AA$18,IF(F42="Scenario3PBT8",'Medium retrofit'!$AB$18,"")))&amp;IF(F42="Scenario1PBT9",'Medium retrofit'!$AC$18,IF(F42="Scenario2PBT9",'Medium retrofit'!$AD$18,IF(F42="Scenario3PBT9",'Medium retrofit'!$AE$18,"")))&amp;IF(F42="Scenario1PBT10",'Medium retrofit'!$AF$18,IF(F42="Scenario2PBT10",'Medium retrofit'!$AG$18,IF(F42="Scenario3PBT10",'Medium retrofit'!$AH$18,"")))&amp;IF(F42="Scenario1PBT11",'Medium retrofit'!$AI$18,IF(F42="Scenario2PBT11",'Medium retrofit'!$AJ$18,IF(F42="Scenario3PBT11",'Medium retrofit'!$AK$18,"")))&amp;IF(F42="Scenario1PBT12",'Medium retrofit'!$AL$18,IF(F42="Scenario2PBT12",'Medium retrofit'!$AM$18,IF(F42="Scenario3PBT12",'Medium retrofit'!$AN$18,"")))&amp;IF(F42="Scenario1PBT13",'Medium retrofit'!$AO$18,IF(F42="Scenario2PBT13",'Medium retrofit'!$AP$18,IF(F42="Scenario3PBT13",'Medium retrofit'!$AQ$18,"")))&amp;IF(F42="Scenario1PBT14",'Medium retrofit'!$AR$18,IF(F42="Scenario2PBT14",'Medium retrofit'!$AS$18,IF(F42="Scenario3PBT14",'Medium retrofit'!$AT$18,"")))&amp;IF(F42="Scenario1PBT15",'Medium retrofit'!$AU$18,IF(F42="Scenario2PBT15",'Medium retrofit'!$AV$18,IF(F42="Scenario3PBT15",'Medium retrofit'!$AW$18,"")))</f>
        <v/>
      </c>
      <c r="L42" s="123">
        <f t="shared" si="15"/>
        <v>0</v>
      </c>
      <c r="M42" s="123" t="str">
        <f>IF(F42="Scenario1PBT1",'Medium retrofit'!$E$20,IF(F42="Scenario2PBT1",'Medium retrofit'!$F$20,IF(F42="Scenario3PBT1",'Medium retrofit'!$G$20,"")))&amp;IF(F42="Scenario1PBT2",'Medium retrofit'!$H$20,IF(F42="Scenario2PBT2",'Medium retrofit'!$I$20,IF(F42="Scenario3PBT2",'Medium retrofit'!$J$20,"")))&amp;IF(F42="Scenario1PBT3",'Medium retrofit'!$K$20,IF(F42="Scenario2PBT3",'Medium retrofit'!$L$20,IF(F42="Scenario3PBT3",'Medium retrofit'!$M$20,"")))&amp;IF(F42="Scenario1PBT4",'Medium retrofit'!$N$20,IF(F42="Scenario2PBT4",'Medium retrofit'!$O$20,IF(F42="Scenario3PBT4",'Medium retrofit'!$P$20,"")))&amp;IF(F42="Scenario1PBT5",'Medium retrofit'!$Q$20,IF(F42="Scenario2PBT5",'Medium retrofit'!$R$20,IF(F42="Scenario3PBT5",'Medium retrofit'!$S$20,"")))&amp;IF(F42="Scenario1PBT6",'Medium retrofit'!$T$20,IF(F42="Scenario2PBT6",'Medium retrofit'!$U$20,IF(F42="Scenario3PBT6",'Medium retrofit'!$V$20,"")))&amp;IF(F42="Scenario1PBT7",'Medium retrofit'!$W$20,IF(F42="Scenario2PBT7",'Medium retrofit'!$X$20,IF(F42="Scenario3PBT7",'Medium retrofit'!$Y$20,"")))&amp;IF(F42="Scenario1PBT8",'Medium retrofit'!$Z$20,IF(F42="Scenario2PBT8",'Medium retrofit'!$AA$20,IF(F42="Scenario3PBT8",'Medium retrofit'!$AB$20,"")))&amp;IF(F42="Scenario1PBT9",'Medium retrofit'!$AC$20,IF(F42="Scenario2PBT9",'Medium retrofit'!$AD$20,IF(F42="Scenario3PBT9",'Medium retrofit'!$AE$20,"")))&amp;IF(F42="Scenario1PBT10",'Medium retrofit'!$AF$20,IF(F42="Scenario2PBT10",'Medium retrofit'!$AG$20,IF(F42="Scenario3PBT10",'Medium retrofit'!$AH$20,"")))&amp;IF(F42="Scenario1PBT11",'Medium retrofit'!$AI$20,IF(F42="Scenario2PBT11",'Medium retrofit'!$AJ$20,IF(F42="Scenario3PBT11",'Medium retrofit'!$AK$20,"")))&amp;IF(F42="Scenario1PBT12",'Medium retrofit'!$AL$20,IF(F42="Scenario2PBT12",'Medium retrofit'!$AM$20,IF(F42="Scenario3PBT12",'Medium retrofit'!$AN$20,"")))&amp;IF(F42="Scenario1PBT13",'Medium retrofit'!$AO$20,IF(F42="Scenario2PBT13",'Medium retrofit'!$AP$20,IF(F42="Scenario3PBT13",'Medium retrofit'!$AQ$20,"")))&amp;IF(F42="Scenario1PBT14",'Medium retrofit'!$AR$20,IF(F42="Scenario2PBT14",'Medium retrofit'!$AS$20,IF(F42="Scenario3PBT14",'Medium retrofit'!$AT$20,"")))&amp;IF(F42="Scenario1PBT15",'Medium retrofit'!$AU$20,IF(F42="Scenario2PBT15",'Medium retrofit'!$AV$20,IF(F42="Scenario3PBT15",'Medium retrofit'!$AW$20,"")))</f>
        <v/>
      </c>
      <c r="N42" s="124">
        <f t="shared" si="16"/>
        <v>0</v>
      </c>
      <c r="O42" s="245" t="str">
        <f>IF(F42="Scenario1PBT1",'Medium retrofit'!$E$23,IF(F42="Scenario2PBT1",'Medium retrofit'!$F$23,IF(F42="Scenario3PBT1",'Medium retrofit'!$G$23,"")))&amp;IF(F42="Scenario1PBT2",'Medium retrofit'!$H$23,IF(F42="Scenario2PBT2",'Medium retrofit'!$I$23,IF(F42="Scenario3PBT2",'Medium retrofit'!$J$23,"")))&amp;IF(F42="Scenario1PBT3",'Medium retrofit'!$K$23,IF(F42="Scenario2PBT3",'Medium retrofit'!$L$23,IF(F42="Scenario3PBT3",'Medium retrofit'!$M$23,"")))&amp;IF(F42="Scenario1PBT4",'Medium retrofit'!$N$23,IF(F42="Scenario2PBT4",'Medium retrofit'!$O$23,IF(F42="Scenario3PBT4",'Medium retrofit'!$P$23,"")))&amp;IF(F42="Scenario1PBT5",'Medium retrofit'!$Q$23,IF(F42="Scenario2PBT5",'Medium retrofit'!$R$23,IF(F42="Scenario3PBT5",'Medium retrofit'!$S$23,"")))&amp;IF(F42="Scenario1PBT6",'Medium retrofit'!$T$23,IF(F42="Scenario2PBT6",'Medium retrofit'!$U$23,IF(F42="Scenario3PBT6",'Medium retrofit'!$V$23,"")))&amp;IF(F42="Scenario1PBT7",'Medium retrofit'!$W$23,IF(F42="Scenario2PBT7",'Medium retrofit'!$X$23,IF(F42="Scenario3PBT7",'Medium retrofit'!$Y$23,"")))&amp;IF(F42="Scenario1PBT8",'Medium retrofit'!$Z$23,IF(F42="Scenario2PBT8",'Medium retrofit'!$AA$23,IF(F42="Scenario3PBT8",'Medium retrofit'!$AB$23,"")))&amp;IF(F42="Scenario1PBT9",'Medium retrofit'!$AC$23,IF(F42="Scenario2PBT9",'Medium retrofit'!$AD$23,IF(F42="Scenario3PBT9",'Medium retrofit'!$AE$23,"")))&amp;IF(F42="Scenario1PBT10",'Medium retrofit'!$AF$23,IF(F42="Scenario2PBT10",'Medium retrofit'!$AG$23,IF(F42="Scenario3PBT10",'Medium retrofit'!$AH$23,"")))&amp;IF(F42="Scenario1PBT11",'Medium retrofit'!$AI$23,IF(F42="Scenario2PBT11",'Medium retrofit'!$AJ$23,IF(F42="Scenario3PBT11",'Medium retrofit'!$AK$23,"")))&amp;IF(F42="Scenario1PBT12",'Medium retrofit'!$AL$23,IF(F42="Scenario2PBT12",'Medium retrofit'!$AM$23,IF(F42="Scenario3PBT12",'Medium retrofit'!$AN$23,"")))&amp;IF(F42="Scenario1PBT13",'Medium retrofit'!$AO$23,IF(F42="Scenario2PBT13",'Medium retrofit'!$AP$23,IF(F42="Scenario3PBT13",'Medium retrofit'!$AQ$23,"")))&amp;IF(F42="Scenario1PBT14",'Medium retrofit'!$AR$23,IF(F42="Scenario2PBT14",'Medium retrofit'!$AS$23,IF(F42="Scenario3PBT14",'Medium retrofit'!$AT$23,"")))&amp;IF(F42="Scenario1PBT15",'Medium retrofit'!$AU$23,IF(F42="Scenario2PBT15",'Medium retrofit'!$AV$23,IF(F42="Scenario3PBT15",'Medium retrofit'!$AW$23,"")))</f>
        <v/>
      </c>
      <c r="P42" s="123">
        <f t="shared" si="17"/>
        <v>0</v>
      </c>
      <c r="Q42" s="123" t="str">
        <f>IF(F42="Scenario1PBT1",'Medium retrofit'!$E$25,IF(F42="Scenario2PBT1",'Medium retrofit'!$F$25,IF(F42="Scenario3PBT1",'Medium retrofit'!$G$25,"")))&amp;IF(F42="Scenario1PBT2",'Medium retrofit'!$H$25,IF(F42="Scenario2PBT2",'Medium retrofit'!$I$25,IF(F42="Scenario3PBT2",'Medium retrofit'!$J$25,"")))&amp;IF(F42="Scenario1PBT3",'Medium retrofit'!$K$25,IF(F42="Scenario2PBT3",'Medium retrofit'!$L$25,IF(F42="Scenario3PBT3",'Medium retrofit'!$M$25,"")))&amp;IF(F42="Scenario1PBT4",'Medium retrofit'!$N$25,IF(F42="Scenario2PBT4",'Medium retrofit'!$O$25,IF(F42="Scenario3PBT4",'Medium retrofit'!$P$25,"")))&amp;IF(F42="Scenario1PBT5",'Medium retrofit'!$Q$25,IF(F42="Scenario2PBT5",'Medium retrofit'!$R$25,IF(F42="Scenario3PBT5",'Medium retrofit'!$S$25,"")))&amp;IF(F42="Scenario1PBT6",'Medium retrofit'!$T$25,IF(F42="Scenario2PBT6",'Medium retrofit'!$U$25,IF(F42="Scenario3PBT6",'Medium retrofit'!$V$25,"")))&amp;IF(F42="Scenario1PBT7",'Medium retrofit'!$W$25,IF(F42="Scenario2PBT7",'Medium retrofit'!$X$25,IF(F42="Scenario3PBT7",'Medium retrofit'!$Y$25,"")))&amp;IF(F42="Scenario1PBT8",'Medium retrofit'!$Z$25,IF(F42="Scenario2PBT8",'Medium retrofit'!$AA$25,IF(F42="Scenario3PBT8",'Medium retrofit'!$AB$25,"")))&amp;IF(F42="Scenario1PBT9",'Medium retrofit'!$AC$25,IF(F42="Scenario2PBT9",'Medium retrofit'!$AD$25,IF(F42="Scenario3PBT9",'Medium retrofit'!$AE$25,"")))&amp;IF(F42="Scenario1PBT10",'Medium retrofit'!$AF$25,IF(F42="Scenario2PBT10",'Medium retrofit'!$AG$25,IF(F42="Scenario3PBT10",'Medium retrofit'!$AH$25,"")))&amp;IF(F42="Scenario1PBT11",'Medium retrofit'!$AI$25,IF(F42="Scenario2PBT11",'Medium retrofit'!$AJ$25,IF(F42="Scenario3PBT11",'Medium retrofit'!$AK$25,"")))&amp;IF(F42="Scenario1PBT12",'Medium retrofit'!$AL$25,IF(F42="Scenario2PBT12",'Medium retrofit'!$AM$25,IF(F42="Scenario3PBT12",'Medium retrofit'!$AN$25,"")))&amp;IF(F42="Scenario1PBT13",'Medium retrofit'!$AO$25,IF(F42="Scenario2PBT13",'Medium retrofit'!$AP$25,IF(F42="Scenario3PBT13",'Medium retrofit'!$AQ$25,"")))&amp;IF(F42="Scenario1PBT14",'Medium retrofit'!$AR$25,IF(F42="Scenario2PBT14",'Medium retrofit'!$AS$25,IF(F42="Scenario3PBT14",'Medium retrofit'!$AT$25,"")))&amp;IF(F42="Scenario1PBT15",'Medium retrofit'!$AU$25,IF(F42="Scenario2PBT15",'Medium retrofit'!$AV$25,IF(F42="Scenario3PBT15",'Medium retrofit'!$AW$25,"")))</f>
        <v/>
      </c>
      <c r="R42" s="123">
        <f t="shared" si="18"/>
        <v>0</v>
      </c>
      <c r="S42" s="123" t="str">
        <f>IF(F42="Scenario1PBT1",'Medium retrofit'!$E$27,IF(F42="Scenario2PBT1",'Medium retrofit'!$F$27,IF(F42="Scenario3PBT1",'Medium retrofit'!$G$27,"")))&amp;IF(F42="Scenario1PBT2",'Medium retrofit'!$H$27,IF(F42="Scenario2PBT2",'Medium retrofit'!$I$27,IF(F42="Scenario3PBT2",'Medium retrofit'!$J$27,"")))&amp;IF(F42="Scenario1PBT3",'Medium retrofit'!$K$27,IF(F42="Scenario2PBT3",'Medium retrofit'!$L$27,IF(F42="Scenario3PBT3",'Medium retrofit'!$M$27,"")))&amp;IF(F42="Scenario1PBT4",'Medium retrofit'!$N$27,IF(F42="Scenario2PBT4",'Medium retrofit'!$O$27,IF(F42="Scenario3PBT4",'Medium retrofit'!$P$27,"")))&amp;IF(F42="Scenario1PBT5",'Medium retrofit'!$Q$27,IF(F42="Scenario2PBT5",'Medium retrofit'!$R$27,IF(F42="Scenario3PBT5",'Medium retrofit'!$S$27,"")))&amp;IF(F42="Scenario1PBT6",'Medium retrofit'!$T$27,IF(F42="Scenario2PBT6",'Medium retrofit'!$U$27,IF(F42="Scenario3PBT6",'Medium retrofit'!$V$27,"")))&amp;IF(F42="Scenario1PBT7",'Medium retrofit'!$W$27,IF(F42="Scenario2PBT7",'Medium retrofit'!$X$27,IF(F42="Scenario3PBT7",'Medium retrofit'!$Y$27,"")))&amp;IF(F42="Scenario1PBT8",'Medium retrofit'!$Z$27,IF(F42="Scenario2PBT8",'Medium retrofit'!$AA$27,IF(F42="Scenario3PBT8",'Medium retrofit'!$AB$27,"")))&amp;IF(F42="Scenario1PBT9",'Medium retrofit'!$AC$27,IF(F42="Scenario2PBT9",'Medium retrofit'!$AD$27,IF(F42="Scenario3PBT9",'Medium retrofit'!$AE$27,"")))&amp;IF(F42="Scenario1PBT10",'Medium retrofit'!$AF$27,IF(F42="Scenario2PBT10",'Medium retrofit'!$AG$27,IF(F42="Scenario3PBT10",'Medium retrofit'!$AH$27,"")))&amp;IF(F42="Scenario1PBT11",'Medium retrofit'!$AI$27,IF(F42="Scenario2PBT11",'Medium retrofit'!$AJ$27,IF(F42="Scenario3PBT11",'Medium retrofit'!$AK$27,"")))&amp;IF(F42="Scenario1PBT12",'Medium retrofit'!$AL$27,IF(F42="Scenario2PBT12",'Medium retrofit'!$AM$27,IF(F42="Scenario3PBT12",'Medium retrofit'!$AN$27,"")))&amp;IF(F42="Scenario1PBT13",'Medium retrofit'!$AO$27,IF(F42="Scenario2PBT13",'Medium retrofit'!$AP$27,IF(F42="Scenario3PBT13",'Medium retrofit'!$AQ$27,"")))&amp;IF(F42="Scenario1PBT14",'Medium retrofit'!$AR$27,IF(F42="Scenario2PBT14",'Medium retrofit'!$AS$27,IF(F42="Scenario3PBT14",'Medium retrofit'!$AT$27,"")))&amp;IF(F42="Scenario1PBT15",'Medium retrofit'!$AU$27,IF(F42="Scenario2PBT15",'Medium retrofit'!$AV$27,IF(F42="Scenario3PBT15",'Medium retrofit'!$AW$27,"")))</f>
        <v/>
      </c>
      <c r="T42" s="246">
        <f t="shared" si="19"/>
        <v>0</v>
      </c>
      <c r="U42" s="245" t="str">
        <f>IF(F42="Scenario1PBT1",'Medium retrofit'!$E$38,IF(F42="Scenario2PBT1",'Medium retrofit'!$F$38,IF(F42="Scenario3PBT1",'Medium retrofit'!$G$38,"")))&amp;IF(F42="Scenario1PBT2",'Medium retrofit'!$H$38,IF(F42="Scenario2PBT2",'Medium retrofit'!$I$38,IF(F42="Scenario3PBT2",'Medium retrofit'!$J$38,"")))&amp;IF(F42="Scenario1PBT3",'Medium retrofit'!$K$38,IF(F42="Scenario2PBT3",'Medium retrofit'!$L$38,IF(F42="Scenario3PBT3",'Medium retrofit'!$M$38,"")))&amp;IF(F42="Scenario1PBT4",'Medium retrofit'!$N$38,IF(F42="Scenario2PBT4",'Medium retrofit'!$O$38,IF(F42="Scenario3PBT4",'Medium retrofit'!$P$38,"")))&amp;IF(F42="Scenario1PBT5",'Medium retrofit'!$Q$38,IF(F42="Scenario2PBT5",'Medium retrofit'!$R$38,IF(F42="Scenario3PBT5",'Medium retrofit'!$S$38,"")))&amp;IF(F42="Scenario1PBT6",'Medium retrofit'!$T$38,IF(F42="Scenario2PBT6",'Medium retrofit'!$U$38,IF(F42="Scenario3PBT6",'Medium retrofit'!$V$38,"")))&amp;IF(F42="Scenario1PBT7",'Medium retrofit'!$W$38,IF(F42="Scenario2PBT7",'Medium retrofit'!$X$38,IF(F42="Scenario3PBT7",'Medium retrofit'!$Y$38,"")))&amp;IF(F42="Scenario1PBT8",'Medium retrofit'!$Z$38,IF(F42="Scenario2PBT8",'Medium retrofit'!$AA$38,IF(F42="Scenario3PBT8",'Medium retrofit'!$AB$38,"")))&amp;IF(F42="Scenario1PBT9",'Medium retrofit'!$AC$38,IF(F42="Scenario2PBT9",'Medium retrofit'!$AD$38,IF(F42="Scenario3PBT9",'Medium retrofit'!$AE$38,"")))&amp;IF(F42="Scenario1PBT10",'Medium retrofit'!$AF$38,IF(F42="Scenario2PBT10",'Medium retrofit'!$AG$38,IF(F42="Scenario3PBT10",'Medium retrofit'!$AH$38,"")))&amp;IF(F42="Scenario1PBT11",'Medium retrofit'!$AI$38,IF(F42="Scenario2PBT11",'Medium retrofit'!$AJ$38,IF(F42="Scenario3PBT11",'Medium retrofit'!$AK$38,"")))&amp;IF(F42="Scenario1PBT12",'Medium retrofit'!$AL$38,IF(F42="Scenario2PBT12",'Medium retrofit'!$AM$38,IF(F42="Scenario3PBT12",'Medium retrofit'!$AN$38,"")))&amp;IF(F42="Scenario1PBT13",'Medium retrofit'!$AO$38,IF(F42="Scenario2PBT13",'Medium retrofit'!$AP$38,IF(F42="Scenario3PBT13",'Medium retrofit'!$AQ$38,"")))&amp;IF(F42="Scenario1PBT14",'Medium retrofit'!$AR$38,IF(F42="Scenario2PBT14",'Medium retrofit'!$AS$38,IF(F42="Scenario3PBT14",'Medium retrofit'!$AT$38,"")))&amp;IF(F42="Scenario1PBT15",'Medium retrofit'!$AU$38,IF(F42="Scenario2PBT15",'Medium retrofit'!$AV$38,IF(F42="Scenario3PBT15",'Medium retrofit'!$AW$38,"")))</f>
        <v/>
      </c>
      <c r="V42" s="123">
        <f t="shared" si="20"/>
        <v>0</v>
      </c>
      <c r="W42" s="123" t="str">
        <f>IF(F42="Scenario1PBT1",'Medium retrofit'!$E$40,IF(F42="Scenario2PBT1",'Medium retrofit'!$F$40,IF(F42="Scenario3PBT1",'Medium retrofit'!$G$40,"")))&amp;IF(F42="Scenario1PBT2",'Medium retrofit'!$H$40,IF(F42="Scenario2PBT2",'Medium retrofit'!$I$40,IF(F42="Scenario3PBT2",'Medium retrofit'!$J$40,"")))&amp;IF(F42="Scenario1PBT3",'Medium retrofit'!$K$40,IF(F42="Scenario2PBT3",'Medium retrofit'!$L$40,IF(F42="Scenario3PBT3",'Medium retrofit'!$M$40,"")))&amp;IF(F42="Scenario1PBT4",'Medium retrofit'!$N$40,IF(F42="Scenario2PBT4",'Medium retrofit'!$O$40,IF(F42="Scenario3PBT4",'Medium retrofit'!$P$40,"")))&amp;IF(F42="Scenario1PBT5",'Medium retrofit'!$Q$40,IF(F42="Scenario2PBT5",'Medium retrofit'!$R$40,IF(F42="Scenario3PBT5",'Medium retrofit'!$S$40,"")))&amp;IF(F42="Scenario1PBT6",'Medium retrofit'!$T$40,IF(F42="Scenario2PBT6",'Medium retrofit'!$U$40,IF(F42="Scenario3PBT6",'Medium retrofit'!$V$40,"")))&amp;IF(F42="Scenario1PBT7",'Medium retrofit'!$W$40,IF(F42="Scenario2PBT7",'Medium retrofit'!$X$40,IF(F42="Scenario3PBT7",'Medium retrofit'!$Y$40,"")))&amp;IF(F42="Scenario1PBT8",'Medium retrofit'!$Z$40,IF(F42="Scenario2PBT8",'Medium retrofit'!$AA$40,IF(F42="Scenario3PBT8",'Medium retrofit'!$AB$40,"")))&amp;IF(F42="Scenario1PBT9",'Medium retrofit'!$AC$40,IF(F42="Scenario2PBT9",'Medium retrofit'!$AD$40,IF(F42="Scenario3PBT9",'Medium retrofit'!$AE$40,"")))&amp;IF(F42="Scenario1PBT10",'Medium retrofit'!$AF$40,IF(F42="Scenario2PBT10",'Medium retrofit'!$AG$40,IF(F42="Scenario3PBT10",'Medium retrofit'!$AH$40,"")))&amp;IF(F42="Scenario1PBT11",'Medium retrofit'!$AI$40,IF(F42="Scenario2PBT11",'Medium retrofit'!$AJ$40,IF(F42="Scenario3PBT11",'Medium retrofit'!$AK$40,"")))&amp;IF(F42="Scenario1PBT12",'Medium retrofit'!$AL$40,IF(F42="Scenario2PBT12",'Medium retrofit'!$AM$40,IF(F42="Scenario3PBT12",'Medium retrofit'!$AN$40,"")))&amp;IF(F42="Scenario1PBT13",'Medium retrofit'!$AO$40,IF(F42="Scenario2PBT13",'Medium retrofit'!$AP$40,IF(F42="Scenario3PBT13",'Medium retrofit'!$AQ$40,"")))&amp;IF(F42="Scenario1PBT14",'Medium retrofit'!$AR$40,IF(F42="Scenario2PBT14",'Medium retrofit'!$AS$40,IF(F42="Scenario3PBT14",'Medium retrofit'!$AT$40,"")))&amp;IF(F42="Scenario1PBT15",'Medium retrofit'!$AU$40,IF(F42="Scenario2PBT15",'Medium retrofit'!$AV$40,IF(F42="Scenario3PBT15",'Medium retrofit'!$AW$40,"")))</f>
        <v/>
      </c>
      <c r="X42" s="123">
        <f t="shared" si="21"/>
        <v>0</v>
      </c>
      <c r="Y42" s="123" t="str">
        <f>IF(F42="Scenario1PBT1",'Medium retrofit'!$E$42,IF(F42="Scenario2PBT1",'Medium retrofit'!$F$42,IF(F42="Scenario3PBT1",'Medium retrofit'!$G$42,"")))&amp;IF(F42="Scenario1PBT2",'Medium retrofit'!$H$42,IF(F42="Scenario2PBT2",'Medium retrofit'!$I$42,IF(F42="Scenario3PBT2",'Medium retrofit'!$J$42,"")))&amp;IF(F42="Scenario1PBT3",'Medium retrofit'!$K$42,IF(F42="Scenario2PBT3",'Medium retrofit'!$L$42,IF(F42="Scenario3PBT3",'Medium retrofit'!$M$42,"")))&amp;IF(F42="Scenario1PBT4",'Medium retrofit'!$N$42,IF(F42="Scenario2PBT4",'Medium retrofit'!$O$42,IF(F42="Scenario3PBT4",'Medium retrofit'!$P$42,"")))&amp;IF(F42="Scenario1PBT5",'Medium retrofit'!$Q$42,IF(F42="Scenario2PBT5",'Medium retrofit'!$R$42,IF(F42="Scenario3PBT5",'Medium retrofit'!$S$42,"")))&amp;IF(F42="Scenario1PBT6",'Medium retrofit'!$T$42,IF(F42="Scenario2PBT6",'Medium retrofit'!$U$42,IF(F42="Scenario3PBT6",'Medium retrofit'!$V$42,"")))&amp;IF(F42="Scenario1PBT7",'Medium retrofit'!$W$42,IF(F42="Scenario2PBT7",'Medium retrofit'!$X$42,IF(F42="Scenario3PBT7",'Medium retrofit'!$Y$42,"")))&amp;IF(F42="Scenario1PBT8",'Medium retrofit'!$Z$42,IF(F42="Scenario2PBT8",'Medium retrofit'!$AA$42,IF(F42="Scenario3PBT8",'Medium retrofit'!$AB$42,"")))&amp;IF(F42="Scenario1PBT9",'Medium retrofit'!$AC$42,IF(F42="Scenario2PBT9",'Medium retrofit'!$AD$42,IF(F42="Scenario3PBT9",'Medium retrofit'!$AE$42,"")))&amp;IF(F42="Scenario1PBT10",'Medium retrofit'!$AF$42,IF(F42="Scenario2PBT10",'Medium retrofit'!$AG$42,IF(F42="Scenario3PBT10",'Medium retrofit'!$AH$42,"")))&amp;IF(F42="Scenario1PBT11",'Medium retrofit'!$AI$42,IF(F42="Scenario2PBT11",'Medium retrofit'!$AJ$42,IF(F42="Scenario3PBT11",'Medium retrofit'!$AK$42,"")))&amp;IF(F42="Scenario1PBT12",'Medium retrofit'!$AL$42,IF(F42="Scenario2PBT12",'Medium retrofit'!$AM$42,IF(F42="Scenario3PBT12",'Medium retrofit'!$AN$42,"")))&amp;IF(F42="Scenario1PBT13",'Medium retrofit'!$AO$42,IF(F42="Scenario2PBT13",'Medium retrofit'!$AP$42,IF(F42="Scenario3PBT13",'Medium retrofit'!$AQ$42,"")))&amp;IF(F42="Scenario1PBT14",'Medium retrofit'!$AR$42,IF(F42="Scenario2PBT14",'Medium retrofit'!$AS$42,IF(F42="Scenario3PBT14",'Medium retrofit'!$AT$42,"")))&amp;IF(F42="Scenario1PBT15",'Medium retrofit'!$AU$42,IF(F42="Scenario2PBT15",'Medium retrofit'!$AV$42,IF(F42="Scenario3PBT15",'Medium retrofit'!$AW$42,"")))</f>
        <v/>
      </c>
      <c r="Z42" s="123">
        <f t="shared" si="22"/>
        <v>0</v>
      </c>
      <c r="AA42" s="239" t="str">
        <f>IF(F42="Scenario1PBT1",'Medium retrofit'!$E$101,IF(F42="Scenario2PBT1",'Medium retrofit'!$F$101,IF(F42="Scenario3PBT1",'Medium retrofit'!$G$101,"")))&amp;IF(F42="Scenario1PBT2",'Medium retrofit'!$H$101,IF(F42="Scenario2PBT2",'Medium retrofit'!$I$101,IF(F42="Scenario3PBT2",'Medium retrofit'!$J$101,"")))&amp;IF(F42="Scenario1PBT3",'Medium retrofit'!$K$101,IF(F42="Scenario2PBT3",'Medium retrofit'!$L$101,IF(F42="Scenario3PBT3",'Medium retrofit'!$M$101,"")))&amp;IF(F42="Scenario1PBT4",'Medium retrofit'!$N$101,IF(F42="Scenario2PBT4",'Medium retrofit'!$O$101,IF(F42="Scenario3PBT4",'Medium retrofit'!$P$101,"")))&amp;IF(F42="Scenario1PBT5",'Medium retrofit'!$Q$101,IF(F42="Scenario2PBT5",'Medium retrofit'!$R$101,IF(F42="Scenario3PBT5",'Medium retrofit'!$S$101,"")))&amp;IF(F42="Scenario1PBT6",'Medium retrofit'!$T$101,IF(F42="Scenario2PBT6",'Medium retrofit'!$U$101,IF(F42="Scenario3PBT6",'Medium retrofit'!$V$101,"")))&amp;IF(F42="Scenario1PBT7",'Medium retrofit'!$W$101,IF(F42="Scenario2PBT7",'Medium retrofit'!$X$101,IF(F42="Scenario3PBT7",'Medium retrofit'!$Y$101,"")))&amp;IF(F42="Scenario1PBT8",'Medium retrofit'!$Z$101,IF(F42="Scenario2PBT8",'Medium retrofit'!$AA$101,IF(F42="Scenario3PBT8",'Medium retrofit'!$AB$101,"")))&amp;IF(F42="Scenario1PBT9",'Medium retrofit'!$AC$101,IF(F42="Scenario2PBT9",'Medium retrofit'!$AD$101,IF(F42="Scenario3PBT9",'Medium retrofit'!$AE$101,"")))&amp;IF(F42="Scenario1PBT10",'Medium retrofit'!$AF$101,IF(F42="Scenario2PBT10",'Medium retrofit'!$AG$101,IF(F42="Scenario3PBT10",'Medium retrofit'!$AH$101,"")))&amp;IF(F42="Scenario1PBT11",'Medium retrofit'!$AI$101,IF(F42="Scenario2PBT11",'Medium retrofit'!$AJ$101,IF(F42="Scenario3PBT11",'Medium retrofit'!$AK$101,"")))&amp;IF(F42="Scenario1PBT12",'Medium retrofit'!$AL$101,IF(F42="Scenario2PBT12",'Medium retrofit'!$AM$101,IF(F42="Scenario3PBT12",'Medium retrofit'!$AN$101,"")))&amp;IF(F42="Scenario1PBT13",'Medium retrofit'!$AO$101,IF(F42="Scenario2PBT13",'Medium retrofit'!$AP$101,IF(F42="Scenario3PBT13",'Medium retrofit'!$AQ$101,"")))&amp;IF(F42="Scenario1PBT14",'Medium retrofit'!$AR$101,IF(F42="Scenario2PBT14",'Medium retrofit'!$AS$101,IF(F42="Scenario3PBT14",'Medium retrofit'!$AT$101,"")))&amp;IF(F42="Scenario1PBT15",'Medium retrofit'!$AU$101,IF(F42="Scenario2PBT15",'Medium retrofit'!$AV$101,IF(F42="Scenario3PBT15",'Medium retrofit'!$AW$101,"")))</f>
        <v/>
      </c>
      <c r="AB42" s="242">
        <f t="shared" si="23"/>
        <v>0</v>
      </c>
      <c r="AC42" s="364" t="str">
        <f t="shared" si="24"/>
        <v/>
      </c>
      <c r="AD42" s="353">
        <f>IF(AC42="",IFERROR('Projection_Base-case'!G43-G42,0),0)</f>
        <v>0</v>
      </c>
      <c r="AE42" s="350">
        <f t="shared" si="25"/>
        <v>0</v>
      </c>
      <c r="AF42" s="361">
        <f>IFERROR(100*AD42/'Projection_Base-case'!G43,0)</f>
        <v>0</v>
      </c>
      <c r="AG42" s="352">
        <f>IF(AC42="",IFERROR('Projection_Base-case'!I43-I42,0),0)</f>
        <v>0</v>
      </c>
      <c r="AH42" s="353">
        <f t="shared" si="26"/>
        <v>0</v>
      </c>
      <c r="AI42" s="361">
        <f>IFERROR(100*AG42/'Projection_Base-case'!I43,0)</f>
        <v>0</v>
      </c>
      <c r="AJ42" s="352">
        <f>IF(AC42="",IFERROR('Projection_Base-case'!K43-K42,0),0)</f>
        <v>0</v>
      </c>
      <c r="AK42" s="353">
        <f t="shared" si="27"/>
        <v>0</v>
      </c>
      <c r="AL42" s="361">
        <f>IFERROR(100*AJ42/'Projection_Base-case'!K43,0)</f>
        <v>0</v>
      </c>
      <c r="AM42" s="352">
        <f>-IF(AC42="",IFERROR('Projection_Base-case'!M43-M42,0),0)</f>
        <v>0</v>
      </c>
      <c r="AN42" s="353">
        <f t="shared" si="28"/>
        <v>0</v>
      </c>
      <c r="AO42" s="354">
        <f>IFERROR(IF('Projection_Base-case'!N43&gt;0,100*AN42/'Projection_Base-case'!N43,100*AN42/N42),0)</f>
        <v>0</v>
      </c>
      <c r="AP42" s="355">
        <f>IF(AC42="",IFERROR('Projection_Base-case'!O43-O42,0),0)</f>
        <v>0</v>
      </c>
      <c r="AQ42" s="356">
        <f t="shared" si="29"/>
        <v>0</v>
      </c>
      <c r="AR42" s="356">
        <f>IFERROR(100*AP42/'Projection_Base-case'!O43,0)</f>
        <v>0</v>
      </c>
      <c r="AS42" s="355">
        <f>IF(AC42="",IFERROR('Projection_Base-case'!Q43-Q42,0),0)</f>
        <v>0</v>
      </c>
      <c r="AT42" s="356">
        <f t="shared" si="30"/>
        <v>0</v>
      </c>
      <c r="AU42" s="356">
        <f>IFERROR(100*AS42/'Projection_Base-case'!Q43,0)</f>
        <v>0</v>
      </c>
      <c r="AV42" s="355">
        <f>IF(AC42="",IFERROR('Projection_Base-case'!S43-S42,0),0)</f>
        <v>0</v>
      </c>
      <c r="AW42" s="356">
        <f t="shared" si="31"/>
        <v>0</v>
      </c>
      <c r="AX42" s="357">
        <f>IFERROR(100*AV42/'Projection_Base-case'!S43,0)</f>
        <v>0</v>
      </c>
      <c r="AY42" s="358">
        <f>IF(AC42="",IFERROR('Projection_Base-case'!U43-U42,0),0)</f>
        <v>0</v>
      </c>
      <c r="AZ42" s="359">
        <f t="shared" si="32"/>
        <v>0</v>
      </c>
      <c r="BA42" s="359">
        <f>IFERROR(100*AY42/'Projection_Base-case'!U43,0)</f>
        <v>0</v>
      </c>
      <c r="BB42" s="358">
        <f>IF(AC42="",IFERROR('Projection_Base-case'!W43-W42,0),0)</f>
        <v>0</v>
      </c>
      <c r="BC42" s="359">
        <f t="shared" si="33"/>
        <v>0</v>
      </c>
      <c r="BD42" s="359">
        <f>IFERROR(100*BB42/'Projection_Base-case'!W43,0)</f>
        <v>0</v>
      </c>
      <c r="BE42" s="358">
        <f>IF(AC42="",IFERROR('Projection_Base-case'!Y43-Y42,0),0)</f>
        <v>0</v>
      </c>
      <c r="BF42" s="359">
        <f t="shared" si="34"/>
        <v>0</v>
      </c>
      <c r="BG42" s="359">
        <f>IFERROR(100*BE42/'Projection_Base-case'!Y43,0)</f>
        <v>0</v>
      </c>
      <c r="BH42" s="359">
        <f t="shared" si="35"/>
        <v>0</v>
      </c>
      <c r="BI42" s="360">
        <f t="shared" si="36"/>
        <v>0</v>
      </c>
    </row>
    <row r="43" spans="1:61">
      <c r="A43" s="205">
        <v>39</v>
      </c>
      <c r="B43" s="347">
        <f>IF('Projection_Base-case'!B44&lt;&gt;"",'Projection_Base-case'!B44,0)</f>
        <v>0</v>
      </c>
      <c r="C43" s="347">
        <f>IF('Projection_Base-case'!C44&lt;&gt;"",'Projection_Base-case'!C44,0)</f>
        <v>0</v>
      </c>
      <c r="D43" s="365">
        <f>IF('Projection_Base-case'!D44&lt;&gt;"",'Projection_Base-case'!D44,0)</f>
        <v>0</v>
      </c>
      <c r="E43" s="376"/>
      <c r="F43" s="367" t="str">
        <f t="shared" si="12"/>
        <v>0</v>
      </c>
      <c r="G43" s="241" t="str">
        <f>IF(F43="Scenario1PBT1",'Medium retrofit'!$E$6,IF(F43="Scenario2PBT1",'Medium retrofit'!$F$6,IF(F43="Scenario3PBT1",'Medium retrofit'!$G$6,"")))&amp;IF(F43="Scenario1PBT2",'Medium retrofit'!$H$6,IF(F43="Scenario2PBT2",'Medium retrofit'!$I$6,IF(F43="Scenario3PBT2",'Medium retrofit'!$J$6,"")))&amp;IF(F43="Scenario1PBT3",'Medium retrofit'!$K$6,IF(F43="Scenario2PBT3",'Medium retrofit'!$L$6,IF(F43="Scenario3PBT3",'Medium retrofit'!$M$6,"")))&amp;IF(F43="Scenario1PBT4",'Medium retrofit'!$N$6,IF(F43="Scenario2PBT4",'Medium retrofit'!$O$6,IF(F43="Scenario3PBT4",'Medium retrofit'!$P$6,"")))&amp;IF(F43="Scenario1PBT5",'Medium retrofit'!$Q$6,IF(F43="Scenario2PBT5",'Medium retrofit'!$R$6,IF(F43="Scenario3PBT5",'Medium retrofit'!$S$6,"")))&amp;IF(F43="Scenario1PBT6",'Medium retrofit'!$T$6,IF(F43="Scenario2PBT6",'Medium retrofit'!$U$6,IF(F43="Scenario3PBT6",'Medium retrofit'!$V$6,"")))&amp;IF(F43="Scenario1PBT7",'Medium retrofit'!$W$6,IF(F43="Scenario2PBT7",'Medium retrofit'!$X$6,IF(F43="Scenario3PBT7",'Medium retrofit'!$Y$6,"")))&amp;IF(F43="Scenario1PBT8",'Medium retrofit'!$Z$6,IF(F43="Scenario2PBT8",'Medium retrofit'!$AA$6,IF(F43="Scenario3PBT8",'Medium retrofit'!$AB$6,"")))&amp;IF(F43="Scenario1PBT9",'Medium retrofit'!$AC$6,IF(F43="Scenario2PBT9",'Medium retrofit'!$AD$6,IF(F43="Scenario3PBT9",'Medium retrofit'!$AE$6,"")))&amp;IF(F43="Scenario1PBT10",'Medium retrofit'!$AF$6,IF(F43="Scenario2PBT10",'Medium retrofit'!$AG$6,IF(F43="Scenario3PBT10",'Medium retrofit'!$AH$6,"")))&amp;IF(F43="Scenario1PBT11",'Medium retrofit'!$AI$6,IF(F43="Scenario2PBT11",'Medium retrofit'!$AJ$6,IF(F43="Scenario3PBT11",'Medium retrofit'!$AK$6,"")))&amp;IF(F43="Scenario1PBT12",'Medium retrofit'!$AL$6,IF(F43="Scenario2PBT12",'Medium retrofit'!$AM$6,IF(F43="Scenario3PBT12",'Medium retrofit'!$AN$6,"")))&amp;IF(F43="Scenario1PBT13",'Medium retrofit'!$AO$6,IF(F43="Scenario2PBT13",'Medium retrofit'!$AP$6,IF(F43="Scenario3PBT13",'Medium retrofit'!$AQ$6,"")))&amp;IF(F43="Scenario1PBT14",'Medium retrofit'!$AR$6,IF(F43="Scenario2PBT14",'Medium retrofit'!$AS$6,IF(F43="Scenario3PBT14",'Medium retrofit'!$AT$6,"")))&amp;IF(F43="Scenario1PBT15",'Medium retrofit'!$AU$6,IF(F43="Scenario2PBT15",'Medium retrofit'!$AV$6,IF(F43="Scenario3PBT15",'Medium retrofit'!$AW$6,"")))</f>
        <v/>
      </c>
      <c r="H43" s="123">
        <f t="shared" si="13"/>
        <v>0</v>
      </c>
      <c r="I43" s="239" t="str">
        <f>IF(F43="Scenario1PBT1",'Medium retrofit'!$E$16,IF(F43="Scenario2PBT1",'Medium retrofit'!$F$16,IF(F43="Scenario3PBT1",'Medium retrofit'!$G$16,"")))&amp;IF(F43="Scenario1PBT2",'Medium retrofit'!$H$16,IF(F43="Scenario2PBT2",'Medium retrofit'!$I$16,IF(F43="Scenario3PBT2",'Medium retrofit'!$J$16,"")))&amp;IF(F43="Scenario1PBT3",'Medium retrofit'!$K$16,IF(F43="Scenario2PBT3",'Medium retrofit'!$L$16,IF(F43="Scenario3PBT3",'Medium retrofit'!$M$16,"")))&amp;IF(F43="Scenario1PBT4",'Medium retrofit'!$N$16,IF(F43="Scenario2PBT4",'Medium retrofit'!$O$16,IF(F43="Scenario3PBT4",'Medium retrofit'!$P$16,"")))&amp;IF(F43="Scenario1PBT5",'Medium retrofit'!$Q$16,IF(F43="Scenario2PBT5",'Medium retrofit'!$R$16,IF(F43="Scenario3PBT5",'Medium retrofit'!$S$16,"")))&amp;IF(F43="Scenario1PBT6",'Medium retrofit'!$T$16,IF(F43="Scenario2PBT6",'Medium retrofit'!$U$16,IF(F43="Scenario3PBT6",'Medium retrofit'!$V$16,"")))&amp;IF(F43="Scenario1PBT7",'Medium retrofit'!$W$16,IF(F43="Scenario2PBT7",'Medium retrofit'!$X$16,IF(F43="Scenario3PBT7",'Medium retrofit'!$Y$16,"")))&amp;IF(F43="Scenario1PBT8",'Medium retrofit'!$Z$16,IF(F43="Scenario2PBT8",'Medium retrofit'!$AA$16,IF(F43="Scenario3PBT8",'Medium retrofit'!$AB$16,"")))&amp;IF(F43="Scenario1PBT9",'Medium retrofit'!$AC$16,IF(F43="Scenario2PBT9",'Medium retrofit'!$AD$16,IF(F43="Scenario3PBT9",'Medium retrofit'!$AE$16,"")))&amp;IF(F43="Scenario1PBT10",'Medium retrofit'!$AF$16,IF(F43="Scenario2PBT10",'Medium retrofit'!$AG$16,IF(F43="Scenario3PBT10",'Medium retrofit'!$AH$16,"")))&amp;IF(F43="Scenario1PBT11",'Medium retrofit'!$AI$16,IF(F43="Scenario2PBT11",'Medium retrofit'!$AJ$16,IF(F43="Scenario3PBT11",'Medium retrofit'!$AK$16,"")))&amp;IF(F43="Scenario1PBT12",'Medium retrofit'!$AL$16,IF(F43="Scenario2PBT12",'Medium retrofit'!$AM$16,IF(F43="Scenario3PBT12",'Medium retrofit'!$AN$16,"")))&amp;IF(F43="Scenario1PBT13",'Medium retrofit'!$AO$16,IF(F43="Scenario2PBT13",'Medium retrofit'!$AP$16,IF(F43="Scenario3PBT13",'Medium retrofit'!$AQ$16,"")))&amp;IF(F43="Scenario1PBT14",'Medium retrofit'!$AR$16,IF(F43="Scenario2PBT14",'Medium retrofit'!$AS$16,IF(F43="Scenario3PBT14",'Medium retrofit'!$AT$16,"")))&amp;IF(F43="Scenario1PBT15",'Medium retrofit'!$AU$16,IF(F43="Scenario2PBT15",'Medium retrofit'!$AV$16,IF(F43="Scenario3PBT15",'Medium retrofit'!$AW$16,"")))</f>
        <v/>
      </c>
      <c r="J43" s="123">
        <f t="shared" si="14"/>
        <v>0</v>
      </c>
      <c r="K43" s="123" t="str">
        <f>IF(F43="Scenario1PBT1",'Medium retrofit'!$E$18,IF(F43="Scenario2PBT1",'Medium retrofit'!$F$18,IF(F43="Scenario3PBT1",'Medium retrofit'!$G$18,"")))&amp;IF(F43="Scenario1PBT2",'Medium retrofit'!$H$18,IF(F43="Scenario2PBT2",'Medium retrofit'!$I$18,IF(F43="Scenario3PBT2",'Medium retrofit'!$J$18,"")))&amp;IF(F43="Scenario1PBT3",'Medium retrofit'!$K$18,IF(F43="Scenario2PBT3",'Medium retrofit'!$L$18,IF(F43="Scenario3PBT3",'Medium retrofit'!$M$18,"")))&amp;IF(F43="Scenario1PBT4",'Medium retrofit'!$N$18,IF(F43="Scenario2PBT4",'Medium retrofit'!$O$18,IF(F43="Scenario3PBT4",'Medium retrofit'!$P$18,"")))&amp;IF(F43="Scenario1PBT5",'Medium retrofit'!$Q$18,IF(F43="Scenario2PBT5",'Medium retrofit'!$R$18,IF(F43="Scenario3PBT5",'Medium retrofit'!$S$18,"")))&amp;IF(F43="Scenario1PBT6",'Medium retrofit'!$T$18,IF(F43="Scenario2PBT6",'Medium retrofit'!$U$18,IF(F43="Scenario3PBT6",'Medium retrofit'!$V$18,"")))&amp;IF(F43="Scenario1PBT7",'Medium retrofit'!$W$18,IF(F43="Scenario2PBT7",'Medium retrofit'!$X$18,IF(F43="Scenario3PBT7",'Medium retrofit'!$Y$18,"")))&amp;IF(F43="Scenario1PBT8",'Medium retrofit'!$Z$18,IF(F43="Scenario2PBT8",'Medium retrofit'!$AA$18,IF(F43="Scenario3PBT8",'Medium retrofit'!$AB$18,"")))&amp;IF(F43="Scenario1PBT9",'Medium retrofit'!$AC$18,IF(F43="Scenario2PBT9",'Medium retrofit'!$AD$18,IF(F43="Scenario3PBT9",'Medium retrofit'!$AE$18,"")))&amp;IF(F43="Scenario1PBT10",'Medium retrofit'!$AF$18,IF(F43="Scenario2PBT10",'Medium retrofit'!$AG$18,IF(F43="Scenario3PBT10",'Medium retrofit'!$AH$18,"")))&amp;IF(F43="Scenario1PBT11",'Medium retrofit'!$AI$18,IF(F43="Scenario2PBT11",'Medium retrofit'!$AJ$18,IF(F43="Scenario3PBT11",'Medium retrofit'!$AK$18,"")))&amp;IF(F43="Scenario1PBT12",'Medium retrofit'!$AL$18,IF(F43="Scenario2PBT12",'Medium retrofit'!$AM$18,IF(F43="Scenario3PBT12",'Medium retrofit'!$AN$18,"")))&amp;IF(F43="Scenario1PBT13",'Medium retrofit'!$AO$18,IF(F43="Scenario2PBT13",'Medium retrofit'!$AP$18,IF(F43="Scenario3PBT13",'Medium retrofit'!$AQ$18,"")))&amp;IF(F43="Scenario1PBT14",'Medium retrofit'!$AR$18,IF(F43="Scenario2PBT14",'Medium retrofit'!$AS$18,IF(F43="Scenario3PBT14",'Medium retrofit'!$AT$18,"")))&amp;IF(F43="Scenario1PBT15",'Medium retrofit'!$AU$18,IF(F43="Scenario2PBT15",'Medium retrofit'!$AV$18,IF(F43="Scenario3PBT15",'Medium retrofit'!$AW$18,"")))</f>
        <v/>
      </c>
      <c r="L43" s="123">
        <f t="shared" si="15"/>
        <v>0</v>
      </c>
      <c r="M43" s="123" t="str">
        <f>IF(F43="Scenario1PBT1",'Medium retrofit'!$E$20,IF(F43="Scenario2PBT1",'Medium retrofit'!$F$20,IF(F43="Scenario3PBT1",'Medium retrofit'!$G$20,"")))&amp;IF(F43="Scenario1PBT2",'Medium retrofit'!$H$20,IF(F43="Scenario2PBT2",'Medium retrofit'!$I$20,IF(F43="Scenario3PBT2",'Medium retrofit'!$J$20,"")))&amp;IF(F43="Scenario1PBT3",'Medium retrofit'!$K$20,IF(F43="Scenario2PBT3",'Medium retrofit'!$L$20,IF(F43="Scenario3PBT3",'Medium retrofit'!$M$20,"")))&amp;IF(F43="Scenario1PBT4",'Medium retrofit'!$N$20,IF(F43="Scenario2PBT4",'Medium retrofit'!$O$20,IF(F43="Scenario3PBT4",'Medium retrofit'!$P$20,"")))&amp;IF(F43="Scenario1PBT5",'Medium retrofit'!$Q$20,IF(F43="Scenario2PBT5",'Medium retrofit'!$R$20,IF(F43="Scenario3PBT5",'Medium retrofit'!$S$20,"")))&amp;IF(F43="Scenario1PBT6",'Medium retrofit'!$T$20,IF(F43="Scenario2PBT6",'Medium retrofit'!$U$20,IF(F43="Scenario3PBT6",'Medium retrofit'!$V$20,"")))&amp;IF(F43="Scenario1PBT7",'Medium retrofit'!$W$20,IF(F43="Scenario2PBT7",'Medium retrofit'!$X$20,IF(F43="Scenario3PBT7",'Medium retrofit'!$Y$20,"")))&amp;IF(F43="Scenario1PBT8",'Medium retrofit'!$Z$20,IF(F43="Scenario2PBT8",'Medium retrofit'!$AA$20,IF(F43="Scenario3PBT8",'Medium retrofit'!$AB$20,"")))&amp;IF(F43="Scenario1PBT9",'Medium retrofit'!$AC$20,IF(F43="Scenario2PBT9",'Medium retrofit'!$AD$20,IF(F43="Scenario3PBT9",'Medium retrofit'!$AE$20,"")))&amp;IF(F43="Scenario1PBT10",'Medium retrofit'!$AF$20,IF(F43="Scenario2PBT10",'Medium retrofit'!$AG$20,IF(F43="Scenario3PBT10",'Medium retrofit'!$AH$20,"")))&amp;IF(F43="Scenario1PBT11",'Medium retrofit'!$AI$20,IF(F43="Scenario2PBT11",'Medium retrofit'!$AJ$20,IF(F43="Scenario3PBT11",'Medium retrofit'!$AK$20,"")))&amp;IF(F43="Scenario1PBT12",'Medium retrofit'!$AL$20,IF(F43="Scenario2PBT12",'Medium retrofit'!$AM$20,IF(F43="Scenario3PBT12",'Medium retrofit'!$AN$20,"")))&amp;IF(F43="Scenario1PBT13",'Medium retrofit'!$AO$20,IF(F43="Scenario2PBT13",'Medium retrofit'!$AP$20,IF(F43="Scenario3PBT13",'Medium retrofit'!$AQ$20,"")))&amp;IF(F43="Scenario1PBT14",'Medium retrofit'!$AR$20,IF(F43="Scenario2PBT14",'Medium retrofit'!$AS$20,IF(F43="Scenario3PBT14",'Medium retrofit'!$AT$20,"")))&amp;IF(F43="Scenario1PBT15",'Medium retrofit'!$AU$20,IF(F43="Scenario2PBT15",'Medium retrofit'!$AV$20,IF(F43="Scenario3PBT15",'Medium retrofit'!$AW$20,"")))</f>
        <v/>
      </c>
      <c r="N43" s="124">
        <f t="shared" si="16"/>
        <v>0</v>
      </c>
      <c r="O43" s="245" t="str">
        <f>IF(F43="Scenario1PBT1",'Medium retrofit'!$E$23,IF(F43="Scenario2PBT1",'Medium retrofit'!$F$23,IF(F43="Scenario3PBT1",'Medium retrofit'!$G$23,"")))&amp;IF(F43="Scenario1PBT2",'Medium retrofit'!$H$23,IF(F43="Scenario2PBT2",'Medium retrofit'!$I$23,IF(F43="Scenario3PBT2",'Medium retrofit'!$J$23,"")))&amp;IF(F43="Scenario1PBT3",'Medium retrofit'!$K$23,IF(F43="Scenario2PBT3",'Medium retrofit'!$L$23,IF(F43="Scenario3PBT3",'Medium retrofit'!$M$23,"")))&amp;IF(F43="Scenario1PBT4",'Medium retrofit'!$N$23,IF(F43="Scenario2PBT4",'Medium retrofit'!$O$23,IF(F43="Scenario3PBT4",'Medium retrofit'!$P$23,"")))&amp;IF(F43="Scenario1PBT5",'Medium retrofit'!$Q$23,IF(F43="Scenario2PBT5",'Medium retrofit'!$R$23,IF(F43="Scenario3PBT5",'Medium retrofit'!$S$23,"")))&amp;IF(F43="Scenario1PBT6",'Medium retrofit'!$T$23,IF(F43="Scenario2PBT6",'Medium retrofit'!$U$23,IF(F43="Scenario3PBT6",'Medium retrofit'!$V$23,"")))&amp;IF(F43="Scenario1PBT7",'Medium retrofit'!$W$23,IF(F43="Scenario2PBT7",'Medium retrofit'!$X$23,IF(F43="Scenario3PBT7",'Medium retrofit'!$Y$23,"")))&amp;IF(F43="Scenario1PBT8",'Medium retrofit'!$Z$23,IF(F43="Scenario2PBT8",'Medium retrofit'!$AA$23,IF(F43="Scenario3PBT8",'Medium retrofit'!$AB$23,"")))&amp;IF(F43="Scenario1PBT9",'Medium retrofit'!$AC$23,IF(F43="Scenario2PBT9",'Medium retrofit'!$AD$23,IF(F43="Scenario3PBT9",'Medium retrofit'!$AE$23,"")))&amp;IF(F43="Scenario1PBT10",'Medium retrofit'!$AF$23,IF(F43="Scenario2PBT10",'Medium retrofit'!$AG$23,IF(F43="Scenario3PBT10",'Medium retrofit'!$AH$23,"")))&amp;IF(F43="Scenario1PBT11",'Medium retrofit'!$AI$23,IF(F43="Scenario2PBT11",'Medium retrofit'!$AJ$23,IF(F43="Scenario3PBT11",'Medium retrofit'!$AK$23,"")))&amp;IF(F43="Scenario1PBT12",'Medium retrofit'!$AL$23,IF(F43="Scenario2PBT12",'Medium retrofit'!$AM$23,IF(F43="Scenario3PBT12",'Medium retrofit'!$AN$23,"")))&amp;IF(F43="Scenario1PBT13",'Medium retrofit'!$AO$23,IF(F43="Scenario2PBT13",'Medium retrofit'!$AP$23,IF(F43="Scenario3PBT13",'Medium retrofit'!$AQ$23,"")))&amp;IF(F43="Scenario1PBT14",'Medium retrofit'!$AR$23,IF(F43="Scenario2PBT14",'Medium retrofit'!$AS$23,IF(F43="Scenario3PBT14",'Medium retrofit'!$AT$23,"")))&amp;IF(F43="Scenario1PBT15",'Medium retrofit'!$AU$23,IF(F43="Scenario2PBT15",'Medium retrofit'!$AV$23,IF(F43="Scenario3PBT15",'Medium retrofit'!$AW$23,"")))</f>
        <v/>
      </c>
      <c r="P43" s="123">
        <f t="shared" si="17"/>
        <v>0</v>
      </c>
      <c r="Q43" s="123" t="str">
        <f>IF(F43="Scenario1PBT1",'Medium retrofit'!$E$25,IF(F43="Scenario2PBT1",'Medium retrofit'!$F$25,IF(F43="Scenario3PBT1",'Medium retrofit'!$G$25,"")))&amp;IF(F43="Scenario1PBT2",'Medium retrofit'!$H$25,IF(F43="Scenario2PBT2",'Medium retrofit'!$I$25,IF(F43="Scenario3PBT2",'Medium retrofit'!$J$25,"")))&amp;IF(F43="Scenario1PBT3",'Medium retrofit'!$K$25,IF(F43="Scenario2PBT3",'Medium retrofit'!$L$25,IF(F43="Scenario3PBT3",'Medium retrofit'!$M$25,"")))&amp;IF(F43="Scenario1PBT4",'Medium retrofit'!$N$25,IF(F43="Scenario2PBT4",'Medium retrofit'!$O$25,IF(F43="Scenario3PBT4",'Medium retrofit'!$P$25,"")))&amp;IF(F43="Scenario1PBT5",'Medium retrofit'!$Q$25,IF(F43="Scenario2PBT5",'Medium retrofit'!$R$25,IF(F43="Scenario3PBT5",'Medium retrofit'!$S$25,"")))&amp;IF(F43="Scenario1PBT6",'Medium retrofit'!$T$25,IF(F43="Scenario2PBT6",'Medium retrofit'!$U$25,IF(F43="Scenario3PBT6",'Medium retrofit'!$V$25,"")))&amp;IF(F43="Scenario1PBT7",'Medium retrofit'!$W$25,IF(F43="Scenario2PBT7",'Medium retrofit'!$X$25,IF(F43="Scenario3PBT7",'Medium retrofit'!$Y$25,"")))&amp;IF(F43="Scenario1PBT8",'Medium retrofit'!$Z$25,IF(F43="Scenario2PBT8",'Medium retrofit'!$AA$25,IF(F43="Scenario3PBT8",'Medium retrofit'!$AB$25,"")))&amp;IF(F43="Scenario1PBT9",'Medium retrofit'!$AC$25,IF(F43="Scenario2PBT9",'Medium retrofit'!$AD$25,IF(F43="Scenario3PBT9",'Medium retrofit'!$AE$25,"")))&amp;IF(F43="Scenario1PBT10",'Medium retrofit'!$AF$25,IF(F43="Scenario2PBT10",'Medium retrofit'!$AG$25,IF(F43="Scenario3PBT10",'Medium retrofit'!$AH$25,"")))&amp;IF(F43="Scenario1PBT11",'Medium retrofit'!$AI$25,IF(F43="Scenario2PBT11",'Medium retrofit'!$AJ$25,IF(F43="Scenario3PBT11",'Medium retrofit'!$AK$25,"")))&amp;IF(F43="Scenario1PBT12",'Medium retrofit'!$AL$25,IF(F43="Scenario2PBT12",'Medium retrofit'!$AM$25,IF(F43="Scenario3PBT12",'Medium retrofit'!$AN$25,"")))&amp;IF(F43="Scenario1PBT13",'Medium retrofit'!$AO$25,IF(F43="Scenario2PBT13",'Medium retrofit'!$AP$25,IF(F43="Scenario3PBT13",'Medium retrofit'!$AQ$25,"")))&amp;IF(F43="Scenario1PBT14",'Medium retrofit'!$AR$25,IF(F43="Scenario2PBT14",'Medium retrofit'!$AS$25,IF(F43="Scenario3PBT14",'Medium retrofit'!$AT$25,"")))&amp;IF(F43="Scenario1PBT15",'Medium retrofit'!$AU$25,IF(F43="Scenario2PBT15",'Medium retrofit'!$AV$25,IF(F43="Scenario3PBT15",'Medium retrofit'!$AW$25,"")))</f>
        <v/>
      </c>
      <c r="R43" s="123">
        <f t="shared" si="18"/>
        <v>0</v>
      </c>
      <c r="S43" s="123" t="str">
        <f>IF(F43="Scenario1PBT1",'Medium retrofit'!$E$27,IF(F43="Scenario2PBT1",'Medium retrofit'!$F$27,IF(F43="Scenario3PBT1",'Medium retrofit'!$G$27,"")))&amp;IF(F43="Scenario1PBT2",'Medium retrofit'!$H$27,IF(F43="Scenario2PBT2",'Medium retrofit'!$I$27,IF(F43="Scenario3PBT2",'Medium retrofit'!$J$27,"")))&amp;IF(F43="Scenario1PBT3",'Medium retrofit'!$K$27,IF(F43="Scenario2PBT3",'Medium retrofit'!$L$27,IF(F43="Scenario3PBT3",'Medium retrofit'!$M$27,"")))&amp;IF(F43="Scenario1PBT4",'Medium retrofit'!$N$27,IF(F43="Scenario2PBT4",'Medium retrofit'!$O$27,IF(F43="Scenario3PBT4",'Medium retrofit'!$P$27,"")))&amp;IF(F43="Scenario1PBT5",'Medium retrofit'!$Q$27,IF(F43="Scenario2PBT5",'Medium retrofit'!$R$27,IF(F43="Scenario3PBT5",'Medium retrofit'!$S$27,"")))&amp;IF(F43="Scenario1PBT6",'Medium retrofit'!$T$27,IF(F43="Scenario2PBT6",'Medium retrofit'!$U$27,IF(F43="Scenario3PBT6",'Medium retrofit'!$V$27,"")))&amp;IF(F43="Scenario1PBT7",'Medium retrofit'!$W$27,IF(F43="Scenario2PBT7",'Medium retrofit'!$X$27,IF(F43="Scenario3PBT7",'Medium retrofit'!$Y$27,"")))&amp;IF(F43="Scenario1PBT8",'Medium retrofit'!$Z$27,IF(F43="Scenario2PBT8",'Medium retrofit'!$AA$27,IF(F43="Scenario3PBT8",'Medium retrofit'!$AB$27,"")))&amp;IF(F43="Scenario1PBT9",'Medium retrofit'!$AC$27,IF(F43="Scenario2PBT9",'Medium retrofit'!$AD$27,IF(F43="Scenario3PBT9",'Medium retrofit'!$AE$27,"")))&amp;IF(F43="Scenario1PBT10",'Medium retrofit'!$AF$27,IF(F43="Scenario2PBT10",'Medium retrofit'!$AG$27,IF(F43="Scenario3PBT10",'Medium retrofit'!$AH$27,"")))&amp;IF(F43="Scenario1PBT11",'Medium retrofit'!$AI$27,IF(F43="Scenario2PBT11",'Medium retrofit'!$AJ$27,IF(F43="Scenario3PBT11",'Medium retrofit'!$AK$27,"")))&amp;IF(F43="Scenario1PBT12",'Medium retrofit'!$AL$27,IF(F43="Scenario2PBT12",'Medium retrofit'!$AM$27,IF(F43="Scenario3PBT12",'Medium retrofit'!$AN$27,"")))&amp;IF(F43="Scenario1PBT13",'Medium retrofit'!$AO$27,IF(F43="Scenario2PBT13",'Medium retrofit'!$AP$27,IF(F43="Scenario3PBT13",'Medium retrofit'!$AQ$27,"")))&amp;IF(F43="Scenario1PBT14",'Medium retrofit'!$AR$27,IF(F43="Scenario2PBT14",'Medium retrofit'!$AS$27,IF(F43="Scenario3PBT14",'Medium retrofit'!$AT$27,"")))&amp;IF(F43="Scenario1PBT15",'Medium retrofit'!$AU$27,IF(F43="Scenario2PBT15",'Medium retrofit'!$AV$27,IF(F43="Scenario3PBT15",'Medium retrofit'!$AW$27,"")))</f>
        <v/>
      </c>
      <c r="T43" s="246">
        <f t="shared" si="19"/>
        <v>0</v>
      </c>
      <c r="U43" s="245" t="str">
        <f>IF(F43="Scenario1PBT1",'Medium retrofit'!$E$38,IF(F43="Scenario2PBT1",'Medium retrofit'!$F$38,IF(F43="Scenario3PBT1",'Medium retrofit'!$G$38,"")))&amp;IF(F43="Scenario1PBT2",'Medium retrofit'!$H$38,IF(F43="Scenario2PBT2",'Medium retrofit'!$I$38,IF(F43="Scenario3PBT2",'Medium retrofit'!$J$38,"")))&amp;IF(F43="Scenario1PBT3",'Medium retrofit'!$K$38,IF(F43="Scenario2PBT3",'Medium retrofit'!$L$38,IF(F43="Scenario3PBT3",'Medium retrofit'!$M$38,"")))&amp;IF(F43="Scenario1PBT4",'Medium retrofit'!$N$38,IF(F43="Scenario2PBT4",'Medium retrofit'!$O$38,IF(F43="Scenario3PBT4",'Medium retrofit'!$P$38,"")))&amp;IF(F43="Scenario1PBT5",'Medium retrofit'!$Q$38,IF(F43="Scenario2PBT5",'Medium retrofit'!$R$38,IF(F43="Scenario3PBT5",'Medium retrofit'!$S$38,"")))&amp;IF(F43="Scenario1PBT6",'Medium retrofit'!$T$38,IF(F43="Scenario2PBT6",'Medium retrofit'!$U$38,IF(F43="Scenario3PBT6",'Medium retrofit'!$V$38,"")))&amp;IF(F43="Scenario1PBT7",'Medium retrofit'!$W$38,IF(F43="Scenario2PBT7",'Medium retrofit'!$X$38,IF(F43="Scenario3PBT7",'Medium retrofit'!$Y$38,"")))&amp;IF(F43="Scenario1PBT8",'Medium retrofit'!$Z$38,IF(F43="Scenario2PBT8",'Medium retrofit'!$AA$38,IF(F43="Scenario3PBT8",'Medium retrofit'!$AB$38,"")))&amp;IF(F43="Scenario1PBT9",'Medium retrofit'!$AC$38,IF(F43="Scenario2PBT9",'Medium retrofit'!$AD$38,IF(F43="Scenario3PBT9",'Medium retrofit'!$AE$38,"")))&amp;IF(F43="Scenario1PBT10",'Medium retrofit'!$AF$38,IF(F43="Scenario2PBT10",'Medium retrofit'!$AG$38,IF(F43="Scenario3PBT10",'Medium retrofit'!$AH$38,"")))&amp;IF(F43="Scenario1PBT11",'Medium retrofit'!$AI$38,IF(F43="Scenario2PBT11",'Medium retrofit'!$AJ$38,IF(F43="Scenario3PBT11",'Medium retrofit'!$AK$38,"")))&amp;IF(F43="Scenario1PBT12",'Medium retrofit'!$AL$38,IF(F43="Scenario2PBT12",'Medium retrofit'!$AM$38,IF(F43="Scenario3PBT12",'Medium retrofit'!$AN$38,"")))&amp;IF(F43="Scenario1PBT13",'Medium retrofit'!$AO$38,IF(F43="Scenario2PBT13",'Medium retrofit'!$AP$38,IF(F43="Scenario3PBT13",'Medium retrofit'!$AQ$38,"")))&amp;IF(F43="Scenario1PBT14",'Medium retrofit'!$AR$38,IF(F43="Scenario2PBT14",'Medium retrofit'!$AS$38,IF(F43="Scenario3PBT14",'Medium retrofit'!$AT$38,"")))&amp;IF(F43="Scenario1PBT15",'Medium retrofit'!$AU$38,IF(F43="Scenario2PBT15",'Medium retrofit'!$AV$38,IF(F43="Scenario3PBT15",'Medium retrofit'!$AW$38,"")))</f>
        <v/>
      </c>
      <c r="V43" s="123">
        <f t="shared" si="20"/>
        <v>0</v>
      </c>
      <c r="W43" s="123" t="str">
        <f>IF(F43="Scenario1PBT1",'Medium retrofit'!$E$40,IF(F43="Scenario2PBT1",'Medium retrofit'!$F$40,IF(F43="Scenario3PBT1",'Medium retrofit'!$G$40,"")))&amp;IF(F43="Scenario1PBT2",'Medium retrofit'!$H$40,IF(F43="Scenario2PBT2",'Medium retrofit'!$I$40,IF(F43="Scenario3PBT2",'Medium retrofit'!$J$40,"")))&amp;IF(F43="Scenario1PBT3",'Medium retrofit'!$K$40,IF(F43="Scenario2PBT3",'Medium retrofit'!$L$40,IF(F43="Scenario3PBT3",'Medium retrofit'!$M$40,"")))&amp;IF(F43="Scenario1PBT4",'Medium retrofit'!$N$40,IF(F43="Scenario2PBT4",'Medium retrofit'!$O$40,IF(F43="Scenario3PBT4",'Medium retrofit'!$P$40,"")))&amp;IF(F43="Scenario1PBT5",'Medium retrofit'!$Q$40,IF(F43="Scenario2PBT5",'Medium retrofit'!$R$40,IF(F43="Scenario3PBT5",'Medium retrofit'!$S$40,"")))&amp;IF(F43="Scenario1PBT6",'Medium retrofit'!$T$40,IF(F43="Scenario2PBT6",'Medium retrofit'!$U$40,IF(F43="Scenario3PBT6",'Medium retrofit'!$V$40,"")))&amp;IF(F43="Scenario1PBT7",'Medium retrofit'!$W$40,IF(F43="Scenario2PBT7",'Medium retrofit'!$X$40,IF(F43="Scenario3PBT7",'Medium retrofit'!$Y$40,"")))&amp;IF(F43="Scenario1PBT8",'Medium retrofit'!$Z$40,IF(F43="Scenario2PBT8",'Medium retrofit'!$AA$40,IF(F43="Scenario3PBT8",'Medium retrofit'!$AB$40,"")))&amp;IF(F43="Scenario1PBT9",'Medium retrofit'!$AC$40,IF(F43="Scenario2PBT9",'Medium retrofit'!$AD$40,IF(F43="Scenario3PBT9",'Medium retrofit'!$AE$40,"")))&amp;IF(F43="Scenario1PBT10",'Medium retrofit'!$AF$40,IF(F43="Scenario2PBT10",'Medium retrofit'!$AG$40,IF(F43="Scenario3PBT10",'Medium retrofit'!$AH$40,"")))&amp;IF(F43="Scenario1PBT11",'Medium retrofit'!$AI$40,IF(F43="Scenario2PBT11",'Medium retrofit'!$AJ$40,IF(F43="Scenario3PBT11",'Medium retrofit'!$AK$40,"")))&amp;IF(F43="Scenario1PBT12",'Medium retrofit'!$AL$40,IF(F43="Scenario2PBT12",'Medium retrofit'!$AM$40,IF(F43="Scenario3PBT12",'Medium retrofit'!$AN$40,"")))&amp;IF(F43="Scenario1PBT13",'Medium retrofit'!$AO$40,IF(F43="Scenario2PBT13",'Medium retrofit'!$AP$40,IF(F43="Scenario3PBT13",'Medium retrofit'!$AQ$40,"")))&amp;IF(F43="Scenario1PBT14",'Medium retrofit'!$AR$40,IF(F43="Scenario2PBT14",'Medium retrofit'!$AS$40,IF(F43="Scenario3PBT14",'Medium retrofit'!$AT$40,"")))&amp;IF(F43="Scenario1PBT15",'Medium retrofit'!$AU$40,IF(F43="Scenario2PBT15",'Medium retrofit'!$AV$40,IF(F43="Scenario3PBT15",'Medium retrofit'!$AW$40,"")))</f>
        <v/>
      </c>
      <c r="X43" s="123">
        <f t="shared" si="21"/>
        <v>0</v>
      </c>
      <c r="Y43" s="123" t="str">
        <f>IF(F43="Scenario1PBT1",'Medium retrofit'!$E$42,IF(F43="Scenario2PBT1",'Medium retrofit'!$F$42,IF(F43="Scenario3PBT1",'Medium retrofit'!$G$42,"")))&amp;IF(F43="Scenario1PBT2",'Medium retrofit'!$H$42,IF(F43="Scenario2PBT2",'Medium retrofit'!$I$42,IF(F43="Scenario3PBT2",'Medium retrofit'!$J$42,"")))&amp;IF(F43="Scenario1PBT3",'Medium retrofit'!$K$42,IF(F43="Scenario2PBT3",'Medium retrofit'!$L$42,IF(F43="Scenario3PBT3",'Medium retrofit'!$M$42,"")))&amp;IF(F43="Scenario1PBT4",'Medium retrofit'!$N$42,IF(F43="Scenario2PBT4",'Medium retrofit'!$O$42,IF(F43="Scenario3PBT4",'Medium retrofit'!$P$42,"")))&amp;IF(F43="Scenario1PBT5",'Medium retrofit'!$Q$42,IF(F43="Scenario2PBT5",'Medium retrofit'!$R$42,IF(F43="Scenario3PBT5",'Medium retrofit'!$S$42,"")))&amp;IF(F43="Scenario1PBT6",'Medium retrofit'!$T$42,IF(F43="Scenario2PBT6",'Medium retrofit'!$U$42,IF(F43="Scenario3PBT6",'Medium retrofit'!$V$42,"")))&amp;IF(F43="Scenario1PBT7",'Medium retrofit'!$W$42,IF(F43="Scenario2PBT7",'Medium retrofit'!$X$42,IF(F43="Scenario3PBT7",'Medium retrofit'!$Y$42,"")))&amp;IF(F43="Scenario1PBT8",'Medium retrofit'!$Z$42,IF(F43="Scenario2PBT8",'Medium retrofit'!$AA$42,IF(F43="Scenario3PBT8",'Medium retrofit'!$AB$42,"")))&amp;IF(F43="Scenario1PBT9",'Medium retrofit'!$AC$42,IF(F43="Scenario2PBT9",'Medium retrofit'!$AD$42,IF(F43="Scenario3PBT9",'Medium retrofit'!$AE$42,"")))&amp;IF(F43="Scenario1PBT10",'Medium retrofit'!$AF$42,IF(F43="Scenario2PBT10",'Medium retrofit'!$AG$42,IF(F43="Scenario3PBT10",'Medium retrofit'!$AH$42,"")))&amp;IF(F43="Scenario1PBT11",'Medium retrofit'!$AI$42,IF(F43="Scenario2PBT11",'Medium retrofit'!$AJ$42,IF(F43="Scenario3PBT11",'Medium retrofit'!$AK$42,"")))&amp;IF(F43="Scenario1PBT12",'Medium retrofit'!$AL$42,IF(F43="Scenario2PBT12",'Medium retrofit'!$AM$42,IF(F43="Scenario3PBT12",'Medium retrofit'!$AN$42,"")))&amp;IF(F43="Scenario1PBT13",'Medium retrofit'!$AO$42,IF(F43="Scenario2PBT13",'Medium retrofit'!$AP$42,IF(F43="Scenario3PBT13",'Medium retrofit'!$AQ$42,"")))&amp;IF(F43="Scenario1PBT14",'Medium retrofit'!$AR$42,IF(F43="Scenario2PBT14",'Medium retrofit'!$AS$42,IF(F43="Scenario3PBT14",'Medium retrofit'!$AT$42,"")))&amp;IF(F43="Scenario1PBT15",'Medium retrofit'!$AU$42,IF(F43="Scenario2PBT15",'Medium retrofit'!$AV$42,IF(F43="Scenario3PBT15",'Medium retrofit'!$AW$42,"")))</f>
        <v/>
      </c>
      <c r="Z43" s="123">
        <f t="shared" si="22"/>
        <v>0</v>
      </c>
      <c r="AA43" s="239" t="str">
        <f>IF(F43="Scenario1PBT1",'Medium retrofit'!$E$101,IF(F43="Scenario2PBT1",'Medium retrofit'!$F$101,IF(F43="Scenario3PBT1",'Medium retrofit'!$G$101,"")))&amp;IF(F43="Scenario1PBT2",'Medium retrofit'!$H$101,IF(F43="Scenario2PBT2",'Medium retrofit'!$I$101,IF(F43="Scenario3PBT2",'Medium retrofit'!$J$101,"")))&amp;IF(F43="Scenario1PBT3",'Medium retrofit'!$K$101,IF(F43="Scenario2PBT3",'Medium retrofit'!$L$101,IF(F43="Scenario3PBT3",'Medium retrofit'!$M$101,"")))&amp;IF(F43="Scenario1PBT4",'Medium retrofit'!$N$101,IF(F43="Scenario2PBT4",'Medium retrofit'!$O$101,IF(F43="Scenario3PBT4",'Medium retrofit'!$P$101,"")))&amp;IF(F43="Scenario1PBT5",'Medium retrofit'!$Q$101,IF(F43="Scenario2PBT5",'Medium retrofit'!$R$101,IF(F43="Scenario3PBT5",'Medium retrofit'!$S$101,"")))&amp;IF(F43="Scenario1PBT6",'Medium retrofit'!$T$101,IF(F43="Scenario2PBT6",'Medium retrofit'!$U$101,IF(F43="Scenario3PBT6",'Medium retrofit'!$V$101,"")))&amp;IF(F43="Scenario1PBT7",'Medium retrofit'!$W$101,IF(F43="Scenario2PBT7",'Medium retrofit'!$X$101,IF(F43="Scenario3PBT7",'Medium retrofit'!$Y$101,"")))&amp;IF(F43="Scenario1PBT8",'Medium retrofit'!$Z$101,IF(F43="Scenario2PBT8",'Medium retrofit'!$AA$101,IF(F43="Scenario3PBT8",'Medium retrofit'!$AB$101,"")))&amp;IF(F43="Scenario1PBT9",'Medium retrofit'!$AC$101,IF(F43="Scenario2PBT9",'Medium retrofit'!$AD$101,IF(F43="Scenario3PBT9",'Medium retrofit'!$AE$101,"")))&amp;IF(F43="Scenario1PBT10",'Medium retrofit'!$AF$101,IF(F43="Scenario2PBT10",'Medium retrofit'!$AG$101,IF(F43="Scenario3PBT10",'Medium retrofit'!$AH$101,"")))&amp;IF(F43="Scenario1PBT11",'Medium retrofit'!$AI$101,IF(F43="Scenario2PBT11",'Medium retrofit'!$AJ$101,IF(F43="Scenario3PBT11",'Medium retrofit'!$AK$101,"")))&amp;IF(F43="Scenario1PBT12",'Medium retrofit'!$AL$101,IF(F43="Scenario2PBT12",'Medium retrofit'!$AM$101,IF(F43="Scenario3PBT12",'Medium retrofit'!$AN$101,"")))&amp;IF(F43="Scenario1PBT13",'Medium retrofit'!$AO$101,IF(F43="Scenario2PBT13",'Medium retrofit'!$AP$101,IF(F43="Scenario3PBT13",'Medium retrofit'!$AQ$101,"")))&amp;IF(F43="Scenario1PBT14",'Medium retrofit'!$AR$101,IF(F43="Scenario2PBT14",'Medium retrofit'!$AS$101,IF(F43="Scenario3PBT14",'Medium retrofit'!$AT$101,"")))&amp;IF(F43="Scenario1PBT15",'Medium retrofit'!$AU$101,IF(F43="Scenario2PBT15",'Medium retrofit'!$AV$101,IF(F43="Scenario3PBT15",'Medium retrofit'!$AW$101,"")))</f>
        <v/>
      </c>
      <c r="AB43" s="242">
        <f t="shared" si="23"/>
        <v>0</v>
      </c>
      <c r="AC43" s="364" t="str">
        <f t="shared" si="24"/>
        <v/>
      </c>
      <c r="AD43" s="353">
        <f>IF(AC43="",IFERROR('Projection_Base-case'!G44-G43,0),0)</f>
        <v>0</v>
      </c>
      <c r="AE43" s="350">
        <f t="shared" si="25"/>
        <v>0</v>
      </c>
      <c r="AF43" s="361">
        <f>IFERROR(100*AD43/'Projection_Base-case'!G44,0)</f>
        <v>0</v>
      </c>
      <c r="AG43" s="352">
        <f>IF(AC43="",IFERROR('Projection_Base-case'!I44-I43,0),0)</f>
        <v>0</v>
      </c>
      <c r="AH43" s="353">
        <f t="shared" si="26"/>
        <v>0</v>
      </c>
      <c r="AI43" s="361">
        <f>IFERROR(100*AG43/'Projection_Base-case'!I44,0)</f>
        <v>0</v>
      </c>
      <c r="AJ43" s="352">
        <f>IF(AC43="",IFERROR('Projection_Base-case'!K44-K43,0),0)</f>
        <v>0</v>
      </c>
      <c r="AK43" s="353">
        <f t="shared" si="27"/>
        <v>0</v>
      </c>
      <c r="AL43" s="361">
        <f>IFERROR(100*AJ43/'Projection_Base-case'!K44,0)</f>
        <v>0</v>
      </c>
      <c r="AM43" s="352">
        <f>-IF(AC43="",IFERROR('Projection_Base-case'!M44-M43,0),0)</f>
        <v>0</v>
      </c>
      <c r="AN43" s="353">
        <f t="shared" si="28"/>
        <v>0</v>
      </c>
      <c r="AO43" s="354">
        <f>IFERROR(IF('Projection_Base-case'!N44&gt;0,100*AN43/'Projection_Base-case'!N44,100*AN43/N43),0)</f>
        <v>0</v>
      </c>
      <c r="AP43" s="355">
        <f>IF(AC43="",IFERROR('Projection_Base-case'!O44-O43,0),0)</f>
        <v>0</v>
      </c>
      <c r="AQ43" s="356">
        <f t="shared" si="29"/>
        <v>0</v>
      </c>
      <c r="AR43" s="356">
        <f>IFERROR(100*AP43/'Projection_Base-case'!O44,0)</f>
        <v>0</v>
      </c>
      <c r="AS43" s="355">
        <f>IF(AC43="",IFERROR('Projection_Base-case'!Q44-Q43,0),0)</f>
        <v>0</v>
      </c>
      <c r="AT43" s="356">
        <f t="shared" si="30"/>
        <v>0</v>
      </c>
      <c r="AU43" s="356">
        <f>IFERROR(100*AS43/'Projection_Base-case'!Q44,0)</f>
        <v>0</v>
      </c>
      <c r="AV43" s="355">
        <f>IF(AC43="",IFERROR('Projection_Base-case'!S44-S43,0),0)</f>
        <v>0</v>
      </c>
      <c r="AW43" s="356">
        <f t="shared" si="31"/>
        <v>0</v>
      </c>
      <c r="AX43" s="357">
        <f>IFERROR(100*AV43/'Projection_Base-case'!S44,0)</f>
        <v>0</v>
      </c>
      <c r="AY43" s="358">
        <f>IF(AC43="",IFERROR('Projection_Base-case'!U44-U43,0),0)</f>
        <v>0</v>
      </c>
      <c r="AZ43" s="359">
        <f t="shared" si="32"/>
        <v>0</v>
      </c>
      <c r="BA43" s="359">
        <f>IFERROR(100*AY43/'Projection_Base-case'!U44,0)</f>
        <v>0</v>
      </c>
      <c r="BB43" s="358">
        <f>IF(AC43="",IFERROR('Projection_Base-case'!W44-W43,0),0)</f>
        <v>0</v>
      </c>
      <c r="BC43" s="359">
        <f t="shared" si="33"/>
        <v>0</v>
      </c>
      <c r="BD43" s="359">
        <f>IFERROR(100*BB43/'Projection_Base-case'!W44,0)</f>
        <v>0</v>
      </c>
      <c r="BE43" s="358">
        <f>IF(AC43="",IFERROR('Projection_Base-case'!Y44-Y43,0),0)</f>
        <v>0</v>
      </c>
      <c r="BF43" s="359">
        <f t="shared" si="34"/>
        <v>0</v>
      </c>
      <c r="BG43" s="359">
        <f>IFERROR(100*BE43/'Projection_Base-case'!Y44,0)</f>
        <v>0</v>
      </c>
      <c r="BH43" s="359">
        <f t="shared" si="35"/>
        <v>0</v>
      </c>
      <c r="BI43" s="360">
        <f t="shared" si="36"/>
        <v>0</v>
      </c>
    </row>
    <row r="44" spans="1:61">
      <c r="A44" s="205">
        <v>40</v>
      </c>
      <c r="B44" s="347">
        <f>IF('Projection_Base-case'!B45&lt;&gt;"",'Projection_Base-case'!B45,0)</f>
        <v>0</v>
      </c>
      <c r="C44" s="347">
        <f>IF('Projection_Base-case'!C45&lt;&gt;"",'Projection_Base-case'!C45,0)</f>
        <v>0</v>
      </c>
      <c r="D44" s="365">
        <f>IF('Projection_Base-case'!D45&lt;&gt;"",'Projection_Base-case'!D45,0)</f>
        <v>0</v>
      </c>
      <c r="E44" s="376"/>
      <c r="F44" s="367" t="str">
        <f t="shared" si="12"/>
        <v>0</v>
      </c>
      <c r="G44" s="241" t="str">
        <f>IF(F44="Scenario1PBT1",'Medium retrofit'!$E$6,IF(F44="Scenario2PBT1",'Medium retrofit'!$F$6,IF(F44="Scenario3PBT1",'Medium retrofit'!$G$6,"")))&amp;IF(F44="Scenario1PBT2",'Medium retrofit'!$H$6,IF(F44="Scenario2PBT2",'Medium retrofit'!$I$6,IF(F44="Scenario3PBT2",'Medium retrofit'!$J$6,"")))&amp;IF(F44="Scenario1PBT3",'Medium retrofit'!$K$6,IF(F44="Scenario2PBT3",'Medium retrofit'!$L$6,IF(F44="Scenario3PBT3",'Medium retrofit'!$M$6,"")))&amp;IF(F44="Scenario1PBT4",'Medium retrofit'!$N$6,IF(F44="Scenario2PBT4",'Medium retrofit'!$O$6,IF(F44="Scenario3PBT4",'Medium retrofit'!$P$6,"")))&amp;IF(F44="Scenario1PBT5",'Medium retrofit'!$Q$6,IF(F44="Scenario2PBT5",'Medium retrofit'!$R$6,IF(F44="Scenario3PBT5",'Medium retrofit'!$S$6,"")))&amp;IF(F44="Scenario1PBT6",'Medium retrofit'!$T$6,IF(F44="Scenario2PBT6",'Medium retrofit'!$U$6,IF(F44="Scenario3PBT6",'Medium retrofit'!$V$6,"")))&amp;IF(F44="Scenario1PBT7",'Medium retrofit'!$W$6,IF(F44="Scenario2PBT7",'Medium retrofit'!$X$6,IF(F44="Scenario3PBT7",'Medium retrofit'!$Y$6,"")))&amp;IF(F44="Scenario1PBT8",'Medium retrofit'!$Z$6,IF(F44="Scenario2PBT8",'Medium retrofit'!$AA$6,IF(F44="Scenario3PBT8",'Medium retrofit'!$AB$6,"")))&amp;IF(F44="Scenario1PBT9",'Medium retrofit'!$AC$6,IF(F44="Scenario2PBT9",'Medium retrofit'!$AD$6,IF(F44="Scenario3PBT9",'Medium retrofit'!$AE$6,"")))&amp;IF(F44="Scenario1PBT10",'Medium retrofit'!$AF$6,IF(F44="Scenario2PBT10",'Medium retrofit'!$AG$6,IF(F44="Scenario3PBT10",'Medium retrofit'!$AH$6,"")))&amp;IF(F44="Scenario1PBT11",'Medium retrofit'!$AI$6,IF(F44="Scenario2PBT11",'Medium retrofit'!$AJ$6,IF(F44="Scenario3PBT11",'Medium retrofit'!$AK$6,"")))&amp;IF(F44="Scenario1PBT12",'Medium retrofit'!$AL$6,IF(F44="Scenario2PBT12",'Medium retrofit'!$AM$6,IF(F44="Scenario3PBT12",'Medium retrofit'!$AN$6,"")))&amp;IF(F44="Scenario1PBT13",'Medium retrofit'!$AO$6,IF(F44="Scenario2PBT13",'Medium retrofit'!$AP$6,IF(F44="Scenario3PBT13",'Medium retrofit'!$AQ$6,"")))&amp;IF(F44="Scenario1PBT14",'Medium retrofit'!$AR$6,IF(F44="Scenario2PBT14",'Medium retrofit'!$AS$6,IF(F44="Scenario3PBT14",'Medium retrofit'!$AT$6,"")))&amp;IF(F44="Scenario1PBT15",'Medium retrofit'!$AU$6,IF(F44="Scenario2PBT15",'Medium retrofit'!$AV$6,IF(F44="Scenario3PBT15",'Medium retrofit'!$AW$6,"")))</f>
        <v/>
      </c>
      <c r="H44" s="123">
        <f t="shared" si="13"/>
        <v>0</v>
      </c>
      <c r="I44" s="239" t="str">
        <f>IF(F44="Scenario1PBT1",'Medium retrofit'!$E$16,IF(F44="Scenario2PBT1",'Medium retrofit'!$F$16,IF(F44="Scenario3PBT1",'Medium retrofit'!$G$16,"")))&amp;IF(F44="Scenario1PBT2",'Medium retrofit'!$H$16,IF(F44="Scenario2PBT2",'Medium retrofit'!$I$16,IF(F44="Scenario3PBT2",'Medium retrofit'!$J$16,"")))&amp;IF(F44="Scenario1PBT3",'Medium retrofit'!$K$16,IF(F44="Scenario2PBT3",'Medium retrofit'!$L$16,IF(F44="Scenario3PBT3",'Medium retrofit'!$M$16,"")))&amp;IF(F44="Scenario1PBT4",'Medium retrofit'!$N$16,IF(F44="Scenario2PBT4",'Medium retrofit'!$O$16,IF(F44="Scenario3PBT4",'Medium retrofit'!$P$16,"")))&amp;IF(F44="Scenario1PBT5",'Medium retrofit'!$Q$16,IF(F44="Scenario2PBT5",'Medium retrofit'!$R$16,IF(F44="Scenario3PBT5",'Medium retrofit'!$S$16,"")))&amp;IF(F44="Scenario1PBT6",'Medium retrofit'!$T$16,IF(F44="Scenario2PBT6",'Medium retrofit'!$U$16,IF(F44="Scenario3PBT6",'Medium retrofit'!$V$16,"")))&amp;IF(F44="Scenario1PBT7",'Medium retrofit'!$W$16,IF(F44="Scenario2PBT7",'Medium retrofit'!$X$16,IF(F44="Scenario3PBT7",'Medium retrofit'!$Y$16,"")))&amp;IF(F44="Scenario1PBT8",'Medium retrofit'!$Z$16,IF(F44="Scenario2PBT8",'Medium retrofit'!$AA$16,IF(F44="Scenario3PBT8",'Medium retrofit'!$AB$16,"")))&amp;IF(F44="Scenario1PBT9",'Medium retrofit'!$AC$16,IF(F44="Scenario2PBT9",'Medium retrofit'!$AD$16,IF(F44="Scenario3PBT9",'Medium retrofit'!$AE$16,"")))&amp;IF(F44="Scenario1PBT10",'Medium retrofit'!$AF$16,IF(F44="Scenario2PBT10",'Medium retrofit'!$AG$16,IF(F44="Scenario3PBT10",'Medium retrofit'!$AH$16,"")))&amp;IF(F44="Scenario1PBT11",'Medium retrofit'!$AI$16,IF(F44="Scenario2PBT11",'Medium retrofit'!$AJ$16,IF(F44="Scenario3PBT11",'Medium retrofit'!$AK$16,"")))&amp;IF(F44="Scenario1PBT12",'Medium retrofit'!$AL$16,IF(F44="Scenario2PBT12",'Medium retrofit'!$AM$16,IF(F44="Scenario3PBT12",'Medium retrofit'!$AN$16,"")))&amp;IF(F44="Scenario1PBT13",'Medium retrofit'!$AO$16,IF(F44="Scenario2PBT13",'Medium retrofit'!$AP$16,IF(F44="Scenario3PBT13",'Medium retrofit'!$AQ$16,"")))&amp;IF(F44="Scenario1PBT14",'Medium retrofit'!$AR$16,IF(F44="Scenario2PBT14",'Medium retrofit'!$AS$16,IF(F44="Scenario3PBT14",'Medium retrofit'!$AT$16,"")))&amp;IF(F44="Scenario1PBT15",'Medium retrofit'!$AU$16,IF(F44="Scenario2PBT15",'Medium retrofit'!$AV$16,IF(F44="Scenario3PBT15",'Medium retrofit'!$AW$16,"")))</f>
        <v/>
      </c>
      <c r="J44" s="123">
        <f t="shared" si="14"/>
        <v>0</v>
      </c>
      <c r="K44" s="123" t="str">
        <f>IF(F44="Scenario1PBT1",'Medium retrofit'!$E$18,IF(F44="Scenario2PBT1",'Medium retrofit'!$F$18,IF(F44="Scenario3PBT1",'Medium retrofit'!$G$18,"")))&amp;IF(F44="Scenario1PBT2",'Medium retrofit'!$H$18,IF(F44="Scenario2PBT2",'Medium retrofit'!$I$18,IF(F44="Scenario3PBT2",'Medium retrofit'!$J$18,"")))&amp;IF(F44="Scenario1PBT3",'Medium retrofit'!$K$18,IF(F44="Scenario2PBT3",'Medium retrofit'!$L$18,IF(F44="Scenario3PBT3",'Medium retrofit'!$M$18,"")))&amp;IF(F44="Scenario1PBT4",'Medium retrofit'!$N$18,IF(F44="Scenario2PBT4",'Medium retrofit'!$O$18,IF(F44="Scenario3PBT4",'Medium retrofit'!$P$18,"")))&amp;IF(F44="Scenario1PBT5",'Medium retrofit'!$Q$18,IF(F44="Scenario2PBT5",'Medium retrofit'!$R$18,IF(F44="Scenario3PBT5",'Medium retrofit'!$S$18,"")))&amp;IF(F44="Scenario1PBT6",'Medium retrofit'!$T$18,IF(F44="Scenario2PBT6",'Medium retrofit'!$U$18,IF(F44="Scenario3PBT6",'Medium retrofit'!$V$18,"")))&amp;IF(F44="Scenario1PBT7",'Medium retrofit'!$W$18,IF(F44="Scenario2PBT7",'Medium retrofit'!$X$18,IF(F44="Scenario3PBT7",'Medium retrofit'!$Y$18,"")))&amp;IF(F44="Scenario1PBT8",'Medium retrofit'!$Z$18,IF(F44="Scenario2PBT8",'Medium retrofit'!$AA$18,IF(F44="Scenario3PBT8",'Medium retrofit'!$AB$18,"")))&amp;IF(F44="Scenario1PBT9",'Medium retrofit'!$AC$18,IF(F44="Scenario2PBT9",'Medium retrofit'!$AD$18,IF(F44="Scenario3PBT9",'Medium retrofit'!$AE$18,"")))&amp;IF(F44="Scenario1PBT10",'Medium retrofit'!$AF$18,IF(F44="Scenario2PBT10",'Medium retrofit'!$AG$18,IF(F44="Scenario3PBT10",'Medium retrofit'!$AH$18,"")))&amp;IF(F44="Scenario1PBT11",'Medium retrofit'!$AI$18,IF(F44="Scenario2PBT11",'Medium retrofit'!$AJ$18,IF(F44="Scenario3PBT11",'Medium retrofit'!$AK$18,"")))&amp;IF(F44="Scenario1PBT12",'Medium retrofit'!$AL$18,IF(F44="Scenario2PBT12",'Medium retrofit'!$AM$18,IF(F44="Scenario3PBT12",'Medium retrofit'!$AN$18,"")))&amp;IF(F44="Scenario1PBT13",'Medium retrofit'!$AO$18,IF(F44="Scenario2PBT13",'Medium retrofit'!$AP$18,IF(F44="Scenario3PBT13",'Medium retrofit'!$AQ$18,"")))&amp;IF(F44="Scenario1PBT14",'Medium retrofit'!$AR$18,IF(F44="Scenario2PBT14",'Medium retrofit'!$AS$18,IF(F44="Scenario3PBT14",'Medium retrofit'!$AT$18,"")))&amp;IF(F44="Scenario1PBT15",'Medium retrofit'!$AU$18,IF(F44="Scenario2PBT15",'Medium retrofit'!$AV$18,IF(F44="Scenario3PBT15",'Medium retrofit'!$AW$18,"")))</f>
        <v/>
      </c>
      <c r="L44" s="123">
        <f t="shared" si="15"/>
        <v>0</v>
      </c>
      <c r="M44" s="123" t="str">
        <f>IF(F44="Scenario1PBT1",'Medium retrofit'!$E$20,IF(F44="Scenario2PBT1",'Medium retrofit'!$F$20,IF(F44="Scenario3PBT1",'Medium retrofit'!$G$20,"")))&amp;IF(F44="Scenario1PBT2",'Medium retrofit'!$H$20,IF(F44="Scenario2PBT2",'Medium retrofit'!$I$20,IF(F44="Scenario3PBT2",'Medium retrofit'!$J$20,"")))&amp;IF(F44="Scenario1PBT3",'Medium retrofit'!$K$20,IF(F44="Scenario2PBT3",'Medium retrofit'!$L$20,IF(F44="Scenario3PBT3",'Medium retrofit'!$M$20,"")))&amp;IF(F44="Scenario1PBT4",'Medium retrofit'!$N$20,IF(F44="Scenario2PBT4",'Medium retrofit'!$O$20,IF(F44="Scenario3PBT4",'Medium retrofit'!$P$20,"")))&amp;IF(F44="Scenario1PBT5",'Medium retrofit'!$Q$20,IF(F44="Scenario2PBT5",'Medium retrofit'!$R$20,IF(F44="Scenario3PBT5",'Medium retrofit'!$S$20,"")))&amp;IF(F44="Scenario1PBT6",'Medium retrofit'!$T$20,IF(F44="Scenario2PBT6",'Medium retrofit'!$U$20,IF(F44="Scenario3PBT6",'Medium retrofit'!$V$20,"")))&amp;IF(F44="Scenario1PBT7",'Medium retrofit'!$W$20,IF(F44="Scenario2PBT7",'Medium retrofit'!$X$20,IF(F44="Scenario3PBT7",'Medium retrofit'!$Y$20,"")))&amp;IF(F44="Scenario1PBT8",'Medium retrofit'!$Z$20,IF(F44="Scenario2PBT8",'Medium retrofit'!$AA$20,IF(F44="Scenario3PBT8",'Medium retrofit'!$AB$20,"")))&amp;IF(F44="Scenario1PBT9",'Medium retrofit'!$AC$20,IF(F44="Scenario2PBT9",'Medium retrofit'!$AD$20,IF(F44="Scenario3PBT9",'Medium retrofit'!$AE$20,"")))&amp;IF(F44="Scenario1PBT10",'Medium retrofit'!$AF$20,IF(F44="Scenario2PBT10",'Medium retrofit'!$AG$20,IF(F44="Scenario3PBT10",'Medium retrofit'!$AH$20,"")))&amp;IF(F44="Scenario1PBT11",'Medium retrofit'!$AI$20,IF(F44="Scenario2PBT11",'Medium retrofit'!$AJ$20,IF(F44="Scenario3PBT11",'Medium retrofit'!$AK$20,"")))&amp;IF(F44="Scenario1PBT12",'Medium retrofit'!$AL$20,IF(F44="Scenario2PBT12",'Medium retrofit'!$AM$20,IF(F44="Scenario3PBT12",'Medium retrofit'!$AN$20,"")))&amp;IF(F44="Scenario1PBT13",'Medium retrofit'!$AO$20,IF(F44="Scenario2PBT13",'Medium retrofit'!$AP$20,IF(F44="Scenario3PBT13",'Medium retrofit'!$AQ$20,"")))&amp;IF(F44="Scenario1PBT14",'Medium retrofit'!$AR$20,IF(F44="Scenario2PBT14",'Medium retrofit'!$AS$20,IF(F44="Scenario3PBT14",'Medium retrofit'!$AT$20,"")))&amp;IF(F44="Scenario1PBT15",'Medium retrofit'!$AU$20,IF(F44="Scenario2PBT15",'Medium retrofit'!$AV$20,IF(F44="Scenario3PBT15",'Medium retrofit'!$AW$20,"")))</f>
        <v/>
      </c>
      <c r="N44" s="124">
        <f t="shared" si="16"/>
        <v>0</v>
      </c>
      <c r="O44" s="245" t="str">
        <f>IF(F44="Scenario1PBT1",'Medium retrofit'!$E$23,IF(F44="Scenario2PBT1",'Medium retrofit'!$F$23,IF(F44="Scenario3PBT1",'Medium retrofit'!$G$23,"")))&amp;IF(F44="Scenario1PBT2",'Medium retrofit'!$H$23,IF(F44="Scenario2PBT2",'Medium retrofit'!$I$23,IF(F44="Scenario3PBT2",'Medium retrofit'!$J$23,"")))&amp;IF(F44="Scenario1PBT3",'Medium retrofit'!$K$23,IF(F44="Scenario2PBT3",'Medium retrofit'!$L$23,IF(F44="Scenario3PBT3",'Medium retrofit'!$M$23,"")))&amp;IF(F44="Scenario1PBT4",'Medium retrofit'!$N$23,IF(F44="Scenario2PBT4",'Medium retrofit'!$O$23,IF(F44="Scenario3PBT4",'Medium retrofit'!$P$23,"")))&amp;IF(F44="Scenario1PBT5",'Medium retrofit'!$Q$23,IF(F44="Scenario2PBT5",'Medium retrofit'!$R$23,IF(F44="Scenario3PBT5",'Medium retrofit'!$S$23,"")))&amp;IF(F44="Scenario1PBT6",'Medium retrofit'!$T$23,IF(F44="Scenario2PBT6",'Medium retrofit'!$U$23,IF(F44="Scenario3PBT6",'Medium retrofit'!$V$23,"")))&amp;IF(F44="Scenario1PBT7",'Medium retrofit'!$W$23,IF(F44="Scenario2PBT7",'Medium retrofit'!$X$23,IF(F44="Scenario3PBT7",'Medium retrofit'!$Y$23,"")))&amp;IF(F44="Scenario1PBT8",'Medium retrofit'!$Z$23,IF(F44="Scenario2PBT8",'Medium retrofit'!$AA$23,IF(F44="Scenario3PBT8",'Medium retrofit'!$AB$23,"")))&amp;IF(F44="Scenario1PBT9",'Medium retrofit'!$AC$23,IF(F44="Scenario2PBT9",'Medium retrofit'!$AD$23,IF(F44="Scenario3PBT9",'Medium retrofit'!$AE$23,"")))&amp;IF(F44="Scenario1PBT10",'Medium retrofit'!$AF$23,IF(F44="Scenario2PBT10",'Medium retrofit'!$AG$23,IF(F44="Scenario3PBT10",'Medium retrofit'!$AH$23,"")))&amp;IF(F44="Scenario1PBT11",'Medium retrofit'!$AI$23,IF(F44="Scenario2PBT11",'Medium retrofit'!$AJ$23,IF(F44="Scenario3PBT11",'Medium retrofit'!$AK$23,"")))&amp;IF(F44="Scenario1PBT12",'Medium retrofit'!$AL$23,IF(F44="Scenario2PBT12",'Medium retrofit'!$AM$23,IF(F44="Scenario3PBT12",'Medium retrofit'!$AN$23,"")))&amp;IF(F44="Scenario1PBT13",'Medium retrofit'!$AO$23,IF(F44="Scenario2PBT13",'Medium retrofit'!$AP$23,IF(F44="Scenario3PBT13",'Medium retrofit'!$AQ$23,"")))&amp;IF(F44="Scenario1PBT14",'Medium retrofit'!$AR$23,IF(F44="Scenario2PBT14",'Medium retrofit'!$AS$23,IF(F44="Scenario3PBT14",'Medium retrofit'!$AT$23,"")))&amp;IF(F44="Scenario1PBT15",'Medium retrofit'!$AU$23,IF(F44="Scenario2PBT15",'Medium retrofit'!$AV$23,IF(F44="Scenario3PBT15",'Medium retrofit'!$AW$23,"")))</f>
        <v/>
      </c>
      <c r="P44" s="123">
        <f t="shared" si="17"/>
        <v>0</v>
      </c>
      <c r="Q44" s="123" t="str">
        <f>IF(F44="Scenario1PBT1",'Medium retrofit'!$E$25,IF(F44="Scenario2PBT1",'Medium retrofit'!$F$25,IF(F44="Scenario3PBT1",'Medium retrofit'!$G$25,"")))&amp;IF(F44="Scenario1PBT2",'Medium retrofit'!$H$25,IF(F44="Scenario2PBT2",'Medium retrofit'!$I$25,IF(F44="Scenario3PBT2",'Medium retrofit'!$J$25,"")))&amp;IF(F44="Scenario1PBT3",'Medium retrofit'!$K$25,IF(F44="Scenario2PBT3",'Medium retrofit'!$L$25,IF(F44="Scenario3PBT3",'Medium retrofit'!$M$25,"")))&amp;IF(F44="Scenario1PBT4",'Medium retrofit'!$N$25,IF(F44="Scenario2PBT4",'Medium retrofit'!$O$25,IF(F44="Scenario3PBT4",'Medium retrofit'!$P$25,"")))&amp;IF(F44="Scenario1PBT5",'Medium retrofit'!$Q$25,IF(F44="Scenario2PBT5",'Medium retrofit'!$R$25,IF(F44="Scenario3PBT5",'Medium retrofit'!$S$25,"")))&amp;IF(F44="Scenario1PBT6",'Medium retrofit'!$T$25,IF(F44="Scenario2PBT6",'Medium retrofit'!$U$25,IF(F44="Scenario3PBT6",'Medium retrofit'!$V$25,"")))&amp;IF(F44="Scenario1PBT7",'Medium retrofit'!$W$25,IF(F44="Scenario2PBT7",'Medium retrofit'!$X$25,IF(F44="Scenario3PBT7",'Medium retrofit'!$Y$25,"")))&amp;IF(F44="Scenario1PBT8",'Medium retrofit'!$Z$25,IF(F44="Scenario2PBT8",'Medium retrofit'!$AA$25,IF(F44="Scenario3PBT8",'Medium retrofit'!$AB$25,"")))&amp;IF(F44="Scenario1PBT9",'Medium retrofit'!$AC$25,IF(F44="Scenario2PBT9",'Medium retrofit'!$AD$25,IF(F44="Scenario3PBT9",'Medium retrofit'!$AE$25,"")))&amp;IF(F44="Scenario1PBT10",'Medium retrofit'!$AF$25,IF(F44="Scenario2PBT10",'Medium retrofit'!$AG$25,IF(F44="Scenario3PBT10",'Medium retrofit'!$AH$25,"")))&amp;IF(F44="Scenario1PBT11",'Medium retrofit'!$AI$25,IF(F44="Scenario2PBT11",'Medium retrofit'!$AJ$25,IF(F44="Scenario3PBT11",'Medium retrofit'!$AK$25,"")))&amp;IF(F44="Scenario1PBT12",'Medium retrofit'!$AL$25,IF(F44="Scenario2PBT12",'Medium retrofit'!$AM$25,IF(F44="Scenario3PBT12",'Medium retrofit'!$AN$25,"")))&amp;IF(F44="Scenario1PBT13",'Medium retrofit'!$AO$25,IF(F44="Scenario2PBT13",'Medium retrofit'!$AP$25,IF(F44="Scenario3PBT13",'Medium retrofit'!$AQ$25,"")))&amp;IF(F44="Scenario1PBT14",'Medium retrofit'!$AR$25,IF(F44="Scenario2PBT14",'Medium retrofit'!$AS$25,IF(F44="Scenario3PBT14",'Medium retrofit'!$AT$25,"")))&amp;IF(F44="Scenario1PBT15",'Medium retrofit'!$AU$25,IF(F44="Scenario2PBT15",'Medium retrofit'!$AV$25,IF(F44="Scenario3PBT15",'Medium retrofit'!$AW$25,"")))</f>
        <v/>
      </c>
      <c r="R44" s="123">
        <f t="shared" si="18"/>
        <v>0</v>
      </c>
      <c r="S44" s="123" t="str">
        <f>IF(F44="Scenario1PBT1",'Medium retrofit'!$E$27,IF(F44="Scenario2PBT1",'Medium retrofit'!$F$27,IF(F44="Scenario3PBT1",'Medium retrofit'!$G$27,"")))&amp;IF(F44="Scenario1PBT2",'Medium retrofit'!$H$27,IF(F44="Scenario2PBT2",'Medium retrofit'!$I$27,IF(F44="Scenario3PBT2",'Medium retrofit'!$J$27,"")))&amp;IF(F44="Scenario1PBT3",'Medium retrofit'!$K$27,IF(F44="Scenario2PBT3",'Medium retrofit'!$L$27,IF(F44="Scenario3PBT3",'Medium retrofit'!$M$27,"")))&amp;IF(F44="Scenario1PBT4",'Medium retrofit'!$N$27,IF(F44="Scenario2PBT4",'Medium retrofit'!$O$27,IF(F44="Scenario3PBT4",'Medium retrofit'!$P$27,"")))&amp;IF(F44="Scenario1PBT5",'Medium retrofit'!$Q$27,IF(F44="Scenario2PBT5",'Medium retrofit'!$R$27,IF(F44="Scenario3PBT5",'Medium retrofit'!$S$27,"")))&amp;IF(F44="Scenario1PBT6",'Medium retrofit'!$T$27,IF(F44="Scenario2PBT6",'Medium retrofit'!$U$27,IF(F44="Scenario3PBT6",'Medium retrofit'!$V$27,"")))&amp;IF(F44="Scenario1PBT7",'Medium retrofit'!$W$27,IF(F44="Scenario2PBT7",'Medium retrofit'!$X$27,IF(F44="Scenario3PBT7",'Medium retrofit'!$Y$27,"")))&amp;IF(F44="Scenario1PBT8",'Medium retrofit'!$Z$27,IF(F44="Scenario2PBT8",'Medium retrofit'!$AA$27,IF(F44="Scenario3PBT8",'Medium retrofit'!$AB$27,"")))&amp;IF(F44="Scenario1PBT9",'Medium retrofit'!$AC$27,IF(F44="Scenario2PBT9",'Medium retrofit'!$AD$27,IF(F44="Scenario3PBT9",'Medium retrofit'!$AE$27,"")))&amp;IF(F44="Scenario1PBT10",'Medium retrofit'!$AF$27,IF(F44="Scenario2PBT10",'Medium retrofit'!$AG$27,IF(F44="Scenario3PBT10",'Medium retrofit'!$AH$27,"")))&amp;IF(F44="Scenario1PBT11",'Medium retrofit'!$AI$27,IF(F44="Scenario2PBT11",'Medium retrofit'!$AJ$27,IF(F44="Scenario3PBT11",'Medium retrofit'!$AK$27,"")))&amp;IF(F44="Scenario1PBT12",'Medium retrofit'!$AL$27,IF(F44="Scenario2PBT12",'Medium retrofit'!$AM$27,IF(F44="Scenario3PBT12",'Medium retrofit'!$AN$27,"")))&amp;IF(F44="Scenario1PBT13",'Medium retrofit'!$AO$27,IF(F44="Scenario2PBT13",'Medium retrofit'!$AP$27,IF(F44="Scenario3PBT13",'Medium retrofit'!$AQ$27,"")))&amp;IF(F44="Scenario1PBT14",'Medium retrofit'!$AR$27,IF(F44="Scenario2PBT14",'Medium retrofit'!$AS$27,IF(F44="Scenario3PBT14",'Medium retrofit'!$AT$27,"")))&amp;IF(F44="Scenario1PBT15",'Medium retrofit'!$AU$27,IF(F44="Scenario2PBT15",'Medium retrofit'!$AV$27,IF(F44="Scenario3PBT15",'Medium retrofit'!$AW$27,"")))</f>
        <v/>
      </c>
      <c r="T44" s="246">
        <f t="shared" si="19"/>
        <v>0</v>
      </c>
      <c r="U44" s="245" t="str">
        <f>IF(F44="Scenario1PBT1",'Medium retrofit'!$E$38,IF(F44="Scenario2PBT1",'Medium retrofit'!$F$38,IF(F44="Scenario3PBT1",'Medium retrofit'!$G$38,"")))&amp;IF(F44="Scenario1PBT2",'Medium retrofit'!$H$38,IF(F44="Scenario2PBT2",'Medium retrofit'!$I$38,IF(F44="Scenario3PBT2",'Medium retrofit'!$J$38,"")))&amp;IF(F44="Scenario1PBT3",'Medium retrofit'!$K$38,IF(F44="Scenario2PBT3",'Medium retrofit'!$L$38,IF(F44="Scenario3PBT3",'Medium retrofit'!$M$38,"")))&amp;IF(F44="Scenario1PBT4",'Medium retrofit'!$N$38,IF(F44="Scenario2PBT4",'Medium retrofit'!$O$38,IF(F44="Scenario3PBT4",'Medium retrofit'!$P$38,"")))&amp;IF(F44="Scenario1PBT5",'Medium retrofit'!$Q$38,IF(F44="Scenario2PBT5",'Medium retrofit'!$R$38,IF(F44="Scenario3PBT5",'Medium retrofit'!$S$38,"")))&amp;IF(F44="Scenario1PBT6",'Medium retrofit'!$T$38,IF(F44="Scenario2PBT6",'Medium retrofit'!$U$38,IF(F44="Scenario3PBT6",'Medium retrofit'!$V$38,"")))&amp;IF(F44="Scenario1PBT7",'Medium retrofit'!$W$38,IF(F44="Scenario2PBT7",'Medium retrofit'!$X$38,IF(F44="Scenario3PBT7",'Medium retrofit'!$Y$38,"")))&amp;IF(F44="Scenario1PBT8",'Medium retrofit'!$Z$38,IF(F44="Scenario2PBT8",'Medium retrofit'!$AA$38,IF(F44="Scenario3PBT8",'Medium retrofit'!$AB$38,"")))&amp;IF(F44="Scenario1PBT9",'Medium retrofit'!$AC$38,IF(F44="Scenario2PBT9",'Medium retrofit'!$AD$38,IF(F44="Scenario3PBT9",'Medium retrofit'!$AE$38,"")))&amp;IF(F44="Scenario1PBT10",'Medium retrofit'!$AF$38,IF(F44="Scenario2PBT10",'Medium retrofit'!$AG$38,IF(F44="Scenario3PBT10",'Medium retrofit'!$AH$38,"")))&amp;IF(F44="Scenario1PBT11",'Medium retrofit'!$AI$38,IF(F44="Scenario2PBT11",'Medium retrofit'!$AJ$38,IF(F44="Scenario3PBT11",'Medium retrofit'!$AK$38,"")))&amp;IF(F44="Scenario1PBT12",'Medium retrofit'!$AL$38,IF(F44="Scenario2PBT12",'Medium retrofit'!$AM$38,IF(F44="Scenario3PBT12",'Medium retrofit'!$AN$38,"")))&amp;IF(F44="Scenario1PBT13",'Medium retrofit'!$AO$38,IF(F44="Scenario2PBT13",'Medium retrofit'!$AP$38,IF(F44="Scenario3PBT13",'Medium retrofit'!$AQ$38,"")))&amp;IF(F44="Scenario1PBT14",'Medium retrofit'!$AR$38,IF(F44="Scenario2PBT14",'Medium retrofit'!$AS$38,IF(F44="Scenario3PBT14",'Medium retrofit'!$AT$38,"")))&amp;IF(F44="Scenario1PBT15",'Medium retrofit'!$AU$38,IF(F44="Scenario2PBT15",'Medium retrofit'!$AV$38,IF(F44="Scenario3PBT15",'Medium retrofit'!$AW$38,"")))</f>
        <v/>
      </c>
      <c r="V44" s="123">
        <f t="shared" si="20"/>
        <v>0</v>
      </c>
      <c r="W44" s="123" t="str">
        <f>IF(F44="Scenario1PBT1",'Medium retrofit'!$E$40,IF(F44="Scenario2PBT1",'Medium retrofit'!$F$40,IF(F44="Scenario3PBT1",'Medium retrofit'!$G$40,"")))&amp;IF(F44="Scenario1PBT2",'Medium retrofit'!$H$40,IF(F44="Scenario2PBT2",'Medium retrofit'!$I$40,IF(F44="Scenario3PBT2",'Medium retrofit'!$J$40,"")))&amp;IF(F44="Scenario1PBT3",'Medium retrofit'!$K$40,IF(F44="Scenario2PBT3",'Medium retrofit'!$L$40,IF(F44="Scenario3PBT3",'Medium retrofit'!$M$40,"")))&amp;IF(F44="Scenario1PBT4",'Medium retrofit'!$N$40,IF(F44="Scenario2PBT4",'Medium retrofit'!$O$40,IF(F44="Scenario3PBT4",'Medium retrofit'!$P$40,"")))&amp;IF(F44="Scenario1PBT5",'Medium retrofit'!$Q$40,IF(F44="Scenario2PBT5",'Medium retrofit'!$R$40,IF(F44="Scenario3PBT5",'Medium retrofit'!$S$40,"")))&amp;IF(F44="Scenario1PBT6",'Medium retrofit'!$T$40,IF(F44="Scenario2PBT6",'Medium retrofit'!$U$40,IF(F44="Scenario3PBT6",'Medium retrofit'!$V$40,"")))&amp;IF(F44="Scenario1PBT7",'Medium retrofit'!$W$40,IF(F44="Scenario2PBT7",'Medium retrofit'!$X$40,IF(F44="Scenario3PBT7",'Medium retrofit'!$Y$40,"")))&amp;IF(F44="Scenario1PBT8",'Medium retrofit'!$Z$40,IF(F44="Scenario2PBT8",'Medium retrofit'!$AA$40,IF(F44="Scenario3PBT8",'Medium retrofit'!$AB$40,"")))&amp;IF(F44="Scenario1PBT9",'Medium retrofit'!$AC$40,IF(F44="Scenario2PBT9",'Medium retrofit'!$AD$40,IF(F44="Scenario3PBT9",'Medium retrofit'!$AE$40,"")))&amp;IF(F44="Scenario1PBT10",'Medium retrofit'!$AF$40,IF(F44="Scenario2PBT10",'Medium retrofit'!$AG$40,IF(F44="Scenario3PBT10",'Medium retrofit'!$AH$40,"")))&amp;IF(F44="Scenario1PBT11",'Medium retrofit'!$AI$40,IF(F44="Scenario2PBT11",'Medium retrofit'!$AJ$40,IF(F44="Scenario3PBT11",'Medium retrofit'!$AK$40,"")))&amp;IF(F44="Scenario1PBT12",'Medium retrofit'!$AL$40,IF(F44="Scenario2PBT12",'Medium retrofit'!$AM$40,IF(F44="Scenario3PBT12",'Medium retrofit'!$AN$40,"")))&amp;IF(F44="Scenario1PBT13",'Medium retrofit'!$AO$40,IF(F44="Scenario2PBT13",'Medium retrofit'!$AP$40,IF(F44="Scenario3PBT13",'Medium retrofit'!$AQ$40,"")))&amp;IF(F44="Scenario1PBT14",'Medium retrofit'!$AR$40,IF(F44="Scenario2PBT14",'Medium retrofit'!$AS$40,IF(F44="Scenario3PBT14",'Medium retrofit'!$AT$40,"")))&amp;IF(F44="Scenario1PBT15",'Medium retrofit'!$AU$40,IF(F44="Scenario2PBT15",'Medium retrofit'!$AV$40,IF(F44="Scenario3PBT15",'Medium retrofit'!$AW$40,"")))</f>
        <v/>
      </c>
      <c r="X44" s="123">
        <f t="shared" si="21"/>
        <v>0</v>
      </c>
      <c r="Y44" s="123" t="str">
        <f>IF(F44="Scenario1PBT1",'Medium retrofit'!$E$42,IF(F44="Scenario2PBT1",'Medium retrofit'!$F$42,IF(F44="Scenario3PBT1",'Medium retrofit'!$G$42,"")))&amp;IF(F44="Scenario1PBT2",'Medium retrofit'!$H$42,IF(F44="Scenario2PBT2",'Medium retrofit'!$I$42,IF(F44="Scenario3PBT2",'Medium retrofit'!$J$42,"")))&amp;IF(F44="Scenario1PBT3",'Medium retrofit'!$K$42,IF(F44="Scenario2PBT3",'Medium retrofit'!$L$42,IF(F44="Scenario3PBT3",'Medium retrofit'!$M$42,"")))&amp;IF(F44="Scenario1PBT4",'Medium retrofit'!$N$42,IF(F44="Scenario2PBT4",'Medium retrofit'!$O$42,IF(F44="Scenario3PBT4",'Medium retrofit'!$P$42,"")))&amp;IF(F44="Scenario1PBT5",'Medium retrofit'!$Q$42,IF(F44="Scenario2PBT5",'Medium retrofit'!$R$42,IF(F44="Scenario3PBT5",'Medium retrofit'!$S$42,"")))&amp;IF(F44="Scenario1PBT6",'Medium retrofit'!$T$42,IF(F44="Scenario2PBT6",'Medium retrofit'!$U$42,IF(F44="Scenario3PBT6",'Medium retrofit'!$V$42,"")))&amp;IF(F44="Scenario1PBT7",'Medium retrofit'!$W$42,IF(F44="Scenario2PBT7",'Medium retrofit'!$X$42,IF(F44="Scenario3PBT7",'Medium retrofit'!$Y$42,"")))&amp;IF(F44="Scenario1PBT8",'Medium retrofit'!$Z$42,IF(F44="Scenario2PBT8",'Medium retrofit'!$AA$42,IF(F44="Scenario3PBT8",'Medium retrofit'!$AB$42,"")))&amp;IF(F44="Scenario1PBT9",'Medium retrofit'!$AC$42,IF(F44="Scenario2PBT9",'Medium retrofit'!$AD$42,IF(F44="Scenario3PBT9",'Medium retrofit'!$AE$42,"")))&amp;IF(F44="Scenario1PBT10",'Medium retrofit'!$AF$42,IF(F44="Scenario2PBT10",'Medium retrofit'!$AG$42,IF(F44="Scenario3PBT10",'Medium retrofit'!$AH$42,"")))&amp;IF(F44="Scenario1PBT11",'Medium retrofit'!$AI$42,IF(F44="Scenario2PBT11",'Medium retrofit'!$AJ$42,IF(F44="Scenario3PBT11",'Medium retrofit'!$AK$42,"")))&amp;IF(F44="Scenario1PBT12",'Medium retrofit'!$AL$42,IF(F44="Scenario2PBT12",'Medium retrofit'!$AM$42,IF(F44="Scenario3PBT12",'Medium retrofit'!$AN$42,"")))&amp;IF(F44="Scenario1PBT13",'Medium retrofit'!$AO$42,IF(F44="Scenario2PBT13",'Medium retrofit'!$AP$42,IF(F44="Scenario3PBT13",'Medium retrofit'!$AQ$42,"")))&amp;IF(F44="Scenario1PBT14",'Medium retrofit'!$AR$42,IF(F44="Scenario2PBT14",'Medium retrofit'!$AS$42,IF(F44="Scenario3PBT14",'Medium retrofit'!$AT$42,"")))&amp;IF(F44="Scenario1PBT15",'Medium retrofit'!$AU$42,IF(F44="Scenario2PBT15",'Medium retrofit'!$AV$42,IF(F44="Scenario3PBT15",'Medium retrofit'!$AW$42,"")))</f>
        <v/>
      </c>
      <c r="Z44" s="123">
        <f t="shared" si="22"/>
        <v>0</v>
      </c>
      <c r="AA44" s="239" t="str">
        <f>IF(F44="Scenario1PBT1",'Medium retrofit'!$E$101,IF(F44="Scenario2PBT1",'Medium retrofit'!$F$101,IF(F44="Scenario3PBT1",'Medium retrofit'!$G$101,"")))&amp;IF(F44="Scenario1PBT2",'Medium retrofit'!$H$101,IF(F44="Scenario2PBT2",'Medium retrofit'!$I$101,IF(F44="Scenario3PBT2",'Medium retrofit'!$J$101,"")))&amp;IF(F44="Scenario1PBT3",'Medium retrofit'!$K$101,IF(F44="Scenario2PBT3",'Medium retrofit'!$L$101,IF(F44="Scenario3PBT3",'Medium retrofit'!$M$101,"")))&amp;IF(F44="Scenario1PBT4",'Medium retrofit'!$N$101,IF(F44="Scenario2PBT4",'Medium retrofit'!$O$101,IF(F44="Scenario3PBT4",'Medium retrofit'!$P$101,"")))&amp;IF(F44="Scenario1PBT5",'Medium retrofit'!$Q$101,IF(F44="Scenario2PBT5",'Medium retrofit'!$R$101,IF(F44="Scenario3PBT5",'Medium retrofit'!$S$101,"")))&amp;IF(F44="Scenario1PBT6",'Medium retrofit'!$T$101,IF(F44="Scenario2PBT6",'Medium retrofit'!$U$101,IF(F44="Scenario3PBT6",'Medium retrofit'!$V$101,"")))&amp;IF(F44="Scenario1PBT7",'Medium retrofit'!$W$101,IF(F44="Scenario2PBT7",'Medium retrofit'!$X$101,IF(F44="Scenario3PBT7",'Medium retrofit'!$Y$101,"")))&amp;IF(F44="Scenario1PBT8",'Medium retrofit'!$Z$101,IF(F44="Scenario2PBT8",'Medium retrofit'!$AA$101,IF(F44="Scenario3PBT8",'Medium retrofit'!$AB$101,"")))&amp;IF(F44="Scenario1PBT9",'Medium retrofit'!$AC$101,IF(F44="Scenario2PBT9",'Medium retrofit'!$AD$101,IF(F44="Scenario3PBT9",'Medium retrofit'!$AE$101,"")))&amp;IF(F44="Scenario1PBT10",'Medium retrofit'!$AF$101,IF(F44="Scenario2PBT10",'Medium retrofit'!$AG$101,IF(F44="Scenario3PBT10",'Medium retrofit'!$AH$101,"")))&amp;IF(F44="Scenario1PBT11",'Medium retrofit'!$AI$101,IF(F44="Scenario2PBT11",'Medium retrofit'!$AJ$101,IF(F44="Scenario3PBT11",'Medium retrofit'!$AK$101,"")))&amp;IF(F44="Scenario1PBT12",'Medium retrofit'!$AL$101,IF(F44="Scenario2PBT12",'Medium retrofit'!$AM$101,IF(F44="Scenario3PBT12",'Medium retrofit'!$AN$101,"")))&amp;IF(F44="Scenario1PBT13",'Medium retrofit'!$AO$101,IF(F44="Scenario2PBT13",'Medium retrofit'!$AP$101,IF(F44="Scenario3PBT13",'Medium retrofit'!$AQ$101,"")))&amp;IF(F44="Scenario1PBT14",'Medium retrofit'!$AR$101,IF(F44="Scenario2PBT14",'Medium retrofit'!$AS$101,IF(F44="Scenario3PBT14",'Medium retrofit'!$AT$101,"")))&amp;IF(F44="Scenario1PBT15",'Medium retrofit'!$AU$101,IF(F44="Scenario2PBT15",'Medium retrofit'!$AV$101,IF(F44="Scenario3PBT15",'Medium retrofit'!$AW$101,"")))</f>
        <v/>
      </c>
      <c r="AB44" s="242">
        <f t="shared" si="23"/>
        <v>0</v>
      </c>
      <c r="AC44" s="364" t="str">
        <f t="shared" si="24"/>
        <v/>
      </c>
      <c r="AD44" s="353">
        <f>IF(AC44="",IFERROR('Projection_Base-case'!G45-G44,0),0)</f>
        <v>0</v>
      </c>
      <c r="AE44" s="350">
        <f t="shared" si="25"/>
        <v>0</v>
      </c>
      <c r="AF44" s="361">
        <f>IFERROR(100*AD44/'Projection_Base-case'!G45,0)</f>
        <v>0</v>
      </c>
      <c r="AG44" s="352">
        <f>IF(AC44="",IFERROR('Projection_Base-case'!I45-I44,0),0)</f>
        <v>0</v>
      </c>
      <c r="AH44" s="353">
        <f t="shared" si="26"/>
        <v>0</v>
      </c>
      <c r="AI44" s="361">
        <f>IFERROR(100*AG44/'Projection_Base-case'!I45,0)</f>
        <v>0</v>
      </c>
      <c r="AJ44" s="352">
        <f>IF(AC44="",IFERROR('Projection_Base-case'!K45-K44,0),0)</f>
        <v>0</v>
      </c>
      <c r="AK44" s="353">
        <f t="shared" si="27"/>
        <v>0</v>
      </c>
      <c r="AL44" s="361">
        <f>IFERROR(100*AJ44/'Projection_Base-case'!K45,0)</f>
        <v>0</v>
      </c>
      <c r="AM44" s="352">
        <f>-IF(AC44="",IFERROR('Projection_Base-case'!M45-M44,0),0)</f>
        <v>0</v>
      </c>
      <c r="AN44" s="353">
        <f t="shared" si="28"/>
        <v>0</v>
      </c>
      <c r="AO44" s="354">
        <f>IFERROR(IF('Projection_Base-case'!N45&gt;0,100*AN44/'Projection_Base-case'!N45,100*AN44/N44),0)</f>
        <v>0</v>
      </c>
      <c r="AP44" s="355">
        <f>IF(AC44="",IFERROR('Projection_Base-case'!O45-O44,0),0)</f>
        <v>0</v>
      </c>
      <c r="AQ44" s="356">
        <f t="shared" si="29"/>
        <v>0</v>
      </c>
      <c r="AR44" s="356">
        <f>IFERROR(100*AP44/'Projection_Base-case'!O45,0)</f>
        <v>0</v>
      </c>
      <c r="AS44" s="355">
        <f>IF(AC44="",IFERROR('Projection_Base-case'!Q45-Q44,0),0)</f>
        <v>0</v>
      </c>
      <c r="AT44" s="356">
        <f t="shared" si="30"/>
        <v>0</v>
      </c>
      <c r="AU44" s="356">
        <f>IFERROR(100*AS44/'Projection_Base-case'!Q45,0)</f>
        <v>0</v>
      </c>
      <c r="AV44" s="355">
        <f>IF(AC44="",IFERROR('Projection_Base-case'!S45-S44,0),0)</f>
        <v>0</v>
      </c>
      <c r="AW44" s="356">
        <f t="shared" si="31"/>
        <v>0</v>
      </c>
      <c r="AX44" s="357">
        <f>IFERROR(100*AV44/'Projection_Base-case'!S45,0)</f>
        <v>0</v>
      </c>
      <c r="AY44" s="358">
        <f>IF(AC44="",IFERROR('Projection_Base-case'!U45-U44,0),0)</f>
        <v>0</v>
      </c>
      <c r="AZ44" s="359">
        <f t="shared" si="32"/>
        <v>0</v>
      </c>
      <c r="BA44" s="359">
        <f>IFERROR(100*AY44/'Projection_Base-case'!U45,0)</f>
        <v>0</v>
      </c>
      <c r="BB44" s="358">
        <f>IF(AC44="",IFERROR('Projection_Base-case'!W45-W44,0),0)</f>
        <v>0</v>
      </c>
      <c r="BC44" s="359">
        <f t="shared" si="33"/>
        <v>0</v>
      </c>
      <c r="BD44" s="359">
        <f>IFERROR(100*BB44/'Projection_Base-case'!W45,0)</f>
        <v>0</v>
      </c>
      <c r="BE44" s="358">
        <f>IF(AC44="",IFERROR('Projection_Base-case'!Y45-Y44,0),0)</f>
        <v>0</v>
      </c>
      <c r="BF44" s="359">
        <f t="shared" si="34"/>
        <v>0</v>
      </c>
      <c r="BG44" s="359">
        <f>IFERROR(100*BE44/'Projection_Base-case'!Y45,0)</f>
        <v>0</v>
      </c>
      <c r="BH44" s="359">
        <f t="shared" si="35"/>
        <v>0</v>
      </c>
      <c r="BI44" s="360">
        <f t="shared" si="36"/>
        <v>0</v>
      </c>
    </row>
    <row r="45" spans="1:61">
      <c r="A45" s="205">
        <v>41</v>
      </c>
      <c r="B45" s="347">
        <f>IF('Projection_Base-case'!B46&lt;&gt;"",'Projection_Base-case'!B46,0)</f>
        <v>0</v>
      </c>
      <c r="C45" s="347">
        <f>IF('Projection_Base-case'!C46&lt;&gt;"",'Projection_Base-case'!C46,0)</f>
        <v>0</v>
      </c>
      <c r="D45" s="365">
        <f>IF('Projection_Base-case'!D46&lt;&gt;"",'Projection_Base-case'!D46,0)</f>
        <v>0</v>
      </c>
      <c r="E45" s="369"/>
      <c r="F45" s="367" t="str">
        <f t="shared" si="12"/>
        <v>0</v>
      </c>
      <c r="G45" s="241" t="str">
        <f>IF(F45="Scenario1PBT1",'Medium retrofit'!$E$6,IF(F45="Scenario2PBT1",'Medium retrofit'!$F$6,IF(F45="Scenario3PBT1",'Medium retrofit'!$G$6,"")))&amp;IF(F45="Scenario1PBT2",'Medium retrofit'!$H$6,IF(F45="Scenario2PBT2",'Medium retrofit'!$I$6,IF(F45="Scenario3PBT2",'Medium retrofit'!$J$6,"")))&amp;IF(F45="Scenario1PBT3",'Medium retrofit'!$K$6,IF(F45="Scenario2PBT3",'Medium retrofit'!$L$6,IF(F45="Scenario3PBT3",'Medium retrofit'!$M$6,"")))&amp;IF(F45="Scenario1PBT4",'Medium retrofit'!$N$6,IF(F45="Scenario2PBT4",'Medium retrofit'!$O$6,IF(F45="Scenario3PBT4",'Medium retrofit'!$P$6,"")))&amp;IF(F45="Scenario1PBT5",'Medium retrofit'!$Q$6,IF(F45="Scenario2PBT5",'Medium retrofit'!$R$6,IF(F45="Scenario3PBT5",'Medium retrofit'!$S$6,"")))&amp;IF(F45="Scenario1PBT6",'Medium retrofit'!$T$6,IF(F45="Scenario2PBT6",'Medium retrofit'!$U$6,IF(F45="Scenario3PBT6",'Medium retrofit'!$V$6,"")))&amp;IF(F45="Scenario1PBT7",'Medium retrofit'!$W$6,IF(F45="Scenario2PBT7",'Medium retrofit'!$X$6,IF(F45="Scenario3PBT7",'Medium retrofit'!$Y$6,"")))&amp;IF(F45="Scenario1PBT8",'Medium retrofit'!$Z$6,IF(F45="Scenario2PBT8",'Medium retrofit'!$AA$6,IF(F45="Scenario3PBT8",'Medium retrofit'!$AB$6,"")))&amp;IF(F45="Scenario1PBT9",'Medium retrofit'!$AC$6,IF(F45="Scenario2PBT9",'Medium retrofit'!$AD$6,IF(F45="Scenario3PBT9",'Medium retrofit'!$AE$6,"")))&amp;IF(F45="Scenario1PBT10",'Medium retrofit'!$AF$6,IF(F45="Scenario2PBT10",'Medium retrofit'!$AG$6,IF(F45="Scenario3PBT10",'Medium retrofit'!$AH$6,"")))&amp;IF(F45="Scenario1PBT11",'Medium retrofit'!$AI$6,IF(F45="Scenario2PBT11",'Medium retrofit'!$AJ$6,IF(F45="Scenario3PBT11",'Medium retrofit'!$AK$6,"")))&amp;IF(F45="Scenario1PBT12",'Medium retrofit'!$AL$6,IF(F45="Scenario2PBT12",'Medium retrofit'!$AM$6,IF(F45="Scenario3PBT12",'Medium retrofit'!$AN$6,"")))&amp;IF(F45="Scenario1PBT13",'Medium retrofit'!$AO$6,IF(F45="Scenario2PBT13",'Medium retrofit'!$AP$6,IF(F45="Scenario3PBT13",'Medium retrofit'!$AQ$6,"")))&amp;IF(F45="Scenario1PBT14",'Medium retrofit'!$AR$6,IF(F45="Scenario2PBT14",'Medium retrofit'!$AS$6,IF(F45="Scenario3PBT14",'Medium retrofit'!$AT$6,"")))&amp;IF(F45="Scenario1PBT15",'Medium retrofit'!$AU$6,IF(F45="Scenario2PBT15",'Medium retrofit'!$AV$6,IF(F45="Scenario3PBT15",'Medium retrofit'!$AW$6,"")))</f>
        <v/>
      </c>
      <c r="H45" s="123">
        <f t="shared" si="13"/>
        <v>0</v>
      </c>
      <c r="I45" s="239" t="str">
        <f>IF(F45="Scenario1PBT1",'Medium retrofit'!$E$16,IF(F45="Scenario2PBT1",'Medium retrofit'!$F$16,IF(F45="Scenario3PBT1",'Medium retrofit'!$G$16,"")))&amp;IF(F45="Scenario1PBT2",'Medium retrofit'!$H$16,IF(F45="Scenario2PBT2",'Medium retrofit'!$I$16,IF(F45="Scenario3PBT2",'Medium retrofit'!$J$16,"")))&amp;IF(F45="Scenario1PBT3",'Medium retrofit'!$K$16,IF(F45="Scenario2PBT3",'Medium retrofit'!$L$16,IF(F45="Scenario3PBT3",'Medium retrofit'!$M$16,"")))&amp;IF(F45="Scenario1PBT4",'Medium retrofit'!$N$16,IF(F45="Scenario2PBT4",'Medium retrofit'!$O$16,IF(F45="Scenario3PBT4",'Medium retrofit'!$P$16,"")))&amp;IF(F45="Scenario1PBT5",'Medium retrofit'!$Q$16,IF(F45="Scenario2PBT5",'Medium retrofit'!$R$16,IF(F45="Scenario3PBT5",'Medium retrofit'!$S$16,"")))&amp;IF(F45="Scenario1PBT6",'Medium retrofit'!$T$16,IF(F45="Scenario2PBT6",'Medium retrofit'!$U$16,IF(F45="Scenario3PBT6",'Medium retrofit'!$V$16,"")))&amp;IF(F45="Scenario1PBT7",'Medium retrofit'!$W$16,IF(F45="Scenario2PBT7",'Medium retrofit'!$X$16,IF(F45="Scenario3PBT7",'Medium retrofit'!$Y$16,"")))&amp;IF(F45="Scenario1PBT8",'Medium retrofit'!$Z$16,IF(F45="Scenario2PBT8",'Medium retrofit'!$AA$16,IF(F45="Scenario3PBT8",'Medium retrofit'!$AB$16,"")))&amp;IF(F45="Scenario1PBT9",'Medium retrofit'!$AC$16,IF(F45="Scenario2PBT9",'Medium retrofit'!$AD$16,IF(F45="Scenario3PBT9",'Medium retrofit'!$AE$16,"")))&amp;IF(F45="Scenario1PBT10",'Medium retrofit'!$AF$16,IF(F45="Scenario2PBT10",'Medium retrofit'!$AG$16,IF(F45="Scenario3PBT10",'Medium retrofit'!$AH$16,"")))&amp;IF(F45="Scenario1PBT11",'Medium retrofit'!$AI$16,IF(F45="Scenario2PBT11",'Medium retrofit'!$AJ$16,IF(F45="Scenario3PBT11",'Medium retrofit'!$AK$16,"")))&amp;IF(F45="Scenario1PBT12",'Medium retrofit'!$AL$16,IF(F45="Scenario2PBT12",'Medium retrofit'!$AM$16,IF(F45="Scenario3PBT12",'Medium retrofit'!$AN$16,"")))&amp;IF(F45="Scenario1PBT13",'Medium retrofit'!$AO$16,IF(F45="Scenario2PBT13",'Medium retrofit'!$AP$16,IF(F45="Scenario3PBT13",'Medium retrofit'!$AQ$16,"")))&amp;IF(F45="Scenario1PBT14",'Medium retrofit'!$AR$16,IF(F45="Scenario2PBT14",'Medium retrofit'!$AS$16,IF(F45="Scenario3PBT14",'Medium retrofit'!$AT$16,"")))&amp;IF(F45="Scenario1PBT15",'Medium retrofit'!$AU$16,IF(F45="Scenario2PBT15",'Medium retrofit'!$AV$16,IF(F45="Scenario3PBT15",'Medium retrofit'!$AW$16,"")))</f>
        <v/>
      </c>
      <c r="J45" s="123">
        <f t="shared" si="14"/>
        <v>0</v>
      </c>
      <c r="K45" s="123" t="str">
        <f>IF(F45="Scenario1PBT1",'Medium retrofit'!$E$18,IF(F45="Scenario2PBT1",'Medium retrofit'!$F$18,IF(F45="Scenario3PBT1",'Medium retrofit'!$G$18,"")))&amp;IF(F45="Scenario1PBT2",'Medium retrofit'!$H$18,IF(F45="Scenario2PBT2",'Medium retrofit'!$I$18,IF(F45="Scenario3PBT2",'Medium retrofit'!$J$18,"")))&amp;IF(F45="Scenario1PBT3",'Medium retrofit'!$K$18,IF(F45="Scenario2PBT3",'Medium retrofit'!$L$18,IF(F45="Scenario3PBT3",'Medium retrofit'!$M$18,"")))&amp;IF(F45="Scenario1PBT4",'Medium retrofit'!$N$18,IF(F45="Scenario2PBT4",'Medium retrofit'!$O$18,IF(F45="Scenario3PBT4",'Medium retrofit'!$P$18,"")))&amp;IF(F45="Scenario1PBT5",'Medium retrofit'!$Q$18,IF(F45="Scenario2PBT5",'Medium retrofit'!$R$18,IF(F45="Scenario3PBT5",'Medium retrofit'!$S$18,"")))&amp;IF(F45="Scenario1PBT6",'Medium retrofit'!$T$18,IF(F45="Scenario2PBT6",'Medium retrofit'!$U$18,IF(F45="Scenario3PBT6",'Medium retrofit'!$V$18,"")))&amp;IF(F45="Scenario1PBT7",'Medium retrofit'!$W$18,IF(F45="Scenario2PBT7",'Medium retrofit'!$X$18,IF(F45="Scenario3PBT7",'Medium retrofit'!$Y$18,"")))&amp;IF(F45="Scenario1PBT8",'Medium retrofit'!$Z$18,IF(F45="Scenario2PBT8",'Medium retrofit'!$AA$18,IF(F45="Scenario3PBT8",'Medium retrofit'!$AB$18,"")))&amp;IF(F45="Scenario1PBT9",'Medium retrofit'!$AC$18,IF(F45="Scenario2PBT9",'Medium retrofit'!$AD$18,IF(F45="Scenario3PBT9",'Medium retrofit'!$AE$18,"")))&amp;IF(F45="Scenario1PBT10",'Medium retrofit'!$AF$18,IF(F45="Scenario2PBT10",'Medium retrofit'!$AG$18,IF(F45="Scenario3PBT10",'Medium retrofit'!$AH$18,"")))&amp;IF(F45="Scenario1PBT11",'Medium retrofit'!$AI$18,IF(F45="Scenario2PBT11",'Medium retrofit'!$AJ$18,IF(F45="Scenario3PBT11",'Medium retrofit'!$AK$18,"")))&amp;IF(F45="Scenario1PBT12",'Medium retrofit'!$AL$18,IF(F45="Scenario2PBT12",'Medium retrofit'!$AM$18,IF(F45="Scenario3PBT12",'Medium retrofit'!$AN$18,"")))&amp;IF(F45="Scenario1PBT13",'Medium retrofit'!$AO$18,IF(F45="Scenario2PBT13",'Medium retrofit'!$AP$18,IF(F45="Scenario3PBT13",'Medium retrofit'!$AQ$18,"")))&amp;IF(F45="Scenario1PBT14",'Medium retrofit'!$AR$18,IF(F45="Scenario2PBT14",'Medium retrofit'!$AS$18,IF(F45="Scenario3PBT14",'Medium retrofit'!$AT$18,"")))&amp;IF(F45="Scenario1PBT15",'Medium retrofit'!$AU$18,IF(F45="Scenario2PBT15",'Medium retrofit'!$AV$18,IF(F45="Scenario3PBT15",'Medium retrofit'!$AW$18,"")))</f>
        <v/>
      </c>
      <c r="L45" s="123">
        <f t="shared" si="15"/>
        <v>0</v>
      </c>
      <c r="M45" s="123" t="str">
        <f>IF(F45="Scenario1PBT1",'Medium retrofit'!$E$20,IF(F45="Scenario2PBT1",'Medium retrofit'!$F$20,IF(F45="Scenario3PBT1",'Medium retrofit'!$G$20,"")))&amp;IF(F45="Scenario1PBT2",'Medium retrofit'!$H$20,IF(F45="Scenario2PBT2",'Medium retrofit'!$I$20,IF(F45="Scenario3PBT2",'Medium retrofit'!$J$20,"")))&amp;IF(F45="Scenario1PBT3",'Medium retrofit'!$K$20,IF(F45="Scenario2PBT3",'Medium retrofit'!$L$20,IF(F45="Scenario3PBT3",'Medium retrofit'!$M$20,"")))&amp;IF(F45="Scenario1PBT4",'Medium retrofit'!$N$20,IF(F45="Scenario2PBT4",'Medium retrofit'!$O$20,IF(F45="Scenario3PBT4",'Medium retrofit'!$P$20,"")))&amp;IF(F45="Scenario1PBT5",'Medium retrofit'!$Q$20,IF(F45="Scenario2PBT5",'Medium retrofit'!$R$20,IF(F45="Scenario3PBT5",'Medium retrofit'!$S$20,"")))&amp;IF(F45="Scenario1PBT6",'Medium retrofit'!$T$20,IF(F45="Scenario2PBT6",'Medium retrofit'!$U$20,IF(F45="Scenario3PBT6",'Medium retrofit'!$V$20,"")))&amp;IF(F45="Scenario1PBT7",'Medium retrofit'!$W$20,IF(F45="Scenario2PBT7",'Medium retrofit'!$X$20,IF(F45="Scenario3PBT7",'Medium retrofit'!$Y$20,"")))&amp;IF(F45="Scenario1PBT8",'Medium retrofit'!$Z$20,IF(F45="Scenario2PBT8",'Medium retrofit'!$AA$20,IF(F45="Scenario3PBT8",'Medium retrofit'!$AB$20,"")))&amp;IF(F45="Scenario1PBT9",'Medium retrofit'!$AC$20,IF(F45="Scenario2PBT9",'Medium retrofit'!$AD$20,IF(F45="Scenario3PBT9",'Medium retrofit'!$AE$20,"")))&amp;IF(F45="Scenario1PBT10",'Medium retrofit'!$AF$20,IF(F45="Scenario2PBT10",'Medium retrofit'!$AG$20,IF(F45="Scenario3PBT10",'Medium retrofit'!$AH$20,"")))&amp;IF(F45="Scenario1PBT11",'Medium retrofit'!$AI$20,IF(F45="Scenario2PBT11",'Medium retrofit'!$AJ$20,IF(F45="Scenario3PBT11",'Medium retrofit'!$AK$20,"")))&amp;IF(F45="Scenario1PBT12",'Medium retrofit'!$AL$20,IF(F45="Scenario2PBT12",'Medium retrofit'!$AM$20,IF(F45="Scenario3PBT12",'Medium retrofit'!$AN$20,"")))&amp;IF(F45="Scenario1PBT13",'Medium retrofit'!$AO$20,IF(F45="Scenario2PBT13",'Medium retrofit'!$AP$20,IF(F45="Scenario3PBT13",'Medium retrofit'!$AQ$20,"")))&amp;IF(F45="Scenario1PBT14",'Medium retrofit'!$AR$20,IF(F45="Scenario2PBT14",'Medium retrofit'!$AS$20,IF(F45="Scenario3PBT14",'Medium retrofit'!$AT$20,"")))&amp;IF(F45="Scenario1PBT15",'Medium retrofit'!$AU$20,IF(F45="Scenario2PBT15",'Medium retrofit'!$AV$20,IF(F45="Scenario3PBT15",'Medium retrofit'!$AW$20,"")))</f>
        <v/>
      </c>
      <c r="N45" s="124">
        <f t="shared" si="16"/>
        <v>0</v>
      </c>
      <c r="O45" s="245" t="str">
        <f>IF(F45="Scenario1PBT1",'Medium retrofit'!$E$23,IF(F45="Scenario2PBT1",'Medium retrofit'!$F$23,IF(F45="Scenario3PBT1",'Medium retrofit'!$G$23,"")))&amp;IF(F45="Scenario1PBT2",'Medium retrofit'!$H$23,IF(F45="Scenario2PBT2",'Medium retrofit'!$I$23,IF(F45="Scenario3PBT2",'Medium retrofit'!$J$23,"")))&amp;IF(F45="Scenario1PBT3",'Medium retrofit'!$K$23,IF(F45="Scenario2PBT3",'Medium retrofit'!$L$23,IF(F45="Scenario3PBT3",'Medium retrofit'!$M$23,"")))&amp;IF(F45="Scenario1PBT4",'Medium retrofit'!$N$23,IF(F45="Scenario2PBT4",'Medium retrofit'!$O$23,IF(F45="Scenario3PBT4",'Medium retrofit'!$P$23,"")))&amp;IF(F45="Scenario1PBT5",'Medium retrofit'!$Q$23,IF(F45="Scenario2PBT5",'Medium retrofit'!$R$23,IF(F45="Scenario3PBT5",'Medium retrofit'!$S$23,"")))&amp;IF(F45="Scenario1PBT6",'Medium retrofit'!$T$23,IF(F45="Scenario2PBT6",'Medium retrofit'!$U$23,IF(F45="Scenario3PBT6",'Medium retrofit'!$V$23,"")))&amp;IF(F45="Scenario1PBT7",'Medium retrofit'!$W$23,IF(F45="Scenario2PBT7",'Medium retrofit'!$X$23,IF(F45="Scenario3PBT7",'Medium retrofit'!$Y$23,"")))&amp;IF(F45="Scenario1PBT8",'Medium retrofit'!$Z$23,IF(F45="Scenario2PBT8",'Medium retrofit'!$AA$23,IF(F45="Scenario3PBT8",'Medium retrofit'!$AB$23,"")))&amp;IF(F45="Scenario1PBT9",'Medium retrofit'!$AC$23,IF(F45="Scenario2PBT9",'Medium retrofit'!$AD$23,IF(F45="Scenario3PBT9",'Medium retrofit'!$AE$23,"")))&amp;IF(F45="Scenario1PBT10",'Medium retrofit'!$AF$23,IF(F45="Scenario2PBT10",'Medium retrofit'!$AG$23,IF(F45="Scenario3PBT10",'Medium retrofit'!$AH$23,"")))&amp;IF(F45="Scenario1PBT11",'Medium retrofit'!$AI$23,IF(F45="Scenario2PBT11",'Medium retrofit'!$AJ$23,IF(F45="Scenario3PBT11",'Medium retrofit'!$AK$23,"")))&amp;IF(F45="Scenario1PBT12",'Medium retrofit'!$AL$23,IF(F45="Scenario2PBT12",'Medium retrofit'!$AM$23,IF(F45="Scenario3PBT12",'Medium retrofit'!$AN$23,"")))&amp;IF(F45="Scenario1PBT13",'Medium retrofit'!$AO$23,IF(F45="Scenario2PBT13",'Medium retrofit'!$AP$23,IF(F45="Scenario3PBT13",'Medium retrofit'!$AQ$23,"")))&amp;IF(F45="Scenario1PBT14",'Medium retrofit'!$AR$23,IF(F45="Scenario2PBT14",'Medium retrofit'!$AS$23,IF(F45="Scenario3PBT14",'Medium retrofit'!$AT$23,"")))&amp;IF(F45="Scenario1PBT15",'Medium retrofit'!$AU$23,IF(F45="Scenario2PBT15",'Medium retrofit'!$AV$23,IF(F45="Scenario3PBT15",'Medium retrofit'!$AW$23,"")))</f>
        <v/>
      </c>
      <c r="P45" s="123">
        <f t="shared" si="17"/>
        <v>0</v>
      </c>
      <c r="Q45" s="123" t="str">
        <f>IF(F45="Scenario1PBT1",'Medium retrofit'!$E$25,IF(F45="Scenario2PBT1",'Medium retrofit'!$F$25,IF(F45="Scenario3PBT1",'Medium retrofit'!$G$25,"")))&amp;IF(F45="Scenario1PBT2",'Medium retrofit'!$H$25,IF(F45="Scenario2PBT2",'Medium retrofit'!$I$25,IF(F45="Scenario3PBT2",'Medium retrofit'!$J$25,"")))&amp;IF(F45="Scenario1PBT3",'Medium retrofit'!$K$25,IF(F45="Scenario2PBT3",'Medium retrofit'!$L$25,IF(F45="Scenario3PBT3",'Medium retrofit'!$M$25,"")))&amp;IF(F45="Scenario1PBT4",'Medium retrofit'!$N$25,IF(F45="Scenario2PBT4",'Medium retrofit'!$O$25,IF(F45="Scenario3PBT4",'Medium retrofit'!$P$25,"")))&amp;IF(F45="Scenario1PBT5",'Medium retrofit'!$Q$25,IF(F45="Scenario2PBT5",'Medium retrofit'!$R$25,IF(F45="Scenario3PBT5",'Medium retrofit'!$S$25,"")))&amp;IF(F45="Scenario1PBT6",'Medium retrofit'!$T$25,IF(F45="Scenario2PBT6",'Medium retrofit'!$U$25,IF(F45="Scenario3PBT6",'Medium retrofit'!$V$25,"")))&amp;IF(F45="Scenario1PBT7",'Medium retrofit'!$W$25,IF(F45="Scenario2PBT7",'Medium retrofit'!$X$25,IF(F45="Scenario3PBT7",'Medium retrofit'!$Y$25,"")))&amp;IF(F45="Scenario1PBT8",'Medium retrofit'!$Z$25,IF(F45="Scenario2PBT8",'Medium retrofit'!$AA$25,IF(F45="Scenario3PBT8",'Medium retrofit'!$AB$25,"")))&amp;IF(F45="Scenario1PBT9",'Medium retrofit'!$AC$25,IF(F45="Scenario2PBT9",'Medium retrofit'!$AD$25,IF(F45="Scenario3PBT9",'Medium retrofit'!$AE$25,"")))&amp;IF(F45="Scenario1PBT10",'Medium retrofit'!$AF$25,IF(F45="Scenario2PBT10",'Medium retrofit'!$AG$25,IF(F45="Scenario3PBT10",'Medium retrofit'!$AH$25,"")))&amp;IF(F45="Scenario1PBT11",'Medium retrofit'!$AI$25,IF(F45="Scenario2PBT11",'Medium retrofit'!$AJ$25,IF(F45="Scenario3PBT11",'Medium retrofit'!$AK$25,"")))&amp;IF(F45="Scenario1PBT12",'Medium retrofit'!$AL$25,IF(F45="Scenario2PBT12",'Medium retrofit'!$AM$25,IF(F45="Scenario3PBT12",'Medium retrofit'!$AN$25,"")))&amp;IF(F45="Scenario1PBT13",'Medium retrofit'!$AO$25,IF(F45="Scenario2PBT13",'Medium retrofit'!$AP$25,IF(F45="Scenario3PBT13",'Medium retrofit'!$AQ$25,"")))&amp;IF(F45="Scenario1PBT14",'Medium retrofit'!$AR$25,IF(F45="Scenario2PBT14",'Medium retrofit'!$AS$25,IF(F45="Scenario3PBT14",'Medium retrofit'!$AT$25,"")))&amp;IF(F45="Scenario1PBT15",'Medium retrofit'!$AU$25,IF(F45="Scenario2PBT15",'Medium retrofit'!$AV$25,IF(F45="Scenario3PBT15",'Medium retrofit'!$AW$25,"")))</f>
        <v/>
      </c>
      <c r="R45" s="123">
        <f t="shared" si="18"/>
        <v>0</v>
      </c>
      <c r="S45" s="123" t="str">
        <f>IF(F45="Scenario1PBT1",'Medium retrofit'!$E$27,IF(F45="Scenario2PBT1",'Medium retrofit'!$F$27,IF(F45="Scenario3PBT1",'Medium retrofit'!$G$27,"")))&amp;IF(F45="Scenario1PBT2",'Medium retrofit'!$H$27,IF(F45="Scenario2PBT2",'Medium retrofit'!$I$27,IF(F45="Scenario3PBT2",'Medium retrofit'!$J$27,"")))&amp;IF(F45="Scenario1PBT3",'Medium retrofit'!$K$27,IF(F45="Scenario2PBT3",'Medium retrofit'!$L$27,IF(F45="Scenario3PBT3",'Medium retrofit'!$M$27,"")))&amp;IF(F45="Scenario1PBT4",'Medium retrofit'!$N$27,IF(F45="Scenario2PBT4",'Medium retrofit'!$O$27,IF(F45="Scenario3PBT4",'Medium retrofit'!$P$27,"")))&amp;IF(F45="Scenario1PBT5",'Medium retrofit'!$Q$27,IF(F45="Scenario2PBT5",'Medium retrofit'!$R$27,IF(F45="Scenario3PBT5",'Medium retrofit'!$S$27,"")))&amp;IF(F45="Scenario1PBT6",'Medium retrofit'!$T$27,IF(F45="Scenario2PBT6",'Medium retrofit'!$U$27,IF(F45="Scenario3PBT6",'Medium retrofit'!$V$27,"")))&amp;IF(F45="Scenario1PBT7",'Medium retrofit'!$W$27,IF(F45="Scenario2PBT7",'Medium retrofit'!$X$27,IF(F45="Scenario3PBT7",'Medium retrofit'!$Y$27,"")))&amp;IF(F45="Scenario1PBT8",'Medium retrofit'!$Z$27,IF(F45="Scenario2PBT8",'Medium retrofit'!$AA$27,IF(F45="Scenario3PBT8",'Medium retrofit'!$AB$27,"")))&amp;IF(F45="Scenario1PBT9",'Medium retrofit'!$AC$27,IF(F45="Scenario2PBT9",'Medium retrofit'!$AD$27,IF(F45="Scenario3PBT9",'Medium retrofit'!$AE$27,"")))&amp;IF(F45="Scenario1PBT10",'Medium retrofit'!$AF$27,IF(F45="Scenario2PBT10",'Medium retrofit'!$AG$27,IF(F45="Scenario3PBT10",'Medium retrofit'!$AH$27,"")))&amp;IF(F45="Scenario1PBT11",'Medium retrofit'!$AI$27,IF(F45="Scenario2PBT11",'Medium retrofit'!$AJ$27,IF(F45="Scenario3PBT11",'Medium retrofit'!$AK$27,"")))&amp;IF(F45="Scenario1PBT12",'Medium retrofit'!$AL$27,IF(F45="Scenario2PBT12",'Medium retrofit'!$AM$27,IF(F45="Scenario3PBT12",'Medium retrofit'!$AN$27,"")))&amp;IF(F45="Scenario1PBT13",'Medium retrofit'!$AO$27,IF(F45="Scenario2PBT13",'Medium retrofit'!$AP$27,IF(F45="Scenario3PBT13",'Medium retrofit'!$AQ$27,"")))&amp;IF(F45="Scenario1PBT14",'Medium retrofit'!$AR$27,IF(F45="Scenario2PBT14",'Medium retrofit'!$AS$27,IF(F45="Scenario3PBT14",'Medium retrofit'!$AT$27,"")))&amp;IF(F45="Scenario1PBT15",'Medium retrofit'!$AU$27,IF(F45="Scenario2PBT15",'Medium retrofit'!$AV$27,IF(F45="Scenario3PBT15",'Medium retrofit'!$AW$27,"")))</f>
        <v/>
      </c>
      <c r="T45" s="246">
        <f t="shared" si="19"/>
        <v>0</v>
      </c>
      <c r="U45" s="245" t="str">
        <f>IF(F45="Scenario1PBT1",'Medium retrofit'!$E$38,IF(F45="Scenario2PBT1",'Medium retrofit'!$F$38,IF(F45="Scenario3PBT1",'Medium retrofit'!$G$38,"")))&amp;IF(F45="Scenario1PBT2",'Medium retrofit'!$H$38,IF(F45="Scenario2PBT2",'Medium retrofit'!$I$38,IF(F45="Scenario3PBT2",'Medium retrofit'!$J$38,"")))&amp;IF(F45="Scenario1PBT3",'Medium retrofit'!$K$38,IF(F45="Scenario2PBT3",'Medium retrofit'!$L$38,IF(F45="Scenario3PBT3",'Medium retrofit'!$M$38,"")))&amp;IF(F45="Scenario1PBT4",'Medium retrofit'!$N$38,IF(F45="Scenario2PBT4",'Medium retrofit'!$O$38,IF(F45="Scenario3PBT4",'Medium retrofit'!$P$38,"")))&amp;IF(F45="Scenario1PBT5",'Medium retrofit'!$Q$38,IF(F45="Scenario2PBT5",'Medium retrofit'!$R$38,IF(F45="Scenario3PBT5",'Medium retrofit'!$S$38,"")))&amp;IF(F45="Scenario1PBT6",'Medium retrofit'!$T$38,IF(F45="Scenario2PBT6",'Medium retrofit'!$U$38,IF(F45="Scenario3PBT6",'Medium retrofit'!$V$38,"")))&amp;IF(F45="Scenario1PBT7",'Medium retrofit'!$W$38,IF(F45="Scenario2PBT7",'Medium retrofit'!$X$38,IF(F45="Scenario3PBT7",'Medium retrofit'!$Y$38,"")))&amp;IF(F45="Scenario1PBT8",'Medium retrofit'!$Z$38,IF(F45="Scenario2PBT8",'Medium retrofit'!$AA$38,IF(F45="Scenario3PBT8",'Medium retrofit'!$AB$38,"")))&amp;IF(F45="Scenario1PBT9",'Medium retrofit'!$AC$38,IF(F45="Scenario2PBT9",'Medium retrofit'!$AD$38,IF(F45="Scenario3PBT9",'Medium retrofit'!$AE$38,"")))&amp;IF(F45="Scenario1PBT10",'Medium retrofit'!$AF$38,IF(F45="Scenario2PBT10",'Medium retrofit'!$AG$38,IF(F45="Scenario3PBT10",'Medium retrofit'!$AH$38,"")))&amp;IF(F45="Scenario1PBT11",'Medium retrofit'!$AI$38,IF(F45="Scenario2PBT11",'Medium retrofit'!$AJ$38,IF(F45="Scenario3PBT11",'Medium retrofit'!$AK$38,"")))&amp;IF(F45="Scenario1PBT12",'Medium retrofit'!$AL$38,IF(F45="Scenario2PBT12",'Medium retrofit'!$AM$38,IF(F45="Scenario3PBT12",'Medium retrofit'!$AN$38,"")))&amp;IF(F45="Scenario1PBT13",'Medium retrofit'!$AO$38,IF(F45="Scenario2PBT13",'Medium retrofit'!$AP$38,IF(F45="Scenario3PBT13",'Medium retrofit'!$AQ$38,"")))&amp;IF(F45="Scenario1PBT14",'Medium retrofit'!$AR$38,IF(F45="Scenario2PBT14",'Medium retrofit'!$AS$38,IF(F45="Scenario3PBT14",'Medium retrofit'!$AT$38,"")))&amp;IF(F45="Scenario1PBT15",'Medium retrofit'!$AU$38,IF(F45="Scenario2PBT15",'Medium retrofit'!$AV$38,IF(F45="Scenario3PBT15",'Medium retrofit'!$AW$38,"")))</f>
        <v/>
      </c>
      <c r="V45" s="123">
        <f t="shared" si="20"/>
        <v>0</v>
      </c>
      <c r="W45" s="123" t="str">
        <f>IF(F45="Scenario1PBT1",'Medium retrofit'!$E$40,IF(F45="Scenario2PBT1",'Medium retrofit'!$F$40,IF(F45="Scenario3PBT1",'Medium retrofit'!$G$40,"")))&amp;IF(F45="Scenario1PBT2",'Medium retrofit'!$H$40,IF(F45="Scenario2PBT2",'Medium retrofit'!$I$40,IF(F45="Scenario3PBT2",'Medium retrofit'!$J$40,"")))&amp;IF(F45="Scenario1PBT3",'Medium retrofit'!$K$40,IF(F45="Scenario2PBT3",'Medium retrofit'!$L$40,IF(F45="Scenario3PBT3",'Medium retrofit'!$M$40,"")))&amp;IF(F45="Scenario1PBT4",'Medium retrofit'!$N$40,IF(F45="Scenario2PBT4",'Medium retrofit'!$O$40,IF(F45="Scenario3PBT4",'Medium retrofit'!$P$40,"")))&amp;IF(F45="Scenario1PBT5",'Medium retrofit'!$Q$40,IF(F45="Scenario2PBT5",'Medium retrofit'!$R$40,IF(F45="Scenario3PBT5",'Medium retrofit'!$S$40,"")))&amp;IF(F45="Scenario1PBT6",'Medium retrofit'!$T$40,IF(F45="Scenario2PBT6",'Medium retrofit'!$U$40,IF(F45="Scenario3PBT6",'Medium retrofit'!$V$40,"")))&amp;IF(F45="Scenario1PBT7",'Medium retrofit'!$W$40,IF(F45="Scenario2PBT7",'Medium retrofit'!$X$40,IF(F45="Scenario3PBT7",'Medium retrofit'!$Y$40,"")))&amp;IF(F45="Scenario1PBT8",'Medium retrofit'!$Z$40,IF(F45="Scenario2PBT8",'Medium retrofit'!$AA$40,IF(F45="Scenario3PBT8",'Medium retrofit'!$AB$40,"")))&amp;IF(F45="Scenario1PBT9",'Medium retrofit'!$AC$40,IF(F45="Scenario2PBT9",'Medium retrofit'!$AD$40,IF(F45="Scenario3PBT9",'Medium retrofit'!$AE$40,"")))&amp;IF(F45="Scenario1PBT10",'Medium retrofit'!$AF$40,IF(F45="Scenario2PBT10",'Medium retrofit'!$AG$40,IF(F45="Scenario3PBT10",'Medium retrofit'!$AH$40,"")))&amp;IF(F45="Scenario1PBT11",'Medium retrofit'!$AI$40,IF(F45="Scenario2PBT11",'Medium retrofit'!$AJ$40,IF(F45="Scenario3PBT11",'Medium retrofit'!$AK$40,"")))&amp;IF(F45="Scenario1PBT12",'Medium retrofit'!$AL$40,IF(F45="Scenario2PBT12",'Medium retrofit'!$AM$40,IF(F45="Scenario3PBT12",'Medium retrofit'!$AN$40,"")))&amp;IF(F45="Scenario1PBT13",'Medium retrofit'!$AO$40,IF(F45="Scenario2PBT13",'Medium retrofit'!$AP$40,IF(F45="Scenario3PBT13",'Medium retrofit'!$AQ$40,"")))&amp;IF(F45="Scenario1PBT14",'Medium retrofit'!$AR$40,IF(F45="Scenario2PBT14",'Medium retrofit'!$AS$40,IF(F45="Scenario3PBT14",'Medium retrofit'!$AT$40,"")))&amp;IF(F45="Scenario1PBT15",'Medium retrofit'!$AU$40,IF(F45="Scenario2PBT15",'Medium retrofit'!$AV$40,IF(F45="Scenario3PBT15",'Medium retrofit'!$AW$40,"")))</f>
        <v/>
      </c>
      <c r="X45" s="123">
        <f t="shared" si="21"/>
        <v>0</v>
      </c>
      <c r="Y45" s="123" t="str">
        <f>IF(F45="Scenario1PBT1",'Medium retrofit'!$E$42,IF(F45="Scenario2PBT1",'Medium retrofit'!$F$42,IF(F45="Scenario3PBT1",'Medium retrofit'!$G$42,"")))&amp;IF(F45="Scenario1PBT2",'Medium retrofit'!$H$42,IF(F45="Scenario2PBT2",'Medium retrofit'!$I$42,IF(F45="Scenario3PBT2",'Medium retrofit'!$J$42,"")))&amp;IF(F45="Scenario1PBT3",'Medium retrofit'!$K$42,IF(F45="Scenario2PBT3",'Medium retrofit'!$L$42,IF(F45="Scenario3PBT3",'Medium retrofit'!$M$42,"")))&amp;IF(F45="Scenario1PBT4",'Medium retrofit'!$N$42,IF(F45="Scenario2PBT4",'Medium retrofit'!$O$42,IF(F45="Scenario3PBT4",'Medium retrofit'!$P$42,"")))&amp;IF(F45="Scenario1PBT5",'Medium retrofit'!$Q$42,IF(F45="Scenario2PBT5",'Medium retrofit'!$R$42,IF(F45="Scenario3PBT5",'Medium retrofit'!$S$42,"")))&amp;IF(F45="Scenario1PBT6",'Medium retrofit'!$T$42,IF(F45="Scenario2PBT6",'Medium retrofit'!$U$42,IF(F45="Scenario3PBT6",'Medium retrofit'!$V$42,"")))&amp;IF(F45="Scenario1PBT7",'Medium retrofit'!$W$42,IF(F45="Scenario2PBT7",'Medium retrofit'!$X$42,IF(F45="Scenario3PBT7",'Medium retrofit'!$Y$42,"")))&amp;IF(F45="Scenario1PBT8",'Medium retrofit'!$Z$42,IF(F45="Scenario2PBT8",'Medium retrofit'!$AA$42,IF(F45="Scenario3PBT8",'Medium retrofit'!$AB$42,"")))&amp;IF(F45="Scenario1PBT9",'Medium retrofit'!$AC$42,IF(F45="Scenario2PBT9",'Medium retrofit'!$AD$42,IF(F45="Scenario3PBT9",'Medium retrofit'!$AE$42,"")))&amp;IF(F45="Scenario1PBT10",'Medium retrofit'!$AF$42,IF(F45="Scenario2PBT10",'Medium retrofit'!$AG$42,IF(F45="Scenario3PBT10",'Medium retrofit'!$AH$42,"")))&amp;IF(F45="Scenario1PBT11",'Medium retrofit'!$AI$42,IF(F45="Scenario2PBT11",'Medium retrofit'!$AJ$42,IF(F45="Scenario3PBT11",'Medium retrofit'!$AK$42,"")))&amp;IF(F45="Scenario1PBT12",'Medium retrofit'!$AL$42,IF(F45="Scenario2PBT12",'Medium retrofit'!$AM$42,IF(F45="Scenario3PBT12",'Medium retrofit'!$AN$42,"")))&amp;IF(F45="Scenario1PBT13",'Medium retrofit'!$AO$42,IF(F45="Scenario2PBT13",'Medium retrofit'!$AP$42,IF(F45="Scenario3PBT13",'Medium retrofit'!$AQ$42,"")))&amp;IF(F45="Scenario1PBT14",'Medium retrofit'!$AR$42,IF(F45="Scenario2PBT14",'Medium retrofit'!$AS$42,IF(F45="Scenario3PBT14",'Medium retrofit'!$AT$42,"")))&amp;IF(F45="Scenario1PBT15",'Medium retrofit'!$AU$42,IF(F45="Scenario2PBT15",'Medium retrofit'!$AV$42,IF(F45="Scenario3PBT15",'Medium retrofit'!$AW$42,"")))</f>
        <v/>
      </c>
      <c r="Z45" s="123">
        <f t="shared" si="22"/>
        <v>0</v>
      </c>
      <c r="AA45" s="239" t="str">
        <f>IF(F45="Scenario1PBT1",'Medium retrofit'!$E$101,IF(F45="Scenario2PBT1",'Medium retrofit'!$F$101,IF(F45="Scenario3PBT1",'Medium retrofit'!$G$101,"")))&amp;IF(F45="Scenario1PBT2",'Medium retrofit'!$H$101,IF(F45="Scenario2PBT2",'Medium retrofit'!$I$101,IF(F45="Scenario3PBT2",'Medium retrofit'!$J$101,"")))&amp;IF(F45="Scenario1PBT3",'Medium retrofit'!$K$101,IF(F45="Scenario2PBT3",'Medium retrofit'!$L$101,IF(F45="Scenario3PBT3",'Medium retrofit'!$M$101,"")))&amp;IF(F45="Scenario1PBT4",'Medium retrofit'!$N$101,IF(F45="Scenario2PBT4",'Medium retrofit'!$O$101,IF(F45="Scenario3PBT4",'Medium retrofit'!$P$101,"")))&amp;IF(F45="Scenario1PBT5",'Medium retrofit'!$Q$101,IF(F45="Scenario2PBT5",'Medium retrofit'!$R$101,IF(F45="Scenario3PBT5",'Medium retrofit'!$S$101,"")))&amp;IF(F45="Scenario1PBT6",'Medium retrofit'!$T$101,IF(F45="Scenario2PBT6",'Medium retrofit'!$U$101,IF(F45="Scenario3PBT6",'Medium retrofit'!$V$101,"")))&amp;IF(F45="Scenario1PBT7",'Medium retrofit'!$W$101,IF(F45="Scenario2PBT7",'Medium retrofit'!$X$101,IF(F45="Scenario3PBT7",'Medium retrofit'!$Y$101,"")))&amp;IF(F45="Scenario1PBT8",'Medium retrofit'!$Z$101,IF(F45="Scenario2PBT8",'Medium retrofit'!$AA$101,IF(F45="Scenario3PBT8",'Medium retrofit'!$AB$101,"")))&amp;IF(F45="Scenario1PBT9",'Medium retrofit'!$AC$101,IF(F45="Scenario2PBT9",'Medium retrofit'!$AD$101,IF(F45="Scenario3PBT9",'Medium retrofit'!$AE$101,"")))&amp;IF(F45="Scenario1PBT10",'Medium retrofit'!$AF$101,IF(F45="Scenario2PBT10",'Medium retrofit'!$AG$101,IF(F45="Scenario3PBT10",'Medium retrofit'!$AH$101,"")))&amp;IF(F45="Scenario1PBT11",'Medium retrofit'!$AI$101,IF(F45="Scenario2PBT11",'Medium retrofit'!$AJ$101,IF(F45="Scenario3PBT11",'Medium retrofit'!$AK$101,"")))&amp;IF(F45="Scenario1PBT12",'Medium retrofit'!$AL$101,IF(F45="Scenario2PBT12",'Medium retrofit'!$AM$101,IF(F45="Scenario3PBT12",'Medium retrofit'!$AN$101,"")))&amp;IF(F45="Scenario1PBT13",'Medium retrofit'!$AO$101,IF(F45="Scenario2PBT13",'Medium retrofit'!$AP$101,IF(F45="Scenario3PBT13",'Medium retrofit'!$AQ$101,"")))&amp;IF(F45="Scenario1PBT14",'Medium retrofit'!$AR$101,IF(F45="Scenario2PBT14",'Medium retrofit'!$AS$101,IF(F45="Scenario3PBT14",'Medium retrofit'!$AT$101,"")))&amp;IF(F45="Scenario1PBT15",'Medium retrofit'!$AU$101,IF(F45="Scenario2PBT15",'Medium retrofit'!$AV$101,IF(F45="Scenario3PBT15",'Medium retrofit'!$AW$101,"")))</f>
        <v/>
      </c>
      <c r="AB45" s="242">
        <f t="shared" si="23"/>
        <v>0</v>
      </c>
      <c r="AC45" s="364" t="str">
        <f t="shared" si="24"/>
        <v/>
      </c>
      <c r="AD45" s="353">
        <f>IF(AC45="",IFERROR('Projection_Base-case'!G46-G45,0),0)</f>
        <v>0</v>
      </c>
      <c r="AE45" s="350">
        <f t="shared" si="25"/>
        <v>0</v>
      </c>
      <c r="AF45" s="361">
        <f>IFERROR(100*AD45/'Projection_Base-case'!G46,0)</f>
        <v>0</v>
      </c>
      <c r="AG45" s="352">
        <f>IF(AC45="",IFERROR('Projection_Base-case'!I46-I45,0),0)</f>
        <v>0</v>
      </c>
      <c r="AH45" s="353">
        <f t="shared" si="26"/>
        <v>0</v>
      </c>
      <c r="AI45" s="361">
        <f>IFERROR(100*AG45/'Projection_Base-case'!I46,0)</f>
        <v>0</v>
      </c>
      <c r="AJ45" s="352">
        <f>IF(AC45="",IFERROR('Projection_Base-case'!K46-K45,0),0)</f>
        <v>0</v>
      </c>
      <c r="AK45" s="353">
        <f t="shared" si="27"/>
        <v>0</v>
      </c>
      <c r="AL45" s="361">
        <f>IFERROR(100*AJ45/'Projection_Base-case'!K46,0)</f>
        <v>0</v>
      </c>
      <c r="AM45" s="352">
        <f>-IF(AC45="",IFERROR('Projection_Base-case'!M46-M45,0),0)</f>
        <v>0</v>
      </c>
      <c r="AN45" s="353">
        <f t="shared" si="28"/>
        <v>0</v>
      </c>
      <c r="AO45" s="354">
        <f>IFERROR(IF('Projection_Base-case'!N46&gt;0,100*AN45/'Projection_Base-case'!N46,100*AN45/N45),0)</f>
        <v>0</v>
      </c>
      <c r="AP45" s="355">
        <f>IF(AC45="",IFERROR('Projection_Base-case'!O46-O45,0),0)</f>
        <v>0</v>
      </c>
      <c r="AQ45" s="356">
        <f t="shared" si="29"/>
        <v>0</v>
      </c>
      <c r="AR45" s="356">
        <f>IFERROR(100*AP45/'Projection_Base-case'!O46,0)</f>
        <v>0</v>
      </c>
      <c r="AS45" s="355">
        <f>IF(AC45="",IFERROR('Projection_Base-case'!Q46-Q45,0),0)</f>
        <v>0</v>
      </c>
      <c r="AT45" s="356">
        <f t="shared" si="30"/>
        <v>0</v>
      </c>
      <c r="AU45" s="356">
        <f>IFERROR(100*AS45/'Projection_Base-case'!Q46,0)</f>
        <v>0</v>
      </c>
      <c r="AV45" s="355">
        <f>IF(AC45="",IFERROR('Projection_Base-case'!S46-S45,0),0)</f>
        <v>0</v>
      </c>
      <c r="AW45" s="356">
        <f t="shared" si="31"/>
        <v>0</v>
      </c>
      <c r="AX45" s="357">
        <f>IFERROR(100*AV45/'Projection_Base-case'!S46,0)</f>
        <v>0</v>
      </c>
      <c r="AY45" s="358">
        <f>IF(AC45="",IFERROR('Projection_Base-case'!U46-U45,0),0)</f>
        <v>0</v>
      </c>
      <c r="AZ45" s="359">
        <f t="shared" si="32"/>
        <v>0</v>
      </c>
      <c r="BA45" s="359">
        <f>IFERROR(100*AY45/'Projection_Base-case'!U46,0)</f>
        <v>0</v>
      </c>
      <c r="BB45" s="358">
        <f>IF(AC45="",IFERROR('Projection_Base-case'!W46-W45,0),0)</f>
        <v>0</v>
      </c>
      <c r="BC45" s="359">
        <f t="shared" si="33"/>
        <v>0</v>
      </c>
      <c r="BD45" s="359">
        <f>IFERROR(100*BB45/'Projection_Base-case'!W46,0)</f>
        <v>0</v>
      </c>
      <c r="BE45" s="358">
        <f>IF(AC45="",IFERROR('Projection_Base-case'!Y46-Y45,0),0)</f>
        <v>0</v>
      </c>
      <c r="BF45" s="359">
        <f t="shared" si="34"/>
        <v>0</v>
      </c>
      <c r="BG45" s="359">
        <f>IFERROR(100*BE45/'Projection_Base-case'!Y46,0)</f>
        <v>0</v>
      </c>
      <c r="BH45" s="359">
        <f t="shared" si="35"/>
        <v>0</v>
      </c>
      <c r="BI45" s="360">
        <f t="shared" si="36"/>
        <v>0</v>
      </c>
    </row>
    <row r="46" spans="1:61">
      <c r="A46" s="205">
        <v>42</v>
      </c>
      <c r="B46" s="347">
        <f>IF('Projection_Base-case'!B47&lt;&gt;"",'Projection_Base-case'!B47,0)</f>
        <v>0</v>
      </c>
      <c r="C46" s="347">
        <f>IF('Projection_Base-case'!C47&lt;&gt;"",'Projection_Base-case'!C47,0)</f>
        <v>0</v>
      </c>
      <c r="D46" s="365">
        <f>IF('Projection_Base-case'!D47&lt;&gt;"",'Projection_Base-case'!D47,0)</f>
        <v>0</v>
      </c>
      <c r="E46" s="369"/>
      <c r="F46" s="367" t="str">
        <f t="shared" si="12"/>
        <v>0</v>
      </c>
      <c r="G46" s="241" t="str">
        <f>IF(F46="Scenario1PBT1",'Medium retrofit'!$E$6,IF(F46="Scenario2PBT1",'Medium retrofit'!$F$6,IF(F46="Scenario3PBT1",'Medium retrofit'!$G$6,"")))&amp;IF(F46="Scenario1PBT2",'Medium retrofit'!$H$6,IF(F46="Scenario2PBT2",'Medium retrofit'!$I$6,IF(F46="Scenario3PBT2",'Medium retrofit'!$J$6,"")))&amp;IF(F46="Scenario1PBT3",'Medium retrofit'!$K$6,IF(F46="Scenario2PBT3",'Medium retrofit'!$L$6,IF(F46="Scenario3PBT3",'Medium retrofit'!$M$6,"")))&amp;IF(F46="Scenario1PBT4",'Medium retrofit'!$N$6,IF(F46="Scenario2PBT4",'Medium retrofit'!$O$6,IF(F46="Scenario3PBT4",'Medium retrofit'!$P$6,"")))&amp;IF(F46="Scenario1PBT5",'Medium retrofit'!$Q$6,IF(F46="Scenario2PBT5",'Medium retrofit'!$R$6,IF(F46="Scenario3PBT5",'Medium retrofit'!$S$6,"")))&amp;IF(F46="Scenario1PBT6",'Medium retrofit'!$T$6,IF(F46="Scenario2PBT6",'Medium retrofit'!$U$6,IF(F46="Scenario3PBT6",'Medium retrofit'!$V$6,"")))&amp;IF(F46="Scenario1PBT7",'Medium retrofit'!$W$6,IF(F46="Scenario2PBT7",'Medium retrofit'!$X$6,IF(F46="Scenario3PBT7",'Medium retrofit'!$Y$6,"")))&amp;IF(F46="Scenario1PBT8",'Medium retrofit'!$Z$6,IF(F46="Scenario2PBT8",'Medium retrofit'!$AA$6,IF(F46="Scenario3PBT8",'Medium retrofit'!$AB$6,"")))&amp;IF(F46="Scenario1PBT9",'Medium retrofit'!$AC$6,IF(F46="Scenario2PBT9",'Medium retrofit'!$AD$6,IF(F46="Scenario3PBT9",'Medium retrofit'!$AE$6,"")))&amp;IF(F46="Scenario1PBT10",'Medium retrofit'!$AF$6,IF(F46="Scenario2PBT10",'Medium retrofit'!$AG$6,IF(F46="Scenario3PBT10",'Medium retrofit'!$AH$6,"")))&amp;IF(F46="Scenario1PBT11",'Medium retrofit'!$AI$6,IF(F46="Scenario2PBT11",'Medium retrofit'!$AJ$6,IF(F46="Scenario3PBT11",'Medium retrofit'!$AK$6,"")))&amp;IF(F46="Scenario1PBT12",'Medium retrofit'!$AL$6,IF(F46="Scenario2PBT12",'Medium retrofit'!$AM$6,IF(F46="Scenario3PBT12",'Medium retrofit'!$AN$6,"")))&amp;IF(F46="Scenario1PBT13",'Medium retrofit'!$AO$6,IF(F46="Scenario2PBT13",'Medium retrofit'!$AP$6,IF(F46="Scenario3PBT13",'Medium retrofit'!$AQ$6,"")))&amp;IF(F46="Scenario1PBT14",'Medium retrofit'!$AR$6,IF(F46="Scenario2PBT14",'Medium retrofit'!$AS$6,IF(F46="Scenario3PBT14",'Medium retrofit'!$AT$6,"")))&amp;IF(F46="Scenario1PBT15",'Medium retrofit'!$AU$6,IF(F46="Scenario2PBT15",'Medium retrofit'!$AV$6,IF(F46="Scenario3PBT15",'Medium retrofit'!$AW$6,"")))</f>
        <v/>
      </c>
      <c r="H46" s="123">
        <f t="shared" si="13"/>
        <v>0</v>
      </c>
      <c r="I46" s="239" t="str">
        <f>IF(F46="Scenario1PBT1",'Medium retrofit'!$E$16,IF(F46="Scenario2PBT1",'Medium retrofit'!$F$16,IF(F46="Scenario3PBT1",'Medium retrofit'!$G$16,"")))&amp;IF(F46="Scenario1PBT2",'Medium retrofit'!$H$16,IF(F46="Scenario2PBT2",'Medium retrofit'!$I$16,IF(F46="Scenario3PBT2",'Medium retrofit'!$J$16,"")))&amp;IF(F46="Scenario1PBT3",'Medium retrofit'!$K$16,IF(F46="Scenario2PBT3",'Medium retrofit'!$L$16,IF(F46="Scenario3PBT3",'Medium retrofit'!$M$16,"")))&amp;IF(F46="Scenario1PBT4",'Medium retrofit'!$N$16,IF(F46="Scenario2PBT4",'Medium retrofit'!$O$16,IF(F46="Scenario3PBT4",'Medium retrofit'!$P$16,"")))&amp;IF(F46="Scenario1PBT5",'Medium retrofit'!$Q$16,IF(F46="Scenario2PBT5",'Medium retrofit'!$R$16,IF(F46="Scenario3PBT5",'Medium retrofit'!$S$16,"")))&amp;IF(F46="Scenario1PBT6",'Medium retrofit'!$T$16,IF(F46="Scenario2PBT6",'Medium retrofit'!$U$16,IF(F46="Scenario3PBT6",'Medium retrofit'!$V$16,"")))&amp;IF(F46="Scenario1PBT7",'Medium retrofit'!$W$16,IF(F46="Scenario2PBT7",'Medium retrofit'!$X$16,IF(F46="Scenario3PBT7",'Medium retrofit'!$Y$16,"")))&amp;IF(F46="Scenario1PBT8",'Medium retrofit'!$Z$16,IF(F46="Scenario2PBT8",'Medium retrofit'!$AA$16,IF(F46="Scenario3PBT8",'Medium retrofit'!$AB$16,"")))&amp;IF(F46="Scenario1PBT9",'Medium retrofit'!$AC$16,IF(F46="Scenario2PBT9",'Medium retrofit'!$AD$16,IF(F46="Scenario3PBT9",'Medium retrofit'!$AE$16,"")))&amp;IF(F46="Scenario1PBT10",'Medium retrofit'!$AF$16,IF(F46="Scenario2PBT10",'Medium retrofit'!$AG$16,IF(F46="Scenario3PBT10",'Medium retrofit'!$AH$16,"")))&amp;IF(F46="Scenario1PBT11",'Medium retrofit'!$AI$16,IF(F46="Scenario2PBT11",'Medium retrofit'!$AJ$16,IF(F46="Scenario3PBT11",'Medium retrofit'!$AK$16,"")))&amp;IF(F46="Scenario1PBT12",'Medium retrofit'!$AL$16,IF(F46="Scenario2PBT12",'Medium retrofit'!$AM$16,IF(F46="Scenario3PBT12",'Medium retrofit'!$AN$16,"")))&amp;IF(F46="Scenario1PBT13",'Medium retrofit'!$AO$16,IF(F46="Scenario2PBT13",'Medium retrofit'!$AP$16,IF(F46="Scenario3PBT13",'Medium retrofit'!$AQ$16,"")))&amp;IF(F46="Scenario1PBT14",'Medium retrofit'!$AR$16,IF(F46="Scenario2PBT14",'Medium retrofit'!$AS$16,IF(F46="Scenario3PBT14",'Medium retrofit'!$AT$16,"")))&amp;IF(F46="Scenario1PBT15",'Medium retrofit'!$AU$16,IF(F46="Scenario2PBT15",'Medium retrofit'!$AV$16,IF(F46="Scenario3PBT15",'Medium retrofit'!$AW$16,"")))</f>
        <v/>
      </c>
      <c r="J46" s="123">
        <f t="shared" si="14"/>
        <v>0</v>
      </c>
      <c r="K46" s="123" t="str">
        <f>IF(F46="Scenario1PBT1",'Medium retrofit'!$E$18,IF(F46="Scenario2PBT1",'Medium retrofit'!$F$18,IF(F46="Scenario3PBT1",'Medium retrofit'!$G$18,"")))&amp;IF(F46="Scenario1PBT2",'Medium retrofit'!$H$18,IF(F46="Scenario2PBT2",'Medium retrofit'!$I$18,IF(F46="Scenario3PBT2",'Medium retrofit'!$J$18,"")))&amp;IF(F46="Scenario1PBT3",'Medium retrofit'!$K$18,IF(F46="Scenario2PBT3",'Medium retrofit'!$L$18,IF(F46="Scenario3PBT3",'Medium retrofit'!$M$18,"")))&amp;IF(F46="Scenario1PBT4",'Medium retrofit'!$N$18,IF(F46="Scenario2PBT4",'Medium retrofit'!$O$18,IF(F46="Scenario3PBT4",'Medium retrofit'!$P$18,"")))&amp;IF(F46="Scenario1PBT5",'Medium retrofit'!$Q$18,IF(F46="Scenario2PBT5",'Medium retrofit'!$R$18,IF(F46="Scenario3PBT5",'Medium retrofit'!$S$18,"")))&amp;IF(F46="Scenario1PBT6",'Medium retrofit'!$T$18,IF(F46="Scenario2PBT6",'Medium retrofit'!$U$18,IF(F46="Scenario3PBT6",'Medium retrofit'!$V$18,"")))&amp;IF(F46="Scenario1PBT7",'Medium retrofit'!$W$18,IF(F46="Scenario2PBT7",'Medium retrofit'!$X$18,IF(F46="Scenario3PBT7",'Medium retrofit'!$Y$18,"")))&amp;IF(F46="Scenario1PBT8",'Medium retrofit'!$Z$18,IF(F46="Scenario2PBT8",'Medium retrofit'!$AA$18,IF(F46="Scenario3PBT8",'Medium retrofit'!$AB$18,"")))&amp;IF(F46="Scenario1PBT9",'Medium retrofit'!$AC$18,IF(F46="Scenario2PBT9",'Medium retrofit'!$AD$18,IF(F46="Scenario3PBT9",'Medium retrofit'!$AE$18,"")))&amp;IF(F46="Scenario1PBT10",'Medium retrofit'!$AF$18,IF(F46="Scenario2PBT10",'Medium retrofit'!$AG$18,IF(F46="Scenario3PBT10",'Medium retrofit'!$AH$18,"")))&amp;IF(F46="Scenario1PBT11",'Medium retrofit'!$AI$18,IF(F46="Scenario2PBT11",'Medium retrofit'!$AJ$18,IF(F46="Scenario3PBT11",'Medium retrofit'!$AK$18,"")))&amp;IF(F46="Scenario1PBT12",'Medium retrofit'!$AL$18,IF(F46="Scenario2PBT12",'Medium retrofit'!$AM$18,IF(F46="Scenario3PBT12",'Medium retrofit'!$AN$18,"")))&amp;IF(F46="Scenario1PBT13",'Medium retrofit'!$AO$18,IF(F46="Scenario2PBT13",'Medium retrofit'!$AP$18,IF(F46="Scenario3PBT13",'Medium retrofit'!$AQ$18,"")))&amp;IF(F46="Scenario1PBT14",'Medium retrofit'!$AR$18,IF(F46="Scenario2PBT14",'Medium retrofit'!$AS$18,IF(F46="Scenario3PBT14",'Medium retrofit'!$AT$18,"")))&amp;IF(F46="Scenario1PBT15",'Medium retrofit'!$AU$18,IF(F46="Scenario2PBT15",'Medium retrofit'!$AV$18,IF(F46="Scenario3PBT15",'Medium retrofit'!$AW$18,"")))</f>
        <v/>
      </c>
      <c r="L46" s="123">
        <f t="shared" si="15"/>
        <v>0</v>
      </c>
      <c r="M46" s="123" t="str">
        <f>IF(F46="Scenario1PBT1",'Medium retrofit'!$E$20,IF(F46="Scenario2PBT1",'Medium retrofit'!$F$20,IF(F46="Scenario3PBT1",'Medium retrofit'!$G$20,"")))&amp;IF(F46="Scenario1PBT2",'Medium retrofit'!$H$20,IF(F46="Scenario2PBT2",'Medium retrofit'!$I$20,IF(F46="Scenario3PBT2",'Medium retrofit'!$J$20,"")))&amp;IF(F46="Scenario1PBT3",'Medium retrofit'!$K$20,IF(F46="Scenario2PBT3",'Medium retrofit'!$L$20,IF(F46="Scenario3PBT3",'Medium retrofit'!$M$20,"")))&amp;IF(F46="Scenario1PBT4",'Medium retrofit'!$N$20,IF(F46="Scenario2PBT4",'Medium retrofit'!$O$20,IF(F46="Scenario3PBT4",'Medium retrofit'!$P$20,"")))&amp;IF(F46="Scenario1PBT5",'Medium retrofit'!$Q$20,IF(F46="Scenario2PBT5",'Medium retrofit'!$R$20,IF(F46="Scenario3PBT5",'Medium retrofit'!$S$20,"")))&amp;IF(F46="Scenario1PBT6",'Medium retrofit'!$T$20,IF(F46="Scenario2PBT6",'Medium retrofit'!$U$20,IF(F46="Scenario3PBT6",'Medium retrofit'!$V$20,"")))&amp;IF(F46="Scenario1PBT7",'Medium retrofit'!$W$20,IF(F46="Scenario2PBT7",'Medium retrofit'!$X$20,IF(F46="Scenario3PBT7",'Medium retrofit'!$Y$20,"")))&amp;IF(F46="Scenario1PBT8",'Medium retrofit'!$Z$20,IF(F46="Scenario2PBT8",'Medium retrofit'!$AA$20,IF(F46="Scenario3PBT8",'Medium retrofit'!$AB$20,"")))&amp;IF(F46="Scenario1PBT9",'Medium retrofit'!$AC$20,IF(F46="Scenario2PBT9",'Medium retrofit'!$AD$20,IF(F46="Scenario3PBT9",'Medium retrofit'!$AE$20,"")))&amp;IF(F46="Scenario1PBT10",'Medium retrofit'!$AF$20,IF(F46="Scenario2PBT10",'Medium retrofit'!$AG$20,IF(F46="Scenario3PBT10",'Medium retrofit'!$AH$20,"")))&amp;IF(F46="Scenario1PBT11",'Medium retrofit'!$AI$20,IF(F46="Scenario2PBT11",'Medium retrofit'!$AJ$20,IF(F46="Scenario3PBT11",'Medium retrofit'!$AK$20,"")))&amp;IF(F46="Scenario1PBT12",'Medium retrofit'!$AL$20,IF(F46="Scenario2PBT12",'Medium retrofit'!$AM$20,IF(F46="Scenario3PBT12",'Medium retrofit'!$AN$20,"")))&amp;IF(F46="Scenario1PBT13",'Medium retrofit'!$AO$20,IF(F46="Scenario2PBT13",'Medium retrofit'!$AP$20,IF(F46="Scenario3PBT13",'Medium retrofit'!$AQ$20,"")))&amp;IF(F46="Scenario1PBT14",'Medium retrofit'!$AR$20,IF(F46="Scenario2PBT14",'Medium retrofit'!$AS$20,IF(F46="Scenario3PBT14",'Medium retrofit'!$AT$20,"")))&amp;IF(F46="Scenario1PBT15",'Medium retrofit'!$AU$20,IF(F46="Scenario2PBT15",'Medium retrofit'!$AV$20,IF(F46="Scenario3PBT15",'Medium retrofit'!$AW$20,"")))</f>
        <v/>
      </c>
      <c r="N46" s="124">
        <f t="shared" si="16"/>
        <v>0</v>
      </c>
      <c r="O46" s="245" t="str">
        <f>IF(F46="Scenario1PBT1",'Medium retrofit'!$E$23,IF(F46="Scenario2PBT1",'Medium retrofit'!$F$23,IF(F46="Scenario3PBT1",'Medium retrofit'!$G$23,"")))&amp;IF(F46="Scenario1PBT2",'Medium retrofit'!$H$23,IF(F46="Scenario2PBT2",'Medium retrofit'!$I$23,IF(F46="Scenario3PBT2",'Medium retrofit'!$J$23,"")))&amp;IF(F46="Scenario1PBT3",'Medium retrofit'!$K$23,IF(F46="Scenario2PBT3",'Medium retrofit'!$L$23,IF(F46="Scenario3PBT3",'Medium retrofit'!$M$23,"")))&amp;IF(F46="Scenario1PBT4",'Medium retrofit'!$N$23,IF(F46="Scenario2PBT4",'Medium retrofit'!$O$23,IF(F46="Scenario3PBT4",'Medium retrofit'!$P$23,"")))&amp;IF(F46="Scenario1PBT5",'Medium retrofit'!$Q$23,IF(F46="Scenario2PBT5",'Medium retrofit'!$R$23,IF(F46="Scenario3PBT5",'Medium retrofit'!$S$23,"")))&amp;IF(F46="Scenario1PBT6",'Medium retrofit'!$T$23,IF(F46="Scenario2PBT6",'Medium retrofit'!$U$23,IF(F46="Scenario3PBT6",'Medium retrofit'!$V$23,"")))&amp;IF(F46="Scenario1PBT7",'Medium retrofit'!$W$23,IF(F46="Scenario2PBT7",'Medium retrofit'!$X$23,IF(F46="Scenario3PBT7",'Medium retrofit'!$Y$23,"")))&amp;IF(F46="Scenario1PBT8",'Medium retrofit'!$Z$23,IF(F46="Scenario2PBT8",'Medium retrofit'!$AA$23,IF(F46="Scenario3PBT8",'Medium retrofit'!$AB$23,"")))&amp;IF(F46="Scenario1PBT9",'Medium retrofit'!$AC$23,IF(F46="Scenario2PBT9",'Medium retrofit'!$AD$23,IF(F46="Scenario3PBT9",'Medium retrofit'!$AE$23,"")))&amp;IF(F46="Scenario1PBT10",'Medium retrofit'!$AF$23,IF(F46="Scenario2PBT10",'Medium retrofit'!$AG$23,IF(F46="Scenario3PBT10",'Medium retrofit'!$AH$23,"")))&amp;IF(F46="Scenario1PBT11",'Medium retrofit'!$AI$23,IF(F46="Scenario2PBT11",'Medium retrofit'!$AJ$23,IF(F46="Scenario3PBT11",'Medium retrofit'!$AK$23,"")))&amp;IF(F46="Scenario1PBT12",'Medium retrofit'!$AL$23,IF(F46="Scenario2PBT12",'Medium retrofit'!$AM$23,IF(F46="Scenario3PBT12",'Medium retrofit'!$AN$23,"")))&amp;IF(F46="Scenario1PBT13",'Medium retrofit'!$AO$23,IF(F46="Scenario2PBT13",'Medium retrofit'!$AP$23,IF(F46="Scenario3PBT13",'Medium retrofit'!$AQ$23,"")))&amp;IF(F46="Scenario1PBT14",'Medium retrofit'!$AR$23,IF(F46="Scenario2PBT14",'Medium retrofit'!$AS$23,IF(F46="Scenario3PBT14",'Medium retrofit'!$AT$23,"")))&amp;IF(F46="Scenario1PBT15",'Medium retrofit'!$AU$23,IF(F46="Scenario2PBT15",'Medium retrofit'!$AV$23,IF(F46="Scenario3PBT15",'Medium retrofit'!$AW$23,"")))</f>
        <v/>
      </c>
      <c r="P46" s="123">
        <f t="shared" si="17"/>
        <v>0</v>
      </c>
      <c r="Q46" s="123" t="str">
        <f>IF(F46="Scenario1PBT1",'Medium retrofit'!$E$25,IF(F46="Scenario2PBT1",'Medium retrofit'!$F$25,IF(F46="Scenario3PBT1",'Medium retrofit'!$G$25,"")))&amp;IF(F46="Scenario1PBT2",'Medium retrofit'!$H$25,IF(F46="Scenario2PBT2",'Medium retrofit'!$I$25,IF(F46="Scenario3PBT2",'Medium retrofit'!$J$25,"")))&amp;IF(F46="Scenario1PBT3",'Medium retrofit'!$K$25,IF(F46="Scenario2PBT3",'Medium retrofit'!$L$25,IF(F46="Scenario3PBT3",'Medium retrofit'!$M$25,"")))&amp;IF(F46="Scenario1PBT4",'Medium retrofit'!$N$25,IF(F46="Scenario2PBT4",'Medium retrofit'!$O$25,IF(F46="Scenario3PBT4",'Medium retrofit'!$P$25,"")))&amp;IF(F46="Scenario1PBT5",'Medium retrofit'!$Q$25,IF(F46="Scenario2PBT5",'Medium retrofit'!$R$25,IF(F46="Scenario3PBT5",'Medium retrofit'!$S$25,"")))&amp;IF(F46="Scenario1PBT6",'Medium retrofit'!$T$25,IF(F46="Scenario2PBT6",'Medium retrofit'!$U$25,IF(F46="Scenario3PBT6",'Medium retrofit'!$V$25,"")))&amp;IF(F46="Scenario1PBT7",'Medium retrofit'!$W$25,IF(F46="Scenario2PBT7",'Medium retrofit'!$X$25,IF(F46="Scenario3PBT7",'Medium retrofit'!$Y$25,"")))&amp;IF(F46="Scenario1PBT8",'Medium retrofit'!$Z$25,IF(F46="Scenario2PBT8",'Medium retrofit'!$AA$25,IF(F46="Scenario3PBT8",'Medium retrofit'!$AB$25,"")))&amp;IF(F46="Scenario1PBT9",'Medium retrofit'!$AC$25,IF(F46="Scenario2PBT9",'Medium retrofit'!$AD$25,IF(F46="Scenario3PBT9",'Medium retrofit'!$AE$25,"")))&amp;IF(F46="Scenario1PBT10",'Medium retrofit'!$AF$25,IF(F46="Scenario2PBT10",'Medium retrofit'!$AG$25,IF(F46="Scenario3PBT10",'Medium retrofit'!$AH$25,"")))&amp;IF(F46="Scenario1PBT11",'Medium retrofit'!$AI$25,IF(F46="Scenario2PBT11",'Medium retrofit'!$AJ$25,IF(F46="Scenario3PBT11",'Medium retrofit'!$AK$25,"")))&amp;IF(F46="Scenario1PBT12",'Medium retrofit'!$AL$25,IF(F46="Scenario2PBT12",'Medium retrofit'!$AM$25,IF(F46="Scenario3PBT12",'Medium retrofit'!$AN$25,"")))&amp;IF(F46="Scenario1PBT13",'Medium retrofit'!$AO$25,IF(F46="Scenario2PBT13",'Medium retrofit'!$AP$25,IF(F46="Scenario3PBT13",'Medium retrofit'!$AQ$25,"")))&amp;IF(F46="Scenario1PBT14",'Medium retrofit'!$AR$25,IF(F46="Scenario2PBT14",'Medium retrofit'!$AS$25,IF(F46="Scenario3PBT14",'Medium retrofit'!$AT$25,"")))&amp;IF(F46="Scenario1PBT15",'Medium retrofit'!$AU$25,IF(F46="Scenario2PBT15",'Medium retrofit'!$AV$25,IF(F46="Scenario3PBT15",'Medium retrofit'!$AW$25,"")))</f>
        <v/>
      </c>
      <c r="R46" s="123">
        <f t="shared" si="18"/>
        <v>0</v>
      </c>
      <c r="S46" s="123" t="str">
        <f>IF(F46="Scenario1PBT1",'Medium retrofit'!$E$27,IF(F46="Scenario2PBT1",'Medium retrofit'!$F$27,IF(F46="Scenario3PBT1",'Medium retrofit'!$G$27,"")))&amp;IF(F46="Scenario1PBT2",'Medium retrofit'!$H$27,IF(F46="Scenario2PBT2",'Medium retrofit'!$I$27,IF(F46="Scenario3PBT2",'Medium retrofit'!$J$27,"")))&amp;IF(F46="Scenario1PBT3",'Medium retrofit'!$K$27,IF(F46="Scenario2PBT3",'Medium retrofit'!$L$27,IF(F46="Scenario3PBT3",'Medium retrofit'!$M$27,"")))&amp;IF(F46="Scenario1PBT4",'Medium retrofit'!$N$27,IF(F46="Scenario2PBT4",'Medium retrofit'!$O$27,IF(F46="Scenario3PBT4",'Medium retrofit'!$P$27,"")))&amp;IF(F46="Scenario1PBT5",'Medium retrofit'!$Q$27,IF(F46="Scenario2PBT5",'Medium retrofit'!$R$27,IF(F46="Scenario3PBT5",'Medium retrofit'!$S$27,"")))&amp;IF(F46="Scenario1PBT6",'Medium retrofit'!$T$27,IF(F46="Scenario2PBT6",'Medium retrofit'!$U$27,IF(F46="Scenario3PBT6",'Medium retrofit'!$V$27,"")))&amp;IF(F46="Scenario1PBT7",'Medium retrofit'!$W$27,IF(F46="Scenario2PBT7",'Medium retrofit'!$X$27,IF(F46="Scenario3PBT7",'Medium retrofit'!$Y$27,"")))&amp;IF(F46="Scenario1PBT8",'Medium retrofit'!$Z$27,IF(F46="Scenario2PBT8",'Medium retrofit'!$AA$27,IF(F46="Scenario3PBT8",'Medium retrofit'!$AB$27,"")))&amp;IF(F46="Scenario1PBT9",'Medium retrofit'!$AC$27,IF(F46="Scenario2PBT9",'Medium retrofit'!$AD$27,IF(F46="Scenario3PBT9",'Medium retrofit'!$AE$27,"")))&amp;IF(F46="Scenario1PBT10",'Medium retrofit'!$AF$27,IF(F46="Scenario2PBT10",'Medium retrofit'!$AG$27,IF(F46="Scenario3PBT10",'Medium retrofit'!$AH$27,"")))&amp;IF(F46="Scenario1PBT11",'Medium retrofit'!$AI$27,IF(F46="Scenario2PBT11",'Medium retrofit'!$AJ$27,IF(F46="Scenario3PBT11",'Medium retrofit'!$AK$27,"")))&amp;IF(F46="Scenario1PBT12",'Medium retrofit'!$AL$27,IF(F46="Scenario2PBT12",'Medium retrofit'!$AM$27,IF(F46="Scenario3PBT12",'Medium retrofit'!$AN$27,"")))&amp;IF(F46="Scenario1PBT13",'Medium retrofit'!$AO$27,IF(F46="Scenario2PBT13",'Medium retrofit'!$AP$27,IF(F46="Scenario3PBT13",'Medium retrofit'!$AQ$27,"")))&amp;IF(F46="Scenario1PBT14",'Medium retrofit'!$AR$27,IF(F46="Scenario2PBT14",'Medium retrofit'!$AS$27,IF(F46="Scenario3PBT14",'Medium retrofit'!$AT$27,"")))&amp;IF(F46="Scenario1PBT15",'Medium retrofit'!$AU$27,IF(F46="Scenario2PBT15",'Medium retrofit'!$AV$27,IF(F46="Scenario3PBT15",'Medium retrofit'!$AW$27,"")))</f>
        <v/>
      </c>
      <c r="T46" s="246">
        <f t="shared" si="19"/>
        <v>0</v>
      </c>
      <c r="U46" s="245" t="str">
        <f>IF(F46="Scenario1PBT1",'Medium retrofit'!$E$38,IF(F46="Scenario2PBT1",'Medium retrofit'!$F$38,IF(F46="Scenario3PBT1",'Medium retrofit'!$G$38,"")))&amp;IF(F46="Scenario1PBT2",'Medium retrofit'!$H$38,IF(F46="Scenario2PBT2",'Medium retrofit'!$I$38,IF(F46="Scenario3PBT2",'Medium retrofit'!$J$38,"")))&amp;IF(F46="Scenario1PBT3",'Medium retrofit'!$K$38,IF(F46="Scenario2PBT3",'Medium retrofit'!$L$38,IF(F46="Scenario3PBT3",'Medium retrofit'!$M$38,"")))&amp;IF(F46="Scenario1PBT4",'Medium retrofit'!$N$38,IF(F46="Scenario2PBT4",'Medium retrofit'!$O$38,IF(F46="Scenario3PBT4",'Medium retrofit'!$P$38,"")))&amp;IF(F46="Scenario1PBT5",'Medium retrofit'!$Q$38,IF(F46="Scenario2PBT5",'Medium retrofit'!$R$38,IF(F46="Scenario3PBT5",'Medium retrofit'!$S$38,"")))&amp;IF(F46="Scenario1PBT6",'Medium retrofit'!$T$38,IF(F46="Scenario2PBT6",'Medium retrofit'!$U$38,IF(F46="Scenario3PBT6",'Medium retrofit'!$V$38,"")))&amp;IF(F46="Scenario1PBT7",'Medium retrofit'!$W$38,IF(F46="Scenario2PBT7",'Medium retrofit'!$X$38,IF(F46="Scenario3PBT7",'Medium retrofit'!$Y$38,"")))&amp;IF(F46="Scenario1PBT8",'Medium retrofit'!$Z$38,IF(F46="Scenario2PBT8",'Medium retrofit'!$AA$38,IF(F46="Scenario3PBT8",'Medium retrofit'!$AB$38,"")))&amp;IF(F46="Scenario1PBT9",'Medium retrofit'!$AC$38,IF(F46="Scenario2PBT9",'Medium retrofit'!$AD$38,IF(F46="Scenario3PBT9",'Medium retrofit'!$AE$38,"")))&amp;IF(F46="Scenario1PBT10",'Medium retrofit'!$AF$38,IF(F46="Scenario2PBT10",'Medium retrofit'!$AG$38,IF(F46="Scenario3PBT10",'Medium retrofit'!$AH$38,"")))&amp;IF(F46="Scenario1PBT11",'Medium retrofit'!$AI$38,IF(F46="Scenario2PBT11",'Medium retrofit'!$AJ$38,IF(F46="Scenario3PBT11",'Medium retrofit'!$AK$38,"")))&amp;IF(F46="Scenario1PBT12",'Medium retrofit'!$AL$38,IF(F46="Scenario2PBT12",'Medium retrofit'!$AM$38,IF(F46="Scenario3PBT12",'Medium retrofit'!$AN$38,"")))&amp;IF(F46="Scenario1PBT13",'Medium retrofit'!$AO$38,IF(F46="Scenario2PBT13",'Medium retrofit'!$AP$38,IF(F46="Scenario3PBT13",'Medium retrofit'!$AQ$38,"")))&amp;IF(F46="Scenario1PBT14",'Medium retrofit'!$AR$38,IF(F46="Scenario2PBT14",'Medium retrofit'!$AS$38,IF(F46="Scenario3PBT14",'Medium retrofit'!$AT$38,"")))&amp;IF(F46="Scenario1PBT15",'Medium retrofit'!$AU$38,IF(F46="Scenario2PBT15",'Medium retrofit'!$AV$38,IF(F46="Scenario3PBT15",'Medium retrofit'!$AW$38,"")))</f>
        <v/>
      </c>
      <c r="V46" s="123">
        <f t="shared" si="20"/>
        <v>0</v>
      </c>
      <c r="W46" s="123" t="str">
        <f>IF(F46="Scenario1PBT1",'Medium retrofit'!$E$40,IF(F46="Scenario2PBT1",'Medium retrofit'!$F$40,IF(F46="Scenario3PBT1",'Medium retrofit'!$G$40,"")))&amp;IF(F46="Scenario1PBT2",'Medium retrofit'!$H$40,IF(F46="Scenario2PBT2",'Medium retrofit'!$I$40,IF(F46="Scenario3PBT2",'Medium retrofit'!$J$40,"")))&amp;IF(F46="Scenario1PBT3",'Medium retrofit'!$K$40,IF(F46="Scenario2PBT3",'Medium retrofit'!$L$40,IF(F46="Scenario3PBT3",'Medium retrofit'!$M$40,"")))&amp;IF(F46="Scenario1PBT4",'Medium retrofit'!$N$40,IF(F46="Scenario2PBT4",'Medium retrofit'!$O$40,IF(F46="Scenario3PBT4",'Medium retrofit'!$P$40,"")))&amp;IF(F46="Scenario1PBT5",'Medium retrofit'!$Q$40,IF(F46="Scenario2PBT5",'Medium retrofit'!$R$40,IF(F46="Scenario3PBT5",'Medium retrofit'!$S$40,"")))&amp;IF(F46="Scenario1PBT6",'Medium retrofit'!$T$40,IF(F46="Scenario2PBT6",'Medium retrofit'!$U$40,IF(F46="Scenario3PBT6",'Medium retrofit'!$V$40,"")))&amp;IF(F46="Scenario1PBT7",'Medium retrofit'!$W$40,IF(F46="Scenario2PBT7",'Medium retrofit'!$X$40,IF(F46="Scenario3PBT7",'Medium retrofit'!$Y$40,"")))&amp;IF(F46="Scenario1PBT8",'Medium retrofit'!$Z$40,IF(F46="Scenario2PBT8",'Medium retrofit'!$AA$40,IF(F46="Scenario3PBT8",'Medium retrofit'!$AB$40,"")))&amp;IF(F46="Scenario1PBT9",'Medium retrofit'!$AC$40,IF(F46="Scenario2PBT9",'Medium retrofit'!$AD$40,IF(F46="Scenario3PBT9",'Medium retrofit'!$AE$40,"")))&amp;IF(F46="Scenario1PBT10",'Medium retrofit'!$AF$40,IF(F46="Scenario2PBT10",'Medium retrofit'!$AG$40,IF(F46="Scenario3PBT10",'Medium retrofit'!$AH$40,"")))&amp;IF(F46="Scenario1PBT11",'Medium retrofit'!$AI$40,IF(F46="Scenario2PBT11",'Medium retrofit'!$AJ$40,IF(F46="Scenario3PBT11",'Medium retrofit'!$AK$40,"")))&amp;IF(F46="Scenario1PBT12",'Medium retrofit'!$AL$40,IF(F46="Scenario2PBT12",'Medium retrofit'!$AM$40,IF(F46="Scenario3PBT12",'Medium retrofit'!$AN$40,"")))&amp;IF(F46="Scenario1PBT13",'Medium retrofit'!$AO$40,IF(F46="Scenario2PBT13",'Medium retrofit'!$AP$40,IF(F46="Scenario3PBT13",'Medium retrofit'!$AQ$40,"")))&amp;IF(F46="Scenario1PBT14",'Medium retrofit'!$AR$40,IF(F46="Scenario2PBT14",'Medium retrofit'!$AS$40,IF(F46="Scenario3PBT14",'Medium retrofit'!$AT$40,"")))&amp;IF(F46="Scenario1PBT15",'Medium retrofit'!$AU$40,IF(F46="Scenario2PBT15",'Medium retrofit'!$AV$40,IF(F46="Scenario3PBT15",'Medium retrofit'!$AW$40,"")))</f>
        <v/>
      </c>
      <c r="X46" s="123">
        <f t="shared" si="21"/>
        <v>0</v>
      </c>
      <c r="Y46" s="123" t="str">
        <f>IF(F46="Scenario1PBT1",'Medium retrofit'!$E$42,IF(F46="Scenario2PBT1",'Medium retrofit'!$F$42,IF(F46="Scenario3PBT1",'Medium retrofit'!$G$42,"")))&amp;IF(F46="Scenario1PBT2",'Medium retrofit'!$H$42,IF(F46="Scenario2PBT2",'Medium retrofit'!$I$42,IF(F46="Scenario3PBT2",'Medium retrofit'!$J$42,"")))&amp;IF(F46="Scenario1PBT3",'Medium retrofit'!$K$42,IF(F46="Scenario2PBT3",'Medium retrofit'!$L$42,IF(F46="Scenario3PBT3",'Medium retrofit'!$M$42,"")))&amp;IF(F46="Scenario1PBT4",'Medium retrofit'!$N$42,IF(F46="Scenario2PBT4",'Medium retrofit'!$O$42,IF(F46="Scenario3PBT4",'Medium retrofit'!$P$42,"")))&amp;IF(F46="Scenario1PBT5",'Medium retrofit'!$Q$42,IF(F46="Scenario2PBT5",'Medium retrofit'!$R$42,IF(F46="Scenario3PBT5",'Medium retrofit'!$S$42,"")))&amp;IF(F46="Scenario1PBT6",'Medium retrofit'!$T$42,IF(F46="Scenario2PBT6",'Medium retrofit'!$U$42,IF(F46="Scenario3PBT6",'Medium retrofit'!$V$42,"")))&amp;IF(F46="Scenario1PBT7",'Medium retrofit'!$W$42,IF(F46="Scenario2PBT7",'Medium retrofit'!$X$42,IF(F46="Scenario3PBT7",'Medium retrofit'!$Y$42,"")))&amp;IF(F46="Scenario1PBT8",'Medium retrofit'!$Z$42,IF(F46="Scenario2PBT8",'Medium retrofit'!$AA$42,IF(F46="Scenario3PBT8",'Medium retrofit'!$AB$42,"")))&amp;IF(F46="Scenario1PBT9",'Medium retrofit'!$AC$42,IF(F46="Scenario2PBT9",'Medium retrofit'!$AD$42,IF(F46="Scenario3PBT9",'Medium retrofit'!$AE$42,"")))&amp;IF(F46="Scenario1PBT10",'Medium retrofit'!$AF$42,IF(F46="Scenario2PBT10",'Medium retrofit'!$AG$42,IF(F46="Scenario3PBT10",'Medium retrofit'!$AH$42,"")))&amp;IF(F46="Scenario1PBT11",'Medium retrofit'!$AI$42,IF(F46="Scenario2PBT11",'Medium retrofit'!$AJ$42,IF(F46="Scenario3PBT11",'Medium retrofit'!$AK$42,"")))&amp;IF(F46="Scenario1PBT12",'Medium retrofit'!$AL$42,IF(F46="Scenario2PBT12",'Medium retrofit'!$AM$42,IF(F46="Scenario3PBT12",'Medium retrofit'!$AN$42,"")))&amp;IF(F46="Scenario1PBT13",'Medium retrofit'!$AO$42,IF(F46="Scenario2PBT13",'Medium retrofit'!$AP$42,IF(F46="Scenario3PBT13",'Medium retrofit'!$AQ$42,"")))&amp;IF(F46="Scenario1PBT14",'Medium retrofit'!$AR$42,IF(F46="Scenario2PBT14",'Medium retrofit'!$AS$42,IF(F46="Scenario3PBT14",'Medium retrofit'!$AT$42,"")))&amp;IF(F46="Scenario1PBT15",'Medium retrofit'!$AU$42,IF(F46="Scenario2PBT15",'Medium retrofit'!$AV$42,IF(F46="Scenario3PBT15",'Medium retrofit'!$AW$42,"")))</f>
        <v/>
      </c>
      <c r="Z46" s="123">
        <f t="shared" si="22"/>
        <v>0</v>
      </c>
      <c r="AA46" s="239" t="str">
        <f>IF(F46="Scenario1PBT1",'Medium retrofit'!$E$101,IF(F46="Scenario2PBT1",'Medium retrofit'!$F$101,IF(F46="Scenario3PBT1",'Medium retrofit'!$G$101,"")))&amp;IF(F46="Scenario1PBT2",'Medium retrofit'!$H$101,IF(F46="Scenario2PBT2",'Medium retrofit'!$I$101,IF(F46="Scenario3PBT2",'Medium retrofit'!$J$101,"")))&amp;IF(F46="Scenario1PBT3",'Medium retrofit'!$K$101,IF(F46="Scenario2PBT3",'Medium retrofit'!$L$101,IF(F46="Scenario3PBT3",'Medium retrofit'!$M$101,"")))&amp;IF(F46="Scenario1PBT4",'Medium retrofit'!$N$101,IF(F46="Scenario2PBT4",'Medium retrofit'!$O$101,IF(F46="Scenario3PBT4",'Medium retrofit'!$P$101,"")))&amp;IF(F46="Scenario1PBT5",'Medium retrofit'!$Q$101,IF(F46="Scenario2PBT5",'Medium retrofit'!$R$101,IF(F46="Scenario3PBT5",'Medium retrofit'!$S$101,"")))&amp;IF(F46="Scenario1PBT6",'Medium retrofit'!$T$101,IF(F46="Scenario2PBT6",'Medium retrofit'!$U$101,IF(F46="Scenario3PBT6",'Medium retrofit'!$V$101,"")))&amp;IF(F46="Scenario1PBT7",'Medium retrofit'!$W$101,IF(F46="Scenario2PBT7",'Medium retrofit'!$X$101,IF(F46="Scenario3PBT7",'Medium retrofit'!$Y$101,"")))&amp;IF(F46="Scenario1PBT8",'Medium retrofit'!$Z$101,IF(F46="Scenario2PBT8",'Medium retrofit'!$AA$101,IF(F46="Scenario3PBT8",'Medium retrofit'!$AB$101,"")))&amp;IF(F46="Scenario1PBT9",'Medium retrofit'!$AC$101,IF(F46="Scenario2PBT9",'Medium retrofit'!$AD$101,IF(F46="Scenario3PBT9",'Medium retrofit'!$AE$101,"")))&amp;IF(F46="Scenario1PBT10",'Medium retrofit'!$AF$101,IF(F46="Scenario2PBT10",'Medium retrofit'!$AG$101,IF(F46="Scenario3PBT10",'Medium retrofit'!$AH$101,"")))&amp;IF(F46="Scenario1PBT11",'Medium retrofit'!$AI$101,IF(F46="Scenario2PBT11",'Medium retrofit'!$AJ$101,IF(F46="Scenario3PBT11",'Medium retrofit'!$AK$101,"")))&amp;IF(F46="Scenario1PBT12",'Medium retrofit'!$AL$101,IF(F46="Scenario2PBT12",'Medium retrofit'!$AM$101,IF(F46="Scenario3PBT12",'Medium retrofit'!$AN$101,"")))&amp;IF(F46="Scenario1PBT13",'Medium retrofit'!$AO$101,IF(F46="Scenario2PBT13",'Medium retrofit'!$AP$101,IF(F46="Scenario3PBT13",'Medium retrofit'!$AQ$101,"")))&amp;IF(F46="Scenario1PBT14",'Medium retrofit'!$AR$101,IF(F46="Scenario2PBT14",'Medium retrofit'!$AS$101,IF(F46="Scenario3PBT14",'Medium retrofit'!$AT$101,"")))&amp;IF(F46="Scenario1PBT15",'Medium retrofit'!$AU$101,IF(F46="Scenario2PBT15",'Medium retrofit'!$AV$101,IF(F46="Scenario3PBT15",'Medium retrofit'!$AW$101,"")))</f>
        <v/>
      </c>
      <c r="AB46" s="242">
        <f t="shared" si="23"/>
        <v>0</v>
      </c>
      <c r="AC46" s="364" t="str">
        <f t="shared" si="24"/>
        <v/>
      </c>
      <c r="AD46" s="353">
        <f>IF(AC46="",IFERROR('Projection_Base-case'!G47-G46,0),0)</f>
        <v>0</v>
      </c>
      <c r="AE46" s="350">
        <f t="shared" si="25"/>
        <v>0</v>
      </c>
      <c r="AF46" s="361">
        <f>IFERROR(100*AD46/'Projection_Base-case'!G47,0)</f>
        <v>0</v>
      </c>
      <c r="AG46" s="352">
        <f>IF(AC46="",IFERROR('Projection_Base-case'!I47-I46,0),0)</f>
        <v>0</v>
      </c>
      <c r="AH46" s="353">
        <f t="shared" si="26"/>
        <v>0</v>
      </c>
      <c r="AI46" s="361">
        <f>IFERROR(100*AG46/'Projection_Base-case'!I47,0)</f>
        <v>0</v>
      </c>
      <c r="AJ46" s="352">
        <f>IF(AC46="",IFERROR('Projection_Base-case'!K47-K46,0),0)</f>
        <v>0</v>
      </c>
      <c r="AK46" s="353">
        <f t="shared" si="27"/>
        <v>0</v>
      </c>
      <c r="AL46" s="361">
        <f>IFERROR(100*AJ46/'Projection_Base-case'!K47,0)</f>
        <v>0</v>
      </c>
      <c r="AM46" s="352">
        <f>-IF(AC46="",IFERROR('Projection_Base-case'!M47-M46,0),0)</f>
        <v>0</v>
      </c>
      <c r="AN46" s="353">
        <f t="shared" si="28"/>
        <v>0</v>
      </c>
      <c r="AO46" s="354">
        <f>IFERROR(IF('Projection_Base-case'!N47&gt;0,100*AN46/'Projection_Base-case'!N47,100*AN46/N46),0)</f>
        <v>0</v>
      </c>
      <c r="AP46" s="355">
        <f>IF(AC46="",IFERROR('Projection_Base-case'!O47-O46,0),0)</f>
        <v>0</v>
      </c>
      <c r="AQ46" s="356">
        <f t="shared" si="29"/>
        <v>0</v>
      </c>
      <c r="AR46" s="356">
        <f>IFERROR(100*AP46/'Projection_Base-case'!O47,0)</f>
        <v>0</v>
      </c>
      <c r="AS46" s="355">
        <f>IF(AC46="",IFERROR('Projection_Base-case'!Q47-Q46,0),0)</f>
        <v>0</v>
      </c>
      <c r="AT46" s="356">
        <f t="shared" si="30"/>
        <v>0</v>
      </c>
      <c r="AU46" s="356">
        <f>IFERROR(100*AS46/'Projection_Base-case'!Q47,0)</f>
        <v>0</v>
      </c>
      <c r="AV46" s="355">
        <f>IF(AC46="",IFERROR('Projection_Base-case'!S47-S46,0),0)</f>
        <v>0</v>
      </c>
      <c r="AW46" s="356">
        <f t="shared" si="31"/>
        <v>0</v>
      </c>
      <c r="AX46" s="357">
        <f>IFERROR(100*AV46/'Projection_Base-case'!S47,0)</f>
        <v>0</v>
      </c>
      <c r="AY46" s="358">
        <f>IF(AC46="",IFERROR('Projection_Base-case'!U47-U46,0),0)</f>
        <v>0</v>
      </c>
      <c r="AZ46" s="359">
        <f t="shared" si="32"/>
        <v>0</v>
      </c>
      <c r="BA46" s="359">
        <f>IFERROR(100*AY46/'Projection_Base-case'!U47,0)</f>
        <v>0</v>
      </c>
      <c r="BB46" s="358">
        <f>IF(AC46="",IFERROR('Projection_Base-case'!W47-W46,0),0)</f>
        <v>0</v>
      </c>
      <c r="BC46" s="359">
        <f t="shared" si="33"/>
        <v>0</v>
      </c>
      <c r="BD46" s="359">
        <f>IFERROR(100*BB46/'Projection_Base-case'!W47,0)</f>
        <v>0</v>
      </c>
      <c r="BE46" s="358">
        <f>IF(AC46="",IFERROR('Projection_Base-case'!Y47-Y46,0),0)</f>
        <v>0</v>
      </c>
      <c r="BF46" s="359">
        <f t="shared" si="34"/>
        <v>0</v>
      </c>
      <c r="BG46" s="359">
        <f>IFERROR(100*BE46/'Projection_Base-case'!Y47,0)</f>
        <v>0</v>
      </c>
      <c r="BH46" s="359">
        <f t="shared" si="35"/>
        <v>0</v>
      </c>
      <c r="BI46" s="360">
        <f t="shared" si="36"/>
        <v>0</v>
      </c>
    </row>
    <row r="47" spans="1:61">
      <c r="A47" s="205">
        <v>43</v>
      </c>
      <c r="B47" s="347">
        <f>IF('Projection_Base-case'!B48&lt;&gt;"",'Projection_Base-case'!B48,0)</f>
        <v>0</v>
      </c>
      <c r="C47" s="347">
        <f>IF('Projection_Base-case'!C48&lt;&gt;"",'Projection_Base-case'!C48,0)</f>
        <v>0</v>
      </c>
      <c r="D47" s="365">
        <f>IF('Projection_Base-case'!D48&lt;&gt;"",'Projection_Base-case'!D48,0)</f>
        <v>0</v>
      </c>
      <c r="E47" s="369"/>
      <c r="F47" s="367" t="str">
        <f t="shared" si="12"/>
        <v>0</v>
      </c>
      <c r="G47" s="241" t="str">
        <f>IF(F47="Scenario1PBT1",'Medium retrofit'!$E$6,IF(F47="Scenario2PBT1",'Medium retrofit'!$F$6,IF(F47="Scenario3PBT1",'Medium retrofit'!$G$6,"")))&amp;IF(F47="Scenario1PBT2",'Medium retrofit'!$H$6,IF(F47="Scenario2PBT2",'Medium retrofit'!$I$6,IF(F47="Scenario3PBT2",'Medium retrofit'!$J$6,"")))&amp;IF(F47="Scenario1PBT3",'Medium retrofit'!$K$6,IF(F47="Scenario2PBT3",'Medium retrofit'!$L$6,IF(F47="Scenario3PBT3",'Medium retrofit'!$M$6,"")))&amp;IF(F47="Scenario1PBT4",'Medium retrofit'!$N$6,IF(F47="Scenario2PBT4",'Medium retrofit'!$O$6,IF(F47="Scenario3PBT4",'Medium retrofit'!$P$6,"")))&amp;IF(F47="Scenario1PBT5",'Medium retrofit'!$Q$6,IF(F47="Scenario2PBT5",'Medium retrofit'!$R$6,IF(F47="Scenario3PBT5",'Medium retrofit'!$S$6,"")))&amp;IF(F47="Scenario1PBT6",'Medium retrofit'!$T$6,IF(F47="Scenario2PBT6",'Medium retrofit'!$U$6,IF(F47="Scenario3PBT6",'Medium retrofit'!$V$6,"")))&amp;IF(F47="Scenario1PBT7",'Medium retrofit'!$W$6,IF(F47="Scenario2PBT7",'Medium retrofit'!$X$6,IF(F47="Scenario3PBT7",'Medium retrofit'!$Y$6,"")))&amp;IF(F47="Scenario1PBT8",'Medium retrofit'!$Z$6,IF(F47="Scenario2PBT8",'Medium retrofit'!$AA$6,IF(F47="Scenario3PBT8",'Medium retrofit'!$AB$6,"")))&amp;IF(F47="Scenario1PBT9",'Medium retrofit'!$AC$6,IF(F47="Scenario2PBT9",'Medium retrofit'!$AD$6,IF(F47="Scenario3PBT9",'Medium retrofit'!$AE$6,"")))&amp;IF(F47="Scenario1PBT10",'Medium retrofit'!$AF$6,IF(F47="Scenario2PBT10",'Medium retrofit'!$AG$6,IF(F47="Scenario3PBT10",'Medium retrofit'!$AH$6,"")))&amp;IF(F47="Scenario1PBT11",'Medium retrofit'!$AI$6,IF(F47="Scenario2PBT11",'Medium retrofit'!$AJ$6,IF(F47="Scenario3PBT11",'Medium retrofit'!$AK$6,"")))&amp;IF(F47="Scenario1PBT12",'Medium retrofit'!$AL$6,IF(F47="Scenario2PBT12",'Medium retrofit'!$AM$6,IF(F47="Scenario3PBT12",'Medium retrofit'!$AN$6,"")))&amp;IF(F47="Scenario1PBT13",'Medium retrofit'!$AO$6,IF(F47="Scenario2PBT13",'Medium retrofit'!$AP$6,IF(F47="Scenario3PBT13",'Medium retrofit'!$AQ$6,"")))&amp;IF(F47="Scenario1PBT14",'Medium retrofit'!$AR$6,IF(F47="Scenario2PBT14",'Medium retrofit'!$AS$6,IF(F47="Scenario3PBT14",'Medium retrofit'!$AT$6,"")))&amp;IF(F47="Scenario1PBT15",'Medium retrofit'!$AU$6,IF(F47="Scenario2PBT15",'Medium retrofit'!$AV$6,IF(F47="Scenario3PBT15",'Medium retrofit'!$AW$6,"")))</f>
        <v/>
      </c>
      <c r="H47" s="123">
        <f t="shared" si="13"/>
        <v>0</v>
      </c>
      <c r="I47" s="239" t="str">
        <f>IF(F47="Scenario1PBT1",'Medium retrofit'!$E$16,IF(F47="Scenario2PBT1",'Medium retrofit'!$F$16,IF(F47="Scenario3PBT1",'Medium retrofit'!$G$16,"")))&amp;IF(F47="Scenario1PBT2",'Medium retrofit'!$H$16,IF(F47="Scenario2PBT2",'Medium retrofit'!$I$16,IF(F47="Scenario3PBT2",'Medium retrofit'!$J$16,"")))&amp;IF(F47="Scenario1PBT3",'Medium retrofit'!$K$16,IF(F47="Scenario2PBT3",'Medium retrofit'!$L$16,IF(F47="Scenario3PBT3",'Medium retrofit'!$M$16,"")))&amp;IF(F47="Scenario1PBT4",'Medium retrofit'!$N$16,IF(F47="Scenario2PBT4",'Medium retrofit'!$O$16,IF(F47="Scenario3PBT4",'Medium retrofit'!$P$16,"")))&amp;IF(F47="Scenario1PBT5",'Medium retrofit'!$Q$16,IF(F47="Scenario2PBT5",'Medium retrofit'!$R$16,IF(F47="Scenario3PBT5",'Medium retrofit'!$S$16,"")))&amp;IF(F47="Scenario1PBT6",'Medium retrofit'!$T$16,IF(F47="Scenario2PBT6",'Medium retrofit'!$U$16,IF(F47="Scenario3PBT6",'Medium retrofit'!$V$16,"")))&amp;IF(F47="Scenario1PBT7",'Medium retrofit'!$W$16,IF(F47="Scenario2PBT7",'Medium retrofit'!$X$16,IF(F47="Scenario3PBT7",'Medium retrofit'!$Y$16,"")))&amp;IF(F47="Scenario1PBT8",'Medium retrofit'!$Z$16,IF(F47="Scenario2PBT8",'Medium retrofit'!$AA$16,IF(F47="Scenario3PBT8",'Medium retrofit'!$AB$16,"")))&amp;IF(F47="Scenario1PBT9",'Medium retrofit'!$AC$16,IF(F47="Scenario2PBT9",'Medium retrofit'!$AD$16,IF(F47="Scenario3PBT9",'Medium retrofit'!$AE$16,"")))&amp;IF(F47="Scenario1PBT10",'Medium retrofit'!$AF$16,IF(F47="Scenario2PBT10",'Medium retrofit'!$AG$16,IF(F47="Scenario3PBT10",'Medium retrofit'!$AH$16,"")))&amp;IF(F47="Scenario1PBT11",'Medium retrofit'!$AI$16,IF(F47="Scenario2PBT11",'Medium retrofit'!$AJ$16,IF(F47="Scenario3PBT11",'Medium retrofit'!$AK$16,"")))&amp;IF(F47="Scenario1PBT12",'Medium retrofit'!$AL$16,IF(F47="Scenario2PBT12",'Medium retrofit'!$AM$16,IF(F47="Scenario3PBT12",'Medium retrofit'!$AN$16,"")))&amp;IF(F47="Scenario1PBT13",'Medium retrofit'!$AO$16,IF(F47="Scenario2PBT13",'Medium retrofit'!$AP$16,IF(F47="Scenario3PBT13",'Medium retrofit'!$AQ$16,"")))&amp;IF(F47="Scenario1PBT14",'Medium retrofit'!$AR$16,IF(F47="Scenario2PBT14",'Medium retrofit'!$AS$16,IF(F47="Scenario3PBT14",'Medium retrofit'!$AT$16,"")))&amp;IF(F47="Scenario1PBT15",'Medium retrofit'!$AU$16,IF(F47="Scenario2PBT15",'Medium retrofit'!$AV$16,IF(F47="Scenario3PBT15",'Medium retrofit'!$AW$16,"")))</f>
        <v/>
      </c>
      <c r="J47" s="123">
        <f t="shared" si="14"/>
        <v>0</v>
      </c>
      <c r="K47" s="123" t="str">
        <f>IF(F47="Scenario1PBT1",'Medium retrofit'!$E$18,IF(F47="Scenario2PBT1",'Medium retrofit'!$F$18,IF(F47="Scenario3PBT1",'Medium retrofit'!$G$18,"")))&amp;IF(F47="Scenario1PBT2",'Medium retrofit'!$H$18,IF(F47="Scenario2PBT2",'Medium retrofit'!$I$18,IF(F47="Scenario3PBT2",'Medium retrofit'!$J$18,"")))&amp;IF(F47="Scenario1PBT3",'Medium retrofit'!$K$18,IF(F47="Scenario2PBT3",'Medium retrofit'!$L$18,IF(F47="Scenario3PBT3",'Medium retrofit'!$M$18,"")))&amp;IF(F47="Scenario1PBT4",'Medium retrofit'!$N$18,IF(F47="Scenario2PBT4",'Medium retrofit'!$O$18,IF(F47="Scenario3PBT4",'Medium retrofit'!$P$18,"")))&amp;IF(F47="Scenario1PBT5",'Medium retrofit'!$Q$18,IF(F47="Scenario2PBT5",'Medium retrofit'!$R$18,IF(F47="Scenario3PBT5",'Medium retrofit'!$S$18,"")))&amp;IF(F47="Scenario1PBT6",'Medium retrofit'!$T$18,IF(F47="Scenario2PBT6",'Medium retrofit'!$U$18,IF(F47="Scenario3PBT6",'Medium retrofit'!$V$18,"")))&amp;IF(F47="Scenario1PBT7",'Medium retrofit'!$W$18,IF(F47="Scenario2PBT7",'Medium retrofit'!$X$18,IF(F47="Scenario3PBT7",'Medium retrofit'!$Y$18,"")))&amp;IF(F47="Scenario1PBT8",'Medium retrofit'!$Z$18,IF(F47="Scenario2PBT8",'Medium retrofit'!$AA$18,IF(F47="Scenario3PBT8",'Medium retrofit'!$AB$18,"")))&amp;IF(F47="Scenario1PBT9",'Medium retrofit'!$AC$18,IF(F47="Scenario2PBT9",'Medium retrofit'!$AD$18,IF(F47="Scenario3PBT9",'Medium retrofit'!$AE$18,"")))&amp;IF(F47="Scenario1PBT10",'Medium retrofit'!$AF$18,IF(F47="Scenario2PBT10",'Medium retrofit'!$AG$18,IF(F47="Scenario3PBT10",'Medium retrofit'!$AH$18,"")))&amp;IF(F47="Scenario1PBT11",'Medium retrofit'!$AI$18,IF(F47="Scenario2PBT11",'Medium retrofit'!$AJ$18,IF(F47="Scenario3PBT11",'Medium retrofit'!$AK$18,"")))&amp;IF(F47="Scenario1PBT12",'Medium retrofit'!$AL$18,IF(F47="Scenario2PBT12",'Medium retrofit'!$AM$18,IF(F47="Scenario3PBT12",'Medium retrofit'!$AN$18,"")))&amp;IF(F47="Scenario1PBT13",'Medium retrofit'!$AO$18,IF(F47="Scenario2PBT13",'Medium retrofit'!$AP$18,IF(F47="Scenario3PBT13",'Medium retrofit'!$AQ$18,"")))&amp;IF(F47="Scenario1PBT14",'Medium retrofit'!$AR$18,IF(F47="Scenario2PBT14",'Medium retrofit'!$AS$18,IF(F47="Scenario3PBT14",'Medium retrofit'!$AT$18,"")))&amp;IF(F47="Scenario1PBT15",'Medium retrofit'!$AU$18,IF(F47="Scenario2PBT15",'Medium retrofit'!$AV$18,IF(F47="Scenario3PBT15",'Medium retrofit'!$AW$18,"")))</f>
        <v/>
      </c>
      <c r="L47" s="123">
        <f t="shared" si="15"/>
        <v>0</v>
      </c>
      <c r="M47" s="123" t="str">
        <f>IF(F47="Scenario1PBT1",'Medium retrofit'!$E$20,IF(F47="Scenario2PBT1",'Medium retrofit'!$F$20,IF(F47="Scenario3PBT1",'Medium retrofit'!$G$20,"")))&amp;IF(F47="Scenario1PBT2",'Medium retrofit'!$H$20,IF(F47="Scenario2PBT2",'Medium retrofit'!$I$20,IF(F47="Scenario3PBT2",'Medium retrofit'!$J$20,"")))&amp;IF(F47="Scenario1PBT3",'Medium retrofit'!$K$20,IF(F47="Scenario2PBT3",'Medium retrofit'!$L$20,IF(F47="Scenario3PBT3",'Medium retrofit'!$M$20,"")))&amp;IF(F47="Scenario1PBT4",'Medium retrofit'!$N$20,IF(F47="Scenario2PBT4",'Medium retrofit'!$O$20,IF(F47="Scenario3PBT4",'Medium retrofit'!$P$20,"")))&amp;IF(F47="Scenario1PBT5",'Medium retrofit'!$Q$20,IF(F47="Scenario2PBT5",'Medium retrofit'!$R$20,IF(F47="Scenario3PBT5",'Medium retrofit'!$S$20,"")))&amp;IF(F47="Scenario1PBT6",'Medium retrofit'!$T$20,IF(F47="Scenario2PBT6",'Medium retrofit'!$U$20,IF(F47="Scenario3PBT6",'Medium retrofit'!$V$20,"")))&amp;IF(F47="Scenario1PBT7",'Medium retrofit'!$W$20,IF(F47="Scenario2PBT7",'Medium retrofit'!$X$20,IF(F47="Scenario3PBT7",'Medium retrofit'!$Y$20,"")))&amp;IF(F47="Scenario1PBT8",'Medium retrofit'!$Z$20,IF(F47="Scenario2PBT8",'Medium retrofit'!$AA$20,IF(F47="Scenario3PBT8",'Medium retrofit'!$AB$20,"")))&amp;IF(F47="Scenario1PBT9",'Medium retrofit'!$AC$20,IF(F47="Scenario2PBT9",'Medium retrofit'!$AD$20,IF(F47="Scenario3PBT9",'Medium retrofit'!$AE$20,"")))&amp;IF(F47="Scenario1PBT10",'Medium retrofit'!$AF$20,IF(F47="Scenario2PBT10",'Medium retrofit'!$AG$20,IF(F47="Scenario3PBT10",'Medium retrofit'!$AH$20,"")))&amp;IF(F47="Scenario1PBT11",'Medium retrofit'!$AI$20,IF(F47="Scenario2PBT11",'Medium retrofit'!$AJ$20,IF(F47="Scenario3PBT11",'Medium retrofit'!$AK$20,"")))&amp;IF(F47="Scenario1PBT12",'Medium retrofit'!$AL$20,IF(F47="Scenario2PBT12",'Medium retrofit'!$AM$20,IF(F47="Scenario3PBT12",'Medium retrofit'!$AN$20,"")))&amp;IF(F47="Scenario1PBT13",'Medium retrofit'!$AO$20,IF(F47="Scenario2PBT13",'Medium retrofit'!$AP$20,IF(F47="Scenario3PBT13",'Medium retrofit'!$AQ$20,"")))&amp;IF(F47="Scenario1PBT14",'Medium retrofit'!$AR$20,IF(F47="Scenario2PBT14",'Medium retrofit'!$AS$20,IF(F47="Scenario3PBT14",'Medium retrofit'!$AT$20,"")))&amp;IF(F47="Scenario1PBT15",'Medium retrofit'!$AU$20,IF(F47="Scenario2PBT15",'Medium retrofit'!$AV$20,IF(F47="Scenario3PBT15",'Medium retrofit'!$AW$20,"")))</f>
        <v/>
      </c>
      <c r="N47" s="124">
        <f t="shared" si="16"/>
        <v>0</v>
      </c>
      <c r="O47" s="245" t="str">
        <f>IF(F47="Scenario1PBT1",'Medium retrofit'!$E$23,IF(F47="Scenario2PBT1",'Medium retrofit'!$F$23,IF(F47="Scenario3PBT1",'Medium retrofit'!$G$23,"")))&amp;IF(F47="Scenario1PBT2",'Medium retrofit'!$H$23,IF(F47="Scenario2PBT2",'Medium retrofit'!$I$23,IF(F47="Scenario3PBT2",'Medium retrofit'!$J$23,"")))&amp;IF(F47="Scenario1PBT3",'Medium retrofit'!$K$23,IF(F47="Scenario2PBT3",'Medium retrofit'!$L$23,IF(F47="Scenario3PBT3",'Medium retrofit'!$M$23,"")))&amp;IF(F47="Scenario1PBT4",'Medium retrofit'!$N$23,IF(F47="Scenario2PBT4",'Medium retrofit'!$O$23,IF(F47="Scenario3PBT4",'Medium retrofit'!$P$23,"")))&amp;IF(F47="Scenario1PBT5",'Medium retrofit'!$Q$23,IF(F47="Scenario2PBT5",'Medium retrofit'!$R$23,IF(F47="Scenario3PBT5",'Medium retrofit'!$S$23,"")))&amp;IF(F47="Scenario1PBT6",'Medium retrofit'!$T$23,IF(F47="Scenario2PBT6",'Medium retrofit'!$U$23,IF(F47="Scenario3PBT6",'Medium retrofit'!$V$23,"")))&amp;IF(F47="Scenario1PBT7",'Medium retrofit'!$W$23,IF(F47="Scenario2PBT7",'Medium retrofit'!$X$23,IF(F47="Scenario3PBT7",'Medium retrofit'!$Y$23,"")))&amp;IF(F47="Scenario1PBT8",'Medium retrofit'!$Z$23,IF(F47="Scenario2PBT8",'Medium retrofit'!$AA$23,IF(F47="Scenario3PBT8",'Medium retrofit'!$AB$23,"")))&amp;IF(F47="Scenario1PBT9",'Medium retrofit'!$AC$23,IF(F47="Scenario2PBT9",'Medium retrofit'!$AD$23,IF(F47="Scenario3PBT9",'Medium retrofit'!$AE$23,"")))&amp;IF(F47="Scenario1PBT10",'Medium retrofit'!$AF$23,IF(F47="Scenario2PBT10",'Medium retrofit'!$AG$23,IF(F47="Scenario3PBT10",'Medium retrofit'!$AH$23,"")))&amp;IF(F47="Scenario1PBT11",'Medium retrofit'!$AI$23,IF(F47="Scenario2PBT11",'Medium retrofit'!$AJ$23,IF(F47="Scenario3PBT11",'Medium retrofit'!$AK$23,"")))&amp;IF(F47="Scenario1PBT12",'Medium retrofit'!$AL$23,IF(F47="Scenario2PBT12",'Medium retrofit'!$AM$23,IF(F47="Scenario3PBT12",'Medium retrofit'!$AN$23,"")))&amp;IF(F47="Scenario1PBT13",'Medium retrofit'!$AO$23,IF(F47="Scenario2PBT13",'Medium retrofit'!$AP$23,IF(F47="Scenario3PBT13",'Medium retrofit'!$AQ$23,"")))&amp;IF(F47="Scenario1PBT14",'Medium retrofit'!$AR$23,IF(F47="Scenario2PBT14",'Medium retrofit'!$AS$23,IF(F47="Scenario3PBT14",'Medium retrofit'!$AT$23,"")))&amp;IF(F47="Scenario1PBT15",'Medium retrofit'!$AU$23,IF(F47="Scenario2PBT15",'Medium retrofit'!$AV$23,IF(F47="Scenario3PBT15",'Medium retrofit'!$AW$23,"")))</f>
        <v/>
      </c>
      <c r="P47" s="123">
        <f t="shared" si="17"/>
        <v>0</v>
      </c>
      <c r="Q47" s="123" t="str">
        <f>IF(F47="Scenario1PBT1",'Medium retrofit'!$E$25,IF(F47="Scenario2PBT1",'Medium retrofit'!$F$25,IF(F47="Scenario3PBT1",'Medium retrofit'!$G$25,"")))&amp;IF(F47="Scenario1PBT2",'Medium retrofit'!$H$25,IF(F47="Scenario2PBT2",'Medium retrofit'!$I$25,IF(F47="Scenario3PBT2",'Medium retrofit'!$J$25,"")))&amp;IF(F47="Scenario1PBT3",'Medium retrofit'!$K$25,IF(F47="Scenario2PBT3",'Medium retrofit'!$L$25,IF(F47="Scenario3PBT3",'Medium retrofit'!$M$25,"")))&amp;IF(F47="Scenario1PBT4",'Medium retrofit'!$N$25,IF(F47="Scenario2PBT4",'Medium retrofit'!$O$25,IF(F47="Scenario3PBT4",'Medium retrofit'!$P$25,"")))&amp;IF(F47="Scenario1PBT5",'Medium retrofit'!$Q$25,IF(F47="Scenario2PBT5",'Medium retrofit'!$R$25,IF(F47="Scenario3PBT5",'Medium retrofit'!$S$25,"")))&amp;IF(F47="Scenario1PBT6",'Medium retrofit'!$T$25,IF(F47="Scenario2PBT6",'Medium retrofit'!$U$25,IF(F47="Scenario3PBT6",'Medium retrofit'!$V$25,"")))&amp;IF(F47="Scenario1PBT7",'Medium retrofit'!$W$25,IF(F47="Scenario2PBT7",'Medium retrofit'!$X$25,IF(F47="Scenario3PBT7",'Medium retrofit'!$Y$25,"")))&amp;IF(F47="Scenario1PBT8",'Medium retrofit'!$Z$25,IF(F47="Scenario2PBT8",'Medium retrofit'!$AA$25,IF(F47="Scenario3PBT8",'Medium retrofit'!$AB$25,"")))&amp;IF(F47="Scenario1PBT9",'Medium retrofit'!$AC$25,IF(F47="Scenario2PBT9",'Medium retrofit'!$AD$25,IF(F47="Scenario3PBT9",'Medium retrofit'!$AE$25,"")))&amp;IF(F47="Scenario1PBT10",'Medium retrofit'!$AF$25,IF(F47="Scenario2PBT10",'Medium retrofit'!$AG$25,IF(F47="Scenario3PBT10",'Medium retrofit'!$AH$25,"")))&amp;IF(F47="Scenario1PBT11",'Medium retrofit'!$AI$25,IF(F47="Scenario2PBT11",'Medium retrofit'!$AJ$25,IF(F47="Scenario3PBT11",'Medium retrofit'!$AK$25,"")))&amp;IF(F47="Scenario1PBT12",'Medium retrofit'!$AL$25,IF(F47="Scenario2PBT12",'Medium retrofit'!$AM$25,IF(F47="Scenario3PBT12",'Medium retrofit'!$AN$25,"")))&amp;IF(F47="Scenario1PBT13",'Medium retrofit'!$AO$25,IF(F47="Scenario2PBT13",'Medium retrofit'!$AP$25,IF(F47="Scenario3PBT13",'Medium retrofit'!$AQ$25,"")))&amp;IF(F47="Scenario1PBT14",'Medium retrofit'!$AR$25,IF(F47="Scenario2PBT14",'Medium retrofit'!$AS$25,IF(F47="Scenario3PBT14",'Medium retrofit'!$AT$25,"")))&amp;IF(F47="Scenario1PBT15",'Medium retrofit'!$AU$25,IF(F47="Scenario2PBT15",'Medium retrofit'!$AV$25,IF(F47="Scenario3PBT15",'Medium retrofit'!$AW$25,"")))</f>
        <v/>
      </c>
      <c r="R47" s="123">
        <f t="shared" si="18"/>
        <v>0</v>
      </c>
      <c r="S47" s="123" t="str">
        <f>IF(F47="Scenario1PBT1",'Medium retrofit'!$E$27,IF(F47="Scenario2PBT1",'Medium retrofit'!$F$27,IF(F47="Scenario3PBT1",'Medium retrofit'!$G$27,"")))&amp;IF(F47="Scenario1PBT2",'Medium retrofit'!$H$27,IF(F47="Scenario2PBT2",'Medium retrofit'!$I$27,IF(F47="Scenario3PBT2",'Medium retrofit'!$J$27,"")))&amp;IF(F47="Scenario1PBT3",'Medium retrofit'!$K$27,IF(F47="Scenario2PBT3",'Medium retrofit'!$L$27,IF(F47="Scenario3PBT3",'Medium retrofit'!$M$27,"")))&amp;IF(F47="Scenario1PBT4",'Medium retrofit'!$N$27,IF(F47="Scenario2PBT4",'Medium retrofit'!$O$27,IF(F47="Scenario3PBT4",'Medium retrofit'!$P$27,"")))&amp;IF(F47="Scenario1PBT5",'Medium retrofit'!$Q$27,IF(F47="Scenario2PBT5",'Medium retrofit'!$R$27,IF(F47="Scenario3PBT5",'Medium retrofit'!$S$27,"")))&amp;IF(F47="Scenario1PBT6",'Medium retrofit'!$T$27,IF(F47="Scenario2PBT6",'Medium retrofit'!$U$27,IF(F47="Scenario3PBT6",'Medium retrofit'!$V$27,"")))&amp;IF(F47="Scenario1PBT7",'Medium retrofit'!$W$27,IF(F47="Scenario2PBT7",'Medium retrofit'!$X$27,IF(F47="Scenario3PBT7",'Medium retrofit'!$Y$27,"")))&amp;IF(F47="Scenario1PBT8",'Medium retrofit'!$Z$27,IF(F47="Scenario2PBT8",'Medium retrofit'!$AA$27,IF(F47="Scenario3PBT8",'Medium retrofit'!$AB$27,"")))&amp;IF(F47="Scenario1PBT9",'Medium retrofit'!$AC$27,IF(F47="Scenario2PBT9",'Medium retrofit'!$AD$27,IF(F47="Scenario3PBT9",'Medium retrofit'!$AE$27,"")))&amp;IF(F47="Scenario1PBT10",'Medium retrofit'!$AF$27,IF(F47="Scenario2PBT10",'Medium retrofit'!$AG$27,IF(F47="Scenario3PBT10",'Medium retrofit'!$AH$27,"")))&amp;IF(F47="Scenario1PBT11",'Medium retrofit'!$AI$27,IF(F47="Scenario2PBT11",'Medium retrofit'!$AJ$27,IF(F47="Scenario3PBT11",'Medium retrofit'!$AK$27,"")))&amp;IF(F47="Scenario1PBT12",'Medium retrofit'!$AL$27,IF(F47="Scenario2PBT12",'Medium retrofit'!$AM$27,IF(F47="Scenario3PBT12",'Medium retrofit'!$AN$27,"")))&amp;IF(F47="Scenario1PBT13",'Medium retrofit'!$AO$27,IF(F47="Scenario2PBT13",'Medium retrofit'!$AP$27,IF(F47="Scenario3PBT13",'Medium retrofit'!$AQ$27,"")))&amp;IF(F47="Scenario1PBT14",'Medium retrofit'!$AR$27,IF(F47="Scenario2PBT14",'Medium retrofit'!$AS$27,IF(F47="Scenario3PBT14",'Medium retrofit'!$AT$27,"")))&amp;IF(F47="Scenario1PBT15",'Medium retrofit'!$AU$27,IF(F47="Scenario2PBT15",'Medium retrofit'!$AV$27,IF(F47="Scenario3PBT15",'Medium retrofit'!$AW$27,"")))</f>
        <v/>
      </c>
      <c r="T47" s="246">
        <f t="shared" si="19"/>
        <v>0</v>
      </c>
      <c r="U47" s="245" t="str">
        <f>IF(F47="Scenario1PBT1",'Medium retrofit'!$E$38,IF(F47="Scenario2PBT1",'Medium retrofit'!$F$38,IF(F47="Scenario3PBT1",'Medium retrofit'!$G$38,"")))&amp;IF(F47="Scenario1PBT2",'Medium retrofit'!$H$38,IF(F47="Scenario2PBT2",'Medium retrofit'!$I$38,IF(F47="Scenario3PBT2",'Medium retrofit'!$J$38,"")))&amp;IF(F47="Scenario1PBT3",'Medium retrofit'!$K$38,IF(F47="Scenario2PBT3",'Medium retrofit'!$L$38,IF(F47="Scenario3PBT3",'Medium retrofit'!$M$38,"")))&amp;IF(F47="Scenario1PBT4",'Medium retrofit'!$N$38,IF(F47="Scenario2PBT4",'Medium retrofit'!$O$38,IF(F47="Scenario3PBT4",'Medium retrofit'!$P$38,"")))&amp;IF(F47="Scenario1PBT5",'Medium retrofit'!$Q$38,IF(F47="Scenario2PBT5",'Medium retrofit'!$R$38,IF(F47="Scenario3PBT5",'Medium retrofit'!$S$38,"")))&amp;IF(F47="Scenario1PBT6",'Medium retrofit'!$T$38,IF(F47="Scenario2PBT6",'Medium retrofit'!$U$38,IF(F47="Scenario3PBT6",'Medium retrofit'!$V$38,"")))&amp;IF(F47="Scenario1PBT7",'Medium retrofit'!$W$38,IF(F47="Scenario2PBT7",'Medium retrofit'!$X$38,IF(F47="Scenario3PBT7",'Medium retrofit'!$Y$38,"")))&amp;IF(F47="Scenario1PBT8",'Medium retrofit'!$Z$38,IF(F47="Scenario2PBT8",'Medium retrofit'!$AA$38,IF(F47="Scenario3PBT8",'Medium retrofit'!$AB$38,"")))&amp;IF(F47="Scenario1PBT9",'Medium retrofit'!$AC$38,IF(F47="Scenario2PBT9",'Medium retrofit'!$AD$38,IF(F47="Scenario3PBT9",'Medium retrofit'!$AE$38,"")))&amp;IF(F47="Scenario1PBT10",'Medium retrofit'!$AF$38,IF(F47="Scenario2PBT10",'Medium retrofit'!$AG$38,IF(F47="Scenario3PBT10",'Medium retrofit'!$AH$38,"")))&amp;IF(F47="Scenario1PBT11",'Medium retrofit'!$AI$38,IF(F47="Scenario2PBT11",'Medium retrofit'!$AJ$38,IF(F47="Scenario3PBT11",'Medium retrofit'!$AK$38,"")))&amp;IF(F47="Scenario1PBT12",'Medium retrofit'!$AL$38,IF(F47="Scenario2PBT12",'Medium retrofit'!$AM$38,IF(F47="Scenario3PBT12",'Medium retrofit'!$AN$38,"")))&amp;IF(F47="Scenario1PBT13",'Medium retrofit'!$AO$38,IF(F47="Scenario2PBT13",'Medium retrofit'!$AP$38,IF(F47="Scenario3PBT13",'Medium retrofit'!$AQ$38,"")))&amp;IF(F47="Scenario1PBT14",'Medium retrofit'!$AR$38,IF(F47="Scenario2PBT14",'Medium retrofit'!$AS$38,IF(F47="Scenario3PBT14",'Medium retrofit'!$AT$38,"")))&amp;IF(F47="Scenario1PBT15",'Medium retrofit'!$AU$38,IF(F47="Scenario2PBT15",'Medium retrofit'!$AV$38,IF(F47="Scenario3PBT15",'Medium retrofit'!$AW$38,"")))</f>
        <v/>
      </c>
      <c r="V47" s="123">
        <f t="shared" si="20"/>
        <v>0</v>
      </c>
      <c r="W47" s="123" t="str">
        <f>IF(F47="Scenario1PBT1",'Medium retrofit'!$E$40,IF(F47="Scenario2PBT1",'Medium retrofit'!$F$40,IF(F47="Scenario3PBT1",'Medium retrofit'!$G$40,"")))&amp;IF(F47="Scenario1PBT2",'Medium retrofit'!$H$40,IF(F47="Scenario2PBT2",'Medium retrofit'!$I$40,IF(F47="Scenario3PBT2",'Medium retrofit'!$J$40,"")))&amp;IF(F47="Scenario1PBT3",'Medium retrofit'!$K$40,IF(F47="Scenario2PBT3",'Medium retrofit'!$L$40,IF(F47="Scenario3PBT3",'Medium retrofit'!$M$40,"")))&amp;IF(F47="Scenario1PBT4",'Medium retrofit'!$N$40,IF(F47="Scenario2PBT4",'Medium retrofit'!$O$40,IF(F47="Scenario3PBT4",'Medium retrofit'!$P$40,"")))&amp;IF(F47="Scenario1PBT5",'Medium retrofit'!$Q$40,IF(F47="Scenario2PBT5",'Medium retrofit'!$R$40,IF(F47="Scenario3PBT5",'Medium retrofit'!$S$40,"")))&amp;IF(F47="Scenario1PBT6",'Medium retrofit'!$T$40,IF(F47="Scenario2PBT6",'Medium retrofit'!$U$40,IF(F47="Scenario3PBT6",'Medium retrofit'!$V$40,"")))&amp;IF(F47="Scenario1PBT7",'Medium retrofit'!$W$40,IF(F47="Scenario2PBT7",'Medium retrofit'!$X$40,IF(F47="Scenario3PBT7",'Medium retrofit'!$Y$40,"")))&amp;IF(F47="Scenario1PBT8",'Medium retrofit'!$Z$40,IF(F47="Scenario2PBT8",'Medium retrofit'!$AA$40,IF(F47="Scenario3PBT8",'Medium retrofit'!$AB$40,"")))&amp;IF(F47="Scenario1PBT9",'Medium retrofit'!$AC$40,IF(F47="Scenario2PBT9",'Medium retrofit'!$AD$40,IF(F47="Scenario3PBT9",'Medium retrofit'!$AE$40,"")))&amp;IF(F47="Scenario1PBT10",'Medium retrofit'!$AF$40,IF(F47="Scenario2PBT10",'Medium retrofit'!$AG$40,IF(F47="Scenario3PBT10",'Medium retrofit'!$AH$40,"")))&amp;IF(F47="Scenario1PBT11",'Medium retrofit'!$AI$40,IF(F47="Scenario2PBT11",'Medium retrofit'!$AJ$40,IF(F47="Scenario3PBT11",'Medium retrofit'!$AK$40,"")))&amp;IF(F47="Scenario1PBT12",'Medium retrofit'!$AL$40,IF(F47="Scenario2PBT12",'Medium retrofit'!$AM$40,IF(F47="Scenario3PBT12",'Medium retrofit'!$AN$40,"")))&amp;IF(F47="Scenario1PBT13",'Medium retrofit'!$AO$40,IF(F47="Scenario2PBT13",'Medium retrofit'!$AP$40,IF(F47="Scenario3PBT13",'Medium retrofit'!$AQ$40,"")))&amp;IF(F47="Scenario1PBT14",'Medium retrofit'!$AR$40,IF(F47="Scenario2PBT14",'Medium retrofit'!$AS$40,IF(F47="Scenario3PBT14",'Medium retrofit'!$AT$40,"")))&amp;IF(F47="Scenario1PBT15",'Medium retrofit'!$AU$40,IF(F47="Scenario2PBT15",'Medium retrofit'!$AV$40,IF(F47="Scenario3PBT15",'Medium retrofit'!$AW$40,"")))</f>
        <v/>
      </c>
      <c r="X47" s="123">
        <f t="shared" si="21"/>
        <v>0</v>
      </c>
      <c r="Y47" s="123" t="str">
        <f>IF(F47="Scenario1PBT1",'Medium retrofit'!$E$42,IF(F47="Scenario2PBT1",'Medium retrofit'!$F$42,IF(F47="Scenario3PBT1",'Medium retrofit'!$G$42,"")))&amp;IF(F47="Scenario1PBT2",'Medium retrofit'!$H$42,IF(F47="Scenario2PBT2",'Medium retrofit'!$I$42,IF(F47="Scenario3PBT2",'Medium retrofit'!$J$42,"")))&amp;IF(F47="Scenario1PBT3",'Medium retrofit'!$K$42,IF(F47="Scenario2PBT3",'Medium retrofit'!$L$42,IF(F47="Scenario3PBT3",'Medium retrofit'!$M$42,"")))&amp;IF(F47="Scenario1PBT4",'Medium retrofit'!$N$42,IF(F47="Scenario2PBT4",'Medium retrofit'!$O$42,IF(F47="Scenario3PBT4",'Medium retrofit'!$P$42,"")))&amp;IF(F47="Scenario1PBT5",'Medium retrofit'!$Q$42,IF(F47="Scenario2PBT5",'Medium retrofit'!$R$42,IF(F47="Scenario3PBT5",'Medium retrofit'!$S$42,"")))&amp;IF(F47="Scenario1PBT6",'Medium retrofit'!$T$42,IF(F47="Scenario2PBT6",'Medium retrofit'!$U$42,IF(F47="Scenario3PBT6",'Medium retrofit'!$V$42,"")))&amp;IF(F47="Scenario1PBT7",'Medium retrofit'!$W$42,IF(F47="Scenario2PBT7",'Medium retrofit'!$X$42,IF(F47="Scenario3PBT7",'Medium retrofit'!$Y$42,"")))&amp;IF(F47="Scenario1PBT8",'Medium retrofit'!$Z$42,IF(F47="Scenario2PBT8",'Medium retrofit'!$AA$42,IF(F47="Scenario3PBT8",'Medium retrofit'!$AB$42,"")))&amp;IF(F47="Scenario1PBT9",'Medium retrofit'!$AC$42,IF(F47="Scenario2PBT9",'Medium retrofit'!$AD$42,IF(F47="Scenario3PBT9",'Medium retrofit'!$AE$42,"")))&amp;IF(F47="Scenario1PBT10",'Medium retrofit'!$AF$42,IF(F47="Scenario2PBT10",'Medium retrofit'!$AG$42,IF(F47="Scenario3PBT10",'Medium retrofit'!$AH$42,"")))&amp;IF(F47="Scenario1PBT11",'Medium retrofit'!$AI$42,IF(F47="Scenario2PBT11",'Medium retrofit'!$AJ$42,IF(F47="Scenario3PBT11",'Medium retrofit'!$AK$42,"")))&amp;IF(F47="Scenario1PBT12",'Medium retrofit'!$AL$42,IF(F47="Scenario2PBT12",'Medium retrofit'!$AM$42,IF(F47="Scenario3PBT12",'Medium retrofit'!$AN$42,"")))&amp;IF(F47="Scenario1PBT13",'Medium retrofit'!$AO$42,IF(F47="Scenario2PBT13",'Medium retrofit'!$AP$42,IF(F47="Scenario3PBT13",'Medium retrofit'!$AQ$42,"")))&amp;IF(F47="Scenario1PBT14",'Medium retrofit'!$AR$42,IF(F47="Scenario2PBT14",'Medium retrofit'!$AS$42,IF(F47="Scenario3PBT14",'Medium retrofit'!$AT$42,"")))&amp;IF(F47="Scenario1PBT15",'Medium retrofit'!$AU$42,IF(F47="Scenario2PBT15",'Medium retrofit'!$AV$42,IF(F47="Scenario3PBT15",'Medium retrofit'!$AW$42,"")))</f>
        <v/>
      </c>
      <c r="Z47" s="123">
        <f t="shared" si="22"/>
        <v>0</v>
      </c>
      <c r="AA47" s="239" t="str">
        <f>IF(F47="Scenario1PBT1",'Medium retrofit'!$E$101,IF(F47="Scenario2PBT1",'Medium retrofit'!$F$101,IF(F47="Scenario3PBT1",'Medium retrofit'!$G$101,"")))&amp;IF(F47="Scenario1PBT2",'Medium retrofit'!$H$101,IF(F47="Scenario2PBT2",'Medium retrofit'!$I$101,IF(F47="Scenario3PBT2",'Medium retrofit'!$J$101,"")))&amp;IF(F47="Scenario1PBT3",'Medium retrofit'!$K$101,IF(F47="Scenario2PBT3",'Medium retrofit'!$L$101,IF(F47="Scenario3PBT3",'Medium retrofit'!$M$101,"")))&amp;IF(F47="Scenario1PBT4",'Medium retrofit'!$N$101,IF(F47="Scenario2PBT4",'Medium retrofit'!$O$101,IF(F47="Scenario3PBT4",'Medium retrofit'!$P$101,"")))&amp;IF(F47="Scenario1PBT5",'Medium retrofit'!$Q$101,IF(F47="Scenario2PBT5",'Medium retrofit'!$R$101,IF(F47="Scenario3PBT5",'Medium retrofit'!$S$101,"")))&amp;IF(F47="Scenario1PBT6",'Medium retrofit'!$T$101,IF(F47="Scenario2PBT6",'Medium retrofit'!$U$101,IF(F47="Scenario3PBT6",'Medium retrofit'!$V$101,"")))&amp;IF(F47="Scenario1PBT7",'Medium retrofit'!$W$101,IF(F47="Scenario2PBT7",'Medium retrofit'!$X$101,IF(F47="Scenario3PBT7",'Medium retrofit'!$Y$101,"")))&amp;IF(F47="Scenario1PBT8",'Medium retrofit'!$Z$101,IF(F47="Scenario2PBT8",'Medium retrofit'!$AA$101,IF(F47="Scenario3PBT8",'Medium retrofit'!$AB$101,"")))&amp;IF(F47="Scenario1PBT9",'Medium retrofit'!$AC$101,IF(F47="Scenario2PBT9",'Medium retrofit'!$AD$101,IF(F47="Scenario3PBT9",'Medium retrofit'!$AE$101,"")))&amp;IF(F47="Scenario1PBT10",'Medium retrofit'!$AF$101,IF(F47="Scenario2PBT10",'Medium retrofit'!$AG$101,IF(F47="Scenario3PBT10",'Medium retrofit'!$AH$101,"")))&amp;IF(F47="Scenario1PBT11",'Medium retrofit'!$AI$101,IF(F47="Scenario2PBT11",'Medium retrofit'!$AJ$101,IF(F47="Scenario3PBT11",'Medium retrofit'!$AK$101,"")))&amp;IF(F47="Scenario1PBT12",'Medium retrofit'!$AL$101,IF(F47="Scenario2PBT12",'Medium retrofit'!$AM$101,IF(F47="Scenario3PBT12",'Medium retrofit'!$AN$101,"")))&amp;IF(F47="Scenario1PBT13",'Medium retrofit'!$AO$101,IF(F47="Scenario2PBT13",'Medium retrofit'!$AP$101,IF(F47="Scenario3PBT13",'Medium retrofit'!$AQ$101,"")))&amp;IF(F47="Scenario1PBT14",'Medium retrofit'!$AR$101,IF(F47="Scenario2PBT14",'Medium retrofit'!$AS$101,IF(F47="Scenario3PBT14",'Medium retrofit'!$AT$101,"")))&amp;IF(F47="Scenario1PBT15",'Medium retrofit'!$AU$101,IF(F47="Scenario2PBT15",'Medium retrofit'!$AV$101,IF(F47="Scenario3PBT15",'Medium retrofit'!$AW$101,"")))</f>
        <v/>
      </c>
      <c r="AB47" s="242">
        <f t="shared" si="23"/>
        <v>0</v>
      </c>
      <c r="AC47" s="364" t="str">
        <f t="shared" si="24"/>
        <v/>
      </c>
      <c r="AD47" s="353">
        <f>IF(AC47="",IFERROR('Projection_Base-case'!G48-G47,0),0)</f>
        <v>0</v>
      </c>
      <c r="AE47" s="350">
        <f t="shared" si="25"/>
        <v>0</v>
      </c>
      <c r="AF47" s="361">
        <f>IFERROR(100*AD47/'Projection_Base-case'!G48,0)</f>
        <v>0</v>
      </c>
      <c r="AG47" s="352">
        <f>IF(AC47="",IFERROR('Projection_Base-case'!I48-I47,0),0)</f>
        <v>0</v>
      </c>
      <c r="AH47" s="353">
        <f t="shared" si="26"/>
        <v>0</v>
      </c>
      <c r="AI47" s="361">
        <f>IFERROR(100*AG47/'Projection_Base-case'!I48,0)</f>
        <v>0</v>
      </c>
      <c r="AJ47" s="352">
        <f>IF(AC47="",IFERROR('Projection_Base-case'!K48-K47,0),0)</f>
        <v>0</v>
      </c>
      <c r="AK47" s="353">
        <f t="shared" si="27"/>
        <v>0</v>
      </c>
      <c r="AL47" s="361">
        <f>IFERROR(100*AJ47/'Projection_Base-case'!K48,0)</f>
        <v>0</v>
      </c>
      <c r="AM47" s="352">
        <f>-IF(AC47="",IFERROR('Projection_Base-case'!M48-M47,0),0)</f>
        <v>0</v>
      </c>
      <c r="AN47" s="353">
        <f t="shared" si="28"/>
        <v>0</v>
      </c>
      <c r="AO47" s="354">
        <f>IFERROR(IF('Projection_Base-case'!N48&gt;0,100*AN47/'Projection_Base-case'!N48,100*AN47/N47),0)</f>
        <v>0</v>
      </c>
      <c r="AP47" s="355">
        <f>IF(AC47="",IFERROR('Projection_Base-case'!O48-O47,0),0)</f>
        <v>0</v>
      </c>
      <c r="AQ47" s="356">
        <f t="shared" si="29"/>
        <v>0</v>
      </c>
      <c r="AR47" s="356">
        <f>IFERROR(100*AP47/'Projection_Base-case'!O48,0)</f>
        <v>0</v>
      </c>
      <c r="AS47" s="355">
        <f>IF(AC47="",IFERROR('Projection_Base-case'!Q48-Q47,0),0)</f>
        <v>0</v>
      </c>
      <c r="AT47" s="356">
        <f t="shared" si="30"/>
        <v>0</v>
      </c>
      <c r="AU47" s="356">
        <f>IFERROR(100*AS47/'Projection_Base-case'!Q48,0)</f>
        <v>0</v>
      </c>
      <c r="AV47" s="355">
        <f>IF(AC47="",IFERROR('Projection_Base-case'!S48-S47,0),0)</f>
        <v>0</v>
      </c>
      <c r="AW47" s="356">
        <f t="shared" si="31"/>
        <v>0</v>
      </c>
      <c r="AX47" s="357">
        <f>IFERROR(100*AV47/'Projection_Base-case'!S48,0)</f>
        <v>0</v>
      </c>
      <c r="AY47" s="358">
        <f>IF(AC47="",IFERROR('Projection_Base-case'!U48-U47,0),0)</f>
        <v>0</v>
      </c>
      <c r="AZ47" s="359">
        <f t="shared" si="32"/>
        <v>0</v>
      </c>
      <c r="BA47" s="359">
        <f>IFERROR(100*AY47/'Projection_Base-case'!U48,0)</f>
        <v>0</v>
      </c>
      <c r="BB47" s="358">
        <f>IF(AC47="",IFERROR('Projection_Base-case'!W48-W47,0),0)</f>
        <v>0</v>
      </c>
      <c r="BC47" s="359">
        <f t="shared" si="33"/>
        <v>0</v>
      </c>
      <c r="BD47" s="359">
        <f>IFERROR(100*BB47/'Projection_Base-case'!W48,0)</f>
        <v>0</v>
      </c>
      <c r="BE47" s="358">
        <f>IF(AC47="",IFERROR('Projection_Base-case'!Y48-Y47,0),0)</f>
        <v>0</v>
      </c>
      <c r="BF47" s="359">
        <f t="shared" si="34"/>
        <v>0</v>
      </c>
      <c r="BG47" s="359">
        <f>IFERROR(100*BE47/'Projection_Base-case'!Y48,0)</f>
        <v>0</v>
      </c>
      <c r="BH47" s="359">
        <f t="shared" si="35"/>
        <v>0</v>
      </c>
      <c r="BI47" s="360">
        <f t="shared" si="36"/>
        <v>0</v>
      </c>
    </row>
    <row r="48" spans="1:61">
      <c r="A48" s="205">
        <v>44</v>
      </c>
      <c r="B48" s="347">
        <f>IF('Projection_Base-case'!B49&lt;&gt;"",'Projection_Base-case'!B49,0)</f>
        <v>0</v>
      </c>
      <c r="C48" s="347">
        <f>IF('Projection_Base-case'!C49&lt;&gt;"",'Projection_Base-case'!C49,0)</f>
        <v>0</v>
      </c>
      <c r="D48" s="365">
        <f>IF('Projection_Base-case'!D49&lt;&gt;"",'Projection_Base-case'!D49,0)</f>
        <v>0</v>
      </c>
      <c r="E48" s="369"/>
      <c r="F48" s="367" t="str">
        <f t="shared" si="12"/>
        <v>0</v>
      </c>
      <c r="G48" s="241" t="str">
        <f>IF(F48="Scenario1PBT1",'Medium retrofit'!$E$6,IF(F48="Scenario2PBT1",'Medium retrofit'!$F$6,IF(F48="Scenario3PBT1",'Medium retrofit'!$G$6,"")))&amp;IF(F48="Scenario1PBT2",'Medium retrofit'!$H$6,IF(F48="Scenario2PBT2",'Medium retrofit'!$I$6,IF(F48="Scenario3PBT2",'Medium retrofit'!$J$6,"")))&amp;IF(F48="Scenario1PBT3",'Medium retrofit'!$K$6,IF(F48="Scenario2PBT3",'Medium retrofit'!$L$6,IF(F48="Scenario3PBT3",'Medium retrofit'!$M$6,"")))&amp;IF(F48="Scenario1PBT4",'Medium retrofit'!$N$6,IF(F48="Scenario2PBT4",'Medium retrofit'!$O$6,IF(F48="Scenario3PBT4",'Medium retrofit'!$P$6,"")))&amp;IF(F48="Scenario1PBT5",'Medium retrofit'!$Q$6,IF(F48="Scenario2PBT5",'Medium retrofit'!$R$6,IF(F48="Scenario3PBT5",'Medium retrofit'!$S$6,"")))&amp;IF(F48="Scenario1PBT6",'Medium retrofit'!$T$6,IF(F48="Scenario2PBT6",'Medium retrofit'!$U$6,IF(F48="Scenario3PBT6",'Medium retrofit'!$V$6,"")))&amp;IF(F48="Scenario1PBT7",'Medium retrofit'!$W$6,IF(F48="Scenario2PBT7",'Medium retrofit'!$X$6,IF(F48="Scenario3PBT7",'Medium retrofit'!$Y$6,"")))&amp;IF(F48="Scenario1PBT8",'Medium retrofit'!$Z$6,IF(F48="Scenario2PBT8",'Medium retrofit'!$AA$6,IF(F48="Scenario3PBT8",'Medium retrofit'!$AB$6,"")))&amp;IF(F48="Scenario1PBT9",'Medium retrofit'!$AC$6,IF(F48="Scenario2PBT9",'Medium retrofit'!$AD$6,IF(F48="Scenario3PBT9",'Medium retrofit'!$AE$6,"")))&amp;IF(F48="Scenario1PBT10",'Medium retrofit'!$AF$6,IF(F48="Scenario2PBT10",'Medium retrofit'!$AG$6,IF(F48="Scenario3PBT10",'Medium retrofit'!$AH$6,"")))&amp;IF(F48="Scenario1PBT11",'Medium retrofit'!$AI$6,IF(F48="Scenario2PBT11",'Medium retrofit'!$AJ$6,IF(F48="Scenario3PBT11",'Medium retrofit'!$AK$6,"")))&amp;IF(F48="Scenario1PBT12",'Medium retrofit'!$AL$6,IF(F48="Scenario2PBT12",'Medium retrofit'!$AM$6,IF(F48="Scenario3PBT12",'Medium retrofit'!$AN$6,"")))&amp;IF(F48="Scenario1PBT13",'Medium retrofit'!$AO$6,IF(F48="Scenario2PBT13",'Medium retrofit'!$AP$6,IF(F48="Scenario3PBT13",'Medium retrofit'!$AQ$6,"")))&amp;IF(F48="Scenario1PBT14",'Medium retrofit'!$AR$6,IF(F48="Scenario2PBT14",'Medium retrofit'!$AS$6,IF(F48="Scenario3PBT14",'Medium retrofit'!$AT$6,"")))&amp;IF(F48="Scenario1PBT15",'Medium retrofit'!$AU$6,IF(F48="Scenario2PBT15",'Medium retrofit'!$AV$6,IF(F48="Scenario3PBT15",'Medium retrofit'!$AW$6,"")))</f>
        <v/>
      </c>
      <c r="H48" s="123">
        <f t="shared" si="13"/>
        <v>0</v>
      </c>
      <c r="I48" s="239" t="str">
        <f>IF(F48="Scenario1PBT1",'Medium retrofit'!$E$16,IF(F48="Scenario2PBT1",'Medium retrofit'!$F$16,IF(F48="Scenario3PBT1",'Medium retrofit'!$G$16,"")))&amp;IF(F48="Scenario1PBT2",'Medium retrofit'!$H$16,IF(F48="Scenario2PBT2",'Medium retrofit'!$I$16,IF(F48="Scenario3PBT2",'Medium retrofit'!$J$16,"")))&amp;IF(F48="Scenario1PBT3",'Medium retrofit'!$K$16,IF(F48="Scenario2PBT3",'Medium retrofit'!$L$16,IF(F48="Scenario3PBT3",'Medium retrofit'!$M$16,"")))&amp;IF(F48="Scenario1PBT4",'Medium retrofit'!$N$16,IF(F48="Scenario2PBT4",'Medium retrofit'!$O$16,IF(F48="Scenario3PBT4",'Medium retrofit'!$P$16,"")))&amp;IF(F48="Scenario1PBT5",'Medium retrofit'!$Q$16,IF(F48="Scenario2PBT5",'Medium retrofit'!$R$16,IF(F48="Scenario3PBT5",'Medium retrofit'!$S$16,"")))&amp;IF(F48="Scenario1PBT6",'Medium retrofit'!$T$16,IF(F48="Scenario2PBT6",'Medium retrofit'!$U$16,IF(F48="Scenario3PBT6",'Medium retrofit'!$V$16,"")))&amp;IF(F48="Scenario1PBT7",'Medium retrofit'!$W$16,IF(F48="Scenario2PBT7",'Medium retrofit'!$X$16,IF(F48="Scenario3PBT7",'Medium retrofit'!$Y$16,"")))&amp;IF(F48="Scenario1PBT8",'Medium retrofit'!$Z$16,IF(F48="Scenario2PBT8",'Medium retrofit'!$AA$16,IF(F48="Scenario3PBT8",'Medium retrofit'!$AB$16,"")))&amp;IF(F48="Scenario1PBT9",'Medium retrofit'!$AC$16,IF(F48="Scenario2PBT9",'Medium retrofit'!$AD$16,IF(F48="Scenario3PBT9",'Medium retrofit'!$AE$16,"")))&amp;IF(F48="Scenario1PBT10",'Medium retrofit'!$AF$16,IF(F48="Scenario2PBT10",'Medium retrofit'!$AG$16,IF(F48="Scenario3PBT10",'Medium retrofit'!$AH$16,"")))&amp;IF(F48="Scenario1PBT11",'Medium retrofit'!$AI$16,IF(F48="Scenario2PBT11",'Medium retrofit'!$AJ$16,IF(F48="Scenario3PBT11",'Medium retrofit'!$AK$16,"")))&amp;IF(F48="Scenario1PBT12",'Medium retrofit'!$AL$16,IF(F48="Scenario2PBT12",'Medium retrofit'!$AM$16,IF(F48="Scenario3PBT12",'Medium retrofit'!$AN$16,"")))&amp;IF(F48="Scenario1PBT13",'Medium retrofit'!$AO$16,IF(F48="Scenario2PBT13",'Medium retrofit'!$AP$16,IF(F48="Scenario3PBT13",'Medium retrofit'!$AQ$16,"")))&amp;IF(F48="Scenario1PBT14",'Medium retrofit'!$AR$16,IF(F48="Scenario2PBT14",'Medium retrofit'!$AS$16,IF(F48="Scenario3PBT14",'Medium retrofit'!$AT$16,"")))&amp;IF(F48="Scenario1PBT15",'Medium retrofit'!$AU$16,IF(F48="Scenario2PBT15",'Medium retrofit'!$AV$16,IF(F48="Scenario3PBT15",'Medium retrofit'!$AW$16,"")))</f>
        <v/>
      </c>
      <c r="J48" s="123">
        <f t="shared" si="14"/>
        <v>0</v>
      </c>
      <c r="K48" s="123" t="str">
        <f>IF(F48="Scenario1PBT1",'Medium retrofit'!$E$18,IF(F48="Scenario2PBT1",'Medium retrofit'!$F$18,IF(F48="Scenario3PBT1",'Medium retrofit'!$G$18,"")))&amp;IF(F48="Scenario1PBT2",'Medium retrofit'!$H$18,IF(F48="Scenario2PBT2",'Medium retrofit'!$I$18,IF(F48="Scenario3PBT2",'Medium retrofit'!$J$18,"")))&amp;IF(F48="Scenario1PBT3",'Medium retrofit'!$K$18,IF(F48="Scenario2PBT3",'Medium retrofit'!$L$18,IF(F48="Scenario3PBT3",'Medium retrofit'!$M$18,"")))&amp;IF(F48="Scenario1PBT4",'Medium retrofit'!$N$18,IF(F48="Scenario2PBT4",'Medium retrofit'!$O$18,IF(F48="Scenario3PBT4",'Medium retrofit'!$P$18,"")))&amp;IF(F48="Scenario1PBT5",'Medium retrofit'!$Q$18,IF(F48="Scenario2PBT5",'Medium retrofit'!$R$18,IF(F48="Scenario3PBT5",'Medium retrofit'!$S$18,"")))&amp;IF(F48="Scenario1PBT6",'Medium retrofit'!$T$18,IF(F48="Scenario2PBT6",'Medium retrofit'!$U$18,IF(F48="Scenario3PBT6",'Medium retrofit'!$V$18,"")))&amp;IF(F48="Scenario1PBT7",'Medium retrofit'!$W$18,IF(F48="Scenario2PBT7",'Medium retrofit'!$X$18,IF(F48="Scenario3PBT7",'Medium retrofit'!$Y$18,"")))&amp;IF(F48="Scenario1PBT8",'Medium retrofit'!$Z$18,IF(F48="Scenario2PBT8",'Medium retrofit'!$AA$18,IF(F48="Scenario3PBT8",'Medium retrofit'!$AB$18,"")))&amp;IF(F48="Scenario1PBT9",'Medium retrofit'!$AC$18,IF(F48="Scenario2PBT9",'Medium retrofit'!$AD$18,IF(F48="Scenario3PBT9",'Medium retrofit'!$AE$18,"")))&amp;IF(F48="Scenario1PBT10",'Medium retrofit'!$AF$18,IF(F48="Scenario2PBT10",'Medium retrofit'!$AG$18,IF(F48="Scenario3PBT10",'Medium retrofit'!$AH$18,"")))&amp;IF(F48="Scenario1PBT11",'Medium retrofit'!$AI$18,IF(F48="Scenario2PBT11",'Medium retrofit'!$AJ$18,IF(F48="Scenario3PBT11",'Medium retrofit'!$AK$18,"")))&amp;IF(F48="Scenario1PBT12",'Medium retrofit'!$AL$18,IF(F48="Scenario2PBT12",'Medium retrofit'!$AM$18,IF(F48="Scenario3PBT12",'Medium retrofit'!$AN$18,"")))&amp;IF(F48="Scenario1PBT13",'Medium retrofit'!$AO$18,IF(F48="Scenario2PBT13",'Medium retrofit'!$AP$18,IF(F48="Scenario3PBT13",'Medium retrofit'!$AQ$18,"")))&amp;IF(F48="Scenario1PBT14",'Medium retrofit'!$AR$18,IF(F48="Scenario2PBT14",'Medium retrofit'!$AS$18,IF(F48="Scenario3PBT14",'Medium retrofit'!$AT$18,"")))&amp;IF(F48="Scenario1PBT15",'Medium retrofit'!$AU$18,IF(F48="Scenario2PBT15",'Medium retrofit'!$AV$18,IF(F48="Scenario3PBT15",'Medium retrofit'!$AW$18,"")))</f>
        <v/>
      </c>
      <c r="L48" s="123">
        <f t="shared" si="15"/>
        <v>0</v>
      </c>
      <c r="M48" s="123" t="str">
        <f>IF(F48="Scenario1PBT1",'Medium retrofit'!$E$20,IF(F48="Scenario2PBT1",'Medium retrofit'!$F$20,IF(F48="Scenario3PBT1",'Medium retrofit'!$G$20,"")))&amp;IF(F48="Scenario1PBT2",'Medium retrofit'!$H$20,IF(F48="Scenario2PBT2",'Medium retrofit'!$I$20,IF(F48="Scenario3PBT2",'Medium retrofit'!$J$20,"")))&amp;IF(F48="Scenario1PBT3",'Medium retrofit'!$K$20,IF(F48="Scenario2PBT3",'Medium retrofit'!$L$20,IF(F48="Scenario3PBT3",'Medium retrofit'!$M$20,"")))&amp;IF(F48="Scenario1PBT4",'Medium retrofit'!$N$20,IF(F48="Scenario2PBT4",'Medium retrofit'!$O$20,IF(F48="Scenario3PBT4",'Medium retrofit'!$P$20,"")))&amp;IF(F48="Scenario1PBT5",'Medium retrofit'!$Q$20,IF(F48="Scenario2PBT5",'Medium retrofit'!$R$20,IF(F48="Scenario3PBT5",'Medium retrofit'!$S$20,"")))&amp;IF(F48="Scenario1PBT6",'Medium retrofit'!$T$20,IF(F48="Scenario2PBT6",'Medium retrofit'!$U$20,IF(F48="Scenario3PBT6",'Medium retrofit'!$V$20,"")))&amp;IF(F48="Scenario1PBT7",'Medium retrofit'!$W$20,IF(F48="Scenario2PBT7",'Medium retrofit'!$X$20,IF(F48="Scenario3PBT7",'Medium retrofit'!$Y$20,"")))&amp;IF(F48="Scenario1PBT8",'Medium retrofit'!$Z$20,IF(F48="Scenario2PBT8",'Medium retrofit'!$AA$20,IF(F48="Scenario3PBT8",'Medium retrofit'!$AB$20,"")))&amp;IF(F48="Scenario1PBT9",'Medium retrofit'!$AC$20,IF(F48="Scenario2PBT9",'Medium retrofit'!$AD$20,IF(F48="Scenario3PBT9",'Medium retrofit'!$AE$20,"")))&amp;IF(F48="Scenario1PBT10",'Medium retrofit'!$AF$20,IF(F48="Scenario2PBT10",'Medium retrofit'!$AG$20,IF(F48="Scenario3PBT10",'Medium retrofit'!$AH$20,"")))&amp;IF(F48="Scenario1PBT11",'Medium retrofit'!$AI$20,IF(F48="Scenario2PBT11",'Medium retrofit'!$AJ$20,IF(F48="Scenario3PBT11",'Medium retrofit'!$AK$20,"")))&amp;IF(F48="Scenario1PBT12",'Medium retrofit'!$AL$20,IF(F48="Scenario2PBT12",'Medium retrofit'!$AM$20,IF(F48="Scenario3PBT12",'Medium retrofit'!$AN$20,"")))&amp;IF(F48="Scenario1PBT13",'Medium retrofit'!$AO$20,IF(F48="Scenario2PBT13",'Medium retrofit'!$AP$20,IF(F48="Scenario3PBT13",'Medium retrofit'!$AQ$20,"")))&amp;IF(F48="Scenario1PBT14",'Medium retrofit'!$AR$20,IF(F48="Scenario2PBT14",'Medium retrofit'!$AS$20,IF(F48="Scenario3PBT14",'Medium retrofit'!$AT$20,"")))&amp;IF(F48="Scenario1PBT15",'Medium retrofit'!$AU$20,IF(F48="Scenario2PBT15",'Medium retrofit'!$AV$20,IF(F48="Scenario3PBT15",'Medium retrofit'!$AW$20,"")))</f>
        <v/>
      </c>
      <c r="N48" s="124">
        <f t="shared" si="16"/>
        <v>0</v>
      </c>
      <c r="O48" s="245" t="str">
        <f>IF(F48="Scenario1PBT1",'Medium retrofit'!$E$23,IF(F48="Scenario2PBT1",'Medium retrofit'!$F$23,IF(F48="Scenario3PBT1",'Medium retrofit'!$G$23,"")))&amp;IF(F48="Scenario1PBT2",'Medium retrofit'!$H$23,IF(F48="Scenario2PBT2",'Medium retrofit'!$I$23,IF(F48="Scenario3PBT2",'Medium retrofit'!$J$23,"")))&amp;IF(F48="Scenario1PBT3",'Medium retrofit'!$K$23,IF(F48="Scenario2PBT3",'Medium retrofit'!$L$23,IF(F48="Scenario3PBT3",'Medium retrofit'!$M$23,"")))&amp;IF(F48="Scenario1PBT4",'Medium retrofit'!$N$23,IF(F48="Scenario2PBT4",'Medium retrofit'!$O$23,IF(F48="Scenario3PBT4",'Medium retrofit'!$P$23,"")))&amp;IF(F48="Scenario1PBT5",'Medium retrofit'!$Q$23,IF(F48="Scenario2PBT5",'Medium retrofit'!$R$23,IF(F48="Scenario3PBT5",'Medium retrofit'!$S$23,"")))&amp;IF(F48="Scenario1PBT6",'Medium retrofit'!$T$23,IF(F48="Scenario2PBT6",'Medium retrofit'!$U$23,IF(F48="Scenario3PBT6",'Medium retrofit'!$V$23,"")))&amp;IF(F48="Scenario1PBT7",'Medium retrofit'!$W$23,IF(F48="Scenario2PBT7",'Medium retrofit'!$X$23,IF(F48="Scenario3PBT7",'Medium retrofit'!$Y$23,"")))&amp;IF(F48="Scenario1PBT8",'Medium retrofit'!$Z$23,IF(F48="Scenario2PBT8",'Medium retrofit'!$AA$23,IF(F48="Scenario3PBT8",'Medium retrofit'!$AB$23,"")))&amp;IF(F48="Scenario1PBT9",'Medium retrofit'!$AC$23,IF(F48="Scenario2PBT9",'Medium retrofit'!$AD$23,IF(F48="Scenario3PBT9",'Medium retrofit'!$AE$23,"")))&amp;IF(F48="Scenario1PBT10",'Medium retrofit'!$AF$23,IF(F48="Scenario2PBT10",'Medium retrofit'!$AG$23,IF(F48="Scenario3PBT10",'Medium retrofit'!$AH$23,"")))&amp;IF(F48="Scenario1PBT11",'Medium retrofit'!$AI$23,IF(F48="Scenario2PBT11",'Medium retrofit'!$AJ$23,IF(F48="Scenario3PBT11",'Medium retrofit'!$AK$23,"")))&amp;IF(F48="Scenario1PBT12",'Medium retrofit'!$AL$23,IF(F48="Scenario2PBT12",'Medium retrofit'!$AM$23,IF(F48="Scenario3PBT12",'Medium retrofit'!$AN$23,"")))&amp;IF(F48="Scenario1PBT13",'Medium retrofit'!$AO$23,IF(F48="Scenario2PBT13",'Medium retrofit'!$AP$23,IF(F48="Scenario3PBT13",'Medium retrofit'!$AQ$23,"")))&amp;IF(F48="Scenario1PBT14",'Medium retrofit'!$AR$23,IF(F48="Scenario2PBT14",'Medium retrofit'!$AS$23,IF(F48="Scenario3PBT14",'Medium retrofit'!$AT$23,"")))&amp;IF(F48="Scenario1PBT15",'Medium retrofit'!$AU$23,IF(F48="Scenario2PBT15",'Medium retrofit'!$AV$23,IF(F48="Scenario3PBT15",'Medium retrofit'!$AW$23,"")))</f>
        <v/>
      </c>
      <c r="P48" s="123">
        <f t="shared" si="17"/>
        <v>0</v>
      </c>
      <c r="Q48" s="123" t="str">
        <f>IF(F48="Scenario1PBT1",'Medium retrofit'!$E$25,IF(F48="Scenario2PBT1",'Medium retrofit'!$F$25,IF(F48="Scenario3PBT1",'Medium retrofit'!$G$25,"")))&amp;IF(F48="Scenario1PBT2",'Medium retrofit'!$H$25,IF(F48="Scenario2PBT2",'Medium retrofit'!$I$25,IF(F48="Scenario3PBT2",'Medium retrofit'!$J$25,"")))&amp;IF(F48="Scenario1PBT3",'Medium retrofit'!$K$25,IF(F48="Scenario2PBT3",'Medium retrofit'!$L$25,IF(F48="Scenario3PBT3",'Medium retrofit'!$M$25,"")))&amp;IF(F48="Scenario1PBT4",'Medium retrofit'!$N$25,IF(F48="Scenario2PBT4",'Medium retrofit'!$O$25,IF(F48="Scenario3PBT4",'Medium retrofit'!$P$25,"")))&amp;IF(F48="Scenario1PBT5",'Medium retrofit'!$Q$25,IF(F48="Scenario2PBT5",'Medium retrofit'!$R$25,IF(F48="Scenario3PBT5",'Medium retrofit'!$S$25,"")))&amp;IF(F48="Scenario1PBT6",'Medium retrofit'!$T$25,IF(F48="Scenario2PBT6",'Medium retrofit'!$U$25,IF(F48="Scenario3PBT6",'Medium retrofit'!$V$25,"")))&amp;IF(F48="Scenario1PBT7",'Medium retrofit'!$W$25,IF(F48="Scenario2PBT7",'Medium retrofit'!$X$25,IF(F48="Scenario3PBT7",'Medium retrofit'!$Y$25,"")))&amp;IF(F48="Scenario1PBT8",'Medium retrofit'!$Z$25,IF(F48="Scenario2PBT8",'Medium retrofit'!$AA$25,IF(F48="Scenario3PBT8",'Medium retrofit'!$AB$25,"")))&amp;IF(F48="Scenario1PBT9",'Medium retrofit'!$AC$25,IF(F48="Scenario2PBT9",'Medium retrofit'!$AD$25,IF(F48="Scenario3PBT9",'Medium retrofit'!$AE$25,"")))&amp;IF(F48="Scenario1PBT10",'Medium retrofit'!$AF$25,IF(F48="Scenario2PBT10",'Medium retrofit'!$AG$25,IF(F48="Scenario3PBT10",'Medium retrofit'!$AH$25,"")))&amp;IF(F48="Scenario1PBT11",'Medium retrofit'!$AI$25,IF(F48="Scenario2PBT11",'Medium retrofit'!$AJ$25,IF(F48="Scenario3PBT11",'Medium retrofit'!$AK$25,"")))&amp;IF(F48="Scenario1PBT12",'Medium retrofit'!$AL$25,IF(F48="Scenario2PBT12",'Medium retrofit'!$AM$25,IF(F48="Scenario3PBT12",'Medium retrofit'!$AN$25,"")))&amp;IF(F48="Scenario1PBT13",'Medium retrofit'!$AO$25,IF(F48="Scenario2PBT13",'Medium retrofit'!$AP$25,IF(F48="Scenario3PBT13",'Medium retrofit'!$AQ$25,"")))&amp;IF(F48="Scenario1PBT14",'Medium retrofit'!$AR$25,IF(F48="Scenario2PBT14",'Medium retrofit'!$AS$25,IF(F48="Scenario3PBT14",'Medium retrofit'!$AT$25,"")))&amp;IF(F48="Scenario1PBT15",'Medium retrofit'!$AU$25,IF(F48="Scenario2PBT15",'Medium retrofit'!$AV$25,IF(F48="Scenario3PBT15",'Medium retrofit'!$AW$25,"")))</f>
        <v/>
      </c>
      <c r="R48" s="123">
        <f t="shared" si="18"/>
        <v>0</v>
      </c>
      <c r="S48" s="123" t="str">
        <f>IF(F48="Scenario1PBT1",'Medium retrofit'!$E$27,IF(F48="Scenario2PBT1",'Medium retrofit'!$F$27,IF(F48="Scenario3PBT1",'Medium retrofit'!$G$27,"")))&amp;IF(F48="Scenario1PBT2",'Medium retrofit'!$H$27,IF(F48="Scenario2PBT2",'Medium retrofit'!$I$27,IF(F48="Scenario3PBT2",'Medium retrofit'!$J$27,"")))&amp;IF(F48="Scenario1PBT3",'Medium retrofit'!$K$27,IF(F48="Scenario2PBT3",'Medium retrofit'!$L$27,IF(F48="Scenario3PBT3",'Medium retrofit'!$M$27,"")))&amp;IF(F48="Scenario1PBT4",'Medium retrofit'!$N$27,IF(F48="Scenario2PBT4",'Medium retrofit'!$O$27,IF(F48="Scenario3PBT4",'Medium retrofit'!$P$27,"")))&amp;IF(F48="Scenario1PBT5",'Medium retrofit'!$Q$27,IF(F48="Scenario2PBT5",'Medium retrofit'!$R$27,IF(F48="Scenario3PBT5",'Medium retrofit'!$S$27,"")))&amp;IF(F48="Scenario1PBT6",'Medium retrofit'!$T$27,IF(F48="Scenario2PBT6",'Medium retrofit'!$U$27,IF(F48="Scenario3PBT6",'Medium retrofit'!$V$27,"")))&amp;IF(F48="Scenario1PBT7",'Medium retrofit'!$W$27,IF(F48="Scenario2PBT7",'Medium retrofit'!$X$27,IF(F48="Scenario3PBT7",'Medium retrofit'!$Y$27,"")))&amp;IF(F48="Scenario1PBT8",'Medium retrofit'!$Z$27,IF(F48="Scenario2PBT8",'Medium retrofit'!$AA$27,IF(F48="Scenario3PBT8",'Medium retrofit'!$AB$27,"")))&amp;IF(F48="Scenario1PBT9",'Medium retrofit'!$AC$27,IF(F48="Scenario2PBT9",'Medium retrofit'!$AD$27,IF(F48="Scenario3PBT9",'Medium retrofit'!$AE$27,"")))&amp;IF(F48="Scenario1PBT10",'Medium retrofit'!$AF$27,IF(F48="Scenario2PBT10",'Medium retrofit'!$AG$27,IF(F48="Scenario3PBT10",'Medium retrofit'!$AH$27,"")))&amp;IF(F48="Scenario1PBT11",'Medium retrofit'!$AI$27,IF(F48="Scenario2PBT11",'Medium retrofit'!$AJ$27,IF(F48="Scenario3PBT11",'Medium retrofit'!$AK$27,"")))&amp;IF(F48="Scenario1PBT12",'Medium retrofit'!$AL$27,IF(F48="Scenario2PBT12",'Medium retrofit'!$AM$27,IF(F48="Scenario3PBT12",'Medium retrofit'!$AN$27,"")))&amp;IF(F48="Scenario1PBT13",'Medium retrofit'!$AO$27,IF(F48="Scenario2PBT13",'Medium retrofit'!$AP$27,IF(F48="Scenario3PBT13",'Medium retrofit'!$AQ$27,"")))&amp;IF(F48="Scenario1PBT14",'Medium retrofit'!$AR$27,IF(F48="Scenario2PBT14",'Medium retrofit'!$AS$27,IF(F48="Scenario3PBT14",'Medium retrofit'!$AT$27,"")))&amp;IF(F48="Scenario1PBT15",'Medium retrofit'!$AU$27,IF(F48="Scenario2PBT15",'Medium retrofit'!$AV$27,IF(F48="Scenario3PBT15",'Medium retrofit'!$AW$27,"")))</f>
        <v/>
      </c>
      <c r="T48" s="246">
        <f t="shared" si="19"/>
        <v>0</v>
      </c>
      <c r="U48" s="245" t="str">
        <f>IF(F48="Scenario1PBT1",'Medium retrofit'!$E$38,IF(F48="Scenario2PBT1",'Medium retrofit'!$F$38,IF(F48="Scenario3PBT1",'Medium retrofit'!$G$38,"")))&amp;IF(F48="Scenario1PBT2",'Medium retrofit'!$H$38,IF(F48="Scenario2PBT2",'Medium retrofit'!$I$38,IF(F48="Scenario3PBT2",'Medium retrofit'!$J$38,"")))&amp;IF(F48="Scenario1PBT3",'Medium retrofit'!$K$38,IF(F48="Scenario2PBT3",'Medium retrofit'!$L$38,IF(F48="Scenario3PBT3",'Medium retrofit'!$M$38,"")))&amp;IF(F48="Scenario1PBT4",'Medium retrofit'!$N$38,IF(F48="Scenario2PBT4",'Medium retrofit'!$O$38,IF(F48="Scenario3PBT4",'Medium retrofit'!$P$38,"")))&amp;IF(F48="Scenario1PBT5",'Medium retrofit'!$Q$38,IF(F48="Scenario2PBT5",'Medium retrofit'!$R$38,IF(F48="Scenario3PBT5",'Medium retrofit'!$S$38,"")))&amp;IF(F48="Scenario1PBT6",'Medium retrofit'!$T$38,IF(F48="Scenario2PBT6",'Medium retrofit'!$U$38,IF(F48="Scenario3PBT6",'Medium retrofit'!$V$38,"")))&amp;IF(F48="Scenario1PBT7",'Medium retrofit'!$W$38,IF(F48="Scenario2PBT7",'Medium retrofit'!$X$38,IF(F48="Scenario3PBT7",'Medium retrofit'!$Y$38,"")))&amp;IF(F48="Scenario1PBT8",'Medium retrofit'!$Z$38,IF(F48="Scenario2PBT8",'Medium retrofit'!$AA$38,IF(F48="Scenario3PBT8",'Medium retrofit'!$AB$38,"")))&amp;IF(F48="Scenario1PBT9",'Medium retrofit'!$AC$38,IF(F48="Scenario2PBT9",'Medium retrofit'!$AD$38,IF(F48="Scenario3PBT9",'Medium retrofit'!$AE$38,"")))&amp;IF(F48="Scenario1PBT10",'Medium retrofit'!$AF$38,IF(F48="Scenario2PBT10",'Medium retrofit'!$AG$38,IF(F48="Scenario3PBT10",'Medium retrofit'!$AH$38,"")))&amp;IF(F48="Scenario1PBT11",'Medium retrofit'!$AI$38,IF(F48="Scenario2PBT11",'Medium retrofit'!$AJ$38,IF(F48="Scenario3PBT11",'Medium retrofit'!$AK$38,"")))&amp;IF(F48="Scenario1PBT12",'Medium retrofit'!$AL$38,IF(F48="Scenario2PBT12",'Medium retrofit'!$AM$38,IF(F48="Scenario3PBT12",'Medium retrofit'!$AN$38,"")))&amp;IF(F48="Scenario1PBT13",'Medium retrofit'!$AO$38,IF(F48="Scenario2PBT13",'Medium retrofit'!$AP$38,IF(F48="Scenario3PBT13",'Medium retrofit'!$AQ$38,"")))&amp;IF(F48="Scenario1PBT14",'Medium retrofit'!$AR$38,IF(F48="Scenario2PBT14",'Medium retrofit'!$AS$38,IF(F48="Scenario3PBT14",'Medium retrofit'!$AT$38,"")))&amp;IF(F48="Scenario1PBT15",'Medium retrofit'!$AU$38,IF(F48="Scenario2PBT15",'Medium retrofit'!$AV$38,IF(F48="Scenario3PBT15",'Medium retrofit'!$AW$38,"")))</f>
        <v/>
      </c>
      <c r="V48" s="123">
        <f t="shared" si="20"/>
        <v>0</v>
      </c>
      <c r="W48" s="123" t="str">
        <f>IF(F48="Scenario1PBT1",'Medium retrofit'!$E$40,IF(F48="Scenario2PBT1",'Medium retrofit'!$F$40,IF(F48="Scenario3PBT1",'Medium retrofit'!$G$40,"")))&amp;IF(F48="Scenario1PBT2",'Medium retrofit'!$H$40,IF(F48="Scenario2PBT2",'Medium retrofit'!$I$40,IF(F48="Scenario3PBT2",'Medium retrofit'!$J$40,"")))&amp;IF(F48="Scenario1PBT3",'Medium retrofit'!$K$40,IF(F48="Scenario2PBT3",'Medium retrofit'!$L$40,IF(F48="Scenario3PBT3",'Medium retrofit'!$M$40,"")))&amp;IF(F48="Scenario1PBT4",'Medium retrofit'!$N$40,IF(F48="Scenario2PBT4",'Medium retrofit'!$O$40,IF(F48="Scenario3PBT4",'Medium retrofit'!$P$40,"")))&amp;IF(F48="Scenario1PBT5",'Medium retrofit'!$Q$40,IF(F48="Scenario2PBT5",'Medium retrofit'!$R$40,IF(F48="Scenario3PBT5",'Medium retrofit'!$S$40,"")))&amp;IF(F48="Scenario1PBT6",'Medium retrofit'!$T$40,IF(F48="Scenario2PBT6",'Medium retrofit'!$U$40,IF(F48="Scenario3PBT6",'Medium retrofit'!$V$40,"")))&amp;IF(F48="Scenario1PBT7",'Medium retrofit'!$W$40,IF(F48="Scenario2PBT7",'Medium retrofit'!$X$40,IF(F48="Scenario3PBT7",'Medium retrofit'!$Y$40,"")))&amp;IF(F48="Scenario1PBT8",'Medium retrofit'!$Z$40,IF(F48="Scenario2PBT8",'Medium retrofit'!$AA$40,IF(F48="Scenario3PBT8",'Medium retrofit'!$AB$40,"")))&amp;IF(F48="Scenario1PBT9",'Medium retrofit'!$AC$40,IF(F48="Scenario2PBT9",'Medium retrofit'!$AD$40,IF(F48="Scenario3PBT9",'Medium retrofit'!$AE$40,"")))&amp;IF(F48="Scenario1PBT10",'Medium retrofit'!$AF$40,IF(F48="Scenario2PBT10",'Medium retrofit'!$AG$40,IF(F48="Scenario3PBT10",'Medium retrofit'!$AH$40,"")))&amp;IF(F48="Scenario1PBT11",'Medium retrofit'!$AI$40,IF(F48="Scenario2PBT11",'Medium retrofit'!$AJ$40,IF(F48="Scenario3PBT11",'Medium retrofit'!$AK$40,"")))&amp;IF(F48="Scenario1PBT12",'Medium retrofit'!$AL$40,IF(F48="Scenario2PBT12",'Medium retrofit'!$AM$40,IF(F48="Scenario3PBT12",'Medium retrofit'!$AN$40,"")))&amp;IF(F48="Scenario1PBT13",'Medium retrofit'!$AO$40,IF(F48="Scenario2PBT13",'Medium retrofit'!$AP$40,IF(F48="Scenario3PBT13",'Medium retrofit'!$AQ$40,"")))&amp;IF(F48="Scenario1PBT14",'Medium retrofit'!$AR$40,IF(F48="Scenario2PBT14",'Medium retrofit'!$AS$40,IF(F48="Scenario3PBT14",'Medium retrofit'!$AT$40,"")))&amp;IF(F48="Scenario1PBT15",'Medium retrofit'!$AU$40,IF(F48="Scenario2PBT15",'Medium retrofit'!$AV$40,IF(F48="Scenario3PBT15",'Medium retrofit'!$AW$40,"")))</f>
        <v/>
      </c>
      <c r="X48" s="123">
        <f t="shared" si="21"/>
        <v>0</v>
      </c>
      <c r="Y48" s="123" t="str">
        <f>IF(F48="Scenario1PBT1",'Medium retrofit'!$E$42,IF(F48="Scenario2PBT1",'Medium retrofit'!$F$42,IF(F48="Scenario3PBT1",'Medium retrofit'!$G$42,"")))&amp;IF(F48="Scenario1PBT2",'Medium retrofit'!$H$42,IF(F48="Scenario2PBT2",'Medium retrofit'!$I$42,IF(F48="Scenario3PBT2",'Medium retrofit'!$J$42,"")))&amp;IF(F48="Scenario1PBT3",'Medium retrofit'!$K$42,IF(F48="Scenario2PBT3",'Medium retrofit'!$L$42,IF(F48="Scenario3PBT3",'Medium retrofit'!$M$42,"")))&amp;IF(F48="Scenario1PBT4",'Medium retrofit'!$N$42,IF(F48="Scenario2PBT4",'Medium retrofit'!$O$42,IF(F48="Scenario3PBT4",'Medium retrofit'!$P$42,"")))&amp;IF(F48="Scenario1PBT5",'Medium retrofit'!$Q$42,IF(F48="Scenario2PBT5",'Medium retrofit'!$R$42,IF(F48="Scenario3PBT5",'Medium retrofit'!$S$42,"")))&amp;IF(F48="Scenario1PBT6",'Medium retrofit'!$T$42,IF(F48="Scenario2PBT6",'Medium retrofit'!$U$42,IF(F48="Scenario3PBT6",'Medium retrofit'!$V$42,"")))&amp;IF(F48="Scenario1PBT7",'Medium retrofit'!$W$42,IF(F48="Scenario2PBT7",'Medium retrofit'!$X$42,IF(F48="Scenario3PBT7",'Medium retrofit'!$Y$42,"")))&amp;IF(F48="Scenario1PBT8",'Medium retrofit'!$Z$42,IF(F48="Scenario2PBT8",'Medium retrofit'!$AA$42,IF(F48="Scenario3PBT8",'Medium retrofit'!$AB$42,"")))&amp;IF(F48="Scenario1PBT9",'Medium retrofit'!$AC$42,IF(F48="Scenario2PBT9",'Medium retrofit'!$AD$42,IF(F48="Scenario3PBT9",'Medium retrofit'!$AE$42,"")))&amp;IF(F48="Scenario1PBT10",'Medium retrofit'!$AF$42,IF(F48="Scenario2PBT10",'Medium retrofit'!$AG$42,IF(F48="Scenario3PBT10",'Medium retrofit'!$AH$42,"")))&amp;IF(F48="Scenario1PBT11",'Medium retrofit'!$AI$42,IF(F48="Scenario2PBT11",'Medium retrofit'!$AJ$42,IF(F48="Scenario3PBT11",'Medium retrofit'!$AK$42,"")))&amp;IF(F48="Scenario1PBT12",'Medium retrofit'!$AL$42,IF(F48="Scenario2PBT12",'Medium retrofit'!$AM$42,IF(F48="Scenario3PBT12",'Medium retrofit'!$AN$42,"")))&amp;IF(F48="Scenario1PBT13",'Medium retrofit'!$AO$42,IF(F48="Scenario2PBT13",'Medium retrofit'!$AP$42,IF(F48="Scenario3PBT13",'Medium retrofit'!$AQ$42,"")))&amp;IF(F48="Scenario1PBT14",'Medium retrofit'!$AR$42,IF(F48="Scenario2PBT14",'Medium retrofit'!$AS$42,IF(F48="Scenario3PBT14",'Medium retrofit'!$AT$42,"")))&amp;IF(F48="Scenario1PBT15",'Medium retrofit'!$AU$42,IF(F48="Scenario2PBT15",'Medium retrofit'!$AV$42,IF(F48="Scenario3PBT15",'Medium retrofit'!$AW$42,"")))</f>
        <v/>
      </c>
      <c r="Z48" s="123">
        <f t="shared" si="22"/>
        <v>0</v>
      </c>
      <c r="AA48" s="239" t="str">
        <f>IF(F48="Scenario1PBT1",'Medium retrofit'!$E$101,IF(F48="Scenario2PBT1",'Medium retrofit'!$F$101,IF(F48="Scenario3PBT1",'Medium retrofit'!$G$101,"")))&amp;IF(F48="Scenario1PBT2",'Medium retrofit'!$H$101,IF(F48="Scenario2PBT2",'Medium retrofit'!$I$101,IF(F48="Scenario3PBT2",'Medium retrofit'!$J$101,"")))&amp;IF(F48="Scenario1PBT3",'Medium retrofit'!$K$101,IF(F48="Scenario2PBT3",'Medium retrofit'!$L$101,IF(F48="Scenario3PBT3",'Medium retrofit'!$M$101,"")))&amp;IF(F48="Scenario1PBT4",'Medium retrofit'!$N$101,IF(F48="Scenario2PBT4",'Medium retrofit'!$O$101,IF(F48="Scenario3PBT4",'Medium retrofit'!$P$101,"")))&amp;IF(F48="Scenario1PBT5",'Medium retrofit'!$Q$101,IF(F48="Scenario2PBT5",'Medium retrofit'!$R$101,IF(F48="Scenario3PBT5",'Medium retrofit'!$S$101,"")))&amp;IF(F48="Scenario1PBT6",'Medium retrofit'!$T$101,IF(F48="Scenario2PBT6",'Medium retrofit'!$U$101,IF(F48="Scenario3PBT6",'Medium retrofit'!$V$101,"")))&amp;IF(F48="Scenario1PBT7",'Medium retrofit'!$W$101,IF(F48="Scenario2PBT7",'Medium retrofit'!$X$101,IF(F48="Scenario3PBT7",'Medium retrofit'!$Y$101,"")))&amp;IF(F48="Scenario1PBT8",'Medium retrofit'!$Z$101,IF(F48="Scenario2PBT8",'Medium retrofit'!$AA$101,IF(F48="Scenario3PBT8",'Medium retrofit'!$AB$101,"")))&amp;IF(F48="Scenario1PBT9",'Medium retrofit'!$AC$101,IF(F48="Scenario2PBT9",'Medium retrofit'!$AD$101,IF(F48="Scenario3PBT9",'Medium retrofit'!$AE$101,"")))&amp;IF(F48="Scenario1PBT10",'Medium retrofit'!$AF$101,IF(F48="Scenario2PBT10",'Medium retrofit'!$AG$101,IF(F48="Scenario3PBT10",'Medium retrofit'!$AH$101,"")))&amp;IF(F48="Scenario1PBT11",'Medium retrofit'!$AI$101,IF(F48="Scenario2PBT11",'Medium retrofit'!$AJ$101,IF(F48="Scenario3PBT11",'Medium retrofit'!$AK$101,"")))&amp;IF(F48="Scenario1PBT12",'Medium retrofit'!$AL$101,IF(F48="Scenario2PBT12",'Medium retrofit'!$AM$101,IF(F48="Scenario3PBT12",'Medium retrofit'!$AN$101,"")))&amp;IF(F48="Scenario1PBT13",'Medium retrofit'!$AO$101,IF(F48="Scenario2PBT13",'Medium retrofit'!$AP$101,IF(F48="Scenario3PBT13",'Medium retrofit'!$AQ$101,"")))&amp;IF(F48="Scenario1PBT14",'Medium retrofit'!$AR$101,IF(F48="Scenario2PBT14",'Medium retrofit'!$AS$101,IF(F48="Scenario3PBT14",'Medium retrofit'!$AT$101,"")))&amp;IF(F48="Scenario1PBT15",'Medium retrofit'!$AU$101,IF(F48="Scenario2PBT15",'Medium retrofit'!$AV$101,IF(F48="Scenario3PBT15",'Medium retrofit'!$AW$101,"")))</f>
        <v/>
      </c>
      <c r="AB48" s="242">
        <f t="shared" si="23"/>
        <v>0</v>
      </c>
      <c r="AC48" s="364" t="str">
        <f t="shared" si="24"/>
        <v/>
      </c>
      <c r="AD48" s="353">
        <f>IF(AC48="",IFERROR('Projection_Base-case'!G49-G48,0),0)</f>
        <v>0</v>
      </c>
      <c r="AE48" s="350">
        <f t="shared" si="25"/>
        <v>0</v>
      </c>
      <c r="AF48" s="361">
        <f>IFERROR(100*AD48/'Projection_Base-case'!G49,0)</f>
        <v>0</v>
      </c>
      <c r="AG48" s="352">
        <f>IF(AC48="",IFERROR('Projection_Base-case'!I49-I48,0),0)</f>
        <v>0</v>
      </c>
      <c r="AH48" s="353">
        <f t="shared" si="26"/>
        <v>0</v>
      </c>
      <c r="AI48" s="361">
        <f>IFERROR(100*AG48/'Projection_Base-case'!I49,0)</f>
        <v>0</v>
      </c>
      <c r="AJ48" s="352">
        <f>IF(AC48="",IFERROR('Projection_Base-case'!K49-K48,0),0)</f>
        <v>0</v>
      </c>
      <c r="AK48" s="353">
        <f t="shared" si="27"/>
        <v>0</v>
      </c>
      <c r="AL48" s="361">
        <f>IFERROR(100*AJ48/'Projection_Base-case'!K49,0)</f>
        <v>0</v>
      </c>
      <c r="AM48" s="352">
        <f>-IF(AC48="",IFERROR('Projection_Base-case'!M49-M48,0),0)</f>
        <v>0</v>
      </c>
      <c r="AN48" s="353">
        <f t="shared" si="28"/>
        <v>0</v>
      </c>
      <c r="AO48" s="354">
        <f>IFERROR(IF('Projection_Base-case'!N49&gt;0,100*AN48/'Projection_Base-case'!N49,100*AN48/N48),0)</f>
        <v>0</v>
      </c>
      <c r="AP48" s="355">
        <f>IF(AC48="",IFERROR('Projection_Base-case'!O49-O48,0),0)</f>
        <v>0</v>
      </c>
      <c r="AQ48" s="356">
        <f t="shared" si="29"/>
        <v>0</v>
      </c>
      <c r="AR48" s="356">
        <f>IFERROR(100*AP48/'Projection_Base-case'!O49,0)</f>
        <v>0</v>
      </c>
      <c r="AS48" s="355">
        <f>IF(AC48="",IFERROR('Projection_Base-case'!Q49-Q48,0),0)</f>
        <v>0</v>
      </c>
      <c r="AT48" s="356">
        <f t="shared" si="30"/>
        <v>0</v>
      </c>
      <c r="AU48" s="356">
        <f>IFERROR(100*AS48/'Projection_Base-case'!Q49,0)</f>
        <v>0</v>
      </c>
      <c r="AV48" s="355">
        <f>IF(AC48="",IFERROR('Projection_Base-case'!S49-S48,0),0)</f>
        <v>0</v>
      </c>
      <c r="AW48" s="356">
        <f t="shared" si="31"/>
        <v>0</v>
      </c>
      <c r="AX48" s="357">
        <f>IFERROR(100*AV48/'Projection_Base-case'!S49,0)</f>
        <v>0</v>
      </c>
      <c r="AY48" s="358">
        <f>IF(AC48="",IFERROR('Projection_Base-case'!U49-U48,0),0)</f>
        <v>0</v>
      </c>
      <c r="AZ48" s="359">
        <f t="shared" si="32"/>
        <v>0</v>
      </c>
      <c r="BA48" s="359">
        <f>IFERROR(100*AY48/'Projection_Base-case'!U49,0)</f>
        <v>0</v>
      </c>
      <c r="BB48" s="358">
        <f>IF(AC48="",IFERROR('Projection_Base-case'!W49-W48,0),0)</f>
        <v>0</v>
      </c>
      <c r="BC48" s="359">
        <f t="shared" si="33"/>
        <v>0</v>
      </c>
      <c r="BD48" s="359">
        <f>IFERROR(100*BB48/'Projection_Base-case'!W49,0)</f>
        <v>0</v>
      </c>
      <c r="BE48" s="358">
        <f>IF(AC48="",IFERROR('Projection_Base-case'!Y49-Y48,0),0)</f>
        <v>0</v>
      </c>
      <c r="BF48" s="359">
        <f t="shared" si="34"/>
        <v>0</v>
      </c>
      <c r="BG48" s="359">
        <f>IFERROR(100*BE48/'Projection_Base-case'!Y49,0)</f>
        <v>0</v>
      </c>
      <c r="BH48" s="359">
        <f t="shared" si="35"/>
        <v>0</v>
      </c>
      <c r="BI48" s="360">
        <f t="shared" si="36"/>
        <v>0</v>
      </c>
    </row>
    <row r="49" spans="1:61">
      <c r="A49" s="205">
        <v>45</v>
      </c>
      <c r="B49" s="347">
        <f>IF('Projection_Base-case'!B50&lt;&gt;"",'Projection_Base-case'!B50,0)</f>
        <v>0</v>
      </c>
      <c r="C49" s="347">
        <f>IF('Projection_Base-case'!C50&lt;&gt;"",'Projection_Base-case'!C50,0)</f>
        <v>0</v>
      </c>
      <c r="D49" s="365">
        <f>IF('Projection_Base-case'!D50&lt;&gt;"",'Projection_Base-case'!D50,0)</f>
        <v>0</v>
      </c>
      <c r="E49" s="369"/>
      <c r="F49" s="367" t="str">
        <f t="shared" si="12"/>
        <v>0</v>
      </c>
      <c r="G49" s="241" t="str">
        <f>IF(F49="Scenario1PBT1",'Medium retrofit'!$E$6,IF(F49="Scenario2PBT1",'Medium retrofit'!$F$6,IF(F49="Scenario3PBT1",'Medium retrofit'!$G$6,"")))&amp;IF(F49="Scenario1PBT2",'Medium retrofit'!$H$6,IF(F49="Scenario2PBT2",'Medium retrofit'!$I$6,IF(F49="Scenario3PBT2",'Medium retrofit'!$J$6,"")))&amp;IF(F49="Scenario1PBT3",'Medium retrofit'!$K$6,IF(F49="Scenario2PBT3",'Medium retrofit'!$L$6,IF(F49="Scenario3PBT3",'Medium retrofit'!$M$6,"")))&amp;IF(F49="Scenario1PBT4",'Medium retrofit'!$N$6,IF(F49="Scenario2PBT4",'Medium retrofit'!$O$6,IF(F49="Scenario3PBT4",'Medium retrofit'!$P$6,"")))&amp;IF(F49="Scenario1PBT5",'Medium retrofit'!$Q$6,IF(F49="Scenario2PBT5",'Medium retrofit'!$R$6,IF(F49="Scenario3PBT5",'Medium retrofit'!$S$6,"")))&amp;IF(F49="Scenario1PBT6",'Medium retrofit'!$T$6,IF(F49="Scenario2PBT6",'Medium retrofit'!$U$6,IF(F49="Scenario3PBT6",'Medium retrofit'!$V$6,"")))&amp;IF(F49="Scenario1PBT7",'Medium retrofit'!$W$6,IF(F49="Scenario2PBT7",'Medium retrofit'!$X$6,IF(F49="Scenario3PBT7",'Medium retrofit'!$Y$6,"")))&amp;IF(F49="Scenario1PBT8",'Medium retrofit'!$Z$6,IF(F49="Scenario2PBT8",'Medium retrofit'!$AA$6,IF(F49="Scenario3PBT8",'Medium retrofit'!$AB$6,"")))&amp;IF(F49="Scenario1PBT9",'Medium retrofit'!$AC$6,IF(F49="Scenario2PBT9",'Medium retrofit'!$AD$6,IF(F49="Scenario3PBT9",'Medium retrofit'!$AE$6,"")))&amp;IF(F49="Scenario1PBT10",'Medium retrofit'!$AF$6,IF(F49="Scenario2PBT10",'Medium retrofit'!$AG$6,IF(F49="Scenario3PBT10",'Medium retrofit'!$AH$6,"")))&amp;IF(F49="Scenario1PBT11",'Medium retrofit'!$AI$6,IF(F49="Scenario2PBT11",'Medium retrofit'!$AJ$6,IF(F49="Scenario3PBT11",'Medium retrofit'!$AK$6,"")))&amp;IF(F49="Scenario1PBT12",'Medium retrofit'!$AL$6,IF(F49="Scenario2PBT12",'Medium retrofit'!$AM$6,IF(F49="Scenario3PBT12",'Medium retrofit'!$AN$6,"")))&amp;IF(F49="Scenario1PBT13",'Medium retrofit'!$AO$6,IF(F49="Scenario2PBT13",'Medium retrofit'!$AP$6,IF(F49="Scenario3PBT13",'Medium retrofit'!$AQ$6,"")))&amp;IF(F49="Scenario1PBT14",'Medium retrofit'!$AR$6,IF(F49="Scenario2PBT14",'Medium retrofit'!$AS$6,IF(F49="Scenario3PBT14",'Medium retrofit'!$AT$6,"")))&amp;IF(F49="Scenario1PBT15",'Medium retrofit'!$AU$6,IF(F49="Scenario2PBT15",'Medium retrofit'!$AV$6,IF(F49="Scenario3PBT15",'Medium retrofit'!$AW$6,"")))</f>
        <v/>
      </c>
      <c r="H49" s="123">
        <f t="shared" si="13"/>
        <v>0</v>
      </c>
      <c r="I49" s="239" t="str">
        <f>IF(F49="Scenario1PBT1",'Medium retrofit'!$E$16,IF(F49="Scenario2PBT1",'Medium retrofit'!$F$16,IF(F49="Scenario3PBT1",'Medium retrofit'!$G$16,"")))&amp;IF(F49="Scenario1PBT2",'Medium retrofit'!$H$16,IF(F49="Scenario2PBT2",'Medium retrofit'!$I$16,IF(F49="Scenario3PBT2",'Medium retrofit'!$J$16,"")))&amp;IF(F49="Scenario1PBT3",'Medium retrofit'!$K$16,IF(F49="Scenario2PBT3",'Medium retrofit'!$L$16,IF(F49="Scenario3PBT3",'Medium retrofit'!$M$16,"")))&amp;IF(F49="Scenario1PBT4",'Medium retrofit'!$N$16,IF(F49="Scenario2PBT4",'Medium retrofit'!$O$16,IF(F49="Scenario3PBT4",'Medium retrofit'!$P$16,"")))&amp;IF(F49="Scenario1PBT5",'Medium retrofit'!$Q$16,IF(F49="Scenario2PBT5",'Medium retrofit'!$R$16,IF(F49="Scenario3PBT5",'Medium retrofit'!$S$16,"")))&amp;IF(F49="Scenario1PBT6",'Medium retrofit'!$T$16,IF(F49="Scenario2PBT6",'Medium retrofit'!$U$16,IF(F49="Scenario3PBT6",'Medium retrofit'!$V$16,"")))&amp;IF(F49="Scenario1PBT7",'Medium retrofit'!$W$16,IF(F49="Scenario2PBT7",'Medium retrofit'!$X$16,IF(F49="Scenario3PBT7",'Medium retrofit'!$Y$16,"")))&amp;IF(F49="Scenario1PBT8",'Medium retrofit'!$Z$16,IF(F49="Scenario2PBT8",'Medium retrofit'!$AA$16,IF(F49="Scenario3PBT8",'Medium retrofit'!$AB$16,"")))&amp;IF(F49="Scenario1PBT9",'Medium retrofit'!$AC$16,IF(F49="Scenario2PBT9",'Medium retrofit'!$AD$16,IF(F49="Scenario3PBT9",'Medium retrofit'!$AE$16,"")))&amp;IF(F49="Scenario1PBT10",'Medium retrofit'!$AF$16,IF(F49="Scenario2PBT10",'Medium retrofit'!$AG$16,IF(F49="Scenario3PBT10",'Medium retrofit'!$AH$16,"")))&amp;IF(F49="Scenario1PBT11",'Medium retrofit'!$AI$16,IF(F49="Scenario2PBT11",'Medium retrofit'!$AJ$16,IF(F49="Scenario3PBT11",'Medium retrofit'!$AK$16,"")))&amp;IF(F49="Scenario1PBT12",'Medium retrofit'!$AL$16,IF(F49="Scenario2PBT12",'Medium retrofit'!$AM$16,IF(F49="Scenario3PBT12",'Medium retrofit'!$AN$16,"")))&amp;IF(F49="Scenario1PBT13",'Medium retrofit'!$AO$16,IF(F49="Scenario2PBT13",'Medium retrofit'!$AP$16,IF(F49="Scenario3PBT13",'Medium retrofit'!$AQ$16,"")))&amp;IF(F49="Scenario1PBT14",'Medium retrofit'!$AR$16,IF(F49="Scenario2PBT14",'Medium retrofit'!$AS$16,IF(F49="Scenario3PBT14",'Medium retrofit'!$AT$16,"")))&amp;IF(F49="Scenario1PBT15",'Medium retrofit'!$AU$16,IF(F49="Scenario2PBT15",'Medium retrofit'!$AV$16,IF(F49="Scenario3PBT15",'Medium retrofit'!$AW$16,"")))</f>
        <v/>
      </c>
      <c r="J49" s="123">
        <f t="shared" si="14"/>
        <v>0</v>
      </c>
      <c r="K49" s="123" t="str">
        <f>IF(F49="Scenario1PBT1",'Medium retrofit'!$E$18,IF(F49="Scenario2PBT1",'Medium retrofit'!$F$18,IF(F49="Scenario3PBT1",'Medium retrofit'!$G$18,"")))&amp;IF(F49="Scenario1PBT2",'Medium retrofit'!$H$18,IF(F49="Scenario2PBT2",'Medium retrofit'!$I$18,IF(F49="Scenario3PBT2",'Medium retrofit'!$J$18,"")))&amp;IF(F49="Scenario1PBT3",'Medium retrofit'!$K$18,IF(F49="Scenario2PBT3",'Medium retrofit'!$L$18,IF(F49="Scenario3PBT3",'Medium retrofit'!$M$18,"")))&amp;IF(F49="Scenario1PBT4",'Medium retrofit'!$N$18,IF(F49="Scenario2PBT4",'Medium retrofit'!$O$18,IF(F49="Scenario3PBT4",'Medium retrofit'!$P$18,"")))&amp;IF(F49="Scenario1PBT5",'Medium retrofit'!$Q$18,IF(F49="Scenario2PBT5",'Medium retrofit'!$R$18,IF(F49="Scenario3PBT5",'Medium retrofit'!$S$18,"")))&amp;IF(F49="Scenario1PBT6",'Medium retrofit'!$T$18,IF(F49="Scenario2PBT6",'Medium retrofit'!$U$18,IF(F49="Scenario3PBT6",'Medium retrofit'!$V$18,"")))&amp;IF(F49="Scenario1PBT7",'Medium retrofit'!$W$18,IF(F49="Scenario2PBT7",'Medium retrofit'!$X$18,IF(F49="Scenario3PBT7",'Medium retrofit'!$Y$18,"")))&amp;IF(F49="Scenario1PBT8",'Medium retrofit'!$Z$18,IF(F49="Scenario2PBT8",'Medium retrofit'!$AA$18,IF(F49="Scenario3PBT8",'Medium retrofit'!$AB$18,"")))&amp;IF(F49="Scenario1PBT9",'Medium retrofit'!$AC$18,IF(F49="Scenario2PBT9",'Medium retrofit'!$AD$18,IF(F49="Scenario3PBT9",'Medium retrofit'!$AE$18,"")))&amp;IF(F49="Scenario1PBT10",'Medium retrofit'!$AF$18,IF(F49="Scenario2PBT10",'Medium retrofit'!$AG$18,IF(F49="Scenario3PBT10",'Medium retrofit'!$AH$18,"")))&amp;IF(F49="Scenario1PBT11",'Medium retrofit'!$AI$18,IF(F49="Scenario2PBT11",'Medium retrofit'!$AJ$18,IF(F49="Scenario3PBT11",'Medium retrofit'!$AK$18,"")))&amp;IF(F49="Scenario1PBT12",'Medium retrofit'!$AL$18,IF(F49="Scenario2PBT12",'Medium retrofit'!$AM$18,IF(F49="Scenario3PBT12",'Medium retrofit'!$AN$18,"")))&amp;IF(F49="Scenario1PBT13",'Medium retrofit'!$AO$18,IF(F49="Scenario2PBT13",'Medium retrofit'!$AP$18,IF(F49="Scenario3PBT13",'Medium retrofit'!$AQ$18,"")))&amp;IF(F49="Scenario1PBT14",'Medium retrofit'!$AR$18,IF(F49="Scenario2PBT14",'Medium retrofit'!$AS$18,IF(F49="Scenario3PBT14",'Medium retrofit'!$AT$18,"")))&amp;IF(F49="Scenario1PBT15",'Medium retrofit'!$AU$18,IF(F49="Scenario2PBT15",'Medium retrofit'!$AV$18,IF(F49="Scenario3PBT15",'Medium retrofit'!$AW$18,"")))</f>
        <v/>
      </c>
      <c r="L49" s="123">
        <f t="shared" si="15"/>
        <v>0</v>
      </c>
      <c r="M49" s="123" t="str">
        <f>IF(F49="Scenario1PBT1",'Medium retrofit'!$E$20,IF(F49="Scenario2PBT1",'Medium retrofit'!$F$20,IF(F49="Scenario3PBT1",'Medium retrofit'!$G$20,"")))&amp;IF(F49="Scenario1PBT2",'Medium retrofit'!$H$20,IF(F49="Scenario2PBT2",'Medium retrofit'!$I$20,IF(F49="Scenario3PBT2",'Medium retrofit'!$J$20,"")))&amp;IF(F49="Scenario1PBT3",'Medium retrofit'!$K$20,IF(F49="Scenario2PBT3",'Medium retrofit'!$L$20,IF(F49="Scenario3PBT3",'Medium retrofit'!$M$20,"")))&amp;IF(F49="Scenario1PBT4",'Medium retrofit'!$N$20,IF(F49="Scenario2PBT4",'Medium retrofit'!$O$20,IF(F49="Scenario3PBT4",'Medium retrofit'!$P$20,"")))&amp;IF(F49="Scenario1PBT5",'Medium retrofit'!$Q$20,IF(F49="Scenario2PBT5",'Medium retrofit'!$R$20,IF(F49="Scenario3PBT5",'Medium retrofit'!$S$20,"")))&amp;IF(F49="Scenario1PBT6",'Medium retrofit'!$T$20,IF(F49="Scenario2PBT6",'Medium retrofit'!$U$20,IF(F49="Scenario3PBT6",'Medium retrofit'!$V$20,"")))&amp;IF(F49="Scenario1PBT7",'Medium retrofit'!$W$20,IF(F49="Scenario2PBT7",'Medium retrofit'!$X$20,IF(F49="Scenario3PBT7",'Medium retrofit'!$Y$20,"")))&amp;IF(F49="Scenario1PBT8",'Medium retrofit'!$Z$20,IF(F49="Scenario2PBT8",'Medium retrofit'!$AA$20,IF(F49="Scenario3PBT8",'Medium retrofit'!$AB$20,"")))&amp;IF(F49="Scenario1PBT9",'Medium retrofit'!$AC$20,IF(F49="Scenario2PBT9",'Medium retrofit'!$AD$20,IF(F49="Scenario3PBT9",'Medium retrofit'!$AE$20,"")))&amp;IF(F49="Scenario1PBT10",'Medium retrofit'!$AF$20,IF(F49="Scenario2PBT10",'Medium retrofit'!$AG$20,IF(F49="Scenario3PBT10",'Medium retrofit'!$AH$20,"")))&amp;IF(F49="Scenario1PBT11",'Medium retrofit'!$AI$20,IF(F49="Scenario2PBT11",'Medium retrofit'!$AJ$20,IF(F49="Scenario3PBT11",'Medium retrofit'!$AK$20,"")))&amp;IF(F49="Scenario1PBT12",'Medium retrofit'!$AL$20,IF(F49="Scenario2PBT12",'Medium retrofit'!$AM$20,IF(F49="Scenario3PBT12",'Medium retrofit'!$AN$20,"")))&amp;IF(F49="Scenario1PBT13",'Medium retrofit'!$AO$20,IF(F49="Scenario2PBT13",'Medium retrofit'!$AP$20,IF(F49="Scenario3PBT13",'Medium retrofit'!$AQ$20,"")))&amp;IF(F49="Scenario1PBT14",'Medium retrofit'!$AR$20,IF(F49="Scenario2PBT14",'Medium retrofit'!$AS$20,IF(F49="Scenario3PBT14",'Medium retrofit'!$AT$20,"")))&amp;IF(F49="Scenario1PBT15",'Medium retrofit'!$AU$20,IF(F49="Scenario2PBT15",'Medium retrofit'!$AV$20,IF(F49="Scenario3PBT15",'Medium retrofit'!$AW$20,"")))</f>
        <v/>
      </c>
      <c r="N49" s="124">
        <f t="shared" si="16"/>
        <v>0</v>
      </c>
      <c r="O49" s="245" t="str">
        <f>IF(F49="Scenario1PBT1",'Medium retrofit'!$E$23,IF(F49="Scenario2PBT1",'Medium retrofit'!$F$23,IF(F49="Scenario3PBT1",'Medium retrofit'!$G$23,"")))&amp;IF(F49="Scenario1PBT2",'Medium retrofit'!$H$23,IF(F49="Scenario2PBT2",'Medium retrofit'!$I$23,IF(F49="Scenario3PBT2",'Medium retrofit'!$J$23,"")))&amp;IF(F49="Scenario1PBT3",'Medium retrofit'!$K$23,IF(F49="Scenario2PBT3",'Medium retrofit'!$L$23,IF(F49="Scenario3PBT3",'Medium retrofit'!$M$23,"")))&amp;IF(F49="Scenario1PBT4",'Medium retrofit'!$N$23,IF(F49="Scenario2PBT4",'Medium retrofit'!$O$23,IF(F49="Scenario3PBT4",'Medium retrofit'!$P$23,"")))&amp;IF(F49="Scenario1PBT5",'Medium retrofit'!$Q$23,IF(F49="Scenario2PBT5",'Medium retrofit'!$R$23,IF(F49="Scenario3PBT5",'Medium retrofit'!$S$23,"")))&amp;IF(F49="Scenario1PBT6",'Medium retrofit'!$T$23,IF(F49="Scenario2PBT6",'Medium retrofit'!$U$23,IF(F49="Scenario3PBT6",'Medium retrofit'!$V$23,"")))&amp;IF(F49="Scenario1PBT7",'Medium retrofit'!$W$23,IF(F49="Scenario2PBT7",'Medium retrofit'!$X$23,IF(F49="Scenario3PBT7",'Medium retrofit'!$Y$23,"")))&amp;IF(F49="Scenario1PBT8",'Medium retrofit'!$Z$23,IF(F49="Scenario2PBT8",'Medium retrofit'!$AA$23,IF(F49="Scenario3PBT8",'Medium retrofit'!$AB$23,"")))&amp;IF(F49="Scenario1PBT9",'Medium retrofit'!$AC$23,IF(F49="Scenario2PBT9",'Medium retrofit'!$AD$23,IF(F49="Scenario3PBT9",'Medium retrofit'!$AE$23,"")))&amp;IF(F49="Scenario1PBT10",'Medium retrofit'!$AF$23,IF(F49="Scenario2PBT10",'Medium retrofit'!$AG$23,IF(F49="Scenario3PBT10",'Medium retrofit'!$AH$23,"")))&amp;IF(F49="Scenario1PBT11",'Medium retrofit'!$AI$23,IF(F49="Scenario2PBT11",'Medium retrofit'!$AJ$23,IF(F49="Scenario3PBT11",'Medium retrofit'!$AK$23,"")))&amp;IF(F49="Scenario1PBT12",'Medium retrofit'!$AL$23,IF(F49="Scenario2PBT12",'Medium retrofit'!$AM$23,IF(F49="Scenario3PBT12",'Medium retrofit'!$AN$23,"")))&amp;IF(F49="Scenario1PBT13",'Medium retrofit'!$AO$23,IF(F49="Scenario2PBT13",'Medium retrofit'!$AP$23,IF(F49="Scenario3PBT13",'Medium retrofit'!$AQ$23,"")))&amp;IF(F49="Scenario1PBT14",'Medium retrofit'!$AR$23,IF(F49="Scenario2PBT14",'Medium retrofit'!$AS$23,IF(F49="Scenario3PBT14",'Medium retrofit'!$AT$23,"")))&amp;IF(F49="Scenario1PBT15",'Medium retrofit'!$AU$23,IF(F49="Scenario2PBT15",'Medium retrofit'!$AV$23,IF(F49="Scenario3PBT15",'Medium retrofit'!$AW$23,"")))</f>
        <v/>
      </c>
      <c r="P49" s="123">
        <f t="shared" si="17"/>
        <v>0</v>
      </c>
      <c r="Q49" s="123" t="str">
        <f>IF(F49="Scenario1PBT1",'Medium retrofit'!$E$25,IF(F49="Scenario2PBT1",'Medium retrofit'!$F$25,IF(F49="Scenario3PBT1",'Medium retrofit'!$G$25,"")))&amp;IF(F49="Scenario1PBT2",'Medium retrofit'!$H$25,IF(F49="Scenario2PBT2",'Medium retrofit'!$I$25,IF(F49="Scenario3PBT2",'Medium retrofit'!$J$25,"")))&amp;IF(F49="Scenario1PBT3",'Medium retrofit'!$K$25,IF(F49="Scenario2PBT3",'Medium retrofit'!$L$25,IF(F49="Scenario3PBT3",'Medium retrofit'!$M$25,"")))&amp;IF(F49="Scenario1PBT4",'Medium retrofit'!$N$25,IF(F49="Scenario2PBT4",'Medium retrofit'!$O$25,IF(F49="Scenario3PBT4",'Medium retrofit'!$P$25,"")))&amp;IF(F49="Scenario1PBT5",'Medium retrofit'!$Q$25,IF(F49="Scenario2PBT5",'Medium retrofit'!$R$25,IF(F49="Scenario3PBT5",'Medium retrofit'!$S$25,"")))&amp;IF(F49="Scenario1PBT6",'Medium retrofit'!$T$25,IF(F49="Scenario2PBT6",'Medium retrofit'!$U$25,IF(F49="Scenario3PBT6",'Medium retrofit'!$V$25,"")))&amp;IF(F49="Scenario1PBT7",'Medium retrofit'!$W$25,IF(F49="Scenario2PBT7",'Medium retrofit'!$X$25,IF(F49="Scenario3PBT7",'Medium retrofit'!$Y$25,"")))&amp;IF(F49="Scenario1PBT8",'Medium retrofit'!$Z$25,IF(F49="Scenario2PBT8",'Medium retrofit'!$AA$25,IF(F49="Scenario3PBT8",'Medium retrofit'!$AB$25,"")))&amp;IF(F49="Scenario1PBT9",'Medium retrofit'!$AC$25,IF(F49="Scenario2PBT9",'Medium retrofit'!$AD$25,IF(F49="Scenario3PBT9",'Medium retrofit'!$AE$25,"")))&amp;IF(F49="Scenario1PBT10",'Medium retrofit'!$AF$25,IF(F49="Scenario2PBT10",'Medium retrofit'!$AG$25,IF(F49="Scenario3PBT10",'Medium retrofit'!$AH$25,"")))&amp;IF(F49="Scenario1PBT11",'Medium retrofit'!$AI$25,IF(F49="Scenario2PBT11",'Medium retrofit'!$AJ$25,IF(F49="Scenario3PBT11",'Medium retrofit'!$AK$25,"")))&amp;IF(F49="Scenario1PBT12",'Medium retrofit'!$AL$25,IF(F49="Scenario2PBT12",'Medium retrofit'!$AM$25,IF(F49="Scenario3PBT12",'Medium retrofit'!$AN$25,"")))&amp;IF(F49="Scenario1PBT13",'Medium retrofit'!$AO$25,IF(F49="Scenario2PBT13",'Medium retrofit'!$AP$25,IF(F49="Scenario3PBT13",'Medium retrofit'!$AQ$25,"")))&amp;IF(F49="Scenario1PBT14",'Medium retrofit'!$AR$25,IF(F49="Scenario2PBT14",'Medium retrofit'!$AS$25,IF(F49="Scenario3PBT14",'Medium retrofit'!$AT$25,"")))&amp;IF(F49="Scenario1PBT15",'Medium retrofit'!$AU$25,IF(F49="Scenario2PBT15",'Medium retrofit'!$AV$25,IF(F49="Scenario3PBT15",'Medium retrofit'!$AW$25,"")))</f>
        <v/>
      </c>
      <c r="R49" s="123">
        <f t="shared" si="18"/>
        <v>0</v>
      </c>
      <c r="S49" s="123" t="str">
        <f>IF(F49="Scenario1PBT1",'Medium retrofit'!$E$27,IF(F49="Scenario2PBT1",'Medium retrofit'!$F$27,IF(F49="Scenario3PBT1",'Medium retrofit'!$G$27,"")))&amp;IF(F49="Scenario1PBT2",'Medium retrofit'!$H$27,IF(F49="Scenario2PBT2",'Medium retrofit'!$I$27,IF(F49="Scenario3PBT2",'Medium retrofit'!$J$27,"")))&amp;IF(F49="Scenario1PBT3",'Medium retrofit'!$K$27,IF(F49="Scenario2PBT3",'Medium retrofit'!$L$27,IF(F49="Scenario3PBT3",'Medium retrofit'!$M$27,"")))&amp;IF(F49="Scenario1PBT4",'Medium retrofit'!$N$27,IF(F49="Scenario2PBT4",'Medium retrofit'!$O$27,IF(F49="Scenario3PBT4",'Medium retrofit'!$P$27,"")))&amp;IF(F49="Scenario1PBT5",'Medium retrofit'!$Q$27,IF(F49="Scenario2PBT5",'Medium retrofit'!$R$27,IF(F49="Scenario3PBT5",'Medium retrofit'!$S$27,"")))&amp;IF(F49="Scenario1PBT6",'Medium retrofit'!$T$27,IF(F49="Scenario2PBT6",'Medium retrofit'!$U$27,IF(F49="Scenario3PBT6",'Medium retrofit'!$V$27,"")))&amp;IF(F49="Scenario1PBT7",'Medium retrofit'!$W$27,IF(F49="Scenario2PBT7",'Medium retrofit'!$X$27,IF(F49="Scenario3PBT7",'Medium retrofit'!$Y$27,"")))&amp;IF(F49="Scenario1PBT8",'Medium retrofit'!$Z$27,IF(F49="Scenario2PBT8",'Medium retrofit'!$AA$27,IF(F49="Scenario3PBT8",'Medium retrofit'!$AB$27,"")))&amp;IF(F49="Scenario1PBT9",'Medium retrofit'!$AC$27,IF(F49="Scenario2PBT9",'Medium retrofit'!$AD$27,IF(F49="Scenario3PBT9",'Medium retrofit'!$AE$27,"")))&amp;IF(F49="Scenario1PBT10",'Medium retrofit'!$AF$27,IF(F49="Scenario2PBT10",'Medium retrofit'!$AG$27,IF(F49="Scenario3PBT10",'Medium retrofit'!$AH$27,"")))&amp;IF(F49="Scenario1PBT11",'Medium retrofit'!$AI$27,IF(F49="Scenario2PBT11",'Medium retrofit'!$AJ$27,IF(F49="Scenario3PBT11",'Medium retrofit'!$AK$27,"")))&amp;IF(F49="Scenario1PBT12",'Medium retrofit'!$AL$27,IF(F49="Scenario2PBT12",'Medium retrofit'!$AM$27,IF(F49="Scenario3PBT12",'Medium retrofit'!$AN$27,"")))&amp;IF(F49="Scenario1PBT13",'Medium retrofit'!$AO$27,IF(F49="Scenario2PBT13",'Medium retrofit'!$AP$27,IF(F49="Scenario3PBT13",'Medium retrofit'!$AQ$27,"")))&amp;IF(F49="Scenario1PBT14",'Medium retrofit'!$AR$27,IF(F49="Scenario2PBT14",'Medium retrofit'!$AS$27,IF(F49="Scenario3PBT14",'Medium retrofit'!$AT$27,"")))&amp;IF(F49="Scenario1PBT15",'Medium retrofit'!$AU$27,IF(F49="Scenario2PBT15",'Medium retrofit'!$AV$27,IF(F49="Scenario3PBT15",'Medium retrofit'!$AW$27,"")))</f>
        <v/>
      </c>
      <c r="T49" s="246">
        <f t="shared" si="19"/>
        <v>0</v>
      </c>
      <c r="U49" s="245" t="str">
        <f>IF(F49="Scenario1PBT1",'Medium retrofit'!$E$38,IF(F49="Scenario2PBT1",'Medium retrofit'!$F$38,IF(F49="Scenario3PBT1",'Medium retrofit'!$G$38,"")))&amp;IF(F49="Scenario1PBT2",'Medium retrofit'!$H$38,IF(F49="Scenario2PBT2",'Medium retrofit'!$I$38,IF(F49="Scenario3PBT2",'Medium retrofit'!$J$38,"")))&amp;IF(F49="Scenario1PBT3",'Medium retrofit'!$K$38,IF(F49="Scenario2PBT3",'Medium retrofit'!$L$38,IF(F49="Scenario3PBT3",'Medium retrofit'!$M$38,"")))&amp;IF(F49="Scenario1PBT4",'Medium retrofit'!$N$38,IF(F49="Scenario2PBT4",'Medium retrofit'!$O$38,IF(F49="Scenario3PBT4",'Medium retrofit'!$P$38,"")))&amp;IF(F49="Scenario1PBT5",'Medium retrofit'!$Q$38,IF(F49="Scenario2PBT5",'Medium retrofit'!$R$38,IF(F49="Scenario3PBT5",'Medium retrofit'!$S$38,"")))&amp;IF(F49="Scenario1PBT6",'Medium retrofit'!$T$38,IF(F49="Scenario2PBT6",'Medium retrofit'!$U$38,IF(F49="Scenario3PBT6",'Medium retrofit'!$V$38,"")))&amp;IF(F49="Scenario1PBT7",'Medium retrofit'!$W$38,IF(F49="Scenario2PBT7",'Medium retrofit'!$X$38,IF(F49="Scenario3PBT7",'Medium retrofit'!$Y$38,"")))&amp;IF(F49="Scenario1PBT8",'Medium retrofit'!$Z$38,IF(F49="Scenario2PBT8",'Medium retrofit'!$AA$38,IF(F49="Scenario3PBT8",'Medium retrofit'!$AB$38,"")))&amp;IF(F49="Scenario1PBT9",'Medium retrofit'!$AC$38,IF(F49="Scenario2PBT9",'Medium retrofit'!$AD$38,IF(F49="Scenario3PBT9",'Medium retrofit'!$AE$38,"")))&amp;IF(F49="Scenario1PBT10",'Medium retrofit'!$AF$38,IF(F49="Scenario2PBT10",'Medium retrofit'!$AG$38,IF(F49="Scenario3PBT10",'Medium retrofit'!$AH$38,"")))&amp;IF(F49="Scenario1PBT11",'Medium retrofit'!$AI$38,IF(F49="Scenario2PBT11",'Medium retrofit'!$AJ$38,IF(F49="Scenario3PBT11",'Medium retrofit'!$AK$38,"")))&amp;IF(F49="Scenario1PBT12",'Medium retrofit'!$AL$38,IF(F49="Scenario2PBT12",'Medium retrofit'!$AM$38,IF(F49="Scenario3PBT12",'Medium retrofit'!$AN$38,"")))&amp;IF(F49="Scenario1PBT13",'Medium retrofit'!$AO$38,IF(F49="Scenario2PBT13",'Medium retrofit'!$AP$38,IF(F49="Scenario3PBT13",'Medium retrofit'!$AQ$38,"")))&amp;IF(F49="Scenario1PBT14",'Medium retrofit'!$AR$38,IF(F49="Scenario2PBT14",'Medium retrofit'!$AS$38,IF(F49="Scenario3PBT14",'Medium retrofit'!$AT$38,"")))&amp;IF(F49="Scenario1PBT15",'Medium retrofit'!$AU$38,IF(F49="Scenario2PBT15",'Medium retrofit'!$AV$38,IF(F49="Scenario3PBT15",'Medium retrofit'!$AW$38,"")))</f>
        <v/>
      </c>
      <c r="V49" s="123">
        <f t="shared" si="20"/>
        <v>0</v>
      </c>
      <c r="W49" s="123" t="str">
        <f>IF(F49="Scenario1PBT1",'Medium retrofit'!$E$40,IF(F49="Scenario2PBT1",'Medium retrofit'!$F$40,IF(F49="Scenario3PBT1",'Medium retrofit'!$G$40,"")))&amp;IF(F49="Scenario1PBT2",'Medium retrofit'!$H$40,IF(F49="Scenario2PBT2",'Medium retrofit'!$I$40,IF(F49="Scenario3PBT2",'Medium retrofit'!$J$40,"")))&amp;IF(F49="Scenario1PBT3",'Medium retrofit'!$K$40,IF(F49="Scenario2PBT3",'Medium retrofit'!$L$40,IF(F49="Scenario3PBT3",'Medium retrofit'!$M$40,"")))&amp;IF(F49="Scenario1PBT4",'Medium retrofit'!$N$40,IF(F49="Scenario2PBT4",'Medium retrofit'!$O$40,IF(F49="Scenario3PBT4",'Medium retrofit'!$P$40,"")))&amp;IF(F49="Scenario1PBT5",'Medium retrofit'!$Q$40,IF(F49="Scenario2PBT5",'Medium retrofit'!$R$40,IF(F49="Scenario3PBT5",'Medium retrofit'!$S$40,"")))&amp;IF(F49="Scenario1PBT6",'Medium retrofit'!$T$40,IF(F49="Scenario2PBT6",'Medium retrofit'!$U$40,IF(F49="Scenario3PBT6",'Medium retrofit'!$V$40,"")))&amp;IF(F49="Scenario1PBT7",'Medium retrofit'!$W$40,IF(F49="Scenario2PBT7",'Medium retrofit'!$X$40,IF(F49="Scenario3PBT7",'Medium retrofit'!$Y$40,"")))&amp;IF(F49="Scenario1PBT8",'Medium retrofit'!$Z$40,IF(F49="Scenario2PBT8",'Medium retrofit'!$AA$40,IF(F49="Scenario3PBT8",'Medium retrofit'!$AB$40,"")))&amp;IF(F49="Scenario1PBT9",'Medium retrofit'!$AC$40,IF(F49="Scenario2PBT9",'Medium retrofit'!$AD$40,IF(F49="Scenario3PBT9",'Medium retrofit'!$AE$40,"")))&amp;IF(F49="Scenario1PBT10",'Medium retrofit'!$AF$40,IF(F49="Scenario2PBT10",'Medium retrofit'!$AG$40,IF(F49="Scenario3PBT10",'Medium retrofit'!$AH$40,"")))&amp;IF(F49="Scenario1PBT11",'Medium retrofit'!$AI$40,IF(F49="Scenario2PBT11",'Medium retrofit'!$AJ$40,IF(F49="Scenario3PBT11",'Medium retrofit'!$AK$40,"")))&amp;IF(F49="Scenario1PBT12",'Medium retrofit'!$AL$40,IF(F49="Scenario2PBT12",'Medium retrofit'!$AM$40,IF(F49="Scenario3PBT12",'Medium retrofit'!$AN$40,"")))&amp;IF(F49="Scenario1PBT13",'Medium retrofit'!$AO$40,IF(F49="Scenario2PBT13",'Medium retrofit'!$AP$40,IF(F49="Scenario3PBT13",'Medium retrofit'!$AQ$40,"")))&amp;IF(F49="Scenario1PBT14",'Medium retrofit'!$AR$40,IF(F49="Scenario2PBT14",'Medium retrofit'!$AS$40,IF(F49="Scenario3PBT14",'Medium retrofit'!$AT$40,"")))&amp;IF(F49="Scenario1PBT15",'Medium retrofit'!$AU$40,IF(F49="Scenario2PBT15",'Medium retrofit'!$AV$40,IF(F49="Scenario3PBT15",'Medium retrofit'!$AW$40,"")))</f>
        <v/>
      </c>
      <c r="X49" s="123">
        <f t="shared" si="21"/>
        <v>0</v>
      </c>
      <c r="Y49" s="123" t="str">
        <f>IF(F49="Scenario1PBT1",'Medium retrofit'!$E$42,IF(F49="Scenario2PBT1",'Medium retrofit'!$F$42,IF(F49="Scenario3PBT1",'Medium retrofit'!$G$42,"")))&amp;IF(F49="Scenario1PBT2",'Medium retrofit'!$H$42,IF(F49="Scenario2PBT2",'Medium retrofit'!$I$42,IF(F49="Scenario3PBT2",'Medium retrofit'!$J$42,"")))&amp;IF(F49="Scenario1PBT3",'Medium retrofit'!$K$42,IF(F49="Scenario2PBT3",'Medium retrofit'!$L$42,IF(F49="Scenario3PBT3",'Medium retrofit'!$M$42,"")))&amp;IF(F49="Scenario1PBT4",'Medium retrofit'!$N$42,IF(F49="Scenario2PBT4",'Medium retrofit'!$O$42,IF(F49="Scenario3PBT4",'Medium retrofit'!$P$42,"")))&amp;IF(F49="Scenario1PBT5",'Medium retrofit'!$Q$42,IF(F49="Scenario2PBT5",'Medium retrofit'!$R$42,IF(F49="Scenario3PBT5",'Medium retrofit'!$S$42,"")))&amp;IF(F49="Scenario1PBT6",'Medium retrofit'!$T$42,IF(F49="Scenario2PBT6",'Medium retrofit'!$U$42,IF(F49="Scenario3PBT6",'Medium retrofit'!$V$42,"")))&amp;IF(F49="Scenario1PBT7",'Medium retrofit'!$W$42,IF(F49="Scenario2PBT7",'Medium retrofit'!$X$42,IF(F49="Scenario3PBT7",'Medium retrofit'!$Y$42,"")))&amp;IF(F49="Scenario1PBT8",'Medium retrofit'!$Z$42,IF(F49="Scenario2PBT8",'Medium retrofit'!$AA$42,IF(F49="Scenario3PBT8",'Medium retrofit'!$AB$42,"")))&amp;IF(F49="Scenario1PBT9",'Medium retrofit'!$AC$42,IF(F49="Scenario2PBT9",'Medium retrofit'!$AD$42,IF(F49="Scenario3PBT9",'Medium retrofit'!$AE$42,"")))&amp;IF(F49="Scenario1PBT10",'Medium retrofit'!$AF$42,IF(F49="Scenario2PBT10",'Medium retrofit'!$AG$42,IF(F49="Scenario3PBT10",'Medium retrofit'!$AH$42,"")))&amp;IF(F49="Scenario1PBT11",'Medium retrofit'!$AI$42,IF(F49="Scenario2PBT11",'Medium retrofit'!$AJ$42,IF(F49="Scenario3PBT11",'Medium retrofit'!$AK$42,"")))&amp;IF(F49="Scenario1PBT12",'Medium retrofit'!$AL$42,IF(F49="Scenario2PBT12",'Medium retrofit'!$AM$42,IF(F49="Scenario3PBT12",'Medium retrofit'!$AN$42,"")))&amp;IF(F49="Scenario1PBT13",'Medium retrofit'!$AO$42,IF(F49="Scenario2PBT13",'Medium retrofit'!$AP$42,IF(F49="Scenario3PBT13",'Medium retrofit'!$AQ$42,"")))&amp;IF(F49="Scenario1PBT14",'Medium retrofit'!$AR$42,IF(F49="Scenario2PBT14",'Medium retrofit'!$AS$42,IF(F49="Scenario3PBT14",'Medium retrofit'!$AT$42,"")))&amp;IF(F49="Scenario1PBT15",'Medium retrofit'!$AU$42,IF(F49="Scenario2PBT15",'Medium retrofit'!$AV$42,IF(F49="Scenario3PBT15",'Medium retrofit'!$AW$42,"")))</f>
        <v/>
      </c>
      <c r="Z49" s="123">
        <f t="shared" si="22"/>
        <v>0</v>
      </c>
      <c r="AA49" s="239" t="str">
        <f>IF(F49="Scenario1PBT1",'Medium retrofit'!$E$101,IF(F49="Scenario2PBT1",'Medium retrofit'!$F$101,IF(F49="Scenario3PBT1",'Medium retrofit'!$G$101,"")))&amp;IF(F49="Scenario1PBT2",'Medium retrofit'!$H$101,IF(F49="Scenario2PBT2",'Medium retrofit'!$I$101,IF(F49="Scenario3PBT2",'Medium retrofit'!$J$101,"")))&amp;IF(F49="Scenario1PBT3",'Medium retrofit'!$K$101,IF(F49="Scenario2PBT3",'Medium retrofit'!$L$101,IF(F49="Scenario3PBT3",'Medium retrofit'!$M$101,"")))&amp;IF(F49="Scenario1PBT4",'Medium retrofit'!$N$101,IF(F49="Scenario2PBT4",'Medium retrofit'!$O$101,IF(F49="Scenario3PBT4",'Medium retrofit'!$P$101,"")))&amp;IF(F49="Scenario1PBT5",'Medium retrofit'!$Q$101,IF(F49="Scenario2PBT5",'Medium retrofit'!$R$101,IF(F49="Scenario3PBT5",'Medium retrofit'!$S$101,"")))&amp;IF(F49="Scenario1PBT6",'Medium retrofit'!$T$101,IF(F49="Scenario2PBT6",'Medium retrofit'!$U$101,IF(F49="Scenario3PBT6",'Medium retrofit'!$V$101,"")))&amp;IF(F49="Scenario1PBT7",'Medium retrofit'!$W$101,IF(F49="Scenario2PBT7",'Medium retrofit'!$X$101,IF(F49="Scenario3PBT7",'Medium retrofit'!$Y$101,"")))&amp;IF(F49="Scenario1PBT8",'Medium retrofit'!$Z$101,IF(F49="Scenario2PBT8",'Medium retrofit'!$AA$101,IF(F49="Scenario3PBT8",'Medium retrofit'!$AB$101,"")))&amp;IF(F49="Scenario1PBT9",'Medium retrofit'!$AC$101,IF(F49="Scenario2PBT9",'Medium retrofit'!$AD$101,IF(F49="Scenario3PBT9",'Medium retrofit'!$AE$101,"")))&amp;IF(F49="Scenario1PBT10",'Medium retrofit'!$AF$101,IF(F49="Scenario2PBT10",'Medium retrofit'!$AG$101,IF(F49="Scenario3PBT10",'Medium retrofit'!$AH$101,"")))&amp;IF(F49="Scenario1PBT11",'Medium retrofit'!$AI$101,IF(F49="Scenario2PBT11",'Medium retrofit'!$AJ$101,IF(F49="Scenario3PBT11",'Medium retrofit'!$AK$101,"")))&amp;IF(F49="Scenario1PBT12",'Medium retrofit'!$AL$101,IF(F49="Scenario2PBT12",'Medium retrofit'!$AM$101,IF(F49="Scenario3PBT12",'Medium retrofit'!$AN$101,"")))&amp;IF(F49="Scenario1PBT13",'Medium retrofit'!$AO$101,IF(F49="Scenario2PBT13",'Medium retrofit'!$AP$101,IF(F49="Scenario3PBT13",'Medium retrofit'!$AQ$101,"")))&amp;IF(F49="Scenario1PBT14",'Medium retrofit'!$AR$101,IF(F49="Scenario2PBT14",'Medium retrofit'!$AS$101,IF(F49="Scenario3PBT14",'Medium retrofit'!$AT$101,"")))&amp;IF(F49="Scenario1PBT15",'Medium retrofit'!$AU$101,IF(F49="Scenario2PBT15",'Medium retrofit'!$AV$101,IF(F49="Scenario3PBT15",'Medium retrofit'!$AW$101,"")))</f>
        <v/>
      </c>
      <c r="AB49" s="242">
        <f t="shared" si="23"/>
        <v>0</v>
      </c>
      <c r="AC49" s="364" t="str">
        <f t="shared" si="24"/>
        <v/>
      </c>
      <c r="AD49" s="353">
        <f>IF(AC49="",IFERROR('Projection_Base-case'!G50-G49,0),0)</f>
        <v>0</v>
      </c>
      <c r="AE49" s="350">
        <f t="shared" si="25"/>
        <v>0</v>
      </c>
      <c r="AF49" s="361">
        <f>IFERROR(100*AD49/'Projection_Base-case'!G50,0)</f>
        <v>0</v>
      </c>
      <c r="AG49" s="352">
        <f>IF(AC49="",IFERROR('Projection_Base-case'!I50-I49,0),0)</f>
        <v>0</v>
      </c>
      <c r="AH49" s="353">
        <f t="shared" si="26"/>
        <v>0</v>
      </c>
      <c r="AI49" s="361">
        <f>IFERROR(100*AG49/'Projection_Base-case'!I50,0)</f>
        <v>0</v>
      </c>
      <c r="AJ49" s="352">
        <f>IF(AC49="",IFERROR('Projection_Base-case'!K50-K49,0),0)</f>
        <v>0</v>
      </c>
      <c r="AK49" s="353">
        <f t="shared" si="27"/>
        <v>0</v>
      </c>
      <c r="AL49" s="361">
        <f>IFERROR(100*AJ49/'Projection_Base-case'!K50,0)</f>
        <v>0</v>
      </c>
      <c r="AM49" s="352">
        <f>-IF(AC49="",IFERROR('Projection_Base-case'!M50-M49,0),0)</f>
        <v>0</v>
      </c>
      <c r="AN49" s="353">
        <f t="shared" si="28"/>
        <v>0</v>
      </c>
      <c r="AO49" s="354">
        <f>IFERROR(IF('Projection_Base-case'!N50&gt;0,100*AN49/'Projection_Base-case'!N50,100*AN49/N49),0)</f>
        <v>0</v>
      </c>
      <c r="AP49" s="355">
        <f>IF(AC49="",IFERROR('Projection_Base-case'!O50-O49,0),0)</f>
        <v>0</v>
      </c>
      <c r="AQ49" s="356">
        <f t="shared" si="29"/>
        <v>0</v>
      </c>
      <c r="AR49" s="356">
        <f>IFERROR(100*AP49/'Projection_Base-case'!O50,0)</f>
        <v>0</v>
      </c>
      <c r="AS49" s="355">
        <f>IF(AC49="",IFERROR('Projection_Base-case'!Q50-Q49,0),0)</f>
        <v>0</v>
      </c>
      <c r="AT49" s="356">
        <f t="shared" si="30"/>
        <v>0</v>
      </c>
      <c r="AU49" s="356">
        <f>IFERROR(100*AS49/'Projection_Base-case'!Q50,0)</f>
        <v>0</v>
      </c>
      <c r="AV49" s="355">
        <f>IF(AC49="",IFERROR('Projection_Base-case'!S50-S49,0),0)</f>
        <v>0</v>
      </c>
      <c r="AW49" s="356">
        <f t="shared" si="31"/>
        <v>0</v>
      </c>
      <c r="AX49" s="357">
        <f>IFERROR(100*AV49/'Projection_Base-case'!S50,0)</f>
        <v>0</v>
      </c>
      <c r="AY49" s="358">
        <f>IF(AC49="",IFERROR('Projection_Base-case'!U50-U49,0),0)</f>
        <v>0</v>
      </c>
      <c r="AZ49" s="359">
        <f t="shared" si="32"/>
        <v>0</v>
      </c>
      <c r="BA49" s="359">
        <f>IFERROR(100*AY49/'Projection_Base-case'!U50,0)</f>
        <v>0</v>
      </c>
      <c r="BB49" s="358">
        <f>IF(AC49="",IFERROR('Projection_Base-case'!W50-W49,0),0)</f>
        <v>0</v>
      </c>
      <c r="BC49" s="359">
        <f t="shared" si="33"/>
        <v>0</v>
      </c>
      <c r="BD49" s="359">
        <f>IFERROR(100*BB49/'Projection_Base-case'!W50,0)</f>
        <v>0</v>
      </c>
      <c r="BE49" s="358">
        <f>IF(AC49="",IFERROR('Projection_Base-case'!Y50-Y49,0),0)</f>
        <v>0</v>
      </c>
      <c r="BF49" s="359">
        <f t="shared" si="34"/>
        <v>0</v>
      </c>
      <c r="BG49" s="359">
        <f>IFERROR(100*BE49/'Projection_Base-case'!Y50,0)</f>
        <v>0</v>
      </c>
      <c r="BH49" s="359">
        <f t="shared" si="35"/>
        <v>0</v>
      </c>
      <c r="BI49" s="360">
        <f t="shared" si="36"/>
        <v>0</v>
      </c>
    </row>
    <row r="50" spans="1:61">
      <c r="A50" s="205">
        <v>46</v>
      </c>
      <c r="B50" s="347">
        <f>IF('Projection_Base-case'!B51&lt;&gt;"",'Projection_Base-case'!B51,0)</f>
        <v>0</v>
      </c>
      <c r="C50" s="347">
        <f>IF('Projection_Base-case'!C51&lt;&gt;"",'Projection_Base-case'!C51,0)</f>
        <v>0</v>
      </c>
      <c r="D50" s="365">
        <f>IF('Projection_Base-case'!D51&lt;&gt;"",'Projection_Base-case'!D51,0)</f>
        <v>0</v>
      </c>
      <c r="E50" s="369"/>
      <c r="F50" s="367" t="str">
        <f t="shared" si="12"/>
        <v>0</v>
      </c>
      <c r="G50" s="241" t="str">
        <f>IF(F50="Scenario1PBT1",'Medium retrofit'!$E$6,IF(F50="Scenario2PBT1",'Medium retrofit'!$F$6,IF(F50="Scenario3PBT1",'Medium retrofit'!$G$6,"")))&amp;IF(F50="Scenario1PBT2",'Medium retrofit'!$H$6,IF(F50="Scenario2PBT2",'Medium retrofit'!$I$6,IF(F50="Scenario3PBT2",'Medium retrofit'!$J$6,"")))&amp;IF(F50="Scenario1PBT3",'Medium retrofit'!$K$6,IF(F50="Scenario2PBT3",'Medium retrofit'!$L$6,IF(F50="Scenario3PBT3",'Medium retrofit'!$M$6,"")))&amp;IF(F50="Scenario1PBT4",'Medium retrofit'!$N$6,IF(F50="Scenario2PBT4",'Medium retrofit'!$O$6,IF(F50="Scenario3PBT4",'Medium retrofit'!$P$6,"")))&amp;IF(F50="Scenario1PBT5",'Medium retrofit'!$Q$6,IF(F50="Scenario2PBT5",'Medium retrofit'!$R$6,IF(F50="Scenario3PBT5",'Medium retrofit'!$S$6,"")))&amp;IF(F50="Scenario1PBT6",'Medium retrofit'!$T$6,IF(F50="Scenario2PBT6",'Medium retrofit'!$U$6,IF(F50="Scenario3PBT6",'Medium retrofit'!$V$6,"")))&amp;IF(F50="Scenario1PBT7",'Medium retrofit'!$W$6,IF(F50="Scenario2PBT7",'Medium retrofit'!$X$6,IF(F50="Scenario3PBT7",'Medium retrofit'!$Y$6,"")))&amp;IF(F50="Scenario1PBT8",'Medium retrofit'!$Z$6,IF(F50="Scenario2PBT8",'Medium retrofit'!$AA$6,IF(F50="Scenario3PBT8",'Medium retrofit'!$AB$6,"")))&amp;IF(F50="Scenario1PBT9",'Medium retrofit'!$AC$6,IF(F50="Scenario2PBT9",'Medium retrofit'!$AD$6,IF(F50="Scenario3PBT9",'Medium retrofit'!$AE$6,"")))&amp;IF(F50="Scenario1PBT10",'Medium retrofit'!$AF$6,IF(F50="Scenario2PBT10",'Medium retrofit'!$AG$6,IF(F50="Scenario3PBT10",'Medium retrofit'!$AH$6,"")))&amp;IF(F50="Scenario1PBT11",'Medium retrofit'!$AI$6,IF(F50="Scenario2PBT11",'Medium retrofit'!$AJ$6,IF(F50="Scenario3PBT11",'Medium retrofit'!$AK$6,"")))&amp;IF(F50="Scenario1PBT12",'Medium retrofit'!$AL$6,IF(F50="Scenario2PBT12",'Medium retrofit'!$AM$6,IF(F50="Scenario3PBT12",'Medium retrofit'!$AN$6,"")))&amp;IF(F50="Scenario1PBT13",'Medium retrofit'!$AO$6,IF(F50="Scenario2PBT13",'Medium retrofit'!$AP$6,IF(F50="Scenario3PBT13",'Medium retrofit'!$AQ$6,"")))&amp;IF(F50="Scenario1PBT14",'Medium retrofit'!$AR$6,IF(F50="Scenario2PBT14",'Medium retrofit'!$AS$6,IF(F50="Scenario3PBT14",'Medium retrofit'!$AT$6,"")))&amp;IF(F50="Scenario1PBT15",'Medium retrofit'!$AU$6,IF(F50="Scenario2PBT15",'Medium retrofit'!$AV$6,IF(F50="Scenario3PBT15",'Medium retrofit'!$AW$6,"")))</f>
        <v/>
      </c>
      <c r="H50" s="123">
        <f t="shared" si="13"/>
        <v>0</v>
      </c>
      <c r="I50" s="239" t="str">
        <f>IF(F50="Scenario1PBT1",'Medium retrofit'!$E$16,IF(F50="Scenario2PBT1",'Medium retrofit'!$F$16,IF(F50="Scenario3PBT1",'Medium retrofit'!$G$16,"")))&amp;IF(F50="Scenario1PBT2",'Medium retrofit'!$H$16,IF(F50="Scenario2PBT2",'Medium retrofit'!$I$16,IF(F50="Scenario3PBT2",'Medium retrofit'!$J$16,"")))&amp;IF(F50="Scenario1PBT3",'Medium retrofit'!$K$16,IF(F50="Scenario2PBT3",'Medium retrofit'!$L$16,IF(F50="Scenario3PBT3",'Medium retrofit'!$M$16,"")))&amp;IF(F50="Scenario1PBT4",'Medium retrofit'!$N$16,IF(F50="Scenario2PBT4",'Medium retrofit'!$O$16,IF(F50="Scenario3PBT4",'Medium retrofit'!$P$16,"")))&amp;IF(F50="Scenario1PBT5",'Medium retrofit'!$Q$16,IF(F50="Scenario2PBT5",'Medium retrofit'!$R$16,IF(F50="Scenario3PBT5",'Medium retrofit'!$S$16,"")))&amp;IF(F50="Scenario1PBT6",'Medium retrofit'!$T$16,IF(F50="Scenario2PBT6",'Medium retrofit'!$U$16,IF(F50="Scenario3PBT6",'Medium retrofit'!$V$16,"")))&amp;IF(F50="Scenario1PBT7",'Medium retrofit'!$W$16,IF(F50="Scenario2PBT7",'Medium retrofit'!$X$16,IF(F50="Scenario3PBT7",'Medium retrofit'!$Y$16,"")))&amp;IF(F50="Scenario1PBT8",'Medium retrofit'!$Z$16,IF(F50="Scenario2PBT8",'Medium retrofit'!$AA$16,IF(F50="Scenario3PBT8",'Medium retrofit'!$AB$16,"")))&amp;IF(F50="Scenario1PBT9",'Medium retrofit'!$AC$16,IF(F50="Scenario2PBT9",'Medium retrofit'!$AD$16,IF(F50="Scenario3PBT9",'Medium retrofit'!$AE$16,"")))&amp;IF(F50="Scenario1PBT10",'Medium retrofit'!$AF$16,IF(F50="Scenario2PBT10",'Medium retrofit'!$AG$16,IF(F50="Scenario3PBT10",'Medium retrofit'!$AH$16,"")))&amp;IF(F50="Scenario1PBT11",'Medium retrofit'!$AI$16,IF(F50="Scenario2PBT11",'Medium retrofit'!$AJ$16,IF(F50="Scenario3PBT11",'Medium retrofit'!$AK$16,"")))&amp;IF(F50="Scenario1PBT12",'Medium retrofit'!$AL$16,IF(F50="Scenario2PBT12",'Medium retrofit'!$AM$16,IF(F50="Scenario3PBT12",'Medium retrofit'!$AN$16,"")))&amp;IF(F50="Scenario1PBT13",'Medium retrofit'!$AO$16,IF(F50="Scenario2PBT13",'Medium retrofit'!$AP$16,IF(F50="Scenario3PBT13",'Medium retrofit'!$AQ$16,"")))&amp;IF(F50="Scenario1PBT14",'Medium retrofit'!$AR$16,IF(F50="Scenario2PBT14",'Medium retrofit'!$AS$16,IF(F50="Scenario3PBT14",'Medium retrofit'!$AT$16,"")))&amp;IF(F50="Scenario1PBT15",'Medium retrofit'!$AU$16,IF(F50="Scenario2PBT15",'Medium retrofit'!$AV$16,IF(F50="Scenario3PBT15",'Medium retrofit'!$AW$16,"")))</f>
        <v/>
      </c>
      <c r="J50" s="123">
        <f t="shared" si="14"/>
        <v>0</v>
      </c>
      <c r="K50" s="123" t="str">
        <f>IF(F50="Scenario1PBT1",'Medium retrofit'!$E$18,IF(F50="Scenario2PBT1",'Medium retrofit'!$F$18,IF(F50="Scenario3PBT1",'Medium retrofit'!$G$18,"")))&amp;IF(F50="Scenario1PBT2",'Medium retrofit'!$H$18,IF(F50="Scenario2PBT2",'Medium retrofit'!$I$18,IF(F50="Scenario3PBT2",'Medium retrofit'!$J$18,"")))&amp;IF(F50="Scenario1PBT3",'Medium retrofit'!$K$18,IF(F50="Scenario2PBT3",'Medium retrofit'!$L$18,IF(F50="Scenario3PBT3",'Medium retrofit'!$M$18,"")))&amp;IF(F50="Scenario1PBT4",'Medium retrofit'!$N$18,IF(F50="Scenario2PBT4",'Medium retrofit'!$O$18,IF(F50="Scenario3PBT4",'Medium retrofit'!$P$18,"")))&amp;IF(F50="Scenario1PBT5",'Medium retrofit'!$Q$18,IF(F50="Scenario2PBT5",'Medium retrofit'!$R$18,IF(F50="Scenario3PBT5",'Medium retrofit'!$S$18,"")))&amp;IF(F50="Scenario1PBT6",'Medium retrofit'!$T$18,IF(F50="Scenario2PBT6",'Medium retrofit'!$U$18,IF(F50="Scenario3PBT6",'Medium retrofit'!$V$18,"")))&amp;IF(F50="Scenario1PBT7",'Medium retrofit'!$W$18,IF(F50="Scenario2PBT7",'Medium retrofit'!$X$18,IF(F50="Scenario3PBT7",'Medium retrofit'!$Y$18,"")))&amp;IF(F50="Scenario1PBT8",'Medium retrofit'!$Z$18,IF(F50="Scenario2PBT8",'Medium retrofit'!$AA$18,IF(F50="Scenario3PBT8",'Medium retrofit'!$AB$18,"")))&amp;IF(F50="Scenario1PBT9",'Medium retrofit'!$AC$18,IF(F50="Scenario2PBT9",'Medium retrofit'!$AD$18,IF(F50="Scenario3PBT9",'Medium retrofit'!$AE$18,"")))&amp;IF(F50="Scenario1PBT10",'Medium retrofit'!$AF$18,IF(F50="Scenario2PBT10",'Medium retrofit'!$AG$18,IF(F50="Scenario3PBT10",'Medium retrofit'!$AH$18,"")))&amp;IF(F50="Scenario1PBT11",'Medium retrofit'!$AI$18,IF(F50="Scenario2PBT11",'Medium retrofit'!$AJ$18,IF(F50="Scenario3PBT11",'Medium retrofit'!$AK$18,"")))&amp;IF(F50="Scenario1PBT12",'Medium retrofit'!$AL$18,IF(F50="Scenario2PBT12",'Medium retrofit'!$AM$18,IF(F50="Scenario3PBT12",'Medium retrofit'!$AN$18,"")))&amp;IF(F50="Scenario1PBT13",'Medium retrofit'!$AO$18,IF(F50="Scenario2PBT13",'Medium retrofit'!$AP$18,IF(F50="Scenario3PBT13",'Medium retrofit'!$AQ$18,"")))&amp;IF(F50="Scenario1PBT14",'Medium retrofit'!$AR$18,IF(F50="Scenario2PBT14",'Medium retrofit'!$AS$18,IF(F50="Scenario3PBT14",'Medium retrofit'!$AT$18,"")))&amp;IF(F50="Scenario1PBT15",'Medium retrofit'!$AU$18,IF(F50="Scenario2PBT15",'Medium retrofit'!$AV$18,IF(F50="Scenario3PBT15",'Medium retrofit'!$AW$18,"")))</f>
        <v/>
      </c>
      <c r="L50" s="123">
        <f t="shared" si="15"/>
        <v>0</v>
      </c>
      <c r="M50" s="123" t="str">
        <f>IF(F50="Scenario1PBT1",'Medium retrofit'!$E$20,IF(F50="Scenario2PBT1",'Medium retrofit'!$F$20,IF(F50="Scenario3PBT1",'Medium retrofit'!$G$20,"")))&amp;IF(F50="Scenario1PBT2",'Medium retrofit'!$H$20,IF(F50="Scenario2PBT2",'Medium retrofit'!$I$20,IF(F50="Scenario3PBT2",'Medium retrofit'!$J$20,"")))&amp;IF(F50="Scenario1PBT3",'Medium retrofit'!$K$20,IF(F50="Scenario2PBT3",'Medium retrofit'!$L$20,IF(F50="Scenario3PBT3",'Medium retrofit'!$M$20,"")))&amp;IF(F50="Scenario1PBT4",'Medium retrofit'!$N$20,IF(F50="Scenario2PBT4",'Medium retrofit'!$O$20,IF(F50="Scenario3PBT4",'Medium retrofit'!$P$20,"")))&amp;IF(F50="Scenario1PBT5",'Medium retrofit'!$Q$20,IF(F50="Scenario2PBT5",'Medium retrofit'!$R$20,IF(F50="Scenario3PBT5",'Medium retrofit'!$S$20,"")))&amp;IF(F50="Scenario1PBT6",'Medium retrofit'!$T$20,IF(F50="Scenario2PBT6",'Medium retrofit'!$U$20,IF(F50="Scenario3PBT6",'Medium retrofit'!$V$20,"")))&amp;IF(F50="Scenario1PBT7",'Medium retrofit'!$W$20,IF(F50="Scenario2PBT7",'Medium retrofit'!$X$20,IF(F50="Scenario3PBT7",'Medium retrofit'!$Y$20,"")))&amp;IF(F50="Scenario1PBT8",'Medium retrofit'!$Z$20,IF(F50="Scenario2PBT8",'Medium retrofit'!$AA$20,IF(F50="Scenario3PBT8",'Medium retrofit'!$AB$20,"")))&amp;IF(F50="Scenario1PBT9",'Medium retrofit'!$AC$20,IF(F50="Scenario2PBT9",'Medium retrofit'!$AD$20,IF(F50="Scenario3PBT9",'Medium retrofit'!$AE$20,"")))&amp;IF(F50="Scenario1PBT10",'Medium retrofit'!$AF$20,IF(F50="Scenario2PBT10",'Medium retrofit'!$AG$20,IF(F50="Scenario3PBT10",'Medium retrofit'!$AH$20,"")))&amp;IF(F50="Scenario1PBT11",'Medium retrofit'!$AI$20,IF(F50="Scenario2PBT11",'Medium retrofit'!$AJ$20,IF(F50="Scenario3PBT11",'Medium retrofit'!$AK$20,"")))&amp;IF(F50="Scenario1PBT12",'Medium retrofit'!$AL$20,IF(F50="Scenario2PBT12",'Medium retrofit'!$AM$20,IF(F50="Scenario3PBT12",'Medium retrofit'!$AN$20,"")))&amp;IF(F50="Scenario1PBT13",'Medium retrofit'!$AO$20,IF(F50="Scenario2PBT13",'Medium retrofit'!$AP$20,IF(F50="Scenario3PBT13",'Medium retrofit'!$AQ$20,"")))&amp;IF(F50="Scenario1PBT14",'Medium retrofit'!$AR$20,IF(F50="Scenario2PBT14",'Medium retrofit'!$AS$20,IF(F50="Scenario3PBT14",'Medium retrofit'!$AT$20,"")))&amp;IF(F50="Scenario1PBT15",'Medium retrofit'!$AU$20,IF(F50="Scenario2PBT15",'Medium retrofit'!$AV$20,IF(F50="Scenario3PBT15",'Medium retrofit'!$AW$20,"")))</f>
        <v/>
      </c>
      <c r="N50" s="124">
        <f t="shared" si="16"/>
        <v>0</v>
      </c>
      <c r="O50" s="245" t="str">
        <f>IF(F50="Scenario1PBT1",'Medium retrofit'!$E$23,IF(F50="Scenario2PBT1",'Medium retrofit'!$F$23,IF(F50="Scenario3PBT1",'Medium retrofit'!$G$23,"")))&amp;IF(F50="Scenario1PBT2",'Medium retrofit'!$H$23,IF(F50="Scenario2PBT2",'Medium retrofit'!$I$23,IF(F50="Scenario3PBT2",'Medium retrofit'!$J$23,"")))&amp;IF(F50="Scenario1PBT3",'Medium retrofit'!$K$23,IF(F50="Scenario2PBT3",'Medium retrofit'!$L$23,IF(F50="Scenario3PBT3",'Medium retrofit'!$M$23,"")))&amp;IF(F50="Scenario1PBT4",'Medium retrofit'!$N$23,IF(F50="Scenario2PBT4",'Medium retrofit'!$O$23,IF(F50="Scenario3PBT4",'Medium retrofit'!$P$23,"")))&amp;IF(F50="Scenario1PBT5",'Medium retrofit'!$Q$23,IF(F50="Scenario2PBT5",'Medium retrofit'!$R$23,IF(F50="Scenario3PBT5",'Medium retrofit'!$S$23,"")))&amp;IF(F50="Scenario1PBT6",'Medium retrofit'!$T$23,IF(F50="Scenario2PBT6",'Medium retrofit'!$U$23,IF(F50="Scenario3PBT6",'Medium retrofit'!$V$23,"")))&amp;IF(F50="Scenario1PBT7",'Medium retrofit'!$W$23,IF(F50="Scenario2PBT7",'Medium retrofit'!$X$23,IF(F50="Scenario3PBT7",'Medium retrofit'!$Y$23,"")))&amp;IF(F50="Scenario1PBT8",'Medium retrofit'!$Z$23,IF(F50="Scenario2PBT8",'Medium retrofit'!$AA$23,IF(F50="Scenario3PBT8",'Medium retrofit'!$AB$23,"")))&amp;IF(F50="Scenario1PBT9",'Medium retrofit'!$AC$23,IF(F50="Scenario2PBT9",'Medium retrofit'!$AD$23,IF(F50="Scenario3PBT9",'Medium retrofit'!$AE$23,"")))&amp;IF(F50="Scenario1PBT10",'Medium retrofit'!$AF$23,IF(F50="Scenario2PBT10",'Medium retrofit'!$AG$23,IF(F50="Scenario3PBT10",'Medium retrofit'!$AH$23,"")))&amp;IF(F50="Scenario1PBT11",'Medium retrofit'!$AI$23,IF(F50="Scenario2PBT11",'Medium retrofit'!$AJ$23,IF(F50="Scenario3PBT11",'Medium retrofit'!$AK$23,"")))&amp;IF(F50="Scenario1PBT12",'Medium retrofit'!$AL$23,IF(F50="Scenario2PBT12",'Medium retrofit'!$AM$23,IF(F50="Scenario3PBT12",'Medium retrofit'!$AN$23,"")))&amp;IF(F50="Scenario1PBT13",'Medium retrofit'!$AO$23,IF(F50="Scenario2PBT13",'Medium retrofit'!$AP$23,IF(F50="Scenario3PBT13",'Medium retrofit'!$AQ$23,"")))&amp;IF(F50="Scenario1PBT14",'Medium retrofit'!$AR$23,IF(F50="Scenario2PBT14",'Medium retrofit'!$AS$23,IF(F50="Scenario3PBT14",'Medium retrofit'!$AT$23,"")))&amp;IF(F50="Scenario1PBT15",'Medium retrofit'!$AU$23,IF(F50="Scenario2PBT15",'Medium retrofit'!$AV$23,IF(F50="Scenario3PBT15",'Medium retrofit'!$AW$23,"")))</f>
        <v/>
      </c>
      <c r="P50" s="123">
        <f t="shared" si="17"/>
        <v>0</v>
      </c>
      <c r="Q50" s="123" t="str">
        <f>IF(F50="Scenario1PBT1",'Medium retrofit'!$E$25,IF(F50="Scenario2PBT1",'Medium retrofit'!$F$25,IF(F50="Scenario3PBT1",'Medium retrofit'!$G$25,"")))&amp;IF(F50="Scenario1PBT2",'Medium retrofit'!$H$25,IF(F50="Scenario2PBT2",'Medium retrofit'!$I$25,IF(F50="Scenario3PBT2",'Medium retrofit'!$J$25,"")))&amp;IF(F50="Scenario1PBT3",'Medium retrofit'!$K$25,IF(F50="Scenario2PBT3",'Medium retrofit'!$L$25,IF(F50="Scenario3PBT3",'Medium retrofit'!$M$25,"")))&amp;IF(F50="Scenario1PBT4",'Medium retrofit'!$N$25,IF(F50="Scenario2PBT4",'Medium retrofit'!$O$25,IF(F50="Scenario3PBT4",'Medium retrofit'!$P$25,"")))&amp;IF(F50="Scenario1PBT5",'Medium retrofit'!$Q$25,IF(F50="Scenario2PBT5",'Medium retrofit'!$R$25,IF(F50="Scenario3PBT5",'Medium retrofit'!$S$25,"")))&amp;IF(F50="Scenario1PBT6",'Medium retrofit'!$T$25,IF(F50="Scenario2PBT6",'Medium retrofit'!$U$25,IF(F50="Scenario3PBT6",'Medium retrofit'!$V$25,"")))&amp;IF(F50="Scenario1PBT7",'Medium retrofit'!$W$25,IF(F50="Scenario2PBT7",'Medium retrofit'!$X$25,IF(F50="Scenario3PBT7",'Medium retrofit'!$Y$25,"")))&amp;IF(F50="Scenario1PBT8",'Medium retrofit'!$Z$25,IF(F50="Scenario2PBT8",'Medium retrofit'!$AA$25,IF(F50="Scenario3PBT8",'Medium retrofit'!$AB$25,"")))&amp;IF(F50="Scenario1PBT9",'Medium retrofit'!$AC$25,IF(F50="Scenario2PBT9",'Medium retrofit'!$AD$25,IF(F50="Scenario3PBT9",'Medium retrofit'!$AE$25,"")))&amp;IF(F50="Scenario1PBT10",'Medium retrofit'!$AF$25,IF(F50="Scenario2PBT10",'Medium retrofit'!$AG$25,IF(F50="Scenario3PBT10",'Medium retrofit'!$AH$25,"")))&amp;IF(F50="Scenario1PBT11",'Medium retrofit'!$AI$25,IF(F50="Scenario2PBT11",'Medium retrofit'!$AJ$25,IF(F50="Scenario3PBT11",'Medium retrofit'!$AK$25,"")))&amp;IF(F50="Scenario1PBT12",'Medium retrofit'!$AL$25,IF(F50="Scenario2PBT12",'Medium retrofit'!$AM$25,IF(F50="Scenario3PBT12",'Medium retrofit'!$AN$25,"")))&amp;IF(F50="Scenario1PBT13",'Medium retrofit'!$AO$25,IF(F50="Scenario2PBT13",'Medium retrofit'!$AP$25,IF(F50="Scenario3PBT13",'Medium retrofit'!$AQ$25,"")))&amp;IF(F50="Scenario1PBT14",'Medium retrofit'!$AR$25,IF(F50="Scenario2PBT14",'Medium retrofit'!$AS$25,IF(F50="Scenario3PBT14",'Medium retrofit'!$AT$25,"")))&amp;IF(F50="Scenario1PBT15",'Medium retrofit'!$AU$25,IF(F50="Scenario2PBT15",'Medium retrofit'!$AV$25,IF(F50="Scenario3PBT15",'Medium retrofit'!$AW$25,"")))</f>
        <v/>
      </c>
      <c r="R50" s="123">
        <f t="shared" si="18"/>
        <v>0</v>
      </c>
      <c r="S50" s="123" t="str">
        <f>IF(F50="Scenario1PBT1",'Medium retrofit'!$E$27,IF(F50="Scenario2PBT1",'Medium retrofit'!$F$27,IF(F50="Scenario3PBT1",'Medium retrofit'!$G$27,"")))&amp;IF(F50="Scenario1PBT2",'Medium retrofit'!$H$27,IF(F50="Scenario2PBT2",'Medium retrofit'!$I$27,IF(F50="Scenario3PBT2",'Medium retrofit'!$J$27,"")))&amp;IF(F50="Scenario1PBT3",'Medium retrofit'!$K$27,IF(F50="Scenario2PBT3",'Medium retrofit'!$L$27,IF(F50="Scenario3PBT3",'Medium retrofit'!$M$27,"")))&amp;IF(F50="Scenario1PBT4",'Medium retrofit'!$N$27,IF(F50="Scenario2PBT4",'Medium retrofit'!$O$27,IF(F50="Scenario3PBT4",'Medium retrofit'!$P$27,"")))&amp;IF(F50="Scenario1PBT5",'Medium retrofit'!$Q$27,IF(F50="Scenario2PBT5",'Medium retrofit'!$R$27,IF(F50="Scenario3PBT5",'Medium retrofit'!$S$27,"")))&amp;IF(F50="Scenario1PBT6",'Medium retrofit'!$T$27,IF(F50="Scenario2PBT6",'Medium retrofit'!$U$27,IF(F50="Scenario3PBT6",'Medium retrofit'!$V$27,"")))&amp;IF(F50="Scenario1PBT7",'Medium retrofit'!$W$27,IF(F50="Scenario2PBT7",'Medium retrofit'!$X$27,IF(F50="Scenario3PBT7",'Medium retrofit'!$Y$27,"")))&amp;IF(F50="Scenario1PBT8",'Medium retrofit'!$Z$27,IF(F50="Scenario2PBT8",'Medium retrofit'!$AA$27,IF(F50="Scenario3PBT8",'Medium retrofit'!$AB$27,"")))&amp;IF(F50="Scenario1PBT9",'Medium retrofit'!$AC$27,IF(F50="Scenario2PBT9",'Medium retrofit'!$AD$27,IF(F50="Scenario3PBT9",'Medium retrofit'!$AE$27,"")))&amp;IF(F50="Scenario1PBT10",'Medium retrofit'!$AF$27,IF(F50="Scenario2PBT10",'Medium retrofit'!$AG$27,IF(F50="Scenario3PBT10",'Medium retrofit'!$AH$27,"")))&amp;IF(F50="Scenario1PBT11",'Medium retrofit'!$AI$27,IF(F50="Scenario2PBT11",'Medium retrofit'!$AJ$27,IF(F50="Scenario3PBT11",'Medium retrofit'!$AK$27,"")))&amp;IF(F50="Scenario1PBT12",'Medium retrofit'!$AL$27,IF(F50="Scenario2PBT12",'Medium retrofit'!$AM$27,IF(F50="Scenario3PBT12",'Medium retrofit'!$AN$27,"")))&amp;IF(F50="Scenario1PBT13",'Medium retrofit'!$AO$27,IF(F50="Scenario2PBT13",'Medium retrofit'!$AP$27,IF(F50="Scenario3PBT13",'Medium retrofit'!$AQ$27,"")))&amp;IF(F50="Scenario1PBT14",'Medium retrofit'!$AR$27,IF(F50="Scenario2PBT14",'Medium retrofit'!$AS$27,IF(F50="Scenario3PBT14",'Medium retrofit'!$AT$27,"")))&amp;IF(F50="Scenario1PBT15",'Medium retrofit'!$AU$27,IF(F50="Scenario2PBT15",'Medium retrofit'!$AV$27,IF(F50="Scenario3PBT15",'Medium retrofit'!$AW$27,"")))</f>
        <v/>
      </c>
      <c r="T50" s="246">
        <f t="shared" si="19"/>
        <v>0</v>
      </c>
      <c r="U50" s="245" t="str">
        <f>IF(F50="Scenario1PBT1",'Medium retrofit'!$E$38,IF(F50="Scenario2PBT1",'Medium retrofit'!$F$38,IF(F50="Scenario3PBT1",'Medium retrofit'!$G$38,"")))&amp;IF(F50="Scenario1PBT2",'Medium retrofit'!$H$38,IF(F50="Scenario2PBT2",'Medium retrofit'!$I$38,IF(F50="Scenario3PBT2",'Medium retrofit'!$J$38,"")))&amp;IF(F50="Scenario1PBT3",'Medium retrofit'!$K$38,IF(F50="Scenario2PBT3",'Medium retrofit'!$L$38,IF(F50="Scenario3PBT3",'Medium retrofit'!$M$38,"")))&amp;IF(F50="Scenario1PBT4",'Medium retrofit'!$N$38,IF(F50="Scenario2PBT4",'Medium retrofit'!$O$38,IF(F50="Scenario3PBT4",'Medium retrofit'!$P$38,"")))&amp;IF(F50="Scenario1PBT5",'Medium retrofit'!$Q$38,IF(F50="Scenario2PBT5",'Medium retrofit'!$R$38,IF(F50="Scenario3PBT5",'Medium retrofit'!$S$38,"")))&amp;IF(F50="Scenario1PBT6",'Medium retrofit'!$T$38,IF(F50="Scenario2PBT6",'Medium retrofit'!$U$38,IF(F50="Scenario3PBT6",'Medium retrofit'!$V$38,"")))&amp;IF(F50="Scenario1PBT7",'Medium retrofit'!$W$38,IF(F50="Scenario2PBT7",'Medium retrofit'!$X$38,IF(F50="Scenario3PBT7",'Medium retrofit'!$Y$38,"")))&amp;IF(F50="Scenario1PBT8",'Medium retrofit'!$Z$38,IF(F50="Scenario2PBT8",'Medium retrofit'!$AA$38,IF(F50="Scenario3PBT8",'Medium retrofit'!$AB$38,"")))&amp;IF(F50="Scenario1PBT9",'Medium retrofit'!$AC$38,IF(F50="Scenario2PBT9",'Medium retrofit'!$AD$38,IF(F50="Scenario3PBT9",'Medium retrofit'!$AE$38,"")))&amp;IF(F50="Scenario1PBT10",'Medium retrofit'!$AF$38,IF(F50="Scenario2PBT10",'Medium retrofit'!$AG$38,IF(F50="Scenario3PBT10",'Medium retrofit'!$AH$38,"")))&amp;IF(F50="Scenario1PBT11",'Medium retrofit'!$AI$38,IF(F50="Scenario2PBT11",'Medium retrofit'!$AJ$38,IF(F50="Scenario3PBT11",'Medium retrofit'!$AK$38,"")))&amp;IF(F50="Scenario1PBT12",'Medium retrofit'!$AL$38,IF(F50="Scenario2PBT12",'Medium retrofit'!$AM$38,IF(F50="Scenario3PBT12",'Medium retrofit'!$AN$38,"")))&amp;IF(F50="Scenario1PBT13",'Medium retrofit'!$AO$38,IF(F50="Scenario2PBT13",'Medium retrofit'!$AP$38,IF(F50="Scenario3PBT13",'Medium retrofit'!$AQ$38,"")))&amp;IF(F50="Scenario1PBT14",'Medium retrofit'!$AR$38,IF(F50="Scenario2PBT14",'Medium retrofit'!$AS$38,IF(F50="Scenario3PBT14",'Medium retrofit'!$AT$38,"")))&amp;IF(F50="Scenario1PBT15",'Medium retrofit'!$AU$38,IF(F50="Scenario2PBT15",'Medium retrofit'!$AV$38,IF(F50="Scenario3PBT15",'Medium retrofit'!$AW$38,"")))</f>
        <v/>
      </c>
      <c r="V50" s="123">
        <f t="shared" si="20"/>
        <v>0</v>
      </c>
      <c r="W50" s="123" t="str">
        <f>IF(F50="Scenario1PBT1",'Medium retrofit'!$E$40,IF(F50="Scenario2PBT1",'Medium retrofit'!$F$40,IF(F50="Scenario3PBT1",'Medium retrofit'!$G$40,"")))&amp;IF(F50="Scenario1PBT2",'Medium retrofit'!$H$40,IF(F50="Scenario2PBT2",'Medium retrofit'!$I$40,IF(F50="Scenario3PBT2",'Medium retrofit'!$J$40,"")))&amp;IF(F50="Scenario1PBT3",'Medium retrofit'!$K$40,IF(F50="Scenario2PBT3",'Medium retrofit'!$L$40,IF(F50="Scenario3PBT3",'Medium retrofit'!$M$40,"")))&amp;IF(F50="Scenario1PBT4",'Medium retrofit'!$N$40,IF(F50="Scenario2PBT4",'Medium retrofit'!$O$40,IF(F50="Scenario3PBT4",'Medium retrofit'!$P$40,"")))&amp;IF(F50="Scenario1PBT5",'Medium retrofit'!$Q$40,IF(F50="Scenario2PBT5",'Medium retrofit'!$R$40,IF(F50="Scenario3PBT5",'Medium retrofit'!$S$40,"")))&amp;IF(F50="Scenario1PBT6",'Medium retrofit'!$T$40,IF(F50="Scenario2PBT6",'Medium retrofit'!$U$40,IF(F50="Scenario3PBT6",'Medium retrofit'!$V$40,"")))&amp;IF(F50="Scenario1PBT7",'Medium retrofit'!$W$40,IF(F50="Scenario2PBT7",'Medium retrofit'!$X$40,IF(F50="Scenario3PBT7",'Medium retrofit'!$Y$40,"")))&amp;IF(F50="Scenario1PBT8",'Medium retrofit'!$Z$40,IF(F50="Scenario2PBT8",'Medium retrofit'!$AA$40,IF(F50="Scenario3PBT8",'Medium retrofit'!$AB$40,"")))&amp;IF(F50="Scenario1PBT9",'Medium retrofit'!$AC$40,IF(F50="Scenario2PBT9",'Medium retrofit'!$AD$40,IF(F50="Scenario3PBT9",'Medium retrofit'!$AE$40,"")))&amp;IF(F50="Scenario1PBT10",'Medium retrofit'!$AF$40,IF(F50="Scenario2PBT10",'Medium retrofit'!$AG$40,IF(F50="Scenario3PBT10",'Medium retrofit'!$AH$40,"")))&amp;IF(F50="Scenario1PBT11",'Medium retrofit'!$AI$40,IF(F50="Scenario2PBT11",'Medium retrofit'!$AJ$40,IF(F50="Scenario3PBT11",'Medium retrofit'!$AK$40,"")))&amp;IF(F50="Scenario1PBT12",'Medium retrofit'!$AL$40,IF(F50="Scenario2PBT12",'Medium retrofit'!$AM$40,IF(F50="Scenario3PBT12",'Medium retrofit'!$AN$40,"")))&amp;IF(F50="Scenario1PBT13",'Medium retrofit'!$AO$40,IF(F50="Scenario2PBT13",'Medium retrofit'!$AP$40,IF(F50="Scenario3PBT13",'Medium retrofit'!$AQ$40,"")))&amp;IF(F50="Scenario1PBT14",'Medium retrofit'!$AR$40,IF(F50="Scenario2PBT14",'Medium retrofit'!$AS$40,IF(F50="Scenario3PBT14",'Medium retrofit'!$AT$40,"")))&amp;IF(F50="Scenario1PBT15",'Medium retrofit'!$AU$40,IF(F50="Scenario2PBT15",'Medium retrofit'!$AV$40,IF(F50="Scenario3PBT15",'Medium retrofit'!$AW$40,"")))</f>
        <v/>
      </c>
      <c r="X50" s="123">
        <f t="shared" si="21"/>
        <v>0</v>
      </c>
      <c r="Y50" s="123" t="str">
        <f>IF(F50="Scenario1PBT1",'Medium retrofit'!$E$42,IF(F50="Scenario2PBT1",'Medium retrofit'!$F$42,IF(F50="Scenario3PBT1",'Medium retrofit'!$G$42,"")))&amp;IF(F50="Scenario1PBT2",'Medium retrofit'!$H$42,IF(F50="Scenario2PBT2",'Medium retrofit'!$I$42,IF(F50="Scenario3PBT2",'Medium retrofit'!$J$42,"")))&amp;IF(F50="Scenario1PBT3",'Medium retrofit'!$K$42,IF(F50="Scenario2PBT3",'Medium retrofit'!$L$42,IF(F50="Scenario3PBT3",'Medium retrofit'!$M$42,"")))&amp;IF(F50="Scenario1PBT4",'Medium retrofit'!$N$42,IF(F50="Scenario2PBT4",'Medium retrofit'!$O$42,IF(F50="Scenario3PBT4",'Medium retrofit'!$P$42,"")))&amp;IF(F50="Scenario1PBT5",'Medium retrofit'!$Q$42,IF(F50="Scenario2PBT5",'Medium retrofit'!$R$42,IF(F50="Scenario3PBT5",'Medium retrofit'!$S$42,"")))&amp;IF(F50="Scenario1PBT6",'Medium retrofit'!$T$42,IF(F50="Scenario2PBT6",'Medium retrofit'!$U$42,IF(F50="Scenario3PBT6",'Medium retrofit'!$V$42,"")))&amp;IF(F50="Scenario1PBT7",'Medium retrofit'!$W$42,IF(F50="Scenario2PBT7",'Medium retrofit'!$X$42,IF(F50="Scenario3PBT7",'Medium retrofit'!$Y$42,"")))&amp;IF(F50="Scenario1PBT8",'Medium retrofit'!$Z$42,IF(F50="Scenario2PBT8",'Medium retrofit'!$AA$42,IF(F50="Scenario3PBT8",'Medium retrofit'!$AB$42,"")))&amp;IF(F50="Scenario1PBT9",'Medium retrofit'!$AC$42,IF(F50="Scenario2PBT9",'Medium retrofit'!$AD$42,IF(F50="Scenario3PBT9",'Medium retrofit'!$AE$42,"")))&amp;IF(F50="Scenario1PBT10",'Medium retrofit'!$AF$42,IF(F50="Scenario2PBT10",'Medium retrofit'!$AG$42,IF(F50="Scenario3PBT10",'Medium retrofit'!$AH$42,"")))&amp;IF(F50="Scenario1PBT11",'Medium retrofit'!$AI$42,IF(F50="Scenario2PBT11",'Medium retrofit'!$AJ$42,IF(F50="Scenario3PBT11",'Medium retrofit'!$AK$42,"")))&amp;IF(F50="Scenario1PBT12",'Medium retrofit'!$AL$42,IF(F50="Scenario2PBT12",'Medium retrofit'!$AM$42,IF(F50="Scenario3PBT12",'Medium retrofit'!$AN$42,"")))&amp;IF(F50="Scenario1PBT13",'Medium retrofit'!$AO$42,IF(F50="Scenario2PBT13",'Medium retrofit'!$AP$42,IF(F50="Scenario3PBT13",'Medium retrofit'!$AQ$42,"")))&amp;IF(F50="Scenario1PBT14",'Medium retrofit'!$AR$42,IF(F50="Scenario2PBT14",'Medium retrofit'!$AS$42,IF(F50="Scenario3PBT14",'Medium retrofit'!$AT$42,"")))&amp;IF(F50="Scenario1PBT15",'Medium retrofit'!$AU$42,IF(F50="Scenario2PBT15",'Medium retrofit'!$AV$42,IF(F50="Scenario3PBT15",'Medium retrofit'!$AW$42,"")))</f>
        <v/>
      </c>
      <c r="Z50" s="123">
        <f t="shared" si="22"/>
        <v>0</v>
      </c>
      <c r="AA50" s="239" t="str">
        <f>IF(F50="Scenario1PBT1",'Medium retrofit'!$E$101,IF(F50="Scenario2PBT1",'Medium retrofit'!$F$101,IF(F50="Scenario3PBT1",'Medium retrofit'!$G$101,"")))&amp;IF(F50="Scenario1PBT2",'Medium retrofit'!$H$101,IF(F50="Scenario2PBT2",'Medium retrofit'!$I$101,IF(F50="Scenario3PBT2",'Medium retrofit'!$J$101,"")))&amp;IF(F50="Scenario1PBT3",'Medium retrofit'!$K$101,IF(F50="Scenario2PBT3",'Medium retrofit'!$L$101,IF(F50="Scenario3PBT3",'Medium retrofit'!$M$101,"")))&amp;IF(F50="Scenario1PBT4",'Medium retrofit'!$N$101,IF(F50="Scenario2PBT4",'Medium retrofit'!$O$101,IF(F50="Scenario3PBT4",'Medium retrofit'!$P$101,"")))&amp;IF(F50="Scenario1PBT5",'Medium retrofit'!$Q$101,IF(F50="Scenario2PBT5",'Medium retrofit'!$R$101,IF(F50="Scenario3PBT5",'Medium retrofit'!$S$101,"")))&amp;IF(F50="Scenario1PBT6",'Medium retrofit'!$T$101,IF(F50="Scenario2PBT6",'Medium retrofit'!$U$101,IF(F50="Scenario3PBT6",'Medium retrofit'!$V$101,"")))&amp;IF(F50="Scenario1PBT7",'Medium retrofit'!$W$101,IF(F50="Scenario2PBT7",'Medium retrofit'!$X$101,IF(F50="Scenario3PBT7",'Medium retrofit'!$Y$101,"")))&amp;IF(F50="Scenario1PBT8",'Medium retrofit'!$Z$101,IF(F50="Scenario2PBT8",'Medium retrofit'!$AA$101,IF(F50="Scenario3PBT8",'Medium retrofit'!$AB$101,"")))&amp;IF(F50="Scenario1PBT9",'Medium retrofit'!$AC$101,IF(F50="Scenario2PBT9",'Medium retrofit'!$AD$101,IF(F50="Scenario3PBT9",'Medium retrofit'!$AE$101,"")))&amp;IF(F50="Scenario1PBT10",'Medium retrofit'!$AF$101,IF(F50="Scenario2PBT10",'Medium retrofit'!$AG$101,IF(F50="Scenario3PBT10",'Medium retrofit'!$AH$101,"")))&amp;IF(F50="Scenario1PBT11",'Medium retrofit'!$AI$101,IF(F50="Scenario2PBT11",'Medium retrofit'!$AJ$101,IF(F50="Scenario3PBT11",'Medium retrofit'!$AK$101,"")))&amp;IF(F50="Scenario1PBT12",'Medium retrofit'!$AL$101,IF(F50="Scenario2PBT12",'Medium retrofit'!$AM$101,IF(F50="Scenario3PBT12",'Medium retrofit'!$AN$101,"")))&amp;IF(F50="Scenario1PBT13",'Medium retrofit'!$AO$101,IF(F50="Scenario2PBT13",'Medium retrofit'!$AP$101,IF(F50="Scenario3PBT13",'Medium retrofit'!$AQ$101,"")))&amp;IF(F50="Scenario1PBT14",'Medium retrofit'!$AR$101,IF(F50="Scenario2PBT14",'Medium retrofit'!$AS$101,IF(F50="Scenario3PBT14",'Medium retrofit'!$AT$101,"")))&amp;IF(F50="Scenario1PBT15",'Medium retrofit'!$AU$101,IF(F50="Scenario2PBT15",'Medium retrofit'!$AV$101,IF(F50="Scenario3PBT15",'Medium retrofit'!$AW$101,"")))</f>
        <v/>
      </c>
      <c r="AB50" s="242">
        <f t="shared" si="23"/>
        <v>0</v>
      </c>
      <c r="AC50" s="364" t="str">
        <f t="shared" si="24"/>
        <v/>
      </c>
      <c r="AD50" s="353">
        <f>IF(AC50="",IFERROR('Projection_Base-case'!G51-G50,0),0)</f>
        <v>0</v>
      </c>
      <c r="AE50" s="350">
        <f t="shared" si="25"/>
        <v>0</v>
      </c>
      <c r="AF50" s="361">
        <f>IFERROR(100*AD50/'Projection_Base-case'!G51,0)</f>
        <v>0</v>
      </c>
      <c r="AG50" s="352">
        <f>IF(AC50="",IFERROR('Projection_Base-case'!I51-I50,0),0)</f>
        <v>0</v>
      </c>
      <c r="AH50" s="353">
        <f t="shared" si="26"/>
        <v>0</v>
      </c>
      <c r="AI50" s="361">
        <f>IFERROR(100*AG50/'Projection_Base-case'!I51,0)</f>
        <v>0</v>
      </c>
      <c r="AJ50" s="352">
        <f>IF(AC50="",IFERROR('Projection_Base-case'!K51-K50,0),0)</f>
        <v>0</v>
      </c>
      <c r="AK50" s="353">
        <f t="shared" si="27"/>
        <v>0</v>
      </c>
      <c r="AL50" s="361">
        <f>IFERROR(100*AJ50/'Projection_Base-case'!K51,0)</f>
        <v>0</v>
      </c>
      <c r="AM50" s="352">
        <f>-IF(AC50="",IFERROR('Projection_Base-case'!M51-M50,0),0)</f>
        <v>0</v>
      </c>
      <c r="AN50" s="353">
        <f t="shared" si="28"/>
        <v>0</v>
      </c>
      <c r="AO50" s="354">
        <f>IFERROR(IF('Projection_Base-case'!N51&gt;0,100*AN50/'Projection_Base-case'!N51,100*AN50/N50),0)</f>
        <v>0</v>
      </c>
      <c r="AP50" s="355">
        <f>IF(AC50="",IFERROR('Projection_Base-case'!O51-O50,0),0)</f>
        <v>0</v>
      </c>
      <c r="AQ50" s="356">
        <f t="shared" si="29"/>
        <v>0</v>
      </c>
      <c r="AR50" s="356">
        <f>IFERROR(100*AP50/'Projection_Base-case'!O51,0)</f>
        <v>0</v>
      </c>
      <c r="AS50" s="355">
        <f>IF(AC50="",IFERROR('Projection_Base-case'!Q51-Q50,0),0)</f>
        <v>0</v>
      </c>
      <c r="AT50" s="356">
        <f t="shared" si="30"/>
        <v>0</v>
      </c>
      <c r="AU50" s="356">
        <f>IFERROR(100*AS50/'Projection_Base-case'!Q51,0)</f>
        <v>0</v>
      </c>
      <c r="AV50" s="355">
        <f>IF(AC50="",IFERROR('Projection_Base-case'!S51-S50,0),0)</f>
        <v>0</v>
      </c>
      <c r="AW50" s="356">
        <f t="shared" si="31"/>
        <v>0</v>
      </c>
      <c r="AX50" s="357">
        <f>IFERROR(100*AV50/'Projection_Base-case'!S51,0)</f>
        <v>0</v>
      </c>
      <c r="AY50" s="358">
        <f>IF(AC50="",IFERROR('Projection_Base-case'!U51-U50,0),0)</f>
        <v>0</v>
      </c>
      <c r="AZ50" s="359">
        <f t="shared" si="32"/>
        <v>0</v>
      </c>
      <c r="BA50" s="359">
        <f>IFERROR(100*AY50/'Projection_Base-case'!U51,0)</f>
        <v>0</v>
      </c>
      <c r="BB50" s="358">
        <f>IF(AC50="",IFERROR('Projection_Base-case'!W51-W50,0),0)</f>
        <v>0</v>
      </c>
      <c r="BC50" s="359">
        <f t="shared" si="33"/>
        <v>0</v>
      </c>
      <c r="BD50" s="359">
        <f>IFERROR(100*BB50/'Projection_Base-case'!W51,0)</f>
        <v>0</v>
      </c>
      <c r="BE50" s="358">
        <f>IF(AC50="",IFERROR('Projection_Base-case'!Y51-Y50,0),0)</f>
        <v>0</v>
      </c>
      <c r="BF50" s="359">
        <f t="shared" si="34"/>
        <v>0</v>
      </c>
      <c r="BG50" s="359">
        <f>IFERROR(100*BE50/'Projection_Base-case'!Y51,0)</f>
        <v>0</v>
      </c>
      <c r="BH50" s="359">
        <f t="shared" si="35"/>
        <v>0</v>
      </c>
      <c r="BI50" s="360">
        <f t="shared" si="36"/>
        <v>0</v>
      </c>
    </row>
    <row r="51" spans="1:61">
      <c r="A51" s="205">
        <v>47</v>
      </c>
      <c r="B51" s="347">
        <f>IF('Projection_Base-case'!B52&lt;&gt;"",'Projection_Base-case'!B52,0)</f>
        <v>0</v>
      </c>
      <c r="C51" s="347">
        <f>IF('Projection_Base-case'!C52&lt;&gt;"",'Projection_Base-case'!C52,0)</f>
        <v>0</v>
      </c>
      <c r="D51" s="365">
        <f>IF('Projection_Base-case'!D52&lt;&gt;"",'Projection_Base-case'!D52,0)</f>
        <v>0</v>
      </c>
      <c r="E51" s="369"/>
      <c r="F51" s="367" t="str">
        <f t="shared" si="12"/>
        <v>0</v>
      </c>
      <c r="G51" s="241" t="str">
        <f>IF(F51="Scenario1PBT1",'Medium retrofit'!$E$6,IF(F51="Scenario2PBT1",'Medium retrofit'!$F$6,IF(F51="Scenario3PBT1",'Medium retrofit'!$G$6,"")))&amp;IF(F51="Scenario1PBT2",'Medium retrofit'!$H$6,IF(F51="Scenario2PBT2",'Medium retrofit'!$I$6,IF(F51="Scenario3PBT2",'Medium retrofit'!$J$6,"")))&amp;IF(F51="Scenario1PBT3",'Medium retrofit'!$K$6,IF(F51="Scenario2PBT3",'Medium retrofit'!$L$6,IF(F51="Scenario3PBT3",'Medium retrofit'!$M$6,"")))&amp;IF(F51="Scenario1PBT4",'Medium retrofit'!$N$6,IF(F51="Scenario2PBT4",'Medium retrofit'!$O$6,IF(F51="Scenario3PBT4",'Medium retrofit'!$P$6,"")))&amp;IF(F51="Scenario1PBT5",'Medium retrofit'!$Q$6,IF(F51="Scenario2PBT5",'Medium retrofit'!$R$6,IF(F51="Scenario3PBT5",'Medium retrofit'!$S$6,"")))&amp;IF(F51="Scenario1PBT6",'Medium retrofit'!$T$6,IF(F51="Scenario2PBT6",'Medium retrofit'!$U$6,IF(F51="Scenario3PBT6",'Medium retrofit'!$V$6,"")))&amp;IF(F51="Scenario1PBT7",'Medium retrofit'!$W$6,IF(F51="Scenario2PBT7",'Medium retrofit'!$X$6,IF(F51="Scenario3PBT7",'Medium retrofit'!$Y$6,"")))&amp;IF(F51="Scenario1PBT8",'Medium retrofit'!$Z$6,IF(F51="Scenario2PBT8",'Medium retrofit'!$AA$6,IF(F51="Scenario3PBT8",'Medium retrofit'!$AB$6,"")))&amp;IF(F51="Scenario1PBT9",'Medium retrofit'!$AC$6,IF(F51="Scenario2PBT9",'Medium retrofit'!$AD$6,IF(F51="Scenario3PBT9",'Medium retrofit'!$AE$6,"")))&amp;IF(F51="Scenario1PBT10",'Medium retrofit'!$AF$6,IF(F51="Scenario2PBT10",'Medium retrofit'!$AG$6,IF(F51="Scenario3PBT10",'Medium retrofit'!$AH$6,"")))&amp;IF(F51="Scenario1PBT11",'Medium retrofit'!$AI$6,IF(F51="Scenario2PBT11",'Medium retrofit'!$AJ$6,IF(F51="Scenario3PBT11",'Medium retrofit'!$AK$6,"")))&amp;IF(F51="Scenario1PBT12",'Medium retrofit'!$AL$6,IF(F51="Scenario2PBT12",'Medium retrofit'!$AM$6,IF(F51="Scenario3PBT12",'Medium retrofit'!$AN$6,"")))&amp;IF(F51="Scenario1PBT13",'Medium retrofit'!$AO$6,IF(F51="Scenario2PBT13",'Medium retrofit'!$AP$6,IF(F51="Scenario3PBT13",'Medium retrofit'!$AQ$6,"")))&amp;IF(F51="Scenario1PBT14",'Medium retrofit'!$AR$6,IF(F51="Scenario2PBT14",'Medium retrofit'!$AS$6,IF(F51="Scenario3PBT14",'Medium retrofit'!$AT$6,"")))&amp;IF(F51="Scenario1PBT15",'Medium retrofit'!$AU$6,IF(F51="Scenario2PBT15",'Medium retrofit'!$AV$6,IF(F51="Scenario3PBT15",'Medium retrofit'!$AW$6,"")))</f>
        <v/>
      </c>
      <c r="H51" s="123">
        <f t="shared" si="13"/>
        <v>0</v>
      </c>
      <c r="I51" s="239" t="str">
        <f>IF(F51="Scenario1PBT1",'Medium retrofit'!$E$16,IF(F51="Scenario2PBT1",'Medium retrofit'!$F$16,IF(F51="Scenario3PBT1",'Medium retrofit'!$G$16,"")))&amp;IF(F51="Scenario1PBT2",'Medium retrofit'!$H$16,IF(F51="Scenario2PBT2",'Medium retrofit'!$I$16,IF(F51="Scenario3PBT2",'Medium retrofit'!$J$16,"")))&amp;IF(F51="Scenario1PBT3",'Medium retrofit'!$K$16,IF(F51="Scenario2PBT3",'Medium retrofit'!$L$16,IF(F51="Scenario3PBT3",'Medium retrofit'!$M$16,"")))&amp;IF(F51="Scenario1PBT4",'Medium retrofit'!$N$16,IF(F51="Scenario2PBT4",'Medium retrofit'!$O$16,IF(F51="Scenario3PBT4",'Medium retrofit'!$P$16,"")))&amp;IF(F51="Scenario1PBT5",'Medium retrofit'!$Q$16,IF(F51="Scenario2PBT5",'Medium retrofit'!$R$16,IF(F51="Scenario3PBT5",'Medium retrofit'!$S$16,"")))&amp;IF(F51="Scenario1PBT6",'Medium retrofit'!$T$16,IF(F51="Scenario2PBT6",'Medium retrofit'!$U$16,IF(F51="Scenario3PBT6",'Medium retrofit'!$V$16,"")))&amp;IF(F51="Scenario1PBT7",'Medium retrofit'!$W$16,IF(F51="Scenario2PBT7",'Medium retrofit'!$X$16,IF(F51="Scenario3PBT7",'Medium retrofit'!$Y$16,"")))&amp;IF(F51="Scenario1PBT8",'Medium retrofit'!$Z$16,IF(F51="Scenario2PBT8",'Medium retrofit'!$AA$16,IF(F51="Scenario3PBT8",'Medium retrofit'!$AB$16,"")))&amp;IF(F51="Scenario1PBT9",'Medium retrofit'!$AC$16,IF(F51="Scenario2PBT9",'Medium retrofit'!$AD$16,IF(F51="Scenario3PBT9",'Medium retrofit'!$AE$16,"")))&amp;IF(F51="Scenario1PBT10",'Medium retrofit'!$AF$16,IF(F51="Scenario2PBT10",'Medium retrofit'!$AG$16,IF(F51="Scenario3PBT10",'Medium retrofit'!$AH$16,"")))&amp;IF(F51="Scenario1PBT11",'Medium retrofit'!$AI$16,IF(F51="Scenario2PBT11",'Medium retrofit'!$AJ$16,IF(F51="Scenario3PBT11",'Medium retrofit'!$AK$16,"")))&amp;IF(F51="Scenario1PBT12",'Medium retrofit'!$AL$16,IF(F51="Scenario2PBT12",'Medium retrofit'!$AM$16,IF(F51="Scenario3PBT12",'Medium retrofit'!$AN$16,"")))&amp;IF(F51="Scenario1PBT13",'Medium retrofit'!$AO$16,IF(F51="Scenario2PBT13",'Medium retrofit'!$AP$16,IF(F51="Scenario3PBT13",'Medium retrofit'!$AQ$16,"")))&amp;IF(F51="Scenario1PBT14",'Medium retrofit'!$AR$16,IF(F51="Scenario2PBT14",'Medium retrofit'!$AS$16,IF(F51="Scenario3PBT14",'Medium retrofit'!$AT$16,"")))&amp;IF(F51="Scenario1PBT15",'Medium retrofit'!$AU$16,IF(F51="Scenario2PBT15",'Medium retrofit'!$AV$16,IF(F51="Scenario3PBT15",'Medium retrofit'!$AW$16,"")))</f>
        <v/>
      </c>
      <c r="J51" s="123">
        <f t="shared" si="14"/>
        <v>0</v>
      </c>
      <c r="K51" s="123" t="str">
        <f>IF(F51="Scenario1PBT1",'Medium retrofit'!$E$18,IF(F51="Scenario2PBT1",'Medium retrofit'!$F$18,IF(F51="Scenario3PBT1",'Medium retrofit'!$G$18,"")))&amp;IF(F51="Scenario1PBT2",'Medium retrofit'!$H$18,IF(F51="Scenario2PBT2",'Medium retrofit'!$I$18,IF(F51="Scenario3PBT2",'Medium retrofit'!$J$18,"")))&amp;IF(F51="Scenario1PBT3",'Medium retrofit'!$K$18,IF(F51="Scenario2PBT3",'Medium retrofit'!$L$18,IF(F51="Scenario3PBT3",'Medium retrofit'!$M$18,"")))&amp;IF(F51="Scenario1PBT4",'Medium retrofit'!$N$18,IF(F51="Scenario2PBT4",'Medium retrofit'!$O$18,IF(F51="Scenario3PBT4",'Medium retrofit'!$P$18,"")))&amp;IF(F51="Scenario1PBT5",'Medium retrofit'!$Q$18,IF(F51="Scenario2PBT5",'Medium retrofit'!$R$18,IF(F51="Scenario3PBT5",'Medium retrofit'!$S$18,"")))&amp;IF(F51="Scenario1PBT6",'Medium retrofit'!$T$18,IF(F51="Scenario2PBT6",'Medium retrofit'!$U$18,IF(F51="Scenario3PBT6",'Medium retrofit'!$V$18,"")))&amp;IF(F51="Scenario1PBT7",'Medium retrofit'!$W$18,IF(F51="Scenario2PBT7",'Medium retrofit'!$X$18,IF(F51="Scenario3PBT7",'Medium retrofit'!$Y$18,"")))&amp;IF(F51="Scenario1PBT8",'Medium retrofit'!$Z$18,IF(F51="Scenario2PBT8",'Medium retrofit'!$AA$18,IF(F51="Scenario3PBT8",'Medium retrofit'!$AB$18,"")))&amp;IF(F51="Scenario1PBT9",'Medium retrofit'!$AC$18,IF(F51="Scenario2PBT9",'Medium retrofit'!$AD$18,IF(F51="Scenario3PBT9",'Medium retrofit'!$AE$18,"")))&amp;IF(F51="Scenario1PBT10",'Medium retrofit'!$AF$18,IF(F51="Scenario2PBT10",'Medium retrofit'!$AG$18,IF(F51="Scenario3PBT10",'Medium retrofit'!$AH$18,"")))&amp;IF(F51="Scenario1PBT11",'Medium retrofit'!$AI$18,IF(F51="Scenario2PBT11",'Medium retrofit'!$AJ$18,IF(F51="Scenario3PBT11",'Medium retrofit'!$AK$18,"")))&amp;IF(F51="Scenario1PBT12",'Medium retrofit'!$AL$18,IF(F51="Scenario2PBT12",'Medium retrofit'!$AM$18,IF(F51="Scenario3PBT12",'Medium retrofit'!$AN$18,"")))&amp;IF(F51="Scenario1PBT13",'Medium retrofit'!$AO$18,IF(F51="Scenario2PBT13",'Medium retrofit'!$AP$18,IF(F51="Scenario3PBT13",'Medium retrofit'!$AQ$18,"")))&amp;IF(F51="Scenario1PBT14",'Medium retrofit'!$AR$18,IF(F51="Scenario2PBT14",'Medium retrofit'!$AS$18,IF(F51="Scenario3PBT14",'Medium retrofit'!$AT$18,"")))&amp;IF(F51="Scenario1PBT15",'Medium retrofit'!$AU$18,IF(F51="Scenario2PBT15",'Medium retrofit'!$AV$18,IF(F51="Scenario3PBT15",'Medium retrofit'!$AW$18,"")))</f>
        <v/>
      </c>
      <c r="L51" s="123">
        <f t="shared" si="15"/>
        <v>0</v>
      </c>
      <c r="M51" s="123" t="str">
        <f>IF(F51="Scenario1PBT1",'Medium retrofit'!$E$20,IF(F51="Scenario2PBT1",'Medium retrofit'!$F$20,IF(F51="Scenario3PBT1",'Medium retrofit'!$G$20,"")))&amp;IF(F51="Scenario1PBT2",'Medium retrofit'!$H$20,IF(F51="Scenario2PBT2",'Medium retrofit'!$I$20,IF(F51="Scenario3PBT2",'Medium retrofit'!$J$20,"")))&amp;IF(F51="Scenario1PBT3",'Medium retrofit'!$K$20,IF(F51="Scenario2PBT3",'Medium retrofit'!$L$20,IF(F51="Scenario3PBT3",'Medium retrofit'!$M$20,"")))&amp;IF(F51="Scenario1PBT4",'Medium retrofit'!$N$20,IF(F51="Scenario2PBT4",'Medium retrofit'!$O$20,IF(F51="Scenario3PBT4",'Medium retrofit'!$P$20,"")))&amp;IF(F51="Scenario1PBT5",'Medium retrofit'!$Q$20,IF(F51="Scenario2PBT5",'Medium retrofit'!$R$20,IF(F51="Scenario3PBT5",'Medium retrofit'!$S$20,"")))&amp;IF(F51="Scenario1PBT6",'Medium retrofit'!$T$20,IF(F51="Scenario2PBT6",'Medium retrofit'!$U$20,IF(F51="Scenario3PBT6",'Medium retrofit'!$V$20,"")))&amp;IF(F51="Scenario1PBT7",'Medium retrofit'!$W$20,IF(F51="Scenario2PBT7",'Medium retrofit'!$X$20,IF(F51="Scenario3PBT7",'Medium retrofit'!$Y$20,"")))&amp;IF(F51="Scenario1PBT8",'Medium retrofit'!$Z$20,IF(F51="Scenario2PBT8",'Medium retrofit'!$AA$20,IF(F51="Scenario3PBT8",'Medium retrofit'!$AB$20,"")))&amp;IF(F51="Scenario1PBT9",'Medium retrofit'!$AC$20,IF(F51="Scenario2PBT9",'Medium retrofit'!$AD$20,IF(F51="Scenario3PBT9",'Medium retrofit'!$AE$20,"")))&amp;IF(F51="Scenario1PBT10",'Medium retrofit'!$AF$20,IF(F51="Scenario2PBT10",'Medium retrofit'!$AG$20,IF(F51="Scenario3PBT10",'Medium retrofit'!$AH$20,"")))&amp;IF(F51="Scenario1PBT11",'Medium retrofit'!$AI$20,IF(F51="Scenario2PBT11",'Medium retrofit'!$AJ$20,IF(F51="Scenario3PBT11",'Medium retrofit'!$AK$20,"")))&amp;IF(F51="Scenario1PBT12",'Medium retrofit'!$AL$20,IF(F51="Scenario2PBT12",'Medium retrofit'!$AM$20,IF(F51="Scenario3PBT12",'Medium retrofit'!$AN$20,"")))&amp;IF(F51="Scenario1PBT13",'Medium retrofit'!$AO$20,IF(F51="Scenario2PBT13",'Medium retrofit'!$AP$20,IF(F51="Scenario3PBT13",'Medium retrofit'!$AQ$20,"")))&amp;IF(F51="Scenario1PBT14",'Medium retrofit'!$AR$20,IF(F51="Scenario2PBT14",'Medium retrofit'!$AS$20,IF(F51="Scenario3PBT14",'Medium retrofit'!$AT$20,"")))&amp;IF(F51="Scenario1PBT15",'Medium retrofit'!$AU$20,IF(F51="Scenario2PBT15",'Medium retrofit'!$AV$20,IF(F51="Scenario3PBT15",'Medium retrofit'!$AW$20,"")))</f>
        <v/>
      </c>
      <c r="N51" s="124">
        <f t="shared" si="16"/>
        <v>0</v>
      </c>
      <c r="O51" s="245" t="str">
        <f>IF(F51="Scenario1PBT1",'Medium retrofit'!$E$23,IF(F51="Scenario2PBT1",'Medium retrofit'!$F$23,IF(F51="Scenario3PBT1",'Medium retrofit'!$G$23,"")))&amp;IF(F51="Scenario1PBT2",'Medium retrofit'!$H$23,IF(F51="Scenario2PBT2",'Medium retrofit'!$I$23,IF(F51="Scenario3PBT2",'Medium retrofit'!$J$23,"")))&amp;IF(F51="Scenario1PBT3",'Medium retrofit'!$K$23,IF(F51="Scenario2PBT3",'Medium retrofit'!$L$23,IF(F51="Scenario3PBT3",'Medium retrofit'!$M$23,"")))&amp;IF(F51="Scenario1PBT4",'Medium retrofit'!$N$23,IF(F51="Scenario2PBT4",'Medium retrofit'!$O$23,IF(F51="Scenario3PBT4",'Medium retrofit'!$P$23,"")))&amp;IF(F51="Scenario1PBT5",'Medium retrofit'!$Q$23,IF(F51="Scenario2PBT5",'Medium retrofit'!$R$23,IF(F51="Scenario3PBT5",'Medium retrofit'!$S$23,"")))&amp;IF(F51="Scenario1PBT6",'Medium retrofit'!$T$23,IF(F51="Scenario2PBT6",'Medium retrofit'!$U$23,IF(F51="Scenario3PBT6",'Medium retrofit'!$V$23,"")))&amp;IF(F51="Scenario1PBT7",'Medium retrofit'!$W$23,IF(F51="Scenario2PBT7",'Medium retrofit'!$X$23,IF(F51="Scenario3PBT7",'Medium retrofit'!$Y$23,"")))&amp;IF(F51="Scenario1PBT8",'Medium retrofit'!$Z$23,IF(F51="Scenario2PBT8",'Medium retrofit'!$AA$23,IF(F51="Scenario3PBT8",'Medium retrofit'!$AB$23,"")))&amp;IF(F51="Scenario1PBT9",'Medium retrofit'!$AC$23,IF(F51="Scenario2PBT9",'Medium retrofit'!$AD$23,IF(F51="Scenario3PBT9",'Medium retrofit'!$AE$23,"")))&amp;IF(F51="Scenario1PBT10",'Medium retrofit'!$AF$23,IF(F51="Scenario2PBT10",'Medium retrofit'!$AG$23,IF(F51="Scenario3PBT10",'Medium retrofit'!$AH$23,"")))&amp;IF(F51="Scenario1PBT11",'Medium retrofit'!$AI$23,IF(F51="Scenario2PBT11",'Medium retrofit'!$AJ$23,IF(F51="Scenario3PBT11",'Medium retrofit'!$AK$23,"")))&amp;IF(F51="Scenario1PBT12",'Medium retrofit'!$AL$23,IF(F51="Scenario2PBT12",'Medium retrofit'!$AM$23,IF(F51="Scenario3PBT12",'Medium retrofit'!$AN$23,"")))&amp;IF(F51="Scenario1PBT13",'Medium retrofit'!$AO$23,IF(F51="Scenario2PBT13",'Medium retrofit'!$AP$23,IF(F51="Scenario3PBT13",'Medium retrofit'!$AQ$23,"")))&amp;IF(F51="Scenario1PBT14",'Medium retrofit'!$AR$23,IF(F51="Scenario2PBT14",'Medium retrofit'!$AS$23,IF(F51="Scenario3PBT14",'Medium retrofit'!$AT$23,"")))&amp;IF(F51="Scenario1PBT15",'Medium retrofit'!$AU$23,IF(F51="Scenario2PBT15",'Medium retrofit'!$AV$23,IF(F51="Scenario3PBT15",'Medium retrofit'!$AW$23,"")))</f>
        <v/>
      </c>
      <c r="P51" s="123">
        <f t="shared" si="17"/>
        <v>0</v>
      </c>
      <c r="Q51" s="123" t="str">
        <f>IF(F51="Scenario1PBT1",'Medium retrofit'!$E$25,IF(F51="Scenario2PBT1",'Medium retrofit'!$F$25,IF(F51="Scenario3PBT1",'Medium retrofit'!$G$25,"")))&amp;IF(F51="Scenario1PBT2",'Medium retrofit'!$H$25,IF(F51="Scenario2PBT2",'Medium retrofit'!$I$25,IF(F51="Scenario3PBT2",'Medium retrofit'!$J$25,"")))&amp;IF(F51="Scenario1PBT3",'Medium retrofit'!$K$25,IF(F51="Scenario2PBT3",'Medium retrofit'!$L$25,IF(F51="Scenario3PBT3",'Medium retrofit'!$M$25,"")))&amp;IF(F51="Scenario1PBT4",'Medium retrofit'!$N$25,IF(F51="Scenario2PBT4",'Medium retrofit'!$O$25,IF(F51="Scenario3PBT4",'Medium retrofit'!$P$25,"")))&amp;IF(F51="Scenario1PBT5",'Medium retrofit'!$Q$25,IF(F51="Scenario2PBT5",'Medium retrofit'!$R$25,IF(F51="Scenario3PBT5",'Medium retrofit'!$S$25,"")))&amp;IF(F51="Scenario1PBT6",'Medium retrofit'!$T$25,IF(F51="Scenario2PBT6",'Medium retrofit'!$U$25,IF(F51="Scenario3PBT6",'Medium retrofit'!$V$25,"")))&amp;IF(F51="Scenario1PBT7",'Medium retrofit'!$W$25,IF(F51="Scenario2PBT7",'Medium retrofit'!$X$25,IF(F51="Scenario3PBT7",'Medium retrofit'!$Y$25,"")))&amp;IF(F51="Scenario1PBT8",'Medium retrofit'!$Z$25,IF(F51="Scenario2PBT8",'Medium retrofit'!$AA$25,IF(F51="Scenario3PBT8",'Medium retrofit'!$AB$25,"")))&amp;IF(F51="Scenario1PBT9",'Medium retrofit'!$AC$25,IF(F51="Scenario2PBT9",'Medium retrofit'!$AD$25,IF(F51="Scenario3PBT9",'Medium retrofit'!$AE$25,"")))&amp;IF(F51="Scenario1PBT10",'Medium retrofit'!$AF$25,IF(F51="Scenario2PBT10",'Medium retrofit'!$AG$25,IF(F51="Scenario3PBT10",'Medium retrofit'!$AH$25,"")))&amp;IF(F51="Scenario1PBT11",'Medium retrofit'!$AI$25,IF(F51="Scenario2PBT11",'Medium retrofit'!$AJ$25,IF(F51="Scenario3PBT11",'Medium retrofit'!$AK$25,"")))&amp;IF(F51="Scenario1PBT12",'Medium retrofit'!$AL$25,IF(F51="Scenario2PBT12",'Medium retrofit'!$AM$25,IF(F51="Scenario3PBT12",'Medium retrofit'!$AN$25,"")))&amp;IF(F51="Scenario1PBT13",'Medium retrofit'!$AO$25,IF(F51="Scenario2PBT13",'Medium retrofit'!$AP$25,IF(F51="Scenario3PBT13",'Medium retrofit'!$AQ$25,"")))&amp;IF(F51="Scenario1PBT14",'Medium retrofit'!$AR$25,IF(F51="Scenario2PBT14",'Medium retrofit'!$AS$25,IF(F51="Scenario3PBT14",'Medium retrofit'!$AT$25,"")))&amp;IF(F51="Scenario1PBT15",'Medium retrofit'!$AU$25,IF(F51="Scenario2PBT15",'Medium retrofit'!$AV$25,IF(F51="Scenario3PBT15",'Medium retrofit'!$AW$25,"")))</f>
        <v/>
      </c>
      <c r="R51" s="123">
        <f t="shared" si="18"/>
        <v>0</v>
      </c>
      <c r="S51" s="123" t="str">
        <f>IF(F51="Scenario1PBT1",'Medium retrofit'!$E$27,IF(F51="Scenario2PBT1",'Medium retrofit'!$F$27,IF(F51="Scenario3PBT1",'Medium retrofit'!$G$27,"")))&amp;IF(F51="Scenario1PBT2",'Medium retrofit'!$H$27,IF(F51="Scenario2PBT2",'Medium retrofit'!$I$27,IF(F51="Scenario3PBT2",'Medium retrofit'!$J$27,"")))&amp;IF(F51="Scenario1PBT3",'Medium retrofit'!$K$27,IF(F51="Scenario2PBT3",'Medium retrofit'!$L$27,IF(F51="Scenario3PBT3",'Medium retrofit'!$M$27,"")))&amp;IF(F51="Scenario1PBT4",'Medium retrofit'!$N$27,IF(F51="Scenario2PBT4",'Medium retrofit'!$O$27,IF(F51="Scenario3PBT4",'Medium retrofit'!$P$27,"")))&amp;IF(F51="Scenario1PBT5",'Medium retrofit'!$Q$27,IF(F51="Scenario2PBT5",'Medium retrofit'!$R$27,IF(F51="Scenario3PBT5",'Medium retrofit'!$S$27,"")))&amp;IF(F51="Scenario1PBT6",'Medium retrofit'!$T$27,IF(F51="Scenario2PBT6",'Medium retrofit'!$U$27,IF(F51="Scenario3PBT6",'Medium retrofit'!$V$27,"")))&amp;IF(F51="Scenario1PBT7",'Medium retrofit'!$W$27,IF(F51="Scenario2PBT7",'Medium retrofit'!$X$27,IF(F51="Scenario3PBT7",'Medium retrofit'!$Y$27,"")))&amp;IF(F51="Scenario1PBT8",'Medium retrofit'!$Z$27,IF(F51="Scenario2PBT8",'Medium retrofit'!$AA$27,IF(F51="Scenario3PBT8",'Medium retrofit'!$AB$27,"")))&amp;IF(F51="Scenario1PBT9",'Medium retrofit'!$AC$27,IF(F51="Scenario2PBT9",'Medium retrofit'!$AD$27,IF(F51="Scenario3PBT9",'Medium retrofit'!$AE$27,"")))&amp;IF(F51="Scenario1PBT10",'Medium retrofit'!$AF$27,IF(F51="Scenario2PBT10",'Medium retrofit'!$AG$27,IF(F51="Scenario3PBT10",'Medium retrofit'!$AH$27,"")))&amp;IF(F51="Scenario1PBT11",'Medium retrofit'!$AI$27,IF(F51="Scenario2PBT11",'Medium retrofit'!$AJ$27,IF(F51="Scenario3PBT11",'Medium retrofit'!$AK$27,"")))&amp;IF(F51="Scenario1PBT12",'Medium retrofit'!$AL$27,IF(F51="Scenario2PBT12",'Medium retrofit'!$AM$27,IF(F51="Scenario3PBT12",'Medium retrofit'!$AN$27,"")))&amp;IF(F51="Scenario1PBT13",'Medium retrofit'!$AO$27,IF(F51="Scenario2PBT13",'Medium retrofit'!$AP$27,IF(F51="Scenario3PBT13",'Medium retrofit'!$AQ$27,"")))&amp;IF(F51="Scenario1PBT14",'Medium retrofit'!$AR$27,IF(F51="Scenario2PBT14",'Medium retrofit'!$AS$27,IF(F51="Scenario3PBT14",'Medium retrofit'!$AT$27,"")))&amp;IF(F51="Scenario1PBT15",'Medium retrofit'!$AU$27,IF(F51="Scenario2PBT15",'Medium retrofit'!$AV$27,IF(F51="Scenario3PBT15",'Medium retrofit'!$AW$27,"")))</f>
        <v/>
      </c>
      <c r="T51" s="246">
        <f t="shared" si="19"/>
        <v>0</v>
      </c>
      <c r="U51" s="245" t="str">
        <f>IF(F51="Scenario1PBT1",'Medium retrofit'!$E$38,IF(F51="Scenario2PBT1",'Medium retrofit'!$F$38,IF(F51="Scenario3PBT1",'Medium retrofit'!$G$38,"")))&amp;IF(F51="Scenario1PBT2",'Medium retrofit'!$H$38,IF(F51="Scenario2PBT2",'Medium retrofit'!$I$38,IF(F51="Scenario3PBT2",'Medium retrofit'!$J$38,"")))&amp;IF(F51="Scenario1PBT3",'Medium retrofit'!$K$38,IF(F51="Scenario2PBT3",'Medium retrofit'!$L$38,IF(F51="Scenario3PBT3",'Medium retrofit'!$M$38,"")))&amp;IF(F51="Scenario1PBT4",'Medium retrofit'!$N$38,IF(F51="Scenario2PBT4",'Medium retrofit'!$O$38,IF(F51="Scenario3PBT4",'Medium retrofit'!$P$38,"")))&amp;IF(F51="Scenario1PBT5",'Medium retrofit'!$Q$38,IF(F51="Scenario2PBT5",'Medium retrofit'!$R$38,IF(F51="Scenario3PBT5",'Medium retrofit'!$S$38,"")))&amp;IF(F51="Scenario1PBT6",'Medium retrofit'!$T$38,IF(F51="Scenario2PBT6",'Medium retrofit'!$U$38,IF(F51="Scenario3PBT6",'Medium retrofit'!$V$38,"")))&amp;IF(F51="Scenario1PBT7",'Medium retrofit'!$W$38,IF(F51="Scenario2PBT7",'Medium retrofit'!$X$38,IF(F51="Scenario3PBT7",'Medium retrofit'!$Y$38,"")))&amp;IF(F51="Scenario1PBT8",'Medium retrofit'!$Z$38,IF(F51="Scenario2PBT8",'Medium retrofit'!$AA$38,IF(F51="Scenario3PBT8",'Medium retrofit'!$AB$38,"")))&amp;IF(F51="Scenario1PBT9",'Medium retrofit'!$AC$38,IF(F51="Scenario2PBT9",'Medium retrofit'!$AD$38,IF(F51="Scenario3PBT9",'Medium retrofit'!$AE$38,"")))&amp;IF(F51="Scenario1PBT10",'Medium retrofit'!$AF$38,IF(F51="Scenario2PBT10",'Medium retrofit'!$AG$38,IF(F51="Scenario3PBT10",'Medium retrofit'!$AH$38,"")))&amp;IF(F51="Scenario1PBT11",'Medium retrofit'!$AI$38,IF(F51="Scenario2PBT11",'Medium retrofit'!$AJ$38,IF(F51="Scenario3PBT11",'Medium retrofit'!$AK$38,"")))&amp;IF(F51="Scenario1PBT12",'Medium retrofit'!$AL$38,IF(F51="Scenario2PBT12",'Medium retrofit'!$AM$38,IF(F51="Scenario3PBT12",'Medium retrofit'!$AN$38,"")))&amp;IF(F51="Scenario1PBT13",'Medium retrofit'!$AO$38,IF(F51="Scenario2PBT13",'Medium retrofit'!$AP$38,IF(F51="Scenario3PBT13",'Medium retrofit'!$AQ$38,"")))&amp;IF(F51="Scenario1PBT14",'Medium retrofit'!$AR$38,IF(F51="Scenario2PBT14",'Medium retrofit'!$AS$38,IF(F51="Scenario3PBT14",'Medium retrofit'!$AT$38,"")))&amp;IF(F51="Scenario1PBT15",'Medium retrofit'!$AU$38,IF(F51="Scenario2PBT15",'Medium retrofit'!$AV$38,IF(F51="Scenario3PBT15",'Medium retrofit'!$AW$38,"")))</f>
        <v/>
      </c>
      <c r="V51" s="123">
        <f t="shared" si="20"/>
        <v>0</v>
      </c>
      <c r="W51" s="123" t="str">
        <f>IF(F51="Scenario1PBT1",'Medium retrofit'!$E$40,IF(F51="Scenario2PBT1",'Medium retrofit'!$F$40,IF(F51="Scenario3PBT1",'Medium retrofit'!$G$40,"")))&amp;IF(F51="Scenario1PBT2",'Medium retrofit'!$H$40,IF(F51="Scenario2PBT2",'Medium retrofit'!$I$40,IF(F51="Scenario3PBT2",'Medium retrofit'!$J$40,"")))&amp;IF(F51="Scenario1PBT3",'Medium retrofit'!$K$40,IF(F51="Scenario2PBT3",'Medium retrofit'!$L$40,IF(F51="Scenario3PBT3",'Medium retrofit'!$M$40,"")))&amp;IF(F51="Scenario1PBT4",'Medium retrofit'!$N$40,IF(F51="Scenario2PBT4",'Medium retrofit'!$O$40,IF(F51="Scenario3PBT4",'Medium retrofit'!$P$40,"")))&amp;IF(F51="Scenario1PBT5",'Medium retrofit'!$Q$40,IF(F51="Scenario2PBT5",'Medium retrofit'!$R$40,IF(F51="Scenario3PBT5",'Medium retrofit'!$S$40,"")))&amp;IF(F51="Scenario1PBT6",'Medium retrofit'!$T$40,IF(F51="Scenario2PBT6",'Medium retrofit'!$U$40,IF(F51="Scenario3PBT6",'Medium retrofit'!$V$40,"")))&amp;IF(F51="Scenario1PBT7",'Medium retrofit'!$W$40,IF(F51="Scenario2PBT7",'Medium retrofit'!$X$40,IF(F51="Scenario3PBT7",'Medium retrofit'!$Y$40,"")))&amp;IF(F51="Scenario1PBT8",'Medium retrofit'!$Z$40,IF(F51="Scenario2PBT8",'Medium retrofit'!$AA$40,IF(F51="Scenario3PBT8",'Medium retrofit'!$AB$40,"")))&amp;IF(F51="Scenario1PBT9",'Medium retrofit'!$AC$40,IF(F51="Scenario2PBT9",'Medium retrofit'!$AD$40,IF(F51="Scenario3PBT9",'Medium retrofit'!$AE$40,"")))&amp;IF(F51="Scenario1PBT10",'Medium retrofit'!$AF$40,IF(F51="Scenario2PBT10",'Medium retrofit'!$AG$40,IF(F51="Scenario3PBT10",'Medium retrofit'!$AH$40,"")))&amp;IF(F51="Scenario1PBT11",'Medium retrofit'!$AI$40,IF(F51="Scenario2PBT11",'Medium retrofit'!$AJ$40,IF(F51="Scenario3PBT11",'Medium retrofit'!$AK$40,"")))&amp;IF(F51="Scenario1PBT12",'Medium retrofit'!$AL$40,IF(F51="Scenario2PBT12",'Medium retrofit'!$AM$40,IF(F51="Scenario3PBT12",'Medium retrofit'!$AN$40,"")))&amp;IF(F51="Scenario1PBT13",'Medium retrofit'!$AO$40,IF(F51="Scenario2PBT13",'Medium retrofit'!$AP$40,IF(F51="Scenario3PBT13",'Medium retrofit'!$AQ$40,"")))&amp;IF(F51="Scenario1PBT14",'Medium retrofit'!$AR$40,IF(F51="Scenario2PBT14",'Medium retrofit'!$AS$40,IF(F51="Scenario3PBT14",'Medium retrofit'!$AT$40,"")))&amp;IF(F51="Scenario1PBT15",'Medium retrofit'!$AU$40,IF(F51="Scenario2PBT15",'Medium retrofit'!$AV$40,IF(F51="Scenario3PBT15",'Medium retrofit'!$AW$40,"")))</f>
        <v/>
      </c>
      <c r="X51" s="123">
        <f t="shared" si="21"/>
        <v>0</v>
      </c>
      <c r="Y51" s="123" t="str">
        <f>IF(F51="Scenario1PBT1",'Medium retrofit'!$E$42,IF(F51="Scenario2PBT1",'Medium retrofit'!$F$42,IF(F51="Scenario3PBT1",'Medium retrofit'!$G$42,"")))&amp;IF(F51="Scenario1PBT2",'Medium retrofit'!$H$42,IF(F51="Scenario2PBT2",'Medium retrofit'!$I$42,IF(F51="Scenario3PBT2",'Medium retrofit'!$J$42,"")))&amp;IF(F51="Scenario1PBT3",'Medium retrofit'!$K$42,IF(F51="Scenario2PBT3",'Medium retrofit'!$L$42,IF(F51="Scenario3PBT3",'Medium retrofit'!$M$42,"")))&amp;IF(F51="Scenario1PBT4",'Medium retrofit'!$N$42,IF(F51="Scenario2PBT4",'Medium retrofit'!$O$42,IF(F51="Scenario3PBT4",'Medium retrofit'!$P$42,"")))&amp;IF(F51="Scenario1PBT5",'Medium retrofit'!$Q$42,IF(F51="Scenario2PBT5",'Medium retrofit'!$R$42,IF(F51="Scenario3PBT5",'Medium retrofit'!$S$42,"")))&amp;IF(F51="Scenario1PBT6",'Medium retrofit'!$T$42,IF(F51="Scenario2PBT6",'Medium retrofit'!$U$42,IF(F51="Scenario3PBT6",'Medium retrofit'!$V$42,"")))&amp;IF(F51="Scenario1PBT7",'Medium retrofit'!$W$42,IF(F51="Scenario2PBT7",'Medium retrofit'!$X$42,IF(F51="Scenario3PBT7",'Medium retrofit'!$Y$42,"")))&amp;IF(F51="Scenario1PBT8",'Medium retrofit'!$Z$42,IF(F51="Scenario2PBT8",'Medium retrofit'!$AA$42,IF(F51="Scenario3PBT8",'Medium retrofit'!$AB$42,"")))&amp;IF(F51="Scenario1PBT9",'Medium retrofit'!$AC$42,IF(F51="Scenario2PBT9",'Medium retrofit'!$AD$42,IF(F51="Scenario3PBT9",'Medium retrofit'!$AE$42,"")))&amp;IF(F51="Scenario1PBT10",'Medium retrofit'!$AF$42,IF(F51="Scenario2PBT10",'Medium retrofit'!$AG$42,IF(F51="Scenario3PBT10",'Medium retrofit'!$AH$42,"")))&amp;IF(F51="Scenario1PBT11",'Medium retrofit'!$AI$42,IF(F51="Scenario2PBT11",'Medium retrofit'!$AJ$42,IF(F51="Scenario3PBT11",'Medium retrofit'!$AK$42,"")))&amp;IF(F51="Scenario1PBT12",'Medium retrofit'!$AL$42,IF(F51="Scenario2PBT12",'Medium retrofit'!$AM$42,IF(F51="Scenario3PBT12",'Medium retrofit'!$AN$42,"")))&amp;IF(F51="Scenario1PBT13",'Medium retrofit'!$AO$42,IF(F51="Scenario2PBT13",'Medium retrofit'!$AP$42,IF(F51="Scenario3PBT13",'Medium retrofit'!$AQ$42,"")))&amp;IF(F51="Scenario1PBT14",'Medium retrofit'!$AR$42,IF(F51="Scenario2PBT14",'Medium retrofit'!$AS$42,IF(F51="Scenario3PBT14",'Medium retrofit'!$AT$42,"")))&amp;IF(F51="Scenario1PBT15",'Medium retrofit'!$AU$42,IF(F51="Scenario2PBT15",'Medium retrofit'!$AV$42,IF(F51="Scenario3PBT15",'Medium retrofit'!$AW$42,"")))</f>
        <v/>
      </c>
      <c r="Z51" s="123">
        <f t="shared" si="22"/>
        <v>0</v>
      </c>
      <c r="AA51" s="239" t="str">
        <f>IF(F51="Scenario1PBT1",'Medium retrofit'!$E$101,IF(F51="Scenario2PBT1",'Medium retrofit'!$F$101,IF(F51="Scenario3PBT1",'Medium retrofit'!$G$101,"")))&amp;IF(F51="Scenario1PBT2",'Medium retrofit'!$H$101,IF(F51="Scenario2PBT2",'Medium retrofit'!$I$101,IF(F51="Scenario3PBT2",'Medium retrofit'!$J$101,"")))&amp;IF(F51="Scenario1PBT3",'Medium retrofit'!$K$101,IF(F51="Scenario2PBT3",'Medium retrofit'!$L$101,IF(F51="Scenario3PBT3",'Medium retrofit'!$M$101,"")))&amp;IF(F51="Scenario1PBT4",'Medium retrofit'!$N$101,IF(F51="Scenario2PBT4",'Medium retrofit'!$O$101,IF(F51="Scenario3PBT4",'Medium retrofit'!$P$101,"")))&amp;IF(F51="Scenario1PBT5",'Medium retrofit'!$Q$101,IF(F51="Scenario2PBT5",'Medium retrofit'!$R$101,IF(F51="Scenario3PBT5",'Medium retrofit'!$S$101,"")))&amp;IF(F51="Scenario1PBT6",'Medium retrofit'!$T$101,IF(F51="Scenario2PBT6",'Medium retrofit'!$U$101,IF(F51="Scenario3PBT6",'Medium retrofit'!$V$101,"")))&amp;IF(F51="Scenario1PBT7",'Medium retrofit'!$W$101,IF(F51="Scenario2PBT7",'Medium retrofit'!$X$101,IF(F51="Scenario3PBT7",'Medium retrofit'!$Y$101,"")))&amp;IF(F51="Scenario1PBT8",'Medium retrofit'!$Z$101,IF(F51="Scenario2PBT8",'Medium retrofit'!$AA$101,IF(F51="Scenario3PBT8",'Medium retrofit'!$AB$101,"")))&amp;IF(F51="Scenario1PBT9",'Medium retrofit'!$AC$101,IF(F51="Scenario2PBT9",'Medium retrofit'!$AD$101,IF(F51="Scenario3PBT9",'Medium retrofit'!$AE$101,"")))&amp;IF(F51="Scenario1PBT10",'Medium retrofit'!$AF$101,IF(F51="Scenario2PBT10",'Medium retrofit'!$AG$101,IF(F51="Scenario3PBT10",'Medium retrofit'!$AH$101,"")))&amp;IF(F51="Scenario1PBT11",'Medium retrofit'!$AI$101,IF(F51="Scenario2PBT11",'Medium retrofit'!$AJ$101,IF(F51="Scenario3PBT11",'Medium retrofit'!$AK$101,"")))&amp;IF(F51="Scenario1PBT12",'Medium retrofit'!$AL$101,IF(F51="Scenario2PBT12",'Medium retrofit'!$AM$101,IF(F51="Scenario3PBT12",'Medium retrofit'!$AN$101,"")))&amp;IF(F51="Scenario1PBT13",'Medium retrofit'!$AO$101,IF(F51="Scenario2PBT13",'Medium retrofit'!$AP$101,IF(F51="Scenario3PBT13",'Medium retrofit'!$AQ$101,"")))&amp;IF(F51="Scenario1PBT14",'Medium retrofit'!$AR$101,IF(F51="Scenario2PBT14",'Medium retrofit'!$AS$101,IF(F51="Scenario3PBT14",'Medium retrofit'!$AT$101,"")))&amp;IF(F51="Scenario1PBT15",'Medium retrofit'!$AU$101,IF(F51="Scenario2PBT15",'Medium retrofit'!$AV$101,IF(F51="Scenario3PBT15",'Medium retrofit'!$AW$101,"")))</f>
        <v/>
      </c>
      <c r="AB51" s="242">
        <f t="shared" si="23"/>
        <v>0</v>
      </c>
      <c r="AC51" s="364" t="str">
        <f t="shared" si="24"/>
        <v/>
      </c>
      <c r="AD51" s="353">
        <f>IF(AC51="",IFERROR('Projection_Base-case'!G52-G51,0),0)</f>
        <v>0</v>
      </c>
      <c r="AE51" s="350">
        <f t="shared" si="25"/>
        <v>0</v>
      </c>
      <c r="AF51" s="361">
        <f>IFERROR(100*AD51/'Projection_Base-case'!G52,0)</f>
        <v>0</v>
      </c>
      <c r="AG51" s="352">
        <f>IF(AC51="",IFERROR('Projection_Base-case'!I52-I51,0),0)</f>
        <v>0</v>
      </c>
      <c r="AH51" s="353">
        <f t="shared" si="26"/>
        <v>0</v>
      </c>
      <c r="AI51" s="361">
        <f>IFERROR(100*AG51/'Projection_Base-case'!I52,0)</f>
        <v>0</v>
      </c>
      <c r="AJ51" s="352">
        <f>IF(AC51="",IFERROR('Projection_Base-case'!K52-K51,0),0)</f>
        <v>0</v>
      </c>
      <c r="AK51" s="353">
        <f t="shared" si="27"/>
        <v>0</v>
      </c>
      <c r="AL51" s="361">
        <f>IFERROR(100*AJ51/'Projection_Base-case'!K52,0)</f>
        <v>0</v>
      </c>
      <c r="AM51" s="352">
        <f>-IF(AC51="",IFERROR('Projection_Base-case'!M52-M51,0),0)</f>
        <v>0</v>
      </c>
      <c r="AN51" s="353">
        <f t="shared" si="28"/>
        <v>0</v>
      </c>
      <c r="AO51" s="354">
        <f>IFERROR(IF('Projection_Base-case'!N52&gt;0,100*AN51/'Projection_Base-case'!N52,100*AN51/N51),0)</f>
        <v>0</v>
      </c>
      <c r="AP51" s="355">
        <f>IF(AC51="",IFERROR('Projection_Base-case'!O52-O51,0),0)</f>
        <v>0</v>
      </c>
      <c r="AQ51" s="356">
        <f t="shared" si="29"/>
        <v>0</v>
      </c>
      <c r="AR51" s="356">
        <f>IFERROR(100*AP51/'Projection_Base-case'!O52,0)</f>
        <v>0</v>
      </c>
      <c r="AS51" s="355">
        <f>IF(AC51="",IFERROR('Projection_Base-case'!Q52-Q51,0),0)</f>
        <v>0</v>
      </c>
      <c r="AT51" s="356">
        <f t="shared" si="30"/>
        <v>0</v>
      </c>
      <c r="AU51" s="356">
        <f>IFERROR(100*AS51/'Projection_Base-case'!Q52,0)</f>
        <v>0</v>
      </c>
      <c r="AV51" s="355">
        <f>IF(AC51="",IFERROR('Projection_Base-case'!S52-S51,0),0)</f>
        <v>0</v>
      </c>
      <c r="AW51" s="356">
        <f t="shared" si="31"/>
        <v>0</v>
      </c>
      <c r="AX51" s="357">
        <f>IFERROR(100*AV51/'Projection_Base-case'!S52,0)</f>
        <v>0</v>
      </c>
      <c r="AY51" s="358">
        <f>IF(AC51="",IFERROR('Projection_Base-case'!U52-U51,0),0)</f>
        <v>0</v>
      </c>
      <c r="AZ51" s="359">
        <f t="shared" si="32"/>
        <v>0</v>
      </c>
      <c r="BA51" s="359">
        <f>IFERROR(100*AY51/'Projection_Base-case'!U52,0)</f>
        <v>0</v>
      </c>
      <c r="BB51" s="358">
        <f>IF(AC51="",IFERROR('Projection_Base-case'!W52-W51,0),0)</f>
        <v>0</v>
      </c>
      <c r="BC51" s="359">
        <f t="shared" si="33"/>
        <v>0</v>
      </c>
      <c r="BD51" s="359">
        <f>IFERROR(100*BB51/'Projection_Base-case'!W52,0)</f>
        <v>0</v>
      </c>
      <c r="BE51" s="358">
        <f>IF(AC51="",IFERROR('Projection_Base-case'!Y52-Y51,0),0)</f>
        <v>0</v>
      </c>
      <c r="BF51" s="359">
        <f t="shared" si="34"/>
        <v>0</v>
      </c>
      <c r="BG51" s="359">
        <f>IFERROR(100*BE51/'Projection_Base-case'!Y52,0)</f>
        <v>0</v>
      </c>
      <c r="BH51" s="359">
        <f t="shared" si="35"/>
        <v>0</v>
      </c>
      <c r="BI51" s="360">
        <f t="shared" si="36"/>
        <v>0</v>
      </c>
    </row>
    <row r="52" spans="1:61">
      <c r="A52" s="205">
        <v>48</v>
      </c>
      <c r="B52" s="347">
        <f>IF('Projection_Base-case'!B53&lt;&gt;"",'Projection_Base-case'!B53,0)</f>
        <v>0</v>
      </c>
      <c r="C52" s="347">
        <f>IF('Projection_Base-case'!C53&lt;&gt;"",'Projection_Base-case'!C53,0)</f>
        <v>0</v>
      </c>
      <c r="D52" s="365">
        <f>IF('Projection_Base-case'!D53&lt;&gt;"",'Projection_Base-case'!D53,0)</f>
        <v>0</v>
      </c>
      <c r="E52" s="369"/>
      <c r="F52" s="367" t="str">
        <f t="shared" si="12"/>
        <v>0</v>
      </c>
      <c r="G52" s="241" t="str">
        <f>IF(F52="Scenario1PBT1",'Medium retrofit'!$E$6,IF(F52="Scenario2PBT1",'Medium retrofit'!$F$6,IF(F52="Scenario3PBT1",'Medium retrofit'!$G$6,"")))&amp;IF(F52="Scenario1PBT2",'Medium retrofit'!$H$6,IF(F52="Scenario2PBT2",'Medium retrofit'!$I$6,IF(F52="Scenario3PBT2",'Medium retrofit'!$J$6,"")))&amp;IF(F52="Scenario1PBT3",'Medium retrofit'!$K$6,IF(F52="Scenario2PBT3",'Medium retrofit'!$L$6,IF(F52="Scenario3PBT3",'Medium retrofit'!$M$6,"")))&amp;IF(F52="Scenario1PBT4",'Medium retrofit'!$N$6,IF(F52="Scenario2PBT4",'Medium retrofit'!$O$6,IF(F52="Scenario3PBT4",'Medium retrofit'!$P$6,"")))&amp;IF(F52="Scenario1PBT5",'Medium retrofit'!$Q$6,IF(F52="Scenario2PBT5",'Medium retrofit'!$R$6,IF(F52="Scenario3PBT5",'Medium retrofit'!$S$6,"")))&amp;IF(F52="Scenario1PBT6",'Medium retrofit'!$T$6,IF(F52="Scenario2PBT6",'Medium retrofit'!$U$6,IF(F52="Scenario3PBT6",'Medium retrofit'!$V$6,"")))&amp;IF(F52="Scenario1PBT7",'Medium retrofit'!$W$6,IF(F52="Scenario2PBT7",'Medium retrofit'!$X$6,IF(F52="Scenario3PBT7",'Medium retrofit'!$Y$6,"")))&amp;IF(F52="Scenario1PBT8",'Medium retrofit'!$Z$6,IF(F52="Scenario2PBT8",'Medium retrofit'!$AA$6,IF(F52="Scenario3PBT8",'Medium retrofit'!$AB$6,"")))&amp;IF(F52="Scenario1PBT9",'Medium retrofit'!$AC$6,IF(F52="Scenario2PBT9",'Medium retrofit'!$AD$6,IF(F52="Scenario3PBT9",'Medium retrofit'!$AE$6,"")))&amp;IF(F52="Scenario1PBT10",'Medium retrofit'!$AF$6,IF(F52="Scenario2PBT10",'Medium retrofit'!$AG$6,IF(F52="Scenario3PBT10",'Medium retrofit'!$AH$6,"")))&amp;IF(F52="Scenario1PBT11",'Medium retrofit'!$AI$6,IF(F52="Scenario2PBT11",'Medium retrofit'!$AJ$6,IF(F52="Scenario3PBT11",'Medium retrofit'!$AK$6,"")))&amp;IF(F52="Scenario1PBT12",'Medium retrofit'!$AL$6,IF(F52="Scenario2PBT12",'Medium retrofit'!$AM$6,IF(F52="Scenario3PBT12",'Medium retrofit'!$AN$6,"")))&amp;IF(F52="Scenario1PBT13",'Medium retrofit'!$AO$6,IF(F52="Scenario2PBT13",'Medium retrofit'!$AP$6,IF(F52="Scenario3PBT13",'Medium retrofit'!$AQ$6,"")))&amp;IF(F52="Scenario1PBT14",'Medium retrofit'!$AR$6,IF(F52="Scenario2PBT14",'Medium retrofit'!$AS$6,IF(F52="Scenario3PBT14",'Medium retrofit'!$AT$6,"")))&amp;IF(F52="Scenario1PBT15",'Medium retrofit'!$AU$6,IF(F52="Scenario2PBT15",'Medium retrofit'!$AV$6,IF(F52="Scenario3PBT15",'Medium retrofit'!$AW$6,"")))</f>
        <v/>
      </c>
      <c r="H52" s="123">
        <f t="shared" si="13"/>
        <v>0</v>
      </c>
      <c r="I52" s="239" t="str">
        <f>IF(F52="Scenario1PBT1",'Medium retrofit'!$E$16,IF(F52="Scenario2PBT1",'Medium retrofit'!$F$16,IF(F52="Scenario3PBT1",'Medium retrofit'!$G$16,"")))&amp;IF(F52="Scenario1PBT2",'Medium retrofit'!$H$16,IF(F52="Scenario2PBT2",'Medium retrofit'!$I$16,IF(F52="Scenario3PBT2",'Medium retrofit'!$J$16,"")))&amp;IF(F52="Scenario1PBT3",'Medium retrofit'!$K$16,IF(F52="Scenario2PBT3",'Medium retrofit'!$L$16,IF(F52="Scenario3PBT3",'Medium retrofit'!$M$16,"")))&amp;IF(F52="Scenario1PBT4",'Medium retrofit'!$N$16,IF(F52="Scenario2PBT4",'Medium retrofit'!$O$16,IF(F52="Scenario3PBT4",'Medium retrofit'!$P$16,"")))&amp;IF(F52="Scenario1PBT5",'Medium retrofit'!$Q$16,IF(F52="Scenario2PBT5",'Medium retrofit'!$R$16,IF(F52="Scenario3PBT5",'Medium retrofit'!$S$16,"")))&amp;IF(F52="Scenario1PBT6",'Medium retrofit'!$T$16,IF(F52="Scenario2PBT6",'Medium retrofit'!$U$16,IF(F52="Scenario3PBT6",'Medium retrofit'!$V$16,"")))&amp;IF(F52="Scenario1PBT7",'Medium retrofit'!$W$16,IF(F52="Scenario2PBT7",'Medium retrofit'!$X$16,IF(F52="Scenario3PBT7",'Medium retrofit'!$Y$16,"")))&amp;IF(F52="Scenario1PBT8",'Medium retrofit'!$Z$16,IF(F52="Scenario2PBT8",'Medium retrofit'!$AA$16,IF(F52="Scenario3PBT8",'Medium retrofit'!$AB$16,"")))&amp;IF(F52="Scenario1PBT9",'Medium retrofit'!$AC$16,IF(F52="Scenario2PBT9",'Medium retrofit'!$AD$16,IF(F52="Scenario3PBT9",'Medium retrofit'!$AE$16,"")))&amp;IF(F52="Scenario1PBT10",'Medium retrofit'!$AF$16,IF(F52="Scenario2PBT10",'Medium retrofit'!$AG$16,IF(F52="Scenario3PBT10",'Medium retrofit'!$AH$16,"")))&amp;IF(F52="Scenario1PBT11",'Medium retrofit'!$AI$16,IF(F52="Scenario2PBT11",'Medium retrofit'!$AJ$16,IF(F52="Scenario3PBT11",'Medium retrofit'!$AK$16,"")))&amp;IF(F52="Scenario1PBT12",'Medium retrofit'!$AL$16,IF(F52="Scenario2PBT12",'Medium retrofit'!$AM$16,IF(F52="Scenario3PBT12",'Medium retrofit'!$AN$16,"")))&amp;IF(F52="Scenario1PBT13",'Medium retrofit'!$AO$16,IF(F52="Scenario2PBT13",'Medium retrofit'!$AP$16,IF(F52="Scenario3PBT13",'Medium retrofit'!$AQ$16,"")))&amp;IF(F52="Scenario1PBT14",'Medium retrofit'!$AR$16,IF(F52="Scenario2PBT14",'Medium retrofit'!$AS$16,IF(F52="Scenario3PBT14",'Medium retrofit'!$AT$16,"")))&amp;IF(F52="Scenario1PBT15",'Medium retrofit'!$AU$16,IF(F52="Scenario2PBT15",'Medium retrofit'!$AV$16,IF(F52="Scenario3PBT15",'Medium retrofit'!$AW$16,"")))</f>
        <v/>
      </c>
      <c r="J52" s="123">
        <f t="shared" si="14"/>
        <v>0</v>
      </c>
      <c r="K52" s="123" t="str">
        <f>IF(F52="Scenario1PBT1",'Medium retrofit'!$E$18,IF(F52="Scenario2PBT1",'Medium retrofit'!$F$18,IF(F52="Scenario3PBT1",'Medium retrofit'!$G$18,"")))&amp;IF(F52="Scenario1PBT2",'Medium retrofit'!$H$18,IF(F52="Scenario2PBT2",'Medium retrofit'!$I$18,IF(F52="Scenario3PBT2",'Medium retrofit'!$J$18,"")))&amp;IF(F52="Scenario1PBT3",'Medium retrofit'!$K$18,IF(F52="Scenario2PBT3",'Medium retrofit'!$L$18,IF(F52="Scenario3PBT3",'Medium retrofit'!$M$18,"")))&amp;IF(F52="Scenario1PBT4",'Medium retrofit'!$N$18,IF(F52="Scenario2PBT4",'Medium retrofit'!$O$18,IF(F52="Scenario3PBT4",'Medium retrofit'!$P$18,"")))&amp;IF(F52="Scenario1PBT5",'Medium retrofit'!$Q$18,IF(F52="Scenario2PBT5",'Medium retrofit'!$R$18,IF(F52="Scenario3PBT5",'Medium retrofit'!$S$18,"")))&amp;IF(F52="Scenario1PBT6",'Medium retrofit'!$T$18,IF(F52="Scenario2PBT6",'Medium retrofit'!$U$18,IF(F52="Scenario3PBT6",'Medium retrofit'!$V$18,"")))&amp;IF(F52="Scenario1PBT7",'Medium retrofit'!$W$18,IF(F52="Scenario2PBT7",'Medium retrofit'!$X$18,IF(F52="Scenario3PBT7",'Medium retrofit'!$Y$18,"")))&amp;IF(F52="Scenario1PBT8",'Medium retrofit'!$Z$18,IF(F52="Scenario2PBT8",'Medium retrofit'!$AA$18,IF(F52="Scenario3PBT8",'Medium retrofit'!$AB$18,"")))&amp;IF(F52="Scenario1PBT9",'Medium retrofit'!$AC$18,IF(F52="Scenario2PBT9",'Medium retrofit'!$AD$18,IF(F52="Scenario3PBT9",'Medium retrofit'!$AE$18,"")))&amp;IF(F52="Scenario1PBT10",'Medium retrofit'!$AF$18,IF(F52="Scenario2PBT10",'Medium retrofit'!$AG$18,IF(F52="Scenario3PBT10",'Medium retrofit'!$AH$18,"")))&amp;IF(F52="Scenario1PBT11",'Medium retrofit'!$AI$18,IF(F52="Scenario2PBT11",'Medium retrofit'!$AJ$18,IF(F52="Scenario3PBT11",'Medium retrofit'!$AK$18,"")))&amp;IF(F52="Scenario1PBT12",'Medium retrofit'!$AL$18,IF(F52="Scenario2PBT12",'Medium retrofit'!$AM$18,IF(F52="Scenario3PBT12",'Medium retrofit'!$AN$18,"")))&amp;IF(F52="Scenario1PBT13",'Medium retrofit'!$AO$18,IF(F52="Scenario2PBT13",'Medium retrofit'!$AP$18,IF(F52="Scenario3PBT13",'Medium retrofit'!$AQ$18,"")))&amp;IF(F52="Scenario1PBT14",'Medium retrofit'!$AR$18,IF(F52="Scenario2PBT14",'Medium retrofit'!$AS$18,IF(F52="Scenario3PBT14",'Medium retrofit'!$AT$18,"")))&amp;IF(F52="Scenario1PBT15",'Medium retrofit'!$AU$18,IF(F52="Scenario2PBT15",'Medium retrofit'!$AV$18,IF(F52="Scenario3PBT15",'Medium retrofit'!$AW$18,"")))</f>
        <v/>
      </c>
      <c r="L52" s="123">
        <f t="shared" si="15"/>
        <v>0</v>
      </c>
      <c r="M52" s="123" t="str">
        <f>IF(F52="Scenario1PBT1",'Medium retrofit'!$E$20,IF(F52="Scenario2PBT1",'Medium retrofit'!$F$20,IF(F52="Scenario3PBT1",'Medium retrofit'!$G$20,"")))&amp;IF(F52="Scenario1PBT2",'Medium retrofit'!$H$20,IF(F52="Scenario2PBT2",'Medium retrofit'!$I$20,IF(F52="Scenario3PBT2",'Medium retrofit'!$J$20,"")))&amp;IF(F52="Scenario1PBT3",'Medium retrofit'!$K$20,IF(F52="Scenario2PBT3",'Medium retrofit'!$L$20,IF(F52="Scenario3PBT3",'Medium retrofit'!$M$20,"")))&amp;IF(F52="Scenario1PBT4",'Medium retrofit'!$N$20,IF(F52="Scenario2PBT4",'Medium retrofit'!$O$20,IF(F52="Scenario3PBT4",'Medium retrofit'!$P$20,"")))&amp;IF(F52="Scenario1PBT5",'Medium retrofit'!$Q$20,IF(F52="Scenario2PBT5",'Medium retrofit'!$R$20,IF(F52="Scenario3PBT5",'Medium retrofit'!$S$20,"")))&amp;IF(F52="Scenario1PBT6",'Medium retrofit'!$T$20,IF(F52="Scenario2PBT6",'Medium retrofit'!$U$20,IF(F52="Scenario3PBT6",'Medium retrofit'!$V$20,"")))&amp;IF(F52="Scenario1PBT7",'Medium retrofit'!$W$20,IF(F52="Scenario2PBT7",'Medium retrofit'!$X$20,IF(F52="Scenario3PBT7",'Medium retrofit'!$Y$20,"")))&amp;IF(F52="Scenario1PBT8",'Medium retrofit'!$Z$20,IF(F52="Scenario2PBT8",'Medium retrofit'!$AA$20,IF(F52="Scenario3PBT8",'Medium retrofit'!$AB$20,"")))&amp;IF(F52="Scenario1PBT9",'Medium retrofit'!$AC$20,IF(F52="Scenario2PBT9",'Medium retrofit'!$AD$20,IF(F52="Scenario3PBT9",'Medium retrofit'!$AE$20,"")))&amp;IF(F52="Scenario1PBT10",'Medium retrofit'!$AF$20,IF(F52="Scenario2PBT10",'Medium retrofit'!$AG$20,IF(F52="Scenario3PBT10",'Medium retrofit'!$AH$20,"")))&amp;IF(F52="Scenario1PBT11",'Medium retrofit'!$AI$20,IF(F52="Scenario2PBT11",'Medium retrofit'!$AJ$20,IF(F52="Scenario3PBT11",'Medium retrofit'!$AK$20,"")))&amp;IF(F52="Scenario1PBT12",'Medium retrofit'!$AL$20,IF(F52="Scenario2PBT12",'Medium retrofit'!$AM$20,IF(F52="Scenario3PBT12",'Medium retrofit'!$AN$20,"")))&amp;IF(F52="Scenario1PBT13",'Medium retrofit'!$AO$20,IF(F52="Scenario2PBT13",'Medium retrofit'!$AP$20,IF(F52="Scenario3PBT13",'Medium retrofit'!$AQ$20,"")))&amp;IF(F52="Scenario1PBT14",'Medium retrofit'!$AR$20,IF(F52="Scenario2PBT14",'Medium retrofit'!$AS$20,IF(F52="Scenario3PBT14",'Medium retrofit'!$AT$20,"")))&amp;IF(F52="Scenario1PBT15",'Medium retrofit'!$AU$20,IF(F52="Scenario2PBT15",'Medium retrofit'!$AV$20,IF(F52="Scenario3PBT15",'Medium retrofit'!$AW$20,"")))</f>
        <v/>
      </c>
      <c r="N52" s="124">
        <f t="shared" si="16"/>
        <v>0</v>
      </c>
      <c r="O52" s="245" t="str">
        <f>IF(F52="Scenario1PBT1",'Medium retrofit'!$E$23,IF(F52="Scenario2PBT1",'Medium retrofit'!$F$23,IF(F52="Scenario3PBT1",'Medium retrofit'!$G$23,"")))&amp;IF(F52="Scenario1PBT2",'Medium retrofit'!$H$23,IF(F52="Scenario2PBT2",'Medium retrofit'!$I$23,IF(F52="Scenario3PBT2",'Medium retrofit'!$J$23,"")))&amp;IF(F52="Scenario1PBT3",'Medium retrofit'!$K$23,IF(F52="Scenario2PBT3",'Medium retrofit'!$L$23,IF(F52="Scenario3PBT3",'Medium retrofit'!$M$23,"")))&amp;IF(F52="Scenario1PBT4",'Medium retrofit'!$N$23,IF(F52="Scenario2PBT4",'Medium retrofit'!$O$23,IF(F52="Scenario3PBT4",'Medium retrofit'!$P$23,"")))&amp;IF(F52="Scenario1PBT5",'Medium retrofit'!$Q$23,IF(F52="Scenario2PBT5",'Medium retrofit'!$R$23,IF(F52="Scenario3PBT5",'Medium retrofit'!$S$23,"")))&amp;IF(F52="Scenario1PBT6",'Medium retrofit'!$T$23,IF(F52="Scenario2PBT6",'Medium retrofit'!$U$23,IF(F52="Scenario3PBT6",'Medium retrofit'!$V$23,"")))&amp;IF(F52="Scenario1PBT7",'Medium retrofit'!$W$23,IF(F52="Scenario2PBT7",'Medium retrofit'!$X$23,IF(F52="Scenario3PBT7",'Medium retrofit'!$Y$23,"")))&amp;IF(F52="Scenario1PBT8",'Medium retrofit'!$Z$23,IF(F52="Scenario2PBT8",'Medium retrofit'!$AA$23,IF(F52="Scenario3PBT8",'Medium retrofit'!$AB$23,"")))&amp;IF(F52="Scenario1PBT9",'Medium retrofit'!$AC$23,IF(F52="Scenario2PBT9",'Medium retrofit'!$AD$23,IF(F52="Scenario3PBT9",'Medium retrofit'!$AE$23,"")))&amp;IF(F52="Scenario1PBT10",'Medium retrofit'!$AF$23,IF(F52="Scenario2PBT10",'Medium retrofit'!$AG$23,IF(F52="Scenario3PBT10",'Medium retrofit'!$AH$23,"")))&amp;IF(F52="Scenario1PBT11",'Medium retrofit'!$AI$23,IF(F52="Scenario2PBT11",'Medium retrofit'!$AJ$23,IF(F52="Scenario3PBT11",'Medium retrofit'!$AK$23,"")))&amp;IF(F52="Scenario1PBT12",'Medium retrofit'!$AL$23,IF(F52="Scenario2PBT12",'Medium retrofit'!$AM$23,IF(F52="Scenario3PBT12",'Medium retrofit'!$AN$23,"")))&amp;IF(F52="Scenario1PBT13",'Medium retrofit'!$AO$23,IF(F52="Scenario2PBT13",'Medium retrofit'!$AP$23,IF(F52="Scenario3PBT13",'Medium retrofit'!$AQ$23,"")))&amp;IF(F52="Scenario1PBT14",'Medium retrofit'!$AR$23,IF(F52="Scenario2PBT14",'Medium retrofit'!$AS$23,IF(F52="Scenario3PBT14",'Medium retrofit'!$AT$23,"")))&amp;IF(F52="Scenario1PBT15",'Medium retrofit'!$AU$23,IF(F52="Scenario2PBT15",'Medium retrofit'!$AV$23,IF(F52="Scenario3PBT15",'Medium retrofit'!$AW$23,"")))</f>
        <v/>
      </c>
      <c r="P52" s="123">
        <f t="shared" si="17"/>
        <v>0</v>
      </c>
      <c r="Q52" s="123" t="str">
        <f>IF(F52="Scenario1PBT1",'Medium retrofit'!$E$25,IF(F52="Scenario2PBT1",'Medium retrofit'!$F$25,IF(F52="Scenario3PBT1",'Medium retrofit'!$G$25,"")))&amp;IF(F52="Scenario1PBT2",'Medium retrofit'!$H$25,IF(F52="Scenario2PBT2",'Medium retrofit'!$I$25,IF(F52="Scenario3PBT2",'Medium retrofit'!$J$25,"")))&amp;IF(F52="Scenario1PBT3",'Medium retrofit'!$K$25,IF(F52="Scenario2PBT3",'Medium retrofit'!$L$25,IF(F52="Scenario3PBT3",'Medium retrofit'!$M$25,"")))&amp;IF(F52="Scenario1PBT4",'Medium retrofit'!$N$25,IF(F52="Scenario2PBT4",'Medium retrofit'!$O$25,IF(F52="Scenario3PBT4",'Medium retrofit'!$P$25,"")))&amp;IF(F52="Scenario1PBT5",'Medium retrofit'!$Q$25,IF(F52="Scenario2PBT5",'Medium retrofit'!$R$25,IF(F52="Scenario3PBT5",'Medium retrofit'!$S$25,"")))&amp;IF(F52="Scenario1PBT6",'Medium retrofit'!$T$25,IF(F52="Scenario2PBT6",'Medium retrofit'!$U$25,IF(F52="Scenario3PBT6",'Medium retrofit'!$V$25,"")))&amp;IF(F52="Scenario1PBT7",'Medium retrofit'!$W$25,IF(F52="Scenario2PBT7",'Medium retrofit'!$X$25,IF(F52="Scenario3PBT7",'Medium retrofit'!$Y$25,"")))&amp;IF(F52="Scenario1PBT8",'Medium retrofit'!$Z$25,IF(F52="Scenario2PBT8",'Medium retrofit'!$AA$25,IF(F52="Scenario3PBT8",'Medium retrofit'!$AB$25,"")))&amp;IF(F52="Scenario1PBT9",'Medium retrofit'!$AC$25,IF(F52="Scenario2PBT9",'Medium retrofit'!$AD$25,IF(F52="Scenario3PBT9",'Medium retrofit'!$AE$25,"")))&amp;IF(F52="Scenario1PBT10",'Medium retrofit'!$AF$25,IF(F52="Scenario2PBT10",'Medium retrofit'!$AG$25,IF(F52="Scenario3PBT10",'Medium retrofit'!$AH$25,"")))&amp;IF(F52="Scenario1PBT11",'Medium retrofit'!$AI$25,IF(F52="Scenario2PBT11",'Medium retrofit'!$AJ$25,IF(F52="Scenario3PBT11",'Medium retrofit'!$AK$25,"")))&amp;IF(F52="Scenario1PBT12",'Medium retrofit'!$AL$25,IF(F52="Scenario2PBT12",'Medium retrofit'!$AM$25,IF(F52="Scenario3PBT12",'Medium retrofit'!$AN$25,"")))&amp;IF(F52="Scenario1PBT13",'Medium retrofit'!$AO$25,IF(F52="Scenario2PBT13",'Medium retrofit'!$AP$25,IF(F52="Scenario3PBT13",'Medium retrofit'!$AQ$25,"")))&amp;IF(F52="Scenario1PBT14",'Medium retrofit'!$AR$25,IF(F52="Scenario2PBT14",'Medium retrofit'!$AS$25,IF(F52="Scenario3PBT14",'Medium retrofit'!$AT$25,"")))&amp;IF(F52="Scenario1PBT15",'Medium retrofit'!$AU$25,IF(F52="Scenario2PBT15",'Medium retrofit'!$AV$25,IF(F52="Scenario3PBT15",'Medium retrofit'!$AW$25,"")))</f>
        <v/>
      </c>
      <c r="R52" s="123">
        <f t="shared" si="18"/>
        <v>0</v>
      </c>
      <c r="S52" s="123" t="str">
        <f>IF(F52="Scenario1PBT1",'Medium retrofit'!$E$27,IF(F52="Scenario2PBT1",'Medium retrofit'!$F$27,IF(F52="Scenario3PBT1",'Medium retrofit'!$G$27,"")))&amp;IF(F52="Scenario1PBT2",'Medium retrofit'!$H$27,IF(F52="Scenario2PBT2",'Medium retrofit'!$I$27,IF(F52="Scenario3PBT2",'Medium retrofit'!$J$27,"")))&amp;IF(F52="Scenario1PBT3",'Medium retrofit'!$K$27,IF(F52="Scenario2PBT3",'Medium retrofit'!$L$27,IF(F52="Scenario3PBT3",'Medium retrofit'!$M$27,"")))&amp;IF(F52="Scenario1PBT4",'Medium retrofit'!$N$27,IF(F52="Scenario2PBT4",'Medium retrofit'!$O$27,IF(F52="Scenario3PBT4",'Medium retrofit'!$P$27,"")))&amp;IF(F52="Scenario1PBT5",'Medium retrofit'!$Q$27,IF(F52="Scenario2PBT5",'Medium retrofit'!$R$27,IF(F52="Scenario3PBT5",'Medium retrofit'!$S$27,"")))&amp;IF(F52="Scenario1PBT6",'Medium retrofit'!$T$27,IF(F52="Scenario2PBT6",'Medium retrofit'!$U$27,IF(F52="Scenario3PBT6",'Medium retrofit'!$V$27,"")))&amp;IF(F52="Scenario1PBT7",'Medium retrofit'!$W$27,IF(F52="Scenario2PBT7",'Medium retrofit'!$X$27,IF(F52="Scenario3PBT7",'Medium retrofit'!$Y$27,"")))&amp;IF(F52="Scenario1PBT8",'Medium retrofit'!$Z$27,IF(F52="Scenario2PBT8",'Medium retrofit'!$AA$27,IF(F52="Scenario3PBT8",'Medium retrofit'!$AB$27,"")))&amp;IF(F52="Scenario1PBT9",'Medium retrofit'!$AC$27,IF(F52="Scenario2PBT9",'Medium retrofit'!$AD$27,IF(F52="Scenario3PBT9",'Medium retrofit'!$AE$27,"")))&amp;IF(F52="Scenario1PBT10",'Medium retrofit'!$AF$27,IF(F52="Scenario2PBT10",'Medium retrofit'!$AG$27,IF(F52="Scenario3PBT10",'Medium retrofit'!$AH$27,"")))&amp;IF(F52="Scenario1PBT11",'Medium retrofit'!$AI$27,IF(F52="Scenario2PBT11",'Medium retrofit'!$AJ$27,IF(F52="Scenario3PBT11",'Medium retrofit'!$AK$27,"")))&amp;IF(F52="Scenario1PBT12",'Medium retrofit'!$AL$27,IF(F52="Scenario2PBT12",'Medium retrofit'!$AM$27,IF(F52="Scenario3PBT12",'Medium retrofit'!$AN$27,"")))&amp;IF(F52="Scenario1PBT13",'Medium retrofit'!$AO$27,IF(F52="Scenario2PBT13",'Medium retrofit'!$AP$27,IF(F52="Scenario3PBT13",'Medium retrofit'!$AQ$27,"")))&amp;IF(F52="Scenario1PBT14",'Medium retrofit'!$AR$27,IF(F52="Scenario2PBT14",'Medium retrofit'!$AS$27,IF(F52="Scenario3PBT14",'Medium retrofit'!$AT$27,"")))&amp;IF(F52="Scenario1PBT15",'Medium retrofit'!$AU$27,IF(F52="Scenario2PBT15",'Medium retrofit'!$AV$27,IF(F52="Scenario3PBT15",'Medium retrofit'!$AW$27,"")))</f>
        <v/>
      </c>
      <c r="T52" s="246">
        <f t="shared" si="19"/>
        <v>0</v>
      </c>
      <c r="U52" s="245" t="str">
        <f>IF(F52="Scenario1PBT1",'Medium retrofit'!$E$38,IF(F52="Scenario2PBT1",'Medium retrofit'!$F$38,IF(F52="Scenario3PBT1",'Medium retrofit'!$G$38,"")))&amp;IF(F52="Scenario1PBT2",'Medium retrofit'!$H$38,IF(F52="Scenario2PBT2",'Medium retrofit'!$I$38,IF(F52="Scenario3PBT2",'Medium retrofit'!$J$38,"")))&amp;IF(F52="Scenario1PBT3",'Medium retrofit'!$K$38,IF(F52="Scenario2PBT3",'Medium retrofit'!$L$38,IF(F52="Scenario3PBT3",'Medium retrofit'!$M$38,"")))&amp;IF(F52="Scenario1PBT4",'Medium retrofit'!$N$38,IF(F52="Scenario2PBT4",'Medium retrofit'!$O$38,IF(F52="Scenario3PBT4",'Medium retrofit'!$P$38,"")))&amp;IF(F52="Scenario1PBT5",'Medium retrofit'!$Q$38,IF(F52="Scenario2PBT5",'Medium retrofit'!$R$38,IF(F52="Scenario3PBT5",'Medium retrofit'!$S$38,"")))&amp;IF(F52="Scenario1PBT6",'Medium retrofit'!$T$38,IF(F52="Scenario2PBT6",'Medium retrofit'!$U$38,IF(F52="Scenario3PBT6",'Medium retrofit'!$V$38,"")))&amp;IF(F52="Scenario1PBT7",'Medium retrofit'!$W$38,IF(F52="Scenario2PBT7",'Medium retrofit'!$X$38,IF(F52="Scenario3PBT7",'Medium retrofit'!$Y$38,"")))&amp;IF(F52="Scenario1PBT8",'Medium retrofit'!$Z$38,IF(F52="Scenario2PBT8",'Medium retrofit'!$AA$38,IF(F52="Scenario3PBT8",'Medium retrofit'!$AB$38,"")))&amp;IF(F52="Scenario1PBT9",'Medium retrofit'!$AC$38,IF(F52="Scenario2PBT9",'Medium retrofit'!$AD$38,IF(F52="Scenario3PBT9",'Medium retrofit'!$AE$38,"")))&amp;IF(F52="Scenario1PBT10",'Medium retrofit'!$AF$38,IF(F52="Scenario2PBT10",'Medium retrofit'!$AG$38,IF(F52="Scenario3PBT10",'Medium retrofit'!$AH$38,"")))&amp;IF(F52="Scenario1PBT11",'Medium retrofit'!$AI$38,IF(F52="Scenario2PBT11",'Medium retrofit'!$AJ$38,IF(F52="Scenario3PBT11",'Medium retrofit'!$AK$38,"")))&amp;IF(F52="Scenario1PBT12",'Medium retrofit'!$AL$38,IF(F52="Scenario2PBT12",'Medium retrofit'!$AM$38,IF(F52="Scenario3PBT12",'Medium retrofit'!$AN$38,"")))&amp;IF(F52="Scenario1PBT13",'Medium retrofit'!$AO$38,IF(F52="Scenario2PBT13",'Medium retrofit'!$AP$38,IF(F52="Scenario3PBT13",'Medium retrofit'!$AQ$38,"")))&amp;IF(F52="Scenario1PBT14",'Medium retrofit'!$AR$38,IF(F52="Scenario2PBT14",'Medium retrofit'!$AS$38,IF(F52="Scenario3PBT14",'Medium retrofit'!$AT$38,"")))&amp;IF(F52="Scenario1PBT15",'Medium retrofit'!$AU$38,IF(F52="Scenario2PBT15",'Medium retrofit'!$AV$38,IF(F52="Scenario3PBT15",'Medium retrofit'!$AW$38,"")))</f>
        <v/>
      </c>
      <c r="V52" s="123">
        <f t="shared" si="20"/>
        <v>0</v>
      </c>
      <c r="W52" s="123" t="str">
        <f>IF(F52="Scenario1PBT1",'Medium retrofit'!$E$40,IF(F52="Scenario2PBT1",'Medium retrofit'!$F$40,IF(F52="Scenario3PBT1",'Medium retrofit'!$G$40,"")))&amp;IF(F52="Scenario1PBT2",'Medium retrofit'!$H$40,IF(F52="Scenario2PBT2",'Medium retrofit'!$I$40,IF(F52="Scenario3PBT2",'Medium retrofit'!$J$40,"")))&amp;IF(F52="Scenario1PBT3",'Medium retrofit'!$K$40,IF(F52="Scenario2PBT3",'Medium retrofit'!$L$40,IF(F52="Scenario3PBT3",'Medium retrofit'!$M$40,"")))&amp;IF(F52="Scenario1PBT4",'Medium retrofit'!$N$40,IF(F52="Scenario2PBT4",'Medium retrofit'!$O$40,IF(F52="Scenario3PBT4",'Medium retrofit'!$P$40,"")))&amp;IF(F52="Scenario1PBT5",'Medium retrofit'!$Q$40,IF(F52="Scenario2PBT5",'Medium retrofit'!$R$40,IF(F52="Scenario3PBT5",'Medium retrofit'!$S$40,"")))&amp;IF(F52="Scenario1PBT6",'Medium retrofit'!$T$40,IF(F52="Scenario2PBT6",'Medium retrofit'!$U$40,IF(F52="Scenario3PBT6",'Medium retrofit'!$V$40,"")))&amp;IF(F52="Scenario1PBT7",'Medium retrofit'!$W$40,IF(F52="Scenario2PBT7",'Medium retrofit'!$X$40,IF(F52="Scenario3PBT7",'Medium retrofit'!$Y$40,"")))&amp;IF(F52="Scenario1PBT8",'Medium retrofit'!$Z$40,IF(F52="Scenario2PBT8",'Medium retrofit'!$AA$40,IF(F52="Scenario3PBT8",'Medium retrofit'!$AB$40,"")))&amp;IF(F52="Scenario1PBT9",'Medium retrofit'!$AC$40,IF(F52="Scenario2PBT9",'Medium retrofit'!$AD$40,IF(F52="Scenario3PBT9",'Medium retrofit'!$AE$40,"")))&amp;IF(F52="Scenario1PBT10",'Medium retrofit'!$AF$40,IF(F52="Scenario2PBT10",'Medium retrofit'!$AG$40,IF(F52="Scenario3PBT10",'Medium retrofit'!$AH$40,"")))&amp;IF(F52="Scenario1PBT11",'Medium retrofit'!$AI$40,IF(F52="Scenario2PBT11",'Medium retrofit'!$AJ$40,IF(F52="Scenario3PBT11",'Medium retrofit'!$AK$40,"")))&amp;IF(F52="Scenario1PBT12",'Medium retrofit'!$AL$40,IF(F52="Scenario2PBT12",'Medium retrofit'!$AM$40,IF(F52="Scenario3PBT12",'Medium retrofit'!$AN$40,"")))&amp;IF(F52="Scenario1PBT13",'Medium retrofit'!$AO$40,IF(F52="Scenario2PBT13",'Medium retrofit'!$AP$40,IF(F52="Scenario3PBT13",'Medium retrofit'!$AQ$40,"")))&amp;IF(F52="Scenario1PBT14",'Medium retrofit'!$AR$40,IF(F52="Scenario2PBT14",'Medium retrofit'!$AS$40,IF(F52="Scenario3PBT14",'Medium retrofit'!$AT$40,"")))&amp;IF(F52="Scenario1PBT15",'Medium retrofit'!$AU$40,IF(F52="Scenario2PBT15",'Medium retrofit'!$AV$40,IF(F52="Scenario3PBT15",'Medium retrofit'!$AW$40,"")))</f>
        <v/>
      </c>
      <c r="X52" s="123">
        <f t="shared" si="21"/>
        <v>0</v>
      </c>
      <c r="Y52" s="123" t="str">
        <f>IF(F52="Scenario1PBT1",'Medium retrofit'!$E$42,IF(F52="Scenario2PBT1",'Medium retrofit'!$F$42,IF(F52="Scenario3PBT1",'Medium retrofit'!$G$42,"")))&amp;IF(F52="Scenario1PBT2",'Medium retrofit'!$H$42,IF(F52="Scenario2PBT2",'Medium retrofit'!$I$42,IF(F52="Scenario3PBT2",'Medium retrofit'!$J$42,"")))&amp;IF(F52="Scenario1PBT3",'Medium retrofit'!$K$42,IF(F52="Scenario2PBT3",'Medium retrofit'!$L$42,IF(F52="Scenario3PBT3",'Medium retrofit'!$M$42,"")))&amp;IF(F52="Scenario1PBT4",'Medium retrofit'!$N$42,IF(F52="Scenario2PBT4",'Medium retrofit'!$O$42,IF(F52="Scenario3PBT4",'Medium retrofit'!$P$42,"")))&amp;IF(F52="Scenario1PBT5",'Medium retrofit'!$Q$42,IF(F52="Scenario2PBT5",'Medium retrofit'!$R$42,IF(F52="Scenario3PBT5",'Medium retrofit'!$S$42,"")))&amp;IF(F52="Scenario1PBT6",'Medium retrofit'!$T$42,IF(F52="Scenario2PBT6",'Medium retrofit'!$U$42,IF(F52="Scenario3PBT6",'Medium retrofit'!$V$42,"")))&amp;IF(F52="Scenario1PBT7",'Medium retrofit'!$W$42,IF(F52="Scenario2PBT7",'Medium retrofit'!$X$42,IF(F52="Scenario3PBT7",'Medium retrofit'!$Y$42,"")))&amp;IF(F52="Scenario1PBT8",'Medium retrofit'!$Z$42,IF(F52="Scenario2PBT8",'Medium retrofit'!$AA$42,IF(F52="Scenario3PBT8",'Medium retrofit'!$AB$42,"")))&amp;IF(F52="Scenario1PBT9",'Medium retrofit'!$AC$42,IF(F52="Scenario2PBT9",'Medium retrofit'!$AD$42,IF(F52="Scenario3PBT9",'Medium retrofit'!$AE$42,"")))&amp;IF(F52="Scenario1PBT10",'Medium retrofit'!$AF$42,IF(F52="Scenario2PBT10",'Medium retrofit'!$AG$42,IF(F52="Scenario3PBT10",'Medium retrofit'!$AH$42,"")))&amp;IF(F52="Scenario1PBT11",'Medium retrofit'!$AI$42,IF(F52="Scenario2PBT11",'Medium retrofit'!$AJ$42,IF(F52="Scenario3PBT11",'Medium retrofit'!$AK$42,"")))&amp;IF(F52="Scenario1PBT12",'Medium retrofit'!$AL$42,IF(F52="Scenario2PBT12",'Medium retrofit'!$AM$42,IF(F52="Scenario3PBT12",'Medium retrofit'!$AN$42,"")))&amp;IF(F52="Scenario1PBT13",'Medium retrofit'!$AO$42,IF(F52="Scenario2PBT13",'Medium retrofit'!$AP$42,IF(F52="Scenario3PBT13",'Medium retrofit'!$AQ$42,"")))&amp;IF(F52="Scenario1PBT14",'Medium retrofit'!$AR$42,IF(F52="Scenario2PBT14",'Medium retrofit'!$AS$42,IF(F52="Scenario3PBT14",'Medium retrofit'!$AT$42,"")))&amp;IF(F52="Scenario1PBT15",'Medium retrofit'!$AU$42,IF(F52="Scenario2PBT15",'Medium retrofit'!$AV$42,IF(F52="Scenario3PBT15",'Medium retrofit'!$AW$42,"")))</f>
        <v/>
      </c>
      <c r="Z52" s="123">
        <f t="shared" si="22"/>
        <v>0</v>
      </c>
      <c r="AA52" s="239" t="str">
        <f>IF(F52="Scenario1PBT1",'Medium retrofit'!$E$101,IF(F52="Scenario2PBT1",'Medium retrofit'!$F$101,IF(F52="Scenario3PBT1",'Medium retrofit'!$G$101,"")))&amp;IF(F52="Scenario1PBT2",'Medium retrofit'!$H$101,IF(F52="Scenario2PBT2",'Medium retrofit'!$I$101,IF(F52="Scenario3PBT2",'Medium retrofit'!$J$101,"")))&amp;IF(F52="Scenario1PBT3",'Medium retrofit'!$K$101,IF(F52="Scenario2PBT3",'Medium retrofit'!$L$101,IF(F52="Scenario3PBT3",'Medium retrofit'!$M$101,"")))&amp;IF(F52="Scenario1PBT4",'Medium retrofit'!$N$101,IF(F52="Scenario2PBT4",'Medium retrofit'!$O$101,IF(F52="Scenario3PBT4",'Medium retrofit'!$P$101,"")))&amp;IF(F52="Scenario1PBT5",'Medium retrofit'!$Q$101,IF(F52="Scenario2PBT5",'Medium retrofit'!$R$101,IF(F52="Scenario3PBT5",'Medium retrofit'!$S$101,"")))&amp;IF(F52="Scenario1PBT6",'Medium retrofit'!$T$101,IF(F52="Scenario2PBT6",'Medium retrofit'!$U$101,IF(F52="Scenario3PBT6",'Medium retrofit'!$V$101,"")))&amp;IF(F52="Scenario1PBT7",'Medium retrofit'!$W$101,IF(F52="Scenario2PBT7",'Medium retrofit'!$X$101,IF(F52="Scenario3PBT7",'Medium retrofit'!$Y$101,"")))&amp;IF(F52="Scenario1PBT8",'Medium retrofit'!$Z$101,IF(F52="Scenario2PBT8",'Medium retrofit'!$AA$101,IF(F52="Scenario3PBT8",'Medium retrofit'!$AB$101,"")))&amp;IF(F52="Scenario1PBT9",'Medium retrofit'!$AC$101,IF(F52="Scenario2PBT9",'Medium retrofit'!$AD$101,IF(F52="Scenario3PBT9",'Medium retrofit'!$AE$101,"")))&amp;IF(F52="Scenario1PBT10",'Medium retrofit'!$AF$101,IF(F52="Scenario2PBT10",'Medium retrofit'!$AG$101,IF(F52="Scenario3PBT10",'Medium retrofit'!$AH$101,"")))&amp;IF(F52="Scenario1PBT11",'Medium retrofit'!$AI$101,IF(F52="Scenario2PBT11",'Medium retrofit'!$AJ$101,IF(F52="Scenario3PBT11",'Medium retrofit'!$AK$101,"")))&amp;IF(F52="Scenario1PBT12",'Medium retrofit'!$AL$101,IF(F52="Scenario2PBT12",'Medium retrofit'!$AM$101,IF(F52="Scenario3PBT12",'Medium retrofit'!$AN$101,"")))&amp;IF(F52="Scenario1PBT13",'Medium retrofit'!$AO$101,IF(F52="Scenario2PBT13",'Medium retrofit'!$AP$101,IF(F52="Scenario3PBT13",'Medium retrofit'!$AQ$101,"")))&amp;IF(F52="Scenario1PBT14",'Medium retrofit'!$AR$101,IF(F52="Scenario2PBT14",'Medium retrofit'!$AS$101,IF(F52="Scenario3PBT14",'Medium retrofit'!$AT$101,"")))&amp;IF(F52="Scenario1PBT15",'Medium retrofit'!$AU$101,IF(F52="Scenario2PBT15",'Medium retrofit'!$AV$101,IF(F52="Scenario3PBT15",'Medium retrofit'!$AW$101,"")))</f>
        <v/>
      </c>
      <c r="AB52" s="242">
        <f t="shared" si="23"/>
        <v>0</v>
      </c>
      <c r="AC52" s="364" t="str">
        <f t="shared" si="24"/>
        <v/>
      </c>
      <c r="AD52" s="353">
        <f>IF(AC52="",IFERROR('Projection_Base-case'!G53-G52,0),0)</f>
        <v>0</v>
      </c>
      <c r="AE52" s="350">
        <f t="shared" si="25"/>
        <v>0</v>
      </c>
      <c r="AF52" s="361">
        <f>IFERROR(100*AD52/'Projection_Base-case'!G53,0)</f>
        <v>0</v>
      </c>
      <c r="AG52" s="352">
        <f>IF(AC52="",IFERROR('Projection_Base-case'!I53-I52,0),0)</f>
        <v>0</v>
      </c>
      <c r="AH52" s="353">
        <f t="shared" si="26"/>
        <v>0</v>
      </c>
      <c r="AI52" s="361">
        <f>IFERROR(100*AG52/'Projection_Base-case'!I53,0)</f>
        <v>0</v>
      </c>
      <c r="AJ52" s="352">
        <f>IF(AC52="",IFERROR('Projection_Base-case'!K53-K52,0),0)</f>
        <v>0</v>
      </c>
      <c r="AK52" s="353">
        <f t="shared" si="27"/>
        <v>0</v>
      </c>
      <c r="AL52" s="361">
        <f>IFERROR(100*AJ52/'Projection_Base-case'!K53,0)</f>
        <v>0</v>
      </c>
      <c r="AM52" s="352">
        <f>-IF(AC52="",IFERROR('Projection_Base-case'!M53-M52,0),0)</f>
        <v>0</v>
      </c>
      <c r="AN52" s="353">
        <f t="shared" si="28"/>
        <v>0</v>
      </c>
      <c r="AO52" s="354">
        <f>IFERROR(IF('Projection_Base-case'!N53&gt;0,100*AN52/'Projection_Base-case'!N53,100*AN52/N52),0)</f>
        <v>0</v>
      </c>
      <c r="AP52" s="355">
        <f>IF(AC52="",IFERROR('Projection_Base-case'!O53-O52,0),0)</f>
        <v>0</v>
      </c>
      <c r="AQ52" s="356">
        <f t="shared" si="29"/>
        <v>0</v>
      </c>
      <c r="AR52" s="356">
        <f>IFERROR(100*AP52/'Projection_Base-case'!O53,0)</f>
        <v>0</v>
      </c>
      <c r="AS52" s="355">
        <f>IF(AC52="",IFERROR('Projection_Base-case'!Q53-Q52,0),0)</f>
        <v>0</v>
      </c>
      <c r="AT52" s="356">
        <f t="shared" si="30"/>
        <v>0</v>
      </c>
      <c r="AU52" s="356">
        <f>IFERROR(100*AS52/'Projection_Base-case'!Q53,0)</f>
        <v>0</v>
      </c>
      <c r="AV52" s="355">
        <f>IF(AC52="",IFERROR('Projection_Base-case'!S53-S52,0),0)</f>
        <v>0</v>
      </c>
      <c r="AW52" s="356">
        <f t="shared" si="31"/>
        <v>0</v>
      </c>
      <c r="AX52" s="357">
        <f>IFERROR(100*AV52/'Projection_Base-case'!S53,0)</f>
        <v>0</v>
      </c>
      <c r="AY52" s="358">
        <f>IF(AC52="",IFERROR('Projection_Base-case'!U53-U52,0),0)</f>
        <v>0</v>
      </c>
      <c r="AZ52" s="359">
        <f t="shared" si="32"/>
        <v>0</v>
      </c>
      <c r="BA52" s="359">
        <f>IFERROR(100*AY52/'Projection_Base-case'!U53,0)</f>
        <v>0</v>
      </c>
      <c r="BB52" s="358">
        <f>IF(AC52="",IFERROR('Projection_Base-case'!W53-W52,0),0)</f>
        <v>0</v>
      </c>
      <c r="BC52" s="359">
        <f t="shared" si="33"/>
        <v>0</v>
      </c>
      <c r="BD52" s="359">
        <f>IFERROR(100*BB52/'Projection_Base-case'!W53,0)</f>
        <v>0</v>
      </c>
      <c r="BE52" s="358">
        <f>IF(AC52="",IFERROR('Projection_Base-case'!Y53-Y52,0),0)</f>
        <v>0</v>
      </c>
      <c r="BF52" s="359">
        <f t="shared" si="34"/>
        <v>0</v>
      </c>
      <c r="BG52" s="359">
        <f>IFERROR(100*BE52/'Projection_Base-case'!Y53,0)</f>
        <v>0</v>
      </c>
      <c r="BH52" s="359">
        <f t="shared" si="35"/>
        <v>0</v>
      </c>
      <c r="BI52" s="360">
        <f t="shared" si="36"/>
        <v>0</v>
      </c>
    </row>
    <row r="53" spans="1:61">
      <c r="A53" s="205">
        <v>49</v>
      </c>
      <c r="B53" s="347">
        <f>IF('Projection_Base-case'!B54&lt;&gt;"",'Projection_Base-case'!B54,0)</f>
        <v>0</v>
      </c>
      <c r="C53" s="347">
        <f>IF('Projection_Base-case'!C54&lt;&gt;"",'Projection_Base-case'!C54,0)</f>
        <v>0</v>
      </c>
      <c r="D53" s="365">
        <f>IF('Projection_Base-case'!D54&lt;&gt;"",'Projection_Base-case'!D54,0)</f>
        <v>0</v>
      </c>
      <c r="E53" s="369"/>
      <c r="F53" s="367" t="str">
        <f t="shared" si="12"/>
        <v>0</v>
      </c>
      <c r="G53" s="241" t="str">
        <f>IF(F53="Scenario1PBT1",'Medium retrofit'!$E$6,IF(F53="Scenario2PBT1",'Medium retrofit'!$F$6,IF(F53="Scenario3PBT1",'Medium retrofit'!$G$6,"")))&amp;IF(F53="Scenario1PBT2",'Medium retrofit'!$H$6,IF(F53="Scenario2PBT2",'Medium retrofit'!$I$6,IF(F53="Scenario3PBT2",'Medium retrofit'!$J$6,"")))&amp;IF(F53="Scenario1PBT3",'Medium retrofit'!$K$6,IF(F53="Scenario2PBT3",'Medium retrofit'!$L$6,IF(F53="Scenario3PBT3",'Medium retrofit'!$M$6,"")))&amp;IF(F53="Scenario1PBT4",'Medium retrofit'!$N$6,IF(F53="Scenario2PBT4",'Medium retrofit'!$O$6,IF(F53="Scenario3PBT4",'Medium retrofit'!$P$6,"")))&amp;IF(F53="Scenario1PBT5",'Medium retrofit'!$Q$6,IF(F53="Scenario2PBT5",'Medium retrofit'!$R$6,IF(F53="Scenario3PBT5",'Medium retrofit'!$S$6,"")))&amp;IF(F53="Scenario1PBT6",'Medium retrofit'!$T$6,IF(F53="Scenario2PBT6",'Medium retrofit'!$U$6,IF(F53="Scenario3PBT6",'Medium retrofit'!$V$6,"")))&amp;IF(F53="Scenario1PBT7",'Medium retrofit'!$W$6,IF(F53="Scenario2PBT7",'Medium retrofit'!$X$6,IF(F53="Scenario3PBT7",'Medium retrofit'!$Y$6,"")))&amp;IF(F53="Scenario1PBT8",'Medium retrofit'!$Z$6,IF(F53="Scenario2PBT8",'Medium retrofit'!$AA$6,IF(F53="Scenario3PBT8",'Medium retrofit'!$AB$6,"")))&amp;IF(F53="Scenario1PBT9",'Medium retrofit'!$AC$6,IF(F53="Scenario2PBT9",'Medium retrofit'!$AD$6,IF(F53="Scenario3PBT9",'Medium retrofit'!$AE$6,"")))&amp;IF(F53="Scenario1PBT10",'Medium retrofit'!$AF$6,IF(F53="Scenario2PBT10",'Medium retrofit'!$AG$6,IF(F53="Scenario3PBT10",'Medium retrofit'!$AH$6,"")))&amp;IF(F53="Scenario1PBT11",'Medium retrofit'!$AI$6,IF(F53="Scenario2PBT11",'Medium retrofit'!$AJ$6,IF(F53="Scenario3PBT11",'Medium retrofit'!$AK$6,"")))&amp;IF(F53="Scenario1PBT12",'Medium retrofit'!$AL$6,IF(F53="Scenario2PBT12",'Medium retrofit'!$AM$6,IF(F53="Scenario3PBT12",'Medium retrofit'!$AN$6,"")))&amp;IF(F53="Scenario1PBT13",'Medium retrofit'!$AO$6,IF(F53="Scenario2PBT13",'Medium retrofit'!$AP$6,IF(F53="Scenario3PBT13",'Medium retrofit'!$AQ$6,"")))&amp;IF(F53="Scenario1PBT14",'Medium retrofit'!$AR$6,IF(F53="Scenario2PBT14",'Medium retrofit'!$AS$6,IF(F53="Scenario3PBT14",'Medium retrofit'!$AT$6,"")))&amp;IF(F53="Scenario1PBT15",'Medium retrofit'!$AU$6,IF(F53="Scenario2PBT15",'Medium retrofit'!$AV$6,IF(F53="Scenario3PBT15",'Medium retrofit'!$AW$6,"")))</f>
        <v/>
      </c>
      <c r="H53" s="123">
        <f t="shared" si="13"/>
        <v>0</v>
      </c>
      <c r="I53" s="239" t="str">
        <f>IF(F53="Scenario1PBT1",'Medium retrofit'!$E$16,IF(F53="Scenario2PBT1",'Medium retrofit'!$F$16,IF(F53="Scenario3PBT1",'Medium retrofit'!$G$16,"")))&amp;IF(F53="Scenario1PBT2",'Medium retrofit'!$H$16,IF(F53="Scenario2PBT2",'Medium retrofit'!$I$16,IF(F53="Scenario3PBT2",'Medium retrofit'!$J$16,"")))&amp;IF(F53="Scenario1PBT3",'Medium retrofit'!$K$16,IF(F53="Scenario2PBT3",'Medium retrofit'!$L$16,IF(F53="Scenario3PBT3",'Medium retrofit'!$M$16,"")))&amp;IF(F53="Scenario1PBT4",'Medium retrofit'!$N$16,IF(F53="Scenario2PBT4",'Medium retrofit'!$O$16,IF(F53="Scenario3PBT4",'Medium retrofit'!$P$16,"")))&amp;IF(F53="Scenario1PBT5",'Medium retrofit'!$Q$16,IF(F53="Scenario2PBT5",'Medium retrofit'!$R$16,IF(F53="Scenario3PBT5",'Medium retrofit'!$S$16,"")))&amp;IF(F53="Scenario1PBT6",'Medium retrofit'!$T$16,IF(F53="Scenario2PBT6",'Medium retrofit'!$U$16,IF(F53="Scenario3PBT6",'Medium retrofit'!$V$16,"")))&amp;IF(F53="Scenario1PBT7",'Medium retrofit'!$W$16,IF(F53="Scenario2PBT7",'Medium retrofit'!$X$16,IF(F53="Scenario3PBT7",'Medium retrofit'!$Y$16,"")))&amp;IF(F53="Scenario1PBT8",'Medium retrofit'!$Z$16,IF(F53="Scenario2PBT8",'Medium retrofit'!$AA$16,IF(F53="Scenario3PBT8",'Medium retrofit'!$AB$16,"")))&amp;IF(F53="Scenario1PBT9",'Medium retrofit'!$AC$16,IF(F53="Scenario2PBT9",'Medium retrofit'!$AD$16,IF(F53="Scenario3PBT9",'Medium retrofit'!$AE$16,"")))&amp;IF(F53="Scenario1PBT10",'Medium retrofit'!$AF$16,IF(F53="Scenario2PBT10",'Medium retrofit'!$AG$16,IF(F53="Scenario3PBT10",'Medium retrofit'!$AH$16,"")))&amp;IF(F53="Scenario1PBT11",'Medium retrofit'!$AI$16,IF(F53="Scenario2PBT11",'Medium retrofit'!$AJ$16,IF(F53="Scenario3PBT11",'Medium retrofit'!$AK$16,"")))&amp;IF(F53="Scenario1PBT12",'Medium retrofit'!$AL$16,IF(F53="Scenario2PBT12",'Medium retrofit'!$AM$16,IF(F53="Scenario3PBT12",'Medium retrofit'!$AN$16,"")))&amp;IF(F53="Scenario1PBT13",'Medium retrofit'!$AO$16,IF(F53="Scenario2PBT13",'Medium retrofit'!$AP$16,IF(F53="Scenario3PBT13",'Medium retrofit'!$AQ$16,"")))&amp;IF(F53="Scenario1PBT14",'Medium retrofit'!$AR$16,IF(F53="Scenario2PBT14",'Medium retrofit'!$AS$16,IF(F53="Scenario3PBT14",'Medium retrofit'!$AT$16,"")))&amp;IF(F53="Scenario1PBT15",'Medium retrofit'!$AU$16,IF(F53="Scenario2PBT15",'Medium retrofit'!$AV$16,IF(F53="Scenario3PBT15",'Medium retrofit'!$AW$16,"")))</f>
        <v/>
      </c>
      <c r="J53" s="123">
        <f t="shared" si="14"/>
        <v>0</v>
      </c>
      <c r="K53" s="123" t="str">
        <f>IF(F53="Scenario1PBT1",'Medium retrofit'!$E$18,IF(F53="Scenario2PBT1",'Medium retrofit'!$F$18,IF(F53="Scenario3PBT1",'Medium retrofit'!$G$18,"")))&amp;IF(F53="Scenario1PBT2",'Medium retrofit'!$H$18,IF(F53="Scenario2PBT2",'Medium retrofit'!$I$18,IF(F53="Scenario3PBT2",'Medium retrofit'!$J$18,"")))&amp;IF(F53="Scenario1PBT3",'Medium retrofit'!$K$18,IF(F53="Scenario2PBT3",'Medium retrofit'!$L$18,IF(F53="Scenario3PBT3",'Medium retrofit'!$M$18,"")))&amp;IF(F53="Scenario1PBT4",'Medium retrofit'!$N$18,IF(F53="Scenario2PBT4",'Medium retrofit'!$O$18,IF(F53="Scenario3PBT4",'Medium retrofit'!$P$18,"")))&amp;IF(F53="Scenario1PBT5",'Medium retrofit'!$Q$18,IF(F53="Scenario2PBT5",'Medium retrofit'!$R$18,IF(F53="Scenario3PBT5",'Medium retrofit'!$S$18,"")))&amp;IF(F53="Scenario1PBT6",'Medium retrofit'!$T$18,IF(F53="Scenario2PBT6",'Medium retrofit'!$U$18,IF(F53="Scenario3PBT6",'Medium retrofit'!$V$18,"")))&amp;IF(F53="Scenario1PBT7",'Medium retrofit'!$W$18,IF(F53="Scenario2PBT7",'Medium retrofit'!$X$18,IF(F53="Scenario3PBT7",'Medium retrofit'!$Y$18,"")))&amp;IF(F53="Scenario1PBT8",'Medium retrofit'!$Z$18,IF(F53="Scenario2PBT8",'Medium retrofit'!$AA$18,IF(F53="Scenario3PBT8",'Medium retrofit'!$AB$18,"")))&amp;IF(F53="Scenario1PBT9",'Medium retrofit'!$AC$18,IF(F53="Scenario2PBT9",'Medium retrofit'!$AD$18,IF(F53="Scenario3PBT9",'Medium retrofit'!$AE$18,"")))&amp;IF(F53="Scenario1PBT10",'Medium retrofit'!$AF$18,IF(F53="Scenario2PBT10",'Medium retrofit'!$AG$18,IF(F53="Scenario3PBT10",'Medium retrofit'!$AH$18,"")))&amp;IF(F53="Scenario1PBT11",'Medium retrofit'!$AI$18,IF(F53="Scenario2PBT11",'Medium retrofit'!$AJ$18,IF(F53="Scenario3PBT11",'Medium retrofit'!$AK$18,"")))&amp;IF(F53="Scenario1PBT12",'Medium retrofit'!$AL$18,IF(F53="Scenario2PBT12",'Medium retrofit'!$AM$18,IF(F53="Scenario3PBT12",'Medium retrofit'!$AN$18,"")))&amp;IF(F53="Scenario1PBT13",'Medium retrofit'!$AO$18,IF(F53="Scenario2PBT13",'Medium retrofit'!$AP$18,IF(F53="Scenario3PBT13",'Medium retrofit'!$AQ$18,"")))&amp;IF(F53="Scenario1PBT14",'Medium retrofit'!$AR$18,IF(F53="Scenario2PBT14",'Medium retrofit'!$AS$18,IF(F53="Scenario3PBT14",'Medium retrofit'!$AT$18,"")))&amp;IF(F53="Scenario1PBT15",'Medium retrofit'!$AU$18,IF(F53="Scenario2PBT15",'Medium retrofit'!$AV$18,IF(F53="Scenario3PBT15",'Medium retrofit'!$AW$18,"")))</f>
        <v/>
      </c>
      <c r="L53" s="123">
        <f t="shared" si="15"/>
        <v>0</v>
      </c>
      <c r="M53" s="123" t="str">
        <f>IF(F53="Scenario1PBT1",'Medium retrofit'!$E$20,IF(F53="Scenario2PBT1",'Medium retrofit'!$F$20,IF(F53="Scenario3PBT1",'Medium retrofit'!$G$20,"")))&amp;IF(F53="Scenario1PBT2",'Medium retrofit'!$H$20,IF(F53="Scenario2PBT2",'Medium retrofit'!$I$20,IF(F53="Scenario3PBT2",'Medium retrofit'!$J$20,"")))&amp;IF(F53="Scenario1PBT3",'Medium retrofit'!$K$20,IF(F53="Scenario2PBT3",'Medium retrofit'!$L$20,IF(F53="Scenario3PBT3",'Medium retrofit'!$M$20,"")))&amp;IF(F53="Scenario1PBT4",'Medium retrofit'!$N$20,IF(F53="Scenario2PBT4",'Medium retrofit'!$O$20,IF(F53="Scenario3PBT4",'Medium retrofit'!$P$20,"")))&amp;IF(F53="Scenario1PBT5",'Medium retrofit'!$Q$20,IF(F53="Scenario2PBT5",'Medium retrofit'!$R$20,IF(F53="Scenario3PBT5",'Medium retrofit'!$S$20,"")))&amp;IF(F53="Scenario1PBT6",'Medium retrofit'!$T$20,IF(F53="Scenario2PBT6",'Medium retrofit'!$U$20,IF(F53="Scenario3PBT6",'Medium retrofit'!$V$20,"")))&amp;IF(F53="Scenario1PBT7",'Medium retrofit'!$W$20,IF(F53="Scenario2PBT7",'Medium retrofit'!$X$20,IF(F53="Scenario3PBT7",'Medium retrofit'!$Y$20,"")))&amp;IF(F53="Scenario1PBT8",'Medium retrofit'!$Z$20,IF(F53="Scenario2PBT8",'Medium retrofit'!$AA$20,IF(F53="Scenario3PBT8",'Medium retrofit'!$AB$20,"")))&amp;IF(F53="Scenario1PBT9",'Medium retrofit'!$AC$20,IF(F53="Scenario2PBT9",'Medium retrofit'!$AD$20,IF(F53="Scenario3PBT9",'Medium retrofit'!$AE$20,"")))&amp;IF(F53="Scenario1PBT10",'Medium retrofit'!$AF$20,IF(F53="Scenario2PBT10",'Medium retrofit'!$AG$20,IF(F53="Scenario3PBT10",'Medium retrofit'!$AH$20,"")))&amp;IF(F53="Scenario1PBT11",'Medium retrofit'!$AI$20,IF(F53="Scenario2PBT11",'Medium retrofit'!$AJ$20,IF(F53="Scenario3PBT11",'Medium retrofit'!$AK$20,"")))&amp;IF(F53="Scenario1PBT12",'Medium retrofit'!$AL$20,IF(F53="Scenario2PBT12",'Medium retrofit'!$AM$20,IF(F53="Scenario3PBT12",'Medium retrofit'!$AN$20,"")))&amp;IF(F53="Scenario1PBT13",'Medium retrofit'!$AO$20,IF(F53="Scenario2PBT13",'Medium retrofit'!$AP$20,IF(F53="Scenario3PBT13",'Medium retrofit'!$AQ$20,"")))&amp;IF(F53="Scenario1PBT14",'Medium retrofit'!$AR$20,IF(F53="Scenario2PBT14",'Medium retrofit'!$AS$20,IF(F53="Scenario3PBT14",'Medium retrofit'!$AT$20,"")))&amp;IF(F53="Scenario1PBT15",'Medium retrofit'!$AU$20,IF(F53="Scenario2PBT15",'Medium retrofit'!$AV$20,IF(F53="Scenario3PBT15",'Medium retrofit'!$AW$20,"")))</f>
        <v/>
      </c>
      <c r="N53" s="124">
        <f t="shared" si="16"/>
        <v>0</v>
      </c>
      <c r="O53" s="245" t="str">
        <f>IF(F53="Scenario1PBT1",'Medium retrofit'!$E$23,IF(F53="Scenario2PBT1",'Medium retrofit'!$F$23,IF(F53="Scenario3PBT1",'Medium retrofit'!$G$23,"")))&amp;IF(F53="Scenario1PBT2",'Medium retrofit'!$H$23,IF(F53="Scenario2PBT2",'Medium retrofit'!$I$23,IF(F53="Scenario3PBT2",'Medium retrofit'!$J$23,"")))&amp;IF(F53="Scenario1PBT3",'Medium retrofit'!$K$23,IF(F53="Scenario2PBT3",'Medium retrofit'!$L$23,IF(F53="Scenario3PBT3",'Medium retrofit'!$M$23,"")))&amp;IF(F53="Scenario1PBT4",'Medium retrofit'!$N$23,IF(F53="Scenario2PBT4",'Medium retrofit'!$O$23,IF(F53="Scenario3PBT4",'Medium retrofit'!$P$23,"")))&amp;IF(F53="Scenario1PBT5",'Medium retrofit'!$Q$23,IF(F53="Scenario2PBT5",'Medium retrofit'!$R$23,IF(F53="Scenario3PBT5",'Medium retrofit'!$S$23,"")))&amp;IF(F53="Scenario1PBT6",'Medium retrofit'!$T$23,IF(F53="Scenario2PBT6",'Medium retrofit'!$U$23,IF(F53="Scenario3PBT6",'Medium retrofit'!$V$23,"")))&amp;IF(F53="Scenario1PBT7",'Medium retrofit'!$W$23,IF(F53="Scenario2PBT7",'Medium retrofit'!$X$23,IF(F53="Scenario3PBT7",'Medium retrofit'!$Y$23,"")))&amp;IF(F53="Scenario1PBT8",'Medium retrofit'!$Z$23,IF(F53="Scenario2PBT8",'Medium retrofit'!$AA$23,IF(F53="Scenario3PBT8",'Medium retrofit'!$AB$23,"")))&amp;IF(F53="Scenario1PBT9",'Medium retrofit'!$AC$23,IF(F53="Scenario2PBT9",'Medium retrofit'!$AD$23,IF(F53="Scenario3PBT9",'Medium retrofit'!$AE$23,"")))&amp;IF(F53="Scenario1PBT10",'Medium retrofit'!$AF$23,IF(F53="Scenario2PBT10",'Medium retrofit'!$AG$23,IF(F53="Scenario3PBT10",'Medium retrofit'!$AH$23,"")))&amp;IF(F53="Scenario1PBT11",'Medium retrofit'!$AI$23,IF(F53="Scenario2PBT11",'Medium retrofit'!$AJ$23,IF(F53="Scenario3PBT11",'Medium retrofit'!$AK$23,"")))&amp;IF(F53="Scenario1PBT12",'Medium retrofit'!$AL$23,IF(F53="Scenario2PBT12",'Medium retrofit'!$AM$23,IF(F53="Scenario3PBT12",'Medium retrofit'!$AN$23,"")))&amp;IF(F53="Scenario1PBT13",'Medium retrofit'!$AO$23,IF(F53="Scenario2PBT13",'Medium retrofit'!$AP$23,IF(F53="Scenario3PBT13",'Medium retrofit'!$AQ$23,"")))&amp;IF(F53="Scenario1PBT14",'Medium retrofit'!$AR$23,IF(F53="Scenario2PBT14",'Medium retrofit'!$AS$23,IF(F53="Scenario3PBT14",'Medium retrofit'!$AT$23,"")))&amp;IF(F53="Scenario1PBT15",'Medium retrofit'!$AU$23,IF(F53="Scenario2PBT15",'Medium retrofit'!$AV$23,IF(F53="Scenario3PBT15",'Medium retrofit'!$AW$23,"")))</f>
        <v/>
      </c>
      <c r="P53" s="123">
        <f t="shared" si="17"/>
        <v>0</v>
      </c>
      <c r="Q53" s="123" t="str">
        <f>IF(F53="Scenario1PBT1",'Medium retrofit'!$E$25,IF(F53="Scenario2PBT1",'Medium retrofit'!$F$25,IF(F53="Scenario3PBT1",'Medium retrofit'!$G$25,"")))&amp;IF(F53="Scenario1PBT2",'Medium retrofit'!$H$25,IF(F53="Scenario2PBT2",'Medium retrofit'!$I$25,IF(F53="Scenario3PBT2",'Medium retrofit'!$J$25,"")))&amp;IF(F53="Scenario1PBT3",'Medium retrofit'!$K$25,IF(F53="Scenario2PBT3",'Medium retrofit'!$L$25,IF(F53="Scenario3PBT3",'Medium retrofit'!$M$25,"")))&amp;IF(F53="Scenario1PBT4",'Medium retrofit'!$N$25,IF(F53="Scenario2PBT4",'Medium retrofit'!$O$25,IF(F53="Scenario3PBT4",'Medium retrofit'!$P$25,"")))&amp;IF(F53="Scenario1PBT5",'Medium retrofit'!$Q$25,IF(F53="Scenario2PBT5",'Medium retrofit'!$R$25,IF(F53="Scenario3PBT5",'Medium retrofit'!$S$25,"")))&amp;IF(F53="Scenario1PBT6",'Medium retrofit'!$T$25,IF(F53="Scenario2PBT6",'Medium retrofit'!$U$25,IF(F53="Scenario3PBT6",'Medium retrofit'!$V$25,"")))&amp;IF(F53="Scenario1PBT7",'Medium retrofit'!$W$25,IF(F53="Scenario2PBT7",'Medium retrofit'!$X$25,IF(F53="Scenario3PBT7",'Medium retrofit'!$Y$25,"")))&amp;IF(F53="Scenario1PBT8",'Medium retrofit'!$Z$25,IF(F53="Scenario2PBT8",'Medium retrofit'!$AA$25,IF(F53="Scenario3PBT8",'Medium retrofit'!$AB$25,"")))&amp;IF(F53="Scenario1PBT9",'Medium retrofit'!$AC$25,IF(F53="Scenario2PBT9",'Medium retrofit'!$AD$25,IF(F53="Scenario3PBT9",'Medium retrofit'!$AE$25,"")))&amp;IF(F53="Scenario1PBT10",'Medium retrofit'!$AF$25,IF(F53="Scenario2PBT10",'Medium retrofit'!$AG$25,IF(F53="Scenario3PBT10",'Medium retrofit'!$AH$25,"")))&amp;IF(F53="Scenario1PBT11",'Medium retrofit'!$AI$25,IF(F53="Scenario2PBT11",'Medium retrofit'!$AJ$25,IF(F53="Scenario3PBT11",'Medium retrofit'!$AK$25,"")))&amp;IF(F53="Scenario1PBT12",'Medium retrofit'!$AL$25,IF(F53="Scenario2PBT12",'Medium retrofit'!$AM$25,IF(F53="Scenario3PBT12",'Medium retrofit'!$AN$25,"")))&amp;IF(F53="Scenario1PBT13",'Medium retrofit'!$AO$25,IF(F53="Scenario2PBT13",'Medium retrofit'!$AP$25,IF(F53="Scenario3PBT13",'Medium retrofit'!$AQ$25,"")))&amp;IF(F53="Scenario1PBT14",'Medium retrofit'!$AR$25,IF(F53="Scenario2PBT14",'Medium retrofit'!$AS$25,IF(F53="Scenario3PBT14",'Medium retrofit'!$AT$25,"")))&amp;IF(F53="Scenario1PBT15",'Medium retrofit'!$AU$25,IF(F53="Scenario2PBT15",'Medium retrofit'!$AV$25,IF(F53="Scenario3PBT15",'Medium retrofit'!$AW$25,"")))</f>
        <v/>
      </c>
      <c r="R53" s="123">
        <f t="shared" si="18"/>
        <v>0</v>
      </c>
      <c r="S53" s="123" t="str">
        <f>IF(F53="Scenario1PBT1",'Medium retrofit'!$E$27,IF(F53="Scenario2PBT1",'Medium retrofit'!$F$27,IF(F53="Scenario3PBT1",'Medium retrofit'!$G$27,"")))&amp;IF(F53="Scenario1PBT2",'Medium retrofit'!$H$27,IF(F53="Scenario2PBT2",'Medium retrofit'!$I$27,IF(F53="Scenario3PBT2",'Medium retrofit'!$J$27,"")))&amp;IF(F53="Scenario1PBT3",'Medium retrofit'!$K$27,IF(F53="Scenario2PBT3",'Medium retrofit'!$L$27,IF(F53="Scenario3PBT3",'Medium retrofit'!$M$27,"")))&amp;IF(F53="Scenario1PBT4",'Medium retrofit'!$N$27,IF(F53="Scenario2PBT4",'Medium retrofit'!$O$27,IF(F53="Scenario3PBT4",'Medium retrofit'!$P$27,"")))&amp;IF(F53="Scenario1PBT5",'Medium retrofit'!$Q$27,IF(F53="Scenario2PBT5",'Medium retrofit'!$R$27,IF(F53="Scenario3PBT5",'Medium retrofit'!$S$27,"")))&amp;IF(F53="Scenario1PBT6",'Medium retrofit'!$T$27,IF(F53="Scenario2PBT6",'Medium retrofit'!$U$27,IF(F53="Scenario3PBT6",'Medium retrofit'!$V$27,"")))&amp;IF(F53="Scenario1PBT7",'Medium retrofit'!$W$27,IF(F53="Scenario2PBT7",'Medium retrofit'!$X$27,IF(F53="Scenario3PBT7",'Medium retrofit'!$Y$27,"")))&amp;IF(F53="Scenario1PBT8",'Medium retrofit'!$Z$27,IF(F53="Scenario2PBT8",'Medium retrofit'!$AA$27,IF(F53="Scenario3PBT8",'Medium retrofit'!$AB$27,"")))&amp;IF(F53="Scenario1PBT9",'Medium retrofit'!$AC$27,IF(F53="Scenario2PBT9",'Medium retrofit'!$AD$27,IF(F53="Scenario3PBT9",'Medium retrofit'!$AE$27,"")))&amp;IF(F53="Scenario1PBT10",'Medium retrofit'!$AF$27,IF(F53="Scenario2PBT10",'Medium retrofit'!$AG$27,IF(F53="Scenario3PBT10",'Medium retrofit'!$AH$27,"")))&amp;IF(F53="Scenario1PBT11",'Medium retrofit'!$AI$27,IF(F53="Scenario2PBT11",'Medium retrofit'!$AJ$27,IF(F53="Scenario3PBT11",'Medium retrofit'!$AK$27,"")))&amp;IF(F53="Scenario1PBT12",'Medium retrofit'!$AL$27,IF(F53="Scenario2PBT12",'Medium retrofit'!$AM$27,IF(F53="Scenario3PBT12",'Medium retrofit'!$AN$27,"")))&amp;IF(F53="Scenario1PBT13",'Medium retrofit'!$AO$27,IF(F53="Scenario2PBT13",'Medium retrofit'!$AP$27,IF(F53="Scenario3PBT13",'Medium retrofit'!$AQ$27,"")))&amp;IF(F53="Scenario1PBT14",'Medium retrofit'!$AR$27,IF(F53="Scenario2PBT14",'Medium retrofit'!$AS$27,IF(F53="Scenario3PBT14",'Medium retrofit'!$AT$27,"")))&amp;IF(F53="Scenario1PBT15",'Medium retrofit'!$AU$27,IF(F53="Scenario2PBT15",'Medium retrofit'!$AV$27,IF(F53="Scenario3PBT15",'Medium retrofit'!$AW$27,"")))</f>
        <v/>
      </c>
      <c r="T53" s="246">
        <f t="shared" si="19"/>
        <v>0</v>
      </c>
      <c r="U53" s="245" t="str">
        <f>IF(F53="Scenario1PBT1",'Medium retrofit'!$E$38,IF(F53="Scenario2PBT1",'Medium retrofit'!$F$38,IF(F53="Scenario3PBT1",'Medium retrofit'!$G$38,"")))&amp;IF(F53="Scenario1PBT2",'Medium retrofit'!$H$38,IF(F53="Scenario2PBT2",'Medium retrofit'!$I$38,IF(F53="Scenario3PBT2",'Medium retrofit'!$J$38,"")))&amp;IF(F53="Scenario1PBT3",'Medium retrofit'!$K$38,IF(F53="Scenario2PBT3",'Medium retrofit'!$L$38,IF(F53="Scenario3PBT3",'Medium retrofit'!$M$38,"")))&amp;IF(F53="Scenario1PBT4",'Medium retrofit'!$N$38,IF(F53="Scenario2PBT4",'Medium retrofit'!$O$38,IF(F53="Scenario3PBT4",'Medium retrofit'!$P$38,"")))&amp;IF(F53="Scenario1PBT5",'Medium retrofit'!$Q$38,IF(F53="Scenario2PBT5",'Medium retrofit'!$R$38,IF(F53="Scenario3PBT5",'Medium retrofit'!$S$38,"")))&amp;IF(F53="Scenario1PBT6",'Medium retrofit'!$T$38,IF(F53="Scenario2PBT6",'Medium retrofit'!$U$38,IF(F53="Scenario3PBT6",'Medium retrofit'!$V$38,"")))&amp;IF(F53="Scenario1PBT7",'Medium retrofit'!$W$38,IF(F53="Scenario2PBT7",'Medium retrofit'!$X$38,IF(F53="Scenario3PBT7",'Medium retrofit'!$Y$38,"")))&amp;IF(F53="Scenario1PBT8",'Medium retrofit'!$Z$38,IF(F53="Scenario2PBT8",'Medium retrofit'!$AA$38,IF(F53="Scenario3PBT8",'Medium retrofit'!$AB$38,"")))&amp;IF(F53="Scenario1PBT9",'Medium retrofit'!$AC$38,IF(F53="Scenario2PBT9",'Medium retrofit'!$AD$38,IF(F53="Scenario3PBT9",'Medium retrofit'!$AE$38,"")))&amp;IF(F53="Scenario1PBT10",'Medium retrofit'!$AF$38,IF(F53="Scenario2PBT10",'Medium retrofit'!$AG$38,IF(F53="Scenario3PBT10",'Medium retrofit'!$AH$38,"")))&amp;IF(F53="Scenario1PBT11",'Medium retrofit'!$AI$38,IF(F53="Scenario2PBT11",'Medium retrofit'!$AJ$38,IF(F53="Scenario3PBT11",'Medium retrofit'!$AK$38,"")))&amp;IF(F53="Scenario1PBT12",'Medium retrofit'!$AL$38,IF(F53="Scenario2PBT12",'Medium retrofit'!$AM$38,IF(F53="Scenario3PBT12",'Medium retrofit'!$AN$38,"")))&amp;IF(F53="Scenario1PBT13",'Medium retrofit'!$AO$38,IF(F53="Scenario2PBT13",'Medium retrofit'!$AP$38,IF(F53="Scenario3PBT13",'Medium retrofit'!$AQ$38,"")))&amp;IF(F53="Scenario1PBT14",'Medium retrofit'!$AR$38,IF(F53="Scenario2PBT14",'Medium retrofit'!$AS$38,IF(F53="Scenario3PBT14",'Medium retrofit'!$AT$38,"")))&amp;IF(F53="Scenario1PBT15",'Medium retrofit'!$AU$38,IF(F53="Scenario2PBT15",'Medium retrofit'!$AV$38,IF(F53="Scenario3PBT15",'Medium retrofit'!$AW$38,"")))</f>
        <v/>
      </c>
      <c r="V53" s="123">
        <f t="shared" si="20"/>
        <v>0</v>
      </c>
      <c r="W53" s="123" t="str">
        <f>IF(F53="Scenario1PBT1",'Medium retrofit'!$E$40,IF(F53="Scenario2PBT1",'Medium retrofit'!$F$40,IF(F53="Scenario3PBT1",'Medium retrofit'!$G$40,"")))&amp;IF(F53="Scenario1PBT2",'Medium retrofit'!$H$40,IF(F53="Scenario2PBT2",'Medium retrofit'!$I$40,IF(F53="Scenario3PBT2",'Medium retrofit'!$J$40,"")))&amp;IF(F53="Scenario1PBT3",'Medium retrofit'!$K$40,IF(F53="Scenario2PBT3",'Medium retrofit'!$L$40,IF(F53="Scenario3PBT3",'Medium retrofit'!$M$40,"")))&amp;IF(F53="Scenario1PBT4",'Medium retrofit'!$N$40,IF(F53="Scenario2PBT4",'Medium retrofit'!$O$40,IF(F53="Scenario3PBT4",'Medium retrofit'!$P$40,"")))&amp;IF(F53="Scenario1PBT5",'Medium retrofit'!$Q$40,IF(F53="Scenario2PBT5",'Medium retrofit'!$R$40,IF(F53="Scenario3PBT5",'Medium retrofit'!$S$40,"")))&amp;IF(F53="Scenario1PBT6",'Medium retrofit'!$T$40,IF(F53="Scenario2PBT6",'Medium retrofit'!$U$40,IF(F53="Scenario3PBT6",'Medium retrofit'!$V$40,"")))&amp;IF(F53="Scenario1PBT7",'Medium retrofit'!$W$40,IF(F53="Scenario2PBT7",'Medium retrofit'!$X$40,IF(F53="Scenario3PBT7",'Medium retrofit'!$Y$40,"")))&amp;IF(F53="Scenario1PBT8",'Medium retrofit'!$Z$40,IF(F53="Scenario2PBT8",'Medium retrofit'!$AA$40,IF(F53="Scenario3PBT8",'Medium retrofit'!$AB$40,"")))&amp;IF(F53="Scenario1PBT9",'Medium retrofit'!$AC$40,IF(F53="Scenario2PBT9",'Medium retrofit'!$AD$40,IF(F53="Scenario3PBT9",'Medium retrofit'!$AE$40,"")))&amp;IF(F53="Scenario1PBT10",'Medium retrofit'!$AF$40,IF(F53="Scenario2PBT10",'Medium retrofit'!$AG$40,IF(F53="Scenario3PBT10",'Medium retrofit'!$AH$40,"")))&amp;IF(F53="Scenario1PBT11",'Medium retrofit'!$AI$40,IF(F53="Scenario2PBT11",'Medium retrofit'!$AJ$40,IF(F53="Scenario3PBT11",'Medium retrofit'!$AK$40,"")))&amp;IF(F53="Scenario1PBT12",'Medium retrofit'!$AL$40,IF(F53="Scenario2PBT12",'Medium retrofit'!$AM$40,IF(F53="Scenario3PBT12",'Medium retrofit'!$AN$40,"")))&amp;IF(F53="Scenario1PBT13",'Medium retrofit'!$AO$40,IF(F53="Scenario2PBT13",'Medium retrofit'!$AP$40,IF(F53="Scenario3PBT13",'Medium retrofit'!$AQ$40,"")))&amp;IF(F53="Scenario1PBT14",'Medium retrofit'!$AR$40,IF(F53="Scenario2PBT14",'Medium retrofit'!$AS$40,IF(F53="Scenario3PBT14",'Medium retrofit'!$AT$40,"")))&amp;IF(F53="Scenario1PBT15",'Medium retrofit'!$AU$40,IF(F53="Scenario2PBT15",'Medium retrofit'!$AV$40,IF(F53="Scenario3PBT15",'Medium retrofit'!$AW$40,"")))</f>
        <v/>
      </c>
      <c r="X53" s="123">
        <f t="shared" si="21"/>
        <v>0</v>
      </c>
      <c r="Y53" s="123" t="str">
        <f>IF(F53="Scenario1PBT1",'Medium retrofit'!$E$42,IF(F53="Scenario2PBT1",'Medium retrofit'!$F$42,IF(F53="Scenario3PBT1",'Medium retrofit'!$G$42,"")))&amp;IF(F53="Scenario1PBT2",'Medium retrofit'!$H$42,IF(F53="Scenario2PBT2",'Medium retrofit'!$I$42,IF(F53="Scenario3PBT2",'Medium retrofit'!$J$42,"")))&amp;IF(F53="Scenario1PBT3",'Medium retrofit'!$K$42,IF(F53="Scenario2PBT3",'Medium retrofit'!$L$42,IF(F53="Scenario3PBT3",'Medium retrofit'!$M$42,"")))&amp;IF(F53="Scenario1PBT4",'Medium retrofit'!$N$42,IF(F53="Scenario2PBT4",'Medium retrofit'!$O$42,IF(F53="Scenario3PBT4",'Medium retrofit'!$P$42,"")))&amp;IF(F53="Scenario1PBT5",'Medium retrofit'!$Q$42,IF(F53="Scenario2PBT5",'Medium retrofit'!$R$42,IF(F53="Scenario3PBT5",'Medium retrofit'!$S$42,"")))&amp;IF(F53="Scenario1PBT6",'Medium retrofit'!$T$42,IF(F53="Scenario2PBT6",'Medium retrofit'!$U$42,IF(F53="Scenario3PBT6",'Medium retrofit'!$V$42,"")))&amp;IF(F53="Scenario1PBT7",'Medium retrofit'!$W$42,IF(F53="Scenario2PBT7",'Medium retrofit'!$X$42,IF(F53="Scenario3PBT7",'Medium retrofit'!$Y$42,"")))&amp;IF(F53="Scenario1PBT8",'Medium retrofit'!$Z$42,IF(F53="Scenario2PBT8",'Medium retrofit'!$AA$42,IF(F53="Scenario3PBT8",'Medium retrofit'!$AB$42,"")))&amp;IF(F53="Scenario1PBT9",'Medium retrofit'!$AC$42,IF(F53="Scenario2PBT9",'Medium retrofit'!$AD$42,IF(F53="Scenario3PBT9",'Medium retrofit'!$AE$42,"")))&amp;IF(F53="Scenario1PBT10",'Medium retrofit'!$AF$42,IF(F53="Scenario2PBT10",'Medium retrofit'!$AG$42,IF(F53="Scenario3PBT10",'Medium retrofit'!$AH$42,"")))&amp;IF(F53="Scenario1PBT11",'Medium retrofit'!$AI$42,IF(F53="Scenario2PBT11",'Medium retrofit'!$AJ$42,IF(F53="Scenario3PBT11",'Medium retrofit'!$AK$42,"")))&amp;IF(F53="Scenario1PBT12",'Medium retrofit'!$AL$42,IF(F53="Scenario2PBT12",'Medium retrofit'!$AM$42,IF(F53="Scenario3PBT12",'Medium retrofit'!$AN$42,"")))&amp;IF(F53="Scenario1PBT13",'Medium retrofit'!$AO$42,IF(F53="Scenario2PBT13",'Medium retrofit'!$AP$42,IF(F53="Scenario3PBT13",'Medium retrofit'!$AQ$42,"")))&amp;IF(F53="Scenario1PBT14",'Medium retrofit'!$AR$42,IF(F53="Scenario2PBT14",'Medium retrofit'!$AS$42,IF(F53="Scenario3PBT14",'Medium retrofit'!$AT$42,"")))&amp;IF(F53="Scenario1PBT15",'Medium retrofit'!$AU$42,IF(F53="Scenario2PBT15",'Medium retrofit'!$AV$42,IF(F53="Scenario3PBT15",'Medium retrofit'!$AW$42,"")))</f>
        <v/>
      </c>
      <c r="Z53" s="123">
        <f t="shared" si="22"/>
        <v>0</v>
      </c>
      <c r="AA53" s="239" t="str">
        <f>IF(F53="Scenario1PBT1",'Medium retrofit'!$E$101,IF(F53="Scenario2PBT1",'Medium retrofit'!$F$101,IF(F53="Scenario3PBT1",'Medium retrofit'!$G$101,"")))&amp;IF(F53="Scenario1PBT2",'Medium retrofit'!$H$101,IF(F53="Scenario2PBT2",'Medium retrofit'!$I$101,IF(F53="Scenario3PBT2",'Medium retrofit'!$J$101,"")))&amp;IF(F53="Scenario1PBT3",'Medium retrofit'!$K$101,IF(F53="Scenario2PBT3",'Medium retrofit'!$L$101,IF(F53="Scenario3PBT3",'Medium retrofit'!$M$101,"")))&amp;IF(F53="Scenario1PBT4",'Medium retrofit'!$N$101,IF(F53="Scenario2PBT4",'Medium retrofit'!$O$101,IF(F53="Scenario3PBT4",'Medium retrofit'!$P$101,"")))&amp;IF(F53="Scenario1PBT5",'Medium retrofit'!$Q$101,IF(F53="Scenario2PBT5",'Medium retrofit'!$R$101,IF(F53="Scenario3PBT5",'Medium retrofit'!$S$101,"")))&amp;IF(F53="Scenario1PBT6",'Medium retrofit'!$T$101,IF(F53="Scenario2PBT6",'Medium retrofit'!$U$101,IF(F53="Scenario3PBT6",'Medium retrofit'!$V$101,"")))&amp;IF(F53="Scenario1PBT7",'Medium retrofit'!$W$101,IF(F53="Scenario2PBT7",'Medium retrofit'!$X$101,IF(F53="Scenario3PBT7",'Medium retrofit'!$Y$101,"")))&amp;IF(F53="Scenario1PBT8",'Medium retrofit'!$Z$101,IF(F53="Scenario2PBT8",'Medium retrofit'!$AA$101,IF(F53="Scenario3PBT8",'Medium retrofit'!$AB$101,"")))&amp;IF(F53="Scenario1PBT9",'Medium retrofit'!$AC$101,IF(F53="Scenario2PBT9",'Medium retrofit'!$AD$101,IF(F53="Scenario3PBT9",'Medium retrofit'!$AE$101,"")))&amp;IF(F53="Scenario1PBT10",'Medium retrofit'!$AF$101,IF(F53="Scenario2PBT10",'Medium retrofit'!$AG$101,IF(F53="Scenario3PBT10",'Medium retrofit'!$AH$101,"")))&amp;IF(F53="Scenario1PBT11",'Medium retrofit'!$AI$101,IF(F53="Scenario2PBT11",'Medium retrofit'!$AJ$101,IF(F53="Scenario3PBT11",'Medium retrofit'!$AK$101,"")))&amp;IF(F53="Scenario1PBT12",'Medium retrofit'!$AL$101,IF(F53="Scenario2PBT12",'Medium retrofit'!$AM$101,IF(F53="Scenario3PBT12",'Medium retrofit'!$AN$101,"")))&amp;IF(F53="Scenario1PBT13",'Medium retrofit'!$AO$101,IF(F53="Scenario2PBT13",'Medium retrofit'!$AP$101,IF(F53="Scenario3PBT13",'Medium retrofit'!$AQ$101,"")))&amp;IF(F53="Scenario1PBT14",'Medium retrofit'!$AR$101,IF(F53="Scenario2PBT14",'Medium retrofit'!$AS$101,IF(F53="Scenario3PBT14",'Medium retrofit'!$AT$101,"")))&amp;IF(F53="Scenario1PBT15",'Medium retrofit'!$AU$101,IF(F53="Scenario2PBT15",'Medium retrofit'!$AV$101,IF(F53="Scenario3PBT15",'Medium retrofit'!$AW$101,"")))</f>
        <v/>
      </c>
      <c r="AB53" s="242">
        <f t="shared" si="23"/>
        <v>0</v>
      </c>
      <c r="AC53" s="364" t="str">
        <f t="shared" si="24"/>
        <v/>
      </c>
      <c r="AD53" s="353">
        <f>IF(AC53="",IFERROR('Projection_Base-case'!G54-G53,0),0)</f>
        <v>0</v>
      </c>
      <c r="AE53" s="350">
        <f t="shared" si="25"/>
        <v>0</v>
      </c>
      <c r="AF53" s="361">
        <f>IFERROR(100*AD53/'Projection_Base-case'!G54,0)</f>
        <v>0</v>
      </c>
      <c r="AG53" s="352">
        <f>IF(AC53="",IFERROR('Projection_Base-case'!I54-I53,0),0)</f>
        <v>0</v>
      </c>
      <c r="AH53" s="353">
        <f t="shared" si="26"/>
        <v>0</v>
      </c>
      <c r="AI53" s="361">
        <f>IFERROR(100*AG53/'Projection_Base-case'!I54,0)</f>
        <v>0</v>
      </c>
      <c r="AJ53" s="352">
        <f>IF(AC53="",IFERROR('Projection_Base-case'!K54-K53,0),0)</f>
        <v>0</v>
      </c>
      <c r="AK53" s="353">
        <f t="shared" si="27"/>
        <v>0</v>
      </c>
      <c r="AL53" s="361">
        <f>IFERROR(100*AJ53/'Projection_Base-case'!K54,0)</f>
        <v>0</v>
      </c>
      <c r="AM53" s="352">
        <f>-IF(AC53="",IFERROR('Projection_Base-case'!M54-M53,0),0)</f>
        <v>0</v>
      </c>
      <c r="AN53" s="353">
        <f t="shared" si="28"/>
        <v>0</v>
      </c>
      <c r="AO53" s="354">
        <f>IFERROR(IF('Projection_Base-case'!N54&gt;0,100*AN53/'Projection_Base-case'!N54,100*AN53/N53),0)</f>
        <v>0</v>
      </c>
      <c r="AP53" s="355">
        <f>IF(AC53="",IFERROR('Projection_Base-case'!O54-O53,0),0)</f>
        <v>0</v>
      </c>
      <c r="AQ53" s="356">
        <f t="shared" si="29"/>
        <v>0</v>
      </c>
      <c r="AR53" s="356">
        <f>IFERROR(100*AP53/'Projection_Base-case'!O54,0)</f>
        <v>0</v>
      </c>
      <c r="AS53" s="355">
        <f>IF(AC53="",IFERROR('Projection_Base-case'!Q54-Q53,0),0)</f>
        <v>0</v>
      </c>
      <c r="AT53" s="356">
        <f t="shared" si="30"/>
        <v>0</v>
      </c>
      <c r="AU53" s="356">
        <f>IFERROR(100*AS53/'Projection_Base-case'!Q54,0)</f>
        <v>0</v>
      </c>
      <c r="AV53" s="355">
        <f>IF(AC53="",IFERROR('Projection_Base-case'!S54-S53,0),0)</f>
        <v>0</v>
      </c>
      <c r="AW53" s="356">
        <f t="shared" si="31"/>
        <v>0</v>
      </c>
      <c r="AX53" s="357">
        <f>IFERROR(100*AV53/'Projection_Base-case'!S54,0)</f>
        <v>0</v>
      </c>
      <c r="AY53" s="358">
        <f>IF(AC53="",IFERROR('Projection_Base-case'!U54-U53,0),0)</f>
        <v>0</v>
      </c>
      <c r="AZ53" s="359">
        <f t="shared" si="32"/>
        <v>0</v>
      </c>
      <c r="BA53" s="359">
        <f>IFERROR(100*AY53/'Projection_Base-case'!U54,0)</f>
        <v>0</v>
      </c>
      <c r="BB53" s="358">
        <f>IF(AC53="",IFERROR('Projection_Base-case'!W54-W53,0),0)</f>
        <v>0</v>
      </c>
      <c r="BC53" s="359">
        <f t="shared" si="33"/>
        <v>0</v>
      </c>
      <c r="BD53" s="359">
        <f>IFERROR(100*BB53/'Projection_Base-case'!W54,0)</f>
        <v>0</v>
      </c>
      <c r="BE53" s="358">
        <f>IF(AC53="",IFERROR('Projection_Base-case'!Y54-Y53,0),0)</f>
        <v>0</v>
      </c>
      <c r="BF53" s="359">
        <f t="shared" si="34"/>
        <v>0</v>
      </c>
      <c r="BG53" s="359">
        <f>IFERROR(100*BE53/'Projection_Base-case'!Y54,0)</f>
        <v>0</v>
      </c>
      <c r="BH53" s="359">
        <f t="shared" si="35"/>
        <v>0</v>
      </c>
      <c r="BI53" s="360">
        <f t="shared" si="36"/>
        <v>0</v>
      </c>
    </row>
    <row r="54" spans="1:61">
      <c r="A54" s="205">
        <v>50</v>
      </c>
      <c r="B54" s="347">
        <f>IF('Projection_Base-case'!B55&lt;&gt;"",'Projection_Base-case'!B55,0)</f>
        <v>0</v>
      </c>
      <c r="C54" s="347">
        <f>IF('Projection_Base-case'!C55&lt;&gt;"",'Projection_Base-case'!C55,0)</f>
        <v>0</v>
      </c>
      <c r="D54" s="365">
        <f>IF('Projection_Base-case'!D55&lt;&gt;"",'Projection_Base-case'!D55,0)</f>
        <v>0</v>
      </c>
      <c r="E54" s="369"/>
      <c r="F54" s="367" t="str">
        <f t="shared" si="12"/>
        <v>0</v>
      </c>
      <c r="G54" s="241" t="str">
        <f>IF(F54="Scenario1PBT1",'Medium retrofit'!$E$6,IF(F54="Scenario2PBT1",'Medium retrofit'!$F$6,IF(F54="Scenario3PBT1",'Medium retrofit'!$G$6,"")))&amp;IF(F54="Scenario1PBT2",'Medium retrofit'!$H$6,IF(F54="Scenario2PBT2",'Medium retrofit'!$I$6,IF(F54="Scenario3PBT2",'Medium retrofit'!$J$6,"")))&amp;IF(F54="Scenario1PBT3",'Medium retrofit'!$K$6,IF(F54="Scenario2PBT3",'Medium retrofit'!$L$6,IF(F54="Scenario3PBT3",'Medium retrofit'!$M$6,"")))&amp;IF(F54="Scenario1PBT4",'Medium retrofit'!$N$6,IF(F54="Scenario2PBT4",'Medium retrofit'!$O$6,IF(F54="Scenario3PBT4",'Medium retrofit'!$P$6,"")))&amp;IF(F54="Scenario1PBT5",'Medium retrofit'!$Q$6,IF(F54="Scenario2PBT5",'Medium retrofit'!$R$6,IF(F54="Scenario3PBT5",'Medium retrofit'!$S$6,"")))&amp;IF(F54="Scenario1PBT6",'Medium retrofit'!$T$6,IF(F54="Scenario2PBT6",'Medium retrofit'!$U$6,IF(F54="Scenario3PBT6",'Medium retrofit'!$V$6,"")))&amp;IF(F54="Scenario1PBT7",'Medium retrofit'!$W$6,IF(F54="Scenario2PBT7",'Medium retrofit'!$X$6,IF(F54="Scenario3PBT7",'Medium retrofit'!$Y$6,"")))&amp;IF(F54="Scenario1PBT8",'Medium retrofit'!$Z$6,IF(F54="Scenario2PBT8",'Medium retrofit'!$AA$6,IF(F54="Scenario3PBT8",'Medium retrofit'!$AB$6,"")))&amp;IF(F54="Scenario1PBT9",'Medium retrofit'!$AC$6,IF(F54="Scenario2PBT9",'Medium retrofit'!$AD$6,IF(F54="Scenario3PBT9",'Medium retrofit'!$AE$6,"")))&amp;IF(F54="Scenario1PBT10",'Medium retrofit'!$AF$6,IF(F54="Scenario2PBT10",'Medium retrofit'!$AG$6,IF(F54="Scenario3PBT10",'Medium retrofit'!$AH$6,"")))&amp;IF(F54="Scenario1PBT11",'Medium retrofit'!$AI$6,IF(F54="Scenario2PBT11",'Medium retrofit'!$AJ$6,IF(F54="Scenario3PBT11",'Medium retrofit'!$AK$6,"")))&amp;IF(F54="Scenario1PBT12",'Medium retrofit'!$AL$6,IF(F54="Scenario2PBT12",'Medium retrofit'!$AM$6,IF(F54="Scenario3PBT12",'Medium retrofit'!$AN$6,"")))&amp;IF(F54="Scenario1PBT13",'Medium retrofit'!$AO$6,IF(F54="Scenario2PBT13",'Medium retrofit'!$AP$6,IF(F54="Scenario3PBT13",'Medium retrofit'!$AQ$6,"")))&amp;IF(F54="Scenario1PBT14",'Medium retrofit'!$AR$6,IF(F54="Scenario2PBT14",'Medium retrofit'!$AS$6,IF(F54="Scenario3PBT14",'Medium retrofit'!$AT$6,"")))&amp;IF(F54="Scenario1PBT15",'Medium retrofit'!$AU$6,IF(F54="Scenario2PBT15",'Medium retrofit'!$AV$6,IF(F54="Scenario3PBT15",'Medium retrofit'!$AW$6,"")))</f>
        <v/>
      </c>
      <c r="H54" s="123">
        <f t="shared" si="13"/>
        <v>0</v>
      </c>
      <c r="I54" s="239" t="str">
        <f>IF(F54="Scenario1PBT1",'Medium retrofit'!$E$16,IF(F54="Scenario2PBT1",'Medium retrofit'!$F$16,IF(F54="Scenario3PBT1",'Medium retrofit'!$G$16,"")))&amp;IF(F54="Scenario1PBT2",'Medium retrofit'!$H$16,IF(F54="Scenario2PBT2",'Medium retrofit'!$I$16,IF(F54="Scenario3PBT2",'Medium retrofit'!$J$16,"")))&amp;IF(F54="Scenario1PBT3",'Medium retrofit'!$K$16,IF(F54="Scenario2PBT3",'Medium retrofit'!$L$16,IF(F54="Scenario3PBT3",'Medium retrofit'!$M$16,"")))&amp;IF(F54="Scenario1PBT4",'Medium retrofit'!$N$16,IF(F54="Scenario2PBT4",'Medium retrofit'!$O$16,IF(F54="Scenario3PBT4",'Medium retrofit'!$P$16,"")))&amp;IF(F54="Scenario1PBT5",'Medium retrofit'!$Q$16,IF(F54="Scenario2PBT5",'Medium retrofit'!$R$16,IF(F54="Scenario3PBT5",'Medium retrofit'!$S$16,"")))&amp;IF(F54="Scenario1PBT6",'Medium retrofit'!$T$16,IF(F54="Scenario2PBT6",'Medium retrofit'!$U$16,IF(F54="Scenario3PBT6",'Medium retrofit'!$V$16,"")))&amp;IF(F54="Scenario1PBT7",'Medium retrofit'!$W$16,IF(F54="Scenario2PBT7",'Medium retrofit'!$X$16,IF(F54="Scenario3PBT7",'Medium retrofit'!$Y$16,"")))&amp;IF(F54="Scenario1PBT8",'Medium retrofit'!$Z$16,IF(F54="Scenario2PBT8",'Medium retrofit'!$AA$16,IF(F54="Scenario3PBT8",'Medium retrofit'!$AB$16,"")))&amp;IF(F54="Scenario1PBT9",'Medium retrofit'!$AC$16,IF(F54="Scenario2PBT9",'Medium retrofit'!$AD$16,IF(F54="Scenario3PBT9",'Medium retrofit'!$AE$16,"")))&amp;IF(F54="Scenario1PBT10",'Medium retrofit'!$AF$16,IF(F54="Scenario2PBT10",'Medium retrofit'!$AG$16,IF(F54="Scenario3PBT10",'Medium retrofit'!$AH$16,"")))&amp;IF(F54="Scenario1PBT11",'Medium retrofit'!$AI$16,IF(F54="Scenario2PBT11",'Medium retrofit'!$AJ$16,IF(F54="Scenario3PBT11",'Medium retrofit'!$AK$16,"")))&amp;IF(F54="Scenario1PBT12",'Medium retrofit'!$AL$16,IF(F54="Scenario2PBT12",'Medium retrofit'!$AM$16,IF(F54="Scenario3PBT12",'Medium retrofit'!$AN$16,"")))&amp;IF(F54="Scenario1PBT13",'Medium retrofit'!$AO$16,IF(F54="Scenario2PBT13",'Medium retrofit'!$AP$16,IF(F54="Scenario3PBT13",'Medium retrofit'!$AQ$16,"")))&amp;IF(F54="Scenario1PBT14",'Medium retrofit'!$AR$16,IF(F54="Scenario2PBT14",'Medium retrofit'!$AS$16,IF(F54="Scenario3PBT14",'Medium retrofit'!$AT$16,"")))&amp;IF(F54="Scenario1PBT15",'Medium retrofit'!$AU$16,IF(F54="Scenario2PBT15",'Medium retrofit'!$AV$16,IF(F54="Scenario3PBT15",'Medium retrofit'!$AW$16,"")))</f>
        <v/>
      </c>
      <c r="J54" s="123">
        <f t="shared" si="14"/>
        <v>0</v>
      </c>
      <c r="K54" s="123" t="str">
        <f>IF(F54="Scenario1PBT1",'Medium retrofit'!$E$18,IF(F54="Scenario2PBT1",'Medium retrofit'!$F$18,IF(F54="Scenario3PBT1",'Medium retrofit'!$G$18,"")))&amp;IF(F54="Scenario1PBT2",'Medium retrofit'!$H$18,IF(F54="Scenario2PBT2",'Medium retrofit'!$I$18,IF(F54="Scenario3PBT2",'Medium retrofit'!$J$18,"")))&amp;IF(F54="Scenario1PBT3",'Medium retrofit'!$K$18,IF(F54="Scenario2PBT3",'Medium retrofit'!$L$18,IF(F54="Scenario3PBT3",'Medium retrofit'!$M$18,"")))&amp;IF(F54="Scenario1PBT4",'Medium retrofit'!$N$18,IF(F54="Scenario2PBT4",'Medium retrofit'!$O$18,IF(F54="Scenario3PBT4",'Medium retrofit'!$P$18,"")))&amp;IF(F54="Scenario1PBT5",'Medium retrofit'!$Q$18,IF(F54="Scenario2PBT5",'Medium retrofit'!$R$18,IF(F54="Scenario3PBT5",'Medium retrofit'!$S$18,"")))&amp;IF(F54="Scenario1PBT6",'Medium retrofit'!$T$18,IF(F54="Scenario2PBT6",'Medium retrofit'!$U$18,IF(F54="Scenario3PBT6",'Medium retrofit'!$V$18,"")))&amp;IF(F54="Scenario1PBT7",'Medium retrofit'!$W$18,IF(F54="Scenario2PBT7",'Medium retrofit'!$X$18,IF(F54="Scenario3PBT7",'Medium retrofit'!$Y$18,"")))&amp;IF(F54="Scenario1PBT8",'Medium retrofit'!$Z$18,IF(F54="Scenario2PBT8",'Medium retrofit'!$AA$18,IF(F54="Scenario3PBT8",'Medium retrofit'!$AB$18,"")))&amp;IF(F54="Scenario1PBT9",'Medium retrofit'!$AC$18,IF(F54="Scenario2PBT9",'Medium retrofit'!$AD$18,IF(F54="Scenario3PBT9",'Medium retrofit'!$AE$18,"")))&amp;IF(F54="Scenario1PBT10",'Medium retrofit'!$AF$18,IF(F54="Scenario2PBT10",'Medium retrofit'!$AG$18,IF(F54="Scenario3PBT10",'Medium retrofit'!$AH$18,"")))&amp;IF(F54="Scenario1PBT11",'Medium retrofit'!$AI$18,IF(F54="Scenario2PBT11",'Medium retrofit'!$AJ$18,IF(F54="Scenario3PBT11",'Medium retrofit'!$AK$18,"")))&amp;IF(F54="Scenario1PBT12",'Medium retrofit'!$AL$18,IF(F54="Scenario2PBT12",'Medium retrofit'!$AM$18,IF(F54="Scenario3PBT12",'Medium retrofit'!$AN$18,"")))&amp;IF(F54="Scenario1PBT13",'Medium retrofit'!$AO$18,IF(F54="Scenario2PBT13",'Medium retrofit'!$AP$18,IF(F54="Scenario3PBT13",'Medium retrofit'!$AQ$18,"")))&amp;IF(F54="Scenario1PBT14",'Medium retrofit'!$AR$18,IF(F54="Scenario2PBT14",'Medium retrofit'!$AS$18,IF(F54="Scenario3PBT14",'Medium retrofit'!$AT$18,"")))&amp;IF(F54="Scenario1PBT15",'Medium retrofit'!$AU$18,IF(F54="Scenario2PBT15",'Medium retrofit'!$AV$18,IF(F54="Scenario3PBT15",'Medium retrofit'!$AW$18,"")))</f>
        <v/>
      </c>
      <c r="L54" s="123">
        <f t="shared" si="15"/>
        <v>0</v>
      </c>
      <c r="M54" s="123" t="str">
        <f>IF(F54="Scenario1PBT1",'Medium retrofit'!$E$20,IF(F54="Scenario2PBT1",'Medium retrofit'!$F$20,IF(F54="Scenario3PBT1",'Medium retrofit'!$G$20,"")))&amp;IF(F54="Scenario1PBT2",'Medium retrofit'!$H$20,IF(F54="Scenario2PBT2",'Medium retrofit'!$I$20,IF(F54="Scenario3PBT2",'Medium retrofit'!$J$20,"")))&amp;IF(F54="Scenario1PBT3",'Medium retrofit'!$K$20,IF(F54="Scenario2PBT3",'Medium retrofit'!$L$20,IF(F54="Scenario3PBT3",'Medium retrofit'!$M$20,"")))&amp;IF(F54="Scenario1PBT4",'Medium retrofit'!$N$20,IF(F54="Scenario2PBT4",'Medium retrofit'!$O$20,IF(F54="Scenario3PBT4",'Medium retrofit'!$P$20,"")))&amp;IF(F54="Scenario1PBT5",'Medium retrofit'!$Q$20,IF(F54="Scenario2PBT5",'Medium retrofit'!$R$20,IF(F54="Scenario3PBT5",'Medium retrofit'!$S$20,"")))&amp;IF(F54="Scenario1PBT6",'Medium retrofit'!$T$20,IF(F54="Scenario2PBT6",'Medium retrofit'!$U$20,IF(F54="Scenario3PBT6",'Medium retrofit'!$V$20,"")))&amp;IF(F54="Scenario1PBT7",'Medium retrofit'!$W$20,IF(F54="Scenario2PBT7",'Medium retrofit'!$X$20,IF(F54="Scenario3PBT7",'Medium retrofit'!$Y$20,"")))&amp;IF(F54="Scenario1PBT8",'Medium retrofit'!$Z$20,IF(F54="Scenario2PBT8",'Medium retrofit'!$AA$20,IF(F54="Scenario3PBT8",'Medium retrofit'!$AB$20,"")))&amp;IF(F54="Scenario1PBT9",'Medium retrofit'!$AC$20,IF(F54="Scenario2PBT9",'Medium retrofit'!$AD$20,IF(F54="Scenario3PBT9",'Medium retrofit'!$AE$20,"")))&amp;IF(F54="Scenario1PBT10",'Medium retrofit'!$AF$20,IF(F54="Scenario2PBT10",'Medium retrofit'!$AG$20,IF(F54="Scenario3PBT10",'Medium retrofit'!$AH$20,"")))&amp;IF(F54="Scenario1PBT11",'Medium retrofit'!$AI$20,IF(F54="Scenario2PBT11",'Medium retrofit'!$AJ$20,IF(F54="Scenario3PBT11",'Medium retrofit'!$AK$20,"")))&amp;IF(F54="Scenario1PBT12",'Medium retrofit'!$AL$20,IF(F54="Scenario2PBT12",'Medium retrofit'!$AM$20,IF(F54="Scenario3PBT12",'Medium retrofit'!$AN$20,"")))&amp;IF(F54="Scenario1PBT13",'Medium retrofit'!$AO$20,IF(F54="Scenario2PBT13",'Medium retrofit'!$AP$20,IF(F54="Scenario3PBT13",'Medium retrofit'!$AQ$20,"")))&amp;IF(F54="Scenario1PBT14",'Medium retrofit'!$AR$20,IF(F54="Scenario2PBT14",'Medium retrofit'!$AS$20,IF(F54="Scenario3PBT14",'Medium retrofit'!$AT$20,"")))&amp;IF(F54="Scenario1PBT15",'Medium retrofit'!$AU$20,IF(F54="Scenario2PBT15",'Medium retrofit'!$AV$20,IF(F54="Scenario3PBT15",'Medium retrofit'!$AW$20,"")))</f>
        <v/>
      </c>
      <c r="N54" s="124">
        <f t="shared" si="16"/>
        <v>0</v>
      </c>
      <c r="O54" s="245" t="str">
        <f>IF(F54="Scenario1PBT1",'Medium retrofit'!$E$23,IF(F54="Scenario2PBT1",'Medium retrofit'!$F$23,IF(F54="Scenario3PBT1",'Medium retrofit'!$G$23,"")))&amp;IF(F54="Scenario1PBT2",'Medium retrofit'!$H$23,IF(F54="Scenario2PBT2",'Medium retrofit'!$I$23,IF(F54="Scenario3PBT2",'Medium retrofit'!$J$23,"")))&amp;IF(F54="Scenario1PBT3",'Medium retrofit'!$K$23,IF(F54="Scenario2PBT3",'Medium retrofit'!$L$23,IF(F54="Scenario3PBT3",'Medium retrofit'!$M$23,"")))&amp;IF(F54="Scenario1PBT4",'Medium retrofit'!$N$23,IF(F54="Scenario2PBT4",'Medium retrofit'!$O$23,IF(F54="Scenario3PBT4",'Medium retrofit'!$P$23,"")))&amp;IF(F54="Scenario1PBT5",'Medium retrofit'!$Q$23,IF(F54="Scenario2PBT5",'Medium retrofit'!$R$23,IF(F54="Scenario3PBT5",'Medium retrofit'!$S$23,"")))&amp;IF(F54="Scenario1PBT6",'Medium retrofit'!$T$23,IF(F54="Scenario2PBT6",'Medium retrofit'!$U$23,IF(F54="Scenario3PBT6",'Medium retrofit'!$V$23,"")))&amp;IF(F54="Scenario1PBT7",'Medium retrofit'!$W$23,IF(F54="Scenario2PBT7",'Medium retrofit'!$X$23,IF(F54="Scenario3PBT7",'Medium retrofit'!$Y$23,"")))&amp;IF(F54="Scenario1PBT8",'Medium retrofit'!$Z$23,IF(F54="Scenario2PBT8",'Medium retrofit'!$AA$23,IF(F54="Scenario3PBT8",'Medium retrofit'!$AB$23,"")))&amp;IF(F54="Scenario1PBT9",'Medium retrofit'!$AC$23,IF(F54="Scenario2PBT9",'Medium retrofit'!$AD$23,IF(F54="Scenario3PBT9",'Medium retrofit'!$AE$23,"")))&amp;IF(F54="Scenario1PBT10",'Medium retrofit'!$AF$23,IF(F54="Scenario2PBT10",'Medium retrofit'!$AG$23,IF(F54="Scenario3PBT10",'Medium retrofit'!$AH$23,"")))&amp;IF(F54="Scenario1PBT11",'Medium retrofit'!$AI$23,IF(F54="Scenario2PBT11",'Medium retrofit'!$AJ$23,IF(F54="Scenario3PBT11",'Medium retrofit'!$AK$23,"")))&amp;IF(F54="Scenario1PBT12",'Medium retrofit'!$AL$23,IF(F54="Scenario2PBT12",'Medium retrofit'!$AM$23,IF(F54="Scenario3PBT12",'Medium retrofit'!$AN$23,"")))&amp;IF(F54="Scenario1PBT13",'Medium retrofit'!$AO$23,IF(F54="Scenario2PBT13",'Medium retrofit'!$AP$23,IF(F54="Scenario3PBT13",'Medium retrofit'!$AQ$23,"")))&amp;IF(F54="Scenario1PBT14",'Medium retrofit'!$AR$23,IF(F54="Scenario2PBT14",'Medium retrofit'!$AS$23,IF(F54="Scenario3PBT14",'Medium retrofit'!$AT$23,"")))&amp;IF(F54="Scenario1PBT15",'Medium retrofit'!$AU$23,IF(F54="Scenario2PBT15",'Medium retrofit'!$AV$23,IF(F54="Scenario3PBT15",'Medium retrofit'!$AW$23,"")))</f>
        <v/>
      </c>
      <c r="P54" s="123">
        <f t="shared" si="17"/>
        <v>0</v>
      </c>
      <c r="Q54" s="123" t="str">
        <f>IF(F54="Scenario1PBT1",'Medium retrofit'!$E$25,IF(F54="Scenario2PBT1",'Medium retrofit'!$F$25,IF(F54="Scenario3PBT1",'Medium retrofit'!$G$25,"")))&amp;IF(F54="Scenario1PBT2",'Medium retrofit'!$H$25,IF(F54="Scenario2PBT2",'Medium retrofit'!$I$25,IF(F54="Scenario3PBT2",'Medium retrofit'!$J$25,"")))&amp;IF(F54="Scenario1PBT3",'Medium retrofit'!$K$25,IF(F54="Scenario2PBT3",'Medium retrofit'!$L$25,IF(F54="Scenario3PBT3",'Medium retrofit'!$M$25,"")))&amp;IF(F54="Scenario1PBT4",'Medium retrofit'!$N$25,IF(F54="Scenario2PBT4",'Medium retrofit'!$O$25,IF(F54="Scenario3PBT4",'Medium retrofit'!$P$25,"")))&amp;IF(F54="Scenario1PBT5",'Medium retrofit'!$Q$25,IF(F54="Scenario2PBT5",'Medium retrofit'!$R$25,IF(F54="Scenario3PBT5",'Medium retrofit'!$S$25,"")))&amp;IF(F54="Scenario1PBT6",'Medium retrofit'!$T$25,IF(F54="Scenario2PBT6",'Medium retrofit'!$U$25,IF(F54="Scenario3PBT6",'Medium retrofit'!$V$25,"")))&amp;IF(F54="Scenario1PBT7",'Medium retrofit'!$W$25,IF(F54="Scenario2PBT7",'Medium retrofit'!$X$25,IF(F54="Scenario3PBT7",'Medium retrofit'!$Y$25,"")))&amp;IF(F54="Scenario1PBT8",'Medium retrofit'!$Z$25,IF(F54="Scenario2PBT8",'Medium retrofit'!$AA$25,IF(F54="Scenario3PBT8",'Medium retrofit'!$AB$25,"")))&amp;IF(F54="Scenario1PBT9",'Medium retrofit'!$AC$25,IF(F54="Scenario2PBT9",'Medium retrofit'!$AD$25,IF(F54="Scenario3PBT9",'Medium retrofit'!$AE$25,"")))&amp;IF(F54="Scenario1PBT10",'Medium retrofit'!$AF$25,IF(F54="Scenario2PBT10",'Medium retrofit'!$AG$25,IF(F54="Scenario3PBT10",'Medium retrofit'!$AH$25,"")))&amp;IF(F54="Scenario1PBT11",'Medium retrofit'!$AI$25,IF(F54="Scenario2PBT11",'Medium retrofit'!$AJ$25,IF(F54="Scenario3PBT11",'Medium retrofit'!$AK$25,"")))&amp;IF(F54="Scenario1PBT12",'Medium retrofit'!$AL$25,IF(F54="Scenario2PBT12",'Medium retrofit'!$AM$25,IF(F54="Scenario3PBT12",'Medium retrofit'!$AN$25,"")))&amp;IF(F54="Scenario1PBT13",'Medium retrofit'!$AO$25,IF(F54="Scenario2PBT13",'Medium retrofit'!$AP$25,IF(F54="Scenario3PBT13",'Medium retrofit'!$AQ$25,"")))&amp;IF(F54="Scenario1PBT14",'Medium retrofit'!$AR$25,IF(F54="Scenario2PBT14",'Medium retrofit'!$AS$25,IF(F54="Scenario3PBT14",'Medium retrofit'!$AT$25,"")))&amp;IF(F54="Scenario1PBT15",'Medium retrofit'!$AU$25,IF(F54="Scenario2PBT15",'Medium retrofit'!$AV$25,IF(F54="Scenario3PBT15",'Medium retrofit'!$AW$25,"")))</f>
        <v/>
      </c>
      <c r="R54" s="123">
        <f t="shared" si="18"/>
        <v>0</v>
      </c>
      <c r="S54" s="123" t="str">
        <f>IF(F54="Scenario1PBT1",'Medium retrofit'!$E$27,IF(F54="Scenario2PBT1",'Medium retrofit'!$F$27,IF(F54="Scenario3PBT1",'Medium retrofit'!$G$27,"")))&amp;IF(F54="Scenario1PBT2",'Medium retrofit'!$H$27,IF(F54="Scenario2PBT2",'Medium retrofit'!$I$27,IF(F54="Scenario3PBT2",'Medium retrofit'!$J$27,"")))&amp;IF(F54="Scenario1PBT3",'Medium retrofit'!$K$27,IF(F54="Scenario2PBT3",'Medium retrofit'!$L$27,IF(F54="Scenario3PBT3",'Medium retrofit'!$M$27,"")))&amp;IF(F54="Scenario1PBT4",'Medium retrofit'!$N$27,IF(F54="Scenario2PBT4",'Medium retrofit'!$O$27,IF(F54="Scenario3PBT4",'Medium retrofit'!$P$27,"")))&amp;IF(F54="Scenario1PBT5",'Medium retrofit'!$Q$27,IF(F54="Scenario2PBT5",'Medium retrofit'!$R$27,IF(F54="Scenario3PBT5",'Medium retrofit'!$S$27,"")))&amp;IF(F54="Scenario1PBT6",'Medium retrofit'!$T$27,IF(F54="Scenario2PBT6",'Medium retrofit'!$U$27,IF(F54="Scenario3PBT6",'Medium retrofit'!$V$27,"")))&amp;IF(F54="Scenario1PBT7",'Medium retrofit'!$W$27,IF(F54="Scenario2PBT7",'Medium retrofit'!$X$27,IF(F54="Scenario3PBT7",'Medium retrofit'!$Y$27,"")))&amp;IF(F54="Scenario1PBT8",'Medium retrofit'!$Z$27,IF(F54="Scenario2PBT8",'Medium retrofit'!$AA$27,IF(F54="Scenario3PBT8",'Medium retrofit'!$AB$27,"")))&amp;IF(F54="Scenario1PBT9",'Medium retrofit'!$AC$27,IF(F54="Scenario2PBT9",'Medium retrofit'!$AD$27,IF(F54="Scenario3PBT9",'Medium retrofit'!$AE$27,"")))&amp;IF(F54="Scenario1PBT10",'Medium retrofit'!$AF$27,IF(F54="Scenario2PBT10",'Medium retrofit'!$AG$27,IF(F54="Scenario3PBT10",'Medium retrofit'!$AH$27,"")))&amp;IF(F54="Scenario1PBT11",'Medium retrofit'!$AI$27,IF(F54="Scenario2PBT11",'Medium retrofit'!$AJ$27,IF(F54="Scenario3PBT11",'Medium retrofit'!$AK$27,"")))&amp;IF(F54="Scenario1PBT12",'Medium retrofit'!$AL$27,IF(F54="Scenario2PBT12",'Medium retrofit'!$AM$27,IF(F54="Scenario3PBT12",'Medium retrofit'!$AN$27,"")))&amp;IF(F54="Scenario1PBT13",'Medium retrofit'!$AO$27,IF(F54="Scenario2PBT13",'Medium retrofit'!$AP$27,IF(F54="Scenario3PBT13",'Medium retrofit'!$AQ$27,"")))&amp;IF(F54="Scenario1PBT14",'Medium retrofit'!$AR$27,IF(F54="Scenario2PBT14",'Medium retrofit'!$AS$27,IF(F54="Scenario3PBT14",'Medium retrofit'!$AT$27,"")))&amp;IF(F54="Scenario1PBT15",'Medium retrofit'!$AU$27,IF(F54="Scenario2PBT15",'Medium retrofit'!$AV$27,IF(F54="Scenario3PBT15",'Medium retrofit'!$AW$27,"")))</f>
        <v/>
      </c>
      <c r="T54" s="246">
        <f t="shared" si="19"/>
        <v>0</v>
      </c>
      <c r="U54" s="245" t="str">
        <f>IF(F54="Scenario1PBT1",'Medium retrofit'!$E$38,IF(F54="Scenario2PBT1",'Medium retrofit'!$F$38,IF(F54="Scenario3PBT1",'Medium retrofit'!$G$38,"")))&amp;IF(F54="Scenario1PBT2",'Medium retrofit'!$H$38,IF(F54="Scenario2PBT2",'Medium retrofit'!$I$38,IF(F54="Scenario3PBT2",'Medium retrofit'!$J$38,"")))&amp;IF(F54="Scenario1PBT3",'Medium retrofit'!$K$38,IF(F54="Scenario2PBT3",'Medium retrofit'!$L$38,IF(F54="Scenario3PBT3",'Medium retrofit'!$M$38,"")))&amp;IF(F54="Scenario1PBT4",'Medium retrofit'!$N$38,IF(F54="Scenario2PBT4",'Medium retrofit'!$O$38,IF(F54="Scenario3PBT4",'Medium retrofit'!$P$38,"")))&amp;IF(F54="Scenario1PBT5",'Medium retrofit'!$Q$38,IF(F54="Scenario2PBT5",'Medium retrofit'!$R$38,IF(F54="Scenario3PBT5",'Medium retrofit'!$S$38,"")))&amp;IF(F54="Scenario1PBT6",'Medium retrofit'!$T$38,IF(F54="Scenario2PBT6",'Medium retrofit'!$U$38,IF(F54="Scenario3PBT6",'Medium retrofit'!$V$38,"")))&amp;IF(F54="Scenario1PBT7",'Medium retrofit'!$W$38,IF(F54="Scenario2PBT7",'Medium retrofit'!$X$38,IF(F54="Scenario3PBT7",'Medium retrofit'!$Y$38,"")))&amp;IF(F54="Scenario1PBT8",'Medium retrofit'!$Z$38,IF(F54="Scenario2PBT8",'Medium retrofit'!$AA$38,IF(F54="Scenario3PBT8",'Medium retrofit'!$AB$38,"")))&amp;IF(F54="Scenario1PBT9",'Medium retrofit'!$AC$38,IF(F54="Scenario2PBT9",'Medium retrofit'!$AD$38,IF(F54="Scenario3PBT9",'Medium retrofit'!$AE$38,"")))&amp;IF(F54="Scenario1PBT10",'Medium retrofit'!$AF$38,IF(F54="Scenario2PBT10",'Medium retrofit'!$AG$38,IF(F54="Scenario3PBT10",'Medium retrofit'!$AH$38,"")))&amp;IF(F54="Scenario1PBT11",'Medium retrofit'!$AI$38,IF(F54="Scenario2PBT11",'Medium retrofit'!$AJ$38,IF(F54="Scenario3PBT11",'Medium retrofit'!$AK$38,"")))&amp;IF(F54="Scenario1PBT12",'Medium retrofit'!$AL$38,IF(F54="Scenario2PBT12",'Medium retrofit'!$AM$38,IF(F54="Scenario3PBT12",'Medium retrofit'!$AN$38,"")))&amp;IF(F54="Scenario1PBT13",'Medium retrofit'!$AO$38,IF(F54="Scenario2PBT13",'Medium retrofit'!$AP$38,IF(F54="Scenario3PBT13",'Medium retrofit'!$AQ$38,"")))&amp;IF(F54="Scenario1PBT14",'Medium retrofit'!$AR$38,IF(F54="Scenario2PBT14",'Medium retrofit'!$AS$38,IF(F54="Scenario3PBT14",'Medium retrofit'!$AT$38,"")))&amp;IF(F54="Scenario1PBT15",'Medium retrofit'!$AU$38,IF(F54="Scenario2PBT15",'Medium retrofit'!$AV$38,IF(F54="Scenario3PBT15",'Medium retrofit'!$AW$38,"")))</f>
        <v/>
      </c>
      <c r="V54" s="123">
        <f t="shared" si="20"/>
        <v>0</v>
      </c>
      <c r="W54" s="123" t="str">
        <f>IF(F54="Scenario1PBT1",'Medium retrofit'!$E$40,IF(F54="Scenario2PBT1",'Medium retrofit'!$F$40,IF(F54="Scenario3PBT1",'Medium retrofit'!$G$40,"")))&amp;IF(F54="Scenario1PBT2",'Medium retrofit'!$H$40,IF(F54="Scenario2PBT2",'Medium retrofit'!$I$40,IF(F54="Scenario3PBT2",'Medium retrofit'!$J$40,"")))&amp;IF(F54="Scenario1PBT3",'Medium retrofit'!$K$40,IF(F54="Scenario2PBT3",'Medium retrofit'!$L$40,IF(F54="Scenario3PBT3",'Medium retrofit'!$M$40,"")))&amp;IF(F54="Scenario1PBT4",'Medium retrofit'!$N$40,IF(F54="Scenario2PBT4",'Medium retrofit'!$O$40,IF(F54="Scenario3PBT4",'Medium retrofit'!$P$40,"")))&amp;IF(F54="Scenario1PBT5",'Medium retrofit'!$Q$40,IF(F54="Scenario2PBT5",'Medium retrofit'!$R$40,IF(F54="Scenario3PBT5",'Medium retrofit'!$S$40,"")))&amp;IF(F54="Scenario1PBT6",'Medium retrofit'!$T$40,IF(F54="Scenario2PBT6",'Medium retrofit'!$U$40,IF(F54="Scenario3PBT6",'Medium retrofit'!$V$40,"")))&amp;IF(F54="Scenario1PBT7",'Medium retrofit'!$W$40,IF(F54="Scenario2PBT7",'Medium retrofit'!$X$40,IF(F54="Scenario3PBT7",'Medium retrofit'!$Y$40,"")))&amp;IF(F54="Scenario1PBT8",'Medium retrofit'!$Z$40,IF(F54="Scenario2PBT8",'Medium retrofit'!$AA$40,IF(F54="Scenario3PBT8",'Medium retrofit'!$AB$40,"")))&amp;IF(F54="Scenario1PBT9",'Medium retrofit'!$AC$40,IF(F54="Scenario2PBT9",'Medium retrofit'!$AD$40,IF(F54="Scenario3PBT9",'Medium retrofit'!$AE$40,"")))&amp;IF(F54="Scenario1PBT10",'Medium retrofit'!$AF$40,IF(F54="Scenario2PBT10",'Medium retrofit'!$AG$40,IF(F54="Scenario3PBT10",'Medium retrofit'!$AH$40,"")))&amp;IF(F54="Scenario1PBT11",'Medium retrofit'!$AI$40,IF(F54="Scenario2PBT11",'Medium retrofit'!$AJ$40,IF(F54="Scenario3PBT11",'Medium retrofit'!$AK$40,"")))&amp;IF(F54="Scenario1PBT12",'Medium retrofit'!$AL$40,IF(F54="Scenario2PBT12",'Medium retrofit'!$AM$40,IF(F54="Scenario3PBT12",'Medium retrofit'!$AN$40,"")))&amp;IF(F54="Scenario1PBT13",'Medium retrofit'!$AO$40,IF(F54="Scenario2PBT13",'Medium retrofit'!$AP$40,IF(F54="Scenario3PBT13",'Medium retrofit'!$AQ$40,"")))&amp;IF(F54="Scenario1PBT14",'Medium retrofit'!$AR$40,IF(F54="Scenario2PBT14",'Medium retrofit'!$AS$40,IF(F54="Scenario3PBT14",'Medium retrofit'!$AT$40,"")))&amp;IF(F54="Scenario1PBT15",'Medium retrofit'!$AU$40,IF(F54="Scenario2PBT15",'Medium retrofit'!$AV$40,IF(F54="Scenario3PBT15",'Medium retrofit'!$AW$40,"")))</f>
        <v/>
      </c>
      <c r="X54" s="123">
        <f t="shared" si="21"/>
        <v>0</v>
      </c>
      <c r="Y54" s="123" t="str">
        <f>IF(F54="Scenario1PBT1",'Medium retrofit'!$E$42,IF(F54="Scenario2PBT1",'Medium retrofit'!$F$42,IF(F54="Scenario3PBT1",'Medium retrofit'!$G$42,"")))&amp;IF(F54="Scenario1PBT2",'Medium retrofit'!$H$42,IF(F54="Scenario2PBT2",'Medium retrofit'!$I$42,IF(F54="Scenario3PBT2",'Medium retrofit'!$J$42,"")))&amp;IF(F54="Scenario1PBT3",'Medium retrofit'!$K$42,IF(F54="Scenario2PBT3",'Medium retrofit'!$L$42,IF(F54="Scenario3PBT3",'Medium retrofit'!$M$42,"")))&amp;IF(F54="Scenario1PBT4",'Medium retrofit'!$N$42,IF(F54="Scenario2PBT4",'Medium retrofit'!$O$42,IF(F54="Scenario3PBT4",'Medium retrofit'!$P$42,"")))&amp;IF(F54="Scenario1PBT5",'Medium retrofit'!$Q$42,IF(F54="Scenario2PBT5",'Medium retrofit'!$R$42,IF(F54="Scenario3PBT5",'Medium retrofit'!$S$42,"")))&amp;IF(F54="Scenario1PBT6",'Medium retrofit'!$T$42,IF(F54="Scenario2PBT6",'Medium retrofit'!$U$42,IF(F54="Scenario3PBT6",'Medium retrofit'!$V$42,"")))&amp;IF(F54="Scenario1PBT7",'Medium retrofit'!$W$42,IF(F54="Scenario2PBT7",'Medium retrofit'!$X$42,IF(F54="Scenario3PBT7",'Medium retrofit'!$Y$42,"")))&amp;IF(F54="Scenario1PBT8",'Medium retrofit'!$Z$42,IF(F54="Scenario2PBT8",'Medium retrofit'!$AA$42,IF(F54="Scenario3PBT8",'Medium retrofit'!$AB$42,"")))&amp;IF(F54="Scenario1PBT9",'Medium retrofit'!$AC$42,IF(F54="Scenario2PBT9",'Medium retrofit'!$AD$42,IF(F54="Scenario3PBT9",'Medium retrofit'!$AE$42,"")))&amp;IF(F54="Scenario1PBT10",'Medium retrofit'!$AF$42,IF(F54="Scenario2PBT10",'Medium retrofit'!$AG$42,IF(F54="Scenario3PBT10",'Medium retrofit'!$AH$42,"")))&amp;IF(F54="Scenario1PBT11",'Medium retrofit'!$AI$42,IF(F54="Scenario2PBT11",'Medium retrofit'!$AJ$42,IF(F54="Scenario3PBT11",'Medium retrofit'!$AK$42,"")))&amp;IF(F54="Scenario1PBT12",'Medium retrofit'!$AL$42,IF(F54="Scenario2PBT12",'Medium retrofit'!$AM$42,IF(F54="Scenario3PBT12",'Medium retrofit'!$AN$42,"")))&amp;IF(F54="Scenario1PBT13",'Medium retrofit'!$AO$42,IF(F54="Scenario2PBT13",'Medium retrofit'!$AP$42,IF(F54="Scenario3PBT13",'Medium retrofit'!$AQ$42,"")))&amp;IF(F54="Scenario1PBT14",'Medium retrofit'!$AR$42,IF(F54="Scenario2PBT14",'Medium retrofit'!$AS$42,IF(F54="Scenario3PBT14",'Medium retrofit'!$AT$42,"")))&amp;IF(F54="Scenario1PBT15",'Medium retrofit'!$AU$42,IF(F54="Scenario2PBT15",'Medium retrofit'!$AV$42,IF(F54="Scenario3PBT15",'Medium retrofit'!$AW$42,"")))</f>
        <v/>
      </c>
      <c r="Z54" s="123">
        <f t="shared" si="22"/>
        <v>0</v>
      </c>
      <c r="AA54" s="239" t="str">
        <f>IF(F54="Scenario1PBT1",'Medium retrofit'!$E$101,IF(F54="Scenario2PBT1",'Medium retrofit'!$F$101,IF(F54="Scenario3PBT1",'Medium retrofit'!$G$101,"")))&amp;IF(F54="Scenario1PBT2",'Medium retrofit'!$H$101,IF(F54="Scenario2PBT2",'Medium retrofit'!$I$101,IF(F54="Scenario3PBT2",'Medium retrofit'!$J$101,"")))&amp;IF(F54="Scenario1PBT3",'Medium retrofit'!$K$101,IF(F54="Scenario2PBT3",'Medium retrofit'!$L$101,IF(F54="Scenario3PBT3",'Medium retrofit'!$M$101,"")))&amp;IF(F54="Scenario1PBT4",'Medium retrofit'!$N$101,IF(F54="Scenario2PBT4",'Medium retrofit'!$O$101,IF(F54="Scenario3PBT4",'Medium retrofit'!$P$101,"")))&amp;IF(F54="Scenario1PBT5",'Medium retrofit'!$Q$101,IF(F54="Scenario2PBT5",'Medium retrofit'!$R$101,IF(F54="Scenario3PBT5",'Medium retrofit'!$S$101,"")))&amp;IF(F54="Scenario1PBT6",'Medium retrofit'!$T$101,IF(F54="Scenario2PBT6",'Medium retrofit'!$U$101,IF(F54="Scenario3PBT6",'Medium retrofit'!$V$101,"")))&amp;IF(F54="Scenario1PBT7",'Medium retrofit'!$W$101,IF(F54="Scenario2PBT7",'Medium retrofit'!$X$101,IF(F54="Scenario3PBT7",'Medium retrofit'!$Y$101,"")))&amp;IF(F54="Scenario1PBT8",'Medium retrofit'!$Z$101,IF(F54="Scenario2PBT8",'Medium retrofit'!$AA$101,IF(F54="Scenario3PBT8",'Medium retrofit'!$AB$101,"")))&amp;IF(F54="Scenario1PBT9",'Medium retrofit'!$AC$101,IF(F54="Scenario2PBT9",'Medium retrofit'!$AD$101,IF(F54="Scenario3PBT9",'Medium retrofit'!$AE$101,"")))&amp;IF(F54="Scenario1PBT10",'Medium retrofit'!$AF$101,IF(F54="Scenario2PBT10",'Medium retrofit'!$AG$101,IF(F54="Scenario3PBT10",'Medium retrofit'!$AH$101,"")))&amp;IF(F54="Scenario1PBT11",'Medium retrofit'!$AI$101,IF(F54="Scenario2PBT11",'Medium retrofit'!$AJ$101,IF(F54="Scenario3PBT11",'Medium retrofit'!$AK$101,"")))&amp;IF(F54="Scenario1PBT12",'Medium retrofit'!$AL$101,IF(F54="Scenario2PBT12",'Medium retrofit'!$AM$101,IF(F54="Scenario3PBT12",'Medium retrofit'!$AN$101,"")))&amp;IF(F54="Scenario1PBT13",'Medium retrofit'!$AO$101,IF(F54="Scenario2PBT13",'Medium retrofit'!$AP$101,IF(F54="Scenario3PBT13",'Medium retrofit'!$AQ$101,"")))&amp;IF(F54="Scenario1PBT14",'Medium retrofit'!$AR$101,IF(F54="Scenario2PBT14",'Medium retrofit'!$AS$101,IF(F54="Scenario3PBT14",'Medium retrofit'!$AT$101,"")))&amp;IF(F54="Scenario1PBT15",'Medium retrofit'!$AU$101,IF(F54="Scenario2PBT15",'Medium retrofit'!$AV$101,IF(F54="Scenario3PBT15",'Medium retrofit'!$AW$101,"")))</f>
        <v/>
      </c>
      <c r="AB54" s="242">
        <f t="shared" si="23"/>
        <v>0</v>
      </c>
      <c r="AC54" s="364" t="str">
        <f t="shared" si="24"/>
        <v/>
      </c>
      <c r="AD54" s="353">
        <f>IF(AC54="",IFERROR('Projection_Base-case'!G55-G54,0),0)</f>
        <v>0</v>
      </c>
      <c r="AE54" s="350">
        <f t="shared" si="25"/>
        <v>0</v>
      </c>
      <c r="AF54" s="361">
        <f>IFERROR(100*AD54/'Projection_Base-case'!G55,0)</f>
        <v>0</v>
      </c>
      <c r="AG54" s="352">
        <f>IF(AC54="",IFERROR('Projection_Base-case'!I55-I54,0),0)</f>
        <v>0</v>
      </c>
      <c r="AH54" s="353">
        <f t="shared" si="26"/>
        <v>0</v>
      </c>
      <c r="AI54" s="361">
        <f>IFERROR(100*AG54/'Projection_Base-case'!I55,0)</f>
        <v>0</v>
      </c>
      <c r="AJ54" s="352">
        <f>IF(AC54="",IFERROR('Projection_Base-case'!K55-K54,0),0)</f>
        <v>0</v>
      </c>
      <c r="AK54" s="353">
        <f t="shared" si="27"/>
        <v>0</v>
      </c>
      <c r="AL54" s="361">
        <f>IFERROR(100*AJ54/'Projection_Base-case'!K55,0)</f>
        <v>0</v>
      </c>
      <c r="AM54" s="352">
        <f>-IF(AC54="",IFERROR('Projection_Base-case'!M55-M54,0),0)</f>
        <v>0</v>
      </c>
      <c r="AN54" s="353">
        <f t="shared" si="28"/>
        <v>0</v>
      </c>
      <c r="AO54" s="354">
        <f>IFERROR(IF('Projection_Base-case'!N55&gt;0,100*AN54/'Projection_Base-case'!N55,100*AN54/N54),0)</f>
        <v>0</v>
      </c>
      <c r="AP54" s="355">
        <f>IF(AC54="",IFERROR('Projection_Base-case'!O55-O54,0),0)</f>
        <v>0</v>
      </c>
      <c r="AQ54" s="356">
        <f t="shared" si="29"/>
        <v>0</v>
      </c>
      <c r="AR54" s="356">
        <f>IFERROR(100*AP54/'Projection_Base-case'!O55,0)</f>
        <v>0</v>
      </c>
      <c r="AS54" s="355">
        <f>IF(AC54="",IFERROR('Projection_Base-case'!Q55-Q54,0),0)</f>
        <v>0</v>
      </c>
      <c r="AT54" s="356">
        <f t="shared" si="30"/>
        <v>0</v>
      </c>
      <c r="AU54" s="356">
        <f>IFERROR(100*AS54/'Projection_Base-case'!Q55,0)</f>
        <v>0</v>
      </c>
      <c r="AV54" s="355">
        <f>IF(AC54="",IFERROR('Projection_Base-case'!S55-S54,0),0)</f>
        <v>0</v>
      </c>
      <c r="AW54" s="356">
        <f t="shared" si="31"/>
        <v>0</v>
      </c>
      <c r="AX54" s="357">
        <f>IFERROR(100*AV54/'Projection_Base-case'!S55,0)</f>
        <v>0</v>
      </c>
      <c r="AY54" s="358">
        <f>IF(AC54="",IFERROR('Projection_Base-case'!U55-U54,0),0)</f>
        <v>0</v>
      </c>
      <c r="AZ54" s="359">
        <f t="shared" si="32"/>
        <v>0</v>
      </c>
      <c r="BA54" s="359">
        <f>IFERROR(100*AY54/'Projection_Base-case'!U55,0)</f>
        <v>0</v>
      </c>
      <c r="BB54" s="358">
        <f>IF(AC54="",IFERROR('Projection_Base-case'!W55-W54,0),0)</f>
        <v>0</v>
      </c>
      <c r="BC54" s="359">
        <f t="shared" si="33"/>
        <v>0</v>
      </c>
      <c r="BD54" s="359">
        <f>IFERROR(100*BB54/'Projection_Base-case'!W55,0)</f>
        <v>0</v>
      </c>
      <c r="BE54" s="358">
        <f>IF(AC54="",IFERROR('Projection_Base-case'!Y55-Y54,0),0)</f>
        <v>0</v>
      </c>
      <c r="BF54" s="359">
        <f t="shared" si="34"/>
        <v>0</v>
      </c>
      <c r="BG54" s="359">
        <f>IFERROR(100*BE54/'Projection_Base-case'!Y55,0)</f>
        <v>0</v>
      </c>
      <c r="BH54" s="359">
        <f t="shared" si="35"/>
        <v>0</v>
      </c>
      <c r="BI54" s="360">
        <f t="shared" si="36"/>
        <v>0</v>
      </c>
    </row>
    <row r="55" spans="1:61">
      <c r="A55" s="205">
        <v>51</v>
      </c>
      <c r="B55" s="347">
        <f>IF('Projection_Base-case'!B56&lt;&gt;"",'Projection_Base-case'!B56,0)</f>
        <v>0</v>
      </c>
      <c r="C55" s="347">
        <f>IF('Projection_Base-case'!C56&lt;&gt;"",'Projection_Base-case'!C56,0)</f>
        <v>0</v>
      </c>
      <c r="D55" s="365">
        <f>IF('Projection_Base-case'!D56&lt;&gt;"",'Projection_Base-case'!D56,0)</f>
        <v>0</v>
      </c>
      <c r="E55" s="369"/>
      <c r="F55" s="367" t="str">
        <f t="shared" si="12"/>
        <v>0</v>
      </c>
      <c r="G55" s="241" t="str">
        <f>IF(F55="Scenario1PBT1",'Medium retrofit'!$E$6,IF(F55="Scenario2PBT1",'Medium retrofit'!$F$6,IF(F55="Scenario3PBT1",'Medium retrofit'!$G$6,"")))&amp;IF(F55="Scenario1PBT2",'Medium retrofit'!$H$6,IF(F55="Scenario2PBT2",'Medium retrofit'!$I$6,IF(F55="Scenario3PBT2",'Medium retrofit'!$J$6,"")))&amp;IF(F55="Scenario1PBT3",'Medium retrofit'!$K$6,IF(F55="Scenario2PBT3",'Medium retrofit'!$L$6,IF(F55="Scenario3PBT3",'Medium retrofit'!$M$6,"")))&amp;IF(F55="Scenario1PBT4",'Medium retrofit'!$N$6,IF(F55="Scenario2PBT4",'Medium retrofit'!$O$6,IF(F55="Scenario3PBT4",'Medium retrofit'!$P$6,"")))&amp;IF(F55="Scenario1PBT5",'Medium retrofit'!$Q$6,IF(F55="Scenario2PBT5",'Medium retrofit'!$R$6,IF(F55="Scenario3PBT5",'Medium retrofit'!$S$6,"")))&amp;IF(F55="Scenario1PBT6",'Medium retrofit'!$T$6,IF(F55="Scenario2PBT6",'Medium retrofit'!$U$6,IF(F55="Scenario3PBT6",'Medium retrofit'!$V$6,"")))&amp;IF(F55="Scenario1PBT7",'Medium retrofit'!$W$6,IF(F55="Scenario2PBT7",'Medium retrofit'!$X$6,IF(F55="Scenario3PBT7",'Medium retrofit'!$Y$6,"")))&amp;IF(F55="Scenario1PBT8",'Medium retrofit'!$Z$6,IF(F55="Scenario2PBT8",'Medium retrofit'!$AA$6,IF(F55="Scenario3PBT8",'Medium retrofit'!$AB$6,"")))&amp;IF(F55="Scenario1PBT9",'Medium retrofit'!$AC$6,IF(F55="Scenario2PBT9",'Medium retrofit'!$AD$6,IF(F55="Scenario3PBT9",'Medium retrofit'!$AE$6,"")))&amp;IF(F55="Scenario1PBT10",'Medium retrofit'!$AF$6,IF(F55="Scenario2PBT10",'Medium retrofit'!$AG$6,IF(F55="Scenario3PBT10",'Medium retrofit'!$AH$6,"")))&amp;IF(F55="Scenario1PBT11",'Medium retrofit'!$AI$6,IF(F55="Scenario2PBT11",'Medium retrofit'!$AJ$6,IF(F55="Scenario3PBT11",'Medium retrofit'!$AK$6,"")))&amp;IF(F55="Scenario1PBT12",'Medium retrofit'!$AL$6,IF(F55="Scenario2PBT12",'Medium retrofit'!$AM$6,IF(F55="Scenario3PBT12",'Medium retrofit'!$AN$6,"")))&amp;IF(F55="Scenario1PBT13",'Medium retrofit'!$AO$6,IF(F55="Scenario2PBT13",'Medium retrofit'!$AP$6,IF(F55="Scenario3PBT13",'Medium retrofit'!$AQ$6,"")))&amp;IF(F55="Scenario1PBT14",'Medium retrofit'!$AR$6,IF(F55="Scenario2PBT14",'Medium retrofit'!$AS$6,IF(F55="Scenario3PBT14",'Medium retrofit'!$AT$6,"")))&amp;IF(F55="Scenario1PBT15",'Medium retrofit'!$AU$6,IF(F55="Scenario2PBT15",'Medium retrofit'!$AV$6,IF(F55="Scenario3PBT15",'Medium retrofit'!$AW$6,"")))</f>
        <v/>
      </c>
      <c r="H55" s="123">
        <f t="shared" si="13"/>
        <v>0</v>
      </c>
      <c r="I55" s="239" t="str">
        <f>IF(F55="Scenario1PBT1",'Medium retrofit'!$E$16,IF(F55="Scenario2PBT1",'Medium retrofit'!$F$16,IF(F55="Scenario3PBT1",'Medium retrofit'!$G$16,"")))&amp;IF(F55="Scenario1PBT2",'Medium retrofit'!$H$16,IF(F55="Scenario2PBT2",'Medium retrofit'!$I$16,IF(F55="Scenario3PBT2",'Medium retrofit'!$J$16,"")))&amp;IF(F55="Scenario1PBT3",'Medium retrofit'!$K$16,IF(F55="Scenario2PBT3",'Medium retrofit'!$L$16,IF(F55="Scenario3PBT3",'Medium retrofit'!$M$16,"")))&amp;IF(F55="Scenario1PBT4",'Medium retrofit'!$N$16,IF(F55="Scenario2PBT4",'Medium retrofit'!$O$16,IF(F55="Scenario3PBT4",'Medium retrofit'!$P$16,"")))&amp;IF(F55="Scenario1PBT5",'Medium retrofit'!$Q$16,IF(F55="Scenario2PBT5",'Medium retrofit'!$R$16,IF(F55="Scenario3PBT5",'Medium retrofit'!$S$16,"")))&amp;IF(F55="Scenario1PBT6",'Medium retrofit'!$T$16,IF(F55="Scenario2PBT6",'Medium retrofit'!$U$16,IF(F55="Scenario3PBT6",'Medium retrofit'!$V$16,"")))&amp;IF(F55="Scenario1PBT7",'Medium retrofit'!$W$16,IF(F55="Scenario2PBT7",'Medium retrofit'!$X$16,IF(F55="Scenario3PBT7",'Medium retrofit'!$Y$16,"")))&amp;IF(F55="Scenario1PBT8",'Medium retrofit'!$Z$16,IF(F55="Scenario2PBT8",'Medium retrofit'!$AA$16,IF(F55="Scenario3PBT8",'Medium retrofit'!$AB$16,"")))&amp;IF(F55="Scenario1PBT9",'Medium retrofit'!$AC$16,IF(F55="Scenario2PBT9",'Medium retrofit'!$AD$16,IF(F55="Scenario3PBT9",'Medium retrofit'!$AE$16,"")))&amp;IF(F55="Scenario1PBT10",'Medium retrofit'!$AF$16,IF(F55="Scenario2PBT10",'Medium retrofit'!$AG$16,IF(F55="Scenario3PBT10",'Medium retrofit'!$AH$16,"")))&amp;IF(F55="Scenario1PBT11",'Medium retrofit'!$AI$16,IF(F55="Scenario2PBT11",'Medium retrofit'!$AJ$16,IF(F55="Scenario3PBT11",'Medium retrofit'!$AK$16,"")))&amp;IF(F55="Scenario1PBT12",'Medium retrofit'!$AL$16,IF(F55="Scenario2PBT12",'Medium retrofit'!$AM$16,IF(F55="Scenario3PBT12",'Medium retrofit'!$AN$16,"")))&amp;IF(F55="Scenario1PBT13",'Medium retrofit'!$AO$16,IF(F55="Scenario2PBT13",'Medium retrofit'!$AP$16,IF(F55="Scenario3PBT13",'Medium retrofit'!$AQ$16,"")))&amp;IF(F55="Scenario1PBT14",'Medium retrofit'!$AR$16,IF(F55="Scenario2PBT14",'Medium retrofit'!$AS$16,IF(F55="Scenario3PBT14",'Medium retrofit'!$AT$16,"")))&amp;IF(F55="Scenario1PBT15",'Medium retrofit'!$AU$16,IF(F55="Scenario2PBT15",'Medium retrofit'!$AV$16,IF(F55="Scenario3PBT15",'Medium retrofit'!$AW$16,"")))</f>
        <v/>
      </c>
      <c r="J55" s="123">
        <f t="shared" si="14"/>
        <v>0</v>
      </c>
      <c r="K55" s="123" t="str">
        <f>IF(F55="Scenario1PBT1",'Medium retrofit'!$E$18,IF(F55="Scenario2PBT1",'Medium retrofit'!$F$18,IF(F55="Scenario3PBT1",'Medium retrofit'!$G$18,"")))&amp;IF(F55="Scenario1PBT2",'Medium retrofit'!$H$18,IF(F55="Scenario2PBT2",'Medium retrofit'!$I$18,IF(F55="Scenario3PBT2",'Medium retrofit'!$J$18,"")))&amp;IF(F55="Scenario1PBT3",'Medium retrofit'!$K$18,IF(F55="Scenario2PBT3",'Medium retrofit'!$L$18,IF(F55="Scenario3PBT3",'Medium retrofit'!$M$18,"")))&amp;IF(F55="Scenario1PBT4",'Medium retrofit'!$N$18,IF(F55="Scenario2PBT4",'Medium retrofit'!$O$18,IF(F55="Scenario3PBT4",'Medium retrofit'!$P$18,"")))&amp;IF(F55="Scenario1PBT5",'Medium retrofit'!$Q$18,IF(F55="Scenario2PBT5",'Medium retrofit'!$R$18,IF(F55="Scenario3PBT5",'Medium retrofit'!$S$18,"")))&amp;IF(F55="Scenario1PBT6",'Medium retrofit'!$T$18,IF(F55="Scenario2PBT6",'Medium retrofit'!$U$18,IF(F55="Scenario3PBT6",'Medium retrofit'!$V$18,"")))&amp;IF(F55="Scenario1PBT7",'Medium retrofit'!$W$18,IF(F55="Scenario2PBT7",'Medium retrofit'!$X$18,IF(F55="Scenario3PBT7",'Medium retrofit'!$Y$18,"")))&amp;IF(F55="Scenario1PBT8",'Medium retrofit'!$Z$18,IF(F55="Scenario2PBT8",'Medium retrofit'!$AA$18,IF(F55="Scenario3PBT8",'Medium retrofit'!$AB$18,"")))&amp;IF(F55="Scenario1PBT9",'Medium retrofit'!$AC$18,IF(F55="Scenario2PBT9",'Medium retrofit'!$AD$18,IF(F55="Scenario3PBT9",'Medium retrofit'!$AE$18,"")))&amp;IF(F55="Scenario1PBT10",'Medium retrofit'!$AF$18,IF(F55="Scenario2PBT10",'Medium retrofit'!$AG$18,IF(F55="Scenario3PBT10",'Medium retrofit'!$AH$18,"")))&amp;IF(F55="Scenario1PBT11",'Medium retrofit'!$AI$18,IF(F55="Scenario2PBT11",'Medium retrofit'!$AJ$18,IF(F55="Scenario3PBT11",'Medium retrofit'!$AK$18,"")))&amp;IF(F55="Scenario1PBT12",'Medium retrofit'!$AL$18,IF(F55="Scenario2PBT12",'Medium retrofit'!$AM$18,IF(F55="Scenario3PBT12",'Medium retrofit'!$AN$18,"")))&amp;IF(F55="Scenario1PBT13",'Medium retrofit'!$AO$18,IF(F55="Scenario2PBT13",'Medium retrofit'!$AP$18,IF(F55="Scenario3PBT13",'Medium retrofit'!$AQ$18,"")))&amp;IF(F55="Scenario1PBT14",'Medium retrofit'!$AR$18,IF(F55="Scenario2PBT14",'Medium retrofit'!$AS$18,IF(F55="Scenario3PBT14",'Medium retrofit'!$AT$18,"")))&amp;IF(F55="Scenario1PBT15",'Medium retrofit'!$AU$18,IF(F55="Scenario2PBT15",'Medium retrofit'!$AV$18,IF(F55="Scenario3PBT15",'Medium retrofit'!$AW$18,"")))</f>
        <v/>
      </c>
      <c r="L55" s="123">
        <f t="shared" si="15"/>
        <v>0</v>
      </c>
      <c r="M55" s="123" t="str">
        <f>IF(F55="Scenario1PBT1",'Medium retrofit'!$E$20,IF(F55="Scenario2PBT1",'Medium retrofit'!$F$20,IF(F55="Scenario3PBT1",'Medium retrofit'!$G$20,"")))&amp;IF(F55="Scenario1PBT2",'Medium retrofit'!$H$20,IF(F55="Scenario2PBT2",'Medium retrofit'!$I$20,IF(F55="Scenario3PBT2",'Medium retrofit'!$J$20,"")))&amp;IF(F55="Scenario1PBT3",'Medium retrofit'!$K$20,IF(F55="Scenario2PBT3",'Medium retrofit'!$L$20,IF(F55="Scenario3PBT3",'Medium retrofit'!$M$20,"")))&amp;IF(F55="Scenario1PBT4",'Medium retrofit'!$N$20,IF(F55="Scenario2PBT4",'Medium retrofit'!$O$20,IF(F55="Scenario3PBT4",'Medium retrofit'!$P$20,"")))&amp;IF(F55="Scenario1PBT5",'Medium retrofit'!$Q$20,IF(F55="Scenario2PBT5",'Medium retrofit'!$R$20,IF(F55="Scenario3PBT5",'Medium retrofit'!$S$20,"")))&amp;IF(F55="Scenario1PBT6",'Medium retrofit'!$T$20,IF(F55="Scenario2PBT6",'Medium retrofit'!$U$20,IF(F55="Scenario3PBT6",'Medium retrofit'!$V$20,"")))&amp;IF(F55="Scenario1PBT7",'Medium retrofit'!$W$20,IF(F55="Scenario2PBT7",'Medium retrofit'!$X$20,IF(F55="Scenario3PBT7",'Medium retrofit'!$Y$20,"")))&amp;IF(F55="Scenario1PBT8",'Medium retrofit'!$Z$20,IF(F55="Scenario2PBT8",'Medium retrofit'!$AA$20,IF(F55="Scenario3PBT8",'Medium retrofit'!$AB$20,"")))&amp;IF(F55="Scenario1PBT9",'Medium retrofit'!$AC$20,IF(F55="Scenario2PBT9",'Medium retrofit'!$AD$20,IF(F55="Scenario3PBT9",'Medium retrofit'!$AE$20,"")))&amp;IF(F55="Scenario1PBT10",'Medium retrofit'!$AF$20,IF(F55="Scenario2PBT10",'Medium retrofit'!$AG$20,IF(F55="Scenario3PBT10",'Medium retrofit'!$AH$20,"")))&amp;IF(F55="Scenario1PBT11",'Medium retrofit'!$AI$20,IF(F55="Scenario2PBT11",'Medium retrofit'!$AJ$20,IF(F55="Scenario3PBT11",'Medium retrofit'!$AK$20,"")))&amp;IF(F55="Scenario1PBT12",'Medium retrofit'!$AL$20,IF(F55="Scenario2PBT12",'Medium retrofit'!$AM$20,IF(F55="Scenario3PBT12",'Medium retrofit'!$AN$20,"")))&amp;IF(F55="Scenario1PBT13",'Medium retrofit'!$AO$20,IF(F55="Scenario2PBT13",'Medium retrofit'!$AP$20,IF(F55="Scenario3PBT13",'Medium retrofit'!$AQ$20,"")))&amp;IF(F55="Scenario1PBT14",'Medium retrofit'!$AR$20,IF(F55="Scenario2PBT14",'Medium retrofit'!$AS$20,IF(F55="Scenario3PBT14",'Medium retrofit'!$AT$20,"")))&amp;IF(F55="Scenario1PBT15",'Medium retrofit'!$AU$20,IF(F55="Scenario2PBT15",'Medium retrofit'!$AV$20,IF(F55="Scenario3PBT15",'Medium retrofit'!$AW$20,"")))</f>
        <v/>
      </c>
      <c r="N55" s="124">
        <f t="shared" si="16"/>
        <v>0</v>
      </c>
      <c r="O55" s="245" t="str">
        <f>IF(F55="Scenario1PBT1",'Medium retrofit'!$E$23,IF(F55="Scenario2PBT1",'Medium retrofit'!$F$23,IF(F55="Scenario3PBT1",'Medium retrofit'!$G$23,"")))&amp;IF(F55="Scenario1PBT2",'Medium retrofit'!$H$23,IF(F55="Scenario2PBT2",'Medium retrofit'!$I$23,IF(F55="Scenario3PBT2",'Medium retrofit'!$J$23,"")))&amp;IF(F55="Scenario1PBT3",'Medium retrofit'!$K$23,IF(F55="Scenario2PBT3",'Medium retrofit'!$L$23,IF(F55="Scenario3PBT3",'Medium retrofit'!$M$23,"")))&amp;IF(F55="Scenario1PBT4",'Medium retrofit'!$N$23,IF(F55="Scenario2PBT4",'Medium retrofit'!$O$23,IF(F55="Scenario3PBT4",'Medium retrofit'!$P$23,"")))&amp;IF(F55="Scenario1PBT5",'Medium retrofit'!$Q$23,IF(F55="Scenario2PBT5",'Medium retrofit'!$R$23,IF(F55="Scenario3PBT5",'Medium retrofit'!$S$23,"")))&amp;IF(F55="Scenario1PBT6",'Medium retrofit'!$T$23,IF(F55="Scenario2PBT6",'Medium retrofit'!$U$23,IF(F55="Scenario3PBT6",'Medium retrofit'!$V$23,"")))&amp;IF(F55="Scenario1PBT7",'Medium retrofit'!$W$23,IF(F55="Scenario2PBT7",'Medium retrofit'!$X$23,IF(F55="Scenario3PBT7",'Medium retrofit'!$Y$23,"")))&amp;IF(F55="Scenario1PBT8",'Medium retrofit'!$Z$23,IF(F55="Scenario2PBT8",'Medium retrofit'!$AA$23,IF(F55="Scenario3PBT8",'Medium retrofit'!$AB$23,"")))&amp;IF(F55="Scenario1PBT9",'Medium retrofit'!$AC$23,IF(F55="Scenario2PBT9",'Medium retrofit'!$AD$23,IF(F55="Scenario3PBT9",'Medium retrofit'!$AE$23,"")))&amp;IF(F55="Scenario1PBT10",'Medium retrofit'!$AF$23,IF(F55="Scenario2PBT10",'Medium retrofit'!$AG$23,IF(F55="Scenario3PBT10",'Medium retrofit'!$AH$23,"")))&amp;IF(F55="Scenario1PBT11",'Medium retrofit'!$AI$23,IF(F55="Scenario2PBT11",'Medium retrofit'!$AJ$23,IF(F55="Scenario3PBT11",'Medium retrofit'!$AK$23,"")))&amp;IF(F55="Scenario1PBT12",'Medium retrofit'!$AL$23,IF(F55="Scenario2PBT12",'Medium retrofit'!$AM$23,IF(F55="Scenario3PBT12",'Medium retrofit'!$AN$23,"")))&amp;IF(F55="Scenario1PBT13",'Medium retrofit'!$AO$23,IF(F55="Scenario2PBT13",'Medium retrofit'!$AP$23,IF(F55="Scenario3PBT13",'Medium retrofit'!$AQ$23,"")))&amp;IF(F55="Scenario1PBT14",'Medium retrofit'!$AR$23,IF(F55="Scenario2PBT14",'Medium retrofit'!$AS$23,IF(F55="Scenario3PBT14",'Medium retrofit'!$AT$23,"")))&amp;IF(F55="Scenario1PBT15",'Medium retrofit'!$AU$23,IF(F55="Scenario2PBT15",'Medium retrofit'!$AV$23,IF(F55="Scenario3PBT15",'Medium retrofit'!$AW$23,"")))</f>
        <v/>
      </c>
      <c r="P55" s="123">
        <f t="shared" si="17"/>
        <v>0</v>
      </c>
      <c r="Q55" s="123" t="str">
        <f>IF(F55="Scenario1PBT1",'Medium retrofit'!$E$25,IF(F55="Scenario2PBT1",'Medium retrofit'!$F$25,IF(F55="Scenario3PBT1",'Medium retrofit'!$G$25,"")))&amp;IF(F55="Scenario1PBT2",'Medium retrofit'!$H$25,IF(F55="Scenario2PBT2",'Medium retrofit'!$I$25,IF(F55="Scenario3PBT2",'Medium retrofit'!$J$25,"")))&amp;IF(F55="Scenario1PBT3",'Medium retrofit'!$K$25,IF(F55="Scenario2PBT3",'Medium retrofit'!$L$25,IF(F55="Scenario3PBT3",'Medium retrofit'!$M$25,"")))&amp;IF(F55="Scenario1PBT4",'Medium retrofit'!$N$25,IF(F55="Scenario2PBT4",'Medium retrofit'!$O$25,IF(F55="Scenario3PBT4",'Medium retrofit'!$P$25,"")))&amp;IF(F55="Scenario1PBT5",'Medium retrofit'!$Q$25,IF(F55="Scenario2PBT5",'Medium retrofit'!$R$25,IF(F55="Scenario3PBT5",'Medium retrofit'!$S$25,"")))&amp;IF(F55="Scenario1PBT6",'Medium retrofit'!$T$25,IF(F55="Scenario2PBT6",'Medium retrofit'!$U$25,IF(F55="Scenario3PBT6",'Medium retrofit'!$V$25,"")))&amp;IF(F55="Scenario1PBT7",'Medium retrofit'!$W$25,IF(F55="Scenario2PBT7",'Medium retrofit'!$X$25,IF(F55="Scenario3PBT7",'Medium retrofit'!$Y$25,"")))&amp;IF(F55="Scenario1PBT8",'Medium retrofit'!$Z$25,IF(F55="Scenario2PBT8",'Medium retrofit'!$AA$25,IF(F55="Scenario3PBT8",'Medium retrofit'!$AB$25,"")))&amp;IF(F55="Scenario1PBT9",'Medium retrofit'!$AC$25,IF(F55="Scenario2PBT9",'Medium retrofit'!$AD$25,IF(F55="Scenario3PBT9",'Medium retrofit'!$AE$25,"")))&amp;IF(F55="Scenario1PBT10",'Medium retrofit'!$AF$25,IF(F55="Scenario2PBT10",'Medium retrofit'!$AG$25,IF(F55="Scenario3PBT10",'Medium retrofit'!$AH$25,"")))&amp;IF(F55="Scenario1PBT11",'Medium retrofit'!$AI$25,IF(F55="Scenario2PBT11",'Medium retrofit'!$AJ$25,IF(F55="Scenario3PBT11",'Medium retrofit'!$AK$25,"")))&amp;IF(F55="Scenario1PBT12",'Medium retrofit'!$AL$25,IF(F55="Scenario2PBT12",'Medium retrofit'!$AM$25,IF(F55="Scenario3PBT12",'Medium retrofit'!$AN$25,"")))&amp;IF(F55="Scenario1PBT13",'Medium retrofit'!$AO$25,IF(F55="Scenario2PBT13",'Medium retrofit'!$AP$25,IF(F55="Scenario3PBT13",'Medium retrofit'!$AQ$25,"")))&amp;IF(F55="Scenario1PBT14",'Medium retrofit'!$AR$25,IF(F55="Scenario2PBT14",'Medium retrofit'!$AS$25,IF(F55="Scenario3PBT14",'Medium retrofit'!$AT$25,"")))&amp;IF(F55="Scenario1PBT15",'Medium retrofit'!$AU$25,IF(F55="Scenario2PBT15",'Medium retrofit'!$AV$25,IF(F55="Scenario3PBT15",'Medium retrofit'!$AW$25,"")))</f>
        <v/>
      </c>
      <c r="R55" s="123">
        <f t="shared" si="18"/>
        <v>0</v>
      </c>
      <c r="S55" s="123" t="str">
        <f>IF(F55="Scenario1PBT1",'Medium retrofit'!$E$27,IF(F55="Scenario2PBT1",'Medium retrofit'!$F$27,IF(F55="Scenario3PBT1",'Medium retrofit'!$G$27,"")))&amp;IF(F55="Scenario1PBT2",'Medium retrofit'!$H$27,IF(F55="Scenario2PBT2",'Medium retrofit'!$I$27,IF(F55="Scenario3PBT2",'Medium retrofit'!$J$27,"")))&amp;IF(F55="Scenario1PBT3",'Medium retrofit'!$K$27,IF(F55="Scenario2PBT3",'Medium retrofit'!$L$27,IF(F55="Scenario3PBT3",'Medium retrofit'!$M$27,"")))&amp;IF(F55="Scenario1PBT4",'Medium retrofit'!$N$27,IF(F55="Scenario2PBT4",'Medium retrofit'!$O$27,IF(F55="Scenario3PBT4",'Medium retrofit'!$P$27,"")))&amp;IF(F55="Scenario1PBT5",'Medium retrofit'!$Q$27,IF(F55="Scenario2PBT5",'Medium retrofit'!$R$27,IF(F55="Scenario3PBT5",'Medium retrofit'!$S$27,"")))&amp;IF(F55="Scenario1PBT6",'Medium retrofit'!$T$27,IF(F55="Scenario2PBT6",'Medium retrofit'!$U$27,IF(F55="Scenario3PBT6",'Medium retrofit'!$V$27,"")))&amp;IF(F55="Scenario1PBT7",'Medium retrofit'!$W$27,IF(F55="Scenario2PBT7",'Medium retrofit'!$X$27,IF(F55="Scenario3PBT7",'Medium retrofit'!$Y$27,"")))&amp;IF(F55="Scenario1PBT8",'Medium retrofit'!$Z$27,IF(F55="Scenario2PBT8",'Medium retrofit'!$AA$27,IF(F55="Scenario3PBT8",'Medium retrofit'!$AB$27,"")))&amp;IF(F55="Scenario1PBT9",'Medium retrofit'!$AC$27,IF(F55="Scenario2PBT9",'Medium retrofit'!$AD$27,IF(F55="Scenario3PBT9",'Medium retrofit'!$AE$27,"")))&amp;IF(F55="Scenario1PBT10",'Medium retrofit'!$AF$27,IF(F55="Scenario2PBT10",'Medium retrofit'!$AG$27,IF(F55="Scenario3PBT10",'Medium retrofit'!$AH$27,"")))&amp;IF(F55="Scenario1PBT11",'Medium retrofit'!$AI$27,IF(F55="Scenario2PBT11",'Medium retrofit'!$AJ$27,IF(F55="Scenario3PBT11",'Medium retrofit'!$AK$27,"")))&amp;IF(F55="Scenario1PBT12",'Medium retrofit'!$AL$27,IF(F55="Scenario2PBT12",'Medium retrofit'!$AM$27,IF(F55="Scenario3PBT12",'Medium retrofit'!$AN$27,"")))&amp;IF(F55="Scenario1PBT13",'Medium retrofit'!$AO$27,IF(F55="Scenario2PBT13",'Medium retrofit'!$AP$27,IF(F55="Scenario3PBT13",'Medium retrofit'!$AQ$27,"")))&amp;IF(F55="Scenario1PBT14",'Medium retrofit'!$AR$27,IF(F55="Scenario2PBT14",'Medium retrofit'!$AS$27,IF(F55="Scenario3PBT14",'Medium retrofit'!$AT$27,"")))&amp;IF(F55="Scenario1PBT15",'Medium retrofit'!$AU$27,IF(F55="Scenario2PBT15",'Medium retrofit'!$AV$27,IF(F55="Scenario3PBT15",'Medium retrofit'!$AW$27,"")))</f>
        <v/>
      </c>
      <c r="T55" s="246">
        <f t="shared" si="19"/>
        <v>0</v>
      </c>
      <c r="U55" s="245" t="str">
        <f>IF(F55="Scenario1PBT1",'Medium retrofit'!$E$38,IF(F55="Scenario2PBT1",'Medium retrofit'!$F$38,IF(F55="Scenario3PBT1",'Medium retrofit'!$G$38,"")))&amp;IF(F55="Scenario1PBT2",'Medium retrofit'!$H$38,IF(F55="Scenario2PBT2",'Medium retrofit'!$I$38,IF(F55="Scenario3PBT2",'Medium retrofit'!$J$38,"")))&amp;IF(F55="Scenario1PBT3",'Medium retrofit'!$K$38,IF(F55="Scenario2PBT3",'Medium retrofit'!$L$38,IF(F55="Scenario3PBT3",'Medium retrofit'!$M$38,"")))&amp;IF(F55="Scenario1PBT4",'Medium retrofit'!$N$38,IF(F55="Scenario2PBT4",'Medium retrofit'!$O$38,IF(F55="Scenario3PBT4",'Medium retrofit'!$P$38,"")))&amp;IF(F55="Scenario1PBT5",'Medium retrofit'!$Q$38,IF(F55="Scenario2PBT5",'Medium retrofit'!$R$38,IF(F55="Scenario3PBT5",'Medium retrofit'!$S$38,"")))&amp;IF(F55="Scenario1PBT6",'Medium retrofit'!$T$38,IF(F55="Scenario2PBT6",'Medium retrofit'!$U$38,IF(F55="Scenario3PBT6",'Medium retrofit'!$V$38,"")))&amp;IF(F55="Scenario1PBT7",'Medium retrofit'!$W$38,IF(F55="Scenario2PBT7",'Medium retrofit'!$X$38,IF(F55="Scenario3PBT7",'Medium retrofit'!$Y$38,"")))&amp;IF(F55="Scenario1PBT8",'Medium retrofit'!$Z$38,IF(F55="Scenario2PBT8",'Medium retrofit'!$AA$38,IF(F55="Scenario3PBT8",'Medium retrofit'!$AB$38,"")))&amp;IF(F55="Scenario1PBT9",'Medium retrofit'!$AC$38,IF(F55="Scenario2PBT9",'Medium retrofit'!$AD$38,IF(F55="Scenario3PBT9",'Medium retrofit'!$AE$38,"")))&amp;IF(F55="Scenario1PBT10",'Medium retrofit'!$AF$38,IF(F55="Scenario2PBT10",'Medium retrofit'!$AG$38,IF(F55="Scenario3PBT10",'Medium retrofit'!$AH$38,"")))&amp;IF(F55="Scenario1PBT11",'Medium retrofit'!$AI$38,IF(F55="Scenario2PBT11",'Medium retrofit'!$AJ$38,IF(F55="Scenario3PBT11",'Medium retrofit'!$AK$38,"")))&amp;IF(F55="Scenario1PBT12",'Medium retrofit'!$AL$38,IF(F55="Scenario2PBT12",'Medium retrofit'!$AM$38,IF(F55="Scenario3PBT12",'Medium retrofit'!$AN$38,"")))&amp;IF(F55="Scenario1PBT13",'Medium retrofit'!$AO$38,IF(F55="Scenario2PBT13",'Medium retrofit'!$AP$38,IF(F55="Scenario3PBT13",'Medium retrofit'!$AQ$38,"")))&amp;IF(F55="Scenario1PBT14",'Medium retrofit'!$AR$38,IF(F55="Scenario2PBT14",'Medium retrofit'!$AS$38,IF(F55="Scenario3PBT14",'Medium retrofit'!$AT$38,"")))&amp;IF(F55="Scenario1PBT15",'Medium retrofit'!$AU$38,IF(F55="Scenario2PBT15",'Medium retrofit'!$AV$38,IF(F55="Scenario3PBT15",'Medium retrofit'!$AW$38,"")))</f>
        <v/>
      </c>
      <c r="V55" s="123">
        <f t="shared" si="20"/>
        <v>0</v>
      </c>
      <c r="W55" s="123" t="str">
        <f>IF(F55="Scenario1PBT1",'Medium retrofit'!$E$40,IF(F55="Scenario2PBT1",'Medium retrofit'!$F$40,IF(F55="Scenario3PBT1",'Medium retrofit'!$G$40,"")))&amp;IF(F55="Scenario1PBT2",'Medium retrofit'!$H$40,IF(F55="Scenario2PBT2",'Medium retrofit'!$I$40,IF(F55="Scenario3PBT2",'Medium retrofit'!$J$40,"")))&amp;IF(F55="Scenario1PBT3",'Medium retrofit'!$K$40,IF(F55="Scenario2PBT3",'Medium retrofit'!$L$40,IF(F55="Scenario3PBT3",'Medium retrofit'!$M$40,"")))&amp;IF(F55="Scenario1PBT4",'Medium retrofit'!$N$40,IF(F55="Scenario2PBT4",'Medium retrofit'!$O$40,IF(F55="Scenario3PBT4",'Medium retrofit'!$P$40,"")))&amp;IF(F55="Scenario1PBT5",'Medium retrofit'!$Q$40,IF(F55="Scenario2PBT5",'Medium retrofit'!$R$40,IF(F55="Scenario3PBT5",'Medium retrofit'!$S$40,"")))&amp;IF(F55="Scenario1PBT6",'Medium retrofit'!$T$40,IF(F55="Scenario2PBT6",'Medium retrofit'!$U$40,IF(F55="Scenario3PBT6",'Medium retrofit'!$V$40,"")))&amp;IF(F55="Scenario1PBT7",'Medium retrofit'!$W$40,IF(F55="Scenario2PBT7",'Medium retrofit'!$X$40,IF(F55="Scenario3PBT7",'Medium retrofit'!$Y$40,"")))&amp;IF(F55="Scenario1PBT8",'Medium retrofit'!$Z$40,IF(F55="Scenario2PBT8",'Medium retrofit'!$AA$40,IF(F55="Scenario3PBT8",'Medium retrofit'!$AB$40,"")))&amp;IF(F55="Scenario1PBT9",'Medium retrofit'!$AC$40,IF(F55="Scenario2PBT9",'Medium retrofit'!$AD$40,IF(F55="Scenario3PBT9",'Medium retrofit'!$AE$40,"")))&amp;IF(F55="Scenario1PBT10",'Medium retrofit'!$AF$40,IF(F55="Scenario2PBT10",'Medium retrofit'!$AG$40,IF(F55="Scenario3PBT10",'Medium retrofit'!$AH$40,"")))&amp;IF(F55="Scenario1PBT11",'Medium retrofit'!$AI$40,IF(F55="Scenario2PBT11",'Medium retrofit'!$AJ$40,IF(F55="Scenario3PBT11",'Medium retrofit'!$AK$40,"")))&amp;IF(F55="Scenario1PBT12",'Medium retrofit'!$AL$40,IF(F55="Scenario2PBT12",'Medium retrofit'!$AM$40,IF(F55="Scenario3PBT12",'Medium retrofit'!$AN$40,"")))&amp;IF(F55="Scenario1PBT13",'Medium retrofit'!$AO$40,IF(F55="Scenario2PBT13",'Medium retrofit'!$AP$40,IF(F55="Scenario3PBT13",'Medium retrofit'!$AQ$40,"")))&amp;IF(F55="Scenario1PBT14",'Medium retrofit'!$AR$40,IF(F55="Scenario2PBT14",'Medium retrofit'!$AS$40,IF(F55="Scenario3PBT14",'Medium retrofit'!$AT$40,"")))&amp;IF(F55="Scenario1PBT15",'Medium retrofit'!$AU$40,IF(F55="Scenario2PBT15",'Medium retrofit'!$AV$40,IF(F55="Scenario3PBT15",'Medium retrofit'!$AW$40,"")))</f>
        <v/>
      </c>
      <c r="X55" s="123">
        <f t="shared" si="21"/>
        <v>0</v>
      </c>
      <c r="Y55" s="123" t="str">
        <f>IF(F55="Scenario1PBT1",'Medium retrofit'!$E$42,IF(F55="Scenario2PBT1",'Medium retrofit'!$F$42,IF(F55="Scenario3PBT1",'Medium retrofit'!$G$42,"")))&amp;IF(F55="Scenario1PBT2",'Medium retrofit'!$H$42,IF(F55="Scenario2PBT2",'Medium retrofit'!$I$42,IF(F55="Scenario3PBT2",'Medium retrofit'!$J$42,"")))&amp;IF(F55="Scenario1PBT3",'Medium retrofit'!$K$42,IF(F55="Scenario2PBT3",'Medium retrofit'!$L$42,IF(F55="Scenario3PBT3",'Medium retrofit'!$M$42,"")))&amp;IF(F55="Scenario1PBT4",'Medium retrofit'!$N$42,IF(F55="Scenario2PBT4",'Medium retrofit'!$O$42,IF(F55="Scenario3PBT4",'Medium retrofit'!$P$42,"")))&amp;IF(F55="Scenario1PBT5",'Medium retrofit'!$Q$42,IF(F55="Scenario2PBT5",'Medium retrofit'!$R$42,IF(F55="Scenario3PBT5",'Medium retrofit'!$S$42,"")))&amp;IF(F55="Scenario1PBT6",'Medium retrofit'!$T$42,IF(F55="Scenario2PBT6",'Medium retrofit'!$U$42,IF(F55="Scenario3PBT6",'Medium retrofit'!$V$42,"")))&amp;IF(F55="Scenario1PBT7",'Medium retrofit'!$W$42,IF(F55="Scenario2PBT7",'Medium retrofit'!$X$42,IF(F55="Scenario3PBT7",'Medium retrofit'!$Y$42,"")))&amp;IF(F55="Scenario1PBT8",'Medium retrofit'!$Z$42,IF(F55="Scenario2PBT8",'Medium retrofit'!$AA$42,IF(F55="Scenario3PBT8",'Medium retrofit'!$AB$42,"")))&amp;IF(F55="Scenario1PBT9",'Medium retrofit'!$AC$42,IF(F55="Scenario2PBT9",'Medium retrofit'!$AD$42,IF(F55="Scenario3PBT9",'Medium retrofit'!$AE$42,"")))&amp;IF(F55="Scenario1PBT10",'Medium retrofit'!$AF$42,IF(F55="Scenario2PBT10",'Medium retrofit'!$AG$42,IF(F55="Scenario3PBT10",'Medium retrofit'!$AH$42,"")))&amp;IF(F55="Scenario1PBT11",'Medium retrofit'!$AI$42,IF(F55="Scenario2PBT11",'Medium retrofit'!$AJ$42,IF(F55="Scenario3PBT11",'Medium retrofit'!$AK$42,"")))&amp;IF(F55="Scenario1PBT12",'Medium retrofit'!$AL$42,IF(F55="Scenario2PBT12",'Medium retrofit'!$AM$42,IF(F55="Scenario3PBT12",'Medium retrofit'!$AN$42,"")))&amp;IF(F55="Scenario1PBT13",'Medium retrofit'!$AO$42,IF(F55="Scenario2PBT13",'Medium retrofit'!$AP$42,IF(F55="Scenario3PBT13",'Medium retrofit'!$AQ$42,"")))&amp;IF(F55="Scenario1PBT14",'Medium retrofit'!$AR$42,IF(F55="Scenario2PBT14",'Medium retrofit'!$AS$42,IF(F55="Scenario3PBT14",'Medium retrofit'!$AT$42,"")))&amp;IF(F55="Scenario1PBT15",'Medium retrofit'!$AU$42,IF(F55="Scenario2PBT15",'Medium retrofit'!$AV$42,IF(F55="Scenario3PBT15",'Medium retrofit'!$AW$42,"")))</f>
        <v/>
      </c>
      <c r="Z55" s="123">
        <f t="shared" si="22"/>
        <v>0</v>
      </c>
      <c r="AA55" s="239" t="str">
        <f>IF(F55="Scenario1PBT1",'Medium retrofit'!$E$101,IF(F55="Scenario2PBT1",'Medium retrofit'!$F$101,IF(F55="Scenario3PBT1",'Medium retrofit'!$G$101,"")))&amp;IF(F55="Scenario1PBT2",'Medium retrofit'!$H$101,IF(F55="Scenario2PBT2",'Medium retrofit'!$I$101,IF(F55="Scenario3PBT2",'Medium retrofit'!$J$101,"")))&amp;IF(F55="Scenario1PBT3",'Medium retrofit'!$K$101,IF(F55="Scenario2PBT3",'Medium retrofit'!$L$101,IF(F55="Scenario3PBT3",'Medium retrofit'!$M$101,"")))&amp;IF(F55="Scenario1PBT4",'Medium retrofit'!$N$101,IF(F55="Scenario2PBT4",'Medium retrofit'!$O$101,IF(F55="Scenario3PBT4",'Medium retrofit'!$P$101,"")))&amp;IF(F55="Scenario1PBT5",'Medium retrofit'!$Q$101,IF(F55="Scenario2PBT5",'Medium retrofit'!$R$101,IF(F55="Scenario3PBT5",'Medium retrofit'!$S$101,"")))&amp;IF(F55="Scenario1PBT6",'Medium retrofit'!$T$101,IF(F55="Scenario2PBT6",'Medium retrofit'!$U$101,IF(F55="Scenario3PBT6",'Medium retrofit'!$V$101,"")))&amp;IF(F55="Scenario1PBT7",'Medium retrofit'!$W$101,IF(F55="Scenario2PBT7",'Medium retrofit'!$X$101,IF(F55="Scenario3PBT7",'Medium retrofit'!$Y$101,"")))&amp;IF(F55="Scenario1PBT8",'Medium retrofit'!$Z$101,IF(F55="Scenario2PBT8",'Medium retrofit'!$AA$101,IF(F55="Scenario3PBT8",'Medium retrofit'!$AB$101,"")))&amp;IF(F55="Scenario1PBT9",'Medium retrofit'!$AC$101,IF(F55="Scenario2PBT9",'Medium retrofit'!$AD$101,IF(F55="Scenario3PBT9",'Medium retrofit'!$AE$101,"")))&amp;IF(F55="Scenario1PBT10",'Medium retrofit'!$AF$101,IF(F55="Scenario2PBT10",'Medium retrofit'!$AG$101,IF(F55="Scenario3PBT10",'Medium retrofit'!$AH$101,"")))&amp;IF(F55="Scenario1PBT11",'Medium retrofit'!$AI$101,IF(F55="Scenario2PBT11",'Medium retrofit'!$AJ$101,IF(F55="Scenario3PBT11",'Medium retrofit'!$AK$101,"")))&amp;IF(F55="Scenario1PBT12",'Medium retrofit'!$AL$101,IF(F55="Scenario2PBT12",'Medium retrofit'!$AM$101,IF(F55="Scenario3PBT12",'Medium retrofit'!$AN$101,"")))&amp;IF(F55="Scenario1PBT13",'Medium retrofit'!$AO$101,IF(F55="Scenario2PBT13",'Medium retrofit'!$AP$101,IF(F55="Scenario3PBT13",'Medium retrofit'!$AQ$101,"")))&amp;IF(F55="Scenario1PBT14",'Medium retrofit'!$AR$101,IF(F55="Scenario2PBT14",'Medium retrofit'!$AS$101,IF(F55="Scenario3PBT14",'Medium retrofit'!$AT$101,"")))&amp;IF(F55="Scenario1PBT15",'Medium retrofit'!$AU$101,IF(F55="Scenario2PBT15",'Medium retrofit'!$AV$101,IF(F55="Scenario3PBT15",'Medium retrofit'!$AW$101,"")))</f>
        <v/>
      </c>
      <c r="AB55" s="242">
        <f t="shared" si="23"/>
        <v>0</v>
      </c>
      <c r="AC55" s="364" t="str">
        <f t="shared" si="24"/>
        <v/>
      </c>
      <c r="AD55" s="353">
        <f>IF(AC55="",IFERROR('Projection_Base-case'!G56-G55,0),0)</f>
        <v>0</v>
      </c>
      <c r="AE55" s="350">
        <f t="shared" si="25"/>
        <v>0</v>
      </c>
      <c r="AF55" s="361">
        <f>IFERROR(100*AD55/'Projection_Base-case'!G56,0)</f>
        <v>0</v>
      </c>
      <c r="AG55" s="352">
        <f>IF(AC55="",IFERROR('Projection_Base-case'!I56-I55,0),0)</f>
        <v>0</v>
      </c>
      <c r="AH55" s="353">
        <f t="shared" si="26"/>
        <v>0</v>
      </c>
      <c r="AI55" s="361">
        <f>IFERROR(100*AG55/'Projection_Base-case'!I56,0)</f>
        <v>0</v>
      </c>
      <c r="AJ55" s="352">
        <f>IF(AC55="",IFERROR('Projection_Base-case'!K56-K55,0),0)</f>
        <v>0</v>
      </c>
      <c r="AK55" s="353">
        <f t="shared" si="27"/>
        <v>0</v>
      </c>
      <c r="AL55" s="361">
        <f>IFERROR(100*AJ55/'Projection_Base-case'!K56,0)</f>
        <v>0</v>
      </c>
      <c r="AM55" s="352">
        <f>-IF(AC55="",IFERROR('Projection_Base-case'!M56-M55,0),0)</f>
        <v>0</v>
      </c>
      <c r="AN55" s="353">
        <f t="shared" si="28"/>
        <v>0</v>
      </c>
      <c r="AO55" s="354">
        <f>IFERROR(IF('Projection_Base-case'!N56&gt;0,100*AN55/'Projection_Base-case'!N56,100*AN55/N55),0)</f>
        <v>0</v>
      </c>
      <c r="AP55" s="355">
        <f>IF(AC55="",IFERROR('Projection_Base-case'!O56-O55,0),0)</f>
        <v>0</v>
      </c>
      <c r="AQ55" s="356">
        <f t="shared" si="29"/>
        <v>0</v>
      </c>
      <c r="AR55" s="356">
        <f>IFERROR(100*AP55/'Projection_Base-case'!O56,0)</f>
        <v>0</v>
      </c>
      <c r="AS55" s="355">
        <f>IF(AC55="",IFERROR('Projection_Base-case'!Q56-Q55,0),0)</f>
        <v>0</v>
      </c>
      <c r="AT55" s="356">
        <f t="shared" si="30"/>
        <v>0</v>
      </c>
      <c r="AU55" s="356">
        <f>IFERROR(100*AS55/'Projection_Base-case'!Q56,0)</f>
        <v>0</v>
      </c>
      <c r="AV55" s="355">
        <f>IF(AC55="",IFERROR('Projection_Base-case'!S56-S55,0),0)</f>
        <v>0</v>
      </c>
      <c r="AW55" s="356">
        <f t="shared" si="31"/>
        <v>0</v>
      </c>
      <c r="AX55" s="357">
        <f>IFERROR(100*AV55/'Projection_Base-case'!S56,0)</f>
        <v>0</v>
      </c>
      <c r="AY55" s="358">
        <f>IF(AC55="",IFERROR('Projection_Base-case'!U56-U55,0),0)</f>
        <v>0</v>
      </c>
      <c r="AZ55" s="359">
        <f t="shared" si="32"/>
        <v>0</v>
      </c>
      <c r="BA55" s="359">
        <f>IFERROR(100*AY55/'Projection_Base-case'!U56,0)</f>
        <v>0</v>
      </c>
      <c r="BB55" s="358">
        <f>IF(AC55="",IFERROR('Projection_Base-case'!W56-W55,0),0)</f>
        <v>0</v>
      </c>
      <c r="BC55" s="359">
        <f t="shared" si="33"/>
        <v>0</v>
      </c>
      <c r="BD55" s="359">
        <f>IFERROR(100*BB55/'Projection_Base-case'!W56,0)</f>
        <v>0</v>
      </c>
      <c r="BE55" s="358">
        <f>IF(AC55="",IFERROR('Projection_Base-case'!Y56-Y55,0),0)</f>
        <v>0</v>
      </c>
      <c r="BF55" s="359">
        <f t="shared" si="34"/>
        <v>0</v>
      </c>
      <c r="BG55" s="359">
        <f>IFERROR(100*BE55/'Projection_Base-case'!Y56,0)</f>
        <v>0</v>
      </c>
      <c r="BH55" s="359">
        <f t="shared" si="35"/>
        <v>0</v>
      </c>
      <c r="BI55" s="360">
        <f t="shared" si="36"/>
        <v>0</v>
      </c>
    </row>
    <row r="56" spans="1:61">
      <c r="A56" s="205">
        <v>52</v>
      </c>
      <c r="B56" s="347">
        <f>IF('Projection_Base-case'!B57&lt;&gt;"",'Projection_Base-case'!B57,0)</f>
        <v>0</v>
      </c>
      <c r="C56" s="347">
        <f>IF('Projection_Base-case'!C57&lt;&gt;"",'Projection_Base-case'!C57,0)</f>
        <v>0</v>
      </c>
      <c r="D56" s="365">
        <f>IF('Projection_Base-case'!D57&lt;&gt;"",'Projection_Base-case'!D57,0)</f>
        <v>0</v>
      </c>
      <c r="E56" s="369"/>
      <c r="F56" s="367" t="str">
        <f t="shared" si="12"/>
        <v>0</v>
      </c>
      <c r="G56" s="241" t="str">
        <f>IF(F56="Scenario1PBT1",'Medium retrofit'!$E$6,IF(F56="Scenario2PBT1",'Medium retrofit'!$F$6,IF(F56="Scenario3PBT1",'Medium retrofit'!$G$6,"")))&amp;IF(F56="Scenario1PBT2",'Medium retrofit'!$H$6,IF(F56="Scenario2PBT2",'Medium retrofit'!$I$6,IF(F56="Scenario3PBT2",'Medium retrofit'!$J$6,"")))&amp;IF(F56="Scenario1PBT3",'Medium retrofit'!$K$6,IF(F56="Scenario2PBT3",'Medium retrofit'!$L$6,IF(F56="Scenario3PBT3",'Medium retrofit'!$M$6,"")))&amp;IF(F56="Scenario1PBT4",'Medium retrofit'!$N$6,IF(F56="Scenario2PBT4",'Medium retrofit'!$O$6,IF(F56="Scenario3PBT4",'Medium retrofit'!$P$6,"")))&amp;IF(F56="Scenario1PBT5",'Medium retrofit'!$Q$6,IF(F56="Scenario2PBT5",'Medium retrofit'!$R$6,IF(F56="Scenario3PBT5",'Medium retrofit'!$S$6,"")))&amp;IF(F56="Scenario1PBT6",'Medium retrofit'!$T$6,IF(F56="Scenario2PBT6",'Medium retrofit'!$U$6,IF(F56="Scenario3PBT6",'Medium retrofit'!$V$6,"")))&amp;IF(F56="Scenario1PBT7",'Medium retrofit'!$W$6,IF(F56="Scenario2PBT7",'Medium retrofit'!$X$6,IF(F56="Scenario3PBT7",'Medium retrofit'!$Y$6,"")))&amp;IF(F56="Scenario1PBT8",'Medium retrofit'!$Z$6,IF(F56="Scenario2PBT8",'Medium retrofit'!$AA$6,IF(F56="Scenario3PBT8",'Medium retrofit'!$AB$6,"")))&amp;IF(F56="Scenario1PBT9",'Medium retrofit'!$AC$6,IF(F56="Scenario2PBT9",'Medium retrofit'!$AD$6,IF(F56="Scenario3PBT9",'Medium retrofit'!$AE$6,"")))&amp;IF(F56="Scenario1PBT10",'Medium retrofit'!$AF$6,IF(F56="Scenario2PBT10",'Medium retrofit'!$AG$6,IF(F56="Scenario3PBT10",'Medium retrofit'!$AH$6,"")))&amp;IF(F56="Scenario1PBT11",'Medium retrofit'!$AI$6,IF(F56="Scenario2PBT11",'Medium retrofit'!$AJ$6,IF(F56="Scenario3PBT11",'Medium retrofit'!$AK$6,"")))&amp;IF(F56="Scenario1PBT12",'Medium retrofit'!$AL$6,IF(F56="Scenario2PBT12",'Medium retrofit'!$AM$6,IF(F56="Scenario3PBT12",'Medium retrofit'!$AN$6,"")))&amp;IF(F56="Scenario1PBT13",'Medium retrofit'!$AO$6,IF(F56="Scenario2PBT13",'Medium retrofit'!$AP$6,IF(F56="Scenario3PBT13",'Medium retrofit'!$AQ$6,"")))&amp;IF(F56="Scenario1PBT14",'Medium retrofit'!$AR$6,IF(F56="Scenario2PBT14",'Medium retrofit'!$AS$6,IF(F56="Scenario3PBT14",'Medium retrofit'!$AT$6,"")))&amp;IF(F56="Scenario1PBT15",'Medium retrofit'!$AU$6,IF(F56="Scenario2PBT15",'Medium retrofit'!$AV$6,IF(F56="Scenario3PBT15",'Medium retrofit'!$AW$6,"")))</f>
        <v/>
      </c>
      <c r="H56" s="123">
        <f t="shared" si="13"/>
        <v>0</v>
      </c>
      <c r="I56" s="239" t="str">
        <f>IF(F56="Scenario1PBT1",'Medium retrofit'!$E$16,IF(F56="Scenario2PBT1",'Medium retrofit'!$F$16,IF(F56="Scenario3PBT1",'Medium retrofit'!$G$16,"")))&amp;IF(F56="Scenario1PBT2",'Medium retrofit'!$H$16,IF(F56="Scenario2PBT2",'Medium retrofit'!$I$16,IF(F56="Scenario3PBT2",'Medium retrofit'!$J$16,"")))&amp;IF(F56="Scenario1PBT3",'Medium retrofit'!$K$16,IF(F56="Scenario2PBT3",'Medium retrofit'!$L$16,IF(F56="Scenario3PBT3",'Medium retrofit'!$M$16,"")))&amp;IF(F56="Scenario1PBT4",'Medium retrofit'!$N$16,IF(F56="Scenario2PBT4",'Medium retrofit'!$O$16,IF(F56="Scenario3PBT4",'Medium retrofit'!$P$16,"")))&amp;IF(F56="Scenario1PBT5",'Medium retrofit'!$Q$16,IF(F56="Scenario2PBT5",'Medium retrofit'!$R$16,IF(F56="Scenario3PBT5",'Medium retrofit'!$S$16,"")))&amp;IF(F56="Scenario1PBT6",'Medium retrofit'!$T$16,IF(F56="Scenario2PBT6",'Medium retrofit'!$U$16,IF(F56="Scenario3PBT6",'Medium retrofit'!$V$16,"")))&amp;IF(F56="Scenario1PBT7",'Medium retrofit'!$W$16,IF(F56="Scenario2PBT7",'Medium retrofit'!$X$16,IF(F56="Scenario3PBT7",'Medium retrofit'!$Y$16,"")))&amp;IF(F56="Scenario1PBT8",'Medium retrofit'!$Z$16,IF(F56="Scenario2PBT8",'Medium retrofit'!$AA$16,IF(F56="Scenario3PBT8",'Medium retrofit'!$AB$16,"")))&amp;IF(F56="Scenario1PBT9",'Medium retrofit'!$AC$16,IF(F56="Scenario2PBT9",'Medium retrofit'!$AD$16,IF(F56="Scenario3PBT9",'Medium retrofit'!$AE$16,"")))&amp;IF(F56="Scenario1PBT10",'Medium retrofit'!$AF$16,IF(F56="Scenario2PBT10",'Medium retrofit'!$AG$16,IF(F56="Scenario3PBT10",'Medium retrofit'!$AH$16,"")))&amp;IF(F56="Scenario1PBT11",'Medium retrofit'!$AI$16,IF(F56="Scenario2PBT11",'Medium retrofit'!$AJ$16,IF(F56="Scenario3PBT11",'Medium retrofit'!$AK$16,"")))&amp;IF(F56="Scenario1PBT12",'Medium retrofit'!$AL$16,IF(F56="Scenario2PBT12",'Medium retrofit'!$AM$16,IF(F56="Scenario3PBT12",'Medium retrofit'!$AN$16,"")))&amp;IF(F56="Scenario1PBT13",'Medium retrofit'!$AO$16,IF(F56="Scenario2PBT13",'Medium retrofit'!$AP$16,IF(F56="Scenario3PBT13",'Medium retrofit'!$AQ$16,"")))&amp;IF(F56="Scenario1PBT14",'Medium retrofit'!$AR$16,IF(F56="Scenario2PBT14",'Medium retrofit'!$AS$16,IF(F56="Scenario3PBT14",'Medium retrofit'!$AT$16,"")))&amp;IF(F56="Scenario1PBT15",'Medium retrofit'!$AU$16,IF(F56="Scenario2PBT15",'Medium retrofit'!$AV$16,IF(F56="Scenario3PBT15",'Medium retrofit'!$AW$16,"")))</f>
        <v/>
      </c>
      <c r="J56" s="123">
        <f t="shared" si="14"/>
        <v>0</v>
      </c>
      <c r="K56" s="123" t="str">
        <f>IF(F56="Scenario1PBT1",'Medium retrofit'!$E$18,IF(F56="Scenario2PBT1",'Medium retrofit'!$F$18,IF(F56="Scenario3PBT1",'Medium retrofit'!$G$18,"")))&amp;IF(F56="Scenario1PBT2",'Medium retrofit'!$H$18,IF(F56="Scenario2PBT2",'Medium retrofit'!$I$18,IF(F56="Scenario3PBT2",'Medium retrofit'!$J$18,"")))&amp;IF(F56="Scenario1PBT3",'Medium retrofit'!$K$18,IF(F56="Scenario2PBT3",'Medium retrofit'!$L$18,IF(F56="Scenario3PBT3",'Medium retrofit'!$M$18,"")))&amp;IF(F56="Scenario1PBT4",'Medium retrofit'!$N$18,IF(F56="Scenario2PBT4",'Medium retrofit'!$O$18,IF(F56="Scenario3PBT4",'Medium retrofit'!$P$18,"")))&amp;IF(F56="Scenario1PBT5",'Medium retrofit'!$Q$18,IF(F56="Scenario2PBT5",'Medium retrofit'!$R$18,IF(F56="Scenario3PBT5",'Medium retrofit'!$S$18,"")))&amp;IF(F56="Scenario1PBT6",'Medium retrofit'!$T$18,IF(F56="Scenario2PBT6",'Medium retrofit'!$U$18,IF(F56="Scenario3PBT6",'Medium retrofit'!$V$18,"")))&amp;IF(F56="Scenario1PBT7",'Medium retrofit'!$W$18,IF(F56="Scenario2PBT7",'Medium retrofit'!$X$18,IF(F56="Scenario3PBT7",'Medium retrofit'!$Y$18,"")))&amp;IF(F56="Scenario1PBT8",'Medium retrofit'!$Z$18,IF(F56="Scenario2PBT8",'Medium retrofit'!$AA$18,IF(F56="Scenario3PBT8",'Medium retrofit'!$AB$18,"")))&amp;IF(F56="Scenario1PBT9",'Medium retrofit'!$AC$18,IF(F56="Scenario2PBT9",'Medium retrofit'!$AD$18,IF(F56="Scenario3PBT9",'Medium retrofit'!$AE$18,"")))&amp;IF(F56="Scenario1PBT10",'Medium retrofit'!$AF$18,IF(F56="Scenario2PBT10",'Medium retrofit'!$AG$18,IF(F56="Scenario3PBT10",'Medium retrofit'!$AH$18,"")))&amp;IF(F56="Scenario1PBT11",'Medium retrofit'!$AI$18,IF(F56="Scenario2PBT11",'Medium retrofit'!$AJ$18,IF(F56="Scenario3PBT11",'Medium retrofit'!$AK$18,"")))&amp;IF(F56="Scenario1PBT12",'Medium retrofit'!$AL$18,IF(F56="Scenario2PBT12",'Medium retrofit'!$AM$18,IF(F56="Scenario3PBT12",'Medium retrofit'!$AN$18,"")))&amp;IF(F56="Scenario1PBT13",'Medium retrofit'!$AO$18,IF(F56="Scenario2PBT13",'Medium retrofit'!$AP$18,IF(F56="Scenario3PBT13",'Medium retrofit'!$AQ$18,"")))&amp;IF(F56="Scenario1PBT14",'Medium retrofit'!$AR$18,IF(F56="Scenario2PBT14",'Medium retrofit'!$AS$18,IF(F56="Scenario3PBT14",'Medium retrofit'!$AT$18,"")))&amp;IF(F56="Scenario1PBT15",'Medium retrofit'!$AU$18,IF(F56="Scenario2PBT15",'Medium retrofit'!$AV$18,IF(F56="Scenario3PBT15",'Medium retrofit'!$AW$18,"")))</f>
        <v/>
      </c>
      <c r="L56" s="123">
        <f t="shared" si="15"/>
        <v>0</v>
      </c>
      <c r="M56" s="123" t="str">
        <f>IF(F56="Scenario1PBT1",'Medium retrofit'!$E$20,IF(F56="Scenario2PBT1",'Medium retrofit'!$F$20,IF(F56="Scenario3PBT1",'Medium retrofit'!$G$20,"")))&amp;IF(F56="Scenario1PBT2",'Medium retrofit'!$H$20,IF(F56="Scenario2PBT2",'Medium retrofit'!$I$20,IF(F56="Scenario3PBT2",'Medium retrofit'!$J$20,"")))&amp;IF(F56="Scenario1PBT3",'Medium retrofit'!$K$20,IF(F56="Scenario2PBT3",'Medium retrofit'!$L$20,IF(F56="Scenario3PBT3",'Medium retrofit'!$M$20,"")))&amp;IF(F56="Scenario1PBT4",'Medium retrofit'!$N$20,IF(F56="Scenario2PBT4",'Medium retrofit'!$O$20,IF(F56="Scenario3PBT4",'Medium retrofit'!$P$20,"")))&amp;IF(F56="Scenario1PBT5",'Medium retrofit'!$Q$20,IF(F56="Scenario2PBT5",'Medium retrofit'!$R$20,IF(F56="Scenario3PBT5",'Medium retrofit'!$S$20,"")))&amp;IF(F56="Scenario1PBT6",'Medium retrofit'!$T$20,IF(F56="Scenario2PBT6",'Medium retrofit'!$U$20,IF(F56="Scenario3PBT6",'Medium retrofit'!$V$20,"")))&amp;IF(F56="Scenario1PBT7",'Medium retrofit'!$W$20,IF(F56="Scenario2PBT7",'Medium retrofit'!$X$20,IF(F56="Scenario3PBT7",'Medium retrofit'!$Y$20,"")))&amp;IF(F56="Scenario1PBT8",'Medium retrofit'!$Z$20,IF(F56="Scenario2PBT8",'Medium retrofit'!$AA$20,IF(F56="Scenario3PBT8",'Medium retrofit'!$AB$20,"")))&amp;IF(F56="Scenario1PBT9",'Medium retrofit'!$AC$20,IF(F56="Scenario2PBT9",'Medium retrofit'!$AD$20,IF(F56="Scenario3PBT9",'Medium retrofit'!$AE$20,"")))&amp;IF(F56="Scenario1PBT10",'Medium retrofit'!$AF$20,IF(F56="Scenario2PBT10",'Medium retrofit'!$AG$20,IF(F56="Scenario3PBT10",'Medium retrofit'!$AH$20,"")))&amp;IF(F56="Scenario1PBT11",'Medium retrofit'!$AI$20,IF(F56="Scenario2PBT11",'Medium retrofit'!$AJ$20,IF(F56="Scenario3PBT11",'Medium retrofit'!$AK$20,"")))&amp;IF(F56="Scenario1PBT12",'Medium retrofit'!$AL$20,IF(F56="Scenario2PBT12",'Medium retrofit'!$AM$20,IF(F56="Scenario3PBT12",'Medium retrofit'!$AN$20,"")))&amp;IF(F56="Scenario1PBT13",'Medium retrofit'!$AO$20,IF(F56="Scenario2PBT13",'Medium retrofit'!$AP$20,IF(F56="Scenario3PBT13",'Medium retrofit'!$AQ$20,"")))&amp;IF(F56="Scenario1PBT14",'Medium retrofit'!$AR$20,IF(F56="Scenario2PBT14",'Medium retrofit'!$AS$20,IF(F56="Scenario3PBT14",'Medium retrofit'!$AT$20,"")))&amp;IF(F56="Scenario1PBT15",'Medium retrofit'!$AU$20,IF(F56="Scenario2PBT15",'Medium retrofit'!$AV$20,IF(F56="Scenario3PBT15",'Medium retrofit'!$AW$20,"")))</f>
        <v/>
      </c>
      <c r="N56" s="124">
        <f t="shared" si="16"/>
        <v>0</v>
      </c>
      <c r="O56" s="245" t="str">
        <f>IF(F56="Scenario1PBT1",'Medium retrofit'!$E$23,IF(F56="Scenario2PBT1",'Medium retrofit'!$F$23,IF(F56="Scenario3PBT1",'Medium retrofit'!$G$23,"")))&amp;IF(F56="Scenario1PBT2",'Medium retrofit'!$H$23,IF(F56="Scenario2PBT2",'Medium retrofit'!$I$23,IF(F56="Scenario3PBT2",'Medium retrofit'!$J$23,"")))&amp;IF(F56="Scenario1PBT3",'Medium retrofit'!$K$23,IF(F56="Scenario2PBT3",'Medium retrofit'!$L$23,IF(F56="Scenario3PBT3",'Medium retrofit'!$M$23,"")))&amp;IF(F56="Scenario1PBT4",'Medium retrofit'!$N$23,IF(F56="Scenario2PBT4",'Medium retrofit'!$O$23,IF(F56="Scenario3PBT4",'Medium retrofit'!$P$23,"")))&amp;IF(F56="Scenario1PBT5",'Medium retrofit'!$Q$23,IF(F56="Scenario2PBT5",'Medium retrofit'!$R$23,IF(F56="Scenario3PBT5",'Medium retrofit'!$S$23,"")))&amp;IF(F56="Scenario1PBT6",'Medium retrofit'!$T$23,IF(F56="Scenario2PBT6",'Medium retrofit'!$U$23,IF(F56="Scenario3PBT6",'Medium retrofit'!$V$23,"")))&amp;IF(F56="Scenario1PBT7",'Medium retrofit'!$W$23,IF(F56="Scenario2PBT7",'Medium retrofit'!$X$23,IF(F56="Scenario3PBT7",'Medium retrofit'!$Y$23,"")))&amp;IF(F56="Scenario1PBT8",'Medium retrofit'!$Z$23,IF(F56="Scenario2PBT8",'Medium retrofit'!$AA$23,IF(F56="Scenario3PBT8",'Medium retrofit'!$AB$23,"")))&amp;IF(F56="Scenario1PBT9",'Medium retrofit'!$AC$23,IF(F56="Scenario2PBT9",'Medium retrofit'!$AD$23,IF(F56="Scenario3PBT9",'Medium retrofit'!$AE$23,"")))&amp;IF(F56="Scenario1PBT10",'Medium retrofit'!$AF$23,IF(F56="Scenario2PBT10",'Medium retrofit'!$AG$23,IF(F56="Scenario3PBT10",'Medium retrofit'!$AH$23,"")))&amp;IF(F56="Scenario1PBT11",'Medium retrofit'!$AI$23,IF(F56="Scenario2PBT11",'Medium retrofit'!$AJ$23,IF(F56="Scenario3PBT11",'Medium retrofit'!$AK$23,"")))&amp;IF(F56="Scenario1PBT12",'Medium retrofit'!$AL$23,IF(F56="Scenario2PBT12",'Medium retrofit'!$AM$23,IF(F56="Scenario3PBT12",'Medium retrofit'!$AN$23,"")))&amp;IF(F56="Scenario1PBT13",'Medium retrofit'!$AO$23,IF(F56="Scenario2PBT13",'Medium retrofit'!$AP$23,IF(F56="Scenario3PBT13",'Medium retrofit'!$AQ$23,"")))&amp;IF(F56="Scenario1PBT14",'Medium retrofit'!$AR$23,IF(F56="Scenario2PBT14",'Medium retrofit'!$AS$23,IF(F56="Scenario3PBT14",'Medium retrofit'!$AT$23,"")))&amp;IF(F56="Scenario1PBT15",'Medium retrofit'!$AU$23,IF(F56="Scenario2PBT15",'Medium retrofit'!$AV$23,IF(F56="Scenario3PBT15",'Medium retrofit'!$AW$23,"")))</f>
        <v/>
      </c>
      <c r="P56" s="123">
        <f t="shared" si="17"/>
        <v>0</v>
      </c>
      <c r="Q56" s="123" t="str">
        <f>IF(F56="Scenario1PBT1",'Medium retrofit'!$E$25,IF(F56="Scenario2PBT1",'Medium retrofit'!$F$25,IF(F56="Scenario3PBT1",'Medium retrofit'!$G$25,"")))&amp;IF(F56="Scenario1PBT2",'Medium retrofit'!$H$25,IF(F56="Scenario2PBT2",'Medium retrofit'!$I$25,IF(F56="Scenario3PBT2",'Medium retrofit'!$J$25,"")))&amp;IF(F56="Scenario1PBT3",'Medium retrofit'!$K$25,IF(F56="Scenario2PBT3",'Medium retrofit'!$L$25,IF(F56="Scenario3PBT3",'Medium retrofit'!$M$25,"")))&amp;IF(F56="Scenario1PBT4",'Medium retrofit'!$N$25,IF(F56="Scenario2PBT4",'Medium retrofit'!$O$25,IF(F56="Scenario3PBT4",'Medium retrofit'!$P$25,"")))&amp;IF(F56="Scenario1PBT5",'Medium retrofit'!$Q$25,IF(F56="Scenario2PBT5",'Medium retrofit'!$R$25,IF(F56="Scenario3PBT5",'Medium retrofit'!$S$25,"")))&amp;IF(F56="Scenario1PBT6",'Medium retrofit'!$T$25,IF(F56="Scenario2PBT6",'Medium retrofit'!$U$25,IF(F56="Scenario3PBT6",'Medium retrofit'!$V$25,"")))&amp;IF(F56="Scenario1PBT7",'Medium retrofit'!$W$25,IF(F56="Scenario2PBT7",'Medium retrofit'!$X$25,IF(F56="Scenario3PBT7",'Medium retrofit'!$Y$25,"")))&amp;IF(F56="Scenario1PBT8",'Medium retrofit'!$Z$25,IF(F56="Scenario2PBT8",'Medium retrofit'!$AA$25,IF(F56="Scenario3PBT8",'Medium retrofit'!$AB$25,"")))&amp;IF(F56="Scenario1PBT9",'Medium retrofit'!$AC$25,IF(F56="Scenario2PBT9",'Medium retrofit'!$AD$25,IF(F56="Scenario3PBT9",'Medium retrofit'!$AE$25,"")))&amp;IF(F56="Scenario1PBT10",'Medium retrofit'!$AF$25,IF(F56="Scenario2PBT10",'Medium retrofit'!$AG$25,IF(F56="Scenario3PBT10",'Medium retrofit'!$AH$25,"")))&amp;IF(F56="Scenario1PBT11",'Medium retrofit'!$AI$25,IF(F56="Scenario2PBT11",'Medium retrofit'!$AJ$25,IF(F56="Scenario3PBT11",'Medium retrofit'!$AK$25,"")))&amp;IF(F56="Scenario1PBT12",'Medium retrofit'!$AL$25,IF(F56="Scenario2PBT12",'Medium retrofit'!$AM$25,IF(F56="Scenario3PBT12",'Medium retrofit'!$AN$25,"")))&amp;IF(F56="Scenario1PBT13",'Medium retrofit'!$AO$25,IF(F56="Scenario2PBT13",'Medium retrofit'!$AP$25,IF(F56="Scenario3PBT13",'Medium retrofit'!$AQ$25,"")))&amp;IF(F56="Scenario1PBT14",'Medium retrofit'!$AR$25,IF(F56="Scenario2PBT14",'Medium retrofit'!$AS$25,IF(F56="Scenario3PBT14",'Medium retrofit'!$AT$25,"")))&amp;IF(F56="Scenario1PBT15",'Medium retrofit'!$AU$25,IF(F56="Scenario2PBT15",'Medium retrofit'!$AV$25,IF(F56="Scenario3PBT15",'Medium retrofit'!$AW$25,"")))</f>
        <v/>
      </c>
      <c r="R56" s="123">
        <f t="shared" si="18"/>
        <v>0</v>
      </c>
      <c r="S56" s="123" t="str">
        <f>IF(F56="Scenario1PBT1",'Medium retrofit'!$E$27,IF(F56="Scenario2PBT1",'Medium retrofit'!$F$27,IF(F56="Scenario3PBT1",'Medium retrofit'!$G$27,"")))&amp;IF(F56="Scenario1PBT2",'Medium retrofit'!$H$27,IF(F56="Scenario2PBT2",'Medium retrofit'!$I$27,IF(F56="Scenario3PBT2",'Medium retrofit'!$J$27,"")))&amp;IF(F56="Scenario1PBT3",'Medium retrofit'!$K$27,IF(F56="Scenario2PBT3",'Medium retrofit'!$L$27,IF(F56="Scenario3PBT3",'Medium retrofit'!$M$27,"")))&amp;IF(F56="Scenario1PBT4",'Medium retrofit'!$N$27,IF(F56="Scenario2PBT4",'Medium retrofit'!$O$27,IF(F56="Scenario3PBT4",'Medium retrofit'!$P$27,"")))&amp;IF(F56="Scenario1PBT5",'Medium retrofit'!$Q$27,IF(F56="Scenario2PBT5",'Medium retrofit'!$R$27,IF(F56="Scenario3PBT5",'Medium retrofit'!$S$27,"")))&amp;IF(F56="Scenario1PBT6",'Medium retrofit'!$T$27,IF(F56="Scenario2PBT6",'Medium retrofit'!$U$27,IF(F56="Scenario3PBT6",'Medium retrofit'!$V$27,"")))&amp;IF(F56="Scenario1PBT7",'Medium retrofit'!$W$27,IF(F56="Scenario2PBT7",'Medium retrofit'!$X$27,IF(F56="Scenario3PBT7",'Medium retrofit'!$Y$27,"")))&amp;IF(F56="Scenario1PBT8",'Medium retrofit'!$Z$27,IF(F56="Scenario2PBT8",'Medium retrofit'!$AA$27,IF(F56="Scenario3PBT8",'Medium retrofit'!$AB$27,"")))&amp;IF(F56="Scenario1PBT9",'Medium retrofit'!$AC$27,IF(F56="Scenario2PBT9",'Medium retrofit'!$AD$27,IF(F56="Scenario3PBT9",'Medium retrofit'!$AE$27,"")))&amp;IF(F56="Scenario1PBT10",'Medium retrofit'!$AF$27,IF(F56="Scenario2PBT10",'Medium retrofit'!$AG$27,IF(F56="Scenario3PBT10",'Medium retrofit'!$AH$27,"")))&amp;IF(F56="Scenario1PBT11",'Medium retrofit'!$AI$27,IF(F56="Scenario2PBT11",'Medium retrofit'!$AJ$27,IF(F56="Scenario3PBT11",'Medium retrofit'!$AK$27,"")))&amp;IF(F56="Scenario1PBT12",'Medium retrofit'!$AL$27,IF(F56="Scenario2PBT12",'Medium retrofit'!$AM$27,IF(F56="Scenario3PBT12",'Medium retrofit'!$AN$27,"")))&amp;IF(F56="Scenario1PBT13",'Medium retrofit'!$AO$27,IF(F56="Scenario2PBT13",'Medium retrofit'!$AP$27,IF(F56="Scenario3PBT13",'Medium retrofit'!$AQ$27,"")))&amp;IF(F56="Scenario1PBT14",'Medium retrofit'!$AR$27,IF(F56="Scenario2PBT14",'Medium retrofit'!$AS$27,IF(F56="Scenario3PBT14",'Medium retrofit'!$AT$27,"")))&amp;IF(F56="Scenario1PBT15",'Medium retrofit'!$AU$27,IF(F56="Scenario2PBT15",'Medium retrofit'!$AV$27,IF(F56="Scenario3PBT15",'Medium retrofit'!$AW$27,"")))</f>
        <v/>
      </c>
      <c r="T56" s="246">
        <f t="shared" si="19"/>
        <v>0</v>
      </c>
      <c r="U56" s="245" t="str">
        <f>IF(F56="Scenario1PBT1",'Medium retrofit'!$E$38,IF(F56="Scenario2PBT1",'Medium retrofit'!$F$38,IF(F56="Scenario3PBT1",'Medium retrofit'!$G$38,"")))&amp;IF(F56="Scenario1PBT2",'Medium retrofit'!$H$38,IF(F56="Scenario2PBT2",'Medium retrofit'!$I$38,IF(F56="Scenario3PBT2",'Medium retrofit'!$J$38,"")))&amp;IF(F56="Scenario1PBT3",'Medium retrofit'!$K$38,IF(F56="Scenario2PBT3",'Medium retrofit'!$L$38,IF(F56="Scenario3PBT3",'Medium retrofit'!$M$38,"")))&amp;IF(F56="Scenario1PBT4",'Medium retrofit'!$N$38,IF(F56="Scenario2PBT4",'Medium retrofit'!$O$38,IF(F56="Scenario3PBT4",'Medium retrofit'!$P$38,"")))&amp;IF(F56="Scenario1PBT5",'Medium retrofit'!$Q$38,IF(F56="Scenario2PBT5",'Medium retrofit'!$R$38,IF(F56="Scenario3PBT5",'Medium retrofit'!$S$38,"")))&amp;IF(F56="Scenario1PBT6",'Medium retrofit'!$T$38,IF(F56="Scenario2PBT6",'Medium retrofit'!$U$38,IF(F56="Scenario3PBT6",'Medium retrofit'!$V$38,"")))&amp;IF(F56="Scenario1PBT7",'Medium retrofit'!$W$38,IF(F56="Scenario2PBT7",'Medium retrofit'!$X$38,IF(F56="Scenario3PBT7",'Medium retrofit'!$Y$38,"")))&amp;IF(F56="Scenario1PBT8",'Medium retrofit'!$Z$38,IF(F56="Scenario2PBT8",'Medium retrofit'!$AA$38,IF(F56="Scenario3PBT8",'Medium retrofit'!$AB$38,"")))&amp;IF(F56="Scenario1PBT9",'Medium retrofit'!$AC$38,IF(F56="Scenario2PBT9",'Medium retrofit'!$AD$38,IF(F56="Scenario3PBT9",'Medium retrofit'!$AE$38,"")))&amp;IF(F56="Scenario1PBT10",'Medium retrofit'!$AF$38,IF(F56="Scenario2PBT10",'Medium retrofit'!$AG$38,IF(F56="Scenario3PBT10",'Medium retrofit'!$AH$38,"")))&amp;IF(F56="Scenario1PBT11",'Medium retrofit'!$AI$38,IF(F56="Scenario2PBT11",'Medium retrofit'!$AJ$38,IF(F56="Scenario3PBT11",'Medium retrofit'!$AK$38,"")))&amp;IF(F56="Scenario1PBT12",'Medium retrofit'!$AL$38,IF(F56="Scenario2PBT12",'Medium retrofit'!$AM$38,IF(F56="Scenario3PBT12",'Medium retrofit'!$AN$38,"")))&amp;IF(F56="Scenario1PBT13",'Medium retrofit'!$AO$38,IF(F56="Scenario2PBT13",'Medium retrofit'!$AP$38,IF(F56="Scenario3PBT13",'Medium retrofit'!$AQ$38,"")))&amp;IF(F56="Scenario1PBT14",'Medium retrofit'!$AR$38,IF(F56="Scenario2PBT14",'Medium retrofit'!$AS$38,IF(F56="Scenario3PBT14",'Medium retrofit'!$AT$38,"")))&amp;IF(F56="Scenario1PBT15",'Medium retrofit'!$AU$38,IF(F56="Scenario2PBT15",'Medium retrofit'!$AV$38,IF(F56="Scenario3PBT15",'Medium retrofit'!$AW$38,"")))</f>
        <v/>
      </c>
      <c r="V56" s="123">
        <f t="shared" si="20"/>
        <v>0</v>
      </c>
      <c r="W56" s="123" t="str">
        <f>IF(F56="Scenario1PBT1",'Medium retrofit'!$E$40,IF(F56="Scenario2PBT1",'Medium retrofit'!$F$40,IF(F56="Scenario3PBT1",'Medium retrofit'!$G$40,"")))&amp;IF(F56="Scenario1PBT2",'Medium retrofit'!$H$40,IF(F56="Scenario2PBT2",'Medium retrofit'!$I$40,IF(F56="Scenario3PBT2",'Medium retrofit'!$J$40,"")))&amp;IF(F56="Scenario1PBT3",'Medium retrofit'!$K$40,IF(F56="Scenario2PBT3",'Medium retrofit'!$L$40,IF(F56="Scenario3PBT3",'Medium retrofit'!$M$40,"")))&amp;IF(F56="Scenario1PBT4",'Medium retrofit'!$N$40,IF(F56="Scenario2PBT4",'Medium retrofit'!$O$40,IF(F56="Scenario3PBT4",'Medium retrofit'!$P$40,"")))&amp;IF(F56="Scenario1PBT5",'Medium retrofit'!$Q$40,IF(F56="Scenario2PBT5",'Medium retrofit'!$R$40,IF(F56="Scenario3PBT5",'Medium retrofit'!$S$40,"")))&amp;IF(F56="Scenario1PBT6",'Medium retrofit'!$T$40,IF(F56="Scenario2PBT6",'Medium retrofit'!$U$40,IF(F56="Scenario3PBT6",'Medium retrofit'!$V$40,"")))&amp;IF(F56="Scenario1PBT7",'Medium retrofit'!$W$40,IF(F56="Scenario2PBT7",'Medium retrofit'!$X$40,IF(F56="Scenario3PBT7",'Medium retrofit'!$Y$40,"")))&amp;IF(F56="Scenario1PBT8",'Medium retrofit'!$Z$40,IF(F56="Scenario2PBT8",'Medium retrofit'!$AA$40,IF(F56="Scenario3PBT8",'Medium retrofit'!$AB$40,"")))&amp;IF(F56="Scenario1PBT9",'Medium retrofit'!$AC$40,IF(F56="Scenario2PBT9",'Medium retrofit'!$AD$40,IF(F56="Scenario3PBT9",'Medium retrofit'!$AE$40,"")))&amp;IF(F56="Scenario1PBT10",'Medium retrofit'!$AF$40,IF(F56="Scenario2PBT10",'Medium retrofit'!$AG$40,IF(F56="Scenario3PBT10",'Medium retrofit'!$AH$40,"")))&amp;IF(F56="Scenario1PBT11",'Medium retrofit'!$AI$40,IF(F56="Scenario2PBT11",'Medium retrofit'!$AJ$40,IF(F56="Scenario3PBT11",'Medium retrofit'!$AK$40,"")))&amp;IF(F56="Scenario1PBT12",'Medium retrofit'!$AL$40,IF(F56="Scenario2PBT12",'Medium retrofit'!$AM$40,IF(F56="Scenario3PBT12",'Medium retrofit'!$AN$40,"")))&amp;IF(F56="Scenario1PBT13",'Medium retrofit'!$AO$40,IF(F56="Scenario2PBT13",'Medium retrofit'!$AP$40,IF(F56="Scenario3PBT13",'Medium retrofit'!$AQ$40,"")))&amp;IF(F56="Scenario1PBT14",'Medium retrofit'!$AR$40,IF(F56="Scenario2PBT14",'Medium retrofit'!$AS$40,IF(F56="Scenario3PBT14",'Medium retrofit'!$AT$40,"")))&amp;IF(F56="Scenario1PBT15",'Medium retrofit'!$AU$40,IF(F56="Scenario2PBT15",'Medium retrofit'!$AV$40,IF(F56="Scenario3PBT15",'Medium retrofit'!$AW$40,"")))</f>
        <v/>
      </c>
      <c r="X56" s="123">
        <f t="shared" si="21"/>
        <v>0</v>
      </c>
      <c r="Y56" s="123" t="str">
        <f>IF(F56="Scenario1PBT1",'Medium retrofit'!$E$42,IF(F56="Scenario2PBT1",'Medium retrofit'!$F$42,IF(F56="Scenario3PBT1",'Medium retrofit'!$G$42,"")))&amp;IF(F56="Scenario1PBT2",'Medium retrofit'!$H$42,IF(F56="Scenario2PBT2",'Medium retrofit'!$I$42,IF(F56="Scenario3PBT2",'Medium retrofit'!$J$42,"")))&amp;IF(F56="Scenario1PBT3",'Medium retrofit'!$K$42,IF(F56="Scenario2PBT3",'Medium retrofit'!$L$42,IF(F56="Scenario3PBT3",'Medium retrofit'!$M$42,"")))&amp;IF(F56="Scenario1PBT4",'Medium retrofit'!$N$42,IF(F56="Scenario2PBT4",'Medium retrofit'!$O$42,IF(F56="Scenario3PBT4",'Medium retrofit'!$P$42,"")))&amp;IF(F56="Scenario1PBT5",'Medium retrofit'!$Q$42,IF(F56="Scenario2PBT5",'Medium retrofit'!$R$42,IF(F56="Scenario3PBT5",'Medium retrofit'!$S$42,"")))&amp;IF(F56="Scenario1PBT6",'Medium retrofit'!$T$42,IF(F56="Scenario2PBT6",'Medium retrofit'!$U$42,IF(F56="Scenario3PBT6",'Medium retrofit'!$V$42,"")))&amp;IF(F56="Scenario1PBT7",'Medium retrofit'!$W$42,IF(F56="Scenario2PBT7",'Medium retrofit'!$X$42,IF(F56="Scenario3PBT7",'Medium retrofit'!$Y$42,"")))&amp;IF(F56="Scenario1PBT8",'Medium retrofit'!$Z$42,IF(F56="Scenario2PBT8",'Medium retrofit'!$AA$42,IF(F56="Scenario3PBT8",'Medium retrofit'!$AB$42,"")))&amp;IF(F56="Scenario1PBT9",'Medium retrofit'!$AC$42,IF(F56="Scenario2PBT9",'Medium retrofit'!$AD$42,IF(F56="Scenario3PBT9",'Medium retrofit'!$AE$42,"")))&amp;IF(F56="Scenario1PBT10",'Medium retrofit'!$AF$42,IF(F56="Scenario2PBT10",'Medium retrofit'!$AG$42,IF(F56="Scenario3PBT10",'Medium retrofit'!$AH$42,"")))&amp;IF(F56="Scenario1PBT11",'Medium retrofit'!$AI$42,IF(F56="Scenario2PBT11",'Medium retrofit'!$AJ$42,IF(F56="Scenario3PBT11",'Medium retrofit'!$AK$42,"")))&amp;IF(F56="Scenario1PBT12",'Medium retrofit'!$AL$42,IF(F56="Scenario2PBT12",'Medium retrofit'!$AM$42,IF(F56="Scenario3PBT12",'Medium retrofit'!$AN$42,"")))&amp;IF(F56="Scenario1PBT13",'Medium retrofit'!$AO$42,IF(F56="Scenario2PBT13",'Medium retrofit'!$AP$42,IF(F56="Scenario3PBT13",'Medium retrofit'!$AQ$42,"")))&amp;IF(F56="Scenario1PBT14",'Medium retrofit'!$AR$42,IF(F56="Scenario2PBT14",'Medium retrofit'!$AS$42,IF(F56="Scenario3PBT14",'Medium retrofit'!$AT$42,"")))&amp;IF(F56="Scenario1PBT15",'Medium retrofit'!$AU$42,IF(F56="Scenario2PBT15",'Medium retrofit'!$AV$42,IF(F56="Scenario3PBT15",'Medium retrofit'!$AW$42,"")))</f>
        <v/>
      </c>
      <c r="Z56" s="123">
        <f t="shared" si="22"/>
        <v>0</v>
      </c>
      <c r="AA56" s="239" t="str">
        <f>IF(F56="Scenario1PBT1",'Medium retrofit'!$E$101,IF(F56="Scenario2PBT1",'Medium retrofit'!$F$101,IF(F56="Scenario3PBT1",'Medium retrofit'!$G$101,"")))&amp;IF(F56="Scenario1PBT2",'Medium retrofit'!$H$101,IF(F56="Scenario2PBT2",'Medium retrofit'!$I$101,IF(F56="Scenario3PBT2",'Medium retrofit'!$J$101,"")))&amp;IF(F56="Scenario1PBT3",'Medium retrofit'!$K$101,IF(F56="Scenario2PBT3",'Medium retrofit'!$L$101,IF(F56="Scenario3PBT3",'Medium retrofit'!$M$101,"")))&amp;IF(F56="Scenario1PBT4",'Medium retrofit'!$N$101,IF(F56="Scenario2PBT4",'Medium retrofit'!$O$101,IF(F56="Scenario3PBT4",'Medium retrofit'!$P$101,"")))&amp;IF(F56="Scenario1PBT5",'Medium retrofit'!$Q$101,IF(F56="Scenario2PBT5",'Medium retrofit'!$R$101,IF(F56="Scenario3PBT5",'Medium retrofit'!$S$101,"")))&amp;IF(F56="Scenario1PBT6",'Medium retrofit'!$T$101,IF(F56="Scenario2PBT6",'Medium retrofit'!$U$101,IF(F56="Scenario3PBT6",'Medium retrofit'!$V$101,"")))&amp;IF(F56="Scenario1PBT7",'Medium retrofit'!$W$101,IF(F56="Scenario2PBT7",'Medium retrofit'!$X$101,IF(F56="Scenario3PBT7",'Medium retrofit'!$Y$101,"")))&amp;IF(F56="Scenario1PBT8",'Medium retrofit'!$Z$101,IF(F56="Scenario2PBT8",'Medium retrofit'!$AA$101,IF(F56="Scenario3PBT8",'Medium retrofit'!$AB$101,"")))&amp;IF(F56="Scenario1PBT9",'Medium retrofit'!$AC$101,IF(F56="Scenario2PBT9",'Medium retrofit'!$AD$101,IF(F56="Scenario3PBT9",'Medium retrofit'!$AE$101,"")))&amp;IF(F56="Scenario1PBT10",'Medium retrofit'!$AF$101,IF(F56="Scenario2PBT10",'Medium retrofit'!$AG$101,IF(F56="Scenario3PBT10",'Medium retrofit'!$AH$101,"")))&amp;IF(F56="Scenario1PBT11",'Medium retrofit'!$AI$101,IF(F56="Scenario2PBT11",'Medium retrofit'!$AJ$101,IF(F56="Scenario3PBT11",'Medium retrofit'!$AK$101,"")))&amp;IF(F56="Scenario1PBT12",'Medium retrofit'!$AL$101,IF(F56="Scenario2PBT12",'Medium retrofit'!$AM$101,IF(F56="Scenario3PBT12",'Medium retrofit'!$AN$101,"")))&amp;IF(F56="Scenario1PBT13",'Medium retrofit'!$AO$101,IF(F56="Scenario2PBT13",'Medium retrofit'!$AP$101,IF(F56="Scenario3PBT13",'Medium retrofit'!$AQ$101,"")))&amp;IF(F56="Scenario1PBT14",'Medium retrofit'!$AR$101,IF(F56="Scenario2PBT14",'Medium retrofit'!$AS$101,IF(F56="Scenario3PBT14",'Medium retrofit'!$AT$101,"")))&amp;IF(F56="Scenario1PBT15",'Medium retrofit'!$AU$101,IF(F56="Scenario2PBT15",'Medium retrofit'!$AV$101,IF(F56="Scenario3PBT15",'Medium retrofit'!$AW$101,"")))</f>
        <v/>
      </c>
      <c r="AB56" s="242">
        <f t="shared" si="23"/>
        <v>0</v>
      </c>
      <c r="AC56" s="364" t="str">
        <f t="shared" si="24"/>
        <v/>
      </c>
      <c r="AD56" s="353">
        <f>IF(AC56="",IFERROR('Projection_Base-case'!G57-G56,0),0)</f>
        <v>0</v>
      </c>
      <c r="AE56" s="350">
        <f t="shared" si="25"/>
        <v>0</v>
      </c>
      <c r="AF56" s="361">
        <f>IFERROR(100*AD56/'Projection_Base-case'!G57,0)</f>
        <v>0</v>
      </c>
      <c r="AG56" s="352">
        <f>IF(AC56="",IFERROR('Projection_Base-case'!I57-I56,0),0)</f>
        <v>0</v>
      </c>
      <c r="AH56" s="353">
        <f t="shared" si="26"/>
        <v>0</v>
      </c>
      <c r="AI56" s="361">
        <f>IFERROR(100*AG56/'Projection_Base-case'!I57,0)</f>
        <v>0</v>
      </c>
      <c r="AJ56" s="352">
        <f>IF(AC56="",IFERROR('Projection_Base-case'!K57-K56,0),0)</f>
        <v>0</v>
      </c>
      <c r="AK56" s="353">
        <f t="shared" si="27"/>
        <v>0</v>
      </c>
      <c r="AL56" s="361">
        <f>IFERROR(100*AJ56/'Projection_Base-case'!K57,0)</f>
        <v>0</v>
      </c>
      <c r="AM56" s="352">
        <f>-IF(AC56="",IFERROR('Projection_Base-case'!M57-M56,0),0)</f>
        <v>0</v>
      </c>
      <c r="AN56" s="353">
        <f t="shared" si="28"/>
        <v>0</v>
      </c>
      <c r="AO56" s="354">
        <f>IFERROR(IF('Projection_Base-case'!N57&gt;0,100*AN56/'Projection_Base-case'!N57,100*AN56/N56),0)</f>
        <v>0</v>
      </c>
      <c r="AP56" s="355">
        <f>IF(AC56="",IFERROR('Projection_Base-case'!O57-O56,0),0)</f>
        <v>0</v>
      </c>
      <c r="AQ56" s="356">
        <f t="shared" si="29"/>
        <v>0</v>
      </c>
      <c r="AR56" s="356">
        <f>IFERROR(100*AP56/'Projection_Base-case'!O57,0)</f>
        <v>0</v>
      </c>
      <c r="AS56" s="355">
        <f>IF(AC56="",IFERROR('Projection_Base-case'!Q57-Q56,0),0)</f>
        <v>0</v>
      </c>
      <c r="AT56" s="356">
        <f t="shared" si="30"/>
        <v>0</v>
      </c>
      <c r="AU56" s="356">
        <f>IFERROR(100*AS56/'Projection_Base-case'!Q57,0)</f>
        <v>0</v>
      </c>
      <c r="AV56" s="355">
        <f>IF(AC56="",IFERROR('Projection_Base-case'!S57-S56,0),0)</f>
        <v>0</v>
      </c>
      <c r="AW56" s="356">
        <f t="shared" si="31"/>
        <v>0</v>
      </c>
      <c r="AX56" s="357">
        <f>IFERROR(100*AV56/'Projection_Base-case'!S57,0)</f>
        <v>0</v>
      </c>
      <c r="AY56" s="358">
        <f>IF(AC56="",IFERROR('Projection_Base-case'!U57-U56,0),0)</f>
        <v>0</v>
      </c>
      <c r="AZ56" s="359">
        <f t="shared" si="32"/>
        <v>0</v>
      </c>
      <c r="BA56" s="359">
        <f>IFERROR(100*AY56/'Projection_Base-case'!U57,0)</f>
        <v>0</v>
      </c>
      <c r="BB56" s="358">
        <f>IF(AC56="",IFERROR('Projection_Base-case'!W57-W56,0),0)</f>
        <v>0</v>
      </c>
      <c r="BC56" s="359">
        <f t="shared" si="33"/>
        <v>0</v>
      </c>
      <c r="BD56" s="359">
        <f>IFERROR(100*BB56/'Projection_Base-case'!W57,0)</f>
        <v>0</v>
      </c>
      <c r="BE56" s="358">
        <f>IF(AC56="",IFERROR('Projection_Base-case'!Y57-Y56,0),0)</f>
        <v>0</v>
      </c>
      <c r="BF56" s="359">
        <f t="shared" si="34"/>
        <v>0</v>
      </c>
      <c r="BG56" s="359">
        <f>IFERROR(100*BE56/'Projection_Base-case'!Y57,0)</f>
        <v>0</v>
      </c>
      <c r="BH56" s="359">
        <f t="shared" si="35"/>
        <v>0</v>
      </c>
      <c r="BI56" s="360">
        <f t="shared" si="36"/>
        <v>0</v>
      </c>
    </row>
    <row r="57" spans="1:61">
      <c r="A57" s="205">
        <v>53</v>
      </c>
      <c r="B57" s="347">
        <f>IF('Projection_Base-case'!B58&lt;&gt;"",'Projection_Base-case'!B58,0)</f>
        <v>0</v>
      </c>
      <c r="C57" s="347">
        <f>IF('Projection_Base-case'!C58&lt;&gt;"",'Projection_Base-case'!C58,0)</f>
        <v>0</v>
      </c>
      <c r="D57" s="365">
        <f>IF('Projection_Base-case'!D58&lt;&gt;"",'Projection_Base-case'!D58,0)</f>
        <v>0</v>
      </c>
      <c r="E57" s="369"/>
      <c r="F57" s="367" t="str">
        <f t="shared" si="12"/>
        <v>0</v>
      </c>
      <c r="G57" s="241" t="str">
        <f>IF(F57="Scenario1PBT1",'Medium retrofit'!$E$6,IF(F57="Scenario2PBT1",'Medium retrofit'!$F$6,IF(F57="Scenario3PBT1",'Medium retrofit'!$G$6,"")))&amp;IF(F57="Scenario1PBT2",'Medium retrofit'!$H$6,IF(F57="Scenario2PBT2",'Medium retrofit'!$I$6,IF(F57="Scenario3PBT2",'Medium retrofit'!$J$6,"")))&amp;IF(F57="Scenario1PBT3",'Medium retrofit'!$K$6,IF(F57="Scenario2PBT3",'Medium retrofit'!$L$6,IF(F57="Scenario3PBT3",'Medium retrofit'!$M$6,"")))&amp;IF(F57="Scenario1PBT4",'Medium retrofit'!$N$6,IF(F57="Scenario2PBT4",'Medium retrofit'!$O$6,IF(F57="Scenario3PBT4",'Medium retrofit'!$P$6,"")))&amp;IF(F57="Scenario1PBT5",'Medium retrofit'!$Q$6,IF(F57="Scenario2PBT5",'Medium retrofit'!$R$6,IF(F57="Scenario3PBT5",'Medium retrofit'!$S$6,"")))&amp;IF(F57="Scenario1PBT6",'Medium retrofit'!$T$6,IF(F57="Scenario2PBT6",'Medium retrofit'!$U$6,IF(F57="Scenario3PBT6",'Medium retrofit'!$V$6,"")))&amp;IF(F57="Scenario1PBT7",'Medium retrofit'!$W$6,IF(F57="Scenario2PBT7",'Medium retrofit'!$X$6,IF(F57="Scenario3PBT7",'Medium retrofit'!$Y$6,"")))&amp;IF(F57="Scenario1PBT8",'Medium retrofit'!$Z$6,IF(F57="Scenario2PBT8",'Medium retrofit'!$AA$6,IF(F57="Scenario3PBT8",'Medium retrofit'!$AB$6,"")))&amp;IF(F57="Scenario1PBT9",'Medium retrofit'!$AC$6,IF(F57="Scenario2PBT9",'Medium retrofit'!$AD$6,IF(F57="Scenario3PBT9",'Medium retrofit'!$AE$6,"")))&amp;IF(F57="Scenario1PBT10",'Medium retrofit'!$AF$6,IF(F57="Scenario2PBT10",'Medium retrofit'!$AG$6,IF(F57="Scenario3PBT10",'Medium retrofit'!$AH$6,"")))&amp;IF(F57="Scenario1PBT11",'Medium retrofit'!$AI$6,IF(F57="Scenario2PBT11",'Medium retrofit'!$AJ$6,IF(F57="Scenario3PBT11",'Medium retrofit'!$AK$6,"")))&amp;IF(F57="Scenario1PBT12",'Medium retrofit'!$AL$6,IF(F57="Scenario2PBT12",'Medium retrofit'!$AM$6,IF(F57="Scenario3PBT12",'Medium retrofit'!$AN$6,"")))&amp;IF(F57="Scenario1PBT13",'Medium retrofit'!$AO$6,IF(F57="Scenario2PBT13",'Medium retrofit'!$AP$6,IF(F57="Scenario3PBT13",'Medium retrofit'!$AQ$6,"")))&amp;IF(F57="Scenario1PBT14",'Medium retrofit'!$AR$6,IF(F57="Scenario2PBT14",'Medium retrofit'!$AS$6,IF(F57="Scenario3PBT14",'Medium retrofit'!$AT$6,"")))&amp;IF(F57="Scenario1PBT15",'Medium retrofit'!$AU$6,IF(F57="Scenario2PBT15",'Medium retrofit'!$AV$6,IF(F57="Scenario3PBT15",'Medium retrofit'!$AW$6,"")))</f>
        <v/>
      </c>
      <c r="H57" s="123">
        <f t="shared" si="13"/>
        <v>0</v>
      </c>
      <c r="I57" s="239" t="str">
        <f>IF(F57="Scenario1PBT1",'Medium retrofit'!$E$16,IF(F57="Scenario2PBT1",'Medium retrofit'!$F$16,IF(F57="Scenario3PBT1",'Medium retrofit'!$G$16,"")))&amp;IF(F57="Scenario1PBT2",'Medium retrofit'!$H$16,IF(F57="Scenario2PBT2",'Medium retrofit'!$I$16,IF(F57="Scenario3PBT2",'Medium retrofit'!$J$16,"")))&amp;IF(F57="Scenario1PBT3",'Medium retrofit'!$K$16,IF(F57="Scenario2PBT3",'Medium retrofit'!$L$16,IF(F57="Scenario3PBT3",'Medium retrofit'!$M$16,"")))&amp;IF(F57="Scenario1PBT4",'Medium retrofit'!$N$16,IF(F57="Scenario2PBT4",'Medium retrofit'!$O$16,IF(F57="Scenario3PBT4",'Medium retrofit'!$P$16,"")))&amp;IF(F57="Scenario1PBT5",'Medium retrofit'!$Q$16,IF(F57="Scenario2PBT5",'Medium retrofit'!$R$16,IF(F57="Scenario3PBT5",'Medium retrofit'!$S$16,"")))&amp;IF(F57="Scenario1PBT6",'Medium retrofit'!$T$16,IF(F57="Scenario2PBT6",'Medium retrofit'!$U$16,IF(F57="Scenario3PBT6",'Medium retrofit'!$V$16,"")))&amp;IF(F57="Scenario1PBT7",'Medium retrofit'!$W$16,IF(F57="Scenario2PBT7",'Medium retrofit'!$X$16,IF(F57="Scenario3PBT7",'Medium retrofit'!$Y$16,"")))&amp;IF(F57="Scenario1PBT8",'Medium retrofit'!$Z$16,IF(F57="Scenario2PBT8",'Medium retrofit'!$AA$16,IF(F57="Scenario3PBT8",'Medium retrofit'!$AB$16,"")))&amp;IF(F57="Scenario1PBT9",'Medium retrofit'!$AC$16,IF(F57="Scenario2PBT9",'Medium retrofit'!$AD$16,IF(F57="Scenario3PBT9",'Medium retrofit'!$AE$16,"")))&amp;IF(F57="Scenario1PBT10",'Medium retrofit'!$AF$16,IF(F57="Scenario2PBT10",'Medium retrofit'!$AG$16,IF(F57="Scenario3PBT10",'Medium retrofit'!$AH$16,"")))&amp;IF(F57="Scenario1PBT11",'Medium retrofit'!$AI$16,IF(F57="Scenario2PBT11",'Medium retrofit'!$AJ$16,IF(F57="Scenario3PBT11",'Medium retrofit'!$AK$16,"")))&amp;IF(F57="Scenario1PBT12",'Medium retrofit'!$AL$16,IF(F57="Scenario2PBT12",'Medium retrofit'!$AM$16,IF(F57="Scenario3PBT12",'Medium retrofit'!$AN$16,"")))&amp;IF(F57="Scenario1PBT13",'Medium retrofit'!$AO$16,IF(F57="Scenario2PBT13",'Medium retrofit'!$AP$16,IF(F57="Scenario3PBT13",'Medium retrofit'!$AQ$16,"")))&amp;IF(F57="Scenario1PBT14",'Medium retrofit'!$AR$16,IF(F57="Scenario2PBT14",'Medium retrofit'!$AS$16,IF(F57="Scenario3PBT14",'Medium retrofit'!$AT$16,"")))&amp;IF(F57="Scenario1PBT15",'Medium retrofit'!$AU$16,IF(F57="Scenario2PBT15",'Medium retrofit'!$AV$16,IF(F57="Scenario3PBT15",'Medium retrofit'!$AW$16,"")))</f>
        <v/>
      </c>
      <c r="J57" s="123">
        <f t="shared" si="14"/>
        <v>0</v>
      </c>
      <c r="K57" s="123" t="str">
        <f>IF(F57="Scenario1PBT1",'Medium retrofit'!$E$18,IF(F57="Scenario2PBT1",'Medium retrofit'!$F$18,IF(F57="Scenario3PBT1",'Medium retrofit'!$G$18,"")))&amp;IF(F57="Scenario1PBT2",'Medium retrofit'!$H$18,IF(F57="Scenario2PBT2",'Medium retrofit'!$I$18,IF(F57="Scenario3PBT2",'Medium retrofit'!$J$18,"")))&amp;IF(F57="Scenario1PBT3",'Medium retrofit'!$K$18,IF(F57="Scenario2PBT3",'Medium retrofit'!$L$18,IF(F57="Scenario3PBT3",'Medium retrofit'!$M$18,"")))&amp;IF(F57="Scenario1PBT4",'Medium retrofit'!$N$18,IF(F57="Scenario2PBT4",'Medium retrofit'!$O$18,IF(F57="Scenario3PBT4",'Medium retrofit'!$P$18,"")))&amp;IF(F57="Scenario1PBT5",'Medium retrofit'!$Q$18,IF(F57="Scenario2PBT5",'Medium retrofit'!$R$18,IF(F57="Scenario3PBT5",'Medium retrofit'!$S$18,"")))&amp;IF(F57="Scenario1PBT6",'Medium retrofit'!$T$18,IF(F57="Scenario2PBT6",'Medium retrofit'!$U$18,IF(F57="Scenario3PBT6",'Medium retrofit'!$V$18,"")))&amp;IF(F57="Scenario1PBT7",'Medium retrofit'!$W$18,IF(F57="Scenario2PBT7",'Medium retrofit'!$X$18,IF(F57="Scenario3PBT7",'Medium retrofit'!$Y$18,"")))&amp;IF(F57="Scenario1PBT8",'Medium retrofit'!$Z$18,IF(F57="Scenario2PBT8",'Medium retrofit'!$AA$18,IF(F57="Scenario3PBT8",'Medium retrofit'!$AB$18,"")))&amp;IF(F57="Scenario1PBT9",'Medium retrofit'!$AC$18,IF(F57="Scenario2PBT9",'Medium retrofit'!$AD$18,IF(F57="Scenario3PBT9",'Medium retrofit'!$AE$18,"")))&amp;IF(F57="Scenario1PBT10",'Medium retrofit'!$AF$18,IF(F57="Scenario2PBT10",'Medium retrofit'!$AG$18,IF(F57="Scenario3PBT10",'Medium retrofit'!$AH$18,"")))&amp;IF(F57="Scenario1PBT11",'Medium retrofit'!$AI$18,IF(F57="Scenario2PBT11",'Medium retrofit'!$AJ$18,IF(F57="Scenario3PBT11",'Medium retrofit'!$AK$18,"")))&amp;IF(F57="Scenario1PBT12",'Medium retrofit'!$AL$18,IF(F57="Scenario2PBT12",'Medium retrofit'!$AM$18,IF(F57="Scenario3PBT12",'Medium retrofit'!$AN$18,"")))&amp;IF(F57="Scenario1PBT13",'Medium retrofit'!$AO$18,IF(F57="Scenario2PBT13",'Medium retrofit'!$AP$18,IF(F57="Scenario3PBT13",'Medium retrofit'!$AQ$18,"")))&amp;IF(F57="Scenario1PBT14",'Medium retrofit'!$AR$18,IF(F57="Scenario2PBT14",'Medium retrofit'!$AS$18,IF(F57="Scenario3PBT14",'Medium retrofit'!$AT$18,"")))&amp;IF(F57="Scenario1PBT15",'Medium retrofit'!$AU$18,IF(F57="Scenario2PBT15",'Medium retrofit'!$AV$18,IF(F57="Scenario3PBT15",'Medium retrofit'!$AW$18,"")))</f>
        <v/>
      </c>
      <c r="L57" s="123">
        <f t="shared" si="15"/>
        <v>0</v>
      </c>
      <c r="M57" s="123" t="str">
        <f>IF(F57="Scenario1PBT1",'Medium retrofit'!$E$20,IF(F57="Scenario2PBT1",'Medium retrofit'!$F$20,IF(F57="Scenario3PBT1",'Medium retrofit'!$G$20,"")))&amp;IF(F57="Scenario1PBT2",'Medium retrofit'!$H$20,IF(F57="Scenario2PBT2",'Medium retrofit'!$I$20,IF(F57="Scenario3PBT2",'Medium retrofit'!$J$20,"")))&amp;IF(F57="Scenario1PBT3",'Medium retrofit'!$K$20,IF(F57="Scenario2PBT3",'Medium retrofit'!$L$20,IF(F57="Scenario3PBT3",'Medium retrofit'!$M$20,"")))&amp;IF(F57="Scenario1PBT4",'Medium retrofit'!$N$20,IF(F57="Scenario2PBT4",'Medium retrofit'!$O$20,IF(F57="Scenario3PBT4",'Medium retrofit'!$P$20,"")))&amp;IF(F57="Scenario1PBT5",'Medium retrofit'!$Q$20,IF(F57="Scenario2PBT5",'Medium retrofit'!$R$20,IF(F57="Scenario3PBT5",'Medium retrofit'!$S$20,"")))&amp;IF(F57="Scenario1PBT6",'Medium retrofit'!$T$20,IF(F57="Scenario2PBT6",'Medium retrofit'!$U$20,IF(F57="Scenario3PBT6",'Medium retrofit'!$V$20,"")))&amp;IF(F57="Scenario1PBT7",'Medium retrofit'!$W$20,IF(F57="Scenario2PBT7",'Medium retrofit'!$X$20,IF(F57="Scenario3PBT7",'Medium retrofit'!$Y$20,"")))&amp;IF(F57="Scenario1PBT8",'Medium retrofit'!$Z$20,IF(F57="Scenario2PBT8",'Medium retrofit'!$AA$20,IF(F57="Scenario3PBT8",'Medium retrofit'!$AB$20,"")))&amp;IF(F57="Scenario1PBT9",'Medium retrofit'!$AC$20,IF(F57="Scenario2PBT9",'Medium retrofit'!$AD$20,IF(F57="Scenario3PBT9",'Medium retrofit'!$AE$20,"")))&amp;IF(F57="Scenario1PBT10",'Medium retrofit'!$AF$20,IF(F57="Scenario2PBT10",'Medium retrofit'!$AG$20,IF(F57="Scenario3PBT10",'Medium retrofit'!$AH$20,"")))&amp;IF(F57="Scenario1PBT11",'Medium retrofit'!$AI$20,IF(F57="Scenario2PBT11",'Medium retrofit'!$AJ$20,IF(F57="Scenario3PBT11",'Medium retrofit'!$AK$20,"")))&amp;IF(F57="Scenario1PBT12",'Medium retrofit'!$AL$20,IF(F57="Scenario2PBT12",'Medium retrofit'!$AM$20,IF(F57="Scenario3PBT12",'Medium retrofit'!$AN$20,"")))&amp;IF(F57="Scenario1PBT13",'Medium retrofit'!$AO$20,IF(F57="Scenario2PBT13",'Medium retrofit'!$AP$20,IF(F57="Scenario3PBT13",'Medium retrofit'!$AQ$20,"")))&amp;IF(F57="Scenario1PBT14",'Medium retrofit'!$AR$20,IF(F57="Scenario2PBT14",'Medium retrofit'!$AS$20,IF(F57="Scenario3PBT14",'Medium retrofit'!$AT$20,"")))&amp;IF(F57="Scenario1PBT15",'Medium retrofit'!$AU$20,IF(F57="Scenario2PBT15",'Medium retrofit'!$AV$20,IF(F57="Scenario3PBT15",'Medium retrofit'!$AW$20,"")))</f>
        <v/>
      </c>
      <c r="N57" s="124">
        <f t="shared" si="16"/>
        <v>0</v>
      </c>
      <c r="O57" s="245" t="str">
        <f>IF(F57="Scenario1PBT1",'Medium retrofit'!$E$23,IF(F57="Scenario2PBT1",'Medium retrofit'!$F$23,IF(F57="Scenario3PBT1",'Medium retrofit'!$G$23,"")))&amp;IF(F57="Scenario1PBT2",'Medium retrofit'!$H$23,IF(F57="Scenario2PBT2",'Medium retrofit'!$I$23,IF(F57="Scenario3PBT2",'Medium retrofit'!$J$23,"")))&amp;IF(F57="Scenario1PBT3",'Medium retrofit'!$K$23,IF(F57="Scenario2PBT3",'Medium retrofit'!$L$23,IF(F57="Scenario3PBT3",'Medium retrofit'!$M$23,"")))&amp;IF(F57="Scenario1PBT4",'Medium retrofit'!$N$23,IF(F57="Scenario2PBT4",'Medium retrofit'!$O$23,IF(F57="Scenario3PBT4",'Medium retrofit'!$P$23,"")))&amp;IF(F57="Scenario1PBT5",'Medium retrofit'!$Q$23,IF(F57="Scenario2PBT5",'Medium retrofit'!$R$23,IF(F57="Scenario3PBT5",'Medium retrofit'!$S$23,"")))&amp;IF(F57="Scenario1PBT6",'Medium retrofit'!$T$23,IF(F57="Scenario2PBT6",'Medium retrofit'!$U$23,IF(F57="Scenario3PBT6",'Medium retrofit'!$V$23,"")))&amp;IF(F57="Scenario1PBT7",'Medium retrofit'!$W$23,IF(F57="Scenario2PBT7",'Medium retrofit'!$X$23,IF(F57="Scenario3PBT7",'Medium retrofit'!$Y$23,"")))&amp;IF(F57="Scenario1PBT8",'Medium retrofit'!$Z$23,IF(F57="Scenario2PBT8",'Medium retrofit'!$AA$23,IF(F57="Scenario3PBT8",'Medium retrofit'!$AB$23,"")))&amp;IF(F57="Scenario1PBT9",'Medium retrofit'!$AC$23,IF(F57="Scenario2PBT9",'Medium retrofit'!$AD$23,IF(F57="Scenario3PBT9",'Medium retrofit'!$AE$23,"")))&amp;IF(F57="Scenario1PBT10",'Medium retrofit'!$AF$23,IF(F57="Scenario2PBT10",'Medium retrofit'!$AG$23,IF(F57="Scenario3PBT10",'Medium retrofit'!$AH$23,"")))&amp;IF(F57="Scenario1PBT11",'Medium retrofit'!$AI$23,IF(F57="Scenario2PBT11",'Medium retrofit'!$AJ$23,IF(F57="Scenario3PBT11",'Medium retrofit'!$AK$23,"")))&amp;IF(F57="Scenario1PBT12",'Medium retrofit'!$AL$23,IF(F57="Scenario2PBT12",'Medium retrofit'!$AM$23,IF(F57="Scenario3PBT12",'Medium retrofit'!$AN$23,"")))&amp;IF(F57="Scenario1PBT13",'Medium retrofit'!$AO$23,IF(F57="Scenario2PBT13",'Medium retrofit'!$AP$23,IF(F57="Scenario3PBT13",'Medium retrofit'!$AQ$23,"")))&amp;IF(F57="Scenario1PBT14",'Medium retrofit'!$AR$23,IF(F57="Scenario2PBT14",'Medium retrofit'!$AS$23,IF(F57="Scenario3PBT14",'Medium retrofit'!$AT$23,"")))&amp;IF(F57="Scenario1PBT15",'Medium retrofit'!$AU$23,IF(F57="Scenario2PBT15",'Medium retrofit'!$AV$23,IF(F57="Scenario3PBT15",'Medium retrofit'!$AW$23,"")))</f>
        <v/>
      </c>
      <c r="P57" s="123">
        <f t="shared" si="17"/>
        <v>0</v>
      </c>
      <c r="Q57" s="123" t="str">
        <f>IF(F57="Scenario1PBT1",'Medium retrofit'!$E$25,IF(F57="Scenario2PBT1",'Medium retrofit'!$F$25,IF(F57="Scenario3PBT1",'Medium retrofit'!$G$25,"")))&amp;IF(F57="Scenario1PBT2",'Medium retrofit'!$H$25,IF(F57="Scenario2PBT2",'Medium retrofit'!$I$25,IF(F57="Scenario3PBT2",'Medium retrofit'!$J$25,"")))&amp;IF(F57="Scenario1PBT3",'Medium retrofit'!$K$25,IF(F57="Scenario2PBT3",'Medium retrofit'!$L$25,IF(F57="Scenario3PBT3",'Medium retrofit'!$M$25,"")))&amp;IF(F57="Scenario1PBT4",'Medium retrofit'!$N$25,IF(F57="Scenario2PBT4",'Medium retrofit'!$O$25,IF(F57="Scenario3PBT4",'Medium retrofit'!$P$25,"")))&amp;IF(F57="Scenario1PBT5",'Medium retrofit'!$Q$25,IF(F57="Scenario2PBT5",'Medium retrofit'!$R$25,IF(F57="Scenario3PBT5",'Medium retrofit'!$S$25,"")))&amp;IF(F57="Scenario1PBT6",'Medium retrofit'!$T$25,IF(F57="Scenario2PBT6",'Medium retrofit'!$U$25,IF(F57="Scenario3PBT6",'Medium retrofit'!$V$25,"")))&amp;IF(F57="Scenario1PBT7",'Medium retrofit'!$W$25,IF(F57="Scenario2PBT7",'Medium retrofit'!$X$25,IF(F57="Scenario3PBT7",'Medium retrofit'!$Y$25,"")))&amp;IF(F57="Scenario1PBT8",'Medium retrofit'!$Z$25,IF(F57="Scenario2PBT8",'Medium retrofit'!$AA$25,IF(F57="Scenario3PBT8",'Medium retrofit'!$AB$25,"")))&amp;IF(F57="Scenario1PBT9",'Medium retrofit'!$AC$25,IF(F57="Scenario2PBT9",'Medium retrofit'!$AD$25,IF(F57="Scenario3PBT9",'Medium retrofit'!$AE$25,"")))&amp;IF(F57="Scenario1PBT10",'Medium retrofit'!$AF$25,IF(F57="Scenario2PBT10",'Medium retrofit'!$AG$25,IF(F57="Scenario3PBT10",'Medium retrofit'!$AH$25,"")))&amp;IF(F57="Scenario1PBT11",'Medium retrofit'!$AI$25,IF(F57="Scenario2PBT11",'Medium retrofit'!$AJ$25,IF(F57="Scenario3PBT11",'Medium retrofit'!$AK$25,"")))&amp;IF(F57="Scenario1PBT12",'Medium retrofit'!$AL$25,IF(F57="Scenario2PBT12",'Medium retrofit'!$AM$25,IF(F57="Scenario3PBT12",'Medium retrofit'!$AN$25,"")))&amp;IF(F57="Scenario1PBT13",'Medium retrofit'!$AO$25,IF(F57="Scenario2PBT13",'Medium retrofit'!$AP$25,IF(F57="Scenario3PBT13",'Medium retrofit'!$AQ$25,"")))&amp;IF(F57="Scenario1PBT14",'Medium retrofit'!$AR$25,IF(F57="Scenario2PBT14",'Medium retrofit'!$AS$25,IF(F57="Scenario3PBT14",'Medium retrofit'!$AT$25,"")))&amp;IF(F57="Scenario1PBT15",'Medium retrofit'!$AU$25,IF(F57="Scenario2PBT15",'Medium retrofit'!$AV$25,IF(F57="Scenario3PBT15",'Medium retrofit'!$AW$25,"")))</f>
        <v/>
      </c>
      <c r="R57" s="123">
        <f t="shared" si="18"/>
        <v>0</v>
      </c>
      <c r="S57" s="123" t="str">
        <f>IF(F57="Scenario1PBT1",'Medium retrofit'!$E$27,IF(F57="Scenario2PBT1",'Medium retrofit'!$F$27,IF(F57="Scenario3PBT1",'Medium retrofit'!$G$27,"")))&amp;IF(F57="Scenario1PBT2",'Medium retrofit'!$H$27,IF(F57="Scenario2PBT2",'Medium retrofit'!$I$27,IF(F57="Scenario3PBT2",'Medium retrofit'!$J$27,"")))&amp;IF(F57="Scenario1PBT3",'Medium retrofit'!$K$27,IF(F57="Scenario2PBT3",'Medium retrofit'!$L$27,IF(F57="Scenario3PBT3",'Medium retrofit'!$M$27,"")))&amp;IF(F57="Scenario1PBT4",'Medium retrofit'!$N$27,IF(F57="Scenario2PBT4",'Medium retrofit'!$O$27,IF(F57="Scenario3PBT4",'Medium retrofit'!$P$27,"")))&amp;IF(F57="Scenario1PBT5",'Medium retrofit'!$Q$27,IF(F57="Scenario2PBT5",'Medium retrofit'!$R$27,IF(F57="Scenario3PBT5",'Medium retrofit'!$S$27,"")))&amp;IF(F57="Scenario1PBT6",'Medium retrofit'!$T$27,IF(F57="Scenario2PBT6",'Medium retrofit'!$U$27,IF(F57="Scenario3PBT6",'Medium retrofit'!$V$27,"")))&amp;IF(F57="Scenario1PBT7",'Medium retrofit'!$W$27,IF(F57="Scenario2PBT7",'Medium retrofit'!$X$27,IF(F57="Scenario3PBT7",'Medium retrofit'!$Y$27,"")))&amp;IF(F57="Scenario1PBT8",'Medium retrofit'!$Z$27,IF(F57="Scenario2PBT8",'Medium retrofit'!$AA$27,IF(F57="Scenario3PBT8",'Medium retrofit'!$AB$27,"")))&amp;IF(F57="Scenario1PBT9",'Medium retrofit'!$AC$27,IF(F57="Scenario2PBT9",'Medium retrofit'!$AD$27,IF(F57="Scenario3PBT9",'Medium retrofit'!$AE$27,"")))&amp;IF(F57="Scenario1PBT10",'Medium retrofit'!$AF$27,IF(F57="Scenario2PBT10",'Medium retrofit'!$AG$27,IF(F57="Scenario3PBT10",'Medium retrofit'!$AH$27,"")))&amp;IF(F57="Scenario1PBT11",'Medium retrofit'!$AI$27,IF(F57="Scenario2PBT11",'Medium retrofit'!$AJ$27,IF(F57="Scenario3PBT11",'Medium retrofit'!$AK$27,"")))&amp;IF(F57="Scenario1PBT12",'Medium retrofit'!$AL$27,IF(F57="Scenario2PBT12",'Medium retrofit'!$AM$27,IF(F57="Scenario3PBT12",'Medium retrofit'!$AN$27,"")))&amp;IF(F57="Scenario1PBT13",'Medium retrofit'!$AO$27,IF(F57="Scenario2PBT13",'Medium retrofit'!$AP$27,IF(F57="Scenario3PBT13",'Medium retrofit'!$AQ$27,"")))&amp;IF(F57="Scenario1PBT14",'Medium retrofit'!$AR$27,IF(F57="Scenario2PBT14",'Medium retrofit'!$AS$27,IF(F57="Scenario3PBT14",'Medium retrofit'!$AT$27,"")))&amp;IF(F57="Scenario1PBT15",'Medium retrofit'!$AU$27,IF(F57="Scenario2PBT15",'Medium retrofit'!$AV$27,IF(F57="Scenario3PBT15",'Medium retrofit'!$AW$27,"")))</f>
        <v/>
      </c>
      <c r="T57" s="246">
        <f t="shared" si="19"/>
        <v>0</v>
      </c>
      <c r="U57" s="245" t="str">
        <f>IF(F57="Scenario1PBT1",'Medium retrofit'!$E$38,IF(F57="Scenario2PBT1",'Medium retrofit'!$F$38,IF(F57="Scenario3PBT1",'Medium retrofit'!$G$38,"")))&amp;IF(F57="Scenario1PBT2",'Medium retrofit'!$H$38,IF(F57="Scenario2PBT2",'Medium retrofit'!$I$38,IF(F57="Scenario3PBT2",'Medium retrofit'!$J$38,"")))&amp;IF(F57="Scenario1PBT3",'Medium retrofit'!$K$38,IF(F57="Scenario2PBT3",'Medium retrofit'!$L$38,IF(F57="Scenario3PBT3",'Medium retrofit'!$M$38,"")))&amp;IF(F57="Scenario1PBT4",'Medium retrofit'!$N$38,IF(F57="Scenario2PBT4",'Medium retrofit'!$O$38,IF(F57="Scenario3PBT4",'Medium retrofit'!$P$38,"")))&amp;IF(F57="Scenario1PBT5",'Medium retrofit'!$Q$38,IF(F57="Scenario2PBT5",'Medium retrofit'!$R$38,IF(F57="Scenario3PBT5",'Medium retrofit'!$S$38,"")))&amp;IF(F57="Scenario1PBT6",'Medium retrofit'!$T$38,IF(F57="Scenario2PBT6",'Medium retrofit'!$U$38,IF(F57="Scenario3PBT6",'Medium retrofit'!$V$38,"")))&amp;IF(F57="Scenario1PBT7",'Medium retrofit'!$W$38,IF(F57="Scenario2PBT7",'Medium retrofit'!$X$38,IF(F57="Scenario3PBT7",'Medium retrofit'!$Y$38,"")))&amp;IF(F57="Scenario1PBT8",'Medium retrofit'!$Z$38,IF(F57="Scenario2PBT8",'Medium retrofit'!$AA$38,IF(F57="Scenario3PBT8",'Medium retrofit'!$AB$38,"")))&amp;IF(F57="Scenario1PBT9",'Medium retrofit'!$AC$38,IF(F57="Scenario2PBT9",'Medium retrofit'!$AD$38,IF(F57="Scenario3PBT9",'Medium retrofit'!$AE$38,"")))&amp;IF(F57="Scenario1PBT10",'Medium retrofit'!$AF$38,IF(F57="Scenario2PBT10",'Medium retrofit'!$AG$38,IF(F57="Scenario3PBT10",'Medium retrofit'!$AH$38,"")))&amp;IF(F57="Scenario1PBT11",'Medium retrofit'!$AI$38,IF(F57="Scenario2PBT11",'Medium retrofit'!$AJ$38,IF(F57="Scenario3PBT11",'Medium retrofit'!$AK$38,"")))&amp;IF(F57="Scenario1PBT12",'Medium retrofit'!$AL$38,IF(F57="Scenario2PBT12",'Medium retrofit'!$AM$38,IF(F57="Scenario3PBT12",'Medium retrofit'!$AN$38,"")))&amp;IF(F57="Scenario1PBT13",'Medium retrofit'!$AO$38,IF(F57="Scenario2PBT13",'Medium retrofit'!$AP$38,IF(F57="Scenario3PBT13",'Medium retrofit'!$AQ$38,"")))&amp;IF(F57="Scenario1PBT14",'Medium retrofit'!$AR$38,IF(F57="Scenario2PBT14",'Medium retrofit'!$AS$38,IF(F57="Scenario3PBT14",'Medium retrofit'!$AT$38,"")))&amp;IF(F57="Scenario1PBT15",'Medium retrofit'!$AU$38,IF(F57="Scenario2PBT15",'Medium retrofit'!$AV$38,IF(F57="Scenario3PBT15",'Medium retrofit'!$AW$38,"")))</f>
        <v/>
      </c>
      <c r="V57" s="123">
        <f t="shared" si="20"/>
        <v>0</v>
      </c>
      <c r="W57" s="123" t="str">
        <f>IF(F57="Scenario1PBT1",'Medium retrofit'!$E$40,IF(F57="Scenario2PBT1",'Medium retrofit'!$F$40,IF(F57="Scenario3PBT1",'Medium retrofit'!$G$40,"")))&amp;IF(F57="Scenario1PBT2",'Medium retrofit'!$H$40,IF(F57="Scenario2PBT2",'Medium retrofit'!$I$40,IF(F57="Scenario3PBT2",'Medium retrofit'!$J$40,"")))&amp;IF(F57="Scenario1PBT3",'Medium retrofit'!$K$40,IF(F57="Scenario2PBT3",'Medium retrofit'!$L$40,IF(F57="Scenario3PBT3",'Medium retrofit'!$M$40,"")))&amp;IF(F57="Scenario1PBT4",'Medium retrofit'!$N$40,IF(F57="Scenario2PBT4",'Medium retrofit'!$O$40,IF(F57="Scenario3PBT4",'Medium retrofit'!$P$40,"")))&amp;IF(F57="Scenario1PBT5",'Medium retrofit'!$Q$40,IF(F57="Scenario2PBT5",'Medium retrofit'!$R$40,IF(F57="Scenario3PBT5",'Medium retrofit'!$S$40,"")))&amp;IF(F57="Scenario1PBT6",'Medium retrofit'!$T$40,IF(F57="Scenario2PBT6",'Medium retrofit'!$U$40,IF(F57="Scenario3PBT6",'Medium retrofit'!$V$40,"")))&amp;IF(F57="Scenario1PBT7",'Medium retrofit'!$W$40,IF(F57="Scenario2PBT7",'Medium retrofit'!$X$40,IF(F57="Scenario3PBT7",'Medium retrofit'!$Y$40,"")))&amp;IF(F57="Scenario1PBT8",'Medium retrofit'!$Z$40,IF(F57="Scenario2PBT8",'Medium retrofit'!$AA$40,IF(F57="Scenario3PBT8",'Medium retrofit'!$AB$40,"")))&amp;IF(F57="Scenario1PBT9",'Medium retrofit'!$AC$40,IF(F57="Scenario2PBT9",'Medium retrofit'!$AD$40,IF(F57="Scenario3PBT9",'Medium retrofit'!$AE$40,"")))&amp;IF(F57="Scenario1PBT10",'Medium retrofit'!$AF$40,IF(F57="Scenario2PBT10",'Medium retrofit'!$AG$40,IF(F57="Scenario3PBT10",'Medium retrofit'!$AH$40,"")))&amp;IF(F57="Scenario1PBT11",'Medium retrofit'!$AI$40,IF(F57="Scenario2PBT11",'Medium retrofit'!$AJ$40,IF(F57="Scenario3PBT11",'Medium retrofit'!$AK$40,"")))&amp;IF(F57="Scenario1PBT12",'Medium retrofit'!$AL$40,IF(F57="Scenario2PBT12",'Medium retrofit'!$AM$40,IF(F57="Scenario3PBT12",'Medium retrofit'!$AN$40,"")))&amp;IF(F57="Scenario1PBT13",'Medium retrofit'!$AO$40,IF(F57="Scenario2PBT13",'Medium retrofit'!$AP$40,IF(F57="Scenario3PBT13",'Medium retrofit'!$AQ$40,"")))&amp;IF(F57="Scenario1PBT14",'Medium retrofit'!$AR$40,IF(F57="Scenario2PBT14",'Medium retrofit'!$AS$40,IF(F57="Scenario3PBT14",'Medium retrofit'!$AT$40,"")))&amp;IF(F57="Scenario1PBT15",'Medium retrofit'!$AU$40,IF(F57="Scenario2PBT15",'Medium retrofit'!$AV$40,IF(F57="Scenario3PBT15",'Medium retrofit'!$AW$40,"")))</f>
        <v/>
      </c>
      <c r="X57" s="123">
        <f t="shared" si="21"/>
        <v>0</v>
      </c>
      <c r="Y57" s="123" t="str">
        <f>IF(F57="Scenario1PBT1",'Medium retrofit'!$E$42,IF(F57="Scenario2PBT1",'Medium retrofit'!$F$42,IF(F57="Scenario3PBT1",'Medium retrofit'!$G$42,"")))&amp;IF(F57="Scenario1PBT2",'Medium retrofit'!$H$42,IF(F57="Scenario2PBT2",'Medium retrofit'!$I$42,IF(F57="Scenario3PBT2",'Medium retrofit'!$J$42,"")))&amp;IF(F57="Scenario1PBT3",'Medium retrofit'!$K$42,IF(F57="Scenario2PBT3",'Medium retrofit'!$L$42,IF(F57="Scenario3PBT3",'Medium retrofit'!$M$42,"")))&amp;IF(F57="Scenario1PBT4",'Medium retrofit'!$N$42,IF(F57="Scenario2PBT4",'Medium retrofit'!$O$42,IF(F57="Scenario3PBT4",'Medium retrofit'!$P$42,"")))&amp;IF(F57="Scenario1PBT5",'Medium retrofit'!$Q$42,IF(F57="Scenario2PBT5",'Medium retrofit'!$R$42,IF(F57="Scenario3PBT5",'Medium retrofit'!$S$42,"")))&amp;IF(F57="Scenario1PBT6",'Medium retrofit'!$T$42,IF(F57="Scenario2PBT6",'Medium retrofit'!$U$42,IF(F57="Scenario3PBT6",'Medium retrofit'!$V$42,"")))&amp;IF(F57="Scenario1PBT7",'Medium retrofit'!$W$42,IF(F57="Scenario2PBT7",'Medium retrofit'!$X$42,IF(F57="Scenario3PBT7",'Medium retrofit'!$Y$42,"")))&amp;IF(F57="Scenario1PBT8",'Medium retrofit'!$Z$42,IF(F57="Scenario2PBT8",'Medium retrofit'!$AA$42,IF(F57="Scenario3PBT8",'Medium retrofit'!$AB$42,"")))&amp;IF(F57="Scenario1PBT9",'Medium retrofit'!$AC$42,IF(F57="Scenario2PBT9",'Medium retrofit'!$AD$42,IF(F57="Scenario3PBT9",'Medium retrofit'!$AE$42,"")))&amp;IF(F57="Scenario1PBT10",'Medium retrofit'!$AF$42,IF(F57="Scenario2PBT10",'Medium retrofit'!$AG$42,IF(F57="Scenario3PBT10",'Medium retrofit'!$AH$42,"")))&amp;IF(F57="Scenario1PBT11",'Medium retrofit'!$AI$42,IF(F57="Scenario2PBT11",'Medium retrofit'!$AJ$42,IF(F57="Scenario3PBT11",'Medium retrofit'!$AK$42,"")))&amp;IF(F57="Scenario1PBT12",'Medium retrofit'!$AL$42,IF(F57="Scenario2PBT12",'Medium retrofit'!$AM$42,IF(F57="Scenario3PBT12",'Medium retrofit'!$AN$42,"")))&amp;IF(F57="Scenario1PBT13",'Medium retrofit'!$AO$42,IF(F57="Scenario2PBT13",'Medium retrofit'!$AP$42,IF(F57="Scenario3PBT13",'Medium retrofit'!$AQ$42,"")))&amp;IF(F57="Scenario1PBT14",'Medium retrofit'!$AR$42,IF(F57="Scenario2PBT14",'Medium retrofit'!$AS$42,IF(F57="Scenario3PBT14",'Medium retrofit'!$AT$42,"")))&amp;IF(F57="Scenario1PBT15",'Medium retrofit'!$AU$42,IF(F57="Scenario2PBT15",'Medium retrofit'!$AV$42,IF(F57="Scenario3PBT15",'Medium retrofit'!$AW$42,"")))</f>
        <v/>
      </c>
      <c r="Z57" s="123">
        <f t="shared" si="22"/>
        <v>0</v>
      </c>
      <c r="AA57" s="239" t="str">
        <f>IF(F57="Scenario1PBT1",'Medium retrofit'!$E$101,IF(F57="Scenario2PBT1",'Medium retrofit'!$F$101,IF(F57="Scenario3PBT1",'Medium retrofit'!$G$101,"")))&amp;IF(F57="Scenario1PBT2",'Medium retrofit'!$H$101,IF(F57="Scenario2PBT2",'Medium retrofit'!$I$101,IF(F57="Scenario3PBT2",'Medium retrofit'!$J$101,"")))&amp;IF(F57="Scenario1PBT3",'Medium retrofit'!$K$101,IF(F57="Scenario2PBT3",'Medium retrofit'!$L$101,IF(F57="Scenario3PBT3",'Medium retrofit'!$M$101,"")))&amp;IF(F57="Scenario1PBT4",'Medium retrofit'!$N$101,IF(F57="Scenario2PBT4",'Medium retrofit'!$O$101,IF(F57="Scenario3PBT4",'Medium retrofit'!$P$101,"")))&amp;IF(F57="Scenario1PBT5",'Medium retrofit'!$Q$101,IF(F57="Scenario2PBT5",'Medium retrofit'!$R$101,IF(F57="Scenario3PBT5",'Medium retrofit'!$S$101,"")))&amp;IF(F57="Scenario1PBT6",'Medium retrofit'!$T$101,IF(F57="Scenario2PBT6",'Medium retrofit'!$U$101,IF(F57="Scenario3PBT6",'Medium retrofit'!$V$101,"")))&amp;IF(F57="Scenario1PBT7",'Medium retrofit'!$W$101,IF(F57="Scenario2PBT7",'Medium retrofit'!$X$101,IF(F57="Scenario3PBT7",'Medium retrofit'!$Y$101,"")))&amp;IF(F57="Scenario1PBT8",'Medium retrofit'!$Z$101,IF(F57="Scenario2PBT8",'Medium retrofit'!$AA$101,IF(F57="Scenario3PBT8",'Medium retrofit'!$AB$101,"")))&amp;IF(F57="Scenario1PBT9",'Medium retrofit'!$AC$101,IF(F57="Scenario2PBT9",'Medium retrofit'!$AD$101,IF(F57="Scenario3PBT9",'Medium retrofit'!$AE$101,"")))&amp;IF(F57="Scenario1PBT10",'Medium retrofit'!$AF$101,IF(F57="Scenario2PBT10",'Medium retrofit'!$AG$101,IF(F57="Scenario3PBT10",'Medium retrofit'!$AH$101,"")))&amp;IF(F57="Scenario1PBT11",'Medium retrofit'!$AI$101,IF(F57="Scenario2PBT11",'Medium retrofit'!$AJ$101,IF(F57="Scenario3PBT11",'Medium retrofit'!$AK$101,"")))&amp;IF(F57="Scenario1PBT12",'Medium retrofit'!$AL$101,IF(F57="Scenario2PBT12",'Medium retrofit'!$AM$101,IF(F57="Scenario3PBT12",'Medium retrofit'!$AN$101,"")))&amp;IF(F57="Scenario1PBT13",'Medium retrofit'!$AO$101,IF(F57="Scenario2PBT13",'Medium retrofit'!$AP$101,IF(F57="Scenario3PBT13",'Medium retrofit'!$AQ$101,"")))&amp;IF(F57="Scenario1PBT14",'Medium retrofit'!$AR$101,IF(F57="Scenario2PBT14",'Medium retrofit'!$AS$101,IF(F57="Scenario3PBT14",'Medium retrofit'!$AT$101,"")))&amp;IF(F57="Scenario1PBT15",'Medium retrofit'!$AU$101,IF(F57="Scenario2PBT15",'Medium retrofit'!$AV$101,IF(F57="Scenario3PBT15",'Medium retrofit'!$AW$101,"")))</f>
        <v/>
      </c>
      <c r="AB57" s="242">
        <f t="shared" si="23"/>
        <v>0</v>
      </c>
      <c r="AC57" s="364" t="str">
        <f t="shared" si="24"/>
        <v/>
      </c>
      <c r="AD57" s="353">
        <f>IF(AC57="",IFERROR('Projection_Base-case'!G58-G57,0),0)</f>
        <v>0</v>
      </c>
      <c r="AE57" s="350">
        <f t="shared" si="25"/>
        <v>0</v>
      </c>
      <c r="AF57" s="361">
        <f>IFERROR(100*AD57/'Projection_Base-case'!G58,0)</f>
        <v>0</v>
      </c>
      <c r="AG57" s="352">
        <f>IF(AC57="",IFERROR('Projection_Base-case'!I58-I57,0),0)</f>
        <v>0</v>
      </c>
      <c r="AH57" s="353">
        <f t="shared" si="26"/>
        <v>0</v>
      </c>
      <c r="AI57" s="361">
        <f>IFERROR(100*AG57/'Projection_Base-case'!I58,0)</f>
        <v>0</v>
      </c>
      <c r="AJ57" s="352">
        <f>IF(AC57="",IFERROR('Projection_Base-case'!K58-K57,0),0)</f>
        <v>0</v>
      </c>
      <c r="AK57" s="353">
        <f t="shared" si="27"/>
        <v>0</v>
      </c>
      <c r="AL57" s="361">
        <f>IFERROR(100*AJ57/'Projection_Base-case'!K58,0)</f>
        <v>0</v>
      </c>
      <c r="AM57" s="352">
        <f>-IF(AC57="",IFERROR('Projection_Base-case'!M58-M57,0),0)</f>
        <v>0</v>
      </c>
      <c r="AN57" s="353">
        <f t="shared" si="28"/>
        <v>0</v>
      </c>
      <c r="AO57" s="354">
        <f>IFERROR(IF('Projection_Base-case'!N58&gt;0,100*AN57/'Projection_Base-case'!N58,100*AN57/N57),0)</f>
        <v>0</v>
      </c>
      <c r="AP57" s="355">
        <f>IF(AC57="",IFERROR('Projection_Base-case'!O58-O57,0),0)</f>
        <v>0</v>
      </c>
      <c r="AQ57" s="356">
        <f t="shared" si="29"/>
        <v>0</v>
      </c>
      <c r="AR57" s="356">
        <f>IFERROR(100*AP57/'Projection_Base-case'!O58,0)</f>
        <v>0</v>
      </c>
      <c r="AS57" s="355">
        <f>IF(AC57="",IFERROR('Projection_Base-case'!Q58-Q57,0),0)</f>
        <v>0</v>
      </c>
      <c r="AT57" s="356">
        <f t="shared" si="30"/>
        <v>0</v>
      </c>
      <c r="AU57" s="356">
        <f>IFERROR(100*AS57/'Projection_Base-case'!Q58,0)</f>
        <v>0</v>
      </c>
      <c r="AV57" s="355">
        <f>IF(AC57="",IFERROR('Projection_Base-case'!S58-S57,0),0)</f>
        <v>0</v>
      </c>
      <c r="AW57" s="356">
        <f t="shared" si="31"/>
        <v>0</v>
      </c>
      <c r="AX57" s="357">
        <f>IFERROR(100*AV57/'Projection_Base-case'!S58,0)</f>
        <v>0</v>
      </c>
      <c r="AY57" s="358">
        <f>IF(AC57="",IFERROR('Projection_Base-case'!U58-U57,0),0)</f>
        <v>0</v>
      </c>
      <c r="AZ57" s="359">
        <f t="shared" si="32"/>
        <v>0</v>
      </c>
      <c r="BA57" s="359">
        <f>IFERROR(100*AY57/'Projection_Base-case'!U58,0)</f>
        <v>0</v>
      </c>
      <c r="BB57" s="358">
        <f>IF(AC57="",IFERROR('Projection_Base-case'!W58-W57,0),0)</f>
        <v>0</v>
      </c>
      <c r="BC57" s="359">
        <f t="shared" si="33"/>
        <v>0</v>
      </c>
      <c r="BD57" s="359">
        <f>IFERROR(100*BB57/'Projection_Base-case'!W58,0)</f>
        <v>0</v>
      </c>
      <c r="BE57" s="358">
        <f>IF(AC57="",IFERROR('Projection_Base-case'!Y58-Y57,0),0)</f>
        <v>0</v>
      </c>
      <c r="BF57" s="359">
        <f t="shared" si="34"/>
        <v>0</v>
      </c>
      <c r="BG57" s="359">
        <f>IFERROR(100*BE57/'Projection_Base-case'!Y58,0)</f>
        <v>0</v>
      </c>
      <c r="BH57" s="359">
        <f t="shared" si="35"/>
        <v>0</v>
      </c>
      <c r="BI57" s="360">
        <f t="shared" si="36"/>
        <v>0</v>
      </c>
    </row>
    <row r="58" spans="1:61">
      <c r="A58" s="205">
        <v>54</v>
      </c>
      <c r="B58" s="347">
        <f>IF('Projection_Base-case'!B59&lt;&gt;"",'Projection_Base-case'!B59,0)</f>
        <v>0</v>
      </c>
      <c r="C58" s="347">
        <f>IF('Projection_Base-case'!C59&lt;&gt;"",'Projection_Base-case'!C59,0)</f>
        <v>0</v>
      </c>
      <c r="D58" s="365">
        <f>IF('Projection_Base-case'!D59&lt;&gt;"",'Projection_Base-case'!D59,0)</f>
        <v>0</v>
      </c>
      <c r="E58" s="369"/>
      <c r="F58" s="367" t="str">
        <f t="shared" si="12"/>
        <v>0</v>
      </c>
      <c r="G58" s="241" t="str">
        <f>IF(F58="Scenario1PBT1",'Medium retrofit'!$E$6,IF(F58="Scenario2PBT1",'Medium retrofit'!$F$6,IF(F58="Scenario3PBT1",'Medium retrofit'!$G$6,"")))&amp;IF(F58="Scenario1PBT2",'Medium retrofit'!$H$6,IF(F58="Scenario2PBT2",'Medium retrofit'!$I$6,IF(F58="Scenario3PBT2",'Medium retrofit'!$J$6,"")))&amp;IF(F58="Scenario1PBT3",'Medium retrofit'!$K$6,IF(F58="Scenario2PBT3",'Medium retrofit'!$L$6,IF(F58="Scenario3PBT3",'Medium retrofit'!$M$6,"")))&amp;IF(F58="Scenario1PBT4",'Medium retrofit'!$N$6,IF(F58="Scenario2PBT4",'Medium retrofit'!$O$6,IF(F58="Scenario3PBT4",'Medium retrofit'!$P$6,"")))&amp;IF(F58="Scenario1PBT5",'Medium retrofit'!$Q$6,IF(F58="Scenario2PBT5",'Medium retrofit'!$R$6,IF(F58="Scenario3PBT5",'Medium retrofit'!$S$6,"")))&amp;IF(F58="Scenario1PBT6",'Medium retrofit'!$T$6,IF(F58="Scenario2PBT6",'Medium retrofit'!$U$6,IF(F58="Scenario3PBT6",'Medium retrofit'!$V$6,"")))&amp;IF(F58="Scenario1PBT7",'Medium retrofit'!$W$6,IF(F58="Scenario2PBT7",'Medium retrofit'!$X$6,IF(F58="Scenario3PBT7",'Medium retrofit'!$Y$6,"")))&amp;IF(F58="Scenario1PBT8",'Medium retrofit'!$Z$6,IF(F58="Scenario2PBT8",'Medium retrofit'!$AA$6,IF(F58="Scenario3PBT8",'Medium retrofit'!$AB$6,"")))&amp;IF(F58="Scenario1PBT9",'Medium retrofit'!$AC$6,IF(F58="Scenario2PBT9",'Medium retrofit'!$AD$6,IF(F58="Scenario3PBT9",'Medium retrofit'!$AE$6,"")))&amp;IF(F58="Scenario1PBT10",'Medium retrofit'!$AF$6,IF(F58="Scenario2PBT10",'Medium retrofit'!$AG$6,IF(F58="Scenario3PBT10",'Medium retrofit'!$AH$6,"")))&amp;IF(F58="Scenario1PBT11",'Medium retrofit'!$AI$6,IF(F58="Scenario2PBT11",'Medium retrofit'!$AJ$6,IF(F58="Scenario3PBT11",'Medium retrofit'!$AK$6,"")))&amp;IF(F58="Scenario1PBT12",'Medium retrofit'!$AL$6,IF(F58="Scenario2PBT12",'Medium retrofit'!$AM$6,IF(F58="Scenario3PBT12",'Medium retrofit'!$AN$6,"")))&amp;IF(F58="Scenario1PBT13",'Medium retrofit'!$AO$6,IF(F58="Scenario2PBT13",'Medium retrofit'!$AP$6,IF(F58="Scenario3PBT13",'Medium retrofit'!$AQ$6,"")))&amp;IF(F58="Scenario1PBT14",'Medium retrofit'!$AR$6,IF(F58="Scenario2PBT14",'Medium retrofit'!$AS$6,IF(F58="Scenario3PBT14",'Medium retrofit'!$AT$6,"")))&amp;IF(F58="Scenario1PBT15",'Medium retrofit'!$AU$6,IF(F58="Scenario2PBT15",'Medium retrofit'!$AV$6,IF(F58="Scenario3PBT15",'Medium retrofit'!$AW$6,"")))</f>
        <v/>
      </c>
      <c r="H58" s="123">
        <f t="shared" si="13"/>
        <v>0</v>
      </c>
      <c r="I58" s="239" t="str">
        <f>IF(F58="Scenario1PBT1",'Medium retrofit'!$E$16,IF(F58="Scenario2PBT1",'Medium retrofit'!$F$16,IF(F58="Scenario3PBT1",'Medium retrofit'!$G$16,"")))&amp;IF(F58="Scenario1PBT2",'Medium retrofit'!$H$16,IF(F58="Scenario2PBT2",'Medium retrofit'!$I$16,IF(F58="Scenario3PBT2",'Medium retrofit'!$J$16,"")))&amp;IF(F58="Scenario1PBT3",'Medium retrofit'!$K$16,IF(F58="Scenario2PBT3",'Medium retrofit'!$L$16,IF(F58="Scenario3PBT3",'Medium retrofit'!$M$16,"")))&amp;IF(F58="Scenario1PBT4",'Medium retrofit'!$N$16,IF(F58="Scenario2PBT4",'Medium retrofit'!$O$16,IF(F58="Scenario3PBT4",'Medium retrofit'!$P$16,"")))&amp;IF(F58="Scenario1PBT5",'Medium retrofit'!$Q$16,IF(F58="Scenario2PBT5",'Medium retrofit'!$R$16,IF(F58="Scenario3PBT5",'Medium retrofit'!$S$16,"")))&amp;IF(F58="Scenario1PBT6",'Medium retrofit'!$T$16,IF(F58="Scenario2PBT6",'Medium retrofit'!$U$16,IF(F58="Scenario3PBT6",'Medium retrofit'!$V$16,"")))&amp;IF(F58="Scenario1PBT7",'Medium retrofit'!$W$16,IF(F58="Scenario2PBT7",'Medium retrofit'!$X$16,IF(F58="Scenario3PBT7",'Medium retrofit'!$Y$16,"")))&amp;IF(F58="Scenario1PBT8",'Medium retrofit'!$Z$16,IF(F58="Scenario2PBT8",'Medium retrofit'!$AA$16,IF(F58="Scenario3PBT8",'Medium retrofit'!$AB$16,"")))&amp;IF(F58="Scenario1PBT9",'Medium retrofit'!$AC$16,IF(F58="Scenario2PBT9",'Medium retrofit'!$AD$16,IF(F58="Scenario3PBT9",'Medium retrofit'!$AE$16,"")))&amp;IF(F58="Scenario1PBT10",'Medium retrofit'!$AF$16,IF(F58="Scenario2PBT10",'Medium retrofit'!$AG$16,IF(F58="Scenario3PBT10",'Medium retrofit'!$AH$16,"")))&amp;IF(F58="Scenario1PBT11",'Medium retrofit'!$AI$16,IF(F58="Scenario2PBT11",'Medium retrofit'!$AJ$16,IF(F58="Scenario3PBT11",'Medium retrofit'!$AK$16,"")))&amp;IF(F58="Scenario1PBT12",'Medium retrofit'!$AL$16,IF(F58="Scenario2PBT12",'Medium retrofit'!$AM$16,IF(F58="Scenario3PBT12",'Medium retrofit'!$AN$16,"")))&amp;IF(F58="Scenario1PBT13",'Medium retrofit'!$AO$16,IF(F58="Scenario2PBT13",'Medium retrofit'!$AP$16,IF(F58="Scenario3PBT13",'Medium retrofit'!$AQ$16,"")))&amp;IF(F58="Scenario1PBT14",'Medium retrofit'!$AR$16,IF(F58="Scenario2PBT14",'Medium retrofit'!$AS$16,IF(F58="Scenario3PBT14",'Medium retrofit'!$AT$16,"")))&amp;IF(F58="Scenario1PBT15",'Medium retrofit'!$AU$16,IF(F58="Scenario2PBT15",'Medium retrofit'!$AV$16,IF(F58="Scenario3PBT15",'Medium retrofit'!$AW$16,"")))</f>
        <v/>
      </c>
      <c r="J58" s="123">
        <f t="shared" si="14"/>
        <v>0</v>
      </c>
      <c r="K58" s="123" t="str">
        <f>IF(F58="Scenario1PBT1",'Medium retrofit'!$E$18,IF(F58="Scenario2PBT1",'Medium retrofit'!$F$18,IF(F58="Scenario3PBT1",'Medium retrofit'!$G$18,"")))&amp;IF(F58="Scenario1PBT2",'Medium retrofit'!$H$18,IF(F58="Scenario2PBT2",'Medium retrofit'!$I$18,IF(F58="Scenario3PBT2",'Medium retrofit'!$J$18,"")))&amp;IF(F58="Scenario1PBT3",'Medium retrofit'!$K$18,IF(F58="Scenario2PBT3",'Medium retrofit'!$L$18,IF(F58="Scenario3PBT3",'Medium retrofit'!$M$18,"")))&amp;IF(F58="Scenario1PBT4",'Medium retrofit'!$N$18,IF(F58="Scenario2PBT4",'Medium retrofit'!$O$18,IF(F58="Scenario3PBT4",'Medium retrofit'!$P$18,"")))&amp;IF(F58="Scenario1PBT5",'Medium retrofit'!$Q$18,IF(F58="Scenario2PBT5",'Medium retrofit'!$R$18,IF(F58="Scenario3PBT5",'Medium retrofit'!$S$18,"")))&amp;IF(F58="Scenario1PBT6",'Medium retrofit'!$T$18,IF(F58="Scenario2PBT6",'Medium retrofit'!$U$18,IF(F58="Scenario3PBT6",'Medium retrofit'!$V$18,"")))&amp;IF(F58="Scenario1PBT7",'Medium retrofit'!$W$18,IF(F58="Scenario2PBT7",'Medium retrofit'!$X$18,IF(F58="Scenario3PBT7",'Medium retrofit'!$Y$18,"")))&amp;IF(F58="Scenario1PBT8",'Medium retrofit'!$Z$18,IF(F58="Scenario2PBT8",'Medium retrofit'!$AA$18,IF(F58="Scenario3PBT8",'Medium retrofit'!$AB$18,"")))&amp;IF(F58="Scenario1PBT9",'Medium retrofit'!$AC$18,IF(F58="Scenario2PBT9",'Medium retrofit'!$AD$18,IF(F58="Scenario3PBT9",'Medium retrofit'!$AE$18,"")))&amp;IF(F58="Scenario1PBT10",'Medium retrofit'!$AF$18,IF(F58="Scenario2PBT10",'Medium retrofit'!$AG$18,IF(F58="Scenario3PBT10",'Medium retrofit'!$AH$18,"")))&amp;IF(F58="Scenario1PBT11",'Medium retrofit'!$AI$18,IF(F58="Scenario2PBT11",'Medium retrofit'!$AJ$18,IF(F58="Scenario3PBT11",'Medium retrofit'!$AK$18,"")))&amp;IF(F58="Scenario1PBT12",'Medium retrofit'!$AL$18,IF(F58="Scenario2PBT12",'Medium retrofit'!$AM$18,IF(F58="Scenario3PBT12",'Medium retrofit'!$AN$18,"")))&amp;IF(F58="Scenario1PBT13",'Medium retrofit'!$AO$18,IF(F58="Scenario2PBT13",'Medium retrofit'!$AP$18,IF(F58="Scenario3PBT13",'Medium retrofit'!$AQ$18,"")))&amp;IF(F58="Scenario1PBT14",'Medium retrofit'!$AR$18,IF(F58="Scenario2PBT14",'Medium retrofit'!$AS$18,IF(F58="Scenario3PBT14",'Medium retrofit'!$AT$18,"")))&amp;IF(F58="Scenario1PBT15",'Medium retrofit'!$AU$18,IF(F58="Scenario2PBT15",'Medium retrofit'!$AV$18,IF(F58="Scenario3PBT15",'Medium retrofit'!$AW$18,"")))</f>
        <v/>
      </c>
      <c r="L58" s="123">
        <f t="shared" si="15"/>
        <v>0</v>
      </c>
      <c r="M58" s="123" t="str">
        <f>IF(F58="Scenario1PBT1",'Medium retrofit'!$E$20,IF(F58="Scenario2PBT1",'Medium retrofit'!$F$20,IF(F58="Scenario3PBT1",'Medium retrofit'!$G$20,"")))&amp;IF(F58="Scenario1PBT2",'Medium retrofit'!$H$20,IF(F58="Scenario2PBT2",'Medium retrofit'!$I$20,IF(F58="Scenario3PBT2",'Medium retrofit'!$J$20,"")))&amp;IF(F58="Scenario1PBT3",'Medium retrofit'!$K$20,IF(F58="Scenario2PBT3",'Medium retrofit'!$L$20,IF(F58="Scenario3PBT3",'Medium retrofit'!$M$20,"")))&amp;IF(F58="Scenario1PBT4",'Medium retrofit'!$N$20,IF(F58="Scenario2PBT4",'Medium retrofit'!$O$20,IF(F58="Scenario3PBT4",'Medium retrofit'!$P$20,"")))&amp;IF(F58="Scenario1PBT5",'Medium retrofit'!$Q$20,IF(F58="Scenario2PBT5",'Medium retrofit'!$R$20,IF(F58="Scenario3PBT5",'Medium retrofit'!$S$20,"")))&amp;IF(F58="Scenario1PBT6",'Medium retrofit'!$T$20,IF(F58="Scenario2PBT6",'Medium retrofit'!$U$20,IF(F58="Scenario3PBT6",'Medium retrofit'!$V$20,"")))&amp;IF(F58="Scenario1PBT7",'Medium retrofit'!$W$20,IF(F58="Scenario2PBT7",'Medium retrofit'!$X$20,IF(F58="Scenario3PBT7",'Medium retrofit'!$Y$20,"")))&amp;IF(F58="Scenario1PBT8",'Medium retrofit'!$Z$20,IF(F58="Scenario2PBT8",'Medium retrofit'!$AA$20,IF(F58="Scenario3PBT8",'Medium retrofit'!$AB$20,"")))&amp;IF(F58="Scenario1PBT9",'Medium retrofit'!$AC$20,IF(F58="Scenario2PBT9",'Medium retrofit'!$AD$20,IF(F58="Scenario3PBT9",'Medium retrofit'!$AE$20,"")))&amp;IF(F58="Scenario1PBT10",'Medium retrofit'!$AF$20,IF(F58="Scenario2PBT10",'Medium retrofit'!$AG$20,IF(F58="Scenario3PBT10",'Medium retrofit'!$AH$20,"")))&amp;IF(F58="Scenario1PBT11",'Medium retrofit'!$AI$20,IF(F58="Scenario2PBT11",'Medium retrofit'!$AJ$20,IF(F58="Scenario3PBT11",'Medium retrofit'!$AK$20,"")))&amp;IF(F58="Scenario1PBT12",'Medium retrofit'!$AL$20,IF(F58="Scenario2PBT12",'Medium retrofit'!$AM$20,IF(F58="Scenario3PBT12",'Medium retrofit'!$AN$20,"")))&amp;IF(F58="Scenario1PBT13",'Medium retrofit'!$AO$20,IF(F58="Scenario2PBT13",'Medium retrofit'!$AP$20,IF(F58="Scenario3PBT13",'Medium retrofit'!$AQ$20,"")))&amp;IF(F58="Scenario1PBT14",'Medium retrofit'!$AR$20,IF(F58="Scenario2PBT14",'Medium retrofit'!$AS$20,IF(F58="Scenario3PBT14",'Medium retrofit'!$AT$20,"")))&amp;IF(F58="Scenario1PBT15",'Medium retrofit'!$AU$20,IF(F58="Scenario2PBT15",'Medium retrofit'!$AV$20,IF(F58="Scenario3PBT15",'Medium retrofit'!$AW$20,"")))</f>
        <v/>
      </c>
      <c r="N58" s="124">
        <f t="shared" si="16"/>
        <v>0</v>
      </c>
      <c r="O58" s="245" t="str">
        <f>IF(F58="Scenario1PBT1",'Medium retrofit'!$E$23,IF(F58="Scenario2PBT1",'Medium retrofit'!$F$23,IF(F58="Scenario3PBT1",'Medium retrofit'!$G$23,"")))&amp;IF(F58="Scenario1PBT2",'Medium retrofit'!$H$23,IF(F58="Scenario2PBT2",'Medium retrofit'!$I$23,IF(F58="Scenario3PBT2",'Medium retrofit'!$J$23,"")))&amp;IF(F58="Scenario1PBT3",'Medium retrofit'!$K$23,IF(F58="Scenario2PBT3",'Medium retrofit'!$L$23,IF(F58="Scenario3PBT3",'Medium retrofit'!$M$23,"")))&amp;IF(F58="Scenario1PBT4",'Medium retrofit'!$N$23,IF(F58="Scenario2PBT4",'Medium retrofit'!$O$23,IF(F58="Scenario3PBT4",'Medium retrofit'!$P$23,"")))&amp;IF(F58="Scenario1PBT5",'Medium retrofit'!$Q$23,IF(F58="Scenario2PBT5",'Medium retrofit'!$R$23,IF(F58="Scenario3PBT5",'Medium retrofit'!$S$23,"")))&amp;IF(F58="Scenario1PBT6",'Medium retrofit'!$T$23,IF(F58="Scenario2PBT6",'Medium retrofit'!$U$23,IF(F58="Scenario3PBT6",'Medium retrofit'!$V$23,"")))&amp;IF(F58="Scenario1PBT7",'Medium retrofit'!$W$23,IF(F58="Scenario2PBT7",'Medium retrofit'!$X$23,IF(F58="Scenario3PBT7",'Medium retrofit'!$Y$23,"")))&amp;IF(F58="Scenario1PBT8",'Medium retrofit'!$Z$23,IF(F58="Scenario2PBT8",'Medium retrofit'!$AA$23,IF(F58="Scenario3PBT8",'Medium retrofit'!$AB$23,"")))&amp;IF(F58="Scenario1PBT9",'Medium retrofit'!$AC$23,IF(F58="Scenario2PBT9",'Medium retrofit'!$AD$23,IF(F58="Scenario3PBT9",'Medium retrofit'!$AE$23,"")))&amp;IF(F58="Scenario1PBT10",'Medium retrofit'!$AF$23,IF(F58="Scenario2PBT10",'Medium retrofit'!$AG$23,IF(F58="Scenario3PBT10",'Medium retrofit'!$AH$23,"")))&amp;IF(F58="Scenario1PBT11",'Medium retrofit'!$AI$23,IF(F58="Scenario2PBT11",'Medium retrofit'!$AJ$23,IF(F58="Scenario3PBT11",'Medium retrofit'!$AK$23,"")))&amp;IF(F58="Scenario1PBT12",'Medium retrofit'!$AL$23,IF(F58="Scenario2PBT12",'Medium retrofit'!$AM$23,IF(F58="Scenario3PBT12",'Medium retrofit'!$AN$23,"")))&amp;IF(F58="Scenario1PBT13",'Medium retrofit'!$AO$23,IF(F58="Scenario2PBT13",'Medium retrofit'!$AP$23,IF(F58="Scenario3PBT13",'Medium retrofit'!$AQ$23,"")))&amp;IF(F58="Scenario1PBT14",'Medium retrofit'!$AR$23,IF(F58="Scenario2PBT14",'Medium retrofit'!$AS$23,IF(F58="Scenario3PBT14",'Medium retrofit'!$AT$23,"")))&amp;IF(F58="Scenario1PBT15",'Medium retrofit'!$AU$23,IF(F58="Scenario2PBT15",'Medium retrofit'!$AV$23,IF(F58="Scenario3PBT15",'Medium retrofit'!$AW$23,"")))</f>
        <v/>
      </c>
      <c r="P58" s="123">
        <f t="shared" si="17"/>
        <v>0</v>
      </c>
      <c r="Q58" s="123" t="str">
        <f>IF(F58="Scenario1PBT1",'Medium retrofit'!$E$25,IF(F58="Scenario2PBT1",'Medium retrofit'!$F$25,IF(F58="Scenario3PBT1",'Medium retrofit'!$G$25,"")))&amp;IF(F58="Scenario1PBT2",'Medium retrofit'!$H$25,IF(F58="Scenario2PBT2",'Medium retrofit'!$I$25,IF(F58="Scenario3PBT2",'Medium retrofit'!$J$25,"")))&amp;IF(F58="Scenario1PBT3",'Medium retrofit'!$K$25,IF(F58="Scenario2PBT3",'Medium retrofit'!$L$25,IF(F58="Scenario3PBT3",'Medium retrofit'!$M$25,"")))&amp;IF(F58="Scenario1PBT4",'Medium retrofit'!$N$25,IF(F58="Scenario2PBT4",'Medium retrofit'!$O$25,IF(F58="Scenario3PBT4",'Medium retrofit'!$P$25,"")))&amp;IF(F58="Scenario1PBT5",'Medium retrofit'!$Q$25,IF(F58="Scenario2PBT5",'Medium retrofit'!$R$25,IF(F58="Scenario3PBT5",'Medium retrofit'!$S$25,"")))&amp;IF(F58="Scenario1PBT6",'Medium retrofit'!$T$25,IF(F58="Scenario2PBT6",'Medium retrofit'!$U$25,IF(F58="Scenario3PBT6",'Medium retrofit'!$V$25,"")))&amp;IF(F58="Scenario1PBT7",'Medium retrofit'!$W$25,IF(F58="Scenario2PBT7",'Medium retrofit'!$X$25,IF(F58="Scenario3PBT7",'Medium retrofit'!$Y$25,"")))&amp;IF(F58="Scenario1PBT8",'Medium retrofit'!$Z$25,IF(F58="Scenario2PBT8",'Medium retrofit'!$AA$25,IF(F58="Scenario3PBT8",'Medium retrofit'!$AB$25,"")))&amp;IF(F58="Scenario1PBT9",'Medium retrofit'!$AC$25,IF(F58="Scenario2PBT9",'Medium retrofit'!$AD$25,IF(F58="Scenario3PBT9",'Medium retrofit'!$AE$25,"")))&amp;IF(F58="Scenario1PBT10",'Medium retrofit'!$AF$25,IF(F58="Scenario2PBT10",'Medium retrofit'!$AG$25,IF(F58="Scenario3PBT10",'Medium retrofit'!$AH$25,"")))&amp;IF(F58="Scenario1PBT11",'Medium retrofit'!$AI$25,IF(F58="Scenario2PBT11",'Medium retrofit'!$AJ$25,IF(F58="Scenario3PBT11",'Medium retrofit'!$AK$25,"")))&amp;IF(F58="Scenario1PBT12",'Medium retrofit'!$AL$25,IF(F58="Scenario2PBT12",'Medium retrofit'!$AM$25,IF(F58="Scenario3PBT12",'Medium retrofit'!$AN$25,"")))&amp;IF(F58="Scenario1PBT13",'Medium retrofit'!$AO$25,IF(F58="Scenario2PBT13",'Medium retrofit'!$AP$25,IF(F58="Scenario3PBT13",'Medium retrofit'!$AQ$25,"")))&amp;IF(F58="Scenario1PBT14",'Medium retrofit'!$AR$25,IF(F58="Scenario2PBT14",'Medium retrofit'!$AS$25,IF(F58="Scenario3PBT14",'Medium retrofit'!$AT$25,"")))&amp;IF(F58="Scenario1PBT15",'Medium retrofit'!$AU$25,IF(F58="Scenario2PBT15",'Medium retrofit'!$AV$25,IF(F58="Scenario3PBT15",'Medium retrofit'!$AW$25,"")))</f>
        <v/>
      </c>
      <c r="R58" s="123">
        <f t="shared" si="18"/>
        <v>0</v>
      </c>
      <c r="S58" s="123" t="str">
        <f>IF(F58="Scenario1PBT1",'Medium retrofit'!$E$27,IF(F58="Scenario2PBT1",'Medium retrofit'!$F$27,IF(F58="Scenario3PBT1",'Medium retrofit'!$G$27,"")))&amp;IF(F58="Scenario1PBT2",'Medium retrofit'!$H$27,IF(F58="Scenario2PBT2",'Medium retrofit'!$I$27,IF(F58="Scenario3PBT2",'Medium retrofit'!$J$27,"")))&amp;IF(F58="Scenario1PBT3",'Medium retrofit'!$K$27,IF(F58="Scenario2PBT3",'Medium retrofit'!$L$27,IF(F58="Scenario3PBT3",'Medium retrofit'!$M$27,"")))&amp;IF(F58="Scenario1PBT4",'Medium retrofit'!$N$27,IF(F58="Scenario2PBT4",'Medium retrofit'!$O$27,IF(F58="Scenario3PBT4",'Medium retrofit'!$P$27,"")))&amp;IF(F58="Scenario1PBT5",'Medium retrofit'!$Q$27,IF(F58="Scenario2PBT5",'Medium retrofit'!$R$27,IF(F58="Scenario3PBT5",'Medium retrofit'!$S$27,"")))&amp;IF(F58="Scenario1PBT6",'Medium retrofit'!$T$27,IF(F58="Scenario2PBT6",'Medium retrofit'!$U$27,IF(F58="Scenario3PBT6",'Medium retrofit'!$V$27,"")))&amp;IF(F58="Scenario1PBT7",'Medium retrofit'!$W$27,IF(F58="Scenario2PBT7",'Medium retrofit'!$X$27,IF(F58="Scenario3PBT7",'Medium retrofit'!$Y$27,"")))&amp;IF(F58="Scenario1PBT8",'Medium retrofit'!$Z$27,IF(F58="Scenario2PBT8",'Medium retrofit'!$AA$27,IF(F58="Scenario3PBT8",'Medium retrofit'!$AB$27,"")))&amp;IF(F58="Scenario1PBT9",'Medium retrofit'!$AC$27,IF(F58="Scenario2PBT9",'Medium retrofit'!$AD$27,IF(F58="Scenario3PBT9",'Medium retrofit'!$AE$27,"")))&amp;IF(F58="Scenario1PBT10",'Medium retrofit'!$AF$27,IF(F58="Scenario2PBT10",'Medium retrofit'!$AG$27,IF(F58="Scenario3PBT10",'Medium retrofit'!$AH$27,"")))&amp;IF(F58="Scenario1PBT11",'Medium retrofit'!$AI$27,IF(F58="Scenario2PBT11",'Medium retrofit'!$AJ$27,IF(F58="Scenario3PBT11",'Medium retrofit'!$AK$27,"")))&amp;IF(F58="Scenario1PBT12",'Medium retrofit'!$AL$27,IF(F58="Scenario2PBT12",'Medium retrofit'!$AM$27,IF(F58="Scenario3PBT12",'Medium retrofit'!$AN$27,"")))&amp;IF(F58="Scenario1PBT13",'Medium retrofit'!$AO$27,IF(F58="Scenario2PBT13",'Medium retrofit'!$AP$27,IF(F58="Scenario3PBT13",'Medium retrofit'!$AQ$27,"")))&amp;IF(F58="Scenario1PBT14",'Medium retrofit'!$AR$27,IF(F58="Scenario2PBT14",'Medium retrofit'!$AS$27,IF(F58="Scenario3PBT14",'Medium retrofit'!$AT$27,"")))&amp;IF(F58="Scenario1PBT15",'Medium retrofit'!$AU$27,IF(F58="Scenario2PBT15",'Medium retrofit'!$AV$27,IF(F58="Scenario3PBT15",'Medium retrofit'!$AW$27,"")))</f>
        <v/>
      </c>
      <c r="T58" s="246">
        <f t="shared" si="19"/>
        <v>0</v>
      </c>
      <c r="U58" s="245" t="str">
        <f>IF(F58="Scenario1PBT1",'Medium retrofit'!$E$38,IF(F58="Scenario2PBT1",'Medium retrofit'!$F$38,IF(F58="Scenario3PBT1",'Medium retrofit'!$G$38,"")))&amp;IF(F58="Scenario1PBT2",'Medium retrofit'!$H$38,IF(F58="Scenario2PBT2",'Medium retrofit'!$I$38,IF(F58="Scenario3PBT2",'Medium retrofit'!$J$38,"")))&amp;IF(F58="Scenario1PBT3",'Medium retrofit'!$K$38,IF(F58="Scenario2PBT3",'Medium retrofit'!$L$38,IF(F58="Scenario3PBT3",'Medium retrofit'!$M$38,"")))&amp;IF(F58="Scenario1PBT4",'Medium retrofit'!$N$38,IF(F58="Scenario2PBT4",'Medium retrofit'!$O$38,IF(F58="Scenario3PBT4",'Medium retrofit'!$P$38,"")))&amp;IF(F58="Scenario1PBT5",'Medium retrofit'!$Q$38,IF(F58="Scenario2PBT5",'Medium retrofit'!$R$38,IF(F58="Scenario3PBT5",'Medium retrofit'!$S$38,"")))&amp;IF(F58="Scenario1PBT6",'Medium retrofit'!$T$38,IF(F58="Scenario2PBT6",'Medium retrofit'!$U$38,IF(F58="Scenario3PBT6",'Medium retrofit'!$V$38,"")))&amp;IF(F58="Scenario1PBT7",'Medium retrofit'!$W$38,IF(F58="Scenario2PBT7",'Medium retrofit'!$X$38,IF(F58="Scenario3PBT7",'Medium retrofit'!$Y$38,"")))&amp;IF(F58="Scenario1PBT8",'Medium retrofit'!$Z$38,IF(F58="Scenario2PBT8",'Medium retrofit'!$AA$38,IF(F58="Scenario3PBT8",'Medium retrofit'!$AB$38,"")))&amp;IF(F58="Scenario1PBT9",'Medium retrofit'!$AC$38,IF(F58="Scenario2PBT9",'Medium retrofit'!$AD$38,IF(F58="Scenario3PBT9",'Medium retrofit'!$AE$38,"")))&amp;IF(F58="Scenario1PBT10",'Medium retrofit'!$AF$38,IF(F58="Scenario2PBT10",'Medium retrofit'!$AG$38,IF(F58="Scenario3PBT10",'Medium retrofit'!$AH$38,"")))&amp;IF(F58="Scenario1PBT11",'Medium retrofit'!$AI$38,IF(F58="Scenario2PBT11",'Medium retrofit'!$AJ$38,IF(F58="Scenario3PBT11",'Medium retrofit'!$AK$38,"")))&amp;IF(F58="Scenario1PBT12",'Medium retrofit'!$AL$38,IF(F58="Scenario2PBT12",'Medium retrofit'!$AM$38,IF(F58="Scenario3PBT12",'Medium retrofit'!$AN$38,"")))&amp;IF(F58="Scenario1PBT13",'Medium retrofit'!$AO$38,IF(F58="Scenario2PBT13",'Medium retrofit'!$AP$38,IF(F58="Scenario3PBT13",'Medium retrofit'!$AQ$38,"")))&amp;IF(F58="Scenario1PBT14",'Medium retrofit'!$AR$38,IF(F58="Scenario2PBT14",'Medium retrofit'!$AS$38,IF(F58="Scenario3PBT14",'Medium retrofit'!$AT$38,"")))&amp;IF(F58="Scenario1PBT15",'Medium retrofit'!$AU$38,IF(F58="Scenario2PBT15",'Medium retrofit'!$AV$38,IF(F58="Scenario3PBT15",'Medium retrofit'!$AW$38,"")))</f>
        <v/>
      </c>
      <c r="V58" s="123">
        <f t="shared" si="20"/>
        <v>0</v>
      </c>
      <c r="W58" s="123" t="str">
        <f>IF(F58="Scenario1PBT1",'Medium retrofit'!$E$40,IF(F58="Scenario2PBT1",'Medium retrofit'!$F$40,IF(F58="Scenario3PBT1",'Medium retrofit'!$G$40,"")))&amp;IF(F58="Scenario1PBT2",'Medium retrofit'!$H$40,IF(F58="Scenario2PBT2",'Medium retrofit'!$I$40,IF(F58="Scenario3PBT2",'Medium retrofit'!$J$40,"")))&amp;IF(F58="Scenario1PBT3",'Medium retrofit'!$K$40,IF(F58="Scenario2PBT3",'Medium retrofit'!$L$40,IF(F58="Scenario3PBT3",'Medium retrofit'!$M$40,"")))&amp;IF(F58="Scenario1PBT4",'Medium retrofit'!$N$40,IF(F58="Scenario2PBT4",'Medium retrofit'!$O$40,IF(F58="Scenario3PBT4",'Medium retrofit'!$P$40,"")))&amp;IF(F58="Scenario1PBT5",'Medium retrofit'!$Q$40,IF(F58="Scenario2PBT5",'Medium retrofit'!$R$40,IF(F58="Scenario3PBT5",'Medium retrofit'!$S$40,"")))&amp;IF(F58="Scenario1PBT6",'Medium retrofit'!$T$40,IF(F58="Scenario2PBT6",'Medium retrofit'!$U$40,IF(F58="Scenario3PBT6",'Medium retrofit'!$V$40,"")))&amp;IF(F58="Scenario1PBT7",'Medium retrofit'!$W$40,IF(F58="Scenario2PBT7",'Medium retrofit'!$X$40,IF(F58="Scenario3PBT7",'Medium retrofit'!$Y$40,"")))&amp;IF(F58="Scenario1PBT8",'Medium retrofit'!$Z$40,IF(F58="Scenario2PBT8",'Medium retrofit'!$AA$40,IF(F58="Scenario3PBT8",'Medium retrofit'!$AB$40,"")))&amp;IF(F58="Scenario1PBT9",'Medium retrofit'!$AC$40,IF(F58="Scenario2PBT9",'Medium retrofit'!$AD$40,IF(F58="Scenario3PBT9",'Medium retrofit'!$AE$40,"")))&amp;IF(F58="Scenario1PBT10",'Medium retrofit'!$AF$40,IF(F58="Scenario2PBT10",'Medium retrofit'!$AG$40,IF(F58="Scenario3PBT10",'Medium retrofit'!$AH$40,"")))&amp;IF(F58="Scenario1PBT11",'Medium retrofit'!$AI$40,IF(F58="Scenario2PBT11",'Medium retrofit'!$AJ$40,IF(F58="Scenario3PBT11",'Medium retrofit'!$AK$40,"")))&amp;IF(F58="Scenario1PBT12",'Medium retrofit'!$AL$40,IF(F58="Scenario2PBT12",'Medium retrofit'!$AM$40,IF(F58="Scenario3PBT12",'Medium retrofit'!$AN$40,"")))&amp;IF(F58="Scenario1PBT13",'Medium retrofit'!$AO$40,IF(F58="Scenario2PBT13",'Medium retrofit'!$AP$40,IF(F58="Scenario3PBT13",'Medium retrofit'!$AQ$40,"")))&amp;IF(F58="Scenario1PBT14",'Medium retrofit'!$AR$40,IF(F58="Scenario2PBT14",'Medium retrofit'!$AS$40,IF(F58="Scenario3PBT14",'Medium retrofit'!$AT$40,"")))&amp;IF(F58="Scenario1PBT15",'Medium retrofit'!$AU$40,IF(F58="Scenario2PBT15",'Medium retrofit'!$AV$40,IF(F58="Scenario3PBT15",'Medium retrofit'!$AW$40,"")))</f>
        <v/>
      </c>
      <c r="X58" s="123">
        <f t="shared" si="21"/>
        <v>0</v>
      </c>
      <c r="Y58" s="123" t="str">
        <f>IF(F58="Scenario1PBT1",'Medium retrofit'!$E$42,IF(F58="Scenario2PBT1",'Medium retrofit'!$F$42,IF(F58="Scenario3PBT1",'Medium retrofit'!$G$42,"")))&amp;IF(F58="Scenario1PBT2",'Medium retrofit'!$H$42,IF(F58="Scenario2PBT2",'Medium retrofit'!$I$42,IF(F58="Scenario3PBT2",'Medium retrofit'!$J$42,"")))&amp;IF(F58="Scenario1PBT3",'Medium retrofit'!$K$42,IF(F58="Scenario2PBT3",'Medium retrofit'!$L$42,IF(F58="Scenario3PBT3",'Medium retrofit'!$M$42,"")))&amp;IF(F58="Scenario1PBT4",'Medium retrofit'!$N$42,IF(F58="Scenario2PBT4",'Medium retrofit'!$O$42,IF(F58="Scenario3PBT4",'Medium retrofit'!$P$42,"")))&amp;IF(F58="Scenario1PBT5",'Medium retrofit'!$Q$42,IF(F58="Scenario2PBT5",'Medium retrofit'!$R$42,IF(F58="Scenario3PBT5",'Medium retrofit'!$S$42,"")))&amp;IF(F58="Scenario1PBT6",'Medium retrofit'!$T$42,IF(F58="Scenario2PBT6",'Medium retrofit'!$U$42,IF(F58="Scenario3PBT6",'Medium retrofit'!$V$42,"")))&amp;IF(F58="Scenario1PBT7",'Medium retrofit'!$W$42,IF(F58="Scenario2PBT7",'Medium retrofit'!$X$42,IF(F58="Scenario3PBT7",'Medium retrofit'!$Y$42,"")))&amp;IF(F58="Scenario1PBT8",'Medium retrofit'!$Z$42,IF(F58="Scenario2PBT8",'Medium retrofit'!$AA$42,IF(F58="Scenario3PBT8",'Medium retrofit'!$AB$42,"")))&amp;IF(F58="Scenario1PBT9",'Medium retrofit'!$AC$42,IF(F58="Scenario2PBT9",'Medium retrofit'!$AD$42,IF(F58="Scenario3PBT9",'Medium retrofit'!$AE$42,"")))&amp;IF(F58="Scenario1PBT10",'Medium retrofit'!$AF$42,IF(F58="Scenario2PBT10",'Medium retrofit'!$AG$42,IF(F58="Scenario3PBT10",'Medium retrofit'!$AH$42,"")))&amp;IF(F58="Scenario1PBT11",'Medium retrofit'!$AI$42,IF(F58="Scenario2PBT11",'Medium retrofit'!$AJ$42,IF(F58="Scenario3PBT11",'Medium retrofit'!$AK$42,"")))&amp;IF(F58="Scenario1PBT12",'Medium retrofit'!$AL$42,IF(F58="Scenario2PBT12",'Medium retrofit'!$AM$42,IF(F58="Scenario3PBT12",'Medium retrofit'!$AN$42,"")))&amp;IF(F58="Scenario1PBT13",'Medium retrofit'!$AO$42,IF(F58="Scenario2PBT13",'Medium retrofit'!$AP$42,IF(F58="Scenario3PBT13",'Medium retrofit'!$AQ$42,"")))&amp;IF(F58="Scenario1PBT14",'Medium retrofit'!$AR$42,IF(F58="Scenario2PBT14",'Medium retrofit'!$AS$42,IF(F58="Scenario3PBT14",'Medium retrofit'!$AT$42,"")))&amp;IF(F58="Scenario1PBT15",'Medium retrofit'!$AU$42,IF(F58="Scenario2PBT15",'Medium retrofit'!$AV$42,IF(F58="Scenario3PBT15",'Medium retrofit'!$AW$42,"")))</f>
        <v/>
      </c>
      <c r="Z58" s="123">
        <f t="shared" si="22"/>
        <v>0</v>
      </c>
      <c r="AA58" s="239" t="str">
        <f>IF(F58="Scenario1PBT1",'Medium retrofit'!$E$101,IF(F58="Scenario2PBT1",'Medium retrofit'!$F$101,IF(F58="Scenario3PBT1",'Medium retrofit'!$G$101,"")))&amp;IF(F58="Scenario1PBT2",'Medium retrofit'!$H$101,IF(F58="Scenario2PBT2",'Medium retrofit'!$I$101,IF(F58="Scenario3PBT2",'Medium retrofit'!$J$101,"")))&amp;IF(F58="Scenario1PBT3",'Medium retrofit'!$K$101,IF(F58="Scenario2PBT3",'Medium retrofit'!$L$101,IF(F58="Scenario3PBT3",'Medium retrofit'!$M$101,"")))&amp;IF(F58="Scenario1PBT4",'Medium retrofit'!$N$101,IF(F58="Scenario2PBT4",'Medium retrofit'!$O$101,IF(F58="Scenario3PBT4",'Medium retrofit'!$P$101,"")))&amp;IF(F58="Scenario1PBT5",'Medium retrofit'!$Q$101,IF(F58="Scenario2PBT5",'Medium retrofit'!$R$101,IF(F58="Scenario3PBT5",'Medium retrofit'!$S$101,"")))&amp;IF(F58="Scenario1PBT6",'Medium retrofit'!$T$101,IF(F58="Scenario2PBT6",'Medium retrofit'!$U$101,IF(F58="Scenario3PBT6",'Medium retrofit'!$V$101,"")))&amp;IF(F58="Scenario1PBT7",'Medium retrofit'!$W$101,IF(F58="Scenario2PBT7",'Medium retrofit'!$X$101,IF(F58="Scenario3PBT7",'Medium retrofit'!$Y$101,"")))&amp;IF(F58="Scenario1PBT8",'Medium retrofit'!$Z$101,IF(F58="Scenario2PBT8",'Medium retrofit'!$AA$101,IF(F58="Scenario3PBT8",'Medium retrofit'!$AB$101,"")))&amp;IF(F58="Scenario1PBT9",'Medium retrofit'!$AC$101,IF(F58="Scenario2PBT9",'Medium retrofit'!$AD$101,IF(F58="Scenario3PBT9",'Medium retrofit'!$AE$101,"")))&amp;IF(F58="Scenario1PBT10",'Medium retrofit'!$AF$101,IF(F58="Scenario2PBT10",'Medium retrofit'!$AG$101,IF(F58="Scenario3PBT10",'Medium retrofit'!$AH$101,"")))&amp;IF(F58="Scenario1PBT11",'Medium retrofit'!$AI$101,IF(F58="Scenario2PBT11",'Medium retrofit'!$AJ$101,IF(F58="Scenario3PBT11",'Medium retrofit'!$AK$101,"")))&amp;IF(F58="Scenario1PBT12",'Medium retrofit'!$AL$101,IF(F58="Scenario2PBT12",'Medium retrofit'!$AM$101,IF(F58="Scenario3PBT12",'Medium retrofit'!$AN$101,"")))&amp;IF(F58="Scenario1PBT13",'Medium retrofit'!$AO$101,IF(F58="Scenario2PBT13",'Medium retrofit'!$AP$101,IF(F58="Scenario3PBT13",'Medium retrofit'!$AQ$101,"")))&amp;IF(F58="Scenario1PBT14",'Medium retrofit'!$AR$101,IF(F58="Scenario2PBT14",'Medium retrofit'!$AS$101,IF(F58="Scenario3PBT14",'Medium retrofit'!$AT$101,"")))&amp;IF(F58="Scenario1PBT15",'Medium retrofit'!$AU$101,IF(F58="Scenario2PBT15",'Medium retrofit'!$AV$101,IF(F58="Scenario3PBT15",'Medium retrofit'!$AW$101,"")))</f>
        <v/>
      </c>
      <c r="AB58" s="242">
        <f t="shared" si="23"/>
        <v>0</v>
      </c>
      <c r="AC58" s="364" t="str">
        <f t="shared" si="24"/>
        <v/>
      </c>
      <c r="AD58" s="353">
        <f>IF(AC58="",IFERROR('Projection_Base-case'!G59-G58,0),0)</f>
        <v>0</v>
      </c>
      <c r="AE58" s="350">
        <f t="shared" si="25"/>
        <v>0</v>
      </c>
      <c r="AF58" s="361">
        <f>IFERROR(100*AD58/'Projection_Base-case'!G59,0)</f>
        <v>0</v>
      </c>
      <c r="AG58" s="352">
        <f>IF(AC58="",IFERROR('Projection_Base-case'!I59-I58,0),0)</f>
        <v>0</v>
      </c>
      <c r="AH58" s="353">
        <f t="shared" si="26"/>
        <v>0</v>
      </c>
      <c r="AI58" s="361">
        <f>IFERROR(100*AG58/'Projection_Base-case'!I59,0)</f>
        <v>0</v>
      </c>
      <c r="AJ58" s="352">
        <f>IF(AC58="",IFERROR('Projection_Base-case'!K59-K58,0),0)</f>
        <v>0</v>
      </c>
      <c r="AK58" s="353">
        <f t="shared" si="27"/>
        <v>0</v>
      </c>
      <c r="AL58" s="361">
        <f>IFERROR(100*AJ58/'Projection_Base-case'!K59,0)</f>
        <v>0</v>
      </c>
      <c r="AM58" s="352">
        <f>-IF(AC58="",IFERROR('Projection_Base-case'!M59-M58,0),0)</f>
        <v>0</v>
      </c>
      <c r="AN58" s="353">
        <f t="shared" si="28"/>
        <v>0</v>
      </c>
      <c r="AO58" s="354">
        <f>IFERROR(IF('Projection_Base-case'!N59&gt;0,100*AN58/'Projection_Base-case'!N59,100*AN58/N58),0)</f>
        <v>0</v>
      </c>
      <c r="AP58" s="355">
        <f>IF(AC58="",IFERROR('Projection_Base-case'!O59-O58,0),0)</f>
        <v>0</v>
      </c>
      <c r="AQ58" s="356">
        <f t="shared" si="29"/>
        <v>0</v>
      </c>
      <c r="AR58" s="356">
        <f>IFERROR(100*AP58/'Projection_Base-case'!O59,0)</f>
        <v>0</v>
      </c>
      <c r="AS58" s="355">
        <f>IF(AC58="",IFERROR('Projection_Base-case'!Q59-Q58,0),0)</f>
        <v>0</v>
      </c>
      <c r="AT58" s="356">
        <f t="shared" si="30"/>
        <v>0</v>
      </c>
      <c r="AU58" s="356">
        <f>IFERROR(100*AS58/'Projection_Base-case'!Q59,0)</f>
        <v>0</v>
      </c>
      <c r="AV58" s="355">
        <f>IF(AC58="",IFERROR('Projection_Base-case'!S59-S58,0),0)</f>
        <v>0</v>
      </c>
      <c r="AW58" s="356">
        <f t="shared" si="31"/>
        <v>0</v>
      </c>
      <c r="AX58" s="357">
        <f>IFERROR(100*AV58/'Projection_Base-case'!S59,0)</f>
        <v>0</v>
      </c>
      <c r="AY58" s="358">
        <f>IF(AC58="",IFERROR('Projection_Base-case'!U59-U58,0),0)</f>
        <v>0</v>
      </c>
      <c r="AZ58" s="359">
        <f t="shared" si="32"/>
        <v>0</v>
      </c>
      <c r="BA58" s="359">
        <f>IFERROR(100*AY58/'Projection_Base-case'!U59,0)</f>
        <v>0</v>
      </c>
      <c r="BB58" s="358">
        <f>IF(AC58="",IFERROR('Projection_Base-case'!W59-W58,0),0)</f>
        <v>0</v>
      </c>
      <c r="BC58" s="359">
        <f t="shared" si="33"/>
        <v>0</v>
      </c>
      <c r="BD58" s="359">
        <f>IFERROR(100*BB58/'Projection_Base-case'!W59,0)</f>
        <v>0</v>
      </c>
      <c r="BE58" s="358">
        <f>IF(AC58="",IFERROR('Projection_Base-case'!Y59-Y58,0),0)</f>
        <v>0</v>
      </c>
      <c r="BF58" s="359">
        <f t="shared" si="34"/>
        <v>0</v>
      </c>
      <c r="BG58" s="359">
        <f>IFERROR(100*BE58/'Projection_Base-case'!Y59,0)</f>
        <v>0</v>
      </c>
      <c r="BH58" s="359">
        <f t="shared" si="35"/>
        <v>0</v>
      </c>
      <c r="BI58" s="360">
        <f t="shared" si="36"/>
        <v>0</v>
      </c>
    </row>
    <row r="59" spans="1:61">
      <c r="A59" s="205">
        <v>55</v>
      </c>
      <c r="B59" s="347">
        <f>IF('Projection_Base-case'!B60&lt;&gt;"",'Projection_Base-case'!B60,0)</f>
        <v>0</v>
      </c>
      <c r="C59" s="347">
        <f>IF('Projection_Base-case'!C60&lt;&gt;"",'Projection_Base-case'!C60,0)</f>
        <v>0</v>
      </c>
      <c r="D59" s="365">
        <f>IF('Projection_Base-case'!D60&lt;&gt;"",'Projection_Base-case'!D60,0)</f>
        <v>0</v>
      </c>
      <c r="E59" s="369"/>
      <c r="F59" s="367" t="str">
        <f t="shared" si="12"/>
        <v>0</v>
      </c>
      <c r="G59" s="241" t="str">
        <f>IF(F59="Scenario1PBT1",'Medium retrofit'!$E$6,IF(F59="Scenario2PBT1",'Medium retrofit'!$F$6,IF(F59="Scenario3PBT1",'Medium retrofit'!$G$6,"")))&amp;IF(F59="Scenario1PBT2",'Medium retrofit'!$H$6,IF(F59="Scenario2PBT2",'Medium retrofit'!$I$6,IF(F59="Scenario3PBT2",'Medium retrofit'!$J$6,"")))&amp;IF(F59="Scenario1PBT3",'Medium retrofit'!$K$6,IF(F59="Scenario2PBT3",'Medium retrofit'!$L$6,IF(F59="Scenario3PBT3",'Medium retrofit'!$M$6,"")))&amp;IF(F59="Scenario1PBT4",'Medium retrofit'!$N$6,IF(F59="Scenario2PBT4",'Medium retrofit'!$O$6,IF(F59="Scenario3PBT4",'Medium retrofit'!$P$6,"")))&amp;IF(F59="Scenario1PBT5",'Medium retrofit'!$Q$6,IF(F59="Scenario2PBT5",'Medium retrofit'!$R$6,IF(F59="Scenario3PBT5",'Medium retrofit'!$S$6,"")))&amp;IF(F59="Scenario1PBT6",'Medium retrofit'!$T$6,IF(F59="Scenario2PBT6",'Medium retrofit'!$U$6,IF(F59="Scenario3PBT6",'Medium retrofit'!$V$6,"")))&amp;IF(F59="Scenario1PBT7",'Medium retrofit'!$W$6,IF(F59="Scenario2PBT7",'Medium retrofit'!$X$6,IF(F59="Scenario3PBT7",'Medium retrofit'!$Y$6,"")))&amp;IF(F59="Scenario1PBT8",'Medium retrofit'!$Z$6,IF(F59="Scenario2PBT8",'Medium retrofit'!$AA$6,IF(F59="Scenario3PBT8",'Medium retrofit'!$AB$6,"")))&amp;IF(F59="Scenario1PBT9",'Medium retrofit'!$AC$6,IF(F59="Scenario2PBT9",'Medium retrofit'!$AD$6,IF(F59="Scenario3PBT9",'Medium retrofit'!$AE$6,"")))&amp;IF(F59="Scenario1PBT10",'Medium retrofit'!$AF$6,IF(F59="Scenario2PBT10",'Medium retrofit'!$AG$6,IF(F59="Scenario3PBT10",'Medium retrofit'!$AH$6,"")))&amp;IF(F59="Scenario1PBT11",'Medium retrofit'!$AI$6,IF(F59="Scenario2PBT11",'Medium retrofit'!$AJ$6,IF(F59="Scenario3PBT11",'Medium retrofit'!$AK$6,"")))&amp;IF(F59="Scenario1PBT12",'Medium retrofit'!$AL$6,IF(F59="Scenario2PBT12",'Medium retrofit'!$AM$6,IF(F59="Scenario3PBT12",'Medium retrofit'!$AN$6,"")))&amp;IF(F59="Scenario1PBT13",'Medium retrofit'!$AO$6,IF(F59="Scenario2PBT13",'Medium retrofit'!$AP$6,IF(F59="Scenario3PBT13",'Medium retrofit'!$AQ$6,"")))&amp;IF(F59="Scenario1PBT14",'Medium retrofit'!$AR$6,IF(F59="Scenario2PBT14",'Medium retrofit'!$AS$6,IF(F59="Scenario3PBT14",'Medium retrofit'!$AT$6,"")))&amp;IF(F59="Scenario1PBT15",'Medium retrofit'!$AU$6,IF(F59="Scenario2PBT15",'Medium retrofit'!$AV$6,IF(F59="Scenario3PBT15",'Medium retrofit'!$AW$6,"")))</f>
        <v/>
      </c>
      <c r="H59" s="123">
        <f t="shared" si="13"/>
        <v>0</v>
      </c>
      <c r="I59" s="239" t="str">
        <f>IF(F59="Scenario1PBT1",'Medium retrofit'!$E$16,IF(F59="Scenario2PBT1",'Medium retrofit'!$F$16,IF(F59="Scenario3PBT1",'Medium retrofit'!$G$16,"")))&amp;IF(F59="Scenario1PBT2",'Medium retrofit'!$H$16,IF(F59="Scenario2PBT2",'Medium retrofit'!$I$16,IF(F59="Scenario3PBT2",'Medium retrofit'!$J$16,"")))&amp;IF(F59="Scenario1PBT3",'Medium retrofit'!$K$16,IF(F59="Scenario2PBT3",'Medium retrofit'!$L$16,IF(F59="Scenario3PBT3",'Medium retrofit'!$M$16,"")))&amp;IF(F59="Scenario1PBT4",'Medium retrofit'!$N$16,IF(F59="Scenario2PBT4",'Medium retrofit'!$O$16,IF(F59="Scenario3PBT4",'Medium retrofit'!$P$16,"")))&amp;IF(F59="Scenario1PBT5",'Medium retrofit'!$Q$16,IF(F59="Scenario2PBT5",'Medium retrofit'!$R$16,IF(F59="Scenario3PBT5",'Medium retrofit'!$S$16,"")))&amp;IF(F59="Scenario1PBT6",'Medium retrofit'!$T$16,IF(F59="Scenario2PBT6",'Medium retrofit'!$U$16,IF(F59="Scenario3PBT6",'Medium retrofit'!$V$16,"")))&amp;IF(F59="Scenario1PBT7",'Medium retrofit'!$W$16,IF(F59="Scenario2PBT7",'Medium retrofit'!$X$16,IF(F59="Scenario3PBT7",'Medium retrofit'!$Y$16,"")))&amp;IF(F59="Scenario1PBT8",'Medium retrofit'!$Z$16,IF(F59="Scenario2PBT8",'Medium retrofit'!$AA$16,IF(F59="Scenario3PBT8",'Medium retrofit'!$AB$16,"")))&amp;IF(F59="Scenario1PBT9",'Medium retrofit'!$AC$16,IF(F59="Scenario2PBT9",'Medium retrofit'!$AD$16,IF(F59="Scenario3PBT9",'Medium retrofit'!$AE$16,"")))&amp;IF(F59="Scenario1PBT10",'Medium retrofit'!$AF$16,IF(F59="Scenario2PBT10",'Medium retrofit'!$AG$16,IF(F59="Scenario3PBT10",'Medium retrofit'!$AH$16,"")))&amp;IF(F59="Scenario1PBT11",'Medium retrofit'!$AI$16,IF(F59="Scenario2PBT11",'Medium retrofit'!$AJ$16,IF(F59="Scenario3PBT11",'Medium retrofit'!$AK$16,"")))&amp;IF(F59="Scenario1PBT12",'Medium retrofit'!$AL$16,IF(F59="Scenario2PBT12",'Medium retrofit'!$AM$16,IF(F59="Scenario3PBT12",'Medium retrofit'!$AN$16,"")))&amp;IF(F59="Scenario1PBT13",'Medium retrofit'!$AO$16,IF(F59="Scenario2PBT13",'Medium retrofit'!$AP$16,IF(F59="Scenario3PBT13",'Medium retrofit'!$AQ$16,"")))&amp;IF(F59="Scenario1PBT14",'Medium retrofit'!$AR$16,IF(F59="Scenario2PBT14",'Medium retrofit'!$AS$16,IF(F59="Scenario3PBT14",'Medium retrofit'!$AT$16,"")))&amp;IF(F59="Scenario1PBT15",'Medium retrofit'!$AU$16,IF(F59="Scenario2PBT15",'Medium retrofit'!$AV$16,IF(F59="Scenario3PBT15",'Medium retrofit'!$AW$16,"")))</f>
        <v/>
      </c>
      <c r="J59" s="123">
        <f t="shared" si="14"/>
        <v>0</v>
      </c>
      <c r="K59" s="123" t="str">
        <f>IF(F59="Scenario1PBT1",'Medium retrofit'!$E$18,IF(F59="Scenario2PBT1",'Medium retrofit'!$F$18,IF(F59="Scenario3PBT1",'Medium retrofit'!$G$18,"")))&amp;IF(F59="Scenario1PBT2",'Medium retrofit'!$H$18,IF(F59="Scenario2PBT2",'Medium retrofit'!$I$18,IF(F59="Scenario3PBT2",'Medium retrofit'!$J$18,"")))&amp;IF(F59="Scenario1PBT3",'Medium retrofit'!$K$18,IF(F59="Scenario2PBT3",'Medium retrofit'!$L$18,IF(F59="Scenario3PBT3",'Medium retrofit'!$M$18,"")))&amp;IF(F59="Scenario1PBT4",'Medium retrofit'!$N$18,IF(F59="Scenario2PBT4",'Medium retrofit'!$O$18,IF(F59="Scenario3PBT4",'Medium retrofit'!$P$18,"")))&amp;IF(F59="Scenario1PBT5",'Medium retrofit'!$Q$18,IF(F59="Scenario2PBT5",'Medium retrofit'!$R$18,IF(F59="Scenario3PBT5",'Medium retrofit'!$S$18,"")))&amp;IF(F59="Scenario1PBT6",'Medium retrofit'!$T$18,IF(F59="Scenario2PBT6",'Medium retrofit'!$U$18,IF(F59="Scenario3PBT6",'Medium retrofit'!$V$18,"")))&amp;IF(F59="Scenario1PBT7",'Medium retrofit'!$W$18,IF(F59="Scenario2PBT7",'Medium retrofit'!$X$18,IF(F59="Scenario3PBT7",'Medium retrofit'!$Y$18,"")))&amp;IF(F59="Scenario1PBT8",'Medium retrofit'!$Z$18,IF(F59="Scenario2PBT8",'Medium retrofit'!$AA$18,IF(F59="Scenario3PBT8",'Medium retrofit'!$AB$18,"")))&amp;IF(F59="Scenario1PBT9",'Medium retrofit'!$AC$18,IF(F59="Scenario2PBT9",'Medium retrofit'!$AD$18,IF(F59="Scenario3PBT9",'Medium retrofit'!$AE$18,"")))&amp;IF(F59="Scenario1PBT10",'Medium retrofit'!$AF$18,IF(F59="Scenario2PBT10",'Medium retrofit'!$AG$18,IF(F59="Scenario3PBT10",'Medium retrofit'!$AH$18,"")))&amp;IF(F59="Scenario1PBT11",'Medium retrofit'!$AI$18,IF(F59="Scenario2PBT11",'Medium retrofit'!$AJ$18,IF(F59="Scenario3PBT11",'Medium retrofit'!$AK$18,"")))&amp;IF(F59="Scenario1PBT12",'Medium retrofit'!$AL$18,IF(F59="Scenario2PBT12",'Medium retrofit'!$AM$18,IF(F59="Scenario3PBT12",'Medium retrofit'!$AN$18,"")))&amp;IF(F59="Scenario1PBT13",'Medium retrofit'!$AO$18,IF(F59="Scenario2PBT13",'Medium retrofit'!$AP$18,IF(F59="Scenario3PBT13",'Medium retrofit'!$AQ$18,"")))&amp;IF(F59="Scenario1PBT14",'Medium retrofit'!$AR$18,IF(F59="Scenario2PBT14",'Medium retrofit'!$AS$18,IF(F59="Scenario3PBT14",'Medium retrofit'!$AT$18,"")))&amp;IF(F59="Scenario1PBT15",'Medium retrofit'!$AU$18,IF(F59="Scenario2PBT15",'Medium retrofit'!$AV$18,IF(F59="Scenario3PBT15",'Medium retrofit'!$AW$18,"")))</f>
        <v/>
      </c>
      <c r="L59" s="123">
        <f t="shared" si="15"/>
        <v>0</v>
      </c>
      <c r="M59" s="123" t="str">
        <f>IF(F59="Scenario1PBT1",'Medium retrofit'!$E$20,IF(F59="Scenario2PBT1",'Medium retrofit'!$F$20,IF(F59="Scenario3PBT1",'Medium retrofit'!$G$20,"")))&amp;IF(F59="Scenario1PBT2",'Medium retrofit'!$H$20,IF(F59="Scenario2PBT2",'Medium retrofit'!$I$20,IF(F59="Scenario3PBT2",'Medium retrofit'!$J$20,"")))&amp;IF(F59="Scenario1PBT3",'Medium retrofit'!$K$20,IF(F59="Scenario2PBT3",'Medium retrofit'!$L$20,IF(F59="Scenario3PBT3",'Medium retrofit'!$M$20,"")))&amp;IF(F59="Scenario1PBT4",'Medium retrofit'!$N$20,IF(F59="Scenario2PBT4",'Medium retrofit'!$O$20,IF(F59="Scenario3PBT4",'Medium retrofit'!$P$20,"")))&amp;IF(F59="Scenario1PBT5",'Medium retrofit'!$Q$20,IF(F59="Scenario2PBT5",'Medium retrofit'!$R$20,IF(F59="Scenario3PBT5",'Medium retrofit'!$S$20,"")))&amp;IF(F59="Scenario1PBT6",'Medium retrofit'!$T$20,IF(F59="Scenario2PBT6",'Medium retrofit'!$U$20,IF(F59="Scenario3PBT6",'Medium retrofit'!$V$20,"")))&amp;IF(F59="Scenario1PBT7",'Medium retrofit'!$W$20,IF(F59="Scenario2PBT7",'Medium retrofit'!$X$20,IF(F59="Scenario3PBT7",'Medium retrofit'!$Y$20,"")))&amp;IF(F59="Scenario1PBT8",'Medium retrofit'!$Z$20,IF(F59="Scenario2PBT8",'Medium retrofit'!$AA$20,IF(F59="Scenario3PBT8",'Medium retrofit'!$AB$20,"")))&amp;IF(F59="Scenario1PBT9",'Medium retrofit'!$AC$20,IF(F59="Scenario2PBT9",'Medium retrofit'!$AD$20,IF(F59="Scenario3PBT9",'Medium retrofit'!$AE$20,"")))&amp;IF(F59="Scenario1PBT10",'Medium retrofit'!$AF$20,IF(F59="Scenario2PBT10",'Medium retrofit'!$AG$20,IF(F59="Scenario3PBT10",'Medium retrofit'!$AH$20,"")))&amp;IF(F59="Scenario1PBT11",'Medium retrofit'!$AI$20,IF(F59="Scenario2PBT11",'Medium retrofit'!$AJ$20,IF(F59="Scenario3PBT11",'Medium retrofit'!$AK$20,"")))&amp;IF(F59="Scenario1PBT12",'Medium retrofit'!$AL$20,IF(F59="Scenario2PBT12",'Medium retrofit'!$AM$20,IF(F59="Scenario3PBT12",'Medium retrofit'!$AN$20,"")))&amp;IF(F59="Scenario1PBT13",'Medium retrofit'!$AO$20,IF(F59="Scenario2PBT13",'Medium retrofit'!$AP$20,IF(F59="Scenario3PBT13",'Medium retrofit'!$AQ$20,"")))&amp;IF(F59="Scenario1PBT14",'Medium retrofit'!$AR$20,IF(F59="Scenario2PBT14",'Medium retrofit'!$AS$20,IF(F59="Scenario3PBT14",'Medium retrofit'!$AT$20,"")))&amp;IF(F59="Scenario1PBT15",'Medium retrofit'!$AU$20,IF(F59="Scenario2PBT15",'Medium retrofit'!$AV$20,IF(F59="Scenario3PBT15",'Medium retrofit'!$AW$20,"")))</f>
        <v/>
      </c>
      <c r="N59" s="124">
        <f t="shared" si="16"/>
        <v>0</v>
      </c>
      <c r="O59" s="245" t="str">
        <f>IF(F59="Scenario1PBT1",'Medium retrofit'!$E$23,IF(F59="Scenario2PBT1",'Medium retrofit'!$F$23,IF(F59="Scenario3PBT1",'Medium retrofit'!$G$23,"")))&amp;IF(F59="Scenario1PBT2",'Medium retrofit'!$H$23,IF(F59="Scenario2PBT2",'Medium retrofit'!$I$23,IF(F59="Scenario3PBT2",'Medium retrofit'!$J$23,"")))&amp;IF(F59="Scenario1PBT3",'Medium retrofit'!$K$23,IF(F59="Scenario2PBT3",'Medium retrofit'!$L$23,IF(F59="Scenario3PBT3",'Medium retrofit'!$M$23,"")))&amp;IF(F59="Scenario1PBT4",'Medium retrofit'!$N$23,IF(F59="Scenario2PBT4",'Medium retrofit'!$O$23,IF(F59="Scenario3PBT4",'Medium retrofit'!$P$23,"")))&amp;IF(F59="Scenario1PBT5",'Medium retrofit'!$Q$23,IF(F59="Scenario2PBT5",'Medium retrofit'!$R$23,IF(F59="Scenario3PBT5",'Medium retrofit'!$S$23,"")))&amp;IF(F59="Scenario1PBT6",'Medium retrofit'!$T$23,IF(F59="Scenario2PBT6",'Medium retrofit'!$U$23,IF(F59="Scenario3PBT6",'Medium retrofit'!$V$23,"")))&amp;IF(F59="Scenario1PBT7",'Medium retrofit'!$W$23,IF(F59="Scenario2PBT7",'Medium retrofit'!$X$23,IF(F59="Scenario3PBT7",'Medium retrofit'!$Y$23,"")))&amp;IF(F59="Scenario1PBT8",'Medium retrofit'!$Z$23,IF(F59="Scenario2PBT8",'Medium retrofit'!$AA$23,IF(F59="Scenario3PBT8",'Medium retrofit'!$AB$23,"")))&amp;IF(F59="Scenario1PBT9",'Medium retrofit'!$AC$23,IF(F59="Scenario2PBT9",'Medium retrofit'!$AD$23,IF(F59="Scenario3PBT9",'Medium retrofit'!$AE$23,"")))&amp;IF(F59="Scenario1PBT10",'Medium retrofit'!$AF$23,IF(F59="Scenario2PBT10",'Medium retrofit'!$AG$23,IF(F59="Scenario3PBT10",'Medium retrofit'!$AH$23,"")))&amp;IF(F59="Scenario1PBT11",'Medium retrofit'!$AI$23,IF(F59="Scenario2PBT11",'Medium retrofit'!$AJ$23,IF(F59="Scenario3PBT11",'Medium retrofit'!$AK$23,"")))&amp;IF(F59="Scenario1PBT12",'Medium retrofit'!$AL$23,IF(F59="Scenario2PBT12",'Medium retrofit'!$AM$23,IF(F59="Scenario3PBT12",'Medium retrofit'!$AN$23,"")))&amp;IF(F59="Scenario1PBT13",'Medium retrofit'!$AO$23,IF(F59="Scenario2PBT13",'Medium retrofit'!$AP$23,IF(F59="Scenario3PBT13",'Medium retrofit'!$AQ$23,"")))&amp;IF(F59="Scenario1PBT14",'Medium retrofit'!$AR$23,IF(F59="Scenario2PBT14",'Medium retrofit'!$AS$23,IF(F59="Scenario3PBT14",'Medium retrofit'!$AT$23,"")))&amp;IF(F59="Scenario1PBT15",'Medium retrofit'!$AU$23,IF(F59="Scenario2PBT15",'Medium retrofit'!$AV$23,IF(F59="Scenario3PBT15",'Medium retrofit'!$AW$23,"")))</f>
        <v/>
      </c>
      <c r="P59" s="123">
        <f t="shared" si="17"/>
        <v>0</v>
      </c>
      <c r="Q59" s="123" t="str">
        <f>IF(F59="Scenario1PBT1",'Medium retrofit'!$E$25,IF(F59="Scenario2PBT1",'Medium retrofit'!$F$25,IF(F59="Scenario3PBT1",'Medium retrofit'!$G$25,"")))&amp;IF(F59="Scenario1PBT2",'Medium retrofit'!$H$25,IF(F59="Scenario2PBT2",'Medium retrofit'!$I$25,IF(F59="Scenario3PBT2",'Medium retrofit'!$J$25,"")))&amp;IF(F59="Scenario1PBT3",'Medium retrofit'!$K$25,IF(F59="Scenario2PBT3",'Medium retrofit'!$L$25,IF(F59="Scenario3PBT3",'Medium retrofit'!$M$25,"")))&amp;IF(F59="Scenario1PBT4",'Medium retrofit'!$N$25,IF(F59="Scenario2PBT4",'Medium retrofit'!$O$25,IF(F59="Scenario3PBT4",'Medium retrofit'!$P$25,"")))&amp;IF(F59="Scenario1PBT5",'Medium retrofit'!$Q$25,IF(F59="Scenario2PBT5",'Medium retrofit'!$R$25,IF(F59="Scenario3PBT5",'Medium retrofit'!$S$25,"")))&amp;IF(F59="Scenario1PBT6",'Medium retrofit'!$T$25,IF(F59="Scenario2PBT6",'Medium retrofit'!$U$25,IF(F59="Scenario3PBT6",'Medium retrofit'!$V$25,"")))&amp;IF(F59="Scenario1PBT7",'Medium retrofit'!$W$25,IF(F59="Scenario2PBT7",'Medium retrofit'!$X$25,IF(F59="Scenario3PBT7",'Medium retrofit'!$Y$25,"")))&amp;IF(F59="Scenario1PBT8",'Medium retrofit'!$Z$25,IF(F59="Scenario2PBT8",'Medium retrofit'!$AA$25,IF(F59="Scenario3PBT8",'Medium retrofit'!$AB$25,"")))&amp;IF(F59="Scenario1PBT9",'Medium retrofit'!$AC$25,IF(F59="Scenario2PBT9",'Medium retrofit'!$AD$25,IF(F59="Scenario3PBT9",'Medium retrofit'!$AE$25,"")))&amp;IF(F59="Scenario1PBT10",'Medium retrofit'!$AF$25,IF(F59="Scenario2PBT10",'Medium retrofit'!$AG$25,IF(F59="Scenario3PBT10",'Medium retrofit'!$AH$25,"")))&amp;IF(F59="Scenario1PBT11",'Medium retrofit'!$AI$25,IF(F59="Scenario2PBT11",'Medium retrofit'!$AJ$25,IF(F59="Scenario3PBT11",'Medium retrofit'!$AK$25,"")))&amp;IF(F59="Scenario1PBT12",'Medium retrofit'!$AL$25,IF(F59="Scenario2PBT12",'Medium retrofit'!$AM$25,IF(F59="Scenario3PBT12",'Medium retrofit'!$AN$25,"")))&amp;IF(F59="Scenario1PBT13",'Medium retrofit'!$AO$25,IF(F59="Scenario2PBT13",'Medium retrofit'!$AP$25,IF(F59="Scenario3PBT13",'Medium retrofit'!$AQ$25,"")))&amp;IF(F59="Scenario1PBT14",'Medium retrofit'!$AR$25,IF(F59="Scenario2PBT14",'Medium retrofit'!$AS$25,IF(F59="Scenario3PBT14",'Medium retrofit'!$AT$25,"")))&amp;IF(F59="Scenario1PBT15",'Medium retrofit'!$AU$25,IF(F59="Scenario2PBT15",'Medium retrofit'!$AV$25,IF(F59="Scenario3PBT15",'Medium retrofit'!$AW$25,"")))</f>
        <v/>
      </c>
      <c r="R59" s="123">
        <f t="shared" si="18"/>
        <v>0</v>
      </c>
      <c r="S59" s="123" t="str">
        <f>IF(F59="Scenario1PBT1",'Medium retrofit'!$E$27,IF(F59="Scenario2PBT1",'Medium retrofit'!$F$27,IF(F59="Scenario3PBT1",'Medium retrofit'!$G$27,"")))&amp;IF(F59="Scenario1PBT2",'Medium retrofit'!$H$27,IF(F59="Scenario2PBT2",'Medium retrofit'!$I$27,IF(F59="Scenario3PBT2",'Medium retrofit'!$J$27,"")))&amp;IF(F59="Scenario1PBT3",'Medium retrofit'!$K$27,IF(F59="Scenario2PBT3",'Medium retrofit'!$L$27,IF(F59="Scenario3PBT3",'Medium retrofit'!$M$27,"")))&amp;IF(F59="Scenario1PBT4",'Medium retrofit'!$N$27,IF(F59="Scenario2PBT4",'Medium retrofit'!$O$27,IF(F59="Scenario3PBT4",'Medium retrofit'!$P$27,"")))&amp;IF(F59="Scenario1PBT5",'Medium retrofit'!$Q$27,IF(F59="Scenario2PBT5",'Medium retrofit'!$R$27,IF(F59="Scenario3PBT5",'Medium retrofit'!$S$27,"")))&amp;IF(F59="Scenario1PBT6",'Medium retrofit'!$T$27,IF(F59="Scenario2PBT6",'Medium retrofit'!$U$27,IF(F59="Scenario3PBT6",'Medium retrofit'!$V$27,"")))&amp;IF(F59="Scenario1PBT7",'Medium retrofit'!$W$27,IF(F59="Scenario2PBT7",'Medium retrofit'!$X$27,IF(F59="Scenario3PBT7",'Medium retrofit'!$Y$27,"")))&amp;IF(F59="Scenario1PBT8",'Medium retrofit'!$Z$27,IF(F59="Scenario2PBT8",'Medium retrofit'!$AA$27,IF(F59="Scenario3PBT8",'Medium retrofit'!$AB$27,"")))&amp;IF(F59="Scenario1PBT9",'Medium retrofit'!$AC$27,IF(F59="Scenario2PBT9",'Medium retrofit'!$AD$27,IF(F59="Scenario3PBT9",'Medium retrofit'!$AE$27,"")))&amp;IF(F59="Scenario1PBT10",'Medium retrofit'!$AF$27,IF(F59="Scenario2PBT10",'Medium retrofit'!$AG$27,IF(F59="Scenario3PBT10",'Medium retrofit'!$AH$27,"")))&amp;IF(F59="Scenario1PBT11",'Medium retrofit'!$AI$27,IF(F59="Scenario2PBT11",'Medium retrofit'!$AJ$27,IF(F59="Scenario3PBT11",'Medium retrofit'!$AK$27,"")))&amp;IF(F59="Scenario1PBT12",'Medium retrofit'!$AL$27,IF(F59="Scenario2PBT12",'Medium retrofit'!$AM$27,IF(F59="Scenario3PBT12",'Medium retrofit'!$AN$27,"")))&amp;IF(F59="Scenario1PBT13",'Medium retrofit'!$AO$27,IF(F59="Scenario2PBT13",'Medium retrofit'!$AP$27,IF(F59="Scenario3PBT13",'Medium retrofit'!$AQ$27,"")))&amp;IF(F59="Scenario1PBT14",'Medium retrofit'!$AR$27,IF(F59="Scenario2PBT14",'Medium retrofit'!$AS$27,IF(F59="Scenario3PBT14",'Medium retrofit'!$AT$27,"")))&amp;IF(F59="Scenario1PBT15",'Medium retrofit'!$AU$27,IF(F59="Scenario2PBT15",'Medium retrofit'!$AV$27,IF(F59="Scenario3PBT15",'Medium retrofit'!$AW$27,"")))</f>
        <v/>
      </c>
      <c r="T59" s="246">
        <f t="shared" si="19"/>
        <v>0</v>
      </c>
      <c r="U59" s="245" t="str">
        <f>IF(F59="Scenario1PBT1",'Medium retrofit'!$E$38,IF(F59="Scenario2PBT1",'Medium retrofit'!$F$38,IF(F59="Scenario3PBT1",'Medium retrofit'!$G$38,"")))&amp;IF(F59="Scenario1PBT2",'Medium retrofit'!$H$38,IF(F59="Scenario2PBT2",'Medium retrofit'!$I$38,IF(F59="Scenario3PBT2",'Medium retrofit'!$J$38,"")))&amp;IF(F59="Scenario1PBT3",'Medium retrofit'!$K$38,IF(F59="Scenario2PBT3",'Medium retrofit'!$L$38,IF(F59="Scenario3PBT3",'Medium retrofit'!$M$38,"")))&amp;IF(F59="Scenario1PBT4",'Medium retrofit'!$N$38,IF(F59="Scenario2PBT4",'Medium retrofit'!$O$38,IF(F59="Scenario3PBT4",'Medium retrofit'!$P$38,"")))&amp;IF(F59="Scenario1PBT5",'Medium retrofit'!$Q$38,IF(F59="Scenario2PBT5",'Medium retrofit'!$R$38,IF(F59="Scenario3PBT5",'Medium retrofit'!$S$38,"")))&amp;IF(F59="Scenario1PBT6",'Medium retrofit'!$T$38,IF(F59="Scenario2PBT6",'Medium retrofit'!$U$38,IF(F59="Scenario3PBT6",'Medium retrofit'!$V$38,"")))&amp;IF(F59="Scenario1PBT7",'Medium retrofit'!$W$38,IF(F59="Scenario2PBT7",'Medium retrofit'!$X$38,IF(F59="Scenario3PBT7",'Medium retrofit'!$Y$38,"")))&amp;IF(F59="Scenario1PBT8",'Medium retrofit'!$Z$38,IF(F59="Scenario2PBT8",'Medium retrofit'!$AA$38,IF(F59="Scenario3PBT8",'Medium retrofit'!$AB$38,"")))&amp;IF(F59="Scenario1PBT9",'Medium retrofit'!$AC$38,IF(F59="Scenario2PBT9",'Medium retrofit'!$AD$38,IF(F59="Scenario3PBT9",'Medium retrofit'!$AE$38,"")))&amp;IF(F59="Scenario1PBT10",'Medium retrofit'!$AF$38,IF(F59="Scenario2PBT10",'Medium retrofit'!$AG$38,IF(F59="Scenario3PBT10",'Medium retrofit'!$AH$38,"")))&amp;IF(F59="Scenario1PBT11",'Medium retrofit'!$AI$38,IF(F59="Scenario2PBT11",'Medium retrofit'!$AJ$38,IF(F59="Scenario3PBT11",'Medium retrofit'!$AK$38,"")))&amp;IF(F59="Scenario1PBT12",'Medium retrofit'!$AL$38,IF(F59="Scenario2PBT12",'Medium retrofit'!$AM$38,IF(F59="Scenario3PBT12",'Medium retrofit'!$AN$38,"")))&amp;IF(F59="Scenario1PBT13",'Medium retrofit'!$AO$38,IF(F59="Scenario2PBT13",'Medium retrofit'!$AP$38,IF(F59="Scenario3PBT13",'Medium retrofit'!$AQ$38,"")))&amp;IF(F59="Scenario1PBT14",'Medium retrofit'!$AR$38,IF(F59="Scenario2PBT14",'Medium retrofit'!$AS$38,IF(F59="Scenario3PBT14",'Medium retrofit'!$AT$38,"")))&amp;IF(F59="Scenario1PBT15",'Medium retrofit'!$AU$38,IF(F59="Scenario2PBT15",'Medium retrofit'!$AV$38,IF(F59="Scenario3PBT15",'Medium retrofit'!$AW$38,"")))</f>
        <v/>
      </c>
      <c r="V59" s="123">
        <f t="shared" si="20"/>
        <v>0</v>
      </c>
      <c r="W59" s="123" t="str">
        <f>IF(F59="Scenario1PBT1",'Medium retrofit'!$E$40,IF(F59="Scenario2PBT1",'Medium retrofit'!$F$40,IF(F59="Scenario3PBT1",'Medium retrofit'!$G$40,"")))&amp;IF(F59="Scenario1PBT2",'Medium retrofit'!$H$40,IF(F59="Scenario2PBT2",'Medium retrofit'!$I$40,IF(F59="Scenario3PBT2",'Medium retrofit'!$J$40,"")))&amp;IF(F59="Scenario1PBT3",'Medium retrofit'!$K$40,IF(F59="Scenario2PBT3",'Medium retrofit'!$L$40,IF(F59="Scenario3PBT3",'Medium retrofit'!$M$40,"")))&amp;IF(F59="Scenario1PBT4",'Medium retrofit'!$N$40,IF(F59="Scenario2PBT4",'Medium retrofit'!$O$40,IF(F59="Scenario3PBT4",'Medium retrofit'!$P$40,"")))&amp;IF(F59="Scenario1PBT5",'Medium retrofit'!$Q$40,IF(F59="Scenario2PBT5",'Medium retrofit'!$R$40,IF(F59="Scenario3PBT5",'Medium retrofit'!$S$40,"")))&amp;IF(F59="Scenario1PBT6",'Medium retrofit'!$T$40,IF(F59="Scenario2PBT6",'Medium retrofit'!$U$40,IF(F59="Scenario3PBT6",'Medium retrofit'!$V$40,"")))&amp;IF(F59="Scenario1PBT7",'Medium retrofit'!$W$40,IF(F59="Scenario2PBT7",'Medium retrofit'!$X$40,IF(F59="Scenario3PBT7",'Medium retrofit'!$Y$40,"")))&amp;IF(F59="Scenario1PBT8",'Medium retrofit'!$Z$40,IF(F59="Scenario2PBT8",'Medium retrofit'!$AA$40,IF(F59="Scenario3PBT8",'Medium retrofit'!$AB$40,"")))&amp;IF(F59="Scenario1PBT9",'Medium retrofit'!$AC$40,IF(F59="Scenario2PBT9",'Medium retrofit'!$AD$40,IF(F59="Scenario3PBT9",'Medium retrofit'!$AE$40,"")))&amp;IF(F59="Scenario1PBT10",'Medium retrofit'!$AF$40,IF(F59="Scenario2PBT10",'Medium retrofit'!$AG$40,IF(F59="Scenario3PBT10",'Medium retrofit'!$AH$40,"")))&amp;IF(F59="Scenario1PBT11",'Medium retrofit'!$AI$40,IF(F59="Scenario2PBT11",'Medium retrofit'!$AJ$40,IF(F59="Scenario3PBT11",'Medium retrofit'!$AK$40,"")))&amp;IF(F59="Scenario1PBT12",'Medium retrofit'!$AL$40,IF(F59="Scenario2PBT12",'Medium retrofit'!$AM$40,IF(F59="Scenario3PBT12",'Medium retrofit'!$AN$40,"")))&amp;IF(F59="Scenario1PBT13",'Medium retrofit'!$AO$40,IF(F59="Scenario2PBT13",'Medium retrofit'!$AP$40,IF(F59="Scenario3PBT13",'Medium retrofit'!$AQ$40,"")))&amp;IF(F59="Scenario1PBT14",'Medium retrofit'!$AR$40,IF(F59="Scenario2PBT14",'Medium retrofit'!$AS$40,IF(F59="Scenario3PBT14",'Medium retrofit'!$AT$40,"")))&amp;IF(F59="Scenario1PBT15",'Medium retrofit'!$AU$40,IF(F59="Scenario2PBT15",'Medium retrofit'!$AV$40,IF(F59="Scenario3PBT15",'Medium retrofit'!$AW$40,"")))</f>
        <v/>
      </c>
      <c r="X59" s="123">
        <f t="shared" si="21"/>
        <v>0</v>
      </c>
      <c r="Y59" s="123" t="str">
        <f>IF(F59="Scenario1PBT1",'Medium retrofit'!$E$42,IF(F59="Scenario2PBT1",'Medium retrofit'!$F$42,IF(F59="Scenario3PBT1",'Medium retrofit'!$G$42,"")))&amp;IF(F59="Scenario1PBT2",'Medium retrofit'!$H$42,IF(F59="Scenario2PBT2",'Medium retrofit'!$I$42,IF(F59="Scenario3PBT2",'Medium retrofit'!$J$42,"")))&amp;IF(F59="Scenario1PBT3",'Medium retrofit'!$K$42,IF(F59="Scenario2PBT3",'Medium retrofit'!$L$42,IF(F59="Scenario3PBT3",'Medium retrofit'!$M$42,"")))&amp;IF(F59="Scenario1PBT4",'Medium retrofit'!$N$42,IF(F59="Scenario2PBT4",'Medium retrofit'!$O$42,IF(F59="Scenario3PBT4",'Medium retrofit'!$P$42,"")))&amp;IF(F59="Scenario1PBT5",'Medium retrofit'!$Q$42,IF(F59="Scenario2PBT5",'Medium retrofit'!$R$42,IF(F59="Scenario3PBT5",'Medium retrofit'!$S$42,"")))&amp;IF(F59="Scenario1PBT6",'Medium retrofit'!$T$42,IF(F59="Scenario2PBT6",'Medium retrofit'!$U$42,IF(F59="Scenario3PBT6",'Medium retrofit'!$V$42,"")))&amp;IF(F59="Scenario1PBT7",'Medium retrofit'!$W$42,IF(F59="Scenario2PBT7",'Medium retrofit'!$X$42,IF(F59="Scenario3PBT7",'Medium retrofit'!$Y$42,"")))&amp;IF(F59="Scenario1PBT8",'Medium retrofit'!$Z$42,IF(F59="Scenario2PBT8",'Medium retrofit'!$AA$42,IF(F59="Scenario3PBT8",'Medium retrofit'!$AB$42,"")))&amp;IF(F59="Scenario1PBT9",'Medium retrofit'!$AC$42,IF(F59="Scenario2PBT9",'Medium retrofit'!$AD$42,IF(F59="Scenario3PBT9",'Medium retrofit'!$AE$42,"")))&amp;IF(F59="Scenario1PBT10",'Medium retrofit'!$AF$42,IF(F59="Scenario2PBT10",'Medium retrofit'!$AG$42,IF(F59="Scenario3PBT10",'Medium retrofit'!$AH$42,"")))&amp;IF(F59="Scenario1PBT11",'Medium retrofit'!$AI$42,IF(F59="Scenario2PBT11",'Medium retrofit'!$AJ$42,IF(F59="Scenario3PBT11",'Medium retrofit'!$AK$42,"")))&amp;IF(F59="Scenario1PBT12",'Medium retrofit'!$AL$42,IF(F59="Scenario2PBT12",'Medium retrofit'!$AM$42,IF(F59="Scenario3PBT12",'Medium retrofit'!$AN$42,"")))&amp;IF(F59="Scenario1PBT13",'Medium retrofit'!$AO$42,IF(F59="Scenario2PBT13",'Medium retrofit'!$AP$42,IF(F59="Scenario3PBT13",'Medium retrofit'!$AQ$42,"")))&amp;IF(F59="Scenario1PBT14",'Medium retrofit'!$AR$42,IF(F59="Scenario2PBT14",'Medium retrofit'!$AS$42,IF(F59="Scenario3PBT14",'Medium retrofit'!$AT$42,"")))&amp;IF(F59="Scenario1PBT15",'Medium retrofit'!$AU$42,IF(F59="Scenario2PBT15",'Medium retrofit'!$AV$42,IF(F59="Scenario3PBT15",'Medium retrofit'!$AW$42,"")))</f>
        <v/>
      </c>
      <c r="Z59" s="123">
        <f t="shared" si="22"/>
        <v>0</v>
      </c>
      <c r="AA59" s="239" t="str">
        <f>IF(F59="Scenario1PBT1",'Medium retrofit'!$E$101,IF(F59="Scenario2PBT1",'Medium retrofit'!$F$101,IF(F59="Scenario3PBT1",'Medium retrofit'!$G$101,"")))&amp;IF(F59="Scenario1PBT2",'Medium retrofit'!$H$101,IF(F59="Scenario2PBT2",'Medium retrofit'!$I$101,IF(F59="Scenario3PBT2",'Medium retrofit'!$J$101,"")))&amp;IF(F59="Scenario1PBT3",'Medium retrofit'!$K$101,IF(F59="Scenario2PBT3",'Medium retrofit'!$L$101,IF(F59="Scenario3PBT3",'Medium retrofit'!$M$101,"")))&amp;IF(F59="Scenario1PBT4",'Medium retrofit'!$N$101,IF(F59="Scenario2PBT4",'Medium retrofit'!$O$101,IF(F59="Scenario3PBT4",'Medium retrofit'!$P$101,"")))&amp;IF(F59="Scenario1PBT5",'Medium retrofit'!$Q$101,IF(F59="Scenario2PBT5",'Medium retrofit'!$R$101,IF(F59="Scenario3PBT5",'Medium retrofit'!$S$101,"")))&amp;IF(F59="Scenario1PBT6",'Medium retrofit'!$T$101,IF(F59="Scenario2PBT6",'Medium retrofit'!$U$101,IF(F59="Scenario3PBT6",'Medium retrofit'!$V$101,"")))&amp;IF(F59="Scenario1PBT7",'Medium retrofit'!$W$101,IF(F59="Scenario2PBT7",'Medium retrofit'!$X$101,IF(F59="Scenario3PBT7",'Medium retrofit'!$Y$101,"")))&amp;IF(F59="Scenario1PBT8",'Medium retrofit'!$Z$101,IF(F59="Scenario2PBT8",'Medium retrofit'!$AA$101,IF(F59="Scenario3PBT8",'Medium retrofit'!$AB$101,"")))&amp;IF(F59="Scenario1PBT9",'Medium retrofit'!$AC$101,IF(F59="Scenario2PBT9",'Medium retrofit'!$AD$101,IF(F59="Scenario3PBT9",'Medium retrofit'!$AE$101,"")))&amp;IF(F59="Scenario1PBT10",'Medium retrofit'!$AF$101,IF(F59="Scenario2PBT10",'Medium retrofit'!$AG$101,IF(F59="Scenario3PBT10",'Medium retrofit'!$AH$101,"")))&amp;IF(F59="Scenario1PBT11",'Medium retrofit'!$AI$101,IF(F59="Scenario2PBT11",'Medium retrofit'!$AJ$101,IF(F59="Scenario3PBT11",'Medium retrofit'!$AK$101,"")))&amp;IF(F59="Scenario1PBT12",'Medium retrofit'!$AL$101,IF(F59="Scenario2PBT12",'Medium retrofit'!$AM$101,IF(F59="Scenario3PBT12",'Medium retrofit'!$AN$101,"")))&amp;IF(F59="Scenario1PBT13",'Medium retrofit'!$AO$101,IF(F59="Scenario2PBT13",'Medium retrofit'!$AP$101,IF(F59="Scenario3PBT13",'Medium retrofit'!$AQ$101,"")))&amp;IF(F59="Scenario1PBT14",'Medium retrofit'!$AR$101,IF(F59="Scenario2PBT14",'Medium retrofit'!$AS$101,IF(F59="Scenario3PBT14",'Medium retrofit'!$AT$101,"")))&amp;IF(F59="Scenario1PBT15",'Medium retrofit'!$AU$101,IF(F59="Scenario2PBT15",'Medium retrofit'!$AV$101,IF(F59="Scenario3PBT15",'Medium retrofit'!$AW$101,"")))</f>
        <v/>
      </c>
      <c r="AB59" s="242">
        <f t="shared" si="23"/>
        <v>0</v>
      </c>
      <c r="AC59" s="364" t="str">
        <f t="shared" si="24"/>
        <v/>
      </c>
      <c r="AD59" s="353">
        <f>IF(AC59="",IFERROR('Projection_Base-case'!G60-G59,0),0)</f>
        <v>0</v>
      </c>
      <c r="AE59" s="350">
        <f t="shared" si="25"/>
        <v>0</v>
      </c>
      <c r="AF59" s="361">
        <f>IFERROR(100*AD59/'Projection_Base-case'!G60,0)</f>
        <v>0</v>
      </c>
      <c r="AG59" s="352">
        <f>IF(AC59="",IFERROR('Projection_Base-case'!I60-I59,0),0)</f>
        <v>0</v>
      </c>
      <c r="AH59" s="353">
        <f t="shared" si="26"/>
        <v>0</v>
      </c>
      <c r="AI59" s="361">
        <f>IFERROR(100*AG59/'Projection_Base-case'!I60,0)</f>
        <v>0</v>
      </c>
      <c r="AJ59" s="352">
        <f>IF(AC59="",IFERROR('Projection_Base-case'!K60-K59,0),0)</f>
        <v>0</v>
      </c>
      <c r="AK59" s="353">
        <f t="shared" si="27"/>
        <v>0</v>
      </c>
      <c r="AL59" s="361">
        <f>IFERROR(100*AJ59/'Projection_Base-case'!K60,0)</f>
        <v>0</v>
      </c>
      <c r="AM59" s="352">
        <f>-IF(AC59="",IFERROR('Projection_Base-case'!M60-M59,0),0)</f>
        <v>0</v>
      </c>
      <c r="AN59" s="353">
        <f t="shared" si="28"/>
        <v>0</v>
      </c>
      <c r="AO59" s="354">
        <f>IFERROR(IF('Projection_Base-case'!N60&gt;0,100*AN59/'Projection_Base-case'!N60,100*AN59/N59),0)</f>
        <v>0</v>
      </c>
      <c r="AP59" s="355">
        <f>IF(AC59="",IFERROR('Projection_Base-case'!O60-O59,0),0)</f>
        <v>0</v>
      </c>
      <c r="AQ59" s="356">
        <f t="shared" si="29"/>
        <v>0</v>
      </c>
      <c r="AR59" s="356">
        <f>IFERROR(100*AP59/'Projection_Base-case'!O60,0)</f>
        <v>0</v>
      </c>
      <c r="AS59" s="355">
        <f>IF(AC59="",IFERROR('Projection_Base-case'!Q60-Q59,0),0)</f>
        <v>0</v>
      </c>
      <c r="AT59" s="356">
        <f t="shared" si="30"/>
        <v>0</v>
      </c>
      <c r="AU59" s="356">
        <f>IFERROR(100*AS59/'Projection_Base-case'!Q60,0)</f>
        <v>0</v>
      </c>
      <c r="AV59" s="355">
        <f>IF(AC59="",IFERROR('Projection_Base-case'!S60-S59,0),0)</f>
        <v>0</v>
      </c>
      <c r="AW59" s="356">
        <f t="shared" si="31"/>
        <v>0</v>
      </c>
      <c r="AX59" s="357">
        <f>IFERROR(100*AV59/'Projection_Base-case'!S60,0)</f>
        <v>0</v>
      </c>
      <c r="AY59" s="358">
        <f>IF(AC59="",IFERROR('Projection_Base-case'!U60-U59,0),0)</f>
        <v>0</v>
      </c>
      <c r="AZ59" s="359">
        <f t="shared" si="32"/>
        <v>0</v>
      </c>
      <c r="BA59" s="359">
        <f>IFERROR(100*AY59/'Projection_Base-case'!U60,0)</f>
        <v>0</v>
      </c>
      <c r="BB59" s="358">
        <f>IF(AC59="",IFERROR('Projection_Base-case'!W60-W59,0),0)</f>
        <v>0</v>
      </c>
      <c r="BC59" s="359">
        <f t="shared" si="33"/>
        <v>0</v>
      </c>
      <c r="BD59" s="359">
        <f>IFERROR(100*BB59/'Projection_Base-case'!W60,0)</f>
        <v>0</v>
      </c>
      <c r="BE59" s="358">
        <f>IF(AC59="",IFERROR('Projection_Base-case'!Y60-Y59,0),0)</f>
        <v>0</v>
      </c>
      <c r="BF59" s="359">
        <f t="shared" si="34"/>
        <v>0</v>
      </c>
      <c r="BG59" s="359">
        <f>IFERROR(100*BE59/'Projection_Base-case'!Y60,0)</f>
        <v>0</v>
      </c>
      <c r="BH59" s="359">
        <f t="shared" si="35"/>
        <v>0</v>
      </c>
      <c r="BI59" s="360">
        <f t="shared" si="36"/>
        <v>0</v>
      </c>
    </row>
    <row r="60" spans="1:61">
      <c r="A60" s="205">
        <v>56</v>
      </c>
      <c r="B60" s="347">
        <f>IF('Projection_Base-case'!B61&lt;&gt;"",'Projection_Base-case'!B61,0)</f>
        <v>0</v>
      </c>
      <c r="C60" s="347">
        <f>IF('Projection_Base-case'!C61&lt;&gt;"",'Projection_Base-case'!C61,0)</f>
        <v>0</v>
      </c>
      <c r="D60" s="365">
        <f>IF('Projection_Base-case'!D61&lt;&gt;"",'Projection_Base-case'!D61,0)</f>
        <v>0</v>
      </c>
      <c r="E60" s="369"/>
      <c r="F60" s="367" t="str">
        <f t="shared" si="12"/>
        <v>0</v>
      </c>
      <c r="G60" s="241" t="str">
        <f>IF(F60="Scenario1PBT1",'Medium retrofit'!$E$6,IF(F60="Scenario2PBT1",'Medium retrofit'!$F$6,IF(F60="Scenario3PBT1",'Medium retrofit'!$G$6,"")))&amp;IF(F60="Scenario1PBT2",'Medium retrofit'!$H$6,IF(F60="Scenario2PBT2",'Medium retrofit'!$I$6,IF(F60="Scenario3PBT2",'Medium retrofit'!$J$6,"")))&amp;IF(F60="Scenario1PBT3",'Medium retrofit'!$K$6,IF(F60="Scenario2PBT3",'Medium retrofit'!$L$6,IF(F60="Scenario3PBT3",'Medium retrofit'!$M$6,"")))&amp;IF(F60="Scenario1PBT4",'Medium retrofit'!$N$6,IF(F60="Scenario2PBT4",'Medium retrofit'!$O$6,IF(F60="Scenario3PBT4",'Medium retrofit'!$P$6,"")))&amp;IF(F60="Scenario1PBT5",'Medium retrofit'!$Q$6,IF(F60="Scenario2PBT5",'Medium retrofit'!$R$6,IF(F60="Scenario3PBT5",'Medium retrofit'!$S$6,"")))&amp;IF(F60="Scenario1PBT6",'Medium retrofit'!$T$6,IF(F60="Scenario2PBT6",'Medium retrofit'!$U$6,IF(F60="Scenario3PBT6",'Medium retrofit'!$V$6,"")))&amp;IF(F60="Scenario1PBT7",'Medium retrofit'!$W$6,IF(F60="Scenario2PBT7",'Medium retrofit'!$X$6,IF(F60="Scenario3PBT7",'Medium retrofit'!$Y$6,"")))&amp;IF(F60="Scenario1PBT8",'Medium retrofit'!$Z$6,IF(F60="Scenario2PBT8",'Medium retrofit'!$AA$6,IF(F60="Scenario3PBT8",'Medium retrofit'!$AB$6,"")))&amp;IF(F60="Scenario1PBT9",'Medium retrofit'!$AC$6,IF(F60="Scenario2PBT9",'Medium retrofit'!$AD$6,IF(F60="Scenario3PBT9",'Medium retrofit'!$AE$6,"")))&amp;IF(F60="Scenario1PBT10",'Medium retrofit'!$AF$6,IF(F60="Scenario2PBT10",'Medium retrofit'!$AG$6,IF(F60="Scenario3PBT10",'Medium retrofit'!$AH$6,"")))&amp;IF(F60="Scenario1PBT11",'Medium retrofit'!$AI$6,IF(F60="Scenario2PBT11",'Medium retrofit'!$AJ$6,IF(F60="Scenario3PBT11",'Medium retrofit'!$AK$6,"")))&amp;IF(F60="Scenario1PBT12",'Medium retrofit'!$AL$6,IF(F60="Scenario2PBT12",'Medium retrofit'!$AM$6,IF(F60="Scenario3PBT12",'Medium retrofit'!$AN$6,"")))&amp;IF(F60="Scenario1PBT13",'Medium retrofit'!$AO$6,IF(F60="Scenario2PBT13",'Medium retrofit'!$AP$6,IF(F60="Scenario3PBT13",'Medium retrofit'!$AQ$6,"")))&amp;IF(F60="Scenario1PBT14",'Medium retrofit'!$AR$6,IF(F60="Scenario2PBT14",'Medium retrofit'!$AS$6,IF(F60="Scenario3PBT14",'Medium retrofit'!$AT$6,"")))&amp;IF(F60="Scenario1PBT15",'Medium retrofit'!$AU$6,IF(F60="Scenario2PBT15",'Medium retrofit'!$AV$6,IF(F60="Scenario3PBT15",'Medium retrofit'!$AW$6,"")))</f>
        <v/>
      </c>
      <c r="H60" s="123">
        <f t="shared" si="13"/>
        <v>0</v>
      </c>
      <c r="I60" s="239" t="str">
        <f>IF(F60="Scenario1PBT1",'Medium retrofit'!$E$16,IF(F60="Scenario2PBT1",'Medium retrofit'!$F$16,IF(F60="Scenario3PBT1",'Medium retrofit'!$G$16,"")))&amp;IF(F60="Scenario1PBT2",'Medium retrofit'!$H$16,IF(F60="Scenario2PBT2",'Medium retrofit'!$I$16,IF(F60="Scenario3PBT2",'Medium retrofit'!$J$16,"")))&amp;IF(F60="Scenario1PBT3",'Medium retrofit'!$K$16,IF(F60="Scenario2PBT3",'Medium retrofit'!$L$16,IF(F60="Scenario3PBT3",'Medium retrofit'!$M$16,"")))&amp;IF(F60="Scenario1PBT4",'Medium retrofit'!$N$16,IF(F60="Scenario2PBT4",'Medium retrofit'!$O$16,IF(F60="Scenario3PBT4",'Medium retrofit'!$P$16,"")))&amp;IF(F60="Scenario1PBT5",'Medium retrofit'!$Q$16,IF(F60="Scenario2PBT5",'Medium retrofit'!$R$16,IF(F60="Scenario3PBT5",'Medium retrofit'!$S$16,"")))&amp;IF(F60="Scenario1PBT6",'Medium retrofit'!$T$16,IF(F60="Scenario2PBT6",'Medium retrofit'!$U$16,IF(F60="Scenario3PBT6",'Medium retrofit'!$V$16,"")))&amp;IF(F60="Scenario1PBT7",'Medium retrofit'!$W$16,IF(F60="Scenario2PBT7",'Medium retrofit'!$X$16,IF(F60="Scenario3PBT7",'Medium retrofit'!$Y$16,"")))&amp;IF(F60="Scenario1PBT8",'Medium retrofit'!$Z$16,IF(F60="Scenario2PBT8",'Medium retrofit'!$AA$16,IF(F60="Scenario3PBT8",'Medium retrofit'!$AB$16,"")))&amp;IF(F60="Scenario1PBT9",'Medium retrofit'!$AC$16,IF(F60="Scenario2PBT9",'Medium retrofit'!$AD$16,IF(F60="Scenario3PBT9",'Medium retrofit'!$AE$16,"")))&amp;IF(F60="Scenario1PBT10",'Medium retrofit'!$AF$16,IF(F60="Scenario2PBT10",'Medium retrofit'!$AG$16,IF(F60="Scenario3PBT10",'Medium retrofit'!$AH$16,"")))&amp;IF(F60="Scenario1PBT11",'Medium retrofit'!$AI$16,IF(F60="Scenario2PBT11",'Medium retrofit'!$AJ$16,IF(F60="Scenario3PBT11",'Medium retrofit'!$AK$16,"")))&amp;IF(F60="Scenario1PBT12",'Medium retrofit'!$AL$16,IF(F60="Scenario2PBT12",'Medium retrofit'!$AM$16,IF(F60="Scenario3PBT12",'Medium retrofit'!$AN$16,"")))&amp;IF(F60="Scenario1PBT13",'Medium retrofit'!$AO$16,IF(F60="Scenario2PBT13",'Medium retrofit'!$AP$16,IF(F60="Scenario3PBT13",'Medium retrofit'!$AQ$16,"")))&amp;IF(F60="Scenario1PBT14",'Medium retrofit'!$AR$16,IF(F60="Scenario2PBT14",'Medium retrofit'!$AS$16,IF(F60="Scenario3PBT14",'Medium retrofit'!$AT$16,"")))&amp;IF(F60="Scenario1PBT15",'Medium retrofit'!$AU$16,IF(F60="Scenario2PBT15",'Medium retrofit'!$AV$16,IF(F60="Scenario3PBT15",'Medium retrofit'!$AW$16,"")))</f>
        <v/>
      </c>
      <c r="J60" s="123">
        <f t="shared" si="14"/>
        <v>0</v>
      </c>
      <c r="K60" s="123" t="str">
        <f>IF(F60="Scenario1PBT1",'Medium retrofit'!$E$18,IF(F60="Scenario2PBT1",'Medium retrofit'!$F$18,IF(F60="Scenario3PBT1",'Medium retrofit'!$G$18,"")))&amp;IF(F60="Scenario1PBT2",'Medium retrofit'!$H$18,IF(F60="Scenario2PBT2",'Medium retrofit'!$I$18,IF(F60="Scenario3PBT2",'Medium retrofit'!$J$18,"")))&amp;IF(F60="Scenario1PBT3",'Medium retrofit'!$K$18,IF(F60="Scenario2PBT3",'Medium retrofit'!$L$18,IF(F60="Scenario3PBT3",'Medium retrofit'!$M$18,"")))&amp;IF(F60="Scenario1PBT4",'Medium retrofit'!$N$18,IF(F60="Scenario2PBT4",'Medium retrofit'!$O$18,IF(F60="Scenario3PBT4",'Medium retrofit'!$P$18,"")))&amp;IF(F60="Scenario1PBT5",'Medium retrofit'!$Q$18,IF(F60="Scenario2PBT5",'Medium retrofit'!$R$18,IF(F60="Scenario3PBT5",'Medium retrofit'!$S$18,"")))&amp;IF(F60="Scenario1PBT6",'Medium retrofit'!$T$18,IF(F60="Scenario2PBT6",'Medium retrofit'!$U$18,IF(F60="Scenario3PBT6",'Medium retrofit'!$V$18,"")))&amp;IF(F60="Scenario1PBT7",'Medium retrofit'!$W$18,IF(F60="Scenario2PBT7",'Medium retrofit'!$X$18,IF(F60="Scenario3PBT7",'Medium retrofit'!$Y$18,"")))&amp;IF(F60="Scenario1PBT8",'Medium retrofit'!$Z$18,IF(F60="Scenario2PBT8",'Medium retrofit'!$AA$18,IF(F60="Scenario3PBT8",'Medium retrofit'!$AB$18,"")))&amp;IF(F60="Scenario1PBT9",'Medium retrofit'!$AC$18,IF(F60="Scenario2PBT9",'Medium retrofit'!$AD$18,IF(F60="Scenario3PBT9",'Medium retrofit'!$AE$18,"")))&amp;IF(F60="Scenario1PBT10",'Medium retrofit'!$AF$18,IF(F60="Scenario2PBT10",'Medium retrofit'!$AG$18,IF(F60="Scenario3PBT10",'Medium retrofit'!$AH$18,"")))&amp;IF(F60="Scenario1PBT11",'Medium retrofit'!$AI$18,IF(F60="Scenario2PBT11",'Medium retrofit'!$AJ$18,IF(F60="Scenario3PBT11",'Medium retrofit'!$AK$18,"")))&amp;IF(F60="Scenario1PBT12",'Medium retrofit'!$AL$18,IF(F60="Scenario2PBT12",'Medium retrofit'!$AM$18,IF(F60="Scenario3PBT12",'Medium retrofit'!$AN$18,"")))&amp;IF(F60="Scenario1PBT13",'Medium retrofit'!$AO$18,IF(F60="Scenario2PBT13",'Medium retrofit'!$AP$18,IF(F60="Scenario3PBT13",'Medium retrofit'!$AQ$18,"")))&amp;IF(F60="Scenario1PBT14",'Medium retrofit'!$AR$18,IF(F60="Scenario2PBT14",'Medium retrofit'!$AS$18,IF(F60="Scenario3PBT14",'Medium retrofit'!$AT$18,"")))&amp;IF(F60="Scenario1PBT15",'Medium retrofit'!$AU$18,IF(F60="Scenario2PBT15",'Medium retrofit'!$AV$18,IF(F60="Scenario3PBT15",'Medium retrofit'!$AW$18,"")))</f>
        <v/>
      </c>
      <c r="L60" s="123">
        <f t="shared" si="15"/>
        <v>0</v>
      </c>
      <c r="M60" s="123" t="str">
        <f>IF(F60="Scenario1PBT1",'Medium retrofit'!$E$20,IF(F60="Scenario2PBT1",'Medium retrofit'!$F$20,IF(F60="Scenario3PBT1",'Medium retrofit'!$G$20,"")))&amp;IF(F60="Scenario1PBT2",'Medium retrofit'!$H$20,IF(F60="Scenario2PBT2",'Medium retrofit'!$I$20,IF(F60="Scenario3PBT2",'Medium retrofit'!$J$20,"")))&amp;IF(F60="Scenario1PBT3",'Medium retrofit'!$K$20,IF(F60="Scenario2PBT3",'Medium retrofit'!$L$20,IF(F60="Scenario3PBT3",'Medium retrofit'!$M$20,"")))&amp;IF(F60="Scenario1PBT4",'Medium retrofit'!$N$20,IF(F60="Scenario2PBT4",'Medium retrofit'!$O$20,IF(F60="Scenario3PBT4",'Medium retrofit'!$P$20,"")))&amp;IF(F60="Scenario1PBT5",'Medium retrofit'!$Q$20,IF(F60="Scenario2PBT5",'Medium retrofit'!$R$20,IF(F60="Scenario3PBT5",'Medium retrofit'!$S$20,"")))&amp;IF(F60="Scenario1PBT6",'Medium retrofit'!$T$20,IF(F60="Scenario2PBT6",'Medium retrofit'!$U$20,IF(F60="Scenario3PBT6",'Medium retrofit'!$V$20,"")))&amp;IF(F60="Scenario1PBT7",'Medium retrofit'!$W$20,IF(F60="Scenario2PBT7",'Medium retrofit'!$X$20,IF(F60="Scenario3PBT7",'Medium retrofit'!$Y$20,"")))&amp;IF(F60="Scenario1PBT8",'Medium retrofit'!$Z$20,IF(F60="Scenario2PBT8",'Medium retrofit'!$AA$20,IF(F60="Scenario3PBT8",'Medium retrofit'!$AB$20,"")))&amp;IF(F60="Scenario1PBT9",'Medium retrofit'!$AC$20,IF(F60="Scenario2PBT9",'Medium retrofit'!$AD$20,IF(F60="Scenario3PBT9",'Medium retrofit'!$AE$20,"")))&amp;IF(F60="Scenario1PBT10",'Medium retrofit'!$AF$20,IF(F60="Scenario2PBT10",'Medium retrofit'!$AG$20,IF(F60="Scenario3PBT10",'Medium retrofit'!$AH$20,"")))&amp;IF(F60="Scenario1PBT11",'Medium retrofit'!$AI$20,IF(F60="Scenario2PBT11",'Medium retrofit'!$AJ$20,IF(F60="Scenario3PBT11",'Medium retrofit'!$AK$20,"")))&amp;IF(F60="Scenario1PBT12",'Medium retrofit'!$AL$20,IF(F60="Scenario2PBT12",'Medium retrofit'!$AM$20,IF(F60="Scenario3PBT12",'Medium retrofit'!$AN$20,"")))&amp;IF(F60="Scenario1PBT13",'Medium retrofit'!$AO$20,IF(F60="Scenario2PBT13",'Medium retrofit'!$AP$20,IF(F60="Scenario3PBT13",'Medium retrofit'!$AQ$20,"")))&amp;IF(F60="Scenario1PBT14",'Medium retrofit'!$AR$20,IF(F60="Scenario2PBT14",'Medium retrofit'!$AS$20,IF(F60="Scenario3PBT14",'Medium retrofit'!$AT$20,"")))&amp;IF(F60="Scenario1PBT15",'Medium retrofit'!$AU$20,IF(F60="Scenario2PBT15",'Medium retrofit'!$AV$20,IF(F60="Scenario3PBT15",'Medium retrofit'!$AW$20,"")))</f>
        <v/>
      </c>
      <c r="N60" s="124">
        <f t="shared" si="16"/>
        <v>0</v>
      </c>
      <c r="O60" s="245" t="str">
        <f>IF(F60="Scenario1PBT1",'Medium retrofit'!$E$23,IF(F60="Scenario2PBT1",'Medium retrofit'!$F$23,IF(F60="Scenario3PBT1",'Medium retrofit'!$G$23,"")))&amp;IF(F60="Scenario1PBT2",'Medium retrofit'!$H$23,IF(F60="Scenario2PBT2",'Medium retrofit'!$I$23,IF(F60="Scenario3PBT2",'Medium retrofit'!$J$23,"")))&amp;IF(F60="Scenario1PBT3",'Medium retrofit'!$K$23,IF(F60="Scenario2PBT3",'Medium retrofit'!$L$23,IF(F60="Scenario3PBT3",'Medium retrofit'!$M$23,"")))&amp;IF(F60="Scenario1PBT4",'Medium retrofit'!$N$23,IF(F60="Scenario2PBT4",'Medium retrofit'!$O$23,IF(F60="Scenario3PBT4",'Medium retrofit'!$P$23,"")))&amp;IF(F60="Scenario1PBT5",'Medium retrofit'!$Q$23,IF(F60="Scenario2PBT5",'Medium retrofit'!$R$23,IF(F60="Scenario3PBT5",'Medium retrofit'!$S$23,"")))&amp;IF(F60="Scenario1PBT6",'Medium retrofit'!$T$23,IF(F60="Scenario2PBT6",'Medium retrofit'!$U$23,IF(F60="Scenario3PBT6",'Medium retrofit'!$V$23,"")))&amp;IF(F60="Scenario1PBT7",'Medium retrofit'!$W$23,IF(F60="Scenario2PBT7",'Medium retrofit'!$X$23,IF(F60="Scenario3PBT7",'Medium retrofit'!$Y$23,"")))&amp;IF(F60="Scenario1PBT8",'Medium retrofit'!$Z$23,IF(F60="Scenario2PBT8",'Medium retrofit'!$AA$23,IF(F60="Scenario3PBT8",'Medium retrofit'!$AB$23,"")))&amp;IF(F60="Scenario1PBT9",'Medium retrofit'!$AC$23,IF(F60="Scenario2PBT9",'Medium retrofit'!$AD$23,IF(F60="Scenario3PBT9",'Medium retrofit'!$AE$23,"")))&amp;IF(F60="Scenario1PBT10",'Medium retrofit'!$AF$23,IF(F60="Scenario2PBT10",'Medium retrofit'!$AG$23,IF(F60="Scenario3PBT10",'Medium retrofit'!$AH$23,"")))&amp;IF(F60="Scenario1PBT11",'Medium retrofit'!$AI$23,IF(F60="Scenario2PBT11",'Medium retrofit'!$AJ$23,IF(F60="Scenario3PBT11",'Medium retrofit'!$AK$23,"")))&amp;IF(F60="Scenario1PBT12",'Medium retrofit'!$AL$23,IF(F60="Scenario2PBT12",'Medium retrofit'!$AM$23,IF(F60="Scenario3PBT12",'Medium retrofit'!$AN$23,"")))&amp;IF(F60="Scenario1PBT13",'Medium retrofit'!$AO$23,IF(F60="Scenario2PBT13",'Medium retrofit'!$AP$23,IF(F60="Scenario3PBT13",'Medium retrofit'!$AQ$23,"")))&amp;IF(F60="Scenario1PBT14",'Medium retrofit'!$AR$23,IF(F60="Scenario2PBT14",'Medium retrofit'!$AS$23,IF(F60="Scenario3PBT14",'Medium retrofit'!$AT$23,"")))&amp;IF(F60="Scenario1PBT15",'Medium retrofit'!$AU$23,IF(F60="Scenario2PBT15",'Medium retrofit'!$AV$23,IF(F60="Scenario3PBT15",'Medium retrofit'!$AW$23,"")))</f>
        <v/>
      </c>
      <c r="P60" s="123">
        <f t="shared" si="17"/>
        <v>0</v>
      </c>
      <c r="Q60" s="123" t="str">
        <f>IF(F60="Scenario1PBT1",'Medium retrofit'!$E$25,IF(F60="Scenario2PBT1",'Medium retrofit'!$F$25,IF(F60="Scenario3PBT1",'Medium retrofit'!$G$25,"")))&amp;IF(F60="Scenario1PBT2",'Medium retrofit'!$H$25,IF(F60="Scenario2PBT2",'Medium retrofit'!$I$25,IF(F60="Scenario3PBT2",'Medium retrofit'!$J$25,"")))&amp;IF(F60="Scenario1PBT3",'Medium retrofit'!$K$25,IF(F60="Scenario2PBT3",'Medium retrofit'!$L$25,IF(F60="Scenario3PBT3",'Medium retrofit'!$M$25,"")))&amp;IF(F60="Scenario1PBT4",'Medium retrofit'!$N$25,IF(F60="Scenario2PBT4",'Medium retrofit'!$O$25,IF(F60="Scenario3PBT4",'Medium retrofit'!$P$25,"")))&amp;IF(F60="Scenario1PBT5",'Medium retrofit'!$Q$25,IF(F60="Scenario2PBT5",'Medium retrofit'!$R$25,IF(F60="Scenario3PBT5",'Medium retrofit'!$S$25,"")))&amp;IF(F60="Scenario1PBT6",'Medium retrofit'!$T$25,IF(F60="Scenario2PBT6",'Medium retrofit'!$U$25,IF(F60="Scenario3PBT6",'Medium retrofit'!$V$25,"")))&amp;IF(F60="Scenario1PBT7",'Medium retrofit'!$W$25,IF(F60="Scenario2PBT7",'Medium retrofit'!$X$25,IF(F60="Scenario3PBT7",'Medium retrofit'!$Y$25,"")))&amp;IF(F60="Scenario1PBT8",'Medium retrofit'!$Z$25,IF(F60="Scenario2PBT8",'Medium retrofit'!$AA$25,IF(F60="Scenario3PBT8",'Medium retrofit'!$AB$25,"")))&amp;IF(F60="Scenario1PBT9",'Medium retrofit'!$AC$25,IF(F60="Scenario2PBT9",'Medium retrofit'!$AD$25,IF(F60="Scenario3PBT9",'Medium retrofit'!$AE$25,"")))&amp;IF(F60="Scenario1PBT10",'Medium retrofit'!$AF$25,IF(F60="Scenario2PBT10",'Medium retrofit'!$AG$25,IF(F60="Scenario3PBT10",'Medium retrofit'!$AH$25,"")))&amp;IF(F60="Scenario1PBT11",'Medium retrofit'!$AI$25,IF(F60="Scenario2PBT11",'Medium retrofit'!$AJ$25,IF(F60="Scenario3PBT11",'Medium retrofit'!$AK$25,"")))&amp;IF(F60="Scenario1PBT12",'Medium retrofit'!$AL$25,IF(F60="Scenario2PBT12",'Medium retrofit'!$AM$25,IF(F60="Scenario3PBT12",'Medium retrofit'!$AN$25,"")))&amp;IF(F60="Scenario1PBT13",'Medium retrofit'!$AO$25,IF(F60="Scenario2PBT13",'Medium retrofit'!$AP$25,IF(F60="Scenario3PBT13",'Medium retrofit'!$AQ$25,"")))&amp;IF(F60="Scenario1PBT14",'Medium retrofit'!$AR$25,IF(F60="Scenario2PBT14",'Medium retrofit'!$AS$25,IF(F60="Scenario3PBT14",'Medium retrofit'!$AT$25,"")))&amp;IF(F60="Scenario1PBT15",'Medium retrofit'!$AU$25,IF(F60="Scenario2PBT15",'Medium retrofit'!$AV$25,IF(F60="Scenario3PBT15",'Medium retrofit'!$AW$25,"")))</f>
        <v/>
      </c>
      <c r="R60" s="123">
        <f t="shared" si="18"/>
        <v>0</v>
      </c>
      <c r="S60" s="123" t="str">
        <f>IF(F60="Scenario1PBT1",'Medium retrofit'!$E$27,IF(F60="Scenario2PBT1",'Medium retrofit'!$F$27,IF(F60="Scenario3PBT1",'Medium retrofit'!$G$27,"")))&amp;IF(F60="Scenario1PBT2",'Medium retrofit'!$H$27,IF(F60="Scenario2PBT2",'Medium retrofit'!$I$27,IF(F60="Scenario3PBT2",'Medium retrofit'!$J$27,"")))&amp;IF(F60="Scenario1PBT3",'Medium retrofit'!$K$27,IF(F60="Scenario2PBT3",'Medium retrofit'!$L$27,IF(F60="Scenario3PBT3",'Medium retrofit'!$M$27,"")))&amp;IF(F60="Scenario1PBT4",'Medium retrofit'!$N$27,IF(F60="Scenario2PBT4",'Medium retrofit'!$O$27,IF(F60="Scenario3PBT4",'Medium retrofit'!$P$27,"")))&amp;IF(F60="Scenario1PBT5",'Medium retrofit'!$Q$27,IF(F60="Scenario2PBT5",'Medium retrofit'!$R$27,IF(F60="Scenario3PBT5",'Medium retrofit'!$S$27,"")))&amp;IF(F60="Scenario1PBT6",'Medium retrofit'!$T$27,IF(F60="Scenario2PBT6",'Medium retrofit'!$U$27,IF(F60="Scenario3PBT6",'Medium retrofit'!$V$27,"")))&amp;IF(F60="Scenario1PBT7",'Medium retrofit'!$W$27,IF(F60="Scenario2PBT7",'Medium retrofit'!$X$27,IF(F60="Scenario3PBT7",'Medium retrofit'!$Y$27,"")))&amp;IF(F60="Scenario1PBT8",'Medium retrofit'!$Z$27,IF(F60="Scenario2PBT8",'Medium retrofit'!$AA$27,IF(F60="Scenario3PBT8",'Medium retrofit'!$AB$27,"")))&amp;IF(F60="Scenario1PBT9",'Medium retrofit'!$AC$27,IF(F60="Scenario2PBT9",'Medium retrofit'!$AD$27,IF(F60="Scenario3PBT9",'Medium retrofit'!$AE$27,"")))&amp;IF(F60="Scenario1PBT10",'Medium retrofit'!$AF$27,IF(F60="Scenario2PBT10",'Medium retrofit'!$AG$27,IF(F60="Scenario3PBT10",'Medium retrofit'!$AH$27,"")))&amp;IF(F60="Scenario1PBT11",'Medium retrofit'!$AI$27,IF(F60="Scenario2PBT11",'Medium retrofit'!$AJ$27,IF(F60="Scenario3PBT11",'Medium retrofit'!$AK$27,"")))&amp;IF(F60="Scenario1PBT12",'Medium retrofit'!$AL$27,IF(F60="Scenario2PBT12",'Medium retrofit'!$AM$27,IF(F60="Scenario3PBT12",'Medium retrofit'!$AN$27,"")))&amp;IF(F60="Scenario1PBT13",'Medium retrofit'!$AO$27,IF(F60="Scenario2PBT13",'Medium retrofit'!$AP$27,IF(F60="Scenario3PBT13",'Medium retrofit'!$AQ$27,"")))&amp;IF(F60="Scenario1PBT14",'Medium retrofit'!$AR$27,IF(F60="Scenario2PBT14",'Medium retrofit'!$AS$27,IF(F60="Scenario3PBT14",'Medium retrofit'!$AT$27,"")))&amp;IF(F60="Scenario1PBT15",'Medium retrofit'!$AU$27,IF(F60="Scenario2PBT15",'Medium retrofit'!$AV$27,IF(F60="Scenario3PBT15",'Medium retrofit'!$AW$27,"")))</f>
        <v/>
      </c>
      <c r="T60" s="246">
        <f t="shared" si="19"/>
        <v>0</v>
      </c>
      <c r="U60" s="245" t="str">
        <f>IF(F60="Scenario1PBT1",'Medium retrofit'!$E$38,IF(F60="Scenario2PBT1",'Medium retrofit'!$F$38,IF(F60="Scenario3PBT1",'Medium retrofit'!$G$38,"")))&amp;IF(F60="Scenario1PBT2",'Medium retrofit'!$H$38,IF(F60="Scenario2PBT2",'Medium retrofit'!$I$38,IF(F60="Scenario3PBT2",'Medium retrofit'!$J$38,"")))&amp;IF(F60="Scenario1PBT3",'Medium retrofit'!$K$38,IF(F60="Scenario2PBT3",'Medium retrofit'!$L$38,IF(F60="Scenario3PBT3",'Medium retrofit'!$M$38,"")))&amp;IF(F60="Scenario1PBT4",'Medium retrofit'!$N$38,IF(F60="Scenario2PBT4",'Medium retrofit'!$O$38,IF(F60="Scenario3PBT4",'Medium retrofit'!$P$38,"")))&amp;IF(F60="Scenario1PBT5",'Medium retrofit'!$Q$38,IF(F60="Scenario2PBT5",'Medium retrofit'!$R$38,IF(F60="Scenario3PBT5",'Medium retrofit'!$S$38,"")))&amp;IF(F60="Scenario1PBT6",'Medium retrofit'!$T$38,IF(F60="Scenario2PBT6",'Medium retrofit'!$U$38,IF(F60="Scenario3PBT6",'Medium retrofit'!$V$38,"")))&amp;IF(F60="Scenario1PBT7",'Medium retrofit'!$W$38,IF(F60="Scenario2PBT7",'Medium retrofit'!$X$38,IF(F60="Scenario3PBT7",'Medium retrofit'!$Y$38,"")))&amp;IF(F60="Scenario1PBT8",'Medium retrofit'!$Z$38,IF(F60="Scenario2PBT8",'Medium retrofit'!$AA$38,IF(F60="Scenario3PBT8",'Medium retrofit'!$AB$38,"")))&amp;IF(F60="Scenario1PBT9",'Medium retrofit'!$AC$38,IF(F60="Scenario2PBT9",'Medium retrofit'!$AD$38,IF(F60="Scenario3PBT9",'Medium retrofit'!$AE$38,"")))&amp;IF(F60="Scenario1PBT10",'Medium retrofit'!$AF$38,IF(F60="Scenario2PBT10",'Medium retrofit'!$AG$38,IF(F60="Scenario3PBT10",'Medium retrofit'!$AH$38,"")))&amp;IF(F60="Scenario1PBT11",'Medium retrofit'!$AI$38,IF(F60="Scenario2PBT11",'Medium retrofit'!$AJ$38,IF(F60="Scenario3PBT11",'Medium retrofit'!$AK$38,"")))&amp;IF(F60="Scenario1PBT12",'Medium retrofit'!$AL$38,IF(F60="Scenario2PBT12",'Medium retrofit'!$AM$38,IF(F60="Scenario3PBT12",'Medium retrofit'!$AN$38,"")))&amp;IF(F60="Scenario1PBT13",'Medium retrofit'!$AO$38,IF(F60="Scenario2PBT13",'Medium retrofit'!$AP$38,IF(F60="Scenario3PBT13",'Medium retrofit'!$AQ$38,"")))&amp;IF(F60="Scenario1PBT14",'Medium retrofit'!$AR$38,IF(F60="Scenario2PBT14",'Medium retrofit'!$AS$38,IF(F60="Scenario3PBT14",'Medium retrofit'!$AT$38,"")))&amp;IF(F60="Scenario1PBT15",'Medium retrofit'!$AU$38,IF(F60="Scenario2PBT15",'Medium retrofit'!$AV$38,IF(F60="Scenario3PBT15",'Medium retrofit'!$AW$38,"")))</f>
        <v/>
      </c>
      <c r="V60" s="123">
        <f t="shared" si="20"/>
        <v>0</v>
      </c>
      <c r="W60" s="123" t="str">
        <f>IF(F60="Scenario1PBT1",'Medium retrofit'!$E$40,IF(F60="Scenario2PBT1",'Medium retrofit'!$F$40,IF(F60="Scenario3PBT1",'Medium retrofit'!$G$40,"")))&amp;IF(F60="Scenario1PBT2",'Medium retrofit'!$H$40,IF(F60="Scenario2PBT2",'Medium retrofit'!$I$40,IF(F60="Scenario3PBT2",'Medium retrofit'!$J$40,"")))&amp;IF(F60="Scenario1PBT3",'Medium retrofit'!$K$40,IF(F60="Scenario2PBT3",'Medium retrofit'!$L$40,IF(F60="Scenario3PBT3",'Medium retrofit'!$M$40,"")))&amp;IF(F60="Scenario1PBT4",'Medium retrofit'!$N$40,IF(F60="Scenario2PBT4",'Medium retrofit'!$O$40,IF(F60="Scenario3PBT4",'Medium retrofit'!$P$40,"")))&amp;IF(F60="Scenario1PBT5",'Medium retrofit'!$Q$40,IF(F60="Scenario2PBT5",'Medium retrofit'!$R$40,IF(F60="Scenario3PBT5",'Medium retrofit'!$S$40,"")))&amp;IF(F60="Scenario1PBT6",'Medium retrofit'!$T$40,IF(F60="Scenario2PBT6",'Medium retrofit'!$U$40,IF(F60="Scenario3PBT6",'Medium retrofit'!$V$40,"")))&amp;IF(F60="Scenario1PBT7",'Medium retrofit'!$W$40,IF(F60="Scenario2PBT7",'Medium retrofit'!$X$40,IF(F60="Scenario3PBT7",'Medium retrofit'!$Y$40,"")))&amp;IF(F60="Scenario1PBT8",'Medium retrofit'!$Z$40,IF(F60="Scenario2PBT8",'Medium retrofit'!$AA$40,IF(F60="Scenario3PBT8",'Medium retrofit'!$AB$40,"")))&amp;IF(F60="Scenario1PBT9",'Medium retrofit'!$AC$40,IF(F60="Scenario2PBT9",'Medium retrofit'!$AD$40,IF(F60="Scenario3PBT9",'Medium retrofit'!$AE$40,"")))&amp;IF(F60="Scenario1PBT10",'Medium retrofit'!$AF$40,IF(F60="Scenario2PBT10",'Medium retrofit'!$AG$40,IF(F60="Scenario3PBT10",'Medium retrofit'!$AH$40,"")))&amp;IF(F60="Scenario1PBT11",'Medium retrofit'!$AI$40,IF(F60="Scenario2PBT11",'Medium retrofit'!$AJ$40,IF(F60="Scenario3PBT11",'Medium retrofit'!$AK$40,"")))&amp;IF(F60="Scenario1PBT12",'Medium retrofit'!$AL$40,IF(F60="Scenario2PBT12",'Medium retrofit'!$AM$40,IF(F60="Scenario3PBT12",'Medium retrofit'!$AN$40,"")))&amp;IF(F60="Scenario1PBT13",'Medium retrofit'!$AO$40,IF(F60="Scenario2PBT13",'Medium retrofit'!$AP$40,IF(F60="Scenario3PBT13",'Medium retrofit'!$AQ$40,"")))&amp;IF(F60="Scenario1PBT14",'Medium retrofit'!$AR$40,IF(F60="Scenario2PBT14",'Medium retrofit'!$AS$40,IF(F60="Scenario3PBT14",'Medium retrofit'!$AT$40,"")))&amp;IF(F60="Scenario1PBT15",'Medium retrofit'!$AU$40,IF(F60="Scenario2PBT15",'Medium retrofit'!$AV$40,IF(F60="Scenario3PBT15",'Medium retrofit'!$AW$40,"")))</f>
        <v/>
      </c>
      <c r="X60" s="123">
        <f t="shared" si="21"/>
        <v>0</v>
      </c>
      <c r="Y60" s="123" t="str">
        <f>IF(F60="Scenario1PBT1",'Medium retrofit'!$E$42,IF(F60="Scenario2PBT1",'Medium retrofit'!$F$42,IF(F60="Scenario3PBT1",'Medium retrofit'!$G$42,"")))&amp;IF(F60="Scenario1PBT2",'Medium retrofit'!$H$42,IF(F60="Scenario2PBT2",'Medium retrofit'!$I$42,IF(F60="Scenario3PBT2",'Medium retrofit'!$J$42,"")))&amp;IF(F60="Scenario1PBT3",'Medium retrofit'!$K$42,IF(F60="Scenario2PBT3",'Medium retrofit'!$L$42,IF(F60="Scenario3PBT3",'Medium retrofit'!$M$42,"")))&amp;IF(F60="Scenario1PBT4",'Medium retrofit'!$N$42,IF(F60="Scenario2PBT4",'Medium retrofit'!$O$42,IF(F60="Scenario3PBT4",'Medium retrofit'!$P$42,"")))&amp;IF(F60="Scenario1PBT5",'Medium retrofit'!$Q$42,IF(F60="Scenario2PBT5",'Medium retrofit'!$R$42,IF(F60="Scenario3PBT5",'Medium retrofit'!$S$42,"")))&amp;IF(F60="Scenario1PBT6",'Medium retrofit'!$T$42,IF(F60="Scenario2PBT6",'Medium retrofit'!$U$42,IF(F60="Scenario3PBT6",'Medium retrofit'!$V$42,"")))&amp;IF(F60="Scenario1PBT7",'Medium retrofit'!$W$42,IF(F60="Scenario2PBT7",'Medium retrofit'!$X$42,IF(F60="Scenario3PBT7",'Medium retrofit'!$Y$42,"")))&amp;IF(F60="Scenario1PBT8",'Medium retrofit'!$Z$42,IF(F60="Scenario2PBT8",'Medium retrofit'!$AA$42,IF(F60="Scenario3PBT8",'Medium retrofit'!$AB$42,"")))&amp;IF(F60="Scenario1PBT9",'Medium retrofit'!$AC$42,IF(F60="Scenario2PBT9",'Medium retrofit'!$AD$42,IF(F60="Scenario3PBT9",'Medium retrofit'!$AE$42,"")))&amp;IF(F60="Scenario1PBT10",'Medium retrofit'!$AF$42,IF(F60="Scenario2PBT10",'Medium retrofit'!$AG$42,IF(F60="Scenario3PBT10",'Medium retrofit'!$AH$42,"")))&amp;IF(F60="Scenario1PBT11",'Medium retrofit'!$AI$42,IF(F60="Scenario2PBT11",'Medium retrofit'!$AJ$42,IF(F60="Scenario3PBT11",'Medium retrofit'!$AK$42,"")))&amp;IF(F60="Scenario1PBT12",'Medium retrofit'!$AL$42,IF(F60="Scenario2PBT12",'Medium retrofit'!$AM$42,IF(F60="Scenario3PBT12",'Medium retrofit'!$AN$42,"")))&amp;IF(F60="Scenario1PBT13",'Medium retrofit'!$AO$42,IF(F60="Scenario2PBT13",'Medium retrofit'!$AP$42,IF(F60="Scenario3PBT13",'Medium retrofit'!$AQ$42,"")))&amp;IF(F60="Scenario1PBT14",'Medium retrofit'!$AR$42,IF(F60="Scenario2PBT14",'Medium retrofit'!$AS$42,IF(F60="Scenario3PBT14",'Medium retrofit'!$AT$42,"")))&amp;IF(F60="Scenario1PBT15",'Medium retrofit'!$AU$42,IF(F60="Scenario2PBT15",'Medium retrofit'!$AV$42,IF(F60="Scenario3PBT15",'Medium retrofit'!$AW$42,"")))</f>
        <v/>
      </c>
      <c r="Z60" s="123">
        <f t="shared" si="22"/>
        <v>0</v>
      </c>
      <c r="AA60" s="239" t="str">
        <f>IF(F60="Scenario1PBT1",'Medium retrofit'!$E$101,IF(F60="Scenario2PBT1",'Medium retrofit'!$F$101,IF(F60="Scenario3PBT1",'Medium retrofit'!$G$101,"")))&amp;IF(F60="Scenario1PBT2",'Medium retrofit'!$H$101,IF(F60="Scenario2PBT2",'Medium retrofit'!$I$101,IF(F60="Scenario3PBT2",'Medium retrofit'!$J$101,"")))&amp;IF(F60="Scenario1PBT3",'Medium retrofit'!$K$101,IF(F60="Scenario2PBT3",'Medium retrofit'!$L$101,IF(F60="Scenario3PBT3",'Medium retrofit'!$M$101,"")))&amp;IF(F60="Scenario1PBT4",'Medium retrofit'!$N$101,IF(F60="Scenario2PBT4",'Medium retrofit'!$O$101,IF(F60="Scenario3PBT4",'Medium retrofit'!$P$101,"")))&amp;IF(F60="Scenario1PBT5",'Medium retrofit'!$Q$101,IF(F60="Scenario2PBT5",'Medium retrofit'!$R$101,IF(F60="Scenario3PBT5",'Medium retrofit'!$S$101,"")))&amp;IF(F60="Scenario1PBT6",'Medium retrofit'!$T$101,IF(F60="Scenario2PBT6",'Medium retrofit'!$U$101,IF(F60="Scenario3PBT6",'Medium retrofit'!$V$101,"")))&amp;IF(F60="Scenario1PBT7",'Medium retrofit'!$W$101,IF(F60="Scenario2PBT7",'Medium retrofit'!$X$101,IF(F60="Scenario3PBT7",'Medium retrofit'!$Y$101,"")))&amp;IF(F60="Scenario1PBT8",'Medium retrofit'!$Z$101,IF(F60="Scenario2PBT8",'Medium retrofit'!$AA$101,IF(F60="Scenario3PBT8",'Medium retrofit'!$AB$101,"")))&amp;IF(F60="Scenario1PBT9",'Medium retrofit'!$AC$101,IF(F60="Scenario2PBT9",'Medium retrofit'!$AD$101,IF(F60="Scenario3PBT9",'Medium retrofit'!$AE$101,"")))&amp;IF(F60="Scenario1PBT10",'Medium retrofit'!$AF$101,IF(F60="Scenario2PBT10",'Medium retrofit'!$AG$101,IF(F60="Scenario3PBT10",'Medium retrofit'!$AH$101,"")))&amp;IF(F60="Scenario1PBT11",'Medium retrofit'!$AI$101,IF(F60="Scenario2PBT11",'Medium retrofit'!$AJ$101,IF(F60="Scenario3PBT11",'Medium retrofit'!$AK$101,"")))&amp;IF(F60="Scenario1PBT12",'Medium retrofit'!$AL$101,IF(F60="Scenario2PBT12",'Medium retrofit'!$AM$101,IF(F60="Scenario3PBT12",'Medium retrofit'!$AN$101,"")))&amp;IF(F60="Scenario1PBT13",'Medium retrofit'!$AO$101,IF(F60="Scenario2PBT13",'Medium retrofit'!$AP$101,IF(F60="Scenario3PBT13",'Medium retrofit'!$AQ$101,"")))&amp;IF(F60="Scenario1PBT14",'Medium retrofit'!$AR$101,IF(F60="Scenario2PBT14",'Medium retrofit'!$AS$101,IF(F60="Scenario3PBT14",'Medium retrofit'!$AT$101,"")))&amp;IF(F60="Scenario1PBT15",'Medium retrofit'!$AU$101,IF(F60="Scenario2PBT15",'Medium retrofit'!$AV$101,IF(F60="Scenario3PBT15",'Medium retrofit'!$AW$101,"")))</f>
        <v/>
      </c>
      <c r="AB60" s="242">
        <f t="shared" si="23"/>
        <v>0</v>
      </c>
      <c r="AC60" s="364" t="str">
        <f t="shared" si="24"/>
        <v/>
      </c>
      <c r="AD60" s="353">
        <f>IF(AC60="",IFERROR('Projection_Base-case'!G61-G60,0),0)</f>
        <v>0</v>
      </c>
      <c r="AE60" s="350">
        <f t="shared" si="25"/>
        <v>0</v>
      </c>
      <c r="AF60" s="361">
        <f>IFERROR(100*AD60/'Projection_Base-case'!G61,0)</f>
        <v>0</v>
      </c>
      <c r="AG60" s="352">
        <f>IF(AC60="",IFERROR('Projection_Base-case'!I61-I60,0),0)</f>
        <v>0</v>
      </c>
      <c r="AH60" s="353">
        <f t="shared" si="26"/>
        <v>0</v>
      </c>
      <c r="AI60" s="361">
        <f>IFERROR(100*AG60/'Projection_Base-case'!I61,0)</f>
        <v>0</v>
      </c>
      <c r="AJ60" s="352">
        <f>IF(AC60="",IFERROR('Projection_Base-case'!K61-K60,0),0)</f>
        <v>0</v>
      </c>
      <c r="AK60" s="353">
        <f t="shared" si="27"/>
        <v>0</v>
      </c>
      <c r="AL60" s="361">
        <f>IFERROR(100*AJ60/'Projection_Base-case'!K61,0)</f>
        <v>0</v>
      </c>
      <c r="AM60" s="352">
        <f>-IF(AC60="",IFERROR('Projection_Base-case'!M61-M60,0),0)</f>
        <v>0</v>
      </c>
      <c r="AN60" s="353">
        <f t="shared" si="28"/>
        <v>0</v>
      </c>
      <c r="AO60" s="354">
        <f>IFERROR(IF('Projection_Base-case'!N61&gt;0,100*AN60/'Projection_Base-case'!N61,100*AN60/N60),0)</f>
        <v>0</v>
      </c>
      <c r="AP60" s="355">
        <f>IF(AC60="",IFERROR('Projection_Base-case'!O61-O60,0),0)</f>
        <v>0</v>
      </c>
      <c r="AQ60" s="356">
        <f t="shared" si="29"/>
        <v>0</v>
      </c>
      <c r="AR60" s="356">
        <f>IFERROR(100*AP60/'Projection_Base-case'!O61,0)</f>
        <v>0</v>
      </c>
      <c r="AS60" s="355">
        <f>IF(AC60="",IFERROR('Projection_Base-case'!Q61-Q60,0),0)</f>
        <v>0</v>
      </c>
      <c r="AT60" s="356">
        <f t="shared" si="30"/>
        <v>0</v>
      </c>
      <c r="AU60" s="356">
        <f>IFERROR(100*AS60/'Projection_Base-case'!Q61,0)</f>
        <v>0</v>
      </c>
      <c r="AV60" s="355">
        <f>IF(AC60="",IFERROR('Projection_Base-case'!S61-S60,0),0)</f>
        <v>0</v>
      </c>
      <c r="AW60" s="356">
        <f t="shared" si="31"/>
        <v>0</v>
      </c>
      <c r="AX60" s="357">
        <f>IFERROR(100*AV60/'Projection_Base-case'!S61,0)</f>
        <v>0</v>
      </c>
      <c r="AY60" s="358">
        <f>IF(AC60="",IFERROR('Projection_Base-case'!U61-U60,0),0)</f>
        <v>0</v>
      </c>
      <c r="AZ60" s="359">
        <f t="shared" si="32"/>
        <v>0</v>
      </c>
      <c r="BA60" s="359">
        <f>IFERROR(100*AY60/'Projection_Base-case'!U61,0)</f>
        <v>0</v>
      </c>
      <c r="BB60" s="358">
        <f>IF(AC60="",IFERROR('Projection_Base-case'!W61-W60,0),0)</f>
        <v>0</v>
      </c>
      <c r="BC60" s="359">
        <f t="shared" si="33"/>
        <v>0</v>
      </c>
      <c r="BD60" s="359">
        <f>IFERROR(100*BB60/'Projection_Base-case'!W61,0)</f>
        <v>0</v>
      </c>
      <c r="BE60" s="358">
        <f>IF(AC60="",IFERROR('Projection_Base-case'!Y61-Y60,0),0)</f>
        <v>0</v>
      </c>
      <c r="BF60" s="359">
        <f t="shared" si="34"/>
        <v>0</v>
      </c>
      <c r="BG60" s="359">
        <f>IFERROR(100*BE60/'Projection_Base-case'!Y61,0)</f>
        <v>0</v>
      </c>
      <c r="BH60" s="359">
        <f t="shared" si="35"/>
        <v>0</v>
      </c>
      <c r="BI60" s="360">
        <f t="shared" si="36"/>
        <v>0</v>
      </c>
    </row>
    <row r="61" spans="1:61">
      <c r="A61" s="205">
        <v>57</v>
      </c>
      <c r="B61" s="347">
        <f>IF('Projection_Base-case'!B62&lt;&gt;"",'Projection_Base-case'!B62,0)</f>
        <v>0</v>
      </c>
      <c r="C61" s="347">
        <f>IF('Projection_Base-case'!C62&lt;&gt;"",'Projection_Base-case'!C62,0)</f>
        <v>0</v>
      </c>
      <c r="D61" s="365">
        <f>IF('Projection_Base-case'!D62&lt;&gt;"",'Projection_Base-case'!D62,0)</f>
        <v>0</v>
      </c>
      <c r="E61" s="369"/>
      <c r="F61" s="367" t="str">
        <f t="shared" si="12"/>
        <v>0</v>
      </c>
      <c r="G61" s="241" t="str">
        <f>IF(F61="Scenario1PBT1",'Medium retrofit'!$E$6,IF(F61="Scenario2PBT1",'Medium retrofit'!$F$6,IF(F61="Scenario3PBT1",'Medium retrofit'!$G$6,"")))&amp;IF(F61="Scenario1PBT2",'Medium retrofit'!$H$6,IF(F61="Scenario2PBT2",'Medium retrofit'!$I$6,IF(F61="Scenario3PBT2",'Medium retrofit'!$J$6,"")))&amp;IF(F61="Scenario1PBT3",'Medium retrofit'!$K$6,IF(F61="Scenario2PBT3",'Medium retrofit'!$L$6,IF(F61="Scenario3PBT3",'Medium retrofit'!$M$6,"")))&amp;IF(F61="Scenario1PBT4",'Medium retrofit'!$N$6,IF(F61="Scenario2PBT4",'Medium retrofit'!$O$6,IF(F61="Scenario3PBT4",'Medium retrofit'!$P$6,"")))&amp;IF(F61="Scenario1PBT5",'Medium retrofit'!$Q$6,IF(F61="Scenario2PBT5",'Medium retrofit'!$R$6,IF(F61="Scenario3PBT5",'Medium retrofit'!$S$6,"")))&amp;IF(F61="Scenario1PBT6",'Medium retrofit'!$T$6,IF(F61="Scenario2PBT6",'Medium retrofit'!$U$6,IF(F61="Scenario3PBT6",'Medium retrofit'!$V$6,"")))&amp;IF(F61="Scenario1PBT7",'Medium retrofit'!$W$6,IF(F61="Scenario2PBT7",'Medium retrofit'!$X$6,IF(F61="Scenario3PBT7",'Medium retrofit'!$Y$6,"")))&amp;IF(F61="Scenario1PBT8",'Medium retrofit'!$Z$6,IF(F61="Scenario2PBT8",'Medium retrofit'!$AA$6,IF(F61="Scenario3PBT8",'Medium retrofit'!$AB$6,"")))&amp;IF(F61="Scenario1PBT9",'Medium retrofit'!$AC$6,IF(F61="Scenario2PBT9",'Medium retrofit'!$AD$6,IF(F61="Scenario3PBT9",'Medium retrofit'!$AE$6,"")))&amp;IF(F61="Scenario1PBT10",'Medium retrofit'!$AF$6,IF(F61="Scenario2PBT10",'Medium retrofit'!$AG$6,IF(F61="Scenario3PBT10",'Medium retrofit'!$AH$6,"")))&amp;IF(F61="Scenario1PBT11",'Medium retrofit'!$AI$6,IF(F61="Scenario2PBT11",'Medium retrofit'!$AJ$6,IF(F61="Scenario3PBT11",'Medium retrofit'!$AK$6,"")))&amp;IF(F61="Scenario1PBT12",'Medium retrofit'!$AL$6,IF(F61="Scenario2PBT12",'Medium retrofit'!$AM$6,IF(F61="Scenario3PBT12",'Medium retrofit'!$AN$6,"")))&amp;IF(F61="Scenario1PBT13",'Medium retrofit'!$AO$6,IF(F61="Scenario2PBT13",'Medium retrofit'!$AP$6,IF(F61="Scenario3PBT13",'Medium retrofit'!$AQ$6,"")))&amp;IF(F61="Scenario1PBT14",'Medium retrofit'!$AR$6,IF(F61="Scenario2PBT14",'Medium retrofit'!$AS$6,IF(F61="Scenario3PBT14",'Medium retrofit'!$AT$6,"")))&amp;IF(F61="Scenario1PBT15",'Medium retrofit'!$AU$6,IF(F61="Scenario2PBT15",'Medium retrofit'!$AV$6,IF(F61="Scenario3PBT15",'Medium retrofit'!$AW$6,"")))</f>
        <v/>
      </c>
      <c r="H61" s="123">
        <f t="shared" si="13"/>
        <v>0</v>
      </c>
      <c r="I61" s="239" t="str">
        <f>IF(F61="Scenario1PBT1",'Medium retrofit'!$E$16,IF(F61="Scenario2PBT1",'Medium retrofit'!$F$16,IF(F61="Scenario3PBT1",'Medium retrofit'!$G$16,"")))&amp;IF(F61="Scenario1PBT2",'Medium retrofit'!$H$16,IF(F61="Scenario2PBT2",'Medium retrofit'!$I$16,IF(F61="Scenario3PBT2",'Medium retrofit'!$J$16,"")))&amp;IF(F61="Scenario1PBT3",'Medium retrofit'!$K$16,IF(F61="Scenario2PBT3",'Medium retrofit'!$L$16,IF(F61="Scenario3PBT3",'Medium retrofit'!$M$16,"")))&amp;IF(F61="Scenario1PBT4",'Medium retrofit'!$N$16,IF(F61="Scenario2PBT4",'Medium retrofit'!$O$16,IF(F61="Scenario3PBT4",'Medium retrofit'!$P$16,"")))&amp;IF(F61="Scenario1PBT5",'Medium retrofit'!$Q$16,IF(F61="Scenario2PBT5",'Medium retrofit'!$R$16,IF(F61="Scenario3PBT5",'Medium retrofit'!$S$16,"")))&amp;IF(F61="Scenario1PBT6",'Medium retrofit'!$T$16,IF(F61="Scenario2PBT6",'Medium retrofit'!$U$16,IF(F61="Scenario3PBT6",'Medium retrofit'!$V$16,"")))&amp;IF(F61="Scenario1PBT7",'Medium retrofit'!$W$16,IF(F61="Scenario2PBT7",'Medium retrofit'!$X$16,IF(F61="Scenario3PBT7",'Medium retrofit'!$Y$16,"")))&amp;IF(F61="Scenario1PBT8",'Medium retrofit'!$Z$16,IF(F61="Scenario2PBT8",'Medium retrofit'!$AA$16,IF(F61="Scenario3PBT8",'Medium retrofit'!$AB$16,"")))&amp;IF(F61="Scenario1PBT9",'Medium retrofit'!$AC$16,IF(F61="Scenario2PBT9",'Medium retrofit'!$AD$16,IF(F61="Scenario3PBT9",'Medium retrofit'!$AE$16,"")))&amp;IF(F61="Scenario1PBT10",'Medium retrofit'!$AF$16,IF(F61="Scenario2PBT10",'Medium retrofit'!$AG$16,IF(F61="Scenario3PBT10",'Medium retrofit'!$AH$16,"")))&amp;IF(F61="Scenario1PBT11",'Medium retrofit'!$AI$16,IF(F61="Scenario2PBT11",'Medium retrofit'!$AJ$16,IF(F61="Scenario3PBT11",'Medium retrofit'!$AK$16,"")))&amp;IF(F61="Scenario1PBT12",'Medium retrofit'!$AL$16,IF(F61="Scenario2PBT12",'Medium retrofit'!$AM$16,IF(F61="Scenario3PBT12",'Medium retrofit'!$AN$16,"")))&amp;IF(F61="Scenario1PBT13",'Medium retrofit'!$AO$16,IF(F61="Scenario2PBT13",'Medium retrofit'!$AP$16,IF(F61="Scenario3PBT13",'Medium retrofit'!$AQ$16,"")))&amp;IF(F61="Scenario1PBT14",'Medium retrofit'!$AR$16,IF(F61="Scenario2PBT14",'Medium retrofit'!$AS$16,IF(F61="Scenario3PBT14",'Medium retrofit'!$AT$16,"")))&amp;IF(F61="Scenario1PBT15",'Medium retrofit'!$AU$16,IF(F61="Scenario2PBT15",'Medium retrofit'!$AV$16,IF(F61="Scenario3PBT15",'Medium retrofit'!$AW$16,"")))</f>
        <v/>
      </c>
      <c r="J61" s="123">
        <f t="shared" si="14"/>
        <v>0</v>
      </c>
      <c r="K61" s="123" t="str">
        <f>IF(F61="Scenario1PBT1",'Medium retrofit'!$E$18,IF(F61="Scenario2PBT1",'Medium retrofit'!$F$18,IF(F61="Scenario3PBT1",'Medium retrofit'!$G$18,"")))&amp;IF(F61="Scenario1PBT2",'Medium retrofit'!$H$18,IF(F61="Scenario2PBT2",'Medium retrofit'!$I$18,IF(F61="Scenario3PBT2",'Medium retrofit'!$J$18,"")))&amp;IF(F61="Scenario1PBT3",'Medium retrofit'!$K$18,IF(F61="Scenario2PBT3",'Medium retrofit'!$L$18,IF(F61="Scenario3PBT3",'Medium retrofit'!$M$18,"")))&amp;IF(F61="Scenario1PBT4",'Medium retrofit'!$N$18,IF(F61="Scenario2PBT4",'Medium retrofit'!$O$18,IF(F61="Scenario3PBT4",'Medium retrofit'!$P$18,"")))&amp;IF(F61="Scenario1PBT5",'Medium retrofit'!$Q$18,IF(F61="Scenario2PBT5",'Medium retrofit'!$R$18,IF(F61="Scenario3PBT5",'Medium retrofit'!$S$18,"")))&amp;IF(F61="Scenario1PBT6",'Medium retrofit'!$T$18,IF(F61="Scenario2PBT6",'Medium retrofit'!$U$18,IF(F61="Scenario3PBT6",'Medium retrofit'!$V$18,"")))&amp;IF(F61="Scenario1PBT7",'Medium retrofit'!$W$18,IF(F61="Scenario2PBT7",'Medium retrofit'!$X$18,IF(F61="Scenario3PBT7",'Medium retrofit'!$Y$18,"")))&amp;IF(F61="Scenario1PBT8",'Medium retrofit'!$Z$18,IF(F61="Scenario2PBT8",'Medium retrofit'!$AA$18,IF(F61="Scenario3PBT8",'Medium retrofit'!$AB$18,"")))&amp;IF(F61="Scenario1PBT9",'Medium retrofit'!$AC$18,IF(F61="Scenario2PBT9",'Medium retrofit'!$AD$18,IF(F61="Scenario3PBT9",'Medium retrofit'!$AE$18,"")))&amp;IF(F61="Scenario1PBT10",'Medium retrofit'!$AF$18,IF(F61="Scenario2PBT10",'Medium retrofit'!$AG$18,IF(F61="Scenario3PBT10",'Medium retrofit'!$AH$18,"")))&amp;IF(F61="Scenario1PBT11",'Medium retrofit'!$AI$18,IF(F61="Scenario2PBT11",'Medium retrofit'!$AJ$18,IF(F61="Scenario3PBT11",'Medium retrofit'!$AK$18,"")))&amp;IF(F61="Scenario1PBT12",'Medium retrofit'!$AL$18,IF(F61="Scenario2PBT12",'Medium retrofit'!$AM$18,IF(F61="Scenario3PBT12",'Medium retrofit'!$AN$18,"")))&amp;IF(F61="Scenario1PBT13",'Medium retrofit'!$AO$18,IF(F61="Scenario2PBT13",'Medium retrofit'!$AP$18,IF(F61="Scenario3PBT13",'Medium retrofit'!$AQ$18,"")))&amp;IF(F61="Scenario1PBT14",'Medium retrofit'!$AR$18,IF(F61="Scenario2PBT14",'Medium retrofit'!$AS$18,IF(F61="Scenario3PBT14",'Medium retrofit'!$AT$18,"")))&amp;IF(F61="Scenario1PBT15",'Medium retrofit'!$AU$18,IF(F61="Scenario2PBT15",'Medium retrofit'!$AV$18,IF(F61="Scenario3PBT15",'Medium retrofit'!$AW$18,"")))</f>
        <v/>
      </c>
      <c r="L61" s="123">
        <f t="shared" si="15"/>
        <v>0</v>
      </c>
      <c r="M61" s="123" t="str">
        <f>IF(F61="Scenario1PBT1",'Medium retrofit'!$E$20,IF(F61="Scenario2PBT1",'Medium retrofit'!$F$20,IF(F61="Scenario3PBT1",'Medium retrofit'!$G$20,"")))&amp;IF(F61="Scenario1PBT2",'Medium retrofit'!$H$20,IF(F61="Scenario2PBT2",'Medium retrofit'!$I$20,IF(F61="Scenario3PBT2",'Medium retrofit'!$J$20,"")))&amp;IF(F61="Scenario1PBT3",'Medium retrofit'!$K$20,IF(F61="Scenario2PBT3",'Medium retrofit'!$L$20,IF(F61="Scenario3PBT3",'Medium retrofit'!$M$20,"")))&amp;IF(F61="Scenario1PBT4",'Medium retrofit'!$N$20,IF(F61="Scenario2PBT4",'Medium retrofit'!$O$20,IF(F61="Scenario3PBT4",'Medium retrofit'!$P$20,"")))&amp;IF(F61="Scenario1PBT5",'Medium retrofit'!$Q$20,IF(F61="Scenario2PBT5",'Medium retrofit'!$R$20,IF(F61="Scenario3PBT5",'Medium retrofit'!$S$20,"")))&amp;IF(F61="Scenario1PBT6",'Medium retrofit'!$T$20,IF(F61="Scenario2PBT6",'Medium retrofit'!$U$20,IF(F61="Scenario3PBT6",'Medium retrofit'!$V$20,"")))&amp;IF(F61="Scenario1PBT7",'Medium retrofit'!$W$20,IF(F61="Scenario2PBT7",'Medium retrofit'!$X$20,IF(F61="Scenario3PBT7",'Medium retrofit'!$Y$20,"")))&amp;IF(F61="Scenario1PBT8",'Medium retrofit'!$Z$20,IF(F61="Scenario2PBT8",'Medium retrofit'!$AA$20,IF(F61="Scenario3PBT8",'Medium retrofit'!$AB$20,"")))&amp;IF(F61="Scenario1PBT9",'Medium retrofit'!$AC$20,IF(F61="Scenario2PBT9",'Medium retrofit'!$AD$20,IF(F61="Scenario3PBT9",'Medium retrofit'!$AE$20,"")))&amp;IF(F61="Scenario1PBT10",'Medium retrofit'!$AF$20,IF(F61="Scenario2PBT10",'Medium retrofit'!$AG$20,IF(F61="Scenario3PBT10",'Medium retrofit'!$AH$20,"")))&amp;IF(F61="Scenario1PBT11",'Medium retrofit'!$AI$20,IF(F61="Scenario2PBT11",'Medium retrofit'!$AJ$20,IF(F61="Scenario3PBT11",'Medium retrofit'!$AK$20,"")))&amp;IF(F61="Scenario1PBT12",'Medium retrofit'!$AL$20,IF(F61="Scenario2PBT12",'Medium retrofit'!$AM$20,IF(F61="Scenario3PBT12",'Medium retrofit'!$AN$20,"")))&amp;IF(F61="Scenario1PBT13",'Medium retrofit'!$AO$20,IF(F61="Scenario2PBT13",'Medium retrofit'!$AP$20,IF(F61="Scenario3PBT13",'Medium retrofit'!$AQ$20,"")))&amp;IF(F61="Scenario1PBT14",'Medium retrofit'!$AR$20,IF(F61="Scenario2PBT14",'Medium retrofit'!$AS$20,IF(F61="Scenario3PBT14",'Medium retrofit'!$AT$20,"")))&amp;IF(F61="Scenario1PBT15",'Medium retrofit'!$AU$20,IF(F61="Scenario2PBT15",'Medium retrofit'!$AV$20,IF(F61="Scenario3PBT15",'Medium retrofit'!$AW$20,"")))</f>
        <v/>
      </c>
      <c r="N61" s="124">
        <f t="shared" si="16"/>
        <v>0</v>
      </c>
      <c r="O61" s="245" t="str">
        <f>IF(F61="Scenario1PBT1",'Medium retrofit'!$E$23,IF(F61="Scenario2PBT1",'Medium retrofit'!$F$23,IF(F61="Scenario3PBT1",'Medium retrofit'!$G$23,"")))&amp;IF(F61="Scenario1PBT2",'Medium retrofit'!$H$23,IF(F61="Scenario2PBT2",'Medium retrofit'!$I$23,IF(F61="Scenario3PBT2",'Medium retrofit'!$J$23,"")))&amp;IF(F61="Scenario1PBT3",'Medium retrofit'!$K$23,IF(F61="Scenario2PBT3",'Medium retrofit'!$L$23,IF(F61="Scenario3PBT3",'Medium retrofit'!$M$23,"")))&amp;IF(F61="Scenario1PBT4",'Medium retrofit'!$N$23,IF(F61="Scenario2PBT4",'Medium retrofit'!$O$23,IF(F61="Scenario3PBT4",'Medium retrofit'!$P$23,"")))&amp;IF(F61="Scenario1PBT5",'Medium retrofit'!$Q$23,IF(F61="Scenario2PBT5",'Medium retrofit'!$R$23,IF(F61="Scenario3PBT5",'Medium retrofit'!$S$23,"")))&amp;IF(F61="Scenario1PBT6",'Medium retrofit'!$T$23,IF(F61="Scenario2PBT6",'Medium retrofit'!$U$23,IF(F61="Scenario3PBT6",'Medium retrofit'!$V$23,"")))&amp;IF(F61="Scenario1PBT7",'Medium retrofit'!$W$23,IF(F61="Scenario2PBT7",'Medium retrofit'!$X$23,IF(F61="Scenario3PBT7",'Medium retrofit'!$Y$23,"")))&amp;IF(F61="Scenario1PBT8",'Medium retrofit'!$Z$23,IF(F61="Scenario2PBT8",'Medium retrofit'!$AA$23,IF(F61="Scenario3PBT8",'Medium retrofit'!$AB$23,"")))&amp;IF(F61="Scenario1PBT9",'Medium retrofit'!$AC$23,IF(F61="Scenario2PBT9",'Medium retrofit'!$AD$23,IF(F61="Scenario3PBT9",'Medium retrofit'!$AE$23,"")))&amp;IF(F61="Scenario1PBT10",'Medium retrofit'!$AF$23,IF(F61="Scenario2PBT10",'Medium retrofit'!$AG$23,IF(F61="Scenario3PBT10",'Medium retrofit'!$AH$23,"")))&amp;IF(F61="Scenario1PBT11",'Medium retrofit'!$AI$23,IF(F61="Scenario2PBT11",'Medium retrofit'!$AJ$23,IF(F61="Scenario3PBT11",'Medium retrofit'!$AK$23,"")))&amp;IF(F61="Scenario1PBT12",'Medium retrofit'!$AL$23,IF(F61="Scenario2PBT12",'Medium retrofit'!$AM$23,IF(F61="Scenario3PBT12",'Medium retrofit'!$AN$23,"")))&amp;IF(F61="Scenario1PBT13",'Medium retrofit'!$AO$23,IF(F61="Scenario2PBT13",'Medium retrofit'!$AP$23,IF(F61="Scenario3PBT13",'Medium retrofit'!$AQ$23,"")))&amp;IF(F61="Scenario1PBT14",'Medium retrofit'!$AR$23,IF(F61="Scenario2PBT14",'Medium retrofit'!$AS$23,IF(F61="Scenario3PBT14",'Medium retrofit'!$AT$23,"")))&amp;IF(F61="Scenario1PBT15",'Medium retrofit'!$AU$23,IF(F61="Scenario2PBT15",'Medium retrofit'!$AV$23,IF(F61="Scenario3PBT15",'Medium retrofit'!$AW$23,"")))</f>
        <v/>
      </c>
      <c r="P61" s="123">
        <f t="shared" si="17"/>
        <v>0</v>
      </c>
      <c r="Q61" s="123" t="str">
        <f>IF(F61="Scenario1PBT1",'Medium retrofit'!$E$25,IF(F61="Scenario2PBT1",'Medium retrofit'!$F$25,IF(F61="Scenario3PBT1",'Medium retrofit'!$G$25,"")))&amp;IF(F61="Scenario1PBT2",'Medium retrofit'!$H$25,IF(F61="Scenario2PBT2",'Medium retrofit'!$I$25,IF(F61="Scenario3PBT2",'Medium retrofit'!$J$25,"")))&amp;IF(F61="Scenario1PBT3",'Medium retrofit'!$K$25,IF(F61="Scenario2PBT3",'Medium retrofit'!$L$25,IF(F61="Scenario3PBT3",'Medium retrofit'!$M$25,"")))&amp;IF(F61="Scenario1PBT4",'Medium retrofit'!$N$25,IF(F61="Scenario2PBT4",'Medium retrofit'!$O$25,IF(F61="Scenario3PBT4",'Medium retrofit'!$P$25,"")))&amp;IF(F61="Scenario1PBT5",'Medium retrofit'!$Q$25,IF(F61="Scenario2PBT5",'Medium retrofit'!$R$25,IF(F61="Scenario3PBT5",'Medium retrofit'!$S$25,"")))&amp;IF(F61="Scenario1PBT6",'Medium retrofit'!$T$25,IF(F61="Scenario2PBT6",'Medium retrofit'!$U$25,IF(F61="Scenario3PBT6",'Medium retrofit'!$V$25,"")))&amp;IF(F61="Scenario1PBT7",'Medium retrofit'!$W$25,IF(F61="Scenario2PBT7",'Medium retrofit'!$X$25,IF(F61="Scenario3PBT7",'Medium retrofit'!$Y$25,"")))&amp;IF(F61="Scenario1PBT8",'Medium retrofit'!$Z$25,IF(F61="Scenario2PBT8",'Medium retrofit'!$AA$25,IF(F61="Scenario3PBT8",'Medium retrofit'!$AB$25,"")))&amp;IF(F61="Scenario1PBT9",'Medium retrofit'!$AC$25,IF(F61="Scenario2PBT9",'Medium retrofit'!$AD$25,IF(F61="Scenario3PBT9",'Medium retrofit'!$AE$25,"")))&amp;IF(F61="Scenario1PBT10",'Medium retrofit'!$AF$25,IF(F61="Scenario2PBT10",'Medium retrofit'!$AG$25,IF(F61="Scenario3PBT10",'Medium retrofit'!$AH$25,"")))&amp;IF(F61="Scenario1PBT11",'Medium retrofit'!$AI$25,IF(F61="Scenario2PBT11",'Medium retrofit'!$AJ$25,IF(F61="Scenario3PBT11",'Medium retrofit'!$AK$25,"")))&amp;IF(F61="Scenario1PBT12",'Medium retrofit'!$AL$25,IF(F61="Scenario2PBT12",'Medium retrofit'!$AM$25,IF(F61="Scenario3PBT12",'Medium retrofit'!$AN$25,"")))&amp;IF(F61="Scenario1PBT13",'Medium retrofit'!$AO$25,IF(F61="Scenario2PBT13",'Medium retrofit'!$AP$25,IF(F61="Scenario3PBT13",'Medium retrofit'!$AQ$25,"")))&amp;IF(F61="Scenario1PBT14",'Medium retrofit'!$AR$25,IF(F61="Scenario2PBT14",'Medium retrofit'!$AS$25,IF(F61="Scenario3PBT14",'Medium retrofit'!$AT$25,"")))&amp;IF(F61="Scenario1PBT15",'Medium retrofit'!$AU$25,IF(F61="Scenario2PBT15",'Medium retrofit'!$AV$25,IF(F61="Scenario3PBT15",'Medium retrofit'!$AW$25,"")))</f>
        <v/>
      </c>
      <c r="R61" s="123">
        <f t="shared" si="18"/>
        <v>0</v>
      </c>
      <c r="S61" s="123" t="str">
        <f>IF(F61="Scenario1PBT1",'Medium retrofit'!$E$27,IF(F61="Scenario2PBT1",'Medium retrofit'!$F$27,IF(F61="Scenario3PBT1",'Medium retrofit'!$G$27,"")))&amp;IF(F61="Scenario1PBT2",'Medium retrofit'!$H$27,IF(F61="Scenario2PBT2",'Medium retrofit'!$I$27,IF(F61="Scenario3PBT2",'Medium retrofit'!$J$27,"")))&amp;IF(F61="Scenario1PBT3",'Medium retrofit'!$K$27,IF(F61="Scenario2PBT3",'Medium retrofit'!$L$27,IF(F61="Scenario3PBT3",'Medium retrofit'!$M$27,"")))&amp;IF(F61="Scenario1PBT4",'Medium retrofit'!$N$27,IF(F61="Scenario2PBT4",'Medium retrofit'!$O$27,IF(F61="Scenario3PBT4",'Medium retrofit'!$P$27,"")))&amp;IF(F61="Scenario1PBT5",'Medium retrofit'!$Q$27,IF(F61="Scenario2PBT5",'Medium retrofit'!$R$27,IF(F61="Scenario3PBT5",'Medium retrofit'!$S$27,"")))&amp;IF(F61="Scenario1PBT6",'Medium retrofit'!$T$27,IF(F61="Scenario2PBT6",'Medium retrofit'!$U$27,IF(F61="Scenario3PBT6",'Medium retrofit'!$V$27,"")))&amp;IF(F61="Scenario1PBT7",'Medium retrofit'!$W$27,IF(F61="Scenario2PBT7",'Medium retrofit'!$X$27,IF(F61="Scenario3PBT7",'Medium retrofit'!$Y$27,"")))&amp;IF(F61="Scenario1PBT8",'Medium retrofit'!$Z$27,IF(F61="Scenario2PBT8",'Medium retrofit'!$AA$27,IF(F61="Scenario3PBT8",'Medium retrofit'!$AB$27,"")))&amp;IF(F61="Scenario1PBT9",'Medium retrofit'!$AC$27,IF(F61="Scenario2PBT9",'Medium retrofit'!$AD$27,IF(F61="Scenario3PBT9",'Medium retrofit'!$AE$27,"")))&amp;IF(F61="Scenario1PBT10",'Medium retrofit'!$AF$27,IF(F61="Scenario2PBT10",'Medium retrofit'!$AG$27,IF(F61="Scenario3PBT10",'Medium retrofit'!$AH$27,"")))&amp;IF(F61="Scenario1PBT11",'Medium retrofit'!$AI$27,IF(F61="Scenario2PBT11",'Medium retrofit'!$AJ$27,IF(F61="Scenario3PBT11",'Medium retrofit'!$AK$27,"")))&amp;IF(F61="Scenario1PBT12",'Medium retrofit'!$AL$27,IF(F61="Scenario2PBT12",'Medium retrofit'!$AM$27,IF(F61="Scenario3PBT12",'Medium retrofit'!$AN$27,"")))&amp;IF(F61="Scenario1PBT13",'Medium retrofit'!$AO$27,IF(F61="Scenario2PBT13",'Medium retrofit'!$AP$27,IF(F61="Scenario3PBT13",'Medium retrofit'!$AQ$27,"")))&amp;IF(F61="Scenario1PBT14",'Medium retrofit'!$AR$27,IF(F61="Scenario2PBT14",'Medium retrofit'!$AS$27,IF(F61="Scenario3PBT14",'Medium retrofit'!$AT$27,"")))&amp;IF(F61="Scenario1PBT15",'Medium retrofit'!$AU$27,IF(F61="Scenario2PBT15",'Medium retrofit'!$AV$27,IF(F61="Scenario3PBT15",'Medium retrofit'!$AW$27,"")))</f>
        <v/>
      </c>
      <c r="T61" s="246">
        <f t="shared" si="19"/>
        <v>0</v>
      </c>
      <c r="U61" s="245" t="str">
        <f>IF(F61="Scenario1PBT1",'Medium retrofit'!$E$38,IF(F61="Scenario2PBT1",'Medium retrofit'!$F$38,IF(F61="Scenario3PBT1",'Medium retrofit'!$G$38,"")))&amp;IF(F61="Scenario1PBT2",'Medium retrofit'!$H$38,IF(F61="Scenario2PBT2",'Medium retrofit'!$I$38,IF(F61="Scenario3PBT2",'Medium retrofit'!$J$38,"")))&amp;IF(F61="Scenario1PBT3",'Medium retrofit'!$K$38,IF(F61="Scenario2PBT3",'Medium retrofit'!$L$38,IF(F61="Scenario3PBT3",'Medium retrofit'!$M$38,"")))&amp;IF(F61="Scenario1PBT4",'Medium retrofit'!$N$38,IF(F61="Scenario2PBT4",'Medium retrofit'!$O$38,IF(F61="Scenario3PBT4",'Medium retrofit'!$P$38,"")))&amp;IF(F61="Scenario1PBT5",'Medium retrofit'!$Q$38,IF(F61="Scenario2PBT5",'Medium retrofit'!$R$38,IF(F61="Scenario3PBT5",'Medium retrofit'!$S$38,"")))&amp;IF(F61="Scenario1PBT6",'Medium retrofit'!$T$38,IF(F61="Scenario2PBT6",'Medium retrofit'!$U$38,IF(F61="Scenario3PBT6",'Medium retrofit'!$V$38,"")))&amp;IF(F61="Scenario1PBT7",'Medium retrofit'!$W$38,IF(F61="Scenario2PBT7",'Medium retrofit'!$X$38,IF(F61="Scenario3PBT7",'Medium retrofit'!$Y$38,"")))&amp;IF(F61="Scenario1PBT8",'Medium retrofit'!$Z$38,IF(F61="Scenario2PBT8",'Medium retrofit'!$AA$38,IF(F61="Scenario3PBT8",'Medium retrofit'!$AB$38,"")))&amp;IF(F61="Scenario1PBT9",'Medium retrofit'!$AC$38,IF(F61="Scenario2PBT9",'Medium retrofit'!$AD$38,IF(F61="Scenario3PBT9",'Medium retrofit'!$AE$38,"")))&amp;IF(F61="Scenario1PBT10",'Medium retrofit'!$AF$38,IF(F61="Scenario2PBT10",'Medium retrofit'!$AG$38,IF(F61="Scenario3PBT10",'Medium retrofit'!$AH$38,"")))&amp;IF(F61="Scenario1PBT11",'Medium retrofit'!$AI$38,IF(F61="Scenario2PBT11",'Medium retrofit'!$AJ$38,IF(F61="Scenario3PBT11",'Medium retrofit'!$AK$38,"")))&amp;IF(F61="Scenario1PBT12",'Medium retrofit'!$AL$38,IF(F61="Scenario2PBT12",'Medium retrofit'!$AM$38,IF(F61="Scenario3PBT12",'Medium retrofit'!$AN$38,"")))&amp;IF(F61="Scenario1PBT13",'Medium retrofit'!$AO$38,IF(F61="Scenario2PBT13",'Medium retrofit'!$AP$38,IF(F61="Scenario3PBT13",'Medium retrofit'!$AQ$38,"")))&amp;IF(F61="Scenario1PBT14",'Medium retrofit'!$AR$38,IF(F61="Scenario2PBT14",'Medium retrofit'!$AS$38,IF(F61="Scenario3PBT14",'Medium retrofit'!$AT$38,"")))&amp;IF(F61="Scenario1PBT15",'Medium retrofit'!$AU$38,IF(F61="Scenario2PBT15",'Medium retrofit'!$AV$38,IF(F61="Scenario3PBT15",'Medium retrofit'!$AW$38,"")))</f>
        <v/>
      </c>
      <c r="V61" s="123">
        <f t="shared" si="20"/>
        <v>0</v>
      </c>
      <c r="W61" s="123" t="str">
        <f>IF(F61="Scenario1PBT1",'Medium retrofit'!$E$40,IF(F61="Scenario2PBT1",'Medium retrofit'!$F$40,IF(F61="Scenario3PBT1",'Medium retrofit'!$G$40,"")))&amp;IF(F61="Scenario1PBT2",'Medium retrofit'!$H$40,IF(F61="Scenario2PBT2",'Medium retrofit'!$I$40,IF(F61="Scenario3PBT2",'Medium retrofit'!$J$40,"")))&amp;IF(F61="Scenario1PBT3",'Medium retrofit'!$K$40,IF(F61="Scenario2PBT3",'Medium retrofit'!$L$40,IF(F61="Scenario3PBT3",'Medium retrofit'!$M$40,"")))&amp;IF(F61="Scenario1PBT4",'Medium retrofit'!$N$40,IF(F61="Scenario2PBT4",'Medium retrofit'!$O$40,IF(F61="Scenario3PBT4",'Medium retrofit'!$P$40,"")))&amp;IF(F61="Scenario1PBT5",'Medium retrofit'!$Q$40,IF(F61="Scenario2PBT5",'Medium retrofit'!$R$40,IF(F61="Scenario3PBT5",'Medium retrofit'!$S$40,"")))&amp;IF(F61="Scenario1PBT6",'Medium retrofit'!$T$40,IF(F61="Scenario2PBT6",'Medium retrofit'!$U$40,IF(F61="Scenario3PBT6",'Medium retrofit'!$V$40,"")))&amp;IF(F61="Scenario1PBT7",'Medium retrofit'!$W$40,IF(F61="Scenario2PBT7",'Medium retrofit'!$X$40,IF(F61="Scenario3PBT7",'Medium retrofit'!$Y$40,"")))&amp;IF(F61="Scenario1PBT8",'Medium retrofit'!$Z$40,IF(F61="Scenario2PBT8",'Medium retrofit'!$AA$40,IF(F61="Scenario3PBT8",'Medium retrofit'!$AB$40,"")))&amp;IF(F61="Scenario1PBT9",'Medium retrofit'!$AC$40,IF(F61="Scenario2PBT9",'Medium retrofit'!$AD$40,IF(F61="Scenario3PBT9",'Medium retrofit'!$AE$40,"")))&amp;IF(F61="Scenario1PBT10",'Medium retrofit'!$AF$40,IF(F61="Scenario2PBT10",'Medium retrofit'!$AG$40,IF(F61="Scenario3PBT10",'Medium retrofit'!$AH$40,"")))&amp;IF(F61="Scenario1PBT11",'Medium retrofit'!$AI$40,IF(F61="Scenario2PBT11",'Medium retrofit'!$AJ$40,IF(F61="Scenario3PBT11",'Medium retrofit'!$AK$40,"")))&amp;IF(F61="Scenario1PBT12",'Medium retrofit'!$AL$40,IF(F61="Scenario2PBT12",'Medium retrofit'!$AM$40,IF(F61="Scenario3PBT12",'Medium retrofit'!$AN$40,"")))&amp;IF(F61="Scenario1PBT13",'Medium retrofit'!$AO$40,IF(F61="Scenario2PBT13",'Medium retrofit'!$AP$40,IF(F61="Scenario3PBT13",'Medium retrofit'!$AQ$40,"")))&amp;IF(F61="Scenario1PBT14",'Medium retrofit'!$AR$40,IF(F61="Scenario2PBT14",'Medium retrofit'!$AS$40,IF(F61="Scenario3PBT14",'Medium retrofit'!$AT$40,"")))&amp;IF(F61="Scenario1PBT15",'Medium retrofit'!$AU$40,IF(F61="Scenario2PBT15",'Medium retrofit'!$AV$40,IF(F61="Scenario3PBT15",'Medium retrofit'!$AW$40,"")))</f>
        <v/>
      </c>
      <c r="X61" s="123">
        <f t="shared" si="21"/>
        <v>0</v>
      </c>
      <c r="Y61" s="123" t="str">
        <f>IF(F61="Scenario1PBT1",'Medium retrofit'!$E$42,IF(F61="Scenario2PBT1",'Medium retrofit'!$F$42,IF(F61="Scenario3PBT1",'Medium retrofit'!$G$42,"")))&amp;IF(F61="Scenario1PBT2",'Medium retrofit'!$H$42,IF(F61="Scenario2PBT2",'Medium retrofit'!$I$42,IF(F61="Scenario3PBT2",'Medium retrofit'!$J$42,"")))&amp;IF(F61="Scenario1PBT3",'Medium retrofit'!$K$42,IF(F61="Scenario2PBT3",'Medium retrofit'!$L$42,IF(F61="Scenario3PBT3",'Medium retrofit'!$M$42,"")))&amp;IF(F61="Scenario1PBT4",'Medium retrofit'!$N$42,IF(F61="Scenario2PBT4",'Medium retrofit'!$O$42,IF(F61="Scenario3PBT4",'Medium retrofit'!$P$42,"")))&amp;IF(F61="Scenario1PBT5",'Medium retrofit'!$Q$42,IF(F61="Scenario2PBT5",'Medium retrofit'!$R$42,IF(F61="Scenario3PBT5",'Medium retrofit'!$S$42,"")))&amp;IF(F61="Scenario1PBT6",'Medium retrofit'!$T$42,IF(F61="Scenario2PBT6",'Medium retrofit'!$U$42,IF(F61="Scenario3PBT6",'Medium retrofit'!$V$42,"")))&amp;IF(F61="Scenario1PBT7",'Medium retrofit'!$W$42,IF(F61="Scenario2PBT7",'Medium retrofit'!$X$42,IF(F61="Scenario3PBT7",'Medium retrofit'!$Y$42,"")))&amp;IF(F61="Scenario1PBT8",'Medium retrofit'!$Z$42,IF(F61="Scenario2PBT8",'Medium retrofit'!$AA$42,IF(F61="Scenario3PBT8",'Medium retrofit'!$AB$42,"")))&amp;IF(F61="Scenario1PBT9",'Medium retrofit'!$AC$42,IF(F61="Scenario2PBT9",'Medium retrofit'!$AD$42,IF(F61="Scenario3PBT9",'Medium retrofit'!$AE$42,"")))&amp;IF(F61="Scenario1PBT10",'Medium retrofit'!$AF$42,IF(F61="Scenario2PBT10",'Medium retrofit'!$AG$42,IF(F61="Scenario3PBT10",'Medium retrofit'!$AH$42,"")))&amp;IF(F61="Scenario1PBT11",'Medium retrofit'!$AI$42,IF(F61="Scenario2PBT11",'Medium retrofit'!$AJ$42,IF(F61="Scenario3PBT11",'Medium retrofit'!$AK$42,"")))&amp;IF(F61="Scenario1PBT12",'Medium retrofit'!$AL$42,IF(F61="Scenario2PBT12",'Medium retrofit'!$AM$42,IF(F61="Scenario3PBT12",'Medium retrofit'!$AN$42,"")))&amp;IF(F61="Scenario1PBT13",'Medium retrofit'!$AO$42,IF(F61="Scenario2PBT13",'Medium retrofit'!$AP$42,IF(F61="Scenario3PBT13",'Medium retrofit'!$AQ$42,"")))&amp;IF(F61="Scenario1PBT14",'Medium retrofit'!$AR$42,IF(F61="Scenario2PBT14",'Medium retrofit'!$AS$42,IF(F61="Scenario3PBT14",'Medium retrofit'!$AT$42,"")))&amp;IF(F61="Scenario1PBT15",'Medium retrofit'!$AU$42,IF(F61="Scenario2PBT15",'Medium retrofit'!$AV$42,IF(F61="Scenario3PBT15",'Medium retrofit'!$AW$42,"")))</f>
        <v/>
      </c>
      <c r="Z61" s="123">
        <f t="shared" si="22"/>
        <v>0</v>
      </c>
      <c r="AA61" s="239" t="str">
        <f>IF(F61="Scenario1PBT1",'Medium retrofit'!$E$101,IF(F61="Scenario2PBT1",'Medium retrofit'!$F$101,IF(F61="Scenario3PBT1",'Medium retrofit'!$G$101,"")))&amp;IF(F61="Scenario1PBT2",'Medium retrofit'!$H$101,IF(F61="Scenario2PBT2",'Medium retrofit'!$I$101,IF(F61="Scenario3PBT2",'Medium retrofit'!$J$101,"")))&amp;IF(F61="Scenario1PBT3",'Medium retrofit'!$K$101,IF(F61="Scenario2PBT3",'Medium retrofit'!$L$101,IF(F61="Scenario3PBT3",'Medium retrofit'!$M$101,"")))&amp;IF(F61="Scenario1PBT4",'Medium retrofit'!$N$101,IF(F61="Scenario2PBT4",'Medium retrofit'!$O$101,IF(F61="Scenario3PBT4",'Medium retrofit'!$P$101,"")))&amp;IF(F61="Scenario1PBT5",'Medium retrofit'!$Q$101,IF(F61="Scenario2PBT5",'Medium retrofit'!$R$101,IF(F61="Scenario3PBT5",'Medium retrofit'!$S$101,"")))&amp;IF(F61="Scenario1PBT6",'Medium retrofit'!$T$101,IF(F61="Scenario2PBT6",'Medium retrofit'!$U$101,IF(F61="Scenario3PBT6",'Medium retrofit'!$V$101,"")))&amp;IF(F61="Scenario1PBT7",'Medium retrofit'!$W$101,IF(F61="Scenario2PBT7",'Medium retrofit'!$X$101,IF(F61="Scenario3PBT7",'Medium retrofit'!$Y$101,"")))&amp;IF(F61="Scenario1PBT8",'Medium retrofit'!$Z$101,IF(F61="Scenario2PBT8",'Medium retrofit'!$AA$101,IF(F61="Scenario3PBT8",'Medium retrofit'!$AB$101,"")))&amp;IF(F61="Scenario1PBT9",'Medium retrofit'!$AC$101,IF(F61="Scenario2PBT9",'Medium retrofit'!$AD$101,IF(F61="Scenario3PBT9",'Medium retrofit'!$AE$101,"")))&amp;IF(F61="Scenario1PBT10",'Medium retrofit'!$AF$101,IF(F61="Scenario2PBT10",'Medium retrofit'!$AG$101,IF(F61="Scenario3PBT10",'Medium retrofit'!$AH$101,"")))&amp;IF(F61="Scenario1PBT11",'Medium retrofit'!$AI$101,IF(F61="Scenario2PBT11",'Medium retrofit'!$AJ$101,IF(F61="Scenario3PBT11",'Medium retrofit'!$AK$101,"")))&amp;IF(F61="Scenario1PBT12",'Medium retrofit'!$AL$101,IF(F61="Scenario2PBT12",'Medium retrofit'!$AM$101,IF(F61="Scenario3PBT12",'Medium retrofit'!$AN$101,"")))&amp;IF(F61="Scenario1PBT13",'Medium retrofit'!$AO$101,IF(F61="Scenario2PBT13",'Medium retrofit'!$AP$101,IF(F61="Scenario3PBT13",'Medium retrofit'!$AQ$101,"")))&amp;IF(F61="Scenario1PBT14",'Medium retrofit'!$AR$101,IF(F61="Scenario2PBT14",'Medium retrofit'!$AS$101,IF(F61="Scenario3PBT14",'Medium retrofit'!$AT$101,"")))&amp;IF(F61="Scenario1PBT15",'Medium retrofit'!$AU$101,IF(F61="Scenario2PBT15",'Medium retrofit'!$AV$101,IF(F61="Scenario3PBT15",'Medium retrofit'!$AW$101,"")))</f>
        <v/>
      </c>
      <c r="AB61" s="242">
        <f t="shared" si="23"/>
        <v>0</v>
      </c>
      <c r="AC61" s="364" t="str">
        <f t="shared" si="24"/>
        <v/>
      </c>
      <c r="AD61" s="353">
        <f>IF(AC61="",IFERROR('Projection_Base-case'!G62-G61,0),0)</f>
        <v>0</v>
      </c>
      <c r="AE61" s="350">
        <f t="shared" si="25"/>
        <v>0</v>
      </c>
      <c r="AF61" s="361">
        <f>IFERROR(100*AD61/'Projection_Base-case'!G62,0)</f>
        <v>0</v>
      </c>
      <c r="AG61" s="352">
        <f>IF(AC61="",IFERROR('Projection_Base-case'!I62-I61,0),0)</f>
        <v>0</v>
      </c>
      <c r="AH61" s="353">
        <f t="shared" si="26"/>
        <v>0</v>
      </c>
      <c r="AI61" s="361">
        <f>IFERROR(100*AG61/'Projection_Base-case'!I62,0)</f>
        <v>0</v>
      </c>
      <c r="AJ61" s="352">
        <f>IF(AC61="",IFERROR('Projection_Base-case'!K62-K61,0),0)</f>
        <v>0</v>
      </c>
      <c r="AK61" s="353">
        <f t="shared" si="27"/>
        <v>0</v>
      </c>
      <c r="AL61" s="361">
        <f>IFERROR(100*AJ61/'Projection_Base-case'!K62,0)</f>
        <v>0</v>
      </c>
      <c r="AM61" s="352">
        <f>-IF(AC61="",IFERROR('Projection_Base-case'!M62-M61,0),0)</f>
        <v>0</v>
      </c>
      <c r="AN61" s="353">
        <f t="shared" si="28"/>
        <v>0</v>
      </c>
      <c r="AO61" s="354">
        <f>IFERROR(IF('Projection_Base-case'!N62&gt;0,100*AN61/'Projection_Base-case'!N62,100*AN61/N61),0)</f>
        <v>0</v>
      </c>
      <c r="AP61" s="355">
        <f>IF(AC61="",IFERROR('Projection_Base-case'!O62-O61,0),0)</f>
        <v>0</v>
      </c>
      <c r="AQ61" s="356">
        <f t="shared" si="29"/>
        <v>0</v>
      </c>
      <c r="AR61" s="356">
        <f>IFERROR(100*AP61/'Projection_Base-case'!O62,0)</f>
        <v>0</v>
      </c>
      <c r="AS61" s="355">
        <f>IF(AC61="",IFERROR('Projection_Base-case'!Q62-Q61,0),0)</f>
        <v>0</v>
      </c>
      <c r="AT61" s="356">
        <f t="shared" si="30"/>
        <v>0</v>
      </c>
      <c r="AU61" s="356">
        <f>IFERROR(100*AS61/'Projection_Base-case'!Q62,0)</f>
        <v>0</v>
      </c>
      <c r="AV61" s="355">
        <f>IF(AC61="",IFERROR('Projection_Base-case'!S62-S61,0),0)</f>
        <v>0</v>
      </c>
      <c r="AW61" s="356">
        <f t="shared" si="31"/>
        <v>0</v>
      </c>
      <c r="AX61" s="357">
        <f>IFERROR(100*AV61/'Projection_Base-case'!S62,0)</f>
        <v>0</v>
      </c>
      <c r="AY61" s="358">
        <f>IF(AC61="",IFERROR('Projection_Base-case'!U62-U61,0),0)</f>
        <v>0</v>
      </c>
      <c r="AZ61" s="359">
        <f t="shared" si="32"/>
        <v>0</v>
      </c>
      <c r="BA61" s="359">
        <f>IFERROR(100*AY61/'Projection_Base-case'!U62,0)</f>
        <v>0</v>
      </c>
      <c r="BB61" s="358">
        <f>IF(AC61="",IFERROR('Projection_Base-case'!W62-W61,0),0)</f>
        <v>0</v>
      </c>
      <c r="BC61" s="359">
        <f t="shared" si="33"/>
        <v>0</v>
      </c>
      <c r="BD61" s="359">
        <f>IFERROR(100*BB61/'Projection_Base-case'!W62,0)</f>
        <v>0</v>
      </c>
      <c r="BE61" s="358">
        <f>IF(AC61="",IFERROR('Projection_Base-case'!Y62-Y61,0),0)</f>
        <v>0</v>
      </c>
      <c r="BF61" s="359">
        <f t="shared" si="34"/>
        <v>0</v>
      </c>
      <c r="BG61" s="359">
        <f>IFERROR(100*BE61/'Projection_Base-case'!Y62,0)</f>
        <v>0</v>
      </c>
      <c r="BH61" s="359">
        <f t="shared" si="35"/>
        <v>0</v>
      </c>
      <c r="BI61" s="360">
        <f t="shared" si="36"/>
        <v>0</v>
      </c>
    </row>
    <row r="62" spans="1:61">
      <c r="A62" s="205">
        <v>58</v>
      </c>
      <c r="B62" s="347">
        <f>IF('Projection_Base-case'!B63&lt;&gt;"",'Projection_Base-case'!B63,0)</f>
        <v>0</v>
      </c>
      <c r="C62" s="347">
        <f>IF('Projection_Base-case'!C63&lt;&gt;"",'Projection_Base-case'!C63,0)</f>
        <v>0</v>
      </c>
      <c r="D62" s="365">
        <f>IF('Projection_Base-case'!D63&lt;&gt;"",'Projection_Base-case'!D63,0)</f>
        <v>0</v>
      </c>
      <c r="E62" s="369"/>
      <c r="F62" s="367" t="str">
        <f t="shared" si="12"/>
        <v>0</v>
      </c>
      <c r="G62" s="241" t="str">
        <f>IF(F62="Scenario1PBT1",'Medium retrofit'!$E$6,IF(F62="Scenario2PBT1",'Medium retrofit'!$F$6,IF(F62="Scenario3PBT1",'Medium retrofit'!$G$6,"")))&amp;IF(F62="Scenario1PBT2",'Medium retrofit'!$H$6,IF(F62="Scenario2PBT2",'Medium retrofit'!$I$6,IF(F62="Scenario3PBT2",'Medium retrofit'!$J$6,"")))&amp;IF(F62="Scenario1PBT3",'Medium retrofit'!$K$6,IF(F62="Scenario2PBT3",'Medium retrofit'!$L$6,IF(F62="Scenario3PBT3",'Medium retrofit'!$M$6,"")))&amp;IF(F62="Scenario1PBT4",'Medium retrofit'!$N$6,IF(F62="Scenario2PBT4",'Medium retrofit'!$O$6,IF(F62="Scenario3PBT4",'Medium retrofit'!$P$6,"")))&amp;IF(F62="Scenario1PBT5",'Medium retrofit'!$Q$6,IF(F62="Scenario2PBT5",'Medium retrofit'!$R$6,IF(F62="Scenario3PBT5",'Medium retrofit'!$S$6,"")))&amp;IF(F62="Scenario1PBT6",'Medium retrofit'!$T$6,IF(F62="Scenario2PBT6",'Medium retrofit'!$U$6,IF(F62="Scenario3PBT6",'Medium retrofit'!$V$6,"")))&amp;IF(F62="Scenario1PBT7",'Medium retrofit'!$W$6,IF(F62="Scenario2PBT7",'Medium retrofit'!$X$6,IF(F62="Scenario3PBT7",'Medium retrofit'!$Y$6,"")))&amp;IF(F62="Scenario1PBT8",'Medium retrofit'!$Z$6,IF(F62="Scenario2PBT8",'Medium retrofit'!$AA$6,IF(F62="Scenario3PBT8",'Medium retrofit'!$AB$6,"")))&amp;IF(F62="Scenario1PBT9",'Medium retrofit'!$AC$6,IF(F62="Scenario2PBT9",'Medium retrofit'!$AD$6,IF(F62="Scenario3PBT9",'Medium retrofit'!$AE$6,"")))&amp;IF(F62="Scenario1PBT10",'Medium retrofit'!$AF$6,IF(F62="Scenario2PBT10",'Medium retrofit'!$AG$6,IF(F62="Scenario3PBT10",'Medium retrofit'!$AH$6,"")))&amp;IF(F62="Scenario1PBT11",'Medium retrofit'!$AI$6,IF(F62="Scenario2PBT11",'Medium retrofit'!$AJ$6,IF(F62="Scenario3PBT11",'Medium retrofit'!$AK$6,"")))&amp;IF(F62="Scenario1PBT12",'Medium retrofit'!$AL$6,IF(F62="Scenario2PBT12",'Medium retrofit'!$AM$6,IF(F62="Scenario3PBT12",'Medium retrofit'!$AN$6,"")))&amp;IF(F62="Scenario1PBT13",'Medium retrofit'!$AO$6,IF(F62="Scenario2PBT13",'Medium retrofit'!$AP$6,IF(F62="Scenario3PBT13",'Medium retrofit'!$AQ$6,"")))&amp;IF(F62="Scenario1PBT14",'Medium retrofit'!$AR$6,IF(F62="Scenario2PBT14",'Medium retrofit'!$AS$6,IF(F62="Scenario3PBT14",'Medium retrofit'!$AT$6,"")))&amp;IF(F62="Scenario1PBT15",'Medium retrofit'!$AU$6,IF(F62="Scenario2PBT15",'Medium retrofit'!$AV$6,IF(F62="Scenario3PBT15",'Medium retrofit'!$AW$6,"")))</f>
        <v/>
      </c>
      <c r="H62" s="123">
        <f t="shared" si="13"/>
        <v>0</v>
      </c>
      <c r="I62" s="239" t="str">
        <f>IF(F62="Scenario1PBT1",'Medium retrofit'!$E$16,IF(F62="Scenario2PBT1",'Medium retrofit'!$F$16,IF(F62="Scenario3PBT1",'Medium retrofit'!$G$16,"")))&amp;IF(F62="Scenario1PBT2",'Medium retrofit'!$H$16,IF(F62="Scenario2PBT2",'Medium retrofit'!$I$16,IF(F62="Scenario3PBT2",'Medium retrofit'!$J$16,"")))&amp;IF(F62="Scenario1PBT3",'Medium retrofit'!$K$16,IF(F62="Scenario2PBT3",'Medium retrofit'!$L$16,IF(F62="Scenario3PBT3",'Medium retrofit'!$M$16,"")))&amp;IF(F62="Scenario1PBT4",'Medium retrofit'!$N$16,IF(F62="Scenario2PBT4",'Medium retrofit'!$O$16,IF(F62="Scenario3PBT4",'Medium retrofit'!$P$16,"")))&amp;IF(F62="Scenario1PBT5",'Medium retrofit'!$Q$16,IF(F62="Scenario2PBT5",'Medium retrofit'!$R$16,IF(F62="Scenario3PBT5",'Medium retrofit'!$S$16,"")))&amp;IF(F62="Scenario1PBT6",'Medium retrofit'!$T$16,IF(F62="Scenario2PBT6",'Medium retrofit'!$U$16,IF(F62="Scenario3PBT6",'Medium retrofit'!$V$16,"")))&amp;IF(F62="Scenario1PBT7",'Medium retrofit'!$W$16,IF(F62="Scenario2PBT7",'Medium retrofit'!$X$16,IF(F62="Scenario3PBT7",'Medium retrofit'!$Y$16,"")))&amp;IF(F62="Scenario1PBT8",'Medium retrofit'!$Z$16,IF(F62="Scenario2PBT8",'Medium retrofit'!$AA$16,IF(F62="Scenario3PBT8",'Medium retrofit'!$AB$16,"")))&amp;IF(F62="Scenario1PBT9",'Medium retrofit'!$AC$16,IF(F62="Scenario2PBT9",'Medium retrofit'!$AD$16,IF(F62="Scenario3PBT9",'Medium retrofit'!$AE$16,"")))&amp;IF(F62="Scenario1PBT10",'Medium retrofit'!$AF$16,IF(F62="Scenario2PBT10",'Medium retrofit'!$AG$16,IF(F62="Scenario3PBT10",'Medium retrofit'!$AH$16,"")))&amp;IF(F62="Scenario1PBT11",'Medium retrofit'!$AI$16,IF(F62="Scenario2PBT11",'Medium retrofit'!$AJ$16,IF(F62="Scenario3PBT11",'Medium retrofit'!$AK$16,"")))&amp;IF(F62="Scenario1PBT12",'Medium retrofit'!$AL$16,IF(F62="Scenario2PBT12",'Medium retrofit'!$AM$16,IF(F62="Scenario3PBT12",'Medium retrofit'!$AN$16,"")))&amp;IF(F62="Scenario1PBT13",'Medium retrofit'!$AO$16,IF(F62="Scenario2PBT13",'Medium retrofit'!$AP$16,IF(F62="Scenario3PBT13",'Medium retrofit'!$AQ$16,"")))&amp;IF(F62="Scenario1PBT14",'Medium retrofit'!$AR$16,IF(F62="Scenario2PBT14",'Medium retrofit'!$AS$16,IF(F62="Scenario3PBT14",'Medium retrofit'!$AT$16,"")))&amp;IF(F62="Scenario1PBT15",'Medium retrofit'!$AU$16,IF(F62="Scenario2PBT15",'Medium retrofit'!$AV$16,IF(F62="Scenario3PBT15",'Medium retrofit'!$AW$16,"")))</f>
        <v/>
      </c>
      <c r="J62" s="123">
        <f t="shared" si="14"/>
        <v>0</v>
      </c>
      <c r="K62" s="123" t="str">
        <f>IF(F62="Scenario1PBT1",'Medium retrofit'!$E$18,IF(F62="Scenario2PBT1",'Medium retrofit'!$F$18,IF(F62="Scenario3PBT1",'Medium retrofit'!$G$18,"")))&amp;IF(F62="Scenario1PBT2",'Medium retrofit'!$H$18,IF(F62="Scenario2PBT2",'Medium retrofit'!$I$18,IF(F62="Scenario3PBT2",'Medium retrofit'!$J$18,"")))&amp;IF(F62="Scenario1PBT3",'Medium retrofit'!$K$18,IF(F62="Scenario2PBT3",'Medium retrofit'!$L$18,IF(F62="Scenario3PBT3",'Medium retrofit'!$M$18,"")))&amp;IF(F62="Scenario1PBT4",'Medium retrofit'!$N$18,IF(F62="Scenario2PBT4",'Medium retrofit'!$O$18,IF(F62="Scenario3PBT4",'Medium retrofit'!$P$18,"")))&amp;IF(F62="Scenario1PBT5",'Medium retrofit'!$Q$18,IF(F62="Scenario2PBT5",'Medium retrofit'!$R$18,IF(F62="Scenario3PBT5",'Medium retrofit'!$S$18,"")))&amp;IF(F62="Scenario1PBT6",'Medium retrofit'!$T$18,IF(F62="Scenario2PBT6",'Medium retrofit'!$U$18,IF(F62="Scenario3PBT6",'Medium retrofit'!$V$18,"")))&amp;IF(F62="Scenario1PBT7",'Medium retrofit'!$W$18,IF(F62="Scenario2PBT7",'Medium retrofit'!$X$18,IF(F62="Scenario3PBT7",'Medium retrofit'!$Y$18,"")))&amp;IF(F62="Scenario1PBT8",'Medium retrofit'!$Z$18,IF(F62="Scenario2PBT8",'Medium retrofit'!$AA$18,IF(F62="Scenario3PBT8",'Medium retrofit'!$AB$18,"")))&amp;IF(F62="Scenario1PBT9",'Medium retrofit'!$AC$18,IF(F62="Scenario2PBT9",'Medium retrofit'!$AD$18,IF(F62="Scenario3PBT9",'Medium retrofit'!$AE$18,"")))&amp;IF(F62="Scenario1PBT10",'Medium retrofit'!$AF$18,IF(F62="Scenario2PBT10",'Medium retrofit'!$AG$18,IF(F62="Scenario3PBT10",'Medium retrofit'!$AH$18,"")))&amp;IF(F62="Scenario1PBT11",'Medium retrofit'!$AI$18,IF(F62="Scenario2PBT11",'Medium retrofit'!$AJ$18,IF(F62="Scenario3PBT11",'Medium retrofit'!$AK$18,"")))&amp;IF(F62="Scenario1PBT12",'Medium retrofit'!$AL$18,IF(F62="Scenario2PBT12",'Medium retrofit'!$AM$18,IF(F62="Scenario3PBT12",'Medium retrofit'!$AN$18,"")))&amp;IF(F62="Scenario1PBT13",'Medium retrofit'!$AO$18,IF(F62="Scenario2PBT13",'Medium retrofit'!$AP$18,IF(F62="Scenario3PBT13",'Medium retrofit'!$AQ$18,"")))&amp;IF(F62="Scenario1PBT14",'Medium retrofit'!$AR$18,IF(F62="Scenario2PBT14",'Medium retrofit'!$AS$18,IF(F62="Scenario3PBT14",'Medium retrofit'!$AT$18,"")))&amp;IF(F62="Scenario1PBT15",'Medium retrofit'!$AU$18,IF(F62="Scenario2PBT15",'Medium retrofit'!$AV$18,IF(F62="Scenario3PBT15",'Medium retrofit'!$AW$18,"")))</f>
        <v/>
      </c>
      <c r="L62" s="123">
        <f t="shared" si="15"/>
        <v>0</v>
      </c>
      <c r="M62" s="123" t="str">
        <f>IF(F62="Scenario1PBT1",'Medium retrofit'!$E$20,IF(F62="Scenario2PBT1",'Medium retrofit'!$F$20,IF(F62="Scenario3PBT1",'Medium retrofit'!$G$20,"")))&amp;IF(F62="Scenario1PBT2",'Medium retrofit'!$H$20,IF(F62="Scenario2PBT2",'Medium retrofit'!$I$20,IF(F62="Scenario3PBT2",'Medium retrofit'!$J$20,"")))&amp;IF(F62="Scenario1PBT3",'Medium retrofit'!$K$20,IF(F62="Scenario2PBT3",'Medium retrofit'!$L$20,IF(F62="Scenario3PBT3",'Medium retrofit'!$M$20,"")))&amp;IF(F62="Scenario1PBT4",'Medium retrofit'!$N$20,IF(F62="Scenario2PBT4",'Medium retrofit'!$O$20,IF(F62="Scenario3PBT4",'Medium retrofit'!$P$20,"")))&amp;IF(F62="Scenario1PBT5",'Medium retrofit'!$Q$20,IF(F62="Scenario2PBT5",'Medium retrofit'!$R$20,IF(F62="Scenario3PBT5",'Medium retrofit'!$S$20,"")))&amp;IF(F62="Scenario1PBT6",'Medium retrofit'!$T$20,IF(F62="Scenario2PBT6",'Medium retrofit'!$U$20,IF(F62="Scenario3PBT6",'Medium retrofit'!$V$20,"")))&amp;IF(F62="Scenario1PBT7",'Medium retrofit'!$W$20,IF(F62="Scenario2PBT7",'Medium retrofit'!$X$20,IF(F62="Scenario3PBT7",'Medium retrofit'!$Y$20,"")))&amp;IF(F62="Scenario1PBT8",'Medium retrofit'!$Z$20,IF(F62="Scenario2PBT8",'Medium retrofit'!$AA$20,IF(F62="Scenario3PBT8",'Medium retrofit'!$AB$20,"")))&amp;IF(F62="Scenario1PBT9",'Medium retrofit'!$AC$20,IF(F62="Scenario2PBT9",'Medium retrofit'!$AD$20,IF(F62="Scenario3PBT9",'Medium retrofit'!$AE$20,"")))&amp;IF(F62="Scenario1PBT10",'Medium retrofit'!$AF$20,IF(F62="Scenario2PBT10",'Medium retrofit'!$AG$20,IF(F62="Scenario3PBT10",'Medium retrofit'!$AH$20,"")))&amp;IF(F62="Scenario1PBT11",'Medium retrofit'!$AI$20,IF(F62="Scenario2PBT11",'Medium retrofit'!$AJ$20,IF(F62="Scenario3PBT11",'Medium retrofit'!$AK$20,"")))&amp;IF(F62="Scenario1PBT12",'Medium retrofit'!$AL$20,IF(F62="Scenario2PBT12",'Medium retrofit'!$AM$20,IF(F62="Scenario3PBT12",'Medium retrofit'!$AN$20,"")))&amp;IF(F62="Scenario1PBT13",'Medium retrofit'!$AO$20,IF(F62="Scenario2PBT13",'Medium retrofit'!$AP$20,IF(F62="Scenario3PBT13",'Medium retrofit'!$AQ$20,"")))&amp;IF(F62="Scenario1PBT14",'Medium retrofit'!$AR$20,IF(F62="Scenario2PBT14",'Medium retrofit'!$AS$20,IF(F62="Scenario3PBT14",'Medium retrofit'!$AT$20,"")))&amp;IF(F62="Scenario1PBT15",'Medium retrofit'!$AU$20,IF(F62="Scenario2PBT15",'Medium retrofit'!$AV$20,IF(F62="Scenario3PBT15",'Medium retrofit'!$AW$20,"")))</f>
        <v/>
      </c>
      <c r="N62" s="124">
        <f t="shared" si="16"/>
        <v>0</v>
      </c>
      <c r="O62" s="245" t="str">
        <f>IF(F62="Scenario1PBT1",'Medium retrofit'!$E$23,IF(F62="Scenario2PBT1",'Medium retrofit'!$F$23,IF(F62="Scenario3PBT1",'Medium retrofit'!$G$23,"")))&amp;IF(F62="Scenario1PBT2",'Medium retrofit'!$H$23,IF(F62="Scenario2PBT2",'Medium retrofit'!$I$23,IF(F62="Scenario3PBT2",'Medium retrofit'!$J$23,"")))&amp;IF(F62="Scenario1PBT3",'Medium retrofit'!$K$23,IF(F62="Scenario2PBT3",'Medium retrofit'!$L$23,IF(F62="Scenario3PBT3",'Medium retrofit'!$M$23,"")))&amp;IF(F62="Scenario1PBT4",'Medium retrofit'!$N$23,IF(F62="Scenario2PBT4",'Medium retrofit'!$O$23,IF(F62="Scenario3PBT4",'Medium retrofit'!$P$23,"")))&amp;IF(F62="Scenario1PBT5",'Medium retrofit'!$Q$23,IF(F62="Scenario2PBT5",'Medium retrofit'!$R$23,IF(F62="Scenario3PBT5",'Medium retrofit'!$S$23,"")))&amp;IF(F62="Scenario1PBT6",'Medium retrofit'!$T$23,IF(F62="Scenario2PBT6",'Medium retrofit'!$U$23,IF(F62="Scenario3PBT6",'Medium retrofit'!$V$23,"")))&amp;IF(F62="Scenario1PBT7",'Medium retrofit'!$W$23,IF(F62="Scenario2PBT7",'Medium retrofit'!$X$23,IF(F62="Scenario3PBT7",'Medium retrofit'!$Y$23,"")))&amp;IF(F62="Scenario1PBT8",'Medium retrofit'!$Z$23,IF(F62="Scenario2PBT8",'Medium retrofit'!$AA$23,IF(F62="Scenario3PBT8",'Medium retrofit'!$AB$23,"")))&amp;IF(F62="Scenario1PBT9",'Medium retrofit'!$AC$23,IF(F62="Scenario2PBT9",'Medium retrofit'!$AD$23,IF(F62="Scenario3PBT9",'Medium retrofit'!$AE$23,"")))&amp;IF(F62="Scenario1PBT10",'Medium retrofit'!$AF$23,IF(F62="Scenario2PBT10",'Medium retrofit'!$AG$23,IF(F62="Scenario3PBT10",'Medium retrofit'!$AH$23,"")))&amp;IF(F62="Scenario1PBT11",'Medium retrofit'!$AI$23,IF(F62="Scenario2PBT11",'Medium retrofit'!$AJ$23,IF(F62="Scenario3PBT11",'Medium retrofit'!$AK$23,"")))&amp;IF(F62="Scenario1PBT12",'Medium retrofit'!$AL$23,IF(F62="Scenario2PBT12",'Medium retrofit'!$AM$23,IF(F62="Scenario3PBT12",'Medium retrofit'!$AN$23,"")))&amp;IF(F62="Scenario1PBT13",'Medium retrofit'!$AO$23,IF(F62="Scenario2PBT13",'Medium retrofit'!$AP$23,IF(F62="Scenario3PBT13",'Medium retrofit'!$AQ$23,"")))&amp;IF(F62="Scenario1PBT14",'Medium retrofit'!$AR$23,IF(F62="Scenario2PBT14",'Medium retrofit'!$AS$23,IF(F62="Scenario3PBT14",'Medium retrofit'!$AT$23,"")))&amp;IF(F62="Scenario1PBT15",'Medium retrofit'!$AU$23,IF(F62="Scenario2PBT15",'Medium retrofit'!$AV$23,IF(F62="Scenario3PBT15",'Medium retrofit'!$AW$23,"")))</f>
        <v/>
      </c>
      <c r="P62" s="123">
        <f t="shared" si="17"/>
        <v>0</v>
      </c>
      <c r="Q62" s="123" t="str">
        <f>IF(F62="Scenario1PBT1",'Medium retrofit'!$E$25,IF(F62="Scenario2PBT1",'Medium retrofit'!$F$25,IF(F62="Scenario3PBT1",'Medium retrofit'!$G$25,"")))&amp;IF(F62="Scenario1PBT2",'Medium retrofit'!$H$25,IF(F62="Scenario2PBT2",'Medium retrofit'!$I$25,IF(F62="Scenario3PBT2",'Medium retrofit'!$J$25,"")))&amp;IF(F62="Scenario1PBT3",'Medium retrofit'!$K$25,IF(F62="Scenario2PBT3",'Medium retrofit'!$L$25,IF(F62="Scenario3PBT3",'Medium retrofit'!$M$25,"")))&amp;IF(F62="Scenario1PBT4",'Medium retrofit'!$N$25,IF(F62="Scenario2PBT4",'Medium retrofit'!$O$25,IF(F62="Scenario3PBT4",'Medium retrofit'!$P$25,"")))&amp;IF(F62="Scenario1PBT5",'Medium retrofit'!$Q$25,IF(F62="Scenario2PBT5",'Medium retrofit'!$R$25,IF(F62="Scenario3PBT5",'Medium retrofit'!$S$25,"")))&amp;IF(F62="Scenario1PBT6",'Medium retrofit'!$T$25,IF(F62="Scenario2PBT6",'Medium retrofit'!$U$25,IF(F62="Scenario3PBT6",'Medium retrofit'!$V$25,"")))&amp;IF(F62="Scenario1PBT7",'Medium retrofit'!$W$25,IF(F62="Scenario2PBT7",'Medium retrofit'!$X$25,IF(F62="Scenario3PBT7",'Medium retrofit'!$Y$25,"")))&amp;IF(F62="Scenario1PBT8",'Medium retrofit'!$Z$25,IF(F62="Scenario2PBT8",'Medium retrofit'!$AA$25,IF(F62="Scenario3PBT8",'Medium retrofit'!$AB$25,"")))&amp;IF(F62="Scenario1PBT9",'Medium retrofit'!$AC$25,IF(F62="Scenario2PBT9",'Medium retrofit'!$AD$25,IF(F62="Scenario3PBT9",'Medium retrofit'!$AE$25,"")))&amp;IF(F62="Scenario1PBT10",'Medium retrofit'!$AF$25,IF(F62="Scenario2PBT10",'Medium retrofit'!$AG$25,IF(F62="Scenario3PBT10",'Medium retrofit'!$AH$25,"")))&amp;IF(F62="Scenario1PBT11",'Medium retrofit'!$AI$25,IF(F62="Scenario2PBT11",'Medium retrofit'!$AJ$25,IF(F62="Scenario3PBT11",'Medium retrofit'!$AK$25,"")))&amp;IF(F62="Scenario1PBT12",'Medium retrofit'!$AL$25,IF(F62="Scenario2PBT12",'Medium retrofit'!$AM$25,IF(F62="Scenario3PBT12",'Medium retrofit'!$AN$25,"")))&amp;IF(F62="Scenario1PBT13",'Medium retrofit'!$AO$25,IF(F62="Scenario2PBT13",'Medium retrofit'!$AP$25,IF(F62="Scenario3PBT13",'Medium retrofit'!$AQ$25,"")))&amp;IF(F62="Scenario1PBT14",'Medium retrofit'!$AR$25,IF(F62="Scenario2PBT14",'Medium retrofit'!$AS$25,IF(F62="Scenario3PBT14",'Medium retrofit'!$AT$25,"")))&amp;IF(F62="Scenario1PBT15",'Medium retrofit'!$AU$25,IF(F62="Scenario2PBT15",'Medium retrofit'!$AV$25,IF(F62="Scenario3PBT15",'Medium retrofit'!$AW$25,"")))</f>
        <v/>
      </c>
      <c r="R62" s="123">
        <f t="shared" si="18"/>
        <v>0</v>
      </c>
      <c r="S62" s="123" t="str">
        <f>IF(F62="Scenario1PBT1",'Medium retrofit'!$E$27,IF(F62="Scenario2PBT1",'Medium retrofit'!$F$27,IF(F62="Scenario3PBT1",'Medium retrofit'!$G$27,"")))&amp;IF(F62="Scenario1PBT2",'Medium retrofit'!$H$27,IF(F62="Scenario2PBT2",'Medium retrofit'!$I$27,IF(F62="Scenario3PBT2",'Medium retrofit'!$J$27,"")))&amp;IF(F62="Scenario1PBT3",'Medium retrofit'!$K$27,IF(F62="Scenario2PBT3",'Medium retrofit'!$L$27,IF(F62="Scenario3PBT3",'Medium retrofit'!$M$27,"")))&amp;IF(F62="Scenario1PBT4",'Medium retrofit'!$N$27,IF(F62="Scenario2PBT4",'Medium retrofit'!$O$27,IF(F62="Scenario3PBT4",'Medium retrofit'!$P$27,"")))&amp;IF(F62="Scenario1PBT5",'Medium retrofit'!$Q$27,IF(F62="Scenario2PBT5",'Medium retrofit'!$R$27,IF(F62="Scenario3PBT5",'Medium retrofit'!$S$27,"")))&amp;IF(F62="Scenario1PBT6",'Medium retrofit'!$T$27,IF(F62="Scenario2PBT6",'Medium retrofit'!$U$27,IF(F62="Scenario3PBT6",'Medium retrofit'!$V$27,"")))&amp;IF(F62="Scenario1PBT7",'Medium retrofit'!$W$27,IF(F62="Scenario2PBT7",'Medium retrofit'!$X$27,IF(F62="Scenario3PBT7",'Medium retrofit'!$Y$27,"")))&amp;IF(F62="Scenario1PBT8",'Medium retrofit'!$Z$27,IF(F62="Scenario2PBT8",'Medium retrofit'!$AA$27,IF(F62="Scenario3PBT8",'Medium retrofit'!$AB$27,"")))&amp;IF(F62="Scenario1PBT9",'Medium retrofit'!$AC$27,IF(F62="Scenario2PBT9",'Medium retrofit'!$AD$27,IF(F62="Scenario3PBT9",'Medium retrofit'!$AE$27,"")))&amp;IF(F62="Scenario1PBT10",'Medium retrofit'!$AF$27,IF(F62="Scenario2PBT10",'Medium retrofit'!$AG$27,IF(F62="Scenario3PBT10",'Medium retrofit'!$AH$27,"")))&amp;IF(F62="Scenario1PBT11",'Medium retrofit'!$AI$27,IF(F62="Scenario2PBT11",'Medium retrofit'!$AJ$27,IF(F62="Scenario3PBT11",'Medium retrofit'!$AK$27,"")))&amp;IF(F62="Scenario1PBT12",'Medium retrofit'!$AL$27,IF(F62="Scenario2PBT12",'Medium retrofit'!$AM$27,IF(F62="Scenario3PBT12",'Medium retrofit'!$AN$27,"")))&amp;IF(F62="Scenario1PBT13",'Medium retrofit'!$AO$27,IF(F62="Scenario2PBT13",'Medium retrofit'!$AP$27,IF(F62="Scenario3PBT13",'Medium retrofit'!$AQ$27,"")))&amp;IF(F62="Scenario1PBT14",'Medium retrofit'!$AR$27,IF(F62="Scenario2PBT14",'Medium retrofit'!$AS$27,IF(F62="Scenario3PBT14",'Medium retrofit'!$AT$27,"")))&amp;IF(F62="Scenario1PBT15",'Medium retrofit'!$AU$27,IF(F62="Scenario2PBT15",'Medium retrofit'!$AV$27,IF(F62="Scenario3PBT15",'Medium retrofit'!$AW$27,"")))</f>
        <v/>
      </c>
      <c r="T62" s="246">
        <f t="shared" si="19"/>
        <v>0</v>
      </c>
      <c r="U62" s="245" t="str">
        <f>IF(F62="Scenario1PBT1",'Medium retrofit'!$E$38,IF(F62="Scenario2PBT1",'Medium retrofit'!$F$38,IF(F62="Scenario3PBT1",'Medium retrofit'!$G$38,"")))&amp;IF(F62="Scenario1PBT2",'Medium retrofit'!$H$38,IF(F62="Scenario2PBT2",'Medium retrofit'!$I$38,IF(F62="Scenario3PBT2",'Medium retrofit'!$J$38,"")))&amp;IF(F62="Scenario1PBT3",'Medium retrofit'!$K$38,IF(F62="Scenario2PBT3",'Medium retrofit'!$L$38,IF(F62="Scenario3PBT3",'Medium retrofit'!$M$38,"")))&amp;IF(F62="Scenario1PBT4",'Medium retrofit'!$N$38,IF(F62="Scenario2PBT4",'Medium retrofit'!$O$38,IF(F62="Scenario3PBT4",'Medium retrofit'!$P$38,"")))&amp;IF(F62="Scenario1PBT5",'Medium retrofit'!$Q$38,IF(F62="Scenario2PBT5",'Medium retrofit'!$R$38,IF(F62="Scenario3PBT5",'Medium retrofit'!$S$38,"")))&amp;IF(F62="Scenario1PBT6",'Medium retrofit'!$T$38,IF(F62="Scenario2PBT6",'Medium retrofit'!$U$38,IF(F62="Scenario3PBT6",'Medium retrofit'!$V$38,"")))&amp;IF(F62="Scenario1PBT7",'Medium retrofit'!$W$38,IF(F62="Scenario2PBT7",'Medium retrofit'!$X$38,IF(F62="Scenario3PBT7",'Medium retrofit'!$Y$38,"")))&amp;IF(F62="Scenario1PBT8",'Medium retrofit'!$Z$38,IF(F62="Scenario2PBT8",'Medium retrofit'!$AA$38,IF(F62="Scenario3PBT8",'Medium retrofit'!$AB$38,"")))&amp;IF(F62="Scenario1PBT9",'Medium retrofit'!$AC$38,IF(F62="Scenario2PBT9",'Medium retrofit'!$AD$38,IF(F62="Scenario3PBT9",'Medium retrofit'!$AE$38,"")))&amp;IF(F62="Scenario1PBT10",'Medium retrofit'!$AF$38,IF(F62="Scenario2PBT10",'Medium retrofit'!$AG$38,IF(F62="Scenario3PBT10",'Medium retrofit'!$AH$38,"")))&amp;IF(F62="Scenario1PBT11",'Medium retrofit'!$AI$38,IF(F62="Scenario2PBT11",'Medium retrofit'!$AJ$38,IF(F62="Scenario3PBT11",'Medium retrofit'!$AK$38,"")))&amp;IF(F62="Scenario1PBT12",'Medium retrofit'!$AL$38,IF(F62="Scenario2PBT12",'Medium retrofit'!$AM$38,IF(F62="Scenario3PBT12",'Medium retrofit'!$AN$38,"")))&amp;IF(F62="Scenario1PBT13",'Medium retrofit'!$AO$38,IF(F62="Scenario2PBT13",'Medium retrofit'!$AP$38,IF(F62="Scenario3PBT13",'Medium retrofit'!$AQ$38,"")))&amp;IF(F62="Scenario1PBT14",'Medium retrofit'!$AR$38,IF(F62="Scenario2PBT14",'Medium retrofit'!$AS$38,IF(F62="Scenario3PBT14",'Medium retrofit'!$AT$38,"")))&amp;IF(F62="Scenario1PBT15",'Medium retrofit'!$AU$38,IF(F62="Scenario2PBT15",'Medium retrofit'!$AV$38,IF(F62="Scenario3PBT15",'Medium retrofit'!$AW$38,"")))</f>
        <v/>
      </c>
      <c r="V62" s="123">
        <f t="shared" si="20"/>
        <v>0</v>
      </c>
      <c r="W62" s="123" t="str">
        <f>IF(F62="Scenario1PBT1",'Medium retrofit'!$E$40,IF(F62="Scenario2PBT1",'Medium retrofit'!$F$40,IF(F62="Scenario3PBT1",'Medium retrofit'!$G$40,"")))&amp;IF(F62="Scenario1PBT2",'Medium retrofit'!$H$40,IF(F62="Scenario2PBT2",'Medium retrofit'!$I$40,IF(F62="Scenario3PBT2",'Medium retrofit'!$J$40,"")))&amp;IF(F62="Scenario1PBT3",'Medium retrofit'!$K$40,IF(F62="Scenario2PBT3",'Medium retrofit'!$L$40,IF(F62="Scenario3PBT3",'Medium retrofit'!$M$40,"")))&amp;IF(F62="Scenario1PBT4",'Medium retrofit'!$N$40,IF(F62="Scenario2PBT4",'Medium retrofit'!$O$40,IF(F62="Scenario3PBT4",'Medium retrofit'!$P$40,"")))&amp;IF(F62="Scenario1PBT5",'Medium retrofit'!$Q$40,IF(F62="Scenario2PBT5",'Medium retrofit'!$R$40,IF(F62="Scenario3PBT5",'Medium retrofit'!$S$40,"")))&amp;IF(F62="Scenario1PBT6",'Medium retrofit'!$T$40,IF(F62="Scenario2PBT6",'Medium retrofit'!$U$40,IF(F62="Scenario3PBT6",'Medium retrofit'!$V$40,"")))&amp;IF(F62="Scenario1PBT7",'Medium retrofit'!$W$40,IF(F62="Scenario2PBT7",'Medium retrofit'!$X$40,IF(F62="Scenario3PBT7",'Medium retrofit'!$Y$40,"")))&amp;IF(F62="Scenario1PBT8",'Medium retrofit'!$Z$40,IF(F62="Scenario2PBT8",'Medium retrofit'!$AA$40,IF(F62="Scenario3PBT8",'Medium retrofit'!$AB$40,"")))&amp;IF(F62="Scenario1PBT9",'Medium retrofit'!$AC$40,IF(F62="Scenario2PBT9",'Medium retrofit'!$AD$40,IF(F62="Scenario3PBT9",'Medium retrofit'!$AE$40,"")))&amp;IF(F62="Scenario1PBT10",'Medium retrofit'!$AF$40,IF(F62="Scenario2PBT10",'Medium retrofit'!$AG$40,IF(F62="Scenario3PBT10",'Medium retrofit'!$AH$40,"")))&amp;IF(F62="Scenario1PBT11",'Medium retrofit'!$AI$40,IF(F62="Scenario2PBT11",'Medium retrofit'!$AJ$40,IF(F62="Scenario3PBT11",'Medium retrofit'!$AK$40,"")))&amp;IF(F62="Scenario1PBT12",'Medium retrofit'!$AL$40,IF(F62="Scenario2PBT12",'Medium retrofit'!$AM$40,IF(F62="Scenario3PBT12",'Medium retrofit'!$AN$40,"")))&amp;IF(F62="Scenario1PBT13",'Medium retrofit'!$AO$40,IF(F62="Scenario2PBT13",'Medium retrofit'!$AP$40,IF(F62="Scenario3PBT13",'Medium retrofit'!$AQ$40,"")))&amp;IF(F62="Scenario1PBT14",'Medium retrofit'!$AR$40,IF(F62="Scenario2PBT14",'Medium retrofit'!$AS$40,IF(F62="Scenario3PBT14",'Medium retrofit'!$AT$40,"")))&amp;IF(F62="Scenario1PBT15",'Medium retrofit'!$AU$40,IF(F62="Scenario2PBT15",'Medium retrofit'!$AV$40,IF(F62="Scenario3PBT15",'Medium retrofit'!$AW$40,"")))</f>
        <v/>
      </c>
      <c r="X62" s="123">
        <f t="shared" si="21"/>
        <v>0</v>
      </c>
      <c r="Y62" s="123" t="str">
        <f>IF(F62="Scenario1PBT1",'Medium retrofit'!$E$42,IF(F62="Scenario2PBT1",'Medium retrofit'!$F$42,IF(F62="Scenario3PBT1",'Medium retrofit'!$G$42,"")))&amp;IF(F62="Scenario1PBT2",'Medium retrofit'!$H$42,IF(F62="Scenario2PBT2",'Medium retrofit'!$I$42,IF(F62="Scenario3PBT2",'Medium retrofit'!$J$42,"")))&amp;IF(F62="Scenario1PBT3",'Medium retrofit'!$K$42,IF(F62="Scenario2PBT3",'Medium retrofit'!$L$42,IF(F62="Scenario3PBT3",'Medium retrofit'!$M$42,"")))&amp;IF(F62="Scenario1PBT4",'Medium retrofit'!$N$42,IF(F62="Scenario2PBT4",'Medium retrofit'!$O$42,IF(F62="Scenario3PBT4",'Medium retrofit'!$P$42,"")))&amp;IF(F62="Scenario1PBT5",'Medium retrofit'!$Q$42,IF(F62="Scenario2PBT5",'Medium retrofit'!$R$42,IF(F62="Scenario3PBT5",'Medium retrofit'!$S$42,"")))&amp;IF(F62="Scenario1PBT6",'Medium retrofit'!$T$42,IF(F62="Scenario2PBT6",'Medium retrofit'!$U$42,IF(F62="Scenario3PBT6",'Medium retrofit'!$V$42,"")))&amp;IF(F62="Scenario1PBT7",'Medium retrofit'!$W$42,IF(F62="Scenario2PBT7",'Medium retrofit'!$X$42,IF(F62="Scenario3PBT7",'Medium retrofit'!$Y$42,"")))&amp;IF(F62="Scenario1PBT8",'Medium retrofit'!$Z$42,IF(F62="Scenario2PBT8",'Medium retrofit'!$AA$42,IF(F62="Scenario3PBT8",'Medium retrofit'!$AB$42,"")))&amp;IF(F62="Scenario1PBT9",'Medium retrofit'!$AC$42,IF(F62="Scenario2PBT9",'Medium retrofit'!$AD$42,IF(F62="Scenario3PBT9",'Medium retrofit'!$AE$42,"")))&amp;IF(F62="Scenario1PBT10",'Medium retrofit'!$AF$42,IF(F62="Scenario2PBT10",'Medium retrofit'!$AG$42,IF(F62="Scenario3PBT10",'Medium retrofit'!$AH$42,"")))&amp;IF(F62="Scenario1PBT11",'Medium retrofit'!$AI$42,IF(F62="Scenario2PBT11",'Medium retrofit'!$AJ$42,IF(F62="Scenario3PBT11",'Medium retrofit'!$AK$42,"")))&amp;IF(F62="Scenario1PBT12",'Medium retrofit'!$AL$42,IF(F62="Scenario2PBT12",'Medium retrofit'!$AM$42,IF(F62="Scenario3PBT12",'Medium retrofit'!$AN$42,"")))&amp;IF(F62="Scenario1PBT13",'Medium retrofit'!$AO$42,IF(F62="Scenario2PBT13",'Medium retrofit'!$AP$42,IF(F62="Scenario3PBT13",'Medium retrofit'!$AQ$42,"")))&amp;IF(F62="Scenario1PBT14",'Medium retrofit'!$AR$42,IF(F62="Scenario2PBT14",'Medium retrofit'!$AS$42,IF(F62="Scenario3PBT14",'Medium retrofit'!$AT$42,"")))&amp;IF(F62="Scenario1PBT15",'Medium retrofit'!$AU$42,IF(F62="Scenario2PBT15",'Medium retrofit'!$AV$42,IF(F62="Scenario3PBT15",'Medium retrofit'!$AW$42,"")))</f>
        <v/>
      </c>
      <c r="Z62" s="123">
        <f t="shared" si="22"/>
        <v>0</v>
      </c>
      <c r="AA62" s="239" t="str">
        <f>IF(F62="Scenario1PBT1",'Medium retrofit'!$E$101,IF(F62="Scenario2PBT1",'Medium retrofit'!$F$101,IF(F62="Scenario3PBT1",'Medium retrofit'!$G$101,"")))&amp;IF(F62="Scenario1PBT2",'Medium retrofit'!$H$101,IF(F62="Scenario2PBT2",'Medium retrofit'!$I$101,IF(F62="Scenario3PBT2",'Medium retrofit'!$J$101,"")))&amp;IF(F62="Scenario1PBT3",'Medium retrofit'!$K$101,IF(F62="Scenario2PBT3",'Medium retrofit'!$L$101,IF(F62="Scenario3PBT3",'Medium retrofit'!$M$101,"")))&amp;IF(F62="Scenario1PBT4",'Medium retrofit'!$N$101,IF(F62="Scenario2PBT4",'Medium retrofit'!$O$101,IF(F62="Scenario3PBT4",'Medium retrofit'!$P$101,"")))&amp;IF(F62="Scenario1PBT5",'Medium retrofit'!$Q$101,IF(F62="Scenario2PBT5",'Medium retrofit'!$R$101,IF(F62="Scenario3PBT5",'Medium retrofit'!$S$101,"")))&amp;IF(F62="Scenario1PBT6",'Medium retrofit'!$T$101,IF(F62="Scenario2PBT6",'Medium retrofit'!$U$101,IF(F62="Scenario3PBT6",'Medium retrofit'!$V$101,"")))&amp;IF(F62="Scenario1PBT7",'Medium retrofit'!$W$101,IF(F62="Scenario2PBT7",'Medium retrofit'!$X$101,IF(F62="Scenario3PBT7",'Medium retrofit'!$Y$101,"")))&amp;IF(F62="Scenario1PBT8",'Medium retrofit'!$Z$101,IF(F62="Scenario2PBT8",'Medium retrofit'!$AA$101,IF(F62="Scenario3PBT8",'Medium retrofit'!$AB$101,"")))&amp;IF(F62="Scenario1PBT9",'Medium retrofit'!$AC$101,IF(F62="Scenario2PBT9",'Medium retrofit'!$AD$101,IF(F62="Scenario3PBT9",'Medium retrofit'!$AE$101,"")))&amp;IF(F62="Scenario1PBT10",'Medium retrofit'!$AF$101,IF(F62="Scenario2PBT10",'Medium retrofit'!$AG$101,IF(F62="Scenario3PBT10",'Medium retrofit'!$AH$101,"")))&amp;IF(F62="Scenario1PBT11",'Medium retrofit'!$AI$101,IF(F62="Scenario2PBT11",'Medium retrofit'!$AJ$101,IF(F62="Scenario3PBT11",'Medium retrofit'!$AK$101,"")))&amp;IF(F62="Scenario1PBT12",'Medium retrofit'!$AL$101,IF(F62="Scenario2PBT12",'Medium retrofit'!$AM$101,IF(F62="Scenario3PBT12",'Medium retrofit'!$AN$101,"")))&amp;IF(F62="Scenario1PBT13",'Medium retrofit'!$AO$101,IF(F62="Scenario2PBT13",'Medium retrofit'!$AP$101,IF(F62="Scenario3PBT13",'Medium retrofit'!$AQ$101,"")))&amp;IF(F62="Scenario1PBT14",'Medium retrofit'!$AR$101,IF(F62="Scenario2PBT14",'Medium retrofit'!$AS$101,IF(F62="Scenario3PBT14",'Medium retrofit'!$AT$101,"")))&amp;IF(F62="Scenario1PBT15",'Medium retrofit'!$AU$101,IF(F62="Scenario2PBT15",'Medium retrofit'!$AV$101,IF(F62="Scenario3PBT15",'Medium retrofit'!$AW$101,"")))</f>
        <v/>
      </c>
      <c r="AB62" s="242">
        <f t="shared" si="23"/>
        <v>0</v>
      </c>
      <c r="AC62" s="364" t="str">
        <f t="shared" si="24"/>
        <v/>
      </c>
      <c r="AD62" s="353">
        <f>IF(AC62="",IFERROR('Projection_Base-case'!G63-G62,0),0)</f>
        <v>0</v>
      </c>
      <c r="AE62" s="350">
        <f t="shared" si="25"/>
        <v>0</v>
      </c>
      <c r="AF62" s="361">
        <f>IFERROR(100*AD62/'Projection_Base-case'!G63,0)</f>
        <v>0</v>
      </c>
      <c r="AG62" s="352">
        <f>IF(AC62="",IFERROR('Projection_Base-case'!I63-I62,0),0)</f>
        <v>0</v>
      </c>
      <c r="AH62" s="353">
        <f t="shared" si="26"/>
        <v>0</v>
      </c>
      <c r="AI62" s="361">
        <f>IFERROR(100*AG62/'Projection_Base-case'!I63,0)</f>
        <v>0</v>
      </c>
      <c r="AJ62" s="352">
        <f>IF(AC62="",IFERROR('Projection_Base-case'!K63-K62,0),0)</f>
        <v>0</v>
      </c>
      <c r="AK62" s="353">
        <f t="shared" si="27"/>
        <v>0</v>
      </c>
      <c r="AL62" s="361">
        <f>IFERROR(100*AJ62/'Projection_Base-case'!K63,0)</f>
        <v>0</v>
      </c>
      <c r="AM62" s="352">
        <f>-IF(AC62="",IFERROR('Projection_Base-case'!M63-M62,0),0)</f>
        <v>0</v>
      </c>
      <c r="AN62" s="353">
        <f t="shared" si="28"/>
        <v>0</v>
      </c>
      <c r="AO62" s="354">
        <f>IFERROR(IF('Projection_Base-case'!N63&gt;0,100*AN62/'Projection_Base-case'!N63,100*AN62/N62),0)</f>
        <v>0</v>
      </c>
      <c r="AP62" s="355">
        <f>IF(AC62="",IFERROR('Projection_Base-case'!O63-O62,0),0)</f>
        <v>0</v>
      </c>
      <c r="AQ62" s="356">
        <f t="shared" si="29"/>
        <v>0</v>
      </c>
      <c r="AR62" s="356">
        <f>IFERROR(100*AP62/'Projection_Base-case'!O63,0)</f>
        <v>0</v>
      </c>
      <c r="AS62" s="355">
        <f>IF(AC62="",IFERROR('Projection_Base-case'!Q63-Q62,0),0)</f>
        <v>0</v>
      </c>
      <c r="AT62" s="356">
        <f t="shared" si="30"/>
        <v>0</v>
      </c>
      <c r="AU62" s="356">
        <f>IFERROR(100*AS62/'Projection_Base-case'!Q63,0)</f>
        <v>0</v>
      </c>
      <c r="AV62" s="355">
        <f>IF(AC62="",IFERROR('Projection_Base-case'!S63-S62,0),0)</f>
        <v>0</v>
      </c>
      <c r="AW62" s="356">
        <f t="shared" si="31"/>
        <v>0</v>
      </c>
      <c r="AX62" s="357">
        <f>IFERROR(100*AV62/'Projection_Base-case'!S63,0)</f>
        <v>0</v>
      </c>
      <c r="AY62" s="358">
        <f>IF(AC62="",IFERROR('Projection_Base-case'!U63-U62,0),0)</f>
        <v>0</v>
      </c>
      <c r="AZ62" s="359">
        <f t="shared" si="32"/>
        <v>0</v>
      </c>
      <c r="BA62" s="359">
        <f>IFERROR(100*AY62/'Projection_Base-case'!U63,0)</f>
        <v>0</v>
      </c>
      <c r="BB62" s="358">
        <f>IF(AC62="",IFERROR('Projection_Base-case'!W63-W62,0),0)</f>
        <v>0</v>
      </c>
      <c r="BC62" s="359">
        <f t="shared" si="33"/>
        <v>0</v>
      </c>
      <c r="BD62" s="359">
        <f>IFERROR(100*BB62/'Projection_Base-case'!W63,0)</f>
        <v>0</v>
      </c>
      <c r="BE62" s="358">
        <f>IF(AC62="",IFERROR('Projection_Base-case'!Y63-Y62,0),0)</f>
        <v>0</v>
      </c>
      <c r="BF62" s="359">
        <f t="shared" si="34"/>
        <v>0</v>
      </c>
      <c r="BG62" s="359">
        <f>IFERROR(100*BE62/'Projection_Base-case'!Y63,0)</f>
        <v>0</v>
      </c>
      <c r="BH62" s="359">
        <f t="shared" si="35"/>
        <v>0</v>
      </c>
      <c r="BI62" s="360">
        <f t="shared" si="36"/>
        <v>0</v>
      </c>
    </row>
    <row r="63" spans="1:61">
      <c r="A63" s="205">
        <v>59</v>
      </c>
      <c r="B63" s="347">
        <f>IF('Projection_Base-case'!B64&lt;&gt;"",'Projection_Base-case'!B64,0)</f>
        <v>0</v>
      </c>
      <c r="C63" s="347">
        <f>IF('Projection_Base-case'!C64&lt;&gt;"",'Projection_Base-case'!C64,0)</f>
        <v>0</v>
      </c>
      <c r="D63" s="365">
        <f>IF('Projection_Base-case'!D64&lt;&gt;"",'Projection_Base-case'!D64,0)</f>
        <v>0</v>
      </c>
      <c r="E63" s="369"/>
      <c r="F63" s="367" t="str">
        <f t="shared" si="12"/>
        <v>0</v>
      </c>
      <c r="G63" s="241" t="str">
        <f>IF(F63="Scenario1PBT1",'Medium retrofit'!$E$6,IF(F63="Scenario2PBT1",'Medium retrofit'!$F$6,IF(F63="Scenario3PBT1",'Medium retrofit'!$G$6,"")))&amp;IF(F63="Scenario1PBT2",'Medium retrofit'!$H$6,IF(F63="Scenario2PBT2",'Medium retrofit'!$I$6,IF(F63="Scenario3PBT2",'Medium retrofit'!$J$6,"")))&amp;IF(F63="Scenario1PBT3",'Medium retrofit'!$K$6,IF(F63="Scenario2PBT3",'Medium retrofit'!$L$6,IF(F63="Scenario3PBT3",'Medium retrofit'!$M$6,"")))&amp;IF(F63="Scenario1PBT4",'Medium retrofit'!$N$6,IF(F63="Scenario2PBT4",'Medium retrofit'!$O$6,IF(F63="Scenario3PBT4",'Medium retrofit'!$P$6,"")))&amp;IF(F63="Scenario1PBT5",'Medium retrofit'!$Q$6,IF(F63="Scenario2PBT5",'Medium retrofit'!$R$6,IF(F63="Scenario3PBT5",'Medium retrofit'!$S$6,"")))&amp;IF(F63="Scenario1PBT6",'Medium retrofit'!$T$6,IF(F63="Scenario2PBT6",'Medium retrofit'!$U$6,IF(F63="Scenario3PBT6",'Medium retrofit'!$V$6,"")))&amp;IF(F63="Scenario1PBT7",'Medium retrofit'!$W$6,IF(F63="Scenario2PBT7",'Medium retrofit'!$X$6,IF(F63="Scenario3PBT7",'Medium retrofit'!$Y$6,"")))&amp;IF(F63="Scenario1PBT8",'Medium retrofit'!$Z$6,IF(F63="Scenario2PBT8",'Medium retrofit'!$AA$6,IF(F63="Scenario3PBT8",'Medium retrofit'!$AB$6,"")))&amp;IF(F63="Scenario1PBT9",'Medium retrofit'!$AC$6,IF(F63="Scenario2PBT9",'Medium retrofit'!$AD$6,IF(F63="Scenario3PBT9",'Medium retrofit'!$AE$6,"")))&amp;IF(F63="Scenario1PBT10",'Medium retrofit'!$AF$6,IF(F63="Scenario2PBT10",'Medium retrofit'!$AG$6,IF(F63="Scenario3PBT10",'Medium retrofit'!$AH$6,"")))&amp;IF(F63="Scenario1PBT11",'Medium retrofit'!$AI$6,IF(F63="Scenario2PBT11",'Medium retrofit'!$AJ$6,IF(F63="Scenario3PBT11",'Medium retrofit'!$AK$6,"")))&amp;IF(F63="Scenario1PBT12",'Medium retrofit'!$AL$6,IF(F63="Scenario2PBT12",'Medium retrofit'!$AM$6,IF(F63="Scenario3PBT12",'Medium retrofit'!$AN$6,"")))&amp;IF(F63="Scenario1PBT13",'Medium retrofit'!$AO$6,IF(F63="Scenario2PBT13",'Medium retrofit'!$AP$6,IF(F63="Scenario3PBT13",'Medium retrofit'!$AQ$6,"")))&amp;IF(F63="Scenario1PBT14",'Medium retrofit'!$AR$6,IF(F63="Scenario2PBT14",'Medium retrofit'!$AS$6,IF(F63="Scenario3PBT14",'Medium retrofit'!$AT$6,"")))&amp;IF(F63="Scenario1PBT15",'Medium retrofit'!$AU$6,IF(F63="Scenario2PBT15",'Medium retrofit'!$AV$6,IF(F63="Scenario3PBT15",'Medium retrofit'!$AW$6,"")))</f>
        <v/>
      </c>
      <c r="H63" s="123">
        <f t="shared" si="13"/>
        <v>0</v>
      </c>
      <c r="I63" s="239" t="str">
        <f>IF(F63="Scenario1PBT1",'Medium retrofit'!$E$16,IF(F63="Scenario2PBT1",'Medium retrofit'!$F$16,IF(F63="Scenario3PBT1",'Medium retrofit'!$G$16,"")))&amp;IF(F63="Scenario1PBT2",'Medium retrofit'!$H$16,IF(F63="Scenario2PBT2",'Medium retrofit'!$I$16,IF(F63="Scenario3PBT2",'Medium retrofit'!$J$16,"")))&amp;IF(F63="Scenario1PBT3",'Medium retrofit'!$K$16,IF(F63="Scenario2PBT3",'Medium retrofit'!$L$16,IF(F63="Scenario3PBT3",'Medium retrofit'!$M$16,"")))&amp;IF(F63="Scenario1PBT4",'Medium retrofit'!$N$16,IF(F63="Scenario2PBT4",'Medium retrofit'!$O$16,IF(F63="Scenario3PBT4",'Medium retrofit'!$P$16,"")))&amp;IF(F63="Scenario1PBT5",'Medium retrofit'!$Q$16,IF(F63="Scenario2PBT5",'Medium retrofit'!$R$16,IF(F63="Scenario3PBT5",'Medium retrofit'!$S$16,"")))&amp;IF(F63="Scenario1PBT6",'Medium retrofit'!$T$16,IF(F63="Scenario2PBT6",'Medium retrofit'!$U$16,IF(F63="Scenario3PBT6",'Medium retrofit'!$V$16,"")))&amp;IF(F63="Scenario1PBT7",'Medium retrofit'!$W$16,IF(F63="Scenario2PBT7",'Medium retrofit'!$X$16,IF(F63="Scenario3PBT7",'Medium retrofit'!$Y$16,"")))&amp;IF(F63="Scenario1PBT8",'Medium retrofit'!$Z$16,IF(F63="Scenario2PBT8",'Medium retrofit'!$AA$16,IF(F63="Scenario3PBT8",'Medium retrofit'!$AB$16,"")))&amp;IF(F63="Scenario1PBT9",'Medium retrofit'!$AC$16,IF(F63="Scenario2PBT9",'Medium retrofit'!$AD$16,IF(F63="Scenario3PBT9",'Medium retrofit'!$AE$16,"")))&amp;IF(F63="Scenario1PBT10",'Medium retrofit'!$AF$16,IF(F63="Scenario2PBT10",'Medium retrofit'!$AG$16,IF(F63="Scenario3PBT10",'Medium retrofit'!$AH$16,"")))&amp;IF(F63="Scenario1PBT11",'Medium retrofit'!$AI$16,IF(F63="Scenario2PBT11",'Medium retrofit'!$AJ$16,IF(F63="Scenario3PBT11",'Medium retrofit'!$AK$16,"")))&amp;IF(F63="Scenario1PBT12",'Medium retrofit'!$AL$16,IF(F63="Scenario2PBT12",'Medium retrofit'!$AM$16,IF(F63="Scenario3PBT12",'Medium retrofit'!$AN$16,"")))&amp;IF(F63="Scenario1PBT13",'Medium retrofit'!$AO$16,IF(F63="Scenario2PBT13",'Medium retrofit'!$AP$16,IF(F63="Scenario3PBT13",'Medium retrofit'!$AQ$16,"")))&amp;IF(F63="Scenario1PBT14",'Medium retrofit'!$AR$16,IF(F63="Scenario2PBT14",'Medium retrofit'!$AS$16,IF(F63="Scenario3PBT14",'Medium retrofit'!$AT$16,"")))&amp;IF(F63="Scenario1PBT15",'Medium retrofit'!$AU$16,IF(F63="Scenario2PBT15",'Medium retrofit'!$AV$16,IF(F63="Scenario3PBT15",'Medium retrofit'!$AW$16,"")))</f>
        <v/>
      </c>
      <c r="J63" s="123">
        <f t="shared" si="14"/>
        <v>0</v>
      </c>
      <c r="K63" s="123" t="str">
        <f>IF(F63="Scenario1PBT1",'Medium retrofit'!$E$18,IF(F63="Scenario2PBT1",'Medium retrofit'!$F$18,IF(F63="Scenario3PBT1",'Medium retrofit'!$G$18,"")))&amp;IF(F63="Scenario1PBT2",'Medium retrofit'!$H$18,IF(F63="Scenario2PBT2",'Medium retrofit'!$I$18,IF(F63="Scenario3PBT2",'Medium retrofit'!$J$18,"")))&amp;IF(F63="Scenario1PBT3",'Medium retrofit'!$K$18,IF(F63="Scenario2PBT3",'Medium retrofit'!$L$18,IF(F63="Scenario3PBT3",'Medium retrofit'!$M$18,"")))&amp;IF(F63="Scenario1PBT4",'Medium retrofit'!$N$18,IF(F63="Scenario2PBT4",'Medium retrofit'!$O$18,IF(F63="Scenario3PBT4",'Medium retrofit'!$P$18,"")))&amp;IF(F63="Scenario1PBT5",'Medium retrofit'!$Q$18,IF(F63="Scenario2PBT5",'Medium retrofit'!$R$18,IF(F63="Scenario3PBT5",'Medium retrofit'!$S$18,"")))&amp;IF(F63="Scenario1PBT6",'Medium retrofit'!$T$18,IF(F63="Scenario2PBT6",'Medium retrofit'!$U$18,IF(F63="Scenario3PBT6",'Medium retrofit'!$V$18,"")))&amp;IF(F63="Scenario1PBT7",'Medium retrofit'!$W$18,IF(F63="Scenario2PBT7",'Medium retrofit'!$X$18,IF(F63="Scenario3PBT7",'Medium retrofit'!$Y$18,"")))&amp;IF(F63="Scenario1PBT8",'Medium retrofit'!$Z$18,IF(F63="Scenario2PBT8",'Medium retrofit'!$AA$18,IF(F63="Scenario3PBT8",'Medium retrofit'!$AB$18,"")))&amp;IF(F63="Scenario1PBT9",'Medium retrofit'!$AC$18,IF(F63="Scenario2PBT9",'Medium retrofit'!$AD$18,IF(F63="Scenario3PBT9",'Medium retrofit'!$AE$18,"")))&amp;IF(F63="Scenario1PBT10",'Medium retrofit'!$AF$18,IF(F63="Scenario2PBT10",'Medium retrofit'!$AG$18,IF(F63="Scenario3PBT10",'Medium retrofit'!$AH$18,"")))&amp;IF(F63="Scenario1PBT11",'Medium retrofit'!$AI$18,IF(F63="Scenario2PBT11",'Medium retrofit'!$AJ$18,IF(F63="Scenario3PBT11",'Medium retrofit'!$AK$18,"")))&amp;IF(F63="Scenario1PBT12",'Medium retrofit'!$AL$18,IF(F63="Scenario2PBT12",'Medium retrofit'!$AM$18,IF(F63="Scenario3PBT12",'Medium retrofit'!$AN$18,"")))&amp;IF(F63="Scenario1PBT13",'Medium retrofit'!$AO$18,IF(F63="Scenario2PBT13",'Medium retrofit'!$AP$18,IF(F63="Scenario3PBT13",'Medium retrofit'!$AQ$18,"")))&amp;IF(F63="Scenario1PBT14",'Medium retrofit'!$AR$18,IF(F63="Scenario2PBT14",'Medium retrofit'!$AS$18,IF(F63="Scenario3PBT14",'Medium retrofit'!$AT$18,"")))&amp;IF(F63="Scenario1PBT15",'Medium retrofit'!$AU$18,IF(F63="Scenario2PBT15",'Medium retrofit'!$AV$18,IF(F63="Scenario3PBT15",'Medium retrofit'!$AW$18,"")))</f>
        <v/>
      </c>
      <c r="L63" s="123">
        <f t="shared" si="15"/>
        <v>0</v>
      </c>
      <c r="M63" s="123" t="str">
        <f>IF(F63="Scenario1PBT1",'Medium retrofit'!$E$20,IF(F63="Scenario2PBT1",'Medium retrofit'!$F$20,IF(F63="Scenario3PBT1",'Medium retrofit'!$G$20,"")))&amp;IF(F63="Scenario1PBT2",'Medium retrofit'!$H$20,IF(F63="Scenario2PBT2",'Medium retrofit'!$I$20,IF(F63="Scenario3PBT2",'Medium retrofit'!$J$20,"")))&amp;IF(F63="Scenario1PBT3",'Medium retrofit'!$K$20,IF(F63="Scenario2PBT3",'Medium retrofit'!$L$20,IF(F63="Scenario3PBT3",'Medium retrofit'!$M$20,"")))&amp;IF(F63="Scenario1PBT4",'Medium retrofit'!$N$20,IF(F63="Scenario2PBT4",'Medium retrofit'!$O$20,IF(F63="Scenario3PBT4",'Medium retrofit'!$P$20,"")))&amp;IF(F63="Scenario1PBT5",'Medium retrofit'!$Q$20,IF(F63="Scenario2PBT5",'Medium retrofit'!$R$20,IF(F63="Scenario3PBT5",'Medium retrofit'!$S$20,"")))&amp;IF(F63="Scenario1PBT6",'Medium retrofit'!$T$20,IF(F63="Scenario2PBT6",'Medium retrofit'!$U$20,IF(F63="Scenario3PBT6",'Medium retrofit'!$V$20,"")))&amp;IF(F63="Scenario1PBT7",'Medium retrofit'!$W$20,IF(F63="Scenario2PBT7",'Medium retrofit'!$X$20,IF(F63="Scenario3PBT7",'Medium retrofit'!$Y$20,"")))&amp;IF(F63="Scenario1PBT8",'Medium retrofit'!$Z$20,IF(F63="Scenario2PBT8",'Medium retrofit'!$AA$20,IF(F63="Scenario3PBT8",'Medium retrofit'!$AB$20,"")))&amp;IF(F63="Scenario1PBT9",'Medium retrofit'!$AC$20,IF(F63="Scenario2PBT9",'Medium retrofit'!$AD$20,IF(F63="Scenario3PBT9",'Medium retrofit'!$AE$20,"")))&amp;IF(F63="Scenario1PBT10",'Medium retrofit'!$AF$20,IF(F63="Scenario2PBT10",'Medium retrofit'!$AG$20,IF(F63="Scenario3PBT10",'Medium retrofit'!$AH$20,"")))&amp;IF(F63="Scenario1PBT11",'Medium retrofit'!$AI$20,IF(F63="Scenario2PBT11",'Medium retrofit'!$AJ$20,IF(F63="Scenario3PBT11",'Medium retrofit'!$AK$20,"")))&amp;IF(F63="Scenario1PBT12",'Medium retrofit'!$AL$20,IF(F63="Scenario2PBT12",'Medium retrofit'!$AM$20,IF(F63="Scenario3PBT12",'Medium retrofit'!$AN$20,"")))&amp;IF(F63="Scenario1PBT13",'Medium retrofit'!$AO$20,IF(F63="Scenario2PBT13",'Medium retrofit'!$AP$20,IF(F63="Scenario3PBT13",'Medium retrofit'!$AQ$20,"")))&amp;IF(F63="Scenario1PBT14",'Medium retrofit'!$AR$20,IF(F63="Scenario2PBT14",'Medium retrofit'!$AS$20,IF(F63="Scenario3PBT14",'Medium retrofit'!$AT$20,"")))&amp;IF(F63="Scenario1PBT15",'Medium retrofit'!$AU$20,IF(F63="Scenario2PBT15",'Medium retrofit'!$AV$20,IF(F63="Scenario3PBT15",'Medium retrofit'!$AW$20,"")))</f>
        <v/>
      </c>
      <c r="N63" s="124">
        <f t="shared" si="16"/>
        <v>0</v>
      </c>
      <c r="O63" s="245" t="str">
        <f>IF(F63="Scenario1PBT1",'Medium retrofit'!$E$23,IF(F63="Scenario2PBT1",'Medium retrofit'!$F$23,IF(F63="Scenario3PBT1",'Medium retrofit'!$G$23,"")))&amp;IF(F63="Scenario1PBT2",'Medium retrofit'!$H$23,IF(F63="Scenario2PBT2",'Medium retrofit'!$I$23,IF(F63="Scenario3PBT2",'Medium retrofit'!$J$23,"")))&amp;IF(F63="Scenario1PBT3",'Medium retrofit'!$K$23,IF(F63="Scenario2PBT3",'Medium retrofit'!$L$23,IF(F63="Scenario3PBT3",'Medium retrofit'!$M$23,"")))&amp;IF(F63="Scenario1PBT4",'Medium retrofit'!$N$23,IF(F63="Scenario2PBT4",'Medium retrofit'!$O$23,IF(F63="Scenario3PBT4",'Medium retrofit'!$P$23,"")))&amp;IF(F63="Scenario1PBT5",'Medium retrofit'!$Q$23,IF(F63="Scenario2PBT5",'Medium retrofit'!$R$23,IF(F63="Scenario3PBT5",'Medium retrofit'!$S$23,"")))&amp;IF(F63="Scenario1PBT6",'Medium retrofit'!$T$23,IF(F63="Scenario2PBT6",'Medium retrofit'!$U$23,IF(F63="Scenario3PBT6",'Medium retrofit'!$V$23,"")))&amp;IF(F63="Scenario1PBT7",'Medium retrofit'!$W$23,IF(F63="Scenario2PBT7",'Medium retrofit'!$X$23,IF(F63="Scenario3PBT7",'Medium retrofit'!$Y$23,"")))&amp;IF(F63="Scenario1PBT8",'Medium retrofit'!$Z$23,IF(F63="Scenario2PBT8",'Medium retrofit'!$AA$23,IF(F63="Scenario3PBT8",'Medium retrofit'!$AB$23,"")))&amp;IF(F63="Scenario1PBT9",'Medium retrofit'!$AC$23,IF(F63="Scenario2PBT9",'Medium retrofit'!$AD$23,IF(F63="Scenario3PBT9",'Medium retrofit'!$AE$23,"")))&amp;IF(F63="Scenario1PBT10",'Medium retrofit'!$AF$23,IF(F63="Scenario2PBT10",'Medium retrofit'!$AG$23,IF(F63="Scenario3PBT10",'Medium retrofit'!$AH$23,"")))&amp;IF(F63="Scenario1PBT11",'Medium retrofit'!$AI$23,IF(F63="Scenario2PBT11",'Medium retrofit'!$AJ$23,IF(F63="Scenario3PBT11",'Medium retrofit'!$AK$23,"")))&amp;IF(F63="Scenario1PBT12",'Medium retrofit'!$AL$23,IF(F63="Scenario2PBT12",'Medium retrofit'!$AM$23,IF(F63="Scenario3PBT12",'Medium retrofit'!$AN$23,"")))&amp;IF(F63="Scenario1PBT13",'Medium retrofit'!$AO$23,IF(F63="Scenario2PBT13",'Medium retrofit'!$AP$23,IF(F63="Scenario3PBT13",'Medium retrofit'!$AQ$23,"")))&amp;IF(F63="Scenario1PBT14",'Medium retrofit'!$AR$23,IF(F63="Scenario2PBT14",'Medium retrofit'!$AS$23,IF(F63="Scenario3PBT14",'Medium retrofit'!$AT$23,"")))&amp;IF(F63="Scenario1PBT15",'Medium retrofit'!$AU$23,IF(F63="Scenario2PBT15",'Medium retrofit'!$AV$23,IF(F63="Scenario3PBT15",'Medium retrofit'!$AW$23,"")))</f>
        <v/>
      </c>
      <c r="P63" s="123">
        <f t="shared" si="17"/>
        <v>0</v>
      </c>
      <c r="Q63" s="123" t="str">
        <f>IF(F63="Scenario1PBT1",'Medium retrofit'!$E$25,IF(F63="Scenario2PBT1",'Medium retrofit'!$F$25,IF(F63="Scenario3PBT1",'Medium retrofit'!$G$25,"")))&amp;IF(F63="Scenario1PBT2",'Medium retrofit'!$H$25,IF(F63="Scenario2PBT2",'Medium retrofit'!$I$25,IF(F63="Scenario3PBT2",'Medium retrofit'!$J$25,"")))&amp;IF(F63="Scenario1PBT3",'Medium retrofit'!$K$25,IF(F63="Scenario2PBT3",'Medium retrofit'!$L$25,IF(F63="Scenario3PBT3",'Medium retrofit'!$M$25,"")))&amp;IF(F63="Scenario1PBT4",'Medium retrofit'!$N$25,IF(F63="Scenario2PBT4",'Medium retrofit'!$O$25,IF(F63="Scenario3PBT4",'Medium retrofit'!$P$25,"")))&amp;IF(F63="Scenario1PBT5",'Medium retrofit'!$Q$25,IF(F63="Scenario2PBT5",'Medium retrofit'!$R$25,IF(F63="Scenario3PBT5",'Medium retrofit'!$S$25,"")))&amp;IF(F63="Scenario1PBT6",'Medium retrofit'!$T$25,IF(F63="Scenario2PBT6",'Medium retrofit'!$U$25,IF(F63="Scenario3PBT6",'Medium retrofit'!$V$25,"")))&amp;IF(F63="Scenario1PBT7",'Medium retrofit'!$W$25,IF(F63="Scenario2PBT7",'Medium retrofit'!$X$25,IF(F63="Scenario3PBT7",'Medium retrofit'!$Y$25,"")))&amp;IF(F63="Scenario1PBT8",'Medium retrofit'!$Z$25,IF(F63="Scenario2PBT8",'Medium retrofit'!$AA$25,IF(F63="Scenario3PBT8",'Medium retrofit'!$AB$25,"")))&amp;IF(F63="Scenario1PBT9",'Medium retrofit'!$AC$25,IF(F63="Scenario2PBT9",'Medium retrofit'!$AD$25,IF(F63="Scenario3PBT9",'Medium retrofit'!$AE$25,"")))&amp;IF(F63="Scenario1PBT10",'Medium retrofit'!$AF$25,IF(F63="Scenario2PBT10",'Medium retrofit'!$AG$25,IF(F63="Scenario3PBT10",'Medium retrofit'!$AH$25,"")))&amp;IF(F63="Scenario1PBT11",'Medium retrofit'!$AI$25,IF(F63="Scenario2PBT11",'Medium retrofit'!$AJ$25,IF(F63="Scenario3PBT11",'Medium retrofit'!$AK$25,"")))&amp;IF(F63="Scenario1PBT12",'Medium retrofit'!$AL$25,IF(F63="Scenario2PBT12",'Medium retrofit'!$AM$25,IF(F63="Scenario3PBT12",'Medium retrofit'!$AN$25,"")))&amp;IF(F63="Scenario1PBT13",'Medium retrofit'!$AO$25,IF(F63="Scenario2PBT13",'Medium retrofit'!$AP$25,IF(F63="Scenario3PBT13",'Medium retrofit'!$AQ$25,"")))&amp;IF(F63="Scenario1PBT14",'Medium retrofit'!$AR$25,IF(F63="Scenario2PBT14",'Medium retrofit'!$AS$25,IF(F63="Scenario3PBT14",'Medium retrofit'!$AT$25,"")))&amp;IF(F63="Scenario1PBT15",'Medium retrofit'!$AU$25,IF(F63="Scenario2PBT15",'Medium retrofit'!$AV$25,IF(F63="Scenario3PBT15",'Medium retrofit'!$AW$25,"")))</f>
        <v/>
      </c>
      <c r="R63" s="123">
        <f t="shared" si="18"/>
        <v>0</v>
      </c>
      <c r="S63" s="123" t="str">
        <f>IF(F63="Scenario1PBT1",'Medium retrofit'!$E$27,IF(F63="Scenario2PBT1",'Medium retrofit'!$F$27,IF(F63="Scenario3PBT1",'Medium retrofit'!$G$27,"")))&amp;IF(F63="Scenario1PBT2",'Medium retrofit'!$H$27,IF(F63="Scenario2PBT2",'Medium retrofit'!$I$27,IF(F63="Scenario3PBT2",'Medium retrofit'!$J$27,"")))&amp;IF(F63="Scenario1PBT3",'Medium retrofit'!$K$27,IF(F63="Scenario2PBT3",'Medium retrofit'!$L$27,IF(F63="Scenario3PBT3",'Medium retrofit'!$M$27,"")))&amp;IF(F63="Scenario1PBT4",'Medium retrofit'!$N$27,IF(F63="Scenario2PBT4",'Medium retrofit'!$O$27,IF(F63="Scenario3PBT4",'Medium retrofit'!$P$27,"")))&amp;IF(F63="Scenario1PBT5",'Medium retrofit'!$Q$27,IF(F63="Scenario2PBT5",'Medium retrofit'!$R$27,IF(F63="Scenario3PBT5",'Medium retrofit'!$S$27,"")))&amp;IF(F63="Scenario1PBT6",'Medium retrofit'!$T$27,IF(F63="Scenario2PBT6",'Medium retrofit'!$U$27,IF(F63="Scenario3PBT6",'Medium retrofit'!$V$27,"")))&amp;IF(F63="Scenario1PBT7",'Medium retrofit'!$W$27,IF(F63="Scenario2PBT7",'Medium retrofit'!$X$27,IF(F63="Scenario3PBT7",'Medium retrofit'!$Y$27,"")))&amp;IF(F63="Scenario1PBT8",'Medium retrofit'!$Z$27,IF(F63="Scenario2PBT8",'Medium retrofit'!$AA$27,IF(F63="Scenario3PBT8",'Medium retrofit'!$AB$27,"")))&amp;IF(F63="Scenario1PBT9",'Medium retrofit'!$AC$27,IF(F63="Scenario2PBT9",'Medium retrofit'!$AD$27,IF(F63="Scenario3PBT9",'Medium retrofit'!$AE$27,"")))&amp;IF(F63="Scenario1PBT10",'Medium retrofit'!$AF$27,IF(F63="Scenario2PBT10",'Medium retrofit'!$AG$27,IF(F63="Scenario3PBT10",'Medium retrofit'!$AH$27,"")))&amp;IF(F63="Scenario1PBT11",'Medium retrofit'!$AI$27,IF(F63="Scenario2PBT11",'Medium retrofit'!$AJ$27,IF(F63="Scenario3PBT11",'Medium retrofit'!$AK$27,"")))&amp;IF(F63="Scenario1PBT12",'Medium retrofit'!$AL$27,IF(F63="Scenario2PBT12",'Medium retrofit'!$AM$27,IF(F63="Scenario3PBT12",'Medium retrofit'!$AN$27,"")))&amp;IF(F63="Scenario1PBT13",'Medium retrofit'!$AO$27,IF(F63="Scenario2PBT13",'Medium retrofit'!$AP$27,IF(F63="Scenario3PBT13",'Medium retrofit'!$AQ$27,"")))&amp;IF(F63="Scenario1PBT14",'Medium retrofit'!$AR$27,IF(F63="Scenario2PBT14",'Medium retrofit'!$AS$27,IF(F63="Scenario3PBT14",'Medium retrofit'!$AT$27,"")))&amp;IF(F63="Scenario1PBT15",'Medium retrofit'!$AU$27,IF(F63="Scenario2PBT15",'Medium retrofit'!$AV$27,IF(F63="Scenario3PBT15",'Medium retrofit'!$AW$27,"")))</f>
        <v/>
      </c>
      <c r="T63" s="246">
        <f t="shared" si="19"/>
        <v>0</v>
      </c>
      <c r="U63" s="245" t="str">
        <f>IF(F63="Scenario1PBT1",'Medium retrofit'!$E$38,IF(F63="Scenario2PBT1",'Medium retrofit'!$F$38,IF(F63="Scenario3PBT1",'Medium retrofit'!$G$38,"")))&amp;IF(F63="Scenario1PBT2",'Medium retrofit'!$H$38,IF(F63="Scenario2PBT2",'Medium retrofit'!$I$38,IF(F63="Scenario3PBT2",'Medium retrofit'!$J$38,"")))&amp;IF(F63="Scenario1PBT3",'Medium retrofit'!$K$38,IF(F63="Scenario2PBT3",'Medium retrofit'!$L$38,IF(F63="Scenario3PBT3",'Medium retrofit'!$M$38,"")))&amp;IF(F63="Scenario1PBT4",'Medium retrofit'!$N$38,IF(F63="Scenario2PBT4",'Medium retrofit'!$O$38,IF(F63="Scenario3PBT4",'Medium retrofit'!$P$38,"")))&amp;IF(F63="Scenario1PBT5",'Medium retrofit'!$Q$38,IF(F63="Scenario2PBT5",'Medium retrofit'!$R$38,IF(F63="Scenario3PBT5",'Medium retrofit'!$S$38,"")))&amp;IF(F63="Scenario1PBT6",'Medium retrofit'!$T$38,IF(F63="Scenario2PBT6",'Medium retrofit'!$U$38,IF(F63="Scenario3PBT6",'Medium retrofit'!$V$38,"")))&amp;IF(F63="Scenario1PBT7",'Medium retrofit'!$W$38,IF(F63="Scenario2PBT7",'Medium retrofit'!$X$38,IF(F63="Scenario3PBT7",'Medium retrofit'!$Y$38,"")))&amp;IF(F63="Scenario1PBT8",'Medium retrofit'!$Z$38,IF(F63="Scenario2PBT8",'Medium retrofit'!$AA$38,IF(F63="Scenario3PBT8",'Medium retrofit'!$AB$38,"")))&amp;IF(F63="Scenario1PBT9",'Medium retrofit'!$AC$38,IF(F63="Scenario2PBT9",'Medium retrofit'!$AD$38,IF(F63="Scenario3PBT9",'Medium retrofit'!$AE$38,"")))&amp;IF(F63="Scenario1PBT10",'Medium retrofit'!$AF$38,IF(F63="Scenario2PBT10",'Medium retrofit'!$AG$38,IF(F63="Scenario3PBT10",'Medium retrofit'!$AH$38,"")))&amp;IF(F63="Scenario1PBT11",'Medium retrofit'!$AI$38,IF(F63="Scenario2PBT11",'Medium retrofit'!$AJ$38,IF(F63="Scenario3PBT11",'Medium retrofit'!$AK$38,"")))&amp;IF(F63="Scenario1PBT12",'Medium retrofit'!$AL$38,IF(F63="Scenario2PBT12",'Medium retrofit'!$AM$38,IF(F63="Scenario3PBT12",'Medium retrofit'!$AN$38,"")))&amp;IF(F63="Scenario1PBT13",'Medium retrofit'!$AO$38,IF(F63="Scenario2PBT13",'Medium retrofit'!$AP$38,IF(F63="Scenario3PBT13",'Medium retrofit'!$AQ$38,"")))&amp;IF(F63="Scenario1PBT14",'Medium retrofit'!$AR$38,IF(F63="Scenario2PBT14",'Medium retrofit'!$AS$38,IF(F63="Scenario3PBT14",'Medium retrofit'!$AT$38,"")))&amp;IF(F63="Scenario1PBT15",'Medium retrofit'!$AU$38,IF(F63="Scenario2PBT15",'Medium retrofit'!$AV$38,IF(F63="Scenario3PBT15",'Medium retrofit'!$AW$38,"")))</f>
        <v/>
      </c>
      <c r="V63" s="123">
        <f t="shared" si="20"/>
        <v>0</v>
      </c>
      <c r="W63" s="123" t="str">
        <f>IF(F63="Scenario1PBT1",'Medium retrofit'!$E$40,IF(F63="Scenario2PBT1",'Medium retrofit'!$F$40,IF(F63="Scenario3PBT1",'Medium retrofit'!$G$40,"")))&amp;IF(F63="Scenario1PBT2",'Medium retrofit'!$H$40,IF(F63="Scenario2PBT2",'Medium retrofit'!$I$40,IF(F63="Scenario3PBT2",'Medium retrofit'!$J$40,"")))&amp;IF(F63="Scenario1PBT3",'Medium retrofit'!$K$40,IF(F63="Scenario2PBT3",'Medium retrofit'!$L$40,IF(F63="Scenario3PBT3",'Medium retrofit'!$M$40,"")))&amp;IF(F63="Scenario1PBT4",'Medium retrofit'!$N$40,IF(F63="Scenario2PBT4",'Medium retrofit'!$O$40,IF(F63="Scenario3PBT4",'Medium retrofit'!$P$40,"")))&amp;IF(F63="Scenario1PBT5",'Medium retrofit'!$Q$40,IF(F63="Scenario2PBT5",'Medium retrofit'!$R$40,IF(F63="Scenario3PBT5",'Medium retrofit'!$S$40,"")))&amp;IF(F63="Scenario1PBT6",'Medium retrofit'!$T$40,IF(F63="Scenario2PBT6",'Medium retrofit'!$U$40,IF(F63="Scenario3PBT6",'Medium retrofit'!$V$40,"")))&amp;IF(F63="Scenario1PBT7",'Medium retrofit'!$W$40,IF(F63="Scenario2PBT7",'Medium retrofit'!$X$40,IF(F63="Scenario3PBT7",'Medium retrofit'!$Y$40,"")))&amp;IF(F63="Scenario1PBT8",'Medium retrofit'!$Z$40,IF(F63="Scenario2PBT8",'Medium retrofit'!$AA$40,IF(F63="Scenario3PBT8",'Medium retrofit'!$AB$40,"")))&amp;IF(F63="Scenario1PBT9",'Medium retrofit'!$AC$40,IF(F63="Scenario2PBT9",'Medium retrofit'!$AD$40,IF(F63="Scenario3PBT9",'Medium retrofit'!$AE$40,"")))&amp;IF(F63="Scenario1PBT10",'Medium retrofit'!$AF$40,IF(F63="Scenario2PBT10",'Medium retrofit'!$AG$40,IF(F63="Scenario3PBT10",'Medium retrofit'!$AH$40,"")))&amp;IF(F63="Scenario1PBT11",'Medium retrofit'!$AI$40,IF(F63="Scenario2PBT11",'Medium retrofit'!$AJ$40,IF(F63="Scenario3PBT11",'Medium retrofit'!$AK$40,"")))&amp;IF(F63="Scenario1PBT12",'Medium retrofit'!$AL$40,IF(F63="Scenario2PBT12",'Medium retrofit'!$AM$40,IF(F63="Scenario3PBT12",'Medium retrofit'!$AN$40,"")))&amp;IF(F63="Scenario1PBT13",'Medium retrofit'!$AO$40,IF(F63="Scenario2PBT13",'Medium retrofit'!$AP$40,IF(F63="Scenario3PBT13",'Medium retrofit'!$AQ$40,"")))&amp;IF(F63="Scenario1PBT14",'Medium retrofit'!$AR$40,IF(F63="Scenario2PBT14",'Medium retrofit'!$AS$40,IF(F63="Scenario3PBT14",'Medium retrofit'!$AT$40,"")))&amp;IF(F63="Scenario1PBT15",'Medium retrofit'!$AU$40,IF(F63="Scenario2PBT15",'Medium retrofit'!$AV$40,IF(F63="Scenario3PBT15",'Medium retrofit'!$AW$40,"")))</f>
        <v/>
      </c>
      <c r="X63" s="123">
        <f t="shared" si="21"/>
        <v>0</v>
      </c>
      <c r="Y63" s="123" t="str">
        <f>IF(F63="Scenario1PBT1",'Medium retrofit'!$E$42,IF(F63="Scenario2PBT1",'Medium retrofit'!$F$42,IF(F63="Scenario3PBT1",'Medium retrofit'!$G$42,"")))&amp;IF(F63="Scenario1PBT2",'Medium retrofit'!$H$42,IF(F63="Scenario2PBT2",'Medium retrofit'!$I$42,IF(F63="Scenario3PBT2",'Medium retrofit'!$J$42,"")))&amp;IF(F63="Scenario1PBT3",'Medium retrofit'!$K$42,IF(F63="Scenario2PBT3",'Medium retrofit'!$L$42,IF(F63="Scenario3PBT3",'Medium retrofit'!$M$42,"")))&amp;IF(F63="Scenario1PBT4",'Medium retrofit'!$N$42,IF(F63="Scenario2PBT4",'Medium retrofit'!$O$42,IF(F63="Scenario3PBT4",'Medium retrofit'!$P$42,"")))&amp;IF(F63="Scenario1PBT5",'Medium retrofit'!$Q$42,IF(F63="Scenario2PBT5",'Medium retrofit'!$R$42,IF(F63="Scenario3PBT5",'Medium retrofit'!$S$42,"")))&amp;IF(F63="Scenario1PBT6",'Medium retrofit'!$T$42,IF(F63="Scenario2PBT6",'Medium retrofit'!$U$42,IF(F63="Scenario3PBT6",'Medium retrofit'!$V$42,"")))&amp;IF(F63="Scenario1PBT7",'Medium retrofit'!$W$42,IF(F63="Scenario2PBT7",'Medium retrofit'!$X$42,IF(F63="Scenario3PBT7",'Medium retrofit'!$Y$42,"")))&amp;IF(F63="Scenario1PBT8",'Medium retrofit'!$Z$42,IF(F63="Scenario2PBT8",'Medium retrofit'!$AA$42,IF(F63="Scenario3PBT8",'Medium retrofit'!$AB$42,"")))&amp;IF(F63="Scenario1PBT9",'Medium retrofit'!$AC$42,IF(F63="Scenario2PBT9",'Medium retrofit'!$AD$42,IF(F63="Scenario3PBT9",'Medium retrofit'!$AE$42,"")))&amp;IF(F63="Scenario1PBT10",'Medium retrofit'!$AF$42,IF(F63="Scenario2PBT10",'Medium retrofit'!$AG$42,IF(F63="Scenario3PBT10",'Medium retrofit'!$AH$42,"")))&amp;IF(F63="Scenario1PBT11",'Medium retrofit'!$AI$42,IF(F63="Scenario2PBT11",'Medium retrofit'!$AJ$42,IF(F63="Scenario3PBT11",'Medium retrofit'!$AK$42,"")))&amp;IF(F63="Scenario1PBT12",'Medium retrofit'!$AL$42,IF(F63="Scenario2PBT12",'Medium retrofit'!$AM$42,IF(F63="Scenario3PBT12",'Medium retrofit'!$AN$42,"")))&amp;IF(F63="Scenario1PBT13",'Medium retrofit'!$AO$42,IF(F63="Scenario2PBT13",'Medium retrofit'!$AP$42,IF(F63="Scenario3PBT13",'Medium retrofit'!$AQ$42,"")))&amp;IF(F63="Scenario1PBT14",'Medium retrofit'!$AR$42,IF(F63="Scenario2PBT14",'Medium retrofit'!$AS$42,IF(F63="Scenario3PBT14",'Medium retrofit'!$AT$42,"")))&amp;IF(F63="Scenario1PBT15",'Medium retrofit'!$AU$42,IF(F63="Scenario2PBT15",'Medium retrofit'!$AV$42,IF(F63="Scenario3PBT15",'Medium retrofit'!$AW$42,"")))</f>
        <v/>
      </c>
      <c r="Z63" s="123">
        <f t="shared" si="22"/>
        <v>0</v>
      </c>
      <c r="AA63" s="239" t="str">
        <f>IF(F63="Scenario1PBT1",'Medium retrofit'!$E$101,IF(F63="Scenario2PBT1",'Medium retrofit'!$F$101,IF(F63="Scenario3PBT1",'Medium retrofit'!$G$101,"")))&amp;IF(F63="Scenario1PBT2",'Medium retrofit'!$H$101,IF(F63="Scenario2PBT2",'Medium retrofit'!$I$101,IF(F63="Scenario3PBT2",'Medium retrofit'!$J$101,"")))&amp;IF(F63="Scenario1PBT3",'Medium retrofit'!$K$101,IF(F63="Scenario2PBT3",'Medium retrofit'!$L$101,IF(F63="Scenario3PBT3",'Medium retrofit'!$M$101,"")))&amp;IF(F63="Scenario1PBT4",'Medium retrofit'!$N$101,IF(F63="Scenario2PBT4",'Medium retrofit'!$O$101,IF(F63="Scenario3PBT4",'Medium retrofit'!$P$101,"")))&amp;IF(F63="Scenario1PBT5",'Medium retrofit'!$Q$101,IF(F63="Scenario2PBT5",'Medium retrofit'!$R$101,IF(F63="Scenario3PBT5",'Medium retrofit'!$S$101,"")))&amp;IF(F63="Scenario1PBT6",'Medium retrofit'!$T$101,IF(F63="Scenario2PBT6",'Medium retrofit'!$U$101,IF(F63="Scenario3PBT6",'Medium retrofit'!$V$101,"")))&amp;IF(F63="Scenario1PBT7",'Medium retrofit'!$W$101,IF(F63="Scenario2PBT7",'Medium retrofit'!$X$101,IF(F63="Scenario3PBT7",'Medium retrofit'!$Y$101,"")))&amp;IF(F63="Scenario1PBT8",'Medium retrofit'!$Z$101,IF(F63="Scenario2PBT8",'Medium retrofit'!$AA$101,IF(F63="Scenario3PBT8",'Medium retrofit'!$AB$101,"")))&amp;IF(F63="Scenario1PBT9",'Medium retrofit'!$AC$101,IF(F63="Scenario2PBT9",'Medium retrofit'!$AD$101,IF(F63="Scenario3PBT9",'Medium retrofit'!$AE$101,"")))&amp;IF(F63="Scenario1PBT10",'Medium retrofit'!$AF$101,IF(F63="Scenario2PBT10",'Medium retrofit'!$AG$101,IF(F63="Scenario3PBT10",'Medium retrofit'!$AH$101,"")))&amp;IF(F63="Scenario1PBT11",'Medium retrofit'!$AI$101,IF(F63="Scenario2PBT11",'Medium retrofit'!$AJ$101,IF(F63="Scenario3PBT11",'Medium retrofit'!$AK$101,"")))&amp;IF(F63="Scenario1PBT12",'Medium retrofit'!$AL$101,IF(F63="Scenario2PBT12",'Medium retrofit'!$AM$101,IF(F63="Scenario3PBT12",'Medium retrofit'!$AN$101,"")))&amp;IF(F63="Scenario1PBT13",'Medium retrofit'!$AO$101,IF(F63="Scenario2PBT13",'Medium retrofit'!$AP$101,IF(F63="Scenario3PBT13",'Medium retrofit'!$AQ$101,"")))&amp;IF(F63="Scenario1PBT14",'Medium retrofit'!$AR$101,IF(F63="Scenario2PBT14",'Medium retrofit'!$AS$101,IF(F63="Scenario3PBT14",'Medium retrofit'!$AT$101,"")))&amp;IF(F63="Scenario1PBT15",'Medium retrofit'!$AU$101,IF(F63="Scenario2PBT15",'Medium retrofit'!$AV$101,IF(F63="Scenario3PBT15",'Medium retrofit'!$AW$101,"")))</f>
        <v/>
      </c>
      <c r="AB63" s="242">
        <f t="shared" si="23"/>
        <v>0</v>
      </c>
      <c r="AC63" s="364" t="str">
        <f t="shared" si="24"/>
        <v/>
      </c>
      <c r="AD63" s="353">
        <f>IF(AC63="",IFERROR('Projection_Base-case'!G64-G63,0),0)</f>
        <v>0</v>
      </c>
      <c r="AE63" s="350">
        <f t="shared" si="25"/>
        <v>0</v>
      </c>
      <c r="AF63" s="361">
        <f>IFERROR(100*AD63/'Projection_Base-case'!G64,0)</f>
        <v>0</v>
      </c>
      <c r="AG63" s="352">
        <f>IF(AC63="",IFERROR('Projection_Base-case'!I64-I63,0),0)</f>
        <v>0</v>
      </c>
      <c r="AH63" s="353">
        <f t="shared" si="26"/>
        <v>0</v>
      </c>
      <c r="AI63" s="361">
        <f>IFERROR(100*AG63/'Projection_Base-case'!I64,0)</f>
        <v>0</v>
      </c>
      <c r="AJ63" s="352">
        <f>IF(AC63="",IFERROR('Projection_Base-case'!K64-K63,0),0)</f>
        <v>0</v>
      </c>
      <c r="AK63" s="353">
        <f t="shared" si="27"/>
        <v>0</v>
      </c>
      <c r="AL63" s="361">
        <f>IFERROR(100*AJ63/'Projection_Base-case'!K64,0)</f>
        <v>0</v>
      </c>
      <c r="AM63" s="352">
        <f>-IF(AC63="",IFERROR('Projection_Base-case'!M64-M63,0),0)</f>
        <v>0</v>
      </c>
      <c r="AN63" s="353">
        <f t="shared" si="28"/>
        <v>0</v>
      </c>
      <c r="AO63" s="354">
        <f>IFERROR(IF('Projection_Base-case'!N64&gt;0,100*AN63/'Projection_Base-case'!N64,100*AN63/N63),0)</f>
        <v>0</v>
      </c>
      <c r="AP63" s="355">
        <f>IF(AC63="",IFERROR('Projection_Base-case'!O64-O63,0),0)</f>
        <v>0</v>
      </c>
      <c r="AQ63" s="356">
        <f t="shared" si="29"/>
        <v>0</v>
      </c>
      <c r="AR63" s="356">
        <f>IFERROR(100*AP63/'Projection_Base-case'!O64,0)</f>
        <v>0</v>
      </c>
      <c r="AS63" s="355">
        <f>IF(AC63="",IFERROR('Projection_Base-case'!Q64-Q63,0),0)</f>
        <v>0</v>
      </c>
      <c r="AT63" s="356">
        <f t="shared" si="30"/>
        <v>0</v>
      </c>
      <c r="AU63" s="356">
        <f>IFERROR(100*AS63/'Projection_Base-case'!Q64,0)</f>
        <v>0</v>
      </c>
      <c r="AV63" s="355">
        <f>IF(AC63="",IFERROR('Projection_Base-case'!S64-S63,0),0)</f>
        <v>0</v>
      </c>
      <c r="AW63" s="356">
        <f t="shared" si="31"/>
        <v>0</v>
      </c>
      <c r="AX63" s="357">
        <f>IFERROR(100*AV63/'Projection_Base-case'!S64,0)</f>
        <v>0</v>
      </c>
      <c r="AY63" s="358">
        <f>IF(AC63="",IFERROR('Projection_Base-case'!U64-U63,0),0)</f>
        <v>0</v>
      </c>
      <c r="AZ63" s="359">
        <f t="shared" si="32"/>
        <v>0</v>
      </c>
      <c r="BA63" s="359">
        <f>IFERROR(100*AY63/'Projection_Base-case'!U64,0)</f>
        <v>0</v>
      </c>
      <c r="BB63" s="358">
        <f>IF(AC63="",IFERROR('Projection_Base-case'!W64-W63,0),0)</f>
        <v>0</v>
      </c>
      <c r="BC63" s="359">
        <f t="shared" si="33"/>
        <v>0</v>
      </c>
      <c r="BD63" s="359">
        <f>IFERROR(100*BB63/'Projection_Base-case'!W64,0)</f>
        <v>0</v>
      </c>
      <c r="BE63" s="358">
        <f>IF(AC63="",IFERROR('Projection_Base-case'!Y64-Y63,0),0)</f>
        <v>0</v>
      </c>
      <c r="BF63" s="359">
        <f t="shared" si="34"/>
        <v>0</v>
      </c>
      <c r="BG63" s="359">
        <f>IFERROR(100*BE63/'Projection_Base-case'!Y64,0)</f>
        <v>0</v>
      </c>
      <c r="BH63" s="359">
        <f t="shared" si="35"/>
        <v>0</v>
      </c>
      <c r="BI63" s="360">
        <f t="shared" si="36"/>
        <v>0</v>
      </c>
    </row>
    <row r="64" spans="1:61">
      <c r="A64" s="205">
        <v>60</v>
      </c>
      <c r="B64" s="347">
        <f>IF('Projection_Base-case'!B65&lt;&gt;"",'Projection_Base-case'!B65,0)</f>
        <v>0</v>
      </c>
      <c r="C64" s="347">
        <f>IF('Projection_Base-case'!C65&lt;&gt;"",'Projection_Base-case'!C65,0)</f>
        <v>0</v>
      </c>
      <c r="D64" s="365">
        <f>IF('Projection_Base-case'!D65&lt;&gt;"",'Projection_Base-case'!D65,0)</f>
        <v>0</v>
      </c>
      <c r="E64" s="369"/>
      <c r="F64" s="367" t="str">
        <f t="shared" si="12"/>
        <v>0</v>
      </c>
      <c r="G64" s="241" t="str">
        <f>IF(F64="Scenario1PBT1",'Medium retrofit'!$E$6,IF(F64="Scenario2PBT1",'Medium retrofit'!$F$6,IF(F64="Scenario3PBT1",'Medium retrofit'!$G$6,"")))&amp;IF(F64="Scenario1PBT2",'Medium retrofit'!$H$6,IF(F64="Scenario2PBT2",'Medium retrofit'!$I$6,IF(F64="Scenario3PBT2",'Medium retrofit'!$J$6,"")))&amp;IF(F64="Scenario1PBT3",'Medium retrofit'!$K$6,IF(F64="Scenario2PBT3",'Medium retrofit'!$L$6,IF(F64="Scenario3PBT3",'Medium retrofit'!$M$6,"")))&amp;IF(F64="Scenario1PBT4",'Medium retrofit'!$N$6,IF(F64="Scenario2PBT4",'Medium retrofit'!$O$6,IF(F64="Scenario3PBT4",'Medium retrofit'!$P$6,"")))&amp;IF(F64="Scenario1PBT5",'Medium retrofit'!$Q$6,IF(F64="Scenario2PBT5",'Medium retrofit'!$R$6,IF(F64="Scenario3PBT5",'Medium retrofit'!$S$6,"")))&amp;IF(F64="Scenario1PBT6",'Medium retrofit'!$T$6,IF(F64="Scenario2PBT6",'Medium retrofit'!$U$6,IF(F64="Scenario3PBT6",'Medium retrofit'!$V$6,"")))&amp;IF(F64="Scenario1PBT7",'Medium retrofit'!$W$6,IF(F64="Scenario2PBT7",'Medium retrofit'!$X$6,IF(F64="Scenario3PBT7",'Medium retrofit'!$Y$6,"")))&amp;IF(F64="Scenario1PBT8",'Medium retrofit'!$Z$6,IF(F64="Scenario2PBT8",'Medium retrofit'!$AA$6,IF(F64="Scenario3PBT8",'Medium retrofit'!$AB$6,"")))&amp;IF(F64="Scenario1PBT9",'Medium retrofit'!$AC$6,IF(F64="Scenario2PBT9",'Medium retrofit'!$AD$6,IF(F64="Scenario3PBT9",'Medium retrofit'!$AE$6,"")))&amp;IF(F64="Scenario1PBT10",'Medium retrofit'!$AF$6,IF(F64="Scenario2PBT10",'Medium retrofit'!$AG$6,IF(F64="Scenario3PBT10",'Medium retrofit'!$AH$6,"")))&amp;IF(F64="Scenario1PBT11",'Medium retrofit'!$AI$6,IF(F64="Scenario2PBT11",'Medium retrofit'!$AJ$6,IF(F64="Scenario3PBT11",'Medium retrofit'!$AK$6,"")))&amp;IF(F64="Scenario1PBT12",'Medium retrofit'!$AL$6,IF(F64="Scenario2PBT12",'Medium retrofit'!$AM$6,IF(F64="Scenario3PBT12",'Medium retrofit'!$AN$6,"")))&amp;IF(F64="Scenario1PBT13",'Medium retrofit'!$AO$6,IF(F64="Scenario2PBT13",'Medium retrofit'!$AP$6,IF(F64="Scenario3PBT13",'Medium retrofit'!$AQ$6,"")))&amp;IF(F64="Scenario1PBT14",'Medium retrofit'!$AR$6,IF(F64="Scenario2PBT14",'Medium retrofit'!$AS$6,IF(F64="Scenario3PBT14",'Medium retrofit'!$AT$6,"")))&amp;IF(F64="Scenario1PBT15",'Medium retrofit'!$AU$6,IF(F64="Scenario2PBT15",'Medium retrofit'!$AV$6,IF(F64="Scenario3PBT15",'Medium retrofit'!$AW$6,"")))</f>
        <v/>
      </c>
      <c r="H64" s="123">
        <f t="shared" si="13"/>
        <v>0</v>
      </c>
      <c r="I64" s="239" t="str">
        <f>IF(F64="Scenario1PBT1",'Medium retrofit'!$E$16,IF(F64="Scenario2PBT1",'Medium retrofit'!$F$16,IF(F64="Scenario3PBT1",'Medium retrofit'!$G$16,"")))&amp;IF(F64="Scenario1PBT2",'Medium retrofit'!$H$16,IF(F64="Scenario2PBT2",'Medium retrofit'!$I$16,IF(F64="Scenario3PBT2",'Medium retrofit'!$J$16,"")))&amp;IF(F64="Scenario1PBT3",'Medium retrofit'!$K$16,IF(F64="Scenario2PBT3",'Medium retrofit'!$L$16,IF(F64="Scenario3PBT3",'Medium retrofit'!$M$16,"")))&amp;IF(F64="Scenario1PBT4",'Medium retrofit'!$N$16,IF(F64="Scenario2PBT4",'Medium retrofit'!$O$16,IF(F64="Scenario3PBT4",'Medium retrofit'!$P$16,"")))&amp;IF(F64="Scenario1PBT5",'Medium retrofit'!$Q$16,IF(F64="Scenario2PBT5",'Medium retrofit'!$R$16,IF(F64="Scenario3PBT5",'Medium retrofit'!$S$16,"")))&amp;IF(F64="Scenario1PBT6",'Medium retrofit'!$T$16,IF(F64="Scenario2PBT6",'Medium retrofit'!$U$16,IF(F64="Scenario3PBT6",'Medium retrofit'!$V$16,"")))&amp;IF(F64="Scenario1PBT7",'Medium retrofit'!$W$16,IF(F64="Scenario2PBT7",'Medium retrofit'!$X$16,IF(F64="Scenario3PBT7",'Medium retrofit'!$Y$16,"")))&amp;IF(F64="Scenario1PBT8",'Medium retrofit'!$Z$16,IF(F64="Scenario2PBT8",'Medium retrofit'!$AA$16,IF(F64="Scenario3PBT8",'Medium retrofit'!$AB$16,"")))&amp;IF(F64="Scenario1PBT9",'Medium retrofit'!$AC$16,IF(F64="Scenario2PBT9",'Medium retrofit'!$AD$16,IF(F64="Scenario3PBT9",'Medium retrofit'!$AE$16,"")))&amp;IF(F64="Scenario1PBT10",'Medium retrofit'!$AF$16,IF(F64="Scenario2PBT10",'Medium retrofit'!$AG$16,IF(F64="Scenario3PBT10",'Medium retrofit'!$AH$16,"")))&amp;IF(F64="Scenario1PBT11",'Medium retrofit'!$AI$16,IF(F64="Scenario2PBT11",'Medium retrofit'!$AJ$16,IF(F64="Scenario3PBT11",'Medium retrofit'!$AK$16,"")))&amp;IF(F64="Scenario1PBT12",'Medium retrofit'!$AL$16,IF(F64="Scenario2PBT12",'Medium retrofit'!$AM$16,IF(F64="Scenario3PBT12",'Medium retrofit'!$AN$16,"")))&amp;IF(F64="Scenario1PBT13",'Medium retrofit'!$AO$16,IF(F64="Scenario2PBT13",'Medium retrofit'!$AP$16,IF(F64="Scenario3PBT13",'Medium retrofit'!$AQ$16,"")))&amp;IF(F64="Scenario1PBT14",'Medium retrofit'!$AR$16,IF(F64="Scenario2PBT14",'Medium retrofit'!$AS$16,IF(F64="Scenario3PBT14",'Medium retrofit'!$AT$16,"")))&amp;IF(F64="Scenario1PBT15",'Medium retrofit'!$AU$16,IF(F64="Scenario2PBT15",'Medium retrofit'!$AV$16,IF(F64="Scenario3PBT15",'Medium retrofit'!$AW$16,"")))</f>
        <v/>
      </c>
      <c r="J64" s="123">
        <f t="shared" si="14"/>
        <v>0</v>
      </c>
      <c r="K64" s="123" t="str">
        <f>IF(F64="Scenario1PBT1",'Medium retrofit'!$E$18,IF(F64="Scenario2PBT1",'Medium retrofit'!$F$18,IF(F64="Scenario3PBT1",'Medium retrofit'!$G$18,"")))&amp;IF(F64="Scenario1PBT2",'Medium retrofit'!$H$18,IF(F64="Scenario2PBT2",'Medium retrofit'!$I$18,IF(F64="Scenario3PBT2",'Medium retrofit'!$J$18,"")))&amp;IF(F64="Scenario1PBT3",'Medium retrofit'!$K$18,IF(F64="Scenario2PBT3",'Medium retrofit'!$L$18,IF(F64="Scenario3PBT3",'Medium retrofit'!$M$18,"")))&amp;IF(F64="Scenario1PBT4",'Medium retrofit'!$N$18,IF(F64="Scenario2PBT4",'Medium retrofit'!$O$18,IF(F64="Scenario3PBT4",'Medium retrofit'!$P$18,"")))&amp;IF(F64="Scenario1PBT5",'Medium retrofit'!$Q$18,IF(F64="Scenario2PBT5",'Medium retrofit'!$R$18,IF(F64="Scenario3PBT5",'Medium retrofit'!$S$18,"")))&amp;IF(F64="Scenario1PBT6",'Medium retrofit'!$T$18,IF(F64="Scenario2PBT6",'Medium retrofit'!$U$18,IF(F64="Scenario3PBT6",'Medium retrofit'!$V$18,"")))&amp;IF(F64="Scenario1PBT7",'Medium retrofit'!$W$18,IF(F64="Scenario2PBT7",'Medium retrofit'!$X$18,IF(F64="Scenario3PBT7",'Medium retrofit'!$Y$18,"")))&amp;IF(F64="Scenario1PBT8",'Medium retrofit'!$Z$18,IF(F64="Scenario2PBT8",'Medium retrofit'!$AA$18,IF(F64="Scenario3PBT8",'Medium retrofit'!$AB$18,"")))&amp;IF(F64="Scenario1PBT9",'Medium retrofit'!$AC$18,IF(F64="Scenario2PBT9",'Medium retrofit'!$AD$18,IF(F64="Scenario3PBT9",'Medium retrofit'!$AE$18,"")))&amp;IF(F64="Scenario1PBT10",'Medium retrofit'!$AF$18,IF(F64="Scenario2PBT10",'Medium retrofit'!$AG$18,IF(F64="Scenario3PBT10",'Medium retrofit'!$AH$18,"")))&amp;IF(F64="Scenario1PBT11",'Medium retrofit'!$AI$18,IF(F64="Scenario2PBT11",'Medium retrofit'!$AJ$18,IF(F64="Scenario3PBT11",'Medium retrofit'!$AK$18,"")))&amp;IF(F64="Scenario1PBT12",'Medium retrofit'!$AL$18,IF(F64="Scenario2PBT12",'Medium retrofit'!$AM$18,IF(F64="Scenario3PBT12",'Medium retrofit'!$AN$18,"")))&amp;IF(F64="Scenario1PBT13",'Medium retrofit'!$AO$18,IF(F64="Scenario2PBT13",'Medium retrofit'!$AP$18,IF(F64="Scenario3PBT13",'Medium retrofit'!$AQ$18,"")))&amp;IF(F64="Scenario1PBT14",'Medium retrofit'!$AR$18,IF(F64="Scenario2PBT14",'Medium retrofit'!$AS$18,IF(F64="Scenario3PBT14",'Medium retrofit'!$AT$18,"")))&amp;IF(F64="Scenario1PBT15",'Medium retrofit'!$AU$18,IF(F64="Scenario2PBT15",'Medium retrofit'!$AV$18,IF(F64="Scenario3PBT15",'Medium retrofit'!$AW$18,"")))</f>
        <v/>
      </c>
      <c r="L64" s="123">
        <f t="shared" si="15"/>
        <v>0</v>
      </c>
      <c r="M64" s="123" t="str">
        <f>IF(F64="Scenario1PBT1",'Medium retrofit'!$E$20,IF(F64="Scenario2PBT1",'Medium retrofit'!$F$20,IF(F64="Scenario3PBT1",'Medium retrofit'!$G$20,"")))&amp;IF(F64="Scenario1PBT2",'Medium retrofit'!$H$20,IF(F64="Scenario2PBT2",'Medium retrofit'!$I$20,IF(F64="Scenario3PBT2",'Medium retrofit'!$J$20,"")))&amp;IF(F64="Scenario1PBT3",'Medium retrofit'!$K$20,IF(F64="Scenario2PBT3",'Medium retrofit'!$L$20,IF(F64="Scenario3PBT3",'Medium retrofit'!$M$20,"")))&amp;IF(F64="Scenario1PBT4",'Medium retrofit'!$N$20,IF(F64="Scenario2PBT4",'Medium retrofit'!$O$20,IF(F64="Scenario3PBT4",'Medium retrofit'!$P$20,"")))&amp;IF(F64="Scenario1PBT5",'Medium retrofit'!$Q$20,IF(F64="Scenario2PBT5",'Medium retrofit'!$R$20,IF(F64="Scenario3PBT5",'Medium retrofit'!$S$20,"")))&amp;IF(F64="Scenario1PBT6",'Medium retrofit'!$T$20,IF(F64="Scenario2PBT6",'Medium retrofit'!$U$20,IF(F64="Scenario3PBT6",'Medium retrofit'!$V$20,"")))&amp;IF(F64="Scenario1PBT7",'Medium retrofit'!$W$20,IF(F64="Scenario2PBT7",'Medium retrofit'!$X$20,IF(F64="Scenario3PBT7",'Medium retrofit'!$Y$20,"")))&amp;IF(F64="Scenario1PBT8",'Medium retrofit'!$Z$20,IF(F64="Scenario2PBT8",'Medium retrofit'!$AA$20,IF(F64="Scenario3PBT8",'Medium retrofit'!$AB$20,"")))&amp;IF(F64="Scenario1PBT9",'Medium retrofit'!$AC$20,IF(F64="Scenario2PBT9",'Medium retrofit'!$AD$20,IF(F64="Scenario3PBT9",'Medium retrofit'!$AE$20,"")))&amp;IF(F64="Scenario1PBT10",'Medium retrofit'!$AF$20,IF(F64="Scenario2PBT10",'Medium retrofit'!$AG$20,IF(F64="Scenario3PBT10",'Medium retrofit'!$AH$20,"")))&amp;IF(F64="Scenario1PBT11",'Medium retrofit'!$AI$20,IF(F64="Scenario2PBT11",'Medium retrofit'!$AJ$20,IF(F64="Scenario3PBT11",'Medium retrofit'!$AK$20,"")))&amp;IF(F64="Scenario1PBT12",'Medium retrofit'!$AL$20,IF(F64="Scenario2PBT12",'Medium retrofit'!$AM$20,IF(F64="Scenario3PBT12",'Medium retrofit'!$AN$20,"")))&amp;IF(F64="Scenario1PBT13",'Medium retrofit'!$AO$20,IF(F64="Scenario2PBT13",'Medium retrofit'!$AP$20,IF(F64="Scenario3PBT13",'Medium retrofit'!$AQ$20,"")))&amp;IF(F64="Scenario1PBT14",'Medium retrofit'!$AR$20,IF(F64="Scenario2PBT14",'Medium retrofit'!$AS$20,IF(F64="Scenario3PBT14",'Medium retrofit'!$AT$20,"")))&amp;IF(F64="Scenario1PBT15",'Medium retrofit'!$AU$20,IF(F64="Scenario2PBT15",'Medium retrofit'!$AV$20,IF(F64="Scenario3PBT15",'Medium retrofit'!$AW$20,"")))</f>
        <v/>
      </c>
      <c r="N64" s="124">
        <f t="shared" si="16"/>
        <v>0</v>
      </c>
      <c r="O64" s="245" t="str">
        <f>IF(F64="Scenario1PBT1",'Medium retrofit'!$E$23,IF(F64="Scenario2PBT1",'Medium retrofit'!$F$23,IF(F64="Scenario3PBT1",'Medium retrofit'!$G$23,"")))&amp;IF(F64="Scenario1PBT2",'Medium retrofit'!$H$23,IF(F64="Scenario2PBT2",'Medium retrofit'!$I$23,IF(F64="Scenario3PBT2",'Medium retrofit'!$J$23,"")))&amp;IF(F64="Scenario1PBT3",'Medium retrofit'!$K$23,IF(F64="Scenario2PBT3",'Medium retrofit'!$L$23,IF(F64="Scenario3PBT3",'Medium retrofit'!$M$23,"")))&amp;IF(F64="Scenario1PBT4",'Medium retrofit'!$N$23,IF(F64="Scenario2PBT4",'Medium retrofit'!$O$23,IF(F64="Scenario3PBT4",'Medium retrofit'!$P$23,"")))&amp;IF(F64="Scenario1PBT5",'Medium retrofit'!$Q$23,IF(F64="Scenario2PBT5",'Medium retrofit'!$R$23,IF(F64="Scenario3PBT5",'Medium retrofit'!$S$23,"")))&amp;IF(F64="Scenario1PBT6",'Medium retrofit'!$T$23,IF(F64="Scenario2PBT6",'Medium retrofit'!$U$23,IF(F64="Scenario3PBT6",'Medium retrofit'!$V$23,"")))&amp;IF(F64="Scenario1PBT7",'Medium retrofit'!$W$23,IF(F64="Scenario2PBT7",'Medium retrofit'!$X$23,IF(F64="Scenario3PBT7",'Medium retrofit'!$Y$23,"")))&amp;IF(F64="Scenario1PBT8",'Medium retrofit'!$Z$23,IF(F64="Scenario2PBT8",'Medium retrofit'!$AA$23,IF(F64="Scenario3PBT8",'Medium retrofit'!$AB$23,"")))&amp;IF(F64="Scenario1PBT9",'Medium retrofit'!$AC$23,IF(F64="Scenario2PBT9",'Medium retrofit'!$AD$23,IF(F64="Scenario3PBT9",'Medium retrofit'!$AE$23,"")))&amp;IF(F64="Scenario1PBT10",'Medium retrofit'!$AF$23,IF(F64="Scenario2PBT10",'Medium retrofit'!$AG$23,IF(F64="Scenario3PBT10",'Medium retrofit'!$AH$23,"")))&amp;IF(F64="Scenario1PBT11",'Medium retrofit'!$AI$23,IF(F64="Scenario2PBT11",'Medium retrofit'!$AJ$23,IF(F64="Scenario3PBT11",'Medium retrofit'!$AK$23,"")))&amp;IF(F64="Scenario1PBT12",'Medium retrofit'!$AL$23,IF(F64="Scenario2PBT12",'Medium retrofit'!$AM$23,IF(F64="Scenario3PBT12",'Medium retrofit'!$AN$23,"")))&amp;IF(F64="Scenario1PBT13",'Medium retrofit'!$AO$23,IF(F64="Scenario2PBT13",'Medium retrofit'!$AP$23,IF(F64="Scenario3PBT13",'Medium retrofit'!$AQ$23,"")))&amp;IF(F64="Scenario1PBT14",'Medium retrofit'!$AR$23,IF(F64="Scenario2PBT14",'Medium retrofit'!$AS$23,IF(F64="Scenario3PBT14",'Medium retrofit'!$AT$23,"")))&amp;IF(F64="Scenario1PBT15",'Medium retrofit'!$AU$23,IF(F64="Scenario2PBT15",'Medium retrofit'!$AV$23,IF(F64="Scenario3PBT15",'Medium retrofit'!$AW$23,"")))</f>
        <v/>
      </c>
      <c r="P64" s="123">
        <f t="shared" si="17"/>
        <v>0</v>
      </c>
      <c r="Q64" s="123" t="str">
        <f>IF(F64="Scenario1PBT1",'Medium retrofit'!$E$25,IF(F64="Scenario2PBT1",'Medium retrofit'!$F$25,IF(F64="Scenario3PBT1",'Medium retrofit'!$G$25,"")))&amp;IF(F64="Scenario1PBT2",'Medium retrofit'!$H$25,IF(F64="Scenario2PBT2",'Medium retrofit'!$I$25,IF(F64="Scenario3PBT2",'Medium retrofit'!$J$25,"")))&amp;IF(F64="Scenario1PBT3",'Medium retrofit'!$K$25,IF(F64="Scenario2PBT3",'Medium retrofit'!$L$25,IF(F64="Scenario3PBT3",'Medium retrofit'!$M$25,"")))&amp;IF(F64="Scenario1PBT4",'Medium retrofit'!$N$25,IF(F64="Scenario2PBT4",'Medium retrofit'!$O$25,IF(F64="Scenario3PBT4",'Medium retrofit'!$P$25,"")))&amp;IF(F64="Scenario1PBT5",'Medium retrofit'!$Q$25,IF(F64="Scenario2PBT5",'Medium retrofit'!$R$25,IF(F64="Scenario3PBT5",'Medium retrofit'!$S$25,"")))&amp;IF(F64="Scenario1PBT6",'Medium retrofit'!$T$25,IF(F64="Scenario2PBT6",'Medium retrofit'!$U$25,IF(F64="Scenario3PBT6",'Medium retrofit'!$V$25,"")))&amp;IF(F64="Scenario1PBT7",'Medium retrofit'!$W$25,IF(F64="Scenario2PBT7",'Medium retrofit'!$X$25,IF(F64="Scenario3PBT7",'Medium retrofit'!$Y$25,"")))&amp;IF(F64="Scenario1PBT8",'Medium retrofit'!$Z$25,IF(F64="Scenario2PBT8",'Medium retrofit'!$AA$25,IF(F64="Scenario3PBT8",'Medium retrofit'!$AB$25,"")))&amp;IF(F64="Scenario1PBT9",'Medium retrofit'!$AC$25,IF(F64="Scenario2PBT9",'Medium retrofit'!$AD$25,IF(F64="Scenario3PBT9",'Medium retrofit'!$AE$25,"")))&amp;IF(F64="Scenario1PBT10",'Medium retrofit'!$AF$25,IF(F64="Scenario2PBT10",'Medium retrofit'!$AG$25,IF(F64="Scenario3PBT10",'Medium retrofit'!$AH$25,"")))&amp;IF(F64="Scenario1PBT11",'Medium retrofit'!$AI$25,IF(F64="Scenario2PBT11",'Medium retrofit'!$AJ$25,IF(F64="Scenario3PBT11",'Medium retrofit'!$AK$25,"")))&amp;IF(F64="Scenario1PBT12",'Medium retrofit'!$AL$25,IF(F64="Scenario2PBT12",'Medium retrofit'!$AM$25,IF(F64="Scenario3PBT12",'Medium retrofit'!$AN$25,"")))&amp;IF(F64="Scenario1PBT13",'Medium retrofit'!$AO$25,IF(F64="Scenario2PBT13",'Medium retrofit'!$AP$25,IF(F64="Scenario3PBT13",'Medium retrofit'!$AQ$25,"")))&amp;IF(F64="Scenario1PBT14",'Medium retrofit'!$AR$25,IF(F64="Scenario2PBT14",'Medium retrofit'!$AS$25,IF(F64="Scenario3PBT14",'Medium retrofit'!$AT$25,"")))&amp;IF(F64="Scenario1PBT15",'Medium retrofit'!$AU$25,IF(F64="Scenario2PBT15",'Medium retrofit'!$AV$25,IF(F64="Scenario3PBT15",'Medium retrofit'!$AW$25,"")))</f>
        <v/>
      </c>
      <c r="R64" s="123">
        <f t="shared" si="18"/>
        <v>0</v>
      </c>
      <c r="S64" s="123" t="str">
        <f>IF(F64="Scenario1PBT1",'Medium retrofit'!$E$27,IF(F64="Scenario2PBT1",'Medium retrofit'!$F$27,IF(F64="Scenario3PBT1",'Medium retrofit'!$G$27,"")))&amp;IF(F64="Scenario1PBT2",'Medium retrofit'!$H$27,IF(F64="Scenario2PBT2",'Medium retrofit'!$I$27,IF(F64="Scenario3PBT2",'Medium retrofit'!$J$27,"")))&amp;IF(F64="Scenario1PBT3",'Medium retrofit'!$K$27,IF(F64="Scenario2PBT3",'Medium retrofit'!$L$27,IF(F64="Scenario3PBT3",'Medium retrofit'!$M$27,"")))&amp;IF(F64="Scenario1PBT4",'Medium retrofit'!$N$27,IF(F64="Scenario2PBT4",'Medium retrofit'!$O$27,IF(F64="Scenario3PBT4",'Medium retrofit'!$P$27,"")))&amp;IF(F64="Scenario1PBT5",'Medium retrofit'!$Q$27,IF(F64="Scenario2PBT5",'Medium retrofit'!$R$27,IF(F64="Scenario3PBT5",'Medium retrofit'!$S$27,"")))&amp;IF(F64="Scenario1PBT6",'Medium retrofit'!$T$27,IF(F64="Scenario2PBT6",'Medium retrofit'!$U$27,IF(F64="Scenario3PBT6",'Medium retrofit'!$V$27,"")))&amp;IF(F64="Scenario1PBT7",'Medium retrofit'!$W$27,IF(F64="Scenario2PBT7",'Medium retrofit'!$X$27,IF(F64="Scenario3PBT7",'Medium retrofit'!$Y$27,"")))&amp;IF(F64="Scenario1PBT8",'Medium retrofit'!$Z$27,IF(F64="Scenario2PBT8",'Medium retrofit'!$AA$27,IF(F64="Scenario3PBT8",'Medium retrofit'!$AB$27,"")))&amp;IF(F64="Scenario1PBT9",'Medium retrofit'!$AC$27,IF(F64="Scenario2PBT9",'Medium retrofit'!$AD$27,IF(F64="Scenario3PBT9",'Medium retrofit'!$AE$27,"")))&amp;IF(F64="Scenario1PBT10",'Medium retrofit'!$AF$27,IF(F64="Scenario2PBT10",'Medium retrofit'!$AG$27,IF(F64="Scenario3PBT10",'Medium retrofit'!$AH$27,"")))&amp;IF(F64="Scenario1PBT11",'Medium retrofit'!$AI$27,IF(F64="Scenario2PBT11",'Medium retrofit'!$AJ$27,IF(F64="Scenario3PBT11",'Medium retrofit'!$AK$27,"")))&amp;IF(F64="Scenario1PBT12",'Medium retrofit'!$AL$27,IF(F64="Scenario2PBT12",'Medium retrofit'!$AM$27,IF(F64="Scenario3PBT12",'Medium retrofit'!$AN$27,"")))&amp;IF(F64="Scenario1PBT13",'Medium retrofit'!$AO$27,IF(F64="Scenario2PBT13",'Medium retrofit'!$AP$27,IF(F64="Scenario3PBT13",'Medium retrofit'!$AQ$27,"")))&amp;IF(F64="Scenario1PBT14",'Medium retrofit'!$AR$27,IF(F64="Scenario2PBT14",'Medium retrofit'!$AS$27,IF(F64="Scenario3PBT14",'Medium retrofit'!$AT$27,"")))&amp;IF(F64="Scenario1PBT15",'Medium retrofit'!$AU$27,IF(F64="Scenario2PBT15",'Medium retrofit'!$AV$27,IF(F64="Scenario3PBT15",'Medium retrofit'!$AW$27,"")))</f>
        <v/>
      </c>
      <c r="T64" s="246">
        <f t="shared" si="19"/>
        <v>0</v>
      </c>
      <c r="U64" s="245" t="str">
        <f>IF(F64="Scenario1PBT1",'Medium retrofit'!$E$38,IF(F64="Scenario2PBT1",'Medium retrofit'!$F$38,IF(F64="Scenario3PBT1",'Medium retrofit'!$G$38,"")))&amp;IF(F64="Scenario1PBT2",'Medium retrofit'!$H$38,IF(F64="Scenario2PBT2",'Medium retrofit'!$I$38,IF(F64="Scenario3PBT2",'Medium retrofit'!$J$38,"")))&amp;IF(F64="Scenario1PBT3",'Medium retrofit'!$K$38,IF(F64="Scenario2PBT3",'Medium retrofit'!$L$38,IF(F64="Scenario3PBT3",'Medium retrofit'!$M$38,"")))&amp;IF(F64="Scenario1PBT4",'Medium retrofit'!$N$38,IF(F64="Scenario2PBT4",'Medium retrofit'!$O$38,IF(F64="Scenario3PBT4",'Medium retrofit'!$P$38,"")))&amp;IF(F64="Scenario1PBT5",'Medium retrofit'!$Q$38,IF(F64="Scenario2PBT5",'Medium retrofit'!$R$38,IF(F64="Scenario3PBT5",'Medium retrofit'!$S$38,"")))&amp;IF(F64="Scenario1PBT6",'Medium retrofit'!$T$38,IF(F64="Scenario2PBT6",'Medium retrofit'!$U$38,IF(F64="Scenario3PBT6",'Medium retrofit'!$V$38,"")))&amp;IF(F64="Scenario1PBT7",'Medium retrofit'!$W$38,IF(F64="Scenario2PBT7",'Medium retrofit'!$X$38,IF(F64="Scenario3PBT7",'Medium retrofit'!$Y$38,"")))&amp;IF(F64="Scenario1PBT8",'Medium retrofit'!$Z$38,IF(F64="Scenario2PBT8",'Medium retrofit'!$AA$38,IF(F64="Scenario3PBT8",'Medium retrofit'!$AB$38,"")))&amp;IF(F64="Scenario1PBT9",'Medium retrofit'!$AC$38,IF(F64="Scenario2PBT9",'Medium retrofit'!$AD$38,IF(F64="Scenario3PBT9",'Medium retrofit'!$AE$38,"")))&amp;IF(F64="Scenario1PBT10",'Medium retrofit'!$AF$38,IF(F64="Scenario2PBT10",'Medium retrofit'!$AG$38,IF(F64="Scenario3PBT10",'Medium retrofit'!$AH$38,"")))&amp;IF(F64="Scenario1PBT11",'Medium retrofit'!$AI$38,IF(F64="Scenario2PBT11",'Medium retrofit'!$AJ$38,IF(F64="Scenario3PBT11",'Medium retrofit'!$AK$38,"")))&amp;IF(F64="Scenario1PBT12",'Medium retrofit'!$AL$38,IF(F64="Scenario2PBT12",'Medium retrofit'!$AM$38,IF(F64="Scenario3PBT12",'Medium retrofit'!$AN$38,"")))&amp;IF(F64="Scenario1PBT13",'Medium retrofit'!$AO$38,IF(F64="Scenario2PBT13",'Medium retrofit'!$AP$38,IF(F64="Scenario3PBT13",'Medium retrofit'!$AQ$38,"")))&amp;IF(F64="Scenario1PBT14",'Medium retrofit'!$AR$38,IF(F64="Scenario2PBT14",'Medium retrofit'!$AS$38,IF(F64="Scenario3PBT14",'Medium retrofit'!$AT$38,"")))&amp;IF(F64="Scenario1PBT15",'Medium retrofit'!$AU$38,IF(F64="Scenario2PBT15",'Medium retrofit'!$AV$38,IF(F64="Scenario3PBT15",'Medium retrofit'!$AW$38,"")))</f>
        <v/>
      </c>
      <c r="V64" s="123">
        <f t="shared" si="20"/>
        <v>0</v>
      </c>
      <c r="W64" s="123" t="str">
        <f>IF(F64="Scenario1PBT1",'Medium retrofit'!$E$40,IF(F64="Scenario2PBT1",'Medium retrofit'!$F$40,IF(F64="Scenario3PBT1",'Medium retrofit'!$G$40,"")))&amp;IF(F64="Scenario1PBT2",'Medium retrofit'!$H$40,IF(F64="Scenario2PBT2",'Medium retrofit'!$I$40,IF(F64="Scenario3PBT2",'Medium retrofit'!$J$40,"")))&amp;IF(F64="Scenario1PBT3",'Medium retrofit'!$K$40,IF(F64="Scenario2PBT3",'Medium retrofit'!$L$40,IF(F64="Scenario3PBT3",'Medium retrofit'!$M$40,"")))&amp;IF(F64="Scenario1PBT4",'Medium retrofit'!$N$40,IF(F64="Scenario2PBT4",'Medium retrofit'!$O$40,IF(F64="Scenario3PBT4",'Medium retrofit'!$P$40,"")))&amp;IF(F64="Scenario1PBT5",'Medium retrofit'!$Q$40,IF(F64="Scenario2PBT5",'Medium retrofit'!$R$40,IF(F64="Scenario3PBT5",'Medium retrofit'!$S$40,"")))&amp;IF(F64="Scenario1PBT6",'Medium retrofit'!$T$40,IF(F64="Scenario2PBT6",'Medium retrofit'!$U$40,IF(F64="Scenario3PBT6",'Medium retrofit'!$V$40,"")))&amp;IF(F64="Scenario1PBT7",'Medium retrofit'!$W$40,IF(F64="Scenario2PBT7",'Medium retrofit'!$X$40,IF(F64="Scenario3PBT7",'Medium retrofit'!$Y$40,"")))&amp;IF(F64="Scenario1PBT8",'Medium retrofit'!$Z$40,IF(F64="Scenario2PBT8",'Medium retrofit'!$AA$40,IF(F64="Scenario3PBT8",'Medium retrofit'!$AB$40,"")))&amp;IF(F64="Scenario1PBT9",'Medium retrofit'!$AC$40,IF(F64="Scenario2PBT9",'Medium retrofit'!$AD$40,IF(F64="Scenario3PBT9",'Medium retrofit'!$AE$40,"")))&amp;IF(F64="Scenario1PBT10",'Medium retrofit'!$AF$40,IF(F64="Scenario2PBT10",'Medium retrofit'!$AG$40,IF(F64="Scenario3PBT10",'Medium retrofit'!$AH$40,"")))&amp;IF(F64="Scenario1PBT11",'Medium retrofit'!$AI$40,IF(F64="Scenario2PBT11",'Medium retrofit'!$AJ$40,IF(F64="Scenario3PBT11",'Medium retrofit'!$AK$40,"")))&amp;IF(F64="Scenario1PBT12",'Medium retrofit'!$AL$40,IF(F64="Scenario2PBT12",'Medium retrofit'!$AM$40,IF(F64="Scenario3PBT12",'Medium retrofit'!$AN$40,"")))&amp;IF(F64="Scenario1PBT13",'Medium retrofit'!$AO$40,IF(F64="Scenario2PBT13",'Medium retrofit'!$AP$40,IF(F64="Scenario3PBT13",'Medium retrofit'!$AQ$40,"")))&amp;IF(F64="Scenario1PBT14",'Medium retrofit'!$AR$40,IF(F64="Scenario2PBT14",'Medium retrofit'!$AS$40,IF(F64="Scenario3PBT14",'Medium retrofit'!$AT$40,"")))&amp;IF(F64="Scenario1PBT15",'Medium retrofit'!$AU$40,IF(F64="Scenario2PBT15",'Medium retrofit'!$AV$40,IF(F64="Scenario3PBT15",'Medium retrofit'!$AW$40,"")))</f>
        <v/>
      </c>
      <c r="X64" s="123">
        <f t="shared" si="21"/>
        <v>0</v>
      </c>
      <c r="Y64" s="123" t="str">
        <f>IF(F64="Scenario1PBT1",'Medium retrofit'!$E$42,IF(F64="Scenario2PBT1",'Medium retrofit'!$F$42,IF(F64="Scenario3PBT1",'Medium retrofit'!$G$42,"")))&amp;IF(F64="Scenario1PBT2",'Medium retrofit'!$H$42,IF(F64="Scenario2PBT2",'Medium retrofit'!$I$42,IF(F64="Scenario3PBT2",'Medium retrofit'!$J$42,"")))&amp;IF(F64="Scenario1PBT3",'Medium retrofit'!$K$42,IF(F64="Scenario2PBT3",'Medium retrofit'!$L$42,IF(F64="Scenario3PBT3",'Medium retrofit'!$M$42,"")))&amp;IF(F64="Scenario1PBT4",'Medium retrofit'!$N$42,IF(F64="Scenario2PBT4",'Medium retrofit'!$O$42,IF(F64="Scenario3PBT4",'Medium retrofit'!$P$42,"")))&amp;IF(F64="Scenario1PBT5",'Medium retrofit'!$Q$42,IF(F64="Scenario2PBT5",'Medium retrofit'!$R$42,IF(F64="Scenario3PBT5",'Medium retrofit'!$S$42,"")))&amp;IF(F64="Scenario1PBT6",'Medium retrofit'!$T$42,IF(F64="Scenario2PBT6",'Medium retrofit'!$U$42,IF(F64="Scenario3PBT6",'Medium retrofit'!$V$42,"")))&amp;IF(F64="Scenario1PBT7",'Medium retrofit'!$W$42,IF(F64="Scenario2PBT7",'Medium retrofit'!$X$42,IF(F64="Scenario3PBT7",'Medium retrofit'!$Y$42,"")))&amp;IF(F64="Scenario1PBT8",'Medium retrofit'!$Z$42,IF(F64="Scenario2PBT8",'Medium retrofit'!$AA$42,IF(F64="Scenario3PBT8",'Medium retrofit'!$AB$42,"")))&amp;IF(F64="Scenario1PBT9",'Medium retrofit'!$AC$42,IF(F64="Scenario2PBT9",'Medium retrofit'!$AD$42,IF(F64="Scenario3PBT9",'Medium retrofit'!$AE$42,"")))&amp;IF(F64="Scenario1PBT10",'Medium retrofit'!$AF$42,IF(F64="Scenario2PBT10",'Medium retrofit'!$AG$42,IF(F64="Scenario3PBT10",'Medium retrofit'!$AH$42,"")))&amp;IF(F64="Scenario1PBT11",'Medium retrofit'!$AI$42,IF(F64="Scenario2PBT11",'Medium retrofit'!$AJ$42,IF(F64="Scenario3PBT11",'Medium retrofit'!$AK$42,"")))&amp;IF(F64="Scenario1PBT12",'Medium retrofit'!$AL$42,IF(F64="Scenario2PBT12",'Medium retrofit'!$AM$42,IF(F64="Scenario3PBT12",'Medium retrofit'!$AN$42,"")))&amp;IF(F64="Scenario1PBT13",'Medium retrofit'!$AO$42,IF(F64="Scenario2PBT13",'Medium retrofit'!$AP$42,IF(F64="Scenario3PBT13",'Medium retrofit'!$AQ$42,"")))&amp;IF(F64="Scenario1PBT14",'Medium retrofit'!$AR$42,IF(F64="Scenario2PBT14",'Medium retrofit'!$AS$42,IF(F64="Scenario3PBT14",'Medium retrofit'!$AT$42,"")))&amp;IF(F64="Scenario1PBT15",'Medium retrofit'!$AU$42,IF(F64="Scenario2PBT15",'Medium retrofit'!$AV$42,IF(F64="Scenario3PBT15",'Medium retrofit'!$AW$42,"")))</f>
        <v/>
      </c>
      <c r="Z64" s="123">
        <f t="shared" si="22"/>
        <v>0</v>
      </c>
      <c r="AA64" s="239" t="str">
        <f>IF(F64="Scenario1PBT1",'Medium retrofit'!$E$101,IF(F64="Scenario2PBT1",'Medium retrofit'!$F$101,IF(F64="Scenario3PBT1",'Medium retrofit'!$G$101,"")))&amp;IF(F64="Scenario1PBT2",'Medium retrofit'!$H$101,IF(F64="Scenario2PBT2",'Medium retrofit'!$I$101,IF(F64="Scenario3PBT2",'Medium retrofit'!$J$101,"")))&amp;IF(F64="Scenario1PBT3",'Medium retrofit'!$K$101,IF(F64="Scenario2PBT3",'Medium retrofit'!$L$101,IF(F64="Scenario3PBT3",'Medium retrofit'!$M$101,"")))&amp;IF(F64="Scenario1PBT4",'Medium retrofit'!$N$101,IF(F64="Scenario2PBT4",'Medium retrofit'!$O$101,IF(F64="Scenario3PBT4",'Medium retrofit'!$P$101,"")))&amp;IF(F64="Scenario1PBT5",'Medium retrofit'!$Q$101,IF(F64="Scenario2PBT5",'Medium retrofit'!$R$101,IF(F64="Scenario3PBT5",'Medium retrofit'!$S$101,"")))&amp;IF(F64="Scenario1PBT6",'Medium retrofit'!$T$101,IF(F64="Scenario2PBT6",'Medium retrofit'!$U$101,IF(F64="Scenario3PBT6",'Medium retrofit'!$V$101,"")))&amp;IF(F64="Scenario1PBT7",'Medium retrofit'!$W$101,IF(F64="Scenario2PBT7",'Medium retrofit'!$X$101,IF(F64="Scenario3PBT7",'Medium retrofit'!$Y$101,"")))&amp;IF(F64="Scenario1PBT8",'Medium retrofit'!$Z$101,IF(F64="Scenario2PBT8",'Medium retrofit'!$AA$101,IF(F64="Scenario3PBT8",'Medium retrofit'!$AB$101,"")))&amp;IF(F64="Scenario1PBT9",'Medium retrofit'!$AC$101,IF(F64="Scenario2PBT9",'Medium retrofit'!$AD$101,IF(F64="Scenario3PBT9",'Medium retrofit'!$AE$101,"")))&amp;IF(F64="Scenario1PBT10",'Medium retrofit'!$AF$101,IF(F64="Scenario2PBT10",'Medium retrofit'!$AG$101,IF(F64="Scenario3PBT10",'Medium retrofit'!$AH$101,"")))&amp;IF(F64="Scenario1PBT11",'Medium retrofit'!$AI$101,IF(F64="Scenario2PBT11",'Medium retrofit'!$AJ$101,IF(F64="Scenario3PBT11",'Medium retrofit'!$AK$101,"")))&amp;IF(F64="Scenario1PBT12",'Medium retrofit'!$AL$101,IF(F64="Scenario2PBT12",'Medium retrofit'!$AM$101,IF(F64="Scenario3PBT12",'Medium retrofit'!$AN$101,"")))&amp;IF(F64="Scenario1PBT13",'Medium retrofit'!$AO$101,IF(F64="Scenario2PBT13",'Medium retrofit'!$AP$101,IF(F64="Scenario3PBT13",'Medium retrofit'!$AQ$101,"")))&amp;IF(F64="Scenario1PBT14",'Medium retrofit'!$AR$101,IF(F64="Scenario2PBT14",'Medium retrofit'!$AS$101,IF(F64="Scenario3PBT14",'Medium retrofit'!$AT$101,"")))&amp;IF(F64="Scenario1PBT15",'Medium retrofit'!$AU$101,IF(F64="Scenario2PBT15",'Medium retrofit'!$AV$101,IF(F64="Scenario3PBT15",'Medium retrofit'!$AW$101,"")))</f>
        <v/>
      </c>
      <c r="AB64" s="242">
        <f t="shared" si="23"/>
        <v>0</v>
      </c>
      <c r="AC64" s="364" t="str">
        <f t="shared" si="24"/>
        <v/>
      </c>
      <c r="AD64" s="353">
        <f>IF(AC64="",IFERROR('Projection_Base-case'!G65-G64,0),0)</f>
        <v>0</v>
      </c>
      <c r="AE64" s="350">
        <f t="shared" si="25"/>
        <v>0</v>
      </c>
      <c r="AF64" s="361">
        <f>IFERROR(100*AD64/'Projection_Base-case'!G65,0)</f>
        <v>0</v>
      </c>
      <c r="AG64" s="352">
        <f>IF(AC64="",IFERROR('Projection_Base-case'!I65-I64,0),0)</f>
        <v>0</v>
      </c>
      <c r="AH64" s="353">
        <f t="shared" si="26"/>
        <v>0</v>
      </c>
      <c r="AI64" s="361">
        <f>IFERROR(100*AG64/'Projection_Base-case'!I65,0)</f>
        <v>0</v>
      </c>
      <c r="AJ64" s="352">
        <f>IF(AC64="",IFERROR('Projection_Base-case'!K65-K64,0),0)</f>
        <v>0</v>
      </c>
      <c r="AK64" s="353">
        <f t="shared" si="27"/>
        <v>0</v>
      </c>
      <c r="AL64" s="361">
        <f>IFERROR(100*AJ64/'Projection_Base-case'!K65,0)</f>
        <v>0</v>
      </c>
      <c r="AM64" s="352">
        <f>-IF(AC64="",IFERROR('Projection_Base-case'!M65-M64,0),0)</f>
        <v>0</v>
      </c>
      <c r="AN64" s="353">
        <f t="shared" si="28"/>
        <v>0</v>
      </c>
      <c r="AO64" s="354">
        <f>IFERROR(IF('Projection_Base-case'!N65&gt;0,100*AN64/'Projection_Base-case'!N65,100*AN64/N64),0)</f>
        <v>0</v>
      </c>
      <c r="AP64" s="355">
        <f>IF(AC64="",IFERROR('Projection_Base-case'!O65-O64,0),0)</f>
        <v>0</v>
      </c>
      <c r="AQ64" s="356">
        <f t="shared" si="29"/>
        <v>0</v>
      </c>
      <c r="AR64" s="356">
        <f>IFERROR(100*AP64/'Projection_Base-case'!O65,0)</f>
        <v>0</v>
      </c>
      <c r="AS64" s="355">
        <f>IF(AC64="",IFERROR('Projection_Base-case'!Q65-Q64,0),0)</f>
        <v>0</v>
      </c>
      <c r="AT64" s="356">
        <f t="shared" si="30"/>
        <v>0</v>
      </c>
      <c r="AU64" s="356">
        <f>IFERROR(100*AS64/'Projection_Base-case'!Q65,0)</f>
        <v>0</v>
      </c>
      <c r="AV64" s="355">
        <f>IF(AC64="",IFERROR('Projection_Base-case'!S65-S64,0),0)</f>
        <v>0</v>
      </c>
      <c r="AW64" s="356">
        <f t="shared" si="31"/>
        <v>0</v>
      </c>
      <c r="AX64" s="357">
        <f>IFERROR(100*AV64/'Projection_Base-case'!S65,0)</f>
        <v>0</v>
      </c>
      <c r="AY64" s="358">
        <f>IF(AC64="",IFERROR('Projection_Base-case'!U65-U64,0),0)</f>
        <v>0</v>
      </c>
      <c r="AZ64" s="359">
        <f t="shared" si="32"/>
        <v>0</v>
      </c>
      <c r="BA64" s="359">
        <f>IFERROR(100*AY64/'Projection_Base-case'!U65,0)</f>
        <v>0</v>
      </c>
      <c r="BB64" s="358">
        <f>IF(AC64="",IFERROR('Projection_Base-case'!W65-W64,0),0)</f>
        <v>0</v>
      </c>
      <c r="BC64" s="359">
        <f t="shared" si="33"/>
        <v>0</v>
      </c>
      <c r="BD64" s="359">
        <f>IFERROR(100*BB64/'Projection_Base-case'!W65,0)</f>
        <v>0</v>
      </c>
      <c r="BE64" s="358">
        <f>IF(AC64="",IFERROR('Projection_Base-case'!Y65-Y64,0),0)</f>
        <v>0</v>
      </c>
      <c r="BF64" s="359">
        <f t="shared" si="34"/>
        <v>0</v>
      </c>
      <c r="BG64" s="359">
        <f>IFERROR(100*BE64/'Projection_Base-case'!Y65,0)</f>
        <v>0</v>
      </c>
      <c r="BH64" s="359">
        <f t="shared" si="35"/>
        <v>0</v>
      </c>
      <c r="BI64" s="360">
        <f t="shared" si="36"/>
        <v>0</v>
      </c>
    </row>
    <row r="65" spans="1:61">
      <c r="A65" s="205">
        <v>61</v>
      </c>
      <c r="B65" s="347">
        <f>IF('Projection_Base-case'!B66&lt;&gt;"",'Projection_Base-case'!B66,0)</f>
        <v>0</v>
      </c>
      <c r="C65" s="347">
        <f>IF('Projection_Base-case'!C66&lt;&gt;"",'Projection_Base-case'!C66,0)</f>
        <v>0</v>
      </c>
      <c r="D65" s="365">
        <f>IF('Projection_Base-case'!D66&lt;&gt;"",'Projection_Base-case'!D66,0)</f>
        <v>0</v>
      </c>
      <c r="E65" s="369"/>
      <c r="F65" s="367" t="str">
        <f t="shared" si="12"/>
        <v>0</v>
      </c>
      <c r="G65" s="241" t="str">
        <f>IF(F65="Scenario1PBT1",'Medium retrofit'!$E$6,IF(F65="Scenario2PBT1",'Medium retrofit'!$F$6,IF(F65="Scenario3PBT1",'Medium retrofit'!$G$6,"")))&amp;IF(F65="Scenario1PBT2",'Medium retrofit'!$H$6,IF(F65="Scenario2PBT2",'Medium retrofit'!$I$6,IF(F65="Scenario3PBT2",'Medium retrofit'!$J$6,"")))&amp;IF(F65="Scenario1PBT3",'Medium retrofit'!$K$6,IF(F65="Scenario2PBT3",'Medium retrofit'!$L$6,IF(F65="Scenario3PBT3",'Medium retrofit'!$M$6,"")))&amp;IF(F65="Scenario1PBT4",'Medium retrofit'!$N$6,IF(F65="Scenario2PBT4",'Medium retrofit'!$O$6,IF(F65="Scenario3PBT4",'Medium retrofit'!$P$6,"")))&amp;IF(F65="Scenario1PBT5",'Medium retrofit'!$Q$6,IF(F65="Scenario2PBT5",'Medium retrofit'!$R$6,IF(F65="Scenario3PBT5",'Medium retrofit'!$S$6,"")))&amp;IF(F65="Scenario1PBT6",'Medium retrofit'!$T$6,IF(F65="Scenario2PBT6",'Medium retrofit'!$U$6,IF(F65="Scenario3PBT6",'Medium retrofit'!$V$6,"")))&amp;IF(F65="Scenario1PBT7",'Medium retrofit'!$W$6,IF(F65="Scenario2PBT7",'Medium retrofit'!$X$6,IF(F65="Scenario3PBT7",'Medium retrofit'!$Y$6,"")))&amp;IF(F65="Scenario1PBT8",'Medium retrofit'!$Z$6,IF(F65="Scenario2PBT8",'Medium retrofit'!$AA$6,IF(F65="Scenario3PBT8",'Medium retrofit'!$AB$6,"")))&amp;IF(F65="Scenario1PBT9",'Medium retrofit'!$AC$6,IF(F65="Scenario2PBT9",'Medium retrofit'!$AD$6,IF(F65="Scenario3PBT9",'Medium retrofit'!$AE$6,"")))&amp;IF(F65="Scenario1PBT10",'Medium retrofit'!$AF$6,IF(F65="Scenario2PBT10",'Medium retrofit'!$AG$6,IF(F65="Scenario3PBT10",'Medium retrofit'!$AH$6,"")))&amp;IF(F65="Scenario1PBT11",'Medium retrofit'!$AI$6,IF(F65="Scenario2PBT11",'Medium retrofit'!$AJ$6,IF(F65="Scenario3PBT11",'Medium retrofit'!$AK$6,"")))&amp;IF(F65="Scenario1PBT12",'Medium retrofit'!$AL$6,IF(F65="Scenario2PBT12",'Medium retrofit'!$AM$6,IF(F65="Scenario3PBT12",'Medium retrofit'!$AN$6,"")))&amp;IF(F65="Scenario1PBT13",'Medium retrofit'!$AO$6,IF(F65="Scenario2PBT13",'Medium retrofit'!$AP$6,IF(F65="Scenario3PBT13",'Medium retrofit'!$AQ$6,"")))&amp;IF(F65="Scenario1PBT14",'Medium retrofit'!$AR$6,IF(F65="Scenario2PBT14",'Medium retrofit'!$AS$6,IF(F65="Scenario3PBT14",'Medium retrofit'!$AT$6,"")))&amp;IF(F65="Scenario1PBT15",'Medium retrofit'!$AU$6,IF(F65="Scenario2PBT15",'Medium retrofit'!$AV$6,IF(F65="Scenario3PBT15",'Medium retrofit'!$AW$6,"")))</f>
        <v/>
      </c>
      <c r="H65" s="123">
        <f t="shared" si="13"/>
        <v>0</v>
      </c>
      <c r="I65" s="239" t="str">
        <f>IF(F65="Scenario1PBT1",'Medium retrofit'!$E$16,IF(F65="Scenario2PBT1",'Medium retrofit'!$F$16,IF(F65="Scenario3PBT1",'Medium retrofit'!$G$16,"")))&amp;IF(F65="Scenario1PBT2",'Medium retrofit'!$H$16,IF(F65="Scenario2PBT2",'Medium retrofit'!$I$16,IF(F65="Scenario3PBT2",'Medium retrofit'!$J$16,"")))&amp;IF(F65="Scenario1PBT3",'Medium retrofit'!$K$16,IF(F65="Scenario2PBT3",'Medium retrofit'!$L$16,IF(F65="Scenario3PBT3",'Medium retrofit'!$M$16,"")))&amp;IF(F65="Scenario1PBT4",'Medium retrofit'!$N$16,IF(F65="Scenario2PBT4",'Medium retrofit'!$O$16,IF(F65="Scenario3PBT4",'Medium retrofit'!$P$16,"")))&amp;IF(F65="Scenario1PBT5",'Medium retrofit'!$Q$16,IF(F65="Scenario2PBT5",'Medium retrofit'!$R$16,IF(F65="Scenario3PBT5",'Medium retrofit'!$S$16,"")))&amp;IF(F65="Scenario1PBT6",'Medium retrofit'!$T$16,IF(F65="Scenario2PBT6",'Medium retrofit'!$U$16,IF(F65="Scenario3PBT6",'Medium retrofit'!$V$16,"")))&amp;IF(F65="Scenario1PBT7",'Medium retrofit'!$W$16,IF(F65="Scenario2PBT7",'Medium retrofit'!$X$16,IF(F65="Scenario3PBT7",'Medium retrofit'!$Y$16,"")))&amp;IF(F65="Scenario1PBT8",'Medium retrofit'!$Z$16,IF(F65="Scenario2PBT8",'Medium retrofit'!$AA$16,IF(F65="Scenario3PBT8",'Medium retrofit'!$AB$16,"")))&amp;IF(F65="Scenario1PBT9",'Medium retrofit'!$AC$16,IF(F65="Scenario2PBT9",'Medium retrofit'!$AD$16,IF(F65="Scenario3PBT9",'Medium retrofit'!$AE$16,"")))&amp;IF(F65="Scenario1PBT10",'Medium retrofit'!$AF$16,IF(F65="Scenario2PBT10",'Medium retrofit'!$AG$16,IF(F65="Scenario3PBT10",'Medium retrofit'!$AH$16,"")))&amp;IF(F65="Scenario1PBT11",'Medium retrofit'!$AI$16,IF(F65="Scenario2PBT11",'Medium retrofit'!$AJ$16,IF(F65="Scenario3PBT11",'Medium retrofit'!$AK$16,"")))&amp;IF(F65="Scenario1PBT12",'Medium retrofit'!$AL$16,IF(F65="Scenario2PBT12",'Medium retrofit'!$AM$16,IF(F65="Scenario3PBT12",'Medium retrofit'!$AN$16,"")))&amp;IF(F65="Scenario1PBT13",'Medium retrofit'!$AO$16,IF(F65="Scenario2PBT13",'Medium retrofit'!$AP$16,IF(F65="Scenario3PBT13",'Medium retrofit'!$AQ$16,"")))&amp;IF(F65="Scenario1PBT14",'Medium retrofit'!$AR$16,IF(F65="Scenario2PBT14",'Medium retrofit'!$AS$16,IF(F65="Scenario3PBT14",'Medium retrofit'!$AT$16,"")))&amp;IF(F65="Scenario1PBT15",'Medium retrofit'!$AU$16,IF(F65="Scenario2PBT15",'Medium retrofit'!$AV$16,IF(F65="Scenario3PBT15",'Medium retrofit'!$AW$16,"")))</f>
        <v/>
      </c>
      <c r="J65" s="123">
        <f t="shared" si="14"/>
        <v>0</v>
      </c>
      <c r="K65" s="123" t="str">
        <f>IF(F65="Scenario1PBT1",'Medium retrofit'!$E$18,IF(F65="Scenario2PBT1",'Medium retrofit'!$F$18,IF(F65="Scenario3PBT1",'Medium retrofit'!$G$18,"")))&amp;IF(F65="Scenario1PBT2",'Medium retrofit'!$H$18,IF(F65="Scenario2PBT2",'Medium retrofit'!$I$18,IF(F65="Scenario3PBT2",'Medium retrofit'!$J$18,"")))&amp;IF(F65="Scenario1PBT3",'Medium retrofit'!$K$18,IF(F65="Scenario2PBT3",'Medium retrofit'!$L$18,IF(F65="Scenario3PBT3",'Medium retrofit'!$M$18,"")))&amp;IF(F65="Scenario1PBT4",'Medium retrofit'!$N$18,IF(F65="Scenario2PBT4",'Medium retrofit'!$O$18,IF(F65="Scenario3PBT4",'Medium retrofit'!$P$18,"")))&amp;IF(F65="Scenario1PBT5",'Medium retrofit'!$Q$18,IF(F65="Scenario2PBT5",'Medium retrofit'!$R$18,IF(F65="Scenario3PBT5",'Medium retrofit'!$S$18,"")))&amp;IF(F65="Scenario1PBT6",'Medium retrofit'!$T$18,IF(F65="Scenario2PBT6",'Medium retrofit'!$U$18,IF(F65="Scenario3PBT6",'Medium retrofit'!$V$18,"")))&amp;IF(F65="Scenario1PBT7",'Medium retrofit'!$W$18,IF(F65="Scenario2PBT7",'Medium retrofit'!$X$18,IF(F65="Scenario3PBT7",'Medium retrofit'!$Y$18,"")))&amp;IF(F65="Scenario1PBT8",'Medium retrofit'!$Z$18,IF(F65="Scenario2PBT8",'Medium retrofit'!$AA$18,IF(F65="Scenario3PBT8",'Medium retrofit'!$AB$18,"")))&amp;IF(F65="Scenario1PBT9",'Medium retrofit'!$AC$18,IF(F65="Scenario2PBT9",'Medium retrofit'!$AD$18,IF(F65="Scenario3PBT9",'Medium retrofit'!$AE$18,"")))&amp;IF(F65="Scenario1PBT10",'Medium retrofit'!$AF$18,IF(F65="Scenario2PBT10",'Medium retrofit'!$AG$18,IF(F65="Scenario3PBT10",'Medium retrofit'!$AH$18,"")))&amp;IF(F65="Scenario1PBT11",'Medium retrofit'!$AI$18,IF(F65="Scenario2PBT11",'Medium retrofit'!$AJ$18,IF(F65="Scenario3PBT11",'Medium retrofit'!$AK$18,"")))&amp;IF(F65="Scenario1PBT12",'Medium retrofit'!$AL$18,IF(F65="Scenario2PBT12",'Medium retrofit'!$AM$18,IF(F65="Scenario3PBT12",'Medium retrofit'!$AN$18,"")))&amp;IF(F65="Scenario1PBT13",'Medium retrofit'!$AO$18,IF(F65="Scenario2PBT13",'Medium retrofit'!$AP$18,IF(F65="Scenario3PBT13",'Medium retrofit'!$AQ$18,"")))&amp;IF(F65="Scenario1PBT14",'Medium retrofit'!$AR$18,IF(F65="Scenario2PBT14",'Medium retrofit'!$AS$18,IF(F65="Scenario3PBT14",'Medium retrofit'!$AT$18,"")))&amp;IF(F65="Scenario1PBT15",'Medium retrofit'!$AU$18,IF(F65="Scenario2PBT15",'Medium retrofit'!$AV$18,IF(F65="Scenario3PBT15",'Medium retrofit'!$AW$18,"")))</f>
        <v/>
      </c>
      <c r="L65" s="123">
        <f t="shared" si="15"/>
        <v>0</v>
      </c>
      <c r="M65" s="123" t="str">
        <f>IF(F65="Scenario1PBT1",'Medium retrofit'!$E$20,IF(F65="Scenario2PBT1",'Medium retrofit'!$F$20,IF(F65="Scenario3PBT1",'Medium retrofit'!$G$20,"")))&amp;IF(F65="Scenario1PBT2",'Medium retrofit'!$H$20,IF(F65="Scenario2PBT2",'Medium retrofit'!$I$20,IF(F65="Scenario3PBT2",'Medium retrofit'!$J$20,"")))&amp;IF(F65="Scenario1PBT3",'Medium retrofit'!$K$20,IF(F65="Scenario2PBT3",'Medium retrofit'!$L$20,IF(F65="Scenario3PBT3",'Medium retrofit'!$M$20,"")))&amp;IF(F65="Scenario1PBT4",'Medium retrofit'!$N$20,IF(F65="Scenario2PBT4",'Medium retrofit'!$O$20,IF(F65="Scenario3PBT4",'Medium retrofit'!$P$20,"")))&amp;IF(F65="Scenario1PBT5",'Medium retrofit'!$Q$20,IF(F65="Scenario2PBT5",'Medium retrofit'!$R$20,IF(F65="Scenario3PBT5",'Medium retrofit'!$S$20,"")))&amp;IF(F65="Scenario1PBT6",'Medium retrofit'!$T$20,IF(F65="Scenario2PBT6",'Medium retrofit'!$U$20,IF(F65="Scenario3PBT6",'Medium retrofit'!$V$20,"")))&amp;IF(F65="Scenario1PBT7",'Medium retrofit'!$W$20,IF(F65="Scenario2PBT7",'Medium retrofit'!$X$20,IF(F65="Scenario3PBT7",'Medium retrofit'!$Y$20,"")))&amp;IF(F65="Scenario1PBT8",'Medium retrofit'!$Z$20,IF(F65="Scenario2PBT8",'Medium retrofit'!$AA$20,IF(F65="Scenario3PBT8",'Medium retrofit'!$AB$20,"")))&amp;IF(F65="Scenario1PBT9",'Medium retrofit'!$AC$20,IF(F65="Scenario2PBT9",'Medium retrofit'!$AD$20,IF(F65="Scenario3PBT9",'Medium retrofit'!$AE$20,"")))&amp;IF(F65="Scenario1PBT10",'Medium retrofit'!$AF$20,IF(F65="Scenario2PBT10",'Medium retrofit'!$AG$20,IF(F65="Scenario3PBT10",'Medium retrofit'!$AH$20,"")))&amp;IF(F65="Scenario1PBT11",'Medium retrofit'!$AI$20,IF(F65="Scenario2PBT11",'Medium retrofit'!$AJ$20,IF(F65="Scenario3PBT11",'Medium retrofit'!$AK$20,"")))&amp;IF(F65="Scenario1PBT12",'Medium retrofit'!$AL$20,IF(F65="Scenario2PBT12",'Medium retrofit'!$AM$20,IF(F65="Scenario3PBT12",'Medium retrofit'!$AN$20,"")))&amp;IF(F65="Scenario1PBT13",'Medium retrofit'!$AO$20,IF(F65="Scenario2PBT13",'Medium retrofit'!$AP$20,IF(F65="Scenario3PBT13",'Medium retrofit'!$AQ$20,"")))&amp;IF(F65="Scenario1PBT14",'Medium retrofit'!$AR$20,IF(F65="Scenario2PBT14",'Medium retrofit'!$AS$20,IF(F65="Scenario3PBT14",'Medium retrofit'!$AT$20,"")))&amp;IF(F65="Scenario1PBT15",'Medium retrofit'!$AU$20,IF(F65="Scenario2PBT15",'Medium retrofit'!$AV$20,IF(F65="Scenario3PBT15",'Medium retrofit'!$AW$20,"")))</f>
        <v/>
      </c>
      <c r="N65" s="124">
        <f t="shared" si="16"/>
        <v>0</v>
      </c>
      <c r="O65" s="245" t="str">
        <f>IF(F65="Scenario1PBT1",'Medium retrofit'!$E$23,IF(F65="Scenario2PBT1",'Medium retrofit'!$F$23,IF(F65="Scenario3PBT1",'Medium retrofit'!$G$23,"")))&amp;IF(F65="Scenario1PBT2",'Medium retrofit'!$H$23,IF(F65="Scenario2PBT2",'Medium retrofit'!$I$23,IF(F65="Scenario3PBT2",'Medium retrofit'!$J$23,"")))&amp;IF(F65="Scenario1PBT3",'Medium retrofit'!$K$23,IF(F65="Scenario2PBT3",'Medium retrofit'!$L$23,IF(F65="Scenario3PBT3",'Medium retrofit'!$M$23,"")))&amp;IF(F65="Scenario1PBT4",'Medium retrofit'!$N$23,IF(F65="Scenario2PBT4",'Medium retrofit'!$O$23,IF(F65="Scenario3PBT4",'Medium retrofit'!$P$23,"")))&amp;IF(F65="Scenario1PBT5",'Medium retrofit'!$Q$23,IF(F65="Scenario2PBT5",'Medium retrofit'!$R$23,IF(F65="Scenario3PBT5",'Medium retrofit'!$S$23,"")))&amp;IF(F65="Scenario1PBT6",'Medium retrofit'!$T$23,IF(F65="Scenario2PBT6",'Medium retrofit'!$U$23,IF(F65="Scenario3PBT6",'Medium retrofit'!$V$23,"")))&amp;IF(F65="Scenario1PBT7",'Medium retrofit'!$W$23,IF(F65="Scenario2PBT7",'Medium retrofit'!$X$23,IF(F65="Scenario3PBT7",'Medium retrofit'!$Y$23,"")))&amp;IF(F65="Scenario1PBT8",'Medium retrofit'!$Z$23,IF(F65="Scenario2PBT8",'Medium retrofit'!$AA$23,IF(F65="Scenario3PBT8",'Medium retrofit'!$AB$23,"")))&amp;IF(F65="Scenario1PBT9",'Medium retrofit'!$AC$23,IF(F65="Scenario2PBT9",'Medium retrofit'!$AD$23,IF(F65="Scenario3PBT9",'Medium retrofit'!$AE$23,"")))&amp;IF(F65="Scenario1PBT10",'Medium retrofit'!$AF$23,IF(F65="Scenario2PBT10",'Medium retrofit'!$AG$23,IF(F65="Scenario3PBT10",'Medium retrofit'!$AH$23,"")))&amp;IF(F65="Scenario1PBT11",'Medium retrofit'!$AI$23,IF(F65="Scenario2PBT11",'Medium retrofit'!$AJ$23,IF(F65="Scenario3PBT11",'Medium retrofit'!$AK$23,"")))&amp;IF(F65="Scenario1PBT12",'Medium retrofit'!$AL$23,IF(F65="Scenario2PBT12",'Medium retrofit'!$AM$23,IF(F65="Scenario3PBT12",'Medium retrofit'!$AN$23,"")))&amp;IF(F65="Scenario1PBT13",'Medium retrofit'!$AO$23,IF(F65="Scenario2PBT13",'Medium retrofit'!$AP$23,IF(F65="Scenario3PBT13",'Medium retrofit'!$AQ$23,"")))&amp;IF(F65="Scenario1PBT14",'Medium retrofit'!$AR$23,IF(F65="Scenario2PBT14",'Medium retrofit'!$AS$23,IF(F65="Scenario3PBT14",'Medium retrofit'!$AT$23,"")))&amp;IF(F65="Scenario1PBT15",'Medium retrofit'!$AU$23,IF(F65="Scenario2PBT15",'Medium retrofit'!$AV$23,IF(F65="Scenario3PBT15",'Medium retrofit'!$AW$23,"")))</f>
        <v/>
      </c>
      <c r="P65" s="123">
        <f t="shared" si="17"/>
        <v>0</v>
      </c>
      <c r="Q65" s="123" t="str">
        <f>IF(F65="Scenario1PBT1",'Medium retrofit'!$E$25,IF(F65="Scenario2PBT1",'Medium retrofit'!$F$25,IF(F65="Scenario3PBT1",'Medium retrofit'!$G$25,"")))&amp;IF(F65="Scenario1PBT2",'Medium retrofit'!$H$25,IF(F65="Scenario2PBT2",'Medium retrofit'!$I$25,IF(F65="Scenario3PBT2",'Medium retrofit'!$J$25,"")))&amp;IF(F65="Scenario1PBT3",'Medium retrofit'!$K$25,IF(F65="Scenario2PBT3",'Medium retrofit'!$L$25,IF(F65="Scenario3PBT3",'Medium retrofit'!$M$25,"")))&amp;IF(F65="Scenario1PBT4",'Medium retrofit'!$N$25,IF(F65="Scenario2PBT4",'Medium retrofit'!$O$25,IF(F65="Scenario3PBT4",'Medium retrofit'!$P$25,"")))&amp;IF(F65="Scenario1PBT5",'Medium retrofit'!$Q$25,IF(F65="Scenario2PBT5",'Medium retrofit'!$R$25,IF(F65="Scenario3PBT5",'Medium retrofit'!$S$25,"")))&amp;IF(F65="Scenario1PBT6",'Medium retrofit'!$T$25,IF(F65="Scenario2PBT6",'Medium retrofit'!$U$25,IF(F65="Scenario3PBT6",'Medium retrofit'!$V$25,"")))&amp;IF(F65="Scenario1PBT7",'Medium retrofit'!$W$25,IF(F65="Scenario2PBT7",'Medium retrofit'!$X$25,IF(F65="Scenario3PBT7",'Medium retrofit'!$Y$25,"")))&amp;IF(F65="Scenario1PBT8",'Medium retrofit'!$Z$25,IF(F65="Scenario2PBT8",'Medium retrofit'!$AA$25,IF(F65="Scenario3PBT8",'Medium retrofit'!$AB$25,"")))&amp;IF(F65="Scenario1PBT9",'Medium retrofit'!$AC$25,IF(F65="Scenario2PBT9",'Medium retrofit'!$AD$25,IF(F65="Scenario3PBT9",'Medium retrofit'!$AE$25,"")))&amp;IF(F65="Scenario1PBT10",'Medium retrofit'!$AF$25,IF(F65="Scenario2PBT10",'Medium retrofit'!$AG$25,IF(F65="Scenario3PBT10",'Medium retrofit'!$AH$25,"")))&amp;IF(F65="Scenario1PBT11",'Medium retrofit'!$AI$25,IF(F65="Scenario2PBT11",'Medium retrofit'!$AJ$25,IF(F65="Scenario3PBT11",'Medium retrofit'!$AK$25,"")))&amp;IF(F65="Scenario1PBT12",'Medium retrofit'!$AL$25,IF(F65="Scenario2PBT12",'Medium retrofit'!$AM$25,IF(F65="Scenario3PBT12",'Medium retrofit'!$AN$25,"")))&amp;IF(F65="Scenario1PBT13",'Medium retrofit'!$AO$25,IF(F65="Scenario2PBT13",'Medium retrofit'!$AP$25,IF(F65="Scenario3PBT13",'Medium retrofit'!$AQ$25,"")))&amp;IF(F65="Scenario1PBT14",'Medium retrofit'!$AR$25,IF(F65="Scenario2PBT14",'Medium retrofit'!$AS$25,IF(F65="Scenario3PBT14",'Medium retrofit'!$AT$25,"")))&amp;IF(F65="Scenario1PBT15",'Medium retrofit'!$AU$25,IF(F65="Scenario2PBT15",'Medium retrofit'!$AV$25,IF(F65="Scenario3PBT15",'Medium retrofit'!$AW$25,"")))</f>
        <v/>
      </c>
      <c r="R65" s="123">
        <f t="shared" si="18"/>
        <v>0</v>
      </c>
      <c r="S65" s="123" t="str">
        <f>IF(F65="Scenario1PBT1",'Medium retrofit'!$E$27,IF(F65="Scenario2PBT1",'Medium retrofit'!$F$27,IF(F65="Scenario3PBT1",'Medium retrofit'!$G$27,"")))&amp;IF(F65="Scenario1PBT2",'Medium retrofit'!$H$27,IF(F65="Scenario2PBT2",'Medium retrofit'!$I$27,IF(F65="Scenario3PBT2",'Medium retrofit'!$J$27,"")))&amp;IF(F65="Scenario1PBT3",'Medium retrofit'!$K$27,IF(F65="Scenario2PBT3",'Medium retrofit'!$L$27,IF(F65="Scenario3PBT3",'Medium retrofit'!$M$27,"")))&amp;IF(F65="Scenario1PBT4",'Medium retrofit'!$N$27,IF(F65="Scenario2PBT4",'Medium retrofit'!$O$27,IF(F65="Scenario3PBT4",'Medium retrofit'!$P$27,"")))&amp;IF(F65="Scenario1PBT5",'Medium retrofit'!$Q$27,IF(F65="Scenario2PBT5",'Medium retrofit'!$R$27,IF(F65="Scenario3PBT5",'Medium retrofit'!$S$27,"")))&amp;IF(F65="Scenario1PBT6",'Medium retrofit'!$T$27,IF(F65="Scenario2PBT6",'Medium retrofit'!$U$27,IF(F65="Scenario3PBT6",'Medium retrofit'!$V$27,"")))&amp;IF(F65="Scenario1PBT7",'Medium retrofit'!$W$27,IF(F65="Scenario2PBT7",'Medium retrofit'!$X$27,IF(F65="Scenario3PBT7",'Medium retrofit'!$Y$27,"")))&amp;IF(F65="Scenario1PBT8",'Medium retrofit'!$Z$27,IF(F65="Scenario2PBT8",'Medium retrofit'!$AA$27,IF(F65="Scenario3PBT8",'Medium retrofit'!$AB$27,"")))&amp;IF(F65="Scenario1PBT9",'Medium retrofit'!$AC$27,IF(F65="Scenario2PBT9",'Medium retrofit'!$AD$27,IF(F65="Scenario3PBT9",'Medium retrofit'!$AE$27,"")))&amp;IF(F65="Scenario1PBT10",'Medium retrofit'!$AF$27,IF(F65="Scenario2PBT10",'Medium retrofit'!$AG$27,IF(F65="Scenario3PBT10",'Medium retrofit'!$AH$27,"")))&amp;IF(F65="Scenario1PBT11",'Medium retrofit'!$AI$27,IF(F65="Scenario2PBT11",'Medium retrofit'!$AJ$27,IF(F65="Scenario3PBT11",'Medium retrofit'!$AK$27,"")))&amp;IF(F65="Scenario1PBT12",'Medium retrofit'!$AL$27,IF(F65="Scenario2PBT12",'Medium retrofit'!$AM$27,IF(F65="Scenario3PBT12",'Medium retrofit'!$AN$27,"")))&amp;IF(F65="Scenario1PBT13",'Medium retrofit'!$AO$27,IF(F65="Scenario2PBT13",'Medium retrofit'!$AP$27,IF(F65="Scenario3PBT13",'Medium retrofit'!$AQ$27,"")))&amp;IF(F65="Scenario1PBT14",'Medium retrofit'!$AR$27,IF(F65="Scenario2PBT14",'Medium retrofit'!$AS$27,IF(F65="Scenario3PBT14",'Medium retrofit'!$AT$27,"")))&amp;IF(F65="Scenario1PBT15",'Medium retrofit'!$AU$27,IF(F65="Scenario2PBT15",'Medium retrofit'!$AV$27,IF(F65="Scenario3PBT15",'Medium retrofit'!$AW$27,"")))</f>
        <v/>
      </c>
      <c r="T65" s="246">
        <f t="shared" si="19"/>
        <v>0</v>
      </c>
      <c r="U65" s="245" t="str">
        <f>IF(F65="Scenario1PBT1",'Medium retrofit'!$E$38,IF(F65="Scenario2PBT1",'Medium retrofit'!$F$38,IF(F65="Scenario3PBT1",'Medium retrofit'!$G$38,"")))&amp;IF(F65="Scenario1PBT2",'Medium retrofit'!$H$38,IF(F65="Scenario2PBT2",'Medium retrofit'!$I$38,IF(F65="Scenario3PBT2",'Medium retrofit'!$J$38,"")))&amp;IF(F65="Scenario1PBT3",'Medium retrofit'!$K$38,IF(F65="Scenario2PBT3",'Medium retrofit'!$L$38,IF(F65="Scenario3PBT3",'Medium retrofit'!$M$38,"")))&amp;IF(F65="Scenario1PBT4",'Medium retrofit'!$N$38,IF(F65="Scenario2PBT4",'Medium retrofit'!$O$38,IF(F65="Scenario3PBT4",'Medium retrofit'!$P$38,"")))&amp;IF(F65="Scenario1PBT5",'Medium retrofit'!$Q$38,IF(F65="Scenario2PBT5",'Medium retrofit'!$R$38,IF(F65="Scenario3PBT5",'Medium retrofit'!$S$38,"")))&amp;IF(F65="Scenario1PBT6",'Medium retrofit'!$T$38,IF(F65="Scenario2PBT6",'Medium retrofit'!$U$38,IF(F65="Scenario3PBT6",'Medium retrofit'!$V$38,"")))&amp;IF(F65="Scenario1PBT7",'Medium retrofit'!$W$38,IF(F65="Scenario2PBT7",'Medium retrofit'!$X$38,IF(F65="Scenario3PBT7",'Medium retrofit'!$Y$38,"")))&amp;IF(F65="Scenario1PBT8",'Medium retrofit'!$Z$38,IF(F65="Scenario2PBT8",'Medium retrofit'!$AA$38,IF(F65="Scenario3PBT8",'Medium retrofit'!$AB$38,"")))&amp;IF(F65="Scenario1PBT9",'Medium retrofit'!$AC$38,IF(F65="Scenario2PBT9",'Medium retrofit'!$AD$38,IF(F65="Scenario3PBT9",'Medium retrofit'!$AE$38,"")))&amp;IF(F65="Scenario1PBT10",'Medium retrofit'!$AF$38,IF(F65="Scenario2PBT10",'Medium retrofit'!$AG$38,IF(F65="Scenario3PBT10",'Medium retrofit'!$AH$38,"")))&amp;IF(F65="Scenario1PBT11",'Medium retrofit'!$AI$38,IF(F65="Scenario2PBT11",'Medium retrofit'!$AJ$38,IF(F65="Scenario3PBT11",'Medium retrofit'!$AK$38,"")))&amp;IF(F65="Scenario1PBT12",'Medium retrofit'!$AL$38,IF(F65="Scenario2PBT12",'Medium retrofit'!$AM$38,IF(F65="Scenario3PBT12",'Medium retrofit'!$AN$38,"")))&amp;IF(F65="Scenario1PBT13",'Medium retrofit'!$AO$38,IF(F65="Scenario2PBT13",'Medium retrofit'!$AP$38,IF(F65="Scenario3PBT13",'Medium retrofit'!$AQ$38,"")))&amp;IF(F65="Scenario1PBT14",'Medium retrofit'!$AR$38,IF(F65="Scenario2PBT14",'Medium retrofit'!$AS$38,IF(F65="Scenario3PBT14",'Medium retrofit'!$AT$38,"")))&amp;IF(F65="Scenario1PBT15",'Medium retrofit'!$AU$38,IF(F65="Scenario2PBT15",'Medium retrofit'!$AV$38,IF(F65="Scenario3PBT15",'Medium retrofit'!$AW$38,"")))</f>
        <v/>
      </c>
      <c r="V65" s="123">
        <f t="shared" si="20"/>
        <v>0</v>
      </c>
      <c r="W65" s="123" t="str">
        <f>IF(F65="Scenario1PBT1",'Medium retrofit'!$E$40,IF(F65="Scenario2PBT1",'Medium retrofit'!$F$40,IF(F65="Scenario3PBT1",'Medium retrofit'!$G$40,"")))&amp;IF(F65="Scenario1PBT2",'Medium retrofit'!$H$40,IF(F65="Scenario2PBT2",'Medium retrofit'!$I$40,IF(F65="Scenario3PBT2",'Medium retrofit'!$J$40,"")))&amp;IF(F65="Scenario1PBT3",'Medium retrofit'!$K$40,IF(F65="Scenario2PBT3",'Medium retrofit'!$L$40,IF(F65="Scenario3PBT3",'Medium retrofit'!$M$40,"")))&amp;IF(F65="Scenario1PBT4",'Medium retrofit'!$N$40,IF(F65="Scenario2PBT4",'Medium retrofit'!$O$40,IF(F65="Scenario3PBT4",'Medium retrofit'!$P$40,"")))&amp;IF(F65="Scenario1PBT5",'Medium retrofit'!$Q$40,IF(F65="Scenario2PBT5",'Medium retrofit'!$R$40,IF(F65="Scenario3PBT5",'Medium retrofit'!$S$40,"")))&amp;IF(F65="Scenario1PBT6",'Medium retrofit'!$T$40,IF(F65="Scenario2PBT6",'Medium retrofit'!$U$40,IF(F65="Scenario3PBT6",'Medium retrofit'!$V$40,"")))&amp;IF(F65="Scenario1PBT7",'Medium retrofit'!$W$40,IF(F65="Scenario2PBT7",'Medium retrofit'!$X$40,IF(F65="Scenario3PBT7",'Medium retrofit'!$Y$40,"")))&amp;IF(F65="Scenario1PBT8",'Medium retrofit'!$Z$40,IF(F65="Scenario2PBT8",'Medium retrofit'!$AA$40,IF(F65="Scenario3PBT8",'Medium retrofit'!$AB$40,"")))&amp;IF(F65="Scenario1PBT9",'Medium retrofit'!$AC$40,IF(F65="Scenario2PBT9",'Medium retrofit'!$AD$40,IF(F65="Scenario3PBT9",'Medium retrofit'!$AE$40,"")))&amp;IF(F65="Scenario1PBT10",'Medium retrofit'!$AF$40,IF(F65="Scenario2PBT10",'Medium retrofit'!$AG$40,IF(F65="Scenario3PBT10",'Medium retrofit'!$AH$40,"")))&amp;IF(F65="Scenario1PBT11",'Medium retrofit'!$AI$40,IF(F65="Scenario2PBT11",'Medium retrofit'!$AJ$40,IF(F65="Scenario3PBT11",'Medium retrofit'!$AK$40,"")))&amp;IF(F65="Scenario1PBT12",'Medium retrofit'!$AL$40,IF(F65="Scenario2PBT12",'Medium retrofit'!$AM$40,IF(F65="Scenario3PBT12",'Medium retrofit'!$AN$40,"")))&amp;IF(F65="Scenario1PBT13",'Medium retrofit'!$AO$40,IF(F65="Scenario2PBT13",'Medium retrofit'!$AP$40,IF(F65="Scenario3PBT13",'Medium retrofit'!$AQ$40,"")))&amp;IF(F65="Scenario1PBT14",'Medium retrofit'!$AR$40,IF(F65="Scenario2PBT14",'Medium retrofit'!$AS$40,IF(F65="Scenario3PBT14",'Medium retrofit'!$AT$40,"")))&amp;IF(F65="Scenario1PBT15",'Medium retrofit'!$AU$40,IF(F65="Scenario2PBT15",'Medium retrofit'!$AV$40,IF(F65="Scenario3PBT15",'Medium retrofit'!$AW$40,"")))</f>
        <v/>
      </c>
      <c r="X65" s="123">
        <f t="shared" si="21"/>
        <v>0</v>
      </c>
      <c r="Y65" s="123" t="str">
        <f>IF(F65="Scenario1PBT1",'Medium retrofit'!$E$42,IF(F65="Scenario2PBT1",'Medium retrofit'!$F$42,IF(F65="Scenario3PBT1",'Medium retrofit'!$G$42,"")))&amp;IF(F65="Scenario1PBT2",'Medium retrofit'!$H$42,IF(F65="Scenario2PBT2",'Medium retrofit'!$I$42,IF(F65="Scenario3PBT2",'Medium retrofit'!$J$42,"")))&amp;IF(F65="Scenario1PBT3",'Medium retrofit'!$K$42,IF(F65="Scenario2PBT3",'Medium retrofit'!$L$42,IF(F65="Scenario3PBT3",'Medium retrofit'!$M$42,"")))&amp;IF(F65="Scenario1PBT4",'Medium retrofit'!$N$42,IF(F65="Scenario2PBT4",'Medium retrofit'!$O$42,IF(F65="Scenario3PBT4",'Medium retrofit'!$P$42,"")))&amp;IF(F65="Scenario1PBT5",'Medium retrofit'!$Q$42,IF(F65="Scenario2PBT5",'Medium retrofit'!$R$42,IF(F65="Scenario3PBT5",'Medium retrofit'!$S$42,"")))&amp;IF(F65="Scenario1PBT6",'Medium retrofit'!$T$42,IF(F65="Scenario2PBT6",'Medium retrofit'!$U$42,IF(F65="Scenario3PBT6",'Medium retrofit'!$V$42,"")))&amp;IF(F65="Scenario1PBT7",'Medium retrofit'!$W$42,IF(F65="Scenario2PBT7",'Medium retrofit'!$X$42,IF(F65="Scenario3PBT7",'Medium retrofit'!$Y$42,"")))&amp;IF(F65="Scenario1PBT8",'Medium retrofit'!$Z$42,IF(F65="Scenario2PBT8",'Medium retrofit'!$AA$42,IF(F65="Scenario3PBT8",'Medium retrofit'!$AB$42,"")))&amp;IF(F65="Scenario1PBT9",'Medium retrofit'!$AC$42,IF(F65="Scenario2PBT9",'Medium retrofit'!$AD$42,IF(F65="Scenario3PBT9",'Medium retrofit'!$AE$42,"")))&amp;IF(F65="Scenario1PBT10",'Medium retrofit'!$AF$42,IF(F65="Scenario2PBT10",'Medium retrofit'!$AG$42,IF(F65="Scenario3PBT10",'Medium retrofit'!$AH$42,"")))&amp;IF(F65="Scenario1PBT11",'Medium retrofit'!$AI$42,IF(F65="Scenario2PBT11",'Medium retrofit'!$AJ$42,IF(F65="Scenario3PBT11",'Medium retrofit'!$AK$42,"")))&amp;IF(F65="Scenario1PBT12",'Medium retrofit'!$AL$42,IF(F65="Scenario2PBT12",'Medium retrofit'!$AM$42,IF(F65="Scenario3PBT12",'Medium retrofit'!$AN$42,"")))&amp;IF(F65="Scenario1PBT13",'Medium retrofit'!$AO$42,IF(F65="Scenario2PBT13",'Medium retrofit'!$AP$42,IF(F65="Scenario3PBT13",'Medium retrofit'!$AQ$42,"")))&amp;IF(F65="Scenario1PBT14",'Medium retrofit'!$AR$42,IF(F65="Scenario2PBT14",'Medium retrofit'!$AS$42,IF(F65="Scenario3PBT14",'Medium retrofit'!$AT$42,"")))&amp;IF(F65="Scenario1PBT15",'Medium retrofit'!$AU$42,IF(F65="Scenario2PBT15",'Medium retrofit'!$AV$42,IF(F65="Scenario3PBT15",'Medium retrofit'!$AW$42,"")))</f>
        <v/>
      </c>
      <c r="Z65" s="123">
        <f t="shared" si="22"/>
        <v>0</v>
      </c>
      <c r="AA65" s="239" t="str">
        <f>IF(F65="Scenario1PBT1",'Medium retrofit'!$E$101,IF(F65="Scenario2PBT1",'Medium retrofit'!$F$101,IF(F65="Scenario3PBT1",'Medium retrofit'!$G$101,"")))&amp;IF(F65="Scenario1PBT2",'Medium retrofit'!$H$101,IF(F65="Scenario2PBT2",'Medium retrofit'!$I$101,IF(F65="Scenario3PBT2",'Medium retrofit'!$J$101,"")))&amp;IF(F65="Scenario1PBT3",'Medium retrofit'!$K$101,IF(F65="Scenario2PBT3",'Medium retrofit'!$L$101,IF(F65="Scenario3PBT3",'Medium retrofit'!$M$101,"")))&amp;IF(F65="Scenario1PBT4",'Medium retrofit'!$N$101,IF(F65="Scenario2PBT4",'Medium retrofit'!$O$101,IF(F65="Scenario3PBT4",'Medium retrofit'!$P$101,"")))&amp;IF(F65="Scenario1PBT5",'Medium retrofit'!$Q$101,IF(F65="Scenario2PBT5",'Medium retrofit'!$R$101,IF(F65="Scenario3PBT5",'Medium retrofit'!$S$101,"")))&amp;IF(F65="Scenario1PBT6",'Medium retrofit'!$T$101,IF(F65="Scenario2PBT6",'Medium retrofit'!$U$101,IF(F65="Scenario3PBT6",'Medium retrofit'!$V$101,"")))&amp;IF(F65="Scenario1PBT7",'Medium retrofit'!$W$101,IF(F65="Scenario2PBT7",'Medium retrofit'!$X$101,IF(F65="Scenario3PBT7",'Medium retrofit'!$Y$101,"")))&amp;IF(F65="Scenario1PBT8",'Medium retrofit'!$Z$101,IF(F65="Scenario2PBT8",'Medium retrofit'!$AA$101,IF(F65="Scenario3PBT8",'Medium retrofit'!$AB$101,"")))&amp;IF(F65="Scenario1PBT9",'Medium retrofit'!$AC$101,IF(F65="Scenario2PBT9",'Medium retrofit'!$AD$101,IF(F65="Scenario3PBT9",'Medium retrofit'!$AE$101,"")))&amp;IF(F65="Scenario1PBT10",'Medium retrofit'!$AF$101,IF(F65="Scenario2PBT10",'Medium retrofit'!$AG$101,IF(F65="Scenario3PBT10",'Medium retrofit'!$AH$101,"")))&amp;IF(F65="Scenario1PBT11",'Medium retrofit'!$AI$101,IF(F65="Scenario2PBT11",'Medium retrofit'!$AJ$101,IF(F65="Scenario3PBT11",'Medium retrofit'!$AK$101,"")))&amp;IF(F65="Scenario1PBT12",'Medium retrofit'!$AL$101,IF(F65="Scenario2PBT12",'Medium retrofit'!$AM$101,IF(F65="Scenario3PBT12",'Medium retrofit'!$AN$101,"")))&amp;IF(F65="Scenario1PBT13",'Medium retrofit'!$AO$101,IF(F65="Scenario2PBT13",'Medium retrofit'!$AP$101,IF(F65="Scenario3PBT13",'Medium retrofit'!$AQ$101,"")))&amp;IF(F65="Scenario1PBT14",'Medium retrofit'!$AR$101,IF(F65="Scenario2PBT14",'Medium retrofit'!$AS$101,IF(F65="Scenario3PBT14",'Medium retrofit'!$AT$101,"")))&amp;IF(F65="Scenario1PBT15",'Medium retrofit'!$AU$101,IF(F65="Scenario2PBT15",'Medium retrofit'!$AV$101,IF(F65="Scenario3PBT15",'Medium retrofit'!$AW$101,"")))</f>
        <v/>
      </c>
      <c r="AB65" s="242">
        <f t="shared" si="23"/>
        <v>0</v>
      </c>
      <c r="AC65" s="364" t="str">
        <f t="shared" si="24"/>
        <v/>
      </c>
      <c r="AD65" s="353">
        <f>IF(AC65="",IFERROR('Projection_Base-case'!G66-G65,0),0)</f>
        <v>0</v>
      </c>
      <c r="AE65" s="350">
        <f t="shared" si="25"/>
        <v>0</v>
      </c>
      <c r="AF65" s="361">
        <f>IFERROR(100*AD65/'Projection_Base-case'!G66,0)</f>
        <v>0</v>
      </c>
      <c r="AG65" s="352">
        <f>IF(AC65="",IFERROR('Projection_Base-case'!I66-I65,0),0)</f>
        <v>0</v>
      </c>
      <c r="AH65" s="353">
        <f t="shared" si="26"/>
        <v>0</v>
      </c>
      <c r="AI65" s="361">
        <f>IFERROR(100*AG65/'Projection_Base-case'!I66,0)</f>
        <v>0</v>
      </c>
      <c r="AJ65" s="352">
        <f>IF(AC65="",IFERROR('Projection_Base-case'!K66-K65,0),0)</f>
        <v>0</v>
      </c>
      <c r="AK65" s="353">
        <f t="shared" si="27"/>
        <v>0</v>
      </c>
      <c r="AL65" s="361">
        <f>IFERROR(100*AJ65/'Projection_Base-case'!K66,0)</f>
        <v>0</v>
      </c>
      <c r="AM65" s="352">
        <f>-IF(AC65="",IFERROR('Projection_Base-case'!M66-M65,0),0)</f>
        <v>0</v>
      </c>
      <c r="AN65" s="353">
        <f t="shared" si="28"/>
        <v>0</v>
      </c>
      <c r="AO65" s="354">
        <f>IFERROR(IF('Projection_Base-case'!N66&gt;0,100*AN65/'Projection_Base-case'!N66,100*AN65/N65),0)</f>
        <v>0</v>
      </c>
      <c r="AP65" s="355">
        <f>IF(AC65="",IFERROR('Projection_Base-case'!O66-O65,0),0)</f>
        <v>0</v>
      </c>
      <c r="AQ65" s="356">
        <f t="shared" si="29"/>
        <v>0</v>
      </c>
      <c r="AR65" s="356">
        <f>IFERROR(100*AP65/'Projection_Base-case'!O66,0)</f>
        <v>0</v>
      </c>
      <c r="AS65" s="355">
        <f>IF(AC65="",IFERROR('Projection_Base-case'!Q66-Q65,0),0)</f>
        <v>0</v>
      </c>
      <c r="AT65" s="356">
        <f t="shared" si="30"/>
        <v>0</v>
      </c>
      <c r="AU65" s="356">
        <f>IFERROR(100*AS65/'Projection_Base-case'!Q66,0)</f>
        <v>0</v>
      </c>
      <c r="AV65" s="355">
        <f>IF(AC65="",IFERROR('Projection_Base-case'!S66-S65,0),0)</f>
        <v>0</v>
      </c>
      <c r="AW65" s="356">
        <f t="shared" si="31"/>
        <v>0</v>
      </c>
      <c r="AX65" s="357">
        <f>IFERROR(100*AV65/'Projection_Base-case'!S66,0)</f>
        <v>0</v>
      </c>
      <c r="AY65" s="358">
        <f>IF(AC65="",IFERROR('Projection_Base-case'!U66-U65,0),0)</f>
        <v>0</v>
      </c>
      <c r="AZ65" s="359">
        <f t="shared" si="32"/>
        <v>0</v>
      </c>
      <c r="BA65" s="359">
        <f>IFERROR(100*AY65/'Projection_Base-case'!U66,0)</f>
        <v>0</v>
      </c>
      <c r="BB65" s="358">
        <f>IF(AC65="",IFERROR('Projection_Base-case'!W66-W65,0),0)</f>
        <v>0</v>
      </c>
      <c r="BC65" s="359">
        <f t="shared" si="33"/>
        <v>0</v>
      </c>
      <c r="BD65" s="359">
        <f>IFERROR(100*BB65/'Projection_Base-case'!W66,0)</f>
        <v>0</v>
      </c>
      <c r="BE65" s="358">
        <f>IF(AC65="",IFERROR('Projection_Base-case'!Y66-Y65,0),0)</f>
        <v>0</v>
      </c>
      <c r="BF65" s="359">
        <f t="shared" si="34"/>
        <v>0</v>
      </c>
      <c r="BG65" s="359">
        <f>IFERROR(100*BE65/'Projection_Base-case'!Y66,0)</f>
        <v>0</v>
      </c>
      <c r="BH65" s="359">
        <f t="shared" si="35"/>
        <v>0</v>
      </c>
      <c r="BI65" s="360">
        <f t="shared" si="36"/>
        <v>0</v>
      </c>
    </row>
    <row r="66" spans="1:61">
      <c r="A66" s="205">
        <v>62</v>
      </c>
      <c r="B66" s="347">
        <f>IF('Projection_Base-case'!B67&lt;&gt;"",'Projection_Base-case'!B67,0)</f>
        <v>0</v>
      </c>
      <c r="C66" s="347">
        <f>IF('Projection_Base-case'!C67&lt;&gt;"",'Projection_Base-case'!C67,0)</f>
        <v>0</v>
      </c>
      <c r="D66" s="365">
        <f>IF('Projection_Base-case'!D67&lt;&gt;"",'Projection_Base-case'!D67,0)</f>
        <v>0</v>
      </c>
      <c r="E66" s="369"/>
      <c r="F66" s="367" t="str">
        <f t="shared" si="12"/>
        <v>0</v>
      </c>
      <c r="G66" s="241" t="str">
        <f>IF(F66="Scenario1PBT1",'Medium retrofit'!$E$6,IF(F66="Scenario2PBT1",'Medium retrofit'!$F$6,IF(F66="Scenario3PBT1",'Medium retrofit'!$G$6,"")))&amp;IF(F66="Scenario1PBT2",'Medium retrofit'!$H$6,IF(F66="Scenario2PBT2",'Medium retrofit'!$I$6,IF(F66="Scenario3PBT2",'Medium retrofit'!$J$6,"")))&amp;IF(F66="Scenario1PBT3",'Medium retrofit'!$K$6,IF(F66="Scenario2PBT3",'Medium retrofit'!$L$6,IF(F66="Scenario3PBT3",'Medium retrofit'!$M$6,"")))&amp;IF(F66="Scenario1PBT4",'Medium retrofit'!$N$6,IF(F66="Scenario2PBT4",'Medium retrofit'!$O$6,IF(F66="Scenario3PBT4",'Medium retrofit'!$P$6,"")))&amp;IF(F66="Scenario1PBT5",'Medium retrofit'!$Q$6,IF(F66="Scenario2PBT5",'Medium retrofit'!$R$6,IF(F66="Scenario3PBT5",'Medium retrofit'!$S$6,"")))&amp;IF(F66="Scenario1PBT6",'Medium retrofit'!$T$6,IF(F66="Scenario2PBT6",'Medium retrofit'!$U$6,IF(F66="Scenario3PBT6",'Medium retrofit'!$V$6,"")))&amp;IF(F66="Scenario1PBT7",'Medium retrofit'!$W$6,IF(F66="Scenario2PBT7",'Medium retrofit'!$X$6,IF(F66="Scenario3PBT7",'Medium retrofit'!$Y$6,"")))&amp;IF(F66="Scenario1PBT8",'Medium retrofit'!$Z$6,IF(F66="Scenario2PBT8",'Medium retrofit'!$AA$6,IF(F66="Scenario3PBT8",'Medium retrofit'!$AB$6,"")))&amp;IF(F66="Scenario1PBT9",'Medium retrofit'!$AC$6,IF(F66="Scenario2PBT9",'Medium retrofit'!$AD$6,IF(F66="Scenario3PBT9",'Medium retrofit'!$AE$6,"")))&amp;IF(F66="Scenario1PBT10",'Medium retrofit'!$AF$6,IF(F66="Scenario2PBT10",'Medium retrofit'!$AG$6,IF(F66="Scenario3PBT10",'Medium retrofit'!$AH$6,"")))&amp;IF(F66="Scenario1PBT11",'Medium retrofit'!$AI$6,IF(F66="Scenario2PBT11",'Medium retrofit'!$AJ$6,IF(F66="Scenario3PBT11",'Medium retrofit'!$AK$6,"")))&amp;IF(F66="Scenario1PBT12",'Medium retrofit'!$AL$6,IF(F66="Scenario2PBT12",'Medium retrofit'!$AM$6,IF(F66="Scenario3PBT12",'Medium retrofit'!$AN$6,"")))&amp;IF(F66="Scenario1PBT13",'Medium retrofit'!$AO$6,IF(F66="Scenario2PBT13",'Medium retrofit'!$AP$6,IF(F66="Scenario3PBT13",'Medium retrofit'!$AQ$6,"")))&amp;IF(F66="Scenario1PBT14",'Medium retrofit'!$AR$6,IF(F66="Scenario2PBT14",'Medium retrofit'!$AS$6,IF(F66="Scenario3PBT14",'Medium retrofit'!$AT$6,"")))&amp;IF(F66="Scenario1PBT15",'Medium retrofit'!$AU$6,IF(F66="Scenario2PBT15",'Medium retrofit'!$AV$6,IF(F66="Scenario3PBT15",'Medium retrofit'!$AW$6,"")))</f>
        <v/>
      </c>
      <c r="H66" s="123">
        <f t="shared" si="13"/>
        <v>0</v>
      </c>
      <c r="I66" s="239" t="str">
        <f>IF(F66="Scenario1PBT1",'Medium retrofit'!$E$16,IF(F66="Scenario2PBT1",'Medium retrofit'!$F$16,IF(F66="Scenario3PBT1",'Medium retrofit'!$G$16,"")))&amp;IF(F66="Scenario1PBT2",'Medium retrofit'!$H$16,IF(F66="Scenario2PBT2",'Medium retrofit'!$I$16,IF(F66="Scenario3PBT2",'Medium retrofit'!$J$16,"")))&amp;IF(F66="Scenario1PBT3",'Medium retrofit'!$K$16,IF(F66="Scenario2PBT3",'Medium retrofit'!$L$16,IF(F66="Scenario3PBT3",'Medium retrofit'!$M$16,"")))&amp;IF(F66="Scenario1PBT4",'Medium retrofit'!$N$16,IF(F66="Scenario2PBT4",'Medium retrofit'!$O$16,IF(F66="Scenario3PBT4",'Medium retrofit'!$P$16,"")))&amp;IF(F66="Scenario1PBT5",'Medium retrofit'!$Q$16,IF(F66="Scenario2PBT5",'Medium retrofit'!$R$16,IF(F66="Scenario3PBT5",'Medium retrofit'!$S$16,"")))&amp;IF(F66="Scenario1PBT6",'Medium retrofit'!$T$16,IF(F66="Scenario2PBT6",'Medium retrofit'!$U$16,IF(F66="Scenario3PBT6",'Medium retrofit'!$V$16,"")))&amp;IF(F66="Scenario1PBT7",'Medium retrofit'!$W$16,IF(F66="Scenario2PBT7",'Medium retrofit'!$X$16,IF(F66="Scenario3PBT7",'Medium retrofit'!$Y$16,"")))&amp;IF(F66="Scenario1PBT8",'Medium retrofit'!$Z$16,IF(F66="Scenario2PBT8",'Medium retrofit'!$AA$16,IF(F66="Scenario3PBT8",'Medium retrofit'!$AB$16,"")))&amp;IF(F66="Scenario1PBT9",'Medium retrofit'!$AC$16,IF(F66="Scenario2PBT9",'Medium retrofit'!$AD$16,IF(F66="Scenario3PBT9",'Medium retrofit'!$AE$16,"")))&amp;IF(F66="Scenario1PBT10",'Medium retrofit'!$AF$16,IF(F66="Scenario2PBT10",'Medium retrofit'!$AG$16,IF(F66="Scenario3PBT10",'Medium retrofit'!$AH$16,"")))&amp;IF(F66="Scenario1PBT11",'Medium retrofit'!$AI$16,IF(F66="Scenario2PBT11",'Medium retrofit'!$AJ$16,IF(F66="Scenario3PBT11",'Medium retrofit'!$AK$16,"")))&amp;IF(F66="Scenario1PBT12",'Medium retrofit'!$AL$16,IF(F66="Scenario2PBT12",'Medium retrofit'!$AM$16,IF(F66="Scenario3PBT12",'Medium retrofit'!$AN$16,"")))&amp;IF(F66="Scenario1PBT13",'Medium retrofit'!$AO$16,IF(F66="Scenario2PBT13",'Medium retrofit'!$AP$16,IF(F66="Scenario3PBT13",'Medium retrofit'!$AQ$16,"")))&amp;IF(F66="Scenario1PBT14",'Medium retrofit'!$AR$16,IF(F66="Scenario2PBT14",'Medium retrofit'!$AS$16,IF(F66="Scenario3PBT14",'Medium retrofit'!$AT$16,"")))&amp;IF(F66="Scenario1PBT15",'Medium retrofit'!$AU$16,IF(F66="Scenario2PBT15",'Medium retrofit'!$AV$16,IF(F66="Scenario3PBT15",'Medium retrofit'!$AW$16,"")))</f>
        <v/>
      </c>
      <c r="J66" s="123">
        <f t="shared" si="14"/>
        <v>0</v>
      </c>
      <c r="K66" s="123" t="str">
        <f>IF(F66="Scenario1PBT1",'Medium retrofit'!$E$18,IF(F66="Scenario2PBT1",'Medium retrofit'!$F$18,IF(F66="Scenario3PBT1",'Medium retrofit'!$G$18,"")))&amp;IF(F66="Scenario1PBT2",'Medium retrofit'!$H$18,IF(F66="Scenario2PBT2",'Medium retrofit'!$I$18,IF(F66="Scenario3PBT2",'Medium retrofit'!$J$18,"")))&amp;IF(F66="Scenario1PBT3",'Medium retrofit'!$K$18,IF(F66="Scenario2PBT3",'Medium retrofit'!$L$18,IF(F66="Scenario3PBT3",'Medium retrofit'!$M$18,"")))&amp;IF(F66="Scenario1PBT4",'Medium retrofit'!$N$18,IF(F66="Scenario2PBT4",'Medium retrofit'!$O$18,IF(F66="Scenario3PBT4",'Medium retrofit'!$P$18,"")))&amp;IF(F66="Scenario1PBT5",'Medium retrofit'!$Q$18,IF(F66="Scenario2PBT5",'Medium retrofit'!$R$18,IF(F66="Scenario3PBT5",'Medium retrofit'!$S$18,"")))&amp;IF(F66="Scenario1PBT6",'Medium retrofit'!$T$18,IF(F66="Scenario2PBT6",'Medium retrofit'!$U$18,IF(F66="Scenario3PBT6",'Medium retrofit'!$V$18,"")))&amp;IF(F66="Scenario1PBT7",'Medium retrofit'!$W$18,IF(F66="Scenario2PBT7",'Medium retrofit'!$X$18,IF(F66="Scenario3PBT7",'Medium retrofit'!$Y$18,"")))&amp;IF(F66="Scenario1PBT8",'Medium retrofit'!$Z$18,IF(F66="Scenario2PBT8",'Medium retrofit'!$AA$18,IF(F66="Scenario3PBT8",'Medium retrofit'!$AB$18,"")))&amp;IF(F66="Scenario1PBT9",'Medium retrofit'!$AC$18,IF(F66="Scenario2PBT9",'Medium retrofit'!$AD$18,IF(F66="Scenario3PBT9",'Medium retrofit'!$AE$18,"")))&amp;IF(F66="Scenario1PBT10",'Medium retrofit'!$AF$18,IF(F66="Scenario2PBT10",'Medium retrofit'!$AG$18,IF(F66="Scenario3PBT10",'Medium retrofit'!$AH$18,"")))&amp;IF(F66="Scenario1PBT11",'Medium retrofit'!$AI$18,IF(F66="Scenario2PBT11",'Medium retrofit'!$AJ$18,IF(F66="Scenario3PBT11",'Medium retrofit'!$AK$18,"")))&amp;IF(F66="Scenario1PBT12",'Medium retrofit'!$AL$18,IF(F66="Scenario2PBT12",'Medium retrofit'!$AM$18,IF(F66="Scenario3PBT12",'Medium retrofit'!$AN$18,"")))&amp;IF(F66="Scenario1PBT13",'Medium retrofit'!$AO$18,IF(F66="Scenario2PBT13",'Medium retrofit'!$AP$18,IF(F66="Scenario3PBT13",'Medium retrofit'!$AQ$18,"")))&amp;IF(F66="Scenario1PBT14",'Medium retrofit'!$AR$18,IF(F66="Scenario2PBT14",'Medium retrofit'!$AS$18,IF(F66="Scenario3PBT14",'Medium retrofit'!$AT$18,"")))&amp;IF(F66="Scenario1PBT15",'Medium retrofit'!$AU$18,IF(F66="Scenario2PBT15",'Medium retrofit'!$AV$18,IF(F66="Scenario3PBT15",'Medium retrofit'!$AW$18,"")))</f>
        <v/>
      </c>
      <c r="L66" s="123">
        <f t="shared" si="15"/>
        <v>0</v>
      </c>
      <c r="M66" s="123" t="str">
        <f>IF(F66="Scenario1PBT1",'Medium retrofit'!$E$20,IF(F66="Scenario2PBT1",'Medium retrofit'!$F$20,IF(F66="Scenario3PBT1",'Medium retrofit'!$G$20,"")))&amp;IF(F66="Scenario1PBT2",'Medium retrofit'!$H$20,IF(F66="Scenario2PBT2",'Medium retrofit'!$I$20,IF(F66="Scenario3PBT2",'Medium retrofit'!$J$20,"")))&amp;IF(F66="Scenario1PBT3",'Medium retrofit'!$K$20,IF(F66="Scenario2PBT3",'Medium retrofit'!$L$20,IF(F66="Scenario3PBT3",'Medium retrofit'!$M$20,"")))&amp;IF(F66="Scenario1PBT4",'Medium retrofit'!$N$20,IF(F66="Scenario2PBT4",'Medium retrofit'!$O$20,IF(F66="Scenario3PBT4",'Medium retrofit'!$P$20,"")))&amp;IF(F66="Scenario1PBT5",'Medium retrofit'!$Q$20,IF(F66="Scenario2PBT5",'Medium retrofit'!$R$20,IF(F66="Scenario3PBT5",'Medium retrofit'!$S$20,"")))&amp;IF(F66="Scenario1PBT6",'Medium retrofit'!$T$20,IF(F66="Scenario2PBT6",'Medium retrofit'!$U$20,IF(F66="Scenario3PBT6",'Medium retrofit'!$V$20,"")))&amp;IF(F66="Scenario1PBT7",'Medium retrofit'!$W$20,IF(F66="Scenario2PBT7",'Medium retrofit'!$X$20,IF(F66="Scenario3PBT7",'Medium retrofit'!$Y$20,"")))&amp;IF(F66="Scenario1PBT8",'Medium retrofit'!$Z$20,IF(F66="Scenario2PBT8",'Medium retrofit'!$AA$20,IF(F66="Scenario3PBT8",'Medium retrofit'!$AB$20,"")))&amp;IF(F66="Scenario1PBT9",'Medium retrofit'!$AC$20,IF(F66="Scenario2PBT9",'Medium retrofit'!$AD$20,IF(F66="Scenario3PBT9",'Medium retrofit'!$AE$20,"")))&amp;IF(F66="Scenario1PBT10",'Medium retrofit'!$AF$20,IF(F66="Scenario2PBT10",'Medium retrofit'!$AG$20,IF(F66="Scenario3PBT10",'Medium retrofit'!$AH$20,"")))&amp;IF(F66="Scenario1PBT11",'Medium retrofit'!$AI$20,IF(F66="Scenario2PBT11",'Medium retrofit'!$AJ$20,IF(F66="Scenario3PBT11",'Medium retrofit'!$AK$20,"")))&amp;IF(F66="Scenario1PBT12",'Medium retrofit'!$AL$20,IF(F66="Scenario2PBT12",'Medium retrofit'!$AM$20,IF(F66="Scenario3PBT12",'Medium retrofit'!$AN$20,"")))&amp;IF(F66="Scenario1PBT13",'Medium retrofit'!$AO$20,IF(F66="Scenario2PBT13",'Medium retrofit'!$AP$20,IF(F66="Scenario3PBT13",'Medium retrofit'!$AQ$20,"")))&amp;IF(F66="Scenario1PBT14",'Medium retrofit'!$AR$20,IF(F66="Scenario2PBT14",'Medium retrofit'!$AS$20,IF(F66="Scenario3PBT14",'Medium retrofit'!$AT$20,"")))&amp;IF(F66="Scenario1PBT15",'Medium retrofit'!$AU$20,IF(F66="Scenario2PBT15",'Medium retrofit'!$AV$20,IF(F66="Scenario3PBT15",'Medium retrofit'!$AW$20,"")))</f>
        <v/>
      </c>
      <c r="N66" s="124">
        <f t="shared" si="16"/>
        <v>0</v>
      </c>
      <c r="O66" s="245" t="str">
        <f>IF(F66="Scenario1PBT1",'Medium retrofit'!$E$23,IF(F66="Scenario2PBT1",'Medium retrofit'!$F$23,IF(F66="Scenario3PBT1",'Medium retrofit'!$G$23,"")))&amp;IF(F66="Scenario1PBT2",'Medium retrofit'!$H$23,IF(F66="Scenario2PBT2",'Medium retrofit'!$I$23,IF(F66="Scenario3PBT2",'Medium retrofit'!$J$23,"")))&amp;IF(F66="Scenario1PBT3",'Medium retrofit'!$K$23,IF(F66="Scenario2PBT3",'Medium retrofit'!$L$23,IF(F66="Scenario3PBT3",'Medium retrofit'!$M$23,"")))&amp;IF(F66="Scenario1PBT4",'Medium retrofit'!$N$23,IF(F66="Scenario2PBT4",'Medium retrofit'!$O$23,IF(F66="Scenario3PBT4",'Medium retrofit'!$P$23,"")))&amp;IF(F66="Scenario1PBT5",'Medium retrofit'!$Q$23,IF(F66="Scenario2PBT5",'Medium retrofit'!$R$23,IF(F66="Scenario3PBT5",'Medium retrofit'!$S$23,"")))&amp;IF(F66="Scenario1PBT6",'Medium retrofit'!$T$23,IF(F66="Scenario2PBT6",'Medium retrofit'!$U$23,IF(F66="Scenario3PBT6",'Medium retrofit'!$V$23,"")))&amp;IF(F66="Scenario1PBT7",'Medium retrofit'!$W$23,IF(F66="Scenario2PBT7",'Medium retrofit'!$X$23,IF(F66="Scenario3PBT7",'Medium retrofit'!$Y$23,"")))&amp;IF(F66="Scenario1PBT8",'Medium retrofit'!$Z$23,IF(F66="Scenario2PBT8",'Medium retrofit'!$AA$23,IF(F66="Scenario3PBT8",'Medium retrofit'!$AB$23,"")))&amp;IF(F66="Scenario1PBT9",'Medium retrofit'!$AC$23,IF(F66="Scenario2PBT9",'Medium retrofit'!$AD$23,IF(F66="Scenario3PBT9",'Medium retrofit'!$AE$23,"")))&amp;IF(F66="Scenario1PBT10",'Medium retrofit'!$AF$23,IF(F66="Scenario2PBT10",'Medium retrofit'!$AG$23,IF(F66="Scenario3PBT10",'Medium retrofit'!$AH$23,"")))&amp;IF(F66="Scenario1PBT11",'Medium retrofit'!$AI$23,IF(F66="Scenario2PBT11",'Medium retrofit'!$AJ$23,IF(F66="Scenario3PBT11",'Medium retrofit'!$AK$23,"")))&amp;IF(F66="Scenario1PBT12",'Medium retrofit'!$AL$23,IF(F66="Scenario2PBT12",'Medium retrofit'!$AM$23,IF(F66="Scenario3PBT12",'Medium retrofit'!$AN$23,"")))&amp;IF(F66="Scenario1PBT13",'Medium retrofit'!$AO$23,IF(F66="Scenario2PBT13",'Medium retrofit'!$AP$23,IF(F66="Scenario3PBT13",'Medium retrofit'!$AQ$23,"")))&amp;IF(F66="Scenario1PBT14",'Medium retrofit'!$AR$23,IF(F66="Scenario2PBT14",'Medium retrofit'!$AS$23,IF(F66="Scenario3PBT14",'Medium retrofit'!$AT$23,"")))&amp;IF(F66="Scenario1PBT15",'Medium retrofit'!$AU$23,IF(F66="Scenario2PBT15",'Medium retrofit'!$AV$23,IF(F66="Scenario3PBT15",'Medium retrofit'!$AW$23,"")))</f>
        <v/>
      </c>
      <c r="P66" s="123">
        <f t="shared" si="17"/>
        <v>0</v>
      </c>
      <c r="Q66" s="123" t="str">
        <f>IF(F66="Scenario1PBT1",'Medium retrofit'!$E$25,IF(F66="Scenario2PBT1",'Medium retrofit'!$F$25,IF(F66="Scenario3PBT1",'Medium retrofit'!$G$25,"")))&amp;IF(F66="Scenario1PBT2",'Medium retrofit'!$H$25,IF(F66="Scenario2PBT2",'Medium retrofit'!$I$25,IF(F66="Scenario3PBT2",'Medium retrofit'!$J$25,"")))&amp;IF(F66="Scenario1PBT3",'Medium retrofit'!$K$25,IF(F66="Scenario2PBT3",'Medium retrofit'!$L$25,IF(F66="Scenario3PBT3",'Medium retrofit'!$M$25,"")))&amp;IF(F66="Scenario1PBT4",'Medium retrofit'!$N$25,IF(F66="Scenario2PBT4",'Medium retrofit'!$O$25,IF(F66="Scenario3PBT4",'Medium retrofit'!$P$25,"")))&amp;IF(F66="Scenario1PBT5",'Medium retrofit'!$Q$25,IF(F66="Scenario2PBT5",'Medium retrofit'!$R$25,IF(F66="Scenario3PBT5",'Medium retrofit'!$S$25,"")))&amp;IF(F66="Scenario1PBT6",'Medium retrofit'!$T$25,IF(F66="Scenario2PBT6",'Medium retrofit'!$U$25,IF(F66="Scenario3PBT6",'Medium retrofit'!$V$25,"")))&amp;IF(F66="Scenario1PBT7",'Medium retrofit'!$W$25,IF(F66="Scenario2PBT7",'Medium retrofit'!$X$25,IF(F66="Scenario3PBT7",'Medium retrofit'!$Y$25,"")))&amp;IF(F66="Scenario1PBT8",'Medium retrofit'!$Z$25,IF(F66="Scenario2PBT8",'Medium retrofit'!$AA$25,IF(F66="Scenario3PBT8",'Medium retrofit'!$AB$25,"")))&amp;IF(F66="Scenario1PBT9",'Medium retrofit'!$AC$25,IF(F66="Scenario2PBT9",'Medium retrofit'!$AD$25,IF(F66="Scenario3PBT9",'Medium retrofit'!$AE$25,"")))&amp;IF(F66="Scenario1PBT10",'Medium retrofit'!$AF$25,IF(F66="Scenario2PBT10",'Medium retrofit'!$AG$25,IF(F66="Scenario3PBT10",'Medium retrofit'!$AH$25,"")))&amp;IF(F66="Scenario1PBT11",'Medium retrofit'!$AI$25,IF(F66="Scenario2PBT11",'Medium retrofit'!$AJ$25,IF(F66="Scenario3PBT11",'Medium retrofit'!$AK$25,"")))&amp;IF(F66="Scenario1PBT12",'Medium retrofit'!$AL$25,IF(F66="Scenario2PBT12",'Medium retrofit'!$AM$25,IF(F66="Scenario3PBT12",'Medium retrofit'!$AN$25,"")))&amp;IF(F66="Scenario1PBT13",'Medium retrofit'!$AO$25,IF(F66="Scenario2PBT13",'Medium retrofit'!$AP$25,IF(F66="Scenario3PBT13",'Medium retrofit'!$AQ$25,"")))&amp;IF(F66="Scenario1PBT14",'Medium retrofit'!$AR$25,IF(F66="Scenario2PBT14",'Medium retrofit'!$AS$25,IF(F66="Scenario3PBT14",'Medium retrofit'!$AT$25,"")))&amp;IF(F66="Scenario1PBT15",'Medium retrofit'!$AU$25,IF(F66="Scenario2PBT15",'Medium retrofit'!$AV$25,IF(F66="Scenario3PBT15",'Medium retrofit'!$AW$25,"")))</f>
        <v/>
      </c>
      <c r="R66" s="123">
        <f t="shared" si="18"/>
        <v>0</v>
      </c>
      <c r="S66" s="123" t="str">
        <f>IF(F66="Scenario1PBT1",'Medium retrofit'!$E$27,IF(F66="Scenario2PBT1",'Medium retrofit'!$F$27,IF(F66="Scenario3PBT1",'Medium retrofit'!$G$27,"")))&amp;IF(F66="Scenario1PBT2",'Medium retrofit'!$H$27,IF(F66="Scenario2PBT2",'Medium retrofit'!$I$27,IF(F66="Scenario3PBT2",'Medium retrofit'!$J$27,"")))&amp;IF(F66="Scenario1PBT3",'Medium retrofit'!$K$27,IF(F66="Scenario2PBT3",'Medium retrofit'!$L$27,IF(F66="Scenario3PBT3",'Medium retrofit'!$M$27,"")))&amp;IF(F66="Scenario1PBT4",'Medium retrofit'!$N$27,IF(F66="Scenario2PBT4",'Medium retrofit'!$O$27,IF(F66="Scenario3PBT4",'Medium retrofit'!$P$27,"")))&amp;IF(F66="Scenario1PBT5",'Medium retrofit'!$Q$27,IF(F66="Scenario2PBT5",'Medium retrofit'!$R$27,IF(F66="Scenario3PBT5",'Medium retrofit'!$S$27,"")))&amp;IF(F66="Scenario1PBT6",'Medium retrofit'!$T$27,IF(F66="Scenario2PBT6",'Medium retrofit'!$U$27,IF(F66="Scenario3PBT6",'Medium retrofit'!$V$27,"")))&amp;IF(F66="Scenario1PBT7",'Medium retrofit'!$W$27,IF(F66="Scenario2PBT7",'Medium retrofit'!$X$27,IF(F66="Scenario3PBT7",'Medium retrofit'!$Y$27,"")))&amp;IF(F66="Scenario1PBT8",'Medium retrofit'!$Z$27,IF(F66="Scenario2PBT8",'Medium retrofit'!$AA$27,IF(F66="Scenario3PBT8",'Medium retrofit'!$AB$27,"")))&amp;IF(F66="Scenario1PBT9",'Medium retrofit'!$AC$27,IF(F66="Scenario2PBT9",'Medium retrofit'!$AD$27,IF(F66="Scenario3PBT9",'Medium retrofit'!$AE$27,"")))&amp;IF(F66="Scenario1PBT10",'Medium retrofit'!$AF$27,IF(F66="Scenario2PBT10",'Medium retrofit'!$AG$27,IF(F66="Scenario3PBT10",'Medium retrofit'!$AH$27,"")))&amp;IF(F66="Scenario1PBT11",'Medium retrofit'!$AI$27,IF(F66="Scenario2PBT11",'Medium retrofit'!$AJ$27,IF(F66="Scenario3PBT11",'Medium retrofit'!$AK$27,"")))&amp;IF(F66="Scenario1PBT12",'Medium retrofit'!$AL$27,IF(F66="Scenario2PBT12",'Medium retrofit'!$AM$27,IF(F66="Scenario3PBT12",'Medium retrofit'!$AN$27,"")))&amp;IF(F66="Scenario1PBT13",'Medium retrofit'!$AO$27,IF(F66="Scenario2PBT13",'Medium retrofit'!$AP$27,IF(F66="Scenario3PBT13",'Medium retrofit'!$AQ$27,"")))&amp;IF(F66="Scenario1PBT14",'Medium retrofit'!$AR$27,IF(F66="Scenario2PBT14",'Medium retrofit'!$AS$27,IF(F66="Scenario3PBT14",'Medium retrofit'!$AT$27,"")))&amp;IF(F66="Scenario1PBT15",'Medium retrofit'!$AU$27,IF(F66="Scenario2PBT15",'Medium retrofit'!$AV$27,IF(F66="Scenario3PBT15",'Medium retrofit'!$AW$27,"")))</f>
        <v/>
      </c>
      <c r="T66" s="246">
        <f t="shared" si="19"/>
        <v>0</v>
      </c>
      <c r="U66" s="245" t="str">
        <f>IF(F66="Scenario1PBT1",'Medium retrofit'!$E$38,IF(F66="Scenario2PBT1",'Medium retrofit'!$F$38,IF(F66="Scenario3PBT1",'Medium retrofit'!$G$38,"")))&amp;IF(F66="Scenario1PBT2",'Medium retrofit'!$H$38,IF(F66="Scenario2PBT2",'Medium retrofit'!$I$38,IF(F66="Scenario3PBT2",'Medium retrofit'!$J$38,"")))&amp;IF(F66="Scenario1PBT3",'Medium retrofit'!$K$38,IF(F66="Scenario2PBT3",'Medium retrofit'!$L$38,IF(F66="Scenario3PBT3",'Medium retrofit'!$M$38,"")))&amp;IF(F66="Scenario1PBT4",'Medium retrofit'!$N$38,IF(F66="Scenario2PBT4",'Medium retrofit'!$O$38,IF(F66="Scenario3PBT4",'Medium retrofit'!$P$38,"")))&amp;IF(F66="Scenario1PBT5",'Medium retrofit'!$Q$38,IF(F66="Scenario2PBT5",'Medium retrofit'!$R$38,IF(F66="Scenario3PBT5",'Medium retrofit'!$S$38,"")))&amp;IF(F66="Scenario1PBT6",'Medium retrofit'!$T$38,IF(F66="Scenario2PBT6",'Medium retrofit'!$U$38,IF(F66="Scenario3PBT6",'Medium retrofit'!$V$38,"")))&amp;IF(F66="Scenario1PBT7",'Medium retrofit'!$W$38,IF(F66="Scenario2PBT7",'Medium retrofit'!$X$38,IF(F66="Scenario3PBT7",'Medium retrofit'!$Y$38,"")))&amp;IF(F66="Scenario1PBT8",'Medium retrofit'!$Z$38,IF(F66="Scenario2PBT8",'Medium retrofit'!$AA$38,IF(F66="Scenario3PBT8",'Medium retrofit'!$AB$38,"")))&amp;IF(F66="Scenario1PBT9",'Medium retrofit'!$AC$38,IF(F66="Scenario2PBT9",'Medium retrofit'!$AD$38,IF(F66="Scenario3PBT9",'Medium retrofit'!$AE$38,"")))&amp;IF(F66="Scenario1PBT10",'Medium retrofit'!$AF$38,IF(F66="Scenario2PBT10",'Medium retrofit'!$AG$38,IF(F66="Scenario3PBT10",'Medium retrofit'!$AH$38,"")))&amp;IF(F66="Scenario1PBT11",'Medium retrofit'!$AI$38,IF(F66="Scenario2PBT11",'Medium retrofit'!$AJ$38,IF(F66="Scenario3PBT11",'Medium retrofit'!$AK$38,"")))&amp;IF(F66="Scenario1PBT12",'Medium retrofit'!$AL$38,IF(F66="Scenario2PBT12",'Medium retrofit'!$AM$38,IF(F66="Scenario3PBT12",'Medium retrofit'!$AN$38,"")))&amp;IF(F66="Scenario1PBT13",'Medium retrofit'!$AO$38,IF(F66="Scenario2PBT13",'Medium retrofit'!$AP$38,IF(F66="Scenario3PBT13",'Medium retrofit'!$AQ$38,"")))&amp;IF(F66="Scenario1PBT14",'Medium retrofit'!$AR$38,IF(F66="Scenario2PBT14",'Medium retrofit'!$AS$38,IF(F66="Scenario3PBT14",'Medium retrofit'!$AT$38,"")))&amp;IF(F66="Scenario1PBT15",'Medium retrofit'!$AU$38,IF(F66="Scenario2PBT15",'Medium retrofit'!$AV$38,IF(F66="Scenario3PBT15",'Medium retrofit'!$AW$38,"")))</f>
        <v/>
      </c>
      <c r="V66" s="123">
        <f t="shared" si="20"/>
        <v>0</v>
      </c>
      <c r="W66" s="123" t="str">
        <f>IF(F66="Scenario1PBT1",'Medium retrofit'!$E$40,IF(F66="Scenario2PBT1",'Medium retrofit'!$F$40,IF(F66="Scenario3PBT1",'Medium retrofit'!$G$40,"")))&amp;IF(F66="Scenario1PBT2",'Medium retrofit'!$H$40,IF(F66="Scenario2PBT2",'Medium retrofit'!$I$40,IF(F66="Scenario3PBT2",'Medium retrofit'!$J$40,"")))&amp;IF(F66="Scenario1PBT3",'Medium retrofit'!$K$40,IF(F66="Scenario2PBT3",'Medium retrofit'!$L$40,IF(F66="Scenario3PBT3",'Medium retrofit'!$M$40,"")))&amp;IF(F66="Scenario1PBT4",'Medium retrofit'!$N$40,IF(F66="Scenario2PBT4",'Medium retrofit'!$O$40,IF(F66="Scenario3PBT4",'Medium retrofit'!$P$40,"")))&amp;IF(F66="Scenario1PBT5",'Medium retrofit'!$Q$40,IF(F66="Scenario2PBT5",'Medium retrofit'!$R$40,IF(F66="Scenario3PBT5",'Medium retrofit'!$S$40,"")))&amp;IF(F66="Scenario1PBT6",'Medium retrofit'!$T$40,IF(F66="Scenario2PBT6",'Medium retrofit'!$U$40,IF(F66="Scenario3PBT6",'Medium retrofit'!$V$40,"")))&amp;IF(F66="Scenario1PBT7",'Medium retrofit'!$W$40,IF(F66="Scenario2PBT7",'Medium retrofit'!$X$40,IF(F66="Scenario3PBT7",'Medium retrofit'!$Y$40,"")))&amp;IF(F66="Scenario1PBT8",'Medium retrofit'!$Z$40,IF(F66="Scenario2PBT8",'Medium retrofit'!$AA$40,IF(F66="Scenario3PBT8",'Medium retrofit'!$AB$40,"")))&amp;IF(F66="Scenario1PBT9",'Medium retrofit'!$AC$40,IF(F66="Scenario2PBT9",'Medium retrofit'!$AD$40,IF(F66="Scenario3PBT9",'Medium retrofit'!$AE$40,"")))&amp;IF(F66="Scenario1PBT10",'Medium retrofit'!$AF$40,IF(F66="Scenario2PBT10",'Medium retrofit'!$AG$40,IF(F66="Scenario3PBT10",'Medium retrofit'!$AH$40,"")))&amp;IF(F66="Scenario1PBT11",'Medium retrofit'!$AI$40,IF(F66="Scenario2PBT11",'Medium retrofit'!$AJ$40,IF(F66="Scenario3PBT11",'Medium retrofit'!$AK$40,"")))&amp;IF(F66="Scenario1PBT12",'Medium retrofit'!$AL$40,IF(F66="Scenario2PBT12",'Medium retrofit'!$AM$40,IF(F66="Scenario3PBT12",'Medium retrofit'!$AN$40,"")))&amp;IF(F66="Scenario1PBT13",'Medium retrofit'!$AO$40,IF(F66="Scenario2PBT13",'Medium retrofit'!$AP$40,IF(F66="Scenario3PBT13",'Medium retrofit'!$AQ$40,"")))&amp;IF(F66="Scenario1PBT14",'Medium retrofit'!$AR$40,IF(F66="Scenario2PBT14",'Medium retrofit'!$AS$40,IF(F66="Scenario3PBT14",'Medium retrofit'!$AT$40,"")))&amp;IF(F66="Scenario1PBT15",'Medium retrofit'!$AU$40,IF(F66="Scenario2PBT15",'Medium retrofit'!$AV$40,IF(F66="Scenario3PBT15",'Medium retrofit'!$AW$40,"")))</f>
        <v/>
      </c>
      <c r="X66" s="123">
        <f t="shared" si="21"/>
        <v>0</v>
      </c>
      <c r="Y66" s="123" t="str">
        <f>IF(F66="Scenario1PBT1",'Medium retrofit'!$E$42,IF(F66="Scenario2PBT1",'Medium retrofit'!$F$42,IF(F66="Scenario3PBT1",'Medium retrofit'!$G$42,"")))&amp;IF(F66="Scenario1PBT2",'Medium retrofit'!$H$42,IF(F66="Scenario2PBT2",'Medium retrofit'!$I$42,IF(F66="Scenario3PBT2",'Medium retrofit'!$J$42,"")))&amp;IF(F66="Scenario1PBT3",'Medium retrofit'!$K$42,IF(F66="Scenario2PBT3",'Medium retrofit'!$L$42,IF(F66="Scenario3PBT3",'Medium retrofit'!$M$42,"")))&amp;IF(F66="Scenario1PBT4",'Medium retrofit'!$N$42,IF(F66="Scenario2PBT4",'Medium retrofit'!$O$42,IF(F66="Scenario3PBT4",'Medium retrofit'!$P$42,"")))&amp;IF(F66="Scenario1PBT5",'Medium retrofit'!$Q$42,IF(F66="Scenario2PBT5",'Medium retrofit'!$R$42,IF(F66="Scenario3PBT5",'Medium retrofit'!$S$42,"")))&amp;IF(F66="Scenario1PBT6",'Medium retrofit'!$T$42,IF(F66="Scenario2PBT6",'Medium retrofit'!$U$42,IF(F66="Scenario3PBT6",'Medium retrofit'!$V$42,"")))&amp;IF(F66="Scenario1PBT7",'Medium retrofit'!$W$42,IF(F66="Scenario2PBT7",'Medium retrofit'!$X$42,IF(F66="Scenario3PBT7",'Medium retrofit'!$Y$42,"")))&amp;IF(F66="Scenario1PBT8",'Medium retrofit'!$Z$42,IF(F66="Scenario2PBT8",'Medium retrofit'!$AA$42,IF(F66="Scenario3PBT8",'Medium retrofit'!$AB$42,"")))&amp;IF(F66="Scenario1PBT9",'Medium retrofit'!$AC$42,IF(F66="Scenario2PBT9",'Medium retrofit'!$AD$42,IF(F66="Scenario3PBT9",'Medium retrofit'!$AE$42,"")))&amp;IF(F66="Scenario1PBT10",'Medium retrofit'!$AF$42,IF(F66="Scenario2PBT10",'Medium retrofit'!$AG$42,IF(F66="Scenario3PBT10",'Medium retrofit'!$AH$42,"")))&amp;IF(F66="Scenario1PBT11",'Medium retrofit'!$AI$42,IF(F66="Scenario2PBT11",'Medium retrofit'!$AJ$42,IF(F66="Scenario3PBT11",'Medium retrofit'!$AK$42,"")))&amp;IF(F66="Scenario1PBT12",'Medium retrofit'!$AL$42,IF(F66="Scenario2PBT12",'Medium retrofit'!$AM$42,IF(F66="Scenario3PBT12",'Medium retrofit'!$AN$42,"")))&amp;IF(F66="Scenario1PBT13",'Medium retrofit'!$AO$42,IF(F66="Scenario2PBT13",'Medium retrofit'!$AP$42,IF(F66="Scenario3PBT13",'Medium retrofit'!$AQ$42,"")))&amp;IF(F66="Scenario1PBT14",'Medium retrofit'!$AR$42,IF(F66="Scenario2PBT14",'Medium retrofit'!$AS$42,IF(F66="Scenario3PBT14",'Medium retrofit'!$AT$42,"")))&amp;IF(F66="Scenario1PBT15",'Medium retrofit'!$AU$42,IF(F66="Scenario2PBT15",'Medium retrofit'!$AV$42,IF(F66="Scenario3PBT15",'Medium retrofit'!$AW$42,"")))</f>
        <v/>
      </c>
      <c r="Z66" s="123">
        <f t="shared" si="22"/>
        <v>0</v>
      </c>
      <c r="AA66" s="239" t="str">
        <f>IF(F66="Scenario1PBT1",'Medium retrofit'!$E$101,IF(F66="Scenario2PBT1",'Medium retrofit'!$F$101,IF(F66="Scenario3PBT1",'Medium retrofit'!$G$101,"")))&amp;IF(F66="Scenario1PBT2",'Medium retrofit'!$H$101,IF(F66="Scenario2PBT2",'Medium retrofit'!$I$101,IF(F66="Scenario3PBT2",'Medium retrofit'!$J$101,"")))&amp;IF(F66="Scenario1PBT3",'Medium retrofit'!$K$101,IF(F66="Scenario2PBT3",'Medium retrofit'!$L$101,IF(F66="Scenario3PBT3",'Medium retrofit'!$M$101,"")))&amp;IF(F66="Scenario1PBT4",'Medium retrofit'!$N$101,IF(F66="Scenario2PBT4",'Medium retrofit'!$O$101,IF(F66="Scenario3PBT4",'Medium retrofit'!$P$101,"")))&amp;IF(F66="Scenario1PBT5",'Medium retrofit'!$Q$101,IF(F66="Scenario2PBT5",'Medium retrofit'!$R$101,IF(F66="Scenario3PBT5",'Medium retrofit'!$S$101,"")))&amp;IF(F66="Scenario1PBT6",'Medium retrofit'!$T$101,IF(F66="Scenario2PBT6",'Medium retrofit'!$U$101,IF(F66="Scenario3PBT6",'Medium retrofit'!$V$101,"")))&amp;IF(F66="Scenario1PBT7",'Medium retrofit'!$W$101,IF(F66="Scenario2PBT7",'Medium retrofit'!$X$101,IF(F66="Scenario3PBT7",'Medium retrofit'!$Y$101,"")))&amp;IF(F66="Scenario1PBT8",'Medium retrofit'!$Z$101,IF(F66="Scenario2PBT8",'Medium retrofit'!$AA$101,IF(F66="Scenario3PBT8",'Medium retrofit'!$AB$101,"")))&amp;IF(F66="Scenario1PBT9",'Medium retrofit'!$AC$101,IF(F66="Scenario2PBT9",'Medium retrofit'!$AD$101,IF(F66="Scenario3PBT9",'Medium retrofit'!$AE$101,"")))&amp;IF(F66="Scenario1PBT10",'Medium retrofit'!$AF$101,IF(F66="Scenario2PBT10",'Medium retrofit'!$AG$101,IF(F66="Scenario3PBT10",'Medium retrofit'!$AH$101,"")))&amp;IF(F66="Scenario1PBT11",'Medium retrofit'!$AI$101,IF(F66="Scenario2PBT11",'Medium retrofit'!$AJ$101,IF(F66="Scenario3PBT11",'Medium retrofit'!$AK$101,"")))&amp;IF(F66="Scenario1PBT12",'Medium retrofit'!$AL$101,IF(F66="Scenario2PBT12",'Medium retrofit'!$AM$101,IF(F66="Scenario3PBT12",'Medium retrofit'!$AN$101,"")))&amp;IF(F66="Scenario1PBT13",'Medium retrofit'!$AO$101,IF(F66="Scenario2PBT13",'Medium retrofit'!$AP$101,IF(F66="Scenario3PBT13",'Medium retrofit'!$AQ$101,"")))&amp;IF(F66="Scenario1PBT14",'Medium retrofit'!$AR$101,IF(F66="Scenario2PBT14",'Medium retrofit'!$AS$101,IF(F66="Scenario3PBT14",'Medium retrofit'!$AT$101,"")))&amp;IF(F66="Scenario1PBT15",'Medium retrofit'!$AU$101,IF(F66="Scenario2PBT15",'Medium retrofit'!$AV$101,IF(F66="Scenario3PBT15",'Medium retrofit'!$AW$101,"")))</f>
        <v/>
      </c>
      <c r="AB66" s="242">
        <f t="shared" si="23"/>
        <v>0</v>
      </c>
      <c r="AC66" s="364" t="str">
        <f t="shared" si="24"/>
        <v/>
      </c>
      <c r="AD66" s="353">
        <f>IF(AC66="",IFERROR('Projection_Base-case'!G67-G66,0),0)</f>
        <v>0</v>
      </c>
      <c r="AE66" s="350">
        <f t="shared" si="25"/>
        <v>0</v>
      </c>
      <c r="AF66" s="361">
        <f>IFERROR(100*AD66/'Projection_Base-case'!G67,0)</f>
        <v>0</v>
      </c>
      <c r="AG66" s="352">
        <f>IF(AC66="",IFERROR('Projection_Base-case'!I67-I66,0),0)</f>
        <v>0</v>
      </c>
      <c r="AH66" s="353">
        <f t="shared" si="26"/>
        <v>0</v>
      </c>
      <c r="AI66" s="361">
        <f>IFERROR(100*AG66/'Projection_Base-case'!I67,0)</f>
        <v>0</v>
      </c>
      <c r="AJ66" s="352">
        <f>IF(AC66="",IFERROR('Projection_Base-case'!K67-K66,0),0)</f>
        <v>0</v>
      </c>
      <c r="AK66" s="353">
        <f t="shared" si="27"/>
        <v>0</v>
      </c>
      <c r="AL66" s="361">
        <f>IFERROR(100*AJ66/'Projection_Base-case'!K67,0)</f>
        <v>0</v>
      </c>
      <c r="AM66" s="352">
        <f>-IF(AC66="",IFERROR('Projection_Base-case'!M67-M66,0),0)</f>
        <v>0</v>
      </c>
      <c r="AN66" s="353">
        <f t="shared" si="28"/>
        <v>0</v>
      </c>
      <c r="AO66" s="354">
        <f>IFERROR(IF('Projection_Base-case'!N67&gt;0,100*AN66/'Projection_Base-case'!N67,100*AN66/N66),0)</f>
        <v>0</v>
      </c>
      <c r="AP66" s="355">
        <f>IF(AC66="",IFERROR('Projection_Base-case'!O67-O66,0),0)</f>
        <v>0</v>
      </c>
      <c r="AQ66" s="356">
        <f t="shared" si="29"/>
        <v>0</v>
      </c>
      <c r="AR66" s="356">
        <f>IFERROR(100*AP66/'Projection_Base-case'!O67,0)</f>
        <v>0</v>
      </c>
      <c r="AS66" s="355">
        <f>IF(AC66="",IFERROR('Projection_Base-case'!Q67-Q66,0),0)</f>
        <v>0</v>
      </c>
      <c r="AT66" s="356">
        <f t="shared" si="30"/>
        <v>0</v>
      </c>
      <c r="AU66" s="356">
        <f>IFERROR(100*AS66/'Projection_Base-case'!Q67,0)</f>
        <v>0</v>
      </c>
      <c r="AV66" s="355">
        <f>IF(AC66="",IFERROR('Projection_Base-case'!S67-S66,0),0)</f>
        <v>0</v>
      </c>
      <c r="AW66" s="356">
        <f t="shared" si="31"/>
        <v>0</v>
      </c>
      <c r="AX66" s="357">
        <f>IFERROR(100*AV66/'Projection_Base-case'!S67,0)</f>
        <v>0</v>
      </c>
      <c r="AY66" s="358">
        <f>IF(AC66="",IFERROR('Projection_Base-case'!U67-U66,0),0)</f>
        <v>0</v>
      </c>
      <c r="AZ66" s="359">
        <f t="shared" si="32"/>
        <v>0</v>
      </c>
      <c r="BA66" s="359">
        <f>IFERROR(100*AY66/'Projection_Base-case'!U67,0)</f>
        <v>0</v>
      </c>
      <c r="BB66" s="358">
        <f>IF(AC66="",IFERROR('Projection_Base-case'!W67-W66,0),0)</f>
        <v>0</v>
      </c>
      <c r="BC66" s="359">
        <f t="shared" si="33"/>
        <v>0</v>
      </c>
      <c r="BD66" s="359">
        <f>IFERROR(100*BB66/'Projection_Base-case'!W67,0)</f>
        <v>0</v>
      </c>
      <c r="BE66" s="358">
        <f>IF(AC66="",IFERROR('Projection_Base-case'!Y67-Y66,0),0)</f>
        <v>0</v>
      </c>
      <c r="BF66" s="359">
        <f t="shared" si="34"/>
        <v>0</v>
      </c>
      <c r="BG66" s="359">
        <f>IFERROR(100*BE66/'Projection_Base-case'!Y67,0)</f>
        <v>0</v>
      </c>
      <c r="BH66" s="359">
        <f t="shared" si="35"/>
        <v>0</v>
      </c>
      <c r="BI66" s="360">
        <f t="shared" si="36"/>
        <v>0</v>
      </c>
    </row>
    <row r="67" spans="1:61">
      <c r="A67" s="205">
        <v>63</v>
      </c>
      <c r="B67" s="347">
        <f>IF('Projection_Base-case'!B68&lt;&gt;"",'Projection_Base-case'!B68,0)</f>
        <v>0</v>
      </c>
      <c r="C67" s="347">
        <f>IF('Projection_Base-case'!C68&lt;&gt;"",'Projection_Base-case'!C68,0)</f>
        <v>0</v>
      </c>
      <c r="D67" s="365">
        <f>IF('Projection_Base-case'!D68&lt;&gt;"",'Projection_Base-case'!D68,0)</f>
        <v>0</v>
      </c>
      <c r="E67" s="369"/>
      <c r="F67" s="367" t="str">
        <f t="shared" si="12"/>
        <v>0</v>
      </c>
      <c r="G67" s="241" t="str">
        <f>IF(F67="Scenario1PBT1",'Medium retrofit'!$E$6,IF(F67="Scenario2PBT1",'Medium retrofit'!$F$6,IF(F67="Scenario3PBT1",'Medium retrofit'!$G$6,"")))&amp;IF(F67="Scenario1PBT2",'Medium retrofit'!$H$6,IF(F67="Scenario2PBT2",'Medium retrofit'!$I$6,IF(F67="Scenario3PBT2",'Medium retrofit'!$J$6,"")))&amp;IF(F67="Scenario1PBT3",'Medium retrofit'!$K$6,IF(F67="Scenario2PBT3",'Medium retrofit'!$L$6,IF(F67="Scenario3PBT3",'Medium retrofit'!$M$6,"")))&amp;IF(F67="Scenario1PBT4",'Medium retrofit'!$N$6,IF(F67="Scenario2PBT4",'Medium retrofit'!$O$6,IF(F67="Scenario3PBT4",'Medium retrofit'!$P$6,"")))&amp;IF(F67="Scenario1PBT5",'Medium retrofit'!$Q$6,IF(F67="Scenario2PBT5",'Medium retrofit'!$R$6,IF(F67="Scenario3PBT5",'Medium retrofit'!$S$6,"")))&amp;IF(F67="Scenario1PBT6",'Medium retrofit'!$T$6,IF(F67="Scenario2PBT6",'Medium retrofit'!$U$6,IF(F67="Scenario3PBT6",'Medium retrofit'!$V$6,"")))&amp;IF(F67="Scenario1PBT7",'Medium retrofit'!$W$6,IF(F67="Scenario2PBT7",'Medium retrofit'!$X$6,IF(F67="Scenario3PBT7",'Medium retrofit'!$Y$6,"")))&amp;IF(F67="Scenario1PBT8",'Medium retrofit'!$Z$6,IF(F67="Scenario2PBT8",'Medium retrofit'!$AA$6,IF(F67="Scenario3PBT8",'Medium retrofit'!$AB$6,"")))&amp;IF(F67="Scenario1PBT9",'Medium retrofit'!$AC$6,IF(F67="Scenario2PBT9",'Medium retrofit'!$AD$6,IF(F67="Scenario3PBT9",'Medium retrofit'!$AE$6,"")))&amp;IF(F67="Scenario1PBT10",'Medium retrofit'!$AF$6,IF(F67="Scenario2PBT10",'Medium retrofit'!$AG$6,IF(F67="Scenario3PBT10",'Medium retrofit'!$AH$6,"")))&amp;IF(F67="Scenario1PBT11",'Medium retrofit'!$AI$6,IF(F67="Scenario2PBT11",'Medium retrofit'!$AJ$6,IF(F67="Scenario3PBT11",'Medium retrofit'!$AK$6,"")))&amp;IF(F67="Scenario1PBT12",'Medium retrofit'!$AL$6,IF(F67="Scenario2PBT12",'Medium retrofit'!$AM$6,IF(F67="Scenario3PBT12",'Medium retrofit'!$AN$6,"")))&amp;IF(F67="Scenario1PBT13",'Medium retrofit'!$AO$6,IF(F67="Scenario2PBT13",'Medium retrofit'!$AP$6,IF(F67="Scenario3PBT13",'Medium retrofit'!$AQ$6,"")))&amp;IF(F67="Scenario1PBT14",'Medium retrofit'!$AR$6,IF(F67="Scenario2PBT14",'Medium retrofit'!$AS$6,IF(F67="Scenario3PBT14",'Medium retrofit'!$AT$6,"")))&amp;IF(F67="Scenario1PBT15",'Medium retrofit'!$AU$6,IF(F67="Scenario2PBT15",'Medium retrofit'!$AV$6,IF(F67="Scenario3PBT15",'Medium retrofit'!$AW$6,"")))</f>
        <v/>
      </c>
      <c r="H67" s="123">
        <f t="shared" si="13"/>
        <v>0</v>
      </c>
      <c r="I67" s="239" t="str">
        <f>IF(F67="Scenario1PBT1",'Medium retrofit'!$E$16,IF(F67="Scenario2PBT1",'Medium retrofit'!$F$16,IF(F67="Scenario3PBT1",'Medium retrofit'!$G$16,"")))&amp;IF(F67="Scenario1PBT2",'Medium retrofit'!$H$16,IF(F67="Scenario2PBT2",'Medium retrofit'!$I$16,IF(F67="Scenario3PBT2",'Medium retrofit'!$J$16,"")))&amp;IF(F67="Scenario1PBT3",'Medium retrofit'!$K$16,IF(F67="Scenario2PBT3",'Medium retrofit'!$L$16,IF(F67="Scenario3PBT3",'Medium retrofit'!$M$16,"")))&amp;IF(F67="Scenario1PBT4",'Medium retrofit'!$N$16,IF(F67="Scenario2PBT4",'Medium retrofit'!$O$16,IF(F67="Scenario3PBT4",'Medium retrofit'!$P$16,"")))&amp;IF(F67="Scenario1PBT5",'Medium retrofit'!$Q$16,IF(F67="Scenario2PBT5",'Medium retrofit'!$R$16,IF(F67="Scenario3PBT5",'Medium retrofit'!$S$16,"")))&amp;IF(F67="Scenario1PBT6",'Medium retrofit'!$T$16,IF(F67="Scenario2PBT6",'Medium retrofit'!$U$16,IF(F67="Scenario3PBT6",'Medium retrofit'!$V$16,"")))&amp;IF(F67="Scenario1PBT7",'Medium retrofit'!$W$16,IF(F67="Scenario2PBT7",'Medium retrofit'!$X$16,IF(F67="Scenario3PBT7",'Medium retrofit'!$Y$16,"")))&amp;IF(F67="Scenario1PBT8",'Medium retrofit'!$Z$16,IF(F67="Scenario2PBT8",'Medium retrofit'!$AA$16,IF(F67="Scenario3PBT8",'Medium retrofit'!$AB$16,"")))&amp;IF(F67="Scenario1PBT9",'Medium retrofit'!$AC$16,IF(F67="Scenario2PBT9",'Medium retrofit'!$AD$16,IF(F67="Scenario3PBT9",'Medium retrofit'!$AE$16,"")))&amp;IF(F67="Scenario1PBT10",'Medium retrofit'!$AF$16,IF(F67="Scenario2PBT10",'Medium retrofit'!$AG$16,IF(F67="Scenario3PBT10",'Medium retrofit'!$AH$16,"")))&amp;IF(F67="Scenario1PBT11",'Medium retrofit'!$AI$16,IF(F67="Scenario2PBT11",'Medium retrofit'!$AJ$16,IF(F67="Scenario3PBT11",'Medium retrofit'!$AK$16,"")))&amp;IF(F67="Scenario1PBT12",'Medium retrofit'!$AL$16,IF(F67="Scenario2PBT12",'Medium retrofit'!$AM$16,IF(F67="Scenario3PBT12",'Medium retrofit'!$AN$16,"")))&amp;IF(F67="Scenario1PBT13",'Medium retrofit'!$AO$16,IF(F67="Scenario2PBT13",'Medium retrofit'!$AP$16,IF(F67="Scenario3PBT13",'Medium retrofit'!$AQ$16,"")))&amp;IF(F67="Scenario1PBT14",'Medium retrofit'!$AR$16,IF(F67="Scenario2PBT14",'Medium retrofit'!$AS$16,IF(F67="Scenario3PBT14",'Medium retrofit'!$AT$16,"")))&amp;IF(F67="Scenario1PBT15",'Medium retrofit'!$AU$16,IF(F67="Scenario2PBT15",'Medium retrofit'!$AV$16,IF(F67="Scenario3PBT15",'Medium retrofit'!$AW$16,"")))</f>
        <v/>
      </c>
      <c r="J67" s="123">
        <f t="shared" si="14"/>
        <v>0</v>
      </c>
      <c r="K67" s="123" t="str">
        <f>IF(F67="Scenario1PBT1",'Medium retrofit'!$E$18,IF(F67="Scenario2PBT1",'Medium retrofit'!$F$18,IF(F67="Scenario3PBT1",'Medium retrofit'!$G$18,"")))&amp;IF(F67="Scenario1PBT2",'Medium retrofit'!$H$18,IF(F67="Scenario2PBT2",'Medium retrofit'!$I$18,IF(F67="Scenario3PBT2",'Medium retrofit'!$J$18,"")))&amp;IF(F67="Scenario1PBT3",'Medium retrofit'!$K$18,IF(F67="Scenario2PBT3",'Medium retrofit'!$L$18,IF(F67="Scenario3PBT3",'Medium retrofit'!$M$18,"")))&amp;IF(F67="Scenario1PBT4",'Medium retrofit'!$N$18,IF(F67="Scenario2PBT4",'Medium retrofit'!$O$18,IF(F67="Scenario3PBT4",'Medium retrofit'!$P$18,"")))&amp;IF(F67="Scenario1PBT5",'Medium retrofit'!$Q$18,IF(F67="Scenario2PBT5",'Medium retrofit'!$R$18,IF(F67="Scenario3PBT5",'Medium retrofit'!$S$18,"")))&amp;IF(F67="Scenario1PBT6",'Medium retrofit'!$T$18,IF(F67="Scenario2PBT6",'Medium retrofit'!$U$18,IF(F67="Scenario3PBT6",'Medium retrofit'!$V$18,"")))&amp;IF(F67="Scenario1PBT7",'Medium retrofit'!$W$18,IF(F67="Scenario2PBT7",'Medium retrofit'!$X$18,IF(F67="Scenario3PBT7",'Medium retrofit'!$Y$18,"")))&amp;IF(F67="Scenario1PBT8",'Medium retrofit'!$Z$18,IF(F67="Scenario2PBT8",'Medium retrofit'!$AA$18,IF(F67="Scenario3PBT8",'Medium retrofit'!$AB$18,"")))&amp;IF(F67="Scenario1PBT9",'Medium retrofit'!$AC$18,IF(F67="Scenario2PBT9",'Medium retrofit'!$AD$18,IF(F67="Scenario3PBT9",'Medium retrofit'!$AE$18,"")))&amp;IF(F67="Scenario1PBT10",'Medium retrofit'!$AF$18,IF(F67="Scenario2PBT10",'Medium retrofit'!$AG$18,IF(F67="Scenario3PBT10",'Medium retrofit'!$AH$18,"")))&amp;IF(F67="Scenario1PBT11",'Medium retrofit'!$AI$18,IF(F67="Scenario2PBT11",'Medium retrofit'!$AJ$18,IF(F67="Scenario3PBT11",'Medium retrofit'!$AK$18,"")))&amp;IF(F67="Scenario1PBT12",'Medium retrofit'!$AL$18,IF(F67="Scenario2PBT12",'Medium retrofit'!$AM$18,IF(F67="Scenario3PBT12",'Medium retrofit'!$AN$18,"")))&amp;IF(F67="Scenario1PBT13",'Medium retrofit'!$AO$18,IF(F67="Scenario2PBT13",'Medium retrofit'!$AP$18,IF(F67="Scenario3PBT13",'Medium retrofit'!$AQ$18,"")))&amp;IF(F67="Scenario1PBT14",'Medium retrofit'!$AR$18,IF(F67="Scenario2PBT14",'Medium retrofit'!$AS$18,IF(F67="Scenario3PBT14",'Medium retrofit'!$AT$18,"")))&amp;IF(F67="Scenario1PBT15",'Medium retrofit'!$AU$18,IF(F67="Scenario2PBT15",'Medium retrofit'!$AV$18,IF(F67="Scenario3PBT15",'Medium retrofit'!$AW$18,"")))</f>
        <v/>
      </c>
      <c r="L67" s="123">
        <f t="shared" si="15"/>
        <v>0</v>
      </c>
      <c r="M67" s="123" t="str">
        <f>IF(F67="Scenario1PBT1",'Medium retrofit'!$E$20,IF(F67="Scenario2PBT1",'Medium retrofit'!$F$20,IF(F67="Scenario3PBT1",'Medium retrofit'!$G$20,"")))&amp;IF(F67="Scenario1PBT2",'Medium retrofit'!$H$20,IF(F67="Scenario2PBT2",'Medium retrofit'!$I$20,IF(F67="Scenario3PBT2",'Medium retrofit'!$J$20,"")))&amp;IF(F67="Scenario1PBT3",'Medium retrofit'!$K$20,IF(F67="Scenario2PBT3",'Medium retrofit'!$L$20,IF(F67="Scenario3PBT3",'Medium retrofit'!$M$20,"")))&amp;IF(F67="Scenario1PBT4",'Medium retrofit'!$N$20,IF(F67="Scenario2PBT4",'Medium retrofit'!$O$20,IF(F67="Scenario3PBT4",'Medium retrofit'!$P$20,"")))&amp;IF(F67="Scenario1PBT5",'Medium retrofit'!$Q$20,IF(F67="Scenario2PBT5",'Medium retrofit'!$R$20,IF(F67="Scenario3PBT5",'Medium retrofit'!$S$20,"")))&amp;IF(F67="Scenario1PBT6",'Medium retrofit'!$T$20,IF(F67="Scenario2PBT6",'Medium retrofit'!$U$20,IF(F67="Scenario3PBT6",'Medium retrofit'!$V$20,"")))&amp;IF(F67="Scenario1PBT7",'Medium retrofit'!$W$20,IF(F67="Scenario2PBT7",'Medium retrofit'!$X$20,IF(F67="Scenario3PBT7",'Medium retrofit'!$Y$20,"")))&amp;IF(F67="Scenario1PBT8",'Medium retrofit'!$Z$20,IF(F67="Scenario2PBT8",'Medium retrofit'!$AA$20,IF(F67="Scenario3PBT8",'Medium retrofit'!$AB$20,"")))&amp;IF(F67="Scenario1PBT9",'Medium retrofit'!$AC$20,IF(F67="Scenario2PBT9",'Medium retrofit'!$AD$20,IF(F67="Scenario3PBT9",'Medium retrofit'!$AE$20,"")))&amp;IF(F67="Scenario1PBT10",'Medium retrofit'!$AF$20,IF(F67="Scenario2PBT10",'Medium retrofit'!$AG$20,IF(F67="Scenario3PBT10",'Medium retrofit'!$AH$20,"")))&amp;IF(F67="Scenario1PBT11",'Medium retrofit'!$AI$20,IF(F67="Scenario2PBT11",'Medium retrofit'!$AJ$20,IF(F67="Scenario3PBT11",'Medium retrofit'!$AK$20,"")))&amp;IF(F67="Scenario1PBT12",'Medium retrofit'!$AL$20,IF(F67="Scenario2PBT12",'Medium retrofit'!$AM$20,IF(F67="Scenario3PBT12",'Medium retrofit'!$AN$20,"")))&amp;IF(F67="Scenario1PBT13",'Medium retrofit'!$AO$20,IF(F67="Scenario2PBT13",'Medium retrofit'!$AP$20,IF(F67="Scenario3PBT13",'Medium retrofit'!$AQ$20,"")))&amp;IF(F67="Scenario1PBT14",'Medium retrofit'!$AR$20,IF(F67="Scenario2PBT14",'Medium retrofit'!$AS$20,IF(F67="Scenario3PBT14",'Medium retrofit'!$AT$20,"")))&amp;IF(F67="Scenario1PBT15",'Medium retrofit'!$AU$20,IF(F67="Scenario2PBT15",'Medium retrofit'!$AV$20,IF(F67="Scenario3PBT15",'Medium retrofit'!$AW$20,"")))</f>
        <v/>
      </c>
      <c r="N67" s="124">
        <f t="shared" si="16"/>
        <v>0</v>
      </c>
      <c r="O67" s="245" t="str">
        <f>IF(F67="Scenario1PBT1",'Medium retrofit'!$E$23,IF(F67="Scenario2PBT1",'Medium retrofit'!$F$23,IF(F67="Scenario3PBT1",'Medium retrofit'!$G$23,"")))&amp;IF(F67="Scenario1PBT2",'Medium retrofit'!$H$23,IF(F67="Scenario2PBT2",'Medium retrofit'!$I$23,IF(F67="Scenario3PBT2",'Medium retrofit'!$J$23,"")))&amp;IF(F67="Scenario1PBT3",'Medium retrofit'!$K$23,IF(F67="Scenario2PBT3",'Medium retrofit'!$L$23,IF(F67="Scenario3PBT3",'Medium retrofit'!$M$23,"")))&amp;IF(F67="Scenario1PBT4",'Medium retrofit'!$N$23,IF(F67="Scenario2PBT4",'Medium retrofit'!$O$23,IF(F67="Scenario3PBT4",'Medium retrofit'!$P$23,"")))&amp;IF(F67="Scenario1PBT5",'Medium retrofit'!$Q$23,IF(F67="Scenario2PBT5",'Medium retrofit'!$R$23,IF(F67="Scenario3PBT5",'Medium retrofit'!$S$23,"")))&amp;IF(F67="Scenario1PBT6",'Medium retrofit'!$T$23,IF(F67="Scenario2PBT6",'Medium retrofit'!$U$23,IF(F67="Scenario3PBT6",'Medium retrofit'!$V$23,"")))&amp;IF(F67="Scenario1PBT7",'Medium retrofit'!$W$23,IF(F67="Scenario2PBT7",'Medium retrofit'!$X$23,IF(F67="Scenario3PBT7",'Medium retrofit'!$Y$23,"")))&amp;IF(F67="Scenario1PBT8",'Medium retrofit'!$Z$23,IF(F67="Scenario2PBT8",'Medium retrofit'!$AA$23,IF(F67="Scenario3PBT8",'Medium retrofit'!$AB$23,"")))&amp;IF(F67="Scenario1PBT9",'Medium retrofit'!$AC$23,IF(F67="Scenario2PBT9",'Medium retrofit'!$AD$23,IF(F67="Scenario3PBT9",'Medium retrofit'!$AE$23,"")))&amp;IF(F67="Scenario1PBT10",'Medium retrofit'!$AF$23,IF(F67="Scenario2PBT10",'Medium retrofit'!$AG$23,IF(F67="Scenario3PBT10",'Medium retrofit'!$AH$23,"")))&amp;IF(F67="Scenario1PBT11",'Medium retrofit'!$AI$23,IF(F67="Scenario2PBT11",'Medium retrofit'!$AJ$23,IF(F67="Scenario3PBT11",'Medium retrofit'!$AK$23,"")))&amp;IF(F67="Scenario1PBT12",'Medium retrofit'!$AL$23,IF(F67="Scenario2PBT12",'Medium retrofit'!$AM$23,IF(F67="Scenario3PBT12",'Medium retrofit'!$AN$23,"")))&amp;IF(F67="Scenario1PBT13",'Medium retrofit'!$AO$23,IF(F67="Scenario2PBT13",'Medium retrofit'!$AP$23,IF(F67="Scenario3PBT13",'Medium retrofit'!$AQ$23,"")))&amp;IF(F67="Scenario1PBT14",'Medium retrofit'!$AR$23,IF(F67="Scenario2PBT14",'Medium retrofit'!$AS$23,IF(F67="Scenario3PBT14",'Medium retrofit'!$AT$23,"")))&amp;IF(F67="Scenario1PBT15",'Medium retrofit'!$AU$23,IF(F67="Scenario2PBT15",'Medium retrofit'!$AV$23,IF(F67="Scenario3PBT15",'Medium retrofit'!$AW$23,"")))</f>
        <v/>
      </c>
      <c r="P67" s="123">
        <f t="shared" si="17"/>
        <v>0</v>
      </c>
      <c r="Q67" s="123" t="str">
        <f>IF(F67="Scenario1PBT1",'Medium retrofit'!$E$25,IF(F67="Scenario2PBT1",'Medium retrofit'!$F$25,IF(F67="Scenario3PBT1",'Medium retrofit'!$G$25,"")))&amp;IF(F67="Scenario1PBT2",'Medium retrofit'!$H$25,IF(F67="Scenario2PBT2",'Medium retrofit'!$I$25,IF(F67="Scenario3PBT2",'Medium retrofit'!$J$25,"")))&amp;IF(F67="Scenario1PBT3",'Medium retrofit'!$K$25,IF(F67="Scenario2PBT3",'Medium retrofit'!$L$25,IF(F67="Scenario3PBT3",'Medium retrofit'!$M$25,"")))&amp;IF(F67="Scenario1PBT4",'Medium retrofit'!$N$25,IF(F67="Scenario2PBT4",'Medium retrofit'!$O$25,IF(F67="Scenario3PBT4",'Medium retrofit'!$P$25,"")))&amp;IF(F67="Scenario1PBT5",'Medium retrofit'!$Q$25,IF(F67="Scenario2PBT5",'Medium retrofit'!$R$25,IF(F67="Scenario3PBT5",'Medium retrofit'!$S$25,"")))&amp;IF(F67="Scenario1PBT6",'Medium retrofit'!$T$25,IF(F67="Scenario2PBT6",'Medium retrofit'!$U$25,IF(F67="Scenario3PBT6",'Medium retrofit'!$V$25,"")))&amp;IF(F67="Scenario1PBT7",'Medium retrofit'!$W$25,IF(F67="Scenario2PBT7",'Medium retrofit'!$X$25,IF(F67="Scenario3PBT7",'Medium retrofit'!$Y$25,"")))&amp;IF(F67="Scenario1PBT8",'Medium retrofit'!$Z$25,IF(F67="Scenario2PBT8",'Medium retrofit'!$AA$25,IF(F67="Scenario3PBT8",'Medium retrofit'!$AB$25,"")))&amp;IF(F67="Scenario1PBT9",'Medium retrofit'!$AC$25,IF(F67="Scenario2PBT9",'Medium retrofit'!$AD$25,IF(F67="Scenario3PBT9",'Medium retrofit'!$AE$25,"")))&amp;IF(F67="Scenario1PBT10",'Medium retrofit'!$AF$25,IF(F67="Scenario2PBT10",'Medium retrofit'!$AG$25,IF(F67="Scenario3PBT10",'Medium retrofit'!$AH$25,"")))&amp;IF(F67="Scenario1PBT11",'Medium retrofit'!$AI$25,IF(F67="Scenario2PBT11",'Medium retrofit'!$AJ$25,IF(F67="Scenario3PBT11",'Medium retrofit'!$AK$25,"")))&amp;IF(F67="Scenario1PBT12",'Medium retrofit'!$AL$25,IF(F67="Scenario2PBT12",'Medium retrofit'!$AM$25,IF(F67="Scenario3PBT12",'Medium retrofit'!$AN$25,"")))&amp;IF(F67="Scenario1PBT13",'Medium retrofit'!$AO$25,IF(F67="Scenario2PBT13",'Medium retrofit'!$AP$25,IF(F67="Scenario3PBT13",'Medium retrofit'!$AQ$25,"")))&amp;IF(F67="Scenario1PBT14",'Medium retrofit'!$AR$25,IF(F67="Scenario2PBT14",'Medium retrofit'!$AS$25,IF(F67="Scenario3PBT14",'Medium retrofit'!$AT$25,"")))&amp;IF(F67="Scenario1PBT15",'Medium retrofit'!$AU$25,IF(F67="Scenario2PBT15",'Medium retrofit'!$AV$25,IF(F67="Scenario3PBT15",'Medium retrofit'!$AW$25,"")))</f>
        <v/>
      </c>
      <c r="R67" s="123">
        <f t="shared" si="18"/>
        <v>0</v>
      </c>
      <c r="S67" s="123" t="str">
        <f>IF(F67="Scenario1PBT1",'Medium retrofit'!$E$27,IF(F67="Scenario2PBT1",'Medium retrofit'!$F$27,IF(F67="Scenario3PBT1",'Medium retrofit'!$G$27,"")))&amp;IF(F67="Scenario1PBT2",'Medium retrofit'!$H$27,IF(F67="Scenario2PBT2",'Medium retrofit'!$I$27,IF(F67="Scenario3PBT2",'Medium retrofit'!$J$27,"")))&amp;IF(F67="Scenario1PBT3",'Medium retrofit'!$K$27,IF(F67="Scenario2PBT3",'Medium retrofit'!$L$27,IF(F67="Scenario3PBT3",'Medium retrofit'!$M$27,"")))&amp;IF(F67="Scenario1PBT4",'Medium retrofit'!$N$27,IF(F67="Scenario2PBT4",'Medium retrofit'!$O$27,IF(F67="Scenario3PBT4",'Medium retrofit'!$P$27,"")))&amp;IF(F67="Scenario1PBT5",'Medium retrofit'!$Q$27,IF(F67="Scenario2PBT5",'Medium retrofit'!$R$27,IF(F67="Scenario3PBT5",'Medium retrofit'!$S$27,"")))&amp;IF(F67="Scenario1PBT6",'Medium retrofit'!$T$27,IF(F67="Scenario2PBT6",'Medium retrofit'!$U$27,IF(F67="Scenario3PBT6",'Medium retrofit'!$V$27,"")))&amp;IF(F67="Scenario1PBT7",'Medium retrofit'!$W$27,IF(F67="Scenario2PBT7",'Medium retrofit'!$X$27,IF(F67="Scenario3PBT7",'Medium retrofit'!$Y$27,"")))&amp;IF(F67="Scenario1PBT8",'Medium retrofit'!$Z$27,IF(F67="Scenario2PBT8",'Medium retrofit'!$AA$27,IF(F67="Scenario3PBT8",'Medium retrofit'!$AB$27,"")))&amp;IF(F67="Scenario1PBT9",'Medium retrofit'!$AC$27,IF(F67="Scenario2PBT9",'Medium retrofit'!$AD$27,IF(F67="Scenario3PBT9",'Medium retrofit'!$AE$27,"")))&amp;IF(F67="Scenario1PBT10",'Medium retrofit'!$AF$27,IF(F67="Scenario2PBT10",'Medium retrofit'!$AG$27,IF(F67="Scenario3PBT10",'Medium retrofit'!$AH$27,"")))&amp;IF(F67="Scenario1PBT11",'Medium retrofit'!$AI$27,IF(F67="Scenario2PBT11",'Medium retrofit'!$AJ$27,IF(F67="Scenario3PBT11",'Medium retrofit'!$AK$27,"")))&amp;IF(F67="Scenario1PBT12",'Medium retrofit'!$AL$27,IF(F67="Scenario2PBT12",'Medium retrofit'!$AM$27,IF(F67="Scenario3PBT12",'Medium retrofit'!$AN$27,"")))&amp;IF(F67="Scenario1PBT13",'Medium retrofit'!$AO$27,IF(F67="Scenario2PBT13",'Medium retrofit'!$AP$27,IF(F67="Scenario3PBT13",'Medium retrofit'!$AQ$27,"")))&amp;IF(F67="Scenario1PBT14",'Medium retrofit'!$AR$27,IF(F67="Scenario2PBT14",'Medium retrofit'!$AS$27,IF(F67="Scenario3PBT14",'Medium retrofit'!$AT$27,"")))&amp;IF(F67="Scenario1PBT15",'Medium retrofit'!$AU$27,IF(F67="Scenario2PBT15",'Medium retrofit'!$AV$27,IF(F67="Scenario3PBT15",'Medium retrofit'!$AW$27,"")))</f>
        <v/>
      </c>
      <c r="T67" s="246">
        <f t="shared" si="19"/>
        <v>0</v>
      </c>
      <c r="U67" s="245" t="str">
        <f>IF(F67="Scenario1PBT1",'Medium retrofit'!$E$38,IF(F67="Scenario2PBT1",'Medium retrofit'!$F$38,IF(F67="Scenario3PBT1",'Medium retrofit'!$G$38,"")))&amp;IF(F67="Scenario1PBT2",'Medium retrofit'!$H$38,IF(F67="Scenario2PBT2",'Medium retrofit'!$I$38,IF(F67="Scenario3PBT2",'Medium retrofit'!$J$38,"")))&amp;IF(F67="Scenario1PBT3",'Medium retrofit'!$K$38,IF(F67="Scenario2PBT3",'Medium retrofit'!$L$38,IF(F67="Scenario3PBT3",'Medium retrofit'!$M$38,"")))&amp;IF(F67="Scenario1PBT4",'Medium retrofit'!$N$38,IF(F67="Scenario2PBT4",'Medium retrofit'!$O$38,IF(F67="Scenario3PBT4",'Medium retrofit'!$P$38,"")))&amp;IF(F67="Scenario1PBT5",'Medium retrofit'!$Q$38,IF(F67="Scenario2PBT5",'Medium retrofit'!$R$38,IF(F67="Scenario3PBT5",'Medium retrofit'!$S$38,"")))&amp;IF(F67="Scenario1PBT6",'Medium retrofit'!$T$38,IF(F67="Scenario2PBT6",'Medium retrofit'!$U$38,IF(F67="Scenario3PBT6",'Medium retrofit'!$V$38,"")))&amp;IF(F67="Scenario1PBT7",'Medium retrofit'!$W$38,IF(F67="Scenario2PBT7",'Medium retrofit'!$X$38,IF(F67="Scenario3PBT7",'Medium retrofit'!$Y$38,"")))&amp;IF(F67="Scenario1PBT8",'Medium retrofit'!$Z$38,IF(F67="Scenario2PBT8",'Medium retrofit'!$AA$38,IF(F67="Scenario3PBT8",'Medium retrofit'!$AB$38,"")))&amp;IF(F67="Scenario1PBT9",'Medium retrofit'!$AC$38,IF(F67="Scenario2PBT9",'Medium retrofit'!$AD$38,IF(F67="Scenario3PBT9",'Medium retrofit'!$AE$38,"")))&amp;IF(F67="Scenario1PBT10",'Medium retrofit'!$AF$38,IF(F67="Scenario2PBT10",'Medium retrofit'!$AG$38,IF(F67="Scenario3PBT10",'Medium retrofit'!$AH$38,"")))&amp;IF(F67="Scenario1PBT11",'Medium retrofit'!$AI$38,IF(F67="Scenario2PBT11",'Medium retrofit'!$AJ$38,IF(F67="Scenario3PBT11",'Medium retrofit'!$AK$38,"")))&amp;IF(F67="Scenario1PBT12",'Medium retrofit'!$AL$38,IF(F67="Scenario2PBT12",'Medium retrofit'!$AM$38,IF(F67="Scenario3PBT12",'Medium retrofit'!$AN$38,"")))&amp;IF(F67="Scenario1PBT13",'Medium retrofit'!$AO$38,IF(F67="Scenario2PBT13",'Medium retrofit'!$AP$38,IF(F67="Scenario3PBT13",'Medium retrofit'!$AQ$38,"")))&amp;IF(F67="Scenario1PBT14",'Medium retrofit'!$AR$38,IF(F67="Scenario2PBT14",'Medium retrofit'!$AS$38,IF(F67="Scenario3PBT14",'Medium retrofit'!$AT$38,"")))&amp;IF(F67="Scenario1PBT15",'Medium retrofit'!$AU$38,IF(F67="Scenario2PBT15",'Medium retrofit'!$AV$38,IF(F67="Scenario3PBT15",'Medium retrofit'!$AW$38,"")))</f>
        <v/>
      </c>
      <c r="V67" s="123">
        <f t="shared" si="20"/>
        <v>0</v>
      </c>
      <c r="W67" s="123" t="str">
        <f>IF(F67="Scenario1PBT1",'Medium retrofit'!$E$40,IF(F67="Scenario2PBT1",'Medium retrofit'!$F$40,IF(F67="Scenario3PBT1",'Medium retrofit'!$G$40,"")))&amp;IF(F67="Scenario1PBT2",'Medium retrofit'!$H$40,IF(F67="Scenario2PBT2",'Medium retrofit'!$I$40,IF(F67="Scenario3PBT2",'Medium retrofit'!$J$40,"")))&amp;IF(F67="Scenario1PBT3",'Medium retrofit'!$K$40,IF(F67="Scenario2PBT3",'Medium retrofit'!$L$40,IF(F67="Scenario3PBT3",'Medium retrofit'!$M$40,"")))&amp;IF(F67="Scenario1PBT4",'Medium retrofit'!$N$40,IF(F67="Scenario2PBT4",'Medium retrofit'!$O$40,IF(F67="Scenario3PBT4",'Medium retrofit'!$P$40,"")))&amp;IF(F67="Scenario1PBT5",'Medium retrofit'!$Q$40,IF(F67="Scenario2PBT5",'Medium retrofit'!$R$40,IF(F67="Scenario3PBT5",'Medium retrofit'!$S$40,"")))&amp;IF(F67="Scenario1PBT6",'Medium retrofit'!$T$40,IF(F67="Scenario2PBT6",'Medium retrofit'!$U$40,IF(F67="Scenario3PBT6",'Medium retrofit'!$V$40,"")))&amp;IF(F67="Scenario1PBT7",'Medium retrofit'!$W$40,IF(F67="Scenario2PBT7",'Medium retrofit'!$X$40,IF(F67="Scenario3PBT7",'Medium retrofit'!$Y$40,"")))&amp;IF(F67="Scenario1PBT8",'Medium retrofit'!$Z$40,IF(F67="Scenario2PBT8",'Medium retrofit'!$AA$40,IF(F67="Scenario3PBT8",'Medium retrofit'!$AB$40,"")))&amp;IF(F67="Scenario1PBT9",'Medium retrofit'!$AC$40,IF(F67="Scenario2PBT9",'Medium retrofit'!$AD$40,IF(F67="Scenario3PBT9",'Medium retrofit'!$AE$40,"")))&amp;IF(F67="Scenario1PBT10",'Medium retrofit'!$AF$40,IF(F67="Scenario2PBT10",'Medium retrofit'!$AG$40,IF(F67="Scenario3PBT10",'Medium retrofit'!$AH$40,"")))&amp;IF(F67="Scenario1PBT11",'Medium retrofit'!$AI$40,IF(F67="Scenario2PBT11",'Medium retrofit'!$AJ$40,IF(F67="Scenario3PBT11",'Medium retrofit'!$AK$40,"")))&amp;IF(F67="Scenario1PBT12",'Medium retrofit'!$AL$40,IF(F67="Scenario2PBT12",'Medium retrofit'!$AM$40,IF(F67="Scenario3PBT12",'Medium retrofit'!$AN$40,"")))&amp;IF(F67="Scenario1PBT13",'Medium retrofit'!$AO$40,IF(F67="Scenario2PBT13",'Medium retrofit'!$AP$40,IF(F67="Scenario3PBT13",'Medium retrofit'!$AQ$40,"")))&amp;IF(F67="Scenario1PBT14",'Medium retrofit'!$AR$40,IF(F67="Scenario2PBT14",'Medium retrofit'!$AS$40,IF(F67="Scenario3PBT14",'Medium retrofit'!$AT$40,"")))&amp;IF(F67="Scenario1PBT15",'Medium retrofit'!$AU$40,IF(F67="Scenario2PBT15",'Medium retrofit'!$AV$40,IF(F67="Scenario3PBT15",'Medium retrofit'!$AW$40,"")))</f>
        <v/>
      </c>
      <c r="X67" s="123">
        <f t="shared" si="21"/>
        <v>0</v>
      </c>
      <c r="Y67" s="123" t="str">
        <f>IF(F67="Scenario1PBT1",'Medium retrofit'!$E$42,IF(F67="Scenario2PBT1",'Medium retrofit'!$F$42,IF(F67="Scenario3PBT1",'Medium retrofit'!$G$42,"")))&amp;IF(F67="Scenario1PBT2",'Medium retrofit'!$H$42,IF(F67="Scenario2PBT2",'Medium retrofit'!$I$42,IF(F67="Scenario3PBT2",'Medium retrofit'!$J$42,"")))&amp;IF(F67="Scenario1PBT3",'Medium retrofit'!$K$42,IF(F67="Scenario2PBT3",'Medium retrofit'!$L$42,IF(F67="Scenario3PBT3",'Medium retrofit'!$M$42,"")))&amp;IF(F67="Scenario1PBT4",'Medium retrofit'!$N$42,IF(F67="Scenario2PBT4",'Medium retrofit'!$O$42,IF(F67="Scenario3PBT4",'Medium retrofit'!$P$42,"")))&amp;IF(F67="Scenario1PBT5",'Medium retrofit'!$Q$42,IF(F67="Scenario2PBT5",'Medium retrofit'!$R$42,IF(F67="Scenario3PBT5",'Medium retrofit'!$S$42,"")))&amp;IF(F67="Scenario1PBT6",'Medium retrofit'!$T$42,IF(F67="Scenario2PBT6",'Medium retrofit'!$U$42,IF(F67="Scenario3PBT6",'Medium retrofit'!$V$42,"")))&amp;IF(F67="Scenario1PBT7",'Medium retrofit'!$W$42,IF(F67="Scenario2PBT7",'Medium retrofit'!$X$42,IF(F67="Scenario3PBT7",'Medium retrofit'!$Y$42,"")))&amp;IF(F67="Scenario1PBT8",'Medium retrofit'!$Z$42,IF(F67="Scenario2PBT8",'Medium retrofit'!$AA$42,IF(F67="Scenario3PBT8",'Medium retrofit'!$AB$42,"")))&amp;IF(F67="Scenario1PBT9",'Medium retrofit'!$AC$42,IF(F67="Scenario2PBT9",'Medium retrofit'!$AD$42,IF(F67="Scenario3PBT9",'Medium retrofit'!$AE$42,"")))&amp;IF(F67="Scenario1PBT10",'Medium retrofit'!$AF$42,IF(F67="Scenario2PBT10",'Medium retrofit'!$AG$42,IF(F67="Scenario3PBT10",'Medium retrofit'!$AH$42,"")))&amp;IF(F67="Scenario1PBT11",'Medium retrofit'!$AI$42,IF(F67="Scenario2PBT11",'Medium retrofit'!$AJ$42,IF(F67="Scenario3PBT11",'Medium retrofit'!$AK$42,"")))&amp;IF(F67="Scenario1PBT12",'Medium retrofit'!$AL$42,IF(F67="Scenario2PBT12",'Medium retrofit'!$AM$42,IF(F67="Scenario3PBT12",'Medium retrofit'!$AN$42,"")))&amp;IF(F67="Scenario1PBT13",'Medium retrofit'!$AO$42,IF(F67="Scenario2PBT13",'Medium retrofit'!$AP$42,IF(F67="Scenario3PBT13",'Medium retrofit'!$AQ$42,"")))&amp;IF(F67="Scenario1PBT14",'Medium retrofit'!$AR$42,IF(F67="Scenario2PBT14",'Medium retrofit'!$AS$42,IF(F67="Scenario3PBT14",'Medium retrofit'!$AT$42,"")))&amp;IF(F67="Scenario1PBT15",'Medium retrofit'!$AU$42,IF(F67="Scenario2PBT15",'Medium retrofit'!$AV$42,IF(F67="Scenario3PBT15",'Medium retrofit'!$AW$42,"")))</f>
        <v/>
      </c>
      <c r="Z67" s="123">
        <f t="shared" si="22"/>
        <v>0</v>
      </c>
      <c r="AA67" s="239" t="str">
        <f>IF(F67="Scenario1PBT1",'Medium retrofit'!$E$101,IF(F67="Scenario2PBT1",'Medium retrofit'!$F$101,IF(F67="Scenario3PBT1",'Medium retrofit'!$G$101,"")))&amp;IF(F67="Scenario1PBT2",'Medium retrofit'!$H$101,IF(F67="Scenario2PBT2",'Medium retrofit'!$I$101,IF(F67="Scenario3PBT2",'Medium retrofit'!$J$101,"")))&amp;IF(F67="Scenario1PBT3",'Medium retrofit'!$K$101,IF(F67="Scenario2PBT3",'Medium retrofit'!$L$101,IF(F67="Scenario3PBT3",'Medium retrofit'!$M$101,"")))&amp;IF(F67="Scenario1PBT4",'Medium retrofit'!$N$101,IF(F67="Scenario2PBT4",'Medium retrofit'!$O$101,IF(F67="Scenario3PBT4",'Medium retrofit'!$P$101,"")))&amp;IF(F67="Scenario1PBT5",'Medium retrofit'!$Q$101,IF(F67="Scenario2PBT5",'Medium retrofit'!$R$101,IF(F67="Scenario3PBT5",'Medium retrofit'!$S$101,"")))&amp;IF(F67="Scenario1PBT6",'Medium retrofit'!$T$101,IF(F67="Scenario2PBT6",'Medium retrofit'!$U$101,IF(F67="Scenario3PBT6",'Medium retrofit'!$V$101,"")))&amp;IF(F67="Scenario1PBT7",'Medium retrofit'!$W$101,IF(F67="Scenario2PBT7",'Medium retrofit'!$X$101,IF(F67="Scenario3PBT7",'Medium retrofit'!$Y$101,"")))&amp;IF(F67="Scenario1PBT8",'Medium retrofit'!$Z$101,IF(F67="Scenario2PBT8",'Medium retrofit'!$AA$101,IF(F67="Scenario3PBT8",'Medium retrofit'!$AB$101,"")))&amp;IF(F67="Scenario1PBT9",'Medium retrofit'!$AC$101,IF(F67="Scenario2PBT9",'Medium retrofit'!$AD$101,IF(F67="Scenario3PBT9",'Medium retrofit'!$AE$101,"")))&amp;IF(F67="Scenario1PBT10",'Medium retrofit'!$AF$101,IF(F67="Scenario2PBT10",'Medium retrofit'!$AG$101,IF(F67="Scenario3PBT10",'Medium retrofit'!$AH$101,"")))&amp;IF(F67="Scenario1PBT11",'Medium retrofit'!$AI$101,IF(F67="Scenario2PBT11",'Medium retrofit'!$AJ$101,IF(F67="Scenario3PBT11",'Medium retrofit'!$AK$101,"")))&amp;IF(F67="Scenario1PBT12",'Medium retrofit'!$AL$101,IF(F67="Scenario2PBT12",'Medium retrofit'!$AM$101,IF(F67="Scenario3PBT12",'Medium retrofit'!$AN$101,"")))&amp;IF(F67="Scenario1PBT13",'Medium retrofit'!$AO$101,IF(F67="Scenario2PBT13",'Medium retrofit'!$AP$101,IF(F67="Scenario3PBT13",'Medium retrofit'!$AQ$101,"")))&amp;IF(F67="Scenario1PBT14",'Medium retrofit'!$AR$101,IF(F67="Scenario2PBT14",'Medium retrofit'!$AS$101,IF(F67="Scenario3PBT14",'Medium retrofit'!$AT$101,"")))&amp;IF(F67="Scenario1PBT15",'Medium retrofit'!$AU$101,IF(F67="Scenario2PBT15",'Medium retrofit'!$AV$101,IF(F67="Scenario3PBT15",'Medium retrofit'!$AW$101,"")))</f>
        <v/>
      </c>
      <c r="AB67" s="242">
        <f t="shared" si="23"/>
        <v>0</v>
      </c>
      <c r="AC67" s="364" t="str">
        <f t="shared" si="24"/>
        <v/>
      </c>
      <c r="AD67" s="353">
        <f>IF(AC67="",IFERROR('Projection_Base-case'!G68-G67,0),0)</f>
        <v>0</v>
      </c>
      <c r="AE67" s="350">
        <f t="shared" si="25"/>
        <v>0</v>
      </c>
      <c r="AF67" s="361">
        <f>IFERROR(100*AD67/'Projection_Base-case'!G68,0)</f>
        <v>0</v>
      </c>
      <c r="AG67" s="352">
        <f>IF(AC67="",IFERROR('Projection_Base-case'!I68-I67,0),0)</f>
        <v>0</v>
      </c>
      <c r="AH67" s="353">
        <f t="shared" si="26"/>
        <v>0</v>
      </c>
      <c r="AI67" s="361">
        <f>IFERROR(100*AG67/'Projection_Base-case'!I68,0)</f>
        <v>0</v>
      </c>
      <c r="AJ67" s="352">
        <f>IF(AC67="",IFERROR('Projection_Base-case'!K68-K67,0),0)</f>
        <v>0</v>
      </c>
      <c r="AK67" s="353">
        <f t="shared" si="27"/>
        <v>0</v>
      </c>
      <c r="AL67" s="361">
        <f>IFERROR(100*AJ67/'Projection_Base-case'!K68,0)</f>
        <v>0</v>
      </c>
      <c r="AM67" s="352">
        <f>-IF(AC67="",IFERROR('Projection_Base-case'!M68-M67,0),0)</f>
        <v>0</v>
      </c>
      <c r="AN67" s="353">
        <f t="shared" si="28"/>
        <v>0</v>
      </c>
      <c r="AO67" s="354">
        <f>IFERROR(IF('Projection_Base-case'!N68&gt;0,100*AN67/'Projection_Base-case'!N68,100*AN67/N67),0)</f>
        <v>0</v>
      </c>
      <c r="AP67" s="355">
        <f>IF(AC67="",IFERROR('Projection_Base-case'!O68-O67,0),0)</f>
        <v>0</v>
      </c>
      <c r="AQ67" s="356">
        <f t="shared" si="29"/>
        <v>0</v>
      </c>
      <c r="AR67" s="356">
        <f>IFERROR(100*AP67/'Projection_Base-case'!O68,0)</f>
        <v>0</v>
      </c>
      <c r="AS67" s="355">
        <f>IF(AC67="",IFERROR('Projection_Base-case'!Q68-Q67,0),0)</f>
        <v>0</v>
      </c>
      <c r="AT67" s="356">
        <f t="shared" si="30"/>
        <v>0</v>
      </c>
      <c r="AU67" s="356">
        <f>IFERROR(100*AS67/'Projection_Base-case'!Q68,0)</f>
        <v>0</v>
      </c>
      <c r="AV67" s="355">
        <f>IF(AC67="",IFERROR('Projection_Base-case'!S68-S67,0),0)</f>
        <v>0</v>
      </c>
      <c r="AW67" s="356">
        <f t="shared" si="31"/>
        <v>0</v>
      </c>
      <c r="AX67" s="357">
        <f>IFERROR(100*AV67/'Projection_Base-case'!S68,0)</f>
        <v>0</v>
      </c>
      <c r="AY67" s="358">
        <f>IF(AC67="",IFERROR('Projection_Base-case'!U68-U67,0),0)</f>
        <v>0</v>
      </c>
      <c r="AZ67" s="359">
        <f t="shared" si="32"/>
        <v>0</v>
      </c>
      <c r="BA67" s="359">
        <f>IFERROR(100*AY67/'Projection_Base-case'!U68,0)</f>
        <v>0</v>
      </c>
      <c r="BB67" s="358">
        <f>IF(AC67="",IFERROR('Projection_Base-case'!W68-W67,0),0)</f>
        <v>0</v>
      </c>
      <c r="BC67" s="359">
        <f t="shared" si="33"/>
        <v>0</v>
      </c>
      <c r="BD67" s="359">
        <f>IFERROR(100*BB67/'Projection_Base-case'!W68,0)</f>
        <v>0</v>
      </c>
      <c r="BE67" s="358">
        <f>IF(AC67="",IFERROR('Projection_Base-case'!Y68-Y67,0),0)</f>
        <v>0</v>
      </c>
      <c r="BF67" s="359">
        <f t="shared" si="34"/>
        <v>0</v>
      </c>
      <c r="BG67" s="359">
        <f>IFERROR(100*BE67/'Projection_Base-case'!Y68,0)</f>
        <v>0</v>
      </c>
      <c r="BH67" s="359">
        <f t="shared" si="35"/>
        <v>0</v>
      </c>
      <c r="BI67" s="360">
        <f t="shared" si="36"/>
        <v>0</v>
      </c>
    </row>
    <row r="68" spans="1:61">
      <c r="A68" s="205">
        <v>64</v>
      </c>
      <c r="B68" s="347">
        <f>IF('Projection_Base-case'!B69&lt;&gt;"",'Projection_Base-case'!B69,0)</f>
        <v>0</v>
      </c>
      <c r="C68" s="347">
        <f>IF('Projection_Base-case'!C69&lt;&gt;"",'Projection_Base-case'!C69,0)</f>
        <v>0</v>
      </c>
      <c r="D68" s="365">
        <f>IF('Projection_Base-case'!D69&lt;&gt;"",'Projection_Base-case'!D69,0)</f>
        <v>0</v>
      </c>
      <c r="E68" s="369"/>
      <c r="F68" s="367" t="str">
        <f t="shared" si="12"/>
        <v>0</v>
      </c>
      <c r="G68" s="241" t="str">
        <f>IF(F68="Scenario1PBT1",'Medium retrofit'!$E$6,IF(F68="Scenario2PBT1",'Medium retrofit'!$F$6,IF(F68="Scenario3PBT1",'Medium retrofit'!$G$6,"")))&amp;IF(F68="Scenario1PBT2",'Medium retrofit'!$H$6,IF(F68="Scenario2PBT2",'Medium retrofit'!$I$6,IF(F68="Scenario3PBT2",'Medium retrofit'!$J$6,"")))&amp;IF(F68="Scenario1PBT3",'Medium retrofit'!$K$6,IF(F68="Scenario2PBT3",'Medium retrofit'!$L$6,IF(F68="Scenario3PBT3",'Medium retrofit'!$M$6,"")))&amp;IF(F68="Scenario1PBT4",'Medium retrofit'!$N$6,IF(F68="Scenario2PBT4",'Medium retrofit'!$O$6,IF(F68="Scenario3PBT4",'Medium retrofit'!$P$6,"")))&amp;IF(F68="Scenario1PBT5",'Medium retrofit'!$Q$6,IF(F68="Scenario2PBT5",'Medium retrofit'!$R$6,IF(F68="Scenario3PBT5",'Medium retrofit'!$S$6,"")))&amp;IF(F68="Scenario1PBT6",'Medium retrofit'!$T$6,IF(F68="Scenario2PBT6",'Medium retrofit'!$U$6,IF(F68="Scenario3PBT6",'Medium retrofit'!$V$6,"")))&amp;IF(F68="Scenario1PBT7",'Medium retrofit'!$W$6,IF(F68="Scenario2PBT7",'Medium retrofit'!$X$6,IF(F68="Scenario3PBT7",'Medium retrofit'!$Y$6,"")))&amp;IF(F68="Scenario1PBT8",'Medium retrofit'!$Z$6,IF(F68="Scenario2PBT8",'Medium retrofit'!$AA$6,IF(F68="Scenario3PBT8",'Medium retrofit'!$AB$6,"")))&amp;IF(F68="Scenario1PBT9",'Medium retrofit'!$AC$6,IF(F68="Scenario2PBT9",'Medium retrofit'!$AD$6,IF(F68="Scenario3PBT9",'Medium retrofit'!$AE$6,"")))&amp;IF(F68="Scenario1PBT10",'Medium retrofit'!$AF$6,IF(F68="Scenario2PBT10",'Medium retrofit'!$AG$6,IF(F68="Scenario3PBT10",'Medium retrofit'!$AH$6,"")))&amp;IF(F68="Scenario1PBT11",'Medium retrofit'!$AI$6,IF(F68="Scenario2PBT11",'Medium retrofit'!$AJ$6,IF(F68="Scenario3PBT11",'Medium retrofit'!$AK$6,"")))&amp;IF(F68="Scenario1PBT12",'Medium retrofit'!$AL$6,IF(F68="Scenario2PBT12",'Medium retrofit'!$AM$6,IF(F68="Scenario3PBT12",'Medium retrofit'!$AN$6,"")))&amp;IF(F68="Scenario1PBT13",'Medium retrofit'!$AO$6,IF(F68="Scenario2PBT13",'Medium retrofit'!$AP$6,IF(F68="Scenario3PBT13",'Medium retrofit'!$AQ$6,"")))&amp;IF(F68="Scenario1PBT14",'Medium retrofit'!$AR$6,IF(F68="Scenario2PBT14",'Medium retrofit'!$AS$6,IF(F68="Scenario3PBT14",'Medium retrofit'!$AT$6,"")))&amp;IF(F68="Scenario1PBT15",'Medium retrofit'!$AU$6,IF(F68="Scenario2PBT15",'Medium retrofit'!$AV$6,IF(F68="Scenario3PBT15",'Medium retrofit'!$AW$6,"")))</f>
        <v/>
      </c>
      <c r="H68" s="123">
        <f t="shared" si="13"/>
        <v>0</v>
      </c>
      <c r="I68" s="239" t="str">
        <f>IF(F68="Scenario1PBT1",'Medium retrofit'!$E$16,IF(F68="Scenario2PBT1",'Medium retrofit'!$F$16,IF(F68="Scenario3PBT1",'Medium retrofit'!$G$16,"")))&amp;IF(F68="Scenario1PBT2",'Medium retrofit'!$H$16,IF(F68="Scenario2PBT2",'Medium retrofit'!$I$16,IF(F68="Scenario3PBT2",'Medium retrofit'!$J$16,"")))&amp;IF(F68="Scenario1PBT3",'Medium retrofit'!$K$16,IF(F68="Scenario2PBT3",'Medium retrofit'!$L$16,IF(F68="Scenario3PBT3",'Medium retrofit'!$M$16,"")))&amp;IF(F68="Scenario1PBT4",'Medium retrofit'!$N$16,IF(F68="Scenario2PBT4",'Medium retrofit'!$O$16,IF(F68="Scenario3PBT4",'Medium retrofit'!$P$16,"")))&amp;IF(F68="Scenario1PBT5",'Medium retrofit'!$Q$16,IF(F68="Scenario2PBT5",'Medium retrofit'!$R$16,IF(F68="Scenario3PBT5",'Medium retrofit'!$S$16,"")))&amp;IF(F68="Scenario1PBT6",'Medium retrofit'!$T$16,IF(F68="Scenario2PBT6",'Medium retrofit'!$U$16,IF(F68="Scenario3PBT6",'Medium retrofit'!$V$16,"")))&amp;IF(F68="Scenario1PBT7",'Medium retrofit'!$W$16,IF(F68="Scenario2PBT7",'Medium retrofit'!$X$16,IF(F68="Scenario3PBT7",'Medium retrofit'!$Y$16,"")))&amp;IF(F68="Scenario1PBT8",'Medium retrofit'!$Z$16,IF(F68="Scenario2PBT8",'Medium retrofit'!$AA$16,IF(F68="Scenario3PBT8",'Medium retrofit'!$AB$16,"")))&amp;IF(F68="Scenario1PBT9",'Medium retrofit'!$AC$16,IF(F68="Scenario2PBT9",'Medium retrofit'!$AD$16,IF(F68="Scenario3PBT9",'Medium retrofit'!$AE$16,"")))&amp;IF(F68="Scenario1PBT10",'Medium retrofit'!$AF$16,IF(F68="Scenario2PBT10",'Medium retrofit'!$AG$16,IF(F68="Scenario3PBT10",'Medium retrofit'!$AH$16,"")))&amp;IF(F68="Scenario1PBT11",'Medium retrofit'!$AI$16,IF(F68="Scenario2PBT11",'Medium retrofit'!$AJ$16,IF(F68="Scenario3PBT11",'Medium retrofit'!$AK$16,"")))&amp;IF(F68="Scenario1PBT12",'Medium retrofit'!$AL$16,IF(F68="Scenario2PBT12",'Medium retrofit'!$AM$16,IF(F68="Scenario3PBT12",'Medium retrofit'!$AN$16,"")))&amp;IF(F68="Scenario1PBT13",'Medium retrofit'!$AO$16,IF(F68="Scenario2PBT13",'Medium retrofit'!$AP$16,IF(F68="Scenario3PBT13",'Medium retrofit'!$AQ$16,"")))&amp;IF(F68="Scenario1PBT14",'Medium retrofit'!$AR$16,IF(F68="Scenario2PBT14",'Medium retrofit'!$AS$16,IF(F68="Scenario3PBT14",'Medium retrofit'!$AT$16,"")))&amp;IF(F68="Scenario1PBT15",'Medium retrofit'!$AU$16,IF(F68="Scenario2PBT15",'Medium retrofit'!$AV$16,IF(F68="Scenario3PBT15",'Medium retrofit'!$AW$16,"")))</f>
        <v/>
      </c>
      <c r="J68" s="123">
        <f t="shared" si="14"/>
        <v>0</v>
      </c>
      <c r="K68" s="123" t="str">
        <f>IF(F68="Scenario1PBT1",'Medium retrofit'!$E$18,IF(F68="Scenario2PBT1",'Medium retrofit'!$F$18,IF(F68="Scenario3PBT1",'Medium retrofit'!$G$18,"")))&amp;IF(F68="Scenario1PBT2",'Medium retrofit'!$H$18,IF(F68="Scenario2PBT2",'Medium retrofit'!$I$18,IF(F68="Scenario3PBT2",'Medium retrofit'!$J$18,"")))&amp;IF(F68="Scenario1PBT3",'Medium retrofit'!$K$18,IF(F68="Scenario2PBT3",'Medium retrofit'!$L$18,IF(F68="Scenario3PBT3",'Medium retrofit'!$M$18,"")))&amp;IF(F68="Scenario1PBT4",'Medium retrofit'!$N$18,IF(F68="Scenario2PBT4",'Medium retrofit'!$O$18,IF(F68="Scenario3PBT4",'Medium retrofit'!$P$18,"")))&amp;IF(F68="Scenario1PBT5",'Medium retrofit'!$Q$18,IF(F68="Scenario2PBT5",'Medium retrofit'!$R$18,IF(F68="Scenario3PBT5",'Medium retrofit'!$S$18,"")))&amp;IF(F68="Scenario1PBT6",'Medium retrofit'!$T$18,IF(F68="Scenario2PBT6",'Medium retrofit'!$U$18,IF(F68="Scenario3PBT6",'Medium retrofit'!$V$18,"")))&amp;IF(F68="Scenario1PBT7",'Medium retrofit'!$W$18,IF(F68="Scenario2PBT7",'Medium retrofit'!$X$18,IF(F68="Scenario3PBT7",'Medium retrofit'!$Y$18,"")))&amp;IF(F68="Scenario1PBT8",'Medium retrofit'!$Z$18,IF(F68="Scenario2PBT8",'Medium retrofit'!$AA$18,IF(F68="Scenario3PBT8",'Medium retrofit'!$AB$18,"")))&amp;IF(F68="Scenario1PBT9",'Medium retrofit'!$AC$18,IF(F68="Scenario2PBT9",'Medium retrofit'!$AD$18,IF(F68="Scenario3PBT9",'Medium retrofit'!$AE$18,"")))&amp;IF(F68="Scenario1PBT10",'Medium retrofit'!$AF$18,IF(F68="Scenario2PBT10",'Medium retrofit'!$AG$18,IF(F68="Scenario3PBT10",'Medium retrofit'!$AH$18,"")))&amp;IF(F68="Scenario1PBT11",'Medium retrofit'!$AI$18,IF(F68="Scenario2PBT11",'Medium retrofit'!$AJ$18,IF(F68="Scenario3PBT11",'Medium retrofit'!$AK$18,"")))&amp;IF(F68="Scenario1PBT12",'Medium retrofit'!$AL$18,IF(F68="Scenario2PBT12",'Medium retrofit'!$AM$18,IF(F68="Scenario3PBT12",'Medium retrofit'!$AN$18,"")))&amp;IF(F68="Scenario1PBT13",'Medium retrofit'!$AO$18,IF(F68="Scenario2PBT13",'Medium retrofit'!$AP$18,IF(F68="Scenario3PBT13",'Medium retrofit'!$AQ$18,"")))&amp;IF(F68="Scenario1PBT14",'Medium retrofit'!$AR$18,IF(F68="Scenario2PBT14",'Medium retrofit'!$AS$18,IF(F68="Scenario3PBT14",'Medium retrofit'!$AT$18,"")))&amp;IF(F68="Scenario1PBT15",'Medium retrofit'!$AU$18,IF(F68="Scenario2PBT15",'Medium retrofit'!$AV$18,IF(F68="Scenario3PBT15",'Medium retrofit'!$AW$18,"")))</f>
        <v/>
      </c>
      <c r="L68" s="123">
        <f t="shared" si="15"/>
        <v>0</v>
      </c>
      <c r="M68" s="123" t="str">
        <f>IF(F68="Scenario1PBT1",'Medium retrofit'!$E$20,IF(F68="Scenario2PBT1",'Medium retrofit'!$F$20,IF(F68="Scenario3PBT1",'Medium retrofit'!$G$20,"")))&amp;IF(F68="Scenario1PBT2",'Medium retrofit'!$H$20,IF(F68="Scenario2PBT2",'Medium retrofit'!$I$20,IF(F68="Scenario3PBT2",'Medium retrofit'!$J$20,"")))&amp;IF(F68="Scenario1PBT3",'Medium retrofit'!$K$20,IF(F68="Scenario2PBT3",'Medium retrofit'!$L$20,IF(F68="Scenario3PBT3",'Medium retrofit'!$M$20,"")))&amp;IF(F68="Scenario1PBT4",'Medium retrofit'!$N$20,IF(F68="Scenario2PBT4",'Medium retrofit'!$O$20,IF(F68="Scenario3PBT4",'Medium retrofit'!$P$20,"")))&amp;IF(F68="Scenario1PBT5",'Medium retrofit'!$Q$20,IF(F68="Scenario2PBT5",'Medium retrofit'!$R$20,IF(F68="Scenario3PBT5",'Medium retrofit'!$S$20,"")))&amp;IF(F68="Scenario1PBT6",'Medium retrofit'!$T$20,IF(F68="Scenario2PBT6",'Medium retrofit'!$U$20,IF(F68="Scenario3PBT6",'Medium retrofit'!$V$20,"")))&amp;IF(F68="Scenario1PBT7",'Medium retrofit'!$W$20,IF(F68="Scenario2PBT7",'Medium retrofit'!$X$20,IF(F68="Scenario3PBT7",'Medium retrofit'!$Y$20,"")))&amp;IF(F68="Scenario1PBT8",'Medium retrofit'!$Z$20,IF(F68="Scenario2PBT8",'Medium retrofit'!$AA$20,IF(F68="Scenario3PBT8",'Medium retrofit'!$AB$20,"")))&amp;IF(F68="Scenario1PBT9",'Medium retrofit'!$AC$20,IF(F68="Scenario2PBT9",'Medium retrofit'!$AD$20,IF(F68="Scenario3PBT9",'Medium retrofit'!$AE$20,"")))&amp;IF(F68="Scenario1PBT10",'Medium retrofit'!$AF$20,IF(F68="Scenario2PBT10",'Medium retrofit'!$AG$20,IF(F68="Scenario3PBT10",'Medium retrofit'!$AH$20,"")))&amp;IF(F68="Scenario1PBT11",'Medium retrofit'!$AI$20,IF(F68="Scenario2PBT11",'Medium retrofit'!$AJ$20,IF(F68="Scenario3PBT11",'Medium retrofit'!$AK$20,"")))&amp;IF(F68="Scenario1PBT12",'Medium retrofit'!$AL$20,IF(F68="Scenario2PBT12",'Medium retrofit'!$AM$20,IF(F68="Scenario3PBT12",'Medium retrofit'!$AN$20,"")))&amp;IF(F68="Scenario1PBT13",'Medium retrofit'!$AO$20,IF(F68="Scenario2PBT13",'Medium retrofit'!$AP$20,IF(F68="Scenario3PBT13",'Medium retrofit'!$AQ$20,"")))&amp;IF(F68="Scenario1PBT14",'Medium retrofit'!$AR$20,IF(F68="Scenario2PBT14",'Medium retrofit'!$AS$20,IF(F68="Scenario3PBT14",'Medium retrofit'!$AT$20,"")))&amp;IF(F68="Scenario1PBT15",'Medium retrofit'!$AU$20,IF(F68="Scenario2PBT15",'Medium retrofit'!$AV$20,IF(F68="Scenario3PBT15",'Medium retrofit'!$AW$20,"")))</f>
        <v/>
      </c>
      <c r="N68" s="124">
        <f t="shared" si="16"/>
        <v>0</v>
      </c>
      <c r="O68" s="245" t="str">
        <f>IF(F68="Scenario1PBT1",'Medium retrofit'!$E$23,IF(F68="Scenario2PBT1",'Medium retrofit'!$F$23,IF(F68="Scenario3PBT1",'Medium retrofit'!$G$23,"")))&amp;IF(F68="Scenario1PBT2",'Medium retrofit'!$H$23,IF(F68="Scenario2PBT2",'Medium retrofit'!$I$23,IF(F68="Scenario3PBT2",'Medium retrofit'!$J$23,"")))&amp;IF(F68="Scenario1PBT3",'Medium retrofit'!$K$23,IF(F68="Scenario2PBT3",'Medium retrofit'!$L$23,IF(F68="Scenario3PBT3",'Medium retrofit'!$M$23,"")))&amp;IF(F68="Scenario1PBT4",'Medium retrofit'!$N$23,IF(F68="Scenario2PBT4",'Medium retrofit'!$O$23,IF(F68="Scenario3PBT4",'Medium retrofit'!$P$23,"")))&amp;IF(F68="Scenario1PBT5",'Medium retrofit'!$Q$23,IF(F68="Scenario2PBT5",'Medium retrofit'!$R$23,IF(F68="Scenario3PBT5",'Medium retrofit'!$S$23,"")))&amp;IF(F68="Scenario1PBT6",'Medium retrofit'!$T$23,IF(F68="Scenario2PBT6",'Medium retrofit'!$U$23,IF(F68="Scenario3PBT6",'Medium retrofit'!$V$23,"")))&amp;IF(F68="Scenario1PBT7",'Medium retrofit'!$W$23,IF(F68="Scenario2PBT7",'Medium retrofit'!$X$23,IF(F68="Scenario3PBT7",'Medium retrofit'!$Y$23,"")))&amp;IF(F68="Scenario1PBT8",'Medium retrofit'!$Z$23,IF(F68="Scenario2PBT8",'Medium retrofit'!$AA$23,IF(F68="Scenario3PBT8",'Medium retrofit'!$AB$23,"")))&amp;IF(F68="Scenario1PBT9",'Medium retrofit'!$AC$23,IF(F68="Scenario2PBT9",'Medium retrofit'!$AD$23,IF(F68="Scenario3PBT9",'Medium retrofit'!$AE$23,"")))&amp;IF(F68="Scenario1PBT10",'Medium retrofit'!$AF$23,IF(F68="Scenario2PBT10",'Medium retrofit'!$AG$23,IF(F68="Scenario3PBT10",'Medium retrofit'!$AH$23,"")))&amp;IF(F68="Scenario1PBT11",'Medium retrofit'!$AI$23,IF(F68="Scenario2PBT11",'Medium retrofit'!$AJ$23,IF(F68="Scenario3PBT11",'Medium retrofit'!$AK$23,"")))&amp;IF(F68="Scenario1PBT12",'Medium retrofit'!$AL$23,IF(F68="Scenario2PBT12",'Medium retrofit'!$AM$23,IF(F68="Scenario3PBT12",'Medium retrofit'!$AN$23,"")))&amp;IF(F68="Scenario1PBT13",'Medium retrofit'!$AO$23,IF(F68="Scenario2PBT13",'Medium retrofit'!$AP$23,IF(F68="Scenario3PBT13",'Medium retrofit'!$AQ$23,"")))&amp;IF(F68="Scenario1PBT14",'Medium retrofit'!$AR$23,IF(F68="Scenario2PBT14",'Medium retrofit'!$AS$23,IF(F68="Scenario3PBT14",'Medium retrofit'!$AT$23,"")))&amp;IF(F68="Scenario1PBT15",'Medium retrofit'!$AU$23,IF(F68="Scenario2PBT15",'Medium retrofit'!$AV$23,IF(F68="Scenario3PBT15",'Medium retrofit'!$AW$23,"")))</f>
        <v/>
      </c>
      <c r="P68" s="123">
        <f t="shared" si="17"/>
        <v>0</v>
      </c>
      <c r="Q68" s="123" t="str">
        <f>IF(F68="Scenario1PBT1",'Medium retrofit'!$E$25,IF(F68="Scenario2PBT1",'Medium retrofit'!$F$25,IF(F68="Scenario3PBT1",'Medium retrofit'!$G$25,"")))&amp;IF(F68="Scenario1PBT2",'Medium retrofit'!$H$25,IF(F68="Scenario2PBT2",'Medium retrofit'!$I$25,IF(F68="Scenario3PBT2",'Medium retrofit'!$J$25,"")))&amp;IF(F68="Scenario1PBT3",'Medium retrofit'!$K$25,IF(F68="Scenario2PBT3",'Medium retrofit'!$L$25,IF(F68="Scenario3PBT3",'Medium retrofit'!$M$25,"")))&amp;IF(F68="Scenario1PBT4",'Medium retrofit'!$N$25,IF(F68="Scenario2PBT4",'Medium retrofit'!$O$25,IF(F68="Scenario3PBT4",'Medium retrofit'!$P$25,"")))&amp;IF(F68="Scenario1PBT5",'Medium retrofit'!$Q$25,IF(F68="Scenario2PBT5",'Medium retrofit'!$R$25,IF(F68="Scenario3PBT5",'Medium retrofit'!$S$25,"")))&amp;IF(F68="Scenario1PBT6",'Medium retrofit'!$T$25,IF(F68="Scenario2PBT6",'Medium retrofit'!$U$25,IF(F68="Scenario3PBT6",'Medium retrofit'!$V$25,"")))&amp;IF(F68="Scenario1PBT7",'Medium retrofit'!$W$25,IF(F68="Scenario2PBT7",'Medium retrofit'!$X$25,IF(F68="Scenario3PBT7",'Medium retrofit'!$Y$25,"")))&amp;IF(F68="Scenario1PBT8",'Medium retrofit'!$Z$25,IF(F68="Scenario2PBT8",'Medium retrofit'!$AA$25,IF(F68="Scenario3PBT8",'Medium retrofit'!$AB$25,"")))&amp;IF(F68="Scenario1PBT9",'Medium retrofit'!$AC$25,IF(F68="Scenario2PBT9",'Medium retrofit'!$AD$25,IF(F68="Scenario3PBT9",'Medium retrofit'!$AE$25,"")))&amp;IF(F68="Scenario1PBT10",'Medium retrofit'!$AF$25,IF(F68="Scenario2PBT10",'Medium retrofit'!$AG$25,IF(F68="Scenario3PBT10",'Medium retrofit'!$AH$25,"")))&amp;IF(F68="Scenario1PBT11",'Medium retrofit'!$AI$25,IF(F68="Scenario2PBT11",'Medium retrofit'!$AJ$25,IF(F68="Scenario3PBT11",'Medium retrofit'!$AK$25,"")))&amp;IF(F68="Scenario1PBT12",'Medium retrofit'!$AL$25,IF(F68="Scenario2PBT12",'Medium retrofit'!$AM$25,IF(F68="Scenario3PBT12",'Medium retrofit'!$AN$25,"")))&amp;IF(F68="Scenario1PBT13",'Medium retrofit'!$AO$25,IF(F68="Scenario2PBT13",'Medium retrofit'!$AP$25,IF(F68="Scenario3PBT13",'Medium retrofit'!$AQ$25,"")))&amp;IF(F68="Scenario1PBT14",'Medium retrofit'!$AR$25,IF(F68="Scenario2PBT14",'Medium retrofit'!$AS$25,IF(F68="Scenario3PBT14",'Medium retrofit'!$AT$25,"")))&amp;IF(F68="Scenario1PBT15",'Medium retrofit'!$AU$25,IF(F68="Scenario2PBT15",'Medium retrofit'!$AV$25,IF(F68="Scenario3PBT15",'Medium retrofit'!$AW$25,"")))</f>
        <v/>
      </c>
      <c r="R68" s="123">
        <f t="shared" si="18"/>
        <v>0</v>
      </c>
      <c r="S68" s="123" t="str">
        <f>IF(F68="Scenario1PBT1",'Medium retrofit'!$E$27,IF(F68="Scenario2PBT1",'Medium retrofit'!$F$27,IF(F68="Scenario3PBT1",'Medium retrofit'!$G$27,"")))&amp;IF(F68="Scenario1PBT2",'Medium retrofit'!$H$27,IF(F68="Scenario2PBT2",'Medium retrofit'!$I$27,IF(F68="Scenario3PBT2",'Medium retrofit'!$J$27,"")))&amp;IF(F68="Scenario1PBT3",'Medium retrofit'!$K$27,IF(F68="Scenario2PBT3",'Medium retrofit'!$L$27,IF(F68="Scenario3PBT3",'Medium retrofit'!$M$27,"")))&amp;IF(F68="Scenario1PBT4",'Medium retrofit'!$N$27,IF(F68="Scenario2PBT4",'Medium retrofit'!$O$27,IF(F68="Scenario3PBT4",'Medium retrofit'!$P$27,"")))&amp;IF(F68="Scenario1PBT5",'Medium retrofit'!$Q$27,IF(F68="Scenario2PBT5",'Medium retrofit'!$R$27,IF(F68="Scenario3PBT5",'Medium retrofit'!$S$27,"")))&amp;IF(F68="Scenario1PBT6",'Medium retrofit'!$T$27,IF(F68="Scenario2PBT6",'Medium retrofit'!$U$27,IF(F68="Scenario3PBT6",'Medium retrofit'!$V$27,"")))&amp;IF(F68="Scenario1PBT7",'Medium retrofit'!$W$27,IF(F68="Scenario2PBT7",'Medium retrofit'!$X$27,IF(F68="Scenario3PBT7",'Medium retrofit'!$Y$27,"")))&amp;IF(F68="Scenario1PBT8",'Medium retrofit'!$Z$27,IF(F68="Scenario2PBT8",'Medium retrofit'!$AA$27,IF(F68="Scenario3PBT8",'Medium retrofit'!$AB$27,"")))&amp;IF(F68="Scenario1PBT9",'Medium retrofit'!$AC$27,IF(F68="Scenario2PBT9",'Medium retrofit'!$AD$27,IF(F68="Scenario3PBT9",'Medium retrofit'!$AE$27,"")))&amp;IF(F68="Scenario1PBT10",'Medium retrofit'!$AF$27,IF(F68="Scenario2PBT10",'Medium retrofit'!$AG$27,IF(F68="Scenario3PBT10",'Medium retrofit'!$AH$27,"")))&amp;IF(F68="Scenario1PBT11",'Medium retrofit'!$AI$27,IF(F68="Scenario2PBT11",'Medium retrofit'!$AJ$27,IF(F68="Scenario3PBT11",'Medium retrofit'!$AK$27,"")))&amp;IF(F68="Scenario1PBT12",'Medium retrofit'!$AL$27,IF(F68="Scenario2PBT12",'Medium retrofit'!$AM$27,IF(F68="Scenario3PBT12",'Medium retrofit'!$AN$27,"")))&amp;IF(F68="Scenario1PBT13",'Medium retrofit'!$AO$27,IF(F68="Scenario2PBT13",'Medium retrofit'!$AP$27,IF(F68="Scenario3PBT13",'Medium retrofit'!$AQ$27,"")))&amp;IF(F68="Scenario1PBT14",'Medium retrofit'!$AR$27,IF(F68="Scenario2PBT14",'Medium retrofit'!$AS$27,IF(F68="Scenario3PBT14",'Medium retrofit'!$AT$27,"")))&amp;IF(F68="Scenario1PBT15",'Medium retrofit'!$AU$27,IF(F68="Scenario2PBT15",'Medium retrofit'!$AV$27,IF(F68="Scenario3PBT15",'Medium retrofit'!$AW$27,"")))</f>
        <v/>
      </c>
      <c r="T68" s="246">
        <f t="shared" si="19"/>
        <v>0</v>
      </c>
      <c r="U68" s="245" t="str">
        <f>IF(F68="Scenario1PBT1",'Medium retrofit'!$E$38,IF(F68="Scenario2PBT1",'Medium retrofit'!$F$38,IF(F68="Scenario3PBT1",'Medium retrofit'!$G$38,"")))&amp;IF(F68="Scenario1PBT2",'Medium retrofit'!$H$38,IF(F68="Scenario2PBT2",'Medium retrofit'!$I$38,IF(F68="Scenario3PBT2",'Medium retrofit'!$J$38,"")))&amp;IF(F68="Scenario1PBT3",'Medium retrofit'!$K$38,IF(F68="Scenario2PBT3",'Medium retrofit'!$L$38,IF(F68="Scenario3PBT3",'Medium retrofit'!$M$38,"")))&amp;IF(F68="Scenario1PBT4",'Medium retrofit'!$N$38,IF(F68="Scenario2PBT4",'Medium retrofit'!$O$38,IF(F68="Scenario3PBT4",'Medium retrofit'!$P$38,"")))&amp;IF(F68="Scenario1PBT5",'Medium retrofit'!$Q$38,IF(F68="Scenario2PBT5",'Medium retrofit'!$R$38,IF(F68="Scenario3PBT5",'Medium retrofit'!$S$38,"")))&amp;IF(F68="Scenario1PBT6",'Medium retrofit'!$T$38,IF(F68="Scenario2PBT6",'Medium retrofit'!$U$38,IF(F68="Scenario3PBT6",'Medium retrofit'!$V$38,"")))&amp;IF(F68="Scenario1PBT7",'Medium retrofit'!$W$38,IF(F68="Scenario2PBT7",'Medium retrofit'!$X$38,IF(F68="Scenario3PBT7",'Medium retrofit'!$Y$38,"")))&amp;IF(F68="Scenario1PBT8",'Medium retrofit'!$Z$38,IF(F68="Scenario2PBT8",'Medium retrofit'!$AA$38,IF(F68="Scenario3PBT8",'Medium retrofit'!$AB$38,"")))&amp;IF(F68="Scenario1PBT9",'Medium retrofit'!$AC$38,IF(F68="Scenario2PBT9",'Medium retrofit'!$AD$38,IF(F68="Scenario3PBT9",'Medium retrofit'!$AE$38,"")))&amp;IF(F68="Scenario1PBT10",'Medium retrofit'!$AF$38,IF(F68="Scenario2PBT10",'Medium retrofit'!$AG$38,IF(F68="Scenario3PBT10",'Medium retrofit'!$AH$38,"")))&amp;IF(F68="Scenario1PBT11",'Medium retrofit'!$AI$38,IF(F68="Scenario2PBT11",'Medium retrofit'!$AJ$38,IF(F68="Scenario3PBT11",'Medium retrofit'!$AK$38,"")))&amp;IF(F68="Scenario1PBT12",'Medium retrofit'!$AL$38,IF(F68="Scenario2PBT12",'Medium retrofit'!$AM$38,IF(F68="Scenario3PBT12",'Medium retrofit'!$AN$38,"")))&amp;IF(F68="Scenario1PBT13",'Medium retrofit'!$AO$38,IF(F68="Scenario2PBT13",'Medium retrofit'!$AP$38,IF(F68="Scenario3PBT13",'Medium retrofit'!$AQ$38,"")))&amp;IF(F68="Scenario1PBT14",'Medium retrofit'!$AR$38,IF(F68="Scenario2PBT14",'Medium retrofit'!$AS$38,IF(F68="Scenario3PBT14",'Medium retrofit'!$AT$38,"")))&amp;IF(F68="Scenario1PBT15",'Medium retrofit'!$AU$38,IF(F68="Scenario2PBT15",'Medium retrofit'!$AV$38,IF(F68="Scenario3PBT15",'Medium retrofit'!$AW$38,"")))</f>
        <v/>
      </c>
      <c r="V68" s="123">
        <f t="shared" si="20"/>
        <v>0</v>
      </c>
      <c r="W68" s="123" t="str">
        <f>IF(F68="Scenario1PBT1",'Medium retrofit'!$E$40,IF(F68="Scenario2PBT1",'Medium retrofit'!$F$40,IF(F68="Scenario3PBT1",'Medium retrofit'!$G$40,"")))&amp;IF(F68="Scenario1PBT2",'Medium retrofit'!$H$40,IF(F68="Scenario2PBT2",'Medium retrofit'!$I$40,IF(F68="Scenario3PBT2",'Medium retrofit'!$J$40,"")))&amp;IF(F68="Scenario1PBT3",'Medium retrofit'!$K$40,IF(F68="Scenario2PBT3",'Medium retrofit'!$L$40,IF(F68="Scenario3PBT3",'Medium retrofit'!$M$40,"")))&amp;IF(F68="Scenario1PBT4",'Medium retrofit'!$N$40,IF(F68="Scenario2PBT4",'Medium retrofit'!$O$40,IF(F68="Scenario3PBT4",'Medium retrofit'!$P$40,"")))&amp;IF(F68="Scenario1PBT5",'Medium retrofit'!$Q$40,IF(F68="Scenario2PBT5",'Medium retrofit'!$R$40,IF(F68="Scenario3PBT5",'Medium retrofit'!$S$40,"")))&amp;IF(F68="Scenario1PBT6",'Medium retrofit'!$T$40,IF(F68="Scenario2PBT6",'Medium retrofit'!$U$40,IF(F68="Scenario3PBT6",'Medium retrofit'!$V$40,"")))&amp;IF(F68="Scenario1PBT7",'Medium retrofit'!$W$40,IF(F68="Scenario2PBT7",'Medium retrofit'!$X$40,IF(F68="Scenario3PBT7",'Medium retrofit'!$Y$40,"")))&amp;IF(F68="Scenario1PBT8",'Medium retrofit'!$Z$40,IF(F68="Scenario2PBT8",'Medium retrofit'!$AA$40,IF(F68="Scenario3PBT8",'Medium retrofit'!$AB$40,"")))&amp;IF(F68="Scenario1PBT9",'Medium retrofit'!$AC$40,IF(F68="Scenario2PBT9",'Medium retrofit'!$AD$40,IF(F68="Scenario3PBT9",'Medium retrofit'!$AE$40,"")))&amp;IF(F68="Scenario1PBT10",'Medium retrofit'!$AF$40,IF(F68="Scenario2PBT10",'Medium retrofit'!$AG$40,IF(F68="Scenario3PBT10",'Medium retrofit'!$AH$40,"")))&amp;IF(F68="Scenario1PBT11",'Medium retrofit'!$AI$40,IF(F68="Scenario2PBT11",'Medium retrofit'!$AJ$40,IF(F68="Scenario3PBT11",'Medium retrofit'!$AK$40,"")))&amp;IF(F68="Scenario1PBT12",'Medium retrofit'!$AL$40,IF(F68="Scenario2PBT12",'Medium retrofit'!$AM$40,IF(F68="Scenario3PBT12",'Medium retrofit'!$AN$40,"")))&amp;IF(F68="Scenario1PBT13",'Medium retrofit'!$AO$40,IF(F68="Scenario2PBT13",'Medium retrofit'!$AP$40,IF(F68="Scenario3PBT13",'Medium retrofit'!$AQ$40,"")))&amp;IF(F68="Scenario1PBT14",'Medium retrofit'!$AR$40,IF(F68="Scenario2PBT14",'Medium retrofit'!$AS$40,IF(F68="Scenario3PBT14",'Medium retrofit'!$AT$40,"")))&amp;IF(F68="Scenario1PBT15",'Medium retrofit'!$AU$40,IF(F68="Scenario2PBT15",'Medium retrofit'!$AV$40,IF(F68="Scenario3PBT15",'Medium retrofit'!$AW$40,"")))</f>
        <v/>
      </c>
      <c r="X68" s="123">
        <f t="shared" si="21"/>
        <v>0</v>
      </c>
      <c r="Y68" s="123" t="str">
        <f>IF(F68="Scenario1PBT1",'Medium retrofit'!$E$42,IF(F68="Scenario2PBT1",'Medium retrofit'!$F$42,IF(F68="Scenario3PBT1",'Medium retrofit'!$G$42,"")))&amp;IF(F68="Scenario1PBT2",'Medium retrofit'!$H$42,IF(F68="Scenario2PBT2",'Medium retrofit'!$I$42,IF(F68="Scenario3PBT2",'Medium retrofit'!$J$42,"")))&amp;IF(F68="Scenario1PBT3",'Medium retrofit'!$K$42,IF(F68="Scenario2PBT3",'Medium retrofit'!$L$42,IF(F68="Scenario3PBT3",'Medium retrofit'!$M$42,"")))&amp;IF(F68="Scenario1PBT4",'Medium retrofit'!$N$42,IF(F68="Scenario2PBT4",'Medium retrofit'!$O$42,IF(F68="Scenario3PBT4",'Medium retrofit'!$P$42,"")))&amp;IF(F68="Scenario1PBT5",'Medium retrofit'!$Q$42,IF(F68="Scenario2PBT5",'Medium retrofit'!$R$42,IF(F68="Scenario3PBT5",'Medium retrofit'!$S$42,"")))&amp;IF(F68="Scenario1PBT6",'Medium retrofit'!$T$42,IF(F68="Scenario2PBT6",'Medium retrofit'!$U$42,IF(F68="Scenario3PBT6",'Medium retrofit'!$V$42,"")))&amp;IF(F68="Scenario1PBT7",'Medium retrofit'!$W$42,IF(F68="Scenario2PBT7",'Medium retrofit'!$X$42,IF(F68="Scenario3PBT7",'Medium retrofit'!$Y$42,"")))&amp;IF(F68="Scenario1PBT8",'Medium retrofit'!$Z$42,IF(F68="Scenario2PBT8",'Medium retrofit'!$AA$42,IF(F68="Scenario3PBT8",'Medium retrofit'!$AB$42,"")))&amp;IF(F68="Scenario1PBT9",'Medium retrofit'!$AC$42,IF(F68="Scenario2PBT9",'Medium retrofit'!$AD$42,IF(F68="Scenario3PBT9",'Medium retrofit'!$AE$42,"")))&amp;IF(F68="Scenario1PBT10",'Medium retrofit'!$AF$42,IF(F68="Scenario2PBT10",'Medium retrofit'!$AG$42,IF(F68="Scenario3PBT10",'Medium retrofit'!$AH$42,"")))&amp;IF(F68="Scenario1PBT11",'Medium retrofit'!$AI$42,IF(F68="Scenario2PBT11",'Medium retrofit'!$AJ$42,IF(F68="Scenario3PBT11",'Medium retrofit'!$AK$42,"")))&amp;IF(F68="Scenario1PBT12",'Medium retrofit'!$AL$42,IF(F68="Scenario2PBT12",'Medium retrofit'!$AM$42,IF(F68="Scenario3PBT12",'Medium retrofit'!$AN$42,"")))&amp;IF(F68="Scenario1PBT13",'Medium retrofit'!$AO$42,IF(F68="Scenario2PBT13",'Medium retrofit'!$AP$42,IF(F68="Scenario3PBT13",'Medium retrofit'!$AQ$42,"")))&amp;IF(F68="Scenario1PBT14",'Medium retrofit'!$AR$42,IF(F68="Scenario2PBT14",'Medium retrofit'!$AS$42,IF(F68="Scenario3PBT14",'Medium retrofit'!$AT$42,"")))&amp;IF(F68="Scenario1PBT15",'Medium retrofit'!$AU$42,IF(F68="Scenario2PBT15",'Medium retrofit'!$AV$42,IF(F68="Scenario3PBT15",'Medium retrofit'!$AW$42,"")))</f>
        <v/>
      </c>
      <c r="Z68" s="123">
        <f t="shared" si="22"/>
        <v>0</v>
      </c>
      <c r="AA68" s="239" t="str">
        <f>IF(F68="Scenario1PBT1",'Medium retrofit'!$E$101,IF(F68="Scenario2PBT1",'Medium retrofit'!$F$101,IF(F68="Scenario3PBT1",'Medium retrofit'!$G$101,"")))&amp;IF(F68="Scenario1PBT2",'Medium retrofit'!$H$101,IF(F68="Scenario2PBT2",'Medium retrofit'!$I$101,IF(F68="Scenario3PBT2",'Medium retrofit'!$J$101,"")))&amp;IF(F68="Scenario1PBT3",'Medium retrofit'!$K$101,IF(F68="Scenario2PBT3",'Medium retrofit'!$L$101,IF(F68="Scenario3PBT3",'Medium retrofit'!$M$101,"")))&amp;IF(F68="Scenario1PBT4",'Medium retrofit'!$N$101,IF(F68="Scenario2PBT4",'Medium retrofit'!$O$101,IF(F68="Scenario3PBT4",'Medium retrofit'!$P$101,"")))&amp;IF(F68="Scenario1PBT5",'Medium retrofit'!$Q$101,IF(F68="Scenario2PBT5",'Medium retrofit'!$R$101,IF(F68="Scenario3PBT5",'Medium retrofit'!$S$101,"")))&amp;IF(F68="Scenario1PBT6",'Medium retrofit'!$T$101,IF(F68="Scenario2PBT6",'Medium retrofit'!$U$101,IF(F68="Scenario3PBT6",'Medium retrofit'!$V$101,"")))&amp;IF(F68="Scenario1PBT7",'Medium retrofit'!$W$101,IF(F68="Scenario2PBT7",'Medium retrofit'!$X$101,IF(F68="Scenario3PBT7",'Medium retrofit'!$Y$101,"")))&amp;IF(F68="Scenario1PBT8",'Medium retrofit'!$Z$101,IF(F68="Scenario2PBT8",'Medium retrofit'!$AA$101,IF(F68="Scenario3PBT8",'Medium retrofit'!$AB$101,"")))&amp;IF(F68="Scenario1PBT9",'Medium retrofit'!$AC$101,IF(F68="Scenario2PBT9",'Medium retrofit'!$AD$101,IF(F68="Scenario3PBT9",'Medium retrofit'!$AE$101,"")))&amp;IF(F68="Scenario1PBT10",'Medium retrofit'!$AF$101,IF(F68="Scenario2PBT10",'Medium retrofit'!$AG$101,IF(F68="Scenario3PBT10",'Medium retrofit'!$AH$101,"")))&amp;IF(F68="Scenario1PBT11",'Medium retrofit'!$AI$101,IF(F68="Scenario2PBT11",'Medium retrofit'!$AJ$101,IF(F68="Scenario3PBT11",'Medium retrofit'!$AK$101,"")))&amp;IF(F68="Scenario1PBT12",'Medium retrofit'!$AL$101,IF(F68="Scenario2PBT12",'Medium retrofit'!$AM$101,IF(F68="Scenario3PBT12",'Medium retrofit'!$AN$101,"")))&amp;IF(F68="Scenario1PBT13",'Medium retrofit'!$AO$101,IF(F68="Scenario2PBT13",'Medium retrofit'!$AP$101,IF(F68="Scenario3PBT13",'Medium retrofit'!$AQ$101,"")))&amp;IF(F68="Scenario1PBT14",'Medium retrofit'!$AR$101,IF(F68="Scenario2PBT14",'Medium retrofit'!$AS$101,IF(F68="Scenario3PBT14",'Medium retrofit'!$AT$101,"")))&amp;IF(F68="Scenario1PBT15",'Medium retrofit'!$AU$101,IF(F68="Scenario2PBT15",'Medium retrofit'!$AV$101,IF(F68="Scenario3PBT15",'Medium retrofit'!$AW$101,"")))</f>
        <v/>
      </c>
      <c r="AB68" s="242">
        <f t="shared" si="23"/>
        <v>0</v>
      </c>
      <c r="AC68" s="364" t="str">
        <f t="shared" si="24"/>
        <v/>
      </c>
      <c r="AD68" s="353">
        <f>IF(AC68="",IFERROR('Projection_Base-case'!G69-G68,0),0)</f>
        <v>0</v>
      </c>
      <c r="AE68" s="350">
        <f t="shared" si="25"/>
        <v>0</v>
      </c>
      <c r="AF68" s="361">
        <f>IFERROR(100*AD68/'Projection_Base-case'!G69,0)</f>
        <v>0</v>
      </c>
      <c r="AG68" s="352">
        <f>IF(AC68="",IFERROR('Projection_Base-case'!I69-I68,0),0)</f>
        <v>0</v>
      </c>
      <c r="AH68" s="353">
        <f t="shared" si="26"/>
        <v>0</v>
      </c>
      <c r="AI68" s="361">
        <f>IFERROR(100*AG68/'Projection_Base-case'!I69,0)</f>
        <v>0</v>
      </c>
      <c r="AJ68" s="352">
        <f>IF(AC68="",IFERROR('Projection_Base-case'!K69-K68,0),0)</f>
        <v>0</v>
      </c>
      <c r="AK68" s="353">
        <f t="shared" si="27"/>
        <v>0</v>
      </c>
      <c r="AL68" s="361">
        <f>IFERROR(100*AJ68/'Projection_Base-case'!K69,0)</f>
        <v>0</v>
      </c>
      <c r="AM68" s="352">
        <f>-IF(AC68="",IFERROR('Projection_Base-case'!M69-M68,0),0)</f>
        <v>0</v>
      </c>
      <c r="AN68" s="353">
        <f t="shared" si="28"/>
        <v>0</v>
      </c>
      <c r="AO68" s="354">
        <f>IFERROR(IF('Projection_Base-case'!N69&gt;0,100*AN68/'Projection_Base-case'!N69,100*AN68/N68),0)</f>
        <v>0</v>
      </c>
      <c r="AP68" s="355">
        <f>IF(AC68="",IFERROR('Projection_Base-case'!O69-O68,0),0)</f>
        <v>0</v>
      </c>
      <c r="AQ68" s="356">
        <f t="shared" si="29"/>
        <v>0</v>
      </c>
      <c r="AR68" s="356">
        <f>IFERROR(100*AP68/'Projection_Base-case'!O69,0)</f>
        <v>0</v>
      </c>
      <c r="AS68" s="355">
        <f>IF(AC68="",IFERROR('Projection_Base-case'!Q69-Q68,0),0)</f>
        <v>0</v>
      </c>
      <c r="AT68" s="356">
        <f t="shared" si="30"/>
        <v>0</v>
      </c>
      <c r="AU68" s="356">
        <f>IFERROR(100*AS68/'Projection_Base-case'!Q69,0)</f>
        <v>0</v>
      </c>
      <c r="AV68" s="355">
        <f>IF(AC68="",IFERROR('Projection_Base-case'!S69-S68,0),0)</f>
        <v>0</v>
      </c>
      <c r="AW68" s="356">
        <f t="shared" si="31"/>
        <v>0</v>
      </c>
      <c r="AX68" s="357">
        <f>IFERROR(100*AV68/'Projection_Base-case'!S69,0)</f>
        <v>0</v>
      </c>
      <c r="AY68" s="358">
        <f>IF(AC68="",IFERROR('Projection_Base-case'!U69-U68,0),0)</f>
        <v>0</v>
      </c>
      <c r="AZ68" s="359">
        <f t="shared" si="32"/>
        <v>0</v>
      </c>
      <c r="BA68" s="359">
        <f>IFERROR(100*AY68/'Projection_Base-case'!U69,0)</f>
        <v>0</v>
      </c>
      <c r="BB68" s="358">
        <f>IF(AC68="",IFERROR('Projection_Base-case'!W69-W68,0),0)</f>
        <v>0</v>
      </c>
      <c r="BC68" s="359">
        <f t="shared" si="33"/>
        <v>0</v>
      </c>
      <c r="BD68" s="359">
        <f>IFERROR(100*BB68/'Projection_Base-case'!W69,0)</f>
        <v>0</v>
      </c>
      <c r="BE68" s="358">
        <f>IF(AC68="",IFERROR('Projection_Base-case'!Y69-Y68,0),0)</f>
        <v>0</v>
      </c>
      <c r="BF68" s="359">
        <f t="shared" si="34"/>
        <v>0</v>
      </c>
      <c r="BG68" s="359">
        <f>IFERROR(100*BE68/'Projection_Base-case'!Y69,0)</f>
        <v>0</v>
      </c>
      <c r="BH68" s="359">
        <f t="shared" si="35"/>
        <v>0</v>
      </c>
      <c r="BI68" s="360">
        <f t="shared" si="36"/>
        <v>0</v>
      </c>
    </row>
    <row r="69" spans="1:61">
      <c r="A69" s="205">
        <v>65</v>
      </c>
      <c r="B69" s="347">
        <f>IF('Projection_Base-case'!B70&lt;&gt;"",'Projection_Base-case'!B70,0)</f>
        <v>0</v>
      </c>
      <c r="C69" s="347">
        <f>IF('Projection_Base-case'!C70&lt;&gt;"",'Projection_Base-case'!C70,0)</f>
        <v>0</v>
      </c>
      <c r="D69" s="365">
        <f>IF('Projection_Base-case'!D70&lt;&gt;"",'Projection_Base-case'!D70,0)</f>
        <v>0</v>
      </c>
      <c r="E69" s="369"/>
      <c r="F69" s="367" t="str">
        <f t="shared" si="12"/>
        <v>0</v>
      </c>
      <c r="G69" s="241" t="str">
        <f>IF(F69="Scenario1PBT1",'Medium retrofit'!$E$6,IF(F69="Scenario2PBT1",'Medium retrofit'!$F$6,IF(F69="Scenario3PBT1",'Medium retrofit'!$G$6,"")))&amp;IF(F69="Scenario1PBT2",'Medium retrofit'!$H$6,IF(F69="Scenario2PBT2",'Medium retrofit'!$I$6,IF(F69="Scenario3PBT2",'Medium retrofit'!$J$6,"")))&amp;IF(F69="Scenario1PBT3",'Medium retrofit'!$K$6,IF(F69="Scenario2PBT3",'Medium retrofit'!$L$6,IF(F69="Scenario3PBT3",'Medium retrofit'!$M$6,"")))&amp;IF(F69="Scenario1PBT4",'Medium retrofit'!$N$6,IF(F69="Scenario2PBT4",'Medium retrofit'!$O$6,IF(F69="Scenario3PBT4",'Medium retrofit'!$P$6,"")))&amp;IF(F69="Scenario1PBT5",'Medium retrofit'!$Q$6,IF(F69="Scenario2PBT5",'Medium retrofit'!$R$6,IF(F69="Scenario3PBT5",'Medium retrofit'!$S$6,"")))&amp;IF(F69="Scenario1PBT6",'Medium retrofit'!$T$6,IF(F69="Scenario2PBT6",'Medium retrofit'!$U$6,IF(F69="Scenario3PBT6",'Medium retrofit'!$V$6,"")))&amp;IF(F69="Scenario1PBT7",'Medium retrofit'!$W$6,IF(F69="Scenario2PBT7",'Medium retrofit'!$X$6,IF(F69="Scenario3PBT7",'Medium retrofit'!$Y$6,"")))&amp;IF(F69="Scenario1PBT8",'Medium retrofit'!$Z$6,IF(F69="Scenario2PBT8",'Medium retrofit'!$AA$6,IF(F69="Scenario3PBT8",'Medium retrofit'!$AB$6,"")))&amp;IF(F69="Scenario1PBT9",'Medium retrofit'!$AC$6,IF(F69="Scenario2PBT9",'Medium retrofit'!$AD$6,IF(F69="Scenario3PBT9",'Medium retrofit'!$AE$6,"")))&amp;IF(F69="Scenario1PBT10",'Medium retrofit'!$AF$6,IF(F69="Scenario2PBT10",'Medium retrofit'!$AG$6,IF(F69="Scenario3PBT10",'Medium retrofit'!$AH$6,"")))&amp;IF(F69="Scenario1PBT11",'Medium retrofit'!$AI$6,IF(F69="Scenario2PBT11",'Medium retrofit'!$AJ$6,IF(F69="Scenario3PBT11",'Medium retrofit'!$AK$6,"")))&amp;IF(F69="Scenario1PBT12",'Medium retrofit'!$AL$6,IF(F69="Scenario2PBT12",'Medium retrofit'!$AM$6,IF(F69="Scenario3PBT12",'Medium retrofit'!$AN$6,"")))&amp;IF(F69="Scenario1PBT13",'Medium retrofit'!$AO$6,IF(F69="Scenario2PBT13",'Medium retrofit'!$AP$6,IF(F69="Scenario3PBT13",'Medium retrofit'!$AQ$6,"")))&amp;IF(F69="Scenario1PBT14",'Medium retrofit'!$AR$6,IF(F69="Scenario2PBT14",'Medium retrofit'!$AS$6,IF(F69="Scenario3PBT14",'Medium retrofit'!$AT$6,"")))&amp;IF(F69="Scenario1PBT15",'Medium retrofit'!$AU$6,IF(F69="Scenario2PBT15",'Medium retrofit'!$AV$6,IF(F69="Scenario3PBT15",'Medium retrofit'!$AW$6,"")))</f>
        <v/>
      </c>
      <c r="H69" s="123">
        <f t="shared" si="13"/>
        <v>0</v>
      </c>
      <c r="I69" s="239" t="str">
        <f>IF(F69="Scenario1PBT1",'Medium retrofit'!$E$16,IF(F69="Scenario2PBT1",'Medium retrofit'!$F$16,IF(F69="Scenario3PBT1",'Medium retrofit'!$G$16,"")))&amp;IF(F69="Scenario1PBT2",'Medium retrofit'!$H$16,IF(F69="Scenario2PBT2",'Medium retrofit'!$I$16,IF(F69="Scenario3PBT2",'Medium retrofit'!$J$16,"")))&amp;IF(F69="Scenario1PBT3",'Medium retrofit'!$K$16,IF(F69="Scenario2PBT3",'Medium retrofit'!$L$16,IF(F69="Scenario3PBT3",'Medium retrofit'!$M$16,"")))&amp;IF(F69="Scenario1PBT4",'Medium retrofit'!$N$16,IF(F69="Scenario2PBT4",'Medium retrofit'!$O$16,IF(F69="Scenario3PBT4",'Medium retrofit'!$P$16,"")))&amp;IF(F69="Scenario1PBT5",'Medium retrofit'!$Q$16,IF(F69="Scenario2PBT5",'Medium retrofit'!$R$16,IF(F69="Scenario3PBT5",'Medium retrofit'!$S$16,"")))&amp;IF(F69="Scenario1PBT6",'Medium retrofit'!$T$16,IF(F69="Scenario2PBT6",'Medium retrofit'!$U$16,IF(F69="Scenario3PBT6",'Medium retrofit'!$V$16,"")))&amp;IF(F69="Scenario1PBT7",'Medium retrofit'!$W$16,IF(F69="Scenario2PBT7",'Medium retrofit'!$X$16,IF(F69="Scenario3PBT7",'Medium retrofit'!$Y$16,"")))&amp;IF(F69="Scenario1PBT8",'Medium retrofit'!$Z$16,IF(F69="Scenario2PBT8",'Medium retrofit'!$AA$16,IF(F69="Scenario3PBT8",'Medium retrofit'!$AB$16,"")))&amp;IF(F69="Scenario1PBT9",'Medium retrofit'!$AC$16,IF(F69="Scenario2PBT9",'Medium retrofit'!$AD$16,IF(F69="Scenario3PBT9",'Medium retrofit'!$AE$16,"")))&amp;IF(F69="Scenario1PBT10",'Medium retrofit'!$AF$16,IF(F69="Scenario2PBT10",'Medium retrofit'!$AG$16,IF(F69="Scenario3PBT10",'Medium retrofit'!$AH$16,"")))&amp;IF(F69="Scenario1PBT11",'Medium retrofit'!$AI$16,IF(F69="Scenario2PBT11",'Medium retrofit'!$AJ$16,IF(F69="Scenario3PBT11",'Medium retrofit'!$AK$16,"")))&amp;IF(F69="Scenario1PBT12",'Medium retrofit'!$AL$16,IF(F69="Scenario2PBT12",'Medium retrofit'!$AM$16,IF(F69="Scenario3PBT12",'Medium retrofit'!$AN$16,"")))&amp;IF(F69="Scenario1PBT13",'Medium retrofit'!$AO$16,IF(F69="Scenario2PBT13",'Medium retrofit'!$AP$16,IF(F69="Scenario3PBT13",'Medium retrofit'!$AQ$16,"")))&amp;IF(F69="Scenario1PBT14",'Medium retrofit'!$AR$16,IF(F69="Scenario2PBT14",'Medium retrofit'!$AS$16,IF(F69="Scenario3PBT14",'Medium retrofit'!$AT$16,"")))&amp;IF(F69="Scenario1PBT15",'Medium retrofit'!$AU$16,IF(F69="Scenario2PBT15",'Medium retrofit'!$AV$16,IF(F69="Scenario3PBT15",'Medium retrofit'!$AW$16,"")))</f>
        <v/>
      </c>
      <c r="J69" s="123">
        <f t="shared" si="14"/>
        <v>0</v>
      </c>
      <c r="K69" s="123" t="str">
        <f>IF(F69="Scenario1PBT1",'Medium retrofit'!$E$18,IF(F69="Scenario2PBT1",'Medium retrofit'!$F$18,IF(F69="Scenario3PBT1",'Medium retrofit'!$G$18,"")))&amp;IF(F69="Scenario1PBT2",'Medium retrofit'!$H$18,IF(F69="Scenario2PBT2",'Medium retrofit'!$I$18,IF(F69="Scenario3PBT2",'Medium retrofit'!$J$18,"")))&amp;IF(F69="Scenario1PBT3",'Medium retrofit'!$K$18,IF(F69="Scenario2PBT3",'Medium retrofit'!$L$18,IF(F69="Scenario3PBT3",'Medium retrofit'!$M$18,"")))&amp;IF(F69="Scenario1PBT4",'Medium retrofit'!$N$18,IF(F69="Scenario2PBT4",'Medium retrofit'!$O$18,IF(F69="Scenario3PBT4",'Medium retrofit'!$P$18,"")))&amp;IF(F69="Scenario1PBT5",'Medium retrofit'!$Q$18,IF(F69="Scenario2PBT5",'Medium retrofit'!$R$18,IF(F69="Scenario3PBT5",'Medium retrofit'!$S$18,"")))&amp;IF(F69="Scenario1PBT6",'Medium retrofit'!$T$18,IF(F69="Scenario2PBT6",'Medium retrofit'!$U$18,IF(F69="Scenario3PBT6",'Medium retrofit'!$V$18,"")))&amp;IF(F69="Scenario1PBT7",'Medium retrofit'!$W$18,IF(F69="Scenario2PBT7",'Medium retrofit'!$X$18,IF(F69="Scenario3PBT7",'Medium retrofit'!$Y$18,"")))&amp;IF(F69="Scenario1PBT8",'Medium retrofit'!$Z$18,IF(F69="Scenario2PBT8",'Medium retrofit'!$AA$18,IF(F69="Scenario3PBT8",'Medium retrofit'!$AB$18,"")))&amp;IF(F69="Scenario1PBT9",'Medium retrofit'!$AC$18,IF(F69="Scenario2PBT9",'Medium retrofit'!$AD$18,IF(F69="Scenario3PBT9",'Medium retrofit'!$AE$18,"")))&amp;IF(F69="Scenario1PBT10",'Medium retrofit'!$AF$18,IF(F69="Scenario2PBT10",'Medium retrofit'!$AG$18,IF(F69="Scenario3PBT10",'Medium retrofit'!$AH$18,"")))&amp;IF(F69="Scenario1PBT11",'Medium retrofit'!$AI$18,IF(F69="Scenario2PBT11",'Medium retrofit'!$AJ$18,IF(F69="Scenario3PBT11",'Medium retrofit'!$AK$18,"")))&amp;IF(F69="Scenario1PBT12",'Medium retrofit'!$AL$18,IF(F69="Scenario2PBT12",'Medium retrofit'!$AM$18,IF(F69="Scenario3PBT12",'Medium retrofit'!$AN$18,"")))&amp;IF(F69="Scenario1PBT13",'Medium retrofit'!$AO$18,IF(F69="Scenario2PBT13",'Medium retrofit'!$AP$18,IF(F69="Scenario3PBT13",'Medium retrofit'!$AQ$18,"")))&amp;IF(F69="Scenario1PBT14",'Medium retrofit'!$AR$18,IF(F69="Scenario2PBT14",'Medium retrofit'!$AS$18,IF(F69="Scenario3PBT14",'Medium retrofit'!$AT$18,"")))&amp;IF(F69="Scenario1PBT15",'Medium retrofit'!$AU$18,IF(F69="Scenario2PBT15",'Medium retrofit'!$AV$18,IF(F69="Scenario3PBT15",'Medium retrofit'!$AW$18,"")))</f>
        <v/>
      </c>
      <c r="L69" s="123">
        <f t="shared" si="15"/>
        <v>0</v>
      </c>
      <c r="M69" s="123" t="str">
        <f>IF(F69="Scenario1PBT1",'Medium retrofit'!$E$20,IF(F69="Scenario2PBT1",'Medium retrofit'!$F$20,IF(F69="Scenario3PBT1",'Medium retrofit'!$G$20,"")))&amp;IF(F69="Scenario1PBT2",'Medium retrofit'!$H$20,IF(F69="Scenario2PBT2",'Medium retrofit'!$I$20,IF(F69="Scenario3PBT2",'Medium retrofit'!$J$20,"")))&amp;IF(F69="Scenario1PBT3",'Medium retrofit'!$K$20,IF(F69="Scenario2PBT3",'Medium retrofit'!$L$20,IF(F69="Scenario3PBT3",'Medium retrofit'!$M$20,"")))&amp;IF(F69="Scenario1PBT4",'Medium retrofit'!$N$20,IF(F69="Scenario2PBT4",'Medium retrofit'!$O$20,IF(F69="Scenario3PBT4",'Medium retrofit'!$P$20,"")))&amp;IF(F69="Scenario1PBT5",'Medium retrofit'!$Q$20,IF(F69="Scenario2PBT5",'Medium retrofit'!$R$20,IF(F69="Scenario3PBT5",'Medium retrofit'!$S$20,"")))&amp;IF(F69="Scenario1PBT6",'Medium retrofit'!$T$20,IF(F69="Scenario2PBT6",'Medium retrofit'!$U$20,IF(F69="Scenario3PBT6",'Medium retrofit'!$V$20,"")))&amp;IF(F69="Scenario1PBT7",'Medium retrofit'!$W$20,IF(F69="Scenario2PBT7",'Medium retrofit'!$X$20,IF(F69="Scenario3PBT7",'Medium retrofit'!$Y$20,"")))&amp;IF(F69="Scenario1PBT8",'Medium retrofit'!$Z$20,IF(F69="Scenario2PBT8",'Medium retrofit'!$AA$20,IF(F69="Scenario3PBT8",'Medium retrofit'!$AB$20,"")))&amp;IF(F69="Scenario1PBT9",'Medium retrofit'!$AC$20,IF(F69="Scenario2PBT9",'Medium retrofit'!$AD$20,IF(F69="Scenario3PBT9",'Medium retrofit'!$AE$20,"")))&amp;IF(F69="Scenario1PBT10",'Medium retrofit'!$AF$20,IF(F69="Scenario2PBT10",'Medium retrofit'!$AG$20,IF(F69="Scenario3PBT10",'Medium retrofit'!$AH$20,"")))&amp;IF(F69="Scenario1PBT11",'Medium retrofit'!$AI$20,IF(F69="Scenario2PBT11",'Medium retrofit'!$AJ$20,IF(F69="Scenario3PBT11",'Medium retrofit'!$AK$20,"")))&amp;IF(F69="Scenario1PBT12",'Medium retrofit'!$AL$20,IF(F69="Scenario2PBT12",'Medium retrofit'!$AM$20,IF(F69="Scenario3PBT12",'Medium retrofit'!$AN$20,"")))&amp;IF(F69="Scenario1PBT13",'Medium retrofit'!$AO$20,IF(F69="Scenario2PBT13",'Medium retrofit'!$AP$20,IF(F69="Scenario3PBT13",'Medium retrofit'!$AQ$20,"")))&amp;IF(F69="Scenario1PBT14",'Medium retrofit'!$AR$20,IF(F69="Scenario2PBT14",'Medium retrofit'!$AS$20,IF(F69="Scenario3PBT14",'Medium retrofit'!$AT$20,"")))&amp;IF(F69="Scenario1PBT15",'Medium retrofit'!$AU$20,IF(F69="Scenario2PBT15",'Medium retrofit'!$AV$20,IF(F69="Scenario3PBT15",'Medium retrofit'!$AW$20,"")))</f>
        <v/>
      </c>
      <c r="N69" s="124">
        <f t="shared" si="16"/>
        <v>0</v>
      </c>
      <c r="O69" s="245" t="str">
        <f>IF(F69="Scenario1PBT1",'Medium retrofit'!$E$23,IF(F69="Scenario2PBT1",'Medium retrofit'!$F$23,IF(F69="Scenario3PBT1",'Medium retrofit'!$G$23,"")))&amp;IF(F69="Scenario1PBT2",'Medium retrofit'!$H$23,IF(F69="Scenario2PBT2",'Medium retrofit'!$I$23,IF(F69="Scenario3PBT2",'Medium retrofit'!$J$23,"")))&amp;IF(F69="Scenario1PBT3",'Medium retrofit'!$K$23,IF(F69="Scenario2PBT3",'Medium retrofit'!$L$23,IF(F69="Scenario3PBT3",'Medium retrofit'!$M$23,"")))&amp;IF(F69="Scenario1PBT4",'Medium retrofit'!$N$23,IF(F69="Scenario2PBT4",'Medium retrofit'!$O$23,IF(F69="Scenario3PBT4",'Medium retrofit'!$P$23,"")))&amp;IF(F69="Scenario1PBT5",'Medium retrofit'!$Q$23,IF(F69="Scenario2PBT5",'Medium retrofit'!$R$23,IF(F69="Scenario3PBT5",'Medium retrofit'!$S$23,"")))&amp;IF(F69="Scenario1PBT6",'Medium retrofit'!$T$23,IF(F69="Scenario2PBT6",'Medium retrofit'!$U$23,IF(F69="Scenario3PBT6",'Medium retrofit'!$V$23,"")))&amp;IF(F69="Scenario1PBT7",'Medium retrofit'!$W$23,IF(F69="Scenario2PBT7",'Medium retrofit'!$X$23,IF(F69="Scenario3PBT7",'Medium retrofit'!$Y$23,"")))&amp;IF(F69="Scenario1PBT8",'Medium retrofit'!$Z$23,IF(F69="Scenario2PBT8",'Medium retrofit'!$AA$23,IF(F69="Scenario3PBT8",'Medium retrofit'!$AB$23,"")))&amp;IF(F69="Scenario1PBT9",'Medium retrofit'!$AC$23,IF(F69="Scenario2PBT9",'Medium retrofit'!$AD$23,IF(F69="Scenario3PBT9",'Medium retrofit'!$AE$23,"")))&amp;IF(F69="Scenario1PBT10",'Medium retrofit'!$AF$23,IF(F69="Scenario2PBT10",'Medium retrofit'!$AG$23,IF(F69="Scenario3PBT10",'Medium retrofit'!$AH$23,"")))&amp;IF(F69="Scenario1PBT11",'Medium retrofit'!$AI$23,IF(F69="Scenario2PBT11",'Medium retrofit'!$AJ$23,IF(F69="Scenario3PBT11",'Medium retrofit'!$AK$23,"")))&amp;IF(F69="Scenario1PBT12",'Medium retrofit'!$AL$23,IF(F69="Scenario2PBT12",'Medium retrofit'!$AM$23,IF(F69="Scenario3PBT12",'Medium retrofit'!$AN$23,"")))&amp;IF(F69="Scenario1PBT13",'Medium retrofit'!$AO$23,IF(F69="Scenario2PBT13",'Medium retrofit'!$AP$23,IF(F69="Scenario3PBT13",'Medium retrofit'!$AQ$23,"")))&amp;IF(F69="Scenario1PBT14",'Medium retrofit'!$AR$23,IF(F69="Scenario2PBT14",'Medium retrofit'!$AS$23,IF(F69="Scenario3PBT14",'Medium retrofit'!$AT$23,"")))&amp;IF(F69="Scenario1PBT15",'Medium retrofit'!$AU$23,IF(F69="Scenario2PBT15",'Medium retrofit'!$AV$23,IF(F69="Scenario3PBT15",'Medium retrofit'!$AW$23,"")))</f>
        <v/>
      </c>
      <c r="P69" s="123">
        <f t="shared" si="17"/>
        <v>0</v>
      </c>
      <c r="Q69" s="123" t="str">
        <f>IF(F69="Scenario1PBT1",'Medium retrofit'!$E$25,IF(F69="Scenario2PBT1",'Medium retrofit'!$F$25,IF(F69="Scenario3PBT1",'Medium retrofit'!$G$25,"")))&amp;IF(F69="Scenario1PBT2",'Medium retrofit'!$H$25,IF(F69="Scenario2PBT2",'Medium retrofit'!$I$25,IF(F69="Scenario3PBT2",'Medium retrofit'!$J$25,"")))&amp;IF(F69="Scenario1PBT3",'Medium retrofit'!$K$25,IF(F69="Scenario2PBT3",'Medium retrofit'!$L$25,IF(F69="Scenario3PBT3",'Medium retrofit'!$M$25,"")))&amp;IF(F69="Scenario1PBT4",'Medium retrofit'!$N$25,IF(F69="Scenario2PBT4",'Medium retrofit'!$O$25,IF(F69="Scenario3PBT4",'Medium retrofit'!$P$25,"")))&amp;IF(F69="Scenario1PBT5",'Medium retrofit'!$Q$25,IF(F69="Scenario2PBT5",'Medium retrofit'!$R$25,IF(F69="Scenario3PBT5",'Medium retrofit'!$S$25,"")))&amp;IF(F69="Scenario1PBT6",'Medium retrofit'!$T$25,IF(F69="Scenario2PBT6",'Medium retrofit'!$U$25,IF(F69="Scenario3PBT6",'Medium retrofit'!$V$25,"")))&amp;IF(F69="Scenario1PBT7",'Medium retrofit'!$W$25,IF(F69="Scenario2PBT7",'Medium retrofit'!$X$25,IF(F69="Scenario3PBT7",'Medium retrofit'!$Y$25,"")))&amp;IF(F69="Scenario1PBT8",'Medium retrofit'!$Z$25,IF(F69="Scenario2PBT8",'Medium retrofit'!$AA$25,IF(F69="Scenario3PBT8",'Medium retrofit'!$AB$25,"")))&amp;IF(F69="Scenario1PBT9",'Medium retrofit'!$AC$25,IF(F69="Scenario2PBT9",'Medium retrofit'!$AD$25,IF(F69="Scenario3PBT9",'Medium retrofit'!$AE$25,"")))&amp;IF(F69="Scenario1PBT10",'Medium retrofit'!$AF$25,IF(F69="Scenario2PBT10",'Medium retrofit'!$AG$25,IF(F69="Scenario3PBT10",'Medium retrofit'!$AH$25,"")))&amp;IF(F69="Scenario1PBT11",'Medium retrofit'!$AI$25,IF(F69="Scenario2PBT11",'Medium retrofit'!$AJ$25,IF(F69="Scenario3PBT11",'Medium retrofit'!$AK$25,"")))&amp;IF(F69="Scenario1PBT12",'Medium retrofit'!$AL$25,IF(F69="Scenario2PBT12",'Medium retrofit'!$AM$25,IF(F69="Scenario3PBT12",'Medium retrofit'!$AN$25,"")))&amp;IF(F69="Scenario1PBT13",'Medium retrofit'!$AO$25,IF(F69="Scenario2PBT13",'Medium retrofit'!$AP$25,IF(F69="Scenario3PBT13",'Medium retrofit'!$AQ$25,"")))&amp;IF(F69="Scenario1PBT14",'Medium retrofit'!$AR$25,IF(F69="Scenario2PBT14",'Medium retrofit'!$AS$25,IF(F69="Scenario3PBT14",'Medium retrofit'!$AT$25,"")))&amp;IF(F69="Scenario1PBT15",'Medium retrofit'!$AU$25,IF(F69="Scenario2PBT15",'Medium retrofit'!$AV$25,IF(F69="Scenario3PBT15",'Medium retrofit'!$AW$25,"")))</f>
        <v/>
      </c>
      <c r="R69" s="123">
        <f t="shared" si="18"/>
        <v>0</v>
      </c>
      <c r="S69" s="123" t="str">
        <f>IF(F69="Scenario1PBT1",'Medium retrofit'!$E$27,IF(F69="Scenario2PBT1",'Medium retrofit'!$F$27,IF(F69="Scenario3PBT1",'Medium retrofit'!$G$27,"")))&amp;IF(F69="Scenario1PBT2",'Medium retrofit'!$H$27,IF(F69="Scenario2PBT2",'Medium retrofit'!$I$27,IF(F69="Scenario3PBT2",'Medium retrofit'!$J$27,"")))&amp;IF(F69="Scenario1PBT3",'Medium retrofit'!$K$27,IF(F69="Scenario2PBT3",'Medium retrofit'!$L$27,IF(F69="Scenario3PBT3",'Medium retrofit'!$M$27,"")))&amp;IF(F69="Scenario1PBT4",'Medium retrofit'!$N$27,IF(F69="Scenario2PBT4",'Medium retrofit'!$O$27,IF(F69="Scenario3PBT4",'Medium retrofit'!$P$27,"")))&amp;IF(F69="Scenario1PBT5",'Medium retrofit'!$Q$27,IF(F69="Scenario2PBT5",'Medium retrofit'!$R$27,IF(F69="Scenario3PBT5",'Medium retrofit'!$S$27,"")))&amp;IF(F69="Scenario1PBT6",'Medium retrofit'!$T$27,IF(F69="Scenario2PBT6",'Medium retrofit'!$U$27,IF(F69="Scenario3PBT6",'Medium retrofit'!$V$27,"")))&amp;IF(F69="Scenario1PBT7",'Medium retrofit'!$W$27,IF(F69="Scenario2PBT7",'Medium retrofit'!$X$27,IF(F69="Scenario3PBT7",'Medium retrofit'!$Y$27,"")))&amp;IF(F69="Scenario1PBT8",'Medium retrofit'!$Z$27,IF(F69="Scenario2PBT8",'Medium retrofit'!$AA$27,IF(F69="Scenario3PBT8",'Medium retrofit'!$AB$27,"")))&amp;IF(F69="Scenario1PBT9",'Medium retrofit'!$AC$27,IF(F69="Scenario2PBT9",'Medium retrofit'!$AD$27,IF(F69="Scenario3PBT9",'Medium retrofit'!$AE$27,"")))&amp;IF(F69="Scenario1PBT10",'Medium retrofit'!$AF$27,IF(F69="Scenario2PBT10",'Medium retrofit'!$AG$27,IF(F69="Scenario3PBT10",'Medium retrofit'!$AH$27,"")))&amp;IF(F69="Scenario1PBT11",'Medium retrofit'!$AI$27,IF(F69="Scenario2PBT11",'Medium retrofit'!$AJ$27,IF(F69="Scenario3PBT11",'Medium retrofit'!$AK$27,"")))&amp;IF(F69="Scenario1PBT12",'Medium retrofit'!$AL$27,IF(F69="Scenario2PBT12",'Medium retrofit'!$AM$27,IF(F69="Scenario3PBT12",'Medium retrofit'!$AN$27,"")))&amp;IF(F69="Scenario1PBT13",'Medium retrofit'!$AO$27,IF(F69="Scenario2PBT13",'Medium retrofit'!$AP$27,IF(F69="Scenario3PBT13",'Medium retrofit'!$AQ$27,"")))&amp;IF(F69="Scenario1PBT14",'Medium retrofit'!$AR$27,IF(F69="Scenario2PBT14",'Medium retrofit'!$AS$27,IF(F69="Scenario3PBT14",'Medium retrofit'!$AT$27,"")))&amp;IF(F69="Scenario1PBT15",'Medium retrofit'!$AU$27,IF(F69="Scenario2PBT15",'Medium retrofit'!$AV$27,IF(F69="Scenario3PBT15",'Medium retrofit'!$AW$27,"")))</f>
        <v/>
      </c>
      <c r="T69" s="246">
        <f t="shared" si="19"/>
        <v>0</v>
      </c>
      <c r="U69" s="245" t="str">
        <f>IF(F69="Scenario1PBT1",'Medium retrofit'!$E$38,IF(F69="Scenario2PBT1",'Medium retrofit'!$F$38,IF(F69="Scenario3PBT1",'Medium retrofit'!$G$38,"")))&amp;IF(F69="Scenario1PBT2",'Medium retrofit'!$H$38,IF(F69="Scenario2PBT2",'Medium retrofit'!$I$38,IF(F69="Scenario3PBT2",'Medium retrofit'!$J$38,"")))&amp;IF(F69="Scenario1PBT3",'Medium retrofit'!$K$38,IF(F69="Scenario2PBT3",'Medium retrofit'!$L$38,IF(F69="Scenario3PBT3",'Medium retrofit'!$M$38,"")))&amp;IF(F69="Scenario1PBT4",'Medium retrofit'!$N$38,IF(F69="Scenario2PBT4",'Medium retrofit'!$O$38,IF(F69="Scenario3PBT4",'Medium retrofit'!$P$38,"")))&amp;IF(F69="Scenario1PBT5",'Medium retrofit'!$Q$38,IF(F69="Scenario2PBT5",'Medium retrofit'!$R$38,IF(F69="Scenario3PBT5",'Medium retrofit'!$S$38,"")))&amp;IF(F69="Scenario1PBT6",'Medium retrofit'!$T$38,IF(F69="Scenario2PBT6",'Medium retrofit'!$U$38,IF(F69="Scenario3PBT6",'Medium retrofit'!$V$38,"")))&amp;IF(F69="Scenario1PBT7",'Medium retrofit'!$W$38,IF(F69="Scenario2PBT7",'Medium retrofit'!$X$38,IF(F69="Scenario3PBT7",'Medium retrofit'!$Y$38,"")))&amp;IF(F69="Scenario1PBT8",'Medium retrofit'!$Z$38,IF(F69="Scenario2PBT8",'Medium retrofit'!$AA$38,IF(F69="Scenario3PBT8",'Medium retrofit'!$AB$38,"")))&amp;IF(F69="Scenario1PBT9",'Medium retrofit'!$AC$38,IF(F69="Scenario2PBT9",'Medium retrofit'!$AD$38,IF(F69="Scenario3PBT9",'Medium retrofit'!$AE$38,"")))&amp;IF(F69="Scenario1PBT10",'Medium retrofit'!$AF$38,IF(F69="Scenario2PBT10",'Medium retrofit'!$AG$38,IF(F69="Scenario3PBT10",'Medium retrofit'!$AH$38,"")))&amp;IF(F69="Scenario1PBT11",'Medium retrofit'!$AI$38,IF(F69="Scenario2PBT11",'Medium retrofit'!$AJ$38,IF(F69="Scenario3PBT11",'Medium retrofit'!$AK$38,"")))&amp;IF(F69="Scenario1PBT12",'Medium retrofit'!$AL$38,IF(F69="Scenario2PBT12",'Medium retrofit'!$AM$38,IF(F69="Scenario3PBT12",'Medium retrofit'!$AN$38,"")))&amp;IF(F69="Scenario1PBT13",'Medium retrofit'!$AO$38,IF(F69="Scenario2PBT13",'Medium retrofit'!$AP$38,IF(F69="Scenario3PBT13",'Medium retrofit'!$AQ$38,"")))&amp;IF(F69="Scenario1PBT14",'Medium retrofit'!$AR$38,IF(F69="Scenario2PBT14",'Medium retrofit'!$AS$38,IF(F69="Scenario3PBT14",'Medium retrofit'!$AT$38,"")))&amp;IF(F69="Scenario1PBT15",'Medium retrofit'!$AU$38,IF(F69="Scenario2PBT15",'Medium retrofit'!$AV$38,IF(F69="Scenario3PBT15",'Medium retrofit'!$AW$38,"")))</f>
        <v/>
      </c>
      <c r="V69" s="123">
        <f t="shared" si="20"/>
        <v>0</v>
      </c>
      <c r="W69" s="123" t="str">
        <f>IF(F69="Scenario1PBT1",'Medium retrofit'!$E$40,IF(F69="Scenario2PBT1",'Medium retrofit'!$F$40,IF(F69="Scenario3PBT1",'Medium retrofit'!$G$40,"")))&amp;IF(F69="Scenario1PBT2",'Medium retrofit'!$H$40,IF(F69="Scenario2PBT2",'Medium retrofit'!$I$40,IF(F69="Scenario3PBT2",'Medium retrofit'!$J$40,"")))&amp;IF(F69="Scenario1PBT3",'Medium retrofit'!$K$40,IF(F69="Scenario2PBT3",'Medium retrofit'!$L$40,IF(F69="Scenario3PBT3",'Medium retrofit'!$M$40,"")))&amp;IF(F69="Scenario1PBT4",'Medium retrofit'!$N$40,IF(F69="Scenario2PBT4",'Medium retrofit'!$O$40,IF(F69="Scenario3PBT4",'Medium retrofit'!$P$40,"")))&amp;IF(F69="Scenario1PBT5",'Medium retrofit'!$Q$40,IF(F69="Scenario2PBT5",'Medium retrofit'!$R$40,IF(F69="Scenario3PBT5",'Medium retrofit'!$S$40,"")))&amp;IF(F69="Scenario1PBT6",'Medium retrofit'!$T$40,IF(F69="Scenario2PBT6",'Medium retrofit'!$U$40,IF(F69="Scenario3PBT6",'Medium retrofit'!$V$40,"")))&amp;IF(F69="Scenario1PBT7",'Medium retrofit'!$W$40,IF(F69="Scenario2PBT7",'Medium retrofit'!$X$40,IF(F69="Scenario3PBT7",'Medium retrofit'!$Y$40,"")))&amp;IF(F69="Scenario1PBT8",'Medium retrofit'!$Z$40,IF(F69="Scenario2PBT8",'Medium retrofit'!$AA$40,IF(F69="Scenario3PBT8",'Medium retrofit'!$AB$40,"")))&amp;IF(F69="Scenario1PBT9",'Medium retrofit'!$AC$40,IF(F69="Scenario2PBT9",'Medium retrofit'!$AD$40,IF(F69="Scenario3PBT9",'Medium retrofit'!$AE$40,"")))&amp;IF(F69="Scenario1PBT10",'Medium retrofit'!$AF$40,IF(F69="Scenario2PBT10",'Medium retrofit'!$AG$40,IF(F69="Scenario3PBT10",'Medium retrofit'!$AH$40,"")))&amp;IF(F69="Scenario1PBT11",'Medium retrofit'!$AI$40,IF(F69="Scenario2PBT11",'Medium retrofit'!$AJ$40,IF(F69="Scenario3PBT11",'Medium retrofit'!$AK$40,"")))&amp;IF(F69="Scenario1PBT12",'Medium retrofit'!$AL$40,IF(F69="Scenario2PBT12",'Medium retrofit'!$AM$40,IF(F69="Scenario3PBT12",'Medium retrofit'!$AN$40,"")))&amp;IF(F69="Scenario1PBT13",'Medium retrofit'!$AO$40,IF(F69="Scenario2PBT13",'Medium retrofit'!$AP$40,IF(F69="Scenario3PBT13",'Medium retrofit'!$AQ$40,"")))&amp;IF(F69="Scenario1PBT14",'Medium retrofit'!$AR$40,IF(F69="Scenario2PBT14",'Medium retrofit'!$AS$40,IF(F69="Scenario3PBT14",'Medium retrofit'!$AT$40,"")))&amp;IF(F69="Scenario1PBT15",'Medium retrofit'!$AU$40,IF(F69="Scenario2PBT15",'Medium retrofit'!$AV$40,IF(F69="Scenario3PBT15",'Medium retrofit'!$AW$40,"")))</f>
        <v/>
      </c>
      <c r="X69" s="123">
        <f t="shared" si="21"/>
        <v>0</v>
      </c>
      <c r="Y69" s="123" t="str">
        <f>IF(F69="Scenario1PBT1",'Medium retrofit'!$E$42,IF(F69="Scenario2PBT1",'Medium retrofit'!$F$42,IF(F69="Scenario3PBT1",'Medium retrofit'!$G$42,"")))&amp;IF(F69="Scenario1PBT2",'Medium retrofit'!$H$42,IF(F69="Scenario2PBT2",'Medium retrofit'!$I$42,IF(F69="Scenario3PBT2",'Medium retrofit'!$J$42,"")))&amp;IF(F69="Scenario1PBT3",'Medium retrofit'!$K$42,IF(F69="Scenario2PBT3",'Medium retrofit'!$L$42,IF(F69="Scenario3PBT3",'Medium retrofit'!$M$42,"")))&amp;IF(F69="Scenario1PBT4",'Medium retrofit'!$N$42,IF(F69="Scenario2PBT4",'Medium retrofit'!$O$42,IF(F69="Scenario3PBT4",'Medium retrofit'!$P$42,"")))&amp;IF(F69="Scenario1PBT5",'Medium retrofit'!$Q$42,IF(F69="Scenario2PBT5",'Medium retrofit'!$R$42,IF(F69="Scenario3PBT5",'Medium retrofit'!$S$42,"")))&amp;IF(F69="Scenario1PBT6",'Medium retrofit'!$T$42,IF(F69="Scenario2PBT6",'Medium retrofit'!$U$42,IF(F69="Scenario3PBT6",'Medium retrofit'!$V$42,"")))&amp;IF(F69="Scenario1PBT7",'Medium retrofit'!$W$42,IF(F69="Scenario2PBT7",'Medium retrofit'!$X$42,IF(F69="Scenario3PBT7",'Medium retrofit'!$Y$42,"")))&amp;IF(F69="Scenario1PBT8",'Medium retrofit'!$Z$42,IF(F69="Scenario2PBT8",'Medium retrofit'!$AA$42,IF(F69="Scenario3PBT8",'Medium retrofit'!$AB$42,"")))&amp;IF(F69="Scenario1PBT9",'Medium retrofit'!$AC$42,IF(F69="Scenario2PBT9",'Medium retrofit'!$AD$42,IF(F69="Scenario3PBT9",'Medium retrofit'!$AE$42,"")))&amp;IF(F69="Scenario1PBT10",'Medium retrofit'!$AF$42,IF(F69="Scenario2PBT10",'Medium retrofit'!$AG$42,IF(F69="Scenario3PBT10",'Medium retrofit'!$AH$42,"")))&amp;IF(F69="Scenario1PBT11",'Medium retrofit'!$AI$42,IF(F69="Scenario2PBT11",'Medium retrofit'!$AJ$42,IF(F69="Scenario3PBT11",'Medium retrofit'!$AK$42,"")))&amp;IF(F69="Scenario1PBT12",'Medium retrofit'!$AL$42,IF(F69="Scenario2PBT12",'Medium retrofit'!$AM$42,IF(F69="Scenario3PBT12",'Medium retrofit'!$AN$42,"")))&amp;IF(F69="Scenario1PBT13",'Medium retrofit'!$AO$42,IF(F69="Scenario2PBT13",'Medium retrofit'!$AP$42,IF(F69="Scenario3PBT13",'Medium retrofit'!$AQ$42,"")))&amp;IF(F69="Scenario1PBT14",'Medium retrofit'!$AR$42,IF(F69="Scenario2PBT14",'Medium retrofit'!$AS$42,IF(F69="Scenario3PBT14",'Medium retrofit'!$AT$42,"")))&amp;IF(F69="Scenario1PBT15",'Medium retrofit'!$AU$42,IF(F69="Scenario2PBT15",'Medium retrofit'!$AV$42,IF(F69="Scenario3PBT15",'Medium retrofit'!$AW$42,"")))</f>
        <v/>
      </c>
      <c r="Z69" s="123">
        <f t="shared" si="22"/>
        <v>0</v>
      </c>
      <c r="AA69" s="239" t="str">
        <f>IF(F69="Scenario1PBT1",'Medium retrofit'!$E$101,IF(F69="Scenario2PBT1",'Medium retrofit'!$F$101,IF(F69="Scenario3PBT1",'Medium retrofit'!$G$101,"")))&amp;IF(F69="Scenario1PBT2",'Medium retrofit'!$H$101,IF(F69="Scenario2PBT2",'Medium retrofit'!$I$101,IF(F69="Scenario3PBT2",'Medium retrofit'!$J$101,"")))&amp;IF(F69="Scenario1PBT3",'Medium retrofit'!$K$101,IF(F69="Scenario2PBT3",'Medium retrofit'!$L$101,IF(F69="Scenario3PBT3",'Medium retrofit'!$M$101,"")))&amp;IF(F69="Scenario1PBT4",'Medium retrofit'!$N$101,IF(F69="Scenario2PBT4",'Medium retrofit'!$O$101,IF(F69="Scenario3PBT4",'Medium retrofit'!$P$101,"")))&amp;IF(F69="Scenario1PBT5",'Medium retrofit'!$Q$101,IF(F69="Scenario2PBT5",'Medium retrofit'!$R$101,IF(F69="Scenario3PBT5",'Medium retrofit'!$S$101,"")))&amp;IF(F69="Scenario1PBT6",'Medium retrofit'!$T$101,IF(F69="Scenario2PBT6",'Medium retrofit'!$U$101,IF(F69="Scenario3PBT6",'Medium retrofit'!$V$101,"")))&amp;IF(F69="Scenario1PBT7",'Medium retrofit'!$W$101,IF(F69="Scenario2PBT7",'Medium retrofit'!$X$101,IF(F69="Scenario3PBT7",'Medium retrofit'!$Y$101,"")))&amp;IF(F69="Scenario1PBT8",'Medium retrofit'!$Z$101,IF(F69="Scenario2PBT8",'Medium retrofit'!$AA$101,IF(F69="Scenario3PBT8",'Medium retrofit'!$AB$101,"")))&amp;IF(F69="Scenario1PBT9",'Medium retrofit'!$AC$101,IF(F69="Scenario2PBT9",'Medium retrofit'!$AD$101,IF(F69="Scenario3PBT9",'Medium retrofit'!$AE$101,"")))&amp;IF(F69="Scenario1PBT10",'Medium retrofit'!$AF$101,IF(F69="Scenario2PBT10",'Medium retrofit'!$AG$101,IF(F69="Scenario3PBT10",'Medium retrofit'!$AH$101,"")))&amp;IF(F69="Scenario1PBT11",'Medium retrofit'!$AI$101,IF(F69="Scenario2PBT11",'Medium retrofit'!$AJ$101,IF(F69="Scenario3PBT11",'Medium retrofit'!$AK$101,"")))&amp;IF(F69="Scenario1PBT12",'Medium retrofit'!$AL$101,IF(F69="Scenario2PBT12",'Medium retrofit'!$AM$101,IF(F69="Scenario3PBT12",'Medium retrofit'!$AN$101,"")))&amp;IF(F69="Scenario1PBT13",'Medium retrofit'!$AO$101,IF(F69="Scenario2PBT13",'Medium retrofit'!$AP$101,IF(F69="Scenario3PBT13",'Medium retrofit'!$AQ$101,"")))&amp;IF(F69="Scenario1PBT14",'Medium retrofit'!$AR$101,IF(F69="Scenario2PBT14",'Medium retrofit'!$AS$101,IF(F69="Scenario3PBT14",'Medium retrofit'!$AT$101,"")))&amp;IF(F69="Scenario1PBT15",'Medium retrofit'!$AU$101,IF(F69="Scenario2PBT15",'Medium retrofit'!$AV$101,IF(F69="Scenario3PBT15",'Medium retrofit'!$AW$101,"")))</f>
        <v/>
      </c>
      <c r="AB69" s="242">
        <f t="shared" si="23"/>
        <v>0</v>
      </c>
      <c r="AC69" s="364" t="str">
        <f t="shared" si="24"/>
        <v/>
      </c>
      <c r="AD69" s="353">
        <f>IF(AC69="",IFERROR('Projection_Base-case'!G70-G69,0),0)</f>
        <v>0</v>
      </c>
      <c r="AE69" s="350">
        <f t="shared" ref="AE69:AE94" si="37">IFERROR(AD69*C69,0)</f>
        <v>0</v>
      </c>
      <c r="AF69" s="361">
        <f>IFERROR(100*AD69/'Projection_Base-case'!G70,0)</f>
        <v>0</v>
      </c>
      <c r="AG69" s="352">
        <f>IF(AC69="",IFERROR('Projection_Base-case'!I70-I69,0),0)</f>
        <v>0</v>
      </c>
      <c r="AH69" s="353">
        <f t="shared" ref="AH69:AH94" si="38">IFERROR(AG69*C69,0)</f>
        <v>0</v>
      </c>
      <c r="AI69" s="361">
        <f>IFERROR(100*AG69/'Projection_Base-case'!I70,0)</f>
        <v>0</v>
      </c>
      <c r="AJ69" s="352">
        <f>IF(AC69="",IFERROR('Projection_Base-case'!K70-K69,0),0)</f>
        <v>0</v>
      </c>
      <c r="AK69" s="353">
        <f t="shared" ref="AK69:AK94" si="39">IFERROR(AJ69*C69,0)</f>
        <v>0</v>
      </c>
      <c r="AL69" s="361">
        <f>IFERROR(100*AJ69/'Projection_Base-case'!K70,0)</f>
        <v>0</v>
      </c>
      <c r="AM69" s="352">
        <f>-IF(AC69="",IFERROR('Projection_Base-case'!M70-M69,0),0)</f>
        <v>0</v>
      </c>
      <c r="AN69" s="353">
        <f t="shared" ref="AN69:AN94" si="40">IFERROR(AM69*C69,0)</f>
        <v>0</v>
      </c>
      <c r="AO69" s="354">
        <f>IFERROR(IF('Projection_Base-case'!N70&gt;0,100*AN69/'Projection_Base-case'!N70,100*AN69/N69),0)</f>
        <v>0</v>
      </c>
      <c r="AP69" s="355">
        <f>IF(AC69="",IFERROR('Projection_Base-case'!O70-O69,0),0)</f>
        <v>0</v>
      </c>
      <c r="AQ69" s="356">
        <f t="shared" ref="AQ69:AQ94" si="41">IFERROR(AP69*C69,0)</f>
        <v>0</v>
      </c>
      <c r="AR69" s="356">
        <f>IFERROR(100*AP69/'Projection_Base-case'!O70,0)</f>
        <v>0</v>
      </c>
      <c r="AS69" s="355">
        <f>IF(AC69="",IFERROR('Projection_Base-case'!Q70-Q69,0),0)</f>
        <v>0</v>
      </c>
      <c r="AT69" s="356">
        <f t="shared" ref="AT69:AT94" si="42">IFERROR(AS69*C69,0)</f>
        <v>0</v>
      </c>
      <c r="AU69" s="356">
        <f>IFERROR(100*AS69/'Projection_Base-case'!Q70,0)</f>
        <v>0</v>
      </c>
      <c r="AV69" s="355">
        <f>IF(AC69="",IFERROR('Projection_Base-case'!S70-S69,0),0)</f>
        <v>0</v>
      </c>
      <c r="AW69" s="356">
        <f t="shared" ref="AW69:AW94" si="43">IFERROR(AV69*C69,0)</f>
        <v>0</v>
      </c>
      <c r="AX69" s="357">
        <f>IFERROR(100*AV69/'Projection_Base-case'!S70,0)</f>
        <v>0</v>
      </c>
      <c r="AY69" s="358">
        <f>IF(AC69="",IFERROR('Projection_Base-case'!U70-U69,0),0)</f>
        <v>0</v>
      </c>
      <c r="AZ69" s="359">
        <f t="shared" ref="AZ69:AZ94" si="44">IFERROR(AY69*C69,0)</f>
        <v>0</v>
      </c>
      <c r="BA69" s="359">
        <f>IFERROR(100*AY69/'Projection_Base-case'!U70,0)</f>
        <v>0</v>
      </c>
      <c r="BB69" s="358">
        <f>IF(AC69="",IFERROR('Projection_Base-case'!W70-W69,0),0)</f>
        <v>0</v>
      </c>
      <c r="BC69" s="359">
        <f t="shared" ref="BC69:BC94" si="45">IFERROR(BB69*C69,0)</f>
        <v>0</v>
      </c>
      <c r="BD69" s="359">
        <f>IFERROR(100*BB69/'Projection_Base-case'!W70,0)</f>
        <v>0</v>
      </c>
      <c r="BE69" s="358">
        <f>IF(AC69="",IFERROR('Projection_Base-case'!Y70-Y69,0),0)</f>
        <v>0</v>
      </c>
      <c r="BF69" s="359">
        <f t="shared" ref="BF69:BF94" si="46">IFERROR(BE69*C69,0)</f>
        <v>0</v>
      </c>
      <c r="BG69" s="359">
        <f>IFERROR(100*BE69/'Projection_Base-case'!Y70,0)</f>
        <v>0</v>
      </c>
      <c r="BH69" s="359">
        <f t="shared" ref="BH69:BH94" si="47">IFERROR(AB69/AZ69,0)</f>
        <v>0</v>
      </c>
      <c r="BI69" s="360">
        <f t="shared" ref="BI69:BI94" si="48">IFERROR(AB69/AE69,0)</f>
        <v>0</v>
      </c>
    </row>
    <row r="70" spans="1:61">
      <c r="A70" s="205">
        <v>66</v>
      </c>
      <c r="B70" s="347">
        <f>IF('Projection_Base-case'!B71&lt;&gt;"",'Projection_Base-case'!B71,0)</f>
        <v>0</v>
      </c>
      <c r="C70" s="347">
        <f>IF('Projection_Base-case'!C71&lt;&gt;"",'Projection_Base-case'!C71,0)</f>
        <v>0</v>
      </c>
      <c r="D70" s="365">
        <f>IF('Projection_Base-case'!D71&lt;&gt;"",'Projection_Base-case'!D71,0)</f>
        <v>0</v>
      </c>
      <c r="E70" s="369"/>
      <c r="F70" s="367" t="str">
        <f t="shared" ref="F70:F94" si="49">E70&amp;D70</f>
        <v>0</v>
      </c>
      <c r="G70" s="241" t="str">
        <f>IF(F70="Scenario1PBT1",'Medium retrofit'!$E$6,IF(F70="Scenario2PBT1",'Medium retrofit'!$F$6,IF(F70="Scenario3PBT1",'Medium retrofit'!$G$6,"")))&amp;IF(F70="Scenario1PBT2",'Medium retrofit'!$H$6,IF(F70="Scenario2PBT2",'Medium retrofit'!$I$6,IF(F70="Scenario3PBT2",'Medium retrofit'!$J$6,"")))&amp;IF(F70="Scenario1PBT3",'Medium retrofit'!$K$6,IF(F70="Scenario2PBT3",'Medium retrofit'!$L$6,IF(F70="Scenario3PBT3",'Medium retrofit'!$M$6,"")))&amp;IF(F70="Scenario1PBT4",'Medium retrofit'!$N$6,IF(F70="Scenario2PBT4",'Medium retrofit'!$O$6,IF(F70="Scenario3PBT4",'Medium retrofit'!$P$6,"")))&amp;IF(F70="Scenario1PBT5",'Medium retrofit'!$Q$6,IF(F70="Scenario2PBT5",'Medium retrofit'!$R$6,IF(F70="Scenario3PBT5",'Medium retrofit'!$S$6,"")))&amp;IF(F70="Scenario1PBT6",'Medium retrofit'!$T$6,IF(F70="Scenario2PBT6",'Medium retrofit'!$U$6,IF(F70="Scenario3PBT6",'Medium retrofit'!$V$6,"")))&amp;IF(F70="Scenario1PBT7",'Medium retrofit'!$W$6,IF(F70="Scenario2PBT7",'Medium retrofit'!$X$6,IF(F70="Scenario3PBT7",'Medium retrofit'!$Y$6,"")))&amp;IF(F70="Scenario1PBT8",'Medium retrofit'!$Z$6,IF(F70="Scenario2PBT8",'Medium retrofit'!$AA$6,IF(F70="Scenario3PBT8",'Medium retrofit'!$AB$6,"")))&amp;IF(F70="Scenario1PBT9",'Medium retrofit'!$AC$6,IF(F70="Scenario2PBT9",'Medium retrofit'!$AD$6,IF(F70="Scenario3PBT9",'Medium retrofit'!$AE$6,"")))&amp;IF(F70="Scenario1PBT10",'Medium retrofit'!$AF$6,IF(F70="Scenario2PBT10",'Medium retrofit'!$AG$6,IF(F70="Scenario3PBT10",'Medium retrofit'!$AH$6,"")))&amp;IF(F70="Scenario1PBT11",'Medium retrofit'!$AI$6,IF(F70="Scenario2PBT11",'Medium retrofit'!$AJ$6,IF(F70="Scenario3PBT11",'Medium retrofit'!$AK$6,"")))&amp;IF(F70="Scenario1PBT12",'Medium retrofit'!$AL$6,IF(F70="Scenario2PBT12",'Medium retrofit'!$AM$6,IF(F70="Scenario3PBT12",'Medium retrofit'!$AN$6,"")))&amp;IF(F70="Scenario1PBT13",'Medium retrofit'!$AO$6,IF(F70="Scenario2PBT13",'Medium retrofit'!$AP$6,IF(F70="Scenario3PBT13",'Medium retrofit'!$AQ$6,"")))&amp;IF(F70="Scenario1PBT14",'Medium retrofit'!$AR$6,IF(F70="Scenario2PBT14",'Medium retrofit'!$AS$6,IF(F70="Scenario3PBT14",'Medium retrofit'!$AT$6,"")))&amp;IF(F70="Scenario1PBT15",'Medium retrofit'!$AU$6,IF(F70="Scenario2PBT15",'Medium retrofit'!$AV$6,IF(F70="Scenario3PBT15",'Medium retrofit'!$AW$6,"")))</f>
        <v/>
      </c>
      <c r="H70" s="123">
        <f t="shared" ref="H70:H94" si="50">IFERROR(G70*C70,0)</f>
        <v>0</v>
      </c>
      <c r="I70" s="239" t="str">
        <f>IF(F70="Scenario1PBT1",'Medium retrofit'!$E$16,IF(F70="Scenario2PBT1",'Medium retrofit'!$F$16,IF(F70="Scenario3PBT1",'Medium retrofit'!$G$16,"")))&amp;IF(F70="Scenario1PBT2",'Medium retrofit'!$H$16,IF(F70="Scenario2PBT2",'Medium retrofit'!$I$16,IF(F70="Scenario3PBT2",'Medium retrofit'!$J$16,"")))&amp;IF(F70="Scenario1PBT3",'Medium retrofit'!$K$16,IF(F70="Scenario2PBT3",'Medium retrofit'!$L$16,IF(F70="Scenario3PBT3",'Medium retrofit'!$M$16,"")))&amp;IF(F70="Scenario1PBT4",'Medium retrofit'!$N$16,IF(F70="Scenario2PBT4",'Medium retrofit'!$O$16,IF(F70="Scenario3PBT4",'Medium retrofit'!$P$16,"")))&amp;IF(F70="Scenario1PBT5",'Medium retrofit'!$Q$16,IF(F70="Scenario2PBT5",'Medium retrofit'!$R$16,IF(F70="Scenario3PBT5",'Medium retrofit'!$S$16,"")))&amp;IF(F70="Scenario1PBT6",'Medium retrofit'!$T$16,IF(F70="Scenario2PBT6",'Medium retrofit'!$U$16,IF(F70="Scenario3PBT6",'Medium retrofit'!$V$16,"")))&amp;IF(F70="Scenario1PBT7",'Medium retrofit'!$W$16,IF(F70="Scenario2PBT7",'Medium retrofit'!$X$16,IF(F70="Scenario3PBT7",'Medium retrofit'!$Y$16,"")))&amp;IF(F70="Scenario1PBT8",'Medium retrofit'!$Z$16,IF(F70="Scenario2PBT8",'Medium retrofit'!$AA$16,IF(F70="Scenario3PBT8",'Medium retrofit'!$AB$16,"")))&amp;IF(F70="Scenario1PBT9",'Medium retrofit'!$AC$16,IF(F70="Scenario2PBT9",'Medium retrofit'!$AD$16,IF(F70="Scenario3PBT9",'Medium retrofit'!$AE$16,"")))&amp;IF(F70="Scenario1PBT10",'Medium retrofit'!$AF$16,IF(F70="Scenario2PBT10",'Medium retrofit'!$AG$16,IF(F70="Scenario3PBT10",'Medium retrofit'!$AH$16,"")))&amp;IF(F70="Scenario1PBT11",'Medium retrofit'!$AI$16,IF(F70="Scenario2PBT11",'Medium retrofit'!$AJ$16,IF(F70="Scenario3PBT11",'Medium retrofit'!$AK$16,"")))&amp;IF(F70="Scenario1PBT12",'Medium retrofit'!$AL$16,IF(F70="Scenario2PBT12",'Medium retrofit'!$AM$16,IF(F70="Scenario3PBT12",'Medium retrofit'!$AN$16,"")))&amp;IF(F70="Scenario1PBT13",'Medium retrofit'!$AO$16,IF(F70="Scenario2PBT13",'Medium retrofit'!$AP$16,IF(F70="Scenario3PBT13",'Medium retrofit'!$AQ$16,"")))&amp;IF(F70="Scenario1PBT14",'Medium retrofit'!$AR$16,IF(F70="Scenario2PBT14",'Medium retrofit'!$AS$16,IF(F70="Scenario3PBT14",'Medium retrofit'!$AT$16,"")))&amp;IF(F70="Scenario1PBT15",'Medium retrofit'!$AU$16,IF(F70="Scenario2PBT15",'Medium retrofit'!$AV$16,IF(F70="Scenario3PBT15",'Medium retrofit'!$AW$16,"")))</f>
        <v/>
      </c>
      <c r="J70" s="123">
        <f t="shared" ref="J70:J94" si="51">IFERROR(I70*C70,0)</f>
        <v>0</v>
      </c>
      <c r="K70" s="123" t="str">
        <f>IF(F70="Scenario1PBT1",'Medium retrofit'!$E$18,IF(F70="Scenario2PBT1",'Medium retrofit'!$F$18,IF(F70="Scenario3PBT1",'Medium retrofit'!$G$18,"")))&amp;IF(F70="Scenario1PBT2",'Medium retrofit'!$H$18,IF(F70="Scenario2PBT2",'Medium retrofit'!$I$18,IF(F70="Scenario3PBT2",'Medium retrofit'!$J$18,"")))&amp;IF(F70="Scenario1PBT3",'Medium retrofit'!$K$18,IF(F70="Scenario2PBT3",'Medium retrofit'!$L$18,IF(F70="Scenario3PBT3",'Medium retrofit'!$M$18,"")))&amp;IF(F70="Scenario1PBT4",'Medium retrofit'!$N$18,IF(F70="Scenario2PBT4",'Medium retrofit'!$O$18,IF(F70="Scenario3PBT4",'Medium retrofit'!$P$18,"")))&amp;IF(F70="Scenario1PBT5",'Medium retrofit'!$Q$18,IF(F70="Scenario2PBT5",'Medium retrofit'!$R$18,IF(F70="Scenario3PBT5",'Medium retrofit'!$S$18,"")))&amp;IF(F70="Scenario1PBT6",'Medium retrofit'!$T$18,IF(F70="Scenario2PBT6",'Medium retrofit'!$U$18,IF(F70="Scenario3PBT6",'Medium retrofit'!$V$18,"")))&amp;IF(F70="Scenario1PBT7",'Medium retrofit'!$W$18,IF(F70="Scenario2PBT7",'Medium retrofit'!$X$18,IF(F70="Scenario3PBT7",'Medium retrofit'!$Y$18,"")))&amp;IF(F70="Scenario1PBT8",'Medium retrofit'!$Z$18,IF(F70="Scenario2PBT8",'Medium retrofit'!$AA$18,IF(F70="Scenario3PBT8",'Medium retrofit'!$AB$18,"")))&amp;IF(F70="Scenario1PBT9",'Medium retrofit'!$AC$18,IF(F70="Scenario2PBT9",'Medium retrofit'!$AD$18,IF(F70="Scenario3PBT9",'Medium retrofit'!$AE$18,"")))&amp;IF(F70="Scenario1PBT10",'Medium retrofit'!$AF$18,IF(F70="Scenario2PBT10",'Medium retrofit'!$AG$18,IF(F70="Scenario3PBT10",'Medium retrofit'!$AH$18,"")))&amp;IF(F70="Scenario1PBT11",'Medium retrofit'!$AI$18,IF(F70="Scenario2PBT11",'Medium retrofit'!$AJ$18,IF(F70="Scenario3PBT11",'Medium retrofit'!$AK$18,"")))&amp;IF(F70="Scenario1PBT12",'Medium retrofit'!$AL$18,IF(F70="Scenario2PBT12",'Medium retrofit'!$AM$18,IF(F70="Scenario3PBT12",'Medium retrofit'!$AN$18,"")))&amp;IF(F70="Scenario1PBT13",'Medium retrofit'!$AO$18,IF(F70="Scenario2PBT13",'Medium retrofit'!$AP$18,IF(F70="Scenario3PBT13",'Medium retrofit'!$AQ$18,"")))&amp;IF(F70="Scenario1PBT14",'Medium retrofit'!$AR$18,IF(F70="Scenario2PBT14",'Medium retrofit'!$AS$18,IF(F70="Scenario3PBT14",'Medium retrofit'!$AT$18,"")))&amp;IF(F70="Scenario1PBT15",'Medium retrofit'!$AU$18,IF(F70="Scenario2PBT15",'Medium retrofit'!$AV$18,IF(F70="Scenario3PBT15",'Medium retrofit'!$AW$18,"")))</f>
        <v/>
      </c>
      <c r="L70" s="123">
        <f t="shared" ref="L70:L94" si="52">IFERROR(K70*C70,0)</f>
        <v>0</v>
      </c>
      <c r="M70" s="123" t="str">
        <f>IF(F70="Scenario1PBT1",'Medium retrofit'!$E$20,IF(F70="Scenario2PBT1",'Medium retrofit'!$F$20,IF(F70="Scenario3PBT1",'Medium retrofit'!$G$20,"")))&amp;IF(F70="Scenario1PBT2",'Medium retrofit'!$H$20,IF(F70="Scenario2PBT2",'Medium retrofit'!$I$20,IF(F70="Scenario3PBT2",'Medium retrofit'!$J$20,"")))&amp;IF(F70="Scenario1PBT3",'Medium retrofit'!$K$20,IF(F70="Scenario2PBT3",'Medium retrofit'!$L$20,IF(F70="Scenario3PBT3",'Medium retrofit'!$M$20,"")))&amp;IF(F70="Scenario1PBT4",'Medium retrofit'!$N$20,IF(F70="Scenario2PBT4",'Medium retrofit'!$O$20,IF(F70="Scenario3PBT4",'Medium retrofit'!$P$20,"")))&amp;IF(F70="Scenario1PBT5",'Medium retrofit'!$Q$20,IF(F70="Scenario2PBT5",'Medium retrofit'!$R$20,IF(F70="Scenario3PBT5",'Medium retrofit'!$S$20,"")))&amp;IF(F70="Scenario1PBT6",'Medium retrofit'!$T$20,IF(F70="Scenario2PBT6",'Medium retrofit'!$U$20,IF(F70="Scenario3PBT6",'Medium retrofit'!$V$20,"")))&amp;IF(F70="Scenario1PBT7",'Medium retrofit'!$W$20,IF(F70="Scenario2PBT7",'Medium retrofit'!$X$20,IF(F70="Scenario3PBT7",'Medium retrofit'!$Y$20,"")))&amp;IF(F70="Scenario1PBT8",'Medium retrofit'!$Z$20,IF(F70="Scenario2PBT8",'Medium retrofit'!$AA$20,IF(F70="Scenario3PBT8",'Medium retrofit'!$AB$20,"")))&amp;IF(F70="Scenario1PBT9",'Medium retrofit'!$AC$20,IF(F70="Scenario2PBT9",'Medium retrofit'!$AD$20,IF(F70="Scenario3PBT9",'Medium retrofit'!$AE$20,"")))&amp;IF(F70="Scenario1PBT10",'Medium retrofit'!$AF$20,IF(F70="Scenario2PBT10",'Medium retrofit'!$AG$20,IF(F70="Scenario3PBT10",'Medium retrofit'!$AH$20,"")))&amp;IF(F70="Scenario1PBT11",'Medium retrofit'!$AI$20,IF(F70="Scenario2PBT11",'Medium retrofit'!$AJ$20,IF(F70="Scenario3PBT11",'Medium retrofit'!$AK$20,"")))&amp;IF(F70="Scenario1PBT12",'Medium retrofit'!$AL$20,IF(F70="Scenario2PBT12",'Medium retrofit'!$AM$20,IF(F70="Scenario3PBT12",'Medium retrofit'!$AN$20,"")))&amp;IF(F70="Scenario1PBT13",'Medium retrofit'!$AO$20,IF(F70="Scenario2PBT13",'Medium retrofit'!$AP$20,IF(F70="Scenario3PBT13",'Medium retrofit'!$AQ$20,"")))&amp;IF(F70="Scenario1PBT14",'Medium retrofit'!$AR$20,IF(F70="Scenario2PBT14",'Medium retrofit'!$AS$20,IF(F70="Scenario3PBT14",'Medium retrofit'!$AT$20,"")))&amp;IF(F70="Scenario1PBT15",'Medium retrofit'!$AU$20,IF(F70="Scenario2PBT15",'Medium retrofit'!$AV$20,IF(F70="Scenario3PBT15",'Medium retrofit'!$AW$20,"")))</f>
        <v/>
      </c>
      <c r="N70" s="124">
        <f t="shared" ref="N70:N94" si="53">IFERROR(M70*C70,0)</f>
        <v>0</v>
      </c>
      <c r="O70" s="245" t="str">
        <f>IF(F70="Scenario1PBT1",'Medium retrofit'!$E$23,IF(F70="Scenario2PBT1",'Medium retrofit'!$F$23,IF(F70="Scenario3PBT1",'Medium retrofit'!$G$23,"")))&amp;IF(F70="Scenario1PBT2",'Medium retrofit'!$H$23,IF(F70="Scenario2PBT2",'Medium retrofit'!$I$23,IF(F70="Scenario3PBT2",'Medium retrofit'!$J$23,"")))&amp;IF(F70="Scenario1PBT3",'Medium retrofit'!$K$23,IF(F70="Scenario2PBT3",'Medium retrofit'!$L$23,IF(F70="Scenario3PBT3",'Medium retrofit'!$M$23,"")))&amp;IF(F70="Scenario1PBT4",'Medium retrofit'!$N$23,IF(F70="Scenario2PBT4",'Medium retrofit'!$O$23,IF(F70="Scenario3PBT4",'Medium retrofit'!$P$23,"")))&amp;IF(F70="Scenario1PBT5",'Medium retrofit'!$Q$23,IF(F70="Scenario2PBT5",'Medium retrofit'!$R$23,IF(F70="Scenario3PBT5",'Medium retrofit'!$S$23,"")))&amp;IF(F70="Scenario1PBT6",'Medium retrofit'!$T$23,IF(F70="Scenario2PBT6",'Medium retrofit'!$U$23,IF(F70="Scenario3PBT6",'Medium retrofit'!$V$23,"")))&amp;IF(F70="Scenario1PBT7",'Medium retrofit'!$W$23,IF(F70="Scenario2PBT7",'Medium retrofit'!$X$23,IF(F70="Scenario3PBT7",'Medium retrofit'!$Y$23,"")))&amp;IF(F70="Scenario1PBT8",'Medium retrofit'!$Z$23,IF(F70="Scenario2PBT8",'Medium retrofit'!$AA$23,IF(F70="Scenario3PBT8",'Medium retrofit'!$AB$23,"")))&amp;IF(F70="Scenario1PBT9",'Medium retrofit'!$AC$23,IF(F70="Scenario2PBT9",'Medium retrofit'!$AD$23,IF(F70="Scenario3PBT9",'Medium retrofit'!$AE$23,"")))&amp;IF(F70="Scenario1PBT10",'Medium retrofit'!$AF$23,IF(F70="Scenario2PBT10",'Medium retrofit'!$AG$23,IF(F70="Scenario3PBT10",'Medium retrofit'!$AH$23,"")))&amp;IF(F70="Scenario1PBT11",'Medium retrofit'!$AI$23,IF(F70="Scenario2PBT11",'Medium retrofit'!$AJ$23,IF(F70="Scenario3PBT11",'Medium retrofit'!$AK$23,"")))&amp;IF(F70="Scenario1PBT12",'Medium retrofit'!$AL$23,IF(F70="Scenario2PBT12",'Medium retrofit'!$AM$23,IF(F70="Scenario3PBT12",'Medium retrofit'!$AN$23,"")))&amp;IF(F70="Scenario1PBT13",'Medium retrofit'!$AO$23,IF(F70="Scenario2PBT13",'Medium retrofit'!$AP$23,IF(F70="Scenario3PBT13",'Medium retrofit'!$AQ$23,"")))&amp;IF(F70="Scenario1PBT14",'Medium retrofit'!$AR$23,IF(F70="Scenario2PBT14",'Medium retrofit'!$AS$23,IF(F70="Scenario3PBT14",'Medium retrofit'!$AT$23,"")))&amp;IF(F70="Scenario1PBT15",'Medium retrofit'!$AU$23,IF(F70="Scenario2PBT15",'Medium retrofit'!$AV$23,IF(F70="Scenario3PBT15",'Medium retrofit'!$AW$23,"")))</f>
        <v/>
      </c>
      <c r="P70" s="123">
        <f t="shared" ref="P70:P94" si="54">IFERROR(O70*C70,0)</f>
        <v>0</v>
      </c>
      <c r="Q70" s="123" t="str">
        <f>IF(F70="Scenario1PBT1",'Medium retrofit'!$E$25,IF(F70="Scenario2PBT1",'Medium retrofit'!$F$25,IF(F70="Scenario3PBT1",'Medium retrofit'!$G$25,"")))&amp;IF(F70="Scenario1PBT2",'Medium retrofit'!$H$25,IF(F70="Scenario2PBT2",'Medium retrofit'!$I$25,IF(F70="Scenario3PBT2",'Medium retrofit'!$J$25,"")))&amp;IF(F70="Scenario1PBT3",'Medium retrofit'!$K$25,IF(F70="Scenario2PBT3",'Medium retrofit'!$L$25,IF(F70="Scenario3PBT3",'Medium retrofit'!$M$25,"")))&amp;IF(F70="Scenario1PBT4",'Medium retrofit'!$N$25,IF(F70="Scenario2PBT4",'Medium retrofit'!$O$25,IF(F70="Scenario3PBT4",'Medium retrofit'!$P$25,"")))&amp;IF(F70="Scenario1PBT5",'Medium retrofit'!$Q$25,IF(F70="Scenario2PBT5",'Medium retrofit'!$R$25,IF(F70="Scenario3PBT5",'Medium retrofit'!$S$25,"")))&amp;IF(F70="Scenario1PBT6",'Medium retrofit'!$T$25,IF(F70="Scenario2PBT6",'Medium retrofit'!$U$25,IF(F70="Scenario3PBT6",'Medium retrofit'!$V$25,"")))&amp;IF(F70="Scenario1PBT7",'Medium retrofit'!$W$25,IF(F70="Scenario2PBT7",'Medium retrofit'!$X$25,IF(F70="Scenario3PBT7",'Medium retrofit'!$Y$25,"")))&amp;IF(F70="Scenario1PBT8",'Medium retrofit'!$Z$25,IF(F70="Scenario2PBT8",'Medium retrofit'!$AA$25,IF(F70="Scenario3PBT8",'Medium retrofit'!$AB$25,"")))&amp;IF(F70="Scenario1PBT9",'Medium retrofit'!$AC$25,IF(F70="Scenario2PBT9",'Medium retrofit'!$AD$25,IF(F70="Scenario3PBT9",'Medium retrofit'!$AE$25,"")))&amp;IF(F70="Scenario1PBT10",'Medium retrofit'!$AF$25,IF(F70="Scenario2PBT10",'Medium retrofit'!$AG$25,IF(F70="Scenario3PBT10",'Medium retrofit'!$AH$25,"")))&amp;IF(F70="Scenario1PBT11",'Medium retrofit'!$AI$25,IF(F70="Scenario2PBT11",'Medium retrofit'!$AJ$25,IF(F70="Scenario3PBT11",'Medium retrofit'!$AK$25,"")))&amp;IF(F70="Scenario1PBT12",'Medium retrofit'!$AL$25,IF(F70="Scenario2PBT12",'Medium retrofit'!$AM$25,IF(F70="Scenario3PBT12",'Medium retrofit'!$AN$25,"")))&amp;IF(F70="Scenario1PBT13",'Medium retrofit'!$AO$25,IF(F70="Scenario2PBT13",'Medium retrofit'!$AP$25,IF(F70="Scenario3PBT13",'Medium retrofit'!$AQ$25,"")))&amp;IF(F70="Scenario1PBT14",'Medium retrofit'!$AR$25,IF(F70="Scenario2PBT14",'Medium retrofit'!$AS$25,IF(F70="Scenario3PBT14",'Medium retrofit'!$AT$25,"")))&amp;IF(F70="Scenario1PBT15",'Medium retrofit'!$AU$25,IF(F70="Scenario2PBT15",'Medium retrofit'!$AV$25,IF(F70="Scenario3PBT15",'Medium retrofit'!$AW$25,"")))</f>
        <v/>
      </c>
      <c r="R70" s="123">
        <f t="shared" ref="R70:R94" si="55">IFERROR(Q70*C70,0)</f>
        <v>0</v>
      </c>
      <c r="S70" s="123" t="str">
        <f>IF(F70="Scenario1PBT1",'Medium retrofit'!$E$27,IF(F70="Scenario2PBT1",'Medium retrofit'!$F$27,IF(F70="Scenario3PBT1",'Medium retrofit'!$G$27,"")))&amp;IF(F70="Scenario1PBT2",'Medium retrofit'!$H$27,IF(F70="Scenario2PBT2",'Medium retrofit'!$I$27,IF(F70="Scenario3PBT2",'Medium retrofit'!$J$27,"")))&amp;IF(F70="Scenario1PBT3",'Medium retrofit'!$K$27,IF(F70="Scenario2PBT3",'Medium retrofit'!$L$27,IF(F70="Scenario3PBT3",'Medium retrofit'!$M$27,"")))&amp;IF(F70="Scenario1PBT4",'Medium retrofit'!$N$27,IF(F70="Scenario2PBT4",'Medium retrofit'!$O$27,IF(F70="Scenario3PBT4",'Medium retrofit'!$P$27,"")))&amp;IF(F70="Scenario1PBT5",'Medium retrofit'!$Q$27,IF(F70="Scenario2PBT5",'Medium retrofit'!$R$27,IF(F70="Scenario3PBT5",'Medium retrofit'!$S$27,"")))&amp;IF(F70="Scenario1PBT6",'Medium retrofit'!$T$27,IF(F70="Scenario2PBT6",'Medium retrofit'!$U$27,IF(F70="Scenario3PBT6",'Medium retrofit'!$V$27,"")))&amp;IF(F70="Scenario1PBT7",'Medium retrofit'!$W$27,IF(F70="Scenario2PBT7",'Medium retrofit'!$X$27,IF(F70="Scenario3PBT7",'Medium retrofit'!$Y$27,"")))&amp;IF(F70="Scenario1PBT8",'Medium retrofit'!$Z$27,IF(F70="Scenario2PBT8",'Medium retrofit'!$AA$27,IF(F70="Scenario3PBT8",'Medium retrofit'!$AB$27,"")))&amp;IF(F70="Scenario1PBT9",'Medium retrofit'!$AC$27,IF(F70="Scenario2PBT9",'Medium retrofit'!$AD$27,IF(F70="Scenario3PBT9",'Medium retrofit'!$AE$27,"")))&amp;IF(F70="Scenario1PBT10",'Medium retrofit'!$AF$27,IF(F70="Scenario2PBT10",'Medium retrofit'!$AG$27,IF(F70="Scenario3PBT10",'Medium retrofit'!$AH$27,"")))&amp;IF(F70="Scenario1PBT11",'Medium retrofit'!$AI$27,IF(F70="Scenario2PBT11",'Medium retrofit'!$AJ$27,IF(F70="Scenario3PBT11",'Medium retrofit'!$AK$27,"")))&amp;IF(F70="Scenario1PBT12",'Medium retrofit'!$AL$27,IF(F70="Scenario2PBT12",'Medium retrofit'!$AM$27,IF(F70="Scenario3PBT12",'Medium retrofit'!$AN$27,"")))&amp;IF(F70="Scenario1PBT13",'Medium retrofit'!$AO$27,IF(F70="Scenario2PBT13",'Medium retrofit'!$AP$27,IF(F70="Scenario3PBT13",'Medium retrofit'!$AQ$27,"")))&amp;IF(F70="Scenario1PBT14",'Medium retrofit'!$AR$27,IF(F70="Scenario2PBT14",'Medium retrofit'!$AS$27,IF(F70="Scenario3PBT14",'Medium retrofit'!$AT$27,"")))&amp;IF(F70="Scenario1PBT15",'Medium retrofit'!$AU$27,IF(F70="Scenario2PBT15",'Medium retrofit'!$AV$27,IF(F70="Scenario3PBT15",'Medium retrofit'!$AW$27,"")))</f>
        <v/>
      </c>
      <c r="T70" s="246">
        <f t="shared" ref="T70:T94" si="56">IFERROR(S70*C70,0)</f>
        <v>0</v>
      </c>
      <c r="U70" s="245" t="str">
        <f>IF(F70="Scenario1PBT1",'Medium retrofit'!$E$38,IF(F70="Scenario2PBT1",'Medium retrofit'!$F$38,IF(F70="Scenario3PBT1",'Medium retrofit'!$G$38,"")))&amp;IF(F70="Scenario1PBT2",'Medium retrofit'!$H$38,IF(F70="Scenario2PBT2",'Medium retrofit'!$I$38,IF(F70="Scenario3PBT2",'Medium retrofit'!$J$38,"")))&amp;IF(F70="Scenario1PBT3",'Medium retrofit'!$K$38,IF(F70="Scenario2PBT3",'Medium retrofit'!$L$38,IF(F70="Scenario3PBT3",'Medium retrofit'!$M$38,"")))&amp;IF(F70="Scenario1PBT4",'Medium retrofit'!$N$38,IF(F70="Scenario2PBT4",'Medium retrofit'!$O$38,IF(F70="Scenario3PBT4",'Medium retrofit'!$P$38,"")))&amp;IF(F70="Scenario1PBT5",'Medium retrofit'!$Q$38,IF(F70="Scenario2PBT5",'Medium retrofit'!$R$38,IF(F70="Scenario3PBT5",'Medium retrofit'!$S$38,"")))&amp;IF(F70="Scenario1PBT6",'Medium retrofit'!$T$38,IF(F70="Scenario2PBT6",'Medium retrofit'!$U$38,IF(F70="Scenario3PBT6",'Medium retrofit'!$V$38,"")))&amp;IF(F70="Scenario1PBT7",'Medium retrofit'!$W$38,IF(F70="Scenario2PBT7",'Medium retrofit'!$X$38,IF(F70="Scenario3PBT7",'Medium retrofit'!$Y$38,"")))&amp;IF(F70="Scenario1PBT8",'Medium retrofit'!$Z$38,IF(F70="Scenario2PBT8",'Medium retrofit'!$AA$38,IF(F70="Scenario3PBT8",'Medium retrofit'!$AB$38,"")))&amp;IF(F70="Scenario1PBT9",'Medium retrofit'!$AC$38,IF(F70="Scenario2PBT9",'Medium retrofit'!$AD$38,IF(F70="Scenario3PBT9",'Medium retrofit'!$AE$38,"")))&amp;IF(F70="Scenario1PBT10",'Medium retrofit'!$AF$38,IF(F70="Scenario2PBT10",'Medium retrofit'!$AG$38,IF(F70="Scenario3PBT10",'Medium retrofit'!$AH$38,"")))&amp;IF(F70="Scenario1PBT11",'Medium retrofit'!$AI$38,IF(F70="Scenario2PBT11",'Medium retrofit'!$AJ$38,IF(F70="Scenario3PBT11",'Medium retrofit'!$AK$38,"")))&amp;IF(F70="Scenario1PBT12",'Medium retrofit'!$AL$38,IF(F70="Scenario2PBT12",'Medium retrofit'!$AM$38,IF(F70="Scenario3PBT12",'Medium retrofit'!$AN$38,"")))&amp;IF(F70="Scenario1PBT13",'Medium retrofit'!$AO$38,IF(F70="Scenario2PBT13",'Medium retrofit'!$AP$38,IF(F70="Scenario3PBT13",'Medium retrofit'!$AQ$38,"")))&amp;IF(F70="Scenario1PBT14",'Medium retrofit'!$AR$38,IF(F70="Scenario2PBT14",'Medium retrofit'!$AS$38,IF(F70="Scenario3PBT14",'Medium retrofit'!$AT$38,"")))&amp;IF(F70="Scenario1PBT15",'Medium retrofit'!$AU$38,IF(F70="Scenario2PBT15",'Medium retrofit'!$AV$38,IF(F70="Scenario3PBT15",'Medium retrofit'!$AW$38,"")))</f>
        <v/>
      </c>
      <c r="V70" s="123">
        <f t="shared" ref="V70:V94" si="57">IFERROR(U70*C70,0)</f>
        <v>0</v>
      </c>
      <c r="W70" s="123" t="str">
        <f>IF(F70="Scenario1PBT1",'Medium retrofit'!$E$40,IF(F70="Scenario2PBT1",'Medium retrofit'!$F$40,IF(F70="Scenario3PBT1",'Medium retrofit'!$G$40,"")))&amp;IF(F70="Scenario1PBT2",'Medium retrofit'!$H$40,IF(F70="Scenario2PBT2",'Medium retrofit'!$I$40,IF(F70="Scenario3PBT2",'Medium retrofit'!$J$40,"")))&amp;IF(F70="Scenario1PBT3",'Medium retrofit'!$K$40,IF(F70="Scenario2PBT3",'Medium retrofit'!$L$40,IF(F70="Scenario3PBT3",'Medium retrofit'!$M$40,"")))&amp;IF(F70="Scenario1PBT4",'Medium retrofit'!$N$40,IF(F70="Scenario2PBT4",'Medium retrofit'!$O$40,IF(F70="Scenario3PBT4",'Medium retrofit'!$P$40,"")))&amp;IF(F70="Scenario1PBT5",'Medium retrofit'!$Q$40,IF(F70="Scenario2PBT5",'Medium retrofit'!$R$40,IF(F70="Scenario3PBT5",'Medium retrofit'!$S$40,"")))&amp;IF(F70="Scenario1PBT6",'Medium retrofit'!$T$40,IF(F70="Scenario2PBT6",'Medium retrofit'!$U$40,IF(F70="Scenario3PBT6",'Medium retrofit'!$V$40,"")))&amp;IF(F70="Scenario1PBT7",'Medium retrofit'!$W$40,IF(F70="Scenario2PBT7",'Medium retrofit'!$X$40,IF(F70="Scenario3PBT7",'Medium retrofit'!$Y$40,"")))&amp;IF(F70="Scenario1PBT8",'Medium retrofit'!$Z$40,IF(F70="Scenario2PBT8",'Medium retrofit'!$AA$40,IF(F70="Scenario3PBT8",'Medium retrofit'!$AB$40,"")))&amp;IF(F70="Scenario1PBT9",'Medium retrofit'!$AC$40,IF(F70="Scenario2PBT9",'Medium retrofit'!$AD$40,IF(F70="Scenario3PBT9",'Medium retrofit'!$AE$40,"")))&amp;IF(F70="Scenario1PBT10",'Medium retrofit'!$AF$40,IF(F70="Scenario2PBT10",'Medium retrofit'!$AG$40,IF(F70="Scenario3PBT10",'Medium retrofit'!$AH$40,"")))&amp;IF(F70="Scenario1PBT11",'Medium retrofit'!$AI$40,IF(F70="Scenario2PBT11",'Medium retrofit'!$AJ$40,IF(F70="Scenario3PBT11",'Medium retrofit'!$AK$40,"")))&amp;IF(F70="Scenario1PBT12",'Medium retrofit'!$AL$40,IF(F70="Scenario2PBT12",'Medium retrofit'!$AM$40,IF(F70="Scenario3PBT12",'Medium retrofit'!$AN$40,"")))&amp;IF(F70="Scenario1PBT13",'Medium retrofit'!$AO$40,IF(F70="Scenario2PBT13",'Medium retrofit'!$AP$40,IF(F70="Scenario3PBT13",'Medium retrofit'!$AQ$40,"")))&amp;IF(F70="Scenario1PBT14",'Medium retrofit'!$AR$40,IF(F70="Scenario2PBT14",'Medium retrofit'!$AS$40,IF(F70="Scenario3PBT14",'Medium retrofit'!$AT$40,"")))&amp;IF(F70="Scenario1PBT15",'Medium retrofit'!$AU$40,IF(F70="Scenario2PBT15",'Medium retrofit'!$AV$40,IF(F70="Scenario3PBT15",'Medium retrofit'!$AW$40,"")))</f>
        <v/>
      </c>
      <c r="X70" s="123">
        <f t="shared" ref="X70:X94" si="58">IFERROR(W70*C70,0)</f>
        <v>0</v>
      </c>
      <c r="Y70" s="123" t="str">
        <f>IF(F70="Scenario1PBT1",'Medium retrofit'!$E$42,IF(F70="Scenario2PBT1",'Medium retrofit'!$F$42,IF(F70="Scenario3PBT1",'Medium retrofit'!$G$42,"")))&amp;IF(F70="Scenario1PBT2",'Medium retrofit'!$H$42,IF(F70="Scenario2PBT2",'Medium retrofit'!$I$42,IF(F70="Scenario3PBT2",'Medium retrofit'!$J$42,"")))&amp;IF(F70="Scenario1PBT3",'Medium retrofit'!$K$42,IF(F70="Scenario2PBT3",'Medium retrofit'!$L$42,IF(F70="Scenario3PBT3",'Medium retrofit'!$M$42,"")))&amp;IF(F70="Scenario1PBT4",'Medium retrofit'!$N$42,IF(F70="Scenario2PBT4",'Medium retrofit'!$O$42,IF(F70="Scenario3PBT4",'Medium retrofit'!$P$42,"")))&amp;IF(F70="Scenario1PBT5",'Medium retrofit'!$Q$42,IF(F70="Scenario2PBT5",'Medium retrofit'!$R$42,IF(F70="Scenario3PBT5",'Medium retrofit'!$S$42,"")))&amp;IF(F70="Scenario1PBT6",'Medium retrofit'!$T$42,IF(F70="Scenario2PBT6",'Medium retrofit'!$U$42,IF(F70="Scenario3PBT6",'Medium retrofit'!$V$42,"")))&amp;IF(F70="Scenario1PBT7",'Medium retrofit'!$W$42,IF(F70="Scenario2PBT7",'Medium retrofit'!$X$42,IF(F70="Scenario3PBT7",'Medium retrofit'!$Y$42,"")))&amp;IF(F70="Scenario1PBT8",'Medium retrofit'!$Z$42,IF(F70="Scenario2PBT8",'Medium retrofit'!$AA$42,IF(F70="Scenario3PBT8",'Medium retrofit'!$AB$42,"")))&amp;IF(F70="Scenario1PBT9",'Medium retrofit'!$AC$42,IF(F70="Scenario2PBT9",'Medium retrofit'!$AD$42,IF(F70="Scenario3PBT9",'Medium retrofit'!$AE$42,"")))&amp;IF(F70="Scenario1PBT10",'Medium retrofit'!$AF$42,IF(F70="Scenario2PBT10",'Medium retrofit'!$AG$42,IF(F70="Scenario3PBT10",'Medium retrofit'!$AH$42,"")))&amp;IF(F70="Scenario1PBT11",'Medium retrofit'!$AI$42,IF(F70="Scenario2PBT11",'Medium retrofit'!$AJ$42,IF(F70="Scenario3PBT11",'Medium retrofit'!$AK$42,"")))&amp;IF(F70="Scenario1PBT12",'Medium retrofit'!$AL$42,IF(F70="Scenario2PBT12",'Medium retrofit'!$AM$42,IF(F70="Scenario3PBT12",'Medium retrofit'!$AN$42,"")))&amp;IF(F70="Scenario1PBT13",'Medium retrofit'!$AO$42,IF(F70="Scenario2PBT13",'Medium retrofit'!$AP$42,IF(F70="Scenario3PBT13",'Medium retrofit'!$AQ$42,"")))&amp;IF(F70="Scenario1PBT14",'Medium retrofit'!$AR$42,IF(F70="Scenario2PBT14",'Medium retrofit'!$AS$42,IF(F70="Scenario3PBT14",'Medium retrofit'!$AT$42,"")))&amp;IF(F70="Scenario1PBT15",'Medium retrofit'!$AU$42,IF(F70="Scenario2PBT15",'Medium retrofit'!$AV$42,IF(F70="Scenario3PBT15",'Medium retrofit'!$AW$42,"")))</f>
        <v/>
      </c>
      <c r="Z70" s="123">
        <f t="shared" ref="Z70:Z94" si="59">IFERROR(Y70*C70,0)</f>
        <v>0</v>
      </c>
      <c r="AA70" s="239" t="str">
        <f>IF(F70="Scenario1PBT1",'Medium retrofit'!$E$101,IF(F70="Scenario2PBT1",'Medium retrofit'!$F$101,IF(F70="Scenario3PBT1",'Medium retrofit'!$G$101,"")))&amp;IF(F70="Scenario1PBT2",'Medium retrofit'!$H$101,IF(F70="Scenario2PBT2",'Medium retrofit'!$I$101,IF(F70="Scenario3PBT2",'Medium retrofit'!$J$101,"")))&amp;IF(F70="Scenario1PBT3",'Medium retrofit'!$K$101,IF(F70="Scenario2PBT3",'Medium retrofit'!$L$101,IF(F70="Scenario3PBT3",'Medium retrofit'!$M$101,"")))&amp;IF(F70="Scenario1PBT4",'Medium retrofit'!$N$101,IF(F70="Scenario2PBT4",'Medium retrofit'!$O$101,IF(F70="Scenario3PBT4",'Medium retrofit'!$P$101,"")))&amp;IF(F70="Scenario1PBT5",'Medium retrofit'!$Q$101,IF(F70="Scenario2PBT5",'Medium retrofit'!$R$101,IF(F70="Scenario3PBT5",'Medium retrofit'!$S$101,"")))&amp;IF(F70="Scenario1PBT6",'Medium retrofit'!$T$101,IF(F70="Scenario2PBT6",'Medium retrofit'!$U$101,IF(F70="Scenario3PBT6",'Medium retrofit'!$V$101,"")))&amp;IF(F70="Scenario1PBT7",'Medium retrofit'!$W$101,IF(F70="Scenario2PBT7",'Medium retrofit'!$X$101,IF(F70="Scenario3PBT7",'Medium retrofit'!$Y$101,"")))&amp;IF(F70="Scenario1PBT8",'Medium retrofit'!$Z$101,IF(F70="Scenario2PBT8",'Medium retrofit'!$AA$101,IF(F70="Scenario3PBT8",'Medium retrofit'!$AB$101,"")))&amp;IF(F70="Scenario1PBT9",'Medium retrofit'!$AC$101,IF(F70="Scenario2PBT9",'Medium retrofit'!$AD$101,IF(F70="Scenario3PBT9",'Medium retrofit'!$AE$101,"")))&amp;IF(F70="Scenario1PBT10",'Medium retrofit'!$AF$101,IF(F70="Scenario2PBT10",'Medium retrofit'!$AG$101,IF(F70="Scenario3PBT10",'Medium retrofit'!$AH$101,"")))&amp;IF(F70="Scenario1PBT11",'Medium retrofit'!$AI$101,IF(F70="Scenario2PBT11",'Medium retrofit'!$AJ$101,IF(F70="Scenario3PBT11",'Medium retrofit'!$AK$101,"")))&amp;IF(F70="Scenario1PBT12",'Medium retrofit'!$AL$101,IF(F70="Scenario2PBT12",'Medium retrofit'!$AM$101,IF(F70="Scenario3PBT12",'Medium retrofit'!$AN$101,"")))&amp;IF(F70="Scenario1PBT13",'Medium retrofit'!$AO$101,IF(F70="Scenario2PBT13",'Medium retrofit'!$AP$101,IF(F70="Scenario3PBT13",'Medium retrofit'!$AQ$101,"")))&amp;IF(F70="Scenario1PBT14",'Medium retrofit'!$AR$101,IF(F70="Scenario2PBT14",'Medium retrofit'!$AS$101,IF(F70="Scenario3PBT14",'Medium retrofit'!$AT$101,"")))&amp;IF(F70="Scenario1PBT15",'Medium retrofit'!$AU$101,IF(F70="Scenario2PBT15",'Medium retrofit'!$AV$101,IF(F70="Scenario3PBT15",'Medium retrofit'!$AW$101,"")))</f>
        <v/>
      </c>
      <c r="AB70" s="242">
        <f t="shared" ref="AB70:AB94" si="60">IFERROR(C70*AA70,0)</f>
        <v>0</v>
      </c>
      <c r="AC70" s="364" t="str">
        <f t="shared" ref="AC70:AC94" si="61">IF(OR(F70="Scenario2PBT4",F70="Scenario3PBT4",F70="Scenario3PBT5",F70="Scenario3PBT6",F70="Scenario2PBT7",F70="Scenario3PBT7",F70="Scenario2PBT8",F70="Scenario3PBT8",F70="Scenario2PBT5",F70="Scenario3PBT10",F70="Scenario2PBT10"),"Non disponible pour cette typologie","")</f>
        <v/>
      </c>
      <c r="AD70" s="353">
        <f>IF(AC70="",IFERROR('Projection_Base-case'!G71-G70,0),0)</f>
        <v>0</v>
      </c>
      <c r="AE70" s="350">
        <f t="shared" si="37"/>
        <v>0</v>
      </c>
      <c r="AF70" s="361">
        <f>IFERROR(100*AD70/'Projection_Base-case'!G71,0)</f>
        <v>0</v>
      </c>
      <c r="AG70" s="352">
        <f>IF(AC70="",IFERROR('Projection_Base-case'!I71-I70,0),0)</f>
        <v>0</v>
      </c>
      <c r="AH70" s="353">
        <f t="shared" si="38"/>
        <v>0</v>
      </c>
      <c r="AI70" s="361">
        <f>IFERROR(100*AG70/'Projection_Base-case'!I71,0)</f>
        <v>0</v>
      </c>
      <c r="AJ70" s="352">
        <f>IF(AC70="",IFERROR('Projection_Base-case'!K71-K70,0),0)</f>
        <v>0</v>
      </c>
      <c r="AK70" s="353">
        <f t="shared" si="39"/>
        <v>0</v>
      </c>
      <c r="AL70" s="361">
        <f>IFERROR(100*AJ70/'Projection_Base-case'!K71,0)</f>
        <v>0</v>
      </c>
      <c r="AM70" s="352">
        <f>-IF(AC70="",IFERROR('Projection_Base-case'!M71-M70,0),0)</f>
        <v>0</v>
      </c>
      <c r="AN70" s="353">
        <f t="shared" si="40"/>
        <v>0</v>
      </c>
      <c r="AO70" s="354">
        <f>IFERROR(IF('Projection_Base-case'!N71&gt;0,100*AN70/'Projection_Base-case'!N71,100*AN70/N70),0)</f>
        <v>0</v>
      </c>
      <c r="AP70" s="355">
        <f>IF(AC70="",IFERROR('Projection_Base-case'!O71-O70,0),0)</f>
        <v>0</v>
      </c>
      <c r="AQ70" s="356">
        <f t="shared" si="41"/>
        <v>0</v>
      </c>
      <c r="AR70" s="356">
        <f>IFERROR(100*AP70/'Projection_Base-case'!O71,0)</f>
        <v>0</v>
      </c>
      <c r="AS70" s="355">
        <f>IF(AC70="",IFERROR('Projection_Base-case'!Q71-Q70,0),0)</f>
        <v>0</v>
      </c>
      <c r="AT70" s="356">
        <f t="shared" si="42"/>
        <v>0</v>
      </c>
      <c r="AU70" s="356">
        <f>IFERROR(100*AS70/'Projection_Base-case'!Q71,0)</f>
        <v>0</v>
      </c>
      <c r="AV70" s="355">
        <f>IF(AC70="",IFERROR('Projection_Base-case'!S71-S70,0),0)</f>
        <v>0</v>
      </c>
      <c r="AW70" s="356">
        <f t="shared" si="43"/>
        <v>0</v>
      </c>
      <c r="AX70" s="357">
        <f>IFERROR(100*AV70/'Projection_Base-case'!S71,0)</f>
        <v>0</v>
      </c>
      <c r="AY70" s="358">
        <f>IF(AC70="",IFERROR('Projection_Base-case'!U71-U70,0),0)</f>
        <v>0</v>
      </c>
      <c r="AZ70" s="359">
        <f t="shared" si="44"/>
        <v>0</v>
      </c>
      <c r="BA70" s="359">
        <f>IFERROR(100*AY70/'Projection_Base-case'!U71,0)</f>
        <v>0</v>
      </c>
      <c r="BB70" s="358">
        <f>IF(AC70="",IFERROR('Projection_Base-case'!W71-W70,0),0)</f>
        <v>0</v>
      </c>
      <c r="BC70" s="359">
        <f t="shared" si="45"/>
        <v>0</v>
      </c>
      <c r="BD70" s="359">
        <f>IFERROR(100*BB70/'Projection_Base-case'!W71,0)</f>
        <v>0</v>
      </c>
      <c r="BE70" s="358">
        <f>IF(AC70="",IFERROR('Projection_Base-case'!Y71-Y70,0),0)</f>
        <v>0</v>
      </c>
      <c r="BF70" s="359">
        <f t="shared" si="46"/>
        <v>0</v>
      </c>
      <c r="BG70" s="359">
        <f>IFERROR(100*BE70/'Projection_Base-case'!Y71,0)</f>
        <v>0</v>
      </c>
      <c r="BH70" s="359">
        <f t="shared" si="47"/>
        <v>0</v>
      </c>
      <c r="BI70" s="360">
        <f t="shared" si="48"/>
        <v>0</v>
      </c>
    </row>
    <row r="71" spans="1:61">
      <c r="A71" s="205">
        <v>67</v>
      </c>
      <c r="B71" s="347">
        <f>IF('Projection_Base-case'!B72&lt;&gt;"",'Projection_Base-case'!B72,0)</f>
        <v>0</v>
      </c>
      <c r="C71" s="347">
        <f>IF('Projection_Base-case'!C72&lt;&gt;"",'Projection_Base-case'!C72,0)</f>
        <v>0</v>
      </c>
      <c r="D71" s="365">
        <f>IF('Projection_Base-case'!D72&lt;&gt;"",'Projection_Base-case'!D72,0)</f>
        <v>0</v>
      </c>
      <c r="E71" s="369"/>
      <c r="F71" s="367" t="str">
        <f t="shared" si="49"/>
        <v>0</v>
      </c>
      <c r="G71" s="241" t="str">
        <f>IF(F71="Scenario1PBT1",'Medium retrofit'!$E$6,IF(F71="Scenario2PBT1",'Medium retrofit'!$F$6,IF(F71="Scenario3PBT1",'Medium retrofit'!$G$6,"")))&amp;IF(F71="Scenario1PBT2",'Medium retrofit'!$H$6,IF(F71="Scenario2PBT2",'Medium retrofit'!$I$6,IF(F71="Scenario3PBT2",'Medium retrofit'!$J$6,"")))&amp;IF(F71="Scenario1PBT3",'Medium retrofit'!$K$6,IF(F71="Scenario2PBT3",'Medium retrofit'!$L$6,IF(F71="Scenario3PBT3",'Medium retrofit'!$M$6,"")))&amp;IF(F71="Scenario1PBT4",'Medium retrofit'!$N$6,IF(F71="Scenario2PBT4",'Medium retrofit'!$O$6,IF(F71="Scenario3PBT4",'Medium retrofit'!$P$6,"")))&amp;IF(F71="Scenario1PBT5",'Medium retrofit'!$Q$6,IF(F71="Scenario2PBT5",'Medium retrofit'!$R$6,IF(F71="Scenario3PBT5",'Medium retrofit'!$S$6,"")))&amp;IF(F71="Scenario1PBT6",'Medium retrofit'!$T$6,IF(F71="Scenario2PBT6",'Medium retrofit'!$U$6,IF(F71="Scenario3PBT6",'Medium retrofit'!$V$6,"")))&amp;IF(F71="Scenario1PBT7",'Medium retrofit'!$W$6,IF(F71="Scenario2PBT7",'Medium retrofit'!$X$6,IF(F71="Scenario3PBT7",'Medium retrofit'!$Y$6,"")))&amp;IF(F71="Scenario1PBT8",'Medium retrofit'!$Z$6,IF(F71="Scenario2PBT8",'Medium retrofit'!$AA$6,IF(F71="Scenario3PBT8",'Medium retrofit'!$AB$6,"")))&amp;IF(F71="Scenario1PBT9",'Medium retrofit'!$AC$6,IF(F71="Scenario2PBT9",'Medium retrofit'!$AD$6,IF(F71="Scenario3PBT9",'Medium retrofit'!$AE$6,"")))&amp;IF(F71="Scenario1PBT10",'Medium retrofit'!$AF$6,IF(F71="Scenario2PBT10",'Medium retrofit'!$AG$6,IF(F71="Scenario3PBT10",'Medium retrofit'!$AH$6,"")))&amp;IF(F71="Scenario1PBT11",'Medium retrofit'!$AI$6,IF(F71="Scenario2PBT11",'Medium retrofit'!$AJ$6,IF(F71="Scenario3PBT11",'Medium retrofit'!$AK$6,"")))&amp;IF(F71="Scenario1PBT12",'Medium retrofit'!$AL$6,IF(F71="Scenario2PBT12",'Medium retrofit'!$AM$6,IF(F71="Scenario3PBT12",'Medium retrofit'!$AN$6,"")))&amp;IF(F71="Scenario1PBT13",'Medium retrofit'!$AO$6,IF(F71="Scenario2PBT13",'Medium retrofit'!$AP$6,IF(F71="Scenario3PBT13",'Medium retrofit'!$AQ$6,"")))&amp;IF(F71="Scenario1PBT14",'Medium retrofit'!$AR$6,IF(F71="Scenario2PBT14",'Medium retrofit'!$AS$6,IF(F71="Scenario3PBT14",'Medium retrofit'!$AT$6,"")))&amp;IF(F71="Scenario1PBT15",'Medium retrofit'!$AU$6,IF(F71="Scenario2PBT15",'Medium retrofit'!$AV$6,IF(F71="Scenario3PBT15",'Medium retrofit'!$AW$6,"")))</f>
        <v/>
      </c>
      <c r="H71" s="123">
        <f t="shared" si="50"/>
        <v>0</v>
      </c>
      <c r="I71" s="239" t="str">
        <f>IF(F71="Scenario1PBT1",'Medium retrofit'!$E$16,IF(F71="Scenario2PBT1",'Medium retrofit'!$F$16,IF(F71="Scenario3PBT1",'Medium retrofit'!$G$16,"")))&amp;IF(F71="Scenario1PBT2",'Medium retrofit'!$H$16,IF(F71="Scenario2PBT2",'Medium retrofit'!$I$16,IF(F71="Scenario3PBT2",'Medium retrofit'!$J$16,"")))&amp;IF(F71="Scenario1PBT3",'Medium retrofit'!$K$16,IF(F71="Scenario2PBT3",'Medium retrofit'!$L$16,IF(F71="Scenario3PBT3",'Medium retrofit'!$M$16,"")))&amp;IF(F71="Scenario1PBT4",'Medium retrofit'!$N$16,IF(F71="Scenario2PBT4",'Medium retrofit'!$O$16,IF(F71="Scenario3PBT4",'Medium retrofit'!$P$16,"")))&amp;IF(F71="Scenario1PBT5",'Medium retrofit'!$Q$16,IF(F71="Scenario2PBT5",'Medium retrofit'!$R$16,IF(F71="Scenario3PBT5",'Medium retrofit'!$S$16,"")))&amp;IF(F71="Scenario1PBT6",'Medium retrofit'!$T$16,IF(F71="Scenario2PBT6",'Medium retrofit'!$U$16,IF(F71="Scenario3PBT6",'Medium retrofit'!$V$16,"")))&amp;IF(F71="Scenario1PBT7",'Medium retrofit'!$W$16,IF(F71="Scenario2PBT7",'Medium retrofit'!$X$16,IF(F71="Scenario3PBT7",'Medium retrofit'!$Y$16,"")))&amp;IF(F71="Scenario1PBT8",'Medium retrofit'!$Z$16,IF(F71="Scenario2PBT8",'Medium retrofit'!$AA$16,IF(F71="Scenario3PBT8",'Medium retrofit'!$AB$16,"")))&amp;IF(F71="Scenario1PBT9",'Medium retrofit'!$AC$16,IF(F71="Scenario2PBT9",'Medium retrofit'!$AD$16,IF(F71="Scenario3PBT9",'Medium retrofit'!$AE$16,"")))&amp;IF(F71="Scenario1PBT10",'Medium retrofit'!$AF$16,IF(F71="Scenario2PBT10",'Medium retrofit'!$AG$16,IF(F71="Scenario3PBT10",'Medium retrofit'!$AH$16,"")))&amp;IF(F71="Scenario1PBT11",'Medium retrofit'!$AI$16,IF(F71="Scenario2PBT11",'Medium retrofit'!$AJ$16,IF(F71="Scenario3PBT11",'Medium retrofit'!$AK$16,"")))&amp;IF(F71="Scenario1PBT12",'Medium retrofit'!$AL$16,IF(F71="Scenario2PBT12",'Medium retrofit'!$AM$16,IF(F71="Scenario3PBT12",'Medium retrofit'!$AN$16,"")))&amp;IF(F71="Scenario1PBT13",'Medium retrofit'!$AO$16,IF(F71="Scenario2PBT13",'Medium retrofit'!$AP$16,IF(F71="Scenario3PBT13",'Medium retrofit'!$AQ$16,"")))&amp;IF(F71="Scenario1PBT14",'Medium retrofit'!$AR$16,IF(F71="Scenario2PBT14",'Medium retrofit'!$AS$16,IF(F71="Scenario3PBT14",'Medium retrofit'!$AT$16,"")))&amp;IF(F71="Scenario1PBT15",'Medium retrofit'!$AU$16,IF(F71="Scenario2PBT15",'Medium retrofit'!$AV$16,IF(F71="Scenario3PBT15",'Medium retrofit'!$AW$16,"")))</f>
        <v/>
      </c>
      <c r="J71" s="123">
        <f t="shared" si="51"/>
        <v>0</v>
      </c>
      <c r="K71" s="123" t="str">
        <f>IF(F71="Scenario1PBT1",'Medium retrofit'!$E$18,IF(F71="Scenario2PBT1",'Medium retrofit'!$F$18,IF(F71="Scenario3PBT1",'Medium retrofit'!$G$18,"")))&amp;IF(F71="Scenario1PBT2",'Medium retrofit'!$H$18,IF(F71="Scenario2PBT2",'Medium retrofit'!$I$18,IF(F71="Scenario3PBT2",'Medium retrofit'!$J$18,"")))&amp;IF(F71="Scenario1PBT3",'Medium retrofit'!$K$18,IF(F71="Scenario2PBT3",'Medium retrofit'!$L$18,IF(F71="Scenario3PBT3",'Medium retrofit'!$M$18,"")))&amp;IF(F71="Scenario1PBT4",'Medium retrofit'!$N$18,IF(F71="Scenario2PBT4",'Medium retrofit'!$O$18,IF(F71="Scenario3PBT4",'Medium retrofit'!$P$18,"")))&amp;IF(F71="Scenario1PBT5",'Medium retrofit'!$Q$18,IF(F71="Scenario2PBT5",'Medium retrofit'!$R$18,IF(F71="Scenario3PBT5",'Medium retrofit'!$S$18,"")))&amp;IF(F71="Scenario1PBT6",'Medium retrofit'!$T$18,IF(F71="Scenario2PBT6",'Medium retrofit'!$U$18,IF(F71="Scenario3PBT6",'Medium retrofit'!$V$18,"")))&amp;IF(F71="Scenario1PBT7",'Medium retrofit'!$W$18,IF(F71="Scenario2PBT7",'Medium retrofit'!$X$18,IF(F71="Scenario3PBT7",'Medium retrofit'!$Y$18,"")))&amp;IF(F71="Scenario1PBT8",'Medium retrofit'!$Z$18,IF(F71="Scenario2PBT8",'Medium retrofit'!$AA$18,IF(F71="Scenario3PBT8",'Medium retrofit'!$AB$18,"")))&amp;IF(F71="Scenario1PBT9",'Medium retrofit'!$AC$18,IF(F71="Scenario2PBT9",'Medium retrofit'!$AD$18,IF(F71="Scenario3PBT9",'Medium retrofit'!$AE$18,"")))&amp;IF(F71="Scenario1PBT10",'Medium retrofit'!$AF$18,IF(F71="Scenario2PBT10",'Medium retrofit'!$AG$18,IF(F71="Scenario3PBT10",'Medium retrofit'!$AH$18,"")))&amp;IF(F71="Scenario1PBT11",'Medium retrofit'!$AI$18,IF(F71="Scenario2PBT11",'Medium retrofit'!$AJ$18,IF(F71="Scenario3PBT11",'Medium retrofit'!$AK$18,"")))&amp;IF(F71="Scenario1PBT12",'Medium retrofit'!$AL$18,IF(F71="Scenario2PBT12",'Medium retrofit'!$AM$18,IF(F71="Scenario3PBT12",'Medium retrofit'!$AN$18,"")))&amp;IF(F71="Scenario1PBT13",'Medium retrofit'!$AO$18,IF(F71="Scenario2PBT13",'Medium retrofit'!$AP$18,IF(F71="Scenario3PBT13",'Medium retrofit'!$AQ$18,"")))&amp;IF(F71="Scenario1PBT14",'Medium retrofit'!$AR$18,IF(F71="Scenario2PBT14",'Medium retrofit'!$AS$18,IF(F71="Scenario3PBT14",'Medium retrofit'!$AT$18,"")))&amp;IF(F71="Scenario1PBT15",'Medium retrofit'!$AU$18,IF(F71="Scenario2PBT15",'Medium retrofit'!$AV$18,IF(F71="Scenario3PBT15",'Medium retrofit'!$AW$18,"")))</f>
        <v/>
      </c>
      <c r="L71" s="123">
        <f t="shared" si="52"/>
        <v>0</v>
      </c>
      <c r="M71" s="123" t="str">
        <f>IF(F71="Scenario1PBT1",'Medium retrofit'!$E$20,IF(F71="Scenario2PBT1",'Medium retrofit'!$F$20,IF(F71="Scenario3PBT1",'Medium retrofit'!$G$20,"")))&amp;IF(F71="Scenario1PBT2",'Medium retrofit'!$H$20,IF(F71="Scenario2PBT2",'Medium retrofit'!$I$20,IF(F71="Scenario3PBT2",'Medium retrofit'!$J$20,"")))&amp;IF(F71="Scenario1PBT3",'Medium retrofit'!$K$20,IF(F71="Scenario2PBT3",'Medium retrofit'!$L$20,IF(F71="Scenario3PBT3",'Medium retrofit'!$M$20,"")))&amp;IF(F71="Scenario1PBT4",'Medium retrofit'!$N$20,IF(F71="Scenario2PBT4",'Medium retrofit'!$O$20,IF(F71="Scenario3PBT4",'Medium retrofit'!$P$20,"")))&amp;IF(F71="Scenario1PBT5",'Medium retrofit'!$Q$20,IF(F71="Scenario2PBT5",'Medium retrofit'!$R$20,IF(F71="Scenario3PBT5",'Medium retrofit'!$S$20,"")))&amp;IF(F71="Scenario1PBT6",'Medium retrofit'!$T$20,IF(F71="Scenario2PBT6",'Medium retrofit'!$U$20,IF(F71="Scenario3PBT6",'Medium retrofit'!$V$20,"")))&amp;IF(F71="Scenario1PBT7",'Medium retrofit'!$W$20,IF(F71="Scenario2PBT7",'Medium retrofit'!$X$20,IF(F71="Scenario3PBT7",'Medium retrofit'!$Y$20,"")))&amp;IF(F71="Scenario1PBT8",'Medium retrofit'!$Z$20,IF(F71="Scenario2PBT8",'Medium retrofit'!$AA$20,IF(F71="Scenario3PBT8",'Medium retrofit'!$AB$20,"")))&amp;IF(F71="Scenario1PBT9",'Medium retrofit'!$AC$20,IF(F71="Scenario2PBT9",'Medium retrofit'!$AD$20,IF(F71="Scenario3PBT9",'Medium retrofit'!$AE$20,"")))&amp;IF(F71="Scenario1PBT10",'Medium retrofit'!$AF$20,IF(F71="Scenario2PBT10",'Medium retrofit'!$AG$20,IF(F71="Scenario3PBT10",'Medium retrofit'!$AH$20,"")))&amp;IF(F71="Scenario1PBT11",'Medium retrofit'!$AI$20,IF(F71="Scenario2PBT11",'Medium retrofit'!$AJ$20,IF(F71="Scenario3PBT11",'Medium retrofit'!$AK$20,"")))&amp;IF(F71="Scenario1PBT12",'Medium retrofit'!$AL$20,IF(F71="Scenario2PBT12",'Medium retrofit'!$AM$20,IF(F71="Scenario3PBT12",'Medium retrofit'!$AN$20,"")))&amp;IF(F71="Scenario1PBT13",'Medium retrofit'!$AO$20,IF(F71="Scenario2PBT13",'Medium retrofit'!$AP$20,IF(F71="Scenario3PBT13",'Medium retrofit'!$AQ$20,"")))&amp;IF(F71="Scenario1PBT14",'Medium retrofit'!$AR$20,IF(F71="Scenario2PBT14",'Medium retrofit'!$AS$20,IF(F71="Scenario3PBT14",'Medium retrofit'!$AT$20,"")))&amp;IF(F71="Scenario1PBT15",'Medium retrofit'!$AU$20,IF(F71="Scenario2PBT15",'Medium retrofit'!$AV$20,IF(F71="Scenario3PBT15",'Medium retrofit'!$AW$20,"")))</f>
        <v/>
      </c>
      <c r="N71" s="124">
        <f t="shared" si="53"/>
        <v>0</v>
      </c>
      <c r="O71" s="245" t="str">
        <f>IF(F71="Scenario1PBT1",'Medium retrofit'!$E$23,IF(F71="Scenario2PBT1",'Medium retrofit'!$F$23,IF(F71="Scenario3PBT1",'Medium retrofit'!$G$23,"")))&amp;IF(F71="Scenario1PBT2",'Medium retrofit'!$H$23,IF(F71="Scenario2PBT2",'Medium retrofit'!$I$23,IF(F71="Scenario3PBT2",'Medium retrofit'!$J$23,"")))&amp;IF(F71="Scenario1PBT3",'Medium retrofit'!$K$23,IF(F71="Scenario2PBT3",'Medium retrofit'!$L$23,IF(F71="Scenario3PBT3",'Medium retrofit'!$M$23,"")))&amp;IF(F71="Scenario1PBT4",'Medium retrofit'!$N$23,IF(F71="Scenario2PBT4",'Medium retrofit'!$O$23,IF(F71="Scenario3PBT4",'Medium retrofit'!$P$23,"")))&amp;IF(F71="Scenario1PBT5",'Medium retrofit'!$Q$23,IF(F71="Scenario2PBT5",'Medium retrofit'!$R$23,IF(F71="Scenario3PBT5",'Medium retrofit'!$S$23,"")))&amp;IF(F71="Scenario1PBT6",'Medium retrofit'!$T$23,IF(F71="Scenario2PBT6",'Medium retrofit'!$U$23,IF(F71="Scenario3PBT6",'Medium retrofit'!$V$23,"")))&amp;IF(F71="Scenario1PBT7",'Medium retrofit'!$W$23,IF(F71="Scenario2PBT7",'Medium retrofit'!$X$23,IF(F71="Scenario3PBT7",'Medium retrofit'!$Y$23,"")))&amp;IF(F71="Scenario1PBT8",'Medium retrofit'!$Z$23,IF(F71="Scenario2PBT8",'Medium retrofit'!$AA$23,IF(F71="Scenario3PBT8",'Medium retrofit'!$AB$23,"")))&amp;IF(F71="Scenario1PBT9",'Medium retrofit'!$AC$23,IF(F71="Scenario2PBT9",'Medium retrofit'!$AD$23,IF(F71="Scenario3PBT9",'Medium retrofit'!$AE$23,"")))&amp;IF(F71="Scenario1PBT10",'Medium retrofit'!$AF$23,IF(F71="Scenario2PBT10",'Medium retrofit'!$AG$23,IF(F71="Scenario3PBT10",'Medium retrofit'!$AH$23,"")))&amp;IF(F71="Scenario1PBT11",'Medium retrofit'!$AI$23,IF(F71="Scenario2PBT11",'Medium retrofit'!$AJ$23,IF(F71="Scenario3PBT11",'Medium retrofit'!$AK$23,"")))&amp;IF(F71="Scenario1PBT12",'Medium retrofit'!$AL$23,IF(F71="Scenario2PBT12",'Medium retrofit'!$AM$23,IF(F71="Scenario3PBT12",'Medium retrofit'!$AN$23,"")))&amp;IF(F71="Scenario1PBT13",'Medium retrofit'!$AO$23,IF(F71="Scenario2PBT13",'Medium retrofit'!$AP$23,IF(F71="Scenario3PBT13",'Medium retrofit'!$AQ$23,"")))&amp;IF(F71="Scenario1PBT14",'Medium retrofit'!$AR$23,IF(F71="Scenario2PBT14",'Medium retrofit'!$AS$23,IF(F71="Scenario3PBT14",'Medium retrofit'!$AT$23,"")))&amp;IF(F71="Scenario1PBT15",'Medium retrofit'!$AU$23,IF(F71="Scenario2PBT15",'Medium retrofit'!$AV$23,IF(F71="Scenario3PBT15",'Medium retrofit'!$AW$23,"")))</f>
        <v/>
      </c>
      <c r="P71" s="123">
        <f t="shared" si="54"/>
        <v>0</v>
      </c>
      <c r="Q71" s="123" t="str">
        <f>IF(F71="Scenario1PBT1",'Medium retrofit'!$E$25,IF(F71="Scenario2PBT1",'Medium retrofit'!$F$25,IF(F71="Scenario3PBT1",'Medium retrofit'!$G$25,"")))&amp;IF(F71="Scenario1PBT2",'Medium retrofit'!$H$25,IF(F71="Scenario2PBT2",'Medium retrofit'!$I$25,IF(F71="Scenario3PBT2",'Medium retrofit'!$J$25,"")))&amp;IF(F71="Scenario1PBT3",'Medium retrofit'!$K$25,IF(F71="Scenario2PBT3",'Medium retrofit'!$L$25,IF(F71="Scenario3PBT3",'Medium retrofit'!$M$25,"")))&amp;IF(F71="Scenario1PBT4",'Medium retrofit'!$N$25,IF(F71="Scenario2PBT4",'Medium retrofit'!$O$25,IF(F71="Scenario3PBT4",'Medium retrofit'!$P$25,"")))&amp;IF(F71="Scenario1PBT5",'Medium retrofit'!$Q$25,IF(F71="Scenario2PBT5",'Medium retrofit'!$R$25,IF(F71="Scenario3PBT5",'Medium retrofit'!$S$25,"")))&amp;IF(F71="Scenario1PBT6",'Medium retrofit'!$T$25,IF(F71="Scenario2PBT6",'Medium retrofit'!$U$25,IF(F71="Scenario3PBT6",'Medium retrofit'!$V$25,"")))&amp;IF(F71="Scenario1PBT7",'Medium retrofit'!$W$25,IF(F71="Scenario2PBT7",'Medium retrofit'!$X$25,IF(F71="Scenario3PBT7",'Medium retrofit'!$Y$25,"")))&amp;IF(F71="Scenario1PBT8",'Medium retrofit'!$Z$25,IF(F71="Scenario2PBT8",'Medium retrofit'!$AA$25,IF(F71="Scenario3PBT8",'Medium retrofit'!$AB$25,"")))&amp;IF(F71="Scenario1PBT9",'Medium retrofit'!$AC$25,IF(F71="Scenario2PBT9",'Medium retrofit'!$AD$25,IF(F71="Scenario3PBT9",'Medium retrofit'!$AE$25,"")))&amp;IF(F71="Scenario1PBT10",'Medium retrofit'!$AF$25,IF(F71="Scenario2PBT10",'Medium retrofit'!$AG$25,IF(F71="Scenario3PBT10",'Medium retrofit'!$AH$25,"")))&amp;IF(F71="Scenario1PBT11",'Medium retrofit'!$AI$25,IF(F71="Scenario2PBT11",'Medium retrofit'!$AJ$25,IF(F71="Scenario3PBT11",'Medium retrofit'!$AK$25,"")))&amp;IF(F71="Scenario1PBT12",'Medium retrofit'!$AL$25,IF(F71="Scenario2PBT12",'Medium retrofit'!$AM$25,IF(F71="Scenario3PBT12",'Medium retrofit'!$AN$25,"")))&amp;IF(F71="Scenario1PBT13",'Medium retrofit'!$AO$25,IF(F71="Scenario2PBT13",'Medium retrofit'!$AP$25,IF(F71="Scenario3PBT13",'Medium retrofit'!$AQ$25,"")))&amp;IF(F71="Scenario1PBT14",'Medium retrofit'!$AR$25,IF(F71="Scenario2PBT14",'Medium retrofit'!$AS$25,IF(F71="Scenario3PBT14",'Medium retrofit'!$AT$25,"")))&amp;IF(F71="Scenario1PBT15",'Medium retrofit'!$AU$25,IF(F71="Scenario2PBT15",'Medium retrofit'!$AV$25,IF(F71="Scenario3PBT15",'Medium retrofit'!$AW$25,"")))</f>
        <v/>
      </c>
      <c r="R71" s="123">
        <f t="shared" si="55"/>
        <v>0</v>
      </c>
      <c r="S71" s="123" t="str">
        <f>IF(F71="Scenario1PBT1",'Medium retrofit'!$E$27,IF(F71="Scenario2PBT1",'Medium retrofit'!$F$27,IF(F71="Scenario3PBT1",'Medium retrofit'!$G$27,"")))&amp;IF(F71="Scenario1PBT2",'Medium retrofit'!$H$27,IF(F71="Scenario2PBT2",'Medium retrofit'!$I$27,IF(F71="Scenario3PBT2",'Medium retrofit'!$J$27,"")))&amp;IF(F71="Scenario1PBT3",'Medium retrofit'!$K$27,IF(F71="Scenario2PBT3",'Medium retrofit'!$L$27,IF(F71="Scenario3PBT3",'Medium retrofit'!$M$27,"")))&amp;IF(F71="Scenario1PBT4",'Medium retrofit'!$N$27,IF(F71="Scenario2PBT4",'Medium retrofit'!$O$27,IF(F71="Scenario3PBT4",'Medium retrofit'!$P$27,"")))&amp;IF(F71="Scenario1PBT5",'Medium retrofit'!$Q$27,IF(F71="Scenario2PBT5",'Medium retrofit'!$R$27,IF(F71="Scenario3PBT5",'Medium retrofit'!$S$27,"")))&amp;IF(F71="Scenario1PBT6",'Medium retrofit'!$T$27,IF(F71="Scenario2PBT6",'Medium retrofit'!$U$27,IF(F71="Scenario3PBT6",'Medium retrofit'!$V$27,"")))&amp;IF(F71="Scenario1PBT7",'Medium retrofit'!$W$27,IF(F71="Scenario2PBT7",'Medium retrofit'!$X$27,IF(F71="Scenario3PBT7",'Medium retrofit'!$Y$27,"")))&amp;IF(F71="Scenario1PBT8",'Medium retrofit'!$Z$27,IF(F71="Scenario2PBT8",'Medium retrofit'!$AA$27,IF(F71="Scenario3PBT8",'Medium retrofit'!$AB$27,"")))&amp;IF(F71="Scenario1PBT9",'Medium retrofit'!$AC$27,IF(F71="Scenario2PBT9",'Medium retrofit'!$AD$27,IF(F71="Scenario3PBT9",'Medium retrofit'!$AE$27,"")))&amp;IF(F71="Scenario1PBT10",'Medium retrofit'!$AF$27,IF(F71="Scenario2PBT10",'Medium retrofit'!$AG$27,IF(F71="Scenario3PBT10",'Medium retrofit'!$AH$27,"")))&amp;IF(F71="Scenario1PBT11",'Medium retrofit'!$AI$27,IF(F71="Scenario2PBT11",'Medium retrofit'!$AJ$27,IF(F71="Scenario3PBT11",'Medium retrofit'!$AK$27,"")))&amp;IF(F71="Scenario1PBT12",'Medium retrofit'!$AL$27,IF(F71="Scenario2PBT12",'Medium retrofit'!$AM$27,IF(F71="Scenario3PBT12",'Medium retrofit'!$AN$27,"")))&amp;IF(F71="Scenario1PBT13",'Medium retrofit'!$AO$27,IF(F71="Scenario2PBT13",'Medium retrofit'!$AP$27,IF(F71="Scenario3PBT13",'Medium retrofit'!$AQ$27,"")))&amp;IF(F71="Scenario1PBT14",'Medium retrofit'!$AR$27,IF(F71="Scenario2PBT14",'Medium retrofit'!$AS$27,IF(F71="Scenario3PBT14",'Medium retrofit'!$AT$27,"")))&amp;IF(F71="Scenario1PBT15",'Medium retrofit'!$AU$27,IF(F71="Scenario2PBT15",'Medium retrofit'!$AV$27,IF(F71="Scenario3PBT15",'Medium retrofit'!$AW$27,"")))</f>
        <v/>
      </c>
      <c r="T71" s="246">
        <f t="shared" si="56"/>
        <v>0</v>
      </c>
      <c r="U71" s="245" t="str">
        <f>IF(F71="Scenario1PBT1",'Medium retrofit'!$E$38,IF(F71="Scenario2PBT1",'Medium retrofit'!$F$38,IF(F71="Scenario3PBT1",'Medium retrofit'!$G$38,"")))&amp;IF(F71="Scenario1PBT2",'Medium retrofit'!$H$38,IF(F71="Scenario2PBT2",'Medium retrofit'!$I$38,IF(F71="Scenario3PBT2",'Medium retrofit'!$J$38,"")))&amp;IF(F71="Scenario1PBT3",'Medium retrofit'!$K$38,IF(F71="Scenario2PBT3",'Medium retrofit'!$L$38,IF(F71="Scenario3PBT3",'Medium retrofit'!$M$38,"")))&amp;IF(F71="Scenario1PBT4",'Medium retrofit'!$N$38,IF(F71="Scenario2PBT4",'Medium retrofit'!$O$38,IF(F71="Scenario3PBT4",'Medium retrofit'!$P$38,"")))&amp;IF(F71="Scenario1PBT5",'Medium retrofit'!$Q$38,IF(F71="Scenario2PBT5",'Medium retrofit'!$R$38,IF(F71="Scenario3PBT5",'Medium retrofit'!$S$38,"")))&amp;IF(F71="Scenario1PBT6",'Medium retrofit'!$T$38,IF(F71="Scenario2PBT6",'Medium retrofit'!$U$38,IF(F71="Scenario3PBT6",'Medium retrofit'!$V$38,"")))&amp;IF(F71="Scenario1PBT7",'Medium retrofit'!$W$38,IF(F71="Scenario2PBT7",'Medium retrofit'!$X$38,IF(F71="Scenario3PBT7",'Medium retrofit'!$Y$38,"")))&amp;IF(F71="Scenario1PBT8",'Medium retrofit'!$Z$38,IF(F71="Scenario2PBT8",'Medium retrofit'!$AA$38,IF(F71="Scenario3PBT8",'Medium retrofit'!$AB$38,"")))&amp;IF(F71="Scenario1PBT9",'Medium retrofit'!$AC$38,IF(F71="Scenario2PBT9",'Medium retrofit'!$AD$38,IF(F71="Scenario3PBT9",'Medium retrofit'!$AE$38,"")))&amp;IF(F71="Scenario1PBT10",'Medium retrofit'!$AF$38,IF(F71="Scenario2PBT10",'Medium retrofit'!$AG$38,IF(F71="Scenario3PBT10",'Medium retrofit'!$AH$38,"")))&amp;IF(F71="Scenario1PBT11",'Medium retrofit'!$AI$38,IF(F71="Scenario2PBT11",'Medium retrofit'!$AJ$38,IF(F71="Scenario3PBT11",'Medium retrofit'!$AK$38,"")))&amp;IF(F71="Scenario1PBT12",'Medium retrofit'!$AL$38,IF(F71="Scenario2PBT12",'Medium retrofit'!$AM$38,IF(F71="Scenario3PBT12",'Medium retrofit'!$AN$38,"")))&amp;IF(F71="Scenario1PBT13",'Medium retrofit'!$AO$38,IF(F71="Scenario2PBT13",'Medium retrofit'!$AP$38,IF(F71="Scenario3PBT13",'Medium retrofit'!$AQ$38,"")))&amp;IF(F71="Scenario1PBT14",'Medium retrofit'!$AR$38,IF(F71="Scenario2PBT14",'Medium retrofit'!$AS$38,IF(F71="Scenario3PBT14",'Medium retrofit'!$AT$38,"")))&amp;IF(F71="Scenario1PBT15",'Medium retrofit'!$AU$38,IF(F71="Scenario2PBT15",'Medium retrofit'!$AV$38,IF(F71="Scenario3PBT15",'Medium retrofit'!$AW$38,"")))</f>
        <v/>
      </c>
      <c r="V71" s="123">
        <f t="shared" si="57"/>
        <v>0</v>
      </c>
      <c r="W71" s="123" t="str">
        <f>IF(F71="Scenario1PBT1",'Medium retrofit'!$E$40,IF(F71="Scenario2PBT1",'Medium retrofit'!$F$40,IF(F71="Scenario3PBT1",'Medium retrofit'!$G$40,"")))&amp;IF(F71="Scenario1PBT2",'Medium retrofit'!$H$40,IF(F71="Scenario2PBT2",'Medium retrofit'!$I$40,IF(F71="Scenario3PBT2",'Medium retrofit'!$J$40,"")))&amp;IF(F71="Scenario1PBT3",'Medium retrofit'!$K$40,IF(F71="Scenario2PBT3",'Medium retrofit'!$L$40,IF(F71="Scenario3PBT3",'Medium retrofit'!$M$40,"")))&amp;IF(F71="Scenario1PBT4",'Medium retrofit'!$N$40,IF(F71="Scenario2PBT4",'Medium retrofit'!$O$40,IF(F71="Scenario3PBT4",'Medium retrofit'!$P$40,"")))&amp;IF(F71="Scenario1PBT5",'Medium retrofit'!$Q$40,IF(F71="Scenario2PBT5",'Medium retrofit'!$R$40,IF(F71="Scenario3PBT5",'Medium retrofit'!$S$40,"")))&amp;IF(F71="Scenario1PBT6",'Medium retrofit'!$T$40,IF(F71="Scenario2PBT6",'Medium retrofit'!$U$40,IF(F71="Scenario3PBT6",'Medium retrofit'!$V$40,"")))&amp;IF(F71="Scenario1PBT7",'Medium retrofit'!$W$40,IF(F71="Scenario2PBT7",'Medium retrofit'!$X$40,IF(F71="Scenario3PBT7",'Medium retrofit'!$Y$40,"")))&amp;IF(F71="Scenario1PBT8",'Medium retrofit'!$Z$40,IF(F71="Scenario2PBT8",'Medium retrofit'!$AA$40,IF(F71="Scenario3PBT8",'Medium retrofit'!$AB$40,"")))&amp;IF(F71="Scenario1PBT9",'Medium retrofit'!$AC$40,IF(F71="Scenario2PBT9",'Medium retrofit'!$AD$40,IF(F71="Scenario3PBT9",'Medium retrofit'!$AE$40,"")))&amp;IF(F71="Scenario1PBT10",'Medium retrofit'!$AF$40,IF(F71="Scenario2PBT10",'Medium retrofit'!$AG$40,IF(F71="Scenario3PBT10",'Medium retrofit'!$AH$40,"")))&amp;IF(F71="Scenario1PBT11",'Medium retrofit'!$AI$40,IF(F71="Scenario2PBT11",'Medium retrofit'!$AJ$40,IF(F71="Scenario3PBT11",'Medium retrofit'!$AK$40,"")))&amp;IF(F71="Scenario1PBT12",'Medium retrofit'!$AL$40,IF(F71="Scenario2PBT12",'Medium retrofit'!$AM$40,IF(F71="Scenario3PBT12",'Medium retrofit'!$AN$40,"")))&amp;IF(F71="Scenario1PBT13",'Medium retrofit'!$AO$40,IF(F71="Scenario2PBT13",'Medium retrofit'!$AP$40,IF(F71="Scenario3PBT13",'Medium retrofit'!$AQ$40,"")))&amp;IF(F71="Scenario1PBT14",'Medium retrofit'!$AR$40,IF(F71="Scenario2PBT14",'Medium retrofit'!$AS$40,IF(F71="Scenario3PBT14",'Medium retrofit'!$AT$40,"")))&amp;IF(F71="Scenario1PBT15",'Medium retrofit'!$AU$40,IF(F71="Scenario2PBT15",'Medium retrofit'!$AV$40,IF(F71="Scenario3PBT15",'Medium retrofit'!$AW$40,"")))</f>
        <v/>
      </c>
      <c r="X71" s="123">
        <f t="shared" si="58"/>
        <v>0</v>
      </c>
      <c r="Y71" s="123" t="str">
        <f>IF(F71="Scenario1PBT1",'Medium retrofit'!$E$42,IF(F71="Scenario2PBT1",'Medium retrofit'!$F$42,IF(F71="Scenario3PBT1",'Medium retrofit'!$G$42,"")))&amp;IF(F71="Scenario1PBT2",'Medium retrofit'!$H$42,IF(F71="Scenario2PBT2",'Medium retrofit'!$I$42,IF(F71="Scenario3PBT2",'Medium retrofit'!$J$42,"")))&amp;IF(F71="Scenario1PBT3",'Medium retrofit'!$K$42,IF(F71="Scenario2PBT3",'Medium retrofit'!$L$42,IF(F71="Scenario3PBT3",'Medium retrofit'!$M$42,"")))&amp;IF(F71="Scenario1PBT4",'Medium retrofit'!$N$42,IF(F71="Scenario2PBT4",'Medium retrofit'!$O$42,IF(F71="Scenario3PBT4",'Medium retrofit'!$P$42,"")))&amp;IF(F71="Scenario1PBT5",'Medium retrofit'!$Q$42,IF(F71="Scenario2PBT5",'Medium retrofit'!$R$42,IF(F71="Scenario3PBT5",'Medium retrofit'!$S$42,"")))&amp;IF(F71="Scenario1PBT6",'Medium retrofit'!$T$42,IF(F71="Scenario2PBT6",'Medium retrofit'!$U$42,IF(F71="Scenario3PBT6",'Medium retrofit'!$V$42,"")))&amp;IF(F71="Scenario1PBT7",'Medium retrofit'!$W$42,IF(F71="Scenario2PBT7",'Medium retrofit'!$X$42,IF(F71="Scenario3PBT7",'Medium retrofit'!$Y$42,"")))&amp;IF(F71="Scenario1PBT8",'Medium retrofit'!$Z$42,IF(F71="Scenario2PBT8",'Medium retrofit'!$AA$42,IF(F71="Scenario3PBT8",'Medium retrofit'!$AB$42,"")))&amp;IF(F71="Scenario1PBT9",'Medium retrofit'!$AC$42,IF(F71="Scenario2PBT9",'Medium retrofit'!$AD$42,IF(F71="Scenario3PBT9",'Medium retrofit'!$AE$42,"")))&amp;IF(F71="Scenario1PBT10",'Medium retrofit'!$AF$42,IF(F71="Scenario2PBT10",'Medium retrofit'!$AG$42,IF(F71="Scenario3PBT10",'Medium retrofit'!$AH$42,"")))&amp;IF(F71="Scenario1PBT11",'Medium retrofit'!$AI$42,IF(F71="Scenario2PBT11",'Medium retrofit'!$AJ$42,IF(F71="Scenario3PBT11",'Medium retrofit'!$AK$42,"")))&amp;IF(F71="Scenario1PBT12",'Medium retrofit'!$AL$42,IF(F71="Scenario2PBT12",'Medium retrofit'!$AM$42,IF(F71="Scenario3PBT12",'Medium retrofit'!$AN$42,"")))&amp;IF(F71="Scenario1PBT13",'Medium retrofit'!$AO$42,IF(F71="Scenario2PBT13",'Medium retrofit'!$AP$42,IF(F71="Scenario3PBT13",'Medium retrofit'!$AQ$42,"")))&amp;IF(F71="Scenario1PBT14",'Medium retrofit'!$AR$42,IF(F71="Scenario2PBT14",'Medium retrofit'!$AS$42,IF(F71="Scenario3PBT14",'Medium retrofit'!$AT$42,"")))&amp;IF(F71="Scenario1PBT15",'Medium retrofit'!$AU$42,IF(F71="Scenario2PBT15",'Medium retrofit'!$AV$42,IF(F71="Scenario3PBT15",'Medium retrofit'!$AW$42,"")))</f>
        <v/>
      </c>
      <c r="Z71" s="123">
        <f t="shared" si="59"/>
        <v>0</v>
      </c>
      <c r="AA71" s="239" t="str">
        <f>IF(F71="Scenario1PBT1",'Medium retrofit'!$E$101,IF(F71="Scenario2PBT1",'Medium retrofit'!$F$101,IF(F71="Scenario3PBT1",'Medium retrofit'!$G$101,"")))&amp;IF(F71="Scenario1PBT2",'Medium retrofit'!$H$101,IF(F71="Scenario2PBT2",'Medium retrofit'!$I$101,IF(F71="Scenario3PBT2",'Medium retrofit'!$J$101,"")))&amp;IF(F71="Scenario1PBT3",'Medium retrofit'!$K$101,IF(F71="Scenario2PBT3",'Medium retrofit'!$L$101,IF(F71="Scenario3PBT3",'Medium retrofit'!$M$101,"")))&amp;IF(F71="Scenario1PBT4",'Medium retrofit'!$N$101,IF(F71="Scenario2PBT4",'Medium retrofit'!$O$101,IF(F71="Scenario3PBT4",'Medium retrofit'!$P$101,"")))&amp;IF(F71="Scenario1PBT5",'Medium retrofit'!$Q$101,IF(F71="Scenario2PBT5",'Medium retrofit'!$R$101,IF(F71="Scenario3PBT5",'Medium retrofit'!$S$101,"")))&amp;IF(F71="Scenario1PBT6",'Medium retrofit'!$T$101,IF(F71="Scenario2PBT6",'Medium retrofit'!$U$101,IF(F71="Scenario3PBT6",'Medium retrofit'!$V$101,"")))&amp;IF(F71="Scenario1PBT7",'Medium retrofit'!$W$101,IF(F71="Scenario2PBT7",'Medium retrofit'!$X$101,IF(F71="Scenario3PBT7",'Medium retrofit'!$Y$101,"")))&amp;IF(F71="Scenario1PBT8",'Medium retrofit'!$Z$101,IF(F71="Scenario2PBT8",'Medium retrofit'!$AA$101,IF(F71="Scenario3PBT8",'Medium retrofit'!$AB$101,"")))&amp;IF(F71="Scenario1PBT9",'Medium retrofit'!$AC$101,IF(F71="Scenario2PBT9",'Medium retrofit'!$AD$101,IF(F71="Scenario3PBT9",'Medium retrofit'!$AE$101,"")))&amp;IF(F71="Scenario1PBT10",'Medium retrofit'!$AF$101,IF(F71="Scenario2PBT10",'Medium retrofit'!$AG$101,IF(F71="Scenario3PBT10",'Medium retrofit'!$AH$101,"")))&amp;IF(F71="Scenario1PBT11",'Medium retrofit'!$AI$101,IF(F71="Scenario2PBT11",'Medium retrofit'!$AJ$101,IF(F71="Scenario3PBT11",'Medium retrofit'!$AK$101,"")))&amp;IF(F71="Scenario1PBT12",'Medium retrofit'!$AL$101,IF(F71="Scenario2PBT12",'Medium retrofit'!$AM$101,IF(F71="Scenario3PBT12",'Medium retrofit'!$AN$101,"")))&amp;IF(F71="Scenario1PBT13",'Medium retrofit'!$AO$101,IF(F71="Scenario2PBT13",'Medium retrofit'!$AP$101,IF(F71="Scenario3PBT13",'Medium retrofit'!$AQ$101,"")))&amp;IF(F71="Scenario1PBT14",'Medium retrofit'!$AR$101,IF(F71="Scenario2PBT14",'Medium retrofit'!$AS$101,IF(F71="Scenario3PBT14",'Medium retrofit'!$AT$101,"")))&amp;IF(F71="Scenario1PBT15",'Medium retrofit'!$AU$101,IF(F71="Scenario2PBT15",'Medium retrofit'!$AV$101,IF(F71="Scenario3PBT15",'Medium retrofit'!$AW$101,"")))</f>
        <v/>
      </c>
      <c r="AB71" s="242">
        <f t="shared" si="60"/>
        <v>0</v>
      </c>
      <c r="AC71" s="364" t="str">
        <f t="shared" si="61"/>
        <v/>
      </c>
      <c r="AD71" s="353">
        <f>IF(AC71="",IFERROR('Projection_Base-case'!G72-G71,0),0)</f>
        <v>0</v>
      </c>
      <c r="AE71" s="350">
        <f t="shared" si="37"/>
        <v>0</v>
      </c>
      <c r="AF71" s="361">
        <f>IFERROR(100*AD71/'Projection_Base-case'!G72,0)</f>
        <v>0</v>
      </c>
      <c r="AG71" s="352">
        <f>IF(AC71="",IFERROR('Projection_Base-case'!I72-I71,0),0)</f>
        <v>0</v>
      </c>
      <c r="AH71" s="353">
        <f t="shared" si="38"/>
        <v>0</v>
      </c>
      <c r="AI71" s="361">
        <f>IFERROR(100*AG71/'Projection_Base-case'!I72,0)</f>
        <v>0</v>
      </c>
      <c r="AJ71" s="352">
        <f>IF(AC71="",IFERROR('Projection_Base-case'!K72-K71,0),0)</f>
        <v>0</v>
      </c>
      <c r="AK71" s="353">
        <f t="shared" si="39"/>
        <v>0</v>
      </c>
      <c r="AL71" s="361">
        <f>IFERROR(100*AJ71/'Projection_Base-case'!K72,0)</f>
        <v>0</v>
      </c>
      <c r="AM71" s="352">
        <f>-IF(AC71="",IFERROR('Projection_Base-case'!M72-M71,0),0)</f>
        <v>0</v>
      </c>
      <c r="AN71" s="353">
        <f t="shared" si="40"/>
        <v>0</v>
      </c>
      <c r="AO71" s="354">
        <f>IFERROR(IF('Projection_Base-case'!N72&gt;0,100*AN71/'Projection_Base-case'!N72,100*AN71/N71),0)</f>
        <v>0</v>
      </c>
      <c r="AP71" s="355">
        <f>IF(AC71="",IFERROR('Projection_Base-case'!O72-O71,0),0)</f>
        <v>0</v>
      </c>
      <c r="AQ71" s="356">
        <f t="shared" si="41"/>
        <v>0</v>
      </c>
      <c r="AR71" s="356">
        <f>IFERROR(100*AP71/'Projection_Base-case'!O72,0)</f>
        <v>0</v>
      </c>
      <c r="AS71" s="355">
        <f>IF(AC71="",IFERROR('Projection_Base-case'!Q72-Q71,0),0)</f>
        <v>0</v>
      </c>
      <c r="AT71" s="356">
        <f t="shared" si="42"/>
        <v>0</v>
      </c>
      <c r="AU71" s="356">
        <f>IFERROR(100*AS71/'Projection_Base-case'!Q72,0)</f>
        <v>0</v>
      </c>
      <c r="AV71" s="355">
        <f>IF(AC71="",IFERROR('Projection_Base-case'!S72-S71,0),0)</f>
        <v>0</v>
      </c>
      <c r="AW71" s="356">
        <f t="shared" si="43"/>
        <v>0</v>
      </c>
      <c r="AX71" s="357">
        <f>IFERROR(100*AV71/'Projection_Base-case'!S72,0)</f>
        <v>0</v>
      </c>
      <c r="AY71" s="358">
        <f>IF(AC71="",IFERROR('Projection_Base-case'!U72-U71,0),0)</f>
        <v>0</v>
      </c>
      <c r="AZ71" s="359">
        <f t="shared" si="44"/>
        <v>0</v>
      </c>
      <c r="BA71" s="359">
        <f>IFERROR(100*AY71/'Projection_Base-case'!U72,0)</f>
        <v>0</v>
      </c>
      <c r="BB71" s="358">
        <f>IF(AC71="",IFERROR('Projection_Base-case'!W72-W71,0),0)</f>
        <v>0</v>
      </c>
      <c r="BC71" s="359">
        <f t="shared" si="45"/>
        <v>0</v>
      </c>
      <c r="BD71" s="359">
        <f>IFERROR(100*BB71/'Projection_Base-case'!W72,0)</f>
        <v>0</v>
      </c>
      <c r="BE71" s="358">
        <f>IF(AC71="",IFERROR('Projection_Base-case'!Y72-Y71,0),0)</f>
        <v>0</v>
      </c>
      <c r="BF71" s="359">
        <f t="shared" si="46"/>
        <v>0</v>
      </c>
      <c r="BG71" s="359">
        <f>IFERROR(100*BE71/'Projection_Base-case'!Y72,0)</f>
        <v>0</v>
      </c>
      <c r="BH71" s="359">
        <f t="shared" si="47"/>
        <v>0</v>
      </c>
      <c r="BI71" s="360">
        <f t="shared" si="48"/>
        <v>0</v>
      </c>
    </row>
    <row r="72" spans="1:61">
      <c r="A72" s="205">
        <v>68</v>
      </c>
      <c r="B72" s="347">
        <f>IF('Projection_Base-case'!B73&lt;&gt;"",'Projection_Base-case'!B73,0)</f>
        <v>0</v>
      </c>
      <c r="C72" s="347">
        <f>IF('Projection_Base-case'!C73&lt;&gt;"",'Projection_Base-case'!C73,0)</f>
        <v>0</v>
      </c>
      <c r="D72" s="365">
        <f>IF('Projection_Base-case'!D73&lt;&gt;"",'Projection_Base-case'!D73,0)</f>
        <v>0</v>
      </c>
      <c r="E72" s="369"/>
      <c r="F72" s="367" t="str">
        <f t="shared" si="49"/>
        <v>0</v>
      </c>
      <c r="G72" s="241" t="str">
        <f>IF(F72="Scenario1PBT1",'Medium retrofit'!$E$6,IF(F72="Scenario2PBT1",'Medium retrofit'!$F$6,IF(F72="Scenario3PBT1",'Medium retrofit'!$G$6,"")))&amp;IF(F72="Scenario1PBT2",'Medium retrofit'!$H$6,IF(F72="Scenario2PBT2",'Medium retrofit'!$I$6,IF(F72="Scenario3PBT2",'Medium retrofit'!$J$6,"")))&amp;IF(F72="Scenario1PBT3",'Medium retrofit'!$K$6,IF(F72="Scenario2PBT3",'Medium retrofit'!$L$6,IF(F72="Scenario3PBT3",'Medium retrofit'!$M$6,"")))&amp;IF(F72="Scenario1PBT4",'Medium retrofit'!$N$6,IF(F72="Scenario2PBT4",'Medium retrofit'!$O$6,IF(F72="Scenario3PBT4",'Medium retrofit'!$P$6,"")))&amp;IF(F72="Scenario1PBT5",'Medium retrofit'!$Q$6,IF(F72="Scenario2PBT5",'Medium retrofit'!$R$6,IF(F72="Scenario3PBT5",'Medium retrofit'!$S$6,"")))&amp;IF(F72="Scenario1PBT6",'Medium retrofit'!$T$6,IF(F72="Scenario2PBT6",'Medium retrofit'!$U$6,IF(F72="Scenario3PBT6",'Medium retrofit'!$V$6,"")))&amp;IF(F72="Scenario1PBT7",'Medium retrofit'!$W$6,IF(F72="Scenario2PBT7",'Medium retrofit'!$X$6,IF(F72="Scenario3PBT7",'Medium retrofit'!$Y$6,"")))&amp;IF(F72="Scenario1PBT8",'Medium retrofit'!$Z$6,IF(F72="Scenario2PBT8",'Medium retrofit'!$AA$6,IF(F72="Scenario3PBT8",'Medium retrofit'!$AB$6,"")))&amp;IF(F72="Scenario1PBT9",'Medium retrofit'!$AC$6,IF(F72="Scenario2PBT9",'Medium retrofit'!$AD$6,IF(F72="Scenario3PBT9",'Medium retrofit'!$AE$6,"")))&amp;IF(F72="Scenario1PBT10",'Medium retrofit'!$AF$6,IF(F72="Scenario2PBT10",'Medium retrofit'!$AG$6,IF(F72="Scenario3PBT10",'Medium retrofit'!$AH$6,"")))&amp;IF(F72="Scenario1PBT11",'Medium retrofit'!$AI$6,IF(F72="Scenario2PBT11",'Medium retrofit'!$AJ$6,IF(F72="Scenario3PBT11",'Medium retrofit'!$AK$6,"")))&amp;IF(F72="Scenario1PBT12",'Medium retrofit'!$AL$6,IF(F72="Scenario2PBT12",'Medium retrofit'!$AM$6,IF(F72="Scenario3PBT12",'Medium retrofit'!$AN$6,"")))&amp;IF(F72="Scenario1PBT13",'Medium retrofit'!$AO$6,IF(F72="Scenario2PBT13",'Medium retrofit'!$AP$6,IF(F72="Scenario3PBT13",'Medium retrofit'!$AQ$6,"")))&amp;IF(F72="Scenario1PBT14",'Medium retrofit'!$AR$6,IF(F72="Scenario2PBT14",'Medium retrofit'!$AS$6,IF(F72="Scenario3PBT14",'Medium retrofit'!$AT$6,"")))&amp;IF(F72="Scenario1PBT15",'Medium retrofit'!$AU$6,IF(F72="Scenario2PBT15",'Medium retrofit'!$AV$6,IF(F72="Scenario3PBT15",'Medium retrofit'!$AW$6,"")))</f>
        <v/>
      </c>
      <c r="H72" s="123">
        <f t="shared" si="50"/>
        <v>0</v>
      </c>
      <c r="I72" s="239" t="str">
        <f>IF(F72="Scenario1PBT1",'Medium retrofit'!$E$16,IF(F72="Scenario2PBT1",'Medium retrofit'!$F$16,IF(F72="Scenario3PBT1",'Medium retrofit'!$G$16,"")))&amp;IF(F72="Scenario1PBT2",'Medium retrofit'!$H$16,IF(F72="Scenario2PBT2",'Medium retrofit'!$I$16,IF(F72="Scenario3PBT2",'Medium retrofit'!$J$16,"")))&amp;IF(F72="Scenario1PBT3",'Medium retrofit'!$K$16,IF(F72="Scenario2PBT3",'Medium retrofit'!$L$16,IF(F72="Scenario3PBT3",'Medium retrofit'!$M$16,"")))&amp;IF(F72="Scenario1PBT4",'Medium retrofit'!$N$16,IF(F72="Scenario2PBT4",'Medium retrofit'!$O$16,IF(F72="Scenario3PBT4",'Medium retrofit'!$P$16,"")))&amp;IF(F72="Scenario1PBT5",'Medium retrofit'!$Q$16,IF(F72="Scenario2PBT5",'Medium retrofit'!$R$16,IF(F72="Scenario3PBT5",'Medium retrofit'!$S$16,"")))&amp;IF(F72="Scenario1PBT6",'Medium retrofit'!$T$16,IF(F72="Scenario2PBT6",'Medium retrofit'!$U$16,IF(F72="Scenario3PBT6",'Medium retrofit'!$V$16,"")))&amp;IF(F72="Scenario1PBT7",'Medium retrofit'!$W$16,IF(F72="Scenario2PBT7",'Medium retrofit'!$X$16,IF(F72="Scenario3PBT7",'Medium retrofit'!$Y$16,"")))&amp;IF(F72="Scenario1PBT8",'Medium retrofit'!$Z$16,IF(F72="Scenario2PBT8",'Medium retrofit'!$AA$16,IF(F72="Scenario3PBT8",'Medium retrofit'!$AB$16,"")))&amp;IF(F72="Scenario1PBT9",'Medium retrofit'!$AC$16,IF(F72="Scenario2PBT9",'Medium retrofit'!$AD$16,IF(F72="Scenario3PBT9",'Medium retrofit'!$AE$16,"")))&amp;IF(F72="Scenario1PBT10",'Medium retrofit'!$AF$16,IF(F72="Scenario2PBT10",'Medium retrofit'!$AG$16,IF(F72="Scenario3PBT10",'Medium retrofit'!$AH$16,"")))&amp;IF(F72="Scenario1PBT11",'Medium retrofit'!$AI$16,IF(F72="Scenario2PBT11",'Medium retrofit'!$AJ$16,IF(F72="Scenario3PBT11",'Medium retrofit'!$AK$16,"")))&amp;IF(F72="Scenario1PBT12",'Medium retrofit'!$AL$16,IF(F72="Scenario2PBT12",'Medium retrofit'!$AM$16,IF(F72="Scenario3PBT12",'Medium retrofit'!$AN$16,"")))&amp;IF(F72="Scenario1PBT13",'Medium retrofit'!$AO$16,IF(F72="Scenario2PBT13",'Medium retrofit'!$AP$16,IF(F72="Scenario3PBT13",'Medium retrofit'!$AQ$16,"")))&amp;IF(F72="Scenario1PBT14",'Medium retrofit'!$AR$16,IF(F72="Scenario2PBT14",'Medium retrofit'!$AS$16,IF(F72="Scenario3PBT14",'Medium retrofit'!$AT$16,"")))&amp;IF(F72="Scenario1PBT15",'Medium retrofit'!$AU$16,IF(F72="Scenario2PBT15",'Medium retrofit'!$AV$16,IF(F72="Scenario3PBT15",'Medium retrofit'!$AW$16,"")))</f>
        <v/>
      </c>
      <c r="J72" s="123">
        <f t="shared" si="51"/>
        <v>0</v>
      </c>
      <c r="K72" s="123" t="str">
        <f>IF(F72="Scenario1PBT1",'Medium retrofit'!$E$18,IF(F72="Scenario2PBT1",'Medium retrofit'!$F$18,IF(F72="Scenario3PBT1",'Medium retrofit'!$G$18,"")))&amp;IF(F72="Scenario1PBT2",'Medium retrofit'!$H$18,IF(F72="Scenario2PBT2",'Medium retrofit'!$I$18,IF(F72="Scenario3PBT2",'Medium retrofit'!$J$18,"")))&amp;IF(F72="Scenario1PBT3",'Medium retrofit'!$K$18,IF(F72="Scenario2PBT3",'Medium retrofit'!$L$18,IF(F72="Scenario3PBT3",'Medium retrofit'!$M$18,"")))&amp;IF(F72="Scenario1PBT4",'Medium retrofit'!$N$18,IF(F72="Scenario2PBT4",'Medium retrofit'!$O$18,IF(F72="Scenario3PBT4",'Medium retrofit'!$P$18,"")))&amp;IF(F72="Scenario1PBT5",'Medium retrofit'!$Q$18,IF(F72="Scenario2PBT5",'Medium retrofit'!$R$18,IF(F72="Scenario3PBT5",'Medium retrofit'!$S$18,"")))&amp;IF(F72="Scenario1PBT6",'Medium retrofit'!$T$18,IF(F72="Scenario2PBT6",'Medium retrofit'!$U$18,IF(F72="Scenario3PBT6",'Medium retrofit'!$V$18,"")))&amp;IF(F72="Scenario1PBT7",'Medium retrofit'!$W$18,IF(F72="Scenario2PBT7",'Medium retrofit'!$X$18,IF(F72="Scenario3PBT7",'Medium retrofit'!$Y$18,"")))&amp;IF(F72="Scenario1PBT8",'Medium retrofit'!$Z$18,IF(F72="Scenario2PBT8",'Medium retrofit'!$AA$18,IF(F72="Scenario3PBT8",'Medium retrofit'!$AB$18,"")))&amp;IF(F72="Scenario1PBT9",'Medium retrofit'!$AC$18,IF(F72="Scenario2PBT9",'Medium retrofit'!$AD$18,IF(F72="Scenario3PBT9",'Medium retrofit'!$AE$18,"")))&amp;IF(F72="Scenario1PBT10",'Medium retrofit'!$AF$18,IF(F72="Scenario2PBT10",'Medium retrofit'!$AG$18,IF(F72="Scenario3PBT10",'Medium retrofit'!$AH$18,"")))&amp;IF(F72="Scenario1PBT11",'Medium retrofit'!$AI$18,IF(F72="Scenario2PBT11",'Medium retrofit'!$AJ$18,IF(F72="Scenario3PBT11",'Medium retrofit'!$AK$18,"")))&amp;IF(F72="Scenario1PBT12",'Medium retrofit'!$AL$18,IF(F72="Scenario2PBT12",'Medium retrofit'!$AM$18,IF(F72="Scenario3PBT12",'Medium retrofit'!$AN$18,"")))&amp;IF(F72="Scenario1PBT13",'Medium retrofit'!$AO$18,IF(F72="Scenario2PBT13",'Medium retrofit'!$AP$18,IF(F72="Scenario3PBT13",'Medium retrofit'!$AQ$18,"")))&amp;IF(F72="Scenario1PBT14",'Medium retrofit'!$AR$18,IF(F72="Scenario2PBT14",'Medium retrofit'!$AS$18,IF(F72="Scenario3PBT14",'Medium retrofit'!$AT$18,"")))&amp;IF(F72="Scenario1PBT15",'Medium retrofit'!$AU$18,IF(F72="Scenario2PBT15",'Medium retrofit'!$AV$18,IF(F72="Scenario3PBT15",'Medium retrofit'!$AW$18,"")))</f>
        <v/>
      </c>
      <c r="L72" s="123">
        <f t="shared" si="52"/>
        <v>0</v>
      </c>
      <c r="M72" s="123" t="str">
        <f>IF(F72="Scenario1PBT1",'Medium retrofit'!$E$20,IF(F72="Scenario2PBT1",'Medium retrofit'!$F$20,IF(F72="Scenario3PBT1",'Medium retrofit'!$G$20,"")))&amp;IF(F72="Scenario1PBT2",'Medium retrofit'!$H$20,IF(F72="Scenario2PBT2",'Medium retrofit'!$I$20,IF(F72="Scenario3PBT2",'Medium retrofit'!$J$20,"")))&amp;IF(F72="Scenario1PBT3",'Medium retrofit'!$K$20,IF(F72="Scenario2PBT3",'Medium retrofit'!$L$20,IF(F72="Scenario3PBT3",'Medium retrofit'!$M$20,"")))&amp;IF(F72="Scenario1PBT4",'Medium retrofit'!$N$20,IF(F72="Scenario2PBT4",'Medium retrofit'!$O$20,IF(F72="Scenario3PBT4",'Medium retrofit'!$P$20,"")))&amp;IF(F72="Scenario1PBT5",'Medium retrofit'!$Q$20,IF(F72="Scenario2PBT5",'Medium retrofit'!$R$20,IF(F72="Scenario3PBT5",'Medium retrofit'!$S$20,"")))&amp;IF(F72="Scenario1PBT6",'Medium retrofit'!$T$20,IF(F72="Scenario2PBT6",'Medium retrofit'!$U$20,IF(F72="Scenario3PBT6",'Medium retrofit'!$V$20,"")))&amp;IF(F72="Scenario1PBT7",'Medium retrofit'!$W$20,IF(F72="Scenario2PBT7",'Medium retrofit'!$X$20,IF(F72="Scenario3PBT7",'Medium retrofit'!$Y$20,"")))&amp;IF(F72="Scenario1PBT8",'Medium retrofit'!$Z$20,IF(F72="Scenario2PBT8",'Medium retrofit'!$AA$20,IF(F72="Scenario3PBT8",'Medium retrofit'!$AB$20,"")))&amp;IF(F72="Scenario1PBT9",'Medium retrofit'!$AC$20,IF(F72="Scenario2PBT9",'Medium retrofit'!$AD$20,IF(F72="Scenario3PBT9",'Medium retrofit'!$AE$20,"")))&amp;IF(F72="Scenario1PBT10",'Medium retrofit'!$AF$20,IF(F72="Scenario2PBT10",'Medium retrofit'!$AG$20,IF(F72="Scenario3PBT10",'Medium retrofit'!$AH$20,"")))&amp;IF(F72="Scenario1PBT11",'Medium retrofit'!$AI$20,IF(F72="Scenario2PBT11",'Medium retrofit'!$AJ$20,IF(F72="Scenario3PBT11",'Medium retrofit'!$AK$20,"")))&amp;IF(F72="Scenario1PBT12",'Medium retrofit'!$AL$20,IF(F72="Scenario2PBT12",'Medium retrofit'!$AM$20,IF(F72="Scenario3PBT12",'Medium retrofit'!$AN$20,"")))&amp;IF(F72="Scenario1PBT13",'Medium retrofit'!$AO$20,IF(F72="Scenario2PBT13",'Medium retrofit'!$AP$20,IF(F72="Scenario3PBT13",'Medium retrofit'!$AQ$20,"")))&amp;IF(F72="Scenario1PBT14",'Medium retrofit'!$AR$20,IF(F72="Scenario2PBT14",'Medium retrofit'!$AS$20,IF(F72="Scenario3PBT14",'Medium retrofit'!$AT$20,"")))&amp;IF(F72="Scenario1PBT15",'Medium retrofit'!$AU$20,IF(F72="Scenario2PBT15",'Medium retrofit'!$AV$20,IF(F72="Scenario3PBT15",'Medium retrofit'!$AW$20,"")))</f>
        <v/>
      </c>
      <c r="N72" s="124">
        <f t="shared" si="53"/>
        <v>0</v>
      </c>
      <c r="O72" s="245" t="str">
        <f>IF(F72="Scenario1PBT1",'Medium retrofit'!$E$23,IF(F72="Scenario2PBT1",'Medium retrofit'!$F$23,IF(F72="Scenario3PBT1",'Medium retrofit'!$G$23,"")))&amp;IF(F72="Scenario1PBT2",'Medium retrofit'!$H$23,IF(F72="Scenario2PBT2",'Medium retrofit'!$I$23,IF(F72="Scenario3PBT2",'Medium retrofit'!$J$23,"")))&amp;IF(F72="Scenario1PBT3",'Medium retrofit'!$K$23,IF(F72="Scenario2PBT3",'Medium retrofit'!$L$23,IF(F72="Scenario3PBT3",'Medium retrofit'!$M$23,"")))&amp;IF(F72="Scenario1PBT4",'Medium retrofit'!$N$23,IF(F72="Scenario2PBT4",'Medium retrofit'!$O$23,IF(F72="Scenario3PBT4",'Medium retrofit'!$P$23,"")))&amp;IF(F72="Scenario1PBT5",'Medium retrofit'!$Q$23,IF(F72="Scenario2PBT5",'Medium retrofit'!$R$23,IF(F72="Scenario3PBT5",'Medium retrofit'!$S$23,"")))&amp;IF(F72="Scenario1PBT6",'Medium retrofit'!$T$23,IF(F72="Scenario2PBT6",'Medium retrofit'!$U$23,IF(F72="Scenario3PBT6",'Medium retrofit'!$V$23,"")))&amp;IF(F72="Scenario1PBT7",'Medium retrofit'!$W$23,IF(F72="Scenario2PBT7",'Medium retrofit'!$X$23,IF(F72="Scenario3PBT7",'Medium retrofit'!$Y$23,"")))&amp;IF(F72="Scenario1PBT8",'Medium retrofit'!$Z$23,IF(F72="Scenario2PBT8",'Medium retrofit'!$AA$23,IF(F72="Scenario3PBT8",'Medium retrofit'!$AB$23,"")))&amp;IF(F72="Scenario1PBT9",'Medium retrofit'!$AC$23,IF(F72="Scenario2PBT9",'Medium retrofit'!$AD$23,IF(F72="Scenario3PBT9",'Medium retrofit'!$AE$23,"")))&amp;IF(F72="Scenario1PBT10",'Medium retrofit'!$AF$23,IF(F72="Scenario2PBT10",'Medium retrofit'!$AG$23,IF(F72="Scenario3PBT10",'Medium retrofit'!$AH$23,"")))&amp;IF(F72="Scenario1PBT11",'Medium retrofit'!$AI$23,IF(F72="Scenario2PBT11",'Medium retrofit'!$AJ$23,IF(F72="Scenario3PBT11",'Medium retrofit'!$AK$23,"")))&amp;IF(F72="Scenario1PBT12",'Medium retrofit'!$AL$23,IF(F72="Scenario2PBT12",'Medium retrofit'!$AM$23,IF(F72="Scenario3PBT12",'Medium retrofit'!$AN$23,"")))&amp;IF(F72="Scenario1PBT13",'Medium retrofit'!$AO$23,IF(F72="Scenario2PBT13",'Medium retrofit'!$AP$23,IF(F72="Scenario3PBT13",'Medium retrofit'!$AQ$23,"")))&amp;IF(F72="Scenario1PBT14",'Medium retrofit'!$AR$23,IF(F72="Scenario2PBT14",'Medium retrofit'!$AS$23,IF(F72="Scenario3PBT14",'Medium retrofit'!$AT$23,"")))&amp;IF(F72="Scenario1PBT15",'Medium retrofit'!$AU$23,IF(F72="Scenario2PBT15",'Medium retrofit'!$AV$23,IF(F72="Scenario3PBT15",'Medium retrofit'!$AW$23,"")))</f>
        <v/>
      </c>
      <c r="P72" s="123">
        <f t="shared" si="54"/>
        <v>0</v>
      </c>
      <c r="Q72" s="123" t="str">
        <f>IF(F72="Scenario1PBT1",'Medium retrofit'!$E$25,IF(F72="Scenario2PBT1",'Medium retrofit'!$F$25,IF(F72="Scenario3PBT1",'Medium retrofit'!$G$25,"")))&amp;IF(F72="Scenario1PBT2",'Medium retrofit'!$H$25,IF(F72="Scenario2PBT2",'Medium retrofit'!$I$25,IF(F72="Scenario3PBT2",'Medium retrofit'!$J$25,"")))&amp;IF(F72="Scenario1PBT3",'Medium retrofit'!$K$25,IF(F72="Scenario2PBT3",'Medium retrofit'!$L$25,IF(F72="Scenario3PBT3",'Medium retrofit'!$M$25,"")))&amp;IF(F72="Scenario1PBT4",'Medium retrofit'!$N$25,IF(F72="Scenario2PBT4",'Medium retrofit'!$O$25,IF(F72="Scenario3PBT4",'Medium retrofit'!$P$25,"")))&amp;IF(F72="Scenario1PBT5",'Medium retrofit'!$Q$25,IF(F72="Scenario2PBT5",'Medium retrofit'!$R$25,IF(F72="Scenario3PBT5",'Medium retrofit'!$S$25,"")))&amp;IF(F72="Scenario1PBT6",'Medium retrofit'!$T$25,IF(F72="Scenario2PBT6",'Medium retrofit'!$U$25,IF(F72="Scenario3PBT6",'Medium retrofit'!$V$25,"")))&amp;IF(F72="Scenario1PBT7",'Medium retrofit'!$W$25,IF(F72="Scenario2PBT7",'Medium retrofit'!$X$25,IF(F72="Scenario3PBT7",'Medium retrofit'!$Y$25,"")))&amp;IF(F72="Scenario1PBT8",'Medium retrofit'!$Z$25,IF(F72="Scenario2PBT8",'Medium retrofit'!$AA$25,IF(F72="Scenario3PBT8",'Medium retrofit'!$AB$25,"")))&amp;IF(F72="Scenario1PBT9",'Medium retrofit'!$AC$25,IF(F72="Scenario2PBT9",'Medium retrofit'!$AD$25,IF(F72="Scenario3PBT9",'Medium retrofit'!$AE$25,"")))&amp;IF(F72="Scenario1PBT10",'Medium retrofit'!$AF$25,IF(F72="Scenario2PBT10",'Medium retrofit'!$AG$25,IF(F72="Scenario3PBT10",'Medium retrofit'!$AH$25,"")))&amp;IF(F72="Scenario1PBT11",'Medium retrofit'!$AI$25,IF(F72="Scenario2PBT11",'Medium retrofit'!$AJ$25,IF(F72="Scenario3PBT11",'Medium retrofit'!$AK$25,"")))&amp;IF(F72="Scenario1PBT12",'Medium retrofit'!$AL$25,IF(F72="Scenario2PBT12",'Medium retrofit'!$AM$25,IF(F72="Scenario3PBT12",'Medium retrofit'!$AN$25,"")))&amp;IF(F72="Scenario1PBT13",'Medium retrofit'!$AO$25,IF(F72="Scenario2PBT13",'Medium retrofit'!$AP$25,IF(F72="Scenario3PBT13",'Medium retrofit'!$AQ$25,"")))&amp;IF(F72="Scenario1PBT14",'Medium retrofit'!$AR$25,IF(F72="Scenario2PBT14",'Medium retrofit'!$AS$25,IF(F72="Scenario3PBT14",'Medium retrofit'!$AT$25,"")))&amp;IF(F72="Scenario1PBT15",'Medium retrofit'!$AU$25,IF(F72="Scenario2PBT15",'Medium retrofit'!$AV$25,IF(F72="Scenario3PBT15",'Medium retrofit'!$AW$25,"")))</f>
        <v/>
      </c>
      <c r="R72" s="123">
        <f t="shared" si="55"/>
        <v>0</v>
      </c>
      <c r="S72" s="123" t="str">
        <f>IF(F72="Scenario1PBT1",'Medium retrofit'!$E$27,IF(F72="Scenario2PBT1",'Medium retrofit'!$F$27,IF(F72="Scenario3PBT1",'Medium retrofit'!$G$27,"")))&amp;IF(F72="Scenario1PBT2",'Medium retrofit'!$H$27,IF(F72="Scenario2PBT2",'Medium retrofit'!$I$27,IF(F72="Scenario3PBT2",'Medium retrofit'!$J$27,"")))&amp;IF(F72="Scenario1PBT3",'Medium retrofit'!$K$27,IF(F72="Scenario2PBT3",'Medium retrofit'!$L$27,IF(F72="Scenario3PBT3",'Medium retrofit'!$M$27,"")))&amp;IF(F72="Scenario1PBT4",'Medium retrofit'!$N$27,IF(F72="Scenario2PBT4",'Medium retrofit'!$O$27,IF(F72="Scenario3PBT4",'Medium retrofit'!$P$27,"")))&amp;IF(F72="Scenario1PBT5",'Medium retrofit'!$Q$27,IF(F72="Scenario2PBT5",'Medium retrofit'!$R$27,IF(F72="Scenario3PBT5",'Medium retrofit'!$S$27,"")))&amp;IF(F72="Scenario1PBT6",'Medium retrofit'!$T$27,IF(F72="Scenario2PBT6",'Medium retrofit'!$U$27,IF(F72="Scenario3PBT6",'Medium retrofit'!$V$27,"")))&amp;IF(F72="Scenario1PBT7",'Medium retrofit'!$W$27,IF(F72="Scenario2PBT7",'Medium retrofit'!$X$27,IF(F72="Scenario3PBT7",'Medium retrofit'!$Y$27,"")))&amp;IF(F72="Scenario1PBT8",'Medium retrofit'!$Z$27,IF(F72="Scenario2PBT8",'Medium retrofit'!$AA$27,IF(F72="Scenario3PBT8",'Medium retrofit'!$AB$27,"")))&amp;IF(F72="Scenario1PBT9",'Medium retrofit'!$AC$27,IF(F72="Scenario2PBT9",'Medium retrofit'!$AD$27,IF(F72="Scenario3PBT9",'Medium retrofit'!$AE$27,"")))&amp;IF(F72="Scenario1PBT10",'Medium retrofit'!$AF$27,IF(F72="Scenario2PBT10",'Medium retrofit'!$AG$27,IF(F72="Scenario3PBT10",'Medium retrofit'!$AH$27,"")))&amp;IF(F72="Scenario1PBT11",'Medium retrofit'!$AI$27,IF(F72="Scenario2PBT11",'Medium retrofit'!$AJ$27,IF(F72="Scenario3PBT11",'Medium retrofit'!$AK$27,"")))&amp;IF(F72="Scenario1PBT12",'Medium retrofit'!$AL$27,IF(F72="Scenario2PBT12",'Medium retrofit'!$AM$27,IF(F72="Scenario3PBT12",'Medium retrofit'!$AN$27,"")))&amp;IF(F72="Scenario1PBT13",'Medium retrofit'!$AO$27,IF(F72="Scenario2PBT13",'Medium retrofit'!$AP$27,IF(F72="Scenario3PBT13",'Medium retrofit'!$AQ$27,"")))&amp;IF(F72="Scenario1PBT14",'Medium retrofit'!$AR$27,IF(F72="Scenario2PBT14",'Medium retrofit'!$AS$27,IF(F72="Scenario3PBT14",'Medium retrofit'!$AT$27,"")))&amp;IF(F72="Scenario1PBT15",'Medium retrofit'!$AU$27,IF(F72="Scenario2PBT15",'Medium retrofit'!$AV$27,IF(F72="Scenario3PBT15",'Medium retrofit'!$AW$27,"")))</f>
        <v/>
      </c>
      <c r="T72" s="246">
        <f t="shared" si="56"/>
        <v>0</v>
      </c>
      <c r="U72" s="245" t="str">
        <f>IF(F72="Scenario1PBT1",'Medium retrofit'!$E$38,IF(F72="Scenario2PBT1",'Medium retrofit'!$F$38,IF(F72="Scenario3PBT1",'Medium retrofit'!$G$38,"")))&amp;IF(F72="Scenario1PBT2",'Medium retrofit'!$H$38,IF(F72="Scenario2PBT2",'Medium retrofit'!$I$38,IF(F72="Scenario3PBT2",'Medium retrofit'!$J$38,"")))&amp;IF(F72="Scenario1PBT3",'Medium retrofit'!$K$38,IF(F72="Scenario2PBT3",'Medium retrofit'!$L$38,IF(F72="Scenario3PBT3",'Medium retrofit'!$M$38,"")))&amp;IF(F72="Scenario1PBT4",'Medium retrofit'!$N$38,IF(F72="Scenario2PBT4",'Medium retrofit'!$O$38,IF(F72="Scenario3PBT4",'Medium retrofit'!$P$38,"")))&amp;IF(F72="Scenario1PBT5",'Medium retrofit'!$Q$38,IF(F72="Scenario2PBT5",'Medium retrofit'!$R$38,IF(F72="Scenario3PBT5",'Medium retrofit'!$S$38,"")))&amp;IF(F72="Scenario1PBT6",'Medium retrofit'!$T$38,IF(F72="Scenario2PBT6",'Medium retrofit'!$U$38,IF(F72="Scenario3PBT6",'Medium retrofit'!$V$38,"")))&amp;IF(F72="Scenario1PBT7",'Medium retrofit'!$W$38,IF(F72="Scenario2PBT7",'Medium retrofit'!$X$38,IF(F72="Scenario3PBT7",'Medium retrofit'!$Y$38,"")))&amp;IF(F72="Scenario1PBT8",'Medium retrofit'!$Z$38,IF(F72="Scenario2PBT8",'Medium retrofit'!$AA$38,IF(F72="Scenario3PBT8",'Medium retrofit'!$AB$38,"")))&amp;IF(F72="Scenario1PBT9",'Medium retrofit'!$AC$38,IF(F72="Scenario2PBT9",'Medium retrofit'!$AD$38,IF(F72="Scenario3PBT9",'Medium retrofit'!$AE$38,"")))&amp;IF(F72="Scenario1PBT10",'Medium retrofit'!$AF$38,IF(F72="Scenario2PBT10",'Medium retrofit'!$AG$38,IF(F72="Scenario3PBT10",'Medium retrofit'!$AH$38,"")))&amp;IF(F72="Scenario1PBT11",'Medium retrofit'!$AI$38,IF(F72="Scenario2PBT11",'Medium retrofit'!$AJ$38,IF(F72="Scenario3PBT11",'Medium retrofit'!$AK$38,"")))&amp;IF(F72="Scenario1PBT12",'Medium retrofit'!$AL$38,IF(F72="Scenario2PBT12",'Medium retrofit'!$AM$38,IF(F72="Scenario3PBT12",'Medium retrofit'!$AN$38,"")))&amp;IF(F72="Scenario1PBT13",'Medium retrofit'!$AO$38,IF(F72="Scenario2PBT13",'Medium retrofit'!$AP$38,IF(F72="Scenario3PBT13",'Medium retrofit'!$AQ$38,"")))&amp;IF(F72="Scenario1PBT14",'Medium retrofit'!$AR$38,IF(F72="Scenario2PBT14",'Medium retrofit'!$AS$38,IF(F72="Scenario3PBT14",'Medium retrofit'!$AT$38,"")))&amp;IF(F72="Scenario1PBT15",'Medium retrofit'!$AU$38,IF(F72="Scenario2PBT15",'Medium retrofit'!$AV$38,IF(F72="Scenario3PBT15",'Medium retrofit'!$AW$38,"")))</f>
        <v/>
      </c>
      <c r="V72" s="123">
        <f t="shared" si="57"/>
        <v>0</v>
      </c>
      <c r="W72" s="123" t="str">
        <f>IF(F72="Scenario1PBT1",'Medium retrofit'!$E$40,IF(F72="Scenario2PBT1",'Medium retrofit'!$F$40,IF(F72="Scenario3PBT1",'Medium retrofit'!$G$40,"")))&amp;IF(F72="Scenario1PBT2",'Medium retrofit'!$H$40,IF(F72="Scenario2PBT2",'Medium retrofit'!$I$40,IF(F72="Scenario3PBT2",'Medium retrofit'!$J$40,"")))&amp;IF(F72="Scenario1PBT3",'Medium retrofit'!$K$40,IF(F72="Scenario2PBT3",'Medium retrofit'!$L$40,IF(F72="Scenario3PBT3",'Medium retrofit'!$M$40,"")))&amp;IF(F72="Scenario1PBT4",'Medium retrofit'!$N$40,IF(F72="Scenario2PBT4",'Medium retrofit'!$O$40,IF(F72="Scenario3PBT4",'Medium retrofit'!$P$40,"")))&amp;IF(F72="Scenario1PBT5",'Medium retrofit'!$Q$40,IF(F72="Scenario2PBT5",'Medium retrofit'!$R$40,IF(F72="Scenario3PBT5",'Medium retrofit'!$S$40,"")))&amp;IF(F72="Scenario1PBT6",'Medium retrofit'!$T$40,IF(F72="Scenario2PBT6",'Medium retrofit'!$U$40,IF(F72="Scenario3PBT6",'Medium retrofit'!$V$40,"")))&amp;IF(F72="Scenario1PBT7",'Medium retrofit'!$W$40,IF(F72="Scenario2PBT7",'Medium retrofit'!$X$40,IF(F72="Scenario3PBT7",'Medium retrofit'!$Y$40,"")))&amp;IF(F72="Scenario1PBT8",'Medium retrofit'!$Z$40,IF(F72="Scenario2PBT8",'Medium retrofit'!$AA$40,IF(F72="Scenario3PBT8",'Medium retrofit'!$AB$40,"")))&amp;IF(F72="Scenario1PBT9",'Medium retrofit'!$AC$40,IF(F72="Scenario2PBT9",'Medium retrofit'!$AD$40,IF(F72="Scenario3PBT9",'Medium retrofit'!$AE$40,"")))&amp;IF(F72="Scenario1PBT10",'Medium retrofit'!$AF$40,IF(F72="Scenario2PBT10",'Medium retrofit'!$AG$40,IF(F72="Scenario3PBT10",'Medium retrofit'!$AH$40,"")))&amp;IF(F72="Scenario1PBT11",'Medium retrofit'!$AI$40,IF(F72="Scenario2PBT11",'Medium retrofit'!$AJ$40,IF(F72="Scenario3PBT11",'Medium retrofit'!$AK$40,"")))&amp;IF(F72="Scenario1PBT12",'Medium retrofit'!$AL$40,IF(F72="Scenario2PBT12",'Medium retrofit'!$AM$40,IF(F72="Scenario3PBT12",'Medium retrofit'!$AN$40,"")))&amp;IF(F72="Scenario1PBT13",'Medium retrofit'!$AO$40,IF(F72="Scenario2PBT13",'Medium retrofit'!$AP$40,IF(F72="Scenario3PBT13",'Medium retrofit'!$AQ$40,"")))&amp;IF(F72="Scenario1PBT14",'Medium retrofit'!$AR$40,IF(F72="Scenario2PBT14",'Medium retrofit'!$AS$40,IF(F72="Scenario3PBT14",'Medium retrofit'!$AT$40,"")))&amp;IF(F72="Scenario1PBT15",'Medium retrofit'!$AU$40,IF(F72="Scenario2PBT15",'Medium retrofit'!$AV$40,IF(F72="Scenario3PBT15",'Medium retrofit'!$AW$40,"")))</f>
        <v/>
      </c>
      <c r="X72" s="123">
        <f t="shared" si="58"/>
        <v>0</v>
      </c>
      <c r="Y72" s="123" t="str">
        <f>IF(F72="Scenario1PBT1",'Medium retrofit'!$E$42,IF(F72="Scenario2PBT1",'Medium retrofit'!$F$42,IF(F72="Scenario3PBT1",'Medium retrofit'!$G$42,"")))&amp;IF(F72="Scenario1PBT2",'Medium retrofit'!$H$42,IF(F72="Scenario2PBT2",'Medium retrofit'!$I$42,IF(F72="Scenario3PBT2",'Medium retrofit'!$J$42,"")))&amp;IF(F72="Scenario1PBT3",'Medium retrofit'!$K$42,IF(F72="Scenario2PBT3",'Medium retrofit'!$L$42,IF(F72="Scenario3PBT3",'Medium retrofit'!$M$42,"")))&amp;IF(F72="Scenario1PBT4",'Medium retrofit'!$N$42,IF(F72="Scenario2PBT4",'Medium retrofit'!$O$42,IF(F72="Scenario3PBT4",'Medium retrofit'!$P$42,"")))&amp;IF(F72="Scenario1PBT5",'Medium retrofit'!$Q$42,IF(F72="Scenario2PBT5",'Medium retrofit'!$R$42,IF(F72="Scenario3PBT5",'Medium retrofit'!$S$42,"")))&amp;IF(F72="Scenario1PBT6",'Medium retrofit'!$T$42,IF(F72="Scenario2PBT6",'Medium retrofit'!$U$42,IF(F72="Scenario3PBT6",'Medium retrofit'!$V$42,"")))&amp;IF(F72="Scenario1PBT7",'Medium retrofit'!$W$42,IF(F72="Scenario2PBT7",'Medium retrofit'!$X$42,IF(F72="Scenario3PBT7",'Medium retrofit'!$Y$42,"")))&amp;IF(F72="Scenario1PBT8",'Medium retrofit'!$Z$42,IF(F72="Scenario2PBT8",'Medium retrofit'!$AA$42,IF(F72="Scenario3PBT8",'Medium retrofit'!$AB$42,"")))&amp;IF(F72="Scenario1PBT9",'Medium retrofit'!$AC$42,IF(F72="Scenario2PBT9",'Medium retrofit'!$AD$42,IF(F72="Scenario3PBT9",'Medium retrofit'!$AE$42,"")))&amp;IF(F72="Scenario1PBT10",'Medium retrofit'!$AF$42,IF(F72="Scenario2PBT10",'Medium retrofit'!$AG$42,IF(F72="Scenario3PBT10",'Medium retrofit'!$AH$42,"")))&amp;IF(F72="Scenario1PBT11",'Medium retrofit'!$AI$42,IF(F72="Scenario2PBT11",'Medium retrofit'!$AJ$42,IF(F72="Scenario3PBT11",'Medium retrofit'!$AK$42,"")))&amp;IF(F72="Scenario1PBT12",'Medium retrofit'!$AL$42,IF(F72="Scenario2PBT12",'Medium retrofit'!$AM$42,IF(F72="Scenario3PBT12",'Medium retrofit'!$AN$42,"")))&amp;IF(F72="Scenario1PBT13",'Medium retrofit'!$AO$42,IF(F72="Scenario2PBT13",'Medium retrofit'!$AP$42,IF(F72="Scenario3PBT13",'Medium retrofit'!$AQ$42,"")))&amp;IF(F72="Scenario1PBT14",'Medium retrofit'!$AR$42,IF(F72="Scenario2PBT14",'Medium retrofit'!$AS$42,IF(F72="Scenario3PBT14",'Medium retrofit'!$AT$42,"")))&amp;IF(F72="Scenario1PBT15",'Medium retrofit'!$AU$42,IF(F72="Scenario2PBT15",'Medium retrofit'!$AV$42,IF(F72="Scenario3PBT15",'Medium retrofit'!$AW$42,"")))</f>
        <v/>
      </c>
      <c r="Z72" s="123">
        <f t="shared" si="59"/>
        <v>0</v>
      </c>
      <c r="AA72" s="239" t="str">
        <f>IF(F72="Scenario1PBT1",'Medium retrofit'!$E$101,IF(F72="Scenario2PBT1",'Medium retrofit'!$F$101,IF(F72="Scenario3PBT1",'Medium retrofit'!$G$101,"")))&amp;IF(F72="Scenario1PBT2",'Medium retrofit'!$H$101,IF(F72="Scenario2PBT2",'Medium retrofit'!$I$101,IF(F72="Scenario3PBT2",'Medium retrofit'!$J$101,"")))&amp;IF(F72="Scenario1PBT3",'Medium retrofit'!$K$101,IF(F72="Scenario2PBT3",'Medium retrofit'!$L$101,IF(F72="Scenario3PBT3",'Medium retrofit'!$M$101,"")))&amp;IF(F72="Scenario1PBT4",'Medium retrofit'!$N$101,IF(F72="Scenario2PBT4",'Medium retrofit'!$O$101,IF(F72="Scenario3PBT4",'Medium retrofit'!$P$101,"")))&amp;IF(F72="Scenario1PBT5",'Medium retrofit'!$Q$101,IF(F72="Scenario2PBT5",'Medium retrofit'!$R$101,IF(F72="Scenario3PBT5",'Medium retrofit'!$S$101,"")))&amp;IF(F72="Scenario1PBT6",'Medium retrofit'!$T$101,IF(F72="Scenario2PBT6",'Medium retrofit'!$U$101,IF(F72="Scenario3PBT6",'Medium retrofit'!$V$101,"")))&amp;IF(F72="Scenario1PBT7",'Medium retrofit'!$W$101,IF(F72="Scenario2PBT7",'Medium retrofit'!$X$101,IF(F72="Scenario3PBT7",'Medium retrofit'!$Y$101,"")))&amp;IF(F72="Scenario1PBT8",'Medium retrofit'!$Z$101,IF(F72="Scenario2PBT8",'Medium retrofit'!$AA$101,IF(F72="Scenario3PBT8",'Medium retrofit'!$AB$101,"")))&amp;IF(F72="Scenario1PBT9",'Medium retrofit'!$AC$101,IF(F72="Scenario2PBT9",'Medium retrofit'!$AD$101,IF(F72="Scenario3PBT9",'Medium retrofit'!$AE$101,"")))&amp;IF(F72="Scenario1PBT10",'Medium retrofit'!$AF$101,IF(F72="Scenario2PBT10",'Medium retrofit'!$AG$101,IF(F72="Scenario3PBT10",'Medium retrofit'!$AH$101,"")))&amp;IF(F72="Scenario1PBT11",'Medium retrofit'!$AI$101,IF(F72="Scenario2PBT11",'Medium retrofit'!$AJ$101,IF(F72="Scenario3PBT11",'Medium retrofit'!$AK$101,"")))&amp;IF(F72="Scenario1PBT12",'Medium retrofit'!$AL$101,IF(F72="Scenario2PBT12",'Medium retrofit'!$AM$101,IF(F72="Scenario3PBT12",'Medium retrofit'!$AN$101,"")))&amp;IF(F72="Scenario1PBT13",'Medium retrofit'!$AO$101,IF(F72="Scenario2PBT13",'Medium retrofit'!$AP$101,IF(F72="Scenario3PBT13",'Medium retrofit'!$AQ$101,"")))&amp;IF(F72="Scenario1PBT14",'Medium retrofit'!$AR$101,IF(F72="Scenario2PBT14",'Medium retrofit'!$AS$101,IF(F72="Scenario3PBT14",'Medium retrofit'!$AT$101,"")))&amp;IF(F72="Scenario1PBT15",'Medium retrofit'!$AU$101,IF(F72="Scenario2PBT15",'Medium retrofit'!$AV$101,IF(F72="Scenario3PBT15",'Medium retrofit'!$AW$101,"")))</f>
        <v/>
      </c>
      <c r="AB72" s="242">
        <f t="shared" si="60"/>
        <v>0</v>
      </c>
      <c r="AC72" s="364" t="str">
        <f t="shared" si="61"/>
        <v/>
      </c>
      <c r="AD72" s="353">
        <f>IF(AC72="",IFERROR('Projection_Base-case'!G73-G72,0),0)</f>
        <v>0</v>
      </c>
      <c r="AE72" s="350">
        <f t="shared" si="37"/>
        <v>0</v>
      </c>
      <c r="AF72" s="361">
        <f>IFERROR(100*AD72/'Projection_Base-case'!G73,0)</f>
        <v>0</v>
      </c>
      <c r="AG72" s="352">
        <f>IF(AC72="",IFERROR('Projection_Base-case'!I73-I72,0),0)</f>
        <v>0</v>
      </c>
      <c r="AH72" s="353">
        <f t="shared" si="38"/>
        <v>0</v>
      </c>
      <c r="AI72" s="361">
        <f>IFERROR(100*AG72/'Projection_Base-case'!I73,0)</f>
        <v>0</v>
      </c>
      <c r="AJ72" s="352">
        <f>IF(AC72="",IFERROR('Projection_Base-case'!K73-K72,0),0)</f>
        <v>0</v>
      </c>
      <c r="AK72" s="353">
        <f t="shared" si="39"/>
        <v>0</v>
      </c>
      <c r="AL72" s="361">
        <f>IFERROR(100*AJ72/'Projection_Base-case'!K73,0)</f>
        <v>0</v>
      </c>
      <c r="AM72" s="352">
        <f>-IF(AC72="",IFERROR('Projection_Base-case'!M73-M72,0),0)</f>
        <v>0</v>
      </c>
      <c r="AN72" s="353">
        <f t="shared" si="40"/>
        <v>0</v>
      </c>
      <c r="AO72" s="354">
        <f>IFERROR(IF('Projection_Base-case'!N73&gt;0,100*AN72/'Projection_Base-case'!N73,100*AN72/N72),0)</f>
        <v>0</v>
      </c>
      <c r="AP72" s="355">
        <f>IF(AC72="",IFERROR('Projection_Base-case'!O73-O72,0),0)</f>
        <v>0</v>
      </c>
      <c r="AQ72" s="356">
        <f t="shared" si="41"/>
        <v>0</v>
      </c>
      <c r="AR72" s="356">
        <f>IFERROR(100*AP72/'Projection_Base-case'!O73,0)</f>
        <v>0</v>
      </c>
      <c r="AS72" s="355">
        <f>IF(AC72="",IFERROR('Projection_Base-case'!Q73-Q72,0),0)</f>
        <v>0</v>
      </c>
      <c r="AT72" s="356">
        <f t="shared" si="42"/>
        <v>0</v>
      </c>
      <c r="AU72" s="356">
        <f>IFERROR(100*AS72/'Projection_Base-case'!Q73,0)</f>
        <v>0</v>
      </c>
      <c r="AV72" s="355">
        <f>IF(AC72="",IFERROR('Projection_Base-case'!S73-S72,0),0)</f>
        <v>0</v>
      </c>
      <c r="AW72" s="356">
        <f t="shared" si="43"/>
        <v>0</v>
      </c>
      <c r="AX72" s="357">
        <f>IFERROR(100*AV72/'Projection_Base-case'!S73,0)</f>
        <v>0</v>
      </c>
      <c r="AY72" s="358">
        <f>IF(AC72="",IFERROR('Projection_Base-case'!U73-U72,0),0)</f>
        <v>0</v>
      </c>
      <c r="AZ72" s="359">
        <f t="shared" si="44"/>
        <v>0</v>
      </c>
      <c r="BA72" s="359">
        <f>IFERROR(100*AY72/'Projection_Base-case'!U73,0)</f>
        <v>0</v>
      </c>
      <c r="BB72" s="358">
        <f>IF(AC72="",IFERROR('Projection_Base-case'!W73-W72,0),0)</f>
        <v>0</v>
      </c>
      <c r="BC72" s="359">
        <f t="shared" si="45"/>
        <v>0</v>
      </c>
      <c r="BD72" s="359">
        <f>IFERROR(100*BB72/'Projection_Base-case'!W73,0)</f>
        <v>0</v>
      </c>
      <c r="BE72" s="358">
        <f>IF(AC72="",IFERROR('Projection_Base-case'!Y73-Y72,0),0)</f>
        <v>0</v>
      </c>
      <c r="BF72" s="359">
        <f t="shared" si="46"/>
        <v>0</v>
      </c>
      <c r="BG72" s="359">
        <f>IFERROR(100*BE72/'Projection_Base-case'!Y73,0)</f>
        <v>0</v>
      </c>
      <c r="BH72" s="359">
        <f t="shared" si="47"/>
        <v>0</v>
      </c>
      <c r="BI72" s="360">
        <f t="shared" si="48"/>
        <v>0</v>
      </c>
    </row>
    <row r="73" spans="1:61">
      <c r="A73" s="205">
        <v>69</v>
      </c>
      <c r="B73" s="347">
        <f>IF('Projection_Base-case'!B74&lt;&gt;"",'Projection_Base-case'!B74,0)</f>
        <v>0</v>
      </c>
      <c r="C73" s="347">
        <f>IF('Projection_Base-case'!C74&lt;&gt;"",'Projection_Base-case'!C74,0)</f>
        <v>0</v>
      </c>
      <c r="D73" s="365">
        <f>IF('Projection_Base-case'!D74&lt;&gt;"",'Projection_Base-case'!D74,0)</f>
        <v>0</v>
      </c>
      <c r="E73" s="369"/>
      <c r="F73" s="367" t="str">
        <f t="shared" si="49"/>
        <v>0</v>
      </c>
      <c r="G73" s="241" t="str">
        <f>IF(F73="Scenario1PBT1",'Medium retrofit'!$E$6,IF(F73="Scenario2PBT1",'Medium retrofit'!$F$6,IF(F73="Scenario3PBT1",'Medium retrofit'!$G$6,"")))&amp;IF(F73="Scenario1PBT2",'Medium retrofit'!$H$6,IF(F73="Scenario2PBT2",'Medium retrofit'!$I$6,IF(F73="Scenario3PBT2",'Medium retrofit'!$J$6,"")))&amp;IF(F73="Scenario1PBT3",'Medium retrofit'!$K$6,IF(F73="Scenario2PBT3",'Medium retrofit'!$L$6,IF(F73="Scenario3PBT3",'Medium retrofit'!$M$6,"")))&amp;IF(F73="Scenario1PBT4",'Medium retrofit'!$N$6,IF(F73="Scenario2PBT4",'Medium retrofit'!$O$6,IF(F73="Scenario3PBT4",'Medium retrofit'!$P$6,"")))&amp;IF(F73="Scenario1PBT5",'Medium retrofit'!$Q$6,IF(F73="Scenario2PBT5",'Medium retrofit'!$R$6,IF(F73="Scenario3PBT5",'Medium retrofit'!$S$6,"")))&amp;IF(F73="Scenario1PBT6",'Medium retrofit'!$T$6,IF(F73="Scenario2PBT6",'Medium retrofit'!$U$6,IF(F73="Scenario3PBT6",'Medium retrofit'!$V$6,"")))&amp;IF(F73="Scenario1PBT7",'Medium retrofit'!$W$6,IF(F73="Scenario2PBT7",'Medium retrofit'!$X$6,IF(F73="Scenario3PBT7",'Medium retrofit'!$Y$6,"")))&amp;IF(F73="Scenario1PBT8",'Medium retrofit'!$Z$6,IF(F73="Scenario2PBT8",'Medium retrofit'!$AA$6,IF(F73="Scenario3PBT8",'Medium retrofit'!$AB$6,"")))&amp;IF(F73="Scenario1PBT9",'Medium retrofit'!$AC$6,IF(F73="Scenario2PBT9",'Medium retrofit'!$AD$6,IF(F73="Scenario3PBT9",'Medium retrofit'!$AE$6,"")))&amp;IF(F73="Scenario1PBT10",'Medium retrofit'!$AF$6,IF(F73="Scenario2PBT10",'Medium retrofit'!$AG$6,IF(F73="Scenario3PBT10",'Medium retrofit'!$AH$6,"")))&amp;IF(F73="Scenario1PBT11",'Medium retrofit'!$AI$6,IF(F73="Scenario2PBT11",'Medium retrofit'!$AJ$6,IF(F73="Scenario3PBT11",'Medium retrofit'!$AK$6,"")))&amp;IF(F73="Scenario1PBT12",'Medium retrofit'!$AL$6,IF(F73="Scenario2PBT12",'Medium retrofit'!$AM$6,IF(F73="Scenario3PBT12",'Medium retrofit'!$AN$6,"")))&amp;IF(F73="Scenario1PBT13",'Medium retrofit'!$AO$6,IF(F73="Scenario2PBT13",'Medium retrofit'!$AP$6,IF(F73="Scenario3PBT13",'Medium retrofit'!$AQ$6,"")))&amp;IF(F73="Scenario1PBT14",'Medium retrofit'!$AR$6,IF(F73="Scenario2PBT14",'Medium retrofit'!$AS$6,IF(F73="Scenario3PBT14",'Medium retrofit'!$AT$6,"")))&amp;IF(F73="Scenario1PBT15",'Medium retrofit'!$AU$6,IF(F73="Scenario2PBT15",'Medium retrofit'!$AV$6,IF(F73="Scenario3PBT15",'Medium retrofit'!$AW$6,"")))</f>
        <v/>
      </c>
      <c r="H73" s="123">
        <f t="shared" si="50"/>
        <v>0</v>
      </c>
      <c r="I73" s="239" t="str">
        <f>IF(F73="Scenario1PBT1",'Medium retrofit'!$E$16,IF(F73="Scenario2PBT1",'Medium retrofit'!$F$16,IF(F73="Scenario3PBT1",'Medium retrofit'!$G$16,"")))&amp;IF(F73="Scenario1PBT2",'Medium retrofit'!$H$16,IF(F73="Scenario2PBT2",'Medium retrofit'!$I$16,IF(F73="Scenario3PBT2",'Medium retrofit'!$J$16,"")))&amp;IF(F73="Scenario1PBT3",'Medium retrofit'!$K$16,IF(F73="Scenario2PBT3",'Medium retrofit'!$L$16,IF(F73="Scenario3PBT3",'Medium retrofit'!$M$16,"")))&amp;IF(F73="Scenario1PBT4",'Medium retrofit'!$N$16,IF(F73="Scenario2PBT4",'Medium retrofit'!$O$16,IF(F73="Scenario3PBT4",'Medium retrofit'!$P$16,"")))&amp;IF(F73="Scenario1PBT5",'Medium retrofit'!$Q$16,IF(F73="Scenario2PBT5",'Medium retrofit'!$R$16,IF(F73="Scenario3PBT5",'Medium retrofit'!$S$16,"")))&amp;IF(F73="Scenario1PBT6",'Medium retrofit'!$T$16,IF(F73="Scenario2PBT6",'Medium retrofit'!$U$16,IF(F73="Scenario3PBT6",'Medium retrofit'!$V$16,"")))&amp;IF(F73="Scenario1PBT7",'Medium retrofit'!$W$16,IF(F73="Scenario2PBT7",'Medium retrofit'!$X$16,IF(F73="Scenario3PBT7",'Medium retrofit'!$Y$16,"")))&amp;IF(F73="Scenario1PBT8",'Medium retrofit'!$Z$16,IF(F73="Scenario2PBT8",'Medium retrofit'!$AA$16,IF(F73="Scenario3PBT8",'Medium retrofit'!$AB$16,"")))&amp;IF(F73="Scenario1PBT9",'Medium retrofit'!$AC$16,IF(F73="Scenario2PBT9",'Medium retrofit'!$AD$16,IF(F73="Scenario3PBT9",'Medium retrofit'!$AE$16,"")))&amp;IF(F73="Scenario1PBT10",'Medium retrofit'!$AF$16,IF(F73="Scenario2PBT10",'Medium retrofit'!$AG$16,IF(F73="Scenario3PBT10",'Medium retrofit'!$AH$16,"")))&amp;IF(F73="Scenario1PBT11",'Medium retrofit'!$AI$16,IF(F73="Scenario2PBT11",'Medium retrofit'!$AJ$16,IF(F73="Scenario3PBT11",'Medium retrofit'!$AK$16,"")))&amp;IF(F73="Scenario1PBT12",'Medium retrofit'!$AL$16,IF(F73="Scenario2PBT12",'Medium retrofit'!$AM$16,IF(F73="Scenario3PBT12",'Medium retrofit'!$AN$16,"")))&amp;IF(F73="Scenario1PBT13",'Medium retrofit'!$AO$16,IF(F73="Scenario2PBT13",'Medium retrofit'!$AP$16,IF(F73="Scenario3PBT13",'Medium retrofit'!$AQ$16,"")))&amp;IF(F73="Scenario1PBT14",'Medium retrofit'!$AR$16,IF(F73="Scenario2PBT14",'Medium retrofit'!$AS$16,IF(F73="Scenario3PBT14",'Medium retrofit'!$AT$16,"")))&amp;IF(F73="Scenario1PBT15",'Medium retrofit'!$AU$16,IF(F73="Scenario2PBT15",'Medium retrofit'!$AV$16,IF(F73="Scenario3PBT15",'Medium retrofit'!$AW$16,"")))</f>
        <v/>
      </c>
      <c r="J73" s="123">
        <f t="shared" si="51"/>
        <v>0</v>
      </c>
      <c r="K73" s="123" t="str">
        <f>IF(F73="Scenario1PBT1",'Medium retrofit'!$E$18,IF(F73="Scenario2PBT1",'Medium retrofit'!$F$18,IF(F73="Scenario3PBT1",'Medium retrofit'!$G$18,"")))&amp;IF(F73="Scenario1PBT2",'Medium retrofit'!$H$18,IF(F73="Scenario2PBT2",'Medium retrofit'!$I$18,IF(F73="Scenario3PBT2",'Medium retrofit'!$J$18,"")))&amp;IF(F73="Scenario1PBT3",'Medium retrofit'!$K$18,IF(F73="Scenario2PBT3",'Medium retrofit'!$L$18,IF(F73="Scenario3PBT3",'Medium retrofit'!$M$18,"")))&amp;IF(F73="Scenario1PBT4",'Medium retrofit'!$N$18,IF(F73="Scenario2PBT4",'Medium retrofit'!$O$18,IF(F73="Scenario3PBT4",'Medium retrofit'!$P$18,"")))&amp;IF(F73="Scenario1PBT5",'Medium retrofit'!$Q$18,IF(F73="Scenario2PBT5",'Medium retrofit'!$R$18,IF(F73="Scenario3PBT5",'Medium retrofit'!$S$18,"")))&amp;IF(F73="Scenario1PBT6",'Medium retrofit'!$T$18,IF(F73="Scenario2PBT6",'Medium retrofit'!$U$18,IF(F73="Scenario3PBT6",'Medium retrofit'!$V$18,"")))&amp;IF(F73="Scenario1PBT7",'Medium retrofit'!$W$18,IF(F73="Scenario2PBT7",'Medium retrofit'!$X$18,IF(F73="Scenario3PBT7",'Medium retrofit'!$Y$18,"")))&amp;IF(F73="Scenario1PBT8",'Medium retrofit'!$Z$18,IF(F73="Scenario2PBT8",'Medium retrofit'!$AA$18,IF(F73="Scenario3PBT8",'Medium retrofit'!$AB$18,"")))&amp;IF(F73="Scenario1PBT9",'Medium retrofit'!$AC$18,IF(F73="Scenario2PBT9",'Medium retrofit'!$AD$18,IF(F73="Scenario3PBT9",'Medium retrofit'!$AE$18,"")))&amp;IF(F73="Scenario1PBT10",'Medium retrofit'!$AF$18,IF(F73="Scenario2PBT10",'Medium retrofit'!$AG$18,IF(F73="Scenario3PBT10",'Medium retrofit'!$AH$18,"")))&amp;IF(F73="Scenario1PBT11",'Medium retrofit'!$AI$18,IF(F73="Scenario2PBT11",'Medium retrofit'!$AJ$18,IF(F73="Scenario3PBT11",'Medium retrofit'!$AK$18,"")))&amp;IF(F73="Scenario1PBT12",'Medium retrofit'!$AL$18,IF(F73="Scenario2PBT12",'Medium retrofit'!$AM$18,IF(F73="Scenario3PBT12",'Medium retrofit'!$AN$18,"")))&amp;IF(F73="Scenario1PBT13",'Medium retrofit'!$AO$18,IF(F73="Scenario2PBT13",'Medium retrofit'!$AP$18,IF(F73="Scenario3PBT13",'Medium retrofit'!$AQ$18,"")))&amp;IF(F73="Scenario1PBT14",'Medium retrofit'!$AR$18,IF(F73="Scenario2PBT14",'Medium retrofit'!$AS$18,IF(F73="Scenario3PBT14",'Medium retrofit'!$AT$18,"")))&amp;IF(F73="Scenario1PBT15",'Medium retrofit'!$AU$18,IF(F73="Scenario2PBT15",'Medium retrofit'!$AV$18,IF(F73="Scenario3PBT15",'Medium retrofit'!$AW$18,"")))</f>
        <v/>
      </c>
      <c r="L73" s="123">
        <f t="shared" si="52"/>
        <v>0</v>
      </c>
      <c r="M73" s="123" t="str">
        <f>IF(F73="Scenario1PBT1",'Medium retrofit'!$E$20,IF(F73="Scenario2PBT1",'Medium retrofit'!$F$20,IF(F73="Scenario3PBT1",'Medium retrofit'!$G$20,"")))&amp;IF(F73="Scenario1PBT2",'Medium retrofit'!$H$20,IF(F73="Scenario2PBT2",'Medium retrofit'!$I$20,IF(F73="Scenario3PBT2",'Medium retrofit'!$J$20,"")))&amp;IF(F73="Scenario1PBT3",'Medium retrofit'!$K$20,IF(F73="Scenario2PBT3",'Medium retrofit'!$L$20,IF(F73="Scenario3PBT3",'Medium retrofit'!$M$20,"")))&amp;IF(F73="Scenario1PBT4",'Medium retrofit'!$N$20,IF(F73="Scenario2PBT4",'Medium retrofit'!$O$20,IF(F73="Scenario3PBT4",'Medium retrofit'!$P$20,"")))&amp;IF(F73="Scenario1PBT5",'Medium retrofit'!$Q$20,IF(F73="Scenario2PBT5",'Medium retrofit'!$R$20,IF(F73="Scenario3PBT5",'Medium retrofit'!$S$20,"")))&amp;IF(F73="Scenario1PBT6",'Medium retrofit'!$T$20,IF(F73="Scenario2PBT6",'Medium retrofit'!$U$20,IF(F73="Scenario3PBT6",'Medium retrofit'!$V$20,"")))&amp;IF(F73="Scenario1PBT7",'Medium retrofit'!$W$20,IF(F73="Scenario2PBT7",'Medium retrofit'!$X$20,IF(F73="Scenario3PBT7",'Medium retrofit'!$Y$20,"")))&amp;IF(F73="Scenario1PBT8",'Medium retrofit'!$Z$20,IF(F73="Scenario2PBT8",'Medium retrofit'!$AA$20,IF(F73="Scenario3PBT8",'Medium retrofit'!$AB$20,"")))&amp;IF(F73="Scenario1PBT9",'Medium retrofit'!$AC$20,IF(F73="Scenario2PBT9",'Medium retrofit'!$AD$20,IF(F73="Scenario3PBT9",'Medium retrofit'!$AE$20,"")))&amp;IF(F73="Scenario1PBT10",'Medium retrofit'!$AF$20,IF(F73="Scenario2PBT10",'Medium retrofit'!$AG$20,IF(F73="Scenario3PBT10",'Medium retrofit'!$AH$20,"")))&amp;IF(F73="Scenario1PBT11",'Medium retrofit'!$AI$20,IF(F73="Scenario2PBT11",'Medium retrofit'!$AJ$20,IF(F73="Scenario3PBT11",'Medium retrofit'!$AK$20,"")))&amp;IF(F73="Scenario1PBT12",'Medium retrofit'!$AL$20,IF(F73="Scenario2PBT12",'Medium retrofit'!$AM$20,IF(F73="Scenario3PBT12",'Medium retrofit'!$AN$20,"")))&amp;IF(F73="Scenario1PBT13",'Medium retrofit'!$AO$20,IF(F73="Scenario2PBT13",'Medium retrofit'!$AP$20,IF(F73="Scenario3PBT13",'Medium retrofit'!$AQ$20,"")))&amp;IF(F73="Scenario1PBT14",'Medium retrofit'!$AR$20,IF(F73="Scenario2PBT14",'Medium retrofit'!$AS$20,IF(F73="Scenario3PBT14",'Medium retrofit'!$AT$20,"")))&amp;IF(F73="Scenario1PBT15",'Medium retrofit'!$AU$20,IF(F73="Scenario2PBT15",'Medium retrofit'!$AV$20,IF(F73="Scenario3PBT15",'Medium retrofit'!$AW$20,"")))</f>
        <v/>
      </c>
      <c r="N73" s="124">
        <f t="shared" si="53"/>
        <v>0</v>
      </c>
      <c r="O73" s="245" t="str">
        <f>IF(F73="Scenario1PBT1",'Medium retrofit'!$E$23,IF(F73="Scenario2PBT1",'Medium retrofit'!$F$23,IF(F73="Scenario3PBT1",'Medium retrofit'!$G$23,"")))&amp;IF(F73="Scenario1PBT2",'Medium retrofit'!$H$23,IF(F73="Scenario2PBT2",'Medium retrofit'!$I$23,IF(F73="Scenario3PBT2",'Medium retrofit'!$J$23,"")))&amp;IF(F73="Scenario1PBT3",'Medium retrofit'!$K$23,IF(F73="Scenario2PBT3",'Medium retrofit'!$L$23,IF(F73="Scenario3PBT3",'Medium retrofit'!$M$23,"")))&amp;IF(F73="Scenario1PBT4",'Medium retrofit'!$N$23,IF(F73="Scenario2PBT4",'Medium retrofit'!$O$23,IF(F73="Scenario3PBT4",'Medium retrofit'!$P$23,"")))&amp;IF(F73="Scenario1PBT5",'Medium retrofit'!$Q$23,IF(F73="Scenario2PBT5",'Medium retrofit'!$R$23,IF(F73="Scenario3PBT5",'Medium retrofit'!$S$23,"")))&amp;IF(F73="Scenario1PBT6",'Medium retrofit'!$T$23,IF(F73="Scenario2PBT6",'Medium retrofit'!$U$23,IF(F73="Scenario3PBT6",'Medium retrofit'!$V$23,"")))&amp;IF(F73="Scenario1PBT7",'Medium retrofit'!$W$23,IF(F73="Scenario2PBT7",'Medium retrofit'!$X$23,IF(F73="Scenario3PBT7",'Medium retrofit'!$Y$23,"")))&amp;IF(F73="Scenario1PBT8",'Medium retrofit'!$Z$23,IF(F73="Scenario2PBT8",'Medium retrofit'!$AA$23,IF(F73="Scenario3PBT8",'Medium retrofit'!$AB$23,"")))&amp;IF(F73="Scenario1PBT9",'Medium retrofit'!$AC$23,IF(F73="Scenario2PBT9",'Medium retrofit'!$AD$23,IF(F73="Scenario3PBT9",'Medium retrofit'!$AE$23,"")))&amp;IF(F73="Scenario1PBT10",'Medium retrofit'!$AF$23,IF(F73="Scenario2PBT10",'Medium retrofit'!$AG$23,IF(F73="Scenario3PBT10",'Medium retrofit'!$AH$23,"")))&amp;IF(F73="Scenario1PBT11",'Medium retrofit'!$AI$23,IF(F73="Scenario2PBT11",'Medium retrofit'!$AJ$23,IF(F73="Scenario3PBT11",'Medium retrofit'!$AK$23,"")))&amp;IF(F73="Scenario1PBT12",'Medium retrofit'!$AL$23,IF(F73="Scenario2PBT12",'Medium retrofit'!$AM$23,IF(F73="Scenario3PBT12",'Medium retrofit'!$AN$23,"")))&amp;IF(F73="Scenario1PBT13",'Medium retrofit'!$AO$23,IF(F73="Scenario2PBT13",'Medium retrofit'!$AP$23,IF(F73="Scenario3PBT13",'Medium retrofit'!$AQ$23,"")))&amp;IF(F73="Scenario1PBT14",'Medium retrofit'!$AR$23,IF(F73="Scenario2PBT14",'Medium retrofit'!$AS$23,IF(F73="Scenario3PBT14",'Medium retrofit'!$AT$23,"")))&amp;IF(F73="Scenario1PBT15",'Medium retrofit'!$AU$23,IF(F73="Scenario2PBT15",'Medium retrofit'!$AV$23,IF(F73="Scenario3PBT15",'Medium retrofit'!$AW$23,"")))</f>
        <v/>
      </c>
      <c r="P73" s="123">
        <f t="shared" si="54"/>
        <v>0</v>
      </c>
      <c r="Q73" s="123" t="str">
        <f>IF(F73="Scenario1PBT1",'Medium retrofit'!$E$25,IF(F73="Scenario2PBT1",'Medium retrofit'!$F$25,IF(F73="Scenario3PBT1",'Medium retrofit'!$G$25,"")))&amp;IF(F73="Scenario1PBT2",'Medium retrofit'!$H$25,IF(F73="Scenario2PBT2",'Medium retrofit'!$I$25,IF(F73="Scenario3PBT2",'Medium retrofit'!$J$25,"")))&amp;IF(F73="Scenario1PBT3",'Medium retrofit'!$K$25,IF(F73="Scenario2PBT3",'Medium retrofit'!$L$25,IF(F73="Scenario3PBT3",'Medium retrofit'!$M$25,"")))&amp;IF(F73="Scenario1PBT4",'Medium retrofit'!$N$25,IF(F73="Scenario2PBT4",'Medium retrofit'!$O$25,IF(F73="Scenario3PBT4",'Medium retrofit'!$P$25,"")))&amp;IF(F73="Scenario1PBT5",'Medium retrofit'!$Q$25,IF(F73="Scenario2PBT5",'Medium retrofit'!$R$25,IF(F73="Scenario3PBT5",'Medium retrofit'!$S$25,"")))&amp;IF(F73="Scenario1PBT6",'Medium retrofit'!$T$25,IF(F73="Scenario2PBT6",'Medium retrofit'!$U$25,IF(F73="Scenario3PBT6",'Medium retrofit'!$V$25,"")))&amp;IF(F73="Scenario1PBT7",'Medium retrofit'!$W$25,IF(F73="Scenario2PBT7",'Medium retrofit'!$X$25,IF(F73="Scenario3PBT7",'Medium retrofit'!$Y$25,"")))&amp;IF(F73="Scenario1PBT8",'Medium retrofit'!$Z$25,IF(F73="Scenario2PBT8",'Medium retrofit'!$AA$25,IF(F73="Scenario3PBT8",'Medium retrofit'!$AB$25,"")))&amp;IF(F73="Scenario1PBT9",'Medium retrofit'!$AC$25,IF(F73="Scenario2PBT9",'Medium retrofit'!$AD$25,IF(F73="Scenario3PBT9",'Medium retrofit'!$AE$25,"")))&amp;IF(F73="Scenario1PBT10",'Medium retrofit'!$AF$25,IF(F73="Scenario2PBT10",'Medium retrofit'!$AG$25,IF(F73="Scenario3PBT10",'Medium retrofit'!$AH$25,"")))&amp;IF(F73="Scenario1PBT11",'Medium retrofit'!$AI$25,IF(F73="Scenario2PBT11",'Medium retrofit'!$AJ$25,IF(F73="Scenario3PBT11",'Medium retrofit'!$AK$25,"")))&amp;IF(F73="Scenario1PBT12",'Medium retrofit'!$AL$25,IF(F73="Scenario2PBT12",'Medium retrofit'!$AM$25,IF(F73="Scenario3PBT12",'Medium retrofit'!$AN$25,"")))&amp;IF(F73="Scenario1PBT13",'Medium retrofit'!$AO$25,IF(F73="Scenario2PBT13",'Medium retrofit'!$AP$25,IF(F73="Scenario3PBT13",'Medium retrofit'!$AQ$25,"")))&amp;IF(F73="Scenario1PBT14",'Medium retrofit'!$AR$25,IF(F73="Scenario2PBT14",'Medium retrofit'!$AS$25,IF(F73="Scenario3PBT14",'Medium retrofit'!$AT$25,"")))&amp;IF(F73="Scenario1PBT15",'Medium retrofit'!$AU$25,IF(F73="Scenario2PBT15",'Medium retrofit'!$AV$25,IF(F73="Scenario3PBT15",'Medium retrofit'!$AW$25,"")))</f>
        <v/>
      </c>
      <c r="R73" s="123">
        <f t="shared" si="55"/>
        <v>0</v>
      </c>
      <c r="S73" s="123" t="str">
        <f>IF(F73="Scenario1PBT1",'Medium retrofit'!$E$27,IF(F73="Scenario2PBT1",'Medium retrofit'!$F$27,IF(F73="Scenario3PBT1",'Medium retrofit'!$G$27,"")))&amp;IF(F73="Scenario1PBT2",'Medium retrofit'!$H$27,IF(F73="Scenario2PBT2",'Medium retrofit'!$I$27,IF(F73="Scenario3PBT2",'Medium retrofit'!$J$27,"")))&amp;IF(F73="Scenario1PBT3",'Medium retrofit'!$K$27,IF(F73="Scenario2PBT3",'Medium retrofit'!$L$27,IF(F73="Scenario3PBT3",'Medium retrofit'!$M$27,"")))&amp;IF(F73="Scenario1PBT4",'Medium retrofit'!$N$27,IF(F73="Scenario2PBT4",'Medium retrofit'!$O$27,IF(F73="Scenario3PBT4",'Medium retrofit'!$P$27,"")))&amp;IF(F73="Scenario1PBT5",'Medium retrofit'!$Q$27,IF(F73="Scenario2PBT5",'Medium retrofit'!$R$27,IF(F73="Scenario3PBT5",'Medium retrofit'!$S$27,"")))&amp;IF(F73="Scenario1PBT6",'Medium retrofit'!$T$27,IF(F73="Scenario2PBT6",'Medium retrofit'!$U$27,IF(F73="Scenario3PBT6",'Medium retrofit'!$V$27,"")))&amp;IF(F73="Scenario1PBT7",'Medium retrofit'!$W$27,IF(F73="Scenario2PBT7",'Medium retrofit'!$X$27,IF(F73="Scenario3PBT7",'Medium retrofit'!$Y$27,"")))&amp;IF(F73="Scenario1PBT8",'Medium retrofit'!$Z$27,IF(F73="Scenario2PBT8",'Medium retrofit'!$AA$27,IF(F73="Scenario3PBT8",'Medium retrofit'!$AB$27,"")))&amp;IF(F73="Scenario1PBT9",'Medium retrofit'!$AC$27,IF(F73="Scenario2PBT9",'Medium retrofit'!$AD$27,IF(F73="Scenario3PBT9",'Medium retrofit'!$AE$27,"")))&amp;IF(F73="Scenario1PBT10",'Medium retrofit'!$AF$27,IF(F73="Scenario2PBT10",'Medium retrofit'!$AG$27,IF(F73="Scenario3PBT10",'Medium retrofit'!$AH$27,"")))&amp;IF(F73="Scenario1PBT11",'Medium retrofit'!$AI$27,IF(F73="Scenario2PBT11",'Medium retrofit'!$AJ$27,IF(F73="Scenario3PBT11",'Medium retrofit'!$AK$27,"")))&amp;IF(F73="Scenario1PBT12",'Medium retrofit'!$AL$27,IF(F73="Scenario2PBT12",'Medium retrofit'!$AM$27,IF(F73="Scenario3PBT12",'Medium retrofit'!$AN$27,"")))&amp;IF(F73="Scenario1PBT13",'Medium retrofit'!$AO$27,IF(F73="Scenario2PBT13",'Medium retrofit'!$AP$27,IF(F73="Scenario3PBT13",'Medium retrofit'!$AQ$27,"")))&amp;IF(F73="Scenario1PBT14",'Medium retrofit'!$AR$27,IF(F73="Scenario2PBT14",'Medium retrofit'!$AS$27,IF(F73="Scenario3PBT14",'Medium retrofit'!$AT$27,"")))&amp;IF(F73="Scenario1PBT15",'Medium retrofit'!$AU$27,IF(F73="Scenario2PBT15",'Medium retrofit'!$AV$27,IF(F73="Scenario3PBT15",'Medium retrofit'!$AW$27,"")))</f>
        <v/>
      </c>
      <c r="T73" s="246">
        <f t="shared" si="56"/>
        <v>0</v>
      </c>
      <c r="U73" s="245" t="str">
        <f>IF(F73="Scenario1PBT1",'Medium retrofit'!$E$38,IF(F73="Scenario2PBT1",'Medium retrofit'!$F$38,IF(F73="Scenario3PBT1",'Medium retrofit'!$G$38,"")))&amp;IF(F73="Scenario1PBT2",'Medium retrofit'!$H$38,IF(F73="Scenario2PBT2",'Medium retrofit'!$I$38,IF(F73="Scenario3PBT2",'Medium retrofit'!$J$38,"")))&amp;IF(F73="Scenario1PBT3",'Medium retrofit'!$K$38,IF(F73="Scenario2PBT3",'Medium retrofit'!$L$38,IF(F73="Scenario3PBT3",'Medium retrofit'!$M$38,"")))&amp;IF(F73="Scenario1PBT4",'Medium retrofit'!$N$38,IF(F73="Scenario2PBT4",'Medium retrofit'!$O$38,IF(F73="Scenario3PBT4",'Medium retrofit'!$P$38,"")))&amp;IF(F73="Scenario1PBT5",'Medium retrofit'!$Q$38,IF(F73="Scenario2PBT5",'Medium retrofit'!$R$38,IF(F73="Scenario3PBT5",'Medium retrofit'!$S$38,"")))&amp;IF(F73="Scenario1PBT6",'Medium retrofit'!$T$38,IF(F73="Scenario2PBT6",'Medium retrofit'!$U$38,IF(F73="Scenario3PBT6",'Medium retrofit'!$V$38,"")))&amp;IF(F73="Scenario1PBT7",'Medium retrofit'!$W$38,IF(F73="Scenario2PBT7",'Medium retrofit'!$X$38,IF(F73="Scenario3PBT7",'Medium retrofit'!$Y$38,"")))&amp;IF(F73="Scenario1PBT8",'Medium retrofit'!$Z$38,IF(F73="Scenario2PBT8",'Medium retrofit'!$AA$38,IF(F73="Scenario3PBT8",'Medium retrofit'!$AB$38,"")))&amp;IF(F73="Scenario1PBT9",'Medium retrofit'!$AC$38,IF(F73="Scenario2PBT9",'Medium retrofit'!$AD$38,IF(F73="Scenario3PBT9",'Medium retrofit'!$AE$38,"")))&amp;IF(F73="Scenario1PBT10",'Medium retrofit'!$AF$38,IF(F73="Scenario2PBT10",'Medium retrofit'!$AG$38,IF(F73="Scenario3PBT10",'Medium retrofit'!$AH$38,"")))&amp;IF(F73="Scenario1PBT11",'Medium retrofit'!$AI$38,IF(F73="Scenario2PBT11",'Medium retrofit'!$AJ$38,IF(F73="Scenario3PBT11",'Medium retrofit'!$AK$38,"")))&amp;IF(F73="Scenario1PBT12",'Medium retrofit'!$AL$38,IF(F73="Scenario2PBT12",'Medium retrofit'!$AM$38,IF(F73="Scenario3PBT12",'Medium retrofit'!$AN$38,"")))&amp;IF(F73="Scenario1PBT13",'Medium retrofit'!$AO$38,IF(F73="Scenario2PBT13",'Medium retrofit'!$AP$38,IF(F73="Scenario3PBT13",'Medium retrofit'!$AQ$38,"")))&amp;IF(F73="Scenario1PBT14",'Medium retrofit'!$AR$38,IF(F73="Scenario2PBT14",'Medium retrofit'!$AS$38,IF(F73="Scenario3PBT14",'Medium retrofit'!$AT$38,"")))&amp;IF(F73="Scenario1PBT15",'Medium retrofit'!$AU$38,IF(F73="Scenario2PBT15",'Medium retrofit'!$AV$38,IF(F73="Scenario3PBT15",'Medium retrofit'!$AW$38,"")))</f>
        <v/>
      </c>
      <c r="V73" s="123">
        <f t="shared" si="57"/>
        <v>0</v>
      </c>
      <c r="W73" s="123" t="str">
        <f>IF(F73="Scenario1PBT1",'Medium retrofit'!$E$40,IF(F73="Scenario2PBT1",'Medium retrofit'!$F$40,IF(F73="Scenario3PBT1",'Medium retrofit'!$G$40,"")))&amp;IF(F73="Scenario1PBT2",'Medium retrofit'!$H$40,IF(F73="Scenario2PBT2",'Medium retrofit'!$I$40,IF(F73="Scenario3PBT2",'Medium retrofit'!$J$40,"")))&amp;IF(F73="Scenario1PBT3",'Medium retrofit'!$K$40,IF(F73="Scenario2PBT3",'Medium retrofit'!$L$40,IF(F73="Scenario3PBT3",'Medium retrofit'!$M$40,"")))&amp;IF(F73="Scenario1PBT4",'Medium retrofit'!$N$40,IF(F73="Scenario2PBT4",'Medium retrofit'!$O$40,IF(F73="Scenario3PBT4",'Medium retrofit'!$P$40,"")))&amp;IF(F73="Scenario1PBT5",'Medium retrofit'!$Q$40,IF(F73="Scenario2PBT5",'Medium retrofit'!$R$40,IF(F73="Scenario3PBT5",'Medium retrofit'!$S$40,"")))&amp;IF(F73="Scenario1PBT6",'Medium retrofit'!$T$40,IF(F73="Scenario2PBT6",'Medium retrofit'!$U$40,IF(F73="Scenario3PBT6",'Medium retrofit'!$V$40,"")))&amp;IF(F73="Scenario1PBT7",'Medium retrofit'!$W$40,IF(F73="Scenario2PBT7",'Medium retrofit'!$X$40,IF(F73="Scenario3PBT7",'Medium retrofit'!$Y$40,"")))&amp;IF(F73="Scenario1PBT8",'Medium retrofit'!$Z$40,IF(F73="Scenario2PBT8",'Medium retrofit'!$AA$40,IF(F73="Scenario3PBT8",'Medium retrofit'!$AB$40,"")))&amp;IF(F73="Scenario1PBT9",'Medium retrofit'!$AC$40,IF(F73="Scenario2PBT9",'Medium retrofit'!$AD$40,IF(F73="Scenario3PBT9",'Medium retrofit'!$AE$40,"")))&amp;IF(F73="Scenario1PBT10",'Medium retrofit'!$AF$40,IF(F73="Scenario2PBT10",'Medium retrofit'!$AG$40,IF(F73="Scenario3PBT10",'Medium retrofit'!$AH$40,"")))&amp;IF(F73="Scenario1PBT11",'Medium retrofit'!$AI$40,IF(F73="Scenario2PBT11",'Medium retrofit'!$AJ$40,IF(F73="Scenario3PBT11",'Medium retrofit'!$AK$40,"")))&amp;IF(F73="Scenario1PBT12",'Medium retrofit'!$AL$40,IF(F73="Scenario2PBT12",'Medium retrofit'!$AM$40,IF(F73="Scenario3PBT12",'Medium retrofit'!$AN$40,"")))&amp;IF(F73="Scenario1PBT13",'Medium retrofit'!$AO$40,IF(F73="Scenario2PBT13",'Medium retrofit'!$AP$40,IF(F73="Scenario3PBT13",'Medium retrofit'!$AQ$40,"")))&amp;IF(F73="Scenario1PBT14",'Medium retrofit'!$AR$40,IF(F73="Scenario2PBT14",'Medium retrofit'!$AS$40,IF(F73="Scenario3PBT14",'Medium retrofit'!$AT$40,"")))&amp;IF(F73="Scenario1PBT15",'Medium retrofit'!$AU$40,IF(F73="Scenario2PBT15",'Medium retrofit'!$AV$40,IF(F73="Scenario3PBT15",'Medium retrofit'!$AW$40,"")))</f>
        <v/>
      </c>
      <c r="X73" s="123">
        <f t="shared" si="58"/>
        <v>0</v>
      </c>
      <c r="Y73" s="123" t="str">
        <f>IF(F73="Scenario1PBT1",'Medium retrofit'!$E$42,IF(F73="Scenario2PBT1",'Medium retrofit'!$F$42,IF(F73="Scenario3PBT1",'Medium retrofit'!$G$42,"")))&amp;IF(F73="Scenario1PBT2",'Medium retrofit'!$H$42,IF(F73="Scenario2PBT2",'Medium retrofit'!$I$42,IF(F73="Scenario3PBT2",'Medium retrofit'!$J$42,"")))&amp;IF(F73="Scenario1PBT3",'Medium retrofit'!$K$42,IF(F73="Scenario2PBT3",'Medium retrofit'!$L$42,IF(F73="Scenario3PBT3",'Medium retrofit'!$M$42,"")))&amp;IF(F73="Scenario1PBT4",'Medium retrofit'!$N$42,IF(F73="Scenario2PBT4",'Medium retrofit'!$O$42,IF(F73="Scenario3PBT4",'Medium retrofit'!$P$42,"")))&amp;IF(F73="Scenario1PBT5",'Medium retrofit'!$Q$42,IF(F73="Scenario2PBT5",'Medium retrofit'!$R$42,IF(F73="Scenario3PBT5",'Medium retrofit'!$S$42,"")))&amp;IF(F73="Scenario1PBT6",'Medium retrofit'!$T$42,IF(F73="Scenario2PBT6",'Medium retrofit'!$U$42,IF(F73="Scenario3PBT6",'Medium retrofit'!$V$42,"")))&amp;IF(F73="Scenario1PBT7",'Medium retrofit'!$W$42,IF(F73="Scenario2PBT7",'Medium retrofit'!$X$42,IF(F73="Scenario3PBT7",'Medium retrofit'!$Y$42,"")))&amp;IF(F73="Scenario1PBT8",'Medium retrofit'!$Z$42,IF(F73="Scenario2PBT8",'Medium retrofit'!$AA$42,IF(F73="Scenario3PBT8",'Medium retrofit'!$AB$42,"")))&amp;IF(F73="Scenario1PBT9",'Medium retrofit'!$AC$42,IF(F73="Scenario2PBT9",'Medium retrofit'!$AD$42,IF(F73="Scenario3PBT9",'Medium retrofit'!$AE$42,"")))&amp;IF(F73="Scenario1PBT10",'Medium retrofit'!$AF$42,IF(F73="Scenario2PBT10",'Medium retrofit'!$AG$42,IF(F73="Scenario3PBT10",'Medium retrofit'!$AH$42,"")))&amp;IF(F73="Scenario1PBT11",'Medium retrofit'!$AI$42,IF(F73="Scenario2PBT11",'Medium retrofit'!$AJ$42,IF(F73="Scenario3PBT11",'Medium retrofit'!$AK$42,"")))&amp;IF(F73="Scenario1PBT12",'Medium retrofit'!$AL$42,IF(F73="Scenario2PBT12",'Medium retrofit'!$AM$42,IF(F73="Scenario3PBT12",'Medium retrofit'!$AN$42,"")))&amp;IF(F73="Scenario1PBT13",'Medium retrofit'!$AO$42,IF(F73="Scenario2PBT13",'Medium retrofit'!$AP$42,IF(F73="Scenario3PBT13",'Medium retrofit'!$AQ$42,"")))&amp;IF(F73="Scenario1PBT14",'Medium retrofit'!$AR$42,IF(F73="Scenario2PBT14",'Medium retrofit'!$AS$42,IF(F73="Scenario3PBT14",'Medium retrofit'!$AT$42,"")))&amp;IF(F73="Scenario1PBT15",'Medium retrofit'!$AU$42,IF(F73="Scenario2PBT15",'Medium retrofit'!$AV$42,IF(F73="Scenario3PBT15",'Medium retrofit'!$AW$42,"")))</f>
        <v/>
      </c>
      <c r="Z73" s="123">
        <f t="shared" si="59"/>
        <v>0</v>
      </c>
      <c r="AA73" s="239" t="str">
        <f>IF(F73="Scenario1PBT1",'Medium retrofit'!$E$101,IF(F73="Scenario2PBT1",'Medium retrofit'!$F$101,IF(F73="Scenario3PBT1",'Medium retrofit'!$G$101,"")))&amp;IF(F73="Scenario1PBT2",'Medium retrofit'!$H$101,IF(F73="Scenario2PBT2",'Medium retrofit'!$I$101,IF(F73="Scenario3PBT2",'Medium retrofit'!$J$101,"")))&amp;IF(F73="Scenario1PBT3",'Medium retrofit'!$K$101,IF(F73="Scenario2PBT3",'Medium retrofit'!$L$101,IF(F73="Scenario3PBT3",'Medium retrofit'!$M$101,"")))&amp;IF(F73="Scenario1PBT4",'Medium retrofit'!$N$101,IF(F73="Scenario2PBT4",'Medium retrofit'!$O$101,IF(F73="Scenario3PBT4",'Medium retrofit'!$P$101,"")))&amp;IF(F73="Scenario1PBT5",'Medium retrofit'!$Q$101,IF(F73="Scenario2PBT5",'Medium retrofit'!$R$101,IF(F73="Scenario3PBT5",'Medium retrofit'!$S$101,"")))&amp;IF(F73="Scenario1PBT6",'Medium retrofit'!$T$101,IF(F73="Scenario2PBT6",'Medium retrofit'!$U$101,IF(F73="Scenario3PBT6",'Medium retrofit'!$V$101,"")))&amp;IF(F73="Scenario1PBT7",'Medium retrofit'!$W$101,IF(F73="Scenario2PBT7",'Medium retrofit'!$X$101,IF(F73="Scenario3PBT7",'Medium retrofit'!$Y$101,"")))&amp;IF(F73="Scenario1PBT8",'Medium retrofit'!$Z$101,IF(F73="Scenario2PBT8",'Medium retrofit'!$AA$101,IF(F73="Scenario3PBT8",'Medium retrofit'!$AB$101,"")))&amp;IF(F73="Scenario1PBT9",'Medium retrofit'!$AC$101,IF(F73="Scenario2PBT9",'Medium retrofit'!$AD$101,IF(F73="Scenario3PBT9",'Medium retrofit'!$AE$101,"")))&amp;IF(F73="Scenario1PBT10",'Medium retrofit'!$AF$101,IF(F73="Scenario2PBT10",'Medium retrofit'!$AG$101,IF(F73="Scenario3PBT10",'Medium retrofit'!$AH$101,"")))&amp;IF(F73="Scenario1PBT11",'Medium retrofit'!$AI$101,IF(F73="Scenario2PBT11",'Medium retrofit'!$AJ$101,IF(F73="Scenario3PBT11",'Medium retrofit'!$AK$101,"")))&amp;IF(F73="Scenario1PBT12",'Medium retrofit'!$AL$101,IF(F73="Scenario2PBT12",'Medium retrofit'!$AM$101,IF(F73="Scenario3PBT12",'Medium retrofit'!$AN$101,"")))&amp;IF(F73="Scenario1PBT13",'Medium retrofit'!$AO$101,IF(F73="Scenario2PBT13",'Medium retrofit'!$AP$101,IF(F73="Scenario3PBT13",'Medium retrofit'!$AQ$101,"")))&amp;IF(F73="Scenario1PBT14",'Medium retrofit'!$AR$101,IF(F73="Scenario2PBT14",'Medium retrofit'!$AS$101,IF(F73="Scenario3PBT14",'Medium retrofit'!$AT$101,"")))&amp;IF(F73="Scenario1PBT15",'Medium retrofit'!$AU$101,IF(F73="Scenario2PBT15",'Medium retrofit'!$AV$101,IF(F73="Scenario3PBT15",'Medium retrofit'!$AW$101,"")))</f>
        <v/>
      </c>
      <c r="AB73" s="242">
        <f t="shared" si="60"/>
        <v>0</v>
      </c>
      <c r="AC73" s="364" t="str">
        <f t="shared" si="61"/>
        <v/>
      </c>
      <c r="AD73" s="353">
        <f>IF(AC73="",IFERROR('Projection_Base-case'!G74-G73,0),0)</f>
        <v>0</v>
      </c>
      <c r="AE73" s="350">
        <f t="shared" si="37"/>
        <v>0</v>
      </c>
      <c r="AF73" s="361">
        <f>IFERROR(100*AD73/'Projection_Base-case'!G74,0)</f>
        <v>0</v>
      </c>
      <c r="AG73" s="352">
        <f>IF(AC73="",IFERROR('Projection_Base-case'!I74-I73,0),0)</f>
        <v>0</v>
      </c>
      <c r="AH73" s="353">
        <f t="shared" si="38"/>
        <v>0</v>
      </c>
      <c r="AI73" s="361">
        <f>IFERROR(100*AG73/'Projection_Base-case'!I74,0)</f>
        <v>0</v>
      </c>
      <c r="AJ73" s="352">
        <f>IF(AC73="",IFERROR('Projection_Base-case'!K74-K73,0),0)</f>
        <v>0</v>
      </c>
      <c r="AK73" s="353">
        <f t="shared" si="39"/>
        <v>0</v>
      </c>
      <c r="AL73" s="361">
        <f>IFERROR(100*AJ73/'Projection_Base-case'!K74,0)</f>
        <v>0</v>
      </c>
      <c r="AM73" s="352">
        <f>-IF(AC73="",IFERROR('Projection_Base-case'!M74-M73,0),0)</f>
        <v>0</v>
      </c>
      <c r="AN73" s="353">
        <f t="shared" si="40"/>
        <v>0</v>
      </c>
      <c r="AO73" s="354">
        <f>IFERROR(IF('Projection_Base-case'!N74&gt;0,100*AN73/'Projection_Base-case'!N74,100*AN73/N73),0)</f>
        <v>0</v>
      </c>
      <c r="AP73" s="355">
        <f>IF(AC73="",IFERROR('Projection_Base-case'!O74-O73,0),0)</f>
        <v>0</v>
      </c>
      <c r="AQ73" s="356">
        <f t="shared" si="41"/>
        <v>0</v>
      </c>
      <c r="AR73" s="356">
        <f>IFERROR(100*AP73/'Projection_Base-case'!O74,0)</f>
        <v>0</v>
      </c>
      <c r="AS73" s="355">
        <f>IF(AC73="",IFERROR('Projection_Base-case'!Q74-Q73,0),0)</f>
        <v>0</v>
      </c>
      <c r="AT73" s="356">
        <f t="shared" si="42"/>
        <v>0</v>
      </c>
      <c r="AU73" s="356">
        <f>IFERROR(100*AS73/'Projection_Base-case'!Q74,0)</f>
        <v>0</v>
      </c>
      <c r="AV73" s="355">
        <f>IF(AC73="",IFERROR('Projection_Base-case'!S74-S73,0),0)</f>
        <v>0</v>
      </c>
      <c r="AW73" s="356">
        <f t="shared" si="43"/>
        <v>0</v>
      </c>
      <c r="AX73" s="357">
        <f>IFERROR(100*AV73/'Projection_Base-case'!S74,0)</f>
        <v>0</v>
      </c>
      <c r="AY73" s="358">
        <f>IF(AC73="",IFERROR('Projection_Base-case'!U74-U73,0),0)</f>
        <v>0</v>
      </c>
      <c r="AZ73" s="359">
        <f t="shared" si="44"/>
        <v>0</v>
      </c>
      <c r="BA73" s="359">
        <f>IFERROR(100*AY73/'Projection_Base-case'!U74,0)</f>
        <v>0</v>
      </c>
      <c r="BB73" s="358">
        <f>IF(AC73="",IFERROR('Projection_Base-case'!W74-W73,0),0)</f>
        <v>0</v>
      </c>
      <c r="BC73" s="359">
        <f t="shared" si="45"/>
        <v>0</v>
      </c>
      <c r="BD73" s="359">
        <f>IFERROR(100*BB73/'Projection_Base-case'!W74,0)</f>
        <v>0</v>
      </c>
      <c r="BE73" s="358">
        <f>IF(AC73="",IFERROR('Projection_Base-case'!Y74-Y73,0),0)</f>
        <v>0</v>
      </c>
      <c r="BF73" s="359">
        <f t="shared" si="46"/>
        <v>0</v>
      </c>
      <c r="BG73" s="359">
        <f>IFERROR(100*BE73/'Projection_Base-case'!Y74,0)</f>
        <v>0</v>
      </c>
      <c r="BH73" s="359">
        <f t="shared" si="47"/>
        <v>0</v>
      </c>
      <c r="BI73" s="360">
        <f t="shared" si="48"/>
        <v>0</v>
      </c>
    </row>
    <row r="74" spans="1:61">
      <c r="A74" s="205">
        <v>70</v>
      </c>
      <c r="B74" s="347">
        <f>IF('Projection_Base-case'!B75&lt;&gt;"",'Projection_Base-case'!B75,0)</f>
        <v>0</v>
      </c>
      <c r="C74" s="347">
        <f>IF('Projection_Base-case'!C75&lt;&gt;"",'Projection_Base-case'!C75,0)</f>
        <v>0</v>
      </c>
      <c r="D74" s="365">
        <f>IF('Projection_Base-case'!D75&lt;&gt;"",'Projection_Base-case'!D75,0)</f>
        <v>0</v>
      </c>
      <c r="E74" s="369"/>
      <c r="F74" s="367" t="str">
        <f t="shared" si="49"/>
        <v>0</v>
      </c>
      <c r="G74" s="241" t="str">
        <f>IF(F74="Scenario1PBT1",'Medium retrofit'!$E$6,IF(F74="Scenario2PBT1",'Medium retrofit'!$F$6,IF(F74="Scenario3PBT1",'Medium retrofit'!$G$6,"")))&amp;IF(F74="Scenario1PBT2",'Medium retrofit'!$H$6,IF(F74="Scenario2PBT2",'Medium retrofit'!$I$6,IF(F74="Scenario3PBT2",'Medium retrofit'!$J$6,"")))&amp;IF(F74="Scenario1PBT3",'Medium retrofit'!$K$6,IF(F74="Scenario2PBT3",'Medium retrofit'!$L$6,IF(F74="Scenario3PBT3",'Medium retrofit'!$M$6,"")))&amp;IF(F74="Scenario1PBT4",'Medium retrofit'!$N$6,IF(F74="Scenario2PBT4",'Medium retrofit'!$O$6,IF(F74="Scenario3PBT4",'Medium retrofit'!$P$6,"")))&amp;IF(F74="Scenario1PBT5",'Medium retrofit'!$Q$6,IF(F74="Scenario2PBT5",'Medium retrofit'!$R$6,IF(F74="Scenario3PBT5",'Medium retrofit'!$S$6,"")))&amp;IF(F74="Scenario1PBT6",'Medium retrofit'!$T$6,IF(F74="Scenario2PBT6",'Medium retrofit'!$U$6,IF(F74="Scenario3PBT6",'Medium retrofit'!$V$6,"")))&amp;IF(F74="Scenario1PBT7",'Medium retrofit'!$W$6,IF(F74="Scenario2PBT7",'Medium retrofit'!$X$6,IF(F74="Scenario3PBT7",'Medium retrofit'!$Y$6,"")))&amp;IF(F74="Scenario1PBT8",'Medium retrofit'!$Z$6,IF(F74="Scenario2PBT8",'Medium retrofit'!$AA$6,IF(F74="Scenario3PBT8",'Medium retrofit'!$AB$6,"")))&amp;IF(F74="Scenario1PBT9",'Medium retrofit'!$AC$6,IF(F74="Scenario2PBT9",'Medium retrofit'!$AD$6,IF(F74="Scenario3PBT9",'Medium retrofit'!$AE$6,"")))&amp;IF(F74="Scenario1PBT10",'Medium retrofit'!$AF$6,IF(F74="Scenario2PBT10",'Medium retrofit'!$AG$6,IF(F74="Scenario3PBT10",'Medium retrofit'!$AH$6,"")))&amp;IF(F74="Scenario1PBT11",'Medium retrofit'!$AI$6,IF(F74="Scenario2PBT11",'Medium retrofit'!$AJ$6,IF(F74="Scenario3PBT11",'Medium retrofit'!$AK$6,"")))&amp;IF(F74="Scenario1PBT12",'Medium retrofit'!$AL$6,IF(F74="Scenario2PBT12",'Medium retrofit'!$AM$6,IF(F74="Scenario3PBT12",'Medium retrofit'!$AN$6,"")))&amp;IF(F74="Scenario1PBT13",'Medium retrofit'!$AO$6,IF(F74="Scenario2PBT13",'Medium retrofit'!$AP$6,IF(F74="Scenario3PBT13",'Medium retrofit'!$AQ$6,"")))&amp;IF(F74="Scenario1PBT14",'Medium retrofit'!$AR$6,IF(F74="Scenario2PBT14",'Medium retrofit'!$AS$6,IF(F74="Scenario3PBT14",'Medium retrofit'!$AT$6,"")))&amp;IF(F74="Scenario1PBT15",'Medium retrofit'!$AU$6,IF(F74="Scenario2PBT15",'Medium retrofit'!$AV$6,IF(F74="Scenario3PBT15",'Medium retrofit'!$AW$6,"")))</f>
        <v/>
      </c>
      <c r="H74" s="123">
        <f t="shared" si="50"/>
        <v>0</v>
      </c>
      <c r="I74" s="239" t="str">
        <f>IF(F74="Scenario1PBT1",'Medium retrofit'!$E$16,IF(F74="Scenario2PBT1",'Medium retrofit'!$F$16,IF(F74="Scenario3PBT1",'Medium retrofit'!$G$16,"")))&amp;IF(F74="Scenario1PBT2",'Medium retrofit'!$H$16,IF(F74="Scenario2PBT2",'Medium retrofit'!$I$16,IF(F74="Scenario3PBT2",'Medium retrofit'!$J$16,"")))&amp;IF(F74="Scenario1PBT3",'Medium retrofit'!$K$16,IF(F74="Scenario2PBT3",'Medium retrofit'!$L$16,IF(F74="Scenario3PBT3",'Medium retrofit'!$M$16,"")))&amp;IF(F74="Scenario1PBT4",'Medium retrofit'!$N$16,IF(F74="Scenario2PBT4",'Medium retrofit'!$O$16,IF(F74="Scenario3PBT4",'Medium retrofit'!$P$16,"")))&amp;IF(F74="Scenario1PBT5",'Medium retrofit'!$Q$16,IF(F74="Scenario2PBT5",'Medium retrofit'!$R$16,IF(F74="Scenario3PBT5",'Medium retrofit'!$S$16,"")))&amp;IF(F74="Scenario1PBT6",'Medium retrofit'!$T$16,IF(F74="Scenario2PBT6",'Medium retrofit'!$U$16,IF(F74="Scenario3PBT6",'Medium retrofit'!$V$16,"")))&amp;IF(F74="Scenario1PBT7",'Medium retrofit'!$W$16,IF(F74="Scenario2PBT7",'Medium retrofit'!$X$16,IF(F74="Scenario3PBT7",'Medium retrofit'!$Y$16,"")))&amp;IF(F74="Scenario1PBT8",'Medium retrofit'!$Z$16,IF(F74="Scenario2PBT8",'Medium retrofit'!$AA$16,IF(F74="Scenario3PBT8",'Medium retrofit'!$AB$16,"")))&amp;IF(F74="Scenario1PBT9",'Medium retrofit'!$AC$16,IF(F74="Scenario2PBT9",'Medium retrofit'!$AD$16,IF(F74="Scenario3PBT9",'Medium retrofit'!$AE$16,"")))&amp;IF(F74="Scenario1PBT10",'Medium retrofit'!$AF$16,IF(F74="Scenario2PBT10",'Medium retrofit'!$AG$16,IF(F74="Scenario3PBT10",'Medium retrofit'!$AH$16,"")))&amp;IF(F74="Scenario1PBT11",'Medium retrofit'!$AI$16,IF(F74="Scenario2PBT11",'Medium retrofit'!$AJ$16,IF(F74="Scenario3PBT11",'Medium retrofit'!$AK$16,"")))&amp;IF(F74="Scenario1PBT12",'Medium retrofit'!$AL$16,IF(F74="Scenario2PBT12",'Medium retrofit'!$AM$16,IF(F74="Scenario3PBT12",'Medium retrofit'!$AN$16,"")))&amp;IF(F74="Scenario1PBT13",'Medium retrofit'!$AO$16,IF(F74="Scenario2PBT13",'Medium retrofit'!$AP$16,IF(F74="Scenario3PBT13",'Medium retrofit'!$AQ$16,"")))&amp;IF(F74="Scenario1PBT14",'Medium retrofit'!$AR$16,IF(F74="Scenario2PBT14",'Medium retrofit'!$AS$16,IF(F74="Scenario3PBT14",'Medium retrofit'!$AT$16,"")))&amp;IF(F74="Scenario1PBT15",'Medium retrofit'!$AU$16,IF(F74="Scenario2PBT15",'Medium retrofit'!$AV$16,IF(F74="Scenario3PBT15",'Medium retrofit'!$AW$16,"")))</f>
        <v/>
      </c>
      <c r="J74" s="123">
        <f t="shared" si="51"/>
        <v>0</v>
      </c>
      <c r="K74" s="123" t="str">
        <f>IF(F74="Scenario1PBT1",'Medium retrofit'!$E$18,IF(F74="Scenario2PBT1",'Medium retrofit'!$F$18,IF(F74="Scenario3PBT1",'Medium retrofit'!$G$18,"")))&amp;IF(F74="Scenario1PBT2",'Medium retrofit'!$H$18,IF(F74="Scenario2PBT2",'Medium retrofit'!$I$18,IF(F74="Scenario3PBT2",'Medium retrofit'!$J$18,"")))&amp;IF(F74="Scenario1PBT3",'Medium retrofit'!$K$18,IF(F74="Scenario2PBT3",'Medium retrofit'!$L$18,IF(F74="Scenario3PBT3",'Medium retrofit'!$M$18,"")))&amp;IF(F74="Scenario1PBT4",'Medium retrofit'!$N$18,IF(F74="Scenario2PBT4",'Medium retrofit'!$O$18,IF(F74="Scenario3PBT4",'Medium retrofit'!$P$18,"")))&amp;IF(F74="Scenario1PBT5",'Medium retrofit'!$Q$18,IF(F74="Scenario2PBT5",'Medium retrofit'!$R$18,IF(F74="Scenario3PBT5",'Medium retrofit'!$S$18,"")))&amp;IF(F74="Scenario1PBT6",'Medium retrofit'!$T$18,IF(F74="Scenario2PBT6",'Medium retrofit'!$U$18,IF(F74="Scenario3PBT6",'Medium retrofit'!$V$18,"")))&amp;IF(F74="Scenario1PBT7",'Medium retrofit'!$W$18,IF(F74="Scenario2PBT7",'Medium retrofit'!$X$18,IF(F74="Scenario3PBT7",'Medium retrofit'!$Y$18,"")))&amp;IF(F74="Scenario1PBT8",'Medium retrofit'!$Z$18,IF(F74="Scenario2PBT8",'Medium retrofit'!$AA$18,IF(F74="Scenario3PBT8",'Medium retrofit'!$AB$18,"")))&amp;IF(F74="Scenario1PBT9",'Medium retrofit'!$AC$18,IF(F74="Scenario2PBT9",'Medium retrofit'!$AD$18,IF(F74="Scenario3PBT9",'Medium retrofit'!$AE$18,"")))&amp;IF(F74="Scenario1PBT10",'Medium retrofit'!$AF$18,IF(F74="Scenario2PBT10",'Medium retrofit'!$AG$18,IF(F74="Scenario3PBT10",'Medium retrofit'!$AH$18,"")))&amp;IF(F74="Scenario1PBT11",'Medium retrofit'!$AI$18,IF(F74="Scenario2PBT11",'Medium retrofit'!$AJ$18,IF(F74="Scenario3PBT11",'Medium retrofit'!$AK$18,"")))&amp;IF(F74="Scenario1PBT12",'Medium retrofit'!$AL$18,IF(F74="Scenario2PBT12",'Medium retrofit'!$AM$18,IF(F74="Scenario3PBT12",'Medium retrofit'!$AN$18,"")))&amp;IF(F74="Scenario1PBT13",'Medium retrofit'!$AO$18,IF(F74="Scenario2PBT13",'Medium retrofit'!$AP$18,IF(F74="Scenario3PBT13",'Medium retrofit'!$AQ$18,"")))&amp;IF(F74="Scenario1PBT14",'Medium retrofit'!$AR$18,IF(F74="Scenario2PBT14",'Medium retrofit'!$AS$18,IF(F74="Scenario3PBT14",'Medium retrofit'!$AT$18,"")))&amp;IF(F74="Scenario1PBT15",'Medium retrofit'!$AU$18,IF(F74="Scenario2PBT15",'Medium retrofit'!$AV$18,IF(F74="Scenario3PBT15",'Medium retrofit'!$AW$18,"")))</f>
        <v/>
      </c>
      <c r="L74" s="123">
        <f t="shared" si="52"/>
        <v>0</v>
      </c>
      <c r="M74" s="123" t="str">
        <f>IF(F74="Scenario1PBT1",'Medium retrofit'!$E$20,IF(F74="Scenario2PBT1",'Medium retrofit'!$F$20,IF(F74="Scenario3PBT1",'Medium retrofit'!$G$20,"")))&amp;IF(F74="Scenario1PBT2",'Medium retrofit'!$H$20,IF(F74="Scenario2PBT2",'Medium retrofit'!$I$20,IF(F74="Scenario3PBT2",'Medium retrofit'!$J$20,"")))&amp;IF(F74="Scenario1PBT3",'Medium retrofit'!$K$20,IF(F74="Scenario2PBT3",'Medium retrofit'!$L$20,IF(F74="Scenario3PBT3",'Medium retrofit'!$M$20,"")))&amp;IF(F74="Scenario1PBT4",'Medium retrofit'!$N$20,IF(F74="Scenario2PBT4",'Medium retrofit'!$O$20,IF(F74="Scenario3PBT4",'Medium retrofit'!$P$20,"")))&amp;IF(F74="Scenario1PBT5",'Medium retrofit'!$Q$20,IF(F74="Scenario2PBT5",'Medium retrofit'!$R$20,IF(F74="Scenario3PBT5",'Medium retrofit'!$S$20,"")))&amp;IF(F74="Scenario1PBT6",'Medium retrofit'!$T$20,IF(F74="Scenario2PBT6",'Medium retrofit'!$U$20,IF(F74="Scenario3PBT6",'Medium retrofit'!$V$20,"")))&amp;IF(F74="Scenario1PBT7",'Medium retrofit'!$W$20,IF(F74="Scenario2PBT7",'Medium retrofit'!$X$20,IF(F74="Scenario3PBT7",'Medium retrofit'!$Y$20,"")))&amp;IF(F74="Scenario1PBT8",'Medium retrofit'!$Z$20,IF(F74="Scenario2PBT8",'Medium retrofit'!$AA$20,IF(F74="Scenario3PBT8",'Medium retrofit'!$AB$20,"")))&amp;IF(F74="Scenario1PBT9",'Medium retrofit'!$AC$20,IF(F74="Scenario2PBT9",'Medium retrofit'!$AD$20,IF(F74="Scenario3PBT9",'Medium retrofit'!$AE$20,"")))&amp;IF(F74="Scenario1PBT10",'Medium retrofit'!$AF$20,IF(F74="Scenario2PBT10",'Medium retrofit'!$AG$20,IF(F74="Scenario3PBT10",'Medium retrofit'!$AH$20,"")))&amp;IF(F74="Scenario1PBT11",'Medium retrofit'!$AI$20,IF(F74="Scenario2PBT11",'Medium retrofit'!$AJ$20,IF(F74="Scenario3PBT11",'Medium retrofit'!$AK$20,"")))&amp;IF(F74="Scenario1PBT12",'Medium retrofit'!$AL$20,IF(F74="Scenario2PBT12",'Medium retrofit'!$AM$20,IF(F74="Scenario3PBT12",'Medium retrofit'!$AN$20,"")))&amp;IF(F74="Scenario1PBT13",'Medium retrofit'!$AO$20,IF(F74="Scenario2PBT13",'Medium retrofit'!$AP$20,IF(F74="Scenario3PBT13",'Medium retrofit'!$AQ$20,"")))&amp;IF(F74="Scenario1PBT14",'Medium retrofit'!$AR$20,IF(F74="Scenario2PBT14",'Medium retrofit'!$AS$20,IF(F74="Scenario3PBT14",'Medium retrofit'!$AT$20,"")))&amp;IF(F74="Scenario1PBT15",'Medium retrofit'!$AU$20,IF(F74="Scenario2PBT15",'Medium retrofit'!$AV$20,IF(F74="Scenario3PBT15",'Medium retrofit'!$AW$20,"")))</f>
        <v/>
      </c>
      <c r="N74" s="124">
        <f t="shared" si="53"/>
        <v>0</v>
      </c>
      <c r="O74" s="245" t="str">
        <f>IF(F74="Scenario1PBT1",'Medium retrofit'!$E$23,IF(F74="Scenario2PBT1",'Medium retrofit'!$F$23,IF(F74="Scenario3PBT1",'Medium retrofit'!$G$23,"")))&amp;IF(F74="Scenario1PBT2",'Medium retrofit'!$H$23,IF(F74="Scenario2PBT2",'Medium retrofit'!$I$23,IF(F74="Scenario3PBT2",'Medium retrofit'!$J$23,"")))&amp;IF(F74="Scenario1PBT3",'Medium retrofit'!$K$23,IF(F74="Scenario2PBT3",'Medium retrofit'!$L$23,IF(F74="Scenario3PBT3",'Medium retrofit'!$M$23,"")))&amp;IF(F74="Scenario1PBT4",'Medium retrofit'!$N$23,IF(F74="Scenario2PBT4",'Medium retrofit'!$O$23,IF(F74="Scenario3PBT4",'Medium retrofit'!$P$23,"")))&amp;IF(F74="Scenario1PBT5",'Medium retrofit'!$Q$23,IF(F74="Scenario2PBT5",'Medium retrofit'!$R$23,IF(F74="Scenario3PBT5",'Medium retrofit'!$S$23,"")))&amp;IF(F74="Scenario1PBT6",'Medium retrofit'!$T$23,IF(F74="Scenario2PBT6",'Medium retrofit'!$U$23,IF(F74="Scenario3PBT6",'Medium retrofit'!$V$23,"")))&amp;IF(F74="Scenario1PBT7",'Medium retrofit'!$W$23,IF(F74="Scenario2PBT7",'Medium retrofit'!$X$23,IF(F74="Scenario3PBT7",'Medium retrofit'!$Y$23,"")))&amp;IF(F74="Scenario1PBT8",'Medium retrofit'!$Z$23,IF(F74="Scenario2PBT8",'Medium retrofit'!$AA$23,IF(F74="Scenario3PBT8",'Medium retrofit'!$AB$23,"")))&amp;IF(F74="Scenario1PBT9",'Medium retrofit'!$AC$23,IF(F74="Scenario2PBT9",'Medium retrofit'!$AD$23,IF(F74="Scenario3PBT9",'Medium retrofit'!$AE$23,"")))&amp;IF(F74="Scenario1PBT10",'Medium retrofit'!$AF$23,IF(F74="Scenario2PBT10",'Medium retrofit'!$AG$23,IF(F74="Scenario3PBT10",'Medium retrofit'!$AH$23,"")))&amp;IF(F74="Scenario1PBT11",'Medium retrofit'!$AI$23,IF(F74="Scenario2PBT11",'Medium retrofit'!$AJ$23,IF(F74="Scenario3PBT11",'Medium retrofit'!$AK$23,"")))&amp;IF(F74="Scenario1PBT12",'Medium retrofit'!$AL$23,IF(F74="Scenario2PBT12",'Medium retrofit'!$AM$23,IF(F74="Scenario3PBT12",'Medium retrofit'!$AN$23,"")))&amp;IF(F74="Scenario1PBT13",'Medium retrofit'!$AO$23,IF(F74="Scenario2PBT13",'Medium retrofit'!$AP$23,IF(F74="Scenario3PBT13",'Medium retrofit'!$AQ$23,"")))&amp;IF(F74="Scenario1PBT14",'Medium retrofit'!$AR$23,IF(F74="Scenario2PBT14",'Medium retrofit'!$AS$23,IF(F74="Scenario3PBT14",'Medium retrofit'!$AT$23,"")))&amp;IF(F74="Scenario1PBT15",'Medium retrofit'!$AU$23,IF(F74="Scenario2PBT15",'Medium retrofit'!$AV$23,IF(F74="Scenario3PBT15",'Medium retrofit'!$AW$23,"")))</f>
        <v/>
      </c>
      <c r="P74" s="123">
        <f t="shared" si="54"/>
        <v>0</v>
      </c>
      <c r="Q74" s="123" t="str">
        <f>IF(F74="Scenario1PBT1",'Medium retrofit'!$E$25,IF(F74="Scenario2PBT1",'Medium retrofit'!$F$25,IF(F74="Scenario3PBT1",'Medium retrofit'!$G$25,"")))&amp;IF(F74="Scenario1PBT2",'Medium retrofit'!$H$25,IF(F74="Scenario2PBT2",'Medium retrofit'!$I$25,IF(F74="Scenario3PBT2",'Medium retrofit'!$J$25,"")))&amp;IF(F74="Scenario1PBT3",'Medium retrofit'!$K$25,IF(F74="Scenario2PBT3",'Medium retrofit'!$L$25,IF(F74="Scenario3PBT3",'Medium retrofit'!$M$25,"")))&amp;IF(F74="Scenario1PBT4",'Medium retrofit'!$N$25,IF(F74="Scenario2PBT4",'Medium retrofit'!$O$25,IF(F74="Scenario3PBT4",'Medium retrofit'!$P$25,"")))&amp;IF(F74="Scenario1PBT5",'Medium retrofit'!$Q$25,IF(F74="Scenario2PBT5",'Medium retrofit'!$R$25,IF(F74="Scenario3PBT5",'Medium retrofit'!$S$25,"")))&amp;IF(F74="Scenario1PBT6",'Medium retrofit'!$T$25,IF(F74="Scenario2PBT6",'Medium retrofit'!$U$25,IF(F74="Scenario3PBT6",'Medium retrofit'!$V$25,"")))&amp;IF(F74="Scenario1PBT7",'Medium retrofit'!$W$25,IF(F74="Scenario2PBT7",'Medium retrofit'!$X$25,IF(F74="Scenario3PBT7",'Medium retrofit'!$Y$25,"")))&amp;IF(F74="Scenario1PBT8",'Medium retrofit'!$Z$25,IF(F74="Scenario2PBT8",'Medium retrofit'!$AA$25,IF(F74="Scenario3PBT8",'Medium retrofit'!$AB$25,"")))&amp;IF(F74="Scenario1PBT9",'Medium retrofit'!$AC$25,IF(F74="Scenario2PBT9",'Medium retrofit'!$AD$25,IF(F74="Scenario3PBT9",'Medium retrofit'!$AE$25,"")))&amp;IF(F74="Scenario1PBT10",'Medium retrofit'!$AF$25,IF(F74="Scenario2PBT10",'Medium retrofit'!$AG$25,IF(F74="Scenario3PBT10",'Medium retrofit'!$AH$25,"")))&amp;IF(F74="Scenario1PBT11",'Medium retrofit'!$AI$25,IF(F74="Scenario2PBT11",'Medium retrofit'!$AJ$25,IF(F74="Scenario3PBT11",'Medium retrofit'!$AK$25,"")))&amp;IF(F74="Scenario1PBT12",'Medium retrofit'!$AL$25,IF(F74="Scenario2PBT12",'Medium retrofit'!$AM$25,IF(F74="Scenario3PBT12",'Medium retrofit'!$AN$25,"")))&amp;IF(F74="Scenario1PBT13",'Medium retrofit'!$AO$25,IF(F74="Scenario2PBT13",'Medium retrofit'!$AP$25,IF(F74="Scenario3PBT13",'Medium retrofit'!$AQ$25,"")))&amp;IF(F74="Scenario1PBT14",'Medium retrofit'!$AR$25,IF(F74="Scenario2PBT14",'Medium retrofit'!$AS$25,IF(F74="Scenario3PBT14",'Medium retrofit'!$AT$25,"")))&amp;IF(F74="Scenario1PBT15",'Medium retrofit'!$AU$25,IF(F74="Scenario2PBT15",'Medium retrofit'!$AV$25,IF(F74="Scenario3PBT15",'Medium retrofit'!$AW$25,"")))</f>
        <v/>
      </c>
      <c r="R74" s="123">
        <f t="shared" si="55"/>
        <v>0</v>
      </c>
      <c r="S74" s="123" t="str">
        <f>IF(F74="Scenario1PBT1",'Medium retrofit'!$E$27,IF(F74="Scenario2PBT1",'Medium retrofit'!$F$27,IF(F74="Scenario3PBT1",'Medium retrofit'!$G$27,"")))&amp;IF(F74="Scenario1PBT2",'Medium retrofit'!$H$27,IF(F74="Scenario2PBT2",'Medium retrofit'!$I$27,IF(F74="Scenario3PBT2",'Medium retrofit'!$J$27,"")))&amp;IF(F74="Scenario1PBT3",'Medium retrofit'!$K$27,IF(F74="Scenario2PBT3",'Medium retrofit'!$L$27,IF(F74="Scenario3PBT3",'Medium retrofit'!$M$27,"")))&amp;IF(F74="Scenario1PBT4",'Medium retrofit'!$N$27,IF(F74="Scenario2PBT4",'Medium retrofit'!$O$27,IF(F74="Scenario3PBT4",'Medium retrofit'!$P$27,"")))&amp;IF(F74="Scenario1PBT5",'Medium retrofit'!$Q$27,IF(F74="Scenario2PBT5",'Medium retrofit'!$R$27,IF(F74="Scenario3PBT5",'Medium retrofit'!$S$27,"")))&amp;IF(F74="Scenario1PBT6",'Medium retrofit'!$T$27,IF(F74="Scenario2PBT6",'Medium retrofit'!$U$27,IF(F74="Scenario3PBT6",'Medium retrofit'!$V$27,"")))&amp;IF(F74="Scenario1PBT7",'Medium retrofit'!$W$27,IF(F74="Scenario2PBT7",'Medium retrofit'!$X$27,IF(F74="Scenario3PBT7",'Medium retrofit'!$Y$27,"")))&amp;IF(F74="Scenario1PBT8",'Medium retrofit'!$Z$27,IF(F74="Scenario2PBT8",'Medium retrofit'!$AA$27,IF(F74="Scenario3PBT8",'Medium retrofit'!$AB$27,"")))&amp;IF(F74="Scenario1PBT9",'Medium retrofit'!$AC$27,IF(F74="Scenario2PBT9",'Medium retrofit'!$AD$27,IF(F74="Scenario3PBT9",'Medium retrofit'!$AE$27,"")))&amp;IF(F74="Scenario1PBT10",'Medium retrofit'!$AF$27,IF(F74="Scenario2PBT10",'Medium retrofit'!$AG$27,IF(F74="Scenario3PBT10",'Medium retrofit'!$AH$27,"")))&amp;IF(F74="Scenario1PBT11",'Medium retrofit'!$AI$27,IF(F74="Scenario2PBT11",'Medium retrofit'!$AJ$27,IF(F74="Scenario3PBT11",'Medium retrofit'!$AK$27,"")))&amp;IF(F74="Scenario1PBT12",'Medium retrofit'!$AL$27,IF(F74="Scenario2PBT12",'Medium retrofit'!$AM$27,IF(F74="Scenario3PBT12",'Medium retrofit'!$AN$27,"")))&amp;IF(F74="Scenario1PBT13",'Medium retrofit'!$AO$27,IF(F74="Scenario2PBT13",'Medium retrofit'!$AP$27,IF(F74="Scenario3PBT13",'Medium retrofit'!$AQ$27,"")))&amp;IF(F74="Scenario1PBT14",'Medium retrofit'!$AR$27,IF(F74="Scenario2PBT14",'Medium retrofit'!$AS$27,IF(F74="Scenario3PBT14",'Medium retrofit'!$AT$27,"")))&amp;IF(F74="Scenario1PBT15",'Medium retrofit'!$AU$27,IF(F74="Scenario2PBT15",'Medium retrofit'!$AV$27,IF(F74="Scenario3PBT15",'Medium retrofit'!$AW$27,"")))</f>
        <v/>
      </c>
      <c r="T74" s="246">
        <f t="shared" si="56"/>
        <v>0</v>
      </c>
      <c r="U74" s="245" t="str">
        <f>IF(F74="Scenario1PBT1",'Medium retrofit'!$E$38,IF(F74="Scenario2PBT1",'Medium retrofit'!$F$38,IF(F74="Scenario3PBT1",'Medium retrofit'!$G$38,"")))&amp;IF(F74="Scenario1PBT2",'Medium retrofit'!$H$38,IF(F74="Scenario2PBT2",'Medium retrofit'!$I$38,IF(F74="Scenario3PBT2",'Medium retrofit'!$J$38,"")))&amp;IF(F74="Scenario1PBT3",'Medium retrofit'!$K$38,IF(F74="Scenario2PBT3",'Medium retrofit'!$L$38,IF(F74="Scenario3PBT3",'Medium retrofit'!$M$38,"")))&amp;IF(F74="Scenario1PBT4",'Medium retrofit'!$N$38,IF(F74="Scenario2PBT4",'Medium retrofit'!$O$38,IF(F74="Scenario3PBT4",'Medium retrofit'!$P$38,"")))&amp;IF(F74="Scenario1PBT5",'Medium retrofit'!$Q$38,IF(F74="Scenario2PBT5",'Medium retrofit'!$R$38,IF(F74="Scenario3PBT5",'Medium retrofit'!$S$38,"")))&amp;IF(F74="Scenario1PBT6",'Medium retrofit'!$T$38,IF(F74="Scenario2PBT6",'Medium retrofit'!$U$38,IF(F74="Scenario3PBT6",'Medium retrofit'!$V$38,"")))&amp;IF(F74="Scenario1PBT7",'Medium retrofit'!$W$38,IF(F74="Scenario2PBT7",'Medium retrofit'!$X$38,IF(F74="Scenario3PBT7",'Medium retrofit'!$Y$38,"")))&amp;IF(F74="Scenario1PBT8",'Medium retrofit'!$Z$38,IF(F74="Scenario2PBT8",'Medium retrofit'!$AA$38,IF(F74="Scenario3PBT8",'Medium retrofit'!$AB$38,"")))&amp;IF(F74="Scenario1PBT9",'Medium retrofit'!$AC$38,IF(F74="Scenario2PBT9",'Medium retrofit'!$AD$38,IF(F74="Scenario3PBT9",'Medium retrofit'!$AE$38,"")))&amp;IF(F74="Scenario1PBT10",'Medium retrofit'!$AF$38,IF(F74="Scenario2PBT10",'Medium retrofit'!$AG$38,IF(F74="Scenario3PBT10",'Medium retrofit'!$AH$38,"")))&amp;IF(F74="Scenario1PBT11",'Medium retrofit'!$AI$38,IF(F74="Scenario2PBT11",'Medium retrofit'!$AJ$38,IF(F74="Scenario3PBT11",'Medium retrofit'!$AK$38,"")))&amp;IF(F74="Scenario1PBT12",'Medium retrofit'!$AL$38,IF(F74="Scenario2PBT12",'Medium retrofit'!$AM$38,IF(F74="Scenario3PBT12",'Medium retrofit'!$AN$38,"")))&amp;IF(F74="Scenario1PBT13",'Medium retrofit'!$AO$38,IF(F74="Scenario2PBT13",'Medium retrofit'!$AP$38,IF(F74="Scenario3PBT13",'Medium retrofit'!$AQ$38,"")))&amp;IF(F74="Scenario1PBT14",'Medium retrofit'!$AR$38,IF(F74="Scenario2PBT14",'Medium retrofit'!$AS$38,IF(F74="Scenario3PBT14",'Medium retrofit'!$AT$38,"")))&amp;IF(F74="Scenario1PBT15",'Medium retrofit'!$AU$38,IF(F74="Scenario2PBT15",'Medium retrofit'!$AV$38,IF(F74="Scenario3PBT15",'Medium retrofit'!$AW$38,"")))</f>
        <v/>
      </c>
      <c r="V74" s="123">
        <f t="shared" si="57"/>
        <v>0</v>
      </c>
      <c r="W74" s="123" t="str">
        <f>IF(F74="Scenario1PBT1",'Medium retrofit'!$E$40,IF(F74="Scenario2PBT1",'Medium retrofit'!$F$40,IF(F74="Scenario3PBT1",'Medium retrofit'!$G$40,"")))&amp;IF(F74="Scenario1PBT2",'Medium retrofit'!$H$40,IF(F74="Scenario2PBT2",'Medium retrofit'!$I$40,IF(F74="Scenario3PBT2",'Medium retrofit'!$J$40,"")))&amp;IF(F74="Scenario1PBT3",'Medium retrofit'!$K$40,IF(F74="Scenario2PBT3",'Medium retrofit'!$L$40,IF(F74="Scenario3PBT3",'Medium retrofit'!$M$40,"")))&amp;IF(F74="Scenario1PBT4",'Medium retrofit'!$N$40,IF(F74="Scenario2PBT4",'Medium retrofit'!$O$40,IF(F74="Scenario3PBT4",'Medium retrofit'!$P$40,"")))&amp;IF(F74="Scenario1PBT5",'Medium retrofit'!$Q$40,IF(F74="Scenario2PBT5",'Medium retrofit'!$R$40,IF(F74="Scenario3PBT5",'Medium retrofit'!$S$40,"")))&amp;IF(F74="Scenario1PBT6",'Medium retrofit'!$T$40,IF(F74="Scenario2PBT6",'Medium retrofit'!$U$40,IF(F74="Scenario3PBT6",'Medium retrofit'!$V$40,"")))&amp;IF(F74="Scenario1PBT7",'Medium retrofit'!$W$40,IF(F74="Scenario2PBT7",'Medium retrofit'!$X$40,IF(F74="Scenario3PBT7",'Medium retrofit'!$Y$40,"")))&amp;IF(F74="Scenario1PBT8",'Medium retrofit'!$Z$40,IF(F74="Scenario2PBT8",'Medium retrofit'!$AA$40,IF(F74="Scenario3PBT8",'Medium retrofit'!$AB$40,"")))&amp;IF(F74="Scenario1PBT9",'Medium retrofit'!$AC$40,IF(F74="Scenario2PBT9",'Medium retrofit'!$AD$40,IF(F74="Scenario3PBT9",'Medium retrofit'!$AE$40,"")))&amp;IF(F74="Scenario1PBT10",'Medium retrofit'!$AF$40,IF(F74="Scenario2PBT10",'Medium retrofit'!$AG$40,IF(F74="Scenario3PBT10",'Medium retrofit'!$AH$40,"")))&amp;IF(F74="Scenario1PBT11",'Medium retrofit'!$AI$40,IF(F74="Scenario2PBT11",'Medium retrofit'!$AJ$40,IF(F74="Scenario3PBT11",'Medium retrofit'!$AK$40,"")))&amp;IF(F74="Scenario1PBT12",'Medium retrofit'!$AL$40,IF(F74="Scenario2PBT12",'Medium retrofit'!$AM$40,IF(F74="Scenario3PBT12",'Medium retrofit'!$AN$40,"")))&amp;IF(F74="Scenario1PBT13",'Medium retrofit'!$AO$40,IF(F74="Scenario2PBT13",'Medium retrofit'!$AP$40,IF(F74="Scenario3PBT13",'Medium retrofit'!$AQ$40,"")))&amp;IF(F74="Scenario1PBT14",'Medium retrofit'!$AR$40,IF(F74="Scenario2PBT14",'Medium retrofit'!$AS$40,IF(F74="Scenario3PBT14",'Medium retrofit'!$AT$40,"")))&amp;IF(F74="Scenario1PBT15",'Medium retrofit'!$AU$40,IF(F74="Scenario2PBT15",'Medium retrofit'!$AV$40,IF(F74="Scenario3PBT15",'Medium retrofit'!$AW$40,"")))</f>
        <v/>
      </c>
      <c r="X74" s="123">
        <f t="shared" si="58"/>
        <v>0</v>
      </c>
      <c r="Y74" s="123" t="str">
        <f>IF(F74="Scenario1PBT1",'Medium retrofit'!$E$42,IF(F74="Scenario2PBT1",'Medium retrofit'!$F$42,IF(F74="Scenario3PBT1",'Medium retrofit'!$G$42,"")))&amp;IF(F74="Scenario1PBT2",'Medium retrofit'!$H$42,IF(F74="Scenario2PBT2",'Medium retrofit'!$I$42,IF(F74="Scenario3PBT2",'Medium retrofit'!$J$42,"")))&amp;IF(F74="Scenario1PBT3",'Medium retrofit'!$K$42,IF(F74="Scenario2PBT3",'Medium retrofit'!$L$42,IF(F74="Scenario3PBT3",'Medium retrofit'!$M$42,"")))&amp;IF(F74="Scenario1PBT4",'Medium retrofit'!$N$42,IF(F74="Scenario2PBT4",'Medium retrofit'!$O$42,IF(F74="Scenario3PBT4",'Medium retrofit'!$P$42,"")))&amp;IF(F74="Scenario1PBT5",'Medium retrofit'!$Q$42,IF(F74="Scenario2PBT5",'Medium retrofit'!$R$42,IF(F74="Scenario3PBT5",'Medium retrofit'!$S$42,"")))&amp;IF(F74="Scenario1PBT6",'Medium retrofit'!$T$42,IF(F74="Scenario2PBT6",'Medium retrofit'!$U$42,IF(F74="Scenario3PBT6",'Medium retrofit'!$V$42,"")))&amp;IF(F74="Scenario1PBT7",'Medium retrofit'!$W$42,IF(F74="Scenario2PBT7",'Medium retrofit'!$X$42,IF(F74="Scenario3PBT7",'Medium retrofit'!$Y$42,"")))&amp;IF(F74="Scenario1PBT8",'Medium retrofit'!$Z$42,IF(F74="Scenario2PBT8",'Medium retrofit'!$AA$42,IF(F74="Scenario3PBT8",'Medium retrofit'!$AB$42,"")))&amp;IF(F74="Scenario1PBT9",'Medium retrofit'!$AC$42,IF(F74="Scenario2PBT9",'Medium retrofit'!$AD$42,IF(F74="Scenario3PBT9",'Medium retrofit'!$AE$42,"")))&amp;IF(F74="Scenario1PBT10",'Medium retrofit'!$AF$42,IF(F74="Scenario2PBT10",'Medium retrofit'!$AG$42,IF(F74="Scenario3PBT10",'Medium retrofit'!$AH$42,"")))&amp;IF(F74="Scenario1PBT11",'Medium retrofit'!$AI$42,IF(F74="Scenario2PBT11",'Medium retrofit'!$AJ$42,IF(F74="Scenario3PBT11",'Medium retrofit'!$AK$42,"")))&amp;IF(F74="Scenario1PBT12",'Medium retrofit'!$AL$42,IF(F74="Scenario2PBT12",'Medium retrofit'!$AM$42,IF(F74="Scenario3PBT12",'Medium retrofit'!$AN$42,"")))&amp;IF(F74="Scenario1PBT13",'Medium retrofit'!$AO$42,IF(F74="Scenario2PBT13",'Medium retrofit'!$AP$42,IF(F74="Scenario3PBT13",'Medium retrofit'!$AQ$42,"")))&amp;IF(F74="Scenario1PBT14",'Medium retrofit'!$AR$42,IF(F74="Scenario2PBT14",'Medium retrofit'!$AS$42,IF(F74="Scenario3PBT14",'Medium retrofit'!$AT$42,"")))&amp;IF(F74="Scenario1PBT15",'Medium retrofit'!$AU$42,IF(F74="Scenario2PBT15",'Medium retrofit'!$AV$42,IF(F74="Scenario3PBT15",'Medium retrofit'!$AW$42,"")))</f>
        <v/>
      </c>
      <c r="Z74" s="123">
        <f t="shared" si="59"/>
        <v>0</v>
      </c>
      <c r="AA74" s="239" t="str">
        <f>IF(F74="Scenario1PBT1",'Medium retrofit'!$E$101,IF(F74="Scenario2PBT1",'Medium retrofit'!$F$101,IF(F74="Scenario3PBT1",'Medium retrofit'!$G$101,"")))&amp;IF(F74="Scenario1PBT2",'Medium retrofit'!$H$101,IF(F74="Scenario2PBT2",'Medium retrofit'!$I$101,IF(F74="Scenario3PBT2",'Medium retrofit'!$J$101,"")))&amp;IF(F74="Scenario1PBT3",'Medium retrofit'!$K$101,IF(F74="Scenario2PBT3",'Medium retrofit'!$L$101,IF(F74="Scenario3PBT3",'Medium retrofit'!$M$101,"")))&amp;IF(F74="Scenario1PBT4",'Medium retrofit'!$N$101,IF(F74="Scenario2PBT4",'Medium retrofit'!$O$101,IF(F74="Scenario3PBT4",'Medium retrofit'!$P$101,"")))&amp;IF(F74="Scenario1PBT5",'Medium retrofit'!$Q$101,IF(F74="Scenario2PBT5",'Medium retrofit'!$R$101,IF(F74="Scenario3PBT5",'Medium retrofit'!$S$101,"")))&amp;IF(F74="Scenario1PBT6",'Medium retrofit'!$T$101,IF(F74="Scenario2PBT6",'Medium retrofit'!$U$101,IF(F74="Scenario3PBT6",'Medium retrofit'!$V$101,"")))&amp;IF(F74="Scenario1PBT7",'Medium retrofit'!$W$101,IF(F74="Scenario2PBT7",'Medium retrofit'!$X$101,IF(F74="Scenario3PBT7",'Medium retrofit'!$Y$101,"")))&amp;IF(F74="Scenario1PBT8",'Medium retrofit'!$Z$101,IF(F74="Scenario2PBT8",'Medium retrofit'!$AA$101,IF(F74="Scenario3PBT8",'Medium retrofit'!$AB$101,"")))&amp;IF(F74="Scenario1PBT9",'Medium retrofit'!$AC$101,IF(F74="Scenario2PBT9",'Medium retrofit'!$AD$101,IF(F74="Scenario3PBT9",'Medium retrofit'!$AE$101,"")))&amp;IF(F74="Scenario1PBT10",'Medium retrofit'!$AF$101,IF(F74="Scenario2PBT10",'Medium retrofit'!$AG$101,IF(F74="Scenario3PBT10",'Medium retrofit'!$AH$101,"")))&amp;IF(F74="Scenario1PBT11",'Medium retrofit'!$AI$101,IF(F74="Scenario2PBT11",'Medium retrofit'!$AJ$101,IF(F74="Scenario3PBT11",'Medium retrofit'!$AK$101,"")))&amp;IF(F74="Scenario1PBT12",'Medium retrofit'!$AL$101,IF(F74="Scenario2PBT12",'Medium retrofit'!$AM$101,IF(F74="Scenario3PBT12",'Medium retrofit'!$AN$101,"")))&amp;IF(F74="Scenario1PBT13",'Medium retrofit'!$AO$101,IF(F74="Scenario2PBT13",'Medium retrofit'!$AP$101,IF(F74="Scenario3PBT13",'Medium retrofit'!$AQ$101,"")))&amp;IF(F74="Scenario1PBT14",'Medium retrofit'!$AR$101,IF(F74="Scenario2PBT14",'Medium retrofit'!$AS$101,IF(F74="Scenario3PBT14",'Medium retrofit'!$AT$101,"")))&amp;IF(F74="Scenario1PBT15",'Medium retrofit'!$AU$101,IF(F74="Scenario2PBT15",'Medium retrofit'!$AV$101,IF(F74="Scenario3PBT15",'Medium retrofit'!$AW$101,"")))</f>
        <v/>
      </c>
      <c r="AB74" s="242">
        <f t="shared" si="60"/>
        <v>0</v>
      </c>
      <c r="AC74" s="364" t="str">
        <f t="shared" si="61"/>
        <v/>
      </c>
      <c r="AD74" s="353">
        <f>IF(AC74="",IFERROR('Projection_Base-case'!G75-G74,0),0)</f>
        <v>0</v>
      </c>
      <c r="AE74" s="350">
        <f t="shared" si="37"/>
        <v>0</v>
      </c>
      <c r="AF74" s="361">
        <f>IFERROR(100*AD74/'Projection_Base-case'!G75,0)</f>
        <v>0</v>
      </c>
      <c r="AG74" s="352">
        <f>IF(AC74="",IFERROR('Projection_Base-case'!I75-I74,0),0)</f>
        <v>0</v>
      </c>
      <c r="AH74" s="353">
        <f t="shared" si="38"/>
        <v>0</v>
      </c>
      <c r="AI74" s="361">
        <f>IFERROR(100*AG74/'Projection_Base-case'!I75,0)</f>
        <v>0</v>
      </c>
      <c r="AJ74" s="352">
        <f>IF(AC74="",IFERROR('Projection_Base-case'!K75-K74,0),0)</f>
        <v>0</v>
      </c>
      <c r="AK74" s="353">
        <f t="shared" si="39"/>
        <v>0</v>
      </c>
      <c r="AL74" s="361">
        <f>IFERROR(100*AJ74/'Projection_Base-case'!K75,0)</f>
        <v>0</v>
      </c>
      <c r="AM74" s="352">
        <f>-IF(AC74="",IFERROR('Projection_Base-case'!M75-M74,0),0)</f>
        <v>0</v>
      </c>
      <c r="AN74" s="353">
        <f t="shared" si="40"/>
        <v>0</v>
      </c>
      <c r="AO74" s="354">
        <f>IFERROR(IF('Projection_Base-case'!N75&gt;0,100*AN74/'Projection_Base-case'!N75,100*AN74/N74),0)</f>
        <v>0</v>
      </c>
      <c r="AP74" s="355">
        <f>IF(AC74="",IFERROR('Projection_Base-case'!O75-O74,0),0)</f>
        <v>0</v>
      </c>
      <c r="AQ74" s="356">
        <f t="shared" si="41"/>
        <v>0</v>
      </c>
      <c r="AR74" s="356">
        <f>IFERROR(100*AP74/'Projection_Base-case'!O75,0)</f>
        <v>0</v>
      </c>
      <c r="AS74" s="355">
        <f>IF(AC74="",IFERROR('Projection_Base-case'!Q75-Q74,0),0)</f>
        <v>0</v>
      </c>
      <c r="AT74" s="356">
        <f t="shared" si="42"/>
        <v>0</v>
      </c>
      <c r="AU74" s="356">
        <f>IFERROR(100*AS74/'Projection_Base-case'!Q75,0)</f>
        <v>0</v>
      </c>
      <c r="AV74" s="355">
        <f>IF(AC74="",IFERROR('Projection_Base-case'!S75-S74,0),0)</f>
        <v>0</v>
      </c>
      <c r="AW74" s="356">
        <f t="shared" si="43"/>
        <v>0</v>
      </c>
      <c r="AX74" s="357">
        <f>IFERROR(100*AV74/'Projection_Base-case'!S75,0)</f>
        <v>0</v>
      </c>
      <c r="AY74" s="358">
        <f>IF(AC74="",IFERROR('Projection_Base-case'!U75-U74,0),0)</f>
        <v>0</v>
      </c>
      <c r="AZ74" s="359">
        <f t="shared" si="44"/>
        <v>0</v>
      </c>
      <c r="BA74" s="359">
        <f>IFERROR(100*AY74/'Projection_Base-case'!U75,0)</f>
        <v>0</v>
      </c>
      <c r="BB74" s="358">
        <f>IF(AC74="",IFERROR('Projection_Base-case'!W75-W74,0),0)</f>
        <v>0</v>
      </c>
      <c r="BC74" s="359">
        <f t="shared" si="45"/>
        <v>0</v>
      </c>
      <c r="BD74" s="359">
        <f>IFERROR(100*BB74/'Projection_Base-case'!W75,0)</f>
        <v>0</v>
      </c>
      <c r="BE74" s="358">
        <f>IF(AC74="",IFERROR('Projection_Base-case'!Y75-Y74,0),0)</f>
        <v>0</v>
      </c>
      <c r="BF74" s="359">
        <f t="shared" si="46"/>
        <v>0</v>
      </c>
      <c r="BG74" s="359">
        <f>IFERROR(100*BE74/'Projection_Base-case'!Y75,0)</f>
        <v>0</v>
      </c>
      <c r="BH74" s="359">
        <f t="shared" si="47"/>
        <v>0</v>
      </c>
      <c r="BI74" s="360">
        <f t="shared" si="48"/>
        <v>0</v>
      </c>
    </row>
    <row r="75" spans="1:61">
      <c r="A75" s="205">
        <v>71</v>
      </c>
      <c r="B75" s="347">
        <f>IF('Projection_Base-case'!B76&lt;&gt;"",'Projection_Base-case'!B76,0)</f>
        <v>0</v>
      </c>
      <c r="C75" s="347">
        <f>IF('Projection_Base-case'!C76&lt;&gt;"",'Projection_Base-case'!C76,0)</f>
        <v>0</v>
      </c>
      <c r="D75" s="365">
        <f>IF('Projection_Base-case'!D76&lt;&gt;"",'Projection_Base-case'!D76,0)</f>
        <v>0</v>
      </c>
      <c r="E75" s="369"/>
      <c r="F75" s="367" t="str">
        <f t="shared" si="49"/>
        <v>0</v>
      </c>
      <c r="G75" s="241" t="str">
        <f>IF(F75="Scenario1PBT1",'Medium retrofit'!$E$6,IF(F75="Scenario2PBT1",'Medium retrofit'!$F$6,IF(F75="Scenario3PBT1",'Medium retrofit'!$G$6,"")))&amp;IF(F75="Scenario1PBT2",'Medium retrofit'!$H$6,IF(F75="Scenario2PBT2",'Medium retrofit'!$I$6,IF(F75="Scenario3PBT2",'Medium retrofit'!$J$6,"")))&amp;IF(F75="Scenario1PBT3",'Medium retrofit'!$K$6,IF(F75="Scenario2PBT3",'Medium retrofit'!$L$6,IF(F75="Scenario3PBT3",'Medium retrofit'!$M$6,"")))&amp;IF(F75="Scenario1PBT4",'Medium retrofit'!$N$6,IF(F75="Scenario2PBT4",'Medium retrofit'!$O$6,IF(F75="Scenario3PBT4",'Medium retrofit'!$P$6,"")))&amp;IF(F75="Scenario1PBT5",'Medium retrofit'!$Q$6,IF(F75="Scenario2PBT5",'Medium retrofit'!$R$6,IF(F75="Scenario3PBT5",'Medium retrofit'!$S$6,"")))&amp;IF(F75="Scenario1PBT6",'Medium retrofit'!$T$6,IF(F75="Scenario2PBT6",'Medium retrofit'!$U$6,IF(F75="Scenario3PBT6",'Medium retrofit'!$V$6,"")))&amp;IF(F75="Scenario1PBT7",'Medium retrofit'!$W$6,IF(F75="Scenario2PBT7",'Medium retrofit'!$X$6,IF(F75="Scenario3PBT7",'Medium retrofit'!$Y$6,"")))&amp;IF(F75="Scenario1PBT8",'Medium retrofit'!$Z$6,IF(F75="Scenario2PBT8",'Medium retrofit'!$AA$6,IF(F75="Scenario3PBT8",'Medium retrofit'!$AB$6,"")))&amp;IF(F75="Scenario1PBT9",'Medium retrofit'!$AC$6,IF(F75="Scenario2PBT9",'Medium retrofit'!$AD$6,IF(F75="Scenario3PBT9",'Medium retrofit'!$AE$6,"")))&amp;IF(F75="Scenario1PBT10",'Medium retrofit'!$AF$6,IF(F75="Scenario2PBT10",'Medium retrofit'!$AG$6,IF(F75="Scenario3PBT10",'Medium retrofit'!$AH$6,"")))&amp;IF(F75="Scenario1PBT11",'Medium retrofit'!$AI$6,IF(F75="Scenario2PBT11",'Medium retrofit'!$AJ$6,IF(F75="Scenario3PBT11",'Medium retrofit'!$AK$6,"")))&amp;IF(F75="Scenario1PBT12",'Medium retrofit'!$AL$6,IF(F75="Scenario2PBT12",'Medium retrofit'!$AM$6,IF(F75="Scenario3PBT12",'Medium retrofit'!$AN$6,"")))&amp;IF(F75="Scenario1PBT13",'Medium retrofit'!$AO$6,IF(F75="Scenario2PBT13",'Medium retrofit'!$AP$6,IF(F75="Scenario3PBT13",'Medium retrofit'!$AQ$6,"")))&amp;IF(F75="Scenario1PBT14",'Medium retrofit'!$AR$6,IF(F75="Scenario2PBT14",'Medium retrofit'!$AS$6,IF(F75="Scenario3PBT14",'Medium retrofit'!$AT$6,"")))&amp;IF(F75="Scenario1PBT15",'Medium retrofit'!$AU$6,IF(F75="Scenario2PBT15",'Medium retrofit'!$AV$6,IF(F75="Scenario3PBT15",'Medium retrofit'!$AW$6,"")))</f>
        <v/>
      </c>
      <c r="H75" s="123">
        <f t="shared" si="50"/>
        <v>0</v>
      </c>
      <c r="I75" s="239" t="str">
        <f>IF(F75="Scenario1PBT1",'Medium retrofit'!$E$16,IF(F75="Scenario2PBT1",'Medium retrofit'!$F$16,IF(F75="Scenario3PBT1",'Medium retrofit'!$G$16,"")))&amp;IF(F75="Scenario1PBT2",'Medium retrofit'!$H$16,IF(F75="Scenario2PBT2",'Medium retrofit'!$I$16,IF(F75="Scenario3PBT2",'Medium retrofit'!$J$16,"")))&amp;IF(F75="Scenario1PBT3",'Medium retrofit'!$K$16,IF(F75="Scenario2PBT3",'Medium retrofit'!$L$16,IF(F75="Scenario3PBT3",'Medium retrofit'!$M$16,"")))&amp;IF(F75="Scenario1PBT4",'Medium retrofit'!$N$16,IF(F75="Scenario2PBT4",'Medium retrofit'!$O$16,IF(F75="Scenario3PBT4",'Medium retrofit'!$P$16,"")))&amp;IF(F75="Scenario1PBT5",'Medium retrofit'!$Q$16,IF(F75="Scenario2PBT5",'Medium retrofit'!$R$16,IF(F75="Scenario3PBT5",'Medium retrofit'!$S$16,"")))&amp;IF(F75="Scenario1PBT6",'Medium retrofit'!$T$16,IF(F75="Scenario2PBT6",'Medium retrofit'!$U$16,IF(F75="Scenario3PBT6",'Medium retrofit'!$V$16,"")))&amp;IF(F75="Scenario1PBT7",'Medium retrofit'!$W$16,IF(F75="Scenario2PBT7",'Medium retrofit'!$X$16,IF(F75="Scenario3PBT7",'Medium retrofit'!$Y$16,"")))&amp;IF(F75="Scenario1PBT8",'Medium retrofit'!$Z$16,IF(F75="Scenario2PBT8",'Medium retrofit'!$AA$16,IF(F75="Scenario3PBT8",'Medium retrofit'!$AB$16,"")))&amp;IF(F75="Scenario1PBT9",'Medium retrofit'!$AC$16,IF(F75="Scenario2PBT9",'Medium retrofit'!$AD$16,IF(F75="Scenario3PBT9",'Medium retrofit'!$AE$16,"")))&amp;IF(F75="Scenario1PBT10",'Medium retrofit'!$AF$16,IF(F75="Scenario2PBT10",'Medium retrofit'!$AG$16,IF(F75="Scenario3PBT10",'Medium retrofit'!$AH$16,"")))&amp;IF(F75="Scenario1PBT11",'Medium retrofit'!$AI$16,IF(F75="Scenario2PBT11",'Medium retrofit'!$AJ$16,IF(F75="Scenario3PBT11",'Medium retrofit'!$AK$16,"")))&amp;IF(F75="Scenario1PBT12",'Medium retrofit'!$AL$16,IF(F75="Scenario2PBT12",'Medium retrofit'!$AM$16,IF(F75="Scenario3PBT12",'Medium retrofit'!$AN$16,"")))&amp;IF(F75="Scenario1PBT13",'Medium retrofit'!$AO$16,IF(F75="Scenario2PBT13",'Medium retrofit'!$AP$16,IF(F75="Scenario3PBT13",'Medium retrofit'!$AQ$16,"")))&amp;IF(F75="Scenario1PBT14",'Medium retrofit'!$AR$16,IF(F75="Scenario2PBT14",'Medium retrofit'!$AS$16,IF(F75="Scenario3PBT14",'Medium retrofit'!$AT$16,"")))&amp;IF(F75="Scenario1PBT15",'Medium retrofit'!$AU$16,IF(F75="Scenario2PBT15",'Medium retrofit'!$AV$16,IF(F75="Scenario3PBT15",'Medium retrofit'!$AW$16,"")))</f>
        <v/>
      </c>
      <c r="J75" s="123">
        <f t="shared" si="51"/>
        <v>0</v>
      </c>
      <c r="K75" s="123" t="str">
        <f>IF(F75="Scenario1PBT1",'Medium retrofit'!$E$18,IF(F75="Scenario2PBT1",'Medium retrofit'!$F$18,IF(F75="Scenario3PBT1",'Medium retrofit'!$G$18,"")))&amp;IF(F75="Scenario1PBT2",'Medium retrofit'!$H$18,IF(F75="Scenario2PBT2",'Medium retrofit'!$I$18,IF(F75="Scenario3PBT2",'Medium retrofit'!$J$18,"")))&amp;IF(F75="Scenario1PBT3",'Medium retrofit'!$K$18,IF(F75="Scenario2PBT3",'Medium retrofit'!$L$18,IF(F75="Scenario3PBT3",'Medium retrofit'!$M$18,"")))&amp;IF(F75="Scenario1PBT4",'Medium retrofit'!$N$18,IF(F75="Scenario2PBT4",'Medium retrofit'!$O$18,IF(F75="Scenario3PBT4",'Medium retrofit'!$P$18,"")))&amp;IF(F75="Scenario1PBT5",'Medium retrofit'!$Q$18,IF(F75="Scenario2PBT5",'Medium retrofit'!$R$18,IF(F75="Scenario3PBT5",'Medium retrofit'!$S$18,"")))&amp;IF(F75="Scenario1PBT6",'Medium retrofit'!$T$18,IF(F75="Scenario2PBT6",'Medium retrofit'!$U$18,IF(F75="Scenario3PBT6",'Medium retrofit'!$V$18,"")))&amp;IF(F75="Scenario1PBT7",'Medium retrofit'!$W$18,IF(F75="Scenario2PBT7",'Medium retrofit'!$X$18,IF(F75="Scenario3PBT7",'Medium retrofit'!$Y$18,"")))&amp;IF(F75="Scenario1PBT8",'Medium retrofit'!$Z$18,IF(F75="Scenario2PBT8",'Medium retrofit'!$AA$18,IF(F75="Scenario3PBT8",'Medium retrofit'!$AB$18,"")))&amp;IF(F75="Scenario1PBT9",'Medium retrofit'!$AC$18,IF(F75="Scenario2PBT9",'Medium retrofit'!$AD$18,IF(F75="Scenario3PBT9",'Medium retrofit'!$AE$18,"")))&amp;IF(F75="Scenario1PBT10",'Medium retrofit'!$AF$18,IF(F75="Scenario2PBT10",'Medium retrofit'!$AG$18,IF(F75="Scenario3PBT10",'Medium retrofit'!$AH$18,"")))&amp;IF(F75="Scenario1PBT11",'Medium retrofit'!$AI$18,IF(F75="Scenario2PBT11",'Medium retrofit'!$AJ$18,IF(F75="Scenario3PBT11",'Medium retrofit'!$AK$18,"")))&amp;IF(F75="Scenario1PBT12",'Medium retrofit'!$AL$18,IF(F75="Scenario2PBT12",'Medium retrofit'!$AM$18,IF(F75="Scenario3PBT12",'Medium retrofit'!$AN$18,"")))&amp;IF(F75="Scenario1PBT13",'Medium retrofit'!$AO$18,IF(F75="Scenario2PBT13",'Medium retrofit'!$AP$18,IF(F75="Scenario3PBT13",'Medium retrofit'!$AQ$18,"")))&amp;IF(F75="Scenario1PBT14",'Medium retrofit'!$AR$18,IF(F75="Scenario2PBT14",'Medium retrofit'!$AS$18,IF(F75="Scenario3PBT14",'Medium retrofit'!$AT$18,"")))&amp;IF(F75="Scenario1PBT15",'Medium retrofit'!$AU$18,IF(F75="Scenario2PBT15",'Medium retrofit'!$AV$18,IF(F75="Scenario3PBT15",'Medium retrofit'!$AW$18,"")))</f>
        <v/>
      </c>
      <c r="L75" s="123">
        <f t="shared" si="52"/>
        <v>0</v>
      </c>
      <c r="M75" s="123" t="str">
        <f>IF(F75="Scenario1PBT1",'Medium retrofit'!$E$20,IF(F75="Scenario2PBT1",'Medium retrofit'!$F$20,IF(F75="Scenario3PBT1",'Medium retrofit'!$G$20,"")))&amp;IF(F75="Scenario1PBT2",'Medium retrofit'!$H$20,IF(F75="Scenario2PBT2",'Medium retrofit'!$I$20,IF(F75="Scenario3PBT2",'Medium retrofit'!$J$20,"")))&amp;IF(F75="Scenario1PBT3",'Medium retrofit'!$K$20,IF(F75="Scenario2PBT3",'Medium retrofit'!$L$20,IF(F75="Scenario3PBT3",'Medium retrofit'!$M$20,"")))&amp;IF(F75="Scenario1PBT4",'Medium retrofit'!$N$20,IF(F75="Scenario2PBT4",'Medium retrofit'!$O$20,IF(F75="Scenario3PBT4",'Medium retrofit'!$P$20,"")))&amp;IF(F75="Scenario1PBT5",'Medium retrofit'!$Q$20,IF(F75="Scenario2PBT5",'Medium retrofit'!$R$20,IF(F75="Scenario3PBT5",'Medium retrofit'!$S$20,"")))&amp;IF(F75="Scenario1PBT6",'Medium retrofit'!$T$20,IF(F75="Scenario2PBT6",'Medium retrofit'!$U$20,IF(F75="Scenario3PBT6",'Medium retrofit'!$V$20,"")))&amp;IF(F75="Scenario1PBT7",'Medium retrofit'!$W$20,IF(F75="Scenario2PBT7",'Medium retrofit'!$X$20,IF(F75="Scenario3PBT7",'Medium retrofit'!$Y$20,"")))&amp;IF(F75="Scenario1PBT8",'Medium retrofit'!$Z$20,IF(F75="Scenario2PBT8",'Medium retrofit'!$AA$20,IF(F75="Scenario3PBT8",'Medium retrofit'!$AB$20,"")))&amp;IF(F75="Scenario1PBT9",'Medium retrofit'!$AC$20,IF(F75="Scenario2PBT9",'Medium retrofit'!$AD$20,IF(F75="Scenario3PBT9",'Medium retrofit'!$AE$20,"")))&amp;IF(F75="Scenario1PBT10",'Medium retrofit'!$AF$20,IF(F75="Scenario2PBT10",'Medium retrofit'!$AG$20,IF(F75="Scenario3PBT10",'Medium retrofit'!$AH$20,"")))&amp;IF(F75="Scenario1PBT11",'Medium retrofit'!$AI$20,IF(F75="Scenario2PBT11",'Medium retrofit'!$AJ$20,IF(F75="Scenario3PBT11",'Medium retrofit'!$AK$20,"")))&amp;IF(F75="Scenario1PBT12",'Medium retrofit'!$AL$20,IF(F75="Scenario2PBT12",'Medium retrofit'!$AM$20,IF(F75="Scenario3PBT12",'Medium retrofit'!$AN$20,"")))&amp;IF(F75="Scenario1PBT13",'Medium retrofit'!$AO$20,IF(F75="Scenario2PBT13",'Medium retrofit'!$AP$20,IF(F75="Scenario3PBT13",'Medium retrofit'!$AQ$20,"")))&amp;IF(F75="Scenario1PBT14",'Medium retrofit'!$AR$20,IF(F75="Scenario2PBT14",'Medium retrofit'!$AS$20,IF(F75="Scenario3PBT14",'Medium retrofit'!$AT$20,"")))&amp;IF(F75="Scenario1PBT15",'Medium retrofit'!$AU$20,IF(F75="Scenario2PBT15",'Medium retrofit'!$AV$20,IF(F75="Scenario3PBT15",'Medium retrofit'!$AW$20,"")))</f>
        <v/>
      </c>
      <c r="N75" s="124">
        <f t="shared" si="53"/>
        <v>0</v>
      </c>
      <c r="O75" s="245" t="str">
        <f>IF(F75="Scenario1PBT1",'Medium retrofit'!$E$23,IF(F75="Scenario2PBT1",'Medium retrofit'!$F$23,IF(F75="Scenario3PBT1",'Medium retrofit'!$G$23,"")))&amp;IF(F75="Scenario1PBT2",'Medium retrofit'!$H$23,IF(F75="Scenario2PBT2",'Medium retrofit'!$I$23,IF(F75="Scenario3PBT2",'Medium retrofit'!$J$23,"")))&amp;IF(F75="Scenario1PBT3",'Medium retrofit'!$K$23,IF(F75="Scenario2PBT3",'Medium retrofit'!$L$23,IF(F75="Scenario3PBT3",'Medium retrofit'!$M$23,"")))&amp;IF(F75="Scenario1PBT4",'Medium retrofit'!$N$23,IF(F75="Scenario2PBT4",'Medium retrofit'!$O$23,IF(F75="Scenario3PBT4",'Medium retrofit'!$P$23,"")))&amp;IF(F75="Scenario1PBT5",'Medium retrofit'!$Q$23,IF(F75="Scenario2PBT5",'Medium retrofit'!$R$23,IF(F75="Scenario3PBT5",'Medium retrofit'!$S$23,"")))&amp;IF(F75="Scenario1PBT6",'Medium retrofit'!$T$23,IF(F75="Scenario2PBT6",'Medium retrofit'!$U$23,IF(F75="Scenario3PBT6",'Medium retrofit'!$V$23,"")))&amp;IF(F75="Scenario1PBT7",'Medium retrofit'!$W$23,IF(F75="Scenario2PBT7",'Medium retrofit'!$X$23,IF(F75="Scenario3PBT7",'Medium retrofit'!$Y$23,"")))&amp;IF(F75="Scenario1PBT8",'Medium retrofit'!$Z$23,IF(F75="Scenario2PBT8",'Medium retrofit'!$AA$23,IF(F75="Scenario3PBT8",'Medium retrofit'!$AB$23,"")))&amp;IF(F75="Scenario1PBT9",'Medium retrofit'!$AC$23,IF(F75="Scenario2PBT9",'Medium retrofit'!$AD$23,IF(F75="Scenario3PBT9",'Medium retrofit'!$AE$23,"")))&amp;IF(F75="Scenario1PBT10",'Medium retrofit'!$AF$23,IF(F75="Scenario2PBT10",'Medium retrofit'!$AG$23,IF(F75="Scenario3PBT10",'Medium retrofit'!$AH$23,"")))&amp;IF(F75="Scenario1PBT11",'Medium retrofit'!$AI$23,IF(F75="Scenario2PBT11",'Medium retrofit'!$AJ$23,IF(F75="Scenario3PBT11",'Medium retrofit'!$AK$23,"")))&amp;IF(F75="Scenario1PBT12",'Medium retrofit'!$AL$23,IF(F75="Scenario2PBT12",'Medium retrofit'!$AM$23,IF(F75="Scenario3PBT12",'Medium retrofit'!$AN$23,"")))&amp;IF(F75="Scenario1PBT13",'Medium retrofit'!$AO$23,IF(F75="Scenario2PBT13",'Medium retrofit'!$AP$23,IF(F75="Scenario3PBT13",'Medium retrofit'!$AQ$23,"")))&amp;IF(F75="Scenario1PBT14",'Medium retrofit'!$AR$23,IF(F75="Scenario2PBT14",'Medium retrofit'!$AS$23,IF(F75="Scenario3PBT14",'Medium retrofit'!$AT$23,"")))&amp;IF(F75="Scenario1PBT15",'Medium retrofit'!$AU$23,IF(F75="Scenario2PBT15",'Medium retrofit'!$AV$23,IF(F75="Scenario3PBT15",'Medium retrofit'!$AW$23,"")))</f>
        <v/>
      </c>
      <c r="P75" s="123">
        <f t="shared" si="54"/>
        <v>0</v>
      </c>
      <c r="Q75" s="123" t="str">
        <f>IF(F75="Scenario1PBT1",'Medium retrofit'!$E$25,IF(F75="Scenario2PBT1",'Medium retrofit'!$F$25,IF(F75="Scenario3PBT1",'Medium retrofit'!$G$25,"")))&amp;IF(F75="Scenario1PBT2",'Medium retrofit'!$H$25,IF(F75="Scenario2PBT2",'Medium retrofit'!$I$25,IF(F75="Scenario3PBT2",'Medium retrofit'!$J$25,"")))&amp;IF(F75="Scenario1PBT3",'Medium retrofit'!$K$25,IF(F75="Scenario2PBT3",'Medium retrofit'!$L$25,IF(F75="Scenario3PBT3",'Medium retrofit'!$M$25,"")))&amp;IF(F75="Scenario1PBT4",'Medium retrofit'!$N$25,IF(F75="Scenario2PBT4",'Medium retrofit'!$O$25,IF(F75="Scenario3PBT4",'Medium retrofit'!$P$25,"")))&amp;IF(F75="Scenario1PBT5",'Medium retrofit'!$Q$25,IF(F75="Scenario2PBT5",'Medium retrofit'!$R$25,IF(F75="Scenario3PBT5",'Medium retrofit'!$S$25,"")))&amp;IF(F75="Scenario1PBT6",'Medium retrofit'!$T$25,IF(F75="Scenario2PBT6",'Medium retrofit'!$U$25,IF(F75="Scenario3PBT6",'Medium retrofit'!$V$25,"")))&amp;IF(F75="Scenario1PBT7",'Medium retrofit'!$W$25,IF(F75="Scenario2PBT7",'Medium retrofit'!$X$25,IF(F75="Scenario3PBT7",'Medium retrofit'!$Y$25,"")))&amp;IF(F75="Scenario1PBT8",'Medium retrofit'!$Z$25,IF(F75="Scenario2PBT8",'Medium retrofit'!$AA$25,IF(F75="Scenario3PBT8",'Medium retrofit'!$AB$25,"")))&amp;IF(F75="Scenario1PBT9",'Medium retrofit'!$AC$25,IF(F75="Scenario2PBT9",'Medium retrofit'!$AD$25,IF(F75="Scenario3PBT9",'Medium retrofit'!$AE$25,"")))&amp;IF(F75="Scenario1PBT10",'Medium retrofit'!$AF$25,IF(F75="Scenario2PBT10",'Medium retrofit'!$AG$25,IF(F75="Scenario3PBT10",'Medium retrofit'!$AH$25,"")))&amp;IF(F75="Scenario1PBT11",'Medium retrofit'!$AI$25,IF(F75="Scenario2PBT11",'Medium retrofit'!$AJ$25,IF(F75="Scenario3PBT11",'Medium retrofit'!$AK$25,"")))&amp;IF(F75="Scenario1PBT12",'Medium retrofit'!$AL$25,IF(F75="Scenario2PBT12",'Medium retrofit'!$AM$25,IF(F75="Scenario3PBT12",'Medium retrofit'!$AN$25,"")))&amp;IF(F75="Scenario1PBT13",'Medium retrofit'!$AO$25,IF(F75="Scenario2PBT13",'Medium retrofit'!$AP$25,IF(F75="Scenario3PBT13",'Medium retrofit'!$AQ$25,"")))&amp;IF(F75="Scenario1PBT14",'Medium retrofit'!$AR$25,IF(F75="Scenario2PBT14",'Medium retrofit'!$AS$25,IF(F75="Scenario3PBT14",'Medium retrofit'!$AT$25,"")))&amp;IF(F75="Scenario1PBT15",'Medium retrofit'!$AU$25,IF(F75="Scenario2PBT15",'Medium retrofit'!$AV$25,IF(F75="Scenario3PBT15",'Medium retrofit'!$AW$25,"")))</f>
        <v/>
      </c>
      <c r="R75" s="123">
        <f t="shared" si="55"/>
        <v>0</v>
      </c>
      <c r="S75" s="123" t="str">
        <f>IF(F75="Scenario1PBT1",'Medium retrofit'!$E$27,IF(F75="Scenario2PBT1",'Medium retrofit'!$F$27,IF(F75="Scenario3PBT1",'Medium retrofit'!$G$27,"")))&amp;IF(F75="Scenario1PBT2",'Medium retrofit'!$H$27,IF(F75="Scenario2PBT2",'Medium retrofit'!$I$27,IF(F75="Scenario3PBT2",'Medium retrofit'!$J$27,"")))&amp;IF(F75="Scenario1PBT3",'Medium retrofit'!$K$27,IF(F75="Scenario2PBT3",'Medium retrofit'!$L$27,IF(F75="Scenario3PBT3",'Medium retrofit'!$M$27,"")))&amp;IF(F75="Scenario1PBT4",'Medium retrofit'!$N$27,IF(F75="Scenario2PBT4",'Medium retrofit'!$O$27,IF(F75="Scenario3PBT4",'Medium retrofit'!$P$27,"")))&amp;IF(F75="Scenario1PBT5",'Medium retrofit'!$Q$27,IF(F75="Scenario2PBT5",'Medium retrofit'!$R$27,IF(F75="Scenario3PBT5",'Medium retrofit'!$S$27,"")))&amp;IF(F75="Scenario1PBT6",'Medium retrofit'!$T$27,IF(F75="Scenario2PBT6",'Medium retrofit'!$U$27,IF(F75="Scenario3PBT6",'Medium retrofit'!$V$27,"")))&amp;IF(F75="Scenario1PBT7",'Medium retrofit'!$W$27,IF(F75="Scenario2PBT7",'Medium retrofit'!$X$27,IF(F75="Scenario3PBT7",'Medium retrofit'!$Y$27,"")))&amp;IF(F75="Scenario1PBT8",'Medium retrofit'!$Z$27,IF(F75="Scenario2PBT8",'Medium retrofit'!$AA$27,IF(F75="Scenario3PBT8",'Medium retrofit'!$AB$27,"")))&amp;IF(F75="Scenario1PBT9",'Medium retrofit'!$AC$27,IF(F75="Scenario2PBT9",'Medium retrofit'!$AD$27,IF(F75="Scenario3PBT9",'Medium retrofit'!$AE$27,"")))&amp;IF(F75="Scenario1PBT10",'Medium retrofit'!$AF$27,IF(F75="Scenario2PBT10",'Medium retrofit'!$AG$27,IF(F75="Scenario3PBT10",'Medium retrofit'!$AH$27,"")))&amp;IF(F75="Scenario1PBT11",'Medium retrofit'!$AI$27,IF(F75="Scenario2PBT11",'Medium retrofit'!$AJ$27,IF(F75="Scenario3PBT11",'Medium retrofit'!$AK$27,"")))&amp;IF(F75="Scenario1PBT12",'Medium retrofit'!$AL$27,IF(F75="Scenario2PBT12",'Medium retrofit'!$AM$27,IF(F75="Scenario3PBT12",'Medium retrofit'!$AN$27,"")))&amp;IF(F75="Scenario1PBT13",'Medium retrofit'!$AO$27,IF(F75="Scenario2PBT13",'Medium retrofit'!$AP$27,IF(F75="Scenario3PBT13",'Medium retrofit'!$AQ$27,"")))&amp;IF(F75="Scenario1PBT14",'Medium retrofit'!$AR$27,IF(F75="Scenario2PBT14",'Medium retrofit'!$AS$27,IF(F75="Scenario3PBT14",'Medium retrofit'!$AT$27,"")))&amp;IF(F75="Scenario1PBT15",'Medium retrofit'!$AU$27,IF(F75="Scenario2PBT15",'Medium retrofit'!$AV$27,IF(F75="Scenario3PBT15",'Medium retrofit'!$AW$27,"")))</f>
        <v/>
      </c>
      <c r="T75" s="246">
        <f t="shared" si="56"/>
        <v>0</v>
      </c>
      <c r="U75" s="245" t="str">
        <f>IF(F75="Scenario1PBT1",'Medium retrofit'!$E$38,IF(F75="Scenario2PBT1",'Medium retrofit'!$F$38,IF(F75="Scenario3PBT1",'Medium retrofit'!$G$38,"")))&amp;IF(F75="Scenario1PBT2",'Medium retrofit'!$H$38,IF(F75="Scenario2PBT2",'Medium retrofit'!$I$38,IF(F75="Scenario3PBT2",'Medium retrofit'!$J$38,"")))&amp;IF(F75="Scenario1PBT3",'Medium retrofit'!$K$38,IF(F75="Scenario2PBT3",'Medium retrofit'!$L$38,IF(F75="Scenario3PBT3",'Medium retrofit'!$M$38,"")))&amp;IF(F75="Scenario1PBT4",'Medium retrofit'!$N$38,IF(F75="Scenario2PBT4",'Medium retrofit'!$O$38,IF(F75="Scenario3PBT4",'Medium retrofit'!$P$38,"")))&amp;IF(F75="Scenario1PBT5",'Medium retrofit'!$Q$38,IF(F75="Scenario2PBT5",'Medium retrofit'!$R$38,IF(F75="Scenario3PBT5",'Medium retrofit'!$S$38,"")))&amp;IF(F75="Scenario1PBT6",'Medium retrofit'!$T$38,IF(F75="Scenario2PBT6",'Medium retrofit'!$U$38,IF(F75="Scenario3PBT6",'Medium retrofit'!$V$38,"")))&amp;IF(F75="Scenario1PBT7",'Medium retrofit'!$W$38,IF(F75="Scenario2PBT7",'Medium retrofit'!$X$38,IF(F75="Scenario3PBT7",'Medium retrofit'!$Y$38,"")))&amp;IF(F75="Scenario1PBT8",'Medium retrofit'!$Z$38,IF(F75="Scenario2PBT8",'Medium retrofit'!$AA$38,IF(F75="Scenario3PBT8",'Medium retrofit'!$AB$38,"")))&amp;IF(F75="Scenario1PBT9",'Medium retrofit'!$AC$38,IF(F75="Scenario2PBT9",'Medium retrofit'!$AD$38,IF(F75="Scenario3PBT9",'Medium retrofit'!$AE$38,"")))&amp;IF(F75="Scenario1PBT10",'Medium retrofit'!$AF$38,IF(F75="Scenario2PBT10",'Medium retrofit'!$AG$38,IF(F75="Scenario3PBT10",'Medium retrofit'!$AH$38,"")))&amp;IF(F75="Scenario1PBT11",'Medium retrofit'!$AI$38,IF(F75="Scenario2PBT11",'Medium retrofit'!$AJ$38,IF(F75="Scenario3PBT11",'Medium retrofit'!$AK$38,"")))&amp;IF(F75="Scenario1PBT12",'Medium retrofit'!$AL$38,IF(F75="Scenario2PBT12",'Medium retrofit'!$AM$38,IF(F75="Scenario3PBT12",'Medium retrofit'!$AN$38,"")))&amp;IF(F75="Scenario1PBT13",'Medium retrofit'!$AO$38,IF(F75="Scenario2PBT13",'Medium retrofit'!$AP$38,IF(F75="Scenario3PBT13",'Medium retrofit'!$AQ$38,"")))&amp;IF(F75="Scenario1PBT14",'Medium retrofit'!$AR$38,IF(F75="Scenario2PBT14",'Medium retrofit'!$AS$38,IF(F75="Scenario3PBT14",'Medium retrofit'!$AT$38,"")))&amp;IF(F75="Scenario1PBT15",'Medium retrofit'!$AU$38,IF(F75="Scenario2PBT15",'Medium retrofit'!$AV$38,IF(F75="Scenario3PBT15",'Medium retrofit'!$AW$38,"")))</f>
        <v/>
      </c>
      <c r="V75" s="123">
        <f t="shared" si="57"/>
        <v>0</v>
      </c>
      <c r="W75" s="123" t="str">
        <f>IF(F75="Scenario1PBT1",'Medium retrofit'!$E$40,IF(F75="Scenario2PBT1",'Medium retrofit'!$F$40,IF(F75="Scenario3PBT1",'Medium retrofit'!$G$40,"")))&amp;IF(F75="Scenario1PBT2",'Medium retrofit'!$H$40,IF(F75="Scenario2PBT2",'Medium retrofit'!$I$40,IF(F75="Scenario3PBT2",'Medium retrofit'!$J$40,"")))&amp;IF(F75="Scenario1PBT3",'Medium retrofit'!$K$40,IF(F75="Scenario2PBT3",'Medium retrofit'!$L$40,IF(F75="Scenario3PBT3",'Medium retrofit'!$M$40,"")))&amp;IF(F75="Scenario1PBT4",'Medium retrofit'!$N$40,IF(F75="Scenario2PBT4",'Medium retrofit'!$O$40,IF(F75="Scenario3PBT4",'Medium retrofit'!$P$40,"")))&amp;IF(F75="Scenario1PBT5",'Medium retrofit'!$Q$40,IF(F75="Scenario2PBT5",'Medium retrofit'!$R$40,IF(F75="Scenario3PBT5",'Medium retrofit'!$S$40,"")))&amp;IF(F75="Scenario1PBT6",'Medium retrofit'!$T$40,IF(F75="Scenario2PBT6",'Medium retrofit'!$U$40,IF(F75="Scenario3PBT6",'Medium retrofit'!$V$40,"")))&amp;IF(F75="Scenario1PBT7",'Medium retrofit'!$W$40,IF(F75="Scenario2PBT7",'Medium retrofit'!$X$40,IF(F75="Scenario3PBT7",'Medium retrofit'!$Y$40,"")))&amp;IF(F75="Scenario1PBT8",'Medium retrofit'!$Z$40,IF(F75="Scenario2PBT8",'Medium retrofit'!$AA$40,IF(F75="Scenario3PBT8",'Medium retrofit'!$AB$40,"")))&amp;IF(F75="Scenario1PBT9",'Medium retrofit'!$AC$40,IF(F75="Scenario2PBT9",'Medium retrofit'!$AD$40,IF(F75="Scenario3PBT9",'Medium retrofit'!$AE$40,"")))&amp;IF(F75="Scenario1PBT10",'Medium retrofit'!$AF$40,IF(F75="Scenario2PBT10",'Medium retrofit'!$AG$40,IF(F75="Scenario3PBT10",'Medium retrofit'!$AH$40,"")))&amp;IF(F75="Scenario1PBT11",'Medium retrofit'!$AI$40,IF(F75="Scenario2PBT11",'Medium retrofit'!$AJ$40,IF(F75="Scenario3PBT11",'Medium retrofit'!$AK$40,"")))&amp;IF(F75="Scenario1PBT12",'Medium retrofit'!$AL$40,IF(F75="Scenario2PBT12",'Medium retrofit'!$AM$40,IF(F75="Scenario3PBT12",'Medium retrofit'!$AN$40,"")))&amp;IF(F75="Scenario1PBT13",'Medium retrofit'!$AO$40,IF(F75="Scenario2PBT13",'Medium retrofit'!$AP$40,IF(F75="Scenario3PBT13",'Medium retrofit'!$AQ$40,"")))&amp;IF(F75="Scenario1PBT14",'Medium retrofit'!$AR$40,IF(F75="Scenario2PBT14",'Medium retrofit'!$AS$40,IF(F75="Scenario3PBT14",'Medium retrofit'!$AT$40,"")))&amp;IF(F75="Scenario1PBT15",'Medium retrofit'!$AU$40,IF(F75="Scenario2PBT15",'Medium retrofit'!$AV$40,IF(F75="Scenario3PBT15",'Medium retrofit'!$AW$40,"")))</f>
        <v/>
      </c>
      <c r="X75" s="123">
        <f t="shared" si="58"/>
        <v>0</v>
      </c>
      <c r="Y75" s="123" t="str">
        <f>IF(F75="Scenario1PBT1",'Medium retrofit'!$E$42,IF(F75="Scenario2PBT1",'Medium retrofit'!$F$42,IF(F75="Scenario3PBT1",'Medium retrofit'!$G$42,"")))&amp;IF(F75="Scenario1PBT2",'Medium retrofit'!$H$42,IF(F75="Scenario2PBT2",'Medium retrofit'!$I$42,IF(F75="Scenario3PBT2",'Medium retrofit'!$J$42,"")))&amp;IF(F75="Scenario1PBT3",'Medium retrofit'!$K$42,IF(F75="Scenario2PBT3",'Medium retrofit'!$L$42,IF(F75="Scenario3PBT3",'Medium retrofit'!$M$42,"")))&amp;IF(F75="Scenario1PBT4",'Medium retrofit'!$N$42,IF(F75="Scenario2PBT4",'Medium retrofit'!$O$42,IF(F75="Scenario3PBT4",'Medium retrofit'!$P$42,"")))&amp;IF(F75="Scenario1PBT5",'Medium retrofit'!$Q$42,IF(F75="Scenario2PBT5",'Medium retrofit'!$R$42,IF(F75="Scenario3PBT5",'Medium retrofit'!$S$42,"")))&amp;IF(F75="Scenario1PBT6",'Medium retrofit'!$T$42,IF(F75="Scenario2PBT6",'Medium retrofit'!$U$42,IF(F75="Scenario3PBT6",'Medium retrofit'!$V$42,"")))&amp;IF(F75="Scenario1PBT7",'Medium retrofit'!$W$42,IF(F75="Scenario2PBT7",'Medium retrofit'!$X$42,IF(F75="Scenario3PBT7",'Medium retrofit'!$Y$42,"")))&amp;IF(F75="Scenario1PBT8",'Medium retrofit'!$Z$42,IF(F75="Scenario2PBT8",'Medium retrofit'!$AA$42,IF(F75="Scenario3PBT8",'Medium retrofit'!$AB$42,"")))&amp;IF(F75="Scenario1PBT9",'Medium retrofit'!$AC$42,IF(F75="Scenario2PBT9",'Medium retrofit'!$AD$42,IF(F75="Scenario3PBT9",'Medium retrofit'!$AE$42,"")))&amp;IF(F75="Scenario1PBT10",'Medium retrofit'!$AF$42,IF(F75="Scenario2PBT10",'Medium retrofit'!$AG$42,IF(F75="Scenario3PBT10",'Medium retrofit'!$AH$42,"")))&amp;IF(F75="Scenario1PBT11",'Medium retrofit'!$AI$42,IF(F75="Scenario2PBT11",'Medium retrofit'!$AJ$42,IF(F75="Scenario3PBT11",'Medium retrofit'!$AK$42,"")))&amp;IF(F75="Scenario1PBT12",'Medium retrofit'!$AL$42,IF(F75="Scenario2PBT12",'Medium retrofit'!$AM$42,IF(F75="Scenario3PBT12",'Medium retrofit'!$AN$42,"")))&amp;IF(F75="Scenario1PBT13",'Medium retrofit'!$AO$42,IF(F75="Scenario2PBT13",'Medium retrofit'!$AP$42,IF(F75="Scenario3PBT13",'Medium retrofit'!$AQ$42,"")))&amp;IF(F75="Scenario1PBT14",'Medium retrofit'!$AR$42,IF(F75="Scenario2PBT14",'Medium retrofit'!$AS$42,IF(F75="Scenario3PBT14",'Medium retrofit'!$AT$42,"")))&amp;IF(F75="Scenario1PBT15",'Medium retrofit'!$AU$42,IF(F75="Scenario2PBT15",'Medium retrofit'!$AV$42,IF(F75="Scenario3PBT15",'Medium retrofit'!$AW$42,"")))</f>
        <v/>
      </c>
      <c r="Z75" s="123">
        <f t="shared" si="59"/>
        <v>0</v>
      </c>
      <c r="AA75" s="239" t="str">
        <f>IF(F75="Scenario1PBT1",'Medium retrofit'!$E$101,IF(F75="Scenario2PBT1",'Medium retrofit'!$F$101,IF(F75="Scenario3PBT1",'Medium retrofit'!$G$101,"")))&amp;IF(F75="Scenario1PBT2",'Medium retrofit'!$H$101,IF(F75="Scenario2PBT2",'Medium retrofit'!$I$101,IF(F75="Scenario3PBT2",'Medium retrofit'!$J$101,"")))&amp;IF(F75="Scenario1PBT3",'Medium retrofit'!$K$101,IF(F75="Scenario2PBT3",'Medium retrofit'!$L$101,IF(F75="Scenario3PBT3",'Medium retrofit'!$M$101,"")))&amp;IF(F75="Scenario1PBT4",'Medium retrofit'!$N$101,IF(F75="Scenario2PBT4",'Medium retrofit'!$O$101,IF(F75="Scenario3PBT4",'Medium retrofit'!$P$101,"")))&amp;IF(F75="Scenario1PBT5",'Medium retrofit'!$Q$101,IF(F75="Scenario2PBT5",'Medium retrofit'!$R$101,IF(F75="Scenario3PBT5",'Medium retrofit'!$S$101,"")))&amp;IF(F75="Scenario1PBT6",'Medium retrofit'!$T$101,IF(F75="Scenario2PBT6",'Medium retrofit'!$U$101,IF(F75="Scenario3PBT6",'Medium retrofit'!$V$101,"")))&amp;IF(F75="Scenario1PBT7",'Medium retrofit'!$W$101,IF(F75="Scenario2PBT7",'Medium retrofit'!$X$101,IF(F75="Scenario3PBT7",'Medium retrofit'!$Y$101,"")))&amp;IF(F75="Scenario1PBT8",'Medium retrofit'!$Z$101,IF(F75="Scenario2PBT8",'Medium retrofit'!$AA$101,IF(F75="Scenario3PBT8",'Medium retrofit'!$AB$101,"")))&amp;IF(F75="Scenario1PBT9",'Medium retrofit'!$AC$101,IF(F75="Scenario2PBT9",'Medium retrofit'!$AD$101,IF(F75="Scenario3PBT9",'Medium retrofit'!$AE$101,"")))&amp;IF(F75="Scenario1PBT10",'Medium retrofit'!$AF$101,IF(F75="Scenario2PBT10",'Medium retrofit'!$AG$101,IF(F75="Scenario3PBT10",'Medium retrofit'!$AH$101,"")))&amp;IF(F75="Scenario1PBT11",'Medium retrofit'!$AI$101,IF(F75="Scenario2PBT11",'Medium retrofit'!$AJ$101,IF(F75="Scenario3PBT11",'Medium retrofit'!$AK$101,"")))&amp;IF(F75="Scenario1PBT12",'Medium retrofit'!$AL$101,IF(F75="Scenario2PBT12",'Medium retrofit'!$AM$101,IF(F75="Scenario3PBT12",'Medium retrofit'!$AN$101,"")))&amp;IF(F75="Scenario1PBT13",'Medium retrofit'!$AO$101,IF(F75="Scenario2PBT13",'Medium retrofit'!$AP$101,IF(F75="Scenario3PBT13",'Medium retrofit'!$AQ$101,"")))&amp;IF(F75="Scenario1PBT14",'Medium retrofit'!$AR$101,IF(F75="Scenario2PBT14",'Medium retrofit'!$AS$101,IF(F75="Scenario3PBT14",'Medium retrofit'!$AT$101,"")))&amp;IF(F75="Scenario1PBT15",'Medium retrofit'!$AU$101,IF(F75="Scenario2PBT15",'Medium retrofit'!$AV$101,IF(F75="Scenario3PBT15",'Medium retrofit'!$AW$101,"")))</f>
        <v/>
      </c>
      <c r="AB75" s="242">
        <f t="shared" si="60"/>
        <v>0</v>
      </c>
      <c r="AC75" s="364" t="str">
        <f t="shared" si="61"/>
        <v/>
      </c>
      <c r="AD75" s="353">
        <f>IF(AC75="",IFERROR('Projection_Base-case'!G76-G75,0),0)</f>
        <v>0</v>
      </c>
      <c r="AE75" s="350">
        <f t="shared" si="37"/>
        <v>0</v>
      </c>
      <c r="AF75" s="361">
        <f>IFERROR(100*AD75/'Projection_Base-case'!G76,0)</f>
        <v>0</v>
      </c>
      <c r="AG75" s="352">
        <f>IF(AC75="",IFERROR('Projection_Base-case'!I76-I75,0),0)</f>
        <v>0</v>
      </c>
      <c r="AH75" s="353">
        <f t="shared" si="38"/>
        <v>0</v>
      </c>
      <c r="AI75" s="361">
        <f>IFERROR(100*AG75/'Projection_Base-case'!I76,0)</f>
        <v>0</v>
      </c>
      <c r="AJ75" s="352">
        <f>IF(AC75="",IFERROR('Projection_Base-case'!K76-K75,0),0)</f>
        <v>0</v>
      </c>
      <c r="AK75" s="353">
        <f t="shared" si="39"/>
        <v>0</v>
      </c>
      <c r="AL75" s="361">
        <f>IFERROR(100*AJ75/'Projection_Base-case'!K76,0)</f>
        <v>0</v>
      </c>
      <c r="AM75" s="352">
        <f>-IF(AC75="",IFERROR('Projection_Base-case'!M76-M75,0),0)</f>
        <v>0</v>
      </c>
      <c r="AN75" s="353">
        <f t="shared" si="40"/>
        <v>0</v>
      </c>
      <c r="AO75" s="354">
        <f>IFERROR(IF('Projection_Base-case'!N76&gt;0,100*AN75/'Projection_Base-case'!N76,100*AN75/N75),0)</f>
        <v>0</v>
      </c>
      <c r="AP75" s="355">
        <f>IF(AC75="",IFERROR('Projection_Base-case'!O76-O75,0),0)</f>
        <v>0</v>
      </c>
      <c r="AQ75" s="356">
        <f t="shared" si="41"/>
        <v>0</v>
      </c>
      <c r="AR75" s="356">
        <f>IFERROR(100*AP75/'Projection_Base-case'!O76,0)</f>
        <v>0</v>
      </c>
      <c r="AS75" s="355">
        <f>IF(AC75="",IFERROR('Projection_Base-case'!Q76-Q75,0),0)</f>
        <v>0</v>
      </c>
      <c r="AT75" s="356">
        <f t="shared" si="42"/>
        <v>0</v>
      </c>
      <c r="AU75" s="356">
        <f>IFERROR(100*AS75/'Projection_Base-case'!Q76,0)</f>
        <v>0</v>
      </c>
      <c r="AV75" s="355">
        <f>IF(AC75="",IFERROR('Projection_Base-case'!S76-S75,0),0)</f>
        <v>0</v>
      </c>
      <c r="AW75" s="356">
        <f t="shared" si="43"/>
        <v>0</v>
      </c>
      <c r="AX75" s="357">
        <f>IFERROR(100*AV75/'Projection_Base-case'!S76,0)</f>
        <v>0</v>
      </c>
      <c r="AY75" s="358">
        <f>IF(AC75="",IFERROR('Projection_Base-case'!U76-U75,0),0)</f>
        <v>0</v>
      </c>
      <c r="AZ75" s="359">
        <f t="shared" si="44"/>
        <v>0</v>
      </c>
      <c r="BA75" s="359">
        <f>IFERROR(100*AY75/'Projection_Base-case'!U76,0)</f>
        <v>0</v>
      </c>
      <c r="BB75" s="358">
        <f>IF(AC75="",IFERROR('Projection_Base-case'!W76-W75,0),0)</f>
        <v>0</v>
      </c>
      <c r="BC75" s="359">
        <f t="shared" si="45"/>
        <v>0</v>
      </c>
      <c r="BD75" s="359">
        <f>IFERROR(100*BB75/'Projection_Base-case'!W76,0)</f>
        <v>0</v>
      </c>
      <c r="BE75" s="358">
        <f>IF(AC75="",IFERROR('Projection_Base-case'!Y76-Y75,0),0)</f>
        <v>0</v>
      </c>
      <c r="BF75" s="359">
        <f t="shared" si="46"/>
        <v>0</v>
      </c>
      <c r="BG75" s="359">
        <f>IFERROR(100*BE75/'Projection_Base-case'!Y76,0)</f>
        <v>0</v>
      </c>
      <c r="BH75" s="359">
        <f t="shared" si="47"/>
        <v>0</v>
      </c>
      <c r="BI75" s="360">
        <f t="shared" si="48"/>
        <v>0</v>
      </c>
    </row>
    <row r="76" spans="1:61">
      <c r="A76" s="205">
        <v>72</v>
      </c>
      <c r="B76" s="347">
        <f>IF('Projection_Base-case'!B77&lt;&gt;"",'Projection_Base-case'!B77,0)</f>
        <v>0</v>
      </c>
      <c r="C76" s="347">
        <f>IF('Projection_Base-case'!C77&lt;&gt;"",'Projection_Base-case'!C77,0)</f>
        <v>0</v>
      </c>
      <c r="D76" s="365">
        <f>IF('Projection_Base-case'!D77&lt;&gt;"",'Projection_Base-case'!D77,0)</f>
        <v>0</v>
      </c>
      <c r="E76" s="369"/>
      <c r="F76" s="367" t="str">
        <f t="shared" si="49"/>
        <v>0</v>
      </c>
      <c r="G76" s="241" t="str">
        <f>IF(F76="Scenario1PBT1",'Medium retrofit'!$E$6,IF(F76="Scenario2PBT1",'Medium retrofit'!$F$6,IF(F76="Scenario3PBT1",'Medium retrofit'!$G$6,"")))&amp;IF(F76="Scenario1PBT2",'Medium retrofit'!$H$6,IF(F76="Scenario2PBT2",'Medium retrofit'!$I$6,IF(F76="Scenario3PBT2",'Medium retrofit'!$J$6,"")))&amp;IF(F76="Scenario1PBT3",'Medium retrofit'!$K$6,IF(F76="Scenario2PBT3",'Medium retrofit'!$L$6,IF(F76="Scenario3PBT3",'Medium retrofit'!$M$6,"")))&amp;IF(F76="Scenario1PBT4",'Medium retrofit'!$N$6,IF(F76="Scenario2PBT4",'Medium retrofit'!$O$6,IF(F76="Scenario3PBT4",'Medium retrofit'!$P$6,"")))&amp;IF(F76="Scenario1PBT5",'Medium retrofit'!$Q$6,IF(F76="Scenario2PBT5",'Medium retrofit'!$R$6,IF(F76="Scenario3PBT5",'Medium retrofit'!$S$6,"")))&amp;IF(F76="Scenario1PBT6",'Medium retrofit'!$T$6,IF(F76="Scenario2PBT6",'Medium retrofit'!$U$6,IF(F76="Scenario3PBT6",'Medium retrofit'!$V$6,"")))&amp;IF(F76="Scenario1PBT7",'Medium retrofit'!$W$6,IF(F76="Scenario2PBT7",'Medium retrofit'!$X$6,IF(F76="Scenario3PBT7",'Medium retrofit'!$Y$6,"")))&amp;IF(F76="Scenario1PBT8",'Medium retrofit'!$Z$6,IF(F76="Scenario2PBT8",'Medium retrofit'!$AA$6,IF(F76="Scenario3PBT8",'Medium retrofit'!$AB$6,"")))&amp;IF(F76="Scenario1PBT9",'Medium retrofit'!$AC$6,IF(F76="Scenario2PBT9",'Medium retrofit'!$AD$6,IF(F76="Scenario3PBT9",'Medium retrofit'!$AE$6,"")))&amp;IF(F76="Scenario1PBT10",'Medium retrofit'!$AF$6,IF(F76="Scenario2PBT10",'Medium retrofit'!$AG$6,IF(F76="Scenario3PBT10",'Medium retrofit'!$AH$6,"")))&amp;IF(F76="Scenario1PBT11",'Medium retrofit'!$AI$6,IF(F76="Scenario2PBT11",'Medium retrofit'!$AJ$6,IF(F76="Scenario3PBT11",'Medium retrofit'!$AK$6,"")))&amp;IF(F76="Scenario1PBT12",'Medium retrofit'!$AL$6,IF(F76="Scenario2PBT12",'Medium retrofit'!$AM$6,IF(F76="Scenario3PBT12",'Medium retrofit'!$AN$6,"")))&amp;IF(F76="Scenario1PBT13",'Medium retrofit'!$AO$6,IF(F76="Scenario2PBT13",'Medium retrofit'!$AP$6,IF(F76="Scenario3PBT13",'Medium retrofit'!$AQ$6,"")))&amp;IF(F76="Scenario1PBT14",'Medium retrofit'!$AR$6,IF(F76="Scenario2PBT14",'Medium retrofit'!$AS$6,IF(F76="Scenario3PBT14",'Medium retrofit'!$AT$6,"")))&amp;IF(F76="Scenario1PBT15",'Medium retrofit'!$AU$6,IF(F76="Scenario2PBT15",'Medium retrofit'!$AV$6,IF(F76="Scenario3PBT15",'Medium retrofit'!$AW$6,"")))</f>
        <v/>
      </c>
      <c r="H76" s="123">
        <f t="shared" si="50"/>
        <v>0</v>
      </c>
      <c r="I76" s="239" t="str">
        <f>IF(F76="Scenario1PBT1",'Medium retrofit'!$E$16,IF(F76="Scenario2PBT1",'Medium retrofit'!$F$16,IF(F76="Scenario3PBT1",'Medium retrofit'!$G$16,"")))&amp;IF(F76="Scenario1PBT2",'Medium retrofit'!$H$16,IF(F76="Scenario2PBT2",'Medium retrofit'!$I$16,IF(F76="Scenario3PBT2",'Medium retrofit'!$J$16,"")))&amp;IF(F76="Scenario1PBT3",'Medium retrofit'!$K$16,IF(F76="Scenario2PBT3",'Medium retrofit'!$L$16,IF(F76="Scenario3PBT3",'Medium retrofit'!$M$16,"")))&amp;IF(F76="Scenario1PBT4",'Medium retrofit'!$N$16,IF(F76="Scenario2PBT4",'Medium retrofit'!$O$16,IF(F76="Scenario3PBT4",'Medium retrofit'!$P$16,"")))&amp;IF(F76="Scenario1PBT5",'Medium retrofit'!$Q$16,IF(F76="Scenario2PBT5",'Medium retrofit'!$R$16,IF(F76="Scenario3PBT5",'Medium retrofit'!$S$16,"")))&amp;IF(F76="Scenario1PBT6",'Medium retrofit'!$T$16,IF(F76="Scenario2PBT6",'Medium retrofit'!$U$16,IF(F76="Scenario3PBT6",'Medium retrofit'!$V$16,"")))&amp;IF(F76="Scenario1PBT7",'Medium retrofit'!$W$16,IF(F76="Scenario2PBT7",'Medium retrofit'!$X$16,IF(F76="Scenario3PBT7",'Medium retrofit'!$Y$16,"")))&amp;IF(F76="Scenario1PBT8",'Medium retrofit'!$Z$16,IF(F76="Scenario2PBT8",'Medium retrofit'!$AA$16,IF(F76="Scenario3PBT8",'Medium retrofit'!$AB$16,"")))&amp;IF(F76="Scenario1PBT9",'Medium retrofit'!$AC$16,IF(F76="Scenario2PBT9",'Medium retrofit'!$AD$16,IF(F76="Scenario3PBT9",'Medium retrofit'!$AE$16,"")))&amp;IF(F76="Scenario1PBT10",'Medium retrofit'!$AF$16,IF(F76="Scenario2PBT10",'Medium retrofit'!$AG$16,IF(F76="Scenario3PBT10",'Medium retrofit'!$AH$16,"")))&amp;IF(F76="Scenario1PBT11",'Medium retrofit'!$AI$16,IF(F76="Scenario2PBT11",'Medium retrofit'!$AJ$16,IF(F76="Scenario3PBT11",'Medium retrofit'!$AK$16,"")))&amp;IF(F76="Scenario1PBT12",'Medium retrofit'!$AL$16,IF(F76="Scenario2PBT12",'Medium retrofit'!$AM$16,IF(F76="Scenario3PBT12",'Medium retrofit'!$AN$16,"")))&amp;IF(F76="Scenario1PBT13",'Medium retrofit'!$AO$16,IF(F76="Scenario2PBT13",'Medium retrofit'!$AP$16,IF(F76="Scenario3PBT13",'Medium retrofit'!$AQ$16,"")))&amp;IF(F76="Scenario1PBT14",'Medium retrofit'!$AR$16,IF(F76="Scenario2PBT14",'Medium retrofit'!$AS$16,IF(F76="Scenario3PBT14",'Medium retrofit'!$AT$16,"")))&amp;IF(F76="Scenario1PBT15",'Medium retrofit'!$AU$16,IF(F76="Scenario2PBT15",'Medium retrofit'!$AV$16,IF(F76="Scenario3PBT15",'Medium retrofit'!$AW$16,"")))</f>
        <v/>
      </c>
      <c r="J76" s="123">
        <f t="shared" si="51"/>
        <v>0</v>
      </c>
      <c r="K76" s="123" t="str">
        <f>IF(F76="Scenario1PBT1",'Medium retrofit'!$E$18,IF(F76="Scenario2PBT1",'Medium retrofit'!$F$18,IF(F76="Scenario3PBT1",'Medium retrofit'!$G$18,"")))&amp;IF(F76="Scenario1PBT2",'Medium retrofit'!$H$18,IF(F76="Scenario2PBT2",'Medium retrofit'!$I$18,IF(F76="Scenario3PBT2",'Medium retrofit'!$J$18,"")))&amp;IF(F76="Scenario1PBT3",'Medium retrofit'!$K$18,IF(F76="Scenario2PBT3",'Medium retrofit'!$L$18,IF(F76="Scenario3PBT3",'Medium retrofit'!$M$18,"")))&amp;IF(F76="Scenario1PBT4",'Medium retrofit'!$N$18,IF(F76="Scenario2PBT4",'Medium retrofit'!$O$18,IF(F76="Scenario3PBT4",'Medium retrofit'!$P$18,"")))&amp;IF(F76="Scenario1PBT5",'Medium retrofit'!$Q$18,IF(F76="Scenario2PBT5",'Medium retrofit'!$R$18,IF(F76="Scenario3PBT5",'Medium retrofit'!$S$18,"")))&amp;IF(F76="Scenario1PBT6",'Medium retrofit'!$T$18,IF(F76="Scenario2PBT6",'Medium retrofit'!$U$18,IF(F76="Scenario3PBT6",'Medium retrofit'!$V$18,"")))&amp;IF(F76="Scenario1PBT7",'Medium retrofit'!$W$18,IF(F76="Scenario2PBT7",'Medium retrofit'!$X$18,IF(F76="Scenario3PBT7",'Medium retrofit'!$Y$18,"")))&amp;IF(F76="Scenario1PBT8",'Medium retrofit'!$Z$18,IF(F76="Scenario2PBT8",'Medium retrofit'!$AA$18,IF(F76="Scenario3PBT8",'Medium retrofit'!$AB$18,"")))&amp;IF(F76="Scenario1PBT9",'Medium retrofit'!$AC$18,IF(F76="Scenario2PBT9",'Medium retrofit'!$AD$18,IF(F76="Scenario3PBT9",'Medium retrofit'!$AE$18,"")))&amp;IF(F76="Scenario1PBT10",'Medium retrofit'!$AF$18,IF(F76="Scenario2PBT10",'Medium retrofit'!$AG$18,IF(F76="Scenario3PBT10",'Medium retrofit'!$AH$18,"")))&amp;IF(F76="Scenario1PBT11",'Medium retrofit'!$AI$18,IF(F76="Scenario2PBT11",'Medium retrofit'!$AJ$18,IF(F76="Scenario3PBT11",'Medium retrofit'!$AK$18,"")))&amp;IF(F76="Scenario1PBT12",'Medium retrofit'!$AL$18,IF(F76="Scenario2PBT12",'Medium retrofit'!$AM$18,IF(F76="Scenario3PBT12",'Medium retrofit'!$AN$18,"")))&amp;IF(F76="Scenario1PBT13",'Medium retrofit'!$AO$18,IF(F76="Scenario2PBT13",'Medium retrofit'!$AP$18,IF(F76="Scenario3PBT13",'Medium retrofit'!$AQ$18,"")))&amp;IF(F76="Scenario1PBT14",'Medium retrofit'!$AR$18,IF(F76="Scenario2PBT14",'Medium retrofit'!$AS$18,IF(F76="Scenario3PBT14",'Medium retrofit'!$AT$18,"")))&amp;IF(F76="Scenario1PBT15",'Medium retrofit'!$AU$18,IF(F76="Scenario2PBT15",'Medium retrofit'!$AV$18,IF(F76="Scenario3PBT15",'Medium retrofit'!$AW$18,"")))</f>
        <v/>
      </c>
      <c r="L76" s="123">
        <f t="shared" si="52"/>
        <v>0</v>
      </c>
      <c r="M76" s="123" t="str">
        <f>IF(F76="Scenario1PBT1",'Medium retrofit'!$E$20,IF(F76="Scenario2PBT1",'Medium retrofit'!$F$20,IF(F76="Scenario3PBT1",'Medium retrofit'!$G$20,"")))&amp;IF(F76="Scenario1PBT2",'Medium retrofit'!$H$20,IF(F76="Scenario2PBT2",'Medium retrofit'!$I$20,IF(F76="Scenario3PBT2",'Medium retrofit'!$J$20,"")))&amp;IF(F76="Scenario1PBT3",'Medium retrofit'!$K$20,IF(F76="Scenario2PBT3",'Medium retrofit'!$L$20,IF(F76="Scenario3PBT3",'Medium retrofit'!$M$20,"")))&amp;IF(F76="Scenario1PBT4",'Medium retrofit'!$N$20,IF(F76="Scenario2PBT4",'Medium retrofit'!$O$20,IF(F76="Scenario3PBT4",'Medium retrofit'!$P$20,"")))&amp;IF(F76="Scenario1PBT5",'Medium retrofit'!$Q$20,IF(F76="Scenario2PBT5",'Medium retrofit'!$R$20,IF(F76="Scenario3PBT5",'Medium retrofit'!$S$20,"")))&amp;IF(F76="Scenario1PBT6",'Medium retrofit'!$T$20,IF(F76="Scenario2PBT6",'Medium retrofit'!$U$20,IF(F76="Scenario3PBT6",'Medium retrofit'!$V$20,"")))&amp;IF(F76="Scenario1PBT7",'Medium retrofit'!$W$20,IF(F76="Scenario2PBT7",'Medium retrofit'!$X$20,IF(F76="Scenario3PBT7",'Medium retrofit'!$Y$20,"")))&amp;IF(F76="Scenario1PBT8",'Medium retrofit'!$Z$20,IF(F76="Scenario2PBT8",'Medium retrofit'!$AA$20,IF(F76="Scenario3PBT8",'Medium retrofit'!$AB$20,"")))&amp;IF(F76="Scenario1PBT9",'Medium retrofit'!$AC$20,IF(F76="Scenario2PBT9",'Medium retrofit'!$AD$20,IF(F76="Scenario3PBT9",'Medium retrofit'!$AE$20,"")))&amp;IF(F76="Scenario1PBT10",'Medium retrofit'!$AF$20,IF(F76="Scenario2PBT10",'Medium retrofit'!$AG$20,IF(F76="Scenario3PBT10",'Medium retrofit'!$AH$20,"")))&amp;IF(F76="Scenario1PBT11",'Medium retrofit'!$AI$20,IF(F76="Scenario2PBT11",'Medium retrofit'!$AJ$20,IF(F76="Scenario3PBT11",'Medium retrofit'!$AK$20,"")))&amp;IF(F76="Scenario1PBT12",'Medium retrofit'!$AL$20,IF(F76="Scenario2PBT12",'Medium retrofit'!$AM$20,IF(F76="Scenario3PBT12",'Medium retrofit'!$AN$20,"")))&amp;IF(F76="Scenario1PBT13",'Medium retrofit'!$AO$20,IF(F76="Scenario2PBT13",'Medium retrofit'!$AP$20,IF(F76="Scenario3PBT13",'Medium retrofit'!$AQ$20,"")))&amp;IF(F76="Scenario1PBT14",'Medium retrofit'!$AR$20,IF(F76="Scenario2PBT14",'Medium retrofit'!$AS$20,IF(F76="Scenario3PBT14",'Medium retrofit'!$AT$20,"")))&amp;IF(F76="Scenario1PBT15",'Medium retrofit'!$AU$20,IF(F76="Scenario2PBT15",'Medium retrofit'!$AV$20,IF(F76="Scenario3PBT15",'Medium retrofit'!$AW$20,"")))</f>
        <v/>
      </c>
      <c r="N76" s="124">
        <f t="shared" si="53"/>
        <v>0</v>
      </c>
      <c r="O76" s="245" t="str">
        <f>IF(F76="Scenario1PBT1",'Medium retrofit'!$E$23,IF(F76="Scenario2PBT1",'Medium retrofit'!$F$23,IF(F76="Scenario3PBT1",'Medium retrofit'!$G$23,"")))&amp;IF(F76="Scenario1PBT2",'Medium retrofit'!$H$23,IF(F76="Scenario2PBT2",'Medium retrofit'!$I$23,IF(F76="Scenario3PBT2",'Medium retrofit'!$J$23,"")))&amp;IF(F76="Scenario1PBT3",'Medium retrofit'!$K$23,IF(F76="Scenario2PBT3",'Medium retrofit'!$L$23,IF(F76="Scenario3PBT3",'Medium retrofit'!$M$23,"")))&amp;IF(F76="Scenario1PBT4",'Medium retrofit'!$N$23,IF(F76="Scenario2PBT4",'Medium retrofit'!$O$23,IF(F76="Scenario3PBT4",'Medium retrofit'!$P$23,"")))&amp;IF(F76="Scenario1PBT5",'Medium retrofit'!$Q$23,IF(F76="Scenario2PBT5",'Medium retrofit'!$R$23,IF(F76="Scenario3PBT5",'Medium retrofit'!$S$23,"")))&amp;IF(F76="Scenario1PBT6",'Medium retrofit'!$T$23,IF(F76="Scenario2PBT6",'Medium retrofit'!$U$23,IF(F76="Scenario3PBT6",'Medium retrofit'!$V$23,"")))&amp;IF(F76="Scenario1PBT7",'Medium retrofit'!$W$23,IF(F76="Scenario2PBT7",'Medium retrofit'!$X$23,IF(F76="Scenario3PBT7",'Medium retrofit'!$Y$23,"")))&amp;IF(F76="Scenario1PBT8",'Medium retrofit'!$Z$23,IF(F76="Scenario2PBT8",'Medium retrofit'!$AA$23,IF(F76="Scenario3PBT8",'Medium retrofit'!$AB$23,"")))&amp;IF(F76="Scenario1PBT9",'Medium retrofit'!$AC$23,IF(F76="Scenario2PBT9",'Medium retrofit'!$AD$23,IF(F76="Scenario3PBT9",'Medium retrofit'!$AE$23,"")))&amp;IF(F76="Scenario1PBT10",'Medium retrofit'!$AF$23,IF(F76="Scenario2PBT10",'Medium retrofit'!$AG$23,IF(F76="Scenario3PBT10",'Medium retrofit'!$AH$23,"")))&amp;IF(F76="Scenario1PBT11",'Medium retrofit'!$AI$23,IF(F76="Scenario2PBT11",'Medium retrofit'!$AJ$23,IF(F76="Scenario3PBT11",'Medium retrofit'!$AK$23,"")))&amp;IF(F76="Scenario1PBT12",'Medium retrofit'!$AL$23,IF(F76="Scenario2PBT12",'Medium retrofit'!$AM$23,IF(F76="Scenario3PBT12",'Medium retrofit'!$AN$23,"")))&amp;IF(F76="Scenario1PBT13",'Medium retrofit'!$AO$23,IF(F76="Scenario2PBT13",'Medium retrofit'!$AP$23,IF(F76="Scenario3PBT13",'Medium retrofit'!$AQ$23,"")))&amp;IF(F76="Scenario1PBT14",'Medium retrofit'!$AR$23,IF(F76="Scenario2PBT14",'Medium retrofit'!$AS$23,IF(F76="Scenario3PBT14",'Medium retrofit'!$AT$23,"")))&amp;IF(F76="Scenario1PBT15",'Medium retrofit'!$AU$23,IF(F76="Scenario2PBT15",'Medium retrofit'!$AV$23,IF(F76="Scenario3PBT15",'Medium retrofit'!$AW$23,"")))</f>
        <v/>
      </c>
      <c r="P76" s="123">
        <f t="shared" si="54"/>
        <v>0</v>
      </c>
      <c r="Q76" s="123" t="str">
        <f>IF(F76="Scenario1PBT1",'Medium retrofit'!$E$25,IF(F76="Scenario2PBT1",'Medium retrofit'!$F$25,IF(F76="Scenario3PBT1",'Medium retrofit'!$G$25,"")))&amp;IF(F76="Scenario1PBT2",'Medium retrofit'!$H$25,IF(F76="Scenario2PBT2",'Medium retrofit'!$I$25,IF(F76="Scenario3PBT2",'Medium retrofit'!$J$25,"")))&amp;IF(F76="Scenario1PBT3",'Medium retrofit'!$K$25,IF(F76="Scenario2PBT3",'Medium retrofit'!$L$25,IF(F76="Scenario3PBT3",'Medium retrofit'!$M$25,"")))&amp;IF(F76="Scenario1PBT4",'Medium retrofit'!$N$25,IF(F76="Scenario2PBT4",'Medium retrofit'!$O$25,IF(F76="Scenario3PBT4",'Medium retrofit'!$P$25,"")))&amp;IF(F76="Scenario1PBT5",'Medium retrofit'!$Q$25,IF(F76="Scenario2PBT5",'Medium retrofit'!$R$25,IF(F76="Scenario3PBT5",'Medium retrofit'!$S$25,"")))&amp;IF(F76="Scenario1PBT6",'Medium retrofit'!$T$25,IF(F76="Scenario2PBT6",'Medium retrofit'!$U$25,IF(F76="Scenario3PBT6",'Medium retrofit'!$V$25,"")))&amp;IF(F76="Scenario1PBT7",'Medium retrofit'!$W$25,IF(F76="Scenario2PBT7",'Medium retrofit'!$X$25,IF(F76="Scenario3PBT7",'Medium retrofit'!$Y$25,"")))&amp;IF(F76="Scenario1PBT8",'Medium retrofit'!$Z$25,IF(F76="Scenario2PBT8",'Medium retrofit'!$AA$25,IF(F76="Scenario3PBT8",'Medium retrofit'!$AB$25,"")))&amp;IF(F76="Scenario1PBT9",'Medium retrofit'!$AC$25,IF(F76="Scenario2PBT9",'Medium retrofit'!$AD$25,IF(F76="Scenario3PBT9",'Medium retrofit'!$AE$25,"")))&amp;IF(F76="Scenario1PBT10",'Medium retrofit'!$AF$25,IF(F76="Scenario2PBT10",'Medium retrofit'!$AG$25,IF(F76="Scenario3PBT10",'Medium retrofit'!$AH$25,"")))&amp;IF(F76="Scenario1PBT11",'Medium retrofit'!$AI$25,IF(F76="Scenario2PBT11",'Medium retrofit'!$AJ$25,IF(F76="Scenario3PBT11",'Medium retrofit'!$AK$25,"")))&amp;IF(F76="Scenario1PBT12",'Medium retrofit'!$AL$25,IF(F76="Scenario2PBT12",'Medium retrofit'!$AM$25,IF(F76="Scenario3PBT12",'Medium retrofit'!$AN$25,"")))&amp;IF(F76="Scenario1PBT13",'Medium retrofit'!$AO$25,IF(F76="Scenario2PBT13",'Medium retrofit'!$AP$25,IF(F76="Scenario3PBT13",'Medium retrofit'!$AQ$25,"")))&amp;IF(F76="Scenario1PBT14",'Medium retrofit'!$AR$25,IF(F76="Scenario2PBT14",'Medium retrofit'!$AS$25,IF(F76="Scenario3PBT14",'Medium retrofit'!$AT$25,"")))&amp;IF(F76="Scenario1PBT15",'Medium retrofit'!$AU$25,IF(F76="Scenario2PBT15",'Medium retrofit'!$AV$25,IF(F76="Scenario3PBT15",'Medium retrofit'!$AW$25,"")))</f>
        <v/>
      </c>
      <c r="R76" s="123">
        <f t="shared" si="55"/>
        <v>0</v>
      </c>
      <c r="S76" s="123" t="str">
        <f>IF(F76="Scenario1PBT1",'Medium retrofit'!$E$27,IF(F76="Scenario2PBT1",'Medium retrofit'!$F$27,IF(F76="Scenario3PBT1",'Medium retrofit'!$G$27,"")))&amp;IF(F76="Scenario1PBT2",'Medium retrofit'!$H$27,IF(F76="Scenario2PBT2",'Medium retrofit'!$I$27,IF(F76="Scenario3PBT2",'Medium retrofit'!$J$27,"")))&amp;IF(F76="Scenario1PBT3",'Medium retrofit'!$K$27,IF(F76="Scenario2PBT3",'Medium retrofit'!$L$27,IF(F76="Scenario3PBT3",'Medium retrofit'!$M$27,"")))&amp;IF(F76="Scenario1PBT4",'Medium retrofit'!$N$27,IF(F76="Scenario2PBT4",'Medium retrofit'!$O$27,IF(F76="Scenario3PBT4",'Medium retrofit'!$P$27,"")))&amp;IF(F76="Scenario1PBT5",'Medium retrofit'!$Q$27,IF(F76="Scenario2PBT5",'Medium retrofit'!$R$27,IF(F76="Scenario3PBT5",'Medium retrofit'!$S$27,"")))&amp;IF(F76="Scenario1PBT6",'Medium retrofit'!$T$27,IF(F76="Scenario2PBT6",'Medium retrofit'!$U$27,IF(F76="Scenario3PBT6",'Medium retrofit'!$V$27,"")))&amp;IF(F76="Scenario1PBT7",'Medium retrofit'!$W$27,IF(F76="Scenario2PBT7",'Medium retrofit'!$X$27,IF(F76="Scenario3PBT7",'Medium retrofit'!$Y$27,"")))&amp;IF(F76="Scenario1PBT8",'Medium retrofit'!$Z$27,IF(F76="Scenario2PBT8",'Medium retrofit'!$AA$27,IF(F76="Scenario3PBT8",'Medium retrofit'!$AB$27,"")))&amp;IF(F76="Scenario1PBT9",'Medium retrofit'!$AC$27,IF(F76="Scenario2PBT9",'Medium retrofit'!$AD$27,IF(F76="Scenario3PBT9",'Medium retrofit'!$AE$27,"")))&amp;IF(F76="Scenario1PBT10",'Medium retrofit'!$AF$27,IF(F76="Scenario2PBT10",'Medium retrofit'!$AG$27,IF(F76="Scenario3PBT10",'Medium retrofit'!$AH$27,"")))&amp;IF(F76="Scenario1PBT11",'Medium retrofit'!$AI$27,IF(F76="Scenario2PBT11",'Medium retrofit'!$AJ$27,IF(F76="Scenario3PBT11",'Medium retrofit'!$AK$27,"")))&amp;IF(F76="Scenario1PBT12",'Medium retrofit'!$AL$27,IF(F76="Scenario2PBT12",'Medium retrofit'!$AM$27,IF(F76="Scenario3PBT12",'Medium retrofit'!$AN$27,"")))&amp;IF(F76="Scenario1PBT13",'Medium retrofit'!$AO$27,IF(F76="Scenario2PBT13",'Medium retrofit'!$AP$27,IF(F76="Scenario3PBT13",'Medium retrofit'!$AQ$27,"")))&amp;IF(F76="Scenario1PBT14",'Medium retrofit'!$AR$27,IF(F76="Scenario2PBT14",'Medium retrofit'!$AS$27,IF(F76="Scenario3PBT14",'Medium retrofit'!$AT$27,"")))&amp;IF(F76="Scenario1PBT15",'Medium retrofit'!$AU$27,IF(F76="Scenario2PBT15",'Medium retrofit'!$AV$27,IF(F76="Scenario3PBT15",'Medium retrofit'!$AW$27,"")))</f>
        <v/>
      </c>
      <c r="T76" s="246">
        <f t="shared" si="56"/>
        <v>0</v>
      </c>
      <c r="U76" s="245" t="str">
        <f>IF(F76="Scenario1PBT1",'Medium retrofit'!$E$38,IF(F76="Scenario2PBT1",'Medium retrofit'!$F$38,IF(F76="Scenario3PBT1",'Medium retrofit'!$G$38,"")))&amp;IF(F76="Scenario1PBT2",'Medium retrofit'!$H$38,IF(F76="Scenario2PBT2",'Medium retrofit'!$I$38,IF(F76="Scenario3PBT2",'Medium retrofit'!$J$38,"")))&amp;IF(F76="Scenario1PBT3",'Medium retrofit'!$K$38,IF(F76="Scenario2PBT3",'Medium retrofit'!$L$38,IF(F76="Scenario3PBT3",'Medium retrofit'!$M$38,"")))&amp;IF(F76="Scenario1PBT4",'Medium retrofit'!$N$38,IF(F76="Scenario2PBT4",'Medium retrofit'!$O$38,IF(F76="Scenario3PBT4",'Medium retrofit'!$P$38,"")))&amp;IF(F76="Scenario1PBT5",'Medium retrofit'!$Q$38,IF(F76="Scenario2PBT5",'Medium retrofit'!$R$38,IF(F76="Scenario3PBT5",'Medium retrofit'!$S$38,"")))&amp;IF(F76="Scenario1PBT6",'Medium retrofit'!$T$38,IF(F76="Scenario2PBT6",'Medium retrofit'!$U$38,IF(F76="Scenario3PBT6",'Medium retrofit'!$V$38,"")))&amp;IF(F76="Scenario1PBT7",'Medium retrofit'!$W$38,IF(F76="Scenario2PBT7",'Medium retrofit'!$X$38,IF(F76="Scenario3PBT7",'Medium retrofit'!$Y$38,"")))&amp;IF(F76="Scenario1PBT8",'Medium retrofit'!$Z$38,IF(F76="Scenario2PBT8",'Medium retrofit'!$AA$38,IF(F76="Scenario3PBT8",'Medium retrofit'!$AB$38,"")))&amp;IF(F76="Scenario1PBT9",'Medium retrofit'!$AC$38,IF(F76="Scenario2PBT9",'Medium retrofit'!$AD$38,IF(F76="Scenario3PBT9",'Medium retrofit'!$AE$38,"")))&amp;IF(F76="Scenario1PBT10",'Medium retrofit'!$AF$38,IF(F76="Scenario2PBT10",'Medium retrofit'!$AG$38,IF(F76="Scenario3PBT10",'Medium retrofit'!$AH$38,"")))&amp;IF(F76="Scenario1PBT11",'Medium retrofit'!$AI$38,IF(F76="Scenario2PBT11",'Medium retrofit'!$AJ$38,IF(F76="Scenario3PBT11",'Medium retrofit'!$AK$38,"")))&amp;IF(F76="Scenario1PBT12",'Medium retrofit'!$AL$38,IF(F76="Scenario2PBT12",'Medium retrofit'!$AM$38,IF(F76="Scenario3PBT12",'Medium retrofit'!$AN$38,"")))&amp;IF(F76="Scenario1PBT13",'Medium retrofit'!$AO$38,IF(F76="Scenario2PBT13",'Medium retrofit'!$AP$38,IF(F76="Scenario3PBT13",'Medium retrofit'!$AQ$38,"")))&amp;IF(F76="Scenario1PBT14",'Medium retrofit'!$AR$38,IF(F76="Scenario2PBT14",'Medium retrofit'!$AS$38,IF(F76="Scenario3PBT14",'Medium retrofit'!$AT$38,"")))&amp;IF(F76="Scenario1PBT15",'Medium retrofit'!$AU$38,IF(F76="Scenario2PBT15",'Medium retrofit'!$AV$38,IF(F76="Scenario3PBT15",'Medium retrofit'!$AW$38,"")))</f>
        <v/>
      </c>
      <c r="V76" s="123">
        <f t="shared" si="57"/>
        <v>0</v>
      </c>
      <c r="W76" s="123" t="str">
        <f>IF(F76="Scenario1PBT1",'Medium retrofit'!$E$40,IF(F76="Scenario2PBT1",'Medium retrofit'!$F$40,IF(F76="Scenario3PBT1",'Medium retrofit'!$G$40,"")))&amp;IF(F76="Scenario1PBT2",'Medium retrofit'!$H$40,IF(F76="Scenario2PBT2",'Medium retrofit'!$I$40,IF(F76="Scenario3PBT2",'Medium retrofit'!$J$40,"")))&amp;IF(F76="Scenario1PBT3",'Medium retrofit'!$K$40,IF(F76="Scenario2PBT3",'Medium retrofit'!$L$40,IF(F76="Scenario3PBT3",'Medium retrofit'!$M$40,"")))&amp;IF(F76="Scenario1PBT4",'Medium retrofit'!$N$40,IF(F76="Scenario2PBT4",'Medium retrofit'!$O$40,IF(F76="Scenario3PBT4",'Medium retrofit'!$P$40,"")))&amp;IF(F76="Scenario1PBT5",'Medium retrofit'!$Q$40,IF(F76="Scenario2PBT5",'Medium retrofit'!$R$40,IF(F76="Scenario3PBT5",'Medium retrofit'!$S$40,"")))&amp;IF(F76="Scenario1PBT6",'Medium retrofit'!$T$40,IF(F76="Scenario2PBT6",'Medium retrofit'!$U$40,IF(F76="Scenario3PBT6",'Medium retrofit'!$V$40,"")))&amp;IF(F76="Scenario1PBT7",'Medium retrofit'!$W$40,IF(F76="Scenario2PBT7",'Medium retrofit'!$X$40,IF(F76="Scenario3PBT7",'Medium retrofit'!$Y$40,"")))&amp;IF(F76="Scenario1PBT8",'Medium retrofit'!$Z$40,IF(F76="Scenario2PBT8",'Medium retrofit'!$AA$40,IF(F76="Scenario3PBT8",'Medium retrofit'!$AB$40,"")))&amp;IF(F76="Scenario1PBT9",'Medium retrofit'!$AC$40,IF(F76="Scenario2PBT9",'Medium retrofit'!$AD$40,IF(F76="Scenario3PBT9",'Medium retrofit'!$AE$40,"")))&amp;IF(F76="Scenario1PBT10",'Medium retrofit'!$AF$40,IF(F76="Scenario2PBT10",'Medium retrofit'!$AG$40,IF(F76="Scenario3PBT10",'Medium retrofit'!$AH$40,"")))&amp;IF(F76="Scenario1PBT11",'Medium retrofit'!$AI$40,IF(F76="Scenario2PBT11",'Medium retrofit'!$AJ$40,IF(F76="Scenario3PBT11",'Medium retrofit'!$AK$40,"")))&amp;IF(F76="Scenario1PBT12",'Medium retrofit'!$AL$40,IF(F76="Scenario2PBT12",'Medium retrofit'!$AM$40,IF(F76="Scenario3PBT12",'Medium retrofit'!$AN$40,"")))&amp;IF(F76="Scenario1PBT13",'Medium retrofit'!$AO$40,IF(F76="Scenario2PBT13",'Medium retrofit'!$AP$40,IF(F76="Scenario3PBT13",'Medium retrofit'!$AQ$40,"")))&amp;IF(F76="Scenario1PBT14",'Medium retrofit'!$AR$40,IF(F76="Scenario2PBT14",'Medium retrofit'!$AS$40,IF(F76="Scenario3PBT14",'Medium retrofit'!$AT$40,"")))&amp;IF(F76="Scenario1PBT15",'Medium retrofit'!$AU$40,IF(F76="Scenario2PBT15",'Medium retrofit'!$AV$40,IF(F76="Scenario3PBT15",'Medium retrofit'!$AW$40,"")))</f>
        <v/>
      </c>
      <c r="X76" s="123">
        <f t="shared" si="58"/>
        <v>0</v>
      </c>
      <c r="Y76" s="123" t="str">
        <f>IF(F76="Scenario1PBT1",'Medium retrofit'!$E$42,IF(F76="Scenario2PBT1",'Medium retrofit'!$F$42,IF(F76="Scenario3PBT1",'Medium retrofit'!$G$42,"")))&amp;IF(F76="Scenario1PBT2",'Medium retrofit'!$H$42,IF(F76="Scenario2PBT2",'Medium retrofit'!$I$42,IF(F76="Scenario3PBT2",'Medium retrofit'!$J$42,"")))&amp;IF(F76="Scenario1PBT3",'Medium retrofit'!$K$42,IF(F76="Scenario2PBT3",'Medium retrofit'!$L$42,IF(F76="Scenario3PBT3",'Medium retrofit'!$M$42,"")))&amp;IF(F76="Scenario1PBT4",'Medium retrofit'!$N$42,IF(F76="Scenario2PBT4",'Medium retrofit'!$O$42,IF(F76="Scenario3PBT4",'Medium retrofit'!$P$42,"")))&amp;IF(F76="Scenario1PBT5",'Medium retrofit'!$Q$42,IF(F76="Scenario2PBT5",'Medium retrofit'!$R$42,IF(F76="Scenario3PBT5",'Medium retrofit'!$S$42,"")))&amp;IF(F76="Scenario1PBT6",'Medium retrofit'!$T$42,IF(F76="Scenario2PBT6",'Medium retrofit'!$U$42,IF(F76="Scenario3PBT6",'Medium retrofit'!$V$42,"")))&amp;IF(F76="Scenario1PBT7",'Medium retrofit'!$W$42,IF(F76="Scenario2PBT7",'Medium retrofit'!$X$42,IF(F76="Scenario3PBT7",'Medium retrofit'!$Y$42,"")))&amp;IF(F76="Scenario1PBT8",'Medium retrofit'!$Z$42,IF(F76="Scenario2PBT8",'Medium retrofit'!$AA$42,IF(F76="Scenario3PBT8",'Medium retrofit'!$AB$42,"")))&amp;IF(F76="Scenario1PBT9",'Medium retrofit'!$AC$42,IF(F76="Scenario2PBT9",'Medium retrofit'!$AD$42,IF(F76="Scenario3PBT9",'Medium retrofit'!$AE$42,"")))&amp;IF(F76="Scenario1PBT10",'Medium retrofit'!$AF$42,IF(F76="Scenario2PBT10",'Medium retrofit'!$AG$42,IF(F76="Scenario3PBT10",'Medium retrofit'!$AH$42,"")))&amp;IF(F76="Scenario1PBT11",'Medium retrofit'!$AI$42,IF(F76="Scenario2PBT11",'Medium retrofit'!$AJ$42,IF(F76="Scenario3PBT11",'Medium retrofit'!$AK$42,"")))&amp;IF(F76="Scenario1PBT12",'Medium retrofit'!$AL$42,IF(F76="Scenario2PBT12",'Medium retrofit'!$AM$42,IF(F76="Scenario3PBT12",'Medium retrofit'!$AN$42,"")))&amp;IF(F76="Scenario1PBT13",'Medium retrofit'!$AO$42,IF(F76="Scenario2PBT13",'Medium retrofit'!$AP$42,IF(F76="Scenario3PBT13",'Medium retrofit'!$AQ$42,"")))&amp;IF(F76="Scenario1PBT14",'Medium retrofit'!$AR$42,IF(F76="Scenario2PBT14",'Medium retrofit'!$AS$42,IF(F76="Scenario3PBT14",'Medium retrofit'!$AT$42,"")))&amp;IF(F76="Scenario1PBT15",'Medium retrofit'!$AU$42,IF(F76="Scenario2PBT15",'Medium retrofit'!$AV$42,IF(F76="Scenario3PBT15",'Medium retrofit'!$AW$42,"")))</f>
        <v/>
      </c>
      <c r="Z76" s="123">
        <f t="shared" si="59"/>
        <v>0</v>
      </c>
      <c r="AA76" s="239" t="str">
        <f>IF(F76="Scenario1PBT1",'Medium retrofit'!$E$101,IF(F76="Scenario2PBT1",'Medium retrofit'!$F$101,IF(F76="Scenario3PBT1",'Medium retrofit'!$G$101,"")))&amp;IF(F76="Scenario1PBT2",'Medium retrofit'!$H$101,IF(F76="Scenario2PBT2",'Medium retrofit'!$I$101,IF(F76="Scenario3PBT2",'Medium retrofit'!$J$101,"")))&amp;IF(F76="Scenario1PBT3",'Medium retrofit'!$K$101,IF(F76="Scenario2PBT3",'Medium retrofit'!$L$101,IF(F76="Scenario3PBT3",'Medium retrofit'!$M$101,"")))&amp;IF(F76="Scenario1PBT4",'Medium retrofit'!$N$101,IF(F76="Scenario2PBT4",'Medium retrofit'!$O$101,IF(F76="Scenario3PBT4",'Medium retrofit'!$P$101,"")))&amp;IF(F76="Scenario1PBT5",'Medium retrofit'!$Q$101,IF(F76="Scenario2PBT5",'Medium retrofit'!$R$101,IF(F76="Scenario3PBT5",'Medium retrofit'!$S$101,"")))&amp;IF(F76="Scenario1PBT6",'Medium retrofit'!$T$101,IF(F76="Scenario2PBT6",'Medium retrofit'!$U$101,IF(F76="Scenario3PBT6",'Medium retrofit'!$V$101,"")))&amp;IF(F76="Scenario1PBT7",'Medium retrofit'!$W$101,IF(F76="Scenario2PBT7",'Medium retrofit'!$X$101,IF(F76="Scenario3PBT7",'Medium retrofit'!$Y$101,"")))&amp;IF(F76="Scenario1PBT8",'Medium retrofit'!$Z$101,IF(F76="Scenario2PBT8",'Medium retrofit'!$AA$101,IF(F76="Scenario3PBT8",'Medium retrofit'!$AB$101,"")))&amp;IF(F76="Scenario1PBT9",'Medium retrofit'!$AC$101,IF(F76="Scenario2PBT9",'Medium retrofit'!$AD$101,IF(F76="Scenario3PBT9",'Medium retrofit'!$AE$101,"")))&amp;IF(F76="Scenario1PBT10",'Medium retrofit'!$AF$101,IF(F76="Scenario2PBT10",'Medium retrofit'!$AG$101,IF(F76="Scenario3PBT10",'Medium retrofit'!$AH$101,"")))&amp;IF(F76="Scenario1PBT11",'Medium retrofit'!$AI$101,IF(F76="Scenario2PBT11",'Medium retrofit'!$AJ$101,IF(F76="Scenario3PBT11",'Medium retrofit'!$AK$101,"")))&amp;IF(F76="Scenario1PBT12",'Medium retrofit'!$AL$101,IF(F76="Scenario2PBT12",'Medium retrofit'!$AM$101,IF(F76="Scenario3PBT12",'Medium retrofit'!$AN$101,"")))&amp;IF(F76="Scenario1PBT13",'Medium retrofit'!$AO$101,IF(F76="Scenario2PBT13",'Medium retrofit'!$AP$101,IF(F76="Scenario3PBT13",'Medium retrofit'!$AQ$101,"")))&amp;IF(F76="Scenario1PBT14",'Medium retrofit'!$AR$101,IF(F76="Scenario2PBT14",'Medium retrofit'!$AS$101,IF(F76="Scenario3PBT14",'Medium retrofit'!$AT$101,"")))&amp;IF(F76="Scenario1PBT15",'Medium retrofit'!$AU$101,IF(F76="Scenario2PBT15",'Medium retrofit'!$AV$101,IF(F76="Scenario3PBT15",'Medium retrofit'!$AW$101,"")))</f>
        <v/>
      </c>
      <c r="AB76" s="242">
        <f t="shared" si="60"/>
        <v>0</v>
      </c>
      <c r="AC76" s="364" t="str">
        <f t="shared" si="61"/>
        <v/>
      </c>
      <c r="AD76" s="353">
        <f>IF(AC76="",IFERROR('Projection_Base-case'!G77-G76,0),0)</f>
        <v>0</v>
      </c>
      <c r="AE76" s="350">
        <f t="shared" si="37"/>
        <v>0</v>
      </c>
      <c r="AF76" s="361">
        <f>IFERROR(100*AD76/'Projection_Base-case'!G77,0)</f>
        <v>0</v>
      </c>
      <c r="AG76" s="352">
        <f>IF(AC76="",IFERROR('Projection_Base-case'!I77-I76,0),0)</f>
        <v>0</v>
      </c>
      <c r="AH76" s="353">
        <f t="shared" si="38"/>
        <v>0</v>
      </c>
      <c r="AI76" s="361">
        <f>IFERROR(100*AG76/'Projection_Base-case'!I77,0)</f>
        <v>0</v>
      </c>
      <c r="AJ76" s="352">
        <f>IF(AC76="",IFERROR('Projection_Base-case'!K77-K76,0),0)</f>
        <v>0</v>
      </c>
      <c r="AK76" s="353">
        <f t="shared" si="39"/>
        <v>0</v>
      </c>
      <c r="AL76" s="361">
        <f>IFERROR(100*AJ76/'Projection_Base-case'!K77,0)</f>
        <v>0</v>
      </c>
      <c r="AM76" s="352">
        <f>-IF(AC76="",IFERROR('Projection_Base-case'!M77-M76,0),0)</f>
        <v>0</v>
      </c>
      <c r="AN76" s="353">
        <f t="shared" si="40"/>
        <v>0</v>
      </c>
      <c r="AO76" s="354">
        <f>IFERROR(IF('Projection_Base-case'!N77&gt;0,100*AN76/'Projection_Base-case'!N77,100*AN76/N76),0)</f>
        <v>0</v>
      </c>
      <c r="AP76" s="355">
        <f>IF(AC76="",IFERROR('Projection_Base-case'!O77-O76,0),0)</f>
        <v>0</v>
      </c>
      <c r="AQ76" s="356">
        <f t="shared" si="41"/>
        <v>0</v>
      </c>
      <c r="AR76" s="356">
        <f>IFERROR(100*AP76/'Projection_Base-case'!O77,0)</f>
        <v>0</v>
      </c>
      <c r="AS76" s="355">
        <f>IF(AC76="",IFERROR('Projection_Base-case'!Q77-Q76,0),0)</f>
        <v>0</v>
      </c>
      <c r="AT76" s="356">
        <f t="shared" si="42"/>
        <v>0</v>
      </c>
      <c r="AU76" s="356">
        <f>IFERROR(100*AS76/'Projection_Base-case'!Q77,0)</f>
        <v>0</v>
      </c>
      <c r="AV76" s="355">
        <f>IF(AC76="",IFERROR('Projection_Base-case'!S77-S76,0),0)</f>
        <v>0</v>
      </c>
      <c r="AW76" s="356">
        <f t="shared" si="43"/>
        <v>0</v>
      </c>
      <c r="AX76" s="357">
        <f>IFERROR(100*AV76/'Projection_Base-case'!S77,0)</f>
        <v>0</v>
      </c>
      <c r="AY76" s="358">
        <f>IF(AC76="",IFERROR('Projection_Base-case'!U77-U76,0),0)</f>
        <v>0</v>
      </c>
      <c r="AZ76" s="359">
        <f t="shared" si="44"/>
        <v>0</v>
      </c>
      <c r="BA76" s="359">
        <f>IFERROR(100*AY76/'Projection_Base-case'!U77,0)</f>
        <v>0</v>
      </c>
      <c r="BB76" s="358">
        <f>IF(AC76="",IFERROR('Projection_Base-case'!W77-W76,0),0)</f>
        <v>0</v>
      </c>
      <c r="BC76" s="359">
        <f t="shared" si="45"/>
        <v>0</v>
      </c>
      <c r="BD76" s="359">
        <f>IFERROR(100*BB76/'Projection_Base-case'!W77,0)</f>
        <v>0</v>
      </c>
      <c r="BE76" s="358">
        <f>IF(AC76="",IFERROR('Projection_Base-case'!Y77-Y76,0),0)</f>
        <v>0</v>
      </c>
      <c r="BF76" s="359">
        <f t="shared" si="46"/>
        <v>0</v>
      </c>
      <c r="BG76" s="359">
        <f>IFERROR(100*BE76/'Projection_Base-case'!Y77,0)</f>
        <v>0</v>
      </c>
      <c r="BH76" s="359">
        <f t="shared" si="47"/>
        <v>0</v>
      </c>
      <c r="BI76" s="360">
        <f t="shared" si="48"/>
        <v>0</v>
      </c>
    </row>
    <row r="77" spans="1:61">
      <c r="A77" s="205">
        <v>73</v>
      </c>
      <c r="B77" s="347">
        <f>IF('Projection_Base-case'!B78&lt;&gt;"",'Projection_Base-case'!B78,0)</f>
        <v>0</v>
      </c>
      <c r="C77" s="347">
        <f>IF('Projection_Base-case'!C78&lt;&gt;"",'Projection_Base-case'!C78,0)</f>
        <v>0</v>
      </c>
      <c r="D77" s="365">
        <f>IF('Projection_Base-case'!D78&lt;&gt;"",'Projection_Base-case'!D78,0)</f>
        <v>0</v>
      </c>
      <c r="E77" s="369"/>
      <c r="F77" s="367" t="str">
        <f t="shared" si="49"/>
        <v>0</v>
      </c>
      <c r="G77" s="241" t="str">
        <f>IF(F77="Scenario1PBT1",'Medium retrofit'!$E$6,IF(F77="Scenario2PBT1",'Medium retrofit'!$F$6,IF(F77="Scenario3PBT1",'Medium retrofit'!$G$6,"")))&amp;IF(F77="Scenario1PBT2",'Medium retrofit'!$H$6,IF(F77="Scenario2PBT2",'Medium retrofit'!$I$6,IF(F77="Scenario3PBT2",'Medium retrofit'!$J$6,"")))&amp;IF(F77="Scenario1PBT3",'Medium retrofit'!$K$6,IF(F77="Scenario2PBT3",'Medium retrofit'!$L$6,IF(F77="Scenario3PBT3",'Medium retrofit'!$M$6,"")))&amp;IF(F77="Scenario1PBT4",'Medium retrofit'!$N$6,IF(F77="Scenario2PBT4",'Medium retrofit'!$O$6,IF(F77="Scenario3PBT4",'Medium retrofit'!$P$6,"")))&amp;IF(F77="Scenario1PBT5",'Medium retrofit'!$Q$6,IF(F77="Scenario2PBT5",'Medium retrofit'!$R$6,IF(F77="Scenario3PBT5",'Medium retrofit'!$S$6,"")))&amp;IF(F77="Scenario1PBT6",'Medium retrofit'!$T$6,IF(F77="Scenario2PBT6",'Medium retrofit'!$U$6,IF(F77="Scenario3PBT6",'Medium retrofit'!$V$6,"")))&amp;IF(F77="Scenario1PBT7",'Medium retrofit'!$W$6,IF(F77="Scenario2PBT7",'Medium retrofit'!$X$6,IF(F77="Scenario3PBT7",'Medium retrofit'!$Y$6,"")))&amp;IF(F77="Scenario1PBT8",'Medium retrofit'!$Z$6,IF(F77="Scenario2PBT8",'Medium retrofit'!$AA$6,IF(F77="Scenario3PBT8",'Medium retrofit'!$AB$6,"")))&amp;IF(F77="Scenario1PBT9",'Medium retrofit'!$AC$6,IF(F77="Scenario2PBT9",'Medium retrofit'!$AD$6,IF(F77="Scenario3PBT9",'Medium retrofit'!$AE$6,"")))&amp;IF(F77="Scenario1PBT10",'Medium retrofit'!$AF$6,IF(F77="Scenario2PBT10",'Medium retrofit'!$AG$6,IF(F77="Scenario3PBT10",'Medium retrofit'!$AH$6,"")))&amp;IF(F77="Scenario1PBT11",'Medium retrofit'!$AI$6,IF(F77="Scenario2PBT11",'Medium retrofit'!$AJ$6,IF(F77="Scenario3PBT11",'Medium retrofit'!$AK$6,"")))&amp;IF(F77="Scenario1PBT12",'Medium retrofit'!$AL$6,IF(F77="Scenario2PBT12",'Medium retrofit'!$AM$6,IF(F77="Scenario3PBT12",'Medium retrofit'!$AN$6,"")))&amp;IF(F77="Scenario1PBT13",'Medium retrofit'!$AO$6,IF(F77="Scenario2PBT13",'Medium retrofit'!$AP$6,IF(F77="Scenario3PBT13",'Medium retrofit'!$AQ$6,"")))&amp;IF(F77="Scenario1PBT14",'Medium retrofit'!$AR$6,IF(F77="Scenario2PBT14",'Medium retrofit'!$AS$6,IF(F77="Scenario3PBT14",'Medium retrofit'!$AT$6,"")))&amp;IF(F77="Scenario1PBT15",'Medium retrofit'!$AU$6,IF(F77="Scenario2PBT15",'Medium retrofit'!$AV$6,IF(F77="Scenario3PBT15",'Medium retrofit'!$AW$6,"")))</f>
        <v/>
      </c>
      <c r="H77" s="123">
        <f t="shared" si="50"/>
        <v>0</v>
      </c>
      <c r="I77" s="239" t="str">
        <f>IF(F77="Scenario1PBT1",'Medium retrofit'!$E$16,IF(F77="Scenario2PBT1",'Medium retrofit'!$F$16,IF(F77="Scenario3PBT1",'Medium retrofit'!$G$16,"")))&amp;IF(F77="Scenario1PBT2",'Medium retrofit'!$H$16,IF(F77="Scenario2PBT2",'Medium retrofit'!$I$16,IF(F77="Scenario3PBT2",'Medium retrofit'!$J$16,"")))&amp;IF(F77="Scenario1PBT3",'Medium retrofit'!$K$16,IF(F77="Scenario2PBT3",'Medium retrofit'!$L$16,IF(F77="Scenario3PBT3",'Medium retrofit'!$M$16,"")))&amp;IF(F77="Scenario1PBT4",'Medium retrofit'!$N$16,IF(F77="Scenario2PBT4",'Medium retrofit'!$O$16,IF(F77="Scenario3PBT4",'Medium retrofit'!$P$16,"")))&amp;IF(F77="Scenario1PBT5",'Medium retrofit'!$Q$16,IF(F77="Scenario2PBT5",'Medium retrofit'!$R$16,IF(F77="Scenario3PBT5",'Medium retrofit'!$S$16,"")))&amp;IF(F77="Scenario1PBT6",'Medium retrofit'!$T$16,IF(F77="Scenario2PBT6",'Medium retrofit'!$U$16,IF(F77="Scenario3PBT6",'Medium retrofit'!$V$16,"")))&amp;IF(F77="Scenario1PBT7",'Medium retrofit'!$W$16,IF(F77="Scenario2PBT7",'Medium retrofit'!$X$16,IF(F77="Scenario3PBT7",'Medium retrofit'!$Y$16,"")))&amp;IF(F77="Scenario1PBT8",'Medium retrofit'!$Z$16,IF(F77="Scenario2PBT8",'Medium retrofit'!$AA$16,IF(F77="Scenario3PBT8",'Medium retrofit'!$AB$16,"")))&amp;IF(F77="Scenario1PBT9",'Medium retrofit'!$AC$16,IF(F77="Scenario2PBT9",'Medium retrofit'!$AD$16,IF(F77="Scenario3PBT9",'Medium retrofit'!$AE$16,"")))&amp;IF(F77="Scenario1PBT10",'Medium retrofit'!$AF$16,IF(F77="Scenario2PBT10",'Medium retrofit'!$AG$16,IF(F77="Scenario3PBT10",'Medium retrofit'!$AH$16,"")))&amp;IF(F77="Scenario1PBT11",'Medium retrofit'!$AI$16,IF(F77="Scenario2PBT11",'Medium retrofit'!$AJ$16,IF(F77="Scenario3PBT11",'Medium retrofit'!$AK$16,"")))&amp;IF(F77="Scenario1PBT12",'Medium retrofit'!$AL$16,IF(F77="Scenario2PBT12",'Medium retrofit'!$AM$16,IF(F77="Scenario3PBT12",'Medium retrofit'!$AN$16,"")))&amp;IF(F77="Scenario1PBT13",'Medium retrofit'!$AO$16,IF(F77="Scenario2PBT13",'Medium retrofit'!$AP$16,IF(F77="Scenario3PBT13",'Medium retrofit'!$AQ$16,"")))&amp;IF(F77="Scenario1PBT14",'Medium retrofit'!$AR$16,IF(F77="Scenario2PBT14",'Medium retrofit'!$AS$16,IF(F77="Scenario3PBT14",'Medium retrofit'!$AT$16,"")))&amp;IF(F77="Scenario1PBT15",'Medium retrofit'!$AU$16,IF(F77="Scenario2PBT15",'Medium retrofit'!$AV$16,IF(F77="Scenario3PBT15",'Medium retrofit'!$AW$16,"")))</f>
        <v/>
      </c>
      <c r="J77" s="123">
        <f t="shared" si="51"/>
        <v>0</v>
      </c>
      <c r="K77" s="123" t="str">
        <f>IF(F77="Scenario1PBT1",'Medium retrofit'!$E$18,IF(F77="Scenario2PBT1",'Medium retrofit'!$F$18,IF(F77="Scenario3PBT1",'Medium retrofit'!$G$18,"")))&amp;IF(F77="Scenario1PBT2",'Medium retrofit'!$H$18,IF(F77="Scenario2PBT2",'Medium retrofit'!$I$18,IF(F77="Scenario3PBT2",'Medium retrofit'!$J$18,"")))&amp;IF(F77="Scenario1PBT3",'Medium retrofit'!$K$18,IF(F77="Scenario2PBT3",'Medium retrofit'!$L$18,IF(F77="Scenario3PBT3",'Medium retrofit'!$M$18,"")))&amp;IF(F77="Scenario1PBT4",'Medium retrofit'!$N$18,IF(F77="Scenario2PBT4",'Medium retrofit'!$O$18,IF(F77="Scenario3PBT4",'Medium retrofit'!$P$18,"")))&amp;IF(F77="Scenario1PBT5",'Medium retrofit'!$Q$18,IF(F77="Scenario2PBT5",'Medium retrofit'!$R$18,IF(F77="Scenario3PBT5",'Medium retrofit'!$S$18,"")))&amp;IF(F77="Scenario1PBT6",'Medium retrofit'!$T$18,IF(F77="Scenario2PBT6",'Medium retrofit'!$U$18,IF(F77="Scenario3PBT6",'Medium retrofit'!$V$18,"")))&amp;IF(F77="Scenario1PBT7",'Medium retrofit'!$W$18,IF(F77="Scenario2PBT7",'Medium retrofit'!$X$18,IF(F77="Scenario3PBT7",'Medium retrofit'!$Y$18,"")))&amp;IF(F77="Scenario1PBT8",'Medium retrofit'!$Z$18,IF(F77="Scenario2PBT8",'Medium retrofit'!$AA$18,IF(F77="Scenario3PBT8",'Medium retrofit'!$AB$18,"")))&amp;IF(F77="Scenario1PBT9",'Medium retrofit'!$AC$18,IF(F77="Scenario2PBT9",'Medium retrofit'!$AD$18,IF(F77="Scenario3PBT9",'Medium retrofit'!$AE$18,"")))&amp;IF(F77="Scenario1PBT10",'Medium retrofit'!$AF$18,IF(F77="Scenario2PBT10",'Medium retrofit'!$AG$18,IF(F77="Scenario3PBT10",'Medium retrofit'!$AH$18,"")))&amp;IF(F77="Scenario1PBT11",'Medium retrofit'!$AI$18,IF(F77="Scenario2PBT11",'Medium retrofit'!$AJ$18,IF(F77="Scenario3PBT11",'Medium retrofit'!$AK$18,"")))&amp;IF(F77="Scenario1PBT12",'Medium retrofit'!$AL$18,IF(F77="Scenario2PBT12",'Medium retrofit'!$AM$18,IF(F77="Scenario3PBT12",'Medium retrofit'!$AN$18,"")))&amp;IF(F77="Scenario1PBT13",'Medium retrofit'!$AO$18,IF(F77="Scenario2PBT13",'Medium retrofit'!$AP$18,IF(F77="Scenario3PBT13",'Medium retrofit'!$AQ$18,"")))&amp;IF(F77="Scenario1PBT14",'Medium retrofit'!$AR$18,IF(F77="Scenario2PBT14",'Medium retrofit'!$AS$18,IF(F77="Scenario3PBT14",'Medium retrofit'!$AT$18,"")))&amp;IF(F77="Scenario1PBT15",'Medium retrofit'!$AU$18,IF(F77="Scenario2PBT15",'Medium retrofit'!$AV$18,IF(F77="Scenario3PBT15",'Medium retrofit'!$AW$18,"")))</f>
        <v/>
      </c>
      <c r="L77" s="123">
        <f t="shared" si="52"/>
        <v>0</v>
      </c>
      <c r="M77" s="123" t="str">
        <f>IF(F77="Scenario1PBT1",'Medium retrofit'!$E$20,IF(F77="Scenario2PBT1",'Medium retrofit'!$F$20,IF(F77="Scenario3PBT1",'Medium retrofit'!$G$20,"")))&amp;IF(F77="Scenario1PBT2",'Medium retrofit'!$H$20,IF(F77="Scenario2PBT2",'Medium retrofit'!$I$20,IF(F77="Scenario3PBT2",'Medium retrofit'!$J$20,"")))&amp;IF(F77="Scenario1PBT3",'Medium retrofit'!$K$20,IF(F77="Scenario2PBT3",'Medium retrofit'!$L$20,IF(F77="Scenario3PBT3",'Medium retrofit'!$M$20,"")))&amp;IF(F77="Scenario1PBT4",'Medium retrofit'!$N$20,IF(F77="Scenario2PBT4",'Medium retrofit'!$O$20,IF(F77="Scenario3PBT4",'Medium retrofit'!$P$20,"")))&amp;IF(F77="Scenario1PBT5",'Medium retrofit'!$Q$20,IF(F77="Scenario2PBT5",'Medium retrofit'!$R$20,IF(F77="Scenario3PBT5",'Medium retrofit'!$S$20,"")))&amp;IF(F77="Scenario1PBT6",'Medium retrofit'!$T$20,IF(F77="Scenario2PBT6",'Medium retrofit'!$U$20,IF(F77="Scenario3PBT6",'Medium retrofit'!$V$20,"")))&amp;IF(F77="Scenario1PBT7",'Medium retrofit'!$W$20,IF(F77="Scenario2PBT7",'Medium retrofit'!$X$20,IF(F77="Scenario3PBT7",'Medium retrofit'!$Y$20,"")))&amp;IF(F77="Scenario1PBT8",'Medium retrofit'!$Z$20,IF(F77="Scenario2PBT8",'Medium retrofit'!$AA$20,IF(F77="Scenario3PBT8",'Medium retrofit'!$AB$20,"")))&amp;IF(F77="Scenario1PBT9",'Medium retrofit'!$AC$20,IF(F77="Scenario2PBT9",'Medium retrofit'!$AD$20,IF(F77="Scenario3PBT9",'Medium retrofit'!$AE$20,"")))&amp;IF(F77="Scenario1PBT10",'Medium retrofit'!$AF$20,IF(F77="Scenario2PBT10",'Medium retrofit'!$AG$20,IF(F77="Scenario3PBT10",'Medium retrofit'!$AH$20,"")))&amp;IF(F77="Scenario1PBT11",'Medium retrofit'!$AI$20,IF(F77="Scenario2PBT11",'Medium retrofit'!$AJ$20,IF(F77="Scenario3PBT11",'Medium retrofit'!$AK$20,"")))&amp;IF(F77="Scenario1PBT12",'Medium retrofit'!$AL$20,IF(F77="Scenario2PBT12",'Medium retrofit'!$AM$20,IF(F77="Scenario3PBT12",'Medium retrofit'!$AN$20,"")))&amp;IF(F77="Scenario1PBT13",'Medium retrofit'!$AO$20,IF(F77="Scenario2PBT13",'Medium retrofit'!$AP$20,IF(F77="Scenario3PBT13",'Medium retrofit'!$AQ$20,"")))&amp;IF(F77="Scenario1PBT14",'Medium retrofit'!$AR$20,IF(F77="Scenario2PBT14",'Medium retrofit'!$AS$20,IF(F77="Scenario3PBT14",'Medium retrofit'!$AT$20,"")))&amp;IF(F77="Scenario1PBT15",'Medium retrofit'!$AU$20,IF(F77="Scenario2PBT15",'Medium retrofit'!$AV$20,IF(F77="Scenario3PBT15",'Medium retrofit'!$AW$20,"")))</f>
        <v/>
      </c>
      <c r="N77" s="124">
        <f t="shared" si="53"/>
        <v>0</v>
      </c>
      <c r="O77" s="245" t="str">
        <f>IF(F77="Scenario1PBT1",'Medium retrofit'!$E$23,IF(F77="Scenario2PBT1",'Medium retrofit'!$F$23,IF(F77="Scenario3PBT1",'Medium retrofit'!$G$23,"")))&amp;IF(F77="Scenario1PBT2",'Medium retrofit'!$H$23,IF(F77="Scenario2PBT2",'Medium retrofit'!$I$23,IF(F77="Scenario3PBT2",'Medium retrofit'!$J$23,"")))&amp;IF(F77="Scenario1PBT3",'Medium retrofit'!$K$23,IF(F77="Scenario2PBT3",'Medium retrofit'!$L$23,IF(F77="Scenario3PBT3",'Medium retrofit'!$M$23,"")))&amp;IF(F77="Scenario1PBT4",'Medium retrofit'!$N$23,IF(F77="Scenario2PBT4",'Medium retrofit'!$O$23,IF(F77="Scenario3PBT4",'Medium retrofit'!$P$23,"")))&amp;IF(F77="Scenario1PBT5",'Medium retrofit'!$Q$23,IF(F77="Scenario2PBT5",'Medium retrofit'!$R$23,IF(F77="Scenario3PBT5",'Medium retrofit'!$S$23,"")))&amp;IF(F77="Scenario1PBT6",'Medium retrofit'!$T$23,IF(F77="Scenario2PBT6",'Medium retrofit'!$U$23,IF(F77="Scenario3PBT6",'Medium retrofit'!$V$23,"")))&amp;IF(F77="Scenario1PBT7",'Medium retrofit'!$W$23,IF(F77="Scenario2PBT7",'Medium retrofit'!$X$23,IF(F77="Scenario3PBT7",'Medium retrofit'!$Y$23,"")))&amp;IF(F77="Scenario1PBT8",'Medium retrofit'!$Z$23,IF(F77="Scenario2PBT8",'Medium retrofit'!$AA$23,IF(F77="Scenario3PBT8",'Medium retrofit'!$AB$23,"")))&amp;IF(F77="Scenario1PBT9",'Medium retrofit'!$AC$23,IF(F77="Scenario2PBT9",'Medium retrofit'!$AD$23,IF(F77="Scenario3PBT9",'Medium retrofit'!$AE$23,"")))&amp;IF(F77="Scenario1PBT10",'Medium retrofit'!$AF$23,IF(F77="Scenario2PBT10",'Medium retrofit'!$AG$23,IF(F77="Scenario3PBT10",'Medium retrofit'!$AH$23,"")))&amp;IF(F77="Scenario1PBT11",'Medium retrofit'!$AI$23,IF(F77="Scenario2PBT11",'Medium retrofit'!$AJ$23,IF(F77="Scenario3PBT11",'Medium retrofit'!$AK$23,"")))&amp;IF(F77="Scenario1PBT12",'Medium retrofit'!$AL$23,IF(F77="Scenario2PBT12",'Medium retrofit'!$AM$23,IF(F77="Scenario3PBT12",'Medium retrofit'!$AN$23,"")))&amp;IF(F77="Scenario1PBT13",'Medium retrofit'!$AO$23,IF(F77="Scenario2PBT13",'Medium retrofit'!$AP$23,IF(F77="Scenario3PBT13",'Medium retrofit'!$AQ$23,"")))&amp;IF(F77="Scenario1PBT14",'Medium retrofit'!$AR$23,IF(F77="Scenario2PBT14",'Medium retrofit'!$AS$23,IF(F77="Scenario3PBT14",'Medium retrofit'!$AT$23,"")))&amp;IF(F77="Scenario1PBT15",'Medium retrofit'!$AU$23,IF(F77="Scenario2PBT15",'Medium retrofit'!$AV$23,IF(F77="Scenario3PBT15",'Medium retrofit'!$AW$23,"")))</f>
        <v/>
      </c>
      <c r="P77" s="123">
        <f t="shared" si="54"/>
        <v>0</v>
      </c>
      <c r="Q77" s="123" t="str">
        <f>IF(F77="Scenario1PBT1",'Medium retrofit'!$E$25,IF(F77="Scenario2PBT1",'Medium retrofit'!$F$25,IF(F77="Scenario3PBT1",'Medium retrofit'!$G$25,"")))&amp;IF(F77="Scenario1PBT2",'Medium retrofit'!$H$25,IF(F77="Scenario2PBT2",'Medium retrofit'!$I$25,IF(F77="Scenario3PBT2",'Medium retrofit'!$J$25,"")))&amp;IF(F77="Scenario1PBT3",'Medium retrofit'!$K$25,IF(F77="Scenario2PBT3",'Medium retrofit'!$L$25,IF(F77="Scenario3PBT3",'Medium retrofit'!$M$25,"")))&amp;IF(F77="Scenario1PBT4",'Medium retrofit'!$N$25,IF(F77="Scenario2PBT4",'Medium retrofit'!$O$25,IF(F77="Scenario3PBT4",'Medium retrofit'!$P$25,"")))&amp;IF(F77="Scenario1PBT5",'Medium retrofit'!$Q$25,IF(F77="Scenario2PBT5",'Medium retrofit'!$R$25,IF(F77="Scenario3PBT5",'Medium retrofit'!$S$25,"")))&amp;IF(F77="Scenario1PBT6",'Medium retrofit'!$T$25,IF(F77="Scenario2PBT6",'Medium retrofit'!$U$25,IF(F77="Scenario3PBT6",'Medium retrofit'!$V$25,"")))&amp;IF(F77="Scenario1PBT7",'Medium retrofit'!$W$25,IF(F77="Scenario2PBT7",'Medium retrofit'!$X$25,IF(F77="Scenario3PBT7",'Medium retrofit'!$Y$25,"")))&amp;IF(F77="Scenario1PBT8",'Medium retrofit'!$Z$25,IF(F77="Scenario2PBT8",'Medium retrofit'!$AA$25,IF(F77="Scenario3PBT8",'Medium retrofit'!$AB$25,"")))&amp;IF(F77="Scenario1PBT9",'Medium retrofit'!$AC$25,IF(F77="Scenario2PBT9",'Medium retrofit'!$AD$25,IF(F77="Scenario3PBT9",'Medium retrofit'!$AE$25,"")))&amp;IF(F77="Scenario1PBT10",'Medium retrofit'!$AF$25,IF(F77="Scenario2PBT10",'Medium retrofit'!$AG$25,IF(F77="Scenario3PBT10",'Medium retrofit'!$AH$25,"")))&amp;IF(F77="Scenario1PBT11",'Medium retrofit'!$AI$25,IF(F77="Scenario2PBT11",'Medium retrofit'!$AJ$25,IF(F77="Scenario3PBT11",'Medium retrofit'!$AK$25,"")))&amp;IF(F77="Scenario1PBT12",'Medium retrofit'!$AL$25,IF(F77="Scenario2PBT12",'Medium retrofit'!$AM$25,IF(F77="Scenario3PBT12",'Medium retrofit'!$AN$25,"")))&amp;IF(F77="Scenario1PBT13",'Medium retrofit'!$AO$25,IF(F77="Scenario2PBT13",'Medium retrofit'!$AP$25,IF(F77="Scenario3PBT13",'Medium retrofit'!$AQ$25,"")))&amp;IF(F77="Scenario1PBT14",'Medium retrofit'!$AR$25,IF(F77="Scenario2PBT14",'Medium retrofit'!$AS$25,IF(F77="Scenario3PBT14",'Medium retrofit'!$AT$25,"")))&amp;IF(F77="Scenario1PBT15",'Medium retrofit'!$AU$25,IF(F77="Scenario2PBT15",'Medium retrofit'!$AV$25,IF(F77="Scenario3PBT15",'Medium retrofit'!$AW$25,"")))</f>
        <v/>
      </c>
      <c r="R77" s="123">
        <f t="shared" si="55"/>
        <v>0</v>
      </c>
      <c r="S77" s="123" t="str">
        <f>IF(F77="Scenario1PBT1",'Medium retrofit'!$E$27,IF(F77="Scenario2PBT1",'Medium retrofit'!$F$27,IF(F77="Scenario3PBT1",'Medium retrofit'!$G$27,"")))&amp;IF(F77="Scenario1PBT2",'Medium retrofit'!$H$27,IF(F77="Scenario2PBT2",'Medium retrofit'!$I$27,IF(F77="Scenario3PBT2",'Medium retrofit'!$J$27,"")))&amp;IF(F77="Scenario1PBT3",'Medium retrofit'!$K$27,IF(F77="Scenario2PBT3",'Medium retrofit'!$L$27,IF(F77="Scenario3PBT3",'Medium retrofit'!$M$27,"")))&amp;IF(F77="Scenario1PBT4",'Medium retrofit'!$N$27,IF(F77="Scenario2PBT4",'Medium retrofit'!$O$27,IF(F77="Scenario3PBT4",'Medium retrofit'!$P$27,"")))&amp;IF(F77="Scenario1PBT5",'Medium retrofit'!$Q$27,IF(F77="Scenario2PBT5",'Medium retrofit'!$R$27,IF(F77="Scenario3PBT5",'Medium retrofit'!$S$27,"")))&amp;IF(F77="Scenario1PBT6",'Medium retrofit'!$T$27,IF(F77="Scenario2PBT6",'Medium retrofit'!$U$27,IF(F77="Scenario3PBT6",'Medium retrofit'!$V$27,"")))&amp;IF(F77="Scenario1PBT7",'Medium retrofit'!$W$27,IF(F77="Scenario2PBT7",'Medium retrofit'!$X$27,IF(F77="Scenario3PBT7",'Medium retrofit'!$Y$27,"")))&amp;IF(F77="Scenario1PBT8",'Medium retrofit'!$Z$27,IF(F77="Scenario2PBT8",'Medium retrofit'!$AA$27,IF(F77="Scenario3PBT8",'Medium retrofit'!$AB$27,"")))&amp;IF(F77="Scenario1PBT9",'Medium retrofit'!$AC$27,IF(F77="Scenario2PBT9",'Medium retrofit'!$AD$27,IF(F77="Scenario3PBT9",'Medium retrofit'!$AE$27,"")))&amp;IF(F77="Scenario1PBT10",'Medium retrofit'!$AF$27,IF(F77="Scenario2PBT10",'Medium retrofit'!$AG$27,IF(F77="Scenario3PBT10",'Medium retrofit'!$AH$27,"")))&amp;IF(F77="Scenario1PBT11",'Medium retrofit'!$AI$27,IF(F77="Scenario2PBT11",'Medium retrofit'!$AJ$27,IF(F77="Scenario3PBT11",'Medium retrofit'!$AK$27,"")))&amp;IF(F77="Scenario1PBT12",'Medium retrofit'!$AL$27,IF(F77="Scenario2PBT12",'Medium retrofit'!$AM$27,IF(F77="Scenario3PBT12",'Medium retrofit'!$AN$27,"")))&amp;IF(F77="Scenario1PBT13",'Medium retrofit'!$AO$27,IF(F77="Scenario2PBT13",'Medium retrofit'!$AP$27,IF(F77="Scenario3PBT13",'Medium retrofit'!$AQ$27,"")))&amp;IF(F77="Scenario1PBT14",'Medium retrofit'!$AR$27,IF(F77="Scenario2PBT14",'Medium retrofit'!$AS$27,IF(F77="Scenario3PBT14",'Medium retrofit'!$AT$27,"")))&amp;IF(F77="Scenario1PBT15",'Medium retrofit'!$AU$27,IF(F77="Scenario2PBT15",'Medium retrofit'!$AV$27,IF(F77="Scenario3PBT15",'Medium retrofit'!$AW$27,"")))</f>
        <v/>
      </c>
      <c r="T77" s="246">
        <f t="shared" si="56"/>
        <v>0</v>
      </c>
      <c r="U77" s="245" t="str">
        <f>IF(F77="Scenario1PBT1",'Medium retrofit'!$E$38,IF(F77="Scenario2PBT1",'Medium retrofit'!$F$38,IF(F77="Scenario3PBT1",'Medium retrofit'!$G$38,"")))&amp;IF(F77="Scenario1PBT2",'Medium retrofit'!$H$38,IF(F77="Scenario2PBT2",'Medium retrofit'!$I$38,IF(F77="Scenario3PBT2",'Medium retrofit'!$J$38,"")))&amp;IF(F77="Scenario1PBT3",'Medium retrofit'!$K$38,IF(F77="Scenario2PBT3",'Medium retrofit'!$L$38,IF(F77="Scenario3PBT3",'Medium retrofit'!$M$38,"")))&amp;IF(F77="Scenario1PBT4",'Medium retrofit'!$N$38,IF(F77="Scenario2PBT4",'Medium retrofit'!$O$38,IF(F77="Scenario3PBT4",'Medium retrofit'!$P$38,"")))&amp;IF(F77="Scenario1PBT5",'Medium retrofit'!$Q$38,IF(F77="Scenario2PBT5",'Medium retrofit'!$R$38,IF(F77="Scenario3PBT5",'Medium retrofit'!$S$38,"")))&amp;IF(F77="Scenario1PBT6",'Medium retrofit'!$T$38,IF(F77="Scenario2PBT6",'Medium retrofit'!$U$38,IF(F77="Scenario3PBT6",'Medium retrofit'!$V$38,"")))&amp;IF(F77="Scenario1PBT7",'Medium retrofit'!$W$38,IF(F77="Scenario2PBT7",'Medium retrofit'!$X$38,IF(F77="Scenario3PBT7",'Medium retrofit'!$Y$38,"")))&amp;IF(F77="Scenario1PBT8",'Medium retrofit'!$Z$38,IF(F77="Scenario2PBT8",'Medium retrofit'!$AA$38,IF(F77="Scenario3PBT8",'Medium retrofit'!$AB$38,"")))&amp;IF(F77="Scenario1PBT9",'Medium retrofit'!$AC$38,IF(F77="Scenario2PBT9",'Medium retrofit'!$AD$38,IF(F77="Scenario3PBT9",'Medium retrofit'!$AE$38,"")))&amp;IF(F77="Scenario1PBT10",'Medium retrofit'!$AF$38,IF(F77="Scenario2PBT10",'Medium retrofit'!$AG$38,IF(F77="Scenario3PBT10",'Medium retrofit'!$AH$38,"")))&amp;IF(F77="Scenario1PBT11",'Medium retrofit'!$AI$38,IF(F77="Scenario2PBT11",'Medium retrofit'!$AJ$38,IF(F77="Scenario3PBT11",'Medium retrofit'!$AK$38,"")))&amp;IF(F77="Scenario1PBT12",'Medium retrofit'!$AL$38,IF(F77="Scenario2PBT12",'Medium retrofit'!$AM$38,IF(F77="Scenario3PBT12",'Medium retrofit'!$AN$38,"")))&amp;IF(F77="Scenario1PBT13",'Medium retrofit'!$AO$38,IF(F77="Scenario2PBT13",'Medium retrofit'!$AP$38,IF(F77="Scenario3PBT13",'Medium retrofit'!$AQ$38,"")))&amp;IF(F77="Scenario1PBT14",'Medium retrofit'!$AR$38,IF(F77="Scenario2PBT14",'Medium retrofit'!$AS$38,IF(F77="Scenario3PBT14",'Medium retrofit'!$AT$38,"")))&amp;IF(F77="Scenario1PBT15",'Medium retrofit'!$AU$38,IF(F77="Scenario2PBT15",'Medium retrofit'!$AV$38,IF(F77="Scenario3PBT15",'Medium retrofit'!$AW$38,"")))</f>
        <v/>
      </c>
      <c r="V77" s="123">
        <f t="shared" si="57"/>
        <v>0</v>
      </c>
      <c r="W77" s="123" t="str">
        <f>IF(F77="Scenario1PBT1",'Medium retrofit'!$E$40,IF(F77="Scenario2PBT1",'Medium retrofit'!$F$40,IF(F77="Scenario3PBT1",'Medium retrofit'!$G$40,"")))&amp;IF(F77="Scenario1PBT2",'Medium retrofit'!$H$40,IF(F77="Scenario2PBT2",'Medium retrofit'!$I$40,IF(F77="Scenario3PBT2",'Medium retrofit'!$J$40,"")))&amp;IF(F77="Scenario1PBT3",'Medium retrofit'!$K$40,IF(F77="Scenario2PBT3",'Medium retrofit'!$L$40,IF(F77="Scenario3PBT3",'Medium retrofit'!$M$40,"")))&amp;IF(F77="Scenario1PBT4",'Medium retrofit'!$N$40,IF(F77="Scenario2PBT4",'Medium retrofit'!$O$40,IF(F77="Scenario3PBT4",'Medium retrofit'!$P$40,"")))&amp;IF(F77="Scenario1PBT5",'Medium retrofit'!$Q$40,IF(F77="Scenario2PBT5",'Medium retrofit'!$R$40,IF(F77="Scenario3PBT5",'Medium retrofit'!$S$40,"")))&amp;IF(F77="Scenario1PBT6",'Medium retrofit'!$T$40,IF(F77="Scenario2PBT6",'Medium retrofit'!$U$40,IF(F77="Scenario3PBT6",'Medium retrofit'!$V$40,"")))&amp;IF(F77="Scenario1PBT7",'Medium retrofit'!$W$40,IF(F77="Scenario2PBT7",'Medium retrofit'!$X$40,IF(F77="Scenario3PBT7",'Medium retrofit'!$Y$40,"")))&amp;IF(F77="Scenario1PBT8",'Medium retrofit'!$Z$40,IF(F77="Scenario2PBT8",'Medium retrofit'!$AA$40,IF(F77="Scenario3PBT8",'Medium retrofit'!$AB$40,"")))&amp;IF(F77="Scenario1PBT9",'Medium retrofit'!$AC$40,IF(F77="Scenario2PBT9",'Medium retrofit'!$AD$40,IF(F77="Scenario3PBT9",'Medium retrofit'!$AE$40,"")))&amp;IF(F77="Scenario1PBT10",'Medium retrofit'!$AF$40,IF(F77="Scenario2PBT10",'Medium retrofit'!$AG$40,IF(F77="Scenario3PBT10",'Medium retrofit'!$AH$40,"")))&amp;IF(F77="Scenario1PBT11",'Medium retrofit'!$AI$40,IF(F77="Scenario2PBT11",'Medium retrofit'!$AJ$40,IF(F77="Scenario3PBT11",'Medium retrofit'!$AK$40,"")))&amp;IF(F77="Scenario1PBT12",'Medium retrofit'!$AL$40,IF(F77="Scenario2PBT12",'Medium retrofit'!$AM$40,IF(F77="Scenario3PBT12",'Medium retrofit'!$AN$40,"")))&amp;IF(F77="Scenario1PBT13",'Medium retrofit'!$AO$40,IF(F77="Scenario2PBT13",'Medium retrofit'!$AP$40,IF(F77="Scenario3PBT13",'Medium retrofit'!$AQ$40,"")))&amp;IF(F77="Scenario1PBT14",'Medium retrofit'!$AR$40,IF(F77="Scenario2PBT14",'Medium retrofit'!$AS$40,IF(F77="Scenario3PBT14",'Medium retrofit'!$AT$40,"")))&amp;IF(F77="Scenario1PBT15",'Medium retrofit'!$AU$40,IF(F77="Scenario2PBT15",'Medium retrofit'!$AV$40,IF(F77="Scenario3PBT15",'Medium retrofit'!$AW$40,"")))</f>
        <v/>
      </c>
      <c r="X77" s="123">
        <f t="shared" si="58"/>
        <v>0</v>
      </c>
      <c r="Y77" s="123" t="str">
        <f>IF(F77="Scenario1PBT1",'Medium retrofit'!$E$42,IF(F77="Scenario2PBT1",'Medium retrofit'!$F$42,IF(F77="Scenario3PBT1",'Medium retrofit'!$G$42,"")))&amp;IF(F77="Scenario1PBT2",'Medium retrofit'!$H$42,IF(F77="Scenario2PBT2",'Medium retrofit'!$I$42,IF(F77="Scenario3PBT2",'Medium retrofit'!$J$42,"")))&amp;IF(F77="Scenario1PBT3",'Medium retrofit'!$K$42,IF(F77="Scenario2PBT3",'Medium retrofit'!$L$42,IF(F77="Scenario3PBT3",'Medium retrofit'!$M$42,"")))&amp;IF(F77="Scenario1PBT4",'Medium retrofit'!$N$42,IF(F77="Scenario2PBT4",'Medium retrofit'!$O$42,IF(F77="Scenario3PBT4",'Medium retrofit'!$P$42,"")))&amp;IF(F77="Scenario1PBT5",'Medium retrofit'!$Q$42,IF(F77="Scenario2PBT5",'Medium retrofit'!$R$42,IF(F77="Scenario3PBT5",'Medium retrofit'!$S$42,"")))&amp;IF(F77="Scenario1PBT6",'Medium retrofit'!$T$42,IF(F77="Scenario2PBT6",'Medium retrofit'!$U$42,IF(F77="Scenario3PBT6",'Medium retrofit'!$V$42,"")))&amp;IF(F77="Scenario1PBT7",'Medium retrofit'!$W$42,IF(F77="Scenario2PBT7",'Medium retrofit'!$X$42,IF(F77="Scenario3PBT7",'Medium retrofit'!$Y$42,"")))&amp;IF(F77="Scenario1PBT8",'Medium retrofit'!$Z$42,IF(F77="Scenario2PBT8",'Medium retrofit'!$AA$42,IF(F77="Scenario3PBT8",'Medium retrofit'!$AB$42,"")))&amp;IF(F77="Scenario1PBT9",'Medium retrofit'!$AC$42,IF(F77="Scenario2PBT9",'Medium retrofit'!$AD$42,IF(F77="Scenario3PBT9",'Medium retrofit'!$AE$42,"")))&amp;IF(F77="Scenario1PBT10",'Medium retrofit'!$AF$42,IF(F77="Scenario2PBT10",'Medium retrofit'!$AG$42,IF(F77="Scenario3PBT10",'Medium retrofit'!$AH$42,"")))&amp;IF(F77="Scenario1PBT11",'Medium retrofit'!$AI$42,IF(F77="Scenario2PBT11",'Medium retrofit'!$AJ$42,IF(F77="Scenario3PBT11",'Medium retrofit'!$AK$42,"")))&amp;IF(F77="Scenario1PBT12",'Medium retrofit'!$AL$42,IF(F77="Scenario2PBT12",'Medium retrofit'!$AM$42,IF(F77="Scenario3PBT12",'Medium retrofit'!$AN$42,"")))&amp;IF(F77="Scenario1PBT13",'Medium retrofit'!$AO$42,IF(F77="Scenario2PBT13",'Medium retrofit'!$AP$42,IF(F77="Scenario3PBT13",'Medium retrofit'!$AQ$42,"")))&amp;IF(F77="Scenario1PBT14",'Medium retrofit'!$AR$42,IF(F77="Scenario2PBT14",'Medium retrofit'!$AS$42,IF(F77="Scenario3PBT14",'Medium retrofit'!$AT$42,"")))&amp;IF(F77="Scenario1PBT15",'Medium retrofit'!$AU$42,IF(F77="Scenario2PBT15",'Medium retrofit'!$AV$42,IF(F77="Scenario3PBT15",'Medium retrofit'!$AW$42,"")))</f>
        <v/>
      </c>
      <c r="Z77" s="123">
        <f t="shared" si="59"/>
        <v>0</v>
      </c>
      <c r="AA77" s="239" t="str">
        <f>IF(F77="Scenario1PBT1",'Medium retrofit'!$E$101,IF(F77="Scenario2PBT1",'Medium retrofit'!$F$101,IF(F77="Scenario3PBT1",'Medium retrofit'!$G$101,"")))&amp;IF(F77="Scenario1PBT2",'Medium retrofit'!$H$101,IF(F77="Scenario2PBT2",'Medium retrofit'!$I$101,IF(F77="Scenario3PBT2",'Medium retrofit'!$J$101,"")))&amp;IF(F77="Scenario1PBT3",'Medium retrofit'!$K$101,IF(F77="Scenario2PBT3",'Medium retrofit'!$L$101,IF(F77="Scenario3PBT3",'Medium retrofit'!$M$101,"")))&amp;IF(F77="Scenario1PBT4",'Medium retrofit'!$N$101,IF(F77="Scenario2PBT4",'Medium retrofit'!$O$101,IF(F77="Scenario3PBT4",'Medium retrofit'!$P$101,"")))&amp;IF(F77="Scenario1PBT5",'Medium retrofit'!$Q$101,IF(F77="Scenario2PBT5",'Medium retrofit'!$R$101,IF(F77="Scenario3PBT5",'Medium retrofit'!$S$101,"")))&amp;IF(F77="Scenario1PBT6",'Medium retrofit'!$T$101,IF(F77="Scenario2PBT6",'Medium retrofit'!$U$101,IF(F77="Scenario3PBT6",'Medium retrofit'!$V$101,"")))&amp;IF(F77="Scenario1PBT7",'Medium retrofit'!$W$101,IF(F77="Scenario2PBT7",'Medium retrofit'!$X$101,IF(F77="Scenario3PBT7",'Medium retrofit'!$Y$101,"")))&amp;IF(F77="Scenario1PBT8",'Medium retrofit'!$Z$101,IF(F77="Scenario2PBT8",'Medium retrofit'!$AA$101,IF(F77="Scenario3PBT8",'Medium retrofit'!$AB$101,"")))&amp;IF(F77="Scenario1PBT9",'Medium retrofit'!$AC$101,IF(F77="Scenario2PBT9",'Medium retrofit'!$AD$101,IF(F77="Scenario3PBT9",'Medium retrofit'!$AE$101,"")))&amp;IF(F77="Scenario1PBT10",'Medium retrofit'!$AF$101,IF(F77="Scenario2PBT10",'Medium retrofit'!$AG$101,IF(F77="Scenario3PBT10",'Medium retrofit'!$AH$101,"")))&amp;IF(F77="Scenario1PBT11",'Medium retrofit'!$AI$101,IF(F77="Scenario2PBT11",'Medium retrofit'!$AJ$101,IF(F77="Scenario3PBT11",'Medium retrofit'!$AK$101,"")))&amp;IF(F77="Scenario1PBT12",'Medium retrofit'!$AL$101,IF(F77="Scenario2PBT12",'Medium retrofit'!$AM$101,IF(F77="Scenario3PBT12",'Medium retrofit'!$AN$101,"")))&amp;IF(F77="Scenario1PBT13",'Medium retrofit'!$AO$101,IF(F77="Scenario2PBT13",'Medium retrofit'!$AP$101,IF(F77="Scenario3PBT13",'Medium retrofit'!$AQ$101,"")))&amp;IF(F77="Scenario1PBT14",'Medium retrofit'!$AR$101,IF(F77="Scenario2PBT14",'Medium retrofit'!$AS$101,IF(F77="Scenario3PBT14",'Medium retrofit'!$AT$101,"")))&amp;IF(F77="Scenario1PBT15",'Medium retrofit'!$AU$101,IF(F77="Scenario2PBT15",'Medium retrofit'!$AV$101,IF(F77="Scenario3PBT15",'Medium retrofit'!$AW$101,"")))</f>
        <v/>
      </c>
      <c r="AB77" s="242">
        <f t="shared" si="60"/>
        <v>0</v>
      </c>
      <c r="AC77" s="364" t="str">
        <f t="shared" si="61"/>
        <v/>
      </c>
      <c r="AD77" s="353">
        <f>IF(AC77="",IFERROR('Projection_Base-case'!G78-G77,0),0)</f>
        <v>0</v>
      </c>
      <c r="AE77" s="350">
        <f t="shared" si="37"/>
        <v>0</v>
      </c>
      <c r="AF77" s="361">
        <f>IFERROR(100*AD77/'Projection_Base-case'!G78,0)</f>
        <v>0</v>
      </c>
      <c r="AG77" s="352">
        <f>IF(AC77="",IFERROR('Projection_Base-case'!I78-I77,0),0)</f>
        <v>0</v>
      </c>
      <c r="AH77" s="353">
        <f t="shared" si="38"/>
        <v>0</v>
      </c>
      <c r="AI77" s="361">
        <f>IFERROR(100*AG77/'Projection_Base-case'!I78,0)</f>
        <v>0</v>
      </c>
      <c r="AJ77" s="352">
        <f>IF(AC77="",IFERROR('Projection_Base-case'!K78-K77,0),0)</f>
        <v>0</v>
      </c>
      <c r="AK77" s="353">
        <f t="shared" si="39"/>
        <v>0</v>
      </c>
      <c r="AL77" s="361">
        <f>IFERROR(100*AJ77/'Projection_Base-case'!K78,0)</f>
        <v>0</v>
      </c>
      <c r="AM77" s="352">
        <f>-IF(AC77="",IFERROR('Projection_Base-case'!M78-M77,0),0)</f>
        <v>0</v>
      </c>
      <c r="AN77" s="353">
        <f t="shared" si="40"/>
        <v>0</v>
      </c>
      <c r="AO77" s="354">
        <f>IFERROR(IF('Projection_Base-case'!N78&gt;0,100*AN77/'Projection_Base-case'!N78,100*AN77/N77),0)</f>
        <v>0</v>
      </c>
      <c r="AP77" s="355">
        <f>IF(AC77="",IFERROR('Projection_Base-case'!O78-O77,0),0)</f>
        <v>0</v>
      </c>
      <c r="AQ77" s="356">
        <f t="shared" si="41"/>
        <v>0</v>
      </c>
      <c r="AR77" s="356">
        <f>IFERROR(100*AP77/'Projection_Base-case'!O78,0)</f>
        <v>0</v>
      </c>
      <c r="AS77" s="355">
        <f>IF(AC77="",IFERROR('Projection_Base-case'!Q78-Q77,0),0)</f>
        <v>0</v>
      </c>
      <c r="AT77" s="356">
        <f t="shared" si="42"/>
        <v>0</v>
      </c>
      <c r="AU77" s="356">
        <f>IFERROR(100*AS77/'Projection_Base-case'!Q78,0)</f>
        <v>0</v>
      </c>
      <c r="AV77" s="355">
        <f>IF(AC77="",IFERROR('Projection_Base-case'!S78-S77,0),0)</f>
        <v>0</v>
      </c>
      <c r="AW77" s="356">
        <f t="shared" si="43"/>
        <v>0</v>
      </c>
      <c r="AX77" s="357">
        <f>IFERROR(100*AV77/'Projection_Base-case'!S78,0)</f>
        <v>0</v>
      </c>
      <c r="AY77" s="358">
        <f>IF(AC77="",IFERROR('Projection_Base-case'!U78-U77,0),0)</f>
        <v>0</v>
      </c>
      <c r="AZ77" s="359">
        <f t="shared" si="44"/>
        <v>0</v>
      </c>
      <c r="BA77" s="359">
        <f>IFERROR(100*AY77/'Projection_Base-case'!U78,0)</f>
        <v>0</v>
      </c>
      <c r="BB77" s="358">
        <f>IF(AC77="",IFERROR('Projection_Base-case'!W78-W77,0),0)</f>
        <v>0</v>
      </c>
      <c r="BC77" s="359">
        <f t="shared" si="45"/>
        <v>0</v>
      </c>
      <c r="BD77" s="359">
        <f>IFERROR(100*BB77/'Projection_Base-case'!W78,0)</f>
        <v>0</v>
      </c>
      <c r="BE77" s="358">
        <f>IF(AC77="",IFERROR('Projection_Base-case'!Y78-Y77,0),0)</f>
        <v>0</v>
      </c>
      <c r="BF77" s="359">
        <f t="shared" si="46"/>
        <v>0</v>
      </c>
      <c r="BG77" s="359">
        <f>IFERROR(100*BE77/'Projection_Base-case'!Y78,0)</f>
        <v>0</v>
      </c>
      <c r="BH77" s="359">
        <f t="shared" si="47"/>
        <v>0</v>
      </c>
      <c r="BI77" s="360">
        <f t="shared" si="48"/>
        <v>0</v>
      </c>
    </row>
    <row r="78" spans="1:61">
      <c r="A78" s="205">
        <v>74</v>
      </c>
      <c r="B78" s="347">
        <f>IF('Projection_Base-case'!B79&lt;&gt;"",'Projection_Base-case'!B79,0)</f>
        <v>0</v>
      </c>
      <c r="C78" s="347">
        <f>IF('Projection_Base-case'!C79&lt;&gt;"",'Projection_Base-case'!C79,0)</f>
        <v>0</v>
      </c>
      <c r="D78" s="365">
        <f>IF('Projection_Base-case'!D79&lt;&gt;"",'Projection_Base-case'!D79,0)</f>
        <v>0</v>
      </c>
      <c r="E78" s="369"/>
      <c r="F78" s="367" t="str">
        <f t="shared" si="49"/>
        <v>0</v>
      </c>
      <c r="G78" s="241" t="str">
        <f>IF(F78="Scenario1PBT1",'Medium retrofit'!$E$6,IF(F78="Scenario2PBT1",'Medium retrofit'!$F$6,IF(F78="Scenario3PBT1",'Medium retrofit'!$G$6,"")))&amp;IF(F78="Scenario1PBT2",'Medium retrofit'!$H$6,IF(F78="Scenario2PBT2",'Medium retrofit'!$I$6,IF(F78="Scenario3PBT2",'Medium retrofit'!$J$6,"")))&amp;IF(F78="Scenario1PBT3",'Medium retrofit'!$K$6,IF(F78="Scenario2PBT3",'Medium retrofit'!$L$6,IF(F78="Scenario3PBT3",'Medium retrofit'!$M$6,"")))&amp;IF(F78="Scenario1PBT4",'Medium retrofit'!$N$6,IF(F78="Scenario2PBT4",'Medium retrofit'!$O$6,IF(F78="Scenario3PBT4",'Medium retrofit'!$P$6,"")))&amp;IF(F78="Scenario1PBT5",'Medium retrofit'!$Q$6,IF(F78="Scenario2PBT5",'Medium retrofit'!$R$6,IF(F78="Scenario3PBT5",'Medium retrofit'!$S$6,"")))&amp;IF(F78="Scenario1PBT6",'Medium retrofit'!$T$6,IF(F78="Scenario2PBT6",'Medium retrofit'!$U$6,IF(F78="Scenario3PBT6",'Medium retrofit'!$V$6,"")))&amp;IF(F78="Scenario1PBT7",'Medium retrofit'!$W$6,IF(F78="Scenario2PBT7",'Medium retrofit'!$X$6,IF(F78="Scenario3PBT7",'Medium retrofit'!$Y$6,"")))&amp;IF(F78="Scenario1PBT8",'Medium retrofit'!$Z$6,IF(F78="Scenario2PBT8",'Medium retrofit'!$AA$6,IF(F78="Scenario3PBT8",'Medium retrofit'!$AB$6,"")))&amp;IF(F78="Scenario1PBT9",'Medium retrofit'!$AC$6,IF(F78="Scenario2PBT9",'Medium retrofit'!$AD$6,IF(F78="Scenario3PBT9",'Medium retrofit'!$AE$6,"")))&amp;IF(F78="Scenario1PBT10",'Medium retrofit'!$AF$6,IF(F78="Scenario2PBT10",'Medium retrofit'!$AG$6,IF(F78="Scenario3PBT10",'Medium retrofit'!$AH$6,"")))&amp;IF(F78="Scenario1PBT11",'Medium retrofit'!$AI$6,IF(F78="Scenario2PBT11",'Medium retrofit'!$AJ$6,IF(F78="Scenario3PBT11",'Medium retrofit'!$AK$6,"")))&amp;IF(F78="Scenario1PBT12",'Medium retrofit'!$AL$6,IF(F78="Scenario2PBT12",'Medium retrofit'!$AM$6,IF(F78="Scenario3PBT12",'Medium retrofit'!$AN$6,"")))&amp;IF(F78="Scenario1PBT13",'Medium retrofit'!$AO$6,IF(F78="Scenario2PBT13",'Medium retrofit'!$AP$6,IF(F78="Scenario3PBT13",'Medium retrofit'!$AQ$6,"")))&amp;IF(F78="Scenario1PBT14",'Medium retrofit'!$AR$6,IF(F78="Scenario2PBT14",'Medium retrofit'!$AS$6,IF(F78="Scenario3PBT14",'Medium retrofit'!$AT$6,"")))&amp;IF(F78="Scenario1PBT15",'Medium retrofit'!$AU$6,IF(F78="Scenario2PBT15",'Medium retrofit'!$AV$6,IF(F78="Scenario3PBT15",'Medium retrofit'!$AW$6,"")))</f>
        <v/>
      </c>
      <c r="H78" s="123">
        <f t="shared" si="50"/>
        <v>0</v>
      </c>
      <c r="I78" s="239" t="str">
        <f>IF(F78="Scenario1PBT1",'Medium retrofit'!$E$16,IF(F78="Scenario2PBT1",'Medium retrofit'!$F$16,IF(F78="Scenario3PBT1",'Medium retrofit'!$G$16,"")))&amp;IF(F78="Scenario1PBT2",'Medium retrofit'!$H$16,IF(F78="Scenario2PBT2",'Medium retrofit'!$I$16,IF(F78="Scenario3PBT2",'Medium retrofit'!$J$16,"")))&amp;IF(F78="Scenario1PBT3",'Medium retrofit'!$K$16,IF(F78="Scenario2PBT3",'Medium retrofit'!$L$16,IF(F78="Scenario3PBT3",'Medium retrofit'!$M$16,"")))&amp;IF(F78="Scenario1PBT4",'Medium retrofit'!$N$16,IF(F78="Scenario2PBT4",'Medium retrofit'!$O$16,IF(F78="Scenario3PBT4",'Medium retrofit'!$P$16,"")))&amp;IF(F78="Scenario1PBT5",'Medium retrofit'!$Q$16,IF(F78="Scenario2PBT5",'Medium retrofit'!$R$16,IF(F78="Scenario3PBT5",'Medium retrofit'!$S$16,"")))&amp;IF(F78="Scenario1PBT6",'Medium retrofit'!$T$16,IF(F78="Scenario2PBT6",'Medium retrofit'!$U$16,IF(F78="Scenario3PBT6",'Medium retrofit'!$V$16,"")))&amp;IF(F78="Scenario1PBT7",'Medium retrofit'!$W$16,IF(F78="Scenario2PBT7",'Medium retrofit'!$X$16,IF(F78="Scenario3PBT7",'Medium retrofit'!$Y$16,"")))&amp;IF(F78="Scenario1PBT8",'Medium retrofit'!$Z$16,IF(F78="Scenario2PBT8",'Medium retrofit'!$AA$16,IF(F78="Scenario3PBT8",'Medium retrofit'!$AB$16,"")))&amp;IF(F78="Scenario1PBT9",'Medium retrofit'!$AC$16,IF(F78="Scenario2PBT9",'Medium retrofit'!$AD$16,IF(F78="Scenario3PBT9",'Medium retrofit'!$AE$16,"")))&amp;IF(F78="Scenario1PBT10",'Medium retrofit'!$AF$16,IF(F78="Scenario2PBT10",'Medium retrofit'!$AG$16,IF(F78="Scenario3PBT10",'Medium retrofit'!$AH$16,"")))&amp;IF(F78="Scenario1PBT11",'Medium retrofit'!$AI$16,IF(F78="Scenario2PBT11",'Medium retrofit'!$AJ$16,IF(F78="Scenario3PBT11",'Medium retrofit'!$AK$16,"")))&amp;IF(F78="Scenario1PBT12",'Medium retrofit'!$AL$16,IF(F78="Scenario2PBT12",'Medium retrofit'!$AM$16,IF(F78="Scenario3PBT12",'Medium retrofit'!$AN$16,"")))&amp;IF(F78="Scenario1PBT13",'Medium retrofit'!$AO$16,IF(F78="Scenario2PBT13",'Medium retrofit'!$AP$16,IF(F78="Scenario3PBT13",'Medium retrofit'!$AQ$16,"")))&amp;IF(F78="Scenario1PBT14",'Medium retrofit'!$AR$16,IF(F78="Scenario2PBT14",'Medium retrofit'!$AS$16,IF(F78="Scenario3PBT14",'Medium retrofit'!$AT$16,"")))&amp;IF(F78="Scenario1PBT15",'Medium retrofit'!$AU$16,IF(F78="Scenario2PBT15",'Medium retrofit'!$AV$16,IF(F78="Scenario3PBT15",'Medium retrofit'!$AW$16,"")))</f>
        <v/>
      </c>
      <c r="J78" s="123">
        <f t="shared" si="51"/>
        <v>0</v>
      </c>
      <c r="K78" s="123" t="str">
        <f>IF(F78="Scenario1PBT1",'Medium retrofit'!$E$18,IF(F78="Scenario2PBT1",'Medium retrofit'!$F$18,IF(F78="Scenario3PBT1",'Medium retrofit'!$G$18,"")))&amp;IF(F78="Scenario1PBT2",'Medium retrofit'!$H$18,IF(F78="Scenario2PBT2",'Medium retrofit'!$I$18,IF(F78="Scenario3PBT2",'Medium retrofit'!$J$18,"")))&amp;IF(F78="Scenario1PBT3",'Medium retrofit'!$K$18,IF(F78="Scenario2PBT3",'Medium retrofit'!$L$18,IF(F78="Scenario3PBT3",'Medium retrofit'!$M$18,"")))&amp;IF(F78="Scenario1PBT4",'Medium retrofit'!$N$18,IF(F78="Scenario2PBT4",'Medium retrofit'!$O$18,IF(F78="Scenario3PBT4",'Medium retrofit'!$P$18,"")))&amp;IF(F78="Scenario1PBT5",'Medium retrofit'!$Q$18,IF(F78="Scenario2PBT5",'Medium retrofit'!$R$18,IF(F78="Scenario3PBT5",'Medium retrofit'!$S$18,"")))&amp;IF(F78="Scenario1PBT6",'Medium retrofit'!$T$18,IF(F78="Scenario2PBT6",'Medium retrofit'!$U$18,IF(F78="Scenario3PBT6",'Medium retrofit'!$V$18,"")))&amp;IF(F78="Scenario1PBT7",'Medium retrofit'!$W$18,IF(F78="Scenario2PBT7",'Medium retrofit'!$X$18,IF(F78="Scenario3PBT7",'Medium retrofit'!$Y$18,"")))&amp;IF(F78="Scenario1PBT8",'Medium retrofit'!$Z$18,IF(F78="Scenario2PBT8",'Medium retrofit'!$AA$18,IF(F78="Scenario3PBT8",'Medium retrofit'!$AB$18,"")))&amp;IF(F78="Scenario1PBT9",'Medium retrofit'!$AC$18,IF(F78="Scenario2PBT9",'Medium retrofit'!$AD$18,IF(F78="Scenario3PBT9",'Medium retrofit'!$AE$18,"")))&amp;IF(F78="Scenario1PBT10",'Medium retrofit'!$AF$18,IF(F78="Scenario2PBT10",'Medium retrofit'!$AG$18,IF(F78="Scenario3PBT10",'Medium retrofit'!$AH$18,"")))&amp;IF(F78="Scenario1PBT11",'Medium retrofit'!$AI$18,IF(F78="Scenario2PBT11",'Medium retrofit'!$AJ$18,IF(F78="Scenario3PBT11",'Medium retrofit'!$AK$18,"")))&amp;IF(F78="Scenario1PBT12",'Medium retrofit'!$AL$18,IF(F78="Scenario2PBT12",'Medium retrofit'!$AM$18,IF(F78="Scenario3PBT12",'Medium retrofit'!$AN$18,"")))&amp;IF(F78="Scenario1PBT13",'Medium retrofit'!$AO$18,IF(F78="Scenario2PBT13",'Medium retrofit'!$AP$18,IF(F78="Scenario3PBT13",'Medium retrofit'!$AQ$18,"")))&amp;IF(F78="Scenario1PBT14",'Medium retrofit'!$AR$18,IF(F78="Scenario2PBT14",'Medium retrofit'!$AS$18,IF(F78="Scenario3PBT14",'Medium retrofit'!$AT$18,"")))&amp;IF(F78="Scenario1PBT15",'Medium retrofit'!$AU$18,IF(F78="Scenario2PBT15",'Medium retrofit'!$AV$18,IF(F78="Scenario3PBT15",'Medium retrofit'!$AW$18,"")))</f>
        <v/>
      </c>
      <c r="L78" s="123">
        <f t="shared" si="52"/>
        <v>0</v>
      </c>
      <c r="M78" s="123" t="str">
        <f>IF(F78="Scenario1PBT1",'Medium retrofit'!$E$20,IF(F78="Scenario2PBT1",'Medium retrofit'!$F$20,IF(F78="Scenario3PBT1",'Medium retrofit'!$G$20,"")))&amp;IF(F78="Scenario1PBT2",'Medium retrofit'!$H$20,IF(F78="Scenario2PBT2",'Medium retrofit'!$I$20,IF(F78="Scenario3PBT2",'Medium retrofit'!$J$20,"")))&amp;IF(F78="Scenario1PBT3",'Medium retrofit'!$K$20,IF(F78="Scenario2PBT3",'Medium retrofit'!$L$20,IF(F78="Scenario3PBT3",'Medium retrofit'!$M$20,"")))&amp;IF(F78="Scenario1PBT4",'Medium retrofit'!$N$20,IF(F78="Scenario2PBT4",'Medium retrofit'!$O$20,IF(F78="Scenario3PBT4",'Medium retrofit'!$P$20,"")))&amp;IF(F78="Scenario1PBT5",'Medium retrofit'!$Q$20,IF(F78="Scenario2PBT5",'Medium retrofit'!$R$20,IF(F78="Scenario3PBT5",'Medium retrofit'!$S$20,"")))&amp;IF(F78="Scenario1PBT6",'Medium retrofit'!$T$20,IF(F78="Scenario2PBT6",'Medium retrofit'!$U$20,IF(F78="Scenario3PBT6",'Medium retrofit'!$V$20,"")))&amp;IF(F78="Scenario1PBT7",'Medium retrofit'!$W$20,IF(F78="Scenario2PBT7",'Medium retrofit'!$X$20,IF(F78="Scenario3PBT7",'Medium retrofit'!$Y$20,"")))&amp;IF(F78="Scenario1PBT8",'Medium retrofit'!$Z$20,IF(F78="Scenario2PBT8",'Medium retrofit'!$AA$20,IF(F78="Scenario3PBT8",'Medium retrofit'!$AB$20,"")))&amp;IF(F78="Scenario1PBT9",'Medium retrofit'!$AC$20,IF(F78="Scenario2PBT9",'Medium retrofit'!$AD$20,IF(F78="Scenario3PBT9",'Medium retrofit'!$AE$20,"")))&amp;IF(F78="Scenario1PBT10",'Medium retrofit'!$AF$20,IF(F78="Scenario2PBT10",'Medium retrofit'!$AG$20,IF(F78="Scenario3PBT10",'Medium retrofit'!$AH$20,"")))&amp;IF(F78="Scenario1PBT11",'Medium retrofit'!$AI$20,IF(F78="Scenario2PBT11",'Medium retrofit'!$AJ$20,IF(F78="Scenario3PBT11",'Medium retrofit'!$AK$20,"")))&amp;IF(F78="Scenario1PBT12",'Medium retrofit'!$AL$20,IF(F78="Scenario2PBT12",'Medium retrofit'!$AM$20,IF(F78="Scenario3PBT12",'Medium retrofit'!$AN$20,"")))&amp;IF(F78="Scenario1PBT13",'Medium retrofit'!$AO$20,IF(F78="Scenario2PBT13",'Medium retrofit'!$AP$20,IF(F78="Scenario3PBT13",'Medium retrofit'!$AQ$20,"")))&amp;IF(F78="Scenario1PBT14",'Medium retrofit'!$AR$20,IF(F78="Scenario2PBT14",'Medium retrofit'!$AS$20,IF(F78="Scenario3PBT14",'Medium retrofit'!$AT$20,"")))&amp;IF(F78="Scenario1PBT15",'Medium retrofit'!$AU$20,IF(F78="Scenario2PBT15",'Medium retrofit'!$AV$20,IF(F78="Scenario3PBT15",'Medium retrofit'!$AW$20,"")))</f>
        <v/>
      </c>
      <c r="N78" s="124">
        <f t="shared" si="53"/>
        <v>0</v>
      </c>
      <c r="O78" s="245" t="str">
        <f>IF(F78="Scenario1PBT1",'Medium retrofit'!$E$23,IF(F78="Scenario2PBT1",'Medium retrofit'!$F$23,IF(F78="Scenario3PBT1",'Medium retrofit'!$G$23,"")))&amp;IF(F78="Scenario1PBT2",'Medium retrofit'!$H$23,IF(F78="Scenario2PBT2",'Medium retrofit'!$I$23,IF(F78="Scenario3PBT2",'Medium retrofit'!$J$23,"")))&amp;IF(F78="Scenario1PBT3",'Medium retrofit'!$K$23,IF(F78="Scenario2PBT3",'Medium retrofit'!$L$23,IF(F78="Scenario3PBT3",'Medium retrofit'!$M$23,"")))&amp;IF(F78="Scenario1PBT4",'Medium retrofit'!$N$23,IF(F78="Scenario2PBT4",'Medium retrofit'!$O$23,IF(F78="Scenario3PBT4",'Medium retrofit'!$P$23,"")))&amp;IF(F78="Scenario1PBT5",'Medium retrofit'!$Q$23,IF(F78="Scenario2PBT5",'Medium retrofit'!$R$23,IF(F78="Scenario3PBT5",'Medium retrofit'!$S$23,"")))&amp;IF(F78="Scenario1PBT6",'Medium retrofit'!$T$23,IF(F78="Scenario2PBT6",'Medium retrofit'!$U$23,IF(F78="Scenario3PBT6",'Medium retrofit'!$V$23,"")))&amp;IF(F78="Scenario1PBT7",'Medium retrofit'!$W$23,IF(F78="Scenario2PBT7",'Medium retrofit'!$X$23,IF(F78="Scenario3PBT7",'Medium retrofit'!$Y$23,"")))&amp;IF(F78="Scenario1PBT8",'Medium retrofit'!$Z$23,IF(F78="Scenario2PBT8",'Medium retrofit'!$AA$23,IF(F78="Scenario3PBT8",'Medium retrofit'!$AB$23,"")))&amp;IF(F78="Scenario1PBT9",'Medium retrofit'!$AC$23,IF(F78="Scenario2PBT9",'Medium retrofit'!$AD$23,IF(F78="Scenario3PBT9",'Medium retrofit'!$AE$23,"")))&amp;IF(F78="Scenario1PBT10",'Medium retrofit'!$AF$23,IF(F78="Scenario2PBT10",'Medium retrofit'!$AG$23,IF(F78="Scenario3PBT10",'Medium retrofit'!$AH$23,"")))&amp;IF(F78="Scenario1PBT11",'Medium retrofit'!$AI$23,IF(F78="Scenario2PBT11",'Medium retrofit'!$AJ$23,IF(F78="Scenario3PBT11",'Medium retrofit'!$AK$23,"")))&amp;IF(F78="Scenario1PBT12",'Medium retrofit'!$AL$23,IF(F78="Scenario2PBT12",'Medium retrofit'!$AM$23,IF(F78="Scenario3PBT12",'Medium retrofit'!$AN$23,"")))&amp;IF(F78="Scenario1PBT13",'Medium retrofit'!$AO$23,IF(F78="Scenario2PBT13",'Medium retrofit'!$AP$23,IF(F78="Scenario3PBT13",'Medium retrofit'!$AQ$23,"")))&amp;IF(F78="Scenario1PBT14",'Medium retrofit'!$AR$23,IF(F78="Scenario2PBT14",'Medium retrofit'!$AS$23,IF(F78="Scenario3PBT14",'Medium retrofit'!$AT$23,"")))&amp;IF(F78="Scenario1PBT15",'Medium retrofit'!$AU$23,IF(F78="Scenario2PBT15",'Medium retrofit'!$AV$23,IF(F78="Scenario3PBT15",'Medium retrofit'!$AW$23,"")))</f>
        <v/>
      </c>
      <c r="P78" s="123">
        <f t="shared" si="54"/>
        <v>0</v>
      </c>
      <c r="Q78" s="123" t="str">
        <f>IF(F78="Scenario1PBT1",'Medium retrofit'!$E$25,IF(F78="Scenario2PBT1",'Medium retrofit'!$F$25,IF(F78="Scenario3PBT1",'Medium retrofit'!$G$25,"")))&amp;IF(F78="Scenario1PBT2",'Medium retrofit'!$H$25,IF(F78="Scenario2PBT2",'Medium retrofit'!$I$25,IF(F78="Scenario3PBT2",'Medium retrofit'!$J$25,"")))&amp;IF(F78="Scenario1PBT3",'Medium retrofit'!$K$25,IF(F78="Scenario2PBT3",'Medium retrofit'!$L$25,IF(F78="Scenario3PBT3",'Medium retrofit'!$M$25,"")))&amp;IF(F78="Scenario1PBT4",'Medium retrofit'!$N$25,IF(F78="Scenario2PBT4",'Medium retrofit'!$O$25,IF(F78="Scenario3PBT4",'Medium retrofit'!$P$25,"")))&amp;IF(F78="Scenario1PBT5",'Medium retrofit'!$Q$25,IF(F78="Scenario2PBT5",'Medium retrofit'!$R$25,IF(F78="Scenario3PBT5",'Medium retrofit'!$S$25,"")))&amp;IF(F78="Scenario1PBT6",'Medium retrofit'!$T$25,IF(F78="Scenario2PBT6",'Medium retrofit'!$U$25,IF(F78="Scenario3PBT6",'Medium retrofit'!$V$25,"")))&amp;IF(F78="Scenario1PBT7",'Medium retrofit'!$W$25,IF(F78="Scenario2PBT7",'Medium retrofit'!$X$25,IF(F78="Scenario3PBT7",'Medium retrofit'!$Y$25,"")))&amp;IF(F78="Scenario1PBT8",'Medium retrofit'!$Z$25,IF(F78="Scenario2PBT8",'Medium retrofit'!$AA$25,IF(F78="Scenario3PBT8",'Medium retrofit'!$AB$25,"")))&amp;IF(F78="Scenario1PBT9",'Medium retrofit'!$AC$25,IF(F78="Scenario2PBT9",'Medium retrofit'!$AD$25,IF(F78="Scenario3PBT9",'Medium retrofit'!$AE$25,"")))&amp;IF(F78="Scenario1PBT10",'Medium retrofit'!$AF$25,IF(F78="Scenario2PBT10",'Medium retrofit'!$AG$25,IF(F78="Scenario3PBT10",'Medium retrofit'!$AH$25,"")))&amp;IF(F78="Scenario1PBT11",'Medium retrofit'!$AI$25,IF(F78="Scenario2PBT11",'Medium retrofit'!$AJ$25,IF(F78="Scenario3PBT11",'Medium retrofit'!$AK$25,"")))&amp;IF(F78="Scenario1PBT12",'Medium retrofit'!$AL$25,IF(F78="Scenario2PBT12",'Medium retrofit'!$AM$25,IF(F78="Scenario3PBT12",'Medium retrofit'!$AN$25,"")))&amp;IF(F78="Scenario1PBT13",'Medium retrofit'!$AO$25,IF(F78="Scenario2PBT13",'Medium retrofit'!$AP$25,IF(F78="Scenario3PBT13",'Medium retrofit'!$AQ$25,"")))&amp;IF(F78="Scenario1PBT14",'Medium retrofit'!$AR$25,IF(F78="Scenario2PBT14",'Medium retrofit'!$AS$25,IF(F78="Scenario3PBT14",'Medium retrofit'!$AT$25,"")))&amp;IF(F78="Scenario1PBT15",'Medium retrofit'!$AU$25,IF(F78="Scenario2PBT15",'Medium retrofit'!$AV$25,IF(F78="Scenario3PBT15",'Medium retrofit'!$AW$25,"")))</f>
        <v/>
      </c>
      <c r="R78" s="123">
        <f t="shared" si="55"/>
        <v>0</v>
      </c>
      <c r="S78" s="123" t="str">
        <f>IF(F78="Scenario1PBT1",'Medium retrofit'!$E$27,IF(F78="Scenario2PBT1",'Medium retrofit'!$F$27,IF(F78="Scenario3PBT1",'Medium retrofit'!$G$27,"")))&amp;IF(F78="Scenario1PBT2",'Medium retrofit'!$H$27,IF(F78="Scenario2PBT2",'Medium retrofit'!$I$27,IF(F78="Scenario3PBT2",'Medium retrofit'!$J$27,"")))&amp;IF(F78="Scenario1PBT3",'Medium retrofit'!$K$27,IF(F78="Scenario2PBT3",'Medium retrofit'!$L$27,IF(F78="Scenario3PBT3",'Medium retrofit'!$M$27,"")))&amp;IF(F78="Scenario1PBT4",'Medium retrofit'!$N$27,IF(F78="Scenario2PBT4",'Medium retrofit'!$O$27,IF(F78="Scenario3PBT4",'Medium retrofit'!$P$27,"")))&amp;IF(F78="Scenario1PBT5",'Medium retrofit'!$Q$27,IF(F78="Scenario2PBT5",'Medium retrofit'!$R$27,IF(F78="Scenario3PBT5",'Medium retrofit'!$S$27,"")))&amp;IF(F78="Scenario1PBT6",'Medium retrofit'!$T$27,IF(F78="Scenario2PBT6",'Medium retrofit'!$U$27,IF(F78="Scenario3PBT6",'Medium retrofit'!$V$27,"")))&amp;IF(F78="Scenario1PBT7",'Medium retrofit'!$W$27,IF(F78="Scenario2PBT7",'Medium retrofit'!$X$27,IF(F78="Scenario3PBT7",'Medium retrofit'!$Y$27,"")))&amp;IF(F78="Scenario1PBT8",'Medium retrofit'!$Z$27,IF(F78="Scenario2PBT8",'Medium retrofit'!$AA$27,IF(F78="Scenario3PBT8",'Medium retrofit'!$AB$27,"")))&amp;IF(F78="Scenario1PBT9",'Medium retrofit'!$AC$27,IF(F78="Scenario2PBT9",'Medium retrofit'!$AD$27,IF(F78="Scenario3PBT9",'Medium retrofit'!$AE$27,"")))&amp;IF(F78="Scenario1PBT10",'Medium retrofit'!$AF$27,IF(F78="Scenario2PBT10",'Medium retrofit'!$AG$27,IF(F78="Scenario3PBT10",'Medium retrofit'!$AH$27,"")))&amp;IF(F78="Scenario1PBT11",'Medium retrofit'!$AI$27,IF(F78="Scenario2PBT11",'Medium retrofit'!$AJ$27,IF(F78="Scenario3PBT11",'Medium retrofit'!$AK$27,"")))&amp;IF(F78="Scenario1PBT12",'Medium retrofit'!$AL$27,IF(F78="Scenario2PBT12",'Medium retrofit'!$AM$27,IF(F78="Scenario3PBT12",'Medium retrofit'!$AN$27,"")))&amp;IF(F78="Scenario1PBT13",'Medium retrofit'!$AO$27,IF(F78="Scenario2PBT13",'Medium retrofit'!$AP$27,IF(F78="Scenario3PBT13",'Medium retrofit'!$AQ$27,"")))&amp;IF(F78="Scenario1PBT14",'Medium retrofit'!$AR$27,IF(F78="Scenario2PBT14",'Medium retrofit'!$AS$27,IF(F78="Scenario3PBT14",'Medium retrofit'!$AT$27,"")))&amp;IF(F78="Scenario1PBT15",'Medium retrofit'!$AU$27,IF(F78="Scenario2PBT15",'Medium retrofit'!$AV$27,IF(F78="Scenario3PBT15",'Medium retrofit'!$AW$27,"")))</f>
        <v/>
      </c>
      <c r="T78" s="246">
        <f t="shared" si="56"/>
        <v>0</v>
      </c>
      <c r="U78" s="245" t="str">
        <f>IF(F78="Scenario1PBT1",'Medium retrofit'!$E$38,IF(F78="Scenario2PBT1",'Medium retrofit'!$F$38,IF(F78="Scenario3PBT1",'Medium retrofit'!$G$38,"")))&amp;IF(F78="Scenario1PBT2",'Medium retrofit'!$H$38,IF(F78="Scenario2PBT2",'Medium retrofit'!$I$38,IF(F78="Scenario3PBT2",'Medium retrofit'!$J$38,"")))&amp;IF(F78="Scenario1PBT3",'Medium retrofit'!$K$38,IF(F78="Scenario2PBT3",'Medium retrofit'!$L$38,IF(F78="Scenario3PBT3",'Medium retrofit'!$M$38,"")))&amp;IF(F78="Scenario1PBT4",'Medium retrofit'!$N$38,IF(F78="Scenario2PBT4",'Medium retrofit'!$O$38,IF(F78="Scenario3PBT4",'Medium retrofit'!$P$38,"")))&amp;IF(F78="Scenario1PBT5",'Medium retrofit'!$Q$38,IF(F78="Scenario2PBT5",'Medium retrofit'!$R$38,IF(F78="Scenario3PBT5",'Medium retrofit'!$S$38,"")))&amp;IF(F78="Scenario1PBT6",'Medium retrofit'!$T$38,IF(F78="Scenario2PBT6",'Medium retrofit'!$U$38,IF(F78="Scenario3PBT6",'Medium retrofit'!$V$38,"")))&amp;IF(F78="Scenario1PBT7",'Medium retrofit'!$W$38,IF(F78="Scenario2PBT7",'Medium retrofit'!$X$38,IF(F78="Scenario3PBT7",'Medium retrofit'!$Y$38,"")))&amp;IF(F78="Scenario1PBT8",'Medium retrofit'!$Z$38,IF(F78="Scenario2PBT8",'Medium retrofit'!$AA$38,IF(F78="Scenario3PBT8",'Medium retrofit'!$AB$38,"")))&amp;IF(F78="Scenario1PBT9",'Medium retrofit'!$AC$38,IF(F78="Scenario2PBT9",'Medium retrofit'!$AD$38,IF(F78="Scenario3PBT9",'Medium retrofit'!$AE$38,"")))&amp;IF(F78="Scenario1PBT10",'Medium retrofit'!$AF$38,IF(F78="Scenario2PBT10",'Medium retrofit'!$AG$38,IF(F78="Scenario3PBT10",'Medium retrofit'!$AH$38,"")))&amp;IF(F78="Scenario1PBT11",'Medium retrofit'!$AI$38,IF(F78="Scenario2PBT11",'Medium retrofit'!$AJ$38,IF(F78="Scenario3PBT11",'Medium retrofit'!$AK$38,"")))&amp;IF(F78="Scenario1PBT12",'Medium retrofit'!$AL$38,IF(F78="Scenario2PBT12",'Medium retrofit'!$AM$38,IF(F78="Scenario3PBT12",'Medium retrofit'!$AN$38,"")))&amp;IF(F78="Scenario1PBT13",'Medium retrofit'!$AO$38,IF(F78="Scenario2PBT13",'Medium retrofit'!$AP$38,IF(F78="Scenario3PBT13",'Medium retrofit'!$AQ$38,"")))&amp;IF(F78="Scenario1PBT14",'Medium retrofit'!$AR$38,IF(F78="Scenario2PBT14",'Medium retrofit'!$AS$38,IF(F78="Scenario3PBT14",'Medium retrofit'!$AT$38,"")))&amp;IF(F78="Scenario1PBT15",'Medium retrofit'!$AU$38,IF(F78="Scenario2PBT15",'Medium retrofit'!$AV$38,IF(F78="Scenario3PBT15",'Medium retrofit'!$AW$38,"")))</f>
        <v/>
      </c>
      <c r="V78" s="123">
        <f t="shared" si="57"/>
        <v>0</v>
      </c>
      <c r="W78" s="123" t="str">
        <f>IF(F78="Scenario1PBT1",'Medium retrofit'!$E$40,IF(F78="Scenario2PBT1",'Medium retrofit'!$F$40,IF(F78="Scenario3PBT1",'Medium retrofit'!$G$40,"")))&amp;IF(F78="Scenario1PBT2",'Medium retrofit'!$H$40,IF(F78="Scenario2PBT2",'Medium retrofit'!$I$40,IF(F78="Scenario3PBT2",'Medium retrofit'!$J$40,"")))&amp;IF(F78="Scenario1PBT3",'Medium retrofit'!$K$40,IF(F78="Scenario2PBT3",'Medium retrofit'!$L$40,IF(F78="Scenario3PBT3",'Medium retrofit'!$M$40,"")))&amp;IF(F78="Scenario1PBT4",'Medium retrofit'!$N$40,IF(F78="Scenario2PBT4",'Medium retrofit'!$O$40,IF(F78="Scenario3PBT4",'Medium retrofit'!$P$40,"")))&amp;IF(F78="Scenario1PBT5",'Medium retrofit'!$Q$40,IF(F78="Scenario2PBT5",'Medium retrofit'!$R$40,IF(F78="Scenario3PBT5",'Medium retrofit'!$S$40,"")))&amp;IF(F78="Scenario1PBT6",'Medium retrofit'!$T$40,IF(F78="Scenario2PBT6",'Medium retrofit'!$U$40,IF(F78="Scenario3PBT6",'Medium retrofit'!$V$40,"")))&amp;IF(F78="Scenario1PBT7",'Medium retrofit'!$W$40,IF(F78="Scenario2PBT7",'Medium retrofit'!$X$40,IF(F78="Scenario3PBT7",'Medium retrofit'!$Y$40,"")))&amp;IF(F78="Scenario1PBT8",'Medium retrofit'!$Z$40,IF(F78="Scenario2PBT8",'Medium retrofit'!$AA$40,IF(F78="Scenario3PBT8",'Medium retrofit'!$AB$40,"")))&amp;IF(F78="Scenario1PBT9",'Medium retrofit'!$AC$40,IF(F78="Scenario2PBT9",'Medium retrofit'!$AD$40,IF(F78="Scenario3PBT9",'Medium retrofit'!$AE$40,"")))&amp;IF(F78="Scenario1PBT10",'Medium retrofit'!$AF$40,IF(F78="Scenario2PBT10",'Medium retrofit'!$AG$40,IF(F78="Scenario3PBT10",'Medium retrofit'!$AH$40,"")))&amp;IF(F78="Scenario1PBT11",'Medium retrofit'!$AI$40,IF(F78="Scenario2PBT11",'Medium retrofit'!$AJ$40,IF(F78="Scenario3PBT11",'Medium retrofit'!$AK$40,"")))&amp;IF(F78="Scenario1PBT12",'Medium retrofit'!$AL$40,IF(F78="Scenario2PBT12",'Medium retrofit'!$AM$40,IF(F78="Scenario3PBT12",'Medium retrofit'!$AN$40,"")))&amp;IF(F78="Scenario1PBT13",'Medium retrofit'!$AO$40,IF(F78="Scenario2PBT13",'Medium retrofit'!$AP$40,IF(F78="Scenario3PBT13",'Medium retrofit'!$AQ$40,"")))&amp;IF(F78="Scenario1PBT14",'Medium retrofit'!$AR$40,IF(F78="Scenario2PBT14",'Medium retrofit'!$AS$40,IF(F78="Scenario3PBT14",'Medium retrofit'!$AT$40,"")))&amp;IF(F78="Scenario1PBT15",'Medium retrofit'!$AU$40,IF(F78="Scenario2PBT15",'Medium retrofit'!$AV$40,IF(F78="Scenario3PBT15",'Medium retrofit'!$AW$40,"")))</f>
        <v/>
      </c>
      <c r="X78" s="123">
        <f t="shared" si="58"/>
        <v>0</v>
      </c>
      <c r="Y78" s="123" t="str">
        <f>IF(F78="Scenario1PBT1",'Medium retrofit'!$E$42,IF(F78="Scenario2PBT1",'Medium retrofit'!$F$42,IF(F78="Scenario3PBT1",'Medium retrofit'!$G$42,"")))&amp;IF(F78="Scenario1PBT2",'Medium retrofit'!$H$42,IF(F78="Scenario2PBT2",'Medium retrofit'!$I$42,IF(F78="Scenario3PBT2",'Medium retrofit'!$J$42,"")))&amp;IF(F78="Scenario1PBT3",'Medium retrofit'!$K$42,IF(F78="Scenario2PBT3",'Medium retrofit'!$L$42,IF(F78="Scenario3PBT3",'Medium retrofit'!$M$42,"")))&amp;IF(F78="Scenario1PBT4",'Medium retrofit'!$N$42,IF(F78="Scenario2PBT4",'Medium retrofit'!$O$42,IF(F78="Scenario3PBT4",'Medium retrofit'!$P$42,"")))&amp;IF(F78="Scenario1PBT5",'Medium retrofit'!$Q$42,IF(F78="Scenario2PBT5",'Medium retrofit'!$R$42,IF(F78="Scenario3PBT5",'Medium retrofit'!$S$42,"")))&amp;IF(F78="Scenario1PBT6",'Medium retrofit'!$T$42,IF(F78="Scenario2PBT6",'Medium retrofit'!$U$42,IF(F78="Scenario3PBT6",'Medium retrofit'!$V$42,"")))&amp;IF(F78="Scenario1PBT7",'Medium retrofit'!$W$42,IF(F78="Scenario2PBT7",'Medium retrofit'!$X$42,IF(F78="Scenario3PBT7",'Medium retrofit'!$Y$42,"")))&amp;IF(F78="Scenario1PBT8",'Medium retrofit'!$Z$42,IF(F78="Scenario2PBT8",'Medium retrofit'!$AA$42,IF(F78="Scenario3PBT8",'Medium retrofit'!$AB$42,"")))&amp;IF(F78="Scenario1PBT9",'Medium retrofit'!$AC$42,IF(F78="Scenario2PBT9",'Medium retrofit'!$AD$42,IF(F78="Scenario3PBT9",'Medium retrofit'!$AE$42,"")))&amp;IF(F78="Scenario1PBT10",'Medium retrofit'!$AF$42,IF(F78="Scenario2PBT10",'Medium retrofit'!$AG$42,IF(F78="Scenario3PBT10",'Medium retrofit'!$AH$42,"")))&amp;IF(F78="Scenario1PBT11",'Medium retrofit'!$AI$42,IF(F78="Scenario2PBT11",'Medium retrofit'!$AJ$42,IF(F78="Scenario3PBT11",'Medium retrofit'!$AK$42,"")))&amp;IF(F78="Scenario1PBT12",'Medium retrofit'!$AL$42,IF(F78="Scenario2PBT12",'Medium retrofit'!$AM$42,IF(F78="Scenario3PBT12",'Medium retrofit'!$AN$42,"")))&amp;IF(F78="Scenario1PBT13",'Medium retrofit'!$AO$42,IF(F78="Scenario2PBT13",'Medium retrofit'!$AP$42,IF(F78="Scenario3PBT13",'Medium retrofit'!$AQ$42,"")))&amp;IF(F78="Scenario1PBT14",'Medium retrofit'!$AR$42,IF(F78="Scenario2PBT14",'Medium retrofit'!$AS$42,IF(F78="Scenario3PBT14",'Medium retrofit'!$AT$42,"")))&amp;IF(F78="Scenario1PBT15",'Medium retrofit'!$AU$42,IF(F78="Scenario2PBT15",'Medium retrofit'!$AV$42,IF(F78="Scenario3PBT15",'Medium retrofit'!$AW$42,"")))</f>
        <v/>
      </c>
      <c r="Z78" s="123">
        <f t="shared" si="59"/>
        <v>0</v>
      </c>
      <c r="AA78" s="239" t="str">
        <f>IF(F78="Scenario1PBT1",'Medium retrofit'!$E$101,IF(F78="Scenario2PBT1",'Medium retrofit'!$F$101,IF(F78="Scenario3PBT1",'Medium retrofit'!$G$101,"")))&amp;IF(F78="Scenario1PBT2",'Medium retrofit'!$H$101,IF(F78="Scenario2PBT2",'Medium retrofit'!$I$101,IF(F78="Scenario3PBT2",'Medium retrofit'!$J$101,"")))&amp;IF(F78="Scenario1PBT3",'Medium retrofit'!$K$101,IF(F78="Scenario2PBT3",'Medium retrofit'!$L$101,IF(F78="Scenario3PBT3",'Medium retrofit'!$M$101,"")))&amp;IF(F78="Scenario1PBT4",'Medium retrofit'!$N$101,IF(F78="Scenario2PBT4",'Medium retrofit'!$O$101,IF(F78="Scenario3PBT4",'Medium retrofit'!$P$101,"")))&amp;IF(F78="Scenario1PBT5",'Medium retrofit'!$Q$101,IF(F78="Scenario2PBT5",'Medium retrofit'!$R$101,IF(F78="Scenario3PBT5",'Medium retrofit'!$S$101,"")))&amp;IF(F78="Scenario1PBT6",'Medium retrofit'!$T$101,IF(F78="Scenario2PBT6",'Medium retrofit'!$U$101,IF(F78="Scenario3PBT6",'Medium retrofit'!$V$101,"")))&amp;IF(F78="Scenario1PBT7",'Medium retrofit'!$W$101,IF(F78="Scenario2PBT7",'Medium retrofit'!$X$101,IF(F78="Scenario3PBT7",'Medium retrofit'!$Y$101,"")))&amp;IF(F78="Scenario1PBT8",'Medium retrofit'!$Z$101,IF(F78="Scenario2PBT8",'Medium retrofit'!$AA$101,IF(F78="Scenario3PBT8",'Medium retrofit'!$AB$101,"")))&amp;IF(F78="Scenario1PBT9",'Medium retrofit'!$AC$101,IF(F78="Scenario2PBT9",'Medium retrofit'!$AD$101,IF(F78="Scenario3PBT9",'Medium retrofit'!$AE$101,"")))&amp;IF(F78="Scenario1PBT10",'Medium retrofit'!$AF$101,IF(F78="Scenario2PBT10",'Medium retrofit'!$AG$101,IF(F78="Scenario3PBT10",'Medium retrofit'!$AH$101,"")))&amp;IF(F78="Scenario1PBT11",'Medium retrofit'!$AI$101,IF(F78="Scenario2PBT11",'Medium retrofit'!$AJ$101,IF(F78="Scenario3PBT11",'Medium retrofit'!$AK$101,"")))&amp;IF(F78="Scenario1PBT12",'Medium retrofit'!$AL$101,IF(F78="Scenario2PBT12",'Medium retrofit'!$AM$101,IF(F78="Scenario3PBT12",'Medium retrofit'!$AN$101,"")))&amp;IF(F78="Scenario1PBT13",'Medium retrofit'!$AO$101,IF(F78="Scenario2PBT13",'Medium retrofit'!$AP$101,IF(F78="Scenario3PBT13",'Medium retrofit'!$AQ$101,"")))&amp;IF(F78="Scenario1PBT14",'Medium retrofit'!$AR$101,IF(F78="Scenario2PBT14",'Medium retrofit'!$AS$101,IF(F78="Scenario3PBT14",'Medium retrofit'!$AT$101,"")))&amp;IF(F78="Scenario1PBT15",'Medium retrofit'!$AU$101,IF(F78="Scenario2PBT15",'Medium retrofit'!$AV$101,IF(F78="Scenario3PBT15",'Medium retrofit'!$AW$101,"")))</f>
        <v/>
      </c>
      <c r="AB78" s="242">
        <f t="shared" si="60"/>
        <v>0</v>
      </c>
      <c r="AC78" s="364" t="str">
        <f t="shared" si="61"/>
        <v/>
      </c>
      <c r="AD78" s="353">
        <f>IF(AC78="",IFERROR('Projection_Base-case'!G79-G78,0),0)</f>
        <v>0</v>
      </c>
      <c r="AE78" s="350">
        <f t="shared" si="37"/>
        <v>0</v>
      </c>
      <c r="AF78" s="361">
        <f>IFERROR(100*AD78/'Projection_Base-case'!G79,0)</f>
        <v>0</v>
      </c>
      <c r="AG78" s="352">
        <f>IF(AC78="",IFERROR('Projection_Base-case'!I79-I78,0),0)</f>
        <v>0</v>
      </c>
      <c r="AH78" s="353">
        <f t="shared" si="38"/>
        <v>0</v>
      </c>
      <c r="AI78" s="361">
        <f>IFERROR(100*AG78/'Projection_Base-case'!I79,0)</f>
        <v>0</v>
      </c>
      <c r="AJ78" s="352">
        <f>IF(AC78="",IFERROR('Projection_Base-case'!K79-K78,0),0)</f>
        <v>0</v>
      </c>
      <c r="AK78" s="353">
        <f t="shared" si="39"/>
        <v>0</v>
      </c>
      <c r="AL78" s="361">
        <f>IFERROR(100*AJ78/'Projection_Base-case'!K79,0)</f>
        <v>0</v>
      </c>
      <c r="AM78" s="352">
        <f>-IF(AC78="",IFERROR('Projection_Base-case'!M79-M78,0),0)</f>
        <v>0</v>
      </c>
      <c r="AN78" s="353">
        <f t="shared" si="40"/>
        <v>0</v>
      </c>
      <c r="AO78" s="354">
        <f>IFERROR(IF('Projection_Base-case'!N79&gt;0,100*AN78/'Projection_Base-case'!N79,100*AN78/N78),0)</f>
        <v>0</v>
      </c>
      <c r="AP78" s="355">
        <f>IF(AC78="",IFERROR('Projection_Base-case'!O79-O78,0),0)</f>
        <v>0</v>
      </c>
      <c r="AQ78" s="356">
        <f t="shared" si="41"/>
        <v>0</v>
      </c>
      <c r="AR78" s="356">
        <f>IFERROR(100*AP78/'Projection_Base-case'!O79,0)</f>
        <v>0</v>
      </c>
      <c r="AS78" s="355">
        <f>IF(AC78="",IFERROR('Projection_Base-case'!Q79-Q78,0),0)</f>
        <v>0</v>
      </c>
      <c r="AT78" s="356">
        <f t="shared" si="42"/>
        <v>0</v>
      </c>
      <c r="AU78" s="356">
        <f>IFERROR(100*AS78/'Projection_Base-case'!Q79,0)</f>
        <v>0</v>
      </c>
      <c r="AV78" s="355">
        <f>IF(AC78="",IFERROR('Projection_Base-case'!S79-S78,0),0)</f>
        <v>0</v>
      </c>
      <c r="AW78" s="356">
        <f t="shared" si="43"/>
        <v>0</v>
      </c>
      <c r="AX78" s="357">
        <f>IFERROR(100*AV78/'Projection_Base-case'!S79,0)</f>
        <v>0</v>
      </c>
      <c r="AY78" s="358">
        <f>IF(AC78="",IFERROR('Projection_Base-case'!U79-U78,0),0)</f>
        <v>0</v>
      </c>
      <c r="AZ78" s="359">
        <f t="shared" si="44"/>
        <v>0</v>
      </c>
      <c r="BA78" s="359">
        <f>IFERROR(100*AY78/'Projection_Base-case'!U79,0)</f>
        <v>0</v>
      </c>
      <c r="BB78" s="358">
        <f>IF(AC78="",IFERROR('Projection_Base-case'!W79-W78,0),0)</f>
        <v>0</v>
      </c>
      <c r="BC78" s="359">
        <f t="shared" si="45"/>
        <v>0</v>
      </c>
      <c r="BD78" s="359">
        <f>IFERROR(100*BB78/'Projection_Base-case'!W79,0)</f>
        <v>0</v>
      </c>
      <c r="BE78" s="358">
        <f>IF(AC78="",IFERROR('Projection_Base-case'!Y79-Y78,0),0)</f>
        <v>0</v>
      </c>
      <c r="BF78" s="359">
        <f t="shared" si="46"/>
        <v>0</v>
      </c>
      <c r="BG78" s="359">
        <f>IFERROR(100*BE78/'Projection_Base-case'!Y79,0)</f>
        <v>0</v>
      </c>
      <c r="BH78" s="359">
        <f t="shared" si="47"/>
        <v>0</v>
      </c>
      <c r="BI78" s="360">
        <f t="shared" si="48"/>
        <v>0</v>
      </c>
    </row>
    <row r="79" spans="1:61">
      <c r="A79" s="205">
        <v>75</v>
      </c>
      <c r="B79" s="347">
        <f>IF('Projection_Base-case'!B80&lt;&gt;"",'Projection_Base-case'!B80,0)</f>
        <v>0</v>
      </c>
      <c r="C79" s="347">
        <f>IF('Projection_Base-case'!C80&lt;&gt;"",'Projection_Base-case'!C80,0)</f>
        <v>0</v>
      </c>
      <c r="D79" s="365">
        <f>IF('Projection_Base-case'!D80&lt;&gt;"",'Projection_Base-case'!D80,0)</f>
        <v>0</v>
      </c>
      <c r="E79" s="369"/>
      <c r="F79" s="367" t="str">
        <f t="shared" si="49"/>
        <v>0</v>
      </c>
      <c r="G79" s="241" t="str">
        <f>IF(F79="Scenario1PBT1",'Medium retrofit'!$E$6,IF(F79="Scenario2PBT1",'Medium retrofit'!$F$6,IF(F79="Scenario3PBT1",'Medium retrofit'!$G$6,"")))&amp;IF(F79="Scenario1PBT2",'Medium retrofit'!$H$6,IF(F79="Scenario2PBT2",'Medium retrofit'!$I$6,IF(F79="Scenario3PBT2",'Medium retrofit'!$J$6,"")))&amp;IF(F79="Scenario1PBT3",'Medium retrofit'!$K$6,IF(F79="Scenario2PBT3",'Medium retrofit'!$L$6,IF(F79="Scenario3PBT3",'Medium retrofit'!$M$6,"")))&amp;IF(F79="Scenario1PBT4",'Medium retrofit'!$N$6,IF(F79="Scenario2PBT4",'Medium retrofit'!$O$6,IF(F79="Scenario3PBT4",'Medium retrofit'!$P$6,"")))&amp;IF(F79="Scenario1PBT5",'Medium retrofit'!$Q$6,IF(F79="Scenario2PBT5",'Medium retrofit'!$R$6,IF(F79="Scenario3PBT5",'Medium retrofit'!$S$6,"")))&amp;IF(F79="Scenario1PBT6",'Medium retrofit'!$T$6,IF(F79="Scenario2PBT6",'Medium retrofit'!$U$6,IF(F79="Scenario3PBT6",'Medium retrofit'!$V$6,"")))&amp;IF(F79="Scenario1PBT7",'Medium retrofit'!$W$6,IF(F79="Scenario2PBT7",'Medium retrofit'!$X$6,IF(F79="Scenario3PBT7",'Medium retrofit'!$Y$6,"")))&amp;IF(F79="Scenario1PBT8",'Medium retrofit'!$Z$6,IF(F79="Scenario2PBT8",'Medium retrofit'!$AA$6,IF(F79="Scenario3PBT8",'Medium retrofit'!$AB$6,"")))&amp;IF(F79="Scenario1PBT9",'Medium retrofit'!$AC$6,IF(F79="Scenario2PBT9",'Medium retrofit'!$AD$6,IF(F79="Scenario3PBT9",'Medium retrofit'!$AE$6,"")))&amp;IF(F79="Scenario1PBT10",'Medium retrofit'!$AF$6,IF(F79="Scenario2PBT10",'Medium retrofit'!$AG$6,IF(F79="Scenario3PBT10",'Medium retrofit'!$AH$6,"")))&amp;IF(F79="Scenario1PBT11",'Medium retrofit'!$AI$6,IF(F79="Scenario2PBT11",'Medium retrofit'!$AJ$6,IF(F79="Scenario3PBT11",'Medium retrofit'!$AK$6,"")))&amp;IF(F79="Scenario1PBT12",'Medium retrofit'!$AL$6,IF(F79="Scenario2PBT12",'Medium retrofit'!$AM$6,IF(F79="Scenario3PBT12",'Medium retrofit'!$AN$6,"")))&amp;IF(F79="Scenario1PBT13",'Medium retrofit'!$AO$6,IF(F79="Scenario2PBT13",'Medium retrofit'!$AP$6,IF(F79="Scenario3PBT13",'Medium retrofit'!$AQ$6,"")))&amp;IF(F79="Scenario1PBT14",'Medium retrofit'!$AR$6,IF(F79="Scenario2PBT14",'Medium retrofit'!$AS$6,IF(F79="Scenario3PBT14",'Medium retrofit'!$AT$6,"")))&amp;IF(F79="Scenario1PBT15",'Medium retrofit'!$AU$6,IF(F79="Scenario2PBT15",'Medium retrofit'!$AV$6,IF(F79="Scenario3PBT15",'Medium retrofit'!$AW$6,"")))</f>
        <v/>
      </c>
      <c r="H79" s="123">
        <f t="shared" si="50"/>
        <v>0</v>
      </c>
      <c r="I79" s="239" t="str">
        <f>IF(F79="Scenario1PBT1",'Medium retrofit'!$E$16,IF(F79="Scenario2PBT1",'Medium retrofit'!$F$16,IF(F79="Scenario3PBT1",'Medium retrofit'!$G$16,"")))&amp;IF(F79="Scenario1PBT2",'Medium retrofit'!$H$16,IF(F79="Scenario2PBT2",'Medium retrofit'!$I$16,IF(F79="Scenario3PBT2",'Medium retrofit'!$J$16,"")))&amp;IF(F79="Scenario1PBT3",'Medium retrofit'!$K$16,IF(F79="Scenario2PBT3",'Medium retrofit'!$L$16,IF(F79="Scenario3PBT3",'Medium retrofit'!$M$16,"")))&amp;IF(F79="Scenario1PBT4",'Medium retrofit'!$N$16,IF(F79="Scenario2PBT4",'Medium retrofit'!$O$16,IF(F79="Scenario3PBT4",'Medium retrofit'!$P$16,"")))&amp;IF(F79="Scenario1PBT5",'Medium retrofit'!$Q$16,IF(F79="Scenario2PBT5",'Medium retrofit'!$R$16,IF(F79="Scenario3PBT5",'Medium retrofit'!$S$16,"")))&amp;IF(F79="Scenario1PBT6",'Medium retrofit'!$T$16,IF(F79="Scenario2PBT6",'Medium retrofit'!$U$16,IF(F79="Scenario3PBT6",'Medium retrofit'!$V$16,"")))&amp;IF(F79="Scenario1PBT7",'Medium retrofit'!$W$16,IF(F79="Scenario2PBT7",'Medium retrofit'!$X$16,IF(F79="Scenario3PBT7",'Medium retrofit'!$Y$16,"")))&amp;IF(F79="Scenario1PBT8",'Medium retrofit'!$Z$16,IF(F79="Scenario2PBT8",'Medium retrofit'!$AA$16,IF(F79="Scenario3PBT8",'Medium retrofit'!$AB$16,"")))&amp;IF(F79="Scenario1PBT9",'Medium retrofit'!$AC$16,IF(F79="Scenario2PBT9",'Medium retrofit'!$AD$16,IF(F79="Scenario3PBT9",'Medium retrofit'!$AE$16,"")))&amp;IF(F79="Scenario1PBT10",'Medium retrofit'!$AF$16,IF(F79="Scenario2PBT10",'Medium retrofit'!$AG$16,IF(F79="Scenario3PBT10",'Medium retrofit'!$AH$16,"")))&amp;IF(F79="Scenario1PBT11",'Medium retrofit'!$AI$16,IF(F79="Scenario2PBT11",'Medium retrofit'!$AJ$16,IF(F79="Scenario3PBT11",'Medium retrofit'!$AK$16,"")))&amp;IF(F79="Scenario1PBT12",'Medium retrofit'!$AL$16,IF(F79="Scenario2PBT12",'Medium retrofit'!$AM$16,IF(F79="Scenario3PBT12",'Medium retrofit'!$AN$16,"")))&amp;IF(F79="Scenario1PBT13",'Medium retrofit'!$AO$16,IF(F79="Scenario2PBT13",'Medium retrofit'!$AP$16,IF(F79="Scenario3PBT13",'Medium retrofit'!$AQ$16,"")))&amp;IF(F79="Scenario1PBT14",'Medium retrofit'!$AR$16,IF(F79="Scenario2PBT14",'Medium retrofit'!$AS$16,IF(F79="Scenario3PBT14",'Medium retrofit'!$AT$16,"")))&amp;IF(F79="Scenario1PBT15",'Medium retrofit'!$AU$16,IF(F79="Scenario2PBT15",'Medium retrofit'!$AV$16,IF(F79="Scenario3PBT15",'Medium retrofit'!$AW$16,"")))</f>
        <v/>
      </c>
      <c r="J79" s="123">
        <f t="shared" si="51"/>
        <v>0</v>
      </c>
      <c r="K79" s="123" t="str">
        <f>IF(F79="Scenario1PBT1",'Medium retrofit'!$E$18,IF(F79="Scenario2PBT1",'Medium retrofit'!$F$18,IF(F79="Scenario3PBT1",'Medium retrofit'!$G$18,"")))&amp;IF(F79="Scenario1PBT2",'Medium retrofit'!$H$18,IF(F79="Scenario2PBT2",'Medium retrofit'!$I$18,IF(F79="Scenario3PBT2",'Medium retrofit'!$J$18,"")))&amp;IF(F79="Scenario1PBT3",'Medium retrofit'!$K$18,IF(F79="Scenario2PBT3",'Medium retrofit'!$L$18,IF(F79="Scenario3PBT3",'Medium retrofit'!$M$18,"")))&amp;IF(F79="Scenario1PBT4",'Medium retrofit'!$N$18,IF(F79="Scenario2PBT4",'Medium retrofit'!$O$18,IF(F79="Scenario3PBT4",'Medium retrofit'!$P$18,"")))&amp;IF(F79="Scenario1PBT5",'Medium retrofit'!$Q$18,IF(F79="Scenario2PBT5",'Medium retrofit'!$R$18,IF(F79="Scenario3PBT5",'Medium retrofit'!$S$18,"")))&amp;IF(F79="Scenario1PBT6",'Medium retrofit'!$T$18,IF(F79="Scenario2PBT6",'Medium retrofit'!$U$18,IF(F79="Scenario3PBT6",'Medium retrofit'!$V$18,"")))&amp;IF(F79="Scenario1PBT7",'Medium retrofit'!$W$18,IF(F79="Scenario2PBT7",'Medium retrofit'!$X$18,IF(F79="Scenario3PBT7",'Medium retrofit'!$Y$18,"")))&amp;IF(F79="Scenario1PBT8",'Medium retrofit'!$Z$18,IF(F79="Scenario2PBT8",'Medium retrofit'!$AA$18,IF(F79="Scenario3PBT8",'Medium retrofit'!$AB$18,"")))&amp;IF(F79="Scenario1PBT9",'Medium retrofit'!$AC$18,IF(F79="Scenario2PBT9",'Medium retrofit'!$AD$18,IF(F79="Scenario3PBT9",'Medium retrofit'!$AE$18,"")))&amp;IF(F79="Scenario1PBT10",'Medium retrofit'!$AF$18,IF(F79="Scenario2PBT10",'Medium retrofit'!$AG$18,IF(F79="Scenario3PBT10",'Medium retrofit'!$AH$18,"")))&amp;IF(F79="Scenario1PBT11",'Medium retrofit'!$AI$18,IF(F79="Scenario2PBT11",'Medium retrofit'!$AJ$18,IF(F79="Scenario3PBT11",'Medium retrofit'!$AK$18,"")))&amp;IF(F79="Scenario1PBT12",'Medium retrofit'!$AL$18,IF(F79="Scenario2PBT12",'Medium retrofit'!$AM$18,IF(F79="Scenario3PBT12",'Medium retrofit'!$AN$18,"")))&amp;IF(F79="Scenario1PBT13",'Medium retrofit'!$AO$18,IF(F79="Scenario2PBT13",'Medium retrofit'!$AP$18,IF(F79="Scenario3PBT13",'Medium retrofit'!$AQ$18,"")))&amp;IF(F79="Scenario1PBT14",'Medium retrofit'!$AR$18,IF(F79="Scenario2PBT14",'Medium retrofit'!$AS$18,IF(F79="Scenario3PBT14",'Medium retrofit'!$AT$18,"")))&amp;IF(F79="Scenario1PBT15",'Medium retrofit'!$AU$18,IF(F79="Scenario2PBT15",'Medium retrofit'!$AV$18,IF(F79="Scenario3PBT15",'Medium retrofit'!$AW$18,"")))</f>
        <v/>
      </c>
      <c r="L79" s="123">
        <f t="shared" si="52"/>
        <v>0</v>
      </c>
      <c r="M79" s="123" t="str">
        <f>IF(F79="Scenario1PBT1",'Medium retrofit'!$E$20,IF(F79="Scenario2PBT1",'Medium retrofit'!$F$20,IF(F79="Scenario3PBT1",'Medium retrofit'!$G$20,"")))&amp;IF(F79="Scenario1PBT2",'Medium retrofit'!$H$20,IF(F79="Scenario2PBT2",'Medium retrofit'!$I$20,IF(F79="Scenario3PBT2",'Medium retrofit'!$J$20,"")))&amp;IF(F79="Scenario1PBT3",'Medium retrofit'!$K$20,IF(F79="Scenario2PBT3",'Medium retrofit'!$L$20,IF(F79="Scenario3PBT3",'Medium retrofit'!$M$20,"")))&amp;IF(F79="Scenario1PBT4",'Medium retrofit'!$N$20,IF(F79="Scenario2PBT4",'Medium retrofit'!$O$20,IF(F79="Scenario3PBT4",'Medium retrofit'!$P$20,"")))&amp;IF(F79="Scenario1PBT5",'Medium retrofit'!$Q$20,IF(F79="Scenario2PBT5",'Medium retrofit'!$R$20,IF(F79="Scenario3PBT5",'Medium retrofit'!$S$20,"")))&amp;IF(F79="Scenario1PBT6",'Medium retrofit'!$T$20,IF(F79="Scenario2PBT6",'Medium retrofit'!$U$20,IF(F79="Scenario3PBT6",'Medium retrofit'!$V$20,"")))&amp;IF(F79="Scenario1PBT7",'Medium retrofit'!$W$20,IF(F79="Scenario2PBT7",'Medium retrofit'!$X$20,IF(F79="Scenario3PBT7",'Medium retrofit'!$Y$20,"")))&amp;IF(F79="Scenario1PBT8",'Medium retrofit'!$Z$20,IF(F79="Scenario2PBT8",'Medium retrofit'!$AA$20,IF(F79="Scenario3PBT8",'Medium retrofit'!$AB$20,"")))&amp;IF(F79="Scenario1PBT9",'Medium retrofit'!$AC$20,IF(F79="Scenario2PBT9",'Medium retrofit'!$AD$20,IF(F79="Scenario3PBT9",'Medium retrofit'!$AE$20,"")))&amp;IF(F79="Scenario1PBT10",'Medium retrofit'!$AF$20,IF(F79="Scenario2PBT10",'Medium retrofit'!$AG$20,IF(F79="Scenario3PBT10",'Medium retrofit'!$AH$20,"")))&amp;IF(F79="Scenario1PBT11",'Medium retrofit'!$AI$20,IF(F79="Scenario2PBT11",'Medium retrofit'!$AJ$20,IF(F79="Scenario3PBT11",'Medium retrofit'!$AK$20,"")))&amp;IF(F79="Scenario1PBT12",'Medium retrofit'!$AL$20,IF(F79="Scenario2PBT12",'Medium retrofit'!$AM$20,IF(F79="Scenario3PBT12",'Medium retrofit'!$AN$20,"")))&amp;IF(F79="Scenario1PBT13",'Medium retrofit'!$AO$20,IF(F79="Scenario2PBT13",'Medium retrofit'!$AP$20,IF(F79="Scenario3PBT13",'Medium retrofit'!$AQ$20,"")))&amp;IF(F79="Scenario1PBT14",'Medium retrofit'!$AR$20,IF(F79="Scenario2PBT14",'Medium retrofit'!$AS$20,IF(F79="Scenario3PBT14",'Medium retrofit'!$AT$20,"")))&amp;IF(F79="Scenario1PBT15",'Medium retrofit'!$AU$20,IF(F79="Scenario2PBT15",'Medium retrofit'!$AV$20,IF(F79="Scenario3PBT15",'Medium retrofit'!$AW$20,"")))</f>
        <v/>
      </c>
      <c r="N79" s="124">
        <f t="shared" si="53"/>
        <v>0</v>
      </c>
      <c r="O79" s="245" t="str">
        <f>IF(F79="Scenario1PBT1",'Medium retrofit'!$E$23,IF(F79="Scenario2PBT1",'Medium retrofit'!$F$23,IF(F79="Scenario3PBT1",'Medium retrofit'!$G$23,"")))&amp;IF(F79="Scenario1PBT2",'Medium retrofit'!$H$23,IF(F79="Scenario2PBT2",'Medium retrofit'!$I$23,IF(F79="Scenario3PBT2",'Medium retrofit'!$J$23,"")))&amp;IF(F79="Scenario1PBT3",'Medium retrofit'!$K$23,IF(F79="Scenario2PBT3",'Medium retrofit'!$L$23,IF(F79="Scenario3PBT3",'Medium retrofit'!$M$23,"")))&amp;IF(F79="Scenario1PBT4",'Medium retrofit'!$N$23,IF(F79="Scenario2PBT4",'Medium retrofit'!$O$23,IF(F79="Scenario3PBT4",'Medium retrofit'!$P$23,"")))&amp;IF(F79="Scenario1PBT5",'Medium retrofit'!$Q$23,IF(F79="Scenario2PBT5",'Medium retrofit'!$R$23,IF(F79="Scenario3PBT5",'Medium retrofit'!$S$23,"")))&amp;IF(F79="Scenario1PBT6",'Medium retrofit'!$T$23,IF(F79="Scenario2PBT6",'Medium retrofit'!$U$23,IF(F79="Scenario3PBT6",'Medium retrofit'!$V$23,"")))&amp;IF(F79="Scenario1PBT7",'Medium retrofit'!$W$23,IF(F79="Scenario2PBT7",'Medium retrofit'!$X$23,IF(F79="Scenario3PBT7",'Medium retrofit'!$Y$23,"")))&amp;IF(F79="Scenario1PBT8",'Medium retrofit'!$Z$23,IF(F79="Scenario2PBT8",'Medium retrofit'!$AA$23,IF(F79="Scenario3PBT8",'Medium retrofit'!$AB$23,"")))&amp;IF(F79="Scenario1PBT9",'Medium retrofit'!$AC$23,IF(F79="Scenario2PBT9",'Medium retrofit'!$AD$23,IF(F79="Scenario3PBT9",'Medium retrofit'!$AE$23,"")))&amp;IF(F79="Scenario1PBT10",'Medium retrofit'!$AF$23,IF(F79="Scenario2PBT10",'Medium retrofit'!$AG$23,IF(F79="Scenario3PBT10",'Medium retrofit'!$AH$23,"")))&amp;IF(F79="Scenario1PBT11",'Medium retrofit'!$AI$23,IF(F79="Scenario2PBT11",'Medium retrofit'!$AJ$23,IF(F79="Scenario3PBT11",'Medium retrofit'!$AK$23,"")))&amp;IF(F79="Scenario1PBT12",'Medium retrofit'!$AL$23,IF(F79="Scenario2PBT12",'Medium retrofit'!$AM$23,IF(F79="Scenario3PBT12",'Medium retrofit'!$AN$23,"")))&amp;IF(F79="Scenario1PBT13",'Medium retrofit'!$AO$23,IF(F79="Scenario2PBT13",'Medium retrofit'!$AP$23,IF(F79="Scenario3PBT13",'Medium retrofit'!$AQ$23,"")))&amp;IF(F79="Scenario1PBT14",'Medium retrofit'!$AR$23,IF(F79="Scenario2PBT14",'Medium retrofit'!$AS$23,IF(F79="Scenario3PBT14",'Medium retrofit'!$AT$23,"")))&amp;IF(F79="Scenario1PBT15",'Medium retrofit'!$AU$23,IF(F79="Scenario2PBT15",'Medium retrofit'!$AV$23,IF(F79="Scenario3PBT15",'Medium retrofit'!$AW$23,"")))</f>
        <v/>
      </c>
      <c r="P79" s="123">
        <f t="shared" si="54"/>
        <v>0</v>
      </c>
      <c r="Q79" s="123" t="str">
        <f>IF(F79="Scenario1PBT1",'Medium retrofit'!$E$25,IF(F79="Scenario2PBT1",'Medium retrofit'!$F$25,IF(F79="Scenario3PBT1",'Medium retrofit'!$G$25,"")))&amp;IF(F79="Scenario1PBT2",'Medium retrofit'!$H$25,IF(F79="Scenario2PBT2",'Medium retrofit'!$I$25,IF(F79="Scenario3PBT2",'Medium retrofit'!$J$25,"")))&amp;IF(F79="Scenario1PBT3",'Medium retrofit'!$K$25,IF(F79="Scenario2PBT3",'Medium retrofit'!$L$25,IF(F79="Scenario3PBT3",'Medium retrofit'!$M$25,"")))&amp;IF(F79="Scenario1PBT4",'Medium retrofit'!$N$25,IF(F79="Scenario2PBT4",'Medium retrofit'!$O$25,IF(F79="Scenario3PBT4",'Medium retrofit'!$P$25,"")))&amp;IF(F79="Scenario1PBT5",'Medium retrofit'!$Q$25,IF(F79="Scenario2PBT5",'Medium retrofit'!$R$25,IF(F79="Scenario3PBT5",'Medium retrofit'!$S$25,"")))&amp;IF(F79="Scenario1PBT6",'Medium retrofit'!$T$25,IF(F79="Scenario2PBT6",'Medium retrofit'!$U$25,IF(F79="Scenario3PBT6",'Medium retrofit'!$V$25,"")))&amp;IF(F79="Scenario1PBT7",'Medium retrofit'!$W$25,IF(F79="Scenario2PBT7",'Medium retrofit'!$X$25,IF(F79="Scenario3PBT7",'Medium retrofit'!$Y$25,"")))&amp;IF(F79="Scenario1PBT8",'Medium retrofit'!$Z$25,IF(F79="Scenario2PBT8",'Medium retrofit'!$AA$25,IF(F79="Scenario3PBT8",'Medium retrofit'!$AB$25,"")))&amp;IF(F79="Scenario1PBT9",'Medium retrofit'!$AC$25,IF(F79="Scenario2PBT9",'Medium retrofit'!$AD$25,IF(F79="Scenario3PBT9",'Medium retrofit'!$AE$25,"")))&amp;IF(F79="Scenario1PBT10",'Medium retrofit'!$AF$25,IF(F79="Scenario2PBT10",'Medium retrofit'!$AG$25,IF(F79="Scenario3PBT10",'Medium retrofit'!$AH$25,"")))&amp;IF(F79="Scenario1PBT11",'Medium retrofit'!$AI$25,IF(F79="Scenario2PBT11",'Medium retrofit'!$AJ$25,IF(F79="Scenario3PBT11",'Medium retrofit'!$AK$25,"")))&amp;IF(F79="Scenario1PBT12",'Medium retrofit'!$AL$25,IF(F79="Scenario2PBT12",'Medium retrofit'!$AM$25,IF(F79="Scenario3PBT12",'Medium retrofit'!$AN$25,"")))&amp;IF(F79="Scenario1PBT13",'Medium retrofit'!$AO$25,IF(F79="Scenario2PBT13",'Medium retrofit'!$AP$25,IF(F79="Scenario3PBT13",'Medium retrofit'!$AQ$25,"")))&amp;IF(F79="Scenario1PBT14",'Medium retrofit'!$AR$25,IF(F79="Scenario2PBT14",'Medium retrofit'!$AS$25,IF(F79="Scenario3PBT14",'Medium retrofit'!$AT$25,"")))&amp;IF(F79="Scenario1PBT15",'Medium retrofit'!$AU$25,IF(F79="Scenario2PBT15",'Medium retrofit'!$AV$25,IF(F79="Scenario3PBT15",'Medium retrofit'!$AW$25,"")))</f>
        <v/>
      </c>
      <c r="R79" s="123">
        <f t="shared" si="55"/>
        <v>0</v>
      </c>
      <c r="S79" s="123" t="str">
        <f>IF(F79="Scenario1PBT1",'Medium retrofit'!$E$27,IF(F79="Scenario2PBT1",'Medium retrofit'!$F$27,IF(F79="Scenario3PBT1",'Medium retrofit'!$G$27,"")))&amp;IF(F79="Scenario1PBT2",'Medium retrofit'!$H$27,IF(F79="Scenario2PBT2",'Medium retrofit'!$I$27,IF(F79="Scenario3PBT2",'Medium retrofit'!$J$27,"")))&amp;IF(F79="Scenario1PBT3",'Medium retrofit'!$K$27,IF(F79="Scenario2PBT3",'Medium retrofit'!$L$27,IF(F79="Scenario3PBT3",'Medium retrofit'!$M$27,"")))&amp;IF(F79="Scenario1PBT4",'Medium retrofit'!$N$27,IF(F79="Scenario2PBT4",'Medium retrofit'!$O$27,IF(F79="Scenario3PBT4",'Medium retrofit'!$P$27,"")))&amp;IF(F79="Scenario1PBT5",'Medium retrofit'!$Q$27,IF(F79="Scenario2PBT5",'Medium retrofit'!$R$27,IF(F79="Scenario3PBT5",'Medium retrofit'!$S$27,"")))&amp;IF(F79="Scenario1PBT6",'Medium retrofit'!$T$27,IF(F79="Scenario2PBT6",'Medium retrofit'!$U$27,IF(F79="Scenario3PBT6",'Medium retrofit'!$V$27,"")))&amp;IF(F79="Scenario1PBT7",'Medium retrofit'!$W$27,IF(F79="Scenario2PBT7",'Medium retrofit'!$X$27,IF(F79="Scenario3PBT7",'Medium retrofit'!$Y$27,"")))&amp;IF(F79="Scenario1PBT8",'Medium retrofit'!$Z$27,IF(F79="Scenario2PBT8",'Medium retrofit'!$AA$27,IF(F79="Scenario3PBT8",'Medium retrofit'!$AB$27,"")))&amp;IF(F79="Scenario1PBT9",'Medium retrofit'!$AC$27,IF(F79="Scenario2PBT9",'Medium retrofit'!$AD$27,IF(F79="Scenario3PBT9",'Medium retrofit'!$AE$27,"")))&amp;IF(F79="Scenario1PBT10",'Medium retrofit'!$AF$27,IF(F79="Scenario2PBT10",'Medium retrofit'!$AG$27,IF(F79="Scenario3PBT10",'Medium retrofit'!$AH$27,"")))&amp;IF(F79="Scenario1PBT11",'Medium retrofit'!$AI$27,IF(F79="Scenario2PBT11",'Medium retrofit'!$AJ$27,IF(F79="Scenario3PBT11",'Medium retrofit'!$AK$27,"")))&amp;IF(F79="Scenario1PBT12",'Medium retrofit'!$AL$27,IF(F79="Scenario2PBT12",'Medium retrofit'!$AM$27,IF(F79="Scenario3PBT12",'Medium retrofit'!$AN$27,"")))&amp;IF(F79="Scenario1PBT13",'Medium retrofit'!$AO$27,IF(F79="Scenario2PBT13",'Medium retrofit'!$AP$27,IF(F79="Scenario3PBT13",'Medium retrofit'!$AQ$27,"")))&amp;IF(F79="Scenario1PBT14",'Medium retrofit'!$AR$27,IF(F79="Scenario2PBT14",'Medium retrofit'!$AS$27,IF(F79="Scenario3PBT14",'Medium retrofit'!$AT$27,"")))&amp;IF(F79="Scenario1PBT15",'Medium retrofit'!$AU$27,IF(F79="Scenario2PBT15",'Medium retrofit'!$AV$27,IF(F79="Scenario3PBT15",'Medium retrofit'!$AW$27,"")))</f>
        <v/>
      </c>
      <c r="T79" s="246">
        <f t="shared" si="56"/>
        <v>0</v>
      </c>
      <c r="U79" s="245" t="str">
        <f>IF(F79="Scenario1PBT1",'Medium retrofit'!$E$38,IF(F79="Scenario2PBT1",'Medium retrofit'!$F$38,IF(F79="Scenario3PBT1",'Medium retrofit'!$G$38,"")))&amp;IF(F79="Scenario1PBT2",'Medium retrofit'!$H$38,IF(F79="Scenario2PBT2",'Medium retrofit'!$I$38,IF(F79="Scenario3PBT2",'Medium retrofit'!$J$38,"")))&amp;IF(F79="Scenario1PBT3",'Medium retrofit'!$K$38,IF(F79="Scenario2PBT3",'Medium retrofit'!$L$38,IF(F79="Scenario3PBT3",'Medium retrofit'!$M$38,"")))&amp;IF(F79="Scenario1PBT4",'Medium retrofit'!$N$38,IF(F79="Scenario2PBT4",'Medium retrofit'!$O$38,IF(F79="Scenario3PBT4",'Medium retrofit'!$P$38,"")))&amp;IF(F79="Scenario1PBT5",'Medium retrofit'!$Q$38,IF(F79="Scenario2PBT5",'Medium retrofit'!$R$38,IF(F79="Scenario3PBT5",'Medium retrofit'!$S$38,"")))&amp;IF(F79="Scenario1PBT6",'Medium retrofit'!$T$38,IF(F79="Scenario2PBT6",'Medium retrofit'!$U$38,IF(F79="Scenario3PBT6",'Medium retrofit'!$V$38,"")))&amp;IF(F79="Scenario1PBT7",'Medium retrofit'!$W$38,IF(F79="Scenario2PBT7",'Medium retrofit'!$X$38,IF(F79="Scenario3PBT7",'Medium retrofit'!$Y$38,"")))&amp;IF(F79="Scenario1PBT8",'Medium retrofit'!$Z$38,IF(F79="Scenario2PBT8",'Medium retrofit'!$AA$38,IF(F79="Scenario3PBT8",'Medium retrofit'!$AB$38,"")))&amp;IF(F79="Scenario1PBT9",'Medium retrofit'!$AC$38,IF(F79="Scenario2PBT9",'Medium retrofit'!$AD$38,IF(F79="Scenario3PBT9",'Medium retrofit'!$AE$38,"")))&amp;IF(F79="Scenario1PBT10",'Medium retrofit'!$AF$38,IF(F79="Scenario2PBT10",'Medium retrofit'!$AG$38,IF(F79="Scenario3PBT10",'Medium retrofit'!$AH$38,"")))&amp;IF(F79="Scenario1PBT11",'Medium retrofit'!$AI$38,IF(F79="Scenario2PBT11",'Medium retrofit'!$AJ$38,IF(F79="Scenario3PBT11",'Medium retrofit'!$AK$38,"")))&amp;IF(F79="Scenario1PBT12",'Medium retrofit'!$AL$38,IF(F79="Scenario2PBT12",'Medium retrofit'!$AM$38,IF(F79="Scenario3PBT12",'Medium retrofit'!$AN$38,"")))&amp;IF(F79="Scenario1PBT13",'Medium retrofit'!$AO$38,IF(F79="Scenario2PBT13",'Medium retrofit'!$AP$38,IF(F79="Scenario3PBT13",'Medium retrofit'!$AQ$38,"")))&amp;IF(F79="Scenario1PBT14",'Medium retrofit'!$AR$38,IF(F79="Scenario2PBT14",'Medium retrofit'!$AS$38,IF(F79="Scenario3PBT14",'Medium retrofit'!$AT$38,"")))&amp;IF(F79="Scenario1PBT15",'Medium retrofit'!$AU$38,IF(F79="Scenario2PBT15",'Medium retrofit'!$AV$38,IF(F79="Scenario3PBT15",'Medium retrofit'!$AW$38,"")))</f>
        <v/>
      </c>
      <c r="V79" s="123">
        <f t="shared" si="57"/>
        <v>0</v>
      </c>
      <c r="W79" s="123" t="str">
        <f>IF(F79="Scenario1PBT1",'Medium retrofit'!$E$40,IF(F79="Scenario2PBT1",'Medium retrofit'!$F$40,IF(F79="Scenario3PBT1",'Medium retrofit'!$G$40,"")))&amp;IF(F79="Scenario1PBT2",'Medium retrofit'!$H$40,IF(F79="Scenario2PBT2",'Medium retrofit'!$I$40,IF(F79="Scenario3PBT2",'Medium retrofit'!$J$40,"")))&amp;IF(F79="Scenario1PBT3",'Medium retrofit'!$K$40,IF(F79="Scenario2PBT3",'Medium retrofit'!$L$40,IF(F79="Scenario3PBT3",'Medium retrofit'!$M$40,"")))&amp;IF(F79="Scenario1PBT4",'Medium retrofit'!$N$40,IF(F79="Scenario2PBT4",'Medium retrofit'!$O$40,IF(F79="Scenario3PBT4",'Medium retrofit'!$P$40,"")))&amp;IF(F79="Scenario1PBT5",'Medium retrofit'!$Q$40,IF(F79="Scenario2PBT5",'Medium retrofit'!$R$40,IF(F79="Scenario3PBT5",'Medium retrofit'!$S$40,"")))&amp;IF(F79="Scenario1PBT6",'Medium retrofit'!$T$40,IF(F79="Scenario2PBT6",'Medium retrofit'!$U$40,IF(F79="Scenario3PBT6",'Medium retrofit'!$V$40,"")))&amp;IF(F79="Scenario1PBT7",'Medium retrofit'!$W$40,IF(F79="Scenario2PBT7",'Medium retrofit'!$X$40,IF(F79="Scenario3PBT7",'Medium retrofit'!$Y$40,"")))&amp;IF(F79="Scenario1PBT8",'Medium retrofit'!$Z$40,IF(F79="Scenario2PBT8",'Medium retrofit'!$AA$40,IF(F79="Scenario3PBT8",'Medium retrofit'!$AB$40,"")))&amp;IF(F79="Scenario1PBT9",'Medium retrofit'!$AC$40,IF(F79="Scenario2PBT9",'Medium retrofit'!$AD$40,IF(F79="Scenario3PBT9",'Medium retrofit'!$AE$40,"")))&amp;IF(F79="Scenario1PBT10",'Medium retrofit'!$AF$40,IF(F79="Scenario2PBT10",'Medium retrofit'!$AG$40,IF(F79="Scenario3PBT10",'Medium retrofit'!$AH$40,"")))&amp;IF(F79="Scenario1PBT11",'Medium retrofit'!$AI$40,IF(F79="Scenario2PBT11",'Medium retrofit'!$AJ$40,IF(F79="Scenario3PBT11",'Medium retrofit'!$AK$40,"")))&amp;IF(F79="Scenario1PBT12",'Medium retrofit'!$AL$40,IF(F79="Scenario2PBT12",'Medium retrofit'!$AM$40,IF(F79="Scenario3PBT12",'Medium retrofit'!$AN$40,"")))&amp;IF(F79="Scenario1PBT13",'Medium retrofit'!$AO$40,IF(F79="Scenario2PBT13",'Medium retrofit'!$AP$40,IF(F79="Scenario3PBT13",'Medium retrofit'!$AQ$40,"")))&amp;IF(F79="Scenario1PBT14",'Medium retrofit'!$AR$40,IF(F79="Scenario2PBT14",'Medium retrofit'!$AS$40,IF(F79="Scenario3PBT14",'Medium retrofit'!$AT$40,"")))&amp;IF(F79="Scenario1PBT15",'Medium retrofit'!$AU$40,IF(F79="Scenario2PBT15",'Medium retrofit'!$AV$40,IF(F79="Scenario3PBT15",'Medium retrofit'!$AW$40,"")))</f>
        <v/>
      </c>
      <c r="X79" s="123">
        <f t="shared" si="58"/>
        <v>0</v>
      </c>
      <c r="Y79" s="123" t="str">
        <f>IF(F79="Scenario1PBT1",'Medium retrofit'!$E$42,IF(F79="Scenario2PBT1",'Medium retrofit'!$F$42,IF(F79="Scenario3PBT1",'Medium retrofit'!$G$42,"")))&amp;IF(F79="Scenario1PBT2",'Medium retrofit'!$H$42,IF(F79="Scenario2PBT2",'Medium retrofit'!$I$42,IF(F79="Scenario3PBT2",'Medium retrofit'!$J$42,"")))&amp;IF(F79="Scenario1PBT3",'Medium retrofit'!$K$42,IF(F79="Scenario2PBT3",'Medium retrofit'!$L$42,IF(F79="Scenario3PBT3",'Medium retrofit'!$M$42,"")))&amp;IF(F79="Scenario1PBT4",'Medium retrofit'!$N$42,IF(F79="Scenario2PBT4",'Medium retrofit'!$O$42,IF(F79="Scenario3PBT4",'Medium retrofit'!$P$42,"")))&amp;IF(F79="Scenario1PBT5",'Medium retrofit'!$Q$42,IF(F79="Scenario2PBT5",'Medium retrofit'!$R$42,IF(F79="Scenario3PBT5",'Medium retrofit'!$S$42,"")))&amp;IF(F79="Scenario1PBT6",'Medium retrofit'!$T$42,IF(F79="Scenario2PBT6",'Medium retrofit'!$U$42,IF(F79="Scenario3PBT6",'Medium retrofit'!$V$42,"")))&amp;IF(F79="Scenario1PBT7",'Medium retrofit'!$W$42,IF(F79="Scenario2PBT7",'Medium retrofit'!$X$42,IF(F79="Scenario3PBT7",'Medium retrofit'!$Y$42,"")))&amp;IF(F79="Scenario1PBT8",'Medium retrofit'!$Z$42,IF(F79="Scenario2PBT8",'Medium retrofit'!$AA$42,IF(F79="Scenario3PBT8",'Medium retrofit'!$AB$42,"")))&amp;IF(F79="Scenario1PBT9",'Medium retrofit'!$AC$42,IF(F79="Scenario2PBT9",'Medium retrofit'!$AD$42,IF(F79="Scenario3PBT9",'Medium retrofit'!$AE$42,"")))&amp;IF(F79="Scenario1PBT10",'Medium retrofit'!$AF$42,IF(F79="Scenario2PBT10",'Medium retrofit'!$AG$42,IF(F79="Scenario3PBT10",'Medium retrofit'!$AH$42,"")))&amp;IF(F79="Scenario1PBT11",'Medium retrofit'!$AI$42,IF(F79="Scenario2PBT11",'Medium retrofit'!$AJ$42,IF(F79="Scenario3PBT11",'Medium retrofit'!$AK$42,"")))&amp;IF(F79="Scenario1PBT12",'Medium retrofit'!$AL$42,IF(F79="Scenario2PBT12",'Medium retrofit'!$AM$42,IF(F79="Scenario3PBT12",'Medium retrofit'!$AN$42,"")))&amp;IF(F79="Scenario1PBT13",'Medium retrofit'!$AO$42,IF(F79="Scenario2PBT13",'Medium retrofit'!$AP$42,IF(F79="Scenario3PBT13",'Medium retrofit'!$AQ$42,"")))&amp;IF(F79="Scenario1PBT14",'Medium retrofit'!$AR$42,IF(F79="Scenario2PBT14",'Medium retrofit'!$AS$42,IF(F79="Scenario3PBT14",'Medium retrofit'!$AT$42,"")))&amp;IF(F79="Scenario1PBT15",'Medium retrofit'!$AU$42,IF(F79="Scenario2PBT15",'Medium retrofit'!$AV$42,IF(F79="Scenario3PBT15",'Medium retrofit'!$AW$42,"")))</f>
        <v/>
      </c>
      <c r="Z79" s="123">
        <f t="shared" si="59"/>
        <v>0</v>
      </c>
      <c r="AA79" s="239" t="str">
        <f>IF(F79="Scenario1PBT1",'Medium retrofit'!$E$101,IF(F79="Scenario2PBT1",'Medium retrofit'!$F$101,IF(F79="Scenario3PBT1",'Medium retrofit'!$G$101,"")))&amp;IF(F79="Scenario1PBT2",'Medium retrofit'!$H$101,IF(F79="Scenario2PBT2",'Medium retrofit'!$I$101,IF(F79="Scenario3PBT2",'Medium retrofit'!$J$101,"")))&amp;IF(F79="Scenario1PBT3",'Medium retrofit'!$K$101,IF(F79="Scenario2PBT3",'Medium retrofit'!$L$101,IF(F79="Scenario3PBT3",'Medium retrofit'!$M$101,"")))&amp;IF(F79="Scenario1PBT4",'Medium retrofit'!$N$101,IF(F79="Scenario2PBT4",'Medium retrofit'!$O$101,IF(F79="Scenario3PBT4",'Medium retrofit'!$P$101,"")))&amp;IF(F79="Scenario1PBT5",'Medium retrofit'!$Q$101,IF(F79="Scenario2PBT5",'Medium retrofit'!$R$101,IF(F79="Scenario3PBT5",'Medium retrofit'!$S$101,"")))&amp;IF(F79="Scenario1PBT6",'Medium retrofit'!$T$101,IF(F79="Scenario2PBT6",'Medium retrofit'!$U$101,IF(F79="Scenario3PBT6",'Medium retrofit'!$V$101,"")))&amp;IF(F79="Scenario1PBT7",'Medium retrofit'!$W$101,IF(F79="Scenario2PBT7",'Medium retrofit'!$X$101,IF(F79="Scenario3PBT7",'Medium retrofit'!$Y$101,"")))&amp;IF(F79="Scenario1PBT8",'Medium retrofit'!$Z$101,IF(F79="Scenario2PBT8",'Medium retrofit'!$AA$101,IF(F79="Scenario3PBT8",'Medium retrofit'!$AB$101,"")))&amp;IF(F79="Scenario1PBT9",'Medium retrofit'!$AC$101,IF(F79="Scenario2PBT9",'Medium retrofit'!$AD$101,IF(F79="Scenario3PBT9",'Medium retrofit'!$AE$101,"")))&amp;IF(F79="Scenario1PBT10",'Medium retrofit'!$AF$101,IF(F79="Scenario2PBT10",'Medium retrofit'!$AG$101,IF(F79="Scenario3PBT10",'Medium retrofit'!$AH$101,"")))&amp;IF(F79="Scenario1PBT11",'Medium retrofit'!$AI$101,IF(F79="Scenario2PBT11",'Medium retrofit'!$AJ$101,IF(F79="Scenario3PBT11",'Medium retrofit'!$AK$101,"")))&amp;IF(F79="Scenario1PBT12",'Medium retrofit'!$AL$101,IF(F79="Scenario2PBT12",'Medium retrofit'!$AM$101,IF(F79="Scenario3PBT12",'Medium retrofit'!$AN$101,"")))&amp;IF(F79="Scenario1PBT13",'Medium retrofit'!$AO$101,IF(F79="Scenario2PBT13",'Medium retrofit'!$AP$101,IF(F79="Scenario3PBT13",'Medium retrofit'!$AQ$101,"")))&amp;IF(F79="Scenario1PBT14",'Medium retrofit'!$AR$101,IF(F79="Scenario2PBT14",'Medium retrofit'!$AS$101,IF(F79="Scenario3PBT14",'Medium retrofit'!$AT$101,"")))&amp;IF(F79="Scenario1PBT15",'Medium retrofit'!$AU$101,IF(F79="Scenario2PBT15",'Medium retrofit'!$AV$101,IF(F79="Scenario3PBT15",'Medium retrofit'!$AW$101,"")))</f>
        <v/>
      </c>
      <c r="AB79" s="242">
        <f t="shared" si="60"/>
        <v>0</v>
      </c>
      <c r="AC79" s="364" t="str">
        <f t="shared" si="61"/>
        <v/>
      </c>
      <c r="AD79" s="353">
        <f>IF(AC79="",IFERROR('Projection_Base-case'!G80-G79,0),0)</f>
        <v>0</v>
      </c>
      <c r="AE79" s="350">
        <f t="shared" si="37"/>
        <v>0</v>
      </c>
      <c r="AF79" s="361">
        <f>IFERROR(100*AD79/'Projection_Base-case'!G80,0)</f>
        <v>0</v>
      </c>
      <c r="AG79" s="352">
        <f>IF(AC79="",IFERROR('Projection_Base-case'!I80-I79,0),0)</f>
        <v>0</v>
      </c>
      <c r="AH79" s="353">
        <f t="shared" si="38"/>
        <v>0</v>
      </c>
      <c r="AI79" s="361">
        <f>IFERROR(100*AG79/'Projection_Base-case'!I80,0)</f>
        <v>0</v>
      </c>
      <c r="AJ79" s="352">
        <f>IF(AC79="",IFERROR('Projection_Base-case'!K80-K79,0),0)</f>
        <v>0</v>
      </c>
      <c r="AK79" s="353">
        <f t="shared" si="39"/>
        <v>0</v>
      </c>
      <c r="AL79" s="361">
        <f>IFERROR(100*AJ79/'Projection_Base-case'!K80,0)</f>
        <v>0</v>
      </c>
      <c r="AM79" s="352">
        <f>-IF(AC79="",IFERROR('Projection_Base-case'!M80-M79,0),0)</f>
        <v>0</v>
      </c>
      <c r="AN79" s="353">
        <f t="shared" si="40"/>
        <v>0</v>
      </c>
      <c r="AO79" s="354">
        <f>IFERROR(IF('Projection_Base-case'!N80&gt;0,100*AN79/'Projection_Base-case'!N80,100*AN79/N79),0)</f>
        <v>0</v>
      </c>
      <c r="AP79" s="355">
        <f>IF(AC79="",IFERROR('Projection_Base-case'!O80-O79,0),0)</f>
        <v>0</v>
      </c>
      <c r="AQ79" s="356">
        <f t="shared" si="41"/>
        <v>0</v>
      </c>
      <c r="AR79" s="356">
        <f>IFERROR(100*AP79/'Projection_Base-case'!O80,0)</f>
        <v>0</v>
      </c>
      <c r="AS79" s="355">
        <f>IF(AC79="",IFERROR('Projection_Base-case'!Q80-Q79,0),0)</f>
        <v>0</v>
      </c>
      <c r="AT79" s="356">
        <f t="shared" si="42"/>
        <v>0</v>
      </c>
      <c r="AU79" s="356">
        <f>IFERROR(100*AS79/'Projection_Base-case'!Q80,0)</f>
        <v>0</v>
      </c>
      <c r="AV79" s="355">
        <f>IF(AC79="",IFERROR('Projection_Base-case'!S80-S79,0),0)</f>
        <v>0</v>
      </c>
      <c r="AW79" s="356">
        <f t="shared" si="43"/>
        <v>0</v>
      </c>
      <c r="AX79" s="357">
        <f>IFERROR(100*AV79/'Projection_Base-case'!S80,0)</f>
        <v>0</v>
      </c>
      <c r="AY79" s="358">
        <f>IF(AC79="",IFERROR('Projection_Base-case'!U80-U79,0),0)</f>
        <v>0</v>
      </c>
      <c r="AZ79" s="359">
        <f t="shared" si="44"/>
        <v>0</v>
      </c>
      <c r="BA79" s="359">
        <f>IFERROR(100*AY79/'Projection_Base-case'!U80,0)</f>
        <v>0</v>
      </c>
      <c r="BB79" s="358">
        <f>IF(AC79="",IFERROR('Projection_Base-case'!W80-W79,0),0)</f>
        <v>0</v>
      </c>
      <c r="BC79" s="359">
        <f t="shared" si="45"/>
        <v>0</v>
      </c>
      <c r="BD79" s="359">
        <f>IFERROR(100*BB79/'Projection_Base-case'!W80,0)</f>
        <v>0</v>
      </c>
      <c r="BE79" s="358">
        <f>IF(AC79="",IFERROR('Projection_Base-case'!Y80-Y79,0),0)</f>
        <v>0</v>
      </c>
      <c r="BF79" s="359">
        <f t="shared" si="46"/>
        <v>0</v>
      </c>
      <c r="BG79" s="359">
        <f>IFERROR(100*BE79/'Projection_Base-case'!Y80,0)</f>
        <v>0</v>
      </c>
      <c r="BH79" s="359">
        <f t="shared" si="47"/>
        <v>0</v>
      </c>
      <c r="BI79" s="360">
        <f t="shared" si="48"/>
        <v>0</v>
      </c>
    </row>
    <row r="80" spans="1:61">
      <c r="A80" s="205">
        <v>76</v>
      </c>
      <c r="B80" s="347">
        <f>IF('Projection_Base-case'!B81&lt;&gt;"",'Projection_Base-case'!B81,0)</f>
        <v>0</v>
      </c>
      <c r="C80" s="347">
        <f>IF('Projection_Base-case'!C81&lt;&gt;"",'Projection_Base-case'!C81,0)</f>
        <v>0</v>
      </c>
      <c r="D80" s="365">
        <f>IF('Projection_Base-case'!D81&lt;&gt;"",'Projection_Base-case'!D81,0)</f>
        <v>0</v>
      </c>
      <c r="E80" s="369"/>
      <c r="F80" s="367" t="str">
        <f t="shared" si="49"/>
        <v>0</v>
      </c>
      <c r="G80" s="241" t="str">
        <f>IF(F80="Scenario1PBT1",'Medium retrofit'!$E$6,IF(F80="Scenario2PBT1",'Medium retrofit'!$F$6,IF(F80="Scenario3PBT1",'Medium retrofit'!$G$6,"")))&amp;IF(F80="Scenario1PBT2",'Medium retrofit'!$H$6,IF(F80="Scenario2PBT2",'Medium retrofit'!$I$6,IF(F80="Scenario3PBT2",'Medium retrofit'!$J$6,"")))&amp;IF(F80="Scenario1PBT3",'Medium retrofit'!$K$6,IF(F80="Scenario2PBT3",'Medium retrofit'!$L$6,IF(F80="Scenario3PBT3",'Medium retrofit'!$M$6,"")))&amp;IF(F80="Scenario1PBT4",'Medium retrofit'!$N$6,IF(F80="Scenario2PBT4",'Medium retrofit'!$O$6,IF(F80="Scenario3PBT4",'Medium retrofit'!$P$6,"")))&amp;IF(F80="Scenario1PBT5",'Medium retrofit'!$Q$6,IF(F80="Scenario2PBT5",'Medium retrofit'!$R$6,IF(F80="Scenario3PBT5",'Medium retrofit'!$S$6,"")))&amp;IF(F80="Scenario1PBT6",'Medium retrofit'!$T$6,IF(F80="Scenario2PBT6",'Medium retrofit'!$U$6,IF(F80="Scenario3PBT6",'Medium retrofit'!$V$6,"")))&amp;IF(F80="Scenario1PBT7",'Medium retrofit'!$W$6,IF(F80="Scenario2PBT7",'Medium retrofit'!$X$6,IF(F80="Scenario3PBT7",'Medium retrofit'!$Y$6,"")))&amp;IF(F80="Scenario1PBT8",'Medium retrofit'!$Z$6,IF(F80="Scenario2PBT8",'Medium retrofit'!$AA$6,IF(F80="Scenario3PBT8",'Medium retrofit'!$AB$6,"")))&amp;IF(F80="Scenario1PBT9",'Medium retrofit'!$AC$6,IF(F80="Scenario2PBT9",'Medium retrofit'!$AD$6,IF(F80="Scenario3PBT9",'Medium retrofit'!$AE$6,"")))&amp;IF(F80="Scenario1PBT10",'Medium retrofit'!$AF$6,IF(F80="Scenario2PBT10",'Medium retrofit'!$AG$6,IF(F80="Scenario3PBT10",'Medium retrofit'!$AH$6,"")))&amp;IF(F80="Scenario1PBT11",'Medium retrofit'!$AI$6,IF(F80="Scenario2PBT11",'Medium retrofit'!$AJ$6,IF(F80="Scenario3PBT11",'Medium retrofit'!$AK$6,"")))&amp;IF(F80="Scenario1PBT12",'Medium retrofit'!$AL$6,IF(F80="Scenario2PBT12",'Medium retrofit'!$AM$6,IF(F80="Scenario3PBT12",'Medium retrofit'!$AN$6,"")))&amp;IF(F80="Scenario1PBT13",'Medium retrofit'!$AO$6,IF(F80="Scenario2PBT13",'Medium retrofit'!$AP$6,IF(F80="Scenario3PBT13",'Medium retrofit'!$AQ$6,"")))&amp;IF(F80="Scenario1PBT14",'Medium retrofit'!$AR$6,IF(F80="Scenario2PBT14",'Medium retrofit'!$AS$6,IF(F80="Scenario3PBT14",'Medium retrofit'!$AT$6,"")))&amp;IF(F80="Scenario1PBT15",'Medium retrofit'!$AU$6,IF(F80="Scenario2PBT15",'Medium retrofit'!$AV$6,IF(F80="Scenario3PBT15",'Medium retrofit'!$AW$6,"")))</f>
        <v/>
      </c>
      <c r="H80" s="123">
        <f t="shared" si="50"/>
        <v>0</v>
      </c>
      <c r="I80" s="239" t="str">
        <f>IF(F80="Scenario1PBT1",'Medium retrofit'!$E$16,IF(F80="Scenario2PBT1",'Medium retrofit'!$F$16,IF(F80="Scenario3PBT1",'Medium retrofit'!$G$16,"")))&amp;IF(F80="Scenario1PBT2",'Medium retrofit'!$H$16,IF(F80="Scenario2PBT2",'Medium retrofit'!$I$16,IF(F80="Scenario3PBT2",'Medium retrofit'!$J$16,"")))&amp;IF(F80="Scenario1PBT3",'Medium retrofit'!$K$16,IF(F80="Scenario2PBT3",'Medium retrofit'!$L$16,IF(F80="Scenario3PBT3",'Medium retrofit'!$M$16,"")))&amp;IF(F80="Scenario1PBT4",'Medium retrofit'!$N$16,IF(F80="Scenario2PBT4",'Medium retrofit'!$O$16,IF(F80="Scenario3PBT4",'Medium retrofit'!$P$16,"")))&amp;IF(F80="Scenario1PBT5",'Medium retrofit'!$Q$16,IF(F80="Scenario2PBT5",'Medium retrofit'!$R$16,IF(F80="Scenario3PBT5",'Medium retrofit'!$S$16,"")))&amp;IF(F80="Scenario1PBT6",'Medium retrofit'!$T$16,IF(F80="Scenario2PBT6",'Medium retrofit'!$U$16,IF(F80="Scenario3PBT6",'Medium retrofit'!$V$16,"")))&amp;IF(F80="Scenario1PBT7",'Medium retrofit'!$W$16,IF(F80="Scenario2PBT7",'Medium retrofit'!$X$16,IF(F80="Scenario3PBT7",'Medium retrofit'!$Y$16,"")))&amp;IF(F80="Scenario1PBT8",'Medium retrofit'!$Z$16,IF(F80="Scenario2PBT8",'Medium retrofit'!$AA$16,IF(F80="Scenario3PBT8",'Medium retrofit'!$AB$16,"")))&amp;IF(F80="Scenario1PBT9",'Medium retrofit'!$AC$16,IF(F80="Scenario2PBT9",'Medium retrofit'!$AD$16,IF(F80="Scenario3PBT9",'Medium retrofit'!$AE$16,"")))&amp;IF(F80="Scenario1PBT10",'Medium retrofit'!$AF$16,IF(F80="Scenario2PBT10",'Medium retrofit'!$AG$16,IF(F80="Scenario3PBT10",'Medium retrofit'!$AH$16,"")))&amp;IF(F80="Scenario1PBT11",'Medium retrofit'!$AI$16,IF(F80="Scenario2PBT11",'Medium retrofit'!$AJ$16,IF(F80="Scenario3PBT11",'Medium retrofit'!$AK$16,"")))&amp;IF(F80="Scenario1PBT12",'Medium retrofit'!$AL$16,IF(F80="Scenario2PBT12",'Medium retrofit'!$AM$16,IF(F80="Scenario3PBT12",'Medium retrofit'!$AN$16,"")))&amp;IF(F80="Scenario1PBT13",'Medium retrofit'!$AO$16,IF(F80="Scenario2PBT13",'Medium retrofit'!$AP$16,IF(F80="Scenario3PBT13",'Medium retrofit'!$AQ$16,"")))&amp;IF(F80="Scenario1PBT14",'Medium retrofit'!$AR$16,IF(F80="Scenario2PBT14",'Medium retrofit'!$AS$16,IF(F80="Scenario3PBT14",'Medium retrofit'!$AT$16,"")))&amp;IF(F80="Scenario1PBT15",'Medium retrofit'!$AU$16,IF(F80="Scenario2PBT15",'Medium retrofit'!$AV$16,IF(F80="Scenario3PBT15",'Medium retrofit'!$AW$16,"")))</f>
        <v/>
      </c>
      <c r="J80" s="123">
        <f t="shared" si="51"/>
        <v>0</v>
      </c>
      <c r="K80" s="123" t="str">
        <f>IF(F80="Scenario1PBT1",'Medium retrofit'!$E$18,IF(F80="Scenario2PBT1",'Medium retrofit'!$F$18,IF(F80="Scenario3PBT1",'Medium retrofit'!$G$18,"")))&amp;IF(F80="Scenario1PBT2",'Medium retrofit'!$H$18,IF(F80="Scenario2PBT2",'Medium retrofit'!$I$18,IF(F80="Scenario3PBT2",'Medium retrofit'!$J$18,"")))&amp;IF(F80="Scenario1PBT3",'Medium retrofit'!$K$18,IF(F80="Scenario2PBT3",'Medium retrofit'!$L$18,IF(F80="Scenario3PBT3",'Medium retrofit'!$M$18,"")))&amp;IF(F80="Scenario1PBT4",'Medium retrofit'!$N$18,IF(F80="Scenario2PBT4",'Medium retrofit'!$O$18,IF(F80="Scenario3PBT4",'Medium retrofit'!$P$18,"")))&amp;IF(F80="Scenario1PBT5",'Medium retrofit'!$Q$18,IF(F80="Scenario2PBT5",'Medium retrofit'!$R$18,IF(F80="Scenario3PBT5",'Medium retrofit'!$S$18,"")))&amp;IF(F80="Scenario1PBT6",'Medium retrofit'!$T$18,IF(F80="Scenario2PBT6",'Medium retrofit'!$U$18,IF(F80="Scenario3PBT6",'Medium retrofit'!$V$18,"")))&amp;IF(F80="Scenario1PBT7",'Medium retrofit'!$W$18,IF(F80="Scenario2PBT7",'Medium retrofit'!$X$18,IF(F80="Scenario3PBT7",'Medium retrofit'!$Y$18,"")))&amp;IF(F80="Scenario1PBT8",'Medium retrofit'!$Z$18,IF(F80="Scenario2PBT8",'Medium retrofit'!$AA$18,IF(F80="Scenario3PBT8",'Medium retrofit'!$AB$18,"")))&amp;IF(F80="Scenario1PBT9",'Medium retrofit'!$AC$18,IF(F80="Scenario2PBT9",'Medium retrofit'!$AD$18,IF(F80="Scenario3PBT9",'Medium retrofit'!$AE$18,"")))&amp;IF(F80="Scenario1PBT10",'Medium retrofit'!$AF$18,IF(F80="Scenario2PBT10",'Medium retrofit'!$AG$18,IF(F80="Scenario3PBT10",'Medium retrofit'!$AH$18,"")))&amp;IF(F80="Scenario1PBT11",'Medium retrofit'!$AI$18,IF(F80="Scenario2PBT11",'Medium retrofit'!$AJ$18,IF(F80="Scenario3PBT11",'Medium retrofit'!$AK$18,"")))&amp;IF(F80="Scenario1PBT12",'Medium retrofit'!$AL$18,IF(F80="Scenario2PBT12",'Medium retrofit'!$AM$18,IF(F80="Scenario3PBT12",'Medium retrofit'!$AN$18,"")))&amp;IF(F80="Scenario1PBT13",'Medium retrofit'!$AO$18,IF(F80="Scenario2PBT13",'Medium retrofit'!$AP$18,IF(F80="Scenario3PBT13",'Medium retrofit'!$AQ$18,"")))&amp;IF(F80="Scenario1PBT14",'Medium retrofit'!$AR$18,IF(F80="Scenario2PBT14",'Medium retrofit'!$AS$18,IF(F80="Scenario3PBT14",'Medium retrofit'!$AT$18,"")))&amp;IF(F80="Scenario1PBT15",'Medium retrofit'!$AU$18,IF(F80="Scenario2PBT15",'Medium retrofit'!$AV$18,IF(F80="Scenario3PBT15",'Medium retrofit'!$AW$18,"")))</f>
        <v/>
      </c>
      <c r="L80" s="123">
        <f t="shared" si="52"/>
        <v>0</v>
      </c>
      <c r="M80" s="123" t="str">
        <f>IF(F80="Scenario1PBT1",'Medium retrofit'!$E$20,IF(F80="Scenario2PBT1",'Medium retrofit'!$F$20,IF(F80="Scenario3PBT1",'Medium retrofit'!$G$20,"")))&amp;IF(F80="Scenario1PBT2",'Medium retrofit'!$H$20,IF(F80="Scenario2PBT2",'Medium retrofit'!$I$20,IF(F80="Scenario3PBT2",'Medium retrofit'!$J$20,"")))&amp;IF(F80="Scenario1PBT3",'Medium retrofit'!$K$20,IF(F80="Scenario2PBT3",'Medium retrofit'!$L$20,IF(F80="Scenario3PBT3",'Medium retrofit'!$M$20,"")))&amp;IF(F80="Scenario1PBT4",'Medium retrofit'!$N$20,IF(F80="Scenario2PBT4",'Medium retrofit'!$O$20,IF(F80="Scenario3PBT4",'Medium retrofit'!$P$20,"")))&amp;IF(F80="Scenario1PBT5",'Medium retrofit'!$Q$20,IF(F80="Scenario2PBT5",'Medium retrofit'!$R$20,IF(F80="Scenario3PBT5",'Medium retrofit'!$S$20,"")))&amp;IF(F80="Scenario1PBT6",'Medium retrofit'!$T$20,IF(F80="Scenario2PBT6",'Medium retrofit'!$U$20,IF(F80="Scenario3PBT6",'Medium retrofit'!$V$20,"")))&amp;IF(F80="Scenario1PBT7",'Medium retrofit'!$W$20,IF(F80="Scenario2PBT7",'Medium retrofit'!$X$20,IF(F80="Scenario3PBT7",'Medium retrofit'!$Y$20,"")))&amp;IF(F80="Scenario1PBT8",'Medium retrofit'!$Z$20,IF(F80="Scenario2PBT8",'Medium retrofit'!$AA$20,IF(F80="Scenario3PBT8",'Medium retrofit'!$AB$20,"")))&amp;IF(F80="Scenario1PBT9",'Medium retrofit'!$AC$20,IF(F80="Scenario2PBT9",'Medium retrofit'!$AD$20,IF(F80="Scenario3PBT9",'Medium retrofit'!$AE$20,"")))&amp;IF(F80="Scenario1PBT10",'Medium retrofit'!$AF$20,IF(F80="Scenario2PBT10",'Medium retrofit'!$AG$20,IF(F80="Scenario3PBT10",'Medium retrofit'!$AH$20,"")))&amp;IF(F80="Scenario1PBT11",'Medium retrofit'!$AI$20,IF(F80="Scenario2PBT11",'Medium retrofit'!$AJ$20,IF(F80="Scenario3PBT11",'Medium retrofit'!$AK$20,"")))&amp;IF(F80="Scenario1PBT12",'Medium retrofit'!$AL$20,IF(F80="Scenario2PBT12",'Medium retrofit'!$AM$20,IF(F80="Scenario3PBT12",'Medium retrofit'!$AN$20,"")))&amp;IF(F80="Scenario1PBT13",'Medium retrofit'!$AO$20,IF(F80="Scenario2PBT13",'Medium retrofit'!$AP$20,IF(F80="Scenario3PBT13",'Medium retrofit'!$AQ$20,"")))&amp;IF(F80="Scenario1PBT14",'Medium retrofit'!$AR$20,IF(F80="Scenario2PBT14",'Medium retrofit'!$AS$20,IF(F80="Scenario3PBT14",'Medium retrofit'!$AT$20,"")))&amp;IF(F80="Scenario1PBT15",'Medium retrofit'!$AU$20,IF(F80="Scenario2PBT15",'Medium retrofit'!$AV$20,IF(F80="Scenario3PBT15",'Medium retrofit'!$AW$20,"")))</f>
        <v/>
      </c>
      <c r="N80" s="124">
        <f t="shared" si="53"/>
        <v>0</v>
      </c>
      <c r="O80" s="245" t="str">
        <f>IF(F80="Scenario1PBT1",'Medium retrofit'!$E$23,IF(F80="Scenario2PBT1",'Medium retrofit'!$F$23,IF(F80="Scenario3PBT1",'Medium retrofit'!$G$23,"")))&amp;IF(F80="Scenario1PBT2",'Medium retrofit'!$H$23,IF(F80="Scenario2PBT2",'Medium retrofit'!$I$23,IF(F80="Scenario3PBT2",'Medium retrofit'!$J$23,"")))&amp;IF(F80="Scenario1PBT3",'Medium retrofit'!$K$23,IF(F80="Scenario2PBT3",'Medium retrofit'!$L$23,IF(F80="Scenario3PBT3",'Medium retrofit'!$M$23,"")))&amp;IF(F80="Scenario1PBT4",'Medium retrofit'!$N$23,IF(F80="Scenario2PBT4",'Medium retrofit'!$O$23,IF(F80="Scenario3PBT4",'Medium retrofit'!$P$23,"")))&amp;IF(F80="Scenario1PBT5",'Medium retrofit'!$Q$23,IF(F80="Scenario2PBT5",'Medium retrofit'!$R$23,IF(F80="Scenario3PBT5",'Medium retrofit'!$S$23,"")))&amp;IF(F80="Scenario1PBT6",'Medium retrofit'!$T$23,IF(F80="Scenario2PBT6",'Medium retrofit'!$U$23,IF(F80="Scenario3PBT6",'Medium retrofit'!$V$23,"")))&amp;IF(F80="Scenario1PBT7",'Medium retrofit'!$W$23,IF(F80="Scenario2PBT7",'Medium retrofit'!$X$23,IF(F80="Scenario3PBT7",'Medium retrofit'!$Y$23,"")))&amp;IF(F80="Scenario1PBT8",'Medium retrofit'!$Z$23,IF(F80="Scenario2PBT8",'Medium retrofit'!$AA$23,IF(F80="Scenario3PBT8",'Medium retrofit'!$AB$23,"")))&amp;IF(F80="Scenario1PBT9",'Medium retrofit'!$AC$23,IF(F80="Scenario2PBT9",'Medium retrofit'!$AD$23,IF(F80="Scenario3PBT9",'Medium retrofit'!$AE$23,"")))&amp;IF(F80="Scenario1PBT10",'Medium retrofit'!$AF$23,IF(F80="Scenario2PBT10",'Medium retrofit'!$AG$23,IF(F80="Scenario3PBT10",'Medium retrofit'!$AH$23,"")))&amp;IF(F80="Scenario1PBT11",'Medium retrofit'!$AI$23,IF(F80="Scenario2PBT11",'Medium retrofit'!$AJ$23,IF(F80="Scenario3PBT11",'Medium retrofit'!$AK$23,"")))&amp;IF(F80="Scenario1PBT12",'Medium retrofit'!$AL$23,IF(F80="Scenario2PBT12",'Medium retrofit'!$AM$23,IF(F80="Scenario3PBT12",'Medium retrofit'!$AN$23,"")))&amp;IF(F80="Scenario1PBT13",'Medium retrofit'!$AO$23,IF(F80="Scenario2PBT13",'Medium retrofit'!$AP$23,IF(F80="Scenario3PBT13",'Medium retrofit'!$AQ$23,"")))&amp;IF(F80="Scenario1PBT14",'Medium retrofit'!$AR$23,IF(F80="Scenario2PBT14",'Medium retrofit'!$AS$23,IF(F80="Scenario3PBT14",'Medium retrofit'!$AT$23,"")))&amp;IF(F80="Scenario1PBT15",'Medium retrofit'!$AU$23,IF(F80="Scenario2PBT15",'Medium retrofit'!$AV$23,IF(F80="Scenario3PBT15",'Medium retrofit'!$AW$23,"")))</f>
        <v/>
      </c>
      <c r="P80" s="123">
        <f t="shared" si="54"/>
        <v>0</v>
      </c>
      <c r="Q80" s="123" t="str">
        <f>IF(F80="Scenario1PBT1",'Medium retrofit'!$E$25,IF(F80="Scenario2PBT1",'Medium retrofit'!$F$25,IF(F80="Scenario3PBT1",'Medium retrofit'!$G$25,"")))&amp;IF(F80="Scenario1PBT2",'Medium retrofit'!$H$25,IF(F80="Scenario2PBT2",'Medium retrofit'!$I$25,IF(F80="Scenario3PBT2",'Medium retrofit'!$J$25,"")))&amp;IF(F80="Scenario1PBT3",'Medium retrofit'!$K$25,IF(F80="Scenario2PBT3",'Medium retrofit'!$L$25,IF(F80="Scenario3PBT3",'Medium retrofit'!$M$25,"")))&amp;IF(F80="Scenario1PBT4",'Medium retrofit'!$N$25,IF(F80="Scenario2PBT4",'Medium retrofit'!$O$25,IF(F80="Scenario3PBT4",'Medium retrofit'!$P$25,"")))&amp;IF(F80="Scenario1PBT5",'Medium retrofit'!$Q$25,IF(F80="Scenario2PBT5",'Medium retrofit'!$R$25,IF(F80="Scenario3PBT5",'Medium retrofit'!$S$25,"")))&amp;IF(F80="Scenario1PBT6",'Medium retrofit'!$T$25,IF(F80="Scenario2PBT6",'Medium retrofit'!$U$25,IF(F80="Scenario3PBT6",'Medium retrofit'!$V$25,"")))&amp;IF(F80="Scenario1PBT7",'Medium retrofit'!$W$25,IF(F80="Scenario2PBT7",'Medium retrofit'!$X$25,IF(F80="Scenario3PBT7",'Medium retrofit'!$Y$25,"")))&amp;IF(F80="Scenario1PBT8",'Medium retrofit'!$Z$25,IF(F80="Scenario2PBT8",'Medium retrofit'!$AA$25,IF(F80="Scenario3PBT8",'Medium retrofit'!$AB$25,"")))&amp;IF(F80="Scenario1PBT9",'Medium retrofit'!$AC$25,IF(F80="Scenario2PBT9",'Medium retrofit'!$AD$25,IF(F80="Scenario3PBT9",'Medium retrofit'!$AE$25,"")))&amp;IF(F80="Scenario1PBT10",'Medium retrofit'!$AF$25,IF(F80="Scenario2PBT10",'Medium retrofit'!$AG$25,IF(F80="Scenario3PBT10",'Medium retrofit'!$AH$25,"")))&amp;IF(F80="Scenario1PBT11",'Medium retrofit'!$AI$25,IF(F80="Scenario2PBT11",'Medium retrofit'!$AJ$25,IF(F80="Scenario3PBT11",'Medium retrofit'!$AK$25,"")))&amp;IF(F80="Scenario1PBT12",'Medium retrofit'!$AL$25,IF(F80="Scenario2PBT12",'Medium retrofit'!$AM$25,IF(F80="Scenario3PBT12",'Medium retrofit'!$AN$25,"")))&amp;IF(F80="Scenario1PBT13",'Medium retrofit'!$AO$25,IF(F80="Scenario2PBT13",'Medium retrofit'!$AP$25,IF(F80="Scenario3PBT13",'Medium retrofit'!$AQ$25,"")))&amp;IF(F80="Scenario1PBT14",'Medium retrofit'!$AR$25,IF(F80="Scenario2PBT14",'Medium retrofit'!$AS$25,IF(F80="Scenario3PBT14",'Medium retrofit'!$AT$25,"")))&amp;IF(F80="Scenario1PBT15",'Medium retrofit'!$AU$25,IF(F80="Scenario2PBT15",'Medium retrofit'!$AV$25,IF(F80="Scenario3PBT15",'Medium retrofit'!$AW$25,"")))</f>
        <v/>
      </c>
      <c r="R80" s="123">
        <f t="shared" si="55"/>
        <v>0</v>
      </c>
      <c r="S80" s="123" t="str">
        <f>IF(F80="Scenario1PBT1",'Medium retrofit'!$E$27,IF(F80="Scenario2PBT1",'Medium retrofit'!$F$27,IF(F80="Scenario3PBT1",'Medium retrofit'!$G$27,"")))&amp;IF(F80="Scenario1PBT2",'Medium retrofit'!$H$27,IF(F80="Scenario2PBT2",'Medium retrofit'!$I$27,IF(F80="Scenario3PBT2",'Medium retrofit'!$J$27,"")))&amp;IF(F80="Scenario1PBT3",'Medium retrofit'!$K$27,IF(F80="Scenario2PBT3",'Medium retrofit'!$L$27,IF(F80="Scenario3PBT3",'Medium retrofit'!$M$27,"")))&amp;IF(F80="Scenario1PBT4",'Medium retrofit'!$N$27,IF(F80="Scenario2PBT4",'Medium retrofit'!$O$27,IF(F80="Scenario3PBT4",'Medium retrofit'!$P$27,"")))&amp;IF(F80="Scenario1PBT5",'Medium retrofit'!$Q$27,IF(F80="Scenario2PBT5",'Medium retrofit'!$R$27,IF(F80="Scenario3PBT5",'Medium retrofit'!$S$27,"")))&amp;IF(F80="Scenario1PBT6",'Medium retrofit'!$T$27,IF(F80="Scenario2PBT6",'Medium retrofit'!$U$27,IF(F80="Scenario3PBT6",'Medium retrofit'!$V$27,"")))&amp;IF(F80="Scenario1PBT7",'Medium retrofit'!$W$27,IF(F80="Scenario2PBT7",'Medium retrofit'!$X$27,IF(F80="Scenario3PBT7",'Medium retrofit'!$Y$27,"")))&amp;IF(F80="Scenario1PBT8",'Medium retrofit'!$Z$27,IF(F80="Scenario2PBT8",'Medium retrofit'!$AA$27,IF(F80="Scenario3PBT8",'Medium retrofit'!$AB$27,"")))&amp;IF(F80="Scenario1PBT9",'Medium retrofit'!$AC$27,IF(F80="Scenario2PBT9",'Medium retrofit'!$AD$27,IF(F80="Scenario3PBT9",'Medium retrofit'!$AE$27,"")))&amp;IF(F80="Scenario1PBT10",'Medium retrofit'!$AF$27,IF(F80="Scenario2PBT10",'Medium retrofit'!$AG$27,IF(F80="Scenario3PBT10",'Medium retrofit'!$AH$27,"")))&amp;IF(F80="Scenario1PBT11",'Medium retrofit'!$AI$27,IF(F80="Scenario2PBT11",'Medium retrofit'!$AJ$27,IF(F80="Scenario3PBT11",'Medium retrofit'!$AK$27,"")))&amp;IF(F80="Scenario1PBT12",'Medium retrofit'!$AL$27,IF(F80="Scenario2PBT12",'Medium retrofit'!$AM$27,IF(F80="Scenario3PBT12",'Medium retrofit'!$AN$27,"")))&amp;IF(F80="Scenario1PBT13",'Medium retrofit'!$AO$27,IF(F80="Scenario2PBT13",'Medium retrofit'!$AP$27,IF(F80="Scenario3PBT13",'Medium retrofit'!$AQ$27,"")))&amp;IF(F80="Scenario1PBT14",'Medium retrofit'!$AR$27,IF(F80="Scenario2PBT14",'Medium retrofit'!$AS$27,IF(F80="Scenario3PBT14",'Medium retrofit'!$AT$27,"")))&amp;IF(F80="Scenario1PBT15",'Medium retrofit'!$AU$27,IF(F80="Scenario2PBT15",'Medium retrofit'!$AV$27,IF(F80="Scenario3PBT15",'Medium retrofit'!$AW$27,"")))</f>
        <v/>
      </c>
      <c r="T80" s="246">
        <f t="shared" si="56"/>
        <v>0</v>
      </c>
      <c r="U80" s="245" t="str">
        <f>IF(F80="Scenario1PBT1",'Medium retrofit'!$E$38,IF(F80="Scenario2PBT1",'Medium retrofit'!$F$38,IF(F80="Scenario3PBT1",'Medium retrofit'!$G$38,"")))&amp;IF(F80="Scenario1PBT2",'Medium retrofit'!$H$38,IF(F80="Scenario2PBT2",'Medium retrofit'!$I$38,IF(F80="Scenario3PBT2",'Medium retrofit'!$J$38,"")))&amp;IF(F80="Scenario1PBT3",'Medium retrofit'!$K$38,IF(F80="Scenario2PBT3",'Medium retrofit'!$L$38,IF(F80="Scenario3PBT3",'Medium retrofit'!$M$38,"")))&amp;IF(F80="Scenario1PBT4",'Medium retrofit'!$N$38,IF(F80="Scenario2PBT4",'Medium retrofit'!$O$38,IF(F80="Scenario3PBT4",'Medium retrofit'!$P$38,"")))&amp;IF(F80="Scenario1PBT5",'Medium retrofit'!$Q$38,IF(F80="Scenario2PBT5",'Medium retrofit'!$R$38,IF(F80="Scenario3PBT5",'Medium retrofit'!$S$38,"")))&amp;IF(F80="Scenario1PBT6",'Medium retrofit'!$T$38,IF(F80="Scenario2PBT6",'Medium retrofit'!$U$38,IF(F80="Scenario3PBT6",'Medium retrofit'!$V$38,"")))&amp;IF(F80="Scenario1PBT7",'Medium retrofit'!$W$38,IF(F80="Scenario2PBT7",'Medium retrofit'!$X$38,IF(F80="Scenario3PBT7",'Medium retrofit'!$Y$38,"")))&amp;IF(F80="Scenario1PBT8",'Medium retrofit'!$Z$38,IF(F80="Scenario2PBT8",'Medium retrofit'!$AA$38,IF(F80="Scenario3PBT8",'Medium retrofit'!$AB$38,"")))&amp;IF(F80="Scenario1PBT9",'Medium retrofit'!$AC$38,IF(F80="Scenario2PBT9",'Medium retrofit'!$AD$38,IF(F80="Scenario3PBT9",'Medium retrofit'!$AE$38,"")))&amp;IF(F80="Scenario1PBT10",'Medium retrofit'!$AF$38,IF(F80="Scenario2PBT10",'Medium retrofit'!$AG$38,IF(F80="Scenario3PBT10",'Medium retrofit'!$AH$38,"")))&amp;IF(F80="Scenario1PBT11",'Medium retrofit'!$AI$38,IF(F80="Scenario2PBT11",'Medium retrofit'!$AJ$38,IF(F80="Scenario3PBT11",'Medium retrofit'!$AK$38,"")))&amp;IF(F80="Scenario1PBT12",'Medium retrofit'!$AL$38,IF(F80="Scenario2PBT12",'Medium retrofit'!$AM$38,IF(F80="Scenario3PBT12",'Medium retrofit'!$AN$38,"")))&amp;IF(F80="Scenario1PBT13",'Medium retrofit'!$AO$38,IF(F80="Scenario2PBT13",'Medium retrofit'!$AP$38,IF(F80="Scenario3PBT13",'Medium retrofit'!$AQ$38,"")))&amp;IF(F80="Scenario1PBT14",'Medium retrofit'!$AR$38,IF(F80="Scenario2PBT14",'Medium retrofit'!$AS$38,IF(F80="Scenario3PBT14",'Medium retrofit'!$AT$38,"")))&amp;IF(F80="Scenario1PBT15",'Medium retrofit'!$AU$38,IF(F80="Scenario2PBT15",'Medium retrofit'!$AV$38,IF(F80="Scenario3PBT15",'Medium retrofit'!$AW$38,"")))</f>
        <v/>
      </c>
      <c r="V80" s="123">
        <f t="shared" si="57"/>
        <v>0</v>
      </c>
      <c r="W80" s="123" t="str">
        <f>IF(F80="Scenario1PBT1",'Medium retrofit'!$E$40,IF(F80="Scenario2PBT1",'Medium retrofit'!$F$40,IF(F80="Scenario3PBT1",'Medium retrofit'!$G$40,"")))&amp;IF(F80="Scenario1PBT2",'Medium retrofit'!$H$40,IF(F80="Scenario2PBT2",'Medium retrofit'!$I$40,IF(F80="Scenario3PBT2",'Medium retrofit'!$J$40,"")))&amp;IF(F80="Scenario1PBT3",'Medium retrofit'!$K$40,IF(F80="Scenario2PBT3",'Medium retrofit'!$L$40,IF(F80="Scenario3PBT3",'Medium retrofit'!$M$40,"")))&amp;IF(F80="Scenario1PBT4",'Medium retrofit'!$N$40,IF(F80="Scenario2PBT4",'Medium retrofit'!$O$40,IF(F80="Scenario3PBT4",'Medium retrofit'!$P$40,"")))&amp;IF(F80="Scenario1PBT5",'Medium retrofit'!$Q$40,IF(F80="Scenario2PBT5",'Medium retrofit'!$R$40,IF(F80="Scenario3PBT5",'Medium retrofit'!$S$40,"")))&amp;IF(F80="Scenario1PBT6",'Medium retrofit'!$T$40,IF(F80="Scenario2PBT6",'Medium retrofit'!$U$40,IF(F80="Scenario3PBT6",'Medium retrofit'!$V$40,"")))&amp;IF(F80="Scenario1PBT7",'Medium retrofit'!$W$40,IF(F80="Scenario2PBT7",'Medium retrofit'!$X$40,IF(F80="Scenario3PBT7",'Medium retrofit'!$Y$40,"")))&amp;IF(F80="Scenario1PBT8",'Medium retrofit'!$Z$40,IF(F80="Scenario2PBT8",'Medium retrofit'!$AA$40,IF(F80="Scenario3PBT8",'Medium retrofit'!$AB$40,"")))&amp;IF(F80="Scenario1PBT9",'Medium retrofit'!$AC$40,IF(F80="Scenario2PBT9",'Medium retrofit'!$AD$40,IF(F80="Scenario3PBT9",'Medium retrofit'!$AE$40,"")))&amp;IF(F80="Scenario1PBT10",'Medium retrofit'!$AF$40,IF(F80="Scenario2PBT10",'Medium retrofit'!$AG$40,IF(F80="Scenario3PBT10",'Medium retrofit'!$AH$40,"")))&amp;IF(F80="Scenario1PBT11",'Medium retrofit'!$AI$40,IF(F80="Scenario2PBT11",'Medium retrofit'!$AJ$40,IF(F80="Scenario3PBT11",'Medium retrofit'!$AK$40,"")))&amp;IF(F80="Scenario1PBT12",'Medium retrofit'!$AL$40,IF(F80="Scenario2PBT12",'Medium retrofit'!$AM$40,IF(F80="Scenario3PBT12",'Medium retrofit'!$AN$40,"")))&amp;IF(F80="Scenario1PBT13",'Medium retrofit'!$AO$40,IF(F80="Scenario2PBT13",'Medium retrofit'!$AP$40,IF(F80="Scenario3PBT13",'Medium retrofit'!$AQ$40,"")))&amp;IF(F80="Scenario1PBT14",'Medium retrofit'!$AR$40,IF(F80="Scenario2PBT14",'Medium retrofit'!$AS$40,IF(F80="Scenario3PBT14",'Medium retrofit'!$AT$40,"")))&amp;IF(F80="Scenario1PBT15",'Medium retrofit'!$AU$40,IF(F80="Scenario2PBT15",'Medium retrofit'!$AV$40,IF(F80="Scenario3PBT15",'Medium retrofit'!$AW$40,"")))</f>
        <v/>
      </c>
      <c r="X80" s="123">
        <f t="shared" si="58"/>
        <v>0</v>
      </c>
      <c r="Y80" s="123" t="str">
        <f>IF(F80="Scenario1PBT1",'Medium retrofit'!$E$42,IF(F80="Scenario2PBT1",'Medium retrofit'!$F$42,IF(F80="Scenario3PBT1",'Medium retrofit'!$G$42,"")))&amp;IF(F80="Scenario1PBT2",'Medium retrofit'!$H$42,IF(F80="Scenario2PBT2",'Medium retrofit'!$I$42,IF(F80="Scenario3PBT2",'Medium retrofit'!$J$42,"")))&amp;IF(F80="Scenario1PBT3",'Medium retrofit'!$K$42,IF(F80="Scenario2PBT3",'Medium retrofit'!$L$42,IF(F80="Scenario3PBT3",'Medium retrofit'!$M$42,"")))&amp;IF(F80="Scenario1PBT4",'Medium retrofit'!$N$42,IF(F80="Scenario2PBT4",'Medium retrofit'!$O$42,IF(F80="Scenario3PBT4",'Medium retrofit'!$P$42,"")))&amp;IF(F80="Scenario1PBT5",'Medium retrofit'!$Q$42,IF(F80="Scenario2PBT5",'Medium retrofit'!$R$42,IF(F80="Scenario3PBT5",'Medium retrofit'!$S$42,"")))&amp;IF(F80="Scenario1PBT6",'Medium retrofit'!$T$42,IF(F80="Scenario2PBT6",'Medium retrofit'!$U$42,IF(F80="Scenario3PBT6",'Medium retrofit'!$V$42,"")))&amp;IF(F80="Scenario1PBT7",'Medium retrofit'!$W$42,IF(F80="Scenario2PBT7",'Medium retrofit'!$X$42,IF(F80="Scenario3PBT7",'Medium retrofit'!$Y$42,"")))&amp;IF(F80="Scenario1PBT8",'Medium retrofit'!$Z$42,IF(F80="Scenario2PBT8",'Medium retrofit'!$AA$42,IF(F80="Scenario3PBT8",'Medium retrofit'!$AB$42,"")))&amp;IF(F80="Scenario1PBT9",'Medium retrofit'!$AC$42,IF(F80="Scenario2PBT9",'Medium retrofit'!$AD$42,IF(F80="Scenario3PBT9",'Medium retrofit'!$AE$42,"")))&amp;IF(F80="Scenario1PBT10",'Medium retrofit'!$AF$42,IF(F80="Scenario2PBT10",'Medium retrofit'!$AG$42,IF(F80="Scenario3PBT10",'Medium retrofit'!$AH$42,"")))&amp;IF(F80="Scenario1PBT11",'Medium retrofit'!$AI$42,IF(F80="Scenario2PBT11",'Medium retrofit'!$AJ$42,IF(F80="Scenario3PBT11",'Medium retrofit'!$AK$42,"")))&amp;IF(F80="Scenario1PBT12",'Medium retrofit'!$AL$42,IF(F80="Scenario2PBT12",'Medium retrofit'!$AM$42,IF(F80="Scenario3PBT12",'Medium retrofit'!$AN$42,"")))&amp;IF(F80="Scenario1PBT13",'Medium retrofit'!$AO$42,IF(F80="Scenario2PBT13",'Medium retrofit'!$AP$42,IF(F80="Scenario3PBT13",'Medium retrofit'!$AQ$42,"")))&amp;IF(F80="Scenario1PBT14",'Medium retrofit'!$AR$42,IF(F80="Scenario2PBT14",'Medium retrofit'!$AS$42,IF(F80="Scenario3PBT14",'Medium retrofit'!$AT$42,"")))&amp;IF(F80="Scenario1PBT15",'Medium retrofit'!$AU$42,IF(F80="Scenario2PBT15",'Medium retrofit'!$AV$42,IF(F80="Scenario3PBT15",'Medium retrofit'!$AW$42,"")))</f>
        <v/>
      </c>
      <c r="Z80" s="123">
        <f t="shared" si="59"/>
        <v>0</v>
      </c>
      <c r="AA80" s="239" t="str">
        <f>IF(F80="Scenario1PBT1",'Medium retrofit'!$E$101,IF(F80="Scenario2PBT1",'Medium retrofit'!$F$101,IF(F80="Scenario3PBT1",'Medium retrofit'!$G$101,"")))&amp;IF(F80="Scenario1PBT2",'Medium retrofit'!$H$101,IF(F80="Scenario2PBT2",'Medium retrofit'!$I$101,IF(F80="Scenario3PBT2",'Medium retrofit'!$J$101,"")))&amp;IF(F80="Scenario1PBT3",'Medium retrofit'!$K$101,IF(F80="Scenario2PBT3",'Medium retrofit'!$L$101,IF(F80="Scenario3PBT3",'Medium retrofit'!$M$101,"")))&amp;IF(F80="Scenario1PBT4",'Medium retrofit'!$N$101,IF(F80="Scenario2PBT4",'Medium retrofit'!$O$101,IF(F80="Scenario3PBT4",'Medium retrofit'!$P$101,"")))&amp;IF(F80="Scenario1PBT5",'Medium retrofit'!$Q$101,IF(F80="Scenario2PBT5",'Medium retrofit'!$R$101,IF(F80="Scenario3PBT5",'Medium retrofit'!$S$101,"")))&amp;IF(F80="Scenario1PBT6",'Medium retrofit'!$T$101,IF(F80="Scenario2PBT6",'Medium retrofit'!$U$101,IF(F80="Scenario3PBT6",'Medium retrofit'!$V$101,"")))&amp;IF(F80="Scenario1PBT7",'Medium retrofit'!$W$101,IF(F80="Scenario2PBT7",'Medium retrofit'!$X$101,IF(F80="Scenario3PBT7",'Medium retrofit'!$Y$101,"")))&amp;IF(F80="Scenario1PBT8",'Medium retrofit'!$Z$101,IF(F80="Scenario2PBT8",'Medium retrofit'!$AA$101,IF(F80="Scenario3PBT8",'Medium retrofit'!$AB$101,"")))&amp;IF(F80="Scenario1PBT9",'Medium retrofit'!$AC$101,IF(F80="Scenario2PBT9",'Medium retrofit'!$AD$101,IF(F80="Scenario3PBT9",'Medium retrofit'!$AE$101,"")))&amp;IF(F80="Scenario1PBT10",'Medium retrofit'!$AF$101,IF(F80="Scenario2PBT10",'Medium retrofit'!$AG$101,IF(F80="Scenario3PBT10",'Medium retrofit'!$AH$101,"")))&amp;IF(F80="Scenario1PBT11",'Medium retrofit'!$AI$101,IF(F80="Scenario2PBT11",'Medium retrofit'!$AJ$101,IF(F80="Scenario3PBT11",'Medium retrofit'!$AK$101,"")))&amp;IF(F80="Scenario1PBT12",'Medium retrofit'!$AL$101,IF(F80="Scenario2PBT12",'Medium retrofit'!$AM$101,IF(F80="Scenario3PBT12",'Medium retrofit'!$AN$101,"")))&amp;IF(F80="Scenario1PBT13",'Medium retrofit'!$AO$101,IF(F80="Scenario2PBT13",'Medium retrofit'!$AP$101,IF(F80="Scenario3PBT13",'Medium retrofit'!$AQ$101,"")))&amp;IF(F80="Scenario1PBT14",'Medium retrofit'!$AR$101,IF(F80="Scenario2PBT14",'Medium retrofit'!$AS$101,IF(F80="Scenario3PBT14",'Medium retrofit'!$AT$101,"")))&amp;IF(F80="Scenario1PBT15",'Medium retrofit'!$AU$101,IF(F80="Scenario2PBT15",'Medium retrofit'!$AV$101,IF(F80="Scenario3PBT15",'Medium retrofit'!$AW$101,"")))</f>
        <v/>
      </c>
      <c r="AB80" s="242">
        <f t="shared" si="60"/>
        <v>0</v>
      </c>
      <c r="AC80" s="364" t="str">
        <f t="shared" si="61"/>
        <v/>
      </c>
      <c r="AD80" s="353">
        <f>IF(AC80="",IFERROR('Projection_Base-case'!G81-G80,0),0)</f>
        <v>0</v>
      </c>
      <c r="AE80" s="350">
        <f t="shared" si="37"/>
        <v>0</v>
      </c>
      <c r="AF80" s="361">
        <f>IFERROR(100*AD80/'Projection_Base-case'!G81,0)</f>
        <v>0</v>
      </c>
      <c r="AG80" s="352">
        <f>IF(AC80="",IFERROR('Projection_Base-case'!I81-I80,0),0)</f>
        <v>0</v>
      </c>
      <c r="AH80" s="353">
        <f t="shared" si="38"/>
        <v>0</v>
      </c>
      <c r="AI80" s="361">
        <f>IFERROR(100*AG80/'Projection_Base-case'!I81,0)</f>
        <v>0</v>
      </c>
      <c r="AJ80" s="352">
        <f>IF(AC80="",IFERROR('Projection_Base-case'!K81-K80,0),0)</f>
        <v>0</v>
      </c>
      <c r="AK80" s="353">
        <f t="shared" si="39"/>
        <v>0</v>
      </c>
      <c r="AL80" s="361">
        <f>IFERROR(100*AJ80/'Projection_Base-case'!K81,0)</f>
        <v>0</v>
      </c>
      <c r="AM80" s="352">
        <f>-IF(AC80="",IFERROR('Projection_Base-case'!M81-M80,0),0)</f>
        <v>0</v>
      </c>
      <c r="AN80" s="353">
        <f t="shared" si="40"/>
        <v>0</v>
      </c>
      <c r="AO80" s="354">
        <f>IFERROR(IF('Projection_Base-case'!N81&gt;0,100*AN80/'Projection_Base-case'!N81,100*AN80/N80),0)</f>
        <v>0</v>
      </c>
      <c r="AP80" s="355">
        <f>IF(AC80="",IFERROR('Projection_Base-case'!O81-O80,0),0)</f>
        <v>0</v>
      </c>
      <c r="AQ80" s="356">
        <f t="shared" si="41"/>
        <v>0</v>
      </c>
      <c r="AR80" s="356">
        <f>IFERROR(100*AP80/'Projection_Base-case'!O81,0)</f>
        <v>0</v>
      </c>
      <c r="AS80" s="355">
        <f>IF(AC80="",IFERROR('Projection_Base-case'!Q81-Q80,0),0)</f>
        <v>0</v>
      </c>
      <c r="AT80" s="356">
        <f t="shared" si="42"/>
        <v>0</v>
      </c>
      <c r="AU80" s="356">
        <f>IFERROR(100*AS80/'Projection_Base-case'!Q81,0)</f>
        <v>0</v>
      </c>
      <c r="AV80" s="355">
        <f>IF(AC80="",IFERROR('Projection_Base-case'!S81-S80,0),0)</f>
        <v>0</v>
      </c>
      <c r="AW80" s="356">
        <f t="shared" si="43"/>
        <v>0</v>
      </c>
      <c r="AX80" s="357">
        <f>IFERROR(100*AV80/'Projection_Base-case'!S81,0)</f>
        <v>0</v>
      </c>
      <c r="AY80" s="358">
        <f>IF(AC80="",IFERROR('Projection_Base-case'!U81-U80,0),0)</f>
        <v>0</v>
      </c>
      <c r="AZ80" s="359">
        <f t="shared" si="44"/>
        <v>0</v>
      </c>
      <c r="BA80" s="359">
        <f>IFERROR(100*AY80/'Projection_Base-case'!U81,0)</f>
        <v>0</v>
      </c>
      <c r="BB80" s="358">
        <f>IF(AC80="",IFERROR('Projection_Base-case'!W81-W80,0),0)</f>
        <v>0</v>
      </c>
      <c r="BC80" s="359">
        <f t="shared" si="45"/>
        <v>0</v>
      </c>
      <c r="BD80" s="359">
        <f>IFERROR(100*BB80/'Projection_Base-case'!W81,0)</f>
        <v>0</v>
      </c>
      <c r="BE80" s="358">
        <f>IF(AC80="",IFERROR('Projection_Base-case'!Y81-Y80,0),0)</f>
        <v>0</v>
      </c>
      <c r="BF80" s="359">
        <f t="shared" si="46"/>
        <v>0</v>
      </c>
      <c r="BG80" s="359">
        <f>IFERROR(100*BE80/'Projection_Base-case'!Y81,0)</f>
        <v>0</v>
      </c>
      <c r="BH80" s="359">
        <f t="shared" si="47"/>
        <v>0</v>
      </c>
      <c r="BI80" s="360">
        <f t="shared" si="48"/>
        <v>0</v>
      </c>
    </row>
    <row r="81" spans="1:61">
      <c r="A81" s="205">
        <v>77</v>
      </c>
      <c r="B81" s="347">
        <f>IF('Projection_Base-case'!B82&lt;&gt;"",'Projection_Base-case'!B82,0)</f>
        <v>0</v>
      </c>
      <c r="C81" s="347">
        <f>IF('Projection_Base-case'!C82&lt;&gt;"",'Projection_Base-case'!C82,0)</f>
        <v>0</v>
      </c>
      <c r="D81" s="365">
        <f>IF('Projection_Base-case'!D82&lt;&gt;"",'Projection_Base-case'!D82,0)</f>
        <v>0</v>
      </c>
      <c r="E81" s="369"/>
      <c r="F81" s="367" t="str">
        <f t="shared" si="49"/>
        <v>0</v>
      </c>
      <c r="G81" s="241" t="str">
        <f>IF(F81="Scenario1PBT1",'Medium retrofit'!$E$6,IF(F81="Scenario2PBT1",'Medium retrofit'!$F$6,IF(F81="Scenario3PBT1",'Medium retrofit'!$G$6,"")))&amp;IF(F81="Scenario1PBT2",'Medium retrofit'!$H$6,IF(F81="Scenario2PBT2",'Medium retrofit'!$I$6,IF(F81="Scenario3PBT2",'Medium retrofit'!$J$6,"")))&amp;IF(F81="Scenario1PBT3",'Medium retrofit'!$K$6,IF(F81="Scenario2PBT3",'Medium retrofit'!$L$6,IF(F81="Scenario3PBT3",'Medium retrofit'!$M$6,"")))&amp;IF(F81="Scenario1PBT4",'Medium retrofit'!$N$6,IF(F81="Scenario2PBT4",'Medium retrofit'!$O$6,IF(F81="Scenario3PBT4",'Medium retrofit'!$P$6,"")))&amp;IF(F81="Scenario1PBT5",'Medium retrofit'!$Q$6,IF(F81="Scenario2PBT5",'Medium retrofit'!$R$6,IF(F81="Scenario3PBT5",'Medium retrofit'!$S$6,"")))&amp;IF(F81="Scenario1PBT6",'Medium retrofit'!$T$6,IF(F81="Scenario2PBT6",'Medium retrofit'!$U$6,IF(F81="Scenario3PBT6",'Medium retrofit'!$V$6,"")))&amp;IF(F81="Scenario1PBT7",'Medium retrofit'!$W$6,IF(F81="Scenario2PBT7",'Medium retrofit'!$X$6,IF(F81="Scenario3PBT7",'Medium retrofit'!$Y$6,"")))&amp;IF(F81="Scenario1PBT8",'Medium retrofit'!$Z$6,IF(F81="Scenario2PBT8",'Medium retrofit'!$AA$6,IF(F81="Scenario3PBT8",'Medium retrofit'!$AB$6,"")))&amp;IF(F81="Scenario1PBT9",'Medium retrofit'!$AC$6,IF(F81="Scenario2PBT9",'Medium retrofit'!$AD$6,IF(F81="Scenario3PBT9",'Medium retrofit'!$AE$6,"")))&amp;IF(F81="Scenario1PBT10",'Medium retrofit'!$AF$6,IF(F81="Scenario2PBT10",'Medium retrofit'!$AG$6,IF(F81="Scenario3PBT10",'Medium retrofit'!$AH$6,"")))&amp;IF(F81="Scenario1PBT11",'Medium retrofit'!$AI$6,IF(F81="Scenario2PBT11",'Medium retrofit'!$AJ$6,IF(F81="Scenario3PBT11",'Medium retrofit'!$AK$6,"")))&amp;IF(F81="Scenario1PBT12",'Medium retrofit'!$AL$6,IF(F81="Scenario2PBT12",'Medium retrofit'!$AM$6,IF(F81="Scenario3PBT12",'Medium retrofit'!$AN$6,"")))&amp;IF(F81="Scenario1PBT13",'Medium retrofit'!$AO$6,IF(F81="Scenario2PBT13",'Medium retrofit'!$AP$6,IF(F81="Scenario3PBT13",'Medium retrofit'!$AQ$6,"")))&amp;IF(F81="Scenario1PBT14",'Medium retrofit'!$AR$6,IF(F81="Scenario2PBT14",'Medium retrofit'!$AS$6,IF(F81="Scenario3PBT14",'Medium retrofit'!$AT$6,"")))&amp;IF(F81="Scenario1PBT15",'Medium retrofit'!$AU$6,IF(F81="Scenario2PBT15",'Medium retrofit'!$AV$6,IF(F81="Scenario3PBT15",'Medium retrofit'!$AW$6,"")))</f>
        <v/>
      </c>
      <c r="H81" s="123">
        <f t="shared" si="50"/>
        <v>0</v>
      </c>
      <c r="I81" s="239" t="str">
        <f>IF(F81="Scenario1PBT1",'Medium retrofit'!$E$16,IF(F81="Scenario2PBT1",'Medium retrofit'!$F$16,IF(F81="Scenario3PBT1",'Medium retrofit'!$G$16,"")))&amp;IF(F81="Scenario1PBT2",'Medium retrofit'!$H$16,IF(F81="Scenario2PBT2",'Medium retrofit'!$I$16,IF(F81="Scenario3PBT2",'Medium retrofit'!$J$16,"")))&amp;IF(F81="Scenario1PBT3",'Medium retrofit'!$K$16,IF(F81="Scenario2PBT3",'Medium retrofit'!$L$16,IF(F81="Scenario3PBT3",'Medium retrofit'!$M$16,"")))&amp;IF(F81="Scenario1PBT4",'Medium retrofit'!$N$16,IF(F81="Scenario2PBT4",'Medium retrofit'!$O$16,IF(F81="Scenario3PBT4",'Medium retrofit'!$P$16,"")))&amp;IF(F81="Scenario1PBT5",'Medium retrofit'!$Q$16,IF(F81="Scenario2PBT5",'Medium retrofit'!$R$16,IF(F81="Scenario3PBT5",'Medium retrofit'!$S$16,"")))&amp;IF(F81="Scenario1PBT6",'Medium retrofit'!$T$16,IF(F81="Scenario2PBT6",'Medium retrofit'!$U$16,IF(F81="Scenario3PBT6",'Medium retrofit'!$V$16,"")))&amp;IF(F81="Scenario1PBT7",'Medium retrofit'!$W$16,IF(F81="Scenario2PBT7",'Medium retrofit'!$X$16,IF(F81="Scenario3PBT7",'Medium retrofit'!$Y$16,"")))&amp;IF(F81="Scenario1PBT8",'Medium retrofit'!$Z$16,IF(F81="Scenario2PBT8",'Medium retrofit'!$AA$16,IF(F81="Scenario3PBT8",'Medium retrofit'!$AB$16,"")))&amp;IF(F81="Scenario1PBT9",'Medium retrofit'!$AC$16,IF(F81="Scenario2PBT9",'Medium retrofit'!$AD$16,IF(F81="Scenario3PBT9",'Medium retrofit'!$AE$16,"")))&amp;IF(F81="Scenario1PBT10",'Medium retrofit'!$AF$16,IF(F81="Scenario2PBT10",'Medium retrofit'!$AG$16,IF(F81="Scenario3PBT10",'Medium retrofit'!$AH$16,"")))&amp;IF(F81="Scenario1PBT11",'Medium retrofit'!$AI$16,IF(F81="Scenario2PBT11",'Medium retrofit'!$AJ$16,IF(F81="Scenario3PBT11",'Medium retrofit'!$AK$16,"")))&amp;IF(F81="Scenario1PBT12",'Medium retrofit'!$AL$16,IF(F81="Scenario2PBT12",'Medium retrofit'!$AM$16,IF(F81="Scenario3PBT12",'Medium retrofit'!$AN$16,"")))&amp;IF(F81="Scenario1PBT13",'Medium retrofit'!$AO$16,IF(F81="Scenario2PBT13",'Medium retrofit'!$AP$16,IF(F81="Scenario3PBT13",'Medium retrofit'!$AQ$16,"")))&amp;IF(F81="Scenario1PBT14",'Medium retrofit'!$AR$16,IF(F81="Scenario2PBT14",'Medium retrofit'!$AS$16,IF(F81="Scenario3PBT14",'Medium retrofit'!$AT$16,"")))&amp;IF(F81="Scenario1PBT15",'Medium retrofit'!$AU$16,IF(F81="Scenario2PBT15",'Medium retrofit'!$AV$16,IF(F81="Scenario3PBT15",'Medium retrofit'!$AW$16,"")))</f>
        <v/>
      </c>
      <c r="J81" s="123">
        <f t="shared" si="51"/>
        <v>0</v>
      </c>
      <c r="K81" s="123" t="str">
        <f>IF(F81="Scenario1PBT1",'Medium retrofit'!$E$18,IF(F81="Scenario2PBT1",'Medium retrofit'!$F$18,IF(F81="Scenario3PBT1",'Medium retrofit'!$G$18,"")))&amp;IF(F81="Scenario1PBT2",'Medium retrofit'!$H$18,IF(F81="Scenario2PBT2",'Medium retrofit'!$I$18,IF(F81="Scenario3PBT2",'Medium retrofit'!$J$18,"")))&amp;IF(F81="Scenario1PBT3",'Medium retrofit'!$K$18,IF(F81="Scenario2PBT3",'Medium retrofit'!$L$18,IF(F81="Scenario3PBT3",'Medium retrofit'!$M$18,"")))&amp;IF(F81="Scenario1PBT4",'Medium retrofit'!$N$18,IF(F81="Scenario2PBT4",'Medium retrofit'!$O$18,IF(F81="Scenario3PBT4",'Medium retrofit'!$P$18,"")))&amp;IF(F81="Scenario1PBT5",'Medium retrofit'!$Q$18,IF(F81="Scenario2PBT5",'Medium retrofit'!$R$18,IF(F81="Scenario3PBT5",'Medium retrofit'!$S$18,"")))&amp;IF(F81="Scenario1PBT6",'Medium retrofit'!$T$18,IF(F81="Scenario2PBT6",'Medium retrofit'!$U$18,IF(F81="Scenario3PBT6",'Medium retrofit'!$V$18,"")))&amp;IF(F81="Scenario1PBT7",'Medium retrofit'!$W$18,IF(F81="Scenario2PBT7",'Medium retrofit'!$X$18,IF(F81="Scenario3PBT7",'Medium retrofit'!$Y$18,"")))&amp;IF(F81="Scenario1PBT8",'Medium retrofit'!$Z$18,IF(F81="Scenario2PBT8",'Medium retrofit'!$AA$18,IF(F81="Scenario3PBT8",'Medium retrofit'!$AB$18,"")))&amp;IF(F81="Scenario1PBT9",'Medium retrofit'!$AC$18,IF(F81="Scenario2PBT9",'Medium retrofit'!$AD$18,IF(F81="Scenario3PBT9",'Medium retrofit'!$AE$18,"")))&amp;IF(F81="Scenario1PBT10",'Medium retrofit'!$AF$18,IF(F81="Scenario2PBT10",'Medium retrofit'!$AG$18,IF(F81="Scenario3PBT10",'Medium retrofit'!$AH$18,"")))&amp;IF(F81="Scenario1PBT11",'Medium retrofit'!$AI$18,IF(F81="Scenario2PBT11",'Medium retrofit'!$AJ$18,IF(F81="Scenario3PBT11",'Medium retrofit'!$AK$18,"")))&amp;IF(F81="Scenario1PBT12",'Medium retrofit'!$AL$18,IF(F81="Scenario2PBT12",'Medium retrofit'!$AM$18,IF(F81="Scenario3PBT12",'Medium retrofit'!$AN$18,"")))&amp;IF(F81="Scenario1PBT13",'Medium retrofit'!$AO$18,IF(F81="Scenario2PBT13",'Medium retrofit'!$AP$18,IF(F81="Scenario3PBT13",'Medium retrofit'!$AQ$18,"")))&amp;IF(F81="Scenario1PBT14",'Medium retrofit'!$AR$18,IF(F81="Scenario2PBT14",'Medium retrofit'!$AS$18,IF(F81="Scenario3PBT14",'Medium retrofit'!$AT$18,"")))&amp;IF(F81="Scenario1PBT15",'Medium retrofit'!$AU$18,IF(F81="Scenario2PBT15",'Medium retrofit'!$AV$18,IF(F81="Scenario3PBT15",'Medium retrofit'!$AW$18,"")))</f>
        <v/>
      </c>
      <c r="L81" s="123">
        <f t="shared" si="52"/>
        <v>0</v>
      </c>
      <c r="M81" s="123" t="str">
        <f>IF(F81="Scenario1PBT1",'Medium retrofit'!$E$20,IF(F81="Scenario2PBT1",'Medium retrofit'!$F$20,IF(F81="Scenario3PBT1",'Medium retrofit'!$G$20,"")))&amp;IF(F81="Scenario1PBT2",'Medium retrofit'!$H$20,IF(F81="Scenario2PBT2",'Medium retrofit'!$I$20,IF(F81="Scenario3PBT2",'Medium retrofit'!$J$20,"")))&amp;IF(F81="Scenario1PBT3",'Medium retrofit'!$K$20,IF(F81="Scenario2PBT3",'Medium retrofit'!$L$20,IF(F81="Scenario3PBT3",'Medium retrofit'!$M$20,"")))&amp;IF(F81="Scenario1PBT4",'Medium retrofit'!$N$20,IF(F81="Scenario2PBT4",'Medium retrofit'!$O$20,IF(F81="Scenario3PBT4",'Medium retrofit'!$P$20,"")))&amp;IF(F81="Scenario1PBT5",'Medium retrofit'!$Q$20,IF(F81="Scenario2PBT5",'Medium retrofit'!$R$20,IF(F81="Scenario3PBT5",'Medium retrofit'!$S$20,"")))&amp;IF(F81="Scenario1PBT6",'Medium retrofit'!$T$20,IF(F81="Scenario2PBT6",'Medium retrofit'!$U$20,IF(F81="Scenario3PBT6",'Medium retrofit'!$V$20,"")))&amp;IF(F81="Scenario1PBT7",'Medium retrofit'!$W$20,IF(F81="Scenario2PBT7",'Medium retrofit'!$X$20,IF(F81="Scenario3PBT7",'Medium retrofit'!$Y$20,"")))&amp;IF(F81="Scenario1PBT8",'Medium retrofit'!$Z$20,IF(F81="Scenario2PBT8",'Medium retrofit'!$AA$20,IF(F81="Scenario3PBT8",'Medium retrofit'!$AB$20,"")))&amp;IF(F81="Scenario1PBT9",'Medium retrofit'!$AC$20,IF(F81="Scenario2PBT9",'Medium retrofit'!$AD$20,IF(F81="Scenario3PBT9",'Medium retrofit'!$AE$20,"")))&amp;IF(F81="Scenario1PBT10",'Medium retrofit'!$AF$20,IF(F81="Scenario2PBT10",'Medium retrofit'!$AG$20,IF(F81="Scenario3PBT10",'Medium retrofit'!$AH$20,"")))&amp;IF(F81="Scenario1PBT11",'Medium retrofit'!$AI$20,IF(F81="Scenario2PBT11",'Medium retrofit'!$AJ$20,IF(F81="Scenario3PBT11",'Medium retrofit'!$AK$20,"")))&amp;IF(F81="Scenario1PBT12",'Medium retrofit'!$AL$20,IF(F81="Scenario2PBT12",'Medium retrofit'!$AM$20,IF(F81="Scenario3PBT12",'Medium retrofit'!$AN$20,"")))&amp;IF(F81="Scenario1PBT13",'Medium retrofit'!$AO$20,IF(F81="Scenario2PBT13",'Medium retrofit'!$AP$20,IF(F81="Scenario3PBT13",'Medium retrofit'!$AQ$20,"")))&amp;IF(F81="Scenario1PBT14",'Medium retrofit'!$AR$20,IF(F81="Scenario2PBT14",'Medium retrofit'!$AS$20,IF(F81="Scenario3PBT14",'Medium retrofit'!$AT$20,"")))&amp;IF(F81="Scenario1PBT15",'Medium retrofit'!$AU$20,IF(F81="Scenario2PBT15",'Medium retrofit'!$AV$20,IF(F81="Scenario3PBT15",'Medium retrofit'!$AW$20,"")))</f>
        <v/>
      </c>
      <c r="N81" s="124">
        <f t="shared" si="53"/>
        <v>0</v>
      </c>
      <c r="O81" s="245" t="str">
        <f>IF(F81="Scenario1PBT1",'Medium retrofit'!$E$23,IF(F81="Scenario2PBT1",'Medium retrofit'!$F$23,IF(F81="Scenario3PBT1",'Medium retrofit'!$G$23,"")))&amp;IF(F81="Scenario1PBT2",'Medium retrofit'!$H$23,IF(F81="Scenario2PBT2",'Medium retrofit'!$I$23,IF(F81="Scenario3PBT2",'Medium retrofit'!$J$23,"")))&amp;IF(F81="Scenario1PBT3",'Medium retrofit'!$K$23,IF(F81="Scenario2PBT3",'Medium retrofit'!$L$23,IF(F81="Scenario3PBT3",'Medium retrofit'!$M$23,"")))&amp;IF(F81="Scenario1PBT4",'Medium retrofit'!$N$23,IF(F81="Scenario2PBT4",'Medium retrofit'!$O$23,IF(F81="Scenario3PBT4",'Medium retrofit'!$P$23,"")))&amp;IF(F81="Scenario1PBT5",'Medium retrofit'!$Q$23,IF(F81="Scenario2PBT5",'Medium retrofit'!$R$23,IF(F81="Scenario3PBT5",'Medium retrofit'!$S$23,"")))&amp;IF(F81="Scenario1PBT6",'Medium retrofit'!$T$23,IF(F81="Scenario2PBT6",'Medium retrofit'!$U$23,IF(F81="Scenario3PBT6",'Medium retrofit'!$V$23,"")))&amp;IF(F81="Scenario1PBT7",'Medium retrofit'!$W$23,IF(F81="Scenario2PBT7",'Medium retrofit'!$X$23,IF(F81="Scenario3PBT7",'Medium retrofit'!$Y$23,"")))&amp;IF(F81="Scenario1PBT8",'Medium retrofit'!$Z$23,IF(F81="Scenario2PBT8",'Medium retrofit'!$AA$23,IF(F81="Scenario3PBT8",'Medium retrofit'!$AB$23,"")))&amp;IF(F81="Scenario1PBT9",'Medium retrofit'!$AC$23,IF(F81="Scenario2PBT9",'Medium retrofit'!$AD$23,IF(F81="Scenario3PBT9",'Medium retrofit'!$AE$23,"")))&amp;IF(F81="Scenario1PBT10",'Medium retrofit'!$AF$23,IF(F81="Scenario2PBT10",'Medium retrofit'!$AG$23,IF(F81="Scenario3PBT10",'Medium retrofit'!$AH$23,"")))&amp;IF(F81="Scenario1PBT11",'Medium retrofit'!$AI$23,IF(F81="Scenario2PBT11",'Medium retrofit'!$AJ$23,IF(F81="Scenario3PBT11",'Medium retrofit'!$AK$23,"")))&amp;IF(F81="Scenario1PBT12",'Medium retrofit'!$AL$23,IF(F81="Scenario2PBT12",'Medium retrofit'!$AM$23,IF(F81="Scenario3PBT12",'Medium retrofit'!$AN$23,"")))&amp;IF(F81="Scenario1PBT13",'Medium retrofit'!$AO$23,IF(F81="Scenario2PBT13",'Medium retrofit'!$AP$23,IF(F81="Scenario3PBT13",'Medium retrofit'!$AQ$23,"")))&amp;IF(F81="Scenario1PBT14",'Medium retrofit'!$AR$23,IF(F81="Scenario2PBT14",'Medium retrofit'!$AS$23,IF(F81="Scenario3PBT14",'Medium retrofit'!$AT$23,"")))&amp;IF(F81="Scenario1PBT15",'Medium retrofit'!$AU$23,IF(F81="Scenario2PBT15",'Medium retrofit'!$AV$23,IF(F81="Scenario3PBT15",'Medium retrofit'!$AW$23,"")))</f>
        <v/>
      </c>
      <c r="P81" s="123">
        <f t="shared" si="54"/>
        <v>0</v>
      </c>
      <c r="Q81" s="123" t="str">
        <f>IF(F81="Scenario1PBT1",'Medium retrofit'!$E$25,IF(F81="Scenario2PBT1",'Medium retrofit'!$F$25,IF(F81="Scenario3PBT1",'Medium retrofit'!$G$25,"")))&amp;IF(F81="Scenario1PBT2",'Medium retrofit'!$H$25,IF(F81="Scenario2PBT2",'Medium retrofit'!$I$25,IF(F81="Scenario3PBT2",'Medium retrofit'!$J$25,"")))&amp;IF(F81="Scenario1PBT3",'Medium retrofit'!$K$25,IF(F81="Scenario2PBT3",'Medium retrofit'!$L$25,IF(F81="Scenario3PBT3",'Medium retrofit'!$M$25,"")))&amp;IF(F81="Scenario1PBT4",'Medium retrofit'!$N$25,IF(F81="Scenario2PBT4",'Medium retrofit'!$O$25,IF(F81="Scenario3PBT4",'Medium retrofit'!$P$25,"")))&amp;IF(F81="Scenario1PBT5",'Medium retrofit'!$Q$25,IF(F81="Scenario2PBT5",'Medium retrofit'!$R$25,IF(F81="Scenario3PBT5",'Medium retrofit'!$S$25,"")))&amp;IF(F81="Scenario1PBT6",'Medium retrofit'!$T$25,IF(F81="Scenario2PBT6",'Medium retrofit'!$U$25,IF(F81="Scenario3PBT6",'Medium retrofit'!$V$25,"")))&amp;IF(F81="Scenario1PBT7",'Medium retrofit'!$W$25,IF(F81="Scenario2PBT7",'Medium retrofit'!$X$25,IF(F81="Scenario3PBT7",'Medium retrofit'!$Y$25,"")))&amp;IF(F81="Scenario1PBT8",'Medium retrofit'!$Z$25,IF(F81="Scenario2PBT8",'Medium retrofit'!$AA$25,IF(F81="Scenario3PBT8",'Medium retrofit'!$AB$25,"")))&amp;IF(F81="Scenario1PBT9",'Medium retrofit'!$AC$25,IF(F81="Scenario2PBT9",'Medium retrofit'!$AD$25,IF(F81="Scenario3PBT9",'Medium retrofit'!$AE$25,"")))&amp;IF(F81="Scenario1PBT10",'Medium retrofit'!$AF$25,IF(F81="Scenario2PBT10",'Medium retrofit'!$AG$25,IF(F81="Scenario3PBT10",'Medium retrofit'!$AH$25,"")))&amp;IF(F81="Scenario1PBT11",'Medium retrofit'!$AI$25,IF(F81="Scenario2PBT11",'Medium retrofit'!$AJ$25,IF(F81="Scenario3PBT11",'Medium retrofit'!$AK$25,"")))&amp;IF(F81="Scenario1PBT12",'Medium retrofit'!$AL$25,IF(F81="Scenario2PBT12",'Medium retrofit'!$AM$25,IF(F81="Scenario3PBT12",'Medium retrofit'!$AN$25,"")))&amp;IF(F81="Scenario1PBT13",'Medium retrofit'!$AO$25,IF(F81="Scenario2PBT13",'Medium retrofit'!$AP$25,IF(F81="Scenario3PBT13",'Medium retrofit'!$AQ$25,"")))&amp;IF(F81="Scenario1PBT14",'Medium retrofit'!$AR$25,IF(F81="Scenario2PBT14",'Medium retrofit'!$AS$25,IF(F81="Scenario3PBT14",'Medium retrofit'!$AT$25,"")))&amp;IF(F81="Scenario1PBT15",'Medium retrofit'!$AU$25,IF(F81="Scenario2PBT15",'Medium retrofit'!$AV$25,IF(F81="Scenario3PBT15",'Medium retrofit'!$AW$25,"")))</f>
        <v/>
      </c>
      <c r="R81" s="123">
        <f t="shared" si="55"/>
        <v>0</v>
      </c>
      <c r="S81" s="123" t="str">
        <f>IF(F81="Scenario1PBT1",'Medium retrofit'!$E$27,IF(F81="Scenario2PBT1",'Medium retrofit'!$F$27,IF(F81="Scenario3PBT1",'Medium retrofit'!$G$27,"")))&amp;IF(F81="Scenario1PBT2",'Medium retrofit'!$H$27,IF(F81="Scenario2PBT2",'Medium retrofit'!$I$27,IF(F81="Scenario3PBT2",'Medium retrofit'!$J$27,"")))&amp;IF(F81="Scenario1PBT3",'Medium retrofit'!$K$27,IF(F81="Scenario2PBT3",'Medium retrofit'!$L$27,IF(F81="Scenario3PBT3",'Medium retrofit'!$M$27,"")))&amp;IF(F81="Scenario1PBT4",'Medium retrofit'!$N$27,IF(F81="Scenario2PBT4",'Medium retrofit'!$O$27,IF(F81="Scenario3PBT4",'Medium retrofit'!$P$27,"")))&amp;IF(F81="Scenario1PBT5",'Medium retrofit'!$Q$27,IF(F81="Scenario2PBT5",'Medium retrofit'!$R$27,IF(F81="Scenario3PBT5",'Medium retrofit'!$S$27,"")))&amp;IF(F81="Scenario1PBT6",'Medium retrofit'!$T$27,IF(F81="Scenario2PBT6",'Medium retrofit'!$U$27,IF(F81="Scenario3PBT6",'Medium retrofit'!$V$27,"")))&amp;IF(F81="Scenario1PBT7",'Medium retrofit'!$W$27,IF(F81="Scenario2PBT7",'Medium retrofit'!$X$27,IF(F81="Scenario3PBT7",'Medium retrofit'!$Y$27,"")))&amp;IF(F81="Scenario1PBT8",'Medium retrofit'!$Z$27,IF(F81="Scenario2PBT8",'Medium retrofit'!$AA$27,IF(F81="Scenario3PBT8",'Medium retrofit'!$AB$27,"")))&amp;IF(F81="Scenario1PBT9",'Medium retrofit'!$AC$27,IF(F81="Scenario2PBT9",'Medium retrofit'!$AD$27,IF(F81="Scenario3PBT9",'Medium retrofit'!$AE$27,"")))&amp;IF(F81="Scenario1PBT10",'Medium retrofit'!$AF$27,IF(F81="Scenario2PBT10",'Medium retrofit'!$AG$27,IF(F81="Scenario3PBT10",'Medium retrofit'!$AH$27,"")))&amp;IF(F81="Scenario1PBT11",'Medium retrofit'!$AI$27,IF(F81="Scenario2PBT11",'Medium retrofit'!$AJ$27,IF(F81="Scenario3PBT11",'Medium retrofit'!$AK$27,"")))&amp;IF(F81="Scenario1PBT12",'Medium retrofit'!$AL$27,IF(F81="Scenario2PBT12",'Medium retrofit'!$AM$27,IF(F81="Scenario3PBT12",'Medium retrofit'!$AN$27,"")))&amp;IF(F81="Scenario1PBT13",'Medium retrofit'!$AO$27,IF(F81="Scenario2PBT13",'Medium retrofit'!$AP$27,IF(F81="Scenario3PBT13",'Medium retrofit'!$AQ$27,"")))&amp;IF(F81="Scenario1PBT14",'Medium retrofit'!$AR$27,IF(F81="Scenario2PBT14",'Medium retrofit'!$AS$27,IF(F81="Scenario3PBT14",'Medium retrofit'!$AT$27,"")))&amp;IF(F81="Scenario1PBT15",'Medium retrofit'!$AU$27,IF(F81="Scenario2PBT15",'Medium retrofit'!$AV$27,IF(F81="Scenario3PBT15",'Medium retrofit'!$AW$27,"")))</f>
        <v/>
      </c>
      <c r="T81" s="246">
        <f t="shared" si="56"/>
        <v>0</v>
      </c>
      <c r="U81" s="245" t="str">
        <f>IF(F81="Scenario1PBT1",'Medium retrofit'!$E$38,IF(F81="Scenario2PBT1",'Medium retrofit'!$F$38,IF(F81="Scenario3PBT1",'Medium retrofit'!$G$38,"")))&amp;IF(F81="Scenario1PBT2",'Medium retrofit'!$H$38,IF(F81="Scenario2PBT2",'Medium retrofit'!$I$38,IF(F81="Scenario3PBT2",'Medium retrofit'!$J$38,"")))&amp;IF(F81="Scenario1PBT3",'Medium retrofit'!$K$38,IF(F81="Scenario2PBT3",'Medium retrofit'!$L$38,IF(F81="Scenario3PBT3",'Medium retrofit'!$M$38,"")))&amp;IF(F81="Scenario1PBT4",'Medium retrofit'!$N$38,IF(F81="Scenario2PBT4",'Medium retrofit'!$O$38,IF(F81="Scenario3PBT4",'Medium retrofit'!$P$38,"")))&amp;IF(F81="Scenario1PBT5",'Medium retrofit'!$Q$38,IF(F81="Scenario2PBT5",'Medium retrofit'!$R$38,IF(F81="Scenario3PBT5",'Medium retrofit'!$S$38,"")))&amp;IF(F81="Scenario1PBT6",'Medium retrofit'!$T$38,IF(F81="Scenario2PBT6",'Medium retrofit'!$U$38,IF(F81="Scenario3PBT6",'Medium retrofit'!$V$38,"")))&amp;IF(F81="Scenario1PBT7",'Medium retrofit'!$W$38,IF(F81="Scenario2PBT7",'Medium retrofit'!$X$38,IF(F81="Scenario3PBT7",'Medium retrofit'!$Y$38,"")))&amp;IF(F81="Scenario1PBT8",'Medium retrofit'!$Z$38,IF(F81="Scenario2PBT8",'Medium retrofit'!$AA$38,IF(F81="Scenario3PBT8",'Medium retrofit'!$AB$38,"")))&amp;IF(F81="Scenario1PBT9",'Medium retrofit'!$AC$38,IF(F81="Scenario2PBT9",'Medium retrofit'!$AD$38,IF(F81="Scenario3PBT9",'Medium retrofit'!$AE$38,"")))&amp;IF(F81="Scenario1PBT10",'Medium retrofit'!$AF$38,IF(F81="Scenario2PBT10",'Medium retrofit'!$AG$38,IF(F81="Scenario3PBT10",'Medium retrofit'!$AH$38,"")))&amp;IF(F81="Scenario1PBT11",'Medium retrofit'!$AI$38,IF(F81="Scenario2PBT11",'Medium retrofit'!$AJ$38,IF(F81="Scenario3PBT11",'Medium retrofit'!$AK$38,"")))&amp;IF(F81="Scenario1PBT12",'Medium retrofit'!$AL$38,IF(F81="Scenario2PBT12",'Medium retrofit'!$AM$38,IF(F81="Scenario3PBT12",'Medium retrofit'!$AN$38,"")))&amp;IF(F81="Scenario1PBT13",'Medium retrofit'!$AO$38,IF(F81="Scenario2PBT13",'Medium retrofit'!$AP$38,IF(F81="Scenario3PBT13",'Medium retrofit'!$AQ$38,"")))&amp;IF(F81="Scenario1PBT14",'Medium retrofit'!$AR$38,IF(F81="Scenario2PBT14",'Medium retrofit'!$AS$38,IF(F81="Scenario3PBT14",'Medium retrofit'!$AT$38,"")))&amp;IF(F81="Scenario1PBT15",'Medium retrofit'!$AU$38,IF(F81="Scenario2PBT15",'Medium retrofit'!$AV$38,IF(F81="Scenario3PBT15",'Medium retrofit'!$AW$38,"")))</f>
        <v/>
      </c>
      <c r="V81" s="123">
        <f t="shared" si="57"/>
        <v>0</v>
      </c>
      <c r="W81" s="123" t="str">
        <f>IF(F81="Scenario1PBT1",'Medium retrofit'!$E$40,IF(F81="Scenario2PBT1",'Medium retrofit'!$F$40,IF(F81="Scenario3PBT1",'Medium retrofit'!$G$40,"")))&amp;IF(F81="Scenario1PBT2",'Medium retrofit'!$H$40,IF(F81="Scenario2PBT2",'Medium retrofit'!$I$40,IF(F81="Scenario3PBT2",'Medium retrofit'!$J$40,"")))&amp;IF(F81="Scenario1PBT3",'Medium retrofit'!$K$40,IF(F81="Scenario2PBT3",'Medium retrofit'!$L$40,IF(F81="Scenario3PBT3",'Medium retrofit'!$M$40,"")))&amp;IF(F81="Scenario1PBT4",'Medium retrofit'!$N$40,IF(F81="Scenario2PBT4",'Medium retrofit'!$O$40,IF(F81="Scenario3PBT4",'Medium retrofit'!$P$40,"")))&amp;IF(F81="Scenario1PBT5",'Medium retrofit'!$Q$40,IF(F81="Scenario2PBT5",'Medium retrofit'!$R$40,IF(F81="Scenario3PBT5",'Medium retrofit'!$S$40,"")))&amp;IF(F81="Scenario1PBT6",'Medium retrofit'!$T$40,IF(F81="Scenario2PBT6",'Medium retrofit'!$U$40,IF(F81="Scenario3PBT6",'Medium retrofit'!$V$40,"")))&amp;IF(F81="Scenario1PBT7",'Medium retrofit'!$W$40,IF(F81="Scenario2PBT7",'Medium retrofit'!$X$40,IF(F81="Scenario3PBT7",'Medium retrofit'!$Y$40,"")))&amp;IF(F81="Scenario1PBT8",'Medium retrofit'!$Z$40,IF(F81="Scenario2PBT8",'Medium retrofit'!$AA$40,IF(F81="Scenario3PBT8",'Medium retrofit'!$AB$40,"")))&amp;IF(F81="Scenario1PBT9",'Medium retrofit'!$AC$40,IF(F81="Scenario2PBT9",'Medium retrofit'!$AD$40,IF(F81="Scenario3PBT9",'Medium retrofit'!$AE$40,"")))&amp;IF(F81="Scenario1PBT10",'Medium retrofit'!$AF$40,IF(F81="Scenario2PBT10",'Medium retrofit'!$AG$40,IF(F81="Scenario3PBT10",'Medium retrofit'!$AH$40,"")))&amp;IF(F81="Scenario1PBT11",'Medium retrofit'!$AI$40,IF(F81="Scenario2PBT11",'Medium retrofit'!$AJ$40,IF(F81="Scenario3PBT11",'Medium retrofit'!$AK$40,"")))&amp;IF(F81="Scenario1PBT12",'Medium retrofit'!$AL$40,IF(F81="Scenario2PBT12",'Medium retrofit'!$AM$40,IF(F81="Scenario3PBT12",'Medium retrofit'!$AN$40,"")))&amp;IF(F81="Scenario1PBT13",'Medium retrofit'!$AO$40,IF(F81="Scenario2PBT13",'Medium retrofit'!$AP$40,IF(F81="Scenario3PBT13",'Medium retrofit'!$AQ$40,"")))&amp;IF(F81="Scenario1PBT14",'Medium retrofit'!$AR$40,IF(F81="Scenario2PBT14",'Medium retrofit'!$AS$40,IF(F81="Scenario3PBT14",'Medium retrofit'!$AT$40,"")))&amp;IF(F81="Scenario1PBT15",'Medium retrofit'!$AU$40,IF(F81="Scenario2PBT15",'Medium retrofit'!$AV$40,IF(F81="Scenario3PBT15",'Medium retrofit'!$AW$40,"")))</f>
        <v/>
      </c>
      <c r="X81" s="123">
        <f t="shared" si="58"/>
        <v>0</v>
      </c>
      <c r="Y81" s="123" t="str">
        <f>IF(F81="Scenario1PBT1",'Medium retrofit'!$E$42,IF(F81="Scenario2PBT1",'Medium retrofit'!$F$42,IF(F81="Scenario3PBT1",'Medium retrofit'!$G$42,"")))&amp;IF(F81="Scenario1PBT2",'Medium retrofit'!$H$42,IF(F81="Scenario2PBT2",'Medium retrofit'!$I$42,IF(F81="Scenario3PBT2",'Medium retrofit'!$J$42,"")))&amp;IF(F81="Scenario1PBT3",'Medium retrofit'!$K$42,IF(F81="Scenario2PBT3",'Medium retrofit'!$L$42,IF(F81="Scenario3PBT3",'Medium retrofit'!$M$42,"")))&amp;IF(F81="Scenario1PBT4",'Medium retrofit'!$N$42,IF(F81="Scenario2PBT4",'Medium retrofit'!$O$42,IF(F81="Scenario3PBT4",'Medium retrofit'!$P$42,"")))&amp;IF(F81="Scenario1PBT5",'Medium retrofit'!$Q$42,IF(F81="Scenario2PBT5",'Medium retrofit'!$R$42,IF(F81="Scenario3PBT5",'Medium retrofit'!$S$42,"")))&amp;IF(F81="Scenario1PBT6",'Medium retrofit'!$T$42,IF(F81="Scenario2PBT6",'Medium retrofit'!$U$42,IF(F81="Scenario3PBT6",'Medium retrofit'!$V$42,"")))&amp;IF(F81="Scenario1PBT7",'Medium retrofit'!$W$42,IF(F81="Scenario2PBT7",'Medium retrofit'!$X$42,IF(F81="Scenario3PBT7",'Medium retrofit'!$Y$42,"")))&amp;IF(F81="Scenario1PBT8",'Medium retrofit'!$Z$42,IF(F81="Scenario2PBT8",'Medium retrofit'!$AA$42,IF(F81="Scenario3PBT8",'Medium retrofit'!$AB$42,"")))&amp;IF(F81="Scenario1PBT9",'Medium retrofit'!$AC$42,IF(F81="Scenario2PBT9",'Medium retrofit'!$AD$42,IF(F81="Scenario3PBT9",'Medium retrofit'!$AE$42,"")))&amp;IF(F81="Scenario1PBT10",'Medium retrofit'!$AF$42,IF(F81="Scenario2PBT10",'Medium retrofit'!$AG$42,IF(F81="Scenario3PBT10",'Medium retrofit'!$AH$42,"")))&amp;IF(F81="Scenario1PBT11",'Medium retrofit'!$AI$42,IF(F81="Scenario2PBT11",'Medium retrofit'!$AJ$42,IF(F81="Scenario3PBT11",'Medium retrofit'!$AK$42,"")))&amp;IF(F81="Scenario1PBT12",'Medium retrofit'!$AL$42,IF(F81="Scenario2PBT12",'Medium retrofit'!$AM$42,IF(F81="Scenario3PBT12",'Medium retrofit'!$AN$42,"")))&amp;IF(F81="Scenario1PBT13",'Medium retrofit'!$AO$42,IF(F81="Scenario2PBT13",'Medium retrofit'!$AP$42,IF(F81="Scenario3PBT13",'Medium retrofit'!$AQ$42,"")))&amp;IF(F81="Scenario1PBT14",'Medium retrofit'!$AR$42,IF(F81="Scenario2PBT14",'Medium retrofit'!$AS$42,IF(F81="Scenario3PBT14",'Medium retrofit'!$AT$42,"")))&amp;IF(F81="Scenario1PBT15",'Medium retrofit'!$AU$42,IF(F81="Scenario2PBT15",'Medium retrofit'!$AV$42,IF(F81="Scenario3PBT15",'Medium retrofit'!$AW$42,"")))</f>
        <v/>
      </c>
      <c r="Z81" s="123">
        <f t="shared" si="59"/>
        <v>0</v>
      </c>
      <c r="AA81" s="239" t="str">
        <f>IF(F81="Scenario1PBT1",'Medium retrofit'!$E$101,IF(F81="Scenario2PBT1",'Medium retrofit'!$F$101,IF(F81="Scenario3PBT1",'Medium retrofit'!$G$101,"")))&amp;IF(F81="Scenario1PBT2",'Medium retrofit'!$H$101,IF(F81="Scenario2PBT2",'Medium retrofit'!$I$101,IF(F81="Scenario3PBT2",'Medium retrofit'!$J$101,"")))&amp;IF(F81="Scenario1PBT3",'Medium retrofit'!$K$101,IF(F81="Scenario2PBT3",'Medium retrofit'!$L$101,IF(F81="Scenario3PBT3",'Medium retrofit'!$M$101,"")))&amp;IF(F81="Scenario1PBT4",'Medium retrofit'!$N$101,IF(F81="Scenario2PBT4",'Medium retrofit'!$O$101,IF(F81="Scenario3PBT4",'Medium retrofit'!$P$101,"")))&amp;IF(F81="Scenario1PBT5",'Medium retrofit'!$Q$101,IF(F81="Scenario2PBT5",'Medium retrofit'!$R$101,IF(F81="Scenario3PBT5",'Medium retrofit'!$S$101,"")))&amp;IF(F81="Scenario1PBT6",'Medium retrofit'!$T$101,IF(F81="Scenario2PBT6",'Medium retrofit'!$U$101,IF(F81="Scenario3PBT6",'Medium retrofit'!$V$101,"")))&amp;IF(F81="Scenario1PBT7",'Medium retrofit'!$W$101,IF(F81="Scenario2PBT7",'Medium retrofit'!$X$101,IF(F81="Scenario3PBT7",'Medium retrofit'!$Y$101,"")))&amp;IF(F81="Scenario1PBT8",'Medium retrofit'!$Z$101,IF(F81="Scenario2PBT8",'Medium retrofit'!$AA$101,IF(F81="Scenario3PBT8",'Medium retrofit'!$AB$101,"")))&amp;IF(F81="Scenario1PBT9",'Medium retrofit'!$AC$101,IF(F81="Scenario2PBT9",'Medium retrofit'!$AD$101,IF(F81="Scenario3PBT9",'Medium retrofit'!$AE$101,"")))&amp;IF(F81="Scenario1PBT10",'Medium retrofit'!$AF$101,IF(F81="Scenario2PBT10",'Medium retrofit'!$AG$101,IF(F81="Scenario3PBT10",'Medium retrofit'!$AH$101,"")))&amp;IF(F81="Scenario1PBT11",'Medium retrofit'!$AI$101,IF(F81="Scenario2PBT11",'Medium retrofit'!$AJ$101,IF(F81="Scenario3PBT11",'Medium retrofit'!$AK$101,"")))&amp;IF(F81="Scenario1PBT12",'Medium retrofit'!$AL$101,IF(F81="Scenario2PBT12",'Medium retrofit'!$AM$101,IF(F81="Scenario3PBT12",'Medium retrofit'!$AN$101,"")))&amp;IF(F81="Scenario1PBT13",'Medium retrofit'!$AO$101,IF(F81="Scenario2PBT13",'Medium retrofit'!$AP$101,IF(F81="Scenario3PBT13",'Medium retrofit'!$AQ$101,"")))&amp;IF(F81="Scenario1PBT14",'Medium retrofit'!$AR$101,IF(F81="Scenario2PBT14",'Medium retrofit'!$AS$101,IF(F81="Scenario3PBT14",'Medium retrofit'!$AT$101,"")))&amp;IF(F81="Scenario1PBT15",'Medium retrofit'!$AU$101,IF(F81="Scenario2PBT15",'Medium retrofit'!$AV$101,IF(F81="Scenario3PBT15",'Medium retrofit'!$AW$101,"")))</f>
        <v/>
      </c>
      <c r="AB81" s="242">
        <f t="shared" si="60"/>
        <v>0</v>
      </c>
      <c r="AC81" s="364" t="str">
        <f t="shared" si="61"/>
        <v/>
      </c>
      <c r="AD81" s="353">
        <f>IF(AC81="",IFERROR('Projection_Base-case'!G82-G81,0),0)</f>
        <v>0</v>
      </c>
      <c r="AE81" s="350">
        <f t="shared" si="37"/>
        <v>0</v>
      </c>
      <c r="AF81" s="361">
        <f>IFERROR(100*AD81/'Projection_Base-case'!G82,0)</f>
        <v>0</v>
      </c>
      <c r="AG81" s="352">
        <f>IF(AC81="",IFERROR('Projection_Base-case'!I82-I81,0),0)</f>
        <v>0</v>
      </c>
      <c r="AH81" s="353">
        <f t="shared" si="38"/>
        <v>0</v>
      </c>
      <c r="AI81" s="361">
        <f>IFERROR(100*AG81/'Projection_Base-case'!I82,0)</f>
        <v>0</v>
      </c>
      <c r="AJ81" s="352">
        <f>IF(AC81="",IFERROR('Projection_Base-case'!K82-K81,0),0)</f>
        <v>0</v>
      </c>
      <c r="AK81" s="353">
        <f t="shared" si="39"/>
        <v>0</v>
      </c>
      <c r="AL81" s="361">
        <f>IFERROR(100*AJ81/'Projection_Base-case'!K82,0)</f>
        <v>0</v>
      </c>
      <c r="AM81" s="352">
        <f>-IF(AC81="",IFERROR('Projection_Base-case'!M82-M81,0),0)</f>
        <v>0</v>
      </c>
      <c r="AN81" s="353">
        <f t="shared" si="40"/>
        <v>0</v>
      </c>
      <c r="AO81" s="354">
        <f>IFERROR(IF('Projection_Base-case'!N82&gt;0,100*AN81/'Projection_Base-case'!N82,100*AN81/N81),0)</f>
        <v>0</v>
      </c>
      <c r="AP81" s="355">
        <f>IF(AC81="",IFERROR('Projection_Base-case'!O82-O81,0),0)</f>
        <v>0</v>
      </c>
      <c r="AQ81" s="356">
        <f t="shared" si="41"/>
        <v>0</v>
      </c>
      <c r="AR81" s="356">
        <f>IFERROR(100*AP81/'Projection_Base-case'!O82,0)</f>
        <v>0</v>
      </c>
      <c r="AS81" s="355">
        <f>IF(AC81="",IFERROR('Projection_Base-case'!Q82-Q81,0),0)</f>
        <v>0</v>
      </c>
      <c r="AT81" s="356">
        <f t="shared" si="42"/>
        <v>0</v>
      </c>
      <c r="AU81" s="356">
        <f>IFERROR(100*AS81/'Projection_Base-case'!Q82,0)</f>
        <v>0</v>
      </c>
      <c r="AV81" s="355">
        <f>IF(AC81="",IFERROR('Projection_Base-case'!S82-S81,0),0)</f>
        <v>0</v>
      </c>
      <c r="AW81" s="356">
        <f t="shared" si="43"/>
        <v>0</v>
      </c>
      <c r="AX81" s="357">
        <f>IFERROR(100*AV81/'Projection_Base-case'!S82,0)</f>
        <v>0</v>
      </c>
      <c r="AY81" s="358">
        <f>IF(AC81="",IFERROR('Projection_Base-case'!U82-U81,0),0)</f>
        <v>0</v>
      </c>
      <c r="AZ81" s="359">
        <f t="shared" si="44"/>
        <v>0</v>
      </c>
      <c r="BA81" s="359">
        <f>IFERROR(100*AY81/'Projection_Base-case'!U82,0)</f>
        <v>0</v>
      </c>
      <c r="BB81" s="358">
        <f>IF(AC81="",IFERROR('Projection_Base-case'!W82-W81,0),0)</f>
        <v>0</v>
      </c>
      <c r="BC81" s="359">
        <f t="shared" si="45"/>
        <v>0</v>
      </c>
      <c r="BD81" s="359">
        <f>IFERROR(100*BB81/'Projection_Base-case'!W82,0)</f>
        <v>0</v>
      </c>
      <c r="BE81" s="358">
        <f>IF(AC81="",IFERROR('Projection_Base-case'!Y82-Y81,0),0)</f>
        <v>0</v>
      </c>
      <c r="BF81" s="359">
        <f t="shared" si="46"/>
        <v>0</v>
      </c>
      <c r="BG81" s="359">
        <f>IFERROR(100*BE81/'Projection_Base-case'!Y82,0)</f>
        <v>0</v>
      </c>
      <c r="BH81" s="359">
        <f t="shared" si="47"/>
        <v>0</v>
      </c>
      <c r="BI81" s="360">
        <f t="shared" si="48"/>
        <v>0</v>
      </c>
    </row>
    <row r="82" spans="1:61">
      <c r="A82" s="205">
        <v>78</v>
      </c>
      <c r="B82" s="347">
        <f>IF('Projection_Base-case'!B83&lt;&gt;"",'Projection_Base-case'!B83,0)</f>
        <v>0</v>
      </c>
      <c r="C82" s="347">
        <f>IF('Projection_Base-case'!C83&lt;&gt;"",'Projection_Base-case'!C83,0)</f>
        <v>0</v>
      </c>
      <c r="D82" s="365">
        <f>IF('Projection_Base-case'!D83&lt;&gt;"",'Projection_Base-case'!D83,0)</f>
        <v>0</v>
      </c>
      <c r="E82" s="369"/>
      <c r="F82" s="367" t="str">
        <f t="shared" si="49"/>
        <v>0</v>
      </c>
      <c r="G82" s="241" t="str">
        <f>IF(F82="Scenario1PBT1",'Medium retrofit'!$E$6,IF(F82="Scenario2PBT1",'Medium retrofit'!$F$6,IF(F82="Scenario3PBT1",'Medium retrofit'!$G$6,"")))&amp;IF(F82="Scenario1PBT2",'Medium retrofit'!$H$6,IF(F82="Scenario2PBT2",'Medium retrofit'!$I$6,IF(F82="Scenario3PBT2",'Medium retrofit'!$J$6,"")))&amp;IF(F82="Scenario1PBT3",'Medium retrofit'!$K$6,IF(F82="Scenario2PBT3",'Medium retrofit'!$L$6,IF(F82="Scenario3PBT3",'Medium retrofit'!$M$6,"")))&amp;IF(F82="Scenario1PBT4",'Medium retrofit'!$N$6,IF(F82="Scenario2PBT4",'Medium retrofit'!$O$6,IF(F82="Scenario3PBT4",'Medium retrofit'!$P$6,"")))&amp;IF(F82="Scenario1PBT5",'Medium retrofit'!$Q$6,IF(F82="Scenario2PBT5",'Medium retrofit'!$R$6,IF(F82="Scenario3PBT5",'Medium retrofit'!$S$6,"")))&amp;IF(F82="Scenario1PBT6",'Medium retrofit'!$T$6,IF(F82="Scenario2PBT6",'Medium retrofit'!$U$6,IF(F82="Scenario3PBT6",'Medium retrofit'!$V$6,"")))&amp;IF(F82="Scenario1PBT7",'Medium retrofit'!$W$6,IF(F82="Scenario2PBT7",'Medium retrofit'!$X$6,IF(F82="Scenario3PBT7",'Medium retrofit'!$Y$6,"")))&amp;IF(F82="Scenario1PBT8",'Medium retrofit'!$Z$6,IF(F82="Scenario2PBT8",'Medium retrofit'!$AA$6,IF(F82="Scenario3PBT8",'Medium retrofit'!$AB$6,"")))&amp;IF(F82="Scenario1PBT9",'Medium retrofit'!$AC$6,IF(F82="Scenario2PBT9",'Medium retrofit'!$AD$6,IF(F82="Scenario3PBT9",'Medium retrofit'!$AE$6,"")))&amp;IF(F82="Scenario1PBT10",'Medium retrofit'!$AF$6,IF(F82="Scenario2PBT10",'Medium retrofit'!$AG$6,IF(F82="Scenario3PBT10",'Medium retrofit'!$AH$6,"")))&amp;IF(F82="Scenario1PBT11",'Medium retrofit'!$AI$6,IF(F82="Scenario2PBT11",'Medium retrofit'!$AJ$6,IF(F82="Scenario3PBT11",'Medium retrofit'!$AK$6,"")))&amp;IF(F82="Scenario1PBT12",'Medium retrofit'!$AL$6,IF(F82="Scenario2PBT12",'Medium retrofit'!$AM$6,IF(F82="Scenario3PBT12",'Medium retrofit'!$AN$6,"")))&amp;IF(F82="Scenario1PBT13",'Medium retrofit'!$AO$6,IF(F82="Scenario2PBT13",'Medium retrofit'!$AP$6,IF(F82="Scenario3PBT13",'Medium retrofit'!$AQ$6,"")))&amp;IF(F82="Scenario1PBT14",'Medium retrofit'!$AR$6,IF(F82="Scenario2PBT14",'Medium retrofit'!$AS$6,IF(F82="Scenario3PBT14",'Medium retrofit'!$AT$6,"")))&amp;IF(F82="Scenario1PBT15",'Medium retrofit'!$AU$6,IF(F82="Scenario2PBT15",'Medium retrofit'!$AV$6,IF(F82="Scenario3PBT15",'Medium retrofit'!$AW$6,"")))</f>
        <v/>
      </c>
      <c r="H82" s="123">
        <f t="shared" si="50"/>
        <v>0</v>
      </c>
      <c r="I82" s="239" t="str">
        <f>IF(F82="Scenario1PBT1",'Medium retrofit'!$E$16,IF(F82="Scenario2PBT1",'Medium retrofit'!$F$16,IF(F82="Scenario3PBT1",'Medium retrofit'!$G$16,"")))&amp;IF(F82="Scenario1PBT2",'Medium retrofit'!$H$16,IF(F82="Scenario2PBT2",'Medium retrofit'!$I$16,IF(F82="Scenario3PBT2",'Medium retrofit'!$J$16,"")))&amp;IF(F82="Scenario1PBT3",'Medium retrofit'!$K$16,IF(F82="Scenario2PBT3",'Medium retrofit'!$L$16,IF(F82="Scenario3PBT3",'Medium retrofit'!$M$16,"")))&amp;IF(F82="Scenario1PBT4",'Medium retrofit'!$N$16,IF(F82="Scenario2PBT4",'Medium retrofit'!$O$16,IF(F82="Scenario3PBT4",'Medium retrofit'!$P$16,"")))&amp;IF(F82="Scenario1PBT5",'Medium retrofit'!$Q$16,IF(F82="Scenario2PBT5",'Medium retrofit'!$R$16,IF(F82="Scenario3PBT5",'Medium retrofit'!$S$16,"")))&amp;IF(F82="Scenario1PBT6",'Medium retrofit'!$T$16,IF(F82="Scenario2PBT6",'Medium retrofit'!$U$16,IF(F82="Scenario3PBT6",'Medium retrofit'!$V$16,"")))&amp;IF(F82="Scenario1PBT7",'Medium retrofit'!$W$16,IF(F82="Scenario2PBT7",'Medium retrofit'!$X$16,IF(F82="Scenario3PBT7",'Medium retrofit'!$Y$16,"")))&amp;IF(F82="Scenario1PBT8",'Medium retrofit'!$Z$16,IF(F82="Scenario2PBT8",'Medium retrofit'!$AA$16,IF(F82="Scenario3PBT8",'Medium retrofit'!$AB$16,"")))&amp;IF(F82="Scenario1PBT9",'Medium retrofit'!$AC$16,IF(F82="Scenario2PBT9",'Medium retrofit'!$AD$16,IF(F82="Scenario3PBT9",'Medium retrofit'!$AE$16,"")))&amp;IF(F82="Scenario1PBT10",'Medium retrofit'!$AF$16,IF(F82="Scenario2PBT10",'Medium retrofit'!$AG$16,IF(F82="Scenario3PBT10",'Medium retrofit'!$AH$16,"")))&amp;IF(F82="Scenario1PBT11",'Medium retrofit'!$AI$16,IF(F82="Scenario2PBT11",'Medium retrofit'!$AJ$16,IF(F82="Scenario3PBT11",'Medium retrofit'!$AK$16,"")))&amp;IF(F82="Scenario1PBT12",'Medium retrofit'!$AL$16,IF(F82="Scenario2PBT12",'Medium retrofit'!$AM$16,IF(F82="Scenario3PBT12",'Medium retrofit'!$AN$16,"")))&amp;IF(F82="Scenario1PBT13",'Medium retrofit'!$AO$16,IF(F82="Scenario2PBT13",'Medium retrofit'!$AP$16,IF(F82="Scenario3PBT13",'Medium retrofit'!$AQ$16,"")))&amp;IF(F82="Scenario1PBT14",'Medium retrofit'!$AR$16,IF(F82="Scenario2PBT14",'Medium retrofit'!$AS$16,IF(F82="Scenario3PBT14",'Medium retrofit'!$AT$16,"")))&amp;IF(F82="Scenario1PBT15",'Medium retrofit'!$AU$16,IF(F82="Scenario2PBT15",'Medium retrofit'!$AV$16,IF(F82="Scenario3PBT15",'Medium retrofit'!$AW$16,"")))</f>
        <v/>
      </c>
      <c r="J82" s="123">
        <f t="shared" si="51"/>
        <v>0</v>
      </c>
      <c r="K82" s="123" t="str">
        <f>IF(F82="Scenario1PBT1",'Medium retrofit'!$E$18,IF(F82="Scenario2PBT1",'Medium retrofit'!$F$18,IF(F82="Scenario3PBT1",'Medium retrofit'!$G$18,"")))&amp;IF(F82="Scenario1PBT2",'Medium retrofit'!$H$18,IF(F82="Scenario2PBT2",'Medium retrofit'!$I$18,IF(F82="Scenario3PBT2",'Medium retrofit'!$J$18,"")))&amp;IF(F82="Scenario1PBT3",'Medium retrofit'!$K$18,IF(F82="Scenario2PBT3",'Medium retrofit'!$L$18,IF(F82="Scenario3PBT3",'Medium retrofit'!$M$18,"")))&amp;IF(F82="Scenario1PBT4",'Medium retrofit'!$N$18,IF(F82="Scenario2PBT4",'Medium retrofit'!$O$18,IF(F82="Scenario3PBT4",'Medium retrofit'!$P$18,"")))&amp;IF(F82="Scenario1PBT5",'Medium retrofit'!$Q$18,IF(F82="Scenario2PBT5",'Medium retrofit'!$R$18,IF(F82="Scenario3PBT5",'Medium retrofit'!$S$18,"")))&amp;IF(F82="Scenario1PBT6",'Medium retrofit'!$T$18,IF(F82="Scenario2PBT6",'Medium retrofit'!$U$18,IF(F82="Scenario3PBT6",'Medium retrofit'!$V$18,"")))&amp;IF(F82="Scenario1PBT7",'Medium retrofit'!$W$18,IF(F82="Scenario2PBT7",'Medium retrofit'!$X$18,IF(F82="Scenario3PBT7",'Medium retrofit'!$Y$18,"")))&amp;IF(F82="Scenario1PBT8",'Medium retrofit'!$Z$18,IF(F82="Scenario2PBT8",'Medium retrofit'!$AA$18,IF(F82="Scenario3PBT8",'Medium retrofit'!$AB$18,"")))&amp;IF(F82="Scenario1PBT9",'Medium retrofit'!$AC$18,IF(F82="Scenario2PBT9",'Medium retrofit'!$AD$18,IF(F82="Scenario3PBT9",'Medium retrofit'!$AE$18,"")))&amp;IF(F82="Scenario1PBT10",'Medium retrofit'!$AF$18,IF(F82="Scenario2PBT10",'Medium retrofit'!$AG$18,IF(F82="Scenario3PBT10",'Medium retrofit'!$AH$18,"")))&amp;IF(F82="Scenario1PBT11",'Medium retrofit'!$AI$18,IF(F82="Scenario2PBT11",'Medium retrofit'!$AJ$18,IF(F82="Scenario3PBT11",'Medium retrofit'!$AK$18,"")))&amp;IF(F82="Scenario1PBT12",'Medium retrofit'!$AL$18,IF(F82="Scenario2PBT12",'Medium retrofit'!$AM$18,IF(F82="Scenario3PBT12",'Medium retrofit'!$AN$18,"")))&amp;IF(F82="Scenario1PBT13",'Medium retrofit'!$AO$18,IF(F82="Scenario2PBT13",'Medium retrofit'!$AP$18,IF(F82="Scenario3PBT13",'Medium retrofit'!$AQ$18,"")))&amp;IF(F82="Scenario1PBT14",'Medium retrofit'!$AR$18,IF(F82="Scenario2PBT14",'Medium retrofit'!$AS$18,IF(F82="Scenario3PBT14",'Medium retrofit'!$AT$18,"")))&amp;IF(F82="Scenario1PBT15",'Medium retrofit'!$AU$18,IF(F82="Scenario2PBT15",'Medium retrofit'!$AV$18,IF(F82="Scenario3PBT15",'Medium retrofit'!$AW$18,"")))</f>
        <v/>
      </c>
      <c r="L82" s="123">
        <f t="shared" si="52"/>
        <v>0</v>
      </c>
      <c r="M82" s="123" t="str">
        <f>IF(F82="Scenario1PBT1",'Medium retrofit'!$E$20,IF(F82="Scenario2PBT1",'Medium retrofit'!$F$20,IF(F82="Scenario3PBT1",'Medium retrofit'!$G$20,"")))&amp;IF(F82="Scenario1PBT2",'Medium retrofit'!$H$20,IF(F82="Scenario2PBT2",'Medium retrofit'!$I$20,IF(F82="Scenario3PBT2",'Medium retrofit'!$J$20,"")))&amp;IF(F82="Scenario1PBT3",'Medium retrofit'!$K$20,IF(F82="Scenario2PBT3",'Medium retrofit'!$L$20,IF(F82="Scenario3PBT3",'Medium retrofit'!$M$20,"")))&amp;IF(F82="Scenario1PBT4",'Medium retrofit'!$N$20,IF(F82="Scenario2PBT4",'Medium retrofit'!$O$20,IF(F82="Scenario3PBT4",'Medium retrofit'!$P$20,"")))&amp;IF(F82="Scenario1PBT5",'Medium retrofit'!$Q$20,IF(F82="Scenario2PBT5",'Medium retrofit'!$R$20,IF(F82="Scenario3PBT5",'Medium retrofit'!$S$20,"")))&amp;IF(F82="Scenario1PBT6",'Medium retrofit'!$T$20,IF(F82="Scenario2PBT6",'Medium retrofit'!$U$20,IF(F82="Scenario3PBT6",'Medium retrofit'!$V$20,"")))&amp;IF(F82="Scenario1PBT7",'Medium retrofit'!$W$20,IF(F82="Scenario2PBT7",'Medium retrofit'!$X$20,IF(F82="Scenario3PBT7",'Medium retrofit'!$Y$20,"")))&amp;IF(F82="Scenario1PBT8",'Medium retrofit'!$Z$20,IF(F82="Scenario2PBT8",'Medium retrofit'!$AA$20,IF(F82="Scenario3PBT8",'Medium retrofit'!$AB$20,"")))&amp;IF(F82="Scenario1PBT9",'Medium retrofit'!$AC$20,IF(F82="Scenario2PBT9",'Medium retrofit'!$AD$20,IF(F82="Scenario3PBT9",'Medium retrofit'!$AE$20,"")))&amp;IF(F82="Scenario1PBT10",'Medium retrofit'!$AF$20,IF(F82="Scenario2PBT10",'Medium retrofit'!$AG$20,IF(F82="Scenario3PBT10",'Medium retrofit'!$AH$20,"")))&amp;IF(F82="Scenario1PBT11",'Medium retrofit'!$AI$20,IF(F82="Scenario2PBT11",'Medium retrofit'!$AJ$20,IF(F82="Scenario3PBT11",'Medium retrofit'!$AK$20,"")))&amp;IF(F82="Scenario1PBT12",'Medium retrofit'!$AL$20,IF(F82="Scenario2PBT12",'Medium retrofit'!$AM$20,IF(F82="Scenario3PBT12",'Medium retrofit'!$AN$20,"")))&amp;IF(F82="Scenario1PBT13",'Medium retrofit'!$AO$20,IF(F82="Scenario2PBT13",'Medium retrofit'!$AP$20,IF(F82="Scenario3PBT13",'Medium retrofit'!$AQ$20,"")))&amp;IF(F82="Scenario1PBT14",'Medium retrofit'!$AR$20,IF(F82="Scenario2PBT14",'Medium retrofit'!$AS$20,IF(F82="Scenario3PBT14",'Medium retrofit'!$AT$20,"")))&amp;IF(F82="Scenario1PBT15",'Medium retrofit'!$AU$20,IF(F82="Scenario2PBT15",'Medium retrofit'!$AV$20,IF(F82="Scenario3PBT15",'Medium retrofit'!$AW$20,"")))</f>
        <v/>
      </c>
      <c r="N82" s="124">
        <f t="shared" si="53"/>
        <v>0</v>
      </c>
      <c r="O82" s="245" t="str">
        <f>IF(F82="Scenario1PBT1",'Medium retrofit'!$E$23,IF(F82="Scenario2PBT1",'Medium retrofit'!$F$23,IF(F82="Scenario3PBT1",'Medium retrofit'!$G$23,"")))&amp;IF(F82="Scenario1PBT2",'Medium retrofit'!$H$23,IF(F82="Scenario2PBT2",'Medium retrofit'!$I$23,IF(F82="Scenario3PBT2",'Medium retrofit'!$J$23,"")))&amp;IF(F82="Scenario1PBT3",'Medium retrofit'!$K$23,IF(F82="Scenario2PBT3",'Medium retrofit'!$L$23,IF(F82="Scenario3PBT3",'Medium retrofit'!$M$23,"")))&amp;IF(F82="Scenario1PBT4",'Medium retrofit'!$N$23,IF(F82="Scenario2PBT4",'Medium retrofit'!$O$23,IF(F82="Scenario3PBT4",'Medium retrofit'!$P$23,"")))&amp;IF(F82="Scenario1PBT5",'Medium retrofit'!$Q$23,IF(F82="Scenario2PBT5",'Medium retrofit'!$R$23,IF(F82="Scenario3PBT5",'Medium retrofit'!$S$23,"")))&amp;IF(F82="Scenario1PBT6",'Medium retrofit'!$T$23,IF(F82="Scenario2PBT6",'Medium retrofit'!$U$23,IF(F82="Scenario3PBT6",'Medium retrofit'!$V$23,"")))&amp;IF(F82="Scenario1PBT7",'Medium retrofit'!$W$23,IF(F82="Scenario2PBT7",'Medium retrofit'!$X$23,IF(F82="Scenario3PBT7",'Medium retrofit'!$Y$23,"")))&amp;IF(F82="Scenario1PBT8",'Medium retrofit'!$Z$23,IF(F82="Scenario2PBT8",'Medium retrofit'!$AA$23,IF(F82="Scenario3PBT8",'Medium retrofit'!$AB$23,"")))&amp;IF(F82="Scenario1PBT9",'Medium retrofit'!$AC$23,IF(F82="Scenario2PBT9",'Medium retrofit'!$AD$23,IF(F82="Scenario3PBT9",'Medium retrofit'!$AE$23,"")))&amp;IF(F82="Scenario1PBT10",'Medium retrofit'!$AF$23,IF(F82="Scenario2PBT10",'Medium retrofit'!$AG$23,IF(F82="Scenario3PBT10",'Medium retrofit'!$AH$23,"")))&amp;IF(F82="Scenario1PBT11",'Medium retrofit'!$AI$23,IF(F82="Scenario2PBT11",'Medium retrofit'!$AJ$23,IF(F82="Scenario3PBT11",'Medium retrofit'!$AK$23,"")))&amp;IF(F82="Scenario1PBT12",'Medium retrofit'!$AL$23,IF(F82="Scenario2PBT12",'Medium retrofit'!$AM$23,IF(F82="Scenario3PBT12",'Medium retrofit'!$AN$23,"")))&amp;IF(F82="Scenario1PBT13",'Medium retrofit'!$AO$23,IF(F82="Scenario2PBT13",'Medium retrofit'!$AP$23,IF(F82="Scenario3PBT13",'Medium retrofit'!$AQ$23,"")))&amp;IF(F82="Scenario1PBT14",'Medium retrofit'!$AR$23,IF(F82="Scenario2PBT14",'Medium retrofit'!$AS$23,IF(F82="Scenario3PBT14",'Medium retrofit'!$AT$23,"")))&amp;IF(F82="Scenario1PBT15",'Medium retrofit'!$AU$23,IF(F82="Scenario2PBT15",'Medium retrofit'!$AV$23,IF(F82="Scenario3PBT15",'Medium retrofit'!$AW$23,"")))</f>
        <v/>
      </c>
      <c r="P82" s="123">
        <f t="shared" si="54"/>
        <v>0</v>
      </c>
      <c r="Q82" s="123" t="str">
        <f>IF(F82="Scenario1PBT1",'Medium retrofit'!$E$25,IF(F82="Scenario2PBT1",'Medium retrofit'!$F$25,IF(F82="Scenario3PBT1",'Medium retrofit'!$G$25,"")))&amp;IF(F82="Scenario1PBT2",'Medium retrofit'!$H$25,IF(F82="Scenario2PBT2",'Medium retrofit'!$I$25,IF(F82="Scenario3PBT2",'Medium retrofit'!$J$25,"")))&amp;IF(F82="Scenario1PBT3",'Medium retrofit'!$K$25,IF(F82="Scenario2PBT3",'Medium retrofit'!$L$25,IF(F82="Scenario3PBT3",'Medium retrofit'!$M$25,"")))&amp;IF(F82="Scenario1PBT4",'Medium retrofit'!$N$25,IF(F82="Scenario2PBT4",'Medium retrofit'!$O$25,IF(F82="Scenario3PBT4",'Medium retrofit'!$P$25,"")))&amp;IF(F82="Scenario1PBT5",'Medium retrofit'!$Q$25,IF(F82="Scenario2PBT5",'Medium retrofit'!$R$25,IF(F82="Scenario3PBT5",'Medium retrofit'!$S$25,"")))&amp;IF(F82="Scenario1PBT6",'Medium retrofit'!$T$25,IF(F82="Scenario2PBT6",'Medium retrofit'!$U$25,IF(F82="Scenario3PBT6",'Medium retrofit'!$V$25,"")))&amp;IF(F82="Scenario1PBT7",'Medium retrofit'!$W$25,IF(F82="Scenario2PBT7",'Medium retrofit'!$X$25,IF(F82="Scenario3PBT7",'Medium retrofit'!$Y$25,"")))&amp;IF(F82="Scenario1PBT8",'Medium retrofit'!$Z$25,IF(F82="Scenario2PBT8",'Medium retrofit'!$AA$25,IF(F82="Scenario3PBT8",'Medium retrofit'!$AB$25,"")))&amp;IF(F82="Scenario1PBT9",'Medium retrofit'!$AC$25,IF(F82="Scenario2PBT9",'Medium retrofit'!$AD$25,IF(F82="Scenario3PBT9",'Medium retrofit'!$AE$25,"")))&amp;IF(F82="Scenario1PBT10",'Medium retrofit'!$AF$25,IF(F82="Scenario2PBT10",'Medium retrofit'!$AG$25,IF(F82="Scenario3PBT10",'Medium retrofit'!$AH$25,"")))&amp;IF(F82="Scenario1PBT11",'Medium retrofit'!$AI$25,IF(F82="Scenario2PBT11",'Medium retrofit'!$AJ$25,IF(F82="Scenario3PBT11",'Medium retrofit'!$AK$25,"")))&amp;IF(F82="Scenario1PBT12",'Medium retrofit'!$AL$25,IF(F82="Scenario2PBT12",'Medium retrofit'!$AM$25,IF(F82="Scenario3PBT12",'Medium retrofit'!$AN$25,"")))&amp;IF(F82="Scenario1PBT13",'Medium retrofit'!$AO$25,IF(F82="Scenario2PBT13",'Medium retrofit'!$AP$25,IF(F82="Scenario3PBT13",'Medium retrofit'!$AQ$25,"")))&amp;IF(F82="Scenario1PBT14",'Medium retrofit'!$AR$25,IF(F82="Scenario2PBT14",'Medium retrofit'!$AS$25,IF(F82="Scenario3PBT14",'Medium retrofit'!$AT$25,"")))&amp;IF(F82="Scenario1PBT15",'Medium retrofit'!$AU$25,IF(F82="Scenario2PBT15",'Medium retrofit'!$AV$25,IF(F82="Scenario3PBT15",'Medium retrofit'!$AW$25,"")))</f>
        <v/>
      </c>
      <c r="R82" s="123">
        <f t="shared" si="55"/>
        <v>0</v>
      </c>
      <c r="S82" s="123" t="str">
        <f>IF(F82="Scenario1PBT1",'Medium retrofit'!$E$27,IF(F82="Scenario2PBT1",'Medium retrofit'!$F$27,IF(F82="Scenario3PBT1",'Medium retrofit'!$G$27,"")))&amp;IF(F82="Scenario1PBT2",'Medium retrofit'!$H$27,IF(F82="Scenario2PBT2",'Medium retrofit'!$I$27,IF(F82="Scenario3PBT2",'Medium retrofit'!$J$27,"")))&amp;IF(F82="Scenario1PBT3",'Medium retrofit'!$K$27,IF(F82="Scenario2PBT3",'Medium retrofit'!$L$27,IF(F82="Scenario3PBT3",'Medium retrofit'!$M$27,"")))&amp;IF(F82="Scenario1PBT4",'Medium retrofit'!$N$27,IF(F82="Scenario2PBT4",'Medium retrofit'!$O$27,IF(F82="Scenario3PBT4",'Medium retrofit'!$P$27,"")))&amp;IF(F82="Scenario1PBT5",'Medium retrofit'!$Q$27,IF(F82="Scenario2PBT5",'Medium retrofit'!$R$27,IF(F82="Scenario3PBT5",'Medium retrofit'!$S$27,"")))&amp;IF(F82="Scenario1PBT6",'Medium retrofit'!$T$27,IF(F82="Scenario2PBT6",'Medium retrofit'!$U$27,IF(F82="Scenario3PBT6",'Medium retrofit'!$V$27,"")))&amp;IF(F82="Scenario1PBT7",'Medium retrofit'!$W$27,IF(F82="Scenario2PBT7",'Medium retrofit'!$X$27,IF(F82="Scenario3PBT7",'Medium retrofit'!$Y$27,"")))&amp;IF(F82="Scenario1PBT8",'Medium retrofit'!$Z$27,IF(F82="Scenario2PBT8",'Medium retrofit'!$AA$27,IF(F82="Scenario3PBT8",'Medium retrofit'!$AB$27,"")))&amp;IF(F82="Scenario1PBT9",'Medium retrofit'!$AC$27,IF(F82="Scenario2PBT9",'Medium retrofit'!$AD$27,IF(F82="Scenario3PBT9",'Medium retrofit'!$AE$27,"")))&amp;IF(F82="Scenario1PBT10",'Medium retrofit'!$AF$27,IF(F82="Scenario2PBT10",'Medium retrofit'!$AG$27,IF(F82="Scenario3PBT10",'Medium retrofit'!$AH$27,"")))&amp;IF(F82="Scenario1PBT11",'Medium retrofit'!$AI$27,IF(F82="Scenario2PBT11",'Medium retrofit'!$AJ$27,IF(F82="Scenario3PBT11",'Medium retrofit'!$AK$27,"")))&amp;IF(F82="Scenario1PBT12",'Medium retrofit'!$AL$27,IF(F82="Scenario2PBT12",'Medium retrofit'!$AM$27,IF(F82="Scenario3PBT12",'Medium retrofit'!$AN$27,"")))&amp;IF(F82="Scenario1PBT13",'Medium retrofit'!$AO$27,IF(F82="Scenario2PBT13",'Medium retrofit'!$AP$27,IF(F82="Scenario3PBT13",'Medium retrofit'!$AQ$27,"")))&amp;IF(F82="Scenario1PBT14",'Medium retrofit'!$AR$27,IF(F82="Scenario2PBT14",'Medium retrofit'!$AS$27,IF(F82="Scenario3PBT14",'Medium retrofit'!$AT$27,"")))&amp;IF(F82="Scenario1PBT15",'Medium retrofit'!$AU$27,IF(F82="Scenario2PBT15",'Medium retrofit'!$AV$27,IF(F82="Scenario3PBT15",'Medium retrofit'!$AW$27,"")))</f>
        <v/>
      </c>
      <c r="T82" s="246">
        <f t="shared" si="56"/>
        <v>0</v>
      </c>
      <c r="U82" s="245" t="str">
        <f>IF(F82="Scenario1PBT1",'Medium retrofit'!$E$38,IF(F82="Scenario2PBT1",'Medium retrofit'!$F$38,IF(F82="Scenario3PBT1",'Medium retrofit'!$G$38,"")))&amp;IF(F82="Scenario1PBT2",'Medium retrofit'!$H$38,IF(F82="Scenario2PBT2",'Medium retrofit'!$I$38,IF(F82="Scenario3PBT2",'Medium retrofit'!$J$38,"")))&amp;IF(F82="Scenario1PBT3",'Medium retrofit'!$K$38,IF(F82="Scenario2PBT3",'Medium retrofit'!$L$38,IF(F82="Scenario3PBT3",'Medium retrofit'!$M$38,"")))&amp;IF(F82="Scenario1PBT4",'Medium retrofit'!$N$38,IF(F82="Scenario2PBT4",'Medium retrofit'!$O$38,IF(F82="Scenario3PBT4",'Medium retrofit'!$P$38,"")))&amp;IF(F82="Scenario1PBT5",'Medium retrofit'!$Q$38,IF(F82="Scenario2PBT5",'Medium retrofit'!$R$38,IF(F82="Scenario3PBT5",'Medium retrofit'!$S$38,"")))&amp;IF(F82="Scenario1PBT6",'Medium retrofit'!$T$38,IF(F82="Scenario2PBT6",'Medium retrofit'!$U$38,IF(F82="Scenario3PBT6",'Medium retrofit'!$V$38,"")))&amp;IF(F82="Scenario1PBT7",'Medium retrofit'!$W$38,IF(F82="Scenario2PBT7",'Medium retrofit'!$X$38,IF(F82="Scenario3PBT7",'Medium retrofit'!$Y$38,"")))&amp;IF(F82="Scenario1PBT8",'Medium retrofit'!$Z$38,IF(F82="Scenario2PBT8",'Medium retrofit'!$AA$38,IF(F82="Scenario3PBT8",'Medium retrofit'!$AB$38,"")))&amp;IF(F82="Scenario1PBT9",'Medium retrofit'!$AC$38,IF(F82="Scenario2PBT9",'Medium retrofit'!$AD$38,IF(F82="Scenario3PBT9",'Medium retrofit'!$AE$38,"")))&amp;IF(F82="Scenario1PBT10",'Medium retrofit'!$AF$38,IF(F82="Scenario2PBT10",'Medium retrofit'!$AG$38,IF(F82="Scenario3PBT10",'Medium retrofit'!$AH$38,"")))&amp;IF(F82="Scenario1PBT11",'Medium retrofit'!$AI$38,IF(F82="Scenario2PBT11",'Medium retrofit'!$AJ$38,IF(F82="Scenario3PBT11",'Medium retrofit'!$AK$38,"")))&amp;IF(F82="Scenario1PBT12",'Medium retrofit'!$AL$38,IF(F82="Scenario2PBT12",'Medium retrofit'!$AM$38,IF(F82="Scenario3PBT12",'Medium retrofit'!$AN$38,"")))&amp;IF(F82="Scenario1PBT13",'Medium retrofit'!$AO$38,IF(F82="Scenario2PBT13",'Medium retrofit'!$AP$38,IF(F82="Scenario3PBT13",'Medium retrofit'!$AQ$38,"")))&amp;IF(F82="Scenario1PBT14",'Medium retrofit'!$AR$38,IF(F82="Scenario2PBT14",'Medium retrofit'!$AS$38,IF(F82="Scenario3PBT14",'Medium retrofit'!$AT$38,"")))&amp;IF(F82="Scenario1PBT15",'Medium retrofit'!$AU$38,IF(F82="Scenario2PBT15",'Medium retrofit'!$AV$38,IF(F82="Scenario3PBT15",'Medium retrofit'!$AW$38,"")))</f>
        <v/>
      </c>
      <c r="V82" s="123">
        <f t="shared" si="57"/>
        <v>0</v>
      </c>
      <c r="W82" s="123" t="str">
        <f>IF(F82="Scenario1PBT1",'Medium retrofit'!$E$40,IF(F82="Scenario2PBT1",'Medium retrofit'!$F$40,IF(F82="Scenario3PBT1",'Medium retrofit'!$G$40,"")))&amp;IF(F82="Scenario1PBT2",'Medium retrofit'!$H$40,IF(F82="Scenario2PBT2",'Medium retrofit'!$I$40,IF(F82="Scenario3PBT2",'Medium retrofit'!$J$40,"")))&amp;IF(F82="Scenario1PBT3",'Medium retrofit'!$K$40,IF(F82="Scenario2PBT3",'Medium retrofit'!$L$40,IF(F82="Scenario3PBT3",'Medium retrofit'!$M$40,"")))&amp;IF(F82="Scenario1PBT4",'Medium retrofit'!$N$40,IF(F82="Scenario2PBT4",'Medium retrofit'!$O$40,IF(F82="Scenario3PBT4",'Medium retrofit'!$P$40,"")))&amp;IF(F82="Scenario1PBT5",'Medium retrofit'!$Q$40,IF(F82="Scenario2PBT5",'Medium retrofit'!$R$40,IF(F82="Scenario3PBT5",'Medium retrofit'!$S$40,"")))&amp;IF(F82="Scenario1PBT6",'Medium retrofit'!$T$40,IF(F82="Scenario2PBT6",'Medium retrofit'!$U$40,IF(F82="Scenario3PBT6",'Medium retrofit'!$V$40,"")))&amp;IF(F82="Scenario1PBT7",'Medium retrofit'!$W$40,IF(F82="Scenario2PBT7",'Medium retrofit'!$X$40,IF(F82="Scenario3PBT7",'Medium retrofit'!$Y$40,"")))&amp;IF(F82="Scenario1PBT8",'Medium retrofit'!$Z$40,IF(F82="Scenario2PBT8",'Medium retrofit'!$AA$40,IF(F82="Scenario3PBT8",'Medium retrofit'!$AB$40,"")))&amp;IF(F82="Scenario1PBT9",'Medium retrofit'!$AC$40,IF(F82="Scenario2PBT9",'Medium retrofit'!$AD$40,IF(F82="Scenario3PBT9",'Medium retrofit'!$AE$40,"")))&amp;IF(F82="Scenario1PBT10",'Medium retrofit'!$AF$40,IF(F82="Scenario2PBT10",'Medium retrofit'!$AG$40,IF(F82="Scenario3PBT10",'Medium retrofit'!$AH$40,"")))&amp;IF(F82="Scenario1PBT11",'Medium retrofit'!$AI$40,IF(F82="Scenario2PBT11",'Medium retrofit'!$AJ$40,IF(F82="Scenario3PBT11",'Medium retrofit'!$AK$40,"")))&amp;IF(F82="Scenario1PBT12",'Medium retrofit'!$AL$40,IF(F82="Scenario2PBT12",'Medium retrofit'!$AM$40,IF(F82="Scenario3PBT12",'Medium retrofit'!$AN$40,"")))&amp;IF(F82="Scenario1PBT13",'Medium retrofit'!$AO$40,IF(F82="Scenario2PBT13",'Medium retrofit'!$AP$40,IF(F82="Scenario3PBT13",'Medium retrofit'!$AQ$40,"")))&amp;IF(F82="Scenario1PBT14",'Medium retrofit'!$AR$40,IF(F82="Scenario2PBT14",'Medium retrofit'!$AS$40,IF(F82="Scenario3PBT14",'Medium retrofit'!$AT$40,"")))&amp;IF(F82="Scenario1PBT15",'Medium retrofit'!$AU$40,IF(F82="Scenario2PBT15",'Medium retrofit'!$AV$40,IF(F82="Scenario3PBT15",'Medium retrofit'!$AW$40,"")))</f>
        <v/>
      </c>
      <c r="X82" s="123">
        <f t="shared" si="58"/>
        <v>0</v>
      </c>
      <c r="Y82" s="123" t="str">
        <f>IF(F82="Scenario1PBT1",'Medium retrofit'!$E$42,IF(F82="Scenario2PBT1",'Medium retrofit'!$F$42,IF(F82="Scenario3PBT1",'Medium retrofit'!$G$42,"")))&amp;IF(F82="Scenario1PBT2",'Medium retrofit'!$H$42,IF(F82="Scenario2PBT2",'Medium retrofit'!$I$42,IF(F82="Scenario3PBT2",'Medium retrofit'!$J$42,"")))&amp;IF(F82="Scenario1PBT3",'Medium retrofit'!$K$42,IF(F82="Scenario2PBT3",'Medium retrofit'!$L$42,IF(F82="Scenario3PBT3",'Medium retrofit'!$M$42,"")))&amp;IF(F82="Scenario1PBT4",'Medium retrofit'!$N$42,IF(F82="Scenario2PBT4",'Medium retrofit'!$O$42,IF(F82="Scenario3PBT4",'Medium retrofit'!$P$42,"")))&amp;IF(F82="Scenario1PBT5",'Medium retrofit'!$Q$42,IF(F82="Scenario2PBT5",'Medium retrofit'!$R$42,IF(F82="Scenario3PBT5",'Medium retrofit'!$S$42,"")))&amp;IF(F82="Scenario1PBT6",'Medium retrofit'!$T$42,IF(F82="Scenario2PBT6",'Medium retrofit'!$U$42,IF(F82="Scenario3PBT6",'Medium retrofit'!$V$42,"")))&amp;IF(F82="Scenario1PBT7",'Medium retrofit'!$W$42,IF(F82="Scenario2PBT7",'Medium retrofit'!$X$42,IF(F82="Scenario3PBT7",'Medium retrofit'!$Y$42,"")))&amp;IF(F82="Scenario1PBT8",'Medium retrofit'!$Z$42,IF(F82="Scenario2PBT8",'Medium retrofit'!$AA$42,IF(F82="Scenario3PBT8",'Medium retrofit'!$AB$42,"")))&amp;IF(F82="Scenario1PBT9",'Medium retrofit'!$AC$42,IF(F82="Scenario2PBT9",'Medium retrofit'!$AD$42,IF(F82="Scenario3PBT9",'Medium retrofit'!$AE$42,"")))&amp;IF(F82="Scenario1PBT10",'Medium retrofit'!$AF$42,IF(F82="Scenario2PBT10",'Medium retrofit'!$AG$42,IF(F82="Scenario3PBT10",'Medium retrofit'!$AH$42,"")))&amp;IF(F82="Scenario1PBT11",'Medium retrofit'!$AI$42,IF(F82="Scenario2PBT11",'Medium retrofit'!$AJ$42,IF(F82="Scenario3PBT11",'Medium retrofit'!$AK$42,"")))&amp;IF(F82="Scenario1PBT12",'Medium retrofit'!$AL$42,IF(F82="Scenario2PBT12",'Medium retrofit'!$AM$42,IF(F82="Scenario3PBT12",'Medium retrofit'!$AN$42,"")))&amp;IF(F82="Scenario1PBT13",'Medium retrofit'!$AO$42,IF(F82="Scenario2PBT13",'Medium retrofit'!$AP$42,IF(F82="Scenario3PBT13",'Medium retrofit'!$AQ$42,"")))&amp;IF(F82="Scenario1PBT14",'Medium retrofit'!$AR$42,IF(F82="Scenario2PBT14",'Medium retrofit'!$AS$42,IF(F82="Scenario3PBT14",'Medium retrofit'!$AT$42,"")))&amp;IF(F82="Scenario1PBT15",'Medium retrofit'!$AU$42,IF(F82="Scenario2PBT15",'Medium retrofit'!$AV$42,IF(F82="Scenario3PBT15",'Medium retrofit'!$AW$42,"")))</f>
        <v/>
      </c>
      <c r="Z82" s="123">
        <f t="shared" si="59"/>
        <v>0</v>
      </c>
      <c r="AA82" s="239" t="str">
        <f>IF(F82="Scenario1PBT1",'Medium retrofit'!$E$101,IF(F82="Scenario2PBT1",'Medium retrofit'!$F$101,IF(F82="Scenario3PBT1",'Medium retrofit'!$G$101,"")))&amp;IF(F82="Scenario1PBT2",'Medium retrofit'!$H$101,IF(F82="Scenario2PBT2",'Medium retrofit'!$I$101,IF(F82="Scenario3PBT2",'Medium retrofit'!$J$101,"")))&amp;IF(F82="Scenario1PBT3",'Medium retrofit'!$K$101,IF(F82="Scenario2PBT3",'Medium retrofit'!$L$101,IF(F82="Scenario3PBT3",'Medium retrofit'!$M$101,"")))&amp;IF(F82="Scenario1PBT4",'Medium retrofit'!$N$101,IF(F82="Scenario2PBT4",'Medium retrofit'!$O$101,IF(F82="Scenario3PBT4",'Medium retrofit'!$P$101,"")))&amp;IF(F82="Scenario1PBT5",'Medium retrofit'!$Q$101,IF(F82="Scenario2PBT5",'Medium retrofit'!$R$101,IF(F82="Scenario3PBT5",'Medium retrofit'!$S$101,"")))&amp;IF(F82="Scenario1PBT6",'Medium retrofit'!$T$101,IF(F82="Scenario2PBT6",'Medium retrofit'!$U$101,IF(F82="Scenario3PBT6",'Medium retrofit'!$V$101,"")))&amp;IF(F82="Scenario1PBT7",'Medium retrofit'!$W$101,IF(F82="Scenario2PBT7",'Medium retrofit'!$X$101,IF(F82="Scenario3PBT7",'Medium retrofit'!$Y$101,"")))&amp;IF(F82="Scenario1PBT8",'Medium retrofit'!$Z$101,IF(F82="Scenario2PBT8",'Medium retrofit'!$AA$101,IF(F82="Scenario3PBT8",'Medium retrofit'!$AB$101,"")))&amp;IF(F82="Scenario1PBT9",'Medium retrofit'!$AC$101,IF(F82="Scenario2PBT9",'Medium retrofit'!$AD$101,IF(F82="Scenario3PBT9",'Medium retrofit'!$AE$101,"")))&amp;IF(F82="Scenario1PBT10",'Medium retrofit'!$AF$101,IF(F82="Scenario2PBT10",'Medium retrofit'!$AG$101,IF(F82="Scenario3PBT10",'Medium retrofit'!$AH$101,"")))&amp;IF(F82="Scenario1PBT11",'Medium retrofit'!$AI$101,IF(F82="Scenario2PBT11",'Medium retrofit'!$AJ$101,IF(F82="Scenario3PBT11",'Medium retrofit'!$AK$101,"")))&amp;IF(F82="Scenario1PBT12",'Medium retrofit'!$AL$101,IF(F82="Scenario2PBT12",'Medium retrofit'!$AM$101,IF(F82="Scenario3PBT12",'Medium retrofit'!$AN$101,"")))&amp;IF(F82="Scenario1PBT13",'Medium retrofit'!$AO$101,IF(F82="Scenario2PBT13",'Medium retrofit'!$AP$101,IF(F82="Scenario3PBT13",'Medium retrofit'!$AQ$101,"")))&amp;IF(F82="Scenario1PBT14",'Medium retrofit'!$AR$101,IF(F82="Scenario2PBT14",'Medium retrofit'!$AS$101,IF(F82="Scenario3PBT14",'Medium retrofit'!$AT$101,"")))&amp;IF(F82="Scenario1PBT15",'Medium retrofit'!$AU$101,IF(F82="Scenario2PBT15",'Medium retrofit'!$AV$101,IF(F82="Scenario3PBT15",'Medium retrofit'!$AW$101,"")))</f>
        <v/>
      </c>
      <c r="AB82" s="242">
        <f t="shared" si="60"/>
        <v>0</v>
      </c>
      <c r="AC82" s="364" t="str">
        <f t="shared" si="61"/>
        <v/>
      </c>
      <c r="AD82" s="353">
        <f>IF(AC82="",IFERROR('Projection_Base-case'!G83-G82,0),0)</f>
        <v>0</v>
      </c>
      <c r="AE82" s="350">
        <f t="shared" si="37"/>
        <v>0</v>
      </c>
      <c r="AF82" s="361">
        <f>IFERROR(100*AD82/'Projection_Base-case'!G83,0)</f>
        <v>0</v>
      </c>
      <c r="AG82" s="352">
        <f>IF(AC82="",IFERROR('Projection_Base-case'!I83-I82,0),0)</f>
        <v>0</v>
      </c>
      <c r="AH82" s="353">
        <f t="shared" si="38"/>
        <v>0</v>
      </c>
      <c r="AI82" s="361">
        <f>IFERROR(100*AG82/'Projection_Base-case'!I83,0)</f>
        <v>0</v>
      </c>
      <c r="AJ82" s="352">
        <f>IF(AC82="",IFERROR('Projection_Base-case'!K83-K82,0),0)</f>
        <v>0</v>
      </c>
      <c r="AK82" s="353">
        <f t="shared" si="39"/>
        <v>0</v>
      </c>
      <c r="AL82" s="361">
        <f>IFERROR(100*AJ82/'Projection_Base-case'!K83,0)</f>
        <v>0</v>
      </c>
      <c r="AM82" s="352">
        <f>-IF(AC82="",IFERROR('Projection_Base-case'!M83-M82,0),0)</f>
        <v>0</v>
      </c>
      <c r="AN82" s="353">
        <f t="shared" si="40"/>
        <v>0</v>
      </c>
      <c r="AO82" s="354">
        <f>IFERROR(IF('Projection_Base-case'!N83&gt;0,100*AN82/'Projection_Base-case'!N83,100*AN82/N82),0)</f>
        <v>0</v>
      </c>
      <c r="AP82" s="355">
        <f>IF(AC82="",IFERROR('Projection_Base-case'!O83-O82,0),0)</f>
        <v>0</v>
      </c>
      <c r="AQ82" s="356">
        <f t="shared" si="41"/>
        <v>0</v>
      </c>
      <c r="AR82" s="356">
        <f>IFERROR(100*AP82/'Projection_Base-case'!O83,0)</f>
        <v>0</v>
      </c>
      <c r="AS82" s="355">
        <f>IF(AC82="",IFERROR('Projection_Base-case'!Q83-Q82,0),0)</f>
        <v>0</v>
      </c>
      <c r="AT82" s="356">
        <f t="shared" si="42"/>
        <v>0</v>
      </c>
      <c r="AU82" s="356">
        <f>IFERROR(100*AS82/'Projection_Base-case'!Q83,0)</f>
        <v>0</v>
      </c>
      <c r="AV82" s="355">
        <f>IF(AC82="",IFERROR('Projection_Base-case'!S83-S82,0),0)</f>
        <v>0</v>
      </c>
      <c r="AW82" s="356">
        <f t="shared" si="43"/>
        <v>0</v>
      </c>
      <c r="AX82" s="357">
        <f>IFERROR(100*AV82/'Projection_Base-case'!S83,0)</f>
        <v>0</v>
      </c>
      <c r="AY82" s="358">
        <f>IF(AC82="",IFERROR('Projection_Base-case'!U83-U82,0),0)</f>
        <v>0</v>
      </c>
      <c r="AZ82" s="359">
        <f t="shared" si="44"/>
        <v>0</v>
      </c>
      <c r="BA82" s="359">
        <f>IFERROR(100*AY82/'Projection_Base-case'!U83,0)</f>
        <v>0</v>
      </c>
      <c r="BB82" s="358">
        <f>IF(AC82="",IFERROR('Projection_Base-case'!W83-W82,0),0)</f>
        <v>0</v>
      </c>
      <c r="BC82" s="359">
        <f t="shared" si="45"/>
        <v>0</v>
      </c>
      <c r="BD82" s="359">
        <f>IFERROR(100*BB82/'Projection_Base-case'!W83,0)</f>
        <v>0</v>
      </c>
      <c r="BE82" s="358">
        <f>IF(AC82="",IFERROR('Projection_Base-case'!Y83-Y82,0),0)</f>
        <v>0</v>
      </c>
      <c r="BF82" s="359">
        <f t="shared" si="46"/>
        <v>0</v>
      </c>
      <c r="BG82" s="359">
        <f>IFERROR(100*BE82/'Projection_Base-case'!Y83,0)</f>
        <v>0</v>
      </c>
      <c r="BH82" s="359">
        <f t="shared" si="47"/>
        <v>0</v>
      </c>
      <c r="BI82" s="360">
        <f t="shared" si="48"/>
        <v>0</v>
      </c>
    </row>
    <row r="83" spans="1:61">
      <c r="A83" s="205">
        <v>79</v>
      </c>
      <c r="B83" s="347">
        <f>IF('Projection_Base-case'!B84&lt;&gt;"",'Projection_Base-case'!B84,0)</f>
        <v>0</v>
      </c>
      <c r="C83" s="347">
        <f>IF('Projection_Base-case'!C84&lt;&gt;"",'Projection_Base-case'!C84,0)</f>
        <v>0</v>
      </c>
      <c r="D83" s="365">
        <f>IF('Projection_Base-case'!D84&lt;&gt;"",'Projection_Base-case'!D84,0)</f>
        <v>0</v>
      </c>
      <c r="E83" s="369"/>
      <c r="F83" s="367" t="str">
        <f t="shared" si="49"/>
        <v>0</v>
      </c>
      <c r="G83" s="241" t="str">
        <f>IF(F83="Scenario1PBT1",'Medium retrofit'!$E$6,IF(F83="Scenario2PBT1",'Medium retrofit'!$F$6,IF(F83="Scenario3PBT1",'Medium retrofit'!$G$6,"")))&amp;IF(F83="Scenario1PBT2",'Medium retrofit'!$H$6,IF(F83="Scenario2PBT2",'Medium retrofit'!$I$6,IF(F83="Scenario3PBT2",'Medium retrofit'!$J$6,"")))&amp;IF(F83="Scenario1PBT3",'Medium retrofit'!$K$6,IF(F83="Scenario2PBT3",'Medium retrofit'!$L$6,IF(F83="Scenario3PBT3",'Medium retrofit'!$M$6,"")))&amp;IF(F83="Scenario1PBT4",'Medium retrofit'!$N$6,IF(F83="Scenario2PBT4",'Medium retrofit'!$O$6,IF(F83="Scenario3PBT4",'Medium retrofit'!$P$6,"")))&amp;IF(F83="Scenario1PBT5",'Medium retrofit'!$Q$6,IF(F83="Scenario2PBT5",'Medium retrofit'!$R$6,IF(F83="Scenario3PBT5",'Medium retrofit'!$S$6,"")))&amp;IF(F83="Scenario1PBT6",'Medium retrofit'!$T$6,IF(F83="Scenario2PBT6",'Medium retrofit'!$U$6,IF(F83="Scenario3PBT6",'Medium retrofit'!$V$6,"")))&amp;IF(F83="Scenario1PBT7",'Medium retrofit'!$W$6,IF(F83="Scenario2PBT7",'Medium retrofit'!$X$6,IF(F83="Scenario3PBT7",'Medium retrofit'!$Y$6,"")))&amp;IF(F83="Scenario1PBT8",'Medium retrofit'!$Z$6,IF(F83="Scenario2PBT8",'Medium retrofit'!$AA$6,IF(F83="Scenario3PBT8",'Medium retrofit'!$AB$6,"")))&amp;IF(F83="Scenario1PBT9",'Medium retrofit'!$AC$6,IF(F83="Scenario2PBT9",'Medium retrofit'!$AD$6,IF(F83="Scenario3PBT9",'Medium retrofit'!$AE$6,"")))&amp;IF(F83="Scenario1PBT10",'Medium retrofit'!$AF$6,IF(F83="Scenario2PBT10",'Medium retrofit'!$AG$6,IF(F83="Scenario3PBT10",'Medium retrofit'!$AH$6,"")))&amp;IF(F83="Scenario1PBT11",'Medium retrofit'!$AI$6,IF(F83="Scenario2PBT11",'Medium retrofit'!$AJ$6,IF(F83="Scenario3PBT11",'Medium retrofit'!$AK$6,"")))&amp;IF(F83="Scenario1PBT12",'Medium retrofit'!$AL$6,IF(F83="Scenario2PBT12",'Medium retrofit'!$AM$6,IF(F83="Scenario3PBT12",'Medium retrofit'!$AN$6,"")))&amp;IF(F83="Scenario1PBT13",'Medium retrofit'!$AO$6,IF(F83="Scenario2PBT13",'Medium retrofit'!$AP$6,IF(F83="Scenario3PBT13",'Medium retrofit'!$AQ$6,"")))&amp;IF(F83="Scenario1PBT14",'Medium retrofit'!$AR$6,IF(F83="Scenario2PBT14",'Medium retrofit'!$AS$6,IF(F83="Scenario3PBT14",'Medium retrofit'!$AT$6,"")))&amp;IF(F83="Scenario1PBT15",'Medium retrofit'!$AU$6,IF(F83="Scenario2PBT15",'Medium retrofit'!$AV$6,IF(F83="Scenario3PBT15",'Medium retrofit'!$AW$6,"")))</f>
        <v/>
      </c>
      <c r="H83" s="123">
        <f t="shared" si="50"/>
        <v>0</v>
      </c>
      <c r="I83" s="239" t="str">
        <f>IF(F83="Scenario1PBT1",'Medium retrofit'!$E$16,IF(F83="Scenario2PBT1",'Medium retrofit'!$F$16,IF(F83="Scenario3PBT1",'Medium retrofit'!$G$16,"")))&amp;IF(F83="Scenario1PBT2",'Medium retrofit'!$H$16,IF(F83="Scenario2PBT2",'Medium retrofit'!$I$16,IF(F83="Scenario3PBT2",'Medium retrofit'!$J$16,"")))&amp;IF(F83="Scenario1PBT3",'Medium retrofit'!$K$16,IF(F83="Scenario2PBT3",'Medium retrofit'!$L$16,IF(F83="Scenario3PBT3",'Medium retrofit'!$M$16,"")))&amp;IF(F83="Scenario1PBT4",'Medium retrofit'!$N$16,IF(F83="Scenario2PBT4",'Medium retrofit'!$O$16,IF(F83="Scenario3PBT4",'Medium retrofit'!$P$16,"")))&amp;IF(F83="Scenario1PBT5",'Medium retrofit'!$Q$16,IF(F83="Scenario2PBT5",'Medium retrofit'!$R$16,IF(F83="Scenario3PBT5",'Medium retrofit'!$S$16,"")))&amp;IF(F83="Scenario1PBT6",'Medium retrofit'!$T$16,IF(F83="Scenario2PBT6",'Medium retrofit'!$U$16,IF(F83="Scenario3PBT6",'Medium retrofit'!$V$16,"")))&amp;IF(F83="Scenario1PBT7",'Medium retrofit'!$W$16,IF(F83="Scenario2PBT7",'Medium retrofit'!$X$16,IF(F83="Scenario3PBT7",'Medium retrofit'!$Y$16,"")))&amp;IF(F83="Scenario1PBT8",'Medium retrofit'!$Z$16,IF(F83="Scenario2PBT8",'Medium retrofit'!$AA$16,IF(F83="Scenario3PBT8",'Medium retrofit'!$AB$16,"")))&amp;IF(F83="Scenario1PBT9",'Medium retrofit'!$AC$16,IF(F83="Scenario2PBT9",'Medium retrofit'!$AD$16,IF(F83="Scenario3PBT9",'Medium retrofit'!$AE$16,"")))&amp;IF(F83="Scenario1PBT10",'Medium retrofit'!$AF$16,IF(F83="Scenario2PBT10",'Medium retrofit'!$AG$16,IF(F83="Scenario3PBT10",'Medium retrofit'!$AH$16,"")))&amp;IF(F83="Scenario1PBT11",'Medium retrofit'!$AI$16,IF(F83="Scenario2PBT11",'Medium retrofit'!$AJ$16,IF(F83="Scenario3PBT11",'Medium retrofit'!$AK$16,"")))&amp;IF(F83="Scenario1PBT12",'Medium retrofit'!$AL$16,IF(F83="Scenario2PBT12",'Medium retrofit'!$AM$16,IF(F83="Scenario3PBT12",'Medium retrofit'!$AN$16,"")))&amp;IF(F83="Scenario1PBT13",'Medium retrofit'!$AO$16,IF(F83="Scenario2PBT13",'Medium retrofit'!$AP$16,IF(F83="Scenario3PBT13",'Medium retrofit'!$AQ$16,"")))&amp;IF(F83="Scenario1PBT14",'Medium retrofit'!$AR$16,IF(F83="Scenario2PBT14",'Medium retrofit'!$AS$16,IF(F83="Scenario3PBT14",'Medium retrofit'!$AT$16,"")))&amp;IF(F83="Scenario1PBT15",'Medium retrofit'!$AU$16,IF(F83="Scenario2PBT15",'Medium retrofit'!$AV$16,IF(F83="Scenario3PBT15",'Medium retrofit'!$AW$16,"")))</f>
        <v/>
      </c>
      <c r="J83" s="123">
        <f t="shared" si="51"/>
        <v>0</v>
      </c>
      <c r="K83" s="123" t="str">
        <f>IF(F83="Scenario1PBT1",'Medium retrofit'!$E$18,IF(F83="Scenario2PBT1",'Medium retrofit'!$F$18,IF(F83="Scenario3PBT1",'Medium retrofit'!$G$18,"")))&amp;IF(F83="Scenario1PBT2",'Medium retrofit'!$H$18,IF(F83="Scenario2PBT2",'Medium retrofit'!$I$18,IF(F83="Scenario3PBT2",'Medium retrofit'!$J$18,"")))&amp;IF(F83="Scenario1PBT3",'Medium retrofit'!$K$18,IF(F83="Scenario2PBT3",'Medium retrofit'!$L$18,IF(F83="Scenario3PBT3",'Medium retrofit'!$M$18,"")))&amp;IF(F83="Scenario1PBT4",'Medium retrofit'!$N$18,IF(F83="Scenario2PBT4",'Medium retrofit'!$O$18,IF(F83="Scenario3PBT4",'Medium retrofit'!$P$18,"")))&amp;IF(F83="Scenario1PBT5",'Medium retrofit'!$Q$18,IF(F83="Scenario2PBT5",'Medium retrofit'!$R$18,IF(F83="Scenario3PBT5",'Medium retrofit'!$S$18,"")))&amp;IF(F83="Scenario1PBT6",'Medium retrofit'!$T$18,IF(F83="Scenario2PBT6",'Medium retrofit'!$U$18,IF(F83="Scenario3PBT6",'Medium retrofit'!$V$18,"")))&amp;IF(F83="Scenario1PBT7",'Medium retrofit'!$W$18,IF(F83="Scenario2PBT7",'Medium retrofit'!$X$18,IF(F83="Scenario3PBT7",'Medium retrofit'!$Y$18,"")))&amp;IF(F83="Scenario1PBT8",'Medium retrofit'!$Z$18,IF(F83="Scenario2PBT8",'Medium retrofit'!$AA$18,IF(F83="Scenario3PBT8",'Medium retrofit'!$AB$18,"")))&amp;IF(F83="Scenario1PBT9",'Medium retrofit'!$AC$18,IF(F83="Scenario2PBT9",'Medium retrofit'!$AD$18,IF(F83="Scenario3PBT9",'Medium retrofit'!$AE$18,"")))&amp;IF(F83="Scenario1PBT10",'Medium retrofit'!$AF$18,IF(F83="Scenario2PBT10",'Medium retrofit'!$AG$18,IF(F83="Scenario3PBT10",'Medium retrofit'!$AH$18,"")))&amp;IF(F83="Scenario1PBT11",'Medium retrofit'!$AI$18,IF(F83="Scenario2PBT11",'Medium retrofit'!$AJ$18,IF(F83="Scenario3PBT11",'Medium retrofit'!$AK$18,"")))&amp;IF(F83="Scenario1PBT12",'Medium retrofit'!$AL$18,IF(F83="Scenario2PBT12",'Medium retrofit'!$AM$18,IF(F83="Scenario3PBT12",'Medium retrofit'!$AN$18,"")))&amp;IF(F83="Scenario1PBT13",'Medium retrofit'!$AO$18,IF(F83="Scenario2PBT13",'Medium retrofit'!$AP$18,IF(F83="Scenario3PBT13",'Medium retrofit'!$AQ$18,"")))&amp;IF(F83="Scenario1PBT14",'Medium retrofit'!$AR$18,IF(F83="Scenario2PBT14",'Medium retrofit'!$AS$18,IF(F83="Scenario3PBT14",'Medium retrofit'!$AT$18,"")))&amp;IF(F83="Scenario1PBT15",'Medium retrofit'!$AU$18,IF(F83="Scenario2PBT15",'Medium retrofit'!$AV$18,IF(F83="Scenario3PBT15",'Medium retrofit'!$AW$18,"")))</f>
        <v/>
      </c>
      <c r="L83" s="123">
        <f t="shared" si="52"/>
        <v>0</v>
      </c>
      <c r="M83" s="123" t="str">
        <f>IF(F83="Scenario1PBT1",'Medium retrofit'!$E$20,IF(F83="Scenario2PBT1",'Medium retrofit'!$F$20,IF(F83="Scenario3PBT1",'Medium retrofit'!$G$20,"")))&amp;IF(F83="Scenario1PBT2",'Medium retrofit'!$H$20,IF(F83="Scenario2PBT2",'Medium retrofit'!$I$20,IF(F83="Scenario3PBT2",'Medium retrofit'!$J$20,"")))&amp;IF(F83="Scenario1PBT3",'Medium retrofit'!$K$20,IF(F83="Scenario2PBT3",'Medium retrofit'!$L$20,IF(F83="Scenario3PBT3",'Medium retrofit'!$M$20,"")))&amp;IF(F83="Scenario1PBT4",'Medium retrofit'!$N$20,IF(F83="Scenario2PBT4",'Medium retrofit'!$O$20,IF(F83="Scenario3PBT4",'Medium retrofit'!$P$20,"")))&amp;IF(F83="Scenario1PBT5",'Medium retrofit'!$Q$20,IF(F83="Scenario2PBT5",'Medium retrofit'!$R$20,IF(F83="Scenario3PBT5",'Medium retrofit'!$S$20,"")))&amp;IF(F83="Scenario1PBT6",'Medium retrofit'!$T$20,IF(F83="Scenario2PBT6",'Medium retrofit'!$U$20,IF(F83="Scenario3PBT6",'Medium retrofit'!$V$20,"")))&amp;IF(F83="Scenario1PBT7",'Medium retrofit'!$W$20,IF(F83="Scenario2PBT7",'Medium retrofit'!$X$20,IF(F83="Scenario3PBT7",'Medium retrofit'!$Y$20,"")))&amp;IF(F83="Scenario1PBT8",'Medium retrofit'!$Z$20,IF(F83="Scenario2PBT8",'Medium retrofit'!$AA$20,IF(F83="Scenario3PBT8",'Medium retrofit'!$AB$20,"")))&amp;IF(F83="Scenario1PBT9",'Medium retrofit'!$AC$20,IF(F83="Scenario2PBT9",'Medium retrofit'!$AD$20,IF(F83="Scenario3PBT9",'Medium retrofit'!$AE$20,"")))&amp;IF(F83="Scenario1PBT10",'Medium retrofit'!$AF$20,IF(F83="Scenario2PBT10",'Medium retrofit'!$AG$20,IF(F83="Scenario3PBT10",'Medium retrofit'!$AH$20,"")))&amp;IF(F83="Scenario1PBT11",'Medium retrofit'!$AI$20,IF(F83="Scenario2PBT11",'Medium retrofit'!$AJ$20,IF(F83="Scenario3PBT11",'Medium retrofit'!$AK$20,"")))&amp;IF(F83="Scenario1PBT12",'Medium retrofit'!$AL$20,IF(F83="Scenario2PBT12",'Medium retrofit'!$AM$20,IF(F83="Scenario3PBT12",'Medium retrofit'!$AN$20,"")))&amp;IF(F83="Scenario1PBT13",'Medium retrofit'!$AO$20,IF(F83="Scenario2PBT13",'Medium retrofit'!$AP$20,IF(F83="Scenario3PBT13",'Medium retrofit'!$AQ$20,"")))&amp;IF(F83="Scenario1PBT14",'Medium retrofit'!$AR$20,IF(F83="Scenario2PBT14",'Medium retrofit'!$AS$20,IF(F83="Scenario3PBT14",'Medium retrofit'!$AT$20,"")))&amp;IF(F83="Scenario1PBT15",'Medium retrofit'!$AU$20,IF(F83="Scenario2PBT15",'Medium retrofit'!$AV$20,IF(F83="Scenario3PBT15",'Medium retrofit'!$AW$20,"")))</f>
        <v/>
      </c>
      <c r="N83" s="124">
        <f t="shared" si="53"/>
        <v>0</v>
      </c>
      <c r="O83" s="245" t="str">
        <f>IF(F83="Scenario1PBT1",'Medium retrofit'!$E$23,IF(F83="Scenario2PBT1",'Medium retrofit'!$F$23,IF(F83="Scenario3PBT1",'Medium retrofit'!$G$23,"")))&amp;IF(F83="Scenario1PBT2",'Medium retrofit'!$H$23,IF(F83="Scenario2PBT2",'Medium retrofit'!$I$23,IF(F83="Scenario3PBT2",'Medium retrofit'!$J$23,"")))&amp;IF(F83="Scenario1PBT3",'Medium retrofit'!$K$23,IF(F83="Scenario2PBT3",'Medium retrofit'!$L$23,IF(F83="Scenario3PBT3",'Medium retrofit'!$M$23,"")))&amp;IF(F83="Scenario1PBT4",'Medium retrofit'!$N$23,IF(F83="Scenario2PBT4",'Medium retrofit'!$O$23,IF(F83="Scenario3PBT4",'Medium retrofit'!$P$23,"")))&amp;IF(F83="Scenario1PBT5",'Medium retrofit'!$Q$23,IF(F83="Scenario2PBT5",'Medium retrofit'!$R$23,IF(F83="Scenario3PBT5",'Medium retrofit'!$S$23,"")))&amp;IF(F83="Scenario1PBT6",'Medium retrofit'!$T$23,IF(F83="Scenario2PBT6",'Medium retrofit'!$U$23,IF(F83="Scenario3PBT6",'Medium retrofit'!$V$23,"")))&amp;IF(F83="Scenario1PBT7",'Medium retrofit'!$W$23,IF(F83="Scenario2PBT7",'Medium retrofit'!$X$23,IF(F83="Scenario3PBT7",'Medium retrofit'!$Y$23,"")))&amp;IF(F83="Scenario1PBT8",'Medium retrofit'!$Z$23,IF(F83="Scenario2PBT8",'Medium retrofit'!$AA$23,IF(F83="Scenario3PBT8",'Medium retrofit'!$AB$23,"")))&amp;IF(F83="Scenario1PBT9",'Medium retrofit'!$AC$23,IF(F83="Scenario2PBT9",'Medium retrofit'!$AD$23,IF(F83="Scenario3PBT9",'Medium retrofit'!$AE$23,"")))&amp;IF(F83="Scenario1PBT10",'Medium retrofit'!$AF$23,IF(F83="Scenario2PBT10",'Medium retrofit'!$AG$23,IF(F83="Scenario3PBT10",'Medium retrofit'!$AH$23,"")))&amp;IF(F83="Scenario1PBT11",'Medium retrofit'!$AI$23,IF(F83="Scenario2PBT11",'Medium retrofit'!$AJ$23,IF(F83="Scenario3PBT11",'Medium retrofit'!$AK$23,"")))&amp;IF(F83="Scenario1PBT12",'Medium retrofit'!$AL$23,IF(F83="Scenario2PBT12",'Medium retrofit'!$AM$23,IF(F83="Scenario3PBT12",'Medium retrofit'!$AN$23,"")))&amp;IF(F83="Scenario1PBT13",'Medium retrofit'!$AO$23,IF(F83="Scenario2PBT13",'Medium retrofit'!$AP$23,IF(F83="Scenario3PBT13",'Medium retrofit'!$AQ$23,"")))&amp;IF(F83="Scenario1PBT14",'Medium retrofit'!$AR$23,IF(F83="Scenario2PBT14",'Medium retrofit'!$AS$23,IF(F83="Scenario3PBT14",'Medium retrofit'!$AT$23,"")))&amp;IF(F83="Scenario1PBT15",'Medium retrofit'!$AU$23,IF(F83="Scenario2PBT15",'Medium retrofit'!$AV$23,IF(F83="Scenario3PBT15",'Medium retrofit'!$AW$23,"")))</f>
        <v/>
      </c>
      <c r="P83" s="123">
        <f t="shared" si="54"/>
        <v>0</v>
      </c>
      <c r="Q83" s="123" t="str">
        <f>IF(F83="Scenario1PBT1",'Medium retrofit'!$E$25,IF(F83="Scenario2PBT1",'Medium retrofit'!$F$25,IF(F83="Scenario3PBT1",'Medium retrofit'!$G$25,"")))&amp;IF(F83="Scenario1PBT2",'Medium retrofit'!$H$25,IF(F83="Scenario2PBT2",'Medium retrofit'!$I$25,IF(F83="Scenario3PBT2",'Medium retrofit'!$J$25,"")))&amp;IF(F83="Scenario1PBT3",'Medium retrofit'!$K$25,IF(F83="Scenario2PBT3",'Medium retrofit'!$L$25,IF(F83="Scenario3PBT3",'Medium retrofit'!$M$25,"")))&amp;IF(F83="Scenario1PBT4",'Medium retrofit'!$N$25,IF(F83="Scenario2PBT4",'Medium retrofit'!$O$25,IF(F83="Scenario3PBT4",'Medium retrofit'!$P$25,"")))&amp;IF(F83="Scenario1PBT5",'Medium retrofit'!$Q$25,IF(F83="Scenario2PBT5",'Medium retrofit'!$R$25,IF(F83="Scenario3PBT5",'Medium retrofit'!$S$25,"")))&amp;IF(F83="Scenario1PBT6",'Medium retrofit'!$T$25,IF(F83="Scenario2PBT6",'Medium retrofit'!$U$25,IF(F83="Scenario3PBT6",'Medium retrofit'!$V$25,"")))&amp;IF(F83="Scenario1PBT7",'Medium retrofit'!$W$25,IF(F83="Scenario2PBT7",'Medium retrofit'!$X$25,IF(F83="Scenario3PBT7",'Medium retrofit'!$Y$25,"")))&amp;IF(F83="Scenario1PBT8",'Medium retrofit'!$Z$25,IF(F83="Scenario2PBT8",'Medium retrofit'!$AA$25,IF(F83="Scenario3PBT8",'Medium retrofit'!$AB$25,"")))&amp;IF(F83="Scenario1PBT9",'Medium retrofit'!$AC$25,IF(F83="Scenario2PBT9",'Medium retrofit'!$AD$25,IF(F83="Scenario3PBT9",'Medium retrofit'!$AE$25,"")))&amp;IF(F83="Scenario1PBT10",'Medium retrofit'!$AF$25,IF(F83="Scenario2PBT10",'Medium retrofit'!$AG$25,IF(F83="Scenario3PBT10",'Medium retrofit'!$AH$25,"")))&amp;IF(F83="Scenario1PBT11",'Medium retrofit'!$AI$25,IF(F83="Scenario2PBT11",'Medium retrofit'!$AJ$25,IF(F83="Scenario3PBT11",'Medium retrofit'!$AK$25,"")))&amp;IF(F83="Scenario1PBT12",'Medium retrofit'!$AL$25,IF(F83="Scenario2PBT12",'Medium retrofit'!$AM$25,IF(F83="Scenario3PBT12",'Medium retrofit'!$AN$25,"")))&amp;IF(F83="Scenario1PBT13",'Medium retrofit'!$AO$25,IF(F83="Scenario2PBT13",'Medium retrofit'!$AP$25,IF(F83="Scenario3PBT13",'Medium retrofit'!$AQ$25,"")))&amp;IF(F83="Scenario1PBT14",'Medium retrofit'!$AR$25,IF(F83="Scenario2PBT14",'Medium retrofit'!$AS$25,IF(F83="Scenario3PBT14",'Medium retrofit'!$AT$25,"")))&amp;IF(F83="Scenario1PBT15",'Medium retrofit'!$AU$25,IF(F83="Scenario2PBT15",'Medium retrofit'!$AV$25,IF(F83="Scenario3PBT15",'Medium retrofit'!$AW$25,"")))</f>
        <v/>
      </c>
      <c r="R83" s="123">
        <f t="shared" si="55"/>
        <v>0</v>
      </c>
      <c r="S83" s="123" t="str">
        <f>IF(F83="Scenario1PBT1",'Medium retrofit'!$E$27,IF(F83="Scenario2PBT1",'Medium retrofit'!$F$27,IF(F83="Scenario3PBT1",'Medium retrofit'!$G$27,"")))&amp;IF(F83="Scenario1PBT2",'Medium retrofit'!$H$27,IF(F83="Scenario2PBT2",'Medium retrofit'!$I$27,IF(F83="Scenario3PBT2",'Medium retrofit'!$J$27,"")))&amp;IF(F83="Scenario1PBT3",'Medium retrofit'!$K$27,IF(F83="Scenario2PBT3",'Medium retrofit'!$L$27,IF(F83="Scenario3PBT3",'Medium retrofit'!$M$27,"")))&amp;IF(F83="Scenario1PBT4",'Medium retrofit'!$N$27,IF(F83="Scenario2PBT4",'Medium retrofit'!$O$27,IF(F83="Scenario3PBT4",'Medium retrofit'!$P$27,"")))&amp;IF(F83="Scenario1PBT5",'Medium retrofit'!$Q$27,IF(F83="Scenario2PBT5",'Medium retrofit'!$R$27,IF(F83="Scenario3PBT5",'Medium retrofit'!$S$27,"")))&amp;IF(F83="Scenario1PBT6",'Medium retrofit'!$T$27,IF(F83="Scenario2PBT6",'Medium retrofit'!$U$27,IF(F83="Scenario3PBT6",'Medium retrofit'!$V$27,"")))&amp;IF(F83="Scenario1PBT7",'Medium retrofit'!$W$27,IF(F83="Scenario2PBT7",'Medium retrofit'!$X$27,IF(F83="Scenario3PBT7",'Medium retrofit'!$Y$27,"")))&amp;IF(F83="Scenario1PBT8",'Medium retrofit'!$Z$27,IF(F83="Scenario2PBT8",'Medium retrofit'!$AA$27,IF(F83="Scenario3PBT8",'Medium retrofit'!$AB$27,"")))&amp;IF(F83="Scenario1PBT9",'Medium retrofit'!$AC$27,IF(F83="Scenario2PBT9",'Medium retrofit'!$AD$27,IF(F83="Scenario3PBT9",'Medium retrofit'!$AE$27,"")))&amp;IF(F83="Scenario1PBT10",'Medium retrofit'!$AF$27,IF(F83="Scenario2PBT10",'Medium retrofit'!$AG$27,IF(F83="Scenario3PBT10",'Medium retrofit'!$AH$27,"")))&amp;IF(F83="Scenario1PBT11",'Medium retrofit'!$AI$27,IF(F83="Scenario2PBT11",'Medium retrofit'!$AJ$27,IF(F83="Scenario3PBT11",'Medium retrofit'!$AK$27,"")))&amp;IF(F83="Scenario1PBT12",'Medium retrofit'!$AL$27,IF(F83="Scenario2PBT12",'Medium retrofit'!$AM$27,IF(F83="Scenario3PBT12",'Medium retrofit'!$AN$27,"")))&amp;IF(F83="Scenario1PBT13",'Medium retrofit'!$AO$27,IF(F83="Scenario2PBT13",'Medium retrofit'!$AP$27,IF(F83="Scenario3PBT13",'Medium retrofit'!$AQ$27,"")))&amp;IF(F83="Scenario1PBT14",'Medium retrofit'!$AR$27,IF(F83="Scenario2PBT14",'Medium retrofit'!$AS$27,IF(F83="Scenario3PBT14",'Medium retrofit'!$AT$27,"")))&amp;IF(F83="Scenario1PBT15",'Medium retrofit'!$AU$27,IF(F83="Scenario2PBT15",'Medium retrofit'!$AV$27,IF(F83="Scenario3PBT15",'Medium retrofit'!$AW$27,"")))</f>
        <v/>
      </c>
      <c r="T83" s="246">
        <f t="shared" si="56"/>
        <v>0</v>
      </c>
      <c r="U83" s="245" t="str">
        <f>IF(F83="Scenario1PBT1",'Medium retrofit'!$E$38,IF(F83="Scenario2PBT1",'Medium retrofit'!$F$38,IF(F83="Scenario3PBT1",'Medium retrofit'!$G$38,"")))&amp;IF(F83="Scenario1PBT2",'Medium retrofit'!$H$38,IF(F83="Scenario2PBT2",'Medium retrofit'!$I$38,IF(F83="Scenario3PBT2",'Medium retrofit'!$J$38,"")))&amp;IF(F83="Scenario1PBT3",'Medium retrofit'!$K$38,IF(F83="Scenario2PBT3",'Medium retrofit'!$L$38,IF(F83="Scenario3PBT3",'Medium retrofit'!$M$38,"")))&amp;IF(F83="Scenario1PBT4",'Medium retrofit'!$N$38,IF(F83="Scenario2PBT4",'Medium retrofit'!$O$38,IF(F83="Scenario3PBT4",'Medium retrofit'!$P$38,"")))&amp;IF(F83="Scenario1PBT5",'Medium retrofit'!$Q$38,IF(F83="Scenario2PBT5",'Medium retrofit'!$R$38,IF(F83="Scenario3PBT5",'Medium retrofit'!$S$38,"")))&amp;IF(F83="Scenario1PBT6",'Medium retrofit'!$T$38,IF(F83="Scenario2PBT6",'Medium retrofit'!$U$38,IF(F83="Scenario3PBT6",'Medium retrofit'!$V$38,"")))&amp;IF(F83="Scenario1PBT7",'Medium retrofit'!$W$38,IF(F83="Scenario2PBT7",'Medium retrofit'!$X$38,IF(F83="Scenario3PBT7",'Medium retrofit'!$Y$38,"")))&amp;IF(F83="Scenario1PBT8",'Medium retrofit'!$Z$38,IF(F83="Scenario2PBT8",'Medium retrofit'!$AA$38,IF(F83="Scenario3PBT8",'Medium retrofit'!$AB$38,"")))&amp;IF(F83="Scenario1PBT9",'Medium retrofit'!$AC$38,IF(F83="Scenario2PBT9",'Medium retrofit'!$AD$38,IF(F83="Scenario3PBT9",'Medium retrofit'!$AE$38,"")))&amp;IF(F83="Scenario1PBT10",'Medium retrofit'!$AF$38,IF(F83="Scenario2PBT10",'Medium retrofit'!$AG$38,IF(F83="Scenario3PBT10",'Medium retrofit'!$AH$38,"")))&amp;IF(F83="Scenario1PBT11",'Medium retrofit'!$AI$38,IF(F83="Scenario2PBT11",'Medium retrofit'!$AJ$38,IF(F83="Scenario3PBT11",'Medium retrofit'!$AK$38,"")))&amp;IF(F83="Scenario1PBT12",'Medium retrofit'!$AL$38,IF(F83="Scenario2PBT12",'Medium retrofit'!$AM$38,IF(F83="Scenario3PBT12",'Medium retrofit'!$AN$38,"")))&amp;IF(F83="Scenario1PBT13",'Medium retrofit'!$AO$38,IF(F83="Scenario2PBT13",'Medium retrofit'!$AP$38,IF(F83="Scenario3PBT13",'Medium retrofit'!$AQ$38,"")))&amp;IF(F83="Scenario1PBT14",'Medium retrofit'!$AR$38,IF(F83="Scenario2PBT14",'Medium retrofit'!$AS$38,IF(F83="Scenario3PBT14",'Medium retrofit'!$AT$38,"")))&amp;IF(F83="Scenario1PBT15",'Medium retrofit'!$AU$38,IF(F83="Scenario2PBT15",'Medium retrofit'!$AV$38,IF(F83="Scenario3PBT15",'Medium retrofit'!$AW$38,"")))</f>
        <v/>
      </c>
      <c r="V83" s="123">
        <f t="shared" si="57"/>
        <v>0</v>
      </c>
      <c r="W83" s="123" t="str">
        <f>IF(F83="Scenario1PBT1",'Medium retrofit'!$E$40,IF(F83="Scenario2PBT1",'Medium retrofit'!$F$40,IF(F83="Scenario3PBT1",'Medium retrofit'!$G$40,"")))&amp;IF(F83="Scenario1PBT2",'Medium retrofit'!$H$40,IF(F83="Scenario2PBT2",'Medium retrofit'!$I$40,IF(F83="Scenario3PBT2",'Medium retrofit'!$J$40,"")))&amp;IF(F83="Scenario1PBT3",'Medium retrofit'!$K$40,IF(F83="Scenario2PBT3",'Medium retrofit'!$L$40,IF(F83="Scenario3PBT3",'Medium retrofit'!$M$40,"")))&amp;IF(F83="Scenario1PBT4",'Medium retrofit'!$N$40,IF(F83="Scenario2PBT4",'Medium retrofit'!$O$40,IF(F83="Scenario3PBT4",'Medium retrofit'!$P$40,"")))&amp;IF(F83="Scenario1PBT5",'Medium retrofit'!$Q$40,IF(F83="Scenario2PBT5",'Medium retrofit'!$R$40,IF(F83="Scenario3PBT5",'Medium retrofit'!$S$40,"")))&amp;IF(F83="Scenario1PBT6",'Medium retrofit'!$T$40,IF(F83="Scenario2PBT6",'Medium retrofit'!$U$40,IF(F83="Scenario3PBT6",'Medium retrofit'!$V$40,"")))&amp;IF(F83="Scenario1PBT7",'Medium retrofit'!$W$40,IF(F83="Scenario2PBT7",'Medium retrofit'!$X$40,IF(F83="Scenario3PBT7",'Medium retrofit'!$Y$40,"")))&amp;IF(F83="Scenario1PBT8",'Medium retrofit'!$Z$40,IF(F83="Scenario2PBT8",'Medium retrofit'!$AA$40,IF(F83="Scenario3PBT8",'Medium retrofit'!$AB$40,"")))&amp;IF(F83="Scenario1PBT9",'Medium retrofit'!$AC$40,IF(F83="Scenario2PBT9",'Medium retrofit'!$AD$40,IF(F83="Scenario3PBT9",'Medium retrofit'!$AE$40,"")))&amp;IF(F83="Scenario1PBT10",'Medium retrofit'!$AF$40,IF(F83="Scenario2PBT10",'Medium retrofit'!$AG$40,IF(F83="Scenario3PBT10",'Medium retrofit'!$AH$40,"")))&amp;IF(F83="Scenario1PBT11",'Medium retrofit'!$AI$40,IF(F83="Scenario2PBT11",'Medium retrofit'!$AJ$40,IF(F83="Scenario3PBT11",'Medium retrofit'!$AK$40,"")))&amp;IF(F83="Scenario1PBT12",'Medium retrofit'!$AL$40,IF(F83="Scenario2PBT12",'Medium retrofit'!$AM$40,IF(F83="Scenario3PBT12",'Medium retrofit'!$AN$40,"")))&amp;IF(F83="Scenario1PBT13",'Medium retrofit'!$AO$40,IF(F83="Scenario2PBT13",'Medium retrofit'!$AP$40,IF(F83="Scenario3PBT13",'Medium retrofit'!$AQ$40,"")))&amp;IF(F83="Scenario1PBT14",'Medium retrofit'!$AR$40,IF(F83="Scenario2PBT14",'Medium retrofit'!$AS$40,IF(F83="Scenario3PBT14",'Medium retrofit'!$AT$40,"")))&amp;IF(F83="Scenario1PBT15",'Medium retrofit'!$AU$40,IF(F83="Scenario2PBT15",'Medium retrofit'!$AV$40,IF(F83="Scenario3PBT15",'Medium retrofit'!$AW$40,"")))</f>
        <v/>
      </c>
      <c r="X83" s="123">
        <f t="shared" si="58"/>
        <v>0</v>
      </c>
      <c r="Y83" s="123" t="str">
        <f>IF(F83="Scenario1PBT1",'Medium retrofit'!$E$42,IF(F83="Scenario2PBT1",'Medium retrofit'!$F$42,IF(F83="Scenario3PBT1",'Medium retrofit'!$G$42,"")))&amp;IF(F83="Scenario1PBT2",'Medium retrofit'!$H$42,IF(F83="Scenario2PBT2",'Medium retrofit'!$I$42,IF(F83="Scenario3PBT2",'Medium retrofit'!$J$42,"")))&amp;IF(F83="Scenario1PBT3",'Medium retrofit'!$K$42,IF(F83="Scenario2PBT3",'Medium retrofit'!$L$42,IF(F83="Scenario3PBT3",'Medium retrofit'!$M$42,"")))&amp;IF(F83="Scenario1PBT4",'Medium retrofit'!$N$42,IF(F83="Scenario2PBT4",'Medium retrofit'!$O$42,IF(F83="Scenario3PBT4",'Medium retrofit'!$P$42,"")))&amp;IF(F83="Scenario1PBT5",'Medium retrofit'!$Q$42,IF(F83="Scenario2PBT5",'Medium retrofit'!$R$42,IF(F83="Scenario3PBT5",'Medium retrofit'!$S$42,"")))&amp;IF(F83="Scenario1PBT6",'Medium retrofit'!$T$42,IF(F83="Scenario2PBT6",'Medium retrofit'!$U$42,IF(F83="Scenario3PBT6",'Medium retrofit'!$V$42,"")))&amp;IF(F83="Scenario1PBT7",'Medium retrofit'!$W$42,IF(F83="Scenario2PBT7",'Medium retrofit'!$X$42,IF(F83="Scenario3PBT7",'Medium retrofit'!$Y$42,"")))&amp;IF(F83="Scenario1PBT8",'Medium retrofit'!$Z$42,IF(F83="Scenario2PBT8",'Medium retrofit'!$AA$42,IF(F83="Scenario3PBT8",'Medium retrofit'!$AB$42,"")))&amp;IF(F83="Scenario1PBT9",'Medium retrofit'!$AC$42,IF(F83="Scenario2PBT9",'Medium retrofit'!$AD$42,IF(F83="Scenario3PBT9",'Medium retrofit'!$AE$42,"")))&amp;IF(F83="Scenario1PBT10",'Medium retrofit'!$AF$42,IF(F83="Scenario2PBT10",'Medium retrofit'!$AG$42,IF(F83="Scenario3PBT10",'Medium retrofit'!$AH$42,"")))&amp;IF(F83="Scenario1PBT11",'Medium retrofit'!$AI$42,IF(F83="Scenario2PBT11",'Medium retrofit'!$AJ$42,IF(F83="Scenario3PBT11",'Medium retrofit'!$AK$42,"")))&amp;IF(F83="Scenario1PBT12",'Medium retrofit'!$AL$42,IF(F83="Scenario2PBT12",'Medium retrofit'!$AM$42,IF(F83="Scenario3PBT12",'Medium retrofit'!$AN$42,"")))&amp;IF(F83="Scenario1PBT13",'Medium retrofit'!$AO$42,IF(F83="Scenario2PBT13",'Medium retrofit'!$AP$42,IF(F83="Scenario3PBT13",'Medium retrofit'!$AQ$42,"")))&amp;IF(F83="Scenario1PBT14",'Medium retrofit'!$AR$42,IF(F83="Scenario2PBT14",'Medium retrofit'!$AS$42,IF(F83="Scenario3PBT14",'Medium retrofit'!$AT$42,"")))&amp;IF(F83="Scenario1PBT15",'Medium retrofit'!$AU$42,IF(F83="Scenario2PBT15",'Medium retrofit'!$AV$42,IF(F83="Scenario3PBT15",'Medium retrofit'!$AW$42,"")))</f>
        <v/>
      </c>
      <c r="Z83" s="123">
        <f t="shared" si="59"/>
        <v>0</v>
      </c>
      <c r="AA83" s="239" t="str">
        <f>IF(F83="Scenario1PBT1",'Medium retrofit'!$E$101,IF(F83="Scenario2PBT1",'Medium retrofit'!$F$101,IF(F83="Scenario3PBT1",'Medium retrofit'!$G$101,"")))&amp;IF(F83="Scenario1PBT2",'Medium retrofit'!$H$101,IF(F83="Scenario2PBT2",'Medium retrofit'!$I$101,IF(F83="Scenario3PBT2",'Medium retrofit'!$J$101,"")))&amp;IF(F83="Scenario1PBT3",'Medium retrofit'!$K$101,IF(F83="Scenario2PBT3",'Medium retrofit'!$L$101,IF(F83="Scenario3PBT3",'Medium retrofit'!$M$101,"")))&amp;IF(F83="Scenario1PBT4",'Medium retrofit'!$N$101,IF(F83="Scenario2PBT4",'Medium retrofit'!$O$101,IF(F83="Scenario3PBT4",'Medium retrofit'!$P$101,"")))&amp;IF(F83="Scenario1PBT5",'Medium retrofit'!$Q$101,IF(F83="Scenario2PBT5",'Medium retrofit'!$R$101,IF(F83="Scenario3PBT5",'Medium retrofit'!$S$101,"")))&amp;IF(F83="Scenario1PBT6",'Medium retrofit'!$T$101,IF(F83="Scenario2PBT6",'Medium retrofit'!$U$101,IF(F83="Scenario3PBT6",'Medium retrofit'!$V$101,"")))&amp;IF(F83="Scenario1PBT7",'Medium retrofit'!$W$101,IF(F83="Scenario2PBT7",'Medium retrofit'!$X$101,IF(F83="Scenario3PBT7",'Medium retrofit'!$Y$101,"")))&amp;IF(F83="Scenario1PBT8",'Medium retrofit'!$Z$101,IF(F83="Scenario2PBT8",'Medium retrofit'!$AA$101,IF(F83="Scenario3PBT8",'Medium retrofit'!$AB$101,"")))&amp;IF(F83="Scenario1PBT9",'Medium retrofit'!$AC$101,IF(F83="Scenario2PBT9",'Medium retrofit'!$AD$101,IF(F83="Scenario3PBT9",'Medium retrofit'!$AE$101,"")))&amp;IF(F83="Scenario1PBT10",'Medium retrofit'!$AF$101,IF(F83="Scenario2PBT10",'Medium retrofit'!$AG$101,IF(F83="Scenario3PBT10",'Medium retrofit'!$AH$101,"")))&amp;IF(F83="Scenario1PBT11",'Medium retrofit'!$AI$101,IF(F83="Scenario2PBT11",'Medium retrofit'!$AJ$101,IF(F83="Scenario3PBT11",'Medium retrofit'!$AK$101,"")))&amp;IF(F83="Scenario1PBT12",'Medium retrofit'!$AL$101,IF(F83="Scenario2PBT12",'Medium retrofit'!$AM$101,IF(F83="Scenario3PBT12",'Medium retrofit'!$AN$101,"")))&amp;IF(F83="Scenario1PBT13",'Medium retrofit'!$AO$101,IF(F83="Scenario2PBT13",'Medium retrofit'!$AP$101,IF(F83="Scenario3PBT13",'Medium retrofit'!$AQ$101,"")))&amp;IF(F83="Scenario1PBT14",'Medium retrofit'!$AR$101,IF(F83="Scenario2PBT14",'Medium retrofit'!$AS$101,IF(F83="Scenario3PBT14",'Medium retrofit'!$AT$101,"")))&amp;IF(F83="Scenario1PBT15",'Medium retrofit'!$AU$101,IF(F83="Scenario2PBT15",'Medium retrofit'!$AV$101,IF(F83="Scenario3PBT15",'Medium retrofit'!$AW$101,"")))</f>
        <v/>
      </c>
      <c r="AB83" s="242">
        <f t="shared" si="60"/>
        <v>0</v>
      </c>
      <c r="AC83" s="364" t="str">
        <f t="shared" si="61"/>
        <v/>
      </c>
      <c r="AD83" s="353">
        <f>IF(AC83="",IFERROR('Projection_Base-case'!G84-G83,0),0)</f>
        <v>0</v>
      </c>
      <c r="AE83" s="350">
        <f t="shared" si="37"/>
        <v>0</v>
      </c>
      <c r="AF83" s="361">
        <f>IFERROR(100*AD83/'Projection_Base-case'!G84,0)</f>
        <v>0</v>
      </c>
      <c r="AG83" s="352">
        <f>IF(AC83="",IFERROR('Projection_Base-case'!I84-I83,0),0)</f>
        <v>0</v>
      </c>
      <c r="AH83" s="353">
        <f t="shared" si="38"/>
        <v>0</v>
      </c>
      <c r="AI83" s="361">
        <f>IFERROR(100*AG83/'Projection_Base-case'!I84,0)</f>
        <v>0</v>
      </c>
      <c r="AJ83" s="352">
        <f>IF(AC83="",IFERROR('Projection_Base-case'!K84-K83,0),0)</f>
        <v>0</v>
      </c>
      <c r="AK83" s="353">
        <f t="shared" si="39"/>
        <v>0</v>
      </c>
      <c r="AL83" s="361">
        <f>IFERROR(100*AJ83/'Projection_Base-case'!K84,0)</f>
        <v>0</v>
      </c>
      <c r="AM83" s="352">
        <f>-IF(AC83="",IFERROR('Projection_Base-case'!M84-M83,0),0)</f>
        <v>0</v>
      </c>
      <c r="AN83" s="353">
        <f t="shared" si="40"/>
        <v>0</v>
      </c>
      <c r="AO83" s="354">
        <f>IFERROR(IF('Projection_Base-case'!N84&gt;0,100*AN83/'Projection_Base-case'!N84,100*AN83/N83),0)</f>
        <v>0</v>
      </c>
      <c r="AP83" s="355">
        <f>IF(AC83="",IFERROR('Projection_Base-case'!O84-O83,0),0)</f>
        <v>0</v>
      </c>
      <c r="AQ83" s="356">
        <f t="shared" si="41"/>
        <v>0</v>
      </c>
      <c r="AR83" s="356">
        <f>IFERROR(100*AP83/'Projection_Base-case'!O84,0)</f>
        <v>0</v>
      </c>
      <c r="AS83" s="355">
        <f>IF(AC83="",IFERROR('Projection_Base-case'!Q84-Q83,0),0)</f>
        <v>0</v>
      </c>
      <c r="AT83" s="356">
        <f t="shared" si="42"/>
        <v>0</v>
      </c>
      <c r="AU83" s="356">
        <f>IFERROR(100*AS83/'Projection_Base-case'!Q84,0)</f>
        <v>0</v>
      </c>
      <c r="AV83" s="355">
        <f>IF(AC83="",IFERROR('Projection_Base-case'!S84-S83,0),0)</f>
        <v>0</v>
      </c>
      <c r="AW83" s="356">
        <f t="shared" si="43"/>
        <v>0</v>
      </c>
      <c r="AX83" s="357">
        <f>IFERROR(100*AV83/'Projection_Base-case'!S84,0)</f>
        <v>0</v>
      </c>
      <c r="AY83" s="358">
        <f>IF(AC83="",IFERROR('Projection_Base-case'!U84-U83,0),0)</f>
        <v>0</v>
      </c>
      <c r="AZ83" s="359">
        <f t="shared" si="44"/>
        <v>0</v>
      </c>
      <c r="BA83" s="359">
        <f>IFERROR(100*AY83/'Projection_Base-case'!U84,0)</f>
        <v>0</v>
      </c>
      <c r="BB83" s="358">
        <f>IF(AC83="",IFERROR('Projection_Base-case'!W84-W83,0),0)</f>
        <v>0</v>
      </c>
      <c r="BC83" s="359">
        <f t="shared" si="45"/>
        <v>0</v>
      </c>
      <c r="BD83" s="359">
        <f>IFERROR(100*BB83/'Projection_Base-case'!W84,0)</f>
        <v>0</v>
      </c>
      <c r="BE83" s="358">
        <f>IF(AC83="",IFERROR('Projection_Base-case'!Y84-Y83,0),0)</f>
        <v>0</v>
      </c>
      <c r="BF83" s="359">
        <f t="shared" si="46"/>
        <v>0</v>
      </c>
      <c r="BG83" s="359">
        <f>IFERROR(100*BE83/'Projection_Base-case'!Y84,0)</f>
        <v>0</v>
      </c>
      <c r="BH83" s="359">
        <f t="shared" si="47"/>
        <v>0</v>
      </c>
      <c r="BI83" s="360">
        <f t="shared" si="48"/>
        <v>0</v>
      </c>
    </row>
    <row r="84" spans="1:61">
      <c r="A84" s="205">
        <v>80</v>
      </c>
      <c r="B84" s="347">
        <f>IF('Projection_Base-case'!B85&lt;&gt;"",'Projection_Base-case'!B85,0)</f>
        <v>0</v>
      </c>
      <c r="C84" s="347">
        <f>IF('Projection_Base-case'!C85&lt;&gt;"",'Projection_Base-case'!C85,0)</f>
        <v>0</v>
      </c>
      <c r="D84" s="365">
        <f>IF('Projection_Base-case'!D85&lt;&gt;"",'Projection_Base-case'!D85,0)</f>
        <v>0</v>
      </c>
      <c r="E84" s="369"/>
      <c r="F84" s="367" t="str">
        <f t="shared" si="49"/>
        <v>0</v>
      </c>
      <c r="G84" s="241" t="str">
        <f>IF(F84="Scenario1PBT1",'Medium retrofit'!$E$6,IF(F84="Scenario2PBT1",'Medium retrofit'!$F$6,IF(F84="Scenario3PBT1",'Medium retrofit'!$G$6,"")))&amp;IF(F84="Scenario1PBT2",'Medium retrofit'!$H$6,IF(F84="Scenario2PBT2",'Medium retrofit'!$I$6,IF(F84="Scenario3PBT2",'Medium retrofit'!$J$6,"")))&amp;IF(F84="Scenario1PBT3",'Medium retrofit'!$K$6,IF(F84="Scenario2PBT3",'Medium retrofit'!$L$6,IF(F84="Scenario3PBT3",'Medium retrofit'!$M$6,"")))&amp;IF(F84="Scenario1PBT4",'Medium retrofit'!$N$6,IF(F84="Scenario2PBT4",'Medium retrofit'!$O$6,IF(F84="Scenario3PBT4",'Medium retrofit'!$P$6,"")))&amp;IF(F84="Scenario1PBT5",'Medium retrofit'!$Q$6,IF(F84="Scenario2PBT5",'Medium retrofit'!$R$6,IF(F84="Scenario3PBT5",'Medium retrofit'!$S$6,"")))&amp;IF(F84="Scenario1PBT6",'Medium retrofit'!$T$6,IF(F84="Scenario2PBT6",'Medium retrofit'!$U$6,IF(F84="Scenario3PBT6",'Medium retrofit'!$V$6,"")))&amp;IF(F84="Scenario1PBT7",'Medium retrofit'!$W$6,IF(F84="Scenario2PBT7",'Medium retrofit'!$X$6,IF(F84="Scenario3PBT7",'Medium retrofit'!$Y$6,"")))&amp;IF(F84="Scenario1PBT8",'Medium retrofit'!$Z$6,IF(F84="Scenario2PBT8",'Medium retrofit'!$AA$6,IF(F84="Scenario3PBT8",'Medium retrofit'!$AB$6,"")))&amp;IF(F84="Scenario1PBT9",'Medium retrofit'!$AC$6,IF(F84="Scenario2PBT9",'Medium retrofit'!$AD$6,IF(F84="Scenario3PBT9",'Medium retrofit'!$AE$6,"")))&amp;IF(F84="Scenario1PBT10",'Medium retrofit'!$AF$6,IF(F84="Scenario2PBT10",'Medium retrofit'!$AG$6,IF(F84="Scenario3PBT10",'Medium retrofit'!$AH$6,"")))&amp;IF(F84="Scenario1PBT11",'Medium retrofit'!$AI$6,IF(F84="Scenario2PBT11",'Medium retrofit'!$AJ$6,IF(F84="Scenario3PBT11",'Medium retrofit'!$AK$6,"")))&amp;IF(F84="Scenario1PBT12",'Medium retrofit'!$AL$6,IF(F84="Scenario2PBT12",'Medium retrofit'!$AM$6,IF(F84="Scenario3PBT12",'Medium retrofit'!$AN$6,"")))&amp;IF(F84="Scenario1PBT13",'Medium retrofit'!$AO$6,IF(F84="Scenario2PBT13",'Medium retrofit'!$AP$6,IF(F84="Scenario3PBT13",'Medium retrofit'!$AQ$6,"")))&amp;IF(F84="Scenario1PBT14",'Medium retrofit'!$AR$6,IF(F84="Scenario2PBT14",'Medium retrofit'!$AS$6,IF(F84="Scenario3PBT14",'Medium retrofit'!$AT$6,"")))&amp;IF(F84="Scenario1PBT15",'Medium retrofit'!$AU$6,IF(F84="Scenario2PBT15",'Medium retrofit'!$AV$6,IF(F84="Scenario3PBT15",'Medium retrofit'!$AW$6,"")))</f>
        <v/>
      </c>
      <c r="H84" s="123">
        <f t="shared" si="50"/>
        <v>0</v>
      </c>
      <c r="I84" s="239" t="str">
        <f>IF(F84="Scenario1PBT1",'Medium retrofit'!$E$16,IF(F84="Scenario2PBT1",'Medium retrofit'!$F$16,IF(F84="Scenario3PBT1",'Medium retrofit'!$G$16,"")))&amp;IF(F84="Scenario1PBT2",'Medium retrofit'!$H$16,IF(F84="Scenario2PBT2",'Medium retrofit'!$I$16,IF(F84="Scenario3PBT2",'Medium retrofit'!$J$16,"")))&amp;IF(F84="Scenario1PBT3",'Medium retrofit'!$K$16,IF(F84="Scenario2PBT3",'Medium retrofit'!$L$16,IF(F84="Scenario3PBT3",'Medium retrofit'!$M$16,"")))&amp;IF(F84="Scenario1PBT4",'Medium retrofit'!$N$16,IF(F84="Scenario2PBT4",'Medium retrofit'!$O$16,IF(F84="Scenario3PBT4",'Medium retrofit'!$P$16,"")))&amp;IF(F84="Scenario1PBT5",'Medium retrofit'!$Q$16,IF(F84="Scenario2PBT5",'Medium retrofit'!$R$16,IF(F84="Scenario3PBT5",'Medium retrofit'!$S$16,"")))&amp;IF(F84="Scenario1PBT6",'Medium retrofit'!$T$16,IF(F84="Scenario2PBT6",'Medium retrofit'!$U$16,IF(F84="Scenario3PBT6",'Medium retrofit'!$V$16,"")))&amp;IF(F84="Scenario1PBT7",'Medium retrofit'!$W$16,IF(F84="Scenario2PBT7",'Medium retrofit'!$X$16,IF(F84="Scenario3PBT7",'Medium retrofit'!$Y$16,"")))&amp;IF(F84="Scenario1PBT8",'Medium retrofit'!$Z$16,IF(F84="Scenario2PBT8",'Medium retrofit'!$AA$16,IF(F84="Scenario3PBT8",'Medium retrofit'!$AB$16,"")))&amp;IF(F84="Scenario1PBT9",'Medium retrofit'!$AC$16,IF(F84="Scenario2PBT9",'Medium retrofit'!$AD$16,IF(F84="Scenario3PBT9",'Medium retrofit'!$AE$16,"")))&amp;IF(F84="Scenario1PBT10",'Medium retrofit'!$AF$16,IF(F84="Scenario2PBT10",'Medium retrofit'!$AG$16,IF(F84="Scenario3PBT10",'Medium retrofit'!$AH$16,"")))&amp;IF(F84="Scenario1PBT11",'Medium retrofit'!$AI$16,IF(F84="Scenario2PBT11",'Medium retrofit'!$AJ$16,IF(F84="Scenario3PBT11",'Medium retrofit'!$AK$16,"")))&amp;IF(F84="Scenario1PBT12",'Medium retrofit'!$AL$16,IF(F84="Scenario2PBT12",'Medium retrofit'!$AM$16,IF(F84="Scenario3PBT12",'Medium retrofit'!$AN$16,"")))&amp;IF(F84="Scenario1PBT13",'Medium retrofit'!$AO$16,IF(F84="Scenario2PBT13",'Medium retrofit'!$AP$16,IF(F84="Scenario3PBT13",'Medium retrofit'!$AQ$16,"")))&amp;IF(F84="Scenario1PBT14",'Medium retrofit'!$AR$16,IF(F84="Scenario2PBT14",'Medium retrofit'!$AS$16,IF(F84="Scenario3PBT14",'Medium retrofit'!$AT$16,"")))&amp;IF(F84="Scenario1PBT15",'Medium retrofit'!$AU$16,IF(F84="Scenario2PBT15",'Medium retrofit'!$AV$16,IF(F84="Scenario3PBT15",'Medium retrofit'!$AW$16,"")))</f>
        <v/>
      </c>
      <c r="J84" s="123">
        <f t="shared" si="51"/>
        <v>0</v>
      </c>
      <c r="K84" s="123" t="str">
        <f>IF(F84="Scenario1PBT1",'Medium retrofit'!$E$18,IF(F84="Scenario2PBT1",'Medium retrofit'!$F$18,IF(F84="Scenario3PBT1",'Medium retrofit'!$G$18,"")))&amp;IF(F84="Scenario1PBT2",'Medium retrofit'!$H$18,IF(F84="Scenario2PBT2",'Medium retrofit'!$I$18,IF(F84="Scenario3PBT2",'Medium retrofit'!$J$18,"")))&amp;IF(F84="Scenario1PBT3",'Medium retrofit'!$K$18,IF(F84="Scenario2PBT3",'Medium retrofit'!$L$18,IF(F84="Scenario3PBT3",'Medium retrofit'!$M$18,"")))&amp;IF(F84="Scenario1PBT4",'Medium retrofit'!$N$18,IF(F84="Scenario2PBT4",'Medium retrofit'!$O$18,IF(F84="Scenario3PBT4",'Medium retrofit'!$P$18,"")))&amp;IF(F84="Scenario1PBT5",'Medium retrofit'!$Q$18,IF(F84="Scenario2PBT5",'Medium retrofit'!$R$18,IF(F84="Scenario3PBT5",'Medium retrofit'!$S$18,"")))&amp;IF(F84="Scenario1PBT6",'Medium retrofit'!$T$18,IF(F84="Scenario2PBT6",'Medium retrofit'!$U$18,IF(F84="Scenario3PBT6",'Medium retrofit'!$V$18,"")))&amp;IF(F84="Scenario1PBT7",'Medium retrofit'!$W$18,IF(F84="Scenario2PBT7",'Medium retrofit'!$X$18,IF(F84="Scenario3PBT7",'Medium retrofit'!$Y$18,"")))&amp;IF(F84="Scenario1PBT8",'Medium retrofit'!$Z$18,IF(F84="Scenario2PBT8",'Medium retrofit'!$AA$18,IF(F84="Scenario3PBT8",'Medium retrofit'!$AB$18,"")))&amp;IF(F84="Scenario1PBT9",'Medium retrofit'!$AC$18,IF(F84="Scenario2PBT9",'Medium retrofit'!$AD$18,IF(F84="Scenario3PBT9",'Medium retrofit'!$AE$18,"")))&amp;IF(F84="Scenario1PBT10",'Medium retrofit'!$AF$18,IF(F84="Scenario2PBT10",'Medium retrofit'!$AG$18,IF(F84="Scenario3PBT10",'Medium retrofit'!$AH$18,"")))&amp;IF(F84="Scenario1PBT11",'Medium retrofit'!$AI$18,IF(F84="Scenario2PBT11",'Medium retrofit'!$AJ$18,IF(F84="Scenario3PBT11",'Medium retrofit'!$AK$18,"")))&amp;IF(F84="Scenario1PBT12",'Medium retrofit'!$AL$18,IF(F84="Scenario2PBT12",'Medium retrofit'!$AM$18,IF(F84="Scenario3PBT12",'Medium retrofit'!$AN$18,"")))&amp;IF(F84="Scenario1PBT13",'Medium retrofit'!$AO$18,IF(F84="Scenario2PBT13",'Medium retrofit'!$AP$18,IF(F84="Scenario3PBT13",'Medium retrofit'!$AQ$18,"")))&amp;IF(F84="Scenario1PBT14",'Medium retrofit'!$AR$18,IF(F84="Scenario2PBT14",'Medium retrofit'!$AS$18,IF(F84="Scenario3PBT14",'Medium retrofit'!$AT$18,"")))&amp;IF(F84="Scenario1PBT15",'Medium retrofit'!$AU$18,IF(F84="Scenario2PBT15",'Medium retrofit'!$AV$18,IF(F84="Scenario3PBT15",'Medium retrofit'!$AW$18,"")))</f>
        <v/>
      </c>
      <c r="L84" s="123">
        <f t="shared" si="52"/>
        <v>0</v>
      </c>
      <c r="M84" s="123" t="str">
        <f>IF(F84="Scenario1PBT1",'Medium retrofit'!$E$20,IF(F84="Scenario2PBT1",'Medium retrofit'!$F$20,IF(F84="Scenario3PBT1",'Medium retrofit'!$G$20,"")))&amp;IF(F84="Scenario1PBT2",'Medium retrofit'!$H$20,IF(F84="Scenario2PBT2",'Medium retrofit'!$I$20,IF(F84="Scenario3PBT2",'Medium retrofit'!$J$20,"")))&amp;IF(F84="Scenario1PBT3",'Medium retrofit'!$K$20,IF(F84="Scenario2PBT3",'Medium retrofit'!$L$20,IF(F84="Scenario3PBT3",'Medium retrofit'!$M$20,"")))&amp;IF(F84="Scenario1PBT4",'Medium retrofit'!$N$20,IF(F84="Scenario2PBT4",'Medium retrofit'!$O$20,IF(F84="Scenario3PBT4",'Medium retrofit'!$P$20,"")))&amp;IF(F84="Scenario1PBT5",'Medium retrofit'!$Q$20,IF(F84="Scenario2PBT5",'Medium retrofit'!$R$20,IF(F84="Scenario3PBT5",'Medium retrofit'!$S$20,"")))&amp;IF(F84="Scenario1PBT6",'Medium retrofit'!$T$20,IF(F84="Scenario2PBT6",'Medium retrofit'!$U$20,IF(F84="Scenario3PBT6",'Medium retrofit'!$V$20,"")))&amp;IF(F84="Scenario1PBT7",'Medium retrofit'!$W$20,IF(F84="Scenario2PBT7",'Medium retrofit'!$X$20,IF(F84="Scenario3PBT7",'Medium retrofit'!$Y$20,"")))&amp;IF(F84="Scenario1PBT8",'Medium retrofit'!$Z$20,IF(F84="Scenario2PBT8",'Medium retrofit'!$AA$20,IF(F84="Scenario3PBT8",'Medium retrofit'!$AB$20,"")))&amp;IF(F84="Scenario1PBT9",'Medium retrofit'!$AC$20,IF(F84="Scenario2PBT9",'Medium retrofit'!$AD$20,IF(F84="Scenario3PBT9",'Medium retrofit'!$AE$20,"")))&amp;IF(F84="Scenario1PBT10",'Medium retrofit'!$AF$20,IF(F84="Scenario2PBT10",'Medium retrofit'!$AG$20,IF(F84="Scenario3PBT10",'Medium retrofit'!$AH$20,"")))&amp;IF(F84="Scenario1PBT11",'Medium retrofit'!$AI$20,IF(F84="Scenario2PBT11",'Medium retrofit'!$AJ$20,IF(F84="Scenario3PBT11",'Medium retrofit'!$AK$20,"")))&amp;IF(F84="Scenario1PBT12",'Medium retrofit'!$AL$20,IF(F84="Scenario2PBT12",'Medium retrofit'!$AM$20,IF(F84="Scenario3PBT12",'Medium retrofit'!$AN$20,"")))&amp;IF(F84="Scenario1PBT13",'Medium retrofit'!$AO$20,IF(F84="Scenario2PBT13",'Medium retrofit'!$AP$20,IF(F84="Scenario3PBT13",'Medium retrofit'!$AQ$20,"")))&amp;IF(F84="Scenario1PBT14",'Medium retrofit'!$AR$20,IF(F84="Scenario2PBT14",'Medium retrofit'!$AS$20,IF(F84="Scenario3PBT14",'Medium retrofit'!$AT$20,"")))&amp;IF(F84="Scenario1PBT15",'Medium retrofit'!$AU$20,IF(F84="Scenario2PBT15",'Medium retrofit'!$AV$20,IF(F84="Scenario3PBT15",'Medium retrofit'!$AW$20,"")))</f>
        <v/>
      </c>
      <c r="N84" s="124">
        <f t="shared" si="53"/>
        <v>0</v>
      </c>
      <c r="O84" s="245" t="str">
        <f>IF(F84="Scenario1PBT1",'Medium retrofit'!$E$23,IF(F84="Scenario2PBT1",'Medium retrofit'!$F$23,IF(F84="Scenario3PBT1",'Medium retrofit'!$G$23,"")))&amp;IF(F84="Scenario1PBT2",'Medium retrofit'!$H$23,IF(F84="Scenario2PBT2",'Medium retrofit'!$I$23,IF(F84="Scenario3PBT2",'Medium retrofit'!$J$23,"")))&amp;IF(F84="Scenario1PBT3",'Medium retrofit'!$K$23,IF(F84="Scenario2PBT3",'Medium retrofit'!$L$23,IF(F84="Scenario3PBT3",'Medium retrofit'!$M$23,"")))&amp;IF(F84="Scenario1PBT4",'Medium retrofit'!$N$23,IF(F84="Scenario2PBT4",'Medium retrofit'!$O$23,IF(F84="Scenario3PBT4",'Medium retrofit'!$P$23,"")))&amp;IF(F84="Scenario1PBT5",'Medium retrofit'!$Q$23,IF(F84="Scenario2PBT5",'Medium retrofit'!$R$23,IF(F84="Scenario3PBT5",'Medium retrofit'!$S$23,"")))&amp;IF(F84="Scenario1PBT6",'Medium retrofit'!$T$23,IF(F84="Scenario2PBT6",'Medium retrofit'!$U$23,IF(F84="Scenario3PBT6",'Medium retrofit'!$V$23,"")))&amp;IF(F84="Scenario1PBT7",'Medium retrofit'!$W$23,IF(F84="Scenario2PBT7",'Medium retrofit'!$X$23,IF(F84="Scenario3PBT7",'Medium retrofit'!$Y$23,"")))&amp;IF(F84="Scenario1PBT8",'Medium retrofit'!$Z$23,IF(F84="Scenario2PBT8",'Medium retrofit'!$AA$23,IF(F84="Scenario3PBT8",'Medium retrofit'!$AB$23,"")))&amp;IF(F84="Scenario1PBT9",'Medium retrofit'!$AC$23,IF(F84="Scenario2PBT9",'Medium retrofit'!$AD$23,IF(F84="Scenario3PBT9",'Medium retrofit'!$AE$23,"")))&amp;IF(F84="Scenario1PBT10",'Medium retrofit'!$AF$23,IF(F84="Scenario2PBT10",'Medium retrofit'!$AG$23,IF(F84="Scenario3PBT10",'Medium retrofit'!$AH$23,"")))&amp;IF(F84="Scenario1PBT11",'Medium retrofit'!$AI$23,IF(F84="Scenario2PBT11",'Medium retrofit'!$AJ$23,IF(F84="Scenario3PBT11",'Medium retrofit'!$AK$23,"")))&amp;IF(F84="Scenario1PBT12",'Medium retrofit'!$AL$23,IF(F84="Scenario2PBT12",'Medium retrofit'!$AM$23,IF(F84="Scenario3PBT12",'Medium retrofit'!$AN$23,"")))&amp;IF(F84="Scenario1PBT13",'Medium retrofit'!$AO$23,IF(F84="Scenario2PBT13",'Medium retrofit'!$AP$23,IF(F84="Scenario3PBT13",'Medium retrofit'!$AQ$23,"")))&amp;IF(F84="Scenario1PBT14",'Medium retrofit'!$AR$23,IF(F84="Scenario2PBT14",'Medium retrofit'!$AS$23,IF(F84="Scenario3PBT14",'Medium retrofit'!$AT$23,"")))&amp;IF(F84="Scenario1PBT15",'Medium retrofit'!$AU$23,IF(F84="Scenario2PBT15",'Medium retrofit'!$AV$23,IF(F84="Scenario3PBT15",'Medium retrofit'!$AW$23,"")))</f>
        <v/>
      </c>
      <c r="P84" s="123">
        <f t="shared" si="54"/>
        <v>0</v>
      </c>
      <c r="Q84" s="123" t="str">
        <f>IF(F84="Scenario1PBT1",'Medium retrofit'!$E$25,IF(F84="Scenario2PBT1",'Medium retrofit'!$F$25,IF(F84="Scenario3PBT1",'Medium retrofit'!$G$25,"")))&amp;IF(F84="Scenario1PBT2",'Medium retrofit'!$H$25,IF(F84="Scenario2PBT2",'Medium retrofit'!$I$25,IF(F84="Scenario3PBT2",'Medium retrofit'!$J$25,"")))&amp;IF(F84="Scenario1PBT3",'Medium retrofit'!$K$25,IF(F84="Scenario2PBT3",'Medium retrofit'!$L$25,IF(F84="Scenario3PBT3",'Medium retrofit'!$M$25,"")))&amp;IF(F84="Scenario1PBT4",'Medium retrofit'!$N$25,IF(F84="Scenario2PBT4",'Medium retrofit'!$O$25,IF(F84="Scenario3PBT4",'Medium retrofit'!$P$25,"")))&amp;IF(F84="Scenario1PBT5",'Medium retrofit'!$Q$25,IF(F84="Scenario2PBT5",'Medium retrofit'!$R$25,IF(F84="Scenario3PBT5",'Medium retrofit'!$S$25,"")))&amp;IF(F84="Scenario1PBT6",'Medium retrofit'!$T$25,IF(F84="Scenario2PBT6",'Medium retrofit'!$U$25,IF(F84="Scenario3PBT6",'Medium retrofit'!$V$25,"")))&amp;IF(F84="Scenario1PBT7",'Medium retrofit'!$W$25,IF(F84="Scenario2PBT7",'Medium retrofit'!$X$25,IF(F84="Scenario3PBT7",'Medium retrofit'!$Y$25,"")))&amp;IF(F84="Scenario1PBT8",'Medium retrofit'!$Z$25,IF(F84="Scenario2PBT8",'Medium retrofit'!$AA$25,IF(F84="Scenario3PBT8",'Medium retrofit'!$AB$25,"")))&amp;IF(F84="Scenario1PBT9",'Medium retrofit'!$AC$25,IF(F84="Scenario2PBT9",'Medium retrofit'!$AD$25,IF(F84="Scenario3PBT9",'Medium retrofit'!$AE$25,"")))&amp;IF(F84="Scenario1PBT10",'Medium retrofit'!$AF$25,IF(F84="Scenario2PBT10",'Medium retrofit'!$AG$25,IF(F84="Scenario3PBT10",'Medium retrofit'!$AH$25,"")))&amp;IF(F84="Scenario1PBT11",'Medium retrofit'!$AI$25,IF(F84="Scenario2PBT11",'Medium retrofit'!$AJ$25,IF(F84="Scenario3PBT11",'Medium retrofit'!$AK$25,"")))&amp;IF(F84="Scenario1PBT12",'Medium retrofit'!$AL$25,IF(F84="Scenario2PBT12",'Medium retrofit'!$AM$25,IF(F84="Scenario3PBT12",'Medium retrofit'!$AN$25,"")))&amp;IF(F84="Scenario1PBT13",'Medium retrofit'!$AO$25,IF(F84="Scenario2PBT13",'Medium retrofit'!$AP$25,IF(F84="Scenario3PBT13",'Medium retrofit'!$AQ$25,"")))&amp;IF(F84="Scenario1PBT14",'Medium retrofit'!$AR$25,IF(F84="Scenario2PBT14",'Medium retrofit'!$AS$25,IF(F84="Scenario3PBT14",'Medium retrofit'!$AT$25,"")))&amp;IF(F84="Scenario1PBT15",'Medium retrofit'!$AU$25,IF(F84="Scenario2PBT15",'Medium retrofit'!$AV$25,IF(F84="Scenario3PBT15",'Medium retrofit'!$AW$25,"")))</f>
        <v/>
      </c>
      <c r="R84" s="123">
        <f t="shared" si="55"/>
        <v>0</v>
      </c>
      <c r="S84" s="123" t="str">
        <f>IF(F84="Scenario1PBT1",'Medium retrofit'!$E$27,IF(F84="Scenario2PBT1",'Medium retrofit'!$F$27,IF(F84="Scenario3PBT1",'Medium retrofit'!$G$27,"")))&amp;IF(F84="Scenario1PBT2",'Medium retrofit'!$H$27,IF(F84="Scenario2PBT2",'Medium retrofit'!$I$27,IF(F84="Scenario3PBT2",'Medium retrofit'!$J$27,"")))&amp;IF(F84="Scenario1PBT3",'Medium retrofit'!$K$27,IF(F84="Scenario2PBT3",'Medium retrofit'!$L$27,IF(F84="Scenario3PBT3",'Medium retrofit'!$M$27,"")))&amp;IF(F84="Scenario1PBT4",'Medium retrofit'!$N$27,IF(F84="Scenario2PBT4",'Medium retrofit'!$O$27,IF(F84="Scenario3PBT4",'Medium retrofit'!$P$27,"")))&amp;IF(F84="Scenario1PBT5",'Medium retrofit'!$Q$27,IF(F84="Scenario2PBT5",'Medium retrofit'!$R$27,IF(F84="Scenario3PBT5",'Medium retrofit'!$S$27,"")))&amp;IF(F84="Scenario1PBT6",'Medium retrofit'!$T$27,IF(F84="Scenario2PBT6",'Medium retrofit'!$U$27,IF(F84="Scenario3PBT6",'Medium retrofit'!$V$27,"")))&amp;IF(F84="Scenario1PBT7",'Medium retrofit'!$W$27,IF(F84="Scenario2PBT7",'Medium retrofit'!$X$27,IF(F84="Scenario3PBT7",'Medium retrofit'!$Y$27,"")))&amp;IF(F84="Scenario1PBT8",'Medium retrofit'!$Z$27,IF(F84="Scenario2PBT8",'Medium retrofit'!$AA$27,IF(F84="Scenario3PBT8",'Medium retrofit'!$AB$27,"")))&amp;IF(F84="Scenario1PBT9",'Medium retrofit'!$AC$27,IF(F84="Scenario2PBT9",'Medium retrofit'!$AD$27,IF(F84="Scenario3PBT9",'Medium retrofit'!$AE$27,"")))&amp;IF(F84="Scenario1PBT10",'Medium retrofit'!$AF$27,IF(F84="Scenario2PBT10",'Medium retrofit'!$AG$27,IF(F84="Scenario3PBT10",'Medium retrofit'!$AH$27,"")))&amp;IF(F84="Scenario1PBT11",'Medium retrofit'!$AI$27,IF(F84="Scenario2PBT11",'Medium retrofit'!$AJ$27,IF(F84="Scenario3PBT11",'Medium retrofit'!$AK$27,"")))&amp;IF(F84="Scenario1PBT12",'Medium retrofit'!$AL$27,IF(F84="Scenario2PBT12",'Medium retrofit'!$AM$27,IF(F84="Scenario3PBT12",'Medium retrofit'!$AN$27,"")))&amp;IF(F84="Scenario1PBT13",'Medium retrofit'!$AO$27,IF(F84="Scenario2PBT13",'Medium retrofit'!$AP$27,IF(F84="Scenario3PBT13",'Medium retrofit'!$AQ$27,"")))&amp;IF(F84="Scenario1PBT14",'Medium retrofit'!$AR$27,IF(F84="Scenario2PBT14",'Medium retrofit'!$AS$27,IF(F84="Scenario3PBT14",'Medium retrofit'!$AT$27,"")))&amp;IF(F84="Scenario1PBT15",'Medium retrofit'!$AU$27,IF(F84="Scenario2PBT15",'Medium retrofit'!$AV$27,IF(F84="Scenario3PBT15",'Medium retrofit'!$AW$27,"")))</f>
        <v/>
      </c>
      <c r="T84" s="246">
        <f t="shared" si="56"/>
        <v>0</v>
      </c>
      <c r="U84" s="245" t="str">
        <f>IF(F84="Scenario1PBT1",'Medium retrofit'!$E$38,IF(F84="Scenario2PBT1",'Medium retrofit'!$F$38,IF(F84="Scenario3PBT1",'Medium retrofit'!$G$38,"")))&amp;IF(F84="Scenario1PBT2",'Medium retrofit'!$H$38,IF(F84="Scenario2PBT2",'Medium retrofit'!$I$38,IF(F84="Scenario3PBT2",'Medium retrofit'!$J$38,"")))&amp;IF(F84="Scenario1PBT3",'Medium retrofit'!$K$38,IF(F84="Scenario2PBT3",'Medium retrofit'!$L$38,IF(F84="Scenario3PBT3",'Medium retrofit'!$M$38,"")))&amp;IF(F84="Scenario1PBT4",'Medium retrofit'!$N$38,IF(F84="Scenario2PBT4",'Medium retrofit'!$O$38,IF(F84="Scenario3PBT4",'Medium retrofit'!$P$38,"")))&amp;IF(F84="Scenario1PBT5",'Medium retrofit'!$Q$38,IF(F84="Scenario2PBT5",'Medium retrofit'!$R$38,IF(F84="Scenario3PBT5",'Medium retrofit'!$S$38,"")))&amp;IF(F84="Scenario1PBT6",'Medium retrofit'!$T$38,IF(F84="Scenario2PBT6",'Medium retrofit'!$U$38,IF(F84="Scenario3PBT6",'Medium retrofit'!$V$38,"")))&amp;IF(F84="Scenario1PBT7",'Medium retrofit'!$W$38,IF(F84="Scenario2PBT7",'Medium retrofit'!$X$38,IF(F84="Scenario3PBT7",'Medium retrofit'!$Y$38,"")))&amp;IF(F84="Scenario1PBT8",'Medium retrofit'!$Z$38,IF(F84="Scenario2PBT8",'Medium retrofit'!$AA$38,IF(F84="Scenario3PBT8",'Medium retrofit'!$AB$38,"")))&amp;IF(F84="Scenario1PBT9",'Medium retrofit'!$AC$38,IF(F84="Scenario2PBT9",'Medium retrofit'!$AD$38,IF(F84="Scenario3PBT9",'Medium retrofit'!$AE$38,"")))&amp;IF(F84="Scenario1PBT10",'Medium retrofit'!$AF$38,IF(F84="Scenario2PBT10",'Medium retrofit'!$AG$38,IF(F84="Scenario3PBT10",'Medium retrofit'!$AH$38,"")))&amp;IF(F84="Scenario1PBT11",'Medium retrofit'!$AI$38,IF(F84="Scenario2PBT11",'Medium retrofit'!$AJ$38,IF(F84="Scenario3PBT11",'Medium retrofit'!$AK$38,"")))&amp;IF(F84="Scenario1PBT12",'Medium retrofit'!$AL$38,IF(F84="Scenario2PBT12",'Medium retrofit'!$AM$38,IF(F84="Scenario3PBT12",'Medium retrofit'!$AN$38,"")))&amp;IF(F84="Scenario1PBT13",'Medium retrofit'!$AO$38,IF(F84="Scenario2PBT13",'Medium retrofit'!$AP$38,IF(F84="Scenario3PBT13",'Medium retrofit'!$AQ$38,"")))&amp;IF(F84="Scenario1PBT14",'Medium retrofit'!$AR$38,IF(F84="Scenario2PBT14",'Medium retrofit'!$AS$38,IF(F84="Scenario3PBT14",'Medium retrofit'!$AT$38,"")))&amp;IF(F84="Scenario1PBT15",'Medium retrofit'!$AU$38,IF(F84="Scenario2PBT15",'Medium retrofit'!$AV$38,IF(F84="Scenario3PBT15",'Medium retrofit'!$AW$38,"")))</f>
        <v/>
      </c>
      <c r="V84" s="123">
        <f t="shared" si="57"/>
        <v>0</v>
      </c>
      <c r="W84" s="123" t="str">
        <f>IF(F84="Scenario1PBT1",'Medium retrofit'!$E$40,IF(F84="Scenario2PBT1",'Medium retrofit'!$F$40,IF(F84="Scenario3PBT1",'Medium retrofit'!$G$40,"")))&amp;IF(F84="Scenario1PBT2",'Medium retrofit'!$H$40,IF(F84="Scenario2PBT2",'Medium retrofit'!$I$40,IF(F84="Scenario3PBT2",'Medium retrofit'!$J$40,"")))&amp;IF(F84="Scenario1PBT3",'Medium retrofit'!$K$40,IF(F84="Scenario2PBT3",'Medium retrofit'!$L$40,IF(F84="Scenario3PBT3",'Medium retrofit'!$M$40,"")))&amp;IF(F84="Scenario1PBT4",'Medium retrofit'!$N$40,IF(F84="Scenario2PBT4",'Medium retrofit'!$O$40,IF(F84="Scenario3PBT4",'Medium retrofit'!$P$40,"")))&amp;IF(F84="Scenario1PBT5",'Medium retrofit'!$Q$40,IF(F84="Scenario2PBT5",'Medium retrofit'!$R$40,IF(F84="Scenario3PBT5",'Medium retrofit'!$S$40,"")))&amp;IF(F84="Scenario1PBT6",'Medium retrofit'!$T$40,IF(F84="Scenario2PBT6",'Medium retrofit'!$U$40,IF(F84="Scenario3PBT6",'Medium retrofit'!$V$40,"")))&amp;IF(F84="Scenario1PBT7",'Medium retrofit'!$W$40,IF(F84="Scenario2PBT7",'Medium retrofit'!$X$40,IF(F84="Scenario3PBT7",'Medium retrofit'!$Y$40,"")))&amp;IF(F84="Scenario1PBT8",'Medium retrofit'!$Z$40,IF(F84="Scenario2PBT8",'Medium retrofit'!$AA$40,IF(F84="Scenario3PBT8",'Medium retrofit'!$AB$40,"")))&amp;IF(F84="Scenario1PBT9",'Medium retrofit'!$AC$40,IF(F84="Scenario2PBT9",'Medium retrofit'!$AD$40,IF(F84="Scenario3PBT9",'Medium retrofit'!$AE$40,"")))&amp;IF(F84="Scenario1PBT10",'Medium retrofit'!$AF$40,IF(F84="Scenario2PBT10",'Medium retrofit'!$AG$40,IF(F84="Scenario3PBT10",'Medium retrofit'!$AH$40,"")))&amp;IF(F84="Scenario1PBT11",'Medium retrofit'!$AI$40,IF(F84="Scenario2PBT11",'Medium retrofit'!$AJ$40,IF(F84="Scenario3PBT11",'Medium retrofit'!$AK$40,"")))&amp;IF(F84="Scenario1PBT12",'Medium retrofit'!$AL$40,IF(F84="Scenario2PBT12",'Medium retrofit'!$AM$40,IF(F84="Scenario3PBT12",'Medium retrofit'!$AN$40,"")))&amp;IF(F84="Scenario1PBT13",'Medium retrofit'!$AO$40,IF(F84="Scenario2PBT13",'Medium retrofit'!$AP$40,IF(F84="Scenario3PBT13",'Medium retrofit'!$AQ$40,"")))&amp;IF(F84="Scenario1PBT14",'Medium retrofit'!$AR$40,IF(F84="Scenario2PBT14",'Medium retrofit'!$AS$40,IF(F84="Scenario3PBT14",'Medium retrofit'!$AT$40,"")))&amp;IF(F84="Scenario1PBT15",'Medium retrofit'!$AU$40,IF(F84="Scenario2PBT15",'Medium retrofit'!$AV$40,IF(F84="Scenario3PBT15",'Medium retrofit'!$AW$40,"")))</f>
        <v/>
      </c>
      <c r="X84" s="123">
        <f t="shared" si="58"/>
        <v>0</v>
      </c>
      <c r="Y84" s="123" t="str">
        <f>IF(F84="Scenario1PBT1",'Medium retrofit'!$E$42,IF(F84="Scenario2PBT1",'Medium retrofit'!$F$42,IF(F84="Scenario3PBT1",'Medium retrofit'!$G$42,"")))&amp;IF(F84="Scenario1PBT2",'Medium retrofit'!$H$42,IF(F84="Scenario2PBT2",'Medium retrofit'!$I$42,IF(F84="Scenario3PBT2",'Medium retrofit'!$J$42,"")))&amp;IF(F84="Scenario1PBT3",'Medium retrofit'!$K$42,IF(F84="Scenario2PBT3",'Medium retrofit'!$L$42,IF(F84="Scenario3PBT3",'Medium retrofit'!$M$42,"")))&amp;IF(F84="Scenario1PBT4",'Medium retrofit'!$N$42,IF(F84="Scenario2PBT4",'Medium retrofit'!$O$42,IF(F84="Scenario3PBT4",'Medium retrofit'!$P$42,"")))&amp;IF(F84="Scenario1PBT5",'Medium retrofit'!$Q$42,IF(F84="Scenario2PBT5",'Medium retrofit'!$R$42,IF(F84="Scenario3PBT5",'Medium retrofit'!$S$42,"")))&amp;IF(F84="Scenario1PBT6",'Medium retrofit'!$T$42,IF(F84="Scenario2PBT6",'Medium retrofit'!$U$42,IF(F84="Scenario3PBT6",'Medium retrofit'!$V$42,"")))&amp;IF(F84="Scenario1PBT7",'Medium retrofit'!$W$42,IF(F84="Scenario2PBT7",'Medium retrofit'!$X$42,IF(F84="Scenario3PBT7",'Medium retrofit'!$Y$42,"")))&amp;IF(F84="Scenario1PBT8",'Medium retrofit'!$Z$42,IF(F84="Scenario2PBT8",'Medium retrofit'!$AA$42,IF(F84="Scenario3PBT8",'Medium retrofit'!$AB$42,"")))&amp;IF(F84="Scenario1PBT9",'Medium retrofit'!$AC$42,IF(F84="Scenario2PBT9",'Medium retrofit'!$AD$42,IF(F84="Scenario3PBT9",'Medium retrofit'!$AE$42,"")))&amp;IF(F84="Scenario1PBT10",'Medium retrofit'!$AF$42,IF(F84="Scenario2PBT10",'Medium retrofit'!$AG$42,IF(F84="Scenario3PBT10",'Medium retrofit'!$AH$42,"")))&amp;IF(F84="Scenario1PBT11",'Medium retrofit'!$AI$42,IF(F84="Scenario2PBT11",'Medium retrofit'!$AJ$42,IF(F84="Scenario3PBT11",'Medium retrofit'!$AK$42,"")))&amp;IF(F84="Scenario1PBT12",'Medium retrofit'!$AL$42,IF(F84="Scenario2PBT12",'Medium retrofit'!$AM$42,IF(F84="Scenario3PBT12",'Medium retrofit'!$AN$42,"")))&amp;IF(F84="Scenario1PBT13",'Medium retrofit'!$AO$42,IF(F84="Scenario2PBT13",'Medium retrofit'!$AP$42,IF(F84="Scenario3PBT13",'Medium retrofit'!$AQ$42,"")))&amp;IF(F84="Scenario1PBT14",'Medium retrofit'!$AR$42,IF(F84="Scenario2PBT14",'Medium retrofit'!$AS$42,IF(F84="Scenario3PBT14",'Medium retrofit'!$AT$42,"")))&amp;IF(F84="Scenario1PBT15",'Medium retrofit'!$AU$42,IF(F84="Scenario2PBT15",'Medium retrofit'!$AV$42,IF(F84="Scenario3PBT15",'Medium retrofit'!$AW$42,"")))</f>
        <v/>
      </c>
      <c r="Z84" s="123">
        <f t="shared" si="59"/>
        <v>0</v>
      </c>
      <c r="AA84" s="239" t="str">
        <f>IF(F84="Scenario1PBT1",'Medium retrofit'!$E$101,IF(F84="Scenario2PBT1",'Medium retrofit'!$F$101,IF(F84="Scenario3PBT1",'Medium retrofit'!$G$101,"")))&amp;IF(F84="Scenario1PBT2",'Medium retrofit'!$H$101,IF(F84="Scenario2PBT2",'Medium retrofit'!$I$101,IF(F84="Scenario3PBT2",'Medium retrofit'!$J$101,"")))&amp;IF(F84="Scenario1PBT3",'Medium retrofit'!$K$101,IF(F84="Scenario2PBT3",'Medium retrofit'!$L$101,IF(F84="Scenario3PBT3",'Medium retrofit'!$M$101,"")))&amp;IF(F84="Scenario1PBT4",'Medium retrofit'!$N$101,IF(F84="Scenario2PBT4",'Medium retrofit'!$O$101,IF(F84="Scenario3PBT4",'Medium retrofit'!$P$101,"")))&amp;IF(F84="Scenario1PBT5",'Medium retrofit'!$Q$101,IF(F84="Scenario2PBT5",'Medium retrofit'!$R$101,IF(F84="Scenario3PBT5",'Medium retrofit'!$S$101,"")))&amp;IF(F84="Scenario1PBT6",'Medium retrofit'!$T$101,IF(F84="Scenario2PBT6",'Medium retrofit'!$U$101,IF(F84="Scenario3PBT6",'Medium retrofit'!$V$101,"")))&amp;IF(F84="Scenario1PBT7",'Medium retrofit'!$W$101,IF(F84="Scenario2PBT7",'Medium retrofit'!$X$101,IF(F84="Scenario3PBT7",'Medium retrofit'!$Y$101,"")))&amp;IF(F84="Scenario1PBT8",'Medium retrofit'!$Z$101,IF(F84="Scenario2PBT8",'Medium retrofit'!$AA$101,IF(F84="Scenario3PBT8",'Medium retrofit'!$AB$101,"")))&amp;IF(F84="Scenario1PBT9",'Medium retrofit'!$AC$101,IF(F84="Scenario2PBT9",'Medium retrofit'!$AD$101,IF(F84="Scenario3PBT9",'Medium retrofit'!$AE$101,"")))&amp;IF(F84="Scenario1PBT10",'Medium retrofit'!$AF$101,IF(F84="Scenario2PBT10",'Medium retrofit'!$AG$101,IF(F84="Scenario3PBT10",'Medium retrofit'!$AH$101,"")))&amp;IF(F84="Scenario1PBT11",'Medium retrofit'!$AI$101,IF(F84="Scenario2PBT11",'Medium retrofit'!$AJ$101,IF(F84="Scenario3PBT11",'Medium retrofit'!$AK$101,"")))&amp;IF(F84="Scenario1PBT12",'Medium retrofit'!$AL$101,IF(F84="Scenario2PBT12",'Medium retrofit'!$AM$101,IF(F84="Scenario3PBT12",'Medium retrofit'!$AN$101,"")))&amp;IF(F84="Scenario1PBT13",'Medium retrofit'!$AO$101,IF(F84="Scenario2PBT13",'Medium retrofit'!$AP$101,IF(F84="Scenario3PBT13",'Medium retrofit'!$AQ$101,"")))&amp;IF(F84="Scenario1PBT14",'Medium retrofit'!$AR$101,IF(F84="Scenario2PBT14",'Medium retrofit'!$AS$101,IF(F84="Scenario3PBT14",'Medium retrofit'!$AT$101,"")))&amp;IF(F84="Scenario1PBT15",'Medium retrofit'!$AU$101,IF(F84="Scenario2PBT15",'Medium retrofit'!$AV$101,IF(F84="Scenario3PBT15",'Medium retrofit'!$AW$101,"")))</f>
        <v/>
      </c>
      <c r="AB84" s="242">
        <f t="shared" si="60"/>
        <v>0</v>
      </c>
      <c r="AC84" s="364" t="str">
        <f t="shared" si="61"/>
        <v/>
      </c>
      <c r="AD84" s="353">
        <f>IF(AC84="",IFERROR('Projection_Base-case'!G85-G84,0),0)</f>
        <v>0</v>
      </c>
      <c r="AE84" s="350">
        <f t="shared" si="37"/>
        <v>0</v>
      </c>
      <c r="AF84" s="361">
        <f>IFERROR(100*AD84/'Projection_Base-case'!G85,0)</f>
        <v>0</v>
      </c>
      <c r="AG84" s="352">
        <f>IF(AC84="",IFERROR('Projection_Base-case'!I85-I84,0),0)</f>
        <v>0</v>
      </c>
      <c r="AH84" s="353">
        <f t="shared" si="38"/>
        <v>0</v>
      </c>
      <c r="AI84" s="361">
        <f>IFERROR(100*AG84/'Projection_Base-case'!I85,0)</f>
        <v>0</v>
      </c>
      <c r="AJ84" s="352">
        <f>IF(AC84="",IFERROR('Projection_Base-case'!K85-K84,0),0)</f>
        <v>0</v>
      </c>
      <c r="AK84" s="353">
        <f t="shared" si="39"/>
        <v>0</v>
      </c>
      <c r="AL84" s="361">
        <f>IFERROR(100*AJ84/'Projection_Base-case'!K85,0)</f>
        <v>0</v>
      </c>
      <c r="AM84" s="352">
        <f>-IF(AC84="",IFERROR('Projection_Base-case'!M85-M84,0),0)</f>
        <v>0</v>
      </c>
      <c r="AN84" s="353">
        <f t="shared" si="40"/>
        <v>0</v>
      </c>
      <c r="AO84" s="354">
        <f>IFERROR(IF('Projection_Base-case'!N85&gt;0,100*AN84/'Projection_Base-case'!N85,100*AN84/N84),0)</f>
        <v>0</v>
      </c>
      <c r="AP84" s="355">
        <f>IF(AC84="",IFERROR('Projection_Base-case'!O85-O84,0),0)</f>
        <v>0</v>
      </c>
      <c r="AQ84" s="356">
        <f t="shared" si="41"/>
        <v>0</v>
      </c>
      <c r="AR84" s="356">
        <f>IFERROR(100*AP84/'Projection_Base-case'!O85,0)</f>
        <v>0</v>
      </c>
      <c r="AS84" s="355">
        <f>IF(AC84="",IFERROR('Projection_Base-case'!Q85-Q84,0),0)</f>
        <v>0</v>
      </c>
      <c r="AT84" s="356">
        <f t="shared" si="42"/>
        <v>0</v>
      </c>
      <c r="AU84" s="356">
        <f>IFERROR(100*AS84/'Projection_Base-case'!Q85,0)</f>
        <v>0</v>
      </c>
      <c r="AV84" s="355">
        <f>IF(AC84="",IFERROR('Projection_Base-case'!S85-S84,0),0)</f>
        <v>0</v>
      </c>
      <c r="AW84" s="356">
        <f t="shared" si="43"/>
        <v>0</v>
      </c>
      <c r="AX84" s="357">
        <f>IFERROR(100*AV84/'Projection_Base-case'!S85,0)</f>
        <v>0</v>
      </c>
      <c r="AY84" s="358">
        <f>IF(AC84="",IFERROR('Projection_Base-case'!U85-U84,0),0)</f>
        <v>0</v>
      </c>
      <c r="AZ84" s="359">
        <f t="shared" si="44"/>
        <v>0</v>
      </c>
      <c r="BA84" s="359">
        <f>IFERROR(100*AY84/'Projection_Base-case'!U85,0)</f>
        <v>0</v>
      </c>
      <c r="BB84" s="358">
        <f>IF(AC84="",IFERROR('Projection_Base-case'!W85-W84,0),0)</f>
        <v>0</v>
      </c>
      <c r="BC84" s="359">
        <f t="shared" si="45"/>
        <v>0</v>
      </c>
      <c r="BD84" s="359">
        <f>IFERROR(100*BB84/'Projection_Base-case'!W85,0)</f>
        <v>0</v>
      </c>
      <c r="BE84" s="358">
        <f>IF(AC84="",IFERROR('Projection_Base-case'!Y85-Y84,0),0)</f>
        <v>0</v>
      </c>
      <c r="BF84" s="359">
        <f t="shared" si="46"/>
        <v>0</v>
      </c>
      <c r="BG84" s="359">
        <f>IFERROR(100*BE84/'Projection_Base-case'!Y85,0)</f>
        <v>0</v>
      </c>
      <c r="BH84" s="359">
        <f t="shared" si="47"/>
        <v>0</v>
      </c>
      <c r="BI84" s="360">
        <f t="shared" si="48"/>
        <v>0</v>
      </c>
    </row>
    <row r="85" spans="1:61">
      <c r="A85" s="205">
        <v>81</v>
      </c>
      <c r="B85" s="347">
        <f>IF('Projection_Base-case'!B86&lt;&gt;"",'Projection_Base-case'!B86,0)</f>
        <v>0</v>
      </c>
      <c r="C85" s="347">
        <f>IF('Projection_Base-case'!C86&lt;&gt;"",'Projection_Base-case'!C86,0)</f>
        <v>0</v>
      </c>
      <c r="D85" s="365">
        <f>IF('Projection_Base-case'!D86&lt;&gt;"",'Projection_Base-case'!D86,0)</f>
        <v>0</v>
      </c>
      <c r="E85" s="369"/>
      <c r="F85" s="367" t="str">
        <f t="shared" si="49"/>
        <v>0</v>
      </c>
      <c r="G85" s="241" t="str">
        <f>IF(F85="Scenario1PBT1",'Medium retrofit'!$E$6,IF(F85="Scenario2PBT1",'Medium retrofit'!$F$6,IF(F85="Scenario3PBT1",'Medium retrofit'!$G$6,"")))&amp;IF(F85="Scenario1PBT2",'Medium retrofit'!$H$6,IF(F85="Scenario2PBT2",'Medium retrofit'!$I$6,IF(F85="Scenario3PBT2",'Medium retrofit'!$J$6,"")))&amp;IF(F85="Scenario1PBT3",'Medium retrofit'!$K$6,IF(F85="Scenario2PBT3",'Medium retrofit'!$L$6,IF(F85="Scenario3PBT3",'Medium retrofit'!$M$6,"")))&amp;IF(F85="Scenario1PBT4",'Medium retrofit'!$N$6,IF(F85="Scenario2PBT4",'Medium retrofit'!$O$6,IF(F85="Scenario3PBT4",'Medium retrofit'!$P$6,"")))&amp;IF(F85="Scenario1PBT5",'Medium retrofit'!$Q$6,IF(F85="Scenario2PBT5",'Medium retrofit'!$R$6,IF(F85="Scenario3PBT5",'Medium retrofit'!$S$6,"")))&amp;IF(F85="Scenario1PBT6",'Medium retrofit'!$T$6,IF(F85="Scenario2PBT6",'Medium retrofit'!$U$6,IF(F85="Scenario3PBT6",'Medium retrofit'!$V$6,"")))&amp;IF(F85="Scenario1PBT7",'Medium retrofit'!$W$6,IF(F85="Scenario2PBT7",'Medium retrofit'!$X$6,IF(F85="Scenario3PBT7",'Medium retrofit'!$Y$6,"")))&amp;IF(F85="Scenario1PBT8",'Medium retrofit'!$Z$6,IF(F85="Scenario2PBT8",'Medium retrofit'!$AA$6,IF(F85="Scenario3PBT8",'Medium retrofit'!$AB$6,"")))&amp;IF(F85="Scenario1PBT9",'Medium retrofit'!$AC$6,IF(F85="Scenario2PBT9",'Medium retrofit'!$AD$6,IF(F85="Scenario3PBT9",'Medium retrofit'!$AE$6,"")))&amp;IF(F85="Scenario1PBT10",'Medium retrofit'!$AF$6,IF(F85="Scenario2PBT10",'Medium retrofit'!$AG$6,IF(F85="Scenario3PBT10",'Medium retrofit'!$AH$6,"")))&amp;IF(F85="Scenario1PBT11",'Medium retrofit'!$AI$6,IF(F85="Scenario2PBT11",'Medium retrofit'!$AJ$6,IF(F85="Scenario3PBT11",'Medium retrofit'!$AK$6,"")))&amp;IF(F85="Scenario1PBT12",'Medium retrofit'!$AL$6,IF(F85="Scenario2PBT12",'Medium retrofit'!$AM$6,IF(F85="Scenario3PBT12",'Medium retrofit'!$AN$6,"")))&amp;IF(F85="Scenario1PBT13",'Medium retrofit'!$AO$6,IF(F85="Scenario2PBT13",'Medium retrofit'!$AP$6,IF(F85="Scenario3PBT13",'Medium retrofit'!$AQ$6,"")))&amp;IF(F85="Scenario1PBT14",'Medium retrofit'!$AR$6,IF(F85="Scenario2PBT14",'Medium retrofit'!$AS$6,IF(F85="Scenario3PBT14",'Medium retrofit'!$AT$6,"")))&amp;IF(F85="Scenario1PBT15",'Medium retrofit'!$AU$6,IF(F85="Scenario2PBT15",'Medium retrofit'!$AV$6,IF(F85="Scenario3PBT15",'Medium retrofit'!$AW$6,"")))</f>
        <v/>
      </c>
      <c r="H85" s="123">
        <f t="shared" si="50"/>
        <v>0</v>
      </c>
      <c r="I85" s="239" t="str">
        <f>IF(F85="Scenario1PBT1",'Medium retrofit'!$E$16,IF(F85="Scenario2PBT1",'Medium retrofit'!$F$16,IF(F85="Scenario3PBT1",'Medium retrofit'!$G$16,"")))&amp;IF(F85="Scenario1PBT2",'Medium retrofit'!$H$16,IF(F85="Scenario2PBT2",'Medium retrofit'!$I$16,IF(F85="Scenario3PBT2",'Medium retrofit'!$J$16,"")))&amp;IF(F85="Scenario1PBT3",'Medium retrofit'!$K$16,IF(F85="Scenario2PBT3",'Medium retrofit'!$L$16,IF(F85="Scenario3PBT3",'Medium retrofit'!$M$16,"")))&amp;IF(F85="Scenario1PBT4",'Medium retrofit'!$N$16,IF(F85="Scenario2PBT4",'Medium retrofit'!$O$16,IF(F85="Scenario3PBT4",'Medium retrofit'!$P$16,"")))&amp;IF(F85="Scenario1PBT5",'Medium retrofit'!$Q$16,IF(F85="Scenario2PBT5",'Medium retrofit'!$R$16,IF(F85="Scenario3PBT5",'Medium retrofit'!$S$16,"")))&amp;IF(F85="Scenario1PBT6",'Medium retrofit'!$T$16,IF(F85="Scenario2PBT6",'Medium retrofit'!$U$16,IF(F85="Scenario3PBT6",'Medium retrofit'!$V$16,"")))&amp;IF(F85="Scenario1PBT7",'Medium retrofit'!$W$16,IF(F85="Scenario2PBT7",'Medium retrofit'!$X$16,IF(F85="Scenario3PBT7",'Medium retrofit'!$Y$16,"")))&amp;IF(F85="Scenario1PBT8",'Medium retrofit'!$Z$16,IF(F85="Scenario2PBT8",'Medium retrofit'!$AA$16,IF(F85="Scenario3PBT8",'Medium retrofit'!$AB$16,"")))&amp;IF(F85="Scenario1PBT9",'Medium retrofit'!$AC$16,IF(F85="Scenario2PBT9",'Medium retrofit'!$AD$16,IF(F85="Scenario3PBT9",'Medium retrofit'!$AE$16,"")))&amp;IF(F85="Scenario1PBT10",'Medium retrofit'!$AF$16,IF(F85="Scenario2PBT10",'Medium retrofit'!$AG$16,IF(F85="Scenario3PBT10",'Medium retrofit'!$AH$16,"")))&amp;IF(F85="Scenario1PBT11",'Medium retrofit'!$AI$16,IF(F85="Scenario2PBT11",'Medium retrofit'!$AJ$16,IF(F85="Scenario3PBT11",'Medium retrofit'!$AK$16,"")))&amp;IF(F85="Scenario1PBT12",'Medium retrofit'!$AL$16,IF(F85="Scenario2PBT12",'Medium retrofit'!$AM$16,IF(F85="Scenario3PBT12",'Medium retrofit'!$AN$16,"")))&amp;IF(F85="Scenario1PBT13",'Medium retrofit'!$AO$16,IF(F85="Scenario2PBT13",'Medium retrofit'!$AP$16,IF(F85="Scenario3PBT13",'Medium retrofit'!$AQ$16,"")))&amp;IF(F85="Scenario1PBT14",'Medium retrofit'!$AR$16,IF(F85="Scenario2PBT14",'Medium retrofit'!$AS$16,IF(F85="Scenario3PBT14",'Medium retrofit'!$AT$16,"")))&amp;IF(F85="Scenario1PBT15",'Medium retrofit'!$AU$16,IF(F85="Scenario2PBT15",'Medium retrofit'!$AV$16,IF(F85="Scenario3PBT15",'Medium retrofit'!$AW$16,"")))</f>
        <v/>
      </c>
      <c r="J85" s="123">
        <f t="shared" si="51"/>
        <v>0</v>
      </c>
      <c r="K85" s="123" t="str">
        <f>IF(F85="Scenario1PBT1",'Medium retrofit'!$E$18,IF(F85="Scenario2PBT1",'Medium retrofit'!$F$18,IF(F85="Scenario3PBT1",'Medium retrofit'!$G$18,"")))&amp;IF(F85="Scenario1PBT2",'Medium retrofit'!$H$18,IF(F85="Scenario2PBT2",'Medium retrofit'!$I$18,IF(F85="Scenario3PBT2",'Medium retrofit'!$J$18,"")))&amp;IF(F85="Scenario1PBT3",'Medium retrofit'!$K$18,IF(F85="Scenario2PBT3",'Medium retrofit'!$L$18,IF(F85="Scenario3PBT3",'Medium retrofit'!$M$18,"")))&amp;IF(F85="Scenario1PBT4",'Medium retrofit'!$N$18,IF(F85="Scenario2PBT4",'Medium retrofit'!$O$18,IF(F85="Scenario3PBT4",'Medium retrofit'!$P$18,"")))&amp;IF(F85="Scenario1PBT5",'Medium retrofit'!$Q$18,IF(F85="Scenario2PBT5",'Medium retrofit'!$R$18,IF(F85="Scenario3PBT5",'Medium retrofit'!$S$18,"")))&amp;IF(F85="Scenario1PBT6",'Medium retrofit'!$T$18,IF(F85="Scenario2PBT6",'Medium retrofit'!$U$18,IF(F85="Scenario3PBT6",'Medium retrofit'!$V$18,"")))&amp;IF(F85="Scenario1PBT7",'Medium retrofit'!$W$18,IF(F85="Scenario2PBT7",'Medium retrofit'!$X$18,IF(F85="Scenario3PBT7",'Medium retrofit'!$Y$18,"")))&amp;IF(F85="Scenario1PBT8",'Medium retrofit'!$Z$18,IF(F85="Scenario2PBT8",'Medium retrofit'!$AA$18,IF(F85="Scenario3PBT8",'Medium retrofit'!$AB$18,"")))&amp;IF(F85="Scenario1PBT9",'Medium retrofit'!$AC$18,IF(F85="Scenario2PBT9",'Medium retrofit'!$AD$18,IF(F85="Scenario3PBT9",'Medium retrofit'!$AE$18,"")))&amp;IF(F85="Scenario1PBT10",'Medium retrofit'!$AF$18,IF(F85="Scenario2PBT10",'Medium retrofit'!$AG$18,IF(F85="Scenario3PBT10",'Medium retrofit'!$AH$18,"")))&amp;IF(F85="Scenario1PBT11",'Medium retrofit'!$AI$18,IF(F85="Scenario2PBT11",'Medium retrofit'!$AJ$18,IF(F85="Scenario3PBT11",'Medium retrofit'!$AK$18,"")))&amp;IF(F85="Scenario1PBT12",'Medium retrofit'!$AL$18,IF(F85="Scenario2PBT12",'Medium retrofit'!$AM$18,IF(F85="Scenario3PBT12",'Medium retrofit'!$AN$18,"")))&amp;IF(F85="Scenario1PBT13",'Medium retrofit'!$AO$18,IF(F85="Scenario2PBT13",'Medium retrofit'!$AP$18,IF(F85="Scenario3PBT13",'Medium retrofit'!$AQ$18,"")))&amp;IF(F85="Scenario1PBT14",'Medium retrofit'!$AR$18,IF(F85="Scenario2PBT14",'Medium retrofit'!$AS$18,IF(F85="Scenario3PBT14",'Medium retrofit'!$AT$18,"")))&amp;IF(F85="Scenario1PBT15",'Medium retrofit'!$AU$18,IF(F85="Scenario2PBT15",'Medium retrofit'!$AV$18,IF(F85="Scenario3PBT15",'Medium retrofit'!$AW$18,"")))</f>
        <v/>
      </c>
      <c r="L85" s="123">
        <f t="shared" si="52"/>
        <v>0</v>
      </c>
      <c r="M85" s="123" t="str">
        <f>IF(F85="Scenario1PBT1",'Medium retrofit'!$E$20,IF(F85="Scenario2PBT1",'Medium retrofit'!$F$20,IF(F85="Scenario3PBT1",'Medium retrofit'!$G$20,"")))&amp;IF(F85="Scenario1PBT2",'Medium retrofit'!$H$20,IF(F85="Scenario2PBT2",'Medium retrofit'!$I$20,IF(F85="Scenario3PBT2",'Medium retrofit'!$J$20,"")))&amp;IF(F85="Scenario1PBT3",'Medium retrofit'!$K$20,IF(F85="Scenario2PBT3",'Medium retrofit'!$L$20,IF(F85="Scenario3PBT3",'Medium retrofit'!$M$20,"")))&amp;IF(F85="Scenario1PBT4",'Medium retrofit'!$N$20,IF(F85="Scenario2PBT4",'Medium retrofit'!$O$20,IF(F85="Scenario3PBT4",'Medium retrofit'!$P$20,"")))&amp;IF(F85="Scenario1PBT5",'Medium retrofit'!$Q$20,IF(F85="Scenario2PBT5",'Medium retrofit'!$R$20,IF(F85="Scenario3PBT5",'Medium retrofit'!$S$20,"")))&amp;IF(F85="Scenario1PBT6",'Medium retrofit'!$T$20,IF(F85="Scenario2PBT6",'Medium retrofit'!$U$20,IF(F85="Scenario3PBT6",'Medium retrofit'!$V$20,"")))&amp;IF(F85="Scenario1PBT7",'Medium retrofit'!$W$20,IF(F85="Scenario2PBT7",'Medium retrofit'!$X$20,IF(F85="Scenario3PBT7",'Medium retrofit'!$Y$20,"")))&amp;IF(F85="Scenario1PBT8",'Medium retrofit'!$Z$20,IF(F85="Scenario2PBT8",'Medium retrofit'!$AA$20,IF(F85="Scenario3PBT8",'Medium retrofit'!$AB$20,"")))&amp;IF(F85="Scenario1PBT9",'Medium retrofit'!$AC$20,IF(F85="Scenario2PBT9",'Medium retrofit'!$AD$20,IF(F85="Scenario3PBT9",'Medium retrofit'!$AE$20,"")))&amp;IF(F85="Scenario1PBT10",'Medium retrofit'!$AF$20,IF(F85="Scenario2PBT10",'Medium retrofit'!$AG$20,IF(F85="Scenario3PBT10",'Medium retrofit'!$AH$20,"")))&amp;IF(F85="Scenario1PBT11",'Medium retrofit'!$AI$20,IF(F85="Scenario2PBT11",'Medium retrofit'!$AJ$20,IF(F85="Scenario3PBT11",'Medium retrofit'!$AK$20,"")))&amp;IF(F85="Scenario1PBT12",'Medium retrofit'!$AL$20,IF(F85="Scenario2PBT12",'Medium retrofit'!$AM$20,IF(F85="Scenario3PBT12",'Medium retrofit'!$AN$20,"")))&amp;IF(F85="Scenario1PBT13",'Medium retrofit'!$AO$20,IF(F85="Scenario2PBT13",'Medium retrofit'!$AP$20,IF(F85="Scenario3PBT13",'Medium retrofit'!$AQ$20,"")))&amp;IF(F85="Scenario1PBT14",'Medium retrofit'!$AR$20,IF(F85="Scenario2PBT14",'Medium retrofit'!$AS$20,IF(F85="Scenario3PBT14",'Medium retrofit'!$AT$20,"")))&amp;IF(F85="Scenario1PBT15",'Medium retrofit'!$AU$20,IF(F85="Scenario2PBT15",'Medium retrofit'!$AV$20,IF(F85="Scenario3PBT15",'Medium retrofit'!$AW$20,"")))</f>
        <v/>
      </c>
      <c r="N85" s="124">
        <f t="shared" si="53"/>
        <v>0</v>
      </c>
      <c r="O85" s="245" t="str">
        <f>IF(F85="Scenario1PBT1",'Medium retrofit'!$E$23,IF(F85="Scenario2PBT1",'Medium retrofit'!$F$23,IF(F85="Scenario3PBT1",'Medium retrofit'!$G$23,"")))&amp;IF(F85="Scenario1PBT2",'Medium retrofit'!$H$23,IF(F85="Scenario2PBT2",'Medium retrofit'!$I$23,IF(F85="Scenario3PBT2",'Medium retrofit'!$J$23,"")))&amp;IF(F85="Scenario1PBT3",'Medium retrofit'!$K$23,IF(F85="Scenario2PBT3",'Medium retrofit'!$L$23,IF(F85="Scenario3PBT3",'Medium retrofit'!$M$23,"")))&amp;IF(F85="Scenario1PBT4",'Medium retrofit'!$N$23,IF(F85="Scenario2PBT4",'Medium retrofit'!$O$23,IF(F85="Scenario3PBT4",'Medium retrofit'!$P$23,"")))&amp;IF(F85="Scenario1PBT5",'Medium retrofit'!$Q$23,IF(F85="Scenario2PBT5",'Medium retrofit'!$R$23,IF(F85="Scenario3PBT5",'Medium retrofit'!$S$23,"")))&amp;IF(F85="Scenario1PBT6",'Medium retrofit'!$T$23,IF(F85="Scenario2PBT6",'Medium retrofit'!$U$23,IF(F85="Scenario3PBT6",'Medium retrofit'!$V$23,"")))&amp;IF(F85="Scenario1PBT7",'Medium retrofit'!$W$23,IF(F85="Scenario2PBT7",'Medium retrofit'!$X$23,IF(F85="Scenario3PBT7",'Medium retrofit'!$Y$23,"")))&amp;IF(F85="Scenario1PBT8",'Medium retrofit'!$Z$23,IF(F85="Scenario2PBT8",'Medium retrofit'!$AA$23,IF(F85="Scenario3PBT8",'Medium retrofit'!$AB$23,"")))&amp;IF(F85="Scenario1PBT9",'Medium retrofit'!$AC$23,IF(F85="Scenario2PBT9",'Medium retrofit'!$AD$23,IF(F85="Scenario3PBT9",'Medium retrofit'!$AE$23,"")))&amp;IF(F85="Scenario1PBT10",'Medium retrofit'!$AF$23,IF(F85="Scenario2PBT10",'Medium retrofit'!$AG$23,IF(F85="Scenario3PBT10",'Medium retrofit'!$AH$23,"")))&amp;IF(F85="Scenario1PBT11",'Medium retrofit'!$AI$23,IF(F85="Scenario2PBT11",'Medium retrofit'!$AJ$23,IF(F85="Scenario3PBT11",'Medium retrofit'!$AK$23,"")))&amp;IF(F85="Scenario1PBT12",'Medium retrofit'!$AL$23,IF(F85="Scenario2PBT12",'Medium retrofit'!$AM$23,IF(F85="Scenario3PBT12",'Medium retrofit'!$AN$23,"")))&amp;IF(F85="Scenario1PBT13",'Medium retrofit'!$AO$23,IF(F85="Scenario2PBT13",'Medium retrofit'!$AP$23,IF(F85="Scenario3PBT13",'Medium retrofit'!$AQ$23,"")))&amp;IF(F85="Scenario1PBT14",'Medium retrofit'!$AR$23,IF(F85="Scenario2PBT14",'Medium retrofit'!$AS$23,IF(F85="Scenario3PBT14",'Medium retrofit'!$AT$23,"")))&amp;IF(F85="Scenario1PBT15",'Medium retrofit'!$AU$23,IF(F85="Scenario2PBT15",'Medium retrofit'!$AV$23,IF(F85="Scenario3PBT15",'Medium retrofit'!$AW$23,"")))</f>
        <v/>
      </c>
      <c r="P85" s="123">
        <f t="shared" si="54"/>
        <v>0</v>
      </c>
      <c r="Q85" s="123" t="str">
        <f>IF(F85="Scenario1PBT1",'Medium retrofit'!$E$25,IF(F85="Scenario2PBT1",'Medium retrofit'!$F$25,IF(F85="Scenario3PBT1",'Medium retrofit'!$G$25,"")))&amp;IF(F85="Scenario1PBT2",'Medium retrofit'!$H$25,IF(F85="Scenario2PBT2",'Medium retrofit'!$I$25,IF(F85="Scenario3PBT2",'Medium retrofit'!$J$25,"")))&amp;IF(F85="Scenario1PBT3",'Medium retrofit'!$K$25,IF(F85="Scenario2PBT3",'Medium retrofit'!$L$25,IF(F85="Scenario3PBT3",'Medium retrofit'!$M$25,"")))&amp;IF(F85="Scenario1PBT4",'Medium retrofit'!$N$25,IF(F85="Scenario2PBT4",'Medium retrofit'!$O$25,IF(F85="Scenario3PBT4",'Medium retrofit'!$P$25,"")))&amp;IF(F85="Scenario1PBT5",'Medium retrofit'!$Q$25,IF(F85="Scenario2PBT5",'Medium retrofit'!$R$25,IF(F85="Scenario3PBT5",'Medium retrofit'!$S$25,"")))&amp;IF(F85="Scenario1PBT6",'Medium retrofit'!$T$25,IF(F85="Scenario2PBT6",'Medium retrofit'!$U$25,IF(F85="Scenario3PBT6",'Medium retrofit'!$V$25,"")))&amp;IF(F85="Scenario1PBT7",'Medium retrofit'!$W$25,IF(F85="Scenario2PBT7",'Medium retrofit'!$X$25,IF(F85="Scenario3PBT7",'Medium retrofit'!$Y$25,"")))&amp;IF(F85="Scenario1PBT8",'Medium retrofit'!$Z$25,IF(F85="Scenario2PBT8",'Medium retrofit'!$AA$25,IF(F85="Scenario3PBT8",'Medium retrofit'!$AB$25,"")))&amp;IF(F85="Scenario1PBT9",'Medium retrofit'!$AC$25,IF(F85="Scenario2PBT9",'Medium retrofit'!$AD$25,IF(F85="Scenario3PBT9",'Medium retrofit'!$AE$25,"")))&amp;IF(F85="Scenario1PBT10",'Medium retrofit'!$AF$25,IF(F85="Scenario2PBT10",'Medium retrofit'!$AG$25,IF(F85="Scenario3PBT10",'Medium retrofit'!$AH$25,"")))&amp;IF(F85="Scenario1PBT11",'Medium retrofit'!$AI$25,IF(F85="Scenario2PBT11",'Medium retrofit'!$AJ$25,IF(F85="Scenario3PBT11",'Medium retrofit'!$AK$25,"")))&amp;IF(F85="Scenario1PBT12",'Medium retrofit'!$AL$25,IF(F85="Scenario2PBT12",'Medium retrofit'!$AM$25,IF(F85="Scenario3PBT12",'Medium retrofit'!$AN$25,"")))&amp;IF(F85="Scenario1PBT13",'Medium retrofit'!$AO$25,IF(F85="Scenario2PBT13",'Medium retrofit'!$AP$25,IF(F85="Scenario3PBT13",'Medium retrofit'!$AQ$25,"")))&amp;IF(F85="Scenario1PBT14",'Medium retrofit'!$AR$25,IF(F85="Scenario2PBT14",'Medium retrofit'!$AS$25,IF(F85="Scenario3PBT14",'Medium retrofit'!$AT$25,"")))&amp;IF(F85="Scenario1PBT15",'Medium retrofit'!$AU$25,IF(F85="Scenario2PBT15",'Medium retrofit'!$AV$25,IF(F85="Scenario3PBT15",'Medium retrofit'!$AW$25,"")))</f>
        <v/>
      </c>
      <c r="R85" s="123">
        <f t="shared" si="55"/>
        <v>0</v>
      </c>
      <c r="S85" s="123" t="str">
        <f>IF(F85="Scenario1PBT1",'Medium retrofit'!$E$27,IF(F85="Scenario2PBT1",'Medium retrofit'!$F$27,IF(F85="Scenario3PBT1",'Medium retrofit'!$G$27,"")))&amp;IF(F85="Scenario1PBT2",'Medium retrofit'!$H$27,IF(F85="Scenario2PBT2",'Medium retrofit'!$I$27,IF(F85="Scenario3PBT2",'Medium retrofit'!$J$27,"")))&amp;IF(F85="Scenario1PBT3",'Medium retrofit'!$K$27,IF(F85="Scenario2PBT3",'Medium retrofit'!$L$27,IF(F85="Scenario3PBT3",'Medium retrofit'!$M$27,"")))&amp;IF(F85="Scenario1PBT4",'Medium retrofit'!$N$27,IF(F85="Scenario2PBT4",'Medium retrofit'!$O$27,IF(F85="Scenario3PBT4",'Medium retrofit'!$P$27,"")))&amp;IF(F85="Scenario1PBT5",'Medium retrofit'!$Q$27,IF(F85="Scenario2PBT5",'Medium retrofit'!$R$27,IF(F85="Scenario3PBT5",'Medium retrofit'!$S$27,"")))&amp;IF(F85="Scenario1PBT6",'Medium retrofit'!$T$27,IF(F85="Scenario2PBT6",'Medium retrofit'!$U$27,IF(F85="Scenario3PBT6",'Medium retrofit'!$V$27,"")))&amp;IF(F85="Scenario1PBT7",'Medium retrofit'!$W$27,IF(F85="Scenario2PBT7",'Medium retrofit'!$X$27,IF(F85="Scenario3PBT7",'Medium retrofit'!$Y$27,"")))&amp;IF(F85="Scenario1PBT8",'Medium retrofit'!$Z$27,IF(F85="Scenario2PBT8",'Medium retrofit'!$AA$27,IF(F85="Scenario3PBT8",'Medium retrofit'!$AB$27,"")))&amp;IF(F85="Scenario1PBT9",'Medium retrofit'!$AC$27,IF(F85="Scenario2PBT9",'Medium retrofit'!$AD$27,IF(F85="Scenario3PBT9",'Medium retrofit'!$AE$27,"")))&amp;IF(F85="Scenario1PBT10",'Medium retrofit'!$AF$27,IF(F85="Scenario2PBT10",'Medium retrofit'!$AG$27,IF(F85="Scenario3PBT10",'Medium retrofit'!$AH$27,"")))&amp;IF(F85="Scenario1PBT11",'Medium retrofit'!$AI$27,IF(F85="Scenario2PBT11",'Medium retrofit'!$AJ$27,IF(F85="Scenario3PBT11",'Medium retrofit'!$AK$27,"")))&amp;IF(F85="Scenario1PBT12",'Medium retrofit'!$AL$27,IF(F85="Scenario2PBT12",'Medium retrofit'!$AM$27,IF(F85="Scenario3PBT12",'Medium retrofit'!$AN$27,"")))&amp;IF(F85="Scenario1PBT13",'Medium retrofit'!$AO$27,IF(F85="Scenario2PBT13",'Medium retrofit'!$AP$27,IF(F85="Scenario3PBT13",'Medium retrofit'!$AQ$27,"")))&amp;IF(F85="Scenario1PBT14",'Medium retrofit'!$AR$27,IF(F85="Scenario2PBT14",'Medium retrofit'!$AS$27,IF(F85="Scenario3PBT14",'Medium retrofit'!$AT$27,"")))&amp;IF(F85="Scenario1PBT15",'Medium retrofit'!$AU$27,IF(F85="Scenario2PBT15",'Medium retrofit'!$AV$27,IF(F85="Scenario3PBT15",'Medium retrofit'!$AW$27,"")))</f>
        <v/>
      </c>
      <c r="T85" s="246">
        <f t="shared" si="56"/>
        <v>0</v>
      </c>
      <c r="U85" s="245" t="str">
        <f>IF(F85="Scenario1PBT1",'Medium retrofit'!$E$38,IF(F85="Scenario2PBT1",'Medium retrofit'!$F$38,IF(F85="Scenario3PBT1",'Medium retrofit'!$G$38,"")))&amp;IF(F85="Scenario1PBT2",'Medium retrofit'!$H$38,IF(F85="Scenario2PBT2",'Medium retrofit'!$I$38,IF(F85="Scenario3PBT2",'Medium retrofit'!$J$38,"")))&amp;IF(F85="Scenario1PBT3",'Medium retrofit'!$K$38,IF(F85="Scenario2PBT3",'Medium retrofit'!$L$38,IF(F85="Scenario3PBT3",'Medium retrofit'!$M$38,"")))&amp;IF(F85="Scenario1PBT4",'Medium retrofit'!$N$38,IF(F85="Scenario2PBT4",'Medium retrofit'!$O$38,IF(F85="Scenario3PBT4",'Medium retrofit'!$P$38,"")))&amp;IF(F85="Scenario1PBT5",'Medium retrofit'!$Q$38,IF(F85="Scenario2PBT5",'Medium retrofit'!$R$38,IF(F85="Scenario3PBT5",'Medium retrofit'!$S$38,"")))&amp;IF(F85="Scenario1PBT6",'Medium retrofit'!$T$38,IF(F85="Scenario2PBT6",'Medium retrofit'!$U$38,IF(F85="Scenario3PBT6",'Medium retrofit'!$V$38,"")))&amp;IF(F85="Scenario1PBT7",'Medium retrofit'!$W$38,IF(F85="Scenario2PBT7",'Medium retrofit'!$X$38,IF(F85="Scenario3PBT7",'Medium retrofit'!$Y$38,"")))&amp;IF(F85="Scenario1PBT8",'Medium retrofit'!$Z$38,IF(F85="Scenario2PBT8",'Medium retrofit'!$AA$38,IF(F85="Scenario3PBT8",'Medium retrofit'!$AB$38,"")))&amp;IF(F85="Scenario1PBT9",'Medium retrofit'!$AC$38,IF(F85="Scenario2PBT9",'Medium retrofit'!$AD$38,IF(F85="Scenario3PBT9",'Medium retrofit'!$AE$38,"")))&amp;IF(F85="Scenario1PBT10",'Medium retrofit'!$AF$38,IF(F85="Scenario2PBT10",'Medium retrofit'!$AG$38,IF(F85="Scenario3PBT10",'Medium retrofit'!$AH$38,"")))&amp;IF(F85="Scenario1PBT11",'Medium retrofit'!$AI$38,IF(F85="Scenario2PBT11",'Medium retrofit'!$AJ$38,IF(F85="Scenario3PBT11",'Medium retrofit'!$AK$38,"")))&amp;IF(F85="Scenario1PBT12",'Medium retrofit'!$AL$38,IF(F85="Scenario2PBT12",'Medium retrofit'!$AM$38,IF(F85="Scenario3PBT12",'Medium retrofit'!$AN$38,"")))&amp;IF(F85="Scenario1PBT13",'Medium retrofit'!$AO$38,IF(F85="Scenario2PBT13",'Medium retrofit'!$AP$38,IF(F85="Scenario3PBT13",'Medium retrofit'!$AQ$38,"")))&amp;IF(F85="Scenario1PBT14",'Medium retrofit'!$AR$38,IF(F85="Scenario2PBT14",'Medium retrofit'!$AS$38,IF(F85="Scenario3PBT14",'Medium retrofit'!$AT$38,"")))&amp;IF(F85="Scenario1PBT15",'Medium retrofit'!$AU$38,IF(F85="Scenario2PBT15",'Medium retrofit'!$AV$38,IF(F85="Scenario3PBT15",'Medium retrofit'!$AW$38,"")))</f>
        <v/>
      </c>
      <c r="V85" s="123">
        <f t="shared" si="57"/>
        <v>0</v>
      </c>
      <c r="W85" s="123" t="str">
        <f>IF(F85="Scenario1PBT1",'Medium retrofit'!$E$40,IF(F85="Scenario2PBT1",'Medium retrofit'!$F$40,IF(F85="Scenario3PBT1",'Medium retrofit'!$G$40,"")))&amp;IF(F85="Scenario1PBT2",'Medium retrofit'!$H$40,IF(F85="Scenario2PBT2",'Medium retrofit'!$I$40,IF(F85="Scenario3PBT2",'Medium retrofit'!$J$40,"")))&amp;IF(F85="Scenario1PBT3",'Medium retrofit'!$K$40,IF(F85="Scenario2PBT3",'Medium retrofit'!$L$40,IF(F85="Scenario3PBT3",'Medium retrofit'!$M$40,"")))&amp;IF(F85="Scenario1PBT4",'Medium retrofit'!$N$40,IF(F85="Scenario2PBT4",'Medium retrofit'!$O$40,IF(F85="Scenario3PBT4",'Medium retrofit'!$P$40,"")))&amp;IF(F85="Scenario1PBT5",'Medium retrofit'!$Q$40,IF(F85="Scenario2PBT5",'Medium retrofit'!$R$40,IF(F85="Scenario3PBT5",'Medium retrofit'!$S$40,"")))&amp;IF(F85="Scenario1PBT6",'Medium retrofit'!$T$40,IF(F85="Scenario2PBT6",'Medium retrofit'!$U$40,IF(F85="Scenario3PBT6",'Medium retrofit'!$V$40,"")))&amp;IF(F85="Scenario1PBT7",'Medium retrofit'!$W$40,IF(F85="Scenario2PBT7",'Medium retrofit'!$X$40,IF(F85="Scenario3PBT7",'Medium retrofit'!$Y$40,"")))&amp;IF(F85="Scenario1PBT8",'Medium retrofit'!$Z$40,IF(F85="Scenario2PBT8",'Medium retrofit'!$AA$40,IF(F85="Scenario3PBT8",'Medium retrofit'!$AB$40,"")))&amp;IF(F85="Scenario1PBT9",'Medium retrofit'!$AC$40,IF(F85="Scenario2PBT9",'Medium retrofit'!$AD$40,IF(F85="Scenario3PBT9",'Medium retrofit'!$AE$40,"")))&amp;IF(F85="Scenario1PBT10",'Medium retrofit'!$AF$40,IF(F85="Scenario2PBT10",'Medium retrofit'!$AG$40,IF(F85="Scenario3PBT10",'Medium retrofit'!$AH$40,"")))&amp;IF(F85="Scenario1PBT11",'Medium retrofit'!$AI$40,IF(F85="Scenario2PBT11",'Medium retrofit'!$AJ$40,IF(F85="Scenario3PBT11",'Medium retrofit'!$AK$40,"")))&amp;IF(F85="Scenario1PBT12",'Medium retrofit'!$AL$40,IF(F85="Scenario2PBT12",'Medium retrofit'!$AM$40,IF(F85="Scenario3PBT12",'Medium retrofit'!$AN$40,"")))&amp;IF(F85="Scenario1PBT13",'Medium retrofit'!$AO$40,IF(F85="Scenario2PBT13",'Medium retrofit'!$AP$40,IF(F85="Scenario3PBT13",'Medium retrofit'!$AQ$40,"")))&amp;IF(F85="Scenario1PBT14",'Medium retrofit'!$AR$40,IF(F85="Scenario2PBT14",'Medium retrofit'!$AS$40,IF(F85="Scenario3PBT14",'Medium retrofit'!$AT$40,"")))&amp;IF(F85="Scenario1PBT15",'Medium retrofit'!$AU$40,IF(F85="Scenario2PBT15",'Medium retrofit'!$AV$40,IF(F85="Scenario3PBT15",'Medium retrofit'!$AW$40,"")))</f>
        <v/>
      </c>
      <c r="X85" s="123">
        <f t="shared" si="58"/>
        <v>0</v>
      </c>
      <c r="Y85" s="123" t="str">
        <f>IF(F85="Scenario1PBT1",'Medium retrofit'!$E$42,IF(F85="Scenario2PBT1",'Medium retrofit'!$F$42,IF(F85="Scenario3PBT1",'Medium retrofit'!$G$42,"")))&amp;IF(F85="Scenario1PBT2",'Medium retrofit'!$H$42,IF(F85="Scenario2PBT2",'Medium retrofit'!$I$42,IF(F85="Scenario3PBT2",'Medium retrofit'!$J$42,"")))&amp;IF(F85="Scenario1PBT3",'Medium retrofit'!$K$42,IF(F85="Scenario2PBT3",'Medium retrofit'!$L$42,IF(F85="Scenario3PBT3",'Medium retrofit'!$M$42,"")))&amp;IF(F85="Scenario1PBT4",'Medium retrofit'!$N$42,IF(F85="Scenario2PBT4",'Medium retrofit'!$O$42,IF(F85="Scenario3PBT4",'Medium retrofit'!$P$42,"")))&amp;IF(F85="Scenario1PBT5",'Medium retrofit'!$Q$42,IF(F85="Scenario2PBT5",'Medium retrofit'!$R$42,IF(F85="Scenario3PBT5",'Medium retrofit'!$S$42,"")))&amp;IF(F85="Scenario1PBT6",'Medium retrofit'!$T$42,IF(F85="Scenario2PBT6",'Medium retrofit'!$U$42,IF(F85="Scenario3PBT6",'Medium retrofit'!$V$42,"")))&amp;IF(F85="Scenario1PBT7",'Medium retrofit'!$W$42,IF(F85="Scenario2PBT7",'Medium retrofit'!$X$42,IF(F85="Scenario3PBT7",'Medium retrofit'!$Y$42,"")))&amp;IF(F85="Scenario1PBT8",'Medium retrofit'!$Z$42,IF(F85="Scenario2PBT8",'Medium retrofit'!$AA$42,IF(F85="Scenario3PBT8",'Medium retrofit'!$AB$42,"")))&amp;IF(F85="Scenario1PBT9",'Medium retrofit'!$AC$42,IF(F85="Scenario2PBT9",'Medium retrofit'!$AD$42,IF(F85="Scenario3PBT9",'Medium retrofit'!$AE$42,"")))&amp;IF(F85="Scenario1PBT10",'Medium retrofit'!$AF$42,IF(F85="Scenario2PBT10",'Medium retrofit'!$AG$42,IF(F85="Scenario3PBT10",'Medium retrofit'!$AH$42,"")))&amp;IF(F85="Scenario1PBT11",'Medium retrofit'!$AI$42,IF(F85="Scenario2PBT11",'Medium retrofit'!$AJ$42,IF(F85="Scenario3PBT11",'Medium retrofit'!$AK$42,"")))&amp;IF(F85="Scenario1PBT12",'Medium retrofit'!$AL$42,IF(F85="Scenario2PBT12",'Medium retrofit'!$AM$42,IF(F85="Scenario3PBT12",'Medium retrofit'!$AN$42,"")))&amp;IF(F85="Scenario1PBT13",'Medium retrofit'!$AO$42,IF(F85="Scenario2PBT13",'Medium retrofit'!$AP$42,IF(F85="Scenario3PBT13",'Medium retrofit'!$AQ$42,"")))&amp;IF(F85="Scenario1PBT14",'Medium retrofit'!$AR$42,IF(F85="Scenario2PBT14",'Medium retrofit'!$AS$42,IF(F85="Scenario3PBT14",'Medium retrofit'!$AT$42,"")))&amp;IF(F85="Scenario1PBT15",'Medium retrofit'!$AU$42,IF(F85="Scenario2PBT15",'Medium retrofit'!$AV$42,IF(F85="Scenario3PBT15",'Medium retrofit'!$AW$42,"")))</f>
        <v/>
      </c>
      <c r="Z85" s="123">
        <f t="shared" si="59"/>
        <v>0</v>
      </c>
      <c r="AA85" s="239" t="str">
        <f>IF(F85="Scenario1PBT1",'Medium retrofit'!$E$101,IF(F85="Scenario2PBT1",'Medium retrofit'!$F$101,IF(F85="Scenario3PBT1",'Medium retrofit'!$G$101,"")))&amp;IF(F85="Scenario1PBT2",'Medium retrofit'!$H$101,IF(F85="Scenario2PBT2",'Medium retrofit'!$I$101,IF(F85="Scenario3PBT2",'Medium retrofit'!$J$101,"")))&amp;IF(F85="Scenario1PBT3",'Medium retrofit'!$K$101,IF(F85="Scenario2PBT3",'Medium retrofit'!$L$101,IF(F85="Scenario3PBT3",'Medium retrofit'!$M$101,"")))&amp;IF(F85="Scenario1PBT4",'Medium retrofit'!$N$101,IF(F85="Scenario2PBT4",'Medium retrofit'!$O$101,IF(F85="Scenario3PBT4",'Medium retrofit'!$P$101,"")))&amp;IF(F85="Scenario1PBT5",'Medium retrofit'!$Q$101,IF(F85="Scenario2PBT5",'Medium retrofit'!$R$101,IF(F85="Scenario3PBT5",'Medium retrofit'!$S$101,"")))&amp;IF(F85="Scenario1PBT6",'Medium retrofit'!$T$101,IF(F85="Scenario2PBT6",'Medium retrofit'!$U$101,IF(F85="Scenario3PBT6",'Medium retrofit'!$V$101,"")))&amp;IF(F85="Scenario1PBT7",'Medium retrofit'!$W$101,IF(F85="Scenario2PBT7",'Medium retrofit'!$X$101,IF(F85="Scenario3PBT7",'Medium retrofit'!$Y$101,"")))&amp;IF(F85="Scenario1PBT8",'Medium retrofit'!$Z$101,IF(F85="Scenario2PBT8",'Medium retrofit'!$AA$101,IF(F85="Scenario3PBT8",'Medium retrofit'!$AB$101,"")))&amp;IF(F85="Scenario1PBT9",'Medium retrofit'!$AC$101,IF(F85="Scenario2PBT9",'Medium retrofit'!$AD$101,IF(F85="Scenario3PBT9",'Medium retrofit'!$AE$101,"")))&amp;IF(F85="Scenario1PBT10",'Medium retrofit'!$AF$101,IF(F85="Scenario2PBT10",'Medium retrofit'!$AG$101,IF(F85="Scenario3PBT10",'Medium retrofit'!$AH$101,"")))&amp;IF(F85="Scenario1PBT11",'Medium retrofit'!$AI$101,IF(F85="Scenario2PBT11",'Medium retrofit'!$AJ$101,IF(F85="Scenario3PBT11",'Medium retrofit'!$AK$101,"")))&amp;IF(F85="Scenario1PBT12",'Medium retrofit'!$AL$101,IF(F85="Scenario2PBT12",'Medium retrofit'!$AM$101,IF(F85="Scenario3PBT12",'Medium retrofit'!$AN$101,"")))&amp;IF(F85="Scenario1PBT13",'Medium retrofit'!$AO$101,IF(F85="Scenario2PBT13",'Medium retrofit'!$AP$101,IF(F85="Scenario3PBT13",'Medium retrofit'!$AQ$101,"")))&amp;IF(F85="Scenario1PBT14",'Medium retrofit'!$AR$101,IF(F85="Scenario2PBT14",'Medium retrofit'!$AS$101,IF(F85="Scenario3PBT14",'Medium retrofit'!$AT$101,"")))&amp;IF(F85="Scenario1PBT15",'Medium retrofit'!$AU$101,IF(F85="Scenario2PBT15",'Medium retrofit'!$AV$101,IF(F85="Scenario3PBT15",'Medium retrofit'!$AW$101,"")))</f>
        <v/>
      </c>
      <c r="AB85" s="242">
        <f t="shared" si="60"/>
        <v>0</v>
      </c>
      <c r="AC85" s="364" t="str">
        <f t="shared" si="61"/>
        <v/>
      </c>
      <c r="AD85" s="353">
        <f>IF(AC85="",IFERROR('Projection_Base-case'!G86-G85,0),0)</f>
        <v>0</v>
      </c>
      <c r="AE85" s="350">
        <f t="shared" si="37"/>
        <v>0</v>
      </c>
      <c r="AF85" s="361">
        <f>IFERROR(100*AD85/'Projection_Base-case'!G86,0)</f>
        <v>0</v>
      </c>
      <c r="AG85" s="352">
        <f>IF(AC85="",IFERROR('Projection_Base-case'!I86-I85,0),0)</f>
        <v>0</v>
      </c>
      <c r="AH85" s="353">
        <f t="shared" si="38"/>
        <v>0</v>
      </c>
      <c r="AI85" s="361">
        <f>IFERROR(100*AG85/'Projection_Base-case'!I86,0)</f>
        <v>0</v>
      </c>
      <c r="AJ85" s="352">
        <f>IF(AC85="",IFERROR('Projection_Base-case'!K86-K85,0),0)</f>
        <v>0</v>
      </c>
      <c r="AK85" s="353">
        <f t="shared" si="39"/>
        <v>0</v>
      </c>
      <c r="AL85" s="361">
        <f>IFERROR(100*AJ85/'Projection_Base-case'!K86,0)</f>
        <v>0</v>
      </c>
      <c r="AM85" s="352">
        <f>-IF(AC85="",IFERROR('Projection_Base-case'!M86-M85,0),0)</f>
        <v>0</v>
      </c>
      <c r="AN85" s="353">
        <f t="shared" si="40"/>
        <v>0</v>
      </c>
      <c r="AO85" s="354">
        <f>IFERROR(IF('Projection_Base-case'!N86&gt;0,100*AN85/'Projection_Base-case'!N86,100*AN85/N85),0)</f>
        <v>0</v>
      </c>
      <c r="AP85" s="355">
        <f>IF(AC85="",IFERROR('Projection_Base-case'!O86-O85,0),0)</f>
        <v>0</v>
      </c>
      <c r="AQ85" s="356">
        <f t="shared" si="41"/>
        <v>0</v>
      </c>
      <c r="AR85" s="356">
        <f>IFERROR(100*AP85/'Projection_Base-case'!O86,0)</f>
        <v>0</v>
      </c>
      <c r="AS85" s="355">
        <f>IF(AC85="",IFERROR('Projection_Base-case'!Q86-Q85,0),0)</f>
        <v>0</v>
      </c>
      <c r="AT85" s="356">
        <f t="shared" si="42"/>
        <v>0</v>
      </c>
      <c r="AU85" s="356">
        <f>IFERROR(100*AS85/'Projection_Base-case'!Q86,0)</f>
        <v>0</v>
      </c>
      <c r="AV85" s="355">
        <f>IF(AC85="",IFERROR('Projection_Base-case'!S86-S85,0),0)</f>
        <v>0</v>
      </c>
      <c r="AW85" s="356">
        <f t="shared" si="43"/>
        <v>0</v>
      </c>
      <c r="AX85" s="357">
        <f>IFERROR(100*AV85/'Projection_Base-case'!S86,0)</f>
        <v>0</v>
      </c>
      <c r="AY85" s="358">
        <f>IF(AC85="",IFERROR('Projection_Base-case'!U86-U85,0),0)</f>
        <v>0</v>
      </c>
      <c r="AZ85" s="359">
        <f t="shared" si="44"/>
        <v>0</v>
      </c>
      <c r="BA85" s="359">
        <f>IFERROR(100*AY85/'Projection_Base-case'!U86,0)</f>
        <v>0</v>
      </c>
      <c r="BB85" s="358">
        <f>IF(AC85="",IFERROR('Projection_Base-case'!W86-W85,0),0)</f>
        <v>0</v>
      </c>
      <c r="BC85" s="359">
        <f t="shared" si="45"/>
        <v>0</v>
      </c>
      <c r="BD85" s="359">
        <f>IFERROR(100*BB85/'Projection_Base-case'!W86,0)</f>
        <v>0</v>
      </c>
      <c r="BE85" s="358">
        <f>IF(AC85="",IFERROR('Projection_Base-case'!Y86-Y85,0),0)</f>
        <v>0</v>
      </c>
      <c r="BF85" s="359">
        <f t="shared" si="46"/>
        <v>0</v>
      </c>
      <c r="BG85" s="359">
        <f>IFERROR(100*BE85/'Projection_Base-case'!Y86,0)</f>
        <v>0</v>
      </c>
      <c r="BH85" s="359">
        <f t="shared" si="47"/>
        <v>0</v>
      </c>
      <c r="BI85" s="360">
        <f t="shared" si="48"/>
        <v>0</v>
      </c>
    </row>
    <row r="86" spans="1:61">
      <c r="A86" s="205">
        <v>82</v>
      </c>
      <c r="B86" s="347">
        <f>IF('Projection_Base-case'!B87&lt;&gt;"",'Projection_Base-case'!B87,0)</f>
        <v>0</v>
      </c>
      <c r="C86" s="347">
        <f>IF('Projection_Base-case'!C87&lt;&gt;"",'Projection_Base-case'!C87,0)</f>
        <v>0</v>
      </c>
      <c r="D86" s="365">
        <f>IF('Projection_Base-case'!D87&lt;&gt;"",'Projection_Base-case'!D87,0)</f>
        <v>0</v>
      </c>
      <c r="E86" s="369"/>
      <c r="F86" s="367" t="str">
        <f t="shared" si="49"/>
        <v>0</v>
      </c>
      <c r="G86" s="241" t="str">
        <f>IF(F86="Scenario1PBT1",'Medium retrofit'!$E$6,IF(F86="Scenario2PBT1",'Medium retrofit'!$F$6,IF(F86="Scenario3PBT1",'Medium retrofit'!$G$6,"")))&amp;IF(F86="Scenario1PBT2",'Medium retrofit'!$H$6,IF(F86="Scenario2PBT2",'Medium retrofit'!$I$6,IF(F86="Scenario3PBT2",'Medium retrofit'!$J$6,"")))&amp;IF(F86="Scenario1PBT3",'Medium retrofit'!$K$6,IF(F86="Scenario2PBT3",'Medium retrofit'!$L$6,IF(F86="Scenario3PBT3",'Medium retrofit'!$M$6,"")))&amp;IF(F86="Scenario1PBT4",'Medium retrofit'!$N$6,IF(F86="Scenario2PBT4",'Medium retrofit'!$O$6,IF(F86="Scenario3PBT4",'Medium retrofit'!$P$6,"")))&amp;IF(F86="Scenario1PBT5",'Medium retrofit'!$Q$6,IF(F86="Scenario2PBT5",'Medium retrofit'!$R$6,IF(F86="Scenario3PBT5",'Medium retrofit'!$S$6,"")))&amp;IF(F86="Scenario1PBT6",'Medium retrofit'!$T$6,IF(F86="Scenario2PBT6",'Medium retrofit'!$U$6,IF(F86="Scenario3PBT6",'Medium retrofit'!$V$6,"")))&amp;IF(F86="Scenario1PBT7",'Medium retrofit'!$W$6,IF(F86="Scenario2PBT7",'Medium retrofit'!$X$6,IF(F86="Scenario3PBT7",'Medium retrofit'!$Y$6,"")))&amp;IF(F86="Scenario1PBT8",'Medium retrofit'!$Z$6,IF(F86="Scenario2PBT8",'Medium retrofit'!$AA$6,IF(F86="Scenario3PBT8",'Medium retrofit'!$AB$6,"")))&amp;IF(F86="Scenario1PBT9",'Medium retrofit'!$AC$6,IF(F86="Scenario2PBT9",'Medium retrofit'!$AD$6,IF(F86="Scenario3PBT9",'Medium retrofit'!$AE$6,"")))&amp;IF(F86="Scenario1PBT10",'Medium retrofit'!$AF$6,IF(F86="Scenario2PBT10",'Medium retrofit'!$AG$6,IF(F86="Scenario3PBT10",'Medium retrofit'!$AH$6,"")))&amp;IF(F86="Scenario1PBT11",'Medium retrofit'!$AI$6,IF(F86="Scenario2PBT11",'Medium retrofit'!$AJ$6,IF(F86="Scenario3PBT11",'Medium retrofit'!$AK$6,"")))&amp;IF(F86="Scenario1PBT12",'Medium retrofit'!$AL$6,IF(F86="Scenario2PBT12",'Medium retrofit'!$AM$6,IF(F86="Scenario3PBT12",'Medium retrofit'!$AN$6,"")))&amp;IF(F86="Scenario1PBT13",'Medium retrofit'!$AO$6,IF(F86="Scenario2PBT13",'Medium retrofit'!$AP$6,IF(F86="Scenario3PBT13",'Medium retrofit'!$AQ$6,"")))&amp;IF(F86="Scenario1PBT14",'Medium retrofit'!$AR$6,IF(F86="Scenario2PBT14",'Medium retrofit'!$AS$6,IF(F86="Scenario3PBT14",'Medium retrofit'!$AT$6,"")))&amp;IF(F86="Scenario1PBT15",'Medium retrofit'!$AU$6,IF(F86="Scenario2PBT15",'Medium retrofit'!$AV$6,IF(F86="Scenario3PBT15",'Medium retrofit'!$AW$6,"")))</f>
        <v/>
      </c>
      <c r="H86" s="123">
        <f t="shared" si="50"/>
        <v>0</v>
      </c>
      <c r="I86" s="239" t="str">
        <f>IF(F86="Scenario1PBT1",'Medium retrofit'!$E$16,IF(F86="Scenario2PBT1",'Medium retrofit'!$F$16,IF(F86="Scenario3PBT1",'Medium retrofit'!$G$16,"")))&amp;IF(F86="Scenario1PBT2",'Medium retrofit'!$H$16,IF(F86="Scenario2PBT2",'Medium retrofit'!$I$16,IF(F86="Scenario3PBT2",'Medium retrofit'!$J$16,"")))&amp;IF(F86="Scenario1PBT3",'Medium retrofit'!$K$16,IF(F86="Scenario2PBT3",'Medium retrofit'!$L$16,IF(F86="Scenario3PBT3",'Medium retrofit'!$M$16,"")))&amp;IF(F86="Scenario1PBT4",'Medium retrofit'!$N$16,IF(F86="Scenario2PBT4",'Medium retrofit'!$O$16,IF(F86="Scenario3PBT4",'Medium retrofit'!$P$16,"")))&amp;IF(F86="Scenario1PBT5",'Medium retrofit'!$Q$16,IF(F86="Scenario2PBT5",'Medium retrofit'!$R$16,IF(F86="Scenario3PBT5",'Medium retrofit'!$S$16,"")))&amp;IF(F86="Scenario1PBT6",'Medium retrofit'!$T$16,IF(F86="Scenario2PBT6",'Medium retrofit'!$U$16,IF(F86="Scenario3PBT6",'Medium retrofit'!$V$16,"")))&amp;IF(F86="Scenario1PBT7",'Medium retrofit'!$W$16,IF(F86="Scenario2PBT7",'Medium retrofit'!$X$16,IF(F86="Scenario3PBT7",'Medium retrofit'!$Y$16,"")))&amp;IF(F86="Scenario1PBT8",'Medium retrofit'!$Z$16,IF(F86="Scenario2PBT8",'Medium retrofit'!$AA$16,IF(F86="Scenario3PBT8",'Medium retrofit'!$AB$16,"")))&amp;IF(F86="Scenario1PBT9",'Medium retrofit'!$AC$16,IF(F86="Scenario2PBT9",'Medium retrofit'!$AD$16,IF(F86="Scenario3PBT9",'Medium retrofit'!$AE$16,"")))&amp;IF(F86="Scenario1PBT10",'Medium retrofit'!$AF$16,IF(F86="Scenario2PBT10",'Medium retrofit'!$AG$16,IF(F86="Scenario3PBT10",'Medium retrofit'!$AH$16,"")))&amp;IF(F86="Scenario1PBT11",'Medium retrofit'!$AI$16,IF(F86="Scenario2PBT11",'Medium retrofit'!$AJ$16,IF(F86="Scenario3PBT11",'Medium retrofit'!$AK$16,"")))&amp;IF(F86="Scenario1PBT12",'Medium retrofit'!$AL$16,IF(F86="Scenario2PBT12",'Medium retrofit'!$AM$16,IF(F86="Scenario3PBT12",'Medium retrofit'!$AN$16,"")))&amp;IF(F86="Scenario1PBT13",'Medium retrofit'!$AO$16,IF(F86="Scenario2PBT13",'Medium retrofit'!$AP$16,IF(F86="Scenario3PBT13",'Medium retrofit'!$AQ$16,"")))&amp;IF(F86="Scenario1PBT14",'Medium retrofit'!$AR$16,IF(F86="Scenario2PBT14",'Medium retrofit'!$AS$16,IF(F86="Scenario3PBT14",'Medium retrofit'!$AT$16,"")))&amp;IF(F86="Scenario1PBT15",'Medium retrofit'!$AU$16,IF(F86="Scenario2PBT15",'Medium retrofit'!$AV$16,IF(F86="Scenario3PBT15",'Medium retrofit'!$AW$16,"")))</f>
        <v/>
      </c>
      <c r="J86" s="123">
        <f t="shared" si="51"/>
        <v>0</v>
      </c>
      <c r="K86" s="123" t="str">
        <f>IF(F86="Scenario1PBT1",'Medium retrofit'!$E$18,IF(F86="Scenario2PBT1",'Medium retrofit'!$F$18,IF(F86="Scenario3PBT1",'Medium retrofit'!$G$18,"")))&amp;IF(F86="Scenario1PBT2",'Medium retrofit'!$H$18,IF(F86="Scenario2PBT2",'Medium retrofit'!$I$18,IF(F86="Scenario3PBT2",'Medium retrofit'!$J$18,"")))&amp;IF(F86="Scenario1PBT3",'Medium retrofit'!$K$18,IF(F86="Scenario2PBT3",'Medium retrofit'!$L$18,IF(F86="Scenario3PBT3",'Medium retrofit'!$M$18,"")))&amp;IF(F86="Scenario1PBT4",'Medium retrofit'!$N$18,IF(F86="Scenario2PBT4",'Medium retrofit'!$O$18,IF(F86="Scenario3PBT4",'Medium retrofit'!$P$18,"")))&amp;IF(F86="Scenario1PBT5",'Medium retrofit'!$Q$18,IF(F86="Scenario2PBT5",'Medium retrofit'!$R$18,IF(F86="Scenario3PBT5",'Medium retrofit'!$S$18,"")))&amp;IF(F86="Scenario1PBT6",'Medium retrofit'!$T$18,IF(F86="Scenario2PBT6",'Medium retrofit'!$U$18,IF(F86="Scenario3PBT6",'Medium retrofit'!$V$18,"")))&amp;IF(F86="Scenario1PBT7",'Medium retrofit'!$W$18,IF(F86="Scenario2PBT7",'Medium retrofit'!$X$18,IF(F86="Scenario3PBT7",'Medium retrofit'!$Y$18,"")))&amp;IF(F86="Scenario1PBT8",'Medium retrofit'!$Z$18,IF(F86="Scenario2PBT8",'Medium retrofit'!$AA$18,IF(F86="Scenario3PBT8",'Medium retrofit'!$AB$18,"")))&amp;IF(F86="Scenario1PBT9",'Medium retrofit'!$AC$18,IF(F86="Scenario2PBT9",'Medium retrofit'!$AD$18,IF(F86="Scenario3PBT9",'Medium retrofit'!$AE$18,"")))&amp;IF(F86="Scenario1PBT10",'Medium retrofit'!$AF$18,IF(F86="Scenario2PBT10",'Medium retrofit'!$AG$18,IF(F86="Scenario3PBT10",'Medium retrofit'!$AH$18,"")))&amp;IF(F86="Scenario1PBT11",'Medium retrofit'!$AI$18,IF(F86="Scenario2PBT11",'Medium retrofit'!$AJ$18,IF(F86="Scenario3PBT11",'Medium retrofit'!$AK$18,"")))&amp;IF(F86="Scenario1PBT12",'Medium retrofit'!$AL$18,IF(F86="Scenario2PBT12",'Medium retrofit'!$AM$18,IF(F86="Scenario3PBT12",'Medium retrofit'!$AN$18,"")))&amp;IF(F86="Scenario1PBT13",'Medium retrofit'!$AO$18,IF(F86="Scenario2PBT13",'Medium retrofit'!$AP$18,IF(F86="Scenario3PBT13",'Medium retrofit'!$AQ$18,"")))&amp;IF(F86="Scenario1PBT14",'Medium retrofit'!$AR$18,IF(F86="Scenario2PBT14",'Medium retrofit'!$AS$18,IF(F86="Scenario3PBT14",'Medium retrofit'!$AT$18,"")))&amp;IF(F86="Scenario1PBT15",'Medium retrofit'!$AU$18,IF(F86="Scenario2PBT15",'Medium retrofit'!$AV$18,IF(F86="Scenario3PBT15",'Medium retrofit'!$AW$18,"")))</f>
        <v/>
      </c>
      <c r="L86" s="123">
        <f t="shared" si="52"/>
        <v>0</v>
      </c>
      <c r="M86" s="123" t="str">
        <f>IF(F86="Scenario1PBT1",'Medium retrofit'!$E$20,IF(F86="Scenario2PBT1",'Medium retrofit'!$F$20,IF(F86="Scenario3PBT1",'Medium retrofit'!$G$20,"")))&amp;IF(F86="Scenario1PBT2",'Medium retrofit'!$H$20,IF(F86="Scenario2PBT2",'Medium retrofit'!$I$20,IF(F86="Scenario3PBT2",'Medium retrofit'!$J$20,"")))&amp;IF(F86="Scenario1PBT3",'Medium retrofit'!$K$20,IF(F86="Scenario2PBT3",'Medium retrofit'!$L$20,IF(F86="Scenario3PBT3",'Medium retrofit'!$M$20,"")))&amp;IF(F86="Scenario1PBT4",'Medium retrofit'!$N$20,IF(F86="Scenario2PBT4",'Medium retrofit'!$O$20,IF(F86="Scenario3PBT4",'Medium retrofit'!$P$20,"")))&amp;IF(F86="Scenario1PBT5",'Medium retrofit'!$Q$20,IF(F86="Scenario2PBT5",'Medium retrofit'!$R$20,IF(F86="Scenario3PBT5",'Medium retrofit'!$S$20,"")))&amp;IF(F86="Scenario1PBT6",'Medium retrofit'!$T$20,IF(F86="Scenario2PBT6",'Medium retrofit'!$U$20,IF(F86="Scenario3PBT6",'Medium retrofit'!$V$20,"")))&amp;IF(F86="Scenario1PBT7",'Medium retrofit'!$W$20,IF(F86="Scenario2PBT7",'Medium retrofit'!$X$20,IF(F86="Scenario3PBT7",'Medium retrofit'!$Y$20,"")))&amp;IF(F86="Scenario1PBT8",'Medium retrofit'!$Z$20,IF(F86="Scenario2PBT8",'Medium retrofit'!$AA$20,IF(F86="Scenario3PBT8",'Medium retrofit'!$AB$20,"")))&amp;IF(F86="Scenario1PBT9",'Medium retrofit'!$AC$20,IF(F86="Scenario2PBT9",'Medium retrofit'!$AD$20,IF(F86="Scenario3PBT9",'Medium retrofit'!$AE$20,"")))&amp;IF(F86="Scenario1PBT10",'Medium retrofit'!$AF$20,IF(F86="Scenario2PBT10",'Medium retrofit'!$AG$20,IF(F86="Scenario3PBT10",'Medium retrofit'!$AH$20,"")))&amp;IF(F86="Scenario1PBT11",'Medium retrofit'!$AI$20,IF(F86="Scenario2PBT11",'Medium retrofit'!$AJ$20,IF(F86="Scenario3PBT11",'Medium retrofit'!$AK$20,"")))&amp;IF(F86="Scenario1PBT12",'Medium retrofit'!$AL$20,IF(F86="Scenario2PBT12",'Medium retrofit'!$AM$20,IF(F86="Scenario3PBT12",'Medium retrofit'!$AN$20,"")))&amp;IF(F86="Scenario1PBT13",'Medium retrofit'!$AO$20,IF(F86="Scenario2PBT13",'Medium retrofit'!$AP$20,IF(F86="Scenario3PBT13",'Medium retrofit'!$AQ$20,"")))&amp;IF(F86="Scenario1PBT14",'Medium retrofit'!$AR$20,IF(F86="Scenario2PBT14",'Medium retrofit'!$AS$20,IF(F86="Scenario3PBT14",'Medium retrofit'!$AT$20,"")))&amp;IF(F86="Scenario1PBT15",'Medium retrofit'!$AU$20,IF(F86="Scenario2PBT15",'Medium retrofit'!$AV$20,IF(F86="Scenario3PBT15",'Medium retrofit'!$AW$20,"")))</f>
        <v/>
      </c>
      <c r="N86" s="124">
        <f t="shared" si="53"/>
        <v>0</v>
      </c>
      <c r="O86" s="245" t="str">
        <f>IF(F86="Scenario1PBT1",'Medium retrofit'!$E$23,IF(F86="Scenario2PBT1",'Medium retrofit'!$F$23,IF(F86="Scenario3PBT1",'Medium retrofit'!$G$23,"")))&amp;IF(F86="Scenario1PBT2",'Medium retrofit'!$H$23,IF(F86="Scenario2PBT2",'Medium retrofit'!$I$23,IF(F86="Scenario3PBT2",'Medium retrofit'!$J$23,"")))&amp;IF(F86="Scenario1PBT3",'Medium retrofit'!$K$23,IF(F86="Scenario2PBT3",'Medium retrofit'!$L$23,IF(F86="Scenario3PBT3",'Medium retrofit'!$M$23,"")))&amp;IF(F86="Scenario1PBT4",'Medium retrofit'!$N$23,IF(F86="Scenario2PBT4",'Medium retrofit'!$O$23,IF(F86="Scenario3PBT4",'Medium retrofit'!$P$23,"")))&amp;IF(F86="Scenario1PBT5",'Medium retrofit'!$Q$23,IF(F86="Scenario2PBT5",'Medium retrofit'!$R$23,IF(F86="Scenario3PBT5",'Medium retrofit'!$S$23,"")))&amp;IF(F86="Scenario1PBT6",'Medium retrofit'!$T$23,IF(F86="Scenario2PBT6",'Medium retrofit'!$U$23,IF(F86="Scenario3PBT6",'Medium retrofit'!$V$23,"")))&amp;IF(F86="Scenario1PBT7",'Medium retrofit'!$W$23,IF(F86="Scenario2PBT7",'Medium retrofit'!$X$23,IF(F86="Scenario3PBT7",'Medium retrofit'!$Y$23,"")))&amp;IF(F86="Scenario1PBT8",'Medium retrofit'!$Z$23,IF(F86="Scenario2PBT8",'Medium retrofit'!$AA$23,IF(F86="Scenario3PBT8",'Medium retrofit'!$AB$23,"")))&amp;IF(F86="Scenario1PBT9",'Medium retrofit'!$AC$23,IF(F86="Scenario2PBT9",'Medium retrofit'!$AD$23,IF(F86="Scenario3PBT9",'Medium retrofit'!$AE$23,"")))&amp;IF(F86="Scenario1PBT10",'Medium retrofit'!$AF$23,IF(F86="Scenario2PBT10",'Medium retrofit'!$AG$23,IF(F86="Scenario3PBT10",'Medium retrofit'!$AH$23,"")))&amp;IF(F86="Scenario1PBT11",'Medium retrofit'!$AI$23,IF(F86="Scenario2PBT11",'Medium retrofit'!$AJ$23,IF(F86="Scenario3PBT11",'Medium retrofit'!$AK$23,"")))&amp;IF(F86="Scenario1PBT12",'Medium retrofit'!$AL$23,IF(F86="Scenario2PBT12",'Medium retrofit'!$AM$23,IF(F86="Scenario3PBT12",'Medium retrofit'!$AN$23,"")))&amp;IF(F86="Scenario1PBT13",'Medium retrofit'!$AO$23,IF(F86="Scenario2PBT13",'Medium retrofit'!$AP$23,IF(F86="Scenario3PBT13",'Medium retrofit'!$AQ$23,"")))&amp;IF(F86="Scenario1PBT14",'Medium retrofit'!$AR$23,IF(F86="Scenario2PBT14",'Medium retrofit'!$AS$23,IF(F86="Scenario3PBT14",'Medium retrofit'!$AT$23,"")))&amp;IF(F86="Scenario1PBT15",'Medium retrofit'!$AU$23,IF(F86="Scenario2PBT15",'Medium retrofit'!$AV$23,IF(F86="Scenario3PBT15",'Medium retrofit'!$AW$23,"")))</f>
        <v/>
      </c>
      <c r="P86" s="123">
        <f t="shared" si="54"/>
        <v>0</v>
      </c>
      <c r="Q86" s="123" t="str">
        <f>IF(F86="Scenario1PBT1",'Medium retrofit'!$E$25,IF(F86="Scenario2PBT1",'Medium retrofit'!$F$25,IF(F86="Scenario3PBT1",'Medium retrofit'!$G$25,"")))&amp;IF(F86="Scenario1PBT2",'Medium retrofit'!$H$25,IF(F86="Scenario2PBT2",'Medium retrofit'!$I$25,IF(F86="Scenario3PBT2",'Medium retrofit'!$J$25,"")))&amp;IF(F86="Scenario1PBT3",'Medium retrofit'!$K$25,IF(F86="Scenario2PBT3",'Medium retrofit'!$L$25,IF(F86="Scenario3PBT3",'Medium retrofit'!$M$25,"")))&amp;IF(F86="Scenario1PBT4",'Medium retrofit'!$N$25,IF(F86="Scenario2PBT4",'Medium retrofit'!$O$25,IF(F86="Scenario3PBT4",'Medium retrofit'!$P$25,"")))&amp;IF(F86="Scenario1PBT5",'Medium retrofit'!$Q$25,IF(F86="Scenario2PBT5",'Medium retrofit'!$R$25,IF(F86="Scenario3PBT5",'Medium retrofit'!$S$25,"")))&amp;IF(F86="Scenario1PBT6",'Medium retrofit'!$T$25,IF(F86="Scenario2PBT6",'Medium retrofit'!$U$25,IF(F86="Scenario3PBT6",'Medium retrofit'!$V$25,"")))&amp;IF(F86="Scenario1PBT7",'Medium retrofit'!$W$25,IF(F86="Scenario2PBT7",'Medium retrofit'!$X$25,IF(F86="Scenario3PBT7",'Medium retrofit'!$Y$25,"")))&amp;IF(F86="Scenario1PBT8",'Medium retrofit'!$Z$25,IF(F86="Scenario2PBT8",'Medium retrofit'!$AA$25,IF(F86="Scenario3PBT8",'Medium retrofit'!$AB$25,"")))&amp;IF(F86="Scenario1PBT9",'Medium retrofit'!$AC$25,IF(F86="Scenario2PBT9",'Medium retrofit'!$AD$25,IF(F86="Scenario3PBT9",'Medium retrofit'!$AE$25,"")))&amp;IF(F86="Scenario1PBT10",'Medium retrofit'!$AF$25,IF(F86="Scenario2PBT10",'Medium retrofit'!$AG$25,IF(F86="Scenario3PBT10",'Medium retrofit'!$AH$25,"")))&amp;IF(F86="Scenario1PBT11",'Medium retrofit'!$AI$25,IF(F86="Scenario2PBT11",'Medium retrofit'!$AJ$25,IF(F86="Scenario3PBT11",'Medium retrofit'!$AK$25,"")))&amp;IF(F86="Scenario1PBT12",'Medium retrofit'!$AL$25,IF(F86="Scenario2PBT12",'Medium retrofit'!$AM$25,IF(F86="Scenario3PBT12",'Medium retrofit'!$AN$25,"")))&amp;IF(F86="Scenario1PBT13",'Medium retrofit'!$AO$25,IF(F86="Scenario2PBT13",'Medium retrofit'!$AP$25,IF(F86="Scenario3PBT13",'Medium retrofit'!$AQ$25,"")))&amp;IF(F86="Scenario1PBT14",'Medium retrofit'!$AR$25,IF(F86="Scenario2PBT14",'Medium retrofit'!$AS$25,IF(F86="Scenario3PBT14",'Medium retrofit'!$AT$25,"")))&amp;IF(F86="Scenario1PBT15",'Medium retrofit'!$AU$25,IF(F86="Scenario2PBT15",'Medium retrofit'!$AV$25,IF(F86="Scenario3PBT15",'Medium retrofit'!$AW$25,"")))</f>
        <v/>
      </c>
      <c r="R86" s="123">
        <f t="shared" si="55"/>
        <v>0</v>
      </c>
      <c r="S86" s="123" t="str">
        <f>IF(F86="Scenario1PBT1",'Medium retrofit'!$E$27,IF(F86="Scenario2PBT1",'Medium retrofit'!$F$27,IF(F86="Scenario3PBT1",'Medium retrofit'!$G$27,"")))&amp;IF(F86="Scenario1PBT2",'Medium retrofit'!$H$27,IF(F86="Scenario2PBT2",'Medium retrofit'!$I$27,IF(F86="Scenario3PBT2",'Medium retrofit'!$J$27,"")))&amp;IF(F86="Scenario1PBT3",'Medium retrofit'!$K$27,IF(F86="Scenario2PBT3",'Medium retrofit'!$L$27,IF(F86="Scenario3PBT3",'Medium retrofit'!$M$27,"")))&amp;IF(F86="Scenario1PBT4",'Medium retrofit'!$N$27,IF(F86="Scenario2PBT4",'Medium retrofit'!$O$27,IF(F86="Scenario3PBT4",'Medium retrofit'!$P$27,"")))&amp;IF(F86="Scenario1PBT5",'Medium retrofit'!$Q$27,IF(F86="Scenario2PBT5",'Medium retrofit'!$R$27,IF(F86="Scenario3PBT5",'Medium retrofit'!$S$27,"")))&amp;IF(F86="Scenario1PBT6",'Medium retrofit'!$T$27,IF(F86="Scenario2PBT6",'Medium retrofit'!$U$27,IF(F86="Scenario3PBT6",'Medium retrofit'!$V$27,"")))&amp;IF(F86="Scenario1PBT7",'Medium retrofit'!$W$27,IF(F86="Scenario2PBT7",'Medium retrofit'!$X$27,IF(F86="Scenario3PBT7",'Medium retrofit'!$Y$27,"")))&amp;IF(F86="Scenario1PBT8",'Medium retrofit'!$Z$27,IF(F86="Scenario2PBT8",'Medium retrofit'!$AA$27,IF(F86="Scenario3PBT8",'Medium retrofit'!$AB$27,"")))&amp;IF(F86="Scenario1PBT9",'Medium retrofit'!$AC$27,IF(F86="Scenario2PBT9",'Medium retrofit'!$AD$27,IF(F86="Scenario3PBT9",'Medium retrofit'!$AE$27,"")))&amp;IF(F86="Scenario1PBT10",'Medium retrofit'!$AF$27,IF(F86="Scenario2PBT10",'Medium retrofit'!$AG$27,IF(F86="Scenario3PBT10",'Medium retrofit'!$AH$27,"")))&amp;IF(F86="Scenario1PBT11",'Medium retrofit'!$AI$27,IF(F86="Scenario2PBT11",'Medium retrofit'!$AJ$27,IF(F86="Scenario3PBT11",'Medium retrofit'!$AK$27,"")))&amp;IF(F86="Scenario1PBT12",'Medium retrofit'!$AL$27,IF(F86="Scenario2PBT12",'Medium retrofit'!$AM$27,IF(F86="Scenario3PBT12",'Medium retrofit'!$AN$27,"")))&amp;IF(F86="Scenario1PBT13",'Medium retrofit'!$AO$27,IF(F86="Scenario2PBT13",'Medium retrofit'!$AP$27,IF(F86="Scenario3PBT13",'Medium retrofit'!$AQ$27,"")))&amp;IF(F86="Scenario1PBT14",'Medium retrofit'!$AR$27,IF(F86="Scenario2PBT14",'Medium retrofit'!$AS$27,IF(F86="Scenario3PBT14",'Medium retrofit'!$AT$27,"")))&amp;IF(F86="Scenario1PBT15",'Medium retrofit'!$AU$27,IF(F86="Scenario2PBT15",'Medium retrofit'!$AV$27,IF(F86="Scenario3PBT15",'Medium retrofit'!$AW$27,"")))</f>
        <v/>
      </c>
      <c r="T86" s="246">
        <f t="shared" si="56"/>
        <v>0</v>
      </c>
      <c r="U86" s="245" t="str">
        <f>IF(F86="Scenario1PBT1",'Medium retrofit'!$E$38,IF(F86="Scenario2PBT1",'Medium retrofit'!$F$38,IF(F86="Scenario3PBT1",'Medium retrofit'!$G$38,"")))&amp;IF(F86="Scenario1PBT2",'Medium retrofit'!$H$38,IF(F86="Scenario2PBT2",'Medium retrofit'!$I$38,IF(F86="Scenario3PBT2",'Medium retrofit'!$J$38,"")))&amp;IF(F86="Scenario1PBT3",'Medium retrofit'!$K$38,IF(F86="Scenario2PBT3",'Medium retrofit'!$L$38,IF(F86="Scenario3PBT3",'Medium retrofit'!$M$38,"")))&amp;IF(F86="Scenario1PBT4",'Medium retrofit'!$N$38,IF(F86="Scenario2PBT4",'Medium retrofit'!$O$38,IF(F86="Scenario3PBT4",'Medium retrofit'!$P$38,"")))&amp;IF(F86="Scenario1PBT5",'Medium retrofit'!$Q$38,IF(F86="Scenario2PBT5",'Medium retrofit'!$R$38,IF(F86="Scenario3PBT5",'Medium retrofit'!$S$38,"")))&amp;IF(F86="Scenario1PBT6",'Medium retrofit'!$T$38,IF(F86="Scenario2PBT6",'Medium retrofit'!$U$38,IF(F86="Scenario3PBT6",'Medium retrofit'!$V$38,"")))&amp;IF(F86="Scenario1PBT7",'Medium retrofit'!$W$38,IF(F86="Scenario2PBT7",'Medium retrofit'!$X$38,IF(F86="Scenario3PBT7",'Medium retrofit'!$Y$38,"")))&amp;IF(F86="Scenario1PBT8",'Medium retrofit'!$Z$38,IF(F86="Scenario2PBT8",'Medium retrofit'!$AA$38,IF(F86="Scenario3PBT8",'Medium retrofit'!$AB$38,"")))&amp;IF(F86="Scenario1PBT9",'Medium retrofit'!$AC$38,IF(F86="Scenario2PBT9",'Medium retrofit'!$AD$38,IF(F86="Scenario3PBT9",'Medium retrofit'!$AE$38,"")))&amp;IF(F86="Scenario1PBT10",'Medium retrofit'!$AF$38,IF(F86="Scenario2PBT10",'Medium retrofit'!$AG$38,IF(F86="Scenario3PBT10",'Medium retrofit'!$AH$38,"")))&amp;IF(F86="Scenario1PBT11",'Medium retrofit'!$AI$38,IF(F86="Scenario2PBT11",'Medium retrofit'!$AJ$38,IF(F86="Scenario3PBT11",'Medium retrofit'!$AK$38,"")))&amp;IF(F86="Scenario1PBT12",'Medium retrofit'!$AL$38,IF(F86="Scenario2PBT12",'Medium retrofit'!$AM$38,IF(F86="Scenario3PBT12",'Medium retrofit'!$AN$38,"")))&amp;IF(F86="Scenario1PBT13",'Medium retrofit'!$AO$38,IF(F86="Scenario2PBT13",'Medium retrofit'!$AP$38,IF(F86="Scenario3PBT13",'Medium retrofit'!$AQ$38,"")))&amp;IF(F86="Scenario1PBT14",'Medium retrofit'!$AR$38,IF(F86="Scenario2PBT14",'Medium retrofit'!$AS$38,IF(F86="Scenario3PBT14",'Medium retrofit'!$AT$38,"")))&amp;IF(F86="Scenario1PBT15",'Medium retrofit'!$AU$38,IF(F86="Scenario2PBT15",'Medium retrofit'!$AV$38,IF(F86="Scenario3PBT15",'Medium retrofit'!$AW$38,"")))</f>
        <v/>
      </c>
      <c r="V86" s="123">
        <f t="shared" si="57"/>
        <v>0</v>
      </c>
      <c r="W86" s="123" t="str">
        <f>IF(F86="Scenario1PBT1",'Medium retrofit'!$E$40,IF(F86="Scenario2PBT1",'Medium retrofit'!$F$40,IF(F86="Scenario3PBT1",'Medium retrofit'!$G$40,"")))&amp;IF(F86="Scenario1PBT2",'Medium retrofit'!$H$40,IF(F86="Scenario2PBT2",'Medium retrofit'!$I$40,IF(F86="Scenario3PBT2",'Medium retrofit'!$J$40,"")))&amp;IF(F86="Scenario1PBT3",'Medium retrofit'!$K$40,IF(F86="Scenario2PBT3",'Medium retrofit'!$L$40,IF(F86="Scenario3PBT3",'Medium retrofit'!$M$40,"")))&amp;IF(F86="Scenario1PBT4",'Medium retrofit'!$N$40,IF(F86="Scenario2PBT4",'Medium retrofit'!$O$40,IF(F86="Scenario3PBT4",'Medium retrofit'!$P$40,"")))&amp;IF(F86="Scenario1PBT5",'Medium retrofit'!$Q$40,IF(F86="Scenario2PBT5",'Medium retrofit'!$R$40,IF(F86="Scenario3PBT5",'Medium retrofit'!$S$40,"")))&amp;IF(F86="Scenario1PBT6",'Medium retrofit'!$T$40,IF(F86="Scenario2PBT6",'Medium retrofit'!$U$40,IF(F86="Scenario3PBT6",'Medium retrofit'!$V$40,"")))&amp;IF(F86="Scenario1PBT7",'Medium retrofit'!$W$40,IF(F86="Scenario2PBT7",'Medium retrofit'!$X$40,IF(F86="Scenario3PBT7",'Medium retrofit'!$Y$40,"")))&amp;IF(F86="Scenario1PBT8",'Medium retrofit'!$Z$40,IF(F86="Scenario2PBT8",'Medium retrofit'!$AA$40,IF(F86="Scenario3PBT8",'Medium retrofit'!$AB$40,"")))&amp;IF(F86="Scenario1PBT9",'Medium retrofit'!$AC$40,IF(F86="Scenario2PBT9",'Medium retrofit'!$AD$40,IF(F86="Scenario3PBT9",'Medium retrofit'!$AE$40,"")))&amp;IF(F86="Scenario1PBT10",'Medium retrofit'!$AF$40,IF(F86="Scenario2PBT10",'Medium retrofit'!$AG$40,IF(F86="Scenario3PBT10",'Medium retrofit'!$AH$40,"")))&amp;IF(F86="Scenario1PBT11",'Medium retrofit'!$AI$40,IF(F86="Scenario2PBT11",'Medium retrofit'!$AJ$40,IF(F86="Scenario3PBT11",'Medium retrofit'!$AK$40,"")))&amp;IF(F86="Scenario1PBT12",'Medium retrofit'!$AL$40,IF(F86="Scenario2PBT12",'Medium retrofit'!$AM$40,IF(F86="Scenario3PBT12",'Medium retrofit'!$AN$40,"")))&amp;IF(F86="Scenario1PBT13",'Medium retrofit'!$AO$40,IF(F86="Scenario2PBT13",'Medium retrofit'!$AP$40,IF(F86="Scenario3PBT13",'Medium retrofit'!$AQ$40,"")))&amp;IF(F86="Scenario1PBT14",'Medium retrofit'!$AR$40,IF(F86="Scenario2PBT14",'Medium retrofit'!$AS$40,IF(F86="Scenario3PBT14",'Medium retrofit'!$AT$40,"")))&amp;IF(F86="Scenario1PBT15",'Medium retrofit'!$AU$40,IF(F86="Scenario2PBT15",'Medium retrofit'!$AV$40,IF(F86="Scenario3PBT15",'Medium retrofit'!$AW$40,"")))</f>
        <v/>
      </c>
      <c r="X86" s="123">
        <f t="shared" si="58"/>
        <v>0</v>
      </c>
      <c r="Y86" s="123" t="str">
        <f>IF(F86="Scenario1PBT1",'Medium retrofit'!$E$42,IF(F86="Scenario2PBT1",'Medium retrofit'!$F$42,IF(F86="Scenario3PBT1",'Medium retrofit'!$G$42,"")))&amp;IF(F86="Scenario1PBT2",'Medium retrofit'!$H$42,IF(F86="Scenario2PBT2",'Medium retrofit'!$I$42,IF(F86="Scenario3PBT2",'Medium retrofit'!$J$42,"")))&amp;IF(F86="Scenario1PBT3",'Medium retrofit'!$K$42,IF(F86="Scenario2PBT3",'Medium retrofit'!$L$42,IF(F86="Scenario3PBT3",'Medium retrofit'!$M$42,"")))&amp;IF(F86="Scenario1PBT4",'Medium retrofit'!$N$42,IF(F86="Scenario2PBT4",'Medium retrofit'!$O$42,IF(F86="Scenario3PBT4",'Medium retrofit'!$P$42,"")))&amp;IF(F86="Scenario1PBT5",'Medium retrofit'!$Q$42,IF(F86="Scenario2PBT5",'Medium retrofit'!$R$42,IF(F86="Scenario3PBT5",'Medium retrofit'!$S$42,"")))&amp;IF(F86="Scenario1PBT6",'Medium retrofit'!$T$42,IF(F86="Scenario2PBT6",'Medium retrofit'!$U$42,IF(F86="Scenario3PBT6",'Medium retrofit'!$V$42,"")))&amp;IF(F86="Scenario1PBT7",'Medium retrofit'!$W$42,IF(F86="Scenario2PBT7",'Medium retrofit'!$X$42,IF(F86="Scenario3PBT7",'Medium retrofit'!$Y$42,"")))&amp;IF(F86="Scenario1PBT8",'Medium retrofit'!$Z$42,IF(F86="Scenario2PBT8",'Medium retrofit'!$AA$42,IF(F86="Scenario3PBT8",'Medium retrofit'!$AB$42,"")))&amp;IF(F86="Scenario1PBT9",'Medium retrofit'!$AC$42,IF(F86="Scenario2PBT9",'Medium retrofit'!$AD$42,IF(F86="Scenario3PBT9",'Medium retrofit'!$AE$42,"")))&amp;IF(F86="Scenario1PBT10",'Medium retrofit'!$AF$42,IF(F86="Scenario2PBT10",'Medium retrofit'!$AG$42,IF(F86="Scenario3PBT10",'Medium retrofit'!$AH$42,"")))&amp;IF(F86="Scenario1PBT11",'Medium retrofit'!$AI$42,IF(F86="Scenario2PBT11",'Medium retrofit'!$AJ$42,IF(F86="Scenario3PBT11",'Medium retrofit'!$AK$42,"")))&amp;IF(F86="Scenario1PBT12",'Medium retrofit'!$AL$42,IF(F86="Scenario2PBT12",'Medium retrofit'!$AM$42,IF(F86="Scenario3PBT12",'Medium retrofit'!$AN$42,"")))&amp;IF(F86="Scenario1PBT13",'Medium retrofit'!$AO$42,IF(F86="Scenario2PBT13",'Medium retrofit'!$AP$42,IF(F86="Scenario3PBT13",'Medium retrofit'!$AQ$42,"")))&amp;IF(F86="Scenario1PBT14",'Medium retrofit'!$AR$42,IF(F86="Scenario2PBT14",'Medium retrofit'!$AS$42,IF(F86="Scenario3PBT14",'Medium retrofit'!$AT$42,"")))&amp;IF(F86="Scenario1PBT15",'Medium retrofit'!$AU$42,IF(F86="Scenario2PBT15",'Medium retrofit'!$AV$42,IF(F86="Scenario3PBT15",'Medium retrofit'!$AW$42,"")))</f>
        <v/>
      </c>
      <c r="Z86" s="123">
        <f t="shared" si="59"/>
        <v>0</v>
      </c>
      <c r="AA86" s="239" t="str">
        <f>IF(F86="Scenario1PBT1",'Medium retrofit'!$E$101,IF(F86="Scenario2PBT1",'Medium retrofit'!$F$101,IF(F86="Scenario3PBT1",'Medium retrofit'!$G$101,"")))&amp;IF(F86="Scenario1PBT2",'Medium retrofit'!$H$101,IF(F86="Scenario2PBT2",'Medium retrofit'!$I$101,IF(F86="Scenario3PBT2",'Medium retrofit'!$J$101,"")))&amp;IF(F86="Scenario1PBT3",'Medium retrofit'!$K$101,IF(F86="Scenario2PBT3",'Medium retrofit'!$L$101,IF(F86="Scenario3PBT3",'Medium retrofit'!$M$101,"")))&amp;IF(F86="Scenario1PBT4",'Medium retrofit'!$N$101,IF(F86="Scenario2PBT4",'Medium retrofit'!$O$101,IF(F86="Scenario3PBT4",'Medium retrofit'!$P$101,"")))&amp;IF(F86="Scenario1PBT5",'Medium retrofit'!$Q$101,IF(F86="Scenario2PBT5",'Medium retrofit'!$R$101,IF(F86="Scenario3PBT5",'Medium retrofit'!$S$101,"")))&amp;IF(F86="Scenario1PBT6",'Medium retrofit'!$T$101,IF(F86="Scenario2PBT6",'Medium retrofit'!$U$101,IF(F86="Scenario3PBT6",'Medium retrofit'!$V$101,"")))&amp;IF(F86="Scenario1PBT7",'Medium retrofit'!$W$101,IF(F86="Scenario2PBT7",'Medium retrofit'!$X$101,IF(F86="Scenario3PBT7",'Medium retrofit'!$Y$101,"")))&amp;IF(F86="Scenario1PBT8",'Medium retrofit'!$Z$101,IF(F86="Scenario2PBT8",'Medium retrofit'!$AA$101,IF(F86="Scenario3PBT8",'Medium retrofit'!$AB$101,"")))&amp;IF(F86="Scenario1PBT9",'Medium retrofit'!$AC$101,IF(F86="Scenario2PBT9",'Medium retrofit'!$AD$101,IF(F86="Scenario3PBT9",'Medium retrofit'!$AE$101,"")))&amp;IF(F86="Scenario1PBT10",'Medium retrofit'!$AF$101,IF(F86="Scenario2PBT10",'Medium retrofit'!$AG$101,IF(F86="Scenario3PBT10",'Medium retrofit'!$AH$101,"")))&amp;IF(F86="Scenario1PBT11",'Medium retrofit'!$AI$101,IF(F86="Scenario2PBT11",'Medium retrofit'!$AJ$101,IF(F86="Scenario3PBT11",'Medium retrofit'!$AK$101,"")))&amp;IF(F86="Scenario1PBT12",'Medium retrofit'!$AL$101,IF(F86="Scenario2PBT12",'Medium retrofit'!$AM$101,IF(F86="Scenario3PBT12",'Medium retrofit'!$AN$101,"")))&amp;IF(F86="Scenario1PBT13",'Medium retrofit'!$AO$101,IF(F86="Scenario2PBT13",'Medium retrofit'!$AP$101,IF(F86="Scenario3PBT13",'Medium retrofit'!$AQ$101,"")))&amp;IF(F86="Scenario1PBT14",'Medium retrofit'!$AR$101,IF(F86="Scenario2PBT14",'Medium retrofit'!$AS$101,IF(F86="Scenario3PBT14",'Medium retrofit'!$AT$101,"")))&amp;IF(F86="Scenario1PBT15",'Medium retrofit'!$AU$101,IF(F86="Scenario2PBT15",'Medium retrofit'!$AV$101,IF(F86="Scenario3PBT15",'Medium retrofit'!$AW$101,"")))</f>
        <v/>
      </c>
      <c r="AB86" s="242">
        <f t="shared" si="60"/>
        <v>0</v>
      </c>
      <c r="AC86" s="364" t="str">
        <f t="shared" si="61"/>
        <v/>
      </c>
      <c r="AD86" s="353">
        <f>IF(AC86="",IFERROR('Projection_Base-case'!G87-G86,0),0)</f>
        <v>0</v>
      </c>
      <c r="AE86" s="350">
        <f t="shared" si="37"/>
        <v>0</v>
      </c>
      <c r="AF86" s="361">
        <f>IFERROR(100*AD86/'Projection_Base-case'!G87,0)</f>
        <v>0</v>
      </c>
      <c r="AG86" s="352">
        <f>IF(AC86="",IFERROR('Projection_Base-case'!I87-I86,0),0)</f>
        <v>0</v>
      </c>
      <c r="AH86" s="353">
        <f t="shared" si="38"/>
        <v>0</v>
      </c>
      <c r="AI86" s="361">
        <f>IFERROR(100*AG86/'Projection_Base-case'!I87,0)</f>
        <v>0</v>
      </c>
      <c r="AJ86" s="352">
        <f>IF(AC86="",IFERROR('Projection_Base-case'!K87-K86,0),0)</f>
        <v>0</v>
      </c>
      <c r="AK86" s="353">
        <f t="shared" si="39"/>
        <v>0</v>
      </c>
      <c r="AL86" s="361">
        <f>IFERROR(100*AJ86/'Projection_Base-case'!K87,0)</f>
        <v>0</v>
      </c>
      <c r="AM86" s="352">
        <f>-IF(AC86="",IFERROR('Projection_Base-case'!M87-M86,0),0)</f>
        <v>0</v>
      </c>
      <c r="AN86" s="353">
        <f t="shared" si="40"/>
        <v>0</v>
      </c>
      <c r="AO86" s="354">
        <f>IFERROR(IF('Projection_Base-case'!N87&gt;0,100*AN86/'Projection_Base-case'!N87,100*AN86/N86),0)</f>
        <v>0</v>
      </c>
      <c r="AP86" s="355">
        <f>IF(AC86="",IFERROR('Projection_Base-case'!O87-O86,0),0)</f>
        <v>0</v>
      </c>
      <c r="AQ86" s="356">
        <f t="shared" si="41"/>
        <v>0</v>
      </c>
      <c r="AR86" s="356">
        <f>IFERROR(100*AP86/'Projection_Base-case'!O87,0)</f>
        <v>0</v>
      </c>
      <c r="AS86" s="355">
        <f>IF(AC86="",IFERROR('Projection_Base-case'!Q87-Q86,0),0)</f>
        <v>0</v>
      </c>
      <c r="AT86" s="356">
        <f t="shared" si="42"/>
        <v>0</v>
      </c>
      <c r="AU86" s="356">
        <f>IFERROR(100*AS86/'Projection_Base-case'!Q87,0)</f>
        <v>0</v>
      </c>
      <c r="AV86" s="355">
        <f>IF(AC86="",IFERROR('Projection_Base-case'!S87-S86,0),0)</f>
        <v>0</v>
      </c>
      <c r="AW86" s="356">
        <f t="shared" si="43"/>
        <v>0</v>
      </c>
      <c r="AX86" s="357">
        <f>IFERROR(100*AV86/'Projection_Base-case'!S87,0)</f>
        <v>0</v>
      </c>
      <c r="AY86" s="358">
        <f>IF(AC86="",IFERROR('Projection_Base-case'!U87-U86,0),0)</f>
        <v>0</v>
      </c>
      <c r="AZ86" s="359">
        <f t="shared" si="44"/>
        <v>0</v>
      </c>
      <c r="BA86" s="359">
        <f>IFERROR(100*AY86/'Projection_Base-case'!U87,0)</f>
        <v>0</v>
      </c>
      <c r="BB86" s="358">
        <f>IF(AC86="",IFERROR('Projection_Base-case'!W87-W86,0),0)</f>
        <v>0</v>
      </c>
      <c r="BC86" s="359">
        <f t="shared" si="45"/>
        <v>0</v>
      </c>
      <c r="BD86" s="359">
        <f>IFERROR(100*BB86/'Projection_Base-case'!W87,0)</f>
        <v>0</v>
      </c>
      <c r="BE86" s="358">
        <f>IF(AC86="",IFERROR('Projection_Base-case'!Y87-Y86,0),0)</f>
        <v>0</v>
      </c>
      <c r="BF86" s="359">
        <f t="shared" si="46"/>
        <v>0</v>
      </c>
      <c r="BG86" s="359">
        <f>IFERROR(100*BE86/'Projection_Base-case'!Y87,0)</f>
        <v>0</v>
      </c>
      <c r="BH86" s="359">
        <f t="shared" si="47"/>
        <v>0</v>
      </c>
      <c r="BI86" s="360">
        <f t="shared" si="48"/>
        <v>0</v>
      </c>
    </row>
    <row r="87" spans="1:61">
      <c r="A87" s="205">
        <v>83</v>
      </c>
      <c r="B87" s="347">
        <f>IF('Projection_Base-case'!B88&lt;&gt;"",'Projection_Base-case'!B88,0)</f>
        <v>0</v>
      </c>
      <c r="C87" s="347">
        <f>IF('Projection_Base-case'!C88&lt;&gt;"",'Projection_Base-case'!C88,0)</f>
        <v>0</v>
      </c>
      <c r="D87" s="365">
        <f>IF('Projection_Base-case'!D88&lt;&gt;"",'Projection_Base-case'!D88,0)</f>
        <v>0</v>
      </c>
      <c r="E87" s="369"/>
      <c r="F87" s="367" t="str">
        <f t="shared" si="49"/>
        <v>0</v>
      </c>
      <c r="G87" s="241" t="str">
        <f>IF(F87="Scenario1PBT1",'Medium retrofit'!$E$6,IF(F87="Scenario2PBT1",'Medium retrofit'!$F$6,IF(F87="Scenario3PBT1",'Medium retrofit'!$G$6,"")))&amp;IF(F87="Scenario1PBT2",'Medium retrofit'!$H$6,IF(F87="Scenario2PBT2",'Medium retrofit'!$I$6,IF(F87="Scenario3PBT2",'Medium retrofit'!$J$6,"")))&amp;IF(F87="Scenario1PBT3",'Medium retrofit'!$K$6,IF(F87="Scenario2PBT3",'Medium retrofit'!$L$6,IF(F87="Scenario3PBT3",'Medium retrofit'!$M$6,"")))&amp;IF(F87="Scenario1PBT4",'Medium retrofit'!$N$6,IF(F87="Scenario2PBT4",'Medium retrofit'!$O$6,IF(F87="Scenario3PBT4",'Medium retrofit'!$P$6,"")))&amp;IF(F87="Scenario1PBT5",'Medium retrofit'!$Q$6,IF(F87="Scenario2PBT5",'Medium retrofit'!$R$6,IF(F87="Scenario3PBT5",'Medium retrofit'!$S$6,"")))&amp;IF(F87="Scenario1PBT6",'Medium retrofit'!$T$6,IF(F87="Scenario2PBT6",'Medium retrofit'!$U$6,IF(F87="Scenario3PBT6",'Medium retrofit'!$V$6,"")))&amp;IF(F87="Scenario1PBT7",'Medium retrofit'!$W$6,IF(F87="Scenario2PBT7",'Medium retrofit'!$X$6,IF(F87="Scenario3PBT7",'Medium retrofit'!$Y$6,"")))&amp;IF(F87="Scenario1PBT8",'Medium retrofit'!$Z$6,IF(F87="Scenario2PBT8",'Medium retrofit'!$AA$6,IF(F87="Scenario3PBT8",'Medium retrofit'!$AB$6,"")))&amp;IF(F87="Scenario1PBT9",'Medium retrofit'!$AC$6,IF(F87="Scenario2PBT9",'Medium retrofit'!$AD$6,IF(F87="Scenario3PBT9",'Medium retrofit'!$AE$6,"")))&amp;IF(F87="Scenario1PBT10",'Medium retrofit'!$AF$6,IF(F87="Scenario2PBT10",'Medium retrofit'!$AG$6,IF(F87="Scenario3PBT10",'Medium retrofit'!$AH$6,"")))&amp;IF(F87="Scenario1PBT11",'Medium retrofit'!$AI$6,IF(F87="Scenario2PBT11",'Medium retrofit'!$AJ$6,IF(F87="Scenario3PBT11",'Medium retrofit'!$AK$6,"")))&amp;IF(F87="Scenario1PBT12",'Medium retrofit'!$AL$6,IF(F87="Scenario2PBT12",'Medium retrofit'!$AM$6,IF(F87="Scenario3PBT12",'Medium retrofit'!$AN$6,"")))&amp;IF(F87="Scenario1PBT13",'Medium retrofit'!$AO$6,IF(F87="Scenario2PBT13",'Medium retrofit'!$AP$6,IF(F87="Scenario3PBT13",'Medium retrofit'!$AQ$6,"")))&amp;IF(F87="Scenario1PBT14",'Medium retrofit'!$AR$6,IF(F87="Scenario2PBT14",'Medium retrofit'!$AS$6,IF(F87="Scenario3PBT14",'Medium retrofit'!$AT$6,"")))&amp;IF(F87="Scenario1PBT15",'Medium retrofit'!$AU$6,IF(F87="Scenario2PBT15",'Medium retrofit'!$AV$6,IF(F87="Scenario3PBT15",'Medium retrofit'!$AW$6,"")))</f>
        <v/>
      </c>
      <c r="H87" s="123">
        <f t="shared" si="50"/>
        <v>0</v>
      </c>
      <c r="I87" s="239" t="str">
        <f>IF(F87="Scenario1PBT1",'Medium retrofit'!$E$16,IF(F87="Scenario2PBT1",'Medium retrofit'!$F$16,IF(F87="Scenario3PBT1",'Medium retrofit'!$G$16,"")))&amp;IF(F87="Scenario1PBT2",'Medium retrofit'!$H$16,IF(F87="Scenario2PBT2",'Medium retrofit'!$I$16,IF(F87="Scenario3PBT2",'Medium retrofit'!$J$16,"")))&amp;IF(F87="Scenario1PBT3",'Medium retrofit'!$K$16,IF(F87="Scenario2PBT3",'Medium retrofit'!$L$16,IF(F87="Scenario3PBT3",'Medium retrofit'!$M$16,"")))&amp;IF(F87="Scenario1PBT4",'Medium retrofit'!$N$16,IF(F87="Scenario2PBT4",'Medium retrofit'!$O$16,IF(F87="Scenario3PBT4",'Medium retrofit'!$P$16,"")))&amp;IF(F87="Scenario1PBT5",'Medium retrofit'!$Q$16,IF(F87="Scenario2PBT5",'Medium retrofit'!$R$16,IF(F87="Scenario3PBT5",'Medium retrofit'!$S$16,"")))&amp;IF(F87="Scenario1PBT6",'Medium retrofit'!$T$16,IF(F87="Scenario2PBT6",'Medium retrofit'!$U$16,IF(F87="Scenario3PBT6",'Medium retrofit'!$V$16,"")))&amp;IF(F87="Scenario1PBT7",'Medium retrofit'!$W$16,IF(F87="Scenario2PBT7",'Medium retrofit'!$X$16,IF(F87="Scenario3PBT7",'Medium retrofit'!$Y$16,"")))&amp;IF(F87="Scenario1PBT8",'Medium retrofit'!$Z$16,IF(F87="Scenario2PBT8",'Medium retrofit'!$AA$16,IF(F87="Scenario3PBT8",'Medium retrofit'!$AB$16,"")))&amp;IF(F87="Scenario1PBT9",'Medium retrofit'!$AC$16,IF(F87="Scenario2PBT9",'Medium retrofit'!$AD$16,IF(F87="Scenario3PBT9",'Medium retrofit'!$AE$16,"")))&amp;IF(F87="Scenario1PBT10",'Medium retrofit'!$AF$16,IF(F87="Scenario2PBT10",'Medium retrofit'!$AG$16,IF(F87="Scenario3PBT10",'Medium retrofit'!$AH$16,"")))&amp;IF(F87="Scenario1PBT11",'Medium retrofit'!$AI$16,IF(F87="Scenario2PBT11",'Medium retrofit'!$AJ$16,IF(F87="Scenario3PBT11",'Medium retrofit'!$AK$16,"")))&amp;IF(F87="Scenario1PBT12",'Medium retrofit'!$AL$16,IF(F87="Scenario2PBT12",'Medium retrofit'!$AM$16,IF(F87="Scenario3PBT12",'Medium retrofit'!$AN$16,"")))&amp;IF(F87="Scenario1PBT13",'Medium retrofit'!$AO$16,IF(F87="Scenario2PBT13",'Medium retrofit'!$AP$16,IF(F87="Scenario3PBT13",'Medium retrofit'!$AQ$16,"")))&amp;IF(F87="Scenario1PBT14",'Medium retrofit'!$AR$16,IF(F87="Scenario2PBT14",'Medium retrofit'!$AS$16,IF(F87="Scenario3PBT14",'Medium retrofit'!$AT$16,"")))&amp;IF(F87="Scenario1PBT15",'Medium retrofit'!$AU$16,IF(F87="Scenario2PBT15",'Medium retrofit'!$AV$16,IF(F87="Scenario3PBT15",'Medium retrofit'!$AW$16,"")))</f>
        <v/>
      </c>
      <c r="J87" s="123">
        <f t="shared" si="51"/>
        <v>0</v>
      </c>
      <c r="K87" s="123" t="str">
        <f>IF(F87="Scenario1PBT1",'Medium retrofit'!$E$18,IF(F87="Scenario2PBT1",'Medium retrofit'!$F$18,IF(F87="Scenario3PBT1",'Medium retrofit'!$G$18,"")))&amp;IF(F87="Scenario1PBT2",'Medium retrofit'!$H$18,IF(F87="Scenario2PBT2",'Medium retrofit'!$I$18,IF(F87="Scenario3PBT2",'Medium retrofit'!$J$18,"")))&amp;IF(F87="Scenario1PBT3",'Medium retrofit'!$K$18,IF(F87="Scenario2PBT3",'Medium retrofit'!$L$18,IF(F87="Scenario3PBT3",'Medium retrofit'!$M$18,"")))&amp;IF(F87="Scenario1PBT4",'Medium retrofit'!$N$18,IF(F87="Scenario2PBT4",'Medium retrofit'!$O$18,IF(F87="Scenario3PBT4",'Medium retrofit'!$P$18,"")))&amp;IF(F87="Scenario1PBT5",'Medium retrofit'!$Q$18,IF(F87="Scenario2PBT5",'Medium retrofit'!$R$18,IF(F87="Scenario3PBT5",'Medium retrofit'!$S$18,"")))&amp;IF(F87="Scenario1PBT6",'Medium retrofit'!$T$18,IF(F87="Scenario2PBT6",'Medium retrofit'!$U$18,IF(F87="Scenario3PBT6",'Medium retrofit'!$V$18,"")))&amp;IF(F87="Scenario1PBT7",'Medium retrofit'!$W$18,IF(F87="Scenario2PBT7",'Medium retrofit'!$X$18,IF(F87="Scenario3PBT7",'Medium retrofit'!$Y$18,"")))&amp;IF(F87="Scenario1PBT8",'Medium retrofit'!$Z$18,IF(F87="Scenario2PBT8",'Medium retrofit'!$AA$18,IF(F87="Scenario3PBT8",'Medium retrofit'!$AB$18,"")))&amp;IF(F87="Scenario1PBT9",'Medium retrofit'!$AC$18,IF(F87="Scenario2PBT9",'Medium retrofit'!$AD$18,IF(F87="Scenario3PBT9",'Medium retrofit'!$AE$18,"")))&amp;IF(F87="Scenario1PBT10",'Medium retrofit'!$AF$18,IF(F87="Scenario2PBT10",'Medium retrofit'!$AG$18,IF(F87="Scenario3PBT10",'Medium retrofit'!$AH$18,"")))&amp;IF(F87="Scenario1PBT11",'Medium retrofit'!$AI$18,IF(F87="Scenario2PBT11",'Medium retrofit'!$AJ$18,IF(F87="Scenario3PBT11",'Medium retrofit'!$AK$18,"")))&amp;IF(F87="Scenario1PBT12",'Medium retrofit'!$AL$18,IF(F87="Scenario2PBT12",'Medium retrofit'!$AM$18,IF(F87="Scenario3PBT12",'Medium retrofit'!$AN$18,"")))&amp;IF(F87="Scenario1PBT13",'Medium retrofit'!$AO$18,IF(F87="Scenario2PBT13",'Medium retrofit'!$AP$18,IF(F87="Scenario3PBT13",'Medium retrofit'!$AQ$18,"")))&amp;IF(F87="Scenario1PBT14",'Medium retrofit'!$AR$18,IF(F87="Scenario2PBT14",'Medium retrofit'!$AS$18,IF(F87="Scenario3PBT14",'Medium retrofit'!$AT$18,"")))&amp;IF(F87="Scenario1PBT15",'Medium retrofit'!$AU$18,IF(F87="Scenario2PBT15",'Medium retrofit'!$AV$18,IF(F87="Scenario3PBT15",'Medium retrofit'!$AW$18,"")))</f>
        <v/>
      </c>
      <c r="L87" s="123">
        <f t="shared" si="52"/>
        <v>0</v>
      </c>
      <c r="M87" s="123" t="str">
        <f>IF(F87="Scenario1PBT1",'Medium retrofit'!$E$20,IF(F87="Scenario2PBT1",'Medium retrofit'!$F$20,IF(F87="Scenario3PBT1",'Medium retrofit'!$G$20,"")))&amp;IF(F87="Scenario1PBT2",'Medium retrofit'!$H$20,IF(F87="Scenario2PBT2",'Medium retrofit'!$I$20,IF(F87="Scenario3PBT2",'Medium retrofit'!$J$20,"")))&amp;IF(F87="Scenario1PBT3",'Medium retrofit'!$K$20,IF(F87="Scenario2PBT3",'Medium retrofit'!$L$20,IF(F87="Scenario3PBT3",'Medium retrofit'!$M$20,"")))&amp;IF(F87="Scenario1PBT4",'Medium retrofit'!$N$20,IF(F87="Scenario2PBT4",'Medium retrofit'!$O$20,IF(F87="Scenario3PBT4",'Medium retrofit'!$P$20,"")))&amp;IF(F87="Scenario1PBT5",'Medium retrofit'!$Q$20,IF(F87="Scenario2PBT5",'Medium retrofit'!$R$20,IF(F87="Scenario3PBT5",'Medium retrofit'!$S$20,"")))&amp;IF(F87="Scenario1PBT6",'Medium retrofit'!$T$20,IF(F87="Scenario2PBT6",'Medium retrofit'!$U$20,IF(F87="Scenario3PBT6",'Medium retrofit'!$V$20,"")))&amp;IF(F87="Scenario1PBT7",'Medium retrofit'!$W$20,IF(F87="Scenario2PBT7",'Medium retrofit'!$X$20,IF(F87="Scenario3PBT7",'Medium retrofit'!$Y$20,"")))&amp;IF(F87="Scenario1PBT8",'Medium retrofit'!$Z$20,IF(F87="Scenario2PBT8",'Medium retrofit'!$AA$20,IF(F87="Scenario3PBT8",'Medium retrofit'!$AB$20,"")))&amp;IF(F87="Scenario1PBT9",'Medium retrofit'!$AC$20,IF(F87="Scenario2PBT9",'Medium retrofit'!$AD$20,IF(F87="Scenario3PBT9",'Medium retrofit'!$AE$20,"")))&amp;IF(F87="Scenario1PBT10",'Medium retrofit'!$AF$20,IF(F87="Scenario2PBT10",'Medium retrofit'!$AG$20,IF(F87="Scenario3PBT10",'Medium retrofit'!$AH$20,"")))&amp;IF(F87="Scenario1PBT11",'Medium retrofit'!$AI$20,IF(F87="Scenario2PBT11",'Medium retrofit'!$AJ$20,IF(F87="Scenario3PBT11",'Medium retrofit'!$AK$20,"")))&amp;IF(F87="Scenario1PBT12",'Medium retrofit'!$AL$20,IF(F87="Scenario2PBT12",'Medium retrofit'!$AM$20,IF(F87="Scenario3PBT12",'Medium retrofit'!$AN$20,"")))&amp;IF(F87="Scenario1PBT13",'Medium retrofit'!$AO$20,IF(F87="Scenario2PBT13",'Medium retrofit'!$AP$20,IF(F87="Scenario3PBT13",'Medium retrofit'!$AQ$20,"")))&amp;IF(F87="Scenario1PBT14",'Medium retrofit'!$AR$20,IF(F87="Scenario2PBT14",'Medium retrofit'!$AS$20,IF(F87="Scenario3PBT14",'Medium retrofit'!$AT$20,"")))&amp;IF(F87="Scenario1PBT15",'Medium retrofit'!$AU$20,IF(F87="Scenario2PBT15",'Medium retrofit'!$AV$20,IF(F87="Scenario3PBT15",'Medium retrofit'!$AW$20,"")))</f>
        <v/>
      </c>
      <c r="N87" s="124">
        <f t="shared" si="53"/>
        <v>0</v>
      </c>
      <c r="O87" s="245" t="str">
        <f>IF(F87="Scenario1PBT1",'Medium retrofit'!$E$23,IF(F87="Scenario2PBT1",'Medium retrofit'!$F$23,IF(F87="Scenario3PBT1",'Medium retrofit'!$G$23,"")))&amp;IF(F87="Scenario1PBT2",'Medium retrofit'!$H$23,IF(F87="Scenario2PBT2",'Medium retrofit'!$I$23,IF(F87="Scenario3PBT2",'Medium retrofit'!$J$23,"")))&amp;IF(F87="Scenario1PBT3",'Medium retrofit'!$K$23,IF(F87="Scenario2PBT3",'Medium retrofit'!$L$23,IF(F87="Scenario3PBT3",'Medium retrofit'!$M$23,"")))&amp;IF(F87="Scenario1PBT4",'Medium retrofit'!$N$23,IF(F87="Scenario2PBT4",'Medium retrofit'!$O$23,IF(F87="Scenario3PBT4",'Medium retrofit'!$P$23,"")))&amp;IF(F87="Scenario1PBT5",'Medium retrofit'!$Q$23,IF(F87="Scenario2PBT5",'Medium retrofit'!$R$23,IF(F87="Scenario3PBT5",'Medium retrofit'!$S$23,"")))&amp;IF(F87="Scenario1PBT6",'Medium retrofit'!$T$23,IF(F87="Scenario2PBT6",'Medium retrofit'!$U$23,IF(F87="Scenario3PBT6",'Medium retrofit'!$V$23,"")))&amp;IF(F87="Scenario1PBT7",'Medium retrofit'!$W$23,IF(F87="Scenario2PBT7",'Medium retrofit'!$X$23,IF(F87="Scenario3PBT7",'Medium retrofit'!$Y$23,"")))&amp;IF(F87="Scenario1PBT8",'Medium retrofit'!$Z$23,IF(F87="Scenario2PBT8",'Medium retrofit'!$AA$23,IF(F87="Scenario3PBT8",'Medium retrofit'!$AB$23,"")))&amp;IF(F87="Scenario1PBT9",'Medium retrofit'!$AC$23,IF(F87="Scenario2PBT9",'Medium retrofit'!$AD$23,IF(F87="Scenario3PBT9",'Medium retrofit'!$AE$23,"")))&amp;IF(F87="Scenario1PBT10",'Medium retrofit'!$AF$23,IF(F87="Scenario2PBT10",'Medium retrofit'!$AG$23,IF(F87="Scenario3PBT10",'Medium retrofit'!$AH$23,"")))&amp;IF(F87="Scenario1PBT11",'Medium retrofit'!$AI$23,IF(F87="Scenario2PBT11",'Medium retrofit'!$AJ$23,IF(F87="Scenario3PBT11",'Medium retrofit'!$AK$23,"")))&amp;IF(F87="Scenario1PBT12",'Medium retrofit'!$AL$23,IF(F87="Scenario2PBT12",'Medium retrofit'!$AM$23,IF(F87="Scenario3PBT12",'Medium retrofit'!$AN$23,"")))&amp;IF(F87="Scenario1PBT13",'Medium retrofit'!$AO$23,IF(F87="Scenario2PBT13",'Medium retrofit'!$AP$23,IF(F87="Scenario3PBT13",'Medium retrofit'!$AQ$23,"")))&amp;IF(F87="Scenario1PBT14",'Medium retrofit'!$AR$23,IF(F87="Scenario2PBT14",'Medium retrofit'!$AS$23,IF(F87="Scenario3PBT14",'Medium retrofit'!$AT$23,"")))&amp;IF(F87="Scenario1PBT15",'Medium retrofit'!$AU$23,IF(F87="Scenario2PBT15",'Medium retrofit'!$AV$23,IF(F87="Scenario3PBT15",'Medium retrofit'!$AW$23,"")))</f>
        <v/>
      </c>
      <c r="P87" s="123">
        <f t="shared" si="54"/>
        <v>0</v>
      </c>
      <c r="Q87" s="123" t="str">
        <f>IF(F87="Scenario1PBT1",'Medium retrofit'!$E$25,IF(F87="Scenario2PBT1",'Medium retrofit'!$F$25,IF(F87="Scenario3PBT1",'Medium retrofit'!$G$25,"")))&amp;IF(F87="Scenario1PBT2",'Medium retrofit'!$H$25,IF(F87="Scenario2PBT2",'Medium retrofit'!$I$25,IF(F87="Scenario3PBT2",'Medium retrofit'!$J$25,"")))&amp;IF(F87="Scenario1PBT3",'Medium retrofit'!$K$25,IF(F87="Scenario2PBT3",'Medium retrofit'!$L$25,IF(F87="Scenario3PBT3",'Medium retrofit'!$M$25,"")))&amp;IF(F87="Scenario1PBT4",'Medium retrofit'!$N$25,IF(F87="Scenario2PBT4",'Medium retrofit'!$O$25,IF(F87="Scenario3PBT4",'Medium retrofit'!$P$25,"")))&amp;IF(F87="Scenario1PBT5",'Medium retrofit'!$Q$25,IF(F87="Scenario2PBT5",'Medium retrofit'!$R$25,IF(F87="Scenario3PBT5",'Medium retrofit'!$S$25,"")))&amp;IF(F87="Scenario1PBT6",'Medium retrofit'!$T$25,IF(F87="Scenario2PBT6",'Medium retrofit'!$U$25,IF(F87="Scenario3PBT6",'Medium retrofit'!$V$25,"")))&amp;IF(F87="Scenario1PBT7",'Medium retrofit'!$W$25,IF(F87="Scenario2PBT7",'Medium retrofit'!$X$25,IF(F87="Scenario3PBT7",'Medium retrofit'!$Y$25,"")))&amp;IF(F87="Scenario1PBT8",'Medium retrofit'!$Z$25,IF(F87="Scenario2PBT8",'Medium retrofit'!$AA$25,IF(F87="Scenario3PBT8",'Medium retrofit'!$AB$25,"")))&amp;IF(F87="Scenario1PBT9",'Medium retrofit'!$AC$25,IF(F87="Scenario2PBT9",'Medium retrofit'!$AD$25,IF(F87="Scenario3PBT9",'Medium retrofit'!$AE$25,"")))&amp;IF(F87="Scenario1PBT10",'Medium retrofit'!$AF$25,IF(F87="Scenario2PBT10",'Medium retrofit'!$AG$25,IF(F87="Scenario3PBT10",'Medium retrofit'!$AH$25,"")))&amp;IF(F87="Scenario1PBT11",'Medium retrofit'!$AI$25,IF(F87="Scenario2PBT11",'Medium retrofit'!$AJ$25,IF(F87="Scenario3PBT11",'Medium retrofit'!$AK$25,"")))&amp;IF(F87="Scenario1PBT12",'Medium retrofit'!$AL$25,IF(F87="Scenario2PBT12",'Medium retrofit'!$AM$25,IF(F87="Scenario3PBT12",'Medium retrofit'!$AN$25,"")))&amp;IF(F87="Scenario1PBT13",'Medium retrofit'!$AO$25,IF(F87="Scenario2PBT13",'Medium retrofit'!$AP$25,IF(F87="Scenario3PBT13",'Medium retrofit'!$AQ$25,"")))&amp;IF(F87="Scenario1PBT14",'Medium retrofit'!$AR$25,IF(F87="Scenario2PBT14",'Medium retrofit'!$AS$25,IF(F87="Scenario3PBT14",'Medium retrofit'!$AT$25,"")))&amp;IF(F87="Scenario1PBT15",'Medium retrofit'!$AU$25,IF(F87="Scenario2PBT15",'Medium retrofit'!$AV$25,IF(F87="Scenario3PBT15",'Medium retrofit'!$AW$25,"")))</f>
        <v/>
      </c>
      <c r="R87" s="123">
        <f t="shared" si="55"/>
        <v>0</v>
      </c>
      <c r="S87" s="123" t="str">
        <f>IF(F87="Scenario1PBT1",'Medium retrofit'!$E$27,IF(F87="Scenario2PBT1",'Medium retrofit'!$F$27,IF(F87="Scenario3PBT1",'Medium retrofit'!$G$27,"")))&amp;IF(F87="Scenario1PBT2",'Medium retrofit'!$H$27,IF(F87="Scenario2PBT2",'Medium retrofit'!$I$27,IF(F87="Scenario3PBT2",'Medium retrofit'!$J$27,"")))&amp;IF(F87="Scenario1PBT3",'Medium retrofit'!$K$27,IF(F87="Scenario2PBT3",'Medium retrofit'!$L$27,IF(F87="Scenario3PBT3",'Medium retrofit'!$M$27,"")))&amp;IF(F87="Scenario1PBT4",'Medium retrofit'!$N$27,IF(F87="Scenario2PBT4",'Medium retrofit'!$O$27,IF(F87="Scenario3PBT4",'Medium retrofit'!$P$27,"")))&amp;IF(F87="Scenario1PBT5",'Medium retrofit'!$Q$27,IF(F87="Scenario2PBT5",'Medium retrofit'!$R$27,IF(F87="Scenario3PBT5",'Medium retrofit'!$S$27,"")))&amp;IF(F87="Scenario1PBT6",'Medium retrofit'!$T$27,IF(F87="Scenario2PBT6",'Medium retrofit'!$U$27,IF(F87="Scenario3PBT6",'Medium retrofit'!$V$27,"")))&amp;IF(F87="Scenario1PBT7",'Medium retrofit'!$W$27,IF(F87="Scenario2PBT7",'Medium retrofit'!$X$27,IF(F87="Scenario3PBT7",'Medium retrofit'!$Y$27,"")))&amp;IF(F87="Scenario1PBT8",'Medium retrofit'!$Z$27,IF(F87="Scenario2PBT8",'Medium retrofit'!$AA$27,IF(F87="Scenario3PBT8",'Medium retrofit'!$AB$27,"")))&amp;IF(F87="Scenario1PBT9",'Medium retrofit'!$AC$27,IF(F87="Scenario2PBT9",'Medium retrofit'!$AD$27,IF(F87="Scenario3PBT9",'Medium retrofit'!$AE$27,"")))&amp;IF(F87="Scenario1PBT10",'Medium retrofit'!$AF$27,IF(F87="Scenario2PBT10",'Medium retrofit'!$AG$27,IF(F87="Scenario3PBT10",'Medium retrofit'!$AH$27,"")))&amp;IF(F87="Scenario1PBT11",'Medium retrofit'!$AI$27,IF(F87="Scenario2PBT11",'Medium retrofit'!$AJ$27,IF(F87="Scenario3PBT11",'Medium retrofit'!$AK$27,"")))&amp;IF(F87="Scenario1PBT12",'Medium retrofit'!$AL$27,IF(F87="Scenario2PBT12",'Medium retrofit'!$AM$27,IF(F87="Scenario3PBT12",'Medium retrofit'!$AN$27,"")))&amp;IF(F87="Scenario1PBT13",'Medium retrofit'!$AO$27,IF(F87="Scenario2PBT13",'Medium retrofit'!$AP$27,IF(F87="Scenario3PBT13",'Medium retrofit'!$AQ$27,"")))&amp;IF(F87="Scenario1PBT14",'Medium retrofit'!$AR$27,IF(F87="Scenario2PBT14",'Medium retrofit'!$AS$27,IF(F87="Scenario3PBT14",'Medium retrofit'!$AT$27,"")))&amp;IF(F87="Scenario1PBT15",'Medium retrofit'!$AU$27,IF(F87="Scenario2PBT15",'Medium retrofit'!$AV$27,IF(F87="Scenario3PBT15",'Medium retrofit'!$AW$27,"")))</f>
        <v/>
      </c>
      <c r="T87" s="246">
        <f t="shared" si="56"/>
        <v>0</v>
      </c>
      <c r="U87" s="245" t="str">
        <f>IF(F87="Scenario1PBT1",'Medium retrofit'!$E$38,IF(F87="Scenario2PBT1",'Medium retrofit'!$F$38,IF(F87="Scenario3PBT1",'Medium retrofit'!$G$38,"")))&amp;IF(F87="Scenario1PBT2",'Medium retrofit'!$H$38,IF(F87="Scenario2PBT2",'Medium retrofit'!$I$38,IF(F87="Scenario3PBT2",'Medium retrofit'!$J$38,"")))&amp;IF(F87="Scenario1PBT3",'Medium retrofit'!$K$38,IF(F87="Scenario2PBT3",'Medium retrofit'!$L$38,IF(F87="Scenario3PBT3",'Medium retrofit'!$M$38,"")))&amp;IF(F87="Scenario1PBT4",'Medium retrofit'!$N$38,IF(F87="Scenario2PBT4",'Medium retrofit'!$O$38,IF(F87="Scenario3PBT4",'Medium retrofit'!$P$38,"")))&amp;IF(F87="Scenario1PBT5",'Medium retrofit'!$Q$38,IF(F87="Scenario2PBT5",'Medium retrofit'!$R$38,IF(F87="Scenario3PBT5",'Medium retrofit'!$S$38,"")))&amp;IF(F87="Scenario1PBT6",'Medium retrofit'!$T$38,IF(F87="Scenario2PBT6",'Medium retrofit'!$U$38,IF(F87="Scenario3PBT6",'Medium retrofit'!$V$38,"")))&amp;IF(F87="Scenario1PBT7",'Medium retrofit'!$W$38,IF(F87="Scenario2PBT7",'Medium retrofit'!$X$38,IF(F87="Scenario3PBT7",'Medium retrofit'!$Y$38,"")))&amp;IF(F87="Scenario1PBT8",'Medium retrofit'!$Z$38,IF(F87="Scenario2PBT8",'Medium retrofit'!$AA$38,IF(F87="Scenario3PBT8",'Medium retrofit'!$AB$38,"")))&amp;IF(F87="Scenario1PBT9",'Medium retrofit'!$AC$38,IF(F87="Scenario2PBT9",'Medium retrofit'!$AD$38,IF(F87="Scenario3PBT9",'Medium retrofit'!$AE$38,"")))&amp;IF(F87="Scenario1PBT10",'Medium retrofit'!$AF$38,IF(F87="Scenario2PBT10",'Medium retrofit'!$AG$38,IF(F87="Scenario3PBT10",'Medium retrofit'!$AH$38,"")))&amp;IF(F87="Scenario1PBT11",'Medium retrofit'!$AI$38,IF(F87="Scenario2PBT11",'Medium retrofit'!$AJ$38,IF(F87="Scenario3PBT11",'Medium retrofit'!$AK$38,"")))&amp;IF(F87="Scenario1PBT12",'Medium retrofit'!$AL$38,IF(F87="Scenario2PBT12",'Medium retrofit'!$AM$38,IF(F87="Scenario3PBT12",'Medium retrofit'!$AN$38,"")))&amp;IF(F87="Scenario1PBT13",'Medium retrofit'!$AO$38,IF(F87="Scenario2PBT13",'Medium retrofit'!$AP$38,IF(F87="Scenario3PBT13",'Medium retrofit'!$AQ$38,"")))&amp;IF(F87="Scenario1PBT14",'Medium retrofit'!$AR$38,IF(F87="Scenario2PBT14",'Medium retrofit'!$AS$38,IF(F87="Scenario3PBT14",'Medium retrofit'!$AT$38,"")))&amp;IF(F87="Scenario1PBT15",'Medium retrofit'!$AU$38,IF(F87="Scenario2PBT15",'Medium retrofit'!$AV$38,IF(F87="Scenario3PBT15",'Medium retrofit'!$AW$38,"")))</f>
        <v/>
      </c>
      <c r="V87" s="123">
        <f t="shared" si="57"/>
        <v>0</v>
      </c>
      <c r="W87" s="123" t="str">
        <f>IF(F87="Scenario1PBT1",'Medium retrofit'!$E$40,IF(F87="Scenario2PBT1",'Medium retrofit'!$F$40,IF(F87="Scenario3PBT1",'Medium retrofit'!$G$40,"")))&amp;IF(F87="Scenario1PBT2",'Medium retrofit'!$H$40,IF(F87="Scenario2PBT2",'Medium retrofit'!$I$40,IF(F87="Scenario3PBT2",'Medium retrofit'!$J$40,"")))&amp;IF(F87="Scenario1PBT3",'Medium retrofit'!$K$40,IF(F87="Scenario2PBT3",'Medium retrofit'!$L$40,IF(F87="Scenario3PBT3",'Medium retrofit'!$M$40,"")))&amp;IF(F87="Scenario1PBT4",'Medium retrofit'!$N$40,IF(F87="Scenario2PBT4",'Medium retrofit'!$O$40,IF(F87="Scenario3PBT4",'Medium retrofit'!$P$40,"")))&amp;IF(F87="Scenario1PBT5",'Medium retrofit'!$Q$40,IF(F87="Scenario2PBT5",'Medium retrofit'!$R$40,IF(F87="Scenario3PBT5",'Medium retrofit'!$S$40,"")))&amp;IF(F87="Scenario1PBT6",'Medium retrofit'!$T$40,IF(F87="Scenario2PBT6",'Medium retrofit'!$U$40,IF(F87="Scenario3PBT6",'Medium retrofit'!$V$40,"")))&amp;IF(F87="Scenario1PBT7",'Medium retrofit'!$W$40,IF(F87="Scenario2PBT7",'Medium retrofit'!$X$40,IF(F87="Scenario3PBT7",'Medium retrofit'!$Y$40,"")))&amp;IF(F87="Scenario1PBT8",'Medium retrofit'!$Z$40,IF(F87="Scenario2PBT8",'Medium retrofit'!$AA$40,IF(F87="Scenario3PBT8",'Medium retrofit'!$AB$40,"")))&amp;IF(F87="Scenario1PBT9",'Medium retrofit'!$AC$40,IF(F87="Scenario2PBT9",'Medium retrofit'!$AD$40,IF(F87="Scenario3PBT9",'Medium retrofit'!$AE$40,"")))&amp;IF(F87="Scenario1PBT10",'Medium retrofit'!$AF$40,IF(F87="Scenario2PBT10",'Medium retrofit'!$AG$40,IF(F87="Scenario3PBT10",'Medium retrofit'!$AH$40,"")))&amp;IF(F87="Scenario1PBT11",'Medium retrofit'!$AI$40,IF(F87="Scenario2PBT11",'Medium retrofit'!$AJ$40,IF(F87="Scenario3PBT11",'Medium retrofit'!$AK$40,"")))&amp;IF(F87="Scenario1PBT12",'Medium retrofit'!$AL$40,IF(F87="Scenario2PBT12",'Medium retrofit'!$AM$40,IF(F87="Scenario3PBT12",'Medium retrofit'!$AN$40,"")))&amp;IF(F87="Scenario1PBT13",'Medium retrofit'!$AO$40,IF(F87="Scenario2PBT13",'Medium retrofit'!$AP$40,IF(F87="Scenario3PBT13",'Medium retrofit'!$AQ$40,"")))&amp;IF(F87="Scenario1PBT14",'Medium retrofit'!$AR$40,IF(F87="Scenario2PBT14",'Medium retrofit'!$AS$40,IF(F87="Scenario3PBT14",'Medium retrofit'!$AT$40,"")))&amp;IF(F87="Scenario1PBT15",'Medium retrofit'!$AU$40,IF(F87="Scenario2PBT15",'Medium retrofit'!$AV$40,IF(F87="Scenario3PBT15",'Medium retrofit'!$AW$40,"")))</f>
        <v/>
      </c>
      <c r="X87" s="123">
        <f t="shared" si="58"/>
        <v>0</v>
      </c>
      <c r="Y87" s="123" t="str">
        <f>IF(F87="Scenario1PBT1",'Medium retrofit'!$E$42,IF(F87="Scenario2PBT1",'Medium retrofit'!$F$42,IF(F87="Scenario3PBT1",'Medium retrofit'!$G$42,"")))&amp;IF(F87="Scenario1PBT2",'Medium retrofit'!$H$42,IF(F87="Scenario2PBT2",'Medium retrofit'!$I$42,IF(F87="Scenario3PBT2",'Medium retrofit'!$J$42,"")))&amp;IF(F87="Scenario1PBT3",'Medium retrofit'!$K$42,IF(F87="Scenario2PBT3",'Medium retrofit'!$L$42,IF(F87="Scenario3PBT3",'Medium retrofit'!$M$42,"")))&amp;IF(F87="Scenario1PBT4",'Medium retrofit'!$N$42,IF(F87="Scenario2PBT4",'Medium retrofit'!$O$42,IF(F87="Scenario3PBT4",'Medium retrofit'!$P$42,"")))&amp;IF(F87="Scenario1PBT5",'Medium retrofit'!$Q$42,IF(F87="Scenario2PBT5",'Medium retrofit'!$R$42,IF(F87="Scenario3PBT5",'Medium retrofit'!$S$42,"")))&amp;IF(F87="Scenario1PBT6",'Medium retrofit'!$T$42,IF(F87="Scenario2PBT6",'Medium retrofit'!$U$42,IF(F87="Scenario3PBT6",'Medium retrofit'!$V$42,"")))&amp;IF(F87="Scenario1PBT7",'Medium retrofit'!$W$42,IF(F87="Scenario2PBT7",'Medium retrofit'!$X$42,IF(F87="Scenario3PBT7",'Medium retrofit'!$Y$42,"")))&amp;IF(F87="Scenario1PBT8",'Medium retrofit'!$Z$42,IF(F87="Scenario2PBT8",'Medium retrofit'!$AA$42,IF(F87="Scenario3PBT8",'Medium retrofit'!$AB$42,"")))&amp;IF(F87="Scenario1PBT9",'Medium retrofit'!$AC$42,IF(F87="Scenario2PBT9",'Medium retrofit'!$AD$42,IF(F87="Scenario3PBT9",'Medium retrofit'!$AE$42,"")))&amp;IF(F87="Scenario1PBT10",'Medium retrofit'!$AF$42,IF(F87="Scenario2PBT10",'Medium retrofit'!$AG$42,IF(F87="Scenario3PBT10",'Medium retrofit'!$AH$42,"")))&amp;IF(F87="Scenario1PBT11",'Medium retrofit'!$AI$42,IF(F87="Scenario2PBT11",'Medium retrofit'!$AJ$42,IF(F87="Scenario3PBT11",'Medium retrofit'!$AK$42,"")))&amp;IF(F87="Scenario1PBT12",'Medium retrofit'!$AL$42,IF(F87="Scenario2PBT12",'Medium retrofit'!$AM$42,IF(F87="Scenario3PBT12",'Medium retrofit'!$AN$42,"")))&amp;IF(F87="Scenario1PBT13",'Medium retrofit'!$AO$42,IF(F87="Scenario2PBT13",'Medium retrofit'!$AP$42,IF(F87="Scenario3PBT13",'Medium retrofit'!$AQ$42,"")))&amp;IF(F87="Scenario1PBT14",'Medium retrofit'!$AR$42,IF(F87="Scenario2PBT14",'Medium retrofit'!$AS$42,IF(F87="Scenario3PBT14",'Medium retrofit'!$AT$42,"")))&amp;IF(F87="Scenario1PBT15",'Medium retrofit'!$AU$42,IF(F87="Scenario2PBT15",'Medium retrofit'!$AV$42,IF(F87="Scenario3PBT15",'Medium retrofit'!$AW$42,"")))</f>
        <v/>
      </c>
      <c r="Z87" s="123">
        <f t="shared" si="59"/>
        <v>0</v>
      </c>
      <c r="AA87" s="239" t="str">
        <f>IF(F87="Scenario1PBT1",'Medium retrofit'!$E$101,IF(F87="Scenario2PBT1",'Medium retrofit'!$F$101,IF(F87="Scenario3PBT1",'Medium retrofit'!$G$101,"")))&amp;IF(F87="Scenario1PBT2",'Medium retrofit'!$H$101,IF(F87="Scenario2PBT2",'Medium retrofit'!$I$101,IF(F87="Scenario3PBT2",'Medium retrofit'!$J$101,"")))&amp;IF(F87="Scenario1PBT3",'Medium retrofit'!$K$101,IF(F87="Scenario2PBT3",'Medium retrofit'!$L$101,IF(F87="Scenario3PBT3",'Medium retrofit'!$M$101,"")))&amp;IF(F87="Scenario1PBT4",'Medium retrofit'!$N$101,IF(F87="Scenario2PBT4",'Medium retrofit'!$O$101,IF(F87="Scenario3PBT4",'Medium retrofit'!$P$101,"")))&amp;IF(F87="Scenario1PBT5",'Medium retrofit'!$Q$101,IF(F87="Scenario2PBT5",'Medium retrofit'!$R$101,IF(F87="Scenario3PBT5",'Medium retrofit'!$S$101,"")))&amp;IF(F87="Scenario1PBT6",'Medium retrofit'!$T$101,IF(F87="Scenario2PBT6",'Medium retrofit'!$U$101,IF(F87="Scenario3PBT6",'Medium retrofit'!$V$101,"")))&amp;IF(F87="Scenario1PBT7",'Medium retrofit'!$W$101,IF(F87="Scenario2PBT7",'Medium retrofit'!$X$101,IF(F87="Scenario3PBT7",'Medium retrofit'!$Y$101,"")))&amp;IF(F87="Scenario1PBT8",'Medium retrofit'!$Z$101,IF(F87="Scenario2PBT8",'Medium retrofit'!$AA$101,IF(F87="Scenario3PBT8",'Medium retrofit'!$AB$101,"")))&amp;IF(F87="Scenario1PBT9",'Medium retrofit'!$AC$101,IF(F87="Scenario2PBT9",'Medium retrofit'!$AD$101,IF(F87="Scenario3PBT9",'Medium retrofit'!$AE$101,"")))&amp;IF(F87="Scenario1PBT10",'Medium retrofit'!$AF$101,IF(F87="Scenario2PBT10",'Medium retrofit'!$AG$101,IF(F87="Scenario3PBT10",'Medium retrofit'!$AH$101,"")))&amp;IF(F87="Scenario1PBT11",'Medium retrofit'!$AI$101,IF(F87="Scenario2PBT11",'Medium retrofit'!$AJ$101,IF(F87="Scenario3PBT11",'Medium retrofit'!$AK$101,"")))&amp;IF(F87="Scenario1PBT12",'Medium retrofit'!$AL$101,IF(F87="Scenario2PBT12",'Medium retrofit'!$AM$101,IF(F87="Scenario3PBT12",'Medium retrofit'!$AN$101,"")))&amp;IF(F87="Scenario1PBT13",'Medium retrofit'!$AO$101,IF(F87="Scenario2PBT13",'Medium retrofit'!$AP$101,IF(F87="Scenario3PBT13",'Medium retrofit'!$AQ$101,"")))&amp;IF(F87="Scenario1PBT14",'Medium retrofit'!$AR$101,IF(F87="Scenario2PBT14",'Medium retrofit'!$AS$101,IF(F87="Scenario3PBT14",'Medium retrofit'!$AT$101,"")))&amp;IF(F87="Scenario1PBT15",'Medium retrofit'!$AU$101,IF(F87="Scenario2PBT15",'Medium retrofit'!$AV$101,IF(F87="Scenario3PBT15",'Medium retrofit'!$AW$101,"")))</f>
        <v/>
      </c>
      <c r="AB87" s="242">
        <f t="shared" si="60"/>
        <v>0</v>
      </c>
      <c r="AC87" s="364" t="str">
        <f t="shared" si="61"/>
        <v/>
      </c>
      <c r="AD87" s="353">
        <f>IF(AC87="",IFERROR('Projection_Base-case'!G88-G87,0),0)</f>
        <v>0</v>
      </c>
      <c r="AE87" s="350">
        <f t="shared" si="37"/>
        <v>0</v>
      </c>
      <c r="AF87" s="361">
        <f>IFERROR(100*AD87/'Projection_Base-case'!G88,0)</f>
        <v>0</v>
      </c>
      <c r="AG87" s="352">
        <f>IF(AC87="",IFERROR('Projection_Base-case'!I88-I87,0),0)</f>
        <v>0</v>
      </c>
      <c r="AH87" s="353">
        <f t="shared" si="38"/>
        <v>0</v>
      </c>
      <c r="AI87" s="361">
        <f>IFERROR(100*AG87/'Projection_Base-case'!I88,0)</f>
        <v>0</v>
      </c>
      <c r="AJ87" s="352">
        <f>IF(AC87="",IFERROR('Projection_Base-case'!K88-K87,0),0)</f>
        <v>0</v>
      </c>
      <c r="AK87" s="353">
        <f t="shared" si="39"/>
        <v>0</v>
      </c>
      <c r="AL87" s="361">
        <f>IFERROR(100*AJ87/'Projection_Base-case'!K88,0)</f>
        <v>0</v>
      </c>
      <c r="AM87" s="352">
        <f>-IF(AC87="",IFERROR('Projection_Base-case'!M88-M87,0),0)</f>
        <v>0</v>
      </c>
      <c r="AN87" s="353">
        <f t="shared" si="40"/>
        <v>0</v>
      </c>
      <c r="AO87" s="354">
        <f>IFERROR(IF('Projection_Base-case'!N88&gt;0,100*AN87/'Projection_Base-case'!N88,100*AN87/N87),0)</f>
        <v>0</v>
      </c>
      <c r="AP87" s="355">
        <f>IF(AC87="",IFERROR('Projection_Base-case'!O88-O87,0),0)</f>
        <v>0</v>
      </c>
      <c r="AQ87" s="356">
        <f t="shared" si="41"/>
        <v>0</v>
      </c>
      <c r="AR87" s="356">
        <f>IFERROR(100*AP87/'Projection_Base-case'!O88,0)</f>
        <v>0</v>
      </c>
      <c r="AS87" s="355">
        <f>IF(AC87="",IFERROR('Projection_Base-case'!Q88-Q87,0),0)</f>
        <v>0</v>
      </c>
      <c r="AT87" s="356">
        <f t="shared" si="42"/>
        <v>0</v>
      </c>
      <c r="AU87" s="356">
        <f>IFERROR(100*AS87/'Projection_Base-case'!Q88,0)</f>
        <v>0</v>
      </c>
      <c r="AV87" s="355">
        <f>IF(AC87="",IFERROR('Projection_Base-case'!S88-S87,0),0)</f>
        <v>0</v>
      </c>
      <c r="AW87" s="356">
        <f t="shared" si="43"/>
        <v>0</v>
      </c>
      <c r="AX87" s="357">
        <f>IFERROR(100*AV87/'Projection_Base-case'!S88,0)</f>
        <v>0</v>
      </c>
      <c r="AY87" s="358">
        <f>IF(AC87="",IFERROR('Projection_Base-case'!U88-U87,0),0)</f>
        <v>0</v>
      </c>
      <c r="AZ87" s="359">
        <f t="shared" si="44"/>
        <v>0</v>
      </c>
      <c r="BA87" s="359">
        <f>IFERROR(100*AY87/'Projection_Base-case'!U88,0)</f>
        <v>0</v>
      </c>
      <c r="BB87" s="358">
        <f>IF(AC87="",IFERROR('Projection_Base-case'!W88-W87,0),0)</f>
        <v>0</v>
      </c>
      <c r="BC87" s="359">
        <f t="shared" si="45"/>
        <v>0</v>
      </c>
      <c r="BD87" s="359">
        <f>IFERROR(100*BB87/'Projection_Base-case'!W88,0)</f>
        <v>0</v>
      </c>
      <c r="BE87" s="358">
        <f>IF(AC87="",IFERROR('Projection_Base-case'!Y88-Y87,0),0)</f>
        <v>0</v>
      </c>
      <c r="BF87" s="359">
        <f t="shared" si="46"/>
        <v>0</v>
      </c>
      <c r="BG87" s="359">
        <f>IFERROR(100*BE87/'Projection_Base-case'!Y88,0)</f>
        <v>0</v>
      </c>
      <c r="BH87" s="359">
        <f t="shared" si="47"/>
        <v>0</v>
      </c>
      <c r="BI87" s="360">
        <f t="shared" si="48"/>
        <v>0</v>
      </c>
    </row>
    <row r="88" spans="1:61">
      <c r="A88" s="205">
        <v>84</v>
      </c>
      <c r="B88" s="347">
        <f>IF('Projection_Base-case'!B89&lt;&gt;"",'Projection_Base-case'!B89,0)</f>
        <v>0</v>
      </c>
      <c r="C88" s="347">
        <f>IF('Projection_Base-case'!C89&lt;&gt;"",'Projection_Base-case'!C89,0)</f>
        <v>0</v>
      </c>
      <c r="D88" s="365">
        <f>IF('Projection_Base-case'!D89&lt;&gt;"",'Projection_Base-case'!D89,0)</f>
        <v>0</v>
      </c>
      <c r="E88" s="369"/>
      <c r="F88" s="367" t="str">
        <f t="shared" si="49"/>
        <v>0</v>
      </c>
      <c r="G88" s="241" t="str">
        <f>IF(F88="Scenario1PBT1",'Medium retrofit'!$E$6,IF(F88="Scenario2PBT1",'Medium retrofit'!$F$6,IF(F88="Scenario3PBT1",'Medium retrofit'!$G$6,"")))&amp;IF(F88="Scenario1PBT2",'Medium retrofit'!$H$6,IF(F88="Scenario2PBT2",'Medium retrofit'!$I$6,IF(F88="Scenario3PBT2",'Medium retrofit'!$J$6,"")))&amp;IF(F88="Scenario1PBT3",'Medium retrofit'!$K$6,IF(F88="Scenario2PBT3",'Medium retrofit'!$L$6,IF(F88="Scenario3PBT3",'Medium retrofit'!$M$6,"")))&amp;IF(F88="Scenario1PBT4",'Medium retrofit'!$N$6,IF(F88="Scenario2PBT4",'Medium retrofit'!$O$6,IF(F88="Scenario3PBT4",'Medium retrofit'!$P$6,"")))&amp;IF(F88="Scenario1PBT5",'Medium retrofit'!$Q$6,IF(F88="Scenario2PBT5",'Medium retrofit'!$R$6,IF(F88="Scenario3PBT5",'Medium retrofit'!$S$6,"")))&amp;IF(F88="Scenario1PBT6",'Medium retrofit'!$T$6,IF(F88="Scenario2PBT6",'Medium retrofit'!$U$6,IF(F88="Scenario3PBT6",'Medium retrofit'!$V$6,"")))&amp;IF(F88="Scenario1PBT7",'Medium retrofit'!$W$6,IF(F88="Scenario2PBT7",'Medium retrofit'!$X$6,IF(F88="Scenario3PBT7",'Medium retrofit'!$Y$6,"")))&amp;IF(F88="Scenario1PBT8",'Medium retrofit'!$Z$6,IF(F88="Scenario2PBT8",'Medium retrofit'!$AA$6,IF(F88="Scenario3PBT8",'Medium retrofit'!$AB$6,"")))&amp;IF(F88="Scenario1PBT9",'Medium retrofit'!$AC$6,IF(F88="Scenario2PBT9",'Medium retrofit'!$AD$6,IF(F88="Scenario3PBT9",'Medium retrofit'!$AE$6,"")))&amp;IF(F88="Scenario1PBT10",'Medium retrofit'!$AF$6,IF(F88="Scenario2PBT10",'Medium retrofit'!$AG$6,IF(F88="Scenario3PBT10",'Medium retrofit'!$AH$6,"")))&amp;IF(F88="Scenario1PBT11",'Medium retrofit'!$AI$6,IF(F88="Scenario2PBT11",'Medium retrofit'!$AJ$6,IF(F88="Scenario3PBT11",'Medium retrofit'!$AK$6,"")))&amp;IF(F88="Scenario1PBT12",'Medium retrofit'!$AL$6,IF(F88="Scenario2PBT12",'Medium retrofit'!$AM$6,IF(F88="Scenario3PBT12",'Medium retrofit'!$AN$6,"")))&amp;IF(F88="Scenario1PBT13",'Medium retrofit'!$AO$6,IF(F88="Scenario2PBT13",'Medium retrofit'!$AP$6,IF(F88="Scenario3PBT13",'Medium retrofit'!$AQ$6,"")))&amp;IF(F88="Scenario1PBT14",'Medium retrofit'!$AR$6,IF(F88="Scenario2PBT14",'Medium retrofit'!$AS$6,IF(F88="Scenario3PBT14",'Medium retrofit'!$AT$6,"")))&amp;IF(F88="Scenario1PBT15",'Medium retrofit'!$AU$6,IF(F88="Scenario2PBT15",'Medium retrofit'!$AV$6,IF(F88="Scenario3PBT15",'Medium retrofit'!$AW$6,"")))</f>
        <v/>
      </c>
      <c r="H88" s="123">
        <f t="shared" si="50"/>
        <v>0</v>
      </c>
      <c r="I88" s="239" t="str">
        <f>IF(F88="Scenario1PBT1",'Medium retrofit'!$E$16,IF(F88="Scenario2PBT1",'Medium retrofit'!$F$16,IF(F88="Scenario3PBT1",'Medium retrofit'!$G$16,"")))&amp;IF(F88="Scenario1PBT2",'Medium retrofit'!$H$16,IF(F88="Scenario2PBT2",'Medium retrofit'!$I$16,IF(F88="Scenario3PBT2",'Medium retrofit'!$J$16,"")))&amp;IF(F88="Scenario1PBT3",'Medium retrofit'!$K$16,IF(F88="Scenario2PBT3",'Medium retrofit'!$L$16,IF(F88="Scenario3PBT3",'Medium retrofit'!$M$16,"")))&amp;IF(F88="Scenario1PBT4",'Medium retrofit'!$N$16,IF(F88="Scenario2PBT4",'Medium retrofit'!$O$16,IF(F88="Scenario3PBT4",'Medium retrofit'!$P$16,"")))&amp;IF(F88="Scenario1PBT5",'Medium retrofit'!$Q$16,IF(F88="Scenario2PBT5",'Medium retrofit'!$R$16,IF(F88="Scenario3PBT5",'Medium retrofit'!$S$16,"")))&amp;IF(F88="Scenario1PBT6",'Medium retrofit'!$T$16,IF(F88="Scenario2PBT6",'Medium retrofit'!$U$16,IF(F88="Scenario3PBT6",'Medium retrofit'!$V$16,"")))&amp;IF(F88="Scenario1PBT7",'Medium retrofit'!$W$16,IF(F88="Scenario2PBT7",'Medium retrofit'!$X$16,IF(F88="Scenario3PBT7",'Medium retrofit'!$Y$16,"")))&amp;IF(F88="Scenario1PBT8",'Medium retrofit'!$Z$16,IF(F88="Scenario2PBT8",'Medium retrofit'!$AA$16,IF(F88="Scenario3PBT8",'Medium retrofit'!$AB$16,"")))&amp;IF(F88="Scenario1PBT9",'Medium retrofit'!$AC$16,IF(F88="Scenario2PBT9",'Medium retrofit'!$AD$16,IF(F88="Scenario3PBT9",'Medium retrofit'!$AE$16,"")))&amp;IF(F88="Scenario1PBT10",'Medium retrofit'!$AF$16,IF(F88="Scenario2PBT10",'Medium retrofit'!$AG$16,IF(F88="Scenario3PBT10",'Medium retrofit'!$AH$16,"")))&amp;IF(F88="Scenario1PBT11",'Medium retrofit'!$AI$16,IF(F88="Scenario2PBT11",'Medium retrofit'!$AJ$16,IF(F88="Scenario3PBT11",'Medium retrofit'!$AK$16,"")))&amp;IF(F88="Scenario1PBT12",'Medium retrofit'!$AL$16,IF(F88="Scenario2PBT12",'Medium retrofit'!$AM$16,IF(F88="Scenario3PBT12",'Medium retrofit'!$AN$16,"")))&amp;IF(F88="Scenario1PBT13",'Medium retrofit'!$AO$16,IF(F88="Scenario2PBT13",'Medium retrofit'!$AP$16,IF(F88="Scenario3PBT13",'Medium retrofit'!$AQ$16,"")))&amp;IF(F88="Scenario1PBT14",'Medium retrofit'!$AR$16,IF(F88="Scenario2PBT14",'Medium retrofit'!$AS$16,IF(F88="Scenario3PBT14",'Medium retrofit'!$AT$16,"")))&amp;IF(F88="Scenario1PBT15",'Medium retrofit'!$AU$16,IF(F88="Scenario2PBT15",'Medium retrofit'!$AV$16,IF(F88="Scenario3PBT15",'Medium retrofit'!$AW$16,"")))</f>
        <v/>
      </c>
      <c r="J88" s="123">
        <f t="shared" si="51"/>
        <v>0</v>
      </c>
      <c r="K88" s="123" t="str">
        <f>IF(F88="Scenario1PBT1",'Medium retrofit'!$E$18,IF(F88="Scenario2PBT1",'Medium retrofit'!$F$18,IF(F88="Scenario3PBT1",'Medium retrofit'!$G$18,"")))&amp;IF(F88="Scenario1PBT2",'Medium retrofit'!$H$18,IF(F88="Scenario2PBT2",'Medium retrofit'!$I$18,IF(F88="Scenario3PBT2",'Medium retrofit'!$J$18,"")))&amp;IF(F88="Scenario1PBT3",'Medium retrofit'!$K$18,IF(F88="Scenario2PBT3",'Medium retrofit'!$L$18,IF(F88="Scenario3PBT3",'Medium retrofit'!$M$18,"")))&amp;IF(F88="Scenario1PBT4",'Medium retrofit'!$N$18,IF(F88="Scenario2PBT4",'Medium retrofit'!$O$18,IF(F88="Scenario3PBT4",'Medium retrofit'!$P$18,"")))&amp;IF(F88="Scenario1PBT5",'Medium retrofit'!$Q$18,IF(F88="Scenario2PBT5",'Medium retrofit'!$R$18,IF(F88="Scenario3PBT5",'Medium retrofit'!$S$18,"")))&amp;IF(F88="Scenario1PBT6",'Medium retrofit'!$T$18,IF(F88="Scenario2PBT6",'Medium retrofit'!$U$18,IF(F88="Scenario3PBT6",'Medium retrofit'!$V$18,"")))&amp;IF(F88="Scenario1PBT7",'Medium retrofit'!$W$18,IF(F88="Scenario2PBT7",'Medium retrofit'!$X$18,IF(F88="Scenario3PBT7",'Medium retrofit'!$Y$18,"")))&amp;IF(F88="Scenario1PBT8",'Medium retrofit'!$Z$18,IF(F88="Scenario2PBT8",'Medium retrofit'!$AA$18,IF(F88="Scenario3PBT8",'Medium retrofit'!$AB$18,"")))&amp;IF(F88="Scenario1PBT9",'Medium retrofit'!$AC$18,IF(F88="Scenario2PBT9",'Medium retrofit'!$AD$18,IF(F88="Scenario3PBT9",'Medium retrofit'!$AE$18,"")))&amp;IF(F88="Scenario1PBT10",'Medium retrofit'!$AF$18,IF(F88="Scenario2PBT10",'Medium retrofit'!$AG$18,IF(F88="Scenario3PBT10",'Medium retrofit'!$AH$18,"")))&amp;IF(F88="Scenario1PBT11",'Medium retrofit'!$AI$18,IF(F88="Scenario2PBT11",'Medium retrofit'!$AJ$18,IF(F88="Scenario3PBT11",'Medium retrofit'!$AK$18,"")))&amp;IF(F88="Scenario1PBT12",'Medium retrofit'!$AL$18,IF(F88="Scenario2PBT12",'Medium retrofit'!$AM$18,IF(F88="Scenario3PBT12",'Medium retrofit'!$AN$18,"")))&amp;IF(F88="Scenario1PBT13",'Medium retrofit'!$AO$18,IF(F88="Scenario2PBT13",'Medium retrofit'!$AP$18,IF(F88="Scenario3PBT13",'Medium retrofit'!$AQ$18,"")))&amp;IF(F88="Scenario1PBT14",'Medium retrofit'!$AR$18,IF(F88="Scenario2PBT14",'Medium retrofit'!$AS$18,IF(F88="Scenario3PBT14",'Medium retrofit'!$AT$18,"")))&amp;IF(F88="Scenario1PBT15",'Medium retrofit'!$AU$18,IF(F88="Scenario2PBT15",'Medium retrofit'!$AV$18,IF(F88="Scenario3PBT15",'Medium retrofit'!$AW$18,"")))</f>
        <v/>
      </c>
      <c r="L88" s="123">
        <f t="shared" si="52"/>
        <v>0</v>
      </c>
      <c r="M88" s="123" t="str">
        <f>IF(F88="Scenario1PBT1",'Medium retrofit'!$E$20,IF(F88="Scenario2PBT1",'Medium retrofit'!$F$20,IF(F88="Scenario3PBT1",'Medium retrofit'!$G$20,"")))&amp;IF(F88="Scenario1PBT2",'Medium retrofit'!$H$20,IF(F88="Scenario2PBT2",'Medium retrofit'!$I$20,IF(F88="Scenario3PBT2",'Medium retrofit'!$J$20,"")))&amp;IF(F88="Scenario1PBT3",'Medium retrofit'!$K$20,IF(F88="Scenario2PBT3",'Medium retrofit'!$L$20,IF(F88="Scenario3PBT3",'Medium retrofit'!$M$20,"")))&amp;IF(F88="Scenario1PBT4",'Medium retrofit'!$N$20,IF(F88="Scenario2PBT4",'Medium retrofit'!$O$20,IF(F88="Scenario3PBT4",'Medium retrofit'!$P$20,"")))&amp;IF(F88="Scenario1PBT5",'Medium retrofit'!$Q$20,IF(F88="Scenario2PBT5",'Medium retrofit'!$R$20,IF(F88="Scenario3PBT5",'Medium retrofit'!$S$20,"")))&amp;IF(F88="Scenario1PBT6",'Medium retrofit'!$T$20,IF(F88="Scenario2PBT6",'Medium retrofit'!$U$20,IF(F88="Scenario3PBT6",'Medium retrofit'!$V$20,"")))&amp;IF(F88="Scenario1PBT7",'Medium retrofit'!$W$20,IF(F88="Scenario2PBT7",'Medium retrofit'!$X$20,IF(F88="Scenario3PBT7",'Medium retrofit'!$Y$20,"")))&amp;IF(F88="Scenario1PBT8",'Medium retrofit'!$Z$20,IF(F88="Scenario2PBT8",'Medium retrofit'!$AA$20,IF(F88="Scenario3PBT8",'Medium retrofit'!$AB$20,"")))&amp;IF(F88="Scenario1PBT9",'Medium retrofit'!$AC$20,IF(F88="Scenario2PBT9",'Medium retrofit'!$AD$20,IF(F88="Scenario3PBT9",'Medium retrofit'!$AE$20,"")))&amp;IF(F88="Scenario1PBT10",'Medium retrofit'!$AF$20,IF(F88="Scenario2PBT10",'Medium retrofit'!$AG$20,IF(F88="Scenario3PBT10",'Medium retrofit'!$AH$20,"")))&amp;IF(F88="Scenario1PBT11",'Medium retrofit'!$AI$20,IF(F88="Scenario2PBT11",'Medium retrofit'!$AJ$20,IF(F88="Scenario3PBT11",'Medium retrofit'!$AK$20,"")))&amp;IF(F88="Scenario1PBT12",'Medium retrofit'!$AL$20,IF(F88="Scenario2PBT12",'Medium retrofit'!$AM$20,IF(F88="Scenario3PBT12",'Medium retrofit'!$AN$20,"")))&amp;IF(F88="Scenario1PBT13",'Medium retrofit'!$AO$20,IF(F88="Scenario2PBT13",'Medium retrofit'!$AP$20,IF(F88="Scenario3PBT13",'Medium retrofit'!$AQ$20,"")))&amp;IF(F88="Scenario1PBT14",'Medium retrofit'!$AR$20,IF(F88="Scenario2PBT14",'Medium retrofit'!$AS$20,IF(F88="Scenario3PBT14",'Medium retrofit'!$AT$20,"")))&amp;IF(F88="Scenario1PBT15",'Medium retrofit'!$AU$20,IF(F88="Scenario2PBT15",'Medium retrofit'!$AV$20,IF(F88="Scenario3PBT15",'Medium retrofit'!$AW$20,"")))</f>
        <v/>
      </c>
      <c r="N88" s="124">
        <f t="shared" si="53"/>
        <v>0</v>
      </c>
      <c r="O88" s="245" t="str">
        <f>IF(F88="Scenario1PBT1",'Medium retrofit'!$E$23,IF(F88="Scenario2PBT1",'Medium retrofit'!$F$23,IF(F88="Scenario3PBT1",'Medium retrofit'!$G$23,"")))&amp;IF(F88="Scenario1PBT2",'Medium retrofit'!$H$23,IF(F88="Scenario2PBT2",'Medium retrofit'!$I$23,IF(F88="Scenario3PBT2",'Medium retrofit'!$J$23,"")))&amp;IF(F88="Scenario1PBT3",'Medium retrofit'!$K$23,IF(F88="Scenario2PBT3",'Medium retrofit'!$L$23,IF(F88="Scenario3PBT3",'Medium retrofit'!$M$23,"")))&amp;IF(F88="Scenario1PBT4",'Medium retrofit'!$N$23,IF(F88="Scenario2PBT4",'Medium retrofit'!$O$23,IF(F88="Scenario3PBT4",'Medium retrofit'!$P$23,"")))&amp;IF(F88="Scenario1PBT5",'Medium retrofit'!$Q$23,IF(F88="Scenario2PBT5",'Medium retrofit'!$R$23,IF(F88="Scenario3PBT5",'Medium retrofit'!$S$23,"")))&amp;IF(F88="Scenario1PBT6",'Medium retrofit'!$T$23,IF(F88="Scenario2PBT6",'Medium retrofit'!$U$23,IF(F88="Scenario3PBT6",'Medium retrofit'!$V$23,"")))&amp;IF(F88="Scenario1PBT7",'Medium retrofit'!$W$23,IF(F88="Scenario2PBT7",'Medium retrofit'!$X$23,IF(F88="Scenario3PBT7",'Medium retrofit'!$Y$23,"")))&amp;IF(F88="Scenario1PBT8",'Medium retrofit'!$Z$23,IF(F88="Scenario2PBT8",'Medium retrofit'!$AA$23,IF(F88="Scenario3PBT8",'Medium retrofit'!$AB$23,"")))&amp;IF(F88="Scenario1PBT9",'Medium retrofit'!$AC$23,IF(F88="Scenario2PBT9",'Medium retrofit'!$AD$23,IF(F88="Scenario3PBT9",'Medium retrofit'!$AE$23,"")))&amp;IF(F88="Scenario1PBT10",'Medium retrofit'!$AF$23,IF(F88="Scenario2PBT10",'Medium retrofit'!$AG$23,IF(F88="Scenario3PBT10",'Medium retrofit'!$AH$23,"")))&amp;IF(F88="Scenario1PBT11",'Medium retrofit'!$AI$23,IF(F88="Scenario2PBT11",'Medium retrofit'!$AJ$23,IF(F88="Scenario3PBT11",'Medium retrofit'!$AK$23,"")))&amp;IF(F88="Scenario1PBT12",'Medium retrofit'!$AL$23,IF(F88="Scenario2PBT12",'Medium retrofit'!$AM$23,IF(F88="Scenario3PBT12",'Medium retrofit'!$AN$23,"")))&amp;IF(F88="Scenario1PBT13",'Medium retrofit'!$AO$23,IF(F88="Scenario2PBT13",'Medium retrofit'!$AP$23,IF(F88="Scenario3PBT13",'Medium retrofit'!$AQ$23,"")))&amp;IF(F88="Scenario1PBT14",'Medium retrofit'!$AR$23,IF(F88="Scenario2PBT14",'Medium retrofit'!$AS$23,IF(F88="Scenario3PBT14",'Medium retrofit'!$AT$23,"")))&amp;IF(F88="Scenario1PBT15",'Medium retrofit'!$AU$23,IF(F88="Scenario2PBT15",'Medium retrofit'!$AV$23,IF(F88="Scenario3PBT15",'Medium retrofit'!$AW$23,"")))</f>
        <v/>
      </c>
      <c r="P88" s="123">
        <f t="shared" si="54"/>
        <v>0</v>
      </c>
      <c r="Q88" s="123" t="str">
        <f>IF(F88="Scenario1PBT1",'Medium retrofit'!$E$25,IF(F88="Scenario2PBT1",'Medium retrofit'!$F$25,IF(F88="Scenario3PBT1",'Medium retrofit'!$G$25,"")))&amp;IF(F88="Scenario1PBT2",'Medium retrofit'!$H$25,IF(F88="Scenario2PBT2",'Medium retrofit'!$I$25,IF(F88="Scenario3PBT2",'Medium retrofit'!$J$25,"")))&amp;IF(F88="Scenario1PBT3",'Medium retrofit'!$K$25,IF(F88="Scenario2PBT3",'Medium retrofit'!$L$25,IF(F88="Scenario3PBT3",'Medium retrofit'!$M$25,"")))&amp;IF(F88="Scenario1PBT4",'Medium retrofit'!$N$25,IF(F88="Scenario2PBT4",'Medium retrofit'!$O$25,IF(F88="Scenario3PBT4",'Medium retrofit'!$P$25,"")))&amp;IF(F88="Scenario1PBT5",'Medium retrofit'!$Q$25,IF(F88="Scenario2PBT5",'Medium retrofit'!$R$25,IF(F88="Scenario3PBT5",'Medium retrofit'!$S$25,"")))&amp;IF(F88="Scenario1PBT6",'Medium retrofit'!$T$25,IF(F88="Scenario2PBT6",'Medium retrofit'!$U$25,IF(F88="Scenario3PBT6",'Medium retrofit'!$V$25,"")))&amp;IF(F88="Scenario1PBT7",'Medium retrofit'!$W$25,IF(F88="Scenario2PBT7",'Medium retrofit'!$X$25,IF(F88="Scenario3PBT7",'Medium retrofit'!$Y$25,"")))&amp;IF(F88="Scenario1PBT8",'Medium retrofit'!$Z$25,IF(F88="Scenario2PBT8",'Medium retrofit'!$AA$25,IF(F88="Scenario3PBT8",'Medium retrofit'!$AB$25,"")))&amp;IF(F88="Scenario1PBT9",'Medium retrofit'!$AC$25,IF(F88="Scenario2PBT9",'Medium retrofit'!$AD$25,IF(F88="Scenario3PBT9",'Medium retrofit'!$AE$25,"")))&amp;IF(F88="Scenario1PBT10",'Medium retrofit'!$AF$25,IF(F88="Scenario2PBT10",'Medium retrofit'!$AG$25,IF(F88="Scenario3PBT10",'Medium retrofit'!$AH$25,"")))&amp;IF(F88="Scenario1PBT11",'Medium retrofit'!$AI$25,IF(F88="Scenario2PBT11",'Medium retrofit'!$AJ$25,IF(F88="Scenario3PBT11",'Medium retrofit'!$AK$25,"")))&amp;IF(F88="Scenario1PBT12",'Medium retrofit'!$AL$25,IF(F88="Scenario2PBT12",'Medium retrofit'!$AM$25,IF(F88="Scenario3PBT12",'Medium retrofit'!$AN$25,"")))&amp;IF(F88="Scenario1PBT13",'Medium retrofit'!$AO$25,IF(F88="Scenario2PBT13",'Medium retrofit'!$AP$25,IF(F88="Scenario3PBT13",'Medium retrofit'!$AQ$25,"")))&amp;IF(F88="Scenario1PBT14",'Medium retrofit'!$AR$25,IF(F88="Scenario2PBT14",'Medium retrofit'!$AS$25,IF(F88="Scenario3PBT14",'Medium retrofit'!$AT$25,"")))&amp;IF(F88="Scenario1PBT15",'Medium retrofit'!$AU$25,IF(F88="Scenario2PBT15",'Medium retrofit'!$AV$25,IF(F88="Scenario3PBT15",'Medium retrofit'!$AW$25,"")))</f>
        <v/>
      </c>
      <c r="R88" s="123">
        <f t="shared" si="55"/>
        <v>0</v>
      </c>
      <c r="S88" s="123" t="str">
        <f>IF(F88="Scenario1PBT1",'Medium retrofit'!$E$27,IF(F88="Scenario2PBT1",'Medium retrofit'!$F$27,IF(F88="Scenario3PBT1",'Medium retrofit'!$G$27,"")))&amp;IF(F88="Scenario1PBT2",'Medium retrofit'!$H$27,IF(F88="Scenario2PBT2",'Medium retrofit'!$I$27,IF(F88="Scenario3PBT2",'Medium retrofit'!$J$27,"")))&amp;IF(F88="Scenario1PBT3",'Medium retrofit'!$K$27,IF(F88="Scenario2PBT3",'Medium retrofit'!$L$27,IF(F88="Scenario3PBT3",'Medium retrofit'!$M$27,"")))&amp;IF(F88="Scenario1PBT4",'Medium retrofit'!$N$27,IF(F88="Scenario2PBT4",'Medium retrofit'!$O$27,IF(F88="Scenario3PBT4",'Medium retrofit'!$P$27,"")))&amp;IF(F88="Scenario1PBT5",'Medium retrofit'!$Q$27,IF(F88="Scenario2PBT5",'Medium retrofit'!$R$27,IF(F88="Scenario3PBT5",'Medium retrofit'!$S$27,"")))&amp;IF(F88="Scenario1PBT6",'Medium retrofit'!$T$27,IF(F88="Scenario2PBT6",'Medium retrofit'!$U$27,IF(F88="Scenario3PBT6",'Medium retrofit'!$V$27,"")))&amp;IF(F88="Scenario1PBT7",'Medium retrofit'!$W$27,IF(F88="Scenario2PBT7",'Medium retrofit'!$X$27,IF(F88="Scenario3PBT7",'Medium retrofit'!$Y$27,"")))&amp;IF(F88="Scenario1PBT8",'Medium retrofit'!$Z$27,IF(F88="Scenario2PBT8",'Medium retrofit'!$AA$27,IF(F88="Scenario3PBT8",'Medium retrofit'!$AB$27,"")))&amp;IF(F88="Scenario1PBT9",'Medium retrofit'!$AC$27,IF(F88="Scenario2PBT9",'Medium retrofit'!$AD$27,IF(F88="Scenario3PBT9",'Medium retrofit'!$AE$27,"")))&amp;IF(F88="Scenario1PBT10",'Medium retrofit'!$AF$27,IF(F88="Scenario2PBT10",'Medium retrofit'!$AG$27,IF(F88="Scenario3PBT10",'Medium retrofit'!$AH$27,"")))&amp;IF(F88="Scenario1PBT11",'Medium retrofit'!$AI$27,IF(F88="Scenario2PBT11",'Medium retrofit'!$AJ$27,IF(F88="Scenario3PBT11",'Medium retrofit'!$AK$27,"")))&amp;IF(F88="Scenario1PBT12",'Medium retrofit'!$AL$27,IF(F88="Scenario2PBT12",'Medium retrofit'!$AM$27,IF(F88="Scenario3PBT12",'Medium retrofit'!$AN$27,"")))&amp;IF(F88="Scenario1PBT13",'Medium retrofit'!$AO$27,IF(F88="Scenario2PBT13",'Medium retrofit'!$AP$27,IF(F88="Scenario3PBT13",'Medium retrofit'!$AQ$27,"")))&amp;IF(F88="Scenario1PBT14",'Medium retrofit'!$AR$27,IF(F88="Scenario2PBT14",'Medium retrofit'!$AS$27,IF(F88="Scenario3PBT14",'Medium retrofit'!$AT$27,"")))&amp;IF(F88="Scenario1PBT15",'Medium retrofit'!$AU$27,IF(F88="Scenario2PBT15",'Medium retrofit'!$AV$27,IF(F88="Scenario3PBT15",'Medium retrofit'!$AW$27,"")))</f>
        <v/>
      </c>
      <c r="T88" s="246">
        <f t="shared" si="56"/>
        <v>0</v>
      </c>
      <c r="U88" s="245" t="str">
        <f>IF(F88="Scenario1PBT1",'Medium retrofit'!$E$38,IF(F88="Scenario2PBT1",'Medium retrofit'!$F$38,IF(F88="Scenario3PBT1",'Medium retrofit'!$G$38,"")))&amp;IF(F88="Scenario1PBT2",'Medium retrofit'!$H$38,IF(F88="Scenario2PBT2",'Medium retrofit'!$I$38,IF(F88="Scenario3PBT2",'Medium retrofit'!$J$38,"")))&amp;IF(F88="Scenario1PBT3",'Medium retrofit'!$K$38,IF(F88="Scenario2PBT3",'Medium retrofit'!$L$38,IF(F88="Scenario3PBT3",'Medium retrofit'!$M$38,"")))&amp;IF(F88="Scenario1PBT4",'Medium retrofit'!$N$38,IF(F88="Scenario2PBT4",'Medium retrofit'!$O$38,IF(F88="Scenario3PBT4",'Medium retrofit'!$P$38,"")))&amp;IF(F88="Scenario1PBT5",'Medium retrofit'!$Q$38,IF(F88="Scenario2PBT5",'Medium retrofit'!$R$38,IF(F88="Scenario3PBT5",'Medium retrofit'!$S$38,"")))&amp;IF(F88="Scenario1PBT6",'Medium retrofit'!$T$38,IF(F88="Scenario2PBT6",'Medium retrofit'!$U$38,IF(F88="Scenario3PBT6",'Medium retrofit'!$V$38,"")))&amp;IF(F88="Scenario1PBT7",'Medium retrofit'!$W$38,IF(F88="Scenario2PBT7",'Medium retrofit'!$X$38,IF(F88="Scenario3PBT7",'Medium retrofit'!$Y$38,"")))&amp;IF(F88="Scenario1PBT8",'Medium retrofit'!$Z$38,IF(F88="Scenario2PBT8",'Medium retrofit'!$AA$38,IF(F88="Scenario3PBT8",'Medium retrofit'!$AB$38,"")))&amp;IF(F88="Scenario1PBT9",'Medium retrofit'!$AC$38,IF(F88="Scenario2PBT9",'Medium retrofit'!$AD$38,IF(F88="Scenario3PBT9",'Medium retrofit'!$AE$38,"")))&amp;IF(F88="Scenario1PBT10",'Medium retrofit'!$AF$38,IF(F88="Scenario2PBT10",'Medium retrofit'!$AG$38,IF(F88="Scenario3PBT10",'Medium retrofit'!$AH$38,"")))&amp;IF(F88="Scenario1PBT11",'Medium retrofit'!$AI$38,IF(F88="Scenario2PBT11",'Medium retrofit'!$AJ$38,IF(F88="Scenario3PBT11",'Medium retrofit'!$AK$38,"")))&amp;IF(F88="Scenario1PBT12",'Medium retrofit'!$AL$38,IF(F88="Scenario2PBT12",'Medium retrofit'!$AM$38,IF(F88="Scenario3PBT12",'Medium retrofit'!$AN$38,"")))&amp;IF(F88="Scenario1PBT13",'Medium retrofit'!$AO$38,IF(F88="Scenario2PBT13",'Medium retrofit'!$AP$38,IF(F88="Scenario3PBT13",'Medium retrofit'!$AQ$38,"")))&amp;IF(F88="Scenario1PBT14",'Medium retrofit'!$AR$38,IF(F88="Scenario2PBT14",'Medium retrofit'!$AS$38,IF(F88="Scenario3PBT14",'Medium retrofit'!$AT$38,"")))&amp;IF(F88="Scenario1PBT15",'Medium retrofit'!$AU$38,IF(F88="Scenario2PBT15",'Medium retrofit'!$AV$38,IF(F88="Scenario3PBT15",'Medium retrofit'!$AW$38,"")))</f>
        <v/>
      </c>
      <c r="V88" s="123">
        <f t="shared" si="57"/>
        <v>0</v>
      </c>
      <c r="W88" s="123" t="str">
        <f>IF(F88="Scenario1PBT1",'Medium retrofit'!$E$40,IF(F88="Scenario2PBT1",'Medium retrofit'!$F$40,IF(F88="Scenario3PBT1",'Medium retrofit'!$G$40,"")))&amp;IF(F88="Scenario1PBT2",'Medium retrofit'!$H$40,IF(F88="Scenario2PBT2",'Medium retrofit'!$I$40,IF(F88="Scenario3PBT2",'Medium retrofit'!$J$40,"")))&amp;IF(F88="Scenario1PBT3",'Medium retrofit'!$K$40,IF(F88="Scenario2PBT3",'Medium retrofit'!$L$40,IF(F88="Scenario3PBT3",'Medium retrofit'!$M$40,"")))&amp;IF(F88="Scenario1PBT4",'Medium retrofit'!$N$40,IF(F88="Scenario2PBT4",'Medium retrofit'!$O$40,IF(F88="Scenario3PBT4",'Medium retrofit'!$P$40,"")))&amp;IF(F88="Scenario1PBT5",'Medium retrofit'!$Q$40,IF(F88="Scenario2PBT5",'Medium retrofit'!$R$40,IF(F88="Scenario3PBT5",'Medium retrofit'!$S$40,"")))&amp;IF(F88="Scenario1PBT6",'Medium retrofit'!$T$40,IF(F88="Scenario2PBT6",'Medium retrofit'!$U$40,IF(F88="Scenario3PBT6",'Medium retrofit'!$V$40,"")))&amp;IF(F88="Scenario1PBT7",'Medium retrofit'!$W$40,IF(F88="Scenario2PBT7",'Medium retrofit'!$X$40,IF(F88="Scenario3PBT7",'Medium retrofit'!$Y$40,"")))&amp;IF(F88="Scenario1PBT8",'Medium retrofit'!$Z$40,IF(F88="Scenario2PBT8",'Medium retrofit'!$AA$40,IF(F88="Scenario3PBT8",'Medium retrofit'!$AB$40,"")))&amp;IF(F88="Scenario1PBT9",'Medium retrofit'!$AC$40,IF(F88="Scenario2PBT9",'Medium retrofit'!$AD$40,IF(F88="Scenario3PBT9",'Medium retrofit'!$AE$40,"")))&amp;IF(F88="Scenario1PBT10",'Medium retrofit'!$AF$40,IF(F88="Scenario2PBT10",'Medium retrofit'!$AG$40,IF(F88="Scenario3PBT10",'Medium retrofit'!$AH$40,"")))&amp;IF(F88="Scenario1PBT11",'Medium retrofit'!$AI$40,IF(F88="Scenario2PBT11",'Medium retrofit'!$AJ$40,IF(F88="Scenario3PBT11",'Medium retrofit'!$AK$40,"")))&amp;IF(F88="Scenario1PBT12",'Medium retrofit'!$AL$40,IF(F88="Scenario2PBT12",'Medium retrofit'!$AM$40,IF(F88="Scenario3PBT12",'Medium retrofit'!$AN$40,"")))&amp;IF(F88="Scenario1PBT13",'Medium retrofit'!$AO$40,IF(F88="Scenario2PBT13",'Medium retrofit'!$AP$40,IF(F88="Scenario3PBT13",'Medium retrofit'!$AQ$40,"")))&amp;IF(F88="Scenario1PBT14",'Medium retrofit'!$AR$40,IF(F88="Scenario2PBT14",'Medium retrofit'!$AS$40,IF(F88="Scenario3PBT14",'Medium retrofit'!$AT$40,"")))&amp;IF(F88="Scenario1PBT15",'Medium retrofit'!$AU$40,IF(F88="Scenario2PBT15",'Medium retrofit'!$AV$40,IF(F88="Scenario3PBT15",'Medium retrofit'!$AW$40,"")))</f>
        <v/>
      </c>
      <c r="X88" s="123">
        <f t="shared" si="58"/>
        <v>0</v>
      </c>
      <c r="Y88" s="123" t="str">
        <f>IF(F88="Scenario1PBT1",'Medium retrofit'!$E$42,IF(F88="Scenario2PBT1",'Medium retrofit'!$F$42,IF(F88="Scenario3PBT1",'Medium retrofit'!$G$42,"")))&amp;IF(F88="Scenario1PBT2",'Medium retrofit'!$H$42,IF(F88="Scenario2PBT2",'Medium retrofit'!$I$42,IF(F88="Scenario3PBT2",'Medium retrofit'!$J$42,"")))&amp;IF(F88="Scenario1PBT3",'Medium retrofit'!$K$42,IF(F88="Scenario2PBT3",'Medium retrofit'!$L$42,IF(F88="Scenario3PBT3",'Medium retrofit'!$M$42,"")))&amp;IF(F88="Scenario1PBT4",'Medium retrofit'!$N$42,IF(F88="Scenario2PBT4",'Medium retrofit'!$O$42,IF(F88="Scenario3PBT4",'Medium retrofit'!$P$42,"")))&amp;IF(F88="Scenario1PBT5",'Medium retrofit'!$Q$42,IF(F88="Scenario2PBT5",'Medium retrofit'!$R$42,IF(F88="Scenario3PBT5",'Medium retrofit'!$S$42,"")))&amp;IF(F88="Scenario1PBT6",'Medium retrofit'!$T$42,IF(F88="Scenario2PBT6",'Medium retrofit'!$U$42,IF(F88="Scenario3PBT6",'Medium retrofit'!$V$42,"")))&amp;IF(F88="Scenario1PBT7",'Medium retrofit'!$W$42,IF(F88="Scenario2PBT7",'Medium retrofit'!$X$42,IF(F88="Scenario3PBT7",'Medium retrofit'!$Y$42,"")))&amp;IF(F88="Scenario1PBT8",'Medium retrofit'!$Z$42,IF(F88="Scenario2PBT8",'Medium retrofit'!$AA$42,IF(F88="Scenario3PBT8",'Medium retrofit'!$AB$42,"")))&amp;IF(F88="Scenario1PBT9",'Medium retrofit'!$AC$42,IF(F88="Scenario2PBT9",'Medium retrofit'!$AD$42,IF(F88="Scenario3PBT9",'Medium retrofit'!$AE$42,"")))&amp;IF(F88="Scenario1PBT10",'Medium retrofit'!$AF$42,IF(F88="Scenario2PBT10",'Medium retrofit'!$AG$42,IF(F88="Scenario3PBT10",'Medium retrofit'!$AH$42,"")))&amp;IF(F88="Scenario1PBT11",'Medium retrofit'!$AI$42,IF(F88="Scenario2PBT11",'Medium retrofit'!$AJ$42,IF(F88="Scenario3PBT11",'Medium retrofit'!$AK$42,"")))&amp;IF(F88="Scenario1PBT12",'Medium retrofit'!$AL$42,IF(F88="Scenario2PBT12",'Medium retrofit'!$AM$42,IF(F88="Scenario3PBT12",'Medium retrofit'!$AN$42,"")))&amp;IF(F88="Scenario1PBT13",'Medium retrofit'!$AO$42,IF(F88="Scenario2PBT13",'Medium retrofit'!$AP$42,IF(F88="Scenario3PBT13",'Medium retrofit'!$AQ$42,"")))&amp;IF(F88="Scenario1PBT14",'Medium retrofit'!$AR$42,IF(F88="Scenario2PBT14",'Medium retrofit'!$AS$42,IF(F88="Scenario3PBT14",'Medium retrofit'!$AT$42,"")))&amp;IF(F88="Scenario1PBT15",'Medium retrofit'!$AU$42,IF(F88="Scenario2PBT15",'Medium retrofit'!$AV$42,IF(F88="Scenario3PBT15",'Medium retrofit'!$AW$42,"")))</f>
        <v/>
      </c>
      <c r="Z88" s="123">
        <f t="shared" si="59"/>
        <v>0</v>
      </c>
      <c r="AA88" s="239" t="str">
        <f>IF(F88="Scenario1PBT1",'Medium retrofit'!$E$101,IF(F88="Scenario2PBT1",'Medium retrofit'!$F$101,IF(F88="Scenario3PBT1",'Medium retrofit'!$G$101,"")))&amp;IF(F88="Scenario1PBT2",'Medium retrofit'!$H$101,IF(F88="Scenario2PBT2",'Medium retrofit'!$I$101,IF(F88="Scenario3PBT2",'Medium retrofit'!$J$101,"")))&amp;IF(F88="Scenario1PBT3",'Medium retrofit'!$K$101,IF(F88="Scenario2PBT3",'Medium retrofit'!$L$101,IF(F88="Scenario3PBT3",'Medium retrofit'!$M$101,"")))&amp;IF(F88="Scenario1PBT4",'Medium retrofit'!$N$101,IF(F88="Scenario2PBT4",'Medium retrofit'!$O$101,IF(F88="Scenario3PBT4",'Medium retrofit'!$P$101,"")))&amp;IF(F88="Scenario1PBT5",'Medium retrofit'!$Q$101,IF(F88="Scenario2PBT5",'Medium retrofit'!$R$101,IF(F88="Scenario3PBT5",'Medium retrofit'!$S$101,"")))&amp;IF(F88="Scenario1PBT6",'Medium retrofit'!$T$101,IF(F88="Scenario2PBT6",'Medium retrofit'!$U$101,IF(F88="Scenario3PBT6",'Medium retrofit'!$V$101,"")))&amp;IF(F88="Scenario1PBT7",'Medium retrofit'!$W$101,IF(F88="Scenario2PBT7",'Medium retrofit'!$X$101,IF(F88="Scenario3PBT7",'Medium retrofit'!$Y$101,"")))&amp;IF(F88="Scenario1PBT8",'Medium retrofit'!$Z$101,IF(F88="Scenario2PBT8",'Medium retrofit'!$AA$101,IF(F88="Scenario3PBT8",'Medium retrofit'!$AB$101,"")))&amp;IF(F88="Scenario1PBT9",'Medium retrofit'!$AC$101,IF(F88="Scenario2PBT9",'Medium retrofit'!$AD$101,IF(F88="Scenario3PBT9",'Medium retrofit'!$AE$101,"")))&amp;IF(F88="Scenario1PBT10",'Medium retrofit'!$AF$101,IF(F88="Scenario2PBT10",'Medium retrofit'!$AG$101,IF(F88="Scenario3PBT10",'Medium retrofit'!$AH$101,"")))&amp;IF(F88="Scenario1PBT11",'Medium retrofit'!$AI$101,IF(F88="Scenario2PBT11",'Medium retrofit'!$AJ$101,IF(F88="Scenario3PBT11",'Medium retrofit'!$AK$101,"")))&amp;IF(F88="Scenario1PBT12",'Medium retrofit'!$AL$101,IF(F88="Scenario2PBT12",'Medium retrofit'!$AM$101,IF(F88="Scenario3PBT12",'Medium retrofit'!$AN$101,"")))&amp;IF(F88="Scenario1PBT13",'Medium retrofit'!$AO$101,IF(F88="Scenario2PBT13",'Medium retrofit'!$AP$101,IF(F88="Scenario3PBT13",'Medium retrofit'!$AQ$101,"")))&amp;IF(F88="Scenario1PBT14",'Medium retrofit'!$AR$101,IF(F88="Scenario2PBT14",'Medium retrofit'!$AS$101,IF(F88="Scenario3PBT14",'Medium retrofit'!$AT$101,"")))&amp;IF(F88="Scenario1PBT15",'Medium retrofit'!$AU$101,IF(F88="Scenario2PBT15",'Medium retrofit'!$AV$101,IF(F88="Scenario3PBT15",'Medium retrofit'!$AW$101,"")))</f>
        <v/>
      </c>
      <c r="AB88" s="242">
        <f t="shared" si="60"/>
        <v>0</v>
      </c>
      <c r="AC88" s="364" t="str">
        <f t="shared" si="61"/>
        <v/>
      </c>
      <c r="AD88" s="353">
        <f>IF(AC88="",IFERROR('Projection_Base-case'!G89-G88,0),0)</f>
        <v>0</v>
      </c>
      <c r="AE88" s="350">
        <f t="shared" si="37"/>
        <v>0</v>
      </c>
      <c r="AF88" s="361">
        <f>IFERROR(100*AD88/'Projection_Base-case'!G89,0)</f>
        <v>0</v>
      </c>
      <c r="AG88" s="352">
        <f>IF(AC88="",IFERROR('Projection_Base-case'!I89-I88,0),0)</f>
        <v>0</v>
      </c>
      <c r="AH88" s="353">
        <f t="shared" si="38"/>
        <v>0</v>
      </c>
      <c r="AI88" s="361">
        <f>IFERROR(100*AG88/'Projection_Base-case'!I89,0)</f>
        <v>0</v>
      </c>
      <c r="AJ88" s="352">
        <f>IF(AC88="",IFERROR('Projection_Base-case'!K89-K88,0),0)</f>
        <v>0</v>
      </c>
      <c r="AK88" s="353">
        <f t="shared" si="39"/>
        <v>0</v>
      </c>
      <c r="AL88" s="361">
        <f>IFERROR(100*AJ88/'Projection_Base-case'!K89,0)</f>
        <v>0</v>
      </c>
      <c r="AM88" s="352">
        <f>-IF(AC88="",IFERROR('Projection_Base-case'!M89-M88,0),0)</f>
        <v>0</v>
      </c>
      <c r="AN88" s="353">
        <f t="shared" si="40"/>
        <v>0</v>
      </c>
      <c r="AO88" s="354">
        <f>IFERROR(IF('Projection_Base-case'!N89&gt;0,100*AN88/'Projection_Base-case'!N89,100*AN88/N88),0)</f>
        <v>0</v>
      </c>
      <c r="AP88" s="355">
        <f>IF(AC88="",IFERROR('Projection_Base-case'!O89-O88,0),0)</f>
        <v>0</v>
      </c>
      <c r="AQ88" s="356">
        <f t="shared" si="41"/>
        <v>0</v>
      </c>
      <c r="AR88" s="356">
        <f>IFERROR(100*AP88/'Projection_Base-case'!O89,0)</f>
        <v>0</v>
      </c>
      <c r="AS88" s="355">
        <f>IF(AC88="",IFERROR('Projection_Base-case'!Q89-Q88,0),0)</f>
        <v>0</v>
      </c>
      <c r="AT88" s="356">
        <f t="shared" si="42"/>
        <v>0</v>
      </c>
      <c r="AU88" s="356">
        <f>IFERROR(100*AS88/'Projection_Base-case'!Q89,0)</f>
        <v>0</v>
      </c>
      <c r="AV88" s="355">
        <f>IF(AC88="",IFERROR('Projection_Base-case'!S89-S88,0),0)</f>
        <v>0</v>
      </c>
      <c r="AW88" s="356">
        <f t="shared" si="43"/>
        <v>0</v>
      </c>
      <c r="AX88" s="357">
        <f>IFERROR(100*AV88/'Projection_Base-case'!S89,0)</f>
        <v>0</v>
      </c>
      <c r="AY88" s="358">
        <f>IF(AC88="",IFERROR('Projection_Base-case'!U89-U88,0),0)</f>
        <v>0</v>
      </c>
      <c r="AZ88" s="359">
        <f t="shared" si="44"/>
        <v>0</v>
      </c>
      <c r="BA88" s="359">
        <f>IFERROR(100*AY88/'Projection_Base-case'!U89,0)</f>
        <v>0</v>
      </c>
      <c r="BB88" s="358">
        <f>IF(AC88="",IFERROR('Projection_Base-case'!W89-W88,0),0)</f>
        <v>0</v>
      </c>
      <c r="BC88" s="359">
        <f t="shared" si="45"/>
        <v>0</v>
      </c>
      <c r="BD88" s="359">
        <f>IFERROR(100*BB88/'Projection_Base-case'!W89,0)</f>
        <v>0</v>
      </c>
      <c r="BE88" s="358">
        <f>IF(AC88="",IFERROR('Projection_Base-case'!Y89-Y88,0),0)</f>
        <v>0</v>
      </c>
      <c r="BF88" s="359">
        <f t="shared" si="46"/>
        <v>0</v>
      </c>
      <c r="BG88" s="359">
        <f>IFERROR(100*BE88/'Projection_Base-case'!Y89,0)</f>
        <v>0</v>
      </c>
      <c r="BH88" s="359">
        <f t="shared" si="47"/>
        <v>0</v>
      </c>
      <c r="BI88" s="360">
        <f t="shared" si="48"/>
        <v>0</v>
      </c>
    </row>
    <row r="89" spans="1:61">
      <c r="A89" s="205">
        <v>85</v>
      </c>
      <c r="B89" s="347">
        <f>IF('Projection_Base-case'!B90&lt;&gt;"",'Projection_Base-case'!B90,0)</f>
        <v>0</v>
      </c>
      <c r="C89" s="347">
        <f>IF('Projection_Base-case'!C90&lt;&gt;"",'Projection_Base-case'!C90,0)</f>
        <v>0</v>
      </c>
      <c r="D89" s="365">
        <f>IF('Projection_Base-case'!D90&lt;&gt;"",'Projection_Base-case'!D90,0)</f>
        <v>0</v>
      </c>
      <c r="E89" s="369"/>
      <c r="F89" s="367" t="str">
        <f t="shared" si="49"/>
        <v>0</v>
      </c>
      <c r="G89" s="241" t="str">
        <f>IF(F89="Scenario1PBT1",'Medium retrofit'!$E$6,IF(F89="Scenario2PBT1",'Medium retrofit'!$F$6,IF(F89="Scenario3PBT1",'Medium retrofit'!$G$6,"")))&amp;IF(F89="Scenario1PBT2",'Medium retrofit'!$H$6,IF(F89="Scenario2PBT2",'Medium retrofit'!$I$6,IF(F89="Scenario3PBT2",'Medium retrofit'!$J$6,"")))&amp;IF(F89="Scenario1PBT3",'Medium retrofit'!$K$6,IF(F89="Scenario2PBT3",'Medium retrofit'!$L$6,IF(F89="Scenario3PBT3",'Medium retrofit'!$M$6,"")))&amp;IF(F89="Scenario1PBT4",'Medium retrofit'!$N$6,IF(F89="Scenario2PBT4",'Medium retrofit'!$O$6,IF(F89="Scenario3PBT4",'Medium retrofit'!$P$6,"")))&amp;IF(F89="Scenario1PBT5",'Medium retrofit'!$Q$6,IF(F89="Scenario2PBT5",'Medium retrofit'!$R$6,IF(F89="Scenario3PBT5",'Medium retrofit'!$S$6,"")))&amp;IF(F89="Scenario1PBT6",'Medium retrofit'!$T$6,IF(F89="Scenario2PBT6",'Medium retrofit'!$U$6,IF(F89="Scenario3PBT6",'Medium retrofit'!$V$6,"")))&amp;IF(F89="Scenario1PBT7",'Medium retrofit'!$W$6,IF(F89="Scenario2PBT7",'Medium retrofit'!$X$6,IF(F89="Scenario3PBT7",'Medium retrofit'!$Y$6,"")))&amp;IF(F89="Scenario1PBT8",'Medium retrofit'!$Z$6,IF(F89="Scenario2PBT8",'Medium retrofit'!$AA$6,IF(F89="Scenario3PBT8",'Medium retrofit'!$AB$6,"")))&amp;IF(F89="Scenario1PBT9",'Medium retrofit'!$AC$6,IF(F89="Scenario2PBT9",'Medium retrofit'!$AD$6,IF(F89="Scenario3PBT9",'Medium retrofit'!$AE$6,"")))&amp;IF(F89="Scenario1PBT10",'Medium retrofit'!$AF$6,IF(F89="Scenario2PBT10",'Medium retrofit'!$AG$6,IF(F89="Scenario3PBT10",'Medium retrofit'!$AH$6,"")))&amp;IF(F89="Scenario1PBT11",'Medium retrofit'!$AI$6,IF(F89="Scenario2PBT11",'Medium retrofit'!$AJ$6,IF(F89="Scenario3PBT11",'Medium retrofit'!$AK$6,"")))&amp;IF(F89="Scenario1PBT12",'Medium retrofit'!$AL$6,IF(F89="Scenario2PBT12",'Medium retrofit'!$AM$6,IF(F89="Scenario3PBT12",'Medium retrofit'!$AN$6,"")))&amp;IF(F89="Scenario1PBT13",'Medium retrofit'!$AO$6,IF(F89="Scenario2PBT13",'Medium retrofit'!$AP$6,IF(F89="Scenario3PBT13",'Medium retrofit'!$AQ$6,"")))&amp;IF(F89="Scenario1PBT14",'Medium retrofit'!$AR$6,IF(F89="Scenario2PBT14",'Medium retrofit'!$AS$6,IF(F89="Scenario3PBT14",'Medium retrofit'!$AT$6,"")))&amp;IF(F89="Scenario1PBT15",'Medium retrofit'!$AU$6,IF(F89="Scenario2PBT15",'Medium retrofit'!$AV$6,IF(F89="Scenario3PBT15",'Medium retrofit'!$AW$6,"")))</f>
        <v/>
      </c>
      <c r="H89" s="123">
        <f t="shared" si="50"/>
        <v>0</v>
      </c>
      <c r="I89" s="239" t="str">
        <f>IF(F89="Scenario1PBT1",'Medium retrofit'!$E$16,IF(F89="Scenario2PBT1",'Medium retrofit'!$F$16,IF(F89="Scenario3PBT1",'Medium retrofit'!$G$16,"")))&amp;IF(F89="Scenario1PBT2",'Medium retrofit'!$H$16,IF(F89="Scenario2PBT2",'Medium retrofit'!$I$16,IF(F89="Scenario3PBT2",'Medium retrofit'!$J$16,"")))&amp;IF(F89="Scenario1PBT3",'Medium retrofit'!$K$16,IF(F89="Scenario2PBT3",'Medium retrofit'!$L$16,IF(F89="Scenario3PBT3",'Medium retrofit'!$M$16,"")))&amp;IF(F89="Scenario1PBT4",'Medium retrofit'!$N$16,IF(F89="Scenario2PBT4",'Medium retrofit'!$O$16,IF(F89="Scenario3PBT4",'Medium retrofit'!$P$16,"")))&amp;IF(F89="Scenario1PBT5",'Medium retrofit'!$Q$16,IF(F89="Scenario2PBT5",'Medium retrofit'!$R$16,IF(F89="Scenario3PBT5",'Medium retrofit'!$S$16,"")))&amp;IF(F89="Scenario1PBT6",'Medium retrofit'!$T$16,IF(F89="Scenario2PBT6",'Medium retrofit'!$U$16,IF(F89="Scenario3PBT6",'Medium retrofit'!$V$16,"")))&amp;IF(F89="Scenario1PBT7",'Medium retrofit'!$W$16,IF(F89="Scenario2PBT7",'Medium retrofit'!$X$16,IF(F89="Scenario3PBT7",'Medium retrofit'!$Y$16,"")))&amp;IF(F89="Scenario1PBT8",'Medium retrofit'!$Z$16,IF(F89="Scenario2PBT8",'Medium retrofit'!$AA$16,IF(F89="Scenario3PBT8",'Medium retrofit'!$AB$16,"")))&amp;IF(F89="Scenario1PBT9",'Medium retrofit'!$AC$16,IF(F89="Scenario2PBT9",'Medium retrofit'!$AD$16,IF(F89="Scenario3PBT9",'Medium retrofit'!$AE$16,"")))&amp;IF(F89="Scenario1PBT10",'Medium retrofit'!$AF$16,IF(F89="Scenario2PBT10",'Medium retrofit'!$AG$16,IF(F89="Scenario3PBT10",'Medium retrofit'!$AH$16,"")))&amp;IF(F89="Scenario1PBT11",'Medium retrofit'!$AI$16,IF(F89="Scenario2PBT11",'Medium retrofit'!$AJ$16,IF(F89="Scenario3PBT11",'Medium retrofit'!$AK$16,"")))&amp;IF(F89="Scenario1PBT12",'Medium retrofit'!$AL$16,IF(F89="Scenario2PBT12",'Medium retrofit'!$AM$16,IF(F89="Scenario3PBT12",'Medium retrofit'!$AN$16,"")))&amp;IF(F89="Scenario1PBT13",'Medium retrofit'!$AO$16,IF(F89="Scenario2PBT13",'Medium retrofit'!$AP$16,IF(F89="Scenario3PBT13",'Medium retrofit'!$AQ$16,"")))&amp;IF(F89="Scenario1PBT14",'Medium retrofit'!$AR$16,IF(F89="Scenario2PBT14",'Medium retrofit'!$AS$16,IF(F89="Scenario3PBT14",'Medium retrofit'!$AT$16,"")))&amp;IF(F89="Scenario1PBT15",'Medium retrofit'!$AU$16,IF(F89="Scenario2PBT15",'Medium retrofit'!$AV$16,IF(F89="Scenario3PBT15",'Medium retrofit'!$AW$16,"")))</f>
        <v/>
      </c>
      <c r="J89" s="123">
        <f t="shared" si="51"/>
        <v>0</v>
      </c>
      <c r="K89" s="123" t="str">
        <f>IF(F89="Scenario1PBT1",'Medium retrofit'!$E$18,IF(F89="Scenario2PBT1",'Medium retrofit'!$F$18,IF(F89="Scenario3PBT1",'Medium retrofit'!$G$18,"")))&amp;IF(F89="Scenario1PBT2",'Medium retrofit'!$H$18,IF(F89="Scenario2PBT2",'Medium retrofit'!$I$18,IF(F89="Scenario3PBT2",'Medium retrofit'!$J$18,"")))&amp;IF(F89="Scenario1PBT3",'Medium retrofit'!$K$18,IF(F89="Scenario2PBT3",'Medium retrofit'!$L$18,IF(F89="Scenario3PBT3",'Medium retrofit'!$M$18,"")))&amp;IF(F89="Scenario1PBT4",'Medium retrofit'!$N$18,IF(F89="Scenario2PBT4",'Medium retrofit'!$O$18,IF(F89="Scenario3PBT4",'Medium retrofit'!$P$18,"")))&amp;IF(F89="Scenario1PBT5",'Medium retrofit'!$Q$18,IF(F89="Scenario2PBT5",'Medium retrofit'!$R$18,IF(F89="Scenario3PBT5",'Medium retrofit'!$S$18,"")))&amp;IF(F89="Scenario1PBT6",'Medium retrofit'!$T$18,IF(F89="Scenario2PBT6",'Medium retrofit'!$U$18,IF(F89="Scenario3PBT6",'Medium retrofit'!$V$18,"")))&amp;IF(F89="Scenario1PBT7",'Medium retrofit'!$W$18,IF(F89="Scenario2PBT7",'Medium retrofit'!$X$18,IF(F89="Scenario3PBT7",'Medium retrofit'!$Y$18,"")))&amp;IF(F89="Scenario1PBT8",'Medium retrofit'!$Z$18,IF(F89="Scenario2PBT8",'Medium retrofit'!$AA$18,IF(F89="Scenario3PBT8",'Medium retrofit'!$AB$18,"")))&amp;IF(F89="Scenario1PBT9",'Medium retrofit'!$AC$18,IF(F89="Scenario2PBT9",'Medium retrofit'!$AD$18,IF(F89="Scenario3PBT9",'Medium retrofit'!$AE$18,"")))&amp;IF(F89="Scenario1PBT10",'Medium retrofit'!$AF$18,IF(F89="Scenario2PBT10",'Medium retrofit'!$AG$18,IF(F89="Scenario3PBT10",'Medium retrofit'!$AH$18,"")))&amp;IF(F89="Scenario1PBT11",'Medium retrofit'!$AI$18,IF(F89="Scenario2PBT11",'Medium retrofit'!$AJ$18,IF(F89="Scenario3PBT11",'Medium retrofit'!$AK$18,"")))&amp;IF(F89="Scenario1PBT12",'Medium retrofit'!$AL$18,IF(F89="Scenario2PBT12",'Medium retrofit'!$AM$18,IF(F89="Scenario3PBT12",'Medium retrofit'!$AN$18,"")))&amp;IF(F89="Scenario1PBT13",'Medium retrofit'!$AO$18,IF(F89="Scenario2PBT13",'Medium retrofit'!$AP$18,IF(F89="Scenario3PBT13",'Medium retrofit'!$AQ$18,"")))&amp;IF(F89="Scenario1PBT14",'Medium retrofit'!$AR$18,IF(F89="Scenario2PBT14",'Medium retrofit'!$AS$18,IF(F89="Scenario3PBT14",'Medium retrofit'!$AT$18,"")))&amp;IF(F89="Scenario1PBT15",'Medium retrofit'!$AU$18,IF(F89="Scenario2PBT15",'Medium retrofit'!$AV$18,IF(F89="Scenario3PBT15",'Medium retrofit'!$AW$18,"")))</f>
        <v/>
      </c>
      <c r="L89" s="123">
        <f t="shared" si="52"/>
        <v>0</v>
      </c>
      <c r="M89" s="123" t="str">
        <f>IF(F89="Scenario1PBT1",'Medium retrofit'!$E$20,IF(F89="Scenario2PBT1",'Medium retrofit'!$F$20,IF(F89="Scenario3PBT1",'Medium retrofit'!$G$20,"")))&amp;IF(F89="Scenario1PBT2",'Medium retrofit'!$H$20,IF(F89="Scenario2PBT2",'Medium retrofit'!$I$20,IF(F89="Scenario3PBT2",'Medium retrofit'!$J$20,"")))&amp;IF(F89="Scenario1PBT3",'Medium retrofit'!$K$20,IF(F89="Scenario2PBT3",'Medium retrofit'!$L$20,IF(F89="Scenario3PBT3",'Medium retrofit'!$M$20,"")))&amp;IF(F89="Scenario1PBT4",'Medium retrofit'!$N$20,IF(F89="Scenario2PBT4",'Medium retrofit'!$O$20,IF(F89="Scenario3PBT4",'Medium retrofit'!$P$20,"")))&amp;IF(F89="Scenario1PBT5",'Medium retrofit'!$Q$20,IF(F89="Scenario2PBT5",'Medium retrofit'!$R$20,IF(F89="Scenario3PBT5",'Medium retrofit'!$S$20,"")))&amp;IF(F89="Scenario1PBT6",'Medium retrofit'!$T$20,IF(F89="Scenario2PBT6",'Medium retrofit'!$U$20,IF(F89="Scenario3PBT6",'Medium retrofit'!$V$20,"")))&amp;IF(F89="Scenario1PBT7",'Medium retrofit'!$W$20,IF(F89="Scenario2PBT7",'Medium retrofit'!$X$20,IF(F89="Scenario3PBT7",'Medium retrofit'!$Y$20,"")))&amp;IF(F89="Scenario1PBT8",'Medium retrofit'!$Z$20,IF(F89="Scenario2PBT8",'Medium retrofit'!$AA$20,IF(F89="Scenario3PBT8",'Medium retrofit'!$AB$20,"")))&amp;IF(F89="Scenario1PBT9",'Medium retrofit'!$AC$20,IF(F89="Scenario2PBT9",'Medium retrofit'!$AD$20,IF(F89="Scenario3PBT9",'Medium retrofit'!$AE$20,"")))&amp;IF(F89="Scenario1PBT10",'Medium retrofit'!$AF$20,IF(F89="Scenario2PBT10",'Medium retrofit'!$AG$20,IF(F89="Scenario3PBT10",'Medium retrofit'!$AH$20,"")))&amp;IF(F89="Scenario1PBT11",'Medium retrofit'!$AI$20,IF(F89="Scenario2PBT11",'Medium retrofit'!$AJ$20,IF(F89="Scenario3PBT11",'Medium retrofit'!$AK$20,"")))&amp;IF(F89="Scenario1PBT12",'Medium retrofit'!$AL$20,IF(F89="Scenario2PBT12",'Medium retrofit'!$AM$20,IF(F89="Scenario3PBT12",'Medium retrofit'!$AN$20,"")))&amp;IF(F89="Scenario1PBT13",'Medium retrofit'!$AO$20,IF(F89="Scenario2PBT13",'Medium retrofit'!$AP$20,IF(F89="Scenario3PBT13",'Medium retrofit'!$AQ$20,"")))&amp;IF(F89="Scenario1PBT14",'Medium retrofit'!$AR$20,IF(F89="Scenario2PBT14",'Medium retrofit'!$AS$20,IF(F89="Scenario3PBT14",'Medium retrofit'!$AT$20,"")))&amp;IF(F89="Scenario1PBT15",'Medium retrofit'!$AU$20,IF(F89="Scenario2PBT15",'Medium retrofit'!$AV$20,IF(F89="Scenario3PBT15",'Medium retrofit'!$AW$20,"")))</f>
        <v/>
      </c>
      <c r="N89" s="124">
        <f t="shared" si="53"/>
        <v>0</v>
      </c>
      <c r="O89" s="245" t="str">
        <f>IF(F89="Scenario1PBT1",'Medium retrofit'!$E$23,IF(F89="Scenario2PBT1",'Medium retrofit'!$F$23,IF(F89="Scenario3PBT1",'Medium retrofit'!$G$23,"")))&amp;IF(F89="Scenario1PBT2",'Medium retrofit'!$H$23,IF(F89="Scenario2PBT2",'Medium retrofit'!$I$23,IF(F89="Scenario3PBT2",'Medium retrofit'!$J$23,"")))&amp;IF(F89="Scenario1PBT3",'Medium retrofit'!$K$23,IF(F89="Scenario2PBT3",'Medium retrofit'!$L$23,IF(F89="Scenario3PBT3",'Medium retrofit'!$M$23,"")))&amp;IF(F89="Scenario1PBT4",'Medium retrofit'!$N$23,IF(F89="Scenario2PBT4",'Medium retrofit'!$O$23,IF(F89="Scenario3PBT4",'Medium retrofit'!$P$23,"")))&amp;IF(F89="Scenario1PBT5",'Medium retrofit'!$Q$23,IF(F89="Scenario2PBT5",'Medium retrofit'!$R$23,IF(F89="Scenario3PBT5",'Medium retrofit'!$S$23,"")))&amp;IF(F89="Scenario1PBT6",'Medium retrofit'!$T$23,IF(F89="Scenario2PBT6",'Medium retrofit'!$U$23,IF(F89="Scenario3PBT6",'Medium retrofit'!$V$23,"")))&amp;IF(F89="Scenario1PBT7",'Medium retrofit'!$W$23,IF(F89="Scenario2PBT7",'Medium retrofit'!$X$23,IF(F89="Scenario3PBT7",'Medium retrofit'!$Y$23,"")))&amp;IF(F89="Scenario1PBT8",'Medium retrofit'!$Z$23,IF(F89="Scenario2PBT8",'Medium retrofit'!$AA$23,IF(F89="Scenario3PBT8",'Medium retrofit'!$AB$23,"")))&amp;IF(F89="Scenario1PBT9",'Medium retrofit'!$AC$23,IF(F89="Scenario2PBT9",'Medium retrofit'!$AD$23,IF(F89="Scenario3PBT9",'Medium retrofit'!$AE$23,"")))&amp;IF(F89="Scenario1PBT10",'Medium retrofit'!$AF$23,IF(F89="Scenario2PBT10",'Medium retrofit'!$AG$23,IF(F89="Scenario3PBT10",'Medium retrofit'!$AH$23,"")))&amp;IF(F89="Scenario1PBT11",'Medium retrofit'!$AI$23,IF(F89="Scenario2PBT11",'Medium retrofit'!$AJ$23,IF(F89="Scenario3PBT11",'Medium retrofit'!$AK$23,"")))&amp;IF(F89="Scenario1PBT12",'Medium retrofit'!$AL$23,IF(F89="Scenario2PBT12",'Medium retrofit'!$AM$23,IF(F89="Scenario3PBT12",'Medium retrofit'!$AN$23,"")))&amp;IF(F89="Scenario1PBT13",'Medium retrofit'!$AO$23,IF(F89="Scenario2PBT13",'Medium retrofit'!$AP$23,IF(F89="Scenario3PBT13",'Medium retrofit'!$AQ$23,"")))&amp;IF(F89="Scenario1PBT14",'Medium retrofit'!$AR$23,IF(F89="Scenario2PBT14",'Medium retrofit'!$AS$23,IF(F89="Scenario3PBT14",'Medium retrofit'!$AT$23,"")))&amp;IF(F89="Scenario1PBT15",'Medium retrofit'!$AU$23,IF(F89="Scenario2PBT15",'Medium retrofit'!$AV$23,IF(F89="Scenario3PBT15",'Medium retrofit'!$AW$23,"")))</f>
        <v/>
      </c>
      <c r="P89" s="123">
        <f t="shared" si="54"/>
        <v>0</v>
      </c>
      <c r="Q89" s="123" t="str">
        <f>IF(F89="Scenario1PBT1",'Medium retrofit'!$E$25,IF(F89="Scenario2PBT1",'Medium retrofit'!$F$25,IF(F89="Scenario3PBT1",'Medium retrofit'!$G$25,"")))&amp;IF(F89="Scenario1PBT2",'Medium retrofit'!$H$25,IF(F89="Scenario2PBT2",'Medium retrofit'!$I$25,IF(F89="Scenario3PBT2",'Medium retrofit'!$J$25,"")))&amp;IF(F89="Scenario1PBT3",'Medium retrofit'!$K$25,IF(F89="Scenario2PBT3",'Medium retrofit'!$L$25,IF(F89="Scenario3PBT3",'Medium retrofit'!$M$25,"")))&amp;IF(F89="Scenario1PBT4",'Medium retrofit'!$N$25,IF(F89="Scenario2PBT4",'Medium retrofit'!$O$25,IF(F89="Scenario3PBT4",'Medium retrofit'!$P$25,"")))&amp;IF(F89="Scenario1PBT5",'Medium retrofit'!$Q$25,IF(F89="Scenario2PBT5",'Medium retrofit'!$R$25,IF(F89="Scenario3PBT5",'Medium retrofit'!$S$25,"")))&amp;IF(F89="Scenario1PBT6",'Medium retrofit'!$T$25,IF(F89="Scenario2PBT6",'Medium retrofit'!$U$25,IF(F89="Scenario3PBT6",'Medium retrofit'!$V$25,"")))&amp;IF(F89="Scenario1PBT7",'Medium retrofit'!$W$25,IF(F89="Scenario2PBT7",'Medium retrofit'!$X$25,IF(F89="Scenario3PBT7",'Medium retrofit'!$Y$25,"")))&amp;IF(F89="Scenario1PBT8",'Medium retrofit'!$Z$25,IF(F89="Scenario2PBT8",'Medium retrofit'!$AA$25,IF(F89="Scenario3PBT8",'Medium retrofit'!$AB$25,"")))&amp;IF(F89="Scenario1PBT9",'Medium retrofit'!$AC$25,IF(F89="Scenario2PBT9",'Medium retrofit'!$AD$25,IF(F89="Scenario3PBT9",'Medium retrofit'!$AE$25,"")))&amp;IF(F89="Scenario1PBT10",'Medium retrofit'!$AF$25,IF(F89="Scenario2PBT10",'Medium retrofit'!$AG$25,IF(F89="Scenario3PBT10",'Medium retrofit'!$AH$25,"")))&amp;IF(F89="Scenario1PBT11",'Medium retrofit'!$AI$25,IF(F89="Scenario2PBT11",'Medium retrofit'!$AJ$25,IF(F89="Scenario3PBT11",'Medium retrofit'!$AK$25,"")))&amp;IF(F89="Scenario1PBT12",'Medium retrofit'!$AL$25,IF(F89="Scenario2PBT12",'Medium retrofit'!$AM$25,IF(F89="Scenario3PBT12",'Medium retrofit'!$AN$25,"")))&amp;IF(F89="Scenario1PBT13",'Medium retrofit'!$AO$25,IF(F89="Scenario2PBT13",'Medium retrofit'!$AP$25,IF(F89="Scenario3PBT13",'Medium retrofit'!$AQ$25,"")))&amp;IF(F89="Scenario1PBT14",'Medium retrofit'!$AR$25,IF(F89="Scenario2PBT14",'Medium retrofit'!$AS$25,IF(F89="Scenario3PBT14",'Medium retrofit'!$AT$25,"")))&amp;IF(F89="Scenario1PBT15",'Medium retrofit'!$AU$25,IF(F89="Scenario2PBT15",'Medium retrofit'!$AV$25,IF(F89="Scenario3PBT15",'Medium retrofit'!$AW$25,"")))</f>
        <v/>
      </c>
      <c r="R89" s="123">
        <f t="shared" si="55"/>
        <v>0</v>
      </c>
      <c r="S89" s="123" t="str">
        <f>IF(F89="Scenario1PBT1",'Medium retrofit'!$E$27,IF(F89="Scenario2PBT1",'Medium retrofit'!$F$27,IF(F89="Scenario3PBT1",'Medium retrofit'!$G$27,"")))&amp;IF(F89="Scenario1PBT2",'Medium retrofit'!$H$27,IF(F89="Scenario2PBT2",'Medium retrofit'!$I$27,IF(F89="Scenario3PBT2",'Medium retrofit'!$J$27,"")))&amp;IF(F89="Scenario1PBT3",'Medium retrofit'!$K$27,IF(F89="Scenario2PBT3",'Medium retrofit'!$L$27,IF(F89="Scenario3PBT3",'Medium retrofit'!$M$27,"")))&amp;IF(F89="Scenario1PBT4",'Medium retrofit'!$N$27,IF(F89="Scenario2PBT4",'Medium retrofit'!$O$27,IF(F89="Scenario3PBT4",'Medium retrofit'!$P$27,"")))&amp;IF(F89="Scenario1PBT5",'Medium retrofit'!$Q$27,IF(F89="Scenario2PBT5",'Medium retrofit'!$R$27,IF(F89="Scenario3PBT5",'Medium retrofit'!$S$27,"")))&amp;IF(F89="Scenario1PBT6",'Medium retrofit'!$T$27,IF(F89="Scenario2PBT6",'Medium retrofit'!$U$27,IF(F89="Scenario3PBT6",'Medium retrofit'!$V$27,"")))&amp;IF(F89="Scenario1PBT7",'Medium retrofit'!$W$27,IF(F89="Scenario2PBT7",'Medium retrofit'!$X$27,IF(F89="Scenario3PBT7",'Medium retrofit'!$Y$27,"")))&amp;IF(F89="Scenario1PBT8",'Medium retrofit'!$Z$27,IF(F89="Scenario2PBT8",'Medium retrofit'!$AA$27,IF(F89="Scenario3PBT8",'Medium retrofit'!$AB$27,"")))&amp;IF(F89="Scenario1PBT9",'Medium retrofit'!$AC$27,IF(F89="Scenario2PBT9",'Medium retrofit'!$AD$27,IF(F89="Scenario3PBT9",'Medium retrofit'!$AE$27,"")))&amp;IF(F89="Scenario1PBT10",'Medium retrofit'!$AF$27,IF(F89="Scenario2PBT10",'Medium retrofit'!$AG$27,IF(F89="Scenario3PBT10",'Medium retrofit'!$AH$27,"")))&amp;IF(F89="Scenario1PBT11",'Medium retrofit'!$AI$27,IF(F89="Scenario2PBT11",'Medium retrofit'!$AJ$27,IF(F89="Scenario3PBT11",'Medium retrofit'!$AK$27,"")))&amp;IF(F89="Scenario1PBT12",'Medium retrofit'!$AL$27,IF(F89="Scenario2PBT12",'Medium retrofit'!$AM$27,IF(F89="Scenario3PBT12",'Medium retrofit'!$AN$27,"")))&amp;IF(F89="Scenario1PBT13",'Medium retrofit'!$AO$27,IF(F89="Scenario2PBT13",'Medium retrofit'!$AP$27,IF(F89="Scenario3PBT13",'Medium retrofit'!$AQ$27,"")))&amp;IF(F89="Scenario1PBT14",'Medium retrofit'!$AR$27,IF(F89="Scenario2PBT14",'Medium retrofit'!$AS$27,IF(F89="Scenario3PBT14",'Medium retrofit'!$AT$27,"")))&amp;IF(F89="Scenario1PBT15",'Medium retrofit'!$AU$27,IF(F89="Scenario2PBT15",'Medium retrofit'!$AV$27,IF(F89="Scenario3PBT15",'Medium retrofit'!$AW$27,"")))</f>
        <v/>
      </c>
      <c r="T89" s="246">
        <f t="shared" si="56"/>
        <v>0</v>
      </c>
      <c r="U89" s="245" t="str">
        <f>IF(F89="Scenario1PBT1",'Medium retrofit'!$E$38,IF(F89="Scenario2PBT1",'Medium retrofit'!$F$38,IF(F89="Scenario3PBT1",'Medium retrofit'!$G$38,"")))&amp;IF(F89="Scenario1PBT2",'Medium retrofit'!$H$38,IF(F89="Scenario2PBT2",'Medium retrofit'!$I$38,IF(F89="Scenario3PBT2",'Medium retrofit'!$J$38,"")))&amp;IF(F89="Scenario1PBT3",'Medium retrofit'!$K$38,IF(F89="Scenario2PBT3",'Medium retrofit'!$L$38,IF(F89="Scenario3PBT3",'Medium retrofit'!$M$38,"")))&amp;IF(F89="Scenario1PBT4",'Medium retrofit'!$N$38,IF(F89="Scenario2PBT4",'Medium retrofit'!$O$38,IF(F89="Scenario3PBT4",'Medium retrofit'!$P$38,"")))&amp;IF(F89="Scenario1PBT5",'Medium retrofit'!$Q$38,IF(F89="Scenario2PBT5",'Medium retrofit'!$R$38,IF(F89="Scenario3PBT5",'Medium retrofit'!$S$38,"")))&amp;IF(F89="Scenario1PBT6",'Medium retrofit'!$T$38,IF(F89="Scenario2PBT6",'Medium retrofit'!$U$38,IF(F89="Scenario3PBT6",'Medium retrofit'!$V$38,"")))&amp;IF(F89="Scenario1PBT7",'Medium retrofit'!$W$38,IF(F89="Scenario2PBT7",'Medium retrofit'!$X$38,IF(F89="Scenario3PBT7",'Medium retrofit'!$Y$38,"")))&amp;IF(F89="Scenario1PBT8",'Medium retrofit'!$Z$38,IF(F89="Scenario2PBT8",'Medium retrofit'!$AA$38,IF(F89="Scenario3PBT8",'Medium retrofit'!$AB$38,"")))&amp;IF(F89="Scenario1PBT9",'Medium retrofit'!$AC$38,IF(F89="Scenario2PBT9",'Medium retrofit'!$AD$38,IF(F89="Scenario3PBT9",'Medium retrofit'!$AE$38,"")))&amp;IF(F89="Scenario1PBT10",'Medium retrofit'!$AF$38,IF(F89="Scenario2PBT10",'Medium retrofit'!$AG$38,IF(F89="Scenario3PBT10",'Medium retrofit'!$AH$38,"")))&amp;IF(F89="Scenario1PBT11",'Medium retrofit'!$AI$38,IF(F89="Scenario2PBT11",'Medium retrofit'!$AJ$38,IF(F89="Scenario3PBT11",'Medium retrofit'!$AK$38,"")))&amp;IF(F89="Scenario1PBT12",'Medium retrofit'!$AL$38,IF(F89="Scenario2PBT12",'Medium retrofit'!$AM$38,IF(F89="Scenario3PBT12",'Medium retrofit'!$AN$38,"")))&amp;IF(F89="Scenario1PBT13",'Medium retrofit'!$AO$38,IF(F89="Scenario2PBT13",'Medium retrofit'!$AP$38,IF(F89="Scenario3PBT13",'Medium retrofit'!$AQ$38,"")))&amp;IF(F89="Scenario1PBT14",'Medium retrofit'!$AR$38,IF(F89="Scenario2PBT14",'Medium retrofit'!$AS$38,IF(F89="Scenario3PBT14",'Medium retrofit'!$AT$38,"")))&amp;IF(F89="Scenario1PBT15",'Medium retrofit'!$AU$38,IF(F89="Scenario2PBT15",'Medium retrofit'!$AV$38,IF(F89="Scenario3PBT15",'Medium retrofit'!$AW$38,"")))</f>
        <v/>
      </c>
      <c r="V89" s="123">
        <f t="shared" si="57"/>
        <v>0</v>
      </c>
      <c r="W89" s="123" t="str">
        <f>IF(F89="Scenario1PBT1",'Medium retrofit'!$E$40,IF(F89="Scenario2PBT1",'Medium retrofit'!$F$40,IF(F89="Scenario3PBT1",'Medium retrofit'!$G$40,"")))&amp;IF(F89="Scenario1PBT2",'Medium retrofit'!$H$40,IF(F89="Scenario2PBT2",'Medium retrofit'!$I$40,IF(F89="Scenario3PBT2",'Medium retrofit'!$J$40,"")))&amp;IF(F89="Scenario1PBT3",'Medium retrofit'!$K$40,IF(F89="Scenario2PBT3",'Medium retrofit'!$L$40,IF(F89="Scenario3PBT3",'Medium retrofit'!$M$40,"")))&amp;IF(F89="Scenario1PBT4",'Medium retrofit'!$N$40,IF(F89="Scenario2PBT4",'Medium retrofit'!$O$40,IF(F89="Scenario3PBT4",'Medium retrofit'!$P$40,"")))&amp;IF(F89="Scenario1PBT5",'Medium retrofit'!$Q$40,IF(F89="Scenario2PBT5",'Medium retrofit'!$R$40,IF(F89="Scenario3PBT5",'Medium retrofit'!$S$40,"")))&amp;IF(F89="Scenario1PBT6",'Medium retrofit'!$T$40,IF(F89="Scenario2PBT6",'Medium retrofit'!$U$40,IF(F89="Scenario3PBT6",'Medium retrofit'!$V$40,"")))&amp;IF(F89="Scenario1PBT7",'Medium retrofit'!$W$40,IF(F89="Scenario2PBT7",'Medium retrofit'!$X$40,IF(F89="Scenario3PBT7",'Medium retrofit'!$Y$40,"")))&amp;IF(F89="Scenario1PBT8",'Medium retrofit'!$Z$40,IF(F89="Scenario2PBT8",'Medium retrofit'!$AA$40,IF(F89="Scenario3PBT8",'Medium retrofit'!$AB$40,"")))&amp;IF(F89="Scenario1PBT9",'Medium retrofit'!$AC$40,IF(F89="Scenario2PBT9",'Medium retrofit'!$AD$40,IF(F89="Scenario3PBT9",'Medium retrofit'!$AE$40,"")))&amp;IF(F89="Scenario1PBT10",'Medium retrofit'!$AF$40,IF(F89="Scenario2PBT10",'Medium retrofit'!$AG$40,IF(F89="Scenario3PBT10",'Medium retrofit'!$AH$40,"")))&amp;IF(F89="Scenario1PBT11",'Medium retrofit'!$AI$40,IF(F89="Scenario2PBT11",'Medium retrofit'!$AJ$40,IF(F89="Scenario3PBT11",'Medium retrofit'!$AK$40,"")))&amp;IF(F89="Scenario1PBT12",'Medium retrofit'!$AL$40,IF(F89="Scenario2PBT12",'Medium retrofit'!$AM$40,IF(F89="Scenario3PBT12",'Medium retrofit'!$AN$40,"")))&amp;IF(F89="Scenario1PBT13",'Medium retrofit'!$AO$40,IF(F89="Scenario2PBT13",'Medium retrofit'!$AP$40,IF(F89="Scenario3PBT13",'Medium retrofit'!$AQ$40,"")))&amp;IF(F89="Scenario1PBT14",'Medium retrofit'!$AR$40,IF(F89="Scenario2PBT14",'Medium retrofit'!$AS$40,IF(F89="Scenario3PBT14",'Medium retrofit'!$AT$40,"")))&amp;IF(F89="Scenario1PBT15",'Medium retrofit'!$AU$40,IF(F89="Scenario2PBT15",'Medium retrofit'!$AV$40,IF(F89="Scenario3PBT15",'Medium retrofit'!$AW$40,"")))</f>
        <v/>
      </c>
      <c r="X89" s="123">
        <f t="shared" si="58"/>
        <v>0</v>
      </c>
      <c r="Y89" s="123" t="str">
        <f>IF(F89="Scenario1PBT1",'Medium retrofit'!$E$42,IF(F89="Scenario2PBT1",'Medium retrofit'!$F$42,IF(F89="Scenario3PBT1",'Medium retrofit'!$G$42,"")))&amp;IF(F89="Scenario1PBT2",'Medium retrofit'!$H$42,IF(F89="Scenario2PBT2",'Medium retrofit'!$I$42,IF(F89="Scenario3PBT2",'Medium retrofit'!$J$42,"")))&amp;IF(F89="Scenario1PBT3",'Medium retrofit'!$K$42,IF(F89="Scenario2PBT3",'Medium retrofit'!$L$42,IF(F89="Scenario3PBT3",'Medium retrofit'!$M$42,"")))&amp;IF(F89="Scenario1PBT4",'Medium retrofit'!$N$42,IF(F89="Scenario2PBT4",'Medium retrofit'!$O$42,IF(F89="Scenario3PBT4",'Medium retrofit'!$P$42,"")))&amp;IF(F89="Scenario1PBT5",'Medium retrofit'!$Q$42,IF(F89="Scenario2PBT5",'Medium retrofit'!$R$42,IF(F89="Scenario3PBT5",'Medium retrofit'!$S$42,"")))&amp;IF(F89="Scenario1PBT6",'Medium retrofit'!$T$42,IF(F89="Scenario2PBT6",'Medium retrofit'!$U$42,IF(F89="Scenario3PBT6",'Medium retrofit'!$V$42,"")))&amp;IF(F89="Scenario1PBT7",'Medium retrofit'!$W$42,IF(F89="Scenario2PBT7",'Medium retrofit'!$X$42,IF(F89="Scenario3PBT7",'Medium retrofit'!$Y$42,"")))&amp;IF(F89="Scenario1PBT8",'Medium retrofit'!$Z$42,IF(F89="Scenario2PBT8",'Medium retrofit'!$AA$42,IF(F89="Scenario3PBT8",'Medium retrofit'!$AB$42,"")))&amp;IF(F89="Scenario1PBT9",'Medium retrofit'!$AC$42,IF(F89="Scenario2PBT9",'Medium retrofit'!$AD$42,IF(F89="Scenario3PBT9",'Medium retrofit'!$AE$42,"")))&amp;IF(F89="Scenario1PBT10",'Medium retrofit'!$AF$42,IF(F89="Scenario2PBT10",'Medium retrofit'!$AG$42,IF(F89="Scenario3PBT10",'Medium retrofit'!$AH$42,"")))&amp;IF(F89="Scenario1PBT11",'Medium retrofit'!$AI$42,IF(F89="Scenario2PBT11",'Medium retrofit'!$AJ$42,IF(F89="Scenario3PBT11",'Medium retrofit'!$AK$42,"")))&amp;IF(F89="Scenario1PBT12",'Medium retrofit'!$AL$42,IF(F89="Scenario2PBT12",'Medium retrofit'!$AM$42,IF(F89="Scenario3PBT12",'Medium retrofit'!$AN$42,"")))&amp;IF(F89="Scenario1PBT13",'Medium retrofit'!$AO$42,IF(F89="Scenario2PBT13",'Medium retrofit'!$AP$42,IF(F89="Scenario3PBT13",'Medium retrofit'!$AQ$42,"")))&amp;IF(F89="Scenario1PBT14",'Medium retrofit'!$AR$42,IF(F89="Scenario2PBT14",'Medium retrofit'!$AS$42,IF(F89="Scenario3PBT14",'Medium retrofit'!$AT$42,"")))&amp;IF(F89="Scenario1PBT15",'Medium retrofit'!$AU$42,IF(F89="Scenario2PBT15",'Medium retrofit'!$AV$42,IF(F89="Scenario3PBT15",'Medium retrofit'!$AW$42,"")))</f>
        <v/>
      </c>
      <c r="Z89" s="123">
        <f t="shared" si="59"/>
        <v>0</v>
      </c>
      <c r="AA89" s="239" t="str">
        <f>IF(F89="Scenario1PBT1",'Medium retrofit'!$E$101,IF(F89="Scenario2PBT1",'Medium retrofit'!$F$101,IF(F89="Scenario3PBT1",'Medium retrofit'!$G$101,"")))&amp;IF(F89="Scenario1PBT2",'Medium retrofit'!$H$101,IF(F89="Scenario2PBT2",'Medium retrofit'!$I$101,IF(F89="Scenario3PBT2",'Medium retrofit'!$J$101,"")))&amp;IF(F89="Scenario1PBT3",'Medium retrofit'!$K$101,IF(F89="Scenario2PBT3",'Medium retrofit'!$L$101,IF(F89="Scenario3PBT3",'Medium retrofit'!$M$101,"")))&amp;IF(F89="Scenario1PBT4",'Medium retrofit'!$N$101,IF(F89="Scenario2PBT4",'Medium retrofit'!$O$101,IF(F89="Scenario3PBT4",'Medium retrofit'!$P$101,"")))&amp;IF(F89="Scenario1PBT5",'Medium retrofit'!$Q$101,IF(F89="Scenario2PBT5",'Medium retrofit'!$R$101,IF(F89="Scenario3PBT5",'Medium retrofit'!$S$101,"")))&amp;IF(F89="Scenario1PBT6",'Medium retrofit'!$T$101,IF(F89="Scenario2PBT6",'Medium retrofit'!$U$101,IF(F89="Scenario3PBT6",'Medium retrofit'!$V$101,"")))&amp;IF(F89="Scenario1PBT7",'Medium retrofit'!$W$101,IF(F89="Scenario2PBT7",'Medium retrofit'!$X$101,IF(F89="Scenario3PBT7",'Medium retrofit'!$Y$101,"")))&amp;IF(F89="Scenario1PBT8",'Medium retrofit'!$Z$101,IF(F89="Scenario2PBT8",'Medium retrofit'!$AA$101,IF(F89="Scenario3PBT8",'Medium retrofit'!$AB$101,"")))&amp;IF(F89="Scenario1PBT9",'Medium retrofit'!$AC$101,IF(F89="Scenario2PBT9",'Medium retrofit'!$AD$101,IF(F89="Scenario3PBT9",'Medium retrofit'!$AE$101,"")))&amp;IF(F89="Scenario1PBT10",'Medium retrofit'!$AF$101,IF(F89="Scenario2PBT10",'Medium retrofit'!$AG$101,IF(F89="Scenario3PBT10",'Medium retrofit'!$AH$101,"")))&amp;IF(F89="Scenario1PBT11",'Medium retrofit'!$AI$101,IF(F89="Scenario2PBT11",'Medium retrofit'!$AJ$101,IF(F89="Scenario3PBT11",'Medium retrofit'!$AK$101,"")))&amp;IF(F89="Scenario1PBT12",'Medium retrofit'!$AL$101,IF(F89="Scenario2PBT12",'Medium retrofit'!$AM$101,IF(F89="Scenario3PBT12",'Medium retrofit'!$AN$101,"")))&amp;IF(F89="Scenario1PBT13",'Medium retrofit'!$AO$101,IF(F89="Scenario2PBT13",'Medium retrofit'!$AP$101,IF(F89="Scenario3PBT13",'Medium retrofit'!$AQ$101,"")))&amp;IF(F89="Scenario1PBT14",'Medium retrofit'!$AR$101,IF(F89="Scenario2PBT14",'Medium retrofit'!$AS$101,IF(F89="Scenario3PBT14",'Medium retrofit'!$AT$101,"")))&amp;IF(F89="Scenario1PBT15",'Medium retrofit'!$AU$101,IF(F89="Scenario2PBT15",'Medium retrofit'!$AV$101,IF(F89="Scenario3PBT15",'Medium retrofit'!$AW$101,"")))</f>
        <v/>
      </c>
      <c r="AB89" s="242">
        <f t="shared" si="60"/>
        <v>0</v>
      </c>
      <c r="AC89" s="364" t="str">
        <f t="shared" si="61"/>
        <v/>
      </c>
      <c r="AD89" s="353">
        <f>IF(AC89="",IFERROR('Projection_Base-case'!G90-G89,0),0)</f>
        <v>0</v>
      </c>
      <c r="AE89" s="350">
        <f t="shared" si="37"/>
        <v>0</v>
      </c>
      <c r="AF89" s="361">
        <f>IFERROR(100*AD89/'Projection_Base-case'!G90,0)</f>
        <v>0</v>
      </c>
      <c r="AG89" s="352">
        <f>IF(AC89="",IFERROR('Projection_Base-case'!I90-I89,0),0)</f>
        <v>0</v>
      </c>
      <c r="AH89" s="353">
        <f t="shared" si="38"/>
        <v>0</v>
      </c>
      <c r="AI89" s="361">
        <f>IFERROR(100*AG89/'Projection_Base-case'!I90,0)</f>
        <v>0</v>
      </c>
      <c r="AJ89" s="352">
        <f>IF(AC89="",IFERROR('Projection_Base-case'!K90-K89,0),0)</f>
        <v>0</v>
      </c>
      <c r="AK89" s="353">
        <f t="shared" si="39"/>
        <v>0</v>
      </c>
      <c r="AL89" s="361">
        <f>IFERROR(100*AJ89/'Projection_Base-case'!K90,0)</f>
        <v>0</v>
      </c>
      <c r="AM89" s="352">
        <f>-IF(AC89="",IFERROR('Projection_Base-case'!M90-M89,0),0)</f>
        <v>0</v>
      </c>
      <c r="AN89" s="353">
        <f t="shared" si="40"/>
        <v>0</v>
      </c>
      <c r="AO89" s="354">
        <f>IFERROR(IF('Projection_Base-case'!N90&gt;0,100*AN89/'Projection_Base-case'!N90,100*AN89/N89),0)</f>
        <v>0</v>
      </c>
      <c r="AP89" s="355">
        <f>IF(AC89="",IFERROR('Projection_Base-case'!O90-O89,0),0)</f>
        <v>0</v>
      </c>
      <c r="AQ89" s="356">
        <f t="shared" si="41"/>
        <v>0</v>
      </c>
      <c r="AR89" s="356">
        <f>IFERROR(100*AP89/'Projection_Base-case'!O90,0)</f>
        <v>0</v>
      </c>
      <c r="AS89" s="355">
        <f>IF(AC89="",IFERROR('Projection_Base-case'!Q90-Q89,0),0)</f>
        <v>0</v>
      </c>
      <c r="AT89" s="356">
        <f t="shared" si="42"/>
        <v>0</v>
      </c>
      <c r="AU89" s="356">
        <f>IFERROR(100*AS89/'Projection_Base-case'!Q90,0)</f>
        <v>0</v>
      </c>
      <c r="AV89" s="355">
        <f>IF(AC89="",IFERROR('Projection_Base-case'!S90-S89,0),0)</f>
        <v>0</v>
      </c>
      <c r="AW89" s="356">
        <f t="shared" si="43"/>
        <v>0</v>
      </c>
      <c r="AX89" s="357">
        <f>IFERROR(100*AV89/'Projection_Base-case'!S90,0)</f>
        <v>0</v>
      </c>
      <c r="AY89" s="358">
        <f>IF(AC89="",IFERROR('Projection_Base-case'!U90-U89,0),0)</f>
        <v>0</v>
      </c>
      <c r="AZ89" s="359">
        <f t="shared" si="44"/>
        <v>0</v>
      </c>
      <c r="BA89" s="359">
        <f>IFERROR(100*AY89/'Projection_Base-case'!U90,0)</f>
        <v>0</v>
      </c>
      <c r="BB89" s="358">
        <f>IF(AC89="",IFERROR('Projection_Base-case'!W90-W89,0),0)</f>
        <v>0</v>
      </c>
      <c r="BC89" s="359">
        <f t="shared" si="45"/>
        <v>0</v>
      </c>
      <c r="BD89" s="359">
        <f>IFERROR(100*BB89/'Projection_Base-case'!W90,0)</f>
        <v>0</v>
      </c>
      <c r="BE89" s="358">
        <f>IF(AC89="",IFERROR('Projection_Base-case'!Y90-Y89,0),0)</f>
        <v>0</v>
      </c>
      <c r="BF89" s="359">
        <f t="shared" si="46"/>
        <v>0</v>
      </c>
      <c r="BG89" s="359">
        <f>IFERROR(100*BE89/'Projection_Base-case'!Y90,0)</f>
        <v>0</v>
      </c>
      <c r="BH89" s="359">
        <f t="shared" si="47"/>
        <v>0</v>
      </c>
      <c r="BI89" s="360">
        <f t="shared" si="48"/>
        <v>0</v>
      </c>
    </row>
    <row r="90" spans="1:61">
      <c r="A90" s="205">
        <v>86</v>
      </c>
      <c r="B90" s="347">
        <f>IF('Projection_Base-case'!B91&lt;&gt;"",'Projection_Base-case'!B91,0)</f>
        <v>0</v>
      </c>
      <c r="C90" s="347">
        <f>IF('Projection_Base-case'!C91&lt;&gt;"",'Projection_Base-case'!C91,0)</f>
        <v>0</v>
      </c>
      <c r="D90" s="365">
        <f>IF('Projection_Base-case'!D91&lt;&gt;"",'Projection_Base-case'!D91,0)</f>
        <v>0</v>
      </c>
      <c r="E90" s="369"/>
      <c r="F90" s="367" t="str">
        <f t="shared" si="49"/>
        <v>0</v>
      </c>
      <c r="G90" s="241" t="str">
        <f>IF(F90="Scenario1PBT1",'Medium retrofit'!$E$6,IF(F90="Scenario2PBT1",'Medium retrofit'!$F$6,IF(F90="Scenario3PBT1",'Medium retrofit'!$G$6,"")))&amp;IF(F90="Scenario1PBT2",'Medium retrofit'!$H$6,IF(F90="Scenario2PBT2",'Medium retrofit'!$I$6,IF(F90="Scenario3PBT2",'Medium retrofit'!$J$6,"")))&amp;IF(F90="Scenario1PBT3",'Medium retrofit'!$K$6,IF(F90="Scenario2PBT3",'Medium retrofit'!$L$6,IF(F90="Scenario3PBT3",'Medium retrofit'!$M$6,"")))&amp;IF(F90="Scenario1PBT4",'Medium retrofit'!$N$6,IF(F90="Scenario2PBT4",'Medium retrofit'!$O$6,IF(F90="Scenario3PBT4",'Medium retrofit'!$P$6,"")))&amp;IF(F90="Scenario1PBT5",'Medium retrofit'!$Q$6,IF(F90="Scenario2PBT5",'Medium retrofit'!$R$6,IF(F90="Scenario3PBT5",'Medium retrofit'!$S$6,"")))&amp;IF(F90="Scenario1PBT6",'Medium retrofit'!$T$6,IF(F90="Scenario2PBT6",'Medium retrofit'!$U$6,IF(F90="Scenario3PBT6",'Medium retrofit'!$V$6,"")))&amp;IF(F90="Scenario1PBT7",'Medium retrofit'!$W$6,IF(F90="Scenario2PBT7",'Medium retrofit'!$X$6,IF(F90="Scenario3PBT7",'Medium retrofit'!$Y$6,"")))&amp;IF(F90="Scenario1PBT8",'Medium retrofit'!$Z$6,IF(F90="Scenario2PBT8",'Medium retrofit'!$AA$6,IF(F90="Scenario3PBT8",'Medium retrofit'!$AB$6,"")))&amp;IF(F90="Scenario1PBT9",'Medium retrofit'!$AC$6,IF(F90="Scenario2PBT9",'Medium retrofit'!$AD$6,IF(F90="Scenario3PBT9",'Medium retrofit'!$AE$6,"")))&amp;IF(F90="Scenario1PBT10",'Medium retrofit'!$AF$6,IF(F90="Scenario2PBT10",'Medium retrofit'!$AG$6,IF(F90="Scenario3PBT10",'Medium retrofit'!$AH$6,"")))&amp;IF(F90="Scenario1PBT11",'Medium retrofit'!$AI$6,IF(F90="Scenario2PBT11",'Medium retrofit'!$AJ$6,IF(F90="Scenario3PBT11",'Medium retrofit'!$AK$6,"")))&amp;IF(F90="Scenario1PBT12",'Medium retrofit'!$AL$6,IF(F90="Scenario2PBT12",'Medium retrofit'!$AM$6,IF(F90="Scenario3PBT12",'Medium retrofit'!$AN$6,"")))&amp;IF(F90="Scenario1PBT13",'Medium retrofit'!$AO$6,IF(F90="Scenario2PBT13",'Medium retrofit'!$AP$6,IF(F90="Scenario3PBT13",'Medium retrofit'!$AQ$6,"")))&amp;IF(F90="Scenario1PBT14",'Medium retrofit'!$AR$6,IF(F90="Scenario2PBT14",'Medium retrofit'!$AS$6,IF(F90="Scenario3PBT14",'Medium retrofit'!$AT$6,"")))&amp;IF(F90="Scenario1PBT15",'Medium retrofit'!$AU$6,IF(F90="Scenario2PBT15",'Medium retrofit'!$AV$6,IF(F90="Scenario3PBT15",'Medium retrofit'!$AW$6,"")))</f>
        <v/>
      </c>
      <c r="H90" s="123">
        <f t="shared" si="50"/>
        <v>0</v>
      </c>
      <c r="I90" s="239" t="str">
        <f>IF(F90="Scenario1PBT1",'Medium retrofit'!$E$16,IF(F90="Scenario2PBT1",'Medium retrofit'!$F$16,IF(F90="Scenario3PBT1",'Medium retrofit'!$G$16,"")))&amp;IF(F90="Scenario1PBT2",'Medium retrofit'!$H$16,IF(F90="Scenario2PBT2",'Medium retrofit'!$I$16,IF(F90="Scenario3PBT2",'Medium retrofit'!$J$16,"")))&amp;IF(F90="Scenario1PBT3",'Medium retrofit'!$K$16,IF(F90="Scenario2PBT3",'Medium retrofit'!$L$16,IF(F90="Scenario3PBT3",'Medium retrofit'!$M$16,"")))&amp;IF(F90="Scenario1PBT4",'Medium retrofit'!$N$16,IF(F90="Scenario2PBT4",'Medium retrofit'!$O$16,IF(F90="Scenario3PBT4",'Medium retrofit'!$P$16,"")))&amp;IF(F90="Scenario1PBT5",'Medium retrofit'!$Q$16,IF(F90="Scenario2PBT5",'Medium retrofit'!$R$16,IF(F90="Scenario3PBT5",'Medium retrofit'!$S$16,"")))&amp;IF(F90="Scenario1PBT6",'Medium retrofit'!$T$16,IF(F90="Scenario2PBT6",'Medium retrofit'!$U$16,IF(F90="Scenario3PBT6",'Medium retrofit'!$V$16,"")))&amp;IF(F90="Scenario1PBT7",'Medium retrofit'!$W$16,IF(F90="Scenario2PBT7",'Medium retrofit'!$X$16,IF(F90="Scenario3PBT7",'Medium retrofit'!$Y$16,"")))&amp;IF(F90="Scenario1PBT8",'Medium retrofit'!$Z$16,IF(F90="Scenario2PBT8",'Medium retrofit'!$AA$16,IF(F90="Scenario3PBT8",'Medium retrofit'!$AB$16,"")))&amp;IF(F90="Scenario1PBT9",'Medium retrofit'!$AC$16,IF(F90="Scenario2PBT9",'Medium retrofit'!$AD$16,IF(F90="Scenario3PBT9",'Medium retrofit'!$AE$16,"")))&amp;IF(F90="Scenario1PBT10",'Medium retrofit'!$AF$16,IF(F90="Scenario2PBT10",'Medium retrofit'!$AG$16,IF(F90="Scenario3PBT10",'Medium retrofit'!$AH$16,"")))&amp;IF(F90="Scenario1PBT11",'Medium retrofit'!$AI$16,IF(F90="Scenario2PBT11",'Medium retrofit'!$AJ$16,IF(F90="Scenario3PBT11",'Medium retrofit'!$AK$16,"")))&amp;IF(F90="Scenario1PBT12",'Medium retrofit'!$AL$16,IF(F90="Scenario2PBT12",'Medium retrofit'!$AM$16,IF(F90="Scenario3PBT12",'Medium retrofit'!$AN$16,"")))&amp;IF(F90="Scenario1PBT13",'Medium retrofit'!$AO$16,IF(F90="Scenario2PBT13",'Medium retrofit'!$AP$16,IF(F90="Scenario3PBT13",'Medium retrofit'!$AQ$16,"")))&amp;IF(F90="Scenario1PBT14",'Medium retrofit'!$AR$16,IF(F90="Scenario2PBT14",'Medium retrofit'!$AS$16,IF(F90="Scenario3PBT14",'Medium retrofit'!$AT$16,"")))&amp;IF(F90="Scenario1PBT15",'Medium retrofit'!$AU$16,IF(F90="Scenario2PBT15",'Medium retrofit'!$AV$16,IF(F90="Scenario3PBT15",'Medium retrofit'!$AW$16,"")))</f>
        <v/>
      </c>
      <c r="J90" s="123">
        <f t="shared" si="51"/>
        <v>0</v>
      </c>
      <c r="K90" s="123" t="str">
        <f>IF(F90="Scenario1PBT1",'Medium retrofit'!$E$18,IF(F90="Scenario2PBT1",'Medium retrofit'!$F$18,IF(F90="Scenario3PBT1",'Medium retrofit'!$G$18,"")))&amp;IF(F90="Scenario1PBT2",'Medium retrofit'!$H$18,IF(F90="Scenario2PBT2",'Medium retrofit'!$I$18,IF(F90="Scenario3PBT2",'Medium retrofit'!$J$18,"")))&amp;IF(F90="Scenario1PBT3",'Medium retrofit'!$K$18,IF(F90="Scenario2PBT3",'Medium retrofit'!$L$18,IF(F90="Scenario3PBT3",'Medium retrofit'!$M$18,"")))&amp;IF(F90="Scenario1PBT4",'Medium retrofit'!$N$18,IF(F90="Scenario2PBT4",'Medium retrofit'!$O$18,IF(F90="Scenario3PBT4",'Medium retrofit'!$P$18,"")))&amp;IF(F90="Scenario1PBT5",'Medium retrofit'!$Q$18,IF(F90="Scenario2PBT5",'Medium retrofit'!$R$18,IF(F90="Scenario3PBT5",'Medium retrofit'!$S$18,"")))&amp;IF(F90="Scenario1PBT6",'Medium retrofit'!$T$18,IF(F90="Scenario2PBT6",'Medium retrofit'!$U$18,IF(F90="Scenario3PBT6",'Medium retrofit'!$V$18,"")))&amp;IF(F90="Scenario1PBT7",'Medium retrofit'!$W$18,IF(F90="Scenario2PBT7",'Medium retrofit'!$X$18,IF(F90="Scenario3PBT7",'Medium retrofit'!$Y$18,"")))&amp;IF(F90="Scenario1PBT8",'Medium retrofit'!$Z$18,IF(F90="Scenario2PBT8",'Medium retrofit'!$AA$18,IF(F90="Scenario3PBT8",'Medium retrofit'!$AB$18,"")))&amp;IF(F90="Scenario1PBT9",'Medium retrofit'!$AC$18,IF(F90="Scenario2PBT9",'Medium retrofit'!$AD$18,IF(F90="Scenario3PBT9",'Medium retrofit'!$AE$18,"")))&amp;IF(F90="Scenario1PBT10",'Medium retrofit'!$AF$18,IF(F90="Scenario2PBT10",'Medium retrofit'!$AG$18,IF(F90="Scenario3PBT10",'Medium retrofit'!$AH$18,"")))&amp;IF(F90="Scenario1PBT11",'Medium retrofit'!$AI$18,IF(F90="Scenario2PBT11",'Medium retrofit'!$AJ$18,IF(F90="Scenario3PBT11",'Medium retrofit'!$AK$18,"")))&amp;IF(F90="Scenario1PBT12",'Medium retrofit'!$AL$18,IF(F90="Scenario2PBT12",'Medium retrofit'!$AM$18,IF(F90="Scenario3PBT12",'Medium retrofit'!$AN$18,"")))&amp;IF(F90="Scenario1PBT13",'Medium retrofit'!$AO$18,IF(F90="Scenario2PBT13",'Medium retrofit'!$AP$18,IF(F90="Scenario3PBT13",'Medium retrofit'!$AQ$18,"")))&amp;IF(F90="Scenario1PBT14",'Medium retrofit'!$AR$18,IF(F90="Scenario2PBT14",'Medium retrofit'!$AS$18,IF(F90="Scenario3PBT14",'Medium retrofit'!$AT$18,"")))&amp;IF(F90="Scenario1PBT15",'Medium retrofit'!$AU$18,IF(F90="Scenario2PBT15",'Medium retrofit'!$AV$18,IF(F90="Scenario3PBT15",'Medium retrofit'!$AW$18,"")))</f>
        <v/>
      </c>
      <c r="L90" s="123">
        <f t="shared" si="52"/>
        <v>0</v>
      </c>
      <c r="M90" s="123" t="str">
        <f>IF(F90="Scenario1PBT1",'Medium retrofit'!$E$20,IF(F90="Scenario2PBT1",'Medium retrofit'!$F$20,IF(F90="Scenario3PBT1",'Medium retrofit'!$G$20,"")))&amp;IF(F90="Scenario1PBT2",'Medium retrofit'!$H$20,IF(F90="Scenario2PBT2",'Medium retrofit'!$I$20,IF(F90="Scenario3PBT2",'Medium retrofit'!$J$20,"")))&amp;IF(F90="Scenario1PBT3",'Medium retrofit'!$K$20,IF(F90="Scenario2PBT3",'Medium retrofit'!$L$20,IF(F90="Scenario3PBT3",'Medium retrofit'!$M$20,"")))&amp;IF(F90="Scenario1PBT4",'Medium retrofit'!$N$20,IF(F90="Scenario2PBT4",'Medium retrofit'!$O$20,IF(F90="Scenario3PBT4",'Medium retrofit'!$P$20,"")))&amp;IF(F90="Scenario1PBT5",'Medium retrofit'!$Q$20,IF(F90="Scenario2PBT5",'Medium retrofit'!$R$20,IF(F90="Scenario3PBT5",'Medium retrofit'!$S$20,"")))&amp;IF(F90="Scenario1PBT6",'Medium retrofit'!$T$20,IF(F90="Scenario2PBT6",'Medium retrofit'!$U$20,IF(F90="Scenario3PBT6",'Medium retrofit'!$V$20,"")))&amp;IF(F90="Scenario1PBT7",'Medium retrofit'!$W$20,IF(F90="Scenario2PBT7",'Medium retrofit'!$X$20,IF(F90="Scenario3PBT7",'Medium retrofit'!$Y$20,"")))&amp;IF(F90="Scenario1PBT8",'Medium retrofit'!$Z$20,IF(F90="Scenario2PBT8",'Medium retrofit'!$AA$20,IF(F90="Scenario3PBT8",'Medium retrofit'!$AB$20,"")))&amp;IF(F90="Scenario1PBT9",'Medium retrofit'!$AC$20,IF(F90="Scenario2PBT9",'Medium retrofit'!$AD$20,IF(F90="Scenario3PBT9",'Medium retrofit'!$AE$20,"")))&amp;IF(F90="Scenario1PBT10",'Medium retrofit'!$AF$20,IF(F90="Scenario2PBT10",'Medium retrofit'!$AG$20,IF(F90="Scenario3PBT10",'Medium retrofit'!$AH$20,"")))&amp;IF(F90="Scenario1PBT11",'Medium retrofit'!$AI$20,IF(F90="Scenario2PBT11",'Medium retrofit'!$AJ$20,IF(F90="Scenario3PBT11",'Medium retrofit'!$AK$20,"")))&amp;IF(F90="Scenario1PBT12",'Medium retrofit'!$AL$20,IF(F90="Scenario2PBT12",'Medium retrofit'!$AM$20,IF(F90="Scenario3PBT12",'Medium retrofit'!$AN$20,"")))&amp;IF(F90="Scenario1PBT13",'Medium retrofit'!$AO$20,IF(F90="Scenario2PBT13",'Medium retrofit'!$AP$20,IF(F90="Scenario3PBT13",'Medium retrofit'!$AQ$20,"")))&amp;IF(F90="Scenario1PBT14",'Medium retrofit'!$AR$20,IF(F90="Scenario2PBT14",'Medium retrofit'!$AS$20,IF(F90="Scenario3PBT14",'Medium retrofit'!$AT$20,"")))&amp;IF(F90="Scenario1PBT15",'Medium retrofit'!$AU$20,IF(F90="Scenario2PBT15",'Medium retrofit'!$AV$20,IF(F90="Scenario3PBT15",'Medium retrofit'!$AW$20,"")))</f>
        <v/>
      </c>
      <c r="N90" s="124">
        <f t="shared" si="53"/>
        <v>0</v>
      </c>
      <c r="O90" s="245" t="str">
        <f>IF(F90="Scenario1PBT1",'Medium retrofit'!$E$23,IF(F90="Scenario2PBT1",'Medium retrofit'!$F$23,IF(F90="Scenario3PBT1",'Medium retrofit'!$G$23,"")))&amp;IF(F90="Scenario1PBT2",'Medium retrofit'!$H$23,IF(F90="Scenario2PBT2",'Medium retrofit'!$I$23,IF(F90="Scenario3PBT2",'Medium retrofit'!$J$23,"")))&amp;IF(F90="Scenario1PBT3",'Medium retrofit'!$K$23,IF(F90="Scenario2PBT3",'Medium retrofit'!$L$23,IF(F90="Scenario3PBT3",'Medium retrofit'!$M$23,"")))&amp;IF(F90="Scenario1PBT4",'Medium retrofit'!$N$23,IF(F90="Scenario2PBT4",'Medium retrofit'!$O$23,IF(F90="Scenario3PBT4",'Medium retrofit'!$P$23,"")))&amp;IF(F90="Scenario1PBT5",'Medium retrofit'!$Q$23,IF(F90="Scenario2PBT5",'Medium retrofit'!$R$23,IF(F90="Scenario3PBT5",'Medium retrofit'!$S$23,"")))&amp;IF(F90="Scenario1PBT6",'Medium retrofit'!$T$23,IF(F90="Scenario2PBT6",'Medium retrofit'!$U$23,IF(F90="Scenario3PBT6",'Medium retrofit'!$V$23,"")))&amp;IF(F90="Scenario1PBT7",'Medium retrofit'!$W$23,IF(F90="Scenario2PBT7",'Medium retrofit'!$X$23,IF(F90="Scenario3PBT7",'Medium retrofit'!$Y$23,"")))&amp;IF(F90="Scenario1PBT8",'Medium retrofit'!$Z$23,IF(F90="Scenario2PBT8",'Medium retrofit'!$AA$23,IF(F90="Scenario3PBT8",'Medium retrofit'!$AB$23,"")))&amp;IF(F90="Scenario1PBT9",'Medium retrofit'!$AC$23,IF(F90="Scenario2PBT9",'Medium retrofit'!$AD$23,IF(F90="Scenario3PBT9",'Medium retrofit'!$AE$23,"")))&amp;IF(F90="Scenario1PBT10",'Medium retrofit'!$AF$23,IF(F90="Scenario2PBT10",'Medium retrofit'!$AG$23,IF(F90="Scenario3PBT10",'Medium retrofit'!$AH$23,"")))&amp;IF(F90="Scenario1PBT11",'Medium retrofit'!$AI$23,IF(F90="Scenario2PBT11",'Medium retrofit'!$AJ$23,IF(F90="Scenario3PBT11",'Medium retrofit'!$AK$23,"")))&amp;IF(F90="Scenario1PBT12",'Medium retrofit'!$AL$23,IF(F90="Scenario2PBT12",'Medium retrofit'!$AM$23,IF(F90="Scenario3PBT12",'Medium retrofit'!$AN$23,"")))&amp;IF(F90="Scenario1PBT13",'Medium retrofit'!$AO$23,IF(F90="Scenario2PBT13",'Medium retrofit'!$AP$23,IF(F90="Scenario3PBT13",'Medium retrofit'!$AQ$23,"")))&amp;IF(F90="Scenario1PBT14",'Medium retrofit'!$AR$23,IF(F90="Scenario2PBT14",'Medium retrofit'!$AS$23,IF(F90="Scenario3PBT14",'Medium retrofit'!$AT$23,"")))&amp;IF(F90="Scenario1PBT15",'Medium retrofit'!$AU$23,IF(F90="Scenario2PBT15",'Medium retrofit'!$AV$23,IF(F90="Scenario3PBT15",'Medium retrofit'!$AW$23,"")))</f>
        <v/>
      </c>
      <c r="P90" s="123">
        <f t="shared" si="54"/>
        <v>0</v>
      </c>
      <c r="Q90" s="123" t="str">
        <f>IF(F90="Scenario1PBT1",'Medium retrofit'!$E$25,IF(F90="Scenario2PBT1",'Medium retrofit'!$F$25,IF(F90="Scenario3PBT1",'Medium retrofit'!$G$25,"")))&amp;IF(F90="Scenario1PBT2",'Medium retrofit'!$H$25,IF(F90="Scenario2PBT2",'Medium retrofit'!$I$25,IF(F90="Scenario3PBT2",'Medium retrofit'!$J$25,"")))&amp;IF(F90="Scenario1PBT3",'Medium retrofit'!$K$25,IF(F90="Scenario2PBT3",'Medium retrofit'!$L$25,IF(F90="Scenario3PBT3",'Medium retrofit'!$M$25,"")))&amp;IF(F90="Scenario1PBT4",'Medium retrofit'!$N$25,IF(F90="Scenario2PBT4",'Medium retrofit'!$O$25,IF(F90="Scenario3PBT4",'Medium retrofit'!$P$25,"")))&amp;IF(F90="Scenario1PBT5",'Medium retrofit'!$Q$25,IF(F90="Scenario2PBT5",'Medium retrofit'!$R$25,IF(F90="Scenario3PBT5",'Medium retrofit'!$S$25,"")))&amp;IF(F90="Scenario1PBT6",'Medium retrofit'!$T$25,IF(F90="Scenario2PBT6",'Medium retrofit'!$U$25,IF(F90="Scenario3PBT6",'Medium retrofit'!$V$25,"")))&amp;IF(F90="Scenario1PBT7",'Medium retrofit'!$W$25,IF(F90="Scenario2PBT7",'Medium retrofit'!$X$25,IF(F90="Scenario3PBT7",'Medium retrofit'!$Y$25,"")))&amp;IF(F90="Scenario1PBT8",'Medium retrofit'!$Z$25,IF(F90="Scenario2PBT8",'Medium retrofit'!$AA$25,IF(F90="Scenario3PBT8",'Medium retrofit'!$AB$25,"")))&amp;IF(F90="Scenario1PBT9",'Medium retrofit'!$AC$25,IF(F90="Scenario2PBT9",'Medium retrofit'!$AD$25,IF(F90="Scenario3PBT9",'Medium retrofit'!$AE$25,"")))&amp;IF(F90="Scenario1PBT10",'Medium retrofit'!$AF$25,IF(F90="Scenario2PBT10",'Medium retrofit'!$AG$25,IF(F90="Scenario3PBT10",'Medium retrofit'!$AH$25,"")))&amp;IF(F90="Scenario1PBT11",'Medium retrofit'!$AI$25,IF(F90="Scenario2PBT11",'Medium retrofit'!$AJ$25,IF(F90="Scenario3PBT11",'Medium retrofit'!$AK$25,"")))&amp;IF(F90="Scenario1PBT12",'Medium retrofit'!$AL$25,IF(F90="Scenario2PBT12",'Medium retrofit'!$AM$25,IF(F90="Scenario3PBT12",'Medium retrofit'!$AN$25,"")))&amp;IF(F90="Scenario1PBT13",'Medium retrofit'!$AO$25,IF(F90="Scenario2PBT13",'Medium retrofit'!$AP$25,IF(F90="Scenario3PBT13",'Medium retrofit'!$AQ$25,"")))&amp;IF(F90="Scenario1PBT14",'Medium retrofit'!$AR$25,IF(F90="Scenario2PBT14",'Medium retrofit'!$AS$25,IF(F90="Scenario3PBT14",'Medium retrofit'!$AT$25,"")))&amp;IF(F90="Scenario1PBT15",'Medium retrofit'!$AU$25,IF(F90="Scenario2PBT15",'Medium retrofit'!$AV$25,IF(F90="Scenario3PBT15",'Medium retrofit'!$AW$25,"")))</f>
        <v/>
      </c>
      <c r="R90" s="123">
        <f t="shared" si="55"/>
        <v>0</v>
      </c>
      <c r="S90" s="123" t="str">
        <f>IF(F90="Scenario1PBT1",'Medium retrofit'!$E$27,IF(F90="Scenario2PBT1",'Medium retrofit'!$F$27,IF(F90="Scenario3PBT1",'Medium retrofit'!$G$27,"")))&amp;IF(F90="Scenario1PBT2",'Medium retrofit'!$H$27,IF(F90="Scenario2PBT2",'Medium retrofit'!$I$27,IF(F90="Scenario3PBT2",'Medium retrofit'!$J$27,"")))&amp;IF(F90="Scenario1PBT3",'Medium retrofit'!$K$27,IF(F90="Scenario2PBT3",'Medium retrofit'!$L$27,IF(F90="Scenario3PBT3",'Medium retrofit'!$M$27,"")))&amp;IF(F90="Scenario1PBT4",'Medium retrofit'!$N$27,IF(F90="Scenario2PBT4",'Medium retrofit'!$O$27,IF(F90="Scenario3PBT4",'Medium retrofit'!$P$27,"")))&amp;IF(F90="Scenario1PBT5",'Medium retrofit'!$Q$27,IF(F90="Scenario2PBT5",'Medium retrofit'!$R$27,IF(F90="Scenario3PBT5",'Medium retrofit'!$S$27,"")))&amp;IF(F90="Scenario1PBT6",'Medium retrofit'!$T$27,IF(F90="Scenario2PBT6",'Medium retrofit'!$U$27,IF(F90="Scenario3PBT6",'Medium retrofit'!$V$27,"")))&amp;IF(F90="Scenario1PBT7",'Medium retrofit'!$W$27,IF(F90="Scenario2PBT7",'Medium retrofit'!$X$27,IF(F90="Scenario3PBT7",'Medium retrofit'!$Y$27,"")))&amp;IF(F90="Scenario1PBT8",'Medium retrofit'!$Z$27,IF(F90="Scenario2PBT8",'Medium retrofit'!$AA$27,IF(F90="Scenario3PBT8",'Medium retrofit'!$AB$27,"")))&amp;IF(F90="Scenario1PBT9",'Medium retrofit'!$AC$27,IF(F90="Scenario2PBT9",'Medium retrofit'!$AD$27,IF(F90="Scenario3PBT9",'Medium retrofit'!$AE$27,"")))&amp;IF(F90="Scenario1PBT10",'Medium retrofit'!$AF$27,IF(F90="Scenario2PBT10",'Medium retrofit'!$AG$27,IF(F90="Scenario3PBT10",'Medium retrofit'!$AH$27,"")))&amp;IF(F90="Scenario1PBT11",'Medium retrofit'!$AI$27,IF(F90="Scenario2PBT11",'Medium retrofit'!$AJ$27,IF(F90="Scenario3PBT11",'Medium retrofit'!$AK$27,"")))&amp;IF(F90="Scenario1PBT12",'Medium retrofit'!$AL$27,IF(F90="Scenario2PBT12",'Medium retrofit'!$AM$27,IF(F90="Scenario3PBT12",'Medium retrofit'!$AN$27,"")))&amp;IF(F90="Scenario1PBT13",'Medium retrofit'!$AO$27,IF(F90="Scenario2PBT13",'Medium retrofit'!$AP$27,IF(F90="Scenario3PBT13",'Medium retrofit'!$AQ$27,"")))&amp;IF(F90="Scenario1PBT14",'Medium retrofit'!$AR$27,IF(F90="Scenario2PBT14",'Medium retrofit'!$AS$27,IF(F90="Scenario3PBT14",'Medium retrofit'!$AT$27,"")))&amp;IF(F90="Scenario1PBT15",'Medium retrofit'!$AU$27,IF(F90="Scenario2PBT15",'Medium retrofit'!$AV$27,IF(F90="Scenario3PBT15",'Medium retrofit'!$AW$27,"")))</f>
        <v/>
      </c>
      <c r="T90" s="246">
        <f t="shared" si="56"/>
        <v>0</v>
      </c>
      <c r="U90" s="245" t="str">
        <f>IF(F90="Scenario1PBT1",'Medium retrofit'!$E$38,IF(F90="Scenario2PBT1",'Medium retrofit'!$F$38,IF(F90="Scenario3PBT1",'Medium retrofit'!$G$38,"")))&amp;IF(F90="Scenario1PBT2",'Medium retrofit'!$H$38,IF(F90="Scenario2PBT2",'Medium retrofit'!$I$38,IF(F90="Scenario3PBT2",'Medium retrofit'!$J$38,"")))&amp;IF(F90="Scenario1PBT3",'Medium retrofit'!$K$38,IF(F90="Scenario2PBT3",'Medium retrofit'!$L$38,IF(F90="Scenario3PBT3",'Medium retrofit'!$M$38,"")))&amp;IF(F90="Scenario1PBT4",'Medium retrofit'!$N$38,IF(F90="Scenario2PBT4",'Medium retrofit'!$O$38,IF(F90="Scenario3PBT4",'Medium retrofit'!$P$38,"")))&amp;IF(F90="Scenario1PBT5",'Medium retrofit'!$Q$38,IF(F90="Scenario2PBT5",'Medium retrofit'!$R$38,IF(F90="Scenario3PBT5",'Medium retrofit'!$S$38,"")))&amp;IF(F90="Scenario1PBT6",'Medium retrofit'!$T$38,IF(F90="Scenario2PBT6",'Medium retrofit'!$U$38,IF(F90="Scenario3PBT6",'Medium retrofit'!$V$38,"")))&amp;IF(F90="Scenario1PBT7",'Medium retrofit'!$W$38,IF(F90="Scenario2PBT7",'Medium retrofit'!$X$38,IF(F90="Scenario3PBT7",'Medium retrofit'!$Y$38,"")))&amp;IF(F90="Scenario1PBT8",'Medium retrofit'!$Z$38,IF(F90="Scenario2PBT8",'Medium retrofit'!$AA$38,IF(F90="Scenario3PBT8",'Medium retrofit'!$AB$38,"")))&amp;IF(F90="Scenario1PBT9",'Medium retrofit'!$AC$38,IF(F90="Scenario2PBT9",'Medium retrofit'!$AD$38,IF(F90="Scenario3PBT9",'Medium retrofit'!$AE$38,"")))&amp;IF(F90="Scenario1PBT10",'Medium retrofit'!$AF$38,IF(F90="Scenario2PBT10",'Medium retrofit'!$AG$38,IF(F90="Scenario3PBT10",'Medium retrofit'!$AH$38,"")))&amp;IF(F90="Scenario1PBT11",'Medium retrofit'!$AI$38,IF(F90="Scenario2PBT11",'Medium retrofit'!$AJ$38,IF(F90="Scenario3PBT11",'Medium retrofit'!$AK$38,"")))&amp;IF(F90="Scenario1PBT12",'Medium retrofit'!$AL$38,IF(F90="Scenario2PBT12",'Medium retrofit'!$AM$38,IF(F90="Scenario3PBT12",'Medium retrofit'!$AN$38,"")))&amp;IF(F90="Scenario1PBT13",'Medium retrofit'!$AO$38,IF(F90="Scenario2PBT13",'Medium retrofit'!$AP$38,IF(F90="Scenario3PBT13",'Medium retrofit'!$AQ$38,"")))&amp;IF(F90="Scenario1PBT14",'Medium retrofit'!$AR$38,IF(F90="Scenario2PBT14",'Medium retrofit'!$AS$38,IF(F90="Scenario3PBT14",'Medium retrofit'!$AT$38,"")))&amp;IF(F90="Scenario1PBT15",'Medium retrofit'!$AU$38,IF(F90="Scenario2PBT15",'Medium retrofit'!$AV$38,IF(F90="Scenario3PBT15",'Medium retrofit'!$AW$38,"")))</f>
        <v/>
      </c>
      <c r="V90" s="123">
        <f t="shared" si="57"/>
        <v>0</v>
      </c>
      <c r="W90" s="123" t="str">
        <f>IF(F90="Scenario1PBT1",'Medium retrofit'!$E$40,IF(F90="Scenario2PBT1",'Medium retrofit'!$F$40,IF(F90="Scenario3PBT1",'Medium retrofit'!$G$40,"")))&amp;IF(F90="Scenario1PBT2",'Medium retrofit'!$H$40,IF(F90="Scenario2PBT2",'Medium retrofit'!$I$40,IF(F90="Scenario3PBT2",'Medium retrofit'!$J$40,"")))&amp;IF(F90="Scenario1PBT3",'Medium retrofit'!$K$40,IF(F90="Scenario2PBT3",'Medium retrofit'!$L$40,IF(F90="Scenario3PBT3",'Medium retrofit'!$M$40,"")))&amp;IF(F90="Scenario1PBT4",'Medium retrofit'!$N$40,IF(F90="Scenario2PBT4",'Medium retrofit'!$O$40,IF(F90="Scenario3PBT4",'Medium retrofit'!$P$40,"")))&amp;IF(F90="Scenario1PBT5",'Medium retrofit'!$Q$40,IF(F90="Scenario2PBT5",'Medium retrofit'!$R$40,IF(F90="Scenario3PBT5",'Medium retrofit'!$S$40,"")))&amp;IF(F90="Scenario1PBT6",'Medium retrofit'!$T$40,IF(F90="Scenario2PBT6",'Medium retrofit'!$U$40,IF(F90="Scenario3PBT6",'Medium retrofit'!$V$40,"")))&amp;IF(F90="Scenario1PBT7",'Medium retrofit'!$W$40,IF(F90="Scenario2PBT7",'Medium retrofit'!$X$40,IF(F90="Scenario3PBT7",'Medium retrofit'!$Y$40,"")))&amp;IF(F90="Scenario1PBT8",'Medium retrofit'!$Z$40,IF(F90="Scenario2PBT8",'Medium retrofit'!$AA$40,IF(F90="Scenario3PBT8",'Medium retrofit'!$AB$40,"")))&amp;IF(F90="Scenario1PBT9",'Medium retrofit'!$AC$40,IF(F90="Scenario2PBT9",'Medium retrofit'!$AD$40,IF(F90="Scenario3PBT9",'Medium retrofit'!$AE$40,"")))&amp;IF(F90="Scenario1PBT10",'Medium retrofit'!$AF$40,IF(F90="Scenario2PBT10",'Medium retrofit'!$AG$40,IF(F90="Scenario3PBT10",'Medium retrofit'!$AH$40,"")))&amp;IF(F90="Scenario1PBT11",'Medium retrofit'!$AI$40,IF(F90="Scenario2PBT11",'Medium retrofit'!$AJ$40,IF(F90="Scenario3PBT11",'Medium retrofit'!$AK$40,"")))&amp;IF(F90="Scenario1PBT12",'Medium retrofit'!$AL$40,IF(F90="Scenario2PBT12",'Medium retrofit'!$AM$40,IF(F90="Scenario3PBT12",'Medium retrofit'!$AN$40,"")))&amp;IF(F90="Scenario1PBT13",'Medium retrofit'!$AO$40,IF(F90="Scenario2PBT13",'Medium retrofit'!$AP$40,IF(F90="Scenario3PBT13",'Medium retrofit'!$AQ$40,"")))&amp;IF(F90="Scenario1PBT14",'Medium retrofit'!$AR$40,IF(F90="Scenario2PBT14",'Medium retrofit'!$AS$40,IF(F90="Scenario3PBT14",'Medium retrofit'!$AT$40,"")))&amp;IF(F90="Scenario1PBT15",'Medium retrofit'!$AU$40,IF(F90="Scenario2PBT15",'Medium retrofit'!$AV$40,IF(F90="Scenario3PBT15",'Medium retrofit'!$AW$40,"")))</f>
        <v/>
      </c>
      <c r="X90" s="123">
        <f t="shared" si="58"/>
        <v>0</v>
      </c>
      <c r="Y90" s="123" t="str">
        <f>IF(F90="Scenario1PBT1",'Medium retrofit'!$E$42,IF(F90="Scenario2PBT1",'Medium retrofit'!$F$42,IF(F90="Scenario3PBT1",'Medium retrofit'!$G$42,"")))&amp;IF(F90="Scenario1PBT2",'Medium retrofit'!$H$42,IF(F90="Scenario2PBT2",'Medium retrofit'!$I$42,IF(F90="Scenario3PBT2",'Medium retrofit'!$J$42,"")))&amp;IF(F90="Scenario1PBT3",'Medium retrofit'!$K$42,IF(F90="Scenario2PBT3",'Medium retrofit'!$L$42,IF(F90="Scenario3PBT3",'Medium retrofit'!$M$42,"")))&amp;IF(F90="Scenario1PBT4",'Medium retrofit'!$N$42,IF(F90="Scenario2PBT4",'Medium retrofit'!$O$42,IF(F90="Scenario3PBT4",'Medium retrofit'!$P$42,"")))&amp;IF(F90="Scenario1PBT5",'Medium retrofit'!$Q$42,IF(F90="Scenario2PBT5",'Medium retrofit'!$R$42,IF(F90="Scenario3PBT5",'Medium retrofit'!$S$42,"")))&amp;IF(F90="Scenario1PBT6",'Medium retrofit'!$T$42,IF(F90="Scenario2PBT6",'Medium retrofit'!$U$42,IF(F90="Scenario3PBT6",'Medium retrofit'!$V$42,"")))&amp;IF(F90="Scenario1PBT7",'Medium retrofit'!$W$42,IF(F90="Scenario2PBT7",'Medium retrofit'!$X$42,IF(F90="Scenario3PBT7",'Medium retrofit'!$Y$42,"")))&amp;IF(F90="Scenario1PBT8",'Medium retrofit'!$Z$42,IF(F90="Scenario2PBT8",'Medium retrofit'!$AA$42,IF(F90="Scenario3PBT8",'Medium retrofit'!$AB$42,"")))&amp;IF(F90="Scenario1PBT9",'Medium retrofit'!$AC$42,IF(F90="Scenario2PBT9",'Medium retrofit'!$AD$42,IF(F90="Scenario3PBT9",'Medium retrofit'!$AE$42,"")))&amp;IF(F90="Scenario1PBT10",'Medium retrofit'!$AF$42,IF(F90="Scenario2PBT10",'Medium retrofit'!$AG$42,IF(F90="Scenario3PBT10",'Medium retrofit'!$AH$42,"")))&amp;IF(F90="Scenario1PBT11",'Medium retrofit'!$AI$42,IF(F90="Scenario2PBT11",'Medium retrofit'!$AJ$42,IF(F90="Scenario3PBT11",'Medium retrofit'!$AK$42,"")))&amp;IF(F90="Scenario1PBT12",'Medium retrofit'!$AL$42,IF(F90="Scenario2PBT12",'Medium retrofit'!$AM$42,IF(F90="Scenario3PBT12",'Medium retrofit'!$AN$42,"")))&amp;IF(F90="Scenario1PBT13",'Medium retrofit'!$AO$42,IF(F90="Scenario2PBT13",'Medium retrofit'!$AP$42,IF(F90="Scenario3PBT13",'Medium retrofit'!$AQ$42,"")))&amp;IF(F90="Scenario1PBT14",'Medium retrofit'!$AR$42,IF(F90="Scenario2PBT14",'Medium retrofit'!$AS$42,IF(F90="Scenario3PBT14",'Medium retrofit'!$AT$42,"")))&amp;IF(F90="Scenario1PBT15",'Medium retrofit'!$AU$42,IF(F90="Scenario2PBT15",'Medium retrofit'!$AV$42,IF(F90="Scenario3PBT15",'Medium retrofit'!$AW$42,"")))</f>
        <v/>
      </c>
      <c r="Z90" s="123">
        <f t="shared" si="59"/>
        <v>0</v>
      </c>
      <c r="AA90" s="239" t="str">
        <f>IF(F90="Scenario1PBT1",'Medium retrofit'!$E$101,IF(F90="Scenario2PBT1",'Medium retrofit'!$F$101,IF(F90="Scenario3PBT1",'Medium retrofit'!$G$101,"")))&amp;IF(F90="Scenario1PBT2",'Medium retrofit'!$H$101,IF(F90="Scenario2PBT2",'Medium retrofit'!$I$101,IF(F90="Scenario3PBT2",'Medium retrofit'!$J$101,"")))&amp;IF(F90="Scenario1PBT3",'Medium retrofit'!$K$101,IF(F90="Scenario2PBT3",'Medium retrofit'!$L$101,IF(F90="Scenario3PBT3",'Medium retrofit'!$M$101,"")))&amp;IF(F90="Scenario1PBT4",'Medium retrofit'!$N$101,IF(F90="Scenario2PBT4",'Medium retrofit'!$O$101,IF(F90="Scenario3PBT4",'Medium retrofit'!$P$101,"")))&amp;IF(F90="Scenario1PBT5",'Medium retrofit'!$Q$101,IF(F90="Scenario2PBT5",'Medium retrofit'!$R$101,IF(F90="Scenario3PBT5",'Medium retrofit'!$S$101,"")))&amp;IF(F90="Scenario1PBT6",'Medium retrofit'!$T$101,IF(F90="Scenario2PBT6",'Medium retrofit'!$U$101,IF(F90="Scenario3PBT6",'Medium retrofit'!$V$101,"")))&amp;IF(F90="Scenario1PBT7",'Medium retrofit'!$W$101,IF(F90="Scenario2PBT7",'Medium retrofit'!$X$101,IF(F90="Scenario3PBT7",'Medium retrofit'!$Y$101,"")))&amp;IF(F90="Scenario1PBT8",'Medium retrofit'!$Z$101,IF(F90="Scenario2PBT8",'Medium retrofit'!$AA$101,IF(F90="Scenario3PBT8",'Medium retrofit'!$AB$101,"")))&amp;IF(F90="Scenario1PBT9",'Medium retrofit'!$AC$101,IF(F90="Scenario2PBT9",'Medium retrofit'!$AD$101,IF(F90="Scenario3PBT9",'Medium retrofit'!$AE$101,"")))&amp;IF(F90="Scenario1PBT10",'Medium retrofit'!$AF$101,IF(F90="Scenario2PBT10",'Medium retrofit'!$AG$101,IF(F90="Scenario3PBT10",'Medium retrofit'!$AH$101,"")))&amp;IF(F90="Scenario1PBT11",'Medium retrofit'!$AI$101,IF(F90="Scenario2PBT11",'Medium retrofit'!$AJ$101,IF(F90="Scenario3PBT11",'Medium retrofit'!$AK$101,"")))&amp;IF(F90="Scenario1PBT12",'Medium retrofit'!$AL$101,IF(F90="Scenario2PBT12",'Medium retrofit'!$AM$101,IF(F90="Scenario3PBT12",'Medium retrofit'!$AN$101,"")))&amp;IF(F90="Scenario1PBT13",'Medium retrofit'!$AO$101,IF(F90="Scenario2PBT13",'Medium retrofit'!$AP$101,IF(F90="Scenario3PBT13",'Medium retrofit'!$AQ$101,"")))&amp;IF(F90="Scenario1PBT14",'Medium retrofit'!$AR$101,IF(F90="Scenario2PBT14",'Medium retrofit'!$AS$101,IF(F90="Scenario3PBT14",'Medium retrofit'!$AT$101,"")))&amp;IF(F90="Scenario1PBT15",'Medium retrofit'!$AU$101,IF(F90="Scenario2PBT15",'Medium retrofit'!$AV$101,IF(F90="Scenario3PBT15",'Medium retrofit'!$AW$101,"")))</f>
        <v/>
      </c>
      <c r="AB90" s="242">
        <f t="shared" si="60"/>
        <v>0</v>
      </c>
      <c r="AC90" s="364" t="str">
        <f t="shared" si="61"/>
        <v/>
      </c>
      <c r="AD90" s="353">
        <f>IF(AC90="",IFERROR('Projection_Base-case'!G91-G90,0),0)</f>
        <v>0</v>
      </c>
      <c r="AE90" s="350">
        <f t="shared" si="37"/>
        <v>0</v>
      </c>
      <c r="AF90" s="361">
        <f>IFERROR(100*AD90/'Projection_Base-case'!G91,0)</f>
        <v>0</v>
      </c>
      <c r="AG90" s="352">
        <f>IF(AC90="",IFERROR('Projection_Base-case'!I91-I90,0),0)</f>
        <v>0</v>
      </c>
      <c r="AH90" s="353">
        <f t="shared" si="38"/>
        <v>0</v>
      </c>
      <c r="AI90" s="361">
        <f>IFERROR(100*AG90/'Projection_Base-case'!I91,0)</f>
        <v>0</v>
      </c>
      <c r="AJ90" s="352">
        <f>IF(AC90="",IFERROR('Projection_Base-case'!K91-K90,0),0)</f>
        <v>0</v>
      </c>
      <c r="AK90" s="353">
        <f t="shared" si="39"/>
        <v>0</v>
      </c>
      <c r="AL90" s="361">
        <f>IFERROR(100*AJ90/'Projection_Base-case'!K91,0)</f>
        <v>0</v>
      </c>
      <c r="AM90" s="352">
        <f>-IF(AC90="",IFERROR('Projection_Base-case'!M91-M90,0),0)</f>
        <v>0</v>
      </c>
      <c r="AN90" s="353">
        <f t="shared" si="40"/>
        <v>0</v>
      </c>
      <c r="AO90" s="354">
        <f>IFERROR(IF('Projection_Base-case'!N91&gt;0,100*AN90/'Projection_Base-case'!N91,100*AN90/N90),0)</f>
        <v>0</v>
      </c>
      <c r="AP90" s="355">
        <f>IF(AC90="",IFERROR('Projection_Base-case'!O91-O90,0),0)</f>
        <v>0</v>
      </c>
      <c r="AQ90" s="356">
        <f t="shared" si="41"/>
        <v>0</v>
      </c>
      <c r="AR90" s="356">
        <f>IFERROR(100*AP90/'Projection_Base-case'!O91,0)</f>
        <v>0</v>
      </c>
      <c r="AS90" s="355">
        <f>IF(AC90="",IFERROR('Projection_Base-case'!Q91-Q90,0),0)</f>
        <v>0</v>
      </c>
      <c r="AT90" s="356">
        <f t="shared" si="42"/>
        <v>0</v>
      </c>
      <c r="AU90" s="356">
        <f>IFERROR(100*AS90/'Projection_Base-case'!Q91,0)</f>
        <v>0</v>
      </c>
      <c r="AV90" s="355">
        <f>IF(AC90="",IFERROR('Projection_Base-case'!S91-S90,0),0)</f>
        <v>0</v>
      </c>
      <c r="AW90" s="356">
        <f t="shared" si="43"/>
        <v>0</v>
      </c>
      <c r="AX90" s="357">
        <f>IFERROR(100*AV90/'Projection_Base-case'!S91,0)</f>
        <v>0</v>
      </c>
      <c r="AY90" s="358">
        <f>IF(AC90="",IFERROR('Projection_Base-case'!U91-U90,0),0)</f>
        <v>0</v>
      </c>
      <c r="AZ90" s="359">
        <f t="shared" si="44"/>
        <v>0</v>
      </c>
      <c r="BA90" s="359">
        <f>IFERROR(100*AY90/'Projection_Base-case'!U91,0)</f>
        <v>0</v>
      </c>
      <c r="BB90" s="358">
        <f>IF(AC90="",IFERROR('Projection_Base-case'!W91-W90,0),0)</f>
        <v>0</v>
      </c>
      <c r="BC90" s="359">
        <f t="shared" si="45"/>
        <v>0</v>
      </c>
      <c r="BD90" s="359">
        <f>IFERROR(100*BB90/'Projection_Base-case'!W91,0)</f>
        <v>0</v>
      </c>
      <c r="BE90" s="358">
        <f>IF(AC90="",IFERROR('Projection_Base-case'!Y91-Y90,0),0)</f>
        <v>0</v>
      </c>
      <c r="BF90" s="359">
        <f t="shared" si="46"/>
        <v>0</v>
      </c>
      <c r="BG90" s="359">
        <f>IFERROR(100*BE90/'Projection_Base-case'!Y91,0)</f>
        <v>0</v>
      </c>
      <c r="BH90" s="359">
        <f t="shared" si="47"/>
        <v>0</v>
      </c>
      <c r="BI90" s="360">
        <f t="shared" si="48"/>
        <v>0</v>
      </c>
    </row>
    <row r="91" spans="1:61">
      <c r="A91" s="205">
        <v>87</v>
      </c>
      <c r="B91" s="347">
        <f>IF('Projection_Base-case'!B92&lt;&gt;"",'Projection_Base-case'!B92,0)</f>
        <v>0</v>
      </c>
      <c r="C91" s="347">
        <f>IF('Projection_Base-case'!C92&lt;&gt;"",'Projection_Base-case'!C92,0)</f>
        <v>0</v>
      </c>
      <c r="D91" s="365">
        <f>IF('Projection_Base-case'!D92&lt;&gt;"",'Projection_Base-case'!D92,0)</f>
        <v>0</v>
      </c>
      <c r="E91" s="369"/>
      <c r="F91" s="367" t="str">
        <f t="shared" si="49"/>
        <v>0</v>
      </c>
      <c r="G91" s="241" t="str">
        <f>IF(F91="Scenario1PBT1",'Medium retrofit'!$E$6,IF(F91="Scenario2PBT1",'Medium retrofit'!$F$6,IF(F91="Scenario3PBT1",'Medium retrofit'!$G$6,"")))&amp;IF(F91="Scenario1PBT2",'Medium retrofit'!$H$6,IF(F91="Scenario2PBT2",'Medium retrofit'!$I$6,IF(F91="Scenario3PBT2",'Medium retrofit'!$J$6,"")))&amp;IF(F91="Scenario1PBT3",'Medium retrofit'!$K$6,IF(F91="Scenario2PBT3",'Medium retrofit'!$L$6,IF(F91="Scenario3PBT3",'Medium retrofit'!$M$6,"")))&amp;IF(F91="Scenario1PBT4",'Medium retrofit'!$N$6,IF(F91="Scenario2PBT4",'Medium retrofit'!$O$6,IF(F91="Scenario3PBT4",'Medium retrofit'!$P$6,"")))&amp;IF(F91="Scenario1PBT5",'Medium retrofit'!$Q$6,IF(F91="Scenario2PBT5",'Medium retrofit'!$R$6,IF(F91="Scenario3PBT5",'Medium retrofit'!$S$6,"")))&amp;IF(F91="Scenario1PBT6",'Medium retrofit'!$T$6,IF(F91="Scenario2PBT6",'Medium retrofit'!$U$6,IF(F91="Scenario3PBT6",'Medium retrofit'!$V$6,"")))&amp;IF(F91="Scenario1PBT7",'Medium retrofit'!$W$6,IF(F91="Scenario2PBT7",'Medium retrofit'!$X$6,IF(F91="Scenario3PBT7",'Medium retrofit'!$Y$6,"")))&amp;IF(F91="Scenario1PBT8",'Medium retrofit'!$Z$6,IF(F91="Scenario2PBT8",'Medium retrofit'!$AA$6,IF(F91="Scenario3PBT8",'Medium retrofit'!$AB$6,"")))&amp;IF(F91="Scenario1PBT9",'Medium retrofit'!$AC$6,IF(F91="Scenario2PBT9",'Medium retrofit'!$AD$6,IF(F91="Scenario3PBT9",'Medium retrofit'!$AE$6,"")))&amp;IF(F91="Scenario1PBT10",'Medium retrofit'!$AF$6,IF(F91="Scenario2PBT10",'Medium retrofit'!$AG$6,IF(F91="Scenario3PBT10",'Medium retrofit'!$AH$6,"")))&amp;IF(F91="Scenario1PBT11",'Medium retrofit'!$AI$6,IF(F91="Scenario2PBT11",'Medium retrofit'!$AJ$6,IF(F91="Scenario3PBT11",'Medium retrofit'!$AK$6,"")))&amp;IF(F91="Scenario1PBT12",'Medium retrofit'!$AL$6,IF(F91="Scenario2PBT12",'Medium retrofit'!$AM$6,IF(F91="Scenario3PBT12",'Medium retrofit'!$AN$6,"")))&amp;IF(F91="Scenario1PBT13",'Medium retrofit'!$AO$6,IF(F91="Scenario2PBT13",'Medium retrofit'!$AP$6,IF(F91="Scenario3PBT13",'Medium retrofit'!$AQ$6,"")))&amp;IF(F91="Scenario1PBT14",'Medium retrofit'!$AR$6,IF(F91="Scenario2PBT14",'Medium retrofit'!$AS$6,IF(F91="Scenario3PBT14",'Medium retrofit'!$AT$6,"")))&amp;IF(F91="Scenario1PBT15",'Medium retrofit'!$AU$6,IF(F91="Scenario2PBT15",'Medium retrofit'!$AV$6,IF(F91="Scenario3PBT15",'Medium retrofit'!$AW$6,"")))</f>
        <v/>
      </c>
      <c r="H91" s="123">
        <f t="shared" si="50"/>
        <v>0</v>
      </c>
      <c r="I91" s="239" t="str">
        <f>IF(F91="Scenario1PBT1",'Medium retrofit'!$E$16,IF(F91="Scenario2PBT1",'Medium retrofit'!$F$16,IF(F91="Scenario3PBT1",'Medium retrofit'!$G$16,"")))&amp;IF(F91="Scenario1PBT2",'Medium retrofit'!$H$16,IF(F91="Scenario2PBT2",'Medium retrofit'!$I$16,IF(F91="Scenario3PBT2",'Medium retrofit'!$J$16,"")))&amp;IF(F91="Scenario1PBT3",'Medium retrofit'!$K$16,IF(F91="Scenario2PBT3",'Medium retrofit'!$L$16,IF(F91="Scenario3PBT3",'Medium retrofit'!$M$16,"")))&amp;IF(F91="Scenario1PBT4",'Medium retrofit'!$N$16,IF(F91="Scenario2PBT4",'Medium retrofit'!$O$16,IF(F91="Scenario3PBT4",'Medium retrofit'!$P$16,"")))&amp;IF(F91="Scenario1PBT5",'Medium retrofit'!$Q$16,IF(F91="Scenario2PBT5",'Medium retrofit'!$R$16,IF(F91="Scenario3PBT5",'Medium retrofit'!$S$16,"")))&amp;IF(F91="Scenario1PBT6",'Medium retrofit'!$T$16,IF(F91="Scenario2PBT6",'Medium retrofit'!$U$16,IF(F91="Scenario3PBT6",'Medium retrofit'!$V$16,"")))&amp;IF(F91="Scenario1PBT7",'Medium retrofit'!$W$16,IF(F91="Scenario2PBT7",'Medium retrofit'!$X$16,IF(F91="Scenario3PBT7",'Medium retrofit'!$Y$16,"")))&amp;IF(F91="Scenario1PBT8",'Medium retrofit'!$Z$16,IF(F91="Scenario2PBT8",'Medium retrofit'!$AA$16,IF(F91="Scenario3PBT8",'Medium retrofit'!$AB$16,"")))&amp;IF(F91="Scenario1PBT9",'Medium retrofit'!$AC$16,IF(F91="Scenario2PBT9",'Medium retrofit'!$AD$16,IF(F91="Scenario3PBT9",'Medium retrofit'!$AE$16,"")))&amp;IF(F91="Scenario1PBT10",'Medium retrofit'!$AF$16,IF(F91="Scenario2PBT10",'Medium retrofit'!$AG$16,IF(F91="Scenario3PBT10",'Medium retrofit'!$AH$16,"")))&amp;IF(F91="Scenario1PBT11",'Medium retrofit'!$AI$16,IF(F91="Scenario2PBT11",'Medium retrofit'!$AJ$16,IF(F91="Scenario3PBT11",'Medium retrofit'!$AK$16,"")))&amp;IF(F91="Scenario1PBT12",'Medium retrofit'!$AL$16,IF(F91="Scenario2PBT12",'Medium retrofit'!$AM$16,IF(F91="Scenario3PBT12",'Medium retrofit'!$AN$16,"")))&amp;IF(F91="Scenario1PBT13",'Medium retrofit'!$AO$16,IF(F91="Scenario2PBT13",'Medium retrofit'!$AP$16,IF(F91="Scenario3PBT13",'Medium retrofit'!$AQ$16,"")))&amp;IF(F91="Scenario1PBT14",'Medium retrofit'!$AR$16,IF(F91="Scenario2PBT14",'Medium retrofit'!$AS$16,IF(F91="Scenario3PBT14",'Medium retrofit'!$AT$16,"")))&amp;IF(F91="Scenario1PBT15",'Medium retrofit'!$AU$16,IF(F91="Scenario2PBT15",'Medium retrofit'!$AV$16,IF(F91="Scenario3PBT15",'Medium retrofit'!$AW$16,"")))</f>
        <v/>
      </c>
      <c r="J91" s="123">
        <f t="shared" si="51"/>
        <v>0</v>
      </c>
      <c r="K91" s="123" t="str">
        <f>IF(F91="Scenario1PBT1",'Medium retrofit'!$E$18,IF(F91="Scenario2PBT1",'Medium retrofit'!$F$18,IF(F91="Scenario3PBT1",'Medium retrofit'!$G$18,"")))&amp;IF(F91="Scenario1PBT2",'Medium retrofit'!$H$18,IF(F91="Scenario2PBT2",'Medium retrofit'!$I$18,IF(F91="Scenario3PBT2",'Medium retrofit'!$J$18,"")))&amp;IF(F91="Scenario1PBT3",'Medium retrofit'!$K$18,IF(F91="Scenario2PBT3",'Medium retrofit'!$L$18,IF(F91="Scenario3PBT3",'Medium retrofit'!$M$18,"")))&amp;IF(F91="Scenario1PBT4",'Medium retrofit'!$N$18,IF(F91="Scenario2PBT4",'Medium retrofit'!$O$18,IF(F91="Scenario3PBT4",'Medium retrofit'!$P$18,"")))&amp;IF(F91="Scenario1PBT5",'Medium retrofit'!$Q$18,IF(F91="Scenario2PBT5",'Medium retrofit'!$R$18,IF(F91="Scenario3PBT5",'Medium retrofit'!$S$18,"")))&amp;IF(F91="Scenario1PBT6",'Medium retrofit'!$T$18,IF(F91="Scenario2PBT6",'Medium retrofit'!$U$18,IF(F91="Scenario3PBT6",'Medium retrofit'!$V$18,"")))&amp;IF(F91="Scenario1PBT7",'Medium retrofit'!$W$18,IF(F91="Scenario2PBT7",'Medium retrofit'!$X$18,IF(F91="Scenario3PBT7",'Medium retrofit'!$Y$18,"")))&amp;IF(F91="Scenario1PBT8",'Medium retrofit'!$Z$18,IF(F91="Scenario2PBT8",'Medium retrofit'!$AA$18,IF(F91="Scenario3PBT8",'Medium retrofit'!$AB$18,"")))&amp;IF(F91="Scenario1PBT9",'Medium retrofit'!$AC$18,IF(F91="Scenario2PBT9",'Medium retrofit'!$AD$18,IF(F91="Scenario3PBT9",'Medium retrofit'!$AE$18,"")))&amp;IF(F91="Scenario1PBT10",'Medium retrofit'!$AF$18,IF(F91="Scenario2PBT10",'Medium retrofit'!$AG$18,IF(F91="Scenario3PBT10",'Medium retrofit'!$AH$18,"")))&amp;IF(F91="Scenario1PBT11",'Medium retrofit'!$AI$18,IF(F91="Scenario2PBT11",'Medium retrofit'!$AJ$18,IF(F91="Scenario3PBT11",'Medium retrofit'!$AK$18,"")))&amp;IF(F91="Scenario1PBT12",'Medium retrofit'!$AL$18,IF(F91="Scenario2PBT12",'Medium retrofit'!$AM$18,IF(F91="Scenario3PBT12",'Medium retrofit'!$AN$18,"")))&amp;IF(F91="Scenario1PBT13",'Medium retrofit'!$AO$18,IF(F91="Scenario2PBT13",'Medium retrofit'!$AP$18,IF(F91="Scenario3PBT13",'Medium retrofit'!$AQ$18,"")))&amp;IF(F91="Scenario1PBT14",'Medium retrofit'!$AR$18,IF(F91="Scenario2PBT14",'Medium retrofit'!$AS$18,IF(F91="Scenario3PBT14",'Medium retrofit'!$AT$18,"")))&amp;IF(F91="Scenario1PBT15",'Medium retrofit'!$AU$18,IF(F91="Scenario2PBT15",'Medium retrofit'!$AV$18,IF(F91="Scenario3PBT15",'Medium retrofit'!$AW$18,"")))</f>
        <v/>
      </c>
      <c r="L91" s="123">
        <f t="shared" si="52"/>
        <v>0</v>
      </c>
      <c r="M91" s="123" t="str">
        <f>IF(F91="Scenario1PBT1",'Medium retrofit'!$E$20,IF(F91="Scenario2PBT1",'Medium retrofit'!$F$20,IF(F91="Scenario3PBT1",'Medium retrofit'!$G$20,"")))&amp;IF(F91="Scenario1PBT2",'Medium retrofit'!$H$20,IF(F91="Scenario2PBT2",'Medium retrofit'!$I$20,IF(F91="Scenario3PBT2",'Medium retrofit'!$J$20,"")))&amp;IF(F91="Scenario1PBT3",'Medium retrofit'!$K$20,IF(F91="Scenario2PBT3",'Medium retrofit'!$L$20,IF(F91="Scenario3PBT3",'Medium retrofit'!$M$20,"")))&amp;IF(F91="Scenario1PBT4",'Medium retrofit'!$N$20,IF(F91="Scenario2PBT4",'Medium retrofit'!$O$20,IF(F91="Scenario3PBT4",'Medium retrofit'!$P$20,"")))&amp;IF(F91="Scenario1PBT5",'Medium retrofit'!$Q$20,IF(F91="Scenario2PBT5",'Medium retrofit'!$R$20,IF(F91="Scenario3PBT5",'Medium retrofit'!$S$20,"")))&amp;IF(F91="Scenario1PBT6",'Medium retrofit'!$T$20,IF(F91="Scenario2PBT6",'Medium retrofit'!$U$20,IF(F91="Scenario3PBT6",'Medium retrofit'!$V$20,"")))&amp;IF(F91="Scenario1PBT7",'Medium retrofit'!$W$20,IF(F91="Scenario2PBT7",'Medium retrofit'!$X$20,IF(F91="Scenario3PBT7",'Medium retrofit'!$Y$20,"")))&amp;IF(F91="Scenario1PBT8",'Medium retrofit'!$Z$20,IF(F91="Scenario2PBT8",'Medium retrofit'!$AA$20,IF(F91="Scenario3PBT8",'Medium retrofit'!$AB$20,"")))&amp;IF(F91="Scenario1PBT9",'Medium retrofit'!$AC$20,IF(F91="Scenario2PBT9",'Medium retrofit'!$AD$20,IF(F91="Scenario3PBT9",'Medium retrofit'!$AE$20,"")))&amp;IF(F91="Scenario1PBT10",'Medium retrofit'!$AF$20,IF(F91="Scenario2PBT10",'Medium retrofit'!$AG$20,IF(F91="Scenario3PBT10",'Medium retrofit'!$AH$20,"")))&amp;IF(F91="Scenario1PBT11",'Medium retrofit'!$AI$20,IF(F91="Scenario2PBT11",'Medium retrofit'!$AJ$20,IF(F91="Scenario3PBT11",'Medium retrofit'!$AK$20,"")))&amp;IF(F91="Scenario1PBT12",'Medium retrofit'!$AL$20,IF(F91="Scenario2PBT12",'Medium retrofit'!$AM$20,IF(F91="Scenario3PBT12",'Medium retrofit'!$AN$20,"")))&amp;IF(F91="Scenario1PBT13",'Medium retrofit'!$AO$20,IF(F91="Scenario2PBT13",'Medium retrofit'!$AP$20,IF(F91="Scenario3PBT13",'Medium retrofit'!$AQ$20,"")))&amp;IF(F91="Scenario1PBT14",'Medium retrofit'!$AR$20,IF(F91="Scenario2PBT14",'Medium retrofit'!$AS$20,IF(F91="Scenario3PBT14",'Medium retrofit'!$AT$20,"")))&amp;IF(F91="Scenario1PBT15",'Medium retrofit'!$AU$20,IF(F91="Scenario2PBT15",'Medium retrofit'!$AV$20,IF(F91="Scenario3PBT15",'Medium retrofit'!$AW$20,"")))</f>
        <v/>
      </c>
      <c r="N91" s="124">
        <f t="shared" si="53"/>
        <v>0</v>
      </c>
      <c r="O91" s="245" t="str">
        <f>IF(F91="Scenario1PBT1",'Medium retrofit'!$E$23,IF(F91="Scenario2PBT1",'Medium retrofit'!$F$23,IF(F91="Scenario3PBT1",'Medium retrofit'!$G$23,"")))&amp;IF(F91="Scenario1PBT2",'Medium retrofit'!$H$23,IF(F91="Scenario2PBT2",'Medium retrofit'!$I$23,IF(F91="Scenario3PBT2",'Medium retrofit'!$J$23,"")))&amp;IF(F91="Scenario1PBT3",'Medium retrofit'!$K$23,IF(F91="Scenario2PBT3",'Medium retrofit'!$L$23,IF(F91="Scenario3PBT3",'Medium retrofit'!$M$23,"")))&amp;IF(F91="Scenario1PBT4",'Medium retrofit'!$N$23,IF(F91="Scenario2PBT4",'Medium retrofit'!$O$23,IF(F91="Scenario3PBT4",'Medium retrofit'!$P$23,"")))&amp;IF(F91="Scenario1PBT5",'Medium retrofit'!$Q$23,IF(F91="Scenario2PBT5",'Medium retrofit'!$R$23,IF(F91="Scenario3PBT5",'Medium retrofit'!$S$23,"")))&amp;IF(F91="Scenario1PBT6",'Medium retrofit'!$T$23,IF(F91="Scenario2PBT6",'Medium retrofit'!$U$23,IF(F91="Scenario3PBT6",'Medium retrofit'!$V$23,"")))&amp;IF(F91="Scenario1PBT7",'Medium retrofit'!$W$23,IF(F91="Scenario2PBT7",'Medium retrofit'!$X$23,IF(F91="Scenario3PBT7",'Medium retrofit'!$Y$23,"")))&amp;IF(F91="Scenario1PBT8",'Medium retrofit'!$Z$23,IF(F91="Scenario2PBT8",'Medium retrofit'!$AA$23,IF(F91="Scenario3PBT8",'Medium retrofit'!$AB$23,"")))&amp;IF(F91="Scenario1PBT9",'Medium retrofit'!$AC$23,IF(F91="Scenario2PBT9",'Medium retrofit'!$AD$23,IF(F91="Scenario3PBT9",'Medium retrofit'!$AE$23,"")))&amp;IF(F91="Scenario1PBT10",'Medium retrofit'!$AF$23,IF(F91="Scenario2PBT10",'Medium retrofit'!$AG$23,IF(F91="Scenario3PBT10",'Medium retrofit'!$AH$23,"")))&amp;IF(F91="Scenario1PBT11",'Medium retrofit'!$AI$23,IF(F91="Scenario2PBT11",'Medium retrofit'!$AJ$23,IF(F91="Scenario3PBT11",'Medium retrofit'!$AK$23,"")))&amp;IF(F91="Scenario1PBT12",'Medium retrofit'!$AL$23,IF(F91="Scenario2PBT12",'Medium retrofit'!$AM$23,IF(F91="Scenario3PBT12",'Medium retrofit'!$AN$23,"")))&amp;IF(F91="Scenario1PBT13",'Medium retrofit'!$AO$23,IF(F91="Scenario2PBT13",'Medium retrofit'!$AP$23,IF(F91="Scenario3PBT13",'Medium retrofit'!$AQ$23,"")))&amp;IF(F91="Scenario1PBT14",'Medium retrofit'!$AR$23,IF(F91="Scenario2PBT14",'Medium retrofit'!$AS$23,IF(F91="Scenario3PBT14",'Medium retrofit'!$AT$23,"")))&amp;IF(F91="Scenario1PBT15",'Medium retrofit'!$AU$23,IF(F91="Scenario2PBT15",'Medium retrofit'!$AV$23,IF(F91="Scenario3PBT15",'Medium retrofit'!$AW$23,"")))</f>
        <v/>
      </c>
      <c r="P91" s="123">
        <f t="shared" si="54"/>
        <v>0</v>
      </c>
      <c r="Q91" s="123" t="str">
        <f>IF(F91="Scenario1PBT1",'Medium retrofit'!$E$25,IF(F91="Scenario2PBT1",'Medium retrofit'!$F$25,IF(F91="Scenario3PBT1",'Medium retrofit'!$G$25,"")))&amp;IF(F91="Scenario1PBT2",'Medium retrofit'!$H$25,IF(F91="Scenario2PBT2",'Medium retrofit'!$I$25,IF(F91="Scenario3PBT2",'Medium retrofit'!$J$25,"")))&amp;IF(F91="Scenario1PBT3",'Medium retrofit'!$K$25,IF(F91="Scenario2PBT3",'Medium retrofit'!$L$25,IF(F91="Scenario3PBT3",'Medium retrofit'!$M$25,"")))&amp;IF(F91="Scenario1PBT4",'Medium retrofit'!$N$25,IF(F91="Scenario2PBT4",'Medium retrofit'!$O$25,IF(F91="Scenario3PBT4",'Medium retrofit'!$P$25,"")))&amp;IF(F91="Scenario1PBT5",'Medium retrofit'!$Q$25,IF(F91="Scenario2PBT5",'Medium retrofit'!$R$25,IF(F91="Scenario3PBT5",'Medium retrofit'!$S$25,"")))&amp;IF(F91="Scenario1PBT6",'Medium retrofit'!$T$25,IF(F91="Scenario2PBT6",'Medium retrofit'!$U$25,IF(F91="Scenario3PBT6",'Medium retrofit'!$V$25,"")))&amp;IF(F91="Scenario1PBT7",'Medium retrofit'!$W$25,IF(F91="Scenario2PBT7",'Medium retrofit'!$X$25,IF(F91="Scenario3PBT7",'Medium retrofit'!$Y$25,"")))&amp;IF(F91="Scenario1PBT8",'Medium retrofit'!$Z$25,IF(F91="Scenario2PBT8",'Medium retrofit'!$AA$25,IF(F91="Scenario3PBT8",'Medium retrofit'!$AB$25,"")))&amp;IF(F91="Scenario1PBT9",'Medium retrofit'!$AC$25,IF(F91="Scenario2PBT9",'Medium retrofit'!$AD$25,IF(F91="Scenario3PBT9",'Medium retrofit'!$AE$25,"")))&amp;IF(F91="Scenario1PBT10",'Medium retrofit'!$AF$25,IF(F91="Scenario2PBT10",'Medium retrofit'!$AG$25,IF(F91="Scenario3PBT10",'Medium retrofit'!$AH$25,"")))&amp;IF(F91="Scenario1PBT11",'Medium retrofit'!$AI$25,IF(F91="Scenario2PBT11",'Medium retrofit'!$AJ$25,IF(F91="Scenario3PBT11",'Medium retrofit'!$AK$25,"")))&amp;IF(F91="Scenario1PBT12",'Medium retrofit'!$AL$25,IF(F91="Scenario2PBT12",'Medium retrofit'!$AM$25,IF(F91="Scenario3PBT12",'Medium retrofit'!$AN$25,"")))&amp;IF(F91="Scenario1PBT13",'Medium retrofit'!$AO$25,IF(F91="Scenario2PBT13",'Medium retrofit'!$AP$25,IF(F91="Scenario3PBT13",'Medium retrofit'!$AQ$25,"")))&amp;IF(F91="Scenario1PBT14",'Medium retrofit'!$AR$25,IF(F91="Scenario2PBT14",'Medium retrofit'!$AS$25,IF(F91="Scenario3PBT14",'Medium retrofit'!$AT$25,"")))&amp;IF(F91="Scenario1PBT15",'Medium retrofit'!$AU$25,IF(F91="Scenario2PBT15",'Medium retrofit'!$AV$25,IF(F91="Scenario3PBT15",'Medium retrofit'!$AW$25,"")))</f>
        <v/>
      </c>
      <c r="R91" s="123">
        <f t="shared" si="55"/>
        <v>0</v>
      </c>
      <c r="S91" s="123" t="str">
        <f>IF(F91="Scenario1PBT1",'Medium retrofit'!$E$27,IF(F91="Scenario2PBT1",'Medium retrofit'!$F$27,IF(F91="Scenario3PBT1",'Medium retrofit'!$G$27,"")))&amp;IF(F91="Scenario1PBT2",'Medium retrofit'!$H$27,IF(F91="Scenario2PBT2",'Medium retrofit'!$I$27,IF(F91="Scenario3PBT2",'Medium retrofit'!$J$27,"")))&amp;IF(F91="Scenario1PBT3",'Medium retrofit'!$K$27,IF(F91="Scenario2PBT3",'Medium retrofit'!$L$27,IF(F91="Scenario3PBT3",'Medium retrofit'!$M$27,"")))&amp;IF(F91="Scenario1PBT4",'Medium retrofit'!$N$27,IF(F91="Scenario2PBT4",'Medium retrofit'!$O$27,IF(F91="Scenario3PBT4",'Medium retrofit'!$P$27,"")))&amp;IF(F91="Scenario1PBT5",'Medium retrofit'!$Q$27,IF(F91="Scenario2PBT5",'Medium retrofit'!$R$27,IF(F91="Scenario3PBT5",'Medium retrofit'!$S$27,"")))&amp;IF(F91="Scenario1PBT6",'Medium retrofit'!$T$27,IF(F91="Scenario2PBT6",'Medium retrofit'!$U$27,IF(F91="Scenario3PBT6",'Medium retrofit'!$V$27,"")))&amp;IF(F91="Scenario1PBT7",'Medium retrofit'!$W$27,IF(F91="Scenario2PBT7",'Medium retrofit'!$X$27,IF(F91="Scenario3PBT7",'Medium retrofit'!$Y$27,"")))&amp;IF(F91="Scenario1PBT8",'Medium retrofit'!$Z$27,IF(F91="Scenario2PBT8",'Medium retrofit'!$AA$27,IF(F91="Scenario3PBT8",'Medium retrofit'!$AB$27,"")))&amp;IF(F91="Scenario1PBT9",'Medium retrofit'!$AC$27,IF(F91="Scenario2PBT9",'Medium retrofit'!$AD$27,IF(F91="Scenario3PBT9",'Medium retrofit'!$AE$27,"")))&amp;IF(F91="Scenario1PBT10",'Medium retrofit'!$AF$27,IF(F91="Scenario2PBT10",'Medium retrofit'!$AG$27,IF(F91="Scenario3PBT10",'Medium retrofit'!$AH$27,"")))&amp;IF(F91="Scenario1PBT11",'Medium retrofit'!$AI$27,IF(F91="Scenario2PBT11",'Medium retrofit'!$AJ$27,IF(F91="Scenario3PBT11",'Medium retrofit'!$AK$27,"")))&amp;IF(F91="Scenario1PBT12",'Medium retrofit'!$AL$27,IF(F91="Scenario2PBT12",'Medium retrofit'!$AM$27,IF(F91="Scenario3PBT12",'Medium retrofit'!$AN$27,"")))&amp;IF(F91="Scenario1PBT13",'Medium retrofit'!$AO$27,IF(F91="Scenario2PBT13",'Medium retrofit'!$AP$27,IF(F91="Scenario3PBT13",'Medium retrofit'!$AQ$27,"")))&amp;IF(F91="Scenario1PBT14",'Medium retrofit'!$AR$27,IF(F91="Scenario2PBT14",'Medium retrofit'!$AS$27,IF(F91="Scenario3PBT14",'Medium retrofit'!$AT$27,"")))&amp;IF(F91="Scenario1PBT15",'Medium retrofit'!$AU$27,IF(F91="Scenario2PBT15",'Medium retrofit'!$AV$27,IF(F91="Scenario3PBT15",'Medium retrofit'!$AW$27,"")))</f>
        <v/>
      </c>
      <c r="T91" s="246">
        <f t="shared" si="56"/>
        <v>0</v>
      </c>
      <c r="U91" s="245" t="str">
        <f>IF(F91="Scenario1PBT1",'Medium retrofit'!$E$38,IF(F91="Scenario2PBT1",'Medium retrofit'!$F$38,IF(F91="Scenario3PBT1",'Medium retrofit'!$G$38,"")))&amp;IF(F91="Scenario1PBT2",'Medium retrofit'!$H$38,IF(F91="Scenario2PBT2",'Medium retrofit'!$I$38,IF(F91="Scenario3PBT2",'Medium retrofit'!$J$38,"")))&amp;IF(F91="Scenario1PBT3",'Medium retrofit'!$K$38,IF(F91="Scenario2PBT3",'Medium retrofit'!$L$38,IF(F91="Scenario3PBT3",'Medium retrofit'!$M$38,"")))&amp;IF(F91="Scenario1PBT4",'Medium retrofit'!$N$38,IF(F91="Scenario2PBT4",'Medium retrofit'!$O$38,IF(F91="Scenario3PBT4",'Medium retrofit'!$P$38,"")))&amp;IF(F91="Scenario1PBT5",'Medium retrofit'!$Q$38,IF(F91="Scenario2PBT5",'Medium retrofit'!$R$38,IF(F91="Scenario3PBT5",'Medium retrofit'!$S$38,"")))&amp;IF(F91="Scenario1PBT6",'Medium retrofit'!$T$38,IF(F91="Scenario2PBT6",'Medium retrofit'!$U$38,IF(F91="Scenario3PBT6",'Medium retrofit'!$V$38,"")))&amp;IF(F91="Scenario1PBT7",'Medium retrofit'!$W$38,IF(F91="Scenario2PBT7",'Medium retrofit'!$X$38,IF(F91="Scenario3PBT7",'Medium retrofit'!$Y$38,"")))&amp;IF(F91="Scenario1PBT8",'Medium retrofit'!$Z$38,IF(F91="Scenario2PBT8",'Medium retrofit'!$AA$38,IF(F91="Scenario3PBT8",'Medium retrofit'!$AB$38,"")))&amp;IF(F91="Scenario1PBT9",'Medium retrofit'!$AC$38,IF(F91="Scenario2PBT9",'Medium retrofit'!$AD$38,IF(F91="Scenario3PBT9",'Medium retrofit'!$AE$38,"")))&amp;IF(F91="Scenario1PBT10",'Medium retrofit'!$AF$38,IF(F91="Scenario2PBT10",'Medium retrofit'!$AG$38,IF(F91="Scenario3PBT10",'Medium retrofit'!$AH$38,"")))&amp;IF(F91="Scenario1PBT11",'Medium retrofit'!$AI$38,IF(F91="Scenario2PBT11",'Medium retrofit'!$AJ$38,IF(F91="Scenario3PBT11",'Medium retrofit'!$AK$38,"")))&amp;IF(F91="Scenario1PBT12",'Medium retrofit'!$AL$38,IF(F91="Scenario2PBT12",'Medium retrofit'!$AM$38,IF(F91="Scenario3PBT12",'Medium retrofit'!$AN$38,"")))&amp;IF(F91="Scenario1PBT13",'Medium retrofit'!$AO$38,IF(F91="Scenario2PBT13",'Medium retrofit'!$AP$38,IF(F91="Scenario3PBT13",'Medium retrofit'!$AQ$38,"")))&amp;IF(F91="Scenario1PBT14",'Medium retrofit'!$AR$38,IF(F91="Scenario2PBT14",'Medium retrofit'!$AS$38,IF(F91="Scenario3PBT14",'Medium retrofit'!$AT$38,"")))&amp;IF(F91="Scenario1PBT15",'Medium retrofit'!$AU$38,IF(F91="Scenario2PBT15",'Medium retrofit'!$AV$38,IF(F91="Scenario3PBT15",'Medium retrofit'!$AW$38,"")))</f>
        <v/>
      </c>
      <c r="V91" s="123">
        <f t="shared" si="57"/>
        <v>0</v>
      </c>
      <c r="W91" s="123" t="str">
        <f>IF(F91="Scenario1PBT1",'Medium retrofit'!$E$40,IF(F91="Scenario2PBT1",'Medium retrofit'!$F$40,IF(F91="Scenario3PBT1",'Medium retrofit'!$G$40,"")))&amp;IF(F91="Scenario1PBT2",'Medium retrofit'!$H$40,IF(F91="Scenario2PBT2",'Medium retrofit'!$I$40,IF(F91="Scenario3PBT2",'Medium retrofit'!$J$40,"")))&amp;IF(F91="Scenario1PBT3",'Medium retrofit'!$K$40,IF(F91="Scenario2PBT3",'Medium retrofit'!$L$40,IF(F91="Scenario3PBT3",'Medium retrofit'!$M$40,"")))&amp;IF(F91="Scenario1PBT4",'Medium retrofit'!$N$40,IF(F91="Scenario2PBT4",'Medium retrofit'!$O$40,IF(F91="Scenario3PBT4",'Medium retrofit'!$P$40,"")))&amp;IF(F91="Scenario1PBT5",'Medium retrofit'!$Q$40,IF(F91="Scenario2PBT5",'Medium retrofit'!$R$40,IF(F91="Scenario3PBT5",'Medium retrofit'!$S$40,"")))&amp;IF(F91="Scenario1PBT6",'Medium retrofit'!$T$40,IF(F91="Scenario2PBT6",'Medium retrofit'!$U$40,IF(F91="Scenario3PBT6",'Medium retrofit'!$V$40,"")))&amp;IF(F91="Scenario1PBT7",'Medium retrofit'!$W$40,IF(F91="Scenario2PBT7",'Medium retrofit'!$X$40,IF(F91="Scenario3PBT7",'Medium retrofit'!$Y$40,"")))&amp;IF(F91="Scenario1PBT8",'Medium retrofit'!$Z$40,IF(F91="Scenario2PBT8",'Medium retrofit'!$AA$40,IF(F91="Scenario3PBT8",'Medium retrofit'!$AB$40,"")))&amp;IF(F91="Scenario1PBT9",'Medium retrofit'!$AC$40,IF(F91="Scenario2PBT9",'Medium retrofit'!$AD$40,IF(F91="Scenario3PBT9",'Medium retrofit'!$AE$40,"")))&amp;IF(F91="Scenario1PBT10",'Medium retrofit'!$AF$40,IF(F91="Scenario2PBT10",'Medium retrofit'!$AG$40,IF(F91="Scenario3PBT10",'Medium retrofit'!$AH$40,"")))&amp;IF(F91="Scenario1PBT11",'Medium retrofit'!$AI$40,IF(F91="Scenario2PBT11",'Medium retrofit'!$AJ$40,IF(F91="Scenario3PBT11",'Medium retrofit'!$AK$40,"")))&amp;IF(F91="Scenario1PBT12",'Medium retrofit'!$AL$40,IF(F91="Scenario2PBT12",'Medium retrofit'!$AM$40,IF(F91="Scenario3PBT12",'Medium retrofit'!$AN$40,"")))&amp;IF(F91="Scenario1PBT13",'Medium retrofit'!$AO$40,IF(F91="Scenario2PBT13",'Medium retrofit'!$AP$40,IF(F91="Scenario3PBT13",'Medium retrofit'!$AQ$40,"")))&amp;IF(F91="Scenario1PBT14",'Medium retrofit'!$AR$40,IF(F91="Scenario2PBT14",'Medium retrofit'!$AS$40,IF(F91="Scenario3PBT14",'Medium retrofit'!$AT$40,"")))&amp;IF(F91="Scenario1PBT15",'Medium retrofit'!$AU$40,IF(F91="Scenario2PBT15",'Medium retrofit'!$AV$40,IF(F91="Scenario3PBT15",'Medium retrofit'!$AW$40,"")))</f>
        <v/>
      </c>
      <c r="X91" s="123">
        <f t="shared" si="58"/>
        <v>0</v>
      </c>
      <c r="Y91" s="123" t="str">
        <f>IF(F91="Scenario1PBT1",'Medium retrofit'!$E$42,IF(F91="Scenario2PBT1",'Medium retrofit'!$F$42,IF(F91="Scenario3PBT1",'Medium retrofit'!$G$42,"")))&amp;IF(F91="Scenario1PBT2",'Medium retrofit'!$H$42,IF(F91="Scenario2PBT2",'Medium retrofit'!$I$42,IF(F91="Scenario3PBT2",'Medium retrofit'!$J$42,"")))&amp;IF(F91="Scenario1PBT3",'Medium retrofit'!$K$42,IF(F91="Scenario2PBT3",'Medium retrofit'!$L$42,IF(F91="Scenario3PBT3",'Medium retrofit'!$M$42,"")))&amp;IF(F91="Scenario1PBT4",'Medium retrofit'!$N$42,IF(F91="Scenario2PBT4",'Medium retrofit'!$O$42,IF(F91="Scenario3PBT4",'Medium retrofit'!$P$42,"")))&amp;IF(F91="Scenario1PBT5",'Medium retrofit'!$Q$42,IF(F91="Scenario2PBT5",'Medium retrofit'!$R$42,IF(F91="Scenario3PBT5",'Medium retrofit'!$S$42,"")))&amp;IF(F91="Scenario1PBT6",'Medium retrofit'!$T$42,IF(F91="Scenario2PBT6",'Medium retrofit'!$U$42,IF(F91="Scenario3PBT6",'Medium retrofit'!$V$42,"")))&amp;IF(F91="Scenario1PBT7",'Medium retrofit'!$W$42,IF(F91="Scenario2PBT7",'Medium retrofit'!$X$42,IF(F91="Scenario3PBT7",'Medium retrofit'!$Y$42,"")))&amp;IF(F91="Scenario1PBT8",'Medium retrofit'!$Z$42,IF(F91="Scenario2PBT8",'Medium retrofit'!$AA$42,IF(F91="Scenario3PBT8",'Medium retrofit'!$AB$42,"")))&amp;IF(F91="Scenario1PBT9",'Medium retrofit'!$AC$42,IF(F91="Scenario2PBT9",'Medium retrofit'!$AD$42,IF(F91="Scenario3PBT9",'Medium retrofit'!$AE$42,"")))&amp;IF(F91="Scenario1PBT10",'Medium retrofit'!$AF$42,IF(F91="Scenario2PBT10",'Medium retrofit'!$AG$42,IF(F91="Scenario3PBT10",'Medium retrofit'!$AH$42,"")))&amp;IF(F91="Scenario1PBT11",'Medium retrofit'!$AI$42,IF(F91="Scenario2PBT11",'Medium retrofit'!$AJ$42,IF(F91="Scenario3PBT11",'Medium retrofit'!$AK$42,"")))&amp;IF(F91="Scenario1PBT12",'Medium retrofit'!$AL$42,IF(F91="Scenario2PBT12",'Medium retrofit'!$AM$42,IF(F91="Scenario3PBT12",'Medium retrofit'!$AN$42,"")))&amp;IF(F91="Scenario1PBT13",'Medium retrofit'!$AO$42,IF(F91="Scenario2PBT13",'Medium retrofit'!$AP$42,IF(F91="Scenario3PBT13",'Medium retrofit'!$AQ$42,"")))&amp;IF(F91="Scenario1PBT14",'Medium retrofit'!$AR$42,IF(F91="Scenario2PBT14",'Medium retrofit'!$AS$42,IF(F91="Scenario3PBT14",'Medium retrofit'!$AT$42,"")))&amp;IF(F91="Scenario1PBT15",'Medium retrofit'!$AU$42,IF(F91="Scenario2PBT15",'Medium retrofit'!$AV$42,IF(F91="Scenario3PBT15",'Medium retrofit'!$AW$42,"")))</f>
        <v/>
      </c>
      <c r="Z91" s="123">
        <f t="shared" si="59"/>
        <v>0</v>
      </c>
      <c r="AA91" s="239" t="str">
        <f>IF(F91="Scenario1PBT1",'Medium retrofit'!$E$101,IF(F91="Scenario2PBT1",'Medium retrofit'!$F$101,IF(F91="Scenario3PBT1",'Medium retrofit'!$G$101,"")))&amp;IF(F91="Scenario1PBT2",'Medium retrofit'!$H$101,IF(F91="Scenario2PBT2",'Medium retrofit'!$I$101,IF(F91="Scenario3PBT2",'Medium retrofit'!$J$101,"")))&amp;IF(F91="Scenario1PBT3",'Medium retrofit'!$K$101,IF(F91="Scenario2PBT3",'Medium retrofit'!$L$101,IF(F91="Scenario3PBT3",'Medium retrofit'!$M$101,"")))&amp;IF(F91="Scenario1PBT4",'Medium retrofit'!$N$101,IF(F91="Scenario2PBT4",'Medium retrofit'!$O$101,IF(F91="Scenario3PBT4",'Medium retrofit'!$P$101,"")))&amp;IF(F91="Scenario1PBT5",'Medium retrofit'!$Q$101,IF(F91="Scenario2PBT5",'Medium retrofit'!$R$101,IF(F91="Scenario3PBT5",'Medium retrofit'!$S$101,"")))&amp;IF(F91="Scenario1PBT6",'Medium retrofit'!$T$101,IF(F91="Scenario2PBT6",'Medium retrofit'!$U$101,IF(F91="Scenario3PBT6",'Medium retrofit'!$V$101,"")))&amp;IF(F91="Scenario1PBT7",'Medium retrofit'!$W$101,IF(F91="Scenario2PBT7",'Medium retrofit'!$X$101,IF(F91="Scenario3PBT7",'Medium retrofit'!$Y$101,"")))&amp;IF(F91="Scenario1PBT8",'Medium retrofit'!$Z$101,IF(F91="Scenario2PBT8",'Medium retrofit'!$AA$101,IF(F91="Scenario3PBT8",'Medium retrofit'!$AB$101,"")))&amp;IF(F91="Scenario1PBT9",'Medium retrofit'!$AC$101,IF(F91="Scenario2PBT9",'Medium retrofit'!$AD$101,IF(F91="Scenario3PBT9",'Medium retrofit'!$AE$101,"")))&amp;IF(F91="Scenario1PBT10",'Medium retrofit'!$AF$101,IF(F91="Scenario2PBT10",'Medium retrofit'!$AG$101,IF(F91="Scenario3PBT10",'Medium retrofit'!$AH$101,"")))&amp;IF(F91="Scenario1PBT11",'Medium retrofit'!$AI$101,IF(F91="Scenario2PBT11",'Medium retrofit'!$AJ$101,IF(F91="Scenario3PBT11",'Medium retrofit'!$AK$101,"")))&amp;IF(F91="Scenario1PBT12",'Medium retrofit'!$AL$101,IF(F91="Scenario2PBT12",'Medium retrofit'!$AM$101,IF(F91="Scenario3PBT12",'Medium retrofit'!$AN$101,"")))&amp;IF(F91="Scenario1PBT13",'Medium retrofit'!$AO$101,IF(F91="Scenario2PBT13",'Medium retrofit'!$AP$101,IF(F91="Scenario3PBT13",'Medium retrofit'!$AQ$101,"")))&amp;IF(F91="Scenario1PBT14",'Medium retrofit'!$AR$101,IF(F91="Scenario2PBT14",'Medium retrofit'!$AS$101,IF(F91="Scenario3PBT14",'Medium retrofit'!$AT$101,"")))&amp;IF(F91="Scenario1PBT15",'Medium retrofit'!$AU$101,IF(F91="Scenario2PBT15",'Medium retrofit'!$AV$101,IF(F91="Scenario3PBT15",'Medium retrofit'!$AW$101,"")))</f>
        <v/>
      </c>
      <c r="AB91" s="242">
        <f t="shared" si="60"/>
        <v>0</v>
      </c>
      <c r="AC91" s="364" t="str">
        <f t="shared" si="61"/>
        <v/>
      </c>
      <c r="AD91" s="353">
        <f>IF(AC91="",IFERROR('Projection_Base-case'!G92-G91,0),0)</f>
        <v>0</v>
      </c>
      <c r="AE91" s="350">
        <f t="shared" si="37"/>
        <v>0</v>
      </c>
      <c r="AF91" s="361">
        <f>IFERROR(100*AD91/'Projection_Base-case'!G92,0)</f>
        <v>0</v>
      </c>
      <c r="AG91" s="352">
        <f>IF(AC91="",IFERROR('Projection_Base-case'!I92-I91,0),0)</f>
        <v>0</v>
      </c>
      <c r="AH91" s="353">
        <f t="shared" si="38"/>
        <v>0</v>
      </c>
      <c r="AI91" s="361">
        <f>IFERROR(100*AG91/'Projection_Base-case'!I92,0)</f>
        <v>0</v>
      </c>
      <c r="AJ91" s="352">
        <f>IF(AC91="",IFERROR('Projection_Base-case'!K92-K91,0),0)</f>
        <v>0</v>
      </c>
      <c r="AK91" s="353">
        <f t="shared" si="39"/>
        <v>0</v>
      </c>
      <c r="AL91" s="361">
        <f>IFERROR(100*AJ91/'Projection_Base-case'!K92,0)</f>
        <v>0</v>
      </c>
      <c r="AM91" s="352">
        <f>-IF(AC91="",IFERROR('Projection_Base-case'!M92-M91,0),0)</f>
        <v>0</v>
      </c>
      <c r="AN91" s="353">
        <f t="shared" si="40"/>
        <v>0</v>
      </c>
      <c r="AO91" s="354">
        <f>IFERROR(IF('Projection_Base-case'!N92&gt;0,100*AN91/'Projection_Base-case'!N92,100*AN91/N91),0)</f>
        <v>0</v>
      </c>
      <c r="AP91" s="355">
        <f>IF(AC91="",IFERROR('Projection_Base-case'!O92-O91,0),0)</f>
        <v>0</v>
      </c>
      <c r="AQ91" s="356">
        <f t="shared" si="41"/>
        <v>0</v>
      </c>
      <c r="AR91" s="356">
        <f>IFERROR(100*AP91/'Projection_Base-case'!O92,0)</f>
        <v>0</v>
      </c>
      <c r="AS91" s="355">
        <f>IF(AC91="",IFERROR('Projection_Base-case'!Q92-Q91,0),0)</f>
        <v>0</v>
      </c>
      <c r="AT91" s="356">
        <f t="shared" si="42"/>
        <v>0</v>
      </c>
      <c r="AU91" s="356">
        <f>IFERROR(100*AS91/'Projection_Base-case'!Q92,0)</f>
        <v>0</v>
      </c>
      <c r="AV91" s="355">
        <f>IF(AC91="",IFERROR('Projection_Base-case'!S92-S91,0),0)</f>
        <v>0</v>
      </c>
      <c r="AW91" s="356">
        <f t="shared" si="43"/>
        <v>0</v>
      </c>
      <c r="AX91" s="357">
        <f>IFERROR(100*AV91/'Projection_Base-case'!S92,0)</f>
        <v>0</v>
      </c>
      <c r="AY91" s="358">
        <f>IF(AC91="",IFERROR('Projection_Base-case'!U92-U91,0),0)</f>
        <v>0</v>
      </c>
      <c r="AZ91" s="359">
        <f t="shared" si="44"/>
        <v>0</v>
      </c>
      <c r="BA91" s="359">
        <f>IFERROR(100*AY91/'Projection_Base-case'!U92,0)</f>
        <v>0</v>
      </c>
      <c r="BB91" s="358">
        <f>IF(AC91="",IFERROR('Projection_Base-case'!W92-W91,0),0)</f>
        <v>0</v>
      </c>
      <c r="BC91" s="359">
        <f t="shared" si="45"/>
        <v>0</v>
      </c>
      <c r="BD91" s="359">
        <f>IFERROR(100*BB91/'Projection_Base-case'!W92,0)</f>
        <v>0</v>
      </c>
      <c r="BE91" s="358">
        <f>IF(AC91="",IFERROR('Projection_Base-case'!Y92-Y91,0),0)</f>
        <v>0</v>
      </c>
      <c r="BF91" s="359">
        <f t="shared" si="46"/>
        <v>0</v>
      </c>
      <c r="BG91" s="359">
        <f>IFERROR(100*BE91/'Projection_Base-case'!Y92,0)</f>
        <v>0</v>
      </c>
      <c r="BH91" s="359">
        <f t="shared" si="47"/>
        <v>0</v>
      </c>
      <c r="BI91" s="360">
        <f t="shared" si="48"/>
        <v>0</v>
      </c>
    </row>
    <row r="92" spans="1:61">
      <c r="A92" s="205">
        <v>88</v>
      </c>
      <c r="B92" s="347">
        <f>IF('Projection_Base-case'!B93&lt;&gt;"",'Projection_Base-case'!B93,0)</f>
        <v>0</v>
      </c>
      <c r="C92" s="347">
        <f>IF('Projection_Base-case'!C93&lt;&gt;"",'Projection_Base-case'!C93,0)</f>
        <v>0</v>
      </c>
      <c r="D92" s="365">
        <f>IF('Projection_Base-case'!D93&lt;&gt;"",'Projection_Base-case'!D93,0)</f>
        <v>0</v>
      </c>
      <c r="E92" s="369"/>
      <c r="F92" s="367" t="str">
        <f t="shared" si="49"/>
        <v>0</v>
      </c>
      <c r="G92" s="241" t="str">
        <f>IF(F92="Scenario1PBT1",'Medium retrofit'!$E$6,IF(F92="Scenario2PBT1",'Medium retrofit'!$F$6,IF(F92="Scenario3PBT1",'Medium retrofit'!$G$6,"")))&amp;IF(F92="Scenario1PBT2",'Medium retrofit'!$H$6,IF(F92="Scenario2PBT2",'Medium retrofit'!$I$6,IF(F92="Scenario3PBT2",'Medium retrofit'!$J$6,"")))&amp;IF(F92="Scenario1PBT3",'Medium retrofit'!$K$6,IF(F92="Scenario2PBT3",'Medium retrofit'!$L$6,IF(F92="Scenario3PBT3",'Medium retrofit'!$M$6,"")))&amp;IF(F92="Scenario1PBT4",'Medium retrofit'!$N$6,IF(F92="Scenario2PBT4",'Medium retrofit'!$O$6,IF(F92="Scenario3PBT4",'Medium retrofit'!$P$6,"")))&amp;IF(F92="Scenario1PBT5",'Medium retrofit'!$Q$6,IF(F92="Scenario2PBT5",'Medium retrofit'!$R$6,IF(F92="Scenario3PBT5",'Medium retrofit'!$S$6,"")))&amp;IF(F92="Scenario1PBT6",'Medium retrofit'!$T$6,IF(F92="Scenario2PBT6",'Medium retrofit'!$U$6,IF(F92="Scenario3PBT6",'Medium retrofit'!$V$6,"")))&amp;IF(F92="Scenario1PBT7",'Medium retrofit'!$W$6,IF(F92="Scenario2PBT7",'Medium retrofit'!$X$6,IF(F92="Scenario3PBT7",'Medium retrofit'!$Y$6,"")))&amp;IF(F92="Scenario1PBT8",'Medium retrofit'!$Z$6,IF(F92="Scenario2PBT8",'Medium retrofit'!$AA$6,IF(F92="Scenario3PBT8",'Medium retrofit'!$AB$6,"")))&amp;IF(F92="Scenario1PBT9",'Medium retrofit'!$AC$6,IF(F92="Scenario2PBT9",'Medium retrofit'!$AD$6,IF(F92="Scenario3PBT9",'Medium retrofit'!$AE$6,"")))&amp;IF(F92="Scenario1PBT10",'Medium retrofit'!$AF$6,IF(F92="Scenario2PBT10",'Medium retrofit'!$AG$6,IF(F92="Scenario3PBT10",'Medium retrofit'!$AH$6,"")))&amp;IF(F92="Scenario1PBT11",'Medium retrofit'!$AI$6,IF(F92="Scenario2PBT11",'Medium retrofit'!$AJ$6,IF(F92="Scenario3PBT11",'Medium retrofit'!$AK$6,"")))&amp;IF(F92="Scenario1PBT12",'Medium retrofit'!$AL$6,IF(F92="Scenario2PBT12",'Medium retrofit'!$AM$6,IF(F92="Scenario3PBT12",'Medium retrofit'!$AN$6,"")))&amp;IF(F92="Scenario1PBT13",'Medium retrofit'!$AO$6,IF(F92="Scenario2PBT13",'Medium retrofit'!$AP$6,IF(F92="Scenario3PBT13",'Medium retrofit'!$AQ$6,"")))&amp;IF(F92="Scenario1PBT14",'Medium retrofit'!$AR$6,IF(F92="Scenario2PBT14",'Medium retrofit'!$AS$6,IF(F92="Scenario3PBT14",'Medium retrofit'!$AT$6,"")))&amp;IF(F92="Scenario1PBT15",'Medium retrofit'!$AU$6,IF(F92="Scenario2PBT15",'Medium retrofit'!$AV$6,IF(F92="Scenario3PBT15",'Medium retrofit'!$AW$6,"")))</f>
        <v/>
      </c>
      <c r="H92" s="123">
        <f t="shared" si="50"/>
        <v>0</v>
      </c>
      <c r="I92" s="239" t="str">
        <f>IF(F92="Scenario1PBT1",'Medium retrofit'!$E$16,IF(F92="Scenario2PBT1",'Medium retrofit'!$F$16,IF(F92="Scenario3PBT1",'Medium retrofit'!$G$16,"")))&amp;IF(F92="Scenario1PBT2",'Medium retrofit'!$H$16,IF(F92="Scenario2PBT2",'Medium retrofit'!$I$16,IF(F92="Scenario3PBT2",'Medium retrofit'!$J$16,"")))&amp;IF(F92="Scenario1PBT3",'Medium retrofit'!$K$16,IF(F92="Scenario2PBT3",'Medium retrofit'!$L$16,IF(F92="Scenario3PBT3",'Medium retrofit'!$M$16,"")))&amp;IF(F92="Scenario1PBT4",'Medium retrofit'!$N$16,IF(F92="Scenario2PBT4",'Medium retrofit'!$O$16,IF(F92="Scenario3PBT4",'Medium retrofit'!$P$16,"")))&amp;IF(F92="Scenario1PBT5",'Medium retrofit'!$Q$16,IF(F92="Scenario2PBT5",'Medium retrofit'!$R$16,IF(F92="Scenario3PBT5",'Medium retrofit'!$S$16,"")))&amp;IF(F92="Scenario1PBT6",'Medium retrofit'!$T$16,IF(F92="Scenario2PBT6",'Medium retrofit'!$U$16,IF(F92="Scenario3PBT6",'Medium retrofit'!$V$16,"")))&amp;IF(F92="Scenario1PBT7",'Medium retrofit'!$W$16,IF(F92="Scenario2PBT7",'Medium retrofit'!$X$16,IF(F92="Scenario3PBT7",'Medium retrofit'!$Y$16,"")))&amp;IF(F92="Scenario1PBT8",'Medium retrofit'!$Z$16,IF(F92="Scenario2PBT8",'Medium retrofit'!$AA$16,IF(F92="Scenario3PBT8",'Medium retrofit'!$AB$16,"")))&amp;IF(F92="Scenario1PBT9",'Medium retrofit'!$AC$16,IF(F92="Scenario2PBT9",'Medium retrofit'!$AD$16,IF(F92="Scenario3PBT9",'Medium retrofit'!$AE$16,"")))&amp;IF(F92="Scenario1PBT10",'Medium retrofit'!$AF$16,IF(F92="Scenario2PBT10",'Medium retrofit'!$AG$16,IF(F92="Scenario3PBT10",'Medium retrofit'!$AH$16,"")))&amp;IF(F92="Scenario1PBT11",'Medium retrofit'!$AI$16,IF(F92="Scenario2PBT11",'Medium retrofit'!$AJ$16,IF(F92="Scenario3PBT11",'Medium retrofit'!$AK$16,"")))&amp;IF(F92="Scenario1PBT12",'Medium retrofit'!$AL$16,IF(F92="Scenario2PBT12",'Medium retrofit'!$AM$16,IF(F92="Scenario3PBT12",'Medium retrofit'!$AN$16,"")))&amp;IF(F92="Scenario1PBT13",'Medium retrofit'!$AO$16,IF(F92="Scenario2PBT13",'Medium retrofit'!$AP$16,IF(F92="Scenario3PBT13",'Medium retrofit'!$AQ$16,"")))&amp;IF(F92="Scenario1PBT14",'Medium retrofit'!$AR$16,IF(F92="Scenario2PBT14",'Medium retrofit'!$AS$16,IF(F92="Scenario3PBT14",'Medium retrofit'!$AT$16,"")))&amp;IF(F92="Scenario1PBT15",'Medium retrofit'!$AU$16,IF(F92="Scenario2PBT15",'Medium retrofit'!$AV$16,IF(F92="Scenario3PBT15",'Medium retrofit'!$AW$16,"")))</f>
        <v/>
      </c>
      <c r="J92" s="123">
        <f t="shared" si="51"/>
        <v>0</v>
      </c>
      <c r="K92" s="123" t="str">
        <f>IF(F92="Scenario1PBT1",'Medium retrofit'!$E$18,IF(F92="Scenario2PBT1",'Medium retrofit'!$F$18,IF(F92="Scenario3PBT1",'Medium retrofit'!$G$18,"")))&amp;IF(F92="Scenario1PBT2",'Medium retrofit'!$H$18,IF(F92="Scenario2PBT2",'Medium retrofit'!$I$18,IF(F92="Scenario3PBT2",'Medium retrofit'!$J$18,"")))&amp;IF(F92="Scenario1PBT3",'Medium retrofit'!$K$18,IF(F92="Scenario2PBT3",'Medium retrofit'!$L$18,IF(F92="Scenario3PBT3",'Medium retrofit'!$M$18,"")))&amp;IF(F92="Scenario1PBT4",'Medium retrofit'!$N$18,IF(F92="Scenario2PBT4",'Medium retrofit'!$O$18,IF(F92="Scenario3PBT4",'Medium retrofit'!$P$18,"")))&amp;IF(F92="Scenario1PBT5",'Medium retrofit'!$Q$18,IF(F92="Scenario2PBT5",'Medium retrofit'!$R$18,IF(F92="Scenario3PBT5",'Medium retrofit'!$S$18,"")))&amp;IF(F92="Scenario1PBT6",'Medium retrofit'!$T$18,IF(F92="Scenario2PBT6",'Medium retrofit'!$U$18,IF(F92="Scenario3PBT6",'Medium retrofit'!$V$18,"")))&amp;IF(F92="Scenario1PBT7",'Medium retrofit'!$W$18,IF(F92="Scenario2PBT7",'Medium retrofit'!$X$18,IF(F92="Scenario3PBT7",'Medium retrofit'!$Y$18,"")))&amp;IF(F92="Scenario1PBT8",'Medium retrofit'!$Z$18,IF(F92="Scenario2PBT8",'Medium retrofit'!$AA$18,IF(F92="Scenario3PBT8",'Medium retrofit'!$AB$18,"")))&amp;IF(F92="Scenario1PBT9",'Medium retrofit'!$AC$18,IF(F92="Scenario2PBT9",'Medium retrofit'!$AD$18,IF(F92="Scenario3PBT9",'Medium retrofit'!$AE$18,"")))&amp;IF(F92="Scenario1PBT10",'Medium retrofit'!$AF$18,IF(F92="Scenario2PBT10",'Medium retrofit'!$AG$18,IF(F92="Scenario3PBT10",'Medium retrofit'!$AH$18,"")))&amp;IF(F92="Scenario1PBT11",'Medium retrofit'!$AI$18,IF(F92="Scenario2PBT11",'Medium retrofit'!$AJ$18,IF(F92="Scenario3PBT11",'Medium retrofit'!$AK$18,"")))&amp;IF(F92="Scenario1PBT12",'Medium retrofit'!$AL$18,IF(F92="Scenario2PBT12",'Medium retrofit'!$AM$18,IF(F92="Scenario3PBT12",'Medium retrofit'!$AN$18,"")))&amp;IF(F92="Scenario1PBT13",'Medium retrofit'!$AO$18,IF(F92="Scenario2PBT13",'Medium retrofit'!$AP$18,IF(F92="Scenario3PBT13",'Medium retrofit'!$AQ$18,"")))&amp;IF(F92="Scenario1PBT14",'Medium retrofit'!$AR$18,IF(F92="Scenario2PBT14",'Medium retrofit'!$AS$18,IF(F92="Scenario3PBT14",'Medium retrofit'!$AT$18,"")))&amp;IF(F92="Scenario1PBT15",'Medium retrofit'!$AU$18,IF(F92="Scenario2PBT15",'Medium retrofit'!$AV$18,IF(F92="Scenario3PBT15",'Medium retrofit'!$AW$18,"")))</f>
        <v/>
      </c>
      <c r="L92" s="123">
        <f t="shared" si="52"/>
        <v>0</v>
      </c>
      <c r="M92" s="123" t="str">
        <f>IF(F92="Scenario1PBT1",'Medium retrofit'!$E$20,IF(F92="Scenario2PBT1",'Medium retrofit'!$F$20,IF(F92="Scenario3PBT1",'Medium retrofit'!$G$20,"")))&amp;IF(F92="Scenario1PBT2",'Medium retrofit'!$H$20,IF(F92="Scenario2PBT2",'Medium retrofit'!$I$20,IF(F92="Scenario3PBT2",'Medium retrofit'!$J$20,"")))&amp;IF(F92="Scenario1PBT3",'Medium retrofit'!$K$20,IF(F92="Scenario2PBT3",'Medium retrofit'!$L$20,IF(F92="Scenario3PBT3",'Medium retrofit'!$M$20,"")))&amp;IF(F92="Scenario1PBT4",'Medium retrofit'!$N$20,IF(F92="Scenario2PBT4",'Medium retrofit'!$O$20,IF(F92="Scenario3PBT4",'Medium retrofit'!$P$20,"")))&amp;IF(F92="Scenario1PBT5",'Medium retrofit'!$Q$20,IF(F92="Scenario2PBT5",'Medium retrofit'!$R$20,IF(F92="Scenario3PBT5",'Medium retrofit'!$S$20,"")))&amp;IF(F92="Scenario1PBT6",'Medium retrofit'!$T$20,IF(F92="Scenario2PBT6",'Medium retrofit'!$U$20,IF(F92="Scenario3PBT6",'Medium retrofit'!$V$20,"")))&amp;IF(F92="Scenario1PBT7",'Medium retrofit'!$W$20,IF(F92="Scenario2PBT7",'Medium retrofit'!$X$20,IF(F92="Scenario3PBT7",'Medium retrofit'!$Y$20,"")))&amp;IF(F92="Scenario1PBT8",'Medium retrofit'!$Z$20,IF(F92="Scenario2PBT8",'Medium retrofit'!$AA$20,IF(F92="Scenario3PBT8",'Medium retrofit'!$AB$20,"")))&amp;IF(F92="Scenario1PBT9",'Medium retrofit'!$AC$20,IF(F92="Scenario2PBT9",'Medium retrofit'!$AD$20,IF(F92="Scenario3PBT9",'Medium retrofit'!$AE$20,"")))&amp;IF(F92="Scenario1PBT10",'Medium retrofit'!$AF$20,IF(F92="Scenario2PBT10",'Medium retrofit'!$AG$20,IF(F92="Scenario3PBT10",'Medium retrofit'!$AH$20,"")))&amp;IF(F92="Scenario1PBT11",'Medium retrofit'!$AI$20,IF(F92="Scenario2PBT11",'Medium retrofit'!$AJ$20,IF(F92="Scenario3PBT11",'Medium retrofit'!$AK$20,"")))&amp;IF(F92="Scenario1PBT12",'Medium retrofit'!$AL$20,IF(F92="Scenario2PBT12",'Medium retrofit'!$AM$20,IF(F92="Scenario3PBT12",'Medium retrofit'!$AN$20,"")))&amp;IF(F92="Scenario1PBT13",'Medium retrofit'!$AO$20,IF(F92="Scenario2PBT13",'Medium retrofit'!$AP$20,IF(F92="Scenario3PBT13",'Medium retrofit'!$AQ$20,"")))&amp;IF(F92="Scenario1PBT14",'Medium retrofit'!$AR$20,IF(F92="Scenario2PBT14",'Medium retrofit'!$AS$20,IF(F92="Scenario3PBT14",'Medium retrofit'!$AT$20,"")))&amp;IF(F92="Scenario1PBT15",'Medium retrofit'!$AU$20,IF(F92="Scenario2PBT15",'Medium retrofit'!$AV$20,IF(F92="Scenario3PBT15",'Medium retrofit'!$AW$20,"")))</f>
        <v/>
      </c>
      <c r="N92" s="124">
        <f t="shared" si="53"/>
        <v>0</v>
      </c>
      <c r="O92" s="245" t="str">
        <f>IF(F92="Scenario1PBT1",'Medium retrofit'!$E$23,IF(F92="Scenario2PBT1",'Medium retrofit'!$F$23,IF(F92="Scenario3PBT1",'Medium retrofit'!$G$23,"")))&amp;IF(F92="Scenario1PBT2",'Medium retrofit'!$H$23,IF(F92="Scenario2PBT2",'Medium retrofit'!$I$23,IF(F92="Scenario3PBT2",'Medium retrofit'!$J$23,"")))&amp;IF(F92="Scenario1PBT3",'Medium retrofit'!$K$23,IF(F92="Scenario2PBT3",'Medium retrofit'!$L$23,IF(F92="Scenario3PBT3",'Medium retrofit'!$M$23,"")))&amp;IF(F92="Scenario1PBT4",'Medium retrofit'!$N$23,IF(F92="Scenario2PBT4",'Medium retrofit'!$O$23,IF(F92="Scenario3PBT4",'Medium retrofit'!$P$23,"")))&amp;IF(F92="Scenario1PBT5",'Medium retrofit'!$Q$23,IF(F92="Scenario2PBT5",'Medium retrofit'!$R$23,IF(F92="Scenario3PBT5",'Medium retrofit'!$S$23,"")))&amp;IF(F92="Scenario1PBT6",'Medium retrofit'!$T$23,IF(F92="Scenario2PBT6",'Medium retrofit'!$U$23,IF(F92="Scenario3PBT6",'Medium retrofit'!$V$23,"")))&amp;IF(F92="Scenario1PBT7",'Medium retrofit'!$W$23,IF(F92="Scenario2PBT7",'Medium retrofit'!$X$23,IF(F92="Scenario3PBT7",'Medium retrofit'!$Y$23,"")))&amp;IF(F92="Scenario1PBT8",'Medium retrofit'!$Z$23,IF(F92="Scenario2PBT8",'Medium retrofit'!$AA$23,IF(F92="Scenario3PBT8",'Medium retrofit'!$AB$23,"")))&amp;IF(F92="Scenario1PBT9",'Medium retrofit'!$AC$23,IF(F92="Scenario2PBT9",'Medium retrofit'!$AD$23,IF(F92="Scenario3PBT9",'Medium retrofit'!$AE$23,"")))&amp;IF(F92="Scenario1PBT10",'Medium retrofit'!$AF$23,IF(F92="Scenario2PBT10",'Medium retrofit'!$AG$23,IF(F92="Scenario3PBT10",'Medium retrofit'!$AH$23,"")))&amp;IF(F92="Scenario1PBT11",'Medium retrofit'!$AI$23,IF(F92="Scenario2PBT11",'Medium retrofit'!$AJ$23,IF(F92="Scenario3PBT11",'Medium retrofit'!$AK$23,"")))&amp;IF(F92="Scenario1PBT12",'Medium retrofit'!$AL$23,IF(F92="Scenario2PBT12",'Medium retrofit'!$AM$23,IF(F92="Scenario3PBT12",'Medium retrofit'!$AN$23,"")))&amp;IF(F92="Scenario1PBT13",'Medium retrofit'!$AO$23,IF(F92="Scenario2PBT13",'Medium retrofit'!$AP$23,IF(F92="Scenario3PBT13",'Medium retrofit'!$AQ$23,"")))&amp;IF(F92="Scenario1PBT14",'Medium retrofit'!$AR$23,IF(F92="Scenario2PBT14",'Medium retrofit'!$AS$23,IF(F92="Scenario3PBT14",'Medium retrofit'!$AT$23,"")))&amp;IF(F92="Scenario1PBT15",'Medium retrofit'!$AU$23,IF(F92="Scenario2PBT15",'Medium retrofit'!$AV$23,IF(F92="Scenario3PBT15",'Medium retrofit'!$AW$23,"")))</f>
        <v/>
      </c>
      <c r="P92" s="123">
        <f t="shared" si="54"/>
        <v>0</v>
      </c>
      <c r="Q92" s="123" t="str">
        <f>IF(F92="Scenario1PBT1",'Medium retrofit'!$E$25,IF(F92="Scenario2PBT1",'Medium retrofit'!$F$25,IF(F92="Scenario3PBT1",'Medium retrofit'!$G$25,"")))&amp;IF(F92="Scenario1PBT2",'Medium retrofit'!$H$25,IF(F92="Scenario2PBT2",'Medium retrofit'!$I$25,IF(F92="Scenario3PBT2",'Medium retrofit'!$J$25,"")))&amp;IF(F92="Scenario1PBT3",'Medium retrofit'!$K$25,IF(F92="Scenario2PBT3",'Medium retrofit'!$L$25,IF(F92="Scenario3PBT3",'Medium retrofit'!$M$25,"")))&amp;IF(F92="Scenario1PBT4",'Medium retrofit'!$N$25,IF(F92="Scenario2PBT4",'Medium retrofit'!$O$25,IF(F92="Scenario3PBT4",'Medium retrofit'!$P$25,"")))&amp;IF(F92="Scenario1PBT5",'Medium retrofit'!$Q$25,IF(F92="Scenario2PBT5",'Medium retrofit'!$R$25,IF(F92="Scenario3PBT5",'Medium retrofit'!$S$25,"")))&amp;IF(F92="Scenario1PBT6",'Medium retrofit'!$T$25,IF(F92="Scenario2PBT6",'Medium retrofit'!$U$25,IF(F92="Scenario3PBT6",'Medium retrofit'!$V$25,"")))&amp;IF(F92="Scenario1PBT7",'Medium retrofit'!$W$25,IF(F92="Scenario2PBT7",'Medium retrofit'!$X$25,IF(F92="Scenario3PBT7",'Medium retrofit'!$Y$25,"")))&amp;IF(F92="Scenario1PBT8",'Medium retrofit'!$Z$25,IF(F92="Scenario2PBT8",'Medium retrofit'!$AA$25,IF(F92="Scenario3PBT8",'Medium retrofit'!$AB$25,"")))&amp;IF(F92="Scenario1PBT9",'Medium retrofit'!$AC$25,IF(F92="Scenario2PBT9",'Medium retrofit'!$AD$25,IF(F92="Scenario3PBT9",'Medium retrofit'!$AE$25,"")))&amp;IF(F92="Scenario1PBT10",'Medium retrofit'!$AF$25,IF(F92="Scenario2PBT10",'Medium retrofit'!$AG$25,IF(F92="Scenario3PBT10",'Medium retrofit'!$AH$25,"")))&amp;IF(F92="Scenario1PBT11",'Medium retrofit'!$AI$25,IF(F92="Scenario2PBT11",'Medium retrofit'!$AJ$25,IF(F92="Scenario3PBT11",'Medium retrofit'!$AK$25,"")))&amp;IF(F92="Scenario1PBT12",'Medium retrofit'!$AL$25,IF(F92="Scenario2PBT12",'Medium retrofit'!$AM$25,IF(F92="Scenario3PBT12",'Medium retrofit'!$AN$25,"")))&amp;IF(F92="Scenario1PBT13",'Medium retrofit'!$AO$25,IF(F92="Scenario2PBT13",'Medium retrofit'!$AP$25,IF(F92="Scenario3PBT13",'Medium retrofit'!$AQ$25,"")))&amp;IF(F92="Scenario1PBT14",'Medium retrofit'!$AR$25,IF(F92="Scenario2PBT14",'Medium retrofit'!$AS$25,IF(F92="Scenario3PBT14",'Medium retrofit'!$AT$25,"")))&amp;IF(F92="Scenario1PBT15",'Medium retrofit'!$AU$25,IF(F92="Scenario2PBT15",'Medium retrofit'!$AV$25,IF(F92="Scenario3PBT15",'Medium retrofit'!$AW$25,"")))</f>
        <v/>
      </c>
      <c r="R92" s="123">
        <f t="shared" si="55"/>
        <v>0</v>
      </c>
      <c r="S92" s="123" t="str">
        <f>IF(F92="Scenario1PBT1",'Medium retrofit'!$E$27,IF(F92="Scenario2PBT1",'Medium retrofit'!$F$27,IF(F92="Scenario3PBT1",'Medium retrofit'!$G$27,"")))&amp;IF(F92="Scenario1PBT2",'Medium retrofit'!$H$27,IF(F92="Scenario2PBT2",'Medium retrofit'!$I$27,IF(F92="Scenario3PBT2",'Medium retrofit'!$J$27,"")))&amp;IF(F92="Scenario1PBT3",'Medium retrofit'!$K$27,IF(F92="Scenario2PBT3",'Medium retrofit'!$L$27,IF(F92="Scenario3PBT3",'Medium retrofit'!$M$27,"")))&amp;IF(F92="Scenario1PBT4",'Medium retrofit'!$N$27,IF(F92="Scenario2PBT4",'Medium retrofit'!$O$27,IF(F92="Scenario3PBT4",'Medium retrofit'!$P$27,"")))&amp;IF(F92="Scenario1PBT5",'Medium retrofit'!$Q$27,IF(F92="Scenario2PBT5",'Medium retrofit'!$R$27,IF(F92="Scenario3PBT5",'Medium retrofit'!$S$27,"")))&amp;IF(F92="Scenario1PBT6",'Medium retrofit'!$T$27,IF(F92="Scenario2PBT6",'Medium retrofit'!$U$27,IF(F92="Scenario3PBT6",'Medium retrofit'!$V$27,"")))&amp;IF(F92="Scenario1PBT7",'Medium retrofit'!$W$27,IF(F92="Scenario2PBT7",'Medium retrofit'!$X$27,IF(F92="Scenario3PBT7",'Medium retrofit'!$Y$27,"")))&amp;IF(F92="Scenario1PBT8",'Medium retrofit'!$Z$27,IF(F92="Scenario2PBT8",'Medium retrofit'!$AA$27,IF(F92="Scenario3PBT8",'Medium retrofit'!$AB$27,"")))&amp;IF(F92="Scenario1PBT9",'Medium retrofit'!$AC$27,IF(F92="Scenario2PBT9",'Medium retrofit'!$AD$27,IF(F92="Scenario3PBT9",'Medium retrofit'!$AE$27,"")))&amp;IF(F92="Scenario1PBT10",'Medium retrofit'!$AF$27,IF(F92="Scenario2PBT10",'Medium retrofit'!$AG$27,IF(F92="Scenario3PBT10",'Medium retrofit'!$AH$27,"")))&amp;IF(F92="Scenario1PBT11",'Medium retrofit'!$AI$27,IF(F92="Scenario2PBT11",'Medium retrofit'!$AJ$27,IF(F92="Scenario3PBT11",'Medium retrofit'!$AK$27,"")))&amp;IF(F92="Scenario1PBT12",'Medium retrofit'!$AL$27,IF(F92="Scenario2PBT12",'Medium retrofit'!$AM$27,IF(F92="Scenario3PBT12",'Medium retrofit'!$AN$27,"")))&amp;IF(F92="Scenario1PBT13",'Medium retrofit'!$AO$27,IF(F92="Scenario2PBT13",'Medium retrofit'!$AP$27,IF(F92="Scenario3PBT13",'Medium retrofit'!$AQ$27,"")))&amp;IF(F92="Scenario1PBT14",'Medium retrofit'!$AR$27,IF(F92="Scenario2PBT14",'Medium retrofit'!$AS$27,IF(F92="Scenario3PBT14",'Medium retrofit'!$AT$27,"")))&amp;IF(F92="Scenario1PBT15",'Medium retrofit'!$AU$27,IF(F92="Scenario2PBT15",'Medium retrofit'!$AV$27,IF(F92="Scenario3PBT15",'Medium retrofit'!$AW$27,"")))</f>
        <v/>
      </c>
      <c r="T92" s="246">
        <f t="shared" si="56"/>
        <v>0</v>
      </c>
      <c r="U92" s="245" t="str">
        <f>IF(F92="Scenario1PBT1",'Medium retrofit'!$E$38,IF(F92="Scenario2PBT1",'Medium retrofit'!$F$38,IF(F92="Scenario3PBT1",'Medium retrofit'!$G$38,"")))&amp;IF(F92="Scenario1PBT2",'Medium retrofit'!$H$38,IF(F92="Scenario2PBT2",'Medium retrofit'!$I$38,IF(F92="Scenario3PBT2",'Medium retrofit'!$J$38,"")))&amp;IF(F92="Scenario1PBT3",'Medium retrofit'!$K$38,IF(F92="Scenario2PBT3",'Medium retrofit'!$L$38,IF(F92="Scenario3PBT3",'Medium retrofit'!$M$38,"")))&amp;IF(F92="Scenario1PBT4",'Medium retrofit'!$N$38,IF(F92="Scenario2PBT4",'Medium retrofit'!$O$38,IF(F92="Scenario3PBT4",'Medium retrofit'!$P$38,"")))&amp;IF(F92="Scenario1PBT5",'Medium retrofit'!$Q$38,IF(F92="Scenario2PBT5",'Medium retrofit'!$R$38,IF(F92="Scenario3PBT5",'Medium retrofit'!$S$38,"")))&amp;IF(F92="Scenario1PBT6",'Medium retrofit'!$T$38,IF(F92="Scenario2PBT6",'Medium retrofit'!$U$38,IF(F92="Scenario3PBT6",'Medium retrofit'!$V$38,"")))&amp;IF(F92="Scenario1PBT7",'Medium retrofit'!$W$38,IF(F92="Scenario2PBT7",'Medium retrofit'!$X$38,IF(F92="Scenario3PBT7",'Medium retrofit'!$Y$38,"")))&amp;IF(F92="Scenario1PBT8",'Medium retrofit'!$Z$38,IF(F92="Scenario2PBT8",'Medium retrofit'!$AA$38,IF(F92="Scenario3PBT8",'Medium retrofit'!$AB$38,"")))&amp;IF(F92="Scenario1PBT9",'Medium retrofit'!$AC$38,IF(F92="Scenario2PBT9",'Medium retrofit'!$AD$38,IF(F92="Scenario3PBT9",'Medium retrofit'!$AE$38,"")))&amp;IF(F92="Scenario1PBT10",'Medium retrofit'!$AF$38,IF(F92="Scenario2PBT10",'Medium retrofit'!$AG$38,IF(F92="Scenario3PBT10",'Medium retrofit'!$AH$38,"")))&amp;IF(F92="Scenario1PBT11",'Medium retrofit'!$AI$38,IF(F92="Scenario2PBT11",'Medium retrofit'!$AJ$38,IF(F92="Scenario3PBT11",'Medium retrofit'!$AK$38,"")))&amp;IF(F92="Scenario1PBT12",'Medium retrofit'!$AL$38,IF(F92="Scenario2PBT12",'Medium retrofit'!$AM$38,IF(F92="Scenario3PBT12",'Medium retrofit'!$AN$38,"")))&amp;IF(F92="Scenario1PBT13",'Medium retrofit'!$AO$38,IF(F92="Scenario2PBT13",'Medium retrofit'!$AP$38,IF(F92="Scenario3PBT13",'Medium retrofit'!$AQ$38,"")))&amp;IF(F92="Scenario1PBT14",'Medium retrofit'!$AR$38,IF(F92="Scenario2PBT14",'Medium retrofit'!$AS$38,IF(F92="Scenario3PBT14",'Medium retrofit'!$AT$38,"")))&amp;IF(F92="Scenario1PBT15",'Medium retrofit'!$AU$38,IF(F92="Scenario2PBT15",'Medium retrofit'!$AV$38,IF(F92="Scenario3PBT15",'Medium retrofit'!$AW$38,"")))</f>
        <v/>
      </c>
      <c r="V92" s="123">
        <f t="shared" si="57"/>
        <v>0</v>
      </c>
      <c r="W92" s="123" t="str">
        <f>IF(F92="Scenario1PBT1",'Medium retrofit'!$E$40,IF(F92="Scenario2PBT1",'Medium retrofit'!$F$40,IF(F92="Scenario3PBT1",'Medium retrofit'!$G$40,"")))&amp;IF(F92="Scenario1PBT2",'Medium retrofit'!$H$40,IF(F92="Scenario2PBT2",'Medium retrofit'!$I$40,IF(F92="Scenario3PBT2",'Medium retrofit'!$J$40,"")))&amp;IF(F92="Scenario1PBT3",'Medium retrofit'!$K$40,IF(F92="Scenario2PBT3",'Medium retrofit'!$L$40,IF(F92="Scenario3PBT3",'Medium retrofit'!$M$40,"")))&amp;IF(F92="Scenario1PBT4",'Medium retrofit'!$N$40,IF(F92="Scenario2PBT4",'Medium retrofit'!$O$40,IF(F92="Scenario3PBT4",'Medium retrofit'!$P$40,"")))&amp;IF(F92="Scenario1PBT5",'Medium retrofit'!$Q$40,IF(F92="Scenario2PBT5",'Medium retrofit'!$R$40,IF(F92="Scenario3PBT5",'Medium retrofit'!$S$40,"")))&amp;IF(F92="Scenario1PBT6",'Medium retrofit'!$T$40,IF(F92="Scenario2PBT6",'Medium retrofit'!$U$40,IF(F92="Scenario3PBT6",'Medium retrofit'!$V$40,"")))&amp;IF(F92="Scenario1PBT7",'Medium retrofit'!$W$40,IF(F92="Scenario2PBT7",'Medium retrofit'!$X$40,IF(F92="Scenario3PBT7",'Medium retrofit'!$Y$40,"")))&amp;IF(F92="Scenario1PBT8",'Medium retrofit'!$Z$40,IF(F92="Scenario2PBT8",'Medium retrofit'!$AA$40,IF(F92="Scenario3PBT8",'Medium retrofit'!$AB$40,"")))&amp;IF(F92="Scenario1PBT9",'Medium retrofit'!$AC$40,IF(F92="Scenario2PBT9",'Medium retrofit'!$AD$40,IF(F92="Scenario3PBT9",'Medium retrofit'!$AE$40,"")))&amp;IF(F92="Scenario1PBT10",'Medium retrofit'!$AF$40,IF(F92="Scenario2PBT10",'Medium retrofit'!$AG$40,IF(F92="Scenario3PBT10",'Medium retrofit'!$AH$40,"")))&amp;IF(F92="Scenario1PBT11",'Medium retrofit'!$AI$40,IF(F92="Scenario2PBT11",'Medium retrofit'!$AJ$40,IF(F92="Scenario3PBT11",'Medium retrofit'!$AK$40,"")))&amp;IF(F92="Scenario1PBT12",'Medium retrofit'!$AL$40,IF(F92="Scenario2PBT12",'Medium retrofit'!$AM$40,IF(F92="Scenario3PBT12",'Medium retrofit'!$AN$40,"")))&amp;IF(F92="Scenario1PBT13",'Medium retrofit'!$AO$40,IF(F92="Scenario2PBT13",'Medium retrofit'!$AP$40,IF(F92="Scenario3PBT13",'Medium retrofit'!$AQ$40,"")))&amp;IF(F92="Scenario1PBT14",'Medium retrofit'!$AR$40,IF(F92="Scenario2PBT14",'Medium retrofit'!$AS$40,IF(F92="Scenario3PBT14",'Medium retrofit'!$AT$40,"")))&amp;IF(F92="Scenario1PBT15",'Medium retrofit'!$AU$40,IF(F92="Scenario2PBT15",'Medium retrofit'!$AV$40,IF(F92="Scenario3PBT15",'Medium retrofit'!$AW$40,"")))</f>
        <v/>
      </c>
      <c r="X92" s="123">
        <f t="shared" si="58"/>
        <v>0</v>
      </c>
      <c r="Y92" s="123" t="str">
        <f>IF(F92="Scenario1PBT1",'Medium retrofit'!$E$42,IF(F92="Scenario2PBT1",'Medium retrofit'!$F$42,IF(F92="Scenario3PBT1",'Medium retrofit'!$G$42,"")))&amp;IF(F92="Scenario1PBT2",'Medium retrofit'!$H$42,IF(F92="Scenario2PBT2",'Medium retrofit'!$I$42,IF(F92="Scenario3PBT2",'Medium retrofit'!$J$42,"")))&amp;IF(F92="Scenario1PBT3",'Medium retrofit'!$K$42,IF(F92="Scenario2PBT3",'Medium retrofit'!$L$42,IF(F92="Scenario3PBT3",'Medium retrofit'!$M$42,"")))&amp;IF(F92="Scenario1PBT4",'Medium retrofit'!$N$42,IF(F92="Scenario2PBT4",'Medium retrofit'!$O$42,IF(F92="Scenario3PBT4",'Medium retrofit'!$P$42,"")))&amp;IF(F92="Scenario1PBT5",'Medium retrofit'!$Q$42,IF(F92="Scenario2PBT5",'Medium retrofit'!$R$42,IF(F92="Scenario3PBT5",'Medium retrofit'!$S$42,"")))&amp;IF(F92="Scenario1PBT6",'Medium retrofit'!$T$42,IF(F92="Scenario2PBT6",'Medium retrofit'!$U$42,IF(F92="Scenario3PBT6",'Medium retrofit'!$V$42,"")))&amp;IF(F92="Scenario1PBT7",'Medium retrofit'!$W$42,IF(F92="Scenario2PBT7",'Medium retrofit'!$X$42,IF(F92="Scenario3PBT7",'Medium retrofit'!$Y$42,"")))&amp;IF(F92="Scenario1PBT8",'Medium retrofit'!$Z$42,IF(F92="Scenario2PBT8",'Medium retrofit'!$AA$42,IF(F92="Scenario3PBT8",'Medium retrofit'!$AB$42,"")))&amp;IF(F92="Scenario1PBT9",'Medium retrofit'!$AC$42,IF(F92="Scenario2PBT9",'Medium retrofit'!$AD$42,IF(F92="Scenario3PBT9",'Medium retrofit'!$AE$42,"")))&amp;IF(F92="Scenario1PBT10",'Medium retrofit'!$AF$42,IF(F92="Scenario2PBT10",'Medium retrofit'!$AG$42,IF(F92="Scenario3PBT10",'Medium retrofit'!$AH$42,"")))&amp;IF(F92="Scenario1PBT11",'Medium retrofit'!$AI$42,IF(F92="Scenario2PBT11",'Medium retrofit'!$AJ$42,IF(F92="Scenario3PBT11",'Medium retrofit'!$AK$42,"")))&amp;IF(F92="Scenario1PBT12",'Medium retrofit'!$AL$42,IF(F92="Scenario2PBT12",'Medium retrofit'!$AM$42,IF(F92="Scenario3PBT12",'Medium retrofit'!$AN$42,"")))&amp;IF(F92="Scenario1PBT13",'Medium retrofit'!$AO$42,IF(F92="Scenario2PBT13",'Medium retrofit'!$AP$42,IF(F92="Scenario3PBT13",'Medium retrofit'!$AQ$42,"")))&amp;IF(F92="Scenario1PBT14",'Medium retrofit'!$AR$42,IF(F92="Scenario2PBT14",'Medium retrofit'!$AS$42,IF(F92="Scenario3PBT14",'Medium retrofit'!$AT$42,"")))&amp;IF(F92="Scenario1PBT15",'Medium retrofit'!$AU$42,IF(F92="Scenario2PBT15",'Medium retrofit'!$AV$42,IF(F92="Scenario3PBT15",'Medium retrofit'!$AW$42,"")))</f>
        <v/>
      </c>
      <c r="Z92" s="123">
        <f t="shared" si="59"/>
        <v>0</v>
      </c>
      <c r="AA92" s="239" t="str">
        <f>IF(F92="Scenario1PBT1",'Medium retrofit'!$E$101,IF(F92="Scenario2PBT1",'Medium retrofit'!$F$101,IF(F92="Scenario3PBT1",'Medium retrofit'!$G$101,"")))&amp;IF(F92="Scenario1PBT2",'Medium retrofit'!$H$101,IF(F92="Scenario2PBT2",'Medium retrofit'!$I$101,IF(F92="Scenario3PBT2",'Medium retrofit'!$J$101,"")))&amp;IF(F92="Scenario1PBT3",'Medium retrofit'!$K$101,IF(F92="Scenario2PBT3",'Medium retrofit'!$L$101,IF(F92="Scenario3PBT3",'Medium retrofit'!$M$101,"")))&amp;IF(F92="Scenario1PBT4",'Medium retrofit'!$N$101,IF(F92="Scenario2PBT4",'Medium retrofit'!$O$101,IF(F92="Scenario3PBT4",'Medium retrofit'!$P$101,"")))&amp;IF(F92="Scenario1PBT5",'Medium retrofit'!$Q$101,IF(F92="Scenario2PBT5",'Medium retrofit'!$R$101,IF(F92="Scenario3PBT5",'Medium retrofit'!$S$101,"")))&amp;IF(F92="Scenario1PBT6",'Medium retrofit'!$T$101,IF(F92="Scenario2PBT6",'Medium retrofit'!$U$101,IF(F92="Scenario3PBT6",'Medium retrofit'!$V$101,"")))&amp;IF(F92="Scenario1PBT7",'Medium retrofit'!$W$101,IF(F92="Scenario2PBT7",'Medium retrofit'!$X$101,IF(F92="Scenario3PBT7",'Medium retrofit'!$Y$101,"")))&amp;IF(F92="Scenario1PBT8",'Medium retrofit'!$Z$101,IF(F92="Scenario2PBT8",'Medium retrofit'!$AA$101,IF(F92="Scenario3PBT8",'Medium retrofit'!$AB$101,"")))&amp;IF(F92="Scenario1PBT9",'Medium retrofit'!$AC$101,IF(F92="Scenario2PBT9",'Medium retrofit'!$AD$101,IF(F92="Scenario3PBT9",'Medium retrofit'!$AE$101,"")))&amp;IF(F92="Scenario1PBT10",'Medium retrofit'!$AF$101,IF(F92="Scenario2PBT10",'Medium retrofit'!$AG$101,IF(F92="Scenario3PBT10",'Medium retrofit'!$AH$101,"")))&amp;IF(F92="Scenario1PBT11",'Medium retrofit'!$AI$101,IF(F92="Scenario2PBT11",'Medium retrofit'!$AJ$101,IF(F92="Scenario3PBT11",'Medium retrofit'!$AK$101,"")))&amp;IF(F92="Scenario1PBT12",'Medium retrofit'!$AL$101,IF(F92="Scenario2PBT12",'Medium retrofit'!$AM$101,IF(F92="Scenario3PBT12",'Medium retrofit'!$AN$101,"")))&amp;IF(F92="Scenario1PBT13",'Medium retrofit'!$AO$101,IF(F92="Scenario2PBT13",'Medium retrofit'!$AP$101,IF(F92="Scenario3PBT13",'Medium retrofit'!$AQ$101,"")))&amp;IF(F92="Scenario1PBT14",'Medium retrofit'!$AR$101,IF(F92="Scenario2PBT14",'Medium retrofit'!$AS$101,IF(F92="Scenario3PBT14",'Medium retrofit'!$AT$101,"")))&amp;IF(F92="Scenario1PBT15",'Medium retrofit'!$AU$101,IF(F92="Scenario2PBT15",'Medium retrofit'!$AV$101,IF(F92="Scenario3PBT15",'Medium retrofit'!$AW$101,"")))</f>
        <v/>
      </c>
      <c r="AB92" s="242">
        <f t="shared" si="60"/>
        <v>0</v>
      </c>
      <c r="AC92" s="364" t="str">
        <f t="shared" si="61"/>
        <v/>
      </c>
      <c r="AD92" s="353">
        <f>IF(AC92="",IFERROR('Projection_Base-case'!G93-G92,0),0)</f>
        <v>0</v>
      </c>
      <c r="AE92" s="350">
        <f t="shared" si="37"/>
        <v>0</v>
      </c>
      <c r="AF92" s="361">
        <f>IFERROR(100*AD92/'Projection_Base-case'!G93,0)</f>
        <v>0</v>
      </c>
      <c r="AG92" s="352">
        <f>IF(AC92="",IFERROR('Projection_Base-case'!I93-I92,0),0)</f>
        <v>0</v>
      </c>
      <c r="AH92" s="353">
        <f t="shared" si="38"/>
        <v>0</v>
      </c>
      <c r="AI92" s="361">
        <f>IFERROR(100*AG92/'Projection_Base-case'!I93,0)</f>
        <v>0</v>
      </c>
      <c r="AJ92" s="352">
        <f>IF(AC92="",IFERROR('Projection_Base-case'!K93-K92,0),0)</f>
        <v>0</v>
      </c>
      <c r="AK92" s="353">
        <f t="shared" si="39"/>
        <v>0</v>
      </c>
      <c r="AL92" s="361">
        <f>IFERROR(100*AJ92/'Projection_Base-case'!K93,0)</f>
        <v>0</v>
      </c>
      <c r="AM92" s="352">
        <f>-IF(AC92="",IFERROR('Projection_Base-case'!M93-M92,0),0)</f>
        <v>0</v>
      </c>
      <c r="AN92" s="353">
        <f t="shared" si="40"/>
        <v>0</v>
      </c>
      <c r="AO92" s="354">
        <f>IFERROR(IF('Projection_Base-case'!N93&gt;0,100*AN92/'Projection_Base-case'!N93,100*AN92/N92),0)</f>
        <v>0</v>
      </c>
      <c r="AP92" s="355">
        <f>IF(AC92="",IFERROR('Projection_Base-case'!O93-O92,0),0)</f>
        <v>0</v>
      </c>
      <c r="AQ92" s="356">
        <f t="shared" si="41"/>
        <v>0</v>
      </c>
      <c r="AR92" s="356">
        <f>IFERROR(100*AP92/'Projection_Base-case'!O93,0)</f>
        <v>0</v>
      </c>
      <c r="AS92" s="355">
        <f>IF(AC92="",IFERROR('Projection_Base-case'!Q93-Q92,0),0)</f>
        <v>0</v>
      </c>
      <c r="AT92" s="356">
        <f t="shared" si="42"/>
        <v>0</v>
      </c>
      <c r="AU92" s="356">
        <f>IFERROR(100*AS92/'Projection_Base-case'!Q93,0)</f>
        <v>0</v>
      </c>
      <c r="AV92" s="355">
        <f>IF(AC92="",IFERROR('Projection_Base-case'!S93-S92,0),0)</f>
        <v>0</v>
      </c>
      <c r="AW92" s="356">
        <f t="shared" si="43"/>
        <v>0</v>
      </c>
      <c r="AX92" s="357">
        <f>IFERROR(100*AV92/'Projection_Base-case'!S93,0)</f>
        <v>0</v>
      </c>
      <c r="AY92" s="358">
        <f>IF(AC92="",IFERROR('Projection_Base-case'!U93-U92,0),0)</f>
        <v>0</v>
      </c>
      <c r="AZ92" s="359">
        <f t="shared" si="44"/>
        <v>0</v>
      </c>
      <c r="BA92" s="359">
        <f>IFERROR(100*AY92/'Projection_Base-case'!U93,0)</f>
        <v>0</v>
      </c>
      <c r="BB92" s="358">
        <f>IF(AC92="",IFERROR('Projection_Base-case'!W93-W92,0),0)</f>
        <v>0</v>
      </c>
      <c r="BC92" s="359">
        <f t="shared" si="45"/>
        <v>0</v>
      </c>
      <c r="BD92" s="359">
        <f>IFERROR(100*BB92/'Projection_Base-case'!W93,0)</f>
        <v>0</v>
      </c>
      <c r="BE92" s="358">
        <f>IF(AC92="",IFERROR('Projection_Base-case'!Y93-Y92,0),0)</f>
        <v>0</v>
      </c>
      <c r="BF92" s="359">
        <f t="shared" si="46"/>
        <v>0</v>
      </c>
      <c r="BG92" s="359">
        <f>IFERROR(100*BE92/'Projection_Base-case'!Y93,0)</f>
        <v>0</v>
      </c>
      <c r="BH92" s="359">
        <f t="shared" si="47"/>
        <v>0</v>
      </c>
      <c r="BI92" s="360">
        <f t="shared" si="48"/>
        <v>0</v>
      </c>
    </row>
    <row r="93" spans="1:61">
      <c r="A93" s="205">
        <v>89</v>
      </c>
      <c r="B93" s="347">
        <f>IF('Projection_Base-case'!B94&lt;&gt;"",'Projection_Base-case'!B94,0)</f>
        <v>0</v>
      </c>
      <c r="C93" s="347">
        <f>IF('Projection_Base-case'!C94&lt;&gt;"",'Projection_Base-case'!C94,0)</f>
        <v>0</v>
      </c>
      <c r="D93" s="365">
        <f>IF('Projection_Base-case'!D94&lt;&gt;"",'Projection_Base-case'!D94,0)</f>
        <v>0</v>
      </c>
      <c r="E93" s="369"/>
      <c r="F93" s="367" t="str">
        <f t="shared" si="49"/>
        <v>0</v>
      </c>
      <c r="G93" s="241" t="str">
        <f>IF(F93="Scenario1PBT1",'Medium retrofit'!$E$6,IF(F93="Scenario2PBT1",'Medium retrofit'!$F$6,IF(F93="Scenario3PBT1",'Medium retrofit'!$G$6,"")))&amp;IF(F93="Scenario1PBT2",'Medium retrofit'!$H$6,IF(F93="Scenario2PBT2",'Medium retrofit'!$I$6,IF(F93="Scenario3PBT2",'Medium retrofit'!$J$6,"")))&amp;IF(F93="Scenario1PBT3",'Medium retrofit'!$K$6,IF(F93="Scenario2PBT3",'Medium retrofit'!$L$6,IF(F93="Scenario3PBT3",'Medium retrofit'!$M$6,"")))&amp;IF(F93="Scenario1PBT4",'Medium retrofit'!$N$6,IF(F93="Scenario2PBT4",'Medium retrofit'!$O$6,IF(F93="Scenario3PBT4",'Medium retrofit'!$P$6,"")))&amp;IF(F93="Scenario1PBT5",'Medium retrofit'!$Q$6,IF(F93="Scenario2PBT5",'Medium retrofit'!$R$6,IF(F93="Scenario3PBT5",'Medium retrofit'!$S$6,"")))&amp;IF(F93="Scenario1PBT6",'Medium retrofit'!$T$6,IF(F93="Scenario2PBT6",'Medium retrofit'!$U$6,IF(F93="Scenario3PBT6",'Medium retrofit'!$V$6,"")))&amp;IF(F93="Scenario1PBT7",'Medium retrofit'!$W$6,IF(F93="Scenario2PBT7",'Medium retrofit'!$X$6,IF(F93="Scenario3PBT7",'Medium retrofit'!$Y$6,"")))&amp;IF(F93="Scenario1PBT8",'Medium retrofit'!$Z$6,IF(F93="Scenario2PBT8",'Medium retrofit'!$AA$6,IF(F93="Scenario3PBT8",'Medium retrofit'!$AB$6,"")))&amp;IF(F93="Scenario1PBT9",'Medium retrofit'!$AC$6,IF(F93="Scenario2PBT9",'Medium retrofit'!$AD$6,IF(F93="Scenario3PBT9",'Medium retrofit'!$AE$6,"")))&amp;IF(F93="Scenario1PBT10",'Medium retrofit'!$AF$6,IF(F93="Scenario2PBT10",'Medium retrofit'!$AG$6,IF(F93="Scenario3PBT10",'Medium retrofit'!$AH$6,"")))&amp;IF(F93="Scenario1PBT11",'Medium retrofit'!$AI$6,IF(F93="Scenario2PBT11",'Medium retrofit'!$AJ$6,IF(F93="Scenario3PBT11",'Medium retrofit'!$AK$6,"")))&amp;IF(F93="Scenario1PBT12",'Medium retrofit'!$AL$6,IF(F93="Scenario2PBT12",'Medium retrofit'!$AM$6,IF(F93="Scenario3PBT12",'Medium retrofit'!$AN$6,"")))&amp;IF(F93="Scenario1PBT13",'Medium retrofit'!$AO$6,IF(F93="Scenario2PBT13",'Medium retrofit'!$AP$6,IF(F93="Scenario3PBT13",'Medium retrofit'!$AQ$6,"")))&amp;IF(F93="Scenario1PBT14",'Medium retrofit'!$AR$6,IF(F93="Scenario2PBT14",'Medium retrofit'!$AS$6,IF(F93="Scenario3PBT14",'Medium retrofit'!$AT$6,"")))&amp;IF(F93="Scenario1PBT15",'Medium retrofit'!$AU$6,IF(F93="Scenario2PBT15",'Medium retrofit'!$AV$6,IF(F93="Scenario3PBT15",'Medium retrofit'!$AW$6,"")))</f>
        <v/>
      </c>
      <c r="H93" s="123">
        <f t="shared" si="50"/>
        <v>0</v>
      </c>
      <c r="I93" s="239" t="str">
        <f>IF(F93="Scenario1PBT1",'Medium retrofit'!$E$16,IF(F93="Scenario2PBT1",'Medium retrofit'!$F$16,IF(F93="Scenario3PBT1",'Medium retrofit'!$G$16,"")))&amp;IF(F93="Scenario1PBT2",'Medium retrofit'!$H$16,IF(F93="Scenario2PBT2",'Medium retrofit'!$I$16,IF(F93="Scenario3PBT2",'Medium retrofit'!$J$16,"")))&amp;IF(F93="Scenario1PBT3",'Medium retrofit'!$K$16,IF(F93="Scenario2PBT3",'Medium retrofit'!$L$16,IF(F93="Scenario3PBT3",'Medium retrofit'!$M$16,"")))&amp;IF(F93="Scenario1PBT4",'Medium retrofit'!$N$16,IF(F93="Scenario2PBT4",'Medium retrofit'!$O$16,IF(F93="Scenario3PBT4",'Medium retrofit'!$P$16,"")))&amp;IF(F93="Scenario1PBT5",'Medium retrofit'!$Q$16,IF(F93="Scenario2PBT5",'Medium retrofit'!$R$16,IF(F93="Scenario3PBT5",'Medium retrofit'!$S$16,"")))&amp;IF(F93="Scenario1PBT6",'Medium retrofit'!$T$16,IF(F93="Scenario2PBT6",'Medium retrofit'!$U$16,IF(F93="Scenario3PBT6",'Medium retrofit'!$V$16,"")))&amp;IF(F93="Scenario1PBT7",'Medium retrofit'!$W$16,IF(F93="Scenario2PBT7",'Medium retrofit'!$X$16,IF(F93="Scenario3PBT7",'Medium retrofit'!$Y$16,"")))&amp;IF(F93="Scenario1PBT8",'Medium retrofit'!$Z$16,IF(F93="Scenario2PBT8",'Medium retrofit'!$AA$16,IF(F93="Scenario3PBT8",'Medium retrofit'!$AB$16,"")))&amp;IF(F93="Scenario1PBT9",'Medium retrofit'!$AC$16,IF(F93="Scenario2PBT9",'Medium retrofit'!$AD$16,IF(F93="Scenario3PBT9",'Medium retrofit'!$AE$16,"")))&amp;IF(F93="Scenario1PBT10",'Medium retrofit'!$AF$16,IF(F93="Scenario2PBT10",'Medium retrofit'!$AG$16,IF(F93="Scenario3PBT10",'Medium retrofit'!$AH$16,"")))&amp;IF(F93="Scenario1PBT11",'Medium retrofit'!$AI$16,IF(F93="Scenario2PBT11",'Medium retrofit'!$AJ$16,IF(F93="Scenario3PBT11",'Medium retrofit'!$AK$16,"")))&amp;IF(F93="Scenario1PBT12",'Medium retrofit'!$AL$16,IF(F93="Scenario2PBT12",'Medium retrofit'!$AM$16,IF(F93="Scenario3PBT12",'Medium retrofit'!$AN$16,"")))&amp;IF(F93="Scenario1PBT13",'Medium retrofit'!$AO$16,IF(F93="Scenario2PBT13",'Medium retrofit'!$AP$16,IF(F93="Scenario3PBT13",'Medium retrofit'!$AQ$16,"")))&amp;IF(F93="Scenario1PBT14",'Medium retrofit'!$AR$16,IF(F93="Scenario2PBT14",'Medium retrofit'!$AS$16,IF(F93="Scenario3PBT14",'Medium retrofit'!$AT$16,"")))&amp;IF(F93="Scenario1PBT15",'Medium retrofit'!$AU$16,IF(F93="Scenario2PBT15",'Medium retrofit'!$AV$16,IF(F93="Scenario3PBT15",'Medium retrofit'!$AW$16,"")))</f>
        <v/>
      </c>
      <c r="J93" s="123">
        <f t="shared" si="51"/>
        <v>0</v>
      </c>
      <c r="K93" s="123" t="str">
        <f>IF(F93="Scenario1PBT1",'Medium retrofit'!$E$18,IF(F93="Scenario2PBT1",'Medium retrofit'!$F$18,IF(F93="Scenario3PBT1",'Medium retrofit'!$G$18,"")))&amp;IF(F93="Scenario1PBT2",'Medium retrofit'!$H$18,IF(F93="Scenario2PBT2",'Medium retrofit'!$I$18,IF(F93="Scenario3PBT2",'Medium retrofit'!$J$18,"")))&amp;IF(F93="Scenario1PBT3",'Medium retrofit'!$K$18,IF(F93="Scenario2PBT3",'Medium retrofit'!$L$18,IF(F93="Scenario3PBT3",'Medium retrofit'!$M$18,"")))&amp;IF(F93="Scenario1PBT4",'Medium retrofit'!$N$18,IF(F93="Scenario2PBT4",'Medium retrofit'!$O$18,IF(F93="Scenario3PBT4",'Medium retrofit'!$P$18,"")))&amp;IF(F93="Scenario1PBT5",'Medium retrofit'!$Q$18,IF(F93="Scenario2PBT5",'Medium retrofit'!$R$18,IF(F93="Scenario3PBT5",'Medium retrofit'!$S$18,"")))&amp;IF(F93="Scenario1PBT6",'Medium retrofit'!$T$18,IF(F93="Scenario2PBT6",'Medium retrofit'!$U$18,IF(F93="Scenario3PBT6",'Medium retrofit'!$V$18,"")))&amp;IF(F93="Scenario1PBT7",'Medium retrofit'!$W$18,IF(F93="Scenario2PBT7",'Medium retrofit'!$X$18,IF(F93="Scenario3PBT7",'Medium retrofit'!$Y$18,"")))&amp;IF(F93="Scenario1PBT8",'Medium retrofit'!$Z$18,IF(F93="Scenario2PBT8",'Medium retrofit'!$AA$18,IF(F93="Scenario3PBT8",'Medium retrofit'!$AB$18,"")))&amp;IF(F93="Scenario1PBT9",'Medium retrofit'!$AC$18,IF(F93="Scenario2PBT9",'Medium retrofit'!$AD$18,IF(F93="Scenario3PBT9",'Medium retrofit'!$AE$18,"")))&amp;IF(F93="Scenario1PBT10",'Medium retrofit'!$AF$18,IF(F93="Scenario2PBT10",'Medium retrofit'!$AG$18,IF(F93="Scenario3PBT10",'Medium retrofit'!$AH$18,"")))&amp;IF(F93="Scenario1PBT11",'Medium retrofit'!$AI$18,IF(F93="Scenario2PBT11",'Medium retrofit'!$AJ$18,IF(F93="Scenario3PBT11",'Medium retrofit'!$AK$18,"")))&amp;IF(F93="Scenario1PBT12",'Medium retrofit'!$AL$18,IF(F93="Scenario2PBT12",'Medium retrofit'!$AM$18,IF(F93="Scenario3PBT12",'Medium retrofit'!$AN$18,"")))&amp;IF(F93="Scenario1PBT13",'Medium retrofit'!$AO$18,IF(F93="Scenario2PBT13",'Medium retrofit'!$AP$18,IF(F93="Scenario3PBT13",'Medium retrofit'!$AQ$18,"")))&amp;IF(F93="Scenario1PBT14",'Medium retrofit'!$AR$18,IF(F93="Scenario2PBT14",'Medium retrofit'!$AS$18,IF(F93="Scenario3PBT14",'Medium retrofit'!$AT$18,"")))&amp;IF(F93="Scenario1PBT15",'Medium retrofit'!$AU$18,IF(F93="Scenario2PBT15",'Medium retrofit'!$AV$18,IF(F93="Scenario3PBT15",'Medium retrofit'!$AW$18,"")))</f>
        <v/>
      </c>
      <c r="L93" s="123">
        <f t="shared" si="52"/>
        <v>0</v>
      </c>
      <c r="M93" s="123" t="str">
        <f>IF(F93="Scenario1PBT1",'Medium retrofit'!$E$20,IF(F93="Scenario2PBT1",'Medium retrofit'!$F$20,IF(F93="Scenario3PBT1",'Medium retrofit'!$G$20,"")))&amp;IF(F93="Scenario1PBT2",'Medium retrofit'!$H$20,IF(F93="Scenario2PBT2",'Medium retrofit'!$I$20,IF(F93="Scenario3PBT2",'Medium retrofit'!$J$20,"")))&amp;IF(F93="Scenario1PBT3",'Medium retrofit'!$K$20,IF(F93="Scenario2PBT3",'Medium retrofit'!$L$20,IF(F93="Scenario3PBT3",'Medium retrofit'!$M$20,"")))&amp;IF(F93="Scenario1PBT4",'Medium retrofit'!$N$20,IF(F93="Scenario2PBT4",'Medium retrofit'!$O$20,IF(F93="Scenario3PBT4",'Medium retrofit'!$P$20,"")))&amp;IF(F93="Scenario1PBT5",'Medium retrofit'!$Q$20,IF(F93="Scenario2PBT5",'Medium retrofit'!$R$20,IF(F93="Scenario3PBT5",'Medium retrofit'!$S$20,"")))&amp;IF(F93="Scenario1PBT6",'Medium retrofit'!$T$20,IF(F93="Scenario2PBT6",'Medium retrofit'!$U$20,IF(F93="Scenario3PBT6",'Medium retrofit'!$V$20,"")))&amp;IF(F93="Scenario1PBT7",'Medium retrofit'!$W$20,IF(F93="Scenario2PBT7",'Medium retrofit'!$X$20,IF(F93="Scenario3PBT7",'Medium retrofit'!$Y$20,"")))&amp;IF(F93="Scenario1PBT8",'Medium retrofit'!$Z$20,IF(F93="Scenario2PBT8",'Medium retrofit'!$AA$20,IF(F93="Scenario3PBT8",'Medium retrofit'!$AB$20,"")))&amp;IF(F93="Scenario1PBT9",'Medium retrofit'!$AC$20,IF(F93="Scenario2PBT9",'Medium retrofit'!$AD$20,IF(F93="Scenario3PBT9",'Medium retrofit'!$AE$20,"")))&amp;IF(F93="Scenario1PBT10",'Medium retrofit'!$AF$20,IF(F93="Scenario2PBT10",'Medium retrofit'!$AG$20,IF(F93="Scenario3PBT10",'Medium retrofit'!$AH$20,"")))&amp;IF(F93="Scenario1PBT11",'Medium retrofit'!$AI$20,IF(F93="Scenario2PBT11",'Medium retrofit'!$AJ$20,IF(F93="Scenario3PBT11",'Medium retrofit'!$AK$20,"")))&amp;IF(F93="Scenario1PBT12",'Medium retrofit'!$AL$20,IF(F93="Scenario2PBT12",'Medium retrofit'!$AM$20,IF(F93="Scenario3PBT12",'Medium retrofit'!$AN$20,"")))&amp;IF(F93="Scenario1PBT13",'Medium retrofit'!$AO$20,IF(F93="Scenario2PBT13",'Medium retrofit'!$AP$20,IF(F93="Scenario3PBT13",'Medium retrofit'!$AQ$20,"")))&amp;IF(F93="Scenario1PBT14",'Medium retrofit'!$AR$20,IF(F93="Scenario2PBT14",'Medium retrofit'!$AS$20,IF(F93="Scenario3PBT14",'Medium retrofit'!$AT$20,"")))&amp;IF(F93="Scenario1PBT15",'Medium retrofit'!$AU$20,IF(F93="Scenario2PBT15",'Medium retrofit'!$AV$20,IF(F93="Scenario3PBT15",'Medium retrofit'!$AW$20,"")))</f>
        <v/>
      </c>
      <c r="N93" s="124">
        <f t="shared" si="53"/>
        <v>0</v>
      </c>
      <c r="O93" s="245" t="str">
        <f>IF(F93="Scenario1PBT1",'Medium retrofit'!$E$23,IF(F93="Scenario2PBT1",'Medium retrofit'!$F$23,IF(F93="Scenario3PBT1",'Medium retrofit'!$G$23,"")))&amp;IF(F93="Scenario1PBT2",'Medium retrofit'!$H$23,IF(F93="Scenario2PBT2",'Medium retrofit'!$I$23,IF(F93="Scenario3PBT2",'Medium retrofit'!$J$23,"")))&amp;IF(F93="Scenario1PBT3",'Medium retrofit'!$K$23,IF(F93="Scenario2PBT3",'Medium retrofit'!$L$23,IF(F93="Scenario3PBT3",'Medium retrofit'!$M$23,"")))&amp;IF(F93="Scenario1PBT4",'Medium retrofit'!$N$23,IF(F93="Scenario2PBT4",'Medium retrofit'!$O$23,IF(F93="Scenario3PBT4",'Medium retrofit'!$P$23,"")))&amp;IF(F93="Scenario1PBT5",'Medium retrofit'!$Q$23,IF(F93="Scenario2PBT5",'Medium retrofit'!$R$23,IF(F93="Scenario3PBT5",'Medium retrofit'!$S$23,"")))&amp;IF(F93="Scenario1PBT6",'Medium retrofit'!$T$23,IF(F93="Scenario2PBT6",'Medium retrofit'!$U$23,IF(F93="Scenario3PBT6",'Medium retrofit'!$V$23,"")))&amp;IF(F93="Scenario1PBT7",'Medium retrofit'!$W$23,IF(F93="Scenario2PBT7",'Medium retrofit'!$X$23,IF(F93="Scenario3PBT7",'Medium retrofit'!$Y$23,"")))&amp;IF(F93="Scenario1PBT8",'Medium retrofit'!$Z$23,IF(F93="Scenario2PBT8",'Medium retrofit'!$AA$23,IF(F93="Scenario3PBT8",'Medium retrofit'!$AB$23,"")))&amp;IF(F93="Scenario1PBT9",'Medium retrofit'!$AC$23,IF(F93="Scenario2PBT9",'Medium retrofit'!$AD$23,IF(F93="Scenario3PBT9",'Medium retrofit'!$AE$23,"")))&amp;IF(F93="Scenario1PBT10",'Medium retrofit'!$AF$23,IF(F93="Scenario2PBT10",'Medium retrofit'!$AG$23,IF(F93="Scenario3PBT10",'Medium retrofit'!$AH$23,"")))&amp;IF(F93="Scenario1PBT11",'Medium retrofit'!$AI$23,IF(F93="Scenario2PBT11",'Medium retrofit'!$AJ$23,IF(F93="Scenario3PBT11",'Medium retrofit'!$AK$23,"")))&amp;IF(F93="Scenario1PBT12",'Medium retrofit'!$AL$23,IF(F93="Scenario2PBT12",'Medium retrofit'!$AM$23,IF(F93="Scenario3PBT12",'Medium retrofit'!$AN$23,"")))&amp;IF(F93="Scenario1PBT13",'Medium retrofit'!$AO$23,IF(F93="Scenario2PBT13",'Medium retrofit'!$AP$23,IF(F93="Scenario3PBT13",'Medium retrofit'!$AQ$23,"")))&amp;IF(F93="Scenario1PBT14",'Medium retrofit'!$AR$23,IF(F93="Scenario2PBT14",'Medium retrofit'!$AS$23,IF(F93="Scenario3PBT14",'Medium retrofit'!$AT$23,"")))&amp;IF(F93="Scenario1PBT15",'Medium retrofit'!$AU$23,IF(F93="Scenario2PBT15",'Medium retrofit'!$AV$23,IF(F93="Scenario3PBT15",'Medium retrofit'!$AW$23,"")))</f>
        <v/>
      </c>
      <c r="P93" s="123">
        <f t="shared" si="54"/>
        <v>0</v>
      </c>
      <c r="Q93" s="123" t="str">
        <f>IF(F93="Scenario1PBT1",'Medium retrofit'!$E$25,IF(F93="Scenario2PBT1",'Medium retrofit'!$F$25,IF(F93="Scenario3PBT1",'Medium retrofit'!$G$25,"")))&amp;IF(F93="Scenario1PBT2",'Medium retrofit'!$H$25,IF(F93="Scenario2PBT2",'Medium retrofit'!$I$25,IF(F93="Scenario3PBT2",'Medium retrofit'!$J$25,"")))&amp;IF(F93="Scenario1PBT3",'Medium retrofit'!$K$25,IF(F93="Scenario2PBT3",'Medium retrofit'!$L$25,IF(F93="Scenario3PBT3",'Medium retrofit'!$M$25,"")))&amp;IF(F93="Scenario1PBT4",'Medium retrofit'!$N$25,IF(F93="Scenario2PBT4",'Medium retrofit'!$O$25,IF(F93="Scenario3PBT4",'Medium retrofit'!$P$25,"")))&amp;IF(F93="Scenario1PBT5",'Medium retrofit'!$Q$25,IF(F93="Scenario2PBT5",'Medium retrofit'!$R$25,IF(F93="Scenario3PBT5",'Medium retrofit'!$S$25,"")))&amp;IF(F93="Scenario1PBT6",'Medium retrofit'!$T$25,IF(F93="Scenario2PBT6",'Medium retrofit'!$U$25,IF(F93="Scenario3PBT6",'Medium retrofit'!$V$25,"")))&amp;IF(F93="Scenario1PBT7",'Medium retrofit'!$W$25,IF(F93="Scenario2PBT7",'Medium retrofit'!$X$25,IF(F93="Scenario3PBT7",'Medium retrofit'!$Y$25,"")))&amp;IF(F93="Scenario1PBT8",'Medium retrofit'!$Z$25,IF(F93="Scenario2PBT8",'Medium retrofit'!$AA$25,IF(F93="Scenario3PBT8",'Medium retrofit'!$AB$25,"")))&amp;IF(F93="Scenario1PBT9",'Medium retrofit'!$AC$25,IF(F93="Scenario2PBT9",'Medium retrofit'!$AD$25,IF(F93="Scenario3PBT9",'Medium retrofit'!$AE$25,"")))&amp;IF(F93="Scenario1PBT10",'Medium retrofit'!$AF$25,IF(F93="Scenario2PBT10",'Medium retrofit'!$AG$25,IF(F93="Scenario3PBT10",'Medium retrofit'!$AH$25,"")))&amp;IF(F93="Scenario1PBT11",'Medium retrofit'!$AI$25,IF(F93="Scenario2PBT11",'Medium retrofit'!$AJ$25,IF(F93="Scenario3PBT11",'Medium retrofit'!$AK$25,"")))&amp;IF(F93="Scenario1PBT12",'Medium retrofit'!$AL$25,IF(F93="Scenario2PBT12",'Medium retrofit'!$AM$25,IF(F93="Scenario3PBT12",'Medium retrofit'!$AN$25,"")))&amp;IF(F93="Scenario1PBT13",'Medium retrofit'!$AO$25,IF(F93="Scenario2PBT13",'Medium retrofit'!$AP$25,IF(F93="Scenario3PBT13",'Medium retrofit'!$AQ$25,"")))&amp;IF(F93="Scenario1PBT14",'Medium retrofit'!$AR$25,IF(F93="Scenario2PBT14",'Medium retrofit'!$AS$25,IF(F93="Scenario3PBT14",'Medium retrofit'!$AT$25,"")))&amp;IF(F93="Scenario1PBT15",'Medium retrofit'!$AU$25,IF(F93="Scenario2PBT15",'Medium retrofit'!$AV$25,IF(F93="Scenario3PBT15",'Medium retrofit'!$AW$25,"")))</f>
        <v/>
      </c>
      <c r="R93" s="123">
        <f t="shared" si="55"/>
        <v>0</v>
      </c>
      <c r="S93" s="123" t="str">
        <f>IF(F93="Scenario1PBT1",'Medium retrofit'!$E$27,IF(F93="Scenario2PBT1",'Medium retrofit'!$F$27,IF(F93="Scenario3PBT1",'Medium retrofit'!$G$27,"")))&amp;IF(F93="Scenario1PBT2",'Medium retrofit'!$H$27,IF(F93="Scenario2PBT2",'Medium retrofit'!$I$27,IF(F93="Scenario3PBT2",'Medium retrofit'!$J$27,"")))&amp;IF(F93="Scenario1PBT3",'Medium retrofit'!$K$27,IF(F93="Scenario2PBT3",'Medium retrofit'!$L$27,IF(F93="Scenario3PBT3",'Medium retrofit'!$M$27,"")))&amp;IF(F93="Scenario1PBT4",'Medium retrofit'!$N$27,IF(F93="Scenario2PBT4",'Medium retrofit'!$O$27,IF(F93="Scenario3PBT4",'Medium retrofit'!$P$27,"")))&amp;IF(F93="Scenario1PBT5",'Medium retrofit'!$Q$27,IF(F93="Scenario2PBT5",'Medium retrofit'!$R$27,IF(F93="Scenario3PBT5",'Medium retrofit'!$S$27,"")))&amp;IF(F93="Scenario1PBT6",'Medium retrofit'!$T$27,IF(F93="Scenario2PBT6",'Medium retrofit'!$U$27,IF(F93="Scenario3PBT6",'Medium retrofit'!$V$27,"")))&amp;IF(F93="Scenario1PBT7",'Medium retrofit'!$W$27,IF(F93="Scenario2PBT7",'Medium retrofit'!$X$27,IF(F93="Scenario3PBT7",'Medium retrofit'!$Y$27,"")))&amp;IF(F93="Scenario1PBT8",'Medium retrofit'!$Z$27,IF(F93="Scenario2PBT8",'Medium retrofit'!$AA$27,IF(F93="Scenario3PBT8",'Medium retrofit'!$AB$27,"")))&amp;IF(F93="Scenario1PBT9",'Medium retrofit'!$AC$27,IF(F93="Scenario2PBT9",'Medium retrofit'!$AD$27,IF(F93="Scenario3PBT9",'Medium retrofit'!$AE$27,"")))&amp;IF(F93="Scenario1PBT10",'Medium retrofit'!$AF$27,IF(F93="Scenario2PBT10",'Medium retrofit'!$AG$27,IF(F93="Scenario3PBT10",'Medium retrofit'!$AH$27,"")))&amp;IF(F93="Scenario1PBT11",'Medium retrofit'!$AI$27,IF(F93="Scenario2PBT11",'Medium retrofit'!$AJ$27,IF(F93="Scenario3PBT11",'Medium retrofit'!$AK$27,"")))&amp;IF(F93="Scenario1PBT12",'Medium retrofit'!$AL$27,IF(F93="Scenario2PBT12",'Medium retrofit'!$AM$27,IF(F93="Scenario3PBT12",'Medium retrofit'!$AN$27,"")))&amp;IF(F93="Scenario1PBT13",'Medium retrofit'!$AO$27,IF(F93="Scenario2PBT13",'Medium retrofit'!$AP$27,IF(F93="Scenario3PBT13",'Medium retrofit'!$AQ$27,"")))&amp;IF(F93="Scenario1PBT14",'Medium retrofit'!$AR$27,IF(F93="Scenario2PBT14",'Medium retrofit'!$AS$27,IF(F93="Scenario3PBT14",'Medium retrofit'!$AT$27,"")))&amp;IF(F93="Scenario1PBT15",'Medium retrofit'!$AU$27,IF(F93="Scenario2PBT15",'Medium retrofit'!$AV$27,IF(F93="Scenario3PBT15",'Medium retrofit'!$AW$27,"")))</f>
        <v/>
      </c>
      <c r="T93" s="246">
        <f t="shared" si="56"/>
        <v>0</v>
      </c>
      <c r="U93" s="245" t="str">
        <f>IF(F93="Scenario1PBT1",'Medium retrofit'!$E$38,IF(F93="Scenario2PBT1",'Medium retrofit'!$F$38,IF(F93="Scenario3PBT1",'Medium retrofit'!$G$38,"")))&amp;IF(F93="Scenario1PBT2",'Medium retrofit'!$H$38,IF(F93="Scenario2PBT2",'Medium retrofit'!$I$38,IF(F93="Scenario3PBT2",'Medium retrofit'!$J$38,"")))&amp;IF(F93="Scenario1PBT3",'Medium retrofit'!$K$38,IF(F93="Scenario2PBT3",'Medium retrofit'!$L$38,IF(F93="Scenario3PBT3",'Medium retrofit'!$M$38,"")))&amp;IF(F93="Scenario1PBT4",'Medium retrofit'!$N$38,IF(F93="Scenario2PBT4",'Medium retrofit'!$O$38,IF(F93="Scenario3PBT4",'Medium retrofit'!$P$38,"")))&amp;IF(F93="Scenario1PBT5",'Medium retrofit'!$Q$38,IF(F93="Scenario2PBT5",'Medium retrofit'!$R$38,IF(F93="Scenario3PBT5",'Medium retrofit'!$S$38,"")))&amp;IF(F93="Scenario1PBT6",'Medium retrofit'!$T$38,IF(F93="Scenario2PBT6",'Medium retrofit'!$U$38,IF(F93="Scenario3PBT6",'Medium retrofit'!$V$38,"")))&amp;IF(F93="Scenario1PBT7",'Medium retrofit'!$W$38,IF(F93="Scenario2PBT7",'Medium retrofit'!$X$38,IF(F93="Scenario3PBT7",'Medium retrofit'!$Y$38,"")))&amp;IF(F93="Scenario1PBT8",'Medium retrofit'!$Z$38,IF(F93="Scenario2PBT8",'Medium retrofit'!$AA$38,IF(F93="Scenario3PBT8",'Medium retrofit'!$AB$38,"")))&amp;IF(F93="Scenario1PBT9",'Medium retrofit'!$AC$38,IF(F93="Scenario2PBT9",'Medium retrofit'!$AD$38,IF(F93="Scenario3PBT9",'Medium retrofit'!$AE$38,"")))&amp;IF(F93="Scenario1PBT10",'Medium retrofit'!$AF$38,IF(F93="Scenario2PBT10",'Medium retrofit'!$AG$38,IF(F93="Scenario3PBT10",'Medium retrofit'!$AH$38,"")))&amp;IF(F93="Scenario1PBT11",'Medium retrofit'!$AI$38,IF(F93="Scenario2PBT11",'Medium retrofit'!$AJ$38,IF(F93="Scenario3PBT11",'Medium retrofit'!$AK$38,"")))&amp;IF(F93="Scenario1PBT12",'Medium retrofit'!$AL$38,IF(F93="Scenario2PBT12",'Medium retrofit'!$AM$38,IF(F93="Scenario3PBT12",'Medium retrofit'!$AN$38,"")))&amp;IF(F93="Scenario1PBT13",'Medium retrofit'!$AO$38,IF(F93="Scenario2PBT13",'Medium retrofit'!$AP$38,IF(F93="Scenario3PBT13",'Medium retrofit'!$AQ$38,"")))&amp;IF(F93="Scenario1PBT14",'Medium retrofit'!$AR$38,IF(F93="Scenario2PBT14",'Medium retrofit'!$AS$38,IF(F93="Scenario3PBT14",'Medium retrofit'!$AT$38,"")))&amp;IF(F93="Scenario1PBT15",'Medium retrofit'!$AU$38,IF(F93="Scenario2PBT15",'Medium retrofit'!$AV$38,IF(F93="Scenario3PBT15",'Medium retrofit'!$AW$38,"")))</f>
        <v/>
      </c>
      <c r="V93" s="123">
        <f t="shared" si="57"/>
        <v>0</v>
      </c>
      <c r="W93" s="123" t="str">
        <f>IF(F93="Scenario1PBT1",'Medium retrofit'!$E$40,IF(F93="Scenario2PBT1",'Medium retrofit'!$F$40,IF(F93="Scenario3PBT1",'Medium retrofit'!$G$40,"")))&amp;IF(F93="Scenario1PBT2",'Medium retrofit'!$H$40,IF(F93="Scenario2PBT2",'Medium retrofit'!$I$40,IF(F93="Scenario3PBT2",'Medium retrofit'!$J$40,"")))&amp;IF(F93="Scenario1PBT3",'Medium retrofit'!$K$40,IF(F93="Scenario2PBT3",'Medium retrofit'!$L$40,IF(F93="Scenario3PBT3",'Medium retrofit'!$M$40,"")))&amp;IF(F93="Scenario1PBT4",'Medium retrofit'!$N$40,IF(F93="Scenario2PBT4",'Medium retrofit'!$O$40,IF(F93="Scenario3PBT4",'Medium retrofit'!$P$40,"")))&amp;IF(F93="Scenario1PBT5",'Medium retrofit'!$Q$40,IF(F93="Scenario2PBT5",'Medium retrofit'!$R$40,IF(F93="Scenario3PBT5",'Medium retrofit'!$S$40,"")))&amp;IF(F93="Scenario1PBT6",'Medium retrofit'!$T$40,IF(F93="Scenario2PBT6",'Medium retrofit'!$U$40,IF(F93="Scenario3PBT6",'Medium retrofit'!$V$40,"")))&amp;IF(F93="Scenario1PBT7",'Medium retrofit'!$W$40,IF(F93="Scenario2PBT7",'Medium retrofit'!$X$40,IF(F93="Scenario3PBT7",'Medium retrofit'!$Y$40,"")))&amp;IF(F93="Scenario1PBT8",'Medium retrofit'!$Z$40,IF(F93="Scenario2PBT8",'Medium retrofit'!$AA$40,IF(F93="Scenario3PBT8",'Medium retrofit'!$AB$40,"")))&amp;IF(F93="Scenario1PBT9",'Medium retrofit'!$AC$40,IF(F93="Scenario2PBT9",'Medium retrofit'!$AD$40,IF(F93="Scenario3PBT9",'Medium retrofit'!$AE$40,"")))&amp;IF(F93="Scenario1PBT10",'Medium retrofit'!$AF$40,IF(F93="Scenario2PBT10",'Medium retrofit'!$AG$40,IF(F93="Scenario3PBT10",'Medium retrofit'!$AH$40,"")))&amp;IF(F93="Scenario1PBT11",'Medium retrofit'!$AI$40,IF(F93="Scenario2PBT11",'Medium retrofit'!$AJ$40,IF(F93="Scenario3PBT11",'Medium retrofit'!$AK$40,"")))&amp;IF(F93="Scenario1PBT12",'Medium retrofit'!$AL$40,IF(F93="Scenario2PBT12",'Medium retrofit'!$AM$40,IF(F93="Scenario3PBT12",'Medium retrofit'!$AN$40,"")))&amp;IF(F93="Scenario1PBT13",'Medium retrofit'!$AO$40,IF(F93="Scenario2PBT13",'Medium retrofit'!$AP$40,IF(F93="Scenario3PBT13",'Medium retrofit'!$AQ$40,"")))&amp;IF(F93="Scenario1PBT14",'Medium retrofit'!$AR$40,IF(F93="Scenario2PBT14",'Medium retrofit'!$AS$40,IF(F93="Scenario3PBT14",'Medium retrofit'!$AT$40,"")))&amp;IF(F93="Scenario1PBT15",'Medium retrofit'!$AU$40,IF(F93="Scenario2PBT15",'Medium retrofit'!$AV$40,IF(F93="Scenario3PBT15",'Medium retrofit'!$AW$40,"")))</f>
        <v/>
      </c>
      <c r="X93" s="123">
        <f t="shared" si="58"/>
        <v>0</v>
      </c>
      <c r="Y93" s="123" t="str">
        <f>IF(F93="Scenario1PBT1",'Medium retrofit'!$E$42,IF(F93="Scenario2PBT1",'Medium retrofit'!$F$42,IF(F93="Scenario3PBT1",'Medium retrofit'!$G$42,"")))&amp;IF(F93="Scenario1PBT2",'Medium retrofit'!$H$42,IF(F93="Scenario2PBT2",'Medium retrofit'!$I$42,IF(F93="Scenario3PBT2",'Medium retrofit'!$J$42,"")))&amp;IF(F93="Scenario1PBT3",'Medium retrofit'!$K$42,IF(F93="Scenario2PBT3",'Medium retrofit'!$L$42,IF(F93="Scenario3PBT3",'Medium retrofit'!$M$42,"")))&amp;IF(F93="Scenario1PBT4",'Medium retrofit'!$N$42,IF(F93="Scenario2PBT4",'Medium retrofit'!$O$42,IF(F93="Scenario3PBT4",'Medium retrofit'!$P$42,"")))&amp;IF(F93="Scenario1PBT5",'Medium retrofit'!$Q$42,IF(F93="Scenario2PBT5",'Medium retrofit'!$R$42,IF(F93="Scenario3PBT5",'Medium retrofit'!$S$42,"")))&amp;IF(F93="Scenario1PBT6",'Medium retrofit'!$T$42,IF(F93="Scenario2PBT6",'Medium retrofit'!$U$42,IF(F93="Scenario3PBT6",'Medium retrofit'!$V$42,"")))&amp;IF(F93="Scenario1PBT7",'Medium retrofit'!$W$42,IF(F93="Scenario2PBT7",'Medium retrofit'!$X$42,IF(F93="Scenario3PBT7",'Medium retrofit'!$Y$42,"")))&amp;IF(F93="Scenario1PBT8",'Medium retrofit'!$Z$42,IF(F93="Scenario2PBT8",'Medium retrofit'!$AA$42,IF(F93="Scenario3PBT8",'Medium retrofit'!$AB$42,"")))&amp;IF(F93="Scenario1PBT9",'Medium retrofit'!$AC$42,IF(F93="Scenario2PBT9",'Medium retrofit'!$AD$42,IF(F93="Scenario3PBT9",'Medium retrofit'!$AE$42,"")))&amp;IF(F93="Scenario1PBT10",'Medium retrofit'!$AF$42,IF(F93="Scenario2PBT10",'Medium retrofit'!$AG$42,IF(F93="Scenario3PBT10",'Medium retrofit'!$AH$42,"")))&amp;IF(F93="Scenario1PBT11",'Medium retrofit'!$AI$42,IF(F93="Scenario2PBT11",'Medium retrofit'!$AJ$42,IF(F93="Scenario3PBT11",'Medium retrofit'!$AK$42,"")))&amp;IF(F93="Scenario1PBT12",'Medium retrofit'!$AL$42,IF(F93="Scenario2PBT12",'Medium retrofit'!$AM$42,IF(F93="Scenario3PBT12",'Medium retrofit'!$AN$42,"")))&amp;IF(F93="Scenario1PBT13",'Medium retrofit'!$AO$42,IF(F93="Scenario2PBT13",'Medium retrofit'!$AP$42,IF(F93="Scenario3PBT13",'Medium retrofit'!$AQ$42,"")))&amp;IF(F93="Scenario1PBT14",'Medium retrofit'!$AR$42,IF(F93="Scenario2PBT14",'Medium retrofit'!$AS$42,IF(F93="Scenario3PBT14",'Medium retrofit'!$AT$42,"")))&amp;IF(F93="Scenario1PBT15",'Medium retrofit'!$AU$42,IF(F93="Scenario2PBT15",'Medium retrofit'!$AV$42,IF(F93="Scenario3PBT15",'Medium retrofit'!$AW$42,"")))</f>
        <v/>
      </c>
      <c r="Z93" s="123">
        <f t="shared" si="59"/>
        <v>0</v>
      </c>
      <c r="AA93" s="239" t="str">
        <f>IF(F93="Scenario1PBT1",'Medium retrofit'!$E$101,IF(F93="Scenario2PBT1",'Medium retrofit'!$F$101,IF(F93="Scenario3PBT1",'Medium retrofit'!$G$101,"")))&amp;IF(F93="Scenario1PBT2",'Medium retrofit'!$H$101,IF(F93="Scenario2PBT2",'Medium retrofit'!$I$101,IF(F93="Scenario3PBT2",'Medium retrofit'!$J$101,"")))&amp;IF(F93="Scenario1PBT3",'Medium retrofit'!$K$101,IF(F93="Scenario2PBT3",'Medium retrofit'!$L$101,IF(F93="Scenario3PBT3",'Medium retrofit'!$M$101,"")))&amp;IF(F93="Scenario1PBT4",'Medium retrofit'!$N$101,IF(F93="Scenario2PBT4",'Medium retrofit'!$O$101,IF(F93="Scenario3PBT4",'Medium retrofit'!$P$101,"")))&amp;IF(F93="Scenario1PBT5",'Medium retrofit'!$Q$101,IF(F93="Scenario2PBT5",'Medium retrofit'!$R$101,IF(F93="Scenario3PBT5",'Medium retrofit'!$S$101,"")))&amp;IF(F93="Scenario1PBT6",'Medium retrofit'!$T$101,IF(F93="Scenario2PBT6",'Medium retrofit'!$U$101,IF(F93="Scenario3PBT6",'Medium retrofit'!$V$101,"")))&amp;IF(F93="Scenario1PBT7",'Medium retrofit'!$W$101,IF(F93="Scenario2PBT7",'Medium retrofit'!$X$101,IF(F93="Scenario3PBT7",'Medium retrofit'!$Y$101,"")))&amp;IF(F93="Scenario1PBT8",'Medium retrofit'!$Z$101,IF(F93="Scenario2PBT8",'Medium retrofit'!$AA$101,IF(F93="Scenario3PBT8",'Medium retrofit'!$AB$101,"")))&amp;IF(F93="Scenario1PBT9",'Medium retrofit'!$AC$101,IF(F93="Scenario2PBT9",'Medium retrofit'!$AD$101,IF(F93="Scenario3PBT9",'Medium retrofit'!$AE$101,"")))&amp;IF(F93="Scenario1PBT10",'Medium retrofit'!$AF$101,IF(F93="Scenario2PBT10",'Medium retrofit'!$AG$101,IF(F93="Scenario3PBT10",'Medium retrofit'!$AH$101,"")))&amp;IF(F93="Scenario1PBT11",'Medium retrofit'!$AI$101,IF(F93="Scenario2PBT11",'Medium retrofit'!$AJ$101,IF(F93="Scenario3PBT11",'Medium retrofit'!$AK$101,"")))&amp;IF(F93="Scenario1PBT12",'Medium retrofit'!$AL$101,IF(F93="Scenario2PBT12",'Medium retrofit'!$AM$101,IF(F93="Scenario3PBT12",'Medium retrofit'!$AN$101,"")))&amp;IF(F93="Scenario1PBT13",'Medium retrofit'!$AO$101,IF(F93="Scenario2PBT13",'Medium retrofit'!$AP$101,IF(F93="Scenario3PBT13",'Medium retrofit'!$AQ$101,"")))&amp;IF(F93="Scenario1PBT14",'Medium retrofit'!$AR$101,IF(F93="Scenario2PBT14",'Medium retrofit'!$AS$101,IF(F93="Scenario3PBT14",'Medium retrofit'!$AT$101,"")))&amp;IF(F93="Scenario1PBT15",'Medium retrofit'!$AU$101,IF(F93="Scenario2PBT15",'Medium retrofit'!$AV$101,IF(F93="Scenario3PBT15",'Medium retrofit'!$AW$101,"")))</f>
        <v/>
      </c>
      <c r="AB93" s="242">
        <f t="shared" si="60"/>
        <v>0</v>
      </c>
      <c r="AC93" s="364" t="str">
        <f t="shared" si="61"/>
        <v/>
      </c>
      <c r="AD93" s="353">
        <f>IF(AC93="",IFERROR('Projection_Base-case'!G94-G93,0),0)</f>
        <v>0</v>
      </c>
      <c r="AE93" s="350">
        <f t="shared" si="37"/>
        <v>0</v>
      </c>
      <c r="AF93" s="361">
        <f>IFERROR(100*AD93/'Projection_Base-case'!G94,0)</f>
        <v>0</v>
      </c>
      <c r="AG93" s="352">
        <f>IF(AC93="",IFERROR('Projection_Base-case'!I94-I93,0),0)</f>
        <v>0</v>
      </c>
      <c r="AH93" s="353">
        <f t="shared" si="38"/>
        <v>0</v>
      </c>
      <c r="AI93" s="361">
        <f>IFERROR(100*AG93/'Projection_Base-case'!I94,0)</f>
        <v>0</v>
      </c>
      <c r="AJ93" s="352">
        <f>IF(AC93="",IFERROR('Projection_Base-case'!K94-K93,0),0)</f>
        <v>0</v>
      </c>
      <c r="AK93" s="353">
        <f t="shared" si="39"/>
        <v>0</v>
      </c>
      <c r="AL93" s="361">
        <f>IFERROR(100*AJ93/'Projection_Base-case'!K94,0)</f>
        <v>0</v>
      </c>
      <c r="AM93" s="352">
        <f>-IF(AC93="",IFERROR('Projection_Base-case'!M94-M93,0),0)</f>
        <v>0</v>
      </c>
      <c r="AN93" s="353">
        <f t="shared" si="40"/>
        <v>0</v>
      </c>
      <c r="AO93" s="354">
        <f>IFERROR(IF('Projection_Base-case'!N94&gt;0,100*AN93/'Projection_Base-case'!N94,100*AN93/N93),0)</f>
        <v>0</v>
      </c>
      <c r="AP93" s="355">
        <f>IF(AC93="",IFERROR('Projection_Base-case'!O94-O93,0),0)</f>
        <v>0</v>
      </c>
      <c r="AQ93" s="356">
        <f t="shared" si="41"/>
        <v>0</v>
      </c>
      <c r="AR93" s="356">
        <f>IFERROR(100*AP93/'Projection_Base-case'!O94,0)</f>
        <v>0</v>
      </c>
      <c r="AS93" s="355">
        <f>IF(AC93="",IFERROR('Projection_Base-case'!Q94-Q93,0),0)</f>
        <v>0</v>
      </c>
      <c r="AT93" s="356">
        <f t="shared" si="42"/>
        <v>0</v>
      </c>
      <c r="AU93" s="356">
        <f>IFERROR(100*AS93/'Projection_Base-case'!Q94,0)</f>
        <v>0</v>
      </c>
      <c r="AV93" s="355">
        <f>IF(AC93="",IFERROR('Projection_Base-case'!S94-S93,0),0)</f>
        <v>0</v>
      </c>
      <c r="AW93" s="356">
        <f t="shared" si="43"/>
        <v>0</v>
      </c>
      <c r="AX93" s="357">
        <f>IFERROR(100*AV93/'Projection_Base-case'!S94,0)</f>
        <v>0</v>
      </c>
      <c r="AY93" s="358">
        <f>IF(AC93="",IFERROR('Projection_Base-case'!U94-U93,0),0)</f>
        <v>0</v>
      </c>
      <c r="AZ93" s="359">
        <f t="shared" si="44"/>
        <v>0</v>
      </c>
      <c r="BA93" s="359">
        <f>IFERROR(100*AY93/'Projection_Base-case'!U94,0)</f>
        <v>0</v>
      </c>
      <c r="BB93" s="358">
        <f>IF(AC93="",IFERROR('Projection_Base-case'!W94-W93,0),0)</f>
        <v>0</v>
      </c>
      <c r="BC93" s="359">
        <f t="shared" si="45"/>
        <v>0</v>
      </c>
      <c r="BD93" s="359">
        <f>IFERROR(100*BB93/'Projection_Base-case'!W94,0)</f>
        <v>0</v>
      </c>
      <c r="BE93" s="358">
        <f>IF(AC93="",IFERROR('Projection_Base-case'!Y94-Y93,0),0)</f>
        <v>0</v>
      </c>
      <c r="BF93" s="359">
        <f t="shared" si="46"/>
        <v>0</v>
      </c>
      <c r="BG93" s="359">
        <f>IFERROR(100*BE93/'Projection_Base-case'!Y94,0)</f>
        <v>0</v>
      </c>
      <c r="BH93" s="359">
        <f t="shared" si="47"/>
        <v>0</v>
      </c>
      <c r="BI93" s="360">
        <f t="shared" si="48"/>
        <v>0</v>
      </c>
    </row>
    <row r="94" spans="1:61" ht="15" thickBot="1">
      <c r="A94" s="209">
        <v>90</v>
      </c>
      <c r="B94" s="347">
        <f>IF('Projection_Base-case'!B95&lt;&gt;"",'Projection_Base-case'!B95,0)</f>
        <v>0</v>
      </c>
      <c r="C94" s="347">
        <f>IF('Projection_Base-case'!C95&lt;&gt;"",'Projection_Base-case'!C95,0)</f>
        <v>0</v>
      </c>
      <c r="D94" s="365">
        <f>IF('Projection_Base-case'!D95&lt;&gt;"",'Projection_Base-case'!D95,0)</f>
        <v>0</v>
      </c>
      <c r="E94" s="369"/>
      <c r="F94" s="373" t="str">
        <f t="shared" si="49"/>
        <v>0</v>
      </c>
      <c r="G94" s="257" t="str">
        <f>IF(F94="Scenario1PBT1",'Medium retrofit'!$E$6,IF(F94="Scenario2PBT1",'Medium retrofit'!$F$6,IF(F94="Scenario3PBT1",'Medium retrofit'!$G$6,"")))&amp;IF(F94="Scenario1PBT2",'Medium retrofit'!$H$6,IF(F94="Scenario2PBT2",'Medium retrofit'!$I$6,IF(F94="Scenario3PBT2",'Medium retrofit'!$J$6,"")))&amp;IF(F94="Scenario1PBT3",'Medium retrofit'!$K$6,IF(F94="Scenario2PBT3",'Medium retrofit'!$L$6,IF(F94="Scenario3PBT3",'Medium retrofit'!$M$6,"")))&amp;IF(F94="Scenario1PBT4",'Medium retrofit'!$N$6,IF(F94="Scenario2PBT4",'Medium retrofit'!$O$6,IF(F94="Scenario3PBT4",'Medium retrofit'!$P$6,"")))&amp;IF(F94="Scenario1PBT5",'Medium retrofit'!$Q$6,IF(F94="Scenario2PBT5",'Medium retrofit'!$R$6,IF(F94="Scenario3PBT5",'Medium retrofit'!$S$6,"")))&amp;IF(F94="Scenario1PBT6",'Medium retrofit'!$T$6,IF(F94="Scenario2PBT6",'Medium retrofit'!$U$6,IF(F94="Scenario3PBT6",'Medium retrofit'!$V$6,"")))&amp;IF(F94="Scenario1PBT7",'Medium retrofit'!$W$6,IF(F94="Scenario2PBT7",'Medium retrofit'!$X$6,IF(F94="Scenario3PBT7",'Medium retrofit'!$Y$6,"")))&amp;IF(F94="Scenario1PBT8",'Medium retrofit'!$Z$6,IF(F94="Scenario2PBT8",'Medium retrofit'!$AA$6,IF(F94="Scenario3PBT8",'Medium retrofit'!$AB$6,"")))&amp;IF(F94="Scenario1PBT9",'Medium retrofit'!$AC$6,IF(F94="Scenario2PBT9",'Medium retrofit'!$AD$6,IF(F94="Scenario3PBT9",'Medium retrofit'!$AE$6,"")))&amp;IF(F94="Scenario1PBT10",'Medium retrofit'!$AF$6,IF(F94="Scenario2PBT10",'Medium retrofit'!$AG$6,IF(F94="Scenario3PBT10",'Medium retrofit'!$AH$6,"")))&amp;IF(F94="Scenario1PBT11",'Medium retrofit'!$AI$6,IF(F94="Scenario2PBT11",'Medium retrofit'!$AJ$6,IF(F94="Scenario3PBT11",'Medium retrofit'!$AK$6,"")))&amp;IF(F94="Scenario1PBT12",'Medium retrofit'!$AL$6,IF(F94="Scenario2PBT12",'Medium retrofit'!$AM$6,IF(F94="Scenario3PBT12",'Medium retrofit'!$AN$6,"")))&amp;IF(F94="Scenario1PBT13",'Medium retrofit'!$AO$6,IF(F94="Scenario2PBT13",'Medium retrofit'!$AP$6,IF(F94="Scenario3PBT13",'Medium retrofit'!$AQ$6,"")))&amp;IF(F94="Scenario1PBT14",'Medium retrofit'!$AR$6,IF(F94="Scenario2PBT14",'Medium retrofit'!$AS$6,IF(F94="Scenario3PBT14",'Medium retrofit'!$AT$6,"")))&amp;IF(F94="Scenario1PBT15",'Medium retrofit'!$AU$6,IF(F94="Scenario2PBT15",'Medium retrofit'!$AV$6,IF(F94="Scenario3PBT15",'Medium retrofit'!$AW$6,"")))</f>
        <v/>
      </c>
      <c r="H94" s="125">
        <f t="shared" si="50"/>
        <v>0</v>
      </c>
      <c r="I94" s="258" t="str">
        <f>IF(F94="Scenario1PBT1",'Medium retrofit'!$E$16,IF(F94="Scenario2PBT1",'Medium retrofit'!$F$16,IF(F94="Scenario3PBT1",'Medium retrofit'!$G$16,"")))&amp;IF(F94="Scenario1PBT2",'Medium retrofit'!$H$16,IF(F94="Scenario2PBT2",'Medium retrofit'!$I$16,IF(F94="Scenario3PBT2",'Medium retrofit'!$J$16,"")))&amp;IF(F94="Scenario1PBT3",'Medium retrofit'!$K$16,IF(F94="Scenario2PBT3",'Medium retrofit'!$L$16,IF(F94="Scenario3PBT3",'Medium retrofit'!$M$16,"")))&amp;IF(F94="Scenario1PBT4",'Medium retrofit'!$N$16,IF(F94="Scenario2PBT4",'Medium retrofit'!$O$16,IF(F94="Scenario3PBT4",'Medium retrofit'!$P$16,"")))&amp;IF(F94="Scenario1PBT5",'Medium retrofit'!$Q$16,IF(F94="Scenario2PBT5",'Medium retrofit'!$R$16,IF(F94="Scenario3PBT5",'Medium retrofit'!$S$16,"")))&amp;IF(F94="Scenario1PBT6",'Medium retrofit'!$T$16,IF(F94="Scenario2PBT6",'Medium retrofit'!$U$16,IF(F94="Scenario3PBT6",'Medium retrofit'!$V$16,"")))&amp;IF(F94="Scenario1PBT7",'Medium retrofit'!$W$16,IF(F94="Scenario2PBT7",'Medium retrofit'!$X$16,IF(F94="Scenario3PBT7",'Medium retrofit'!$Y$16,"")))&amp;IF(F94="Scenario1PBT8",'Medium retrofit'!$Z$16,IF(F94="Scenario2PBT8",'Medium retrofit'!$AA$16,IF(F94="Scenario3PBT8",'Medium retrofit'!$AB$16,"")))&amp;IF(F94="Scenario1PBT9",'Medium retrofit'!$AC$16,IF(F94="Scenario2PBT9",'Medium retrofit'!$AD$16,IF(F94="Scenario3PBT9",'Medium retrofit'!$AE$16,"")))&amp;IF(F94="Scenario1PBT10",'Medium retrofit'!$AF$16,IF(F94="Scenario2PBT10",'Medium retrofit'!$AG$16,IF(F94="Scenario3PBT10",'Medium retrofit'!$AH$16,"")))&amp;IF(F94="Scenario1PBT11",'Medium retrofit'!$AI$16,IF(F94="Scenario2PBT11",'Medium retrofit'!$AJ$16,IF(F94="Scenario3PBT11",'Medium retrofit'!$AK$16,"")))&amp;IF(F94="Scenario1PBT12",'Medium retrofit'!$AL$16,IF(F94="Scenario2PBT12",'Medium retrofit'!$AM$16,IF(F94="Scenario3PBT12",'Medium retrofit'!$AN$16,"")))&amp;IF(F94="Scenario1PBT13",'Medium retrofit'!$AO$16,IF(F94="Scenario2PBT13",'Medium retrofit'!$AP$16,IF(F94="Scenario3PBT13",'Medium retrofit'!$AQ$16,"")))&amp;IF(F94="Scenario1PBT14",'Medium retrofit'!$AR$16,IF(F94="Scenario2PBT14",'Medium retrofit'!$AS$16,IF(F94="Scenario3PBT14",'Medium retrofit'!$AT$16,"")))&amp;IF(F94="Scenario1PBT15",'Medium retrofit'!$AU$16,IF(F94="Scenario2PBT15",'Medium retrofit'!$AV$16,IF(F94="Scenario3PBT15",'Medium retrofit'!$AW$16,"")))</f>
        <v/>
      </c>
      <c r="J94" s="125">
        <f t="shared" si="51"/>
        <v>0</v>
      </c>
      <c r="K94" s="125" t="str">
        <f>IF(F94="Scenario1PBT1",'Medium retrofit'!$E$18,IF(F94="Scenario2PBT1",'Medium retrofit'!$F$18,IF(F94="Scenario3PBT1",'Medium retrofit'!$G$18,"")))&amp;IF(F94="Scenario1PBT2",'Medium retrofit'!$H$18,IF(F94="Scenario2PBT2",'Medium retrofit'!$I$18,IF(F94="Scenario3PBT2",'Medium retrofit'!$J$18,"")))&amp;IF(F94="Scenario1PBT3",'Medium retrofit'!$K$18,IF(F94="Scenario2PBT3",'Medium retrofit'!$L$18,IF(F94="Scenario3PBT3",'Medium retrofit'!$M$18,"")))&amp;IF(F94="Scenario1PBT4",'Medium retrofit'!$N$18,IF(F94="Scenario2PBT4",'Medium retrofit'!$O$18,IF(F94="Scenario3PBT4",'Medium retrofit'!$P$18,"")))&amp;IF(F94="Scenario1PBT5",'Medium retrofit'!$Q$18,IF(F94="Scenario2PBT5",'Medium retrofit'!$R$18,IF(F94="Scenario3PBT5",'Medium retrofit'!$S$18,"")))&amp;IF(F94="Scenario1PBT6",'Medium retrofit'!$T$18,IF(F94="Scenario2PBT6",'Medium retrofit'!$U$18,IF(F94="Scenario3PBT6",'Medium retrofit'!$V$18,"")))&amp;IF(F94="Scenario1PBT7",'Medium retrofit'!$W$18,IF(F94="Scenario2PBT7",'Medium retrofit'!$X$18,IF(F94="Scenario3PBT7",'Medium retrofit'!$Y$18,"")))&amp;IF(F94="Scenario1PBT8",'Medium retrofit'!$Z$18,IF(F94="Scenario2PBT8",'Medium retrofit'!$AA$18,IF(F94="Scenario3PBT8",'Medium retrofit'!$AB$18,"")))&amp;IF(F94="Scenario1PBT9",'Medium retrofit'!$AC$18,IF(F94="Scenario2PBT9",'Medium retrofit'!$AD$18,IF(F94="Scenario3PBT9",'Medium retrofit'!$AE$18,"")))&amp;IF(F94="Scenario1PBT10",'Medium retrofit'!$AF$18,IF(F94="Scenario2PBT10",'Medium retrofit'!$AG$18,IF(F94="Scenario3PBT10",'Medium retrofit'!$AH$18,"")))&amp;IF(F94="Scenario1PBT11",'Medium retrofit'!$AI$18,IF(F94="Scenario2PBT11",'Medium retrofit'!$AJ$18,IF(F94="Scenario3PBT11",'Medium retrofit'!$AK$18,"")))&amp;IF(F94="Scenario1PBT12",'Medium retrofit'!$AL$18,IF(F94="Scenario2PBT12",'Medium retrofit'!$AM$18,IF(F94="Scenario3PBT12",'Medium retrofit'!$AN$18,"")))&amp;IF(F94="Scenario1PBT13",'Medium retrofit'!$AO$18,IF(F94="Scenario2PBT13",'Medium retrofit'!$AP$18,IF(F94="Scenario3PBT13",'Medium retrofit'!$AQ$18,"")))&amp;IF(F94="Scenario1PBT14",'Medium retrofit'!$AR$18,IF(F94="Scenario2PBT14",'Medium retrofit'!$AS$18,IF(F94="Scenario3PBT14",'Medium retrofit'!$AT$18,"")))&amp;IF(F94="Scenario1PBT15",'Medium retrofit'!$AU$18,IF(F94="Scenario2PBT15",'Medium retrofit'!$AV$18,IF(F94="Scenario3PBT15",'Medium retrofit'!$AW$18,"")))</f>
        <v/>
      </c>
      <c r="L94" s="125">
        <f t="shared" si="52"/>
        <v>0</v>
      </c>
      <c r="M94" s="125" t="str">
        <f>IF(F94="Scenario1PBT1",'Medium retrofit'!$E$20,IF(F94="Scenario2PBT1",'Medium retrofit'!$F$20,IF(F94="Scenario3PBT1",'Medium retrofit'!$G$20,"")))&amp;IF(F94="Scenario1PBT2",'Medium retrofit'!$H$20,IF(F94="Scenario2PBT2",'Medium retrofit'!$I$20,IF(F94="Scenario3PBT2",'Medium retrofit'!$J$20,"")))&amp;IF(F94="Scenario1PBT3",'Medium retrofit'!$K$20,IF(F94="Scenario2PBT3",'Medium retrofit'!$L$20,IF(F94="Scenario3PBT3",'Medium retrofit'!$M$20,"")))&amp;IF(F94="Scenario1PBT4",'Medium retrofit'!$N$20,IF(F94="Scenario2PBT4",'Medium retrofit'!$O$20,IF(F94="Scenario3PBT4",'Medium retrofit'!$P$20,"")))&amp;IF(F94="Scenario1PBT5",'Medium retrofit'!$Q$20,IF(F94="Scenario2PBT5",'Medium retrofit'!$R$20,IF(F94="Scenario3PBT5",'Medium retrofit'!$S$20,"")))&amp;IF(F94="Scenario1PBT6",'Medium retrofit'!$T$20,IF(F94="Scenario2PBT6",'Medium retrofit'!$U$20,IF(F94="Scenario3PBT6",'Medium retrofit'!$V$20,"")))&amp;IF(F94="Scenario1PBT7",'Medium retrofit'!$W$20,IF(F94="Scenario2PBT7",'Medium retrofit'!$X$20,IF(F94="Scenario3PBT7",'Medium retrofit'!$Y$20,"")))&amp;IF(F94="Scenario1PBT8",'Medium retrofit'!$Z$20,IF(F94="Scenario2PBT8",'Medium retrofit'!$AA$20,IF(F94="Scenario3PBT8",'Medium retrofit'!$AB$20,"")))&amp;IF(F94="Scenario1PBT9",'Medium retrofit'!$AC$20,IF(F94="Scenario2PBT9",'Medium retrofit'!$AD$20,IF(F94="Scenario3PBT9",'Medium retrofit'!$AE$20,"")))&amp;IF(F94="Scenario1PBT10",'Medium retrofit'!$AF$20,IF(F94="Scenario2PBT10",'Medium retrofit'!$AG$20,IF(F94="Scenario3PBT10",'Medium retrofit'!$AH$20,"")))&amp;IF(F94="Scenario1PBT11",'Medium retrofit'!$AI$20,IF(F94="Scenario2PBT11",'Medium retrofit'!$AJ$20,IF(F94="Scenario3PBT11",'Medium retrofit'!$AK$20,"")))&amp;IF(F94="Scenario1PBT12",'Medium retrofit'!$AL$20,IF(F94="Scenario2PBT12",'Medium retrofit'!$AM$20,IF(F94="Scenario3PBT12",'Medium retrofit'!$AN$20,"")))&amp;IF(F94="Scenario1PBT13",'Medium retrofit'!$AO$20,IF(F94="Scenario2PBT13",'Medium retrofit'!$AP$20,IF(F94="Scenario3PBT13",'Medium retrofit'!$AQ$20,"")))&amp;IF(F94="Scenario1PBT14",'Medium retrofit'!$AR$20,IF(F94="Scenario2PBT14",'Medium retrofit'!$AS$20,IF(F94="Scenario3PBT14",'Medium retrofit'!$AT$20,"")))&amp;IF(F94="Scenario1PBT15",'Medium retrofit'!$AU$20,IF(F94="Scenario2PBT15",'Medium retrofit'!$AV$20,IF(F94="Scenario3PBT15",'Medium retrofit'!$AW$20,"")))</f>
        <v/>
      </c>
      <c r="N94" s="126">
        <f t="shared" si="53"/>
        <v>0</v>
      </c>
      <c r="O94" s="249" t="str">
        <f>IF(F94="Scenario1PBT1",'Medium retrofit'!$E$23,IF(F94="Scenario2PBT1",'Medium retrofit'!$F$23,IF(F94="Scenario3PBT1",'Medium retrofit'!$G$23,"")))&amp;IF(F94="Scenario1PBT2",'Medium retrofit'!$H$23,IF(F94="Scenario2PBT2",'Medium retrofit'!$I$23,IF(F94="Scenario3PBT2",'Medium retrofit'!$J$23,"")))&amp;IF(F94="Scenario1PBT3",'Medium retrofit'!$K$23,IF(F94="Scenario2PBT3",'Medium retrofit'!$L$23,IF(F94="Scenario3PBT3",'Medium retrofit'!$M$23,"")))&amp;IF(F94="Scenario1PBT4",'Medium retrofit'!$N$23,IF(F94="Scenario2PBT4",'Medium retrofit'!$O$23,IF(F94="Scenario3PBT4",'Medium retrofit'!$P$23,"")))&amp;IF(F94="Scenario1PBT5",'Medium retrofit'!$Q$23,IF(F94="Scenario2PBT5",'Medium retrofit'!$R$23,IF(F94="Scenario3PBT5",'Medium retrofit'!$S$23,"")))&amp;IF(F94="Scenario1PBT6",'Medium retrofit'!$T$23,IF(F94="Scenario2PBT6",'Medium retrofit'!$U$23,IF(F94="Scenario3PBT6",'Medium retrofit'!$V$23,"")))&amp;IF(F94="Scenario1PBT7",'Medium retrofit'!$W$23,IF(F94="Scenario2PBT7",'Medium retrofit'!$X$23,IF(F94="Scenario3PBT7",'Medium retrofit'!$Y$23,"")))&amp;IF(F94="Scenario1PBT8",'Medium retrofit'!$Z$23,IF(F94="Scenario2PBT8",'Medium retrofit'!$AA$23,IF(F94="Scenario3PBT8",'Medium retrofit'!$AB$23,"")))&amp;IF(F94="Scenario1PBT9",'Medium retrofit'!$AC$23,IF(F94="Scenario2PBT9",'Medium retrofit'!$AD$23,IF(F94="Scenario3PBT9",'Medium retrofit'!$AE$23,"")))&amp;IF(F94="Scenario1PBT10",'Medium retrofit'!$AF$23,IF(F94="Scenario2PBT10",'Medium retrofit'!$AG$23,IF(F94="Scenario3PBT10",'Medium retrofit'!$AH$23,"")))&amp;IF(F94="Scenario1PBT11",'Medium retrofit'!$AI$23,IF(F94="Scenario2PBT11",'Medium retrofit'!$AJ$23,IF(F94="Scenario3PBT11",'Medium retrofit'!$AK$23,"")))&amp;IF(F94="Scenario1PBT12",'Medium retrofit'!$AL$23,IF(F94="Scenario2PBT12",'Medium retrofit'!$AM$23,IF(F94="Scenario3PBT12",'Medium retrofit'!$AN$23,"")))&amp;IF(F94="Scenario1PBT13",'Medium retrofit'!$AO$23,IF(F94="Scenario2PBT13",'Medium retrofit'!$AP$23,IF(F94="Scenario3PBT13",'Medium retrofit'!$AQ$23,"")))&amp;IF(F94="Scenario1PBT14",'Medium retrofit'!$AR$23,IF(F94="Scenario2PBT14",'Medium retrofit'!$AS$23,IF(F94="Scenario3PBT14",'Medium retrofit'!$AT$23,"")))&amp;IF(F94="Scenario1PBT15",'Medium retrofit'!$AU$23,IF(F94="Scenario2PBT15",'Medium retrofit'!$AV$23,IF(F94="Scenario3PBT15",'Medium retrofit'!$AW$23,"")))</f>
        <v/>
      </c>
      <c r="P94" s="125">
        <f t="shared" si="54"/>
        <v>0</v>
      </c>
      <c r="Q94" s="125" t="str">
        <f>IF(F94="Scenario1PBT1",'Medium retrofit'!$E$25,IF(F94="Scenario2PBT1",'Medium retrofit'!$F$25,IF(F94="Scenario3PBT1",'Medium retrofit'!$G$25,"")))&amp;IF(F94="Scenario1PBT2",'Medium retrofit'!$H$25,IF(F94="Scenario2PBT2",'Medium retrofit'!$I$25,IF(F94="Scenario3PBT2",'Medium retrofit'!$J$25,"")))&amp;IF(F94="Scenario1PBT3",'Medium retrofit'!$K$25,IF(F94="Scenario2PBT3",'Medium retrofit'!$L$25,IF(F94="Scenario3PBT3",'Medium retrofit'!$M$25,"")))&amp;IF(F94="Scenario1PBT4",'Medium retrofit'!$N$25,IF(F94="Scenario2PBT4",'Medium retrofit'!$O$25,IF(F94="Scenario3PBT4",'Medium retrofit'!$P$25,"")))&amp;IF(F94="Scenario1PBT5",'Medium retrofit'!$Q$25,IF(F94="Scenario2PBT5",'Medium retrofit'!$R$25,IF(F94="Scenario3PBT5",'Medium retrofit'!$S$25,"")))&amp;IF(F94="Scenario1PBT6",'Medium retrofit'!$T$25,IF(F94="Scenario2PBT6",'Medium retrofit'!$U$25,IF(F94="Scenario3PBT6",'Medium retrofit'!$V$25,"")))&amp;IF(F94="Scenario1PBT7",'Medium retrofit'!$W$25,IF(F94="Scenario2PBT7",'Medium retrofit'!$X$25,IF(F94="Scenario3PBT7",'Medium retrofit'!$Y$25,"")))&amp;IF(F94="Scenario1PBT8",'Medium retrofit'!$Z$25,IF(F94="Scenario2PBT8",'Medium retrofit'!$AA$25,IF(F94="Scenario3PBT8",'Medium retrofit'!$AB$25,"")))&amp;IF(F94="Scenario1PBT9",'Medium retrofit'!$AC$25,IF(F94="Scenario2PBT9",'Medium retrofit'!$AD$25,IF(F94="Scenario3PBT9",'Medium retrofit'!$AE$25,"")))&amp;IF(F94="Scenario1PBT10",'Medium retrofit'!$AF$25,IF(F94="Scenario2PBT10",'Medium retrofit'!$AG$25,IF(F94="Scenario3PBT10",'Medium retrofit'!$AH$25,"")))&amp;IF(F94="Scenario1PBT11",'Medium retrofit'!$AI$25,IF(F94="Scenario2PBT11",'Medium retrofit'!$AJ$25,IF(F94="Scenario3PBT11",'Medium retrofit'!$AK$25,"")))&amp;IF(F94="Scenario1PBT12",'Medium retrofit'!$AL$25,IF(F94="Scenario2PBT12",'Medium retrofit'!$AM$25,IF(F94="Scenario3PBT12",'Medium retrofit'!$AN$25,"")))&amp;IF(F94="Scenario1PBT13",'Medium retrofit'!$AO$25,IF(F94="Scenario2PBT13",'Medium retrofit'!$AP$25,IF(F94="Scenario3PBT13",'Medium retrofit'!$AQ$25,"")))&amp;IF(F94="Scenario1PBT14",'Medium retrofit'!$AR$25,IF(F94="Scenario2PBT14",'Medium retrofit'!$AS$25,IF(F94="Scenario3PBT14",'Medium retrofit'!$AT$25,"")))&amp;IF(F94="Scenario1PBT15",'Medium retrofit'!$AU$25,IF(F94="Scenario2PBT15",'Medium retrofit'!$AV$25,IF(F94="Scenario3PBT15",'Medium retrofit'!$AW$25,"")))</f>
        <v/>
      </c>
      <c r="R94" s="125">
        <f t="shared" si="55"/>
        <v>0</v>
      </c>
      <c r="S94" s="125" t="str">
        <f>IF(F94="Scenario1PBT1",'Medium retrofit'!$E$27,IF(F94="Scenario2PBT1",'Medium retrofit'!$F$27,IF(F94="Scenario3PBT1",'Medium retrofit'!$G$27,"")))&amp;IF(F94="Scenario1PBT2",'Medium retrofit'!$H$27,IF(F94="Scenario2PBT2",'Medium retrofit'!$I$27,IF(F94="Scenario3PBT2",'Medium retrofit'!$J$27,"")))&amp;IF(F94="Scenario1PBT3",'Medium retrofit'!$K$27,IF(F94="Scenario2PBT3",'Medium retrofit'!$L$27,IF(F94="Scenario3PBT3",'Medium retrofit'!$M$27,"")))&amp;IF(F94="Scenario1PBT4",'Medium retrofit'!$N$27,IF(F94="Scenario2PBT4",'Medium retrofit'!$O$27,IF(F94="Scenario3PBT4",'Medium retrofit'!$P$27,"")))&amp;IF(F94="Scenario1PBT5",'Medium retrofit'!$Q$27,IF(F94="Scenario2PBT5",'Medium retrofit'!$R$27,IF(F94="Scenario3PBT5",'Medium retrofit'!$S$27,"")))&amp;IF(F94="Scenario1PBT6",'Medium retrofit'!$T$27,IF(F94="Scenario2PBT6",'Medium retrofit'!$U$27,IF(F94="Scenario3PBT6",'Medium retrofit'!$V$27,"")))&amp;IF(F94="Scenario1PBT7",'Medium retrofit'!$W$27,IF(F94="Scenario2PBT7",'Medium retrofit'!$X$27,IF(F94="Scenario3PBT7",'Medium retrofit'!$Y$27,"")))&amp;IF(F94="Scenario1PBT8",'Medium retrofit'!$Z$27,IF(F94="Scenario2PBT8",'Medium retrofit'!$AA$27,IF(F94="Scenario3PBT8",'Medium retrofit'!$AB$27,"")))&amp;IF(F94="Scenario1PBT9",'Medium retrofit'!$AC$27,IF(F94="Scenario2PBT9",'Medium retrofit'!$AD$27,IF(F94="Scenario3PBT9",'Medium retrofit'!$AE$27,"")))&amp;IF(F94="Scenario1PBT10",'Medium retrofit'!$AF$27,IF(F94="Scenario2PBT10",'Medium retrofit'!$AG$27,IF(F94="Scenario3PBT10",'Medium retrofit'!$AH$27,"")))&amp;IF(F94="Scenario1PBT11",'Medium retrofit'!$AI$27,IF(F94="Scenario2PBT11",'Medium retrofit'!$AJ$27,IF(F94="Scenario3PBT11",'Medium retrofit'!$AK$27,"")))&amp;IF(F94="Scenario1PBT12",'Medium retrofit'!$AL$27,IF(F94="Scenario2PBT12",'Medium retrofit'!$AM$27,IF(F94="Scenario3PBT12",'Medium retrofit'!$AN$27,"")))&amp;IF(F94="Scenario1PBT13",'Medium retrofit'!$AO$27,IF(F94="Scenario2PBT13",'Medium retrofit'!$AP$27,IF(F94="Scenario3PBT13",'Medium retrofit'!$AQ$27,"")))&amp;IF(F94="Scenario1PBT14",'Medium retrofit'!$AR$27,IF(F94="Scenario2PBT14",'Medium retrofit'!$AS$27,IF(F94="Scenario3PBT14",'Medium retrofit'!$AT$27,"")))&amp;IF(F94="Scenario1PBT15",'Medium retrofit'!$AU$27,IF(F94="Scenario2PBT15",'Medium retrofit'!$AV$27,IF(F94="Scenario3PBT15",'Medium retrofit'!$AW$27,"")))</f>
        <v/>
      </c>
      <c r="T94" s="250">
        <f t="shared" si="56"/>
        <v>0</v>
      </c>
      <c r="U94" s="249" t="str">
        <f>IF(F94="Scenario1PBT1",'Medium retrofit'!$E$38,IF(F94="Scenario2PBT1",'Medium retrofit'!$F$38,IF(F94="Scenario3PBT1",'Medium retrofit'!$G$38,"")))&amp;IF(F94="Scenario1PBT2",'Medium retrofit'!$H$38,IF(F94="Scenario2PBT2",'Medium retrofit'!$I$38,IF(F94="Scenario3PBT2",'Medium retrofit'!$J$38,"")))&amp;IF(F94="Scenario1PBT3",'Medium retrofit'!$K$38,IF(F94="Scenario2PBT3",'Medium retrofit'!$L$38,IF(F94="Scenario3PBT3",'Medium retrofit'!$M$38,"")))&amp;IF(F94="Scenario1PBT4",'Medium retrofit'!$N$38,IF(F94="Scenario2PBT4",'Medium retrofit'!$O$38,IF(F94="Scenario3PBT4",'Medium retrofit'!$P$38,"")))&amp;IF(F94="Scenario1PBT5",'Medium retrofit'!$Q$38,IF(F94="Scenario2PBT5",'Medium retrofit'!$R$38,IF(F94="Scenario3PBT5",'Medium retrofit'!$S$38,"")))&amp;IF(F94="Scenario1PBT6",'Medium retrofit'!$T$38,IF(F94="Scenario2PBT6",'Medium retrofit'!$U$38,IF(F94="Scenario3PBT6",'Medium retrofit'!$V$38,"")))&amp;IF(F94="Scenario1PBT7",'Medium retrofit'!$W$38,IF(F94="Scenario2PBT7",'Medium retrofit'!$X$38,IF(F94="Scenario3PBT7",'Medium retrofit'!$Y$38,"")))&amp;IF(F94="Scenario1PBT8",'Medium retrofit'!$Z$38,IF(F94="Scenario2PBT8",'Medium retrofit'!$AA$38,IF(F94="Scenario3PBT8",'Medium retrofit'!$AB$38,"")))&amp;IF(F94="Scenario1PBT9",'Medium retrofit'!$AC$38,IF(F94="Scenario2PBT9",'Medium retrofit'!$AD$38,IF(F94="Scenario3PBT9",'Medium retrofit'!$AE$38,"")))&amp;IF(F94="Scenario1PBT10",'Medium retrofit'!$AF$38,IF(F94="Scenario2PBT10",'Medium retrofit'!$AG$38,IF(F94="Scenario3PBT10",'Medium retrofit'!$AH$38,"")))&amp;IF(F94="Scenario1PBT11",'Medium retrofit'!$AI$38,IF(F94="Scenario2PBT11",'Medium retrofit'!$AJ$38,IF(F94="Scenario3PBT11",'Medium retrofit'!$AK$38,"")))&amp;IF(F94="Scenario1PBT12",'Medium retrofit'!$AL$38,IF(F94="Scenario2PBT12",'Medium retrofit'!$AM$38,IF(F94="Scenario3PBT12",'Medium retrofit'!$AN$38,"")))&amp;IF(F94="Scenario1PBT13",'Medium retrofit'!$AO$38,IF(F94="Scenario2PBT13",'Medium retrofit'!$AP$38,IF(F94="Scenario3PBT13",'Medium retrofit'!$AQ$38,"")))&amp;IF(F94="Scenario1PBT14",'Medium retrofit'!$AR$38,IF(F94="Scenario2PBT14",'Medium retrofit'!$AS$38,IF(F94="Scenario3PBT14",'Medium retrofit'!$AT$38,"")))&amp;IF(F94="Scenario1PBT15",'Medium retrofit'!$AU$38,IF(F94="Scenario2PBT15",'Medium retrofit'!$AV$38,IF(F94="Scenario3PBT15",'Medium retrofit'!$AW$38,"")))</f>
        <v/>
      </c>
      <c r="V94" s="125">
        <f t="shared" si="57"/>
        <v>0</v>
      </c>
      <c r="W94" s="125" t="str">
        <f>IF(F94="Scenario1PBT1",'Medium retrofit'!$E$40,IF(F94="Scenario2PBT1",'Medium retrofit'!$F$40,IF(F94="Scenario3PBT1",'Medium retrofit'!$G$40,"")))&amp;IF(F94="Scenario1PBT2",'Medium retrofit'!$H$40,IF(F94="Scenario2PBT2",'Medium retrofit'!$I$40,IF(F94="Scenario3PBT2",'Medium retrofit'!$J$40,"")))&amp;IF(F94="Scenario1PBT3",'Medium retrofit'!$K$40,IF(F94="Scenario2PBT3",'Medium retrofit'!$L$40,IF(F94="Scenario3PBT3",'Medium retrofit'!$M$40,"")))&amp;IF(F94="Scenario1PBT4",'Medium retrofit'!$N$40,IF(F94="Scenario2PBT4",'Medium retrofit'!$O$40,IF(F94="Scenario3PBT4",'Medium retrofit'!$P$40,"")))&amp;IF(F94="Scenario1PBT5",'Medium retrofit'!$Q$40,IF(F94="Scenario2PBT5",'Medium retrofit'!$R$40,IF(F94="Scenario3PBT5",'Medium retrofit'!$S$40,"")))&amp;IF(F94="Scenario1PBT6",'Medium retrofit'!$T$40,IF(F94="Scenario2PBT6",'Medium retrofit'!$U$40,IF(F94="Scenario3PBT6",'Medium retrofit'!$V$40,"")))&amp;IF(F94="Scenario1PBT7",'Medium retrofit'!$W$40,IF(F94="Scenario2PBT7",'Medium retrofit'!$X$40,IF(F94="Scenario3PBT7",'Medium retrofit'!$Y$40,"")))&amp;IF(F94="Scenario1PBT8",'Medium retrofit'!$Z$40,IF(F94="Scenario2PBT8",'Medium retrofit'!$AA$40,IF(F94="Scenario3PBT8",'Medium retrofit'!$AB$40,"")))&amp;IF(F94="Scenario1PBT9",'Medium retrofit'!$AC$40,IF(F94="Scenario2PBT9",'Medium retrofit'!$AD$40,IF(F94="Scenario3PBT9",'Medium retrofit'!$AE$40,"")))&amp;IF(F94="Scenario1PBT10",'Medium retrofit'!$AF$40,IF(F94="Scenario2PBT10",'Medium retrofit'!$AG$40,IF(F94="Scenario3PBT10",'Medium retrofit'!$AH$40,"")))&amp;IF(F94="Scenario1PBT11",'Medium retrofit'!$AI$40,IF(F94="Scenario2PBT11",'Medium retrofit'!$AJ$40,IF(F94="Scenario3PBT11",'Medium retrofit'!$AK$40,"")))&amp;IF(F94="Scenario1PBT12",'Medium retrofit'!$AL$40,IF(F94="Scenario2PBT12",'Medium retrofit'!$AM$40,IF(F94="Scenario3PBT12",'Medium retrofit'!$AN$40,"")))&amp;IF(F94="Scenario1PBT13",'Medium retrofit'!$AO$40,IF(F94="Scenario2PBT13",'Medium retrofit'!$AP$40,IF(F94="Scenario3PBT13",'Medium retrofit'!$AQ$40,"")))&amp;IF(F94="Scenario1PBT14",'Medium retrofit'!$AR$40,IF(F94="Scenario2PBT14",'Medium retrofit'!$AS$40,IF(F94="Scenario3PBT14",'Medium retrofit'!$AT$40,"")))&amp;IF(F94="Scenario1PBT15",'Medium retrofit'!$AU$40,IF(F94="Scenario2PBT15",'Medium retrofit'!$AV$40,IF(F94="Scenario3PBT15",'Medium retrofit'!$AW$40,"")))</f>
        <v/>
      </c>
      <c r="X94" s="125">
        <f t="shared" si="58"/>
        <v>0</v>
      </c>
      <c r="Y94" s="125" t="str">
        <f>IF(F94="Scenario1PBT1",'Medium retrofit'!$E$42,IF(F94="Scenario2PBT1",'Medium retrofit'!$F$42,IF(F94="Scenario3PBT1",'Medium retrofit'!$G$42,"")))&amp;IF(F94="Scenario1PBT2",'Medium retrofit'!$H$42,IF(F94="Scenario2PBT2",'Medium retrofit'!$I$42,IF(F94="Scenario3PBT2",'Medium retrofit'!$J$42,"")))&amp;IF(F94="Scenario1PBT3",'Medium retrofit'!$K$42,IF(F94="Scenario2PBT3",'Medium retrofit'!$L$42,IF(F94="Scenario3PBT3",'Medium retrofit'!$M$42,"")))&amp;IF(F94="Scenario1PBT4",'Medium retrofit'!$N$42,IF(F94="Scenario2PBT4",'Medium retrofit'!$O$42,IF(F94="Scenario3PBT4",'Medium retrofit'!$P$42,"")))&amp;IF(F94="Scenario1PBT5",'Medium retrofit'!$Q$42,IF(F94="Scenario2PBT5",'Medium retrofit'!$R$42,IF(F94="Scenario3PBT5",'Medium retrofit'!$S$42,"")))&amp;IF(F94="Scenario1PBT6",'Medium retrofit'!$T$42,IF(F94="Scenario2PBT6",'Medium retrofit'!$U$42,IF(F94="Scenario3PBT6",'Medium retrofit'!$V$42,"")))&amp;IF(F94="Scenario1PBT7",'Medium retrofit'!$W$42,IF(F94="Scenario2PBT7",'Medium retrofit'!$X$42,IF(F94="Scenario3PBT7",'Medium retrofit'!$Y$42,"")))&amp;IF(F94="Scenario1PBT8",'Medium retrofit'!$Z$42,IF(F94="Scenario2PBT8",'Medium retrofit'!$AA$42,IF(F94="Scenario3PBT8",'Medium retrofit'!$AB$42,"")))&amp;IF(F94="Scenario1PBT9",'Medium retrofit'!$AC$42,IF(F94="Scenario2PBT9",'Medium retrofit'!$AD$42,IF(F94="Scenario3PBT9",'Medium retrofit'!$AE$42,"")))&amp;IF(F94="Scenario1PBT10",'Medium retrofit'!$AF$42,IF(F94="Scenario2PBT10",'Medium retrofit'!$AG$42,IF(F94="Scenario3PBT10",'Medium retrofit'!$AH$42,"")))&amp;IF(F94="Scenario1PBT11",'Medium retrofit'!$AI$42,IF(F94="Scenario2PBT11",'Medium retrofit'!$AJ$42,IF(F94="Scenario3PBT11",'Medium retrofit'!$AK$42,"")))&amp;IF(F94="Scenario1PBT12",'Medium retrofit'!$AL$42,IF(F94="Scenario2PBT12",'Medium retrofit'!$AM$42,IF(F94="Scenario3PBT12",'Medium retrofit'!$AN$42,"")))&amp;IF(F94="Scenario1PBT13",'Medium retrofit'!$AO$42,IF(F94="Scenario2PBT13",'Medium retrofit'!$AP$42,IF(F94="Scenario3PBT13",'Medium retrofit'!$AQ$42,"")))&amp;IF(F94="Scenario1PBT14",'Medium retrofit'!$AR$42,IF(F94="Scenario2PBT14",'Medium retrofit'!$AS$42,IF(F94="Scenario3PBT14",'Medium retrofit'!$AT$42,"")))&amp;IF(F94="Scenario1PBT15",'Medium retrofit'!$AU$42,IF(F94="Scenario2PBT15",'Medium retrofit'!$AV$42,IF(F94="Scenario3PBT15",'Medium retrofit'!$AW$42,"")))</f>
        <v/>
      </c>
      <c r="Z94" s="125">
        <f t="shared" si="59"/>
        <v>0</v>
      </c>
      <c r="AA94" s="258" t="str">
        <f>IF(F94="Scenario1PBT1",'Medium retrofit'!$E$101,IF(F94="Scenario2PBT1",'Medium retrofit'!$F$101,IF(F94="Scenario3PBT1",'Medium retrofit'!$G$101,"")))&amp;IF(F94="Scenario1PBT2",'Medium retrofit'!$H$101,IF(F94="Scenario2PBT2",'Medium retrofit'!$I$101,IF(F94="Scenario3PBT2",'Medium retrofit'!$J$101,"")))&amp;IF(F94="Scenario1PBT3",'Medium retrofit'!$K$101,IF(F94="Scenario2PBT3",'Medium retrofit'!$L$101,IF(F94="Scenario3PBT3",'Medium retrofit'!$M$101,"")))&amp;IF(F94="Scenario1PBT4",'Medium retrofit'!$N$101,IF(F94="Scenario2PBT4",'Medium retrofit'!$O$101,IF(F94="Scenario3PBT4",'Medium retrofit'!$P$101,"")))&amp;IF(F94="Scenario1PBT5",'Medium retrofit'!$Q$101,IF(F94="Scenario2PBT5",'Medium retrofit'!$R$101,IF(F94="Scenario3PBT5",'Medium retrofit'!$S$101,"")))&amp;IF(F94="Scenario1PBT6",'Medium retrofit'!$T$101,IF(F94="Scenario2PBT6",'Medium retrofit'!$U$101,IF(F94="Scenario3PBT6",'Medium retrofit'!$V$101,"")))&amp;IF(F94="Scenario1PBT7",'Medium retrofit'!$W$101,IF(F94="Scenario2PBT7",'Medium retrofit'!$X$101,IF(F94="Scenario3PBT7",'Medium retrofit'!$Y$101,"")))&amp;IF(F94="Scenario1PBT8",'Medium retrofit'!$Z$101,IF(F94="Scenario2PBT8",'Medium retrofit'!$AA$101,IF(F94="Scenario3PBT8",'Medium retrofit'!$AB$101,"")))&amp;IF(F94="Scenario1PBT9",'Medium retrofit'!$AC$101,IF(F94="Scenario2PBT9",'Medium retrofit'!$AD$101,IF(F94="Scenario3PBT9",'Medium retrofit'!$AE$101,"")))&amp;IF(F94="Scenario1PBT10",'Medium retrofit'!$AF$101,IF(F94="Scenario2PBT10",'Medium retrofit'!$AG$101,IF(F94="Scenario3PBT10",'Medium retrofit'!$AH$101,"")))&amp;IF(F94="Scenario1PBT11",'Medium retrofit'!$AI$101,IF(F94="Scenario2PBT11",'Medium retrofit'!$AJ$101,IF(F94="Scenario3PBT11",'Medium retrofit'!$AK$101,"")))&amp;IF(F94="Scenario1PBT12",'Medium retrofit'!$AL$101,IF(F94="Scenario2PBT12",'Medium retrofit'!$AM$101,IF(F94="Scenario3PBT12",'Medium retrofit'!$AN$101,"")))&amp;IF(F94="Scenario1PBT13",'Medium retrofit'!$AO$101,IF(F94="Scenario2PBT13",'Medium retrofit'!$AP$101,IF(F94="Scenario3PBT13",'Medium retrofit'!$AQ$101,"")))&amp;IF(F94="Scenario1PBT14",'Medium retrofit'!$AR$101,IF(F94="Scenario2PBT14",'Medium retrofit'!$AS$101,IF(F94="Scenario3PBT14",'Medium retrofit'!$AT$101,"")))&amp;IF(F94="Scenario1PBT15",'Medium retrofit'!$AU$101,IF(F94="Scenario2PBT15",'Medium retrofit'!$AV$101,IF(F94="Scenario3PBT15",'Medium retrofit'!$AW$101,"")))</f>
        <v/>
      </c>
      <c r="AB94" s="259">
        <f t="shared" si="60"/>
        <v>0</v>
      </c>
      <c r="AC94" s="364" t="str">
        <f t="shared" si="61"/>
        <v/>
      </c>
      <c r="AD94" s="353">
        <f>IF(AC94="",IFERROR('Projection_Base-case'!G95-G94,0),0)</f>
        <v>0</v>
      </c>
      <c r="AE94" s="350">
        <f t="shared" si="37"/>
        <v>0</v>
      </c>
      <c r="AF94" s="362">
        <f>IFERROR(100*AD94/'Projection_Base-case'!G95,0)</f>
        <v>0</v>
      </c>
      <c r="AG94" s="352">
        <f>IF(AC94="",IFERROR('Projection_Base-case'!I95-I94,0),0)</f>
        <v>0</v>
      </c>
      <c r="AH94" s="353">
        <f t="shared" si="38"/>
        <v>0</v>
      </c>
      <c r="AI94" s="362">
        <f>IFERROR(100*AG94/'Projection_Base-case'!I95,0)</f>
        <v>0</v>
      </c>
      <c r="AJ94" s="352">
        <f>IF(AC94="",IFERROR('Projection_Base-case'!K95-K94,0),0)</f>
        <v>0</v>
      </c>
      <c r="AK94" s="353">
        <f t="shared" si="39"/>
        <v>0</v>
      </c>
      <c r="AL94" s="362">
        <f>IFERROR(100*AJ94/'Projection_Base-case'!K95,0)</f>
        <v>0</v>
      </c>
      <c r="AM94" s="352">
        <f>-IF(AC94="",IFERROR('Projection_Base-case'!M95-M94,0),0)</f>
        <v>0</v>
      </c>
      <c r="AN94" s="353">
        <f t="shared" si="40"/>
        <v>0</v>
      </c>
      <c r="AO94" s="354">
        <f>IFERROR(IF('Projection_Base-case'!N95&gt;0,100*AN94/'Projection_Base-case'!N95,100*AN94/N94),0)</f>
        <v>0</v>
      </c>
      <c r="AP94" s="355">
        <f>IF(AC94="",IFERROR('Projection_Base-case'!O95-O94,0),0)</f>
        <v>0</v>
      </c>
      <c r="AQ94" s="356">
        <f t="shared" si="41"/>
        <v>0</v>
      </c>
      <c r="AR94" s="356">
        <f>IFERROR(100*AP94/'Projection_Base-case'!O95,0)</f>
        <v>0</v>
      </c>
      <c r="AS94" s="355">
        <f>IF(AC94="",IFERROR('Projection_Base-case'!Q95-Q94,0),0)</f>
        <v>0</v>
      </c>
      <c r="AT94" s="356">
        <f t="shared" si="42"/>
        <v>0</v>
      </c>
      <c r="AU94" s="356">
        <f>IFERROR(100*AS94/'Projection_Base-case'!Q95,0)</f>
        <v>0</v>
      </c>
      <c r="AV94" s="355">
        <f>IF(AC94="",IFERROR('Projection_Base-case'!S95-S94,0),0)</f>
        <v>0</v>
      </c>
      <c r="AW94" s="356">
        <f t="shared" si="43"/>
        <v>0</v>
      </c>
      <c r="AX94" s="357">
        <f>IFERROR(100*AV94/'Projection_Base-case'!S95,0)</f>
        <v>0</v>
      </c>
      <c r="AY94" s="358">
        <f>IF(AC94="",IFERROR('Projection_Base-case'!U95-U94,0),0)</f>
        <v>0</v>
      </c>
      <c r="AZ94" s="359">
        <f t="shared" si="44"/>
        <v>0</v>
      </c>
      <c r="BA94" s="359">
        <f>IFERROR(100*AY94/'Projection_Base-case'!U95,0)</f>
        <v>0</v>
      </c>
      <c r="BB94" s="358">
        <f>IF(AC94="",IFERROR('Projection_Base-case'!W95-W94,0),0)</f>
        <v>0</v>
      </c>
      <c r="BC94" s="359">
        <f t="shared" si="45"/>
        <v>0</v>
      </c>
      <c r="BD94" s="359">
        <f>IFERROR(100*BB94/'Projection_Base-case'!W95,0)</f>
        <v>0</v>
      </c>
      <c r="BE94" s="358">
        <f>IF(AC94="",IFERROR('Projection_Base-case'!Y95-Y94,0),0)</f>
        <v>0</v>
      </c>
      <c r="BF94" s="359">
        <f t="shared" si="46"/>
        <v>0</v>
      </c>
      <c r="BG94" s="359">
        <f>IFERROR(100*BE94/'Projection_Base-case'!Y95,0)</f>
        <v>0</v>
      </c>
      <c r="BH94" s="359">
        <f t="shared" si="47"/>
        <v>0</v>
      </c>
      <c r="BI94" s="360">
        <f t="shared" si="48"/>
        <v>0</v>
      </c>
    </row>
    <row r="95" spans="1:61">
      <c r="G95" s="201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214"/>
      <c r="AB95" s="215"/>
      <c r="AC95" s="215"/>
      <c r="AD95" s="201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214"/>
    </row>
    <row r="96" spans="1:61">
      <c r="G96" s="321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3"/>
      <c r="AD96" s="321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3"/>
    </row>
    <row r="97" spans="1:65">
      <c r="G97" s="321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3"/>
      <c r="AD97" s="321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3"/>
    </row>
    <row r="98" spans="1:65" ht="15" thickBot="1">
      <c r="G98" s="216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8"/>
      <c r="AB98" s="219"/>
      <c r="AC98" s="219"/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8"/>
    </row>
    <row r="99" spans="1:65" ht="34.5" customHeight="1" thickBot="1">
      <c r="D99" s="442" t="s">
        <v>70</v>
      </c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4"/>
    </row>
    <row r="100" spans="1:65" s="92" customFormat="1" ht="21">
      <c r="A100" s="146"/>
      <c r="B100" s="146"/>
      <c r="C100" s="146"/>
      <c r="D100" s="195" t="s">
        <v>37</v>
      </c>
      <c r="E100" s="196"/>
      <c r="F100" s="197"/>
      <c r="G100" s="198"/>
      <c r="H100" s="227">
        <f>SUMIF($D$5:$D$94,"PBT1",H5:H94)</f>
        <v>0</v>
      </c>
      <c r="I100" s="228"/>
      <c r="J100" s="227">
        <f>SUMIF($D$5:$D$94,"PBT1",J5:J94)</f>
        <v>0</v>
      </c>
      <c r="K100" s="228"/>
      <c r="L100" s="227">
        <f>SUMIF($D$5:$D$94,"PBT1",L5:L94)</f>
        <v>0</v>
      </c>
      <c r="M100" s="228"/>
      <c r="N100" s="229">
        <f>SUMIF($D$5:$D$94,"PBT1",N5:N94)</f>
        <v>0</v>
      </c>
      <c r="O100" s="230"/>
      <c r="P100" s="227">
        <f>SUMIF($D$5:$D$94,"PBT1",P5:P94)</f>
        <v>0</v>
      </c>
      <c r="Q100" s="228"/>
      <c r="R100" s="227">
        <f>SUMIF($D$5:$D$94,"PBT1",R5:R94)</f>
        <v>0</v>
      </c>
      <c r="S100" s="228"/>
      <c r="T100" s="229">
        <f>SUMIF($D$5:$D$94,"PBT1",T5:T94)</f>
        <v>0</v>
      </c>
      <c r="U100" s="231"/>
      <c r="V100" s="227">
        <f>SUMIF($D$5:$D$94,"PBT1",V5:V94)</f>
        <v>0</v>
      </c>
      <c r="W100" s="228"/>
      <c r="X100" s="227">
        <f>SUMIF($D$5:$D$94,"PBT1",X5:X94)</f>
        <v>0</v>
      </c>
      <c r="Y100" s="228"/>
      <c r="Z100" s="227">
        <f>SUMIF($D$5:$D$94,"PBT1",Z5:Z94)</f>
        <v>0</v>
      </c>
      <c r="AA100" s="232"/>
      <c r="AB100" s="229">
        <f>SUMIF($D$5:$D$94,"PBT1",AB5:AB94)</f>
        <v>0</v>
      </c>
      <c r="AC100" s="315"/>
      <c r="AD100" s="231"/>
      <c r="AE100" s="227">
        <f>'Projection_Base-case'!H99-H100</f>
        <v>0</v>
      </c>
      <c r="AF100" s="227">
        <f>IFERROR(100*AE100/'Projection_Base-case'!H99,0)</f>
        <v>0</v>
      </c>
      <c r="AG100" s="228"/>
      <c r="AH100" s="227">
        <f>'Projection_Base-case'!J99-J100</f>
        <v>0</v>
      </c>
      <c r="AI100" s="227">
        <f>IFERROR(100*AH100/'Projection_Base-case'!J99,0)</f>
        <v>0</v>
      </c>
      <c r="AJ100" s="228"/>
      <c r="AK100" s="227">
        <f>'Projection_Base-case'!L99-L100</f>
        <v>0</v>
      </c>
      <c r="AL100" s="227">
        <f>IFERROR(100*AK100/'Projection_Base-case'!L99,0)</f>
        <v>0</v>
      </c>
      <c r="AM100" s="228"/>
      <c r="AN100" s="227">
        <f>-('Projection_Base-case'!N99-N100)</f>
        <v>0</v>
      </c>
      <c r="AO100" s="229">
        <f>IFERROR(IF('Projection_Base-case'!N99&gt;0,100*AN100/'Projection_Base-case'!N99,100*AN100/N100),0)</f>
        <v>0</v>
      </c>
      <c r="AP100" s="231"/>
      <c r="AQ100" s="227">
        <f>'Projection_Base-case'!P99-P100</f>
        <v>0</v>
      </c>
      <c r="AR100" s="227">
        <f>IFERROR(100*AQ100/'Projection_Base-case'!P99,0)</f>
        <v>0</v>
      </c>
      <c r="AS100" s="228"/>
      <c r="AT100" s="227">
        <f>'Projection_Base-case'!R99-R100</f>
        <v>0</v>
      </c>
      <c r="AU100" s="227">
        <f>IFERROR(100*AT100/'Projection_Base-case'!R99,0)</f>
        <v>0</v>
      </c>
      <c r="AV100" s="228"/>
      <c r="AW100" s="227">
        <f>'Projection_Base-case'!T99-T100</f>
        <v>0</v>
      </c>
      <c r="AX100" s="229">
        <f>IFERROR(100*AW100/'Projection_Base-case'!T99,0)</f>
        <v>0</v>
      </c>
      <c r="AY100" s="231"/>
      <c r="AZ100" s="227">
        <f>'Projection_Base-case'!V99-V100</f>
        <v>0</v>
      </c>
      <c r="BA100" s="227">
        <f>IFERROR(100*AZ100/'Projection_Base-case'!V99,0)</f>
        <v>0</v>
      </c>
      <c r="BB100" s="228"/>
      <c r="BC100" s="227">
        <f>'Projection_Base-case'!X99-X100</f>
        <v>0</v>
      </c>
      <c r="BD100" s="227">
        <f>IFERROR(100*BC100/'Projection_Base-case'!X99,0)</f>
        <v>0</v>
      </c>
      <c r="BE100" s="228"/>
      <c r="BF100" s="227">
        <f>'Projection_Base-case'!Z99-Z100</f>
        <v>0</v>
      </c>
      <c r="BG100" s="227">
        <f>IFERROR(100*BF100/'Projection_Base-case'!Z99,0)</f>
        <v>0</v>
      </c>
      <c r="BH100" s="227">
        <f t="shared" ref="BH100:BH115" si="62">IFERROR(AB100/AZ100,0)</f>
        <v>0</v>
      </c>
      <c r="BI100" s="229">
        <f t="shared" ref="BI100:BI115" si="63">IFERROR(AB100/AE100,0)</f>
        <v>0</v>
      </c>
    </row>
    <row r="101" spans="1:65" s="92" customFormat="1" ht="21">
      <c r="A101" s="146"/>
      <c r="B101" s="146" t="s">
        <v>340</v>
      </c>
      <c r="C101" s="146"/>
      <c r="D101" s="171" t="s">
        <v>38</v>
      </c>
      <c r="E101" s="172"/>
      <c r="F101" s="173"/>
      <c r="G101" s="199"/>
      <c r="H101" s="233">
        <f>SUMIF($D$5:$D$94,"PBT2",H5:H94)</f>
        <v>0</v>
      </c>
      <c r="I101" s="234"/>
      <c r="J101" s="233">
        <f>SUMIF($D$5:$D$94,"PBT2",J5:J94)</f>
        <v>0</v>
      </c>
      <c r="K101" s="234"/>
      <c r="L101" s="233">
        <f>SUMIF($D$5:$D$94,"PBT2",L5:L94)</f>
        <v>0</v>
      </c>
      <c r="M101" s="234"/>
      <c r="N101" s="235">
        <f>SUMIF($D$5:$D$94,"PBT2",N5:N94)</f>
        <v>0</v>
      </c>
      <c r="O101" s="236"/>
      <c r="P101" s="233">
        <f>SUMIF($D$5:$D$94,"PBT2",P5:P94)</f>
        <v>0</v>
      </c>
      <c r="Q101" s="234"/>
      <c r="R101" s="233">
        <f>SUMIF($D$5:$D$94,"PBT2",R5:R94)</f>
        <v>0</v>
      </c>
      <c r="S101" s="234"/>
      <c r="T101" s="235">
        <f>SUMIF($D$5:$D$94,"PBT2",T5:T94)</f>
        <v>0</v>
      </c>
      <c r="U101" s="237"/>
      <c r="V101" s="233">
        <f>SUMIF($D$5:$D$94,"PBT2",V5:V94)</f>
        <v>0</v>
      </c>
      <c r="W101" s="234"/>
      <c r="X101" s="233">
        <f>SUMIF($D$5:$D$94,"PBT2",X5:X94)</f>
        <v>0</v>
      </c>
      <c r="Y101" s="234"/>
      <c r="Z101" s="233">
        <f>SUMIF($D$5:$D$94,"PBT2",Z5:Z94)</f>
        <v>0</v>
      </c>
      <c r="AA101" s="238"/>
      <c r="AB101" s="235">
        <f>SUMIF($D$5:$D$94,"PBT2",AB5:AB94)</f>
        <v>0</v>
      </c>
      <c r="AC101" s="316"/>
      <c r="AD101" s="237"/>
      <c r="AE101" s="233">
        <f>'Projection_Base-case'!H100-H101</f>
        <v>0</v>
      </c>
      <c r="AF101" s="233">
        <f>IFERROR(100*AE101/'Projection_Base-case'!H100,0)</f>
        <v>0</v>
      </c>
      <c r="AG101" s="234"/>
      <c r="AH101" s="233">
        <f>'Projection_Base-case'!J100-J101</f>
        <v>0</v>
      </c>
      <c r="AI101" s="233">
        <f>IFERROR(100*AH101/'Projection_Base-case'!J100,0)</f>
        <v>0</v>
      </c>
      <c r="AJ101" s="234"/>
      <c r="AK101" s="233">
        <f>'Projection_Base-case'!L100-L101</f>
        <v>0</v>
      </c>
      <c r="AL101" s="233">
        <f>IFERROR(100*AK101/'Projection_Base-case'!L100,0)</f>
        <v>0</v>
      </c>
      <c r="AM101" s="234"/>
      <c r="AN101" s="233">
        <f>-('Projection_Base-case'!N100-N101)</f>
        <v>0</v>
      </c>
      <c r="AO101" s="229">
        <f>IFERROR(IF('Projection_Base-case'!N100&gt;0,100*AN101/'Projection_Base-case'!N100,100*AN101/N101),0)</f>
        <v>0</v>
      </c>
      <c r="AP101" s="237"/>
      <c r="AQ101" s="233">
        <f>'Projection_Base-case'!P100-P101</f>
        <v>0</v>
      </c>
      <c r="AR101" s="233">
        <f>IFERROR(100*AQ101/'Projection_Base-case'!P100,0)</f>
        <v>0</v>
      </c>
      <c r="AS101" s="234"/>
      <c r="AT101" s="233">
        <f>'Projection_Base-case'!R100-R101</f>
        <v>0</v>
      </c>
      <c r="AU101" s="233">
        <f>IFERROR(100*AT101/'Projection_Base-case'!R100,0)</f>
        <v>0</v>
      </c>
      <c r="AV101" s="234"/>
      <c r="AW101" s="233">
        <f>'Projection_Base-case'!T100-T101</f>
        <v>0</v>
      </c>
      <c r="AX101" s="235">
        <f>IFERROR(100*AW101/'Projection_Base-case'!T100,0)</f>
        <v>0</v>
      </c>
      <c r="AY101" s="237"/>
      <c r="AZ101" s="233">
        <f>'Projection_Base-case'!V100-V101</f>
        <v>0</v>
      </c>
      <c r="BA101" s="233">
        <f>IFERROR(100*AZ101/'Projection_Base-case'!V100,0)</f>
        <v>0</v>
      </c>
      <c r="BB101" s="234"/>
      <c r="BC101" s="233">
        <f>'Projection_Base-case'!X100-X101</f>
        <v>0</v>
      </c>
      <c r="BD101" s="233">
        <f>IFERROR(100*BC101/'Projection_Base-case'!X100,0)</f>
        <v>0</v>
      </c>
      <c r="BE101" s="234"/>
      <c r="BF101" s="233">
        <f>'Projection_Base-case'!Z100-Z101</f>
        <v>0</v>
      </c>
      <c r="BG101" s="233">
        <f>IFERROR(100*BF101/'Projection_Base-case'!Z100,0)</f>
        <v>0</v>
      </c>
      <c r="BH101" s="233">
        <f t="shared" si="62"/>
        <v>0</v>
      </c>
      <c r="BI101" s="235">
        <f t="shared" si="63"/>
        <v>0</v>
      </c>
    </row>
    <row r="102" spans="1:65" s="92" customFormat="1" ht="21">
      <c r="A102" s="146"/>
      <c r="B102" s="146" t="s">
        <v>341</v>
      </c>
      <c r="C102" s="146"/>
      <c r="D102" s="171" t="s">
        <v>39</v>
      </c>
      <c r="E102" s="172"/>
      <c r="F102" s="173"/>
      <c r="G102" s="199"/>
      <c r="H102" s="233">
        <f>SUMIF($D$5:$D$94,"PBT3",H5:H94)</f>
        <v>0</v>
      </c>
      <c r="I102" s="234"/>
      <c r="J102" s="233">
        <f>SUMIF($D$5:$D$94,"PBT3",J5:J94)</f>
        <v>0</v>
      </c>
      <c r="K102" s="234"/>
      <c r="L102" s="233">
        <f>SUMIF($D$5:$D$94,"PBT3",L5:L94)</f>
        <v>0</v>
      </c>
      <c r="M102" s="234"/>
      <c r="N102" s="235">
        <f>SUMIF($D$5:$D$94,"PBT3",N5:N94)</f>
        <v>0</v>
      </c>
      <c r="O102" s="236"/>
      <c r="P102" s="233">
        <f>SUMIF($D$5:$D$94,"PBT3",P5:P94)</f>
        <v>0</v>
      </c>
      <c r="Q102" s="234"/>
      <c r="R102" s="233">
        <f>SUMIF($D$5:$D$94,"PBT3",R5:R94)</f>
        <v>0</v>
      </c>
      <c r="S102" s="234"/>
      <c r="T102" s="235">
        <f>SUMIF($D$5:$D$94,"PBT3",T5:T94)</f>
        <v>0</v>
      </c>
      <c r="U102" s="237"/>
      <c r="V102" s="233">
        <f>SUMIF($D$5:$D$94,"PBT3",V5:V94)</f>
        <v>0</v>
      </c>
      <c r="W102" s="234"/>
      <c r="X102" s="233">
        <f>SUMIF($D$5:$D$94,"PBT3",X5:X94)</f>
        <v>0</v>
      </c>
      <c r="Y102" s="234"/>
      <c r="Z102" s="233">
        <f>SUMIF($D$5:$D$94,"PBT3",Z5:Z94)</f>
        <v>0</v>
      </c>
      <c r="AA102" s="238"/>
      <c r="AB102" s="235">
        <f>SUMIF($D$5:$D$94,"PBT3",AB5:AB94)</f>
        <v>0</v>
      </c>
      <c r="AC102" s="316"/>
      <c r="AD102" s="237"/>
      <c r="AE102" s="233">
        <f>'Projection_Base-case'!H101-H102</f>
        <v>0</v>
      </c>
      <c r="AF102" s="233">
        <f>IFERROR(100*AE102/'Projection_Base-case'!H101,0)</f>
        <v>0</v>
      </c>
      <c r="AG102" s="234"/>
      <c r="AH102" s="233">
        <f>'Projection_Base-case'!J101-J102</f>
        <v>0</v>
      </c>
      <c r="AI102" s="233">
        <f>IFERROR(100*AH102/'Projection_Base-case'!J101,0)</f>
        <v>0</v>
      </c>
      <c r="AJ102" s="234"/>
      <c r="AK102" s="233">
        <f>'Projection_Base-case'!L101-L102</f>
        <v>0</v>
      </c>
      <c r="AL102" s="233">
        <f>IFERROR(100*AK102/'Projection_Base-case'!L101,0)</f>
        <v>0</v>
      </c>
      <c r="AM102" s="234"/>
      <c r="AN102" s="233">
        <f>-('Projection_Base-case'!N101-N102)</f>
        <v>0</v>
      </c>
      <c r="AO102" s="229">
        <f>IFERROR(IF('Projection_Base-case'!N101&gt;0,100*AN102/'Projection_Base-case'!N101,100*AN102/N102),0)</f>
        <v>0</v>
      </c>
      <c r="AP102" s="237"/>
      <c r="AQ102" s="233">
        <f>'Projection_Base-case'!P101-P102</f>
        <v>0</v>
      </c>
      <c r="AR102" s="233">
        <f>IFERROR(100*AQ102/'Projection_Base-case'!P101,0)</f>
        <v>0</v>
      </c>
      <c r="AS102" s="234"/>
      <c r="AT102" s="233">
        <f>'Projection_Base-case'!R101-R102</f>
        <v>0</v>
      </c>
      <c r="AU102" s="233">
        <f>IFERROR(100*AT102/'Projection_Base-case'!R101,0)</f>
        <v>0</v>
      </c>
      <c r="AV102" s="234"/>
      <c r="AW102" s="233">
        <f>'Projection_Base-case'!T101-T102</f>
        <v>0</v>
      </c>
      <c r="AX102" s="235">
        <f>IFERROR(100*AW102/'Projection_Base-case'!T101,0)</f>
        <v>0</v>
      </c>
      <c r="AY102" s="237"/>
      <c r="AZ102" s="233">
        <f>'Projection_Base-case'!V101-V102</f>
        <v>0</v>
      </c>
      <c r="BA102" s="233">
        <f>IFERROR(100*AZ102/'Projection_Base-case'!V101,0)</f>
        <v>0</v>
      </c>
      <c r="BB102" s="234"/>
      <c r="BC102" s="233">
        <f>'Projection_Base-case'!X101-X102</f>
        <v>0</v>
      </c>
      <c r="BD102" s="233">
        <f>IFERROR(100*BC102/'Projection_Base-case'!X101,0)</f>
        <v>0</v>
      </c>
      <c r="BE102" s="234"/>
      <c r="BF102" s="233">
        <f>'Projection_Base-case'!Z101-Z102</f>
        <v>0</v>
      </c>
      <c r="BG102" s="233">
        <f>IFERROR(100*BF102/'Projection_Base-case'!Z101,0)</f>
        <v>0</v>
      </c>
      <c r="BH102" s="233">
        <f t="shared" si="62"/>
        <v>0</v>
      </c>
      <c r="BI102" s="235">
        <f t="shared" si="63"/>
        <v>0</v>
      </c>
    </row>
    <row r="103" spans="1:65" s="92" customFormat="1" ht="21">
      <c r="A103" s="146"/>
      <c r="B103" s="146"/>
      <c r="C103" s="146"/>
      <c r="D103" s="171" t="s">
        <v>40</v>
      </c>
      <c r="E103" s="172"/>
      <c r="F103" s="173"/>
      <c r="G103" s="199"/>
      <c r="H103" s="233">
        <f>SUMIF($D$5:$D$94,"PBT4",H5:H94)</f>
        <v>0</v>
      </c>
      <c r="I103" s="234"/>
      <c r="J103" s="233">
        <f>SUMIF($D$5:$D$94,"PBT4",J5:J94)</f>
        <v>0</v>
      </c>
      <c r="K103" s="234"/>
      <c r="L103" s="233">
        <f>SUMIF($D$5:$D$94,"PBT4",L5:L94)</f>
        <v>0</v>
      </c>
      <c r="M103" s="234"/>
      <c r="N103" s="235">
        <f>SUMIF($D$5:$D$94,"PBT4",N5:N94)</f>
        <v>0</v>
      </c>
      <c r="O103" s="236"/>
      <c r="P103" s="233">
        <f>SUMIF($D$5:$D$94,"PBT4",P5:P94)</f>
        <v>0</v>
      </c>
      <c r="Q103" s="234"/>
      <c r="R103" s="233">
        <f>SUMIF($D$5:$D$94,"PBT4",R5:R94)</f>
        <v>0</v>
      </c>
      <c r="S103" s="234"/>
      <c r="T103" s="235">
        <f>SUMIF($D$5:$D$94,"PBT4",T5:T94)</f>
        <v>0</v>
      </c>
      <c r="U103" s="237"/>
      <c r="V103" s="233">
        <f>SUMIF($D$5:$D$94,"PBT4",V5:V94)</f>
        <v>0</v>
      </c>
      <c r="W103" s="234"/>
      <c r="X103" s="233">
        <f>SUMIF($D$5:$D$94,"PBT4",X5:X94)</f>
        <v>0</v>
      </c>
      <c r="Y103" s="234"/>
      <c r="Z103" s="233">
        <f>SUMIF($D$5:$D$94,"PBT4",Z5:Z94)</f>
        <v>0</v>
      </c>
      <c r="AA103" s="238"/>
      <c r="AB103" s="235">
        <f>SUMIF($D$5:$D$94,"PBT4",AB5:AB94)</f>
        <v>0</v>
      </c>
      <c r="AC103" s="316"/>
      <c r="AD103" s="237"/>
      <c r="AE103" s="233">
        <f>'Projection_Base-case'!H102-H103</f>
        <v>0</v>
      </c>
      <c r="AF103" s="233">
        <f>IFERROR(100*AE103/'Projection_Base-case'!H102,0)</f>
        <v>0</v>
      </c>
      <c r="AG103" s="234"/>
      <c r="AH103" s="233">
        <f>'Projection_Base-case'!J102-J103</f>
        <v>0</v>
      </c>
      <c r="AI103" s="233">
        <f>IFERROR(100*AH103/'Projection_Base-case'!J102,0)</f>
        <v>0</v>
      </c>
      <c r="AJ103" s="234"/>
      <c r="AK103" s="233">
        <f>'Projection_Base-case'!L102-L103</f>
        <v>0</v>
      </c>
      <c r="AL103" s="233">
        <f>IFERROR(100*AK103/'Projection_Base-case'!L102,0)</f>
        <v>0</v>
      </c>
      <c r="AM103" s="234"/>
      <c r="AN103" s="233">
        <f>-('Projection_Base-case'!N102-N103)</f>
        <v>0</v>
      </c>
      <c r="AO103" s="229">
        <f>IFERROR(IF('Projection_Base-case'!N102&gt;0,100*AN103/'Projection_Base-case'!N102,100*AN103/N103),0)</f>
        <v>0</v>
      </c>
      <c r="AP103" s="237"/>
      <c r="AQ103" s="233">
        <f>'Projection_Base-case'!P102-P103</f>
        <v>0</v>
      </c>
      <c r="AR103" s="233">
        <f>IFERROR(100*AQ103/'Projection_Base-case'!P102,0)</f>
        <v>0</v>
      </c>
      <c r="AS103" s="234"/>
      <c r="AT103" s="233">
        <f>'Projection_Base-case'!R102-R103</f>
        <v>0</v>
      </c>
      <c r="AU103" s="233">
        <f>IFERROR(100*AT103/'Projection_Base-case'!R102,0)</f>
        <v>0</v>
      </c>
      <c r="AV103" s="234"/>
      <c r="AW103" s="233">
        <f>'Projection_Base-case'!T102-T103</f>
        <v>0</v>
      </c>
      <c r="AX103" s="235">
        <f>IFERROR(100*AW103/'Projection_Base-case'!T102,0)</f>
        <v>0</v>
      </c>
      <c r="AY103" s="237"/>
      <c r="AZ103" s="233">
        <f>'Projection_Base-case'!V102-V103</f>
        <v>0</v>
      </c>
      <c r="BA103" s="233">
        <f>IFERROR(100*AZ103/'Projection_Base-case'!V102,0)</f>
        <v>0</v>
      </c>
      <c r="BB103" s="234"/>
      <c r="BC103" s="233">
        <f>'Projection_Base-case'!X102-X103</f>
        <v>0</v>
      </c>
      <c r="BD103" s="233">
        <f>IFERROR(100*BC103/'Projection_Base-case'!X102,0)</f>
        <v>0</v>
      </c>
      <c r="BE103" s="234"/>
      <c r="BF103" s="233">
        <f>'Projection_Base-case'!Z102-Z103</f>
        <v>0</v>
      </c>
      <c r="BG103" s="233">
        <f>IFERROR(100*BF103/'Projection_Base-case'!Z102,0)</f>
        <v>0</v>
      </c>
      <c r="BH103" s="233">
        <f t="shared" si="62"/>
        <v>0</v>
      </c>
      <c r="BI103" s="235">
        <f t="shared" si="63"/>
        <v>0</v>
      </c>
    </row>
    <row r="104" spans="1:65" s="92" customFormat="1" ht="21">
      <c r="A104" s="146"/>
      <c r="B104" s="146"/>
      <c r="C104" s="146"/>
      <c r="D104" s="171" t="s">
        <v>41</v>
      </c>
      <c r="E104" s="172"/>
      <c r="F104" s="173"/>
      <c r="G104" s="199"/>
      <c r="H104" s="233">
        <f>SUMIF($D$5:$D$94,"PBT5",H5:H94)</f>
        <v>0</v>
      </c>
      <c r="I104" s="234"/>
      <c r="J104" s="233">
        <f>SUMIF($D$5:$D$94,"PBT5",J5:J94)</f>
        <v>0</v>
      </c>
      <c r="K104" s="234"/>
      <c r="L104" s="233">
        <f>SUMIF($D$5:$D$94,"PBT5",L5:L94)</f>
        <v>0</v>
      </c>
      <c r="M104" s="234"/>
      <c r="N104" s="235">
        <f>SUMIF($D$5:$D$94,"PBT5",N5:N94)</f>
        <v>0</v>
      </c>
      <c r="O104" s="236"/>
      <c r="P104" s="233">
        <f>SUMIF($D$5:$D$94,"PBT5",P5:P94)</f>
        <v>0</v>
      </c>
      <c r="Q104" s="234"/>
      <c r="R104" s="233">
        <f>SUMIF($D$5:$D$94,"PBT5",R5:R94)</f>
        <v>0</v>
      </c>
      <c r="S104" s="234"/>
      <c r="T104" s="235">
        <f>SUMIF($D$5:$D$94,"PBT5",T5:T94)</f>
        <v>0</v>
      </c>
      <c r="U104" s="237"/>
      <c r="V104" s="233">
        <f>SUMIF($D$5:$D$94,"PBT5",V5:V94)</f>
        <v>0</v>
      </c>
      <c r="W104" s="234"/>
      <c r="X104" s="233">
        <f>SUMIF($D$5:$D$94,"PBT5",X5:X94)</f>
        <v>0</v>
      </c>
      <c r="Y104" s="234"/>
      <c r="Z104" s="233">
        <f>SUMIF($D$5:$D$94,"PBT5",Z5:Z94)</f>
        <v>0</v>
      </c>
      <c r="AA104" s="238"/>
      <c r="AB104" s="235">
        <f>SUMIF($D$5:$D$94,"PBT5",AB5:AB94)</f>
        <v>0</v>
      </c>
      <c r="AC104" s="316"/>
      <c r="AD104" s="237"/>
      <c r="AE104" s="233">
        <f>'Projection_Base-case'!H103-H104</f>
        <v>0</v>
      </c>
      <c r="AF104" s="233">
        <f>IFERROR(100*AE104/'Projection_Base-case'!H103,0)</f>
        <v>0</v>
      </c>
      <c r="AG104" s="234"/>
      <c r="AH104" s="233">
        <f>'Projection_Base-case'!J103-J104</f>
        <v>0</v>
      </c>
      <c r="AI104" s="233">
        <f>IFERROR(100*AH104/'Projection_Base-case'!J103,0)</f>
        <v>0</v>
      </c>
      <c r="AJ104" s="234"/>
      <c r="AK104" s="233">
        <f>'Projection_Base-case'!L103-L104</f>
        <v>0</v>
      </c>
      <c r="AL104" s="233">
        <f>IFERROR(100*AK104/'Projection_Base-case'!L103,0)</f>
        <v>0</v>
      </c>
      <c r="AM104" s="234"/>
      <c r="AN104" s="233">
        <f>-('Projection_Base-case'!N103-N104)</f>
        <v>0</v>
      </c>
      <c r="AO104" s="229">
        <f>IFERROR(IF('Projection_Base-case'!N103&gt;0,100*AN104/'Projection_Base-case'!N103,100*AN104/N104),0)</f>
        <v>0</v>
      </c>
      <c r="AP104" s="237"/>
      <c r="AQ104" s="233">
        <f>'Projection_Base-case'!P103-P104</f>
        <v>0</v>
      </c>
      <c r="AR104" s="233">
        <f>IFERROR(100*AQ104/'Projection_Base-case'!P103,0)</f>
        <v>0</v>
      </c>
      <c r="AS104" s="234"/>
      <c r="AT104" s="233">
        <f>'Projection_Base-case'!R103-R104</f>
        <v>0</v>
      </c>
      <c r="AU104" s="233">
        <f>IFERROR(100*AT104/'Projection_Base-case'!R103,0)</f>
        <v>0</v>
      </c>
      <c r="AV104" s="234"/>
      <c r="AW104" s="233">
        <f>'Projection_Base-case'!T103-T104</f>
        <v>0</v>
      </c>
      <c r="AX104" s="235">
        <f>IFERROR(100*AW104/'Projection_Base-case'!T103,0)</f>
        <v>0</v>
      </c>
      <c r="AY104" s="237"/>
      <c r="AZ104" s="233">
        <f>'Projection_Base-case'!V103-V104</f>
        <v>0</v>
      </c>
      <c r="BA104" s="233">
        <f>IFERROR(100*AZ104/'Projection_Base-case'!V103,0)</f>
        <v>0</v>
      </c>
      <c r="BB104" s="234"/>
      <c r="BC104" s="233">
        <f>'Projection_Base-case'!X103-X104</f>
        <v>0</v>
      </c>
      <c r="BD104" s="233">
        <f>IFERROR(100*BC104/'Projection_Base-case'!X103,0)</f>
        <v>0</v>
      </c>
      <c r="BE104" s="234"/>
      <c r="BF104" s="233">
        <f>'Projection_Base-case'!Z103-Z104</f>
        <v>0</v>
      </c>
      <c r="BG104" s="233">
        <f>IFERROR(100*BF104/'Projection_Base-case'!Z103,0)</f>
        <v>0</v>
      </c>
      <c r="BH104" s="233">
        <f t="shared" si="62"/>
        <v>0</v>
      </c>
      <c r="BI104" s="235">
        <f t="shared" si="63"/>
        <v>0</v>
      </c>
    </row>
    <row r="105" spans="1:65" s="92" customFormat="1" ht="21">
      <c r="A105" s="146"/>
      <c r="B105" s="146"/>
      <c r="C105" s="146"/>
      <c r="D105" s="171" t="s">
        <v>42</v>
      </c>
      <c r="E105" s="172"/>
      <c r="F105" s="173"/>
      <c r="G105" s="199"/>
      <c r="H105" s="233">
        <f>SUMIF($D$5:$D$94,"PBT6",H5:H94)</f>
        <v>0</v>
      </c>
      <c r="I105" s="234"/>
      <c r="J105" s="233">
        <f>SUMIF($D$5:$D$94,"PBT6",J5:J94)</f>
        <v>0</v>
      </c>
      <c r="K105" s="234"/>
      <c r="L105" s="233">
        <f>SUMIF($D$5:$D$94,"PBT6",L5:L94)</f>
        <v>0</v>
      </c>
      <c r="M105" s="234"/>
      <c r="N105" s="235">
        <f>SUMIF($D$5:$D$94,"PBT6",N5:N94)</f>
        <v>0</v>
      </c>
      <c r="O105" s="236"/>
      <c r="P105" s="233">
        <f>SUMIF($D$5:$D$94,"PBT6",P5:P94)</f>
        <v>0</v>
      </c>
      <c r="Q105" s="234"/>
      <c r="R105" s="233">
        <f>SUMIF($D$5:$D$94,"PBT6",R5:R94)</f>
        <v>0</v>
      </c>
      <c r="S105" s="234"/>
      <c r="T105" s="235">
        <f>SUMIF($D$5:$D$94,"PBT6",T5:T94)</f>
        <v>0</v>
      </c>
      <c r="U105" s="237"/>
      <c r="V105" s="233">
        <f>SUMIF($D$5:$D$94,"PBT6",V5:V94)</f>
        <v>0</v>
      </c>
      <c r="W105" s="234"/>
      <c r="X105" s="233">
        <f>SUMIF($D$5:$D$94,"PBT6",X5:X94)</f>
        <v>0</v>
      </c>
      <c r="Y105" s="234"/>
      <c r="Z105" s="233">
        <f>SUMIF($D$5:$D$94,"PBT6",Z5:Z94)</f>
        <v>0</v>
      </c>
      <c r="AA105" s="238"/>
      <c r="AB105" s="235">
        <f>SUMIF($D$5:$D$94,"PBT6",AB5:AB94)</f>
        <v>0</v>
      </c>
      <c r="AC105" s="316"/>
      <c r="AD105" s="237"/>
      <c r="AE105" s="233">
        <f>'Projection_Base-case'!H104-H105</f>
        <v>0</v>
      </c>
      <c r="AF105" s="233">
        <f>IFERROR(100*AE105/'Projection_Base-case'!H104,0)</f>
        <v>0</v>
      </c>
      <c r="AG105" s="234"/>
      <c r="AH105" s="233">
        <f>'Projection_Base-case'!J104-J105</f>
        <v>0</v>
      </c>
      <c r="AI105" s="233">
        <f>IFERROR(100*AH105/'Projection_Base-case'!J104,0)</f>
        <v>0</v>
      </c>
      <c r="AJ105" s="234"/>
      <c r="AK105" s="233">
        <f>'Projection_Base-case'!L104-L105</f>
        <v>0</v>
      </c>
      <c r="AL105" s="233">
        <f>IFERROR(100*AK105/'Projection_Base-case'!L104,0)</f>
        <v>0</v>
      </c>
      <c r="AM105" s="234"/>
      <c r="AN105" s="233">
        <f>-('Projection_Base-case'!N104-N105)</f>
        <v>0</v>
      </c>
      <c r="AO105" s="229">
        <f>IFERROR(IF('Projection_Base-case'!N104&gt;0,100*AN105/'Projection_Base-case'!N104,100*AN105/N105),0)</f>
        <v>0</v>
      </c>
      <c r="AP105" s="237"/>
      <c r="AQ105" s="233">
        <f>'Projection_Base-case'!P104-P105</f>
        <v>0</v>
      </c>
      <c r="AR105" s="233">
        <f>IFERROR(100*AQ105/'Projection_Base-case'!P104,0)</f>
        <v>0</v>
      </c>
      <c r="AS105" s="234"/>
      <c r="AT105" s="233">
        <f>'Projection_Base-case'!R104-R105</f>
        <v>0</v>
      </c>
      <c r="AU105" s="233">
        <f>IFERROR(100*AT105/'Projection_Base-case'!R104,0)</f>
        <v>0</v>
      </c>
      <c r="AV105" s="234"/>
      <c r="AW105" s="233">
        <f>'Projection_Base-case'!T104-T105</f>
        <v>0</v>
      </c>
      <c r="AX105" s="235">
        <f>IFERROR(100*AW105/'Projection_Base-case'!T104,0)</f>
        <v>0</v>
      </c>
      <c r="AY105" s="237"/>
      <c r="AZ105" s="233">
        <f>'Projection_Base-case'!V104-V105</f>
        <v>0</v>
      </c>
      <c r="BA105" s="233">
        <f>IFERROR(100*AZ105/'Projection_Base-case'!V104,0)</f>
        <v>0</v>
      </c>
      <c r="BB105" s="234"/>
      <c r="BC105" s="233">
        <f>'Projection_Base-case'!X104-X105</f>
        <v>0</v>
      </c>
      <c r="BD105" s="233">
        <f>IFERROR(100*BC105/'Projection_Base-case'!X104,0)</f>
        <v>0</v>
      </c>
      <c r="BE105" s="234"/>
      <c r="BF105" s="233">
        <f>'Projection_Base-case'!Z104-Z105</f>
        <v>0</v>
      </c>
      <c r="BG105" s="233">
        <f>IFERROR(100*BF105/'Projection_Base-case'!Z104,0)</f>
        <v>0</v>
      </c>
      <c r="BH105" s="233">
        <f t="shared" si="62"/>
        <v>0</v>
      </c>
      <c r="BI105" s="235">
        <f t="shared" si="63"/>
        <v>0</v>
      </c>
    </row>
    <row r="106" spans="1:65" s="92" customFormat="1" ht="21">
      <c r="A106" s="146"/>
      <c r="B106" s="146"/>
      <c r="C106" s="146"/>
      <c r="D106" s="171" t="s">
        <v>43</v>
      </c>
      <c r="E106" s="172"/>
      <c r="F106" s="173"/>
      <c r="G106" s="199"/>
      <c r="H106" s="233">
        <f>SUMIF($D$5:$D$94,"PBT7",H5:H94)</f>
        <v>0</v>
      </c>
      <c r="I106" s="234"/>
      <c r="J106" s="233">
        <f>SUMIF($D$5:$D$94,"PBT7",J5:J94)</f>
        <v>0</v>
      </c>
      <c r="K106" s="234"/>
      <c r="L106" s="233">
        <f>SUMIF($D$5:$D$94,"PBT7",L5:L94)</f>
        <v>0</v>
      </c>
      <c r="M106" s="234"/>
      <c r="N106" s="235">
        <f>SUMIF($D$5:$D$94,"PBT7",N5:N94)</f>
        <v>0</v>
      </c>
      <c r="O106" s="236"/>
      <c r="P106" s="233">
        <f>SUMIF($D$5:$D$94,"PBT7",P5:P94)</f>
        <v>0</v>
      </c>
      <c r="Q106" s="234"/>
      <c r="R106" s="233">
        <f>SUMIF($D$5:$D$94,"PBT7",R5:R94)</f>
        <v>0</v>
      </c>
      <c r="S106" s="234"/>
      <c r="T106" s="235">
        <f>SUMIF($D$5:$D$94,"PBT7",T5:T94)</f>
        <v>0</v>
      </c>
      <c r="U106" s="237"/>
      <c r="V106" s="233">
        <f>SUMIF($D$5:$D$94,"PBT7",V5:V94)</f>
        <v>0</v>
      </c>
      <c r="W106" s="234"/>
      <c r="X106" s="233">
        <f>SUMIF($D$5:$D$94,"PBT7",X5:X94)</f>
        <v>0</v>
      </c>
      <c r="Y106" s="234"/>
      <c r="Z106" s="233">
        <f>SUMIF($D$5:$D$94,"PBT7",Z5:Z94)</f>
        <v>0</v>
      </c>
      <c r="AA106" s="238"/>
      <c r="AB106" s="235">
        <f>SUMIF($D$5:$D$94,"PBT7",AB5:AB94)</f>
        <v>0</v>
      </c>
      <c r="AC106" s="316"/>
      <c r="AD106" s="237"/>
      <c r="AE106" s="233">
        <f>'Projection_Base-case'!H105-H106</f>
        <v>0</v>
      </c>
      <c r="AF106" s="233">
        <f>IFERROR(100*AE106/'Projection_Base-case'!H105,0)</f>
        <v>0</v>
      </c>
      <c r="AG106" s="234"/>
      <c r="AH106" s="233">
        <f>'Projection_Base-case'!J105-J106</f>
        <v>0</v>
      </c>
      <c r="AI106" s="233">
        <f>IFERROR(100*AH106/'Projection_Base-case'!J105,0)</f>
        <v>0</v>
      </c>
      <c r="AJ106" s="234"/>
      <c r="AK106" s="233">
        <f>'Projection_Base-case'!L105-L106</f>
        <v>0</v>
      </c>
      <c r="AL106" s="233">
        <f>IFERROR(100*AK106/'Projection_Base-case'!L105,0)</f>
        <v>0</v>
      </c>
      <c r="AM106" s="234"/>
      <c r="AN106" s="233">
        <f>-('Projection_Base-case'!N105-N106)</f>
        <v>0</v>
      </c>
      <c r="AO106" s="229">
        <f>IFERROR(IF('Projection_Base-case'!N105&gt;0,100*AN106/'Projection_Base-case'!N105,100*AN106/N106),0)</f>
        <v>0</v>
      </c>
      <c r="AP106" s="237"/>
      <c r="AQ106" s="233">
        <f>'Projection_Base-case'!P105-P106</f>
        <v>0</v>
      </c>
      <c r="AR106" s="233">
        <f>IFERROR(100*AQ106/'Projection_Base-case'!P105,0)</f>
        <v>0</v>
      </c>
      <c r="AS106" s="234"/>
      <c r="AT106" s="233">
        <f>'Projection_Base-case'!R105-R106</f>
        <v>0</v>
      </c>
      <c r="AU106" s="233">
        <f>IFERROR(100*AT106/'Projection_Base-case'!R105,0)</f>
        <v>0</v>
      </c>
      <c r="AV106" s="234"/>
      <c r="AW106" s="233">
        <f>'Projection_Base-case'!T105-T106</f>
        <v>0</v>
      </c>
      <c r="AX106" s="235">
        <f>IFERROR(100*AW106/'Projection_Base-case'!T105,0)</f>
        <v>0</v>
      </c>
      <c r="AY106" s="237"/>
      <c r="AZ106" s="233">
        <f>'Projection_Base-case'!V105-V106</f>
        <v>0</v>
      </c>
      <c r="BA106" s="233">
        <f>IFERROR(100*AZ106/'Projection_Base-case'!V105,0)</f>
        <v>0</v>
      </c>
      <c r="BB106" s="234"/>
      <c r="BC106" s="233">
        <f>'Projection_Base-case'!X105-X106</f>
        <v>0</v>
      </c>
      <c r="BD106" s="233">
        <f>IFERROR(100*BC106/'Projection_Base-case'!X105,0)</f>
        <v>0</v>
      </c>
      <c r="BE106" s="234"/>
      <c r="BF106" s="233">
        <f>'Projection_Base-case'!Z105-Z106</f>
        <v>0</v>
      </c>
      <c r="BG106" s="233">
        <f>IFERROR(100*BF106/'Projection_Base-case'!Z105,0)</f>
        <v>0</v>
      </c>
      <c r="BH106" s="233">
        <f t="shared" si="62"/>
        <v>0</v>
      </c>
      <c r="BI106" s="235">
        <f t="shared" si="63"/>
        <v>0</v>
      </c>
    </row>
    <row r="107" spans="1:65" s="92" customFormat="1" ht="21">
      <c r="A107" s="146"/>
      <c r="B107" s="146"/>
      <c r="C107" s="146"/>
      <c r="D107" s="171" t="s">
        <v>44</v>
      </c>
      <c r="E107" s="172"/>
      <c r="F107" s="173"/>
      <c r="G107" s="199"/>
      <c r="H107" s="233">
        <f>SUMIF($D$5:$D$94,"PBT8",H5:H94)</f>
        <v>0</v>
      </c>
      <c r="I107" s="234"/>
      <c r="J107" s="233">
        <f>SUMIF($D$5:$D$94,"PBT8",J5:J94)</f>
        <v>0</v>
      </c>
      <c r="K107" s="234"/>
      <c r="L107" s="233">
        <f>SUMIF($D$5:$D$94,"PBT8",L5:L94)</f>
        <v>0</v>
      </c>
      <c r="M107" s="234"/>
      <c r="N107" s="235">
        <f>SUMIF($D$5:$D$94,"PBT8",N5:N94)</f>
        <v>0</v>
      </c>
      <c r="O107" s="236"/>
      <c r="P107" s="233">
        <f>SUMIF($D$5:$D$94,"PBT8",P5:P94)</f>
        <v>0</v>
      </c>
      <c r="Q107" s="234"/>
      <c r="R107" s="233">
        <f>SUMIF($D$5:$D$94,"PBT8",R5:R94)</f>
        <v>0</v>
      </c>
      <c r="S107" s="234"/>
      <c r="T107" s="235">
        <f>SUMIF($D$5:$D$94,"PBT8",T5:T94)</f>
        <v>0</v>
      </c>
      <c r="U107" s="237"/>
      <c r="V107" s="233">
        <f>SUMIF($D$5:$D$94,"PBT8",V5:V94)</f>
        <v>0</v>
      </c>
      <c r="W107" s="234"/>
      <c r="X107" s="233">
        <f>SUMIF($D$5:$D$94,"PBT8",X5:X94)</f>
        <v>0</v>
      </c>
      <c r="Y107" s="234"/>
      <c r="Z107" s="233">
        <f>SUMIF($D$5:$D$94,"PBT8",Z5:Z94)</f>
        <v>0</v>
      </c>
      <c r="AA107" s="238"/>
      <c r="AB107" s="235">
        <f>SUMIF($D$5:$D$94,"PBT8",AB5:AB94)</f>
        <v>0</v>
      </c>
      <c r="AC107" s="316"/>
      <c r="AD107" s="237"/>
      <c r="AE107" s="233">
        <f>'Projection_Base-case'!H106-H107</f>
        <v>0</v>
      </c>
      <c r="AF107" s="233">
        <f>IFERROR(100*AE107/'Projection_Base-case'!H106,0)</f>
        <v>0</v>
      </c>
      <c r="AG107" s="234"/>
      <c r="AH107" s="233">
        <f>'Projection_Base-case'!J106-J107</f>
        <v>0</v>
      </c>
      <c r="AI107" s="233">
        <f>IFERROR(100*AH107/'Projection_Base-case'!J106,0)</f>
        <v>0</v>
      </c>
      <c r="AJ107" s="234"/>
      <c r="AK107" s="233">
        <f>'Projection_Base-case'!L106-L107</f>
        <v>0</v>
      </c>
      <c r="AL107" s="233">
        <f>IFERROR(100*AK107/'Projection_Base-case'!L106,0)</f>
        <v>0</v>
      </c>
      <c r="AM107" s="234"/>
      <c r="AN107" s="233">
        <f>-('Projection_Base-case'!N106-N107)</f>
        <v>0</v>
      </c>
      <c r="AO107" s="229">
        <f>IFERROR(IF('Projection_Base-case'!N106&gt;0,100*AN107/'Projection_Base-case'!N106,100*AN107/N107),0)</f>
        <v>0</v>
      </c>
      <c r="AP107" s="237"/>
      <c r="AQ107" s="233">
        <f>'Projection_Base-case'!P106-P107</f>
        <v>0</v>
      </c>
      <c r="AR107" s="233">
        <f>IFERROR(100*AQ107/'Projection_Base-case'!P106,0)</f>
        <v>0</v>
      </c>
      <c r="AS107" s="234"/>
      <c r="AT107" s="233">
        <f>'Projection_Base-case'!R106-R107</f>
        <v>0</v>
      </c>
      <c r="AU107" s="233">
        <f>IFERROR(100*AT107/'Projection_Base-case'!R106,0)</f>
        <v>0</v>
      </c>
      <c r="AV107" s="234"/>
      <c r="AW107" s="233">
        <f>'Projection_Base-case'!T106-T107</f>
        <v>0</v>
      </c>
      <c r="AX107" s="235">
        <f>IFERROR(100*AW107/'Projection_Base-case'!T106,0)</f>
        <v>0</v>
      </c>
      <c r="AY107" s="237"/>
      <c r="AZ107" s="233">
        <f>'Projection_Base-case'!V106-V107</f>
        <v>0</v>
      </c>
      <c r="BA107" s="233">
        <f>IFERROR(100*AZ107/'Projection_Base-case'!V106,0)</f>
        <v>0</v>
      </c>
      <c r="BB107" s="234"/>
      <c r="BC107" s="233">
        <f>'Projection_Base-case'!X106-X107</f>
        <v>0</v>
      </c>
      <c r="BD107" s="233">
        <f>IFERROR(100*BC107/'Projection_Base-case'!X106,0)</f>
        <v>0</v>
      </c>
      <c r="BE107" s="234"/>
      <c r="BF107" s="233">
        <f>'Projection_Base-case'!Z106-Z107</f>
        <v>0</v>
      </c>
      <c r="BG107" s="233">
        <f>IFERROR(100*BF107/'Projection_Base-case'!Z106,0)</f>
        <v>0</v>
      </c>
      <c r="BH107" s="233">
        <f t="shared" si="62"/>
        <v>0</v>
      </c>
      <c r="BI107" s="235">
        <f t="shared" si="63"/>
        <v>0</v>
      </c>
    </row>
    <row r="108" spans="1:65" s="92" customFormat="1" ht="21">
      <c r="A108" s="146"/>
      <c r="B108" s="146"/>
      <c r="C108" s="146"/>
      <c r="D108" s="171" t="s">
        <v>45</v>
      </c>
      <c r="E108" s="172"/>
      <c r="F108" s="173"/>
      <c r="G108" s="199"/>
      <c r="H108" s="233">
        <f>SUMIF($D$5:$D$94,"PBT9",H5:H94)</f>
        <v>0</v>
      </c>
      <c r="I108" s="234"/>
      <c r="J108" s="233">
        <f>SUMIF($D$5:$D$94,"PBT9",J5:J94)</f>
        <v>0</v>
      </c>
      <c r="K108" s="234"/>
      <c r="L108" s="233">
        <f>SUMIF($D$5:$D$94,"PBT9",L5:L94)</f>
        <v>0</v>
      </c>
      <c r="M108" s="234"/>
      <c r="N108" s="235">
        <f>SUMIF($D$5:$D$94,"PBT9",N5:N94)</f>
        <v>0</v>
      </c>
      <c r="O108" s="236"/>
      <c r="P108" s="233">
        <f>SUMIF($D$5:$D$94,"PBT9",P5:P94)</f>
        <v>0</v>
      </c>
      <c r="Q108" s="234"/>
      <c r="R108" s="233">
        <f>SUMIF($D$5:$D$94,"PBT9",R5:R94)</f>
        <v>0</v>
      </c>
      <c r="S108" s="234"/>
      <c r="T108" s="235">
        <f>SUMIF($D$5:$D$94,"PBT9",T5:T94)</f>
        <v>0</v>
      </c>
      <c r="U108" s="237"/>
      <c r="V108" s="233">
        <f>SUMIF($D$5:$D$94,"PBT9",V5:V94)</f>
        <v>0</v>
      </c>
      <c r="W108" s="234"/>
      <c r="X108" s="233">
        <f>SUMIF($D$5:$D$94,"PBT9",X5:X94)</f>
        <v>0</v>
      </c>
      <c r="Y108" s="234"/>
      <c r="Z108" s="233">
        <f>SUMIF($D$5:$D$94,"PBT9",Z5:Z94)</f>
        <v>0</v>
      </c>
      <c r="AA108" s="238"/>
      <c r="AB108" s="235">
        <f>SUMIF($D$5:$D$94,"PBT9",AB5:AB94)</f>
        <v>0</v>
      </c>
      <c r="AC108" s="316"/>
      <c r="AD108" s="237"/>
      <c r="AE108" s="233">
        <f>'Projection_Base-case'!H107-H108</f>
        <v>0</v>
      </c>
      <c r="AF108" s="233">
        <f>IFERROR(100*AE108/'Projection_Base-case'!H107,0)</f>
        <v>0</v>
      </c>
      <c r="AG108" s="234"/>
      <c r="AH108" s="233">
        <f>'Projection_Base-case'!J107-J108</f>
        <v>0</v>
      </c>
      <c r="AI108" s="233">
        <f>IFERROR(100*AH108/'Projection_Base-case'!J107,0)</f>
        <v>0</v>
      </c>
      <c r="AJ108" s="234"/>
      <c r="AK108" s="233">
        <f>'Projection_Base-case'!L107-L108</f>
        <v>0</v>
      </c>
      <c r="AL108" s="233">
        <f>IFERROR(100*AK108/'Projection_Base-case'!L107,0)</f>
        <v>0</v>
      </c>
      <c r="AM108" s="234"/>
      <c r="AN108" s="233">
        <f>-('Projection_Base-case'!N107-N108)</f>
        <v>0</v>
      </c>
      <c r="AO108" s="229">
        <f>IFERROR(IF('Projection_Base-case'!N107&gt;0,100*AN108/'Projection_Base-case'!N107,100*AN108/N108),0)</f>
        <v>0</v>
      </c>
      <c r="AP108" s="237"/>
      <c r="AQ108" s="233">
        <f>'Projection_Base-case'!P107-P108</f>
        <v>0</v>
      </c>
      <c r="AR108" s="233">
        <f>IFERROR(100*AQ108/'Projection_Base-case'!P107,0)</f>
        <v>0</v>
      </c>
      <c r="AS108" s="234"/>
      <c r="AT108" s="233">
        <f>'Projection_Base-case'!R107-R108</f>
        <v>0</v>
      </c>
      <c r="AU108" s="233">
        <f>IFERROR(100*AT108/'Projection_Base-case'!R107,0)</f>
        <v>0</v>
      </c>
      <c r="AV108" s="234"/>
      <c r="AW108" s="233">
        <f>'Projection_Base-case'!T107-T108</f>
        <v>0</v>
      </c>
      <c r="AX108" s="235">
        <f>IFERROR(100*AW108/'Projection_Base-case'!T107,0)</f>
        <v>0</v>
      </c>
      <c r="AY108" s="237"/>
      <c r="AZ108" s="233">
        <f>'Projection_Base-case'!V107-V108</f>
        <v>0</v>
      </c>
      <c r="BA108" s="233">
        <f>IFERROR(100*AZ108/'Projection_Base-case'!V107,0)</f>
        <v>0</v>
      </c>
      <c r="BB108" s="234"/>
      <c r="BC108" s="233">
        <f>'Projection_Base-case'!X107-X108</f>
        <v>0</v>
      </c>
      <c r="BD108" s="233">
        <f>IFERROR(100*BC108/'Projection_Base-case'!X107,0)</f>
        <v>0</v>
      </c>
      <c r="BE108" s="234"/>
      <c r="BF108" s="233">
        <f>'Projection_Base-case'!Z107-Z108</f>
        <v>0</v>
      </c>
      <c r="BG108" s="233">
        <f>IFERROR(100*BF108/'Projection_Base-case'!Z107,0)</f>
        <v>0</v>
      </c>
      <c r="BH108" s="233">
        <f t="shared" si="62"/>
        <v>0</v>
      </c>
      <c r="BI108" s="235">
        <f t="shared" si="63"/>
        <v>0</v>
      </c>
    </row>
    <row r="109" spans="1:65" s="92" customFormat="1" ht="21">
      <c r="A109" s="146"/>
      <c r="B109" s="146"/>
      <c r="C109" s="146"/>
      <c r="D109" s="171" t="s">
        <v>46</v>
      </c>
      <c r="E109" s="172"/>
      <c r="F109" s="173"/>
      <c r="G109" s="199"/>
      <c r="H109" s="233">
        <f>SUMIF($D$5:$D$94,"PBT10",H5:H94)</f>
        <v>0</v>
      </c>
      <c r="I109" s="234"/>
      <c r="J109" s="233">
        <f>SUMIF($D$5:$D$94,"PBT10",J5:J94)</f>
        <v>0</v>
      </c>
      <c r="K109" s="234"/>
      <c r="L109" s="233">
        <f>SUMIF($D$5:$D$94,"PBT10",L5:L94)</f>
        <v>0</v>
      </c>
      <c r="M109" s="234"/>
      <c r="N109" s="235">
        <f>SUMIF($D$5:$D$94,"PBT10",N5:N94)</f>
        <v>0</v>
      </c>
      <c r="O109" s="236"/>
      <c r="P109" s="233">
        <f>SUMIF($D$5:$D$94,"PBT10",P5:P94)</f>
        <v>0</v>
      </c>
      <c r="Q109" s="234"/>
      <c r="R109" s="233">
        <f>SUMIF($D$5:$D$94,"PBT10",R5:R94)</f>
        <v>0</v>
      </c>
      <c r="S109" s="234"/>
      <c r="T109" s="235">
        <f>SUMIF($D$5:$D$94,"PBT10",T5:T94)</f>
        <v>0</v>
      </c>
      <c r="U109" s="237"/>
      <c r="V109" s="233">
        <f>SUMIF($D$5:$D$94,"PBT10",V5:V94)</f>
        <v>0</v>
      </c>
      <c r="W109" s="234"/>
      <c r="X109" s="233">
        <f>SUMIF($D$5:$D$94,"PBT10",X5:X94)</f>
        <v>0</v>
      </c>
      <c r="Y109" s="234"/>
      <c r="Z109" s="233">
        <f>SUMIF($D$5:$D$94,"PBT10",Z5:Z94)</f>
        <v>0</v>
      </c>
      <c r="AA109" s="238"/>
      <c r="AB109" s="235">
        <f>SUMIF($D$5:$D$94,"PBT10",AB5:AB94)</f>
        <v>0</v>
      </c>
      <c r="AC109" s="316"/>
      <c r="AD109" s="237"/>
      <c r="AE109" s="233">
        <f>'Projection_Base-case'!H108-H109</f>
        <v>0</v>
      </c>
      <c r="AF109" s="233">
        <f>IFERROR(100*AE109/'Projection_Base-case'!H108,0)</f>
        <v>0</v>
      </c>
      <c r="AG109" s="234"/>
      <c r="AH109" s="233">
        <f>'Projection_Base-case'!J108-J109</f>
        <v>0</v>
      </c>
      <c r="AI109" s="233">
        <f>IFERROR(100*AH109/'Projection_Base-case'!J108,0)</f>
        <v>0</v>
      </c>
      <c r="AJ109" s="234"/>
      <c r="AK109" s="233">
        <f>'Projection_Base-case'!L108-L109</f>
        <v>0</v>
      </c>
      <c r="AL109" s="233">
        <f>IFERROR(100*AK109/'Projection_Base-case'!L108,0)</f>
        <v>0</v>
      </c>
      <c r="AM109" s="234"/>
      <c r="AN109" s="233">
        <f>-('Projection_Base-case'!N108-N109)</f>
        <v>0</v>
      </c>
      <c r="AO109" s="229">
        <f>IFERROR(IF('Projection_Base-case'!N108&gt;0,100*AN109/'Projection_Base-case'!N108,100*AN109/N109),0)</f>
        <v>0</v>
      </c>
      <c r="AP109" s="237"/>
      <c r="AQ109" s="233">
        <f>'Projection_Base-case'!P108-P109</f>
        <v>0</v>
      </c>
      <c r="AR109" s="233">
        <f>IFERROR(100*AQ109/'Projection_Base-case'!P108,0)</f>
        <v>0</v>
      </c>
      <c r="AS109" s="234"/>
      <c r="AT109" s="233">
        <f>'Projection_Base-case'!R108-R109</f>
        <v>0</v>
      </c>
      <c r="AU109" s="233">
        <f>IFERROR(100*AT109/'Projection_Base-case'!R108,0)</f>
        <v>0</v>
      </c>
      <c r="AV109" s="234"/>
      <c r="AW109" s="233">
        <f>'Projection_Base-case'!T108-T109</f>
        <v>0</v>
      </c>
      <c r="AX109" s="235">
        <f>IFERROR(100*AW109/'Projection_Base-case'!T108,0)</f>
        <v>0</v>
      </c>
      <c r="AY109" s="237"/>
      <c r="AZ109" s="233">
        <f>'Projection_Base-case'!V108-V109</f>
        <v>0</v>
      </c>
      <c r="BA109" s="233">
        <f>IFERROR(100*AZ109/'Projection_Base-case'!V108,0)</f>
        <v>0</v>
      </c>
      <c r="BB109" s="234"/>
      <c r="BC109" s="233">
        <f>'Projection_Base-case'!X108-X109</f>
        <v>0</v>
      </c>
      <c r="BD109" s="233">
        <f>IFERROR(100*BC109/'Projection_Base-case'!X108,0)</f>
        <v>0</v>
      </c>
      <c r="BE109" s="234"/>
      <c r="BF109" s="233">
        <f>'Projection_Base-case'!Z108-Z109</f>
        <v>0</v>
      </c>
      <c r="BG109" s="233">
        <f>IFERROR(100*BF109/'Projection_Base-case'!Z108,0)</f>
        <v>0</v>
      </c>
      <c r="BH109" s="233">
        <f t="shared" si="62"/>
        <v>0</v>
      </c>
      <c r="BI109" s="235">
        <f t="shared" si="63"/>
        <v>0</v>
      </c>
    </row>
    <row r="110" spans="1:65" s="92" customFormat="1" ht="21">
      <c r="A110" s="146"/>
      <c r="B110" s="146"/>
      <c r="C110" s="146"/>
      <c r="D110" s="171" t="s">
        <v>47</v>
      </c>
      <c r="E110" s="172"/>
      <c r="F110" s="173"/>
      <c r="G110" s="199"/>
      <c r="H110" s="233">
        <f>SUMIF($D$5:$D$94,"PBT11",H5:H94)</f>
        <v>0</v>
      </c>
      <c r="I110" s="234"/>
      <c r="J110" s="233">
        <f>SUMIF($D$5:$D$94,"PBT11",J5:J94)</f>
        <v>0</v>
      </c>
      <c r="K110" s="234"/>
      <c r="L110" s="233">
        <f>SUMIF($D$5:$D$94,"PBT11",L5:L94)</f>
        <v>0</v>
      </c>
      <c r="M110" s="234"/>
      <c r="N110" s="235">
        <f>SUMIF($D$5:$D$94,"PBT11",N5:N94)</f>
        <v>0</v>
      </c>
      <c r="O110" s="236"/>
      <c r="P110" s="233">
        <f>SUMIF($D$5:$D$94,"PBT11",P5:P94)</f>
        <v>0</v>
      </c>
      <c r="Q110" s="234"/>
      <c r="R110" s="233">
        <f>SUMIF($D$5:$D$94,"PBT11",R5:R94)</f>
        <v>0</v>
      </c>
      <c r="S110" s="234"/>
      <c r="T110" s="235">
        <f>SUMIF($D$5:$D$94,"PBT11",T5:T94)</f>
        <v>0</v>
      </c>
      <c r="U110" s="237"/>
      <c r="V110" s="233">
        <f>SUMIF($D$5:$D$94,"PBT11",V5:V94)</f>
        <v>0</v>
      </c>
      <c r="W110" s="234"/>
      <c r="X110" s="233">
        <f>SUMIF($D$5:$D$94,"PBT11",X5:X94)</f>
        <v>0</v>
      </c>
      <c r="Y110" s="234"/>
      <c r="Z110" s="233">
        <f>SUMIF($D$5:$D$94,"PBT11",Z5:Z94)</f>
        <v>0</v>
      </c>
      <c r="AA110" s="238"/>
      <c r="AB110" s="235">
        <f>SUMIF($D$5:$D$94,"PBT11",AB5:AB94)</f>
        <v>0</v>
      </c>
      <c r="AC110" s="316"/>
      <c r="AD110" s="237"/>
      <c r="AE110" s="233">
        <f>'Projection_Base-case'!H109-H110</f>
        <v>0</v>
      </c>
      <c r="AF110" s="233">
        <f>IFERROR(100*AE110/'Projection_Base-case'!H109,0)</f>
        <v>0</v>
      </c>
      <c r="AG110" s="234"/>
      <c r="AH110" s="233">
        <f>'Projection_Base-case'!J109-J110</f>
        <v>0</v>
      </c>
      <c r="AI110" s="233">
        <f>IFERROR(100*AH110/'Projection_Base-case'!J109,0)</f>
        <v>0</v>
      </c>
      <c r="AJ110" s="234"/>
      <c r="AK110" s="233">
        <f>'Projection_Base-case'!L109-L110</f>
        <v>0</v>
      </c>
      <c r="AL110" s="233">
        <f>IFERROR(100*AK110/'Projection_Base-case'!L109,0)</f>
        <v>0</v>
      </c>
      <c r="AM110" s="234"/>
      <c r="AN110" s="233">
        <f>-('Projection_Base-case'!N109-N110)</f>
        <v>0</v>
      </c>
      <c r="AO110" s="229">
        <f>IFERROR(IF('Projection_Base-case'!N109&gt;0,100*AN110/'Projection_Base-case'!N109,100*AN110/N110),0)</f>
        <v>0</v>
      </c>
      <c r="AP110" s="237"/>
      <c r="AQ110" s="233">
        <f>'Projection_Base-case'!P109-P110</f>
        <v>0</v>
      </c>
      <c r="AR110" s="233">
        <f>IFERROR(100*AQ110/'Projection_Base-case'!P109,0)</f>
        <v>0</v>
      </c>
      <c r="AS110" s="234"/>
      <c r="AT110" s="233">
        <f>'Projection_Base-case'!R109-R110</f>
        <v>0</v>
      </c>
      <c r="AU110" s="233">
        <f>IFERROR(100*AT110/'Projection_Base-case'!R109,0)</f>
        <v>0</v>
      </c>
      <c r="AV110" s="234"/>
      <c r="AW110" s="233">
        <f>'Projection_Base-case'!T109-T110</f>
        <v>0</v>
      </c>
      <c r="AX110" s="235">
        <f>IFERROR(100*AW110/'Projection_Base-case'!T109,0)</f>
        <v>0</v>
      </c>
      <c r="AY110" s="237"/>
      <c r="AZ110" s="233">
        <f>'Projection_Base-case'!V109-V110</f>
        <v>0</v>
      </c>
      <c r="BA110" s="233">
        <f>IFERROR(100*AZ110/'Projection_Base-case'!V109,0)</f>
        <v>0</v>
      </c>
      <c r="BB110" s="234"/>
      <c r="BC110" s="233">
        <f>'Projection_Base-case'!X109-X110</f>
        <v>0</v>
      </c>
      <c r="BD110" s="233">
        <f>IFERROR(100*BC110/'Projection_Base-case'!X109,0)</f>
        <v>0</v>
      </c>
      <c r="BE110" s="234"/>
      <c r="BF110" s="233">
        <f>'Projection_Base-case'!Z109-Z110</f>
        <v>0</v>
      </c>
      <c r="BG110" s="233">
        <f>IFERROR(100*BF110/'Projection_Base-case'!Z109,0)</f>
        <v>0</v>
      </c>
      <c r="BH110" s="233">
        <f t="shared" si="62"/>
        <v>0</v>
      </c>
      <c r="BI110" s="235">
        <f t="shared" si="63"/>
        <v>0</v>
      </c>
      <c r="BM110" s="92" t="s">
        <v>27</v>
      </c>
    </row>
    <row r="111" spans="1:65" s="92" customFormat="1" ht="21">
      <c r="A111" s="146"/>
      <c r="B111" s="146"/>
      <c r="C111" s="146"/>
      <c r="D111" s="171" t="s">
        <v>48</v>
      </c>
      <c r="E111" s="172"/>
      <c r="F111" s="173"/>
      <c r="G111" s="199"/>
      <c r="H111" s="233">
        <f>SUMIF($D$5:$D$94,"PBT12",H5:H94)</f>
        <v>0</v>
      </c>
      <c r="I111" s="234"/>
      <c r="J111" s="233">
        <f>SUMIF($D$5:$D$94,"PBT12",J5:J94)</f>
        <v>0</v>
      </c>
      <c r="K111" s="234"/>
      <c r="L111" s="233">
        <f>SUMIF($D$5:$D$94,"PBT12",L5:L94)</f>
        <v>0</v>
      </c>
      <c r="M111" s="234"/>
      <c r="N111" s="235">
        <f>SUMIF($D$5:$D$94,"PBT12",N5:N94)</f>
        <v>0</v>
      </c>
      <c r="O111" s="236"/>
      <c r="P111" s="233">
        <f>SUMIF($D$5:$D$94,"PBT12",P5:P94)</f>
        <v>0</v>
      </c>
      <c r="Q111" s="234"/>
      <c r="R111" s="233">
        <f>SUMIF($D$5:$D$94,"PBT12",R5:R94)</f>
        <v>0</v>
      </c>
      <c r="S111" s="234"/>
      <c r="T111" s="235">
        <f>SUMIF($D$5:$D$94,"PBT12",T5:T94)</f>
        <v>0</v>
      </c>
      <c r="U111" s="237"/>
      <c r="V111" s="233">
        <f>SUMIF($D$5:$D$94,"PBT12",V5:V94)</f>
        <v>0</v>
      </c>
      <c r="W111" s="234"/>
      <c r="X111" s="233">
        <f>SUMIF($D$5:$D$94,"PBT12",X5:X94)</f>
        <v>0</v>
      </c>
      <c r="Y111" s="234"/>
      <c r="Z111" s="233">
        <f>SUMIF($D$5:$D$94,"PBT12",Z5:Z94)</f>
        <v>0</v>
      </c>
      <c r="AA111" s="238"/>
      <c r="AB111" s="235">
        <f>SUMIF($D$5:$D$94,"PBT12",AB5:AB94)</f>
        <v>0</v>
      </c>
      <c r="AC111" s="316"/>
      <c r="AD111" s="237"/>
      <c r="AE111" s="233">
        <f>'Projection_Base-case'!H110-H111</f>
        <v>0</v>
      </c>
      <c r="AF111" s="233">
        <f>IFERROR(100*AE111/'Projection_Base-case'!H110,0)</f>
        <v>0</v>
      </c>
      <c r="AG111" s="234"/>
      <c r="AH111" s="233">
        <f>'Projection_Base-case'!J110-J111</f>
        <v>0</v>
      </c>
      <c r="AI111" s="233">
        <f>IFERROR(100*AH111/'Projection_Base-case'!J110,0)</f>
        <v>0</v>
      </c>
      <c r="AJ111" s="234"/>
      <c r="AK111" s="233">
        <f>'Projection_Base-case'!L110-L111</f>
        <v>0</v>
      </c>
      <c r="AL111" s="233">
        <f>IFERROR(100*AK111/'Projection_Base-case'!L110,0)</f>
        <v>0</v>
      </c>
      <c r="AM111" s="234"/>
      <c r="AN111" s="233">
        <f>-('Projection_Base-case'!N110-N111)</f>
        <v>0</v>
      </c>
      <c r="AO111" s="229">
        <f>IFERROR(IF('Projection_Base-case'!N110&gt;0,100*AN111/'Projection_Base-case'!N110,100*AN111/N111),0)</f>
        <v>0</v>
      </c>
      <c r="AP111" s="237"/>
      <c r="AQ111" s="233">
        <f>'Projection_Base-case'!P110-P111</f>
        <v>0</v>
      </c>
      <c r="AR111" s="233">
        <f>IFERROR(100*AQ111/'Projection_Base-case'!P110,0)</f>
        <v>0</v>
      </c>
      <c r="AS111" s="234"/>
      <c r="AT111" s="233">
        <f>'Projection_Base-case'!R110-R111</f>
        <v>0</v>
      </c>
      <c r="AU111" s="233">
        <f>IFERROR(100*AT111/'Projection_Base-case'!R110,0)</f>
        <v>0</v>
      </c>
      <c r="AV111" s="234"/>
      <c r="AW111" s="233">
        <f>'Projection_Base-case'!T110-T111</f>
        <v>0</v>
      </c>
      <c r="AX111" s="235">
        <f>IFERROR(100*AW111/'Projection_Base-case'!T110,0)</f>
        <v>0</v>
      </c>
      <c r="AY111" s="237"/>
      <c r="AZ111" s="233">
        <f>'Projection_Base-case'!V110-V111</f>
        <v>0</v>
      </c>
      <c r="BA111" s="233">
        <f>IFERROR(100*AZ111/'Projection_Base-case'!V110,0)</f>
        <v>0</v>
      </c>
      <c r="BB111" s="234"/>
      <c r="BC111" s="233">
        <f>'Projection_Base-case'!X110-X111</f>
        <v>0</v>
      </c>
      <c r="BD111" s="233">
        <f>IFERROR(100*BC111/'Projection_Base-case'!X110,0)</f>
        <v>0</v>
      </c>
      <c r="BE111" s="234"/>
      <c r="BF111" s="233">
        <f>'Projection_Base-case'!Z110-Z111</f>
        <v>0</v>
      </c>
      <c r="BG111" s="233">
        <f>IFERROR(100*BF111/'Projection_Base-case'!Z110,0)</f>
        <v>0</v>
      </c>
      <c r="BH111" s="233">
        <f t="shared" si="62"/>
        <v>0</v>
      </c>
      <c r="BI111" s="235">
        <f t="shared" si="63"/>
        <v>0</v>
      </c>
      <c r="BM111" s="92" t="s">
        <v>53</v>
      </c>
    </row>
    <row r="112" spans="1:65" s="92" customFormat="1" ht="21">
      <c r="A112" s="146"/>
      <c r="B112" s="146"/>
      <c r="C112" s="146"/>
      <c r="D112" s="171" t="s">
        <v>49</v>
      </c>
      <c r="E112" s="172"/>
      <c r="F112" s="173"/>
      <c r="G112" s="199"/>
      <c r="H112" s="233">
        <f>SUMIF($D$5:$D$94,"PBT13",H5:H94)</f>
        <v>0</v>
      </c>
      <c r="I112" s="234"/>
      <c r="J112" s="233">
        <f>SUMIF($D$5:$D$94,"PBT13",J5:J94)</f>
        <v>0</v>
      </c>
      <c r="K112" s="234"/>
      <c r="L112" s="233">
        <f>SUMIF($D$5:$D$94,"PBT13",L5:L94)</f>
        <v>0</v>
      </c>
      <c r="M112" s="234"/>
      <c r="N112" s="235">
        <f>SUMIF($D$5:$D$94,"PBT13",N5:N94)</f>
        <v>0</v>
      </c>
      <c r="O112" s="236"/>
      <c r="P112" s="233">
        <f>SUMIF($D$5:$D$94,"PBT13",P5:P94)</f>
        <v>0</v>
      </c>
      <c r="Q112" s="234"/>
      <c r="R112" s="233">
        <f>SUMIF($D$5:$D$94,"PBT13",R5:R94)</f>
        <v>0</v>
      </c>
      <c r="S112" s="234"/>
      <c r="T112" s="235">
        <f>SUMIF($D$5:$D$94,"PBT13",T5:T94)</f>
        <v>0</v>
      </c>
      <c r="U112" s="237"/>
      <c r="V112" s="233">
        <f>SUMIF($D$5:$D$94,"PBT13",V5:V94)</f>
        <v>0</v>
      </c>
      <c r="W112" s="234"/>
      <c r="X112" s="233">
        <f>SUMIF($D$5:$D$94,"PBT13",X5:X94)</f>
        <v>0</v>
      </c>
      <c r="Y112" s="234"/>
      <c r="Z112" s="233">
        <f>SUMIF($D$5:$D$94,"PBT13",Z5:Z94)</f>
        <v>0</v>
      </c>
      <c r="AA112" s="238"/>
      <c r="AB112" s="235">
        <f>SUMIF($D$5:$D$94,"PBT13",AB5:AB94)</f>
        <v>0</v>
      </c>
      <c r="AC112" s="316"/>
      <c r="AD112" s="237"/>
      <c r="AE112" s="233">
        <f>'Projection_Base-case'!H111-H112</f>
        <v>0</v>
      </c>
      <c r="AF112" s="233">
        <f>IFERROR(100*AE112/'Projection_Base-case'!H111,0)</f>
        <v>0</v>
      </c>
      <c r="AG112" s="234"/>
      <c r="AH112" s="233">
        <f>'Projection_Base-case'!J111-J112</f>
        <v>0</v>
      </c>
      <c r="AI112" s="233">
        <f>IFERROR(100*AH112/'Projection_Base-case'!J111,0)</f>
        <v>0</v>
      </c>
      <c r="AJ112" s="234"/>
      <c r="AK112" s="233">
        <f>'Projection_Base-case'!L111-L112</f>
        <v>0</v>
      </c>
      <c r="AL112" s="233">
        <f>IFERROR(100*AK112/'Projection_Base-case'!L111,0)</f>
        <v>0</v>
      </c>
      <c r="AM112" s="234"/>
      <c r="AN112" s="233">
        <f>-('Projection_Base-case'!N111-N112)</f>
        <v>0</v>
      </c>
      <c r="AO112" s="229">
        <f>IFERROR(IF('Projection_Base-case'!N111&gt;0,100*AN112/'Projection_Base-case'!N111,100*AN112/N112),0)</f>
        <v>0</v>
      </c>
      <c r="AP112" s="237"/>
      <c r="AQ112" s="233">
        <f>'Projection_Base-case'!P111-P112</f>
        <v>0</v>
      </c>
      <c r="AR112" s="233">
        <f>IFERROR(100*AQ112/'Projection_Base-case'!P111,0)</f>
        <v>0</v>
      </c>
      <c r="AS112" s="234"/>
      <c r="AT112" s="233">
        <f>'Projection_Base-case'!R111-R112</f>
        <v>0</v>
      </c>
      <c r="AU112" s="233">
        <f>IFERROR(100*AT112/'Projection_Base-case'!R111,0)</f>
        <v>0</v>
      </c>
      <c r="AV112" s="234"/>
      <c r="AW112" s="233">
        <f>'Projection_Base-case'!T111-T112</f>
        <v>0</v>
      </c>
      <c r="AX112" s="235">
        <f>IFERROR(100*AW112/'Projection_Base-case'!T111,0)</f>
        <v>0</v>
      </c>
      <c r="AY112" s="237"/>
      <c r="AZ112" s="233">
        <f>'Projection_Base-case'!V111-V112</f>
        <v>0</v>
      </c>
      <c r="BA112" s="233">
        <f>IFERROR(100*AZ112/'Projection_Base-case'!V111,0)</f>
        <v>0</v>
      </c>
      <c r="BB112" s="234"/>
      <c r="BC112" s="233">
        <f>'Projection_Base-case'!X111-X112</f>
        <v>0</v>
      </c>
      <c r="BD112" s="233">
        <f>IFERROR(100*BC112/'Projection_Base-case'!X111,0)</f>
        <v>0</v>
      </c>
      <c r="BE112" s="234"/>
      <c r="BF112" s="233">
        <f>'Projection_Base-case'!Z111-Z112</f>
        <v>0</v>
      </c>
      <c r="BG112" s="233">
        <f>IFERROR(100*BF112/'Projection_Base-case'!Z111,0)</f>
        <v>0</v>
      </c>
      <c r="BH112" s="233">
        <f t="shared" si="62"/>
        <v>0</v>
      </c>
      <c r="BI112" s="235">
        <f t="shared" si="63"/>
        <v>0</v>
      </c>
      <c r="BM112" s="92" t="s">
        <v>54</v>
      </c>
    </row>
    <row r="113" spans="1:61" s="92" customFormat="1" ht="21">
      <c r="A113" s="146"/>
      <c r="B113" s="146"/>
      <c r="C113" s="146"/>
      <c r="D113" s="171" t="s">
        <v>50</v>
      </c>
      <c r="E113" s="172"/>
      <c r="F113" s="173"/>
      <c r="G113" s="199"/>
      <c r="H113" s="233">
        <f>SUMIF($D$5:$D$94,"PBT14",H5:H94)</f>
        <v>0</v>
      </c>
      <c r="I113" s="234"/>
      <c r="J113" s="233">
        <f>SUMIF($D$5:$D$94,"PBT14",J5:J94)</f>
        <v>0</v>
      </c>
      <c r="K113" s="234"/>
      <c r="L113" s="233">
        <f>SUMIF($D$5:$D$94,"PBT14",L5:L94)</f>
        <v>0</v>
      </c>
      <c r="M113" s="234"/>
      <c r="N113" s="235">
        <f>SUMIF($D$5:$D$94,"PBT14",N5:N94)</f>
        <v>0</v>
      </c>
      <c r="O113" s="236"/>
      <c r="P113" s="233">
        <f>SUMIF($D$5:$D$94,"PBT14",P5:P94)</f>
        <v>0</v>
      </c>
      <c r="Q113" s="234"/>
      <c r="R113" s="233">
        <f>SUMIF($D$5:$D$94,"PBT14",R5:R94)</f>
        <v>0</v>
      </c>
      <c r="S113" s="234"/>
      <c r="T113" s="235">
        <f>SUMIF($D$5:$D$94,"PBT14",T5:T94)</f>
        <v>0</v>
      </c>
      <c r="U113" s="237"/>
      <c r="V113" s="233">
        <f>SUMIF($D$5:$D$94,"PBT14",V5:V94)</f>
        <v>0</v>
      </c>
      <c r="W113" s="234"/>
      <c r="X113" s="233">
        <f>SUMIF($D$5:$D$94,"PBT14",X5:X94)</f>
        <v>0</v>
      </c>
      <c r="Y113" s="234"/>
      <c r="Z113" s="233">
        <f>SUMIF($D$5:$D$94,"PBT14",Z5:Z94)</f>
        <v>0</v>
      </c>
      <c r="AA113" s="238"/>
      <c r="AB113" s="235">
        <f>SUMIF($D$5:$D$94,"PBT14",AB5:AB94)</f>
        <v>0</v>
      </c>
      <c r="AC113" s="316"/>
      <c r="AD113" s="237"/>
      <c r="AE113" s="233">
        <f>'Projection_Base-case'!H112-H113</f>
        <v>0</v>
      </c>
      <c r="AF113" s="233">
        <f>IFERROR(100*AE113/'Projection_Base-case'!H112,0)</f>
        <v>0</v>
      </c>
      <c r="AG113" s="234"/>
      <c r="AH113" s="233">
        <f>'Projection_Base-case'!J112-J113</f>
        <v>0</v>
      </c>
      <c r="AI113" s="233">
        <f>IFERROR(100*AH113/'Projection_Base-case'!J112,0)</f>
        <v>0</v>
      </c>
      <c r="AJ113" s="234"/>
      <c r="AK113" s="233">
        <f>'Projection_Base-case'!L112-L113</f>
        <v>0</v>
      </c>
      <c r="AL113" s="233">
        <f>IFERROR(100*AK113/'Projection_Base-case'!L112,0)</f>
        <v>0</v>
      </c>
      <c r="AM113" s="234"/>
      <c r="AN113" s="233">
        <f>-('Projection_Base-case'!N112-N113)</f>
        <v>0</v>
      </c>
      <c r="AO113" s="229">
        <f>IFERROR(IF('Projection_Base-case'!N112&gt;0,100*AN113/'Projection_Base-case'!N112,100*AN113/N113),0)</f>
        <v>0</v>
      </c>
      <c r="AP113" s="237"/>
      <c r="AQ113" s="233">
        <f>'Projection_Base-case'!P112-P113</f>
        <v>0</v>
      </c>
      <c r="AR113" s="233">
        <f>IFERROR(100*AQ113/'Projection_Base-case'!P112,0)</f>
        <v>0</v>
      </c>
      <c r="AS113" s="234"/>
      <c r="AT113" s="233">
        <f>'Projection_Base-case'!R112-R113</f>
        <v>0</v>
      </c>
      <c r="AU113" s="233">
        <f>IFERROR(100*AT113/'Projection_Base-case'!R112,0)</f>
        <v>0</v>
      </c>
      <c r="AV113" s="234"/>
      <c r="AW113" s="233">
        <f>'Projection_Base-case'!T112-T113</f>
        <v>0</v>
      </c>
      <c r="AX113" s="235">
        <f>IFERROR(100*AW113/'Projection_Base-case'!T112,0)</f>
        <v>0</v>
      </c>
      <c r="AY113" s="237"/>
      <c r="AZ113" s="233">
        <f>'Projection_Base-case'!V112-V113</f>
        <v>0</v>
      </c>
      <c r="BA113" s="233">
        <f>IFERROR(100*AZ113/'Projection_Base-case'!V112,0)</f>
        <v>0</v>
      </c>
      <c r="BB113" s="234"/>
      <c r="BC113" s="233">
        <f>'Projection_Base-case'!X112-X113</f>
        <v>0</v>
      </c>
      <c r="BD113" s="233">
        <f>IFERROR(100*BC113/'Projection_Base-case'!X112,0)</f>
        <v>0</v>
      </c>
      <c r="BE113" s="234"/>
      <c r="BF113" s="233">
        <f>'Projection_Base-case'!Z112-Z113</f>
        <v>0</v>
      </c>
      <c r="BG113" s="233">
        <f>IFERROR(100*BF113/'Projection_Base-case'!Z112,0)</f>
        <v>0</v>
      </c>
      <c r="BH113" s="233">
        <f t="shared" si="62"/>
        <v>0</v>
      </c>
      <c r="BI113" s="235">
        <f t="shared" si="63"/>
        <v>0</v>
      </c>
    </row>
    <row r="114" spans="1:61" s="92" customFormat="1" ht="21">
      <c r="A114" s="146"/>
      <c r="B114" s="146"/>
      <c r="C114" s="146"/>
      <c r="D114" s="171" t="s">
        <v>51</v>
      </c>
      <c r="E114" s="172"/>
      <c r="F114" s="173"/>
      <c r="G114" s="199"/>
      <c r="H114" s="233">
        <f>SUMIF($D$5:$D$94,"PBT15",H5:H94)</f>
        <v>0</v>
      </c>
      <c r="I114" s="234"/>
      <c r="J114" s="233">
        <f>SUMIF($D$5:$D$94,"PBT15",J5:J94)</f>
        <v>0</v>
      </c>
      <c r="K114" s="234"/>
      <c r="L114" s="233">
        <f>SUMIF($D$5:$D$94,"PBT15",L5:L94)</f>
        <v>0</v>
      </c>
      <c r="M114" s="234"/>
      <c r="N114" s="235">
        <f>SUMIF($D$5:$D$94,"PBT15",N5:N94)</f>
        <v>0</v>
      </c>
      <c r="O114" s="236"/>
      <c r="P114" s="233">
        <f>SUMIF($D$5:$D$94,"PBT15",P5:P94)</f>
        <v>0</v>
      </c>
      <c r="Q114" s="234"/>
      <c r="R114" s="233">
        <f>SUMIF($D$5:$D$94,"PBT15",R5:R94)</f>
        <v>0</v>
      </c>
      <c r="S114" s="234"/>
      <c r="T114" s="235">
        <f>SUMIF($D$5:$D$94,"PBT15",T5:T94)</f>
        <v>0</v>
      </c>
      <c r="U114" s="237"/>
      <c r="V114" s="233">
        <f>SUMIF($D$5:$D$94,"PBT15",V5:V94)</f>
        <v>0</v>
      </c>
      <c r="W114" s="234"/>
      <c r="X114" s="233">
        <f>SUMIF($D$5:$D$94,"PBT15",X5:X94)</f>
        <v>0</v>
      </c>
      <c r="Y114" s="234"/>
      <c r="Z114" s="233">
        <f>SUMIF($D$5:$D$94,"PBT15",Z5:Z94)</f>
        <v>0</v>
      </c>
      <c r="AA114" s="238"/>
      <c r="AB114" s="235">
        <f>SUMIF($D$5:$D$94,"PBT15",AB5:AB94)</f>
        <v>0</v>
      </c>
      <c r="AC114" s="316"/>
      <c r="AD114" s="237"/>
      <c r="AE114" s="233">
        <f>'Projection_Base-case'!H113-H114</f>
        <v>0</v>
      </c>
      <c r="AF114" s="233">
        <f>IFERROR(100*AE114/'Projection_Base-case'!H113,0)</f>
        <v>0</v>
      </c>
      <c r="AG114" s="234"/>
      <c r="AH114" s="233">
        <f>'Projection_Base-case'!J113-J114</f>
        <v>0</v>
      </c>
      <c r="AI114" s="233">
        <f>IFERROR(100*AH114/'Projection_Base-case'!J113,0)</f>
        <v>0</v>
      </c>
      <c r="AJ114" s="234"/>
      <c r="AK114" s="233">
        <f>'Projection_Base-case'!L113-L114</f>
        <v>0</v>
      </c>
      <c r="AL114" s="233">
        <f>IFERROR(100*AK114/'Projection_Base-case'!L113,0)</f>
        <v>0</v>
      </c>
      <c r="AM114" s="234"/>
      <c r="AN114" s="233">
        <f>-('Projection_Base-case'!N113-N114)</f>
        <v>0</v>
      </c>
      <c r="AO114" s="229">
        <f>IFERROR(IF('Projection_Base-case'!N113&gt;0,100*AN114/'Projection_Base-case'!N113,100*AN114/N114),0)</f>
        <v>0</v>
      </c>
      <c r="AP114" s="237"/>
      <c r="AQ114" s="233">
        <f>'Projection_Base-case'!P113-P114</f>
        <v>0</v>
      </c>
      <c r="AR114" s="233">
        <f>IFERROR(100*AQ114/'Projection_Base-case'!P113,0)</f>
        <v>0</v>
      </c>
      <c r="AS114" s="234"/>
      <c r="AT114" s="233">
        <f>'Projection_Base-case'!R113-R114</f>
        <v>0</v>
      </c>
      <c r="AU114" s="233">
        <f>IFERROR(100*AT114/'Projection_Base-case'!R113,0)</f>
        <v>0</v>
      </c>
      <c r="AV114" s="234"/>
      <c r="AW114" s="233">
        <f>'Projection_Base-case'!T113-T114</f>
        <v>0</v>
      </c>
      <c r="AX114" s="235">
        <f>IFERROR(100*AW114/'Projection_Base-case'!T113,0)</f>
        <v>0</v>
      </c>
      <c r="AY114" s="237"/>
      <c r="AZ114" s="233">
        <f>'Projection_Base-case'!V113-V114</f>
        <v>0</v>
      </c>
      <c r="BA114" s="233">
        <f>IFERROR(100*AZ114/'Projection_Base-case'!V113,0)</f>
        <v>0</v>
      </c>
      <c r="BB114" s="234"/>
      <c r="BC114" s="233">
        <f>'Projection_Base-case'!X113-X114</f>
        <v>0</v>
      </c>
      <c r="BD114" s="233">
        <f>IFERROR(100*BC114/'Projection_Base-case'!X113,0)</f>
        <v>0</v>
      </c>
      <c r="BE114" s="234"/>
      <c r="BF114" s="233">
        <f>'Projection_Base-case'!Z113-Z114</f>
        <v>0</v>
      </c>
      <c r="BG114" s="233">
        <f>IFERROR(100*BF114/'Projection_Base-case'!Z113,0)</f>
        <v>0</v>
      </c>
      <c r="BH114" s="233">
        <f t="shared" si="62"/>
        <v>0</v>
      </c>
      <c r="BI114" s="235">
        <f t="shared" si="63"/>
        <v>0</v>
      </c>
    </row>
    <row r="115" spans="1:61" s="92" customFormat="1" ht="48.75" customHeight="1" thickBot="1">
      <c r="A115" s="146"/>
      <c r="B115" s="146"/>
      <c r="C115" s="146"/>
      <c r="D115" s="445" t="s">
        <v>52</v>
      </c>
      <c r="E115" s="446"/>
      <c r="F115" s="446"/>
      <c r="G115" s="200"/>
      <c r="H115" s="220">
        <f>SUM(H100:H114)</f>
        <v>0</v>
      </c>
      <c r="I115" s="221"/>
      <c r="J115" s="220">
        <f>SUM(J100:J114)</f>
        <v>0</v>
      </c>
      <c r="K115" s="221"/>
      <c r="L115" s="220">
        <f>SUM(L100:L114)</f>
        <v>0</v>
      </c>
      <c r="M115" s="221"/>
      <c r="N115" s="222">
        <f>SUM(N100:N114)</f>
        <v>0</v>
      </c>
      <c r="O115" s="223"/>
      <c r="P115" s="220">
        <f>SUM(P100:P114)</f>
        <v>0</v>
      </c>
      <c r="Q115" s="221"/>
      <c r="R115" s="220">
        <f>SUM(R100:R114)</f>
        <v>0</v>
      </c>
      <c r="S115" s="221"/>
      <c r="T115" s="222">
        <f>SUM(T100:T114)</f>
        <v>0</v>
      </c>
      <c r="U115" s="224"/>
      <c r="V115" s="220">
        <f>SUM(V100:V114)</f>
        <v>0</v>
      </c>
      <c r="W115" s="221"/>
      <c r="X115" s="220">
        <f>SUM(X100:X114)</f>
        <v>0</v>
      </c>
      <c r="Y115" s="221"/>
      <c r="Z115" s="220">
        <f>SUM(Z100:Z114)</f>
        <v>0</v>
      </c>
      <c r="AA115" s="225"/>
      <c r="AB115" s="222">
        <f>SUM(AB100:AB114)</f>
        <v>0</v>
      </c>
      <c r="AC115" s="342"/>
      <c r="AD115" s="226"/>
      <c r="AE115" s="220">
        <f>'Projection_Base-case'!H114-H115</f>
        <v>0</v>
      </c>
      <c r="AF115" s="220">
        <f>IFERROR(100*AE115/'Projection_Base-case'!H114,0)</f>
        <v>0</v>
      </c>
      <c r="AG115" s="221"/>
      <c r="AH115" s="220">
        <f>'Projection_Base-case'!J114-J115</f>
        <v>0</v>
      </c>
      <c r="AI115" s="220">
        <f>IFERROR(100*AH115/'Projection_Base-case'!J114,0)</f>
        <v>0</v>
      </c>
      <c r="AJ115" s="221"/>
      <c r="AK115" s="220">
        <f>'Projection_Base-case'!L114-L115</f>
        <v>0</v>
      </c>
      <c r="AL115" s="220">
        <f>IFERROR(100*AK115/'Projection_Base-case'!L114,0)</f>
        <v>0</v>
      </c>
      <c r="AM115" s="221"/>
      <c r="AN115" s="220">
        <f>-('Projection_Base-case'!N114-N115)</f>
        <v>0</v>
      </c>
      <c r="AO115" s="299">
        <f>IFERROR(IF('Projection_Base-case'!N114&gt;0,100*AN115/'Projection_Base-case'!N114,100*AN115/N115),0)</f>
        <v>0</v>
      </c>
      <c r="AP115" s="224"/>
      <c r="AQ115" s="220">
        <f>'Projection_Base-case'!P114-P115</f>
        <v>0</v>
      </c>
      <c r="AR115" s="220">
        <f>IFERROR(100*AQ115/'Projection_Base-case'!P114,0)</f>
        <v>0</v>
      </c>
      <c r="AS115" s="221"/>
      <c r="AT115" s="220">
        <f>'Projection_Base-case'!R114-R115</f>
        <v>0</v>
      </c>
      <c r="AU115" s="220">
        <f>IFERROR(100*AT115/'Projection_Base-case'!R114,0)</f>
        <v>0</v>
      </c>
      <c r="AV115" s="221"/>
      <c r="AW115" s="220">
        <f>'Projection_Base-case'!T114-T115</f>
        <v>0</v>
      </c>
      <c r="AX115" s="222">
        <f>IFERROR(100*AW115/'Projection_Base-case'!T114,0)</f>
        <v>0</v>
      </c>
      <c r="AY115" s="224"/>
      <c r="AZ115" s="220">
        <f>'Projection_Base-case'!V114-V115</f>
        <v>0</v>
      </c>
      <c r="BA115" s="220">
        <f>IFERROR(100*AZ115/'Projection_Base-case'!V114,0)</f>
        <v>0</v>
      </c>
      <c r="BB115" s="221"/>
      <c r="BC115" s="220">
        <f>'Projection_Base-case'!X114-X115</f>
        <v>0</v>
      </c>
      <c r="BD115" s="220">
        <f>IFERROR(100*BC115/'Projection_Base-case'!X114,0)</f>
        <v>0</v>
      </c>
      <c r="BE115" s="221"/>
      <c r="BF115" s="220">
        <f>'Projection_Base-case'!Z114-Z115</f>
        <v>0</v>
      </c>
      <c r="BG115" s="220">
        <f>IFERROR(100*BF115/'Projection_Base-case'!Z114,0)</f>
        <v>0</v>
      </c>
      <c r="BH115" s="220">
        <f t="shared" si="62"/>
        <v>0</v>
      </c>
      <c r="BI115" s="222">
        <f t="shared" si="63"/>
        <v>0</v>
      </c>
    </row>
    <row r="122" spans="1:61" ht="18" customHeight="1"/>
    <row r="123" spans="1:61" ht="62.4" customHeight="1"/>
    <row r="124" spans="1:61" ht="15.6" customHeight="1"/>
  </sheetData>
  <sheetProtection algorithmName="SHA-512" hashValue="BYAXv2HyrxN50OtR0kSUnl9nLYGFHvj62KVgr5clRMnRBw4AqmJsb1hza9Gv7RVcaNqVgUyRq6NoChsT1vTGdg==" saltValue="jjwkqClSgMHYohFJjNlmAg==" spinCount="100000" sheet="1" objects="1" scenarios="1"/>
  <mergeCells count="36">
    <mergeCell ref="A1:F1"/>
    <mergeCell ref="A2:A4"/>
    <mergeCell ref="B2:B4"/>
    <mergeCell ref="C2:C4"/>
    <mergeCell ref="D2:D4"/>
    <mergeCell ref="E2:E4"/>
    <mergeCell ref="F2:F4"/>
    <mergeCell ref="Q3:R3"/>
    <mergeCell ref="AY3:BA3"/>
    <mergeCell ref="AY2:BI2"/>
    <mergeCell ref="G2:N2"/>
    <mergeCell ref="O2:T2"/>
    <mergeCell ref="U2:AB2"/>
    <mergeCell ref="AD2:AO2"/>
    <mergeCell ref="AP2:AX2"/>
    <mergeCell ref="AD3:AF3"/>
    <mergeCell ref="G3:H3"/>
    <mergeCell ref="I3:J3"/>
    <mergeCell ref="BB3:BD3"/>
    <mergeCell ref="BE3:BG3"/>
    <mergeCell ref="D99:BI99"/>
    <mergeCell ref="D115:F115"/>
    <mergeCell ref="AG3:AI3"/>
    <mergeCell ref="AJ3:AL3"/>
    <mergeCell ref="AM3:AO3"/>
    <mergeCell ref="AP3:AR3"/>
    <mergeCell ref="AS3:AU3"/>
    <mergeCell ref="AV3:AX3"/>
    <mergeCell ref="S3:T3"/>
    <mergeCell ref="U3:V3"/>
    <mergeCell ref="W3:X3"/>
    <mergeCell ref="Y3:Z3"/>
    <mergeCell ref="AA3:AB3"/>
    <mergeCell ref="K3:L3"/>
    <mergeCell ref="M3:N3"/>
    <mergeCell ref="O3:P3"/>
  </mergeCells>
  <dataValidations count="2">
    <dataValidation type="list" allowBlank="1" showInputMessage="1" showErrorMessage="1" errorTitle="Error" error="Only select in the list" sqref="E5:E94" xr:uid="{BDE9F353-4C62-4AB1-9FF9-578F92CBD217}">
      <formula1>$BM$110:$BM$112</formula1>
    </dataValidation>
    <dataValidation type="list" allowBlank="1" showInputMessage="1" showErrorMessage="1" errorTitle="Error" error="Choose only in the list" sqref="AC3" xr:uid="{F660EF25-59E1-461F-9C13-5AF477C4B619}">
      <formula1>$B$101:$B$102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A8EC056-998C-450E-AD5D-829077BAE5AD}">
          <x14:formula1>
            <xm:f>'Drop-down lists'!$B$3:$B$5</xm:f>
          </x14:formula1>
          <xm:sqref>E122</xm:sqref>
        </x14:dataValidation>
        <x14:dataValidation type="list" allowBlank="1" showInputMessage="1" showErrorMessage="1" xr:uid="{FF21A1D4-84D9-42F9-91E4-8533377031C7}">
          <x14:formula1>
            <xm:f>'Drop-down lists'!$A$3:$A$17</xm:f>
          </x14:formula1>
          <xm:sqref>D122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H114"/>
  <sheetViews>
    <sheetView zoomScale="70" zoomScaleNormal="70" workbookViewId="0">
      <pane xSplit="6" ySplit="5" topLeftCell="G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E6" sqref="E6"/>
    </sheetView>
  </sheetViews>
  <sheetFormatPr baseColWidth="10" defaultColWidth="8.88671875" defaultRowHeight="14.4"/>
  <cols>
    <col min="1" max="1" width="11.33203125" style="146" customWidth="1"/>
    <col min="2" max="2" width="12.5546875" style="146" customWidth="1"/>
    <col min="3" max="3" width="13.5546875" style="146" customWidth="1"/>
    <col min="4" max="4" width="11.44140625" style="146" customWidth="1"/>
    <col min="5" max="5" width="12" style="146" customWidth="1"/>
    <col min="6" max="6" width="11.88671875" style="146" customWidth="1"/>
    <col min="7" max="7" width="13.33203125" style="146" customWidth="1"/>
    <col min="8" max="8" width="8.5546875" style="146" bestFit="1" customWidth="1"/>
    <col min="9" max="9" width="12.6640625" style="146" customWidth="1"/>
    <col min="10" max="10" width="8.5546875" style="146" bestFit="1" customWidth="1"/>
    <col min="11" max="11" width="13.109375" style="146" customWidth="1"/>
    <col min="12" max="12" width="8.5546875" style="146" bestFit="1" customWidth="1"/>
    <col min="13" max="13" width="13.88671875" style="146" customWidth="1"/>
    <col min="14" max="14" width="8.5546875" style="146" bestFit="1" customWidth="1"/>
    <col min="15" max="15" width="11.109375" style="146" customWidth="1"/>
    <col min="16" max="16" width="6.33203125" style="146" customWidth="1"/>
    <col min="17" max="18" width="11.33203125" style="146" customWidth="1"/>
    <col min="19" max="20" width="10.44140625" style="146" customWidth="1"/>
    <col min="21" max="21" width="16.6640625" style="146" customWidth="1"/>
    <col min="22" max="22" width="12.88671875" style="146" bestFit="1" customWidth="1"/>
    <col min="23" max="23" width="17.33203125" style="146" customWidth="1"/>
    <col min="24" max="24" width="12.88671875" style="146" bestFit="1" customWidth="1"/>
    <col min="25" max="25" width="16.6640625" style="146" customWidth="1"/>
    <col min="26" max="26" width="12.88671875" style="146" bestFit="1" customWidth="1"/>
    <col min="27" max="27" width="13.88671875" style="146" customWidth="1"/>
    <col min="28" max="28" width="10" style="146" bestFit="1" customWidth="1"/>
    <col min="29" max="29" width="13" style="146" bestFit="1" customWidth="1"/>
    <col min="30" max="30" width="8.5546875" style="146" bestFit="1" customWidth="1"/>
    <col min="31" max="31" width="3" style="146" bestFit="1" customWidth="1"/>
    <col min="32" max="32" width="13" style="146" bestFit="1" customWidth="1"/>
    <col min="33" max="33" width="8.5546875" style="146" bestFit="1" customWidth="1"/>
    <col min="34" max="34" width="3" style="146" bestFit="1" customWidth="1"/>
    <col min="35" max="35" width="13" style="146" bestFit="1" customWidth="1"/>
    <col min="36" max="36" width="8.5546875" style="146" bestFit="1" customWidth="1"/>
    <col min="37" max="37" width="3" style="146" bestFit="1" customWidth="1"/>
    <col min="38" max="38" width="13" style="146" bestFit="1" customWidth="1"/>
    <col min="39" max="39" width="8.5546875" style="146" bestFit="1" customWidth="1"/>
    <col min="40" max="40" width="6.44140625" style="146" customWidth="1"/>
    <col min="41" max="41" width="12.6640625" style="146" bestFit="1" customWidth="1"/>
    <col min="42" max="42" width="6.33203125" style="146" bestFit="1" customWidth="1"/>
    <col min="43" max="43" width="3" style="146" bestFit="1" customWidth="1"/>
    <col min="44" max="44" width="10" style="146" bestFit="1" customWidth="1"/>
    <col min="45" max="46" width="8.109375" style="146" customWidth="1"/>
    <col min="47" max="47" width="10" style="146" bestFit="1" customWidth="1"/>
    <col min="48" max="49" width="8.109375" style="146" customWidth="1"/>
    <col min="50" max="50" width="17" style="146" customWidth="1"/>
    <col min="51" max="51" width="13.88671875" style="146" customWidth="1"/>
    <col min="52" max="52" width="3" style="146" bestFit="1" customWidth="1"/>
    <col min="53" max="53" width="16.6640625" style="146" customWidth="1"/>
    <col min="54" max="54" width="14.88671875" style="146" customWidth="1"/>
    <col min="55" max="55" width="3" style="146" bestFit="1" customWidth="1"/>
    <col min="56" max="56" width="17.44140625" style="146" customWidth="1"/>
    <col min="57" max="57" width="15.33203125" style="146" customWidth="1"/>
    <col min="58" max="58" width="3" style="146" bestFit="1" customWidth="1"/>
    <col min="59" max="59" width="12.33203125" style="146" customWidth="1"/>
    <col min="60" max="60" width="24.109375" style="146" customWidth="1"/>
  </cols>
  <sheetData>
    <row r="1" spans="1:60" ht="26.4" thickBot="1">
      <c r="A1" s="174" t="s">
        <v>198</v>
      </c>
    </row>
    <row r="2" spans="1:60" s="92" customFormat="1" ht="26.4" thickBot="1">
      <c r="A2" s="479" t="s">
        <v>189</v>
      </c>
      <c r="B2" s="480"/>
      <c r="C2" s="480"/>
      <c r="D2" s="480"/>
      <c r="E2" s="480"/>
      <c r="F2" s="481"/>
      <c r="G2" s="482" t="s">
        <v>199</v>
      </c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4"/>
      <c r="V2" s="484"/>
      <c r="W2" s="484"/>
      <c r="X2" s="484"/>
      <c r="Y2" s="484"/>
      <c r="Z2" s="484"/>
      <c r="AA2" s="484"/>
      <c r="AB2" s="485"/>
      <c r="AC2" s="461" t="s">
        <v>167</v>
      </c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3"/>
    </row>
    <row r="3" spans="1:60" s="92" customFormat="1" ht="24" customHeight="1">
      <c r="A3" s="476" t="s">
        <v>193</v>
      </c>
      <c r="B3" s="477" t="s">
        <v>89</v>
      </c>
      <c r="C3" s="477" t="s">
        <v>194</v>
      </c>
      <c r="D3" s="477" t="s">
        <v>195</v>
      </c>
      <c r="E3" s="477" t="s">
        <v>137</v>
      </c>
      <c r="F3" s="452" t="s">
        <v>196</v>
      </c>
      <c r="G3" s="470" t="s">
        <v>108</v>
      </c>
      <c r="H3" s="471"/>
      <c r="I3" s="471"/>
      <c r="J3" s="471"/>
      <c r="K3" s="471"/>
      <c r="L3" s="471"/>
      <c r="M3" s="471"/>
      <c r="N3" s="472"/>
      <c r="O3" s="470" t="s">
        <v>109</v>
      </c>
      <c r="P3" s="471"/>
      <c r="Q3" s="471"/>
      <c r="R3" s="471"/>
      <c r="S3" s="471"/>
      <c r="T3" s="472"/>
      <c r="U3" s="437" t="s">
        <v>139</v>
      </c>
      <c r="V3" s="438"/>
      <c r="W3" s="438"/>
      <c r="X3" s="438"/>
      <c r="Y3" s="438"/>
      <c r="Z3" s="438"/>
      <c r="AA3" s="438"/>
      <c r="AB3" s="439"/>
      <c r="AC3" s="464" t="s">
        <v>148</v>
      </c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6"/>
      <c r="AO3" s="459" t="s">
        <v>165</v>
      </c>
      <c r="AP3" s="457"/>
      <c r="AQ3" s="457"/>
      <c r="AR3" s="457"/>
      <c r="AS3" s="457"/>
      <c r="AT3" s="457"/>
      <c r="AU3" s="457"/>
      <c r="AV3" s="457"/>
      <c r="AW3" s="460"/>
      <c r="AX3" s="456" t="s">
        <v>166</v>
      </c>
      <c r="AY3" s="457"/>
      <c r="AZ3" s="457"/>
      <c r="BA3" s="457"/>
      <c r="BB3" s="457"/>
      <c r="BC3" s="457"/>
      <c r="BD3" s="457"/>
      <c r="BE3" s="457"/>
      <c r="BF3" s="457"/>
      <c r="BG3" s="457"/>
      <c r="BH3" s="458"/>
    </row>
    <row r="4" spans="1:60" ht="63" customHeight="1">
      <c r="A4" s="400"/>
      <c r="B4" s="448"/>
      <c r="C4" s="448"/>
      <c r="D4" s="448"/>
      <c r="E4" s="448"/>
      <c r="F4" s="449"/>
      <c r="G4" s="450" t="s">
        <v>91</v>
      </c>
      <c r="H4" s="447"/>
      <c r="I4" s="448" t="s">
        <v>96</v>
      </c>
      <c r="J4" s="448"/>
      <c r="K4" s="448" t="s">
        <v>156</v>
      </c>
      <c r="L4" s="448"/>
      <c r="M4" s="448" t="s">
        <v>295</v>
      </c>
      <c r="N4" s="454"/>
      <c r="O4" s="400" t="s">
        <v>99</v>
      </c>
      <c r="P4" s="448"/>
      <c r="Q4" s="448" t="s">
        <v>100</v>
      </c>
      <c r="R4" s="448"/>
      <c r="S4" s="448" t="s">
        <v>157</v>
      </c>
      <c r="T4" s="454"/>
      <c r="U4" s="400" t="s">
        <v>200</v>
      </c>
      <c r="V4" s="448"/>
      <c r="W4" s="448" t="s">
        <v>107</v>
      </c>
      <c r="X4" s="448"/>
      <c r="Y4" s="448" t="s">
        <v>158</v>
      </c>
      <c r="Z4" s="454"/>
      <c r="AA4" s="449" t="s">
        <v>55</v>
      </c>
      <c r="AB4" s="455"/>
      <c r="AC4" s="450" t="s">
        <v>150</v>
      </c>
      <c r="AD4" s="451"/>
      <c r="AE4" s="447"/>
      <c r="AF4" s="449" t="s">
        <v>155</v>
      </c>
      <c r="AG4" s="451"/>
      <c r="AH4" s="447"/>
      <c r="AI4" s="449" t="s">
        <v>159</v>
      </c>
      <c r="AJ4" s="451"/>
      <c r="AK4" s="447"/>
      <c r="AL4" s="449" t="s">
        <v>160</v>
      </c>
      <c r="AM4" s="451"/>
      <c r="AN4" s="455"/>
      <c r="AO4" s="447" t="s">
        <v>161</v>
      </c>
      <c r="AP4" s="448"/>
      <c r="AQ4" s="448"/>
      <c r="AR4" s="448" t="s">
        <v>163</v>
      </c>
      <c r="AS4" s="448"/>
      <c r="AT4" s="448"/>
      <c r="AU4" s="448" t="s">
        <v>162</v>
      </c>
      <c r="AV4" s="448"/>
      <c r="AW4" s="449"/>
      <c r="AX4" s="400" t="s">
        <v>172</v>
      </c>
      <c r="AY4" s="448"/>
      <c r="AZ4" s="448"/>
      <c r="BA4" s="448" t="s">
        <v>174</v>
      </c>
      <c r="BB4" s="448"/>
      <c r="BC4" s="448"/>
      <c r="BD4" s="448" t="s">
        <v>175</v>
      </c>
      <c r="BE4" s="448"/>
      <c r="BF4" s="448"/>
      <c r="BG4" s="17" t="s">
        <v>176</v>
      </c>
      <c r="BH4" s="14" t="s">
        <v>177</v>
      </c>
    </row>
    <row r="5" spans="1:60" ht="33.6" thickBot="1">
      <c r="A5" s="401"/>
      <c r="B5" s="478"/>
      <c r="C5" s="478"/>
      <c r="D5" s="478"/>
      <c r="E5" s="478"/>
      <c r="F5" s="453"/>
      <c r="G5" s="72" t="s">
        <v>128</v>
      </c>
      <c r="H5" s="20" t="s">
        <v>129</v>
      </c>
      <c r="I5" s="72" t="s">
        <v>128</v>
      </c>
      <c r="J5" s="20" t="s">
        <v>129</v>
      </c>
      <c r="K5" s="72" t="s">
        <v>128</v>
      </c>
      <c r="L5" s="20" t="s">
        <v>129</v>
      </c>
      <c r="M5" s="72" t="s">
        <v>128</v>
      </c>
      <c r="N5" s="20" t="s">
        <v>129</v>
      </c>
      <c r="O5" s="72" t="s">
        <v>130</v>
      </c>
      <c r="P5" s="20" t="s">
        <v>131</v>
      </c>
      <c r="Q5" s="72" t="s">
        <v>130</v>
      </c>
      <c r="R5" s="20" t="s">
        <v>131</v>
      </c>
      <c r="S5" s="72" t="s">
        <v>130</v>
      </c>
      <c r="T5" s="20" t="s">
        <v>131</v>
      </c>
      <c r="U5" s="72" t="s">
        <v>201</v>
      </c>
      <c r="V5" s="20" t="s">
        <v>202</v>
      </c>
      <c r="W5" s="72" t="s">
        <v>201</v>
      </c>
      <c r="X5" s="20" t="s">
        <v>202</v>
      </c>
      <c r="Y5" s="72" t="s">
        <v>201</v>
      </c>
      <c r="Z5" s="20" t="s">
        <v>202</v>
      </c>
      <c r="AA5" s="20" t="s">
        <v>62</v>
      </c>
      <c r="AB5" s="49" t="s">
        <v>5</v>
      </c>
      <c r="AC5" s="72" t="s">
        <v>128</v>
      </c>
      <c r="AD5" s="20" t="s">
        <v>129</v>
      </c>
      <c r="AE5" s="20" t="s">
        <v>21</v>
      </c>
      <c r="AF5" s="72" t="s">
        <v>128</v>
      </c>
      <c r="AG5" s="20" t="s">
        <v>129</v>
      </c>
      <c r="AH5" s="20" t="s">
        <v>21</v>
      </c>
      <c r="AI5" s="72" t="s">
        <v>128</v>
      </c>
      <c r="AJ5" s="20" t="s">
        <v>129</v>
      </c>
      <c r="AK5" s="20" t="s">
        <v>21</v>
      </c>
      <c r="AL5" s="72" t="s">
        <v>128</v>
      </c>
      <c r="AM5" s="20" t="s">
        <v>129</v>
      </c>
      <c r="AN5" s="20" t="s">
        <v>21</v>
      </c>
      <c r="AO5" s="175" t="s">
        <v>130</v>
      </c>
      <c r="AP5" s="20" t="s">
        <v>131</v>
      </c>
      <c r="AQ5" s="20" t="s">
        <v>21</v>
      </c>
      <c r="AR5" s="175" t="s">
        <v>130</v>
      </c>
      <c r="AS5" s="20" t="s">
        <v>131</v>
      </c>
      <c r="AT5" s="20" t="s">
        <v>21</v>
      </c>
      <c r="AU5" s="175" t="s">
        <v>130</v>
      </c>
      <c r="AV5" s="20" t="s">
        <v>131</v>
      </c>
      <c r="AW5" s="20" t="s">
        <v>21</v>
      </c>
      <c r="AX5" s="72" t="s">
        <v>203</v>
      </c>
      <c r="AY5" s="20" t="s">
        <v>202</v>
      </c>
      <c r="AZ5" s="20" t="s">
        <v>21</v>
      </c>
      <c r="BA5" s="72" t="s">
        <v>203</v>
      </c>
      <c r="BB5" s="20" t="s">
        <v>202</v>
      </c>
      <c r="BC5" s="20" t="s">
        <v>21</v>
      </c>
      <c r="BD5" s="72" t="s">
        <v>203</v>
      </c>
      <c r="BE5" s="20" t="s">
        <v>202</v>
      </c>
      <c r="BF5" s="20" t="s">
        <v>21</v>
      </c>
      <c r="BG5" s="20" t="s">
        <v>181</v>
      </c>
      <c r="BH5" s="49" t="s">
        <v>204</v>
      </c>
    </row>
    <row r="6" spans="1:60">
      <c r="A6" s="163">
        <v>1</v>
      </c>
      <c r="B6" s="239">
        <f>IF('Projection_Base-case'!B6&lt;&gt;"",'Projection_Base-case'!B6,0)</f>
        <v>0</v>
      </c>
      <c r="C6" s="239">
        <f>IF('Projection_Base-case'!C6&lt;&gt;"",'Projection_Base-case'!C6,0)</f>
        <v>0</v>
      </c>
      <c r="D6" s="239">
        <f>IF('Projection_Base-case'!D6&lt;&gt;"",'Projection_Base-case'!D6,0)</f>
        <v>0</v>
      </c>
      <c r="E6" s="164" t="str">
        <f>IF(AND('Résultats medium'!$AC$3="OUI",'Résultats medium'!E5&lt;&gt;""),'Résultats medium'!E5,IF(OR(D6="PBT1",D6="PBT4",D6="PBT5",D6="PBT6",D6="PBT7",D6="PBT8",D6="PBT10"),"Scenario1",IF(OR(D6="PBT3",D6="PBT9"),"Scenario3",IF(OR(D6="PBT2"),"Scenario2",""))))</f>
        <v/>
      </c>
      <c r="F6" s="240" t="str">
        <f>E6&amp;D6</f>
        <v>0</v>
      </c>
      <c r="G6" s="241" t="str">
        <f>IF(F6="Scenario1PBT1",'Medium retrofit'!$E$6,IF(F6="Scenario2PBT1",'Medium retrofit'!$F$6,IF(F6="Scenario3PBT1",'Medium retrofit'!$G$6,"")))&amp;IF(F6="Scenario1PBT2",'Medium retrofit'!$H$6,IF(F6="Scenario2PBT2",'Medium retrofit'!$I$6,IF(F6="Scenario3PBT2",'Medium retrofit'!$J$6,"")))&amp;IF(F6="Scenario1PBT3",'Medium retrofit'!$K$6,IF(F6="Scenario2PBT3",'Medium retrofit'!$L$6,IF(F6="Scenario3PBT3",'Medium retrofit'!$M$6,"")))&amp;IF(F6="Scenario1PBT4",'Medium retrofit'!$N$6,IF(F6="Scenario2PBT4",'Medium retrofit'!$O$6,IF(F6="Scenario3PBT4",'Medium retrofit'!$P$6,"")))&amp;IF(F6="Scenario1PBT5",'Medium retrofit'!$Q$6,IF(F6="Scenario2PBT5",'Medium retrofit'!$R$6,IF(F6="Scenario3PBT5",'Medium retrofit'!$S$6,"")))&amp;IF(F6="Scenario1PBT6",'Medium retrofit'!$T$6,IF(F6="Scenario2PBT6",'Medium retrofit'!$U$6,IF(F6="Scenario3PBT6",'Medium retrofit'!$V$6,"")))&amp;IF(F6="Scenario1PBT7",'Medium retrofit'!$W$6,IF(F6="Scenario2PBT7",'Medium retrofit'!$X$6,IF(F6="Scenario3PBT7",'Medium retrofit'!$Y$6,"")))&amp;IF(F6="Scenario1PBT8",'Medium retrofit'!$Z$6,IF(F6="Scenario2PBT8",'Medium retrofit'!$AA$6,IF(F6="Scenario3PBT8",'Medium retrofit'!$AB$6,"")))&amp;IF(F6="Scenario1PBT9",'Medium retrofit'!$AC$6,IF(F6="Scenario2PBT9",'Medium retrofit'!$AD$6,IF(F6="Scenario3PBT9",'Medium retrofit'!$AE$6,"")))&amp;IF(F6="Scenario1PBT10",'Medium retrofit'!$AF$6,IF(F6="Scenario2PBT10",'Medium retrofit'!$AG$6,IF(F6="Scenario3PBT10",'Medium retrofit'!$AH$6,"")))&amp;IF(F6="Scenario1PBT11",'Medium retrofit'!$AI$6,IF(F6="Scenario2PBT11",'Medium retrofit'!$AJ$6,IF(F6="Scenario3PBT11",'Medium retrofit'!$AK$6,"")))&amp;IF(F6="Scenario1PBT12",'Medium retrofit'!$AL$6,IF(F6="Scenario2PBT12",'Medium retrofit'!$AM$6,IF(F6="Scenario3PBT12",'Medium retrofit'!$AN$6,"")))&amp;IF(F6="Scenario1PBT13",'Medium retrofit'!$AO$6,IF(F6="Scenario2PBT13",'Medium retrofit'!$AP$6,IF(F6="Scenario3PBT13",'Medium retrofit'!$AQ$6,"")))&amp;IF(F6="Scenario1PBT14",'Medium retrofit'!$AR$6,IF(F6="Scenario2PBT14",'Medium retrofit'!$AS$6,IF(F6="Scenario3PBT14",'Medium retrofit'!$AT$6,"")))&amp;IF(F6="Scenario1PBT15",'Medium retrofit'!$AU$6,IF(F6="Scenario2PBT15",'Medium retrofit'!$AV$6,IF(F6="Scenario3PBT15",'Medium retrofit'!$AW$6,"")))</f>
        <v/>
      </c>
      <c r="H6" s="239">
        <f>IFERROR(G6*C6,0)</f>
        <v>0</v>
      </c>
      <c r="I6" s="239" t="str">
        <f>IF(F6="Scenario1PBT1",'Medium retrofit'!$E$16,IF(F6="Scenario2PBT1",'Medium retrofit'!$F$16,IF(F6="Scenario3PBT1",'Medium retrofit'!$G$16,"")))&amp;IF(F6="Scenario1PBT2",'Medium retrofit'!$H$16,IF(F6="Scenario2PBT2",'Medium retrofit'!$I$16,IF(F6="Scenario3PBT2",'Medium retrofit'!$J$16,"")))&amp;IF(F6="Scenario1PBT3",'Medium retrofit'!$K$16,IF(F6="Scenario2PBT3",'Medium retrofit'!$L$16,IF(F6="Scenario3PBT3",'Medium retrofit'!$M$16,"")))&amp;IF(F6="Scenario1PBT4",'Medium retrofit'!$N$16,IF(F6="Scenario2PBT4",'Medium retrofit'!$O$16,IF(F6="Scenario3PBT4",'Medium retrofit'!$P$16,"")))&amp;IF(F6="Scenario1PBT5",'Medium retrofit'!$Q$16,IF(F6="Scenario2PBT5",'Medium retrofit'!$R$16,IF(F6="Scenario3PBT5",'Medium retrofit'!$S$16,"")))&amp;IF(F6="Scenario1PBT6",'Medium retrofit'!$T$16,IF(F6="Scenario2PBT6",'Medium retrofit'!$U$16,IF(F6="Scenario3PBT6",'Medium retrofit'!$V$16,"")))&amp;IF(F6="Scenario1PBT7",'Medium retrofit'!$W$16,IF(F6="Scenario2PBT7",'Medium retrofit'!$X$16,IF(F6="Scenario3PBT7",'Medium retrofit'!$Y$16,"")))&amp;IF(F6="Scenario1PBT8",'Medium retrofit'!$Z$16,IF(F6="Scenario2PBT8",'Medium retrofit'!$AA$16,IF(F6="Scenario3PBT8",'Medium retrofit'!$AB$16,"")))&amp;IF(F6="Scenario1PBT9",'Medium retrofit'!$AC$16,IF(F6="Scenario2PBT9",'Medium retrofit'!$AD$16,IF(F6="Scenario3PBT9",'Medium retrofit'!$AE$16,"")))&amp;IF(F6="Scenario1PBT10",'Medium retrofit'!$AF$16,IF(F6="Scenario2PBT10",'Medium retrofit'!$AG$16,IF(F6="Scenario3PBT10",'Medium retrofit'!$AH$16,"")))&amp;IF(F6="Scenario1PBT11",'Medium retrofit'!$AI$16,IF(F6="Scenario2PBT11",'Medium retrofit'!$AJ$16,IF(F6="Scenario3PBT11",'Medium retrofit'!$AK$16,"")))&amp;IF(F6="Scenario1PBT12",'Medium retrofit'!$AL$16,IF(F6="Scenario2PBT12",'Medium retrofit'!$AM$16,IF(F6="Scenario3PBT12",'Medium retrofit'!$AN$16,"")))&amp;IF(F6="Scenario1PBT13",'Medium retrofit'!$AO$16,IF(F6="Scenario2PBT13",'Medium retrofit'!$AP$16,IF(F6="Scenario3PBT13",'Medium retrofit'!$AQ$16,"")))&amp;IF(F6="Scenario1PBT14",'Medium retrofit'!$AR$16,IF(F6="Scenario2PBT14",'Medium retrofit'!$AS$16,IF(F6="Scenario3PBT14",'Medium retrofit'!$AT$16,"")))&amp;IF(F6="Scenario1PBT15",'Medium retrofit'!$AU$16,IF(F6="Scenario2PBT15",'Medium retrofit'!$AV$16,IF(F6="Scenario3PBT15",'Medium retrofit'!$AW$16,"")))</f>
        <v/>
      </c>
      <c r="J6" s="239">
        <f>IFERROR(I6*C6,0)</f>
        <v>0</v>
      </c>
      <c r="K6" s="239" t="str">
        <f>IF(F6="Scenario1PBT1",'Medium retrofit'!$E$18,IF(F6="Scenario2PBT1",'Medium retrofit'!$F$18,IF(F6="Scenario3PBT1",'Medium retrofit'!$G$18,"")))&amp;IF(F6="Scenario1PBT2",'Medium retrofit'!$H$18,IF(F6="Scenario2PBT2",'Medium retrofit'!$I$18,IF(F6="Scenario3PBT2",'Medium retrofit'!$J$18,"")))&amp;IF(F6="Scenario1PBT3",'Medium retrofit'!$K$18,IF(F6="Scenario2PBT3",'Medium retrofit'!$L$18,IF(F6="Scenario3PBT3",'Medium retrofit'!$M$18,"")))&amp;IF(F6="Scenario1PBT4",'Medium retrofit'!$N$18,IF(F6="Scenario2PBT4",'Medium retrofit'!$O$18,IF(F6="Scenario3PBT4",'Medium retrofit'!$P$18,"")))&amp;IF(F6="Scenario1PBT5",'Medium retrofit'!$Q$18,IF(F6="Scenario2PBT5",'Medium retrofit'!$R$18,IF(F6="Scenario3PBT5",'Medium retrofit'!$S$18,"")))&amp;IF(F6="Scenario1PBT6",'Medium retrofit'!$T$18,IF(F6="Scenario2PBT6",'Medium retrofit'!$U$18,IF(F6="Scenario3PBT6",'Medium retrofit'!$V$18,"")))&amp;IF(F6="Scenario1PBT7",'Medium retrofit'!$W$18,IF(F6="Scenario2PBT7",'Medium retrofit'!$X$18,IF(F6="Scenario3PBT7",'Medium retrofit'!$Y$18,"")))&amp;IF(F6="Scenario1PBT8",'Medium retrofit'!$Z$18,IF(F6="Scenario2PBT8",'Medium retrofit'!$AA$18,IF(F6="Scenario3PBT8",'Medium retrofit'!$AB$18,"")))&amp;IF(F6="Scenario1PBT9",'Medium retrofit'!$AC$18,IF(F6="Scenario2PBT9",'Medium retrofit'!$AD$18,IF(F6="Scenario3PBT9",'Medium retrofit'!$AE$18,"")))&amp;IF(F6="Scenario1PBT10",'Medium retrofit'!$AF$18,IF(F6="Scenario2PBT10",'Medium retrofit'!$AG$18,IF(F6="Scenario3PBT10",'Medium retrofit'!$AH$18,"")))&amp;IF(F6="Scenario1PBT11",'Medium retrofit'!$AI$18,IF(F6="Scenario2PBT11",'Medium retrofit'!$AJ$18,IF(F6="Scenario3PBT11",'Medium retrofit'!$AK$18,"")))&amp;IF(F6="Scenario1PBT12",'Medium retrofit'!$AL$18,IF(F6="Scenario2PBT12",'Medium retrofit'!$AM$18,IF(F6="Scenario3PBT12",'Medium retrofit'!$AN$18,"")))&amp;IF(F6="Scenario1PBT13",'Medium retrofit'!$AO$18,IF(F6="Scenario2PBT13",'Medium retrofit'!$AP$18,IF(F6="Scenario3PBT13",'Medium retrofit'!$AQ$18,"")))&amp;IF(F6="Scenario1PBT14",'Medium retrofit'!$AR$18,IF(F6="Scenario2PBT14",'Medium retrofit'!$AS$18,IF(F6="Scenario3PBT14",'Medium retrofit'!$AT$18,"")))&amp;IF(F6="Scenario1PBT15",'Medium retrofit'!$AU$18,IF(F6="Scenario2PBT15",'Medium retrofit'!$AV$18,IF(F6="Scenario3PBT15",'Medium retrofit'!$AW$18,"")))</f>
        <v/>
      </c>
      <c r="L6" s="239">
        <f>IFERROR(K6*C6,0)</f>
        <v>0</v>
      </c>
      <c r="M6" s="239" t="str">
        <f>IF(F6="Scenario1PBT1",'Medium retrofit'!$E$20,IF(F6="Scenario2PBT1",'Medium retrofit'!$F$20,IF(F6="Scenario3PBT1",'Medium retrofit'!$G$20,"")))&amp;IF(F6="Scenario1PBT2",'Medium retrofit'!$H$20,IF(F6="Scenario2PBT2",'Medium retrofit'!$I$20,IF(F6="Scenario3PBT2",'Medium retrofit'!$J$20,"")))&amp;IF(F6="Scenario1PBT3",'Medium retrofit'!$K$20,IF(F6="Scenario2PBT3",'Medium retrofit'!$L$20,IF(F6="Scenario3PBT3",'Medium retrofit'!$M$20,"")))&amp;IF(F6="Scenario1PBT4",'Medium retrofit'!$N$20,IF(F6="Scenario2PBT4",'Medium retrofit'!$O$20,IF(F6="Scenario3PBT4",'Medium retrofit'!$P$20,"")))&amp;IF(F6="Scenario1PBT5",'Medium retrofit'!$Q$20,IF(F6="Scenario2PBT5",'Medium retrofit'!$R$20,IF(F6="Scenario3PBT5",'Medium retrofit'!$S$20,"")))&amp;IF(F6="Scenario1PBT6",'Medium retrofit'!$T$20,IF(F6="Scenario2PBT6",'Medium retrofit'!$U$20,IF(F6="Scenario3PBT6",'Medium retrofit'!$V$20,"")))&amp;IF(F6="Scenario1PBT7",'Medium retrofit'!$W$20,IF(F6="Scenario2PBT7",'Medium retrofit'!$X$20,IF(F6="Scenario3PBT7",'Medium retrofit'!$Y$20,"")))&amp;IF(F6="Scenario1PBT8",'Medium retrofit'!$Z$20,IF(F6="Scenario2PBT8",'Medium retrofit'!$AA$20,IF(F6="Scenario3PBT8",'Medium retrofit'!$AB$20,"")))&amp;IF(F6="Scenario1PBT9",'Medium retrofit'!$AC$20,IF(F6="Scenario2PBT9",'Medium retrofit'!$AD$20,IF(F6="Scenario3PBT9",'Medium retrofit'!$AE$20,"")))&amp;IF(F6="Scenario1PBT10",'Medium retrofit'!$AF$20,IF(F6="Scenario2PBT10",'Medium retrofit'!$AG$20,IF(F6="Scenario3PBT10",'Medium retrofit'!$AH$20,"")))&amp;IF(F6="Scenario1PBT11",'Medium retrofit'!$AI$20,IF(F6="Scenario2PBT11",'Medium retrofit'!$AJ$20,IF(F6="Scenario3PBT11",'Medium retrofit'!$AK$20,"")))&amp;IF(F6="Scenario1PBT12",'Medium retrofit'!$AL$20,IF(F6="Scenario2PBT12",'Medium retrofit'!$AM$20,IF(F6="Scenario3PBT12",'Medium retrofit'!$AN$20,"")))&amp;IF(F6="Scenario1PBT13",'Medium retrofit'!$AO$20,IF(F6="Scenario2PBT13",'Medium retrofit'!$AP$20,IF(F6="Scenario3PBT13",'Medium retrofit'!$AQ$20,"")))&amp;IF(F6="Scenario1PBT14",'Medium retrofit'!$AR$20,IF(F6="Scenario2PBT14",'Medium retrofit'!$AS$20,IF(F6="Scenario3PBT14",'Medium retrofit'!$AT$20,"")))&amp;IF(F6="Scenario1PBT15",'Medium retrofit'!$AU$20,IF(F6="Scenario2PBT15",'Medium retrofit'!$AV$20,IF(F6="Scenario3PBT15",'Medium retrofit'!$AW$20,"")))</f>
        <v/>
      </c>
      <c r="N6" s="242">
        <f>IFERROR(M6*C6,0)</f>
        <v>0</v>
      </c>
      <c r="O6" s="241" t="str">
        <f>IF(F6="Scenario1PBT1",'Medium retrofit'!$E$23,IF(F6="Scenario2PBT1",'Medium retrofit'!$F$23,IF(F6="Scenario3PBT1",'Medium retrofit'!$G$23,"")))&amp;IF(F6="Scenario1PBT2",'Medium retrofit'!$H$23,IF(F6="Scenario2PBT2",'Medium retrofit'!$I$23,IF(F6="Scenario3PBT2",'Medium retrofit'!$J$23,"")))&amp;IF(F6="Scenario1PBT3",'Medium retrofit'!$K$23,IF(F6="Scenario2PBT3",'Medium retrofit'!$L$23,IF(F6="Scenario3PBT3",'Medium retrofit'!$M$23,"")))&amp;IF(F6="Scenario1PBT4",'Medium retrofit'!$N$23,IF(F6="Scenario2PBT4",'Medium retrofit'!$O$23,IF(F6="Scenario3PBT4",'Medium retrofit'!$P$23,"")))&amp;IF(F6="Scenario1PBT5",'Medium retrofit'!$Q$23,IF(F6="Scenario2PBT5",'Medium retrofit'!$R$23,IF(F6="Scenario3PBT5",'Medium retrofit'!$S$23,"")))&amp;IF(F6="Scenario1PBT6",'Medium retrofit'!$T$23,IF(F6="Scenario2PBT6",'Medium retrofit'!$U$23,IF(F6="Scenario3PBT6",'Medium retrofit'!$V$23,"")))&amp;IF(F6="Scenario1PBT7",'Medium retrofit'!$W$23,IF(F6="Scenario2PBT7",'Medium retrofit'!$X$23,IF(F6="Scenario3PBT7",'Medium retrofit'!$Y$23,"")))&amp;IF(F6="Scenario1PBT8",'Medium retrofit'!$Z$23,IF(F6="Scenario2PBT8",'Medium retrofit'!$AA$23,IF(F6="Scenario3PBT8",'Medium retrofit'!$AB$23,"")))&amp;IF(F6="Scenario1PBT9",'Medium retrofit'!$AC$23,IF(F6="Scenario2PBT9",'Medium retrofit'!$AD$23,IF(F6="Scenario3PBT9",'Medium retrofit'!$AE$23,"")))&amp;IF(F6="Scenario1PBT10",'Medium retrofit'!$AF$23,IF(F6="Scenario2PBT10",'Medium retrofit'!$AG$23,IF(F6="Scenario3PBT10",'Medium retrofit'!$AH$23,"")))&amp;IF(F6="Scenario1PBT11",'Medium retrofit'!$AI$23,IF(F6="Scenario2PBT11",'Medium retrofit'!$AJ$23,IF(F6="Scenario3PBT11",'Medium retrofit'!$AK$23,"")))&amp;IF(F6="Scenario1PBT12",'Medium retrofit'!$AL$23,IF(F6="Scenario2PBT12",'Medium retrofit'!$AM$23,IF(F6="Scenario3PBT12",'Medium retrofit'!$AN$23,"")))&amp;IF(F6="Scenario1PBT13",'Medium retrofit'!$AO$23,IF(F6="Scenario2PBT13",'Medium retrofit'!$AP$23,IF(F6="Scenario3PBT13",'Medium retrofit'!$AQ$23,"")))&amp;IF(F6="Scenario1PBT14",'Medium retrofit'!$AR$23,IF(F6="Scenario2PBT14",'Medium retrofit'!$AS$23,IF(F6="Scenario3PBT14",'Medium retrofit'!$AT$23,"")))&amp;IF(F6="Scenario1PBT15",'Medium retrofit'!$AU$23,IF(F6="Scenario2PBT15",'Medium retrofit'!$AV$23,IF(F6="Scenario3PBT15",'Medium retrofit'!$AW$23,"")))</f>
        <v/>
      </c>
      <c r="P6" s="239">
        <f>IFERROR(O6*C6,0)</f>
        <v>0</v>
      </c>
      <c r="Q6" s="239" t="str">
        <f>IF(F6="Scenario1PBT1",'Medium retrofit'!$E$25,IF(F6="Scenario2PBT1",'Medium retrofit'!$F$25,IF(F6="Scenario3PBT1",'Medium retrofit'!$G$25,"")))&amp;IF(F6="Scenario1PBT2",'Medium retrofit'!$H$25,IF(F6="Scenario2PBT2",'Medium retrofit'!$I$25,IF(F6="Scenario3PBT2",'Medium retrofit'!$J$25,"")))&amp;IF(F6="Scenario1PBT3",'Medium retrofit'!$K$25,IF(F6="Scenario2PBT3",'Medium retrofit'!$L$25,IF(F6="Scenario3PBT3",'Medium retrofit'!$M$25,"")))&amp;IF(F6="Scenario1PBT4",'Medium retrofit'!$N$25,IF(F6="Scenario2PBT4",'Medium retrofit'!$O$25,IF(F6="Scenario3PBT4",'Medium retrofit'!$P$25,"")))&amp;IF(F6="Scenario1PBT5",'Medium retrofit'!$Q$25,IF(F6="Scenario2PBT5",'Medium retrofit'!$R$25,IF(F6="Scenario3PBT5",'Medium retrofit'!$S$25,"")))&amp;IF(F6="Scenario1PBT6",'Medium retrofit'!$T$25,IF(F6="Scenario2PBT6",'Medium retrofit'!$U$25,IF(F6="Scenario3PBT6",'Medium retrofit'!$V$25,"")))&amp;IF(F6="Scenario1PBT7",'Medium retrofit'!$W$25,IF(F6="Scenario2PBT7",'Medium retrofit'!$X$25,IF(F6="Scenario3PBT7",'Medium retrofit'!$Y$25,"")))&amp;IF(F6="Scenario1PBT8",'Medium retrofit'!$Z$25,IF(F6="Scenario2PBT8",'Medium retrofit'!$AA$25,IF(F6="Scenario3PBT8",'Medium retrofit'!$AB$25,"")))&amp;IF(F6="Scenario1PBT9",'Medium retrofit'!$AC$25,IF(F6="Scenario2PBT9",'Medium retrofit'!$AD$25,IF(F6="Scenario3PBT9",'Medium retrofit'!$AE$25,"")))&amp;IF(F6="Scenario1PBT10",'Medium retrofit'!$AF$25,IF(F6="Scenario2PBT10",'Medium retrofit'!$AG$25,IF(F6="Scenario3PBT10",'Medium retrofit'!$AH$25,"")))&amp;IF(F6="Scenario1PBT11",'Medium retrofit'!$AI$25,IF(F6="Scenario2PBT11",'Medium retrofit'!$AJ$25,IF(F6="Scenario3PBT11",'Medium retrofit'!$AK$25,"")))&amp;IF(F6="Scenario1PBT12",'Medium retrofit'!$AL$25,IF(F6="Scenario2PBT12",'Medium retrofit'!$AM$25,IF(F6="Scenario3PBT12",'Medium retrofit'!$AN$25,"")))&amp;IF(F6="Scenario1PBT13",'Medium retrofit'!$AO$25,IF(F6="Scenario2PBT13",'Medium retrofit'!$AP$25,IF(F6="Scenario3PBT13",'Medium retrofit'!$AQ$25,"")))&amp;IF(F6="Scenario1PBT14",'Medium retrofit'!$AR$25,IF(F6="Scenario2PBT14",'Medium retrofit'!$AS$25,IF(F6="Scenario3PBT14",'Medium retrofit'!$AT$25,"")))&amp;IF(F6="Scenario1PBT15",'Medium retrofit'!$AU$25,IF(F6="Scenario2PBT15",'Medium retrofit'!$AV$25,IF(F6="Scenario3PBT15",'Medium retrofit'!$AW$25,"")))</f>
        <v/>
      </c>
      <c r="R6" s="239">
        <f>IFERROR(Q6*C6,0)</f>
        <v>0</v>
      </c>
      <c r="S6" s="239" t="str">
        <f>IF(F6="Scenario1PBT1",'Medium retrofit'!$E$27,IF(F6="Scenario2PBT1",'Medium retrofit'!$F$27,IF(F6="Scenario3PBT1",'Medium retrofit'!$G$27,"")))&amp;IF(F6="Scenario1PBT2",'Medium retrofit'!$H$27,IF(F6="Scenario2PBT2",'Medium retrofit'!$I$27,IF(F6="Scenario3PBT2",'Medium retrofit'!$J$27,"")))&amp;IF(F6="Scenario1PBT3",'Medium retrofit'!$K$27,IF(F6="Scenario2PBT3",'Medium retrofit'!$L$27,IF(F6="Scenario3PBT3",'Medium retrofit'!$M$27,"")))&amp;IF(F6="Scenario1PBT4",'Medium retrofit'!$N$27,IF(F6="Scenario2PBT4",'Medium retrofit'!$O$27,IF(F6="Scenario3PBT4",'Medium retrofit'!$P$27,"")))&amp;IF(F6="Scenario1PBT5",'Medium retrofit'!$Q$27,IF(F6="Scenario2PBT5",'Medium retrofit'!$R$27,IF(F6="Scenario3PBT5",'Medium retrofit'!$S$27,"")))&amp;IF(F6="Scenario1PBT6",'Medium retrofit'!$T$27,IF(F6="Scenario2PBT6",'Medium retrofit'!$U$27,IF(F6="Scenario3PBT6",'Medium retrofit'!$V$27,"")))&amp;IF(F6="Scenario1PBT7",'Medium retrofit'!$W$27,IF(F6="Scenario2PBT7",'Medium retrofit'!$X$27,IF(F6="Scenario3PBT7",'Medium retrofit'!$Y$27,"")))&amp;IF(F6="Scenario1PBT8",'Medium retrofit'!$Z$27,IF(F6="Scenario2PBT8",'Medium retrofit'!$AA$27,IF(F6="Scenario3PBT8",'Medium retrofit'!$AB$27,"")))&amp;IF(F6="Scenario1PBT9",'Medium retrofit'!$AC$27,IF(F6="Scenario2PBT9",'Medium retrofit'!$AD$27,IF(F6="Scenario3PBT9",'Medium retrofit'!$AE$27,"")))&amp;IF(F6="Scenario1PBT10",'Medium retrofit'!$AF$27,IF(F6="Scenario2PBT10",'Medium retrofit'!$AG$27,IF(F6="Scenario3PBT10",'Medium retrofit'!$AH$27,"")))&amp;IF(F6="Scenario1PBT11",'Medium retrofit'!$AI$27,IF(F6="Scenario2PBT11",'Medium retrofit'!$AJ$27,IF(F6="Scenario3PBT11",'Medium retrofit'!$AK$27,"")))&amp;IF(F6="Scenario1PBT12",'Medium retrofit'!$AL$27,IF(F6="Scenario2PBT12",'Medium retrofit'!$AM$27,IF(F6="Scenario3PBT12",'Medium retrofit'!$AN$27,"")))&amp;IF(F6="Scenario1PBT13",'Medium retrofit'!$AO$27,IF(F6="Scenario2PBT13",'Medium retrofit'!$AP$27,IF(F6="Scenario3PBT13",'Medium retrofit'!$AQ$27,"")))&amp;IF(F6="Scenario1PBT14",'Medium retrofit'!$AR$27,IF(F6="Scenario2PBT14",'Medium retrofit'!$AS$27,IF(F6="Scenario3PBT14",'Medium retrofit'!$AT$27,"")))&amp;IF(F6="Scenario1PBT15",'Medium retrofit'!$AU$27,IF(F6="Scenario2PBT15",'Medium retrofit'!$AV$27,IF(F6="Scenario3PBT15",'Medium retrofit'!$AW$27,"")))</f>
        <v/>
      </c>
      <c r="T6" s="243">
        <f>IFERROR(S6*C6,0)</f>
        <v>0</v>
      </c>
      <c r="U6" s="241" t="str">
        <f>IF(F6="Scenario1PBT1",'Medium retrofit'!$E$38,IF(F6="Scenario2PBT1",'Medium retrofit'!$F$38,IF(F6="Scenario3PBT1",'Medium retrofit'!$G$38,"")))&amp;IF(F6="Scenario1PBT2",'Medium retrofit'!$H$38,IF(F6="Scenario2PBT2",'Medium retrofit'!$I$38,IF(F6="Scenario3PBT2",'Medium retrofit'!$J$38,"")))&amp;IF(F6="Scenario1PBT3",'Medium retrofit'!$K$38,IF(F6="Scenario2PBT3",'Medium retrofit'!$L$38,IF(F6="Scenario3PBT3",'Medium retrofit'!$M$38,"")))&amp;IF(F6="Scenario1PBT4",'Medium retrofit'!$N$38,IF(F6="Scenario2PBT4",'Medium retrofit'!$O$38,IF(F6="Scenario3PBT4",'Medium retrofit'!$P$38,"")))&amp;IF(F6="Scenario1PBT5",'Medium retrofit'!$Q$38,IF(F6="Scenario2PBT5",'Medium retrofit'!$R$38,IF(F6="Scenario3PBT5",'Medium retrofit'!$S$38,"")))&amp;IF(F6="Scenario1PBT6",'Medium retrofit'!$T$38,IF(F6="Scenario2PBT6",'Medium retrofit'!$U$38,IF(F6="Scenario3PBT6",'Medium retrofit'!$V$38,"")))&amp;IF(F6="Scenario1PBT7",'Medium retrofit'!$W$38,IF(F6="Scenario2PBT7",'Medium retrofit'!$X$38,IF(F6="Scenario3PBT7",'Medium retrofit'!$Y$38,"")))&amp;IF(F6="Scenario1PBT8",'Medium retrofit'!$Z$38,IF(F6="Scenario2PBT8",'Medium retrofit'!$AA$38,IF(F6="Scenario3PBT8",'Medium retrofit'!$AB$38,"")))&amp;IF(F6="Scenario1PBT9",'Medium retrofit'!$AC$38,IF(F6="Scenario2PBT9",'Medium retrofit'!$AD$38,IF(F6="Scenario3PBT9",'Medium retrofit'!$AE$38,"")))&amp;IF(F6="Scenario1PBT10",'Medium retrofit'!$AF$38,IF(F6="Scenario2PBT10",'Medium retrofit'!$AG$38,IF(F6="Scenario3PBT10",'Medium retrofit'!$AH$38,"")))&amp;IF(F6="Scenario1PBT11",'Medium retrofit'!$AI$38,IF(F6="Scenario2PBT11",'Medium retrofit'!$AJ$38,IF(F6="Scenario3PBT11",'Medium retrofit'!$AK$38,"")))&amp;IF(F6="Scenario1PBT12",'Medium retrofit'!$AL$38,IF(F6="Scenario2PBT12",'Medium retrofit'!$AM$38,IF(F6="Scenario3PBT12",'Medium retrofit'!$AN$38,"")))&amp;IF(F6="Scenario1PBT13",'Medium retrofit'!$AO$38,IF(F6="Scenario2PBT13",'Medium retrofit'!$AP$38,IF(F6="Scenario3PBT13",'Medium retrofit'!$AQ$38,"")))&amp;IF(F6="Scenario1PBT14",'Medium retrofit'!$AR$38,IF(F6="Scenario2PBT14",'Medium retrofit'!$AS$38,IF(F6="Scenario3PBT14",'Medium retrofit'!$AT$38,"")))&amp;IF(F6="Scenario1PBT15",'Medium retrofit'!$AU$38,IF(F6="Scenario2PBT15",'Medium retrofit'!$AV$38,IF(F6="Scenario3PBT15",'Medium retrofit'!$AW$38,"")))</f>
        <v/>
      </c>
      <c r="V6" s="239">
        <f>IFERROR(U6*C6,0)</f>
        <v>0</v>
      </c>
      <c r="W6" s="239" t="str">
        <f>IF(F6="Scenario1PBT1",'Medium retrofit'!$E$40,IF(F6="Scenario2PBT1",'Medium retrofit'!$F$40,IF(F6="Scenario3PBT1",'Medium retrofit'!$G$40,"")))&amp;IF(F6="Scenario1PBT2",'Medium retrofit'!$H$40,IF(F6="Scenario2PBT2",'Medium retrofit'!$I$40,IF(F6="Scenario3PBT2",'Medium retrofit'!$J$40,"")))&amp;IF(F6="Scenario1PBT3",'Medium retrofit'!$K$40,IF(F6="Scenario2PBT3",'Medium retrofit'!$L$40,IF(F6="Scenario3PBT3",'Medium retrofit'!$M$40,"")))&amp;IF(F6="Scenario1PBT4",'Medium retrofit'!$N$40,IF(F6="Scenario2PBT4",'Medium retrofit'!$O$40,IF(F6="Scenario3PBT4",'Medium retrofit'!$P$40,"")))&amp;IF(F6="Scenario1PBT5",'Medium retrofit'!$Q$40,IF(F6="Scenario2PBT5",'Medium retrofit'!$R$40,IF(F6="Scenario3PBT5",'Medium retrofit'!$S$40,"")))&amp;IF(F6="Scenario1PBT6",'Medium retrofit'!$T$40,IF(F6="Scenario2PBT6",'Medium retrofit'!$U$40,IF(F6="Scenario3PBT6",'Medium retrofit'!$V$40,"")))&amp;IF(F6="Scenario1PBT7",'Medium retrofit'!$W$40,IF(F6="Scenario2PBT7",'Medium retrofit'!$X$40,IF(F6="Scenario3PBT7",'Medium retrofit'!$Y$40,"")))&amp;IF(F6="Scenario1PBT8",'Medium retrofit'!$Z$40,IF(F6="Scenario2PBT8",'Medium retrofit'!$AA$40,IF(F6="Scenario3PBT8",'Medium retrofit'!$AB$40,"")))&amp;IF(F6="Scenario1PBT9",'Medium retrofit'!$AC$40,IF(F6="Scenario2PBT9",'Medium retrofit'!$AD$40,IF(F6="Scenario3PBT9",'Medium retrofit'!$AE$40,"")))&amp;IF(F6="Scenario1PBT10",'Medium retrofit'!$AF$40,IF(F6="Scenario2PBT10",'Medium retrofit'!$AG$40,IF(F6="Scenario3PBT10",'Medium retrofit'!$AH$40,"")))&amp;IF(F6="Scenario1PBT11",'Medium retrofit'!$AI$40,IF(F6="Scenario2PBT11",'Medium retrofit'!$AJ$40,IF(F6="Scenario3PBT11",'Medium retrofit'!$AK$40,"")))&amp;IF(F6="Scenario1PBT12",'Medium retrofit'!$AL$40,IF(F6="Scenario2PBT12",'Medium retrofit'!$AM$40,IF(F6="Scenario3PBT12",'Medium retrofit'!$AN$40,"")))&amp;IF(F6="Scenario1PBT13",'Medium retrofit'!$AO$40,IF(F6="Scenario2PBT13",'Medium retrofit'!$AP$40,IF(F6="Scenario3PBT13",'Medium retrofit'!$AQ$40,"")))&amp;IF(F6="Scenario1PBT14",'Medium retrofit'!$AR$40,IF(F6="Scenario2PBT14",'Medium retrofit'!$AS$40,IF(F6="Scenario3PBT14",'Medium retrofit'!$AT$40,"")))&amp;IF(F6="Scenario1PBT15",'Medium retrofit'!$AU$40,IF(F6="Scenario2PBT15",'Medium retrofit'!$AV$40,IF(F6="Scenario3PBT15",'Medium retrofit'!$AW$40,"")))</f>
        <v/>
      </c>
      <c r="X6" s="239">
        <f>IFERROR(W6*C6,0)</f>
        <v>0</v>
      </c>
      <c r="Y6" s="239" t="str">
        <f>IF(F6="Scenario1PBT1",'Medium retrofit'!$E$42,IF(F6="Scenario2PBT1",'Medium retrofit'!$F$42,IF(F6="Scenario3PBT1",'Medium retrofit'!$G$42,"")))&amp;IF(F6="Scenario1PBT2",'Medium retrofit'!$H$42,IF(F6="Scenario2PBT2",'Medium retrofit'!$I$42,IF(F6="Scenario3PBT2",'Medium retrofit'!$J$42,"")))&amp;IF(F6="Scenario1PBT3",'Medium retrofit'!$K$42,IF(F6="Scenario2PBT3",'Medium retrofit'!$L$42,IF(F6="Scenario3PBT3",'Medium retrofit'!$M$42,"")))&amp;IF(F6="Scenario1PBT4",'Medium retrofit'!$N$42,IF(F6="Scenario2PBT4",'Medium retrofit'!$O$42,IF(F6="Scenario3PBT4",'Medium retrofit'!$P$42,"")))&amp;IF(F6="Scenario1PBT5",'Medium retrofit'!$Q$42,IF(F6="Scenario2PBT5",'Medium retrofit'!$R$42,IF(F6="Scenario3PBT5",'Medium retrofit'!$S$42,"")))&amp;IF(F6="Scenario1PBT6",'Medium retrofit'!$T$42,IF(F6="Scenario2PBT6",'Medium retrofit'!$U$42,IF(F6="Scenario3PBT6",'Medium retrofit'!$V$42,"")))&amp;IF(F6="Scenario1PBT7",'Medium retrofit'!$W$42,IF(F6="Scenario2PBT7",'Medium retrofit'!$X$42,IF(F6="Scenario3PBT7",'Medium retrofit'!$Y$42,"")))&amp;IF(F6="Scenario1PBT8",'Medium retrofit'!$Z$42,IF(F6="Scenario2PBT8",'Medium retrofit'!$AA$42,IF(F6="Scenario3PBT8",'Medium retrofit'!$AB$42,"")))&amp;IF(F6="Scenario1PBT9",'Medium retrofit'!$AC$42,IF(F6="Scenario2PBT9",'Medium retrofit'!$AD$42,IF(F6="Scenario3PBT9",'Medium retrofit'!$AE$42,"")))&amp;IF(F6="Scenario1PBT10",'Medium retrofit'!$AF$42,IF(F6="Scenario2PBT10",'Medium retrofit'!$AG$42,IF(F6="Scenario3PBT10",'Medium retrofit'!$AH$42,"")))&amp;IF(F6="Scenario1PBT11",'Medium retrofit'!$AI$42,IF(F6="Scenario2PBT11",'Medium retrofit'!$AJ$42,IF(F6="Scenario3PBT11",'Medium retrofit'!$AK$42,"")))&amp;IF(F6="Scenario1PBT12",'Medium retrofit'!$AL$42,IF(F6="Scenario2PBT12",'Medium retrofit'!$AM$42,IF(F6="Scenario3PBT12",'Medium retrofit'!$AN$42,"")))&amp;IF(F6="Scenario1PBT13",'Medium retrofit'!$AO$42,IF(F6="Scenario2PBT13",'Medium retrofit'!$AP$42,IF(F6="Scenario3PBT13",'Medium retrofit'!$AQ$42,"")))&amp;IF(F6="Scenario1PBT14",'Medium retrofit'!$AR$42,IF(F6="Scenario2PBT14",'Medium retrofit'!$AS$42,IF(F6="Scenario3PBT14",'Medium retrofit'!$AT$42,"")))&amp;IF(F6="Scenario1PBT15",'Medium retrofit'!$AU$42,IF(F6="Scenario2PBT15",'Medium retrofit'!$AV$42,IF(F6="Scenario3PBT15",'Medium retrofit'!$AW$42,"")))</f>
        <v/>
      </c>
      <c r="Z6" s="239">
        <f>IFERROR(Y6*C6,0)</f>
        <v>0</v>
      </c>
      <c r="AA6" s="239" t="str">
        <f>IF(F6="Scenario1PBT1",'Medium retrofit'!$E$101,IF(F6="Scenario2PBT1",'Medium retrofit'!$F$101,IF(F6="Scenario3PBT1",'Medium retrofit'!$G$101,"")))&amp;IF(F6="Scenario1PBT2",'Medium retrofit'!$H$101,IF(F6="Scenario2PBT2",'Medium retrofit'!$I$101,IF(F6="Scenario3PBT2",'Medium retrofit'!$J$101,"")))&amp;IF(F6="Scenario1PBT3",'Medium retrofit'!$K$101,IF(F6="Scenario2PBT3",'Medium retrofit'!$L$101,IF(F6="Scenario3PBT3",'Medium retrofit'!$M$101,"")))&amp;IF(F6="Scenario1PBT4",'Medium retrofit'!$N$101,IF(F6="Scenario2PBT4",'Medium retrofit'!$O$101,IF(F6="Scenario3PBT4",'Medium retrofit'!$P$101,"")))&amp;IF(F6="Scenario1PBT5",'Medium retrofit'!$Q$101,IF(F6="Scenario2PBT5",'Medium retrofit'!$R$101,IF(F6="Scenario3PBT5",'Medium retrofit'!$S$101,"")))&amp;IF(F6="Scenario1PBT6",'Medium retrofit'!$T$101,IF(F6="Scenario2PBT6",'Medium retrofit'!$U$101,IF(F6="Scenario3PBT6",'Medium retrofit'!$V$101,"")))&amp;IF(F6="Scenario1PBT7",'Medium retrofit'!$W$101,IF(F6="Scenario2PBT7",'Medium retrofit'!$X$101,IF(F6="Scenario3PBT7",'Medium retrofit'!$Y$101,"")))&amp;IF(F6="Scenario1PBT8",'Medium retrofit'!$Z$101,IF(F6="Scenario2PBT8",'Medium retrofit'!$AA$101,IF(F6="Scenario3PBT8",'Medium retrofit'!$AB$101,"")))&amp;IF(F6="Scenario1PBT9",'Medium retrofit'!$AC$101,IF(F6="Scenario2PBT9",'Medium retrofit'!$AD$101,IF(F6="Scenario3PBT9",'Medium retrofit'!$AE$101,"")))&amp;IF(F6="Scenario1PBT10",'Medium retrofit'!$AF$101,IF(F6="Scenario2PBT10",'Medium retrofit'!$AG$101,IF(F6="Scenario3PBT10",'Medium retrofit'!$AH$101,"")))&amp;IF(F6="Scenario1PBT11",'Medium retrofit'!$AI$101,IF(F6="Scenario2PBT11",'Medium retrofit'!$AJ$101,IF(F6="Scenario3PBT11",'Medium retrofit'!$AK$101,"")))&amp;IF(F6="Scenario1PBT12",'Medium retrofit'!$AL$101,IF(F6="Scenario2PBT12",'Medium retrofit'!$AM$101,IF(F6="Scenario3PBT12",'Medium retrofit'!$AN$101,"")))&amp;IF(F6="Scenario1PBT13",'Medium retrofit'!$AO$101,IF(F6="Scenario2PBT13",'Medium retrofit'!$AP$101,IF(F6="Scenario3PBT13",'Medium retrofit'!$AQ$101,"")))&amp;IF(F6="Scenario1PBT14",'Medium retrofit'!$AR$101,IF(F6="Scenario2PBT14",'Medium retrofit'!$AS$101,IF(F6="Scenario3PBT14",'Medium retrofit'!$AT$101,"")))&amp;IF(F6="Scenario1PBT15",'Medium retrofit'!$AU$101,IF(F6="Scenario2PBT15",'Medium retrofit'!$AV$101,IF(F6="Scenario3PBT15",'Medium retrofit'!$AW$101,"")))</f>
        <v/>
      </c>
      <c r="AB6" s="242">
        <f>IFERROR(C6*AA6,0)</f>
        <v>0</v>
      </c>
      <c r="AC6" s="244">
        <f>IFERROR('Projection_Base-case'!G6-G6,0)</f>
        <v>0</v>
      </c>
      <c r="AD6" s="239">
        <f t="shared" ref="AD6:AD37" si="0">AC6*C6</f>
        <v>0</v>
      </c>
      <c r="AE6" s="239">
        <f>IFERROR(100*AC6/'Projection_Base-case'!G6,0)</f>
        <v>0</v>
      </c>
      <c r="AF6" s="239">
        <f>IFERROR('Projection_Base-case'!I6-I6,0)</f>
        <v>0</v>
      </c>
      <c r="AG6" s="239">
        <f t="shared" ref="AG6:AG37" si="1">AF6*C6</f>
        <v>0</v>
      </c>
      <c r="AH6" s="239">
        <f>IFERROR(100*AF6/'Projection_Base-case'!I6,0)</f>
        <v>0</v>
      </c>
      <c r="AI6" s="239">
        <f>IFERROR('Projection_Base-case'!K6-K6,0)</f>
        <v>0</v>
      </c>
      <c r="AJ6" s="239">
        <f t="shared" ref="AJ6:AJ37" si="2">AI6*C6</f>
        <v>0</v>
      </c>
      <c r="AK6" s="239">
        <f>IFERROR(100*AI6/'Projection_Base-case'!K6,0)</f>
        <v>0</v>
      </c>
      <c r="AL6" s="239">
        <f>IFERROR(M6-'Projection_Base-case'!M6,0)</f>
        <v>0</v>
      </c>
      <c r="AM6" s="239">
        <f t="shared" ref="AM6:AM37" si="3">AL6*C6</f>
        <v>0</v>
      </c>
      <c r="AN6" s="179">
        <f>IFERROR(IF('Projection_Base-case'!N6&gt;0,100*AM6/'Projection_Base-case'!N6,100*AM6/N6),0)</f>
        <v>0</v>
      </c>
      <c r="AO6" s="241">
        <f>IFERROR('Projection_Base-case'!O6-O6,0)</f>
        <v>0</v>
      </c>
      <c r="AP6" s="239">
        <f t="shared" ref="AP6:AP37" si="4">AO6*C6</f>
        <v>0</v>
      </c>
      <c r="AQ6" s="239">
        <f>IFERROR(100*AO6/'Projection_Base-case'!O6,0)</f>
        <v>0</v>
      </c>
      <c r="AR6" s="239">
        <f>IFERROR('Projection_Base-case'!Q6-Q6,0)</f>
        <v>0</v>
      </c>
      <c r="AS6" s="239">
        <f t="shared" ref="AS6:AS37" si="5">AR6*C6</f>
        <v>0</v>
      </c>
      <c r="AT6" s="239">
        <f>IFERROR(100*AR6/'Projection_Base-case'!Q6,0)</f>
        <v>0</v>
      </c>
      <c r="AU6" s="239">
        <f>IFERROR('Projection_Base-case'!S6-S6,0)</f>
        <v>0</v>
      </c>
      <c r="AV6" s="239">
        <f t="shared" ref="AV6:AV37" si="6">AU6*C6</f>
        <v>0</v>
      </c>
      <c r="AW6" s="242">
        <f>IFERROR(100*AU6/'Projection_Base-case'!S6,0)</f>
        <v>0</v>
      </c>
      <c r="AX6" s="241">
        <f>IFERROR('Projection_Base-case'!U6-U6,0)</f>
        <v>0</v>
      </c>
      <c r="AY6" s="239">
        <f t="shared" ref="AY6:AY37" si="7">AX6*C6</f>
        <v>0</v>
      </c>
      <c r="AZ6" s="239">
        <f>IFERROR(100*AX6/'Projection_Base-case'!U6,0)</f>
        <v>0</v>
      </c>
      <c r="BA6" s="239">
        <f>IFERROR('Projection_Base-case'!W6-W6,0)</f>
        <v>0</v>
      </c>
      <c r="BB6" s="239">
        <f t="shared" ref="BB6:BB37" si="8">BA6*C6</f>
        <v>0</v>
      </c>
      <c r="BC6" s="239">
        <f>IFERROR(100*BA6/'Projection_Base-case'!W6,0)</f>
        <v>0</v>
      </c>
      <c r="BD6" s="239">
        <f>IFERROR('Projection_Base-case'!Y6-Y6,0)</f>
        <v>0</v>
      </c>
      <c r="BE6" s="239">
        <f t="shared" ref="BE6:BE37" si="9">BD6*C6</f>
        <v>0</v>
      </c>
      <c r="BF6" s="239">
        <f>IFERROR(100*BD6/'Projection_Base-case'!Y6,0)</f>
        <v>0</v>
      </c>
      <c r="BG6" s="178">
        <f>IFERROR(AB6/AY6,0)</f>
        <v>0</v>
      </c>
      <c r="BH6" s="179">
        <f>IFERROR(AB6/AD6,0)</f>
        <v>0</v>
      </c>
    </row>
    <row r="7" spans="1:60" ht="15" customHeight="1">
      <c r="A7" s="165">
        <v>2</v>
      </c>
      <c r="B7" s="239">
        <f>IF('Projection_Base-case'!B7&lt;&gt;"",'Projection_Base-case'!B7,0)</f>
        <v>0</v>
      </c>
      <c r="C7" s="239">
        <f>IF('Projection_Base-case'!C7&lt;&gt;"",'Projection_Base-case'!C7,0)</f>
        <v>0</v>
      </c>
      <c r="D7" s="239">
        <f>IF('Projection_Base-case'!D7&lt;&gt;"",'Projection_Base-case'!D7,0)</f>
        <v>0</v>
      </c>
      <c r="E7" s="164" t="str">
        <f>IF(AND('Résultats medium'!$AC$3="OUI",'Résultats medium'!E6&lt;&gt;""),'Résultats medium'!E6,IF(OR(D7="PBT1",D7="PBT4",D7="PBT5",D7="PBT6",D7="PBT7",D7="PBT8",D7="PBT10"),"Scenario1",IF(OR(D7="PBT3",D7="PBT9"),"Scenario3",IF(OR(D7="PBT2"),"Scenario2",""))))</f>
        <v/>
      </c>
      <c r="F7" s="240" t="str">
        <f t="shared" ref="F7:F70" si="10">E7&amp;D7</f>
        <v>0</v>
      </c>
      <c r="G7" s="241" t="str">
        <f>IF(F7="Scenario1PBT1",'Medium retrofit'!$E$6,IF(F7="Scenario2PBT1",'Medium retrofit'!$F$6,IF(F7="Scenario3PBT1",'Medium retrofit'!$G$6,"")))&amp;IF(F7="Scenario1PBT2",'Medium retrofit'!$H$6,IF(F7="Scenario2PBT2",'Medium retrofit'!$I$6,IF(F7="Scenario3PBT2",'Medium retrofit'!$J$6,"")))&amp;IF(F7="Scenario1PBT3",'Medium retrofit'!$K$6,IF(F7="Scenario2PBT3",'Medium retrofit'!$L$6,IF(F7="Scenario3PBT3",'Medium retrofit'!$M$6,"")))&amp;IF(F7="Scenario1PBT4",'Medium retrofit'!$N$6,IF(F7="Scenario2PBT4",'Medium retrofit'!$O$6,IF(F7="Scenario3PBT4",'Medium retrofit'!$P$6,"")))&amp;IF(F7="Scenario1PBT5",'Medium retrofit'!$Q$6,IF(F7="Scenario2PBT5",'Medium retrofit'!$R$6,IF(F7="Scenario3PBT5",'Medium retrofit'!$S$6,"")))&amp;IF(F7="Scenario1PBT6",'Medium retrofit'!$T$6,IF(F7="Scenario2PBT6",'Medium retrofit'!$U$6,IF(F7="Scenario3PBT6",'Medium retrofit'!$V$6,"")))&amp;IF(F7="Scenario1PBT7",'Medium retrofit'!$W$6,IF(F7="Scenario2PBT7",'Medium retrofit'!$X$6,IF(F7="Scenario3PBT7",'Medium retrofit'!$Y$6,"")))&amp;IF(F7="Scenario1PBT8",'Medium retrofit'!$Z$6,IF(F7="Scenario2PBT8",'Medium retrofit'!$AA$6,IF(F7="Scenario3PBT8",'Medium retrofit'!$AB$6,"")))&amp;IF(F7="Scenario1PBT9",'Medium retrofit'!$AC$6,IF(F7="Scenario2PBT9",'Medium retrofit'!$AD$6,IF(F7="Scenario3PBT9",'Medium retrofit'!$AE$6,"")))&amp;IF(F7="Scenario1PBT10",'Medium retrofit'!$AF$6,IF(F7="Scenario2PBT10",'Medium retrofit'!$AG$6,IF(F7="Scenario3PBT10",'Medium retrofit'!$AH$6,"")))&amp;IF(F7="Scenario1PBT11",'Medium retrofit'!$AI$6,IF(F7="Scenario2PBT11",'Medium retrofit'!$AJ$6,IF(F7="Scenario3PBT11",'Medium retrofit'!$AK$6,"")))&amp;IF(F7="Scenario1PBT12",'Medium retrofit'!$AL$6,IF(F7="Scenario2PBT12",'Medium retrofit'!$AM$6,IF(F7="Scenario3PBT12",'Medium retrofit'!$AN$6,"")))&amp;IF(F7="Scenario1PBT13",'Medium retrofit'!$AO$6,IF(F7="Scenario2PBT13",'Medium retrofit'!$AP$6,IF(F7="Scenario3PBT13",'Medium retrofit'!$AQ$6,"")))&amp;IF(F7="Scenario1PBT14",'Medium retrofit'!$AR$6,IF(F7="Scenario2PBT14",'Medium retrofit'!$AS$6,IF(F7="Scenario3PBT14",'Medium retrofit'!$AT$6,"")))&amp;IF(F7="Scenario1PBT15",'Medium retrofit'!$AU$6,IF(F7="Scenario2PBT15",'Medium retrofit'!$AV$6,IF(F7="Scenario3PBT15",'Medium retrofit'!$AW$6,"")))</f>
        <v/>
      </c>
      <c r="H7" s="123">
        <f t="shared" ref="H7:H70" si="11">IFERROR(G7*C7,0)</f>
        <v>0</v>
      </c>
      <c r="I7" s="239" t="str">
        <f>IF(F7="Scenario1PBT1",'Medium retrofit'!$E$16,IF(F7="Scenario2PBT1",'Medium retrofit'!$F$16,IF(F7="Scenario3PBT1",'Medium retrofit'!$G$16,"")))&amp;IF(F7="Scenario1PBT2",'Medium retrofit'!$H$16,IF(F7="Scenario2PBT2",'Medium retrofit'!$I$16,IF(F7="Scenario3PBT2",'Medium retrofit'!$J$16,"")))&amp;IF(F7="Scenario1PBT3",'Medium retrofit'!$K$16,IF(F7="Scenario2PBT3",'Medium retrofit'!$L$16,IF(F7="Scenario3PBT3",'Medium retrofit'!$M$16,"")))&amp;IF(F7="Scenario1PBT4",'Medium retrofit'!$N$16,IF(F7="Scenario2PBT4",'Medium retrofit'!$O$16,IF(F7="Scenario3PBT4",'Medium retrofit'!$P$16,"")))&amp;IF(F7="Scenario1PBT5",'Medium retrofit'!$Q$16,IF(F7="Scenario2PBT5",'Medium retrofit'!$R$16,IF(F7="Scenario3PBT5",'Medium retrofit'!$S$16,"")))&amp;IF(F7="Scenario1PBT6",'Medium retrofit'!$T$16,IF(F7="Scenario2PBT6",'Medium retrofit'!$U$16,IF(F7="Scenario3PBT6",'Medium retrofit'!$V$16,"")))&amp;IF(F7="Scenario1PBT7",'Medium retrofit'!$W$16,IF(F7="Scenario2PBT7",'Medium retrofit'!$X$16,IF(F7="Scenario3PBT7",'Medium retrofit'!$Y$16,"")))&amp;IF(F7="Scenario1PBT8",'Medium retrofit'!$Z$16,IF(F7="Scenario2PBT8",'Medium retrofit'!$AA$16,IF(F7="Scenario3PBT8",'Medium retrofit'!$AB$16,"")))&amp;IF(F7="Scenario1PBT9",'Medium retrofit'!$AC$16,IF(F7="Scenario2PBT9",'Medium retrofit'!$AD$16,IF(F7="Scenario3PBT9",'Medium retrofit'!$AE$16,"")))&amp;IF(F7="Scenario1PBT10",'Medium retrofit'!$AF$16,IF(F7="Scenario2PBT10",'Medium retrofit'!$AG$16,IF(F7="Scenario3PBT10",'Medium retrofit'!$AH$16,"")))&amp;IF(F7="Scenario1PBT11",'Medium retrofit'!$AI$16,IF(F7="Scenario2PBT11",'Medium retrofit'!$AJ$16,IF(F7="Scenario3PBT11",'Medium retrofit'!$AK$16,"")))&amp;IF(F7="Scenario1PBT12",'Medium retrofit'!$AL$16,IF(F7="Scenario2PBT12",'Medium retrofit'!$AM$16,IF(F7="Scenario3PBT12",'Medium retrofit'!$AN$16,"")))&amp;IF(F7="Scenario1PBT13",'Medium retrofit'!$AO$16,IF(F7="Scenario2PBT13",'Medium retrofit'!$AP$16,IF(F7="Scenario3PBT13",'Medium retrofit'!$AQ$16,"")))&amp;IF(F7="Scenario1PBT14",'Medium retrofit'!$AR$16,IF(F7="Scenario2PBT14",'Medium retrofit'!$AS$16,IF(F7="Scenario3PBT14",'Medium retrofit'!$AT$16,"")))&amp;IF(F7="Scenario1PBT15",'Medium retrofit'!$AU$16,IF(F7="Scenario2PBT15",'Medium retrofit'!$AV$16,IF(F7="Scenario3PBT15",'Medium retrofit'!$AW$16,"")))</f>
        <v/>
      </c>
      <c r="J7" s="123">
        <f t="shared" ref="J7:J70" si="12">IFERROR(I7*C7,0)</f>
        <v>0</v>
      </c>
      <c r="K7" s="123" t="str">
        <f>IF(F7="Scenario1PBT1",'Medium retrofit'!$E$18,IF(F7="Scenario2PBT1",'Medium retrofit'!$F$18,IF(F7="Scenario3PBT1",'Medium retrofit'!$G$18,"")))&amp;IF(F7="Scenario1PBT2",'Medium retrofit'!$H$18,IF(F7="Scenario2PBT2",'Medium retrofit'!$I$18,IF(F7="Scenario3PBT2",'Medium retrofit'!$J$18,"")))&amp;IF(F7="Scenario1PBT3",'Medium retrofit'!$K$18,IF(F7="Scenario2PBT3",'Medium retrofit'!$L$18,IF(F7="Scenario3PBT3",'Medium retrofit'!$M$18,"")))&amp;IF(F7="Scenario1PBT4",'Medium retrofit'!$N$18,IF(F7="Scenario2PBT4",'Medium retrofit'!$O$18,IF(F7="Scenario3PBT4",'Medium retrofit'!$P$18,"")))&amp;IF(F7="Scenario1PBT5",'Medium retrofit'!$Q$18,IF(F7="Scenario2PBT5",'Medium retrofit'!$R$18,IF(F7="Scenario3PBT5",'Medium retrofit'!$S$18,"")))&amp;IF(F7="Scenario1PBT6",'Medium retrofit'!$T$18,IF(F7="Scenario2PBT6",'Medium retrofit'!$U$18,IF(F7="Scenario3PBT6",'Medium retrofit'!$V$18,"")))&amp;IF(F7="Scenario1PBT7",'Medium retrofit'!$W$18,IF(F7="Scenario2PBT7",'Medium retrofit'!$X$18,IF(F7="Scenario3PBT7",'Medium retrofit'!$Y$18,"")))&amp;IF(F7="Scenario1PBT8",'Medium retrofit'!$Z$18,IF(F7="Scenario2PBT8",'Medium retrofit'!$AA$18,IF(F7="Scenario3PBT8",'Medium retrofit'!$AB$18,"")))&amp;IF(F7="Scenario1PBT9",'Medium retrofit'!$AC$18,IF(F7="Scenario2PBT9",'Medium retrofit'!$AD$18,IF(F7="Scenario3PBT9",'Medium retrofit'!$AE$18,"")))&amp;IF(F7="Scenario1PBT10",'Medium retrofit'!$AF$18,IF(F7="Scenario2PBT10",'Medium retrofit'!$AG$18,IF(F7="Scenario3PBT10",'Medium retrofit'!$AH$18,"")))&amp;IF(F7="Scenario1PBT11",'Medium retrofit'!$AI$18,IF(F7="Scenario2PBT11",'Medium retrofit'!$AJ$18,IF(F7="Scenario3PBT11",'Medium retrofit'!$AK$18,"")))&amp;IF(F7="Scenario1PBT12",'Medium retrofit'!$AL$18,IF(F7="Scenario2PBT12",'Medium retrofit'!$AM$18,IF(F7="Scenario3PBT12",'Medium retrofit'!$AN$18,"")))&amp;IF(F7="Scenario1PBT13",'Medium retrofit'!$AO$18,IF(F7="Scenario2PBT13",'Medium retrofit'!$AP$18,IF(F7="Scenario3PBT13",'Medium retrofit'!$AQ$18,"")))&amp;IF(F7="Scenario1PBT14",'Medium retrofit'!$AR$18,IF(F7="Scenario2PBT14",'Medium retrofit'!$AS$18,IF(F7="Scenario3PBT14",'Medium retrofit'!$AT$18,"")))&amp;IF(F7="Scenario1PBT15",'Medium retrofit'!$AU$18,IF(F7="Scenario2PBT15",'Medium retrofit'!$AV$18,IF(F7="Scenario3PBT15",'Medium retrofit'!$AW$18,"")))</f>
        <v/>
      </c>
      <c r="L7" s="123">
        <f t="shared" ref="L7:L70" si="13">IFERROR(K7*C7,0)</f>
        <v>0</v>
      </c>
      <c r="M7" s="123" t="str">
        <f>IF(F7="Scenario1PBT1",'Medium retrofit'!$E$20,IF(F7="Scenario2PBT1",'Medium retrofit'!$F$20,IF(F7="Scenario3PBT1",'Medium retrofit'!$G$20,"")))&amp;IF(F7="Scenario1PBT2",'Medium retrofit'!$H$20,IF(F7="Scenario2PBT2",'Medium retrofit'!$I$20,IF(F7="Scenario3PBT2",'Medium retrofit'!$J$20,"")))&amp;IF(F7="Scenario1PBT3",'Medium retrofit'!$K$20,IF(F7="Scenario2PBT3",'Medium retrofit'!$L$20,IF(F7="Scenario3PBT3",'Medium retrofit'!$M$20,"")))&amp;IF(F7="Scenario1PBT4",'Medium retrofit'!$N$20,IF(F7="Scenario2PBT4",'Medium retrofit'!$O$20,IF(F7="Scenario3PBT4",'Medium retrofit'!$P$20,"")))&amp;IF(F7="Scenario1PBT5",'Medium retrofit'!$Q$20,IF(F7="Scenario2PBT5",'Medium retrofit'!$R$20,IF(F7="Scenario3PBT5",'Medium retrofit'!$S$20,"")))&amp;IF(F7="Scenario1PBT6",'Medium retrofit'!$T$20,IF(F7="Scenario2PBT6",'Medium retrofit'!$U$20,IF(F7="Scenario3PBT6",'Medium retrofit'!$V$20,"")))&amp;IF(F7="Scenario1PBT7",'Medium retrofit'!$W$20,IF(F7="Scenario2PBT7",'Medium retrofit'!$X$20,IF(F7="Scenario3PBT7",'Medium retrofit'!$Y$20,"")))&amp;IF(F7="Scenario1PBT8",'Medium retrofit'!$Z$20,IF(F7="Scenario2PBT8",'Medium retrofit'!$AA$20,IF(F7="Scenario3PBT8",'Medium retrofit'!$AB$20,"")))&amp;IF(F7="Scenario1PBT9",'Medium retrofit'!$AC$20,IF(F7="Scenario2PBT9",'Medium retrofit'!$AD$20,IF(F7="Scenario3PBT9",'Medium retrofit'!$AE$20,"")))&amp;IF(F7="Scenario1PBT10",'Medium retrofit'!$AF$20,IF(F7="Scenario2PBT10",'Medium retrofit'!$AG$20,IF(F7="Scenario3PBT10",'Medium retrofit'!$AH$20,"")))&amp;IF(F7="Scenario1PBT11",'Medium retrofit'!$AI$20,IF(F7="Scenario2PBT11",'Medium retrofit'!$AJ$20,IF(F7="Scenario3PBT11",'Medium retrofit'!$AK$20,"")))&amp;IF(F7="Scenario1PBT12",'Medium retrofit'!$AL$20,IF(F7="Scenario2PBT12",'Medium retrofit'!$AM$20,IF(F7="Scenario3PBT12",'Medium retrofit'!$AN$20,"")))&amp;IF(F7="Scenario1PBT13",'Medium retrofit'!$AO$20,IF(F7="Scenario2PBT13",'Medium retrofit'!$AP$20,IF(F7="Scenario3PBT13",'Medium retrofit'!$AQ$20,"")))&amp;IF(F7="Scenario1PBT14",'Medium retrofit'!$AR$20,IF(F7="Scenario2PBT14",'Medium retrofit'!$AS$20,IF(F7="Scenario3PBT14",'Medium retrofit'!$AT$20,"")))&amp;IF(F7="Scenario1PBT15",'Medium retrofit'!$AU$20,IF(F7="Scenario2PBT15",'Medium retrofit'!$AV$20,IF(F7="Scenario3PBT15",'Medium retrofit'!$AW$20,"")))</f>
        <v/>
      </c>
      <c r="N7" s="124">
        <f t="shared" ref="N7:N70" si="14">IFERROR(M7*C7,0)</f>
        <v>0</v>
      </c>
      <c r="O7" s="245" t="str">
        <f>IF(F7="Scenario1PBT1",'Medium retrofit'!$E$23,IF(F7="Scenario2PBT1",'Medium retrofit'!$F$23,IF(F7="Scenario3PBT1",'Medium retrofit'!$G$23,"")))&amp;IF(F7="Scenario1PBT2",'Medium retrofit'!$H$23,IF(F7="Scenario2PBT2",'Medium retrofit'!$I$23,IF(F7="Scenario3PBT2",'Medium retrofit'!$J$23,"")))&amp;IF(F7="Scenario1PBT3",'Medium retrofit'!$K$23,IF(F7="Scenario2PBT3",'Medium retrofit'!$L$23,IF(F7="Scenario3PBT3",'Medium retrofit'!$M$23,"")))&amp;IF(F7="Scenario1PBT4",'Medium retrofit'!$N$23,IF(F7="Scenario2PBT4",'Medium retrofit'!$O$23,IF(F7="Scenario3PBT4",'Medium retrofit'!$P$23,"")))&amp;IF(F7="Scenario1PBT5",'Medium retrofit'!$Q$23,IF(F7="Scenario2PBT5",'Medium retrofit'!$R$23,IF(F7="Scenario3PBT5",'Medium retrofit'!$S$23,"")))&amp;IF(F7="Scenario1PBT6",'Medium retrofit'!$T$23,IF(F7="Scenario2PBT6",'Medium retrofit'!$U$23,IF(F7="Scenario3PBT6",'Medium retrofit'!$V$23,"")))&amp;IF(F7="Scenario1PBT7",'Medium retrofit'!$W$23,IF(F7="Scenario2PBT7",'Medium retrofit'!$X$23,IF(F7="Scenario3PBT7",'Medium retrofit'!$Y$23,"")))&amp;IF(F7="Scenario1PBT8",'Medium retrofit'!$Z$23,IF(F7="Scenario2PBT8",'Medium retrofit'!$AA$23,IF(F7="Scenario3PBT8",'Medium retrofit'!$AB$23,"")))&amp;IF(F7="Scenario1PBT9",'Medium retrofit'!$AC$23,IF(F7="Scenario2PBT9",'Medium retrofit'!$AD$23,IF(F7="Scenario3PBT9",'Medium retrofit'!$AE$23,"")))&amp;IF(F7="Scenario1PBT10",'Medium retrofit'!$AF$23,IF(F7="Scenario2PBT10",'Medium retrofit'!$AG$23,IF(F7="Scenario3PBT10",'Medium retrofit'!$AH$23,"")))&amp;IF(F7="Scenario1PBT11",'Medium retrofit'!$AI$23,IF(F7="Scenario2PBT11",'Medium retrofit'!$AJ$23,IF(F7="Scenario3PBT11",'Medium retrofit'!$AK$23,"")))&amp;IF(F7="Scenario1PBT12",'Medium retrofit'!$AL$23,IF(F7="Scenario2PBT12",'Medium retrofit'!$AM$23,IF(F7="Scenario3PBT12",'Medium retrofit'!$AN$23,"")))&amp;IF(F7="Scenario1PBT13",'Medium retrofit'!$AO$23,IF(F7="Scenario2PBT13",'Medium retrofit'!$AP$23,IF(F7="Scenario3PBT13",'Medium retrofit'!$AQ$23,"")))&amp;IF(F7="Scenario1PBT14",'Medium retrofit'!$AR$23,IF(F7="Scenario2PBT14",'Medium retrofit'!$AS$23,IF(F7="Scenario3PBT14",'Medium retrofit'!$AT$23,"")))&amp;IF(F7="Scenario1PBT15",'Medium retrofit'!$AU$23,IF(F7="Scenario2PBT15",'Medium retrofit'!$AV$23,IF(F7="Scenario3PBT15",'Medium retrofit'!$AW$23,"")))</f>
        <v/>
      </c>
      <c r="P7" s="123">
        <f t="shared" ref="P7:P70" si="15">IFERROR(O7*C7,0)</f>
        <v>0</v>
      </c>
      <c r="Q7" s="123" t="str">
        <f>IF(F7="Scenario1PBT1",'Medium retrofit'!$E$25,IF(F7="Scenario2PBT1",'Medium retrofit'!$F$25,IF(F7="Scenario3PBT1",'Medium retrofit'!$G$25,"")))&amp;IF(F7="Scenario1PBT2",'Medium retrofit'!$H$25,IF(F7="Scenario2PBT2",'Medium retrofit'!$I$25,IF(F7="Scenario3PBT2",'Medium retrofit'!$J$25,"")))&amp;IF(F7="Scenario1PBT3",'Medium retrofit'!$K$25,IF(F7="Scenario2PBT3",'Medium retrofit'!$L$25,IF(F7="Scenario3PBT3",'Medium retrofit'!$M$25,"")))&amp;IF(F7="Scenario1PBT4",'Medium retrofit'!$N$25,IF(F7="Scenario2PBT4",'Medium retrofit'!$O$25,IF(F7="Scenario3PBT4",'Medium retrofit'!$P$25,"")))&amp;IF(F7="Scenario1PBT5",'Medium retrofit'!$Q$25,IF(F7="Scenario2PBT5",'Medium retrofit'!$R$25,IF(F7="Scenario3PBT5",'Medium retrofit'!$S$25,"")))&amp;IF(F7="Scenario1PBT6",'Medium retrofit'!$T$25,IF(F7="Scenario2PBT6",'Medium retrofit'!$U$25,IF(F7="Scenario3PBT6",'Medium retrofit'!$V$25,"")))&amp;IF(F7="Scenario1PBT7",'Medium retrofit'!$W$25,IF(F7="Scenario2PBT7",'Medium retrofit'!$X$25,IF(F7="Scenario3PBT7",'Medium retrofit'!$Y$25,"")))&amp;IF(F7="Scenario1PBT8",'Medium retrofit'!$Z$25,IF(F7="Scenario2PBT8",'Medium retrofit'!$AA$25,IF(F7="Scenario3PBT8",'Medium retrofit'!$AB$25,"")))&amp;IF(F7="Scenario1PBT9",'Medium retrofit'!$AC$25,IF(F7="Scenario2PBT9",'Medium retrofit'!$AD$25,IF(F7="Scenario3PBT9",'Medium retrofit'!$AE$25,"")))&amp;IF(F7="Scenario1PBT10",'Medium retrofit'!$AF$25,IF(F7="Scenario2PBT10",'Medium retrofit'!$AG$25,IF(F7="Scenario3PBT10",'Medium retrofit'!$AH$25,"")))&amp;IF(F7="Scenario1PBT11",'Medium retrofit'!$AI$25,IF(F7="Scenario2PBT11",'Medium retrofit'!$AJ$25,IF(F7="Scenario3PBT11",'Medium retrofit'!$AK$25,"")))&amp;IF(F7="Scenario1PBT12",'Medium retrofit'!$AL$25,IF(F7="Scenario2PBT12",'Medium retrofit'!$AM$25,IF(F7="Scenario3PBT12",'Medium retrofit'!$AN$25,"")))&amp;IF(F7="Scenario1PBT13",'Medium retrofit'!$AO$25,IF(F7="Scenario2PBT13",'Medium retrofit'!$AP$25,IF(F7="Scenario3PBT13",'Medium retrofit'!$AQ$25,"")))&amp;IF(F7="Scenario1PBT14",'Medium retrofit'!$AR$25,IF(F7="Scenario2PBT14",'Medium retrofit'!$AS$25,IF(F7="Scenario3PBT14",'Medium retrofit'!$AT$25,"")))&amp;IF(F7="Scenario1PBT15",'Medium retrofit'!$AU$25,IF(F7="Scenario2PBT15",'Medium retrofit'!$AV$25,IF(F7="Scenario3PBT15",'Medium retrofit'!$AW$25,"")))</f>
        <v/>
      </c>
      <c r="R7" s="123">
        <f t="shared" ref="R7:R70" si="16">IFERROR(Q7*C7,0)</f>
        <v>0</v>
      </c>
      <c r="S7" s="123" t="str">
        <f>IF(F7="Scenario1PBT1",'Medium retrofit'!$E$27,IF(F7="Scenario2PBT1",'Medium retrofit'!$F$27,IF(F7="Scenario3PBT1",'Medium retrofit'!$G$27,"")))&amp;IF(F7="Scenario1PBT2",'Medium retrofit'!$H$27,IF(F7="Scenario2PBT2",'Medium retrofit'!$I$27,IF(F7="Scenario3PBT2",'Medium retrofit'!$J$27,"")))&amp;IF(F7="Scenario1PBT3",'Medium retrofit'!$K$27,IF(F7="Scenario2PBT3",'Medium retrofit'!$L$27,IF(F7="Scenario3PBT3",'Medium retrofit'!$M$27,"")))&amp;IF(F7="Scenario1PBT4",'Medium retrofit'!$N$27,IF(F7="Scenario2PBT4",'Medium retrofit'!$O$27,IF(F7="Scenario3PBT4",'Medium retrofit'!$P$27,"")))&amp;IF(F7="Scenario1PBT5",'Medium retrofit'!$Q$27,IF(F7="Scenario2PBT5",'Medium retrofit'!$R$27,IF(F7="Scenario3PBT5",'Medium retrofit'!$S$27,"")))&amp;IF(F7="Scenario1PBT6",'Medium retrofit'!$T$27,IF(F7="Scenario2PBT6",'Medium retrofit'!$U$27,IF(F7="Scenario3PBT6",'Medium retrofit'!$V$27,"")))&amp;IF(F7="Scenario1PBT7",'Medium retrofit'!$W$27,IF(F7="Scenario2PBT7",'Medium retrofit'!$X$27,IF(F7="Scenario3PBT7",'Medium retrofit'!$Y$27,"")))&amp;IF(F7="Scenario1PBT8",'Medium retrofit'!$Z$27,IF(F7="Scenario2PBT8",'Medium retrofit'!$AA$27,IF(F7="Scenario3PBT8",'Medium retrofit'!$AB$27,"")))&amp;IF(F7="Scenario1PBT9",'Medium retrofit'!$AC$27,IF(F7="Scenario2PBT9",'Medium retrofit'!$AD$27,IF(F7="Scenario3PBT9",'Medium retrofit'!$AE$27,"")))&amp;IF(F7="Scenario1PBT10",'Medium retrofit'!$AF$27,IF(F7="Scenario2PBT10",'Medium retrofit'!$AG$27,IF(F7="Scenario3PBT10",'Medium retrofit'!$AH$27,"")))&amp;IF(F7="Scenario1PBT11",'Medium retrofit'!$AI$27,IF(F7="Scenario2PBT11",'Medium retrofit'!$AJ$27,IF(F7="Scenario3PBT11",'Medium retrofit'!$AK$27,"")))&amp;IF(F7="Scenario1PBT12",'Medium retrofit'!$AL$27,IF(F7="Scenario2PBT12",'Medium retrofit'!$AM$27,IF(F7="Scenario3PBT12",'Medium retrofit'!$AN$27,"")))&amp;IF(F7="Scenario1PBT13",'Medium retrofit'!$AO$27,IF(F7="Scenario2PBT13",'Medium retrofit'!$AP$27,IF(F7="Scenario3PBT13",'Medium retrofit'!$AQ$27,"")))&amp;IF(F7="Scenario1PBT14",'Medium retrofit'!$AR$27,IF(F7="Scenario2PBT14",'Medium retrofit'!$AS$27,IF(F7="Scenario3PBT14",'Medium retrofit'!$AT$27,"")))&amp;IF(F7="Scenario1PBT15",'Medium retrofit'!$AU$27,IF(F7="Scenario2PBT15",'Medium retrofit'!$AV$27,IF(F7="Scenario3PBT15",'Medium retrofit'!$AW$27,"")))</f>
        <v/>
      </c>
      <c r="T7" s="246">
        <f t="shared" ref="T7:T70" si="17">IFERROR(S7*C7,0)</f>
        <v>0</v>
      </c>
      <c r="U7" s="245" t="str">
        <f>IF(F7="Scenario1PBT1",'Medium retrofit'!$E$38,IF(F7="Scenario2PBT1",'Medium retrofit'!$F$38,IF(F7="Scenario3PBT1",'Medium retrofit'!$G$38,"")))&amp;IF(F7="Scenario1PBT2",'Medium retrofit'!$H$38,IF(F7="Scenario2PBT2",'Medium retrofit'!$I$38,IF(F7="Scenario3PBT2",'Medium retrofit'!$J$38,"")))&amp;IF(F7="Scenario1PBT3",'Medium retrofit'!$K$38,IF(F7="Scenario2PBT3",'Medium retrofit'!$L$38,IF(F7="Scenario3PBT3",'Medium retrofit'!$M$38,"")))&amp;IF(F7="Scenario1PBT4",'Medium retrofit'!$N$38,IF(F7="Scenario2PBT4",'Medium retrofit'!$O$38,IF(F7="Scenario3PBT4",'Medium retrofit'!$P$38,"")))&amp;IF(F7="Scenario1PBT5",'Medium retrofit'!$Q$38,IF(F7="Scenario2PBT5",'Medium retrofit'!$R$38,IF(F7="Scenario3PBT5",'Medium retrofit'!$S$38,"")))&amp;IF(F7="Scenario1PBT6",'Medium retrofit'!$T$38,IF(F7="Scenario2PBT6",'Medium retrofit'!$U$38,IF(F7="Scenario3PBT6",'Medium retrofit'!$V$38,"")))&amp;IF(F7="Scenario1PBT7",'Medium retrofit'!$W$38,IF(F7="Scenario2PBT7",'Medium retrofit'!$X$38,IF(F7="Scenario3PBT7",'Medium retrofit'!$Y$38,"")))&amp;IF(F7="Scenario1PBT8",'Medium retrofit'!$Z$38,IF(F7="Scenario2PBT8",'Medium retrofit'!$AA$38,IF(F7="Scenario3PBT8",'Medium retrofit'!$AB$38,"")))&amp;IF(F7="Scenario1PBT9",'Medium retrofit'!$AC$38,IF(F7="Scenario2PBT9",'Medium retrofit'!$AD$38,IF(F7="Scenario3PBT9",'Medium retrofit'!$AE$38,"")))&amp;IF(F7="Scenario1PBT10",'Medium retrofit'!$AF$38,IF(F7="Scenario2PBT10",'Medium retrofit'!$AG$38,IF(F7="Scenario3PBT10",'Medium retrofit'!$AH$38,"")))&amp;IF(F7="Scenario1PBT11",'Medium retrofit'!$AI$38,IF(F7="Scenario2PBT11",'Medium retrofit'!$AJ$38,IF(F7="Scenario3PBT11",'Medium retrofit'!$AK$38,"")))&amp;IF(F7="Scenario1PBT12",'Medium retrofit'!$AL$38,IF(F7="Scenario2PBT12",'Medium retrofit'!$AM$38,IF(F7="Scenario3PBT12",'Medium retrofit'!$AN$38,"")))&amp;IF(F7="Scenario1PBT13",'Medium retrofit'!$AO$38,IF(F7="Scenario2PBT13",'Medium retrofit'!$AP$38,IF(F7="Scenario3PBT13",'Medium retrofit'!$AQ$38,"")))&amp;IF(F7="Scenario1PBT14",'Medium retrofit'!$AR$38,IF(F7="Scenario2PBT14",'Medium retrofit'!$AS$38,IF(F7="Scenario3PBT14",'Medium retrofit'!$AT$38,"")))&amp;IF(F7="Scenario1PBT15",'Medium retrofit'!$AU$38,IF(F7="Scenario2PBT15",'Medium retrofit'!$AV$38,IF(F7="Scenario3PBT15",'Medium retrofit'!$AW$38,"")))</f>
        <v/>
      </c>
      <c r="V7" s="123">
        <f t="shared" ref="V7:V70" si="18">IFERROR(U7*C7,0)</f>
        <v>0</v>
      </c>
      <c r="W7" s="123" t="str">
        <f>IF(F7="Scenario1PBT1",'Medium retrofit'!$E$40,IF(F7="Scenario2PBT1",'Medium retrofit'!$F$40,IF(F7="Scenario3PBT1",'Medium retrofit'!$G$40,"")))&amp;IF(F7="Scenario1PBT2",'Medium retrofit'!$H$40,IF(F7="Scenario2PBT2",'Medium retrofit'!$I$40,IF(F7="Scenario3PBT2",'Medium retrofit'!$J$40,"")))&amp;IF(F7="Scenario1PBT3",'Medium retrofit'!$K$40,IF(F7="Scenario2PBT3",'Medium retrofit'!$L$40,IF(F7="Scenario3PBT3",'Medium retrofit'!$M$40,"")))&amp;IF(F7="Scenario1PBT4",'Medium retrofit'!$N$40,IF(F7="Scenario2PBT4",'Medium retrofit'!$O$40,IF(F7="Scenario3PBT4",'Medium retrofit'!$P$40,"")))&amp;IF(F7="Scenario1PBT5",'Medium retrofit'!$Q$40,IF(F7="Scenario2PBT5",'Medium retrofit'!$R$40,IF(F7="Scenario3PBT5",'Medium retrofit'!$S$40,"")))&amp;IF(F7="Scenario1PBT6",'Medium retrofit'!$T$40,IF(F7="Scenario2PBT6",'Medium retrofit'!$U$40,IF(F7="Scenario3PBT6",'Medium retrofit'!$V$40,"")))&amp;IF(F7="Scenario1PBT7",'Medium retrofit'!$W$40,IF(F7="Scenario2PBT7",'Medium retrofit'!$X$40,IF(F7="Scenario3PBT7",'Medium retrofit'!$Y$40,"")))&amp;IF(F7="Scenario1PBT8",'Medium retrofit'!$Z$40,IF(F7="Scenario2PBT8",'Medium retrofit'!$AA$40,IF(F7="Scenario3PBT8",'Medium retrofit'!$AB$40,"")))&amp;IF(F7="Scenario1PBT9",'Medium retrofit'!$AC$40,IF(F7="Scenario2PBT9",'Medium retrofit'!$AD$40,IF(F7="Scenario3PBT9",'Medium retrofit'!$AE$40,"")))&amp;IF(F7="Scenario1PBT10",'Medium retrofit'!$AF$40,IF(F7="Scenario2PBT10",'Medium retrofit'!$AG$40,IF(F7="Scenario3PBT10",'Medium retrofit'!$AH$40,"")))&amp;IF(F7="Scenario1PBT11",'Medium retrofit'!$AI$40,IF(F7="Scenario2PBT11",'Medium retrofit'!$AJ$40,IF(F7="Scenario3PBT11",'Medium retrofit'!$AK$40,"")))&amp;IF(F7="Scenario1PBT12",'Medium retrofit'!$AL$40,IF(F7="Scenario2PBT12",'Medium retrofit'!$AM$40,IF(F7="Scenario3PBT12",'Medium retrofit'!$AN$40,"")))&amp;IF(F7="Scenario1PBT13",'Medium retrofit'!$AO$40,IF(F7="Scenario2PBT13",'Medium retrofit'!$AP$40,IF(F7="Scenario3PBT13",'Medium retrofit'!$AQ$40,"")))&amp;IF(F7="Scenario1PBT14",'Medium retrofit'!$AR$40,IF(F7="Scenario2PBT14",'Medium retrofit'!$AS$40,IF(F7="Scenario3PBT14",'Medium retrofit'!$AT$40,"")))&amp;IF(F7="Scenario1PBT15",'Medium retrofit'!$AU$40,IF(F7="Scenario2PBT15",'Medium retrofit'!$AV$40,IF(F7="Scenario3PBT15",'Medium retrofit'!$AW$40,"")))</f>
        <v/>
      </c>
      <c r="X7" s="123">
        <f t="shared" ref="X7:X70" si="19">IFERROR(W7*C7,0)</f>
        <v>0</v>
      </c>
      <c r="Y7" s="123" t="str">
        <f>IF(F7="Scenario1PBT1",'Medium retrofit'!$E$42,IF(F7="Scenario2PBT1",'Medium retrofit'!$F$42,IF(F7="Scenario3PBT1",'Medium retrofit'!$G$42,"")))&amp;IF(F7="Scenario1PBT2",'Medium retrofit'!$H$42,IF(F7="Scenario2PBT2",'Medium retrofit'!$I$42,IF(F7="Scenario3PBT2",'Medium retrofit'!$J$42,"")))&amp;IF(F7="Scenario1PBT3",'Medium retrofit'!$K$42,IF(F7="Scenario2PBT3",'Medium retrofit'!$L$42,IF(F7="Scenario3PBT3",'Medium retrofit'!$M$42,"")))&amp;IF(F7="Scenario1PBT4",'Medium retrofit'!$N$42,IF(F7="Scenario2PBT4",'Medium retrofit'!$O$42,IF(F7="Scenario3PBT4",'Medium retrofit'!$P$42,"")))&amp;IF(F7="Scenario1PBT5",'Medium retrofit'!$Q$42,IF(F7="Scenario2PBT5",'Medium retrofit'!$R$42,IF(F7="Scenario3PBT5",'Medium retrofit'!$S$42,"")))&amp;IF(F7="Scenario1PBT6",'Medium retrofit'!$T$42,IF(F7="Scenario2PBT6",'Medium retrofit'!$U$42,IF(F7="Scenario3PBT6",'Medium retrofit'!$V$42,"")))&amp;IF(F7="Scenario1PBT7",'Medium retrofit'!$W$42,IF(F7="Scenario2PBT7",'Medium retrofit'!$X$42,IF(F7="Scenario3PBT7",'Medium retrofit'!$Y$42,"")))&amp;IF(F7="Scenario1PBT8",'Medium retrofit'!$Z$42,IF(F7="Scenario2PBT8",'Medium retrofit'!$AA$42,IF(F7="Scenario3PBT8",'Medium retrofit'!$AB$42,"")))&amp;IF(F7="Scenario1PBT9",'Medium retrofit'!$AC$42,IF(F7="Scenario2PBT9",'Medium retrofit'!$AD$42,IF(F7="Scenario3PBT9",'Medium retrofit'!$AE$42,"")))&amp;IF(F7="Scenario1PBT10",'Medium retrofit'!$AF$42,IF(F7="Scenario2PBT10",'Medium retrofit'!$AG$42,IF(F7="Scenario3PBT10",'Medium retrofit'!$AH$42,"")))&amp;IF(F7="Scenario1PBT11",'Medium retrofit'!$AI$42,IF(F7="Scenario2PBT11",'Medium retrofit'!$AJ$42,IF(F7="Scenario3PBT11",'Medium retrofit'!$AK$42,"")))&amp;IF(F7="Scenario1PBT12",'Medium retrofit'!$AL$42,IF(F7="Scenario2PBT12",'Medium retrofit'!$AM$42,IF(F7="Scenario3PBT12",'Medium retrofit'!$AN$42,"")))&amp;IF(F7="Scenario1PBT13",'Medium retrofit'!$AO$42,IF(F7="Scenario2PBT13",'Medium retrofit'!$AP$42,IF(F7="Scenario3PBT13",'Medium retrofit'!$AQ$42,"")))&amp;IF(F7="Scenario1PBT14",'Medium retrofit'!$AR$42,IF(F7="Scenario2PBT14",'Medium retrofit'!$AS$42,IF(F7="Scenario3PBT14",'Medium retrofit'!$AT$42,"")))&amp;IF(F7="Scenario1PBT15",'Medium retrofit'!$AU$42,IF(F7="Scenario2PBT15",'Medium retrofit'!$AV$42,IF(F7="Scenario3PBT15",'Medium retrofit'!$AW$42,"")))</f>
        <v/>
      </c>
      <c r="Z7" s="123">
        <f t="shared" ref="Z7:Z70" si="20">IFERROR(Y7*C7,0)</f>
        <v>0</v>
      </c>
      <c r="AA7" s="239" t="str">
        <f>IF(F7="Scenario1PBT1",'Medium retrofit'!$E$101,IF(F7="Scenario2PBT1",'Medium retrofit'!$F$101,IF(F7="Scenario3PBT1",'Medium retrofit'!$G$101,"")))&amp;IF(F7="Scenario1PBT2",'Medium retrofit'!$H$101,IF(F7="Scenario2PBT2",'Medium retrofit'!$I$101,IF(F7="Scenario3PBT2",'Medium retrofit'!$J$101,"")))&amp;IF(F7="Scenario1PBT3",'Medium retrofit'!$K$101,IF(F7="Scenario2PBT3",'Medium retrofit'!$L$101,IF(F7="Scenario3PBT3",'Medium retrofit'!$M$101,"")))&amp;IF(F7="Scenario1PBT4",'Medium retrofit'!$N$101,IF(F7="Scenario2PBT4",'Medium retrofit'!$O$101,IF(F7="Scenario3PBT4",'Medium retrofit'!$P$101,"")))&amp;IF(F7="Scenario1PBT5",'Medium retrofit'!$Q$101,IF(F7="Scenario2PBT5",'Medium retrofit'!$R$101,IF(F7="Scenario3PBT5",'Medium retrofit'!$S$101,"")))&amp;IF(F7="Scenario1PBT6",'Medium retrofit'!$T$101,IF(F7="Scenario2PBT6",'Medium retrofit'!$U$101,IF(F7="Scenario3PBT6",'Medium retrofit'!$V$101,"")))&amp;IF(F7="Scenario1PBT7",'Medium retrofit'!$W$101,IF(F7="Scenario2PBT7",'Medium retrofit'!$X$101,IF(F7="Scenario3PBT7",'Medium retrofit'!$Y$101,"")))&amp;IF(F7="Scenario1PBT8",'Medium retrofit'!$Z$101,IF(F7="Scenario2PBT8",'Medium retrofit'!$AA$101,IF(F7="Scenario3PBT8",'Medium retrofit'!$AB$101,"")))&amp;IF(F7="Scenario1PBT9",'Medium retrofit'!$AC$101,IF(F7="Scenario2PBT9",'Medium retrofit'!$AD$101,IF(F7="Scenario3PBT9",'Medium retrofit'!$AE$101,"")))&amp;IF(F7="Scenario1PBT10",'Medium retrofit'!$AF$101,IF(F7="Scenario2PBT10",'Medium retrofit'!$AG$101,IF(F7="Scenario3PBT10",'Medium retrofit'!$AH$101,"")))&amp;IF(F7="Scenario1PBT11",'Medium retrofit'!$AI$101,IF(F7="Scenario2PBT11",'Medium retrofit'!$AJ$101,IF(F7="Scenario3PBT11",'Medium retrofit'!$AK$101,"")))&amp;IF(F7="Scenario1PBT12",'Medium retrofit'!$AL$101,IF(F7="Scenario2PBT12",'Medium retrofit'!$AM$101,IF(F7="Scenario3PBT12",'Medium retrofit'!$AN$101,"")))&amp;IF(F7="Scenario1PBT13",'Medium retrofit'!$AO$101,IF(F7="Scenario2PBT13",'Medium retrofit'!$AP$101,IF(F7="Scenario3PBT13",'Medium retrofit'!$AQ$101,"")))&amp;IF(F7="Scenario1PBT14",'Medium retrofit'!$AR$101,IF(F7="Scenario2PBT14",'Medium retrofit'!$AS$101,IF(F7="Scenario3PBT14",'Medium retrofit'!$AT$101,"")))&amp;IF(F7="Scenario1PBT15",'Medium retrofit'!$AU$101,IF(F7="Scenario2PBT15",'Medium retrofit'!$AV$101,IF(F7="Scenario3PBT15",'Medium retrofit'!$AW$101,"")))</f>
        <v/>
      </c>
      <c r="AB7" s="242">
        <f t="shared" ref="AB7:AB70" si="21">IFERROR(C7*AA7,0)</f>
        <v>0</v>
      </c>
      <c r="AC7" s="247">
        <f>IFERROR('Projection_Base-case'!G7-G7,0)</f>
        <v>0</v>
      </c>
      <c r="AD7" s="123">
        <f t="shared" si="0"/>
        <v>0</v>
      </c>
      <c r="AE7" s="123">
        <f>IFERROR(100*AC7/'Projection_Base-case'!G7,0)</f>
        <v>0</v>
      </c>
      <c r="AF7" s="123">
        <f>IFERROR('Projection_Base-case'!I7-I7,0)</f>
        <v>0</v>
      </c>
      <c r="AG7" s="123">
        <f t="shared" si="1"/>
        <v>0</v>
      </c>
      <c r="AH7" s="123">
        <f>IFERROR(100*AF7/'Projection_Base-case'!I7,0)</f>
        <v>0</v>
      </c>
      <c r="AI7" s="123">
        <f>IFERROR('Projection_Base-case'!K7-K7,0)</f>
        <v>0</v>
      </c>
      <c r="AJ7" s="123">
        <f t="shared" si="2"/>
        <v>0</v>
      </c>
      <c r="AK7" s="123">
        <f>IFERROR(100*AI7/'Projection_Base-case'!K7,0)</f>
        <v>0</v>
      </c>
      <c r="AL7" s="123">
        <f>IFERROR(M7-'Projection_Base-case'!M7,0)</f>
        <v>0</v>
      </c>
      <c r="AM7" s="123">
        <f t="shared" si="3"/>
        <v>0</v>
      </c>
      <c r="AN7" s="179">
        <f>IFERROR(IF('Projection_Base-case'!N7&gt;0,100*AM7/'Projection_Base-case'!N7,100*AM7/N7),0)</f>
        <v>0</v>
      </c>
      <c r="AO7" s="245">
        <f>IFERROR('Projection_Base-case'!O7-O7,0)</f>
        <v>0</v>
      </c>
      <c r="AP7" s="123">
        <f t="shared" si="4"/>
        <v>0</v>
      </c>
      <c r="AQ7" s="123">
        <f>IFERROR(100*AO7/'Projection_Base-case'!O7,0)</f>
        <v>0</v>
      </c>
      <c r="AR7" s="123">
        <f>IFERROR('Projection_Base-case'!Q7-Q7,0)</f>
        <v>0</v>
      </c>
      <c r="AS7" s="123">
        <f t="shared" si="5"/>
        <v>0</v>
      </c>
      <c r="AT7" s="123">
        <f>IFERROR(100*AR7/'Projection_Base-case'!Q7,0)</f>
        <v>0</v>
      </c>
      <c r="AU7" s="123">
        <f>IFERROR('Projection_Base-case'!S7-S7,0)</f>
        <v>0</v>
      </c>
      <c r="AV7" s="123">
        <f t="shared" si="6"/>
        <v>0</v>
      </c>
      <c r="AW7" s="124">
        <f>IFERROR(100*AU7/'Projection_Base-case'!S7,0)</f>
        <v>0</v>
      </c>
      <c r="AX7" s="245">
        <f>IFERROR('Projection_Base-case'!U7-U7,0)</f>
        <v>0</v>
      </c>
      <c r="AY7" s="123">
        <f t="shared" si="7"/>
        <v>0</v>
      </c>
      <c r="AZ7" s="123">
        <f>IFERROR(100*AX7/'Projection_Base-case'!U7,0)</f>
        <v>0</v>
      </c>
      <c r="BA7" s="123">
        <f>IFERROR('Projection_Base-case'!W7-W7,0)</f>
        <v>0</v>
      </c>
      <c r="BB7" s="123">
        <f t="shared" si="8"/>
        <v>0</v>
      </c>
      <c r="BC7" s="123">
        <f>IFERROR(100*BA7/'Projection_Base-case'!W7,0)</f>
        <v>0</v>
      </c>
      <c r="BD7" s="123">
        <f>IFERROR('Projection_Base-case'!Y7-Y7,0)</f>
        <v>0</v>
      </c>
      <c r="BE7" s="123">
        <f t="shared" si="9"/>
        <v>0</v>
      </c>
      <c r="BF7" s="123">
        <f>IFERROR(100*BD7/'Projection_Base-case'!Y7,0)</f>
        <v>0</v>
      </c>
      <c r="BG7" s="178">
        <f t="shared" ref="BG7:BG70" si="22">IFERROR(AB7/AY7,0)</f>
        <v>0</v>
      </c>
      <c r="BH7" s="179">
        <f t="shared" ref="BH7:BH70" si="23">IFERROR(AB7/AD7,0)</f>
        <v>0</v>
      </c>
    </row>
    <row r="8" spans="1:60">
      <c r="A8" s="165">
        <v>3</v>
      </c>
      <c r="B8" s="239">
        <f>IF('Projection_Base-case'!B8&lt;&gt;"",'Projection_Base-case'!B8,0)</f>
        <v>0</v>
      </c>
      <c r="C8" s="239">
        <f>IF('Projection_Base-case'!C8&lt;&gt;"",'Projection_Base-case'!C8,0)</f>
        <v>0</v>
      </c>
      <c r="D8" s="239">
        <f>IF('Projection_Base-case'!D8&lt;&gt;"",'Projection_Base-case'!D8,0)</f>
        <v>0</v>
      </c>
      <c r="E8" s="164" t="str">
        <f>IF(AND('Résultats medium'!$AC$3="OUI",'Résultats medium'!E7&lt;&gt;""),'Résultats medium'!E7,IF(OR(D8="PBT1",D8="PBT4",D8="PBT5",D8="PBT6",D8="PBT7",D8="PBT8",D8="PBT10"),"Scenario1",IF(OR(D8="PBT3",D8="PBT9"),"Scenario3",IF(OR(D8="PBT2"),"Scenario2",""))))</f>
        <v/>
      </c>
      <c r="F8" s="240" t="str">
        <f t="shared" si="10"/>
        <v>0</v>
      </c>
      <c r="G8" s="241" t="str">
        <f>IF(F8="Scenario1PBT1",'Medium retrofit'!$E$6,IF(F8="Scenario2PBT1",'Medium retrofit'!$F$6,IF(F8="Scenario3PBT1",'Medium retrofit'!$G$6,"")))&amp;IF(F8="Scenario1PBT2",'Medium retrofit'!$H$6,IF(F8="Scenario2PBT2",'Medium retrofit'!$I$6,IF(F8="Scenario3PBT2",'Medium retrofit'!$J$6,"")))&amp;IF(F8="Scenario1PBT3",'Medium retrofit'!$K$6,IF(F8="Scenario2PBT3",'Medium retrofit'!$L$6,IF(F8="Scenario3PBT3",'Medium retrofit'!$M$6,"")))&amp;IF(F8="Scenario1PBT4",'Medium retrofit'!$N$6,IF(F8="Scenario2PBT4",'Medium retrofit'!$O$6,IF(F8="Scenario3PBT4",'Medium retrofit'!$P$6,"")))&amp;IF(F8="Scenario1PBT5",'Medium retrofit'!$Q$6,IF(F8="Scenario2PBT5",'Medium retrofit'!$R$6,IF(F8="Scenario3PBT5",'Medium retrofit'!$S$6,"")))&amp;IF(F8="Scenario1PBT6",'Medium retrofit'!$T$6,IF(F8="Scenario2PBT6",'Medium retrofit'!$U$6,IF(F8="Scenario3PBT6",'Medium retrofit'!$V$6,"")))&amp;IF(F8="Scenario1PBT7",'Medium retrofit'!$W$6,IF(F8="Scenario2PBT7",'Medium retrofit'!$X$6,IF(F8="Scenario3PBT7",'Medium retrofit'!$Y$6,"")))&amp;IF(F8="Scenario1PBT8",'Medium retrofit'!$Z$6,IF(F8="Scenario2PBT8",'Medium retrofit'!$AA$6,IF(F8="Scenario3PBT8",'Medium retrofit'!$AB$6,"")))&amp;IF(F8="Scenario1PBT9",'Medium retrofit'!$AC$6,IF(F8="Scenario2PBT9",'Medium retrofit'!$AD$6,IF(F8="Scenario3PBT9",'Medium retrofit'!$AE$6,"")))&amp;IF(F8="Scenario1PBT10",'Medium retrofit'!$AF$6,IF(F8="Scenario2PBT10",'Medium retrofit'!$AG$6,IF(F8="Scenario3PBT10",'Medium retrofit'!$AH$6,"")))&amp;IF(F8="Scenario1PBT11",'Medium retrofit'!$AI$6,IF(F8="Scenario2PBT11",'Medium retrofit'!$AJ$6,IF(F8="Scenario3PBT11",'Medium retrofit'!$AK$6,"")))&amp;IF(F8="Scenario1PBT12",'Medium retrofit'!$AL$6,IF(F8="Scenario2PBT12",'Medium retrofit'!$AM$6,IF(F8="Scenario3PBT12",'Medium retrofit'!$AN$6,"")))&amp;IF(F8="Scenario1PBT13",'Medium retrofit'!$AO$6,IF(F8="Scenario2PBT13",'Medium retrofit'!$AP$6,IF(F8="Scenario3PBT13",'Medium retrofit'!$AQ$6,"")))&amp;IF(F8="Scenario1PBT14",'Medium retrofit'!$AR$6,IF(F8="Scenario2PBT14",'Medium retrofit'!$AS$6,IF(F8="Scenario3PBT14",'Medium retrofit'!$AT$6,"")))&amp;IF(F8="Scenario1PBT15",'Medium retrofit'!$AU$6,IF(F8="Scenario2PBT15",'Medium retrofit'!$AV$6,IF(F8="Scenario3PBT15",'Medium retrofit'!$AW$6,"")))</f>
        <v/>
      </c>
      <c r="H8" s="123">
        <f t="shared" si="11"/>
        <v>0</v>
      </c>
      <c r="I8" s="239" t="str">
        <f>IF(F8="Scenario1PBT1",'Medium retrofit'!$E$16,IF(F8="Scenario2PBT1",'Medium retrofit'!$F$16,IF(F8="Scenario3PBT1",'Medium retrofit'!$G$16,"")))&amp;IF(F8="Scenario1PBT2",'Medium retrofit'!$H$16,IF(F8="Scenario2PBT2",'Medium retrofit'!$I$16,IF(F8="Scenario3PBT2",'Medium retrofit'!$J$16,"")))&amp;IF(F8="Scenario1PBT3",'Medium retrofit'!$K$16,IF(F8="Scenario2PBT3",'Medium retrofit'!$L$16,IF(F8="Scenario3PBT3",'Medium retrofit'!$M$16,"")))&amp;IF(F8="Scenario1PBT4",'Medium retrofit'!$N$16,IF(F8="Scenario2PBT4",'Medium retrofit'!$O$16,IF(F8="Scenario3PBT4",'Medium retrofit'!$P$16,"")))&amp;IF(F8="Scenario1PBT5",'Medium retrofit'!$Q$16,IF(F8="Scenario2PBT5",'Medium retrofit'!$R$16,IF(F8="Scenario3PBT5",'Medium retrofit'!$S$16,"")))&amp;IF(F8="Scenario1PBT6",'Medium retrofit'!$T$16,IF(F8="Scenario2PBT6",'Medium retrofit'!$U$16,IF(F8="Scenario3PBT6",'Medium retrofit'!$V$16,"")))&amp;IF(F8="Scenario1PBT7",'Medium retrofit'!$W$16,IF(F8="Scenario2PBT7",'Medium retrofit'!$X$16,IF(F8="Scenario3PBT7",'Medium retrofit'!$Y$16,"")))&amp;IF(F8="Scenario1PBT8",'Medium retrofit'!$Z$16,IF(F8="Scenario2PBT8",'Medium retrofit'!$AA$16,IF(F8="Scenario3PBT8",'Medium retrofit'!$AB$16,"")))&amp;IF(F8="Scenario1PBT9",'Medium retrofit'!$AC$16,IF(F8="Scenario2PBT9",'Medium retrofit'!$AD$16,IF(F8="Scenario3PBT9",'Medium retrofit'!$AE$16,"")))&amp;IF(F8="Scenario1PBT10",'Medium retrofit'!$AF$16,IF(F8="Scenario2PBT10",'Medium retrofit'!$AG$16,IF(F8="Scenario3PBT10",'Medium retrofit'!$AH$16,"")))&amp;IF(F8="Scenario1PBT11",'Medium retrofit'!$AI$16,IF(F8="Scenario2PBT11",'Medium retrofit'!$AJ$16,IF(F8="Scenario3PBT11",'Medium retrofit'!$AK$16,"")))&amp;IF(F8="Scenario1PBT12",'Medium retrofit'!$AL$16,IF(F8="Scenario2PBT12",'Medium retrofit'!$AM$16,IF(F8="Scenario3PBT12",'Medium retrofit'!$AN$16,"")))&amp;IF(F8="Scenario1PBT13",'Medium retrofit'!$AO$16,IF(F8="Scenario2PBT13",'Medium retrofit'!$AP$16,IF(F8="Scenario3PBT13",'Medium retrofit'!$AQ$16,"")))&amp;IF(F8="Scenario1PBT14",'Medium retrofit'!$AR$16,IF(F8="Scenario2PBT14",'Medium retrofit'!$AS$16,IF(F8="Scenario3PBT14",'Medium retrofit'!$AT$16,"")))&amp;IF(F8="Scenario1PBT15",'Medium retrofit'!$AU$16,IF(F8="Scenario2PBT15",'Medium retrofit'!$AV$16,IF(F8="Scenario3PBT15",'Medium retrofit'!$AW$16,"")))</f>
        <v/>
      </c>
      <c r="J8" s="123">
        <f t="shared" si="12"/>
        <v>0</v>
      </c>
      <c r="K8" s="123" t="str">
        <f>IF(F8="Scenario1PBT1",'Medium retrofit'!$E$18,IF(F8="Scenario2PBT1",'Medium retrofit'!$F$18,IF(F8="Scenario3PBT1",'Medium retrofit'!$G$18,"")))&amp;IF(F8="Scenario1PBT2",'Medium retrofit'!$H$18,IF(F8="Scenario2PBT2",'Medium retrofit'!$I$18,IF(F8="Scenario3PBT2",'Medium retrofit'!$J$18,"")))&amp;IF(F8="Scenario1PBT3",'Medium retrofit'!$K$18,IF(F8="Scenario2PBT3",'Medium retrofit'!$L$18,IF(F8="Scenario3PBT3",'Medium retrofit'!$M$18,"")))&amp;IF(F8="Scenario1PBT4",'Medium retrofit'!$N$18,IF(F8="Scenario2PBT4",'Medium retrofit'!$O$18,IF(F8="Scenario3PBT4",'Medium retrofit'!$P$18,"")))&amp;IF(F8="Scenario1PBT5",'Medium retrofit'!$Q$18,IF(F8="Scenario2PBT5",'Medium retrofit'!$R$18,IF(F8="Scenario3PBT5",'Medium retrofit'!$S$18,"")))&amp;IF(F8="Scenario1PBT6",'Medium retrofit'!$T$18,IF(F8="Scenario2PBT6",'Medium retrofit'!$U$18,IF(F8="Scenario3PBT6",'Medium retrofit'!$V$18,"")))&amp;IF(F8="Scenario1PBT7",'Medium retrofit'!$W$18,IF(F8="Scenario2PBT7",'Medium retrofit'!$X$18,IF(F8="Scenario3PBT7",'Medium retrofit'!$Y$18,"")))&amp;IF(F8="Scenario1PBT8",'Medium retrofit'!$Z$18,IF(F8="Scenario2PBT8",'Medium retrofit'!$AA$18,IF(F8="Scenario3PBT8",'Medium retrofit'!$AB$18,"")))&amp;IF(F8="Scenario1PBT9",'Medium retrofit'!$AC$18,IF(F8="Scenario2PBT9",'Medium retrofit'!$AD$18,IF(F8="Scenario3PBT9",'Medium retrofit'!$AE$18,"")))&amp;IF(F8="Scenario1PBT10",'Medium retrofit'!$AF$18,IF(F8="Scenario2PBT10",'Medium retrofit'!$AG$18,IF(F8="Scenario3PBT10",'Medium retrofit'!$AH$18,"")))&amp;IF(F8="Scenario1PBT11",'Medium retrofit'!$AI$18,IF(F8="Scenario2PBT11",'Medium retrofit'!$AJ$18,IF(F8="Scenario3PBT11",'Medium retrofit'!$AK$18,"")))&amp;IF(F8="Scenario1PBT12",'Medium retrofit'!$AL$18,IF(F8="Scenario2PBT12",'Medium retrofit'!$AM$18,IF(F8="Scenario3PBT12",'Medium retrofit'!$AN$18,"")))&amp;IF(F8="Scenario1PBT13",'Medium retrofit'!$AO$18,IF(F8="Scenario2PBT13",'Medium retrofit'!$AP$18,IF(F8="Scenario3PBT13",'Medium retrofit'!$AQ$18,"")))&amp;IF(F8="Scenario1PBT14",'Medium retrofit'!$AR$18,IF(F8="Scenario2PBT14",'Medium retrofit'!$AS$18,IF(F8="Scenario3PBT14",'Medium retrofit'!$AT$18,"")))&amp;IF(F8="Scenario1PBT15",'Medium retrofit'!$AU$18,IF(F8="Scenario2PBT15",'Medium retrofit'!$AV$18,IF(F8="Scenario3PBT15",'Medium retrofit'!$AW$18,"")))</f>
        <v/>
      </c>
      <c r="L8" s="123">
        <f t="shared" si="13"/>
        <v>0</v>
      </c>
      <c r="M8" s="123" t="str">
        <f>IF(F8="Scenario1PBT1",'Medium retrofit'!$E$20,IF(F8="Scenario2PBT1",'Medium retrofit'!$F$20,IF(F8="Scenario3PBT1",'Medium retrofit'!$G$20,"")))&amp;IF(F8="Scenario1PBT2",'Medium retrofit'!$H$20,IF(F8="Scenario2PBT2",'Medium retrofit'!$I$20,IF(F8="Scenario3PBT2",'Medium retrofit'!$J$20,"")))&amp;IF(F8="Scenario1PBT3",'Medium retrofit'!$K$20,IF(F8="Scenario2PBT3",'Medium retrofit'!$L$20,IF(F8="Scenario3PBT3",'Medium retrofit'!$M$20,"")))&amp;IF(F8="Scenario1PBT4",'Medium retrofit'!$N$20,IF(F8="Scenario2PBT4",'Medium retrofit'!$O$20,IF(F8="Scenario3PBT4",'Medium retrofit'!$P$20,"")))&amp;IF(F8="Scenario1PBT5",'Medium retrofit'!$Q$20,IF(F8="Scenario2PBT5",'Medium retrofit'!$R$20,IF(F8="Scenario3PBT5",'Medium retrofit'!$S$20,"")))&amp;IF(F8="Scenario1PBT6",'Medium retrofit'!$T$20,IF(F8="Scenario2PBT6",'Medium retrofit'!$U$20,IF(F8="Scenario3PBT6",'Medium retrofit'!$V$20,"")))&amp;IF(F8="Scenario1PBT7",'Medium retrofit'!$W$20,IF(F8="Scenario2PBT7",'Medium retrofit'!$X$20,IF(F8="Scenario3PBT7",'Medium retrofit'!$Y$20,"")))&amp;IF(F8="Scenario1PBT8",'Medium retrofit'!$Z$20,IF(F8="Scenario2PBT8",'Medium retrofit'!$AA$20,IF(F8="Scenario3PBT8",'Medium retrofit'!$AB$20,"")))&amp;IF(F8="Scenario1PBT9",'Medium retrofit'!$AC$20,IF(F8="Scenario2PBT9",'Medium retrofit'!$AD$20,IF(F8="Scenario3PBT9",'Medium retrofit'!$AE$20,"")))&amp;IF(F8="Scenario1PBT10",'Medium retrofit'!$AF$20,IF(F8="Scenario2PBT10",'Medium retrofit'!$AG$20,IF(F8="Scenario3PBT10",'Medium retrofit'!$AH$20,"")))&amp;IF(F8="Scenario1PBT11",'Medium retrofit'!$AI$20,IF(F8="Scenario2PBT11",'Medium retrofit'!$AJ$20,IF(F8="Scenario3PBT11",'Medium retrofit'!$AK$20,"")))&amp;IF(F8="Scenario1PBT12",'Medium retrofit'!$AL$20,IF(F8="Scenario2PBT12",'Medium retrofit'!$AM$20,IF(F8="Scenario3PBT12",'Medium retrofit'!$AN$20,"")))&amp;IF(F8="Scenario1PBT13",'Medium retrofit'!$AO$20,IF(F8="Scenario2PBT13",'Medium retrofit'!$AP$20,IF(F8="Scenario3PBT13",'Medium retrofit'!$AQ$20,"")))&amp;IF(F8="Scenario1PBT14",'Medium retrofit'!$AR$20,IF(F8="Scenario2PBT14",'Medium retrofit'!$AS$20,IF(F8="Scenario3PBT14",'Medium retrofit'!$AT$20,"")))&amp;IF(F8="Scenario1PBT15",'Medium retrofit'!$AU$20,IF(F8="Scenario2PBT15",'Medium retrofit'!$AV$20,IF(F8="Scenario3PBT15",'Medium retrofit'!$AW$20,"")))</f>
        <v/>
      </c>
      <c r="N8" s="124">
        <f t="shared" si="14"/>
        <v>0</v>
      </c>
      <c r="O8" s="245" t="str">
        <f>IF(F8="Scenario1PBT1",'Medium retrofit'!$E$23,IF(F8="Scenario2PBT1",'Medium retrofit'!$F$23,IF(F8="Scenario3PBT1",'Medium retrofit'!$G$23,"")))&amp;IF(F8="Scenario1PBT2",'Medium retrofit'!$H$23,IF(F8="Scenario2PBT2",'Medium retrofit'!$I$23,IF(F8="Scenario3PBT2",'Medium retrofit'!$J$23,"")))&amp;IF(F8="Scenario1PBT3",'Medium retrofit'!$K$23,IF(F8="Scenario2PBT3",'Medium retrofit'!$L$23,IF(F8="Scenario3PBT3",'Medium retrofit'!$M$23,"")))&amp;IF(F8="Scenario1PBT4",'Medium retrofit'!$N$23,IF(F8="Scenario2PBT4",'Medium retrofit'!$O$23,IF(F8="Scenario3PBT4",'Medium retrofit'!$P$23,"")))&amp;IF(F8="Scenario1PBT5",'Medium retrofit'!$Q$23,IF(F8="Scenario2PBT5",'Medium retrofit'!$R$23,IF(F8="Scenario3PBT5",'Medium retrofit'!$S$23,"")))&amp;IF(F8="Scenario1PBT6",'Medium retrofit'!$T$23,IF(F8="Scenario2PBT6",'Medium retrofit'!$U$23,IF(F8="Scenario3PBT6",'Medium retrofit'!$V$23,"")))&amp;IF(F8="Scenario1PBT7",'Medium retrofit'!$W$23,IF(F8="Scenario2PBT7",'Medium retrofit'!$X$23,IF(F8="Scenario3PBT7",'Medium retrofit'!$Y$23,"")))&amp;IF(F8="Scenario1PBT8",'Medium retrofit'!$Z$23,IF(F8="Scenario2PBT8",'Medium retrofit'!$AA$23,IF(F8="Scenario3PBT8",'Medium retrofit'!$AB$23,"")))&amp;IF(F8="Scenario1PBT9",'Medium retrofit'!$AC$23,IF(F8="Scenario2PBT9",'Medium retrofit'!$AD$23,IF(F8="Scenario3PBT9",'Medium retrofit'!$AE$23,"")))&amp;IF(F8="Scenario1PBT10",'Medium retrofit'!$AF$23,IF(F8="Scenario2PBT10",'Medium retrofit'!$AG$23,IF(F8="Scenario3PBT10",'Medium retrofit'!$AH$23,"")))&amp;IF(F8="Scenario1PBT11",'Medium retrofit'!$AI$23,IF(F8="Scenario2PBT11",'Medium retrofit'!$AJ$23,IF(F8="Scenario3PBT11",'Medium retrofit'!$AK$23,"")))&amp;IF(F8="Scenario1PBT12",'Medium retrofit'!$AL$23,IF(F8="Scenario2PBT12",'Medium retrofit'!$AM$23,IF(F8="Scenario3PBT12",'Medium retrofit'!$AN$23,"")))&amp;IF(F8="Scenario1PBT13",'Medium retrofit'!$AO$23,IF(F8="Scenario2PBT13",'Medium retrofit'!$AP$23,IF(F8="Scenario3PBT13",'Medium retrofit'!$AQ$23,"")))&amp;IF(F8="Scenario1PBT14",'Medium retrofit'!$AR$23,IF(F8="Scenario2PBT14",'Medium retrofit'!$AS$23,IF(F8="Scenario3PBT14",'Medium retrofit'!$AT$23,"")))&amp;IF(F8="Scenario1PBT15",'Medium retrofit'!$AU$23,IF(F8="Scenario2PBT15",'Medium retrofit'!$AV$23,IF(F8="Scenario3PBT15",'Medium retrofit'!$AW$23,"")))</f>
        <v/>
      </c>
      <c r="P8" s="123">
        <f t="shared" si="15"/>
        <v>0</v>
      </c>
      <c r="Q8" s="123" t="str">
        <f>IF(F8="Scenario1PBT1",'Medium retrofit'!$E$25,IF(F8="Scenario2PBT1",'Medium retrofit'!$F$25,IF(F8="Scenario3PBT1",'Medium retrofit'!$G$25,"")))&amp;IF(F8="Scenario1PBT2",'Medium retrofit'!$H$25,IF(F8="Scenario2PBT2",'Medium retrofit'!$I$25,IF(F8="Scenario3PBT2",'Medium retrofit'!$J$25,"")))&amp;IF(F8="Scenario1PBT3",'Medium retrofit'!$K$25,IF(F8="Scenario2PBT3",'Medium retrofit'!$L$25,IF(F8="Scenario3PBT3",'Medium retrofit'!$M$25,"")))&amp;IF(F8="Scenario1PBT4",'Medium retrofit'!$N$25,IF(F8="Scenario2PBT4",'Medium retrofit'!$O$25,IF(F8="Scenario3PBT4",'Medium retrofit'!$P$25,"")))&amp;IF(F8="Scenario1PBT5",'Medium retrofit'!$Q$25,IF(F8="Scenario2PBT5",'Medium retrofit'!$R$25,IF(F8="Scenario3PBT5",'Medium retrofit'!$S$25,"")))&amp;IF(F8="Scenario1PBT6",'Medium retrofit'!$T$25,IF(F8="Scenario2PBT6",'Medium retrofit'!$U$25,IF(F8="Scenario3PBT6",'Medium retrofit'!$V$25,"")))&amp;IF(F8="Scenario1PBT7",'Medium retrofit'!$W$25,IF(F8="Scenario2PBT7",'Medium retrofit'!$X$25,IF(F8="Scenario3PBT7",'Medium retrofit'!$Y$25,"")))&amp;IF(F8="Scenario1PBT8",'Medium retrofit'!$Z$25,IF(F8="Scenario2PBT8",'Medium retrofit'!$AA$25,IF(F8="Scenario3PBT8",'Medium retrofit'!$AB$25,"")))&amp;IF(F8="Scenario1PBT9",'Medium retrofit'!$AC$25,IF(F8="Scenario2PBT9",'Medium retrofit'!$AD$25,IF(F8="Scenario3PBT9",'Medium retrofit'!$AE$25,"")))&amp;IF(F8="Scenario1PBT10",'Medium retrofit'!$AF$25,IF(F8="Scenario2PBT10",'Medium retrofit'!$AG$25,IF(F8="Scenario3PBT10",'Medium retrofit'!$AH$25,"")))&amp;IF(F8="Scenario1PBT11",'Medium retrofit'!$AI$25,IF(F8="Scenario2PBT11",'Medium retrofit'!$AJ$25,IF(F8="Scenario3PBT11",'Medium retrofit'!$AK$25,"")))&amp;IF(F8="Scenario1PBT12",'Medium retrofit'!$AL$25,IF(F8="Scenario2PBT12",'Medium retrofit'!$AM$25,IF(F8="Scenario3PBT12",'Medium retrofit'!$AN$25,"")))&amp;IF(F8="Scenario1PBT13",'Medium retrofit'!$AO$25,IF(F8="Scenario2PBT13",'Medium retrofit'!$AP$25,IF(F8="Scenario3PBT13",'Medium retrofit'!$AQ$25,"")))&amp;IF(F8="Scenario1PBT14",'Medium retrofit'!$AR$25,IF(F8="Scenario2PBT14",'Medium retrofit'!$AS$25,IF(F8="Scenario3PBT14",'Medium retrofit'!$AT$25,"")))&amp;IF(F8="Scenario1PBT15",'Medium retrofit'!$AU$25,IF(F8="Scenario2PBT15",'Medium retrofit'!$AV$25,IF(F8="Scenario3PBT15",'Medium retrofit'!$AW$25,"")))</f>
        <v/>
      </c>
      <c r="R8" s="123">
        <f t="shared" si="16"/>
        <v>0</v>
      </c>
      <c r="S8" s="123" t="str">
        <f>IF(F8="Scenario1PBT1",'Medium retrofit'!$E$27,IF(F8="Scenario2PBT1",'Medium retrofit'!$F$27,IF(F8="Scenario3PBT1",'Medium retrofit'!$G$27,"")))&amp;IF(F8="Scenario1PBT2",'Medium retrofit'!$H$27,IF(F8="Scenario2PBT2",'Medium retrofit'!$I$27,IF(F8="Scenario3PBT2",'Medium retrofit'!$J$27,"")))&amp;IF(F8="Scenario1PBT3",'Medium retrofit'!$K$27,IF(F8="Scenario2PBT3",'Medium retrofit'!$L$27,IF(F8="Scenario3PBT3",'Medium retrofit'!$M$27,"")))&amp;IF(F8="Scenario1PBT4",'Medium retrofit'!$N$27,IF(F8="Scenario2PBT4",'Medium retrofit'!$O$27,IF(F8="Scenario3PBT4",'Medium retrofit'!$P$27,"")))&amp;IF(F8="Scenario1PBT5",'Medium retrofit'!$Q$27,IF(F8="Scenario2PBT5",'Medium retrofit'!$R$27,IF(F8="Scenario3PBT5",'Medium retrofit'!$S$27,"")))&amp;IF(F8="Scenario1PBT6",'Medium retrofit'!$T$27,IF(F8="Scenario2PBT6",'Medium retrofit'!$U$27,IF(F8="Scenario3PBT6",'Medium retrofit'!$V$27,"")))&amp;IF(F8="Scenario1PBT7",'Medium retrofit'!$W$27,IF(F8="Scenario2PBT7",'Medium retrofit'!$X$27,IF(F8="Scenario3PBT7",'Medium retrofit'!$Y$27,"")))&amp;IF(F8="Scenario1PBT8",'Medium retrofit'!$Z$27,IF(F8="Scenario2PBT8",'Medium retrofit'!$AA$27,IF(F8="Scenario3PBT8",'Medium retrofit'!$AB$27,"")))&amp;IF(F8="Scenario1PBT9",'Medium retrofit'!$AC$27,IF(F8="Scenario2PBT9",'Medium retrofit'!$AD$27,IF(F8="Scenario3PBT9",'Medium retrofit'!$AE$27,"")))&amp;IF(F8="Scenario1PBT10",'Medium retrofit'!$AF$27,IF(F8="Scenario2PBT10",'Medium retrofit'!$AG$27,IF(F8="Scenario3PBT10",'Medium retrofit'!$AH$27,"")))&amp;IF(F8="Scenario1PBT11",'Medium retrofit'!$AI$27,IF(F8="Scenario2PBT11",'Medium retrofit'!$AJ$27,IF(F8="Scenario3PBT11",'Medium retrofit'!$AK$27,"")))&amp;IF(F8="Scenario1PBT12",'Medium retrofit'!$AL$27,IF(F8="Scenario2PBT12",'Medium retrofit'!$AM$27,IF(F8="Scenario3PBT12",'Medium retrofit'!$AN$27,"")))&amp;IF(F8="Scenario1PBT13",'Medium retrofit'!$AO$27,IF(F8="Scenario2PBT13",'Medium retrofit'!$AP$27,IF(F8="Scenario3PBT13",'Medium retrofit'!$AQ$27,"")))&amp;IF(F8="Scenario1PBT14",'Medium retrofit'!$AR$27,IF(F8="Scenario2PBT14",'Medium retrofit'!$AS$27,IF(F8="Scenario3PBT14",'Medium retrofit'!$AT$27,"")))&amp;IF(F8="Scenario1PBT15",'Medium retrofit'!$AU$27,IF(F8="Scenario2PBT15",'Medium retrofit'!$AV$27,IF(F8="Scenario3PBT15",'Medium retrofit'!$AW$27,"")))</f>
        <v/>
      </c>
      <c r="T8" s="246">
        <f t="shared" si="17"/>
        <v>0</v>
      </c>
      <c r="U8" s="245" t="str">
        <f>IF(F8="Scenario1PBT1",'Medium retrofit'!$E$38,IF(F8="Scenario2PBT1",'Medium retrofit'!$F$38,IF(F8="Scenario3PBT1",'Medium retrofit'!$G$38,"")))&amp;IF(F8="Scenario1PBT2",'Medium retrofit'!$H$38,IF(F8="Scenario2PBT2",'Medium retrofit'!$I$38,IF(F8="Scenario3PBT2",'Medium retrofit'!$J$38,"")))&amp;IF(F8="Scenario1PBT3",'Medium retrofit'!$K$38,IF(F8="Scenario2PBT3",'Medium retrofit'!$L$38,IF(F8="Scenario3PBT3",'Medium retrofit'!$M$38,"")))&amp;IF(F8="Scenario1PBT4",'Medium retrofit'!$N$38,IF(F8="Scenario2PBT4",'Medium retrofit'!$O$38,IF(F8="Scenario3PBT4",'Medium retrofit'!$P$38,"")))&amp;IF(F8="Scenario1PBT5",'Medium retrofit'!$Q$38,IF(F8="Scenario2PBT5",'Medium retrofit'!$R$38,IF(F8="Scenario3PBT5",'Medium retrofit'!$S$38,"")))&amp;IF(F8="Scenario1PBT6",'Medium retrofit'!$T$38,IF(F8="Scenario2PBT6",'Medium retrofit'!$U$38,IF(F8="Scenario3PBT6",'Medium retrofit'!$V$38,"")))&amp;IF(F8="Scenario1PBT7",'Medium retrofit'!$W$38,IF(F8="Scenario2PBT7",'Medium retrofit'!$X$38,IF(F8="Scenario3PBT7",'Medium retrofit'!$Y$38,"")))&amp;IF(F8="Scenario1PBT8",'Medium retrofit'!$Z$38,IF(F8="Scenario2PBT8",'Medium retrofit'!$AA$38,IF(F8="Scenario3PBT8",'Medium retrofit'!$AB$38,"")))&amp;IF(F8="Scenario1PBT9",'Medium retrofit'!$AC$38,IF(F8="Scenario2PBT9",'Medium retrofit'!$AD$38,IF(F8="Scenario3PBT9",'Medium retrofit'!$AE$38,"")))&amp;IF(F8="Scenario1PBT10",'Medium retrofit'!$AF$38,IF(F8="Scenario2PBT10",'Medium retrofit'!$AG$38,IF(F8="Scenario3PBT10",'Medium retrofit'!$AH$38,"")))&amp;IF(F8="Scenario1PBT11",'Medium retrofit'!$AI$38,IF(F8="Scenario2PBT11",'Medium retrofit'!$AJ$38,IF(F8="Scenario3PBT11",'Medium retrofit'!$AK$38,"")))&amp;IF(F8="Scenario1PBT12",'Medium retrofit'!$AL$38,IF(F8="Scenario2PBT12",'Medium retrofit'!$AM$38,IF(F8="Scenario3PBT12",'Medium retrofit'!$AN$38,"")))&amp;IF(F8="Scenario1PBT13",'Medium retrofit'!$AO$38,IF(F8="Scenario2PBT13",'Medium retrofit'!$AP$38,IF(F8="Scenario3PBT13",'Medium retrofit'!$AQ$38,"")))&amp;IF(F8="Scenario1PBT14",'Medium retrofit'!$AR$38,IF(F8="Scenario2PBT14",'Medium retrofit'!$AS$38,IF(F8="Scenario3PBT14",'Medium retrofit'!$AT$38,"")))&amp;IF(F8="Scenario1PBT15",'Medium retrofit'!$AU$38,IF(F8="Scenario2PBT15",'Medium retrofit'!$AV$38,IF(F8="Scenario3PBT15",'Medium retrofit'!$AW$38,"")))</f>
        <v/>
      </c>
      <c r="V8" s="123">
        <f t="shared" si="18"/>
        <v>0</v>
      </c>
      <c r="W8" s="123" t="str">
        <f>IF(F8="Scenario1PBT1",'Medium retrofit'!$E$40,IF(F8="Scenario2PBT1",'Medium retrofit'!$F$40,IF(F8="Scenario3PBT1",'Medium retrofit'!$G$40,"")))&amp;IF(F8="Scenario1PBT2",'Medium retrofit'!$H$40,IF(F8="Scenario2PBT2",'Medium retrofit'!$I$40,IF(F8="Scenario3PBT2",'Medium retrofit'!$J$40,"")))&amp;IF(F8="Scenario1PBT3",'Medium retrofit'!$K$40,IF(F8="Scenario2PBT3",'Medium retrofit'!$L$40,IF(F8="Scenario3PBT3",'Medium retrofit'!$M$40,"")))&amp;IF(F8="Scenario1PBT4",'Medium retrofit'!$N$40,IF(F8="Scenario2PBT4",'Medium retrofit'!$O$40,IF(F8="Scenario3PBT4",'Medium retrofit'!$P$40,"")))&amp;IF(F8="Scenario1PBT5",'Medium retrofit'!$Q$40,IF(F8="Scenario2PBT5",'Medium retrofit'!$R$40,IF(F8="Scenario3PBT5",'Medium retrofit'!$S$40,"")))&amp;IF(F8="Scenario1PBT6",'Medium retrofit'!$T$40,IF(F8="Scenario2PBT6",'Medium retrofit'!$U$40,IF(F8="Scenario3PBT6",'Medium retrofit'!$V$40,"")))&amp;IF(F8="Scenario1PBT7",'Medium retrofit'!$W$40,IF(F8="Scenario2PBT7",'Medium retrofit'!$X$40,IF(F8="Scenario3PBT7",'Medium retrofit'!$Y$40,"")))&amp;IF(F8="Scenario1PBT8",'Medium retrofit'!$Z$40,IF(F8="Scenario2PBT8",'Medium retrofit'!$AA$40,IF(F8="Scenario3PBT8",'Medium retrofit'!$AB$40,"")))&amp;IF(F8="Scenario1PBT9",'Medium retrofit'!$AC$40,IF(F8="Scenario2PBT9",'Medium retrofit'!$AD$40,IF(F8="Scenario3PBT9",'Medium retrofit'!$AE$40,"")))&amp;IF(F8="Scenario1PBT10",'Medium retrofit'!$AF$40,IF(F8="Scenario2PBT10",'Medium retrofit'!$AG$40,IF(F8="Scenario3PBT10",'Medium retrofit'!$AH$40,"")))&amp;IF(F8="Scenario1PBT11",'Medium retrofit'!$AI$40,IF(F8="Scenario2PBT11",'Medium retrofit'!$AJ$40,IF(F8="Scenario3PBT11",'Medium retrofit'!$AK$40,"")))&amp;IF(F8="Scenario1PBT12",'Medium retrofit'!$AL$40,IF(F8="Scenario2PBT12",'Medium retrofit'!$AM$40,IF(F8="Scenario3PBT12",'Medium retrofit'!$AN$40,"")))&amp;IF(F8="Scenario1PBT13",'Medium retrofit'!$AO$40,IF(F8="Scenario2PBT13",'Medium retrofit'!$AP$40,IF(F8="Scenario3PBT13",'Medium retrofit'!$AQ$40,"")))&amp;IF(F8="Scenario1PBT14",'Medium retrofit'!$AR$40,IF(F8="Scenario2PBT14",'Medium retrofit'!$AS$40,IF(F8="Scenario3PBT14",'Medium retrofit'!$AT$40,"")))&amp;IF(F8="Scenario1PBT15",'Medium retrofit'!$AU$40,IF(F8="Scenario2PBT15",'Medium retrofit'!$AV$40,IF(F8="Scenario3PBT15",'Medium retrofit'!$AW$40,"")))</f>
        <v/>
      </c>
      <c r="X8" s="123">
        <f t="shared" si="19"/>
        <v>0</v>
      </c>
      <c r="Y8" s="123" t="str">
        <f>IF(F8="Scenario1PBT1",'Medium retrofit'!$E$42,IF(F8="Scenario2PBT1",'Medium retrofit'!$F$42,IF(F8="Scenario3PBT1",'Medium retrofit'!$G$42,"")))&amp;IF(F8="Scenario1PBT2",'Medium retrofit'!$H$42,IF(F8="Scenario2PBT2",'Medium retrofit'!$I$42,IF(F8="Scenario3PBT2",'Medium retrofit'!$J$42,"")))&amp;IF(F8="Scenario1PBT3",'Medium retrofit'!$K$42,IF(F8="Scenario2PBT3",'Medium retrofit'!$L$42,IF(F8="Scenario3PBT3",'Medium retrofit'!$M$42,"")))&amp;IF(F8="Scenario1PBT4",'Medium retrofit'!$N$42,IF(F8="Scenario2PBT4",'Medium retrofit'!$O$42,IF(F8="Scenario3PBT4",'Medium retrofit'!$P$42,"")))&amp;IF(F8="Scenario1PBT5",'Medium retrofit'!$Q$42,IF(F8="Scenario2PBT5",'Medium retrofit'!$R$42,IF(F8="Scenario3PBT5",'Medium retrofit'!$S$42,"")))&amp;IF(F8="Scenario1PBT6",'Medium retrofit'!$T$42,IF(F8="Scenario2PBT6",'Medium retrofit'!$U$42,IF(F8="Scenario3PBT6",'Medium retrofit'!$V$42,"")))&amp;IF(F8="Scenario1PBT7",'Medium retrofit'!$W$42,IF(F8="Scenario2PBT7",'Medium retrofit'!$X$42,IF(F8="Scenario3PBT7",'Medium retrofit'!$Y$42,"")))&amp;IF(F8="Scenario1PBT8",'Medium retrofit'!$Z$42,IF(F8="Scenario2PBT8",'Medium retrofit'!$AA$42,IF(F8="Scenario3PBT8",'Medium retrofit'!$AB$42,"")))&amp;IF(F8="Scenario1PBT9",'Medium retrofit'!$AC$42,IF(F8="Scenario2PBT9",'Medium retrofit'!$AD$42,IF(F8="Scenario3PBT9",'Medium retrofit'!$AE$42,"")))&amp;IF(F8="Scenario1PBT10",'Medium retrofit'!$AF$42,IF(F8="Scenario2PBT10",'Medium retrofit'!$AG$42,IF(F8="Scenario3PBT10",'Medium retrofit'!$AH$42,"")))&amp;IF(F8="Scenario1PBT11",'Medium retrofit'!$AI$42,IF(F8="Scenario2PBT11",'Medium retrofit'!$AJ$42,IF(F8="Scenario3PBT11",'Medium retrofit'!$AK$42,"")))&amp;IF(F8="Scenario1PBT12",'Medium retrofit'!$AL$42,IF(F8="Scenario2PBT12",'Medium retrofit'!$AM$42,IF(F8="Scenario3PBT12",'Medium retrofit'!$AN$42,"")))&amp;IF(F8="Scenario1PBT13",'Medium retrofit'!$AO$42,IF(F8="Scenario2PBT13",'Medium retrofit'!$AP$42,IF(F8="Scenario3PBT13",'Medium retrofit'!$AQ$42,"")))&amp;IF(F8="Scenario1PBT14",'Medium retrofit'!$AR$42,IF(F8="Scenario2PBT14",'Medium retrofit'!$AS$42,IF(F8="Scenario3PBT14",'Medium retrofit'!$AT$42,"")))&amp;IF(F8="Scenario1PBT15",'Medium retrofit'!$AU$42,IF(F8="Scenario2PBT15",'Medium retrofit'!$AV$42,IF(F8="Scenario3PBT15",'Medium retrofit'!$AW$42,"")))</f>
        <v/>
      </c>
      <c r="Z8" s="123">
        <f t="shared" si="20"/>
        <v>0</v>
      </c>
      <c r="AA8" s="239" t="str">
        <f>IF(F8="Scenario1PBT1",'Medium retrofit'!$E$101,IF(F8="Scenario2PBT1",'Medium retrofit'!$F$101,IF(F8="Scenario3PBT1",'Medium retrofit'!$G$101,"")))&amp;IF(F8="Scenario1PBT2",'Medium retrofit'!$H$101,IF(F8="Scenario2PBT2",'Medium retrofit'!$I$101,IF(F8="Scenario3PBT2",'Medium retrofit'!$J$101,"")))&amp;IF(F8="Scenario1PBT3",'Medium retrofit'!$K$101,IF(F8="Scenario2PBT3",'Medium retrofit'!$L$101,IF(F8="Scenario3PBT3",'Medium retrofit'!$M$101,"")))&amp;IF(F8="Scenario1PBT4",'Medium retrofit'!$N$101,IF(F8="Scenario2PBT4",'Medium retrofit'!$O$101,IF(F8="Scenario3PBT4",'Medium retrofit'!$P$101,"")))&amp;IF(F8="Scenario1PBT5",'Medium retrofit'!$Q$101,IF(F8="Scenario2PBT5",'Medium retrofit'!$R$101,IF(F8="Scenario3PBT5",'Medium retrofit'!$S$101,"")))&amp;IF(F8="Scenario1PBT6",'Medium retrofit'!$T$101,IF(F8="Scenario2PBT6",'Medium retrofit'!$U$101,IF(F8="Scenario3PBT6",'Medium retrofit'!$V$101,"")))&amp;IF(F8="Scenario1PBT7",'Medium retrofit'!$W$101,IF(F8="Scenario2PBT7",'Medium retrofit'!$X$101,IF(F8="Scenario3PBT7",'Medium retrofit'!$Y$101,"")))&amp;IF(F8="Scenario1PBT8",'Medium retrofit'!$Z$101,IF(F8="Scenario2PBT8",'Medium retrofit'!$AA$101,IF(F8="Scenario3PBT8",'Medium retrofit'!$AB$101,"")))&amp;IF(F8="Scenario1PBT9",'Medium retrofit'!$AC$101,IF(F8="Scenario2PBT9",'Medium retrofit'!$AD$101,IF(F8="Scenario3PBT9",'Medium retrofit'!$AE$101,"")))&amp;IF(F8="Scenario1PBT10",'Medium retrofit'!$AF$101,IF(F8="Scenario2PBT10",'Medium retrofit'!$AG$101,IF(F8="Scenario3PBT10",'Medium retrofit'!$AH$101,"")))&amp;IF(F8="Scenario1PBT11",'Medium retrofit'!$AI$101,IF(F8="Scenario2PBT11",'Medium retrofit'!$AJ$101,IF(F8="Scenario3PBT11",'Medium retrofit'!$AK$101,"")))&amp;IF(F8="Scenario1PBT12",'Medium retrofit'!$AL$101,IF(F8="Scenario2PBT12",'Medium retrofit'!$AM$101,IF(F8="Scenario3PBT12",'Medium retrofit'!$AN$101,"")))&amp;IF(F8="Scenario1PBT13",'Medium retrofit'!$AO$101,IF(F8="Scenario2PBT13",'Medium retrofit'!$AP$101,IF(F8="Scenario3PBT13",'Medium retrofit'!$AQ$101,"")))&amp;IF(F8="Scenario1PBT14",'Medium retrofit'!$AR$101,IF(F8="Scenario2PBT14",'Medium retrofit'!$AS$101,IF(F8="Scenario3PBT14",'Medium retrofit'!$AT$101,"")))&amp;IF(F8="Scenario1PBT15",'Medium retrofit'!$AU$101,IF(F8="Scenario2PBT15",'Medium retrofit'!$AV$101,IF(F8="Scenario3PBT15",'Medium retrofit'!$AW$101,"")))</f>
        <v/>
      </c>
      <c r="AB8" s="242">
        <f t="shared" si="21"/>
        <v>0</v>
      </c>
      <c r="AC8" s="247">
        <f>IFERROR('Projection_Base-case'!G8-G8,0)</f>
        <v>0</v>
      </c>
      <c r="AD8" s="123">
        <f t="shared" si="0"/>
        <v>0</v>
      </c>
      <c r="AE8" s="123">
        <f>IFERROR(100*AC8/'Projection_Base-case'!G8,0)</f>
        <v>0</v>
      </c>
      <c r="AF8" s="123">
        <f>IFERROR('Projection_Base-case'!I8-I8,0)</f>
        <v>0</v>
      </c>
      <c r="AG8" s="123">
        <f t="shared" si="1"/>
        <v>0</v>
      </c>
      <c r="AH8" s="123">
        <f>IFERROR(100*AF8/'Projection_Base-case'!I8,0)</f>
        <v>0</v>
      </c>
      <c r="AI8" s="123">
        <f>IFERROR('Projection_Base-case'!K8-K8,0)</f>
        <v>0</v>
      </c>
      <c r="AJ8" s="123">
        <f t="shared" si="2"/>
        <v>0</v>
      </c>
      <c r="AK8" s="123">
        <f>IFERROR(100*AI8/'Projection_Base-case'!K8,0)</f>
        <v>0</v>
      </c>
      <c r="AL8" s="123">
        <f>IFERROR(M8-'Projection_Base-case'!M8,0)</f>
        <v>0</v>
      </c>
      <c r="AM8" s="123">
        <f t="shared" si="3"/>
        <v>0</v>
      </c>
      <c r="AN8" s="179">
        <f>IFERROR(IF('Projection_Base-case'!N8&gt;0,100*AM8/'Projection_Base-case'!N8,100*AM8/N8),0)</f>
        <v>0</v>
      </c>
      <c r="AO8" s="245">
        <f>IFERROR('Projection_Base-case'!O8-O8,0)</f>
        <v>0</v>
      </c>
      <c r="AP8" s="123">
        <f t="shared" si="4"/>
        <v>0</v>
      </c>
      <c r="AQ8" s="123">
        <f>IFERROR(100*AO8/'Projection_Base-case'!O8,0)</f>
        <v>0</v>
      </c>
      <c r="AR8" s="123">
        <f>IFERROR('Projection_Base-case'!Q8-Q8,0)</f>
        <v>0</v>
      </c>
      <c r="AS8" s="123">
        <f t="shared" si="5"/>
        <v>0</v>
      </c>
      <c r="AT8" s="123">
        <f>IFERROR(100*AR8/'Projection_Base-case'!Q8,0)</f>
        <v>0</v>
      </c>
      <c r="AU8" s="123">
        <f>IFERROR('Projection_Base-case'!S8-S8,0)</f>
        <v>0</v>
      </c>
      <c r="AV8" s="123">
        <f t="shared" si="6"/>
        <v>0</v>
      </c>
      <c r="AW8" s="124">
        <f>IFERROR(100*AU8/'Projection_Base-case'!S8,0)</f>
        <v>0</v>
      </c>
      <c r="AX8" s="245">
        <f>IFERROR('Projection_Base-case'!U8-U8,0)</f>
        <v>0</v>
      </c>
      <c r="AY8" s="123">
        <f t="shared" si="7"/>
        <v>0</v>
      </c>
      <c r="AZ8" s="123">
        <f>IFERROR(100*AX8/'Projection_Base-case'!U8,0)</f>
        <v>0</v>
      </c>
      <c r="BA8" s="123">
        <f>IFERROR('Projection_Base-case'!W8-W8,0)</f>
        <v>0</v>
      </c>
      <c r="BB8" s="123">
        <f t="shared" si="8"/>
        <v>0</v>
      </c>
      <c r="BC8" s="123">
        <f>IFERROR(100*BA8/'Projection_Base-case'!W8,0)</f>
        <v>0</v>
      </c>
      <c r="BD8" s="123">
        <f>IFERROR('Projection_Base-case'!Y8-Y8,0)</f>
        <v>0</v>
      </c>
      <c r="BE8" s="123">
        <f t="shared" si="9"/>
        <v>0</v>
      </c>
      <c r="BF8" s="123">
        <f>IFERROR(100*BD8/'Projection_Base-case'!Y8,0)</f>
        <v>0</v>
      </c>
      <c r="BG8" s="178">
        <f t="shared" si="22"/>
        <v>0</v>
      </c>
      <c r="BH8" s="179">
        <f t="shared" si="23"/>
        <v>0</v>
      </c>
    </row>
    <row r="9" spans="1:60">
      <c r="A9" s="165">
        <v>4</v>
      </c>
      <c r="B9" s="239">
        <f>IF('Projection_Base-case'!B9&lt;&gt;"",'Projection_Base-case'!B9,0)</f>
        <v>0</v>
      </c>
      <c r="C9" s="239">
        <f>IF('Projection_Base-case'!C9&lt;&gt;"",'Projection_Base-case'!C9,0)</f>
        <v>0</v>
      </c>
      <c r="D9" s="239">
        <f>IF('Projection_Base-case'!D9&lt;&gt;"",'Projection_Base-case'!D9,0)</f>
        <v>0</v>
      </c>
      <c r="E9" s="164" t="str">
        <f>IF(AND('Résultats medium'!$AC$3="OUI",'Résultats medium'!E8&lt;&gt;""),'Résultats medium'!E8,IF(OR(D9="PBT1",D9="PBT4",D9="PBT5",D9="PBT6",D9="PBT7",D9="PBT8",D9="PBT10"),"Scenario1",IF(OR(D9="PBT3",D9="PBT9"),"Scenario3",IF(OR(D9="PBT2"),"Scenario2",""))))</f>
        <v/>
      </c>
      <c r="F9" s="240" t="str">
        <f t="shared" si="10"/>
        <v>0</v>
      </c>
      <c r="G9" s="241" t="str">
        <f>IF(F9="Scenario1PBT1",'Medium retrofit'!$E$6,IF(F9="Scenario2PBT1",'Medium retrofit'!$F$6,IF(F9="Scenario3PBT1",'Medium retrofit'!$G$6,"")))&amp;IF(F9="Scenario1PBT2",'Medium retrofit'!$H$6,IF(F9="Scenario2PBT2",'Medium retrofit'!$I$6,IF(F9="Scenario3PBT2",'Medium retrofit'!$J$6,"")))&amp;IF(F9="Scenario1PBT3",'Medium retrofit'!$K$6,IF(F9="Scenario2PBT3",'Medium retrofit'!$L$6,IF(F9="Scenario3PBT3",'Medium retrofit'!$M$6,"")))&amp;IF(F9="Scenario1PBT4",'Medium retrofit'!$N$6,IF(F9="Scenario2PBT4",'Medium retrofit'!$O$6,IF(F9="Scenario3PBT4",'Medium retrofit'!$P$6,"")))&amp;IF(F9="Scenario1PBT5",'Medium retrofit'!$Q$6,IF(F9="Scenario2PBT5",'Medium retrofit'!$R$6,IF(F9="Scenario3PBT5",'Medium retrofit'!$S$6,"")))&amp;IF(F9="Scenario1PBT6",'Medium retrofit'!$T$6,IF(F9="Scenario2PBT6",'Medium retrofit'!$U$6,IF(F9="Scenario3PBT6",'Medium retrofit'!$V$6,"")))&amp;IF(F9="Scenario1PBT7",'Medium retrofit'!$W$6,IF(F9="Scenario2PBT7",'Medium retrofit'!$X$6,IF(F9="Scenario3PBT7",'Medium retrofit'!$Y$6,"")))&amp;IF(F9="Scenario1PBT8",'Medium retrofit'!$Z$6,IF(F9="Scenario2PBT8",'Medium retrofit'!$AA$6,IF(F9="Scenario3PBT8",'Medium retrofit'!$AB$6,"")))&amp;IF(F9="Scenario1PBT9",'Medium retrofit'!$AC$6,IF(F9="Scenario2PBT9",'Medium retrofit'!$AD$6,IF(F9="Scenario3PBT9",'Medium retrofit'!$AE$6,"")))&amp;IF(F9="Scenario1PBT10",'Medium retrofit'!$AF$6,IF(F9="Scenario2PBT10",'Medium retrofit'!$AG$6,IF(F9="Scenario3PBT10",'Medium retrofit'!$AH$6,"")))&amp;IF(F9="Scenario1PBT11",'Medium retrofit'!$AI$6,IF(F9="Scenario2PBT11",'Medium retrofit'!$AJ$6,IF(F9="Scenario3PBT11",'Medium retrofit'!$AK$6,"")))&amp;IF(F9="Scenario1PBT12",'Medium retrofit'!$AL$6,IF(F9="Scenario2PBT12",'Medium retrofit'!$AM$6,IF(F9="Scenario3PBT12",'Medium retrofit'!$AN$6,"")))&amp;IF(F9="Scenario1PBT13",'Medium retrofit'!$AO$6,IF(F9="Scenario2PBT13",'Medium retrofit'!$AP$6,IF(F9="Scenario3PBT13",'Medium retrofit'!$AQ$6,"")))&amp;IF(F9="Scenario1PBT14",'Medium retrofit'!$AR$6,IF(F9="Scenario2PBT14",'Medium retrofit'!$AS$6,IF(F9="Scenario3PBT14",'Medium retrofit'!$AT$6,"")))&amp;IF(F9="Scenario1PBT15",'Medium retrofit'!$AU$6,IF(F9="Scenario2PBT15",'Medium retrofit'!$AV$6,IF(F9="Scenario3PBT15",'Medium retrofit'!$AW$6,"")))</f>
        <v/>
      </c>
      <c r="H9" s="123">
        <f t="shared" si="11"/>
        <v>0</v>
      </c>
      <c r="I9" s="239" t="str">
        <f>IF(F9="Scenario1PBT1",'Medium retrofit'!$E$16,IF(F9="Scenario2PBT1",'Medium retrofit'!$F$16,IF(F9="Scenario3PBT1",'Medium retrofit'!$G$16,"")))&amp;IF(F9="Scenario1PBT2",'Medium retrofit'!$H$16,IF(F9="Scenario2PBT2",'Medium retrofit'!$I$16,IF(F9="Scenario3PBT2",'Medium retrofit'!$J$16,"")))&amp;IF(F9="Scenario1PBT3",'Medium retrofit'!$K$16,IF(F9="Scenario2PBT3",'Medium retrofit'!$L$16,IF(F9="Scenario3PBT3",'Medium retrofit'!$M$16,"")))&amp;IF(F9="Scenario1PBT4",'Medium retrofit'!$N$16,IF(F9="Scenario2PBT4",'Medium retrofit'!$O$16,IF(F9="Scenario3PBT4",'Medium retrofit'!$P$16,"")))&amp;IF(F9="Scenario1PBT5",'Medium retrofit'!$Q$16,IF(F9="Scenario2PBT5",'Medium retrofit'!$R$16,IF(F9="Scenario3PBT5",'Medium retrofit'!$S$16,"")))&amp;IF(F9="Scenario1PBT6",'Medium retrofit'!$T$16,IF(F9="Scenario2PBT6",'Medium retrofit'!$U$16,IF(F9="Scenario3PBT6",'Medium retrofit'!$V$16,"")))&amp;IF(F9="Scenario1PBT7",'Medium retrofit'!$W$16,IF(F9="Scenario2PBT7",'Medium retrofit'!$X$16,IF(F9="Scenario3PBT7",'Medium retrofit'!$Y$16,"")))&amp;IF(F9="Scenario1PBT8",'Medium retrofit'!$Z$16,IF(F9="Scenario2PBT8",'Medium retrofit'!$AA$16,IF(F9="Scenario3PBT8",'Medium retrofit'!$AB$16,"")))&amp;IF(F9="Scenario1PBT9",'Medium retrofit'!$AC$16,IF(F9="Scenario2PBT9",'Medium retrofit'!$AD$16,IF(F9="Scenario3PBT9",'Medium retrofit'!$AE$16,"")))&amp;IF(F9="Scenario1PBT10",'Medium retrofit'!$AF$16,IF(F9="Scenario2PBT10",'Medium retrofit'!$AG$16,IF(F9="Scenario3PBT10",'Medium retrofit'!$AH$16,"")))&amp;IF(F9="Scenario1PBT11",'Medium retrofit'!$AI$16,IF(F9="Scenario2PBT11",'Medium retrofit'!$AJ$16,IF(F9="Scenario3PBT11",'Medium retrofit'!$AK$16,"")))&amp;IF(F9="Scenario1PBT12",'Medium retrofit'!$AL$16,IF(F9="Scenario2PBT12",'Medium retrofit'!$AM$16,IF(F9="Scenario3PBT12",'Medium retrofit'!$AN$16,"")))&amp;IF(F9="Scenario1PBT13",'Medium retrofit'!$AO$16,IF(F9="Scenario2PBT13",'Medium retrofit'!$AP$16,IF(F9="Scenario3PBT13",'Medium retrofit'!$AQ$16,"")))&amp;IF(F9="Scenario1PBT14",'Medium retrofit'!$AR$16,IF(F9="Scenario2PBT14",'Medium retrofit'!$AS$16,IF(F9="Scenario3PBT14",'Medium retrofit'!$AT$16,"")))&amp;IF(F9="Scenario1PBT15",'Medium retrofit'!$AU$16,IF(F9="Scenario2PBT15",'Medium retrofit'!$AV$16,IF(F9="Scenario3PBT15",'Medium retrofit'!$AW$16,"")))</f>
        <v/>
      </c>
      <c r="J9" s="123">
        <f t="shared" si="12"/>
        <v>0</v>
      </c>
      <c r="K9" s="123" t="str">
        <f>IF(F9="Scenario1PBT1",'Medium retrofit'!$E$18,IF(F9="Scenario2PBT1",'Medium retrofit'!$F$18,IF(F9="Scenario3PBT1",'Medium retrofit'!$G$18,"")))&amp;IF(F9="Scenario1PBT2",'Medium retrofit'!$H$18,IF(F9="Scenario2PBT2",'Medium retrofit'!$I$18,IF(F9="Scenario3PBT2",'Medium retrofit'!$J$18,"")))&amp;IF(F9="Scenario1PBT3",'Medium retrofit'!$K$18,IF(F9="Scenario2PBT3",'Medium retrofit'!$L$18,IF(F9="Scenario3PBT3",'Medium retrofit'!$M$18,"")))&amp;IF(F9="Scenario1PBT4",'Medium retrofit'!$N$18,IF(F9="Scenario2PBT4",'Medium retrofit'!$O$18,IF(F9="Scenario3PBT4",'Medium retrofit'!$P$18,"")))&amp;IF(F9="Scenario1PBT5",'Medium retrofit'!$Q$18,IF(F9="Scenario2PBT5",'Medium retrofit'!$R$18,IF(F9="Scenario3PBT5",'Medium retrofit'!$S$18,"")))&amp;IF(F9="Scenario1PBT6",'Medium retrofit'!$T$18,IF(F9="Scenario2PBT6",'Medium retrofit'!$U$18,IF(F9="Scenario3PBT6",'Medium retrofit'!$V$18,"")))&amp;IF(F9="Scenario1PBT7",'Medium retrofit'!$W$18,IF(F9="Scenario2PBT7",'Medium retrofit'!$X$18,IF(F9="Scenario3PBT7",'Medium retrofit'!$Y$18,"")))&amp;IF(F9="Scenario1PBT8",'Medium retrofit'!$Z$18,IF(F9="Scenario2PBT8",'Medium retrofit'!$AA$18,IF(F9="Scenario3PBT8",'Medium retrofit'!$AB$18,"")))&amp;IF(F9="Scenario1PBT9",'Medium retrofit'!$AC$18,IF(F9="Scenario2PBT9",'Medium retrofit'!$AD$18,IF(F9="Scenario3PBT9",'Medium retrofit'!$AE$18,"")))&amp;IF(F9="Scenario1PBT10",'Medium retrofit'!$AF$18,IF(F9="Scenario2PBT10",'Medium retrofit'!$AG$18,IF(F9="Scenario3PBT10",'Medium retrofit'!$AH$18,"")))&amp;IF(F9="Scenario1PBT11",'Medium retrofit'!$AI$18,IF(F9="Scenario2PBT11",'Medium retrofit'!$AJ$18,IF(F9="Scenario3PBT11",'Medium retrofit'!$AK$18,"")))&amp;IF(F9="Scenario1PBT12",'Medium retrofit'!$AL$18,IF(F9="Scenario2PBT12",'Medium retrofit'!$AM$18,IF(F9="Scenario3PBT12",'Medium retrofit'!$AN$18,"")))&amp;IF(F9="Scenario1PBT13",'Medium retrofit'!$AO$18,IF(F9="Scenario2PBT13",'Medium retrofit'!$AP$18,IF(F9="Scenario3PBT13",'Medium retrofit'!$AQ$18,"")))&amp;IF(F9="Scenario1PBT14",'Medium retrofit'!$AR$18,IF(F9="Scenario2PBT14",'Medium retrofit'!$AS$18,IF(F9="Scenario3PBT14",'Medium retrofit'!$AT$18,"")))&amp;IF(F9="Scenario1PBT15",'Medium retrofit'!$AU$18,IF(F9="Scenario2PBT15",'Medium retrofit'!$AV$18,IF(F9="Scenario3PBT15",'Medium retrofit'!$AW$18,"")))</f>
        <v/>
      </c>
      <c r="L9" s="123">
        <f t="shared" si="13"/>
        <v>0</v>
      </c>
      <c r="M9" s="123" t="str">
        <f>IF(F9="Scenario1PBT1",'Medium retrofit'!$E$20,IF(F9="Scenario2PBT1",'Medium retrofit'!$F$20,IF(F9="Scenario3PBT1",'Medium retrofit'!$G$20,"")))&amp;IF(F9="Scenario1PBT2",'Medium retrofit'!$H$20,IF(F9="Scenario2PBT2",'Medium retrofit'!$I$20,IF(F9="Scenario3PBT2",'Medium retrofit'!$J$20,"")))&amp;IF(F9="Scenario1PBT3",'Medium retrofit'!$K$20,IF(F9="Scenario2PBT3",'Medium retrofit'!$L$20,IF(F9="Scenario3PBT3",'Medium retrofit'!$M$20,"")))&amp;IF(F9="Scenario1PBT4",'Medium retrofit'!$N$20,IF(F9="Scenario2PBT4",'Medium retrofit'!$O$20,IF(F9="Scenario3PBT4",'Medium retrofit'!$P$20,"")))&amp;IF(F9="Scenario1PBT5",'Medium retrofit'!$Q$20,IF(F9="Scenario2PBT5",'Medium retrofit'!$R$20,IF(F9="Scenario3PBT5",'Medium retrofit'!$S$20,"")))&amp;IF(F9="Scenario1PBT6",'Medium retrofit'!$T$20,IF(F9="Scenario2PBT6",'Medium retrofit'!$U$20,IF(F9="Scenario3PBT6",'Medium retrofit'!$V$20,"")))&amp;IF(F9="Scenario1PBT7",'Medium retrofit'!$W$20,IF(F9="Scenario2PBT7",'Medium retrofit'!$X$20,IF(F9="Scenario3PBT7",'Medium retrofit'!$Y$20,"")))&amp;IF(F9="Scenario1PBT8",'Medium retrofit'!$Z$20,IF(F9="Scenario2PBT8",'Medium retrofit'!$AA$20,IF(F9="Scenario3PBT8",'Medium retrofit'!$AB$20,"")))&amp;IF(F9="Scenario1PBT9",'Medium retrofit'!$AC$20,IF(F9="Scenario2PBT9",'Medium retrofit'!$AD$20,IF(F9="Scenario3PBT9",'Medium retrofit'!$AE$20,"")))&amp;IF(F9="Scenario1PBT10",'Medium retrofit'!$AF$20,IF(F9="Scenario2PBT10",'Medium retrofit'!$AG$20,IF(F9="Scenario3PBT10",'Medium retrofit'!$AH$20,"")))&amp;IF(F9="Scenario1PBT11",'Medium retrofit'!$AI$20,IF(F9="Scenario2PBT11",'Medium retrofit'!$AJ$20,IF(F9="Scenario3PBT11",'Medium retrofit'!$AK$20,"")))&amp;IF(F9="Scenario1PBT12",'Medium retrofit'!$AL$20,IF(F9="Scenario2PBT12",'Medium retrofit'!$AM$20,IF(F9="Scenario3PBT12",'Medium retrofit'!$AN$20,"")))&amp;IF(F9="Scenario1PBT13",'Medium retrofit'!$AO$20,IF(F9="Scenario2PBT13",'Medium retrofit'!$AP$20,IF(F9="Scenario3PBT13",'Medium retrofit'!$AQ$20,"")))&amp;IF(F9="Scenario1PBT14",'Medium retrofit'!$AR$20,IF(F9="Scenario2PBT14",'Medium retrofit'!$AS$20,IF(F9="Scenario3PBT14",'Medium retrofit'!$AT$20,"")))&amp;IF(F9="Scenario1PBT15",'Medium retrofit'!$AU$20,IF(F9="Scenario2PBT15",'Medium retrofit'!$AV$20,IF(F9="Scenario3PBT15",'Medium retrofit'!$AW$20,"")))</f>
        <v/>
      </c>
      <c r="N9" s="124">
        <f t="shared" si="14"/>
        <v>0</v>
      </c>
      <c r="O9" s="245" t="str">
        <f>IF(F9="Scenario1PBT1",'Medium retrofit'!$E$23,IF(F9="Scenario2PBT1",'Medium retrofit'!$F$23,IF(F9="Scenario3PBT1",'Medium retrofit'!$G$23,"")))&amp;IF(F9="Scenario1PBT2",'Medium retrofit'!$H$23,IF(F9="Scenario2PBT2",'Medium retrofit'!$I$23,IF(F9="Scenario3PBT2",'Medium retrofit'!$J$23,"")))&amp;IF(F9="Scenario1PBT3",'Medium retrofit'!$K$23,IF(F9="Scenario2PBT3",'Medium retrofit'!$L$23,IF(F9="Scenario3PBT3",'Medium retrofit'!$M$23,"")))&amp;IF(F9="Scenario1PBT4",'Medium retrofit'!$N$23,IF(F9="Scenario2PBT4",'Medium retrofit'!$O$23,IF(F9="Scenario3PBT4",'Medium retrofit'!$P$23,"")))&amp;IF(F9="Scenario1PBT5",'Medium retrofit'!$Q$23,IF(F9="Scenario2PBT5",'Medium retrofit'!$R$23,IF(F9="Scenario3PBT5",'Medium retrofit'!$S$23,"")))&amp;IF(F9="Scenario1PBT6",'Medium retrofit'!$T$23,IF(F9="Scenario2PBT6",'Medium retrofit'!$U$23,IF(F9="Scenario3PBT6",'Medium retrofit'!$V$23,"")))&amp;IF(F9="Scenario1PBT7",'Medium retrofit'!$W$23,IF(F9="Scenario2PBT7",'Medium retrofit'!$X$23,IF(F9="Scenario3PBT7",'Medium retrofit'!$Y$23,"")))&amp;IF(F9="Scenario1PBT8",'Medium retrofit'!$Z$23,IF(F9="Scenario2PBT8",'Medium retrofit'!$AA$23,IF(F9="Scenario3PBT8",'Medium retrofit'!$AB$23,"")))&amp;IF(F9="Scenario1PBT9",'Medium retrofit'!$AC$23,IF(F9="Scenario2PBT9",'Medium retrofit'!$AD$23,IF(F9="Scenario3PBT9",'Medium retrofit'!$AE$23,"")))&amp;IF(F9="Scenario1PBT10",'Medium retrofit'!$AF$23,IF(F9="Scenario2PBT10",'Medium retrofit'!$AG$23,IF(F9="Scenario3PBT10",'Medium retrofit'!$AH$23,"")))&amp;IF(F9="Scenario1PBT11",'Medium retrofit'!$AI$23,IF(F9="Scenario2PBT11",'Medium retrofit'!$AJ$23,IF(F9="Scenario3PBT11",'Medium retrofit'!$AK$23,"")))&amp;IF(F9="Scenario1PBT12",'Medium retrofit'!$AL$23,IF(F9="Scenario2PBT12",'Medium retrofit'!$AM$23,IF(F9="Scenario3PBT12",'Medium retrofit'!$AN$23,"")))&amp;IF(F9="Scenario1PBT13",'Medium retrofit'!$AO$23,IF(F9="Scenario2PBT13",'Medium retrofit'!$AP$23,IF(F9="Scenario3PBT13",'Medium retrofit'!$AQ$23,"")))&amp;IF(F9="Scenario1PBT14",'Medium retrofit'!$AR$23,IF(F9="Scenario2PBT14",'Medium retrofit'!$AS$23,IF(F9="Scenario3PBT14",'Medium retrofit'!$AT$23,"")))&amp;IF(F9="Scenario1PBT15",'Medium retrofit'!$AU$23,IF(F9="Scenario2PBT15",'Medium retrofit'!$AV$23,IF(F9="Scenario3PBT15",'Medium retrofit'!$AW$23,"")))</f>
        <v/>
      </c>
      <c r="P9" s="123">
        <f t="shared" si="15"/>
        <v>0</v>
      </c>
      <c r="Q9" s="123" t="str">
        <f>IF(F9="Scenario1PBT1",'Medium retrofit'!$E$25,IF(F9="Scenario2PBT1",'Medium retrofit'!$F$25,IF(F9="Scenario3PBT1",'Medium retrofit'!$G$25,"")))&amp;IF(F9="Scenario1PBT2",'Medium retrofit'!$H$25,IF(F9="Scenario2PBT2",'Medium retrofit'!$I$25,IF(F9="Scenario3PBT2",'Medium retrofit'!$J$25,"")))&amp;IF(F9="Scenario1PBT3",'Medium retrofit'!$K$25,IF(F9="Scenario2PBT3",'Medium retrofit'!$L$25,IF(F9="Scenario3PBT3",'Medium retrofit'!$M$25,"")))&amp;IF(F9="Scenario1PBT4",'Medium retrofit'!$N$25,IF(F9="Scenario2PBT4",'Medium retrofit'!$O$25,IF(F9="Scenario3PBT4",'Medium retrofit'!$P$25,"")))&amp;IF(F9="Scenario1PBT5",'Medium retrofit'!$Q$25,IF(F9="Scenario2PBT5",'Medium retrofit'!$R$25,IF(F9="Scenario3PBT5",'Medium retrofit'!$S$25,"")))&amp;IF(F9="Scenario1PBT6",'Medium retrofit'!$T$25,IF(F9="Scenario2PBT6",'Medium retrofit'!$U$25,IF(F9="Scenario3PBT6",'Medium retrofit'!$V$25,"")))&amp;IF(F9="Scenario1PBT7",'Medium retrofit'!$W$25,IF(F9="Scenario2PBT7",'Medium retrofit'!$X$25,IF(F9="Scenario3PBT7",'Medium retrofit'!$Y$25,"")))&amp;IF(F9="Scenario1PBT8",'Medium retrofit'!$Z$25,IF(F9="Scenario2PBT8",'Medium retrofit'!$AA$25,IF(F9="Scenario3PBT8",'Medium retrofit'!$AB$25,"")))&amp;IF(F9="Scenario1PBT9",'Medium retrofit'!$AC$25,IF(F9="Scenario2PBT9",'Medium retrofit'!$AD$25,IF(F9="Scenario3PBT9",'Medium retrofit'!$AE$25,"")))&amp;IF(F9="Scenario1PBT10",'Medium retrofit'!$AF$25,IF(F9="Scenario2PBT10",'Medium retrofit'!$AG$25,IF(F9="Scenario3PBT10",'Medium retrofit'!$AH$25,"")))&amp;IF(F9="Scenario1PBT11",'Medium retrofit'!$AI$25,IF(F9="Scenario2PBT11",'Medium retrofit'!$AJ$25,IF(F9="Scenario3PBT11",'Medium retrofit'!$AK$25,"")))&amp;IF(F9="Scenario1PBT12",'Medium retrofit'!$AL$25,IF(F9="Scenario2PBT12",'Medium retrofit'!$AM$25,IF(F9="Scenario3PBT12",'Medium retrofit'!$AN$25,"")))&amp;IF(F9="Scenario1PBT13",'Medium retrofit'!$AO$25,IF(F9="Scenario2PBT13",'Medium retrofit'!$AP$25,IF(F9="Scenario3PBT13",'Medium retrofit'!$AQ$25,"")))&amp;IF(F9="Scenario1PBT14",'Medium retrofit'!$AR$25,IF(F9="Scenario2PBT14",'Medium retrofit'!$AS$25,IF(F9="Scenario3PBT14",'Medium retrofit'!$AT$25,"")))&amp;IF(F9="Scenario1PBT15",'Medium retrofit'!$AU$25,IF(F9="Scenario2PBT15",'Medium retrofit'!$AV$25,IF(F9="Scenario3PBT15",'Medium retrofit'!$AW$25,"")))</f>
        <v/>
      </c>
      <c r="R9" s="123">
        <f t="shared" si="16"/>
        <v>0</v>
      </c>
      <c r="S9" s="123" t="str">
        <f>IF(F9="Scenario1PBT1",'Medium retrofit'!$E$27,IF(F9="Scenario2PBT1",'Medium retrofit'!$F$27,IF(F9="Scenario3PBT1",'Medium retrofit'!$G$27,"")))&amp;IF(F9="Scenario1PBT2",'Medium retrofit'!$H$27,IF(F9="Scenario2PBT2",'Medium retrofit'!$I$27,IF(F9="Scenario3PBT2",'Medium retrofit'!$J$27,"")))&amp;IF(F9="Scenario1PBT3",'Medium retrofit'!$K$27,IF(F9="Scenario2PBT3",'Medium retrofit'!$L$27,IF(F9="Scenario3PBT3",'Medium retrofit'!$M$27,"")))&amp;IF(F9="Scenario1PBT4",'Medium retrofit'!$N$27,IF(F9="Scenario2PBT4",'Medium retrofit'!$O$27,IF(F9="Scenario3PBT4",'Medium retrofit'!$P$27,"")))&amp;IF(F9="Scenario1PBT5",'Medium retrofit'!$Q$27,IF(F9="Scenario2PBT5",'Medium retrofit'!$R$27,IF(F9="Scenario3PBT5",'Medium retrofit'!$S$27,"")))&amp;IF(F9="Scenario1PBT6",'Medium retrofit'!$T$27,IF(F9="Scenario2PBT6",'Medium retrofit'!$U$27,IF(F9="Scenario3PBT6",'Medium retrofit'!$V$27,"")))&amp;IF(F9="Scenario1PBT7",'Medium retrofit'!$W$27,IF(F9="Scenario2PBT7",'Medium retrofit'!$X$27,IF(F9="Scenario3PBT7",'Medium retrofit'!$Y$27,"")))&amp;IF(F9="Scenario1PBT8",'Medium retrofit'!$Z$27,IF(F9="Scenario2PBT8",'Medium retrofit'!$AA$27,IF(F9="Scenario3PBT8",'Medium retrofit'!$AB$27,"")))&amp;IF(F9="Scenario1PBT9",'Medium retrofit'!$AC$27,IF(F9="Scenario2PBT9",'Medium retrofit'!$AD$27,IF(F9="Scenario3PBT9",'Medium retrofit'!$AE$27,"")))&amp;IF(F9="Scenario1PBT10",'Medium retrofit'!$AF$27,IF(F9="Scenario2PBT10",'Medium retrofit'!$AG$27,IF(F9="Scenario3PBT10",'Medium retrofit'!$AH$27,"")))&amp;IF(F9="Scenario1PBT11",'Medium retrofit'!$AI$27,IF(F9="Scenario2PBT11",'Medium retrofit'!$AJ$27,IF(F9="Scenario3PBT11",'Medium retrofit'!$AK$27,"")))&amp;IF(F9="Scenario1PBT12",'Medium retrofit'!$AL$27,IF(F9="Scenario2PBT12",'Medium retrofit'!$AM$27,IF(F9="Scenario3PBT12",'Medium retrofit'!$AN$27,"")))&amp;IF(F9="Scenario1PBT13",'Medium retrofit'!$AO$27,IF(F9="Scenario2PBT13",'Medium retrofit'!$AP$27,IF(F9="Scenario3PBT13",'Medium retrofit'!$AQ$27,"")))&amp;IF(F9="Scenario1PBT14",'Medium retrofit'!$AR$27,IF(F9="Scenario2PBT14",'Medium retrofit'!$AS$27,IF(F9="Scenario3PBT14",'Medium retrofit'!$AT$27,"")))&amp;IF(F9="Scenario1PBT15",'Medium retrofit'!$AU$27,IF(F9="Scenario2PBT15",'Medium retrofit'!$AV$27,IF(F9="Scenario3PBT15",'Medium retrofit'!$AW$27,"")))</f>
        <v/>
      </c>
      <c r="T9" s="246">
        <f t="shared" si="17"/>
        <v>0</v>
      </c>
      <c r="U9" s="245" t="str">
        <f>IF(F9="Scenario1PBT1",'Medium retrofit'!$E$38,IF(F9="Scenario2PBT1",'Medium retrofit'!$F$38,IF(F9="Scenario3PBT1",'Medium retrofit'!$G$38,"")))&amp;IF(F9="Scenario1PBT2",'Medium retrofit'!$H$38,IF(F9="Scenario2PBT2",'Medium retrofit'!$I$38,IF(F9="Scenario3PBT2",'Medium retrofit'!$J$38,"")))&amp;IF(F9="Scenario1PBT3",'Medium retrofit'!$K$38,IF(F9="Scenario2PBT3",'Medium retrofit'!$L$38,IF(F9="Scenario3PBT3",'Medium retrofit'!$M$38,"")))&amp;IF(F9="Scenario1PBT4",'Medium retrofit'!$N$38,IF(F9="Scenario2PBT4",'Medium retrofit'!$O$38,IF(F9="Scenario3PBT4",'Medium retrofit'!$P$38,"")))&amp;IF(F9="Scenario1PBT5",'Medium retrofit'!$Q$38,IF(F9="Scenario2PBT5",'Medium retrofit'!$R$38,IF(F9="Scenario3PBT5",'Medium retrofit'!$S$38,"")))&amp;IF(F9="Scenario1PBT6",'Medium retrofit'!$T$38,IF(F9="Scenario2PBT6",'Medium retrofit'!$U$38,IF(F9="Scenario3PBT6",'Medium retrofit'!$V$38,"")))&amp;IF(F9="Scenario1PBT7",'Medium retrofit'!$W$38,IF(F9="Scenario2PBT7",'Medium retrofit'!$X$38,IF(F9="Scenario3PBT7",'Medium retrofit'!$Y$38,"")))&amp;IF(F9="Scenario1PBT8",'Medium retrofit'!$Z$38,IF(F9="Scenario2PBT8",'Medium retrofit'!$AA$38,IF(F9="Scenario3PBT8",'Medium retrofit'!$AB$38,"")))&amp;IF(F9="Scenario1PBT9",'Medium retrofit'!$AC$38,IF(F9="Scenario2PBT9",'Medium retrofit'!$AD$38,IF(F9="Scenario3PBT9",'Medium retrofit'!$AE$38,"")))&amp;IF(F9="Scenario1PBT10",'Medium retrofit'!$AF$38,IF(F9="Scenario2PBT10",'Medium retrofit'!$AG$38,IF(F9="Scenario3PBT10",'Medium retrofit'!$AH$38,"")))&amp;IF(F9="Scenario1PBT11",'Medium retrofit'!$AI$38,IF(F9="Scenario2PBT11",'Medium retrofit'!$AJ$38,IF(F9="Scenario3PBT11",'Medium retrofit'!$AK$38,"")))&amp;IF(F9="Scenario1PBT12",'Medium retrofit'!$AL$38,IF(F9="Scenario2PBT12",'Medium retrofit'!$AM$38,IF(F9="Scenario3PBT12",'Medium retrofit'!$AN$38,"")))&amp;IF(F9="Scenario1PBT13",'Medium retrofit'!$AO$38,IF(F9="Scenario2PBT13",'Medium retrofit'!$AP$38,IF(F9="Scenario3PBT13",'Medium retrofit'!$AQ$38,"")))&amp;IF(F9="Scenario1PBT14",'Medium retrofit'!$AR$38,IF(F9="Scenario2PBT14",'Medium retrofit'!$AS$38,IF(F9="Scenario3PBT14",'Medium retrofit'!$AT$38,"")))&amp;IF(F9="Scenario1PBT15",'Medium retrofit'!$AU$38,IF(F9="Scenario2PBT15",'Medium retrofit'!$AV$38,IF(F9="Scenario3PBT15",'Medium retrofit'!$AW$38,"")))</f>
        <v/>
      </c>
      <c r="V9" s="123">
        <f t="shared" si="18"/>
        <v>0</v>
      </c>
      <c r="W9" s="123" t="str">
        <f>IF(F9="Scenario1PBT1",'Medium retrofit'!$E$40,IF(F9="Scenario2PBT1",'Medium retrofit'!$F$40,IF(F9="Scenario3PBT1",'Medium retrofit'!$G$40,"")))&amp;IF(F9="Scenario1PBT2",'Medium retrofit'!$H$40,IF(F9="Scenario2PBT2",'Medium retrofit'!$I$40,IF(F9="Scenario3PBT2",'Medium retrofit'!$J$40,"")))&amp;IF(F9="Scenario1PBT3",'Medium retrofit'!$K$40,IF(F9="Scenario2PBT3",'Medium retrofit'!$L$40,IF(F9="Scenario3PBT3",'Medium retrofit'!$M$40,"")))&amp;IF(F9="Scenario1PBT4",'Medium retrofit'!$N$40,IF(F9="Scenario2PBT4",'Medium retrofit'!$O$40,IF(F9="Scenario3PBT4",'Medium retrofit'!$P$40,"")))&amp;IF(F9="Scenario1PBT5",'Medium retrofit'!$Q$40,IF(F9="Scenario2PBT5",'Medium retrofit'!$R$40,IF(F9="Scenario3PBT5",'Medium retrofit'!$S$40,"")))&amp;IF(F9="Scenario1PBT6",'Medium retrofit'!$T$40,IF(F9="Scenario2PBT6",'Medium retrofit'!$U$40,IF(F9="Scenario3PBT6",'Medium retrofit'!$V$40,"")))&amp;IF(F9="Scenario1PBT7",'Medium retrofit'!$W$40,IF(F9="Scenario2PBT7",'Medium retrofit'!$X$40,IF(F9="Scenario3PBT7",'Medium retrofit'!$Y$40,"")))&amp;IF(F9="Scenario1PBT8",'Medium retrofit'!$Z$40,IF(F9="Scenario2PBT8",'Medium retrofit'!$AA$40,IF(F9="Scenario3PBT8",'Medium retrofit'!$AB$40,"")))&amp;IF(F9="Scenario1PBT9",'Medium retrofit'!$AC$40,IF(F9="Scenario2PBT9",'Medium retrofit'!$AD$40,IF(F9="Scenario3PBT9",'Medium retrofit'!$AE$40,"")))&amp;IF(F9="Scenario1PBT10",'Medium retrofit'!$AF$40,IF(F9="Scenario2PBT10",'Medium retrofit'!$AG$40,IF(F9="Scenario3PBT10",'Medium retrofit'!$AH$40,"")))&amp;IF(F9="Scenario1PBT11",'Medium retrofit'!$AI$40,IF(F9="Scenario2PBT11",'Medium retrofit'!$AJ$40,IF(F9="Scenario3PBT11",'Medium retrofit'!$AK$40,"")))&amp;IF(F9="Scenario1PBT12",'Medium retrofit'!$AL$40,IF(F9="Scenario2PBT12",'Medium retrofit'!$AM$40,IF(F9="Scenario3PBT12",'Medium retrofit'!$AN$40,"")))&amp;IF(F9="Scenario1PBT13",'Medium retrofit'!$AO$40,IF(F9="Scenario2PBT13",'Medium retrofit'!$AP$40,IF(F9="Scenario3PBT13",'Medium retrofit'!$AQ$40,"")))&amp;IF(F9="Scenario1PBT14",'Medium retrofit'!$AR$40,IF(F9="Scenario2PBT14",'Medium retrofit'!$AS$40,IF(F9="Scenario3PBT14",'Medium retrofit'!$AT$40,"")))&amp;IF(F9="Scenario1PBT15",'Medium retrofit'!$AU$40,IF(F9="Scenario2PBT15",'Medium retrofit'!$AV$40,IF(F9="Scenario3PBT15",'Medium retrofit'!$AW$40,"")))</f>
        <v/>
      </c>
      <c r="X9" s="123">
        <f t="shared" si="19"/>
        <v>0</v>
      </c>
      <c r="Y9" s="123" t="str">
        <f>IF(F9="Scenario1PBT1",'Medium retrofit'!$E$42,IF(F9="Scenario2PBT1",'Medium retrofit'!$F$42,IF(F9="Scenario3PBT1",'Medium retrofit'!$G$42,"")))&amp;IF(F9="Scenario1PBT2",'Medium retrofit'!$H$42,IF(F9="Scenario2PBT2",'Medium retrofit'!$I$42,IF(F9="Scenario3PBT2",'Medium retrofit'!$J$42,"")))&amp;IF(F9="Scenario1PBT3",'Medium retrofit'!$K$42,IF(F9="Scenario2PBT3",'Medium retrofit'!$L$42,IF(F9="Scenario3PBT3",'Medium retrofit'!$M$42,"")))&amp;IF(F9="Scenario1PBT4",'Medium retrofit'!$N$42,IF(F9="Scenario2PBT4",'Medium retrofit'!$O$42,IF(F9="Scenario3PBT4",'Medium retrofit'!$P$42,"")))&amp;IF(F9="Scenario1PBT5",'Medium retrofit'!$Q$42,IF(F9="Scenario2PBT5",'Medium retrofit'!$R$42,IF(F9="Scenario3PBT5",'Medium retrofit'!$S$42,"")))&amp;IF(F9="Scenario1PBT6",'Medium retrofit'!$T$42,IF(F9="Scenario2PBT6",'Medium retrofit'!$U$42,IF(F9="Scenario3PBT6",'Medium retrofit'!$V$42,"")))&amp;IF(F9="Scenario1PBT7",'Medium retrofit'!$W$42,IF(F9="Scenario2PBT7",'Medium retrofit'!$X$42,IF(F9="Scenario3PBT7",'Medium retrofit'!$Y$42,"")))&amp;IF(F9="Scenario1PBT8",'Medium retrofit'!$Z$42,IF(F9="Scenario2PBT8",'Medium retrofit'!$AA$42,IF(F9="Scenario3PBT8",'Medium retrofit'!$AB$42,"")))&amp;IF(F9="Scenario1PBT9",'Medium retrofit'!$AC$42,IF(F9="Scenario2PBT9",'Medium retrofit'!$AD$42,IF(F9="Scenario3PBT9",'Medium retrofit'!$AE$42,"")))&amp;IF(F9="Scenario1PBT10",'Medium retrofit'!$AF$42,IF(F9="Scenario2PBT10",'Medium retrofit'!$AG$42,IF(F9="Scenario3PBT10",'Medium retrofit'!$AH$42,"")))&amp;IF(F9="Scenario1PBT11",'Medium retrofit'!$AI$42,IF(F9="Scenario2PBT11",'Medium retrofit'!$AJ$42,IF(F9="Scenario3PBT11",'Medium retrofit'!$AK$42,"")))&amp;IF(F9="Scenario1PBT12",'Medium retrofit'!$AL$42,IF(F9="Scenario2PBT12",'Medium retrofit'!$AM$42,IF(F9="Scenario3PBT12",'Medium retrofit'!$AN$42,"")))&amp;IF(F9="Scenario1PBT13",'Medium retrofit'!$AO$42,IF(F9="Scenario2PBT13",'Medium retrofit'!$AP$42,IF(F9="Scenario3PBT13",'Medium retrofit'!$AQ$42,"")))&amp;IF(F9="Scenario1PBT14",'Medium retrofit'!$AR$42,IF(F9="Scenario2PBT14",'Medium retrofit'!$AS$42,IF(F9="Scenario3PBT14",'Medium retrofit'!$AT$42,"")))&amp;IF(F9="Scenario1PBT15",'Medium retrofit'!$AU$42,IF(F9="Scenario2PBT15",'Medium retrofit'!$AV$42,IF(F9="Scenario3PBT15",'Medium retrofit'!$AW$42,"")))</f>
        <v/>
      </c>
      <c r="Z9" s="123">
        <f t="shared" si="20"/>
        <v>0</v>
      </c>
      <c r="AA9" s="239" t="str">
        <f>IF(F9="Scenario1PBT1",'Medium retrofit'!$E$101,IF(F9="Scenario2PBT1",'Medium retrofit'!$F$101,IF(F9="Scenario3PBT1",'Medium retrofit'!$G$101,"")))&amp;IF(F9="Scenario1PBT2",'Medium retrofit'!$H$101,IF(F9="Scenario2PBT2",'Medium retrofit'!$I$101,IF(F9="Scenario3PBT2",'Medium retrofit'!$J$101,"")))&amp;IF(F9="Scenario1PBT3",'Medium retrofit'!$K$101,IF(F9="Scenario2PBT3",'Medium retrofit'!$L$101,IF(F9="Scenario3PBT3",'Medium retrofit'!$M$101,"")))&amp;IF(F9="Scenario1PBT4",'Medium retrofit'!$N$101,IF(F9="Scenario2PBT4",'Medium retrofit'!$O$101,IF(F9="Scenario3PBT4",'Medium retrofit'!$P$101,"")))&amp;IF(F9="Scenario1PBT5",'Medium retrofit'!$Q$101,IF(F9="Scenario2PBT5",'Medium retrofit'!$R$101,IF(F9="Scenario3PBT5",'Medium retrofit'!$S$101,"")))&amp;IF(F9="Scenario1PBT6",'Medium retrofit'!$T$101,IF(F9="Scenario2PBT6",'Medium retrofit'!$U$101,IF(F9="Scenario3PBT6",'Medium retrofit'!$V$101,"")))&amp;IF(F9="Scenario1PBT7",'Medium retrofit'!$W$101,IF(F9="Scenario2PBT7",'Medium retrofit'!$X$101,IF(F9="Scenario3PBT7",'Medium retrofit'!$Y$101,"")))&amp;IF(F9="Scenario1PBT8",'Medium retrofit'!$Z$101,IF(F9="Scenario2PBT8",'Medium retrofit'!$AA$101,IF(F9="Scenario3PBT8",'Medium retrofit'!$AB$101,"")))&amp;IF(F9="Scenario1PBT9",'Medium retrofit'!$AC$101,IF(F9="Scenario2PBT9",'Medium retrofit'!$AD$101,IF(F9="Scenario3PBT9",'Medium retrofit'!$AE$101,"")))&amp;IF(F9="Scenario1PBT10",'Medium retrofit'!$AF$101,IF(F9="Scenario2PBT10",'Medium retrofit'!$AG$101,IF(F9="Scenario3PBT10",'Medium retrofit'!$AH$101,"")))&amp;IF(F9="Scenario1PBT11",'Medium retrofit'!$AI$101,IF(F9="Scenario2PBT11",'Medium retrofit'!$AJ$101,IF(F9="Scenario3PBT11",'Medium retrofit'!$AK$101,"")))&amp;IF(F9="Scenario1PBT12",'Medium retrofit'!$AL$101,IF(F9="Scenario2PBT12",'Medium retrofit'!$AM$101,IF(F9="Scenario3PBT12",'Medium retrofit'!$AN$101,"")))&amp;IF(F9="Scenario1PBT13",'Medium retrofit'!$AO$101,IF(F9="Scenario2PBT13",'Medium retrofit'!$AP$101,IF(F9="Scenario3PBT13",'Medium retrofit'!$AQ$101,"")))&amp;IF(F9="Scenario1PBT14",'Medium retrofit'!$AR$101,IF(F9="Scenario2PBT14",'Medium retrofit'!$AS$101,IF(F9="Scenario3PBT14",'Medium retrofit'!$AT$101,"")))&amp;IF(F9="Scenario1PBT15",'Medium retrofit'!$AU$101,IF(F9="Scenario2PBT15",'Medium retrofit'!$AV$101,IF(F9="Scenario3PBT15",'Medium retrofit'!$AW$101,"")))</f>
        <v/>
      </c>
      <c r="AB9" s="242">
        <f t="shared" si="21"/>
        <v>0</v>
      </c>
      <c r="AC9" s="247">
        <f>IFERROR('Projection_Base-case'!G9-G9,0)</f>
        <v>0</v>
      </c>
      <c r="AD9" s="123">
        <f t="shared" si="0"/>
        <v>0</v>
      </c>
      <c r="AE9" s="123">
        <f>IFERROR(100*AC9/'Projection_Base-case'!G9,0)</f>
        <v>0</v>
      </c>
      <c r="AF9" s="123">
        <f>IFERROR('Projection_Base-case'!I9-I9,0)</f>
        <v>0</v>
      </c>
      <c r="AG9" s="123">
        <f t="shared" si="1"/>
        <v>0</v>
      </c>
      <c r="AH9" s="123">
        <f>IFERROR(100*AF9/'Projection_Base-case'!I9,0)</f>
        <v>0</v>
      </c>
      <c r="AI9" s="123">
        <f>IFERROR('Projection_Base-case'!K9-K9,0)</f>
        <v>0</v>
      </c>
      <c r="AJ9" s="123">
        <f t="shared" si="2"/>
        <v>0</v>
      </c>
      <c r="AK9" s="123">
        <f>IFERROR(100*AI9/'Projection_Base-case'!K9,0)</f>
        <v>0</v>
      </c>
      <c r="AL9" s="123">
        <f>IFERROR(M9-'Projection_Base-case'!M9,0)</f>
        <v>0</v>
      </c>
      <c r="AM9" s="123">
        <f t="shared" si="3"/>
        <v>0</v>
      </c>
      <c r="AN9" s="179">
        <f>IFERROR(IF('Projection_Base-case'!N9&gt;0,100*AM9/'Projection_Base-case'!N9,100*AM9/N9),0)</f>
        <v>0</v>
      </c>
      <c r="AO9" s="245">
        <f>IFERROR('Projection_Base-case'!O9-O9,0)</f>
        <v>0</v>
      </c>
      <c r="AP9" s="123">
        <f t="shared" si="4"/>
        <v>0</v>
      </c>
      <c r="AQ9" s="123">
        <f>IFERROR(100*AO9/'Projection_Base-case'!O9,0)</f>
        <v>0</v>
      </c>
      <c r="AR9" s="123">
        <f>IFERROR('Projection_Base-case'!Q9-Q9,0)</f>
        <v>0</v>
      </c>
      <c r="AS9" s="123">
        <f t="shared" si="5"/>
        <v>0</v>
      </c>
      <c r="AT9" s="123">
        <f>IFERROR(100*AR9/'Projection_Base-case'!Q9,0)</f>
        <v>0</v>
      </c>
      <c r="AU9" s="123">
        <f>IFERROR('Projection_Base-case'!S9-S9,0)</f>
        <v>0</v>
      </c>
      <c r="AV9" s="123">
        <f t="shared" si="6"/>
        <v>0</v>
      </c>
      <c r="AW9" s="124">
        <f>IFERROR(100*AU9/'Projection_Base-case'!S9,0)</f>
        <v>0</v>
      </c>
      <c r="AX9" s="245">
        <f>IFERROR('Projection_Base-case'!U9-U9,0)</f>
        <v>0</v>
      </c>
      <c r="AY9" s="123">
        <f t="shared" si="7"/>
        <v>0</v>
      </c>
      <c r="AZ9" s="123">
        <f>IFERROR(100*AX9/'Projection_Base-case'!U9,0)</f>
        <v>0</v>
      </c>
      <c r="BA9" s="123">
        <f>IFERROR('Projection_Base-case'!W9-W9,0)</f>
        <v>0</v>
      </c>
      <c r="BB9" s="123">
        <f t="shared" si="8"/>
        <v>0</v>
      </c>
      <c r="BC9" s="123">
        <f>IFERROR(100*BA9/'Projection_Base-case'!W9,0)</f>
        <v>0</v>
      </c>
      <c r="BD9" s="123">
        <f>IFERROR('Projection_Base-case'!Y9-Y9,0)</f>
        <v>0</v>
      </c>
      <c r="BE9" s="123">
        <f t="shared" si="9"/>
        <v>0</v>
      </c>
      <c r="BF9" s="123">
        <f>IFERROR(100*BD9/'Projection_Base-case'!Y9,0)</f>
        <v>0</v>
      </c>
      <c r="BG9" s="178">
        <f t="shared" si="22"/>
        <v>0</v>
      </c>
      <c r="BH9" s="179">
        <f t="shared" si="23"/>
        <v>0</v>
      </c>
    </row>
    <row r="10" spans="1:60" ht="15" customHeight="1">
      <c r="A10" s="165">
        <v>5</v>
      </c>
      <c r="B10" s="239">
        <f>IF('Projection_Base-case'!B10&lt;&gt;"",'Projection_Base-case'!B10,0)</f>
        <v>0</v>
      </c>
      <c r="C10" s="239">
        <f>IF('Projection_Base-case'!C10&lt;&gt;"",'Projection_Base-case'!C10,0)</f>
        <v>0</v>
      </c>
      <c r="D10" s="239">
        <f>IF('Projection_Base-case'!D10&lt;&gt;"",'Projection_Base-case'!D10,0)</f>
        <v>0</v>
      </c>
      <c r="E10" s="164" t="str">
        <f>IF(AND('Résultats medium'!$AC$3="OUI",'Résultats medium'!E9&lt;&gt;""),'Résultats medium'!E9,IF(OR(D10="PBT1",D10="PBT4",D10="PBT5",D10="PBT6",D10="PBT7",D10="PBT8",D10="PBT10"),"Scenario1",IF(OR(D10="PBT3",D10="PBT9"),"Scenario3",IF(OR(D10="PBT2"),"Scenario2",""))))</f>
        <v/>
      </c>
      <c r="F10" s="240" t="str">
        <f t="shared" si="10"/>
        <v>0</v>
      </c>
      <c r="G10" s="241" t="str">
        <f>IF(F10="Scenario1PBT1",'Medium retrofit'!$E$6,IF(F10="Scenario2PBT1",'Medium retrofit'!$F$6,IF(F10="Scenario3PBT1",'Medium retrofit'!$G$6,"")))&amp;IF(F10="Scenario1PBT2",'Medium retrofit'!$H$6,IF(F10="Scenario2PBT2",'Medium retrofit'!$I$6,IF(F10="Scenario3PBT2",'Medium retrofit'!$J$6,"")))&amp;IF(F10="Scenario1PBT3",'Medium retrofit'!$K$6,IF(F10="Scenario2PBT3",'Medium retrofit'!$L$6,IF(F10="Scenario3PBT3",'Medium retrofit'!$M$6,"")))&amp;IF(F10="Scenario1PBT4",'Medium retrofit'!$N$6,IF(F10="Scenario2PBT4",'Medium retrofit'!$O$6,IF(F10="Scenario3PBT4",'Medium retrofit'!$P$6,"")))&amp;IF(F10="Scenario1PBT5",'Medium retrofit'!$Q$6,IF(F10="Scenario2PBT5",'Medium retrofit'!$R$6,IF(F10="Scenario3PBT5",'Medium retrofit'!$S$6,"")))&amp;IF(F10="Scenario1PBT6",'Medium retrofit'!$T$6,IF(F10="Scenario2PBT6",'Medium retrofit'!$U$6,IF(F10="Scenario3PBT6",'Medium retrofit'!$V$6,"")))&amp;IF(F10="Scenario1PBT7",'Medium retrofit'!$W$6,IF(F10="Scenario2PBT7",'Medium retrofit'!$X$6,IF(F10="Scenario3PBT7",'Medium retrofit'!$Y$6,"")))&amp;IF(F10="Scenario1PBT8",'Medium retrofit'!$Z$6,IF(F10="Scenario2PBT8",'Medium retrofit'!$AA$6,IF(F10="Scenario3PBT8",'Medium retrofit'!$AB$6,"")))&amp;IF(F10="Scenario1PBT9",'Medium retrofit'!$AC$6,IF(F10="Scenario2PBT9",'Medium retrofit'!$AD$6,IF(F10="Scenario3PBT9",'Medium retrofit'!$AE$6,"")))&amp;IF(F10="Scenario1PBT10",'Medium retrofit'!$AF$6,IF(F10="Scenario2PBT10",'Medium retrofit'!$AG$6,IF(F10="Scenario3PBT10",'Medium retrofit'!$AH$6,"")))&amp;IF(F10="Scenario1PBT11",'Medium retrofit'!$AI$6,IF(F10="Scenario2PBT11",'Medium retrofit'!$AJ$6,IF(F10="Scenario3PBT11",'Medium retrofit'!$AK$6,"")))&amp;IF(F10="Scenario1PBT12",'Medium retrofit'!$AL$6,IF(F10="Scenario2PBT12",'Medium retrofit'!$AM$6,IF(F10="Scenario3PBT12",'Medium retrofit'!$AN$6,"")))&amp;IF(F10="Scenario1PBT13",'Medium retrofit'!$AO$6,IF(F10="Scenario2PBT13",'Medium retrofit'!$AP$6,IF(F10="Scenario3PBT13",'Medium retrofit'!$AQ$6,"")))&amp;IF(F10="Scenario1PBT14",'Medium retrofit'!$AR$6,IF(F10="Scenario2PBT14",'Medium retrofit'!$AS$6,IF(F10="Scenario3PBT14",'Medium retrofit'!$AT$6,"")))&amp;IF(F10="Scenario1PBT15",'Medium retrofit'!$AU$6,IF(F10="Scenario2PBT15",'Medium retrofit'!$AV$6,IF(F10="Scenario3PBT15",'Medium retrofit'!$AW$6,"")))</f>
        <v/>
      </c>
      <c r="H10" s="123">
        <f t="shared" si="11"/>
        <v>0</v>
      </c>
      <c r="I10" s="239" t="str">
        <f>IF(F10="Scenario1PBT1",'Medium retrofit'!$E$16,IF(F10="Scenario2PBT1",'Medium retrofit'!$F$16,IF(F10="Scenario3PBT1",'Medium retrofit'!$G$16,"")))&amp;IF(F10="Scenario1PBT2",'Medium retrofit'!$H$16,IF(F10="Scenario2PBT2",'Medium retrofit'!$I$16,IF(F10="Scenario3PBT2",'Medium retrofit'!$J$16,"")))&amp;IF(F10="Scenario1PBT3",'Medium retrofit'!$K$16,IF(F10="Scenario2PBT3",'Medium retrofit'!$L$16,IF(F10="Scenario3PBT3",'Medium retrofit'!$M$16,"")))&amp;IF(F10="Scenario1PBT4",'Medium retrofit'!$N$16,IF(F10="Scenario2PBT4",'Medium retrofit'!$O$16,IF(F10="Scenario3PBT4",'Medium retrofit'!$P$16,"")))&amp;IF(F10="Scenario1PBT5",'Medium retrofit'!$Q$16,IF(F10="Scenario2PBT5",'Medium retrofit'!$R$16,IF(F10="Scenario3PBT5",'Medium retrofit'!$S$16,"")))&amp;IF(F10="Scenario1PBT6",'Medium retrofit'!$T$16,IF(F10="Scenario2PBT6",'Medium retrofit'!$U$16,IF(F10="Scenario3PBT6",'Medium retrofit'!$V$16,"")))&amp;IF(F10="Scenario1PBT7",'Medium retrofit'!$W$16,IF(F10="Scenario2PBT7",'Medium retrofit'!$X$16,IF(F10="Scenario3PBT7",'Medium retrofit'!$Y$16,"")))&amp;IF(F10="Scenario1PBT8",'Medium retrofit'!$Z$16,IF(F10="Scenario2PBT8",'Medium retrofit'!$AA$16,IF(F10="Scenario3PBT8",'Medium retrofit'!$AB$16,"")))&amp;IF(F10="Scenario1PBT9",'Medium retrofit'!$AC$16,IF(F10="Scenario2PBT9",'Medium retrofit'!$AD$16,IF(F10="Scenario3PBT9",'Medium retrofit'!$AE$16,"")))&amp;IF(F10="Scenario1PBT10",'Medium retrofit'!$AF$16,IF(F10="Scenario2PBT10",'Medium retrofit'!$AG$16,IF(F10="Scenario3PBT10",'Medium retrofit'!$AH$16,"")))&amp;IF(F10="Scenario1PBT11",'Medium retrofit'!$AI$16,IF(F10="Scenario2PBT11",'Medium retrofit'!$AJ$16,IF(F10="Scenario3PBT11",'Medium retrofit'!$AK$16,"")))&amp;IF(F10="Scenario1PBT12",'Medium retrofit'!$AL$16,IF(F10="Scenario2PBT12",'Medium retrofit'!$AM$16,IF(F10="Scenario3PBT12",'Medium retrofit'!$AN$16,"")))&amp;IF(F10="Scenario1PBT13",'Medium retrofit'!$AO$16,IF(F10="Scenario2PBT13",'Medium retrofit'!$AP$16,IF(F10="Scenario3PBT13",'Medium retrofit'!$AQ$16,"")))&amp;IF(F10="Scenario1PBT14",'Medium retrofit'!$AR$16,IF(F10="Scenario2PBT14",'Medium retrofit'!$AS$16,IF(F10="Scenario3PBT14",'Medium retrofit'!$AT$16,"")))&amp;IF(F10="Scenario1PBT15",'Medium retrofit'!$AU$16,IF(F10="Scenario2PBT15",'Medium retrofit'!$AV$16,IF(F10="Scenario3PBT15",'Medium retrofit'!$AW$16,"")))</f>
        <v/>
      </c>
      <c r="J10" s="123">
        <f t="shared" si="12"/>
        <v>0</v>
      </c>
      <c r="K10" s="123" t="str">
        <f>IF(F10="Scenario1PBT1",'Medium retrofit'!$E$18,IF(F10="Scenario2PBT1",'Medium retrofit'!$F$18,IF(F10="Scenario3PBT1",'Medium retrofit'!$G$18,"")))&amp;IF(F10="Scenario1PBT2",'Medium retrofit'!$H$18,IF(F10="Scenario2PBT2",'Medium retrofit'!$I$18,IF(F10="Scenario3PBT2",'Medium retrofit'!$J$18,"")))&amp;IF(F10="Scenario1PBT3",'Medium retrofit'!$K$18,IF(F10="Scenario2PBT3",'Medium retrofit'!$L$18,IF(F10="Scenario3PBT3",'Medium retrofit'!$M$18,"")))&amp;IF(F10="Scenario1PBT4",'Medium retrofit'!$N$18,IF(F10="Scenario2PBT4",'Medium retrofit'!$O$18,IF(F10="Scenario3PBT4",'Medium retrofit'!$P$18,"")))&amp;IF(F10="Scenario1PBT5",'Medium retrofit'!$Q$18,IF(F10="Scenario2PBT5",'Medium retrofit'!$R$18,IF(F10="Scenario3PBT5",'Medium retrofit'!$S$18,"")))&amp;IF(F10="Scenario1PBT6",'Medium retrofit'!$T$18,IF(F10="Scenario2PBT6",'Medium retrofit'!$U$18,IF(F10="Scenario3PBT6",'Medium retrofit'!$V$18,"")))&amp;IF(F10="Scenario1PBT7",'Medium retrofit'!$W$18,IF(F10="Scenario2PBT7",'Medium retrofit'!$X$18,IF(F10="Scenario3PBT7",'Medium retrofit'!$Y$18,"")))&amp;IF(F10="Scenario1PBT8",'Medium retrofit'!$Z$18,IF(F10="Scenario2PBT8",'Medium retrofit'!$AA$18,IF(F10="Scenario3PBT8",'Medium retrofit'!$AB$18,"")))&amp;IF(F10="Scenario1PBT9",'Medium retrofit'!$AC$18,IF(F10="Scenario2PBT9",'Medium retrofit'!$AD$18,IF(F10="Scenario3PBT9",'Medium retrofit'!$AE$18,"")))&amp;IF(F10="Scenario1PBT10",'Medium retrofit'!$AF$18,IF(F10="Scenario2PBT10",'Medium retrofit'!$AG$18,IF(F10="Scenario3PBT10",'Medium retrofit'!$AH$18,"")))&amp;IF(F10="Scenario1PBT11",'Medium retrofit'!$AI$18,IF(F10="Scenario2PBT11",'Medium retrofit'!$AJ$18,IF(F10="Scenario3PBT11",'Medium retrofit'!$AK$18,"")))&amp;IF(F10="Scenario1PBT12",'Medium retrofit'!$AL$18,IF(F10="Scenario2PBT12",'Medium retrofit'!$AM$18,IF(F10="Scenario3PBT12",'Medium retrofit'!$AN$18,"")))&amp;IF(F10="Scenario1PBT13",'Medium retrofit'!$AO$18,IF(F10="Scenario2PBT13",'Medium retrofit'!$AP$18,IF(F10="Scenario3PBT13",'Medium retrofit'!$AQ$18,"")))&amp;IF(F10="Scenario1PBT14",'Medium retrofit'!$AR$18,IF(F10="Scenario2PBT14",'Medium retrofit'!$AS$18,IF(F10="Scenario3PBT14",'Medium retrofit'!$AT$18,"")))&amp;IF(F10="Scenario1PBT15",'Medium retrofit'!$AU$18,IF(F10="Scenario2PBT15",'Medium retrofit'!$AV$18,IF(F10="Scenario3PBT15",'Medium retrofit'!$AW$18,"")))</f>
        <v/>
      </c>
      <c r="L10" s="123">
        <f t="shared" si="13"/>
        <v>0</v>
      </c>
      <c r="M10" s="123" t="str">
        <f>IF(F10="Scenario1PBT1",'Medium retrofit'!$E$20,IF(F10="Scenario2PBT1",'Medium retrofit'!$F$20,IF(F10="Scenario3PBT1",'Medium retrofit'!$G$20,"")))&amp;IF(F10="Scenario1PBT2",'Medium retrofit'!$H$20,IF(F10="Scenario2PBT2",'Medium retrofit'!$I$20,IF(F10="Scenario3PBT2",'Medium retrofit'!$J$20,"")))&amp;IF(F10="Scenario1PBT3",'Medium retrofit'!$K$20,IF(F10="Scenario2PBT3",'Medium retrofit'!$L$20,IF(F10="Scenario3PBT3",'Medium retrofit'!$M$20,"")))&amp;IF(F10="Scenario1PBT4",'Medium retrofit'!$N$20,IF(F10="Scenario2PBT4",'Medium retrofit'!$O$20,IF(F10="Scenario3PBT4",'Medium retrofit'!$P$20,"")))&amp;IF(F10="Scenario1PBT5",'Medium retrofit'!$Q$20,IF(F10="Scenario2PBT5",'Medium retrofit'!$R$20,IF(F10="Scenario3PBT5",'Medium retrofit'!$S$20,"")))&amp;IF(F10="Scenario1PBT6",'Medium retrofit'!$T$20,IF(F10="Scenario2PBT6",'Medium retrofit'!$U$20,IF(F10="Scenario3PBT6",'Medium retrofit'!$V$20,"")))&amp;IF(F10="Scenario1PBT7",'Medium retrofit'!$W$20,IF(F10="Scenario2PBT7",'Medium retrofit'!$X$20,IF(F10="Scenario3PBT7",'Medium retrofit'!$Y$20,"")))&amp;IF(F10="Scenario1PBT8",'Medium retrofit'!$Z$20,IF(F10="Scenario2PBT8",'Medium retrofit'!$AA$20,IF(F10="Scenario3PBT8",'Medium retrofit'!$AB$20,"")))&amp;IF(F10="Scenario1PBT9",'Medium retrofit'!$AC$20,IF(F10="Scenario2PBT9",'Medium retrofit'!$AD$20,IF(F10="Scenario3PBT9",'Medium retrofit'!$AE$20,"")))&amp;IF(F10="Scenario1PBT10",'Medium retrofit'!$AF$20,IF(F10="Scenario2PBT10",'Medium retrofit'!$AG$20,IF(F10="Scenario3PBT10",'Medium retrofit'!$AH$20,"")))&amp;IF(F10="Scenario1PBT11",'Medium retrofit'!$AI$20,IF(F10="Scenario2PBT11",'Medium retrofit'!$AJ$20,IF(F10="Scenario3PBT11",'Medium retrofit'!$AK$20,"")))&amp;IF(F10="Scenario1PBT12",'Medium retrofit'!$AL$20,IF(F10="Scenario2PBT12",'Medium retrofit'!$AM$20,IF(F10="Scenario3PBT12",'Medium retrofit'!$AN$20,"")))&amp;IF(F10="Scenario1PBT13",'Medium retrofit'!$AO$20,IF(F10="Scenario2PBT13",'Medium retrofit'!$AP$20,IF(F10="Scenario3PBT13",'Medium retrofit'!$AQ$20,"")))&amp;IF(F10="Scenario1PBT14",'Medium retrofit'!$AR$20,IF(F10="Scenario2PBT14",'Medium retrofit'!$AS$20,IF(F10="Scenario3PBT14",'Medium retrofit'!$AT$20,"")))&amp;IF(F10="Scenario1PBT15",'Medium retrofit'!$AU$20,IF(F10="Scenario2PBT15",'Medium retrofit'!$AV$20,IF(F10="Scenario3PBT15",'Medium retrofit'!$AW$20,"")))</f>
        <v/>
      </c>
      <c r="N10" s="124">
        <f t="shared" si="14"/>
        <v>0</v>
      </c>
      <c r="O10" s="245" t="str">
        <f>IF(F10="Scenario1PBT1",'Medium retrofit'!$E$23,IF(F10="Scenario2PBT1",'Medium retrofit'!$F$23,IF(F10="Scenario3PBT1",'Medium retrofit'!$G$23,"")))&amp;IF(F10="Scenario1PBT2",'Medium retrofit'!$H$23,IF(F10="Scenario2PBT2",'Medium retrofit'!$I$23,IF(F10="Scenario3PBT2",'Medium retrofit'!$J$23,"")))&amp;IF(F10="Scenario1PBT3",'Medium retrofit'!$K$23,IF(F10="Scenario2PBT3",'Medium retrofit'!$L$23,IF(F10="Scenario3PBT3",'Medium retrofit'!$M$23,"")))&amp;IF(F10="Scenario1PBT4",'Medium retrofit'!$N$23,IF(F10="Scenario2PBT4",'Medium retrofit'!$O$23,IF(F10="Scenario3PBT4",'Medium retrofit'!$P$23,"")))&amp;IF(F10="Scenario1PBT5",'Medium retrofit'!$Q$23,IF(F10="Scenario2PBT5",'Medium retrofit'!$R$23,IF(F10="Scenario3PBT5",'Medium retrofit'!$S$23,"")))&amp;IF(F10="Scenario1PBT6",'Medium retrofit'!$T$23,IF(F10="Scenario2PBT6",'Medium retrofit'!$U$23,IF(F10="Scenario3PBT6",'Medium retrofit'!$V$23,"")))&amp;IF(F10="Scenario1PBT7",'Medium retrofit'!$W$23,IF(F10="Scenario2PBT7",'Medium retrofit'!$X$23,IF(F10="Scenario3PBT7",'Medium retrofit'!$Y$23,"")))&amp;IF(F10="Scenario1PBT8",'Medium retrofit'!$Z$23,IF(F10="Scenario2PBT8",'Medium retrofit'!$AA$23,IF(F10="Scenario3PBT8",'Medium retrofit'!$AB$23,"")))&amp;IF(F10="Scenario1PBT9",'Medium retrofit'!$AC$23,IF(F10="Scenario2PBT9",'Medium retrofit'!$AD$23,IF(F10="Scenario3PBT9",'Medium retrofit'!$AE$23,"")))&amp;IF(F10="Scenario1PBT10",'Medium retrofit'!$AF$23,IF(F10="Scenario2PBT10",'Medium retrofit'!$AG$23,IF(F10="Scenario3PBT10",'Medium retrofit'!$AH$23,"")))&amp;IF(F10="Scenario1PBT11",'Medium retrofit'!$AI$23,IF(F10="Scenario2PBT11",'Medium retrofit'!$AJ$23,IF(F10="Scenario3PBT11",'Medium retrofit'!$AK$23,"")))&amp;IF(F10="Scenario1PBT12",'Medium retrofit'!$AL$23,IF(F10="Scenario2PBT12",'Medium retrofit'!$AM$23,IF(F10="Scenario3PBT12",'Medium retrofit'!$AN$23,"")))&amp;IF(F10="Scenario1PBT13",'Medium retrofit'!$AO$23,IF(F10="Scenario2PBT13",'Medium retrofit'!$AP$23,IF(F10="Scenario3PBT13",'Medium retrofit'!$AQ$23,"")))&amp;IF(F10="Scenario1PBT14",'Medium retrofit'!$AR$23,IF(F10="Scenario2PBT14",'Medium retrofit'!$AS$23,IF(F10="Scenario3PBT14",'Medium retrofit'!$AT$23,"")))&amp;IF(F10="Scenario1PBT15",'Medium retrofit'!$AU$23,IF(F10="Scenario2PBT15",'Medium retrofit'!$AV$23,IF(F10="Scenario3PBT15",'Medium retrofit'!$AW$23,"")))</f>
        <v/>
      </c>
      <c r="P10" s="123">
        <f t="shared" si="15"/>
        <v>0</v>
      </c>
      <c r="Q10" s="123" t="str">
        <f>IF(F10="Scenario1PBT1",'Medium retrofit'!$E$25,IF(F10="Scenario2PBT1",'Medium retrofit'!$F$25,IF(F10="Scenario3PBT1",'Medium retrofit'!$G$25,"")))&amp;IF(F10="Scenario1PBT2",'Medium retrofit'!$H$25,IF(F10="Scenario2PBT2",'Medium retrofit'!$I$25,IF(F10="Scenario3PBT2",'Medium retrofit'!$J$25,"")))&amp;IF(F10="Scenario1PBT3",'Medium retrofit'!$K$25,IF(F10="Scenario2PBT3",'Medium retrofit'!$L$25,IF(F10="Scenario3PBT3",'Medium retrofit'!$M$25,"")))&amp;IF(F10="Scenario1PBT4",'Medium retrofit'!$N$25,IF(F10="Scenario2PBT4",'Medium retrofit'!$O$25,IF(F10="Scenario3PBT4",'Medium retrofit'!$P$25,"")))&amp;IF(F10="Scenario1PBT5",'Medium retrofit'!$Q$25,IF(F10="Scenario2PBT5",'Medium retrofit'!$R$25,IF(F10="Scenario3PBT5",'Medium retrofit'!$S$25,"")))&amp;IF(F10="Scenario1PBT6",'Medium retrofit'!$T$25,IF(F10="Scenario2PBT6",'Medium retrofit'!$U$25,IF(F10="Scenario3PBT6",'Medium retrofit'!$V$25,"")))&amp;IF(F10="Scenario1PBT7",'Medium retrofit'!$W$25,IF(F10="Scenario2PBT7",'Medium retrofit'!$X$25,IF(F10="Scenario3PBT7",'Medium retrofit'!$Y$25,"")))&amp;IF(F10="Scenario1PBT8",'Medium retrofit'!$Z$25,IF(F10="Scenario2PBT8",'Medium retrofit'!$AA$25,IF(F10="Scenario3PBT8",'Medium retrofit'!$AB$25,"")))&amp;IF(F10="Scenario1PBT9",'Medium retrofit'!$AC$25,IF(F10="Scenario2PBT9",'Medium retrofit'!$AD$25,IF(F10="Scenario3PBT9",'Medium retrofit'!$AE$25,"")))&amp;IF(F10="Scenario1PBT10",'Medium retrofit'!$AF$25,IF(F10="Scenario2PBT10",'Medium retrofit'!$AG$25,IF(F10="Scenario3PBT10",'Medium retrofit'!$AH$25,"")))&amp;IF(F10="Scenario1PBT11",'Medium retrofit'!$AI$25,IF(F10="Scenario2PBT11",'Medium retrofit'!$AJ$25,IF(F10="Scenario3PBT11",'Medium retrofit'!$AK$25,"")))&amp;IF(F10="Scenario1PBT12",'Medium retrofit'!$AL$25,IF(F10="Scenario2PBT12",'Medium retrofit'!$AM$25,IF(F10="Scenario3PBT12",'Medium retrofit'!$AN$25,"")))&amp;IF(F10="Scenario1PBT13",'Medium retrofit'!$AO$25,IF(F10="Scenario2PBT13",'Medium retrofit'!$AP$25,IF(F10="Scenario3PBT13",'Medium retrofit'!$AQ$25,"")))&amp;IF(F10="Scenario1PBT14",'Medium retrofit'!$AR$25,IF(F10="Scenario2PBT14",'Medium retrofit'!$AS$25,IF(F10="Scenario3PBT14",'Medium retrofit'!$AT$25,"")))&amp;IF(F10="Scenario1PBT15",'Medium retrofit'!$AU$25,IF(F10="Scenario2PBT15",'Medium retrofit'!$AV$25,IF(F10="Scenario3PBT15",'Medium retrofit'!$AW$25,"")))</f>
        <v/>
      </c>
      <c r="R10" s="123">
        <f t="shared" si="16"/>
        <v>0</v>
      </c>
      <c r="S10" s="123" t="str">
        <f>IF(F10="Scenario1PBT1",'Medium retrofit'!$E$27,IF(F10="Scenario2PBT1",'Medium retrofit'!$F$27,IF(F10="Scenario3PBT1",'Medium retrofit'!$G$27,"")))&amp;IF(F10="Scenario1PBT2",'Medium retrofit'!$H$27,IF(F10="Scenario2PBT2",'Medium retrofit'!$I$27,IF(F10="Scenario3PBT2",'Medium retrofit'!$J$27,"")))&amp;IF(F10="Scenario1PBT3",'Medium retrofit'!$K$27,IF(F10="Scenario2PBT3",'Medium retrofit'!$L$27,IF(F10="Scenario3PBT3",'Medium retrofit'!$M$27,"")))&amp;IF(F10="Scenario1PBT4",'Medium retrofit'!$N$27,IF(F10="Scenario2PBT4",'Medium retrofit'!$O$27,IF(F10="Scenario3PBT4",'Medium retrofit'!$P$27,"")))&amp;IF(F10="Scenario1PBT5",'Medium retrofit'!$Q$27,IF(F10="Scenario2PBT5",'Medium retrofit'!$R$27,IF(F10="Scenario3PBT5",'Medium retrofit'!$S$27,"")))&amp;IF(F10="Scenario1PBT6",'Medium retrofit'!$T$27,IF(F10="Scenario2PBT6",'Medium retrofit'!$U$27,IF(F10="Scenario3PBT6",'Medium retrofit'!$V$27,"")))&amp;IF(F10="Scenario1PBT7",'Medium retrofit'!$W$27,IF(F10="Scenario2PBT7",'Medium retrofit'!$X$27,IF(F10="Scenario3PBT7",'Medium retrofit'!$Y$27,"")))&amp;IF(F10="Scenario1PBT8",'Medium retrofit'!$Z$27,IF(F10="Scenario2PBT8",'Medium retrofit'!$AA$27,IF(F10="Scenario3PBT8",'Medium retrofit'!$AB$27,"")))&amp;IF(F10="Scenario1PBT9",'Medium retrofit'!$AC$27,IF(F10="Scenario2PBT9",'Medium retrofit'!$AD$27,IF(F10="Scenario3PBT9",'Medium retrofit'!$AE$27,"")))&amp;IF(F10="Scenario1PBT10",'Medium retrofit'!$AF$27,IF(F10="Scenario2PBT10",'Medium retrofit'!$AG$27,IF(F10="Scenario3PBT10",'Medium retrofit'!$AH$27,"")))&amp;IF(F10="Scenario1PBT11",'Medium retrofit'!$AI$27,IF(F10="Scenario2PBT11",'Medium retrofit'!$AJ$27,IF(F10="Scenario3PBT11",'Medium retrofit'!$AK$27,"")))&amp;IF(F10="Scenario1PBT12",'Medium retrofit'!$AL$27,IF(F10="Scenario2PBT12",'Medium retrofit'!$AM$27,IF(F10="Scenario3PBT12",'Medium retrofit'!$AN$27,"")))&amp;IF(F10="Scenario1PBT13",'Medium retrofit'!$AO$27,IF(F10="Scenario2PBT13",'Medium retrofit'!$AP$27,IF(F10="Scenario3PBT13",'Medium retrofit'!$AQ$27,"")))&amp;IF(F10="Scenario1PBT14",'Medium retrofit'!$AR$27,IF(F10="Scenario2PBT14",'Medium retrofit'!$AS$27,IF(F10="Scenario3PBT14",'Medium retrofit'!$AT$27,"")))&amp;IF(F10="Scenario1PBT15",'Medium retrofit'!$AU$27,IF(F10="Scenario2PBT15",'Medium retrofit'!$AV$27,IF(F10="Scenario3PBT15",'Medium retrofit'!$AW$27,"")))</f>
        <v/>
      </c>
      <c r="T10" s="246">
        <f t="shared" si="17"/>
        <v>0</v>
      </c>
      <c r="U10" s="245" t="str">
        <f>IF(F10="Scenario1PBT1",'Medium retrofit'!$E$38,IF(F10="Scenario2PBT1",'Medium retrofit'!$F$38,IF(F10="Scenario3PBT1",'Medium retrofit'!$G$38,"")))&amp;IF(F10="Scenario1PBT2",'Medium retrofit'!$H$38,IF(F10="Scenario2PBT2",'Medium retrofit'!$I$38,IF(F10="Scenario3PBT2",'Medium retrofit'!$J$38,"")))&amp;IF(F10="Scenario1PBT3",'Medium retrofit'!$K$38,IF(F10="Scenario2PBT3",'Medium retrofit'!$L$38,IF(F10="Scenario3PBT3",'Medium retrofit'!$M$38,"")))&amp;IF(F10="Scenario1PBT4",'Medium retrofit'!$N$38,IF(F10="Scenario2PBT4",'Medium retrofit'!$O$38,IF(F10="Scenario3PBT4",'Medium retrofit'!$P$38,"")))&amp;IF(F10="Scenario1PBT5",'Medium retrofit'!$Q$38,IF(F10="Scenario2PBT5",'Medium retrofit'!$R$38,IF(F10="Scenario3PBT5",'Medium retrofit'!$S$38,"")))&amp;IF(F10="Scenario1PBT6",'Medium retrofit'!$T$38,IF(F10="Scenario2PBT6",'Medium retrofit'!$U$38,IF(F10="Scenario3PBT6",'Medium retrofit'!$V$38,"")))&amp;IF(F10="Scenario1PBT7",'Medium retrofit'!$W$38,IF(F10="Scenario2PBT7",'Medium retrofit'!$X$38,IF(F10="Scenario3PBT7",'Medium retrofit'!$Y$38,"")))&amp;IF(F10="Scenario1PBT8",'Medium retrofit'!$Z$38,IF(F10="Scenario2PBT8",'Medium retrofit'!$AA$38,IF(F10="Scenario3PBT8",'Medium retrofit'!$AB$38,"")))&amp;IF(F10="Scenario1PBT9",'Medium retrofit'!$AC$38,IF(F10="Scenario2PBT9",'Medium retrofit'!$AD$38,IF(F10="Scenario3PBT9",'Medium retrofit'!$AE$38,"")))&amp;IF(F10="Scenario1PBT10",'Medium retrofit'!$AF$38,IF(F10="Scenario2PBT10",'Medium retrofit'!$AG$38,IF(F10="Scenario3PBT10",'Medium retrofit'!$AH$38,"")))&amp;IF(F10="Scenario1PBT11",'Medium retrofit'!$AI$38,IF(F10="Scenario2PBT11",'Medium retrofit'!$AJ$38,IF(F10="Scenario3PBT11",'Medium retrofit'!$AK$38,"")))&amp;IF(F10="Scenario1PBT12",'Medium retrofit'!$AL$38,IF(F10="Scenario2PBT12",'Medium retrofit'!$AM$38,IF(F10="Scenario3PBT12",'Medium retrofit'!$AN$38,"")))&amp;IF(F10="Scenario1PBT13",'Medium retrofit'!$AO$38,IF(F10="Scenario2PBT13",'Medium retrofit'!$AP$38,IF(F10="Scenario3PBT13",'Medium retrofit'!$AQ$38,"")))&amp;IF(F10="Scenario1PBT14",'Medium retrofit'!$AR$38,IF(F10="Scenario2PBT14",'Medium retrofit'!$AS$38,IF(F10="Scenario3PBT14",'Medium retrofit'!$AT$38,"")))&amp;IF(F10="Scenario1PBT15",'Medium retrofit'!$AU$38,IF(F10="Scenario2PBT15",'Medium retrofit'!$AV$38,IF(F10="Scenario3PBT15",'Medium retrofit'!$AW$38,"")))</f>
        <v/>
      </c>
      <c r="V10" s="123">
        <f t="shared" si="18"/>
        <v>0</v>
      </c>
      <c r="W10" s="123" t="str">
        <f>IF(F10="Scenario1PBT1",'Medium retrofit'!$E$40,IF(F10="Scenario2PBT1",'Medium retrofit'!$F$40,IF(F10="Scenario3PBT1",'Medium retrofit'!$G$40,"")))&amp;IF(F10="Scenario1PBT2",'Medium retrofit'!$H$40,IF(F10="Scenario2PBT2",'Medium retrofit'!$I$40,IF(F10="Scenario3PBT2",'Medium retrofit'!$J$40,"")))&amp;IF(F10="Scenario1PBT3",'Medium retrofit'!$K$40,IF(F10="Scenario2PBT3",'Medium retrofit'!$L$40,IF(F10="Scenario3PBT3",'Medium retrofit'!$M$40,"")))&amp;IF(F10="Scenario1PBT4",'Medium retrofit'!$N$40,IF(F10="Scenario2PBT4",'Medium retrofit'!$O$40,IF(F10="Scenario3PBT4",'Medium retrofit'!$P$40,"")))&amp;IF(F10="Scenario1PBT5",'Medium retrofit'!$Q$40,IF(F10="Scenario2PBT5",'Medium retrofit'!$R$40,IF(F10="Scenario3PBT5",'Medium retrofit'!$S$40,"")))&amp;IF(F10="Scenario1PBT6",'Medium retrofit'!$T$40,IF(F10="Scenario2PBT6",'Medium retrofit'!$U$40,IF(F10="Scenario3PBT6",'Medium retrofit'!$V$40,"")))&amp;IF(F10="Scenario1PBT7",'Medium retrofit'!$W$40,IF(F10="Scenario2PBT7",'Medium retrofit'!$X$40,IF(F10="Scenario3PBT7",'Medium retrofit'!$Y$40,"")))&amp;IF(F10="Scenario1PBT8",'Medium retrofit'!$Z$40,IF(F10="Scenario2PBT8",'Medium retrofit'!$AA$40,IF(F10="Scenario3PBT8",'Medium retrofit'!$AB$40,"")))&amp;IF(F10="Scenario1PBT9",'Medium retrofit'!$AC$40,IF(F10="Scenario2PBT9",'Medium retrofit'!$AD$40,IF(F10="Scenario3PBT9",'Medium retrofit'!$AE$40,"")))&amp;IF(F10="Scenario1PBT10",'Medium retrofit'!$AF$40,IF(F10="Scenario2PBT10",'Medium retrofit'!$AG$40,IF(F10="Scenario3PBT10",'Medium retrofit'!$AH$40,"")))&amp;IF(F10="Scenario1PBT11",'Medium retrofit'!$AI$40,IF(F10="Scenario2PBT11",'Medium retrofit'!$AJ$40,IF(F10="Scenario3PBT11",'Medium retrofit'!$AK$40,"")))&amp;IF(F10="Scenario1PBT12",'Medium retrofit'!$AL$40,IF(F10="Scenario2PBT12",'Medium retrofit'!$AM$40,IF(F10="Scenario3PBT12",'Medium retrofit'!$AN$40,"")))&amp;IF(F10="Scenario1PBT13",'Medium retrofit'!$AO$40,IF(F10="Scenario2PBT13",'Medium retrofit'!$AP$40,IF(F10="Scenario3PBT13",'Medium retrofit'!$AQ$40,"")))&amp;IF(F10="Scenario1PBT14",'Medium retrofit'!$AR$40,IF(F10="Scenario2PBT14",'Medium retrofit'!$AS$40,IF(F10="Scenario3PBT14",'Medium retrofit'!$AT$40,"")))&amp;IF(F10="Scenario1PBT15",'Medium retrofit'!$AU$40,IF(F10="Scenario2PBT15",'Medium retrofit'!$AV$40,IF(F10="Scenario3PBT15",'Medium retrofit'!$AW$40,"")))</f>
        <v/>
      </c>
      <c r="X10" s="123">
        <f t="shared" si="19"/>
        <v>0</v>
      </c>
      <c r="Y10" s="123" t="str">
        <f>IF(F10="Scenario1PBT1",'Medium retrofit'!$E$42,IF(F10="Scenario2PBT1",'Medium retrofit'!$F$42,IF(F10="Scenario3PBT1",'Medium retrofit'!$G$42,"")))&amp;IF(F10="Scenario1PBT2",'Medium retrofit'!$H$42,IF(F10="Scenario2PBT2",'Medium retrofit'!$I$42,IF(F10="Scenario3PBT2",'Medium retrofit'!$J$42,"")))&amp;IF(F10="Scenario1PBT3",'Medium retrofit'!$K$42,IF(F10="Scenario2PBT3",'Medium retrofit'!$L$42,IF(F10="Scenario3PBT3",'Medium retrofit'!$M$42,"")))&amp;IF(F10="Scenario1PBT4",'Medium retrofit'!$N$42,IF(F10="Scenario2PBT4",'Medium retrofit'!$O$42,IF(F10="Scenario3PBT4",'Medium retrofit'!$P$42,"")))&amp;IF(F10="Scenario1PBT5",'Medium retrofit'!$Q$42,IF(F10="Scenario2PBT5",'Medium retrofit'!$R$42,IF(F10="Scenario3PBT5",'Medium retrofit'!$S$42,"")))&amp;IF(F10="Scenario1PBT6",'Medium retrofit'!$T$42,IF(F10="Scenario2PBT6",'Medium retrofit'!$U$42,IF(F10="Scenario3PBT6",'Medium retrofit'!$V$42,"")))&amp;IF(F10="Scenario1PBT7",'Medium retrofit'!$W$42,IF(F10="Scenario2PBT7",'Medium retrofit'!$X$42,IF(F10="Scenario3PBT7",'Medium retrofit'!$Y$42,"")))&amp;IF(F10="Scenario1PBT8",'Medium retrofit'!$Z$42,IF(F10="Scenario2PBT8",'Medium retrofit'!$AA$42,IF(F10="Scenario3PBT8",'Medium retrofit'!$AB$42,"")))&amp;IF(F10="Scenario1PBT9",'Medium retrofit'!$AC$42,IF(F10="Scenario2PBT9",'Medium retrofit'!$AD$42,IF(F10="Scenario3PBT9",'Medium retrofit'!$AE$42,"")))&amp;IF(F10="Scenario1PBT10",'Medium retrofit'!$AF$42,IF(F10="Scenario2PBT10",'Medium retrofit'!$AG$42,IF(F10="Scenario3PBT10",'Medium retrofit'!$AH$42,"")))&amp;IF(F10="Scenario1PBT11",'Medium retrofit'!$AI$42,IF(F10="Scenario2PBT11",'Medium retrofit'!$AJ$42,IF(F10="Scenario3PBT11",'Medium retrofit'!$AK$42,"")))&amp;IF(F10="Scenario1PBT12",'Medium retrofit'!$AL$42,IF(F10="Scenario2PBT12",'Medium retrofit'!$AM$42,IF(F10="Scenario3PBT12",'Medium retrofit'!$AN$42,"")))&amp;IF(F10="Scenario1PBT13",'Medium retrofit'!$AO$42,IF(F10="Scenario2PBT13",'Medium retrofit'!$AP$42,IF(F10="Scenario3PBT13",'Medium retrofit'!$AQ$42,"")))&amp;IF(F10="Scenario1PBT14",'Medium retrofit'!$AR$42,IF(F10="Scenario2PBT14",'Medium retrofit'!$AS$42,IF(F10="Scenario3PBT14",'Medium retrofit'!$AT$42,"")))&amp;IF(F10="Scenario1PBT15",'Medium retrofit'!$AU$42,IF(F10="Scenario2PBT15",'Medium retrofit'!$AV$42,IF(F10="Scenario3PBT15",'Medium retrofit'!$AW$42,"")))</f>
        <v/>
      </c>
      <c r="Z10" s="123">
        <f t="shared" si="20"/>
        <v>0</v>
      </c>
      <c r="AA10" s="239" t="str">
        <f>IF(F10="Scenario1PBT1",'Medium retrofit'!$E$101,IF(F10="Scenario2PBT1",'Medium retrofit'!$F$101,IF(F10="Scenario3PBT1",'Medium retrofit'!$G$101,"")))&amp;IF(F10="Scenario1PBT2",'Medium retrofit'!$H$101,IF(F10="Scenario2PBT2",'Medium retrofit'!$I$101,IF(F10="Scenario3PBT2",'Medium retrofit'!$J$101,"")))&amp;IF(F10="Scenario1PBT3",'Medium retrofit'!$K$101,IF(F10="Scenario2PBT3",'Medium retrofit'!$L$101,IF(F10="Scenario3PBT3",'Medium retrofit'!$M$101,"")))&amp;IF(F10="Scenario1PBT4",'Medium retrofit'!$N$101,IF(F10="Scenario2PBT4",'Medium retrofit'!$O$101,IF(F10="Scenario3PBT4",'Medium retrofit'!$P$101,"")))&amp;IF(F10="Scenario1PBT5",'Medium retrofit'!$Q$101,IF(F10="Scenario2PBT5",'Medium retrofit'!$R$101,IF(F10="Scenario3PBT5",'Medium retrofit'!$S$101,"")))&amp;IF(F10="Scenario1PBT6",'Medium retrofit'!$T$101,IF(F10="Scenario2PBT6",'Medium retrofit'!$U$101,IF(F10="Scenario3PBT6",'Medium retrofit'!$V$101,"")))&amp;IF(F10="Scenario1PBT7",'Medium retrofit'!$W$101,IF(F10="Scenario2PBT7",'Medium retrofit'!$X$101,IF(F10="Scenario3PBT7",'Medium retrofit'!$Y$101,"")))&amp;IF(F10="Scenario1PBT8",'Medium retrofit'!$Z$101,IF(F10="Scenario2PBT8",'Medium retrofit'!$AA$101,IF(F10="Scenario3PBT8",'Medium retrofit'!$AB$101,"")))&amp;IF(F10="Scenario1PBT9",'Medium retrofit'!$AC$101,IF(F10="Scenario2PBT9",'Medium retrofit'!$AD$101,IF(F10="Scenario3PBT9",'Medium retrofit'!$AE$101,"")))&amp;IF(F10="Scenario1PBT10",'Medium retrofit'!$AF$101,IF(F10="Scenario2PBT10",'Medium retrofit'!$AG$101,IF(F10="Scenario3PBT10",'Medium retrofit'!$AH$101,"")))&amp;IF(F10="Scenario1PBT11",'Medium retrofit'!$AI$101,IF(F10="Scenario2PBT11",'Medium retrofit'!$AJ$101,IF(F10="Scenario3PBT11",'Medium retrofit'!$AK$101,"")))&amp;IF(F10="Scenario1PBT12",'Medium retrofit'!$AL$101,IF(F10="Scenario2PBT12",'Medium retrofit'!$AM$101,IF(F10="Scenario3PBT12",'Medium retrofit'!$AN$101,"")))&amp;IF(F10="Scenario1PBT13",'Medium retrofit'!$AO$101,IF(F10="Scenario2PBT13",'Medium retrofit'!$AP$101,IF(F10="Scenario3PBT13",'Medium retrofit'!$AQ$101,"")))&amp;IF(F10="Scenario1PBT14",'Medium retrofit'!$AR$101,IF(F10="Scenario2PBT14",'Medium retrofit'!$AS$101,IF(F10="Scenario3PBT14",'Medium retrofit'!$AT$101,"")))&amp;IF(F10="Scenario1PBT15",'Medium retrofit'!$AU$101,IF(F10="Scenario2PBT15",'Medium retrofit'!$AV$101,IF(F10="Scenario3PBT15",'Medium retrofit'!$AW$101,"")))</f>
        <v/>
      </c>
      <c r="AB10" s="242">
        <f t="shared" si="21"/>
        <v>0</v>
      </c>
      <c r="AC10" s="247">
        <f>IFERROR('Projection_Base-case'!G10-G10,0)</f>
        <v>0</v>
      </c>
      <c r="AD10" s="123">
        <f t="shared" si="0"/>
        <v>0</v>
      </c>
      <c r="AE10" s="123">
        <f>IFERROR(100*AC10/'Projection_Base-case'!G10,0)</f>
        <v>0</v>
      </c>
      <c r="AF10" s="123">
        <f>IFERROR('Projection_Base-case'!I10-I10,0)</f>
        <v>0</v>
      </c>
      <c r="AG10" s="123">
        <f t="shared" si="1"/>
        <v>0</v>
      </c>
      <c r="AH10" s="123">
        <f>IFERROR(100*AF10/'Projection_Base-case'!I10,0)</f>
        <v>0</v>
      </c>
      <c r="AI10" s="123">
        <f>IFERROR('Projection_Base-case'!K10-K10,0)</f>
        <v>0</v>
      </c>
      <c r="AJ10" s="123">
        <f t="shared" si="2"/>
        <v>0</v>
      </c>
      <c r="AK10" s="123">
        <f>IFERROR(100*AI10/'Projection_Base-case'!K10,0)</f>
        <v>0</v>
      </c>
      <c r="AL10" s="123">
        <f>IFERROR(M10-'Projection_Base-case'!M10,0)</f>
        <v>0</v>
      </c>
      <c r="AM10" s="123">
        <f t="shared" si="3"/>
        <v>0</v>
      </c>
      <c r="AN10" s="179">
        <f>IFERROR(IF('Projection_Base-case'!N10&gt;0,100*AM10/'Projection_Base-case'!N10,100*AM10/N10),0)</f>
        <v>0</v>
      </c>
      <c r="AO10" s="245">
        <f>IFERROR('Projection_Base-case'!O10-O10,0)</f>
        <v>0</v>
      </c>
      <c r="AP10" s="123">
        <f t="shared" si="4"/>
        <v>0</v>
      </c>
      <c r="AQ10" s="123">
        <f>IFERROR(100*AO10/'Projection_Base-case'!O10,0)</f>
        <v>0</v>
      </c>
      <c r="AR10" s="123">
        <f>IFERROR('Projection_Base-case'!Q10-Q10,0)</f>
        <v>0</v>
      </c>
      <c r="AS10" s="123">
        <f t="shared" si="5"/>
        <v>0</v>
      </c>
      <c r="AT10" s="123">
        <f>IFERROR(100*AR10/'Projection_Base-case'!Q10,0)</f>
        <v>0</v>
      </c>
      <c r="AU10" s="123">
        <f>IFERROR('Projection_Base-case'!S10-S10,0)</f>
        <v>0</v>
      </c>
      <c r="AV10" s="123">
        <f t="shared" si="6"/>
        <v>0</v>
      </c>
      <c r="AW10" s="124">
        <f>IFERROR(100*AU10/'Projection_Base-case'!S10,0)</f>
        <v>0</v>
      </c>
      <c r="AX10" s="245">
        <f>IFERROR('Projection_Base-case'!U10-U10,0)</f>
        <v>0</v>
      </c>
      <c r="AY10" s="123">
        <f t="shared" si="7"/>
        <v>0</v>
      </c>
      <c r="AZ10" s="123">
        <f>IFERROR(100*AX10/'Projection_Base-case'!U10,0)</f>
        <v>0</v>
      </c>
      <c r="BA10" s="123">
        <f>IFERROR('Projection_Base-case'!W10-W10,0)</f>
        <v>0</v>
      </c>
      <c r="BB10" s="123">
        <f t="shared" si="8"/>
        <v>0</v>
      </c>
      <c r="BC10" s="123">
        <f>IFERROR(100*BA10/'Projection_Base-case'!W10,0)</f>
        <v>0</v>
      </c>
      <c r="BD10" s="123">
        <f>IFERROR('Projection_Base-case'!Y10-Y10,0)</f>
        <v>0</v>
      </c>
      <c r="BE10" s="123">
        <f t="shared" si="9"/>
        <v>0</v>
      </c>
      <c r="BF10" s="123">
        <f>IFERROR(100*BD10/'Projection_Base-case'!Y10,0)</f>
        <v>0</v>
      </c>
      <c r="BG10" s="178">
        <f t="shared" si="22"/>
        <v>0</v>
      </c>
      <c r="BH10" s="179">
        <f t="shared" si="23"/>
        <v>0</v>
      </c>
    </row>
    <row r="11" spans="1:60">
      <c r="A11" s="165">
        <v>6</v>
      </c>
      <c r="B11" s="239">
        <f>IF('Projection_Base-case'!B11&lt;&gt;"",'Projection_Base-case'!B11,0)</f>
        <v>0</v>
      </c>
      <c r="C11" s="239">
        <f>IF('Projection_Base-case'!C11&lt;&gt;"",'Projection_Base-case'!C11,0)</f>
        <v>0</v>
      </c>
      <c r="D11" s="239">
        <f>IF('Projection_Base-case'!D11&lt;&gt;"",'Projection_Base-case'!D11,0)</f>
        <v>0</v>
      </c>
      <c r="E11" s="164" t="str">
        <f>IF(AND('Résultats medium'!$AC$3="OUI",'Résultats medium'!E10&lt;&gt;""),'Résultats medium'!E10,IF(OR(D11="PBT1",D11="PBT4",D11="PBT5",D11="PBT6",D11="PBT7",D11="PBT8",D11="PBT10"),"Scenario1",IF(OR(D11="PBT3",D11="PBT9"),"Scenario3",IF(OR(D11="PBT2"),"Scenario2",""))))</f>
        <v/>
      </c>
      <c r="F11" s="240" t="str">
        <f t="shared" si="10"/>
        <v>0</v>
      </c>
      <c r="G11" s="241" t="str">
        <f>IF(F11="Scenario1PBT1",'Medium retrofit'!$E$6,IF(F11="Scenario2PBT1",'Medium retrofit'!$F$6,IF(F11="Scenario3PBT1",'Medium retrofit'!$G$6,"")))&amp;IF(F11="Scenario1PBT2",'Medium retrofit'!$H$6,IF(F11="Scenario2PBT2",'Medium retrofit'!$I$6,IF(F11="Scenario3PBT2",'Medium retrofit'!$J$6,"")))&amp;IF(F11="Scenario1PBT3",'Medium retrofit'!$K$6,IF(F11="Scenario2PBT3",'Medium retrofit'!$L$6,IF(F11="Scenario3PBT3",'Medium retrofit'!$M$6,"")))&amp;IF(F11="Scenario1PBT4",'Medium retrofit'!$N$6,IF(F11="Scenario2PBT4",'Medium retrofit'!$O$6,IF(F11="Scenario3PBT4",'Medium retrofit'!$P$6,"")))&amp;IF(F11="Scenario1PBT5",'Medium retrofit'!$Q$6,IF(F11="Scenario2PBT5",'Medium retrofit'!$R$6,IF(F11="Scenario3PBT5",'Medium retrofit'!$S$6,"")))&amp;IF(F11="Scenario1PBT6",'Medium retrofit'!$T$6,IF(F11="Scenario2PBT6",'Medium retrofit'!$U$6,IF(F11="Scenario3PBT6",'Medium retrofit'!$V$6,"")))&amp;IF(F11="Scenario1PBT7",'Medium retrofit'!$W$6,IF(F11="Scenario2PBT7",'Medium retrofit'!$X$6,IF(F11="Scenario3PBT7",'Medium retrofit'!$Y$6,"")))&amp;IF(F11="Scenario1PBT8",'Medium retrofit'!$Z$6,IF(F11="Scenario2PBT8",'Medium retrofit'!$AA$6,IF(F11="Scenario3PBT8",'Medium retrofit'!$AB$6,"")))&amp;IF(F11="Scenario1PBT9",'Medium retrofit'!$AC$6,IF(F11="Scenario2PBT9",'Medium retrofit'!$AD$6,IF(F11="Scenario3PBT9",'Medium retrofit'!$AE$6,"")))&amp;IF(F11="Scenario1PBT10",'Medium retrofit'!$AF$6,IF(F11="Scenario2PBT10",'Medium retrofit'!$AG$6,IF(F11="Scenario3PBT10",'Medium retrofit'!$AH$6,"")))&amp;IF(F11="Scenario1PBT11",'Medium retrofit'!$AI$6,IF(F11="Scenario2PBT11",'Medium retrofit'!$AJ$6,IF(F11="Scenario3PBT11",'Medium retrofit'!$AK$6,"")))&amp;IF(F11="Scenario1PBT12",'Medium retrofit'!$AL$6,IF(F11="Scenario2PBT12",'Medium retrofit'!$AM$6,IF(F11="Scenario3PBT12",'Medium retrofit'!$AN$6,"")))&amp;IF(F11="Scenario1PBT13",'Medium retrofit'!$AO$6,IF(F11="Scenario2PBT13",'Medium retrofit'!$AP$6,IF(F11="Scenario3PBT13",'Medium retrofit'!$AQ$6,"")))&amp;IF(F11="Scenario1PBT14",'Medium retrofit'!$AR$6,IF(F11="Scenario2PBT14",'Medium retrofit'!$AS$6,IF(F11="Scenario3PBT14",'Medium retrofit'!$AT$6,"")))&amp;IF(F11="Scenario1PBT15",'Medium retrofit'!$AU$6,IF(F11="Scenario2PBT15",'Medium retrofit'!$AV$6,IF(F11="Scenario3PBT15",'Medium retrofit'!$AW$6,"")))</f>
        <v/>
      </c>
      <c r="H11" s="123">
        <f t="shared" si="11"/>
        <v>0</v>
      </c>
      <c r="I11" s="239" t="str">
        <f>IF(F11="Scenario1PBT1",'Medium retrofit'!$E$16,IF(F11="Scenario2PBT1",'Medium retrofit'!$F$16,IF(F11="Scenario3PBT1",'Medium retrofit'!$G$16,"")))&amp;IF(F11="Scenario1PBT2",'Medium retrofit'!$H$16,IF(F11="Scenario2PBT2",'Medium retrofit'!$I$16,IF(F11="Scenario3PBT2",'Medium retrofit'!$J$16,"")))&amp;IF(F11="Scenario1PBT3",'Medium retrofit'!$K$16,IF(F11="Scenario2PBT3",'Medium retrofit'!$L$16,IF(F11="Scenario3PBT3",'Medium retrofit'!$M$16,"")))&amp;IF(F11="Scenario1PBT4",'Medium retrofit'!$N$16,IF(F11="Scenario2PBT4",'Medium retrofit'!$O$16,IF(F11="Scenario3PBT4",'Medium retrofit'!$P$16,"")))&amp;IF(F11="Scenario1PBT5",'Medium retrofit'!$Q$16,IF(F11="Scenario2PBT5",'Medium retrofit'!$R$16,IF(F11="Scenario3PBT5",'Medium retrofit'!$S$16,"")))&amp;IF(F11="Scenario1PBT6",'Medium retrofit'!$T$16,IF(F11="Scenario2PBT6",'Medium retrofit'!$U$16,IF(F11="Scenario3PBT6",'Medium retrofit'!$V$16,"")))&amp;IF(F11="Scenario1PBT7",'Medium retrofit'!$W$16,IF(F11="Scenario2PBT7",'Medium retrofit'!$X$16,IF(F11="Scenario3PBT7",'Medium retrofit'!$Y$16,"")))&amp;IF(F11="Scenario1PBT8",'Medium retrofit'!$Z$16,IF(F11="Scenario2PBT8",'Medium retrofit'!$AA$16,IF(F11="Scenario3PBT8",'Medium retrofit'!$AB$16,"")))&amp;IF(F11="Scenario1PBT9",'Medium retrofit'!$AC$16,IF(F11="Scenario2PBT9",'Medium retrofit'!$AD$16,IF(F11="Scenario3PBT9",'Medium retrofit'!$AE$16,"")))&amp;IF(F11="Scenario1PBT10",'Medium retrofit'!$AF$16,IF(F11="Scenario2PBT10",'Medium retrofit'!$AG$16,IF(F11="Scenario3PBT10",'Medium retrofit'!$AH$16,"")))&amp;IF(F11="Scenario1PBT11",'Medium retrofit'!$AI$16,IF(F11="Scenario2PBT11",'Medium retrofit'!$AJ$16,IF(F11="Scenario3PBT11",'Medium retrofit'!$AK$16,"")))&amp;IF(F11="Scenario1PBT12",'Medium retrofit'!$AL$16,IF(F11="Scenario2PBT12",'Medium retrofit'!$AM$16,IF(F11="Scenario3PBT12",'Medium retrofit'!$AN$16,"")))&amp;IF(F11="Scenario1PBT13",'Medium retrofit'!$AO$16,IF(F11="Scenario2PBT13",'Medium retrofit'!$AP$16,IF(F11="Scenario3PBT13",'Medium retrofit'!$AQ$16,"")))&amp;IF(F11="Scenario1PBT14",'Medium retrofit'!$AR$16,IF(F11="Scenario2PBT14",'Medium retrofit'!$AS$16,IF(F11="Scenario3PBT14",'Medium retrofit'!$AT$16,"")))&amp;IF(F11="Scenario1PBT15",'Medium retrofit'!$AU$16,IF(F11="Scenario2PBT15",'Medium retrofit'!$AV$16,IF(F11="Scenario3PBT15",'Medium retrofit'!$AW$16,"")))</f>
        <v/>
      </c>
      <c r="J11" s="123">
        <f t="shared" si="12"/>
        <v>0</v>
      </c>
      <c r="K11" s="123" t="str">
        <f>IF(F11="Scenario1PBT1",'Medium retrofit'!$E$18,IF(F11="Scenario2PBT1",'Medium retrofit'!$F$18,IF(F11="Scenario3PBT1",'Medium retrofit'!$G$18,"")))&amp;IF(F11="Scenario1PBT2",'Medium retrofit'!$H$18,IF(F11="Scenario2PBT2",'Medium retrofit'!$I$18,IF(F11="Scenario3PBT2",'Medium retrofit'!$J$18,"")))&amp;IF(F11="Scenario1PBT3",'Medium retrofit'!$K$18,IF(F11="Scenario2PBT3",'Medium retrofit'!$L$18,IF(F11="Scenario3PBT3",'Medium retrofit'!$M$18,"")))&amp;IF(F11="Scenario1PBT4",'Medium retrofit'!$N$18,IF(F11="Scenario2PBT4",'Medium retrofit'!$O$18,IF(F11="Scenario3PBT4",'Medium retrofit'!$P$18,"")))&amp;IF(F11="Scenario1PBT5",'Medium retrofit'!$Q$18,IF(F11="Scenario2PBT5",'Medium retrofit'!$R$18,IF(F11="Scenario3PBT5",'Medium retrofit'!$S$18,"")))&amp;IF(F11="Scenario1PBT6",'Medium retrofit'!$T$18,IF(F11="Scenario2PBT6",'Medium retrofit'!$U$18,IF(F11="Scenario3PBT6",'Medium retrofit'!$V$18,"")))&amp;IF(F11="Scenario1PBT7",'Medium retrofit'!$W$18,IF(F11="Scenario2PBT7",'Medium retrofit'!$X$18,IF(F11="Scenario3PBT7",'Medium retrofit'!$Y$18,"")))&amp;IF(F11="Scenario1PBT8",'Medium retrofit'!$Z$18,IF(F11="Scenario2PBT8",'Medium retrofit'!$AA$18,IF(F11="Scenario3PBT8",'Medium retrofit'!$AB$18,"")))&amp;IF(F11="Scenario1PBT9",'Medium retrofit'!$AC$18,IF(F11="Scenario2PBT9",'Medium retrofit'!$AD$18,IF(F11="Scenario3PBT9",'Medium retrofit'!$AE$18,"")))&amp;IF(F11="Scenario1PBT10",'Medium retrofit'!$AF$18,IF(F11="Scenario2PBT10",'Medium retrofit'!$AG$18,IF(F11="Scenario3PBT10",'Medium retrofit'!$AH$18,"")))&amp;IF(F11="Scenario1PBT11",'Medium retrofit'!$AI$18,IF(F11="Scenario2PBT11",'Medium retrofit'!$AJ$18,IF(F11="Scenario3PBT11",'Medium retrofit'!$AK$18,"")))&amp;IF(F11="Scenario1PBT12",'Medium retrofit'!$AL$18,IF(F11="Scenario2PBT12",'Medium retrofit'!$AM$18,IF(F11="Scenario3PBT12",'Medium retrofit'!$AN$18,"")))&amp;IF(F11="Scenario1PBT13",'Medium retrofit'!$AO$18,IF(F11="Scenario2PBT13",'Medium retrofit'!$AP$18,IF(F11="Scenario3PBT13",'Medium retrofit'!$AQ$18,"")))&amp;IF(F11="Scenario1PBT14",'Medium retrofit'!$AR$18,IF(F11="Scenario2PBT14",'Medium retrofit'!$AS$18,IF(F11="Scenario3PBT14",'Medium retrofit'!$AT$18,"")))&amp;IF(F11="Scenario1PBT15",'Medium retrofit'!$AU$18,IF(F11="Scenario2PBT15",'Medium retrofit'!$AV$18,IF(F11="Scenario3PBT15",'Medium retrofit'!$AW$18,"")))</f>
        <v/>
      </c>
      <c r="L11" s="123">
        <f t="shared" si="13"/>
        <v>0</v>
      </c>
      <c r="M11" s="123" t="str">
        <f>IF(F11="Scenario1PBT1",'Medium retrofit'!$E$20,IF(F11="Scenario2PBT1",'Medium retrofit'!$F$20,IF(F11="Scenario3PBT1",'Medium retrofit'!$G$20,"")))&amp;IF(F11="Scenario1PBT2",'Medium retrofit'!$H$20,IF(F11="Scenario2PBT2",'Medium retrofit'!$I$20,IF(F11="Scenario3PBT2",'Medium retrofit'!$J$20,"")))&amp;IF(F11="Scenario1PBT3",'Medium retrofit'!$K$20,IF(F11="Scenario2PBT3",'Medium retrofit'!$L$20,IF(F11="Scenario3PBT3",'Medium retrofit'!$M$20,"")))&amp;IF(F11="Scenario1PBT4",'Medium retrofit'!$N$20,IF(F11="Scenario2PBT4",'Medium retrofit'!$O$20,IF(F11="Scenario3PBT4",'Medium retrofit'!$P$20,"")))&amp;IF(F11="Scenario1PBT5",'Medium retrofit'!$Q$20,IF(F11="Scenario2PBT5",'Medium retrofit'!$R$20,IF(F11="Scenario3PBT5",'Medium retrofit'!$S$20,"")))&amp;IF(F11="Scenario1PBT6",'Medium retrofit'!$T$20,IF(F11="Scenario2PBT6",'Medium retrofit'!$U$20,IF(F11="Scenario3PBT6",'Medium retrofit'!$V$20,"")))&amp;IF(F11="Scenario1PBT7",'Medium retrofit'!$W$20,IF(F11="Scenario2PBT7",'Medium retrofit'!$X$20,IF(F11="Scenario3PBT7",'Medium retrofit'!$Y$20,"")))&amp;IF(F11="Scenario1PBT8",'Medium retrofit'!$Z$20,IF(F11="Scenario2PBT8",'Medium retrofit'!$AA$20,IF(F11="Scenario3PBT8",'Medium retrofit'!$AB$20,"")))&amp;IF(F11="Scenario1PBT9",'Medium retrofit'!$AC$20,IF(F11="Scenario2PBT9",'Medium retrofit'!$AD$20,IF(F11="Scenario3PBT9",'Medium retrofit'!$AE$20,"")))&amp;IF(F11="Scenario1PBT10",'Medium retrofit'!$AF$20,IF(F11="Scenario2PBT10",'Medium retrofit'!$AG$20,IF(F11="Scenario3PBT10",'Medium retrofit'!$AH$20,"")))&amp;IF(F11="Scenario1PBT11",'Medium retrofit'!$AI$20,IF(F11="Scenario2PBT11",'Medium retrofit'!$AJ$20,IF(F11="Scenario3PBT11",'Medium retrofit'!$AK$20,"")))&amp;IF(F11="Scenario1PBT12",'Medium retrofit'!$AL$20,IF(F11="Scenario2PBT12",'Medium retrofit'!$AM$20,IF(F11="Scenario3PBT12",'Medium retrofit'!$AN$20,"")))&amp;IF(F11="Scenario1PBT13",'Medium retrofit'!$AO$20,IF(F11="Scenario2PBT13",'Medium retrofit'!$AP$20,IF(F11="Scenario3PBT13",'Medium retrofit'!$AQ$20,"")))&amp;IF(F11="Scenario1PBT14",'Medium retrofit'!$AR$20,IF(F11="Scenario2PBT14",'Medium retrofit'!$AS$20,IF(F11="Scenario3PBT14",'Medium retrofit'!$AT$20,"")))&amp;IF(F11="Scenario1PBT15",'Medium retrofit'!$AU$20,IF(F11="Scenario2PBT15",'Medium retrofit'!$AV$20,IF(F11="Scenario3PBT15",'Medium retrofit'!$AW$20,"")))</f>
        <v/>
      </c>
      <c r="N11" s="124">
        <f t="shared" si="14"/>
        <v>0</v>
      </c>
      <c r="O11" s="245" t="str">
        <f>IF(F11="Scenario1PBT1",'Medium retrofit'!$E$23,IF(F11="Scenario2PBT1",'Medium retrofit'!$F$23,IF(F11="Scenario3PBT1",'Medium retrofit'!$G$23,"")))&amp;IF(F11="Scenario1PBT2",'Medium retrofit'!$H$23,IF(F11="Scenario2PBT2",'Medium retrofit'!$I$23,IF(F11="Scenario3PBT2",'Medium retrofit'!$J$23,"")))&amp;IF(F11="Scenario1PBT3",'Medium retrofit'!$K$23,IF(F11="Scenario2PBT3",'Medium retrofit'!$L$23,IF(F11="Scenario3PBT3",'Medium retrofit'!$M$23,"")))&amp;IF(F11="Scenario1PBT4",'Medium retrofit'!$N$23,IF(F11="Scenario2PBT4",'Medium retrofit'!$O$23,IF(F11="Scenario3PBT4",'Medium retrofit'!$P$23,"")))&amp;IF(F11="Scenario1PBT5",'Medium retrofit'!$Q$23,IF(F11="Scenario2PBT5",'Medium retrofit'!$R$23,IF(F11="Scenario3PBT5",'Medium retrofit'!$S$23,"")))&amp;IF(F11="Scenario1PBT6",'Medium retrofit'!$T$23,IF(F11="Scenario2PBT6",'Medium retrofit'!$U$23,IF(F11="Scenario3PBT6",'Medium retrofit'!$V$23,"")))&amp;IF(F11="Scenario1PBT7",'Medium retrofit'!$W$23,IF(F11="Scenario2PBT7",'Medium retrofit'!$X$23,IF(F11="Scenario3PBT7",'Medium retrofit'!$Y$23,"")))&amp;IF(F11="Scenario1PBT8",'Medium retrofit'!$Z$23,IF(F11="Scenario2PBT8",'Medium retrofit'!$AA$23,IF(F11="Scenario3PBT8",'Medium retrofit'!$AB$23,"")))&amp;IF(F11="Scenario1PBT9",'Medium retrofit'!$AC$23,IF(F11="Scenario2PBT9",'Medium retrofit'!$AD$23,IF(F11="Scenario3PBT9",'Medium retrofit'!$AE$23,"")))&amp;IF(F11="Scenario1PBT10",'Medium retrofit'!$AF$23,IF(F11="Scenario2PBT10",'Medium retrofit'!$AG$23,IF(F11="Scenario3PBT10",'Medium retrofit'!$AH$23,"")))&amp;IF(F11="Scenario1PBT11",'Medium retrofit'!$AI$23,IF(F11="Scenario2PBT11",'Medium retrofit'!$AJ$23,IF(F11="Scenario3PBT11",'Medium retrofit'!$AK$23,"")))&amp;IF(F11="Scenario1PBT12",'Medium retrofit'!$AL$23,IF(F11="Scenario2PBT12",'Medium retrofit'!$AM$23,IF(F11="Scenario3PBT12",'Medium retrofit'!$AN$23,"")))&amp;IF(F11="Scenario1PBT13",'Medium retrofit'!$AO$23,IF(F11="Scenario2PBT13",'Medium retrofit'!$AP$23,IF(F11="Scenario3PBT13",'Medium retrofit'!$AQ$23,"")))&amp;IF(F11="Scenario1PBT14",'Medium retrofit'!$AR$23,IF(F11="Scenario2PBT14",'Medium retrofit'!$AS$23,IF(F11="Scenario3PBT14",'Medium retrofit'!$AT$23,"")))&amp;IF(F11="Scenario1PBT15",'Medium retrofit'!$AU$23,IF(F11="Scenario2PBT15",'Medium retrofit'!$AV$23,IF(F11="Scenario3PBT15",'Medium retrofit'!$AW$23,"")))</f>
        <v/>
      </c>
      <c r="P11" s="123">
        <f t="shared" si="15"/>
        <v>0</v>
      </c>
      <c r="Q11" s="123" t="str">
        <f>IF(F11="Scenario1PBT1",'Medium retrofit'!$E$25,IF(F11="Scenario2PBT1",'Medium retrofit'!$F$25,IF(F11="Scenario3PBT1",'Medium retrofit'!$G$25,"")))&amp;IF(F11="Scenario1PBT2",'Medium retrofit'!$H$25,IF(F11="Scenario2PBT2",'Medium retrofit'!$I$25,IF(F11="Scenario3PBT2",'Medium retrofit'!$J$25,"")))&amp;IF(F11="Scenario1PBT3",'Medium retrofit'!$K$25,IF(F11="Scenario2PBT3",'Medium retrofit'!$L$25,IF(F11="Scenario3PBT3",'Medium retrofit'!$M$25,"")))&amp;IF(F11="Scenario1PBT4",'Medium retrofit'!$N$25,IF(F11="Scenario2PBT4",'Medium retrofit'!$O$25,IF(F11="Scenario3PBT4",'Medium retrofit'!$P$25,"")))&amp;IF(F11="Scenario1PBT5",'Medium retrofit'!$Q$25,IF(F11="Scenario2PBT5",'Medium retrofit'!$R$25,IF(F11="Scenario3PBT5",'Medium retrofit'!$S$25,"")))&amp;IF(F11="Scenario1PBT6",'Medium retrofit'!$T$25,IF(F11="Scenario2PBT6",'Medium retrofit'!$U$25,IF(F11="Scenario3PBT6",'Medium retrofit'!$V$25,"")))&amp;IF(F11="Scenario1PBT7",'Medium retrofit'!$W$25,IF(F11="Scenario2PBT7",'Medium retrofit'!$X$25,IF(F11="Scenario3PBT7",'Medium retrofit'!$Y$25,"")))&amp;IF(F11="Scenario1PBT8",'Medium retrofit'!$Z$25,IF(F11="Scenario2PBT8",'Medium retrofit'!$AA$25,IF(F11="Scenario3PBT8",'Medium retrofit'!$AB$25,"")))&amp;IF(F11="Scenario1PBT9",'Medium retrofit'!$AC$25,IF(F11="Scenario2PBT9",'Medium retrofit'!$AD$25,IF(F11="Scenario3PBT9",'Medium retrofit'!$AE$25,"")))&amp;IF(F11="Scenario1PBT10",'Medium retrofit'!$AF$25,IF(F11="Scenario2PBT10",'Medium retrofit'!$AG$25,IF(F11="Scenario3PBT10",'Medium retrofit'!$AH$25,"")))&amp;IF(F11="Scenario1PBT11",'Medium retrofit'!$AI$25,IF(F11="Scenario2PBT11",'Medium retrofit'!$AJ$25,IF(F11="Scenario3PBT11",'Medium retrofit'!$AK$25,"")))&amp;IF(F11="Scenario1PBT12",'Medium retrofit'!$AL$25,IF(F11="Scenario2PBT12",'Medium retrofit'!$AM$25,IF(F11="Scenario3PBT12",'Medium retrofit'!$AN$25,"")))&amp;IF(F11="Scenario1PBT13",'Medium retrofit'!$AO$25,IF(F11="Scenario2PBT13",'Medium retrofit'!$AP$25,IF(F11="Scenario3PBT13",'Medium retrofit'!$AQ$25,"")))&amp;IF(F11="Scenario1PBT14",'Medium retrofit'!$AR$25,IF(F11="Scenario2PBT14",'Medium retrofit'!$AS$25,IF(F11="Scenario3PBT14",'Medium retrofit'!$AT$25,"")))&amp;IF(F11="Scenario1PBT15",'Medium retrofit'!$AU$25,IF(F11="Scenario2PBT15",'Medium retrofit'!$AV$25,IF(F11="Scenario3PBT15",'Medium retrofit'!$AW$25,"")))</f>
        <v/>
      </c>
      <c r="R11" s="123">
        <f t="shared" si="16"/>
        <v>0</v>
      </c>
      <c r="S11" s="123" t="str">
        <f>IF(F11="Scenario1PBT1",'Medium retrofit'!$E$27,IF(F11="Scenario2PBT1",'Medium retrofit'!$F$27,IF(F11="Scenario3PBT1",'Medium retrofit'!$G$27,"")))&amp;IF(F11="Scenario1PBT2",'Medium retrofit'!$H$27,IF(F11="Scenario2PBT2",'Medium retrofit'!$I$27,IF(F11="Scenario3PBT2",'Medium retrofit'!$J$27,"")))&amp;IF(F11="Scenario1PBT3",'Medium retrofit'!$K$27,IF(F11="Scenario2PBT3",'Medium retrofit'!$L$27,IF(F11="Scenario3PBT3",'Medium retrofit'!$M$27,"")))&amp;IF(F11="Scenario1PBT4",'Medium retrofit'!$N$27,IF(F11="Scenario2PBT4",'Medium retrofit'!$O$27,IF(F11="Scenario3PBT4",'Medium retrofit'!$P$27,"")))&amp;IF(F11="Scenario1PBT5",'Medium retrofit'!$Q$27,IF(F11="Scenario2PBT5",'Medium retrofit'!$R$27,IF(F11="Scenario3PBT5",'Medium retrofit'!$S$27,"")))&amp;IF(F11="Scenario1PBT6",'Medium retrofit'!$T$27,IF(F11="Scenario2PBT6",'Medium retrofit'!$U$27,IF(F11="Scenario3PBT6",'Medium retrofit'!$V$27,"")))&amp;IF(F11="Scenario1PBT7",'Medium retrofit'!$W$27,IF(F11="Scenario2PBT7",'Medium retrofit'!$X$27,IF(F11="Scenario3PBT7",'Medium retrofit'!$Y$27,"")))&amp;IF(F11="Scenario1PBT8",'Medium retrofit'!$Z$27,IF(F11="Scenario2PBT8",'Medium retrofit'!$AA$27,IF(F11="Scenario3PBT8",'Medium retrofit'!$AB$27,"")))&amp;IF(F11="Scenario1PBT9",'Medium retrofit'!$AC$27,IF(F11="Scenario2PBT9",'Medium retrofit'!$AD$27,IF(F11="Scenario3PBT9",'Medium retrofit'!$AE$27,"")))&amp;IF(F11="Scenario1PBT10",'Medium retrofit'!$AF$27,IF(F11="Scenario2PBT10",'Medium retrofit'!$AG$27,IF(F11="Scenario3PBT10",'Medium retrofit'!$AH$27,"")))&amp;IF(F11="Scenario1PBT11",'Medium retrofit'!$AI$27,IF(F11="Scenario2PBT11",'Medium retrofit'!$AJ$27,IF(F11="Scenario3PBT11",'Medium retrofit'!$AK$27,"")))&amp;IF(F11="Scenario1PBT12",'Medium retrofit'!$AL$27,IF(F11="Scenario2PBT12",'Medium retrofit'!$AM$27,IF(F11="Scenario3PBT12",'Medium retrofit'!$AN$27,"")))&amp;IF(F11="Scenario1PBT13",'Medium retrofit'!$AO$27,IF(F11="Scenario2PBT13",'Medium retrofit'!$AP$27,IF(F11="Scenario3PBT13",'Medium retrofit'!$AQ$27,"")))&amp;IF(F11="Scenario1PBT14",'Medium retrofit'!$AR$27,IF(F11="Scenario2PBT14",'Medium retrofit'!$AS$27,IF(F11="Scenario3PBT14",'Medium retrofit'!$AT$27,"")))&amp;IF(F11="Scenario1PBT15",'Medium retrofit'!$AU$27,IF(F11="Scenario2PBT15",'Medium retrofit'!$AV$27,IF(F11="Scenario3PBT15",'Medium retrofit'!$AW$27,"")))</f>
        <v/>
      </c>
      <c r="T11" s="246">
        <f t="shared" si="17"/>
        <v>0</v>
      </c>
      <c r="U11" s="245" t="str">
        <f>IF(F11="Scenario1PBT1",'Medium retrofit'!$E$38,IF(F11="Scenario2PBT1",'Medium retrofit'!$F$38,IF(F11="Scenario3PBT1",'Medium retrofit'!$G$38,"")))&amp;IF(F11="Scenario1PBT2",'Medium retrofit'!$H$38,IF(F11="Scenario2PBT2",'Medium retrofit'!$I$38,IF(F11="Scenario3PBT2",'Medium retrofit'!$J$38,"")))&amp;IF(F11="Scenario1PBT3",'Medium retrofit'!$K$38,IF(F11="Scenario2PBT3",'Medium retrofit'!$L$38,IF(F11="Scenario3PBT3",'Medium retrofit'!$M$38,"")))&amp;IF(F11="Scenario1PBT4",'Medium retrofit'!$N$38,IF(F11="Scenario2PBT4",'Medium retrofit'!$O$38,IF(F11="Scenario3PBT4",'Medium retrofit'!$P$38,"")))&amp;IF(F11="Scenario1PBT5",'Medium retrofit'!$Q$38,IF(F11="Scenario2PBT5",'Medium retrofit'!$R$38,IF(F11="Scenario3PBT5",'Medium retrofit'!$S$38,"")))&amp;IF(F11="Scenario1PBT6",'Medium retrofit'!$T$38,IF(F11="Scenario2PBT6",'Medium retrofit'!$U$38,IF(F11="Scenario3PBT6",'Medium retrofit'!$V$38,"")))&amp;IF(F11="Scenario1PBT7",'Medium retrofit'!$W$38,IF(F11="Scenario2PBT7",'Medium retrofit'!$X$38,IF(F11="Scenario3PBT7",'Medium retrofit'!$Y$38,"")))&amp;IF(F11="Scenario1PBT8",'Medium retrofit'!$Z$38,IF(F11="Scenario2PBT8",'Medium retrofit'!$AA$38,IF(F11="Scenario3PBT8",'Medium retrofit'!$AB$38,"")))&amp;IF(F11="Scenario1PBT9",'Medium retrofit'!$AC$38,IF(F11="Scenario2PBT9",'Medium retrofit'!$AD$38,IF(F11="Scenario3PBT9",'Medium retrofit'!$AE$38,"")))&amp;IF(F11="Scenario1PBT10",'Medium retrofit'!$AF$38,IF(F11="Scenario2PBT10",'Medium retrofit'!$AG$38,IF(F11="Scenario3PBT10",'Medium retrofit'!$AH$38,"")))&amp;IF(F11="Scenario1PBT11",'Medium retrofit'!$AI$38,IF(F11="Scenario2PBT11",'Medium retrofit'!$AJ$38,IF(F11="Scenario3PBT11",'Medium retrofit'!$AK$38,"")))&amp;IF(F11="Scenario1PBT12",'Medium retrofit'!$AL$38,IF(F11="Scenario2PBT12",'Medium retrofit'!$AM$38,IF(F11="Scenario3PBT12",'Medium retrofit'!$AN$38,"")))&amp;IF(F11="Scenario1PBT13",'Medium retrofit'!$AO$38,IF(F11="Scenario2PBT13",'Medium retrofit'!$AP$38,IF(F11="Scenario3PBT13",'Medium retrofit'!$AQ$38,"")))&amp;IF(F11="Scenario1PBT14",'Medium retrofit'!$AR$38,IF(F11="Scenario2PBT14",'Medium retrofit'!$AS$38,IF(F11="Scenario3PBT14",'Medium retrofit'!$AT$38,"")))&amp;IF(F11="Scenario1PBT15",'Medium retrofit'!$AU$38,IF(F11="Scenario2PBT15",'Medium retrofit'!$AV$38,IF(F11="Scenario3PBT15",'Medium retrofit'!$AW$38,"")))</f>
        <v/>
      </c>
      <c r="V11" s="123">
        <f t="shared" si="18"/>
        <v>0</v>
      </c>
      <c r="W11" s="123" t="str">
        <f>IF(F11="Scenario1PBT1",'Medium retrofit'!$E$40,IF(F11="Scenario2PBT1",'Medium retrofit'!$F$40,IF(F11="Scenario3PBT1",'Medium retrofit'!$G$40,"")))&amp;IF(F11="Scenario1PBT2",'Medium retrofit'!$H$40,IF(F11="Scenario2PBT2",'Medium retrofit'!$I$40,IF(F11="Scenario3PBT2",'Medium retrofit'!$J$40,"")))&amp;IF(F11="Scenario1PBT3",'Medium retrofit'!$K$40,IF(F11="Scenario2PBT3",'Medium retrofit'!$L$40,IF(F11="Scenario3PBT3",'Medium retrofit'!$M$40,"")))&amp;IF(F11="Scenario1PBT4",'Medium retrofit'!$N$40,IF(F11="Scenario2PBT4",'Medium retrofit'!$O$40,IF(F11="Scenario3PBT4",'Medium retrofit'!$P$40,"")))&amp;IF(F11="Scenario1PBT5",'Medium retrofit'!$Q$40,IF(F11="Scenario2PBT5",'Medium retrofit'!$R$40,IF(F11="Scenario3PBT5",'Medium retrofit'!$S$40,"")))&amp;IF(F11="Scenario1PBT6",'Medium retrofit'!$T$40,IF(F11="Scenario2PBT6",'Medium retrofit'!$U$40,IF(F11="Scenario3PBT6",'Medium retrofit'!$V$40,"")))&amp;IF(F11="Scenario1PBT7",'Medium retrofit'!$W$40,IF(F11="Scenario2PBT7",'Medium retrofit'!$X$40,IF(F11="Scenario3PBT7",'Medium retrofit'!$Y$40,"")))&amp;IF(F11="Scenario1PBT8",'Medium retrofit'!$Z$40,IF(F11="Scenario2PBT8",'Medium retrofit'!$AA$40,IF(F11="Scenario3PBT8",'Medium retrofit'!$AB$40,"")))&amp;IF(F11="Scenario1PBT9",'Medium retrofit'!$AC$40,IF(F11="Scenario2PBT9",'Medium retrofit'!$AD$40,IF(F11="Scenario3PBT9",'Medium retrofit'!$AE$40,"")))&amp;IF(F11="Scenario1PBT10",'Medium retrofit'!$AF$40,IF(F11="Scenario2PBT10",'Medium retrofit'!$AG$40,IF(F11="Scenario3PBT10",'Medium retrofit'!$AH$40,"")))&amp;IF(F11="Scenario1PBT11",'Medium retrofit'!$AI$40,IF(F11="Scenario2PBT11",'Medium retrofit'!$AJ$40,IF(F11="Scenario3PBT11",'Medium retrofit'!$AK$40,"")))&amp;IF(F11="Scenario1PBT12",'Medium retrofit'!$AL$40,IF(F11="Scenario2PBT12",'Medium retrofit'!$AM$40,IF(F11="Scenario3PBT12",'Medium retrofit'!$AN$40,"")))&amp;IF(F11="Scenario1PBT13",'Medium retrofit'!$AO$40,IF(F11="Scenario2PBT13",'Medium retrofit'!$AP$40,IF(F11="Scenario3PBT13",'Medium retrofit'!$AQ$40,"")))&amp;IF(F11="Scenario1PBT14",'Medium retrofit'!$AR$40,IF(F11="Scenario2PBT14",'Medium retrofit'!$AS$40,IF(F11="Scenario3PBT14",'Medium retrofit'!$AT$40,"")))&amp;IF(F11="Scenario1PBT15",'Medium retrofit'!$AU$40,IF(F11="Scenario2PBT15",'Medium retrofit'!$AV$40,IF(F11="Scenario3PBT15",'Medium retrofit'!$AW$40,"")))</f>
        <v/>
      </c>
      <c r="X11" s="123">
        <f t="shared" si="19"/>
        <v>0</v>
      </c>
      <c r="Y11" s="123" t="str">
        <f>IF(F11="Scenario1PBT1",'Medium retrofit'!$E$42,IF(F11="Scenario2PBT1",'Medium retrofit'!$F$42,IF(F11="Scenario3PBT1",'Medium retrofit'!$G$42,"")))&amp;IF(F11="Scenario1PBT2",'Medium retrofit'!$H$42,IF(F11="Scenario2PBT2",'Medium retrofit'!$I$42,IF(F11="Scenario3PBT2",'Medium retrofit'!$J$42,"")))&amp;IF(F11="Scenario1PBT3",'Medium retrofit'!$K$42,IF(F11="Scenario2PBT3",'Medium retrofit'!$L$42,IF(F11="Scenario3PBT3",'Medium retrofit'!$M$42,"")))&amp;IF(F11="Scenario1PBT4",'Medium retrofit'!$N$42,IF(F11="Scenario2PBT4",'Medium retrofit'!$O$42,IF(F11="Scenario3PBT4",'Medium retrofit'!$P$42,"")))&amp;IF(F11="Scenario1PBT5",'Medium retrofit'!$Q$42,IF(F11="Scenario2PBT5",'Medium retrofit'!$R$42,IF(F11="Scenario3PBT5",'Medium retrofit'!$S$42,"")))&amp;IF(F11="Scenario1PBT6",'Medium retrofit'!$T$42,IF(F11="Scenario2PBT6",'Medium retrofit'!$U$42,IF(F11="Scenario3PBT6",'Medium retrofit'!$V$42,"")))&amp;IF(F11="Scenario1PBT7",'Medium retrofit'!$W$42,IF(F11="Scenario2PBT7",'Medium retrofit'!$X$42,IF(F11="Scenario3PBT7",'Medium retrofit'!$Y$42,"")))&amp;IF(F11="Scenario1PBT8",'Medium retrofit'!$Z$42,IF(F11="Scenario2PBT8",'Medium retrofit'!$AA$42,IF(F11="Scenario3PBT8",'Medium retrofit'!$AB$42,"")))&amp;IF(F11="Scenario1PBT9",'Medium retrofit'!$AC$42,IF(F11="Scenario2PBT9",'Medium retrofit'!$AD$42,IF(F11="Scenario3PBT9",'Medium retrofit'!$AE$42,"")))&amp;IF(F11="Scenario1PBT10",'Medium retrofit'!$AF$42,IF(F11="Scenario2PBT10",'Medium retrofit'!$AG$42,IF(F11="Scenario3PBT10",'Medium retrofit'!$AH$42,"")))&amp;IF(F11="Scenario1PBT11",'Medium retrofit'!$AI$42,IF(F11="Scenario2PBT11",'Medium retrofit'!$AJ$42,IF(F11="Scenario3PBT11",'Medium retrofit'!$AK$42,"")))&amp;IF(F11="Scenario1PBT12",'Medium retrofit'!$AL$42,IF(F11="Scenario2PBT12",'Medium retrofit'!$AM$42,IF(F11="Scenario3PBT12",'Medium retrofit'!$AN$42,"")))&amp;IF(F11="Scenario1PBT13",'Medium retrofit'!$AO$42,IF(F11="Scenario2PBT13",'Medium retrofit'!$AP$42,IF(F11="Scenario3PBT13",'Medium retrofit'!$AQ$42,"")))&amp;IF(F11="Scenario1PBT14",'Medium retrofit'!$AR$42,IF(F11="Scenario2PBT14",'Medium retrofit'!$AS$42,IF(F11="Scenario3PBT14",'Medium retrofit'!$AT$42,"")))&amp;IF(F11="Scenario1PBT15",'Medium retrofit'!$AU$42,IF(F11="Scenario2PBT15",'Medium retrofit'!$AV$42,IF(F11="Scenario3PBT15",'Medium retrofit'!$AW$42,"")))</f>
        <v/>
      </c>
      <c r="Z11" s="123">
        <f t="shared" si="20"/>
        <v>0</v>
      </c>
      <c r="AA11" s="239" t="str">
        <f>IF(F11="Scenario1PBT1",'Medium retrofit'!$E$101,IF(F11="Scenario2PBT1",'Medium retrofit'!$F$101,IF(F11="Scenario3PBT1",'Medium retrofit'!$G$101,"")))&amp;IF(F11="Scenario1PBT2",'Medium retrofit'!$H$101,IF(F11="Scenario2PBT2",'Medium retrofit'!$I$101,IF(F11="Scenario3PBT2",'Medium retrofit'!$J$101,"")))&amp;IF(F11="Scenario1PBT3",'Medium retrofit'!$K$101,IF(F11="Scenario2PBT3",'Medium retrofit'!$L$101,IF(F11="Scenario3PBT3",'Medium retrofit'!$M$101,"")))&amp;IF(F11="Scenario1PBT4",'Medium retrofit'!$N$101,IF(F11="Scenario2PBT4",'Medium retrofit'!$O$101,IF(F11="Scenario3PBT4",'Medium retrofit'!$P$101,"")))&amp;IF(F11="Scenario1PBT5",'Medium retrofit'!$Q$101,IF(F11="Scenario2PBT5",'Medium retrofit'!$R$101,IF(F11="Scenario3PBT5",'Medium retrofit'!$S$101,"")))&amp;IF(F11="Scenario1PBT6",'Medium retrofit'!$T$101,IF(F11="Scenario2PBT6",'Medium retrofit'!$U$101,IF(F11="Scenario3PBT6",'Medium retrofit'!$V$101,"")))&amp;IF(F11="Scenario1PBT7",'Medium retrofit'!$W$101,IF(F11="Scenario2PBT7",'Medium retrofit'!$X$101,IF(F11="Scenario3PBT7",'Medium retrofit'!$Y$101,"")))&amp;IF(F11="Scenario1PBT8",'Medium retrofit'!$Z$101,IF(F11="Scenario2PBT8",'Medium retrofit'!$AA$101,IF(F11="Scenario3PBT8",'Medium retrofit'!$AB$101,"")))&amp;IF(F11="Scenario1PBT9",'Medium retrofit'!$AC$101,IF(F11="Scenario2PBT9",'Medium retrofit'!$AD$101,IF(F11="Scenario3PBT9",'Medium retrofit'!$AE$101,"")))&amp;IF(F11="Scenario1PBT10",'Medium retrofit'!$AF$101,IF(F11="Scenario2PBT10",'Medium retrofit'!$AG$101,IF(F11="Scenario3PBT10",'Medium retrofit'!$AH$101,"")))&amp;IF(F11="Scenario1PBT11",'Medium retrofit'!$AI$101,IF(F11="Scenario2PBT11",'Medium retrofit'!$AJ$101,IF(F11="Scenario3PBT11",'Medium retrofit'!$AK$101,"")))&amp;IF(F11="Scenario1PBT12",'Medium retrofit'!$AL$101,IF(F11="Scenario2PBT12",'Medium retrofit'!$AM$101,IF(F11="Scenario3PBT12",'Medium retrofit'!$AN$101,"")))&amp;IF(F11="Scenario1PBT13",'Medium retrofit'!$AO$101,IF(F11="Scenario2PBT13",'Medium retrofit'!$AP$101,IF(F11="Scenario3PBT13",'Medium retrofit'!$AQ$101,"")))&amp;IF(F11="Scenario1PBT14",'Medium retrofit'!$AR$101,IF(F11="Scenario2PBT14",'Medium retrofit'!$AS$101,IF(F11="Scenario3PBT14",'Medium retrofit'!$AT$101,"")))&amp;IF(F11="Scenario1PBT15",'Medium retrofit'!$AU$101,IF(F11="Scenario2PBT15",'Medium retrofit'!$AV$101,IF(F11="Scenario3PBT15",'Medium retrofit'!$AW$101,"")))</f>
        <v/>
      </c>
      <c r="AB11" s="242">
        <f t="shared" si="21"/>
        <v>0</v>
      </c>
      <c r="AC11" s="247">
        <f>IFERROR('Projection_Base-case'!G11-G11,0)</f>
        <v>0</v>
      </c>
      <c r="AD11" s="123">
        <f t="shared" si="0"/>
        <v>0</v>
      </c>
      <c r="AE11" s="123">
        <f>IFERROR(100*AC11/'Projection_Base-case'!G11,0)</f>
        <v>0</v>
      </c>
      <c r="AF11" s="123">
        <f>IFERROR('Projection_Base-case'!I11-I11,0)</f>
        <v>0</v>
      </c>
      <c r="AG11" s="123">
        <f t="shared" si="1"/>
        <v>0</v>
      </c>
      <c r="AH11" s="123">
        <f>IFERROR(100*AF11/'Projection_Base-case'!I11,0)</f>
        <v>0</v>
      </c>
      <c r="AI11" s="123">
        <f>IFERROR('Projection_Base-case'!K11-K11,0)</f>
        <v>0</v>
      </c>
      <c r="AJ11" s="123">
        <f t="shared" si="2"/>
        <v>0</v>
      </c>
      <c r="AK11" s="123">
        <f>IFERROR(100*AI11/'Projection_Base-case'!K11,0)</f>
        <v>0</v>
      </c>
      <c r="AL11" s="123">
        <f>IFERROR(M11-'Projection_Base-case'!M11,0)</f>
        <v>0</v>
      </c>
      <c r="AM11" s="123">
        <f t="shared" si="3"/>
        <v>0</v>
      </c>
      <c r="AN11" s="179">
        <f>IFERROR(IF('Projection_Base-case'!N11&gt;0,100*AM11/'Projection_Base-case'!N11,100*AM11/N11),0)</f>
        <v>0</v>
      </c>
      <c r="AO11" s="245">
        <f>IFERROR('Projection_Base-case'!O11-O11,0)</f>
        <v>0</v>
      </c>
      <c r="AP11" s="123">
        <f t="shared" si="4"/>
        <v>0</v>
      </c>
      <c r="AQ11" s="123">
        <f>IFERROR(100*AO11/'Projection_Base-case'!O11,0)</f>
        <v>0</v>
      </c>
      <c r="AR11" s="123">
        <f>IFERROR('Projection_Base-case'!Q11-Q11,0)</f>
        <v>0</v>
      </c>
      <c r="AS11" s="123">
        <f t="shared" si="5"/>
        <v>0</v>
      </c>
      <c r="AT11" s="123">
        <f>IFERROR(100*AR11/'Projection_Base-case'!Q11,0)</f>
        <v>0</v>
      </c>
      <c r="AU11" s="123">
        <f>IFERROR('Projection_Base-case'!S11-S11,0)</f>
        <v>0</v>
      </c>
      <c r="AV11" s="123">
        <f t="shared" si="6"/>
        <v>0</v>
      </c>
      <c r="AW11" s="124">
        <f>IFERROR(100*AU11/'Projection_Base-case'!S11,0)</f>
        <v>0</v>
      </c>
      <c r="AX11" s="245">
        <f>IFERROR('Projection_Base-case'!U11-U11,0)</f>
        <v>0</v>
      </c>
      <c r="AY11" s="123">
        <f t="shared" si="7"/>
        <v>0</v>
      </c>
      <c r="AZ11" s="123">
        <f>IFERROR(100*AX11/'Projection_Base-case'!U11,0)</f>
        <v>0</v>
      </c>
      <c r="BA11" s="123">
        <f>IFERROR('Projection_Base-case'!W11-W11,0)</f>
        <v>0</v>
      </c>
      <c r="BB11" s="123">
        <f t="shared" si="8"/>
        <v>0</v>
      </c>
      <c r="BC11" s="123">
        <f>IFERROR(100*BA11/'Projection_Base-case'!W11,0)</f>
        <v>0</v>
      </c>
      <c r="BD11" s="123">
        <f>IFERROR('Projection_Base-case'!Y11-Y11,0)</f>
        <v>0</v>
      </c>
      <c r="BE11" s="123">
        <f t="shared" si="9"/>
        <v>0</v>
      </c>
      <c r="BF11" s="123">
        <f>IFERROR(100*BD11/'Projection_Base-case'!Y11,0)</f>
        <v>0</v>
      </c>
      <c r="BG11" s="178">
        <f t="shared" si="22"/>
        <v>0</v>
      </c>
      <c r="BH11" s="179">
        <f t="shared" si="23"/>
        <v>0</v>
      </c>
    </row>
    <row r="12" spans="1:60" ht="15" customHeight="1">
      <c r="A12" s="165">
        <v>7</v>
      </c>
      <c r="B12" s="239">
        <f>IF('Projection_Base-case'!B12&lt;&gt;"",'Projection_Base-case'!B12,0)</f>
        <v>0</v>
      </c>
      <c r="C12" s="239">
        <f>IF('Projection_Base-case'!C12&lt;&gt;"",'Projection_Base-case'!C12,0)</f>
        <v>0</v>
      </c>
      <c r="D12" s="239">
        <f>IF('Projection_Base-case'!D12&lt;&gt;"",'Projection_Base-case'!D12,0)</f>
        <v>0</v>
      </c>
      <c r="E12" s="164" t="str">
        <f>IF(AND('Résultats medium'!$AC$3="OUI",'Résultats medium'!E11&lt;&gt;""),'Résultats medium'!E11,IF(OR(D12="PBT1",D12="PBT4",D12="PBT5",D12="PBT6",D12="PBT7",D12="PBT8",D12="PBT10"),"Scenario1",IF(OR(D12="PBT3",D12="PBT9"),"Scenario3",IF(OR(D12="PBT2"),"Scenario2",""))))</f>
        <v/>
      </c>
      <c r="F12" s="240" t="str">
        <f t="shared" si="10"/>
        <v>0</v>
      </c>
      <c r="G12" s="241" t="str">
        <f>IF(F12="Scenario1PBT1",'Medium retrofit'!$E$6,IF(F12="Scenario2PBT1",'Medium retrofit'!$F$6,IF(F12="Scenario3PBT1",'Medium retrofit'!$G$6,"")))&amp;IF(F12="Scenario1PBT2",'Medium retrofit'!$H$6,IF(F12="Scenario2PBT2",'Medium retrofit'!$I$6,IF(F12="Scenario3PBT2",'Medium retrofit'!$J$6,"")))&amp;IF(F12="Scenario1PBT3",'Medium retrofit'!$K$6,IF(F12="Scenario2PBT3",'Medium retrofit'!$L$6,IF(F12="Scenario3PBT3",'Medium retrofit'!$M$6,"")))&amp;IF(F12="Scenario1PBT4",'Medium retrofit'!$N$6,IF(F12="Scenario2PBT4",'Medium retrofit'!$O$6,IF(F12="Scenario3PBT4",'Medium retrofit'!$P$6,"")))&amp;IF(F12="Scenario1PBT5",'Medium retrofit'!$Q$6,IF(F12="Scenario2PBT5",'Medium retrofit'!$R$6,IF(F12="Scenario3PBT5",'Medium retrofit'!$S$6,"")))&amp;IF(F12="Scenario1PBT6",'Medium retrofit'!$T$6,IF(F12="Scenario2PBT6",'Medium retrofit'!$U$6,IF(F12="Scenario3PBT6",'Medium retrofit'!$V$6,"")))&amp;IF(F12="Scenario1PBT7",'Medium retrofit'!$W$6,IF(F12="Scenario2PBT7",'Medium retrofit'!$X$6,IF(F12="Scenario3PBT7",'Medium retrofit'!$Y$6,"")))&amp;IF(F12="Scenario1PBT8",'Medium retrofit'!$Z$6,IF(F12="Scenario2PBT8",'Medium retrofit'!$AA$6,IF(F12="Scenario3PBT8",'Medium retrofit'!$AB$6,"")))&amp;IF(F12="Scenario1PBT9",'Medium retrofit'!$AC$6,IF(F12="Scenario2PBT9",'Medium retrofit'!$AD$6,IF(F12="Scenario3PBT9",'Medium retrofit'!$AE$6,"")))&amp;IF(F12="Scenario1PBT10",'Medium retrofit'!$AF$6,IF(F12="Scenario2PBT10",'Medium retrofit'!$AG$6,IF(F12="Scenario3PBT10",'Medium retrofit'!$AH$6,"")))&amp;IF(F12="Scenario1PBT11",'Medium retrofit'!$AI$6,IF(F12="Scenario2PBT11",'Medium retrofit'!$AJ$6,IF(F12="Scenario3PBT11",'Medium retrofit'!$AK$6,"")))&amp;IF(F12="Scenario1PBT12",'Medium retrofit'!$AL$6,IF(F12="Scenario2PBT12",'Medium retrofit'!$AM$6,IF(F12="Scenario3PBT12",'Medium retrofit'!$AN$6,"")))&amp;IF(F12="Scenario1PBT13",'Medium retrofit'!$AO$6,IF(F12="Scenario2PBT13",'Medium retrofit'!$AP$6,IF(F12="Scenario3PBT13",'Medium retrofit'!$AQ$6,"")))&amp;IF(F12="Scenario1PBT14",'Medium retrofit'!$AR$6,IF(F12="Scenario2PBT14",'Medium retrofit'!$AS$6,IF(F12="Scenario3PBT14",'Medium retrofit'!$AT$6,"")))&amp;IF(F12="Scenario1PBT15",'Medium retrofit'!$AU$6,IF(F12="Scenario2PBT15",'Medium retrofit'!$AV$6,IF(F12="Scenario3PBT15",'Medium retrofit'!$AW$6,"")))</f>
        <v/>
      </c>
      <c r="H12" s="123">
        <f t="shared" si="11"/>
        <v>0</v>
      </c>
      <c r="I12" s="239" t="str">
        <f>IF(F12="Scenario1PBT1",'Medium retrofit'!$E$16,IF(F12="Scenario2PBT1",'Medium retrofit'!$F$16,IF(F12="Scenario3PBT1",'Medium retrofit'!$G$16,"")))&amp;IF(F12="Scenario1PBT2",'Medium retrofit'!$H$16,IF(F12="Scenario2PBT2",'Medium retrofit'!$I$16,IF(F12="Scenario3PBT2",'Medium retrofit'!$J$16,"")))&amp;IF(F12="Scenario1PBT3",'Medium retrofit'!$K$16,IF(F12="Scenario2PBT3",'Medium retrofit'!$L$16,IF(F12="Scenario3PBT3",'Medium retrofit'!$M$16,"")))&amp;IF(F12="Scenario1PBT4",'Medium retrofit'!$N$16,IF(F12="Scenario2PBT4",'Medium retrofit'!$O$16,IF(F12="Scenario3PBT4",'Medium retrofit'!$P$16,"")))&amp;IF(F12="Scenario1PBT5",'Medium retrofit'!$Q$16,IF(F12="Scenario2PBT5",'Medium retrofit'!$R$16,IF(F12="Scenario3PBT5",'Medium retrofit'!$S$16,"")))&amp;IF(F12="Scenario1PBT6",'Medium retrofit'!$T$16,IF(F12="Scenario2PBT6",'Medium retrofit'!$U$16,IF(F12="Scenario3PBT6",'Medium retrofit'!$V$16,"")))&amp;IF(F12="Scenario1PBT7",'Medium retrofit'!$W$16,IF(F12="Scenario2PBT7",'Medium retrofit'!$X$16,IF(F12="Scenario3PBT7",'Medium retrofit'!$Y$16,"")))&amp;IF(F12="Scenario1PBT8",'Medium retrofit'!$Z$16,IF(F12="Scenario2PBT8",'Medium retrofit'!$AA$16,IF(F12="Scenario3PBT8",'Medium retrofit'!$AB$16,"")))&amp;IF(F12="Scenario1PBT9",'Medium retrofit'!$AC$16,IF(F12="Scenario2PBT9",'Medium retrofit'!$AD$16,IF(F12="Scenario3PBT9",'Medium retrofit'!$AE$16,"")))&amp;IF(F12="Scenario1PBT10",'Medium retrofit'!$AF$16,IF(F12="Scenario2PBT10",'Medium retrofit'!$AG$16,IF(F12="Scenario3PBT10",'Medium retrofit'!$AH$16,"")))&amp;IF(F12="Scenario1PBT11",'Medium retrofit'!$AI$16,IF(F12="Scenario2PBT11",'Medium retrofit'!$AJ$16,IF(F12="Scenario3PBT11",'Medium retrofit'!$AK$16,"")))&amp;IF(F12="Scenario1PBT12",'Medium retrofit'!$AL$16,IF(F12="Scenario2PBT12",'Medium retrofit'!$AM$16,IF(F12="Scenario3PBT12",'Medium retrofit'!$AN$16,"")))&amp;IF(F12="Scenario1PBT13",'Medium retrofit'!$AO$16,IF(F12="Scenario2PBT13",'Medium retrofit'!$AP$16,IF(F12="Scenario3PBT13",'Medium retrofit'!$AQ$16,"")))&amp;IF(F12="Scenario1PBT14",'Medium retrofit'!$AR$16,IF(F12="Scenario2PBT14",'Medium retrofit'!$AS$16,IF(F12="Scenario3PBT14",'Medium retrofit'!$AT$16,"")))&amp;IF(F12="Scenario1PBT15",'Medium retrofit'!$AU$16,IF(F12="Scenario2PBT15",'Medium retrofit'!$AV$16,IF(F12="Scenario3PBT15",'Medium retrofit'!$AW$16,"")))</f>
        <v/>
      </c>
      <c r="J12" s="123">
        <f t="shared" si="12"/>
        <v>0</v>
      </c>
      <c r="K12" s="123" t="str">
        <f>IF(F12="Scenario1PBT1",'Medium retrofit'!$E$18,IF(F12="Scenario2PBT1",'Medium retrofit'!$F$18,IF(F12="Scenario3PBT1",'Medium retrofit'!$G$18,"")))&amp;IF(F12="Scenario1PBT2",'Medium retrofit'!$H$18,IF(F12="Scenario2PBT2",'Medium retrofit'!$I$18,IF(F12="Scenario3PBT2",'Medium retrofit'!$J$18,"")))&amp;IF(F12="Scenario1PBT3",'Medium retrofit'!$K$18,IF(F12="Scenario2PBT3",'Medium retrofit'!$L$18,IF(F12="Scenario3PBT3",'Medium retrofit'!$M$18,"")))&amp;IF(F12="Scenario1PBT4",'Medium retrofit'!$N$18,IF(F12="Scenario2PBT4",'Medium retrofit'!$O$18,IF(F12="Scenario3PBT4",'Medium retrofit'!$P$18,"")))&amp;IF(F12="Scenario1PBT5",'Medium retrofit'!$Q$18,IF(F12="Scenario2PBT5",'Medium retrofit'!$R$18,IF(F12="Scenario3PBT5",'Medium retrofit'!$S$18,"")))&amp;IF(F12="Scenario1PBT6",'Medium retrofit'!$T$18,IF(F12="Scenario2PBT6",'Medium retrofit'!$U$18,IF(F12="Scenario3PBT6",'Medium retrofit'!$V$18,"")))&amp;IF(F12="Scenario1PBT7",'Medium retrofit'!$W$18,IF(F12="Scenario2PBT7",'Medium retrofit'!$X$18,IF(F12="Scenario3PBT7",'Medium retrofit'!$Y$18,"")))&amp;IF(F12="Scenario1PBT8",'Medium retrofit'!$Z$18,IF(F12="Scenario2PBT8",'Medium retrofit'!$AA$18,IF(F12="Scenario3PBT8",'Medium retrofit'!$AB$18,"")))&amp;IF(F12="Scenario1PBT9",'Medium retrofit'!$AC$18,IF(F12="Scenario2PBT9",'Medium retrofit'!$AD$18,IF(F12="Scenario3PBT9",'Medium retrofit'!$AE$18,"")))&amp;IF(F12="Scenario1PBT10",'Medium retrofit'!$AF$18,IF(F12="Scenario2PBT10",'Medium retrofit'!$AG$18,IF(F12="Scenario3PBT10",'Medium retrofit'!$AH$18,"")))&amp;IF(F12="Scenario1PBT11",'Medium retrofit'!$AI$18,IF(F12="Scenario2PBT11",'Medium retrofit'!$AJ$18,IF(F12="Scenario3PBT11",'Medium retrofit'!$AK$18,"")))&amp;IF(F12="Scenario1PBT12",'Medium retrofit'!$AL$18,IF(F12="Scenario2PBT12",'Medium retrofit'!$AM$18,IF(F12="Scenario3PBT12",'Medium retrofit'!$AN$18,"")))&amp;IF(F12="Scenario1PBT13",'Medium retrofit'!$AO$18,IF(F12="Scenario2PBT13",'Medium retrofit'!$AP$18,IF(F12="Scenario3PBT13",'Medium retrofit'!$AQ$18,"")))&amp;IF(F12="Scenario1PBT14",'Medium retrofit'!$AR$18,IF(F12="Scenario2PBT14",'Medium retrofit'!$AS$18,IF(F12="Scenario3PBT14",'Medium retrofit'!$AT$18,"")))&amp;IF(F12="Scenario1PBT15",'Medium retrofit'!$AU$18,IF(F12="Scenario2PBT15",'Medium retrofit'!$AV$18,IF(F12="Scenario3PBT15",'Medium retrofit'!$AW$18,"")))</f>
        <v/>
      </c>
      <c r="L12" s="123">
        <f t="shared" si="13"/>
        <v>0</v>
      </c>
      <c r="M12" s="123" t="str">
        <f>IF(F12="Scenario1PBT1",'Medium retrofit'!$E$20,IF(F12="Scenario2PBT1",'Medium retrofit'!$F$20,IF(F12="Scenario3PBT1",'Medium retrofit'!$G$20,"")))&amp;IF(F12="Scenario1PBT2",'Medium retrofit'!$H$20,IF(F12="Scenario2PBT2",'Medium retrofit'!$I$20,IF(F12="Scenario3PBT2",'Medium retrofit'!$J$20,"")))&amp;IF(F12="Scenario1PBT3",'Medium retrofit'!$K$20,IF(F12="Scenario2PBT3",'Medium retrofit'!$L$20,IF(F12="Scenario3PBT3",'Medium retrofit'!$M$20,"")))&amp;IF(F12="Scenario1PBT4",'Medium retrofit'!$N$20,IF(F12="Scenario2PBT4",'Medium retrofit'!$O$20,IF(F12="Scenario3PBT4",'Medium retrofit'!$P$20,"")))&amp;IF(F12="Scenario1PBT5",'Medium retrofit'!$Q$20,IF(F12="Scenario2PBT5",'Medium retrofit'!$R$20,IF(F12="Scenario3PBT5",'Medium retrofit'!$S$20,"")))&amp;IF(F12="Scenario1PBT6",'Medium retrofit'!$T$20,IF(F12="Scenario2PBT6",'Medium retrofit'!$U$20,IF(F12="Scenario3PBT6",'Medium retrofit'!$V$20,"")))&amp;IF(F12="Scenario1PBT7",'Medium retrofit'!$W$20,IF(F12="Scenario2PBT7",'Medium retrofit'!$X$20,IF(F12="Scenario3PBT7",'Medium retrofit'!$Y$20,"")))&amp;IF(F12="Scenario1PBT8",'Medium retrofit'!$Z$20,IF(F12="Scenario2PBT8",'Medium retrofit'!$AA$20,IF(F12="Scenario3PBT8",'Medium retrofit'!$AB$20,"")))&amp;IF(F12="Scenario1PBT9",'Medium retrofit'!$AC$20,IF(F12="Scenario2PBT9",'Medium retrofit'!$AD$20,IF(F12="Scenario3PBT9",'Medium retrofit'!$AE$20,"")))&amp;IF(F12="Scenario1PBT10",'Medium retrofit'!$AF$20,IF(F12="Scenario2PBT10",'Medium retrofit'!$AG$20,IF(F12="Scenario3PBT10",'Medium retrofit'!$AH$20,"")))&amp;IF(F12="Scenario1PBT11",'Medium retrofit'!$AI$20,IF(F12="Scenario2PBT11",'Medium retrofit'!$AJ$20,IF(F12="Scenario3PBT11",'Medium retrofit'!$AK$20,"")))&amp;IF(F12="Scenario1PBT12",'Medium retrofit'!$AL$20,IF(F12="Scenario2PBT12",'Medium retrofit'!$AM$20,IF(F12="Scenario3PBT12",'Medium retrofit'!$AN$20,"")))&amp;IF(F12="Scenario1PBT13",'Medium retrofit'!$AO$20,IF(F12="Scenario2PBT13",'Medium retrofit'!$AP$20,IF(F12="Scenario3PBT13",'Medium retrofit'!$AQ$20,"")))&amp;IF(F12="Scenario1PBT14",'Medium retrofit'!$AR$20,IF(F12="Scenario2PBT14",'Medium retrofit'!$AS$20,IF(F12="Scenario3PBT14",'Medium retrofit'!$AT$20,"")))&amp;IF(F12="Scenario1PBT15",'Medium retrofit'!$AU$20,IF(F12="Scenario2PBT15",'Medium retrofit'!$AV$20,IF(F12="Scenario3PBT15",'Medium retrofit'!$AW$20,"")))</f>
        <v/>
      </c>
      <c r="N12" s="124">
        <f t="shared" si="14"/>
        <v>0</v>
      </c>
      <c r="O12" s="245" t="str">
        <f>IF(F12="Scenario1PBT1",'Medium retrofit'!$E$23,IF(F12="Scenario2PBT1",'Medium retrofit'!$F$23,IF(F12="Scenario3PBT1",'Medium retrofit'!$G$23,"")))&amp;IF(F12="Scenario1PBT2",'Medium retrofit'!$H$23,IF(F12="Scenario2PBT2",'Medium retrofit'!$I$23,IF(F12="Scenario3PBT2",'Medium retrofit'!$J$23,"")))&amp;IF(F12="Scenario1PBT3",'Medium retrofit'!$K$23,IF(F12="Scenario2PBT3",'Medium retrofit'!$L$23,IF(F12="Scenario3PBT3",'Medium retrofit'!$M$23,"")))&amp;IF(F12="Scenario1PBT4",'Medium retrofit'!$N$23,IF(F12="Scenario2PBT4",'Medium retrofit'!$O$23,IF(F12="Scenario3PBT4",'Medium retrofit'!$P$23,"")))&amp;IF(F12="Scenario1PBT5",'Medium retrofit'!$Q$23,IF(F12="Scenario2PBT5",'Medium retrofit'!$R$23,IF(F12="Scenario3PBT5",'Medium retrofit'!$S$23,"")))&amp;IF(F12="Scenario1PBT6",'Medium retrofit'!$T$23,IF(F12="Scenario2PBT6",'Medium retrofit'!$U$23,IF(F12="Scenario3PBT6",'Medium retrofit'!$V$23,"")))&amp;IF(F12="Scenario1PBT7",'Medium retrofit'!$W$23,IF(F12="Scenario2PBT7",'Medium retrofit'!$X$23,IF(F12="Scenario3PBT7",'Medium retrofit'!$Y$23,"")))&amp;IF(F12="Scenario1PBT8",'Medium retrofit'!$Z$23,IF(F12="Scenario2PBT8",'Medium retrofit'!$AA$23,IF(F12="Scenario3PBT8",'Medium retrofit'!$AB$23,"")))&amp;IF(F12="Scenario1PBT9",'Medium retrofit'!$AC$23,IF(F12="Scenario2PBT9",'Medium retrofit'!$AD$23,IF(F12="Scenario3PBT9",'Medium retrofit'!$AE$23,"")))&amp;IF(F12="Scenario1PBT10",'Medium retrofit'!$AF$23,IF(F12="Scenario2PBT10",'Medium retrofit'!$AG$23,IF(F12="Scenario3PBT10",'Medium retrofit'!$AH$23,"")))&amp;IF(F12="Scenario1PBT11",'Medium retrofit'!$AI$23,IF(F12="Scenario2PBT11",'Medium retrofit'!$AJ$23,IF(F12="Scenario3PBT11",'Medium retrofit'!$AK$23,"")))&amp;IF(F12="Scenario1PBT12",'Medium retrofit'!$AL$23,IF(F12="Scenario2PBT12",'Medium retrofit'!$AM$23,IF(F12="Scenario3PBT12",'Medium retrofit'!$AN$23,"")))&amp;IF(F12="Scenario1PBT13",'Medium retrofit'!$AO$23,IF(F12="Scenario2PBT13",'Medium retrofit'!$AP$23,IF(F12="Scenario3PBT13",'Medium retrofit'!$AQ$23,"")))&amp;IF(F12="Scenario1PBT14",'Medium retrofit'!$AR$23,IF(F12="Scenario2PBT14",'Medium retrofit'!$AS$23,IF(F12="Scenario3PBT14",'Medium retrofit'!$AT$23,"")))&amp;IF(F12="Scenario1PBT15",'Medium retrofit'!$AU$23,IF(F12="Scenario2PBT15",'Medium retrofit'!$AV$23,IF(F12="Scenario3PBT15",'Medium retrofit'!$AW$23,"")))</f>
        <v/>
      </c>
      <c r="P12" s="123">
        <f t="shared" si="15"/>
        <v>0</v>
      </c>
      <c r="Q12" s="123" t="str">
        <f>IF(F12="Scenario1PBT1",'Medium retrofit'!$E$25,IF(F12="Scenario2PBT1",'Medium retrofit'!$F$25,IF(F12="Scenario3PBT1",'Medium retrofit'!$G$25,"")))&amp;IF(F12="Scenario1PBT2",'Medium retrofit'!$H$25,IF(F12="Scenario2PBT2",'Medium retrofit'!$I$25,IF(F12="Scenario3PBT2",'Medium retrofit'!$J$25,"")))&amp;IF(F12="Scenario1PBT3",'Medium retrofit'!$K$25,IF(F12="Scenario2PBT3",'Medium retrofit'!$L$25,IF(F12="Scenario3PBT3",'Medium retrofit'!$M$25,"")))&amp;IF(F12="Scenario1PBT4",'Medium retrofit'!$N$25,IF(F12="Scenario2PBT4",'Medium retrofit'!$O$25,IF(F12="Scenario3PBT4",'Medium retrofit'!$P$25,"")))&amp;IF(F12="Scenario1PBT5",'Medium retrofit'!$Q$25,IF(F12="Scenario2PBT5",'Medium retrofit'!$R$25,IF(F12="Scenario3PBT5",'Medium retrofit'!$S$25,"")))&amp;IF(F12="Scenario1PBT6",'Medium retrofit'!$T$25,IF(F12="Scenario2PBT6",'Medium retrofit'!$U$25,IF(F12="Scenario3PBT6",'Medium retrofit'!$V$25,"")))&amp;IF(F12="Scenario1PBT7",'Medium retrofit'!$W$25,IF(F12="Scenario2PBT7",'Medium retrofit'!$X$25,IF(F12="Scenario3PBT7",'Medium retrofit'!$Y$25,"")))&amp;IF(F12="Scenario1PBT8",'Medium retrofit'!$Z$25,IF(F12="Scenario2PBT8",'Medium retrofit'!$AA$25,IF(F12="Scenario3PBT8",'Medium retrofit'!$AB$25,"")))&amp;IF(F12="Scenario1PBT9",'Medium retrofit'!$AC$25,IF(F12="Scenario2PBT9",'Medium retrofit'!$AD$25,IF(F12="Scenario3PBT9",'Medium retrofit'!$AE$25,"")))&amp;IF(F12="Scenario1PBT10",'Medium retrofit'!$AF$25,IF(F12="Scenario2PBT10",'Medium retrofit'!$AG$25,IF(F12="Scenario3PBT10",'Medium retrofit'!$AH$25,"")))&amp;IF(F12="Scenario1PBT11",'Medium retrofit'!$AI$25,IF(F12="Scenario2PBT11",'Medium retrofit'!$AJ$25,IF(F12="Scenario3PBT11",'Medium retrofit'!$AK$25,"")))&amp;IF(F12="Scenario1PBT12",'Medium retrofit'!$AL$25,IF(F12="Scenario2PBT12",'Medium retrofit'!$AM$25,IF(F12="Scenario3PBT12",'Medium retrofit'!$AN$25,"")))&amp;IF(F12="Scenario1PBT13",'Medium retrofit'!$AO$25,IF(F12="Scenario2PBT13",'Medium retrofit'!$AP$25,IF(F12="Scenario3PBT13",'Medium retrofit'!$AQ$25,"")))&amp;IF(F12="Scenario1PBT14",'Medium retrofit'!$AR$25,IF(F12="Scenario2PBT14",'Medium retrofit'!$AS$25,IF(F12="Scenario3PBT14",'Medium retrofit'!$AT$25,"")))&amp;IF(F12="Scenario1PBT15",'Medium retrofit'!$AU$25,IF(F12="Scenario2PBT15",'Medium retrofit'!$AV$25,IF(F12="Scenario3PBT15",'Medium retrofit'!$AW$25,"")))</f>
        <v/>
      </c>
      <c r="R12" s="123">
        <f t="shared" si="16"/>
        <v>0</v>
      </c>
      <c r="S12" s="123" t="str">
        <f>IF(F12="Scenario1PBT1",'Medium retrofit'!$E$27,IF(F12="Scenario2PBT1",'Medium retrofit'!$F$27,IF(F12="Scenario3PBT1",'Medium retrofit'!$G$27,"")))&amp;IF(F12="Scenario1PBT2",'Medium retrofit'!$H$27,IF(F12="Scenario2PBT2",'Medium retrofit'!$I$27,IF(F12="Scenario3PBT2",'Medium retrofit'!$J$27,"")))&amp;IF(F12="Scenario1PBT3",'Medium retrofit'!$K$27,IF(F12="Scenario2PBT3",'Medium retrofit'!$L$27,IF(F12="Scenario3PBT3",'Medium retrofit'!$M$27,"")))&amp;IF(F12="Scenario1PBT4",'Medium retrofit'!$N$27,IF(F12="Scenario2PBT4",'Medium retrofit'!$O$27,IF(F12="Scenario3PBT4",'Medium retrofit'!$P$27,"")))&amp;IF(F12="Scenario1PBT5",'Medium retrofit'!$Q$27,IF(F12="Scenario2PBT5",'Medium retrofit'!$R$27,IF(F12="Scenario3PBT5",'Medium retrofit'!$S$27,"")))&amp;IF(F12="Scenario1PBT6",'Medium retrofit'!$T$27,IF(F12="Scenario2PBT6",'Medium retrofit'!$U$27,IF(F12="Scenario3PBT6",'Medium retrofit'!$V$27,"")))&amp;IF(F12="Scenario1PBT7",'Medium retrofit'!$W$27,IF(F12="Scenario2PBT7",'Medium retrofit'!$X$27,IF(F12="Scenario3PBT7",'Medium retrofit'!$Y$27,"")))&amp;IF(F12="Scenario1PBT8",'Medium retrofit'!$Z$27,IF(F12="Scenario2PBT8",'Medium retrofit'!$AA$27,IF(F12="Scenario3PBT8",'Medium retrofit'!$AB$27,"")))&amp;IF(F12="Scenario1PBT9",'Medium retrofit'!$AC$27,IF(F12="Scenario2PBT9",'Medium retrofit'!$AD$27,IF(F12="Scenario3PBT9",'Medium retrofit'!$AE$27,"")))&amp;IF(F12="Scenario1PBT10",'Medium retrofit'!$AF$27,IF(F12="Scenario2PBT10",'Medium retrofit'!$AG$27,IF(F12="Scenario3PBT10",'Medium retrofit'!$AH$27,"")))&amp;IF(F12="Scenario1PBT11",'Medium retrofit'!$AI$27,IF(F12="Scenario2PBT11",'Medium retrofit'!$AJ$27,IF(F12="Scenario3PBT11",'Medium retrofit'!$AK$27,"")))&amp;IF(F12="Scenario1PBT12",'Medium retrofit'!$AL$27,IF(F12="Scenario2PBT12",'Medium retrofit'!$AM$27,IF(F12="Scenario3PBT12",'Medium retrofit'!$AN$27,"")))&amp;IF(F12="Scenario1PBT13",'Medium retrofit'!$AO$27,IF(F12="Scenario2PBT13",'Medium retrofit'!$AP$27,IF(F12="Scenario3PBT13",'Medium retrofit'!$AQ$27,"")))&amp;IF(F12="Scenario1PBT14",'Medium retrofit'!$AR$27,IF(F12="Scenario2PBT14",'Medium retrofit'!$AS$27,IF(F12="Scenario3PBT14",'Medium retrofit'!$AT$27,"")))&amp;IF(F12="Scenario1PBT15",'Medium retrofit'!$AU$27,IF(F12="Scenario2PBT15",'Medium retrofit'!$AV$27,IF(F12="Scenario3PBT15",'Medium retrofit'!$AW$27,"")))</f>
        <v/>
      </c>
      <c r="T12" s="246">
        <f t="shared" si="17"/>
        <v>0</v>
      </c>
      <c r="U12" s="245" t="str">
        <f>IF(F12="Scenario1PBT1",'Medium retrofit'!$E$38,IF(F12="Scenario2PBT1",'Medium retrofit'!$F$38,IF(F12="Scenario3PBT1",'Medium retrofit'!$G$38,"")))&amp;IF(F12="Scenario1PBT2",'Medium retrofit'!$H$38,IF(F12="Scenario2PBT2",'Medium retrofit'!$I$38,IF(F12="Scenario3PBT2",'Medium retrofit'!$J$38,"")))&amp;IF(F12="Scenario1PBT3",'Medium retrofit'!$K$38,IF(F12="Scenario2PBT3",'Medium retrofit'!$L$38,IF(F12="Scenario3PBT3",'Medium retrofit'!$M$38,"")))&amp;IF(F12="Scenario1PBT4",'Medium retrofit'!$N$38,IF(F12="Scenario2PBT4",'Medium retrofit'!$O$38,IF(F12="Scenario3PBT4",'Medium retrofit'!$P$38,"")))&amp;IF(F12="Scenario1PBT5",'Medium retrofit'!$Q$38,IF(F12="Scenario2PBT5",'Medium retrofit'!$R$38,IF(F12="Scenario3PBT5",'Medium retrofit'!$S$38,"")))&amp;IF(F12="Scenario1PBT6",'Medium retrofit'!$T$38,IF(F12="Scenario2PBT6",'Medium retrofit'!$U$38,IF(F12="Scenario3PBT6",'Medium retrofit'!$V$38,"")))&amp;IF(F12="Scenario1PBT7",'Medium retrofit'!$W$38,IF(F12="Scenario2PBT7",'Medium retrofit'!$X$38,IF(F12="Scenario3PBT7",'Medium retrofit'!$Y$38,"")))&amp;IF(F12="Scenario1PBT8",'Medium retrofit'!$Z$38,IF(F12="Scenario2PBT8",'Medium retrofit'!$AA$38,IF(F12="Scenario3PBT8",'Medium retrofit'!$AB$38,"")))&amp;IF(F12="Scenario1PBT9",'Medium retrofit'!$AC$38,IF(F12="Scenario2PBT9",'Medium retrofit'!$AD$38,IF(F12="Scenario3PBT9",'Medium retrofit'!$AE$38,"")))&amp;IF(F12="Scenario1PBT10",'Medium retrofit'!$AF$38,IF(F12="Scenario2PBT10",'Medium retrofit'!$AG$38,IF(F12="Scenario3PBT10",'Medium retrofit'!$AH$38,"")))&amp;IF(F12="Scenario1PBT11",'Medium retrofit'!$AI$38,IF(F12="Scenario2PBT11",'Medium retrofit'!$AJ$38,IF(F12="Scenario3PBT11",'Medium retrofit'!$AK$38,"")))&amp;IF(F12="Scenario1PBT12",'Medium retrofit'!$AL$38,IF(F12="Scenario2PBT12",'Medium retrofit'!$AM$38,IF(F12="Scenario3PBT12",'Medium retrofit'!$AN$38,"")))&amp;IF(F12="Scenario1PBT13",'Medium retrofit'!$AO$38,IF(F12="Scenario2PBT13",'Medium retrofit'!$AP$38,IF(F12="Scenario3PBT13",'Medium retrofit'!$AQ$38,"")))&amp;IF(F12="Scenario1PBT14",'Medium retrofit'!$AR$38,IF(F12="Scenario2PBT14",'Medium retrofit'!$AS$38,IF(F12="Scenario3PBT14",'Medium retrofit'!$AT$38,"")))&amp;IF(F12="Scenario1PBT15",'Medium retrofit'!$AU$38,IF(F12="Scenario2PBT15",'Medium retrofit'!$AV$38,IF(F12="Scenario3PBT15",'Medium retrofit'!$AW$38,"")))</f>
        <v/>
      </c>
      <c r="V12" s="123">
        <f t="shared" si="18"/>
        <v>0</v>
      </c>
      <c r="W12" s="123" t="str">
        <f>IF(F12="Scenario1PBT1",'Medium retrofit'!$E$40,IF(F12="Scenario2PBT1",'Medium retrofit'!$F$40,IF(F12="Scenario3PBT1",'Medium retrofit'!$G$40,"")))&amp;IF(F12="Scenario1PBT2",'Medium retrofit'!$H$40,IF(F12="Scenario2PBT2",'Medium retrofit'!$I$40,IF(F12="Scenario3PBT2",'Medium retrofit'!$J$40,"")))&amp;IF(F12="Scenario1PBT3",'Medium retrofit'!$K$40,IF(F12="Scenario2PBT3",'Medium retrofit'!$L$40,IF(F12="Scenario3PBT3",'Medium retrofit'!$M$40,"")))&amp;IF(F12="Scenario1PBT4",'Medium retrofit'!$N$40,IF(F12="Scenario2PBT4",'Medium retrofit'!$O$40,IF(F12="Scenario3PBT4",'Medium retrofit'!$P$40,"")))&amp;IF(F12="Scenario1PBT5",'Medium retrofit'!$Q$40,IF(F12="Scenario2PBT5",'Medium retrofit'!$R$40,IF(F12="Scenario3PBT5",'Medium retrofit'!$S$40,"")))&amp;IF(F12="Scenario1PBT6",'Medium retrofit'!$T$40,IF(F12="Scenario2PBT6",'Medium retrofit'!$U$40,IF(F12="Scenario3PBT6",'Medium retrofit'!$V$40,"")))&amp;IF(F12="Scenario1PBT7",'Medium retrofit'!$W$40,IF(F12="Scenario2PBT7",'Medium retrofit'!$X$40,IF(F12="Scenario3PBT7",'Medium retrofit'!$Y$40,"")))&amp;IF(F12="Scenario1PBT8",'Medium retrofit'!$Z$40,IF(F12="Scenario2PBT8",'Medium retrofit'!$AA$40,IF(F12="Scenario3PBT8",'Medium retrofit'!$AB$40,"")))&amp;IF(F12="Scenario1PBT9",'Medium retrofit'!$AC$40,IF(F12="Scenario2PBT9",'Medium retrofit'!$AD$40,IF(F12="Scenario3PBT9",'Medium retrofit'!$AE$40,"")))&amp;IF(F12="Scenario1PBT10",'Medium retrofit'!$AF$40,IF(F12="Scenario2PBT10",'Medium retrofit'!$AG$40,IF(F12="Scenario3PBT10",'Medium retrofit'!$AH$40,"")))&amp;IF(F12="Scenario1PBT11",'Medium retrofit'!$AI$40,IF(F12="Scenario2PBT11",'Medium retrofit'!$AJ$40,IF(F12="Scenario3PBT11",'Medium retrofit'!$AK$40,"")))&amp;IF(F12="Scenario1PBT12",'Medium retrofit'!$AL$40,IF(F12="Scenario2PBT12",'Medium retrofit'!$AM$40,IF(F12="Scenario3PBT12",'Medium retrofit'!$AN$40,"")))&amp;IF(F12="Scenario1PBT13",'Medium retrofit'!$AO$40,IF(F12="Scenario2PBT13",'Medium retrofit'!$AP$40,IF(F12="Scenario3PBT13",'Medium retrofit'!$AQ$40,"")))&amp;IF(F12="Scenario1PBT14",'Medium retrofit'!$AR$40,IF(F12="Scenario2PBT14",'Medium retrofit'!$AS$40,IF(F12="Scenario3PBT14",'Medium retrofit'!$AT$40,"")))&amp;IF(F12="Scenario1PBT15",'Medium retrofit'!$AU$40,IF(F12="Scenario2PBT15",'Medium retrofit'!$AV$40,IF(F12="Scenario3PBT15",'Medium retrofit'!$AW$40,"")))</f>
        <v/>
      </c>
      <c r="X12" s="123">
        <f t="shared" si="19"/>
        <v>0</v>
      </c>
      <c r="Y12" s="123" t="str">
        <f>IF(F12="Scenario1PBT1",'Medium retrofit'!$E$42,IF(F12="Scenario2PBT1",'Medium retrofit'!$F$42,IF(F12="Scenario3PBT1",'Medium retrofit'!$G$42,"")))&amp;IF(F12="Scenario1PBT2",'Medium retrofit'!$H$42,IF(F12="Scenario2PBT2",'Medium retrofit'!$I$42,IF(F12="Scenario3PBT2",'Medium retrofit'!$J$42,"")))&amp;IF(F12="Scenario1PBT3",'Medium retrofit'!$K$42,IF(F12="Scenario2PBT3",'Medium retrofit'!$L$42,IF(F12="Scenario3PBT3",'Medium retrofit'!$M$42,"")))&amp;IF(F12="Scenario1PBT4",'Medium retrofit'!$N$42,IF(F12="Scenario2PBT4",'Medium retrofit'!$O$42,IF(F12="Scenario3PBT4",'Medium retrofit'!$P$42,"")))&amp;IF(F12="Scenario1PBT5",'Medium retrofit'!$Q$42,IF(F12="Scenario2PBT5",'Medium retrofit'!$R$42,IF(F12="Scenario3PBT5",'Medium retrofit'!$S$42,"")))&amp;IF(F12="Scenario1PBT6",'Medium retrofit'!$T$42,IF(F12="Scenario2PBT6",'Medium retrofit'!$U$42,IF(F12="Scenario3PBT6",'Medium retrofit'!$V$42,"")))&amp;IF(F12="Scenario1PBT7",'Medium retrofit'!$W$42,IF(F12="Scenario2PBT7",'Medium retrofit'!$X$42,IF(F12="Scenario3PBT7",'Medium retrofit'!$Y$42,"")))&amp;IF(F12="Scenario1PBT8",'Medium retrofit'!$Z$42,IF(F12="Scenario2PBT8",'Medium retrofit'!$AA$42,IF(F12="Scenario3PBT8",'Medium retrofit'!$AB$42,"")))&amp;IF(F12="Scenario1PBT9",'Medium retrofit'!$AC$42,IF(F12="Scenario2PBT9",'Medium retrofit'!$AD$42,IF(F12="Scenario3PBT9",'Medium retrofit'!$AE$42,"")))&amp;IF(F12="Scenario1PBT10",'Medium retrofit'!$AF$42,IF(F12="Scenario2PBT10",'Medium retrofit'!$AG$42,IF(F12="Scenario3PBT10",'Medium retrofit'!$AH$42,"")))&amp;IF(F12="Scenario1PBT11",'Medium retrofit'!$AI$42,IF(F12="Scenario2PBT11",'Medium retrofit'!$AJ$42,IF(F12="Scenario3PBT11",'Medium retrofit'!$AK$42,"")))&amp;IF(F12="Scenario1PBT12",'Medium retrofit'!$AL$42,IF(F12="Scenario2PBT12",'Medium retrofit'!$AM$42,IF(F12="Scenario3PBT12",'Medium retrofit'!$AN$42,"")))&amp;IF(F12="Scenario1PBT13",'Medium retrofit'!$AO$42,IF(F12="Scenario2PBT13",'Medium retrofit'!$AP$42,IF(F12="Scenario3PBT13",'Medium retrofit'!$AQ$42,"")))&amp;IF(F12="Scenario1PBT14",'Medium retrofit'!$AR$42,IF(F12="Scenario2PBT14",'Medium retrofit'!$AS$42,IF(F12="Scenario3PBT14",'Medium retrofit'!$AT$42,"")))&amp;IF(F12="Scenario1PBT15",'Medium retrofit'!$AU$42,IF(F12="Scenario2PBT15",'Medium retrofit'!$AV$42,IF(F12="Scenario3PBT15",'Medium retrofit'!$AW$42,"")))</f>
        <v/>
      </c>
      <c r="Z12" s="123">
        <f t="shared" si="20"/>
        <v>0</v>
      </c>
      <c r="AA12" s="239" t="str">
        <f>IF(F12="Scenario1PBT1",'Medium retrofit'!$E$101,IF(F12="Scenario2PBT1",'Medium retrofit'!$F$101,IF(F12="Scenario3PBT1",'Medium retrofit'!$G$101,"")))&amp;IF(F12="Scenario1PBT2",'Medium retrofit'!$H$101,IF(F12="Scenario2PBT2",'Medium retrofit'!$I$101,IF(F12="Scenario3PBT2",'Medium retrofit'!$J$101,"")))&amp;IF(F12="Scenario1PBT3",'Medium retrofit'!$K$101,IF(F12="Scenario2PBT3",'Medium retrofit'!$L$101,IF(F12="Scenario3PBT3",'Medium retrofit'!$M$101,"")))&amp;IF(F12="Scenario1PBT4",'Medium retrofit'!$N$101,IF(F12="Scenario2PBT4",'Medium retrofit'!$O$101,IF(F12="Scenario3PBT4",'Medium retrofit'!$P$101,"")))&amp;IF(F12="Scenario1PBT5",'Medium retrofit'!$Q$101,IF(F12="Scenario2PBT5",'Medium retrofit'!$R$101,IF(F12="Scenario3PBT5",'Medium retrofit'!$S$101,"")))&amp;IF(F12="Scenario1PBT6",'Medium retrofit'!$T$101,IF(F12="Scenario2PBT6",'Medium retrofit'!$U$101,IF(F12="Scenario3PBT6",'Medium retrofit'!$V$101,"")))&amp;IF(F12="Scenario1PBT7",'Medium retrofit'!$W$101,IF(F12="Scenario2PBT7",'Medium retrofit'!$X$101,IF(F12="Scenario3PBT7",'Medium retrofit'!$Y$101,"")))&amp;IF(F12="Scenario1PBT8",'Medium retrofit'!$Z$101,IF(F12="Scenario2PBT8",'Medium retrofit'!$AA$101,IF(F12="Scenario3PBT8",'Medium retrofit'!$AB$101,"")))&amp;IF(F12="Scenario1PBT9",'Medium retrofit'!$AC$101,IF(F12="Scenario2PBT9",'Medium retrofit'!$AD$101,IF(F12="Scenario3PBT9",'Medium retrofit'!$AE$101,"")))&amp;IF(F12="Scenario1PBT10",'Medium retrofit'!$AF$101,IF(F12="Scenario2PBT10",'Medium retrofit'!$AG$101,IF(F12="Scenario3PBT10",'Medium retrofit'!$AH$101,"")))&amp;IF(F12="Scenario1PBT11",'Medium retrofit'!$AI$101,IF(F12="Scenario2PBT11",'Medium retrofit'!$AJ$101,IF(F12="Scenario3PBT11",'Medium retrofit'!$AK$101,"")))&amp;IF(F12="Scenario1PBT12",'Medium retrofit'!$AL$101,IF(F12="Scenario2PBT12",'Medium retrofit'!$AM$101,IF(F12="Scenario3PBT12",'Medium retrofit'!$AN$101,"")))&amp;IF(F12="Scenario1PBT13",'Medium retrofit'!$AO$101,IF(F12="Scenario2PBT13",'Medium retrofit'!$AP$101,IF(F12="Scenario3PBT13",'Medium retrofit'!$AQ$101,"")))&amp;IF(F12="Scenario1PBT14",'Medium retrofit'!$AR$101,IF(F12="Scenario2PBT14",'Medium retrofit'!$AS$101,IF(F12="Scenario3PBT14",'Medium retrofit'!$AT$101,"")))&amp;IF(F12="Scenario1PBT15",'Medium retrofit'!$AU$101,IF(F12="Scenario2PBT15",'Medium retrofit'!$AV$101,IF(F12="Scenario3PBT15",'Medium retrofit'!$AW$101,"")))</f>
        <v/>
      </c>
      <c r="AB12" s="242">
        <f t="shared" si="21"/>
        <v>0</v>
      </c>
      <c r="AC12" s="247">
        <f>IFERROR('Projection_Base-case'!G12-G12,0)</f>
        <v>0</v>
      </c>
      <c r="AD12" s="123">
        <f t="shared" si="0"/>
        <v>0</v>
      </c>
      <c r="AE12" s="123">
        <f>IFERROR(100*AC12/'Projection_Base-case'!G12,0)</f>
        <v>0</v>
      </c>
      <c r="AF12" s="123">
        <f>IFERROR('Projection_Base-case'!I12-I12,0)</f>
        <v>0</v>
      </c>
      <c r="AG12" s="123">
        <f t="shared" si="1"/>
        <v>0</v>
      </c>
      <c r="AH12" s="123">
        <f>IFERROR(100*AF12/'Projection_Base-case'!I12,0)</f>
        <v>0</v>
      </c>
      <c r="AI12" s="123">
        <f>IFERROR('Projection_Base-case'!K12-K12,0)</f>
        <v>0</v>
      </c>
      <c r="AJ12" s="123">
        <f t="shared" si="2"/>
        <v>0</v>
      </c>
      <c r="AK12" s="123">
        <f>IFERROR(100*AI12/'Projection_Base-case'!K12,0)</f>
        <v>0</v>
      </c>
      <c r="AL12" s="123">
        <f>IFERROR(M12-'Projection_Base-case'!M12,0)</f>
        <v>0</v>
      </c>
      <c r="AM12" s="123">
        <f t="shared" si="3"/>
        <v>0</v>
      </c>
      <c r="AN12" s="179">
        <f>IFERROR(IF('Projection_Base-case'!N12&gt;0,100*AM12/'Projection_Base-case'!N12,100*AM12/N12),0)</f>
        <v>0</v>
      </c>
      <c r="AO12" s="245">
        <f>IFERROR('Projection_Base-case'!O12-O12,0)</f>
        <v>0</v>
      </c>
      <c r="AP12" s="123">
        <f t="shared" si="4"/>
        <v>0</v>
      </c>
      <c r="AQ12" s="123">
        <f>IFERROR(100*AO12/'Projection_Base-case'!O12,0)</f>
        <v>0</v>
      </c>
      <c r="AR12" s="123">
        <f>IFERROR('Projection_Base-case'!Q12-Q12,0)</f>
        <v>0</v>
      </c>
      <c r="AS12" s="123">
        <f t="shared" si="5"/>
        <v>0</v>
      </c>
      <c r="AT12" s="123">
        <f>IFERROR(100*AR12/'Projection_Base-case'!Q12,0)</f>
        <v>0</v>
      </c>
      <c r="AU12" s="123">
        <f>IFERROR('Projection_Base-case'!S12-S12,0)</f>
        <v>0</v>
      </c>
      <c r="AV12" s="123">
        <f t="shared" si="6"/>
        <v>0</v>
      </c>
      <c r="AW12" s="124">
        <f>IFERROR(100*AU12/'Projection_Base-case'!S12,0)</f>
        <v>0</v>
      </c>
      <c r="AX12" s="245">
        <f>IFERROR('Projection_Base-case'!U12-U12,0)</f>
        <v>0</v>
      </c>
      <c r="AY12" s="123">
        <f t="shared" si="7"/>
        <v>0</v>
      </c>
      <c r="AZ12" s="123">
        <f>IFERROR(100*AX12/'Projection_Base-case'!U12,0)</f>
        <v>0</v>
      </c>
      <c r="BA12" s="123">
        <f>IFERROR('Projection_Base-case'!W12-W12,0)</f>
        <v>0</v>
      </c>
      <c r="BB12" s="123">
        <f t="shared" si="8"/>
        <v>0</v>
      </c>
      <c r="BC12" s="123">
        <f>IFERROR(100*BA12/'Projection_Base-case'!W12,0)</f>
        <v>0</v>
      </c>
      <c r="BD12" s="123">
        <f>IFERROR('Projection_Base-case'!Y12-Y12,0)</f>
        <v>0</v>
      </c>
      <c r="BE12" s="123">
        <f t="shared" si="9"/>
        <v>0</v>
      </c>
      <c r="BF12" s="123">
        <f>IFERROR(100*BD12/'Projection_Base-case'!Y12,0)</f>
        <v>0</v>
      </c>
      <c r="BG12" s="178">
        <f t="shared" si="22"/>
        <v>0</v>
      </c>
      <c r="BH12" s="179">
        <f t="shared" si="23"/>
        <v>0</v>
      </c>
    </row>
    <row r="13" spans="1:60">
      <c r="A13" s="165">
        <v>8</v>
      </c>
      <c r="B13" s="239">
        <f>IF('Projection_Base-case'!B13&lt;&gt;"",'Projection_Base-case'!B13,0)</f>
        <v>0</v>
      </c>
      <c r="C13" s="239">
        <f>IF('Projection_Base-case'!C13&lt;&gt;"",'Projection_Base-case'!C13,0)</f>
        <v>0</v>
      </c>
      <c r="D13" s="239">
        <f>IF('Projection_Base-case'!D13&lt;&gt;"",'Projection_Base-case'!D13,0)</f>
        <v>0</v>
      </c>
      <c r="E13" s="164" t="str">
        <f>IF(AND('Résultats medium'!$AC$3="OUI",'Résultats medium'!E12&lt;&gt;""),'Résultats medium'!E12,IF(OR(D13="PBT1",D13="PBT4",D13="PBT5",D13="PBT6",D13="PBT7",D13="PBT8",D13="PBT10"),"Scenario1",IF(OR(D13="PBT3",D13="PBT9"),"Scenario3",IF(OR(D13="PBT2"),"Scenario2",""))))</f>
        <v/>
      </c>
      <c r="F13" s="240" t="str">
        <f t="shared" si="10"/>
        <v>0</v>
      </c>
      <c r="G13" s="241" t="str">
        <f>IF(F13="Scenario1PBT1",'Medium retrofit'!$E$6,IF(F13="Scenario2PBT1",'Medium retrofit'!$F$6,IF(F13="Scenario3PBT1",'Medium retrofit'!$G$6,"")))&amp;IF(F13="Scenario1PBT2",'Medium retrofit'!$H$6,IF(F13="Scenario2PBT2",'Medium retrofit'!$I$6,IF(F13="Scenario3PBT2",'Medium retrofit'!$J$6,"")))&amp;IF(F13="Scenario1PBT3",'Medium retrofit'!$K$6,IF(F13="Scenario2PBT3",'Medium retrofit'!$L$6,IF(F13="Scenario3PBT3",'Medium retrofit'!$M$6,"")))&amp;IF(F13="Scenario1PBT4",'Medium retrofit'!$N$6,IF(F13="Scenario2PBT4",'Medium retrofit'!$O$6,IF(F13="Scenario3PBT4",'Medium retrofit'!$P$6,"")))&amp;IF(F13="Scenario1PBT5",'Medium retrofit'!$Q$6,IF(F13="Scenario2PBT5",'Medium retrofit'!$R$6,IF(F13="Scenario3PBT5",'Medium retrofit'!$S$6,"")))&amp;IF(F13="Scenario1PBT6",'Medium retrofit'!$T$6,IF(F13="Scenario2PBT6",'Medium retrofit'!$U$6,IF(F13="Scenario3PBT6",'Medium retrofit'!$V$6,"")))&amp;IF(F13="Scenario1PBT7",'Medium retrofit'!$W$6,IF(F13="Scenario2PBT7",'Medium retrofit'!$X$6,IF(F13="Scenario3PBT7",'Medium retrofit'!$Y$6,"")))&amp;IF(F13="Scenario1PBT8",'Medium retrofit'!$Z$6,IF(F13="Scenario2PBT8",'Medium retrofit'!$AA$6,IF(F13="Scenario3PBT8",'Medium retrofit'!$AB$6,"")))&amp;IF(F13="Scenario1PBT9",'Medium retrofit'!$AC$6,IF(F13="Scenario2PBT9",'Medium retrofit'!$AD$6,IF(F13="Scenario3PBT9",'Medium retrofit'!$AE$6,"")))&amp;IF(F13="Scenario1PBT10",'Medium retrofit'!$AF$6,IF(F13="Scenario2PBT10",'Medium retrofit'!$AG$6,IF(F13="Scenario3PBT10",'Medium retrofit'!$AH$6,"")))&amp;IF(F13="Scenario1PBT11",'Medium retrofit'!$AI$6,IF(F13="Scenario2PBT11",'Medium retrofit'!$AJ$6,IF(F13="Scenario3PBT11",'Medium retrofit'!$AK$6,"")))&amp;IF(F13="Scenario1PBT12",'Medium retrofit'!$AL$6,IF(F13="Scenario2PBT12",'Medium retrofit'!$AM$6,IF(F13="Scenario3PBT12",'Medium retrofit'!$AN$6,"")))&amp;IF(F13="Scenario1PBT13",'Medium retrofit'!$AO$6,IF(F13="Scenario2PBT13",'Medium retrofit'!$AP$6,IF(F13="Scenario3PBT13",'Medium retrofit'!$AQ$6,"")))&amp;IF(F13="Scenario1PBT14",'Medium retrofit'!$AR$6,IF(F13="Scenario2PBT14",'Medium retrofit'!$AS$6,IF(F13="Scenario3PBT14",'Medium retrofit'!$AT$6,"")))&amp;IF(F13="Scenario1PBT15",'Medium retrofit'!$AU$6,IF(F13="Scenario2PBT15",'Medium retrofit'!$AV$6,IF(F13="Scenario3PBT15",'Medium retrofit'!$AW$6,"")))</f>
        <v/>
      </c>
      <c r="H13" s="123">
        <f t="shared" si="11"/>
        <v>0</v>
      </c>
      <c r="I13" s="239" t="str">
        <f>IF(F13="Scenario1PBT1",'Medium retrofit'!$E$16,IF(F13="Scenario2PBT1",'Medium retrofit'!$F$16,IF(F13="Scenario3PBT1",'Medium retrofit'!$G$16,"")))&amp;IF(F13="Scenario1PBT2",'Medium retrofit'!$H$16,IF(F13="Scenario2PBT2",'Medium retrofit'!$I$16,IF(F13="Scenario3PBT2",'Medium retrofit'!$J$16,"")))&amp;IF(F13="Scenario1PBT3",'Medium retrofit'!$K$16,IF(F13="Scenario2PBT3",'Medium retrofit'!$L$16,IF(F13="Scenario3PBT3",'Medium retrofit'!$M$16,"")))&amp;IF(F13="Scenario1PBT4",'Medium retrofit'!$N$16,IF(F13="Scenario2PBT4",'Medium retrofit'!$O$16,IF(F13="Scenario3PBT4",'Medium retrofit'!$P$16,"")))&amp;IF(F13="Scenario1PBT5",'Medium retrofit'!$Q$16,IF(F13="Scenario2PBT5",'Medium retrofit'!$R$16,IF(F13="Scenario3PBT5",'Medium retrofit'!$S$16,"")))&amp;IF(F13="Scenario1PBT6",'Medium retrofit'!$T$16,IF(F13="Scenario2PBT6",'Medium retrofit'!$U$16,IF(F13="Scenario3PBT6",'Medium retrofit'!$V$16,"")))&amp;IF(F13="Scenario1PBT7",'Medium retrofit'!$W$16,IF(F13="Scenario2PBT7",'Medium retrofit'!$X$16,IF(F13="Scenario3PBT7",'Medium retrofit'!$Y$16,"")))&amp;IF(F13="Scenario1PBT8",'Medium retrofit'!$Z$16,IF(F13="Scenario2PBT8",'Medium retrofit'!$AA$16,IF(F13="Scenario3PBT8",'Medium retrofit'!$AB$16,"")))&amp;IF(F13="Scenario1PBT9",'Medium retrofit'!$AC$16,IF(F13="Scenario2PBT9",'Medium retrofit'!$AD$16,IF(F13="Scenario3PBT9",'Medium retrofit'!$AE$16,"")))&amp;IF(F13="Scenario1PBT10",'Medium retrofit'!$AF$16,IF(F13="Scenario2PBT10",'Medium retrofit'!$AG$16,IF(F13="Scenario3PBT10",'Medium retrofit'!$AH$16,"")))&amp;IF(F13="Scenario1PBT11",'Medium retrofit'!$AI$16,IF(F13="Scenario2PBT11",'Medium retrofit'!$AJ$16,IF(F13="Scenario3PBT11",'Medium retrofit'!$AK$16,"")))&amp;IF(F13="Scenario1PBT12",'Medium retrofit'!$AL$16,IF(F13="Scenario2PBT12",'Medium retrofit'!$AM$16,IF(F13="Scenario3PBT12",'Medium retrofit'!$AN$16,"")))&amp;IF(F13="Scenario1PBT13",'Medium retrofit'!$AO$16,IF(F13="Scenario2PBT13",'Medium retrofit'!$AP$16,IF(F13="Scenario3PBT13",'Medium retrofit'!$AQ$16,"")))&amp;IF(F13="Scenario1PBT14",'Medium retrofit'!$AR$16,IF(F13="Scenario2PBT14",'Medium retrofit'!$AS$16,IF(F13="Scenario3PBT14",'Medium retrofit'!$AT$16,"")))&amp;IF(F13="Scenario1PBT15",'Medium retrofit'!$AU$16,IF(F13="Scenario2PBT15",'Medium retrofit'!$AV$16,IF(F13="Scenario3PBT15",'Medium retrofit'!$AW$16,"")))</f>
        <v/>
      </c>
      <c r="J13" s="123">
        <f t="shared" si="12"/>
        <v>0</v>
      </c>
      <c r="K13" s="123" t="str">
        <f>IF(F13="Scenario1PBT1",'Medium retrofit'!$E$18,IF(F13="Scenario2PBT1",'Medium retrofit'!$F$18,IF(F13="Scenario3PBT1",'Medium retrofit'!$G$18,"")))&amp;IF(F13="Scenario1PBT2",'Medium retrofit'!$H$18,IF(F13="Scenario2PBT2",'Medium retrofit'!$I$18,IF(F13="Scenario3PBT2",'Medium retrofit'!$J$18,"")))&amp;IF(F13="Scenario1PBT3",'Medium retrofit'!$K$18,IF(F13="Scenario2PBT3",'Medium retrofit'!$L$18,IF(F13="Scenario3PBT3",'Medium retrofit'!$M$18,"")))&amp;IF(F13="Scenario1PBT4",'Medium retrofit'!$N$18,IF(F13="Scenario2PBT4",'Medium retrofit'!$O$18,IF(F13="Scenario3PBT4",'Medium retrofit'!$P$18,"")))&amp;IF(F13="Scenario1PBT5",'Medium retrofit'!$Q$18,IF(F13="Scenario2PBT5",'Medium retrofit'!$R$18,IF(F13="Scenario3PBT5",'Medium retrofit'!$S$18,"")))&amp;IF(F13="Scenario1PBT6",'Medium retrofit'!$T$18,IF(F13="Scenario2PBT6",'Medium retrofit'!$U$18,IF(F13="Scenario3PBT6",'Medium retrofit'!$V$18,"")))&amp;IF(F13="Scenario1PBT7",'Medium retrofit'!$W$18,IF(F13="Scenario2PBT7",'Medium retrofit'!$X$18,IF(F13="Scenario3PBT7",'Medium retrofit'!$Y$18,"")))&amp;IF(F13="Scenario1PBT8",'Medium retrofit'!$Z$18,IF(F13="Scenario2PBT8",'Medium retrofit'!$AA$18,IF(F13="Scenario3PBT8",'Medium retrofit'!$AB$18,"")))&amp;IF(F13="Scenario1PBT9",'Medium retrofit'!$AC$18,IF(F13="Scenario2PBT9",'Medium retrofit'!$AD$18,IF(F13="Scenario3PBT9",'Medium retrofit'!$AE$18,"")))&amp;IF(F13="Scenario1PBT10",'Medium retrofit'!$AF$18,IF(F13="Scenario2PBT10",'Medium retrofit'!$AG$18,IF(F13="Scenario3PBT10",'Medium retrofit'!$AH$18,"")))&amp;IF(F13="Scenario1PBT11",'Medium retrofit'!$AI$18,IF(F13="Scenario2PBT11",'Medium retrofit'!$AJ$18,IF(F13="Scenario3PBT11",'Medium retrofit'!$AK$18,"")))&amp;IF(F13="Scenario1PBT12",'Medium retrofit'!$AL$18,IF(F13="Scenario2PBT12",'Medium retrofit'!$AM$18,IF(F13="Scenario3PBT12",'Medium retrofit'!$AN$18,"")))&amp;IF(F13="Scenario1PBT13",'Medium retrofit'!$AO$18,IF(F13="Scenario2PBT13",'Medium retrofit'!$AP$18,IF(F13="Scenario3PBT13",'Medium retrofit'!$AQ$18,"")))&amp;IF(F13="Scenario1PBT14",'Medium retrofit'!$AR$18,IF(F13="Scenario2PBT14",'Medium retrofit'!$AS$18,IF(F13="Scenario3PBT14",'Medium retrofit'!$AT$18,"")))&amp;IF(F13="Scenario1PBT15",'Medium retrofit'!$AU$18,IF(F13="Scenario2PBT15",'Medium retrofit'!$AV$18,IF(F13="Scenario3PBT15",'Medium retrofit'!$AW$18,"")))</f>
        <v/>
      </c>
      <c r="L13" s="123">
        <f t="shared" si="13"/>
        <v>0</v>
      </c>
      <c r="M13" s="123" t="str">
        <f>IF(F13="Scenario1PBT1",'Medium retrofit'!$E$20,IF(F13="Scenario2PBT1",'Medium retrofit'!$F$20,IF(F13="Scenario3PBT1",'Medium retrofit'!$G$20,"")))&amp;IF(F13="Scenario1PBT2",'Medium retrofit'!$H$20,IF(F13="Scenario2PBT2",'Medium retrofit'!$I$20,IF(F13="Scenario3PBT2",'Medium retrofit'!$J$20,"")))&amp;IF(F13="Scenario1PBT3",'Medium retrofit'!$K$20,IF(F13="Scenario2PBT3",'Medium retrofit'!$L$20,IF(F13="Scenario3PBT3",'Medium retrofit'!$M$20,"")))&amp;IF(F13="Scenario1PBT4",'Medium retrofit'!$N$20,IF(F13="Scenario2PBT4",'Medium retrofit'!$O$20,IF(F13="Scenario3PBT4",'Medium retrofit'!$P$20,"")))&amp;IF(F13="Scenario1PBT5",'Medium retrofit'!$Q$20,IF(F13="Scenario2PBT5",'Medium retrofit'!$R$20,IF(F13="Scenario3PBT5",'Medium retrofit'!$S$20,"")))&amp;IF(F13="Scenario1PBT6",'Medium retrofit'!$T$20,IF(F13="Scenario2PBT6",'Medium retrofit'!$U$20,IF(F13="Scenario3PBT6",'Medium retrofit'!$V$20,"")))&amp;IF(F13="Scenario1PBT7",'Medium retrofit'!$W$20,IF(F13="Scenario2PBT7",'Medium retrofit'!$X$20,IF(F13="Scenario3PBT7",'Medium retrofit'!$Y$20,"")))&amp;IF(F13="Scenario1PBT8",'Medium retrofit'!$Z$20,IF(F13="Scenario2PBT8",'Medium retrofit'!$AA$20,IF(F13="Scenario3PBT8",'Medium retrofit'!$AB$20,"")))&amp;IF(F13="Scenario1PBT9",'Medium retrofit'!$AC$20,IF(F13="Scenario2PBT9",'Medium retrofit'!$AD$20,IF(F13="Scenario3PBT9",'Medium retrofit'!$AE$20,"")))&amp;IF(F13="Scenario1PBT10",'Medium retrofit'!$AF$20,IF(F13="Scenario2PBT10",'Medium retrofit'!$AG$20,IF(F13="Scenario3PBT10",'Medium retrofit'!$AH$20,"")))&amp;IF(F13="Scenario1PBT11",'Medium retrofit'!$AI$20,IF(F13="Scenario2PBT11",'Medium retrofit'!$AJ$20,IF(F13="Scenario3PBT11",'Medium retrofit'!$AK$20,"")))&amp;IF(F13="Scenario1PBT12",'Medium retrofit'!$AL$20,IF(F13="Scenario2PBT12",'Medium retrofit'!$AM$20,IF(F13="Scenario3PBT12",'Medium retrofit'!$AN$20,"")))&amp;IF(F13="Scenario1PBT13",'Medium retrofit'!$AO$20,IF(F13="Scenario2PBT13",'Medium retrofit'!$AP$20,IF(F13="Scenario3PBT13",'Medium retrofit'!$AQ$20,"")))&amp;IF(F13="Scenario1PBT14",'Medium retrofit'!$AR$20,IF(F13="Scenario2PBT14",'Medium retrofit'!$AS$20,IF(F13="Scenario3PBT14",'Medium retrofit'!$AT$20,"")))&amp;IF(F13="Scenario1PBT15",'Medium retrofit'!$AU$20,IF(F13="Scenario2PBT15",'Medium retrofit'!$AV$20,IF(F13="Scenario3PBT15",'Medium retrofit'!$AW$20,"")))</f>
        <v/>
      </c>
      <c r="N13" s="124">
        <f t="shared" si="14"/>
        <v>0</v>
      </c>
      <c r="O13" s="245" t="str">
        <f>IF(F13="Scenario1PBT1",'Medium retrofit'!$E$23,IF(F13="Scenario2PBT1",'Medium retrofit'!$F$23,IF(F13="Scenario3PBT1",'Medium retrofit'!$G$23,"")))&amp;IF(F13="Scenario1PBT2",'Medium retrofit'!$H$23,IF(F13="Scenario2PBT2",'Medium retrofit'!$I$23,IF(F13="Scenario3PBT2",'Medium retrofit'!$J$23,"")))&amp;IF(F13="Scenario1PBT3",'Medium retrofit'!$K$23,IF(F13="Scenario2PBT3",'Medium retrofit'!$L$23,IF(F13="Scenario3PBT3",'Medium retrofit'!$M$23,"")))&amp;IF(F13="Scenario1PBT4",'Medium retrofit'!$N$23,IF(F13="Scenario2PBT4",'Medium retrofit'!$O$23,IF(F13="Scenario3PBT4",'Medium retrofit'!$P$23,"")))&amp;IF(F13="Scenario1PBT5",'Medium retrofit'!$Q$23,IF(F13="Scenario2PBT5",'Medium retrofit'!$R$23,IF(F13="Scenario3PBT5",'Medium retrofit'!$S$23,"")))&amp;IF(F13="Scenario1PBT6",'Medium retrofit'!$T$23,IF(F13="Scenario2PBT6",'Medium retrofit'!$U$23,IF(F13="Scenario3PBT6",'Medium retrofit'!$V$23,"")))&amp;IF(F13="Scenario1PBT7",'Medium retrofit'!$W$23,IF(F13="Scenario2PBT7",'Medium retrofit'!$X$23,IF(F13="Scenario3PBT7",'Medium retrofit'!$Y$23,"")))&amp;IF(F13="Scenario1PBT8",'Medium retrofit'!$Z$23,IF(F13="Scenario2PBT8",'Medium retrofit'!$AA$23,IF(F13="Scenario3PBT8",'Medium retrofit'!$AB$23,"")))&amp;IF(F13="Scenario1PBT9",'Medium retrofit'!$AC$23,IF(F13="Scenario2PBT9",'Medium retrofit'!$AD$23,IF(F13="Scenario3PBT9",'Medium retrofit'!$AE$23,"")))&amp;IF(F13="Scenario1PBT10",'Medium retrofit'!$AF$23,IF(F13="Scenario2PBT10",'Medium retrofit'!$AG$23,IF(F13="Scenario3PBT10",'Medium retrofit'!$AH$23,"")))&amp;IF(F13="Scenario1PBT11",'Medium retrofit'!$AI$23,IF(F13="Scenario2PBT11",'Medium retrofit'!$AJ$23,IF(F13="Scenario3PBT11",'Medium retrofit'!$AK$23,"")))&amp;IF(F13="Scenario1PBT12",'Medium retrofit'!$AL$23,IF(F13="Scenario2PBT12",'Medium retrofit'!$AM$23,IF(F13="Scenario3PBT12",'Medium retrofit'!$AN$23,"")))&amp;IF(F13="Scenario1PBT13",'Medium retrofit'!$AO$23,IF(F13="Scenario2PBT13",'Medium retrofit'!$AP$23,IF(F13="Scenario3PBT13",'Medium retrofit'!$AQ$23,"")))&amp;IF(F13="Scenario1PBT14",'Medium retrofit'!$AR$23,IF(F13="Scenario2PBT14",'Medium retrofit'!$AS$23,IF(F13="Scenario3PBT14",'Medium retrofit'!$AT$23,"")))&amp;IF(F13="Scenario1PBT15",'Medium retrofit'!$AU$23,IF(F13="Scenario2PBT15",'Medium retrofit'!$AV$23,IF(F13="Scenario3PBT15",'Medium retrofit'!$AW$23,"")))</f>
        <v/>
      </c>
      <c r="P13" s="123">
        <f t="shared" si="15"/>
        <v>0</v>
      </c>
      <c r="Q13" s="123" t="str">
        <f>IF(F13="Scenario1PBT1",'Medium retrofit'!$E$25,IF(F13="Scenario2PBT1",'Medium retrofit'!$F$25,IF(F13="Scenario3PBT1",'Medium retrofit'!$G$25,"")))&amp;IF(F13="Scenario1PBT2",'Medium retrofit'!$H$25,IF(F13="Scenario2PBT2",'Medium retrofit'!$I$25,IF(F13="Scenario3PBT2",'Medium retrofit'!$J$25,"")))&amp;IF(F13="Scenario1PBT3",'Medium retrofit'!$K$25,IF(F13="Scenario2PBT3",'Medium retrofit'!$L$25,IF(F13="Scenario3PBT3",'Medium retrofit'!$M$25,"")))&amp;IF(F13="Scenario1PBT4",'Medium retrofit'!$N$25,IF(F13="Scenario2PBT4",'Medium retrofit'!$O$25,IF(F13="Scenario3PBT4",'Medium retrofit'!$P$25,"")))&amp;IF(F13="Scenario1PBT5",'Medium retrofit'!$Q$25,IF(F13="Scenario2PBT5",'Medium retrofit'!$R$25,IF(F13="Scenario3PBT5",'Medium retrofit'!$S$25,"")))&amp;IF(F13="Scenario1PBT6",'Medium retrofit'!$T$25,IF(F13="Scenario2PBT6",'Medium retrofit'!$U$25,IF(F13="Scenario3PBT6",'Medium retrofit'!$V$25,"")))&amp;IF(F13="Scenario1PBT7",'Medium retrofit'!$W$25,IF(F13="Scenario2PBT7",'Medium retrofit'!$X$25,IF(F13="Scenario3PBT7",'Medium retrofit'!$Y$25,"")))&amp;IF(F13="Scenario1PBT8",'Medium retrofit'!$Z$25,IF(F13="Scenario2PBT8",'Medium retrofit'!$AA$25,IF(F13="Scenario3PBT8",'Medium retrofit'!$AB$25,"")))&amp;IF(F13="Scenario1PBT9",'Medium retrofit'!$AC$25,IF(F13="Scenario2PBT9",'Medium retrofit'!$AD$25,IF(F13="Scenario3PBT9",'Medium retrofit'!$AE$25,"")))&amp;IF(F13="Scenario1PBT10",'Medium retrofit'!$AF$25,IF(F13="Scenario2PBT10",'Medium retrofit'!$AG$25,IF(F13="Scenario3PBT10",'Medium retrofit'!$AH$25,"")))&amp;IF(F13="Scenario1PBT11",'Medium retrofit'!$AI$25,IF(F13="Scenario2PBT11",'Medium retrofit'!$AJ$25,IF(F13="Scenario3PBT11",'Medium retrofit'!$AK$25,"")))&amp;IF(F13="Scenario1PBT12",'Medium retrofit'!$AL$25,IF(F13="Scenario2PBT12",'Medium retrofit'!$AM$25,IF(F13="Scenario3PBT12",'Medium retrofit'!$AN$25,"")))&amp;IF(F13="Scenario1PBT13",'Medium retrofit'!$AO$25,IF(F13="Scenario2PBT13",'Medium retrofit'!$AP$25,IF(F13="Scenario3PBT13",'Medium retrofit'!$AQ$25,"")))&amp;IF(F13="Scenario1PBT14",'Medium retrofit'!$AR$25,IF(F13="Scenario2PBT14",'Medium retrofit'!$AS$25,IF(F13="Scenario3PBT14",'Medium retrofit'!$AT$25,"")))&amp;IF(F13="Scenario1PBT15",'Medium retrofit'!$AU$25,IF(F13="Scenario2PBT15",'Medium retrofit'!$AV$25,IF(F13="Scenario3PBT15",'Medium retrofit'!$AW$25,"")))</f>
        <v/>
      </c>
      <c r="R13" s="123">
        <f t="shared" si="16"/>
        <v>0</v>
      </c>
      <c r="S13" s="123" t="str">
        <f>IF(F13="Scenario1PBT1",'Medium retrofit'!$E$27,IF(F13="Scenario2PBT1",'Medium retrofit'!$F$27,IF(F13="Scenario3PBT1",'Medium retrofit'!$G$27,"")))&amp;IF(F13="Scenario1PBT2",'Medium retrofit'!$H$27,IF(F13="Scenario2PBT2",'Medium retrofit'!$I$27,IF(F13="Scenario3PBT2",'Medium retrofit'!$J$27,"")))&amp;IF(F13="Scenario1PBT3",'Medium retrofit'!$K$27,IF(F13="Scenario2PBT3",'Medium retrofit'!$L$27,IF(F13="Scenario3PBT3",'Medium retrofit'!$M$27,"")))&amp;IF(F13="Scenario1PBT4",'Medium retrofit'!$N$27,IF(F13="Scenario2PBT4",'Medium retrofit'!$O$27,IF(F13="Scenario3PBT4",'Medium retrofit'!$P$27,"")))&amp;IF(F13="Scenario1PBT5",'Medium retrofit'!$Q$27,IF(F13="Scenario2PBT5",'Medium retrofit'!$R$27,IF(F13="Scenario3PBT5",'Medium retrofit'!$S$27,"")))&amp;IF(F13="Scenario1PBT6",'Medium retrofit'!$T$27,IF(F13="Scenario2PBT6",'Medium retrofit'!$U$27,IF(F13="Scenario3PBT6",'Medium retrofit'!$V$27,"")))&amp;IF(F13="Scenario1PBT7",'Medium retrofit'!$W$27,IF(F13="Scenario2PBT7",'Medium retrofit'!$X$27,IF(F13="Scenario3PBT7",'Medium retrofit'!$Y$27,"")))&amp;IF(F13="Scenario1PBT8",'Medium retrofit'!$Z$27,IF(F13="Scenario2PBT8",'Medium retrofit'!$AA$27,IF(F13="Scenario3PBT8",'Medium retrofit'!$AB$27,"")))&amp;IF(F13="Scenario1PBT9",'Medium retrofit'!$AC$27,IF(F13="Scenario2PBT9",'Medium retrofit'!$AD$27,IF(F13="Scenario3PBT9",'Medium retrofit'!$AE$27,"")))&amp;IF(F13="Scenario1PBT10",'Medium retrofit'!$AF$27,IF(F13="Scenario2PBT10",'Medium retrofit'!$AG$27,IF(F13="Scenario3PBT10",'Medium retrofit'!$AH$27,"")))&amp;IF(F13="Scenario1PBT11",'Medium retrofit'!$AI$27,IF(F13="Scenario2PBT11",'Medium retrofit'!$AJ$27,IF(F13="Scenario3PBT11",'Medium retrofit'!$AK$27,"")))&amp;IF(F13="Scenario1PBT12",'Medium retrofit'!$AL$27,IF(F13="Scenario2PBT12",'Medium retrofit'!$AM$27,IF(F13="Scenario3PBT12",'Medium retrofit'!$AN$27,"")))&amp;IF(F13="Scenario1PBT13",'Medium retrofit'!$AO$27,IF(F13="Scenario2PBT13",'Medium retrofit'!$AP$27,IF(F13="Scenario3PBT13",'Medium retrofit'!$AQ$27,"")))&amp;IF(F13="Scenario1PBT14",'Medium retrofit'!$AR$27,IF(F13="Scenario2PBT14",'Medium retrofit'!$AS$27,IF(F13="Scenario3PBT14",'Medium retrofit'!$AT$27,"")))&amp;IF(F13="Scenario1PBT15",'Medium retrofit'!$AU$27,IF(F13="Scenario2PBT15",'Medium retrofit'!$AV$27,IF(F13="Scenario3PBT15",'Medium retrofit'!$AW$27,"")))</f>
        <v/>
      </c>
      <c r="T13" s="246">
        <f t="shared" si="17"/>
        <v>0</v>
      </c>
      <c r="U13" s="241" t="str">
        <f>IF(F13="Scenario1PBT1",'Medium retrofit'!$E$38,IF(F13="Scenario2PBT1",'Medium retrofit'!$F$38,IF(F13="Scenario3PBT1",'Medium retrofit'!$G$38,"")))&amp;IF(F13="Scenario1PBT2",'Medium retrofit'!$H$38,IF(F13="Scenario2PBT2",'Medium retrofit'!$I$38,IF(F13="Scenario3PBT2",'Medium retrofit'!$J$38,"")))&amp;IF(F13="Scenario1PBT3",'Medium retrofit'!$K$38,IF(F13="Scenario2PBT3",'Medium retrofit'!$L$38,IF(F13="Scenario3PBT3",'Medium retrofit'!$M$38,"")))&amp;IF(F13="Scenario1PBT4",'Medium retrofit'!$N$38,IF(F13="Scenario2PBT4",'Medium retrofit'!$O$38,IF(F13="Scenario3PBT4",'Medium retrofit'!$P$38,"")))&amp;IF(F13="Scenario1PBT5",'Medium retrofit'!$Q$38,IF(F13="Scenario2PBT5",'Medium retrofit'!$R$38,IF(F13="Scenario3PBT5",'Medium retrofit'!$S$38,"")))&amp;IF(F13="Scenario1PBT6",'Medium retrofit'!$T$38,IF(F13="Scenario2PBT6",'Medium retrofit'!$U$38,IF(F13="Scenario3PBT6",'Medium retrofit'!$V$38,"")))&amp;IF(F13="Scenario1PBT7",'Medium retrofit'!$W$38,IF(F13="Scenario2PBT7",'Medium retrofit'!$X$38,IF(F13="Scenario3PBT7",'Medium retrofit'!$Y$38,"")))&amp;IF(F13="Scenario1PBT8",'Medium retrofit'!$Z$38,IF(F13="Scenario2PBT8",'Medium retrofit'!$AA$38,IF(F13="Scenario3PBT8",'Medium retrofit'!$AB$38,"")))&amp;IF(F13="Scenario1PBT9",'Medium retrofit'!$AC$38,IF(F13="Scenario2PBT9",'Medium retrofit'!$AD$38,IF(F13="Scenario3PBT9",'Medium retrofit'!$AE$38,"")))&amp;IF(F13="Scenario1PBT10",'Medium retrofit'!$AF$38,IF(F13="Scenario2PBT10",'Medium retrofit'!$AG$38,IF(F13="Scenario3PBT10",'Medium retrofit'!$AH$38,"")))&amp;IF(F13="Scenario1PBT11",'Medium retrofit'!$AI$38,IF(F13="Scenario2PBT11",'Medium retrofit'!$AJ$38,IF(F13="Scenario3PBT11",'Medium retrofit'!$AK$38,"")))&amp;IF(F13="Scenario1PBT12",'Medium retrofit'!$AL$38,IF(F13="Scenario2PBT12",'Medium retrofit'!$AM$38,IF(F13="Scenario3PBT12",'Medium retrofit'!$AN$38,"")))&amp;IF(F13="Scenario1PBT13",'Medium retrofit'!$AO$38,IF(F13="Scenario2PBT13",'Medium retrofit'!$AP$38,IF(F13="Scenario3PBT13",'Medium retrofit'!$AQ$38,"")))&amp;IF(F13="Scenario1PBT14",'Medium retrofit'!$AR$38,IF(F13="Scenario2PBT14",'Medium retrofit'!$AS$38,IF(F13="Scenario3PBT14",'Medium retrofit'!$AT$38,"")))&amp;IF(F13="Scenario1PBT15",'Medium retrofit'!$AU$38,IF(F13="Scenario2PBT15",'Medium retrofit'!$AV$38,IF(F13="Scenario3PBT15",'Medium retrofit'!$AW$38,"")))</f>
        <v/>
      </c>
      <c r="V13" s="239">
        <f t="shared" si="18"/>
        <v>0</v>
      </c>
      <c r="W13" s="239" t="str">
        <f>IF(F13="Scenario1PBT1",'Medium retrofit'!$E$40,IF(F13="Scenario2PBT1",'Medium retrofit'!$F$40,IF(F13="Scenario3PBT1",'Medium retrofit'!$G$40,"")))&amp;IF(F13="Scenario1PBT2",'Medium retrofit'!$H$40,IF(F13="Scenario2PBT2",'Medium retrofit'!$I$40,IF(F13="Scenario3PBT2",'Medium retrofit'!$J$40,"")))&amp;IF(F13="Scenario1PBT3",'Medium retrofit'!$K$40,IF(F13="Scenario2PBT3",'Medium retrofit'!$L$40,IF(F13="Scenario3PBT3",'Medium retrofit'!$M$40,"")))&amp;IF(F13="Scenario1PBT4",'Medium retrofit'!$N$40,IF(F13="Scenario2PBT4",'Medium retrofit'!$O$40,IF(F13="Scenario3PBT4",'Medium retrofit'!$P$40,"")))&amp;IF(F13="Scenario1PBT5",'Medium retrofit'!$Q$40,IF(F13="Scenario2PBT5",'Medium retrofit'!$R$40,IF(F13="Scenario3PBT5",'Medium retrofit'!$S$40,"")))&amp;IF(F13="Scenario1PBT6",'Medium retrofit'!$T$40,IF(F13="Scenario2PBT6",'Medium retrofit'!$U$40,IF(F13="Scenario3PBT6",'Medium retrofit'!$V$40,"")))&amp;IF(F13="Scenario1PBT7",'Medium retrofit'!$W$40,IF(F13="Scenario2PBT7",'Medium retrofit'!$X$40,IF(F13="Scenario3PBT7",'Medium retrofit'!$Y$40,"")))&amp;IF(F13="Scenario1PBT8",'Medium retrofit'!$Z$40,IF(F13="Scenario2PBT8",'Medium retrofit'!$AA$40,IF(F13="Scenario3PBT8",'Medium retrofit'!$AB$40,"")))&amp;IF(F13="Scenario1PBT9",'Medium retrofit'!$AC$40,IF(F13="Scenario2PBT9",'Medium retrofit'!$AD$40,IF(F13="Scenario3PBT9",'Medium retrofit'!$AE$40,"")))&amp;IF(F13="Scenario1PBT10",'Medium retrofit'!$AF$40,IF(F13="Scenario2PBT10",'Medium retrofit'!$AG$40,IF(F13="Scenario3PBT10",'Medium retrofit'!$AH$40,"")))&amp;IF(F13="Scenario1PBT11",'Medium retrofit'!$AI$40,IF(F13="Scenario2PBT11",'Medium retrofit'!$AJ$40,IF(F13="Scenario3PBT11",'Medium retrofit'!$AK$40,"")))&amp;IF(F13="Scenario1PBT12",'Medium retrofit'!$AL$40,IF(F13="Scenario2PBT12",'Medium retrofit'!$AM$40,IF(F13="Scenario3PBT12",'Medium retrofit'!$AN$40,"")))&amp;IF(F13="Scenario1PBT13",'Medium retrofit'!$AO$40,IF(F13="Scenario2PBT13",'Medium retrofit'!$AP$40,IF(F13="Scenario3PBT13",'Medium retrofit'!$AQ$40,"")))&amp;IF(F13="Scenario1PBT14",'Medium retrofit'!$AR$40,IF(F13="Scenario2PBT14",'Medium retrofit'!$AS$40,IF(F13="Scenario3PBT14",'Medium retrofit'!$AT$40,"")))&amp;IF(F13="Scenario1PBT15",'Medium retrofit'!$AU$40,IF(F13="Scenario2PBT15",'Medium retrofit'!$AV$40,IF(F13="Scenario3PBT15",'Medium retrofit'!$AW$40,"")))</f>
        <v/>
      </c>
      <c r="X13" s="239">
        <f t="shared" si="19"/>
        <v>0</v>
      </c>
      <c r="Y13" s="239" t="str">
        <f>IF(F13="Scenario1PBT1",'Medium retrofit'!$E$42,IF(F13="Scenario2PBT1",'Medium retrofit'!$F$42,IF(F13="Scenario3PBT1",'Medium retrofit'!$G$42,"")))&amp;IF(F13="Scenario1PBT2",'Medium retrofit'!$H$42,IF(F13="Scenario2PBT2",'Medium retrofit'!$I$42,IF(F13="Scenario3PBT2",'Medium retrofit'!$J$42,"")))&amp;IF(F13="Scenario1PBT3",'Medium retrofit'!$K$42,IF(F13="Scenario2PBT3",'Medium retrofit'!$L$42,IF(F13="Scenario3PBT3",'Medium retrofit'!$M$42,"")))&amp;IF(F13="Scenario1PBT4",'Medium retrofit'!$N$42,IF(F13="Scenario2PBT4",'Medium retrofit'!$O$42,IF(F13="Scenario3PBT4",'Medium retrofit'!$P$42,"")))&amp;IF(F13="Scenario1PBT5",'Medium retrofit'!$Q$42,IF(F13="Scenario2PBT5",'Medium retrofit'!$R$42,IF(F13="Scenario3PBT5",'Medium retrofit'!$S$42,"")))&amp;IF(F13="Scenario1PBT6",'Medium retrofit'!$T$42,IF(F13="Scenario2PBT6",'Medium retrofit'!$U$42,IF(F13="Scenario3PBT6",'Medium retrofit'!$V$42,"")))&amp;IF(F13="Scenario1PBT7",'Medium retrofit'!$W$42,IF(F13="Scenario2PBT7",'Medium retrofit'!$X$42,IF(F13="Scenario3PBT7",'Medium retrofit'!$Y$42,"")))&amp;IF(F13="Scenario1PBT8",'Medium retrofit'!$Z$42,IF(F13="Scenario2PBT8",'Medium retrofit'!$AA$42,IF(F13="Scenario3PBT8",'Medium retrofit'!$AB$42,"")))&amp;IF(F13="Scenario1PBT9",'Medium retrofit'!$AC$42,IF(F13="Scenario2PBT9",'Medium retrofit'!$AD$42,IF(F13="Scenario3PBT9",'Medium retrofit'!$AE$42,"")))&amp;IF(F13="Scenario1PBT10",'Medium retrofit'!$AF$42,IF(F13="Scenario2PBT10",'Medium retrofit'!$AG$42,IF(F13="Scenario3PBT10",'Medium retrofit'!$AH$42,"")))&amp;IF(F13="Scenario1PBT11",'Medium retrofit'!$AI$42,IF(F13="Scenario2PBT11",'Medium retrofit'!$AJ$42,IF(F13="Scenario3PBT11",'Medium retrofit'!$AK$42,"")))&amp;IF(F13="Scenario1PBT12",'Medium retrofit'!$AL$42,IF(F13="Scenario2PBT12",'Medium retrofit'!$AM$42,IF(F13="Scenario3PBT12",'Medium retrofit'!$AN$42,"")))&amp;IF(F13="Scenario1PBT13",'Medium retrofit'!$AO$42,IF(F13="Scenario2PBT13",'Medium retrofit'!$AP$42,IF(F13="Scenario3PBT13",'Medium retrofit'!$AQ$42,"")))&amp;IF(F13="Scenario1PBT14",'Medium retrofit'!$AR$42,IF(F13="Scenario2PBT14",'Medium retrofit'!$AS$42,IF(F13="Scenario3PBT14",'Medium retrofit'!$AT$42,"")))&amp;IF(F13="Scenario1PBT15",'Medium retrofit'!$AU$42,IF(F13="Scenario2PBT15",'Medium retrofit'!$AV$42,IF(F13="Scenario3PBT15",'Medium retrofit'!$AW$42,"")))</f>
        <v/>
      </c>
      <c r="Z13" s="239">
        <f t="shared" si="20"/>
        <v>0</v>
      </c>
      <c r="AA13" s="239" t="str">
        <f>IF(F13="Scenario1PBT1",'Medium retrofit'!$E$101,IF(F13="Scenario2PBT1",'Medium retrofit'!$F$101,IF(F13="Scenario3PBT1",'Medium retrofit'!$G$101,"")))&amp;IF(F13="Scenario1PBT2",'Medium retrofit'!$H$101,IF(F13="Scenario2PBT2",'Medium retrofit'!$I$101,IF(F13="Scenario3PBT2",'Medium retrofit'!$J$101,"")))&amp;IF(F13="Scenario1PBT3",'Medium retrofit'!$K$101,IF(F13="Scenario2PBT3",'Medium retrofit'!$L$101,IF(F13="Scenario3PBT3",'Medium retrofit'!$M$101,"")))&amp;IF(F13="Scenario1PBT4",'Medium retrofit'!$N$101,IF(F13="Scenario2PBT4",'Medium retrofit'!$O$101,IF(F13="Scenario3PBT4",'Medium retrofit'!$P$101,"")))&amp;IF(F13="Scenario1PBT5",'Medium retrofit'!$Q$101,IF(F13="Scenario2PBT5",'Medium retrofit'!$R$101,IF(F13="Scenario3PBT5",'Medium retrofit'!$S$101,"")))&amp;IF(F13="Scenario1PBT6",'Medium retrofit'!$T$101,IF(F13="Scenario2PBT6",'Medium retrofit'!$U$101,IF(F13="Scenario3PBT6",'Medium retrofit'!$V$101,"")))&amp;IF(F13="Scenario1PBT7",'Medium retrofit'!$W$101,IF(F13="Scenario2PBT7",'Medium retrofit'!$X$101,IF(F13="Scenario3PBT7",'Medium retrofit'!$Y$101,"")))&amp;IF(F13="Scenario1PBT8",'Medium retrofit'!$Z$101,IF(F13="Scenario2PBT8",'Medium retrofit'!$AA$101,IF(F13="Scenario3PBT8",'Medium retrofit'!$AB$101,"")))&amp;IF(F13="Scenario1PBT9",'Medium retrofit'!$AC$101,IF(F13="Scenario2PBT9",'Medium retrofit'!$AD$101,IF(F13="Scenario3PBT9",'Medium retrofit'!$AE$101,"")))&amp;IF(F13="Scenario1PBT10",'Medium retrofit'!$AF$101,IF(F13="Scenario2PBT10",'Medium retrofit'!$AG$101,IF(F13="Scenario3PBT10",'Medium retrofit'!$AH$101,"")))&amp;IF(F13="Scenario1PBT11",'Medium retrofit'!$AI$101,IF(F13="Scenario2PBT11",'Medium retrofit'!$AJ$101,IF(F13="Scenario3PBT11",'Medium retrofit'!$AK$101,"")))&amp;IF(F13="Scenario1PBT12",'Medium retrofit'!$AL$101,IF(F13="Scenario2PBT12",'Medium retrofit'!$AM$101,IF(F13="Scenario3PBT12",'Medium retrofit'!$AN$101,"")))&amp;IF(F13="Scenario1PBT13",'Medium retrofit'!$AO$101,IF(F13="Scenario2PBT13",'Medium retrofit'!$AP$101,IF(F13="Scenario3PBT13",'Medium retrofit'!$AQ$101,"")))&amp;IF(F13="Scenario1PBT14",'Medium retrofit'!$AR$101,IF(F13="Scenario2PBT14",'Medium retrofit'!$AS$101,IF(F13="Scenario3PBT14",'Medium retrofit'!$AT$101,"")))&amp;IF(F13="Scenario1PBT15",'Medium retrofit'!$AU$101,IF(F13="Scenario2PBT15",'Medium retrofit'!$AV$101,IF(F13="Scenario3PBT15",'Medium retrofit'!$AW$101,"")))</f>
        <v/>
      </c>
      <c r="AB13" s="242">
        <f t="shared" si="21"/>
        <v>0</v>
      </c>
      <c r="AC13" s="247">
        <f>IFERROR('Projection_Base-case'!G13-G13,0)</f>
        <v>0</v>
      </c>
      <c r="AD13" s="123">
        <f t="shared" si="0"/>
        <v>0</v>
      </c>
      <c r="AE13" s="123">
        <f>IFERROR(100*AC13/'Projection_Base-case'!G13,0)</f>
        <v>0</v>
      </c>
      <c r="AF13" s="123">
        <f>IFERROR('Projection_Base-case'!I13-I13,0)</f>
        <v>0</v>
      </c>
      <c r="AG13" s="123">
        <f t="shared" si="1"/>
        <v>0</v>
      </c>
      <c r="AH13" s="123">
        <f>IFERROR(100*AF13/'Projection_Base-case'!I13,0)</f>
        <v>0</v>
      </c>
      <c r="AI13" s="123">
        <f>IFERROR('Projection_Base-case'!K13-K13,0)</f>
        <v>0</v>
      </c>
      <c r="AJ13" s="123">
        <f t="shared" si="2"/>
        <v>0</v>
      </c>
      <c r="AK13" s="123">
        <f>IFERROR(100*AI13/'Projection_Base-case'!K13,0)</f>
        <v>0</v>
      </c>
      <c r="AL13" s="123">
        <f>IFERROR(M13-'Projection_Base-case'!M13,0)</f>
        <v>0</v>
      </c>
      <c r="AM13" s="123">
        <f t="shared" si="3"/>
        <v>0</v>
      </c>
      <c r="AN13" s="179">
        <f>IFERROR(IF('Projection_Base-case'!N13&gt;0,100*AM13/'Projection_Base-case'!N13,100*AM13/N13),0)</f>
        <v>0</v>
      </c>
      <c r="AO13" s="245">
        <f>IFERROR('Projection_Base-case'!O13-O13,0)</f>
        <v>0</v>
      </c>
      <c r="AP13" s="123">
        <f t="shared" si="4"/>
        <v>0</v>
      </c>
      <c r="AQ13" s="123">
        <f>IFERROR(100*AO13/'Projection_Base-case'!O13,0)</f>
        <v>0</v>
      </c>
      <c r="AR13" s="123">
        <f>IFERROR('Projection_Base-case'!Q13-Q13,0)</f>
        <v>0</v>
      </c>
      <c r="AS13" s="123">
        <f t="shared" si="5"/>
        <v>0</v>
      </c>
      <c r="AT13" s="123">
        <f>IFERROR(100*AR13/'Projection_Base-case'!Q13,0)</f>
        <v>0</v>
      </c>
      <c r="AU13" s="123">
        <f>IFERROR('Projection_Base-case'!S13-S13,0)</f>
        <v>0</v>
      </c>
      <c r="AV13" s="123">
        <f t="shared" si="6"/>
        <v>0</v>
      </c>
      <c r="AW13" s="124">
        <f>IFERROR(100*AU13/'Projection_Base-case'!S13,0)</f>
        <v>0</v>
      </c>
      <c r="AX13" s="245">
        <f>IFERROR('Projection_Base-case'!U13-U13,0)</f>
        <v>0</v>
      </c>
      <c r="AY13" s="123">
        <f t="shared" si="7"/>
        <v>0</v>
      </c>
      <c r="AZ13" s="123">
        <f>IFERROR(100*AX13/'Projection_Base-case'!U13,0)</f>
        <v>0</v>
      </c>
      <c r="BA13" s="123">
        <f>IFERROR('Projection_Base-case'!W13-W13,0)</f>
        <v>0</v>
      </c>
      <c r="BB13" s="123">
        <f t="shared" si="8"/>
        <v>0</v>
      </c>
      <c r="BC13" s="123">
        <f>IFERROR(100*BA13/'Projection_Base-case'!W13,0)</f>
        <v>0</v>
      </c>
      <c r="BD13" s="123">
        <f>IFERROR('Projection_Base-case'!Y13-Y13,0)</f>
        <v>0</v>
      </c>
      <c r="BE13" s="123">
        <f t="shared" si="9"/>
        <v>0</v>
      </c>
      <c r="BF13" s="123">
        <f>IFERROR(100*BD13/'Projection_Base-case'!Y13,0)</f>
        <v>0</v>
      </c>
      <c r="BG13" s="178">
        <f t="shared" si="22"/>
        <v>0</v>
      </c>
      <c r="BH13" s="179">
        <f t="shared" si="23"/>
        <v>0</v>
      </c>
    </row>
    <row r="14" spans="1:60" ht="15" customHeight="1">
      <c r="A14" s="165">
        <v>9</v>
      </c>
      <c r="B14" s="239">
        <f>IF('Projection_Base-case'!B14&lt;&gt;"",'Projection_Base-case'!B14,0)</f>
        <v>0</v>
      </c>
      <c r="C14" s="239">
        <f>IF('Projection_Base-case'!C14&lt;&gt;"",'Projection_Base-case'!C14,0)</f>
        <v>0</v>
      </c>
      <c r="D14" s="239">
        <f>IF('Projection_Base-case'!D14&lt;&gt;"",'Projection_Base-case'!D14,0)</f>
        <v>0</v>
      </c>
      <c r="E14" s="164" t="str">
        <f>IF(AND('Résultats medium'!$AC$3="OUI",'Résultats medium'!E13&lt;&gt;""),'Résultats medium'!E13,IF(OR(D14="PBT1",D14="PBT4",D14="PBT5",D14="PBT6",D14="PBT7",D14="PBT8",D14="PBT10"),"Scenario1",IF(OR(D14="PBT3",D14="PBT9"),"Scenario3",IF(OR(D14="PBT2"),"Scenario2",""))))</f>
        <v/>
      </c>
      <c r="F14" s="240" t="str">
        <f t="shared" si="10"/>
        <v>0</v>
      </c>
      <c r="G14" s="241" t="str">
        <f>IF(F14="Scenario1PBT1",'Medium retrofit'!$E$6,IF(F14="Scenario2PBT1",'Medium retrofit'!$F$6,IF(F14="Scenario3PBT1",'Medium retrofit'!$G$6,"")))&amp;IF(F14="Scenario1PBT2",'Medium retrofit'!$H$6,IF(F14="Scenario2PBT2",'Medium retrofit'!$I$6,IF(F14="Scenario3PBT2",'Medium retrofit'!$J$6,"")))&amp;IF(F14="Scenario1PBT3",'Medium retrofit'!$K$6,IF(F14="Scenario2PBT3",'Medium retrofit'!$L$6,IF(F14="Scenario3PBT3",'Medium retrofit'!$M$6,"")))&amp;IF(F14="Scenario1PBT4",'Medium retrofit'!$N$6,IF(F14="Scenario2PBT4",'Medium retrofit'!$O$6,IF(F14="Scenario3PBT4",'Medium retrofit'!$P$6,"")))&amp;IF(F14="Scenario1PBT5",'Medium retrofit'!$Q$6,IF(F14="Scenario2PBT5",'Medium retrofit'!$R$6,IF(F14="Scenario3PBT5",'Medium retrofit'!$S$6,"")))&amp;IF(F14="Scenario1PBT6",'Medium retrofit'!$T$6,IF(F14="Scenario2PBT6",'Medium retrofit'!$U$6,IF(F14="Scenario3PBT6",'Medium retrofit'!$V$6,"")))&amp;IF(F14="Scenario1PBT7",'Medium retrofit'!$W$6,IF(F14="Scenario2PBT7",'Medium retrofit'!$X$6,IF(F14="Scenario3PBT7",'Medium retrofit'!$Y$6,"")))&amp;IF(F14="Scenario1PBT8",'Medium retrofit'!$Z$6,IF(F14="Scenario2PBT8",'Medium retrofit'!$AA$6,IF(F14="Scenario3PBT8",'Medium retrofit'!$AB$6,"")))&amp;IF(F14="Scenario1PBT9",'Medium retrofit'!$AC$6,IF(F14="Scenario2PBT9",'Medium retrofit'!$AD$6,IF(F14="Scenario3PBT9",'Medium retrofit'!$AE$6,"")))&amp;IF(F14="Scenario1PBT10",'Medium retrofit'!$AF$6,IF(F14="Scenario2PBT10",'Medium retrofit'!$AG$6,IF(F14="Scenario3PBT10",'Medium retrofit'!$AH$6,"")))&amp;IF(F14="Scenario1PBT11",'Medium retrofit'!$AI$6,IF(F14="Scenario2PBT11",'Medium retrofit'!$AJ$6,IF(F14="Scenario3PBT11",'Medium retrofit'!$AK$6,"")))&amp;IF(F14="Scenario1PBT12",'Medium retrofit'!$AL$6,IF(F14="Scenario2PBT12",'Medium retrofit'!$AM$6,IF(F14="Scenario3PBT12",'Medium retrofit'!$AN$6,"")))&amp;IF(F14="Scenario1PBT13",'Medium retrofit'!$AO$6,IF(F14="Scenario2PBT13",'Medium retrofit'!$AP$6,IF(F14="Scenario3PBT13",'Medium retrofit'!$AQ$6,"")))&amp;IF(F14="Scenario1PBT14",'Medium retrofit'!$AR$6,IF(F14="Scenario2PBT14",'Medium retrofit'!$AS$6,IF(F14="Scenario3PBT14",'Medium retrofit'!$AT$6,"")))&amp;IF(F14="Scenario1PBT15",'Medium retrofit'!$AU$6,IF(F14="Scenario2PBT15",'Medium retrofit'!$AV$6,IF(F14="Scenario3PBT15",'Medium retrofit'!$AW$6,"")))</f>
        <v/>
      </c>
      <c r="H14" s="123">
        <f t="shared" si="11"/>
        <v>0</v>
      </c>
      <c r="I14" s="239" t="str">
        <f>IF(F14="Scenario1PBT1",'Medium retrofit'!$E$16,IF(F14="Scenario2PBT1",'Medium retrofit'!$F$16,IF(F14="Scenario3PBT1",'Medium retrofit'!$G$16,"")))&amp;IF(F14="Scenario1PBT2",'Medium retrofit'!$H$16,IF(F14="Scenario2PBT2",'Medium retrofit'!$I$16,IF(F14="Scenario3PBT2",'Medium retrofit'!$J$16,"")))&amp;IF(F14="Scenario1PBT3",'Medium retrofit'!$K$16,IF(F14="Scenario2PBT3",'Medium retrofit'!$L$16,IF(F14="Scenario3PBT3",'Medium retrofit'!$M$16,"")))&amp;IF(F14="Scenario1PBT4",'Medium retrofit'!$N$16,IF(F14="Scenario2PBT4",'Medium retrofit'!$O$16,IF(F14="Scenario3PBT4",'Medium retrofit'!$P$16,"")))&amp;IF(F14="Scenario1PBT5",'Medium retrofit'!$Q$16,IF(F14="Scenario2PBT5",'Medium retrofit'!$R$16,IF(F14="Scenario3PBT5",'Medium retrofit'!$S$16,"")))&amp;IF(F14="Scenario1PBT6",'Medium retrofit'!$T$16,IF(F14="Scenario2PBT6",'Medium retrofit'!$U$16,IF(F14="Scenario3PBT6",'Medium retrofit'!$V$16,"")))&amp;IF(F14="Scenario1PBT7",'Medium retrofit'!$W$16,IF(F14="Scenario2PBT7",'Medium retrofit'!$X$16,IF(F14="Scenario3PBT7",'Medium retrofit'!$Y$16,"")))&amp;IF(F14="Scenario1PBT8",'Medium retrofit'!$Z$16,IF(F14="Scenario2PBT8",'Medium retrofit'!$AA$16,IF(F14="Scenario3PBT8",'Medium retrofit'!$AB$16,"")))&amp;IF(F14="Scenario1PBT9",'Medium retrofit'!$AC$16,IF(F14="Scenario2PBT9",'Medium retrofit'!$AD$16,IF(F14="Scenario3PBT9",'Medium retrofit'!$AE$16,"")))&amp;IF(F14="Scenario1PBT10",'Medium retrofit'!$AF$16,IF(F14="Scenario2PBT10",'Medium retrofit'!$AG$16,IF(F14="Scenario3PBT10",'Medium retrofit'!$AH$16,"")))&amp;IF(F14="Scenario1PBT11",'Medium retrofit'!$AI$16,IF(F14="Scenario2PBT11",'Medium retrofit'!$AJ$16,IF(F14="Scenario3PBT11",'Medium retrofit'!$AK$16,"")))&amp;IF(F14="Scenario1PBT12",'Medium retrofit'!$AL$16,IF(F14="Scenario2PBT12",'Medium retrofit'!$AM$16,IF(F14="Scenario3PBT12",'Medium retrofit'!$AN$16,"")))&amp;IF(F14="Scenario1PBT13",'Medium retrofit'!$AO$16,IF(F14="Scenario2PBT13",'Medium retrofit'!$AP$16,IF(F14="Scenario3PBT13",'Medium retrofit'!$AQ$16,"")))&amp;IF(F14="Scenario1PBT14",'Medium retrofit'!$AR$16,IF(F14="Scenario2PBT14",'Medium retrofit'!$AS$16,IF(F14="Scenario3PBT14",'Medium retrofit'!$AT$16,"")))&amp;IF(F14="Scenario1PBT15",'Medium retrofit'!$AU$16,IF(F14="Scenario2PBT15",'Medium retrofit'!$AV$16,IF(F14="Scenario3PBT15",'Medium retrofit'!$AW$16,"")))</f>
        <v/>
      </c>
      <c r="J14" s="123">
        <f t="shared" si="12"/>
        <v>0</v>
      </c>
      <c r="K14" s="123" t="str">
        <f>IF(F14="Scenario1PBT1",'Medium retrofit'!$E$18,IF(F14="Scenario2PBT1",'Medium retrofit'!$F$18,IF(F14="Scenario3PBT1",'Medium retrofit'!$G$18,"")))&amp;IF(F14="Scenario1PBT2",'Medium retrofit'!$H$18,IF(F14="Scenario2PBT2",'Medium retrofit'!$I$18,IF(F14="Scenario3PBT2",'Medium retrofit'!$J$18,"")))&amp;IF(F14="Scenario1PBT3",'Medium retrofit'!$K$18,IF(F14="Scenario2PBT3",'Medium retrofit'!$L$18,IF(F14="Scenario3PBT3",'Medium retrofit'!$M$18,"")))&amp;IF(F14="Scenario1PBT4",'Medium retrofit'!$N$18,IF(F14="Scenario2PBT4",'Medium retrofit'!$O$18,IF(F14="Scenario3PBT4",'Medium retrofit'!$P$18,"")))&amp;IF(F14="Scenario1PBT5",'Medium retrofit'!$Q$18,IF(F14="Scenario2PBT5",'Medium retrofit'!$R$18,IF(F14="Scenario3PBT5",'Medium retrofit'!$S$18,"")))&amp;IF(F14="Scenario1PBT6",'Medium retrofit'!$T$18,IF(F14="Scenario2PBT6",'Medium retrofit'!$U$18,IF(F14="Scenario3PBT6",'Medium retrofit'!$V$18,"")))&amp;IF(F14="Scenario1PBT7",'Medium retrofit'!$W$18,IF(F14="Scenario2PBT7",'Medium retrofit'!$X$18,IF(F14="Scenario3PBT7",'Medium retrofit'!$Y$18,"")))&amp;IF(F14="Scenario1PBT8",'Medium retrofit'!$Z$18,IF(F14="Scenario2PBT8",'Medium retrofit'!$AA$18,IF(F14="Scenario3PBT8",'Medium retrofit'!$AB$18,"")))&amp;IF(F14="Scenario1PBT9",'Medium retrofit'!$AC$18,IF(F14="Scenario2PBT9",'Medium retrofit'!$AD$18,IF(F14="Scenario3PBT9",'Medium retrofit'!$AE$18,"")))&amp;IF(F14="Scenario1PBT10",'Medium retrofit'!$AF$18,IF(F14="Scenario2PBT10",'Medium retrofit'!$AG$18,IF(F14="Scenario3PBT10",'Medium retrofit'!$AH$18,"")))&amp;IF(F14="Scenario1PBT11",'Medium retrofit'!$AI$18,IF(F14="Scenario2PBT11",'Medium retrofit'!$AJ$18,IF(F14="Scenario3PBT11",'Medium retrofit'!$AK$18,"")))&amp;IF(F14="Scenario1PBT12",'Medium retrofit'!$AL$18,IF(F14="Scenario2PBT12",'Medium retrofit'!$AM$18,IF(F14="Scenario3PBT12",'Medium retrofit'!$AN$18,"")))&amp;IF(F14="Scenario1PBT13",'Medium retrofit'!$AO$18,IF(F14="Scenario2PBT13",'Medium retrofit'!$AP$18,IF(F14="Scenario3PBT13",'Medium retrofit'!$AQ$18,"")))&amp;IF(F14="Scenario1PBT14",'Medium retrofit'!$AR$18,IF(F14="Scenario2PBT14",'Medium retrofit'!$AS$18,IF(F14="Scenario3PBT14",'Medium retrofit'!$AT$18,"")))&amp;IF(F14="Scenario1PBT15",'Medium retrofit'!$AU$18,IF(F14="Scenario2PBT15",'Medium retrofit'!$AV$18,IF(F14="Scenario3PBT15",'Medium retrofit'!$AW$18,"")))</f>
        <v/>
      </c>
      <c r="L14" s="123">
        <f t="shared" si="13"/>
        <v>0</v>
      </c>
      <c r="M14" s="123" t="str">
        <f>IF(F14="Scenario1PBT1",'Medium retrofit'!$E$20,IF(F14="Scenario2PBT1",'Medium retrofit'!$F$20,IF(F14="Scenario3PBT1",'Medium retrofit'!$G$20,"")))&amp;IF(F14="Scenario1PBT2",'Medium retrofit'!$H$20,IF(F14="Scenario2PBT2",'Medium retrofit'!$I$20,IF(F14="Scenario3PBT2",'Medium retrofit'!$J$20,"")))&amp;IF(F14="Scenario1PBT3",'Medium retrofit'!$K$20,IF(F14="Scenario2PBT3",'Medium retrofit'!$L$20,IF(F14="Scenario3PBT3",'Medium retrofit'!$M$20,"")))&amp;IF(F14="Scenario1PBT4",'Medium retrofit'!$N$20,IF(F14="Scenario2PBT4",'Medium retrofit'!$O$20,IF(F14="Scenario3PBT4",'Medium retrofit'!$P$20,"")))&amp;IF(F14="Scenario1PBT5",'Medium retrofit'!$Q$20,IF(F14="Scenario2PBT5",'Medium retrofit'!$R$20,IF(F14="Scenario3PBT5",'Medium retrofit'!$S$20,"")))&amp;IF(F14="Scenario1PBT6",'Medium retrofit'!$T$20,IF(F14="Scenario2PBT6",'Medium retrofit'!$U$20,IF(F14="Scenario3PBT6",'Medium retrofit'!$V$20,"")))&amp;IF(F14="Scenario1PBT7",'Medium retrofit'!$W$20,IF(F14="Scenario2PBT7",'Medium retrofit'!$X$20,IF(F14="Scenario3PBT7",'Medium retrofit'!$Y$20,"")))&amp;IF(F14="Scenario1PBT8",'Medium retrofit'!$Z$20,IF(F14="Scenario2PBT8",'Medium retrofit'!$AA$20,IF(F14="Scenario3PBT8",'Medium retrofit'!$AB$20,"")))&amp;IF(F14="Scenario1PBT9",'Medium retrofit'!$AC$20,IF(F14="Scenario2PBT9",'Medium retrofit'!$AD$20,IF(F14="Scenario3PBT9",'Medium retrofit'!$AE$20,"")))&amp;IF(F14="Scenario1PBT10",'Medium retrofit'!$AF$20,IF(F14="Scenario2PBT10",'Medium retrofit'!$AG$20,IF(F14="Scenario3PBT10",'Medium retrofit'!$AH$20,"")))&amp;IF(F14="Scenario1PBT11",'Medium retrofit'!$AI$20,IF(F14="Scenario2PBT11",'Medium retrofit'!$AJ$20,IF(F14="Scenario3PBT11",'Medium retrofit'!$AK$20,"")))&amp;IF(F14="Scenario1PBT12",'Medium retrofit'!$AL$20,IF(F14="Scenario2PBT12",'Medium retrofit'!$AM$20,IF(F14="Scenario3PBT12",'Medium retrofit'!$AN$20,"")))&amp;IF(F14="Scenario1PBT13",'Medium retrofit'!$AO$20,IF(F14="Scenario2PBT13",'Medium retrofit'!$AP$20,IF(F14="Scenario3PBT13",'Medium retrofit'!$AQ$20,"")))&amp;IF(F14="Scenario1PBT14",'Medium retrofit'!$AR$20,IF(F14="Scenario2PBT14",'Medium retrofit'!$AS$20,IF(F14="Scenario3PBT14",'Medium retrofit'!$AT$20,"")))&amp;IF(F14="Scenario1PBT15",'Medium retrofit'!$AU$20,IF(F14="Scenario2PBT15",'Medium retrofit'!$AV$20,IF(F14="Scenario3PBT15",'Medium retrofit'!$AW$20,"")))</f>
        <v/>
      </c>
      <c r="N14" s="124">
        <f t="shared" si="14"/>
        <v>0</v>
      </c>
      <c r="O14" s="245" t="str">
        <f>IF(F14="Scenario1PBT1",'Medium retrofit'!$E$23,IF(F14="Scenario2PBT1",'Medium retrofit'!$F$23,IF(F14="Scenario3PBT1",'Medium retrofit'!$G$23,"")))&amp;IF(F14="Scenario1PBT2",'Medium retrofit'!$H$23,IF(F14="Scenario2PBT2",'Medium retrofit'!$I$23,IF(F14="Scenario3PBT2",'Medium retrofit'!$J$23,"")))&amp;IF(F14="Scenario1PBT3",'Medium retrofit'!$K$23,IF(F14="Scenario2PBT3",'Medium retrofit'!$L$23,IF(F14="Scenario3PBT3",'Medium retrofit'!$M$23,"")))&amp;IF(F14="Scenario1PBT4",'Medium retrofit'!$N$23,IF(F14="Scenario2PBT4",'Medium retrofit'!$O$23,IF(F14="Scenario3PBT4",'Medium retrofit'!$P$23,"")))&amp;IF(F14="Scenario1PBT5",'Medium retrofit'!$Q$23,IF(F14="Scenario2PBT5",'Medium retrofit'!$R$23,IF(F14="Scenario3PBT5",'Medium retrofit'!$S$23,"")))&amp;IF(F14="Scenario1PBT6",'Medium retrofit'!$T$23,IF(F14="Scenario2PBT6",'Medium retrofit'!$U$23,IF(F14="Scenario3PBT6",'Medium retrofit'!$V$23,"")))&amp;IF(F14="Scenario1PBT7",'Medium retrofit'!$W$23,IF(F14="Scenario2PBT7",'Medium retrofit'!$X$23,IF(F14="Scenario3PBT7",'Medium retrofit'!$Y$23,"")))&amp;IF(F14="Scenario1PBT8",'Medium retrofit'!$Z$23,IF(F14="Scenario2PBT8",'Medium retrofit'!$AA$23,IF(F14="Scenario3PBT8",'Medium retrofit'!$AB$23,"")))&amp;IF(F14="Scenario1PBT9",'Medium retrofit'!$AC$23,IF(F14="Scenario2PBT9",'Medium retrofit'!$AD$23,IF(F14="Scenario3PBT9",'Medium retrofit'!$AE$23,"")))&amp;IF(F14="Scenario1PBT10",'Medium retrofit'!$AF$23,IF(F14="Scenario2PBT10",'Medium retrofit'!$AG$23,IF(F14="Scenario3PBT10",'Medium retrofit'!$AH$23,"")))&amp;IF(F14="Scenario1PBT11",'Medium retrofit'!$AI$23,IF(F14="Scenario2PBT11",'Medium retrofit'!$AJ$23,IF(F14="Scenario3PBT11",'Medium retrofit'!$AK$23,"")))&amp;IF(F14="Scenario1PBT12",'Medium retrofit'!$AL$23,IF(F14="Scenario2PBT12",'Medium retrofit'!$AM$23,IF(F14="Scenario3PBT12",'Medium retrofit'!$AN$23,"")))&amp;IF(F14="Scenario1PBT13",'Medium retrofit'!$AO$23,IF(F14="Scenario2PBT13",'Medium retrofit'!$AP$23,IF(F14="Scenario3PBT13",'Medium retrofit'!$AQ$23,"")))&amp;IF(F14="Scenario1PBT14",'Medium retrofit'!$AR$23,IF(F14="Scenario2PBT14",'Medium retrofit'!$AS$23,IF(F14="Scenario3PBT14",'Medium retrofit'!$AT$23,"")))&amp;IF(F14="Scenario1PBT15",'Medium retrofit'!$AU$23,IF(F14="Scenario2PBT15",'Medium retrofit'!$AV$23,IF(F14="Scenario3PBT15",'Medium retrofit'!$AW$23,"")))</f>
        <v/>
      </c>
      <c r="P14" s="123">
        <f t="shared" si="15"/>
        <v>0</v>
      </c>
      <c r="Q14" s="123" t="str">
        <f>IF(F14="Scenario1PBT1",'Medium retrofit'!$E$25,IF(F14="Scenario2PBT1",'Medium retrofit'!$F$25,IF(F14="Scenario3PBT1",'Medium retrofit'!$G$25,"")))&amp;IF(F14="Scenario1PBT2",'Medium retrofit'!$H$25,IF(F14="Scenario2PBT2",'Medium retrofit'!$I$25,IF(F14="Scenario3PBT2",'Medium retrofit'!$J$25,"")))&amp;IF(F14="Scenario1PBT3",'Medium retrofit'!$K$25,IF(F14="Scenario2PBT3",'Medium retrofit'!$L$25,IF(F14="Scenario3PBT3",'Medium retrofit'!$M$25,"")))&amp;IF(F14="Scenario1PBT4",'Medium retrofit'!$N$25,IF(F14="Scenario2PBT4",'Medium retrofit'!$O$25,IF(F14="Scenario3PBT4",'Medium retrofit'!$P$25,"")))&amp;IF(F14="Scenario1PBT5",'Medium retrofit'!$Q$25,IF(F14="Scenario2PBT5",'Medium retrofit'!$R$25,IF(F14="Scenario3PBT5",'Medium retrofit'!$S$25,"")))&amp;IF(F14="Scenario1PBT6",'Medium retrofit'!$T$25,IF(F14="Scenario2PBT6",'Medium retrofit'!$U$25,IF(F14="Scenario3PBT6",'Medium retrofit'!$V$25,"")))&amp;IF(F14="Scenario1PBT7",'Medium retrofit'!$W$25,IF(F14="Scenario2PBT7",'Medium retrofit'!$X$25,IF(F14="Scenario3PBT7",'Medium retrofit'!$Y$25,"")))&amp;IF(F14="Scenario1PBT8",'Medium retrofit'!$Z$25,IF(F14="Scenario2PBT8",'Medium retrofit'!$AA$25,IF(F14="Scenario3PBT8",'Medium retrofit'!$AB$25,"")))&amp;IF(F14="Scenario1PBT9",'Medium retrofit'!$AC$25,IF(F14="Scenario2PBT9",'Medium retrofit'!$AD$25,IF(F14="Scenario3PBT9",'Medium retrofit'!$AE$25,"")))&amp;IF(F14="Scenario1PBT10",'Medium retrofit'!$AF$25,IF(F14="Scenario2PBT10",'Medium retrofit'!$AG$25,IF(F14="Scenario3PBT10",'Medium retrofit'!$AH$25,"")))&amp;IF(F14="Scenario1PBT11",'Medium retrofit'!$AI$25,IF(F14="Scenario2PBT11",'Medium retrofit'!$AJ$25,IF(F14="Scenario3PBT11",'Medium retrofit'!$AK$25,"")))&amp;IF(F14="Scenario1PBT12",'Medium retrofit'!$AL$25,IF(F14="Scenario2PBT12",'Medium retrofit'!$AM$25,IF(F14="Scenario3PBT12",'Medium retrofit'!$AN$25,"")))&amp;IF(F14="Scenario1PBT13",'Medium retrofit'!$AO$25,IF(F14="Scenario2PBT13",'Medium retrofit'!$AP$25,IF(F14="Scenario3PBT13",'Medium retrofit'!$AQ$25,"")))&amp;IF(F14="Scenario1PBT14",'Medium retrofit'!$AR$25,IF(F14="Scenario2PBT14",'Medium retrofit'!$AS$25,IF(F14="Scenario3PBT14",'Medium retrofit'!$AT$25,"")))&amp;IF(F14="Scenario1PBT15",'Medium retrofit'!$AU$25,IF(F14="Scenario2PBT15",'Medium retrofit'!$AV$25,IF(F14="Scenario3PBT15",'Medium retrofit'!$AW$25,"")))</f>
        <v/>
      </c>
      <c r="R14" s="123">
        <f t="shared" si="16"/>
        <v>0</v>
      </c>
      <c r="S14" s="123" t="str">
        <f>IF(F14="Scenario1PBT1",'Medium retrofit'!$E$27,IF(F14="Scenario2PBT1",'Medium retrofit'!$F$27,IF(F14="Scenario3PBT1",'Medium retrofit'!$G$27,"")))&amp;IF(F14="Scenario1PBT2",'Medium retrofit'!$H$27,IF(F14="Scenario2PBT2",'Medium retrofit'!$I$27,IF(F14="Scenario3PBT2",'Medium retrofit'!$J$27,"")))&amp;IF(F14="Scenario1PBT3",'Medium retrofit'!$K$27,IF(F14="Scenario2PBT3",'Medium retrofit'!$L$27,IF(F14="Scenario3PBT3",'Medium retrofit'!$M$27,"")))&amp;IF(F14="Scenario1PBT4",'Medium retrofit'!$N$27,IF(F14="Scenario2PBT4",'Medium retrofit'!$O$27,IF(F14="Scenario3PBT4",'Medium retrofit'!$P$27,"")))&amp;IF(F14="Scenario1PBT5",'Medium retrofit'!$Q$27,IF(F14="Scenario2PBT5",'Medium retrofit'!$R$27,IF(F14="Scenario3PBT5",'Medium retrofit'!$S$27,"")))&amp;IF(F14="Scenario1PBT6",'Medium retrofit'!$T$27,IF(F14="Scenario2PBT6",'Medium retrofit'!$U$27,IF(F14="Scenario3PBT6",'Medium retrofit'!$V$27,"")))&amp;IF(F14="Scenario1PBT7",'Medium retrofit'!$W$27,IF(F14="Scenario2PBT7",'Medium retrofit'!$X$27,IF(F14="Scenario3PBT7",'Medium retrofit'!$Y$27,"")))&amp;IF(F14="Scenario1PBT8",'Medium retrofit'!$Z$27,IF(F14="Scenario2PBT8",'Medium retrofit'!$AA$27,IF(F14="Scenario3PBT8",'Medium retrofit'!$AB$27,"")))&amp;IF(F14="Scenario1PBT9",'Medium retrofit'!$AC$27,IF(F14="Scenario2PBT9",'Medium retrofit'!$AD$27,IF(F14="Scenario3PBT9",'Medium retrofit'!$AE$27,"")))&amp;IF(F14="Scenario1PBT10",'Medium retrofit'!$AF$27,IF(F14="Scenario2PBT10",'Medium retrofit'!$AG$27,IF(F14="Scenario3PBT10",'Medium retrofit'!$AH$27,"")))&amp;IF(F14="Scenario1PBT11",'Medium retrofit'!$AI$27,IF(F14="Scenario2PBT11",'Medium retrofit'!$AJ$27,IF(F14="Scenario3PBT11",'Medium retrofit'!$AK$27,"")))&amp;IF(F14="Scenario1PBT12",'Medium retrofit'!$AL$27,IF(F14="Scenario2PBT12",'Medium retrofit'!$AM$27,IF(F14="Scenario3PBT12",'Medium retrofit'!$AN$27,"")))&amp;IF(F14="Scenario1PBT13",'Medium retrofit'!$AO$27,IF(F14="Scenario2PBT13",'Medium retrofit'!$AP$27,IF(F14="Scenario3PBT13",'Medium retrofit'!$AQ$27,"")))&amp;IF(F14="Scenario1PBT14",'Medium retrofit'!$AR$27,IF(F14="Scenario2PBT14",'Medium retrofit'!$AS$27,IF(F14="Scenario3PBT14",'Medium retrofit'!$AT$27,"")))&amp;IF(F14="Scenario1PBT15",'Medium retrofit'!$AU$27,IF(F14="Scenario2PBT15",'Medium retrofit'!$AV$27,IF(F14="Scenario3PBT15",'Medium retrofit'!$AW$27,"")))</f>
        <v/>
      </c>
      <c r="T14" s="246">
        <f t="shared" si="17"/>
        <v>0</v>
      </c>
      <c r="U14" s="245" t="str">
        <f>IF(F14="Scenario1PBT1",'Medium retrofit'!$E$38,IF(F14="Scenario2PBT1",'Medium retrofit'!$F$38,IF(F14="Scenario3PBT1",'Medium retrofit'!$G$38,"")))&amp;IF(F14="Scenario1PBT2",'Medium retrofit'!$H$38,IF(F14="Scenario2PBT2",'Medium retrofit'!$I$38,IF(F14="Scenario3PBT2",'Medium retrofit'!$J$38,"")))&amp;IF(F14="Scenario1PBT3",'Medium retrofit'!$K$38,IF(F14="Scenario2PBT3",'Medium retrofit'!$L$38,IF(F14="Scenario3PBT3",'Medium retrofit'!$M$38,"")))&amp;IF(F14="Scenario1PBT4",'Medium retrofit'!$N$38,IF(F14="Scenario2PBT4",'Medium retrofit'!$O$38,IF(F14="Scenario3PBT4",'Medium retrofit'!$P$38,"")))&amp;IF(F14="Scenario1PBT5",'Medium retrofit'!$Q$38,IF(F14="Scenario2PBT5",'Medium retrofit'!$R$38,IF(F14="Scenario3PBT5",'Medium retrofit'!$S$38,"")))&amp;IF(F14="Scenario1PBT6",'Medium retrofit'!$T$38,IF(F14="Scenario2PBT6",'Medium retrofit'!$U$38,IF(F14="Scenario3PBT6",'Medium retrofit'!$V$38,"")))&amp;IF(F14="Scenario1PBT7",'Medium retrofit'!$W$38,IF(F14="Scenario2PBT7",'Medium retrofit'!$X$38,IF(F14="Scenario3PBT7",'Medium retrofit'!$Y$38,"")))&amp;IF(F14="Scenario1PBT8",'Medium retrofit'!$Z$38,IF(F14="Scenario2PBT8",'Medium retrofit'!$AA$38,IF(F14="Scenario3PBT8",'Medium retrofit'!$AB$38,"")))&amp;IF(F14="Scenario1PBT9",'Medium retrofit'!$AC$38,IF(F14="Scenario2PBT9",'Medium retrofit'!$AD$38,IF(F14="Scenario3PBT9",'Medium retrofit'!$AE$38,"")))&amp;IF(F14="Scenario1PBT10",'Medium retrofit'!$AF$38,IF(F14="Scenario2PBT10",'Medium retrofit'!$AG$38,IF(F14="Scenario3PBT10",'Medium retrofit'!$AH$38,"")))&amp;IF(F14="Scenario1PBT11",'Medium retrofit'!$AI$38,IF(F14="Scenario2PBT11",'Medium retrofit'!$AJ$38,IF(F14="Scenario3PBT11",'Medium retrofit'!$AK$38,"")))&amp;IF(F14="Scenario1PBT12",'Medium retrofit'!$AL$38,IF(F14="Scenario2PBT12",'Medium retrofit'!$AM$38,IF(F14="Scenario3PBT12",'Medium retrofit'!$AN$38,"")))&amp;IF(F14="Scenario1PBT13",'Medium retrofit'!$AO$38,IF(F14="Scenario2PBT13",'Medium retrofit'!$AP$38,IF(F14="Scenario3PBT13",'Medium retrofit'!$AQ$38,"")))&amp;IF(F14="Scenario1PBT14",'Medium retrofit'!$AR$38,IF(F14="Scenario2PBT14",'Medium retrofit'!$AS$38,IF(F14="Scenario3PBT14",'Medium retrofit'!$AT$38,"")))&amp;IF(F14="Scenario1PBT15",'Medium retrofit'!$AU$38,IF(F14="Scenario2PBT15",'Medium retrofit'!$AV$38,IF(F14="Scenario3PBT15",'Medium retrofit'!$AW$38,"")))</f>
        <v/>
      </c>
      <c r="V14" s="123">
        <f t="shared" si="18"/>
        <v>0</v>
      </c>
      <c r="W14" s="123" t="str">
        <f>IF(F14="Scenario1PBT1",'Medium retrofit'!$E$40,IF(F14="Scenario2PBT1",'Medium retrofit'!$F$40,IF(F14="Scenario3PBT1",'Medium retrofit'!$G$40,"")))&amp;IF(F14="Scenario1PBT2",'Medium retrofit'!$H$40,IF(F14="Scenario2PBT2",'Medium retrofit'!$I$40,IF(F14="Scenario3PBT2",'Medium retrofit'!$J$40,"")))&amp;IF(F14="Scenario1PBT3",'Medium retrofit'!$K$40,IF(F14="Scenario2PBT3",'Medium retrofit'!$L$40,IF(F14="Scenario3PBT3",'Medium retrofit'!$M$40,"")))&amp;IF(F14="Scenario1PBT4",'Medium retrofit'!$N$40,IF(F14="Scenario2PBT4",'Medium retrofit'!$O$40,IF(F14="Scenario3PBT4",'Medium retrofit'!$P$40,"")))&amp;IF(F14="Scenario1PBT5",'Medium retrofit'!$Q$40,IF(F14="Scenario2PBT5",'Medium retrofit'!$R$40,IF(F14="Scenario3PBT5",'Medium retrofit'!$S$40,"")))&amp;IF(F14="Scenario1PBT6",'Medium retrofit'!$T$40,IF(F14="Scenario2PBT6",'Medium retrofit'!$U$40,IF(F14="Scenario3PBT6",'Medium retrofit'!$V$40,"")))&amp;IF(F14="Scenario1PBT7",'Medium retrofit'!$W$40,IF(F14="Scenario2PBT7",'Medium retrofit'!$X$40,IF(F14="Scenario3PBT7",'Medium retrofit'!$Y$40,"")))&amp;IF(F14="Scenario1PBT8",'Medium retrofit'!$Z$40,IF(F14="Scenario2PBT8",'Medium retrofit'!$AA$40,IF(F14="Scenario3PBT8",'Medium retrofit'!$AB$40,"")))&amp;IF(F14="Scenario1PBT9",'Medium retrofit'!$AC$40,IF(F14="Scenario2PBT9",'Medium retrofit'!$AD$40,IF(F14="Scenario3PBT9",'Medium retrofit'!$AE$40,"")))&amp;IF(F14="Scenario1PBT10",'Medium retrofit'!$AF$40,IF(F14="Scenario2PBT10",'Medium retrofit'!$AG$40,IF(F14="Scenario3PBT10",'Medium retrofit'!$AH$40,"")))&amp;IF(F14="Scenario1PBT11",'Medium retrofit'!$AI$40,IF(F14="Scenario2PBT11",'Medium retrofit'!$AJ$40,IF(F14="Scenario3PBT11",'Medium retrofit'!$AK$40,"")))&amp;IF(F14="Scenario1PBT12",'Medium retrofit'!$AL$40,IF(F14="Scenario2PBT12",'Medium retrofit'!$AM$40,IF(F14="Scenario3PBT12",'Medium retrofit'!$AN$40,"")))&amp;IF(F14="Scenario1PBT13",'Medium retrofit'!$AO$40,IF(F14="Scenario2PBT13",'Medium retrofit'!$AP$40,IF(F14="Scenario3PBT13",'Medium retrofit'!$AQ$40,"")))&amp;IF(F14="Scenario1PBT14",'Medium retrofit'!$AR$40,IF(F14="Scenario2PBT14",'Medium retrofit'!$AS$40,IF(F14="Scenario3PBT14",'Medium retrofit'!$AT$40,"")))&amp;IF(F14="Scenario1PBT15",'Medium retrofit'!$AU$40,IF(F14="Scenario2PBT15",'Medium retrofit'!$AV$40,IF(F14="Scenario3PBT15",'Medium retrofit'!$AW$40,"")))</f>
        <v/>
      </c>
      <c r="X14" s="123">
        <f t="shared" si="19"/>
        <v>0</v>
      </c>
      <c r="Y14" s="123" t="str">
        <f>IF(F14="Scenario1PBT1",'Medium retrofit'!$E$42,IF(F14="Scenario2PBT1",'Medium retrofit'!$F$42,IF(F14="Scenario3PBT1",'Medium retrofit'!$G$42,"")))&amp;IF(F14="Scenario1PBT2",'Medium retrofit'!$H$42,IF(F14="Scenario2PBT2",'Medium retrofit'!$I$42,IF(F14="Scenario3PBT2",'Medium retrofit'!$J$42,"")))&amp;IF(F14="Scenario1PBT3",'Medium retrofit'!$K$42,IF(F14="Scenario2PBT3",'Medium retrofit'!$L$42,IF(F14="Scenario3PBT3",'Medium retrofit'!$M$42,"")))&amp;IF(F14="Scenario1PBT4",'Medium retrofit'!$N$42,IF(F14="Scenario2PBT4",'Medium retrofit'!$O$42,IF(F14="Scenario3PBT4",'Medium retrofit'!$P$42,"")))&amp;IF(F14="Scenario1PBT5",'Medium retrofit'!$Q$42,IF(F14="Scenario2PBT5",'Medium retrofit'!$R$42,IF(F14="Scenario3PBT5",'Medium retrofit'!$S$42,"")))&amp;IF(F14="Scenario1PBT6",'Medium retrofit'!$T$42,IF(F14="Scenario2PBT6",'Medium retrofit'!$U$42,IF(F14="Scenario3PBT6",'Medium retrofit'!$V$42,"")))&amp;IF(F14="Scenario1PBT7",'Medium retrofit'!$W$42,IF(F14="Scenario2PBT7",'Medium retrofit'!$X$42,IF(F14="Scenario3PBT7",'Medium retrofit'!$Y$42,"")))&amp;IF(F14="Scenario1PBT8",'Medium retrofit'!$Z$42,IF(F14="Scenario2PBT8",'Medium retrofit'!$AA$42,IF(F14="Scenario3PBT8",'Medium retrofit'!$AB$42,"")))&amp;IF(F14="Scenario1PBT9",'Medium retrofit'!$AC$42,IF(F14="Scenario2PBT9",'Medium retrofit'!$AD$42,IF(F14="Scenario3PBT9",'Medium retrofit'!$AE$42,"")))&amp;IF(F14="Scenario1PBT10",'Medium retrofit'!$AF$42,IF(F14="Scenario2PBT10",'Medium retrofit'!$AG$42,IF(F14="Scenario3PBT10",'Medium retrofit'!$AH$42,"")))&amp;IF(F14="Scenario1PBT11",'Medium retrofit'!$AI$42,IF(F14="Scenario2PBT11",'Medium retrofit'!$AJ$42,IF(F14="Scenario3PBT11",'Medium retrofit'!$AK$42,"")))&amp;IF(F14="Scenario1PBT12",'Medium retrofit'!$AL$42,IF(F14="Scenario2PBT12",'Medium retrofit'!$AM$42,IF(F14="Scenario3PBT12",'Medium retrofit'!$AN$42,"")))&amp;IF(F14="Scenario1PBT13",'Medium retrofit'!$AO$42,IF(F14="Scenario2PBT13",'Medium retrofit'!$AP$42,IF(F14="Scenario3PBT13",'Medium retrofit'!$AQ$42,"")))&amp;IF(F14="Scenario1PBT14",'Medium retrofit'!$AR$42,IF(F14="Scenario2PBT14",'Medium retrofit'!$AS$42,IF(F14="Scenario3PBT14",'Medium retrofit'!$AT$42,"")))&amp;IF(F14="Scenario1PBT15",'Medium retrofit'!$AU$42,IF(F14="Scenario2PBT15",'Medium retrofit'!$AV$42,IF(F14="Scenario3PBT15",'Medium retrofit'!$AW$42,"")))</f>
        <v/>
      </c>
      <c r="Z14" s="123">
        <f t="shared" si="20"/>
        <v>0</v>
      </c>
      <c r="AA14" s="239" t="str">
        <f>IF(F14="Scenario1PBT1",'Medium retrofit'!$E$101,IF(F14="Scenario2PBT1",'Medium retrofit'!$F$101,IF(F14="Scenario3PBT1",'Medium retrofit'!$G$101,"")))&amp;IF(F14="Scenario1PBT2",'Medium retrofit'!$H$101,IF(F14="Scenario2PBT2",'Medium retrofit'!$I$101,IF(F14="Scenario3PBT2",'Medium retrofit'!$J$101,"")))&amp;IF(F14="Scenario1PBT3",'Medium retrofit'!$K$101,IF(F14="Scenario2PBT3",'Medium retrofit'!$L$101,IF(F14="Scenario3PBT3",'Medium retrofit'!$M$101,"")))&amp;IF(F14="Scenario1PBT4",'Medium retrofit'!$N$101,IF(F14="Scenario2PBT4",'Medium retrofit'!$O$101,IF(F14="Scenario3PBT4",'Medium retrofit'!$P$101,"")))&amp;IF(F14="Scenario1PBT5",'Medium retrofit'!$Q$101,IF(F14="Scenario2PBT5",'Medium retrofit'!$R$101,IF(F14="Scenario3PBT5",'Medium retrofit'!$S$101,"")))&amp;IF(F14="Scenario1PBT6",'Medium retrofit'!$T$101,IF(F14="Scenario2PBT6",'Medium retrofit'!$U$101,IF(F14="Scenario3PBT6",'Medium retrofit'!$V$101,"")))&amp;IF(F14="Scenario1PBT7",'Medium retrofit'!$W$101,IF(F14="Scenario2PBT7",'Medium retrofit'!$X$101,IF(F14="Scenario3PBT7",'Medium retrofit'!$Y$101,"")))&amp;IF(F14="Scenario1PBT8",'Medium retrofit'!$Z$101,IF(F14="Scenario2PBT8",'Medium retrofit'!$AA$101,IF(F14="Scenario3PBT8",'Medium retrofit'!$AB$101,"")))&amp;IF(F14="Scenario1PBT9",'Medium retrofit'!$AC$101,IF(F14="Scenario2PBT9",'Medium retrofit'!$AD$101,IF(F14="Scenario3PBT9",'Medium retrofit'!$AE$101,"")))&amp;IF(F14="Scenario1PBT10",'Medium retrofit'!$AF$101,IF(F14="Scenario2PBT10",'Medium retrofit'!$AG$101,IF(F14="Scenario3PBT10",'Medium retrofit'!$AH$101,"")))&amp;IF(F14="Scenario1PBT11",'Medium retrofit'!$AI$101,IF(F14="Scenario2PBT11",'Medium retrofit'!$AJ$101,IF(F14="Scenario3PBT11",'Medium retrofit'!$AK$101,"")))&amp;IF(F14="Scenario1PBT12",'Medium retrofit'!$AL$101,IF(F14="Scenario2PBT12",'Medium retrofit'!$AM$101,IF(F14="Scenario3PBT12",'Medium retrofit'!$AN$101,"")))&amp;IF(F14="Scenario1PBT13",'Medium retrofit'!$AO$101,IF(F14="Scenario2PBT13",'Medium retrofit'!$AP$101,IF(F14="Scenario3PBT13",'Medium retrofit'!$AQ$101,"")))&amp;IF(F14="Scenario1PBT14",'Medium retrofit'!$AR$101,IF(F14="Scenario2PBT14",'Medium retrofit'!$AS$101,IF(F14="Scenario3PBT14",'Medium retrofit'!$AT$101,"")))&amp;IF(F14="Scenario1PBT15",'Medium retrofit'!$AU$101,IF(F14="Scenario2PBT15",'Medium retrofit'!$AV$101,IF(F14="Scenario3PBT15",'Medium retrofit'!$AW$101,"")))</f>
        <v/>
      </c>
      <c r="AB14" s="242">
        <f t="shared" si="21"/>
        <v>0</v>
      </c>
      <c r="AC14" s="247">
        <f>IFERROR('Projection_Base-case'!G14-G14,0)</f>
        <v>0</v>
      </c>
      <c r="AD14" s="123">
        <f t="shared" si="0"/>
        <v>0</v>
      </c>
      <c r="AE14" s="123">
        <f>IFERROR(100*AC14/'Projection_Base-case'!G14,0)</f>
        <v>0</v>
      </c>
      <c r="AF14" s="123">
        <f>IFERROR('Projection_Base-case'!I14-I14,0)</f>
        <v>0</v>
      </c>
      <c r="AG14" s="123">
        <f t="shared" si="1"/>
        <v>0</v>
      </c>
      <c r="AH14" s="123">
        <f>IFERROR(100*AF14/'Projection_Base-case'!I14,0)</f>
        <v>0</v>
      </c>
      <c r="AI14" s="123">
        <f>IFERROR('Projection_Base-case'!K14-K14,0)</f>
        <v>0</v>
      </c>
      <c r="AJ14" s="123">
        <f t="shared" si="2"/>
        <v>0</v>
      </c>
      <c r="AK14" s="123">
        <f>IFERROR(100*AI14/'Projection_Base-case'!K14,0)</f>
        <v>0</v>
      </c>
      <c r="AL14" s="123">
        <f>IFERROR(M14-'Projection_Base-case'!M14,0)</f>
        <v>0</v>
      </c>
      <c r="AM14" s="123">
        <f t="shared" si="3"/>
        <v>0</v>
      </c>
      <c r="AN14" s="179">
        <f>IFERROR(IF('Projection_Base-case'!N14&gt;0,100*AM14/'Projection_Base-case'!N14,100*AM14/N14),0)</f>
        <v>0</v>
      </c>
      <c r="AO14" s="245">
        <f>IFERROR('Projection_Base-case'!O14-O14,0)</f>
        <v>0</v>
      </c>
      <c r="AP14" s="123">
        <f t="shared" si="4"/>
        <v>0</v>
      </c>
      <c r="AQ14" s="123">
        <f>IFERROR(100*AO14/'Projection_Base-case'!O14,0)</f>
        <v>0</v>
      </c>
      <c r="AR14" s="123">
        <f>IFERROR('Projection_Base-case'!Q14-Q14,0)</f>
        <v>0</v>
      </c>
      <c r="AS14" s="123">
        <f t="shared" si="5"/>
        <v>0</v>
      </c>
      <c r="AT14" s="123">
        <f>IFERROR(100*AR14/'Projection_Base-case'!Q14,0)</f>
        <v>0</v>
      </c>
      <c r="AU14" s="123">
        <f>IFERROR('Projection_Base-case'!S14-S14,0)</f>
        <v>0</v>
      </c>
      <c r="AV14" s="123">
        <f t="shared" si="6"/>
        <v>0</v>
      </c>
      <c r="AW14" s="124">
        <f>IFERROR(100*AU14/'Projection_Base-case'!S14,0)</f>
        <v>0</v>
      </c>
      <c r="AX14" s="245">
        <f>IFERROR('Projection_Base-case'!U14-U14,0)</f>
        <v>0</v>
      </c>
      <c r="AY14" s="123">
        <f t="shared" si="7"/>
        <v>0</v>
      </c>
      <c r="AZ14" s="123">
        <f>IFERROR(100*AX14/'Projection_Base-case'!U14,0)</f>
        <v>0</v>
      </c>
      <c r="BA14" s="123">
        <f>IFERROR('Projection_Base-case'!W14-W14,0)</f>
        <v>0</v>
      </c>
      <c r="BB14" s="123">
        <f t="shared" si="8"/>
        <v>0</v>
      </c>
      <c r="BC14" s="123">
        <f>IFERROR(100*BA14/'Projection_Base-case'!W14,0)</f>
        <v>0</v>
      </c>
      <c r="BD14" s="123">
        <f>IFERROR('Projection_Base-case'!Y14-Y14,0)</f>
        <v>0</v>
      </c>
      <c r="BE14" s="123">
        <f t="shared" si="9"/>
        <v>0</v>
      </c>
      <c r="BF14" s="123">
        <f>IFERROR(100*BD14/'Projection_Base-case'!Y14,0)</f>
        <v>0</v>
      </c>
      <c r="BG14" s="178">
        <f t="shared" si="22"/>
        <v>0</v>
      </c>
      <c r="BH14" s="179">
        <f t="shared" si="23"/>
        <v>0</v>
      </c>
    </row>
    <row r="15" spans="1:60">
      <c r="A15" s="165">
        <v>10</v>
      </c>
      <c r="B15" s="239">
        <f>IF('Projection_Base-case'!B15&lt;&gt;"",'Projection_Base-case'!B15,0)</f>
        <v>0</v>
      </c>
      <c r="C15" s="239">
        <f>IF('Projection_Base-case'!C15&lt;&gt;"",'Projection_Base-case'!C15,0)</f>
        <v>0</v>
      </c>
      <c r="D15" s="239">
        <f>IF('Projection_Base-case'!D15&lt;&gt;"",'Projection_Base-case'!D15,0)</f>
        <v>0</v>
      </c>
      <c r="E15" s="164" t="str">
        <f>IF(AND('Résultats medium'!$AC$3="OUI",'Résultats medium'!E14&lt;&gt;""),'Résultats medium'!E14,IF(OR(D15="PBT1",D15="PBT4",D15="PBT5",D15="PBT6",D15="PBT7",D15="PBT8",D15="PBT10"),"Scenario1",IF(OR(D15="PBT3",D15="PBT9"),"Scenario3",IF(OR(D15="PBT2"),"Scenario2",""))))</f>
        <v/>
      </c>
      <c r="F15" s="240" t="str">
        <f t="shared" si="10"/>
        <v>0</v>
      </c>
      <c r="G15" s="241" t="str">
        <f>IF(F15="Scenario1PBT1",'Medium retrofit'!$E$6,IF(F15="Scenario2PBT1",'Medium retrofit'!$F$6,IF(F15="Scenario3PBT1",'Medium retrofit'!$G$6,"")))&amp;IF(F15="Scenario1PBT2",'Medium retrofit'!$H$6,IF(F15="Scenario2PBT2",'Medium retrofit'!$I$6,IF(F15="Scenario3PBT2",'Medium retrofit'!$J$6,"")))&amp;IF(F15="Scenario1PBT3",'Medium retrofit'!$K$6,IF(F15="Scenario2PBT3",'Medium retrofit'!$L$6,IF(F15="Scenario3PBT3",'Medium retrofit'!$M$6,"")))&amp;IF(F15="Scenario1PBT4",'Medium retrofit'!$N$6,IF(F15="Scenario2PBT4",'Medium retrofit'!$O$6,IF(F15="Scenario3PBT4",'Medium retrofit'!$P$6,"")))&amp;IF(F15="Scenario1PBT5",'Medium retrofit'!$Q$6,IF(F15="Scenario2PBT5",'Medium retrofit'!$R$6,IF(F15="Scenario3PBT5",'Medium retrofit'!$S$6,"")))&amp;IF(F15="Scenario1PBT6",'Medium retrofit'!$T$6,IF(F15="Scenario2PBT6",'Medium retrofit'!$U$6,IF(F15="Scenario3PBT6",'Medium retrofit'!$V$6,"")))&amp;IF(F15="Scenario1PBT7",'Medium retrofit'!$W$6,IF(F15="Scenario2PBT7",'Medium retrofit'!$X$6,IF(F15="Scenario3PBT7",'Medium retrofit'!$Y$6,"")))&amp;IF(F15="Scenario1PBT8",'Medium retrofit'!$Z$6,IF(F15="Scenario2PBT8",'Medium retrofit'!$AA$6,IF(F15="Scenario3PBT8",'Medium retrofit'!$AB$6,"")))&amp;IF(F15="Scenario1PBT9",'Medium retrofit'!$AC$6,IF(F15="Scenario2PBT9",'Medium retrofit'!$AD$6,IF(F15="Scenario3PBT9",'Medium retrofit'!$AE$6,"")))&amp;IF(F15="Scenario1PBT10",'Medium retrofit'!$AF$6,IF(F15="Scenario2PBT10",'Medium retrofit'!$AG$6,IF(F15="Scenario3PBT10",'Medium retrofit'!$AH$6,"")))&amp;IF(F15="Scenario1PBT11",'Medium retrofit'!$AI$6,IF(F15="Scenario2PBT11",'Medium retrofit'!$AJ$6,IF(F15="Scenario3PBT11",'Medium retrofit'!$AK$6,"")))&amp;IF(F15="Scenario1PBT12",'Medium retrofit'!$AL$6,IF(F15="Scenario2PBT12",'Medium retrofit'!$AM$6,IF(F15="Scenario3PBT12",'Medium retrofit'!$AN$6,"")))&amp;IF(F15="Scenario1PBT13",'Medium retrofit'!$AO$6,IF(F15="Scenario2PBT13",'Medium retrofit'!$AP$6,IF(F15="Scenario3PBT13",'Medium retrofit'!$AQ$6,"")))&amp;IF(F15="Scenario1PBT14",'Medium retrofit'!$AR$6,IF(F15="Scenario2PBT14",'Medium retrofit'!$AS$6,IF(F15="Scenario3PBT14",'Medium retrofit'!$AT$6,"")))&amp;IF(F15="Scenario1PBT15",'Medium retrofit'!$AU$6,IF(F15="Scenario2PBT15",'Medium retrofit'!$AV$6,IF(F15="Scenario3PBT15",'Medium retrofit'!$AW$6,"")))</f>
        <v/>
      </c>
      <c r="H15" s="123">
        <f t="shared" si="11"/>
        <v>0</v>
      </c>
      <c r="I15" s="239" t="str">
        <f>IF(F15="Scenario1PBT1",'Medium retrofit'!$E$16,IF(F15="Scenario2PBT1",'Medium retrofit'!$F$16,IF(F15="Scenario3PBT1",'Medium retrofit'!$G$16,"")))&amp;IF(F15="Scenario1PBT2",'Medium retrofit'!$H$16,IF(F15="Scenario2PBT2",'Medium retrofit'!$I$16,IF(F15="Scenario3PBT2",'Medium retrofit'!$J$16,"")))&amp;IF(F15="Scenario1PBT3",'Medium retrofit'!$K$16,IF(F15="Scenario2PBT3",'Medium retrofit'!$L$16,IF(F15="Scenario3PBT3",'Medium retrofit'!$M$16,"")))&amp;IF(F15="Scenario1PBT4",'Medium retrofit'!$N$16,IF(F15="Scenario2PBT4",'Medium retrofit'!$O$16,IF(F15="Scenario3PBT4",'Medium retrofit'!$P$16,"")))&amp;IF(F15="Scenario1PBT5",'Medium retrofit'!$Q$16,IF(F15="Scenario2PBT5",'Medium retrofit'!$R$16,IF(F15="Scenario3PBT5",'Medium retrofit'!$S$16,"")))&amp;IF(F15="Scenario1PBT6",'Medium retrofit'!$T$16,IF(F15="Scenario2PBT6",'Medium retrofit'!$U$16,IF(F15="Scenario3PBT6",'Medium retrofit'!$V$16,"")))&amp;IF(F15="Scenario1PBT7",'Medium retrofit'!$W$16,IF(F15="Scenario2PBT7",'Medium retrofit'!$X$16,IF(F15="Scenario3PBT7",'Medium retrofit'!$Y$16,"")))&amp;IF(F15="Scenario1PBT8",'Medium retrofit'!$Z$16,IF(F15="Scenario2PBT8",'Medium retrofit'!$AA$16,IF(F15="Scenario3PBT8",'Medium retrofit'!$AB$16,"")))&amp;IF(F15="Scenario1PBT9",'Medium retrofit'!$AC$16,IF(F15="Scenario2PBT9",'Medium retrofit'!$AD$16,IF(F15="Scenario3PBT9",'Medium retrofit'!$AE$16,"")))&amp;IF(F15="Scenario1PBT10",'Medium retrofit'!$AF$16,IF(F15="Scenario2PBT10",'Medium retrofit'!$AG$16,IF(F15="Scenario3PBT10",'Medium retrofit'!$AH$16,"")))&amp;IF(F15="Scenario1PBT11",'Medium retrofit'!$AI$16,IF(F15="Scenario2PBT11",'Medium retrofit'!$AJ$16,IF(F15="Scenario3PBT11",'Medium retrofit'!$AK$16,"")))&amp;IF(F15="Scenario1PBT12",'Medium retrofit'!$AL$16,IF(F15="Scenario2PBT12",'Medium retrofit'!$AM$16,IF(F15="Scenario3PBT12",'Medium retrofit'!$AN$16,"")))&amp;IF(F15="Scenario1PBT13",'Medium retrofit'!$AO$16,IF(F15="Scenario2PBT13",'Medium retrofit'!$AP$16,IF(F15="Scenario3PBT13",'Medium retrofit'!$AQ$16,"")))&amp;IF(F15="Scenario1PBT14",'Medium retrofit'!$AR$16,IF(F15="Scenario2PBT14",'Medium retrofit'!$AS$16,IF(F15="Scenario3PBT14",'Medium retrofit'!$AT$16,"")))&amp;IF(F15="Scenario1PBT15",'Medium retrofit'!$AU$16,IF(F15="Scenario2PBT15",'Medium retrofit'!$AV$16,IF(F15="Scenario3PBT15",'Medium retrofit'!$AW$16,"")))</f>
        <v/>
      </c>
      <c r="J15" s="123">
        <f t="shared" si="12"/>
        <v>0</v>
      </c>
      <c r="K15" s="123" t="str">
        <f>IF(F15="Scenario1PBT1",'Medium retrofit'!$E$18,IF(F15="Scenario2PBT1",'Medium retrofit'!$F$18,IF(F15="Scenario3PBT1",'Medium retrofit'!$G$18,"")))&amp;IF(F15="Scenario1PBT2",'Medium retrofit'!$H$18,IF(F15="Scenario2PBT2",'Medium retrofit'!$I$18,IF(F15="Scenario3PBT2",'Medium retrofit'!$J$18,"")))&amp;IF(F15="Scenario1PBT3",'Medium retrofit'!$K$18,IF(F15="Scenario2PBT3",'Medium retrofit'!$L$18,IF(F15="Scenario3PBT3",'Medium retrofit'!$M$18,"")))&amp;IF(F15="Scenario1PBT4",'Medium retrofit'!$N$18,IF(F15="Scenario2PBT4",'Medium retrofit'!$O$18,IF(F15="Scenario3PBT4",'Medium retrofit'!$P$18,"")))&amp;IF(F15="Scenario1PBT5",'Medium retrofit'!$Q$18,IF(F15="Scenario2PBT5",'Medium retrofit'!$R$18,IF(F15="Scenario3PBT5",'Medium retrofit'!$S$18,"")))&amp;IF(F15="Scenario1PBT6",'Medium retrofit'!$T$18,IF(F15="Scenario2PBT6",'Medium retrofit'!$U$18,IF(F15="Scenario3PBT6",'Medium retrofit'!$V$18,"")))&amp;IF(F15="Scenario1PBT7",'Medium retrofit'!$W$18,IF(F15="Scenario2PBT7",'Medium retrofit'!$X$18,IF(F15="Scenario3PBT7",'Medium retrofit'!$Y$18,"")))&amp;IF(F15="Scenario1PBT8",'Medium retrofit'!$Z$18,IF(F15="Scenario2PBT8",'Medium retrofit'!$AA$18,IF(F15="Scenario3PBT8",'Medium retrofit'!$AB$18,"")))&amp;IF(F15="Scenario1PBT9",'Medium retrofit'!$AC$18,IF(F15="Scenario2PBT9",'Medium retrofit'!$AD$18,IF(F15="Scenario3PBT9",'Medium retrofit'!$AE$18,"")))&amp;IF(F15="Scenario1PBT10",'Medium retrofit'!$AF$18,IF(F15="Scenario2PBT10",'Medium retrofit'!$AG$18,IF(F15="Scenario3PBT10",'Medium retrofit'!$AH$18,"")))&amp;IF(F15="Scenario1PBT11",'Medium retrofit'!$AI$18,IF(F15="Scenario2PBT11",'Medium retrofit'!$AJ$18,IF(F15="Scenario3PBT11",'Medium retrofit'!$AK$18,"")))&amp;IF(F15="Scenario1PBT12",'Medium retrofit'!$AL$18,IF(F15="Scenario2PBT12",'Medium retrofit'!$AM$18,IF(F15="Scenario3PBT12",'Medium retrofit'!$AN$18,"")))&amp;IF(F15="Scenario1PBT13",'Medium retrofit'!$AO$18,IF(F15="Scenario2PBT13",'Medium retrofit'!$AP$18,IF(F15="Scenario3PBT13",'Medium retrofit'!$AQ$18,"")))&amp;IF(F15="Scenario1PBT14",'Medium retrofit'!$AR$18,IF(F15="Scenario2PBT14",'Medium retrofit'!$AS$18,IF(F15="Scenario3PBT14",'Medium retrofit'!$AT$18,"")))&amp;IF(F15="Scenario1PBT15",'Medium retrofit'!$AU$18,IF(F15="Scenario2PBT15",'Medium retrofit'!$AV$18,IF(F15="Scenario3PBT15",'Medium retrofit'!$AW$18,"")))</f>
        <v/>
      </c>
      <c r="L15" s="123">
        <f t="shared" si="13"/>
        <v>0</v>
      </c>
      <c r="M15" s="123" t="str">
        <f>IF(F15="Scenario1PBT1",'Medium retrofit'!$E$20,IF(F15="Scenario2PBT1",'Medium retrofit'!$F$20,IF(F15="Scenario3PBT1",'Medium retrofit'!$G$20,"")))&amp;IF(F15="Scenario1PBT2",'Medium retrofit'!$H$20,IF(F15="Scenario2PBT2",'Medium retrofit'!$I$20,IF(F15="Scenario3PBT2",'Medium retrofit'!$J$20,"")))&amp;IF(F15="Scenario1PBT3",'Medium retrofit'!$K$20,IF(F15="Scenario2PBT3",'Medium retrofit'!$L$20,IF(F15="Scenario3PBT3",'Medium retrofit'!$M$20,"")))&amp;IF(F15="Scenario1PBT4",'Medium retrofit'!$N$20,IF(F15="Scenario2PBT4",'Medium retrofit'!$O$20,IF(F15="Scenario3PBT4",'Medium retrofit'!$P$20,"")))&amp;IF(F15="Scenario1PBT5",'Medium retrofit'!$Q$20,IF(F15="Scenario2PBT5",'Medium retrofit'!$R$20,IF(F15="Scenario3PBT5",'Medium retrofit'!$S$20,"")))&amp;IF(F15="Scenario1PBT6",'Medium retrofit'!$T$20,IF(F15="Scenario2PBT6",'Medium retrofit'!$U$20,IF(F15="Scenario3PBT6",'Medium retrofit'!$V$20,"")))&amp;IF(F15="Scenario1PBT7",'Medium retrofit'!$W$20,IF(F15="Scenario2PBT7",'Medium retrofit'!$X$20,IF(F15="Scenario3PBT7",'Medium retrofit'!$Y$20,"")))&amp;IF(F15="Scenario1PBT8",'Medium retrofit'!$Z$20,IF(F15="Scenario2PBT8",'Medium retrofit'!$AA$20,IF(F15="Scenario3PBT8",'Medium retrofit'!$AB$20,"")))&amp;IF(F15="Scenario1PBT9",'Medium retrofit'!$AC$20,IF(F15="Scenario2PBT9",'Medium retrofit'!$AD$20,IF(F15="Scenario3PBT9",'Medium retrofit'!$AE$20,"")))&amp;IF(F15="Scenario1PBT10",'Medium retrofit'!$AF$20,IF(F15="Scenario2PBT10",'Medium retrofit'!$AG$20,IF(F15="Scenario3PBT10",'Medium retrofit'!$AH$20,"")))&amp;IF(F15="Scenario1PBT11",'Medium retrofit'!$AI$20,IF(F15="Scenario2PBT11",'Medium retrofit'!$AJ$20,IF(F15="Scenario3PBT11",'Medium retrofit'!$AK$20,"")))&amp;IF(F15="Scenario1PBT12",'Medium retrofit'!$AL$20,IF(F15="Scenario2PBT12",'Medium retrofit'!$AM$20,IF(F15="Scenario3PBT12",'Medium retrofit'!$AN$20,"")))&amp;IF(F15="Scenario1PBT13",'Medium retrofit'!$AO$20,IF(F15="Scenario2PBT13",'Medium retrofit'!$AP$20,IF(F15="Scenario3PBT13",'Medium retrofit'!$AQ$20,"")))&amp;IF(F15="Scenario1PBT14",'Medium retrofit'!$AR$20,IF(F15="Scenario2PBT14",'Medium retrofit'!$AS$20,IF(F15="Scenario3PBT14",'Medium retrofit'!$AT$20,"")))&amp;IF(F15="Scenario1PBT15",'Medium retrofit'!$AU$20,IF(F15="Scenario2PBT15",'Medium retrofit'!$AV$20,IF(F15="Scenario3PBT15",'Medium retrofit'!$AW$20,"")))</f>
        <v/>
      </c>
      <c r="N15" s="124">
        <f t="shared" si="14"/>
        <v>0</v>
      </c>
      <c r="O15" s="245" t="str">
        <f>IF(F15="Scenario1PBT1",'Medium retrofit'!$E$23,IF(F15="Scenario2PBT1",'Medium retrofit'!$F$23,IF(F15="Scenario3PBT1",'Medium retrofit'!$G$23,"")))&amp;IF(F15="Scenario1PBT2",'Medium retrofit'!$H$23,IF(F15="Scenario2PBT2",'Medium retrofit'!$I$23,IF(F15="Scenario3PBT2",'Medium retrofit'!$J$23,"")))&amp;IF(F15="Scenario1PBT3",'Medium retrofit'!$K$23,IF(F15="Scenario2PBT3",'Medium retrofit'!$L$23,IF(F15="Scenario3PBT3",'Medium retrofit'!$M$23,"")))&amp;IF(F15="Scenario1PBT4",'Medium retrofit'!$N$23,IF(F15="Scenario2PBT4",'Medium retrofit'!$O$23,IF(F15="Scenario3PBT4",'Medium retrofit'!$P$23,"")))&amp;IF(F15="Scenario1PBT5",'Medium retrofit'!$Q$23,IF(F15="Scenario2PBT5",'Medium retrofit'!$R$23,IF(F15="Scenario3PBT5",'Medium retrofit'!$S$23,"")))&amp;IF(F15="Scenario1PBT6",'Medium retrofit'!$T$23,IF(F15="Scenario2PBT6",'Medium retrofit'!$U$23,IF(F15="Scenario3PBT6",'Medium retrofit'!$V$23,"")))&amp;IF(F15="Scenario1PBT7",'Medium retrofit'!$W$23,IF(F15="Scenario2PBT7",'Medium retrofit'!$X$23,IF(F15="Scenario3PBT7",'Medium retrofit'!$Y$23,"")))&amp;IF(F15="Scenario1PBT8",'Medium retrofit'!$Z$23,IF(F15="Scenario2PBT8",'Medium retrofit'!$AA$23,IF(F15="Scenario3PBT8",'Medium retrofit'!$AB$23,"")))&amp;IF(F15="Scenario1PBT9",'Medium retrofit'!$AC$23,IF(F15="Scenario2PBT9",'Medium retrofit'!$AD$23,IF(F15="Scenario3PBT9",'Medium retrofit'!$AE$23,"")))&amp;IF(F15="Scenario1PBT10",'Medium retrofit'!$AF$23,IF(F15="Scenario2PBT10",'Medium retrofit'!$AG$23,IF(F15="Scenario3PBT10",'Medium retrofit'!$AH$23,"")))&amp;IF(F15="Scenario1PBT11",'Medium retrofit'!$AI$23,IF(F15="Scenario2PBT11",'Medium retrofit'!$AJ$23,IF(F15="Scenario3PBT11",'Medium retrofit'!$AK$23,"")))&amp;IF(F15="Scenario1PBT12",'Medium retrofit'!$AL$23,IF(F15="Scenario2PBT12",'Medium retrofit'!$AM$23,IF(F15="Scenario3PBT12",'Medium retrofit'!$AN$23,"")))&amp;IF(F15="Scenario1PBT13",'Medium retrofit'!$AO$23,IF(F15="Scenario2PBT13",'Medium retrofit'!$AP$23,IF(F15="Scenario3PBT13",'Medium retrofit'!$AQ$23,"")))&amp;IF(F15="Scenario1PBT14",'Medium retrofit'!$AR$23,IF(F15="Scenario2PBT14",'Medium retrofit'!$AS$23,IF(F15="Scenario3PBT14",'Medium retrofit'!$AT$23,"")))&amp;IF(F15="Scenario1PBT15",'Medium retrofit'!$AU$23,IF(F15="Scenario2PBT15",'Medium retrofit'!$AV$23,IF(F15="Scenario3PBT15",'Medium retrofit'!$AW$23,"")))</f>
        <v/>
      </c>
      <c r="P15" s="123">
        <f t="shared" si="15"/>
        <v>0</v>
      </c>
      <c r="Q15" s="123" t="str">
        <f>IF(F15="Scenario1PBT1",'Medium retrofit'!$E$25,IF(F15="Scenario2PBT1",'Medium retrofit'!$F$25,IF(F15="Scenario3PBT1",'Medium retrofit'!$G$25,"")))&amp;IF(F15="Scenario1PBT2",'Medium retrofit'!$H$25,IF(F15="Scenario2PBT2",'Medium retrofit'!$I$25,IF(F15="Scenario3PBT2",'Medium retrofit'!$J$25,"")))&amp;IF(F15="Scenario1PBT3",'Medium retrofit'!$K$25,IF(F15="Scenario2PBT3",'Medium retrofit'!$L$25,IF(F15="Scenario3PBT3",'Medium retrofit'!$M$25,"")))&amp;IF(F15="Scenario1PBT4",'Medium retrofit'!$N$25,IF(F15="Scenario2PBT4",'Medium retrofit'!$O$25,IF(F15="Scenario3PBT4",'Medium retrofit'!$P$25,"")))&amp;IF(F15="Scenario1PBT5",'Medium retrofit'!$Q$25,IF(F15="Scenario2PBT5",'Medium retrofit'!$R$25,IF(F15="Scenario3PBT5",'Medium retrofit'!$S$25,"")))&amp;IF(F15="Scenario1PBT6",'Medium retrofit'!$T$25,IF(F15="Scenario2PBT6",'Medium retrofit'!$U$25,IF(F15="Scenario3PBT6",'Medium retrofit'!$V$25,"")))&amp;IF(F15="Scenario1PBT7",'Medium retrofit'!$W$25,IF(F15="Scenario2PBT7",'Medium retrofit'!$X$25,IF(F15="Scenario3PBT7",'Medium retrofit'!$Y$25,"")))&amp;IF(F15="Scenario1PBT8",'Medium retrofit'!$Z$25,IF(F15="Scenario2PBT8",'Medium retrofit'!$AA$25,IF(F15="Scenario3PBT8",'Medium retrofit'!$AB$25,"")))&amp;IF(F15="Scenario1PBT9",'Medium retrofit'!$AC$25,IF(F15="Scenario2PBT9",'Medium retrofit'!$AD$25,IF(F15="Scenario3PBT9",'Medium retrofit'!$AE$25,"")))&amp;IF(F15="Scenario1PBT10",'Medium retrofit'!$AF$25,IF(F15="Scenario2PBT10",'Medium retrofit'!$AG$25,IF(F15="Scenario3PBT10",'Medium retrofit'!$AH$25,"")))&amp;IF(F15="Scenario1PBT11",'Medium retrofit'!$AI$25,IF(F15="Scenario2PBT11",'Medium retrofit'!$AJ$25,IF(F15="Scenario3PBT11",'Medium retrofit'!$AK$25,"")))&amp;IF(F15="Scenario1PBT12",'Medium retrofit'!$AL$25,IF(F15="Scenario2PBT12",'Medium retrofit'!$AM$25,IF(F15="Scenario3PBT12",'Medium retrofit'!$AN$25,"")))&amp;IF(F15="Scenario1PBT13",'Medium retrofit'!$AO$25,IF(F15="Scenario2PBT13",'Medium retrofit'!$AP$25,IF(F15="Scenario3PBT13",'Medium retrofit'!$AQ$25,"")))&amp;IF(F15="Scenario1PBT14",'Medium retrofit'!$AR$25,IF(F15="Scenario2PBT14",'Medium retrofit'!$AS$25,IF(F15="Scenario3PBT14",'Medium retrofit'!$AT$25,"")))&amp;IF(F15="Scenario1PBT15",'Medium retrofit'!$AU$25,IF(F15="Scenario2PBT15",'Medium retrofit'!$AV$25,IF(F15="Scenario3PBT15",'Medium retrofit'!$AW$25,"")))</f>
        <v/>
      </c>
      <c r="R15" s="123">
        <f t="shared" si="16"/>
        <v>0</v>
      </c>
      <c r="S15" s="123" t="str">
        <f>IF(F15="Scenario1PBT1",'Medium retrofit'!$E$27,IF(F15="Scenario2PBT1",'Medium retrofit'!$F$27,IF(F15="Scenario3PBT1",'Medium retrofit'!$G$27,"")))&amp;IF(F15="Scenario1PBT2",'Medium retrofit'!$H$27,IF(F15="Scenario2PBT2",'Medium retrofit'!$I$27,IF(F15="Scenario3PBT2",'Medium retrofit'!$J$27,"")))&amp;IF(F15="Scenario1PBT3",'Medium retrofit'!$K$27,IF(F15="Scenario2PBT3",'Medium retrofit'!$L$27,IF(F15="Scenario3PBT3",'Medium retrofit'!$M$27,"")))&amp;IF(F15="Scenario1PBT4",'Medium retrofit'!$N$27,IF(F15="Scenario2PBT4",'Medium retrofit'!$O$27,IF(F15="Scenario3PBT4",'Medium retrofit'!$P$27,"")))&amp;IF(F15="Scenario1PBT5",'Medium retrofit'!$Q$27,IF(F15="Scenario2PBT5",'Medium retrofit'!$R$27,IF(F15="Scenario3PBT5",'Medium retrofit'!$S$27,"")))&amp;IF(F15="Scenario1PBT6",'Medium retrofit'!$T$27,IF(F15="Scenario2PBT6",'Medium retrofit'!$U$27,IF(F15="Scenario3PBT6",'Medium retrofit'!$V$27,"")))&amp;IF(F15="Scenario1PBT7",'Medium retrofit'!$W$27,IF(F15="Scenario2PBT7",'Medium retrofit'!$X$27,IF(F15="Scenario3PBT7",'Medium retrofit'!$Y$27,"")))&amp;IF(F15="Scenario1PBT8",'Medium retrofit'!$Z$27,IF(F15="Scenario2PBT8",'Medium retrofit'!$AA$27,IF(F15="Scenario3PBT8",'Medium retrofit'!$AB$27,"")))&amp;IF(F15="Scenario1PBT9",'Medium retrofit'!$AC$27,IF(F15="Scenario2PBT9",'Medium retrofit'!$AD$27,IF(F15="Scenario3PBT9",'Medium retrofit'!$AE$27,"")))&amp;IF(F15="Scenario1PBT10",'Medium retrofit'!$AF$27,IF(F15="Scenario2PBT10",'Medium retrofit'!$AG$27,IF(F15="Scenario3PBT10",'Medium retrofit'!$AH$27,"")))&amp;IF(F15="Scenario1PBT11",'Medium retrofit'!$AI$27,IF(F15="Scenario2PBT11",'Medium retrofit'!$AJ$27,IF(F15="Scenario3PBT11",'Medium retrofit'!$AK$27,"")))&amp;IF(F15="Scenario1PBT12",'Medium retrofit'!$AL$27,IF(F15="Scenario2PBT12",'Medium retrofit'!$AM$27,IF(F15="Scenario3PBT12",'Medium retrofit'!$AN$27,"")))&amp;IF(F15="Scenario1PBT13",'Medium retrofit'!$AO$27,IF(F15="Scenario2PBT13",'Medium retrofit'!$AP$27,IF(F15="Scenario3PBT13",'Medium retrofit'!$AQ$27,"")))&amp;IF(F15="Scenario1PBT14",'Medium retrofit'!$AR$27,IF(F15="Scenario2PBT14",'Medium retrofit'!$AS$27,IF(F15="Scenario3PBT14",'Medium retrofit'!$AT$27,"")))&amp;IF(F15="Scenario1PBT15",'Medium retrofit'!$AU$27,IF(F15="Scenario2PBT15",'Medium retrofit'!$AV$27,IF(F15="Scenario3PBT15",'Medium retrofit'!$AW$27,"")))</f>
        <v/>
      </c>
      <c r="T15" s="246">
        <f t="shared" si="17"/>
        <v>0</v>
      </c>
      <c r="U15" s="245" t="str">
        <f>IF(F15="Scenario1PBT1",'Medium retrofit'!$E$38,IF(F15="Scenario2PBT1",'Medium retrofit'!$F$38,IF(F15="Scenario3PBT1",'Medium retrofit'!$G$38,"")))&amp;IF(F15="Scenario1PBT2",'Medium retrofit'!$H$38,IF(F15="Scenario2PBT2",'Medium retrofit'!$I$38,IF(F15="Scenario3PBT2",'Medium retrofit'!$J$38,"")))&amp;IF(F15="Scenario1PBT3",'Medium retrofit'!$K$38,IF(F15="Scenario2PBT3",'Medium retrofit'!$L$38,IF(F15="Scenario3PBT3",'Medium retrofit'!$M$38,"")))&amp;IF(F15="Scenario1PBT4",'Medium retrofit'!$N$38,IF(F15="Scenario2PBT4",'Medium retrofit'!$O$38,IF(F15="Scenario3PBT4",'Medium retrofit'!$P$38,"")))&amp;IF(F15="Scenario1PBT5",'Medium retrofit'!$Q$38,IF(F15="Scenario2PBT5",'Medium retrofit'!$R$38,IF(F15="Scenario3PBT5",'Medium retrofit'!$S$38,"")))&amp;IF(F15="Scenario1PBT6",'Medium retrofit'!$T$38,IF(F15="Scenario2PBT6",'Medium retrofit'!$U$38,IF(F15="Scenario3PBT6",'Medium retrofit'!$V$38,"")))&amp;IF(F15="Scenario1PBT7",'Medium retrofit'!$W$38,IF(F15="Scenario2PBT7",'Medium retrofit'!$X$38,IF(F15="Scenario3PBT7",'Medium retrofit'!$Y$38,"")))&amp;IF(F15="Scenario1PBT8",'Medium retrofit'!$Z$38,IF(F15="Scenario2PBT8",'Medium retrofit'!$AA$38,IF(F15="Scenario3PBT8",'Medium retrofit'!$AB$38,"")))&amp;IF(F15="Scenario1PBT9",'Medium retrofit'!$AC$38,IF(F15="Scenario2PBT9",'Medium retrofit'!$AD$38,IF(F15="Scenario3PBT9",'Medium retrofit'!$AE$38,"")))&amp;IF(F15="Scenario1PBT10",'Medium retrofit'!$AF$38,IF(F15="Scenario2PBT10",'Medium retrofit'!$AG$38,IF(F15="Scenario3PBT10",'Medium retrofit'!$AH$38,"")))&amp;IF(F15="Scenario1PBT11",'Medium retrofit'!$AI$38,IF(F15="Scenario2PBT11",'Medium retrofit'!$AJ$38,IF(F15="Scenario3PBT11",'Medium retrofit'!$AK$38,"")))&amp;IF(F15="Scenario1PBT12",'Medium retrofit'!$AL$38,IF(F15="Scenario2PBT12",'Medium retrofit'!$AM$38,IF(F15="Scenario3PBT12",'Medium retrofit'!$AN$38,"")))&amp;IF(F15="Scenario1PBT13",'Medium retrofit'!$AO$38,IF(F15="Scenario2PBT13",'Medium retrofit'!$AP$38,IF(F15="Scenario3PBT13",'Medium retrofit'!$AQ$38,"")))&amp;IF(F15="Scenario1PBT14",'Medium retrofit'!$AR$38,IF(F15="Scenario2PBT14",'Medium retrofit'!$AS$38,IF(F15="Scenario3PBT14",'Medium retrofit'!$AT$38,"")))&amp;IF(F15="Scenario1PBT15",'Medium retrofit'!$AU$38,IF(F15="Scenario2PBT15",'Medium retrofit'!$AV$38,IF(F15="Scenario3PBT15",'Medium retrofit'!$AW$38,"")))</f>
        <v/>
      </c>
      <c r="V15" s="123">
        <f t="shared" si="18"/>
        <v>0</v>
      </c>
      <c r="W15" s="123" t="str">
        <f>IF(F15="Scenario1PBT1",'Medium retrofit'!$E$40,IF(F15="Scenario2PBT1",'Medium retrofit'!$F$40,IF(F15="Scenario3PBT1",'Medium retrofit'!$G$40,"")))&amp;IF(F15="Scenario1PBT2",'Medium retrofit'!$H$40,IF(F15="Scenario2PBT2",'Medium retrofit'!$I$40,IF(F15="Scenario3PBT2",'Medium retrofit'!$J$40,"")))&amp;IF(F15="Scenario1PBT3",'Medium retrofit'!$K$40,IF(F15="Scenario2PBT3",'Medium retrofit'!$L$40,IF(F15="Scenario3PBT3",'Medium retrofit'!$M$40,"")))&amp;IF(F15="Scenario1PBT4",'Medium retrofit'!$N$40,IF(F15="Scenario2PBT4",'Medium retrofit'!$O$40,IF(F15="Scenario3PBT4",'Medium retrofit'!$P$40,"")))&amp;IF(F15="Scenario1PBT5",'Medium retrofit'!$Q$40,IF(F15="Scenario2PBT5",'Medium retrofit'!$R$40,IF(F15="Scenario3PBT5",'Medium retrofit'!$S$40,"")))&amp;IF(F15="Scenario1PBT6",'Medium retrofit'!$T$40,IF(F15="Scenario2PBT6",'Medium retrofit'!$U$40,IF(F15="Scenario3PBT6",'Medium retrofit'!$V$40,"")))&amp;IF(F15="Scenario1PBT7",'Medium retrofit'!$W$40,IF(F15="Scenario2PBT7",'Medium retrofit'!$X$40,IF(F15="Scenario3PBT7",'Medium retrofit'!$Y$40,"")))&amp;IF(F15="Scenario1PBT8",'Medium retrofit'!$Z$40,IF(F15="Scenario2PBT8",'Medium retrofit'!$AA$40,IF(F15="Scenario3PBT8",'Medium retrofit'!$AB$40,"")))&amp;IF(F15="Scenario1PBT9",'Medium retrofit'!$AC$40,IF(F15="Scenario2PBT9",'Medium retrofit'!$AD$40,IF(F15="Scenario3PBT9",'Medium retrofit'!$AE$40,"")))&amp;IF(F15="Scenario1PBT10",'Medium retrofit'!$AF$40,IF(F15="Scenario2PBT10",'Medium retrofit'!$AG$40,IF(F15="Scenario3PBT10",'Medium retrofit'!$AH$40,"")))&amp;IF(F15="Scenario1PBT11",'Medium retrofit'!$AI$40,IF(F15="Scenario2PBT11",'Medium retrofit'!$AJ$40,IF(F15="Scenario3PBT11",'Medium retrofit'!$AK$40,"")))&amp;IF(F15="Scenario1PBT12",'Medium retrofit'!$AL$40,IF(F15="Scenario2PBT12",'Medium retrofit'!$AM$40,IF(F15="Scenario3PBT12",'Medium retrofit'!$AN$40,"")))&amp;IF(F15="Scenario1PBT13",'Medium retrofit'!$AO$40,IF(F15="Scenario2PBT13",'Medium retrofit'!$AP$40,IF(F15="Scenario3PBT13",'Medium retrofit'!$AQ$40,"")))&amp;IF(F15="Scenario1PBT14",'Medium retrofit'!$AR$40,IF(F15="Scenario2PBT14",'Medium retrofit'!$AS$40,IF(F15="Scenario3PBT14",'Medium retrofit'!$AT$40,"")))&amp;IF(F15="Scenario1PBT15",'Medium retrofit'!$AU$40,IF(F15="Scenario2PBT15",'Medium retrofit'!$AV$40,IF(F15="Scenario3PBT15",'Medium retrofit'!$AW$40,"")))</f>
        <v/>
      </c>
      <c r="X15" s="123">
        <f t="shared" si="19"/>
        <v>0</v>
      </c>
      <c r="Y15" s="123" t="str">
        <f>IF(F15="Scenario1PBT1",'Medium retrofit'!$E$42,IF(F15="Scenario2PBT1",'Medium retrofit'!$F$42,IF(F15="Scenario3PBT1",'Medium retrofit'!$G$42,"")))&amp;IF(F15="Scenario1PBT2",'Medium retrofit'!$H$42,IF(F15="Scenario2PBT2",'Medium retrofit'!$I$42,IF(F15="Scenario3PBT2",'Medium retrofit'!$J$42,"")))&amp;IF(F15="Scenario1PBT3",'Medium retrofit'!$K$42,IF(F15="Scenario2PBT3",'Medium retrofit'!$L$42,IF(F15="Scenario3PBT3",'Medium retrofit'!$M$42,"")))&amp;IF(F15="Scenario1PBT4",'Medium retrofit'!$N$42,IF(F15="Scenario2PBT4",'Medium retrofit'!$O$42,IF(F15="Scenario3PBT4",'Medium retrofit'!$P$42,"")))&amp;IF(F15="Scenario1PBT5",'Medium retrofit'!$Q$42,IF(F15="Scenario2PBT5",'Medium retrofit'!$R$42,IF(F15="Scenario3PBT5",'Medium retrofit'!$S$42,"")))&amp;IF(F15="Scenario1PBT6",'Medium retrofit'!$T$42,IF(F15="Scenario2PBT6",'Medium retrofit'!$U$42,IF(F15="Scenario3PBT6",'Medium retrofit'!$V$42,"")))&amp;IF(F15="Scenario1PBT7",'Medium retrofit'!$W$42,IF(F15="Scenario2PBT7",'Medium retrofit'!$X$42,IF(F15="Scenario3PBT7",'Medium retrofit'!$Y$42,"")))&amp;IF(F15="Scenario1PBT8",'Medium retrofit'!$Z$42,IF(F15="Scenario2PBT8",'Medium retrofit'!$AA$42,IF(F15="Scenario3PBT8",'Medium retrofit'!$AB$42,"")))&amp;IF(F15="Scenario1PBT9",'Medium retrofit'!$AC$42,IF(F15="Scenario2PBT9",'Medium retrofit'!$AD$42,IF(F15="Scenario3PBT9",'Medium retrofit'!$AE$42,"")))&amp;IF(F15="Scenario1PBT10",'Medium retrofit'!$AF$42,IF(F15="Scenario2PBT10",'Medium retrofit'!$AG$42,IF(F15="Scenario3PBT10",'Medium retrofit'!$AH$42,"")))&amp;IF(F15="Scenario1PBT11",'Medium retrofit'!$AI$42,IF(F15="Scenario2PBT11",'Medium retrofit'!$AJ$42,IF(F15="Scenario3PBT11",'Medium retrofit'!$AK$42,"")))&amp;IF(F15="Scenario1PBT12",'Medium retrofit'!$AL$42,IF(F15="Scenario2PBT12",'Medium retrofit'!$AM$42,IF(F15="Scenario3PBT12",'Medium retrofit'!$AN$42,"")))&amp;IF(F15="Scenario1PBT13",'Medium retrofit'!$AO$42,IF(F15="Scenario2PBT13",'Medium retrofit'!$AP$42,IF(F15="Scenario3PBT13",'Medium retrofit'!$AQ$42,"")))&amp;IF(F15="Scenario1PBT14",'Medium retrofit'!$AR$42,IF(F15="Scenario2PBT14",'Medium retrofit'!$AS$42,IF(F15="Scenario3PBT14",'Medium retrofit'!$AT$42,"")))&amp;IF(F15="Scenario1PBT15",'Medium retrofit'!$AU$42,IF(F15="Scenario2PBT15",'Medium retrofit'!$AV$42,IF(F15="Scenario3PBT15",'Medium retrofit'!$AW$42,"")))</f>
        <v/>
      </c>
      <c r="Z15" s="123">
        <f t="shared" si="20"/>
        <v>0</v>
      </c>
      <c r="AA15" s="239" t="str">
        <f>IF(F15="Scenario1PBT1",'Medium retrofit'!$E$101,IF(F15="Scenario2PBT1",'Medium retrofit'!$F$101,IF(F15="Scenario3PBT1",'Medium retrofit'!$G$101,"")))&amp;IF(F15="Scenario1PBT2",'Medium retrofit'!$H$101,IF(F15="Scenario2PBT2",'Medium retrofit'!$I$101,IF(F15="Scenario3PBT2",'Medium retrofit'!$J$101,"")))&amp;IF(F15="Scenario1PBT3",'Medium retrofit'!$K$101,IF(F15="Scenario2PBT3",'Medium retrofit'!$L$101,IF(F15="Scenario3PBT3",'Medium retrofit'!$M$101,"")))&amp;IF(F15="Scenario1PBT4",'Medium retrofit'!$N$101,IF(F15="Scenario2PBT4",'Medium retrofit'!$O$101,IF(F15="Scenario3PBT4",'Medium retrofit'!$P$101,"")))&amp;IF(F15="Scenario1PBT5",'Medium retrofit'!$Q$101,IF(F15="Scenario2PBT5",'Medium retrofit'!$R$101,IF(F15="Scenario3PBT5",'Medium retrofit'!$S$101,"")))&amp;IF(F15="Scenario1PBT6",'Medium retrofit'!$T$101,IF(F15="Scenario2PBT6",'Medium retrofit'!$U$101,IF(F15="Scenario3PBT6",'Medium retrofit'!$V$101,"")))&amp;IF(F15="Scenario1PBT7",'Medium retrofit'!$W$101,IF(F15="Scenario2PBT7",'Medium retrofit'!$X$101,IF(F15="Scenario3PBT7",'Medium retrofit'!$Y$101,"")))&amp;IF(F15="Scenario1PBT8",'Medium retrofit'!$Z$101,IF(F15="Scenario2PBT8",'Medium retrofit'!$AA$101,IF(F15="Scenario3PBT8",'Medium retrofit'!$AB$101,"")))&amp;IF(F15="Scenario1PBT9",'Medium retrofit'!$AC$101,IF(F15="Scenario2PBT9",'Medium retrofit'!$AD$101,IF(F15="Scenario3PBT9",'Medium retrofit'!$AE$101,"")))&amp;IF(F15="Scenario1PBT10",'Medium retrofit'!$AF$101,IF(F15="Scenario2PBT10",'Medium retrofit'!$AG$101,IF(F15="Scenario3PBT10",'Medium retrofit'!$AH$101,"")))&amp;IF(F15="Scenario1PBT11",'Medium retrofit'!$AI$101,IF(F15="Scenario2PBT11",'Medium retrofit'!$AJ$101,IF(F15="Scenario3PBT11",'Medium retrofit'!$AK$101,"")))&amp;IF(F15="Scenario1PBT12",'Medium retrofit'!$AL$101,IF(F15="Scenario2PBT12",'Medium retrofit'!$AM$101,IF(F15="Scenario3PBT12",'Medium retrofit'!$AN$101,"")))&amp;IF(F15="Scenario1PBT13",'Medium retrofit'!$AO$101,IF(F15="Scenario2PBT13",'Medium retrofit'!$AP$101,IF(F15="Scenario3PBT13",'Medium retrofit'!$AQ$101,"")))&amp;IF(F15="Scenario1PBT14",'Medium retrofit'!$AR$101,IF(F15="Scenario2PBT14",'Medium retrofit'!$AS$101,IF(F15="Scenario3PBT14",'Medium retrofit'!$AT$101,"")))&amp;IF(F15="Scenario1PBT15",'Medium retrofit'!$AU$101,IF(F15="Scenario2PBT15",'Medium retrofit'!$AV$101,IF(F15="Scenario3PBT15",'Medium retrofit'!$AW$101,"")))</f>
        <v/>
      </c>
      <c r="AB15" s="242">
        <f t="shared" si="21"/>
        <v>0</v>
      </c>
      <c r="AC15" s="247">
        <f>IFERROR('Projection_Base-case'!G15-G15,0)</f>
        <v>0</v>
      </c>
      <c r="AD15" s="123">
        <f t="shared" si="0"/>
        <v>0</v>
      </c>
      <c r="AE15" s="123">
        <f>IFERROR(100*AC15/'Projection_Base-case'!G15,0)</f>
        <v>0</v>
      </c>
      <c r="AF15" s="123">
        <f>IFERROR('Projection_Base-case'!I15-I15,0)</f>
        <v>0</v>
      </c>
      <c r="AG15" s="123">
        <f t="shared" si="1"/>
        <v>0</v>
      </c>
      <c r="AH15" s="123">
        <f>IFERROR(100*AF15/'Projection_Base-case'!I15,0)</f>
        <v>0</v>
      </c>
      <c r="AI15" s="123">
        <f>IFERROR('Projection_Base-case'!K15-K15,0)</f>
        <v>0</v>
      </c>
      <c r="AJ15" s="123">
        <f t="shared" si="2"/>
        <v>0</v>
      </c>
      <c r="AK15" s="123">
        <f>IFERROR(100*AI15/'Projection_Base-case'!K15,0)</f>
        <v>0</v>
      </c>
      <c r="AL15" s="123">
        <f>IFERROR(M15-'Projection_Base-case'!M15,0)</f>
        <v>0</v>
      </c>
      <c r="AM15" s="123">
        <f t="shared" si="3"/>
        <v>0</v>
      </c>
      <c r="AN15" s="179">
        <f>IFERROR(IF('Projection_Base-case'!N15&gt;0,100*AM15/'Projection_Base-case'!N15,100*AM15/N15),0)</f>
        <v>0</v>
      </c>
      <c r="AO15" s="245">
        <f>IFERROR('Projection_Base-case'!O15-O15,0)</f>
        <v>0</v>
      </c>
      <c r="AP15" s="123">
        <f t="shared" si="4"/>
        <v>0</v>
      </c>
      <c r="AQ15" s="123">
        <f>IFERROR(100*AO15/'Projection_Base-case'!O15,0)</f>
        <v>0</v>
      </c>
      <c r="AR15" s="123">
        <f>IFERROR('Projection_Base-case'!Q15-Q15,0)</f>
        <v>0</v>
      </c>
      <c r="AS15" s="123">
        <f t="shared" si="5"/>
        <v>0</v>
      </c>
      <c r="AT15" s="123">
        <f>IFERROR(100*AR15/'Projection_Base-case'!Q15,0)</f>
        <v>0</v>
      </c>
      <c r="AU15" s="123">
        <f>IFERROR('Projection_Base-case'!S15-S15,0)</f>
        <v>0</v>
      </c>
      <c r="AV15" s="123">
        <f t="shared" si="6"/>
        <v>0</v>
      </c>
      <c r="AW15" s="124">
        <f>IFERROR(100*AU15/'Projection_Base-case'!S15,0)</f>
        <v>0</v>
      </c>
      <c r="AX15" s="245">
        <f>IFERROR('Projection_Base-case'!U15-U15,0)</f>
        <v>0</v>
      </c>
      <c r="AY15" s="123">
        <f t="shared" si="7"/>
        <v>0</v>
      </c>
      <c r="AZ15" s="123">
        <f>IFERROR(100*AX15/'Projection_Base-case'!U15,0)</f>
        <v>0</v>
      </c>
      <c r="BA15" s="123">
        <f>IFERROR('Projection_Base-case'!W15-W15,0)</f>
        <v>0</v>
      </c>
      <c r="BB15" s="123">
        <f t="shared" si="8"/>
        <v>0</v>
      </c>
      <c r="BC15" s="123">
        <f>IFERROR(100*BA15/'Projection_Base-case'!W15,0)</f>
        <v>0</v>
      </c>
      <c r="BD15" s="123">
        <f>IFERROR('Projection_Base-case'!Y15-Y15,0)</f>
        <v>0</v>
      </c>
      <c r="BE15" s="123">
        <f t="shared" si="9"/>
        <v>0</v>
      </c>
      <c r="BF15" s="123">
        <f>IFERROR(100*BD15/'Projection_Base-case'!Y15,0)</f>
        <v>0</v>
      </c>
      <c r="BG15" s="178">
        <f t="shared" si="22"/>
        <v>0</v>
      </c>
      <c r="BH15" s="179">
        <f t="shared" si="23"/>
        <v>0</v>
      </c>
    </row>
    <row r="16" spans="1:60" ht="15" customHeight="1">
      <c r="A16" s="165">
        <v>11</v>
      </c>
      <c r="B16" s="239">
        <f>IF('Projection_Base-case'!B16&lt;&gt;"",'Projection_Base-case'!B16,0)</f>
        <v>0</v>
      </c>
      <c r="C16" s="239">
        <f>IF('Projection_Base-case'!C16&lt;&gt;"",'Projection_Base-case'!C16,0)</f>
        <v>0</v>
      </c>
      <c r="D16" s="239">
        <f>IF('Projection_Base-case'!D16&lt;&gt;"",'Projection_Base-case'!D16,0)</f>
        <v>0</v>
      </c>
      <c r="E16" s="164" t="str">
        <f>IF(AND('Résultats medium'!$AC$3="OUI",'Résultats medium'!E15&lt;&gt;""),'Résultats medium'!E15,IF(OR(D16="PBT1",D16="PBT4",D16="PBT5",D16="PBT6",D16="PBT7",D16="PBT8",D16="PBT10"),"Scenario1",IF(OR(D16="PBT3",D16="PBT9"),"Scenario3",IF(OR(D16="PBT2"),"Scenario2",""))))</f>
        <v/>
      </c>
      <c r="F16" s="240" t="str">
        <f t="shared" si="10"/>
        <v>0</v>
      </c>
      <c r="G16" s="241" t="str">
        <f>IF(F16="Scenario1PBT1",'Medium retrofit'!$E$6,IF(F16="Scenario2PBT1",'Medium retrofit'!$F$6,IF(F16="Scenario3PBT1",'Medium retrofit'!$G$6,"")))&amp;IF(F16="Scenario1PBT2",'Medium retrofit'!$H$6,IF(F16="Scenario2PBT2",'Medium retrofit'!$I$6,IF(F16="Scenario3PBT2",'Medium retrofit'!$J$6,"")))&amp;IF(F16="Scenario1PBT3",'Medium retrofit'!$K$6,IF(F16="Scenario2PBT3",'Medium retrofit'!$L$6,IF(F16="Scenario3PBT3",'Medium retrofit'!$M$6,"")))&amp;IF(F16="Scenario1PBT4",'Medium retrofit'!$N$6,IF(F16="Scenario2PBT4",'Medium retrofit'!$O$6,IF(F16="Scenario3PBT4",'Medium retrofit'!$P$6,"")))&amp;IF(F16="Scenario1PBT5",'Medium retrofit'!$Q$6,IF(F16="Scenario2PBT5",'Medium retrofit'!$R$6,IF(F16="Scenario3PBT5",'Medium retrofit'!$S$6,"")))&amp;IF(F16="Scenario1PBT6",'Medium retrofit'!$T$6,IF(F16="Scenario2PBT6",'Medium retrofit'!$U$6,IF(F16="Scenario3PBT6",'Medium retrofit'!$V$6,"")))&amp;IF(F16="Scenario1PBT7",'Medium retrofit'!$W$6,IF(F16="Scenario2PBT7",'Medium retrofit'!$X$6,IF(F16="Scenario3PBT7",'Medium retrofit'!$Y$6,"")))&amp;IF(F16="Scenario1PBT8",'Medium retrofit'!$Z$6,IF(F16="Scenario2PBT8",'Medium retrofit'!$AA$6,IF(F16="Scenario3PBT8",'Medium retrofit'!$AB$6,"")))&amp;IF(F16="Scenario1PBT9",'Medium retrofit'!$AC$6,IF(F16="Scenario2PBT9",'Medium retrofit'!$AD$6,IF(F16="Scenario3PBT9",'Medium retrofit'!$AE$6,"")))&amp;IF(F16="Scenario1PBT10",'Medium retrofit'!$AF$6,IF(F16="Scenario2PBT10",'Medium retrofit'!$AG$6,IF(F16="Scenario3PBT10",'Medium retrofit'!$AH$6,"")))&amp;IF(F16="Scenario1PBT11",'Medium retrofit'!$AI$6,IF(F16="Scenario2PBT11",'Medium retrofit'!$AJ$6,IF(F16="Scenario3PBT11",'Medium retrofit'!$AK$6,"")))&amp;IF(F16="Scenario1PBT12",'Medium retrofit'!$AL$6,IF(F16="Scenario2PBT12",'Medium retrofit'!$AM$6,IF(F16="Scenario3PBT12",'Medium retrofit'!$AN$6,"")))&amp;IF(F16="Scenario1PBT13",'Medium retrofit'!$AO$6,IF(F16="Scenario2PBT13",'Medium retrofit'!$AP$6,IF(F16="Scenario3PBT13",'Medium retrofit'!$AQ$6,"")))&amp;IF(F16="Scenario1PBT14",'Medium retrofit'!$AR$6,IF(F16="Scenario2PBT14",'Medium retrofit'!$AS$6,IF(F16="Scenario3PBT14",'Medium retrofit'!$AT$6,"")))&amp;IF(F16="Scenario1PBT15",'Medium retrofit'!$AU$6,IF(F16="Scenario2PBT15",'Medium retrofit'!$AV$6,IF(F16="Scenario3PBT15",'Medium retrofit'!$AW$6,"")))</f>
        <v/>
      </c>
      <c r="H16" s="123">
        <f t="shared" si="11"/>
        <v>0</v>
      </c>
      <c r="I16" s="239" t="str">
        <f>IF(F16="Scenario1PBT1",'Medium retrofit'!$E$16,IF(F16="Scenario2PBT1",'Medium retrofit'!$F$16,IF(F16="Scenario3PBT1",'Medium retrofit'!$G$16,"")))&amp;IF(F16="Scenario1PBT2",'Medium retrofit'!$H$16,IF(F16="Scenario2PBT2",'Medium retrofit'!$I$16,IF(F16="Scenario3PBT2",'Medium retrofit'!$J$16,"")))&amp;IF(F16="Scenario1PBT3",'Medium retrofit'!$K$16,IF(F16="Scenario2PBT3",'Medium retrofit'!$L$16,IF(F16="Scenario3PBT3",'Medium retrofit'!$M$16,"")))&amp;IF(F16="Scenario1PBT4",'Medium retrofit'!$N$16,IF(F16="Scenario2PBT4",'Medium retrofit'!$O$16,IF(F16="Scenario3PBT4",'Medium retrofit'!$P$16,"")))&amp;IF(F16="Scenario1PBT5",'Medium retrofit'!$Q$16,IF(F16="Scenario2PBT5",'Medium retrofit'!$R$16,IF(F16="Scenario3PBT5",'Medium retrofit'!$S$16,"")))&amp;IF(F16="Scenario1PBT6",'Medium retrofit'!$T$16,IF(F16="Scenario2PBT6",'Medium retrofit'!$U$16,IF(F16="Scenario3PBT6",'Medium retrofit'!$V$16,"")))&amp;IF(F16="Scenario1PBT7",'Medium retrofit'!$W$16,IF(F16="Scenario2PBT7",'Medium retrofit'!$X$16,IF(F16="Scenario3PBT7",'Medium retrofit'!$Y$16,"")))&amp;IF(F16="Scenario1PBT8",'Medium retrofit'!$Z$16,IF(F16="Scenario2PBT8",'Medium retrofit'!$AA$16,IF(F16="Scenario3PBT8",'Medium retrofit'!$AB$16,"")))&amp;IF(F16="Scenario1PBT9",'Medium retrofit'!$AC$16,IF(F16="Scenario2PBT9",'Medium retrofit'!$AD$16,IF(F16="Scenario3PBT9",'Medium retrofit'!$AE$16,"")))&amp;IF(F16="Scenario1PBT10",'Medium retrofit'!$AF$16,IF(F16="Scenario2PBT10",'Medium retrofit'!$AG$16,IF(F16="Scenario3PBT10",'Medium retrofit'!$AH$16,"")))&amp;IF(F16="Scenario1PBT11",'Medium retrofit'!$AI$16,IF(F16="Scenario2PBT11",'Medium retrofit'!$AJ$16,IF(F16="Scenario3PBT11",'Medium retrofit'!$AK$16,"")))&amp;IF(F16="Scenario1PBT12",'Medium retrofit'!$AL$16,IF(F16="Scenario2PBT12",'Medium retrofit'!$AM$16,IF(F16="Scenario3PBT12",'Medium retrofit'!$AN$16,"")))&amp;IF(F16="Scenario1PBT13",'Medium retrofit'!$AO$16,IF(F16="Scenario2PBT13",'Medium retrofit'!$AP$16,IF(F16="Scenario3PBT13",'Medium retrofit'!$AQ$16,"")))&amp;IF(F16="Scenario1PBT14",'Medium retrofit'!$AR$16,IF(F16="Scenario2PBT14",'Medium retrofit'!$AS$16,IF(F16="Scenario3PBT14",'Medium retrofit'!$AT$16,"")))&amp;IF(F16="Scenario1PBT15",'Medium retrofit'!$AU$16,IF(F16="Scenario2PBT15",'Medium retrofit'!$AV$16,IF(F16="Scenario3PBT15",'Medium retrofit'!$AW$16,"")))</f>
        <v/>
      </c>
      <c r="J16" s="123">
        <f t="shared" si="12"/>
        <v>0</v>
      </c>
      <c r="K16" s="123" t="str">
        <f>IF(F16="Scenario1PBT1",'Medium retrofit'!$E$18,IF(F16="Scenario2PBT1",'Medium retrofit'!$F$18,IF(F16="Scenario3PBT1",'Medium retrofit'!$G$18,"")))&amp;IF(F16="Scenario1PBT2",'Medium retrofit'!$H$18,IF(F16="Scenario2PBT2",'Medium retrofit'!$I$18,IF(F16="Scenario3PBT2",'Medium retrofit'!$J$18,"")))&amp;IF(F16="Scenario1PBT3",'Medium retrofit'!$K$18,IF(F16="Scenario2PBT3",'Medium retrofit'!$L$18,IF(F16="Scenario3PBT3",'Medium retrofit'!$M$18,"")))&amp;IF(F16="Scenario1PBT4",'Medium retrofit'!$N$18,IF(F16="Scenario2PBT4",'Medium retrofit'!$O$18,IF(F16="Scenario3PBT4",'Medium retrofit'!$P$18,"")))&amp;IF(F16="Scenario1PBT5",'Medium retrofit'!$Q$18,IF(F16="Scenario2PBT5",'Medium retrofit'!$R$18,IF(F16="Scenario3PBT5",'Medium retrofit'!$S$18,"")))&amp;IF(F16="Scenario1PBT6",'Medium retrofit'!$T$18,IF(F16="Scenario2PBT6",'Medium retrofit'!$U$18,IF(F16="Scenario3PBT6",'Medium retrofit'!$V$18,"")))&amp;IF(F16="Scenario1PBT7",'Medium retrofit'!$W$18,IF(F16="Scenario2PBT7",'Medium retrofit'!$X$18,IF(F16="Scenario3PBT7",'Medium retrofit'!$Y$18,"")))&amp;IF(F16="Scenario1PBT8",'Medium retrofit'!$Z$18,IF(F16="Scenario2PBT8",'Medium retrofit'!$AA$18,IF(F16="Scenario3PBT8",'Medium retrofit'!$AB$18,"")))&amp;IF(F16="Scenario1PBT9",'Medium retrofit'!$AC$18,IF(F16="Scenario2PBT9",'Medium retrofit'!$AD$18,IF(F16="Scenario3PBT9",'Medium retrofit'!$AE$18,"")))&amp;IF(F16="Scenario1PBT10",'Medium retrofit'!$AF$18,IF(F16="Scenario2PBT10",'Medium retrofit'!$AG$18,IF(F16="Scenario3PBT10",'Medium retrofit'!$AH$18,"")))&amp;IF(F16="Scenario1PBT11",'Medium retrofit'!$AI$18,IF(F16="Scenario2PBT11",'Medium retrofit'!$AJ$18,IF(F16="Scenario3PBT11",'Medium retrofit'!$AK$18,"")))&amp;IF(F16="Scenario1PBT12",'Medium retrofit'!$AL$18,IF(F16="Scenario2PBT12",'Medium retrofit'!$AM$18,IF(F16="Scenario3PBT12",'Medium retrofit'!$AN$18,"")))&amp;IF(F16="Scenario1PBT13",'Medium retrofit'!$AO$18,IF(F16="Scenario2PBT13",'Medium retrofit'!$AP$18,IF(F16="Scenario3PBT13",'Medium retrofit'!$AQ$18,"")))&amp;IF(F16="Scenario1PBT14",'Medium retrofit'!$AR$18,IF(F16="Scenario2PBT14",'Medium retrofit'!$AS$18,IF(F16="Scenario3PBT14",'Medium retrofit'!$AT$18,"")))&amp;IF(F16="Scenario1PBT15",'Medium retrofit'!$AU$18,IF(F16="Scenario2PBT15",'Medium retrofit'!$AV$18,IF(F16="Scenario3PBT15",'Medium retrofit'!$AW$18,"")))</f>
        <v/>
      </c>
      <c r="L16" s="123">
        <f t="shared" si="13"/>
        <v>0</v>
      </c>
      <c r="M16" s="123" t="str">
        <f>IF(F16="Scenario1PBT1",'Medium retrofit'!$E$20,IF(F16="Scenario2PBT1",'Medium retrofit'!$F$20,IF(F16="Scenario3PBT1",'Medium retrofit'!$G$20,"")))&amp;IF(F16="Scenario1PBT2",'Medium retrofit'!$H$20,IF(F16="Scenario2PBT2",'Medium retrofit'!$I$20,IF(F16="Scenario3PBT2",'Medium retrofit'!$J$20,"")))&amp;IF(F16="Scenario1PBT3",'Medium retrofit'!$K$20,IF(F16="Scenario2PBT3",'Medium retrofit'!$L$20,IF(F16="Scenario3PBT3",'Medium retrofit'!$M$20,"")))&amp;IF(F16="Scenario1PBT4",'Medium retrofit'!$N$20,IF(F16="Scenario2PBT4",'Medium retrofit'!$O$20,IF(F16="Scenario3PBT4",'Medium retrofit'!$P$20,"")))&amp;IF(F16="Scenario1PBT5",'Medium retrofit'!$Q$20,IF(F16="Scenario2PBT5",'Medium retrofit'!$R$20,IF(F16="Scenario3PBT5",'Medium retrofit'!$S$20,"")))&amp;IF(F16="Scenario1PBT6",'Medium retrofit'!$T$20,IF(F16="Scenario2PBT6",'Medium retrofit'!$U$20,IF(F16="Scenario3PBT6",'Medium retrofit'!$V$20,"")))&amp;IF(F16="Scenario1PBT7",'Medium retrofit'!$W$20,IF(F16="Scenario2PBT7",'Medium retrofit'!$X$20,IF(F16="Scenario3PBT7",'Medium retrofit'!$Y$20,"")))&amp;IF(F16="Scenario1PBT8",'Medium retrofit'!$Z$20,IF(F16="Scenario2PBT8",'Medium retrofit'!$AA$20,IF(F16="Scenario3PBT8",'Medium retrofit'!$AB$20,"")))&amp;IF(F16="Scenario1PBT9",'Medium retrofit'!$AC$20,IF(F16="Scenario2PBT9",'Medium retrofit'!$AD$20,IF(F16="Scenario3PBT9",'Medium retrofit'!$AE$20,"")))&amp;IF(F16="Scenario1PBT10",'Medium retrofit'!$AF$20,IF(F16="Scenario2PBT10",'Medium retrofit'!$AG$20,IF(F16="Scenario3PBT10",'Medium retrofit'!$AH$20,"")))&amp;IF(F16="Scenario1PBT11",'Medium retrofit'!$AI$20,IF(F16="Scenario2PBT11",'Medium retrofit'!$AJ$20,IF(F16="Scenario3PBT11",'Medium retrofit'!$AK$20,"")))&amp;IF(F16="Scenario1PBT12",'Medium retrofit'!$AL$20,IF(F16="Scenario2PBT12",'Medium retrofit'!$AM$20,IF(F16="Scenario3PBT12",'Medium retrofit'!$AN$20,"")))&amp;IF(F16="Scenario1PBT13",'Medium retrofit'!$AO$20,IF(F16="Scenario2PBT13",'Medium retrofit'!$AP$20,IF(F16="Scenario3PBT13",'Medium retrofit'!$AQ$20,"")))&amp;IF(F16="Scenario1PBT14",'Medium retrofit'!$AR$20,IF(F16="Scenario2PBT14",'Medium retrofit'!$AS$20,IF(F16="Scenario3PBT14",'Medium retrofit'!$AT$20,"")))&amp;IF(F16="Scenario1PBT15",'Medium retrofit'!$AU$20,IF(F16="Scenario2PBT15",'Medium retrofit'!$AV$20,IF(F16="Scenario3PBT15",'Medium retrofit'!$AW$20,"")))</f>
        <v/>
      </c>
      <c r="N16" s="124">
        <f t="shared" si="14"/>
        <v>0</v>
      </c>
      <c r="O16" s="245" t="str">
        <f>IF(F16="Scenario1PBT1",'Medium retrofit'!$E$23,IF(F16="Scenario2PBT1",'Medium retrofit'!$F$23,IF(F16="Scenario3PBT1",'Medium retrofit'!$G$23,"")))&amp;IF(F16="Scenario1PBT2",'Medium retrofit'!$H$23,IF(F16="Scenario2PBT2",'Medium retrofit'!$I$23,IF(F16="Scenario3PBT2",'Medium retrofit'!$J$23,"")))&amp;IF(F16="Scenario1PBT3",'Medium retrofit'!$K$23,IF(F16="Scenario2PBT3",'Medium retrofit'!$L$23,IF(F16="Scenario3PBT3",'Medium retrofit'!$M$23,"")))&amp;IF(F16="Scenario1PBT4",'Medium retrofit'!$N$23,IF(F16="Scenario2PBT4",'Medium retrofit'!$O$23,IF(F16="Scenario3PBT4",'Medium retrofit'!$P$23,"")))&amp;IF(F16="Scenario1PBT5",'Medium retrofit'!$Q$23,IF(F16="Scenario2PBT5",'Medium retrofit'!$R$23,IF(F16="Scenario3PBT5",'Medium retrofit'!$S$23,"")))&amp;IF(F16="Scenario1PBT6",'Medium retrofit'!$T$23,IF(F16="Scenario2PBT6",'Medium retrofit'!$U$23,IF(F16="Scenario3PBT6",'Medium retrofit'!$V$23,"")))&amp;IF(F16="Scenario1PBT7",'Medium retrofit'!$W$23,IF(F16="Scenario2PBT7",'Medium retrofit'!$X$23,IF(F16="Scenario3PBT7",'Medium retrofit'!$Y$23,"")))&amp;IF(F16="Scenario1PBT8",'Medium retrofit'!$Z$23,IF(F16="Scenario2PBT8",'Medium retrofit'!$AA$23,IF(F16="Scenario3PBT8",'Medium retrofit'!$AB$23,"")))&amp;IF(F16="Scenario1PBT9",'Medium retrofit'!$AC$23,IF(F16="Scenario2PBT9",'Medium retrofit'!$AD$23,IF(F16="Scenario3PBT9",'Medium retrofit'!$AE$23,"")))&amp;IF(F16="Scenario1PBT10",'Medium retrofit'!$AF$23,IF(F16="Scenario2PBT10",'Medium retrofit'!$AG$23,IF(F16="Scenario3PBT10",'Medium retrofit'!$AH$23,"")))&amp;IF(F16="Scenario1PBT11",'Medium retrofit'!$AI$23,IF(F16="Scenario2PBT11",'Medium retrofit'!$AJ$23,IF(F16="Scenario3PBT11",'Medium retrofit'!$AK$23,"")))&amp;IF(F16="Scenario1PBT12",'Medium retrofit'!$AL$23,IF(F16="Scenario2PBT12",'Medium retrofit'!$AM$23,IF(F16="Scenario3PBT12",'Medium retrofit'!$AN$23,"")))&amp;IF(F16="Scenario1PBT13",'Medium retrofit'!$AO$23,IF(F16="Scenario2PBT13",'Medium retrofit'!$AP$23,IF(F16="Scenario3PBT13",'Medium retrofit'!$AQ$23,"")))&amp;IF(F16="Scenario1PBT14",'Medium retrofit'!$AR$23,IF(F16="Scenario2PBT14",'Medium retrofit'!$AS$23,IF(F16="Scenario3PBT14",'Medium retrofit'!$AT$23,"")))&amp;IF(F16="Scenario1PBT15",'Medium retrofit'!$AU$23,IF(F16="Scenario2PBT15",'Medium retrofit'!$AV$23,IF(F16="Scenario3PBT15",'Medium retrofit'!$AW$23,"")))</f>
        <v/>
      </c>
      <c r="P16" s="123">
        <f t="shared" si="15"/>
        <v>0</v>
      </c>
      <c r="Q16" s="123" t="str">
        <f>IF(F16="Scenario1PBT1",'Medium retrofit'!$E$25,IF(F16="Scenario2PBT1",'Medium retrofit'!$F$25,IF(F16="Scenario3PBT1",'Medium retrofit'!$G$25,"")))&amp;IF(F16="Scenario1PBT2",'Medium retrofit'!$H$25,IF(F16="Scenario2PBT2",'Medium retrofit'!$I$25,IF(F16="Scenario3PBT2",'Medium retrofit'!$J$25,"")))&amp;IF(F16="Scenario1PBT3",'Medium retrofit'!$K$25,IF(F16="Scenario2PBT3",'Medium retrofit'!$L$25,IF(F16="Scenario3PBT3",'Medium retrofit'!$M$25,"")))&amp;IF(F16="Scenario1PBT4",'Medium retrofit'!$N$25,IF(F16="Scenario2PBT4",'Medium retrofit'!$O$25,IF(F16="Scenario3PBT4",'Medium retrofit'!$P$25,"")))&amp;IF(F16="Scenario1PBT5",'Medium retrofit'!$Q$25,IF(F16="Scenario2PBT5",'Medium retrofit'!$R$25,IF(F16="Scenario3PBT5",'Medium retrofit'!$S$25,"")))&amp;IF(F16="Scenario1PBT6",'Medium retrofit'!$T$25,IF(F16="Scenario2PBT6",'Medium retrofit'!$U$25,IF(F16="Scenario3PBT6",'Medium retrofit'!$V$25,"")))&amp;IF(F16="Scenario1PBT7",'Medium retrofit'!$W$25,IF(F16="Scenario2PBT7",'Medium retrofit'!$X$25,IF(F16="Scenario3PBT7",'Medium retrofit'!$Y$25,"")))&amp;IF(F16="Scenario1PBT8",'Medium retrofit'!$Z$25,IF(F16="Scenario2PBT8",'Medium retrofit'!$AA$25,IF(F16="Scenario3PBT8",'Medium retrofit'!$AB$25,"")))&amp;IF(F16="Scenario1PBT9",'Medium retrofit'!$AC$25,IF(F16="Scenario2PBT9",'Medium retrofit'!$AD$25,IF(F16="Scenario3PBT9",'Medium retrofit'!$AE$25,"")))&amp;IF(F16="Scenario1PBT10",'Medium retrofit'!$AF$25,IF(F16="Scenario2PBT10",'Medium retrofit'!$AG$25,IF(F16="Scenario3PBT10",'Medium retrofit'!$AH$25,"")))&amp;IF(F16="Scenario1PBT11",'Medium retrofit'!$AI$25,IF(F16="Scenario2PBT11",'Medium retrofit'!$AJ$25,IF(F16="Scenario3PBT11",'Medium retrofit'!$AK$25,"")))&amp;IF(F16="Scenario1PBT12",'Medium retrofit'!$AL$25,IF(F16="Scenario2PBT12",'Medium retrofit'!$AM$25,IF(F16="Scenario3PBT12",'Medium retrofit'!$AN$25,"")))&amp;IF(F16="Scenario1PBT13",'Medium retrofit'!$AO$25,IF(F16="Scenario2PBT13",'Medium retrofit'!$AP$25,IF(F16="Scenario3PBT13",'Medium retrofit'!$AQ$25,"")))&amp;IF(F16="Scenario1PBT14",'Medium retrofit'!$AR$25,IF(F16="Scenario2PBT14",'Medium retrofit'!$AS$25,IF(F16="Scenario3PBT14",'Medium retrofit'!$AT$25,"")))&amp;IF(F16="Scenario1PBT15",'Medium retrofit'!$AU$25,IF(F16="Scenario2PBT15",'Medium retrofit'!$AV$25,IF(F16="Scenario3PBT15",'Medium retrofit'!$AW$25,"")))</f>
        <v/>
      </c>
      <c r="R16" s="123">
        <f t="shared" si="16"/>
        <v>0</v>
      </c>
      <c r="S16" s="123" t="str">
        <f>IF(F16="Scenario1PBT1",'Medium retrofit'!$E$27,IF(F16="Scenario2PBT1",'Medium retrofit'!$F$27,IF(F16="Scenario3PBT1",'Medium retrofit'!$G$27,"")))&amp;IF(F16="Scenario1PBT2",'Medium retrofit'!$H$27,IF(F16="Scenario2PBT2",'Medium retrofit'!$I$27,IF(F16="Scenario3PBT2",'Medium retrofit'!$J$27,"")))&amp;IF(F16="Scenario1PBT3",'Medium retrofit'!$K$27,IF(F16="Scenario2PBT3",'Medium retrofit'!$L$27,IF(F16="Scenario3PBT3",'Medium retrofit'!$M$27,"")))&amp;IF(F16="Scenario1PBT4",'Medium retrofit'!$N$27,IF(F16="Scenario2PBT4",'Medium retrofit'!$O$27,IF(F16="Scenario3PBT4",'Medium retrofit'!$P$27,"")))&amp;IF(F16="Scenario1PBT5",'Medium retrofit'!$Q$27,IF(F16="Scenario2PBT5",'Medium retrofit'!$R$27,IF(F16="Scenario3PBT5",'Medium retrofit'!$S$27,"")))&amp;IF(F16="Scenario1PBT6",'Medium retrofit'!$T$27,IF(F16="Scenario2PBT6",'Medium retrofit'!$U$27,IF(F16="Scenario3PBT6",'Medium retrofit'!$V$27,"")))&amp;IF(F16="Scenario1PBT7",'Medium retrofit'!$W$27,IF(F16="Scenario2PBT7",'Medium retrofit'!$X$27,IF(F16="Scenario3PBT7",'Medium retrofit'!$Y$27,"")))&amp;IF(F16="Scenario1PBT8",'Medium retrofit'!$Z$27,IF(F16="Scenario2PBT8",'Medium retrofit'!$AA$27,IF(F16="Scenario3PBT8",'Medium retrofit'!$AB$27,"")))&amp;IF(F16="Scenario1PBT9",'Medium retrofit'!$AC$27,IF(F16="Scenario2PBT9",'Medium retrofit'!$AD$27,IF(F16="Scenario3PBT9",'Medium retrofit'!$AE$27,"")))&amp;IF(F16="Scenario1PBT10",'Medium retrofit'!$AF$27,IF(F16="Scenario2PBT10",'Medium retrofit'!$AG$27,IF(F16="Scenario3PBT10",'Medium retrofit'!$AH$27,"")))&amp;IF(F16="Scenario1PBT11",'Medium retrofit'!$AI$27,IF(F16="Scenario2PBT11",'Medium retrofit'!$AJ$27,IF(F16="Scenario3PBT11",'Medium retrofit'!$AK$27,"")))&amp;IF(F16="Scenario1PBT12",'Medium retrofit'!$AL$27,IF(F16="Scenario2PBT12",'Medium retrofit'!$AM$27,IF(F16="Scenario3PBT12",'Medium retrofit'!$AN$27,"")))&amp;IF(F16="Scenario1PBT13",'Medium retrofit'!$AO$27,IF(F16="Scenario2PBT13",'Medium retrofit'!$AP$27,IF(F16="Scenario3PBT13",'Medium retrofit'!$AQ$27,"")))&amp;IF(F16="Scenario1PBT14",'Medium retrofit'!$AR$27,IF(F16="Scenario2PBT14",'Medium retrofit'!$AS$27,IF(F16="Scenario3PBT14",'Medium retrofit'!$AT$27,"")))&amp;IF(F16="Scenario1PBT15",'Medium retrofit'!$AU$27,IF(F16="Scenario2PBT15",'Medium retrofit'!$AV$27,IF(F16="Scenario3PBT15",'Medium retrofit'!$AW$27,"")))</f>
        <v/>
      </c>
      <c r="T16" s="246">
        <f t="shared" si="17"/>
        <v>0</v>
      </c>
      <c r="U16" s="245" t="str">
        <f>IF(F16="Scenario1PBT1",'Medium retrofit'!$E$38,IF(F16="Scenario2PBT1",'Medium retrofit'!$F$38,IF(F16="Scenario3PBT1",'Medium retrofit'!$G$38,"")))&amp;IF(F16="Scenario1PBT2",'Medium retrofit'!$H$38,IF(F16="Scenario2PBT2",'Medium retrofit'!$I$38,IF(F16="Scenario3PBT2",'Medium retrofit'!$J$38,"")))&amp;IF(F16="Scenario1PBT3",'Medium retrofit'!$K$38,IF(F16="Scenario2PBT3",'Medium retrofit'!$L$38,IF(F16="Scenario3PBT3",'Medium retrofit'!$M$38,"")))&amp;IF(F16="Scenario1PBT4",'Medium retrofit'!$N$38,IF(F16="Scenario2PBT4",'Medium retrofit'!$O$38,IF(F16="Scenario3PBT4",'Medium retrofit'!$P$38,"")))&amp;IF(F16="Scenario1PBT5",'Medium retrofit'!$Q$38,IF(F16="Scenario2PBT5",'Medium retrofit'!$R$38,IF(F16="Scenario3PBT5",'Medium retrofit'!$S$38,"")))&amp;IF(F16="Scenario1PBT6",'Medium retrofit'!$T$38,IF(F16="Scenario2PBT6",'Medium retrofit'!$U$38,IF(F16="Scenario3PBT6",'Medium retrofit'!$V$38,"")))&amp;IF(F16="Scenario1PBT7",'Medium retrofit'!$W$38,IF(F16="Scenario2PBT7",'Medium retrofit'!$X$38,IF(F16="Scenario3PBT7",'Medium retrofit'!$Y$38,"")))&amp;IF(F16="Scenario1PBT8",'Medium retrofit'!$Z$38,IF(F16="Scenario2PBT8",'Medium retrofit'!$AA$38,IF(F16="Scenario3PBT8",'Medium retrofit'!$AB$38,"")))&amp;IF(F16="Scenario1PBT9",'Medium retrofit'!$AC$38,IF(F16="Scenario2PBT9",'Medium retrofit'!$AD$38,IF(F16="Scenario3PBT9",'Medium retrofit'!$AE$38,"")))&amp;IF(F16="Scenario1PBT10",'Medium retrofit'!$AF$38,IF(F16="Scenario2PBT10",'Medium retrofit'!$AG$38,IF(F16="Scenario3PBT10",'Medium retrofit'!$AH$38,"")))&amp;IF(F16="Scenario1PBT11",'Medium retrofit'!$AI$38,IF(F16="Scenario2PBT11",'Medium retrofit'!$AJ$38,IF(F16="Scenario3PBT11",'Medium retrofit'!$AK$38,"")))&amp;IF(F16="Scenario1PBT12",'Medium retrofit'!$AL$38,IF(F16="Scenario2PBT12",'Medium retrofit'!$AM$38,IF(F16="Scenario3PBT12",'Medium retrofit'!$AN$38,"")))&amp;IF(F16="Scenario1PBT13",'Medium retrofit'!$AO$38,IF(F16="Scenario2PBT13",'Medium retrofit'!$AP$38,IF(F16="Scenario3PBT13",'Medium retrofit'!$AQ$38,"")))&amp;IF(F16="Scenario1PBT14",'Medium retrofit'!$AR$38,IF(F16="Scenario2PBT14",'Medium retrofit'!$AS$38,IF(F16="Scenario3PBT14",'Medium retrofit'!$AT$38,"")))&amp;IF(F16="Scenario1PBT15",'Medium retrofit'!$AU$38,IF(F16="Scenario2PBT15",'Medium retrofit'!$AV$38,IF(F16="Scenario3PBT15",'Medium retrofit'!$AW$38,"")))</f>
        <v/>
      </c>
      <c r="V16" s="123">
        <f t="shared" si="18"/>
        <v>0</v>
      </c>
      <c r="W16" s="123" t="str">
        <f>IF(F16="Scenario1PBT1",'Medium retrofit'!$E$40,IF(F16="Scenario2PBT1",'Medium retrofit'!$F$40,IF(F16="Scenario3PBT1",'Medium retrofit'!$G$40,"")))&amp;IF(F16="Scenario1PBT2",'Medium retrofit'!$H$40,IF(F16="Scenario2PBT2",'Medium retrofit'!$I$40,IF(F16="Scenario3PBT2",'Medium retrofit'!$J$40,"")))&amp;IF(F16="Scenario1PBT3",'Medium retrofit'!$K$40,IF(F16="Scenario2PBT3",'Medium retrofit'!$L$40,IF(F16="Scenario3PBT3",'Medium retrofit'!$M$40,"")))&amp;IF(F16="Scenario1PBT4",'Medium retrofit'!$N$40,IF(F16="Scenario2PBT4",'Medium retrofit'!$O$40,IF(F16="Scenario3PBT4",'Medium retrofit'!$P$40,"")))&amp;IF(F16="Scenario1PBT5",'Medium retrofit'!$Q$40,IF(F16="Scenario2PBT5",'Medium retrofit'!$R$40,IF(F16="Scenario3PBT5",'Medium retrofit'!$S$40,"")))&amp;IF(F16="Scenario1PBT6",'Medium retrofit'!$T$40,IF(F16="Scenario2PBT6",'Medium retrofit'!$U$40,IF(F16="Scenario3PBT6",'Medium retrofit'!$V$40,"")))&amp;IF(F16="Scenario1PBT7",'Medium retrofit'!$W$40,IF(F16="Scenario2PBT7",'Medium retrofit'!$X$40,IF(F16="Scenario3PBT7",'Medium retrofit'!$Y$40,"")))&amp;IF(F16="Scenario1PBT8",'Medium retrofit'!$Z$40,IF(F16="Scenario2PBT8",'Medium retrofit'!$AA$40,IF(F16="Scenario3PBT8",'Medium retrofit'!$AB$40,"")))&amp;IF(F16="Scenario1PBT9",'Medium retrofit'!$AC$40,IF(F16="Scenario2PBT9",'Medium retrofit'!$AD$40,IF(F16="Scenario3PBT9",'Medium retrofit'!$AE$40,"")))&amp;IF(F16="Scenario1PBT10",'Medium retrofit'!$AF$40,IF(F16="Scenario2PBT10",'Medium retrofit'!$AG$40,IF(F16="Scenario3PBT10",'Medium retrofit'!$AH$40,"")))&amp;IF(F16="Scenario1PBT11",'Medium retrofit'!$AI$40,IF(F16="Scenario2PBT11",'Medium retrofit'!$AJ$40,IF(F16="Scenario3PBT11",'Medium retrofit'!$AK$40,"")))&amp;IF(F16="Scenario1PBT12",'Medium retrofit'!$AL$40,IF(F16="Scenario2PBT12",'Medium retrofit'!$AM$40,IF(F16="Scenario3PBT12",'Medium retrofit'!$AN$40,"")))&amp;IF(F16="Scenario1PBT13",'Medium retrofit'!$AO$40,IF(F16="Scenario2PBT13",'Medium retrofit'!$AP$40,IF(F16="Scenario3PBT13",'Medium retrofit'!$AQ$40,"")))&amp;IF(F16="Scenario1PBT14",'Medium retrofit'!$AR$40,IF(F16="Scenario2PBT14",'Medium retrofit'!$AS$40,IF(F16="Scenario3PBT14",'Medium retrofit'!$AT$40,"")))&amp;IF(F16="Scenario1PBT15",'Medium retrofit'!$AU$40,IF(F16="Scenario2PBT15",'Medium retrofit'!$AV$40,IF(F16="Scenario3PBT15",'Medium retrofit'!$AW$40,"")))</f>
        <v/>
      </c>
      <c r="X16" s="123">
        <f t="shared" si="19"/>
        <v>0</v>
      </c>
      <c r="Y16" s="123" t="str">
        <f>IF(F16="Scenario1PBT1",'Medium retrofit'!$E$42,IF(F16="Scenario2PBT1",'Medium retrofit'!$F$42,IF(F16="Scenario3PBT1",'Medium retrofit'!$G$42,"")))&amp;IF(F16="Scenario1PBT2",'Medium retrofit'!$H$42,IF(F16="Scenario2PBT2",'Medium retrofit'!$I$42,IF(F16="Scenario3PBT2",'Medium retrofit'!$J$42,"")))&amp;IF(F16="Scenario1PBT3",'Medium retrofit'!$K$42,IF(F16="Scenario2PBT3",'Medium retrofit'!$L$42,IF(F16="Scenario3PBT3",'Medium retrofit'!$M$42,"")))&amp;IF(F16="Scenario1PBT4",'Medium retrofit'!$N$42,IF(F16="Scenario2PBT4",'Medium retrofit'!$O$42,IF(F16="Scenario3PBT4",'Medium retrofit'!$P$42,"")))&amp;IF(F16="Scenario1PBT5",'Medium retrofit'!$Q$42,IF(F16="Scenario2PBT5",'Medium retrofit'!$R$42,IF(F16="Scenario3PBT5",'Medium retrofit'!$S$42,"")))&amp;IF(F16="Scenario1PBT6",'Medium retrofit'!$T$42,IF(F16="Scenario2PBT6",'Medium retrofit'!$U$42,IF(F16="Scenario3PBT6",'Medium retrofit'!$V$42,"")))&amp;IF(F16="Scenario1PBT7",'Medium retrofit'!$W$42,IF(F16="Scenario2PBT7",'Medium retrofit'!$X$42,IF(F16="Scenario3PBT7",'Medium retrofit'!$Y$42,"")))&amp;IF(F16="Scenario1PBT8",'Medium retrofit'!$Z$42,IF(F16="Scenario2PBT8",'Medium retrofit'!$AA$42,IF(F16="Scenario3PBT8",'Medium retrofit'!$AB$42,"")))&amp;IF(F16="Scenario1PBT9",'Medium retrofit'!$AC$42,IF(F16="Scenario2PBT9",'Medium retrofit'!$AD$42,IF(F16="Scenario3PBT9",'Medium retrofit'!$AE$42,"")))&amp;IF(F16="Scenario1PBT10",'Medium retrofit'!$AF$42,IF(F16="Scenario2PBT10",'Medium retrofit'!$AG$42,IF(F16="Scenario3PBT10",'Medium retrofit'!$AH$42,"")))&amp;IF(F16="Scenario1PBT11",'Medium retrofit'!$AI$42,IF(F16="Scenario2PBT11",'Medium retrofit'!$AJ$42,IF(F16="Scenario3PBT11",'Medium retrofit'!$AK$42,"")))&amp;IF(F16="Scenario1PBT12",'Medium retrofit'!$AL$42,IF(F16="Scenario2PBT12",'Medium retrofit'!$AM$42,IF(F16="Scenario3PBT12",'Medium retrofit'!$AN$42,"")))&amp;IF(F16="Scenario1PBT13",'Medium retrofit'!$AO$42,IF(F16="Scenario2PBT13",'Medium retrofit'!$AP$42,IF(F16="Scenario3PBT13",'Medium retrofit'!$AQ$42,"")))&amp;IF(F16="Scenario1PBT14",'Medium retrofit'!$AR$42,IF(F16="Scenario2PBT14",'Medium retrofit'!$AS$42,IF(F16="Scenario3PBT14",'Medium retrofit'!$AT$42,"")))&amp;IF(F16="Scenario1PBT15",'Medium retrofit'!$AU$42,IF(F16="Scenario2PBT15",'Medium retrofit'!$AV$42,IF(F16="Scenario3PBT15",'Medium retrofit'!$AW$42,"")))</f>
        <v/>
      </c>
      <c r="Z16" s="123">
        <f t="shared" si="20"/>
        <v>0</v>
      </c>
      <c r="AA16" s="239" t="str">
        <f>IF(F16="Scenario1PBT1",'Medium retrofit'!$E$101,IF(F16="Scenario2PBT1",'Medium retrofit'!$F$101,IF(F16="Scenario3PBT1",'Medium retrofit'!$G$101,"")))&amp;IF(F16="Scenario1PBT2",'Medium retrofit'!$H$101,IF(F16="Scenario2PBT2",'Medium retrofit'!$I$101,IF(F16="Scenario3PBT2",'Medium retrofit'!$J$101,"")))&amp;IF(F16="Scenario1PBT3",'Medium retrofit'!$K$101,IF(F16="Scenario2PBT3",'Medium retrofit'!$L$101,IF(F16="Scenario3PBT3",'Medium retrofit'!$M$101,"")))&amp;IF(F16="Scenario1PBT4",'Medium retrofit'!$N$101,IF(F16="Scenario2PBT4",'Medium retrofit'!$O$101,IF(F16="Scenario3PBT4",'Medium retrofit'!$P$101,"")))&amp;IF(F16="Scenario1PBT5",'Medium retrofit'!$Q$101,IF(F16="Scenario2PBT5",'Medium retrofit'!$R$101,IF(F16="Scenario3PBT5",'Medium retrofit'!$S$101,"")))&amp;IF(F16="Scenario1PBT6",'Medium retrofit'!$T$101,IF(F16="Scenario2PBT6",'Medium retrofit'!$U$101,IF(F16="Scenario3PBT6",'Medium retrofit'!$V$101,"")))&amp;IF(F16="Scenario1PBT7",'Medium retrofit'!$W$101,IF(F16="Scenario2PBT7",'Medium retrofit'!$X$101,IF(F16="Scenario3PBT7",'Medium retrofit'!$Y$101,"")))&amp;IF(F16="Scenario1PBT8",'Medium retrofit'!$Z$101,IF(F16="Scenario2PBT8",'Medium retrofit'!$AA$101,IF(F16="Scenario3PBT8",'Medium retrofit'!$AB$101,"")))&amp;IF(F16="Scenario1PBT9",'Medium retrofit'!$AC$101,IF(F16="Scenario2PBT9",'Medium retrofit'!$AD$101,IF(F16="Scenario3PBT9",'Medium retrofit'!$AE$101,"")))&amp;IF(F16="Scenario1PBT10",'Medium retrofit'!$AF$101,IF(F16="Scenario2PBT10",'Medium retrofit'!$AG$101,IF(F16="Scenario3PBT10",'Medium retrofit'!$AH$101,"")))&amp;IF(F16="Scenario1PBT11",'Medium retrofit'!$AI$101,IF(F16="Scenario2PBT11",'Medium retrofit'!$AJ$101,IF(F16="Scenario3PBT11",'Medium retrofit'!$AK$101,"")))&amp;IF(F16="Scenario1PBT12",'Medium retrofit'!$AL$101,IF(F16="Scenario2PBT12",'Medium retrofit'!$AM$101,IF(F16="Scenario3PBT12",'Medium retrofit'!$AN$101,"")))&amp;IF(F16="Scenario1PBT13",'Medium retrofit'!$AO$101,IF(F16="Scenario2PBT13",'Medium retrofit'!$AP$101,IF(F16="Scenario3PBT13",'Medium retrofit'!$AQ$101,"")))&amp;IF(F16="Scenario1PBT14",'Medium retrofit'!$AR$101,IF(F16="Scenario2PBT14",'Medium retrofit'!$AS$101,IF(F16="Scenario3PBT14",'Medium retrofit'!$AT$101,"")))&amp;IF(F16="Scenario1PBT15",'Medium retrofit'!$AU$101,IF(F16="Scenario2PBT15",'Medium retrofit'!$AV$101,IF(F16="Scenario3PBT15",'Medium retrofit'!$AW$101,"")))</f>
        <v/>
      </c>
      <c r="AB16" s="242">
        <f t="shared" si="21"/>
        <v>0</v>
      </c>
      <c r="AC16" s="247">
        <f>IFERROR('Projection_Base-case'!G16-G16,0)</f>
        <v>0</v>
      </c>
      <c r="AD16" s="123">
        <f t="shared" si="0"/>
        <v>0</v>
      </c>
      <c r="AE16" s="123">
        <f>IFERROR(100*AC16/'Projection_Base-case'!G16,0)</f>
        <v>0</v>
      </c>
      <c r="AF16" s="123">
        <f>IFERROR('Projection_Base-case'!I16-I16,0)</f>
        <v>0</v>
      </c>
      <c r="AG16" s="123">
        <f t="shared" si="1"/>
        <v>0</v>
      </c>
      <c r="AH16" s="123">
        <f>IFERROR(100*AF16/'Projection_Base-case'!I16,0)</f>
        <v>0</v>
      </c>
      <c r="AI16" s="123">
        <f>IFERROR('Projection_Base-case'!K16-K16,0)</f>
        <v>0</v>
      </c>
      <c r="AJ16" s="123">
        <f t="shared" si="2"/>
        <v>0</v>
      </c>
      <c r="AK16" s="123">
        <f>IFERROR(100*AI16/'Projection_Base-case'!K16,0)</f>
        <v>0</v>
      </c>
      <c r="AL16" s="123">
        <f>IFERROR(M16-'Projection_Base-case'!M16,0)</f>
        <v>0</v>
      </c>
      <c r="AM16" s="123">
        <f t="shared" si="3"/>
        <v>0</v>
      </c>
      <c r="AN16" s="179">
        <f>IFERROR(IF('Projection_Base-case'!N16&gt;0,100*AM16/'Projection_Base-case'!N16,100*AM16/N16),0)</f>
        <v>0</v>
      </c>
      <c r="AO16" s="245">
        <f>IFERROR('Projection_Base-case'!O16-O16,0)</f>
        <v>0</v>
      </c>
      <c r="AP16" s="123">
        <f t="shared" si="4"/>
        <v>0</v>
      </c>
      <c r="AQ16" s="123">
        <f>IFERROR(100*AO16/'Projection_Base-case'!O16,0)</f>
        <v>0</v>
      </c>
      <c r="AR16" s="123">
        <f>IFERROR('Projection_Base-case'!Q16-Q16,0)</f>
        <v>0</v>
      </c>
      <c r="AS16" s="123">
        <f t="shared" si="5"/>
        <v>0</v>
      </c>
      <c r="AT16" s="123">
        <f>IFERROR(100*AR16/'Projection_Base-case'!Q16,0)</f>
        <v>0</v>
      </c>
      <c r="AU16" s="123">
        <f>IFERROR('Projection_Base-case'!S16-S16,0)</f>
        <v>0</v>
      </c>
      <c r="AV16" s="123">
        <f t="shared" si="6"/>
        <v>0</v>
      </c>
      <c r="AW16" s="124">
        <f>IFERROR(100*AU16/'Projection_Base-case'!S16,0)</f>
        <v>0</v>
      </c>
      <c r="AX16" s="245">
        <f>IFERROR('Projection_Base-case'!U16-U16,0)</f>
        <v>0</v>
      </c>
      <c r="AY16" s="123">
        <f t="shared" si="7"/>
        <v>0</v>
      </c>
      <c r="AZ16" s="123">
        <f>IFERROR(100*AX16/'Projection_Base-case'!U16,0)</f>
        <v>0</v>
      </c>
      <c r="BA16" s="123">
        <f>IFERROR('Projection_Base-case'!W16-W16,0)</f>
        <v>0</v>
      </c>
      <c r="BB16" s="123">
        <f t="shared" si="8"/>
        <v>0</v>
      </c>
      <c r="BC16" s="123">
        <f>IFERROR(100*BA16/'Projection_Base-case'!W16,0)</f>
        <v>0</v>
      </c>
      <c r="BD16" s="123">
        <f>IFERROR('Projection_Base-case'!Y16-Y16,0)</f>
        <v>0</v>
      </c>
      <c r="BE16" s="123">
        <f t="shared" si="9"/>
        <v>0</v>
      </c>
      <c r="BF16" s="123">
        <f>IFERROR(100*BD16/'Projection_Base-case'!Y16,0)</f>
        <v>0</v>
      </c>
      <c r="BG16" s="178">
        <f t="shared" si="22"/>
        <v>0</v>
      </c>
      <c r="BH16" s="179">
        <f t="shared" si="23"/>
        <v>0</v>
      </c>
    </row>
    <row r="17" spans="1:60">
      <c r="A17" s="165">
        <v>12</v>
      </c>
      <c r="B17" s="239">
        <f>IF('Projection_Base-case'!B17&lt;&gt;"",'Projection_Base-case'!B17,0)</f>
        <v>0</v>
      </c>
      <c r="C17" s="239">
        <f>IF('Projection_Base-case'!C17&lt;&gt;"",'Projection_Base-case'!C17,0)</f>
        <v>0</v>
      </c>
      <c r="D17" s="239">
        <f>IF('Projection_Base-case'!D17&lt;&gt;"",'Projection_Base-case'!D17,0)</f>
        <v>0</v>
      </c>
      <c r="E17" s="164" t="str">
        <f>IF(AND('Résultats medium'!$AC$3="OUI",'Résultats medium'!E16&lt;&gt;""),'Résultats medium'!E16,IF(OR(D17="PBT1",D17="PBT4",D17="PBT5",D17="PBT6",D17="PBT7",D17="PBT8",D17="PBT10"),"Scenario1",IF(OR(D17="PBT3",D17="PBT9"),"Scenario3",IF(OR(D17="PBT2"),"Scenario2",""))))</f>
        <v/>
      </c>
      <c r="F17" s="240" t="str">
        <f t="shared" si="10"/>
        <v>0</v>
      </c>
      <c r="G17" s="241" t="str">
        <f>IF(F17="Scenario1PBT1",'Medium retrofit'!$E$6,IF(F17="Scenario2PBT1",'Medium retrofit'!$F$6,IF(F17="Scenario3PBT1",'Medium retrofit'!$G$6,"")))&amp;IF(F17="Scenario1PBT2",'Medium retrofit'!$H$6,IF(F17="Scenario2PBT2",'Medium retrofit'!$I$6,IF(F17="Scenario3PBT2",'Medium retrofit'!$J$6,"")))&amp;IF(F17="Scenario1PBT3",'Medium retrofit'!$K$6,IF(F17="Scenario2PBT3",'Medium retrofit'!$L$6,IF(F17="Scenario3PBT3",'Medium retrofit'!$M$6,"")))&amp;IF(F17="Scenario1PBT4",'Medium retrofit'!$N$6,IF(F17="Scenario2PBT4",'Medium retrofit'!$O$6,IF(F17="Scenario3PBT4",'Medium retrofit'!$P$6,"")))&amp;IF(F17="Scenario1PBT5",'Medium retrofit'!$Q$6,IF(F17="Scenario2PBT5",'Medium retrofit'!$R$6,IF(F17="Scenario3PBT5",'Medium retrofit'!$S$6,"")))&amp;IF(F17="Scenario1PBT6",'Medium retrofit'!$T$6,IF(F17="Scenario2PBT6",'Medium retrofit'!$U$6,IF(F17="Scenario3PBT6",'Medium retrofit'!$V$6,"")))&amp;IF(F17="Scenario1PBT7",'Medium retrofit'!$W$6,IF(F17="Scenario2PBT7",'Medium retrofit'!$X$6,IF(F17="Scenario3PBT7",'Medium retrofit'!$Y$6,"")))&amp;IF(F17="Scenario1PBT8",'Medium retrofit'!$Z$6,IF(F17="Scenario2PBT8",'Medium retrofit'!$AA$6,IF(F17="Scenario3PBT8",'Medium retrofit'!$AB$6,"")))&amp;IF(F17="Scenario1PBT9",'Medium retrofit'!$AC$6,IF(F17="Scenario2PBT9",'Medium retrofit'!$AD$6,IF(F17="Scenario3PBT9",'Medium retrofit'!$AE$6,"")))&amp;IF(F17="Scenario1PBT10",'Medium retrofit'!$AF$6,IF(F17="Scenario2PBT10",'Medium retrofit'!$AG$6,IF(F17="Scenario3PBT10",'Medium retrofit'!$AH$6,"")))&amp;IF(F17="Scenario1PBT11",'Medium retrofit'!$AI$6,IF(F17="Scenario2PBT11",'Medium retrofit'!$AJ$6,IF(F17="Scenario3PBT11",'Medium retrofit'!$AK$6,"")))&amp;IF(F17="Scenario1PBT12",'Medium retrofit'!$AL$6,IF(F17="Scenario2PBT12",'Medium retrofit'!$AM$6,IF(F17="Scenario3PBT12",'Medium retrofit'!$AN$6,"")))&amp;IF(F17="Scenario1PBT13",'Medium retrofit'!$AO$6,IF(F17="Scenario2PBT13",'Medium retrofit'!$AP$6,IF(F17="Scenario3PBT13",'Medium retrofit'!$AQ$6,"")))&amp;IF(F17="Scenario1PBT14",'Medium retrofit'!$AR$6,IF(F17="Scenario2PBT14",'Medium retrofit'!$AS$6,IF(F17="Scenario3PBT14",'Medium retrofit'!$AT$6,"")))&amp;IF(F17="Scenario1PBT15",'Medium retrofit'!$AU$6,IF(F17="Scenario2PBT15",'Medium retrofit'!$AV$6,IF(F17="Scenario3PBT15",'Medium retrofit'!$AW$6,"")))</f>
        <v/>
      </c>
      <c r="H17" s="123">
        <f t="shared" si="11"/>
        <v>0</v>
      </c>
      <c r="I17" s="239" t="str">
        <f>IF(F17="Scenario1PBT1",'Medium retrofit'!$E$16,IF(F17="Scenario2PBT1",'Medium retrofit'!$F$16,IF(F17="Scenario3PBT1",'Medium retrofit'!$G$16,"")))&amp;IF(F17="Scenario1PBT2",'Medium retrofit'!$H$16,IF(F17="Scenario2PBT2",'Medium retrofit'!$I$16,IF(F17="Scenario3PBT2",'Medium retrofit'!$J$16,"")))&amp;IF(F17="Scenario1PBT3",'Medium retrofit'!$K$16,IF(F17="Scenario2PBT3",'Medium retrofit'!$L$16,IF(F17="Scenario3PBT3",'Medium retrofit'!$M$16,"")))&amp;IF(F17="Scenario1PBT4",'Medium retrofit'!$N$16,IF(F17="Scenario2PBT4",'Medium retrofit'!$O$16,IF(F17="Scenario3PBT4",'Medium retrofit'!$P$16,"")))&amp;IF(F17="Scenario1PBT5",'Medium retrofit'!$Q$16,IF(F17="Scenario2PBT5",'Medium retrofit'!$R$16,IF(F17="Scenario3PBT5",'Medium retrofit'!$S$16,"")))&amp;IF(F17="Scenario1PBT6",'Medium retrofit'!$T$16,IF(F17="Scenario2PBT6",'Medium retrofit'!$U$16,IF(F17="Scenario3PBT6",'Medium retrofit'!$V$16,"")))&amp;IF(F17="Scenario1PBT7",'Medium retrofit'!$W$16,IF(F17="Scenario2PBT7",'Medium retrofit'!$X$16,IF(F17="Scenario3PBT7",'Medium retrofit'!$Y$16,"")))&amp;IF(F17="Scenario1PBT8",'Medium retrofit'!$Z$16,IF(F17="Scenario2PBT8",'Medium retrofit'!$AA$16,IF(F17="Scenario3PBT8",'Medium retrofit'!$AB$16,"")))&amp;IF(F17="Scenario1PBT9",'Medium retrofit'!$AC$16,IF(F17="Scenario2PBT9",'Medium retrofit'!$AD$16,IF(F17="Scenario3PBT9",'Medium retrofit'!$AE$16,"")))&amp;IF(F17="Scenario1PBT10",'Medium retrofit'!$AF$16,IF(F17="Scenario2PBT10",'Medium retrofit'!$AG$16,IF(F17="Scenario3PBT10",'Medium retrofit'!$AH$16,"")))&amp;IF(F17="Scenario1PBT11",'Medium retrofit'!$AI$16,IF(F17="Scenario2PBT11",'Medium retrofit'!$AJ$16,IF(F17="Scenario3PBT11",'Medium retrofit'!$AK$16,"")))&amp;IF(F17="Scenario1PBT12",'Medium retrofit'!$AL$16,IF(F17="Scenario2PBT12",'Medium retrofit'!$AM$16,IF(F17="Scenario3PBT12",'Medium retrofit'!$AN$16,"")))&amp;IF(F17="Scenario1PBT13",'Medium retrofit'!$AO$16,IF(F17="Scenario2PBT13",'Medium retrofit'!$AP$16,IF(F17="Scenario3PBT13",'Medium retrofit'!$AQ$16,"")))&amp;IF(F17="Scenario1PBT14",'Medium retrofit'!$AR$16,IF(F17="Scenario2PBT14",'Medium retrofit'!$AS$16,IF(F17="Scenario3PBT14",'Medium retrofit'!$AT$16,"")))&amp;IF(F17="Scenario1PBT15",'Medium retrofit'!$AU$16,IF(F17="Scenario2PBT15",'Medium retrofit'!$AV$16,IF(F17="Scenario3PBT15",'Medium retrofit'!$AW$16,"")))</f>
        <v/>
      </c>
      <c r="J17" s="123">
        <f t="shared" si="12"/>
        <v>0</v>
      </c>
      <c r="K17" s="123" t="str">
        <f>IF(F17="Scenario1PBT1",'Medium retrofit'!$E$18,IF(F17="Scenario2PBT1",'Medium retrofit'!$F$18,IF(F17="Scenario3PBT1",'Medium retrofit'!$G$18,"")))&amp;IF(F17="Scenario1PBT2",'Medium retrofit'!$H$18,IF(F17="Scenario2PBT2",'Medium retrofit'!$I$18,IF(F17="Scenario3PBT2",'Medium retrofit'!$J$18,"")))&amp;IF(F17="Scenario1PBT3",'Medium retrofit'!$K$18,IF(F17="Scenario2PBT3",'Medium retrofit'!$L$18,IF(F17="Scenario3PBT3",'Medium retrofit'!$M$18,"")))&amp;IF(F17="Scenario1PBT4",'Medium retrofit'!$N$18,IF(F17="Scenario2PBT4",'Medium retrofit'!$O$18,IF(F17="Scenario3PBT4",'Medium retrofit'!$P$18,"")))&amp;IF(F17="Scenario1PBT5",'Medium retrofit'!$Q$18,IF(F17="Scenario2PBT5",'Medium retrofit'!$R$18,IF(F17="Scenario3PBT5",'Medium retrofit'!$S$18,"")))&amp;IF(F17="Scenario1PBT6",'Medium retrofit'!$T$18,IF(F17="Scenario2PBT6",'Medium retrofit'!$U$18,IF(F17="Scenario3PBT6",'Medium retrofit'!$V$18,"")))&amp;IF(F17="Scenario1PBT7",'Medium retrofit'!$W$18,IF(F17="Scenario2PBT7",'Medium retrofit'!$X$18,IF(F17="Scenario3PBT7",'Medium retrofit'!$Y$18,"")))&amp;IF(F17="Scenario1PBT8",'Medium retrofit'!$Z$18,IF(F17="Scenario2PBT8",'Medium retrofit'!$AA$18,IF(F17="Scenario3PBT8",'Medium retrofit'!$AB$18,"")))&amp;IF(F17="Scenario1PBT9",'Medium retrofit'!$AC$18,IF(F17="Scenario2PBT9",'Medium retrofit'!$AD$18,IF(F17="Scenario3PBT9",'Medium retrofit'!$AE$18,"")))&amp;IF(F17="Scenario1PBT10",'Medium retrofit'!$AF$18,IF(F17="Scenario2PBT10",'Medium retrofit'!$AG$18,IF(F17="Scenario3PBT10",'Medium retrofit'!$AH$18,"")))&amp;IF(F17="Scenario1PBT11",'Medium retrofit'!$AI$18,IF(F17="Scenario2PBT11",'Medium retrofit'!$AJ$18,IF(F17="Scenario3PBT11",'Medium retrofit'!$AK$18,"")))&amp;IF(F17="Scenario1PBT12",'Medium retrofit'!$AL$18,IF(F17="Scenario2PBT12",'Medium retrofit'!$AM$18,IF(F17="Scenario3PBT12",'Medium retrofit'!$AN$18,"")))&amp;IF(F17="Scenario1PBT13",'Medium retrofit'!$AO$18,IF(F17="Scenario2PBT13",'Medium retrofit'!$AP$18,IF(F17="Scenario3PBT13",'Medium retrofit'!$AQ$18,"")))&amp;IF(F17="Scenario1PBT14",'Medium retrofit'!$AR$18,IF(F17="Scenario2PBT14",'Medium retrofit'!$AS$18,IF(F17="Scenario3PBT14",'Medium retrofit'!$AT$18,"")))&amp;IF(F17="Scenario1PBT15",'Medium retrofit'!$AU$18,IF(F17="Scenario2PBT15",'Medium retrofit'!$AV$18,IF(F17="Scenario3PBT15",'Medium retrofit'!$AW$18,"")))</f>
        <v/>
      </c>
      <c r="L17" s="123">
        <f t="shared" si="13"/>
        <v>0</v>
      </c>
      <c r="M17" s="123" t="str">
        <f>IF(F17="Scenario1PBT1",'Medium retrofit'!$E$20,IF(F17="Scenario2PBT1",'Medium retrofit'!$F$20,IF(F17="Scenario3PBT1",'Medium retrofit'!$G$20,"")))&amp;IF(F17="Scenario1PBT2",'Medium retrofit'!$H$20,IF(F17="Scenario2PBT2",'Medium retrofit'!$I$20,IF(F17="Scenario3PBT2",'Medium retrofit'!$J$20,"")))&amp;IF(F17="Scenario1PBT3",'Medium retrofit'!$K$20,IF(F17="Scenario2PBT3",'Medium retrofit'!$L$20,IF(F17="Scenario3PBT3",'Medium retrofit'!$M$20,"")))&amp;IF(F17="Scenario1PBT4",'Medium retrofit'!$N$20,IF(F17="Scenario2PBT4",'Medium retrofit'!$O$20,IF(F17="Scenario3PBT4",'Medium retrofit'!$P$20,"")))&amp;IF(F17="Scenario1PBT5",'Medium retrofit'!$Q$20,IF(F17="Scenario2PBT5",'Medium retrofit'!$R$20,IF(F17="Scenario3PBT5",'Medium retrofit'!$S$20,"")))&amp;IF(F17="Scenario1PBT6",'Medium retrofit'!$T$20,IF(F17="Scenario2PBT6",'Medium retrofit'!$U$20,IF(F17="Scenario3PBT6",'Medium retrofit'!$V$20,"")))&amp;IF(F17="Scenario1PBT7",'Medium retrofit'!$W$20,IF(F17="Scenario2PBT7",'Medium retrofit'!$X$20,IF(F17="Scenario3PBT7",'Medium retrofit'!$Y$20,"")))&amp;IF(F17="Scenario1PBT8",'Medium retrofit'!$Z$20,IF(F17="Scenario2PBT8",'Medium retrofit'!$AA$20,IF(F17="Scenario3PBT8",'Medium retrofit'!$AB$20,"")))&amp;IF(F17="Scenario1PBT9",'Medium retrofit'!$AC$20,IF(F17="Scenario2PBT9",'Medium retrofit'!$AD$20,IF(F17="Scenario3PBT9",'Medium retrofit'!$AE$20,"")))&amp;IF(F17="Scenario1PBT10",'Medium retrofit'!$AF$20,IF(F17="Scenario2PBT10",'Medium retrofit'!$AG$20,IF(F17="Scenario3PBT10",'Medium retrofit'!$AH$20,"")))&amp;IF(F17="Scenario1PBT11",'Medium retrofit'!$AI$20,IF(F17="Scenario2PBT11",'Medium retrofit'!$AJ$20,IF(F17="Scenario3PBT11",'Medium retrofit'!$AK$20,"")))&amp;IF(F17="Scenario1PBT12",'Medium retrofit'!$AL$20,IF(F17="Scenario2PBT12",'Medium retrofit'!$AM$20,IF(F17="Scenario3PBT12",'Medium retrofit'!$AN$20,"")))&amp;IF(F17="Scenario1PBT13",'Medium retrofit'!$AO$20,IF(F17="Scenario2PBT13",'Medium retrofit'!$AP$20,IF(F17="Scenario3PBT13",'Medium retrofit'!$AQ$20,"")))&amp;IF(F17="Scenario1PBT14",'Medium retrofit'!$AR$20,IF(F17="Scenario2PBT14",'Medium retrofit'!$AS$20,IF(F17="Scenario3PBT14",'Medium retrofit'!$AT$20,"")))&amp;IF(F17="Scenario1PBT15",'Medium retrofit'!$AU$20,IF(F17="Scenario2PBT15",'Medium retrofit'!$AV$20,IF(F17="Scenario3PBT15",'Medium retrofit'!$AW$20,"")))</f>
        <v/>
      </c>
      <c r="N17" s="124">
        <f t="shared" si="14"/>
        <v>0</v>
      </c>
      <c r="O17" s="245" t="str">
        <f>IF(F17="Scenario1PBT1",'Medium retrofit'!$E$23,IF(F17="Scenario2PBT1",'Medium retrofit'!$F$23,IF(F17="Scenario3PBT1",'Medium retrofit'!$G$23,"")))&amp;IF(F17="Scenario1PBT2",'Medium retrofit'!$H$23,IF(F17="Scenario2PBT2",'Medium retrofit'!$I$23,IF(F17="Scenario3PBT2",'Medium retrofit'!$J$23,"")))&amp;IF(F17="Scenario1PBT3",'Medium retrofit'!$K$23,IF(F17="Scenario2PBT3",'Medium retrofit'!$L$23,IF(F17="Scenario3PBT3",'Medium retrofit'!$M$23,"")))&amp;IF(F17="Scenario1PBT4",'Medium retrofit'!$N$23,IF(F17="Scenario2PBT4",'Medium retrofit'!$O$23,IF(F17="Scenario3PBT4",'Medium retrofit'!$P$23,"")))&amp;IF(F17="Scenario1PBT5",'Medium retrofit'!$Q$23,IF(F17="Scenario2PBT5",'Medium retrofit'!$R$23,IF(F17="Scenario3PBT5",'Medium retrofit'!$S$23,"")))&amp;IF(F17="Scenario1PBT6",'Medium retrofit'!$T$23,IF(F17="Scenario2PBT6",'Medium retrofit'!$U$23,IF(F17="Scenario3PBT6",'Medium retrofit'!$V$23,"")))&amp;IF(F17="Scenario1PBT7",'Medium retrofit'!$W$23,IF(F17="Scenario2PBT7",'Medium retrofit'!$X$23,IF(F17="Scenario3PBT7",'Medium retrofit'!$Y$23,"")))&amp;IF(F17="Scenario1PBT8",'Medium retrofit'!$Z$23,IF(F17="Scenario2PBT8",'Medium retrofit'!$AA$23,IF(F17="Scenario3PBT8",'Medium retrofit'!$AB$23,"")))&amp;IF(F17="Scenario1PBT9",'Medium retrofit'!$AC$23,IF(F17="Scenario2PBT9",'Medium retrofit'!$AD$23,IF(F17="Scenario3PBT9",'Medium retrofit'!$AE$23,"")))&amp;IF(F17="Scenario1PBT10",'Medium retrofit'!$AF$23,IF(F17="Scenario2PBT10",'Medium retrofit'!$AG$23,IF(F17="Scenario3PBT10",'Medium retrofit'!$AH$23,"")))&amp;IF(F17="Scenario1PBT11",'Medium retrofit'!$AI$23,IF(F17="Scenario2PBT11",'Medium retrofit'!$AJ$23,IF(F17="Scenario3PBT11",'Medium retrofit'!$AK$23,"")))&amp;IF(F17="Scenario1PBT12",'Medium retrofit'!$AL$23,IF(F17="Scenario2PBT12",'Medium retrofit'!$AM$23,IF(F17="Scenario3PBT12",'Medium retrofit'!$AN$23,"")))&amp;IF(F17="Scenario1PBT13",'Medium retrofit'!$AO$23,IF(F17="Scenario2PBT13",'Medium retrofit'!$AP$23,IF(F17="Scenario3PBT13",'Medium retrofit'!$AQ$23,"")))&amp;IF(F17="Scenario1PBT14",'Medium retrofit'!$AR$23,IF(F17="Scenario2PBT14",'Medium retrofit'!$AS$23,IF(F17="Scenario3PBT14",'Medium retrofit'!$AT$23,"")))&amp;IF(F17="Scenario1PBT15",'Medium retrofit'!$AU$23,IF(F17="Scenario2PBT15",'Medium retrofit'!$AV$23,IF(F17="Scenario3PBT15",'Medium retrofit'!$AW$23,"")))</f>
        <v/>
      </c>
      <c r="P17" s="123">
        <f t="shared" si="15"/>
        <v>0</v>
      </c>
      <c r="Q17" s="123" t="str">
        <f>IF(F17="Scenario1PBT1",'Medium retrofit'!$E$25,IF(F17="Scenario2PBT1",'Medium retrofit'!$F$25,IF(F17="Scenario3PBT1",'Medium retrofit'!$G$25,"")))&amp;IF(F17="Scenario1PBT2",'Medium retrofit'!$H$25,IF(F17="Scenario2PBT2",'Medium retrofit'!$I$25,IF(F17="Scenario3PBT2",'Medium retrofit'!$J$25,"")))&amp;IF(F17="Scenario1PBT3",'Medium retrofit'!$K$25,IF(F17="Scenario2PBT3",'Medium retrofit'!$L$25,IF(F17="Scenario3PBT3",'Medium retrofit'!$M$25,"")))&amp;IF(F17="Scenario1PBT4",'Medium retrofit'!$N$25,IF(F17="Scenario2PBT4",'Medium retrofit'!$O$25,IF(F17="Scenario3PBT4",'Medium retrofit'!$P$25,"")))&amp;IF(F17="Scenario1PBT5",'Medium retrofit'!$Q$25,IF(F17="Scenario2PBT5",'Medium retrofit'!$R$25,IF(F17="Scenario3PBT5",'Medium retrofit'!$S$25,"")))&amp;IF(F17="Scenario1PBT6",'Medium retrofit'!$T$25,IF(F17="Scenario2PBT6",'Medium retrofit'!$U$25,IF(F17="Scenario3PBT6",'Medium retrofit'!$V$25,"")))&amp;IF(F17="Scenario1PBT7",'Medium retrofit'!$W$25,IF(F17="Scenario2PBT7",'Medium retrofit'!$X$25,IF(F17="Scenario3PBT7",'Medium retrofit'!$Y$25,"")))&amp;IF(F17="Scenario1PBT8",'Medium retrofit'!$Z$25,IF(F17="Scenario2PBT8",'Medium retrofit'!$AA$25,IF(F17="Scenario3PBT8",'Medium retrofit'!$AB$25,"")))&amp;IF(F17="Scenario1PBT9",'Medium retrofit'!$AC$25,IF(F17="Scenario2PBT9",'Medium retrofit'!$AD$25,IF(F17="Scenario3PBT9",'Medium retrofit'!$AE$25,"")))&amp;IF(F17="Scenario1PBT10",'Medium retrofit'!$AF$25,IF(F17="Scenario2PBT10",'Medium retrofit'!$AG$25,IF(F17="Scenario3PBT10",'Medium retrofit'!$AH$25,"")))&amp;IF(F17="Scenario1PBT11",'Medium retrofit'!$AI$25,IF(F17="Scenario2PBT11",'Medium retrofit'!$AJ$25,IF(F17="Scenario3PBT11",'Medium retrofit'!$AK$25,"")))&amp;IF(F17="Scenario1PBT12",'Medium retrofit'!$AL$25,IF(F17="Scenario2PBT12",'Medium retrofit'!$AM$25,IF(F17="Scenario3PBT12",'Medium retrofit'!$AN$25,"")))&amp;IF(F17="Scenario1PBT13",'Medium retrofit'!$AO$25,IF(F17="Scenario2PBT13",'Medium retrofit'!$AP$25,IF(F17="Scenario3PBT13",'Medium retrofit'!$AQ$25,"")))&amp;IF(F17="Scenario1PBT14",'Medium retrofit'!$AR$25,IF(F17="Scenario2PBT14",'Medium retrofit'!$AS$25,IF(F17="Scenario3PBT14",'Medium retrofit'!$AT$25,"")))&amp;IF(F17="Scenario1PBT15",'Medium retrofit'!$AU$25,IF(F17="Scenario2PBT15",'Medium retrofit'!$AV$25,IF(F17="Scenario3PBT15",'Medium retrofit'!$AW$25,"")))</f>
        <v/>
      </c>
      <c r="R17" s="123">
        <f t="shared" si="16"/>
        <v>0</v>
      </c>
      <c r="S17" s="123" t="str">
        <f>IF(F17="Scenario1PBT1",'Medium retrofit'!$E$27,IF(F17="Scenario2PBT1",'Medium retrofit'!$F$27,IF(F17="Scenario3PBT1",'Medium retrofit'!$G$27,"")))&amp;IF(F17="Scenario1PBT2",'Medium retrofit'!$H$27,IF(F17="Scenario2PBT2",'Medium retrofit'!$I$27,IF(F17="Scenario3PBT2",'Medium retrofit'!$J$27,"")))&amp;IF(F17="Scenario1PBT3",'Medium retrofit'!$K$27,IF(F17="Scenario2PBT3",'Medium retrofit'!$L$27,IF(F17="Scenario3PBT3",'Medium retrofit'!$M$27,"")))&amp;IF(F17="Scenario1PBT4",'Medium retrofit'!$N$27,IF(F17="Scenario2PBT4",'Medium retrofit'!$O$27,IF(F17="Scenario3PBT4",'Medium retrofit'!$P$27,"")))&amp;IF(F17="Scenario1PBT5",'Medium retrofit'!$Q$27,IF(F17="Scenario2PBT5",'Medium retrofit'!$R$27,IF(F17="Scenario3PBT5",'Medium retrofit'!$S$27,"")))&amp;IF(F17="Scenario1PBT6",'Medium retrofit'!$T$27,IF(F17="Scenario2PBT6",'Medium retrofit'!$U$27,IF(F17="Scenario3PBT6",'Medium retrofit'!$V$27,"")))&amp;IF(F17="Scenario1PBT7",'Medium retrofit'!$W$27,IF(F17="Scenario2PBT7",'Medium retrofit'!$X$27,IF(F17="Scenario3PBT7",'Medium retrofit'!$Y$27,"")))&amp;IF(F17="Scenario1PBT8",'Medium retrofit'!$Z$27,IF(F17="Scenario2PBT8",'Medium retrofit'!$AA$27,IF(F17="Scenario3PBT8",'Medium retrofit'!$AB$27,"")))&amp;IF(F17="Scenario1PBT9",'Medium retrofit'!$AC$27,IF(F17="Scenario2PBT9",'Medium retrofit'!$AD$27,IF(F17="Scenario3PBT9",'Medium retrofit'!$AE$27,"")))&amp;IF(F17="Scenario1PBT10",'Medium retrofit'!$AF$27,IF(F17="Scenario2PBT10",'Medium retrofit'!$AG$27,IF(F17="Scenario3PBT10",'Medium retrofit'!$AH$27,"")))&amp;IF(F17="Scenario1PBT11",'Medium retrofit'!$AI$27,IF(F17="Scenario2PBT11",'Medium retrofit'!$AJ$27,IF(F17="Scenario3PBT11",'Medium retrofit'!$AK$27,"")))&amp;IF(F17="Scenario1PBT12",'Medium retrofit'!$AL$27,IF(F17="Scenario2PBT12",'Medium retrofit'!$AM$27,IF(F17="Scenario3PBT12",'Medium retrofit'!$AN$27,"")))&amp;IF(F17="Scenario1PBT13",'Medium retrofit'!$AO$27,IF(F17="Scenario2PBT13",'Medium retrofit'!$AP$27,IF(F17="Scenario3PBT13",'Medium retrofit'!$AQ$27,"")))&amp;IF(F17="Scenario1PBT14",'Medium retrofit'!$AR$27,IF(F17="Scenario2PBT14",'Medium retrofit'!$AS$27,IF(F17="Scenario3PBT14",'Medium retrofit'!$AT$27,"")))&amp;IF(F17="Scenario1PBT15",'Medium retrofit'!$AU$27,IF(F17="Scenario2PBT15",'Medium retrofit'!$AV$27,IF(F17="Scenario3PBT15",'Medium retrofit'!$AW$27,"")))</f>
        <v/>
      </c>
      <c r="T17" s="246">
        <f t="shared" si="17"/>
        <v>0</v>
      </c>
      <c r="U17" s="245" t="str">
        <f>IF(F17="Scenario1PBT1",'Medium retrofit'!$E$38,IF(F17="Scenario2PBT1",'Medium retrofit'!$F$38,IF(F17="Scenario3PBT1",'Medium retrofit'!$G$38,"")))&amp;IF(F17="Scenario1PBT2",'Medium retrofit'!$H$38,IF(F17="Scenario2PBT2",'Medium retrofit'!$I$38,IF(F17="Scenario3PBT2",'Medium retrofit'!$J$38,"")))&amp;IF(F17="Scenario1PBT3",'Medium retrofit'!$K$38,IF(F17="Scenario2PBT3",'Medium retrofit'!$L$38,IF(F17="Scenario3PBT3",'Medium retrofit'!$M$38,"")))&amp;IF(F17="Scenario1PBT4",'Medium retrofit'!$N$38,IF(F17="Scenario2PBT4",'Medium retrofit'!$O$38,IF(F17="Scenario3PBT4",'Medium retrofit'!$P$38,"")))&amp;IF(F17="Scenario1PBT5",'Medium retrofit'!$Q$38,IF(F17="Scenario2PBT5",'Medium retrofit'!$R$38,IF(F17="Scenario3PBT5",'Medium retrofit'!$S$38,"")))&amp;IF(F17="Scenario1PBT6",'Medium retrofit'!$T$38,IF(F17="Scenario2PBT6",'Medium retrofit'!$U$38,IF(F17="Scenario3PBT6",'Medium retrofit'!$V$38,"")))&amp;IF(F17="Scenario1PBT7",'Medium retrofit'!$W$38,IF(F17="Scenario2PBT7",'Medium retrofit'!$X$38,IF(F17="Scenario3PBT7",'Medium retrofit'!$Y$38,"")))&amp;IF(F17="Scenario1PBT8",'Medium retrofit'!$Z$38,IF(F17="Scenario2PBT8",'Medium retrofit'!$AA$38,IF(F17="Scenario3PBT8",'Medium retrofit'!$AB$38,"")))&amp;IF(F17="Scenario1PBT9",'Medium retrofit'!$AC$38,IF(F17="Scenario2PBT9",'Medium retrofit'!$AD$38,IF(F17="Scenario3PBT9",'Medium retrofit'!$AE$38,"")))&amp;IF(F17="Scenario1PBT10",'Medium retrofit'!$AF$38,IF(F17="Scenario2PBT10",'Medium retrofit'!$AG$38,IF(F17="Scenario3PBT10",'Medium retrofit'!$AH$38,"")))&amp;IF(F17="Scenario1PBT11",'Medium retrofit'!$AI$38,IF(F17="Scenario2PBT11",'Medium retrofit'!$AJ$38,IF(F17="Scenario3PBT11",'Medium retrofit'!$AK$38,"")))&amp;IF(F17="Scenario1PBT12",'Medium retrofit'!$AL$38,IF(F17="Scenario2PBT12",'Medium retrofit'!$AM$38,IF(F17="Scenario3PBT12",'Medium retrofit'!$AN$38,"")))&amp;IF(F17="Scenario1PBT13",'Medium retrofit'!$AO$38,IF(F17="Scenario2PBT13",'Medium retrofit'!$AP$38,IF(F17="Scenario3PBT13",'Medium retrofit'!$AQ$38,"")))&amp;IF(F17="Scenario1PBT14",'Medium retrofit'!$AR$38,IF(F17="Scenario2PBT14",'Medium retrofit'!$AS$38,IF(F17="Scenario3PBT14",'Medium retrofit'!$AT$38,"")))&amp;IF(F17="Scenario1PBT15",'Medium retrofit'!$AU$38,IF(F17="Scenario2PBT15",'Medium retrofit'!$AV$38,IF(F17="Scenario3PBT15",'Medium retrofit'!$AW$38,"")))</f>
        <v/>
      </c>
      <c r="V17" s="123">
        <f t="shared" si="18"/>
        <v>0</v>
      </c>
      <c r="W17" s="123" t="str">
        <f>IF(F17="Scenario1PBT1",'Medium retrofit'!$E$40,IF(F17="Scenario2PBT1",'Medium retrofit'!$F$40,IF(F17="Scenario3PBT1",'Medium retrofit'!$G$40,"")))&amp;IF(F17="Scenario1PBT2",'Medium retrofit'!$H$40,IF(F17="Scenario2PBT2",'Medium retrofit'!$I$40,IF(F17="Scenario3PBT2",'Medium retrofit'!$J$40,"")))&amp;IF(F17="Scenario1PBT3",'Medium retrofit'!$K$40,IF(F17="Scenario2PBT3",'Medium retrofit'!$L$40,IF(F17="Scenario3PBT3",'Medium retrofit'!$M$40,"")))&amp;IF(F17="Scenario1PBT4",'Medium retrofit'!$N$40,IF(F17="Scenario2PBT4",'Medium retrofit'!$O$40,IF(F17="Scenario3PBT4",'Medium retrofit'!$P$40,"")))&amp;IF(F17="Scenario1PBT5",'Medium retrofit'!$Q$40,IF(F17="Scenario2PBT5",'Medium retrofit'!$R$40,IF(F17="Scenario3PBT5",'Medium retrofit'!$S$40,"")))&amp;IF(F17="Scenario1PBT6",'Medium retrofit'!$T$40,IF(F17="Scenario2PBT6",'Medium retrofit'!$U$40,IF(F17="Scenario3PBT6",'Medium retrofit'!$V$40,"")))&amp;IF(F17="Scenario1PBT7",'Medium retrofit'!$W$40,IF(F17="Scenario2PBT7",'Medium retrofit'!$X$40,IF(F17="Scenario3PBT7",'Medium retrofit'!$Y$40,"")))&amp;IF(F17="Scenario1PBT8",'Medium retrofit'!$Z$40,IF(F17="Scenario2PBT8",'Medium retrofit'!$AA$40,IF(F17="Scenario3PBT8",'Medium retrofit'!$AB$40,"")))&amp;IF(F17="Scenario1PBT9",'Medium retrofit'!$AC$40,IF(F17="Scenario2PBT9",'Medium retrofit'!$AD$40,IF(F17="Scenario3PBT9",'Medium retrofit'!$AE$40,"")))&amp;IF(F17="Scenario1PBT10",'Medium retrofit'!$AF$40,IF(F17="Scenario2PBT10",'Medium retrofit'!$AG$40,IF(F17="Scenario3PBT10",'Medium retrofit'!$AH$40,"")))&amp;IF(F17="Scenario1PBT11",'Medium retrofit'!$AI$40,IF(F17="Scenario2PBT11",'Medium retrofit'!$AJ$40,IF(F17="Scenario3PBT11",'Medium retrofit'!$AK$40,"")))&amp;IF(F17="Scenario1PBT12",'Medium retrofit'!$AL$40,IF(F17="Scenario2PBT12",'Medium retrofit'!$AM$40,IF(F17="Scenario3PBT12",'Medium retrofit'!$AN$40,"")))&amp;IF(F17="Scenario1PBT13",'Medium retrofit'!$AO$40,IF(F17="Scenario2PBT13",'Medium retrofit'!$AP$40,IF(F17="Scenario3PBT13",'Medium retrofit'!$AQ$40,"")))&amp;IF(F17="Scenario1PBT14",'Medium retrofit'!$AR$40,IF(F17="Scenario2PBT14",'Medium retrofit'!$AS$40,IF(F17="Scenario3PBT14",'Medium retrofit'!$AT$40,"")))&amp;IF(F17="Scenario1PBT15",'Medium retrofit'!$AU$40,IF(F17="Scenario2PBT15",'Medium retrofit'!$AV$40,IF(F17="Scenario3PBT15",'Medium retrofit'!$AW$40,"")))</f>
        <v/>
      </c>
      <c r="X17" s="123">
        <f t="shared" si="19"/>
        <v>0</v>
      </c>
      <c r="Y17" s="123" t="str">
        <f>IF(F17="Scenario1PBT1",'Medium retrofit'!$E$42,IF(F17="Scenario2PBT1",'Medium retrofit'!$F$42,IF(F17="Scenario3PBT1",'Medium retrofit'!$G$42,"")))&amp;IF(F17="Scenario1PBT2",'Medium retrofit'!$H$42,IF(F17="Scenario2PBT2",'Medium retrofit'!$I$42,IF(F17="Scenario3PBT2",'Medium retrofit'!$J$42,"")))&amp;IF(F17="Scenario1PBT3",'Medium retrofit'!$K$42,IF(F17="Scenario2PBT3",'Medium retrofit'!$L$42,IF(F17="Scenario3PBT3",'Medium retrofit'!$M$42,"")))&amp;IF(F17="Scenario1PBT4",'Medium retrofit'!$N$42,IF(F17="Scenario2PBT4",'Medium retrofit'!$O$42,IF(F17="Scenario3PBT4",'Medium retrofit'!$P$42,"")))&amp;IF(F17="Scenario1PBT5",'Medium retrofit'!$Q$42,IF(F17="Scenario2PBT5",'Medium retrofit'!$R$42,IF(F17="Scenario3PBT5",'Medium retrofit'!$S$42,"")))&amp;IF(F17="Scenario1PBT6",'Medium retrofit'!$T$42,IF(F17="Scenario2PBT6",'Medium retrofit'!$U$42,IF(F17="Scenario3PBT6",'Medium retrofit'!$V$42,"")))&amp;IF(F17="Scenario1PBT7",'Medium retrofit'!$W$42,IF(F17="Scenario2PBT7",'Medium retrofit'!$X$42,IF(F17="Scenario3PBT7",'Medium retrofit'!$Y$42,"")))&amp;IF(F17="Scenario1PBT8",'Medium retrofit'!$Z$42,IF(F17="Scenario2PBT8",'Medium retrofit'!$AA$42,IF(F17="Scenario3PBT8",'Medium retrofit'!$AB$42,"")))&amp;IF(F17="Scenario1PBT9",'Medium retrofit'!$AC$42,IF(F17="Scenario2PBT9",'Medium retrofit'!$AD$42,IF(F17="Scenario3PBT9",'Medium retrofit'!$AE$42,"")))&amp;IF(F17="Scenario1PBT10",'Medium retrofit'!$AF$42,IF(F17="Scenario2PBT10",'Medium retrofit'!$AG$42,IF(F17="Scenario3PBT10",'Medium retrofit'!$AH$42,"")))&amp;IF(F17="Scenario1PBT11",'Medium retrofit'!$AI$42,IF(F17="Scenario2PBT11",'Medium retrofit'!$AJ$42,IF(F17="Scenario3PBT11",'Medium retrofit'!$AK$42,"")))&amp;IF(F17="Scenario1PBT12",'Medium retrofit'!$AL$42,IF(F17="Scenario2PBT12",'Medium retrofit'!$AM$42,IF(F17="Scenario3PBT12",'Medium retrofit'!$AN$42,"")))&amp;IF(F17="Scenario1PBT13",'Medium retrofit'!$AO$42,IF(F17="Scenario2PBT13",'Medium retrofit'!$AP$42,IF(F17="Scenario3PBT13",'Medium retrofit'!$AQ$42,"")))&amp;IF(F17="Scenario1PBT14",'Medium retrofit'!$AR$42,IF(F17="Scenario2PBT14",'Medium retrofit'!$AS$42,IF(F17="Scenario3PBT14",'Medium retrofit'!$AT$42,"")))&amp;IF(F17="Scenario1PBT15",'Medium retrofit'!$AU$42,IF(F17="Scenario2PBT15",'Medium retrofit'!$AV$42,IF(F17="Scenario3PBT15",'Medium retrofit'!$AW$42,"")))</f>
        <v/>
      </c>
      <c r="Z17" s="123">
        <f t="shared" si="20"/>
        <v>0</v>
      </c>
      <c r="AA17" s="239" t="str">
        <f>IF(F17="Scenario1PBT1",'Medium retrofit'!$E$101,IF(F17="Scenario2PBT1",'Medium retrofit'!$F$101,IF(F17="Scenario3PBT1",'Medium retrofit'!$G$101,"")))&amp;IF(F17="Scenario1PBT2",'Medium retrofit'!$H$101,IF(F17="Scenario2PBT2",'Medium retrofit'!$I$101,IF(F17="Scenario3PBT2",'Medium retrofit'!$J$101,"")))&amp;IF(F17="Scenario1PBT3",'Medium retrofit'!$K$101,IF(F17="Scenario2PBT3",'Medium retrofit'!$L$101,IF(F17="Scenario3PBT3",'Medium retrofit'!$M$101,"")))&amp;IF(F17="Scenario1PBT4",'Medium retrofit'!$N$101,IF(F17="Scenario2PBT4",'Medium retrofit'!$O$101,IF(F17="Scenario3PBT4",'Medium retrofit'!$P$101,"")))&amp;IF(F17="Scenario1PBT5",'Medium retrofit'!$Q$101,IF(F17="Scenario2PBT5",'Medium retrofit'!$R$101,IF(F17="Scenario3PBT5",'Medium retrofit'!$S$101,"")))&amp;IF(F17="Scenario1PBT6",'Medium retrofit'!$T$101,IF(F17="Scenario2PBT6",'Medium retrofit'!$U$101,IF(F17="Scenario3PBT6",'Medium retrofit'!$V$101,"")))&amp;IF(F17="Scenario1PBT7",'Medium retrofit'!$W$101,IF(F17="Scenario2PBT7",'Medium retrofit'!$X$101,IF(F17="Scenario3PBT7",'Medium retrofit'!$Y$101,"")))&amp;IF(F17="Scenario1PBT8",'Medium retrofit'!$Z$101,IF(F17="Scenario2PBT8",'Medium retrofit'!$AA$101,IF(F17="Scenario3PBT8",'Medium retrofit'!$AB$101,"")))&amp;IF(F17="Scenario1PBT9",'Medium retrofit'!$AC$101,IF(F17="Scenario2PBT9",'Medium retrofit'!$AD$101,IF(F17="Scenario3PBT9",'Medium retrofit'!$AE$101,"")))&amp;IF(F17="Scenario1PBT10",'Medium retrofit'!$AF$101,IF(F17="Scenario2PBT10",'Medium retrofit'!$AG$101,IF(F17="Scenario3PBT10",'Medium retrofit'!$AH$101,"")))&amp;IF(F17="Scenario1PBT11",'Medium retrofit'!$AI$101,IF(F17="Scenario2PBT11",'Medium retrofit'!$AJ$101,IF(F17="Scenario3PBT11",'Medium retrofit'!$AK$101,"")))&amp;IF(F17="Scenario1PBT12",'Medium retrofit'!$AL$101,IF(F17="Scenario2PBT12",'Medium retrofit'!$AM$101,IF(F17="Scenario3PBT12",'Medium retrofit'!$AN$101,"")))&amp;IF(F17="Scenario1PBT13",'Medium retrofit'!$AO$101,IF(F17="Scenario2PBT13",'Medium retrofit'!$AP$101,IF(F17="Scenario3PBT13",'Medium retrofit'!$AQ$101,"")))&amp;IF(F17="Scenario1PBT14",'Medium retrofit'!$AR$101,IF(F17="Scenario2PBT14",'Medium retrofit'!$AS$101,IF(F17="Scenario3PBT14",'Medium retrofit'!$AT$101,"")))&amp;IF(F17="Scenario1PBT15",'Medium retrofit'!$AU$101,IF(F17="Scenario2PBT15",'Medium retrofit'!$AV$101,IF(F17="Scenario3PBT15",'Medium retrofit'!$AW$101,"")))</f>
        <v/>
      </c>
      <c r="AB17" s="242">
        <f t="shared" si="21"/>
        <v>0</v>
      </c>
      <c r="AC17" s="247">
        <f>IFERROR('Projection_Base-case'!G17-G17,0)</f>
        <v>0</v>
      </c>
      <c r="AD17" s="123">
        <f t="shared" si="0"/>
        <v>0</v>
      </c>
      <c r="AE17" s="123">
        <f>IFERROR(100*AC17/'Projection_Base-case'!G17,0)</f>
        <v>0</v>
      </c>
      <c r="AF17" s="123">
        <f>IFERROR('Projection_Base-case'!I17-I17,0)</f>
        <v>0</v>
      </c>
      <c r="AG17" s="123">
        <f t="shared" si="1"/>
        <v>0</v>
      </c>
      <c r="AH17" s="123">
        <f>IFERROR(100*AF17/'Projection_Base-case'!I17,0)</f>
        <v>0</v>
      </c>
      <c r="AI17" s="123">
        <f>IFERROR('Projection_Base-case'!K17-K17,0)</f>
        <v>0</v>
      </c>
      <c r="AJ17" s="123">
        <f t="shared" si="2"/>
        <v>0</v>
      </c>
      <c r="AK17" s="123">
        <f>IFERROR(100*AI17/'Projection_Base-case'!K17,0)</f>
        <v>0</v>
      </c>
      <c r="AL17" s="123">
        <f>IFERROR(M17-'Projection_Base-case'!M17,0)</f>
        <v>0</v>
      </c>
      <c r="AM17" s="123">
        <f t="shared" si="3"/>
        <v>0</v>
      </c>
      <c r="AN17" s="179">
        <f>IFERROR(IF('Projection_Base-case'!N17&gt;0,100*AM17/'Projection_Base-case'!N17,100*AM17/N17),0)</f>
        <v>0</v>
      </c>
      <c r="AO17" s="245">
        <f>IFERROR('Projection_Base-case'!O17-O17,0)</f>
        <v>0</v>
      </c>
      <c r="AP17" s="123">
        <f t="shared" si="4"/>
        <v>0</v>
      </c>
      <c r="AQ17" s="123">
        <f>IFERROR(100*AO17/'Projection_Base-case'!O17,0)</f>
        <v>0</v>
      </c>
      <c r="AR17" s="123">
        <f>IFERROR('Projection_Base-case'!Q17-Q17,0)</f>
        <v>0</v>
      </c>
      <c r="AS17" s="123">
        <f t="shared" si="5"/>
        <v>0</v>
      </c>
      <c r="AT17" s="123">
        <f>IFERROR(100*AR17/'Projection_Base-case'!Q17,0)</f>
        <v>0</v>
      </c>
      <c r="AU17" s="123">
        <f>IFERROR('Projection_Base-case'!S17-S17,0)</f>
        <v>0</v>
      </c>
      <c r="AV17" s="123">
        <f t="shared" si="6"/>
        <v>0</v>
      </c>
      <c r="AW17" s="124">
        <f>IFERROR(100*AU17/'Projection_Base-case'!S17,0)</f>
        <v>0</v>
      </c>
      <c r="AX17" s="245">
        <f>IFERROR('Projection_Base-case'!U17-U17,0)</f>
        <v>0</v>
      </c>
      <c r="AY17" s="123">
        <f t="shared" si="7"/>
        <v>0</v>
      </c>
      <c r="AZ17" s="123">
        <f>IFERROR(100*AX17/'Projection_Base-case'!U17,0)</f>
        <v>0</v>
      </c>
      <c r="BA17" s="123">
        <f>IFERROR('Projection_Base-case'!W17-W17,0)</f>
        <v>0</v>
      </c>
      <c r="BB17" s="123">
        <f t="shared" si="8"/>
        <v>0</v>
      </c>
      <c r="BC17" s="123">
        <f>IFERROR(100*BA17/'Projection_Base-case'!W17,0)</f>
        <v>0</v>
      </c>
      <c r="BD17" s="123">
        <f>IFERROR('Projection_Base-case'!Y17-Y17,0)</f>
        <v>0</v>
      </c>
      <c r="BE17" s="123">
        <f t="shared" si="9"/>
        <v>0</v>
      </c>
      <c r="BF17" s="123">
        <f>IFERROR(100*BD17/'Projection_Base-case'!Y17,0)</f>
        <v>0</v>
      </c>
      <c r="BG17" s="178">
        <f t="shared" si="22"/>
        <v>0</v>
      </c>
      <c r="BH17" s="179">
        <f t="shared" si="23"/>
        <v>0</v>
      </c>
    </row>
    <row r="18" spans="1:60">
      <c r="A18" s="165">
        <v>13</v>
      </c>
      <c r="B18" s="239">
        <f>IF('Projection_Base-case'!B18&lt;&gt;"",'Projection_Base-case'!B18,0)</f>
        <v>0</v>
      </c>
      <c r="C18" s="239">
        <f>IF('Projection_Base-case'!C18&lt;&gt;"",'Projection_Base-case'!C18,0)</f>
        <v>0</v>
      </c>
      <c r="D18" s="239">
        <f>IF('Projection_Base-case'!D18&lt;&gt;"",'Projection_Base-case'!D18,0)</f>
        <v>0</v>
      </c>
      <c r="E18" s="164" t="str">
        <f>IF(AND('Résultats medium'!$AC$3="OUI",'Résultats medium'!E17&lt;&gt;""),'Résultats medium'!E17,IF(OR(D18="PBT1",D18="PBT4",D18="PBT5",D18="PBT6",D18="PBT7",D18="PBT8",D18="PBT10"),"Scenario1",IF(OR(D18="PBT3",D18="PBT9"),"Scenario3",IF(OR(D18="PBT2"),"Scenario2",""))))</f>
        <v/>
      </c>
      <c r="F18" s="240" t="str">
        <f t="shared" si="10"/>
        <v>0</v>
      </c>
      <c r="G18" s="241" t="str">
        <f>IF(F18="Scenario1PBT1",'Medium retrofit'!$E$6,IF(F18="Scenario2PBT1",'Medium retrofit'!$F$6,IF(F18="Scenario3PBT1",'Medium retrofit'!$G$6,"")))&amp;IF(F18="Scenario1PBT2",'Medium retrofit'!$H$6,IF(F18="Scenario2PBT2",'Medium retrofit'!$I$6,IF(F18="Scenario3PBT2",'Medium retrofit'!$J$6,"")))&amp;IF(F18="Scenario1PBT3",'Medium retrofit'!$K$6,IF(F18="Scenario2PBT3",'Medium retrofit'!$L$6,IF(F18="Scenario3PBT3",'Medium retrofit'!$M$6,"")))&amp;IF(F18="Scenario1PBT4",'Medium retrofit'!$N$6,IF(F18="Scenario2PBT4",'Medium retrofit'!$O$6,IF(F18="Scenario3PBT4",'Medium retrofit'!$P$6,"")))&amp;IF(F18="Scenario1PBT5",'Medium retrofit'!$Q$6,IF(F18="Scenario2PBT5",'Medium retrofit'!$R$6,IF(F18="Scenario3PBT5",'Medium retrofit'!$S$6,"")))&amp;IF(F18="Scenario1PBT6",'Medium retrofit'!$T$6,IF(F18="Scenario2PBT6",'Medium retrofit'!$U$6,IF(F18="Scenario3PBT6",'Medium retrofit'!$V$6,"")))&amp;IF(F18="Scenario1PBT7",'Medium retrofit'!$W$6,IF(F18="Scenario2PBT7",'Medium retrofit'!$X$6,IF(F18="Scenario3PBT7",'Medium retrofit'!$Y$6,"")))&amp;IF(F18="Scenario1PBT8",'Medium retrofit'!$Z$6,IF(F18="Scenario2PBT8",'Medium retrofit'!$AA$6,IF(F18="Scenario3PBT8",'Medium retrofit'!$AB$6,"")))&amp;IF(F18="Scenario1PBT9",'Medium retrofit'!$AC$6,IF(F18="Scenario2PBT9",'Medium retrofit'!$AD$6,IF(F18="Scenario3PBT9",'Medium retrofit'!$AE$6,"")))&amp;IF(F18="Scenario1PBT10",'Medium retrofit'!$AF$6,IF(F18="Scenario2PBT10",'Medium retrofit'!$AG$6,IF(F18="Scenario3PBT10",'Medium retrofit'!$AH$6,"")))&amp;IF(F18="Scenario1PBT11",'Medium retrofit'!$AI$6,IF(F18="Scenario2PBT11",'Medium retrofit'!$AJ$6,IF(F18="Scenario3PBT11",'Medium retrofit'!$AK$6,"")))&amp;IF(F18="Scenario1PBT12",'Medium retrofit'!$AL$6,IF(F18="Scenario2PBT12",'Medium retrofit'!$AM$6,IF(F18="Scenario3PBT12",'Medium retrofit'!$AN$6,"")))&amp;IF(F18="Scenario1PBT13",'Medium retrofit'!$AO$6,IF(F18="Scenario2PBT13",'Medium retrofit'!$AP$6,IF(F18="Scenario3PBT13",'Medium retrofit'!$AQ$6,"")))&amp;IF(F18="Scenario1PBT14",'Medium retrofit'!$AR$6,IF(F18="Scenario2PBT14",'Medium retrofit'!$AS$6,IF(F18="Scenario3PBT14",'Medium retrofit'!$AT$6,"")))&amp;IF(F18="Scenario1PBT15",'Medium retrofit'!$AU$6,IF(F18="Scenario2PBT15",'Medium retrofit'!$AV$6,IF(F18="Scenario3PBT15",'Medium retrofit'!$AW$6,"")))</f>
        <v/>
      </c>
      <c r="H18" s="123">
        <f t="shared" si="11"/>
        <v>0</v>
      </c>
      <c r="I18" s="239" t="str">
        <f>IF(F18="Scenario1PBT1",'Medium retrofit'!$E$16,IF(F18="Scenario2PBT1",'Medium retrofit'!$F$16,IF(F18="Scenario3PBT1",'Medium retrofit'!$G$16,"")))&amp;IF(F18="Scenario1PBT2",'Medium retrofit'!$H$16,IF(F18="Scenario2PBT2",'Medium retrofit'!$I$16,IF(F18="Scenario3PBT2",'Medium retrofit'!$J$16,"")))&amp;IF(F18="Scenario1PBT3",'Medium retrofit'!$K$16,IF(F18="Scenario2PBT3",'Medium retrofit'!$L$16,IF(F18="Scenario3PBT3",'Medium retrofit'!$M$16,"")))&amp;IF(F18="Scenario1PBT4",'Medium retrofit'!$N$16,IF(F18="Scenario2PBT4",'Medium retrofit'!$O$16,IF(F18="Scenario3PBT4",'Medium retrofit'!$P$16,"")))&amp;IF(F18="Scenario1PBT5",'Medium retrofit'!$Q$16,IF(F18="Scenario2PBT5",'Medium retrofit'!$R$16,IF(F18="Scenario3PBT5",'Medium retrofit'!$S$16,"")))&amp;IF(F18="Scenario1PBT6",'Medium retrofit'!$T$16,IF(F18="Scenario2PBT6",'Medium retrofit'!$U$16,IF(F18="Scenario3PBT6",'Medium retrofit'!$V$16,"")))&amp;IF(F18="Scenario1PBT7",'Medium retrofit'!$W$16,IF(F18="Scenario2PBT7",'Medium retrofit'!$X$16,IF(F18="Scenario3PBT7",'Medium retrofit'!$Y$16,"")))&amp;IF(F18="Scenario1PBT8",'Medium retrofit'!$Z$16,IF(F18="Scenario2PBT8",'Medium retrofit'!$AA$16,IF(F18="Scenario3PBT8",'Medium retrofit'!$AB$16,"")))&amp;IF(F18="Scenario1PBT9",'Medium retrofit'!$AC$16,IF(F18="Scenario2PBT9",'Medium retrofit'!$AD$16,IF(F18="Scenario3PBT9",'Medium retrofit'!$AE$16,"")))&amp;IF(F18="Scenario1PBT10",'Medium retrofit'!$AF$16,IF(F18="Scenario2PBT10",'Medium retrofit'!$AG$16,IF(F18="Scenario3PBT10",'Medium retrofit'!$AH$16,"")))&amp;IF(F18="Scenario1PBT11",'Medium retrofit'!$AI$16,IF(F18="Scenario2PBT11",'Medium retrofit'!$AJ$16,IF(F18="Scenario3PBT11",'Medium retrofit'!$AK$16,"")))&amp;IF(F18="Scenario1PBT12",'Medium retrofit'!$AL$16,IF(F18="Scenario2PBT12",'Medium retrofit'!$AM$16,IF(F18="Scenario3PBT12",'Medium retrofit'!$AN$16,"")))&amp;IF(F18="Scenario1PBT13",'Medium retrofit'!$AO$16,IF(F18="Scenario2PBT13",'Medium retrofit'!$AP$16,IF(F18="Scenario3PBT13",'Medium retrofit'!$AQ$16,"")))&amp;IF(F18="Scenario1PBT14",'Medium retrofit'!$AR$16,IF(F18="Scenario2PBT14",'Medium retrofit'!$AS$16,IF(F18="Scenario3PBT14",'Medium retrofit'!$AT$16,"")))&amp;IF(F18="Scenario1PBT15",'Medium retrofit'!$AU$16,IF(F18="Scenario2PBT15",'Medium retrofit'!$AV$16,IF(F18="Scenario3PBT15",'Medium retrofit'!$AW$16,"")))</f>
        <v/>
      </c>
      <c r="J18" s="123">
        <f t="shared" si="12"/>
        <v>0</v>
      </c>
      <c r="K18" s="123" t="str">
        <f>IF(F18="Scenario1PBT1",'Medium retrofit'!$E$18,IF(F18="Scenario2PBT1",'Medium retrofit'!$F$18,IF(F18="Scenario3PBT1",'Medium retrofit'!$G$18,"")))&amp;IF(F18="Scenario1PBT2",'Medium retrofit'!$H$18,IF(F18="Scenario2PBT2",'Medium retrofit'!$I$18,IF(F18="Scenario3PBT2",'Medium retrofit'!$J$18,"")))&amp;IF(F18="Scenario1PBT3",'Medium retrofit'!$K$18,IF(F18="Scenario2PBT3",'Medium retrofit'!$L$18,IF(F18="Scenario3PBT3",'Medium retrofit'!$M$18,"")))&amp;IF(F18="Scenario1PBT4",'Medium retrofit'!$N$18,IF(F18="Scenario2PBT4",'Medium retrofit'!$O$18,IF(F18="Scenario3PBT4",'Medium retrofit'!$P$18,"")))&amp;IF(F18="Scenario1PBT5",'Medium retrofit'!$Q$18,IF(F18="Scenario2PBT5",'Medium retrofit'!$R$18,IF(F18="Scenario3PBT5",'Medium retrofit'!$S$18,"")))&amp;IF(F18="Scenario1PBT6",'Medium retrofit'!$T$18,IF(F18="Scenario2PBT6",'Medium retrofit'!$U$18,IF(F18="Scenario3PBT6",'Medium retrofit'!$V$18,"")))&amp;IF(F18="Scenario1PBT7",'Medium retrofit'!$W$18,IF(F18="Scenario2PBT7",'Medium retrofit'!$X$18,IF(F18="Scenario3PBT7",'Medium retrofit'!$Y$18,"")))&amp;IF(F18="Scenario1PBT8",'Medium retrofit'!$Z$18,IF(F18="Scenario2PBT8",'Medium retrofit'!$AA$18,IF(F18="Scenario3PBT8",'Medium retrofit'!$AB$18,"")))&amp;IF(F18="Scenario1PBT9",'Medium retrofit'!$AC$18,IF(F18="Scenario2PBT9",'Medium retrofit'!$AD$18,IF(F18="Scenario3PBT9",'Medium retrofit'!$AE$18,"")))&amp;IF(F18="Scenario1PBT10",'Medium retrofit'!$AF$18,IF(F18="Scenario2PBT10",'Medium retrofit'!$AG$18,IF(F18="Scenario3PBT10",'Medium retrofit'!$AH$18,"")))&amp;IF(F18="Scenario1PBT11",'Medium retrofit'!$AI$18,IF(F18="Scenario2PBT11",'Medium retrofit'!$AJ$18,IF(F18="Scenario3PBT11",'Medium retrofit'!$AK$18,"")))&amp;IF(F18="Scenario1PBT12",'Medium retrofit'!$AL$18,IF(F18="Scenario2PBT12",'Medium retrofit'!$AM$18,IF(F18="Scenario3PBT12",'Medium retrofit'!$AN$18,"")))&amp;IF(F18="Scenario1PBT13",'Medium retrofit'!$AO$18,IF(F18="Scenario2PBT13",'Medium retrofit'!$AP$18,IF(F18="Scenario3PBT13",'Medium retrofit'!$AQ$18,"")))&amp;IF(F18="Scenario1PBT14",'Medium retrofit'!$AR$18,IF(F18="Scenario2PBT14",'Medium retrofit'!$AS$18,IF(F18="Scenario3PBT14",'Medium retrofit'!$AT$18,"")))&amp;IF(F18="Scenario1PBT15",'Medium retrofit'!$AU$18,IF(F18="Scenario2PBT15",'Medium retrofit'!$AV$18,IF(F18="Scenario3PBT15",'Medium retrofit'!$AW$18,"")))</f>
        <v/>
      </c>
      <c r="L18" s="123">
        <f t="shared" si="13"/>
        <v>0</v>
      </c>
      <c r="M18" s="123" t="str">
        <f>IF(F18="Scenario1PBT1",'Medium retrofit'!$E$20,IF(F18="Scenario2PBT1",'Medium retrofit'!$F$20,IF(F18="Scenario3PBT1",'Medium retrofit'!$G$20,"")))&amp;IF(F18="Scenario1PBT2",'Medium retrofit'!$H$20,IF(F18="Scenario2PBT2",'Medium retrofit'!$I$20,IF(F18="Scenario3PBT2",'Medium retrofit'!$J$20,"")))&amp;IF(F18="Scenario1PBT3",'Medium retrofit'!$K$20,IF(F18="Scenario2PBT3",'Medium retrofit'!$L$20,IF(F18="Scenario3PBT3",'Medium retrofit'!$M$20,"")))&amp;IF(F18="Scenario1PBT4",'Medium retrofit'!$N$20,IF(F18="Scenario2PBT4",'Medium retrofit'!$O$20,IF(F18="Scenario3PBT4",'Medium retrofit'!$P$20,"")))&amp;IF(F18="Scenario1PBT5",'Medium retrofit'!$Q$20,IF(F18="Scenario2PBT5",'Medium retrofit'!$R$20,IF(F18="Scenario3PBT5",'Medium retrofit'!$S$20,"")))&amp;IF(F18="Scenario1PBT6",'Medium retrofit'!$T$20,IF(F18="Scenario2PBT6",'Medium retrofit'!$U$20,IF(F18="Scenario3PBT6",'Medium retrofit'!$V$20,"")))&amp;IF(F18="Scenario1PBT7",'Medium retrofit'!$W$20,IF(F18="Scenario2PBT7",'Medium retrofit'!$X$20,IF(F18="Scenario3PBT7",'Medium retrofit'!$Y$20,"")))&amp;IF(F18="Scenario1PBT8",'Medium retrofit'!$Z$20,IF(F18="Scenario2PBT8",'Medium retrofit'!$AA$20,IF(F18="Scenario3PBT8",'Medium retrofit'!$AB$20,"")))&amp;IF(F18="Scenario1PBT9",'Medium retrofit'!$AC$20,IF(F18="Scenario2PBT9",'Medium retrofit'!$AD$20,IF(F18="Scenario3PBT9",'Medium retrofit'!$AE$20,"")))&amp;IF(F18="Scenario1PBT10",'Medium retrofit'!$AF$20,IF(F18="Scenario2PBT10",'Medium retrofit'!$AG$20,IF(F18="Scenario3PBT10",'Medium retrofit'!$AH$20,"")))&amp;IF(F18="Scenario1PBT11",'Medium retrofit'!$AI$20,IF(F18="Scenario2PBT11",'Medium retrofit'!$AJ$20,IF(F18="Scenario3PBT11",'Medium retrofit'!$AK$20,"")))&amp;IF(F18="Scenario1PBT12",'Medium retrofit'!$AL$20,IF(F18="Scenario2PBT12",'Medium retrofit'!$AM$20,IF(F18="Scenario3PBT12",'Medium retrofit'!$AN$20,"")))&amp;IF(F18="Scenario1PBT13",'Medium retrofit'!$AO$20,IF(F18="Scenario2PBT13",'Medium retrofit'!$AP$20,IF(F18="Scenario3PBT13",'Medium retrofit'!$AQ$20,"")))&amp;IF(F18="Scenario1PBT14",'Medium retrofit'!$AR$20,IF(F18="Scenario2PBT14",'Medium retrofit'!$AS$20,IF(F18="Scenario3PBT14",'Medium retrofit'!$AT$20,"")))&amp;IF(F18="Scenario1PBT15",'Medium retrofit'!$AU$20,IF(F18="Scenario2PBT15",'Medium retrofit'!$AV$20,IF(F18="Scenario3PBT15",'Medium retrofit'!$AW$20,"")))</f>
        <v/>
      </c>
      <c r="N18" s="124">
        <f t="shared" si="14"/>
        <v>0</v>
      </c>
      <c r="O18" s="245" t="str">
        <f>IF(F18="Scenario1PBT1",'Medium retrofit'!$E$23,IF(F18="Scenario2PBT1",'Medium retrofit'!$F$23,IF(F18="Scenario3PBT1",'Medium retrofit'!$G$23,"")))&amp;IF(F18="Scenario1PBT2",'Medium retrofit'!$H$23,IF(F18="Scenario2PBT2",'Medium retrofit'!$I$23,IF(F18="Scenario3PBT2",'Medium retrofit'!$J$23,"")))&amp;IF(F18="Scenario1PBT3",'Medium retrofit'!$K$23,IF(F18="Scenario2PBT3",'Medium retrofit'!$L$23,IF(F18="Scenario3PBT3",'Medium retrofit'!$M$23,"")))&amp;IF(F18="Scenario1PBT4",'Medium retrofit'!$N$23,IF(F18="Scenario2PBT4",'Medium retrofit'!$O$23,IF(F18="Scenario3PBT4",'Medium retrofit'!$P$23,"")))&amp;IF(F18="Scenario1PBT5",'Medium retrofit'!$Q$23,IF(F18="Scenario2PBT5",'Medium retrofit'!$R$23,IF(F18="Scenario3PBT5",'Medium retrofit'!$S$23,"")))&amp;IF(F18="Scenario1PBT6",'Medium retrofit'!$T$23,IF(F18="Scenario2PBT6",'Medium retrofit'!$U$23,IF(F18="Scenario3PBT6",'Medium retrofit'!$V$23,"")))&amp;IF(F18="Scenario1PBT7",'Medium retrofit'!$W$23,IF(F18="Scenario2PBT7",'Medium retrofit'!$X$23,IF(F18="Scenario3PBT7",'Medium retrofit'!$Y$23,"")))&amp;IF(F18="Scenario1PBT8",'Medium retrofit'!$Z$23,IF(F18="Scenario2PBT8",'Medium retrofit'!$AA$23,IF(F18="Scenario3PBT8",'Medium retrofit'!$AB$23,"")))&amp;IF(F18="Scenario1PBT9",'Medium retrofit'!$AC$23,IF(F18="Scenario2PBT9",'Medium retrofit'!$AD$23,IF(F18="Scenario3PBT9",'Medium retrofit'!$AE$23,"")))&amp;IF(F18="Scenario1PBT10",'Medium retrofit'!$AF$23,IF(F18="Scenario2PBT10",'Medium retrofit'!$AG$23,IF(F18="Scenario3PBT10",'Medium retrofit'!$AH$23,"")))&amp;IF(F18="Scenario1PBT11",'Medium retrofit'!$AI$23,IF(F18="Scenario2PBT11",'Medium retrofit'!$AJ$23,IF(F18="Scenario3PBT11",'Medium retrofit'!$AK$23,"")))&amp;IF(F18="Scenario1PBT12",'Medium retrofit'!$AL$23,IF(F18="Scenario2PBT12",'Medium retrofit'!$AM$23,IF(F18="Scenario3PBT12",'Medium retrofit'!$AN$23,"")))&amp;IF(F18="Scenario1PBT13",'Medium retrofit'!$AO$23,IF(F18="Scenario2PBT13",'Medium retrofit'!$AP$23,IF(F18="Scenario3PBT13",'Medium retrofit'!$AQ$23,"")))&amp;IF(F18="Scenario1PBT14",'Medium retrofit'!$AR$23,IF(F18="Scenario2PBT14",'Medium retrofit'!$AS$23,IF(F18="Scenario3PBT14",'Medium retrofit'!$AT$23,"")))&amp;IF(F18="Scenario1PBT15",'Medium retrofit'!$AU$23,IF(F18="Scenario2PBT15",'Medium retrofit'!$AV$23,IF(F18="Scenario3PBT15",'Medium retrofit'!$AW$23,"")))</f>
        <v/>
      </c>
      <c r="P18" s="123">
        <f t="shared" si="15"/>
        <v>0</v>
      </c>
      <c r="Q18" s="123" t="str">
        <f>IF(F18="Scenario1PBT1",'Medium retrofit'!$E$25,IF(F18="Scenario2PBT1",'Medium retrofit'!$F$25,IF(F18="Scenario3PBT1",'Medium retrofit'!$G$25,"")))&amp;IF(F18="Scenario1PBT2",'Medium retrofit'!$H$25,IF(F18="Scenario2PBT2",'Medium retrofit'!$I$25,IF(F18="Scenario3PBT2",'Medium retrofit'!$J$25,"")))&amp;IF(F18="Scenario1PBT3",'Medium retrofit'!$K$25,IF(F18="Scenario2PBT3",'Medium retrofit'!$L$25,IF(F18="Scenario3PBT3",'Medium retrofit'!$M$25,"")))&amp;IF(F18="Scenario1PBT4",'Medium retrofit'!$N$25,IF(F18="Scenario2PBT4",'Medium retrofit'!$O$25,IF(F18="Scenario3PBT4",'Medium retrofit'!$P$25,"")))&amp;IF(F18="Scenario1PBT5",'Medium retrofit'!$Q$25,IF(F18="Scenario2PBT5",'Medium retrofit'!$R$25,IF(F18="Scenario3PBT5",'Medium retrofit'!$S$25,"")))&amp;IF(F18="Scenario1PBT6",'Medium retrofit'!$T$25,IF(F18="Scenario2PBT6",'Medium retrofit'!$U$25,IF(F18="Scenario3PBT6",'Medium retrofit'!$V$25,"")))&amp;IF(F18="Scenario1PBT7",'Medium retrofit'!$W$25,IF(F18="Scenario2PBT7",'Medium retrofit'!$X$25,IF(F18="Scenario3PBT7",'Medium retrofit'!$Y$25,"")))&amp;IF(F18="Scenario1PBT8",'Medium retrofit'!$Z$25,IF(F18="Scenario2PBT8",'Medium retrofit'!$AA$25,IF(F18="Scenario3PBT8",'Medium retrofit'!$AB$25,"")))&amp;IF(F18="Scenario1PBT9",'Medium retrofit'!$AC$25,IF(F18="Scenario2PBT9",'Medium retrofit'!$AD$25,IF(F18="Scenario3PBT9",'Medium retrofit'!$AE$25,"")))&amp;IF(F18="Scenario1PBT10",'Medium retrofit'!$AF$25,IF(F18="Scenario2PBT10",'Medium retrofit'!$AG$25,IF(F18="Scenario3PBT10",'Medium retrofit'!$AH$25,"")))&amp;IF(F18="Scenario1PBT11",'Medium retrofit'!$AI$25,IF(F18="Scenario2PBT11",'Medium retrofit'!$AJ$25,IF(F18="Scenario3PBT11",'Medium retrofit'!$AK$25,"")))&amp;IF(F18="Scenario1PBT12",'Medium retrofit'!$AL$25,IF(F18="Scenario2PBT12",'Medium retrofit'!$AM$25,IF(F18="Scenario3PBT12",'Medium retrofit'!$AN$25,"")))&amp;IF(F18="Scenario1PBT13",'Medium retrofit'!$AO$25,IF(F18="Scenario2PBT13",'Medium retrofit'!$AP$25,IF(F18="Scenario3PBT13",'Medium retrofit'!$AQ$25,"")))&amp;IF(F18="Scenario1PBT14",'Medium retrofit'!$AR$25,IF(F18="Scenario2PBT14",'Medium retrofit'!$AS$25,IF(F18="Scenario3PBT14",'Medium retrofit'!$AT$25,"")))&amp;IF(F18="Scenario1PBT15",'Medium retrofit'!$AU$25,IF(F18="Scenario2PBT15",'Medium retrofit'!$AV$25,IF(F18="Scenario3PBT15",'Medium retrofit'!$AW$25,"")))</f>
        <v/>
      </c>
      <c r="R18" s="123">
        <f t="shared" si="16"/>
        <v>0</v>
      </c>
      <c r="S18" s="123" t="str">
        <f>IF(F18="Scenario1PBT1",'Medium retrofit'!$E$27,IF(F18="Scenario2PBT1",'Medium retrofit'!$F$27,IF(F18="Scenario3PBT1",'Medium retrofit'!$G$27,"")))&amp;IF(F18="Scenario1PBT2",'Medium retrofit'!$H$27,IF(F18="Scenario2PBT2",'Medium retrofit'!$I$27,IF(F18="Scenario3PBT2",'Medium retrofit'!$J$27,"")))&amp;IF(F18="Scenario1PBT3",'Medium retrofit'!$K$27,IF(F18="Scenario2PBT3",'Medium retrofit'!$L$27,IF(F18="Scenario3PBT3",'Medium retrofit'!$M$27,"")))&amp;IF(F18="Scenario1PBT4",'Medium retrofit'!$N$27,IF(F18="Scenario2PBT4",'Medium retrofit'!$O$27,IF(F18="Scenario3PBT4",'Medium retrofit'!$P$27,"")))&amp;IF(F18="Scenario1PBT5",'Medium retrofit'!$Q$27,IF(F18="Scenario2PBT5",'Medium retrofit'!$R$27,IF(F18="Scenario3PBT5",'Medium retrofit'!$S$27,"")))&amp;IF(F18="Scenario1PBT6",'Medium retrofit'!$T$27,IF(F18="Scenario2PBT6",'Medium retrofit'!$U$27,IF(F18="Scenario3PBT6",'Medium retrofit'!$V$27,"")))&amp;IF(F18="Scenario1PBT7",'Medium retrofit'!$W$27,IF(F18="Scenario2PBT7",'Medium retrofit'!$X$27,IF(F18="Scenario3PBT7",'Medium retrofit'!$Y$27,"")))&amp;IF(F18="Scenario1PBT8",'Medium retrofit'!$Z$27,IF(F18="Scenario2PBT8",'Medium retrofit'!$AA$27,IF(F18="Scenario3PBT8",'Medium retrofit'!$AB$27,"")))&amp;IF(F18="Scenario1PBT9",'Medium retrofit'!$AC$27,IF(F18="Scenario2PBT9",'Medium retrofit'!$AD$27,IF(F18="Scenario3PBT9",'Medium retrofit'!$AE$27,"")))&amp;IF(F18="Scenario1PBT10",'Medium retrofit'!$AF$27,IF(F18="Scenario2PBT10",'Medium retrofit'!$AG$27,IF(F18="Scenario3PBT10",'Medium retrofit'!$AH$27,"")))&amp;IF(F18="Scenario1PBT11",'Medium retrofit'!$AI$27,IF(F18="Scenario2PBT11",'Medium retrofit'!$AJ$27,IF(F18="Scenario3PBT11",'Medium retrofit'!$AK$27,"")))&amp;IF(F18="Scenario1PBT12",'Medium retrofit'!$AL$27,IF(F18="Scenario2PBT12",'Medium retrofit'!$AM$27,IF(F18="Scenario3PBT12",'Medium retrofit'!$AN$27,"")))&amp;IF(F18="Scenario1PBT13",'Medium retrofit'!$AO$27,IF(F18="Scenario2PBT13",'Medium retrofit'!$AP$27,IF(F18="Scenario3PBT13",'Medium retrofit'!$AQ$27,"")))&amp;IF(F18="Scenario1PBT14",'Medium retrofit'!$AR$27,IF(F18="Scenario2PBT14",'Medium retrofit'!$AS$27,IF(F18="Scenario3PBT14",'Medium retrofit'!$AT$27,"")))&amp;IF(F18="Scenario1PBT15",'Medium retrofit'!$AU$27,IF(F18="Scenario2PBT15",'Medium retrofit'!$AV$27,IF(F18="Scenario3PBT15",'Medium retrofit'!$AW$27,"")))</f>
        <v/>
      </c>
      <c r="T18" s="246">
        <f t="shared" si="17"/>
        <v>0</v>
      </c>
      <c r="U18" s="245" t="str">
        <f>IF(F18="Scenario1PBT1",'Medium retrofit'!$E$38,IF(F18="Scenario2PBT1",'Medium retrofit'!$F$38,IF(F18="Scenario3PBT1",'Medium retrofit'!$G$38,"")))&amp;IF(F18="Scenario1PBT2",'Medium retrofit'!$H$38,IF(F18="Scenario2PBT2",'Medium retrofit'!$I$38,IF(F18="Scenario3PBT2",'Medium retrofit'!$J$38,"")))&amp;IF(F18="Scenario1PBT3",'Medium retrofit'!$K$38,IF(F18="Scenario2PBT3",'Medium retrofit'!$L$38,IF(F18="Scenario3PBT3",'Medium retrofit'!$M$38,"")))&amp;IF(F18="Scenario1PBT4",'Medium retrofit'!$N$38,IF(F18="Scenario2PBT4",'Medium retrofit'!$O$38,IF(F18="Scenario3PBT4",'Medium retrofit'!$P$38,"")))&amp;IF(F18="Scenario1PBT5",'Medium retrofit'!$Q$38,IF(F18="Scenario2PBT5",'Medium retrofit'!$R$38,IF(F18="Scenario3PBT5",'Medium retrofit'!$S$38,"")))&amp;IF(F18="Scenario1PBT6",'Medium retrofit'!$T$38,IF(F18="Scenario2PBT6",'Medium retrofit'!$U$38,IF(F18="Scenario3PBT6",'Medium retrofit'!$V$38,"")))&amp;IF(F18="Scenario1PBT7",'Medium retrofit'!$W$38,IF(F18="Scenario2PBT7",'Medium retrofit'!$X$38,IF(F18="Scenario3PBT7",'Medium retrofit'!$Y$38,"")))&amp;IF(F18="Scenario1PBT8",'Medium retrofit'!$Z$38,IF(F18="Scenario2PBT8",'Medium retrofit'!$AA$38,IF(F18="Scenario3PBT8",'Medium retrofit'!$AB$38,"")))&amp;IF(F18="Scenario1PBT9",'Medium retrofit'!$AC$38,IF(F18="Scenario2PBT9",'Medium retrofit'!$AD$38,IF(F18="Scenario3PBT9",'Medium retrofit'!$AE$38,"")))&amp;IF(F18="Scenario1PBT10",'Medium retrofit'!$AF$38,IF(F18="Scenario2PBT10",'Medium retrofit'!$AG$38,IF(F18="Scenario3PBT10",'Medium retrofit'!$AH$38,"")))&amp;IF(F18="Scenario1PBT11",'Medium retrofit'!$AI$38,IF(F18="Scenario2PBT11",'Medium retrofit'!$AJ$38,IF(F18="Scenario3PBT11",'Medium retrofit'!$AK$38,"")))&amp;IF(F18="Scenario1PBT12",'Medium retrofit'!$AL$38,IF(F18="Scenario2PBT12",'Medium retrofit'!$AM$38,IF(F18="Scenario3PBT12",'Medium retrofit'!$AN$38,"")))&amp;IF(F18="Scenario1PBT13",'Medium retrofit'!$AO$38,IF(F18="Scenario2PBT13",'Medium retrofit'!$AP$38,IF(F18="Scenario3PBT13",'Medium retrofit'!$AQ$38,"")))&amp;IF(F18="Scenario1PBT14",'Medium retrofit'!$AR$38,IF(F18="Scenario2PBT14",'Medium retrofit'!$AS$38,IF(F18="Scenario3PBT14",'Medium retrofit'!$AT$38,"")))&amp;IF(F18="Scenario1PBT15",'Medium retrofit'!$AU$38,IF(F18="Scenario2PBT15",'Medium retrofit'!$AV$38,IF(F18="Scenario3PBT15",'Medium retrofit'!$AW$38,"")))</f>
        <v/>
      </c>
      <c r="V18" s="123">
        <f t="shared" si="18"/>
        <v>0</v>
      </c>
      <c r="W18" s="123" t="str">
        <f>IF(F18="Scenario1PBT1",'Medium retrofit'!$E$40,IF(F18="Scenario2PBT1",'Medium retrofit'!$F$40,IF(F18="Scenario3PBT1",'Medium retrofit'!$G$40,"")))&amp;IF(F18="Scenario1PBT2",'Medium retrofit'!$H$40,IF(F18="Scenario2PBT2",'Medium retrofit'!$I$40,IF(F18="Scenario3PBT2",'Medium retrofit'!$J$40,"")))&amp;IF(F18="Scenario1PBT3",'Medium retrofit'!$K$40,IF(F18="Scenario2PBT3",'Medium retrofit'!$L$40,IF(F18="Scenario3PBT3",'Medium retrofit'!$M$40,"")))&amp;IF(F18="Scenario1PBT4",'Medium retrofit'!$N$40,IF(F18="Scenario2PBT4",'Medium retrofit'!$O$40,IF(F18="Scenario3PBT4",'Medium retrofit'!$P$40,"")))&amp;IF(F18="Scenario1PBT5",'Medium retrofit'!$Q$40,IF(F18="Scenario2PBT5",'Medium retrofit'!$R$40,IF(F18="Scenario3PBT5",'Medium retrofit'!$S$40,"")))&amp;IF(F18="Scenario1PBT6",'Medium retrofit'!$T$40,IF(F18="Scenario2PBT6",'Medium retrofit'!$U$40,IF(F18="Scenario3PBT6",'Medium retrofit'!$V$40,"")))&amp;IF(F18="Scenario1PBT7",'Medium retrofit'!$W$40,IF(F18="Scenario2PBT7",'Medium retrofit'!$X$40,IF(F18="Scenario3PBT7",'Medium retrofit'!$Y$40,"")))&amp;IF(F18="Scenario1PBT8",'Medium retrofit'!$Z$40,IF(F18="Scenario2PBT8",'Medium retrofit'!$AA$40,IF(F18="Scenario3PBT8",'Medium retrofit'!$AB$40,"")))&amp;IF(F18="Scenario1PBT9",'Medium retrofit'!$AC$40,IF(F18="Scenario2PBT9",'Medium retrofit'!$AD$40,IF(F18="Scenario3PBT9",'Medium retrofit'!$AE$40,"")))&amp;IF(F18="Scenario1PBT10",'Medium retrofit'!$AF$40,IF(F18="Scenario2PBT10",'Medium retrofit'!$AG$40,IF(F18="Scenario3PBT10",'Medium retrofit'!$AH$40,"")))&amp;IF(F18="Scenario1PBT11",'Medium retrofit'!$AI$40,IF(F18="Scenario2PBT11",'Medium retrofit'!$AJ$40,IF(F18="Scenario3PBT11",'Medium retrofit'!$AK$40,"")))&amp;IF(F18="Scenario1PBT12",'Medium retrofit'!$AL$40,IF(F18="Scenario2PBT12",'Medium retrofit'!$AM$40,IF(F18="Scenario3PBT12",'Medium retrofit'!$AN$40,"")))&amp;IF(F18="Scenario1PBT13",'Medium retrofit'!$AO$40,IF(F18="Scenario2PBT13",'Medium retrofit'!$AP$40,IF(F18="Scenario3PBT13",'Medium retrofit'!$AQ$40,"")))&amp;IF(F18="Scenario1PBT14",'Medium retrofit'!$AR$40,IF(F18="Scenario2PBT14",'Medium retrofit'!$AS$40,IF(F18="Scenario3PBT14",'Medium retrofit'!$AT$40,"")))&amp;IF(F18="Scenario1PBT15",'Medium retrofit'!$AU$40,IF(F18="Scenario2PBT15",'Medium retrofit'!$AV$40,IF(F18="Scenario3PBT15",'Medium retrofit'!$AW$40,"")))</f>
        <v/>
      </c>
      <c r="X18" s="123">
        <f t="shared" si="19"/>
        <v>0</v>
      </c>
      <c r="Y18" s="123" t="str">
        <f>IF(F18="Scenario1PBT1",'Medium retrofit'!$E$42,IF(F18="Scenario2PBT1",'Medium retrofit'!$F$42,IF(F18="Scenario3PBT1",'Medium retrofit'!$G$42,"")))&amp;IF(F18="Scenario1PBT2",'Medium retrofit'!$H$42,IF(F18="Scenario2PBT2",'Medium retrofit'!$I$42,IF(F18="Scenario3PBT2",'Medium retrofit'!$J$42,"")))&amp;IF(F18="Scenario1PBT3",'Medium retrofit'!$K$42,IF(F18="Scenario2PBT3",'Medium retrofit'!$L$42,IF(F18="Scenario3PBT3",'Medium retrofit'!$M$42,"")))&amp;IF(F18="Scenario1PBT4",'Medium retrofit'!$N$42,IF(F18="Scenario2PBT4",'Medium retrofit'!$O$42,IF(F18="Scenario3PBT4",'Medium retrofit'!$P$42,"")))&amp;IF(F18="Scenario1PBT5",'Medium retrofit'!$Q$42,IF(F18="Scenario2PBT5",'Medium retrofit'!$R$42,IF(F18="Scenario3PBT5",'Medium retrofit'!$S$42,"")))&amp;IF(F18="Scenario1PBT6",'Medium retrofit'!$T$42,IF(F18="Scenario2PBT6",'Medium retrofit'!$U$42,IF(F18="Scenario3PBT6",'Medium retrofit'!$V$42,"")))&amp;IF(F18="Scenario1PBT7",'Medium retrofit'!$W$42,IF(F18="Scenario2PBT7",'Medium retrofit'!$X$42,IF(F18="Scenario3PBT7",'Medium retrofit'!$Y$42,"")))&amp;IF(F18="Scenario1PBT8",'Medium retrofit'!$Z$42,IF(F18="Scenario2PBT8",'Medium retrofit'!$AA$42,IF(F18="Scenario3PBT8",'Medium retrofit'!$AB$42,"")))&amp;IF(F18="Scenario1PBT9",'Medium retrofit'!$AC$42,IF(F18="Scenario2PBT9",'Medium retrofit'!$AD$42,IF(F18="Scenario3PBT9",'Medium retrofit'!$AE$42,"")))&amp;IF(F18="Scenario1PBT10",'Medium retrofit'!$AF$42,IF(F18="Scenario2PBT10",'Medium retrofit'!$AG$42,IF(F18="Scenario3PBT10",'Medium retrofit'!$AH$42,"")))&amp;IF(F18="Scenario1PBT11",'Medium retrofit'!$AI$42,IF(F18="Scenario2PBT11",'Medium retrofit'!$AJ$42,IF(F18="Scenario3PBT11",'Medium retrofit'!$AK$42,"")))&amp;IF(F18="Scenario1PBT12",'Medium retrofit'!$AL$42,IF(F18="Scenario2PBT12",'Medium retrofit'!$AM$42,IF(F18="Scenario3PBT12",'Medium retrofit'!$AN$42,"")))&amp;IF(F18="Scenario1PBT13",'Medium retrofit'!$AO$42,IF(F18="Scenario2PBT13",'Medium retrofit'!$AP$42,IF(F18="Scenario3PBT13",'Medium retrofit'!$AQ$42,"")))&amp;IF(F18="Scenario1PBT14",'Medium retrofit'!$AR$42,IF(F18="Scenario2PBT14",'Medium retrofit'!$AS$42,IF(F18="Scenario3PBT14",'Medium retrofit'!$AT$42,"")))&amp;IF(F18="Scenario1PBT15",'Medium retrofit'!$AU$42,IF(F18="Scenario2PBT15",'Medium retrofit'!$AV$42,IF(F18="Scenario3PBT15",'Medium retrofit'!$AW$42,"")))</f>
        <v/>
      </c>
      <c r="Z18" s="123">
        <f t="shared" si="20"/>
        <v>0</v>
      </c>
      <c r="AA18" s="239" t="str">
        <f>IF(F18="Scenario1PBT1",'Medium retrofit'!$E$101,IF(F18="Scenario2PBT1",'Medium retrofit'!$F$101,IF(F18="Scenario3PBT1",'Medium retrofit'!$G$101,"")))&amp;IF(F18="Scenario1PBT2",'Medium retrofit'!$H$101,IF(F18="Scenario2PBT2",'Medium retrofit'!$I$101,IF(F18="Scenario3PBT2",'Medium retrofit'!$J$101,"")))&amp;IF(F18="Scenario1PBT3",'Medium retrofit'!$K$101,IF(F18="Scenario2PBT3",'Medium retrofit'!$L$101,IF(F18="Scenario3PBT3",'Medium retrofit'!$M$101,"")))&amp;IF(F18="Scenario1PBT4",'Medium retrofit'!$N$101,IF(F18="Scenario2PBT4",'Medium retrofit'!$O$101,IF(F18="Scenario3PBT4",'Medium retrofit'!$P$101,"")))&amp;IF(F18="Scenario1PBT5",'Medium retrofit'!$Q$101,IF(F18="Scenario2PBT5",'Medium retrofit'!$R$101,IF(F18="Scenario3PBT5",'Medium retrofit'!$S$101,"")))&amp;IF(F18="Scenario1PBT6",'Medium retrofit'!$T$101,IF(F18="Scenario2PBT6",'Medium retrofit'!$U$101,IF(F18="Scenario3PBT6",'Medium retrofit'!$V$101,"")))&amp;IF(F18="Scenario1PBT7",'Medium retrofit'!$W$101,IF(F18="Scenario2PBT7",'Medium retrofit'!$X$101,IF(F18="Scenario3PBT7",'Medium retrofit'!$Y$101,"")))&amp;IF(F18="Scenario1PBT8",'Medium retrofit'!$Z$101,IF(F18="Scenario2PBT8",'Medium retrofit'!$AA$101,IF(F18="Scenario3PBT8",'Medium retrofit'!$AB$101,"")))&amp;IF(F18="Scenario1PBT9",'Medium retrofit'!$AC$101,IF(F18="Scenario2PBT9",'Medium retrofit'!$AD$101,IF(F18="Scenario3PBT9",'Medium retrofit'!$AE$101,"")))&amp;IF(F18="Scenario1PBT10",'Medium retrofit'!$AF$101,IF(F18="Scenario2PBT10",'Medium retrofit'!$AG$101,IF(F18="Scenario3PBT10",'Medium retrofit'!$AH$101,"")))&amp;IF(F18="Scenario1PBT11",'Medium retrofit'!$AI$101,IF(F18="Scenario2PBT11",'Medium retrofit'!$AJ$101,IF(F18="Scenario3PBT11",'Medium retrofit'!$AK$101,"")))&amp;IF(F18="Scenario1PBT12",'Medium retrofit'!$AL$101,IF(F18="Scenario2PBT12",'Medium retrofit'!$AM$101,IF(F18="Scenario3PBT12",'Medium retrofit'!$AN$101,"")))&amp;IF(F18="Scenario1PBT13",'Medium retrofit'!$AO$101,IF(F18="Scenario2PBT13",'Medium retrofit'!$AP$101,IF(F18="Scenario3PBT13",'Medium retrofit'!$AQ$101,"")))&amp;IF(F18="Scenario1PBT14",'Medium retrofit'!$AR$101,IF(F18="Scenario2PBT14",'Medium retrofit'!$AS$101,IF(F18="Scenario3PBT14",'Medium retrofit'!$AT$101,"")))&amp;IF(F18="Scenario1PBT15",'Medium retrofit'!$AU$101,IF(F18="Scenario2PBT15",'Medium retrofit'!$AV$101,IF(F18="Scenario3PBT15",'Medium retrofit'!$AW$101,"")))</f>
        <v/>
      </c>
      <c r="AB18" s="242">
        <f t="shared" si="21"/>
        <v>0</v>
      </c>
      <c r="AC18" s="247">
        <f>IFERROR('Projection_Base-case'!G18-G18,0)</f>
        <v>0</v>
      </c>
      <c r="AD18" s="123">
        <f t="shared" si="0"/>
        <v>0</v>
      </c>
      <c r="AE18" s="123">
        <f>IFERROR(100*AC18/'Projection_Base-case'!G18,0)</f>
        <v>0</v>
      </c>
      <c r="AF18" s="123">
        <f>IFERROR('Projection_Base-case'!I18-I18,0)</f>
        <v>0</v>
      </c>
      <c r="AG18" s="123">
        <f t="shared" si="1"/>
        <v>0</v>
      </c>
      <c r="AH18" s="123">
        <f>IFERROR(100*AF18/'Projection_Base-case'!I18,0)</f>
        <v>0</v>
      </c>
      <c r="AI18" s="123">
        <f>IFERROR('Projection_Base-case'!K18-K18,0)</f>
        <v>0</v>
      </c>
      <c r="AJ18" s="123">
        <f t="shared" si="2"/>
        <v>0</v>
      </c>
      <c r="AK18" s="123">
        <f>IFERROR(100*AI18/'Projection_Base-case'!K18,0)</f>
        <v>0</v>
      </c>
      <c r="AL18" s="123">
        <f>IFERROR(M18-'Projection_Base-case'!M18,0)</f>
        <v>0</v>
      </c>
      <c r="AM18" s="123">
        <f t="shared" si="3"/>
        <v>0</v>
      </c>
      <c r="AN18" s="179">
        <f>IFERROR(IF('Projection_Base-case'!N18&gt;0,100*AM18/'Projection_Base-case'!N18,100*AM18/N18),0)</f>
        <v>0</v>
      </c>
      <c r="AO18" s="245">
        <f>IFERROR('Projection_Base-case'!O18-O18,0)</f>
        <v>0</v>
      </c>
      <c r="AP18" s="123">
        <f t="shared" si="4"/>
        <v>0</v>
      </c>
      <c r="AQ18" s="123">
        <f>IFERROR(100*AO18/'Projection_Base-case'!O18,0)</f>
        <v>0</v>
      </c>
      <c r="AR18" s="123">
        <f>IFERROR('Projection_Base-case'!Q18-Q18,0)</f>
        <v>0</v>
      </c>
      <c r="AS18" s="123">
        <f t="shared" si="5"/>
        <v>0</v>
      </c>
      <c r="AT18" s="123">
        <f>IFERROR(100*AR18/'Projection_Base-case'!Q18,0)</f>
        <v>0</v>
      </c>
      <c r="AU18" s="123">
        <f>IFERROR('Projection_Base-case'!S18-S18,0)</f>
        <v>0</v>
      </c>
      <c r="AV18" s="123">
        <f t="shared" si="6"/>
        <v>0</v>
      </c>
      <c r="AW18" s="124">
        <f>IFERROR(100*AU18/'Projection_Base-case'!S18,0)</f>
        <v>0</v>
      </c>
      <c r="AX18" s="245">
        <f>IFERROR('Projection_Base-case'!U18-U18,0)</f>
        <v>0</v>
      </c>
      <c r="AY18" s="123">
        <f t="shared" si="7"/>
        <v>0</v>
      </c>
      <c r="AZ18" s="123">
        <f>IFERROR(100*AX18/'Projection_Base-case'!U18,0)</f>
        <v>0</v>
      </c>
      <c r="BA18" s="123">
        <f>IFERROR('Projection_Base-case'!W18-W18,0)</f>
        <v>0</v>
      </c>
      <c r="BB18" s="123">
        <f t="shared" si="8"/>
        <v>0</v>
      </c>
      <c r="BC18" s="123">
        <f>IFERROR(100*BA18/'Projection_Base-case'!W18,0)</f>
        <v>0</v>
      </c>
      <c r="BD18" s="123">
        <f>IFERROR('Projection_Base-case'!Y18-Y18,0)</f>
        <v>0</v>
      </c>
      <c r="BE18" s="123">
        <f t="shared" si="9"/>
        <v>0</v>
      </c>
      <c r="BF18" s="123">
        <f>IFERROR(100*BD18/'Projection_Base-case'!Y18,0)</f>
        <v>0</v>
      </c>
      <c r="BG18" s="178">
        <f t="shared" si="22"/>
        <v>0</v>
      </c>
      <c r="BH18" s="179">
        <f t="shared" si="23"/>
        <v>0</v>
      </c>
    </row>
    <row r="19" spans="1:60">
      <c r="A19" s="165">
        <v>14</v>
      </c>
      <c r="B19" s="239">
        <f>IF('Projection_Base-case'!B19&lt;&gt;"",'Projection_Base-case'!B19,0)</f>
        <v>0</v>
      </c>
      <c r="C19" s="239">
        <f>IF('Projection_Base-case'!C19&lt;&gt;"",'Projection_Base-case'!C19,0)</f>
        <v>0</v>
      </c>
      <c r="D19" s="239">
        <f>IF('Projection_Base-case'!D19&lt;&gt;"",'Projection_Base-case'!D19,0)</f>
        <v>0</v>
      </c>
      <c r="E19" s="164" t="str">
        <f>IF(AND('Résultats medium'!$AC$3="OUI",'Résultats medium'!E18&lt;&gt;""),'Résultats medium'!E18,IF(OR(D19="PBT1",D19="PBT4",D19="PBT5",D19="PBT6",D19="PBT7",D19="PBT8",D19="PBT10"),"Scenario1",IF(OR(D19="PBT3",D19="PBT9"),"Scenario3",IF(OR(D19="PBT2"),"Scenario2",""))))</f>
        <v/>
      </c>
      <c r="F19" s="240" t="str">
        <f t="shared" si="10"/>
        <v>0</v>
      </c>
      <c r="G19" s="241" t="str">
        <f>IF(F19="Scenario1PBT1",'Medium retrofit'!$E$6,IF(F19="Scenario2PBT1",'Medium retrofit'!$F$6,IF(F19="Scenario3PBT1",'Medium retrofit'!$G$6,"")))&amp;IF(F19="Scenario1PBT2",'Medium retrofit'!$H$6,IF(F19="Scenario2PBT2",'Medium retrofit'!$I$6,IF(F19="Scenario3PBT2",'Medium retrofit'!$J$6,"")))&amp;IF(F19="Scenario1PBT3",'Medium retrofit'!$K$6,IF(F19="Scenario2PBT3",'Medium retrofit'!$L$6,IF(F19="Scenario3PBT3",'Medium retrofit'!$M$6,"")))&amp;IF(F19="Scenario1PBT4",'Medium retrofit'!$N$6,IF(F19="Scenario2PBT4",'Medium retrofit'!$O$6,IF(F19="Scenario3PBT4",'Medium retrofit'!$P$6,"")))&amp;IF(F19="Scenario1PBT5",'Medium retrofit'!$Q$6,IF(F19="Scenario2PBT5",'Medium retrofit'!$R$6,IF(F19="Scenario3PBT5",'Medium retrofit'!$S$6,"")))&amp;IF(F19="Scenario1PBT6",'Medium retrofit'!$T$6,IF(F19="Scenario2PBT6",'Medium retrofit'!$U$6,IF(F19="Scenario3PBT6",'Medium retrofit'!$V$6,"")))&amp;IF(F19="Scenario1PBT7",'Medium retrofit'!$W$6,IF(F19="Scenario2PBT7",'Medium retrofit'!$X$6,IF(F19="Scenario3PBT7",'Medium retrofit'!$Y$6,"")))&amp;IF(F19="Scenario1PBT8",'Medium retrofit'!$Z$6,IF(F19="Scenario2PBT8",'Medium retrofit'!$AA$6,IF(F19="Scenario3PBT8",'Medium retrofit'!$AB$6,"")))&amp;IF(F19="Scenario1PBT9",'Medium retrofit'!$AC$6,IF(F19="Scenario2PBT9",'Medium retrofit'!$AD$6,IF(F19="Scenario3PBT9",'Medium retrofit'!$AE$6,"")))&amp;IF(F19="Scenario1PBT10",'Medium retrofit'!$AF$6,IF(F19="Scenario2PBT10",'Medium retrofit'!$AG$6,IF(F19="Scenario3PBT10",'Medium retrofit'!$AH$6,"")))&amp;IF(F19="Scenario1PBT11",'Medium retrofit'!$AI$6,IF(F19="Scenario2PBT11",'Medium retrofit'!$AJ$6,IF(F19="Scenario3PBT11",'Medium retrofit'!$AK$6,"")))&amp;IF(F19="Scenario1PBT12",'Medium retrofit'!$AL$6,IF(F19="Scenario2PBT12",'Medium retrofit'!$AM$6,IF(F19="Scenario3PBT12",'Medium retrofit'!$AN$6,"")))&amp;IF(F19="Scenario1PBT13",'Medium retrofit'!$AO$6,IF(F19="Scenario2PBT13",'Medium retrofit'!$AP$6,IF(F19="Scenario3PBT13",'Medium retrofit'!$AQ$6,"")))&amp;IF(F19="Scenario1PBT14",'Medium retrofit'!$AR$6,IF(F19="Scenario2PBT14",'Medium retrofit'!$AS$6,IF(F19="Scenario3PBT14",'Medium retrofit'!$AT$6,"")))&amp;IF(F19="Scenario1PBT15",'Medium retrofit'!$AU$6,IF(F19="Scenario2PBT15",'Medium retrofit'!$AV$6,IF(F19="Scenario3PBT15",'Medium retrofit'!$AW$6,"")))</f>
        <v/>
      </c>
      <c r="H19" s="123">
        <f t="shared" si="11"/>
        <v>0</v>
      </c>
      <c r="I19" s="239" t="str">
        <f>IF(F19="Scenario1PBT1",'Medium retrofit'!$E$16,IF(F19="Scenario2PBT1",'Medium retrofit'!$F$16,IF(F19="Scenario3PBT1",'Medium retrofit'!$G$16,"")))&amp;IF(F19="Scenario1PBT2",'Medium retrofit'!$H$16,IF(F19="Scenario2PBT2",'Medium retrofit'!$I$16,IF(F19="Scenario3PBT2",'Medium retrofit'!$J$16,"")))&amp;IF(F19="Scenario1PBT3",'Medium retrofit'!$K$16,IF(F19="Scenario2PBT3",'Medium retrofit'!$L$16,IF(F19="Scenario3PBT3",'Medium retrofit'!$M$16,"")))&amp;IF(F19="Scenario1PBT4",'Medium retrofit'!$N$16,IF(F19="Scenario2PBT4",'Medium retrofit'!$O$16,IF(F19="Scenario3PBT4",'Medium retrofit'!$P$16,"")))&amp;IF(F19="Scenario1PBT5",'Medium retrofit'!$Q$16,IF(F19="Scenario2PBT5",'Medium retrofit'!$R$16,IF(F19="Scenario3PBT5",'Medium retrofit'!$S$16,"")))&amp;IF(F19="Scenario1PBT6",'Medium retrofit'!$T$16,IF(F19="Scenario2PBT6",'Medium retrofit'!$U$16,IF(F19="Scenario3PBT6",'Medium retrofit'!$V$16,"")))&amp;IF(F19="Scenario1PBT7",'Medium retrofit'!$W$16,IF(F19="Scenario2PBT7",'Medium retrofit'!$X$16,IF(F19="Scenario3PBT7",'Medium retrofit'!$Y$16,"")))&amp;IF(F19="Scenario1PBT8",'Medium retrofit'!$Z$16,IF(F19="Scenario2PBT8",'Medium retrofit'!$AA$16,IF(F19="Scenario3PBT8",'Medium retrofit'!$AB$16,"")))&amp;IF(F19="Scenario1PBT9",'Medium retrofit'!$AC$16,IF(F19="Scenario2PBT9",'Medium retrofit'!$AD$16,IF(F19="Scenario3PBT9",'Medium retrofit'!$AE$16,"")))&amp;IF(F19="Scenario1PBT10",'Medium retrofit'!$AF$16,IF(F19="Scenario2PBT10",'Medium retrofit'!$AG$16,IF(F19="Scenario3PBT10",'Medium retrofit'!$AH$16,"")))&amp;IF(F19="Scenario1PBT11",'Medium retrofit'!$AI$16,IF(F19="Scenario2PBT11",'Medium retrofit'!$AJ$16,IF(F19="Scenario3PBT11",'Medium retrofit'!$AK$16,"")))&amp;IF(F19="Scenario1PBT12",'Medium retrofit'!$AL$16,IF(F19="Scenario2PBT12",'Medium retrofit'!$AM$16,IF(F19="Scenario3PBT12",'Medium retrofit'!$AN$16,"")))&amp;IF(F19="Scenario1PBT13",'Medium retrofit'!$AO$16,IF(F19="Scenario2PBT13",'Medium retrofit'!$AP$16,IF(F19="Scenario3PBT13",'Medium retrofit'!$AQ$16,"")))&amp;IF(F19="Scenario1PBT14",'Medium retrofit'!$AR$16,IF(F19="Scenario2PBT14",'Medium retrofit'!$AS$16,IF(F19="Scenario3PBT14",'Medium retrofit'!$AT$16,"")))&amp;IF(F19="Scenario1PBT15",'Medium retrofit'!$AU$16,IF(F19="Scenario2PBT15",'Medium retrofit'!$AV$16,IF(F19="Scenario3PBT15",'Medium retrofit'!$AW$16,"")))</f>
        <v/>
      </c>
      <c r="J19" s="123">
        <f t="shared" si="12"/>
        <v>0</v>
      </c>
      <c r="K19" s="123" t="str">
        <f>IF(F19="Scenario1PBT1",'Medium retrofit'!$E$18,IF(F19="Scenario2PBT1",'Medium retrofit'!$F$18,IF(F19="Scenario3PBT1",'Medium retrofit'!$G$18,"")))&amp;IF(F19="Scenario1PBT2",'Medium retrofit'!$H$18,IF(F19="Scenario2PBT2",'Medium retrofit'!$I$18,IF(F19="Scenario3PBT2",'Medium retrofit'!$J$18,"")))&amp;IF(F19="Scenario1PBT3",'Medium retrofit'!$K$18,IF(F19="Scenario2PBT3",'Medium retrofit'!$L$18,IF(F19="Scenario3PBT3",'Medium retrofit'!$M$18,"")))&amp;IF(F19="Scenario1PBT4",'Medium retrofit'!$N$18,IF(F19="Scenario2PBT4",'Medium retrofit'!$O$18,IF(F19="Scenario3PBT4",'Medium retrofit'!$P$18,"")))&amp;IF(F19="Scenario1PBT5",'Medium retrofit'!$Q$18,IF(F19="Scenario2PBT5",'Medium retrofit'!$R$18,IF(F19="Scenario3PBT5",'Medium retrofit'!$S$18,"")))&amp;IF(F19="Scenario1PBT6",'Medium retrofit'!$T$18,IF(F19="Scenario2PBT6",'Medium retrofit'!$U$18,IF(F19="Scenario3PBT6",'Medium retrofit'!$V$18,"")))&amp;IF(F19="Scenario1PBT7",'Medium retrofit'!$W$18,IF(F19="Scenario2PBT7",'Medium retrofit'!$X$18,IF(F19="Scenario3PBT7",'Medium retrofit'!$Y$18,"")))&amp;IF(F19="Scenario1PBT8",'Medium retrofit'!$Z$18,IF(F19="Scenario2PBT8",'Medium retrofit'!$AA$18,IF(F19="Scenario3PBT8",'Medium retrofit'!$AB$18,"")))&amp;IF(F19="Scenario1PBT9",'Medium retrofit'!$AC$18,IF(F19="Scenario2PBT9",'Medium retrofit'!$AD$18,IF(F19="Scenario3PBT9",'Medium retrofit'!$AE$18,"")))&amp;IF(F19="Scenario1PBT10",'Medium retrofit'!$AF$18,IF(F19="Scenario2PBT10",'Medium retrofit'!$AG$18,IF(F19="Scenario3PBT10",'Medium retrofit'!$AH$18,"")))&amp;IF(F19="Scenario1PBT11",'Medium retrofit'!$AI$18,IF(F19="Scenario2PBT11",'Medium retrofit'!$AJ$18,IF(F19="Scenario3PBT11",'Medium retrofit'!$AK$18,"")))&amp;IF(F19="Scenario1PBT12",'Medium retrofit'!$AL$18,IF(F19="Scenario2PBT12",'Medium retrofit'!$AM$18,IF(F19="Scenario3PBT12",'Medium retrofit'!$AN$18,"")))&amp;IF(F19="Scenario1PBT13",'Medium retrofit'!$AO$18,IF(F19="Scenario2PBT13",'Medium retrofit'!$AP$18,IF(F19="Scenario3PBT13",'Medium retrofit'!$AQ$18,"")))&amp;IF(F19="Scenario1PBT14",'Medium retrofit'!$AR$18,IF(F19="Scenario2PBT14",'Medium retrofit'!$AS$18,IF(F19="Scenario3PBT14",'Medium retrofit'!$AT$18,"")))&amp;IF(F19="Scenario1PBT15",'Medium retrofit'!$AU$18,IF(F19="Scenario2PBT15",'Medium retrofit'!$AV$18,IF(F19="Scenario3PBT15",'Medium retrofit'!$AW$18,"")))</f>
        <v/>
      </c>
      <c r="L19" s="123">
        <f t="shared" si="13"/>
        <v>0</v>
      </c>
      <c r="M19" s="123" t="str">
        <f>IF(F19="Scenario1PBT1",'Medium retrofit'!$E$20,IF(F19="Scenario2PBT1",'Medium retrofit'!$F$20,IF(F19="Scenario3PBT1",'Medium retrofit'!$G$20,"")))&amp;IF(F19="Scenario1PBT2",'Medium retrofit'!$H$20,IF(F19="Scenario2PBT2",'Medium retrofit'!$I$20,IF(F19="Scenario3PBT2",'Medium retrofit'!$J$20,"")))&amp;IF(F19="Scenario1PBT3",'Medium retrofit'!$K$20,IF(F19="Scenario2PBT3",'Medium retrofit'!$L$20,IF(F19="Scenario3PBT3",'Medium retrofit'!$M$20,"")))&amp;IF(F19="Scenario1PBT4",'Medium retrofit'!$N$20,IF(F19="Scenario2PBT4",'Medium retrofit'!$O$20,IF(F19="Scenario3PBT4",'Medium retrofit'!$P$20,"")))&amp;IF(F19="Scenario1PBT5",'Medium retrofit'!$Q$20,IF(F19="Scenario2PBT5",'Medium retrofit'!$R$20,IF(F19="Scenario3PBT5",'Medium retrofit'!$S$20,"")))&amp;IF(F19="Scenario1PBT6",'Medium retrofit'!$T$20,IF(F19="Scenario2PBT6",'Medium retrofit'!$U$20,IF(F19="Scenario3PBT6",'Medium retrofit'!$V$20,"")))&amp;IF(F19="Scenario1PBT7",'Medium retrofit'!$W$20,IF(F19="Scenario2PBT7",'Medium retrofit'!$X$20,IF(F19="Scenario3PBT7",'Medium retrofit'!$Y$20,"")))&amp;IF(F19="Scenario1PBT8",'Medium retrofit'!$Z$20,IF(F19="Scenario2PBT8",'Medium retrofit'!$AA$20,IF(F19="Scenario3PBT8",'Medium retrofit'!$AB$20,"")))&amp;IF(F19="Scenario1PBT9",'Medium retrofit'!$AC$20,IF(F19="Scenario2PBT9",'Medium retrofit'!$AD$20,IF(F19="Scenario3PBT9",'Medium retrofit'!$AE$20,"")))&amp;IF(F19="Scenario1PBT10",'Medium retrofit'!$AF$20,IF(F19="Scenario2PBT10",'Medium retrofit'!$AG$20,IF(F19="Scenario3PBT10",'Medium retrofit'!$AH$20,"")))&amp;IF(F19="Scenario1PBT11",'Medium retrofit'!$AI$20,IF(F19="Scenario2PBT11",'Medium retrofit'!$AJ$20,IF(F19="Scenario3PBT11",'Medium retrofit'!$AK$20,"")))&amp;IF(F19="Scenario1PBT12",'Medium retrofit'!$AL$20,IF(F19="Scenario2PBT12",'Medium retrofit'!$AM$20,IF(F19="Scenario3PBT12",'Medium retrofit'!$AN$20,"")))&amp;IF(F19="Scenario1PBT13",'Medium retrofit'!$AO$20,IF(F19="Scenario2PBT13",'Medium retrofit'!$AP$20,IF(F19="Scenario3PBT13",'Medium retrofit'!$AQ$20,"")))&amp;IF(F19="Scenario1PBT14",'Medium retrofit'!$AR$20,IF(F19="Scenario2PBT14",'Medium retrofit'!$AS$20,IF(F19="Scenario3PBT14",'Medium retrofit'!$AT$20,"")))&amp;IF(F19="Scenario1PBT15",'Medium retrofit'!$AU$20,IF(F19="Scenario2PBT15",'Medium retrofit'!$AV$20,IF(F19="Scenario3PBT15",'Medium retrofit'!$AW$20,"")))</f>
        <v/>
      </c>
      <c r="N19" s="124">
        <f t="shared" si="14"/>
        <v>0</v>
      </c>
      <c r="O19" s="245" t="str">
        <f>IF(F19="Scenario1PBT1",'Medium retrofit'!$E$23,IF(F19="Scenario2PBT1",'Medium retrofit'!$F$23,IF(F19="Scenario3PBT1",'Medium retrofit'!$G$23,"")))&amp;IF(F19="Scenario1PBT2",'Medium retrofit'!$H$23,IF(F19="Scenario2PBT2",'Medium retrofit'!$I$23,IF(F19="Scenario3PBT2",'Medium retrofit'!$J$23,"")))&amp;IF(F19="Scenario1PBT3",'Medium retrofit'!$K$23,IF(F19="Scenario2PBT3",'Medium retrofit'!$L$23,IF(F19="Scenario3PBT3",'Medium retrofit'!$M$23,"")))&amp;IF(F19="Scenario1PBT4",'Medium retrofit'!$N$23,IF(F19="Scenario2PBT4",'Medium retrofit'!$O$23,IF(F19="Scenario3PBT4",'Medium retrofit'!$P$23,"")))&amp;IF(F19="Scenario1PBT5",'Medium retrofit'!$Q$23,IF(F19="Scenario2PBT5",'Medium retrofit'!$R$23,IF(F19="Scenario3PBT5",'Medium retrofit'!$S$23,"")))&amp;IF(F19="Scenario1PBT6",'Medium retrofit'!$T$23,IF(F19="Scenario2PBT6",'Medium retrofit'!$U$23,IF(F19="Scenario3PBT6",'Medium retrofit'!$V$23,"")))&amp;IF(F19="Scenario1PBT7",'Medium retrofit'!$W$23,IF(F19="Scenario2PBT7",'Medium retrofit'!$X$23,IF(F19="Scenario3PBT7",'Medium retrofit'!$Y$23,"")))&amp;IF(F19="Scenario1PBT8",'Medium retrofit'!$Z$23,IF(F19="Scenario2PBT8",'Medium retrofit'!$AA$23,IF(F19="Scenario3PBT8",'Medium retrofit'!$AB$23,"")))&amp;IF(F19="Scenario1PBT9",'Medium retrofit'!$AC$23,IF(F19="Scenario2PBT9",'Medium retrofit'!$AD$23,IF(F19="Scenario3PBT9",'Medium retrofit'!$AE$23,"")))&amp;IF(F19="Scenario1PBT10",'Medium retrofit'!$AF$23,IF(F19="Scenario2PBT10",'Medium retrofit'!$AG$23,IF(F19="Scenario3PBT10",'Medium retrofit'!$AH$23,"")))&amp;IF(F19="Scenario1PBT11",'Medium retrofit'!$AI$23,IF(F19="Scenario2PBT11",'Medium retrofit'!$AJ$23,IF(F19="Scenario3PBT11",'Medium retrofit'!$AK$23,"")))&amp;IF(F19="Scenario1PBT12",'Medium retrofit'!$AL$23,IF(F19="Scenario2PBT12",'Medium retrofit'!$AM$23,IF(F19="Scenario3PBT12",'Medium retrofit'!$AN$23,"")))&amp;IF(F19="Scenario1PBT13",'Medium retrofit'!$AO$23,IF(F19="Scenario2PBT13",'Medium retrofit'!$AP$23,IF(F19="Scenario3PBT13",'Medium retrofit'!$AQ$23,"")))&amp;IF(F19="Scenario1PBT14",'Medium retrofit'!$AR$23,IF(F19="Scenario2PBT14",'Medium retrofit'!$AS$23,IF(F19="Scenario3PBT14",'Medium retrofit'!$AT$23,"")))&amp;IF(F19="Scenario1PBT15",'Medium retrofit'!$AU$23,IF(F19="Scenario2PBT15",'Medium retrofit'!$AV$23,IF(F19="Scenario3PBT15",'Medium retrofit'!$AW$23,"")))</f>
        <v/>
      </c>
      <c r="P19" s="123">
        <f t="shared" si="15"/>
        <v>0</v>
      </c>
      <c r="Q19" s="123" t="str">
        <f>IF(F19="Scenario1PBT1",'Medium retrofit'!$E$25,IF(F19="Scenario2PBT1",'Medium retrofit'!$F$25,IF(F19="Scenario3PBT1",'Medium retrofit'!$G$25,"")))&amp;IF(F19="Scenario1PBT2",'Medium retrofit'!$H$25,IF(F19="Scenario2PBT2",'Medium retrofit'!$I$25,IF(F19="Scenario3PBT2",'Medium retrofit'!$J$25,"")))&amp;IF(F19="Scenario1PBT3",'Medium retrofit'!$K$25,IF(F19="Scenario2PBT3",'Medium retrofit'!$L$25,IF(F19="Scenario3PBT3",'Medium retrofit'!$M$25,"")))&amp;IF(F19="Scenario1PBT4",'Medium retrofit'!$N$25,IF(F19="Scenario2PBT4",'Medium retrofit'!$O$25,IF(F19="Scenario3PBT4",'Medium retrofit'!$P$25,"")))&amp;IF(F19="Scenario1PBT5",'Medium retrofit'!$Q$25,IF(F19="Scenario2PBT5",'Medium retrofit'!$R$25,IF(F19="Scenario3PBT5",'Medium retrofit'!$S$25,"")))&amp;IF(F19="Scenario1PBT6",'Medium retrofit'!$T$25,IF(F19="Scenario2PBT6",'Medium retrofit'!$U$25,IF(F19="Scenario3PBT6",'Medium retrofit'!$V$25,"")))&amp;IF(F19="Scenario1PBT7",'Medium retrofit'!$W$25,IF(F19="Scenario2PBT7",'Medium retrofit'!$X$25,IF(F19="Scenario3PBT7",'Medium retrofit'!$Y$25,"")))&amp;IF(F19="Scenario1PBT8",'Medium retrofit'!$Z$25,IF(F19="Scenario2PBT8",'Medium retrofit'!$AA$25,IF(F19="Scenario3PBT8",'Medium retrofit'!$AB$25,"")))&amp;IF(F19="Scenario1PBT9",'Medium retrofit'!$AC$25,IF(F19="Scenario2PBT9",'Medium retrofit'!$AD$25,IF(F19="Scenario3PBT9",'Medium retrofit'!$AE$25,"")))&amp;IF(F19="Scenario1PBT10",'Medium retrofit'!$AF$25,IF(F19="Scenario2PBT10",'Medium retrofit'!$AG$25,IF(F19="Scenario3PBT10",'Medium retrofit'!$AH$25,"")))&amp;IF(F19="Scenario1PBT11",'Medium retrofit'!$AI$25,IF(F19="Scenario2PBT11",'Medium retrofit'!$AJ$25,IF(F19="Scenario3PBT11",'Medium retrofit'!$AK$25,"")))&amp;IF(F19="Scenario1PBT12",'Medium retrofit'!$AL$25,IF(F19="Scenario2PBT12",'Medium retrofit'!$AM$25,IF(F19="Scenario3PBT12",'Medium retrofit'!$AN$25,"")))&amp;IF(F19="Scenario1PBT13",'Medium retrofit'!$AO$25,IF(F19="Scenario2PBT13",'Medium retrofit'!$AP$25,IF(F19="Scenario3PBT13",'Medium retrofit'!$AQ$25,"")))&amp;IF(F19="Scenario1PBT14",'Medium retrofit'!$AR$25,IF(F19="Scenario2PBT14",'Medium retrofit'!$AS$25,IF(F19="Scenario3PBT14",'Medium retrofit'!$AT$25,"")))&amp;IF(F19="Scenario1PBT15",'Medium retrofit'!$AU$25,IF(F19="Scenario2PBT15",'Medium retrofit'!$AV$25,IF(F19="Scenario3PBT15",'Medium retrofit'!$AW$25,"")))</f>
        <v/>
      </c>
      <c r="R19" s="123">
        <f t="shared" si="16"/>
        <v>0</v>
      </c>
      <c r="S19" s="123" t="str">
        <f>IF(F19="Scenario1PBT1",'Medium retrofit'!$E$27,IF(F19="Scenario2PBT1",'Medium retrofit'!$F$27,IF(F19="Scenario3PBT1",'Medium retrofit'!$G$27,"")))&amp;IF(F19="Scenario1PBT2",'Medium retrofit'!$H$27,IF(F19="Scenario2PBT2",'Medium retrofit'!$I$27,IF(F19="Scenario3PBT2",'Medium retrofit'!$J$27,"")))&amp;IF(F19="Scenario1PBT3",'Medium retrofit'!$K$27,IF(F19="Scenario2PBT3",'Medium retrofit'!$L$27,IF(F19="Scenario3PBT3",'Medium retrofit'!$M$27,"")))&amp;IF(F19="Scenario1PBT4",'Medium retrofit'!$N$27,IF(F19="Scenario2PBT4",'Medium retrofit'!$O$27,IF(F19="Scenario3PBT4",'Medium retrofit'!$P$27,"")))&amp;IF(F19="Scenario1PBT5",'Medium retrofit'!$Q$27,IF(F19="Scenario2PBT5",'Medium retrofit'!$R$27,IF(F19="Scenario3PBT5",'Medium retrofit'!$S$27,"")))&amp;IF(F19="Scenario1PBT6",'Medium retrofit'!$T$27,IF(F19="Scenario2PBT6",'Medium retrofit'!$U$27,IF(F19="Scenario3PBT6",'Medium retrofit'!$V$27,"")))&amp;IF(F19="Scenario1PBT7",'Medium retrofit'!$W$27,IF(F19="Scenario2PBT7",'Medium retrofit'!$X$27,IF(F19="Scenario3PBT7",'Medium retrofit'!$Y$27,"")))&amp;IF(F19="Scenario1PBT8",'Medium retrofit'!$Z$27,IF(F19="Scenario2PBT8",'Medium retrofit'!$AA$27,IF(F19="Scenario3PBT8",'Medium retrofit'!$AB$27,"")))&amp;IF(F19="Scenario1PBT9",'Medium retrofit'!$AC$27,IF(F19="Scenario2PBT9",'Medium retrofit'!$AD$27,IF(F19="Scenario3PBT9",'Medium retrofit'!$AE$27,"")))&amp;IF(F19="Scenario1PBT10",'Medium retrofit'!$AF$27,IF(F19="Scenario2PBT10",'Medium retrofit'!$AG$27,IF(F19="Scenario3PBT10",'Medium retrofit'!$AH$27,"")))&amp;IF(F19="Scenario1PBT11",'Medium retrofit'!$AI$27,IF(F19="Scenario2PBT11",'Medium retrofit'!$AJ$27,IF(F19="Scenario3PBT11",'Medium retrofit'!$AK$27,"")))&amp;IF(F19="Scenario1PBT12",'Medium retrofit'!$AL$27,IF(F19="Scenario2PBT12",'Medium retrofit'!$AM$27,IF(F19="Scenario3PBT12",'Medium retrofit'!$AN$27,"")))&amp;IF(F19="Scenario1PBT13",'Medium retrofit'!$AO$27,IF(F19="Scenario2PBT13",'Medium retrofit'!$AP$27,IF(F19="Scenario3PBT13",'Medium retrofit'!$AQ$27,"")))&amp;IF(F19="Scenario1PBT14",'Medium retrofit'!$AR$27,IF(F19="Scenario2PBT14",'Medium retrofit'!$AS$27,IF(F19="Scenario3PBT14",'Medium retrofit'!$AT$27,"")))&amp;IF(F19="Scenario1PBT15",'Medium retrofit'!$AU$27,IF(F19="Scenario2PBT15",'Medium retrofit'!$AV$27,IF(F19="Scenario3PBT15",'Medium retrofit'!$AW$27,"")))</f>
        <v/>
      </c>
      <c r="T19" s="246">
        <f t="shared" si="17"/>
        <v>0</v>
      </c>
      <c r="U19" s="245" t="str">
        <f>IF(F19="Scenario1PBT1",'Medium retrofit'!$E$38,IF(F19="Scenario2PBT1",'Medium retrofit'!$F$38,IF(F19="Scenario3PBT1",'Medium retrofit'!$G$38,"")))&amp;IF(F19="Scenario1PBT2",'Medium retrofit'!$H$38,IF(F19="Scenario2PBT2",'Medium retrofit'!$I$38,IF(F19="Scenario3PBT2",'Medium retrofit'!$J$38,"")))&amp;IF(F19="Scenario1PBT3",'Medium retrofit'!$K$38,IF(F19="Scenario2PBT3",'Medium retrofit'!$L$38,IF(F19="Scenario3PBT3",'Medium retrofit'!$M$38,"")))&amp;IF(F19="Scenario1PBT4",'Medium retrofit'!$N$38,IF(F19="Scenario2PBT4",'Medium retrofit'!$O$38,IF(F19="Scenario3PBT4",'Medium retrofit'!$P$38,"")))&amp;IF(F19="Scenario1PBT5",'Medium retrofit'!$Q$38,IF(F19="Scenario2PBT5",'Medium retrofit'!$R$38,IF(F19="Scenario3PBT5",'Medium retrofit'!$S$38,"")))&amp;IF(F19="Scenario1PBT6",'Medium retrofit'!$T$38,IF(F19="Scenario2PBT6",'Medium retrofit'!$U$38,IF(F19="Scenario3PBT6",'Medium retrofit'!$V$38,"")))&amp;IF(F19="Scenario1PBT7",'Medium retrofit'!$W$38,IF(F19="Scenario2PBT7",'Medium retrofit'!$X$38,IF(F19="Scenario3PBT7",'Medium retrofit'!$Y$38,"")))&amp;IF(F19="Scenario1PBT8",'Medium retrofit'!$Z$38,IF(F19="Scenario2PBT8",'Medium retrofit'!$AA$38,IF(F19="Scenario3PBT8",'Medium retrofit'!$AB$38,"")))&amp;IF(F19="Scenario1PBT9",'Medium retrofit'!$AC$38,IF(F19="Scenario2PBT9",'Medium retrofit'!$AD$38,IF(F19="Scenario3PBT9",'Medium retrofit'!$AE$38,"")))&amp;IF(F19="Scenario1PBT10",'Medium retrofit'!$AF$38,IF(F19="Scenario2PBT10",'Medium retrofit'!$AG$38,IF(F19="Scenario3PBT10",'Medium retrofit'!$AH$38,"")))&amp;IF(F19="Scenario1PBT11",'Medium retrofit'!$AI$38,IF(F19="Scenario2PBT11",'Medium retrofit'!$AJ$38,IF(F19="Scenario3PBT11",'Medium retrofit'!$AK$38,"")))&amp;IF(F19="Scenario1PBT12",'Medium retrofit'!$AL$38,IF(F19="Scenario2PBT12",'Medium retrofit'!$AM$38,IF(F19="Scenario3PBT12",'Medium retrofit'!$AN$38,"")))&amp;IF(F19="Scenario1PBT13",'Medium retrofit'!$AO$38,IF(F19="Scenario2PBT13",'Medium retrofit'!$AP$38,IF(F19="Scenario3PBT13",'Medium retrofit'!$AQ$38,"")))&amp;IF(F19="Scenario1PBT14",'Medium retrofit'!$AR$38,IF(F19="Scenario2PBT14",'Medium retrofit'!$AS$38,IF(F19="Scenario3PBT14",'Medium retrofit'!$AT$38,"")))&amp;IF(F19="Scenario1PBT15",'Medium retrofit'!$AU$38,IF(F19="Scenario2PBT15",'Medium retrofit'!$AV$38,IF(F19="Scenario3PBT15",'Medium retrofit'!$AW$38,"")))</f>
        <v/>
      </c>
      <c r="V19" s="123">
        <f t="shared" si="18"/>
        <v>0</v>
      </c>
      <c r="W19" s="123" t="str">
        <f>IF(F19="Scenario1PBT1",'Medium retrofit'!$E$40,IF(F19="Scenario2PBT1",'Medium retrofit'!$F$40,IF(F19="Scenario3PBT1",'Medium retrofit'!$G$40,"")))&amp;IF(F19="Scenario1PBT2",'Medium retrofit'!$H$40,IF(F19="Scenario2PBT2",'Medium retrofit'!$I$40,IF(F19="Scenario3PBT2",'Medium retrofit'!$J$40,"")))&amp;IF(F19="Scenario1PBT3",'Medium retrofit'!$K$40,IF(F19="Scenario2PBT3",'Medium retrofit'!$L$40,IF(F19="Scenario3PBT3",'Medium retrofit'!$M$40,"")))&amp;IF(F19="Scenario1PBT4",'Medium retrofit'!$N$40,IF(F19="Scenario2PBT4",'Medium retrofit'!$O$40,IF(F19="Scenario3PBT4",'Medium retrofit'!$P$40,"")))&amp;IF(F19="Scenario1PBT5",'Medium retrofit'!$Q$40,IF(F19="Scenario2PBT5",'Medium retrofit'!$R$40,IF(F19="Scenario3PBT5",'Medium retrofit'!$S$40,"")))&amp;IF(F19="Scenario1PBT6",'Medium retrofit'!$T$40,IF(F19="Scenario2PBT6",'Medium retrofit'!$U$40,IF(F19="Scenario3PBT6",'Medium retrofit'!$V$40,"")))&amp;IF(F19="Scenario1PBT7",'Medium retrofit'!$W$40,IF(F19="Scenario2PBT7",'Medium retrofit'!$X$40,IF(F19="Scenario3PBT7",'Medium retrofit'!$Y$40,"")))&amp;IF(F19="Scenario1PBT8",'Medium retrofit'!$Z$40,IF(F19="Scenario2PBT8",'Medium retrofit'!$AA$40,IF(F19="Scenario3PBT8",'Medium retrofit'!$AB$40,"")))&amp;IF(F19="Scenario1PBT9",'Medium retrofit'!$AC$40,IF(F19="Scenario2PBT9",'Medium retrofit'!$AD$40,IF(F19="Scenario3PBT9",'Medium retrofit'!$AE$40,"")))&amp;IF(F19="Scenario1PBT10",'Medium retrofit'!$AF$40,IF(F19="Scenario2PBT10",'Medium retrofit'!$AG$40,IF(F19="Scenario3PBT10",'Medium retrofit'!$AH$40,"")))&amp;IF(F19="Scenario1PBT11",'Medium retrofit'!$AI$40,IF(F19="Scenario2PBT11",'Medium retrofit'!$AJ$40,IF(F19="Scenario3PBT11",'Medium retrofit'!$AK$40,"")))&amp;IF(F19="Scenario1PBT12",'Medium retrofit'!$AL$40,IF(F19="Scenario2PBT12",'Medium retrofit'!$AM$40,IF(F19="Scenario3PBT12",'Medium retrofit'!$AN$40,"")))&amp;IF(F19="Scenario1PBT13",'Medium retrofit'!$AO$40,IF(F19="Scenario2PBT13",'Medium retrofit'!$AP$40,IF(F19="Scenario3PBT13",'Medium retrofit'!$AQ$40,"")))&amp;IF(F19="Scenario1PBT14",'Medium retrofit'!$AR$40,IF(F19="Scenario2PBT14",'Medium retrofit'!$AS$40,IF(F19="Scenario3PBT14",'Medium retrofit'!$AT$40,"")))&amp;IF(F19="Scenario1PBT15",'Medium retrofit'!$AU$40,IF(F19="Scenario2PBT15",'Medium retrofit'!$AV$40,IF(F19="Scenario3PBT15",'Medium retrofit'!$AW$40,"")))</f>
        <v/>
      </c>
      <c r="X19" s="123">
        <f t="shared" si="19"/>
        <v>0</v>
      </c>
      <c r="Y19" s="123" t="str">
        <f>IF(F19="Scenario1PBT1",'Medium retrofit'!$E$42,IF(F19="Scenario2PBT1",'Medium retrofit'!$F$42,IF(F19="Scenario3PBT1",'Medium retrofit'!$G$42,"")))&amp;IF(F19="Scenario1PBT2",'Medium retrofit'!$H$42,IF(F19="Scenario2PBT2",'Medium retrofit'!$I$42,IF(F19="Scenario3PBT2",'Medium retrofit'!$J$42,"")))&amp;IF(F19="Scenario1PBT3",'Medium retrofit'!$K$42,IF(F19="Scenario2PBT3",'Medium retrofit'!$L$42,IF(F19="Scenario3PBT3",'Medium retrofit'!$M$42,"")))&amp;IF(F19="Scenario1PBT4",'Medium retrofit'!$N$42,IF(F19="Scenario2PBT4",'Medium retrofit'!$O$42,IF(F19="Scenario3PBT4",'Medium retrofit'!$P$42,"")))&amp;IF(F19="Scenario1PBT5",'Medium retrofit'!$Q$42,IF(F19="Scenario2PBT5",'Medium retrofit'!$R$42,IF(F19="Scenario3PBT5",'Medium retrofit'!$S$42,"")))&amp;IF(F19="Scenario1PBT6",'Medium retrofit'!$T$42,IF(F19="Scenario2PBT6",'Medium retrofit'!$U$42,IF(F19="Scenario3PBT6",'Medium retrofit'!$V$42,"")))&amp;IF(F19="Scenario1PBT7",'Medium retrofit'!$W$42,IF(F19="Scenario2PBT7",'Medium retrofit'!$X$42,IF(F19="Scenario3PBT7",'Medium retrofit'!$Y$42,"")))&amp;IF(F19="Scenario1PBT8",'Medium retrofit'!$Z$42,IF(F19="Scenario2PBT8",'Medium retrofit'!$AA$42,IF(F19="Scenario3PBT8",'Medium retrofit'!$AB$42,"")))&amp;IF(F19="Scenario1PBT9",'Medium retrofit'!$AC$42,IF(F19="Scenario2PBT9",'Medium retrofit'!$AD$42,IF(F19="Scenario3PBT9",'Medium retrofit'!$AE$42,"")))&amp;IF(F19="Scenario1PBT10",'Medium retrofit'!$AF$42,IF(F19="Scenario2PBT10",'Medium retrofit'!$AG$42,IF(F19="Scenario3PBT10",'Medium retrofit'!$AH$42,"")))&amp;IF(F19="Scenario1PBT11",'Medium retrofit'!$AI$42,IF(F19="Scenario2PBT11",'Medium retrofit'!$AJ$42,IF(F19="Scenario3PBT11",'Medium retrofit'!$AK$42,"")))&amp;IF(F19="Scenario1PBT12",'Medium retrofit'!$AL$42,IF(F19="Scenario2PBT12",'Medium retrofit'!$AM$42,IF(F19="Scenario3PBT12",'Medium retrofit'!$AN$42,"")))&amp;IF(F19="Scenario1PBT13",'Medium retrofit'!$AO$42,IF(F19="Scenario2PBT13",'Medium retrofit'!$AP$42,IF(F19="Scenario3PBT13",'Medium retrofit'!$AQ$42,"")))&amp;IF(F19="Scenario1PBT14",'Medium retrofit'!$AR$42,IF(F19="Scenario2PBT14",'Medium retrofit'!$AS$42,IF(F19="Scenario3PBT14",'Medium retrofit'!$AT$42,"")))&amp;IF(F19="Scenario1PBT15",'Medium retrofit'!$AU$42,IF(F19="Scenario2PBT15",'Medium retrofit'!$AV$42,IF(F19="Scenario3PBT15",'Medium retrofit'!$AW$42,"")))</f>
        <v/>
      </c>
      <c r="Z19" s="123">
        <f t="shared" si="20"/>
        <v>0</v>
      </c>
      <c r="AA19" s="239" t="str">
        <f>IF(F19="Scenario1PBT1",'Medium retrofit'!$E$101,IF(F19="Scenario2PBT1",'Medium retrofit'!$F$101,IF(F19="Scenario3PBT1",'Medium retrofit'!$G$101,"")))&amp;IF(F19="Scenario1PBT2",'Medium retrofit'!$H$101,IF(F19="Scenario2PBT2",'Medium retrofit'!$I$101,IF(F19="Scenario3PBT2",'Medium retrofit'!$J$101,"")))&amp;IF(F19="Scenario1PBT3",'Medium retrofit'!$K$101,IF(F19="Scenario2PBT3",'Medium retrofit'!$L$101,IF(F19="Scenario3PBT3",'Medium retrofit'!$M$101,"")))&amp;IF(F19="Scenario1PBT4",'Medium retrofit'!$N$101,IF(F19="Scenario2PBT4",'Medium retrofit'!$O$101,IF(F19="Scenario3PBT4",'Medium retrofit'!$P$101,"")))&amp;IF(F19="Scenario1PBT5",'Medium retrofit'!$Q$101,IF(F19="Scenario2PBT5",'Medium retrofit'!$R$101,IF(F19="Scenario3PBT5",'Medium retrofit'!$S$101,"")))&amp;IF(F19="Scenario1PBT6",'Medium retrofit'!$T$101,IF(F19="Scenario2PBT6",'Medium retrofit'!$U$101,IF(F19="Scenario3PBT6",'Medium retrofit'!$V$101,"")))&amp;IF(F19="Scenario1PBT7",'Medium retrofit'!$W$101,IF(F19="Scenario2PBT7",'Medium retrofit'!$X$101,IF(F19="Scenario3PBT7",'Medium retrofit'!$Y$101,"")))&amp;IF(F19="Scenario1PBT8",'Medium retrofit'!$Z$101,IF(F19="Scenario2PBT8",'Medium retrofit'!$AA$101,IF(F19="Scenario3PBT8",'Medium retrofit'!$AB$101,"")))&amp;IF(F19="Scenario1PBT9",'Medium retrofit'!$AC$101,IF(F19="Scenario2PBT9",'Medium retrofit'!$AD$101,IF(F19="Scenario3PBT9",'Medium retrofit'!$AE$101,"")))&amp;IF(F19="Scenario1PBT10",'Medium retrofit'!$AF$101,IF(F19="Scenario2PBT10",'Medium retrofit'!$AG$101,IF(F19="Scenario3PBT10",'Medium retrofit'!$AH$101,"")))&amp;IF(F19="Scenario1PBT11",'Medium retrofit'!$AI$101,IF(F19="Scenario2PBT11",'Medium retrofit'!$AJ$101,IF(F19="Scenario3PBT11",'Medium retrofit'!$AK$101,"")))&amp;IF(F19="Scenario1PBT12",'Medium retrofit'!$AL$101,IF(F19="Scenario2PBT12",'Medium retrofit'!$AM$101,IF(F19="Scenario3PBT12",'Medium retrofit'!$AN$101,"")))&amp;IF(F19="Scenario1PBT13",'Medium retrofit'!$AO$101,IF(F19="Scenario2PBT13",'Medium retrofit'!$AP$101,IF(F19="Scenario3PBT13",'Medium retrofit'!$AQ$101,"")))&amp;IF(F19="Scenario1PBT14",'Medium retrofit'!$AR$101,IF(F19="Scenario2PBT14",'Medium retrofit'!$AS$101,IF(F19="Scenario3PBT14",'Medium retrofit'!$AT$101,"")))&amp;IF(F19="Scenario1PBT15",'Medium retrofit'!$AU$101,IF(F19="Scenario2PBT15",'Medium retrofit'!$AV$101,IF(F19="Scenario3PBT15",'Medium retrofit'!$AW$101,"")))</f>
        <v/>
      </c>
      <c r="AB19" s="242">
        <f t="shared" si="21"/>
        <v>0</v>
      </c>
      <c r="AC19" s="247">
        <f>IFERROR('Projection_Base-case'!G19-G19,0)</f>
        <v>0</v>
      </c>
      <c r="AD19" s="123">
        <f t="shared" si="0"/>
        <v>0</v>
      </c>
      <c r="AE19" s="123">
        <f>IFERROR(100*AC19/'Projection_Base-case'!G19,0)</f>
        <v>0</v>
      </c>
      <c r="AF19" s="123">
        <f>IFERROR('Projection_Base-case'!I19-I19,0)</f>
        <v>0</v>
      </c>
      <c r="AG19" s="123">
        <f t="shared" si="1"/>
        <v>0</v>
      </c>
      <c r="AH19" s="123">
        <f>IFERROR(100*AF19/'Projection_Base-case'!I19,0)</f>
        <v>0</v>
      </c>
      <c r="AI19" s="123">
        <f>IFERROR('Projection_Base-case'!K19-K19,0)</f>
        <v>0</v>
      </c>
      <c r="AJ19" s="123">
        <f t="shared" si="2"/>
        <v>0</v>
      </c>
      <c r="AK19" s="123">
        <f>IFERROR(100*AI19/'Projection_Base-case'!K19,0)</f>
        <v>0</v>
      </c>
      <c r="AL19" s="123">
        <f>IFERROR(M19-'Projection_Base-case'!M19,0)</f>
        <v>0</v>
      </c>
      <c r="AM19" s="123">
        <f t="shared" si="3"/>
        <v>0</v>
      </c>
      <c r="AN19" s="179">
        <f>IFERROR(IF('Projection_Base-case'!N19&gt;0,100*AM19/'Projection_Base-case'!N19,100*AM19/N19),0)</f>
        <v>0</v>
      </c>
      <c r="AO19" s="245">
        <f>IFERROR('Projection_Base-case'!O19-O19,0)</f>
        <v>0</v>
      </c>
      <c r="AP19" s="123">
        <f t="shared" si="4"/>
        <v>0</v>
      </c>
      <c r="AQ19" s="123">
        <f>IFERROR(100*AO19/'Projection_Base-case'!O19,0)</f>
        <v>0</v>
      </c>
      <c r="AR19" s="123">
        <f>IFERROR('Projection_Base-case'!Q19-Q19,0)</f>
        <v>0</v>
      </c>
      <c r="AS19" s="123">
        <f t="shared" si="5"/>
        <v>0</v>
      </c>
      <c r="AT19" s="123">
        <f>IFERROR(100*AR19/'Projection_Base-case'!Q19,0)</f>
        <v>0</v>
      </c>
      <c r="AU19" s="123">
        <f>IFERROR('Projection_Base-case'!S19-S19,0)</f>
        <v>0</v>
      </c>
      <c r="AV19" s="123">
        <f t="shared" si="6"/>
        <v>0</v>
      </c>
      <c r="AW19" s="124">
        <f>IFERROR(100*AU19/'Projection_Base-case'!S19,0)</f>
        <v>0</v>
      </c>
      <c r="AX19" s="245">
        <f>IFERROR('Projection_Base-case'!U19-U19,0)</f>
        <v>0</v>
      </c>
      <c r="AY19" s="123">
        <f t="shared" si="7"/>
        <v>0</v>
      </c>
      <c r="AZ19" s="123">
        <f>IFERROR(100*AX19/'Projection_Base-case'!U19,0)</f>
        <v>0</v>
      </c>
      <c r="BA19" s="123">
        <f>IFERROR('Projection_Base-case'!W19-W19,0)</f>
        <v>0</v>
      </c>
      <c r="BB19" s="123">
        <f t="shared" si="8"/>
        <v>0</v>
      </c>
      <c r="BC19" s="123">
        <f>IFERROR(100*BA19/'Projection_Base-case'!W19,0)</f>
        <v>0</v>
      </c>
      <c r="BD19" s="123">
        <f>IFERROR('Projection_Base-case'!Y19-Y19,0)</f>
        <v>0</v>
      </c>
      <c r="BE19" s="123">
        <f t="shared" si="9"/>
        <v>0</v>
      </c>
      <c r="BF19" s="123">
        <f>IFERROR(100*BD19/'Projection_Base-case'!Y19,0)</f>
        <v>0</v>
      </c>
      <c r="BG19" s="178">
        <f t="shared" si="22"/>
        <v>0</v>
      </c>
      <c r="BH19" s="179">
        <f t="shared" si="23"/>
        <v>0</v>
      </c>
    </row>
    <row r="20" spans="1:60">
      <c r="A20" s="165">
        <v>15</v>
      </c>
      <c r="B20" s="239">
        <f>IF('Projection_Base-case'!B20&lt;&gt;"",'Projection_Base-case'!B20,0)</f>
        <v>0</v>
      </c>
      <c r="C20" s="239">
        <f>IF('Projection_Base-case'!C20&lt;&gt;"",'Projection_Base-case'!C20,0)</f>
        <v>0</v>
      </c>
      <c r="D20" s="239">
        <f>IF('Projection_Base-case'!D20&lt;&gt;"",'Projection_Base-case'!D20,0)</f>
        <v>0</v>
      </c>
      <c r="E20" s="164" t="str">
        <f>IF(AND('Résultats medium'!$AC$3="OUI",'Résultats medium'!E19&lt;&gt;""),'Résultats medium'!E19,IF(OR(D20="PBT1",D20="PBT4",D20="PBT5",D20="PBT6",D20="PBT7",D20="PBT8",D20="PBT10"),"Scenario1",IF(OR(D20="PBT3",D20="PBT9"),"Scenario3",IF(OR(D20="PBT2"),"Scenario2",""))))</f>
        <v/>
      </c>
      <c r="F20" s="240" t="str">
        <f t="shared" si="10"/>
        <v>0</v>
      </c>
      <c r="G20" s="241" t="str">
        <f>IF(F20="Scenario1PBT1",'Medium retrofit'!$E$6,IF(F20="Scenario2PBT1",'Medium retrofit'!$F$6,IF(F20="Scenario3PBT1",'Medium retrofit'!$G$6,"")))&amp;IF(F20="Scenario1PBT2",'Medium retrofit'!$H$6,IF(F20="Scenario2PBT2",'Medium retrofit'!$I$6,IF(F20="Scenario3PBT2",'Medium retrofit'!$J$6,"")))&amp;IF(F20="Scenario1PBT3",'Medium retrofit'!$K$6,IF(F20="Scenario2PBT3",'Medium retrofit'!$L$6,IF(F20="Scenario3PBT3",'Medium retrofit'!$M$6,"")))&amp;IF(F20="Scenario1PBT4",'Medium retrofit'!$N$6,IF(F20="Scenario2PBT4",'Medium retrofit'!$O$6,IF(F20="Scenario3PBT4",'Medium retrofit'!$P$6,"")))&amp;IF(F20="Scenario1PBT5",'Medium retrofit'!$Q$6,IF(F20="Scenario2PBT5",'Medium retrofit'!$R$6,IF(F20="Scenario3PBT5",'Medium retrofit'!$S$6,"")))&amp;IF(F20="Scenario1PBT6",'Medium retrofit'!$T$6,IF(F20="Scenario2PBT6",'Medium retrofit'!$U$6,IF(F20="Scenario3PBT6",'Medium retrofit'!$V$6,"")))&amp;IF(F20="Scenario1PBT7",'Medium retrofit'!$W$6,IF(F20="Scenario2PBT7",'Medium retrofit'!$X$6,IF(F20="Scenario3PBT7",'Medium retrofit'!$Y$6,"")))&amp;IF(F20="Scenario1PBT8",'Medium retrofit'!$Z$6,IF(F20="Scenario2PBT8",'Medium retrofit'!$AA$6,IF(F20="Scenario3PBT8",'Medium retrofit'!$AB$6,"")))&amp;IF(F20="Scenario1PBT9",'Medium retrofit'!$AC$6,IF(F20="Scenario2PBT9",'Medium retrofit'!$AD$6,IF(F20="Scenario3PBT9",'Medium retrofit'!$AE$6,"")))&amp;IF(F20="Scenario1PBT10",'Medium retrofit'!$AF$6,IF(F20="Scenario2PBT10",'Medium retrofit'!$AG$6,IF(F20="Scenario3PBT10",'Medium retrofit'!$AH$6,"")))&amp;IF(F20="Scenario1PBT11",'Medium retrofit'!$AI$6,IF(F20="Scenario2PBT11",'Medium retrofit'!$AJ$6,IF(F20="Scenario3PBT11",'Medium retrofit'!$AK$6,"")))&amp;IF(F20="Scenario1PBT12",'Medium retrofit'!$AL$6,IF(F20="Scenario2PBT12",'Medium retrofit'!$AM$6,IF(F20="Scenario3PBT12",'Medium retrofit'!$AN$6,"")))&amp;IF(F20="Scenario1PBT13",'Medium retrofit'!$AO$6,IF(F20="Scenario2PBT13",'Medium retrofit'!$AP$6,IF(F20="Scenario3PBT13",'Medium retrofit'!$AQ$6,"")))&amp;IF(F20="Scenario1PBT14",'Medium retrofit'!$AR$6,IF(F20="Scenario2PBT14",'Medium retrofit'!$AS$6,IF(F20="Scenario3PBT14",'Medium retrofit'!$AT$6,"")))&amp;IF(F20="Scenario1PBT15",'Medium retrofit'!$AU$6,IF(F20="Scenario2PBT15",'Medium retrofit'!$AV$6,IF(F20="Scenario3PBT15",'Medium retrofit'!$AW$6,"")))</f>
        <v/>
      </c>
      <c r="H20" s="123">
        <f t="shared" si="11"/>
        <v>0</v>
      </c>
      <c r="I20" s="239" t="str">
        <f>IF(F20="Scenario1PBT1",'Medium retrofit'!$E$16,IF(F20="Scenario2PBT1",'Medium retrofit'!$F$16,IF(F20="Scenario3PBT1",'Medium retrofit'!$G$16,"")))&amp;IF(F20="Scenario1PBT2",'Medium retrofit'!$H$16,IF(F20="Scenario2PBT2",'Medium retrofit'!$I$16,IF(F20="Scenario3PBT2",'Medium retrofit'!$J$16,"")))&amp;IF(F20="Scenario1PBT3",'Medium retrofit'!$K$16,IF(F20="Scenario2PBT3",'Medium retrofit'!$L$16,IF(F20="Scenario3PBT3",'Medium retrofit'!$M$16,"")))&amp;IF(F20="Scenario1PBT4",'Medium retrofit'!$N$16,IF(F20="Scenario2PBT4",'Medium retrofit'!$O$16,IF(F20="Scenario3PBT4",'Medium retrofit'!$P$16,"")))&amp;IF(F20="Scenario1PBT5",'Medium retrofit'!$Q$16,IF(F20="Scenario2PBT5",'Medium retrofit'!$R$16,IF(F20="Scenario3PBT5",'Medium retrofit'!$S$16,"")))&amp;IF(F20="Scenario1PBT6",'Medium retrofit'!$T$16,IF(F20="Scenario2PBT6",'Medium retrofit'!$U$16,IF(F20="Scenario3PBT6",'Medium retrofit'!$V$16,"")))&amp;IF(F20="Scenario1PBT7",'Medium retrofit'!$W$16,IF(F20="Scenario2PBT7",'Medium retrofit'!$X$16,IF(F20="Scenario3PBT7",'Medium retrofit'!$Y$16,"")))&amp;IF(F20="Scenario1PBT8",'Medium retrofit'!$Z$16,IF(F20="Scenario2PBT8",'Medium retrofit'!$AA$16,IF(F20="Scenario3PBT8",'Medium retrofit'!$AB$16,"")))&amp;IF(F20="Scenario1PBT9",'Medium retrofit'!$AC$16,IF(F20="Scenario2PBT9",'Medium retrofit'!$AD$16,IF(F20="Scenario3PBT9",'Medium retrofit'!$AE$16,"")))&amp;IF(F20="Scenario1PBT10",'Medium retrofit'!$AF$16,IF(F20="Scenario2PBT10",'Medium retrofit'!$AG$16,IF(F20="Scenario3PBT10",'Medium retrofit'!$AH$16,"")))&amp;IF(F20="Scenario1PBT11",'Medium retrofit'!$AI$16,IF(F20="Scenario2PBT11",'Medium retrofit'!$AJ$16,IF(F20="Scenario3PBT11",'Medium retrofit'!$AK$16,"")))&amp;IF(F20="Scenario1PBT12",'Medium retrofit'!$AL$16,IF(F20="Scenario2PBT12",'Medium retrofit'!$AM$16,IF(F20="Scenario3PBT12",'Medium retrofit'!$AN$16,"")))&amp;IF(F20="Scenario1PBT13",'Medium retrofit'!$AO$16,IF(F20="Scenario2PBT13",'Medium retrofit'!$AP$16,IF(F20="Scenario3PBT13",'Medium retrofit'!$AQ$16,"")))&amp;IF(F20="Scenario1PBT14",'Medium retrofit'!$AR$16,IF(F20="Scenario2PBT14",'Medium retrofit'!$AS$16,IF(F20="Scenario3PBT14",'Medium retrofit'!$AT$16,"")))&amp;IF(F20="Scenario1PBT15",'Medium retrofit'!$AU$16,IF(F20="Scenario2PBT15",'Medium retrofit'!$AV$16,IF(F20="Scenario3PBT15",'Medium retrofit'!$AW$16,"")))</f>
        <v/>
      </c>
      <c r="J20" s="123">
        <f t="shared" si="12"/>
        <v>0</v>
      </c>
      <c r="K20" s="123" t="str">
        <f>IF(F20="Scenario1PBT1",'Medium retrofit'!$E$18,IF(F20="Scenario2PBT1",'Medium retrofit'!$F$18,IF(F20="Scenario3PBT1",'Medium retrofit'!$G$18,"")))&amp;IF(F20="Scenario1PBT2",'Medium retrofit'!$H$18,IF(F20="Scenario2PBT2",'Medium retrofit'!$I$18,IF(F20="Scenario3PBT2",'Medium retrofit'!$J$18,"")))&amp;IF(F20="Scenario1PBT3",'Medium retrofit'!$K$18,IF(F20="Scenario2PBT3",'Medium retrofit'!$L$18,IF(F20="Scenario3PBT3",'Medium retrofit'!$M$18,"")))&amp;IF(F20="Scenario1PBT4",'Medium retrofit'!$N$18,IF(F20="Scenario2PBT4",'Medium retrofit'!$O$18,IF(F20="Scenario3PBT4",'Medium retrofit'!$P$18,"")))&amp;IF(F20="Scenario1PBT5",'Medium retrofit'!$Q$18,IF(F20="Scenario2PBT5",'Medium retrofit'!$R$18,IF(F20="Scenario3PBT5",'Medium retrofit'!$S$18,"")))&amp;IF(F20="Scenario1PBT6",'Medium retrofit'!$T$18,IF(F20="Scenario2PBT6",'Medium retrofit'!$U$18,IF(F20="Scenario3PBT6",'Medium retrofit'!$V$18,"")))&amp;IF(F20="Scenario1PBT7",'Medium retrofit'!$W$18,IF(F20="Scenario2PBT7",'Medium retrofit'!$X$18,IF(F20="Scenario3PBT7",'Medium retrofit'!$Y$18,"")))&amp;IF(F20="Scenario1PBT8",'Medium retrofit'!$Z$18,IF(F20="Scenario2PBT8",'Medium retrofit'!$AA$18,IF(F20="Scenario3PBT8",'Medium retrofit'!$AB$18,"")))&amp;IF(F20="Scenario1PBT9",'Medium retrofit'!$AC$18,IF(F20="Scenario2PBT9",'Medium retrofit'!$AD$18,IF(F20="Scenario3PBT9",'Medium retrofit'!$AE$18,"")))&amp;IF(F20="Scenario1PBT10",'Medium retrofit'!$AF$18,IF(F20="Scenario2PBT10",'Medium retrofit'!$AG$18,IF(F20="Scenario3PBT10",'Medium retrofit'!$AH$18,"")))&amp;IF(F20="Scenario1PBT11",'Medium retrofit'!$AI$18,IF(F20="Scenario2PBT11",'Medium retrofit'!$AJ$18,IF(F20="Scenario3PBT11",'Medium retrofit'!$AK$18,"")))&amp;IF(F20="Scenario1PBT12",'Medium retrofit'!$AL$18,IF(F20="Scenario2PBT12",'Medium retrofit'!$AM$18,IF(F20="Scenario3PBT12",'Medium retrofit'!$AN$18,"")))&amp;IF(F20="Scenario1PBT13",'Medium retrofit'!$AO$18,IF(F20="Scenario2PBT13",'Medium retrofit'!$AP$18,IF(F20="Scenario3PBT13",'Medium retrofit'!$AQ$18,"")))&amp;IF(F20="Scenario1PBT14",'Medium retrofit'!$AR$18,IF(F20="Scenario2PBT14",'Medium retrofit'!$AS$18,IF(F20="Scenario3PBT14",'Medium retrofit'!$AT$18,"")))&amp;IF(F20="Scenario1PBT15",'Medium retrofit'!$AU$18,IF(F20="Scenario2PBT15",'Medium retrofit'!$AV$18,IF(F20="Scenario3PBT15",'Medium retrofit'!$AW$18,"")))</f>
        <v/>
      </c>
      <c r="L20" s="123">
        <f t="shared" si="13"/>
        <v>0</v>
      </c>
      <c r="M20" s="123" t="str">
        <f>IF(F20="Scenario1PBT1",'Medium retrofit'!$E$20,IF(F20="Scenario2PBT1",'Medium retrofit'!$F$20,IF(F20="Scenario3PBT1",'Medium retrofit'!$G$20,"")))&amp;IF(F20="Scenario1PBT2",'Medium retrofit'!$H$20,IF(F20="Scenario2PBT2",'Medium retrofit'!$I$20,IF(F20="Scenario3PBT2",'Medium retrofit'!$J$20,"")))&amp;IF(F20="Scenario1PBT3",'Medium retrofit'!$K$20,IF(F20="Scenario2PBT3",'Medium retrofit'!$L$20,IF(F20="Scenario3PBT3",'Medium retrofit'!$M$20,"")))&amp;IF(F20="Scenario1PBT4",'Medium retrofit'!$N$20,IF(F20="Scenario2PBT4",'Medium retrofit'!$O$20,IF(F20="Scenario3PBT4",'Medium retrofit'!$P$20,"")))&amp;IF(F20="Scenario1PBT5",'Medium retrofit'!$Q$20,IF(F20="Scenario2PBT5",'Medium retrofit'!$R$20,IF(F20="Scenario3PBT5",'Medium retrofit'!$S$20,"")))&amp;IF(F20="Scenario1PBT6",'Medium retrofit'!$T$20,IF(F20="Scenario2PBT6",'Medium retrofit'!$U$20,IF(F20="Scenario3PBT6",'Medium retrofit'!$V$20,"")))&amp;IF(F20="Scenario1PBT7",'Medium retrofit'!$W$20,IF(F20="Scenario2PBT7",'Medium retrofit'!$X$20,IF(F20="Scenario3PBT7",'Medium retrofit'!$Y$20,"")))&amp;IF(F20="Scenario1PBT8",'Medium retrofit'!$Z$20,IF(F20="Scenario2PBT8",'Medium retrofit'!$AA$20,IF(F20="Scenario3PBT8",'Medium retrofit'!$AB$20,"")))&amp;IF(F20="Scenario1PBT9",'Medium retrofit'!$AC$20,IF(F20="Scenario2PBT9",'Medium retrofit'!$AD$20,IF(F20="Scenario3PBT9",'Medium retrofit'!$AE$20,"")))&amp;IF(F20="Scenario1PBT10",'Medium retrofit'!$AF$20,IF(F20="Scenario2PBT10",'Medium retrofit'!$AG$20,IF(F20="Scenario3PBT10",'Medium retrofit'!$AH$20,"")))&amp;IF(F20="Scenario1PBT11",'Medium retrofit'!$AI$20,IF(F20="Scenario2PBT11",'Medium retrofit'!$AJ$20,IF(F20="Scenario3PBT11",'Medium retrofit'!$AK$20,"")))&amp;IF(F20="Scenario1PBT12",'Medium retrofit'!$AL$20,IF(F20="Scenario2PBT12",'Medium retrofit'!$AM$20,IF(F20="Scenario3PBT12",'Medium retrofit'!$AN$20,"")))&amp;IF(F20="Scenario1PBT13",'Medium retrofit'!$AO$20,IF(F20="Scenario2PBT13",'Medium retrofit'!$AP$20,IF(F20="Scenario3PBT13",'Medium retrofit'!$AQ$20,"")))&amp;IF(F20="Scenario1PBT14",'Medium retrofit'!$AR$20,IF(F20="Scenario2PBT14",'Medium retrofit'!$AS$20,IF(F20="Scenario3PBT14",'Medium retrofit'!$AT$20,"")))&amp;IF(F20="Scenario1PBT15",'Medium retrofit'!$AU$20,IF(F20="Scenario2PBT15",'Medium retrofit'!$AV$20,IF(F20="Scenario3PBT15",'Medium retrofit'!$AW$20,"")))</f>
        <v/>
      </c>
      <c r="N20" s="124">
        <f t="shared" si="14"/>
        <v>0</v>
      </c>
      <c r="O20" s="245" t="str">
        <f>IF(F20="Scenario1PBT1",'Medium retrofit'!$E$23,IF(F20="Scenario2PBT1",'Medium retrofit'!$F$23,IF(F20="Scenario3PBT1",'Medium retrofit'!$G$23,"")))&amp;IF(F20="Scenario1PBT2",'Medium retrofit'!$H$23,IF(F20="Scenario2PBT2",'Medium retrofit'!$I$23,IF(F20="Scenario3PBT2",'Medium retrofit'!$J$23,"")))&amp;IF(F20="Scenario1PBT3",'Medium retrofit'!$K$23,IF(F20="Scenario2PBT3",'Medium retrofit'!$L$23,IF(F20="Scenario3PBT3",'Medium retrofit'!$M$23,"")))&amp;IF(F20="Scenario1PBT4",'Medium retrofit'!$N$23,IF(F20="Scenario2PBT4",'Medium retrofit'!$O$23,IF(F20="Scenario3PBT4",'Medium retrofit'!$P$23,"")))&amp;IF(F20="Scenario1PBT5",'Medium retrofit'!$Q$23,IF(F20="Scenario2PBT5",'Medium retrofit'!$R$23,IF(F20="Scenario3PBT5",'Medium retrofit'!$S$23,"")))&amp;IF(F20="Scenario1PBT6",'Medium retrofit'!$T$23,IF(F20="Scenario2PBT6",'Medium retrofit'!$U$23,IF(F20="Scenario3PBT6",'Medium retrofit'!$V$23,"")))&amp;IF(F20="Scenario1PBT7",'Medium retrofit'!$W$23,IF(F20="Scenario2PBT7",'Medium retrofit'!$X$23,IF(F20="Scenario3PBT7",'Medium retrofit'!$Y$23,"")))&amp;IF(F20="Scenario1PBT8",'Medium retrofit'!$Z$23,IF(F20="Scenario2PBT8",'Medium retrofit'!$AA$23,IF(F20="Scenario3PBT8",'Medium retrofit'!$AB$23,"")))&amp;IF(F20="Scenario1PBT9",'Medium retrofit'!$AC$23,IF(F20="Scenario2PBT9",'Medium retrofit'!$AD$23,IF(F20="Scenario3PBT9",'Medium retrofit'!$AE$23,"")))&amp;IF(F20="Scenario1PBT10",'Medium retrofit'!$AF$23,IF(F20="Scenario2PBT10",'Medium retrofit'!$AG$23,IF(F20="Scenario3PBT10",'Medium retrofit'!$AH$23,"")))&amp;IF(F20="Scenario1PBT11",'Medium retrofit'!$AI$23,IF(F20="Scenario2PBT11",'Medium retrofit'!$AJ$23,IF(F20="Scenario3PBT11",'Medium retrofit'!$AK$23,"")))&amp;IF(F20="Scenario1PBT12",'Medium retrofit'!$AL$23,IF(F20="Scenario2PBT12",'Medium retrofit'!$AM$23,IF(F20="Scenario3PBT12",'Medium retrofit'!$AN$23,"")))&amp;IF(F20="Scenario1PBT13",'Medium retrofit'!$AO$23,IF(F20="Scenario2PBT13",'Medium retrofit'!$AP$23,IF(F20="Scenario3PBT13",'Medium retrofit'!$AQ$23,"")))&amp;IF(F20="Scenario1PBT14",'Medium retrofit'!$AR$23,IF(F20="Scenario2PBT14",'Medium retrofit'!$AS$23,IF(F20="Scenario3PBT14",'Medium retrofit'!$AT$23,"")))&amp;IF(F20="Scenario1PBT15",'Medium retrofit'!$AU$23,IF(F20="Scenario2PBT15",'Medium retrofit'!$AV$23,IF(F20="Scenario3PBT15",'Medium retrofit'!$AW$23,"")))</f>
        <v/>
      </c>
      <c r="P20" s="123">
        <f t="shared" si="15"/>
        <v>0</v>
      </c>
      <c r="Q20" s="123" t="str">
        <f>IF(F20="Scenario1PBT1",'Medium retrofit'!$E$25,IF(F20="Scenario2PBT1",'Medium retrofit'!$F$25,IF(F20="Scenario3PBT1",'Medium retrofit'!$G$25,"")))&amp;IF(F20="Scenario1PBT2",'Medium retrofit'!$H$25,IF(F20="Scenario2PBT2",'Medium retrofit'!$I$25,IF(F20="Scenario3PBT2",'Medium retrofit'!$J$25,"")))&amp;IF(F20="Scenario1PBT3",'Medium retrofit'!$K$25,IF(F20="Scenario2PBT3",'Medium retrofit'!$L$25,IF(F20="Scenario3PBT3",'Medium retrofit'!$M$25,"")))&amp;IF(F20="Scenario1PBT4",'Medium retrofit'!$N$25,IF(F20="Scenario2PBT4",'Medium retrofit'!$O$25,IF(F20="Scenario3PBT4",'Medium retrofit'!$P$25,"")))&amp;IF(F20="Scenario1PBT5",'Medium retrofit'!$Q$25,IF(F20="Scenario2PBT5",'Medium retrofit'!$R$25,IF(F20="Scenario3PBT5",'Medium retrofit'!$S$25,"")))&amp;IF(F20="Scenario1PBT6",'Medium retrofit'!$T$25,IF(F20="Scenario2PBT6",'Medium retrofit'!$U$25,IF(F20="Scenario3PBT6",'Medium retrofit'!$V$25,"")))&amp;IF(F20="Scenario1PBT7",'Medium retrofit'!$W$25,IF(F20="Scenario2PBT7",'Medium retrofit'!$X$25,IF(F20="Scenario3PBT7",'Medium retrofit'!$Y$25,"")))&amp;IF(F20="Scenario1PBT8",'Medium retrofit'!$Z$25,IF(F20="Scenario2PBT8",'Medium retrofit'!$AA$25,IF(F20="Scenario3PBT8",'Medium retrofit'!$AB$25,"")))&amp;IF(F20="Scenario1PBT9",'Medium retrofit'!$AC$25,IF(F20="Scenario2PBT9",'Medium retrofit'!$AD$25,IF(F20="Scenario3PBT9",'Medium retrofit'!$AE$25,"")))&amp;IF(F20="Scenario1PBT10",'Medium retrofit'!$AF$25,IF(F20="Scenario2PBT10",'Medium retrofit'!$AG$25,IF(F20="Scenario3PBT10",'Medium retrofit'!$AH$25,"")))&amp;IF(F20="Scenario1PBT11",'Medium retrofit'!$AI$25,IF(F20="Scenario2PBT11",'Medium retrofit'!$AJ$25,IF(F20="Scenario3PBT11",'Medium retrofit'!$AK$25,"")))&amp;IF(F20="Scenario1PBT12",'Medium retrofit'!$AL$25,IF(F20="Scenario2PBT12",'Medium retrofit'!$AM$25,IF(F20="Scenario3PBT12",'Medium retrofit'!$AN$25,"")))&amp;IF(F20="Scenario1PBT13",'Medium retrofit'!$AO$25,IF(F20="Scenario2PBT13",'Medium retrofit'!$AP$25,IF(F20="Scenario3PBT13",'Medium retrofit'!$AQ$25,"")))&amp;IF(F20="Scenario1PBT14",'Medium retrofit'!$AR$25,IF(F20="Scenario2PBT14",'Medium retrofit'!$AS$25,IF(F20="Scenario3PBT14",'Medium retrofit'!$AT$25,"")))&amp;IF(F20="Scenario1PBT15",'Medium retrofit'!$AU$25,IF(F20="Scenario2PBT15",'Medium retrofit'!$AV$25,IF(F20="Scenario3PBT15",'Medium retrofit'!$AW$25,"")))</f>
        <v/>
      </c>
      <c r="R20" s="123">
        <f t="shared" si="16"/>
        <v>0</v>
      </c>
      <c r="S20" s="123" t="str">
        <f>IF(F20="Scenario1PBT1",'Medium retrofit'!$E$27,IF(F20="Scenario2PBT1",'Medium retrofit'!$F$27,IF(F20="Scenario3PBT1",'Medium retrofit'!$G$27,"")))&amp;IF(F20="Scenario1PBT2",'Medium retrofit'!$H$27,IF(F20="Scenario2PBT2",'Medium retrofit'!$I$27,IF(F20="Scenario3PBT2",'Medium retrofit'!$J$27,"")))&amp;IF(F20="Scenario1PBT3",'Medium retrofit'!$K$27,IF(F20="Scenario2PBT3",'Medium retrofit'!$L$27,IF(F20="Scenario3PBT3",'Medium retrofit'!$M$27,"")))&amp;IF(F20="Scenario1PBT4",'Medium retrofit'!$N$27,IF(F20="Scenario2PBT4",'Medium retrofit'!$O$27,IF(F20="Scenario3PBT4",'Medium retrofit'!$P$27,"")))&amp;IF(F20="Scenario1PBT5",'Medium retrofit'!$Q$27,IF(F20="Scenario2PBT5",'Medium retrofit'!$R$27,IF(F20="Scenario3PBT5",'Medium retrofit'!$S$27,"")))&amp;IF(F20="Scenario1PBT6",'Medium retrofit'!$T$27,IF(F20="Scenario2PBT6",'Medium retrofit'!$U$27,IF(F20="Scenario3PBT6",'Medium retrofit'!$V$27,"")))&amp;IF(F20="Scenario1PBT7",'Medium retrofit'!$W$27,IF(F20="Scenario2PBT7",'Medium retrofit'!$X$27,IF(F20="Scenario3PBT7",'Medium retrofit'!$Y$27,"")))&amp;IF(F20="Scenario1PBT8",'Medium retrofit'!$Z$27,IF(F20="Scenario2PBT8",'Medium retrofit'!$AA$27,IF(F20="Scenario3PBT8",'Medium retrofit'!$AB$27,"")))&amp;IF(F20="Scenario1PBT9",'Medium retrofit'!$AC$27,IF(F20="Scenario2PBT9",'Medium retrofit'!$AD$27,IF(F20="Scenario3PBT9",'Medium retrofit'!$AE$27,"")))&amp;IF(F20="Scenario1PBT10",'Medium retrofit'!$AF$27,IF(F20="Scenario2PBT10",'Medium retrofit'!$AG$27,IF(F20="Scenario3PBT10",'Medium retrofit'!$AH$27,"")))&amp;IF(F20="Scenario1PBT11",'Medium retrofit'!$AI$27,IF(F20="Scenario2PBT11",'Medium retrofit'!$AJ$27,IF(F20="Scenario3PBT11",'Medium retrofit'!$AK$27,"")))&amp;IF(F20="Scenario1PBT12",'Medium retrofit'!$AL$27,IF(F20="Scenario2PBT12",'Medium retrofit'!$AM$27,IF(F20="Scenario3PBT12",'Medium retrofit'!$AN$27,"")))&amp;IF(F20="Scenario1PBT13",'Medium retrofit'!$AO$27,IF(F20="Scenario2PBT13",'Medium retrofit'!$AP$27,IF(F20="Scenario3PBT13",'Medium retrofit'!$AQ$27,"")))&amp;IF(F20="Scenario1PBT14",'Medium retrofit'!$AR$27,IF(F20="Scenario2PBT14",'Medium retrofit'!$AS$27,IF(F20="Scenario3PBT14",'Medium retrofit'!$AT$27,"")))&amp;IF(F20="Scenario1PBT15",'Medium retrofit'!$AU$27,IF(F20="Scenario2PBT15",'Medium retrofit'!$AV$27,IF(F20="Scenario3PBT15",'Medium retrofit'!$AW$27,"")))</f>
        <v/>
      </c>
      <c r="T20" s="246">
        <f t="shared" si="17"/>
        <v>0</v>
      </c>
      <c r="U20" s="245" t="str">
        <f>IF(F20="Scenario1PBT1",'Medium retrofit'!$E$38,IF(F20="Scenario2PBT1",'Medium retrofit'!$F$38,IF(F20="Scenario3PBT1",'Medium retrofit'!$G$38,"")))&amp;IF(F20="Scenario1PBT2",'Medium retrofit'!$H$38,IF(F20="Scenario2PBT2",'Medium retrofit'!$I$38,IF(F20="Scenario3PBT2",'Medium retrofit'!$J$38,"")))&amp;IF(F20="Scenario1PBT3",'Medium retrofit'!$K$38,IF(F20="Scenario2PBT3",'Medium retrofit'!$L$38,IF(F20="Scenario3PBT3",'Medium retrofit'!$M$38,"")))&amp;IF(F20="Scenario1PBT4",'Medium retrofit'!$N$38,IF(F20="Scenario2PBT4",'Medium retrofit'!$O$38,IF(F20="Scenario3PBT4",'Medium retrofit'!$P$38,"")))&amp;IF(F20="Scenario1PBT5",'Medium retrofit'!$Q$38,IF(F20="Scenario2PBT5",'Medium retrofit'!$R$38,IF(F20="Scenario3PBT5",'Medium retrofit'!$S$38,"")))&amp;IF(F20="Scenario1PBT6",'Medium retrofit'!$T$38,IF(F20="Scenario2PBT6",'Medium retrofit'!$U$38,IF(F20="Scenario3PBT6",'Medium retrofit'!$V$38,"")))&amp;IF(F20="Scenario1PBT7",'Medium retrofit'!$W$38,IF(F20="Scenario2PBT7",'Medium retrofit'!$X$38,IF(F20="Scenario3PBT7",'Medium retrofit'!$Y$38,"")))&amp;IF(F20="Scenario1PBT8",'Medium retrofit'!$Z$38,IF(F20="Scenario2PBT8",'Medium retrofit'!$AA$38,IF(F20="Scenario3PBT8",'Medium retrofit'!$AB$38,"")))&amp;IF(F20="Scenario1PBT9",'Medium retrofit'!$AC$38,IF(F20="Scenario2PBT9",'Medium retrofit'!$AD$38,IF(F20="Scenario3PBT9",'Medium retrofit'!$AE$38,"")))&amp;IF(F20="Scenario1PBT10",'Medium retrofit'!$AF$38,IF(F20="Scenario2PBT10",'Medium retrofit'!$AG$38,IF(F20="Scenario3PBT10",'Medium retrofit'!$AH$38,"")))&amp;IF(F20="Scenario1PBT11",'Medium retrofit'!$AI$38,IF(F20="Scenario2PBT11",'Medium retrofit'!$AJ$38,IF(F20="Scenario3PBT11",'Medium retrofit'!$AK$38,"")))&amp;IF(F20="Scenario1PBT12",'Medium retrofit'!$AL$38,IF(F20="Scenario2PBT12",'Medium retrofit'!$AM$38,IF(F20="Scenario3PBT12",'Medium retrofit'!$AN$38,"")))&amp;IF(F20="Scenario1PBT13",'Medium retrofit'!$AO$38,IF(F20="Scenario2PBT13",'Medium retrofit'!$AP$38,IF(F20="Scenario3PBT13",'Medium retrofit'!$AQ$38,"")))&amp;IF(F20="Scenario1PBT14",'Medium retrofit'!$AR$38,IF(F20="Scenario2PBT14",'Medium retrofit'!$AS$38,IF(F20="Scenario3PBT14",'Medium retrofit'!$AT$38,"")))&amp;IF(F20="Scenario1PBT15",'Medium retrofit'!$AU$38,IF(F20="Scenario2PBT15",'Medium retrofit'!$AV$38,IF(F20="Scenario3PBT15",'Medium retrofit'!$AW$38,"")))</f>
        <v/>
      </c>
      <c r="V20" s="123">
        <f t="shared" si="18"/>
        <v>0</v>
      </c>
      <c r="W20" s="123" t="str">
        <f>IF(F20="Scenario1PBT1",'Medium retrofit'!$E$40,IF(F20="Scenario2PBT1",'Medium retrofit'!$F$40,IF(F20="Scenario3PBT1",'Medium retrofit'!$G$40,"")))&amp;IF(F20="Scenario1PBT2",'Medium retrofit'!$H$40,IF(F20="Scenario2PBT2",'Medium retrofit'!$I$40,IF(F20="Scenario3PBT2",'Medium retrofit'!$J$40,"")))&amp;IF(F20="Scenario1PBT3",'Medium retrofit'!$K$40,IF(F20="Scenario2PBT3",'Medium retrofit'!$L$40,IF(F20="Scenario3PBT3",'Medium retrofit'!$M$40,"")))&amp;IF(F20="Scenario1PBT4",'Medium retrofit'!$N$40,IF(F20="Scenario2PBT4",'Medium retrofit'!$O$40,IF(F20="Scenario3PBT4",'Medium retrofit'!$P$40,"")))&amp;IF(F20="Scenario1PBT5",'Medium retrofit'!$Q$40,IF(F20="Scenario2PBT5",'Medium retrofit'!$R$40,IF(F20="Scenario3PBT5",'Medium retrofit'!$S$40,"")))&amp;IF(F20="Scenario1PBT6",'Medium retrofit'!$T$40,IF(F20="Scenario2PBT6",'Medium retrofit'!$U$40,IF(F20="Scenario3PBT6",'Medium retrofit'!$V$40,"")))&amp;IF(F20="Scenario1PBT7",'Medium retrofit'!$W$40,IF(F20="Scenario2PBT7",'Medium retrofit'!$X$40,IF(F20="Scenario3PBT7",'Medium retrofit'!$Y$40,"")))&amp;IF(F20="Scenario1PBT8",'Medium retrofit'!$Z$40,IF(F20="Scenario2PBT8",'Medium retrofit'!$AA$40,IF(F20="Scenario3PBT8",'Medium retrofit'!$AB$40,"")))&amp;IF(F20="Scenario1PBT9",'Medium retrofit'!$AC$40,IF(F20="Scenario2PBT9",'Medium retrofit'!$AD$40,IF(F20="Scenario3PBT9",'Medium retrofit'!$AE$40,"")))&amp;IF(F20="Scenario1PBT10",'Medium retrofit'!$AF$40,IF(F20="Scenario2PBT10",'Medium retrofit'!$AG$40,IF(F20="Scenario3PBT10",'Medium retrofit'!$AH$40,"")))&amp;IF(F20="Scenario1PBT11",'Medium retrofit'!$AI$40,IF(F20="Scenario2PBT11",'Medium retrofit'!$AJ$40,IF(F20="Scenario3PBT11",'Medium retrofit'!$AK$40,"")))&amp;IF(F20="Scenario1PBT12",'Medium retrofit'!$AL$40,IF(F20="Scenario2PBT12",'Medium retrofit'!$AM$40,IF(F20="Scenario3PBT12",'Medium retrofit'!$AN$40,"")))&amp;IF(F20="Scenario1PBT13",'Medium retrofit'!$AO$40,IF(F20="Scenario2PBT13",'Medium retrofit'!$AP$40,IF(F20="Scenario3PBT13",'Medium retrofit'!$AQ$40,"")))&amp;IF(F20="Scenario1PBT14",'Medium retrofit'!$AR$40,IF(F20="Scenario2PBT14",'Medium retrofit'!$AS$40,IF(F20="Scenario3PBT14",'Medium retrofit'!$AT$40,"")))&amp;IF(F20="Scenario1PBT15",'Medium retrofit'!$AU$40,IF(F20="Scenario2PBT15",'Medium retrofit'!$AV$40,IF(F20="Scenario3PBT15",'Medium retrofit'!$AW$40,"")))</f>
        <v/>
      </c>
      <c r="X20" s="123">
        <f t="shared" si="19"/>
        <v>0</v>
      </c>
      <c r="Y20" s="123" t="str">
        <f>IF(F20="Scenario1PBT1",'Medium retrofit'!$E$42,IF(F20="Scenario2PBT1",'Medium retrofit'!$F$42,IF(F20="Scenario3PBT1",'Medium retrofit'!$G$42,"")))&amp;IF(F20="Scenario1PBT2",'Medium retrofit'!$H$42,IF(F20="Scenario2PBT2",'Medium retrofit'!$I$42,IF(F20="Scenario3PBT2",'Medium retrofit'!$J$42,"")))&amp;IF(F20="Scenario1PBT3",'Medium retrofit'!$K$42,IF(F20="Scenario2PBT3",'Medium retrofit'!$L$42,IF(F20="Scenario3PBT3",'Medium retrofit'!$M$42,"")))&amp;IF(F20="Scenario1PBT4",'Medium retrofit'!$N$42,IF(F20="Scenario2PBT4",'Medium retrofit'!$O$42,IF(F20="Scenario3PBT4",'Medium retrofit'!$P$42,"")))&amp;IF(F20="Scenario1PBT5",'Medium retrofit'!$Q$42,IF(F20="Scenario2PBT5",'Medium retrofit'!$R$42,IF(F20="Scenario3PBT5",'Medium retrofit'!$S$42,"")))&amp;IF(F20="Scenario1PBT6",'Medium retrofit'!$T$42,IF(F20="Scenario2PBT6",'Medium retrofit'!$U$42,IF(F20="Scenario3PBT6",'Medium retrofit'!$V$42,"")))&amp;IF(F20="Scenario1PBT7",'Medium retrofit'!$W$42,IF(F20="Scenario2PBT7",'Medium retrofit'!$X$42,IF(F20="Scenario3PBT7",'Medium retrofit'!$Y$42,"")))&amp;IF(F20="Scenario1PBT8",'Medium retrofit'!$Z$42,IF(F20="Scenario2PBT8",'Medium retrofit'!$AA$42,IF(F20="Scenario3PBT8",'Medium retrofit'!$AB$42,"")))&amp;IF(F20="Scenario1PBT9",'Medium retrofit'!$AC$42,IF(F20="Scenario2PBT9",'Medium retrofit'!$AD$42,IF(F20="Scenario3PBT9",'Medium retrofit'!$AE$42,"")))&amp;IF(F20="Scenario1PBT10",'Medium retrofit'!$AF$42,IF(F20="Scenario2PBT10",'Medium retrofit'!$AG$42,IF(F20="Scenario3PBT10",'Medium retrofit'!$AH$42,"")))&amp;IF(F20="Scenario1PBT11",'Medium retrofit'!$AI$42,IF(F20="Scenario2PBT11",'Medium retrofit'!$AJ$42,IF(F20="Scenario3PBT11",'Medium retrofit'!$AK$42,"")))&amp;IF(F20="Scenario1PBT12",'Medium retrofit'!$AL$42,IF(F20="Scenario2PBT12",'Medium retrofit'!$AM$42,IF(F20="Scenario3PBT12",'Medium retrofit'!$AN$42,"")))&amp;IF(F20="Scenario1PBT13",'Medium retrofit'!$AO$42,IF(F20="Scenario2PBT13",'Medium retrofit'!$AP$42,IF(F20="Scenario3PBT13",'Medium retrofit'!$AQ$42,"")))&amp;IF(F20="Scenario1PBT14",'Medium retrofit'!$AR$42,IF(F20="Scenario2PBT14",'Medium retrofit'!$AS$42,IF(F20="Scenario3PBT14",'Medium retrofit'!$AT$42,"")))&amp;IF(F20="Scenario1PBT15",'Medium retrofit'!$AU$42,IF(F20="Scenario2PBT15",'Medium retrofit'!$AV$42,IF(F20="Scenario3PBT15",'Medium retrofit'!$AW$42,"")))</f>
        <v/>
      </c>
      <c r="Z20" s="123">
        <f t="shared" si="20"/>
        <v>0</v>
      </c>
      <c r="AA20" s="239" t="str">
        <f>IF(F20="Scenario1PBT1",'Medium retrofit'!$E$101,IF(F20="Scenario2PBT1",'Medium retrofit'!$F$101,IF(F20="Scenario3PBT1",'Medium retrofit'!$G$101,"")))&amp;IF(F20="Scenario1PBT2",'Medium retrofit'!$H$101,IF(F20="Scenario2PBT2",'Medium retrofit'!$I$101,IF(F20="Scenario3PBT2",'Medium retrofit'!$J$101,"")))&amp;IF(F20="Scenario1PBT3",'Medium retrofit'!$K$101,IF(F20="Scenario2PBT3",'Medium retrofit'!$L$101,IF(F20="Scenario3PBT3",'Medium retrofit'!$M$101,"")))&amp;IF(F20="Scenario1PBT4",'Medium retrofit'!$N$101,IF(F20="Scenario2PBT4",'Medium retrofit'!$O$101,IF(F20="Scenario3PBT4",'Medium retrofit'!$P$101,"")))&amp;IF(F20="Scenario1PBT5",'Medium retrofit'!$Q$101,IF(F20="Scenario2PBT5",'Medium retrofit'!$R$101,IF(F20="Scenario3PBT5",'Medium retrofit'!$S$101,"")))&amp;IF(F20="Scenario1PBT6",'Medium retrofit'!$T$101,IF(F20="Scenario2PBT6",'Medium retrofit'!$U$101,IF(F20="Scenario3PBT6",'Medium retrofit'!$V$101,"")))&amp;IF(F20="Scenario1PBT7",'Medium retrofit'!$W$101,IF(F20="Scenario2PBT7",'Medium retrofit'!$X$101,IF(F20="Scenario3PBT7",'Medium retrofit'!$Y$101,"")))&amp;IF(F20="Scenario1PBT8",'Medium retrofit'!$Z$101,IF(F20="Scenario2PBT8",'Medium retrofit'!$AA$101,IF(F20="Scenario3PBT8",'Medium retrofit'!$AB$101,"")))&amp;IF(F20="Scenario1PBT9",'Medium retrofit'!$AC$101,IF(F20="Scenario2PBT9",'Medium retrofit'!$AD$101,IF(F20="Scenario3PBT9",'Medium retrofit'!$AE$101,"")))&amp;IF(F20="Scenario1PBT10",'Medium retrofit'!$AF$101,IF(F20="Scenario2PBT10",'Medium retrofit'!$AG$101,IF(F20="Scenario3PBT10",'Medium retrofit'!$AH$101,"")))&amp;IF(F20="Scenario1PBT11",'Medium retrofit'!$AI$101,IF(F20="Scenario2PBT11",'Medium retrofit'!$AJ$101,IF(F20="Scenario3PBT11",'Medium retrofit'!$AK$101,"")))&amp;IF(F20="Scenario1PBT12",'Medium retrofit'!$AL$101,IF(F20="Scenario2PBT12",'Medium retrofit'!$AM$101,IF(F20="Scenario3PBT12",'Medium retrofit'!$AN$101,"")))&amp;IF(F20="Scenario1PBT13",'Medium retrofit'!$AO$101,IF(F20="Scenario2PBT13",'Medium retrofit'!$AP$101,IF(F20="Scenario3PBT13",'Medium retrofit'!$AQ$101,"")))&amp;IF(F20="Scenario1PBT14",'Medium retrofit'!$AR$101,IF(F20="Scenario2PBT14",'Medium retrofit'!$AS$101,IF(F20="Scenario3PBT14",'Medium retrofit'!$AT$101,"")))&amp;IF(F20="Scenario1PBT15",'Medium retrofit'!$AU$101,IF(F20="Scenario2PBT15",'Medium retrofit'!$AV$101,IF(F20="Scenario3PBT15",'Medium retrofit'!$AW$101,"")))</f>
        <v/>
      </c>
      <c r="AB20" s="242">
        <f t="shared" si="21"/>
        <v>0</v>
      </c>
      <c r="AC20" s="247">
        <f>IFERROR('Projection_Base-case'!G20-G20,0)</f>
        <v>0</v>
      </c>
      <c r="AD20" s="123">
        <f t="shared" si="0"/>
        <v>0</v>
      </c>
      <c r="AE20" s="123">
        <f>IFERROR(100*AC20/'Projection_Base-case'!G20,0)</f>
        <v>0</v>
      </c>
      <c r="AF20" s="123">
        <f>IFERROR('Projection_Base-case'!I20-I20,0)</f>
        <v>0</v>
      </c>
      <c r="AG20" s="123">
        <f t="shared" si="1"/>
        <v>0</v>
      </c>
      <c r="AH20" s="123">
        <f>IFERROR(100*AF20/'Projection_Base-case'!I20,0)</f>
        <v>0</v>
      </c>
      <c r="AI20" s="123">
        <f>IFERROR('Projection_Base-case'!K20-K20,0)</f>
        <v>0</v>
      </c>
      <c r="AJ20" s="123">
        <f t="shared" si="2"/>
        <v>0</v>
      </c>
      <c r="AK20" s="123">
        <f>IFERROR(100*AI20/'Projection_Base-case'!K20,0)</f>
        <v>0</v>
      </c>
      <c r="AL20" s="123">
        <f>IFERROR(M20-'Projection_Base-case'!M20,0)</f>
        <v>0</v>
      </c>
      <c r="AM20" s="123">
        <f t="shared" si="3"/>
        <v>0</v>
      </c>
      <c r="AN20" s="179">
        <f>IFERROR(IF('Projection_Base-case'!N20&gt;0,100*AM20/'Projection_Base-case'!N20,100*AM20/N20),0)</f>
        <v>0</v>
      </c>
      <c r="AO20" s="245">
        <f>IFERROR('Projection_Base-case'!O20-O20,0)</f>
        <v>0</v>
      </c>
      <c r="AP20" s="123">
        <f t="shared" si="4"/>
        <v>0</v>
      </c>
      <c r="AQ20" s="123">
        <f>IFERROR(100*AO20/'Projection_Base-case'!O20,0)</f>
        <v>0</v>
      </c>
      <c r="AR20" s="123">
        <f>IFERROR('Projection_Base-case'!Q20-Q20,0)</f>
        <v>0</v>
      </c>
      <c r="AS20" s="123">
        <f t="shared" si="5"/>
        <v>0</v>
      </c>
      <c r="AT20" s="123">
        <f>IFERROR(100*AR20/'Projection_Base-case'!Q20,0)</f>
        <v>0</v>
      </c>
      <c r="AU20" s="123">
        <f>IFERROR('Projection_Base-case'!S20-S20,0)</f>
        <v>0</v>
      </c>
      <c r="AV20" s="123">
        <f t="shared" si="6"/>
        <v>0</v>
      </c>
      <c r="AW20" s="124">
        <f>IFERROR(100*AU20/'Projection_Base-case'!S20,0)</f>
        <v>0</v>
      </c>
      <c r="AX20" s="245">
        <f>IFERROR('Projection_Base-case'!U20-U20,0)</f>
        <v>0</v>
      </c>
      <c r="AY20" s="123">
        <f t="shared" si="7"/>
        <v>0</v>
      </c>
      <c r="AZ20" s="123">
        <f>IFERROR(100*AX20/'Projection_Base-case'!U20,0)</f>
        <v>0</v>
      </c>
      <c r="BA20" s="123">
        <f>IFERROR('Projection_Base-case'!W20-W20,0)</f>
        <v>0</v>
      </c>
      <c r="BB20" s="123">
        <f t="shared" si="8"/>
        <v>0</v>
      </c>
      <c r="BC20" s="123">
        <f>IFERROR(100*BA20/'Projection_Base-case'!W20,0)</f>
        <v>0</v>
      </c>
      <c r="BD20" s="123">
        <f>IFERROR('Projection_Base-case'!Y20-Y20,0)</f>
        <v>0</v>
      </c>
      <c r="BE20" s="123">
        <f t="shared" si="9"/>
        <v>0</v>
      </c>
      <c r="BF20" s="123">
        <f>IFERROR(100*BD20/'Projection_Base-case'!Y20,0)</f>
        <v>0</v>
      </c>
      <c r="BG20" s="178">
        <f t="shared" si="22"/>
        <v>0</v>
      </c>
      <c r="BH20" s="179">
        <f t="shared" si="23"/>
        <v>0</v>
      </c>
    </row>
    <row r="21" spans="1:60">
      <c r="A21" s="165">
        <v>16</v>
      </c>
      <c r="B21" s="239">
        <f>IF('Projection_Base-case'!B21&lt;&gt;"",'Projection_Base-case'!B21,0)</f>
        <v>0</v>
      </c>
      <c r="C21" s="239">
        <f>IF('Projection_Base-case'!C21&lt;&gt;"",'Projection_Base-case'!C21,0)</f>
        <v>0</v>
      </c>
      <c r="D21" s="239">
        <f>IF('Projection_Base-case'!D21&lt;&gt;"",'Projection_Base-case'!D21,0)</f>
        <v>0</v>
      </c>
      <c r="E21" s="164" t="str">
        <f>IF(AND('Résultats medium'!$AC$3="OUI",'Résultats medium'!E20&lt;&gt;""),'Résultats medium'!E20,IF(OR(D21="PBT1",D21="PBT4",D21="PBT5",D21="PBT6",D21="PBT7",D21="PBT8",D21="PBT10"),"Scenario1",IF(OR(D21="PBT3",D21="PBT9"),"Scenario3",IF(OR(D21="PBT2"),"Scenario2",""))))</f>
        <v/>
      </c>
      <c r="F21" s="240" t="str">
        <f t="shared" si="10"/>
        <v>0</v>
      </c>
      <c r="G21" s="241" t="str">
        <f>IF(F21="Scenario1PBT1",'Medium retrofit'!$E$6,IF(F21="Scenario2PBT1",'Medium retrofit'!$F$6,IF(F21="Scenario3PBT1",'Medium retrofit'!$G$6,"")))&amp;IF(F21="Scenario1PBT2",'Medium retrofit'!$H$6,IF(F21="Scenario2PBT2",'Medium retrofit'!$I$6,IF(F21="Scenario3PBT2",'Medium retrofit'!$J$6,"")))&amp;IF(F21="Scenario1PBT3",'Medium retrofit'!$K$6,IF(F21="Scenario2PBT3",'Medium retrofit'!$L$6,IF(F21="Scenario3PBT3",'Medium retrofit'!$M$6,"")))&amp;IF(F21="Scenario1PBT4",'Medium retrofit'!$N$6,IF(F21="Scenario2PBT4",'Medium retrofit'!$O$6,IF(F21="Scenario3PBT4",'Medium retrofit'!$P$6,"")))&amp;IF(F21="Scenario1PBT5",'Medium retrofit'!$Q$6,IF(F21="Scenario2PBT5",'Medium retrofit'!$R$6,IF(F21="Scenario3PBT5",'Medium retrofit'!$S$6,"")))&amp;IF(F21="Scenario1PBT6",'Medium retrofit'!$T$6,IF(F21="Scenario2PBT6",'Medium retrofit'!$U$6,IF(F21="Scenario3PBT6",'Medium retrofit'!$V$6,"")))&amp;IF(F21="Scenario1PBT7",'Medium retrofit'!$W$6,IF(F21="Scenario2PBT7",'Medium retrofit'!$X$6,IF(F21="Scenario3PBT7",'Medium retrofit'!$Y$6,"")))&amp;IF(F21="Scenario1PBT8",'Medium retrofit'!$Z$6,IF(F21="Scenario2PBT8",'Medium retrofit'!$AA$6,IF(F21="Scenario3PBT8",'Medium retrofit'!$AB$6,"")))&amp;IF(F21="Scenario1PBT9",'Medium retrofit'!$AC$6,IF(F21="Scenario2PBT9",'Medium retrofit'!$AD$6,IF(F21="Scenario3PBT9",'Medium retrofit'!$AE$6,"")))&amp;IF(F21="Scenario1PBT10",'Medium retrofit'!$AF$6,IF(F21="Scenario2PBT10",'Medium retrofit'!$AG$6,IF(F21="Scenario3PBT10",'Medium retrofit'!$AH$6,"")))&amp;IF(F21="Scenario1PBT11",'Medium retrofit'!$AI$6,IF(F21="Scenario2PBT11",'Medium retrofit'!$AJ$6,IF(F21="Scenario3PBT11",'Medium retrofit'!$AK$6,"")))&amp;IF(F21="Scenario1PBT12",'Medium retrofit'!$AL$6,IF(F21="Scenario2PBT12",'Medium retrofit'!$AM$6,IF(F21="Scenario3PBT12",'Medium retrofit'!$AN$6,"")))&amp;IF(F21="Scenario1PBT13",'Medium retrofit'!$AO$6,IF(F21="Scenario2PBT13",'Medium retrofit'!$AP$6,IF(F21="Scenario3PBT13",'Medium retrofit'!$AQ$6,"")))&amp;IF(F21="Scenario1PBT14",'Medium retrofit'!$AR$6,IF(F21="Scenario2PBT14",'Medium retrofit'!$AS$6,IF(F21="Scenario3PBT14",'Medium retrofit'!$AT$6,"")))&amp;IF(F21="Scenario1PBT15",'Medium retrofit'!$AU$6,IF(F21="Scenario2PBT15",'Medium retrofit'!$AV$6,IF(F21="Scenario3PBT15",'Medium retrofit'!$AW$6,"")))</f>
        <v/>
      </c>
      <c r="H21" s="123">
        <f t="shared" si="11"/>
        <v>0</v>
      </c>
      <c r="I21" s="239" t="str">
        <f>IF(F21="Scenario1PBT1",'Medium retrofit'!$E$16,IF(F21="Scenario2PBT1",'Medium retrofit'!$F$16,IF(F21="Scenario3PBT1",'Medium retrofit'!$G$16,"")))&amp;IF(F21="Scenario1PBT2",'Medium retrofit'!$H$16,IF(F21="Scenario2PBT2",'Medium retrofit'!$I$16,IF(F21="Scenario3PBT2",'Medium retrofit'!$J$16,"")))&amp;IF(F21="Scenario1PBT3",'Medium retrofit'!$K$16,IF(F21="Scenario2PBT3",'Medium retrofit'!$L$16,IF(F21="Scenario3PBT3",'Medium retrofit'!$M$16,"")))&amp;IF(F21="Scenario1PBT4",'Medium retrofit'!$N$16,IF(F21="Scenario2PBT4",'Medium retrofit'!$O$16,IF(F21="Scenario3PBT4",'Medium retrofit'!$P$16,"")))&amp;IF(F21="Scenario1PBT5",'Medium retrofit'!$Q$16,IF(F21="Scenario2PBT5",'Medium retrofit'!$R$16,IF(F21="Scenario3PBT5",'Medium retrofit'!$S$16,"")))&amp;IF(F21="Scenario1PBT6",'Medium retrofit'!$T$16,IF(F21="Scenario2PBT6",'Medium retrofit'!$U$16,IF(F21="Scenario3PBT6",'Medium retrofit'!$V$16,"")))&amp;IF(F21="Scenario1PBT7",'Medium retrofit'!$W$16,IF(F21="Scenario2PBT7",'Medium retrofit'!$X$16,IF(F21="Scenario3PBT7",'Medium retrofit'!$Y$16,"")))&amp;IF(F21="Scenario1PBT8",'Medium retrofit'!$Z$16,IF(F21="Scenario2PBT8",'Medium retrofit'!$AA$16,IF(F21="Scenario3PBT8",'Medium retrofit'!$AB$16,"")))&amp;IF(F21="Scenario1PBT9",'Medium retrofit'!$AC$16,IF(F21="Scenario2PBT9",'Medium retrofit'!$AD$16,IF(F21="Scenario3PBT9",'Medium retrofit'!$AE$16,"")))&amp;IF(F21="Scenario1PBT10",'Medium retrofit'!$AF$16,IF(F21="Scenario2PBT10",'Medium retrofit'!$AG$16,IF(F21="Scenario3PBT10",'Medium retrofit'!$AH$16,"")))&amp;IF(F21="Scenario1PBT11",'Medium retrofit'!$AI$16,IF(F21="Scenario2PBT11",'Medium retrofit'!$AJ$16,IF(F21="Scenario3PBT11",'Medium retrofit'!$AK$16,"")))&amp;IF(F21="Scenario1PBT12",'Medium retrofit'!$AL$16,IF(F21="Scenario2PBT12",'Medium retrofit'!$AM$16,IF(F21="Scenario3PBT12",'Medium retrofit'!$AN$16,"")))&amp;IF(F21="Scenario1PBT13",'Medium retrofit'!$AO$16,IF(F21="Scenario2PBT13",'Medium retrofit'!$AP$16,IF(F21="Scenario3PBT13",'Medium retrofit'!$AQ$16,"")))&amp;IF(F21="Scenario1PBT14",'Medium retrofit'!$AR$16,IF(F21="Scenario2PBT14",'Medium retrofit'!$AS$16,IF(F21="Scenario3PBT14",'Medium retrofit'!$AT$16,"")))&amp;IF(F21="Scenario1PBT15",'Medium retrofit'!$AU$16,IF(F21="Scenario2PBT15",'Medium retrofit'!$AV$16,IF(F21="Scenario3PBT15",'Medium retrofit'!$AW$16,"")))</f>
        <v/>
      </c>
      <c r="J21" s="123">
        <f t="shared" si="12"/>
        <v>0</v>
      </c>
      <c r="K21" s="123" t="str">
        <f>IF(F21="Scenario1PBT1",'Medium retrofit'!$E$18,IF(F21="Scenario2PBT1",'Medium retrofit'!$F$18,IF(F21="Scenario3PBT1",'Medium retrofit'!$G$18,"")))&amp;IF(F21="Scenario1PBT2",'Medium retrofit'!$H$18,IF(F21="Scenario2PBT2",'Medium retrofit'!$I$18,IF(F21="Scenario3PBT2",'Medium retrofit'!$J$18,"")))&amp;IF(F21="Scenario1PBT3",'Medium retrofit'!$K$18,IF(F21="Scenario2PBT3",'Medium retrofit'!$L$18,IF(F21="Scenario3PBT3",'Medium retrofit'!$M$18,"")))&amp;IF(F21="Scenario1PBT4",'Medium retrofit'!$N$18,IF(F21="Scenario2PBT4",'Medium retrofit'!$O$18,IF(F21="Scenario3PBT4",'Medium retrofit'!$P$18,"")))&amp;IF(F21="Scenario1PBT5",'Medium retrofit'!$Q$18,IF(F21="Scenario2PBT5",'Medium retrofit'!$R$18,IF(F21="Scenario3PBT5",'Medium retrofit'!$S$18,"")))&amp;IF(F21="Scenario1PBT6",'Medium retrofit'!$T$18,IF(F21="Scenario2PBT6",'Medium retrofit'!$U$18,IF(F21="Scenario3PBT6",'Medium retrofit'!$V$18,"")))&amp;IF(F21="Scenario1PBT7",'Medium retrofit'!$W$18,IF(F21="Scenario2PBT7",'Medium retrofit'!$X$18,IF(F21="Scenario3PBT7",'Medium retrofit'!$Y$18,"")))&amp;IF(F21="Scenario1PBT8",'Medium retrofit'!$Z$18,IF(F21="Scenario2PBT8",'Medium retrofit'!$AA$18,IF(F21="Scenario3PBT8",'Medium retrofit'!$AB$18,"")))&amp;IF(F21="Scenario1PBT9",'Medium retrofit'!$AC$18,IF(F21="Scenario2PBT9",'Medium retrofit'!$AD$18,IF(F21="Scenario3PBT9",'Medium retrofit'!$AE$18,"")))&amp;IF(F21="Scenario1PBT10",'Medium retrofit'!$AF$18,IF(F21="Scenario2PBT10",'Medium retrofit'!$AG$18,IF(F21="Scenario3PBT10",'Medium retrofit'!$AH$18,"")))&amp;IF(F21="Scenario1PBT11",'Medium retrofit'!$AI$18,IF(F21="Scenario2PBT11",'Medium retrofit'!$AJ$18,IF(F21="Scenario3PBT11",'Medium retrofit'!$AK$18,"")))&amp;IF(F21="Scenario1PBT12",'Medium retrofit'!$AL$18,IF(F21="Scenario2PBT12",'Medium retrofit'!$AM$18,IF(F21="Scenario3PBT12",'Medium retrofit'!$AN$18,"")))&amp;IF(F21="Scenario1PBT13",'Medium retrofit'!$AO$18,IF(F21="Scenario2PBT13",'Medium retrofit'!$AP$18,IF(F21="Scenario3PBT13",'Medium retrofit'!$AQ$18,"")))&amp;IF(F21="Scenario1PBT14",'Medium retrofit'!$AR$18,IF(F21="Scenario2PBT14",'Medium retrofit'!$AS$18,IF(F21="Scenario3PBT14",'Medium retrofit'!$AT$18,"")))&amp;IF(F21="Scenario1PBT15",'Medium retrofit'!$AU$18,IF(F21="Scenario2PBT15",'Medium retrofit'!$AV$18,IF(F21="Scenario3PBT15",'Medium retrofit'!$AW$18,"")))</f>
        <v/>
      </c>
      <c r="L21" s="123">
        <f t="shared" si="13"/>
        <v>0</v>
      </c>
      <c r="M21" s="123" t="str">
        <f>IF(F21="Scenario1PBT1",'Medium retrofit'!$E$20,IF(F21="Scenario2PBT1",'Medium retrofit'!$F$20,IF(F21="Scenario3PBT1",'Medium retrofit'!$G$20,"")))&amp;IF(F21="Scenario1PBT2",'Medium retrofit'!$H$20,IF(F21="Scenario2PBT2",'Medium retrofit'!$I$20,IF(F21="Scenario3PBT2",'Medium retrofit'!$J$20,"")))&amp;IF(F21="Scenario1PBT3",'Medium retrofit'!$K$20,IF(F21="Scenario2PBT3",'Medium retrofit'!$L$20,IF(F21="Scenario3PBT3",'Medium retrofit'!$M$20,"")))&amp;IF(F21="Scenario1PBT4",'Medium retrofit'!$N$20,IF(F21="Scenario2PBT4",'Medium retrofit'!$O$20,IF(F21="Scenario3PBT4",'Medium retrofit'!$P$20,"")))&amp;IF(F21="Scenario1PBT5",'Medium retrofit'!$Q$20,IF(F21="Scenario2PBT5",'Medium retrofit'!$R$20,IF(F21="Scenario3PBT5",'Medium retrofit'!$S$20,"")))&amp;IF(F21="Scenario1PBT6",'Medium retrofit'!$T$20,IF(F21="Scenario2PBT6",'Medium retrofit'!$U$20,IF(F21="Scenario3PBT6",'Medium retrofit'!$V$20,"")))&amp;IF(F21="Scenario1PBT7",'Medium retrofit'!$W$20,IF(F21="Scenario2PBT7",'Medium retrofit'!$X$20,IF(F21="Scenario3PBT7",'Medium retrofit'!$Y$20,"")))&amp;IF(F21="Scenario1PBT8",'Medium retrofit'!$Z$20,IF(F21="Scenario2PBT8",'Medium retrofit'!$AA$20,IF(F21="Scenario3PBT8",'Medium retrofit'!$AB$20,"")))&amp;IF(F21="Scenario1PBT9",'Medium retrofit'!$AC$20,IF(F21="Scenario2PBT9",'Medium retrofit'!$AD$20,IF(F21="Scenario3PBT9",'Medium retrofit'!$AE$20,"")))&amp;IF(F21="Scenario1PBT10",'Medium retrofit'!$AF$20,IF(F21="Scenario2PBT10",'Medium retrofit'!$AG$20,IF(F21="Scenario3PBT10",'Medium retrofit'!$AH$20,"")))&amp;IF(F21="Scenario1PBT11",'Medium retrofit'!$AI$20,IF(F21="Scenario2PBT11",'Medium retrofit'!$AJ$20,IF(F21="Scenario3PBT11",'Medium retrofit'!$AK$20,"")))&amp;IF(F21="Scenario1PBT12",'Medium retrofit'!$AL$20,IF(F21="Scenario2PBT12",'Medium retrofit'!$AM$20,IF(F21="Scenario3PBT12",'Medium retrofit'!$AN$20,"")))&amp;IF(F21="Scenario1PBT13",'Medium retrofit'!$AO$20,IF(F21="Scenario2PBT13",'Medium retrofit'!$AP$20,IF(F21="Scenario3PBT13",'Medium retrofit'!$AQ$20,"")))&amp;IF(F21="Scenario1PBT14",'Medium retrofit'!$AR$20,IF(F21="Scenario2PBT14",'Medium retrofit'!$AS$20,IF(F21="Scenario3PBT14",'Medium retrofit'!$AT$20,"")))&amp;IF(F21="Scenario1PBT15",'Medium retrofit'!$AU$20,IF(F21="Scenario2PBT15",'Medium retrofit'!$AV$20,IF(F21="Scenario3PBT15",'Medium retrofit'!$AW$20,"")))</f>
        <v/>
      </c>
      <c r="N21" s="124">
        <f t="shared" si="14"/>
        <v>0</v>
      </c>
      <c r="O21" s="245" t="str">
        <f>IF(F21="Scenario1PBT1",'Medium retrofit'!$E$23,IF(F21="Scenario2PBT1",'Medium retrofit'!$F$23,IF(F21="Scenario3PBT1",'Medium retrofit'!$G$23,"")))&amp;IF(F21="Scenario1PBT2",'Medium retrofit'!$H$23,IF(F21="Scenario2PBT2",'Medium retrofit'!$I$23,IF(F21="Scenario3PBT2",'Medium retrofit'!$J$23,"")))&amp;IF(F21="Scenario1PBT3",'Medium retrofit'!$K$23,IF(F21="Scenario2PBT3",'Medium retrofit'!$L$23,IF(F21="Scenario3PBT3",'Medium retrofit'!$M$23,"")))&amp;IF(F21="Scenario1PBT4",'Medium retrofit'!$N$23,IF(F21="Scenario2PBT4",'Medium retrofit'!$O$23,IF(F21="Scenario3PBT4",'Medium retrofit'!$P$23,"")))&amp;IF(F21="Scenario1PBT5",'Medium retrofit'!$Q$23,IF(F21="Scenario2PBT5",'Medium retrofit'!$R$23,IF(F21="Scenario3PBT5",'Medium retrofit'!$S$23,"")))&amp;IF(F21="Scenario1PBT6",'Medium retrofit'!$T$23,IF(F21="Scenario2PBT6",'Medium retrofit'!$U$23,IF(F21="Scenario3PBT6",'Medium retrofit'!$V$23,"")))&amp;IF(F21="Scenario1PBT7",'Medium retrofit'!$W$23,IF(F21="Scenario2PBT7",'Medium retrofit'!$X$23,IF(F21="Scenario3PBT7",'Medium retrofit'!$Y$23,"")))&amp;IF(F21="Scenario1PBT8",'Medium retrofit'!$Z$23,IF(F21="Scenario2PBT8",'Medium retrofit'!$AA$23,IF(F21="Scenario3PBT8",'Medium retrofit'!$AB$23,"")))&amp;IF(F21="Scenario1PBT9",'Medium retrofit'!$AC$23,IF(F21="Scenario2PBT9",'Medium retrofit'!$AD$23,IF(F21="Scenario3PBT9",'Medium retrofit'!$AE$23,"")))&amp;IF(F21="Scenario1PBT10",'Medium retrofit'!$AF$23,IF(F21="Scenario2PBT10",'Medium retrofit'!$AG$23,IF(F21="Scenario3PBT10",'Medium retrofit'!$AH$23,"")))&amp;IF(F21="Scenario1PBT11",'Medium retrofit'!$AI$23,IF(F21="Scenario2PBT11",'Medium retrofit'!$AJ$23,IF(F21="Scenario3PBT11",'Medium retrofit'!$AK$23,"")))&amp;IF(F21="Scenario1PBT12",'Medium retrofit'!$AL$23,IF(F21="Scenario2PBT12",'Medium retrofit'!$AM$23,IF(F21="Scenario3PBT12",'Medium retrofit'!$AN$23,"")))&amp;IF(F21="Scenario1PBT13",'Medium retrofit'!$AO$23,IF(F21="Scenario2PBT13",'Medium retrofit'!$AP$23,IF(F21="Scenario3PBT13",'Medium retrofit'!$AQ$23,"")))&amp;IF(F21="Scenario1PBT14",'Medium retrofit'!$AR$23,IF(F21="Scenario2PBT14",'Medium retrofit'!$AS$23,IF(F21="Scenario3PBT14",'Medium retrofit'!$AT$23,"")))&amp;IF(F21="Scenario1PBT15",'Medium retrofit'!$AU$23,IF(F21="Scenario2PBT15",'Medium retrofit'!$AV$23,IF(F21="Scenario3PBT15",'Medium retrofit'!$AW$23,"")))</f>
        <v/>
      </c>
      <c r="P21" s="123">
        <f t="shared" si="15"/>
        <v>0</v>
      </c>
      <c r="Q21" s="123" t="str">
        <f>IF(F21="Scenario1PBT1",'Medium retrofit'!$E$25,IF(F21="Scenario2PBT1",'Medium retrofit'!$F$25,IF(F21="Scenario3PBT1",'Medium retrofit'!$G$25,"")))&amp;IF(F21="Scenario1PBT2",'Medium retrofit'!$H$25,IF(F21="Scenario2PBT2",'Medium retrofit'!$I$25,IF(F21="Scenario3PBT2",'Medium retrofit'!$J$25,"")))&amp;IF(F21="Scenario1PBT3",'Medium retrofit'!$K$25,IF(F21="Scenario2PBT3",'Medium retrofit'!$L$25,IF(F21="Scenario3PBT3",'Medium retrofit'!$M$25,"")))&amp;IF(F21="Scenario1PBT4",'Medium retrofit'!$N$25,IF(F21="Scenario2PBT4",'Medium retrofit'!$O$25,IF(F21="Scenario3PBT4",'Medium retrofit'!$P$25,"")))&amp;IF(F21="Scenario1PBT5",'Medium retrofit'!$Q$25,IF(F21="Scenario2PBT5",'Medium retrofit'!$R$25,IF(F21="Scenario3PBT5",'Medium retrofit'!$S$25,"")))&amp;IF(F21="Scenario1PBT6",'Medium retrofit'!$T$25,IF(F21="Scenario2PBT6",'Medium retrofit'!$U$25,IF(F21="Scenario3PBT6",'Medium retrofit'!$V$25,"")))&amp;IF(F21="Scenario1PBT7",'Medium retrofit'!$W$25,IF(F21="Scenario2PBT7",'Medium retrofit'!$X$25,IF(F21="Scenario3PBT7",'Medium retrofit'!$Y$25,"")))&amp;IF(F21="Scenario1PBT8",'Medium retrofit'!$Z$25,IF(F21="Scenario2PBT8",'Medium retrofit'!$AA$25,IF(F21="Scenario3PBT8",'Medium retrofit'!$AB$25,"")))&amp;IF(F21="Scenario1PBT9",'Medium retrofit'!$AC$25,IF(F21="Scenario2PBT9",'Medium retrofit'!$AD$25,IF(F21="Scenario3PBT9",'Medium retrofit'!$AE$25,"")))&amp;IF(F21="Scenario1PBT10",'Medium retrofit'!$AF$25,IF(F21="Scenario2PBT10",'Medium retrofit'!$AG$25,IF(F21="Scenario3PBT10",'Medium retrofit'!$AH$25,"")))&amp;IF(F21="Scenario1PBT11",'Medium retrofit'!$AI$25,IF(F21="Scenario2PBT11",'Medium retrofit'!$AJ$25,IF(F21="Scenario3PBT11",'Medium retrofit'!$AK$25,"")))&amp;IF(F21="Scenario1PBT12",'Medium retrofit'!$AL$25,IF(F21="Scenario2PBT12",'Medium retrofit'!$AM$25,IF(F21="Scenario3PBT12",'Medium retrofit'!$AN$25,"")))&amp;IF(F21="Scenario1PBT13",'Medium retrofit'!$AO$25,IF(F21="Scenario2PBT13",'Medium retrofit'!$AP$25,IF(F21="Scenario3PBT13",'Medium retrofit'!$AQ$25,"")))&amp;IF(F21="Scenario1PBT14",'Medium retrofit'!$AR$25,IF(F21="Scenario2PBT14",'Medium retrofit'!$AS$25,IF(F21="Scenario3PBT14",'Medium retrofit'!$AT$25,"")))&amp;IF(F21="Scenario1PBT15",'Medium retrofit'!$AU$25,IF(F21="Scenario2PBT15",'Medium retrofit'!$AV$25,IF(F21="Scenario3PBT15",'Medium retrofit'!$AW$25,"")))</f>
        <v/>
      </c>
      <c r="R21" s="123">
        <f t="shared" si="16"/>
        <v>0</v>
      </c>
      <c r="S21" s="123" t="str">
        <f>IF(F21="Scenario1PBT1",'Medium retrofit'!$E$27,IF(F21="Scenario2PBT1",'Medium retrofit'!$F$27,IF(F21="Scenario3PBT1",'Medium retrofit'!$G$27,"")))&amp;IF(F21="Scenario1PBT2",'Medium retrofit'!$H$27,IF(F21="Scenario2PBT2",'Medium retrofit'!$I$27,IF(F21="Scenario3PBT2",'Medium retrofit'!$J$27,"")))&amp;IF(F21="Scenario1PBT3",'Medium retrofit'!$K$27,IF(F21="Scenario2PBT3",'Medium retrofit'!$L$27,IF(F21="Scenario3PBT3",'Medium retrofit'!$M$27,"")))&amp;IF(F21="Scenario1PBT4",'Medium retrofit'!$N$27,IF(F21="Scenario2PBT4",'Medium retrofit'!$O$27,IF(F21="Scenario3PBT4",'Medium retrofit'!$P$27,"")))&amp;IF(F21="Scenario1PBT5",'Medium retrofit'!$Q$27,IF(F21="Scenario2PBT5",'Medium retrofit'!$R$27,IF(F21="Scenario3PBT5",'Medium retrofit'!$S$27,"")))&amp;IF(F21="Scenario1PBT6",'Medium retrofit'!$T$27,IF(F21="Scenario2PBT6",'Medium retrofit'!$U$27,IF(F21="Scenario3PBT6",'Medium retrofit'!$V$27,"")))&amp;IF(F21="Scenario1PBT7",'Medium retrofit'!$W$27,IF(F21="Scenario2PBT7",'Medium retrofit'!$X$27,IF(F21="Scenario3PBT7",'Medium retrofit'!$Y$27,"")))&amp;IF(F21="Scenario1PBT8",'Medium retrofit'!$Z$27,IF(F21="Scenario2PBT8",'Medium retrofit'!$AA$27,IF(F21="Scenario3PBT8",'Medium retrofit'!$AB$27,"")))&amp;IF(F21="Scenario1PBT9",'Medium retrofit'!$AC$27,IF(F21="Scenario2PBT9",'Medium retrofit'!$AD$27,IF(F21="Scenario3PBT9",'Medium retrofit'!$AE$27,"")))&amp;IF(F21="Scenario1PBT10",'Medium retrofit'!$AF$27,IF(F21="Scenario2PBT10",'Medium retrofit'!$AG$27,IF(F21="Scenario3PBT10",'Medium retrofit'!$AH$27,"")))&amp;IF(F21="Scenario1PBT11",'Medium retrofit'!$AI$27,IF(F21="Scenario2PBT11",'Medium retrofit'!$AJ$27,IF(F21="Scenario3PBT11",'Medium retrofit'!$AK$27,"")))&amp;IF(F21="Scenario1PBT12",'Medium retrofit'!$AL$27,IF(F21="Scenario2PBT12",'Medium retrofit'!$AM$27,IF(F21="Scenario3PBT12",'Medium retrofit'!$AN$27,"")))&amp;IF(F21="Scenario1PBT13",'Medium retrofit'!$AO$27,IF(F21="Scenario2PBT13",'Medium retrofit'!$AP$27,IF(F21="Scenario3PBT13",'Medium retrofit'!$AQ$27,"")))&amp;IF(F21="Scenario1PBT14",'Medium retrofit'!$AR$27,IF(F21="Scenario2PBT14",'Medium retrofit'!$AS$27,IF(F21="Scenario3PBT14",'Medium retrofit'!$AT$27,"")))&amp;IF(F21="Scenario1PBT15",'Medium retrofit'!$AU$27,IF(F21="Scenario2PBT15",'Medium retrofit'!$AV$27,IF(F21="Scenario3PBT15",'Medium retrofit'!$AW$27,"")))</f>
        <v/>
      </c>
      <c r="T21" s="246">
        <f t="shared" si="17"/>
        <v>0</v>
      </c>
      <c r="U21" s="245" t="str">
        <f>IF(F21="Scenario1PBT1",'Medium retrofit'!$E$38,IF(F21="Scenario2PBT1",'Medium retrofit'!$F$38,IF(F21="Scenario3PBT1",'Medium retrofit'!$G$38,"")))&amp;IF(F21="Scenario1PBT2",'Medium retrofit'!$H$38,IF(F21="Scenario2PBT2",'Medium retrofit'!$I$38,IF(F21="Scenario3PBT2",'Medium retrofit'!$J$38,"")))&amp;IF(F21="Scenario1PBT3",'Medium retrofit'!$K$38,IF(F21="Scenario2PBT3",'Medium retrofit'!$L$38,IF(F21="Scenario3PBT3",'Medium retrofit'!$M$38,"")))&amp;IF(F21="Scenario1PBT4",'Medium retrofit'!$N$38,IF(F21="Scenario2PBT4",'Medium retrofit'!$O$38,IF(F21="Scenario3PBT4",'Medium retrofit'!$P$38,"")))&amp;IF(F21="Scenario1PBT5",'Medium retrofit'!$Q$38,IF(F21="Scenario2PBT5",'Medium retrofit'!$R$38,IF(F21="Scenario3PBT5",'Medium retrofit'!$S$38,"")))&amp;IF(F21="Scenario1PBT6",'Medium retrofit'!$T$38,IF(F21="Scenario2PBT6",'Medium retrofit'!$U$38,IF(F21="Scenario3PBT6",'Medium retrofit'!$V$38,"")))&amp;IF(F21="Scenario1PBT7",'Medium retrofit'!$W$38,IF(F21="Scenario2PBT7",'Medium retrofit'!$X$38,IF(F21="Scenario3PBT7",'Medium retrofit'!$Y$38,"")))&amp;IF(F21="Scenario1PBT8",'Medium retrofit'!$Z$38,IF(F21="Scenario2PBT8",'Medium retrofit'!$AA$38,IF(F21="Scenario3PBT8",'Medium retrofit'!$AB$38,"")))&amp;IF(F21="Scenario1PBT9",'Medium retrofit'!$AC$38,IF(F21="Scenario2PBT9",'Medium retrofit'!$AD$38,IF(F21="Scenario3PBT9",'Medium retrofit'!$AE$38,"")))&amp;IF(F21="Scenario1PBT10",'Medium retrofit'!$AF$38,IF(F21="Scenario2PBT10",'Medium retrofit'!$AG$38,IF(F21="Scenario3PBT10",'Medium retrofit'!$AH$38,"")))&amp;IF(F21="Scenario1PBT11",'Medium retrofit'!$AI$38,IF(F21="Scenario2PBT11",'Medium retrofit'!$AJ$38,IF(F21="Scenario3PBT11",'Medium retrofit'!$AK$38,"")))&amp;IF(F21="Scenario1PBT12",'Medium retrofit'!$AL$38,IF(F21="Scenario2PBT12",'Medium retrofit'!$AM$38,IF(F21="Scenario3PBT12",'Medium retrofit'!$AN$38,"")))&amp;IF(F21="Scenario1PBT13",'Medium retrofit'!$AO$38,IF(F21="Scenario2PBT13",'Medium retrofit'!$AP$38,IF(F21="Scenario3PBT13",'Medium retrofit'!$AQ$38,"")))&amp;IF(F21="Scenario1PBT14",'Medium retrofit'!$AR$38,IF(F21="Scenario2PBT14",'Medium retrofit'!$AS$38,IF(F21="Scenario3PBT14",'Medium retrofit'!$AT$38,"")))&amp;IF(F21="Scenario1PBT15",'Medium retrofit'!$AU$38,IF(F21="Scenario2PBT15",'Medium retrofit'!$AV$38,IF(F21="Scenario3PBT15",'Medium retrofit'!$AW$38,"")))</f>
        <v/>
      </c>
      <c r="V21" s="123">
        <f t="shared" si="18"/>
        <v>0</v>
      </c>
      <c r="W21" s="123" t="str">
        <f>IF(F21="Scenario1PBT1",'Medium retrofit'!$E$40,IF(F21="Scenario2PBT1",'Medium retrofit'!$F$40,IF(F21="Scenario3PBT1",'Medium retrofit'!$G$40,"")))&amp;IF(F21="Scenario1PBT2",'Medium retrofit'!$H$40,IF(F21="Scenario2PBT2",'Medium retrofit'!$I$40,IF(F21="Scenario3PBT2",'Medium retrofit'!$J$40,"")))&amp;IF(F21="Scenario1PBT3",'Medium retrofit'!$K$40,IF(F21="Scenario2PBT3",'Medium retrofit'!$L$40,IF(F21="Scenario3PBT3",'Medium retrofit'!$M$40,"")))&amp;IF(F21="Scenario1PBT4",'Medium retrofit'!$N$40,IF(F21="Scenario2PBT4",'Medium retrofit'!$O$40,IF(F21="Scenario3PBT4",'Medium retrofit'!$P$40,"")))&amp;IF(F21="Scenario1PBT5",'Medium retrofit'!$Q$40,IF(F21="Scenario2PBT5",'Medium retrofit'!$R$40,IF(F21="Scenario3PBT5",'Medium retrofit'!$S$40,"")))&amp;IF(F21="Scenario1PBT6",'Medium retrofit'!$T$40,IF(F21="Scenario2PBT6",'Medium retrofit'!$U$40,IF(F21="Scenario3PBT6",'Medium retrofit'!$V$40,"")))&amp;IF(F21="Scenario1PBT7",'Medium retrofit'!$W$40,IF(F21="Scenario2PBT7",'Medium retrofit'!$X$40,IF(F21="Scenario3PBT7",'Medium retrofit'!$Y$40,"")))&amp;IF(F21="Scenario1PBT8",'Medium retrofit'!$Z$40,IF(F21="Scenario2PBT8",'Medium retrofit'!$AA$40,IF(F21="Scenario3PBT8",'Medium retrofit'!$AB$40,"")))&amp;IF(F21="Scenario1PBT9",'Medium retrofit'!$AC$40,IF(F21="Scenario2PBT9",'Medium retrofit'!$AD$40,IF(F21="Scenario3PBT9",'Medium retrofit'!$AE$40,"")))&amp;IF(F21="Scenario1PBT10",'Medium retrofit'!$AF$40,IF(F21="Scenario2PBT10",'Medium retrofit'!$AG$40,IF(F21="Scenario3PBT10",'Medium retrofit'!$AH$40,"")))&amp;IF(F21="Scenario1PBT11",'Medium retrofit'!$AI$40,IF(F21="Scenario2PBT11",'Medium retrofit'!$AJ$40,IF(F21="Scenario3PBT11",'Medium retrofit'!$AK$40,"")))&amp;IF(F21="Scenario1PBT12",'Medium retrofit'!$AL$40,IF(F21="Scenario2PBT12",'Medium retrofit'!$AM$40,IF(F21="Scenario3PBT12",'Medium retrofit'!$AN$40,"")))&amp;IF(F21="Scenario1PBT13",'Medium retrofit'!$AO$40,IF(F21="Scenario2PBT13",'Medium retrofit'!$AP$40,IF(F21="Scenario3PBT13",'Medium retrofit'!$AQ$40,"")))&amp;IF(F21="Scenario1PBT14",'Medium retrofit'!$AR$40,IF(F21="Scenario2PBT14",'Medium retrofit'!$AS$40,IF(F21="Scenario3PBT14",'Medium retrofit'!$AT$40,"")))&amp;IF(F21="Scenario1PBT15",'Medium retrofit'!$AU$40,IF(F21="Scenario2PBT15",'Medium retrofit'!$AV$40,IF(F21="Scenario3PBT15",'Medium retrofit'!$AW$40,"")))</f>
        <v/>
      </c>
      <c r="X21" s="123">
        <f t="shared" si="19"/>
        <v>0</v>
      </c>
      <c r="Y21" s="123" t="str">
        <f>IF(F21="Scenario1PBT1",'Medium retrofit'!$E$42,IF(F21="Scenario2PBT1",'Medium retrofit'!$F$42,IF(F21="Scenario3PBT1",'Medium retrofit'!$G$42,"")))&amp;IF(F21="Scenario1PBT2",'Medium retrofit'!$H$42,IF(F21="Scenario2PBT2",'Medium retrofit'!$I$42,IF(F21="Scenario3PBT2",'Medium retrofit'!$J$42,"")))&amp;IF(F21="Scenario1PBT3",'Medium retrofit'!$K$42,IF(F21="Scenario2PBT3",'Medium retrofit'!$L$42,IF(F21="Scenario3PBT3",'Medium retrofit'!$M$42,"")))&amp;IF(F21="Scenario1PBT4",'Medium retrofit'!$N$42,IF(F21="Scenario2PBT4",'Medium retrofit'!$O$42,IF(F21="Scenario3PBT4",'Medium retrofit'!$P$42,"")))&amp;IF(F21="Scenario1PBT5",'Medium retrofit'!$Q$42,IF(F21="Scenario2PBT5",'Medium retrofit'!$R$42,IF(F21="Scenario3PBT5",'Medium retrofit'!$S$42,"")))&amp;IF(F21="Scenario1PBT6",'Medium retrofit'!$T$42,IF(F21="Scenario2PBT6",'Medium retrofit'!$U$42,IF(F21="Scenario3PBT6",'Medium retrofit'!$V$42,"")))&amp;IF(F21="Scenario1PBT7",'Medium retrofit'!$W$42,IF(F21="Scenario2PBT7",'Medium retrofit'!$X$42,IF(F21="Scenario3PBT7",'Medium retrofit'!$Y$42,"")))&amp;IF(F21="Scenario1PBT8",'Medium retrofit'!$Z$42,IF(F21="Scenario2PBT8",'Medium retrofit'!$AA$42,IF(F21="Scenario3PBT8",'Medium retrofit'!$AB$42,"")))&amp;IF(F21="Scenario1PBT9",'Medium retrofit'!$AC$42,IF(F21="Scenario2PBT9",'Medium retrofit'!$AD$42,IF(F21="Scenario3PBT9",'Medium retrofit'!$AE$42,"")))&amp;IF(F21="Scenario1PBT10",'Medium retrofit'!$AF$42,IF(F21="Scenario2PBT10",'Medium retrofit'!$AG$42,IF(F21="Scenario3PBT10",'Medium retrofit'!$AH$42,"")))&amp;IF(F21="Scenario1PBT11",'Medium retrofit'!$AI$42,IF(F21="Scenario2PBT11",'Medium retrofit'!$AJ$42,IF(F21="Scenario3PBT11",'Medium retrofit'!$AK$42,"")))&amp;IF(F21="Scenario1PBT12",'Medium retrofit'!$AL$42,IF(F21="Scenario2PBT12",'Medium retrofit'!$AM$42,IF(F21="Scenario3PBT12",'Medium retrofit'!$AN$42,"")))&amp;IF(F21="Scenario1PBT13",'Medium retrofit'!$AO$42,IF(F21="Scenario2PBT13",'Medium retrofit'!$AP$42,IF(F21="Scenario3PBT13",'Medium retrofit'!$AQ$42,"")))&amp;IF(F21="Scenario1PBT14",'Medium retrofit'!$AR$42,IF(F21="Scenario2PBT14",'Medium retrofit'!$AS$42,IF(F21="Scenario3PBT14",'Medium retrofit'!$AT$42,"")))&amp;IF(F21="Scenario1PBT15",'Medium retrofit'!$AU$42,IF(F21="Scenario2PBT15",'Medium retrofit'!$AV$42,IF(F21="Scenario3PBT15",'Medium retrofit'!$AW$42,"")))</f>
        <v/>
      </c>
      <c r="Z21" s="123">
        <f t="shared" si="20"/>
        <v>0</v>
      </c>
      <c r="AA21" s="239" t="str">
        <f>IF(F21="Scenario1PBT1",'Medium retrofit'!$E$101,IF(F21="Scenario2PBT1",'Medium retrofit'!$F$101,IF(F21="Scenario3PBT1",'Medium retrofit'!$G$101,"")))&amp;IF(F21="Scenario1PBT2",'Medium retrofit'!$H$101,IF(F21="Scenario2PBT2",'Medium retrofit'!$I$101,IF(F21="Scenario3PBT2",'Medium retrofit'!$J$101,"")))&amp;IF(F21="Scenario1PBT3",'Medium retrofit'!$K$101,IF(F21="Scenario2PBT3",'Medium retrofit'!$L$101,IF(F21="Scenario3PBT3",'Medium retrofit'!$M$101,"")))&amp;IF(F21="Scenario1PBT4",'Medium retrofit'!$N$101,IF(F21="Scenario2PBT4",'Medium retrofit'!$O$101,IF(F21="Scenario3PBT4",'Medium retrofit'!$P$101,"")))&amp;IF(F21="Scenario1PBT5",'Medium retrofit'!$Q$101,IF(F21="Scenario2PBT5",'Medium retrofit'!$R$101,IF(F21="Scenario3PBT5",'Medium retrofit'!$S$101,"")))&amp;IF(F21="Scenario1PBT6",'Medium retrofit'!$T$101,IF(F21="Scenario2PBT6",'Medium retrofit'!$U$101,IF(F21="Scenario3PBT6",'Medium retrofit'!$V$101,"")))&amp;IF(F21="Scenario1PBT7",'Medium retrofit'!$W$101,IF(F21="Scenario2PBT7",'Medium retrofit'!$X$101,IF(F21="Scenario3PBT7",'Medium retrofit'!$Y$101,"")))&amp;IF(F21="Scenario1PBT8",'Medium retrofit'!$Z$101,IF(F21="Scenario2PBT8",'Medium retrofit'!$AA$101,IF(F21="Scenario3PBT8",'Medium retrofit'!$AB$101,"")))&amp;IF(F21="Scenario1PBT9",'Medium retrofit'!$AC$101,IF(F21="Scenario2PBT9",'Medium retrofit'!$AD$101,IF(F21="Scenario3PBT9",'Medium retrofit'!$AE$101,"")))&amp;IF(F21="Scenario1PBT10",'Medium retrofit'!$AF$101,IF(F21="Scenario2PBT10",'Medium retrofit'!$AG$101,IF(F21="Scenario3PBT10",'Medium retrofit'!$AH$101,"")))&amp;IF(F21="Scenario1PBT11",'Medium retrofit'!$AI$101,IF(F21="Scenario2PBT11",'Medium retrofit'!$AJ$101,IF(F21="Scenario3PBT11",'Medium retrofit'!$AK$101,"")))&amp;IF(F21="Scenario1PBT12",'Medium retrofit'!$AL$101,IF(F21="Scenario2PBT12",'Medium retrofit'!$AM$101,IF(F21="Scenario3PBT12",'Medium retrofit'!$AN$101,"")))&amp;IF(F21="Scenario1PBT13",'Medium retrofit'!$AO$101,IF(F21="Scenario2PBT13",'Medium retrofit'!$AP$101,IF(F21="Scenario3PBT13",'Medium retrofit'!$AQ$101,"")))&amp;IF(F21="Scenario1PBT14",'Medium retrofit'!$AR$101,IF(F21="Scenario2PBT14",'Medium retrofit'!$AS$101,IF(F21="Scenario3PBT14",'Medium retrofit'!$AT$101,"")))&amp;IF(F21="Scenario1PBT15",'Medium retrofit'!$AU$101,IF(F21="Scenario2PBT15",'Medium retrofit'!$AV$101,IF(F21="Scenario3PBT15",'Medium retrofit'!$AW$101,"")))</f>
        <v/>
      </c>
      <c r="AB21" s="242">
        <f t="shared" si="21"/>
        <v>0</v>
      </c>
      <c r="AC21" s="247">
        <f>IFERROR('Projection_Base-case'!G21-G21,0)</f>
        <v>0</v>
      </c>
      <c r="AD21" s="123">
        <f t="shared" si="0"/>
        <v>0</v>
      </c>
      <c r="AE21" s="123">
        <f>IFERROR(100*AC21/'Projection_Base-case'!G21,0)</f>
        <v>0</v>
      </c>
      <c r="AF21" s="123">
        <f>IFERROR('Projection_Base-case'!I21-I21,0)</f>
        <v>0</v>
      </c>
      <c r="AG21" s="123">
        <f t="shared" si="1"/>
        <v>0</v>
      </c>
      <c r="AH21" s="123">
        <f>IFERROR(100*AF21/'Projection_Base-case'!I21,0)</f>
        <v>0</v>
      </c>
      <c r="AI21" s="123">
        <f>IFERROR('Projection_Base-case'!K21-K21,0)</f>
        <v>0</v>
      </c>
      <c r="AJ21" s="123">
        <f t="shared" si="2"/>
        <v>0</v>
      </c>
      <c r="AK21" s="123">
        <f>IFERROR(100*AI21/'Projection_Base-case'!K21,0)</f>
        <v>0</v>
      </c>
      <c r="AL21" s="123">
        <f>IFERROR(M21-'Projection_Base-case'!M21,0)</f>
        <v>0</v>
      </c>
      <c r="AM21" s="123">
        <f t="shared" si="3"/>
        <v>0</v>
      </c>
      <c r="AN21" s="179">
        <f>IFERROR(IF('Projection_Base-case'!N21&gt;0,100*AM21/'Projection_Base-case'!N21,100*AM21/N21),0)</f>
        <v>0</v>
      </c>
      <c r="AO21" s="245">
        <f>IFERROR('Projection_Base-case'!O21-O21,0)</f>
        <v>0</v>
      </c>
      <c r="AP21" s="123">
        <f t="shared" si="4"/>
        <v>0</v>
      </c>
      <c r="AQ21" s="123">
        <f>IFERROR(100*AO21/'Projection_Base-case'!O21,0)</f>
        <v>0</v>
      </c>
      <c r="AR21" s="123">
        <f>IFERROR('Projection_Base-case'!Q21-Q21,0)</f>
        <v>0</v>
      </c>
      <c r="AS21" s="123">
        <f t="shared" si="5"/>
        <v>0</v>
      </c>
      <c r="AT21" s="123">
        <f>IFERROR(100*AR21/'Projection_Base-case'!Q21,0)</f>
        <v>0</v>
      </c>
      <c r="AU21" s="123">
        <f>IFERROR('Projection_Base-case'!S21-S21,0)</f>
        <v>0</v>
      </c>
      <c r="AV21" s="123">
        <f t="shared" si="6"/>
        <v>0</v>
      </c>
      <c r="AW21" s="124">
        <f>IFERROR(100*AU21/'Projection_Base-case'!S21,0)</f>
        <v>0</v>
      </c>
      <c r="AX21" s="245">
        <f>IFERROR('Projection_Base-case'!U21-U21,0)</f>
        <v>0</v>
      </c>
      <c r="AY21" s="123">
        <f t="shared" si="7"/>
        <v>0</v>
      </c>
      <c r="AZ21" s="123">
        <f>IFERROR(100*AX21/'Projection_Base-case'!U21,0)</f>
        <v>0</v>
      </c>
      <c r="BA21" s="123">
        <f>IFERROR('Projection_Base-case'!W21-W21,0)</f>
        <v>0</v>
      </c>
      <c r="BB21" s="123">
        <f t="shared" si="8"/>
        <v>0</v>
      </c>
      <c r="BC21" s="123">
        <f>IFERROR(100*BA21/'Projection_Base-case'!W21,0)</f>
        <v>0</v>
      </c>
      <c r="BD21" s="123">
        <f>IFERROR('Projection_Base-case'!Y21-Y21,0)</f>
        <v>0</v>
      </c>
      <c r="BE21" s="123">
        <f t="shared" si="9"/>
        <v>0</v>
      </c>
      <c r="BF21" s="123">
        <f>IFERROR(100*BD21/'Projection_Base-case'!Y21,0)</f>
        <v>0</v>
      </c>
      <c r="BG21" s="178">
        <f t="shared" si="22"/>
        <v>0</v>
      </c>
      <c r="BH21" s="179">
        <f t="shared" si="23"/>
        <v>0</v>
      </c>
    </row>
    <row r="22" spans="1:60">
      <c r="A22" s="165">
        <v>17</v>
      </c>
      <c r="B22" s="239">
        <f>IF('Projection_Base-case'!B22&lt;&gt;"",'Projection_Base-case'!B22,0)</f>
        <v>0</v>
      </c>
      <c r="C22" s="239">
        <f>IF('Projection_Base-case'!C22&lt;&gt;"",'Projection_Base-case'!C22,0)</f>
        <v>0</v>
      </c>
      <c r="D22" s="239">
        <f>IF('Projection_Base-case'!D22&lt;&gt;"",'Projection_Base-case'!D22,0)</f>
        <v>0</v>
      </c>
      <c r="E22" s="164" t="str">
        <f>IF(AND('Résultats medium'!$AC$3="OUI",'Résultats medium'!E21&lt;&gt;""),'Résultats medium'!E21,IF(OR(D22="PBT1",D22="PBT4",D22="PBT5",D22="PBT6",D22="PBT7",D22="PBT8",D22="PBT10"),"Scenario1",IF(OR(D22="PBT3",D22="PBT9"),"Scenario3",IF(OR(D22="PBT2"),"Scenario2",""))))</f>
        <v/>
      </c>
      <c r="F22" s="240" t="str">
        <f t="shared" si="10"/>
        <v>0</v>
      </c>
      <c r="G22" s="241" t="str">
        <f>IF(F22="Scenario1PBT1",'Medium retrofit'!$E$6,IF(F22="Scenario2PBT1",'Medium retrofit'!$F$6,IF(F22="Scenario3PBT1",'Medium retrofit'!$G$6,"")))&amp;IF(F22="Scenario1PBT2",'Medium retrofit'!$H$6,IF(F22="Scenario2PBT2",'Medium retrofit'!$I$6,IF(F22="Scenario3PBT2",'Medium retrofit'!$J$6,"")))&amp;IF(F22="Scenario1PBT3",'Medium retrofit'!$K$6,IF(F22="Scenario2PBT3",'Medium retrofit'!$L$6,IF(F22="Scenario3PBT3",'Medium retrofit'!$M$6,"")))&amp;IF(F22="Scenario1PBT4",'Medium retrofit'!$N$6,IF(F22="Scenario2PBT4",'Medium retrofit'!$O$6,IF(F22="Scenario3PBT4",'Medium retrofit'!$P$6,"")))&amp;IF(F22="Scenario1PBT5",'Medium retrofit'!$Q$6,IF(F22="Scenario2PBT5",'Medium retrofit'!$R$6,IF(F22="Scenario3PBT5",'Medium retrofit'!$S$6,"")))&amp;IF(F22="Scenario1PBT6",'Medium retrofit'!$T$6,IF(F22="Scenario2PBT6",'Medium retrofit'!$U$6,IF(F22="Scenario3PBT6",'Medium retrofit'!$V$6,"")))&amp;IF(F22="Scenario1PBT7",'Medium retrofit'!$W$6,IF(F22="Scenario2PBT7",'Medium retrofit'!$X$6,IF(F22="Scenario3PBT7",'Medium retrofit'!$Y$6,"")))&amp;IF(F22="Scenario1PBT8",'Medium retrofit'!$Z$6,IF(F22="Scenario2PBT8",'Medium retrofit'!$AA$6,IF(F22="Scenario3PBT8",'Medium retrofit'!$AB$6,"")))&amp;IF(F22="Scenario1PBT9",'Medium retrofit'!$AC$6,IF(F22="Scenario2PBT9",'Medium retrofit'!$AD$6,IF(F22="Scenario3PBT9",'Medium retrofit'!$AE$6,"")))&amp;IF(F22="Scenario1PBT10",'Medium retrofit'!$AF$6,IF(F22="Scenario2PBT10",'Medium retrofit'!$AG$6,IF(F22="Scenario3PBT10",'Medium retrofit'!$AH$6,"")))&amp;IF(F22="Scenario1PBT11",'Medium retrofit'!$AI$6,IF(F22="Scenario2PBT11",'Medium retrofit'!$AJ$6,IF(F22="Scenario3PBT11",'Medium retrofit'!$AK$6,"")))&amp;IF(F22="Scenario1PBT12",'Medium retrofit'!$AL$6,IF(F22="Scenario2PBT12",'Medium retrofit'!$AM$6,IF(F22="Scenario3PBT12",'Medium retrofit'!$AN$6,"")))&amp;IF(F22="Scenario1PBT13",'Medium retrofit'!$AO$6,IF(F22="Scenario2PBT13",'Medium retrofit'!$AP$6,IF(F22="Scenario3PBT13",'Medium retrofit'!$AQ$6,"")))&amp;IF(F22="Scenario1PBT14",'Medium retrofit'!$AR$6,IF(F22="Scenario2PBT14",'Medium retrofit'!$AS$6,IF(F22="Scenario3PBT14",'Medium retrofit'!$AT$6,"")))&amp;IF(F22="Scenario1PBT15",'Medium retrofit'!$AU$6,IF(F22="Scenario2PBT15",'Medium retrofit'!$AV$6,IF(F22="Scenario3PBT15",'Medium retrofit'!$AW$6,"")))</f>
        <v/>
      </c>
      <c r="H22" s="123">
        <f t="shared" si="11"/>
        <v>0</v>
      </c>
      <c r="I22" s="239" t="str">
        <f>IF(F22="Scenario1PBT1",'Medium retrofit'!$E$16,IF(F22="Scenario2PBT1",'Medium retrofit'!$F$16,IF(F22="Scenario3PBT1",'Medium retrofit'!$G$16,"")))&amp;IF(F22="Scenario1PBT2",'Medium retrofit'!$H$16,IF(F22="Scenario2PBT2",'Medium retrofit'!$I$16,IF(F22="Scenario3PBT2",'Medium retrofit'!$J$16,"")))&amp;IF(F22="Scenario1PBT3",'Medium retrofit'!$K$16,IF(F22="Scenario2PBT3",'Medium retrofit'!$L$16,IF(F22="Scenario3PBT3",'Medium retrofit'!$M$16,"")))&amp;IF(F22="Scenario1PBT4",'Medium retrofit'!$N$16,IF(F22="Scenario2PBT4",'Medium retrofit'!$O$16,IF(F22="Scenario3PBT4",'Medium retrofit'!$P$16,"")))&amp;IF(F22="Scenario1PBT5",'Medium retrofit'!$Q$16,IF(F22="Scenario2PBT5",'Medium retrofit'!$R$16,IF(F22="Scenario3PBT5",'Medium retrofit'!$S$16,"")))&amp;IF(F22="Scenario1PBT6",'Medium retrofit'!$T$16,IF(F22="Scenario2PBT6",'Medium retrofit'!$U$16,IF(F22="Scenario3PBT6",'Medium retrofit'!$V$16,"")))&amp;IF(F22="Scenario1PBT7",'Medium retrofit'!$W$16,IF(F22="Scenario2PBT7",'Medium retrofit'!$X$16,IF(F22="Scenario3PBT7",'Medium retrofit'!$Y$16,"")))&amp;IF(F22="Scenario1PBT8",'Medium retrofit'!$Z$16,IF(F22="Scenario2PBT8",'Medium retrofit'!$AA$16,IF(F22="Scenario3PBT8",'Medium retrofit'!$AB$16,"")))&amp;IF(F22="Scenario1PBT9",'Medium retrofit'!$AC$16,IF(F22="Scenario2PBT9",'Medium retrofit'!$AD$16,IF(F22="Scenario3PBT9",'Medium retrofit'!$AE$16,"")))&amp;IF(F22="Scenario1PBT10",'Medium retrofit'!$AF$16,IF(F22="Scenario2PBT10",'Medium retrofit'!$AG$16,IF(F22="Scenario3PBT10",'Medium retrofit'!$AH$16,"")))&amp;IF(F22="Scenario1PBT11",'Medium retrofit'!$AI$16,IF(F22="Scenario2PBT11",'Medium retrofit'!$AJ$16,IF(F22="Scenario3PBT11",'Medium retrofit'!$AK$16,"")))&amp;IF(F22="Scenario1PBT12",'Medium retrofit'!$AL$16,IF(F22="Scenario2PBT12",'Medium retrofit'!$AM$16,IF(F22="Scenario3PBT12",'Medium retrofit'!$AN$16,"")))&amp;IF(F22="Scenario1PBT13",'Medium retrofit'!$AO$16,IF(F22="Scenario2PBT13",'Medium retrofit'!$AP$16,IF(F22="Scenario3PBT13",'Medium retrofit'!$AQ$16,"")))&amp;IF(F22="Scenario1PBT14",'Medium retrofit'!$AR$16,IF(F22="Scenario2PBT14",'Medium retrofit'!$AS$16,IF(F22="Scenario3PBT14",'Medium retrofit'!$AT$16,"")))&amp;IF(F22="Scenario1PBT15",'Medium retrofit'!$AU$16,IF(F22="Scenario2PBT15",'Medium retrofit'!$AV$16,IF(F22="Scenario3PBT15",'Medium retrofit'!$AW$16,"")))</f>
        <v/>
      </c>
      <c r="J22" s="123">
        <f t="shared" si="12"/>
        <v>0</v>
      </c>
      <c r="K22" s="123" t="str">
        <f>IF(F22="Scenario1PBT1",'Medium retrofit'!$E$18,IF(F22="Scenario2PBT1",'Medium retrofit'!$F$18,IF(F22="Scenario3PBT1",'Medium retrofit'!$G$18,"")))&amp;IF(F22="Scenario1PBT2",'Medium retrofit'!$H$18,IF(F22="Scenario2PBT2",'Medium retrofit'!$I$18,IF(F22="Scenario3PBT2",'Medium retrofit'!$J$18,"")))&amp;IF(F22="Scenario1PBT3",'Medium retrofit'!$K$18,IF(F22="Scenario2PBT3",'Medium retrofit'!$L$18,IF(F22="Scenario3PBT3",'Medium retrofit'!$M$18,"")))&amp;IF(F22="Scenario1PBT4",'Medium retrofit'!$N$18,IF(F22="Scenario2PBT4",'Medium retrofit'!$O$18,IF(F22="Scenario3PBT4",'Medium retrofit'!$P$18,"")))&amp;IF(F22="Scenario1PBT5",'Medium retrofit'!$Q$18,IF(F22="Scenario2PBT5",'Medium retrofit'!$R$18,IF(F22="Scenario3PBT5",'Medium retrofit'!$S$18,"")))&amp;IF(F22="Scenario1PBT6",'Medium retrofit'!$T$18,IF(F22="Scenario2PBT6",'Medium retrofit'!$U$18,IF(F22="Scenario3PBT6",'Medium retrofit'!$V$18,"")))&amp;IF(F22="Scenario1PBT7",'Medium retrofit'!$W$18,IF(F22="Scenario2PBT7",'Medium retrofit'!$X$18,IF(F22="Scenario3PBT7",'Medium retrofit'!$Y$18,"")))&amp;IF(F22="Scenario1PBT8",'Medium retrofit'!$Z$18,IF(F22="Scenario2PBT8",'Medium retrofit'!$AA$18,IF(F22="Scenario3PBT8",'Medium retrofit'!$AB$18,"")))&amp;IF(F22="Scenario1PBT9",'Medium retrofit'!$AC$18,IF(F22="Scenario2PBT9",'Medium retrofit'!$AD$18,IF(F22="Scenario3PBT9",'Medium retrofit'!$AE$18,"")))&amp;IF(F22="Scenario1PBT10",'Medium retrofit'!$AF$18,IF(F22="Scenario2PBT10",'Medium retrofit'!$AG$18,IF(F22="Scenario3PBT10",'Medium retrofit'!$AH$18,"")))&amp;IF(F22="Scenario1PBT11",'Medium retrofit'!$AI$18,IF(F22="Scenario2PBT11",'Medium retrofit'!$AJ$18,IF(F22="Scenario3PBT11",'Medium retrofit'!$AK$18,"")))&amp;IF(F22="Scenario1PBT12",'Medium retrofit'!$AL$18,IF(F22="Scenario2PBT12",'Medium retrofit'!$AM$18,IF(F22="Scenario3PBT12",'Medium retrofit'!$AN$18,"")))&amp;IF(F22="Scenario1PBT13",'Medium retrofit'!$AO$18,IF(F22="Scenario2PBT13",'Medium retrofit'!$AP$18,IF(F22="Scenario3PBT13",'Medium retrofit'!$AQ$18,"")))&amp;IF(F22="Scenario1PBT14",'Medium retrofit'!$AR$18,IF(F22="Scenario2PBT14",'Medium retrofit'!$AS$18,IF(F22="Scenario3PBT14",'Medium retrofit'!$AT$18,"")))&amp;IF(F22="Scenario1PBT15",'Medium retrofit'!$AU$18,IF(F22="Scenario2PBT15",'Medium retrofit'!$AV$18,IF(F22="Scenario3PBT15",'Medium retrofit'!$AW$18,"")))</f>
        <v/>
      </c>
      <c r="L22" s="123">
        <f t="shared" si="13"/>
        <v>0</v>
      </c>
      <c r="M22" s="123" t="str">
        <f>IF(F22="Scenario1PBT1",'Medium retrofit'!$E$20,IF(F22="Scenario2PBT1",'Medium retrofit'!$F$20,IF(F22="Scenario3PBT1",'Medium retrofit'!$G$20,"")))&amp;IF(F22="Scenario1PBT2",'Medium retrofit'!$H$20,IF(F22="Scenario2PBT2",'Medium retrofit'!$I$20,IF(F22="Scenario3PBT2",'Medium retrofit'!$J$20,"")))&amp;IF(F22="Scenario1PBT3",'Medium retrofit'!$K$20,IF(F22="Scenario2PBT3",'Medium retrofit'!$L$20,IF(F22="Scenario3PBT3",'Medium retrofit'!$M$20,"")))&amp;IF(F22="Scenario1PBT4",'Medium retrofit'!$N$20,IF(F22="Scenario2PBT4",'Medium retrofit'!$O$20,IF(F22="Scenario3PBT4",'Medium retrofit'!$P$20,"")))&amp;IF(F22="Scenario1PBT5",'Medium retrofit'!$Q$20,IF(F22="Scenario2PBT5",'Medium retrofit'!$R$20,IF(F22="Scenario3PBT5",'Medium retrofit'!$S$20,"")))&amp;IF(F22="Scenario1PBT6",'Medium retrofit'!$T$20,IF(F22="Scenario2PBT6",'Medium retrofit'!$U$20,IF(F22="Scenario3PBT6",'Medium retrofit'!$V$20,"")))&amp;IF(F22="Scenario1PBT7",'Medium retrofit'!$W$20,IF(F22="Scenario2PBT7",'Medium retrofit'!$X$20,IF(F22="Scenario3PBT7",'Medium retrofit'!$Y$20,"")))&amp;IF(F22="Scenario1PBT8",'Medium retrofit'!$Z$20,IF(F22="Scenario2PBT8",'Medium retrofit'!$AA$20,IF(F22="Scenario3PBT8",'Medium retrofit'!$AB$20,"")))&amp;IF(F22="Scenario1PBT9",'Medium retrofit'!$AC$20,IF(F22="Scenario2PBT9",'Medium retrofit'!$AD$20,IF(F22="Scenario3PBT9",'Medium retrofit'!$AE$20,"")))&amp;IF(F22="Scenario1PBT10",'Medium retrofit'!$AF$20,IF(F22="Scenario2PBT10",'Medium retrofit'!$AG$20,IF(F22="Scenario3PBT10",'Medium retrofit'!$AH$20,"")))&amp;IF(F22="Scenario1PBT11",'Medium retrofit'!$AI$20,IF(F22="Scenario2PBT11",'Medium retrofit'!$AJ$20,IF(F22="Scenario3PBT11",'Medium retrofit'!$AK$20,"")))&amp;IF(F22="Scenario1PBT12",'Medium retrofit'!$AL$20,IF(F22="Scenario2PBT12",'Medium retrofit'!$AM$20,IF(F22="Scenario3PBT12",'Medium retrofit'!$AN$20,"")))&amp;IF(F22="Scenario1PBT13",'Medium retrofit'!$AO$20,IF(F22="Scenario2PBT13",'Medium retrofit'!$AP$20,IF(F22="Scenario3PBT13",'Medium retrofit'!$AQ$20,"")))&amp;IF(F22="Scenario1PBT14",'Medium retrofit'!$AR$20,IF(F22="Scenario2PBT14",'Medium retrofit'!$AS$20,IF(F22="Scenario3PBT14",'Medium retrofit'!$AT$20,"")))&amp;IF(F22="Scenario1PBT15",'Medium retrofit'!$AU$20,IF(F22="Scenario2PBT15",'Medium retrofit'!$AV$20,IF(F22="Scenario3PBT15",'Medium retrofit'!$AW$20,"")))</f>
        <v/>
      </c>
      <c r="N22" s="124">
        <f t="shared" si="14"/>
        <v>0</v>
      </c>
      <c r="O22" s="245" t="str">
        <f>IF(F22="Scenario1PBT1",'Medium retrofit'!$E$23,IF(F22="Scenario2PBT1",'Medium retrofit'!$F$23,IF(F22="Scenario3PBT1",'Medium retrofit'!$G$23,"")))&amp;IF(F22="Scenario1PBT2",'Medium retrofit'!$H$23,IF(F22="Scenario2PBT2",'Medium retrofit'!$I$23,IF(F22="Scenario3PBT2",'Medium retrofit'!$J$23,"")))&amp;IF(F22="Scenario1PBT3",'Medium retrofit'!$K$23,IF(F22="Scenario2PBT3",'Medium retrofit'!$L$23,IF(F22="Scenario3PBT3",'Medium retrofit'!$M$23,"")))&amp;IF(F22="Scenario1PBT4",'Medium retrofit'!$N$23,IF(F22="Scenario2PBT4",'Medium retrofit'!$O$23,IF(F22="Scenario3PBT4",'Medium retrofit'!$P$23,"")))&amp;IF(F22="Scenario1PBT5",'Medium retrofit'!$Q$23,IF(F22="Scenario2PBT5",'Medium retrofit'!$R$23,IF(F22="Scenario3PBT5",'Medium retrofit'!$S$23,"")))&amp;IF(F22="Scenario1PBT6",'Medium retrofit'!$T$23,IF(F22="Scenario2PBT6",'Medium retrofit'!$U$23,IF(F22="Scenario3PBT6",'Medium retrofit'!$V$23,"")))&amp;IF(F22="Scenario1PBT7",'Medium retrofit'!$W$23,IF(F22="Scenario2PBT7",'Medium retrofit'!$X$23,IF(F22="Scenario3PBT7",'Medium retrofit'!$Y$23,"")))&amp;IF(F22="Scenario1PBT8",'Medium retrofit'!$Z$23,IF(F22="Scenario2PBT8",'Medium retrofit'!$AA$23,IF(F22="Scenario3PBT8",'Medium retrofit'!$AB$23,"")))&amp;IF(F22="Scenario1PBT9",'Medium retrofit'!$AC$23,IF(F22="Scenario2PBT9",'Medium retrofit'!$AD$23,IF(F22="Scenario3PBT9",'Medium retrofit'!$AE$23,"")))&amp;IF(F22="Scenario1PBT10",'Medium retrofit'!$AF$23,IF(F22="Scenario2PBT10",'Medium retrofit'!$AG$23,IF(F22="Scenario3PBT10",'Medium retrofit'!$AH$23,"")))&amp;IF(F22="Scenario1PBT11",'Medium retrofit'!$AI$23,IF(F22="Scenario2PBT11",'Medium retrofit'!$AJ$23,IF(F22="Scenario3PBT11",'Medium retrofit'!$AK$23,"")))&amp;IF(F22="Scenario1PBT12",'Medium retrofit'!$AL$23,IF(F22="Scenario2PBT12",'Medium retrofit'!$AM$23,IF(F22="Scenario3PBT12",'Medium retrofit'!$AN$23,"")))&amp;IF(F22="Scenario1PBT13",'Medium retrofit'!$AO$23,IF(F22="Scenario2PBT13",'Medium retrofit'!$AP$23,IF(F22="Scenario3PBT13",'Medium retrofit'!$AQ$23,"")))&amp;IF(F22="Scenario1PBT14",'Medium retrofit'!$AR$23,IF(F22="Scenario2PBT14",'Medium retrofit'!$AS$23,IF(F22="Scenario3PBT14",'Medium retrofit'!$AT$23,"")))&amp;IF(F22="Scenario1PBT15",'Medium retrofit'!$AU$23,IF(F22="Scenario2PBT15",'Medium retrofit'!$AV$23,IF(F22="Scenario3PBT15",'Medium retrofit'!$AW$23,"")))</f>
        <v/>
      </c>
      <c r="P22" s="123">
        <f t="shared" si="15"/>
        <v>0</v>
      </c>
      <c r="Q22" s="123" t="str">
        <f>IF(F22="Scenario1PBT1",'Medium retrofit'!$E$25,IF(F22="Scenario2PBT1",'Medium retrofit'!$F$25,IF(F22="Scenario3PBT1",'Medium retrofit'!$G$25,"")))&amp;IF(F22="Scenario1PBT2",'Medium retrofit'!$H$25,IF(F22="Scenario2PBT2",'Medium retrofit'!$I$25,IF(F22="Scenario3PBT2",'Medium retrofit'!$J$25,"")))&amp;IF(F22="Scenario1PBT3",'Medium retrofit'!$K$25,IF(F22="Scenario2PBT3",'Medium retrofit'!$L$25,IF(F22="Scenario3PBT3",'Medium retrofit'!$M$25,"")))&amp;IF(F22="Scenario1PBT4",'Medium retrofit'!$N$25,IF(F22="Scenario2PBT4",'Medium retrofit'!$O$25,IF(F22="Scenario3PBT4",'Medium retrofit'!$P$25,"")))&amp;IF(F22="Scenario1PBT5",'Medium retrofit'!$Q$25,IF(F22="Scenario2PBT5",'Medium retrofit'!$R$25,IF(F22="Scenario3PBT5",'Medium retrofit'!$S$25,"")))&amp;IF(F22="Scenario1PBT6",'Medium retrofit'!$T$25,IF(F22="Scenario2PBT6",'Medium retrofit'!$U$25,IF(F22="Scenario3PBT6",'Medium retrofit'!$V$25,"")))&amp;IF(F22="Scenario1PBT7",'Medium retrofit'!$W$25,IF(F22="Scenario2PBT7",'Medium retrofit'!$X$25,IF(F22="Scenario3PBT7",'Medium retrofit'!$Y$25,"")))&amp;IF(F22="Scenario1PBT8",'Medium retrofit'!$Z$25,IF(F22="Scenario2PBT8",'Medium retrofit'!$AA$25,IF(F22="Scenario3PBT8",'Medium retrofit'!$AB$25,"")))&amp;IF(F22="Scenario1PBT9",'Medium retrofit'!$AC$25,IF(F22="Scenario2PBT9",'Medium retrofit'!$AD$25,IF(F22="Scenario3PBT9",'Medium retrofit'!$AE$25,"")))&amp;IF(F22="Scenario1PBT10",'Medium retrofit'!$AF$25,IF(F22="Scenario2PBT10",'Medium retrofit'!$AG$25,IF(F22="Scenario3PBT10",'Medium retrofit'!$AH$25,"")))&amp;IF(F22="Scenario1PBT11",'Medium retrofit'!$AI$25,IF(F22="Scenario2PBT11",'Medium retrofit'!$AJ$25,IF(F22="Scenario3PBT11",'Medium retrofit'!$AK$25,"")))&amp;IF(F22="Scenario1PBT12",'Medium retrofit'!$AL$25,IF(F22="Scenario2PBT12",'Medium retrofit'!$AM$25,IF(F22="Scenario3PBT12",'Medium retrofit'!$AN$25,"")))&amp;IF(F22="Scenario1PBT13",'Medium retrofit'!$AO$25,IF(F22="Scenario2PBT13",'Medium retrofit'!$AP$25,IF(F22="Scenario3PBT13",'Medium retrofit'!$AQ$25,"")))&amp;IF(F22="Scenario1PBT14",'Medium retrofit'!$AR$25,IF(F22="Scenario2PBT14",'Medium retrofit'!$AS$25,IF(F22="Scenario3PBT14",'Medium retrofit'!$AT$25,"")))&amp;IF(F22="Scenario1PBT15",'Medium retrofit'!$AU$25,IF(F22="Scenario2PBT15",'Medium retrofit'!$AV$25,IF(F22="Scenario3PBT15",'Medium retrofit'!$AW$25,"")))</f>
        <v/>
      </c>
      <c r="R22" s="123">
        <f t="shared" si="16"/>
        <v>0</v>
      </c>
      <c r="S22" s="123" t="str">
        <f>IF(F22="Scenario1PBT1",'Medium retrofit'!$E$27,IF(F22="Scenario2PBT1",'Medium retrofit'!$F$27,IF(F22="Scenario3PBT1",'Medium retrofit'!$G$27,"")))&amp;IF(F22="Scenario1PBT2",'Medium retrofit'!$H$27,IF(F22="Scenario2PBT2",'Medium retrofit'!$I$27,IF(F22="Scenario3PBT2",'Medium retrofit'!$J$27,"")))&amp;IF(F22="Scenario1PBT3",'Medium retrofit'!$K$27,IF(F22="Scenario2PBT3",'Medium retrofit'!$L$27,IF(F22="Scenario3PBT3",'Medium retrofit'!$M$27,"")))&amp;IF(F22="Scenario1PBT4",'Medium retrofit'!$N$27,IF(F22="Scenario2PBT4",'Medium retrofit'!$O$27,IF(F22="Scenario3PBT4",'Medium retrofit'!$P$27,"")))&amp;IF(F22="Scenario1PBT5",'Medium retrofit'!$Q$27,IF(F22="Scenario2PBT5",'Medium retrofit'!$R$27,IF(F22="Scenario3PBT5",'Medium retrofit'!$S$27,"")))&amp;IF(F22="Scenario1PBT6",'Medium retrofit'!$T$27,IF(F22="Scenario2PBT6",'Medium retrofit'!$U$27,IF(F22="Scenario3PBT6",'Medium retrofit'!$V$27,"")))&amp;IF(F22="Scenario1PBT7",'Medium retrofit'!$W$27,IF(F22="Scenario2PBT7",'Medium retrofit'!$X$27,IF(F22="Scenario3PBT7",'Medium retrofit'!$Y$27,"")))&amp;IF(F22="Scenario1PBT8",'Medium retrofit'!$Z$27,IF(F22="Scenario2PBT8",'Medium retrofit'!$AA$27,IF(F22="Scenario3PBT8",'Medium retrofit'!$AB$27,"")))&amp;IF(F22="Scenario1PBT9",'Medium retrofit'!$AC$27,IF(F22="Scenario2PBT9",'Medium retrofit'!$AD$27,IF(F22="Scenario3PBT9",'Medium retrofit'!$AE$27,"")))&amp;IF(F22="Scenario1PBT10",'Medium retrofit'!$AF$27,IF(F22="Scenario2PBT10",'Medium retrofit'!$AG$27,IF(F22="Scenario3PBT10",'Medium retrofit'!$AH$27,"")))&amp;IF(F22="Scenario1PBT11",'Medium retrofit'!$AI$27,IF(F22="Scenario2PBT11",'Medium retrofit'!$AJ$27,IF(F22="Scenario3PBT11",'Medium retrofit'!$AK$27,"")))&amp;IF(F22="Scenario1PBT12",'Medium retrofit'!$AL$27,IF(F22="Scenario2PBT12",'Medium retrofit'!$AM$27,IF(F22="Scenario3PBT12",'Medium retrofit'!$AN$27,"")))&amp;IF(F22="Scenario1PBT13",'Medium retrofit'!$AO$27,IF(F22="Scenario2PBT13",'Medium retrofit'!$AP$27,IF(F22="Scenario3PBT13",'Medium retrofit'!$AQ$27,"")))&amp;IF(F22="Scenario1PBT14",'Medium retrofit'!$AR$27,IF(F22="Scenario2PBT14",'Medium retrofit'!$AS$27,IF(F22="Scenario3PBT14",'Medium retrofit'!$AT$27,"")))&amp;IF(F22="Scenario1PBT15",'Medium retrofit'!$AU$27,IF(F22="Scenario2PBT15",'Medium retrofit'!$AV$27,IF(F22="Scenario3PBT15",'Medium retrofit'!$AW$27,"")))</f>
        <v/>
      </c>
      <c r="T22" s="246">
        <f t="shared" si="17"/>
        <v>0</v>
      </c>
      <c r="U22" s="245" t="str">
        <f>IF(F22="Scenario1PBT1",'Medium retrofit'!$E$38,IF(F22="Scenario2PBT1",'Medium retrofit'!$F$38,IF(F22="Scenario3PBT1",'Medium retrofit'!$G$38,"")))&amp;IF(F22="Scenario1PBT2",'Medium retrofit'!$H$38,IF(F22="Scenario2PBT2",'Medium retrofit'!$I$38,IF(F22="Scenario3PBT2",'Medium retrofit'!$J$38,"")))&amp;IF(F22="Scenario1PBT3",'Medium retrofit'!$K$38,IF(F22="Scenario2PBT3",'Medium retrofit'!$L$38,IF(F22="Scenario3PBT3",'Medium retrofit'!$M$38,"")))&amp;IF(F22="Scenario1PBT4",'Medium retrofit'!$N$38,IF(F22="Scenario2PBT4",'Medium retrofit'!$O$38,IF(F22="Scenario3PBT4",'Medium retrofit'!$P$38,"")))&amp;IF(F22="Scenario1PBT5",'Medium retrofit'!$Q$38,IF(F22="Scenario2PBT5",'Medium retrofit'!$R$38,IF(F22="Scenario3PBT5",'Medium retrofit'!$S$38,"")))&amp;IF(F22="Scenario1PBT6",'Medium retrofit'!$T$38,IF(F22="Scenario2PBT6",'Medium retrofit'!$U$38,IF(F22="Scenario3PBT6",'Medium retrofit'!$V$38,"")))&amp;IF(F22="Scenario1PBT7",'Medium retrofit'!$W$38,IF(F22="Scenario2PBT7",'Medium retrofit'!$X$38,IF(F22="Scenario3PBT7",'Medium retrofit'!$Y$38,"")))&amp;IF(F22="Scenario1PBT8",'Medium retrofit'!$Z$38,IF(F22="Scenario2PBT8",'Medium retrofit'!$AA$38,IF(F22="Scenario3PBT8",'Medium retrofit'!$AB$38,"")))&amp;IF(F22="Scenario1PBT9",'Medium retrofit'!$AC$38,IF(F22="Scenario2PBT9",'Medium retrofit'!$AD$38,IF(F22="Scenario3PBT9",'Medium retrofit'!$AE$38,"")))&amp;IF(F22="Scenario1PBT10",'Medium retrofit'!$AF$38,IF(F22="Scenario2PBT10",'Medium retrofit'!$AG$38,IF(F22="Scenario3PBT10",'Medium retrofit'!$AH$38,"")))&amp;IF(F22="Scenario1PBT11",'Medium retrofit'!$AI$38,IF(F22="Scenario2PBT11",'Medium retrofit'!$AJ$38,IF(F22="Scenario3PBT11",'Medium retrofit'!$AK$38,"")))&amp;IF(F22="Scenario1PBT12",'Medium retrofit'!$AL$38,IF(F22="Scenario2PBT12",'Medium retrofit'!$AM$38,IF(F22="Scenario3PBT12",'Medium retrofit'!$AN$38,"")))&amp;IF(F22="Scenario1PBT13",'Medium retrofit'!$AO$38,IF(F22="Scenario2PBT13",'Medium retrofit'!$AP$38,IF(F22="Scenario3PBT13",'Medium retrofit'!$AQ$38,"")))&amp;IF(F22="Scenario1PBT14",'Medium retrofit'!$AR$38,IF(F22="Scenario2PBT14",'Medium retrofit'!$AS$38,IF(F22="Scenario3PBT14",'Medium retrofit'!$AT$38,"")))&amp;IF(F22="Scenario1PBT15",'Medium retrofit'!$AU$38,IF(F22="Scenario2PBT15",'Medium retrofit'!$AV$38,IF(F22="Scenario3PBT15",'Medium retrofit'!$AW$38,"")))</f>
        <v/>
      </c>
      <c r="V22" s="123">
        <f t="shared" si="18"/>
        <v>0</v>
      </c>
      <c r="W22" s="123" t="str">
        <f>IF(F22="Scenario1PBT1",'Medium retrofit'!$E$40,IF(F22="Scenario2PBT1",'Medium retrofit'!$F$40,IF(F22="Scenario3PBT1",'Medium retrofit'!$G$40,"")))&amp;IF(F22="Scenario1PBT2",'Medium retrofit'!$H$40,IF(F22="Scenario2PBT2",'Medium retrofit'!$I$40,IF(F22="Scenario3PBT2",'Medium retrofit'!$J$40,"")))&amp;IF(F22="Scenario1PBT3",'Medium retrofit'!$K$40,IF(F22="Scenario2PBT3",'Medium retrofit'!$L$40,IF(F22="Scenario3PBT3",'Medium retrofit'!$M$40,"")))&amp;IF(F22="Scenario1PBT4",'Medium retrofit'!$N$40,IF(F22="Scenario2PBT4",'Medium retrofit'!$O$40,IF(F22="Scenario3PBT4",'Medium retrofit'!$P$40,"")))&amp;IF(F22="Scenario1PBT5",'Medium retrofit'!$Q$40,IF(F22="Scenario2PBT5",'Medium retrofit'!$R$40,IF(F22="Scenario3PBT5",'Medium retrofit'!$S$40,"")))&amp;IF(F22="Scenario1PBT6",'Medium retrofit'!$T$40,IF(F22="Scenario2PBT6",'Medium retrofit'!$U$40,IF(F22="Scenario3PBT6",'Medium retrofit'!$V$40,"")))&amp;IF(F22="Scenario1PBT7",'Medium retrofit'!$W$40,IF(F22="Scenario2PBT7",'Medium retrofit'!$X$40,IF(F22="Scenario3PBT7",'Medium retrofit'!$Y$40,"")))&amp;IF(F22="Scenario1PBT8",'Medium retrofit'!$Z$40,IF(F22="Scenario2PBT8",'Medium retrofit'!$AA$40,IF(F22="Scenario3PBT8",'Medium retrofit'!$AB$40,"")))&amp;IF(F22="Scenario1PBT9",'Medium retrofit'!$AC$40,IF(F22="Scenario2PBT9",'Medium retrofit'!$AD$40,IF(F22="Scenario3PBT9",'Medium retrofit'!$AE$40,"")))&amp;IF(F22="Scenario1PBT10",'Medium retrofit'!$AF$40,IF(F22="Scenario2PBT10",'Medium retrofit'!$AG$40,IF(F22="Scenario3PBT10",'Medium retrofit'!$AH$40,"")))&amp;IF(F22="Scenario1PBT11",'Medium retrofit'!$AI$40,IF(F22="Scenario2PBT11",'Medium retrofit'!$AJ$40,IF(F22="Scenario3PBT11",'Medium retrofit'!$AK$40,"")))&amp;IF(F22="Scenario1PBT12",'Medium retrofit'!$AL$40,IF(F22="Scenario2PBT12",'Medium retrofit'!$AM$40,IF(F22="Scenario3PBT12",'Medium retrofit'!$AN$40,"")))&amp;IF(F22="Scenario1PBT13",'Medium retrofit'!$AO$40,IF(F22="Scenario2PBT13",'Medium retrofit'!$AP$40,IF(F22="Scenario3PBT13",'Medium retrofit'!$AQ$40,"")))&amp;IF(F22="Scenario1PBT14",'Medium retrofit'!$AR$40,IF(F22="Scenario2PBT14",'Medium retrofit'!$AS$40,IF(F22="Scenario3PBT14",'Medium retrofit'!$AT$40,"")))&amp;IF(F22="Scenario1PBT15",'Medium retrofit'!$AU$40,IF(F22="Scenario2PBT15",'Medium retrofit'!$AV$40,IF(F22="Scenario3PBT15",'Medium retrofit'!$AW$40,"")))</f>
        <v/>
      </c>
      <c r="X22" s="123">
        <f t="shared" si="19"/>
        <v>0</v>
      </c>
      <c r="Y22" s="123" t="str">
        <f>IF(F22="Scenario1PBT1",'Medium retrofit'!$E$42,IF(F22="Scenario2PBT1",'Medium retrofit'!$F$42,IF(F22="Scenario3PBT1",'Medium retrofit'!$G$42,"")))&amp;IF(F22="Scenario1PBT2",'Medium retrofit'!$H$42,IF(F22="Scenario2PBT2",'Medium retrofit'!$I$42,IF(F22="Scenario3PBT2",'Medium retrofit'!$J$42,"")))&amp;IF(F22="Scenario1PBT3",'Medium retrofit'!$K$42,IF(F22="Scenario2PBT3",'Medium retrofit'!$L$42,IF(F22="Scenario3PBT3",'Medium retrofit'!$M$42,"")))&amp;IF(F22="Scenario1PBT4",'Medium retrofit'!$N$42,IF(F22="Scenario2PBT4",'Medium retrofit'!$O$42,IF(F22="Scenario3PBT4",'Medium retrofit'!$P$42,"")))&amp;IF(F22="Scenario1PBT5",'Medium retrofit'!$Q$42,IF(F22="Scenario2PBT5",'Medium retrofit'!$R$42,IF(F22="Scenario3PBT5",'Medium retrofit'!$S$42,"")))&amp;IF(F22="Scenario1PBT6",'Medium retrofit'!$T$42,IF(F22="Scenario2PBT6",'Medium retrofit'!$U$42,IF(F22="Scenario3PBT6",'Medium retrofit'!$V$42,"")))&amp;IF(F22="Scenario1PBT7",'Medium retrofit'!$W$42,IF(F22="Scenario2PBT7",'Medium retrofit'!$X$42,IF(F22="Scenario3PBT7",'Medium retrofit'!$Y$42,"")))&amp;IF(F22="Scenario1PBT8",'Medium retrofit'!$Z$42,IF(F22="Scenario2PBT8",'Medium retrofit'!$AA$42,IF(F22="Scenario3PBT8",'Medium retrofit'!$AB$42,"")))&amp;IF(F22="Scenario1PBT9",'Medium retrofit'!$AC$42,IF(F22="Scenario2PBT9",'Medium retrofit'!$AD$42,IF(F22="Scenario3PBT9",'Medium retrofit'!$AE$42,"")))&amp;IF(F22="Scenario1PBT10",'Medium retrofit'!$AF$42,IF(F22="Scenario2PBT10",'Medium retrofit'!$AG$42,IF(F22="Scenario3PBT10",'Medium retrofit'!$AH$42,"")))&amp;IF(F22="Scenario1PBT11",'Medium retrofit'!$AI$42,IF(F22="Scenario2PBT11",'Medium retrofit'!$AJ$42,IF(F22="Scenario3PBT11",'Medium retrofit'!$AK$42,"")))&amp;IF(F22="Scenario1PBT12",'Medium retrofit'!$AL$42,IF(F22="Scenario2PBT12",'Medium retrofit'!$AM$42,IF(F22="Scenario3PBT12",'Medium retrofit'!$AN$42,"")))&amp;IF(F22="Scenario1PBT13",'Medium retrofit'!$AO$42,IF(F22="Scenario2PBT13",'Medium retrofit'!$AP$42,IF(F22="Scenario3PBT13",'Medium retrofit'!$AQ$42,"")))&amp;IF(F22="Scenario1PBT14",'Medium retrofit'!$AR$42,IF(F22="Scenario2PBT14",'Medium retrofit'!$AS$42,IF(F22="Scenario3PBT14",'Medium retrofit'!$AT$42,"")))&amp;IF(F22="Scenario1PBT15",'Medium retrofit'!$AU$42,IF(F22="Scenario2PBT15",'Medium retrofit'!$AV$42,IF(F22="Scenario3PBT15",'Medium retrofit'!$AW$42,"")))</f>
        <v/>
      </c>
      <c r="Z22" s="123">
        <f t="shared" si="20"/>
        <v>0</v>
      </c>
      <c r="AA22" s="239" t="str">
        <f>IF(F22="Scenario1PBT1",'Medium retrofit'!$E$101,IF(F22="Scenario2PBT1",'Medium retrofit'!$F$101,IF(F22="Scenario3PBT1",'Medium retrofit'!$G$101,"")))&amp;IF(F22="Scenario1PBT2",'Medium retrofit'!$H$101,IF(F22="Scenario2PBT2",'Medium retrofit'!$I$101,IF(F22="Scenario3PBT2",'Medium retrofit'!$J$101,"")))&amp;IF(F22="Scenario1PBT3",'Medium retrofit'!$K$101,IF(F22="Scenario2PBT3",'Medium retrofit'!$L$101,IF(F22="Scenario3PBT3",'Medium retrofit'!$M$101,"")))&amp;IF(F22="Scenario1PBT4",'Medium retrofit'!$N$101,IF(F22="Scenario2PBT4",'Medium retrofit'!$O$101,IF(F22="Scenario3PBT4",'Medium retrofit'!$P$101,"")))&amp;IF(F22="Scenario1PBT5",'Medium retrofit'!$Q$101,IF(F22="Scenario2PBT5",'Medium retrofit'!$R$101,IF(F22="Scenario3PBT5",'Medium retrofit'!$S$101,"")))&amp;IF(F22="Scenario1PBT6",'Medium retrofit'!$T$101,IF(F22="Scenario2PBT6",'Medium retrofit'!$U$101,IF(F22="Scenario3PBT6",'Medium retrofit'!$V$101,"")))&amp;IF(F22="Scenario1PBT7",'Medium retrofit'!$W$101,IF(F22="Scenario2PBT7",'Medium retrofit'!$X$101,IF(F22="Scenario3PBT7",'Medium retrofit'!$Y$101,"")))&amp;IF(F22="Scenario1PBT8",'Medium retrofit'!$Z$101,IF(F22="Scenario2PBT8",'Medium retrofit'!$AA$101,IF(F22="Scenario3PBT8",'Medium retrofit'!$AB$101,"")))&amp;IF(F22="Scenario1PBT9",'Medium retrofit'!$AC$101,IF(F22="Scenario2PBT9",'Medium retrofit'!$AD$101,IF(F22="Scenario3PBT9",'Medium retrofit'!$AE$101,"")))&amp;IF(F22="Scenario1PBT10",'Medium retrofit'!$AF$101,IF(F22="Scenario2PBT10",'Medium retrofit'!$AG$101,IF(F22="Scenario3PBT10",'Medium retrofit'!$AH$101,"")))&amp;IF(F22="Scenario1PBT11",'Medium retrofit'!$AI$101,IF(F22="Scenario2PBT11",'Medium retrofit'!$AJ$101,IF(F22="Scenario3PBT11",'Medium retrofit'!$AK$101,"")))&amp;IF(F22="Scenario1PBT12",'Medium retrofit'!$AL$101,IF(F22="Scenario2PBT12",'Medium retrofit'!$AM$101,IF(F22="Scenario3PBT12",'Medium retrofit'!$AN$101,"")))&amp;IF(F22="Scenario1PBT13",'Medium retrofit'!$AO$101,IF(F22="Scenario2PBT13",'Medium retrofit'!$AP$101,IF(F22="Scenario3PBT13",'Medium retrofit'!$AQ$101,"")))&amp;IF(F22="Scenario1PBT14",'Medium retrofit'!$AR$101,IF(F22="Scenario2PBT14",'Medium retrofit'!$AS$101,IF(F22="Scenario3PBT14",'Medium retrofit'!$AT$101,"")))&amp;IF(F22="Scenario1PBT15",'Medium retrofit'!$AU$101,IF(F22="Scenario2PBT15",'Medium retrofit'!$AV$101,IF(F22="Scenario3PBT15",'Medium retrofit'!$AW$101,"")))</f>
        <v/>
      </c>
      <c r="AB22" s="242">
        <f t="shared" si="21"/>
        <v>0</v>
      </c>
      <c r="AC22" s="247">
        <f>IFERROR('Projection_Base-case'!G22-G22,0)</f>
        <v>0</v>
      </c>
      <c r="AD22" s="123">
        <f t="shared" si="0"/>
        <v>0</v>
      </c>
      <c r="AE22" s="123">
        <f>IFERROR(100*AC22/'Projection_Base-case'!G22,0)</f>
        <v>0</v>
      </c>
      <c r="AF22" s="123">
        <f>IFERROR('Projection_Base-case'!I22-I22,0)</f>
        <v>0</v>
      </c>
      <c r="AG22" s="123">
        <f t="shared" si="1"/>
        <v>0</v>
      </c>
      <c r="AH22" s="123">
        <f>IFERROR(100*AF22/'Projection_Base-case'!I22,0)</f>
        <v>0</v>
      </c>
      <c r="AI22" s="123">
        <f>IFERROR('Projection_Base-case'!K22-K22,0)</f>
        <v>0</v>
      </c>
      <c r="AJ22" s="123">
        <f t="shared" si="2"/>
        <v>0</v>
      </c>
      <c r="AK22" s="123">
        <f>IFERROR(100*AI22/'Projection_Base-case'!K22,0)</f>
        <v>0</v>
      </c>
      <c r="AL22" s="123">
        <f>IFERROR(M22-'Projection_Base-case'!M22,0)</f>
        <v>0</v>
      </c>
      <c r="AM22" s="123">
        <f t="shared" si="3"/>
        <v>0</v>
      </c>
      <c r="AN22" s="179">
        <f>IFERROR(IF('Projection_Base-case'!N22&gt;0,100*AM22/'Projection_Base-case'!N22,100*AM22/N22),0)</f>
        <v>0</v>
      </c>
      <c r="AO22" s="245">
        <f>IFERROR('Projection_Base-case'!O22-O22,0)</f>
        <v>0</v>
      </c>
      <c r="AP22" s="123">
        <f t="shared" si="4"/>
        <v>0</v>
      </c>
      <c r="AQ22" s="123">
        <f>IFERROR(100*AO22/'Projection_Base-case'!O22,0)</f>
        <v>0</v>
      </c>
      <c r="AR22" s="123">
        <f>IFERROR('Projection_Base-case'!Q22-Q22,0)</f>
        <v>0</v>
      </c>
      <c r="AS22" s="123">
        <f t="shared" si="5"/>
        <v>0</v>
      </c>
      <c r="AT22" s="123">
        <f>IFERROR(100*AR22/'Projection_Base-case'!Q22,0)</f>
        <v>0</v>
      </c>
      <c r="AU22" s="123">
        <f>IFERROR('Projection_Base-case'!S22-S22,0)</f>
        <v>0</v>
      </c>
      <c r="AV22" s="123">
        <f t="shared" si="6"/>
        <v>0</v>
      </c>
      <c r="AW22" s="124">
        <f>IFERROR(100*AU22/'Projection_Base-case'!S22,0)</f>
        <v>0</v>
      </c>
      <c r="AX22" s="245">
        <f>IFERROR('Projection_Base-case'!U22-U22,0)</f>
        <v>0</v>
      </c>
      <c r="AY22" s="123">
        <f t="shared" si="7"/>
        <v>0</v>
      </c>
      <c r="AZ22" s="123">
        <f>IFERROR(100*AX22/'Projection_Base-case'!U22,0)</f>
        <v>0</v>
      </c>
      <c r="BA22" s="123">
        <f>IFERROR('Projection_Base-case'!W22-W22,0)</f>
        <v>0</v>
      </c>
      <c r="BB22" s="123">
        <f t="shared" si="8"/>
        <v>0</v>
      </c>
      <c r="BC22" s="123">
        <f>IFERROR(100*BA22/'Projection_Base-case'!W22,0)</f>
        <v>0</v>
      </c>
      <c r="BD22" s="123">
        <f>IFERROR('Projection_Base-case'!Y22-Y22,0)</f>
        <v>0</v>
      </c>
      <c r="BE22" s="123">
        <f t="shared" si="9"/>
        <v>0</v>
      </c>
      <c r="BF22" s="123">
        <f>IFERROR(100*BD22/'Projection_Base-case'!Y22,0)</f>
        <v>0</v>
      </c>
      <c r="BG22" s="178">
        <f t="shared" si="22"/>
        <v>0</v>
      </c>
      <c r="BH22" s="179">
        <f t="shared" si="23"/>
        <v>0</v>
      </c>
    </row>
    <row r="23" spans="1:60">
      <c r="A23" s="165">
        <v>18</v>
      </c>
      <c r="B23" s="239">
        <f>IF('Projection_Base-case'!B23&lt;&gt;"",'Projection_Base-case'!B23,0)</f>
        <v>0</v>
      </c>
      <c r="C23" s="239">
        <f>IF('Projection_Base-case'!C23&lt;&gt;"",'Projection_Base-case'!C23,0)</f>
        <v>0</v>
      </c>
      <c r="D23" s="239">
        <f>IF('Projection_Base-case'!D23&lt;&gt;"",'Projection_Base-case'!D23,0)</f>
        <v>0</v>
      </c>
      <c r="E23" s="164" t="str">
        <f>IF(AND('Résultats medium'!$AC$3="OUI",'Résultats medium'!E22&lt;&gt;""),'Résultats medium'!E22,IF(OR(D23="PBT1",D23="PBT4",D23="PBT5",D23="PBT6",D23="PBT7",D23="PBT8",D23="PBT10"),"Scenario1",IF(OR(D23="PBT3",D23="PBT9"),"Scenario3",IF(OR(D23="PBT2"),"Scenario2",""))))</f>
        <v/>
      </c>
      <c r="F23" s="240" t="str">
        <f t="shared" si="10"/>
        <v>0</v>
      </c>
      <c r="G23" s="241" t="str">
        <f>IF(F23="Scenario1PBT1",'Medium retrofit'!$E$6,IF(F23="Scenario2PBT1",'Medium retrofit'!$F$6,IF(F23="Scenario3PBT1",'Medium retrofit'!$G$6,"")))&amp;IF(F23="Scenario1PBT2",'Medium retrofit'!$H$6,IF(F23="Scenario2PBT2",'Medium retrofit'!$I$6,IF(F23="Scenario3PBT2",'Medium retrofit'!$J$6,"")))&amp;IF(F23="Scenario1PBT3",'Medium retrofit'!$K$6,IF(F23="Scenario2PBT3",'Medium retrofit'!$L$6,IF(F23="Scenario3PBT3",'Medium retrofit'!$M$6,"")))&amp;IF(F23="Scenario1PBT4",'Medium retrofit'!$N$6,IF(F23="Scenario2PBT4",'Medium retrofit'!$O$6,IF(F23="Scenario3PBT4",'Medium retrofit'!$P$6,"")))&amp;IF(F23="Scenario1PBT5",'Medium retrofit'!$Q$6,IF(F23="Scenario2PBT5",'Medium retrofit'!$R$6,IF(F23="Scenario3PBT5",'Medium retrofit'!$S$6,"")))&amp;IF(F23="Scenario1PBT6",'Medium retrofit'!$T$6,IF(F23="Scenario2PBT6",'Medium retrofit'!$U$6,IF(F23="Scenario3PBT6",'Medium retrofit'!$V$6,"")))&amp;IF(F23="Scenario1PBT7",'Medium retrofit'!$W$6,IF(F23="Scenario2PBT7",'Medium retrofit'!$X$6,IF(F23="Scenario3PBT7",'Medium retrofit'!$Y$6,"")))&amp;IF(F23="Scenario1PBT8",'Medium retrofit'!$Z$6,IF(F23="Scenario2PBT8",'Medium retrofit'!$AA$6,IF(F23="Scenario3PBT8",'Medium retrofit'!$AB$6,"")))&amp;IF(F23="Scenario1PBT9",'Medium retrofit'!$AC$6,IF(F23="Scenario2PBT9",'Medium retrofit'!$AD$6,IF(F23="Scenario3PBT9",'Medium retrofit'!$AE$6,"")))&amp;IF(F23="Scenario1PBT10",'Medium retrofit'!$AF$6,IF(F23="Scenario2PBT10",'Medium retrofit'!$AG$6,IF(F23="Scenario3PBT10",'Medium retrofit'!$AH$6,"")))&amp;IF(F23="Scenario1PBT11",'Medium retrofit'!$AI$6,IF(F23="Scenario2PBT11",'Medium retrofit'!$AJ$6,IF(F23="Scenario3PBT11",'Medium retrofit'!$AK$6,"")))&amp;IF(F23="Scenario1PBT12",'Medium retrofit'!$AL$6,IF(F23="Scenario2PBT12",'Medium retrofit'!$AM$6,IF(F23="Scenario3PBT12",'Medium retrofit'!$AN$6,"")))&amp;IF(F23="Scenario1PBT13",'Medium retrofit'!$AO$6,IF(F23="Scenario2PBT13",'Medium retrofit'!$AP$6,IF(F23="Scenario3PBT13",'Medium retrofit'!$AQ$6,"")))&amp;IF(F23="Scenario1PBT14",'Medium retrofit'!$AR$6,IF(F23="Scenario2PBT14",'Medium retrofit'!$AS$6,IF(F23="Scenario3PBT14",'Medium retrofit'!$AT$6,"")))&amp;IF(F23="Scenario1PBT15",'Medium retrofit'!$AU$6,IF(F23="Scenario2PBT15",'Medium retrofit'!$AV$6,IF(F23="Scenario3PBT15",'Medium retrofit'!$AW$6,"")))</f>
        <v/>
      </c>
      <c r="H23" s="123">
        <f t="shared" si="11"/>
        <v>0</v>
      </c>
      <c r="I23" s="239" t="str">
        <f>IF(F23="Scenario1PBT1",'Medium retrofit'!$E$16,IF(F23="Scenario2PBT1",'Medium retrofit'!$F$16,IF(F23="Scenario3PBT1",'Medium retrofit'!$G$16,"")))&amp;IF(F23="Scenario1PBT2",'Medium retrofit'!$H$16,IF(F23="Scenario2PBT2",'Medium retrofit'!$I$16,IF(F23="Scenario3PBT2",'Medium retrofit'!$J$16,"")))&amp;IF(F23="Scenario1PBT3",'Medium retrofit'!$K$16,IF(F23="Scenario2PBT3",'Medium retrofit'!$L$16,IF(F23="Scenario3PBT3",'Medium retrofit'!$M$16,"")))&amp;IF(F23="Scenario1PBT4",'Medium retrofit'!$N$16,IF(F23="Scenario2PBT4",'Medium retrofit'!$O$16,IF(F23="Scenario3PBT4",'Medium retrofit'!$P$16,"")))&amp;IF(F23="Scenario1PBT5",'Medium retrofit'!$Q$16,IF(F23="Scenario2PBT5",'Medium retrofit'!$R$16,IF(F23="Scenario3PBT5",'Medium retrofit'!$S$16,"")))&amp;IF(F23="Scenario1PBT6",'Medium retrofit'!$T$16,IF(F23="Scenario2PBT6",'Medium retrofit'!$U$16,IF(F23="Scenario3PBT6",'Medium retrofit'!$V$16,"")))&amp;IF(F23="Scenario1PBT7",'Medium retrofit'!$W$16,IF(F23="Scenario2PBT7",'Medium retrofit'!$X$16,IF(F23="Scenario3PBT7",'Medium retrofit'!$Y$16,"")))&amp;IF(F23="Scenario1PBT8",'Medium retrofit'!$Z$16,IF(F23="Scenario2PBT8",'Medium retrofit'!$AA$16,IF(F23="Scenario3PBT8",'Medium retrofit'!$AB$16,"")))&amp;IF(F23="Scenario1PBT9",'Medium retrofit'!$AC$16,IF(F23="Scenario2PBT9",'Medium retrofit'!$AD$16,IF(F23="Scenario3PBT9",'Medium retrofit'!$AE$16,"")))&amp;IF(F23="Scenario1PBT10",'Medium retrofit'!$AF$16,IF(F23="Scenario2PBT10",'Medium retrofit'!$AG$16,IF(F23="Scenario3PBT10",'Medium retrofit'!$AH$16,"")))&amp;IF(F23="Scenario1PBT11",'Medium retrofit'!$AI$16,IF(F23="Scenario2PBT11",'Medium retrofit'!$AJ$16,IF(F23="Scenario3PBT11",'Medium retrofit'!$AK$16,"")))&amp;IF(F23="Scenario1PBT12",'Medium retrofit'!$AL$16,IF(F23="Scenario2PBT12",'Medium retrofit'!$AM$16,IF(F23="Scenario3PBT12",'Medium retrofit'!$AN$16,"")))&amp;IF(F23="Scenario1PBT13",'Medium retrofit'!$AO$16,IF(F23="Scenario2PBT13",'Medium retrofit'!$AP$16,IF(F23="Scenario3PBT13",'Medium retrofit'!$AQ$16,"")))&amp;IF(F23="Scenario1PBT14",'Medium retrofit'!$AR$16,IF(F23="Scenario2PBT14",'Medium retrofit'!$AS$16,IF(F23="Scenario3PBT14",'Medium retrofit'!$AT$16,"")))&amp;IF(F23="Scenario1PBT15",'Medium retrofit'!$AU$16,IF(F23="Scenario2PBT15",'Medium retrofit'!$AV$16,IF(F23="Scenario3PBT15",'Medium retrofit'!$AW$16,"")))</f>
        <v/>
      </c>
      <c r="J23" s="123">
        <f t="shared" si="12"/>
        <v>0</v>
      </c>
      <c r="K23" s="123" t="str">
        <f>IF(F23="Scenario1PBT1",'Medium retrofit'!$E$18,IF(F23="Scenario2PBT1",'Medium retrofit'!$F$18,IF(F23="Scenario3PBT1",'Medium retrofit'!$G$18,"")))&amp;IF(F23="Scenario1PBT2",'Medium retrofit'!$H$18,IF(F23="Scenario2PBT2",'Medium retrofit'!$I$18,IF(F23="Scenario3PBT2",'Medium retrofit'!$J$18,"")))&amp;IF(F23="Scenario1PBT3",'Medium retrofit'!$K$18,IF(F23="Scenario2PBT3",'Medium retrofit'!$L$18,IF(F23="Scenario3PBT3",'Medium retrofit'!$M$18,"")))&amp;IF(F23="Scenario1PBT4",'Medium retrofit'!$N$18,IF(F23="Scenario2PBT4",'Medium retrofit'!$O$18,IF(F23="Scenario3PBT4",'Medium retrofit'!$P$18,"")))&amp;IF(F23="Scenario1PBT5",'Medium retrofit'!$Q$18,IF(F23="Scenario2PBT5",'Medium retrofit'!$R$18,IF(F23="Scenario3PBT5",'Medium retrofit'!$S$18,"")))&amp;IF(F23="Scenario1PBT6",'Medium retrofit'!$T$18,IF(F23="Scenario2PBT6",'Medium retrofit'!$U$18,IF(F23="Scenario3PBT6",'Medium retrofit'!$V$18,"")))&amp;IF(F23="Scenario1PBT7",'Medium retrofit'!$W$18,IF(F23="Scenario2PBT7",'Medium retrofit'!$X$18,IF(F23="Scenario3PBT7",'Medium retrofit'!$Y$18,"")))&amp;IF(F23="Scenario1PBT8",'Medium retrofit'!$Z$18,IF(F23="Scenario2PBT8",'Medium retrofit'!$AA$18,IF(F23="Scenario3PBT8",'Medium retrofit'!$AB$18,"")))&amp;IF(F23="Scenario1PBT9",'Medium retrofit'!$AC$18,IF(F23="Scenario2PBT9",'Medium retrofit'!$AD$18,IF(F23="Scenario3PBT9",'Medium retrofit'!$AE$18,"")))&amp;IF(F23="Scenario1PBT10",'Medium retrofit'!$AF$18,IF(F23="Scenario2PBT10",'Medium retrofit'!$AG$18,IF(F23="Scenario3PBT10",'Medium retrofit'!$AH$18,"")))&amp;IF(F23="Scenario1PBT11",'Medium retrofit'!$AI$18,IF(F23="Scenario2PBT11",'Medium retrofit'!$AJ$18,IF(F23="Scenario3PBT11",'Medium retrofit'!$AK$18,"")))&amp;IF(F23="Scenario1PBT12",'Medium retrofit'!$AL$18,IF(F23="Scenario2PBT12",'Medium retrofit'!$AM$18,IF(F23="Scenario3PBT12",'Medium retrofit'!$AN$18,"")))&amp;IF(F23="Scenario1PBT13",'Medium retrofit'!$AO$18,IF(F23="Scenario2PBT13",'Medium retrofit'!$AP$18,IF(F23="Scenario3PBT13",'Medium retrofit'!$AQ$18,"")))&amp;IF(F23="Scenario1PBT14",'Medium retrofit'!$AR$18,IF(F23="Scenario2PBT14",'Medium retrofit'!$AS$18,IF(F23="Scenario3PBT14",'Medium retrofit'!$AT$18,"")))&amp;IF(F23="Scenario1PBT15",'Medium retrofit'!$AU$18,IF(F23="Scenario2PBT15",'Medium retrofit'!$AV$18,IF(F23="Scenario3PBT15",'Medium retrofit'!$AW$18,"")))</f>
        <v/>
      </c>
      <c r="L23" s="123">
        <f t="shared" si="13"/>
        <v>0</v>
      </c>
      <c r="M23" s="123" t="str">
        <f>IF(F23="Scenario1PBT1",'Medium retrofit'!$E$20,IF(F23="Scenario2PBT1",'Medium retrofit'!$F$20,IF(F23="Scenario3PBT1",'Medium retrofit'!$G$20,"")))&amp;IF(F23="Scenario1PBT2",'Medium retrofit'!$H$20,IF(F23="Scenario2PBT2",'Medium retrofit'!$I$20,IF(F23="Scenario3PBT2",'Medium retrofit'!$J$20,"")))&amp;IF(F23="Scenario1PBT3",'Medium retrofit'!$K$20,IF(F23="Scenario2PBT3",'Medium retrofit'!$L$20,IF(F23="Scenario3PBT3",'Medium retrofit'!$M$20,"")))&amp;IF(F23="Scenario1PBT4",'Medium retrofit'!$N$20,IF(F23="Scenario2PBT4",'Medium retrofit'!$O$20,IF(F23="Scenario3PBT4",'Medium retrofit'!$P$20,"")))&amp;IF(F23="Scenario1PBT5",'Medium retrofit'!$Q$20,IF(F23="Scenario2PBT5",'Medium retrofit'!$R$20,IF(F23="Scenario3PBT5",'Medium retrofit'!$S$20,"")))&amp;IF(F23="Scenario1PBT6",'Medium retrofit'!$T$20,IF(F23="Scenario2PBT6",'Medium retrofit'!$U$20,IF(F23="Scenario3PBT6",'Medium retrofit'!$V$20,"")))&amp;IF(F23="Scenario1PBT7",'Medium retrofit'!$W$20,IF(F23="Scenario2PBT7",'Medium retrofit'!$X$20,IF(F23="Scenario3PBT7",'Medium retrofit'!$Y$20,"")))&amp;IF(F23="Scenario1PBT8",'Medium retrofit'!$Z$20,IF(F23="Scenario2PBT8",'Medium retrofit'!$AA$20,IF(F23="Scenario3PBT8",'Medium retrofit'!$AB$20,"")))&amp;IF(F23="Scenario1PBT9",'Medium retrofit'!$AC$20,IF(F23="Scenario2PBT9",'Medium retrofit'!$AD$20,IF(F23="Scenario3PBT9",'Medium retrofit'!$AE$20,"")))&amp;IF(F23="Scenario1PBT10",'Medium retrofit'!$AF$20,IF(F23="Scenario2PBT10",'Medium retrofit'!$AG$20,IF(F23="Scenario3PBT10",'Medium retrofit'!$AH$20,"")))&amp;IF(F23="Scenario1PBT11",'Medium retrofit'!$AI$20,IF(F23="Scenario2PBT11",'Medium retrofit'!$AJ$20,IF(F23="Scenario3PBT11",'Medium retrofit'!$AK$20,"")))&amp;IF(F23="Scenario1PBT12",'Medium retrofit'!$AL$20,IF(F23="Scenario2PBT12",'Medium retrofit'!$AM$20,IF(F23="Scenario3PBT12",'Medium retrofit'!$AN$20,"")))&amp;IF(F23="Scenario1PBT13",'Medium retrofit'!$AO$20,IF(F23="Scenario2PBT13",'Medium retrofit'!$AP$20,IF(F23="Scenario3PBT13",'Medium retrofit'!$AQ$20,"")))&amp;IF(F23="Scenario1PBT14",'Medium retrofit'!$AR$20,IF(F23="Scenario2PBT14",'Medium retrofit'!$AS$20,IF(F23="Scenario3PBT14",'Medium retrofit'!$AT$20,"")))&amp;IF(F23="Scenario1PBT15",'Medium retrofit'!$AU$20,IF(F23="Scenario2PBT15",'Medium retrofit'!$AV$20,IF(F23="Scenario3PBT15",'Medium retrofit'!$AW$20,"")))</f>
        <v/>
      </c>
      <c r="N23" s="124">
        <f t="shared" si="14"/>
        <v>0</v>
      </c>
      <c r="O23" s="245" t="str">
        <f>IF(F23="Scenario1PBT1",'Medium retrofit'!$E$23,IF(F23="Scenario2PBT1",'Medium retrofit'!$F$23,IF(F23="Scenario3PBT1",'Medium retrofit'!$G$23,"")))&amp;IF(F23="Scenario1PBT2",'Medium retrofit'!$H$23,IF(F23="Scenario2PBT2",'Medium retrofit'!$I$23,IF(F23="Scenario3PBT2",'Medium retrofit'!$J$23,"")))&amp;IF(F23="Scenario1PBT3",'Medium retrofit'!$K$23,IF(F23="Scenario2PBT3",'Medium retrofit'!$L$23,IF(F23="Scenario3PBT3",'Medium retrofit'!$M$23,"")))&amp;IF(F23="Scenario1PBT4",'Medium retrofit'!$N$23,IF(F23="Scenario2PBT4",'Medium retrofit'!$O$23,IF(F23="Scenario3PBT4",'Medium retrofit'!$P$23,"")))&amp;IF(F23="Scenario1PBT5",'Medium retrofit'!$Q$23,IF(F23="Scenario2PBT5",'Medium retrofit'!$R$23,IF(F23="Scenario3PBT5",'Medium retrofit'!$S$23,"")))&amp;IF(F23="Scenario1PBT6",'Medium retrofit'!$T$23,IF(F23="Scenario2PBT6",'Medium retrofit'!$U$23,IF(F23="Scenario3PBT6",'Medium retrofit'!$V$23,"")))&amp;IF(F23="Scenario1PBT7",'Medium retrofit'!$W$23,IF(F23="Scenario2PBT7",'Medium retrofit'!$X$23,IF(F23="Scenario3PBT7",'Medium retrofit'!$Y$23,"")))&amp;IF(F23="Scenario1PBT8",'Medium retrofit'!$Z$23,IF(F23="Scenario2PBT8",'Medium retrofit'!$AA$23,IF(F23="Scenario3PBT8",'Medium retrofit'!$AB$23,"")))&amp;IF(F23="Scenario1PBT9",'Medium retrofit'!$AC$23,IF(F23="Scenario2PBT9",'Medium retrofit'!$AD$23,IF(F23="Scenario3PBT9",'Medium retrofit'!$AE$23,"")))&amp;IF(F23="Scenario1PBT10",'Medium retrofit'!$AF$23,IF(F23="Scenario2PBT10",'Medium retrofit'!$AG$23,IF(F23="Scenario3PBT10",'Medium retrofit'!$AH$23,"")))&amp;IF(F23="Scenario1PBT11",'Medium retrofit'!$AI$23,IF(F23="Scenario2PBT11",'Medium retrofit'!$AJ$23,IF(F23="Scenario3PBT11",'Medium retrofit'!$AK$23,"")))&amp;IF(F23="Scenario1PBT12",'Medium retrofit'!$AL$23,IF(F23="Scenario2PBT12",'Medium retrofit'!$AM$23,IF(F23="Scenario3PBT12",'Medium retrofit'!$AN$23,"")))&amp;IF(F23="Scenario1PBT13",'Medium retrofit'!$AO$23,IF(F23="Scenario2PBT13",'Medium retrofit'!$AP$23,IF(F23="Scenario3PBT13",'Medium retrofit'!$AQ$23,"")))&amp;IF(F23="Scenario1PBT14",'Medium retrofit'!$AR$23,IF(F23="Scenario2PBT14",'Medium retrofit'!$AS$23,IF(F23="Scenario3PBT14",'Medium retrofit'!$AT$23,"")))&amp;IF(F23="Scenario1PBT15",'Medium retrofit'!$AU$23,IF(F23="Scenario2PBT15",'Medium retrofit'!$AV$23,IF(F23="Scenario3PBT15",'Medium retrofit'!$AW$23,"")))</f>
        <v/>
      </c>
      <c r="P23" s="123">
        <f t="shared" si="15"/>
        <v>0</v>
      </c>
      <c r="Q23" s="123" t="str">
        <f>IF(F23="Scenario1PBT1",'Medium retrofit'!$E$25,IF(F23="Scenario2PBT1",'Medium retrofit'!$F$25,IF(F23="Scenario3PBT1",'Medium retrofit'!$G$25,"")))&amp;IF(F23="Scenario1PBT2",'Medium retrofit'!$H$25,IF(F23="Scenario2PBT2",'Medium retrofit'!$I$25,IF(F23="Scenario3PBT2",'Medium retrofit'!$J$25,"")))&amp;IF(F23="Scenario1PBT3",'Medium retrofit'!$K$25,IF(F23="Scenario2PBT3",'Medium retrofit'!$L$25,IF(F23="Scenario3PBT3",'Medium retrofit'!$M$25,"")))&amp;IF(F23="Scenario1PBT4",'Medium retrofit'!$N$25,IF(F23="Scenario2PBT4",'Medium retrofit'!$O$25,IF(F23="Scenario3PBT4",'Medium retrofit'!$P$25,"")))&amp;IF(F23="Scenario1PBT5",'Medium retrofit'!$Q$25,IF(F23="Scenario2PBT5",'Medium retrofit'!$R$25,IF(F23="Scenario3PBT5",'Medium retrofit'!$S$25,"")))&amp;IF(F23="Scenario1PBT6",'Medium retrofit'!$T$25,IF(F23="Scenario2PBT6",'Medium retrofit'!$U$25,IF(F23="Scenario3PBT6",'Medium retrofit'!$V$25,"")))&amp;IF(F23="Scenario1PBT7",'Medium retrofit'!$W$25,IF(F23="Scenario2PBT7",'Medium retrofit'!$X$25,IF(F23="Scenario3PBT7",'Medium retrofit'!$Y$25,"")))&amp;IF(F23="Scenario1PBT8",'Medium retrofit'!$Z$25,IF(F23="Scenario2PBT8",'Medium retrofit'!$AA$25,IF(F23="Scenario3PBT8",'Medium retrofit'!$AB$25,"")))&amp;IF(F23="Scenario1PBT9",'Medium retrofit'!$AC$25,IF(F23="Scenario2PBT9",'Medium retrofit'!$AD$25,IF(F23="Scenario3PBT9",'Medium retrofit'!$AE$25,"")))&amp;IF(F23="Scenario1PBT10",'Medium retrofit'!$AF$25,IF(F23="Scenario2PBT10",'Medium retrofit'!$AG$25,IF(F23="Scenario3PBT10",'Medium retrofit'!$AH$25,"")))&amp;IF(F23="Scenario1PBT11",'Medium retrofit'!$AI$25,IF(F23="Scenario2PBT11",'Medium retrofit'!$AJ$25,IF(F23="Scenario3PBT11",'Medium retrofit'!$AK$25,"")))&amp;IF(F23="Scenario1PBT12",'Medium retrofit'!$AL$25,IF(F23="Scenario2PBT12",'Medium retrofit'!$AM$25,IF(F23="Scenario3PBT12",'Medium retrofit'!$AN$25,"")))&amp;IF(F23="Scenario1PBT13",'Medium retrofit'!$AO$25,IF(F23="Scenario2PBT13",'Medium retrofit'!$AP$25,IF(F23="Scenario3PBT13",'Medium retrofit'!$AQ$25,"")))&amp;IF(F23="Scenario1PBT14",'Medium retrofit'!$AR$25,IF(F23="Scenario2PBT14",'Medium retrofit'!$AS$25,IF(F23="Scenario3PBT14",'Medium retrofit'!$AT$25,"")))&amp;IF(F23="Scenario1PBT15",'Medium retrofit'!$AU$25,IF(F23="Scenario2PBT15",'Medium retrofit'!$AV$25,IF(F23="Scenario3PBT15",'Medium retrofit'!$AW$25,"")))</f>
        <v/>
      </c>
      <c r="R23" s="123">
        <f t="shared" si="16"/>
        <v>0</v>
      </c>
      <c r="S23" s="123" t="str">
        <f>IF(F23="Scenario1PBT1",'Medium retrofit'!$E$27,IF(F23="Scenario2PBT1",'Medium retrofit'!$F$27,IF(F23="Scenario3PBT1",'Medium retrofit'!$G$27,"")))&amp;IF(F23="Scenario1PBT2",'Medium retrofit'!$H$27,IF(F23="Scenario2PBT2",'Medium retrofit'!$I$27,IF(F23="Scenario3PBT2",'Medium retrofit'!$J$27,"")))&amp;IF(F23="Scenario1PBT3",'Medium retrofit'!$K$27,IF(F23="Scenario2PBT3",'Medium retrofit'!$L$27,IF(F23="Scenario3PBT3",'Medium retrofit'!$M$27,"")))&amp;IF(F23="Scenario1PBT4",'Medium retrofit'!$N$27,IF(F23="Scenario2PBT4",'Medium retrofit'!$O$27,IF(F23="Scenario3PBT4",'Medium retrofit'!$P$27,"")))&amp;IF(F23="Scenario1PBT5",'Medium retrofit'!$Q$27,IF(F23="Scenario2PBT5",'Medium retrofit'!$R$27,IF(F23="Scenario3PBT5",'Medium retrofit'!$S$27,"")))&amp;IF(F23="Scenario1PBT6",'Medium retrofit'!$T$27,IF(F23="Scenario2PBT6",'Medium retrofit'!$U$27,IF(F23="Scenario3PBT6",'Medium retrofit'!$V$27,"")))&amp;IF(F23="Scenario1PBT7",'Medium retrofit'!$W$27,IF(F23="Scenario2PBT7",'Medium retrofit'!$X$27,IF(F23="Scenario3PBT7",'Medium retrofit'!$Y$27,"")))&amp;IF(F23="Scenario1PBT8",'Medium retrofit'!$Z$27,IF(F23="Scenario2PBT8",'Medium retrofit'!$AA$27,IF(F23="Scenario3PBT8",'Medium retrofit'!$AB$27,"")))&amp;IF(F23="Scenario1PBT9",'Medium retrofit'!$AC$27,IF(F23="Scenario2PBT9",'Medium retrofit'!$AD$27,IF(F23="Scenario3PBT9",'Medium retrofit'!$AE$27,"")))&amp;IF(F23="Scenario1PBT10",'Medium retrofit'!$AF$27,IF(F23="Scenario2PBT10",'Medium retrofit'!$AG$27,IF(F23="Scenario3PBT10",'Medium retrofit'!$AH$27,"")))&amp;IF(F23="Scenario1PBT11",'Medium retrofit'!$AI$27,IF(F23="Scenario2PBT11",'Medium retrofit'!$AJ$27,IF(F23="Scenario3PBT11",'Medium retrofit'!$AK$27,"")))&amp;IF(F23="Scenario1PBT12",'Medium retrofit'!$AL$27,IF(F23="Scenario2PBT12",'Medium retrofit'!$AM$27,IF(F23="Scenario3PBT12",'Medium retrofit'!$AN$27,"")))&amp;IF(F23="Scenario1PBT13",'Medium retrofit'!$AO$27,IF(F23="Scenario2PBT13",'Medium retrofit'!$AP$27,IF(F23="Scenario3PBT13",'Medium retrofit'!$AQ$27,"")))&amp;IF(F23="Scenario1PBT14",'Medium retrofit'!$AR$27,IF(F23="Scenario2PBT14",'Medium retrofit'!$AS$27,IF(F23="Scenario3PBT14",'Medium retrofit'!$AT$27,"")))&amp;IF(F23="Scenario1PBT15",'Medium retrofit'!$AU$27,IF(F23="Scenario2PBT15",'Medium retrofit'!$AV$27,IF(F23="Scenario3PBT15",'Medium retrofit'!$AW$27,"")))</f>
        <v/>
      </c>
      <c r="T23" s="246">
        <f t="shared" si="17"/>
        <v>0</v>
      </c>
      <c r="U23" s="245" t="str">
        <f>IF(F23="Scenario1PBT1",'Medium retrofit'!$E$38,IF(F23="Scenario2PBT1",'Medium retrofit'!$F$38,IF(F23="Scenario3PBT1",'Medium retrofit'!$G$38,"")))&amp;IF(F23="Scenario1PBT2",'Medium retrofit'!$H$38,IF(F23="Scenario2PBT2",'Medium retrofit'!$I$38,IF(F23="Scenario3PBT2",'Medium retrofit'!$J$38,"")))&amp;IF(F23="Scenario1PBT3",'Medium retrofit'!$K$38,IF(F23="Scenario2PBT3",'Medium retrofit'!$L$38,IF(F23="Scenario3PBT3",'Medium retrofit'!$M$38,"")))&amp;IF(F23="Scenario1PBT4",'Medium retrofit'!$N$38,IF(F23="Scenario2PBT4",'Medium retrofit'!$O$38,IF(F23="Scenario3PBT4",'Medium retrofit'!$P$38,"")))&amp;IF(F23="Scenario1PBT5",'Medium retrofit'!$Q$38,IF(F23="Scenario2PBT5",'Medium retrofit'!$R$38,IF(F23="Scenario3PBT5",'Medium retrofit'!$S$38,"")))&amp;IF(F23="Scenario1PBT6",'Medium retrofit'!$T$38,IF(F23="Scenario2PBT6",'Medium retrofit'!$U$38,IF(F23="Scenario3PBT6",'Medium retrofit'!$V$38,"")))&amp;IF(F23="Scenario1PBT7",'Medium retrofit'!$W$38,IF(F23="Scenario2PBT7",'Medium retrofit'!$X$38,IF(F23="Scenario3PBT7",'Medium retrofit'!$Y$38,"")))&amp;IF(F23="Scenario1PBT8",'Medium retrofit'!$Z$38,IF(F23="Scenario2PBT8",'Medium retrofit'!$AA$38,IF(F23="Scenario3PBT8",'Medium retrofit'!$AB$38,"")))&amp;IF(F23="Scenario1PBT9",'Medium retrofit'!$AC$38,IF(F23="Scenario2PBT9",'Medium retrofit'!$AD$38,IF(F23="Scenario3PBT9",'Medium retrofit'!$AE$38,"")))&amp;IF(F23="Scenario1PBT10",'Medium retrofit'!$AF$38,IF(F23="Scenario2PBT10",'Medium retrofit'!$AG$38,IF(F23="Scenario3PBT10",'Medium retrofit'!$AH$38,"")))&amp;IF(F23="Scenario1PBT11",'Medium retrofit'!$AI$38,IF(F23="Scenario2PBT11",'Medium retrofit'!$AJ$38,IF(F23="Scenario3PBT11",'Medium retrofit'!$AK$38,"")))&amp;IF(F23="Scenario1PBT12",'Medium retrofit'!$AL$38,IF(F23="Scenario2PBT12",'Medium retrofit'!$AM$38,IF(F23="Scenario3PBT12",'Medium retrofit'!$AN$38,"")))&amp;IF(F23="Scenario1PBT13",'Medium retrofit'!$AO$38,IF(F23="Scenario2PBT13",'Medium retrofit'!$AP$38,IF(F23="Scenario3PBT13",'Medium retrofit'!$AQ$38,"")))&amp;IF(F23="Scenario1PBT14",'Medium retrofit'!$AR$38,IF(F23="Scenario2PBT14",'Medium retrofit'!$AS$38,IF(F23="Scenario3PBT14",'Medium retrofit'!$AT$38,"")))&amp;IF(F23="Scenario1PBT15",'Medium retrofit'!$AU$38,IF(F23="Scenario2PBT15",'Medium retrofit'!$AV$38,IF(F23="Scenario3PBT15",'Medium retrofit'!$AW$38,"")))</f>
        <v/>
      </c>
      <c r="V23" s="123">
        <f t="shared" si="18"/>
        <v>0</v>
      </c>
      <c r="W23" s="123" t="str">
        <f>IF(F23="Scenario1PBT1",'Medium retrofit'!$E$40,IF(F23="Scenario2PBT1",'Medium retrofit'!$F$40,IF(F23="Scenario3PBT1",'Medium retrofit'!$G$40,"")))&amp;IF(F23="Scenario1PBT2",'Medium retrofit'!$H$40,IF(F23="Scenario2PBT2",'Medium retrofit'!$I$40,IF(F23="Scenario3PBT2",'Medium retrofit'!$J$40,"")))&amp;IF(F23="Scenario1PBT3",'Medium retrofit'!$K$40,IF(F23="Scenario2PBT3",'Medium retrofit'!$L$40,IF(F23="Scenario3PBT3",'Medium retrofit'!$M$40,"")))&amp;IF(F23="Scenario1PBT4",'Medium retrofit'!$N$40,IF(F23="Scenario2PBT4",'Medium retrofit'!$O$40,IF(F23="Scenario3PBT4",'Medium retrofit'!$P$40,"")))&amp;IF(F23="Scenario1PBT5",'Medium retrofit'!$Q$40,IF(F23="Scenario2PBT5",'Medium retrofit'!$R$40,IF(F23="Scenario3PBT5",'Medium retrofit'!$S$40,"")))&amp;IF(F23="Scenario1PBT6",'Medium retrofit'!$T$40,IF(F23="Scenario2PBT6",'Medium retrofit'!$U$40,IF(F23="Scenario3PBT6",'Medium retrofit'!$V$40,"")))&amp;IF(F23="Scenario1PBT7",'Medium retrofit'!$W$40,IF(F23="Scenario2PBT7",'Medium retrofit'!$X$40,IF(F23="Scenario3PBT7",'Medium retrofit'!$Y$40,"")))&amp;IF(F23="Scenario1PBT8",'Medium retrofit'!$Z$40,IF(F23="Scenario2PBT8",'Medium retrofit'!$AA$40,IF(F23="Scenario3PBT8",'Medium retrofit'!$AB$40,"")))&amp;IF(F23="Scenario1PBT9",'Medium retrofit'!$AC$40,IF(F23="Scenario2PBT9",'Medium retrofit'!$AD$40,IF(F23="Scenario3PBT9",'Medium retrofit'!$AE$40,"")))&amp;IF(F23="Scenario1PBT10",'Medium retrofit'!$AF$40,IF(F23="Scenario2PBT10",'Medium retrofit'!$AG$40,IF(F23="Scenario3PBT10",'Medium retrofit'!$AH$40,"")))&amp;IF(F23="Scenario1PBT11",'Medium retrofit'!$AI$40,IF(F23="Scenario2PBT11",'Medium retrofit'!$AJ$40,IF(F23="Scenario3PBT11",'Medium retrofit'!$AK$40,"")))&amp;IF(F23="Scenario1PBT12",'Medium retrofit'!$AL$40,IF(F23="Scenario2PBT12",'Medium retrofit'!$AM$40,IF(F23="Scenario3PBT12",'Medium retrofit'!$AN$40,"")))&amp;IF(F23="Scenario1PBT13",'Medium retrofit'!$AO$40,IF(F23="Scenario2PBT13",'Medium retrofit'!$AP$40,IF(F23="Scenario3PBT13",'Medium retrofit'!$AQ$40,"")))&amp;IF(F23="Scenario1PBT14",'Medium retrofit'!$AR$40,IF(F23="Scenario2PBT14",'Medium retrofit'!$AS$40,IF(F23="Scenario3PBT14",'Medium retrofit'!$AT$40,"")))&amp;IF(F23="Scenario1PBT15",'Medium retrofit'!$AU$40,IF(F23="Scenario2PBT15",'Medium retrofit'!$AV$40,IF(F23="Scenario3PBT15",'Medium retrofit'!$AW$40,"")))</f>
        <v/>
      </c>
      <c r="X23" s="123">
        <f t="shared" si="19"/>
        <v>0</v>
      </c>
      <c r="Y23" s="123" t="str">
        <f>IF(F23="Scenario1PBT1",'Medium retrofit'!$E$42,IF(F23="Scenario2PBT1",'Medium retrofit'!$F$42,IF(F23="Scenario3PBT1",'Medium retrofit'!$G$42,"")))&amp;IF(F23="Scenario1PBT2",'Medium retrofit'!$H$42,IF(F23="Scenario2PBT2",'Medium retrofit'!$I$42,IF(F23="Scenario3PBT2",'Medium retrofit'!$J$42,"")))&amp;IF(F23="Scenario1PBT3",'Medium retrofit'!$K$42,IF(F23="Scenario2PBT3",'Medium retrofit'!$L$42,IF(F23="Scenario3PBT3",'Medium retrofit'!$M$42,"")))&amp;IF(F23="Scenario1PBT4",'Medium retrofit'!$N$42,IF(F23="Scenario2PBT4",'Medium retrofit'!$O$42,IF(F23="Scenario3PBT4",'Medium retrofit'!$P$42,"")))&amp;IF(F23="Scenario1PBT5",'Medium retrofit'!$Q$42,IF(F23="Scenario2PBT5",'Medium retrofit'!$R$42,IF(F23="Scenario3PBT5",'Medium retrofit'!$S$42,"")))&amp;IF(F23="Scenario1PBT6",'Medium retrofit'!$T$42,IF(F23="Scenario2PBT6",'Medium retrofit'!$U$42,IF(F23="Scenario3PBT6",'Medium retrofit'!$V$42,"")))&amp;IF(F23="Scenario1PBT7",'Medium retrofit'!$W$42,IF(F23="Scenario2PBT7",'Medium retrofit'!$X$42,IF(F23="Scenario3PBT7",'Medium retrofit'!$Y$42,"")))&amp;IF(F23="Scenario1PBT8",'Medium retrofit'!$Z$42,IF(F23="Scenario2PBT8",'Medium retrofit'!$AA$42,IF(F23="Scenario3PBT8",'Medium retrofit'!$AB$42,"")))&amp;IF(F23="Scenario1PBT9",'Medium retrofit'!$AC$42,IF(F23="Scenario2PBT9",'Medium retrofit'!$AD$42,IF(F23="Scenario3PBT9",'Medium retrofit'!$AE$42,"")))&amp;IF(F23="Scenario1PBT10",'Medium retrofit'!$AF$42,IF(F23="Scenario2PBT10",'Medium retrofit'!$AG$42,IF(F23="Scenario3PBT10",'Medium retrofit'!$AH$42,"")))&amp;IF(F23="Scenario1PBT11",'Medium retrofit'!$AI$42,IF(F23="Scenario2PBT11",'Medium retrofit'!$AJ$42,IF(F23="Scenario3PBT11",'Medium retrofit'!$AK$42,"")))&amp;IF(F23="Scenario1PBT12",'Medium retrofit'!$AL$42,IF(F23="Scenario2PBT12",'Medium retrofit'!$AM$42,IF(F23="Scenario3PBT12",'Medium retrofit'!$AN$42,"")))&amp;IF(F23="Scenario1PBT13",'Medium retrofit'!$AO$42,IF(F23="Scenario2PBT13",'Medium retrofit'!$AP$42,IF(F23="Scenario3PBT13",'Medium retrofit'!$AQ$42,"")))&amp;IF(F23="Scenario1PBT14",'Medium retrofit'!$AR$42,IF(F23="Scenario2PBT14",'Medium retrofit'!$AS$42,IF(F23="Scenario3PBT14",'Medium retrofit'!$AT$42,"")))&amp;IF(F23="Scenario1PBT15",'Medium retrofit'!$AU$42,IF(F23="Scenario2PBT15",'Medium retrofit'!$AV$42,IF(F23="Scenario3PBT15",'Medium retrofit'!$AW$42,"")))</f>
        <v/>
      </c>
      <c r="Z23" s="123">
        <f t="shared" si="20"/>
        <v>0</v>
      </c>
      <c r="AA23" s="239" t="str">
        <f>IF(F23="Scenario1PBT1",'Medium retrofit'!$E$101,IF(F23="Scenario2PBT1",'Medium retrofit'!$F$101,IF(F23="Scenario3PBT1",'Medium retrofit'!$G$101,"")))&amp;IF(F23="Scenario1PBT2",'Medium retrofit'!$H$101,IF(F23="Scenario2PBT2",'Medium retrofit'!$I$101,IF(F23="Scenario3PBT2",'Medium retrofit'!$J$101,"")))&amp;IF(F23="Scenario1PBT3",'Medium retrofit'!$K$101,IF(F23="Scenario2PBT3",'Medium retrofit'!$L$101,IF(F23="Scenario3PBT3",'Medium retrofit'!$M$101,"")))&amp;IF(F23="Scenario1PBT4",'Medium retrofit'!$N$101,IF(F23="Scenario2PBT4",'Medium retrofit'!$O$101,IF(F23="Scenario3PBT4",'Medium retrofit'!$P$101,"")))&amp;IF(F23="Scenario1PBT5",'Medium retrofit'!$Q$101,IF(F23="Scenario2PBT5",'Medium retrofit'!$R$101,IF(F23="Scenario3PBT5",'Medium retrofit'!$S$101,"")))&amp;IF(F23="Scenario1PBT6",'Medium retrofit'!$T$101,IF(F23="Scenario2PBT6",'Medium retrofit'!$U$101,IF(F23="Scenario3PBT6",'Medium retrofit'!$V$101,"")))&amp;IF(F23="Scenario1PBT7",'Medium retrofit'!$W$101,IF(F23="Scenario2PBT7",'Medium retrofit'!$X$101,IF(F23="Scenario3PBT7",'Medium retrofit'!$Y$101,"")))&amp;IF(F23="Scenario1PBT8",'Medium retrofit'!$Z$101,IF(F23="Scenario2PBT8",'Medium retrofit'!$AA$101,IF(F23="Scenario3PBT8",'Medium retrofit'!$AB$101,"")))&amp;IF(F23="Scenario1PBT9",'Medium retrofit'!$AC$101,IF(F23="Scenario2PBT9",'Medium retrofit'!$AD$101,IF(F23="Scenario3PBT9",'Medium retrofit'!$AE$101,"")))&amp;IF(F23="Scenario1PBT10",'Medium retrofit'!$AF$101,IF(F23="Scenario2PBT10",'Medium retrofit'!$AG$101,IF(F23="Scenario3PBT10",'Medium retrofit'!$AH$101,"")))&amp;IF(F23="Scenario1PBT11",'Medium retrofit'!$AI$101,IF(F23="Scenario2PBT11",'Medium retrofit'!$AJ$101,IF(F23="Scenario3PBT11",'Medium retrofit'!$AK$101,"")))&amp;IF(F23="Scenario1PBT12",'Medium retrofit'!$AL$101,IF(F23="Scenario2PBT12",'Medium retrofit'!$AM$101,IF(F23="Scenario3PBT12",'Medium retrofit'!$AN$101,"")))&amp;IF(F23="Scenario1PBT13",'Medium retrofit'!$AO$101,IF(F23="Scenario2PBT13",'Medium retrofit'!$AP$101,IF(F23="Scenario3PBT13",'Medium retrofit'!$AQ$101,"")))&amp;IF(F23="Scenario1PBT14",'Medium retrofit'!$AR$101,IF(F23="Scenario2PBT14",'Medium retrofit'!$AS$101,IF(F23="Scenario3PBT14",'Medium retrofit'!$AT$101,"")))&amp;IF(F23="Scenario1PBT15",'Medium retrofit'!$AU$101,IF(F23="Scenario2PBT15",'Medium retrofit'!$AV$101,IF(F23="Scenario3PBT15",'Medium retrofit'!$AW$101,"")))</f>
        <v/>
      </c>
      <c r="AB23" s="242">
        <f t="shared" si="21"/>
        <v>0</v>
      </c>
      <c r="AC23" s="247">
        <f>IFERROR('Projection_Base-case'!G23-G23,0)</f>
        <v>0</v>
      </c>
      <c r="AD23" s="123">
        <f t="shared" si="0"/>
        <v>0</v>
      </c>
      <c r="AE23" s="123">
        <f>IFERROR(100*AC23/'Projection_Base-case'!G23,0)</f>
        <v>0</v>
      </c>
      <c r="AF23" s="123">
        <f>IFERROR('Projection_Base-case'!I23-I23,0)</f>
        <v>0</v>
      </c>
      <c r="AG23" s="123">
        <f t="shared" si="1"/>
        <v>0</v>
      </c>
      <c r="AH23" s="123">
        <f>IFERROR(100*AF23/'Projection_Base-case'!I23,0)</f>
        <v>0</v>
      </c>
      <c r="AI23" s="123">
        <f>IFERROR('Projection_Base-case'!K23-K23,0)</f>
        <v>0</v>
      </c>
      <c r="AJ23" s="123">
        <f t="shared" si="2"/>
        <v>0</v>
      </c>
      <c r="AK23" s="123">
        <f>IFERROR(100*AI23/'Projection_Base-case'!K23,0)</f>
        <v>0</v>
      </c>
      <c r="AL23" s="123">
        <f>IFERROR(M23-'Projection_Base-case'!M23,0)</f>
        <v>0</v>
      </c>
      <c r="AM23" s="123">
        <f t="shared" si="3"/>
        <v>0</v>
      </c>
      <c r="AN23" s="179">
        <f>IFERROR(IF('Projection_Base-case'!N23&gt;0,100*AM23/'Projection_Base-case'!N23,100*AM23/N23),0)</f>
        <v>0</v>
      </c>
      <c r="AO23" s="245">
        <f>IFERROR('Projection_Base-case'!O23-O23,0)</f>
        <v>0</v>
      </c>
      <c r="AP23" s="123">
        <f t="shared" si="4"/>
        <v>0</v>
      </c>
      <c r="AQ23" s="123">
        <f>IFERROR(100*AO23/'Projection_Base-case'!O23,0)</f>
        <v>0</v>
      </c>
      <c r="AR23" s="123">
        <f>IFERROR('Projection_Base-case'!Q23-Q23,0)</f>
        <v>0</v>
      </c>
      <c r="AS23" s="123">
        <f t="shared" si="5"/>
        <v>0</v>
      </c>
      <c r="AT23" s="123">
        <f>IFERROR(100*AR23/'Projection_Base-case'!Q23,0)</f>
        <v>0</v>
      </c>
      <c r="AU23" s="123">
        <f>IFERROR('Projection_Base-case'!S23-S23,0)</f>
        <v>0</v>
      </c>
      <c r="AV23" s="123">
        <f t="shared" si="6"/>
        <v>0</v>
      </c>
      <c r="AW23" s="124">
        <f>IFERROR(100*AU23/'Projection_Base-case'!S23,0)</f>
        <v>0</v>
      </c>
      <c r="AX23" s="245">
        <f>IFERROR('Projection_Base-case'!U23-U23,0)</f>
        <v>0</v>
      </c>
      <c r="AY23" s="123">
        <f t="shared" si="7"/>
        <v>0</v>
      </c>
      <c r="AZ23" s="123">
        <f>IFERROR(100*AX23/'Projection_Base-case'!U23,0)</f>
        <v>0</v>
      </c>
      <c r="BA23" s="123">
        <f>IFERROR('Projection_Base-case'!W23-W23,0)</f>
        <v>0</v>
      </c>
      <c r="BB23" s="123">
        <f t="shared" si="8"/>
        <v>0</v>
      </c>
      <c r="BC23" s="123">
        <f>IFERROR(100*BA23/'Projection_Base-case'!W23,0)</f>
        <v>0</v>
      </c>
      <c r="BD23" s="123">
        <f>IFERROR('Projection_Base-case'!Y23-Y23,0)</f>
        <v>0</v>
      </c>
      <c r="BE23" s="123">
        <f t="shared" si="9"/>
        <v>0</v>
      </c>
      <c r="BF23" s="123">
        <f>IFERROR(100*BD23/'Projection_Base-case'!Y23,0)</f>
        <v>0</v>
      </c>
      <c r="BG23" s="178">
        <f t="shared" si="22"/>
        <v>0</v>
      </c>
      <c r="BH23" s="179">
        <f t="shared" si="23"/>
        <v>0</v>
      </c>
    </row>
    <row r="24" spans="1:60">
      <c r="A24" s="165">
        <v>19</v>
      </c>
      <c r="B24" s="239">
        <f>IF('Projection_Base-case'!B24&lt;&gt;"",'Projection_Base-case'!B24,0)</f>
        <v>0</v>
      </c>
      <c r="C24" s="239">
        <f>IF('Projection_Base-case'!C24&lt;&gt;"",'Projection_Base-case'!C24,0)</f>
        <v>0</v>
      </c>
      <c r="D24" s="239">
        <f>IF('Projection_Base-case'!D24&lt;&gt;"",'Projection_Base-case'!D24,0)</f>
        <v>0</v>
      </c>
      <c r="E24" s="164" t="str">
        <f>IF(AND('Résultats medium'!$AC$3="OUI",'Résultats medium'!E23&lt;&gt;""),'Résultats medium'!E23,IF(OR(D24="PBT1",D24="PBT4",D24="PBT5",D24="PBT6",D24="PBT7",D24="PBT8",D24="PBT10"),"Scenario1",IF(OR(D24="PBT3",D24="PBT9"),"Scenario3",IF(OR(D24="PBT2"),"Scenario2",""))))</f>
        <v/>
      </c>
      <c r="F24" s="240" t="str">
        <f t="shared" si="10"/>
        <v>0</v>
      </c>
      <c r="G24" s="241" t="str">
        <f>IF(F24="Scenario1PBT1",'Medium retrofit'!$E$6,IF(F24="Scenario2PBT1",'Medium retrofit'!$F$6,IF(F24="Scenario3PBT1",'Medium retrofit'!$G$6,"")))&amp;IF(F24="Scenario1PBT2",'Medium retrofit'!$H$6,IF(F24="Scenario2PBT2",'Medium retrofit'!$I$6,IF(F24="Scenario3PBT2",'Medium retrofit'!$J$6,"")))&amp;IF(F24="Scenario1PBT3",'Medium retrofit'!$K$6,IF(F24="Scenario2PBT3",'Medium retrofit'!$L$6,IF(F24="Scenario3PBT3",'Medium retrofit'!$M$6,"")))&amp;IF(F24="Scenario1PBT4",'Medium retrofit'!$N$6,IF(F24="Scenario2PBT4",'Medium retrofit'!$O$6,IF(F24="Scenario3PBT4",'Medium retrofit'!$P$6,"")))&amp;IF(F24="Scenario1PBT5",'Medium retrofit'!$Q$6,IF(F24="Scenario2PBT5",'Medium retrofit'!$R$6,IF(F24="Scenario3PBT5",'Medium retrofit'!$S$6,"")))&amp;IF(F24="Scenario1PBT6",'Medium retrofit'!$T$6,IF(F24="Scenario2PBT6",'Medium retrofit'!$U$6,IF(F24="Scenario3PBT6",'Medium retrofit'!$V$6,"")))&amp;IF(F24="Scenario1PBT7",'Medium retrofit'!$W$6,IF(F24="Scenario2PBT7",'Medium retrofit'!$X$6,IF(F24="Scenario3PBT7",'Medium retrofit'!$Y$6,"")))&amp;IF(F24="Scenario1PBT8",'Medium retrofit'!$Z$6,IF(F24="Scenario2PBT8",'Medium retrofit'!$AA$6,IF(F24="Scenario3PBT8",'Medium retrofit'!$AB$6,"")))&amp;IF(F24="Scenario1PBT9",'Medium retrofit'!$AC$6,IF(F24="Scenario2PBT9",'Medium retrofit'!$AD$6,IF(F24="Scenario3PBT9",'Medium retrofit'!$AE$6,"")))&amp;IF(F24="Scenario1PBT10",'Medium retrofit'!$AF$6,IF(F24="Scenario2PBT10",'Medium retrofit'!$AG$6,IF(F24="Scenario3PBT10",'Medium retrofit'!$AH$6,"")))&amp;IF(F24="Scenario1PBT11",'Medium retrofit'!$AI$6,IF(F24="Scenario2PBT11",'Medium retrofit'!$AJ$6,IF(F24="Scenario3PBT11",'Medium retrofit'!$AK$6,"")))&amp;IF(F24="Scenario1PBT12",'Medium retrofit'!$AL$6,IF(F24="Scenario2PBT12",'Medium retrofit'!$AM$6,IF(F24="Scenario3PBT12",'Medium retrofit'!$AN$6,"")))&amp;IF(F24="Scenario1PBT13",'Medium retrofit'!$AO$6,IF(F24="Scenario2PBT13",'Medium retrofit'!$AP$6,IF(F24="Scenario3PBT13",'Medium retrofit'!$AQ$6,"")))&amp;IF(F24="Scenario1PBT14",'Medium retrofit'!$AR$6,IF(F24="Scenario2PBT14",'Medium retrofit'!$AS$6,IF(F24="Scenario3PBT14",'Medium retrofit'!$AT$6,"")))&amp;IF(F24="Scenario1PBT15",'Medium retrofit'!$AU$6,IF(F24="Scenario2PBT15",'Medium retrofit'!$AV$6,IF(F24="Scenario3PBT15",'Medium retrofit'!$AW$6,"")))</f>
        <v/>
      </c>
      <c r="H24" s="123">
        <f t="shared" si="11"/>
        <v>0</v>
      </c>
      <c r="I24" s="239" t="str">
        <f>IF(F24="Scenario1PBT1",'Medium retrofit'!$E$16,IF(F24="Scenario2PBT1",'Medium retrofit'!$F$16,IF(F24="Scenario3PBT1",'Medium retrofit'!$G$16,"")))&amp;IF(F24="Scenario1PBT2",'Medium retrofit'!$H$16,IF(F24="Scenario2PBT2",'Medium retrofit'!$I$16,IF(F24="Scenario3PBT2",'Medium retrofit'!$J$16,"")))&amp;IF(F24="Scenario1PBT3",'Medium retrofit'!$K$16,IF(F24="Scenario2PBT3",'Medium retrofit'!$L$16,IF(F24="Scenario3PBT3",'Medium retrofit'!$M$16,"")))&amp;IF(F24="Scenario1PBT4",'Medium retrofit'!$N$16,IF(F24="Scenario2PBT4",'Medium retrofit'!$O$16,IF(F24="Scenario3PBT4",'Medium retrofit'!$P$16,"")))&amp;IF(F24="Scenario1PBT5",'Medium retrofit'!$Q$16,IF(F24="Scenario2PBT5",'Medium retrofit'!$R$16,IF(F24="Scenario3PBT5",'Medium retrofit'!$S$16,"")))&amp;IF(F24="Scenario1PBT6",'Medium retrofit'!$T$16,IF(F24="Scenario2PBT6",'Medium retrofit'!$U$16,IF(F24="Scenario3PBT6",'Medium retrofit'!$V$16,"")))&amp;IF(F24="Scenario1PBT7",'Medium retrofit'!$W$16,IF(F24="Scenario2PBT7",'Medium retrofit'!$X$16,IF(F24="Scenario3PBT7",'Medium retrofit'!$Y$16,"")))&amp;IF(F24="Scenario1PBT8",'Medium retrofit'!$Z$16,IF(F24="Scenario2PBT8",'Medium retrofit'!$AA$16,IF(F24="Scenario3PBT8",'Medium retrofit'!$AB$16,"")))&amp;IF(F24="Scenario1PBT9",'Medium retrofit'!$AC$16,IF(F24="Scenario2PBT9",'Medium retrofit'!$AD$16,IF(F24="Scenario3PBT9",'Medium retrofit'!$AE$16,"")))&amp;IF(F24="Scenario1PBT10",'Medium retrofit'!$AF$16,IF(F24="Scenario2PBT10",'Medium retrofit'!$AG$16,IF(F24="Scenario3PBT10",'Medium retrofit'!$AH$16,"")))&amp;IF(F24="Scenario1PBT11",'Medium retrofit'!$AI$16,IF(F24="Scenario2PBT11",'Medium retrofit'!$AJ$16,IF(F24="Scenario3PBT11",'Medium retrofit'!$AK$16,"")))&amp;IF(F24="Scenario1PBT12",'Medium retrofit'!$AL$16,IF(F24="Scenario2PBT12",'Medium retrofit'!$AM$16,IF(F24="Scenario3PBT12",'Medium retrofit'!$AN$16,"")))&amp;IF(F24="Scenario1PBT13",'Medium retrofit'!$AO$16,IF(F24="Scenario2PBT13",'Medium retrofit'!$AP$16,IF(F24="Scenario3PBT13",'Medium retrofit'!$AQ$16,"")))&amp;IF(F24="Scenario1PBT14",'Medium retrofit'!$AR$16,IF(F24="Scenario2PBT14",'Medium retrofit'!$AS$16,IF(F24="Scenario3PBT14",'Medium retrofit'!$AT$16,"")))&amp;IF(F24="Scenario1PBT15",'Medium retrofit'!$AU$16,IF(F24="Scenario2PBT15",'Medium retrofit'!$AV$16,IF(F24="Scenario3PBT15",'Medium retrofit'!$AW$16,"")))</f>
        <v/>
      </c>
      <c r="J24" s="123">
        <f t="shared" si="12"/>
        <v>0</v>
      </c>
      <c r="K24" s="123" t="str">
        <f>IF(F24="Scenario1PBT1",'Medium retrofit'!$E$18,IF(F24="Scenario2PBT1",'Medium retrofit'!$F$18,IF(F24="Scenario3PBT1",'Medium retrofit'!$G$18,"")))&amp;IF(F24="Scenario1PBT2",'Medium retrofit'!$H$18,IF(F24="Scenario2PBT2",'Medium retrofit'!$I$18,IF(F24="Scenario3PBT2",'Medium retrofit'!$J$18,"")))&amp;IF(F24="Scenario1PBT3",'Medium retrofit'!$K$18,IF(F24="Scenario2PBT3",'Medium retrofit'!$L$18,IF(F24="Scenario3PBT3",'Medium retrofit'!$M$18,"")))&amp;IF(F24="Scenario1PBT4",'Medium retrofit'!$N$18,IF(F24="Scenario2PBT4",'Medium retrofit'!$O$18,IF(F24="Scenario3PBT4",'Medium retrofit'!$P$18,"")))&amp;IF(F24="Scenario1PBT5",'Medium retrofit'!$Q$18,IF(F24="Scenario2PBT5",'Medium retrofit'!$R$18,IF(F24="Scenario3PBT5",'Medium retrofit'!$S$18,"")))&amp;IF(F24="Scenario1PBT6",'Medium retrofit'!$T$18,IF(F24="Scenario2PBT6",'Medium retrofit'!$U$18,IF(F24="Scenario3PBT6",'Medium retrofit'!$V$18,"")))&amp;IF(F24="Scenario1PBT7",'Medium retrofit'!$W$18,IF(F24="Scenario2PBT7",'Medium retrofit'!$X$18,IF(F24="Scenario3PBT7",'Medium retrofit'!$Y$18,"")))&amp;IF(F24="Scenario1PBT8",'Medium retrofit'!$Z$18,IF(F24="Scenario2PBT8",'Medium retrofit'!$AA$18,IF(F24="Scenario3PBT8",'Medium retrofit'!$AB$18,"")))&amp;IF(F24="Scenario1PBT9",'Medium retrofit'!$AC$18,IF(F24="Scenario2PBT9",'Medium retrofit'!$AD$18,IF(F24="Scenario3PBT9",'Medium retrofit'!$AE$18,"")))&amp;IF(F24="Scenario1PBT10",'Medium retrofit'!$AF$18,IF(F24="Scenario2PBT10",'Medium retrofit'!$AG$18,IF(F24="Scenario3PBT10",'Medium retrofit'!$AH$18,"")))&amp;IF(F24="Scenario1PBT11",'Medium retrofit'!$AI$18,IF(F24="Scenario2PBT11",'Medium retrofit'!$AJ$18,IF(F24="Scenario3PBT11",'Medium retrofit'!$AK$18,"")))&amp;IF(F24="Scenario1PBT12",'Medium retrofit'!$AL$18,IF(F24="Scenario2PBT12",'Medium retrofit'!$AM$18,IF(F24="Scenario3PBT12",'Medium retrofit'!$AN$18,"")))&amp;IF(F24="Scenario1PBT13",'Medium retrofit'!$AO$18,IF(F24="Scenario2PBT13",'Medium retrofit'!$AP$18,IF(F24="Scenario3PBT13",'Medium retrofit'!$AQ$18,"")))&amp;IF(F24="Scenario1PBT14",'Medium retrofit'!$AR$18,IF(F24="Scenario2PBT14",'Medium retrofit'!$AS$18,IF(F24="Scenario3PBT14",'Medium retrofit'!$AT$18,"")))&amp;IF(F24="Scenario1PBT15",'Medium retrofit'!$AU$18,IF(F24="Scenario2PBT15",'Medium retrofit'!$AV$18,IF(F24="Scenario3PBT15",'Medium retrofit'!$AW$18,"")))</f>
        <v/>
      </c>
      <c r="L24" s="123">
        <f t="shared" si="13"/>
        <v>0</v>
      </c>
      <c r="M24" s="123" t="str">
        <f>IF(F24="Scenario1PBT1",'Medium retrofit'!$E$20,IF(F24="Scenario2PBT1",'Medium retrofit'!$F$20,IF(F24="Scenario3PBT1",'Medium retrofit'!$G$20,"")))&amp;IF(F24="Scenario1PBT2",'Medium retrofit'!$H$20,IF(F24="Scenario2PBT2",'Medium retrofit'!$I$20,IF(F24="Scenario3PBT2",'Medium retrofit'!$J$20,"")))&amp;IF(F24="Scenario1PBT3",'Medium retrofit'!$K$20,IF(F24="Scenario2PBT3",'Medium retrofit'!$L$20,IF(F24="Scenario3PBT3",'Medium retrofit'!$M$20,"")))&amp;IF(F24="Scenario1PBT4",'Medium retrofit'!$N$20,IF(F24="Scenario2PBT4",'Medium retrofit'!$O$20,IF(F24="Scenario3PBT4",'Medium retrofit'!$P$20,"")))&amp;IF(F24="Scenario1PBT5",'Medium retrofit'!$Q$20,IF(F24="Scenario2PBT5",'Medium retrofit'!$R$20,IF(F24="Scenario3PBT5",'Medium retrofit'!$S$20,"")))&amp;IF(F24="Scenario1PBT6",'Medium retrofit'!$T$20,IF(F24="Scenario2PBT6",'Medium retrofit'!$U$20,IF(F24="Scenario3PBT6",'Medium retrofit'!$V$20,"")))&amp;IF(F24="Scenario1PBT7",'Medium retrofit'!$W$20,IF(F24="Scenario2PBT7",'Medium retrofit'!$X$20,IF(F24="Scenario3PBT7",'Medium retrofit'!$Y$20,"")))&amp;IF(F24="Scenario1PBT8",'Medium retrofit'!$Z$20,IF(F24="Scenario2PBT8",'Medium retrofit'!$AA$20,IF(F24="Scenario3PBT8",'Medium retrofit'!$AB$20,"")))&amp;IF(F24="Scenario1PBT9",'Medium retrofit'!$AC$20,IF(F24="Scenario2PBT9",'Medium retrofit'!$AD$20,IF(F24="Scenario3PBT9",'Medium retrofit'!$AE$20,"")))&amp;IF(F24="Scenario1PBT10",'Medium retrofit'!$AF$20,IF(F24="Scenario2PBT10",'Medium retrofit'!$AG$20,IF(F24="Scenario3PBT10",'Medium retrofit'!$AH$20,"")))&amp;IF(F24="Scenario1PBT11",'Medium retrofit'!$AI$20,IF(F24="Scenario2PBT11",'Medium retrofit'!$AJ$20,IF(F24="Scenario3PBT11",'Medium retrofit'!$AK$20,"")))&amp;IF(F24="Scenario1PBT12",'Medium retrofit'!$AL$20,IF(F24="Scenario2PBT12",'Medium retrofit'!$AM$20,IF(F24="Scenario3PBT12",'Medium retrofit'!$AN$20,"")))&amp;IF(F24="Scenario1PBT13",'Medium retrofit'!$AO$20,IF(F24="Scenario2PBT13",'Medium retrofit'!$AP$20,IF(F24="Scenario3PBT13",'Medium retrofit'!$AQ$20,"")))&amp;IF(F24="Scenario1PBT14",'Medium retrofit'!$AR$20,IF(F24="Scenario2PBT14",'Medium retrofit'!$AS$20,IF(F24="Scenario3PBT14",'Medium retrofit'!$AT$20,"")))&amp;IF(F24="Scenario1PBT15",'Medium retrofit'!$AU$20,IF(F24="Scenario2PBT15",'Medium retrofit'!$AV$20,IF(F24="Scenario3PBT15",'Medium retrofit'!$AW$20,"")))</f>
        <v/>
      </c>
      <c r="N24" s="124">
        <f t="shared" si="14"/>
        <v>0</v>
      </c>
      <c r="O24" s="245" t="str">
        <f>IF(F24="Scenario1PBT1",'Medium retrofit'!$E$23,IF(F24="Scenario2PBT1",'Medium retrofit'!$F$23,IF(F24="Scenario3PBT1",'Medium retrofit'!$G$23,"")))&amp;IF(F24="Scenario1PBT2",'Medium retrofit'!$H$23,IF(F24="Scenario2PBT2",'Medium retrofit'!$I$23,IF(F24="Scenario3PBT2",'Medium retrofit'!$J$23,"")))&amp;IF(F24="Scenario1PBT3",'Medium retrofit'!$K$23,IF(F24="Scenario2PBT3",'Medium retrofit'!$L$23,IF(F24="Scenario3PBT3",'Medium retrofit'!$M$23,"")))&amp;IF(F24="Scenario1PBT4",'Medium retrofit'!$N$23,IF(F24="Scenario2PBT4",'Medium retrofit'!$O$23,IF(F24="Scenario3PBT4",'Medium retrofit'!$P$23,"")))&amp;IF(F24="Scenario1PBT5",'Medium retrofit'!$Q$23,IF(F24="Scenario2PBT5",'Medium retrofit'!$R$23,IF(F24="Scenario3PBT5",'Medium retrofit'!$S$23,"")))&amp;IF(F24="Scenario1PBT6",'Medium retrofit'!$T$23,IF(F24="Scenario2PBT6",'Medium retrofit'!$U$23,IF(F24="Scenario3PBT6",'Medium retrofit'!$V$23,"")))&amp;IF(F24="Scenario1PBT7",'Medium retrofit'!$W$23,IF(F24="Scenario2PBT7",'Medium retrofit'!$X$23,IF(F24="Scenario3PBT7",'Medium retrofit'!$Y$23,"")))&amp;IF(F24="Scenario1PBT8",'Medium retrofit'!$Z$23,IF(F24="Scenario2PBT8",'Medium retrofit'!$AA$23,IF(F24="Scenario3PBT8",'Medium retrofit'!$AB$23,"")))&amp;IF(F24="Scenario1PBT9",'Medium retrofit'!$AC$23,IF(F24="Scenario2PBT9",'Medium retrofit'!$AD$23,IF(F24="Scenario3PBT9",'Medium retrofit'!$AE$23,"")))&amp;IF(F24="Scenario1PBT10",'Medium retrofit'!$AF$23,IF(F24="Scenario2PBT10",'Medium retrofit'!$AG$23,IF(F24="Scenario3PBT10",'Medium retrofit'!$AH$23,"")))&amp;IF(F24="Scenario1PBT11",'Medium retrofit'!$AI$23,IF(F24="Scenario2PBT11",'Medium retrofit'!$AJ$23,IF(F24="Scenario3PBT11",'Medium retrofit'!$AK$23,"")))&amp;IF(F24="Scenario1PBT12",'Medium retrofit'!$AL$23,IF(F24="Scenario2PBT12",'Medium retrofit'!$AM$23,IF(F24="Scenario3PBT12",'Medium retrofit'!$AN$23,"")))&amp;IF(F24="Scenario1PBT13",'Medium retrofit'!$AO$23,IF(F24="Scenario2PBT13",'Medium retrofit'!$AP$23,IF(F24="Scenario3PBT13",'Medium retrofit'!$AQ$23,"")))&amp;IF(F24="Scenario1PBT14",'Medium retrofit'!$AR$23,IF(F24="Scenario2PBT14",'Medium retrofit'!$AS$23,IF(F24="Scenario3PBT14",'Medium retrofit'!$AT$23,"")))&amp;IF(F24="Scenario1PBT15",'Medium retrofit'!$AU$23,IF(F24="Scenario2PBT15",'Medium retrofit'!$AV$23,IF(F24="Scenario3PBT15",'Medium retrofit'!$AW$23,"")))</f>
        <v/>
      </c>
      <c r="P24" s="123">
        <f t="shared" si="15"/>
        <v>0</v>
      </c>
      <c r="Q24" s="123" t="str">
        <f>IF(F24="Scenario1PBT1",'Medium retrofit'!$E$25,IF(F24="Scenario2PBT1",'Medium retrofit'!$F$25,IF(F24="Scenario3PBT1",'Medium retrofit'!$G$25,"")))&amp;IF(F24="Scenario1PBT2",'Medium retrofit'!$H$25,IF(F24="Scenario2PBT2",'Medium retrofit'!$I$25,IF(F24="Scenario3PBT2",'Medium retrofit'!$J$25,"")))&amp;IF(F24="Scenario1PBT3",'Medium retrofit'!$K$25,IF(F24="Scenario2PBT3",'Medium retrofit'!$L$25,IF(F24="Scenario3PBT3",'Medium retrofit'!$M$25,"")))&amp;IF(F24="Scenario1PBT4",'Medium retrofit'!$N$25,IF(F24="Scenario2PBT4",'Medium retrofit'!$O$25,IF(F24="Scenario3PBT4",'Medium retrofit'!$P$25,"")))&amp;IF(F24="Scenario1PBT5",'Medium retrofit'!$Q$25,IF(F24="Scenario2PBT5",'Medium retrofit'!$R$25,IF(F24="Scenario3PBT5",'Medium retrofit'!$S$25,"")))&amp;IF(F24="Scenario1PBT6",'Medium retrofit'!$T$25,IF(F24="Scenario2PBT6",'Medium retrofit'!$U$25,IF(F24="Scenario3PBT6",'Medium retrofit'!$V$25,"")))&amp;IF(F24="Scenario1PBT7",'Medium retrofit'!$W$25,IF(F24="Scenario2PBT7",'Medium retrofit'!$X$25,IF(F24="Scenario3PBT7",'Medium retrofit'!$Y$25,"")))&amp;IF(F24="Scenario1PBT8",'Medium retrofit'!$Z$25,IF(F24="Scenario2PBT8",'Medium retrofit'!$AA$25,IF(F24="Scenario3PBT8",'Medium retrofit'!$AB$25,"")))&amp;IF(F24="Scenario1PBT9",'Medium retrofit'!$AC$25,IF(F24="Scenario2PBT9",'Medium retrofit'!$AD$25,IF(F24="Scenario3PBT9",'Medium retrofit'!$AE$25,"")))&amp;IF(F24="Scenario1PBT10",'Medium retrofit'!$AF$25,IF(F24="Scenario2PBT10",'Medium retrofit'!$AG$25,IF(F24="Scenario3PBT10",'Medium retrofit'!$AH$25,"")))&amp;IF(F24="Scenario1PBT11",'Medium retrofit'!$AI$25,IF(F24="Scenario2PBT11",'Medium retrofit'!$AJ$25,IF(F24="Scenario3PBT11",'Medium retrofit'!$AK$25,"")))&amp;IF(F24="Scenario1PBT12",'Medium retrofit'!$AL$25,IF(F24="Scenario2PBT12",'Medium retrofit'!$AM$25,IF(F24="Scenario3PBT12",'Medium retrofit'!$AN$25,"")))&amp;IF(F24="Scenario1PBT13",'Medium retrofit'!$AO$25,IF(F24="Scenario2PBT13",'Medium retrofit'!$AP$25,IF(F24="Scenario3PBT13",'Medium retrofit'!$AQ$25,"")))&amp;IF(F24="Scenario1PBT14",'Medium retrofit'!$AR$25,IF(F24="Scenario2PBT14",'Medium retrofit'!$AS$25,IF(F24="Scenario3PBT14",'Medium retrofit'!$AT$25,"")))&amp;IF(F24="Scenario1PBT15",'Medium retrofit'!$AU$25,IF(F24="Scenario2PBT15",'Medium retrofit'!$AV$25,IF(F24="Scenario3PBT15",'Medium retrofit'!$AW$25,"")))</f>
        <v/>
      </c>
      <c r="R24" s="123">
        <f t="shared" si="16"/>
        <v>0</v>
      </c>
      <c r="S24" s="123" t="str">
        <f>IF(F24="Scenario1PBT1",'Medium retrofit'!$E$27,IF(F24="Scenario2PBT1",'Medium retrofit'!$F$27,IF(F24="Scenario3PBT1",'Medium retrofit'!$G$27,"")))&amp;IF(F24="Scenario1PBT2",'Medium retrofit'!$H$27,IF(F24="Scenario2PBT2",'Medium retrofit'!$I$27,IF(F24="Scenario3PBT2",'Medium retrofit'!$J$27,"")))&amp;IF(F24="Scenario1PBT3",'Medium retrofit'!$K$27,IF(F24="Scenario2PBT3",'Medium retrofit'!$L$27,IF(F24="Scenario3PBT3",'Medium retrofit'!$M$27,"")))&amp;IF(F24="Scenario1PBT4",'Medium retrofit'!$N$27,IF(F24="Scenario2PBT4",'Medium retrofit'!$O$27,IF(F24="Scenario3PBT4",'Medium retrofit'!$P$27,"")))&amp;IF(F24="Scenario1PBT5",'Medium retrofit'!$Q$27,IF(F24="Scenario2PBT5",'Medium retrofit'!$R$27,IF(F24="Scenario3PBT5",'Medium retrofit'!$S$27,"")))&amp;IF(F24="Scenario1PBT6",'Medium retrofit'!$T$27,IF(F24="Scenario2PBT6",'Medium retrofit'!$U$27,IF(F24="Scenario3PBT6",'Medium retrofit'!$V$27,"")))&amp;IF(F24="Scenario1PBT7",'Medium retrofit'!$W$27,IF(F24="Scenario2PBT7",'Medium retrofit'!$X$27,IF(F24="Scenario3PBT7",'Medium retrofit'!$Y$27,"")))&amp;IF(F24="Scenario1PBT8",'Medium retrofit'!$Z$27,IF(F24="Scenario2PBT8",'Medium retrofit'!$AA$27,IF(F24="Scenario3PBT8",'Medium retrofit'!$AB$27,"")))&amp;IF(F24="Scenario1PBT9",'Medium retrofit'!$AC$27,IF(F24="Scenario2PBT9",'Medium retrofit'!$AD$27,IF(F24="Scenario3PBT9",'Medium retrofit'!$AE$27,"")))&amp;IF(F24="Scenario1PBT10",'Medium retrofit'!$AF$27,IF(F24="Scenario2PBT10",'Medium retrofit'!$AG$27,IF(F24="Scenario3PBT10",'Medium retrofit'!$AH$27,"")))&amp;IF(F24="Scenario1PBT11",'Medium retrofit'!$AI$27,IF(F24="Scenario2PBT11",'Medium retrofit'!$AJ$27,IF(F24="Scenario3PBT11",'Medium retrofit'!$AK$27,"")))&amp;IF(F24="Scenario1PBT12",'Medium retrofit'!$AL$27,IF(F24="Scenario2PBT12",'Medium retrofit'!$AM$27,IF(F24="Scenario3PBT12",'Medium retrofit'!$AN$27,"")))&amp;IF(F24="Scenario1PBT13",'Medium retrofit'!$AO$27,IF(F24="Scenario2PBT13",'Medium retrofit'!$AP$27,IF(F24="Scenario3PBT13",'Medium retrofit'!$AQ$27,"")))&amp;IF(F24="Scenario1PBT14",'Medium retrofit'!$AR$27,IF(F24="Scenario2PBT14",'Medium retrofit'!$AS$27,IF(F24="Scenario3PBT14",'Medium retrofit'!$AT$27,"")))&amp;IF(F24="Scenario1PBT15",'Medium retrofit'!$AU$27,IF(F24="Scenario2PBT15",'Medium retrofit'!$AV$27,IF(F24="Scenario3PBT15",'Medium retrofit'!$AW$27,"")))</f>
        <v/>
      </c>
      <c r="T24" s="246">
        <f t="shared" si="17"/>
        <v>0</v>
      </c>
      <c r="U24" s="245" t="str">
        <f>IF(F24="Scenario1PBT1",'Medium retrofit'!$E$38,IF(F24="Scenario2PBT1",'Medium retrofit'!$F$38,IF(F24="Scenario3PBT1",'Medium retrofit'!$G$38,"")))&amp;IF(F24="Scenario1PBT2",'Medium retrofit'!$H$38,IF(F24="Scenario2PBT2",'Medium retrofit'!$I$38,IF(F24="Scenario3PBT2",'Medium retrofit'!$J$38,"")))&amp;IF(F24="Scenario1PBT3",'Medium retrofit'!$K$38,IF(F24="Scenario2PBT3",'Medium retrofit'!$L$38,IF(F24="Scenario3PBT3",'Medium retrofit'!$M$38,"")))&amp;IF(F24="Scenario1PBT4",'Medium retrofit'!$N$38,IF(F24="Scenario2PBT4",'Medium retrofit'!$O$38,IF(F24="Scenario3PBT4",'Medium retrofit'!$P$38,"")))&amp;IF(F24="Scenario1PBT5",'Medium retrofit'!$Q$38,IF(F24="Scenario2PBT5",'Medium retrofit'!$R$38,IF(F24="Scenario3PBT5",'Medium retrofit'!$S$38,"")))&amp;IF(F24="Scenario1PBT6",'Medium retrofit'!$T$38,IF(F24="Scenario2PBT6",'Medium retrofit'!$U$38,IF(F24="Scenario3PBT6",'Medium retrofit'!$V$38,"")))&amp;IF(F24="Scenario1PBT7",'Medium retrofit'!$W$38,IF(F24="Scenario2PBT7",'Medium retrofit'!$X$38,IF(F24="Scenario3PBT7",'Medium retrofit'!$Y$38,"")))&amp;IF(F24="Scenario1PBT8",'Medium retrofit'!$Z$38,IF(F24="Scenario2PBT8",'Medium retrofit'!$AA$38,IF(F24="Scenario3PBT8",'Medium retrofit'!$AB$38,"")))&amp;IF(F24="Scenario1PBT9",'Medium retrofit'!$AC$38,IF(F24="Scenario2PBT9",'Medium retrofit'!$AD$38,IF(F24="Scenario3PBT9",'Medium retrofit'!$AE$38,"")))&amp;IF(F24="Scenario1PBT10",'Medium retrofit'!$AF$38,IF(F24="Scenario2PBT10",'Medium retrofit'!$AG$38,IF(F24="Scenario3PBT10",'Medium retrofit'!$AH$38,"")))&amp;IF(F24="Scenario1PBT11",'Medium retrofit'!$AI$38,IF(F24="Scenario2PBT11",'Medium retrofit'!$AJ$38,IF(F24="Scenario3PBT11",'Medium retrofit'!$AK$38,"")))&amp;IF(F24="Scenario1PBT12",'Medium retrofit'!$AL$38,IF(F24="Scenario2PBT12",'Medium retrofit'!$AM$38,IF(F24="Scenario3PBT12",'Medium retrofit'!$AN$38,"")))&amp;IF(F24="Scenario1PBT13",'Medium retrofit'!$AO$38,IF(F24="Scenario2PBT13",'Medium retrofit'!$AP$38,IF(F24="Scenario3PBT13",'Medium retrofit'!$AQ$38,"")))&amp;IF(F24="Scenario1PBT14",'Medium retrofit'!$AR$38,IF(F24="Scenario2PBT14",'Medium retrofit'!$AS$38,IF(F24="Scenario3PBT14",'Medium retrofit'!$AT$38,"")))&amp;IF(F24="Scenario1PBT15",'Medium retrofit'!$AU$38,IF(F24="Scenario2PBT15",'Medium retrofit'!$AV$38,IF(F24="Scenario3PBT15",'Medium retrofit'!$AW$38,"")))</f>
        <v/>
      </c>
      <c r="V24" s="123">
        <f t="shared" si="18"/>
        <v>0</v>
      </c>
      <c r="W24" s="123" t="str">
        <f>IF(F24="Scenario1PBT1",'Medium retrofit'!$E$40,IF(F24="Scenario2PBT1",'Medium retrofit'!$F$40,IF(F24="Scenario3PBT1",'Medium retrofit'!$G$40,"")))&amp;IF(F24="Scenario1PBT2",'Medium retrofit'!$H$40,IF(F24="Scenario2PBT2",'Medium retrofit'!$I$40,IF(F24="Scenario3PBT2",'Medium retrofit'!$J$40,"")))&amp;IF(F24="Scenario1PBT3",'Medium retrofit'!$K$40,IF(F24="Scenario2PBT3",'Medium retrofit'!$L$40,IF(F24="Scenario3PBT3",'Medium retrofit'!$M$40,"")))&amp;IF(F24="Scenario1PBT4",'Medium retrofit'!$N$40,IF(F24="Scenario2PBT4",'Medium retrofit'!$O$40,IF(F24="Scenario3PBT4",'Medium retrofit'!$P$40,"")))&amp;IF(F24="Scenario1PBT5",'Medium retrofit'!$Q$40,IF(F24="Scenario2PBT5",'Medium retrofit'!$R$40,IF(F24="Scenario3PBT5",'Medium retrofit'!$S$40,"")))&amp;IF(F24="Scenario1PBT6",'Medium retrofit'!$T$40,IF(F24="Scenario2PBT6",'Medium retrofit'!$U$40,IF(F24="Scenario3PBT6",'Medium retrofit'!$V$40,"")))&amp;IF(F24="Scenario1PBT7",'Medium retrofit'!$W$40,IF(F24="Scenario2PBT7",'Medium retrofit'!$X$40,IF(F24="Scenario3PBT7",'Medium retrofit'!$Y$40,"")))&amp;IF(F24="Scenario1PBT8",'Medium retrofit'!$Z$40,IF(F24="Scenario2PBT8",'Medium retrofit'!$AA$40,IF(F24="Scenario3PBT8",'Medium retrofit'!$AB$40,"")))&amp;IF(F24="Scenario1PBT9",'Medium retrofit'!$AC$40,IF(F24="Scenario2PBT9",'Medium retrofit'!$AD$40,IF(F24="Scenario3PBT9",'Medium retrofit'!$AE$40,"")))&amp;IF(F24="Scenario1PBT10",'Medium retrofit'!$AF$40,IF(F24="Scenario2PBT10",'Medium retrofit'!$AG$40,IF(F24="Scenario3PBT10",'Medium retrofit'!$AH$40,"")))&amp;IF(F24="Scenario1PBT11",'Medium retrofit'!$AI$40,IF(F24="Scenario2PBT11",'Medium retrofit'!$AJ$40,IF(F24="Scenario3PBT11",'Medium retrofit'!$AK$40,"")))&amp;IF(F24="Scenario1PBT12",'Medium retrofit'!$AL$40,IF(F24="Scenario2PBT12",'Medium retrofit'!$AM$40,IF(F24="Scenario3PBT12",'Medium retrofit'!$AN$40,"")))&amp;IF(F24="Scenario1PBT13",'Medium retrofit'!$AO$40,IF(F24="Scenario2PBT13",'Medium retrofit'!$AP$40,IF(F24="Scenario3PBT13",'Medium retrofit'!$AQ$40,"")))&amp;IF(F24="Scenario1PBT14",'Medium retrofit'!$AR$40,IF(F24="Scenario2PBT14",'Medium retrofit'!$AS$40,IF(F24="Scenario3PBT14",'Medium retrofit'!$AT$40,"")))&amp;IF(F24="Scenario1PBT15",'Medium retrofit'!$AU$40,IF(F24="Scenario2PBT15",'Medium retrofit'!$AV$40,IF(F24="Scenario3PBT15",'Medium retrofit'!$AW$40,"")))</f>
        <v/>
      </c>
      <c r="X24" s="123">
        <f t="shared" si="19"/>
        <v>0</v>
      </c>
      <c r="Y24" s="123" t="str">
        <f>IF(F24="Scenario1PBT1",'Medium retrofit'!$E$42,IF(F24="Scenario2PBT1",'Medium retrofit'!$F$42,IF(F24="Scenario3PBT1",'Medium retrofit'!$G$42,"")))&amp;IF(F24="Scenario1PBT2",'Medium retrofit'!$H$42,IF(F24="Scenario2PBT2",'Medium retrofit'!$I$42,IF(F24="Scenario3PBT2",'Medium retrofit'!$J$42,"")))&amp;IF(F24="Scenario1PBT3",'Medium retrofit'!$K$42,IF(F24="Scenario2PBT3",'Medium retrofit'!$L$42,IF(F24="Scenario3PBT3",'Medium retrofit'!$M$42,"")))&amp;IF(F24="Scenario1PBT4",'Medium retrofit'!$N$42,IF(F24="Scenario2PBT4",'Medium retrofit'!$O$42,IF(F24="Scenario3PBT4",'Medium retrofit'!$P$42,"")))&amp;IF(F24="Scenario1PBT5",'Medium retrofit'!$Q$42,IF(F24="Scenario2PBT5",'Medium retrofit'!$R$42,IF(F24="Scenario3PBT5",'Medium retrofit'!$S$42,"")))&amp;IF(F24="Scenario1PBT6",'Medium retrofit'!$T$42,IF(F24="Scenario2PBT6",'Medium retrofit'!$U$42,IF(F24="Scenario3PBT6",'Medium retrofit'!$V$42,"")))&amp;IF(F24="Scenario1PBT7",'Medium retrofit'!$W$42,IF(F24="Scenario2PBT7",'Medium retrofit'!$X$42,IF(F24="Scenario3PBT7",'Medium retrofit'!$Y$42,"")))&amp;IF(F24="Scenario1PBT8",'Medium retrofit'!$Z$42,IF(F24="Scenario2PBT8",'Medium retrofit'!$AA$42,IF(F24="Scenario3PBT8",'Medium retrofit'!$AB$42,"")))&amp;IF(F24="Scenario1PBT9",'Medium retrofit'!$AC$42,IF(F24="Scenario2PBT9",'Medium retrofit'!$AD$42,IF(F24="Scenario3PBT9",'Medium retrofit'!$AE$42,"")))&amp;IF(F24="Scenario1PBT10",'Medium retrofit'!$AF$42,IF(F24="Scenario2PBT10",'Medium retrofit'!$AG$42,IF(F24="Scenario3PBT10",'Medium retrofit'!$AH$42,"")))&amp;IF(F24="Scenario1PBT11",'Medium retrofit'!$AI$42,IF(F24="Scenario2PBT11",'Medium retrofit'!$AJ$42,IF(F24="Scenario3PBT11",'Medium retrofit'!$AK$42,"")))&amp;IF(F24="Scenario1PBT12",'Medium retrofit'!$AL$42,IF(F24="Scenario2PBT12",'Medium retrofit'!$AM$42,IF(F24="Scenario3PBT12",'Medium retrofit'!$AN$42,"")))&amp;IF(F24="Scenario1PBT13",'Medium retrofit'!$AO$42,IF(F24="Scenario2PBT13",'Medium retrofit'!$AP$42,IF(F24="Scenario3PBT13",'Medium retrofit'!$AQ$42,"")))&amp;IF(F24="Scenario1PBT14",'Medium retrofit'!$AR$42,IF(F24="Scenario2PBT14",'Medium retrofit'!$AS$42,IF(F24="Scenario3PBT14",'Medium retrofit'!$AT$42,"")))&amp;IF(F24="Scenario1PBT15",'Medium retrofit'!$AU$42,IF(F24="Scenario2PBT15",'Medium retrofit'!$AV$42,IF(F24="Scenario3PBT15",'Medium retrofit'!$AW$42,"")))</f>
        <v/>
      </c>
      <c r="Z24" s="123">
        <f t="shared" si="20"/>
        <v>0</v>
      </c>
      <c r="AA24" s="239" t="str">
        <f>IF(F24="Scenario1PBT1",'Medium retrofit'!$E$101,IF(F24="Scenario2PBT1",'Medium retrofit'!$F$101,IF(F24="Scenario3PBT1",'Medium retrofit'!$G$101,"")))&amp;IF(F24="Scenario1PBT2",'Medium retrofit'!$H$101,IF(F24="Scenario2PBT2",'Medium retrofit'!$I$101,IF(F24="Scenario3PBT2",'Medium retrofit'!$J$101,"")))&amp;IF(F24="Scenario1PBT3",'Medium retrofit'!$K$101,IF(F24="Scenario2PBT3",'Medium retrofit'!$L$101,IF(F24="Scenario3PBT3",'Medium retrofit'!$M$101,"")))&amp;IF(F24="Scenario1PBT4",'Medium retrofit'!$N$101,IF(F24="Scenario2PBT4",'Medium retrofit'!$O$101,IF(F24="Scenario3PBT4",'Medium retrofit'!$P$101,"")))&amp;IF(F24="Scenario1PBT5",'Medium retrofit'!$Q$101,IF(F24="Scenario2PBT5",'Medium retrofit'!$R$101,IF(F24="Scenario3PBT5",'Medium retrofit'!$S$101,"")))&amp;IF(F24="Scenario1PBT6",'Medium retrofit'!$T$101,IF(F24="Scenario2PBT6",'Medium retrofit'!$U$101,IF(F24="Scenario3PBT6",'Medium retrofit'!$V$101,"")))&amp;IF(F24="Scenario1PBT7",'Medium retrofit'!$W$101,IF(F24="Scenario2PBT7",'Medium retrofit'!$X$101,IF(F24="Scenario3PBT7",'Medium retrofit'!$Y$101,"")))&amp;IF(F24="Scenario1PBT8",'Medium retrofit'!$Z$101,IF(F24="Scenario2PBT8",'Medium retrofit'!$AA$101,IF(F24="Scenario3PBT8",'Medium retrofit'!$AB$101,"")))&amp;IF(F24="Scenario1PBT9",'Medium retrofit'!$AC$101,IF(F24="Scenario2PBT9",'Medium retrofit'!$AD$101,IF(F24="Scenario3PBT9",'Medium retrofit'!$AE$101,"")))&amp;IF(F24="Scenario1PBT10",'Medium retrofit'!$AF$101,IF(F24="Scenario2PBT10",'Medium retrofit'!$AG$101,IF(F24="Scenario3PBT10",'Medium retrofit'!$AH$101,"")))&amp;IF(F24="Scenario1PBT11",'Medium retrofit'!$AI$101,IF(F24="Scenario2PBT11",'Medium retrofit'!$AJ$101,IF(F24="Scenario3PBT11",'Medium retrofit'!$AK$101,"")))&amp;IF(F24="Scenario1PBT12",'Medium retrofit'!$AL$101,IF(F24="Scenario2PBT12",'Medium retrofit'!$AM$101,IF(F24="Scenario3PBT12",'Medium retrofit'!$AN$101,"")))&amp;IF(F24="Scenario1PBT13",'Medium retrofit'!$AO$101,IF(F24="Scenario2PBT13",'Medium retrofit'!$AP$101,IF(F24="Scenario3PBT13",'Medium retrofit'!$AQ$101,"")))&amp;IF(F24="Scenario1PBT14",'Medium retrofit'!$AR$101,IF(F24="Scenario2PBT14",'Medium retrofit'!$AS$101,IF(F24="Scenario3PBT14",'Medium retrofit'!$AT$101,"")))&amp;IF(F24="Scenario1PBT15",'Medium retrofit'!$AU$101,IF(F24="Scenario2PBT15",'Medium retrofit'!$AV$101,IF(F24="Scenario3PBT15",'Medium retrofit'!$AW$101,"")))</f>
        <v/>
      </c>
      <c r="AB24" s="242">
        <f t="shared" si="21"/>
        <v>0</v>
      </c>
      <c r="AC24" s="247">
        <f>IFERROR('Projection_Base-case'!G24-G24,0)</f>
        <v>0</v>
      </c>
      <c r="AD24" s="123">
        <f t="shared" si="0"/>
        <v>0</v>
      </c>
      <c r="AE24" s="123">
        <f>IFERROR(100*AC24/'Projection_Base-case'!G24,0)</f>
        <v>0</v>
      </c>
      <c r="AF24" s="123">
        <f>IFERROR('Projection_Base-case'!I24-I24,0)</f>
        <v>0</v>
      </c>
      <c r="AG24" s="123">
        <f t="shared" si="1"/>
        <v>0</v>
      </c>
      <c r="AH24" s="123">
        <f>IFERROR(100*AF24/'Projection_Base-case'!I24,0)</f>
        <v>0</v>
      </c>
      <c r="AI24" s="123">
        <f>IFERROR('Projection_Base-case'!K24-K24,0)</f>
        <v>0</v>
      </c>
      <c r="AJ24" s="123">
        <f t="shared" si="2"/>
        <v>0</v>
      </c>
      <c r="AK24" s="123">
        <f>IFERROR(100*AI24/'Projection_Base-case'!K24,0)</f>
        <v>0</v>
      </c>
      <c r="AL24" s="123">
        <f>IFERROR(M24-'Projection_Base-case'!M24,0)</f>
        <v>0</v>
      </c>
      <c r="AM24" s="123">
        <f t="shared" si="3"/>
        <v>0</v>
      </c>
      <c r="AN24" s="179">
        <f>IFERROR(IF('Projection_Base-case'!N24&gt;0,100*AM24/'Projection_Base-case'!N24,100*AM24/N24),0)</f>
        <v>0</v>
      </c>
      <c r="AO24" s="245">
        <f>IFERROR('Projection_Base-case'!O24-O24,0)</f>
        <v>0</v>
      </c>
      <c r="AP24" s="123">
        <f t="shared" si="4"/>
        <v>0</v>
      </c>
      <c r="AQ24" s="123">
        <f>IFERROR(100*AO24/'Projection_Base-case'!O24,0)</f>
        <v>0</v>
      </c>
      <c r="AR24" s="123">
        <f>IFERROR('Projection_Base-case'!Q24-Q24,0)</f>
        <v>0</v>
      </c>
      <c r="AS24" s="123">
        <f t="shared" si="5"/>
        <v>0</v>
      </c>
      <c r="AT24" s="123">
        <f>IFERROR(100*AR24/'Projection_Base-case'!Q24,0)</f>
        <v>0</v>
      </c>
      <c r="AU24" s="123">
        <f>IFERROR('Projection_Base-case'!S24-S24,0)</f>
        <v>0</v>
      </c>
      <c r="AV24" s="123">
        <f t="shared" si="6"/>
        <v>0</v>
      </c>
      <c r="AW24" s="124">
        <f>IFERROR(100*AU24/'Projection_Base-case'!S24,0)</f>
        <v>0</v>
      </c>
      <c r="AX24" s="245">
        <f>IFERROR('Projection_Base-case'!U24-U24,0)</f>
        <v>0</v>
      </c>
      <c r="AY24" s="123">
        <f t="shared" si="7"/>
        <v>0</v>
      </c>
      <c r="AZ24" s="123">
        <f>IFERROR(100*AX24/'Projection_Base-case'!U24,0)</f>
        <v>0</v>
      </c>
      <c r="BA24" s="123">
        <f>IFERROR('Projection_Base-case'!W24-W24,0)</f>
        <v>0</v>
      </c>
      <c r="BB24" s="123">
        <f t="shared" si="8"/>
        <v>0</v>
      </c>
      <c r="BC24" s="123">
        <f>IFERROR(100*BA24/'Projection_Base-case'!W24,0)</f>
        <v>0</v>
      </c>
      <c r="BD24" s="123">
        <f>IFERROR('Projection_Base-case'!Y24-Y24,0)</f>
        <v>0</v>
      </c>
      <c r="BE24" s="123">
        <f t="shared" si="9"/>
        <v>0</v>
      </c>
      <c r="BF24" s="123">
        <f>IFERROR(100*BD24/'Projection_Base-case'!Y24,0)</f>
        <v>0</v>
      </c>
      <c r="BG24" s="178">
        <f t="shared" si="22"/>
        <v>0</v>
      </c>
      <c r="BH24" s="179">
        <f t="shared" si="23"/>
        <v>0</v>
      </c>
    </row>
    <row r="25" spans="1:60">
      <c r="A25" s="165">
        <v>20</v>
      </c>
      <c r="B25" s="239">
        <f>IF('Projection_Base-case'!B25&lt;&gt;"",'Projection_Base-case'!B25,0)</f>
        <v>0</v>
      </c>
      <c r="C25" s="239">
        <f>IF('Projection_Base-case'!C25&lt;&gt;"",'Projection_Base-case'!C25,0)</f>
        <v>0</v>
      </c>
      <c r="D25" s="239">
        <f>IF('Projection_Base-case'!D25&lt;&gt;"",'Projection_Base-case'!D25,0)</f>
        <v>0</v>
      </c>
      <c r="E25" s="164" t="str">
        <f>IF(AND('Résultats medium'!$AC$3="OUI",'Résultats medium'!E24&lt;&gt;""),'Résultats medium'!E24,IF(OR(D25="PBT1",D25="PBT4",D25="PBT5",D25="PBT6",D25="PBT7",D25="PBT8",D25="PBT10"),"Scenario1",IF(OR(D25="PBT3",D25="PBT9"),"Scenario3",IF(OR(D25="PBT2"),"Scenario2",""))))</f>
        <v/>
      </c>
      <c r="F25" s="240" t="str">
        <f t="shared" si="10"/>
        <v>0</v>
      </c>
      <c r="G25" s="241" t="str">
        <f>IF(F25="Scenario1PBT1",'Medium retrofit'!$E$6,IF(F25="Scenario2PBT1",'Medium retrofit'!$F$6,IF(F25="Scenario3PBT1",'Medium retrofit'!$G$6,"")))&amp;IF(F25="Scenario1PBT2",'Medium retrofit'!$H$6,IF(F25="Scenario2PBT2",'Medium retrofit'!$I$6,IF(F25="Scenario3PBT2",'Medium retrofit'!$J$6,"")))&amp;IF(F25="Scenario1PBT3",'Medium retrofit'!$K$6,IF(F25="Scenario2PBT3",'Medium retrofit'!$L$6,IF(F25="Scenario3PBT3",'Medium retrofit'!$M$6,"")))&amp;IF(F25="Scenario1PBT4",'Medium retrofit'!$N$6,IF(F25="Scenario2PBT4",'Medium retrofit'!$O$6,IF(F25="Scenario3PBT4",'Medium retrofit'!$P$6,"")))&amp;IF(F25="Scenario1PBT5",'Medium retrofit'!$Q$6,IF(F25="Scenario2PBT5",'Medium retrofit'!$R$6,IF(F25="Scenario3PBT5",'Medium retrofit'!$S$6,"")))&amp;IF(F25="Scenario1PBT6",'Medium retrofit'!$T$6,IF(F25="Scenario2PBT6",'Medium retrofit'!$U$6,IF(F25="Scenario3PBT6",'Medium retrofit'!$V$6,"")))&amp;IF(F25="Scenario1PBT7",'Medium retrofit'!$W$6,IF(F25="Scenario2PBT7",'Medium retrofit'!$X$6,IF(F25="Scenario3PBT7",'Medium retrofit'!$Y$6,"")))&amp;IF(F25="Scenario1PBT8",'Medium retrofit'!$Z$6,IF(F25="Scenario2PBT8",'Medium retrofit'!$AA$6,IF(F25="Scenario3PBT8",'Medium retrofit'!$AB$6,"")))&amp;IF(F25="Scenario1PBT9",'Medium retrofit'!$AC$6,IF(F25="Scenario2PBT9",'Medium retrofit'!$AD$6,IF(F25="Scenario3PBT9",'Medium retrofit'!$AE$6,"")))&amp;IF(F25="Scenario1PBT10",'Medium retrofit'!$AF$6,IF(F25="Scenario2PBT10",'Medium retrofit'!$AG$6,IF(F25="Scenario3PBT10",'Medium retrofit'!$AH$6,"")))&amp;IF(F25="Scenario1PBT11",'Medium retrofit'!$AI$6,IF(F25="Scenario2PBT11",'Medium retrofit'!$AJ$6,IF(F25="Scenario3PBT11",'Medium retrofit'!$AK$6,"")))&amp;IF(F25="Scenario1PBT12",'Medium retrofit'!$AL$6,IF(F25="Scenario2PBT12",'Medium retrofit'!$AM$6,IF(F25="Scenario3PBT12",'Medium retrofit'!$AN$6,"")))&amp;IF(F25="Scenario1PBT13",'Medium retrofit'!$AO$6,IF(F25="Scenario2PBT13",'Medium retrofit'!$AP$6,IF(F25="Scenario3PBT13",'Medium retrofit'!$AQ$6,"")))&amp;IF(F25="Scenario1PBT14",'Medium retrofit'!$AR$6,IF(F25="Scenario2PBT14",'Medium retrofit'!$AS$6,IF(F25="Scenario3PBT14",'Medium retrofit'!$AT$6,"")))&amp;IF(F25="Scenario1PBT15",'Medium retrofit'!$AU$6,IF(F25="Scenario2PBT15",'Medium retrofit'!$AV$6,IF(F25="Scenario3PBT15",'Medium retrofit'!$AW$6,"")))</f>
        <v/>
      </c>
      <c r="H25" s="123">
        <f t="shared" si="11"/>
        <v>0</v>
      </c>
      <c r="I25" s="239" t="str">
        <f>IF(F25="Scenario1PBT1",'Medium retrofit'!$E$16,IF(F25="Scenario2PBT1",'Medium retrofit'!$F$16,IF(F25="Scenario3PBT1",'Medium retrofit'!$G$16,"")))&amp;IF(F25="Scenario1PBT2",'Medium retrofit'!$H$16,IF(F25="Scenario2PBT2",'Medium retrofit'!$I$16,IF(F25="Scenario3PBT2",'Medium retrofit'!$J$16,"")))&amp;IF(F25="Scenario1PBT3",'Medium retrofit'!$K$16,IF(F25="Scenario2PBT3",'Medium retrofit'!$L$16,IF(F25="Scenario3PBT3",'Medium retrofit'!$M$16,"")))&amp;IF(F25="Scenario1PBT4",'Medium retrofit'!$N$16,IF(F25="Scenario2PBT4",'Medium retrofit'!$O$16,IF(F25="Scenario3PBT4",'Medium retrofit'!$P$16,"")))&amp;IF(F25="Scenario1PBT5",'Medium retrofit'!$Q$16,IF(F25="Scenario2PBT5",'Medium retrofit'!$R$16,IF(F25="Scenario3PBT5",'Medium retrofit'!$S$16,"")))&amp;IF(F25="Scenario1PBT6",'Medium retrofit'!$T$16,IF(F25="Scenario2PBT6",'Medium retrofit'!$U$16,IF(F25="Scenario3PBT6",'Medium retrofit'!$V$16,"")))&amp;IF(F25="Scenario1PBT7",'Medium retrofit'!$W$16,IF(F25="Scenario2PBT7",'Medium retrofit'!$X$16,IF(F25="Scenario3PBT7",'Medium retrofit'!$Y$16,"")))&amp;IF(F25="Scenario1PBT8",'Medium retrofit'!$Z$16,IF(F25="Scenario2PBT8",'Medium retrofit'!$AA$16,IF(F25="Scenario3PBT8",'Medium retrofit'!$AB$16,"")))&amp;IF(F25="Scenario1PBT9",'Medium retrofit'!$AC$16,IF(F25="Scenario2PBT9",'Medium retrofit'!$AD$16,IF(F25="Scenario3PBT9",'Medium retrofit'!$AE$16,"")))&amp;IF(F25="Scenario1PBT10",'Medium retrofit'!$AF$16,IF(F25="Scenario2PBT10",'Medium retrofit'!$AG$16,IF(F25="Scenario3PBT10",'Medium retrofit'!$AH$16,"")))&amp;IF(F25="Scenario1PBT11",'Medium retrofit'!$AI$16,IF(F25="Scenario2PBT11",'Medium retrofit'!$AJ$16,IF(F25="Scenario3PBT11",'Medium retrofit'!$AK$16,"")))&amp;IF(F25="Scenario1PBT12",'Medium retrofit'!$AL$16,IF(F25="Scenario2PBT12",'Medium retrofit'!$AM$16,IF(F25="Scenario3PBT12",'Medium retrofit'!$AN$16,"")))&amp;IF(F25="Scenario1PBT13",'Medium retrofit'!$AO$16,IF(F25="Scenario2PBT13",'Medium retrofit'!$AP$16,IF(F25="Scenario3PBT13",'Medium retrofit'!$AQ$16,"")))&amp;IF(F25="Scenario1PBT14",'Medium retrofit'!$AR$16,IF(F25="Scenario2PBT14",'Medium retrofit'!$AS$16,IF(F25="Scenario3PBT14",'Medium retrofit'!$AT$16,"")))&amp;IF(F25="Scenario1PBT15",'Medium retrofit'!$AU$16,IF(F25="Scenario2PBT15",'Medium retrofit'!$AV$16,IF(F25="Scenario3PBT15",'Medium retrofit'!$AW$16,"")))</f>
        <v/>
      </c>
      <c r="J25" s="123">
        <f t="shared" si="12"/>
        <v>0</v>
      </c>
      <c r="K25" s="123" t="str">
        <f>IF(F25="Scenario1PBT1",'Medium retrofit'!$E$18,IF(F25="Scenario2PBT1",'Medium retrofit'!$F$18,IF(F25="Scenario3PBT1",'Medium retrofit'!$G$18,"")))&amp;IF(F25="Scenario1PBT2",'Medium retrofit'!$H$18,IF(F25="Scenario2PBT2",'Medium retrofit'!$I$18,IF(F25="Scenario3PBT2",'Medium retrofit'!$J$18,"")))&amp;IF(F25="Scenario1PBT3",'Medium retrofit'!$K$18,IF(F25="Scenario2PBT3",'Medium retrofit'!$L$18,IF(F25="Scenario3PBT3",'Medium retrofit'!$M$18,"")))&amp;IF(F25="Scenario1PBT4",'Medium retrofit'!$N$18,IF(F25="Scenario2PBT4",'Medium retrofit'!$O$18,IF(F25="Scenario3PBT4",'Medium retrofit'!$P$18,"")))&amp;IF(F25="Scenario1PBT5",'Medium retrofit'!$Q$18,IF(F25="Scenario2PBT5",'Medium retrofit'!$R$18,IF(F25="Scenario3PBT5",'Medium retrofit'!$S$18,"")))&amp;IF(F25="Scenario1PBT6",'Medium retrofit'!$T$18,IF(F25="Scenario2PBT6",'Medium retrofit'!$U$18,IF(F25="Scenario3PBT6",'Medium retrofit'!$V$18,"")))&amp;IF(F25="Scenario1PBT7",'Medium retrofit'!$W$18,IF(F25="Scenario2PBT7",'Medium retrofit'!$X$18,IF(F25="Scenario3PBT7",'Medium retrofit'!$Y$18,"")))&amp;IF(F25="Scenario1PBT8",'Medium retrofit'!$Z$18,IF(F25="Scenario2PBT8",'Medium retrofit'!$AA$18,IF(F25="Scenario3PBT8",'Medium retrofit'!$AB$18,"")))&amp;IF(F25="Scenario1PBT9",'Medium retrofit'!$AC$18,IF(F25="Scenario2PBT9",'Medium retrofit'!$AD$18,IF(F25="Scenario3PBT9",'Medium retrofit'!$AE$18,"")))&amp;IF(F25="Scenario1PBT10",'Medium retrofit'!$AF$18,IF(F25="Scenario2PBT10",'Medium retrofit'!$AG$18,IF(F25="Scenario3PBT10",'Medium retrofit'!$AH$18,"")))&amp;IF(F25="Scenario1PBT11",'Medium retrofit'!$AI$18,IF(F25="Scenario2PBT11",'Medium retrofit'!$AJ$18,IF(F25="Scenario3PBT11",'Medium retrofit'!$AK$18,"")))&amp;IF(F25="Scenario1PBT12",'Medium retrofit'!$AL$18,IF(F25="Scenario2PBT12",'Medium retrofit'!$AM$18,IF(F25="Scenario3PBT12",'Medium retrofit'!$AN$18,"")))&amp;IF(F25="Scenario1PBT13",'Medium retrofit'!$AO$18,IF(F25="Scenario2PBT13",'Medium retrofit'!$AP$18,IF(F25="Scenario3PBT13",'Medium retrofit'!$AQ$18,"")))&amp;IF(F25="Scenario1PBT14",'Medium retrofit'!$AR$18,IF(F25="Scenario2PBT14",'Medium retrofit'!$AS$18,IF(F25="Scenario3PBT14",'Medium retrofit'!$AT$18,"")))&amp;IF(F25="Scenario1PBT15",'Medium retrofit'!$AU$18,IF(F25="Scenario2PBT15",'Medium retrofit'!$AV$18,IF(F25="Scenario3PBT15",'Medium retrofit'!$AW$18,"")))</f>
        <v/>
      </c>
      <c r="L25" s="123">
        <f t="shared" si="13"/>
        <v>0</v>
      </c>
      <c r="M25" s="123" t="str">
        <f>IF(F25="Scenario1PBT1",'Medium retrofit'!$E$20,IF(F25="Scenario2PBT1",'Medium retrofit'!$F$20,IF(F25="Scenario3PBT1",'Medium retrofit'!$G$20,"")))&amp;IF(F25="Scenario1PBT2",'Medium retrofit'!$H$20,IF(F25="Scenario2PBT2",'Medium retrofit'!$I$20,IF(F25="Scenario3PBT2",'Medium retrofit'!$J$20,"")))&amp;IF(F25="Scenario1PBT3",'Medium retrofit'!$K$20,IF(F25="Scenario2PBT3",'Medium retrofit'!$L$20,IF(F25="Scenario3PBT3",'Medium retrofit'!$M$20,"")))&amp;IF(F25="Scenario1PBT4",'Medium retrofit'!$N$20,IF(F25="Scenario2PBT4",'Medium retrofit'!$O$20,IF(F25="Scenario3PBT4",'Medium retrofit'!$P$20,"")))&amp;IF(F25="Scenario1PBT5",'Medium retrofit'!$Q$20,IF(F25="Scenario2PBT5",'Medium retrofit'!$R$20,IF(F25="Scenario3PBT5",'Medium retrofit'!$S$20,"")))&amp;IF(F25="Scenario1PBT6",'Medium retrofit'!$T$20,IF(F25="Scenario2PBT6",'Medium retrofit'!$U$20,IF(F25="Scenario3PBT6",'Medium retrofit'!$V$20,"")))&amp;IF(F25="Scenario1PBT7",'Medium retrofit'!$W$20,IF(F25="Scenario2PBT7",'Medium retrofit'!$X$20,IF(F25="Scenario3PBT7",'Medium retrofit'!$Y$20,"")))&amp;IF(F25="Scenario1PBT8",'Medium retrofit'!$Z$20,IF(F25="Scenario2PBT8",'Medium retrofit'!$AA$20,IF(F25="Scenario3PBT8",'Medium retrofit'!$AB$20,"")))&amp;IF(F25="Scenario1PBT9",'Medium retrofit'!$AC$20,IF(F25="Scenario2PBT9",'Medium retrofit'!$AD$20,IF(F25="Scenario3PBT9",'Medium retrofit'!$AE$20,"")))&amp;IF(F25="Scenario1PBT10",'Medium retrofit'!$AF$20,IF(F25="Scenario2PBT10",'Medium retrofit'!$AG$20,IF(F25="Scenario3PBT10",'Medium retrofit'!$AH$20,"")))&amp;IF(F25="Scenario1PBT11",'Medium retrofit'!$AI$20,IF(F25="Scenario2PBT11",'Medium retrofit'!$AJ$20,IF(F25="Scenario3PBT11",'Medium retrofit'!$AK$20,"")))&amp;IF(F25="Scenario1PBT12",'Medium retrofit'!$AL$20,IF(F25="Scenario2PBT12",'Medium retrofit'!$AM$20,IF(F25="Scenario3PBT12",'Medium retrofit'!$AN$20,"")))&amp;IF(F25="Scenario1PBT13",'Medium retrofit'!$AO$20,IF(F25="Scenario2PBT13",'Medium retrofit'!$AP$20,IF(F25="Scenario3PBT13",'Medium retrofit'!$AQ$20,"")))&amp;IF(F25="Scenario1PBT14",'Medium retrofit'!$AR$20,IF(F25="Scenario2PBT14",'Medium retrofit'!$AS$20,IF(F25="Scenario3PBT14",'Medium retrofit'!$AT$20,"")))&amp;IF(F25="Scenario1PBT15",'Medium retrofit'!$AU$20,IF(F25="Scenario2PBT15",'Medium retrofit'!$AV$20,IF(F25="Scenario3PBT15",'Medium retrofit'!$AW$20,"")))</f>
        <v/>
      </c>
      <c r="N25" s="124">
        <f t="shared" si="14"/>
        <v>0</v>
      </c>
      <c r="O25" s="245" t="str">
        <f>IF(F25="Scenario1PBT1",'Medium retrofit'!$E$23,IF(F25="Scenario2PBT1",'Medium retrofit'!$F$23,IF(F25="Scenario3PBT1",'Medium retrofit'!$G$23,"")))&amp;IF(F25="Scenario1PBT2",'Medium retrofit'!$H$23,IF(F25="Scenario2PBT2",'Medium retrofit'!$I$23,IF(F25="Scenario3PBT2",'Medium retrofit'!$J$23,"")))&amp;IF(F25="Scenario1PBT3",'Medium retrofit'!$K$23,IF(F25="Scenario2PBT3",'Medium retrofit'!$L$23,IF(F25="Scenario3PBT3",'Medium retrofit'!$M$23,"")))&amp;IF(F25="Scenario1PBT4",'Medium retrofit'!$N$23,IF(F25="Scenario2PBT4",'Medium retrofit'!$O$23,IF(F25="Scenario3PBT4",'Medium retrofit'!$P$23,"")))&amp;IF(F25="Scenario1PBT5",'Medium retrofit'!$Q$23,IF(F25="Scenario2PBT5",'Medium retrofit'!$R$23,IF(F25="Scenario3PBT5",'Medium retrofit'!$S$23,"")))&amp;IF(F25="Scenario1PBT6",'Medium retrofit'!$T$23,IF(F25="Scenario2PBT6",'Medium retrofit'!$U$23,IF(F25="Scenario3PBT6",'Medium retrofit'!$V$23,"")))&amp;IF(F25="Scenario1PBT7",'Medium retrofit'!$W$23,IF(F25="Scenario2PBT7",'Medium retrofit'!$X$23,IF(F25="Scenario3PBT7",'Medium retrofit'!$Y$23,"")))&amp;IF(F25="Scenario1PBT8",'Medium retrofit'!$Z$23,IF(F25="Scenario2PBT8",'Medium retrofit'!$AA$23,IF(F25="Scenario3PBT8",'Medium retrofit'!$AB$23,"")))&amp;IF(F25="Scenario1PBT9",'Medium retrofit'!$AC$23,IF(F25="Scenario2PBT9",'Medium retrofit'!$AD$23,IF(F25="Scenario3PBT9",'Medium retrofit'!$AE$23,"")))&amp;IF(F25="Scenario1PBT10",'Medium retrofit'!$AF$23,IF(F25="Scenario2PBT10",'Medium retrofit'!$AG$23,IF(F25="Scenario3PBT10",'Medium retrofit'!$AH$23,"")))&amp;IF(F25="Scenario1PBT11",'Medium retrofit'!$AI$23,IF(F25="Scenario2PBT11",'Medium retrofit'!$AJ$23,IF(F25="Scenario3PBT11",'Medium retrofit'!$AK$23,"")))&amp;IF(F25="Scenario1PBT12",'Medium retrofit'!$AL$23,IF(F25="Scenario2PBT12",'Medium retrofit'!$AM$23,IF(F25="Scenario3PBT12",'Medium retrofit'!$AN$23,"")))&amp;IF(F25="Scenario1PBT13",'Medium retrofit'!$AO$23,IF(F25="Scenario2PBT13",'Medium retrofit'!$AP$23,IF(F25="Scenario3PBT13",'Medium retrofit'!$AQ$23,"")))&amp;IF(F25="Scenario1PBT14",'Medium retrofit'!$AR$23,IF(F25="Scenario2PBT14",'Medium retrofit'!$AS$23,IF(F25="Scenario3PBT14",'Medium retrofit'!$AT$23,"")))&amp;IF(F25="Scenario1PBT15",'Medium retrofit'!$AU$23,IF(F25="Scenario2PBT15",'Medium retrofit'!$AV$23,IF(F25="Scenario3PBT15",'Medium retrofit'!$AW$23,"")))</f>
        <v/>
      </c>
      <c r="P25" s="123">
        <f t="shared" si="15"/>
        <v>0</v>
      </c>
      <c r="Q25" s="123" t="str">
        <f>IF(F25="Scenario1PBT1",'Medium retrofit'!$E$25,IF(F25="Scenario2PBT1",'Medium retrofit'!$F$25,IF(F25="Scenario3PBT1",'Medium retrofit'!$G$25,"")))&amp;IF(F25="Scenario1PBT2",'Medium retrofit'!$H$25,IF(F25="Scenario2PBT2",'Medium retrofit'!$I$25,IF(F25="Scenario3PBT2",'Medium retrofit'!$J$25,"")))&amp;IF(F25="Scenario1PBT3",'Medium retrofit'!$K$25,IF(F25="Scenario2PBT3",'Medium retrofit'!$L$25,IF(F25="Scenario3PBT3",'Medium retrofit'!$M$25,"")))&amp;IF(F25="Scenario1PBT4",'Medium retrofit'!$N$25,IF(F25="Scenario2PBT4",'Medium retrofit'!$O$25,IF(F25="Scenario3PBT4",'Medium retrofit'!$P$25,"")))&amp;IF(F25="Scenario1PBT5",'Medium retrofit'!$Q$25,IF(F25="Scenario2PBT5",'Medium retrofit'!$R$25,IF(F25="Scenario3PBT5",'Medium retrofit'!$S$25,"")))&amp;IF(F25="Scenario1PBT6",'Medium retrofit'!$T$25,IF(F25="Scenario2PBT6",'Medium retrofit'!$U$25,IF(F25="Scenario3PBT6",'Medium retrofit'!$V$25,"")))&amp;IF(F25="Scenario1PBT7",'Medium retrofit'!$W$25,IF(F25="Scenario2PBT7",'Medium retrofit'!$X$25,IF(F25="Scenario3PBT7",'Medium retrofit'!$Y$25,"")))&amp;IF(F25="Scenario1PBT8",'Medium retrofit'!$Z$25,IF(F25="Scenario2PBT8",'Medium retrofit'!$AA$25,IF(F25="Scenario3PBT8",'Medium retrofit'!$AB$25,"")))&amp;IF(F25="Scenario1PBT9",'Medium retrofit'!$AC$25,IF(F25="Scenario2PBT9",'Medium retrofit'!$AD$25,IF(F25="Scenario3PBT9",'Medium retrofit'!$AE$25,"")))&amp;IF(F25="Scenario1PBT10",'Medium retrofit'!$AF$25,IF(F25="Scenario2PBT10",'Medium retrofit'!$AG$25,IF(F25="Scenario3PBT10",'Medium retrofit'!$AH$25,"")))&amp;IF(F25="Scenario1PBT11",'Medium retrofit'!$AI$25,IF(F25="Scenario2PBT11",'Medium retrofit'!$AJ$25,IF(F25="Scenario3PBT11",'Medium retrofit'!$AK$25,"")))&amp;IF(F25="Scenario1PBT12",'Medium retrofit'!$AL$25,IF(F25="Scenario2PBT12",'Medium retrofit'!$AM$25,IF(F25="Scenario3PBT12",'Medium retrofit'!$AN$25,"")))&amp;IF(F25="Scenario1PBT13",'Medium retrofit'!$AO$25,IF(F25="Scenario2PBT13",'Medium retrofit'!$AP$25,IF(F25="Scenario3PBT13",'Medium retrofit'!$AQ$25,"")))&amp;IF(F25="Scenario1PBT14",'Medium retrofit'!$AR$25,IF(F25="Scenario2PBT14",'Medium retrofit'!$AS$25,IF(F25="Scenario3PBT14",'Medium retrofit'!$AT$25,"")))&amp;IF(F25="Scenario1PBT15",'Medium retrofit'!$AU$25,IF(F25="Scenario2PBT15",'Medium retrofit'!$AV$25,IF(F25="Scenario3PBT15",'Medium retrofit'!$AW$25,"")))</f>
        <v/>
      </c>
      <c r="R25" s="123">
        <f t="shared" si="16"/>
        <v>0</v>
      </c>
      <c r="S25" s="123" t="str">
        <f>IF(F25="Scenario1PBT1",'Medium retrofit'!$E$27,IF(F25="Scenario2PBT1",'Medium retrofit'!$F$27,IF(F25="Scenario3PBT1",'Medium retrofit'!$G$27,"")))&amp;IF(F25="Scenario1PBT2",'Medium retrofit'!$H$27,IF(F25="Scenario2PBT2",'Medium retrofit'!$I$27,IF(F25="Scenario3PBT2",'Medium retrofit'!$J$27,"")))&amp;IF(F25="Scenario1PBT3",'Medium retrofit'!$K$27,IF(F25="Scenario2PBT3",'Medium retrofit'!$L$27,IF(F25="Scenario3PBT3",'Medium retrofit'!$M$27,"")))&amp;IF(F25="Scenario1PBT4",'Medium retrofit'!$N$27,IF(F25="Scenario2PBT4",'Medium retrofit'!$O$27,IF(F25="Scenario3PBT4",'Medium retrofit'!$P$27,"")))&amp;IF(F25="Scenario1PBT5",'Medium retrofit'!$Q$27,IF(F25="Scenario2PBT5",'Medium retrofit'!$R$27,IF(F25="Scenario3PBT5",'Medium retrofit'!$S$27,"")))&amp;IF(F25="Scenario1PBT6",'Medium retrofit'!$T$27,IF(F25="Scenario2PBT6",'Medium retrofit'!$U$27,IF(F25="Scenario3PBT6",'Medium retrofit'!$V$27,"")))&amp;IF(F25="Scenario1PBT7",'Medium retrofit'!$W$27,IF(F25="Scenario2PBT7",'Medium retrofit'!$X$27,IF(F25="Scenario3PBT7",'Medium retrofit'!$Y$27,"")))&amp;IF(F25="Scenario1PBT8",'Medium retrofit'!$Z$27,IF(F25="Scenario2PBT8",'Medium retrofit'!$AA$27,IF(F25="Scenario3PBT8",'Medium retrofit'!$AB$27,"")))&amp;IF(F25="Scenario1PBT9",'Medium retrofit'!$AC$27,IF(F25="Scenario2PBT9",'Medium retrofit'!$AD$27,IF(F25="Scenario3PBT9",'Medium retrofit'!$AE$27,"")))&amp;IF(F25="Scenario1PBT10",'Medium retrofit'!$AF$27,IF(F25="Scenario2PBT10",'Medium retrofit'!$AG$27,IF(F25="Scenario3PBT10",'Medium retrofit'!$AH$27,"")))&amp;IF(F25="Scenario1PBT11",'Medium retrofit'!$AI$27,IF(F25="Scenario2PBT11",'Medium retrofit'!$AJ$27,IF(F25="Scenario3PBT11",'Medium retrofit'!$AK$27,"")))&amp;IF(F25="Scenario1PBT12",'Medium retrofit'!$AL$27,IF(F25="Scenario2PBT12",'Medium retrofit'!$AM$27,IF(F25="Scenario3PBT12",'Medium retrofit'!$AN$27,"")))&amp;IF(F25="Scenario1PBT13",'Medium retrofit'!$AO$27,IF(F25="Scenario2PBT13",'Medium retrofit'!$AP$27,IF(F25="Scenario3PBT13",'Medium retrofit'!$AQ$27,"")))&amp;IF(F25="Scenario1PBT14",'Medium retrofit'!$AR$27,IF(F25="Scenario2PBT14",'Medium retrofit'!$AS$27,IF(F25="Scenario3PBT14",'Medium retrofit'!$AT$27,"")))&amp;IF(F25="Scenario1PBT15",'Medium retrofit'!$AU$27,IF(F25="Scenario2PBT15",'Medium retrofit'!$AV$27,IF(F25="Scenario3PBT15",'Medium retrofit'!$AW$27,"")))</f>
        <v/>
      </c>
      <c r="T25" s="246">
        <f t="shared" si="17"/>
        <v>0</v>
      </c>
      <c r="U25" s="245" t="str">
        <f>IF(F25="Scenario1PBT1",'Medium retrofit'!$E$38,IF(F25="Scenario2PBT1",'Medium retrofit'!$F$38,IF(F25="Scenario3PBT1",'Medium retrofit'!$G$38,"")))&amp;IF(F25="Scenario1PBT2",'Medium retrofit'!$H$38,IF(F25="Scenario2PBT2",'Medium retrofit'!$I$38,IF(F25="Scenario3PBT2",'Medium retrofit'!$J$38,"")))&amp;IF(F25="Scenario1PBT3",'Medium retrofit'!$K$38,IF(F25="Scenario2PBT3",'Medium retrofit'!$L$38,IF(F25="Scenario3PBT3",'Medium retrofit'!$M$38,"")))&amp;IF(F25="Scenario1PBT4",'Medium retrofit'!$N$38,IF(F25="Scenario2PBT4",'Medium retrofit'!$O$38,IF(F25="Scenario3PBT4",'Medium retrofit'!$P$38,"")))&amp;IF(F25="Scenario1PBT5",'Medium retrofit'!$Q$38,IF(F25="Scenario2PBT5",'Medium retrofit'!$R$38,IF(F25="Scenario3PBT5",'Medium retrofit'!$S$38,"")))&amp;IF(F25="Scenario1PBT6",'Medium retrofit'!$T$38,IF(F25="Scenario2PBT6",'Medium retrofit'!$U$38,IF(F25="Scenario3PBT6",'Medium retrofit'!$V$38,"")))&amp;IF(F25="Scenario1PBT7",'Medium retrofit'!$W$38,IF(F25="Scenario2PBT7",'Medium retrofit'!$X$38,IF(F25="Scenario3PBT7",'Medium retrofit'!$Y$38,"")))&amp;IF(F25="Scenario1PBT8",'Medium retrofit'!$Z$38,IF(F25="Scenario2PBT8",'Medium retrofit'!$AA$38,IF(F25="Scenario3PBT8",'Medium retrofit'!$AB$38,"")))&amp;IF(F25="Scenario1PBT9",'Medium retrofit'!$AC$38,IF(F25="Scenario2PBT9",'Medium retrofit'!$AD$38,IF(F25="Scenario3PBT9",'Medium retrofit'!$AE$38,"")))&amp;IF(F25="Scenario1PBT10",'Medium retrofit'!$AF$38,IF(F25="Scenario2PBT10",'Medium retrofit'!$AG$38,IF(F25="Scenario3PBT10",'Medium retrofit'!$AH$38,"")))&amp;IF(F25="Scenario1PBT11",'Medium retrofit'!$AI$38,IF(F25="Scenario2PBT11",'Medium retrofit'!$AJ$38,IF(F25="Scenario3PBT11",'Medium retrofit'!$AK$38,"")))&amp;IF(F25="Scenario1PBT12",'Medium retrofit'!$AL$38,IF(F25="Scenario2PBT12",'Medium retrofit'!$AM$38,IF(F25="Scenario3PBT12",'Medium retrofit'!$AN$38,"")))&amp;IF(F25="Scenario1PBT13",'Medium retrofit'!$AO$38,IF(F25="Scenario2PBT13",'Medium retrofit'!$AP$38,IF(F25="Scenario3PBT13",'Medium retrofit'!$AQ$38,"")))&amp;IF(F25="Scenario1PBT14",'Medium retrofit'!$AR$38,IF(F25="Scenario2PBT14",'Medium retrofit'!$AS$38,IF(F25="Scenario3PBT14",'Medium retrofit'!$AT$38,"")))&amp;IF(F25="Scenario1PBT15",'Medium retrofit'!$AU$38,IF(F25="Scenario2PBT15",'Medium retrofit'!$AV$38,IF(F25="Scenario3PBT15",'Medium retrofit'!$AW$38,"")))</f>
        <v/>
      </c>
      <c r="V25" s="123">
        <f t="shared" si="18"/>
        <v>0</v>
      </c>
      <c r="W25" s="123" t="str">
        <f>IF(F25="Scenario1PBT1",'Medium retrofit'!$E$40,IF(F25="Scenario2PBT1",'Medium retrofit'!$F$40,IF(F25="Scenario3PBT1",'Medium retrofit'!$G$40,"")))&amp;IF(F25="Scenario1PBT2",'Medium retrofit'!$H$40,IF(F25="Scenario2PBT2",'Medium retrofit'!$I$40,IF(F25="Scenario3PBT2",'Medium retrofit'!$J$40,"")))&amp;IF(F25="Scenario1PBT3",'Medium retrofit'!$K$40,IF(F25="Scenario2PBT3",'Medium retrofit'!$L$40,IF(F25="Scenario3PBT3",'Medium retrofit'!$M$40,"")))&amp;IF(F25="Scenario1PBT4",'Medium retrofit'!$N$40,IF(F25="Scenario2PBT4",'Medium retrofit'!$O$40,IF(F25="Scenario3PBT4",'Medium retrofit'!$P$40,"")))&amp;IF(F25="Scenario1PBT5",'Medium retrofit'!$Q$40,IF(F25="Scenario2PBT5",'Medium retrofit'!$R$40,IF(F25="Scenario3PBT5",'Medium retrofit'!$S$40,"")))&amp;IF(F25="Scenario1PBT6",'Medium retrofit'!$T$40,IF(F25="Scenario2PBT6",'Medium retrofit'!$U$40,IF(F25="Scenario3PBT6",'Medium retrofit'!$V$40,"")))&amp;IF(F25="Scenario1PBT7",'Medium retrofit'!$W$40,IF(F25="Scenario2PBT7",'Medium retrofit'!$X$40,IF(F25="Scenario3PBT7",'Medium retrofit'!$Y$40,"")))&amp;IF(F25="Scenario1PBT8",'Medium retrofit'!$Z$40,IF(F25="Scenario2PBT8",'Medium retrofit'!$AA$40,IF(F25="Scenario3PBT8",'Medium retrofit'!$AB$40,"")))&amp;IF(F25="Scenario1PBT9",'Medium retrofit'!$AC$40,IF(F25="Scenario2PBT9",'Medium retrofit'!$AD$40,IF(F25="Scenario3PBT9",'Medium retrofit'!$AE$40,"")))&amp;IF(F25="Scenario1PBT10",'Medium retrofit'!$AF$40,IF(F25="Scenario2PBT10",'Medium retrofit'!$AG$40,IF(F25="Scenario3PBT10",'Medium retrofit'!$AH$40,"")))&amp;IF(F25="Scenario1PBT11",'Medium retrofit'!$AI$40,IF(F25="Scenario2PBT11",'Medium retrofit'!$AJ$40,IF(F25="Scenario3PBT11",'Medium retrofit'!$AK$40,"")))&amp;IF(F25="Scenario1PBT12",'Medium retrofit'!$AL$40,IF(F25="Scenario2PBT12",'Medium retrofit'!$AM$40,IF(F25="Scenario3PBT12",'Medium retrofit'!$AN$40,"")))&amp;IF(F25="Scenario1PBT13",'Medium retrofit'!$AO$40,IF(F25="Scenario2PBT13",'Medium retrofit'!$AP$40,IF(F25="Scenario3PBT13",'Medium retrofit'!$AQ$40,"")))&amp;IF(F25="Scenario1PBT14",'Medium retrofit'!$AR$40,IF(F25="Scenario2PBT14",'Medium retrofit'!$AS$40,IF(F25="Scenario3PBT14",'Medium retrofit'!$AT$40,"")))&amp;IF(F25="Scenario1PBT15",'Medium retrofit'!$AU$40,IF(F25="Scenario2PBT15",'Medium retrofit'!$AV$40,IF(F25="Scenario3PBT15",'Medium retrofit'!$AW$40,"")))</f>
        <v/>
      </c>
      <c r="X25" s="123">
        <f t="shared" si="19"/>
        <v>0</v>
      </c>
      <c r="Y25" s="123" t="str">
        <f>IF(F25="Scenario1PBT1",'Medium retrofit'!$E$42,IF(F25="Scenario2PBT1",'Medium retrofit'!$F$42,IF(F25="Scenario3PBT1",'Medium retrofit'!$G$42,"")))&amp;IF(F25="Scenario1PBT2",'Medium retrofit'!$H$42,IF(F25="Scenario2PBT2",'Medium retrofit'!$I$42,IF(F25="Scenario3PBT2",'Medium retrofit'!$J$42,"")))&amp;IF(F25="Scenario1PBT3",'Medium retrofit'!$K$42,IF(F25="Scenario2PBT3",'Medium retrofit'!$L$42,IF(F25="Scenario3PBT3",'Medium retrofit'!$M$42,"")))&amp;IF(F25="Scenario1PBT4",'Medium retrofit'!$N$42,IF(F25="Scenario2PBT4",'Medium retrofit'!$O$42,IF(F25="Scenario3PBT4",'Medium retrofit'!$P$42,"")))&amp;IF(F25="Scenario1PBT5",'Medium retrofit'!$Q$42,IF(F25="Scenario2PBT5",'Medium retrofit'!$R$42,IF(F25="Scenario3PBT5",'Medium retrofit'!$S$42,"")))&amp;IF(F25="Scenario1PBT6",'Medium retrofit'!$T$42,IF(F25="Scenario2PBT6",'Medium retrofit'!$U$42,IF(F25="Scenario3PBT6",'Medium retrofit'!$V$42,"")))&amp;IF(F25="Scenario1PBT7",'Medium retrofit'!$W$42,IF(F25="Scenario2PBT7",'Medium retrofit'!$X$42,IF(F25="Scenario3PBT7",'Medium retrofit'!$Y$42,"")))&amp;IF(F25="Scenario1PBT8",'Medium retrofit'!$Z$42,IF(F25="Scenario2PBT8",'Medium retrofit'!$AA$42,IF(F25="Scenario3PBT8",'Medium retrofit'!$AB$42,"")))&amp;IF(F25="Scenario1PBT9",'Medium retrofit'!$AC$42,IF(F25="Scenario2PBT9",'Medium retrofit'!$AD$42,IF(F25="Scenario3PBT9",'Medium retrofit'!$AE$42,"")))&amp;IF(F25="Scenario1PBT10",'Medium retrofit'!$AF$42,IF(F25="Scenario2PBT10",'Medium retrofit'!$AG$42,IF(F25="Scenario3PBT10",'Medium retrofit'!$AH$42,"")))&amp;IF(F25="Scenario1PBT11",'Medium retrofit'!$AI$42,IF(F25="Scenario2PBT11",'Medium retrofit'!$AJ$42,IF(F25="Scenario3PBT11",'Medium retrofit'!$AK$42,"")))&amp;IF(F25="Scenario1PBT12",'Medium retrofit'!$AL$42,IF(F25="Scenario2PBT12",'Medium retrofit'!$AM$42,IF(F25="Scenario3PBT12",'Medium retrofit'!$AN$42,"")))&amp;IF(F25="Scenario1PBT13",'Medium retrofit'!$AO$42,IF(F25="Scenario2PBT13",'Medium retrofit'!$AP$42,IF(F25="Scenario3PBT13",'Medium retrofit'!$AQ$42,"")))&amp;IF(F25="Scenario1PBT14",'Medium retrofit'!$AR$42,IF(F25="Scenario2PBT14",'Medium retrofit'!$AS$42,IF(F25="Scenario3PBT14",'Medium retrofit'!$AT$42,"")))&amp;IF(F25="Scenario1PBT15",'Medium retrofit'!$AU$42,IF(F25="Scenario2PBT15",'Medium retrofit'!$AV$42,IF(F25="Scenario3PBT15",'Medium retrofit'!$AW$42,"")))</f>
        <v/>
      </c>
      <c r="Z25" s="123">
        <f t="shared" si="20"/>
        <v>0</v>
      </c>
      <c r="AA25" s="239" t="str">
        <f>IF(F25="Scenario1PBT1",'Medium retrofit'!$E$101,IF(F25="Scenario2PBT1",'Medium retrofit'!$F$101,IF(F25="Scenario3PBT1",'Medium retrofit'!$G$101,"")))&amp;IF(F25="Scenario1PBT2",'Medium retrofit'!$H$101,IF(F25="Scenario2PBT2",'Medium retrofit'!$I$101,IF(F25="Scenario3PBT2",'Medium retrofit'!$J$101,"")))&amp;IF(F25="Scenario1PBT3",'Medium retrofit'!$K$101,IF(F25="Scenario2PBT3",'Medium retrofit'!$L$101,IF(F25="Scenario3PBT3",'Medium retrofit'!$M$101,"")))&amp;IF(F25="Scenario1PBT4",'Medium retrofit'!$N$101,IF(F25="Scenario2PBT4",'Medium retrofit'!$O$101,IF(F25="Scenario3PBT4",'Medium retrofit'!$P$101,"")))&amp;IF(F25="Scenario1PBT5",'Medium retrofit'!$Q$101,IF(F25="Scenario2PBT5",'Medium retrofit'!$R$101,IF(F25="Scenario3PBT5",'Medium retrofit'!$S$101,"")))&amp;IF(F25="Scenario1PBT6",'Medium retrofit'!$T$101,IF(F25="Scenario2PBT6",'Medium retrofit'!$U$101,IF(F25="Scenario3PBT6",'Medium retrofit'!$V$101,"")))&amp;IF(F25="Scenario1PBT7",'Medium retrofit'!$W$101,IF(F25="Scenario2PBT7",'Medium retrofit'!$X$101,IF(F25="Scenario3PBT7",'Medium retrofit'!$Y$101,"")))&amp;IF(F25="Scenario1PBT8",'Medium retrofit'!$Z$101,IF(F25="Scenario2PBT8",'Medium retrofit'!$AA$101,IF(F25="Scenario3PBT8",'Medium retrofit'!$AB$101,"")))&amp;IF(F25="Scenario1PBT9",'Medium retrofit'!$AC$101,IF(F25="Scenario2PBT9",'Medium retrofit'!$AD$101,IF(F25="Scenario3PBT9",'Medium retrofit'!$AE$101,"")))&amp;IF(F25="Scenario1PBT10",'Medium retrofit'!$AF$101,IF(F25="Scenario2PBT10",'Medium retrofit'!$AG$101,IF(F25="Scenario3PBT10",'Medium retrofit'!$AH$101,"")))&amp;IF(F25="Scenario1PBT11",'Medium retrofit'!$AI$101,IF(F25="Scenario2PBT11",'Medium retrofit'!$AJ$101,IF(F25="Scenario3PBT11",'Medium retrofit'!$AK$101,"")))&amp;IF(F25="Scenario1PBT12",'Medium retrofit'!$AL$101,IF(F25="Scenario2PBT12",'Medium retrofit'!$AM$101,IF(F25="Scenario3PBT12",'Medium retrofit'!$AN$101,"")))&amp;IF(F25="Scenario1PBT13",'Medium retrofit'!$AO$101,IF(F25="Scenario2PBT13",'Medium retrofit'!$AP$101,IF(F25="Scenario3PBT13",'Medium retrofit'!$AQ$101,"")))&amp;IF(F25="Scenario1PBT14",'Medium retrofit'!$AR$101,IF(F25="Scenario2PBT14",'Medium retrofit'!$AS$101,IF(F25="Scenario3PBT14",'Medium retrofit'!$AT$101,"")))&amp;IF(F25="Scenario1PBT15",'Medium retrofit'!$AU$101,IF(F25="Scenario2PBT15",'Medium retrofit'!$AV$101,IF(F25="Scenario3PBT15",'Medium retrofit'!$AW$101,"")))</f>
        <v/>
      </c>
      <c r="AB25" s="242">
        <f t="shared" si="21"/>
        <v>0</v>
      </c>
      <c r="AC25" s="247">
        <f>IFERROR('Projection_Base-case'!G25-G25,0)</f>
        <v>0</v>
      </c>
      <c r="AD25" s="123">
        <f t="shared" si="0"/>
        <v>0</v>
      </c>
      <c r="AE25" s="123">
        <f>IFERROR(100*AC25/'Projection_Base-case'!G25,0)</f>
        <v>0</v>
      </c>
      <c r="AF25" s="123">
        <f>IFERROR('Projection_Base-case'!I25-I25,0)</f>
        <v>0</v>
      </c>
      <c r="AG25" s="123">
        <f t="shared" si="1"/>
        <v>0</v>
      </c>
      <c r="AH25" s="123">
        <f>IFERROR(100*AF25/'Projection_Base-case'!I25,0)</f>
        <v>0</v>
      </c>
      <c r="AI25" s="123">
        <f>IFERROR('Projection_Base-case'!K25-K25,0)</f>
        <v>0</v>
      </c>
      <c r="AJ25" s="123">
        <f t="shared" si="2"/>
        <v>0</v>
      </c>
      <c r="AK25" s="123">
        <f>IFERROR(100*AI25/'Projection_Base-case'!K25,0)</f>
        <v>0</v>
      </c>
      <c r="AL25" s="123">
        <f>IFERROR(M25-'Projection_Base-case'!M25,0)</f>
        <v>0</v>
      </c>
      <c r="AM25" s="123">
        <f t="shared" si="3"/>
        <v>0</v>
      </c>
      <c r="AN25" s="179">
        <f>IFERROR(IF('Projection_Base-case'!N25&gt;0,100*AM25/'Projection_Base-case'!N25,100*AM25/N25),0)</f>
        <v>0</v>
      </c>
      <c r="AO25" s="245">
        <f>IFERROR('Projection_Base-case'!O25-O25,0)</f>
        <v>0</v>
      </c>
      <c r="AP25" s="123">
        <f t="shared" si="4"/>
        <v>0</v>
      </c>
      <c r="AQ25" s="123">
        <f>IFERROR(100*AO25/'Projection_Base-case'!O25,0)</f>
        <v>0</v>
      </c>
      <c r="AR25" s="123">
        <f>IFERROR('Projection_Base-case'!Q25-Q25,0)</f>
        <v>0</v>
      </c>
      <c r="AS25" s="123">
        <f t="shared" si="5"/>
        <v>0</v>
      </c>
      <c r="AT25" s="123">
        <f>IFERROR(100*AR25/'Projection_Base-case'!Q25,0)</f>
        <v>0</v>
      </c>
      <c r="AU25" s="123">
        <f>IFERROR('Projection_Base-case'!S25-S25,0)</f>
        <v>0</v>
      </c>
      <c r="AV25" s="123">
        <f t="shared" si="6"/>
        <v>0</v>
      </c>
      <c r="AW25" s="124">
        <f>IFERROR(100*AU25/'Projection_Base-case'!S25,0)</f>
        <v>0</v>
      </c>
      <c r="AX25" s="245">
        <f>IFERROR('Projection_Base-case'!U25-U25,0)</f>
        <v>0</v>
      </c>
      <c r="AY25" s="123">
        <f t="shared" si="7"/>
        <v>0</v>
      </c>
      <c r="AZ25" s="123">
        <f>IFERROR(100*AX25/'Projection_Base-case'!U25,0)</f>
        <v>0</v>
      </c>
      <c r="BA25" s="123">
        <f>IFERROR('Projection_Base-case'!W25-W25,0)</f>
        <v>0</v>
      </c>
      <c r="BB25" s="123">
        <f t="shared" si="8"/>
        <v>0</v>
      </c>
      <c r="BC25" s="123">
        <f>IFERROR(100*BA25/'Projection_Base-case'!W25,0)</f>
        <v>0</v>
      </c>
      <c r="BD25" s="123">
        <f>IFERROR('Projection_Base-case'!Y25-Y25,0)</f>
        <v>0</v>
      </c>
      <c r="BE25" s="123">
        <f t="shared" si="9"/>
        <v>0</v>
      </c>
      <c r="BF25" s="123">
        <f>IFERROR(100*BD25/'Projection_Base-case'!Y25,0)</f>
        <v>0</v>
      </c>
      <c r="BG25" s="178">
        <f t="shared" si="22"/>
        <v>0</v>
      </c>
      <c r="BH25" s="179">
        <f t="shared" si="23"/>
        <v>0</v>
      </c>
    </row>
    <row r="26" spans="1:60">
      <c r="A26" s="165">
        <v>21</v>
      </c>
      <c r="B26" s="239">
        <f>IF('Projection_Base-case'!B26&lt;&gt;"",'Projection_Base-case'!B26,0)</f>
        <v>0</v>
      </c>
      <c r="C26" s="239">
        <f>IF('Projection_Base-case'!C26&lt;&gt;"",'Projection_Base-case'!C26,0)</f>
        <v>0</v>
      </c>
      <c r="D26" s="239">
        <f>IF('Projection_Base-case'!D26&lt;&gt;"",'Projection_Base-case'!D26,0)</f>
        <v>0</v>
      </c>
      <c r="E26" s="164" t="str">
        <f>IF(AND('Résultats medium'!$AC$3="OUI",'Résultats medium'!E25&lt;&gt;""),'Résultats medium'!E25,IF(OR(D26="PBT1",D26="PBT4",D26="PBT5",D26="PBT6",D26="PBT7",D26="PBT8",D26="PBT10"),"Scenario1",IF(OR(D26="PBT3",D26="PBT9"),"Scenario3",IF(OR(D26="PBT2"),"Scenario2",""))))</f>
        <v/>
      </c>
      <c r="F26" s="240" t="str">
        <f t="shared" si="10"/>
        <v>0</v>
      </c>
      <c r="G26" s="241" t="str">
        <f>IF(F26="Scenario1PBT1",'Medium retrofit'!$E$6,IF(F26="Scenario2PBT1",'Medium retrofit'!$F$6,IF(F26="Scenario3PBT1",'Medium retrofit'!$G$6,"")))&amp;IF(F26="Scenario1PBT2",'Medium retrofit'!$H$6,IF(F26="Scenario2PBT2",'Medium retrofit'!$I$6,IF(F26="Scenario3PBT2",'Medium retrofit'!$J$6,"")))&amp;IF(F26="Scenario1PBT3",'Medium retrofit'!$K$6,IF(F26="Scenario2PBT3",'Medium retrofit'!$L$6,IF(F26="Scenario3PBT3",'Medium retrofit'!$M$6,"")))&amp;IF(F26="Scenario1PBT4",'Medium retrofit'!$N$6,IF(F26="Scenario2PBT4",'Medium retrofit'!$O$6,IF(F26="Scenario3PBT4",'Medium retrofit'!$P$6,"")))&amp;IF(F26="Scenario1PBT5",'Medium retrofit'!$Q$6,IF(F26="Scenario2PBT5",'Medium retrofit'!$R$6,IF(F26="Scenario3PBT5",'Medium retrofit'!$S$6,"")))&amp;IF(F26="Scenario1PBT6",'Medium retrofit'!$T$6,IF(F26="Scenario2PBT6",'Medium retrofit'!$U$6,IF(F26="Scenario3PBT6",'Medium retrofit'!$V$6,"")))&amp;IF(F26="Scenario1PBT7",'Medium retrofit'!$W$6,IF(F26="Scenario2PBT7",'Medium retrofit'!$X$6,IF(F26="Scenario3PBT7",'Medium retrofit'!$Y$6,"")))&amp;IF(F26="Scenario1PBT8",'Medium retrofit'!$Z$6,IF(F26="Scenario2PBT8",'Medium retrofit'!$AA$6,IF(F26="Scenario3PBT8",'Medium retrofit'!$AB$6,"")))&amp;IF(F26="Scenario1PBT9",'Medium retrofit'!$AC$6,IF(F26="Scenario2PBT9",'Medium retrofit'!$AD$6,IF(F26="Scenario3PBT9",'Medium retrofit'!$AE$6,"")))&amp;IF(F26="Scenario1PBT10",'Medium retrofit'!$AF$6,IF(F26="Scenario2PBT10",'Medium retrofit'!$AG$6,IF(F26="Scenario3PBT10",'Medium retrofit'!$AH$6,"")))&amp;IF(F26="Scenario1PBT11",'Medium retrofit'!$AI$6,IF(F26="Scenario2PBT11",'Medium retrofit'!$AJ$6,IF(F26="Scenario3PBT11",'Medium retrofit'!$AK$6,"")))&amp;IF(F26="Scenario1PBT12",'Medium retrofit'!$AL$6,IF(F26="Scenario2PBT12",'Medium retrofit'!$AM$6,IF(F26="Scenario3PBT12",'Medium retrofit'!$AN$6,"")))&amp;IF(F26="Scenario1PBT13",'Medium retrofit'!$AO$6,IF(F26="Scenario2PBT13",'Medium retrofit'!$AP$6,IF(F26="Scenario3PBT13",'Medium retrofit'!$AQ$6,"")))&amp;IF(F26="Scenario1PBT14",'Medium retrofit'!$AR$6,IF(F26="Scenario2PBT14",'Medium retrofit'!$AS$6,IF(F26="Scenario3PBT14",'Medium retrofit'!$AT$6,"")))&amp;IF(F26="Scenario1PBT15",'Medium retrofit'!$AU$6,IF(F26="Scenario2PBT15",'Medium retrofit'!$AV$6,IF(F26="Scenario3PBT15",'Medium retrofit'!$AW$6,"")))</f>
        <v/>
      </c>
      <c r="H26" s="123">
        <f t="shared" si="11"/>
        <v>0</v>
      </c>
      <c r="I26" s="239" t="str">
        <f>IF(F26="Scenario1PBT1",'Medium retrofit'!$E$16,IF(F26="Scenario2PBT1",'Medium retrofit'!$F$16,IF(F26="Scenario3PBT1",'Medium retrofit'!$G$16,"")))&amp;IF(F26="Scenario1PBT2",'Medium retrofit'!$H$16,IF(F26="Scenario2PBT2",'Medium retrofit'!$I$16,IF(F26="Scenario3PBT2",'Medium retrofit'!$J$16,"")))&amp;IF(F26="Scenario1PBT3",'Medium retrofit'!$K$16,IF(F26="Scenario2PBT3",'Medium retrofit'!$L$16,IF(F26="Scenario3PBT3",'Medium retrofit'!$M$16,"")))&amp;IF(F26="Scenario1PBT4",'Medium retrofit'!$N$16,IF(F26="Scenario2PBT4",'Medium retrofit'!$O$16,IF(F26="Scenario3PBT4",'Medium retrofit'!$P$16,"")))&amp;IF(F26="Scenario1PBT5",'Medium retrofit'!$Q$16,IF(F26="Scenario2PBT5",'Medium retrofit'!$R$16,IF(F26="Scenario3PBT5",'Medium retrofit'!$S$16,"")))&amp;IF(F26="Scenario1PBT6",'Medium retrofit'!$T$16,IF(F26="Scenario2PBT6",'Medium retrofit'!$U$16,IF(F26="Scenario3PBT6",'Medium retrofit'!$V$16,"")))&amp;IF(F26="Scenario1PBT7",'Medium retrofit'!$W$16,IF(F26="Scenario2PBT7",'Medium retrofit'!$X$16,IF(F26="Scenario3PBT7",'Medium retrofit'!$Y$16,"")))&amp;IF(F26="Scenario1PBT8",'Medium retrofit'!$Z$16,IF(F26="Scenario2PBT8",'Medium retrofit'!$AA$16,IF(F26="Scenario3PBT8",'Medium retrofit'!$AB$16,"")))&amp;IF(F26="Scenario1PBT9",'Medium retrofit'!$AC$16,IF(F26="Scenario2PBT9",'Medium retrofit'!$AD$16,IF(F26="Scenario3PBT9",'Medium retrofit'!$AE$16,"")))&amp;IF(F26="Scenario1PBT10",'Medium retrofit'!$AF$16,IF(F26="Scenario2PBT10",'Medium retrofit'!$AG$16,IF(F26="Scenario3PBT10",'Medium retrofit'!$AH$16,"")))&amp;IF(F26="Scenario1PBT11",'Medium retrofit'!$AI$16,IF(F26="Scenario2PBT11",'Medium retrofit'!$AJ$16,IF(F26="Scenario3PBT11",'Medium retrofit'!$AK$16,"")))&amp;IF(F26="Scenario1PBT12",'Medium retrofit'!$AL$16,IF(F26="Scenario2PBT12",'Medium retrofit'!$AM$16,IF(F26="Scenario3PBT12",'Medium retrofit'!$AN$16,"")))&amp;IF(F26="Scenario1PBT13",'Medium retrofit'!$AO$16,IF(F26="Scenario2PBT13",'Medium retrofit'!$AP$16,IF(F26="Scenario3PBT13",'Medium retrofit'!$AQ$16,"")))&amp;IF(F26="Scenario1PBT14",'Medium retrofit'!$AR$16,IF(F26="Scenario2PBT14",'Medium retrofit'!$AS$16,IF(F26="Scenario3PBT14",'Medium retrofit'!$AT$16,"")))&amp;IF(F26="Scenario1PBT15",'Medium retrofit'!$AU$16,IF(F26="Scenario2PBT15",'Medium retrofit'!$AV$16,IF(F26="Scenario3PBT15",'Medium retrofit'!$AW$16,"")))</f>
        <v/>
      </c>
      <c r="J26" s="123">
        <f t="shared" si="12"/>
        <v>0</v>
      </c>
      <c r="K26" s="123" t="str">
        <f>IF(F26="Scenario1PBT1",'Medium retrofit'!$E$18,IF(F26="Scenario2PBT1",'Medium retrofit'!$F$18,IF(F26="Scenario3PBT1",'Medium retrofit'!$G$18,"")))&amp;IF(F26="Scenario1PBT2",'Medium retrofit'!$H$18,IF(F26="Scenario2PBT2",'Medium retrofit'!$I$18,IF(F26="Scenario3PBT2",'Medium retrofit'!$J$18,"")))&amp;IF(F26="Scenario1PBT3",'Medium retrofit'!$K$18,IF(F26="Scenario2PBT3",'Medium retrofit'!$L$18,IF(F26="Scenario3PBT3",'Medium retrofit'!$M$18,"")))&amp;IF(F26="Scenario1PBT4",'Medium retrofit'!$N$18,IF(F26="Scenario2PBT4",'Medium retrofit'!$O$18,IF(F26="Scenario3PBT4",'Medium retrofit'!$P$18,"")))&amp;IF(F26="Scenario1PBT5",'Medium retrofit'!$Q$18,IF(F26="Scenario2PBT5",'Medium retrofit'!$R$18,IF(F26="Scenario3PBT5",'Medium retrofit'!$S$18,"")))&amp;IF(F26="Scenario1PBT6",'Medium retrofit'!$T$18,IF(F26="Scenario2PBT6",'Medium retrofit'!$U$18,IF(F26="Scenario3PBT6",'Medium retrofit'!$V$18,"")))&amp;IF(F26="Scenario1PBT7",'Medium retrofit'!$W$18,IF(F26="Scenario2PBT7",'Medium retrofit'!$X$18,IF(F26="Scenario3PBT7",'Medium retrofit'!$Y$18,"")))&amp;IF(F26="Scenario1PBT8",'Medium retrofit'!$Z$18,IF(F26="Scenario2PBT8",'Medium retrofit'!$AA$18,IF(F26="Scenario3PBT8",'Medium retrofit'!$AB$18,"")))&amp;IF(F26="Scenario1PBT9",'Medium retrofit'!$AC$18,IF(F26="Scenario2PBT9",'Medium retrofit'!$AD$18,IF(F26="Scenario3PBT9",'Medium retrofit'!$AE$18,"")))&amp;IF(F26="Scenario1PBT10",'Medium retrofit'!$AF$18,IF(F26="Scenario2PBT10",'Medium retrofit'!$AG$18,IF(F26="Scenario3PBT10",'Medium retrofit'!$AH$18,"")))&amp;IF(F26="Scenario1PBT11",'Medium retrofit'!$AI$18,IF(F26="Scenario2PBT11",'Medium retrofit'!$AJ$18,IF(F26="Scenario3PBT11",'Medium retrofit'!$AK$18,"")))&amp;IF(F26="Scenario1PBT12",'Medium retrofit'!$AL$18,IF(F26="Scenario2PBT12",'Medium retrofit'!$AM$18,IF(F26="Scenario3PBT12",'Medium retrofit'!$AN$18,"")))&amp;IF(F26="Scenario1PBT13",'Medium retrofit'!$AO$18,IF(F26="Scenario2PBT13",'Medium retrofit'!$AP$18,IF(F26="Scenario3PBT13",'Medium retrofit'!$AQ$18,"")))&amp;IF(F26="Scenario1PBT14",'Medium retrofit'!$AR$18,IF(F26="Scenario2PBT14",'Medium retrofit'!$AS$18,IF(F26="Scenario3PBT14",'Medium retrofit'!$AT$18,"")))&amp;IF(F26="Scenario1PBT15",'Medium retrofit'!$AU$18,IF(F26="Scenario2PBT15",'Medium retrofit'!$AV$18,IF(F26="Scenario3PBT15",'Medium retrofit'!$AW$18,"")))</f>
        <v/>
      </c>
      <c r="L26" s="123">
        <f t="shared" si="13"/>
        <v>0</v>
      </c>
      <c r="M26" s="123" t="str">
        <f>IF(F26="Scenario1PBT1",'Medium retrofit'!$E$20,IF(F26="Scenario2PBT1",'Medium retrofit'!$F$20,IF(F26="Scenario3PBT1",'Medium retrofit'!$G$20,"")))&amp;IF(F26="Scenario1PBT2",'Medium retrofit'!$H$20,IF(F26="Scenario2PBT2",'Medium retrofit'!$I$20,IF(F26="Scenario3PBT2",'Medium retrofit'!$J$20,"")))&amp;IF(F26="Scenario1PBT3",'Medium retrofit'!$K$20,IF(F26="Scenario2PBT3",'Medium retrofit'!$L$20,IF(F26="Scenario3PBT3",'Medium retrofit'!$M$20,"")))&amp;IF(F26="Scenario1PBT4",'Medium retrofit'!$N$20,IF(F26="Scenario2PBT4",'Medium retrofit'!$O$20,IF(F26="Scenario3PBT4",'Medium retrofit'!$P$20,"")))&amp;IF(F26="Scenario1PBT5",'Medium retrofit'!$Q$20,IF(F26="Scenario2PBT5",'Medium retrofit'!$R$20,IF(F26="Scenario3PBT5",'Medium retrofit'!$S$20,"")))&amp;IF(F26="Scenario1PBT6",'Medium retrofit'!$T$20,IF(F26="Scenario2PBT6",'Medium retrofit'!$U$20,IF(F26="Scenario3PBT6",'Medium retrofit'!$V$20,"")))&amp;IF(F26="Scenario1PBT7",'Medium retrofit'!$W$20,IF(F26="Scenario2PBT7",'Medium retrofit'!$X$20,IF(F26="Scenario3PBT7",'Medium retrofit'!$Y$20,"")))&amp;IF(F26="Scenario1PBT8",'Medium retrofit'!$Z$20,IF(F26="Scenario2PBT8",'Medium retrofit'!$AA$20,IF(F26="Scenario3PBT8",'Medium retrofit'!$AB$20,"")))&amp;IF(F26="Scenario1PBT9",'Medium retrofit'!$AC$20,IF(F26="Scenario2PBT9",'Medium retrofit'!$AD$20,IF(F26="Scenario3PBT9",'Medium retrofit'!$AE$20,"")))&amp;IF(F26="Scenario1PBT10",'Medium retrofit'!$AF$20,IF(F26="Scenario2PBT10",'Medium retrofit'!$AG$20,IF(F26="Scenario3PBT10",'Medium retrofit'!$AH$20,"")))&amp;IF(F26="Scenario1PBT11",'Medium retrofit'!$AI$20,IF(F26="Scenario2PBT11",'Medium retrofit'!$AJ$20,IF(F26="Scenario3PBT11",'Medium retrofit'!$AK$20,"")))&amp;IF(F26="Scenario1PBT12",'Medium retrofit'!$AL$20,IF(F26="Scenario2PBT12",'Medium retrofit'!$AM$20,IF(F26="Scenario3PBT12",'Medium retrofit'!$AN$20,"")))&amp;IF(F26="Scenario1PBT13",'Medium retrofit'!$AO$20,IF(F26="Scenario2PBT13",'Medium retrofit'!$AP$20,IF(F26="Scenario3PBT13",'Medium retrofit'!$AQ$20,"")))&amp;IF(F26="Scenario1PBT14",'Medium retrofit'!$AR$20,IF(F26="Scenario2PBT14",'Medium retrofit'!$AS$20,IF(F26="Scenario3PBT14",'Medium retrofit'!$AT$20,"")))&amp;IF(F26="Scenario1PBT15",'Medium retrofit'!$AU$20,IF(F26="Scenario2PBT15",'Medium retrofit'!$AV$20,IF(F26="Scenario3PBT15",'Medium retrofit'!$AW$20,"")))</f>
        <v/>
      </c>
      <c r="N26" s="124">
        <f t="shared" si="14"/>
        <v>0</v>
      </c>
      <c r="O26" s="245" t="str">
        <f>IF(F26="Scenario1PBT1",'Medium retrofit'!$E$23,IF(F26="Scenario2PBT1",'Medium retrofit'!$F$23,IF(F26="Scenario3PBT1",'Medium retrofit'!$G$23,"")))&amp;IF(F26="Scenario1PBT2",'Medium retrofit'!$H$23,IF(F26="Scenario2PBT2",'Medium retrofit'!$I$23,IF(F26="Scenario3PBT2",'Medium retrofit'!$J$23,"")))&amp;IF(F26="Scenario1PBT3",'Medium retrofit'!$K$23,IF(F26="Scenario2PBT3",'Medium retrofit'!$L$23,IF(F26="Scenario3PBT3",'Medium retrofit'!$M$23,"")))&amp;IF(F26="Scenario1PBT4",'Medium retrofit'!$N$23,IF(F26="Scenario2PBT4",'Medium retrofit'!$O$23,IF(F26="Scenario3PBT4",'Medium retrofit'!$P$23,"")))&amp;IF(F26="Scenario1PBT5",'Medium retrofit'!$Q$23,IF(F26="Scenario2PBT5",'Medium retrofit'!$R$23,IF(F26="Scenario3PBT5",'Medium retrofit'!$S$23,"")))&amp;IF(F26="Scenario1PBT6",'Medium retrofit'!$T$23,IF(F26="Scenario2PBT6",'Medium retrofit'!$U$23,IF(F26="Scenario3PBT6",'Medium retrofit'!$V$23,"")))&amp;IF(F26="Scenario1PBT7",'Medium retrofit'!$W$23,IF(F26="Scenario2PBT7",'Medium retrofit'!$X$23,IF(F26="Scenario3PBT7",'Medium retrofit'!$Y$23,"")))&amp;IF(F26="Scenario1PBT8",'Medium retrofit'!$Z$23,IF(F26="Scenario2PBT8",'Medium retrofit'!$AA$23,IF(F26="Scenario3PBT8",'Medium retrofit'!$AB$23,"")))&amp;IF(F26="Scenario1PBT9",'Medium retrofit'!$AC$23,IF(F26="Scenario2PBT9",'Medium retrofit'!$AD$23,IF(F26="Scenario3PBT9",'Medium retrofit'!$AE$23,"")))&amp;IF(F26="Scenario1PBT10",'Medium retrofit'!$AF$23,IF(F26="Scenario2PBT10",'Medium retrofit'!$AG$23,IF(F26="Scenario3PBT10",'Medium retrofit'!$AH$23,"")))&amp;IF(F26="Scenario1PBT11",'Medium retrofit'!$AI$23,IF(F26="Scenario2PBT11",'Medium retrofit'!$AJ$23,IF(F26="Scenario3PBT11",'Medium retrofit'!$AK$23,"")))&amp;IF(F26="Scenario1PBT12",'Medium retrofit'!$AL$23,IF(F26="Scenario2PBT12",'Medium retrofit'!$AM$23,IF(F26="Scenario3PBT12",'Medium retrofit'!$AN$23,"")))&amp;IF(F26="Scenario1PBT13",'Medium retrofit'!$AO$23,IF(F26="Scenario2PBT13",'Medium retrofit'!$AP$23,IF(F26="Scenario3PBT13",'Medium retrofit'!$AQ$23,"")))&amp;IF(F26="Scenario1PBT14",'Medium retrofit'!$AR$23,IF(F26="Scenario2PBT14",'Medium retrofit'!$AS$23,IF(F26="Scenario3PBT14",'Medium retrofit'!$AT$23,"")))&amp;IF(F26="Scenario1PBT15",'Medium retrofit'!$AU$23,IF(F26="Scenario2PBT15",'Medium retrofit'!$AV$23,IF(F26="Scenario3PBT15",'Medium retrofit'!$AW$23,"")))</f>
        <v/>
      </c>
      <c r="P26" s="123">
        <f t="shared" si="15"/>
        <v>0</v>
      </c>
      <c r="Q26" s="123" t="str">
        <f>IF(F26="Scenario1PBT1",'Medium retrofit'!$E$25,IF(F26="Scenario2PBT1",'Medium retrofit'!$F$25,IF(F26="Scenario3PBT1",'Medium retrofit'!$G$25,"")))&amp;IF(F26="Scenario1PBT2",'Medium retrofit'!$H$25,IF(F26="Scenario2PBT2",'Medium retrofit'!$I$25,IF(F26="Scenario3PBT2",'Medium retrofit'!$J$25,"")))&amp;IF(F26="Scenario1PBT3",'Medium retrofit'!$K$25,IF(F26="Scenario2PBT3",'Medium retrofit'!$L$25,IF(F26="Scenario3PBT3",'Medium retrofit'!$M$25,"")))&amp;IF(F26="Scenario1PBT4",'Medium retrofit'!$N$25,IF(F26="Scenario2PBT4",'Medium retrofit'!$O$25,IF(F26="Scenario3PBT4",'Medium retrofit'!$P$25,"")))&amp;IF(F26="Scenario1PBT5",'Medium retrofit'!$Q$25,IF(F26="Scenario2PBT5",'Medium retrofit'!$R$25,IF(F26="Scenario3PBT5",'Medium retrofit'!$S$25,"")))&amp;IF(F26="Scenario1PBT6",'Medium retrofit'!$T$25,IF(F26="Scenario2PBT6",'Medium retrofit'!$U$25,IF(F26="Scenario3PBT6",'Medium retrofit'!$V$25,"")))&amp;IF(F26="Scenario1PBT7",'Medium retrofit'!$W$25,IF(F26="Scenario2PBT7",'Medium retrofit'!$X$25,IF(F26="Scenario3PBT7",'Medium retrofit'!$Y$25,"")))&amp;IF(F26="Scenario1PBT8",'Medium retrofit'!$Z$25,IF(F26="Scenario2PBT8",'Medium retrofit'!$AA$25,IF(F26="Scenario3PBT8",'Medium retrofit'!$AB$25,"")))&amp;IF(F26="Scenario1PBT9",'Medium retrofit'!$AC$25,IF(F26="Scenario2PBT9",'Medium retrofit'!$AD$25,IF(F26="Scenario3PBT9",'Medium retrofit'!$AE$25,"")))&amp;IF(F26="Scenario1PBT10",'Medium retrofit'!$AF$25,IF(F26="Scenario2PBT10",'Medium retrofit'!$AG$25,IF(F26="Scenario3PBT10",'Medium retrofit'!$AH$25,"")))&amp;IF(F26="Scenario1PBT11",'Medium retrofit'!$AI$25,IF(F26="Scenario2PBT11",'Medium retrofit'!$AJ$25,IF(F26="Scenario3PBT11",'Medium retrofit'!$AK$25,"")))&amp;IF(F26="Scenario1PBT12",'Medium retrofit'!$AL$25,IF(F26="Scenario2PBT12",'Medium retrofit'!$AM$25,IF(F26="Scenario3PBT12",'Medium retrofit'!$AN$25,"")))&amp;IF(F26="Scenario1PBT13",'Medium retrofit'!$AO$25,IF(F26="Scenario2PBT13",'Medium retrofit'!$AP$25,IF(F26="Scenario3PBT13",'Medium retrofit'!$AQ$25,"")))&amp;IF(F26="Scenario1PBT14",'Medium retrofit'!$AR$25,IF(F26="Scenario2PBT14",'Medium retrofit'!$AS$25,IF(F26="Scenario3PBT14",'Medium retrofit'!$AT$25,"")))&amp;IF(F26="Scenario1PBT15",'Medium retrofit'!$AU$25,IF(F26="Scenario2PBT15",'Medium retrofit'!$AV$25,IF(F26="Scenario3PBT15",'Medium retrofit'!$AW$25,"")))</f>
        <v/>
      </c>
      <c r="R26" s="123">
        <f t="shared" si="16"/>
        <v>0</v>
      </c>
      <c r="S26" s="123" t="str">
        <f>IF(F26="Scenario1PBT1",'Medium retrofit'!$E$27,IF(F26="Scenario2PBT1",'Medium retrofit'!$F$27,IF(F26="Scenario3PBT1",'Medium retrofit'!$G$27,"")))&amp;IF(F26="Scenario1PBT2",'Medium retrofit'!$H$27,IF(F26="Scenario2PBT2",'Medium retrofit'!$I$27,IF(F26="Scenario3PBT2",'Medium retrofit'!$J$27,"")))&amp;IF(F26="Scenario1PBT3",'Medium retrofit'!$K$27,IF(F26="Scenario2PBT3",'Medium retrofit'!$L$27,IF(F26="Scenario3PBT3",'Medium retrofit'!$M$27,"")))&amp;IF(F26="Scenario1PBT4",'Medium retrofit'!$N$27,IF(F26="Scenario2PBT4",'Medium retrofit'!$O$27,IF(F26="Scenario3PBT4",'Medium retrofit'!$P$27,"")))&amp;IF(F26="Scenario1PBT5",'Medium retrofit'!$Q$27,IF(F26="Scenario2PBT5",'Medium retrofit'!$R$27,IF(F26="Scenario3PBT5",'Medium retrofit'!$S$27,"")))&amp;IF(F26="Scenario1PBT6",'Medium retrofit'!$T$27,IF(F26="Scenario2PBT6",'Medium retrofit'!$U$27,IF(F26="Scenario3PBT6",'Medium retrofit'!$V$27,"")))&amp;IF(F26="Scenario1PBT7",'Medium retrofit'!$W$27,IF(F26="Scenario2PBT7",'Medium retrofit'!$X$27,IF(F26="Scenario3PBT7",'Medium retrofit'!$Y$27,"")))&amp;IF(F26="Scenario1PBT8",'Medium retrofit'!$Z$27,IF(F26="Scenario2PBT8",'Medium retrofit'!$AA$27,IF(F26="Scenario3PBT8",'Medium retrofit'!$AB$27,"")))&amp;IF(F26="Scenario1PBT9",'Medium retrofit'!$AC$27,IF(F26="Scenario2PBT9",'Medium retrofit'!$AD$27,IF(F26="Scenario3PBT9",'Medium retrofit'!$AE$27,"")))&amp;IF(F26="Scenario1PBT10",'Medium retrofit'!$AF$27,IF(F26="Scenario2PBT10",'Medium retrofit'!$AG$27,IF(F26="Scenario3PBT10",'Medium retrofit'!$AH$27,"")))&amp;IF(F26="Scenario1PBT11",'Medium retrofit'!$AI$27,IF(F26="Scenario2PBT11",'Medium retrofit'!$AJ$27,IF(F26="Scenario3PBT11",'Medium retrofit'!$AK$27,"")))&amp;IF(F26="Scenario1PBT12",'Medium retrofit'!$AL$27,IF(F26="Scenario2PBT12",'Medium retrofit'!$AM$27,IF(F26="Scenario3PBT12",'Medium retrofit'!$AN$27,"")))&amp;IF(F26="Scenario1PBT13",'Medium retrofit'!$AO$27,IF(F26="Scenario2PBT13",'Medium retrofit'!$AP$27,IF(F26="Scenario3PBT13",'Medium retrofit'!$AQ$27,"")))&amp;IF(F26="Scenario1PBT14",'Medium retrofit'!$AR$27,IF(F26="Scenario2PBT14",'Medium retrofit'!$AS$27,IF(F26="Scenario3PBT14",'Medium retrofit'!$AT$27,"")))&amp;IF(F26="Scenario1PBT15",'Medium retrofit'!$AU$27,IF(F26="Scenario2PBT15",'Medium retrofit'!$AV$27,IF(F26="Scenario3PBT15",'Medium retrofit'!$AW$27,"")))</f>
        <v/>
      </c>
      <c r="T26" s="246">
        <f t="shared" si="17"/>
        <v>0</v>
      </c>
      <c r="U26" s="245" t="str">
        <f>IF(F26="Scenario1PBT1",'Medium retrofit'!$E$38,IF(F26="Scenario2PBT1",'Medium retrofit'!$F$38,IF(F26="Scenario3PBT1",'Medium retrofit'!$G$38,"")))&amp;IF(F26="Scenario1PBT2",'Medium retrofit'!$H$38,IF(F26="Scenario2PBT2",'Medium retrofit'!$I$38,IF(F26="Scenario3PBT2",'Medium retrofit'!$J$38,"")))&amp;IF(F26="Scenario1PBT3",'Medium retrofit'!$K$38,IF(F26="Scenario2PBT3",'Medium retrofit'!$L$38,IF(F26="Scenario3PBT3",'Medium retrofit'!$M$38,"")))&amp;IF(F26="Scenario1PBT4",'Medium retrofit'!$N$38,IF(F26="Scenario2PBT4",'Medium retrofit'!$O$38,IF(F26="Scenario3PBT4",'Medium retrofit'!$P$38,"")))&amp;IF(F26="Scenario1PBT5",'Medium retrofit'!$Q$38,IF(F26="Scenario2PBT5",'Medium retrofit'!$R$38,IF(F26="Scenario3PBT5",'Medium retrofit'!$S$38,"")))&amp;IF(F26="Scenario1PBT6",'Medium retrofit'!$T$38,IF(F26="Scenario2PBT6",'Medium retrofit'!$U$38,IF(F26="Scenario3PBT6",'Medium retrofit'!$V$38,"")))&amp;IF(F26="Scenario1PBT7",'Medium retrofit'!$W$38,IF(F26="Scenario2PBT7",'Medium retrofit'!$X$38,IF(F26="Scenario3PBT7",'Medium retrofit'!$Y$38,"")))&amp;IF(F26="Scenario1PBT8",'Medium retrofit'!$Z$38,IF(F26="Scenario2PBT8",'Medium retrofit'!$AA$38,IF(F26="Scenario3PBT8",'Medium retrofit'!$AB$38,"")))&amp;IF(F26="Scenario1PBT9",'Medium retrofit'!$AC$38,IF(F26="Scenario2PBT9",'Medium retrofit'!$AD$38,IF(F26="Scenario3PBT9",'Medium retrofit'!$AE$38,"")))&amp;IF(F26="Scenario1PBT10",'Medium retrofit'!$AF$38,IF(F26="Scenario2PBT10",'Medium retrofit'!$AG$38,IF(F26="Scenario3PBT10",'Medium retrofit'!$AH$38,"")))&amp;IF(F26="Scenario1PBT11",'Medium retrofit'!$AI$38,IF(F26="Scenario2PBT11",'Medium retrofit'!$AJ$38,IF(F26="Scenario3PBT11",'Medium retrofit'!$AK$38,"")))&amp;IF(F26="Scenario1PBT12",'Medium retrofit'!$AL$38,IF(F26="Scenario2PBT12",'Medium retrofit'!$AM$38,IF(F26="Scenario3PBT12",'Medium retrofit'!$AN$38,"")))&amp;IF(F26="Scenario1PBT13",'Medium retrofit'!$AO$38,IF(F26="Scenario2PBT13",'Medium retrofit'!$AP$38,IF(F26="Scenario3PBT13",'Medium retrofit'!$AQ$38,"")))&amp;IF(F26="Scenario1PBT14",'Medium retrofit'!$AR$38,IF(F26="Scenario2PBT14",'Medium retrofit'!$AS$38,IF(F26="Scenario3PBT14",'Medium retrofit'!$AT$38,"")))&amp;IF(F26="Scenario1PBT15",'Medium retrofit'!$AU$38,IF(F26="Scenario2PBT15",'Medium retrofit'!$AV$38,IF(F26="Scenario3PBT15",'Medium retrofit'!$AW$38,"")))</f>
        <v/>
      </c>
      <c r="V26" s="123">
        <f t="shared" si="18"/>
        <v>0</v>
      </c>
      <c r="W26" s="123" t="str">
        <f>IF(F26="Scenario1PBT1",'Medium retrofit'!$E$40,IF(F26="Scenario2PBT1",'Medium retrofit'!$F$40,IF(F26="Scenario3PBT1",'Medium retrofit'!$G$40,"")))&amp;IF(F26="Scenario1PBT2",'Medium retrofit'!$H$40,IF(F26="Scenario2PBT2",'Medium retrofit'!$I$40,IF(F26="Scenario3PBT2",'Medium retrofit'!$J$40,"")))&amp;IF(F26="Scenario1PBT3",'Medium retrofit'!$K$40,IF(F26="Scenario2PBT3",'Medium retrofit'!$L$40,IF(F26="Scenario3PBT3",'Medium retrofit'!$M$40,"")))&amp;IF(F26="Scenario1PBT4",'Medium retrofit'!$N$40,IF(F26="Scenario2PBT4",'Medium retrofit'!$O$40,IF(F26="Scenario3PBT4",'Medium retrofit'!$P$40,"")))&amp;IF(F26="Scenario1PBT5",'Medium retrofit'!$Q$40,IF(F26="Scenario2PBT5",'Medium retrofit'!$R$40,IF(F26="Scenario3PBT5",'Medium retrofit'!$S$40,"")))&amp;IF(F26="Scenario1PBT6",'Medium retrofit'!$T$40,IF(F26="Scenario2PBT6",'Medium retrofit'!$U$40,IF(F26="Scenario3PBT6",'Medium retrofit'!$V$40,"")))&amp;IF(F26="Scenario1PBT7",'Medium retrofit'!$W$40,IF(F26="Scenario2PBT7",'Medium retrofit'!$X$40,IF(F26="Scenario3PBT7",'Medium retrofit'!$Y$40,"")))&amp;IF(F26="Scenario1PBT8",'Medium retrofit'!$Z$40,IF(F26="Scenario2PBT8",'Medium retrofit'!$AA$40,IF(F26="Scenario3PBT8",'Medium retrofit'!$AB$40,"")))&amp;IF(F26="Scenario1PBT9",'Medium retrofit'!$AC$40,IF(F26="Scenario2PBT9",'Medium retrofit'!$AD$40,IF(F26="Scenario3PBT9",'Medium retrofit'!$AE$40,"")))&amp;IF(F26="Scenario1PBT10",'Medium retrofit'!$AF$40,IF(F26="Scenario2PBT10",'Medium retrofit'!$AG$40,IF(F26="Scenario3PBT10",'Medium retrofit'!$AH$40,"")))&amp;IF(F26="Scenario1PBT11",'Medium retrofit'!$AI$40,IF(F26="Scenario2PBT11",'Medium retrofit'!$AJ$40,IF(F26="Scenario3PBT11",'Medium retrofit'!$AK$40,"")))&amp;IF(F26="Scenario1PBT12",'Medium retrofit'!$AL$40,IF(F26="Scenario2PBT12",'Medium retrofit'!$AM$40,IF(F26="Scenario3PBT12",'Medium retrofit'!$AN$40,"")))&amp;IF(F26="Scenario1PBT13",'Medium retrofit'!$AO$40,IF(F26="Scenario2PBT13",'Medium retrofit'!$AP$40,IF(F26="Scenario3PBT13",'Medium retrofit'!$AQ$40,"")))&amp;IF(F26="Scenario1PBT14",'Medium retrofit'!$AR$40,IF(F26="Scenario2PBT14",'Medium retrofit'!$AS$40,IF(F26="Scenario3PBT14",'Medium retrofit'!$AT$40,"")))&amp;IF(F26="Scenario1PBT15",'Medium retrofit'!$AU$40,IF(F26="Scenario2PBT15",'Medium retrofit'!$AV$40,IF(F26="Scenario3PBT15",'Medium retrofit'!$AW$40,"")))</f>
        <v/>
      </c>
      <c r="X26" s="123">
        <f t="shared" si="19"/>
        <v>0</v>
      </c>
      <c r="Y26" s="123" t="str">
        <f>IF(F26="Scenario1PBT1",'Medium retrofit'!$E$42,IF(F26="Scenario2PBT1",'Medium retrofit'!$F$42,IF(F26="Scenario3PBT1",'Medium retrofit'!$G$42,"")))&amp;IF(F26="Scenario1PBT2",'Medium retrofit'!$H$42,IF(F26="Scenario2PBT2",'Medium retrofit'!$I$42,IF(F26="Scenario3PBT2",'Medium retrofit'!$J$42,"")))&amp;IF(F26="Scenario1PBT3",'Medium retrofit'!$K$42,IF(F26="Scenario2PBT3",'Medium retrofit'!$L$42,IF(F26="Scenario3PBT3",'Medium retrofit'!$M$42,"")))&amp;IF(F26="Scenario1PBT4",'Medium retrofit'!$N$42,IF(F26="Scenario2PBT4",'Medium retrofit'!$O$42,IF(F26="Scenario3PBT4",'Medium retrofit'!$P$42,"")))&amp;IF(F26="Scenario1PBT5",'Medium retrofit'!$Q$42,IF(F26="Scenario2PBT5",'Medium retrofit'!$R$42,IF(F26="Scenario3PBT5",'Medium retrofit'!$S$42,"")))&amp;IF(F26="Scenario1PBT6",'Medium retrofit'!$T$42,IF(F26="Scenario2PBT6",'Medium retrofit'!$U$42,IF(F26="Scenario3PBT6",'Medium retrofit'!$V$42,"")))&amp;IF(F26="Scenario1PBT7",'Medium retrofit'!$W$42,IF(F26="Scenario2PBT7",'Medium retrofit'!$X$42,IF(F26="Scenario3PBT7",'Medium retrofit'!$Y$42,"")))&amp;IF(F26="Scenario1PBT8",'Medium retrofit'!$Z$42,IF(F26="Scenario2PBT8",'Medium retrofit'!$AA$42,IF(F26="Scenario3PBT8",'Medium retrofit'!$AB$42,"")))&amp;IF(F26="Scenario1PBT9",'Medium retrofit'!$AC$42,IF(F26="Scenario2PBT9",'Medium retrofit'!$AD$42,IF(F26="Scenario3PBT9",'Medium retrofit'!$AE$42,"")))&amp;IF(F26="Scenario1PBT10",'Medium retrofit'!$AF$42,IF(F26="Scenario2PBT10",'Medium retrofit'!$AG$42,IF(F26="Scenario3PBT10",'Medium retrofit'!$AH$42,"")))&amp;IF(F26="Scenario1PBT11",'Medium retrofit'!$AI$42,IF(F26="Scenario2PBT11",'Medium retrofit'!$AJ$42,IF(F26="Scenario3PBT11",'Medium retrofit'!$AK$42,"")))&amp;IF(F26="Scenario1PBT12",'Medium retrofit'!$AL$42,IF(F26="Scenario2PBT12",'Medium retrofit'!$AM$42,IF(F26="Scenario3PBT12",'Medium retrofit'!$AN$42,"")))&amp;IF(F26="Scenario1PBT13",'Medium retrofit'!$AO$42,IF(F26="Scenario2PBT13",'Medium retrofit'!$AP$42,IF(F26="Scenario3PBT13",'Medium retrofit'!$AQ$42,"")))&amp;IF(F26="Scenario1PBT14",'Medium retrofit'!$AR$42,IF(F26="Scenario2PBT14",'Medium retrofit'!$AS$42,IF(F26="Scenario3PBT14",'Medium retrofit'!$AT$42,"")))&amp;IF(F26="Scenario1PBT15",'Medium retrofit'!$AU$42,IF(F26="Scenario2PBT15",'Medium retrofit'!$AV$42,IF(F26="Scenario3PBT15",'Medium retrofit'!$AW$42,"")))</f>
        <v/>
      </c>
      <c r="Z26" s="123">
        <f t="shared" si="20"/>
        <v>0</v>
      </c>
      <c r="AA26" s="239" t="str">
        <f>IF(F26="Scenario1PBT1",'Medium retrofit'!$E$101,IF(F26="Scenario2PBT1",'Medium retrofit'!$F$101,IF(F26="Scenario3PBT1",'Medium retrofit'!$G$101,"")))&amp;IF(F26="Scenario1PBT2",'Medium retrofit'!$H$101,IF(F26="Scenario2PBT2",'Medium retrofit'!$I$101,IF(F26="Scenario3PBT2",'Medium retrofit'!$J$101,"")))&amp;IF(F26="Scenario1PBT3",'Medium retrofit'!$K$101,IF(F26="Scenario2PBT3",'Medium retrofit'!$L$101,IF(F26="Scenario3PBT3",'Medium retrofit'!$M$101,"")))&amp;IF(F26="Scenario1PBT4",'Medium retrofit'!$N$101,IF(F26="Scenario2PBT4",'Medium retrofit'!$O$101,IF(F26="Scenario3PBT4",'Medium retrofit'!$P$101,"")))&amp;IF(F26="Scenario1PBT5",'Medium retrofit'!$Q$101,IF(F26="Scenario2PBT5",'Medium retrofit'!$R$101,IF(F26="Scenario3PBT5",'Medium retrofit'!$S$101,"")))&amp;IF(F26="Scenario1PBT6",'Medium retrofit'!$T$101,IF(F26="Scenario2PBT6",'Medium retrofit'!$U$101,IF(F26="Scenario3PBT6",'Medium retrofit'!$V$101,"")))&amp;IF(F26="Scenario1PBT7",'Medium retrofit'!$W$101,IF(F26="Scenario2PBT7",'Medium retrofit'!$X$101,IF(F26="Scenario3PBT7",'Medium retrofit'!$Y$101,"")))&amp;IF(F26="Scenario1PBT8",'Medium retrofit'!$Z$101,IF(F26="Scenario2PBT8",'Medium retrofit'!$AA$101,IF(F26="Scenario3PBT8",'Medium retrofit'!$AB$101,"")))&amp;IF(F26="Scenario1PBT9",'Medium retrofit'!$AC$101,IF(F26="Scenario2PBT9",'Medium retrofit'!$AD$101,IF(F26="Scenario3PBT9",'Medium retrofit'!$AE$101,"")))&amp;IF(F26="Scenario1PBT10",'Medium retrofit'!$AF$101,IF(F26="Scenario2PBT10",'Medium retrofit'!$AG$101,IF(F26="Scenario3PBT10",'Medium retrofit'!$AH$101,"")))&amp;IF(F26="Scenario1PBT11",'Medium retrofit'!$AI$101,IF(F26="Scenario2PBT11",'Medium retrofit'!$AJ$101,IF(F26="Scenario3PBT11",'Medium retrofit'!$AK$101,"")))&amp;IF(F26="Scenario1PBT12",'Medium retrofit'!$AL$101,IF(F26="Scenario2PBT12",'Medium retrofit'!$AM$101,IF(F26="Scenario3PBT12",'Medium retrofit'!$AN$101,"")))&amp;IF(F26="Scenario1PBT13",'Medium retrofit'!$AO$101,IF(F26="Scenario2PBT13",'Medium retrofit'!$AP$101,IF(F26="Scenario3PBT13",'Medium retrofit'!$AQ$101,"")))&amp;IF(F26="Scenario1PBT14",'Medium retrofit'!$AR$101,IF(F26="Scenario2PBT14",'Medium retrofit'!$AS$101,IF(F26="Scenario3PBT14",'Medium retrofit'!$AT$101,"")))&amp;IF(F26="Scenario1PBT15",'Medium retrofit'!$AU$101,IF(F26="Scenario2PBT15",'Medium retrofit'!$AV$101,IF(F26="Scenario3PBT15",'Medium retrofit'!$AW$101,"")))</f>
        <v/>
      </c>
      <c r="AB26" s="242">
        <f t="shared" si="21"/>
        <v>0</v>
      </c>
      <c r="AC26" s="247">
        <f>IFERROR('Projection_Base-case'!G26-G26,0)</f>
        <v>0</v>
      </c>
      <c r="AD26" s="123">
        <f t="shared" si="0"/>
        <v>0</v>
      </c>
      <c r="AE26" s="123">
        <f>IFERROR(100*AC26/'Projection_Base-case'!G26,0)</f>
        <v>0</v>
      </c>
      <c r="AF26" s="123">
        <f>IFERROR('Projection_Base-case'!I26-I26,0)</f>
        <v>0</v>
      </c>
      <c r="AG26" s="123">
        <f t="shared" si="1"/>
        <v>0</v>
      </c>
      <c r="AH26" s="123">
        <f>IFERROR(100*AF26/'Projection_Base-case'!I26,0)</f>
        <v>0</v>
      </c>
      <c r="AI26" s="123">
        <f>IFERROR('Projection_Base-case'!K26-K26,0)</f>
        <v>0</v>
      </c>
      <c r="AJ26" s="123">
        <f t="shared" si="2"/>
        <v>0</v>
      </c>
      <c r="AK26" s="123">
        <f>IFERROR(100*AI26/'Projection_Base-case'!K26,0)</f>
        <v>0</v>
      </c>
      <c r="AL26" s="123">
        <f>IFERROR(M26-'Projection_Base-case'!M26,0)</f>
        <v>0</v>
      </c>
      <c r="AM26" s="123">
        <f t="shared" si="3"/>
        <v>0</v>
      </c>
      <c r="AN26" s="179">
        <f>IFERROR(IF('Projection_Base-case'!N26&gt;0,100*AM26/'Projection_Base-case'!N26,100*AM26/N26),0)</f>
        <v>0</v>
      </c>
      <c r="AO26" s="245">
        <f>IFERROR('Projection_Base-case'!O26-O26,0)</f>
        <v>0</v>
      </c>
      <c r="AP26" s="123">
        <f t="shared" si="4"/>
        <v>0</v>
      </c>
      <c r="AQ26" s="123">
        <f>IFERROR(100*AO26/'Projection_Base-case'!O26,0)</f>
        <v>0</v>
      </c>
      <c r="AR26" s="123">
        <f>IFERROR('Projection_Base-case'!Q26-Q26,0)</f>
        <v>0</v>
      </c>
      <c r="AS26" s="123">
        <f t="shared" si="5"/>
        <v>0</v>
      </c>
      <c r="AT26" s="123">
        <f>IFERROR(100*AR26/'Projection_Base-case'!Q26,0)</f>
        <v>0</v>
      </c>
      <c r="AU26" s="123">
        <f>IFERROR('Projection_Base-case'!S26-S26,0)</f>
        <v>0</v>
      </c>
      <c r="AV26" s="123">
        <f t="shared" si="6"/>
        <v>0</v>
      </c>
      <c r="AW26" s="124">
        <f>IFERROR(100*AU26/'Projection_Base-case'!S26,0)</f>
        <v>0</v>
      </c>
      <c r="AX26" s="245">
        <f>IFERROR('Projection_Base-case'!U26-U26,0)</f>
        <v>0</v>
      </c>
      <c r="AY26" s="123">
        <f t="shared" si="7"/>
        <v>0</v>
      </c>
      <c r="AZ26" s="123">
        <f>IFERROR(100*AX26/'Projection_Base-case'!U26,0)</f>
        <v>0</v>
      </c>
      <c r="BA26" s="123">
        <f>IFERROR('Projection_Base-case'!W26-W26,0)</f>
        <v>0</v>
      </c>
      <c r="BB26" s="123">
        <f t="shared" si="8"/>
        <v>0</v>
      </c>
      <c r="BC26" s="123">
        <f>IFERROR(100*BA26/'Projection_Base-case'!W26,0)</f>
        <v>0</v>
      </c>
      <c r="BD26" s="123">
        <f>IFERROR('Projection_Base-case'!Y26-Y26,0)</f>
        <v>0</v>
      </c>
      <c r="BE26" s="123">
        <f t="shared" si="9"/>
        <v>0</v>
      </c>
      <c r="BF26" s="123">
        <f>IFERROR(100*BD26/'Projection_Base-case'!Y26,0)</f>
        <v>0</v>
      </c>
      <c r="BG26" s="178">
        <f t="shared" si="22"/>
        <v>0</v>
      </c>
      <c r="BH26" s="179">
        <f t="shared" si="23"/>
        <v>0</v>
      </c>
    </row>
    <row r="27" spans="1:60">
      <c r="A27" s="165">
        <v>22</v>
      </c>
      <c r="B27" s="239">
        <f>IF('Projection_Base-case'!B27&lt;&gt;"",'Projection_Base-case'!B27,0)</f>
        <v>0</v>
      </c>
      <c r="C27" s="239">
        <f>IF('Projection_Base-case'!C27&lt;&gt;"",'Projection_Base-case'!C27,0)</f>
        <v>0</v>
      </c>
      <c r="D27" s="239">
        <f>IF('Projection_Base-case'!D27&lt;&gt;"",'Projection_Base-case'!D27,0)</f>
        <v>0</v>
      </c>
      <c r="E27" s="164" t="str">
        <f>IF(AND('Résultats medium'!$AC$3="OUI",'Résultats medium'!E26&lt;&gt;""),'Résultats medium'!E26,IF(OR(D27="PBT1",D27="PBT4",D27="PBT5",D27="PBT6",D27="PBT7",D27="PBT8",D27="PBT10"),"Scenario1",IF(OR(D27="PBT3",D27="PBT9"),"Scenario3",IF(OR(D27="PBT2"),"Scenario2",""))))</f>
        <v/>
      </c>
      <c r="F27" s="240" t="str">
        <f t="shared" si="10"/>
        <v>0</v>
      </c>
      <c r="G27" s="241" t="str">
        <f>IF(F27="Scenario1PBT1",'Medium retrofit'!$E$6,IF(F27="Scenario2PBT1",'Medium retrofit'!$F$6,IF(F27="Scenario3PBT1",'Medium retrofit'!$G$6,"")))&amp;IF(F27="Scenario1PBT2",'Medium retrofit'!$H$6,IF(F27="Scenario2PBT2",'Medium retrofit'!$I$6,IF(F27="Scenario3PBT2",'Medium retrofit'!$J$6,"")))&amp;IF(F27="Scenario1PBT3",'Medium retrofit'!$K$6,IF(F27="Scenario2PBT3",'Medium retrofit'!$L$6,IF(F27="Scenario3PBT3",'Medium retrofit'!$M$6,"")))&amp;IF(F27="Scenario1PBT4",'Medium retrofit'!$N$6,IF(F27="Scenario2PBT4",'Medium retrofit'!$O$6,IF(F27="Scenario3PBT4",'Medium retrofit'!$P$6,"")))&amp;IF(F27="Scenario1PBT5",'Medium retrofit'!$Q$6,IF(F27="Scenario2PBT5",'Medium retrofit'!$R$6,IF(F27="Scenario3PBT5",'Medium retrofit'!$S$6,"")))&amp;IF(F27="Scenario1PBT6",'Medium retrofit'!$T$6,IF(F27="Scenario2PBT6",'Medium retrofit'!$U$6,IF(F27="Scenario3PBT6",'Medium retrofit'!$V$6,"")))&amp;IF(F27="Scenario1PBT7",'Medium retrofit'!$W$6,IF(F27="Scenario2PBT7",'Medium retrofit'!$X$6,IF(F27="Scenario3PBT7",'Medium retrofit'!$Y$6,"")))&amp;IF(F27="Scenario1PBT8",'Medium retrofit'!$Z$6,IF(F27="Scenario2PBT8",'Medium retrofit'!$AA$6,IF(F27="Scenario3PBT8",'Medium retrofit'!$AB$6,"")))&amp;IF(F27="Scenario1PBT9",'Medium retrofit'!$AC$6,IF(F27="Scenario2PBT9",'Medium retrofit'!$AD$6,IF(F27="Scenario3PBT9",'Medium retrofit'!$AE$6,"")))&amp;IF(F27="Scenario1PBT10",'Medium retrofit'!$AF$6,IF(F27="Scenario2PBT10",'Medium retrofit'!$AG$6,IF(F27="Scenario3PBT10",'Medium retrofit'!$AH$6,"")))&amp;IF(F27="Scenario1PBT11",'Medium retrofit'!$AI$6,IF(F27="Scenario2PBT11",'Medium retrofit'!$AJ$6,IF(F27="Scenario3PBT11",'Medium retrofit'!$AK$6,"")))&amp;IF(F27="Scenario1PBT12",'Medium retrofit'!$AL$6,IF(F27="Scenario2PBT12",'Medium retrofit'!$AM$6,IF(F27="Scenario3PBT12",'Medium retrofit'!$AN$6,"")))&amp;IF(F27="Scenario1PBT13",'Medium retrofit'!$AO$6,IF(F27="Scenario2PBT13",'Medium retrofit'!$AP$6,IF(F27="Scenario3PBT13",'Medium retrofit'!$AQ$6,"")))&amp;IF(F27="Scenario1PBT14",'Medium retrofit'!$AR$6,IF(F27="Scenario2PBT14",'Medium retrofit'!$AS$6,IF(F27="Scenario3PBT14",'Medium retrofit'!$AT$6,"")))&amp;IF(F27="Scenario1PBT15",'Medium retrofit'!$AU$6,IF(F27="Scenario2PBT15",'Medium retrofit'!$AV$6,IF(F27="Scenario3PBT15",'Medium retrofit'!$AW$6,"")))</f>
        <v/>
      </c>
      <c r="H27" s="123">
        <f t="shared" si="11"/>
        <v>0</v>
      </c>
      <c r="I27" s="239" t="str">
        <f>IF(F27="Scenario1PBT1",'Medium retrofit'!$E$16,IF(F27="Scenario2PBT1",'Medium retrofit'!$F$16,IF(F27="Scenario3PBT1",'Medium retrofit'!$G$16,"")))&amp;IF(F27="Scenario1PBT2",'Medium retrofit'!$H$16,IF(F27="Scenario2PBT2",'Medium retrofit'!$I$16,IF(F27="Scenario3PBT2",'Medium retrofit'!$J$16,"")))&amp;IF(F27="Scenario1PBT3",'Medium retrofit'!$K$16,IF(F27="Scenario2PBT3",'Medium retrofit'!$L$16,IF(F27="Scenario3PBT3",'Medium retrofit'!$M$16,"")))&amp;IF(F27="Scenario1PBT4",'Medium retrofit'!$N$16,IF(F27="Scenario2PBT4",'Medium retrofit'!$O$16,IF(F27="Scenario3PBT4",'Medium retrofit'!$P$16,"")))&amp;IF(F27="Scenario1PBT5",'Medium retrofit'!$Q$16,IF(F27="Scenario2PBT5",'Medium retrofit'!$R$16,IF(F27="Scenario3PBT5",'Medium retrofit'!$S$16,"")))&amp;IF(F27="Scenario1PBT6",'Medium retrofit'!$T$16,IF(F27="Scenario2PBT6",'Medium retrofit'!$U$16,IF(F27="Scenario3PBT6",'Medium retrofit'!$V$16,"")))&amp;IF(F27="Scenario1PBT7",'Medium retrofit'!$W$16,IF(F27="Scenario2PBT7",'Medium retrofit'!$X$16,IF(F27="Scenario3PBT7",'Medium retrofit'!$Y$16,"")))&amp;IF(F27="Scenario1PBT8",'Medium retrofit'!$Z$16,IF(F27="Scenario2PBT8",'Medium retrofit'!$AA$16,IF(F27="Scenario3PBT8",'Medium retrofit'!$AB$16,"")))&amp;IF(F27="Scenario1PBT9",'Medium retrofit'!$AC$16,IF(F27="Scenario2PBT9",'Medium retrofit'!$AD$16,IF(F27="Scenario3PBT9",'Medium retrofit'!$AE$16,"")))&amp;IF(F27="Scenario1PBT10",'Medium retrofit'!$AF$16,IF(F27="Scenario2PBT10",'Medium retrofit'!$AG$16,IF(F27="Scenario3PBT10",'Medium retrofit'!$AH$16,"")))&amp;IF(F27="Scenario1PBT11",'Medium retrofit'!$AI$16,IF(F27="Scenario2PBT11",'Medium retrofit'!$AJ$16,IF(F27="Scenario3PBT11",'Medium retrofit'!$AK$16,"")))&amp;IF(F27="Scenario1PBT12",'Medium retrofit'!$AL$16,IF(F27="Scenario2PBT12",'Medium retrofit'!$AM$16,IF(F27="Scenario3PBT12",'Medium retrofit'!$AN$16,"")))&amp;IF(F27="Scenario1PBT13",'Medium retrofit'!$AO$16,IF(F27="Scenario2PBT13",'Medium retrofit'!$AP$16,IF(F27="Scenario3PBT13",'Medium retrofit'!$AQ$16,"")))&amp;IF(F27="Scenario1PBT14",'Medium retrofit'!$AR$16,IF(F27="Scenario2PBT14",'Medium retrofit'!$AS$16,IF(F27="Scenario3PBT14",'Medium retrofit'!$AT$16,"")))&amp;IF(F27="Scenario1PBT15",'Medium retrofit'!$AU$16,IF(F27="Scenario2PBT15",'Medium retrofit'!$AV$16,IF(F27="Scenario3PBT15",'Medium retrofit'!$AW$16,"")))</f>
        <v/>
      </c>
      <c r="J27" s="123">
        <f t="shared" si="12"/>
        <v>0</v>
      </c>
      <c r="K27" s="123" t="str">
        <f>IF(F27="Scenario1PBT1",'Medium retrofit'!$E$18,IF(F27="Scenario2PBT1",'Medium retrofit'!$F$18,IF(F27="Scenario3PBT1",'Medium retrofit'!$G$18,"")))&amp;IF(F27="Scenario1PBT2",'Medium retrofit'!$H$18,IF(F27="Scenario2PBT2",'Medium retrofit'!$I$18,IF(F27="Scenario3PBT2",'Medium retrofit'!$J$18,"")))&amp;IF(F27="Scenario1PBT3",'Medium retrofit'!$K$18,IF(F27="Scenario2PBT3",'Medium retrofit'!$L$18,IF(F27="Scenario3PBT3",'Medium retrofit'!$M$18,"")))&amp;IF(F27="Scenario1PBT4",'Medium retrofit'!$N$18,IF(F27="Scenario2PBT4",'Medium retrofit'!$O$18,IF(F27="Scenario3PBT4",'Medium retrofit'!$P$18,"")))&amp;IF(F27="Scenario1PBT5",'Medium retrofit'!$Q$18,IF(F27="Scenario2PBT5",'Medium retrofit'!$R$18,IF(F27="Scenario3PBT5",'Medium retrofit'!$S$18,"")))&amp;IF(F27="Scenario1PBT6",'Medium retrofit'!$T$18,IF(F27="Scenario2PBT6",'Medium retrofit'!$U$18,IF(F27="Scenario3PBT6",'Medium retrofit'!$V$18,"")))&amp;IF(F27="Scenario1PBT7",'Medium retrofit'!$W$18,IF(F27="Scenario2PBT7",'Medium retrofit'!$X$18,IF(F27="Scenario3PBT7",'Medium retrofit'!$Y$18,"")))&amp;IF(F27="Scenario1PBT8",'Medium retrofit'!$Z$18,IF(F27="Scenario2PBT8",'Medium retrofit'!$AA$18,IF(F27="Scenario3PBT8",'Medium retrofit'!$AB$18,"")))&amp;IF(F27="Scenario1PBT9",'Medium retrofit'!$AC$18,IF(F27="Scenario2PBT9",'Medium retrofit'!$AD$18,IF(F27="Scenario3PBT9",'Medium retrofit'!$AE$18,"")))&amp;IF(F27="Scenario1PBT10",'Medium retrofit'!$AF$18,IF(F27="Scenario2PBT10",'Medium retrofit'!$AG$18,IF(F27="Scenario3PBT10",'Medium retrofit'!$AH$18,"")))&amp;IF(F27="Scenario1PBT11",'Medium retrofit'!$AI$18,IF(F27="Scenario2PBT11",'Medium retrofit'!$AJ$18,IF(F27="Scenario3PBT11",'Medium retrofit'!$AK$18,"")))&amp;IF(F27="Scenario1PBT12",'Medium retrofit'!$AL$18,IF(F27="Scenario2PBT12",'Medium retrofit'!$AM$18,IF(F27="Scenario3PBT12",'Medium retrofit'!$AN$18,"")))&amp;IF(F27="Scenario1PBT13",'Medium retrofit'!$AO$18,IF(F27="Scenario2PBT13",'Medium retrofit'!$AP$18,IF(F27="Scenario3PBT13",'Medium retrofit'!$AQ$18,"")))&amp;IF(F27="Scenario1PBT14",'Medium retrofit'!$AR$18,IF(F27="Scenario2PBT14",'Medium retrofit'!$AS$18,IF(F27="Scenario3PBT14",'Medium retrofit'!$AT$18,"")))&amp;IF(F27="Scenario1PBT15",'Medium retrofit'!$AU$18,IF(F27="Scenario2PBT15",'Medium retrofit'!$AV$18,IF(F27="Scenario3PBT15",'Medium retrofit'!$AW$18,"")))</f>
        <v/>
      </c>
      <c r="L27" s="123">
        <f t="shared" si="13"/>
        <v>0</v>
      </c>
      <c r="M27" s="123" t="str">
        <f>IF(F27="Scenario1PBT1",'Medium retrofit'!$E$20,IF(F27="Scenario2PBT1",'Medium retrofit'!$F$20,IF(F27="Scenario3PBT1",'Medium retrofit'!$G$20,"")))&amp;IF(F27="Scenario1PBT2",'Medium retrofit'!$H$20,IF(F27="Scenario2PBT2",'Medium retrofit'!$I$20,IF(F27="Scenario3PBT2",'Medium retrofit'!$J$20,"")))&amp;IF(F27="Scenario1PBT3",'Medium retrofit'!$K$20,IF(F27="Scenario2PBT3",'Medium retrofit'!$L$20,IF(F27="Scenario3PBT3",'Medium retrofit'!$M$20,"")))&amp;IF(F27="Scenario1PBT4",'Medium retrofit'!$N$20,IF(F27="Scenario2PBT4",'Medium retrofit'!$O$20,IF(F27="Scenario3PBT4",'Medium retrofit'!$P$20,"")))&amp;IF(F27="Scenario1PBT5",'Medium retrofit'!$Q$20,IF(F27="Scenario2PBT5",'Medium retrofit'!$R$20,IF(F27="Scenario3PBT5",'Medium retrofit'!$S$20,"")))&amp;IF(F27="Scenario1PBT6",'Medium retrofit'!$T$20,IF(F27="Scenario2PBT6",'Medium retrofit'!$U$20,IF(F27="Scenario3PBT6",'Medium retrofit'!$V$20,"")))&amp;IF(F27="Scenario1PBT7",'Medium retrofit'!$W$20,IF(F27="Scenario2PBT7",'Medium retrofit'!$X$20,IF(F27="Scenario3PBT7",'Medium retrofit'!$Y$20,"")))&amp;IF(F27="Scenario1PBT8",'Medium retrofit'!$Z$20,IF(F27="Scenario2PBT8",'Medium retrofit'!$AA$20,IF(F27="Scenario3PBT8",'Medium retrofit'!$AB$20,"")))&amp;IF(F27="Scenario1PBT9",'Medium retrofit'!$AC$20,IF(F27="Scenario2PBT9",'Medium retrofit'!$AD$20,IF(F27="Scenario3PBT9",'Medium retrofit'!$AE$20,"")))&amp;IF(F27="Scenario1PBT10",'Medium retrofit'!$AF$20,IF(F27="Scenario2PBT10",'Medium retrofit'!$AG$20,IF(F27="Scenario3PBT10",'Medium retrofit'!$AH$20,"")))&amp;IF(F27="Scenario1PBT11",'Medium retrofit'!$AI$20,IF(F27="Scenario2PBT11",'Medium retrofit'!$AJ$20,IF(F27="Scenario3PBT11",'Medium retrofit'!$AK$20,"")))&amp;IF(F27="Scenario1PBT12",'Medium retrofit'!$AL$20,IF(F27="Scenario2PBT12",'Medium retrofit'!$AM$20,IF(F27="Scenario3PBT12",'Medium retrofit'!$AN$20,"")))&amp;IF(F27="Scenario1PBT13",'Medium retrofit'!$AO$20,IF(F27="Scenario2PBT13",'Medium retrofit'!$AP$20,IF(F27="Scenario3PBT13",'Medium retrofit'!$AQ$20,"")))&amp;IF(F27="Scenario1PBT14",'Medium retrofit'!$AR$20,IF(F27="Scenario2PBT14",'Medium retrofit'!$AS$20,IF(F27="Scenario3PBT14",'Medium retrofit'!$AT$20,"")))&amp;IF(F27="Scenario1PBT15",'Medium retrofit'!$AU$20,IF(F27="Scenario2PBT15",'Medium retrofit'!$AV$20,IF(F27="Scenario3PBT15",'Medium retrofit'!$AW$20,"")))</f>
        <v/>
      </c>
      <c r="N27" s="124">
        <f t="shared" si="14"/>
        <v>0</v>
      </c>
      <c r="O27" s="245" t="str">
        <f>IF(F27="Scenario1PBT1",'Medium retrofit'!$E$23,IF(F27="Scenario2PBT1",'Medium retrofit'!$F$23,IF(F27="Scenario3PBT1",'Medium retrofit'!$G$23,"")))&amp;IF(F27="Scenario1PBT2",'Medium retrofit'!$H$23,IF(F27="Scenario2PBT2",'Medium retrofit'!$I$23,IF(F27="Scenario3PBT2",'Medium retrofit'!$J$23,"")))&amp;IF(F27="Scenario1PBT3",'Medium retrofit'!$K$23,IF(F27="Scenario2PBT3",'Medium retrofit'!$L$23,IF(F27="Scenario3PBT3",'Medium retrofit'!$M$23,"")))&amp;IF(F27="Scenario1PBT4",'Medium retrofit'!$N$23,IF(F27="Scenario2PBT4",'Medium retrofit'!$O$23,IF(F27="Scenario3PBT4",'Medium retrofit'!$P$23,"")))&amp;IF(F27="Scenario1PBT5",'Medium retrofit'!$Q$23,IF(F27="Scenario2PBT5",'Medium retrofit'!$R$23,IF(F27="Scenario3PBT5",'Medium retrofit'!$S$23,"")))&amp;IF(F27="Scenario1PBT6",'Medium retrofit'!$T$23,IF(F27="Scenario2PBT6",'Medium retrofit'!$U$23,IF(F27="Scenario3PBT6",'Medium retrofit'!$V$23,"")))&amp;IF(F27="Scenario1PBT7",'Medium retrofit'!$W$23,IF(F27="Scenario2PBT7",'Medium retrofit'!$X$23,IF(F27="Scenario3PBT7",'Medium retrofit'!$Y$23,"")))&amp;IF(F27="Scenario1PBT8",'Medium retrofit'!$Z$23,IF(F27="Scenario2PBT8",'Medium retrofit'!$AA$23,IF(F27="Scenario3PBT8",'Medium retrofit'!$AB$23,"")))&amp;IF(F27="Scenario1PBT9",'Medium retrofit'!$AC$23,IF(F27="Scenario2PBT9",'Medium retrofit'!$AD$23,IF(F27="Scenario3PBT9",'Medium retrofit'!$AE$23,"")))&amp;IF(F27="Scenario1PBT10",'Medium retrofit'!$AF$23,IF(F27="Scenario2PBT10",'Medium retrofit'!$AG$23,IF(F27="Scenario3PBT10",'Medium retrofit'!$AH$23,"")))&amp;IF(F27="Scenario1PBT11",'Medium retrofit'!$AI$23,IF(F27="Scenario2PBT11",'Medium retrofit'!$AJ$23,IF(F27="Scenario3PBT11",'Medium retrofit'!$AK$23,"")))&amp;IF(F27="Scenario1PBT12",'Medium retrofit'!$AL$23,IF(F27="Scenario2PBT12",'Medium retrofit'!$AM$23,IF(F27="Scenario3PBT12",'Medium retrofit'!$AN$23,"")))&amp;IF(F27="Scenario1PBT13",'Medium retrofit'!$AO$23,IF(F27="Scenario2PBT13",'Medium retrofit'!$AP$23,IF(F27="Scenario3PBT13",'Medium retrofit'!$AQ$23,"")))&amp;IF(F27="Scenario1PBT14",'Medium retrofit'!$AR$23,IF(F27="Scenario2PBT14",'Medium retrofit'!$AS$23,IF(F27="Scenario3PBT14",'Medium retrofit'!$AT$23,"")))&amp;IF(F27="Scenario1PBT15",'Medium retrofit'!$AU$23,IF(F27="Scenario2PBT15",'Medium retrofit'!$AV$23,IF(F27="Scenario3PBT15",'Medium retrofit'!$AW$23,"")))</f>
        <v/>
      </c>
      <c r="P27" s="123">
        <f t="shared" si="15"/>
        <v>0</v>
      </c>
      <c r="Q27" s="123" t="str">
        <f>IF(F27="Scenario1PBT1",'Medium retrofit'!$E$25,IF(F27="Scenario2PBT1",'Medium retrofit'!$F$25,IF(F27="Scenario3PBT1",'Medium retrofit'!$G$25,"")))&amp;IF(F27="Scenario1PBT2",'Medium retrofit'!$H$25,IF(F27="Scenario2PBT2",'Medium retrofit'!$I$25,IF(F27="Scenario3PBT2",'Medium retrofit'!$J$25,"")))&amp;IF(F27="Scenario1PBT3",'Medium retrofit'!$K$25,IF(F27="Scenario2PBT3",'Medium retrofit'!$L$25,IF(F27="Scenario3PBT3",'Medium retrofit'!$M$25,"")))&amp;IF(F27="Scenario1PBT4",'Medium retrofit'!$N$25,IF(F27="Scenario2PBT4",'Medium retrofit'!$O$25,IF(F27="Scenario3PBT4",'Medium retrofit'!$P$25,"")))&amp;IF(F27="Scenario1PBT5",'Medium retrofit'!$Q$25,IF(F27="Scenario2PBT5",'Medium retrofit'!$R$25,IF(F27="Scenario3PBT5",'Medium retrofit'!$S$25,"")))&amp;IF(F27="Scenario1PBT6",'Medium retrofit'!$T$25,IF(F27="Scenario2PBT6",'Medium retrofit'!$U$25,IF(F27="Scenario3PBT6",'Medium retrofit'!$V$25,"")))&amp;IF(F27="Scenario1PBT7",'Medium retrofit'!$W$25,IF(F27="Scenario2PBT7",'Medium retrofit'!$X$25,IF(F27="Scenario3PBT7",'Medium retrofit'!$Y$25,"")))&amp;IF(F27="Scenario1PBT8",'Medium retrofit'!$Z$25,IF(F27="Scenario2PBT8",'Medium retrofit'!$AA$25,IF(F27="Scenario3PBT8",'Medium retrofit'!$AB$25,"")))&amp;IF(F27="Scenario1PBT9",'Medium retrofit'!$AC$25,IF(F27="Scenario2PBT9",'Medium retrofit'!$AD$25,IF(F27="Scenario3PBT9",'Medium retrofit'!$AE$25,"")))&amp;IF(F27="Scenario1PBT10",'Medium retrofit'!$AF$25,IF(F27="Scenario2PBT10",'Medium retrofit'!$AG$25,IF(F27="Scenario3PBT10",'Medium retrofit'!$AH$25,"")))&amp;IF(F27="Scenario1PBT11",'Medium retrofit'!$AI$25,IF(F27="Scenario2PBT11",'Medium retrofit'!$AJ$25,IF(F27="Scenario3PBT11",'Medium retrofit'!$AK$25,"")))&amp;IF(F27="Scenario1PBT12",'Medium retrofit'!$AL$25,IF(F27="Scenario2PBT12",'Medium retrofit'!$AM$25,IF(F27="Scenario3PBT12",'Medium retrofit'!$AN$25,"")))&amp;IF(F27="Scenario1PBT13",'Medium retrofit'!$AO$25,IF(F27="Scenario2PBT13",'Medium retrofit'!$AP$25,IF(F27="Scenario3PBT13",'Medium retrofit'!$AQ$25,"")))&amp;IF(F27="Scenario1PBT14",'Medium retrofit'!$AR$25,IF(F27="Scenario2PBT14",'Medium retrofit'!$AS$25,IF(F27="Scenario3PBT14",'Medium retrofit'!$AT$25,"")))&amp;IF(F27="Scenario1PBT15",'Medium retrofit'!$AU$25,IF(F27="Scenario2PBT15",'Medium retrofit'!$AV$25,IF(F27="Scenario3PBT15",'Medium retrofit'!$AW$25,"")))</f>
        <v/>
      </c>
      <c r="R27" s="123">
        <f t="shared" si="16"/>
        <v>0</v>
      </c>
      <c r="S27" s="123" t="str">
        <f>IF(F27="Scenario1PBT1",'Medium retrofit'!$E$27,IF(F27="Scenario2PBT1",'Medium retrofit'!$F$27,IF(F27="Scenario3PBT1",'Medium retrofit'!$G$27,"")))&amp;IF(F27="Scenario1PBT2",'Medium retrofit'!$H$27,IF(F27="Scenario2PBT2",'Medium retrofit'!$I$27,IF(F27="Scenario3PBT2",'Medium retrofit'!$J$27,"")))&amp;IF(F27="Scenario1PBT3",'Medium retrofit'!$K$27,IF(F27="Scenario2PBT3",'Medium retrofit'!$L$27,IF(F27="Scenario3PBT3",'Medium retrofit'!$M$27,"")))&amp;IF(F27="Scenario1PBT4",'Medium retrofit'!$N$27,IF(F27="Scenario2PBT4",'Medium retrofit'!$O$27,IF(F27="Scenario3PBT4",'Medium retrofit'!$P$27,"")))&amp;IF(F27="Scenario1PBT5",'Medium retrofit'!$Q$27,IF(F27="Scenario2PBT5",'Medium retrofit'!$R$27,IF(F27="Scenario3PBT5",'Medium retrofit'!$S$27,"")))&amp;IF(F27="Scenario1PBT6",'Medium retrofit'!$T$27,IF(F27="Scenario2PBT6",'Medium retrofit'!$U$27,IF(F27="Scenario3PBT6",'Medium retrofit'!$V$27,"")))&amp;IF(F27="Scenario1PBT7",'Medium retrofit'!$W$27,IF(F27="Scenario2PBT7",'Medium retrofit'!$X$27,IF(F27="Scenario3PBT7",'Medium retrofit'!$Y$27,"")))&amp;IF(F27="Scenario1PBT8",'Medium retrofit'!$Z$27,IF(F27="Scenario2PBT8",'Medium retrofit'!$AA$27,IF(F27="Scenario3PBT8",'Medium retrofit'!$AB$27,"")))&amp;IF(F27="Scenario1PBT9",'Medium retrofit'!$AC$27,IF(F27="Scenario2PBT9",'Medium retrofit'!$AD$27,IF(F27="Scenario3PBT9",'Medium retrofit'!$AE$27,"")))&amp;IF(F27="Scenario1PBT10",'Medium retrofit'!$AF$27,IF(F27="Scenario2PBT10",'Medium retrofit'!$AG$27,IF(F27="Scenario3PBT10",'Medium retrofit'!$AH$27,"")))&amp;IF(F27="Scenario1PBT11",'Medium retrofit'!$AI$27,IF(F27="Scenario2PBT11",'Medium retrofit'!$AJ$27,IF(F27="Scenario3PBT11",'Medium retrofit'!$AK$27,"")))&amp;IF(F27="Scenario1PBT12",'Medium retrofit'!$AL$27,IF(F27="Scenario2PBT12",'Medium retrofit'!$AM$27,IF(F27="Scenario3PBT12",'Medium retrofit'!$AN$27,"")))&amp;IF(F27="Scenario1PBT13",'Medium retrofit'!$AO$27,IF(F27="Scenario2PBT13",'Medium retrofit'!$AP$27,IF(F27="Scenario3PBT13",'Medium retrofit'!$AQ$27,"")))&amp;IF(F27="Scenario1PBT14",'Medium retrofit'!$AR$27,IF(F27="Scenario2PBT14",'Medium retrofit'!$AS$27,IF(F27="Scenario3PBT14",'Medium retrofit'!$AT$27,"")))&amp;IF(F27="Scenario1PBT15",'Medium retrofit'!$AU$27,IF(F27="Scenario2PBT15",'Medium retrofit'!$AV$27,IF(F27="Scenario3PBT15",'Medium retrofit'!$AW$27,"")))</f>
        <v/>
      </c>
      <c r="T27" s="246">
        <f t="shared" si="17"/>
        <v>0</v>
      </c>
      <c r="U27" s="245" t="str">
        <f>IF(F27="Scenario1PBT1",'Medium retrofit'!$E$38,IF(F27="Scenario2PBT1",'Medium retrofit'!$F$38,IF(F27="Scenario3PBT1",'Medium retrofit'!$G$38,"")))&amp;IF(F27="Scenario1PBT2",'Medium retrofit'!$H$38,IF(F27="Scenario2PBT2",'Medium retrofit'!$I$38,IF(F27="Scenario3PBT2",'Medium retrofit'!$J$38,"")))&amp;IF(F27="Scenario1PBT3",'Medium retrofit'!$K$38,IF(F27="Scenario2PBT3",'Medium retrofit'!$L$38,IF(F27="Scenario3PBT3",'Medium retrofit'!$M$38,"")))&amp;IF(F27="Scenario1PBT4",'Medium retrofit'!$N$38,IF(F27="Scenario2PBT4",'Medium retrofit'!$O$38,IF(F27="Scenario3PBT4",'Medium retrofit'!$P$38,"")))&amp;IF(F27="Scenario1PBT5",'Medium retrofit'!$Q$38,IF(F27="Scenario2PBT5",'Medium retrofit'!$R$38,IF(F27="Scenario3PBT5",'Medium retrofit'!$S$38,"")))&amp;IF(F27="Scenario1PBT6",'Medium retrofit'!$T$38,IF(F27="Scenario2PBT6",'Medium retrofit'!$U$38,IF(F27="Scenario3PBT6",'Medium retrofit'!$V$38,"")))&amp;IF(F27="Scenario1PBT7",'Medium retrofit'!$W$38,IF(F27="Scenario2PBT7",'Medium retrofit'!$X$38,IF(F27="Scenario3PBT7",'Medium retrofit'!$Y$38,"")))&amp;IF(F27="Scenario1PBT8",'Medium retrofit'!$Z$38,IF(F27="Scenario2PBT8",'Medium retrofit'!$AA$38,IF(F27="Scenario3PBT8",'Medium retrofit'!$AB$38,"")))&amp;IF(F27="Scenario1PBT9",'Medium retrofit'!$AC$38,IF(F27="Scenario2PBT9",'Medium retrofit'!$AD$38,IF(F27="Scenario3PBT9",'Medium retrofit'!$AE$38,"")))&amp;IF(F27="Scenario1PBT10",'Medium retrofit'!$AF$38,IF(F27="Scenario2PBT10",'Medium retrofit'!$AG$38,IF(F27="Scenario3PBT10",'Medium retrofit'!$AH$38,"")))&amp;IF(F27="Scenario1PBT11",'Medium retrofit'!$AI$38,IF(F27="Scenario2PBT11",'Medium retrofit'!$AJ$38,IF(F27="Scenario3PBT11",'Medium retrofit'!$AK$38,"")))&amp;IF(F27="Scenario1PBT12",'Medium retrofit'!$AL$38,IF(F27="Scenario2PBT12",'Medium retrofit'!$AM$38,IF(F27="Scenario3PBT12",'Medium retrofit'!$AN$38,"")))&amp;IF(F27="Scenario1PBT13",'Medium retrofit'!$AO$38,IF(F27="Scenario2PBT13",'Medium retrofit'!$AP$38,IF(F27="Scenario3PBT13",'Medium retrofit'!$AQ$38,"")))&amp;IF(F27="Scenario1PBT14",'Medium retrofit'!$AR$38,IF(F27="Scenario2PBT14",'Medium retrofit'!$AS$38,IF(F27="Scenario3PBT14",'Medium retrofit'!$AT$38,"")))&amp;IF(F27="Scenario1PBT15",'Medium retrofit'!$AU$38,IF(F27="Scenario2PBT15",'Medium retrofit'!$AV$38,IF(F27="Scenario3PBT15",'Medium retrofit'!$AW$38,"")))</f>
        <v/>
      </c>
      <c r="V27" s="123">
        <f t="shared" si="18"/>
        <v>0</v>
      </c>
      <c r="W27" s="123" t="str">
        <f>IF(F27="Scenario1PBT1",'Medium retrofit'!$E$40,IF(F27="Scenario2PBT1",'Medium retrofit'!$F$40,IF(F27="Scenario3PBT1",'Medium retrofit'!$G$40,"")))&amp;IF(F27="Scenario1PBT2",'Medium retrofit'!$H$40,IF(F27="Scenario2PBT2",'Medium retrofit'!$I$40,IF(F27="Scenario3PBT2",'Medium retrofit'!$J$40,"")))&amp;IF(F27="Scenario1PBT3",'Medium retrofit'!$K$40,IF(F27="Scenario2PBT3",'Medium retrofit'!$L$40,IF(F27="Scenario3PBT3",'Medium retrofit'!$M$40,"")))&amp;IF(F27="Scenario1PBT4",'Medium retrofit'!$N$40,IF(F27="Scenario2PBT4",'Medium retrofit'!$O$40,IF(F27="Scenario3PBT4",'Medium retrofit'!$P$40,"")))&amp;IF(F27="Scenario1PBT5",'Medium retrofit'!$Q$40,IF(F27="Scenario2PBT5",'Medium retrofit'!$R$40,IF(F27="Scenario3PBT5",'Medium retrofit'!$S$40,"")))&amp;IF(F27="Scenario1PBT6",'Medium retrofit'!$T$40,IF(F27="Scenario2PBT6",'Medium retrofit'!$U$40,IF(F27="Scenario3PBT6",'Medium retrofit'!$V$40,"")))&amp;IF(F27="Scenario1PBT7",'Medium retrofit'!$W$40,IF(F27="Scenario2PBT7",'Medium retrofit'!$X$40,IF(F27="Scenario3PBT7",'Medium retrofit'!$Y$40,"")))&amp;IF(F27="Scenario1PBT8",'Medium retrofit'!$Z$40,IF(F27="Scenario2PBT8",'Medium retrofit'!$AA$40,IF(F27="Scenario3PBT8",'Medium retrofit'!$AB$40,"")))&amp;IF(F27="Scenario1PBT9",'Medium retrofit'!$AC$40,IF(F27="Scenario2PBT9",'Medium retrofit'!$AD$40,IF(F27="Scenario3PBT9",'Medium retrofit'!$AE$40,"")))&amp;IF(F27="Scenario1PBT10",'Medium retrofit'!$AF$40,IF(F27="Scenario2PBT10",'Medium retrofit'!$AG$40,IF(F27="Scenario3PBT10",'Medium retrofit'!$AH$40,"")))&amp;IF(F27="Scenario1PBT11",'Medium retrofit'!$AI$40,IF(F27="Scenario2PBT11",'Medium retrofit'!$AJ$40,IF(F27="Scenario3PBT11",'Medium retrofit'!$AK$40,"")))&amp;IF(F27="Scenario1PBT12",'Medium retrofit'!$AL$40,IF(F27="Scenario2PBT12",'Medium retrofit'!$AM$40,IF(F27="Scenario3PBT12",'Medium retrofit'!$AN$40,"")))&amp;IF(F27="Scenario1PBT13",'Medium retrofit'!$AO$40,IF(F27="Scenario2PBT13",'Medium retrofit'!$AP$40,IF(F27="Scenario3PBT13",'Medium retrofit'!$AQ$40,"")))&amp;IF(F27="Scenario1PBT14",'Medium retrofit'!$AR$40,IF(F27="Scenario2PBT14",'Medium retrofit'!$AS$40,IF(F27="Scenario3PBT14",'Medium retrofit'!$AT$40,"")))&amp;IF(F27="Scenario1PBT15",'Medium retrofit'!$AU$40,IF(F27="Scenario2PBT15",'Medium retrofit'!$AV$40,IF(F27="Scenario3PBT15",'Medium retrofit'!$AW$40,"")))</f>
        <v/>
      </c>
      <c r="X27" s="123">
        <f t="shared" si="19"/>
        <v>0</v>
      </c>
      <c r="Y27" s="123" t="str">
        <f>IF(F27="Scenario1PBT1",'Medium retrofit'!$E$42,IF(F27="Scenario2PBT1",'Medium retrofit'!$F$42,IF(F27="Scenario3PBT1",'Medium retrofit'!$G$42,"")))&amp;IF(F27="Scenario1PBT2",'Medium retrofit'!$H$42,IF(F27="Scenario2PBT2",'Medium retrofit'!$I$42,IF(F27="Scenario3PBT2",'Medium retrofit'!$J$42,"")))&amp;IF(F27="Scenario1PBT3",'Medium retrofit'!$K$42,IF(F27="Scenario2PBT3",'Medium retrofit'!$L$42,IF(F27="Scenario3PBT3",'Medium retrofit'!$M$42,"")))&amp;IF(F27="Scenario1PBT4",'Medium retrofit'!$N$42,IF(F27="Scenario2PBT4",'Medium retrofit'!$O$42,IF(F27="Scenario3PBT4",'Medium retrofit'!$P$42,"")))&amp;IF(F27="Scenario1PBT5",'Medium retrofit'!$Q$42,IF(F27="Scenario2PBT5",'Medium retrofit'!$R$42,IF(F27="Scenario3PBT5",'Medium retrofit'!$S$42,"")))&amp;IF(F27="Scenario1PBT6",'Medium retrofit'!$T$42,IF(F27="Scenario2PBT6",'Medium retrofit'!$U$42,IF(F27="Scenario3PBT6",'Medium retrofit'!$V$42,"")))&amp;IF(F27="Scenario1PBT7",'Medium retrofit'!$W$42,IF(F27="Scenario2PBT7",'Medium retrofit'!$X$42,IF(F27="Scenario3PBT7",'Medium retrofit'!$Y$42,"")))&amp;IF(F27="Scenario1PBT8",'Medium retrofit'!$Z$42,IF(F27="Scenario2PBT8",'Medium retrofit'!$AA$42,IF(F27="Scenario3PBT8",'Medium retrofit'!$AB$42,"")))&amp;IF(F27="Scenario1PBT9",'Medium retrofit'!$AC$42,IF(F27="Scenario2PBT9",'Medium retrofit'!$AD$42,IF(F27="Scenario3PBT9",'Medium retrofit'!$AE$42,"")))&amp;IF(F27="Scenario1PBT10",'Medium retrofit'!$AF$42,IF(F27="Scenario2PBT10",'Medium retrofit'!$AG$42,IF(F27="Scenario3PBT10",'Medium retrofit'!$AH$42,"")))&amp;IF(F27="Scenario1PBT11",'Medium retrofit'!$AI$42,IF(F27="Scenario2PBT11",'Medium retrofit'!$AJ$42,IF(F27="Scenario3PBT11",'Medium retrofit'!$AK$42,"")))&amp;IF(F27="Scenario1PBT12",'Medium retrofit'!$AL$42,IF(F27="Scenario2PBT12",'Medium retrofit'!$AM$42,IF(F27="Scenario3PBT12",'Medium retrofit'!$AN$42,"")))&amp;IF(F27="Scenario1PBT13",'Medium retrofit'!$AO$42,IF(F27="Scenario2PBT13",'Medium retrofit'!$AP$42,IF(F27="Scenario3PBT13",'Medium retrofit'!$AQ$42,"")))&amp;IF(F27="Scenario1PBT14",'Medium retrofit'!$AR$42,IF(F27="Scenario2PBT14",'Medium retrofit'!$AS$42,IF(F27="Scenario3PBT14",'Medium retrofit'!$AT$42,"")))&amp;IF(F27="Scenario1PBT15",'Medium retrofit'!$AU$42,IF(F27="Scenario2PBT15",'Medium retrofit'!$AV$42,IF(F27="Scenario3PBT15",'Medium retrofit'!$AW$42,"")))</f>
        <v/>
      </c>
      <c r="Z27" s="123">
        <f t="shared" si="20"/>
        <v>0</v>
      </c>
      <c r="AA27" s="239" t="str">
        <f>IF(F27="Scenario1PBT1",'Medium retrofit'!$E$101,IF(F27="Scenario2PBT1",'Medium retrofit'!$F$101,IF(F27="Scenario3PBT1",'Medium retrofit'!$G$101,"")))&amp;IF(F27="Scenario1PBT2",'Medium retrofit'!$H$101,IF(F27="Scenario2PBT2",'Medium retrofit'!$I$101,IF(F27="Scenario3PBT2",'Medium retrofit'!$J$101,"")))&amp;IF(F27="Scenario1PBT3",'Medium retrofit'!$K$101,IF(F27="Scenario2PBT3",'Medium retrofit'!$L$101,IF(F27="Scenario3PBT3",'Medium retrofit'!$M$101,"")))&amp;IF(F27="Scenario1PBT4",'Medium retrofit'!$N$101,IF(F27="Scenario2PBT4",'Medium retrofit'!$O$101,IF(F27="Scenario3PBT4",'Medium retrofit'!$P$101,"")))&amp;IF(F27="Scenario1PBT5",'Medium retrofit'!$Q$101,IF(F27="Scenario2PBT5",'Medium retrofit'!$R$101,IF(F27="Scenario3PBT5",'Medium retrofit'!$S$101,"")))&amp;IF(F27="Scenario1PBT6",'Medium retrofit'!$T$101,IF(F27="Scenario2PBT6",'Medium retrofit'!$U$101,IF(F27="Scenario3PBT6",'Medium retrofit'!$V$101,"")))&amp;IF(F27="Scenario1PBT7",'Medium retrofit'!$W$101,IF(F27="Scenario2PBT7",'Medium retrofit'!$X$101,IF(F27="Scenario3PBT7",'Medium retrofit'!$Y$101,"")))&amp;IF(F27="Scenario1PBT8",'Medium retrofit'!$Z$101,IF(F27="Scenario2PBT8",'Medium retrofit'!$AA$101,IF(F27="Scenario3PBT8",'Medium retrofit'!$AB$101,"")))&amp;IF(F27="Scenario1PBT9",'Medium retrofit'!$AC$101,IF(F27="Scenario2PBT9",'Medium retrofit'!$AD$101,IF(F27="Scenario3PBT9",'Medium retrofit'!$AE$101,"")))&amp;IF(F27="Scenario1PBT10",'Medium retrofit'!$AF$101,IF(F27="Scenario2PBT10",'Medium retrofit'!$AG$101,IF(F27="Scenario3PBT10",'Medium retrofit'!$AH$101,"")))&amp;IF(F27="Scenario1PBT11",'Medium retrofit'!$AI$101,IF(F27="Scenario2PBT11",'Medium retrofit'!$AJ$101,IF(F27="Scenario3PBT11",'Medium retrofit'!$AK$101,"")))&amp;IF(F27="Scenario1PBT12",'Medium retrofit'!$AL$101,IF(F27="Scenario2PBT12",'Medium retrofit'!$AM$101,IF(F27="Scenario3PBT12",'Medium retrofit'!$AN$101,"")))&amp;IF(F27="Scenario1PBT13",'Medium retrofit'!$AO$101,IF(F27="Scenario2PBT13",'Medium retrofit'!$AP$101,IF(F27="Scenario3PBT13",'Medium retrofit'!$AQ$101,"")))&amp;IF(F27="Scenario1PBT14",'Medium retrofit'!$AR$101,IF(F27="Scenario2PBT14",'Medium retrofit'!$AS$101,IF(F27="Scenario3PBT14",'Medium retrofit'!$AT$101,"")))&amp;IF(F27="Scenario1PBT15",'Medium retrofit'!$AU$101,IF(F27="Scenario2PBT15",'Medium retrofit'!$AV$101,IF(F27="Scenario3PBT15",'Medium retrofit'!$AW$101,"")))</f>
        <v/>
      </c>
      <c r="AB27" s="242">
        <f t="shared" si="21"/>
        <v>0</v>
      </c>
      <c r="AC27" s="247">
        <f>IFERROR('Projection_Base-case'!G27-G27,0)</f>
        <v>0</v>
      </c>
      <c r="AD27" s="123">
        <f t="shared" si="0"/>
        <v>0</v>
      </c>
      <c r="AE27" s="123">
        <f>IFERROR(100*AC27/'Projection_Base-case'!G27,0)</f>
        <v>0</v>
      </c>
      <c r="AF27" s="123">
        <f>IFERROR('Projection_Base-case'!I27-I27,0)</f>
        <v>0</v>
      </c>
      <c r="AG27" s="123">
        <f t="shared" si="1"/>
        <v>0</v>
      </c>
      <c r="AH27" s="123">
        <f>IFERROR(100*AF27/'Projection_Base-case'!I27,0)</f>
        <v>0</v>
      </c>
      <c r="AI27" s="123">
        <f>IFERROR('Projection_Base-case'!K27-K27,0)</f>
        <v>0</v>
      </c>
      <c r="AJ27" s="123">
        <f t="shared" si="2"/>
        <v>0</v>
      </c>
      <c r="AK27" s="123">
        <f>IFERROR(100*AI27/'Projection_Base-case'!K27,0)</f>
        <v>0</v>
      </c>
      <c r="AL27" s="123">
        <f>IFERROR(M27-'Projection_Base-case'!M27,0)</f>
        <v>0</v>
      </c>
      <c r="AM27" s="123">
        <f t="shared" si="3"/>
        <v>0</v>
      </c>
      <c r="AN27" s="179">
        <f>IFERROR(IF('Projection_Base-case'!N27&gt;0,100*AM27/'Projection_Base-case'!N27,100*AM27/N27),0)</f>
        <v>0</v>
      </c>
      <c r="AO27" s="245">
        <f>IFERROR('Projection_Base-case'!O27-O27,0)</f>
        <v>0</v>
      </c>
      <c r="AP27" s="123">
        <f t="shared" si="4"/>
        <v>0</v>
      </c>
      <c r="AQ27" s="123">
        <f>IFERROR(100*AO27/'Projection_Base-case'!O27,0)</f>
        <v>0</v>
      </c>
      <c r="AR27" s="123">
        <f>IFERROR('Projection_Base-case'!Q27-Q27,0)</f>
        <v>0</v>
      </c>
      <c r="AS27" s="123">
        <f t="shared" si="5"/>
        <v>0</v>
      </c>
      <c r="AT27" s="123">
        <f>IFERROR(100*AR27/'Projection_Base-case'!Q27,0)</f>
        <v>0</v>
      </c>
      <c r="AU27" s="123">
        <f>IFERROR('Projection_Base-case'!S27-S27,0)</f>
        <v>0</v>
      </c>
      <c r="AV27" s="123">
        <f t="shared" si="6"/>
        <v>0</v>
      </c>
      <c r="AW27" s="124">
        <f>IFERROR(100*AU27/'Projection_Base-case'!S27,0)</f>
        <v>0</v>
      </c>
      <c r="AX27" s="245">
        <f>IFERROR('Projection_Base-case'!U27-U27,0)</f>
        <v>0</v>
      </c>
      <c r="AY27" s="123">
        <f t="shared" si="7"/>
        <v>0</v>
      </c>
      <c r="AZ27" s="123">
        <f>IFERROR(100*AX27/'Projection_Base-case'!U27,0)</f>
        <v>0</v>
      </c>
      <c r="BA27" s="123">
        <f>IFERROR('Projection_Base-case'!W27-W27,0)</f>
        <v>0</v>
      </c>
      <c r="BB27" s="123">
        <f t="shared" si="8"/>
        <v>0</v>
      </c>
      <c r="BC27" s="123">
        <f>IFERROR(100*BA27/'Projection_Base-case'!W27,0)</f>
        <v>0</v>
      </c>
      <c r="BD27" s="123">
        <f>IFERROR('Projection_Base-case'!Y27-Y27,0)</f>
        <v>0</v>
      </c>
      <c r="BE27" s="123">
        <f t="shared" si="9"/>
        <v>0</v>
      </c>
      <c r="BF27" s="123">
        <f>IFERROR(100*BD27/'Projection_Base-case'!Y27,0)</f>
        <v>0</v>
      </c>
      <c r="BG27" s="178">
        <f t="shared" si="22"/>
        <v>0</v>
      </c>
      <c r="BH27" s="179">
        <f t="shared" si="23"/>
        <v>0</v>
      </c>
    </row>
    <row r="28" spans="1:60">
      <c r="A28" s="165">
        <v>23</v>
      </c>
      <c r="B28" s="239">
        <f>IF('Projection_Base-case'!B28&lt;&gt;"",'Projection_Base-case'!B28,0)</f>
        <v>0</v>
      </c>
      <c r="C28" s="239">
        <f>IF('Projection_Base-case'!C28&lt;&gt;"",'Projection_Base-case'!C28,0)</f>
        <v>0</v>
      </c>
      <c r="D28" s="239">
        <f>IF('Projection_Base-case'!D28&lt;&gt;"",'Projection_Base-case'!D28,0)</f>
        <v>0</v>
      </c>
      <c r="E28" s="164" t="str">
        <f>IF(AND('Résultats medium'!$AC$3="OUI",'Résultats medium'!E27&lt;&gt;""),'Résultats medium'!E27,IF(OR(D28="PBT1",D28="PBT4",D28="PBT5",D28="PBT6",D28="PBT7",D28="PBT8",D28="PBT10"),"Scenario1",IF(OR(D28="PBT3",D28="PBT9"),"Scenario3",IF(OR(D28="PBT2"),"Scenario2",""))))</f>
        <v/>
      </c>
      <c r="F28" s="240" t="str">
        <f t="shared" si="10"/>
        <v>0</v>
      </c>
      <c r="G28" s="241" t="str">
        <f>IF(F28="Scenario1PBT1",'Medium retrofit'!$E$6,IF(F28="Scenario2PBT1",'Medium retrofit'!$F$6,IF(F28="Scenario3PBT1",'Medium retrofit'!$G$6,"")))&amp;IF(F28="Scenario1PBT2",'Medium retrofit'!$H$6,IF(F28="Scenario2PBT2",'Medium retrofit'!$I$6,IF(F28="Scenario3PBT2",'Medium retrofit'!$J$6,"")))&amp;IF(F28="Scenario1PBT3",'Medium retrofit'!$K$6,IF(F28="Scenario2PBT3",'Medium retrofit'!$L$6,IF(F28="Scenario3PBT3",'Medium retrofit'!$M$6,"")))&amp;IF(F28="Scenario1PBT4",'Medium retrofit'!$N$6,IF(F28="Scenario2PBT4",'Medium retrofit'!$O$6,IF(F28="Scenario3PBT4",'Medium retrofit'!$P$6,"")))&amp;IF(F28="Scenario1PBT5",'Medium retrofit'!$Q$6,IF(F28="Scenario2PBT5",'Medium retrofit'!$R$6,IF(F28="Scenario3PBT5",'Medium retrofit'!$S$6,"")))&amp;IF(F28="Scenario1PBT6",'Medium retrofit'!$T$6,IF(F28="Scenario2PBT6",'Medium retrofit'!$U$6,IF(F28="Scenario3PBT6",'Medium retrofit'!$V$6,"")))&amp;IF(F28="Scenario1PBT7",'Medium retrofit'!$W$6,IF(F28="Scenario2PBT7",'Medium retrofit'!$X$6,IF(F28="Scenario3PBT7",'Medium retrofit'!$Y$6,"")))&amp;IF(F28="Scenario1PBT8",'Medium retrofit'!$Z$6,IF(F28="Scenario2PBT8",'Medium retrofit'!$AA$6,IF(F28="Scenario3PBT8",'Medium retrofit'!$AB$6,"")))&amp;IF(F28="Scenario1PBT9",'Medium retrofit'!$AC$6,IF(F28="Scenario2PBT9",'Medium retrofit'!$AD$6,IF(F28="Scenario3PBT9",'Medium retrofit'!$AE$6,"")))&amp;IF(F28="Scenario1PBT10",'Medium retrofit'!$AF$6,IF(F28="Scenario2PBT10",'Medium retrofit'!$AG$6,IF(F28="Scenario3PBT10",'Medium retrofit'!$AH$6,"")))&amp;IF(F28="Scenario1PBT11",'Medium retrofit'!$AI$6,IF(F28="Scenario2PBT11",'Medium retrofit'!$AJ$6,IF(F28="Scenario3PBT11",'Medium retrofit'!$AK$6,"")))&amp;IF(F28="Scenario1PBT12",'Medium retrofit'!$AL$6,IF(F28="Scenario2PBT12",'Medium retrofit'!$AM$6,IF(F28="Scenario3PBT12",'Medium retrofit'!$AN$6,"")))&amp;IF(F28="Scenario1PBT13",'Medium retrofit'!$AO$6,IF(F28="Scenario2PBT13",'Medium retrofit'!$AP$6,IF(F28="Scenario3PBT13",'Medium retrofit'!$AQ$6,"")))&amp;IF(F28="Scenario1PBT14",'Medium retrofit'!$AR$6,IF(F28="Scenario2PBT14",'Medium retrofit'!$AS$6,IF(F28="Scenario3PBT14",'Medium retrofit'!$AT$6,"")))&amp;IF(F28="Scenario1PBT15",'Medium retrofit'!$AU$6,IF(F28="Scenario2PBT15",'Medium retrofit'!$AV$6,IF(F28="Scenario3PBT15",'Medium retrofit'!$AW$6,"")))</f>
        <v/>
      </c>
      <c r="H28" s="123">
        <f t="shared" si="11"/>
        <v>0</v>
      </c>
      <c r="I28" s="239" t="str">
        <f>IF(F28="Scenario1PBT1",'Medium retrofit'!$E$16,IF(F28="Scenario2PBT1",'Medium retrofit'!$F$16,IF(F28="Scenario3PBT1",'Medium retrofit'!$G$16,"")))&amp;IF(F28="Scenario1PBT2",'Medium retrofit'!$H$16,IF(F28="Scenario2PBT2",'Medium retrofit'!$I$16,IF(F28="Scenario3PBT2",'Medium retrofit'!$J$16,"")))&amp;IF(F28="Scenario1PBT3",'Medium retrofit'!$K$16,IF(F28="Scenario2PBT3",'Medium retrofit'!$L$16,IF(F28="Scenario3PBT3",'Medium retrofit'!$M$16,"")))&amp;IF(F28="Scenario1PBT4",'Medium retrofit'!$N$16,IF(F28="Scenario2PBT4",'Medium retrofit'!$O$16,IF(F28="Scenario3PBT4",'Medium retrofit'!$P$16,"")))&amp;IF(F28="Scenario1PBT5",'Medium retrofit'!$Q$16,IF(F28="Scenario2PBT5",'Medium retrofit'!$R$16,IF(F28="Scenario3PBT5",'Medium retrofit'!$S$16,"")))&amp;IF(F28="Scenario1PBT6",'Medium retrofit'!$T$16,IF(F28="Scenario2PBT6",'Medium retrofit'!$U$16,IF(F28="Scenario3PBT6",'Medium retrofit'!$V$16,"")))&amp;IF(F28="Scenario1PBT7",'Medium retrofit'!$W$16,IF(F28="Scenario2PBT7",'Medium retrofit'!$X$16,IF(F28="Scenario3PBT7",'Medium retrofit'!$Y$16,"")))&amp;IF(F28="Scenario1PBT8",'Medium retrofit'!$Z$16,IF(F28="Scenario2PBT8",'Medium retrofit'!$AA$16,IF(F28="Scenario3PBT8",'Medium retrofit'!$AB$16,"")))&amp;IF(F28="Scenario1PBT9",'Medium retrofit'!$AC$16,IF(F28="Scenario2PBT9",'Medium retrofit'!$AD$16,IF(F28="Scenario3PBT9",'Medium retrofit'!$AE$16,"")))&amp;IF(F28="Scenario1PBT10",'Medium retrofit'!$AF$16,IF(F28="Scenario2PBT10",'Medium retrofit'!$AG$16,IF(F28="Scenario3PBT10",'Medium retrofit'!$AH$16,"")))&amp;IF(F28="Scenario1PBT11",'Medium retrofit'!$AI$16,IF(F28="Scenario2PBT11",'Medium retrofit'!$AJ$16,IF(F28="Scenario3PBT11",'Medium retrofit'!$AK$16,"")))&amp;IF(F28="Scenario1PBT12",'Medium retrofit'!$AL$16,IF(F28="Scenario2PBT12",'Medium retrofit'!$AM$16,IF(F28="Scenario3PBT12",'Medium retrofit'!$AN$16,"")))&amp;IF(F28="Scenario1PBT13",'Medium retrofit'!$AO$16,IF(F28="Scenario2PBT13",'Medium retrofit'!$AP$16,IF(F28="Scenario3PBT13",'Medium retrofit'!$AQ$16,"")))&amp;IF(F28="Scenario1PBT14",'Medium retrofit'!$AR$16,IF(F28="Scenario2PBT14",'Medium retrofit'!$AS$16,IF(F28="Scenario3PBT14",'Medium retrofit'!$AT$16,"")))&amp;IF(F28="Scenario1PBT15",'Medium retrofit'!$AU$16,IF(F28="Scenario2PBT15",'Medium retrofit'!$AV$16,IF(F28="Scenario3PBT15",'Medium retrofit'!$AW$16,"")))</f>
        <v/>
      </c>
      <c r="J28" s="123">
        <f t="shared" si="12"/>
        <v>0</v>
      </c>
      <c r="K28" s="123" t="str">
        <f>IF(F28="Scenario1PBT1",'Medium retrofit'!$E$18,IF(F28="Scenario2PBT1",'Medium retrofit'!$F$18,IF(F28="Scenario3PBT1",'Medium retrofit'!$G$18,"")))&amp;IF(F28="Scenario1PBT2",'Medium retrofit'!$H$18,IF(F28="Scenario2PBT2",'Medium retrofit'!$I$18,IF(F28="Scenario3PBT2",'Medium retrofit'!$J$18,"")))&amp;IF(F28="Scenario1PBT3",'Medium retrofit'!$K$18,IF(F28="Scenario2PBT3",'Medium retrofit'!$L$18,IF(F28="Scenario3PBT3",'Medium retrofit'!$M$18,"")))&amp;IF(F28="Scenario1PBT4",'Medium retrofit'!$N$18,IF(F28="Scenario2PBT4",'Medium retrofit'!$O$18,IF(F28="Scenario3PBT4",'Medium retrofit'!$P$18,"")))&amp;IF(F28="Scenario1PBT5",'Medium retrofit'!$Q$18,IF(F28="Scenario2PBT5",'Medium retrofit'!$R$18,IF(F28="Scenario3PBT5",'Medium retrofit'!$S$18,"")))&amp;IF(F28="Scenario1PBT6",'Medium retrofit'!$T$18,IF(F28="Scenario2PBT6",'Medium retrofit'!$U$18,IF(F28="Scenario3PBT6",'Medium retrofit'!$V$18,"")))&amp;IF(F28="Scenario1PBT7",'Medium retrofit'!$W$18,IF(F28="Scenario2PBT7",'Medium retrofit'!$X$18,IF(F28="Scenario3PBT7",'Medium retrofit'!$Y$18,"")))&amp;IF(F28="Scenario1PBT8",'Medium retrofit'!$Z$18,IF(F28="Scenario2PBT8",'Medium retrofit'!$AA$18,IF(F28="Scenario3PBT8",'Medium retrofit'!$AB$18,"")))&amp;IF(F28="Scenario1PBT9",'Medium retrofit'!$AC$18,IF(F28="Scenario2PBT9",'Medium retrofit'!$AD$18,IF(F28="Scenario3PBT9",'Medium retrofit'!$AE$18,"")))&amp;IF(F28="Scenario1PBT10",'Medium retrofit'!$AF$18,IF(F28="Scenario2PBT10",'Medium retrofit'!$AG$18,IF(F28="Scenario3PBT10",'Medium retrofit'!$AH$18,"")))&amp;IF(F28="Scenario1PBT11",'Medium retrofit'!$AI$18,IF(F28="Scenario2PBT11",'Medium retrofit'!$AJ$18,IF(F28="Scenario3PBT11",'Medium retrofit'!$AK$18,"")))&amp;IF(F28="Scenario1PBT12",'Medium retrofit'!$AL$18,IF(F28="Scenario2PBT12",'Medium retrofit'!$AM$18,IF(F28="Scenario3PBT12",'Medium retrofit'!$AN$18,"")))&amp;IF(F28="Scenario1PBT13",'Medium retrofit'!$AO$18,IF(F28="Scenario2PBT13",'Medium retrofit'!$AP$18,IF(F28="Scenario3PBT13",'Medium retrofit'!$AQ$18,"")))&amp;IF(F28="Scenario1PBT14",'Medium retrofit'!$AR$18,IF(F28="Scenario2PBT14",'Medium retrofit'!$AS$18,IF(F28="Scenario3PBT14",'Medium retrofit'!$AT$18,"")))&amp;IF(F28="Scenario1PBT15",'Medium retrofit'!$AU$18,IF(F28="Scenario2PBT15",'Medium retrofit'!$AV$18,IF(F28="Scenario3PBT15",'Medium retrofit'!$AW$18,"")))</f>
        <v/>
      </c>
      <c r="L28" s="123">
        <f t="shared" si="13"/>
        <v>0</v>
      </c>
      <c r="M28" s="123" t="str">
        <f>IF(F28="Scenario1PBT1",'Medium retrofit'!$E$20,IF(F28="Scenario2PBT1",'Medium retrofit'!$F$20,IF(F28="Scenario3PBT1",'Medium retrofit'!$G$20,"")))&amp;IF(F28="Scenario1PBT2",'Medium retrofit'!$H$20,IF(F28="Scenario2PBT2",'Medium retrofit'!$I$20,IF(F28="Scenario3PBT2",'Medium retrofit'!$J$20,"")))&amp;IF(F28="Scenario1PBT3",'Medium retrofit'!$K$20,IF(F28="Scenario2PBT3",'Medium retrofit'!$L$20,IF(F28="Scenario3PBT3",'Medium retrofit'!$M$20,"")))&amp;IF(F28="Scenario1PBT4",'Medium retrofit'!$N$20,IF(F28="Scenario2PBT4",'Medium retrofit'!$O$20,IF(F28="Scenario3PBT4",'Medium retrofit'!$P$20,"")))&amp;IF(F28="Scenario1PBT5",'Medium retrofit'!$Q$20,IF(F28="Scenario2PBT5",'Medium retrofit'!$R$20,IF(F28="Scenario3PBT5",'Medium retrofit'!$S$20,"")))&amp;IF(F28="Scenario1PBT6",'Medium retrofit'!$T$20,IF(F28="Scenario2PBT6",'Medium retrofit'!$U$20,IF(F28="Scenario3PBT6",'Medium retrofit'!$V$20,"")))&amp;IF(F28="Scenario1PBT7",'Medium retrofit'!$W$20,IF(F28="Scenario2PBT7",'Medium retrofit'!$X$20,IF(F28="Scenario3PBT7",'Medium retrofit'!$Y$20,"")))&amp;IF(F28="Scenario1PBT8",'Medium retrofit'!$Z$20,IF(F28="Scenario2PBT8",'Medium retrofit'!$AA$20,IF(F28="Scenario3PBT8",'Medium retrofit'!$AB$20,"")))&amp;IF(F28="Scenario1PBT9",'Medium retrofit'!$AC$20,IF(F28="Scenario2PBT9",'Medium retrofit'!$AD$20,IF(F28="Scenario3PBT9",'Medium retrofit'!$AE$20,"")))&amp;IF(F28="Scenario1PBT10",'Medium retrofit'!$AF$20,IF(F28="Scenario2PBT10",'Medium retrofit'!$AG$20,IF(F28="Scenario3PBT10",'Medium retrofit'!$AH$20,"")))&amp;IF(F28="Scenario1PBT11",'Medium retrofit'!$AI$20,IF(F28="Scenario2PBT11",'Medium retrofit'!$AJ$20,IF(F28="Scenario3PBT11",'Medium retrofit'!$AK$20,"")))&amp;IF(F28="Scenario1PBT12",'Medium retrofit'!$AL$20,IF(F28="Scenario2PBT12",'Medium retrofit'!$AM$20,IF(F28="Scenario3PBT12",'Medium retrofit'!$AN$20,"")))&amp;IF(F28="Scenario1PBT13",'Medium retrofit'!$AO$20,IF(F28="Scenario2PBT13",'Medium retrofit'!$AP$20,IF(F28="Scenario3PBT13",'Medium retrofit'!$AQ$20,"")))&amp;IF(F28="Scenario1PBT14",'Medium retrofit'!$AR$20,IF(F28="Scenario2PBT14",'Medium retrofit'!$AS$20,IF(F28="Scenario3PBT14",'Medium retrofit'!$AT$20,"")))&amp;IF(F28="Scenario1PBT15",'Medium retrofit'!$AU$20,IF(F28="Scenario2PBT15",'Medium retrofit'!$AV$20,IF(F28="Scenario3PBT15",'Medium retrofit'!$AW$20,"")))</f>
        <v/>
      </c>
      <c r="N28" s="124">
        <f t="shared" si="14"/>
        <v>0</v>
      </c>
      <c r="O28" s="245" t="str">
        <f>IF(F28="Scenario1PBT1",'Medium retrofit'!$E$23,IF(F28="Scenario2PBT1",'Medium retrofit'!$F$23,IF(F28="Scenario3PBT1",'Medium retrofit'!$G$23,"")))&amp;IF(F28="Scenario1PBT2",'Medium retrofit'!$H$23,IF(F28="Scenario2PBT2",'Medium retrofit'!$I$23,IF(F28="Scenario3PBT2",'Medium retrofit'!$J$23,"")))&amp;IF(F28="Scenario1PBT3",'Medium retrofit'!$K$23,IF(F28="Scenario2PBT3",'Medium retrofit'!$L$23,IF(F28="Scenario3PBT3",'Medium retrofit'!$M$23,"")))&amp;IF(F28="Scenario1PBT4",'Medium retrofit'!$N$23,IF(F28="Scenario2PBT4",'Medium retrofit'!$O$23,IF(F28="Scenario3PBT4",'Medium retrofit'!$P$23,"")))&amp;IF(F28="Scenario1PBT5",'Medium retrofit'!$Q$23,IF(F28="Scenario2PBT5",'Medium retrofit'!$R$23,IF(F28="Scenario3PBT5",'Medium retrofit'!$S$23,"")))&amp;IF(F28="Scenario1PBT6",'Medium retrofit'!$T$23,IF(F28="Scenario2PBT6",'Medium retrofit'!$U$23,IF(F28="Scenario3PBT6",'Medium retrofit'!$V$23,"")))&amp;IF(F28="Scenario1PBT7",'Medium retrofit'!$W$23,IF(F28="Scenario2PBT7",'Medium retrofit'!$X$23,IF(F28="Scenario3PBT7",'Medium retrofit'!$Y$23,"")))&amp;IF(F28="Scenario1PBT8",'Medium retrofit'!$Z$23,IF(F28="Scenario2PBT8",'Medium retrofit'!$AA$23,IF(F28="Scenario3PBT8",'Medium retrofit'!$AB$23,"")))&amp;IF(F28="Scenario1PBT9",'Medium retrofit'!$AC$23,IF(F28="Scenario2PBT9",'Medium retrofit'!$AD$23,IF(F28="Scenario3PBT9",'Medium retrofit'!$AE$23,"")))&amp;IF(F28="Scenario1PBT10",'Medium retrofit'!$AF$23,IF(F28="Scenario2PBT10",'Medium retrofit'!$AG$23,IF(F28="Scenario3PBT10",'Medium retrofit'!$AH$23,"")))&amp;IF(F28="Scenario1PBT11",'Medium retrofit'!$AI$23,IF(F28="Scenario2PBT11",'Medium retrofit'!$AJ$23,IF(F28="Scenario3PBT11",'Medium retrofit'!$AK$23,"")))&amp;IF(F28="Scenario1PBT12",'Medium retrofit'!$AL$23,IF(F28="Scenario2PBT12",'Medium retrofit'!$AM$23,IF(F28="Scenario3PBT12",'Medium retrofit'!$AN$23,"")))&amp;IF(F28="Scenario1PBT13",'Medium retrofit'!$AO$23,IF(F28="Scenario2PBT13",'Medium retrofit'!$AP$23,IF(F28="Scenario3PBT13",'Medium retrofit'!$AQ$23,"")))&amp;IF(F28="Scenario1PBT14",'Medium retrofit'!$AR$23,IF(F28="Scenario2PBT14",'Medium retrofit'!$AS$23,IF(F28="Scenario3PBT14",'Medium retrofit'!$AT$23,"")))&amp;IF(F28="Scenario1PBT15",'Medium retrofit'!$AU$23,IF(F28="Scenario2PBT15",'Medium retrofit'!$AV$23,IF(F28="Scenario3PBT15",'Medium retrofit'!$AW$23,"")))</f>
        <v/>
      </c>
      <c r="P28" s="123">
        <f t="shared" si="15"/>
        <v>0</v>
      </c>
      <c r="Q28" s="123" t="str">
        <f>IF(F28="Scenario1PBT1",'Medium retrofit'!$E$25,IF(F28="Scenario2PBT1",'Medium retrofit'!$F$25,IF(F28="Scenario3PBT1",'Medium retrofit'!$G$25,"")))&amp;IF(F28="Scenario1PBT2",'Medium retrofit'!$H$25,IF(F28="Scenario2PBT2",'Medium retrofit'!$I$25,IF(F28="Scenario3PBT2",'Medium retrofit'!$J$25,"")))&amp;IF(F28="Scenario1PBT3",'Medium retrofit'!$K$25,IF(F28="Scenario2PBT3",'Medium retrofit'!$L$25,IF(F28="Scenario3PBT3",'Medium retrofit'!$M$25,"")))&amp;IF(F28="Scenario1PBT4",'Medium retrofit'!$N$25,IF(F28="Scenario2PBT4",'Medium retrofit'!$O$25,IF(F28="Scenario3PBT4",'Medium retrofit'!$P$25,"")))&amp;IF(F28="Scenario1PBT5",'Medium retrofit'!$Q$25,IF(F28="Scenario2PBT5",'Medium retrofit'!$R$25,IF(F28="Scenario3PBT5",'Medium retrofit'!$S$25,"")))&amp;IF(F28="Scenario1PBT6",'Medium retrofit'!$T$25,IF(F28="Scenario2PBT6",'Medium retrofit'!$U$25,IF(F28="Scenario3PBT6",'Medium retrofit'!$V$25,"")))&amp;IF(F28="Scenario1PBT7",'Medium retrofit'!$W$25,IF(F28="Scenario2PBT7",'Medium retrofit'!$X$25,IF(F28="Scenario3PBT7",'Medium retrofit'!$Y$25,"")))&amp;IF(F28="Scenario1PBT8",'Medium retrofit'!$Z$25,IF(F28="Scenario2PBT8",'Medium retrofit'!$AA$25,IF(F28="Scenario3PBT8",'Medium retrofit'!$AB$25,"")))&amp;IF(F28="Scenario1PBT9",'Medium retrofit'!$AC$25,IF(F28="Scenario2PBT9",'Medium retrofit'!$AD$25,IF(F28="Scenario3PBT9",'Medium retrofit'!$AE$25,"")))&amp;IF(F28="Scenario1PBT10",'Medium retrofit'!$AF$25,IF(F28="Scenario2PBT10",'Medium retrofit'!$AG$25,IF(F28="Scenario3PBT10",'Medium retrofit'!$AH$25,"")))&amp;IF(F28="Scenario1PBT11",'Medium retrofit'!$AI$25,IF(F28="Scenario2PBT11",'Medium retrofit'!$AJ$25,IF(F28="Scenario3PBT11",'Medium retrofit'!$AK$25,"")))&amp;IF(F28="Scenario1PBT12",'Medium retrofit'!$AL$25,IF(F28="Scenario2PBT12",'Medium retrofit'!$AM$25,IF(F28="Scenario3PBT12",'Medium retrofit'!$AN$25,"")))&amp;IF(F28="Scenario1PBT13",'Medium retrofit'!$AO$25,IF(F28="Scenario2PBT13",'Medium retrofit'!$AP$25,IF(F28="Scenario3PBT13",'Medium retrofit'!$AQ$25,"")))&amp;IF(F28="Scenario1PBT14",'Medium retrofit'!$AR$25,IF(F28="Scenario2PBT14",'Medium retrofit'!$AS$25,IF(F28="Scenario3PBT14",'Medium retrofit'!$AT$25,"")))&amp;IF(F28="Scenario1PBT15",'Medium retrofit'!$AU$25,IF(F28="Scenario2PBT15",'Medium retrofit'!$AV$25,IF(F28="Scenario3PBT15",'Medium retrofit'!$AW$25,"")))</f>
        <v/>
      </c>
      <c r="R28" s="123">
        <f t="shared" si="16"/>
        <v>0</v>
      </c>
      <c r="S28" s="123" t="str">
        <f>IF(F28="Scenario1PBT1",'Medium retrofit'!$E$27,IF(F28="Scenario2PBT1",'Medium retrofit'!$F$27,IF(F28="Scenario3PBT1",'Medium retrofit'!$G$27,"")))&amp;IF(F28="Scenario1PBT2",'Medium retrofit'!$H$27,IF(F28="Scenario2PBT2",'Medium retrofit'!$I$27,IF(F28="Scenario3PBT2",'Medium retrofit'!$J$27,"")))&amp;IF(F28="Scenario1PBT3",'Medium retrofit'!$K$27,IF(F28="Scenario2PBT3",'Medium retrofit'!$L$27,IF(F28="Scenario3PBT3",'Medium retrofit'!$M$27,"")))&amp;IF(F28="Scenario1PBT4",'Medium retrofit'!$N$27,IF(F28="Scenario2PBT4",'Medium retrofit'!$O$27,IF(F28="Scenario3PBT4",'Medium retrofit'!$P$27,"")))&amp;IF(F28="Scenario1PBT5",'Medium retrofit'!$Q$27,IF(F28="Scenario2PBT5",'Medium retrofit'!$R$27,IF(F28="Scenario3PBT5",'Medium retrofit'!$S$27,"")))&amp;IF(F28="Scenario1PBT6",'Medium retrofit'!$T$27,IF(F28="Scenario2PBT6",'Medium retrofit'!$U$27,IF(F28="Scenario3PBT6",'Medium retrofit'!$V$27,"")))&amp;IF(F28="Scenario1PBT7",'Medium retrofit'!$W$27,IF(F28="Scenario2PBT7",'Medium retrofit'!$X$27,IF(F28="Scenario3PBT7",'Medium retrofit'!$Y$27,"")))&amp;IF(F28="Scenario1PBT8",'Medium retrofit'!$Z$27,IF(F28="Scenario2PBT8",'Medium retrofit'!$AA$27,IF(F28="Scenario3PBT8",'Medium retrofit'!$AB$27,"")))&amp;IF(F28="Scenario1PBT9",'Medium retrofit'!$AC$27,IF(F28="Scenario2PBT9",'Medium retrofit'!$AD$27,IF(F28="Scenario3PBT9",'Medium retrofit'!$AE$27,"")))&amp;IF(F28="Scenario1PBT10",'Medium retrofit'!$AF$27,IF(F28="Scenario2PBT10",'Medium retrofit'!$AG$27,IF(F28="Scenario3PBT10",'Medium retrofit'!$AH$27,"")))&amp;IF(F28="Scenario1PBT11",'Medium retrofit'!$AI$27,IF(F28="Scenario2PBT11",'Medium retrofit'!$AJ$27,IF(F28="Scenario3PBT11",'Medium retrofit'!$AK$27,"")))&amp;IF(F28="Scenario1PBT12",'Medium retrofit'!$AL$27,IF(F28="Scenario2PBT12",'Medium retrofit'!$AM$27,IF(F28="Scenario3PBT12",'Medium retrofit'!$AN$27,"")))&amp;IF(F28="Scenario1PBT13",'Medium retrofit'!$AO$27,IF(F28="Scenario2PBT13",'Medium retrofit'!$AP$27,IF(F28="Scenario3PBT13",'Medium retrofit'!$AQ$27,"")))&amp;IF(F28="Scenario1PBT14",'Medium retrofit'!$AR$27,IF(F28="Scenario2PBT14",'Medium retrofit'!$AS$27,IF(F28="Scenario3PBT14",'Medium retrofit'!$AT$27,"")))&amp;IF(F28="Scenario1PBT15",'Medium retrofit'!$AU$27,IF(F28="Scenario2PBT15",'Medium retrofit'!$AV$27,IF(F28="Scenario3PBT15",'Medium retrofit'!$AW$27,"")))</f>
        <v/>
      </c>
      <c r="T28" s="246">
        <f t="shared" si="17"/>
        <v>0</v>
      </c>
      <c r="U28" s="245" t="str">
        <f>IF(F28="Scenario1PBT1",'Medium retrofit'!$E$38,IF(F28="Scenario2PBT1",'Medium retrofit'!$F$38,IF(F28="Scenario3PBT1",'Medium retrofit'!$G$38,"")))&amp;IF(F28="Scenario1PBT2",'Medium retrofit'!$H$38,IF(F28="Scenario2PBT2",'Medium retrofit'!$I$38,IF(F28="Scenario3PBT2",'Medium retrofit'!$J$38,"")))&amp;IF(F28="Scenario1PBT3",'Medium retrofit'!$K$38,IF(F28="Scenario2PBT3",'Medium retrofit'!$L$38,IF(F28="Scenario3PBT3",'Medium retrofit'!$M$38,"")))&amp;IF(F28="Scenario1PBT4",'Medium retrofit'!$N$38,IF(F28="Scenario2PBT4",'Medium retrofit'!$O$38,IF(F28="Scenario3PBT4",'Medium retrofit'!$P$38,"")))&amp;IF(F28="Scenario1PBT5",'Medium retrofit'!$Q$38,IF(F28="Scenario2PBT5",'Medium retrofit'!$R$38,IF(F28="Scenario3PBT5",'Medium retrofit'!$S$38,"")))&amp;IF(F28="Scenario1PBT6",'Medium retrofit'!$T$38,IF(F28="Scenario2PBT6",'Medium retrofit'!$U$38,IF(F28="Scenario3PBT6",'Medium retrofit'!$V$38,"")))&amp;IF(F28="Scenario1PBT7",'Medium retrofit'!$W$38,IF(F28="Scenario2PBT7",'Medium retrofit'!$X$38,IF(F28="Scenario3PBT7",'Medium retrofit'!$Y$38,"")))&amp;IF(F28="Scenario1PBT8",'Medium retrofit'!$Z$38,IF(F28="Scenario2PBT8",'Medium retrofit'!$AA$38,IF(F28="Scenario3PBT8",'Medium retrofit'!$AB$38,"")))&amp;IF(F28="Scenario1PBT9",'Medium retrofit'!$AC$38,IF(F28="Scenario2PBT9",'Medium retrofit'!$AD$38,IF(F28="Scenario3PBT9",'Medium retrofit'!$AE$38,"")))&amp;IF(F28="Scenario1PBT10",'Medium retrofit'!$AF$38,IF(F28="Scenario2PBT10",'Medium retrofit'!$AG$38,IF(F28="Scenario3PBT10",'Medium retrofit'!$AH$38,"")))&amp;IF(F28="Scenario1PBT11",'Medium retrofit'!$AI$38,IF(F28="Scenario2PBT11",'Medium retrofit'!$AJ$38,IF(F28="Scenario3PBT11",'Medium retrofit'!$AK$38,"")))&amp;IF(F28="Scenario1PBT12",'Medium retrofit'!$AL$38,IF(F28="Scenario2PBT12",'Medium retrofit'!$AM$38,IF(F28="Scenario3PBT12",'Medium retrofit'!$AN$38,"")))&amp;IF(F28="Scenario1PBT13",'Medium retrofit'!$AO$38,IF(F28="Scenario2PBT13",'Medium retrofit'!$AP$38,IF(F28="Scenario3PBT13",'Medium retrofit'!$AQ$38,"")))&amp;IF(F28="Scenario1PBT14",'Medium retrofit'!$AR$38,IF(F28="Scenario2PBT14",'Medium retrofit'!$AS$38,IF(F28="Scenario3PBT14",'Medium retrofit'!$AT$38,"")))&amp;IF(F28="Scenario1PBT15",'Medium retrofit'!$AU$38,IF(F28="Scenario2PBT15",'Medium retrofit'!$AV$38,IF(F28="Scenario3PBT15",'Medium retrofit'!$AW$38,"")))</f>
        <v/>
      </c>
      <c r="V28" s="123">
        <f t="shared" si="18"/>
        <v>0</v>
      </c>
      <c r="W28" s="123" t="str">
        <f>IF(F28="Scenario1PBT1",'Medium retrofit'!$E$40,IF(F28="Scenario2PBT1",'Medium retrofit'!$F$40,IF(F28="Scenario3PBT1",'Medium retrofit'!$G$40,"")))&amp;IF(F28="Scenario1PBT2",'Medium retrofit'!$H$40,IF(F28="Scenario2PBT2",'Medium retrofit'!$I$40,IF(F28="Scenario3PBT2",'Medium retrofit'!$J$40,"")))&amp;IF(F28="Scenario1PBT3",'Medium retrofit'!$K$40,IF(F28="Scenario2PBT3",'Medium retrofit'!$L$40,IF(F28="Scenario3PBT3",'Medium retrofit'!$M$40,"")))&amp;IF(F28="Scenario1PBT4",'Medium retrofit'!$N$40,IF(F28="Scenario2PBT4",'Medium retrofit'!$O$40,IF(F28="Scenario3PBT4",'Medium retrofit'!$P$40,"")))&amp;IF(F28="Scenario1PBT5",'Medium retrofit'!$Q$40,IF(F28="Scenario2PBT5",'Medium retrofit'!$R$40,IF(F28="Scenario3PBT5",'Medium retrofit'!$S$40,"")))&amp;IF(F28="Scenario1PBT6",'Medium retrofit'!$T$40,IF(F28="Scenario2PBT6",'Medium retrofit'!$U$40,IF(F28="Scenario3PBT6",'Medium retrofit'!$V$40,"")))&amp;IF(F28="Scenario1PBT7",'Medium retrofit'!$W$40,IF(F28="Scenario2PBT7",'Medium retrofit'!$X$40,IF(F28="Scenario3PBT7",'Medium retrofit'!$Y$40,"")))&amp;IF(F28="Scenario1PBT8",'Medium retrofit'!$Z$40,IF(F28="Scenario2PBT8",'Medium retrofit'!$AA$40,IF(F28="Scenario3PBT8",'Medium retrofit'!$AB$40,"")))&amp;IF(F28="Scenario1PBT9",'Medium retrofit'!$AC$40,IF(F28="Scenario2PBT9",'Medium retrofit'!$AD$40,IF(F28="Scenario3PBT9",'Medium retrofit'!$AE$40,"")))&amp;IF(F28="Scenario1PBT10",'Medium retrofit'!$AF$40,IF(F28="Scenario2PBT10",'Medium retrofit'!$AG$40,IF(F28="Scenario3PBT10",'Medium retrofit'!$AH$40,"")))&amp;IF(F28="Scenario1PBT11",'Medium retrofit'!$AI$40,IF(F28="Scenario2PBT11",'Medium retrofit'!$AJ$40,IF(F28="Scenario3PBT11",'Medium retrofit'!$AK$40,"")))&amp;IF(F28="Scenario1PBT12",'Medium retrofit'!$AL$40,IF(F28="Scenario2PBT12",'Medium retrofit'!$AM$40,IF(F28="Scenario3PBT12",'Medium retrofit'!$AN$40,"")))&amp;IF(F28="Scenario1PBT13",'Medium retrofit'!$AO$40,IF(F28="Scenario2PBT13",'Medium retrofit'!$AP$40,IF(F28="Scenario3PBT13",'Medium retrofit'!$AQ$40,"")))&amp;IF(F28="Scenario1PBT14",'Medium retrofit'!$AR$40,IF(F28="Scenario2PBT14",'Medium retrofit'!$AS$40,IF(F28="Scenario3PBT14",'Medium retrofit'!$AT$40,"")))&amp;IF(F28="Scenario1PBT15",'Medium retrofit'!$AU$40,IF(F28="Scenario2PBT15",'Medium retrofit'!$AV$40,IF(F28="Scenario3PBT15",'Medium retrofit'!$AW$40,"")))</f>
        <v/>
      </c>
      <c r="X28" s="123">
        <f t="shared" si="19"/>
        <v>0</v>
      </c>
      <c r="Y28" s="123" t="str">
        <f>IF(F28="Scenario1PBT1",'Medium retrofit'!$E$42,IF(F28="Scenario2PBT1",'Medium retrofit'!$F$42,IF(F28="Scenario3PBT1",'Medium retrofit'!$G$42,"")))&amp;IF(F28="Scenario1PBT2",'Medium retrofit'!$H$42,IF(F28="Scenario2PBT2",'Medium retrofit'!$I$42,IF(F28="Scenario3PBT2",'Medium retrofit'!$J$42,"")))&amp;IF(F28="Scenario1PBT3",'Medium retrofit'!$K$42,IF(F28="Scenario2PBT3",'Medium retrofit'!$L$42,IF(F28="Scenario3PBT3",'Medium retrofit'!$M$42,"")))&amp;IF(F28="Scenario1PBT4",'Medium retrofit'!$N$42,IF(F28="Scenario2PBT4",'Medium retrofit'!$O$42,IF(F28="Scenario3PBT4",'Medium retrofit'!$P$42,"")))&amp;IF(F28="Scenario1PBT5",'Medium retrofit'!$Q$42,IF(F28="Scenario2PBT5",'Medium retrofit'!$R$42,IF(F28="Scenario3PBT5",'Medium retrofit'!$S$42,"")))&amp;IF(F28="Scenario1PBT6",'Medium retrofit'!$T$42,IF(F28="Scenario2PBT6",'Medium retrofit'!$U$42,IF(F28="Scenario3PBT6",'Medium retrofit'!$V$42,"")))&amp;IF(F28="Scenario1PBT7",'Medium retrofit'!$W$42,IF(F28="Scenario2PBT7",'Medium retrofit'!$X$42,IF(F28="Scenario3PBT7",'Medium retrofit'!$Y$42,"")))&amp;IF(F28="Scenario1PBT8",'Medium retrofit'!$Z$42,IF(F28="Scenario2PBT8",'Medium retrofit'!$AA$42,IF(F28="Scenario3PBT8",'Medium retrofit'!$AB$42,"")))&amp;IF(F28="Scenario1PBT9",'Medium retrofit'!$AC$42,IF(F28="Scenario2PBT9",'Medium retrofit'!$AD$42,IF(F28="Scenario3PBT9",'Medium retrofit'!$AE$42,"")))&amp;IF(F28="Scenario1PBT10",'Medium retrofit'!$AF$42,IF(F28="Scenario2PBT10",'Medium retrofit'!$AG$42,IF(F28="Scenario3PBT10",'Medium retrofit'!$AH$42,"")))&amp;IF(F28="Scenario1PBT11",'Medium retrofit'!$AI$42,IF(F28="Scenario2PBT11",'Medium retrofit'!$AJ$42,IF(F28="Scenario3PBT11",'Medium retrofit'!$AK$42,"")))&amp;IF(F28="Scenario1PBT12",'Medium retrofit'!$AL$42,IF(F28="Scenario2PBT12",'Medium retrofit'!$AM$42,IF(F28="Scenario3PBT12",'Medium retrofit'!$AN$42,"")))&amp;IF(F28="Scenario1PBT13",'Medium retrofit'!$AO$42,IF(F28="Scenario2PBT13",'Medium retrofit'!$AP$42,IF(F28="Scenario3PBT13",'Medium retrofit'!$AQ$42,"")))&amp;IF(F28="Scenario1PBT14",'Medium retrofit'!$AR$42,IF(F28="Scenario2PBT14",'Medium retrofit'!$AS$42,IF(F28="Scenario3PBT14",'Medium retrofit'!$AT$42,"")))&amp;IF(F28="Scenario1PBT15",'Medium retrofit'!$AU$42,IF(F28="Scenario2PBT15",'Medium retrofit'!$AV$42,IF(F28="Scenario3PBT15",'Medium retrofit'!$AW$42,"")))</f>
        <v/>
      </c>
      <c r="Z28" s="123">
        <f t="shared" si="20"/>
        <v>0</v>
      </c>
      <c r="AA28" s="239" t="str">
        <f>IF(F28="Scenario1PBT1",'Medium retrofit'!$E$101,IF(F28="Scenario2PBT1",'Medium retrofit'!$F$101,IF(F28="Scenario3PBT1",'Medium retrofit'!$G$101,"")))&amp;IF(F28="Scenario1PBT2",'Medium retrofit'!$H$101,IF(F28="Scenario2PBT2",'Medium retrofit'!$I$101,IF(F28="Scenario3PBT2",'Medium retrofit'!$J$101,"")))&amp;IF(F28="Scenario1PBT3",'Medium retrofit'!$K$101,IF(F28="Scenario2PBT3",'Medium retrofit'!$L$101,IF(F28="Scenario3PBT3",'Medium retrofit'!$M$101,"")))&amp;IF(F28="Scenario1PBT4",'Medium retrofit'!$N$101,IF(F28="Scenario2PBT4",'Medium retrofit'!$O$101,IF(F28="Scenario3PBT4",'Medium retrofit'!$P$101,"")))&amp;IF(F28="Scenario1PBT5",'Medium retrofit'!$Q$101,IF(F28="Scenario2PBT5",'Medium retrofit'!$R$101,IF(F28="Scenario3PBT5",'Medium retrofit'!$S$101,"")))&amp;IF(F28="Scenario1PBT6",'Medium retrofit'!$T$101,IF(F28="Scenario2PBT6",'Medium retrofit'!$U$101,IF(F28="Scenario3PBT6",'Medium retrofit'!$V$101,"")))&amp;IF(F28="Scenario1PBT7",'Medium retrofit'!$W$101,IF(F28="Scenario2PBT7",'Medium retrofit'!$X$101,IF(F28="Scenario3PBT7",'Medium retrofit'!$Y$101,"")))&amp;IF(F28="Scenario1PBT8",'Medium retrofit'!$Z$101,IF(F28="Scenario2PBT8",'Medium retrofit'!$AA$101,IF(F28="Scenario3PBT8",'Medium retrofit'!$AB$101,"")))&amp;IF(F28="Scenario1PBT9",'Medium retrofit'!$AC$101,IF(F28="Scenario2PBT9",'Medium retrofit'!$AD$101,IF(F28="Scenario3PBT9",'Medium retrofit'!$AE$101,"")))&amp;IF(F28="Scenario1PBT10",'Medium retrofit'!$AF$101,IF(F28="Scenario2PBT10",'Medium retrofit'!$AG$101,IF(F28="Scenario3PBT10",'Medium retrofit'!$AH$101,"")))&amp;IF(F28="Scenario1PBT11",'Medium retrofit'!$AI$101,IF(F28="Scenario2PBT11",'Medium retrofit'!$AJ$101,IF(F28="Scenario3PBT11",'Medium retrofit'!$AK$101,"")))&amp;IF(F28="Scenario1PBT12",'Medium retrofit'!$AL$101,IF(F28="Scenario2PBT12",'Medium retrofit'!$AM$101,IF(F28="Scenario3PBT12",'Medium retrofit'!$AN$101,"")))&amp;IF(F28="Scenario1PBT13",'Medium retrofit'!$AO$101,IF(F28="Scenario2PBT13",'Medium retrofit'!$AP$101,IF(F28="Scenario3PBT13",'Medium retrofit'!$AQ$101,"")))&amp;IF(F28="Scenario1PBT14",'Medium retrofit'!$AR$101,IF(F28="Scenario2PBT14",'Medium retrofit'!$AS$101,IF(F28="Scenario3PBT14",'Medium retrofit'!$AT$101,"")))&amp;IF(F28="Scenario1PBT15",'Medium retrofit'!$AU$101,IF(F28="Scenario2PBT15",'Medium retrofit'!$AV$101,IF(F28="Scenario3PBT15",'Medium retrofit'!$AW$101,"")))</f>
        <v/>
      </c>
      <c r="AB28" s="242">
        <f t="shared" si="21"/>
        <v>0</v>
      </c>
      <c r="AC28" s="247">
        <f>IFERROR('Projection_Base-case'!G28-G28,0)</f>
        <v>0</v>
      </c>
      <c r="AD28" s="123">
        <f t="shared" si="0"/>
        <v>0</v>
      </c>
      <c r="AE28" s="123">
        <f>IFERROR(100*AC28/'Projection_Base-case'!G28,0)</f>
        <v>0</v>
      </c>
      <c r="AF28" s="123">
        <f>IFERROR('Projection_Base-case'!I28-I28,0)</f>
        <v>0</v>
      </c>
      <c r="AG28" s="123">
        <f t="shared" si="1"/>
        <v>0</v>
      </c>
      <c r="AH28" s="123">
        <f>IFERROR(100*AF28/'Projection_Base-case'!I28,0)</f>
        <v>0</v>
      </c>
      <c r="AI28" s="123">
        <f>IFERROR('Projection_Base-case'!K28-K28,0)</f>
        <v>0</v>
      </c>
      <c r="AJ28" s="123">
        <f t="shared" si="2"/>
        <v>0</v>
      </c>
      <c r="AK28" s="123">
        <f>IFERROR(100*AI28/'Projection_Base-case'!K28,0)</f>
        <v>0</v>
      </c>
      <c r="AL28" s="123">
        <f>IFERROR(M28-'Projection_Base-case'!M28,0)</f>
        <v>0</v>
      </c>
      <c r="AM28" s="123">
        <f t="shared" si="3"/>
        <v>0</v>
      </c>
      <c r="AN28" s="179">
        <f>IFERROR(IF('Projection_Base-case'!N28&gt;0,100*AM28/'Projection_Base-case'!N28,100*AM28/N28),0)</f>
        <v>0</v>
      </c>
      <c r="AO28" s="245">
        <f>IFERROR('Projection_Base-case'!O28-O28,0)</f>
        <v>0</v>
      </c>
      <c r="AP28" s="123">
        <f t="shared" si="4"/>
        <v>0</v>
      </c>
      <c r="AQ28" s="123">
        <f>IFERROR(100*AO28/'Projection_Base-case'!O28,0)</f>
        <v>0</v>
      </c>
      <c r="AR28" s="123">
        <f>IFERROR('Projection_Base-case'!Q28-Q28,0)</f>
        <v>0</v>
      </c>
      <c r="AS28" s="123">
        <f t="shared" si="5"/>
        <v>0</v>
      </c>
      <c r="AT28" s="123">
        <f>IFERROR(100*AR28/'Projection_Base-case'!Q28,0)</f>
        <v>0</v>
      </c>
      <c r="AU28" s="123">
        <f>IFERROR('Projection_Base-case'!S28-S28,0)</f>
        <v>0</v>
      </c>
      <c r="AV28" s="123">
        <f t="shared" si="6"/>
        <v>0</v>
      </c>
      <c r="AW28" s="124">
        <f>IFERROR(100*AU28/'Projection_Base-case'!S28,0)</f>
        <v>0</v>
      </c>
      <c r="AX28" s="245">
        <f>IFERROR('Projection_Base-case'!U28-U28,0)</f>
        <v>0</v>
      </c>
      <c r="AY28" s="123">
        <f t="shared" si="7"/>
        <v>0</v>
      </c>
      <c r="AZ28" s="123">
        <f>IFERROR(100*AX28/'Projection_Base-case'!U28,0)</f>
        <v>0</v>
      </c>
      <c r="BA28" s="123">
        <f>IFERROR('Projection_Base-case'!W28-W28,0)</f>
        <v>0</v>
      </c>
      <c r="BB28" s="123">
        <f t="shared" si="8"/>
        <v>0</v>
      </c>
      <c r="BC28" s="123">
        <f>IFERROR(100*BA28/'Projection_Base-case'!W28,0)</f>
        <v>0</v>
      </c>
      <c r="BD28" s="123">
        <f>IFERROR('Projection_Base-case'!Y28-Y28,0)</f>
        <v>0</v>
      </c>
      <c r="BE28" s="123">
        <f t="shared" si="9"/>
        <v>0</v>
      </c>
      <c r="BF28" s="123">
        <f>IFERROR(100*BD28/'Projection_Base-case'!Y28,0)</f>
        <v>0</v>
      </c>
      <c r="BG28" s="178">
        <f t="shared" si="22"/>
        <v>0</v>
      </c>
      <c r="BH28" s="179">
        <f t="shared" si="23"/>
        <v>0</v>
      </c>
    </row>
    <row r="29" spans="1:60">
      <c r="A29" s="165">
        <v>24</v>
      </c>
      <c r="B29" s="239">
        <f>IF('Projection_Base-case'!B29&lt;&gt;"",'Projection_Base-case'!B29,0)</f>
        <v>0</v>
      </c>
      <c r="C29" s="239">
        <f>IF('Projection_Base-case'!C29&lt;&gt;"",'Projection_Base-case'!C29,0)</f>
        <v>0</v>
      </c>
      <c r="D29" s="239">
        <f>IF('Projection_Base-case'!D29&lt;&gt;"",'Projection_Base-case'!D29,0)</f>
        <v>0</v>
      </c>
      <c r="E29" s="164" t="str">
        <f>IF(AND('Résultats medium'!$AC$3="OUI",'Résultats medium'!E28&lt;&gt;""),'Résultats medium'!E28,IF(OR(D29="PBT1",D29="PBT4",D29="PBT5",D29="PBT6",D29="PBT7",D29="PBT8",D29="PBT10"),"Scenario1",IF(OR(D29="PBT3",D29="PBT9"),"Scenario3",IF(OR(D29="PBT2"),"Scenario2",""))))</f>
        <v/>
      </c>
      <c r="F29" s="240" t="str">
        <f t="shared" si="10"/>
        <v>0</v>
      </c>
      <c r="G29" s="241" t="str">
        <f>IF(F29="Scenario1PBT1",'Medium retrofit'!$E$6,IF(F29="Scenario2PBT1",'Medium retrofit'!$F$6,IF(F29="Scenario3PBT1",'Medium retrofit'!$G$6,"")))&amp;IF(F29="Scenario1PBT2",'Medium retrofit'!$H$6,IF(F29="Scenario2PBT2",'Medium retrofit'!$I$6,IF(F29="Scenario3PBT2",'Medium retrofit'!$J$6,"")))&amp;IF(F29="Scenario1PBT3",'Medium retrofit'!$K$6,IF(F29="Scenario2PBT3",'Medium retrofit'!$L$6,IF(F29="Scenario3PBT3",'Medium retrofit'!$M$6,"")))&amp;IF(F29="Scenario1PBT4",'Medium retrofit'!$N$6,IF(F29="Scenario2PBT4",'Medium retrofit'!$O$6,IF(F29="Scenario3PBT4",'Medium retrofit'!$P$6,"")))&amp;IF(F29="Scenario1PBT5",'Medium retrofit'!$Q$6,IF(F29="Scenario2PBT5",'Medium retrofit'!$R$6,IF(F29="Scenario3PBT5",'Medium retrofit'!$S$6,"")))&amp;IF(F29="Scenario1PBT6",'Medium retrofit'!$T$6,IF(F29="Scenario2PBT6",'Medium retrofit'!$U$6,IF(F29="Scenario3PBT6",'Medium retrofit'!$V$6,"")))&amp;IF(F29="Scenario1PBT7",'Medium retrofit'!$W$6,IF(F29="Scenario2PBT7",'Medium retrofit'!$X$6,IF(F29="Scenario3PBT7",'Medium retrofit'!$Y$6,"")))&amp;IF(F29="Scenario1PBT8",'Medium retrofit'!$Z$6,IF(F29="Scenario2PBT8",'Medium retrofit'!$AA$6,IF(F29="Scenario3PBT8",'Medium retrofit'!$AB$6,"")))&amp;IF(F29="Scenario1PBT9",'Medium retrofit'!$AC$6,IF(F29="Scenario2PBT9",'Medium retrofit'!$AD$6,IF(F29="Scenario3PBT9",'Medium retrofit'!$AE$6,"")))&amp;IF(F29="Scenario1PBT10",'Medium retrofit'!$AF$6,IF(F29="Scenario2PBT10",'Medium retrofit'!$AG$6,IF(F29="Scenario3PBT10",'Medium retrofit'!$AH$6,"")))&amp;IF(F29="Scenario1PBT11",'Medium retrofit'!$AI$6,IF(F29="Scenario2PBT11",'Medium retrofit'!$AJ$6,IF(F29="Scenario3PBT11",'Medium retrofit'!$AK$6,"")))&amp;IF(F29="Scenario1PBT12",'Medium retrofit'!$AL$6,IF(F29="Scenario2PBT12",'Medium retrofit'!$AM$6,IF(F29="Scenario3PBT12",'Medium retrofit'!$AN$6,"")))&amp;IF(F29="Scenario1PBT13",'Medium retrofit'!$AO$6,IF(F29="Scenario2PBT13",'Medium retrofit'!$AP$6,IF(F29="Scenario3PBT13",'Medium retrofit'!$AQ$6,"")))&amp;IF(F29="Scenario1PBT14",'Medium retrofit'!$AR$6,IF(F29="Scenario2PBT14",'Medium retrofit'!$AS$6,IF(F29="Scenario3PBT14",'Medium retrofit'!$AT$6,"")))&amp;IF(F29="Scenario1PBT15",'Medium retrofit'!$AU$6,IF(F29="Scenario2PBT15",'Medium retrofit'!$AV$6,IF(F29="Scenario3PBT15",'Medium retrofit'!$AW$6,"")))</f>
        <v/>
      </c>
      <c r="H29" s="123">
        <f t="shared" si="11"/>
        <v>0</v>
      </c>
      <c r="I29" s="239" t="str">
        <f>IF(F29="Scenario1PBT1",'Medium retrofit'!$E$16,IF(F29="Scenario2PBT1",'Medium retrofit'!$F$16,IF(F29="Scenario3PBT1",'Medium retrofit'!$G$16,"")))&amp;IF(F29="Scenario1PBT2",'Medium retrofit'!$H$16,IF(F29="Scenario2PBT2",'Medium retrofit'!$I$16,IF(F29="Scenario3PBT2",'Medium retrofit'!$J$16,"")))&amp;IF(F29="Scenario1PBT3",'Medium retrofit'!$K$16,IF(F29="Scenario2PBT3",'Medium retrofit'!$L$16,IF(F29="Scenario3PBT3",'Medium retrofit'!$M$16,"")))&amp;IF(F29="Scenario1PBT4",'Medium retrofit'!$N$16,IF(F29="Scenario2PBT4",'Medium retrofit'!$O$16,IF(F29="Scenario3PBT4",'Medium retrofit'!$P$16,"")))&amp;IF(F29="Scenario1PBT5",'Medium retrofit'!$Q$16,IF(F29="Scenario2PBT5",'Medium retrofit'!$R$16,IF(F29="Scenario3PBT5",'Medium retrofit'!$S$16,"")))&amp;IF(F29="Scenario1PBT6",'Medium retrofit'!$T$16,IF(F29="Scenario2PBT6",'Medium retrofit'!$U$16,IF(F29="Scenario3PBT6",'Medium retrofit'!$V$16,"")))&amp;IF(F29="Scenario1PBT7",'Medium retrofit'!$W$16,IF(F29="Scenario2PBT7",'Medium retrofit'!$X$16,IF(F29="Scenario3PBT7",'Medium retrofit'!$Y$16,"")))&amp;IF(F29="Scenario1PBT8",'Medium retrofit'!$Z$16,IF(F29="Scenario2PBT8",'Medium retrofit'!$AA$16,IF(F29="Scenario3PBT8",'Medium retrofit'!$AB$16,"")))&amp;IF(F29="Scenario1PBT9",'Medium retrofit'!$AC$16,IF(F29="Scenario2PBT9",'Medium retrofit'!$AD$16,IF(F29="Scenario3PBT9",'Medium retrofit'!$AE$16,"")))&amp;IF(F29="Scenario1PBT10",'Medium retrofit'!$AF$16,IF(F29="Scenario2PBT10",'Medium retrofit'!$AG$16,IF(F29="Scenario3PBT10",'Medium retrofit'!$AH$16,"")))&amp;IF(F29="Scenario1PBT11",'Medium retrofit'!$AI$16,IF(F29="Scenario2PBT11",'Medium retrofit'!$AJ$16,IF(F29="Scenario3PBT11",'Medium retrofit'!$AK$16,"")))&amp;IF(F29="Scenario1PBT12",'Medium retrofit'!$AL$16,IF(F29="Scenario2PBT12",'Medium retrofit'!$AM$16,IF(F29="Scenario3PBT12",'Medium retrofit'!$AN$16,"")))&amp;IF(F29="Scenario1PBT13",'Medium retrofit'!$AO$16,IF(F29="Scenario2PBT13",'Medium retrofit'!$AP$16,IF(F29="Scenario3PBT13",'Medium retrofit'!$AQ$16,"")))&amp;IF(F29="Scenario1PBT14",'Medium retrofit'!$AR$16,IF(F29="Scenario2PBT14",'Medium retrofit'!$AS$16,IF(F29="Scenario3PBT14",'Medium retrofit'!$AT$16,"")))&amp;IF(F29="Scenario1PBT15",'Medium retrofit'!$AU$16,IF(F29="Scenario2PBT15",'Medium retrofit'!$AV$16,IF(F29="Scenario3PBT15",'Medium retrofit'!$AW$16,"")))</f>
        <v/>
      </c>
      <c r="J29" s="123">
        <f t="shared" si="12"/>
        <v>0</v>
      </c>
      <c r="K29" s="123" t="str">
        <f>IF(F29="Scenario1PBT1",'Medium retrofit'!$E$18,IF(F29="Scenario2PBT1",'Medium retrofit'!$F$18,IF(F29="Scenario3PBT1",'Medium retrofit'!$G$18,"")))&amp;IF(F29="Scenario1PBT2",'Medium retrofit'!$H$18,IF(F29="Scenario2PBT2",'Medium retrofit'!$I$18,IF(F29="Scenario3PBT2",'Medium retrofit'!$J$18,"")))&amp;IF(F29="Scenario1PBT3",'Medium retrofit'!$K$18,IF(F29="Scenario2PBT3",'Medium retrofit'!$L$18,IF(F29="Scenario3PBT3",'Medium retrofit'!$M$18,"")))&amp;IF(F29="Scenario1PBT4",'Medium retrofit'!$N$18,IF(F29="Scenario2PBT4",'Medium retrofit'!$O$18,IF(F29="Scenario3PBT4",'Medium retrofit'!$P$18,"")))&amp;IF(F29="Scenario1PBT5",'Medium retrofit'!$Q$18,IF(F29="Scenario2PBT5",'Medium retrofit'!$R$18,IF(F29="Scenario3PBT5",'Medium retrofit'!$S$18,"")))&amp;IF(F29="Scenario1PBT6",'Medium retrofit'!$T$18,IF(F29="Scenario2PBT6",'Medium retrofit'!$U$18,IF(F29="Scenario3PBT6",'Medium retrofit'!$V$18,"")))&amp;IF(F29="Scenario1PBT7",'Medium retrofit'!$W$18,IF(F29="Scenario2PBT7",'Medium retrofit'!$X$18,IF(F29="Scenario3PBT7",'Medium retrofit'!$Y$18,"")))&amp;IF(F29="Scenario1PBT8",'Medium retrofit'!$Z$18,IF(F29="Scenario2PBT8",'Medium retrofit'!$AA$18,IF(F29="Scenario3PBT8",'Medium retrofit'!$AB$18,"")))&amp;IF(F29="Scenario1PBT9",'Medium retrofit'!$AC$18,IF(F29="Scenario2PBT9",'Medium retrofit'!$AD$18,IF(F29="Scenario3PBT9",'Medium retrofit'!$AE$18,"")))&amp;IF(F29="Scenario1PBT10",'Medium retrofit'!$AF$18,IF(F29="Scenario2PBT10",'Medium retrofit'!$AG$18,IF(F29="Scenario3PBT10",'Medium retrofit'!$AH$18,"")))&amp;IF(F29="Scenario1PBT11",'Medium retrofit'!$AI$18,IF(F29="Scenario2PBT11",'Medium retrofit'!$AJ$18,IF(F29="Scenario3PBT11",'Medium retrofit'!$AK$18,"")))&amp;IF(F29="Scenario1PBT12",'Medium retrofit'!$AL$18,IF(F29="Scenario2PBT12",'Medium retrofit'!$AM$18,IF(F29="Scenario3PBT12",'Medium retrofit'!$AN$18,"")))&amp;IF(F29="Scenario1PBT13",'Medium retrofit'!$AO$18,IF(F29="Scenario2PBT13",'Medium retrofit'!$AP$18,IF(F29="Scenario3PBT13",'Medium retrofit'!$AQ$18,"")))&amp;IF(F29="Scenario1PBT14",'Medium retrofit'!$AR$18,IF(F29="Scenario2PBT14",'Medium retrofit'!$AS$18,IF(F29="Scenario3PBT14",'Medium retrofit'!$AT$18,"")))&amp;IF(F29="Scenario1PBT15",'Medium retrofit'!$AU$18,IF(F29="Scenario2PBT15",'Medium retrofit'!$AV$18,IF(F29="Scenario3PBT15",'Medium retrofit'!$AW$18,"")))</f>
        <v/>
      </c>
      <c r="L29" s="123">
        <f t="shared" si="13"/>
        <v>0</v>
      </c>
      <c r="M29" s="123" t="str">
        <f>IF(F29="Scenario1PBT1",'Medium retrofit'!$E$20,IF(F29="Scenario2PBT1",'Medium retrofit'!$F$20,IF(F29="Scenario3PBT1",'Medium retrofit'!$G$20,"")))&amp;IF(F29="Scenario1PBT2",'Medium retrofit'!$H$20,IF(F29="Scenario2PBT2",'Medium retrofit'!$I$20,IF(F29="Scenario3PBT2",'Medium retrofit'!$J$20,"")))&amp;IF(F29="Scenario1PBT3",'Medium retrofit'!$K$20,IF(F29="Scenario2PBT3",'Medium retrofit'!$L$20,IF(F29="Scenario3PBT3",'Medium retrofit'!$M$20,"")))&amp;IF(F29="Scenario1PBT4",'Medium retrofit'!$N$20,IF(F29="Scenario2PBT4",'Medium retrofit'!$O$20,IF(F29="Scenario3PBT4",'Medium retrofit'!$P$20,"")))&amp;IF(F29="Scenario1PBT5",'Medium retrofit'!$Q$20,IF(F29="Scenario2PBT5",'Medium retrofit'!$R$20,IF(F29="Scenario3PBT5",'Medium retrofit'!$S$20,"")))&amp;IF(F29="Scenario1PBT6",'Medium retrofit'!$T$20,IF(F29="Scenario2PBT6",'Medium retrofit'!$U$20,IF(F29="Scenario3PBT6",'Medium retrofit'!$V$20,"")))&amp;IF(F29="Scenario1PBT7",'Medium retrofit'!$W$20,IF(F29="Scenario2PBT7",'Medium retrofit'!$X$20,IF(F29="Scenario3PBT7",'Medium retrofit'!$Y$20,"")))&amp;IF(F29="Scenario1PBT8",'Medium retrofit'!$Z$20,IF(F29="Scenario2PBT8",'Medium retrofit'!$AA$20,IF(F29="Scenario3PBT8",'Medium retrofit'!$AB$20,"")))&amp;IF(F29="Scenario1PBT9",'Medium retrofit'!$AC$20,IF(F29="Scenario2PBT9",'Medium retrofit'!$AD$20,IF(F29="Scenario3PBT9",'Medium retrofit'!$AE$20,"")))&amp;IF(F29="Scenario1PBT10",'Medium retrofit'!$AF$20,IF(F29="Scenario2PBT10",'Medium retrofit'!$AG$20,IF(F29="Scenario3PBT10",'Medium retrofit'!$AH$20,"")))&amp;IF(F29="Scenario1PBT11",'Medium retrofit'!$AI$20,IF(F29="Scenario2PBT11",'Medium retrofit'!$AJ$20,IF(F29="Scenario3PBT11",'Medium retrofit'!$AK$20,"")))&amp;IF(F29="Scenario1PBT12",'Medium retrofit'!$AL$20,IF(F29="Scenario2PBT12",'Medium retrofit'!$AM$20,IF(F29="Scenario3PBT12",'Medium retrofit'!$AN$20,"")))&amp;IF(F29="Scenario1PBT13",'Medium retrofit'!$AO$20,IF(F29="Scenario2PBT13",'Medium retrofit'!$AP$20,IF(F29="Scenario3PBT13",'Medium retrofit'!$AQ$20,"")))&amp;IF(F29="Scenario1PBT14",'Medium retrofit'!$AR$20,IF(F29="Scenario2PBT14",'Medium retrofit'!$AS$20,IF(F29="Scenario3PBT14",'Medium retrofit'!$AT$20,"")))&amp;IF(F29="Scenario1PBT15",'Medium retrofit'!$AU$20,IF(F29="Scenario2PBT15",'Medium retrofit'!$AV$20,IF(F29="Scenario3PBT15",'Medium retrofit'!$AW$20,"")))</f>
        <v/>
      </c>
      <c r="N29" s="124">
        <f t="shared" si="14"/>
        <v>0</v>
      </c>
      <c r="O29" s="245" t="str">
        <f>IF(F29="Scenario1PBT1",'Medium retrofit'!$E$23,IF(F29="Scenario2PBT1",'Medium retrofit'!$F$23,IF(F29="Scenario3PBT1",'Medium retrofit'!$G$23,"")))&amp;IF(F29="Scenario1PBT2",'Medium retrofit'!$H$23,IF(F29="Scenario2PBT2",'Medium retrofit'!$I$23,IF(F29="Scenario3PBT2",'Medium retrofit'!$J$23,"")))&amp;IF(F29="Scenario1PBT3",'Medium retrofit'!$K$23,IF(F29="Scenario2PBT3",'Medium retrofit'!$L$23,IF(F29="Scenario3PBT3",'Medium retrofit'!$M$23,"")))&amp;IF(F29="Scenario1PBT4",'Medium retrofit'!$N$23,IF(F29="Scenario2PBT4",'Medium retrofit'!$O$23,IF(F29="Scenario3PBT4",'Medium retrofit'!$P$23,"")))&amp;IF(F29="Scenario1PBT5",'Medium retrofit'!$Q$23,IF(F29="Scenario2PBT5",'Medium retrofit'!$R$23,IF(F29="Scenario3PBT5",'Medium retrofit'!$S$23,"")))&amp;IF(F29="Scenario1PBT6",'Medium retrofit'!$T$23,IF(F29="Scenario2PBT6",'Medium retrofit'!$U$23,IF(F29="Scenario3PBT6",'Medium retrofit'!$V$23,"")))&amp;IF(F29="Scenario1PBT7",'Medium retrofit'!$W$23,IF(F29="Scenario2PBT7",'Medium retrofit'!$X$23,IF(F29="Scenario3PBT7",'Medium retrofit'!$Y$23,"")))&amp;IF(F29="Scenario1PBT8",'Medium retrofit'!$Z$23,IF(F29="Scenario2PBT8",'Medium retrofit'!$AA$23,IF(F29="Scenario3PBT8",'Medium retrofit'!$AB$23,"")))&amp;IF(F29="Scenario1PBT9",'Medium retrofit'!$AC$23,IF(F29="Scenario2PBT9",'Medium retrofit'!$AD$23,IF(F29="Scenario3PBT9",'Medium retrofit'!$AE$23,"")))&amp;IF(F29="Scenario1PBT10",'Medium retrofit'!$AF$23,IF(F29="Scenario2PBT10",'Medium retrofit'!$AG$23,IF(F29="Scenario3PBT10",'Medium retrofit'!$AH$23,"")))&amp;IF(F29="Scenario1PBT11",'Medium retrofit'!$AI$23,IF(F29="Scenario2PBT11",'Medium retrofit'!$AJ$23,IF(F29="Scenario3PBT11",'Medium retrofit'!$AK$23,"")))&amp;IF(F29="Scenario1PBT12",'Medium retrofit'!$AL$23,IF(F29="Scenario2PBT12",'Medium retrofit'!$AM$23,IF(F29="Scenario3PBT12",'Medium retrofit'!$AN$23,"")))&amp;IF(F29="Scenario1PBT13",'Medium retrofit'!$AO$23,IF(F29="Scenario2PBT13",'Medium retrofit'!$AP$23,IF(F29="Scenario3PBT13",'Medium retrofit'!$AQ$23,"")))&amp;IF(F29="Scenario1PBT14",'Medium retrofit'!$AR$23,IF(F29="Scenario2PBT14",'Medium retrofit'!$AS$23,IF(F29="Scenario3PBT14",'Medium retrofit'!$AT$23,"")))&amp;IF(F29="Scenario1PBT15",'Medium retrofit'!$AU$23,IF(F29="Scenario2PBT15",'Medium retrofit'!$AV$23,IF(F29="Scenario3PBT15",'Medium retrofit'!$AW$23,"")))</f>
        <v/>
      </c>
      <c r="P29" s="123">
        <f t="shared" si="15"/>
        <v>0</v>
      </c>
      <c r="Q29" s="123" t="str">
        <f>IF(F29="Scenario1PBT1",'Medium retrofit'!$E$25,IF(F29="Scenario2PBT1",'Medium retrofit'!$F$25,IF(F29="Scenario3PBT1",'Medium retrofit'!$G$25,"")))&amp;IF(F29="Scenario1PBT2",'Medium retrofit'!$H$25,IF(F29="Scenario2PBT2",'Medium retrofit'!$I$25,IF(F29="Scenario3PBT2",'Medium retrofit'!$J$25,"")))&amp;IF(F29="Scenario1PBT3",'Medium retrofit'!$K$25,IF(F29="Scenario2PBT3",'Medium retrofit'!$L$25,IF(F29="Scenario3PBT3",'Medium retrofit'!$M$25,"")))&amp;IF(F29="Scenario1PBT4",'Medium retrofit'!$N$25,IF(F29="Scenario2PBT4",'Medium retrofit'!$O$25,IF(F29="Scenario3PBT4",'Medium retrofit'!$P$25,"")))&amp;IF(F29="Scenario1PBT5",'Medium retrofit'!$Q$25,IF(F29="Scenario2PBT5",'Medium retrofit'!$R$25,IF(F29="Scenario3PBT5",'Medium retrofit'!$S$25,"")))&amp;IF(F29="Scenario1PBT6",'Medium retrofit'!$T$25,IF(F29="Scenario2PBT6",'Medium retrofit'!$U$25,IF(F29="Scenario3PBT6",'Medium retrofit'!$V$25,"")))&amp;IF(F29="Scenario1PBT7",'Medium retrofit'!$W$25,IF(F29="Scenario2PBT7",'Medium retrofit'!$X$25,IF(F29="Scenario3PBT7",'Medium retrofit'!$Y$25,"")))&amp;IF(F29="Scenario1PBT8",'Medium retrofit'!$Z$25,IF(F29="Scenario2PBT8",'Medium retrofit'!$AA$25,IF(F29="Scenario3PBT8",'Medium retrofit'!$AB$25,"")))&amp;IF(F29="Scenario1PBT9",'Medium retrofit'!$AC$25,IF(F29="Scenario2PBT9",'Medium retrofit'!$AD$25,IF(F29="Scenario3PBT9",'Medium retrofit'!$AE$25,"")))&amp;IF(F29="Scenario1PBT10",'Medium retrofit'!$AF$25,IF(F29="Scenario2PBT10",'Medium retrofit'!$AG$25,IF(F29="Scenario3PBT10",'Medium retrofit'!$AH$25,"")))&amp;IF(F29="Scenario1PBT11",'Medium retrofit'!$AI$25,IF(F29="Scenario2PBT11",'Medium retrofit'!$AJ$25,IF(F29="Scenario3PBT11",'Medium retrofit'!$AK$25,"")))&amp;IF(F29="Scenario1PBT12",'Medium retrofit'!$AL$25,IF(F29="Scenario2PBT12",'Medium retrofit'!$AM$25,IF(F29="Scenario3PBT12",'Medium retrofit'!$AN$25,"")))&amp;IF(F29="Scenario1PBT13",'Medium retrofit'!$AO$25,IF(F29="Scenario2PBT13",'Medium retrofit'!$AP$25,IF(F29="Scenario3PBT13",'Medium retrofit'!$AQ$25,"")))&amp;IF(F29="Scenario1PBT14",'Medium retrofit'!$AR$25,IF(F29="Scenario2PBT14",'Medium retrofit'!$AS$25,IF(F29="Scenario3PBT14",'Medium retrofit'!$AT$25,"")))&amp;IF(F29="Scenario1PBT15",'Medium retrofit'!$AU$25,IF(F29="Scenario2PBT15",'Medium retrofit'!$AV$25,IF(F29="Scenario3PBT15",'Medium retrofit'!$AW$25,"")))</f>
        <v/>
      </c>
      <c r="R29" s="123">
        <f t="shared" si="16"/>
        <v>0</v>
      </c>
      <c r="S29" s="123" t="str">
        <f>IF(F29="Scenario1PBT1",'Medium retrofit'!$E$27,IF(F29="Scenario2PBT1",'Medium retrofit'!$F$27,IF(F29="Scenario3PBT1",'Medium retrofit'!$G$27,"")))&amp;IF(F29="Scenario1PBT2",'Medium retrofit'!$H$27,IF(F29="Scenario2PBT2",'Medium retrofit'!$I$27,IF(F29="Scenario3PBT2",'Medium retrofit'!$J$27,"")))&amp;IF(F29="Scenario1PBT3",'Medium retrofit'!$K$27,IF(F29="Scenario2PBT3",'Medium retrofit'!$L$27,IF(F29="Scenario3PBT3",'Medium retrofit'!$M$27,"")))&amp;IF(F29="Scenario1PBT4",'Medium retrofit'!$N$27,IF(F29="Scenario2PBT4",'Medium retrofit'!$O$27,IF(F29="Scenario3PBT4",'Medium retrofit'!$P$27,"")))&amp;IF(F29="Scenario1PBT5",'Medium retrofit'!$Q$27,IF(F29="Scenario2PBT5",'Medium retrofit'!$R$27,IF(F29="Scenario3PBT5",'Medium retrofit'!$S$27,"")))&amp;IF(F29="Scenario1PBT6",'Medium retrofit'!$T$27,IF(F29="Scenario2PBT6",'Medium retrofit'!$U$27,IF(F29="Scenario3PBT6",'Medium retrofit'!$V$27,"")))&amp;IF(F29="Scenario1PBT7",'Medium retrofit'!$W$27,IF(F29="Scenario2PBT7",'Medium retrofit'!$X$27,IF(F29="Scenario3PBT7",'Medium retrofit'!$Y$27,"")))&amp;IF(F29="Scenario1PBT8",'Medium retrofit'!$Z$27,IF(F29="Scenario2PBT8",'Medium retrofit'!$AA$27,IF(F29="Scenario3PBT8",'Medium retrofit'!$AB$27,"")))&amp;IF(F29="Scenario1PBT9",'Medium retrofit'!$AC$27,IF(F29="Scenario2PBT9",'Medium retrofit'!$AD$27,IF(F29="Scenario3PBT9",'Medium retrofit'!$AE$27,"")))&amp;IF(F29="Scenario1PBT10",'Medium retrofit'!$AF$27,IF(F29="Scenario2PBT10",'Medium retrofit'!$AG$27,IF(F29="Scenario3PBT10",'Medium retrofit'!$AH$27,"")))&amp;IF(F29="Scenario1PBT11",'Medium retrofit'!$AI$27,IF(F29="Scenario2PBT11",'Medium retrofit'!$AJ$27,IF(F29="Scenario3PBT11",'Medium retrofit'!$AK$27,"")))&amp;IF(F29="Scenario1PBT12",'Medium retrofit'!$AL$27,IF(F29="Scenario2PBT12",'Medium retrofit'!$AM$27,IF(F29="Scenario3PBT12",'Medium retrofit'!$AN$27,"")))&amp;IF(F29="Scenario1PBT13",'Medium retrofit'!$AO$27,IF(F29="Scenario2PBT13",'Medium retrofit'!$AP$27,IF(F29="Scenario3PBT13",'Medium retrofit'!$AQ$27,"")))&amp;IF(F29="Scenario1PBT14",'Medium retrofit'!$AR$27,IF(F29="Scenario2PBT14",'Medium retrofit'!$AS$27,IF(F29="Scenario3PBT14",'Medium retrofit'!$AT$27,"")))&amp;IF(F29="Scenario1PBT15",'Medium retrofit'!$AU$27,IF(F29="Scenario2PBT15",'Medium retrofit'!$AV$27,IF(F29="Scenario3PBT15",'Medium retrofit'!$AW$27,"")))</f>
        <v/>
      </c>
      <c r="T29" s="246">
        <f t="shared" si="17"/>
        <v>0</v>
      </c>
      <c r="U29" s="245" t="str">
        <f>IF(F29="Scenario1PBT1",'Medium retrofit'!$E$38,IF(F29="Scenario2PBT1",'Medium retrofit'!$F$38,IF(F29="Scenario3PBT1",'Medium retrofit'!$G$38,"")))&amp;IF(F29="Scenario1PBT2",'Medium retrofit'!$H$38,IF(F29="Scenario2PBT2",'Medium retrofit'!$I$38,IF(F29="Scenario3PBT2",'Medium retrofit'!$J$38,"")))&amp;IF(F29="Scenario1PBT3",'Medium retrofit'!$K$38,IF(F29="Scenario2PBT3",'Medium retrofit'!$L$38,IF(F29="Scenario3PBT3",'Medium retrofit'!$M$38,"")))&amp;IF(F29="Scenario1PBT4",'Medium retrofit'!$N$38,IF(F29="Scenario2PBT4",'Medium retrofit'!$O$38,IF(F29="Scenario3PBT4",'Medium retrofit'!$P$38,"")))&amp;IF(F29="Scenario1PBT5",'Medium retrofit'!$Q$38,IF(F29="Scenario2PBT5",'Medium retrofit'!$R$38,IF(F29="Scenario3PBT5",'Medium retrofit'!$S$38,"")))&amp;IF(F29="Scenario1PBT6",'Medium retrofit'!$T$38,IF(F29="Scenario2PBT6",'Medium retrofit'!$U$38,IF(F29="Scenario3PBT6",'Medium retrofit'!$V$38,"")))&amp;IF(F29="Scenario1PBT7",'Medium retrofit'!$W$38,IF(F29="Scenario2PBT7",'Medium retrofit'!$X$38,IF(F29="Scenario3PBT7",'Medium retrofit'!$Y$38,"")))&amp;IF(F29="Scenario1PBT8",'Medium retrofit'!$Z$38,IF(F29="Scenario2PBT8",'Medium retrofit'!$AA$38,IF(F29="Scenario3PBT8",'Medium retrofit'!$AB$38,"")))&amp;IF(F29="Scenario1PBT9",'Medium retrofit'!$AC$38,IF(F29="Scenario2PBT9",'Medium retrofit'!$AD$38,IF(F29="Scenario3PBT9",'Medium retrofit'!$AE$38,"")))&amp;IF(F29="Scenario1PBT10",'Medium retrofit'!$AF$38,IF(F29="Scenario2PBT10",'Medium retrofit'!$AG$38,IF(F29="Scenario3PBT10",'Medium retrofit'!$AH$38,"")))&amp;IF(F29="Scenario1PBT11",'Medium retrofit'!$AI$38,IF(F29="Scenario2PBT11",'Medium retrofit'!$AJ$38,IF(F29="Scenario3PBT11",'Medium retrofit'!$AK$38,"")))&amp;IF(F29="Scenario1PBT12",'Medium retrofit'!$AL$38,IF(F29="Scenario2PBT12",'Medium retrofit'!$AM$38,IF(F29="Scenario3PBT12",'Medium retrofit'!$AN$38,"")))&amp;IF(F29="Scenario1PBT13",'Medium retrofit'!$AO$38,IF(F29="Scenario2PBT13",'Medium retrofit'!$AP$38,IF(F29="Scenario3PBT13",'Medium retrofit'!$AQ$38,"")))&amp;IF(F29="Scenario1PBT14",'Medium retrofit'!$AR$38,IF(F29="Scenario2PBT14",'Medium retrofit'!$AS$38,IF(F29="Scenario3PBT14",'Medium retrofit'!$AT$38,"")))&amp;IF(F29="Scenario1PBT15",'Medium retrofit'!$AU$38,IF(F29="Scenario2PBT15",'Medium retrofit'!$AV$38,IF(F29="Scenario3PBT15",'Medium retrofit'!$AW$38,"")))</f>
        <v/>
      </c>
      <c r="V29" s="123">
        <f t="shared" si="18"/>
        <v>0</v>
      </c>
      <c r="W29" s="123" t="str">
        <f>IF(F29="Scenario1PBT1",'Medium retrofit'!$E$40,IF(F29="Scenario2PBT1",'Medium retrofit'!$F$40,IF(F29="Scenario3PBT1",'Medium retrofit'!$G$40,"")))&amp;IF(F29="Scenario1PBT2",'Medium retrofit'!$H$40,IF(F29="Scenario2PBT2",'Medium retrofit'!$I$40,IF(F29="Scenario3PBT2",'Medium retrofit'!$J$40,"")))&amp;IF(F29="Scenario1PBT3",'Medium retrofit'!$K$40,IF(F29="Scenario2PBT3",'Medium retrofit'!$L$40,IF(F29="Scenario3PBT3",'Medium retrofit'!$M$40,"")))&amp;IF(F29="Scenario1PBT4",'Medium retrofit'!$N$40,IF(F29="Scenario2PBT4",'Medium retrofit'!$O$40,IF(F29="Scenario3PBT4",'Medium retrofit'!$P$40,"")))&amp;IF(F29="Scenario1PBT5",'Medium retrofit'!$Q$40,IF(F29="Scenario2PBT5",'Medium retrofit'!$R$40,IF(F29="Scenario3PBT5",'Medium retrofit'!$S$40,"")))&amp;IF(F29="Scenario1PBT6",'Medium retrofit'!$T$40,IF(F29="Scenario2PBT6",'Medium retrofit'!$U$40,IF(F29="Scenario3PBT6",'Medium retrofit'!$V$40,"")))&amp;IF(F29="Scenario1PBT7",'Medium retrofit'!$W$40,IF(F29="Scenario2PBT7",'Medium retrofit'!$X$40,IF(F29="Scenario3PBT7",'Medium retrofit'!$Y$40,"")))&amp;IF(F29="Scenario1PBT8",'Medium retrofit'!$Z$40,IF(F29="Scenario2PBT8",'Medium retrofit'!$AA$40,IF(F29="Scenario3PBT8",'Medium retrofit'!$AB$40,"")))&amp;IF(F29="Scenario1PBT9",'Medium retrofit'!$AC$40,IF(F29="Scenario2PBT9",'Medium retrofit'!$AD$40,IF(F29="Scenario3PBT9",'Medium retrofit'!$AE$40,"")))&amp;IF(F29="Scenario1PBT10",'Medium retrofit'!$AF$40,IF(F29="Scenario2PBT10",'Medium retrofit'!$AG$40,IF(F29="Scenario3PBT10",'Medium retrofit'!$AH$40,"")))&amp;IF(F29="Scenario1PBT11",'Medium retrofit'!$AI$40,IF(F29="Scenario2PBT11",'Medium retrofit'!$AJ$40,IF(F29="Scenario3PBT11",'Medium retrofit'!$AK$40,"")))&amp;IF(F29="Scenario1PBT12",'Medium retrofit'!$AL$40,IF(F29="Scenario2PBT12",'Medium retrofit'!$AM$40,IF(F29="Scenario3PBT12",'Medium retrofit'!$AN$40,"")))&amp;IF(F29="Scenario1PBT13",'Medium retrofit'!$AO$40,IF(F29="Scenario2PBT13",'Medium retrofit'!$AP$40,IF(F29="Scenario3PBT13",'Medium retrofit'!$AQ$40,"")))&amp;IF(F29="Scenario1PBT14",'Medium retrofit'!$AR$40,IF(F29="Scenario2PBT14",'Medium retrofit'!$AS$40,IF(F29="Scenario3PBT14",'Medium retrofit'!$AT$40,"")))&amp;IF(F29="Scenario1PBT15",'Medium retrofit'!$AU$40,IF(F29="Scenario2PBT15",'Medium retrofit'!$AV$40,IF(F29="Scenario3PBT15",'Medium retrofit'!$AW$40,"")))</f>
        <v/>
      </c>
      <c r="X29" s="123">
        <f t="shared" si="19"/>
        <v>0</v>
      </c>
      <c r="Y29" s="123" t="str">
        <f>IF(F29="Scenario1PBT1",'Medium retrofit'!$E$42,IF(F29="Scenario2PBT1",'Medium retrofit'!$F$42,IF(F29="Scenario3PBT1",'Medium retrofit'!$G$42,"")))&amp;IF(F29="Scenario1PBT2",'Medium retrofit'!$H$42,IF(F29="Scenario2PBT2",'Medium retrofit'!$I$42,IF(F29="Scenario3PBT2",'Medium retrofit'!$J$42,"")))&amp;IF(F29="Scenario1PBT3",'Medium retrofit'!$K$42,IF(F29="Scenario2PBT3",'Medium retrofit'!$L$42,IF(F29="Scenario3PBT3",'Medium retrofit'!$M$42,"")))&amp;IF(F29="Scenario1PBT4",'Medium retrofit'!$N$42,IF(F29="Scenario2PBT4",'Medium retrofit'!$O$42,IF(F29="Scenario3PBT4",'Medium retrofit'!$P$42,"")))&amp;IF(F29="Scenario1PBT5",'Medium retrofit'!$Q$42,IF(F29="Scenario2PBT5",'Medium retrofit'!$R$42,IF(F29="Scenario3PBT5",'Medium retrofit'!$S$42,"")))&amp;IF(F29="Scenario1PBT6",'Medium retrofit'!$T$42,IF(F29="Scenario2PBT6",'Medium retrofit'!$U$42,IF(F29="Scenario3PBT6",'Medium retrofit'!$V$42,"")))&amp;IF(F29="Scenario1PBT7",'Medium retrofit'!$W$42,IF(F29="Scenario2PBT7",'Medium retrofit'!$X$42,IF(F29="Scenario3PBT7",'Medium retrofit'!$Y$42,"")))&amp;IF(F29="Scenario1PBT8",'Medium retrofit'!$Z$42,IF(F29="Scenario2PBT8",'Medium retrofit'!$AA$42,IF(F29="Scenario3PBT8",'Medium retrofit'!$AB$42,"")))&amp;IF(F29="Scenario1PBT9",'Medium retrofit'!$AC$42,IF(F29="Scenario2PBT9",'Medium retrofit'!$AD$42,IF(F29="Scenario3PBT9",'Medium retrofit'!$AE$42,"")))&amp;IF(F29="Scenario1PBT10",'Medium retrofit'!$AF$42,IF(F29="Scenario2PBT10",'Medium retrofit'!$AG$42,IF(F29="Scenario3PBT10",'Medium retrofit'!$AH$42,"")))&amp;IF(F29="Scenario1PBT11",'Medium retrofit'!$AI$42,IF(F29="Scenario2PBT11",'Medium retrofit'!$AJ$42,IF(F29="Scenario3PBT11",'Medium retrofit'!$AK$42,"")))&amp;IF(F29="Scenario1PBT12",'Medium retrofit'!$AL$42,IF(F29="Scenario2PBT12",'Medium retrofit'!$AM$42,IF(F29="Scenario3PBT12",'Medium retrofit'!$AN$42,"")))&amp;IF(F29="Scenario1PBT13",'Medium retrofit'!$AO$42,IF(F29="Scenario2PBT13",'Medium retrofit'!$AP$42,IF(F29="Scenario3PBT13",'Medium retrofit'!$AQ$42,"")))&amp;IF(F29="Scenario1PBT14",'Medium retrofit'!$AR$42,IF(F29="Scenario2PBT14",'Medium retrofit'!$AS$42,IF(F29="Scenario3PBT14",'Medium retrofit'!$AT$42,"")))&amp;IF(F29="Scenario1PBT15",'Medium retrofit'!$AU$42,IF(F29="Scenario2PBT15",'Medium retrofit'!$AV$42,IF(F29="Scenario3PBT15",'Medium retrofit'!$AW$42,"")))</f>
        <v/>
      </c>
      <c r="Z29" s="123">
        <f t="shared" si="20"/>
        <v>0</v>
      </c>
      <c r="AA29" s="239" t="str">
        <f>IF(F29="Scenario1PBT1",'Medium retrofit'!$E$101,IF(F29="Scenario2PBT1",'Medium retrofit'!$F$101,IF(F29="Scenario3PBT1",'Medium retrofit'!$G$101,"")))&amp;IF(F29="Scenario1PBT2",'Medium retrofit'!$H$101,IF(F29="Scenario2PBT2",'Medium retrofit'!$I$101,IF(F29="Scenario3PBT2",'Medium retrofit'!$J$101,"")))&amp;IF(F29="Scenario1PBT3",'Medium retrofit'!$K$101,IF(F29="Scenario2PBT3",'Medium retrofit'!$L$101,IF(F29="Scenario3PBT3",'Medium retrofit'!$M$101,"")))&amp;IF(F29="Scenario1PBT4",'Medium retrofit'!$N$101,IF(F29="Scenario2PBT4",'Medium retrofit'!$O$101,IF(F29="Scenario3PBT4",'Medium retrofit'!$P$101,"")))&amp;IF(F29="Scenario1PBT5",'Medium retrofit'!$Q$101,IF(F29="Scenario2PBT5",'Medium retrofit'!$R$101,IF(F29="Scenario3PBT5",'Medium retrofit'!$S$101,"")))&amp;IF(F29="Scenario1PBT6",'Medium retrofit'!$T$101,IF(F29="Scenario2PBT6",'Medium retrofit'!$U$101,IF(F29="Scenario3PBT6",'Medium retrofit'!$V$101,"")))&amp;IF(F29="Scenario1PBT7",'Medium retrofit'!$W$101,IF(F29="Scenario2PBT7",'Medium retrofit'!$X$101,IF(F29="Scenario3PBT7",'Medium retrofit'!$Y$101,"")))&amp;IF(F29="Scenario1PBT8",'Medium retrofit'!$Z$101,IF(F29="Scenario2PBT8",'Medium retrofit'!$AA$101,IF(F29="Scenario3PBT8",'Medium retrofit'!$AB$101,"")))&amp;IF(F29="Scenario1PBT9",'Medium retrofit'!$AC$101,IF(F29="Scenario2PBT9",'Medium retrofit'!$AD$101,IF(F29="Scenario3PBT9",'Medium retrofit'!$AE$101,"")))&amp;IF(F29="Scenario1PBT10",'Medium retrofit'!$AF$101,IF(F29="Scenario2PBT10",'Medium retrofit'!$AG$101,IF(F29="Scenario3PBT10",'Medium retrofit'!$AH$101,"")))&amp;IF(F29="Scenario1PBT11",'Medium retrofit'!$AI$101,IF(F29="Scenario2PBT11",'Medium retrofit'!$AJ$101,IF(F29="Scenario3PBT11",'Medium retrofit'!$AK$101,"")))&amp;IF(F29="Scenario1PBT12",'Medium retrofit'!$AL$101,IF(F29="Scenario2PBT12",'Medium retrofit'!$AM$101,IF(F29="Scenario3PBT12",'Medium retrofit'!$AN$101,"")))&amp;IF(F29="Scenario1PBT13",'Medium retrofit'!$AO$101,IF(F29="Scenario2PBT13",'Medium retrofit'!$AP$101,IF(F29="Scenario3PBT13",'Medium retrofit'!$AQ$101,"")))&amp;IF(F29="Scenario1PBT14",'Medium retrofit'!$AR$101,IF(F29="Scenario2PBT14",'Medium retrofit'!$AS$101,IF(F29="Scenario3PBT14",'Medium retrofit'!$AT$101,"")))&amp;IF(F29="Scenario1PBT15",'Medium retrofit'!$AU$101,IF(F29="Scenario2PBT15",'Medium retrofit'!$AV$101,IF(F29="Scenario3PBT15",'Medium retrofit'!$AW$101,"")))</f>
        <v/>
      </c>
      <c r="AB29" s="242">
        <f t="shared" si="21"/>
        <v>0</v>
      </c>
      <c r="AC29" s="247">
        <f>IFERROR('Projection_Base-case'!G29-G29,0)</f>
        <v>0</v>
      </c>
      <c r="AD29" s="123">
        <f t="shared" si="0"/>
        <v>0</v>
      </c>
      <c r="AE29" s="123">
        <f>IFERROR(100*AC29/'Projection_Base-case'!G29,0)</f>
        <v>0</v>
      </c>
      <c r="AF29" s="123">
        <f>IFERROR('Projection_Base-case'!I29-I29,0)</f>
        <v>0</v>
      </c>
      <c r="AG29" s="123">
        <f t="shared" si="1"/>
        <v>0</v>
      </c>
      <c r="AH29" s="123">
        <f>IFERROR(100*AF29/'Projection_Base-case'!I29,0)</f>
        <v>0</v>
      </c>
      <c r="AI29" s="123">
        <f>IFERROR('Projection_Base-case'!K29-K29,0)</f>
        <v>0</v>
      </c>
      <c r="AJ29" s="123">
        <f t="shared" si="2"/>
        <v>0</v>
      </c>
      <c r="AK29" s="123">
        <f>IFERROR(100*AI29/'Projection_Base-case'!K29,0)</f>
        <v>0</v>
      </c>
      <c r="AL29" s="123">
        <f>IFERROR(M29-'Projection_Base-case'!M29,0)</f>
        <v>0</v>
      </c>
      <c r="AM29" s="123">
        <f t="shared" si="3"/>
        <v>0</v>
      </c>
      <c r="AN29" s="179">
        <f>IFERROR(IF('Projection_Base-case'!N29&gt;0,100*AM29/'Projection_Base-case'!N29,100*AM29/N29),0)</f>
        <v>0</v>
      </c>
      <c r="AO29" s="245">
        <f>IFERROR('Projection_Base-case'!O29-O29,0)</f>
        <v>0</v>
      </c>
      <c r="AP29" s="123">
        <f t="shared" si="4"/>
        <v>0</v>
      </c>
      <c r="AQ29" s="123">
        <f>IFERROR(100*AO29/'Projection_Base-case'!O29,0)</f>
        <v>0</v>
      </c>
      <c r="AR29" s="123">
        <f>IFERROR('Projection_Base-case'!Q29-Q29,0)</f>
        <v>0</v>
      </c>
      <c r="AS29" s="123">
        <f t="shared" si="5"/>
        <v>0</v>
      </c>
      <c r="AT29" s="123">
        <f>IFERROR(100*AR29/'Projection_Base-case'!Q29,0)</f>
        <v>0</v>
      </c>
      <c r="AU29" s="123">
        <f>IFERROR('Projection_Base-case'!S29-S29,0)</f>
        <v>0</v>
      </c>
      <c r="AV29" s="123">
        <f t="shared" si="6"/>
        <v>0</v>
      </c>
      <c r="AW29" s="124">
        <f>IFERROR(100*AU29/'Projection_Base-case'!S29,0)</f>
        <v>0</v>
      </c>
      <c r="AX29" s="245">
        <f>IFERROR('Projection_Base-case'!U29-U29,0)</f>
        <v>0</v>
      </c>
      <c r="AY29" s="123">
        <f t="shared" si="7"/>
        <v>0</v>
      </c>
      <c r="AZ29" s="123">
        <f>IFERROR(100*AX29/'Projection_Base-case'!U29,0)</f>
        <v>0</v>
      </c>
      <c r="BA29" s="123">
        <f>IFERROR('Projection_Base-case'!W29-W29,0)</f>
        <v>0</v>
      </c>
      <c r="BB29" s="123">
        <f t="shared" si="8"/>
        <v>0</v>
      </c>
      <c r="BC29" s="123">
        <f>IFERROR(100*BA29/'Projection_Base-case'!W29,0)</f>
        <v>0</v>
      </c>
      <c r="BD29" s="123">
        <f>IFERROR('Projection_Base-case'!Y29-Y29,0)</f>
        <v>0</v>
      </c>
      <c r="BE29" s="123">
        <f t="shared" si="9"/>
        <v>0</v>
      </c>
      <c r="BF29" s="123">
        <f>IFERROR(100*BD29/'Projection_Base-case'!Y29,0)</f>
        <v>0</v>
      </c>
      <c r="BG29" s="178">
        <f t="shared" si="22"/>
        <v>0</v>
      </c>
      <c r="BH29" s="179">
        <f t="shared" si="23"/>
        <v>0</v>
      </c>
    </row>
    <row r="30" spans="1:60">
      <c r="A30" s="165">
        <v>25</v>
      </c>
      <c r="B30" s="239">
        <f>IF('Projection_Base-case'!B30&lt;&gt;"",'Projection_Base-case'!B30,0)</f>
        <v>0</v>
      </c>
      <c r="C30" s="239">
        <f>IF('Projection_Base-case'!C30&lt;&gt;"",'Projection_Base-case'!C30,0)</f>
        <v>0</v>
      </c>
      <c r="D30" s="239">
        <f>IF('Projection_Base-case'!D30&lt;&gt;"",'Projection_Base-case'!D30,0)</f>
        <v>0</v>
      </c>
      <c r="E30" s="164" t="str">
        <f>IF(AND('Résultats medium'!$AC$3="OUI",'Résultats medium'!E29&lt;&gt;""),'Résultats medium'!E29,IF(OR(D30="PBT1",D30="PBT4",D30="PBT5",D30="PBT6",D30="PBT7",D30="PBT8",D30="PBT10"),"Scenario1",IF(OR(D30="PBT3",D30="PBT9"),"Scenario3",IF(OR(D30="PBT2"),"Scenario2",""))))</f>
        <v/>
      </c>
      <c r="F30" s="240" t="str">
        <f t="shared" si="10"/>
        <v>0</v>
      </c>
      <c r="G30" s="241" t="str">
        <f>IF(F30="Scenario1PBT1",'Medium retrofit'!$E$6,IF(F30="Scenario2PBT1",'Medium retrofit'!$F$6,IF(F30="Scenario3PBT1",'Medium retrofit'!$G$6,"")))&amp;IF(F30="Scenario1PBT2",'Medium retrofit'!$H$6,IF(F30="Scenario2PBT2",'Medium retrofit'!$I$6,IF(F30="Scenario3PBT2",'Medium retrofit'!$J$6,"")))&amp;IF(F30="Scenario1PBT3",'Medium retrofit'!$K$6,IF(F30="Scenario2PBT3",'Medium retrofit'!$L$6,IF(F30="Scenario3PBT3",'Medium retrofit'!$M$6,"")))&amp;IF(F30="Scenario1PBT4",'Medium retrofit'!$N$6,IF(F30="Scenario2PBT4",'Medium retrofit'!$O$6,IF(F30="Scenario3PBT4",'Medium retrofit'!$P$6,"")))&amp;IF(F30="Scenario1PBT5",'Medium retrofit'!$Q$6,IF(F30="Scenario2PBT5",'Medium retrofit'!$R$6,IF(F30="Scenario3PBT5",'Medium retrofit'!$S$6,"")))&amp;IF(F30="Scenario1PBT6",'Medium retrofit'!$T$6,IF(F30="Scenario2PBT6",'Medium retrofit'!$U$6,IF(F30="Scenario3PBT6",'Medium retrofit'!$V$6,"")))&amp;IF(F30="Scenario1PBT7",'Medium retrofit'!$W$6,IF(F30="Scenario2PBT7",'Medium retrofit'!$X$6,IF(F30="Scenario3PBT7",'Medium retrofit'!$Y$6,"")))&amp;IF(F30="Scenario1PBT8",'Medium retrofit'!$Z$6,IF(F30="Scenario2PBT8",'Medium retrofit'!$AA$6,IF(F30="Scenario3PBT8",'Medium retrofit'!$AB$6,"")))&amp;IF(F30="Scenario1PBT9",'Medium retrofit'!$AC$6,IF(F30="Scenario2PBT9",'Medium retrofit'!$AD$6,IF(F30="Scenario3PBT9",'Medium retrofit'!$AE$6,"")))&amp;IF(F30="Scenario1PBT10",'Medium retrofit'!$AF$6,IF(F30="Scenario2PBT10",'Medium retrofit'!$AG$6,IF(F30="Scenario3PBT10",'Medium retrofit'!$AH$6,"")))&amp;IF(F30="Scenario1PBT11",'Medium retrofit'!$AI$6,IF(F30="Scenario2PBT11",'Medium retrofit'!$AJ$6,IF(F30="Scenario3PBT11",'Medium retrofit'!$AK$6,"")))&amp;IF(F30="Scenario1PBT12",'Medium retrofit'!$AL$6,IF(F30="Scenario2PBT12",'Medium retrofit'!$AM$6,IF(F30="Scenario3PBT12",'Medium retrofit'!$AN$6,"")))&amp;IF(F30="Scenario1PBT13",'Medium retrofit'!$AO$6,IF(F30="Scenario2PBT13",'Medium retrofit'!$AP$6,IF(F30="Scenario3PBT13",'Medium retrofit'!$AQ$6,"")))&amp;IF(F30="Scenario1PBT14",'Medium retrofit'!$AR$6,IF(F30="Scenario2PBT14",'Medium retrofit'!$AS$6,IF(F30="Scenario3PBT14",'Medium retrofit'!$AT$6,"")))&amp;IF(F30="Scenario1PBT15",'Medium retrofit'!$AU$6,IF(F30="Scenario2PBT15",'Medium retrofit'!$AV$6,IF(F30="Scenario3PBT15",'Medium retrofit'!$AW$6,"")))</f>
        <v/>
      </c>
      <c r="H30" s="123">
        <f t="shared" si="11"/>
        <v>0</v>
      </c>
      <c r="I30" s="239" t="str">
        <f>IF(F30="Scenario1PBT1",'Medium retrofit'!$E$16,IF(F30="Scenario2PBT1",'Medium retrofit'!$F$16,IF(F30="Scenario3PBT1",'Medium retrofit'!$G$16,"")))&amp;IF(F30="Scenario1PBT2",'Medium retrofit'!$H$16,IF(F30="Scenario2PBT2",'Medium retrofit'!$I$16,IF(F30="Scenario3PBT2",'Medium retrofit'!$J$16,"")))&amp;IF(F30="Scenario1PBT3",'Medium retrofit'!$K$16,IF(F30="Scenario2PBT3",'Medium retrofit'!$L$16,IF(F30="Scenario3PBT3",'Medium retrofit'!$M$16,"")))&amp;IF(F30="Scenario1PBT4",'Medium retrofit'!$N$16,IF(F30="Scenario2PBT4",'Medium retrofit'!$O$16,IF(F30="Scenario3PBT4",'Medium retrofit'!$P$16,"")))&amp;IF(F30="Scenario1PBT5",'Medium retrofit'!$Q$16,IF(F30="Scenario2PBT5",'Medium retrofit'!$R$16,IF(F30="Scenario3PBT5",'Medium retrofit'!$S$16,"")))&amp;IF(F30="Scenario1PBT6",'Medium retrofit'!$T$16,IF(F30="Scenario2PBT6",'Medium retrofit'!$U$16,IF(F30="Scenario3PBT6",'Medium retrofit'!$V$16,"")))&amp;IF(F30="Scenario1PBT7",'Medium retrofit'!$W$16,IF(F30="Scenario2PBT7",'Medium retrofit'!$X$16,IF(F30="Scenario3PBT7",'Medium retrofit'!$Y$16,"")))&amp;IF(F30="Scenario1PBT8",'Medium retrofit'!$Z$16,IF(F30="Scenario2PBT8",'Medium retrofit'!$AA$16,IF(F30="Scenario3PBT8",'Medium retrofit'!$AB$16,"")))&amp;IF(F30="Scenario1PBT9",'Medium retrofit'!$AC$16,IF(F30="Scenario2PBT9",'Medium retrofit'!$AD$16,IF(F30="Scenario3PBT9",'Medium retrofit'!$AE$16,"")))&amp;IF(F30="Scenario1PBT10",'Medium retrofit'!$AF$16,IF(F30="Scenario2PBT10",'Medium retrofit'!$AG$16,IF(F30="Scenario3PBT10",'Medium retrofit'!$AH$16,"")))&amp;IF(F30="Scenario1PBT11",'Medium retrofit'!$AI$16,IF(F30="Scenario2PBT11",'Medium retrofit'!$AJ$16,IF(F30="Scenario3PBT11",'Medium retrofit'!$AK$16,"")))&amp;IF(F30="Scenario1PBT12",'Medium retrofit'!$AL$16,IF(F30="Scenario2PBT12",'Medium retrofit'!$AM$16,IF(F30="Scenario3PBT12",'Medium retrofit'!$AN$16,"")))&amp;IF(F30="Scenario1PBT13",'Medium retrofit'!$AO$16,IF(F30="Scenario2PBT13",'Medium retrofit'!$AP$16,IF(F30="Scenario3PBT13",'Medium retrofit'!$AQ$16,"")))&amp;IF(F30="Scenario1PBT14",'Medium retrofit'!$AR$16,IF(F30="Scenario2PBT14",'Medium retrofit'!$AS$16,IF(F30="Scenario3PBT14",'Medium retrofit'!$AT$16,"")))&amp;IF(F30="Scenario1PBT15",'Medium retrofit'!$AU$16,IF(F30="Scenario2PBT15",'Medium retrofit'!$AV$16,IF(F30="Scenario3PBT15",'Medium retrofit'!$AW$16,"")))</f>
        <v/>
      </c>
      <c r="J30" s="123">
        <f t="shared" si="12"/>
        <v>0</v>
      </c>
      <c r="K30" s="123" t="str">
        <f>IF(F30="Scenario1PBT1",'Medium retrofit'!$E$18,IF(F30="Scenario2PBT1",'Medium retrofit'!$F$18,IF(F30="Scenario3PBT1",'Medium retrofit'!$G$18,"")))&amp;IF(F30="Scenario1PBT2",'Medium retrofit'!$H$18,IF(F30="Scenario2PBT2",'Medium retrofit'!$I$18,IF(F30="Scenario3PBT2",'Medium retrofit'!$J$18,"")))&amp;IF(F30="Scenario1PBT3",'Medium retrofit'!$K$18,IF(F30="Scenario2PBT3",'Medium retrofit'!$L$18,IF(F30="Scenario3PBT3",'Medium retrofit'!$M$18,"")))&amp;IF(F30="Scenario1PBT4",'Medium retrofit'!$N$18,IF(F30="Scenario2PBT4",'Medium retrofit'!$O$18,IF(F30="Scenario3PBT4",'Medium retrofit'!$P$18,"")))&amp;IF(F30="Scenario1PBT5",'Medium retrofit'!$Q$18,IF(F30="Scenario2PBT5",'Medium retrofit'!$R$18,IF(F30="Scenario3PBT5",'Medium retrofit'!$S$18,"")))&amp;IF(F30="Scenario1PBT6",'Medium retrofit'!$T$18,IF(F30="Scenario2PBT6",'Medium retrofit'!$U$18,IF(F30="Scenario3PBT6",'Medium retrofit'!$V$18,"")))&amp;IF(F30="Scenario1PBT7",'Medium retrofit'!$W$18,IF(F30="Scenario2PBT7",'Medium retrofit'!$X$18,IF(F30="Scenario3PBT7",'Medium retrofit'!$Y$18,"")))&amp;IF(F30="Scenario1PBT8",'Medium retrofit'!$Z$18,IF(F30="Scenario2PBT8",'Medium retrofit'!$AA$18,IF(F30="Scenario3PBT8",'Medium retrofit'!$AB$18,"")))&amp;IF(F30="Scenario1PBT9",'Medium retrofit'!$AC$18,IF(F30="Scenario2PBT9",'Medium retrofit'!$AD$18,IF(F30="Scenario3PBT9",'Medium retrofit'!$AE$18,"")))&amp;IF(F30="Scenario1PBT10",'Medium retrofit'!$AF$18,IF(F30="Scenario2PBT10",'Medium retrofit'!$AG$18,IF(F30="Scenario3PBT10",'Medium retrofit'!$AH$18,"")))&amp;IF(F30="Scenario1PBT11",'Medium retrofit'!$AI$18,IF(F30="Scenario2PBT11",'Medium retrofit'!$AJ$18,IF(F30="Scenario3PBT11",'Medium retrofit'!$AK$18,"")))&amp;IF(F30="Scenario1PBT12",'Medium retrofit'!$AL$18,IF(F30="Scenario2PBT12",'Medium retrofit'!$AM$18,IF(F30="Scenario3PBT12",'Medium retrofit'!$AN$18,"")))&amp;IF(F30="Scenario1PBT13",'Medium retrofit'!$AO$18,IF(F30="Scenario2PBT13",'Medium retrofit'!$AP$18,IF(F30="Scenario3PBT13",'Medium retrofit'!$AQ$18,"")))&amp;IF(F30="Scenario1PBT14",'Medium retrofit'!$AR$18,IF(F30="Scenario2PBT14",'Medium retrofit'!$AS$18,IF(F30="Scenario3PBT14",'Medium retrofit'!$AT$18,"")))&amp;IF(F30="Scenario1PBT15",'Medium retrofit'!$AU$18,IF(F30="Scenario2PBT15",'Medium retrofit'!$AV$18,IF(F30="Scenario3PBT15",'Medium retrofit'!$AW$18,"")))</f>
        <v/>
      </c>
      <c r="L30" s="123">
        <f t="shared" si="13"/>
        <v>0</v>
      </c>
      <c r="M30" s="123" t="str">
        <f>IF(F30="Scenario1PBT1",'Medium retrofit'!$E$20,IF(F30="Scenario2PBT1",'Medium retrofit'!$F$20,IF(F30="Scenario3PBT1",'Medium retrofit'!$G$20,"")))&amp;IF(F30="Scenario1PBT2",'Medium retrofit'!$H$20,IF(F30="Scenario2PBT2",'Medium retrofit'!$I$20,IF(F30="Scenario3PBT2",'Medium retrofit'!$J$20,"")))&amp;IF(F30="Scenario1PBT3",'Medium retrofit'!$K$20,IF(F30="Scenario2PBT3",'Medium retrofit'!$L$20,IF(F30="Scenario3PBT3",'Medium retrofit'!$M$20,"")))&amp;IF(F30="Scenario1PBT4",'Medium retrofit'!$N$20,IF(F30="Scenario2PBT4",'Medium retrofit'!$O$20,IF(F30="Scenario3PBT4",'Medium retrofit'!$P$20,"")))&amp;IF(F30="Scenario1PBT5",'Medium retrofit'!$Q$20,IF(F30="Scenario2PBT5",'Medium retrofit'!$R$20,IF(F30="Scenario3PBT5",'Medium retrofit'!$S$20,"")))&amp;IF(F30="Scenario1PBT6",'Medium retrofit'!$T$20,IF(F30="Scenario2PBT6",'Medium retrofit'!$U$20,IF(F30="Scenario3PBT6",'Medium retrofit'!$V$20,"")))&amp;IF(F30="Scenario1PBT7",'Medium retrofit'!$W$20,IF(F30="Scenario2PBT7",'Medium retrofit'!$X$20,IF(F30="Scenario3PBT7",'Medium retrofit'!$Y$20,"")))&amp;IF(F30="Scenario1PBT8",'Medium retrofit'!$Z$20,IF(F30="Scenario2PBT8",'Medium retrofit'!$AA$20,IF(F30="Scenario3PBT8",'Medium retrofit'!$AB$20,"")))&amp;IF(F30="Scenario1PBT9",'Medium retrofit'!$AC$20,IF(F30="Scenario2PBT9",'Medium retrofit'!$AD$20,IF(F30="Scenario3PBT9",'Medium retrofit'!$AE$20,"")))&amp;IF(F30="Scenario1PBT10",'Medium retrofit'!$AF$20,IF(F30="Scenario2PBT10",'Medium retrofit'!$AG$20,IF(F30="Scenario3PBT10",'Medium retrofit'!$AH$20,"")))&amp;IF(F30="Scenario1PBT11",'Medium retrofit'!$AI$20,IF(F30="Scenario2PBT11",'Medium retrofit'!$AJ$20,IF(F30="Scenario3PBT11",'Medium retrofit'!$AK$20,"")))&amp;IF(F30="Scenario1PBT12",'Medium retrofit'!$AL$20,IF(F30="Scenario2PBT12",'Medium retrofit'!$AM$20,IF(F30="Scenario3PBT12",'Medium retrofit'!$AN$20,"")))&amp;IF(F30="Scenario1PBT13",'Medium retrofit'!$AO$20,IF(F30="Scenario2PBT13",'Medium retrofit'!$AP$20,IF(F30="Scenario3PBT13",'Medium retrofit'!$AQ$20,"")))&amp;IF(F30="Scenario1PBT14",'Medium retrofit'!$AR$20,IF(F30="Scenario2PBT14",'Medium retrofit'!$AS$20,IF(F30="Scenario3PBT14",'Medium retrofit'!$AT$20,"")))&amp;IF(F30="Scenario1PBT15",'Medium retrofit'!$AU$20,IF(F30="Scenario2PBT15",'Medium retrofit'!$AV$20,IF(F30="Scenario3PBT15",'Medium retrofit'!$AW$20,"")))</f>
        <v/>
      </c>
      <c r="N30" s="124">
        <f t="shared" si="14"/>
        <v>0</v>
      </c>
      <c r="O30" s="245" t="str">
        <f>IF(F30="Scenario1PBT1",'Medium retrofit'!$E$23,IF(F30="Scenario2PBT1",'Medium retrofit'!$F$23,IF(F30="Scenario3PBT1",'Medium retrofit'!$G$23,"")))&amp;IF(F30="Scenario1PBT2",'Medium retrofit'!$H$23,IF(F30="Scenario2PBT2",'Medium retrofit'!$I$23,IF(F30="Scenario3PBT2",'Medium retrofit'!$J$23,"")))&amp;IF(F30="Scenario1PBT3",'Medium retrofit'!$K$23,IF(F30="Scenario2PBT3",'Medium retrofit'!$L$23,IF(F30="Scenario3PBT3",'Medium retrofit'!$M$23,"")))&amp;IF(F30="Scenario1PBT4",'Medium retrofit'!$N$23,IF(F30="Scenario2PBT4",'Medium retrofit'!$O$23,IF(F30="Scenario3PBT4",'Medium retrofit'!$P$23,"")))&amp;IF(F30="Scenario1PBT5",'Medium retrofit'!$Q$23,IF(F30="Scenario2PBT5",'Medium retrofit'!$R$23,IF(F30="Scenario3PBT5",'Medium retrofit'!$S$23,"")))&amp;IF(F30="Scenario1PBT6",'Medium retrofit'!$T$23,IF(F30="Scenario2PBT6",'Medium retrofit'!$U$23,IF(F30="Scenario3PBT6",'Medium retrofit'!$V$23,"")))&amp;IF(F30="Scenario1PBT7",'Medium retrofit'!$W$23,IF(F30="Scenario2PBT7",'Medium retrofit'!$X$23,IF(F30="Scenario3PBT7",'Medium retrofit'!$Y$23,"")))&amp;IF(F30="Scenario1PBT8",'Medium retrofit'!$Z$23,IF(F30="Scenario2PBT8",'Medium retrofit'!$AA$23,IF(F30="Scenario3PBT8",'Medium retrofit'!$AB$23,"")))&amp;IF(F30="Scenario1PBT9",'Medium retrofit'!$AC$23,IF(F30="Scenario2PBT9",'Medium retrofit'!$AD$23,IF(F30="Scenario3PBT9",'Medium retrofit'!$AE$23,"")))&amp;IF(F30="Scenario1PBT10",'Medium retrofit'!$AF$23,IF(F30="Scenario2PBT10",'Medium retrofit'!$AG$23,IF(F30="Scenario3PBT10",'Medium retrofit'!$AH$23,"")))&amp;IF(F30="Scenario1PBT11",'Medium retrofit'!$AI$23,IF(F30="Scenario2PBT11",'Medium retrofit'!$AJ$23,IF(F30="Scenario3PBT11",'Medium retrofit'!$AK$23,"")))&amp;IF(F30="Scenario1PBT12",'Medium retrofit'!$AL$23,IF(F30="Scenario2PBT12",'Medium retrofit'!$AM$23,IF(F30="Scenario3PBT12",'Medium retrofit'!$AN$23,"")))&amp;IF(F30="Scenario1PBT13",'Medium retrofit'!$AO$23,IF(F30="Scenario2PBT13",'Medium retrofit'!$AP$23,IF(F30="Scenario3PBT13",'Medium retrofit'!$AQ$23,"")))&amp;IF(F30="Scenario1PBT14",'Medium retrofit'!$AR$23,IF(F30="Scenario2PBT14",'Medium retrofit'!$AS$23,IF(F30="Scenario3PBT14",'Medium retrofit'!$AT$23,"")))&amp;IF(F30="Scenario1PBT15",'Medium retrofit'!$AU$23,IF(F30="Scenario2PBT15",'Medium retrofit'!$AV$23,IF(F30="Scenario3PBT15",'Medium retrofit'!$AW$23,"")))</f>
        <v/>
      </c>
      <c r="P30" s="123">
        <f t="shared" si="15"/>
        <v>0</v>
      </c>
      <c r="Q30" s="123" t="str">
        <f>IF(F30="Scenario1PBT1",'Medium retrofit'!$E$25,IF(F30="Scenario2PBT1",'Medium retrofit'!$F$25,IF(F30="Scenario3PBT1",'Medium retrofit'!$G$25,"")))&amp;IF(F30="Scenario1PBT2",'Medium retrofit'!$H$25,IF(F30="Scenario2PBT2",'Medium retrofit'!$I$25,IF(F30="Scenario3PBT2",'Medium retrofit'!$J$25,"")))&amp;IF(F30="Scenario1PBT3",'Medium retrofit'!$K$25,IF(F30="Scenario2PBT3",'Medium retrofit'!$L$25,IF(F30="Scenario3PBT3",'Medium retrofit'!$M$25,"")))&amp;IF(F30="Scenario1PBT4",'Medium retrofit'!$N$25,IF(F30="Scenario2PBT4",'Medium retrofit'!$O$25,IF(F30="Scenario3PBT4",'Medium retrofit'!$P$25,"")))&amp;IF(F30="Scenario1PBT5",'Medium retrofit'!$Q$25,IF(F30="Scenario2PBT5",'Medium retrofit'!$R$25,IF(F30="Scenario3PBT5",'Medium retrofit'!$S$25,"")))&amp;IF(F30="Scenario1PBT6",'Medium retrofit'!$T$25,IF(F30="Scenario2PBT6",'Medium retrofit'!$U$25,IF(F30="Scenario3PBT6",'Medium retrofit'!$V$25,"")))&amp;IF(F30="Scenario1PBT7",'Medium retrofit'!$W$25,IF(F30="Scenario2PBT7",'Medium retrofit'!$X$25,IF(F30="Scenario3PBT7",'Medium retrofit'!$Y$25,"")))&amp;IF(F30="Scenario1PBT8",'Medium retrofit'!$Z$25,IF(F30="Scenario2PBT8",'Medium retrofit'!$AA$25,IF(F30="Scenario3PBT8",'Medium retrofit'!$AB$25,"")))&amp;IF(F30="Scenario1PBT9",'Medium retrofit'!$AC$25,IF(F30="Scenario2PBT9",'Medium retrofit'!$AD$25,IF(F30="Scenario3PBT9",'Medium retrofit'!$AE$25,"")))&amp;IF(F30="Scenario1PBT10",'Medium retrofit'!$AF$25,IF(F30="Scenario2PBT10",'Medium retrofit'!$AG$25,IF(F30="Scenario3PBT10",'Medium retrofit'!$AH$25,"")))&amp;IF(F30="Scenario1PBT11",'Medium retrofit'!$AI$25,IF(F30="Scenario2PBT11",'Medium retrofit'!$AJ$25,IF(F30="Scenario3PBT11",'Medium retrofit'!$AK$25,"")))&amp;IF(F30="Scenario1PBT12",'Medium retrofit'!$AL$25,IF(F30="Scenario2PBT12",'Medium retrofit'!$AM$25,IF(F30="Scenario3PBT12",'Medium retrofit'!$AN$25,"")))&amp;IF(F30="Scenario1PBT13",'Medium retrofit'!$AO$25,IF(F30="Scenario2PBT13",'Medium retrofit'!$AP$25,IF(F30="Scenario3PBT13",'Medium retrofit'!$AQ$25,"")))&amp;IF(F30="Scenario1PBT14",'Medium retrofit'!$AR$25,IF(F30="Scenario2PBT14",'Medium retrofit'!$AS$25,IF(F30="Scenario3PBT14",'Medium retrofit'!$AT$25,"")))&amp;IF(F30="Scenario1PBT15",'Medium retrofit'!$AU$25,IF(F30="Scenario2PBT15",'Medium retrofit'!$AV$25,IF(F30="Scenario3PBT15",'Medium retrofit'!$AW$25,"")))</f>
        <v/>
      </c>
      <c r="R30" s="123">
        <f t="shared" si="16"/>
        <v>0</v>
      </c>
      <c r="S30" s="123" t="str">
        <f>IF(F30="Scenario1PBT1",'Medium retrofit'!$E$27,IF(F30="Scenario2PBT1",'Medium retrofit'!$F$27,IF(F30="Scenario3PBT1",'Medium retrofit'!$G$27,"")))&amp;IF(F30="Scenario1PBT2",'Medium retrofit'!$H$27,IF(F30="Scenario2PBT2",'Medium retrofit'!$I$27,IF(F30="Scenario3PBT2",'Medium retrofit'!$J$27,"")))&amp;IF(F30="Scenario1PBT3",'Medium retrofit'!$K$27,IF(F30="Scenario2PBT3",'Medium retrofit'!$L$27,IF(F30="Scenario3PBT3",'Medium retrofit'!$M$27,"")))&amp;IF(F30="Scenario1PBT4",'Medium retrofit'!$N$27,IF(F30="Scenario2PBT4",'Medium retrofit'!$O$27,IF(F30="Scenario3PBT4",'Medium retrofit'!$P$27,"")))&amp;IF(F30="Scenario1PBT5",'Medium retrofit'!$Q$27,IF(F30="Scenario2PBT5",'Medium retrofit'!$R$27,IF(F30="Scenario3PBT5",'Medium retrofit'!$S$27,"")))&amp;IF(F30="Scenario1PBT6",'Medium retrofit'!$T$27,IF(F30="Scenario2PBT6",'Medium retrofit'!$U$27,IF(F30="Scenario3PBT6",'Medium retrofit'!$V$27,"")))&amp;IF(F30="Scenario1PBT7",'Medium retrofit'!$W$27,IF(F30="Scenario2PBT7",'Medium retrofit'!$X$27,IF(F30="Scenario3PBT7",'Medium retrofit'!$Y$27,"")))&amp;IF(F30="Scenario1PBT8",'Medium retrofit'!$Z$27,IF(F30="Scenario2PBT8",'Medium retrofit'!$AA$27,IF(F30="Scenario3PBT8",'Medium retrofit'!$AB$27,"")))&amp;IF(F30="Scenario1PBT9",'Medium retrofit'!$AC$27,IF(F30="Scenario2PBT9",'Medium retrofit'!$AD$27,IF(F30="Scenario3PBT9",'Medium retrofit'!$AE$27,"")))&amp;IF(F30="Scenario1PBT10",'Medium retrofit'!$AF$27,IF(F30="Scenario2PBT10",'Medium retrofit'!$AG$27,IF(F30="Scenario3PBT10",'Medium retrofit'!$AH$27,"")))&amp;IF(F30="Scenario1PBT11",'Medium retrofit'!$AI$27,IF(F30="Scenario2PBT11",'Medium retrofit'!$AJ$27,IF(F30="Scenario3PBT11",'Medium retrofit'!$AK$27,"")))&amp;IF(F30="Scenario1PBT12",'Medium retrofit'!$AL$27,IF(F30="Scenario2PBT12",'Medium retrofit'!$AM$27,IF(F30="Scenario3PBT12",'Medium retrofit'!$AN$27,"")))&amp;IF(F30="Scenario1PBT13",'Medium retrofit'!$AO$27,IF(F30="Scenario2PBT13",'Medium retrofit'!$AP$27,IF(F30="Scenario3PBT13",'Medium retrofit'!$AQ$27,"")))&amp;IF(F30="Scenario1PBT14",'Medium retrofit'!$AR$27,IF(F30="Scenario2PBT14",'Medium retrofit'!$AS$27,IF(F30="Scenario3PBT14",'Medium retrofit'!$AT$27,"")))&amp;IF(F30="Scenario1PBT15",'Medium retrofit'!$AU$27,IF(F30="Scenario2PBT15",'Medium retrofit'!$AV$27,IF(F30="Scenario3PBT15",'Medium retrofit'!$AW$27,"")))</f>
        <v/>
      </c>
      <c r="T30" s="246">
        <f t="shared" si="17"/>
        <v>0</v>
      </c>
      <c r="U30" s="245" t="str">
        <f>IF(F30="Scenario1PBT1",'Medium retrofit'!$E$38,IF(F30="Scenario2PBT1",'Medium retrofit'!$F$38,IF(F30="Scenario3PBT1",'Medium retrofit'!$G$38,"")))&amp;IF(F30="Scenario1PBT2",'Medium retrofit'!$H$38,IF(F30="Scenario2PBT2",'Medium retrofit'!$I$38,IF(F30="Scenario3PBT2",'Medium retrofit'!$J$38,"")))&amp;IF(F30="Scenario1PBT3",'Medium retrofit'!$K$38,IF(F30="Scenario2PBT3",'Medium retrofit'!$L$38,IF(F30="Scenario3PBT3",'Medium retrofit'!$M$38,"")))&amp;IF(F30="Scenario1PBT4",'Medium retrofit'!$N$38,IF(F30="Scenario2PBT4",'Medium retrofit'!$O$38,IF(F30="Scenario3PBT4",'Medium retrofit'!$P$38,"")))&amp;IF(F30="Scenario1PBT5",'Medium retrofit'!$Q$38,IF(F30="Scenario2PBT5",'Medium retrofit'!$R$38,IF(F30="Scenario3PBT5",'Medium retrofit'!$S$38,"")))&amp;IF(F30="Scenario1PBT6",'Medium retrofit'!$T$38,IF(F30="Scenario2PBT6",'Medium retrofit'!$U$38,IF(F30="Scenario3PBT6",'Medium retrofit'!$V$38,"")))&amp;IF(F30="Scenario1PBT7",'Medium retrofit'!$W$38,IF(F30="Scenario2PBT7",'Medium retrofit'!$X$38,IF(F30="Scenario3PBT7",'Medium retrofit'!$Y$38,"")))&amp;IF(F30="Scenario1PBT8",'Medium retrofit'!$Z$38,IF(F30="Scenario2PBT8",'Medium retrofit'!$AA$38,IF(F30="Scenario3PBT8",'Medium retrofit'!$AB$38,"")))&amp;IF(F30="Scenario1PBT9",'Medium retrofit'!$AC$38,IF(F30="Scenario2PBT9",'Medium retrofit'!$AD$38,IF(F30="Scenario3PBT9",'Medium retrofit'!$AE$38,"")))&amp;IF(F30="Scenario1PBT10",'Medium retrofit'!$AF$38,IF(F30="Scenario2PBT10",'Medium retrofit'!$AG$38,IF(F30="Scenario3PBT10",'Medium retrofit'!$AH$38,"")))&amp;IF(F30="Scenario1PBT11",'Medium retrofit'!$AI$38,IF(F30="Scenario2PBT11",'Medium retrofit'!$AJ$38,IF(F30="Scenario3PBT11",'Medium retrofit'!$AK$38,"")))&amp;IF(F30="Scenario1PBT12",'Medium retrofit'!$AL$38,IF(F30="Scenario2PBT12",'Medium retrofit'!$AM$38,IF(F30="Scenario3PBT12",'Medium retrofit'!$AN$38,"")))&amp;IF(F30="Scenario1PBT13",'Medium retrofit'!$AO$38,IF(F30="Scenario2PBT13",'Medium retrofit'!$AP$38,IF(F30="Scenario3PBT13",'Medium retrofit'!$AQ$38,"")))&amp;IF(F30="Scenario1PBT14",'Medium retrofit'!$AR$38,IF(F30="Scenario2PBT14",'Medium retrofit'!$AS$38,IF(F30="Scenario3PBT14",'Medium retrofit'!$AT$38,"")))&amp;IF(F30="Scenario1PBT15",'Medium retrofit'!$AU$38,IF(F30="Scenario2PBT15",'Medium retrofit'!$AV$38,IF(F30="Scenario3PBT15",'Medium retrofit'!$AW$38,"")))</f>
        <v/>
      </c>
      <c r="V30" s="123">
        <f t="shared" si="18"/>
        <v>0</v>
      </c>
      <c r="W30" s="123" t="str">
        <f>IF(F30="Scenario1PBT1",'Medium retrofit'!$E$40,IF(F30="Scenario2PBT1",'Medium retrofit'!$F$40,IF(F30="Scenario3PBT1",'Medium retrofit'!$G$40,"")))&amp;IF(F30="Scenario1PBT2",'Medium retrofit'!$H$40,IF(F30="Scenario2PBT2",'Medium retrofit'!$I$40,IF(F30="Scenario3PBT2",'Medium retrofit'!$J$40,"")))&amp;IF(F30="Scenario1PBT3",'Medium retrofit'!$K$40,IF(F30="Scenario2PBT3",'Medium retrofit'!$L$40,IF(F30="Scenario3PBT3",'Medium retrofit'!$M$40,"")))&amp;IF(F30="Scenario1PBT4",'Medium retrofit'!$N$40,IF(F30="Scenario2PBT4",'Medium retrofit'!$O$40,IF(F30="Scenario3PBT4",'Medium retrofit'!$P$40,"")))&amp;IF(F30="Scenario1PBT5",'Medium retrofit'!$Q$40,IF(F30="Scenario2PBT5",'Medium retrofit'!$R$40,IF(F30="Scenario3PBT5",'Medium retrofit'!$S$40,"")))&amp;IF(F30="Scenario1PBT6",'Medium retrofit'!$T$40,IF(F30="Scenario2PBT6",'Medium retrofit'!$U$40,IF(F30="Scenario3PBT6",'Medium retrofit'!$V$40,"")))&amp;IF(F30="Scenario1PBT7",'Medium retrofit'!$W$40,IF(F30="Scenario2PBT7",'Medium retrofit'!$X$40,IF(F30="Scenario3PBT7",'Medium retrofit'!$Y$40,"")))&amp;IF(F30="Scenario1PBT8",'Medium retrofit'!$Z$40,IF(F30="Scenario2PBT8",'Medium retrofit'!$AA$40,IF(F30="Scenario3PBT8",'Medium retrofit'!$AB$40,"")))&amp;IF(F30="Scenario1PBT9",'Medium retrofit'!$AC$40,IF(F30="Scenario2PBT9",'Medium retrofit'!$AD$40,IF(F30="Scenario3PBT9",'Medium retrofit'!$AE$40,"")))&amp;IF(F30="Scenario1PBT10",'Medium retrofit'!$AF$40,IF(F30="Scenario2PBT10",'Medium retrofit'!$AG$40,IF(F30="Scenario3PBT10",'Medium retrofit'!$AH$40,"")))&amp;IF(F30="Scenario1PBT11",'Medium retrofit'!$AI$40,IF(F30="Scenario2PBT11",'Medium retrofit'!$AJ$40,IF(F30="Scenario3PBT11",'Medium retrofit'!$AK$40,"")))&amp;IF(F30="Scenario1PBT12",'Medium retrofit'!$AL$40,IF(F30="Scenario2PBT12",'Medium retrofit'!$AM$40,IF(F30="Scenario3PBT12",'Medium retrofit'!$AN$40,"")))&amp;IF(F30="Scenario1PBT13",'Medium retrofit'!$AO$40,IF(F30="Scenario2PBT13",'Medium retrofit'!$AP$40,IF(F30="Scenario3PBT13",'Medium retrofit'!$AQ$40,"")))&amp;IF(F30="Scenario1PBT14",'Medium retrofit'!$AR$40,IF(F30="Scenario2PBT14",'Medium retrofit'!$AS$40,IF(F30="Scenario3PBT14",'Medium retrofit'!$AT$40,"")))&amp;IF(F30="Scenario1PBT15",'Medium retrofit'!$AU$40,IF(F30="Scenario2PBT15",'Medium retrofit'!$AV$40,IF(F30="Scenario3PBT15",'Medium retrofit'!$AW$40,"")))</f>
        <v/>
      </c>
      <c r="X30" s="123">
        <f t="shared" si="19"/>
        <v>0</v>
      </c>
      <c r="Y30" s="123" t="str">
        <f>IF(F30="Scenario1PBT1",'Medium retrofit'!$E$42,IF(F30="Scenario2PBT1",'Medium retrofit'!$F$42,IF(F30="Scenario3PBT1",'Medium retrofit'!$G$42,"")))&amp;IF(F30="Scenario1PBT2",'Medium retrofit'!$H$42,IF(F30="Scenario2PBT2",'Medium retrofit'!$I$42,IF(F30="Scenario3PBT2",'Medium retrofit'!$J$42,"")))&amp;IF(F30="Scenario1PBT3",'Medium retrofit'!$K$42,IF(F30="Scenario2PBT3",'Medium retrofit'!$L$42,IF(F30="Scenario3PBT3",'Medium retrofit'!$M$42,"")))&amp;IF(F30="Scenario1PBT4",'Medium retrofit'!$N$42,IF(F30="Scenario2PBT4",'Medium retrofit'!$O$42,IF(F30="Scenario3PBT4",'Medium retrofit'!$P$42,"")))&amp;IF(F30="Scenario1PBT5",'Medium retrofit'!$Q$42,IF(F30="Scenario2PBT5",'Medium retrofit'!$R$42,IF(F30="Scenario3PBT5",'Medium retrofit'!$S$42,"")))&amp;IF(F30="Scenario1PBT6",'Medium retrofit'!$T$42,IF(F30="Scenario2PBT6",'Medium retrofit'!$U$42,IF(F30="Scenario3PBT6",'Medium retrofit'!$V$42,"")))&amp;IF(F30="Scenario1PBT7",'Medium retrofit'!$W$42,IF(F30="Scenario2PBT7",'Medium retrofit'!$X$42,IF(F30="Scenario3PBT7",'Medium retrofit'!$Y$42,"")))&amp;IF(F30="Scenario1PBT8",'Medium retrofit'!$Z$42,IF(F30="Scenario2PBT8",'Medium retrofit'!$AA$42,IF(F30="Scenario3PBT8",'Medium retrofit'!$AB$42,"")))&amp;IF(F30="Scenario1PBT9",'Medium retrofit'!$AC$42,IF(F30="Scenario2PBT9",'Medium retrofit'!$AD$42,IF(F30="Scenario3PBT9",'Medium retrofit'!$AE$42,"")))&amp;IF(F30="Scenario1PBT10",'Medium retrofit'!$AF$42,IF(F30="Scenario2PBT10",'Medium retrofit'!$AG$42,IF(F30="Scenario3PBT10",'Medium retrofit'!$AH$42,"")))&amp;IF(F30="Scenario1PBT11",'Medium retrofit'!$AI$42,IF(F30="Scenario2PBT11",'Medium retrofit'!$AJ$42,IF(F30="Scenario3PBT11",'Medium retrofit'!$AK$42,"")))&amp;IF(F30="Scenario1PBT12",'Medium retrofit'!$AL$42,IF(F30="Scenario2PBT12",'Medium retrofit'!$AM$42,IF(F30="Scenario3PBT12",'Medium retrofit'!$AN$42,"")))&amp;IF(F30="Scenario1PBT13",'Medium retrofit'!$AO$42,IF(F30="Scenario2PBT13",'Medium retrofit'!$AP$42,IF(F30="Scenario3PBT13",'Medium retrofit'!$AQ$42,"")))&amp;IF(F30="Scenario1PBT14",'Medium retrofit'!$AR$42,IF(F30="Scenario2PBT14",'Medium retrofit'!$AS$42,IF(F30="Scenario3PBT14",'Medium retrofit'!$AT$42,"")))&amp;IF(F30="Scenario1PBT15",'Medium retrofit'!$AU$42,IF(F30="Scenario2PBT15",'Medium retrofit'!$AV$42,IF(F30="Scenario3PBT15",'Medium retrofit'!$AW$42,"")))</f>
        <v/>
      </c>
      <c r="Z30" s="123">
        <f t="shared" si="20"/>
        <v>0</v>
      </c>
      <c r="AA30" s="239" t="str">
        <f>IF(F30="Scenario1PBT1",'Medium retrofit'!$E$101,IF(F30="Scenario2PBT1",'Medium retrofit'!$F$101,IF(F30="Scenario3PBT1",'Medium retrofit'!$G$101,"")))&amp;IF(F30="Scenario1PBT2",'Medium retrofit'!$H$101,IF(F30="Scenario2PBT2",'Medium retrofit'!$I$101,IF(F30="Scenario3PBT2",'Medium retrofit'!$J$101,"")))&amp;IF(F30="Scenario1PBT3",'Medium retrofit'!$K$101,IF(F30="Scenario2PBT3",'Medium retrofit'!$L$101,IF(F30="Scenario3PBT3",'Medium retrofit'!$M$101,"")))&amp;IF(F30="Scenario1PBT4",'Medium retrofit'!$N$101,IF(F30="Scenario2PBT4",'Medium retrofit'!$O$101,IF(F30="Scenario3PBT4",'Medium retrofit'!$P$101,"")))&amp;IF(F30="Scenario1PBT5",'Medium retrofit'!$Q$101,IF(F30="Scenario2PBT5",'Medium retrofit'!$R$101,IF(F30="Scenario3PBT5",'Medium retrofit'!$S$101,"")))&amp;IF(F30="Scenario1PBT6",'Medium retrofit'!$T$101,IF(F30="Scenario2PBT6",'Medium retrofit'!$U$101,IF(F30="Scenario3PBT6",'Medium retrofit'!$V$101,"")))&amp;IF(F30="Scenario1PBT7",'Medium retrofit'!$W$101,IF(F30="Scenario2PBT7",'Medium retrofit'!$X$101,IF(F30="Scenario3PBT7",'Medium retrofit'!$Y$101,"")))&amp;IF(F30="Scenario1PBT8",'Medium retrofit'!$Z$101,IF(F30="Scenario2PBT8",'Medium retrofit'!$AA$101,IF(F30="Scenario3PBT8",'Medium retrofit'!$AB$101,"")))&amp;IF(F30="Scenario1PBT9",'Medium retrofit'!$AC$101,IF(F30="Scenario2PBT9",'Medium retrofit'!$AD$101,IF(F30="Scenario3PBT9",'Medium retrofit'!$AE$101,"")))&amp;IF(F30="Scenario1PBT10",'Medium retrofit'!$AF$101,IF(F30="Scenario2PBT10",'Medium retrofit'!$AG$101,IF(F30="Scenario3PBT10",'Medium retrofit'!$AH$101,"")))&amp;IF(F30="Scenario1PBT11",'Medium retrofit'!$AI$101,IF(F30="Scenario2PBT11",'Medium retrofit'!$AJ$101,IF(F30="Scenario3PBT11",'Medium retrofit'!$AK$101,"")))&amp;IF(F30="Scenario1PBT12",'Medium retrofit'!$AL$101,IF(F30="Scenario2PBT12",'Medium retrofit'!$AM$101,IF(F30="Scenario3PBT12",'Medium retrofit'!$AN$101,"")))&amp;IF(F30="Scenario1PBT13",'Medium retrofit'!$AO$101,IF(F30="Scenario2PBT13",'Medium retrofit'!$AP$101,IF(F30="Scenario3PBT13",'Medium retrofit'!$AQ$101,"")))&amp;IF(F30="Scenario1PBT14",'Medium retrofit'!$AR$101,IF(F30="Scenario2PBT14",'Medium retrofit'!$AS$101,IF(F30="Scenario3PBT14",'Medium retrofit'!$AT$101,"")))&amp;IF(F30="Scenario1PBT15",'Medium retrofit'!$AU$101,IF(F30="Scenario2PBT15",'Medium retrofit'!$AV$101,IF(F30="Scenario3PBT15",'Medium retrofit'!$AW$101,"")))</f>
        <v/>
      </c>
      <c r="AB30" s="242">
        <f t="shared" si="21"/>
        <v>0</v>
      </c>
      <c r="AC30" s="247">
        <f>IFERROR('Projection_Base-case'!G30-G30,0)</f>
        <v>0</v>
      </c>
      <c r="AD30" s="123">
        <f t="shared" si="0"/>
        <v>0</v>
      </c>
      <c r="AE30" s="123">
        <f>IFERROR(100*AC30/'Projection_Base-case'!G30,0)</f>
        <v>0</v>
      </c>
      <c r="AF30" s="123">
        <f>IFERROR('Projection_Base-case'!I30-I30,0)</f>
        <v>0</v>
      </c>
      <c r="AG30" s="123">
        <f t="shared" si="1"/>
        <v>0</v>
      </c>
      <c r="AH30" s="123">
        <f>IFERROR(100*AF30/'Projection_Base-case'!I30,0)</f>
        <v>0</v>
      </c>
      <c r="AI30" s="123">
        <f>IFERROR('Projection_Base-case'!K30-K30,0)</f>
        <v>0</v>
      </c>
      <c r="AJ30" s="123">
        <f t="shared" si="2"/>
        <v>0</v>
      </c>
      <c r="AK30" s="123">
        <f>IFERROR(100*AI30/'Projection_Base-case'!K30,0)</f>
        <v>0</v>
      </c>
      <c r="AL30" s="123">
        <f>IFERROR(M30-'Projection_Base-case'!M30,0)</f>
        <v>0</v>
      </c>
      <c r="AM30" s="123">
        <f t="shared" si="3"/>
        <v>0</v>
      </c>
      <c r="AN30" s="179">
        <f>IFERROR(IF('Projection_Base-case'!N30&gt;0,100*AM30/'Projection_Base-case'!N30,100*AM30/N30),0)</f>
        <v>0</v>
      </c>
      <c r="AO30" s="245">
        <f>IFERROR('Projection_Base-case'!O30-O30,0)</f>
        <v>0</v>
      </c>
      <c r="AP30" s="123">
        <f t="shared" si="4"/>
        <v>0</v>
      </c>
      <c r="AQ30" s="123">
        <f>IFERROR(100*AO30/'Projection_Base-case'!O30,0)</f>
        <v>0</v>
      </c>
      <c r="AR30" s="123">
        <f>IFERROR('Projection_Base-case'!Q30-Q30,0)</f>
        <v>0</v>
      </c>
      <c r="AS30" s="123">
        <f t="shared" si="5"/>
        <v>0</v>
      </c>
      <c r="AT30" s="123">
        <f>IFERROR(100*AR30/'Projection_Base-case'!Q30,0)</f>
        <v>0</v>
      </c>
      <c r="AU30" s="123">
        <f>IFERROR('Projection_Base-case'!S30-S30,0)</f>
        <v>0</v>
      </c>
      <c r="AV30" s="123">
        <f t="shared" si="6"/>
        <v>0</v>
      </c>
      <c r="AW30" s="124">
        <f>IFERROR(100*AU30/'Projection_Base-case'!S30,0)</f>
        <v>0</v>
      </c>
      <c r="AX30" s="245">
        <f>IFERROR('Projection_Base-case'!U30-U30,0)</f>
        <v>0</v>
      </c>
      <c r="AY30" s="123">
        <f t="shared" si="7"/>
        <v>0</v>
      </c>
      <c r="AZ30" s="123">
        <f>IFERROR(100*AX30/'Projection_Base-case'!U30,0)</f>
        <v>0</v>
      </c>
      <c r="BA30" s="123">
        <f>IFERROR('Projection_Base-case'!W30-W30,0)</f>
        <v>0</v>
      </c>
      <c r="BB30" s="123">
        <f t="shared" si="8"/>
        <v>0</v>
      </c>
      <c r="BC30" s="123">
        <f>IFERROR(100*BA30/'Projection_Base-case'!W30,0)</f>
        <v>0</v>
      </c>
      <c r="BD30" s="123">
        <f>IFERROR('Projection_Base-case'!Y30-Y30,0)</f>
        <v>0</v>
      </c>
      <c r="BE30" s="123">
        <f t="shared" si="9"/>
        <v>0</v>
      </c>
      <c r="BF30" s="123">
        <f>IFERROR(100*BD30/'Projection_Base-case'!Y30,0)</f>
        <v>0</v>
      </c>
      <c r="BG30" s="178">
        <f t="shared" si="22"/>
        <v>0</v>
      </c>
      <c r="BH30" s="179">
        <f t="shared" si="23"/>
        <v>0</v>
      </c>
    </row>
    <row r="31" spans="1:60">
      <c r="A31" s="165">
        <v>26</v>
      </c>
      <c r="B31" s="239">
        <f>IF('Projection_Base-case'!B31&lt;&gt;"",'Projection_Base-case'!B31,0)</f>
        <v>0</v>
      </c>
      <c r="C31" s="239">
        <f>IF('Projection_Base-case'!C31&lt;&gt;"",'Projection_Base-case'!C31,0)</f>
        <v>0</v>
      </c>
      <c r="D31" s="239">
        <f>IF('Projection_Base-case'!D31&lt;&gt;"",'Projection_Base-case'!D31,0)</f>
        <v>0</v>
      </c>
      <c r="E31" s="164" t="str">
        <f>IF(AND('Résultats medium'!$AC$3="OUI",'Résultats medium'!E30&lt;&gt;""),'Résultats medium'!E30,IF(OR(D31="PBT1",D31="PBT4",D31="PBT5",D31="PBT6",D31="PBT7",D31="PBT8",D31="PBT10"),"Scenario1",IF(OR(D31="PBT3",D31="PBT9"),"Scenario3",IF(OR(D31="PBT2"),"Scenario2",""))))</f>
        <v/>
      </c>
      <c r="F31" s="240" t="str">
        <f t="shared" si="10"/>
        <v>0</v>
      </c>
      <c r="G31" s="241" t="str">
        <f>IF(F31="Scenario1PBT1",'Medium retrofit'!$E$6,IF(F31="Scenario2PBT1",'Medium retrofit'!$F$6,IF(F31="Scenario3PBT1",'Medium retrofit'!$G$6,"")))&amp;IF(F31="Scenario1PBT2",'Medium retrofit'!$H$6,IF(F31="Scenario2PBT2",'Medium retrofit'!$I$6,IF(F31="Scenario3PBT2",'Medium retrofit'!$J$6,"")))&amp;IF(F31="Scenario1PBT3",'Medium retrofit'!$K$6,IF(F31="Scenario2PBT3",'Medium retrofit'!$L$6,IF(F31="Scenario3PBT3",'Medium retrofit'!$M$6,"")))&amp;IF(F31="Scenario1PBT4",'Medium retrofit'!$N$6,IF(F31="Scenario2PBT4",'Medium retrofit'!$O$6,IF(F31="Scenario3PBT4",'Medium retrofit'!$P$6,"")))&amp;IF(F31="Scenario1PBT5",'Medium retrofit'!$Q$6,IF(F31="Scenario2PBT5",'Medium retrofit'!$R$6,IF(F31="Scenario3PBT5",'Medium retrofit'!$S$6,"")))&amp;IF(F31="Scenario1PBT6",'Medium retrofit'!$T$6,IF(F31="Scenario2PBT6",'Medium retrofit'!$U$6,IF(F31="Scenario3PBT6",'Medium retrofit'!$V$6,"")))&amp;IF(F31="Scenario1PBT7",'Medium retrofit'!$W$6,IF(F31="Scenario2PBT7",'Medium retrofit'!$X$6,IF(F31="Scenario3PBT7",'Medium retrofit'!$Y$6,"")))&amp;IF(F31="Scenario1PBT8",'Medium retrofit'!$Z$6,IF(F31="Scenario2PBT8",'Medium retrofit'!$AA$6,IF(F31="Scenario3PBT8",'Medium retrofit'!$AB$6,"")))&amp;IF(F31="Scenario1PBT9",'Medium retrofit'!$AC$6,IF(F31="Scenario2PBT9",'Medium retrofit'!$AD$6,IF(F31="Scenario3PBT9",'Medium retrofit'!$AE$6,"")))&amp;IF(F31="Scenario1PBT10",'Medium retrofit'!$AF$6,IF(F31="Scenario2PBT10",'Medium retrofit'!$AG$6,IF(F31="Scenario3PBT10",'Medium retrofit'!$AH$6,"")))&amp;IF(F31="Scenario1PBT11",'Medium retrofit'!$AI$6,IF(F31="Scenario2PBT11",'Medium retrofit'!$AJ$6,IF(F31="Scenario3PBT11",'Medium retrofit'!$AK$6,"")))&amp;IF(F31="Scenario1PBT12",'Medium retrofit'!$AL$6,IF(F31="Scenario2PBT12",'Medium retrofit'!$AM$6,IF(F31="Scenario3PBT12",'Medium retrofit'!$AN$6,"")))&amp;IF(F31="Scenario1PBT13",'Medium retrofit'!$AO$6,IF(F31="Scenario2PBT13",'Medium retrofit'!$AP$6,IF(F31="Scenario3PBT13",'Medium retrofit'!$AQ$6,"")))&amp;IF(F31="Scenario1PBT14",'Medium retrofit'!$AR$6,IF(F31="Scenario2PBT14",'Medium retrofit'!$AS$6,IF(F31="Scenario3PBT14",'Medium retrofit'!$AT$6,"")))&amp;IF(F31="Scenario1PBT15",'Medium retrofit'!$AU$6,IF(F31="Scenario2PBT15",'Medium retrofit'!$AV$6,IF(F31="Scenario3PBT15",'Medium retrofit'!$AW$6,"")))</f>
        <v/>
      </c>
      <c r="H31" s="123">
        <f t="shared" si="11"/>
        <v>0</v>
      </c>
      <c r="I31" s="239" t="str">
        <f>IF(F31="Scenario1PBT1",'Medium retrofit'!$E$16,IF(F31="Scenario2PBT1",'Medium retrofit'!$F$16,IF(F31="Scenario3PBT1",'Medium retrofit'!$G$16,"")))&amp;IF(F31="Scenario1PBT2",'Medium retrofit'!$H$16,IF(F31="Scenario2PBT2",'Medium retrofit'!$I$16,IF(F31="Scenario3PBT2",'Medium retrofit'!$J$16,"")))&amp;IF(F31="Scenario1PBT3",'Medium retrofit'!$K$16,IF(F31="Scenario2PBT3",'Medium retrofit'!$L$16,IF(F31="Scenario3PBT3",'Medium retrofit'!$M$16,"")))&amp;IF(F31="Scenario1PBT4",'Medium retrofit'!$N$16,IF(F31="Scenario2PBT4",'Medium retrofit'!$O$16,IF(F31="Scenario3PBT4",'Medium retrofit'!$P$16,"")))&amp;IF(F31="Scenario1PBT5",'Medium retrofit'!$Q$16,IF(F31="Scenario2PBT5",'Medium retrofit'!$R$16,IF(F31="Scenario3PBT5",'Medium retrofit'!$S$16,"")))&amp;IF(F31="Scenario1PBT6",'Medium retrofit'!$T$16,IF(F31="Scenario2PBT6",'Medium retrofit'!$U$16,IF(F31="Scenario3PBT6",'Medium retrofit'!$V$16,"")))&amp;IF(F31="Scenario1PBT7",'Medium retrofit'!$W$16,IF(F31="Scenario2PBT7",'Medium retrofit'!$X$16,IF(F31="Scenario3PBT7",'Medium retrofit'!$Y$16,"")))&amp;IF(F31="Scenario1PBT8",'Medium retrofit'!$Z$16,IF(F31="Scenario2PBT8",'Medium retrofit'!$AA$16,IF(F31="Scenario3PBT8",'Medium retrofit'!$AB$16,"")))&amp;IF(F31="Scenario1PBT9",'Medium retrofit'!$AC$16,IF(F31="Scenario2PBT9",'Medium retrofit'!$AD$16,IF(F31="Scenario3PBT9",'Medium retrofit'!$AE$16,"")))&amp;IF(F31="Scenario1PBT10",'Medium retrofit'!$AF$16,IF(F31="Scenario2PBT10",'Medium retrofit'!$AG$16,IF(F31="Scenario3PBT10",'Medium retrofit'!$AH$16,"")))&amp;IF(F31="Scenario1PBT11",'Medium retrofit'!$AI$16,IF(F31="Scenario2PBT11",'Medium retrofit'!$AJ$16,IF(F31="Scenario3PBT11",'Medium retrofit'!$AK$16,"")))&amp;IF(F31="Scenario1PBT12",'Medium retrofit'!$AL$16,IF(F31="Scenario2PBT12",'Medium retrofit'!$AM$16,IF(F31="Scenario3PBT12",'Medium retrofit'!$AN$16,"")))&amp;IF(F31="Scenario1PBT13",'Medium retrofit'!$AO$16,IF(F31="Scenario2PBT13",'Medium retrofit'!$AP$16,IF(F31="Scenario3PBT13",'Medium retrofit'!$AQ$16,"")))&amp;IF(F31="Scenario1PBT14",'Medium retrofit'!$AR$16,IF(F31="Scenario2PBT14",'Medium retrofit'!$AS$16,IF(F31="Scenario3PBT14",'Medium retrofit'!$AT$16,"")))&amp;IF(F31="Scenario1PBT15",'Medium retrofit'!$AU$16,IF(F31="Scenario2PBT15",'Medium retrofit'!$AV$16,IF(F31="Scenario3PBT15",'Medium retrofit'!$AW$16,"")))</f>
        <v/>
      </c>
      <c r="J31" s="123">
        <f t="shared" si="12"/>
        <v>0</v>
      </c>
      <c r="K31" s="123" t="str">
        <f>IF(F31="Scenario1PBT1",'Medium retrofit'!$E$18,IF(F31="Scenario2PBT1",'Medium retrofit'!$F$18,IF(F31="Scenario3PBT1",'Medium retrofit'!$G$18,"")))&amp;IF(F31="Scenario1PBT2",'Medium retrofit'!$H$18,IF(F31="Scenario2PBT2",'Medium retrofit'!$I$18,IF(F31="Scenario3PBT2",'Medium retrofit'!$J$18,"")))&amp;IF(F31="Scenario1PBT3",'Medium retrofit'!$K$18,IF(F31="Scenario2PBT3",'Medium retrofit'!$L$18,IF(F31="Scenario3PBT3",'Medium retrofit'!$M$18,"")))&amp;IF(F31="Scenario1PBT4",'Medium retrofit'!$N$18,IF(F31="Scenario2PBT4",'Medium retrofit'!$O$18,IF(F31="Scenario3PBT4",'Medium retrofit'!$P$18,"")))&amp;IF(F31="Scenario1PBT5",'Medium retrofit'!$Q$18,IF(F31="Scenario2PBT5",'Medium retrofit'!$R$18,IF(F31="Scenario3PBT5",'Medium retrofit'!$S$18,"")))&amp;IF(F31="Scenario1PBT6",'Medium retrofit'!$T$18,IF(F31="Scenario2PBT6",'Medium retrofit'!$U$18,IF(F31="Scenario3PBT6",'Medium retrofit'!$V$18,"")))&amp;IF(F31="Scenario1PBT7",'Medium retrofit'!$W$18,IF(F31="Scenario2PBT7",'Medium retrofit'!$X$18,IF(F31="Scenario3PBT7",'Medium retrofit'!$Y$18,"")))&amp;IF(F31="Scenario1PBT8",'Medium retrofit'!$Z$18,IF(F31="Scenario2PBT8",'Medium retrofit'!$AA$18,IF(F31="Scenario3PBT8",'Medium retrofit'!$AB$18,"")))&amp;IF(F31="Scenario1PBT9",'Medium retrofit'!$AC$18,IF(F31="Scenario2PBT9",'Medium retrofit'!$AD$18,IF(F31="Scenario3PBT9",'Medium retrofit'!$AE$18,"")))&amp;IF(F31="Scenario1PBT10",'Medium retrofit'!$AF$18,IF(F31="Scenario2PBT10",'Medium retrofit'!$AG$18,IF(F31="Scenario3PBT10",'Medium retrofit'!$AH$18,"")))&amp;IF(F31="Scenario1PBT11",'Medium retrofit'!$AI$18,IF(F31="Scenario2PBT11",'Medium retrofit'!$AJ$18,IF(F31="Scenario3PBT11",'Medium retrofit'!$AK$18,"")))&amp;IF(F31="Scenario1PBT12",'Medium retrofit'!$AL$18,IF(F31="Scenario2PBT12",'Medium retrofit'!$AM$18,IF(F31="Scenario3PBT12",'Medium retrofit'!$AN$18,"")))&amp;IF(F31="Scenario1PBT13",'Medium retrofit'!$AO$18,IF(F31="Scenario2PBT13",'Medium retrofit'!$AP$18,IF(F31="Scenario3PBT13",'Medium retrofit'!$AQ$18,"")))&amp;IF(F31="Scenario1PBT14",'Medium retrofit'!$AR$18,IF(F31="Scenario2PBT14",'Medium retrofit'!$AS$18,IF(F31="Scenario3PBT14",'Medium retrofit'!$AT$18,"")))&amp;IF(F31="Scenario1PBT15",'Medium retrofit'!$AU$18,IF(F31="Scenario2PBT15",'Medium retrofit'!$AV$18,IF(F31="Scenario3PBT15",'Medium retrofit'!$AW$18,"")))</f>
        <v/>
      </c>
      <c r="L31" s="123">
        <f t="shared" si="13"/>
        <v>0</v>
      </c>
      <c r="M31" s="123" t="str">
        <f>IF(F31="Scenario1PBT1",'Medium retrofit'!$E$20,IF(F31="Scenario2PBT1",'Medium retrofit'!$F$20,IF(F31="Scenario3PBT1",'Medium retrofit'!$G$20,"")))&amp;IF(F31="Scenario1PBT2",'Medium retrofit'!$H$20,IF(F31="Scenario2PBT2",'Medium retrofit'!$I$20,IF(F31="Scenario3PBT2",'Medium retrofit'!$J$20,"")))&amp;IF(F31="Scenario1PBT3",'Medium retrofit'!$K$20,IF(F31="Scenario2PBT3",'Medium retrofit'!$L$20,IF(F31="Scenario3PBT3",'Medium retrofit'!$M$20,"")))&amp;IF(F31="Scenario1PBT4",'Medium retrofit'!$N$20,IF(F31="Scenario2PBT4",'Medium retrofit'!$O$20,IF(F31="Scenario3PBT4",'Medium retrofit'!$P$20,"")))&amp;IF(F31="Scenario1PBT5",'Medium retrofit'!$Q$20,IF(F31="Scenario2PBT5",'Medium retrofit'!$R$20,IF(F31="Scenario3PBT5",'Medium retrofit'!$S$20,"")))&amp;IF(F31="Scenario1PBT6",'Medium retrofit'!$T$20,IF(F31="Scenario2PBT6",'Medium retrofit'!$U$20,IF(F31="Scenario3PBT6",'Medium retrofit'!$V$20,"")))&amp;IF(F31="Scenario1PBT7",'Medium retrofit'!$W$20,IF(F31="Scenario2PBT7",'Medium retrofit'!$X$20,IF(F31="Scenario3PBT7",'Medium retrofit'!$Y$20,"")))&amp;IF(F31="Scenario1PBT8",'Medium retrofit'!$Z$20,IF(F31="Scenario2PBT8",'Medium retrofit'!$AA$20,IF(F31="Scenario3PBT8",'Medium retrofit'!$AB$20,"")))&amp;IF(F31="Scenario1PBT9",'Medium retrofit'!$AC$20,IF(F31="Scenario2PBT9",'Medium retrofit'!$AD$20,IF(F31="Scenario3PBT9",'Medium retrofit'!$AE$20,"")))&amp;IF(F31="Scenario1PBT10",'Medium retrofit'!$AF$20,IF(F31="Scenario2PBT10",'Medium retrofit'!$AG$20,IF(F31="Scenario3PBT10",'Medium retrofit'!$AH$20,"")))&amp;IF(F31="Scenario1PBT11",'Medium retrofit'!$AI$20,IF(F31="Scenario2PBT11",'Medium retrofit'!$AJ$20,IF(F31="Scenario3PBT11",'Medium retrofit'!$AK$20,"")))&amp;IF(F31="Scenario1PBT12",'Medium retrofit'!$AL$20,IF(F31="Scenario2PBT12",'Medium retrofit'!$AM$20,IF(F31="Scenario3PBT12",'Medium retrofit'!$AN$20,"")))&amp;IF(F31="Scenario1PBT13",'Medium retrofit'!$AO$20,IF(F31="Scenario2PBT13",'Medium retrofit'!$AP$20,IF(F31="Scenario3PBT13",'Medium retrofit'!$AQ$20,"")))&amp;IF(F31="Scenario1PBT14",'Medium retrofit'!$AR$20,IF(F31="Scenario2PBT14",'Medium retrofit'!$AS$20,IF(F31="Scenario3PBT14",'Medium retrofit'!$AT$20,"")))&amp;IF(F31="Scenario1PBT15",'Medium retrofit'!$AU$20,IF(F31="Scenario2PBT15",'Medium retrofit'!$AV$20,IF(F31="Scenario3PBT15",'Medium retrofit'!$AW$20,"")))</f>
        <v/>
      </c>
      <c r="N31" s="124">
        <f t="shared" si="14"/>
        <v>0</v>
      </c>
      <c r="O31" s="245" t="str">
        <f>IF(F31="Scenario1PBT1",'Medium retrofit'!$E$23,IF(F31="Scenario2PBT1",'Medium retrofit'!$F$23,IF(F31="Scenario3PBT1",'Medium retrofit'!$G$23,"")))&amp;IF(F31="Scenario1PBT2",'Medium retrofit'!$H$23,IF(F31="Scenario2PBT2",'Medium retrofit'!$I$23,IF(F31="Scenario3PBT2",'Medium retrofit'!$J$23,"")))&amp;IF(F31="Scenario1PBT3",'Medium retrofit'!$K$23,IF(F31="Scenario2PBT3",'Medium retrofit'!$L$23,IF(F31="Scenario3PBT3",'Medium retrofit'!$M$23,"")))&amp;IF(F31="Scenario1PBT4",'Medium retrofit'!$N$23,IF(F31="Scenario2PBT4",'Medium retrofit'!$O$23,IF(F31="Scenario3PBT4",'Medium retrofit'!$P$23,"")))&amp;IF(F31="Scenario1PBT5",'Medium retrofit'!$Q$23,IF(F31="Scenario2PBT5",'Medium retrofit'!$R$23,IF(F31="Scenario3PBT5",'Medium retrofit'!$S$23,"")))&amp;IF(F31="Scenario1PBT6",'Medium retrofit'!$T$23,IF(F31="Scenario2PBT6",'Medium retrofit'!$U$23,IF(F31="Scenario3PBT6",'Medium retrofit'!$V$23,"")))&amp;IF(F31="Scenario1PBT7",'Medium retrofit'!$W$23,IF(F31="Scenario2PBT7",'Medium retrofit'!$X$23,IF(F31="Scenario3PBT7",'Medium retrofit'!$Y$23,"")))&amp;IF(F31="Scenario1PBT8",'Medium retrofit'!$Z$23,IF(F31="Scenario2PBT8",'Medium retrofit'!$AA$23,IF(F31="Scenario3PBT8",'Medium retrofit'!$AB$23,"")))&amp;IF(F31="Scenario1PBT9",'Medium retrofit'!$AC$23,IF(F31="Scenario2PBT9",'Medium retrofit'!$AD$23,IF(F31="Scenario3PBT9",'Medium retrofit'!$AE$23,"")))&amp;IF(F31="Scenario1PBT10",'Medium retrofit'!$AF$23,IF(F31="Scenario2PBT10",'Medium retrofit'!$AG$23,IF(F31="Scenario3PBT10",'Medium retrofit'!$AH$23,"")))&amp;IF(F31="Scenario1PBT11",'Medium retrofit'!$AI$23,IF(F31="Scenario2PBT11",'Medium retrofit'!$AJ$23,IF(F31="Scenario3PBT11",'Medium retrofit'!$AK$23,"")))&amp;IF(F31="Scenario1PBT12",'Medium retrofit'!$AL$23,IF(F31="Scenario2PBT12",'Medium retrofit'!$AM$23,IF(F31="Scenario3PBT12",'Medium retrofit'!$AN$23,"")))&amp;IF(F31="Scenario1PBT13",'Medium retrofit'!$AO$23,IF(F31="Scenario2PBT13",'Medium retrofit'!$AP$23,IF(F31="Scenario3PBT13",'Medium retrofit'!$AQ$23,"")))&amp;IF(F31="Scenario1PBT14",'Medium retrofit'!$AR$23,IF(F31="Scenario2PBT14",'Medium retrofit'!$AS$23,IF(F31="Scenario3PBT14",'Medium retrofit'!$AT$23,"")))&amp;IF(F31="Scenario1PBT15",'Medium retrofit'!$AU$23,IF(F31="Scenario2PBT15",'Medium retrofit'!$AV$23,IF(F31="Scenario3PBT15",'Medium retrofit'!$AW$23,"")))</f>
        <v/>
      </c>
      <c r="P31" s="123">
        <f t="shared" si="15"/>
        <v>0</v>
      </c>
      <c r="Q31" s="123" t="str">
        <f>IF(F31="Scenario1PBT1",'Medium retrofit'!$E$25,IF(F31="Scenario2PBT1",'Medium retrofit'!$F$25,IF(F31="Scenario3PBT1",'Medium retrofit'!$G$25,"")))&amp;IF(F31="Scenario1PBT2",'Medium retrofit'!$H$25,IF(F31="Scenario2PBT2",'Medium retrofit'!$I$25,IF(F31="Scenario3PBT2",'Medium retrofit'!$J$25,"")))&amp;IF(F31="Scenario1PBT3",'Medium retrofit'!$K$25,IF(F31="Scenario2PBT3",'Medium retrofit'!$L$25,IF(F31="Scenario3PBT3",'Medium retrofit'!$M$25,"")))&amp;IF(F31="Scenario1PBT4",'Medium retrofit'!$N$25,IF(F31="Scenario2PBT4",'Medium retrofit'!$O$25,IF(F31="Scenario3PBT4",'Medium retrofit'!$P$25,"")))&amp;IF(F31="Scenario1PBT5",'Medium retrofit'!$Q$25,IF(F31="Scenario2PBT5",'Medium retrofit'!$R$25,IF(F31="Scenario3PBT5",'Medium retrofit'!$S$25,"")))&amp;IF(F31="Scenario1PBT6",'Medium retrofit'!$T$25,IF(F31="Scenario2PBT6",'Medium retrofit'!$U$25,IF(F31="Scenario3PBT6",'Medium retrofit'!$V$25,"")))&amp;IF(F31="Scenario1PBT7",'Medium retrofit'!$W$25,IF(F31="Scenario2PBT7",'Medium retrofit'!$X$25,IF(F31="Scenario3PBT7",'Medium retrofit'!$Y$25,"")))&amp;IF(F31="Scenario1PBT8",'Medium retrofit'!$Z$25,IF(F31="Scenario2PBT8",'Medium retrofit'!$AA$25,IF(F31="Scenario3PBT8",'Medium retrofit'!$AB$25,"")))&amp;IF(F31="Scenario1PBT9",'Medium retrofit'!$AC$25,IF(F31="Scenario2PBT9",'Medium retrofit'!$AD$25,IF(F31="Scenario3PBT9",'Medium retrofit'!$AE$25,"")))&amp;IF(F31="Scenario1PBT10",'Medium retrofit'!$AF$25,IF(F31="Scenario2PBT10",'Medium retrofit'!$AG$25,IF(F31="Scenario3PBT10",'Medium retrofit'!$AH$25,"")))&amp;IF(F31="Scenario1PBT11",'Medium retrofit'!$AI$25,IF(F31="Scenario2PBT11",'Medium retrofit'!$AJ$25,IF(F31="Scenario3PBT11",'Medium retrofit'!$AK$25,"")))&amp;IF(F31="Scenario1PBT12",'Medium retrofit'!$AL$25,IF(F31="Scenario2PBT12",'Medium retrofit'!$AM$25,IF(F31="Scenario3PBT12",'Medium retrofit'!$AN$25,"")))&amp;IF(F31="Scenario1PBT13",'Medium retrofit'!$AO$25,IF(F31="Scenario2PBT13",'Medium retrofit'!$AP$25,IF(F31="Scenario3PBT13",'Medium retrofit'!$AQ$25,"")))&amp;IF(F31="Scenario1PBT14",'Medium retrofit'!$AR$25,IF(F31="Scenario2PBT14",'Medium retrofit'!$AS$25,IF(F31="Scenario3PBT14",'Medium retrofit'!$AT$25,"")))&amp;IF(F31="Scenario1PBT15",'Medium retrofit'!$AU$25,IF(F31="Scenario2PBT15",'Medium retrofit'!$AV$25,IF(F31="Scenario3PBT15",'Medium retrofit'!$AW$25,"")))</f>
        <v/>
      </c>
      <c r="R31" s="123">
        <f t="shared" si="16"/>
        <v>0</v>
      </c>
      <c r="S31" s="123" t="str">
        <f>IF(F31="Scenario1PBT1",'Medium retrofit'!$E$27,IF(F31="Scenario2PBT1",'Medium retrofit'!$F$27,IF(F31="Scenario3PBT1",'Medium retrofit'!$G$27,"")))&amp;IF(F31="Scenario1PBT2",'Medium retrofit'!$H$27,IF(F31="Scenario2PBT2",'Medium retrofit'!$I$27,IF(F31="Scenario3PBT2",'Medium retrofit'!$J$27,"")))&amp;IF(F31="Scenario1PBT3",'Medium retrofit'!$K$27,IF(F31="Scenario2PBT3",'Medium retrofit'!$L$27,IF(F31="Scenario3PBT3",'Medium retrofit'!$M$27,"")))&amp;IF(F31="Scenario1PBT4",'Medium retrofit'!$N$27,IF(F31="Scenario2PBT4",'Medium retrofit'!$O$27,IF(F31="Scenario3PBT4",'Medium retrofit'!$P$27,"")))&amp;IF(F31="Scenario1PBT5",'Medium retrofit'!$Q$27,IF(F31="Scenario2PBT5",'Medium retrofit'!$R$27,IF(F31="Scenario3PBT5",'Medium retrofit'!$S$27,"")))&amp;IF(F31="Scenario1PBT6",'Medium retrofit'!$T$27,IF(F31="Scenario2PBT6",'Medium retrofit'!$U$27,IF(F31="Scenario3PBT6",'Medium retrofit'!$V$27,"")))&amp;IF(F31="Scenario1PBT7",'Medium retrofit'!$W$27,IF(F31="Scenario2PBT7",'Medium retrofit'!$X$27,IF(F31="Scenario3PBT7",'Medium retrofit'!$Y$27,"")))&amp;IF(F31="Scenario1PBT8",'Medium retrofit'!$Z$27,IF(F31="Scenario2PBT8",'Medium retrofit'!$AA$27,IF(F31="Scenario3PBT8",'Medium retrofit'!$AB$27,"")))&amp;IF(F31="Scenario1PBT9",'Medium retrofit'!$AC$27,IF(F31="Scenario2PBT9",'Medium retrofit'!$AD$27,IF(F31="Scenario3PBT9",'Medium retrofit'!$AE$27,"")))&amp;IF(F31="Scenario1PBT10",'Medium retrofit'!$AF$27,IF(F31="Scenario2PBT10",'Medium retrofit'!$AG$27,IF(F31="Scenario3PBT10",'Medium retrofit'!$AH$27,"")))&amp;IF(F31="Scenario1PBT11",'Medium retrofit'!$AI$27,IF(F31="Scenario2PBT11",'Medium retrofit'!$AJ$27,IF(F31="Scenario3PBT11",'Medium retrofit'!$AK$27,"")))&amp;IF(F31="Scenario1PBT12",'Medium retrofit'!$AL$27,IF(F31="Scenario2PBT12",'Medium retrofit'!$AM$27,IF(F31="Scenario3PBT12",'Medium retrofit'!$AN$27,"")))&amp;IF(F31="Scenario1PBT13",'Medium retrofit'!$AO$27,IF(F31="Scenario2PBT13",'Medium retrofit'!$AP$27,IF(F31="Scenario3PBT13",'Medium retrofit'!$AQ$27,"")))&amp;IF(F31="Scenario1PBT14",'Medium retrofit'!$AR$27,IF(F31="Scenario2PBT14",'Medium retrofit'!$AS$27,IF(F31="Scenario3PBT14",'Medium retrofit'!$AT$27,"")))&amp;IF(F31="Scenario1PBT15",'Medium retrofit'!$AU$27,IF(F31="Scenario2PBT15",'Medium retrofit'!$AV$27,IF(F31="Scenario3PBT15",'Medium retrofit'!$AW$27,"")))</f>
        <v/>
      </c>
      <c r="T31" s="246">
        <f t="shared" si="17"/>
        <v>0</v>
      </c>
      <c r="U31" s="245" t="str">
        <f>IF(F31="Scenario1PBT1",'Medium retrofit'!$E$38,IF(F31="Scenario2PBT1",'Medium retrofit'!$F$38,IF(F31="Scenario3PBT1",'Medium retrofit'!$G$38,"")))&amp;IF(F31="Scenario1PBT2",'Medium retrofit'!$H$38,IF(F31="Scenario2PBT2",'Medium retrofit'!$I$38,IF(F31="Scenario3PBT2",'Medium retrofit'!$J$38,"")))&amp;IF(F31="Scenario1PBT3",'Medium retrofit'!$K$38,IF(F31="Scenario2PBT3",'Medium retrofit'!$L$38,IF(F31="Scenario3PBT3",'Medium retrofit'!$M$38,"")))&amp;IF(F31="Scenario1PBT4",'Medium retrofit'!$N$38,IF(F31="Scenario2PBT4",'Medium retrofit'!$O$38,IF(F31="Scenario3PBT4",'Medium retrofit'!$P$38,"")))&amp;IF(F31="Scenario1PBT5",'Medium retrofit'!$Q$38,IF(F31="Scenario2PBT5",'Medium retrofit'!$R$38,IF(F31="Scenario3PBT5",'Medium retrofit'!$S$38,"")))&amp;IF(F31="Scenario1PBT6",'Medium retrofit'!$T$38,IF(F31="Scenario2PBT6",'Medium retrofit'!$U$38,IF(F31="Scenario3PBT6",'Medium retrofit'!$V$38,"")))&amp;IF(F31="Scenario1PBT7",'Medium retrofit'!$W$38,IF(F31="Scenario2PBT7",'Medium retrofit'!$X$38,IF(F31="Scenario3PBT7",'Medium retrofit'!$Y$38,"")))&amp;IF(F31="Scenario1PBT8",'Medium retrofit'!$Z$38,IF(F31="Scenario2PBT8",'Medium retrofit'!$AA$38,IF(F31="Scenario3PBT8",'Medium retrofit'!$AB$38,"")))&amp;IF(F31="Scenario1PBT9",'Medium retrofit'!$AC$38,IF(F31="Scenario2PBT9",'Medium retrofit'!$AD$38,IF(F31="Scenario3PBT9",'Medium retrofit'!$AE$38,"")))&amp;IF(F31="Scenario1PBT10",'Medium retrofit'!$AF$38,IF(F31="Scenario2PBT10",'Medium retrofit'!$AG$38,IF(F31="Scenario3PBT10",'Medium retrofit'!$AH$38,"")))&amp;IF(F31="Scenario1PBT11",'Medium retrofit'!$AI$38,IF(F31="Scenario2PBT11",'Medium retrofit'!$AJ$38,IF(F31="Scenario3PBT11",'Medium retrofit'!$AK$38,"")))&amp;IF(F31="Scenario1PBT12",'Medium retrofit'!$AL$38,IF(F31="Scenario2PBT12",'Medium retrofit'!$AM$38,IF(F31="Scenario3PBT12",'Medium retrofit'!$AN$38,"")))&amp;IF(F31="Scenario1PBT13",'Medium retrofit'!$AO$38,IF(F31="Scenario2PBT13",'Medium retrofit'!$AP$38,IF(F31="Scenario3PBT13",'Medium retrofit'!$AQ$38,"")))&amp;IF(F31="Scenario1PBT14",'Medium retrofit'!$AR$38,IF(F31="Scenario2PBT14",'Medium retrofit'!$AS$38,IF(F31="Scenario3PBT14",'Medium retrofit'!$AT$38,"")))&amp;IF(F31="Scenario1PBT15",'Medium retrofit'!$AU$38,IF(F31="Scenario2PBT15",'Medium retrofit'!$AV$38,IF(F31="Scenario3PBT15",'Medium retrofit'!$AW$38,"")))</f>
        <v/>
      </c>
      <c r="V31" s="123">
        <f t="shared" si="18"/>
        <v>0</v>
      </c>
      <c r="W31" s="123" t="str">
        <f>IF(F31="Scenario1PBT1",'Medium retrofit'!$E$40,IF(F31="Scenario2PBT1",'Medium retrofit'!$F$40,IF(F31="Scenario3PBT1",'Medium retrofit'!$G$40,"")))&amp;IF(F31="Scenario1PBT2",'Medium retrofit'!$H$40,IF(F31="Scenario2PBT2",'Medium retrofit'!$I$40,IF(F31="Scenario3PBT2",'Medium retrofit'!$J$40,"")))&amp;IF(F31="Scenario1PBT3",'Medium retrofit'!$K$40,IF(F31="Scenario2PBT3",'Medium retrofit'!$L$40,IF(F31="Scenario3PBT3",'Medium retrofit'!$M$40,"")))&amp;IF(F31="Scenario1PBT4",'Medium retrofit'!$N$40,IF(F31="Scenario2PBT4",'Medium retrofit'!$O$40,IF(F31="Scenario3PBT4",'Medium retrofit'!$P$40,"")))&amp;IF(F31="Scenario1PBT5",'Medium retrofit'!$Q$40,IF(F31="Scenario2PBT5",'Medium retrofit'!$R$40,IF(F31="Scenario3PBT5",'Medium retrofit'!$S$40,"")))&amp;IF(F31="Scenario1PBT6",'Medium retrofit'!$T$40,IF(F31="Scenario2PBT6",'Medium retrofit'!$U$40,IF(F31="Scenario3PBT6",'Medium retrofit'!$V$40,"")))&amp;IF(F31="Scenario1PBT7",'Medium retrofit'!$W$40,IF(F31="Scenario2PBT7",'Medium retrofit'!$X$40,IF(F31="Scenario3PBT7",'Medium retrofit'!$Y$40,"")))&amp;IF(F31="Scenario1PBT8",'Medium retrofit'!$Z$40,IF(F31="Scenario2PBT8",'Medium retrofit'!$AA$40,IF(F31="Scenario3PBT8",'Medium retrofit'!$AB$40,"")))&amp;IF(F31="Scenario1PBT9",'Medium retrofit'!$AC$40,IF(F31="Scenario2PBT9",'Medium retrofit'!$AD$40,IF(F31="Scenario3PBT9",'Medium retrofit'!$AE$40,"")))&amp;IF(F31="Scenario1PBT10",'Medium retrofit'!$AF$40,IF(F31="Scenario2PBT10",'Medium retrofit'!$AG$40,IF(F31="Scenario3PBT10",'Medium retrofit'!$AH$40,"")))&amp;IF(F31="Scenario1PBT11",'Medium retrofit'!$AI$40,IF(F31="Scenario2PBT11",'Medium retrofit'!$AJ$40,IF(F31="Scenario3PBT11",'Medium retrofit'!$AK$40,"")))&amp;IF(F31="Scenario1PBT12",'Medium retrofit'!$AL$40,IF(F31="Scenario2PBT12",'Medium retrofit'!$AM$40,IF(F31="Scenario3PBT12",'Medium retrofit'!$AN$40,"")))&amp;IF(F31="Scenario1PBT13",'Medium retrofit'!$AO$40,IF(F31="Scenario2PBT13",'Medium retrofit'!$AP$40,IF(F31="Scenario3PBT13",'Medium retrofit'!$AQ$40,"")))&amp;IF(F31="Scenario1PBT14",'Medium retrofit'!$AR$40,IF(F31="Scenario2PBT14",'Medium retrofit'!$AS$40,IF(F31="Scenario3PBT14",'Medium retrofit'!$AT$40,"")))&amp;IF(F31="Scenario1PBT15",'Medium retrofit'!$AU$40,IF(F31="Scenario2PBT15",'Medium retrofit'!$AV$40,IF(F31="Scenario3PBT15",'Medium retrofit'!$AW$40,"")))</f>
        <v/>
      </c>
      <c r="X31" s="123">
        <f t="shared" si="19"/>
        <v>0</v>
      </c>
      <c r="Y31" s="123" t="str">
        <f>IF(F31="Scenario1PBT1",'Medium retrofit'!$E$42,IF(F31="Scenario2PBT1",'Medium retrofit'!$F$42,IF(F31="Scenario3PBT1",'Medium retrofit'!$G$42,"")))&amp;IF(F31="Scenario1PBT2",'Medium retrofit'!$H$42,IF(F31="Scenario2PBT2",'Medium retrofit'!$I$42,IF(F31="Scenario3PBT2",'Medium retrofit'!$J$42,"")))&amp;IF(F31="Scenario1PBT3",'Medium retrofit'!$K$42,IF(F31="Scenario2PBT3",'Medium retrofit'!$L$42,IF(F31="Scenario3PBT3",'Medium retrofit'!$M$42,"")))&amp;IF(F31="Scenario1PBT4",'Medium retrofit'!$N$42,IF(F31="Scenario2PBT4",'Medium retrofit'!$O$42,IF(F31="Scenario3PBT4",'Medium retrofit'!$P$42,"")))&amp;IF(F31="Scenario1PBT5",'Medium retrofit'!$Q$42,IF(F31="Scenario2PBT5",'Medium retrofit'!$R$42,IF(F31="Scenario3PBT5",'Medium retrofit'!$S$42,"")))&amp;IF(F31="Scenario1PBT6",'Medium retrofit'!$T$42,IF(F31="Scenario2PBT6",'Medium retrofit'!$U$42,IF(F31="Scenario3PBT6",'Medium retrofit'!$V$42,"")))&amp;IF(F31="Scenario1PBT7",'Medium retrofit'!$W$42,IF(F31="Scenario2PBT7",'Medium retrofit'!$X$42,IF(F31="Scenario3PBT7",'Medium retrofit'!$Y$42,"")))&amp;IF(F31="Scenario1PBT8",'Medium retrofit'!$Z$42,IF(F31="Scenario2PBT8",'Medium retrofit'!$AA$42,IF(F31="Scenario3PBT8",'Medium retrofit'!$AB$42,"")))&amp;IF(F31="Scenario1PBT9",'Medium retrofit'!$AC$42,IF(F31="Scenario2PBT9",'Medium retrofit'!$AD$42,IF(F31="Scenario3PBT9",'Medium retrofit'!$AE$42,"")))&amp;IF(F31="Scenario1PBT10",'Medium retrofit'!$AF$42,IF(F31="Scenario2PBT10",'Medium retrofit'!$AG$42,IF(F31="Scenario3PBT10",'Medium retrofit'!$AH$42,"")))&amp;IF(F31="Scenario1PBT11",'Medium retrofit'!$AI$42,IF(F31="Scenario2PBT11",'Medium retrofit'!$AJ$42,IF(F31="Scenario3PBT11",'Medium retrofit'!$AK$42,"")))&amp;IF(F31="Scenario1PBT12",'Medium retrofit'!$AL$42,IF(F31="Scenario2PBT12",'Medium retrofit'!$AM$42,IF(F31="Scenario3PBT12",'Medium retrofit'!$AN$42,"")))&amp;IF(F31="Scenario1PBT13",'Medium retrofit'!$AO$42,IF(F31="Scenario2PBT13",'Medium retrofit'!$AP$42,IF(F31="Scenario3PBT13",'Medium retrofit'!$AQ$42,"")))&amp;IF(F31="Scenario1PBT14",'Medium retrofit'!$AR$42,IF(F31="Scenario2PBT14",'Medium retrofit'!$AS$42,IF(F31="Scenario3PBT14",'Medium retrofit'!$AT$42,"")))&amp;IF(F31="Scenario1PBT15",'Medium retrofit'!$AU$42,IF(F31="Scenario2PBT15",'Medium retrofit'!$AV$42,IF(F31="Scenario3PBT15",'Medium retrofit'!$AW$42,"")))</f>
        <v/>
      </c>
      <c r="Z31" s="123">
        <f t="shared" si="20"/>
        <v>0</v>
      </c>
      <c r="AA31" s="239" t="str">
        <f>IF(F31="Scenario1PBT1",'Medium retrofit'!$E$101,IF(F31="Scenario2PBT1",'Medium retrofit'!$F$101,IF(F31="Scenario3PBT1",'Medium retrofit'!$G$101,"")))&amp;IF(F31="Scenario1PBT2",'Medium retrofit'!$H$101,IF(F31="Scenario2PBT2",'Medium retrofit'!$I$101,IF(F31="Scenario3PBT2",'Medium retrofit'!$J$101,"")))&amp;IF(F31="Scenario1PBT3",'Medium retrofit'!$K$101,IF(F31="Scenario2PBT3",'Medium retrofit'!$L$101,IF(F31="Scenario3PBT3",'Medium retrofit'!$M$101,"")))&amp;IF(F31="Scenario1PBT4",'Medium retrofit'!$N$101,IF(F31="Scenario2PBT4",'Medium retrofit'!$O$101,IF(F31="Scenario3PBT4",'Medium retrofit'!$P$101,"")))&amp;IF(F31="Scenario1PBT5",'Medium retrofit'!$Q$101,IF(F31="Scenario2PBT5",'Medium retrofit'!$R$101,IF(F31="Scenario3PBT5",'Medium retrofit'!$S$101,"")))&amp;IF(F31="Scenario1PBT6",'Medium retrofit'!$T$101,IF(F31="Scenario2PBT6",'Medium retrofit'!$U$101,IF(F31="Scenario3PBT6",'Medium retrofit'!$V$101,"")))&amp;IF(F31="Scenario1PBT7",'Medium retrofit'!$W$101,IF(F31="Scenario2PBT7",'Medium retrofit'!$X$101,IF(F31="Scenario3PBT7",'Medium retrofit'!$Y$101,"")))&amp;IF(F31="Scenario1PBT8",'Medium retrofit'!$Z$101,IF(F31="Scenario2PBT8",'Medium retrofit'!$AA$101,IF(F31="Scenario3PBT8",'Medium retrofit'!$AB$101,"")))&amp;IF(F31="Scenario1PBT9",'Medium retrofit'!$AC$101,IF(F31="Scenario2PBT9",'Medium retrofit'!$AD$101,IF(F31="Scenario3PBT9",'Medium retrofit'!$AE$101,"")))&amp;IF(F31="Scenario1PBT10",'Medium retrofit'!$AF$101,IF(F31="Scenario2PBT10",'Medium retrofit'!$AG$101,IF(F31="Scenario3PBT10",'Medium retrofit'!$AH$101,"")))&amp;IF(F31="Scenario1PBT11",'Medium retrofit'!$AI$101,IF(F31="Scenario2PBT11",'Medium retrofit'!$AJ$101,IF(F31="Scenario3PBT11",'Medium retrofit'!$AK$101,"")))&amp;IF(F31="Scenario1PBT12",'Medium retrofit'!$AL$101,IF(F31="Scenario2PBT12",'Medium retrofit'!$AM$101,IF(F31="Scenario3PBT12",'Medium retrofit'!$AN$101,"")))&amp;IF(F31="Scenario1PBT13",'Medium retrofit'!$AO$101,IF(F31="Scenario2PBT13",'Medium retrofit'!$AP$101,IF(F31="Scenario3PBT13",'Medium retrofit'!$AQ$101,"")))&amp;IF(F31="Scenario1PBT14",'Medium retrofit'!$AR$101,IF(F31="Scenario2PBT14",'Medium retrofit'!$AS$101,IF(F31="Scenario3PBT14",'Medium retrofit'!$AT$101,"")))&amp;IF(F31="Scenario1PBT15",'Medium retrofit'!$AU$101,IF(F31="Scenario2PBT15",'Medium retrofit'!$AV$101,IF(F31="Scenario3PBT15",'Medium retrofit'!$AW$101,"")))</f>
        <v/>
      </c>
      <c r="AB31" s="242">
        <f t="shared" si="21"/>
        <v>0</v>
      </c>
      <c r="AC31" s="247">
        <f>IFERROR('Projection_Base-case'!G31-G31,0)</f>
        <v>0</v>
      </c>
      <c r="AD31" s="123">
        <f t="shared" si="0"/>
        <v>0</v>
      </c>
      <c r="AE31" s="123">
        <f>IFERROR(100*AC31/'Projection_Base-case'!G31,0)</f>
        <v>0</v>
      </c>
      <c r="AF31" s="123">
        <f>IFERROR('Projection_Base-case'!I31-I31,0)</f>
        <v>0</v>
      </c>
      <c r="AG31" s="123">
        <f t="shared" si="1"/>
        <v>0</v>
      </c>
      <c r="AH31" s="123">
        <f>IFERROR(100*AF31/'Projection_Base-case'!I31,0)</f>
        <v>0</v>
      </c>
      <c r="AI31" s="123">
        <f>IFERROR('Projection_Base-case'!K31-K31,0)</f>
        <v>0</v>
      </c>
      <c r="AJ31" s="123">
        <f t="shared" si="2"/>
        <v>0</v>
      </c>
      <c r="AK31" s="123">
        <f>IFERROR(100*AI31/'Projection_Base-case'!K31,0)</f>
        <v>0</v>
      </c>
      <c r="AL31" s="123">
        <f>IFERROR(M31-'Projection_Base-case'!M31,0)</f>
        <v>0</v>
      </c>
      <c r="AM31" s="123">
        <f t="shared" si="3"/>
        <v>0</v>
      </c>
      <c r="AN31" s="179">
        <f>IFERROR(IF('Projection_Base-case'!N31&gt;0,100*AM31/'Projection_Base-case'!N31,100*AM31/N31),0)</f>
        <v>0</v>
      </c>
      <c r="AO31" s="245">
        <f>IFERROR('Projection_Base-case'!O31-O31,0)</f>
        <v>0</v>
      </c>
      <c r="AP31" s="123">
        <f t="shared" si="4"/>
        <v>0</v>
      </c>
      <c r="AQ31" s="123">
        <f>IFERROR(100*AO31/'Projection_Base-case'!O31,0)</f>
        <v>0</v>
      </c>
      <c r="AR31" s="123">
        <f>IFERROR('Projection_Base-case'!Q31-Q31,0)</f>
        <v>0</v>
      </c>
      <c r="AS31" s="123">
        <f t="shared" si="5"/>
        <v>0</v>
      </c>
      <c r="AT31" s="123">
        <f>IFERROR(100*AR31/'Projection_Base-case'!Q31,0)</f>
        <v>0</v>
      </c>
      <c r="AU31" s="123">
        <f>IFERROR('Projection_Base-case'!S31-S31,0)</f>
        <v>0</v>
      </c>
      <c r="AV31" s="123">
        <f t="shared" si="6"/>
        <v>0</v>
      </c>
      <c r="AW31" s="124">
        <f>IFERROR(100*AU31/'Projection_Base-case'!S31,0)</f>
        <v>0</v>
      </c>
      <c r="AX31" s="245">
        <f>IFERROR('Projection_Base-case'!U31-U31,0)</f>
        <v>0</v>
      </c>
      <c r="AY31" s="123">
        <f t="shared" si="7"/>
        <v>0</v>
      </c>
      <c r="AZ31" s="123">
        <f>IFERROR(100*AX31/'Projection_Base-case'!U31,0)</f>
        <v>0</v>
      </c>
      <c r="BA31" s="123">
        <f>IFERROR('Projection_Base-case'!W31-W31,0)</f>
        <v>0</v>
      </c>
      <c r="BB31" s="123">
        <f t="shared" si="8"/>
        <v>0</v>
      </c>
      <c r="BC31" s="123">
        <f>IFERROR(100*BA31/'Projection_Base-case'!W31,0)</f>
        <v>0</v>
      </c>
      <c r="BD31" s="123">
        <f>IFERROR('Projection_Base-case'!Y31-Y31,0)</f>
        <v>0</v>
      </c>
      <c r="BE31" s="123">
        <f t="shared" si="9"/>
        <v>0</v>
      </c>
      <c r="BF31" s="123">
        <f>IFERROR(100*BD31/'Projection_Base-case'!Y31,0)</f>
        <v>0</v>
      </c>
      <c r="BG31" s="178">
        <f t="shared" si="22"/>
        <v>0</v>
      </c>
      <c r="BH31" s="179">
        <f t="shared" si="23"/>
        <v>0</v>
      </c>
    </row>
    <row r="32" spans="1:60">
      <c r="A32" s="165">
        <v>27</v>
      </c>
      <c r="B32" s="239">
        <f>IF('Projection_Base-case'!B32&lt;&gt;"",'Projection_Base-case'!B32,0)</f>
        <v>0</v>
      </c>
      <c r="C32" s="239">
        <f>IF('Projection_Base-case'!C32&lt;&gt;"",'Projection_Base-case'!C32,0)</f>
        <v>0</v>
      </c>
      <c r="D32" s="239">
        <f>IF('Projection_Base-case'!D32&lt;&gt;"",'Projection_Base-case'!D32,0)</f>
        <v>0</v>
      </c>
      <c r="E32" s="164" t="str">
        <f>IF(AND('Résultats medium'!$AC$3="OUI",'Résultats medium'!E31&lt;&gt;""),'Résultats medium'!E31,IF(OR(D32="PBT1",D32="PBT4",D32="PBT5",D32="PBT6",D32="PBT7",D32="PBT8",D32="PBT10"),"Scenario1",IF(OR(D32="PBT3",D32="PBT9"),"Scenario3",IF(OR(D32="PBT2"),"Scenario2",""))))</f>
        <v/>
      </c>
      <c r="F32" s="240" t="str">
        <f t="shared" si="10"/>
        <v>0</v>
      </c>
      <c r="G32" s="241" t="str">
        <f>IF(F32="Scenario1PBT1",'Medium retrofit'!$E$6,IF(F32="Scenario2PBT1",'Medium retrofit'!$F$6,IF(F32="Scenario3PBT1",'Medium retrofit'!$G$6,"")))&amp;IF(F32="Scenario1PBT2",'Medium retrofit'!$H$6,IF(F32="Scenario2PBT2",'Medium retrofit'!$I$6,IF(F32="Scenario3PBT2",'Medium retrofit'!$J$6,"")))&amp;IF(F32="Scenario1PBT3",'Medium retrofit'!$K$6,IF(F32="Scenario2PBT3",'Medium retrofit'!$L$6,IF(F32="Scenario3PBT3",'Medium retrofit'!$M$6,"")))&amp;IF(F32="Scenario1PBT4",'Medium retrofit'!$N$6,IF(F32="Scenario2PBT4",'Medium retrofit'!$O$6,IF(F32="Scenario3PBT4",'Medium retrofit'!$P$6,"")))&amp;IF(F32="Scenario1PBT5",'Medium retrofit'!$Q$6,IF(F32="Scenario2PBT5",'Medium retrofit'!$R$6,IF(F32="Scenario3PBT5",'Medium retrofit'!$S$6,"")))&amp;IF(F32="Scenario1PBT6",'Medium retrofit'!$T$6,IF(F32="Scenario2PBT6",'Medium retrofit'!$U$6,IF(F32="Scenario3PBT6",'Medium retrofit'!$V$6,"")))&amp;IF(F32="Scenario1PBT7",'Medium retrofit'!$W$6,IF(F32="Scenario2PBT7",'Medium retrofit'!$X$6,IF(F32="Scenario3PBT7",'Medium retrofit'!$Y$6,"")))&amp;IF(F32="Scenario1PBT8",'Medium retrofit'!$Z$6,IF(F32="Scenario2PBT8",'Medium retrofit'!$AA$6,IF(F32="Scenario3PBT8",'Medium retrofit'!$AB$6,"")))&amp;IF(F32="Scenario1PBT9",'Medium retrofit'!$AC$6,IF(F32="Scenario2PBT9",'Medium retrofit'!$AD$6,IF(F32="Scenario3PBT9",'Medium retrofit'!$AE$6,"")))&amp;IF(F32="Scenario1PBT10",'Medium retrofit'!$AF$6,IF(F32="Scenario2PBT10",'Medium retrofit'!$AG$6,IF(F32="Scenario3PBT10",'Medium retrofit'!$AH$6,"")))&amp;IF(F32="Scenario1PBT11",'Medium retrofit'!$AI$6,IF(F32="Scenario2PBT11",'Medium retrofit'!$AJ$6,IF(F32="Scenario3PBT11",'Medium retrofit'!$AK$6,"")))&amp;IF(F32="Scenario1PBT12",'Medium retrofit'!$AL$6,IF(F32="Scenario2PBT12",'Medium retrofit'!$AM$6,IF(F32="Scenario3PBT12",'Medium retrofit'!$AN$6,"")))&amp;IF(F32="Scenario1PBT13",'Medium retrofit'!$AO$6,IF(F32="Scenario2PBT13",'Medium retrofit'!$AP$6,IF(F32="Scenario3PBT13",'Medium retrofit'!$AQ$6,"")))&amp;IF(F32="Scenario1PBT14",'Medium retrofit'!$AR$6,IF(F32="Scenario2PBT14",'Medium retrofit'!$AS$6,IF(F32="Scenario3PBT14",'Medium retrofit'!$AT$6,"")))&amp;IF(F32="Scenario1PBT15",'Medium retrofit'!$AU$6,IF(F32="Scenario2PBT15",'Medium retrofit'!$AV$6,IF(F32="Scenario3PBT15",'Medium retrofit'!$AW$6,"")))</f>
        <v/>
      </c>
      <c r="H32" s="123">
        <f t="shared" si="11"/>
        <v>0</v>
      </c>
      <c r="I32" s="239" t="str">
        <f>IF(F32="Scenario1PBT1",'Medium retrofit'!$E$16,IF(F32="Scenario2PBT1",'Medium retrofit'!$F$16,IF(F32="Scenario3PBT1",'Medium retrofit'!$G$16,"")))&amp;IF(F32="Scenario1PBT2",'Medium retrofit'!$H$16,IF(F32="Scenario2PBT2",'Medium retrofit'!$I$16,IF(F32="Scenario3PBT2",'Medium retrofit'!$J$16,"")))&amp;IF(F32="Scenario1PBT3",'Medium retrofit'!$K$16,IF(F32="Scenario2PBT3",'Medium retrofit'!$L$16,IF(F32="Scenario3PBT3",'Medium retrofit'!$M$16,"")))&amp;IF(F32="Scenario1PBT4",'Medium retrofit'!$N$16,IF(F32="Scenario2PBT4",'Medium retrofit'!$O$16,IF(F32="Scenario3PBT4",'Medium retrofit'!$P$16,"")))&amp;IF(F32="Scenario1PBT5",'Medium retrofit'!$Q$16,IF(F32="Scenario2PBT5",'Medium retrofit'!$R$16,IF(F32="Scenario3PBT5",'Medium retrofit'!$S$16,"")))&amp;IF(F32="Scenario1PBT6",'Medium retrofit'!$T$16,IF(F32="Scenario2PBT6",'Medium retrofit'!$U$16,IF(F32="Scenario3PBT6",'Medium retrofit'!$V$16,"")))&amp;IF(F32="Scenario1PBT7",'Medium retrofit'!$W$16,IF(F32="Scenario2PBT7",'Medium retrofit'!$X$16,IF(F32="Scenario3PBT7",'Medium retrofit'!$Y$16,"")))&amp;IF(F32="Scenario1PBT8",'Medium retrofit'!$Z$16,IF(F32="Scenario2PBT8",'Medium retrofit'!$AA$16,IF(F32="Scenario3PBT8",'Medium retrofit'!$AB$16,"")))&amp;IF(F32="Scenario1PBT9",'Medium retrofit'!$AC$16,IF(F32="Scenario2PBT9",'Medium retrofit'!$AD$16,IF(F32="Scenario3PBT9",'Medium retrofit'!$AE$16,"")))&amp;IF(F32="Scenario1PBT10",'Medium retrofit'!$AF$16,IF(F32="Scenario2PBT10",'Medium retrofit'!$AG$16,IF(F32="Scenario3PBT10",'Medium retrofit'!$AH$16,"")))&amp;IF(F32="Scenario1PBT11",'Medium retrofit'!$AI$16,IF(F32="Scenario2PBT11",'Medium retrofit'!$AJ$16,IF(F32="Scenario3PBT11",'Medium retrofit'!$AK$16,"")))&amp;IF(F32="Scenario1PBT12",'Medium retrofit'!$AL$16,IF(F32="Scenario2PBT12",'Medium retrofit'!$AM$16,IF(F32="Scenario3PBT12",'Medium retrofit'!$AN$16,"")))&amp;IF(F32="Scenario1PBT13",'Medium retrofit'!$AO$16,IF(F32="Scenario2PBT13",'Medium retrofit'!$AP$16,IF(F32="Scenario3PBT13",'Medium retrofit'!$AQ$16,"")))&amp;IF(F32="Scenario1PBT14",'Medium retrofit'!$AR$16,IF(F32="Scenario2PBT14",'Medium retrofit'!$AS$16,IF(F32="Scenario3PBT14",'Medium retrofit'!$AT$16,"")))&amp;IF(F32="Scenario1PBT15",'Medium retrofit'!$AU$16,IF(F32="Scenario2PBT15",'Medium retrofit'!$AV$16,IF(F32="Scenario3PBT15",'Medium retrofit'!$AW$16,"")))</f>
        <v/>
      </c>
      <c r="J32" s="123">
        <f t="shared" si="12"/>
        <v>0</v>
      </c>
      <c r="K32" s="123" t="str">
        <f>IF(F32="Scenario1PBT1",'Medium retrofit'!$E$18,IF(F32="Scenario2PBT1",'Medium retrofit'!$F$18,IF(F32="Scenario3PBT1",'Medium retrofit'!$G$18,"")))&amp;IF(F32="Scenario1PBT2",'Medium retrofit'!$H$18,IF(F32="Scenario2PBT2",'Medium retrofit'!$I$18,IF(F32="Scenario3PBT2",'Medium retrofit'!$J$18,"")))&amp;IF(F32="Scenario1PBT3",'Medium retrofit'!$K$18,IF(F32="Scenario2PBT3",'Medium retrofit'!$L$18,IF(F32="Scenario3PBT3",'Medium retrofit'!$M$18,"")))&amp;IF(F32="Scenario1PBT4",'Medium retrofit'!$N$18,IF(F32="Scenario2PBT4",'Medium retrofit'!$O$18,IF(F32="Scenario3PBT4",'Medium retrofit'!$P$18,"")))&amp;IF(F32="Scenario1PBT5",'Medium retrofit'!$Q$18,IF(F32="Scenario2PBT5",'Medium retrofit'!$R$18,IF(F32="Scenario3PBT5",'Medium retrofit'!$S$18,"")))&amp;IF(F32="Scenario1PBT6",'Medium retrofit'!$T$18,IF(F32="Scenario2PBT6",'Medium retrofit'!$U$18,IF(F32="Scenario3PBT6",'Medium retrofit'!$V$18,"")))&amp;IF(F32="Scenario1PBT7",'Medium retrofit'!$W$18,IF(F32="Scenario2PBT7",'Medium retrofit'!$X$18,IF(F32="Scenario3PBT7",'Medium retrofit'!$Y$18,"")))&amp;IF(F32="Scenario1PBT8",'Medium retrofit'!$Z$18,IF(F32="Scenario2PBT8",'Medium retrofit'!$AA$18,IF(F32="Scenario3PBT8",'Medium retrofit'!$AB$18,"")))&amp;IF(F32="Scenario1PBT9",'Medium retrofit'!$AC$18,IF(F32="Scenario2PBT9",'Medium retrofit'!$AD$18,IF(F32="Scenario3PBT9",'Medium retrofit'!$AE$18,"")))&amp;IF(F32="Scenario1PBT10",'Medium retrofit'!$AF$18,IF(F32="Scenario2PBT10",'Medium retrofit'!$AG$18,IF(F32="Scenario3PBT10",'Medium retrofit'!$AH$18,"")))&amp;IF(F32="Scenario1PBT11",'Medium retrofit'!$AI$18,IF(F32="Scenario2PBT11",'Medium retrofit'!$AJ$18,IF(F32="Scenario3PBT11",'Medium retrofit'!$AK$18,"")))&amp;IF(F32="Scenario1PBT12",'Medium retrofit'!$AL$18,IF(F32="Scenario2PBT12",'Medium retrofit'!$AM$18,IF(F32="Scenario3PBT12",'Medium retrofit'!$AN$18,"")))&amp;IF(F32="Scenario1PBT13",'Medium retrofit'!$AO$18,IF(F32="Scenario2PBT13",'Medium retrofit'!$AP$18,IF(F32="Scenario3PBT13",'Medium retrofit'!$AQ$18,"")))&amp;IF(F32="Scenario1PBT14",'Medium retrofit'!$AR$18,IF(F32="Scenario2PBT14",'Medium retrofit'!$AS$18,IF(F32="Scenario3PBT14",'Medium retrofit'!$AT$18,"")))&amp;IF(F32="Scenario1PBT15",'Medium retrofit'!$AU$18,IF(F32="Scenario2PBT15",'Medium retrofit'!$AV$18,IF(F32="Scenario3PBT15",'Medium retrofit'!$AW$18,"")))</f>
        <v/>
      </c>
      <c r="L32" s="123">
        <f t="shared" si="13"/>
        <v>0</v>
      </c>
      <c r="M32" s="123" t="str">
        <f>IF(F32="Scenario1PBT1",'Medium retrofit'!$E$20,IF(F32="Scenario2PBT1",'Medium retrofit'!$F$20,IF(F32="Scenario3PBT1",'Medium retrofit'!$G$20,"")))&amp;IF(F32="Scenario1PBT2",'Medium retrofit'!$H$20,IF(F32="Scenario2PBT2",'Medium retrofit'!$I$20,IF(F32="Scenario3PBT2",'Medium retrofit'!$J$20,"")))&amp;IF(F32="Scenario1PBT3",'Medium retrofit'!$K$20,IF(F32="Scenario2PBT3",'Medium retrofit'!$L$20,IF(F32="Scenario3PBT3",'Medium retrofit'!$M$20,"")))&amp;IF(F32="Scenario1PBT4",'Medium retrofit'!$N$20,IF(F32="Scenario2PBT4",'Medium retrofit'!$O$20,IF(F32="Scenario3PBT4",'Medium retrofit'!$P$20,"")))&amp;IF(F32="Scenario1PBT5",'Medium retrofit'!$Q$20,IF(F32="Scenario2PBT5",'Medium retrofit'!$R$20,IF(F32="Scenario3PBT5",'Medium retrofit'!$S$20,"")))&amp;IF(F32="Scenario1PBT6",'Medium retrofit'!$T$20,IF(F32="Scenario2PBT6",'Medium retrofit'!$U$20,IF(F32="Scenario3PBT6",'Medium retrofit'!$V$20,"")))&amp;IF(F32="Scenario1PBT7",'Medium retrofit'!$W$20,IF(F32="Scenario2PBT7",'Medium retrofit'!$X$20,IF(F32="Scenario3PBT7",'Medium retrofit'!$Y$20,"")))&amp;IF(F32="Scenario1PBT8",'Medium retrofit'!$Z$20,IF(F32="Scenario2PBT8",'Medium retrofit'!$AA$20,IF(F32="Scenario3PBT8",'Medium retrofit'!$AB$20,"")))&amp;IF(F32="Scenario1PBT9",'Medium retrofit'!$AC$20,IF(F32="Scenario2PBT9",'Medium retrofit'!$AD$20,IF(F32="Scenario3PBT9",'Medium retrofit'!$AE$20,"")))&amp;IF(F32="Scenario1PBT10",'Medium retrofit'!$AF$20,IF(F32="Scenario2PBT10",'Medium retrofit'!$AG$20,IF(F32="Scenario3PBT10",'Medium retrofit'!$AH$20,"")))&amp;IF(F32="Scenario1PBT11",'Medium retrofit'!$AI$20,IF(F32="Scenario2PBT11",'Medium retrofit'!$AJ$20,IF(F32="Scenario3PBT11",'Medium retrofit'!$AK$20,"")))&amp;IF(F32="Scenario1PBT12",'Medium retrofit'!$AL$20,IF(F32="Scenario2PBT12",'Medium retrofit'!$AM$20,IF(F32="Scenario3PBT12",'Medium retrofit'!$AN$20,"")))&amp;IF(F32="Scenario1PBT13",'Medium retrofit'!$AO$20,IF(F32="Scenario2PBT13",'Medium retrofit'!$AP$20,IF(F32="Scenario3PBT13",'Medium retrofit'!$AQ$20,"")))&amp;IF(F32="Scenario1PBT14",'Medium retrofit'!$AR$20,IF(F32="Scenario2PBT14",'Medium retrofit'!$AS$20,IF(F32="Scenario3PBT14",'Medium retrofit'!$AT$20,"")))&amp;IF(F32="Scenario1PBT15",'Medium retrofit'!$AU$20,IF(F32="Scenario2PBT15",'Medium retrofit'!$AV$20,IF(F32="Scenario3PBT15",'Medium retrofit'!$AW$20,"")))</f>
        <v/>
      </c>
      <c r="N32" s="124">
        <f t="shared" si="14"/>
        <v>0</v>
      </c>
      <c r="O32" s="245" t="str">
        <f>IF(F32="Scenario1PBT1",'Medium retrofit'!$E$23,IF(F32="Scenario2PBT1",'Medium retrofit'!$F$23,IF(F32="Scenario3PBT1",'Medium retrofit'!$G$23,"")))&amp;IF(F32="Scenario1PBT2",'Medium retrofit'!$H$23,IF(F32="Scenario2PBT2",'Medium retrofit'!$I$23,IF(F32="Scenario3PBT2",'Medium retrofit'!$J$23,"")))&amp;IF(F32="Scenario1PBT3",'Medium retrofit'!$K$23,IF(F32="Scenario2PBT3",'Medium retrofit'!$L$23,IF(F32="Scenario3PBT3",'Medium retrofit'!$M$23,"")))&amp;IF(F32="Scenario1PBT4",'Medium retrofit'!$N$23,IF(F32="Scenario2PBT4",'Medium retrofit'!$O$23,IF(F32="Scenario3PBT4",'Medium retrofit'!$P$23,"")))&amp;IF(F32="Scenario1PBT5",'Medium retrofit'!$Q$23,IF(F32="Scenario2PBT5",'Medium retrofit'!$R$23,IF(F32="Scenario3PBT5",'Medium retrofit'!$S$23,"")))&amp;IF(F32="Scenario1PBT6",'Medium retrofit'!$T$23,IF(F32="Scenario2PBT6",'Medium retrofit'!$U$23,IF(F32="Scenario3PBT6",'Medium retrofit'!$V$23,"")))&amp;IF(F32="Scenario1PBT7",'Medium retrofit'!$W$23,IF(F32="Scenario2PBT7",'Medium retrofit'!$X$23,IF(F32="Scenario3PBT7",'Medium retrofit'!$Y$23,"")))&amp;IF(F32="Scenario1PBT8",'Medium retrofit'!$Z$23,IF(F32="Scenario2PBT8",'Medium retrofit'!$AA$23,IF(F32="Scenario3PBT8",'Medium retrofit'!$AB$23,"")))&amp;IF(F32="Scenario1PBT9",'Medium retrofit'!$AC$23,IF(F32="Scenario2PBT9",'Medium retrofit'!$AD$23,IF(F32="Scenario3PBT9",'Medium retrofit'!$AE$23,"")))&amp;IF(F32="Scenario1PBT10",'Medium retrofit'!$AF$23,IF(F32="Scenario2PBT10",'Medium retrofit'!$AG$23,IF(F32="Scenario3PBT10",'Medium retrofit'!$AH$23,"")))&amp;IF(F32="Scenario1PBT11",'Medium retrofit'!$AI$23,IF(F32="Scenario2PBT11",'Medium retrofit'!$AJ$23,IF(F32="Scenario3PBT11",'Medium retrofit'!$AK$23,"")))&amp;IF(F32="Scenario1PBT12",'Medium retrofit'!$AL$23,IF(F32="Scenario2PBT12",'Medium retrofit'!$AM$23,IF(F32="Scenario3PBT12",'Medium retrofit'!$AN$23,"")))&amp;IF(F32="Scenario1PBT13",'Medium retrofit'!$AO$23,IF(F32="Scenario2PBT13",'Medium retrofit'!$AP$23,IF(F32="Scenario3PBT13",'Medium retrofit'!$AQ$23,"")))&amp;IF(F32="Scenario1PBT14",'Medium retrofit'!$AR$23,IF(F32="Scenario2PBT14",'Medium retrofit'!$AS$23,IF(F32="Scenario3PBT14",'Medium retrofit'!$AT$23,"")))&amp;IF(F32="Scenario1PBT15",'Medium retrofit'!$AU$23,IF(F32="Scenario2PBT15",'Medium retrofit'!$AV$23,IF(F32="Scenario3PBT15",'Medium retrofit'!$AW$23,"")))</f>
        <v/>
      </c>
      <c r="P32" s="123">
        <f t="shared" si="15"/>
        <v>0</v>
      </c>
      <c r="Q32" s="123" t="str">
        <f>IF(F32="Scenario1PBT1",'Medium retrofit'!$E$25,IF(F32="Scenario2PBT1",'Medium retrofit'!$F$25,IF(F32="Scenario3PBT1",'Medium retrofit'!$G$25,"")))&amp;IF(F32="Scenario1PBT2",'Medium retrofit'!$H$25,IF(F32="Scenario2PBT2",'Medium retrofit'!$I$25,IF(F32="Scenario3PBT2",'Medium retrofit'!$J$25,"")))&amp;IF(F32="Scenario1PBT3",'Medium retrofit'!$K$25,IF(F32="Scenario2PBT3",'Medium retrofit'!$L$25,IF(F32="Scenario3PBT3",'Medium retrofit'!$M$25,"")))&amp;IF(F32="Scenario1PBT4",'Medium retrofit'!$N$25,IF(F32="Scenario2PBT4",'Medium retrofit'!$O$25,IF(F32="Scenario3PBT4",'Medium retrofit'!$P$25,"")))&amp;IF(F32="Scenario1PBT5",'Medium retrofit'!$Q$25,IF(F32="Scenario2PBT5",'Medium retrofit'!$R$25,IF(F32="Scenario3PBT5",'Medium retrofit'!$S$25,"")))&amp;IF(F32="Scenario1PBT6",'Medium retrofit'!$T$25,IF(F32="Scenario2PBT6",'Medium retrofit'!$U$25,IF(F32="Scenario3PBT6",'Medium retrofit'!$V$25,"")))&amp;IF(F32="Scenario1PBT7",'Medium retrofit'!$W$25,IF(F32="Scenario2PBT7",'Medium retrofit'!$X$25,IF(F32="Scenario3PBT7",'Medium retrofit'!$Y$25,"")))&amp;IF(F32="Scenario1PBT8",'Medium retrofit'!$Z$25,IF(F32="Scenario2PBT8",'Medium retrofit'!$AA$25,IF(F32="Scenario3PBT8",'Medium retrofit'!$AB$25,"")))&amp;IF(F32="Scenario1PBT9",'Medium retrofit'!$AC$25,IF(F32="Scenario2PBT9",'Medium retrofit'!$AD$25,IF(F32="Scenario3PBT9",'Medium retrofit'!$AE$25,"")))&amp;IF(F32="Scenario1PBT10",'Medium retrofit'!$AF$25,IF(F32="Scenario2PBT10",'Medium retrofit'!$AG$25,IF(F32="Scenario3PBT10",'Medium retrofit'!$AH$25,"")))&amp;IF(F32="Scenario1PBT11",'Medium retrofit'!$AI$25,IF(F32="Scenario2PBT11",'Medium retrofit'!$AJ$25,IF(F32="Scenario3PBT11",'Medium retrofit'!$AK$25,"")))&amp;IF(F32="Scenario1PBT12",'Medium retrofit'!$AL$25,IF(F32="Scenario2PBT12",'Medium retrofit'!$AM$25,IF(F32="Scenario3PBT12",'Medium retrofit'!$AN$25,"")))&amp;IF(F32="Scenario1PBT13",'Medium retrofit'!$AO$25,IF(F32="Scenario2PBT13",'Medium retrofit'!$AP$25,IF(F32="Scenario3PBT13",'Medium retrofit'!$AQ$25,"")))&amp;IF(F32="Scenario1PBT14",'Medium retrofit'!$AR$25,IF(F32="Scenario2PBT14",'Medium retrofit'!$AS$25,IF(F32="Scenario3PBT14",'Medium retrofit'!$AT$25,"")))&amp;IF(F32="Scenario1PBT15",'Medium retrofit'!$AU$25,IF(F32="Scenario2PBT15",'Medium retrofit'!$AV$25,IF(F32="Scenario3PBT15",'Medium retrofit'!$AW$25,"")))</f>
        <v/>
      </c>
      <c r="R32" s="123">
        <f t="shared" si="16"/>
        <v>0</v>
      </c>
      <c r="S32" s="123" t="str">
        <f>IF(F32="Scenario1PBT1",'Medium retrofit'!$E$27,IF(F32="Scenario2PBT1",'Medium retrofit'!$F$27,IF(F32="Scenario3PBT1",'Medium retrofit'!$G$27,"")))&amp;IF(F32="Scenario1PBT2",'Medium retrofit'!$H$27,IF(F32="Scenario2PBT2",'Medium retrofit'!$I$27,IF(F32="Scenario3PBT2",'Medium retrofit'!$J$27,"")))&amp;IF(F32="Scenario1PBT3",'Medium retrofit'!$K$27,IF(F32="Scenario2PBT3",'Medium retrofit'!$L$27,IF(F32="Scenario3PBT3",'Medium retrofit'!$M$27,"")))&amp;IF(F32="Scenario1PBT4",'Medium retrofit'!$N$27,IF(F32="Scenario2PBT4",'Medium retrofit'!$O$27,IF(F32="Scenario3PBT4",'Medium retrofit'!$P$27,"")))&amp;IF(F32="Scenario1PBT5",'Medium retrofit'!$Q$27,IF(F32="Scenario2PBT5",'Medium retrofit'!$R$27,IF(F32="Scenario3PBT5",'Medium retrofit'!$S$27,"")))&amp;IF(F32="Scenario1PBT6",'Medium retrofit'!$T$27,IF(F32="Scenario2PBT6",'Medium retrofit'!$U$27,IF(F32="Scenario3PBT6",'Medium retrofit'!$V$27,"")))&amp;IF(F32="Scenario1PBT7",'Medium retrofit'!$W$27,IF(F32="Scenario2PBT7",'Medium retrofit'!$X$27,IF(F32="Scenario3PBT7",'Medium retrofit'!$Y$27,"")))&amp;IF(F32="Scenario1PBT8",'Medium retrofit'!$Z$27,IF(F32="Scenario2PBT8",'Medium retrofit'!$AA$27,IF(F32="Scenario3PBT8",'Medium retrofit'!$AB$27,"")))&amp;IF(F32="Scenario1PBT9",'Medium retrofit'!$AC$27,IF(F32="Scenario2PBT9",'Medium retrofit'!$AD$27,IF(F32="Scenario3PBT9",'Medium retrofit'!$AE$27,"")))&amp;IF(F32="Scenario1PBT10",'Medium retrofit'!$AF$27,IF(F32="Scenario2PBT10",'Medium retrofit'!$AG$27,IF(F32="Scenario3PBT10",'Medium retrofit'!$AH$27,"")))&amp;IF(F32="Scenario1PBT11",'Medium retrofit'!$AI$27,IF(F32="Scenario2PBT11",'Medium retrofit'!$AJ$27,IF(F32="Scenario3PBT11",'Medium retrofit'!$AK$27,"")))&amp;IF(F32="Scenario1PBT12",'Medium retrofit'!$AL$27,IF(F32="Scenario2PBT12",'Medium retrofit'!$AM$27,IF(F32="Scenario3PBT12",'Medium retrofit'!$AN$27,"")))&amp;IF(F32="Scenario1PBT13",'Medium retrofit'!$AO$27,IF(F32="Scenario2PBT13",'Medium retrofit'!$AP$27,IF(F32="Scenario3PBT13",'Medium retrofit'!$AQ$27,"")))&amp;IF(F32="Scenario1PBT14",'Medium retrofit'!$AR$27,IF(F32="Scenario2PBT14",'Medium retrofit'!$AS$27,IF(F32="Scenario3PBT14",'Medium retrofit'!$AT$27,"")))&amp;IF(F32="Scenario1PBT15",'Medium retrofit'!$AU$27,IF(F32="Scenario2PBT15",'Medium retrofit'!$AV$27,IF(F32="Scenario3PBT15",'Medium retrofit'!$AW$27,"")))</f>
        <v/>
      </c>
      <c r="T32" s="246">
        <f t="shared" si="17"/>
        <v>0</v>
      </c>
      <c r="U32" s="245" t="str">
        <f>IF(F32="Scenario1PBT1",'Medium retrofit'!$E$38,IF(F32="Scenario2PBT1",'Medium retrofit'!$F$38,IF(F32="Scenario3PBT1",'Medium retrofit'!$G$38,"")))&amp;IF(F32="Scenario1PBT2",'Medium retrofit'!$H$38,IF(F32="Scenario2PBT2",'Medium retrofit'!$I$38,IF(F32="Scenario3PBT2",'Medium retrofit'!$J$38,"")))&amp;IF(F32="Scenario1PBT3",'Medium retrofit'!$K$38,IF(F32="Scenario2PBT3",'Medium retrofit'!$L$38,IF(F32="Scenario3PBT3",'Medium retrofit'!$M$38,"")))&amp;IF(F32="Scenario1PBT4",'Medium retrofit'!$N$38,IF(F32="Scenario2PBT4",'Medium retrofit'!$O$38,IF(F32="Scenario3PBT4",'Medium retrofit'!$P$38,"")))&amp;IF(F32="Scenario1PBT5",'Medium retrofit'!$Q$38,IF(F32="Scenario2PBT5",'Medium retrofit'!$R$38,IF(F32="Scenario3PBT5",'Medium retrofit'!$S$38,"")))&amp;IF(F32="Scenario1PBT6",'Medium retrofit'!$T$38,IF(F32="Scenario2PBT6",'Medium retrofit'!$U$38,IF(F32="Scenario3PBT6",'Medium retrofit'!$V$38,"")))&amp;IF(F32="Scenario1PBT7",'Medium retrofit'!$W$38,IF(F32="Scenario2PBT7",'Medium retrofit'!$X$38,IF(F32="Scenario3PBT7",'Medium retrofit'!$Y$38,"")))&amp;IF(F32="Scenario1PBT8",'Medium retrofit'!$Z$38,IF(F32="Scenario2PBT8",'Medium retrofit'!$AA$38,IF(F32="Scenario3PBT8",'Medium retrofit'!$AB$38,"")))&amp;IF(F32="Scenario1PBT9",'Medium retrofit'!$AC$38,IF(F32="Scenario2PBT9",'Medium retrofit'!$AD$38,IF(F32="Scenario3PBT9",'Medium retrofit'!$AE$38,"")))&amp;IF(F32="Scenario1PBT10",'Medium retrofit'!$AF$38,IF(F32="Scenario2PBT10",'Medium retrofit'!$AG$38,IF(F32="Scenario3PBT10",'Medium retrofit'!$AH$38,"")))&amp;IF(F32="Scenario1PBT11",'Medium retrofit'!$AI$38,IF(F32="Scenario2PBT11",'Medium retrofit'!$AJ$38,IF(F32="Scenario3PBT11",'Medium retrofit'!$AK$38,"")))&amp;IF(F32="Scenario1PBT12",'Medium retrofit'!$AL$38,IF(F32="Scenario2PBT12",'Medium retrofit'!$AM$38,IF(F32="Scenario3PBT12",'Medium retrofit'!$AN$38,"")))&amp;IF(F32="Scenario1PBT13",'Medium retrofit'!$AO$38,IF(F32="Scenario2PBT13",'Medium retrofit'!$AP$38,IF(F32="Scenario3PBT13",'Medium retrofit'!$AQ$38,"")))&amp;IF(F32="Scenario1PBT14",'Medium retrofit'!$AR$38,IF(F32="Scenario2PBT14",'Medium retrofit'!$AS$38,IF(F32="Scenario3PBT14",'Medium retrofit'!$AT$38,"")))&amp;IF(F32="Scenario1PBT15",'Medium retrofit'!$AU$38,IF(F32="Scenario2PBT15",'Medium retrofit'!$AV$38,IF(F32="Scenario3PBT15",'Medium retrofit'!$AW$38,"")))</f>
        <v/>
      </c>
      <c r="V32" s="123">
        <f t="shared" si="18"/>
        <v>0</v>
      </c>
      <c r="W32" s="123" t="str">
        <f>IF(F32="Scenario1PBT1",'Medium retrofit'!$E$40,IF(F32="Scenario2PBT1",'Medium retrofit'!$F$40,IF(F32="Scenario3PBT1",'Medium retrofit'!$G$40,"")))&amp;IF(F32="Scenario1PBT2",'Medium retrofit'!$H$40,IF(F32="Scenario2PBT2",'Medium retrofit'!$I$40,IF(F32="Scenario3PBT2",'Medium retrofit'!$J$40,"")))&amp;IF(F32="Scenario1PBT3",'Medium retrofit'!$K$40,IF(F32="Scenario2PBT3",'Medium retrofit'!$L$40,IF(F32="Scenario3PBT3",'Medium retrofit'!$M$40,"")))&amp;IF(F32="Scenario1PBT4",'Medium retrofit'!$N$40,IF(F32="Scenario2PBT4",'Medium retrofit'!$O$40,IF(F32="Scenario3PBT4",'Medium retrofit'!$P$40,"")))&amp;IF(F32="Scenario1PBT5",'Medium retrofit'!$Q$40,IF(F32="Scenario2PBT5",'Medium retrofit'!$R$40,IF(F32="Scenario3PBT5",'Medium retrofit'!$S$40,"")))&amp;IF(F32="Scenario1PBT6",'Medium retrofit'!$T$40,IF(F32="Scenario2PBT6",'Medium retrofit'!$U$40,IF(F32="Scenario3PBT6",'Medium retrofit'!$V$40,"")))&amp;IF(F32="Scenario1PBT7",'Medium retrofit'!$W$40,IF(F32="Scenario2PBT7",'Medium retrofit'!$X$40,IF(F32="Scenario3PBT7",'Medium retrofit'!$Y$40,"")))&amp;IF(F32="Scenario1PBT8",'Medium retrofit'!$Z$40,IF(F32="Scenario2PBT8",'Medium retrofit'!$AA$40,IF(F32="Scenario3PBT8",'Medium retrofit'!$AB$40,"")))&amp;IF(F32="Scenario1PBT9",'Medium retrofit'!$AC$40,IF(F32="Scenario2PBT9",'Medium retrofit'!$AD$40,IF(F32="Scenario3PBT9",'Medium retrofit'!$AE$40,"")))&amp;IF(F32="Scenario1PBT10",'Medium retrofit'!$AF$40,IF(F32="Scenario2PBT10",'Medium retrofit'!$AG$40,IF(F32="Scenario3PBT10",'Medium retrofit'!$AH$40,"")))&amp;IF(F32="Scenario1PBT11",'Medium retrofit'!$AI$40,IF(F32="Scenario2PBT11",'Medium retrofit'!$AJ$40,IF(F32="Scenario3PBT11",'Medium retrofit'!$AK$40,"")))&amp;IF(F32="Scenario1PBT12",'Medium retrofit'!$AL$40,IF(F32="Scenario2PBT12",'Medium retrofit'!$AM$40,IF(F32="Scenario3PBT12",'Medium retrofit'!$AN$40,"")))&amp;IF(F32="Scenario1PBT13",'Medium retrofit'!$AO$40,IF(F32="Scenario2PBT13",'Medium retrofit'!$AP$40,IF(F32="Scenario3PBT13",'Medium retrofit'!$AQ$40,"")))&amp;IF(F32="Scenario1PBT14",'Medium retrofit'!$AR$40,IF(F32="Scenario2PBT14",'Medium retrofit'!$AS$40,IF(F32="Scenario3PBT14",'Medium retrofit'!$AT$40,"")))&amp;IF(F32="Scenario1PBT15",'Medium retrofit'!$AU$40,IF(F32="Scenario2PBT15",'Medium retrofit'!$AV$40,IF(F32="Scenario3PBT15",'Medium retrofit'!$AW$40,"")))</f>
        <v/>
      </c>
      <c r="X32" s="123">
        <f t="shared" si="19"/>
        <v>0</v>
      </c>
      <c r="Y32" s="123" t="str">
        <f>IF(F32="Scenario1PBT1",'Medium retrofit'!$E$42,IF(F32="Scenario2PBT1",'Medium retrofit'!$F$42,IF(F32="Scenario3PBT1",'Medium retrofit'!$G$42,"")))&amp;IF(F32="Scenario1PBT2",'Medium retrofit'!$H$42,IF(F32="Scenario2PBT2",'Medium retrofit'!$I$42,IF(F32="Scenario3PBT2",'Medium retrofit'!$J$42,"")))&amp;IF(F32="Scenario1PBT3",'Medium retrofit'!$K$42,IF(F32="Scenario2PBT3",'Medium retrofit'!$L$42,IF(F32="Scenario3PBT3",'Medium retrofit'!$M$42,"")))&amp;IF(F32="Scenario1PBT4",'Medium retrofit'!$N$42,IF(F32="Scenario2PBT4",'Medium retrofit'!$O$42,IF(F32="Scenario3PBT4",'Medium retrofit'!$P$42,"")))&amp;IF(F32="Scenario1PBT5",'Medium retrofit'!$Q$42,IF(F32="Scenario2PBT5",'Medium retrofit'!$R$42,IF(F32="Scenario3PBT5",'Medium retrofit'!$S$42,"")))&amp;IF(F32="Scenario1PBT6",'Medium retrofit'!$T$42,IF(F32="Scenario2PBT6",'Medium retrofit'!$U$42,IF(F32="Scenario3PBT6",'Medium retrofit'!$V$42,"")))&amp;IF(F32="Scenario1PBT7",'Medium retrofit'!$W$42,IF(F32="Scenario2PBT7",'Medium retrofit'!$X$42,IF(F32="Scenario3PBT7",'Medium retrofit'!$Y$42,"")))&amp;IF(F32="Scenario1PBT8",'Medium retrofit'!$Z$42,IF(F32="Scenario2PBT8",'Medium retrofit'!$AA$42,IF(F32="Scenario3PBT8",'Medium retrofit'!$AB$42,"")))&amp;IF(F32="Scenario1PBT9",'Medium retrofit'!$AC$42,IF(F32="Scenario2PBT9",'Medium retrofit'!$AD$42,IF(F32="Scenario3PBT9",'Medium retrofit'!$AE$42,"")))&amp;IF(F32="Scenario1PBT10",'Medium retrofit'!$AF$42,IF(F32="Scenario2PBT10",'Medium retrofit'!$AG$42,IF(F32="Scenario3PBT10",'Medium retrofit'!$AH$42,"")))&amp;IF(F32="Scenario1PBT11",'Medium retrofit'!$AI$42,IF(F32="Scenario2PBT11",'Medium retrofit'!$AJ$42,IF(F32="Scenario3PBT11",'Medium retrofit'!$AK$42,"")))&amp;IF(F32="Scenario1PBT12",'Medium retrofit'!$AL$42,IF(F32="Scenario2PBT12",'Medium retrofit'!$AM$42,IF(F32="Scenario3PBT12",'Medium retrofit'!$AN$42,"")))&amp;IF(F32="Scenario1PBT13",'Medium retrofit'!$AO$42,IF(F32="Scenario2PBT13",'Medium retrofit'!$AP$42,IF(F32="Scenario3PBT13",'Medium retrofit'!$AQ$42,"")))&amp;IF(F32="Scenario1PBT14",'Medium retrofit'!$AR$42,IF(F32="Scenario2PBT14",'Medium retrofit'!$AS$42,IF(F32="Scenario3PBT14",'Medium retrofit'!$AT$42,"")))&amp;IF(F32="Scenario1PBT15",'Medium retrofit'!$AU$42,IF(F32="Scenario2PBT15",'Medium retrofit'!$AV$42,IF(F32="Scenario3PBT15",'Medium retrofit'!$AW$42,"")))</f>
        <v/>
      </c>
      <c r="Z32" s="123">
        <f t="shared" si="20"/>
        <v>0</v>
      </c>
      <c r="AA32" s="239" t="str">
        <f>IF(F32="Scenario1PBT1",'Medium retrofit'!$E$101,IF(F32="Scenario2PBT1",'Medium retrofit'!$F$101,IF(F32="Scenario3PBT1",'Medium retrofit'!$G$101,"")))&amp;IF(F32="Scenario1PBT2",'Medium retrofit'!$H$101,IF(F32="Scenario2PBT2",'Medium retrofit'!$I$101,IF(F32="Scenario3PBT2",'Medium retrofit'!$J$101,"")))&amp;IF(F32="Scenario1PBT3",'Medium retrofit'!$K$101,IF(F32="Scenario2PBT3",'Medium retrofit'!$L$101,IF(F32="Scenario3PBT3",'Medium retrofit'!$M$101,"")))&amp;IF(F32="Scenario1PBT4",'Medium retrofit'!$N$101,IF(F32="Scenario2PBT4",'Medium retrofit'!$O$101,IF(F32="Scenario3PBT4",'Medium retrofit'!$P$101,"")))&amp;IF(F32="Scenario1PBT5",'Medium retrofit'!$Q$101,IF(F32="Scenario2PBT5",'Medium retrofit'!$R$101,IF(F32="Scenario3PBT5",'Medium retrofit'!$S$101,"")))&amp;IF(F32="Scenario1PBT6",'Medium retrofit'!$T$101,IF(F32="Scenario2PBT6",'Medium retrofit'!$U$101,IF(F32="Scenario3PBT6",'Medium retrofit'!$V$101,"")))&amp;IF(F32="Scenario1PBT7",'Medium retrofit'!$W$101,IF(F32="Scenario2PBT7",'Medium retrofit'!$X$101,IF(F32="Scenario3PBT7",'Medium retrofit'!$Y$101,"")))&amp;IF(F32="Scenario1PBT8",'Medium retrofit'!$Z$101,IF(F32="Scenario2PBT8",'Medium retrofit'!$AA$101,IF(F32="Scenario3PBT8",'Medium retrofit'!$AB$101,"")))&amp;IF(F32="Scenario1PBT9",'Medium retrofit'!$AC$101,IF(F32="Scenario2PBT9",'Medium retrofit'!$AD$101,IF(F32="Scenario3PBT9",'Medium retrofit'!$AE$101,"")))&amp;IF(F32="Scenario1PBT10",'Medium retrofit'!$AF$101,IF(F32="Scenario2PBT10",'Medium retrofit'!$AG$101,IF(F32="Scenario3PBT10",'Medium retrofit'!$AH$101,"")))&amp;IF(F32="Scenario1PBT11",'Medium retrofit'!$AI$101,IF(F32="Scenario2PBT11",'Medium retrofit'!$AJ$101,IF(F32="Scenario3PBT11",'Medium retrofit'!$AK$101,"")))&amp;IF(F32="Scenario1PBT12",'Medium retrofit'!$AL$101,IF(F32="Scenario2PBT12",'Medium retrofit'!$AM$101,IF(F32="Scenario3PBT12",'Medium retrofit'!$AN$101,"")))&amp;IF(F32="Scenario1PBT13",'Medium retrofit'!$AO$101,IF(F32="Scenario2PBT13",'Medium retrofit'!$AP$101,IF(F32="Scenario3PBT13",'Medium retrofit'!$AQ$101,"")))&amp;IF(F32="Scenario1PBT14",'Medium retrofit'!$AR$101,IF(F32="Scenario2PBT14",'Medium retrofit'!$AS$101,IF(F32="Scenario3PBT14",'Medium retrofit'!$AT$101,"")))&amp;IF(F32="Scenario1PBT15",'Medium retrofit'!$AU$101,IF(F32="Scenario2PBT15",'Medium retrofit'!$AV$101,IF(F32="Scenario3PBT15",'Medium retrofit'!$AW$101,"")))</f>
        <v/>
      </c>
      <c r="AB32" s="242">
        <f t="shared" si="21"/>
        <v>0</v>
      </c>
      <c r="AC32" s="247">
        <f>IFERROR('Projection_Base-case'!G32-G32,0)</f>
        <v>0</v>
      </c>
      <c r="AD32" s="123">
        <f t="shared" si="0"/>
        <v>0</v>
      </c>
      <c r="AE32" s="123">
        <f>IFERROR(100*AC32/'Projection_Base-case'!G32,0)</f>
        <v>0</v>
      </c>
      <c r="AF32" s="123">
        <f>IFERROR('Projection_Base-case'!I32-I32,0)</f>
        <v>0</v>
      </c>
      <c r="AG32" s="123">
        <f t="shared" si="1"/>
        <v>0</v>
      </c>
      <c r="AH32" s="123">
        <f>IFERROR(100*AF32/'Projection_Base-case'!I32,0)</f>
        <v>0</v>
      </c>
      <c r="AI32" s="123">
        <f>IFERROR('Projection_Base-case'!K32-K32,0)</f>
        <v>0</v>
      </c>
      <c r="AJ32" s="123">
        <f t="shared" si="2"/>
        <v>0</v>
      </c>
      <c r="AK32" s="123">
        <f>IFERROR(100*AI32/'Projection_Base-case'!K32,0)</f>
        <v>0</v>
      </c>
      <c r="AL32" s="123">
        <f>IFERROR(M32-'Projection_Base-case'!M32,0)</f>
        <v>0</v>
      </c>
      <c r="AM32" s="123">
        <f t="shared" si="3"/>
        <v>0</v>
      </c>
      <c r="AN32" s="179">
        <f>IFERROR(IF('Projection_Base-case'!N32&gt;0,100*AM32/'Projection_Base-case'!N32,100*AM32/N32),0)</f>
        <v>0</v>
      </c>
      <c r="AO32" s="245">
        <f>IFERROR('Projection_Base-case'!O32-O32,0)</f>
        <v>0</v>
      </c>
      <c r="AP32" s="123">
        <f t="shared" si="4"/>
        <v>0</v>
      </c>
      <c r="AQ32" s="123">
        <f>IFERROR(100*AO32/'Projection_Base-case'!O32,0)</f>
        <v>0</v>
      </c>
      <c r="AR32" s="123">
        <f>IFERROR('Projection_Base-case'!Q32-Q32,0)</f>
        <v>0</v>
      </c>
      <c r="AS32" s="123">
        <f t="shared" si="5"/>
        <v>0</v>
      </c>
      <c r="AT32" s="123">
        <f>IFERROR(100*AR32/'Projection_Base-case'!Q32,0)</f>
        <v>0</v>
      </c>
      <c r="AU32" s="123">
        <f>IFERROR('Projection_Base-case'!S32-S32,0)</f>
        <v>0</v>
      </c>
      <c r="AV32" s="123">
        <f t="shared" si="6"/>
        <v>0</v>
      </c>
      <c r="AW32" s="124">
        <f>IFERROR(100*AU32/'Projection_Base-case'!S32,0)</f>
        <v>0</v>
      </c>
      <c r="AX32" s="245">
        <f>IFERROR('Projection_Base-case'!U32-U32,0)</f>
        <v>0</v>
      </c>
      <c r="AY32" s="123">
        <f t="shared" si="7"/>
        <v>0</v>
      </c>
      <c r="AZ32" s="123">
        <f>IFERROR(100*AX32/'Projection_Base-case'!U32,0)</f>
        <v>0</v>
      </c>
      <c r="BA32" s="123">
        <f>IFERROR('Projection_Base-case'!W32-W32,0)</f>
        <v>0</v>
      </c>
      <c r="BB32" s="123">
        <f t="shared" si="8"/>
        <v>0</v>
      </c>
      <c r="BC32" s="123">
        <f>IFERROR(100*BA32/'Projection_Base-case'!W32,0)</f>
        <v>0</v>
      </c>
      <c r="BD32" s="123">
        <f>IFERROR('Projection_Base-case'!Y32-Y32,0)</f>
        <v>0</v>
      </c>
      <c r="BE32" s="123">
        <f t="shared" si="9"/>
        <v>0</v>
      </c>
      <c r="BF32" s="123">
        <f>IFERROR(100*BD32/'Projection_Base-case'!Y32,0)</f>
        <v>0</v>
      </c>
      <c r="BG32" s="178">
        <f t="shared" si="22"/>
        <v>0</v>
      </c>
      <c r="BH32" s="179">
        <f t="shared" si="23"/>
        <v>0</v>
      </c>
    </row>
    <row r="33" spans="1:60">
      <c r="A33" s="165">
        <v>28</v>
      </c>
      <c r="B33" s="239">
        <f>IF('Projection_Base-case'!B33&lt;&gt;"",'Projection_Base-case'!B33,0)</f>
        <v>0</v>
      </c>
      <c r="C33" s="239">
        <f>IF('Projection_Base-case'!C33&lt;&gt;"",'Projection_Base-case'!C33,0)</f>
        <v>0</v>
      </c>
      <c r="D33" s="239">
        <f>IF('Projection_Base-case'!D33&lt;&gt;"",'Projection_Base-case'!D33,0)</f>
        <v>0</v>
      </c>
      <c r="E33" s="164" t="str">
        <f>IF(AND('Résultats medium'!$AC$3="OUI",'Résultats medium'!E32&lt;&gt;""),'Résultats medium'!E32,IF(OR(D33="PBT1",D33="PBT4",D33="PBT5",D33="PBT6",D33="PBT7",D33="PBT8",D33="PBT10"),"Scenario1",IF(OR(D33="PBT3",D33="PBT9"),"Scenario3",IF(OR(D33="PBT2"),"Scenario2",""))))</f>
        <v/>
      </c>
      <c r="F33" s="240" t="str">
        <f t="shared" si="10"/>
        <v>0</v>
      </c>
      <c r="G33" s="241" t="str">
        <f>IF(F33="Scenario1PBT1",'Medium retrofit'!$E$6,IF(F33="Scenario2PBT1",'Medium retrofit'!$F$6,IF(F33="Scenario3PBT1",'Medium retrofit'!$G$6,"")))&amp;IF(F33="Scenario1PBT2",'Medium retrofit'!$H$6,IF(F33="Scenario2PBT2",'Medium retrofit'!$I$6,IF(F33="Scenario3PBT2",'Medium retrofit'!$J$6,"")))&amp;IF(F33="Scenario1PBT3",'Medium retrofit'!$K$6,IF(F33="Scenario2PBT3",'Medium retrofit'!$L$6,IF(F33="Scenario3PBT3",'Medium retrofit'!$M$6,"")))&amp;IF(F33="Scenario1PBT4",'Medium retrofit'!$N$6,IF(F33="Scenario2PBT4",'Medium retrofit'!$O$6,IF(F33="Scenario3PBT4",'Medium retrofit'!$P$6,"")))&amp;IF(F33="Scenario1PBT5",'Medium retrofit'!$Q$6,IF(F33="Scenario2PBT5",'Medium retrofit'!$R$6,IF(F33="Scenario3PBT5",'Medium retrofit'!$S$6,"")))&amp;IF(F33="Scenario1PBT6",'Medium retrofit'!$T$6,IF(F33="Scenario2PBT6",'Medium retrofit'!$U$6,IF(F33="Scenario3PBT6",'Medium retrofit'!$V$6,"")))&amp;IF(F33="Scenario1PBT7",'Medium retrofit'!$W$6,IF(F33="Scenario2PBT7",'Medium retrofit'!$X$6,IF(F33="Scenario3PBT7",'Medium retrofit'!$Y$6,"")))&amp;IF(F33="Scenario1PBT8",'Medium retrofit'!$Z$6,IF(F33="Scenario2PBT8",'Medium retrofit'!$AA$6,IF(F33="Scenario3PBT8",'Medium retrofit'!$AB$6,"")))&amp;IF(F33="Scenario1PBT9",'Medium retrofit'!$AC$6,IF(F33="Scenario2PBT9",'Medium retrofit'!$AD$6,IF(F33="Scenario3PBT9",'Medium retrofit'!$AE$6,"")))&amp;IF(F33="Scenario1PBT10",'Medium retrofit'!$AF$6,IF(F33="Scenario2PBT10",'Medium retrofit'!$AG$6,IF(F33="Scenario3PBT10",'Medium retrofit'!$AH$6,"")))&amp;IF(F33="Scenario1PBT11",'Medium retrofit'!$AI$6,IF(F33="Scenario2PBT11",'Medium retrofit'!$AJ$6,IF(F33="Scenario3PBT11",'Medium retrofit'!$AK$6,"")))&amp;IF(F33="Scenario1PBT12",'Medium retrofit'!$AL$6,IF(F33="Scenario2PBT12",'Medium retrofit'!$AM$6,IF(F33="Scenario3PBT12",'Medium retrofit'!$AN$6,"")))&amp;IF(F33="Scenario1PBT13",'Medium retrofit'!$AO$6,IF(F33="Scenario2PBT13",'Medium retrofit'!$AP$6,IF(F33="Scenario3PBT13",'Medium retrofit'!$AQ$6,"")))&amp;IF(F33="Scenario1PBT14",'Medium retrofit'!$AR$6,IF(F33="Scenario2PBT14",'Medium retrofit'!$AS$6,IF(F33="Scenario3PBT14",'Medium retrofit'!$AT$6,"")))&amp;IF(F33="Scenario1PBT15",'Medium retrofit'!$AU$6,IF(F33="Scenario2PBT15",'Medium retrofit'!$AV$6,IF(F33="Scenario3PBT15",'Medium retrofit'!$AW$6,"")))</f>
        <v/>
      </c>
      <c r="H33" s="123">
        <f t="shared" si="11"/>
        <v>0</v>
      </c>
      <c r="I33" s="239" t="str">
        <f>IF(F33="Scenario1PBT1",'Medium retrofit'!$E$16,IF(F33="Scenario2PBT1",'Medium retrofit'!$F$16,IF(F33="Scenario3PBT1",'Medium retrofit'!$G$16,"")))&amp;IF(F33="Scenario1PBT2",'Medium retrofit'!$H$16,IF(F33="Scenario2PBT2",'Medium retrofit'!$I$16,IF(F33="Scenario3PBT2",'Medium retrofit'!$J$16,"")))&amp;IF(F33="Scenario1PBT3",'Medium retrofit'!$K$16,IF(F33="Scenario2PBT3",'Medium retrofit'!$L$16,IF(F33="Scenario3PBT3",'Medium retrofit'!$M$16,"")))&amp;IF(F33="Scenario1PBT4",'Medium retrofit'!$N$16,IF(F33="Scenario2PBT4",'Medium retrofit'!$O$16,IF(F33="Scenario3PBT4",'Medium retrofit'!$P$16,"")))&amp;IF(F33="Scenario1PBT5",'Medium retrofit'!$Q$16,IF(F33="Scenario2PBT5",'Medium retrofit'!$R$16,IF(F33="Scenario3PBT5",'Medium retrofit'!$S$16,"")))&amp;IF(F33="Scenario1PBT6",'Medium retrofit'!$T$16,IF(F33="Scenario2PBT6",'Medium retrofit'!$U$16,IF(F33="Scenario3PBT6",'Medium retrofit'!$V$16,"")))&amp;IF(F33="Scenario1PBT7",'Medium retrofit'!$W$16,IF(F33="Scenario2PBT7",'Medium retrofit'!$X$16,IF(F33="Scenario3PBT7",'Medium retrofit'!$Y$16,"")))&amp;IF(F33="Scenario1PBT8",'Medium retrofit'!$Z$16,IF(F33="Scenario2PBT8",'Medium retrofit'!$AA$16,IF(F33="Scenario3PBT8",'Medium retrofit'!$AB$16,"")))&amp;IF(F33="Scenario1PBT9",'Medium retrofit'!$AC$16,IF(F33="Scenario2PBT9",'Medium retrofit'!$AD$16,IF(F33="Scenario3PBT9",'Medium retrofit'!$AE$16,"")))&amp;IF(F33="Scenario1PBT10",'Medium retrofit'!$AF$16,IF(F33="Scenario2PBT10",'Medium retrofit'!$AG$16,IF(F33="Scenario3PBT10",'Medium retrofit'!$AH$16,"")))&amp;IF(F33="Scenario1PBT11",'Medium retrofit'!$AI$16,IF(F33="Scenario2PBT11",'Medium retrofit'!$AJ$16,IF(F33="Scenario3PBT11",'Medium retrofit'!$AK$16,"")))&amp;IF(F33="Scenario1PBT12",'Medium retrofit'!$AL$16,IF(F33="Scenario2PBT12",'Medium retrofit'!$AM$16,IF(F33="Scenario3PBT12",'Medium retrofit'!$AN$16,"")))&amp;IF(F33="Scenario1PBT13",'Medium retrofit'!$AO$16,IF(F33="Scenario2PBT13",'Medium retrofit'!$AP$16,IF(F33="Scenario3PBT13",'Medium retrofit'!$AQ$16,"")))&amp;IF(F33="Scenario1PBT14",'Medium retrofit'!$AR$16,IF(F33="Scenario2PBT14",'Medium retrofit'!$AS$16,IF(F33="Scenario3PBT14",'Medium retrofit'!$AT$16,"")))&amp;IF(F33="Scenario1PBT15",'Medium retrofit'!$AU$16,IF(F33="Scenario2PBT15",'Medium retrofit'!$AV$16,IF(F33="Scenario3PBT15",'Medium retrofit'!$AW$16,"")))</f>
        <v/>
      </c>
      <c r="J33" s="123">
        <f t="shared" si="12"/>
        <v>0</v>
      </c>
      <c r="K33" s="123" t="str">
        <f>IF(F33="Scenario1PBT1",'Medium retrofit'!$E$18,IF(F33="Scenario2PBT1",'Medium retrofit'!$F$18,IF(F33="Scenario3PBT1",'Medium retrofit'!$G$18,"")))&amp;IF(F33="Scenario1PBT2",'Medium retrofit'!$H$18,IF(F33="Scenario2PBT2",'Medium retrofit'!$I$18,IF(F33="Scenario3PBT2",'Medium retrofit'!$J$18,"")))&amp;IF(F33="Scenario1PBT3",'Medium retrofit'!$K$18,IF(F33="Scenario2PBT3",'Medium retrofit'!$L$18,IF(F33="Scenario3PBT3",'Medium retrofit'!$M$18,"")))&amp;IF(F33="Scenario1PBT4",'Medium retrofit'!$N$18,IF(F33="Scenario2PBT4",'Medium retrofit'!$O$18,IF(F33="Scenario3PBT4",'Medium retrofit'!$P$18,"")))&amp;IF(F33="Scenario1PBT5",'Medium retrofit'!$Q$18,IF(F33="Scenario2PBT5",'Medium retrofit'!$R$18,IF(F33="Scenario3PBT5",'Medium retrofit'!$S$18,"")))&amp;IF(F33="Scenario1PBT6",'Medium retrofit'!$T$18,IF(F33="Scenario2PBT6",'Medium retrofit'!$U$18,IF(F33="Scenario3PBT6",'Medium retrofit'!$V$18,"")))&amp;IF(F33="Scenario1PBT7",'Medium retrofit'!$W$18,IF(F33="Scenario2PBT7",'Medium retrofit'!$X$18,IF(F33="Scenario3PBT7",'Medium retrofit'!$Y$18,"")))&amp;IF(F33="Scenario1PBT8",'Medium retrofit'!$Z$18,IF(F33="Scenario2PBT8",'Medium retrofit'!$AA$18,IF(F33="Scenario3PBT8",'Medium retrofit'!$AB$18,"")))&amp;IF(F33="Scenario1PBT9",'Medium retrofit'!$AC$18,IF(F33="Scenario2PBT9",'Medium retrofit'!$AD$18,IF(F33="Scenario3PBT9",'Medium retrofit'!$AE$18,"")))&amp;IF(F33="Scenario1PBT10",'Medium retrofit'!$AF$18,IF(F33="Scenario2PBT10",'Medium retrofit'!$AG$18,IF(F33="Scenario3PBT10",'Medium retrofit'!$AH$18,"")))&amp;IF(F33="Scenario1PBT11",'Medium retrofit'!$AI$18,IF(F33="Scenario2PBT11",'Medium retrofit'!$AJ$18,IF(F33="Scenario3PBT11",'Medium retrofit'!$AK$18,"")))&amp;IF(F33="Scenario1PBT12",'Medium retrofit'!$AL$18,IF(F33="Scenario2PBT12",'Medium retrofit'!$AM$18,IF(F33="Scenario3PBT12",'Medium retrofit'!$AN$18,"")))&amp;IF(F33="Scenario1PBT13",'Medium retrofit'!$AO$18,IF(F33="Scenario2PBT13",'Medium retrofit'!$AP$18,IF(F33="Scenario3PBT13",'Medium retrofit'!$AQ$18,"")))&amp;IF(F33="Scenario1PBT14",'Medium retrofit'!$AR$18,IF(F33="Scenario2PBT14",'Medium retrofit'!$AS$18,IF(F33="Scenario3PBT14",'Medium retrofit'!$AT$18,"")))&amp;IF(F33="Scenario1PBT15",'Medium retrofit'!$AU$18,IF(F33="Scenario2PBT15",'Medium retrofit'!$AV$18,IF(F33="Scenario3PBT15",'Medium retrofit'!$AW$18,"")))</f>
        <v/>
      </c>
      <c r="L33" s="123">
        <f t="shared" si="13"/>
        <v>0</v>
      </c>
      <c r="M33" s="123" t="str">
        <f>IF(F33="Scenario1PBT1",'Medium retrofit'!$E$20,IF(F33="Scenario2PBT1",'Medium retrofit'!$F$20,IF(F33="Scenario3PBT1",'Medium retrofit'!$G$20,"")))&amp;IF(F33="Scenario1PBT2",'Medium retrofit'!$H$20,IF(F33="Scenario2PBT2",'Medium retrofit'!$I$20,IF(F33="Scenario3PBT2",'Medium retrofit'!$J$20,"")))&amp;IF(F33="Scenario1PBT3",'Medium retrofit'!$K$20,IF(F33="Scenario2PBT3",'Medium retrofit'!$L$20,IF(F33="Scenario3PBT3",'Medium retrofit'!$M$20,"")))&amp;IF(F33="Scenario1PBT4",'Medium retrofit'!$N$20,IF(F33="Scenario2PBT4",'Medium retrofit'!$O$20,IF(F33="Scenario3PBT4",'Medium retrofit'!$P$20,"")))&amp;IF(F33="Scenario1PBT5",'Medium retrofit'!$Q$20,IF(F33="Scenario2PBT5",'Medium retrofit'!$R$20,IF(F33="Scenario3PBT5",'Medium retrofit'!$S$20,"")))&amp;IF(F33="Scenario1PBT6",'Medium retrofit'!$T$20,IF(F33="Scenario2PBT6",'Medium retrofit'!$U$20,IF(F33="Scenario3PBT6",'Medium retrofit'!$V$20,"")))&amp;IF(F33="Scenario1PBT7",'Medium retrofit'!$W$20,IF(F33="Scenario2PBT7",'Medium retrofit'!$X$20,IF(F33="Scenario3PBT7",'Medium retrofit'!$Y$20,"")))&amp;IF(F33="Scenario1PBT8",'Medium retrofit'!$Z$20,IF(F33="Scenario2PBT8",'Medium retrofit'!$AA$20,IF(F33="Scenario3PBT8",'Medium retrofit'!$AB$20,"")))&amp;IF(F33="Scenario1PBT9",'Medium retrofit'!$AC$20,IF(F33="Scenario2PBT9",'Medium retrofit'!$AD$20,IF(F33="Scenario3PBT9",'Medium retrofit'!$AE$20,"")))&amp;IF(F33="Scenario1PBT10",'Medium retrofit'!$AF$20,IF(F33="Scenario2PBT10",'Medium retrofit'!$AG$20,IF(F33="Scenario3PBT10",'Medium retrofit'!$AH$20,"")))&amp;IF(F33="Scenario1PBT11",'Medium retrofit'!$AI$20,IF(F33="Scenario2PBT11",'Medium retrofit'!$AJ$20,IF(F33="Scenario3PBT11",'Medium retrofit'!$AK$20,"")))&amp;IF(F33="Scenario1PBT12",'Medium retrofit'!$AL$20,IF(F33="Scenario2PBT12",'Medium retrofit'!$AM$20,IF(F33="Scenario3PBT12",'Medium retrofit'!$AN$20,"")))&amp;IF(F33="Scenario1PBT13",'Medium retrofit'!$AO$20,IF(F33="Scenario2PBT13",'Medium retrofit'!$AP$20,IF(F33="Scenario3PBT13",'Medium retrofit'!$AQ$20,"")))&amp;IF(F33="Scenario1PBT14",'Medium retrofit'!$AR$20,IF(F33="Scenario2PBT14",'Medium retrofit'!$AS$20,IF(F33="Scenario3PBT14",'Medium retrofit'!$AT$20,"")))&amp;IF(F33="Scenario1PBT15",'Medium retrofit'!$AU$20,IF(F33="Scenario2PBT15",'Medium retrofit'!$AV$20,IF(F33="Scenario3PBT15",'Medium retrofit'!$AW$20,"")))</f>
        <v/>
      </c>
      <c r="N33" s="124">
        <f t="shared" si="14"/>
        <v>0</v>
      </c>
      <c r="O33" s="245" t="str">
        <f>IF(F33="Scenario1PBT1",'Medium retrofit'!$E$23,IF(F33="Scenario2PBT1",'Medium retrofit'!$F$23,IF(F33="Scenario3PBT1",'Medium retrofit'!$G$23,"")))&amp;IF(F33="Scenario1PBT2",'Medium retrofit'!$H$23,IF(F33="Scenario2PBT2",'Medium retrofit'!$I$23,IF(F33="Scenario3PBT2",'Medium retrofit'!$J$23,"")))&amp;IF(F33="Scenario1PBT3",'Medium retrofit'!$K$23,IF(F33="Scenario2PBT3",'Medium retrofit'!$L$23,IF(F33="Scenario3PBT3",'Medium retrofit'!$M$23,"")))&amp;IF(F33="Scenario1PBT4",'Medium retrofit'!$N$23,IF(F33="Scenario2PBT4",'Medium retrofit'!$O$23,IF(F33="Scenario3PBT4",'Medium retrofit'!$P$23,"")))&amp;IF(F33="Scenario1PBT5",'Medium retrofit'!$Q$23,IF(F33="Scenario2PBT5",'Medium retrofit'!$R$23,IF(F33="Scenario3PBT5",'Medium retrofit'!$S$23,"")))&amp;IF(F33="Scenario1PBT6",'Medium retrofit'!$T$23,IF(F33="Scenario2PBT6",'Medium retrofit'!$U$23,IF(F33="Scenario3PBT6",'Medium retrofit'!$V$23,"")))&amp;IF(F33="Scenario1PBT7",'Medium retrofit'!$W$23,IF(F33="Scenario2PBT7",'Medium retrofit'!$X$23,IF(F33="Scenario3PBT7",'Medium retrofit'!$Y$23,"")))&amp;IF(F33="Scenario1PBT8",'Medium retrofit'!$Z$23,IF(F33="Scenario2PBT8",'Medium retrofit'!$AA$23,IF(F33="Scenario3PBT8",'Medium retrofit'!$AB$23,"")))&amp;IF(F33="Scenario1PBT9",'Medium retrofit'!$AC$23,IF(F33="Scenario2PBT9",'Medium retrofit'!$AD$23,IF(F33="Scenario3PBT9",'Medium retrofit'!$AE$23,"")))&amp;IF(F33="Scenario1PBT10",'Medium retrofit'!$AF$23,IF(F33="Scenario2PBT10",'Medium retrofit'!$AG$23,IF(F33="Scenario3PBT10",'Medium retrofit'!$AH$23,"")))&amp;IF(F33="Scenario1PBT11",'Medium retrofit'!$AI$23,IF(F33="Scenario2PBT11",'Medium retrofit'!$AJ$23,IF(F33="Scenario3PBT11",'Medium retrofit'!$AK$23,"")))&amp;IF(F33="Scenario1PBT12",'Medium retrofit'!$AL$23,IF(F33="Scenario2PBT12",'Medium retrofit'!$AM$23,IF(F33="Scenario3PBT12",'Medium retrofit'!$AN$23,"")))&amp;IF(F33="Scenario1PBT13",'Medium retrofit'!$AO$23,IF(F33="Scenario2PBT13",'Medium retrofit'!$AP$23,IF(F33="Scenario3PBT13",'Medium retrofit'!$AQ$23,"")))&amp;IF(F33="Scenario1PBT14",'Medium retrofit'!$AR$23,IF(F33="Scenario2PBT14",'Medium retrofit'!$AS$23,IF(F33="Scenario3PBT14",'Medium retrofit'!$AT$23,"")))&amp;IF(F33="Scenario1PBT15",'Medium retrofit'!$AU$23,IF(F33="Scenario2PBT15",'Medium retrofit'!$AV$23,IF(F33="Scenario3PBT15",'Medium retrofit'!$AW$23,"")))</f>
        <v/>
      </c>
      <c r="P33" s="123">
        <f t="shared" si="15"/>
        <v>0</v>
      </c>
      <c r="Q33" s="123" t="str">
        <f>IF(F33="Scenario1PBT1",'Medium retrofit'!$E$25,IF(F33="Scenario2PBT1",'Medium retrofit'!$F$25,IF(F33="Scenario3PBT1",'Medium retrofit'!$G$25,"")))&amp;IF(F33="Scenario1PBT2",'Medium retrofit'!$H$25,IF(F33="Scenario2PBT2",'Medium retrofit'!$I$25,IF(F33="Scenario3PBT2",'Medium retrofit'!$J$25,"")))&amp;IF(F33="Scenario1PBT3",'Medium retrofit'!$K$25,IF(F33="Scenario2PBT3",'Medium retrofit'!$L$25,IF(F33="Scenario3PBT3",'Medium retrofit'!$M$25,"")))&amp;IF(F33="Scenario1PBT4",'Medium retrofit'!$N$25,IF(F33="Scenario2PBT4",'Medium retrofit'!$O$25,IF(F33="Scenario3PBT4",'Medium retrofit'!$P$25,"")))&amp;IF(F33="Scenario1PBT5",'Medium retrofit'!$Q$25,IF(F33="Scenario2PBT5",'Medium retrofit'!$R$25,IF(F33="Scenario3PBT5",'Medium retrofit'!$S$25,"")))&amp;IF(F33="Scenario1PBT6",'Medium retrofit'!$T$25,IF(F33="Scenario2PBT6",'Medium retrofit'!$U$25,IF(F33="Scenario3PBT6",'Medium retrofit'!$V$25,"")))&amp;IF(F33="Scenario1PBT7",'Medium retrofit'!$W$25,IF(F33="Scenario2PBT7",'Medium retrofit'!$X$25,IF(F33="Scenario3PBT7",'Medium retrofit'!$Y$25,"")))&amp;IF(F33="Scenario1PBT8",'Medium retrofit'!$Z$25,IF(F33="Scenario2PBT8",'Medium retrofit'!$AA$25,IF(F33="Scenario3PBT8",'Medium retrofit'!$AB$25,"")))&amp;IF(F33="Scenario1PBT9",'Medium retrofit'!$AC$25,IF(F33="Scenario2PBT9",'Medium retrofit'!$AD$25,IF(F33="Scenario3PBT9",'Medium retrofit'!$AE$25,"")))&amp;IF(F33="Scenario1PBT10",'Medium retrofit'!$AF$25,IF(F33="Scenario2PBT10",'Medium retrofit'!$AG$25,IF(F33="Scenario3PBT10",'Medium retrofit'!$AH$25,"")))&amp;IF(F33="Scenario1PBT11",'Medium retrofit'!$AI$25,IF(F33="Scenario2PBT11",'Medium retrofit'!$AJ$25,IF(F33="Scenario3PBT11",'Medium retrofit'!$AK$25,"")))&amp;IF(F33="Scenario1PBT12",'Medium retrofit'!$AL$25,IF(F33="Scenario2PBT12",'Medium retrofit'!$AM$25,IF(F33="Scenario3PBT12",'Medium retrofit'!$AN$25,"")))&amp;IF(F33="Scenario1PBT13",'Medium retrofit'!$AO$25,IF(F33="Scenario2PBT13",'Medium retrofit'!$AP$25,IF(F33="Scenario3PBT13",'Medium retrofit'!$AQ$25,"")))&amp;IF(F33="Scenario1PBT14",'Medium retrofit'!$AR$25,IF(F33="Scenario2PBT14",'Medium retrofit'!$AS$25,IF(F33="Scenario3PBT14",'Medium retrofit'!$AT$25,"")))&amp;IF(F33="Scenario1PBT15",'Medium retrofit'!$AU$25,IF(F33="Scenario2PBT15",'Medium retrofit'!$AV$25,IF(F33="Scenario3PBT15",'Medium retrofit'!$AW$25,"")))</f>
        <v/>
      </c>
      <c r="R33" s="123">
        <f t="shared" si="16"/>
        <v>0</v>
      </c>
      <c r="S33" s="123" t="str">
        <f>IF(F33="Scenario1PBT1",'Medium retrofit'!$E$27,IF(F33="Scenario2PBT1",'Medium retrofit'!$F$27,IF(F33="Scenario3PBT1",'Medium retrofit'!$G$27,"")))&amp;IF(F33="Scenario1PBT2",'Medium retrofit'!$H$27,IF(F33="Scenario2PBT2",'Medium retrofit'!$I$27,IF(F33="Scenario3PBT2",'Medium retrofit'!$J$27,"")))&amp;IF(F33="Scenario1PBT3",'Medium retrofit'!$K$27,IF(F33="Scenario2PBT3",'Medium retrofit'!$L$27,IF(F33="Scenario3PBT3",'Medium retrofit'!$M$27,"")))&amp;IF(F33="Scenario1PBT4",'Medium retrofit'!$N$27,IF(F33="Scenario2PBT4",'Medium retrofit'!$O$27,IF(F33="Scenario3PBT4",'Medium retrofit'!$P$27,"")))&amp;IF(F33="Scenario1PBT5",'Medium retrofit'!$Q$27,IF(F33="Scenario2PBT5",'Medium retrofit'!$R$27,IF(F33="Scenario3PBT5",'Medium retrofit'!$S$27,"")))&amp;IF(F33="Scenario1PBT6",'Medium retrofit'!$T$27,IF(F33="Scenario2PBT6",'Medium retrofit'!$U$27,IF(F33="Scenario3PBT6",'Medium retrofit'!$V$27,"")))&amp;IF(F33="Scenario1PBT7",'Medium retrofit'!$W$27,IF(F33="Scenario2PBT7",'Medium retrofit'!$X$27,IF(F33="Scenario3PBT7",'Medium retrofit'!$Y$27,"")))&amp;IF(F33="Scenario1PBT8",'Medium retrofit'!$Z$27,IF(F33="Scenario2PBT8",'Medium retrofit'!$AA$27,IF(F33="Scenario3PBT8",'Medium retrofit'!$AB$27,"")))&amp;IF(F33="Scenario1PBT9",'Medium retrofit'!$AC$27,IF(F33="Scenario2PBT9",'Medium retrofit'!$AD$27,IF(F33="Scenario3PBT9",'Medium retrofit'!$AE$27,"")))&amp;IF(F33="Scenario1PBT10",'Medium retrofit'!$AF$27,IF(F33="Scenario2PBT10",'Medium retrofit'!$AG$27,IF(F33="Scenario3PBT10",'Medium retrofit'!$AH$27,"")))&amp;IF(F33="Scenario1PBT11",'Medium retrofit'!$AI$27,IF(F33="Scenario2PBT11",'Medium retrofit'!$AJ$27,IF(F33="Scenario3PBT11",'Medium retrofit'!$AK$27,"")))&amp;IF(F33="Scenario1PBT12",'Medium retrofit'!$AL$27,IF(F33="Scenario2PBT12",'Medium retrofit'!$AM$27,IF(F33="Scenario3PBT12",'Medium retrofit'!$AN$27,"")))&amp;IF(F33="Scenario1PBT13",'Medium retrofit'!$AO$27,IF(F33="Scenario2PBT13",'Medium retrofit'!$AP$27,IF(F33="Scenario3PBT13",'Medium retrofit'!$AQ$27,"")))&amp;IF(F33="Scenario1PBT14",'Medium retrofit'!$AR$27,IF(F33="Scenario2PBT14",'Medium retrofit'!$AS$27,IF(F33="Scenario3PBT14",'Medium retrofit'!$AT$27,"")))&amp;IF(F33="Scenario1PBT15",'Medium retrofit'!$AU$27,IF(F33="Scenario2PBT15",'Medium retrofit'!$AV$27,IF(F33="Scenario3PBT15",'Medium retrofit'!$AW$27,"")))</f>
        <v/>
      </c>
      <c r="T33" s="246">
        <f t="shared" si="17"/>
        <v>0</v>
      </c>
      <c r="U33" s="245" t="str">
        <f>IF(F33="Scenario1PBT1",'Medium retrofit'!$E$38,IF(F33="Scenario2PBT1",'Medium retrofit'!$F$38,IF(F33="Scenario3PBT1",'Medium retrofit'!$G$38,"")))&amp;IF(F33="Scenario1PBT2",'Medium retrofit'!$H$38,IF(F33="Scenario2PBT2",'Medium retrofit'!$I$38,IF(F33="Scenario3PBT2",'Medium retrofit'!$J$38,"")))&amp;IF(F33="Scenario1PBT3",'Medium retrofit'!$K$38,IF(F33="Scenario2PBT3",'Medium retrofit'!$L$38,IF(F33="Scenario3PBT3",'Medium retrofit'!$M$38,"")))&amp;IF(F33="Scenario1PBT4",'Medium retrofit'!$N$38,IF(F33="Scenario2PBT4",'Medium retrofit'!$O$38,IF(F33="Scenario3PBT4",'Medium retrofit'!$P$38,"")))&amp;IF(F33="Scenario1PBT5",'Medium retrofit'!$Q$38,IF(F33="Scenario2PBT5",'Medium retrofit'!$R$38,IF(F33="Scenario3PBT5",'Medium retrofit'!$S$38,"")))&amp;IF(F33="Scenario1PBT6",'Medium retrofit'!$T$38,IF(F33="Scenario2PBT6",'Medium retrofit'!$U$38,IF(F33="Scenario3PBT6",'Medium retrofit'!$V$38,"")))&amp;IF(F33="Scenario1PBT7",'Medium retrofit'!$W$38,IF(F33="Scenario2PBT7",'Medium retrofit'!$X$38,IF(F33="Scenario3PBT7",'Medium retrofit'!$Y$38,"")))&amp;IF(F33="Scenario1PBT8",'Medium retrofit'!$Z$38,IF(F33="Scenario2PBT8",'Medium retrofit'!$AA$38,IF(F33="Scenario3PBT8",'Medium retrofit'!$AB$38,"")))&amp;IF(F33="Scenario1PBT9",'Medium retrofit'!$AC$38,IF(F33="Scenario2PBT9",'Medium retrofit'!$AD$38,IF(F33="Scenario3PBT9",'Medium retrofit'!$AE$38,"")))&amp;IF(F33="Scenario1PBT10",'Medium retrofit'!$AF$38,IF(F33="Scenario2PBT10",'Medium retrofit'!$AG$38,IF(F33="Scenario3PBT10",'Medium retrofit'!$AH$38,"")))&amp;IF(F33="Scenario1PBT11",'Medium retrofit'!$AI$38,IF(F33="Scenario2PBT11",'Medium retrofit'!$AJ$38,IF(F33="Scenario3PBT11",'Medium retrofit'!$AK$38,"")))&amp;IF(F33="Scenario1PBT12",'Medium retrofit'!$AL$38,IF(F33="Scenario2PBT12",'Medium retrofit'!$AM$38,IF(F33="Scenario3PBT12",'Medium retrofit'!$AN$38,"")))&amp;IF(F33="Scenario1PBT13",'Medium retrofit'!$AO$38,IF(F33="Scenario2PBT13",'Medium retrofit'!$AP$38,IF(F33="Scenario3PBT13",'Medium retrofit'!$AQ$38,"")))&amp;IF(F33="Scenario1PBT14",'Medium retrofit'!$AR$38,IF(F33="Scenario2PBT14",'Medium retrofit'!$AS$38,IF(F33="Scenario3PBT14",'Medium retrofit'!$AT$38,"")))&amp;IF(F33="Scenario1PBT15",'Medium retrofit'!$AU$38,IF(F33="Scenario2PBT15",'Medium retrofit'!$AV$38,IF(F33="Scenario3PBT15",'Medium retrofit'!$AW$38,"")))</f>
        <v/>
      </c>
      <c r="V33" s="123">
        <f t="shared" si="18"/>
        <v>0</v>
      </c>
      <c r="W33" s="123" t="str">
        <f>IF(F33="Scenario1PBT1",'Medium retrofit'!$E$40,IF(F33="Scenario2PBT1",'Medium retrofit'!$F$40,IF(F33="Scenario3PBT1",'Medium retrofit'!$G$40,"")))&amp;IF(F33="Scenario1PBT2",'Medium retrofit'!$H$40,IF(F33="Scenario2PBT2",'Medium retrofit'!$I$40,IF(F33="Scenario3PBT2",'Medium retrofit'!$J$40,"")))&amp;IF(F33="Scenario1PBT3",'Medium retrofit'!$K$40,IF(F33="Scenario2PBT3",'Medium retrofit'!$L$40,IF(F33="Scenario3PBT3",'Medium retrofit'!$M$40,"")))&amp;IF(F33="Scenario1PBT4",'Medium retrofit'!$N$40,IF(F33="Scenario2PBT4",'Medium retrofit'!$O$40,IF(F33="Scenario3PBT4",'Medium retrofit'!$P$40,"")))&amp;IF(F33="Scenario1PBT5",'Medium retrofit'!$Q$40,IF(F33="Scenario2PBT5",'Medium retrofit'!$R$40,IF(F33="Scenario3PBT5",'Medium retrofit'!$S$40,"")))&amp;IF(F33="Scenario1PBT6",'Medium retrofit'!$T$40,IF(F33="Scenario2PBT6",'Medium retrofit'!$U$40,IF(F33="Scenario3PBT6",'Medium retrofit'!$V$40,"")))&amp;IF(F33="Scenario1PBT7",'Medium retrofit'!$W$40,IF(F33="Scenario2PBT7",'Medium retrofit'!$X$40,IF(F33="Scenario3PBT7",'Medium retrofit'!$Y$40,"")))&amp;IF(F33="Scenario1PBT8",'Medium retrofit'!$Z$40,IF(F33="Scenario2PBT8",'Medium retrofit'!$AA$40,IF(F33="Scenario3PBT8",'Medium retrofit'!$AB$40,"")))&amp;IF(F33="Scenario1PBT9",'Medium retrofit'!$AC$40,IF(F33="Scenario2PBT9",'Medium retrofit'!$AD$40,IF(F33="Scenario3PBT9",'Medium retrofit'!$AE$40,"")))&amp;IF(F33="Scenario1PBT10",'Medium retrofit'!$AF$40,IF(F33="Scenario2PBT10",'Medium retrofit'!$AG$40,IF(F33="Scenario3PBT10",'Medium retrofit'!$AH$40,"")))&amp;IF(F33="Scenario1PBT11",'Medium retrofit'!$AI$40,IF(F33="Scenario2PBT11",'Medium retrofit'!$AJ$40,IF(F33="Scenario3PBT11",'Medium retrofit'!$AK$40,"")))&amp;IF(F33="Scenario1PBT12",'Medium retrofit'!$AL$40,IF(F33="Scenario2PBT12",'Medium retrofit'!$AM$40,IF(F33="Scenario3PBT12",'Medium retrofit'!$AN$40,"")))&amp;IF(F33="Scenario1PBT13",'Medium retrofit'!$AO$40,IF(F33="Scenario2PBT13",'Medium retrofit'!$AP$40,IF(F33="Scenario3PBT13",'Medium retrofit'!$AQ$40,"")))&amp;IF(F33="Scenario1PBT14",'Medium retrofit'!$AR$40,IF(F33="Scenario2PBT14",'Medium retrofit'!$AS$40,IF(F33="Scenario3PBT14",'Medium retrofit'!$AT$40,"")))&amp;IF(F33="Scenario1PBT15",'Medium retrofit'!$AU$40,IF(F33="Scenario2PBT15",'Medium retrofit'!$AV$40,IF(F33="Scenario3PBT15",'Medium retrofit'!$AW$40,"")))</f>
        <v/>
      </c>
      <c r="X33" s="123">
        <f t="shared" si="19"/>
        <v>0</v>
      </c>
      <c r="Y33" s="123" t="str">
        <f>IF(F33="Scenario1PBT1",'Medium retrofit'!$E$42,IF(F33="Scenario2PBT1",'Medium retrofit'!$F$42,IF(F33="Scenario3PBT1",'Medium retrofit'!$G$42,"")))&amp;IF(F33="Scenario1PBT2",'Medium retrofit'!$H$42,IF(F33="Scenario2PBT2",'Medium retrofit'!$I$42,IF(F33="Scenario3PBT2",'Medium retrofit'!$J$42,"")))&amp;IF(F33="Scenario1PBT3",'Medium retrofit'!$K$42,IF(F33="Scenario2PBT3",'Medium retrofit'!$L$42,IF(F33="Scenario3PBT3",'Medium retrofit'!$M$42,"")))&amp;IF(F33="Scenario1PBT4",'Medium retrofit'!$N$42,IF(F33="Scenario2PBT4",'Medium retrofit'!$O$42,IF(F33="Scenario3PBT4",'Medium retrofit'!$P$42,"")))&amp;IF(F33="Scenario1PBT5",'Medium retrofit'!$Q$42,IF(F33="Scenario2PBT5",'Medium retrofit'!$R$42,IF(F33="Scenario3PBT5",'Medium retrofit'!$S$42,"")))&amp;IF(F33="Scenario1PBT6",'Medium retrofit'!$T$42,IF(F33="Scenario2PBT6",'Medium retrofit'!$U$42,IF(F33="Scenario3PBT6",'Medium retrofit'!$V$42,"")))&amp;IF(F33="Scenario1PBT7",'Medium retrofit'!$W$42,IF(F33="Scenario2PBT7",'Medium retrofit'!$X$42,IF(F33="Scenario3PBT7",'Medium retrofit'!$Y$42,"")))&amp;IF(F33="Scenario1PBT8",'Medium retrofit'!$Z$42,IF(F33="Scenario2PBT8",'Medium retrofit'!$AA$42,IF(F33="Scenario3PBT8",'Medium retrofit'!$AB$42,"")))&amp;IF(F33="Scenario1PBT9",'Medium retrofit'!$AC$42,IF(F33="Scenario2PBT9",'Medium retrofit'!$AD$42,IF(F33="Scenario3PBT9",'Medium retrofit'!$AE$42,"")))&amp;IF(F33="Scenario1PBT10",'Medium retrofit'!$AF$42,IF(F33="Scenario2PBT10",'Medium retrofit'!$AG$42,IF(F33="Scenario3PBT10",'Medium retrofit'!$AH$42,"")))&amp;IF(F33="Scenario1PBT11",'Medium retrofit'!$AI$42,IF(F33="Scenario2PBT11",'Medium retrofit'!$AJ$42,IF(F33="Scenario3PBT11",'Medium retrofit'!$AK$42,"")))&amp;IF(F33="Scenario1PBT12",'Medium retrofit'!$AL$42,IF(F33="Scenario2PBT12",'Medium retrofit'!$AM$42,IF(F33="Scenario3PBT12",'Medium retrofit'!$AN$42,"")))&amp;IF(F33="Scenario1PBT13",'Medium retrofit'!$AO$42,IF(F33="Scenario2PBT13",'Medium retrofit'!$AP$42,IF(F33="Scenario3PBT13",'Medium retrofit'!$AQ$42,"")))&amp;IF(F33="Scenario1PBT14",'Medium retrofit'!$AR$42,IF(F33="Scenario2PBT14",'Medium retrofit'!$AS$42,IF(F33="Scenario3PBT14",'Medium retrofit'!$AT$42,"")))&amp;IF(F33="Scenario1PBT15",'Medium retrofit'!$AU$42,IF(F33="Scenario2PBT15",'Medium retrofit'!$AV$42,IF(F33="Scenario3PBT15",'Medium retrofit'!$AW$42,"")))</f>
        <v/>
      </c>
      <c r="Z33" s="123">
        <f t="shared" si="20"/>
        <v>0</v>
      </c>
      <c r="AA33" s="239" t="str">
        <f>IF(F33="Scenario1PBT1",'Medium retrofit'!$E$101,IF(F33="Scenario2PBT1",'Medium retrofit'!$F$101,IF(F33="Scenario3PBT1",'Medium retrofit'!$G$101,"")))&amp;IF(F33="Scenario1PBT2",'Medium retrofit'!$H$101,IF(F33="Scenario2PBT2",'Medium retrofit'!$I$101,IF(F33="Scenario3PBT2",'Medium retrofit'!$J$101,"")))&amp;IF(F33="Scenario1PBT3",'Medium retrofit'!$K$101,IF(F33="Scenario2PBT3",'Medium retrofit'!$L$101,IF(F33="Scenario3PBT3",'Medium retrofit'!$M$101,"")))&amp;IF(F33="Scenario1PBT4",'Medium retrofit'!$N$101,IF(F33="Scenario2PBT4",'Medium retrofit'!$O$101,IF(F33="Scenario3PBT4",'Medium retrofit'!$P$101,"")))&amp;IF(F33="Scenario1PBT5",'Medium retrofit'!$Q$101,IF(F33="Scenario2PBT5",'Medium retrofit'!$R$101,IF(F33="Scenario3PBT5",'Medium retrofit'!$S$101,"")))&amp;IF(F33="Scenario1PBT6",'Medium retrofit'!$T$101,IF(F33="Scenario2PBT6",'Medium retrofit'!$U$101,IF(F33="Scenario3PBT6",'Medium retrofit'!$V$101,"")))&amp;IF(F33="Scenario1PBT7",'Medium retrofit'!$W$101,IF(F33="Scenario2PBT7",'Medium retrofit'!$X$101,IF(F33="Scenario3PBT7",'Medium retrofit'!$Y$101,"")))&amp;IF(F33="Scenario1PBT8",'Medium retrofit'!$Z$101,IF(F33="Scenario2PBT8",'Medium retrofit'!$AA$101,IF(F33="Scenario3PBT8",'Medium retrofit'!$AB$101,"")))&amp;IF(F33="Scenario1PBT9",'Medium retrofit'!$AC$101,IF(F33="Scenario2PBT9",'Medium retrofit'!$AD$101,IF(F33="Scenario3PBT9",'Medium retrofit'!$AE$101,"")))&amp;IF(F33="Scenario1PBT10",'Medium retrofit'!$AF$101,IF(F33="Scenario2PBT10",'Medium retrofit'!$AG$101,IF(F33="Scenario3PBT10",'Medium retrofit'!$AH$101,"")))&amp;IF(F33="Scenario1PBT11",'Medium retrofit'!$AI$101,IF(F33="Scenario2PBT11",'Medium retrofit'!$AJ$101,IF(F33="Scenario3PBT11",'Medium retrofit'!$AK$101,"")))&amp;IF(F33="Scenario1PBT12",'Medium retrofit'!$AL$101,IF(F33="Scenario2PBT12",'Medium retrofit'!$AM$101,IF(F33="Scenario3PBT12",'Medium retrofit'!$AN$101,"")))&amp;IF(F33="Scenario1PBT13",'Medium retrofit'!$AO$101,IF(F33="Scenario2PBT13",'Medium retrofit'!$AP$101,IF(F33="Scenario3PBT13",'Medium retrofit'!$AQ$101,"")))&amp;IF(F33="Scenario1PBT14",'Medium retrofit'!$AR$101,IF(F33="Scenario2PBT14",'Medium retrofit'!$AS$101,IF(F33="Scenario3PBT14",'Medium retrofit'!$AT$101,"")))&amp;IF(F33="Scenario1PBT15",'Medium retrofit'!$AU$101,IF(F33="Scenario2PBT15",'Medium retrofit'!$AV$101,IF(F33="Scenario3PBT15",'Medium retrofit'!$AW$101,"")))</f>
        <v/>
      </c>
      <c r="AB33" s="242">
        <f t="shared" si="21"/>
        <v>0</v>
      </c>
      <c r="AC33" s="247">
        <f>IFERROR('Projection_Base-case'!G33-G33,0)</f>
        <v>0</v>
      </c>
      <c r="AD33" s="123">
        <f t="shared" si="0"/>
        <v>0</v>
      </c>
      <c r="AE33" s="123">
        <f>IFERROR(100*AC33/'Projection_Base-case'!G33,0)</f>
        <v>0</v>
      </c>
      <c r="AF33" s="123">
        <f>IFERROR('Projection_Base-case'!I33-I33,0)</f>
        <v>0</v>
      </c>
      <c r="AG33" s="123">
        <f t="shared" si="1"/>
        <v>0</v>
      </c>
      <c r="AH33" s="123">
        <f>IFERROR(100*AF33/'Projection_Base-case'!I33,0)</f>
        <v>0</v>
      </c>
      <c r="AI33" s="123">
        <f>IFERROR('Projection_Base-case'!K33-K33,0)</f>
        <v>0</v>
      </c>
      <c r="AJ33" s="123">
        <f t="shared" si="2"/>
        <v>0</v>
      </c>
      <c r="AK33" s="123">
        <f>IFERROR(100*AI33/'Projection_Base-case'!K33,0)</f>
        <v>0</v>
      </c>
      <c r="AL33" s="123">
        <f>IFERROR(M33-'Projection_Base-case'!M33,0)</f>
        <v>0</v>
      </c>
      <c r="AM33" s="123">
        <f t="shared" si="3"/>
        <v>0</v>
      </c>
      <c r="AN33" s="179">
        <f>IFERROR(IF('Projection_Base-case'!N33&gt;0,100*AM33/'Projection_Base-case'!N33,100*AM33/N33),0)</f>
        <v>0</v>
      </c>
      <c r="AO33" s="245">
        <f>IFERROR('Projection_Base-case'!O33-O33,0)</f>
        <v>0</v>
      </c>
      <c r="AP33" s="123">
        <f t="shared" si="4"/>
        <v>0</v>
      </c>
      <c r="AQ33" s="123">
        <f>IFERROR(100*AO33/'Projection_Base-case'!O33,0)</f>
        <v>0</v>
      </c>
      <c r="AR33" s="123">
        <f>IFERROR('Projection_Base-case'!Q33-Q33,0)</f>
        <v>0</v>
      </c>
      <c r="AS33" s="123">
        <f t="shared" si="5"/>
        <v>0</v>
      </c>
      <c r="AT33" s="123">
        <f>IFERROR(100*AR33/'Projection_Base-case'!Q33,0)</f>
        <v>0</v>
      </c>
      <c r="AU33" s="123">
        <f>IFERROR('Projection_Base-case'!S33-S33,0)</f>
        <v>0</v>
      </c>
      <c r="AV33" s="123">
        <f t="shared" si="6"/>
        <v>0</v>
      </c>
      <c r="AW33" s="124">
        <f>IFERROR(100*AU33/'Projection_Base-case'!S33,0)</f>
        <v>0</v>
      </c>
      <c r="AX33" s="245">
        <f>IFERROR('Projection_Base-case'!U33-U33,0)</f>
        <v>0</v>
      </c>
      <c r="AY33" s="123">
        <f t="shared" si="7"/>
        <v>0</v>
      </c>
      <c r="AZ33" s="123">
        <f>IFERROR(100*AX33/'Projection_Base-case'!U33,0)</f>
        <v>0</v>
      </c>
      <c r="BA33" s="123">
        <f>IFERROR('Projection_Base-case'!W33-W33,0)</f>
        <v>0</v>
      </c>
      <c r="BB33" s="123">
        <f t="shared" si="8"/>
        <v>0</v>
      </c>
      <c r="BC33" s="123">
        <f>IFERROR(100*BA33/'Projection_Base-case'!W33,0)</f>
        <v>0</v>
      </c>
      <c r="BD33" s="123">
        <f>IFERROR('Projection_Base-case'!Y33-Y33,0)</f>
        <v>0</v>
      </c>
      <c r="BE33" s="123">
        <f t="shared" si="9"/>
        <v>0</v>
      </c>
      <c r="BF33" s="123">
        <f>IFERROR(100*BD33/'Projection_Base-case'!Y33,0)</f>
        <v>0</v>
      </c>
      <c r="BG33" s="178">
        <f t="shared" si="22"/>
        <v>0</v>
      </c>
      <c r="BH33" s="179">
        <f t="shared" si="23"/>
        <v>0</v>
      </c>
    </row>
    <row r="34" spans="1:60">
      <c r="A34" s="165">
        <v>29</v>
      </c>
      <c r="B34" s="239">
        <f>IF('Projection_Base-case'!B34&lt;&gt;"",'Projection_Base-case'!B34,0)</f>
        <v>0</v>
      </c>
      <c r="C34" s="239">
        <f>IF('Projection_Base-case'!C34&lt;&gt;"",'Projection_Base-case'!C34,0)</f>
        <v>0</v>
      </c>
      <c r="D34" s="239">
        <f>IF('Projection_Base-case'!D34&lt;&gt;"",'Projection_Base-case'!D34,0)</f>
        <v>0</v>
      </c>
      <c r="E34" s="164" t="str">
        <f>IF(AND('Résultats medium'!$AC$3="OUI",'Résultats medium'!E33&lt;&gt;""),'Résultats medium'!E33,IF(OR(D34="PBT1",D34="PBT4",D34="PBT5",D34="PBT6",D34="PBT7",D34="PBT8",D34="PBT10"),"Scenario1",IF(OR(D34="PBT3",D34="PBT9"),"Scenario3",IF(OR(D34="PBT2"),"Scenario2",""))))</f>
        <v/>
      </c>
      <c r="F34" s="240" t="str">
        <f t="shared" si="10"/>
        <v>0</v>
      </c>
      <c r="G34" s="241" t="str">
        <f>IF(F34="Scenario1PBT1",'Medium retrofit'!$E$6,IF(F34="Scenario2PBT1",'Medium retrofit'!$F$6,IF(F34="Scenario3PBT1",'Medium retrofit'!$G$6,"")))&amp;IF(F34="Scenario1PBT2",'Medium retrofit'!$H$6,IF(F34="Scenario2PBT2",'Medium retrofit'!$I$6,IF(F34="Scenario3PBT2",'Medium retrofit'!$J$6,"")))&amp;IF(F34="Scenario1PBT3",'Medium retrofit'!$K$6,IF(F34="Scenario2PBT3",'Medium retrofit'!$L$6,IF(F34="Scenario3PBT3",'Medium retrofit'!$M$6,"")))&amp;IF(F34="Scenario1PBT4",'Medium retrofit'!$N$6,IF(F34="Scenario2PBT4",'Medium retrofit'!$O$6,IF(F34="Scenario3PBT4",'Medium retrofit'!$P$6,"")))&amp;IF(F34="Scenario1PBT5",'Medium retrofit'!$Q$6,IF(F34="Scenario2PBT5",'Medium retrofit'!$R$6,IF(F34="Scenario3PBT5",'Medium retrofit'!$S$6,"")))&amp;IF(F34="Scenario1PBT6",'Medium retrofit'!$T$6,IF(F34="Scenario2PBT6",'Medium retrofit'!$U$6,IF(F34="Scenario3PBT6",'Medium retrofit'!$V$6,"")))&amp;IF(F34="Scenario1PBT7",'Medium retrofit'!$W$6,IF(F34="Scenario2PBT7",'Medium retrofit'!$X$6,IF(F34="Scenario3PBT7",'Medium retrofit'!$Y$6,"")))&amp;IF(F34="Scenario1PBT8",'Medium retrofit'!$Z$6,IF(F34="Scenario2PBT8",'Medium retrofit'!$AA$6,IF(F34="Scenario3PBT8",'Medium retrofit'!$AB$6,"")))&amp;IF(F34="Scenario1PBT9",'Medium retrofit'!$AC$6,IF(F34="Scenario2PBT9",'Medium retrofit'!$AD$6,IF(F34="Scenario3PBT9",'Medium retrofit'!$AE$6,"")))&amp;IF(F34="Scenario1PBT10",'Medium retrofit'!$AF$6,IF(F34="Scenario2PBT10",'Medium retrofit'!$AG$6,IF(F34="Scenario3PBT10",'Medium retrofit'!$AH$6,"")))&amp;IF(F34="Scenario1PBT11",'Medium retrofit'!$AI$6,IF(F34="Scenario2PBT11",'Medium retrofit'!$AJ$6,IF(F34="Scenario3PBT11",'Medium retrofit'!$AK$6,"")))&amp;IF(F34="Scenario1PBT12",'Medium retrofit'!$AL$6,IF(F34="Scenario2PBT12",'Medium retrofit'!$AM$6,IF(F34="Scenario3PBT12",'Medium retrofit'!$AN$6,"")))&amp;IF(F34="Scenario1PBT13",'Medium retrofit'!$AO$6,IF(F34="Scenario2PBT13",'Medium retrofit'!$AP$6,IF(F34="Scenario3PBT13",'Medium retrofit'!$AQ$6,"")))&amp;IF(F34="Scenario1PBT14",'Medium retrofit'!$AR$6,IF(F34="Scenario2PBT14",'Medium retrofit'!$AS$6,IF(F34="Scenario3PBT14",'Medium retrofit'!$AT$6,"")))&amp;IF(F34="Scenario1PBT15",'Medium retrofit'!$AU$6,IF(F34="Scenario2PBT15",'Medium retrofit'!$AV$6,IF(F34="Scenario3PBT15",'Medium retrofit'!$AW$6,"")))</f>
        <v/>
      </c>
      <c r="H34" s="123">
        <f t="shared" si="11"/>
        <v>0</v>
      </c>
      <c r="I34" s="239" t="str">
        <f>IF(F34="Scenario1PBT1",'Medium retrofit'!$E$16,IF(F34="Scenario2PBT1",'Medium retrofit'!$F$16,IF(F34="Scenario3PBT1",'Medium retrofit'!$G$16,"")))&amp;IF(F34="Scenario1PBT2",'Medium retrofit'!$H$16,IF(F34="Scenario2PBT2",'Medium retrofit'!$I$16,IF(F34="Scenario3PBT2",'Medium retrofit'!$J$16,"")))&amp;IF(F34="Scenario1PBT3",'Medium retrofit'!$K$16,IF(F34="Scenario2PBT3",'Medium retrofit'!$L$16,IF(F34="Scenario3PBT3",'Medium retrofit'!$M$16,"")))&amp;IF(F34="Scenario1PBT4",'Medium retrofit'!$N$16,IF(F34="Scenario2PBT4",'Medium retrofit'!$O$16,IF(F34="Scenario3PBT4",'Medium retrofit'!$P$16,"")))&amp;IF(F34="Scenario1PBT5",'Medium retrofit'!$Q$16,IF(F34="Scenario2PBT5",'Medium retrofit'!$R$16,IF(F34="Scenario3PBT5",'Medium retrofit'!$S$16,"")))&amp;IF(F34="Scenario1PBT6",'Medium retrofit'!$T$16,IF(F34="Scenario2PBT6",'Medium retrofit'!$U$16,IF(F34="Scenario3PBT6",'Medium retrofit'!$V$16,"")))&amp;IF(F34="Scenario1PBT7",'Medium retrofit'!$W$16,IF(F34="Scenario2PBT7",'Medium retrofit'!$X$16,IF(F34="Scenario3PBT7",'Medium retrofit'!$Y$16,"")))&amp;IF(F34="Scenario1PBT8",'Medium retrofit'!$Z$16,IF(F34="Scenario2PBT8",'Medium retrofit'!$AA$16,IF(F34="Scenario3PBT8",'Medium retrofit'!$AB$16,"")))&amp;IF(F34="Scenario1PBT9",'Medium retrofit'!$AC$16,IF(F34="Scenario2PBT9",'Medium retrofit'!$AD$16,IF(F34="Scenario3PBT9",'Medium retrofit'!$AE$16,"")))&amp;IF(F34="Scenario1PBT10",'Medium retrofit'!$AF$16,IF(F34="Scenario2PBT10",'Medium retrofit'!$AG$16,IF(F34="Scenario3PBT10",'Medium retrofit'!$AH$16,"")))&amp;IF(F34="Scenario1PBT11",'Medium retrofit'!$AI$16,IF(F34="Scenario2PBT11",'Medium retrofit'!$AJ$16,IF(F34="Scenario3PBT11",'Medium retrofit'!$AK$16,"")))&amp;IF(F34="Scenario1PBT12",'Medium retrofit'!$AL$16,IF(F34="Scenario2PBT12",'Medium retrofit'!$AM$16,IF(F34="Scenario3PBT12",'Medium retrofit'!$AN$16,"")))&amp;IF(F34="Scenario1PBT13",'Medium retrofit'!$AO$16,IF(F34="Scenario2PBT13",'Medium retrofit'!$AP$16,IF(F34="Scenario3PBT13",'Medium retrofit'!$AQ$16,"")))&amp;IF(F34="Scenario1PBT14",'Medium retrofit'!$AR$16,IF(F34="Scenario2PBT14",'Medium retrofit'!$AS$16,IF(F34="Scenario3PBT14",'Medium retrofit'!$AT$16,"")))&amp;IF(F34="Scenario1PBT15",'Medium retrofit'!$AU$16,IF(F34="Scenario2PBT15",'Medium retrofit'!$AV$16,IF(F34="Scenario3PBT15",'Medium retrofit'!$AW$16,"")))</f>
        <v/>
      </c>
      <c r="J34" s="123">
        <f t="shared" si="12"/>
        <v>0</v>
      </c>
      <c r="K34" s="123" t="str">
        <f>IF(F34="Scenario1PBT1",'Medium retrofit'!$E$18,IF(F34="Scenario2PBT1",'Medium retrofit'!$F$18,IF(F34="Scenario3PBT1",'Medium retrofit'!$G$18,"")))&amp;IF(F34="Scenario1PBT2",'Medium retrofit'!$H$18,IF(F34="Scenario2PBT2",'Medium retrofit'!$I$18,IF(F34="Scenario3PBT2",'Medium retrofit'!$J$18,"")))&amp;IF(F34="Scenario1PBT3",'Medium retrofit'!$K$18,IF(F34="Scenario2PBT3",'Medium retrofit'!$L$18,IF(F34="Scenario3PBT3",'Medium retrofit'!$M$18,"")))&amp;IF(F34="Scenario1PBT4",'Medium retrofit'!$N$18,IF(F34="Scenario2PBT4",'Medium retrofit'!$O$18,IF(F34="Scenario3PBT4",'Medium retrofit'!$P$18,"")))&amp;IF(F34="Scenario1PBT5",'Medium retrofit'!$Q$18,IF(F34="Scenario2PBT5",'Medium retrofit'!$R$18,IF(F34="Scenario3PBT5",'Medium retrofit'!$S$18,"")))&amp;IF(F34="Scenario1PBT6",'Medium retrofit'!$T$18,IF(F34="Scenario2PBT6",'Medium retrofit'!$U$18,IF(F34="Scenario3PBT6",'Medium retrofit'!$V$18,"")))&amp;IF(F34="Scenario1PBT7",'Medium retrofit'!$W$18,IF(F34="Scenario2PBT7",'Medium retrofit'!$X$18,IF(F34="Scenario3PBT7",'Medium retrofit'!$Y$18,"")))&amp;IF(F34="Scenario1PBT8",'Medium retrofit'!$Z$18,IF(F34="Scenario2PBT8",'Medium retrofit'!$AA$18,IF(F34="Scenario3PBT8",'Medium retrofit'!$AB$18,"")))&amp;IF(F34="Scenario1PBT9",'Medium retrofit'!$AC$18,IF(F34="Scenario2PBT9",'Medium retrofit'!$AD$18,IF(F34="Scenario3PBT9",'Medium retrofit'!$AE$18,"")))&amp;IF(F34="Scenario1PBT10",'Medium retrofit'!$AF$18,IF(F34="Scenario2PBT10",'Medium retrofit'!$AG$18,IF(F34="Scenario3PBT10",'Medium retrofit'!$AH$18,"")))&amp;IF(F34="Scenario1PBT11",'Medium retrofit'!$AI$18,IF(F34="Scenario2PBT11",'Medium retrofit'!$AJ$18,IF(F34="Scenario3PBT11",'Medium retrofit'!$AK$18,"")))&amp;IF(F34="Scenario1PBT12",'Medium retrofit'!$AL$18,IF(F34="Scenario2PBT12",'Medium retrofit'!$AM$18,IF(F34="Scenario3PBT12",'Medium retrofit'!$AN$18,"")))&amp;IF(F34="Scenario1PBT13",'Medium retrofit'!$AO$18,IF(F34="Scenario2PBT13",'Medium retrofit'!$AP$18,IF(F34="Scenario3PBT13",'Medium retrofit'!$AQ$18,"")))&amp;IF(F34="Scenario1PBT14",'Medium retrofit'!$AR$18,IF(F34="Scenario2PBT14",'Medium retrofit'!$AS$18,IF(F34="Scenario3PBT14",'Medium retrofit'!$AT$18,"")))&amp;IF(F34="Scenario1PBT15",'Medium retrofit'!$AU$18,IF(F34="Scenario2PBT15",'Medium retrofit'!$AV$18,IF(F34="Scenario3PBT15",'Medium retrofit'!$AW$18,"")))</f>
        <v/>
      </c>
      <c r="L34" s="123">
        <f t="shared" si="13"/>
        <v>0</v>
      </c>
      <c r="M34" s="123" t="str">
        <f>IF(F34="Scenario1PBT1",'Medium retrofit'!$E$20,IF(F34="Scenario2PBT1",'Medium retrofit'!$F$20,IF(F34="Scenario3PBT1",'Medium retrofit'!$G$20,"")))&amp;IF(F34="Scenario1PBT2",'Medium retrofit'!$H$20,IF(F34="Scenario2PBT2",'Medium retrofit'!$I$20,IF(F34="Scenario3PBT2",'Medium retrofit'!$J$20,"")))&amp;IF(F34="Scenario1PBT3",'Medium retrofit'!$K$20,IF(F34="Scenario2PBT3",'Medium retrofit'!$L$20,IF(F34="Scenario3PBT3",'Medium retrofit'!$M$20,"")))&amp;IF(F34="Scenario1PBT4",'Medium retrofit'!$N$20,IF(F34="Scenario2PBT4",'Medium retrofit'!$O$20,IF(F34="Scenario3PBT4",'Medium retrofit'!$P$20,"")))&amp;IF(F34="Scenario1PBT5",'Medium retrofit'!$Q$20,IF(F34="Scenario2PBT5",'Medium retrofit'!$R$20,IF(F34="Scenario3PBT5",'Medium retrofit'!$S$20,"")))&amp;IF(F34="Scenario1PBT6",'Medium retrofit'!$T$20,IF(F34="Scenario2PBT6",'Medium retrofit'!$U$20,IF(F34="Scenario3PBT6",'Medium retrofit'!$V$20,"")))&amp;IF(F34="Scenario1PBT7",'Medium retrofit'!$W$20,IF(F34="Scenario2PBT7",'Medium retrofit'!$X$20,IF(F34="Scenario3PBT7",'Medium retrofit'!$Y$20,"")))&amp;IF(F34="Scenario1PBT8",'Medium retrofit'!$Z$20,IF(F34="Scenario2PBT8",'Medium retrofit'!$AA$20,IF(F34="Scenario3PBT8",'Medium retrofit'!$AB$20,"")))&amp;IF(F34="Scenario1PBT9",'Medium retrofit'!$AC$20,IF(F34="Scenario2PBT9",'Medium retrofit'!$AD$20,IF(F34="Scenario3PBT9",'Medium retrofit'!$AE$20,"")))&amp;IF(F34="Scenario1PBT10",'Medium retrofit'!$AF$20,IF(F34="Scenario2PBT10",'Medium retrofit'!$AG$20,IF(F34="Scenario3PBT10",'Medium retrofit'!$AH$20,"")))&amp;IF(F34="Scenario1PBT11",'Medium retrofit'!$AI$20,IF(F34="Scenario2PBT11",'Medium retrofit'!$AJ$20,IF(F34="Scenario3PBT11",'Medium retrofit'!$AK$20,"")))&amp;IF(F34="Scenario1PBT12",'Medium retrofit'!$AL$20,IF(F34="Scenario2PBT12",'Medium retrofit'!$AM$20,IF(F34="Scenario3PBT12",'Medium retrofit'!$AN$20,"")))&amp;IF(F34="Scenario1PBT13",'Medium retrofit'!$AO$20,IF(F34="Scenario2PBT13",'Medium retrofit'!$AP$20,IF(F34="Scenario3PBT13",'Medium retrofit'!$AQ$20,"")))&amp;IF(F34="Scenario1PBT14",'Medium retrofit'!$AR$20,IF(F34="Scenario2PBT14",'Medium retrofit'!$AS$20,IF(F34="Scenario3PBT14",'Medium retrofit'!$AT$20,"")))&amp;IF(F34="Scenario1PBT15",'Medium retrofit'!$AU$20,IF(F34="Scenario2PBT15",'Medium retrofit'!$AV$20,IF(F34="Scenario3PBT15",'Medium retrofit'!$AW$20,"")))</f>
        <v/>
      </c>
      <c r="N34" s="124">
        <f t="shared" si="14"/>
        <v>0</v>
      </c>
      <c r="O34" s="245" t="str">
        <f>IF(F34="Scenario1PBT1",'Medium retrofit'!$E$23,IF(F34="Scenario2PBT1",'Medium retrofit'!$F$23,IF(F34="Scenario3PBT1",'Medium retrofit'!$G$23,"")))&amp;IF(F34="Scenario1PBT2",'Medium retrofit'!$H$23,IF(F34="Scenario2PBT2",'Medium retrofit'!$I$23,IF(F34="Scenario3PBT2",'Medium retrofit'!$J$23,"")))&amp;IF(F34="Scenario1PBT3",'Medium retrofit'!$K$23,IF(F34="Scenario2PBT3",'Medium retrofit'!$L$23,IF(F34="Scenario3PBT3",'Medium retrofit'!$M$23,"")))&amp;IF(F34="Scenario1PBT4",'Medium retrofit'!$N$23,IF(F34="Scenario2PBT4",'Medium retrofit'!$O$23,IF(F34="Scenario3PBT4",'Medium retrofit'!$P$23,"")))&amp;IF(F34="Scenario1PBT5",'Medium retrofit'!$Q$23,IF(F34="Scenario2PBT5",'Medium retrofit'!$R$23,IF(F34="Scenario3PBT5",'Medium retrofit'!$S$23,"")))&amp;IF(F34="Scenario1PBT6",'Medium retrofit'!$T$23,IF(F34="Scenario2PBT6",'Medium retrofit'!$U$23,IF(F34="Scenario3PBT6",'Medium retrofit'!$V$23,"")))&amp;IF(F34="Scenario1PBT7",'Medium retrofit'!$W$23,IF(F34="Scenario2PBT7",'Medium retrofit'!$X$23,IF(F34="Scenario3PBT7",'Medium retrofit'!$Y$23,"")))&amp;IF(F34="Scenario1PBT8",'Medium retrofit'!$Z$23,IF(F34="Scenario2PBT8",'Medium retrofit'!$AA$23,IF(F34="Scenario3PBT8",'Medium retrofit'!$AB$23,"")))&amp;IF(F34="Scenario1PBT9",'Medium retrofit'!$AC$23,IF(F34="Scenario2PBT9",'Medium retrofit'!$AD$23,IF(F34="Scenario3PBT9",'Medium retrofit'!$AE$23,"")))&amp;IF(F34="Scenario1PBT10",'Medium retrofit'!$AF$23,IF(F34="Scenario2PBT10",'Medium retrofit'!$AG$23,IF(F34="Scenario3PBT10",'Medium retrofit'!$AH$23,"")))&amp;IF(F34="Scenario1PBT11",'Medium retrofit'!$AI$23,IF(F34="Scenario2PBT11",'Medium retrofit'!$AJ$23,IF(F34="Scenario3PBT11",'Medium retrofit'!$AK$23,"")))&amp;IF(F34="Scenario1PBT12",'Medium retrofit'!$AL$23,IF(F34="Scenario2PBT12",'Medium retrofit'!$AM$23,IF(F34="Scenario3PBT12",'Medium retrofit'!$AN$23,"")))&amp;IF(F34="Scenario1PBT13",'Medium retrofit'!$AO$23,IF(F34="Scenario2PBT13",'Medium retrofit'!$AP$23,IF(F34="Scenario3PBT13",'Medium retrofit'!$AQ$23,"")))&amp;IF(F34="Scenario1PBT14",'Medium retrofit'!$AR$23,IF(F34="Scenario2PBT14",'Medium retrofit'!$AS$23,IF(F34="Scenario3PBT14",'Medium retrofit'!$AT$23,"")))&amp;IF(F34="Scenario1PBT15",'Medium retrofit'!$AU$23,IF(F34="Scenario2PBT15",'Medium retrofit'!$AV$23,IF(F34="Scenario3PBT15",'Medium retrofit'!$AW$23,"")))</f>
        <v/>
      </c>
      <c r="P34" s="123">
        <f t="shared" si="15"/>
        <v>0</v>
      </c>
      <c r="Q34" s="123" t="str">
        <f>IF(F34="Scenario1PBT1",'Medium retrofit'!$E$25,IF(F34="Scenario2PBT1",'Medium retrofit'!$F$25,IF(F34="Scenario3PBT1",'Medium retrofit'!$G$25,"")))&amp;IF(F34="Scenario1PBT2",'Medium retrofit'!$H$25,IF(F34="Scenario2PBT2",'Medium retrofit'!$I$25,IF(F34="Scenario3PBT2",'Medium retrofit'!$J$25,"")))&amp;IF(F34="Scenario1PBT3",'Medium retrofit'!$K$25,IF(F34="Scenario2PBT3",'Medium retrofit'!$L$25,IF(F34="Scenario3PBT3",'Medium retrofit'!$M$25,"")))&amp;IF(F34="Scenario1PBT4",'Medium retrofit'!$N$25,IF(F34="Scenario2PBT4",'Medium retrofit'!$O$25,IF(F34="Scenario3PBT4",'Medium retrofit'!$P$25,"")))&amp;IF(F34="Scenario1PBT5",'Medium retrofit'!$Q$25,IF(F34="Scenario2PBT5",'Medium retrofit'!$R$25,IF(F34="Scenario3PBT5",'Medium retrofit'!$S$25,"")))&amp;IF(F34="Scenario1PBT6",'Medium retrofit'!$T$25,IF(F34="Scenario2PBT6",'Medium retrofit'!$U$25,IF(F34="Scenario3PBT6",'Medium retrofit'!$V$25,"")))&amp;IF(F34="Scenario1PBT7",'Medium retrofit'!$W$25,IF(F34="Scenario2PBT7",'Medium retrofit'!$X$25,IF(F34="Scenario3PBT7",'Medium retrofit'!$Y$25,"")))&amp;IF(F34="Scenario1PBT8",'Medium retrofit'!$Z$25,IF(F34="Scenario2PBT8",'Medium retrofit'!$AA$25,IF(F34="Scenario3PBT8",'Medium retrofit'!$AB$25,"")))&amp;IF(F34="Scenario1PBT9",'Medium retrofit'!$AC$25,IF(F34="Scenario2PBT9",'Medium retrofit'!$AD$25,IF(F34="Scenario3PBT9",'Medium retrofit'!$AE$25,"")))&amp;IF(F34="Scenario1PBT10",'Medium retrofit'!$AF$25,IF(F34="Scenario2PBT10",'Medium retrofit'!$AG$25,IF(F34="Scenario3PBT10",'Medium retrofit'!$AH$25,"")))&amp;IF(F34="Scenario1PBT11",'Medium retrofit'!$AI$25,IF(F34="Scenario2PBT11",'Medium retrofit'!$AJ$25,IF(F34="Scenario3PBT11",'Medium retrofit'!$AK$25,"")))&amp;IF(F34="Scenario1PBT12",'Medium retrofit'!$AL$25,IF(F34="Scenario2PBT12",'Medium retrofit'!$AM$25,IF(F34="Scenario3PBT12",'Medium retrofit'!$AN$25,"")))&amp;IF(F34="Scenario1PBT13",'Medium retrofit'!$AO$25,IF(F34="Scenario2PBT13",'Medium retrofit'!$AP$25,IF(F34="Scenario3PBT13",'Medium retrofit'!$AQ$25,"")))&amp;IF(F34="Scenario1PBT14",'Medium retrofit'!$AR$25,IF(F34="Scenario2PBT14",'Medium retrofit'!$AS$25,IF(F34="Scenario3PBT14",'Medium retrofit'!$AT$25,"")))&amp;IF(F34="Scenario1PBT15",'Medium retrofit'!$AU$25,IF(F34="Scenario2PBT15",'Medium retrofit'!$AV$25,IF(F34="Scenario3PBT15",'Medium retrofit'!$AW$25,"")))</f>
        <v/>
      </c>
      <c r="R34" s="123">
        <f t="shared" si="16"/>
        <v>0</v>
      </c>
      <c r="S34" s="123" t="str">
        <f>IF(F34="Scenario1PBT1",'Medium retrofit'!$E$27,IF(F34="Scenario2PBT1",'Medium retrofit'!$F$27,IF(F34="Scenario3PBT1",'Medium retrofit'!$G$27,"")))&amp;IF(F34="Scenario1PBT2",'Medium retrofit'!$H$27,IF(F34="Scenario2PBT2",'Medium retrofit'!$I$27,IF(F34="Scenario3PBT2",'Medium retrofit'!$J$27,"")))&amp;IF(F34="Scenario1PBT3",'Medium retrofit'!$K$27,IF(F34="Scenario2PBT3",'Medium retrofit'!$L$27,IF(F34="Scenario3PBT3",'Medium retrofit'!$M$27,"")))&amp;IF(F34="Scenario1PBT4",'Medium retrofit'!$N$27,IF(F34="Scenario2PBT4",'Medium retrofit'!$O$27,IF(F34="Scenario3PBT4",'Medium retrofit'!$P$27,"")))&amp;IF(F34="Scenario1PBT5",'Medium retrofit'!$Q$27,IF(F34="Scenario2PBT5",'Medium retrofit'!$R$27,IF(F34="Scenario3PBT5",'Medium retrofit'!$S$27,"")))&amp;IF(F34="Scenario1PBT6",'Medium retrofit'!$T$27,IF(F34="Scenario2PBT6",'Medium retrofit'!$U$27,IF(F34="Scenario3PBT6",'Medium retrofit'!$V$27,"")))&amp;IF(F34="Scenario1PBT7",'Medium retrofit'!$W$27,IF(F34="Scenario2PBT7",'Medium retrofit'!$X$27,IF(F34="Scenario3PBT7",'Medium retrofit'!$Y$27,"")))&amp;IF(F34="Scenario1PBT8",'Medium retrofit'!$Z$27,IF(F34="Scenario2PBT8",'Medium retrofit'!$AA$27,IF(F34="Scenario3PBT8",'Medium retrofit'!$AB$27,"")))&amp;IF(F34="Scenario1PBT9",'Medium retrofit'!$AC$27,IF(F34="Scenario2PBT9",'Medium retrofit'!$AD$27,IF(F34="Scenario3PBT9",'Medium retrofit'!$AE$27,"")))&amp;IF(F34="Scenario1PBT10",'Medium retrofit'!$AF$27,IF(F34="Scenario2PBT10",'Medium retrofit'!$AG$27,IF(F34="Scenario3PBT10",'Medium retrofit'!$AH$27,"")))&amp;IF(F34="Scenario1PBT11",'Medium retrofit'!$AI$27,IF(F34="Scenario2PBT11",'Medium retrofit'!$AJ$27,IF(F34="Scenario3PBT11",'Medium retrofit'!$AK$27,"")))&amp;IF(F34="Scenario1PBT12",'Medium retrofit'!$AL$27,IF(F34="Scenario2PBT12",'Medium retrofit'!$AM$27,IF(F34="Scenario3PBT12",'Medium retrofit'!$AN$27,"")))&amp;IF(F34="Scenario1PBT13",'Medium retrofit'!$AO$27,IF(F34="Scenario2PBT13",'Medium retrofit'!$AP$27,IF(F34="Scenario3PBT13",'Medium retrofit'!$AQ$27,"")))&amp;IF(F34="Scenario1PBT14",'Medium retrofit'!$AR$27,IF(F34="Scenario2PBT14",'Medium retrofit'!$AS$27,IF(F34="Scenario3PBT14",'Medium retrofit'!$AT$27,"")))&amp;IF(F34="Scenario1PBT15",'Medium retrofit'!$AU$27,IF(F34="Scenario2PBT15",'Medium retrofit'!$AV$27,IF(F34="Scenario3PBT15",'Medium retrofit'!$AW$27,"")))</f>
        <v/>
      </c>
      <c r="T34" s="246">
        <f t="shared" si="17"/>
        <v>0</v>
      </c>
      <c r="U34" s="245" t="str">
        <f>IF(F34="Scenario1PBT1",'Medium retrofit'!$E$38,IF(F34="Scenario2PBT1",'Medium retrofit'!$F$38,IF(F34="Scenario3PBT1",'Medium retrofit'!$G$38,"")))&amp;IF(F34="Scenario1PBT2",'Medium retrofit'!$H$38,IF(F34="Scenario2PBT2",'Medium retrofit'!$I$38,IF(F34="Scenario3PBT2",'Medium retrofit'!$J$38,"")))&amp;IF(F34="Scenario1PBT3",'Medium retrofit'!$K$38,IF(F34="Scenario2PBT3",'Medium retrofit'!$L$38,IF(F34="Scenario3PBT3",'Medium retrofit'!$M$38,"")))&amp;IF(F34="Scenario1PBT4",'Medium retrofit'!$N$38,IF(F34="Scenario2PBT4",'Medium retrofit'!$O$38,IF(F34="Scenario3PBT4",'Medium retrofit'!$P$38,"")))&amp;IF(F34="Scenario1PBT5",'Medium retrofit'!$Q$38,IF(F34="Scenario2PBT5",'Medium retrofit'!$R$38,IF(F34="Scenario3PBT5",'Medium retrofit'!$S$38,"")))&amp;IF(F34="Scenario1PBT6",'Medium retrofit'!$T$38,IF(F34="Scenario2PBT6",'Medium retrofit'!$U$38,IF(F34="Scenario3PBT6",'Medium retrofit'!$V$38,"")))&amp;IF(F34="Scenario1PBT7",'Medium retrofit'!$W$38,IF(F34="Scenario2PBT7",'Medium retrofit'!$X$38,IF(F34="Scenario3PBT7",'Medium retrofit'!$Y$38,"")))&amp;IF(F34="Scenario1PBT8",'Medium retrofit'!$Z$38,IF(F34="Scenario2PBT8",'Medium retrofit'!$AA$38,IF(F34="Scenario3PBT8",'Medium retrofit'!$AB$38,"")))&amp;IF(F34="Scenario1PBT9",'Medium retrofit'!$AC$38,IF(F34="Scenario2PBT9",'Medium retrofit'!$AD$38,IF(F34="Scenario3PBT9",'Medium retrofit'!$AE$38,"")))&amp;IF(F34="Scenario1PBT10",'Medium retrofit'!$AF$38,IF(F34="Scenario2PBT10",'Medium retrofit'!$AG$38,IF(F34="Scenario3PBT10",'Medium retrofit'!$AH$38,"")))&amp;IF(F34="Scenario1PBT11",'Medium retrofit'!$AI$38,IF(F34="Scenario2PBT11",'Medium retrofit'!$AJ$38,IF(F34="Scenario3PBT11",'Medium retrofit'!$AK$38,"")))&amp;IF(F34="Scenario1PBT12",'Medium retrofit'!$AL$38,IF(F34="Scenario2PBT12",'Medium retrofit'!$AM$38,IF(F34="Scenario3PBT12",'Medium retrofit'!$AN$38,"")))&amp;IF(F34="Scenario1PBT13",'Medium retrofit'!$AO$38,IF(F34="Scenario2PBT13",'Medium retrofit'!$AP$38,IF(F34="Scenario3PBT13",'Medium retrofit'!$AQ$38,"")))&amp;IF(F34="Scenario1PBT14",'Medium retrofit'!$AR$38,IF(F34="Scenario2PBT14",'Medium retrofit'!$AS$38,IF(F34="Scenario3PBT14",'Medium retrofit'!$AT$38,"")))&amp;IF(F34="Scenario1PBT15",'Medium retrofit'!$AU$38,IF(F34="Scenario2PBT15",'Medium retrofit'!$AV$38,IF(F34="Scenario3PBT15",'Medium retrofit'!$AW$38,"")))</f>
        <v/>
      </c>
      <c r="V34" s="123">
        <f t="shared" si="18"/>
        <v>0</v>
      </c>
      <c r="W34" s="123" t="str">
        <f>IF(F34="Scenario1PBT1",'Medium retrofit'!$E$40,IF(F34="Scenario2PBT1",'Medium retrofit'!$F$40,IF(F34="Scenario3PBT1",'Medium retrofit'!$G$40,"")))&amp;IF(F34="Scenario1PBT2",'Medium retrofit'!$H$40,IF(F34="Scenario2PBT2",'Medium retrofit'!$I$40,IF(F34="Scenario3PBT2",'Medium retrofit'!$J$40,"")))&amp;IF(F34="Scenario1PBT3",'Medium retrofit'!$K$40,IF(F34="Scenario2PBT3",'Medium retrofit'!$L$40,IF(F34="Scenario3PBT3",'Medium retrofit'!$M$40,"")))&amp;IF(F34="Scenario1PBT4",'Medium retrofit'!$N$40,IF(F34="Scenario2PBT4",'Medium retrofit'!$O$40,IF(F34="Scenario3PBT4",'Medium retrofit'!$P$40,"")))&amp;IF(F34="Scenario1PBT5",'Medium retrofit'!$Q$40,IF(F34="Scenario2PBT5",'Medium retrofit'!$R$40,IF(F34="Scenario3PBT5",'Medium retrofit'!$S$40,"")))&amp;IF(F34="Scenario1PBT6",'Medium retrofit'!$T$40,IF(F34="Scenario2PBT6",'Medium retrofit'!$U$40,IF(F34="Scenario3PBT6",'Medium retrofit'!$V$40,"")))&amp;IF(F34="Scenario1PBT7",'Medium retrofit'!$W$40,IF(F34="Scenario2PBT7",'Medium retrofit'!$X$40,IF(F34="Scenario3PBT7",'Medium retrofit'!$Y$40,"")))&amp;IF(F34="Scenario1PBT8",'Medium retrofit'!$Z$40,IF(F34="Scenario2PBT8",'Medium retrofit'!$AA$40,IF(F34="Scenario3PBT8",'Medium retrofit'!$AB$40,"")))&amp;IF(F34="Scenario1PBT9",'Medium retrofit'!$AC$40,IF(F34="Scenario2PBT9",'Medium retrofit'!$AD$40,IF(F34="Scenario3PBT9",'Medium retrofit'!$AE$40,"")))&amp;IF(F34="Scenario1PBT10",'Medium retrofit'!$AF$40,IF(F34="Scenario2PBT10",'Medium retrofit'!$AG$40,IF(F34="Scenario3PBT10",'Medium retrofit'!$AH$40,"")))&amp;IF(F34="Scenario1PBT11",'Medium retrofit'!$AI$40,IF(F34="Scenario2PBT11",'Medium retrofit'!$AJ$40,IF(F34="Scenario3PBT11",'Medium retrofit'!$AK$40,"")))&amp;IF(F34="Scenario1PBT12",'Medium retrofit'!$AL$40,IF(F34="Scenario2PBT12",'Medium retrofit'!$AM$40,IF(F34="Scenario3PBT12",'Medium retrofit'!$AN$40,"")))&amp;IF(F34="Scenario1PBT13",'Medium retrofit'!$AO$40,IF(F34="Scenario2PBT13",'Medium retrofit'!$AP$40,IF(F34="Scenario3PBT13",'Medium retrofit'!$AQ$40,"")))&amp;IF(F34="Scenario1PBT14",'Medium retrofit'!$AR$40,IF(F34="Scenario2PBT14",'Medium retrofit'!$AS$40,IF(F34="Scenario3PBT14",'Medium retrofit'!$AT$40,"")))&amp;IF(F34="Scenario1PBT15",'Medium retrofit'!$AU$40,IF(F34="Scenario2PBT15",'Medium retrofit'!$AV$40,IF(F34="Scenario3PBT15",'Medium retrofit'!$AW$40,"")))</f>
        <v/>
      </c>
      <c r="X34" s="123">
        <f t="shared" si="19"/>
        <v>0</v>
      </c>
      <c r="Y34" s="123" t="str">
        <f>IF(F34="Scenario1PBT1",'Medium retrofit'!$E$42,IF(F34="Scenario2PBT1",'Medium retrofit'!$F$42,IF(F34="Scenario3PBT1",'Medium retrofit'!$G$42,"")))&amp;IF(F34="Scenario1PBT2",'Medium retrofit'!$H$42,IF(F34="Scenario2PBT2",'Medium retrofit'!$I$42,IF(F34="Scenario3PBT2",'Medium retrofit'!$J$42,"")))&amp;IF(F34="Scenario1PBT3",'Medium retrofit'!$K$42,IF(F34="Scenario2PBT3",'Medium retrofit'!$L$42,IF(F34="Scenario3PBT3",'Medium retrofit'!$M$42,"")))&amp;IF(F34="Scenario1PBT4",'Medium retrofit'!$N$42,IF(F34="Scenario2PBT4",'Medium retrofit'!$O$42,IF(F34="Scenario3PBT4",'Medium retrofit'!$P$42,"")))&amp;IF(F34="Scenario1PBT5",'Medium retrofit'!$Q$42,IF(F34="Scenario2PBT5",'Medium retrofit'!$R$42,IF(F34="Scenario3PBT5",'Medium retrofit'!$S$42,"")))&amp;IF(F34="Scenario1PBT6",'Medium retrofit'!$T$42,IF(F34="Scenario2PBT6",'Medium retrofit'!$U$42,IF(F34="Scenario3PBT6",'Medium retrofit'!$V$42,"")))&amp;IF(F34="Scenario1PBT7",'Medium retrofit'!$W$42,IF(F34="Scenario2PBT7",'Medium retrofit'!$X$42,IF(F34="Scenario3PBT7",'Medium retrofit'!$Y$42,"")))&amp;IF(F34="Scenario1PBT8",'Medium retrofit'!$Z$42,IF(F34="Scenario2PBT8",'Medium retrofit'!$AA$42,IF(F34="Scenario3PBT8",'Medium retrofit'!$AB$42,"")))&amp;IF(F34="Scenario1PBT9",'Medium retrofit'!$AC$42,IF(F34="Scenario2PBT9",'Medium retrofit'!$AD$42,IF(F34="Scenario3PBT9",'Medium retrofit'!$AE$42,"")))&amp;IF(F34="Scenario1PBT10",'Medium retrofit'!$AF$42,IF(F34="Scenario2PBT10",'Medium retrofit'!$AG$42,IF(F34="Scenario3PBT10",'Medium retrofit'!$AH$42,"")))&amp;IF(F34="Scenario1PBT11",'Medium retrofit'!$AI$42,IF(F34="Scenario2PBT11",'Medium retrofit'!$AJ$42,IF(F34="Scenario3PBT11",'Medium retrofit'!$AK$42,"")))&amp;IF(F34="Scenario1PBT12",'Medium retrofit'!$AL$42,IF(F34="Scenario2PBT12",'Medium retrofit'!$AM$42,IF(F34="Scenario3PBT12",'Medium retrofit'!$AN$42,"")))&amp;IF(F34="Scenario1PBT13",'Medium retrofit'!$AO$42,IF(F34="Scenario2PBT13",'Medium retrofit'!$AP$42,IF(F34="Scenario3PBT13",'Medium retrofit'!$AQ$42,"")))&amp;IF(F34="Scenario1PBT14",'Medium retrofit'!$AR$42,IF(F34="Scenario2PBT14",'Medium retrofit'!$AS$42,IF(F34="Scenario3PBT14",'Medium retrofit'!$AT$42,"")))&amp;IF(F34="Scenario1PBT15",'Medium retrofit'!$AU$42,IF(F34="Scenario2PBT15",'Medium retrofit'!$AV$42,IF(F34="Scenario3PBT15",'Medium retrofit'!$AW$42,"")))</f>
        <v/>
      </c>
      <c r="Z34" s="123">
        <f t="shared" si="20"/>
        <v>0</v>
      </c>
      <c r="AA34" s="239" t="str">
        <f>IF(F34="Scenario1PBT1",'Medium retrofit'!$E$101,IF(F34="Scenario2PBT1",'Medium retrofit'!$F$101,IF(F34="Scenario3PBT1",'Medium retrofit'!$G$101,"")))&amp;IF(F34="Scenario1PBT2",'Medium retrofit'!$H$101,IF(F34="Scenario2PBT2",'Medium retrofit'!$I$101,IF(F34="Scenario3PBT2",'Medium retrofit'!$J$101,"")))&amp;IF(F34="Scenario1PBT3",'Medium retrofit'!$K$101,IF(F34="Scenario2PBT3",'Medium retrofit'!$L$101,IF(F34="Scenario3PBT3",'Medium retrofit'!$M$101,"")))&amp;IF(F34="Scenario1PBT4",'Medium retrofit'!$N$101,IF(F34="Scenario2PBT4",'Medium retrofit'!$O$101,IF(F34="Scenario3PBT4",'Medium retrofit'!$P$101,"")))&amp;IF(F34="Scenario1PBT5",'Medium retrofit'!$Q$101,IF(F34="Scenario2PBT5",'Medium retrofit'!$R$101,IF(F34="Scenario3PBT5",'Medium retrofit'!$S$101,"")))&amp;IF(F34="Scenario1PBT6",'Medium retrofit'!$T$101,IF(F34="Scenario2PBT6",'Medium retrofit'!$U$101,IF(F34="Scenario3PBT6",'Medium retrofit'!$V$101,"")))&amp;IF(F34="Scenario1PBT7",'Medium retrofit'!$W$101,IF(F34="Scenario2PBT7",'Medium retrofit'!$X$101,IF(F34="Scenario3PBT7",'Medium retrofit'!$Y$101,"")))&amp;IF(F34="Scenario1PBT8",'Medium retrofit'!$Z$101,IF(F34="Scenario2PBT8",'Medium retrofit'!$AA$101,IF(F34="Scenario3PBT8",'Medium retrofit'!$AB$101,"")))&amp;IF(F34="Scenario1PBT9",'Medium retrofit'!$AC$101,IF(F34="Scenario2PBT9",'Medium retrofit'!$AD$101,IF(F34="Scenario3PBT9",'Medium retrofit'!$AE$101,"")))&amp;IF(F34="Scenario1PBT10",'Medium retrofit'!$AF$101,IF(F34="Scenario2PBT10",'Medium retrofit'!$AG$101,IF(F34="Scenario3PBT10",'Medium retrofit'!$AH$101,"")))&amp;IF(F34="Scenario1PBT11",'Medium retrofit'!$AI$101,IF(F34="Scenario2PBT11",'Medium retrofit'!$AJ$101,IF(F34="Scenario3PBT11",'Medium retrofit'!$AK$101,"")))&amp;IF(F34="Scenario1PBT12",'Medium retrofit'!$AL$101,IF(F34="Scenario2PBT12",'Medium retrofit'!$AM$101,IF(F34="Scenario3PBT12",'Medium retrofit'!$AN$101,"")))&amp;IF(F34="Scenario1PBT13",'Medium retrofit'!$AO$101,IF(F34="Scenario2PBT13",'Medium retrofit'!$AP$101,IF(F34="Scenario3PBT13",'Medium retrofit'!$AQ$101,"")))&amp;IF(F34="Scenario1PBT14",'Medium retrofit'!$AR$101,IF(F34="Scenario2PBT14",'Medium retrofit'!$AS$101,IF(F34="Scenario3PBT14",'Medium retrofit'!$AT$101,"")))&amp;IF(F34="Scenario1PBT15",'Medium retrofit'!$AU$101,IF(F34="Scenario2PBT15",'Medium retrofit'!$AV$101,IF(F34="Scenario3PBT15",'Medium retrofit'!$AW$101,"")))</f>
        <v/>
      </c>
      <c r="AB34" s="242">
        <f t="shared" si="21"/>
        <v>0</v>
      </c>
      <c r="AC34" s="247">
        <f>IFERROR('Projection_Base-case'!G34-G34,0)</f>
        <v>0</v>
      </c>
      <c r="AD34" s="123">
        <f t="shared" si="0"/>
        <v>0</v>
      </c>
      <c r="AE34" s="123">
        <f>IFERROR(100*AC34/'Projection_Base-case'!G34,0)</f>
        <v>0</v>
      </c>
      <c r="AF34" s="123">
        <f>IFERROR('Projection_Base-case'!I34-I34,0)</f>
        <v>0</v>
      </c>
      <c r="AG34" s="123">
        <f t="shared" si="1"/>
        <v>0</v>
      </c>
      <c r="AH34" s="123">
        <f>IFERROR(100*AF34/'Projection_Base-case'!I34,0)</f>
        <v>0</v>
      </c>
      <c r="AI34" s="123">
        <f>IFERROR('Projection_Base-case'!K34-K34,0)</f>
        <v>0</v>
      </c>
      <c r="AJ34" s="123">
        <f t="shared" si="2"/>
        <v>0</v>
      </c>
      <c r="AK34" s="123">
        <f>IFERROR(100*AI34/'Projection_Base-case'!K34,0)</f>
        <v>0</v>
      </c>
      <c r="AL34" s="123">
        <f>IFERROR(M34-'Projection_Base-case'!M34,0)</f>
        <v>0</v>
      </c>
      <c r="AM34" s="123">
        <f t="shared" si="3"/>
        <v>0</v>
      </c>
      <c r="AN34" s="179">
        <f>IFERROR(IF('Projection_Base-case'!N34&gt;0,100*AM34/'Projection_Base-case'!N34,100*AM34/N34),0)</f>
        <v>0</v>
      </c>
      <c r="AO34" s="245">
        <f>IFERROR('Projection_Base-case'!O34-O34,0)</f>
        <v>0</v>
      </c>
      <c r="AP34" s="123">
        <f t="shared" si="4"/>
        <v>0</v>
      </c>
      <c r="AQ34" s="123">
        <f>IFERROR(100*AO34/'Projection_Base-case'!O34,0)</f>
        <v>0</v>
      </c>
      <c r="AR34" s="123">
        <f>IFERROR('Projection_Base-case'!Q34-Q34,0)</f>
        <v>0</v>
      </c>
      <c r="AS34" s="123">
        <f t="shared" si="5"/>
        <v>0</v>
      </c>
      <c r="AT34" s="123">
        <f>IFERROR(100*AR34/'Projection_Base-case'!Q34,0)</f>
        <v>0</v>
      </c>
      <c r="AU34" s="123">
        <f>IFERROR('Projection_Base-case'!S34-S34,0)</f>
        <v>0</v>
      </c>
      <c r="AV34" s="123">
        <f t="shared" si="6"/>
        <v>0</v>
      </c>
      <c r="AW34" s="124">
        <f>IFERROR(100*AU34/'Projection_Base-case'!S34,0)</f>
        <v>0</v>
      </c>
      <c r="AX34" s="245">
        <f>IFERROR('Projection_Base-case'!U34-U34,0)</f>
        <v>0</v>
      </c>
      <c r="AY34" s="123">
        <f t="shared" si="7"/>
        <v>0</v>
      </c>
      <c r="AZ34" s="123">
        <f>IFERROR(100*AX34/'Projection_Base-case'!U34,0)</f>
        <v>0</v>
      </c>
      <c r="BA34" s="123">
        <f>IFERROR('Projection_Base-case'!W34-W34,0)</f>
        <v>0</v>
      </c>
      <c r="BB34" s="123">
        <f t="shared" si="8"/>
        <v>0</v>
      </c>
      <c r="BC34" s="123">
        <f>IFERROR(100*BA34/'Projection_Base-case'!W34,0)</f>
        <v>0</v>
      </c>
      <c r="BD34" s="123">
        <f>IFERROR('Projection_Base-case'!Y34-Y34,0)</f>
        <v>0</v>
      </c>
      <c r="BE34" s="123">
        <f t="shared" si="9"/>
        <v>0</v>
      </c>
      <c r="BF34" s="123">
        <f>IFERROR(100*BD34/'Projection_Base-case'!Y34,0)</f>
        <v>0</v>
      </c>
      <c r="BG34" s="178">
        <f t="shared" si="22"/>
        <v>0</v>
      </c>
      <c r="BH34" s="179">
        <f t="shared" si="23"/>
        <v>0</v>
      </c>
    </row>
    <row r="35" spans="1:60">
      <c r="A35" s="165">
        <v>30</v>
      </c>
      <c r="B35" s="239">
        <f>IF('Projection_Base-case'!B35&lt;&gt;"",'Projection_Base-case'!B35,0)</f>
        <v>0</v>
      </c>
      <c r="C35" s="239">
        <f>IF('Projection_Base-case'!C35&lt;&gt;"",'Projection_Base-case'!C35,0)</f>
        <v>0</v>
      </c>
      <c r="D35" s="239">
        <f>IF('Projection_Base-case'!D35&lt;&gt;"",'Projection_Base-case'!D35,0)</f>
        <v>0</v>
      </c>
      <c r="E35" s="164" t="str">
        <f>IF(AND('Résultats medium'!$AC$3="OUI",'Résultats medium'!E34&lt;&gt;""),'Résultats medium'!E34,IF(OR(D35="PBT1",D35="PBT4",D35="PBT5",D35="PBT6",D35="PBT7",D35="PBT8",D35="PBT10"),"Scenario1",IF(OR(D35="PBT3",D35="PBT9"),"Scenario3",IF(OR(D35="PBT2"),"Scenario2",""))))</f>
        <v/>
      </c>
      <c r="F35" s="240" t="str">
        <f t="shared" si="10"/>
        <v>0</v>
      </c>
      <c r="G35" s="241" t="str">
        <f>IF(F35="Scenario1PBT1",'Medium retrofit'!$E$6,IF(F35="Scenario2PBT1",'Medium retrofit'!$F$6,IF(F35="Scenario3PBT1",'Medium retrofit'!$G$6,"")))&amp;IF(F35="Scenario1PBT2",'Medium retrofit'!$H$6,IF(F35="Scenario2PBT2",'Medium retrofit'!$I$6,IF(F35="Scenario3PBT2",'Medium retrofit'!$J$6,"")))&amp;IF(F35="Scenario1PBT3",'Medium retrofit'!$K$6,IF(F35="Scenario2PBT3",'Medium retrofit'!$L$6,IF(F35="Scenario3PBT3",'Medium retrofit'!$M$6,"")))&amp;IF(F35="Scenario1PBT4",'Medium retrofit'!$N$6,IF(F35="Scenario2PBT4",'Medium retrofit'!$O$6,IF(F35="Scenario3PBT4",'Medium retrofit'!$P$6,"")))&amp;IF(F35="Scenario1PBT5",'Medium retrofit'!$Q$6,IF(F35="Scenario2PBT5",'Medium retrofit'!$R$6,IF(F35="Scenario3PBT5",'Medium retrofit'!$S$6,"")))&amp;IF(F35="Scenario1PBT6",'Medium retrofit'!$T$6,IF(F35="Scenario2PBT6",'Medium retrofit'!$U$6,IF(F35="Scenario3PBT6",'Medium retrofit'!$V$6,"")))&amp;IF(F35="Scenario1PBT7",'Medium retrofit'!$W$6,IF(F35="Scenario2PBT7",'Medium retrofit'!$X$6,IF(F35="Scenario3PBT7",'Medium retrofit'!$Y$6,"")))&amp;IF(F35="Scenario1PBT8",'Medium retrofit'!$Z$6,IF(F35="Scenario2PBT8",'Medium retrofit'!$AA$6,IF(F35="Scenario3PBT8",'Medium retrofit'!$AB$6,"")))&amp;IF(F35="Scenario1PBT9",'Medium retrofit'!$AC$6,IF(F35="Scenario2PBT9",'Medium retrofit'!$AD$6,IF(F35="Scenario3PBT9",'Medium retrofit'!$AE$6,"")))&amp;IF(F35="Scenario1PBT10",'Medium retrofit'!$AF$6,IF(F35="Scenario2PBT10",'Medium retrofit'!$AG$6,IF(F35="Scenario3PBT10",'Medium retrofit'!$AH$6,"")))&amp;IF(F35="Scenario1PBT11",'Medium retrofit'!$AI$6,IF(F35="Scenario2PBT11",'Medium retrofit'!$AJ$6,IF(F35="Scenario3PBT11",'Medium retrofit'!$AK$6,"")))&amp;IF(F35="Scenario1PBT12",'Medium retrofit'!$AL$6,IF(F35="Scenario2PBT12",'Medium retrofit'!$AM$6,IF(F35="Scenario3PBT12",'Medium retrofit'!$AN$6,"")))&amp;IF(F35="Scenario1PBT13",'Medium retrofit'!$AO$6,IF(F35="Scenario2PBT13",'Medium retrofit'!$AP$6,IF(F35="Scenario3PBT13",'Medium retrofit'!$AQ$6,"")))&amp;IF(F35="Scenario1PBT14",'Medium retrofit'!$AR$6,IF(F35="Scenario2PBT14",'Medium retrofit'!$AS$6,IF(F35="Scenario3PBT14",'Medium retrofit'!$AT$6,"")))&amp;IF(F35="Scenario1PBT15",'Medium retrofit'!$AU$6,IF(F35="Scenario2PBT15",'Medium retrofit'!$AV$6,IF(F35="Scenario3PBT15",'Medium retrofit'!$AW$6,"")))</f>
        <v/>
      </c>
      <c r="H35" s="123">
        <f t="shared" si="11"/>
        <v>0</v>
      </c>
      <c r="I35" s="239" t="str">
        <f>IF(F35="Scenario1PBT1",'Medium retrofit'!$E$16,IF(F35="Scenario2PBT1",'Medium retrofit'!$F$16,IF(F35="Scenario3PBT1",'Medium retrofit'!$G$16,"")))&amp;IF(F35="Scenario1PBT2",'Medium retrofit'!$H$16,IF(F35="Scenario2PBT2",'Medium retrofit'!$I$16,IF(F35="Scenario3PBT2",'Medium retrofit'!$J$16,"")))&amp;IF(F35="Scenario1PBT3",'Medium retrofit'!$K$16,IF(F35="Scenario2PBT3",'Medium retrofit'!$L$16,IF(F35="Scenario3PBT3",'Medium retrofit'!$M$16,"")))&amp;IF(F35="Scenario1PBT4",'Medium retrofit'!$N$16,IF(F35="Scenario2PBT4",'Medium retrofit'!$O$16,IF(F35="Scenario3PBT4",'Medium retrofit'!$P$16,"")))&amp;IF(F35="Scenario1PBT5",'Medium retrofit'!$Q$16,IF(F35="Scenario2PBT5",'Medium retrofit'!$R$16,IF(F35="Scenario3PBT5",'Medium retrofit'!$S$16,"")))&amp;IF(F35="Scenario1PBT6",'Medium retrofit'!$T$16,IF(F35="Scenario2PBT6",'Medium retrofit'!$U$16,IF(F35="Scenario3PBT6",'Medium retrofit'!$V$16,"")))&amp;IF(F35="Scenario1PBT7",'Medium retrofit'!$W$16,IF(F35="Scenario2PBT7",'Medium retrofit'!$X$16,IF(F35="Scenario3PBT7",'Medium retrofit'!$Y$16,"")))&amp;IF(F35="Scenario1PBT8",'Medium retrofit'!$Z$16,IF(F35="Scenario2PBT8",'Medium retrofit'!$AA$16,IF(F35="Scenario3PBT8",'Medium retrofit'!$AB$16,"")))&amp;IF(F35="Scenario1PBT9",'Medium retrofit'!$AC$16,IF(F35="Scenario2PBT9",'Medium retrofit'!$AD$16,IF(F35="Scenario3PBT9",'Medium retrofit'!$AE$16,"")))&amp;IF(F35="Scenario1PBT10",'Medium retrofit'!$AF$16,IF(F35="Scenario2PBT10",'Medium retrofit'!$AG$16,IF(F35="Scenario3PBT10",'Medium retrofit'!$AH$16,"")))&amp;IF(F35="Scenario1PBT11",'Medium retrofit'!$AI$16,IF(F35="Scenario2PBT11",'Medium retrofit'!$AJ$16,IF(F35="Scenario3PBT11",'Medium retrofit'!$AK$16,"")))&amp;IF(F35="Scenario1PBT12",'Medium retrofit'!$AL$16,IF(F35="Scenario2PBT12",'Medium retrofit'!$AM$16,IF(F35="Scenario3PBT12",'Medium retrofit'!$AN$16,"")))&amp;IF(F35="Scenario1PBT13",'Medium retrofit'!$AO$16,IF(F35="Scenario2PBT13",'Medium retrofit'!$AP$16,IF(F35="Scenario3PBT13",'Medium retrofit'!$AQ$16,"")))&amp;IF(F35="Scenario1PBT14",'Medium retrofit'!$AR$16,IF(F35="Scenario2PBT14",'Medium retrofit'!$AS$16,IF(F35="Scenario3PBT14",'Medium retrofit'!$AT$16,"")))&amp;IF(F35="Scenario1PBT15",'Medium retrofit'!$AU$16,IF(F35="Scenario2PBT15",'Medium retrofit'!$AV$16,IF(F35="Scenario3PBT15",'Medium retrofit'!$AW$16,"")))</f>
        <v/>
      </c>
      <c r="J35" s="123">
        <f t="shared" si="12"/>
        <v>0</v>
      </c>
      <c r="K35" s="123" t="str">
        <f>IF(F35="Scenario1PBT1",'Medium retrofit'!$E$18,IF(F35="Scenario2PBT1",'Medium retrofit'!$F$18,IF(F35="Scenario3PBT1",'Medium retrofit'!$G$18,"")))&amp;IF(F35="Scenario1PBT2",'Medium retrofit'!$H$18,IF(F35="Scenario2PBT2",'Medium retrofit'!$I$18,IF(F35="Scenario3PBT2",'Medium retrofit'!$J$18,"")))&amp;IF(F35="Scenario1PBT3",'Medium retrofit'!$K$18,IF(F35="Scenario2PBT3",'Medium retrofit'!$L$18,IF(F35="Scenario3PBT3",'Medium retrofit'!$M$18,"")))&amp;IF(F35="Scenario1PBT4",'Medium retrofit'!$N$18,IF(F35="Scenario2PBT4",'Medium retrofit'!$O$18,IF(F35="Scenario3PBT4",'Medium retrofit'!$P$18,"")))&amp;IF(F35="Scenario1PBT5",'Medium retrofit'!$Q$18,IF(F35="Scenario2PBT5",'Medium retrofit'!$R$18,IF(F35="Scenario3PBT5",'Medium retrofit'!$S$18,"")))&amp;IF(F35="Scenario1PBT6",'Medium retrofit'!$T$18,IF(F35="Scenario2PBT6",'Medium retrofit'!$U$18,IF(F35="Scenario3PBT6",'Medium retrofit'!$V$18,"")))&amp;IF(F35="Scenario1PBT7",'Medium retrofit'!$W$18,IF(F35="Scenario2PBT7",'Medium retrofit'!$X$18,IF(F35="Scenario3PBT7",'Medium retrofit'!$Y$18,"")))&amp;IF(F35="Scenario1PBT8",'Medium retrofit'!$Z$18,IF(F35="Scenario2PBT8",'Medium retrofit'!$AA$18,IF(F35="Scenario3PBT8",'Medium retrofit'!$AB$18,"")))&amp;IF(F35="Scenario1PBT9",'Medium retrofit'!$AC$18,IF(F35="Scenario2PBT9",'Medium retrofit'!$AD$18,IF(F35="Scenario3PBT9",'Medium retrofit'!$AE$18,"")))&amp;IF(F35="Scenario1PBT10",'Medium retrofit'!$AF$18,IF(F35="Scenario2PBT10",'Medium retrofit'!$AG$18,IF(F35="Scenario3PBT10",'Medium retrofit'!$AH$18,"")))&amp;IF(F35="Scenario1PBT11",'Medium retrofit'!$AI$18,IF(F35="Scenario2PBT11",'Medium retrofit'!$AJ$18,IF(F35="Scenario3PBT11",'Medium retrofit'!$AK$18,"")))&amp;IF(F35="Scenario1PBT12",'Medium retrofit'!$AL$18,IF(F35="Scenario2PBT12",'Medium retrofit'!$AM$18,IF(F35="Scenario3PBT12",'Medium retrofit'!$AN$18,"")))&amp;IF(F35="Scenario1PBT13",'Medium retrofit'!$AO$18,IF(F35="Scenario2PBT13",'Medium retrofit'!$AP$18,IF(F35="Scenario3PBT13",'Medium retrofit'!$AQ$18,"")))&amp;IF(F35="Scenario1PBT14",'Medium retrofit'!$AR$18,IF(F35="Scenario2PBT14",'Medium retrofit'!$AS$18,IF(F35="Scenario3PBT14",'Medium retrofit'!$AT$18,"")))&amp;IF(F35="Scenario1PBT15",'Medium retrofit'!$AU$18,IF(F35="Scenario2PBT15",'Medium retrofit'!$AV$18,IF(F35="Scenario3PBT15",'Medium retrofit'!$AW$18,"")))</f>
        <v/>
      </c>
      <c r="L35" s="123">
        <f t="shared" si="13"/>
        <v>0</v>
      </c>
      <c r="M35" s="123" t="str">
        <f>IF(F35="Scenario1PBT1",'Medium retrofit'!$E$20,IF(F35="Scenario2PBT1",'Medium retrofit'!$F$20,IF(F35="Scenario3PBT1",'Medium retrofit'!$G$20,"")))&amp;IF(F35="Scenario1PBT2",'Medium retrofit'!$H$20,IF(F35="Scenario2PBT2",'Medium retrofit'!$I$20,IF(F35="Scenario3PBT2",'Medium retrofit'!$J$20,"")))&amp;IF(F35="Scenario1PBT3",'Medium retrofit'!$K$20,IF(F35="Scenario2PBT3",'Medium retrofit'!$L$20,IF(F35="Scenario3PBT3",'Medium retrofit'!$M$20,"")))&amp;IF(F35="Scenario1PBT4",'Medium retrofit'!$N$20,IF(F35="Scenario2PBT4",'Medium retrofit'!$O$20,IF(F35="Scenario3PBT4",'Medium retrofit'!$P$20,"")))&amp;IF(F35="Scenario1PBT5",'Medium retrofit'!$Q$20,IF(F35="Scenario2PBT5",'Medium retrofit'!$R$20,IF(F35="Scenario3PBT5",'Medium retrofit'!$S$20,"")))&amp;IF(F35="Scenario1PBT6",'Medium retrofit'!$T$20,IF(F35="Scenario2PBT6",'Medium retrofit'!$U$20,IF(F35="Scenario3PBT6",'Medium retrofit'!$V$20,"")))&amp;IF(F35="Scenario1PBT7",'Medium retrofit'!$W$20,IF(F35="Scenario2PBT7",'Medium retrofit'!$X$20,IF(F35="Scenario3PBT7",'Medium retrofit'!$Y$20,"")))&amp;IF(F35="Scenario1PBT8",'Medium retrofit'!$Z$20,IF(F35="Scenario2PBT8",'Medium retrofit'!$AA$20,IF(F35="Scenario3PBT8",'Medium retrofit'!$AB$20,"")))&amp;IF(F35="Scenario1PBT9",'Medium retrofit'!$AC$20,IF(F35="Scenario2PBT9",'Medium retrofit'!$AD$20,IF(F35="Scenario3PBT9",'Medium retrofit'!$AE$20,"")))&amp;IF(F35="Scenario1PBT10",'Medium retrofit'!$AF$20,IF(F35="Scenario2PBT10",'Medium retrofit'!$AG$20,IF(F35="Scenario3PBT10",'Medium retrofit'!$AH$20,"")))&amp;IF(F35="Scenario1PBT11",'Medium retrofit'!$AI$20,IF(F35="Scenario2PBT11",'Medium retrofit'!$AJ$20,IF(F35="Scenario3PBT11",'Medium retrofit'!$AK$20,"")))&amp;IF(F35="Scenario1PBT12",'Medium retrofit'!$AL$20,IF(F35="Scenario2PBT12",'Medium retrofit'!$AM$20,IF(F35="Scenario3PBT12",'Medium retrofit'!$AN$20,"")))&amp;IF(F35="Scenario1PBT13",'Medium retrofit'!$AO$20,IF(F35="Scenario2PBT13",'Medium retrofit'!$AP$20,IF(F35="Scenario3PBT13",'Medium retrofit'!$AQ$20,"")))&amp;IF(F35="Scenario1PBT14",'Medium retrofit'!$AR$20,IF(F35="Scenario2PBT14",'Medium retrofit'!$AS$20,IF(F35="Scenario3PBT14",'Medium retrofit'!$AT$20,"")))&amp;IF(F35="Scenario1PBT15",'Medium retrofit'!$AU$20,IF(F35="Scenario2PBT15",'Medium retrofit'!$AV$20,IF(F35="Scenario3PBT15",'Medium retrofit'!$AW$20,"")))</f>
        <v/>
      </c>
      <c r="N35" s="124">
        <f t="shared" si="14"/>
        <v>0</v>
      </c>
      <c r="O35" s="245" t="str">
        <f>IF(F35="Scenario1PBT1",'Medium retrofit'!$E$23,IF(F35="Scenario2PBT1",'Medium retrofit'!$F$23,IF(F35="Scenario3PBT1",'Medium retrofit'!$G$23,"")))&amp;IF(F35="Scenario1PBT2",'Medium retrofit'!$H$23,IF(F35="Scenario2PBT2",'Medium retrofit'!$I$23,IF(F35="Scenario3PBT2",'Medium retrofit'!$J$23,"")))&amp;IF(F35="Scenario1PBT3",'Medium retrofit'!$K$23,IF(F35="Scenario2PBT3",'Medium retrofit'!$L$23,IF(F35="Scenario3PBT3",'Medium retrofit'!$M$23,"")))&amp;IF(F35="Scenario1PBT4",'Medium retrofit'!$N$23,IF(F35="Scenario2PBT4",'Medium retrofit'!$O$23,IF(F35="Scenario3PBT4",'Medium retrofit'!$P$23,"")))&amp;IF(F35="Scenario1PBT5",'Medium retrofit'!$Q$23,IF(F35="Scenario2PBT5",'Medium retrofit'!$R$23,IF(F35="Scenario3PBT5",'Medium retrofit'!$S$23,"")))&amp;IF(F35="Scenario1PBT6",'Medium retrofit'!$T$23,IF(F35="Scenario2PBT6",'Medium retrofit'!$U$23,IF(F35="Scenario3PBT6",'Medium retrofit'!$V$23,"")))&amp;IF(F35="Scenario1PBT7",'Medium retrofit'!$W$23,IF(F35="Scenario2PBT7",'Medium retrofit'!$X$23,IF(F35="Scenario3PBT7",'Medium retrofit'!$Y$23,"")))&amp;IF(F35="Scenario1PBT8",'Medium retrofit'!$Z$23,IF(F35="Scenario2PBT8",'Medium retrofit'!$AA$23,IF(F35="Scenario3PBT8",'Medium retrofit'!$AB$23,"")))&amp;IF(F35="Scenario1PBT9",'Medium retrofit'!$AC$23,IF(F35="Scenario2PBT9",'Medium retrofit'!$AD$23,IF(F35="Scenario3PBT9",'Medium retrofit'!$AE$23,"")))&amp;IF(F35="Scenario1PBT10",'Medium retrofit'!$AF$23,IF(F35="Scenario2PBT10",'Medium retrofit'!$AG$23,IF(F35="Scenario3PBT10",'Medium retrofit'!$AH$23,"")))&amp;IF(F35="Scenario1PBT11",'Medium retrofit'!$AI$23,IF(F35="Scenario2PBT11",'Medium retrofit'!$AJ$23,IF(F35="Scenario3PBT11",'Medium retrofit'!$AK$23,"")))&amp;IF(F35="Scenario1PBT12",'Medium retrofit'!$AL$23,IF(F35="Scenario2PBT12",'Medium retrofit'!$AM$23,IF(F35="Scenario3PBT12",'Medium retrofit'!$AN$23,"")))&amp;IF(F35="Scenario1PBT13",'Medium retrofit'!$AO$23,IF(F35="Scenario2PBT13",'Medium retrofit'!$AP$23,IF(F35="Scenario3PBT13",'Medium retrofit'!$AQ$23,"")))&amp;IF(F35="Scenario1PBT14",'Medium retrofit'!$AR$23,IF(F35="Scenario2PBT14",'Medium retrofit'!$AS$23,IF(F35="Scenario3PBT14",'Medium retrofit'!$AT$23,"")))&amp;IF(F35="Scenario1PBT15",'Medium retrofit'!$AU$23,IF(F35="Scenario2PBT15",'Medium retrofit'!$AV$23,IF(F35="Scenario3PBT15",'Medium retrofit'!$AW$23,"")))</f>
        <v/>
      </c>
      <c r="P35" s="123">
        <f t="shared" si="15"/>
        <v>0</v>
      </c>
      <c r="Q35" s="123" t="str">
        <f>IF(F35="Scenario1PBT1",'Medium retrofit'!$E$25,IF(F35="Scenario2PBT1",'Medium retrofit'!$F$25,IF(F35="Scenario3PBT1",'Medium retrofit'!$G$25,"")))&amp;IF(F35="Scenario1PBT2",'Medium retrofit'!$H$25,IF(F35="Scenario2PBT2",'Medium retrofit'!$I$25,IF(F35="Scenario3PBT2",'Medium retrofit'!$J$25,"")))&amp;IF(F35="Scenario1PBT3",'Medium retrofit'!$K$25,IF(F35="Scenario2PBT3",'Medium retrofit'!$L$25,IF(F35="Scenario3PBT3",'Medium retrofit'!$M$25,"")))&amp;IF(F35="Scenario1PBT4",'Medium retrofit'!$N$25,IF(F35="Scenario2PBT4",'Medium retrofit'!$O$25,IF(F35="Scenario3PBT4",'Medium retrofit'!$P$25,"")))&amp;IF(F35="Scenario1PBT5",'Medium retrofit'!$Q$25,IF(F35="Scenario2PBT5",'Medium retrofit'!$R$25,IF(F35="Scenario3PBT5",'Medium retrofit'!$S$25,"")))&amp;IF(F35="Scenario1PBT6",'Medium retrofit'!$T$25,IF(F35="Scenario2PBT6",'Medium retrofit'!$U$25,IF(F35="Scenario3PBT6",'Medium retrofit'!$V$25,"")))&amp;IF(F35="Scenario1PBT7",'Medium retrofit'!$W$25,IF(F35="Scenario2PBT7",'Medium retrofit'!$X$25,IF(F35="Scenario3PBT7",'Medium retrofit'!$Y$25,"")))&amp;IF(F35="Scenario1PBT8",'Medium retrofit'!$Z$25,IF(F35="Scenario2PBT8",'Medium retrofit'!$AA$25,IF(F35="Scenario3PBT8",'Medium retrofit'!$AB$25,"")))&amp;IF(F35="Scenario1PBT9",'Medium retrofit'!$AC$25,IF(F35="Scenario2PBT9",'Medium retrofit'!$AD$25,IF(F35="Scenario3PBT9",'Medium retrofit'!$AE$25,"")))&amp;IF(F35="Scenario1PBT10",'Medium retrofit'!$AF$25,IF(F35="Scenario2PBT10",'Medium retrofit'!$AG$25,IF(F35="Scenario3PBT10",'Medium retrofit'!$AH$25,"")))&amp;IF(F35="Scenario1PBT11",'Medium retrofit'!$AI$25,IF(F35="Scenario2PBT11",'Medium retrofit'!$AJ$25,IF(F35="Scenario3PBT11",'Medium retrofit'!$AK$25,"")))&amp;IF(F35="Scenario1PBT12",'Medium retrofit'!$AL$25,IF(F35="Scenario2PBT12",'Medium retrofit'!$AM$25,IF(F35="Scenario3PBT12",'Medium retrofit'!$AN$25,"")))&amp;IF(F35="Scenario1PBT13",'Medium retrofit'!$AO$25,IF(F35="Scenario2PBT13",'Medium retrofit'!$AP$25,IF(F35="Scenario3PBT13",'Medium retrofit'!$AQ$25,"")))&amp;IF(F35="Scenario1PBT14",'Medium retrofit'!$AR$25,IF(F35="Scenario2PBT14",'Medium retrofit'!$AS$25,IF(F35="Scenario3PBT14",'Medium retrofit'!$AT$25,"")))&amp;IF(F35="Scenario1PBT15",'Medium retrofit'!$AU$25,IF(F35="Scenario2PBT15",'Medium retrofit'!$AV$25,IF(F35="Scenario3PBT15",'Medium retrofit'!$AW$25,"")))</f>
        <v/>
      </c>
      <c r="R35" s="123">
        <f t="shared" si="16"/>
        <v>0</v>
      </c>
      <c r="S35" s="123" t="str">
        <f>IF(F35="Scenario1PBT1",'Medium retrofit'!$E$27,IF(F35="Scenario2PBT1",'Medium retrofit'!$F$27,IF(F35="Scenario3PBT1",'Medium retrofit'!$G$27,"")))&amp;IF(F35="Scenario1PBT2",'Medium retrofit'!$H$27,IF(F35="Scenario2PBT2",'Medium retrofit'!$I$27,IF(F35="Scenario3PBT2",'Medium retrofit'!$J$27,"")))&amp;IF(F35="Scenario1PBT3",'Medium retrofit'!$K$27,IF(F35="Scenario2PBT3",'Medium retrofit'!$L$27,IF(F35="Scenario3PBT3",'Medium retrofit'!$M$27,"")))&amp;IF(F35="Scenario1PBT4",'Medium retrofit'!$N$27,IF(F35="Scenario2PBT4",'Medium retrofit'!$O$27,IF(F35="Scenario3PBT4",'Medium retrofit'!$P$27,"")))&amp;IF(F35="Scenario1PBT5",'Medium retrofit'!$Q$27,IF(F35="Scenario2PBT5",'Medium retrofit'!$R$27,IF(F35="Scenario3PBT5",'Medium retrofit'!$S$27,"")))&amp;IF(F35="Scenario1PBT6",'Medium retrofit'!$T$27,IF(F35="Scenario2PBT6",'Medium retrofit'!$U$27,IF(F35="Scenario3PBT6",'Medium retrofit'!$V$27,"")))&amp;IF(F35="Scenario1PBT7",'Medium retrofit'!$W$27,IF(F35="Scenario2PBT7",'Medium retrofit'!$X$27,IF(F35="Scenario3PBT7",'Medium retrofit'!$Y$27,"")))&amp;IF(F35="Scenario1PBT8",'Medium retrofit'!$Z$27,IF(F35="Scenario2PBT8",'Medium retrofit'!$AA$27,IF(F35="Scenario3PBT8",'Medium retrofit'!$AB$27,"")))&amp;IF(F35="Scenario1PBT9",'Medium retrofit'!$AC$27,IF(F35="Scenario2PBT9",'Medium retrofit'!$AD$27,IF(F35="Scenario3PBT9",'Medium retrofit'!$AE$27,"")))&amp;IF(F35="Scenario1PBT10",'Medium retrofit'!$AF$27,IF(F35="Scenario2PBT10",'Medium retrofit'!$AG$27,IF(F35="Scenario3PBT10",'Medium retrofit'!$AH$27,"")))&amp;IF(F35="Scenario1PBT11",'Medium retrofit'!$AI$27,IF(F35="Scenario2PBT11",'Medium retrofit'!$AJ$27,IF(F35="Scenario3PBT11",'Medium retrofit'!$AK$27,"")))&amp;IF(F35="Scenario1PBT12",'Medium retrofit'!$AL$27,IF(F35="Scenario2PBT12",'Medium retrofit'!$AM$27,IF(F35="Scenario3PBT12",'Medium retrofit'!$AN$27,"")))&amp;IF(F35="Scenario1PBT13",'Medium retrofit'!$AO$27,IF(F35="Scenario2PBT13",'Medium retrofit'!$AP$27,IF(F35="Scenario3PBT13",'Medium retrofit'!$AQ$27,"")))&amp;IF(F35="Scenario1PBT14",'Medium retrofit'!$AR$27,IF(F35="Scenario2PBT14",'Medium retrofit'!$AS$27,IF(F35="Scenario3PBT14",'Medium retrofit'!$AT$27,"")))&amp;IF(F35="Scenario1PBT15",'Medium retrofit'!$AU$27,IF(F35="Scenario2PBT15",'Medium retrofit'!$AV$27,IF(F35="Scenario3PBT15",'Medium retrofit'!$AW$27,"")))</f>
        <v/>
      </c>
      <c r="T35" s="246">
        <f t="shared" si="17"/>
        <v>0</v>
      </c>
      <c r="U35" s="245" t="str">
        <f>IF(F35="Scenario1PBT1",'Medium retrofit'!$E$38,IF(F35="Scenario2PBT1",'Medium retrofit'!$F$38,IF(F35="Scenario3PBT1",'Medium retrofit'!$G$38,"")))&amp;IF(F35="Scenario1PBT2",'Medium retrofit'!$H$38,IF(F35="Scenario2PBT2",'Medium retrofit'!$I$38,IF(F35="Scenario3PBT2",'Medium retrofit'!$J$38,"")))&amp;IF(F35="Scenario1PBT3",'Medium retrofit'!$K$38,IF(F35="Scenario2PBT3",'Medium retrofit'!$L$38,IF(F35="Scenario3PBT3",'Medium retrofit'!$M$38,"")))&amp;IF(F35="Scenario1PBT4",'Medium retrofit'!$N$38,IF(F35="Scenario2PBT4",'Medium retrofit'!$O$38,IF(F35="Scenario3PBT4",'Medium retrofit'!$P$38,"")))&amp;IF(F35="Scenario1PBT5",'Medium retrofit'!$Q$38,IF(F35="Scenario2PBT5",'Medium retrofit'!$R$38,IF(F35="Scenario3PBT5",'Medium retrofit'!$S$38,"")))&amp;IF(F35="Scenario1PBT6",'Medium retrofit'!$T$38,IF(F35="Scenario2PBT6",'Medium retrofit'!$U$38,IF(F35="Scenario3PBT6",'Medium retrofit'!$V$38,"")))&amp;IF(F35="Scenario1PBT7",'Medium retrofit'!$W$38,IF(F35="Scenario2PBT7",'Medium retrofit'!$X$38,IF(F35="Scenario3PBT7",'Medium retrofit'!$Y$38,"")))&amp;IF(F35="Scenario1PBT8",'Medium retrofit'!$Z$38,IF(F35="Scenario2PBT8",'Medium retrofit'!$AA$38,IF(F35="Scenario3PBT8",'Medium retrofit'!$AB$38,"")))&amp;IF(F35="Scenario1PBT9",'Medium retrofit'!$AC$38,IF(F35="Scenario2PBT9",'Medium retrofit'!$AD$38,IF(F35="Scenario3PBT9",'Medium retrofit'!$AE$38,"")))&amp;IF(F35="Scenario1PBT10",'Medium retrofit'!$AF$38,IF(F35="Scenario2PBT10",'Medium retrofit'!$AG$38,IF(F35="Scenario3PBT10",'Medium retrofit'!$AH$38,"")))&amp;IF(F35="Scenario1PBT11",'Medium retrofit'!$AI$38,IF(F35="Scenario2PBT11",'Medium retrofit'!$AJ$38,IF(F35="Scenario3PBT11",'Medium retrofit'!$AK$38,"")))&amp;IF(F35="Scenario1PBT12",'Medium retrofit'!$AL$38,IF(F35="Scenario2PBT12",'Medium retrofit'!$AM$38,IF(F35="Scenario3PBT12",'Medium retrofit'!$AN$38,"")))&amp;IF(F35="Scenario1PBT13",'Medium retrofit'!$AO$38,IF(F35="Scenario2PBT13",'Medium retrofit'!$AP$38,IF(F35="Scenario3PBT13",'Medium retrofit'!$AQ$38,"")))&amp;IF(F35="Scenario1PBT14",'Medium retrofit'!$AR$38,IF(F35="Scenario2PBT14",'Medium retrofit'!$AS$38,IF(F35="Scenario3PBT14",'Medium retrofit'!$AT$38,"")))&amp;IF(F35="Scenario1PBT15",'Medium retrofit'!$AU$38,IF(F35="Scenario2PBT15",'Medium retrofit'!$AV$38,IF(F35="Scenario3PBT15",'Medium retrofit'!$AW$38,"")))</f>
        <v/>
      </c>
      <c r="V35" s="123">
        <f t="shared" si="18"/>
        <v>0</v>
      </c>
      <c r="W35" s="123" t="str">
        <f>IF(F35="Scenario1PBT1",'Medium retrofit'!$E$40,IF(F35="Scenario2PBT1",'Medium retrofit'!$F$40,IF(F35="Scenario3PBT1",'Medium retrofit'!$G$40,"")))&amp;IF(F35="Scenario1PBT2",'Medium retrofit'!$H$40,IF(F35="Scenario2PBT2",'Medium retrofit'!$I$40,IF(F35="Scenario3PBT2",'Medium retrofit'!$J$40,"")))&amp;IF(F35="Scenario1PBT3",'Medium retrofit'!$K$40,IF(F35="Scenario2PBT3",'Medium retrofit'!$L$40,IF(F35="Scenario3PBT3",'Medium retrofit'!$M$40,"")))&amp;IF(F35="Scenario1PBT4",'Medium retrofit'!$N$40,IF(F35="Scenario2PBT4",'Medium retrofit'!$O$40,IF(F35="Scenario3PBT4",'Medium retrofit'!$P$40,"")))&amp;IF(F35="Scenario1PBT5",'Medium retrofit'!$Q$40,IF(F35="Scenario2PBT5",'Medium retrofit'!$R$40,IF(F35="Scenario3PBT5",'Medium retrofit'!$S$40,"")))&amp;IF(F35="Scenario1PBT6",'Medium retrofit'!$T$40,IF(F35="Scenario2PBT6",'Medium retrofit'!$U$40,IF(F35="Scenario3PBT6",'Medium retrofit'!$V$40,"")))&amp;IF(F35="Scenario1PBT7",'Medium retrofit'!$W$40,IF(F35="Scenario2PBT7",'Medium retrofit'!$X$40,IF(F35="Scenario3PBT7",'Medium retrofit'!$Y$40,"")))&amp;IF(F35="Scenario1PBT8",'Medium retrofit'!$Z$40,IF(F35="Scenario2PBT8",'Medium retrofit'!$AA$40,IF(F35="Scenario3PBT8",'Medium retrofit'!$AB$40,"")))&amp;IF(F35="Scenario1PBT9",'Medium retrofit'!$AC$40,IF(F35="Scenario2PBT9",'Medium retrofit'!$AD$40,IF(F35="Scenario3PBT9",'Medium retrofit'!$AE$40,"")))&amp;IF(F35="Scenario1PBT10",'Medium retrofit'!$AF$40,IF(F35="Scenario2PBT10",'Medium retrofit'!$AG$40,IF(F35="Scenario3PBT10",'Medium retrofit'!$AH$40,"")))&amp;IF(F35="Scenario1PBT11",'Medium retrofit'!$AI$40,IF(F35="Scenario2PBT11",'Medium retrofit'!$AJ$40,IF(F35="Scenario3PBT11",'Medium retrofit'!$AK$40,"")))&amp;IF(F35="Scenario1PBT12",'Medium retrofit'!$AL$40,IF(F35="Scenario2PBT12",'Medium retrofit'!$AM$40,IF(F35="Scenario3PBT12",'Medium retrofit'!$AN$40,"")))&amp;IF(F35="Scenario1PBT13",'Medium retrofit'!$AO$40,IF(F35="Scenario2PBT13",'Medium retrofit'!$AP$40,IF(F35="Scenario3PBT13",'Medium retrofit'!$AQ$40,"")))&amp;IF(F35="Scenario1PBT14",'Medium retrofit'!$AR$40,IF(F35="Scenario2PBT14",'Medium retrofit'!$AS$40,IF(F35="Scenario3PBT14",'Medium retrofit'!$AT$40,"")))&amp;IF(F35="Scenario1PBT15",'Medium retrofit'!$AU$40,IF(F35="Scenario2PBT15",'Medium retrofit'!$AV$40,IF(F35="Scenario3PBT15",'Medium retrofit'!$AW$40,"")))</f>
        <v/>
      </c>
      <c r="X35" s="123">
        <f t="shared" si="19"/>
        <v>0</v>
      </c>
      <c r="Y35" s="123" t="str">
        <f>IF(F35="Scenario1PBT1",'Medium retrofit'!$E$42,IF(F35="Scenario2PBT1",'Medium retrofit'!$F$42,IF(F35="Scenario3PBT1",'Medium retrofit'!$G$42,"")))&amp;IF(F35="Scenario1PBT2",'Medium retrofit'!$H$42,IF(F35="Scenario2PBT2",'Medium retrofit'!$I$42,IF(F35="Scenario3PBT2",'Medium retrofit'!$J$42,"")))&amp;IF(F35="Scenario1PBT3",'Medium retrofit'!$K$42,IF(F35="Scenario2PBT3",'Medium retrofit'!$L$42,IF(F35="Scenario3PBT3",'Medium retrofit'!$M$42,"")))&amp;IF(F35="Scenario1PBT4",'Medium retrofit'!$N$42,IF(F35="Scenario2PBT4",'Medium retrofit'!$O$42,IF(F35="Scenario3PBT4",'Medium retrofit'!$P$42,"")))&amp;IF(F35="Scenario1PBT5",'Medium retrofit'!$Q$42,IF(F35="Scenario2PBT5",'Medium retrofit'!$R$42,IF(F35="Scenario3PBT5",'Medium retrofit'!$S$42,"")))&amp;IF(F35="Scenario1PBT6",'Medium retrofit'!$T$42,IF(F35="Scenario2PBT6",'Medium retrofit'!$U$42,IF(F35="Scenario3PBT6",'Medium retrofit'!$V$42,"")))&amp;IF(F35="Scenario1PBT7",'Medium retrofit'!$W$42,IF(F35="Scenario2PBT7",'Medium retrofit'!$X$42,IF(F35="Scenario3PBT7",'Medium retrofit'!$Y$42,"")))&amp;IF(F35="Scenario1PBT8",'Medium retrofit'!$Z$42,IF(F35="Scenario2PBT8",'Medium retrofit'!$AA$42,IF(F35="Scenario3PBT8",'Medium retrofit'!$AB$42,"")))&amp;IF(F35="Scenario1PBT9",'Medium retrofit'!$AC$42,IF(F35="Scenario2PBT9",'Medium retrofit'!$AD$42,IF(F35="Scenario3PBT9",'Medium retrofit'!$AE$42,"")))&amp;IF(F35="Scenario1PBT10",'Medium retrofit'!$AF$42,IF(F35="Scenario2PBT10",'Medium retrofit'!$AG$42,IF(F35="Scenario3PBT10",'Medium retrofit'!$AH$42,"")))&amp;IF(F35="Scenario1PBT11",'Medium retrofit'!$AI$42,IF(F35="Scenario2PBT11",'Medium retrofit'!$AJ$42,IF(F35="Scenario3PBT11",'Medium retrofit'!$AK$42,"")))&amp;IF(F35="Scenario1PBT12",'Medium retrofit'!$AL$42,IF(F35="Scenario2PBT12",'Medium retrofit'!$AM$42,IF(F35="Scenario3PBT12",'Medium retrofit'!$AN$42,"")))&amp;IF(F35="Scenario1PBT13",'Medium retrofit'!$AO$42,IF(F35="Scenario2PBT13",'Medium retrofit'!$AP$42,IF(F35="Scenario3PBT13",'Medium retrofit'!$AQ$42,"")))&amp;IF(F35="Scenario1PBT14",'Medium retrofit'!$AR$42,IF(F35="Scenario2PBT14",'Medium retrofit'!$AS$42,IF(F35="Scenario3PBT14",'Medium retrofit'!$AT$42,"")))&amp;IF(F35="Scenario1PBT15",'Medium retrofit'!$AU$42,IF(F35="Scenario2PBT15",'Medium retrofit'!$AV$42,IF(F35="Scenario3PBT15",'Medium retrofit'!$AW$42,"")))</f>
        <v/>
      </c>
      <c r="Z35" s="123">
        <f t="shared" si="20"/>
        <v>0</v>
      </c>
      <c r="AA35" s="239" t="str">
        <f>IF(F35="Scenario1PBT1",'Medium retrofit'!$E$101,IF(F35="Scenario2PBT1",'Medium retrofit'!$F$101,IF(F35="Scenario3PBT1",'Medium retrofit'!$G$101,"")))&amp;IF(F35="Scenario1PBT2",'Medium retrofit'!$H$101,IF(F35="Scenario2PBT2",'Medium retrofit'!$I$101,IF(F35="Scenario3PBT2",'Medium retrofit'!$J$101,"")))&amp;IF(F35="Scenario1PBT3",'Medium retrofit'!$K$101,IF(F35="Scenario2PBT3",'Medium retrofit'!$L$101,IF(F35="Scenario3PBT3",'Medium retrofit'!$M$101,"")))&amp;IF(F35="Scenario1PBT4",'Medium retrofit'!$N$101,IF(F35="Scenario2PBT4",'Medium retrofit'!$O$101,IF(F35="Scenario3PBT4",'Medium retrofit'!$P$101,"")))&amp;IF(F35="Scenario1PBT5",'Medium retrofit'!$Q$101,IF(F35="Scenario2PBT5",'Medium retrofit'!$R$101,IF(F35="Scenario3PBT5",'Medium retrofit'!$S$101,"")))&amp;IF(F35="Scenario1PBT6",'Medium retrofit'!$T$101,IF(F35="Scenario2PBT6",'Medium retrofit'!$U$101,IF(F35="Scenario3PBT6",'Medium retrofit'!$V$101,"")))&amp;IF(F35="Scenario1PBT7",'Medium retrofit'!$W$101,IF(F35="Scenario2PBT7",'Medium retrofit'!$X$101,IF(F35="Scenario3PBT7",'Medium retrofit'!$Y$101,"")))&amp;IF(F35="Scenario1PBT8",'Medium retrofit'!$Z$101,IF(F35="Scenario2PBT8",'Medium retrofit'!$AA$101,IF(F35="Scenario3PBT8",'Medium retrofit'!$AB$101,"")))&amp;IF(F35="Scenario1PBT9",'Medium retrofit'!$AC$101,IF(F35="Scenario2PBT9",'Medium retrofit'!$AD$101,IF(F35="Scenario3PBT9",'Medium retrofit'!$AE$101,"")))&amp;IF(F35="Scenario1PBT10",'Medium retrofit'!$AF$101,IF(F35="Scenario2PBT10",'Medium retrofit'!$AG$101,IF(F35="Scenario3PBT10",'Medium retrofit'!$AH$101,"")))&amp;IF(F35="Scenario1PBT11",'Medium retrofit'!$AI$101,IF(F35="Scenario2PBT11",'Medium retrofit'!$AJ$101,IF(F35="Scenario3PBT11",'Medium retrofit'!$AK$101,"")))&amp;IF(F35="Scenario1PBT12",'Medium retrofit'!$AL$101,IF(F35="Scenario2PBT12",'Medium retrofit'!$AM$101,IF(F35="Scenario3PBT12",'Medium retrofit'!$AN$101,"")))&amp;IF(F35="Scenario1PBT13",'Medium retrofit'!$AO$101,IF(F35="Scenario2PBT13",'Medium retrofit'!$AP$101,IF(F35="Scenario3PBT13",'Medium retrofit'!$AQ$101,"")))&amp;IF(F35="Scenario1PBT14",'Medium retrofit'!$AR$101,IF(F35="Scenario2PBT14",'Medium retrofit'!$AS$101,IF(F35="Scenario3PBT14",'Medium retrofit'!$AT$101,"")))&amp;IF(F35="Scenario1PBT15",'Medium retrofit'!$AU$101,IF(F35="Scenario2PBT15",'Medium retrofit'!$AV$101,IF(F35="Scenario3PBT15",'Medium retrofit'!$AW$101,"")))</f>
        <v/>
      </c>
      <c r="AB35" s="242">
        <f t="shared" si="21"/>
        <v>0</v>
      </c>
      <c r="AC35" s="247">
        <f>IFERROR('Projection_Base-case'!G35-G35,0)</f>
        <v>0</v>
      </c>
      <c r="AD35" s="123">
        <f t="shared" si="0"/>
        <v>0</v>
      </c>
      <c r="AE35" s="123">
        <f>IFERROR(100*AC35/'Projection_Base-case'!G35,0)</f>
        <v>0</v>
      </c>
      <c r="AF35" s="123">
        <f>IFERROR('Projection_Base-case'!I35-I35,0)</f>
        <v>0</v>
      </c>
      <c r="AG35" s="123">
        <f t="shared" si="1"/>
        <v>0</v>
      </c>
      <c r="AH35" s="123">
        <f>IFERROR(100*AF35/'Projection_Base-case'!I35,0)</f>
        <v>0</v>
      </c>
      <c r="AI35" s="123">
        <f>IFERROR('Projection_Base-case'!K35-K35,0)</f>
        <v>0</v>
      </c>
      <c r="AJ35" s="123">
        <f t="shared" si="2"/>
        <v>0</v>
      </c>
      <c r="AK35" s="123">
        <f>IFERROR(100*AI35/'Projection_Base-case'!K35,0)</f>
        <v>0</v>
      </c>
      <c r="AL35" s="123">
        <f>IFERROR(M35-'Projection_Base-case'!M35,0)</f>
        <v>0</v>
      </c>
      <c r="AM35" s="123">
        <f t="shared" si="3"/>
        <v>0</v>
      </c>
      <c r="AN35" s="179">
        <f>IFERROR(IF('Projection_Base-case'!N35&gt;0,100*AM35/'Projection_Base-case'!N35,100*AM35/N35),0)</f>
        <v>0</v>
      </c>
      <c r="AO35" s="245">
        <f>IFERROR('Projection_Base-case'!O35-O35,0)</f>
        <v>0</v>
      </c>
      <c r="AP35" s="123">
        <f t="shared" si="4"/>
        <v>0</v>
      </c>
      <c r="AQ35" s="123">
        <f>IFERROR(100*AO35/'Projection_Base-case'!O35,0)</f>
        <v>0</v>
      </c>
      <c r="AR35" s="123">
        <f>IFERROR('Projection_Base-case'!Q35-Q35,0)</f>
        <v>0</v>
      </c>
      <c r="AS35" s="123">
        <f t="shared" si="5"/>
        <v>0</v>
      </c>
      <c r="AT35" s="123">
        <f>IFERROR(100*AR35/'Projection_Base-case'!Q35,0)</f>
        <v>0</v>
      </c>
      <c r="AU35" s="123">
        <f>IFERROR('Projection_Base-case'!S35-S35,0)</f>
        <v>0</v>
      </c>
      <c r="AV35" s="123">
        <f t="shared" si="6"/>
        <v>0</v>
      </c>
      <c r="AW35" s="124">
        <f>IFERROR(100*AU35/'Projection_Base-case'!S35,0)</f>
        <v>0</v>
      </c>
      <c r="AX35" s="245">
        <f>IFERROR('Projection_Base-case'!U35-U35,0)</f>
        <v>0</v>
      </c>
      <c r="AY35" s="123">
        <f t="shared" si="7"/>
        <v>0</v>
      </c>
      <c r="AZ35" s="123">
        <f>IFERROR(100*AX35/'Projection_Base-case'!U35,0)</f>
        <v>0</v>
      </c>
      <c r="BA35" s="123">
        <f>IFERROR('Projection_Base-case'!W35-W35,0)</f>
        <v>0</v>
      </c>
      <c r="BB35" s="123">
        <f t="shared" si="8"/>
        <v>0</v>
      </c>
      <c r="BC35" s="123">
        <f>IFERROR(100*BA35/'Projection_Base-case'!W35,0)</f>
        <v>0</v>
      </c>
      <c r="BD35" s="123">
        <f>IFERROR('Projection_Base-case'!Y35-Y35,0)</f>
        <v>0</v>
      </c>
      <c r="BE35" s="123">
        <f t="shared" si="9"/>
        <v>0</v>
      </c>
      <c r="BF35" s="123">
        <f>IFERROR(100*BD35/'Projection_Base-case'!Y35,0)</f>
        <v>0</v>
      </c>
      <c r="BG35" s="178">
        <f t="shared" si="22"/>
        <v>0</v>
      </c>
      <c r="BH35" s="179">
        <f t="shared" si="23"/>
        <v>0</v>
      </c>
    </row>
    <row r="36" spans="1:60">
      <c r="A36" s="165">
        <v>31</v>
      </c>
      <c r="B36" s="239">
        <f>IF('Projection_Base-case'!B36&lt;&gt;"",'Projection_Base-case'!B36,0)</f>
        <v>0</v>
      </c>
      <c r="C36" s="239">
        <f>IF('Projection_Base-case'!C36&lt;&gt;"",'Projection_Base-case'!C36,0)</f>
        <v>0</v>
      </c>
      <c r="D36" s="239">
        <f>IF('Projection_Base-case'!D36&lt;&gt;"",'Projection_Base-case'!D36,0)</f>
        <v>0</v>
      </c>
      <c r="E36" s="164" t="str">
        <f>IF(AND('Résultats medium'!$AC$3="OUI",'Résultats medium'!E35&lt;&gt;""),'Résultats medium'!E35,IF(OR(D36="PBT1",D36="PBT4",D36="PBT5",D36="PBT6",D36="PBT7",D36="PBT8",D36="PBT10"),"Scenario1",IF(OR(D36="PBT3",D36="PBT9"),"Scenario3",IF(OR(D36="PBT2"),"Scenario2",""))))</f>
        <v/>
      </c>
      <c r="F36" s="240" t="str">
        <f t="shared" si="10"/>
        <v>0</v>
      </c>
      <c r="G36" s="241" t="str">
        <f>IF(F36="Scenario1PBT1",'Medium retrofit'!$E$6,IF(F36="Scenario2PBT1",'Medium retrofit'!$F$6,IF(F36="Scenario3PBT1",'Medium retrofit'!$G$6,"")))&amp;IF(F36="Scenario1PBT2",'Medium retrofit'!$H$6,IF(F36="Scenario2PBT2",'Medium retrofit'!$I$6,IF(F36="Scenario3PBT2",'Medium retrofit'!$J$6,"")))&amp;IF(F36="Scenario1PBT3",'Medium retrofit'!$K$6,IF(F36="Scenario2PBT3",'Medium retrofit'!$L$6,IF(F36="Scenario3PBT3",'Medium retrofit'!$M$6,"")))&amp;IF(F36="Scenario1PBT4",'Medium retrofit'!$N$6,IF(F36="Scenario2PBT4",'Medium retrofit'!$O$6,IF(F36="Scenario3PBT4",'Medium retrofit'!$P$6,"")))&amp;IF(F36="Scenario1PBT5",'Medium retrofit'!$Q$6,IF(F36="Scenario2PBT5",'Medium retrofit'!$R$6,IF(F36="Scenario3PBT5",'Medium retrofit'!$S$6,"")))&amp;IF(F36="Scenario1PBT6",'Medium retrofit'!$T$6,IF(F36="Scenario2PBT6",'Medium retrofit'!$U$6,IF(F36="Scenario3PBT6",'Medium retrofit'!$V$6,"")))&amp;IF(F36="Scenario1PBT7",'Medium retrofit'!$W$6,IF(F36="Scenario2PBT7",'Medium retrofit'!$X$6,IF(F36="Scenario3PBT7",'Medium retrofit'!$Y$6,"")))&amp;IF(F36="Scenario1PBT8",'Medium retrofit'!$Z$6,IF(F36="Scenario2PBT8",'Medium retrofit'!$AA$6,IF(F36="Scenario3PBT8",'Medium retrofit'!$AB$6,"")))&amp;IF(F36="Scenario1PBT9",'Medium retrofit'!$AC$6,IF(F36="Scenario2PBT9",'Medium retrofit'!$AD$6,IF(F36="Scenario3PBT9",'Medium retrofit'!$AE$6,"")))&amp;IF(F36="Scenario1PBT10",'Medium retrofit'!$AF$6,IF(F36="Scenario2PBT10",'Medium retrofit'!$AG$6,IF(F36="Scenario3PBT10",'Medium retrofit'!$AH$6,"")))&amp;IF(F36="Scenario1PBT11",'Medium retrofit'!$AI$6,IF(F36="Scenario2PBT11",'Medium retrofit'!$AJ$6,IF(F36="Scenario3PBT11",'Medium retrofit'!$AK$6,"")))&amp;IF(F36="Scenario1PBT12",'Medium retrofit'!$AL$6,IF(F36="Scenario2PBT12",'Medium retrofit'!$AM$6,IF(F36="Scenario3PBT12",'Medium retrofit'!$AN$6,"")))&amp;IF(F36="Scenario1PBT13",'Medium retrofit'!$AO$6,IF(F36="Scenario2PBT13",'Medium retrofit'!$AP$6,IF(F36="Scenario3PBT13",'Medium retrofit'!$AQ$6,"")))&amp;IF(F36="Scenario1PBT14",'Medium retrofit'!$AR$6,IF(F36="Scenario2PBT14",'Medium retrofit'!$AS$6,IF(F36="Scenario3PBT14",'Medium retrofit'!$AT$6,"")))&amp;IF(F36="Scenario1PBT15",'Medium retrofit'!$AU$6,IF(F36="Scenario2PBT15",'Medium retrofit'!$AV$6,IF(F36="Scenario3PBT15",'Medium retrofit'!$AW$6,"")))</f>
        <v/>
      </c>
      <c r="H36" s="123">
        <f t="shared" si="11"/>
        <v>0</v>
      </c>
      <c r="I36" s="239" t="str">
        <f>IF(F36="Scenario1PBT1",'Medium retrofit'!$E$16,IF(F36="Scenario2PBT1",'Medium retrofit'!$F$16,IF(F36="Scenario3PBT1",'Medium retrofit'!$G$16,"")))&amp;IF(F36="Scenario1PBT2",'Medium retrofit'!$H$16,IF(F36="Scenario2PBT2",'Medium retrofit'!$I$16,IF(F36="Scenario3PBT2",'Medium retrofit'!$J$16,"")))&amp;IF(F36="Scenario1PBT3",'Medium retrofit'!$K$16,IF(F36="Scenario2PBT3",'Medium retrofit'!$L$16,IF(F36="Scenario3PBT3",'Medium retrofit'!$M$16,"")))&amp;IF(F36="Scenario1PBT4",'Medium retrofit'!$N$16,IF(F36="Scenario2PBT4",'Medium retrofit'!$O$16,IF(F36="Scenario3PBT4",'Medium retrofit'!$P$16,"")))&amp;IF(F36="Scenario1PBT5",'Medium retrofit'!$Q$16,IF(F36="Scenario2PBT5",'Medium retrofit'!$R$16,IF(F36="Scenario3PBT5",'Medium retrofit'!$S$16,"")))&amp;IF(F36="Scenario1PBT6",'Medium retrofit'!$T$16,IF(F36="Scenario2PBT6",'Medium retrofit'!$U$16,IF(F36="Scenario3PBT6",'Medium retrofit'!$V$16,"")))&amp;IF(F36="Scenario1PBT7",'Medium retrofit'!$W$16,IF(F36="Scenario2PBT7",'Medium retrofit'!$X$16,IF(F36="Scenario3PBT7",'Medium retrofit'!$Y$16,"")))&amp;IF(F36="Scenario1PBT8",'Medium retrofit'!$Z$16,IF(F36="Scenario2PBT8",'Medium retrofit'!$AA$16,IF(F36="Scenario3PBT8",'Medium retrofit'!$AB$16,"")))&amp;IF(F36="Scenario1PBT9",'Medium retrofit'!$AC$16,IF(F36="Scenario2PBT9",'Medium retrofit'!$AD$16,IF(F36="Scenario3PBT9",'Medium retrofit'!$AE$16,"")))&amp;IF(F36="Scenario1PBT10",'Medium retrofit'!$AF$16,IF(F36="Scenario2PBT10",'Medium retrofit'!$AG$16,IF(F36="Scenario3PBT10",'Medium retrofit'!$AH$16,"")))&amp;IF(F36="Scenario1PBT11",'Medium retrofit'!$AI$16,IF(F36="Scenario2PBT11",'Medium retrofit'!$AJ$16,IF(F36="Scenario3PBT11",'Medium retrofit'!$AK$16,"")))&amp;IF(F36="Scenario1PBT12",'Medium retrofit'!$AL$16,IF(F36="Scenario2PBT12",'Medium retrofit'!$AM$16,IF(F36="Scenario3PBT12",'Medium retrofit'!$AN$16,"")))&amp;IF(F36="Scenario1PBT13",'Medium retrofit'!$AO$16,IF(F36="Scenario2PBT13",'Medium retrofit'!$AP$16,IF(F36="Scenario3PBT13",'Medium retrofit'!$AQ$16,"")))&amp;IF(F36="Scenario1PBT14",'Medium retrofit'!$AR$16,IF(F36="Scenario2PBT14",'Medium retrofit'!$AS$16,IF(F36="Scenario3PBT14",'Medium retrofit'!$AT$16,"")))&amp;IF(F36="Scenario1PBT15",'Medium retrofit'!$AU$16,IF(F36="Scenario2PBT15",'Medium retrofit'!$AV$16,IF(F36="Scenario3PBT15",'Medium retrofit'!$AW$16,"")))</f>
        <v/>
      </c>
      <c r="J36" s="123">
        <f t="shared" si="12"/>
        <v>0</v>
      </c>
      <c r="K36" s="123" t="str">
        <f>IF(F36="Scenario1PBT1",'Medium retrofit'!$E$18,IF(F36="Scenario2PBT1",'Medium retrofit'!$F$18,IF(F36="Scenario3PBT1",'Medium retrofit'!$G$18,"")))&amp;IF(F36="Scenario1PBT2",'Medium retrofit'!$H$18,IF(F36="Scenario2PBT2",'Medium retrofit'!$I$18,IF(F36="Scenario3PBT2",'Medium retrofit'!$J$18,"")))&amp;IF(F36="Scenario1PBT3",'Medium retrofit'!$K$18,IF(F36="Scenario2PBT3",'Medium retrofit'!$L$18,IF(F36="Scenario3PBT3",'Medium retrofit'!$M$18,"")))&amp;IF(F36="Scenario1PBT4",'Medium retrofit'!$N$18,IF(F36="Scenario2PBT4",'Medium retrofit'!$O$18,IF(F36="Scenario3PBT4",'Medium retrofit'!$P$18,"")))&amp;IF(F36="Scenario1PBT5",'Medium retrofit'!$Q$18,IF(F36="Scenario2PBT5",'Medium retrofit'!$R$18,IF(F36="Scenario3PBT5",'Medium retrofit'!$S$18,"")))&amp;IF(F36="Scenario1PBT6",'Medium retrofit'!$T$18,IF(F36="Scenario2PBT6",'Medium retrofit'!$U$18,IF(F36="Scenario3PBT6",'Medium retrofit'!$V$18,"")))&amp;IF(F36="Scenario1PBT7",'Medium retrofit'!$W$18,IF(F36="Scenario2PBT7",'Medium retrofit'!$X$18,IF(F36="Scenario3PBT7",'Medium retrofit'!$Y$18,"")))&amp;IF(F36="Scenario1PBT8",'Medium retrofit'!$Z$18,IF(F36="Scenario2PBT8",'Medium retrofit'!$AA$18,IF(F36="Scenario3PBT8",'Medium retrofit'!$AB$18,"")))&amp;IF(F36="Scenario1PBT9",'Medium retrofit'!$AC$18,IF(F36="Scenario2PBT9",'Medium retrofit'!$AD$18,IF(F36="Scenario3PBT9",'Medium retrofit'!$AE$18,"")))&amp;IF(F36="Scenario1PBT10",'Medium retrofit'!$AF$18,IF(F36="Scenario2PBT10",'Medium retrofit'!$AG$18,IF(F36="Scenario3PBT10",'Medium retrofit'!$AH$18,"")))&amp;IF(F36="Scenario1PBT11",'Medium retrofit'!$AI$18,IF(F36="Scenario2PBT11",'Medium retrofit'!$AJ$18,IF(F36="Scenario3PBT11",'Medium retrofit'!$AK$18,"")))&amp;IF(F36="Scenario1PBT12",'Medium retrofit'!$AL$18,IF(F36="Scenario2PBT12",'Medium retrofit'!$AM$18,IF(F36="Scenario3PBT12",'Medium retrofit'!$AN$18,"")))&amp;IF(F36="Scenario1PBT13",'Medium retrofit'!$AO$18,IF(F36="Scenario2PBT13",'Medium retrofit'!$AP$18,IF(F36="Scenario3PBT13",'Medium retrofit'!$AQ$18,"")))&amp;IF(F36="Scenario1PBT14",'Medium retrofit'!$AR$18,IF(F36="Scenario2PBT14",'Medium retrofit'!$AS$18,IF(F36="Scenario3PBT14",'Medium retrofit'!$AT$18,"")))&amp;IF(F36="Scenario1PBT15",'Medium retrofit'!$AU$18,IF(F36="Scenario2PBT15",'Medium retrofit'!$AV$18,IF(F36="Scenario3PBT15",'Medium retrofit'!$AW$18,"")))</f>
        <v/>
      </c>
      <c r="L36" s="123">
        <f t="shared" si="13"/>
        <v>0</v>
      </c>
      <c r="M36" s="123" t="str">
        <f>IF(F36="Scenario1PBT1",'Medium retrofit'!$E$20,IF(F36="Scenario2PBT1",'Medium retrofit'!$F$20,IF(F36="Scenario3PBT1",'Medium retrofit'!$G$20,"")))&amp;IF(F36="Scenario1PBT2",'Medium retrofit'!$H$20,IF(F36="Scenario2PBT2",'Medium retrofit'!$I$20,IF(F36="Scenario3PBT2",'Medium retrofit'!$J$20,"")))&amp;IF(F36="Scenario1PBT3",'Medium retrofit'!$K$20,IF(F36="Scenario2PBT3",'Medium retrofit'!$L$20,IF(F36="Scenario3PBT3",'Medium retrofit'!$M$20,"")))&amp;IF(F36="Scenario1PBT4",'Medium retrofit'!$N$20,IF(F36="Scenario2PBT4",'Medium retrofit'!$O$20,IF(F36="Scenario3PBT4",'Medium retrofit'!$P$20,"")))&amp;IF(F36="Scenario1PBT5",'Medium retrofit'!$Q$20,IF(F36="Scenario2PBT5",'Medium retrofit'!$R$20,IF(F36="Scenario3PBT5",'Medium retrofit'!$S$20,"")))&amp;IF(F36="Scenario1PBT6",'Medium retrofit'!$T$20,IF(F36="Scenario2PBT6",'Medium retrofit'!$U$20,IF(F36="Scenario3PBT6",'Medium retrofit'!$V$20,"")))&amp;IF(F36="Scenario1PBT7",'Medium retrofit'!$W$20,IF(F36="Scenario2PBT7",'Medium retrofit'!$X$20,IF(F36="Scenario3PBT7",'Medium retrofit'!$Y$20,"")))&amp;IF(F36="Scenario1PBT8",'Medium retrofit'!$Z$20,IF(F36="Scenario2PBT8",'Medium retrofit'!$AA$20,IF(F36="Scenario3PBT8",'Medium retrofit'!$AB$20,"")))&amp;IF(F36="Scenario1PBT9",'Medium retrofit'!$AC$20,IF(F36="Scenario2PBT9",'Medium retrofit'!$AD$20,IF(F36="Scenario3PBT9",'Medium retrofit'!$AE$20,"")))&amp;IF(F36="Scenario1PBT10",'Medium retrofit'!$AF$20,IF(F36="Scenario2PBT10",'Medium retrofit'!$AG$20,IF(F36="Scenario3PBT10",'Medium retrofit'!$AH$20,"")))&amp;IF(F36="Scenario1PBT11",'Medium retrofit'!$AI$20,IF(F36="Scenario2PBT11",'Medium retrofit'!$AJ$20,IF(F36="Scenario3PBT11",'Medium retrofit'!$AK$20,"")))&amp;IF(F36="Scenario1PBT12",'Medium retrofit'!$AL$20,IF(F36="Scenario2PBT12",'Medium retrofit'!$AM$20,IF(F36="Scenario3PBT12",'Medium retrofit'!$AN$20,"")))&amp;IF(F36="Scenario1PBT13",'Medium retrofit'!$AO$20,IF(F36="Scenario2PBT13",'Medium retrofit'!$AP$20,IF(F36="Scenario3PBT13",'Medium retrofit'!$AQ$20,"")))&amp;IF(F36="Scenario1PBT14",'Medium retrofit'!$AR$20,IF(F36="Scenario2PBT14",'Medium retrofit'!$AS$20,IF(F36="Scenario3PBT14",'Medium retrofit'!$AT$20,"")))&amp;IF(F36="Scenario1PBT15",'Medium retrofit'!$AU$20,IF(F36="Scenario2PBT15",'Medium retrofit'!$AV$20,IF(F36="Scenario3PBT15",'Medium retrofit'!$AW$20,"")))</f>
        <v/>
      </c>
      <c r="N36" s="124">
        <f t="shared" si="14"/>
        <v>0</v>
      </c>
      <c r="O36" s="245" t="str">
        <f>IF(F36="Scenario1PBT1",'Medium retrofit'!$E$23,IF(F36="Scenario2PBT1",'Medium retrofit'!$F$23,IF(F36="Scenario3PBT1",'Medium retrofit'!$G$23,"")))&amp;IF(F36="Scenario1PBT2",'Medium retrofit'!$H$23,IF(F36="Scenario2PBT2",'Medium retrofit'!$I$23,IF(F36="Scenario3PBT2",'Medium retrofit'!$J$23,"")))&amp;IF(F36="Scenario1PBT3",'Medium retrofit'!$K$23,IF(F36="Scenario2PBT3",'Medium retrofit'!$L$23,IF(F36="Scenario3PBT3",'Medium retrofit'!$M$23,"")))&amp;IF(F36="Scenario1PBT4",'Medium retrofit'!$N$23,IF(F36="Scenario2PBT4",'Medium retrofit'!$O$23,IF(F36="Scenario3PBT4",'Medium retrofit'!$P$23,"")))&amp;IF(F36="Scenario1PBT5",'Medium retrofit'!$Q$23,IF(F36="Scenario2PBT5",'Medium retrofit'!$R$23,IF(F36="Scenario3PBT5",'Medium retrofit'!$S$23,"")))&amp;IF(F36="Scenario1PBT6",'Medium retrofit'!$T$23,IF(F36="Scenario2PBT6",'Medium retrofit'!$U$23,IF(F36="Scenario3PBT6",'Medium retrofit'!$V$23,"")))&amp;IF(F36="Scenario1PBT7",'Medium retrofit'!$W$23,IF(F36="Scenario2PBT7",'Medium retrofit'!$X$23,IF(F36="Scenario3PBT7",'Medium retrofit'!$Y$23,"")))&amp;IF(F36="Scenario1PBT8",'Medium retrofit'!$Z$23,IF(F36="Scenario2PBT8",'Medium retrofit'!$AA$23,IF(F36="Scenario3PBT8",'Medium retrofit'!$AB$23,"")))&amp;IF(F36="Scenario1PBT9",'Medium retrofit'!$AC$23,IF(F36="Scenario2PBT9",'Medium retrofit'!$AD$23,IF(F36="Scenario3PBT9",'Medium retrofit'!$AE$23,"")))&amp;IF(F36="Scenario1PBT10",'Medium retrofit'!$AF$23,IF(F36="Scenario2PBT10",'Medium retrofit'!$AG$23,IF(F36="Scenario3PBT10",'Medium retrofit'!$AH$23,"")))&amp;IF(F36="Scenario1PBT11",'Medium retrofit'!$AI$23,IF(F36="Scenario2PBT11",'Medium retrofit'!$AJ$23,IF(F36="Scenario3PBT11",'Medium retrofit'!$AK$23,"")))&amp;IF(F36="Scenario1PBT12",'Medium retrofit'!$AL$23,IF(F36="Scenario2PBT12",'Medium retrofit'!$AM$23,IF(F36="Scenario3PBT12",'Medium retrofit'!$AN$23,"")))&amp;IF(F36="Scenario1PBT13",'Medium retrofit'!$AO$23,IF(F36="Scenario2PBT13",'Medium retrofit'!$AP$23,IF(F36="Scenario3PBT13",'Medium retrofit'!$AQ$23,"")))&amp;IF(F36="Scenario1PBT14",'Medium retrofit'!$AR$23,IF(F36="Scenario2PBT14",'Medium retrofit'!$AS$23,IF(F36="Scenario3PBT14",'Medium retrofit'!$AT$23,"")))&amp;IF(F36="Scenario1PBT15",'Medium retrofit'!$AU$23,IF(F36="Scenario2PBT15",'Medium retrofit'!$AV$23,IF(F36="Scenario3PBT15",'Medium retrofit'!$AW$23,"")))</f>
        <v/>
      </c>
      <c r="P36" s="123">
        <f t="shared" si="15"/>
        <v>0</v>
      </c>
      <c r="Q36" s="123" t="str">
        <f>IF(F36="Scenario1PBT1",'Medium retrofit'!$E$25,IF(F36="Scenario2PBT1",'Medium retrofit'!$F$25,IF(F36="Scenario3PBT1",'Medium retrofit'!$G$25,"")))&amp;IF(F36="Scenario1PBT2",'Medium retrofit'!$H$25,IF(F36="Scenario2PBT2",'Medium retrofit'!$I$25,IF(F36="Scenario3PBT2",'Medium retrofit'!$J$25,"")))&amp;IF(F36="Scenario1PBT3",'Medium retrofit'!$K$25,IF(F36="Scenario2PBT3",'Medium retrofit'!$L$25,IF(F36="Scenario3PBT3",'Medium retrofit'!$M$25,"")))&amp;IF(F36="Scenario1PBT4",'Medium retrofit'!$N$25,IF(F36="Scenario2PBT4",'Medium retrofit'!$O$25,IF(F36="Scenario3PBT4",'Medium retrofit'!$P$25,"")))&amp;IF(F36="Scenario1PBT5",'Medium retrofit'!$Q$25,IF(F36="Scenario2PBT5",'Medium retrofit'!$R$25,IF(F36="Scenario3PBT5",'Medium retrofit'!$S$25,"")))&amp;IF(F36="Scenario1PBT6",'Medium retrofit'!$T$25,IF(F36="Scenario2PBT6",'Medium retrofit'!$U$25,IF(F36="Scenario3PBT6",'Medium retrofit'!$V$25,"")))&amp;IF(F36="Scenario1PBT7",'Medium retrofit'!$W$25,IF(F36="Scenario2PBT7",'Medium retrofit'!$X$25,IF(F36="Scenario3PBT7",'Medium retrofit'!$Y$25,"")))&amp;IF(F36="Scenario1PBT8",'Medium retrofit'!$Z$25,IF(F36="Scenario2PBT8",'Medium retrofit'!$AA$25,IF(F36="Scenario3PBT8",'Medium retrofit'!$AB$25,"")))&amp;IF(F36="Scenario1PBT9",'Medium retrofit'!$AC$25,IF(F36="Scenario2PBT9",'Medium retrofit'!$AD$25,IF(F36="Scenario3PBT9",'Medium retrofit'!$AE$25,"")))&amp;IF(F36="Scenario1PBT10",'Medium retrofit'!$AF$25,IF(F36="Scenario2PBT10",'Medium retrofit'!$AG$25,IF(F36="Scenario3PBT10",'Medium retrofit'!$AH$25,"")))&amp;IF(F36="Scenario1PBT11",'Medium retrofit'!$AI$25,IF(F36="Scenario2PBT11",'Medium retrofit'!$AJ$25,IF(F36="Scenario3PBT11",'Medium retrofit'!$AK$25,"")))&amp;IF(F36="Scenario1PBT12",'Medium retrofit'!$AL$25,IF(F36="Scenario2PBT12",'Medium retrofit'!$AM$25,IF(F36="Scenario3PBT12",'Medium retrofit'!$AN$25,"")))&amp;IF(F36="Scenario1PBT13",'Medium retrofit'!$AO$25,IF(F36="Scenario2PBT13",'Medium retrofit'!$AP$25,IF(F36="Scenario3PBT13",'Medium retrofit'!$AQ$25,"")))&amp;IF(F36="Scenario1PBT14",'Medium retrofit'!$AR$25,IF(F36="Scenario2PBT14",'Medium retrofit'!$AS$25,IF(F36="Scenario3PBT14",'Medium retrofit'!$AT$25,"")))&amp;IF(F36="Scenario1PBT15",'Medium retrofit'!$AU$25,IF(F36="Scenario2PBT15",'Medium retrofit'!$AV$25,IF(F36="Scenario3PBT15",'Medium retrofit'!$AW$25,"")))</f>
        <v/>
      </c>
      <c r="R36" s="123">
        <f t="shared" si="16"/>
        <v>0</v>
      </c>
      <c r="S36" s="123" t="str">
        <f>IF(F36="Scenario1PBT1",'Medium retrofit'!$E$27,IF(F36="Scenario2PBT1",'Medium retrofit'!$F$27,IF(F36="Scenario3PBT1",'Medium retrofit'!$G$27,"")))&amp;IF(F36="Scenario1PBT2",'Medium retrofit'!$H$27,IF(F36="Scenario2PBT2",'Medium retrofit'!$I$27,IF(F36="Scenario3PBT2",'Medium retrofit'!$J$27,"")))&amp;IF(F36="Scenario1PBT3",'Medium retrofit'!$K$27,IF(F36="Scenario2PBT3",'Medium retrofit'!$L$27,IF(F36="Scenario3PBT3",'Medium retrofit'!$M$27,"")))&amp;IF(F36="Scenario1PBT4",'Medium retrofit'!$N$27,IF(F36="Scenario2PBT4",'Medium retrofit'!$O$27,IF(F36="Scenario3PBT4",'Medium retrofit'!$P$27,"")))&amp;IF(F36="Scenario1PBT5",'Medium retrofit'!$Q$27,IF(F36="Scenario2PBT5",'Medium retrofit'!$R$27,IF(F36="Scenario3PBT5",'Medium retrofit'!$S$27,"")))&amp;IF(F36="Scenario1PBT6",'Medium retrofit'!$T$27,IF(F36="Scenario2PBT6",'Medium retrofit'!$U$27,IF(F36="Scenario3PBT6",'Medium retrofit'!$V$27,"")))&amp;IF(F36="Scenario1PBT7",'Medium retrofit'!$W$27,IF(F36="Scenario2PBT7",'Medium retrofit'!$X$27,IF(F36="Scenario3PBT7",'Medium retrofit'!$Y$27,"")))&amp;IF(F36="Scenario1PBT8",'Medium retrofit'!$Z$27,IF(F36="Scenario2PBT8",'Medium retrofit'!$AA$27,IF(F36="Scenario3PBT8",'Medium retrofit'!$AB$27,"")))&amp;IF(F36="Scenario1PBT9",'Medium retrofit'!$AC$27,IF(F36="Scenario2PBT9",'Medium retrofit'!$AD$27,IF(F36="Scenario3PBT9",'Medium retrofit'!$AE$27,"")))&amp;IF(F36="Scenario1PBT10",'Medium retrofit'!$AF$27,IF(F36="Scenario2PBT10",'Medium retrofit'!$AG$27,IF(F36="Scenario3PBT10",'Medium retrofit'!$AH$27,"")))&amp;IF(F36="Scenario1PBT11",'Medium retrofit'!$AI$27,IF(F36="Scenario2PBT11",'Medium retrofit'!$AJ$27,IF(F36="Scenario3PBT11",'Medium retrofit'!$AK$27,"")))&amp;IF(F36="Scenario1PBT12",'Medium retrofit'!$AL$27,IF(F36="Scenario2PBT12",'Medium retrofit'!$AM$27,IF(F36="Scenario3PBT12",'Medium retrofit'!$AN$27,"")))&amp;IF(F36="Scenario1PBT13",'Medium retrofit'!$AO$27,IF(F36="Scenario2PBT13",'Medium retrofit'!$AP$27,IF(F36="Scenario3PBT13",'Medium retrofit'!$AQ$27,"")))&amp;IF(F36="Scenario1PBT14",'Medium retrofit'!$AR$27,IF(F36="Scenario2PBT14",'Medium retrofit'!$AS$27,IF(F36="Scenario3PBT14",'Medium retrofit'!$AT$27,"")))&amp;IF(F36="Scenario1PBT15",'Medium retrofit'!$AU$27,IF(F36="Scenario2PBT15",'Medium retrofit'!$AV$27,IF(F36="Scenario3PBT15",'Medium retrofit'!$AW$27,"")))</f>
        <v/>
      </c>
      <c r="T36" s="246">
        <f t="shared" si="17"/>
        <v>0</v>
      </c>
      <c r="U36" s="245" t="str">
        <f>IF(F36="Scenario1PBT1",'Medium retrofit'!$E$38,IF(F36="Scenario2PBT1",'Medium retrofit'!$F$38,IF(F36="Scenario3PBT1",'Medium retrofit'!$G$38,"")))&amp;IF(F36="Scenario1PBT2",'Medium retrofit'!$H$38,IF(F36="Scenario2PBT2",'Medium retrofit'!$I$38,IF(F36="Scenario3PBT2",'Medium retrofit'!$J$38,"")))&amp;IF(F36="Scenario1PBT3",'Medium retrofit'!$K$38,IF(F36="Scenario2PBT3",'Medium retrofit'!$L$38,IF(F36="Scenario3PBT3",'Medium retrofit'!$M$38,"")))&amp;IF(F36="Scenario1PBT4",'Medium retrofit'!$N$38,IF(F36="Scenario2PBT4",'Medium retrofit'!$O$38,IF(F36="Scenario3PBT4",'Medium retrofit'!$P$38,"")))&amp;IF(F36="Scenario1PBT5",'Medium retrofit'!$Q$38,IF(F36="Scenario2PBT5",'Medium retrofit'!$R$38,IF(F36="Scenario3PBT5",'Medium retrofit'!$S$38,"")))&amp;IF(F36="Scenario1PBT6",'Medium retrofit'!$T$38,IF(F36="Scenario2PBT6",'Medium retrofit'!$U$38,IF(F36="Scenario3PBT6",'Medium retrofit'!$V$38,"")))&amp;IF(F36="Scenario1PBT7",'Medium retrofit'!$W$38,IF(F36="Scenario2PBT7",'Medium retrofit'!$X$38,IF(F36="Scenario3PBT7",'Medium retrofit'!$Y$38,"")))&amp;IF(F36="Scenario1PBT8",'Medium retrofit'!$Z$38,IF(F36="Scenario2PBT8",'Medium retrofit'!$AA$38,IF(F36="Scenario3PBT8",'Medium retrofit'!$AB$38,"")))&amp;IF(F36="Scenario1PBT9",'Medium retrofit'!$AC$38,IF(F36="Scenario2PBT9",'Medium retrofit'!$AD$38,IF(F36="Scenario3PBT9",'Medium retrofit'!$AE$38,"")))&amp;IF(F36="Scenario1PBT10",'Medium retrofit'!$AF$38,IF(F36="Scenario2PBT10",'Medium retrofit'!$AG$38,IF(F36="Scenario3PBT10",'Medium retrofit'!$AH$38,"")))&amp;IF(F36="Scenario1PBT11",'Medium retrofit'!$AI$38,IF(F36="Scenario2PBT11",'Medium retrofit'!$AJ$38,IF(F36="Scenario3PBT11",'Medium retrofit'!$AK$38,"")))&amp;IF(F36="Scenario1PBT12",'Medium retrofit'!$AL$38,IF(F36="Scenario2PBT12",'Medium retrofit'!$AM$38,IF(F36="Scenario3PBT12",'Medium retrofit'!$AN$38,"")))&amp;IF(F36="Scenario1PBT13",'Medium retrofit'!$AO$38,IF(F36="Scenario2PBT13",'Medium retrofit'!$AP$38,IF(F36="Scenario3PBT13",'Medium retrofit'!$AQ$38,"")))&amp;IF(F36="Scenario1PBT14",'Medium retrofit'!$AR$38,IF(F36="Scenario2PBT14",'Medium retrofit'!$AS$38,IF(F36="Scenario3PBT14",'Medium retrofit'!$AT$38,"")))&amp;IF(F36="Scenario1PBT15",'Medium retrofit'!$AU$38,IF(F36="Scenario2PBT15",'Medium retrofit'!$AV$38,IF(F36="Scenario3PBT15",'Medium retrofit'!$AW$38,"")))</f>
        <v/>
      </c>
      <c r="V36" s="123">
        <f t="shared" si="18"/>
        <v>0</v>
      </c>
      <c r="W36" s="123" t="str">
        <f>IF(F36="Scenario1PBT1",'Medium retrofit'!$E$40,IF(F36="Scenario2PBT1",'Medium retrofit'!$F$40,IF(F36="Scenario3PBT1",'Medium retrofit'!$G$40,"")))&amp;IF(F36="Scenario1PBT2",'Medium retrofit'!$H$40,IF(F36="Scenario2PBT2",'Medium retrofit'!$I$40,IF(F36="Scenario3PBT2",'Medium retrofit'!$J$40,"")))&amp;IF(F36="Scenario1PBT3",'Medium retrofit'!$K$40,IF(F36="Scenario2PBT3",'Medium retrofit'!$L$40,IF(F36="Scenario3PBT3",'Medium retrofit'!$M$40,"")))&amp;IF(F36="Scenario1PBT4",'Medium retrofit'!$N$40,IF(F36="Scenario2PBT4",'Medium retrofit'!$O$40,IF(F36="Scenario3PBT4",'Medium retrofit'!$P$40,"")))&amp;IF(F36="Scenario1PBT5",'Medium retrofit'!$Q$40,IF(F36="Scenario2PBT5",'Medium retrofit'!$R$40,IF(F36="Scenario3PBT5",'Medium retrofit'!$S$40,"")))&amp;IF(F36="Scenario1PBT6",'Medium retrofit'!$T$40,IF(F36="Scenario2PBT6",'Medium retrofit'!$U$40,IF(F36="Scenario3PBT6",'Medium retrofit'!$V$40,"")))&amp;IF(F36="Scenario1PBT7",'Medium retrofit'!$W$40,IF(F36="Scenario2PBT7",'Medium retrofit'!$X$40,IF(F36="Scenario3PBT7",'Medium retrofit'!$Y$40,"")))&amp;IF(F36="Scenario1PBT8",'Medium retrofit'!$Z$40,IF(F36="Scenario2PBT8",'Medium retrofit'!$AA$40,IF(F36="Scenario3PBT8",'Medium retrofit'!$AB$40,"")))&amp;IF(F36="Scenario1PBT9",'Medium retrofit'!$AC$40,IF(F36="Scenario2PBT9",'Medium retrofit'!$AD$40,IF(F36="Scenario3PBT9",'Medium retrofit'!$AE$40,"")))&amp;IF(F36="Scenario1PBT10",'Medium retrofit'!$AF$40,IF(F36="Scenario2PBT10",'Medium retrofit'!$AG$40,IF(F36="Scenario3PBT10",'Medium retrofit'!$AH$40,"")))&amp;IF(F36="Scenario1PBT11",'Medium retrofit'!$AI$40,IF(F36="Scenario2PBT11",'Medium retrofit'!$AJ$40,IF(F36="Scenario3PBT11",'Medium retrofit'!$AK$40,"")))&amp;IF(F36="Scenario1PBT12",'Medium retrofit'!$AL$40,IF(F36="Scenario2PBT12",'Medium retrofit'!$AM$40,IF(F36="Scenario3PBT12",'Medium retrofit'!$AN$40,"")))&amp;IF(F36="Scenario1PBT13",'Medium retrofit'!$AO$40,IF(F36="Scenario2PBT13",'Medium retrofit'!$AP$40,IF(F36="Scenario3PBT13",'Medium retrofit'!$AQ$40,"")))&amp;IF(F36="Scenario1PBT14",'Medium retrofit'!$AR$40,IF(F36="Scenario2PBT14",'Medium retrofit'!$AS$40,IF(F36="Scenario3PBT14",'Medium retrofit'!$AT$40,"")))&amp;IF(F36="Scenario1PBT15",'Medium retrofit'!$AU$40,IF(F36="Scenario2PBT15",'Medium retrofit'!$AV$40,IF(F36="Scenario3PBT15",'Medium retrofit'!$AW$40,"")))</f>
        <v/>
      </c>
      <c r="X36" s="123">
        <f t="shared" si="19"/>
        <v>0</v>
      </c>
      <c r="Y36" s="123" t="str">
        <f>IF(F36="Scenario1PBT1",'Medium retrofit'!$E$42,IF(F36="Scenario2PBT1",'Medium retrofit'!$F$42,IF(F36="Scenario3PBT1",'Medium retrofit'!$G$42,"")))&amp;IF(F36="Scenario1PBT2",'Medium retrofit'!$H$42,IF(F36="Scenario2PBT2",'Medium retrofit'!$I$42,IF(F36="Scenario3PBT2",'Medium retrofit'!$J$42,"")))&amp;IF(F36="Scenario1PBT3",'Medium retrofit'!$K$42,IF(F36="Scenario2PBT3",'Medium retrofit'!$L$42,IF(F36="Scenario3PBT3",'Medium retrofit'!$M$42,"")))&amp;IF(F36="Scenario1PBT4",'Medium retrofit'!$N$42,IF(F36="Scenario2PBT4",'Medium retrofit'!$O$42,IF(F36="Scenario3PBT4",'Medium retrofit'!$P$42,"")))&amp;IF(F36="Scenario1PBT5",'Medium retrofit'!$Q$42,IF(F36="Scenario2PBT5",'Medium retrofit'!$R$42,IF(F36="Scenario3PBT5",'Medium retrofit'!$S$42,"")))&amp;IF(F36="Scenario1PBT6",'Medium retrofit'!$T$42,IF(F36="Scenario2PBT6",'Medium retrofit'!$U$42,IF(F36="Scenario3PBT6",'Medium retrofit'!$V$42,"")))&amp;IF(F36="Scenario1PBT7",'Medium retrofit'!$W$42,IF(F36="Scenario2PBT7",'Medium retrofit'!$X$42,IF(F36="Scenario3PBT7",'Medium retrofit'!$Y$42,"")))&amp;IF(F36="Scenario1PBT8",'Medium retrofit'!$Z$42,IF(F36="Scenario2PBT8",'Medium retrofit'!$AA$42,IF(F36="Scenario3PBT8",'Medium retrofit'!$AB$42,"")))&amp;IF(F36="Scenario1PBT9",'Medium retrofit'!$AC$42,IF(F36="Scenario2PBT9",'Medium retrofit'!$AD$42,IF(F36="Scenario3PBT9",'Medium retrofit'!$AE$42,"")))&amp;IF(F36="Scenario1PBT10",'Medium retrofit'!$AF$42,IF(F36="Scenario2PBT10",'Medium retrofit'!$AG$42,IF(F36="Scenario3PBT10",'Medium retrofit'!$AH$42,"")))&amp;IF(F36="Scenario1PBT11",'Medium retrofit'!$AI$42,IF(F36="Scenario2PBT11",'Medium retrofit'!$AJ$42,IF(F36="Scenario3PBT11",'Medium retrofit'!$AK$42,"")))&amp;IF(F36="Scenario1PBT12",'Medium retrofit'!$AL$42,IF(F36="Scenario2PBT12",'Medium retrofit'!$AM$42,IF(F36="Scenario3PBT12",'Medium retrofit'!$AN$42,"")))&amp;IF(F36="Scenario1PBT13",'Medium retrofit'!$AO$42,IF(F36="Scenario2PBT13",'Medium retrofit'!$AP$42,IF(F36="Scenario3PBT13",'Medium retrofit'!$AQ$42,"")))&amp;IF(F36="Scenario1PBT14",'Medium retrofit'!$AR$42,IF(F36="Scenario2PBT14",'Medium retrofit'!$AS$42,IF(F36="Scenario3PBT14",'Medium retrofit'!$AT$42,"")))&amp;IF(F36="Scenario1PBT15",'Medium retrofit'!$AU$42,IF(F36="Scenario2PBT15",'Medium retrofit'!$AV$42,IF(F36="Scenario3PBT15",'Medium retrofit'!$AW$42,"")))</f>
        <v/>
      </c>
      <c r="Z36" s="123">
        <f t="shared" si="20"/>
        <v>0</v>
      </c>
      <c r="AA36" s="239" t="str">
        <f>IF(F36="Scenario1PBT1",'Medium retrofit'!$E$101,IF(F36="Scenario2PBT1",'Medium retrofit'!$F$101,IF(F36="Scenario3PBT1",'Medium retrofit'!$G$101,"")))&amp;IF(F36="Scenario1PBT2",'Medium retrofit'!$H$101,IF(F36="Scenario2PBT2",'Medium retrofit'!$I$101,IF(F36="Scenario3PBT2",'Medium retrofit'!$J$101,"")))&amp;IF(F36="Scenario1PBT3",'Medium retrofit'!$K$101,IF(F36="Scenario2PBT3",'Medium retrofit'!$L$101,IF(F36="Scenario3PBT3",'Medium retrofit'!$M$101,"")))&amp;IF(F36="Scenario1PBT4",'Medium retrofit'!$N$101,IF(F36="Scenario2PBT4",'Medium retrofit'!$O$101,IF(F36="Scenario3PBT4",'Medium retrofit'!$P$101,"")))&amp;IF(F36="Scenario1PBT5",'Medium retrofit'!$Q$101,IF(F36="Scenario2PBT5",'Medium retrofit'!$R$101,IF(F36="Scenario3PBT5",'Medium retrofit'!$S$101,"")))&amp;IF(F36="Scenario1PBT6",'Medium retrofit'!$T$101,IF(F36="Scenario2PBT6",'Medium retrofit'!$U$101,IF(F36="Scenario3PBT6",'Medium retrofit'!$V$101,"")))&amp;IF(F36="Scenario1PBT7",'Medium retrofit'!$W$101,IF(F36="Scenario2PBT7",'Medium retrofit'!$X$101,IF(F36="Scenario3PBT7",'Medium retrofit'!$Y$101,"")))&amp;IF(F36="Scenario1PBT8",'Medium retrofit'!$Z$101,IF(F36="Scenario2PBT8",'Medium retrofit'!$AA$101,IF(F36="Scenario3PBT8",'Medium retrofit'!$AB$101,"")))&amp;IF(F36="Scenario1PBT9",'Medium retrofit'!$AC$101,IF(F36="Scenario2PBT9",'Medium retrofit'!$AD$101,IF(F36="Scenario3PBT9",'Medium retrofit'!$AE$101,"")))&amp;IF(F36="Scenario1PBT10",'Medium retrofit'!$AF$101,IF(F36="Scenario2PBT10",'Medium retrofit'!$AG$101,IF(F36="Scenario3PBT10",'Medium retrofit'!$AH$101,"")))&amp;IF(F36="Scenario1PBT11",'Medium retrofit'!$AI$101,IF(F36="Scenario2PBT11",'Medium retrofit'!$AJ$101,IF(F36="Scenario3PBT11",'Medium retrofit'!$AK$101,"")))&amp;IF(F36="Scenario1PBT12",'Medium retrofit'!$AL$101,IF(F36="Scenario2PBT12",'Medium retrofit'!$AM$101,IF(F36="Scenario3PBT12",'Medium retrofit'!$AN$101,"")))&amp;IF(F36="Scenario1PBT13",'Medium retrofit'!$AO$101,IF(F36="Scenario2PBT13",'Medium retrofit'!$AP$101,IF(F36="Scenario3PBT13",'Medium retrofit'!$AQ$101,"")))&amp;IF(F36="Scenario1PBT14",'Medium retrofit'!$AR$101,IF(F36="Scenario2PBT14",'Medium retrofit'!$AS$101,IF(F36="Scenario3PBT14",'Medium retrofit'!$AT$101,"")))&amp;IF(F36="Scenario1PBT15",'Medium retrofit'!$AU$101,IF(F36="Scenario2PBT15",'Medium retrofit'!$AV$101,IF(F36="Scenario3PBT15",'Medium retrofit'!$AW$101,"")))</f>
        <v/>
      </c>
      <c r="AB36" s="242">
        <f t="shared" si="21"/>
        <v>0</v>
      </c>
      <c r="AC36" s="247">
        <f>IFERROR('Projection_Base-case'!G36-G36,0)</f>
        <v>0</v>
      </c>
      <c r="AD36" s="123">
        <f t="shared" si="0"/>
        <v>0</v>
      </c>
      <c r="AE36" s="123">
        <f>IFERROR(100*AC36/'Projection_Base-case'!G36,0)</f>
        <v>0</v>
      </c>
      <c r="AF36" s="123">
        <f>IFERROR('Projection_Base-case'!I36-I36,0)</f>
        <v>0</v>
      </c>
      <c r="AG36" s="123">
        <f t="shared" si="1"/>
        <v>0</v>
      </c>
      <c r="AH36" s="123">
        <f>IFERROR(100*AF36/'Projection_Base-case'!I36,0)</f>
        <v>0</v>
      </c>
      <c r="AI36" s="123">
        <f>IFERROR('Projection_Base-case'!K36-K36,0)</f>
        <v>0</v>
      </c>
      <c r="AJ36" s="123">
        <f t="shared" si="2"/>
        <v>0</v>
      </c>
      <c r="AK36" s="123">
        <f>IFERROR(100*AI36/'Projection_Base-case'!K36,0)</f>
        <v>0</v>
      </c>
      <c r="AL36" s="123">
        <f>IFERROR(M36-'Projection_Base-case'!M36,0)</f>
        <v>0</v>
      </c>
      <c r="AM36" s="123">
        <f t="shared" si="3"/>
        <v>0</v>
      </c>
      <c r="AN36" s="179">
        <f>IFERROR(IF('Projection_Base-case'!N36&gt;0,100*AM36/'Projection_Base-case'!N36,100*AM36/N36),0)</f>
        <v>0</v>
      </c>
      <c r="AO36" s="245">
        <f>IFERROR('Projection_Base-case'!O36-O36,0)</f>
        <v>0</v>
      </c>
      <c r="AP36" s="123">
        <f t="shared" si="4"/>
        <v>0</v>
      </c>
      <c r="AQ36" s="123">
        <f>IFERROR(100*AO36/'Projection_Base-case'!O36,0)</f>
        <v>0</v>
      </c>
      <c r="AR36" s="123">
        <f>IFERROR('Projection_Base-case'!Q36-Q36,0)</f>
        <v>0</v>
      </c>
      <c r="AS36" s="123">
        <f t="shared" si="5"/>
        <v>0</v>
      </c>
      <c r="AT36" s="123">
        <f>IFERROR(100*AR36/'Projection_Base-case'!Q36,0)</f>
        <v>0</v>
      </c>
      <c r="AU36" s="123">
        <f>IFERROR('Projection_Base-case'!S36-S36,0)</f>
        <v>0</v>
      </c>
      <c r="AV36" s="123">
        <f t="shared" si="6"/>
        <v>0</v>
      </c>
      <c r="AW36" s="124">
        <f>IFERROR(100*AU36/'Projection_Base-case'!S36,0)</f>
        <v>0</v>
      </c>
      <c r="AX36" s="245">
        <f>IFERROR('Projection_Base-case'!U36-U36,0)</f>
        <v>0</v>
      </c>
      <c r="AY36" s="123">
        <f t="shared" si="7"/>
        <v>0</v>
      </c>
      <c r="AZ36" s="123">
        <f>IFERROR(100*AX36/'Projection_Base-case'!U36,0)</f>
        <v>0</v>
      </c>
      <c r="BA36" s="123">
        <f>IFERROR('Projection_Base-case'!W36-W36,0)</f>
        <v>0</v>
      </c>
      <c r="BB36" s="123">
        <f t="shared" si="8"/>
        <v>0</v>
      </c>
      <c r="BC36" s="123">
        <f>IFERROR(100*BA36/'Projection_Base-case'!W36,0)</f>
        <v>0</v>
      </c>
      <c r="BD36" s="123">
        <f>IFERROR('Projection_Base-case'!Y36-Y36,0)</f>
        <v>0</v>
      </c>
      <c r="BE36" s="123">
        <f t="shared" si="9"/>
        <v>0</v>
      </c>
      <c r="BF36" s="123">
        <f>IFERROR(100*BD36/'Projection_Base-case'!Y36,0)</f>
        <v>0</v>
      </c>
      <c r="BG36" s="178">
        <f t="shared" si="22"/>
        <v>0</v>
      </c>
      <c r="BH36" s="179">
        <f t="shared" si="23"/>
        <v>0</v>
      </c>
    </row>
    <row r="37" spans="1:60">
      <c r="A37" s="165">
        <v>32</v>
      </c>
      <c r="B37" s="239">
        <f>IF('Projection_Base-case'!B37&lt;&gt;"",'Projection_Base-case'!B37,0)</f>
        <v>0</v>
      </c>
      <c r="C37" s="239">
        <f>IF('Projection_Base-case'!C37&lt;&gt;"",'Projection_Base-case'!C37,0)</f>
        <v>0</v>
      </c>
      <c r="D37" s="239">
        <f>IF('Projection_Base-case'!D37&lt;&gt;"",'Projection_Base-case'!D37,0)</f>
        <v>0</v>
      </c>
      <c r="E37" s="164" t="str">
        <f>IF(AND('Résultats medium'!$AC$3="OUI",'Résultats medium'!E36&lt;&gt;""),'Résultats medium'!E36,IF(OR(D37="PBT1",D37="PBT4",D37="PBT5",D37="PBT6",D37="PBT7",D37="PBT8",D37="PBT10"),"Scenario1",IF(OR(D37="PBT3",D37="PBT9"),"Scenario3",IF(OR(D37="PBT2"),"Scenario2",""))))</f>
        <v/>
      </c>
      <c r="F37" s="240" t="str">
        <f t="shared" si="10"/>
        <v>0</v>
      </c>
      <c r="G37" s="241" t="str">
        <f>IF(F37="Scenario1PBT1",'Medium retrofit'!$E$6,IF(F37="Scenario2PBT1",'Medium retrofit'!$F$6,IF(F37="Scenario3PBT1",'Medium retrofit'!$G$6,"")))&amp;IF(F37="Scenario1PBT2",'Medium retrofit'!$H$6,IF(F37="Scenario2PBT2",'Medium retrofit'!$I$6,IF(F37="Scenario3PBT2",'Medium retrofit'!$J$6,"")))&amp;IF(F37="Scenario1PBT3",'Medium retrofit'!$K$6,IF(F37="Scenario2PBT3",'Medium retrofit'!$L$6,IF(F37="Scenario3PBT3",'Medium retrofit'!$M$6,"")))&amp;IF(F37="Scenario1PBT4",'Medium retrofit'!$N$6,IF(F37="Scenario2PBT4",'Medium retrofit'!$O$6,IF(F37="Scenario3PBT4",'Medium retrofit'!$P$6,"")))&amp;IF(F37="Scenario1PBT5",'Medium retrofit'!$Q$6,IF(F37="Scenario2PBT5",'Medium retrofit'!$R$6,IF(F37="Scenario3PBT5",'Medium retrofit'!$S$6,"")))&amp;IF(F37="Scenario1PBT6",'Medium retrofit'!$T$6,IF(F37="Scenario2PBT6",'Medium retrofit'!$U$6,IF(F37="Scenario3PBT6",'Medium retrofit'!$V$6,"")))&amp;IF(F37="Scenario1PBT7",'Medium retrofit'!$W$6,IF(F37="Scenario2PBT7",'Medium retrofit'!$X$6,IF(F37="Scenario3PBT7",'Medium retrofit'!$Y$6,"")))&amp;IF(F37="Scenario1PBT8",'Medium retrofit'!$Z$6,IF(F37="Scenario2PBT8",'Medium retrofit'!$AA$6,IF(F37="Scenario3PBT8",'Medium retrofit'!$AB$6,"")))&amp;IF(F37="Scenario1PBT9",'Medium retrofit'!$AC$6,IF(F37="Scenario2PBT9",'Medium retrofit'!$AD$6,IF(F37="Scenario3PBT9",'Medium retrofit'!$AE$6,"")))&amp;IF(F37="Scenario1PBT10",'Medium retrofit'!$AF$6,IF(F37="Scenario2PBT10",'Medium retrofit'!$AG$6,IF(F37="Scenario3PBT10",'Medium retrofit'!$AH$6,"")))&amp;IF(F37="Scenario1PBT11",'Medium retrofit'!$AI$6,IF(F37="Scenario2PBT11",'Medium retrofit'!$AJ$6,IF(F37="Scenario3PBT11",'Medium retrofit'!$AK$6,"")))&amp;IF(F37="Scenario1PBT12",'Medium retrofit'!$AL$6,IF(F37="Scenario2PBT12",'Medium retrofit'!$AM$6,IF(F37="Scenario3PBT12",'Medium retrofit'!$AN$6,"")))&amp;IF(F37="Scenario1PBT13",'Medium retrofit'!$AO$6,IF(F37="Scenario2PBT13",'Medium retrofit'!$AP$6,IF(F37="Scenario3PBT13",'Medium retrofit'!$AQ$6,"")))&amp;IF(F37="Scenario1PBT14",'Medium retrofit'!$AR$6,IF(F37="Scenario2PBT14",'Medium retrofit'!$AS$6,IF(F37="Scenario3PBT14",'Medium retrofit'!$AT$6,"")))&amp;IF(F37="Scenario1PBT15",'Medium retrofit'!$AU$6,IF(F37="Scenario2PBT15",'Medium retrofit'!$AV$6,IF(F37="Scenario3PBT15",'Medium retrofit'!$AW$6,"")))</f>
        <v/>
      </c>
      <c r="H37" s="123">
        <f t="shared" si="11"/>
        <v>0</v>
      </c>
      <c r="I37" s="239" t="str">
        <f>IF(F37="Scenario1PBT1",'Medium retrofit'!$E$16,IF(F37="Scenario2PBT1",'Medium retrofit'!$F$16,IF(F37="Scenario3PBT1",'Medium retrofit'!$G$16,"")))&amp;IF(F37="Scenario1PBT2",'Medium retrofit'!$H$16,IF(F37="Scenario2PBT2",'Medium retrofit'!$I$16,IF(F37="Scenario3PBT2",'Medium retrofit'!$J$16,"")))&amp;IF(F37="Scenario1PBT3",'Medium retrofit'!$K$16,IF(F37="Scenario2PBT3",'Medium retrofit'!$L$16,IF(F37="Scenario3PBT3",'Medium retrofit'!$M$16,"")))&amp;IF(F37="Scenario1PBT4",'Medium retrofit'!$N$16,IF(F37="Scenario2PBT4",'Medium retrofit'!$O$16,IF(F37="Scenario3PBT4",'Medium retrofit'!$P$16,"")))&amp;IF(F37="Scenario1PBT5",'Medium retrofit'!$Q$16,IF(F37="Scenario2PBT5",'Medium retrofit'!$R$16,IF(F37="Scenario3PBT5",'Medium retrofit'!$S$16,"")))&amp;IF(F37="Scenario1PBT6",'Medium retrofit'!$T$16,IF(F37="Scenario2PBT6",'Medium retrofit'!$U$16,IF(F37="Scenario3PBT6",'Medium retrofit'!$V$16,"")))&amp;IF(F37="Scenario1PBT7",'Medium retrofit'!$W$16,IF(F37="Scenario2PBT7",'Medium retrofit'!$X$16,IF(F37="Scenario3PBT7",'Medium retrofit'!$Y$16,"")))&amp;IF(F37="Scenario1PBT8",'Medium retrofit'!$Z$16,IF(F37="Scenario2PBT8",'Medium retrofit'!$AA$16,IF(F37="Scenario3PBT8",'Medium retrofit'!$AB$16,"")))&amp;IF(F37="Scenario1PBT9",'Medium retrofit'!$AC$16,IF(F37="Scenario2PBT9",'Medium retrofit'!$AD$16,IF(F37="Scenario3PBT9",'Medium retrofit'!$AE$16,"")))&amp;IF(F37="Scenario1PBT10",'Medium retrofit'!$AF$16,IF(F37="Scenario2PBT10",'Medium retrofit'!$AG$16,IF(F37="Scenario3PBT10",'Medium retrofit'!$AH$16,"")))&amp;IF(F37="Scenario1PBT11",'Medium retrofit'!$AI$16,IF(F37="Scenario2PBT11",'Medium retrofit'!$AJ$16,IF(F37="Scenario3PBT11",'Medium retrofit'!$AK$16,"")))&amp;IF(F37="Scenario1PBT12",'Medium retrofit'!$AL$16,IF(F37="Scenario2PBT12",'Medium retrofit'!$AM$16,IF(F37="Scenario3PBT12",'Medium retrofit'!$AN$16,"")))&amp;IF(F37="Scenario1PBT13",'Medium retrofit'!$AO$16,IF(F37="Scenario2PBT13",'Medium retrofit'!$AP$16,IF(F37="Scenario3PBT13",'Medium retrofit'!$AQ$16,"")))&amp;IF(F37="Scenario1PBT14",'Medium retrofit'!$AR$16,IF(F37="Scenario2PBT14",'Medium retrofit'!$AS$16,IF(F37="Scenario3PBT14",'Medium retrofit'!$AT$16,"")))&amp;IF(F37="Scenario1PBT15",'Medium retrofit'!$AU$16,IF(F37="Scenario2PBT15",'Medium retrofit'!$AV$16,IF(F37="Scenario3PBT15",'Medium retrofit'!$AW$16,"")))</f>
        <v/>
      </c>
      <c r="J37" s="123">
        <f t="shared" si="12"/>
        <v>0</v>
      </c>
      <c r="K37" s="123" t="str">
        <f>IF(F37="Scenario1PBT1",'Medium retrofit'!$E$18,IF(F37="Scenario2PBT1",'Medium retrofit'!$F$18,IF(F37="Scenario3PBT1",'Medium retrofit'!$G$18,"")))&amp;IF(F37="Scenario1PBT2",'Medium retrofit'!$H$18,IF(F37="Scenario2PBT2",'Medium retrofit'!$I$18,IF(F37="Scenario3PBT2",'Medium retrofit'!$J$18,"")))&amp;IF(F37="Scenario1PBT3",'Medium retrofit'!$K$18,IF(F37="Scenario2PBT3",'Medium retrofit'!$L$18,IF(F37="Scenario3PBT3",'Medium retrofit'!$M$18,"")))&amp;IF(F37="Scenario1PBT4",'Medium retrofit'!$N$18,IF(F37="Scenario2PBT4",'Medium retrofit'!$O$18,IF(F37="Scenario3PBT4",'Medium retrofit'!$P$18,"")))&amp;IF(F37="Scenario1PBT5",'Medium retrofit'!$Q$18,IF(F37="Scenario2PBT5",'Medium retrofit'!$R$18,IF(F37="Scenario3PBT5",'Medium retrofit'!$S$18,"")))&amp;IF(F37="Scenario1PBT6",'Medium retrofit'!$T$18,IF(F37="Scenario2PBT6",'Medium retrofit'!$U$18,IF(F37="Scenario3PBT6",'Medium retrofit'!$V$18,"")))&amp;IF(F37="Scenario1PBT7",'Medium retrofit'!$W$18,IF(F37="Scenario2PBT7",'Medium retrofit'!$X$18,IF(F37="Scenario3PBT7",'Medium retrofit'!$Y$18,"")))&amp;IF(F37="Scenario1PBT8",'Medium retrofit'!$Z$18,IF(F37="Scenario2PBT8",'Medium retrofit'!$AA$18,IF(F37="Scenario3PBT8",'Medium retrofit'!$AB$18,"")))&amp;IF(F37="Scenario1PBT9",'Medium retrofit'!$AC$18,IF(F37="Scenario2PBT9",'Medium retrofit'!$AD$18,IF(F37="Scenario3PBT9",'Medium retrofit'!$AE$18,"")))&amp;IF(F37="Scenario1PBT10",'Medium retrofit'!$AF$18,IF(F37="Scenario2PBT10",'Medium retrofit'!$AG$18,IF(F37="Scenario3PBT10",'Medium retrofit'!$AH$18,"")))&amp;IF(F37="Scenario1PBT11",'Medium retrofit'!$AI$18,IF(F37="Scenario2PBT11",'Medium retrofit'!$AJ$18,IF(F37="Scenario3PBT11",'Medium retrofit'!$AK$18,"")))&amp;IF(F37="Scenario1PBT12",'Medium retrofit'!$AL$18,IF(F37="Scenario2PBT12",'Medium retrofit'!$AM$18,IF(F37="Scenario3PBT12",'Medium retrofit'!$AN$18,"")))&amp;IF(F37="Scenario1PBT13",'Medium retrofit'!$AO$18,IF(F37="Scenario2PBT13",'Medium retrofit'!$AP$18,IF(F37="Scenario3PBT13",'Medium retrofit'!$AQ$18,"")))&amp;IF(F37="Scenario1PBT14",'Medium retrofit'!$AR$18,IF(F37="Scenario2PBT14",'Medium retrofit'!$AS$18,IF(F37="Scenario3PBT14",'Medium retrofit'!$AT$18,"")))&amp;IF(F37="Scenario1PBT15",'Medium retrofit'!$AU$18,IF(F37="Scenario2PBT15",'Medium retrofit'!$AV$18,IF(F37="Scenario3PBT15",'Medium retrofit'!$AW$18,"")))</f>
        <v/>
      </c>
      <c r="L37" s="123">
        <f t="shared" si="13"/>
        <v>0</v>
      </c>
      <c r="M37" s="123" t="str">
        <f>IF(F37="Scenario1PBT1",'Medium retrofit'!$E$20,IF(F37="Scenario2PBT1",'Medium retrofit'!$F$20,IF(F37="Scenario3PBT1",'Medium retrofit'!$G$20,"")))&amp;IF(F37="Scenario1PBT2",'Medium retrofit'!$H$20,IF(F37="Scenario2PBT2",'Medium retrofit'!$I$20,IF(F37="Scenario3PBT2",'Medium retrofit'!$J$20,"")))&amp;IF(F37="Scenario1PBT3",'Medium retrofit'!$K$20,IF(F37="Scenario2PBT3",'Medium retrofit'!$L$20,IF(F37="Scenario3PBT3",'Medium retrofit'!$M$20,"")))&amp;IF(F37="Scenario1PBT4",'Medium retrofit'!$N$20,IF(F37="Scenario2PBT4",'Medium retrofit'!$O$20,IF(F37="Scenario3PBT4",'Medium retrofit'!$P$20,"")))&amp;IF(F37="Scenario1PBT5",'Medium retrofit'!$Q$20,IF(F37="Scenario2PBT5",'Medium retrofit'!$R$20,IF(F37="Scenario3PBT5",'Medium retrofit'!$S$20,"")))&amp;IF(F37="Scenario1PBT6",'Medium retrofit'!$T$20,IF(F37="Scenario2PBT6",'Medium retrofit'!$U$20,IF(F37="Scenario3PBT6",'Medium retrofit'!$V$20,"")))&amp;IF(F37="Scenario1PBT7",'Medium retrofit'!$W$20,IF(F37="Scenario2PBT7",'Medium retrofit'!$X$20,IF(F37="Scenario3PBT7",'Medium retrofit'!$Y$20,"")))&amp;IF(F37="Scenario1PBT8",'Medium retrofit'!$Z$20,IF(F37="Scenario2PBT8",'Medium retrofit'!$AA$20,IF(F37="Scenario3PBT8",'Medium retrofit'!$AB$20,"")))&amp;IF(F37="Scenario1PBT9",'Medium retrofit'!$AC$20,IF(F37="Scenario2PBT9",'Medium retrofit'!$AD$20,IF(F37="Scenario3PBT9",'Medium retrofit'!$AE$20,"")))&amp;IF(F37="Scenario1PBT10",'Medium retrofit'!$AF$20,IF(F37="Scenario2PBT10",'Medium retrofit'!$AG$20,IF(F37="Scenario3PBT10",'Medium retrofit'!$AH$20,"")))&amp;IF(F37="Scenario1PBT11",'Medium retrofit'!$AI$20,IF(F37="Scenario2PBT11",'Medium retrofit'!$AJ$20,IF(F37="Scenario3PBT11",'Medium retrofit'!$AK$20,"")))&amp;IF(F37="Scenario1PBT12",'Medium retrofit'!$AL$20,IF(F37="Scenario2PBT12",'Medium retrofit'!$AM$20,IF(F37="Scenario3PBT12",'Medium retrofit'!$AN$20,"")))&amp;IF(F37="Scenario1PBT13",'Medium retrofit'!$AO$20,IF(F37="Scenario2PBT13",'Medium retrofit'!$AP$20,IF(F37="Scenario3PBT13",'Medium retrofit'!$AQ$20,"")))&amp;IF(F37="Scenario1PBT14",'Medium retrofit'!$AR$20,IF(F37="Scenario2PBT14",'Medium retrofit'!$AS$20,IF(F37="Scenario3PBT14",'Medium retrofit'!$AT$20,"")))&amp;IF(F37="Scenario1PBT15",'Medium retrofit'!$AU$20,IF(F37="Scenario2PBT15",'Medium retrofit'!$AV$20,IF(F37="Scenario3PBT15",'Medium retrofit'!$AW$20,"")))</f>
        <v/>
      </c>
      <c r="N37" s="124">
        <f t="shared" si="14"/>
        <v>0</v>
      </c>
      <c r="O37" s="245" t="str">
        <f>IF(F37="Scenario1PBT1",'Medium retrofit'!$E$23,IF(F37="Scenario2PBT1",'Medium retrofit'!$F$23,IF(F37="Scenario3PBT1",'Medium retrofit'!$G$23,"")))&amp;IF(F37="Scenario1PBT2",'Medium retrofit'!$H$23,IF(F37="Scenario2PBT2",'Medium retrofit'!$I$23,IF(F37="Scenario3PBT2",'Medium retrofit'!$J$23,"")))&amp;IF(F37="Scenario1PBT3",'Medium retrofit'!$K$23,IF(F37="Scenario2PBT3",'Medium retrofit'!$L$23,IF(F37="Scenario3PBT3",'Medium retrofit'!$M$23,"")))&amp;IF(F37="Scenario1PBT4",'Medium retrofit'!$N$23,IF(F37="Scenario2PBT4",'Medium retrofit'!$O$23,IF(F37="Scenario3PBT4",'Medium retrofit'!$P$23,"")))&amp;IF(F37="Scenario1PBT5",'Medium retrofit'!$Q$23,IF(F37="Scenario2PBT5",'Medium retrofit'!$R$23,IF(F37="Scenario3PBT5",'Medium retrofit'!$S$23,"")))&amp;IF(F37="Scenario1PBT6",'Medium retrofit'!$T$23,IF(F37="Scenario2PBT6",'Medium retrofit'!$U$23,IF(F37="Scenario3PBT6",'Medium retrofit'!$V$23,"")))&amp;IF(F37="Scenario1PBT7",'Medium retrofit'!$W$23,IF(F37="Scenario2PBT7",'Medium retrofit'!$X$23,IF(F37="Scenario3PBT7",'Medium retrofit'!$Y$23,"")))&amp;IF(F37="Scenario1PBT8",'Medium retrofit'!$Z$23,IF(F37="Scenario2PBT8",'Medium retrofit'!$AA$23,IF(F37="Scenario3PBT8",'Medium retrofit'!$AB$23,"")))&amp;IF(F37="Scenario1PBT9",'Medium retrofit'!$AC$23,IF(F37="Scenario2PBT9",'Medium retrofit'!$AD$23,IF(F37="Scenario3PBT9",'Medium retrofit'!$AE$23,"")))&amp;IF(F37="Scenario1PBT10",'Medium retrofit'!$AF$23,IF(F37="Scenario2PBT10",'Medium retrofit'!$AG$23,IF(F37="Scenario3PBT10",'Medium retrofit'!$AH$23,"")))&amp;IF(F37="Scenario1PBT11",'Medium retrofit'!$AI$23,IF(F37="Scenario2PBT11",'Medium retrofit'!$AJ$23,IF(F37="Scenario3PBT11",'Medium retrofit'!$AK$23,"")))&amp;IF(F37="Scenario1PBT12",'Medium retrofit'!$AL$23,IF(F37="Scenario2PBT12",'Medium retrofit'!$AM$23,IF(F37="Scenario3PBT12",'Medium retrofit'!$AN$23,"")))&amp;IF(F37="Scenario1PBT13",'Medium retrofit'!$AO$23,IF(F37="Scenario2PBT13",'Medium retrofit'!$AP$23,IF(F37="Scenario3PBT13",'Medium retrofit'!$AQ$23,"")))&amp;IF(F37="Scenario1PBT14",'Medium retrofit'!$AR$23,IF(F37="Scenario2PBT14",'Medium retrofit'!$AS$23,IF(F37="Scenario3PBT14",'Medium retrofit'!$AT$23,"")))&amp;IF(F37="Scenario1PBT15",'Medium retrofit'!$AU$23,IF(F37="Scenario2PBT15",'Medium retrofit'!$AV$23,IF(F37="Scenario3PBT15",'Medium retrofit'!$AW$23,"")))</f>
        <v/>
      </c>
      <c r="P37" s="123">
        <f t="shared" si="15"/>
        <v>0</v>
      </c>
      <c r="Q37" s="123" t="str">
        <f>IF(F37="Scenario1PBT1",'Medium retrofit'!$E$25,IF(F37="Scenario2PBT1",'Medium retrofit'!$F$25,IF(F37="Scenario3PBT1",'Medium retrofit'!$G$25,"")))&amp;IF(F37="Scenario1PBT2",'Medium retrofit'!$H$25,IF(F37="Scenario2PBT2",'Medium retrofit'!$I$25,IF(F37="Scenario3PBT2",'Medium retrofit'!$J$25,"")))&amp;IF(F37="Scenario1PBT3",'Medium retrofit'!$K$25,IF(F37="Scenario2PBT3",'Medium retrofit'!$L$25,IF(F37="Scenario3PBT3",'Medium retrofit'!$M$25,"")))&amp;IF(F37="Scenario1PBT4",'Medium retrofit'!$N$25,IF(F37="Scenario2PBT4",'Medium retrofit'!$O$25,IF(F37="Scenario3PBT4",'Medium retrofit'!$P$25,"")))&amp;IF(F37="Scenario1PBT5",'Medium retrofit'!$Q$25,IF(F37="Scenario2PBT5",'Medium retrofit'!$R$25,IF(F37="Scenario3PBT5",'Medium retrofit'!$S$25,"")))&amp;IF(F37="Scenario1PBT6",'Medium retrofit'!$T$25,IF(F37="Scenario2PBT6",'Medium retrofit'!$U$25,IF(F37="Scenario3PBT6",'Medium retrofit'!$V$25,"")))&amp;IF(F37="Scenario1PBT7",'Medium retrofit'!$W$25,IF(F37="Scenario2PBT7",'Medium retrofit'!$X$25,IF(F37="Scenario3PBT7",'Medium retrofit'!$Y$25,"")))&amp;IF(F37="Scenario1PBT8",'Medium retrofit'!$Z$25,IF(F37="Scenario2PBT8",'Medium retrofit'!$AA$25,IF(F37="Scenario3PBT8",'Medium retrofit'!$AB$25,"")))&amp;IF(F37="Scenario1PBT9",'Medium retrofit'!$AC$25,IF(F37="Scenario2PBT9",'Medium retrofit'!$AD$25,IF(F37="Scenario3PBT9",'Medium retrofit'!$AE$25,"")))&amp;IF(F37="Scenario1PBT10",'Medium retrofit'!$AF$25,IF(F37="Scenario2PBT10",'Medium retrofit'!$AG$25,IF(F37="Scenario3PBT10",'Medium retrofit'!$AH$25,"")))&amp;IF(F37="Scenario1PBT11",'Medium retrofit'!$AI$25,IF(F37="Scenario2PBT11",'Medium retrofit'!$AJ$25,IF(F37="Scenario3PBT11",'Medium retrofit'!$AK$25,"")))&amp;IF(F37="Scenario1PBT12",'Medium retrofit'!$AL$25,IF(F37="Scenario2PBT12",'Medium retrofit'!$AM$25,IF(F37="Scenario3PBT12",'Medium retrofit'!$AN$25,"")))&amp;IF(F37="Scenario1PBT13",'Medium retrofit'!$AO$25,IF(F37="Scenario2PBT13",'Medium retrofit'!$AP$25,IF(F37="Scenario3PBT13",'Medium retrofit'!$AQ$25,"")))&amp;IF(F37="Scenario1PBT14",'Medium retrofit'!$AR$25,IF(F37="Scenario2PBT14",'Medium retrofit'!$AS$25,IF(F37="Scenario3PBT14",'Medium retrofit'!$AT$25,"")))&amp;IF(F37="Scenario1PBT15",'Medium retrofit'!$AU$25,IF(F37="Scenario2PBT15",'Medium retrofit'!$AV$25,IF(F37="Scenario3PBT15",'Medium retrofit'!$AW$25,"")))</f>
        <v/>
      </c>
      <c r="R37" s="123">
        <f t="shared" si="16"/>
        <v>0</v>
      </c>
      <c r="S37" s="123" t="str">
        <f>IF(F37="Scenario1PBT1",'Medium retrofit'!$E$27,IF(F37="Scenario2PBT1",'Medium retrofit'!$F$27,IF(F37="Scenario3PBT1",'Medium retrofit'!$G$27,"")))&amp;IF(F37="Scenario1PBT2",'Medium retrofit'!$H$27,IF(F37="Scenario2PBT2",'Medium retrofit'!$I$27,IF(F37="Scenario3PBT2",'Medium retrofit'!$J$27,"")))&amp;IF(F37="Scenario1PBT3",'Medium retrofit'!$K$27,IF(F37="Scenario2PBT3",'Medium retrofit'!$L$27,IF(F37="Scenario3PBT3",'Medium retrofit'!$M$27,"")))&amp;IF(F37="Scenario1PBT4",'Medium retrofit'!$N$27,IF(F37="Scenario2PBT4",'Medium retrofit'!$O$27,IF(F37="Scenario3PBT4",'Medium retrofit'!$P$27,"")))&amp;IF(F37="Scenario1PBT5",'Medium retrofit'!$Q$27,IF(F37="Scenario2PBT5",'Medium retrofit'!$R$27,IF(F37="Scenario3PBT5",'Medium retrofit'!$S$27,"")))&amp;IF(F37="Scenario1PBT6",'Medium retrofit'!$T$27,IF(F37="Scenario2PBT6",'Medium retrofit'!$U$27,IF(F37="Scenario3PBT6",'Medium retrofit'!$V$27,"")))&amp;IF(F37="Scenario1PBT7",'Medium retrofit'!$W$27,IF(F37="Scenario2PBT7",'Medium retrofit'!$X$27,IF(F37="Scenario3PBT7",'Medium retrofit'!$Y$27,"")))&amp;IF(F37="Scenario1PBT8",'Medium retrofit'!$Z$27,IF(F37="Scenario2PBT8",'Medium retrofit'!$AA$27,IF(F37="Scenario3PBT8",'Medium retrofit'!$AB$27,"")))&amp;IF(F37="Scenario1PBT9",'Medium retrofit'!$AC$27,IF(F37="Scenario2PBT9",'Medium retrofit'!$AD$27,IF(F37="Scenario3PBT9",'Medium retrofit'!$AE$27,"")))&amp;IF(F37="Scenario1PBT10",'Medium retrofit'!$AF$27,IF(F37="Scenario2PBT10",'Medium retrofit'!$AG$27,IF(F37="Scenario3PBT10",'Medium retrofit'!$AH$27,"")))&amp;IF(F37="Scenario1PBT11",'Medium retrofit'!$AI$27,IF(F37="Scenario2PBT11",'Medium retrofit'!$AJ$27,IF(F37="Scenario3PBT11",'Medium retrofit'!$AK$27,"")))&amp;IF(F37="Scenario1PBT12",'Medium retrofit'!$AL$27,IF(F37="Scenario2PBT12",'Medium retrofit'!$AM$27,IF(F37="Scenario3PBT12",'Medium retrofit'!$AN$27,"")))&amp;IF(F37="Scenario1PBT13",'Medium retrofit'!$AO$27,IF(F37="Scenario2PBT13",'Medium retrofit'!$AP$27,IF(F37="Scenario3PBT13",'Medium retrofit'!$AQ$27,"")))&amp;IF(F37="Scenario1PBT14",'Medium retrofit'!$AR$27,IF(F37="Scenario2PBT14",'Medium retrofit'!$AS$27,IF(F37="Scenario3PBT14",'Medium retrofit'!$AT$27,"")))&amp;IF(F37="Scenario1PBT15",'Medium retrofit'!$AU$27,IF(F37="Scenario2PBT15",'Medium retrofit'!$AV$27,IF(F37="Scenario3PBT15",'Medium retrofit'!$AW$27,"")))</f>
        <v/>
      </c>
      <c r="T37" s="246">
        <f t="shared" si="17"/>
        <v>0</v>
      </c>
      <c r="U37" s="245" t="str">
        <f>IF(F37="Scenario1PBT1",'Medium retrofit'!$E$38,IF(F37="Scenario2PBT1",'Medium retrofit'!$F$38,IF(F37="Scenario3PBT1",'Medium retrofit'!$G$38,"")))&amp;IF(F37="Scenario1PBT2",'Medium retrofit'!$H$38,IF(F37="Scenario2PBT2",'Medium retrofit'!$I$38,IF(F37="Scenario3PBT2",'Medium retrofit'!$J$38,"")))&amp;IF(F37="Scenario1PBT3",'Medium retrofit'!$K$38,IF(F37="Scenario2PBT3",'Medium retrofit'!$L$38,IF(F37="Scenario3PBT3",'Medium retrofit'!$M$38,"")))&amp;IF(F37="Scenario1PBT4",'Medium retrofit'!$N$38,IF(F37="Scenario2PBT4",'Medium retrofit'!$O$38,IF(F37="Scenario3PBT4",'Medium retrofit'!$P$38,"")))&amp;IF(F37="Scenario1PBT5",'Medium retrofit'!$Q$38,IF(F37="Scenario2PBT5",'Medium retrofit'!$R$38,IF(F37="Scenario3PBT5",'Medium retrofit'!$S$38,"")))&amp;IF(F37="Scenario1PBT6",'Medium retrofit'!$T$38,IF(F37="Scenario2PBT6",'Medium retrofit'!$U$38,IF(F37="Scenario3PBT6",'Medium retrofit'!$V$38,"")))&amp;IF(F37="Scenario1PBT7",'Medium retrofit'!$W$38,IF(F37="Scenario2PBT7",'Medium retrofit'!$X$38,IF(F37="Scenario3PBT7",'Medium retrofit'!$Y$38,"")))&amp;IF(F37="Scenario1PBT8",'Medium retrofit'!$Z$38,IF(F37="Scenario2PBT8",'Medium retrofit'!$AA$38,IF(F37="Scenario3PBT8",'Medium retrofit'!$AB$38,"")))&amp;IF(F37="Scenario1PBT9",'Medium retrofit'!$AC$38,IF(F37="Scenario2PBT9",'Medium retrofit'!$AD$38,IF(F37="Scenario3PBT9",'Medium retrofit'!$AE$38,"")))&amp;IF(F37="Scenario1PBT10",'Medium retrofit'!$AF$38,IF(F37="Scenario2PBT10",'Medium retrofit'!$AG$38,IF(F37="Scenario3PBT10",'Medium retrofit'!$AH$38,"")))&amp;IF(F37="Scenario1PBT11",'Medium retrofit'!$AI$38,IF(F37="Scenario2PBT11",'Medium retrofit'!$AJ$38,IF(F37="Scenario3PBT11",'Medium retrofit'!$AK$38,"")))&amp;IF(F37="Scenario1PBT12",'Medium retrofit'!$AL$38,IF(F37="Scenario2PBT12",'Medium retrofit'!$AM$38,IF(F37="Scenario3PBT12",'Medium retrofit'!$AN$38,"")))&amp;IF(F37="Scenario1PBT13",'Medium retrofit'!$AO$38,IF(F37="Scenario2PBT13",'Medium retrofit'!$AP$38,IF(F37="Scenario3PBT13",'Medium retrofit'!$AQ$38,"")))&amp;IF(F37="Scenario1PBT14",'Medium retrofit'!$AR$38,IF(F37="Scenario2PBT14",'Medium retrofit'!$AS$38,IF(F37="Scenario3PBT14",'Medium retrofit'!$AT$38,"")))&amp;IF(F37="Scenario1PBT15",'Medium retrofit'!$AU$38,IF(F37="Scenario2PBT15",'Medium retrofit'!$AV$38,IF(F37="Scenario3PBT15",'Medium retrofit'!$AW$38,"")))</f>
        <v/>
      </c>
      <c r="V37" s="123">
        <f t="shared" si="18"/>
        <v>0</v>
      </c>
      <c r="W37" s="123" t="str">
        <f>IF(F37="Scenario1PBT1",'Medium retrofit'!$E$40,IF(F37="Scenario2PBT1",'Medium retrofit'!$F$40,IF(F37="Scenario3PBT1",'Medium retrofit'!$G$40,"")))&amp;IF(F37="Scenario1PBT2",'Medium retrofit'!$H$40,IF(F37="Scenario2PBT2",'Medium retrofit'!$I$40,IF(F37="Scenario3PBT2",'Medium retrofit'!$J$40,"")))&amp;IF(F37="Scenario1PBT3",'Medium retrofit'!$K$40,IF(F37="Scenario2PBT3",'Medium retrofit'!$L$40,IF(F37="Scenario3PBT3",'Medium retrofit'!$M$40,"")))&amp;IF(F37="Scenario1PBT4",'Medium retrofit'!$N$40,IF(F37="Scenario2PBT4",'Medium retrofit'!$O$40,IF(F37="Scenario3PBT4",'Medium retrofit'!$P$40,"")))&amp;IF(F37="Scenario1PBT5",'Medium retrofit'!$Q$40,IF(F37="Scenario2PBT5",'Medium retrofit'!$R$40,IF(F37="Scenario3PBT5",'Medium retrofit'!$S$40,"")))&amp;IF(F37="Scenario1PBT6",'Medium retrofit'!$T$40,IF(F37="Scenario2PBT6",'Medium retrofit'!$U$40,IF(F37="Scenario3PBT6",'Medium retrofit'!$V$40,"")))&amp;IF(F37="Scenario1PBT7",'Medium retrofit'!$W$40,IF(F37="Scenario2PBT7",'Medium retrofit'!$X$40,IF(F37="Scenario3PBT7",'Medium retrofit'!$Y$40,"")))&amp;IF(F37="Scenario1PBT8",'Medium retrofit'!$Z$40,IF(F37="Scenario2PBT8",'Medium retrofit'!$AA$40,IF(F37="Scenario3PBT8",'Medium retrofit'!$AB$40,"")))&amp;IF(F37="Scenario1PBT9",'Medium retrofit'!$AC$40,IF(F37="Scenario2PBT9",'Medium retrofit'!$AD$40,IF(F37="Scenario3PBT9",'Medium retrofit'!$AE$40,"")))&amp;IF(F37="Scenario1PBT10",'Medium retrofit'!$AF$40,IF(F37="Scenario2PBT10",'Medium retrofit'!$AG$40,IF(F37="Scenario3PBT10",'Medium retrofit'!$AH$40,"")))&amp;IF(F37="Scenario1PBT11",'Medium retrofit'!$AI$40,IF(F37="Scenario2PBT11",'Medium retrofit'!$AJ$40,IF(F37="Scenario3PBT11",'Medium retrofit'!$AK$40,"")))&amp;IF(F37="Scenario1PBT12",'Medium retrofit'!$AL$40,IF(F37="Scenario2PBT12",'Medium retrofit'!$AM$40,IF(F37="Scenario3PBT12",'Medium retrofit'!$AN$40,"")))&amp;IF(F37="Scenario1PBT13",'Medium retrofit'!$AO$40,IF(F37="Scenario2PBT13",'Medium retrofit'!$AP$40,IF(F37="Scenario3PBT13",'Medium retrofit'!$AQ$40,"")))&amp;IF(F37="Scenario1PBT14",'Medium retrofit'!$AR$40,IF(F37="Scenario2PBT14",'Medium retrofit'!$AS$40,IF(F37="Scenario3PBT14",'Medium retrofit'!$AT$40,"")))&amp;IF(F37="Scenario1PBT15",'Medium retrofit'!$AU$40,IF(F37="Scenario2PBT15",'Medium retrofit'!$AV$40,IF(F37="Scenario3PBT15",'Medium retrofit'!$AW$40,"")))</f>
        <v/>
      </c>
      <c r="X37" s="123">
        <f t="shared" si="19"/>
        <v>0</v>
      </c>
      <c r="Y37" s="123" t="str">
        <f>IF(F37="Scenario1PBT1",'Medium retrofit'!$E$42,IF(F37="Scenario2PBT1",'Medium retrofit'!$F$42,IF(F37="Scenario3PBT1",'Medium retrofit'!$G$42,"")))&amp;IF(F37="Scenario1PBT2",'Medium retrofit'!$H$42,IF(F37="Scenario2PBT2",'Medium retrofit'!$I$42,IF(F37="Scenario3PBT2",'Medium retrofit'!$J$42,"")))&amp;IF(F37="Scenario1PBT3",'Medium retrofit'!$K$42,IF(F37="Scenario2PBT3",'Medium retrofit'!$L$42,IF(F37="Scenario3PBT3",'Medium retrofit'!$M$42,"")))&amp;IF(F37="Scenario1PBT4",'Medium retrofit'!$N$42,IF(F37="Scenario2PBT4",'Medium retrofit'!$O$42,IF(F37="Scenario3PBT4",'Medium retrofit'!$P$42,"")))&amp;IF(F37="Scenario1PBT5",'Medium retrofit'!$Q$42,IF(F37="Scenario2PBT5",'Medium retrofit'!$R$42,IF(F37="Scenario3PBT5",'Medium retrofit'!$S$42,"")))&amp;IF(F37="Scenario1PBT6",'Medium retrofit'!$T$42,IF(F37="Scenario2PBT6",'Medium retrofit'!$U$42,IF(F37="Scenario3PBT6",'Medium retrofit'!$V$42,"")))&amp;IF(F37="Scenario1PBT7",'Medium retrofit'!$W$42,IF(F37="Scenario2PBT7",'Medium retrofit'!$X$42,IF(F37="Scenario3PBT7",'Medium retrofit'!$Y$42,"")))&amp;IF(F37="Scenario1PBT8",'Medium retrofit'!$Z$42,IF(F37="Scenario2PBT8",'Medium retrofit'!$AA$42,IF(F37="Scenario3PBT8",'Medium retrofit'!$AB$42,"")))&amp;IF(F37="Scenario1PBT9",'Medium retrofit'!$AC$42,IF(F37="Scenario2PBT9",'Medium retrofit'!$AD$42,IF(F37="Scenario3PBT9",'Medium retrofit'!$AE$42,"")))&amp;IF(F37="Scenario1PBT10",'Medium retrofit'!$AF$42,IF(F37="Scenario2PBT10",'Medium retrofit'!$AG$42,IF(F37="Scenario3PBT10",'Medium retrofit'!$AH$42,"")))&amp;IF(F37="Scenario1PBT11",'Medium retrofit'!$AI$42,IF(F37="Scenario2PBT11",'Medium retrofit'!$AJ$42,IF(F37="Scenario3PBT11",'Medium retrofit'!$AK$42,"")))&amp;IF(F37="Scenario1PBT12",'Medium retrofit'!$AL$42,IF(F37="Scenario2PBT12",'Medium retrofit'!$AM$42,IF(F37="Scenario3PBT12",'Medium retrofit'!$AN$42,"")))&amp;IF(F37="Scenario1PBT13",'Medium retrofit'!$AO$42,IF(F37="Scenario2PBT13",'Medium retrofit'!$AP$42,IF(F37="Scenario3PBT13",'Medium retrofit'!$AQ$42,"")))&amp;IF(F37="Scenario1PBT14",'Medium retrofit'!$AR$42,IF(F37="Scenario2PBT14",'Medium retrofit'!$AS$42,IF(F37="Scenario3PBT14",'Medium retrofit'!$AT$42,"")))&amp;IF(F37="Scenario1PBT15",'Medium retrofit'!$AU$42,IF(F37="Scenario2PBT15",'Medium retrofit'!$AV$42,IF(F37="Scenario3PBT15",'Medium retrofit'!$AW$42,"")))</f>
        <v/>
      </c>
      <c r="Z37" s="123">
        <f t="shared" si="20"/>
        <v>0</v>
      </c>
      <c r="AA37" s="239" t="str">
        <f>IF(F37="Scenario1PBT1",'Medium retrofit'!$E$101,IF(F37="Scenario2PBT1",'Medium retrofit'!$F$101,IF(F37="Scenario3PBT1",'Medium retrofit'!$G$101,"")))&amp;IF(F37="Scenario1PBT2",'Medium retrofit'!$H$101,IF(F37="Scenario2PBT2",'Medium retrofit'!$I$101,IF(F37="Scenario3PBT2",'Medium retrofit'!$J$101,"")))&amp;IF(F37="Scenario1PBT3",'Medium retrofit'!$K$101,IF(F37="Scenario2PBT3",'Medium retrofit'!$L$101,IF(F37="Scenario3PBT3",'Medium retrofit'!$M$101,"")))&amp;IF(F37="Scenario1PBT4",'Medium retrofit'!$N$101,IF(F37="Scenario2PBT4",'Medium retrofit'!$O$101,IF(F37="Scenario3PBT4",'Medium retrofit'!$P$101,"")))&amp;IF(F37="Scenario1PBT5",'Medium retrofit'!$Q$101,IF(F37="Scenario2PBT5",'Medium retrofit'!$R$101,IF(F37="Scenario3PBT5",'Medium retrofit'!$S$101,"")))&amp;IF(F37="Scenario1PBT6",'Medium retrofit'!$T$101,IF(F37="Scenario2PBT6",'Medium retrofit'!$U$101,IF(F37="Scenario3PBT6",'Medium retrofit'!$V$101,"")))&amp;IF(F37="Scenario1PBT7",'Medium retrofit'!$W$101,IF(F37="Scenario2PBT7",'Medium retrofit'!$X$101,IF(F37="Scenario3PBT7",'Medium retrofit'!$Y$101,"")))&amp;IF(F37="Scenario1PBT8",'Medium retrofit'!$Z$101,IF(F37="Scenario2PBT8",'Medium retrofit'!$AA$101,IF(F37="Scenario3PBT8",'Medium retrofit'!$AB$101,"")))&amp;IF(F37="Scenario1PBT9",'Medium retrofit'!$AC$101,IF(F37="Scenario2PBT9",'Medium retrofit'!$AD$101,IF(F37="Scenario3PBT9",'Medium retrofit'!$AE$101,"")))&amp;IF(F37="Scenario1PBT10",'Medium retrofit'!$AF$101,IF(F37="Scenario2PBT10",'Medium retrofit'!$AG$101,IF(F37="Scenario3PBT10",'Medium retrofit'!$AH$101,"")))&amp;IF(F37="Scenario1PBT11",'Medium retrofit'!$AI$101,IF(F37="Scenario2PBT11",'Medium retrofit'!$AJ$101,IF(F37="Scenario3PBT11",'Medium retrofit'!$AK$101,"")))&amp;IF(F37="Scenario1PBT12",'Medium retrofit'!$AL$101,IF(F37="Scenario2PBT12",'Medium retrofit'!$AM$101,IF(F37="Scenario3PBT12",'Medium retrofit'!$AN$101,"")))&amp;IF(F37="Scenario1PBT13",'Medium retrofit'!$AO$101,IF(F37="Scenario2PBT13",'Medium retrofit'!$AP$101,IF(F37="Scenario3PBT13",'Medium retrofit'!$AQ$101,"")))&amp;IF(F37="Scenario1PBT14",'Medium retrofit'!$AR$101,IF(F37="Scenario2PBT14",'Medium retrofit'!$AS$101,IF(F37="Scenario3PBT14",'Medium retrofit'!$AT$101,"")))&amp;IF(F37="Scenario1PBT15",'Medium retrofit'!$AU$101,IF(F37="Scenario2PBT15",'Medium retrofit'!$AV$101,IF(F37="Scenario3PBT15",'Medium retrofit'!$AW$101,"")))</f>
        <v/>
      </c>
      <c r="AB37" s="242">
        <f t="shared" si="21"/>
        <v>0</v>
      </c>
      <c r="AC37" s="247">
        <f>IFERROR('Projection_Base-case'!G37-G37,0)</f>
        <v>0</v>
      </c>
      <c r="AD37" s="123">
        <f t="shared" si="0"/>
        <v>0</v>
      </c>
      <c r="AE37" s="123">
        <f>IFERROR(100*AC37/'Projection_Base-case'!G37,0)</f>
        <v>0</v>
      </c>
      <c r="AF37" s="123">
        <f>IFERROR('Projection_Base-case'!I37-I37,0)</f>
        <v>0</v>
      </c>
      <c r="AG37" s="123">
        <f t="shared" si="1"/>
        <v>0</v>
      </c>
      <c r="AH37" s="123">
        <f>IFERROR(100*AF37/'Projection_Base-case'!I37,0)</f>
        <v>0</v>
      </c>
      <c r="AI37" s="123">
        <f>IFERROR('Projection_Base-case'!K37-K37,0)</f>
        <v>0</v>
      </c>
      <c r="AJ37" s="123">
        <f t="shared" si="2"/>
        <v>0</v>
      </c>
      <c r="AK37" s="123">
        <f>IFERROR(100*AI37/'Projection_Base-case'!K37,0)</f>
        <v>0</v>
      </c>
      <c r="AL37" s="123">
        <f>IFERROR(M37-'Projection_Base-case'!M37,0)</f>
        <v>0</v>
      </c>
      <c r="AM37" s="123">
        <f t="shared" si="3"/>
        <v>0</v>
      </c>
      <c r="AN37" s="179">
        <f>IFERROR(IF('Projection_Base-case'!N37&gt;0,100*AM37/'Projection_Base-case'!N37,100*AM37/N37),0)</f>
        <v>0</v>
      </c>
      <c r="AO37" s="245">
        <f>IFERROR('Projection_Base-case'!O37-O37,0)</f>
        <v>0</v>
      </c>
      <c r="AP37" s="123">
        <f t="shared" si="4"/>
        <v>0</v>
      </c>
      <c r="AQ37" s="123">
        <f>IFERROR(100*AO37/'Projection_Base-case'!O37,0)</f>
        <v>0</v>
      </c>
      <c r="AR37" s="123">
        <f>IFERROR('Projection_Base-case'!Q37-Q37,0)</f>
        <v>0</v>
      </c>
      <c r="AS37" s="123">
        <f t="shared" si="5"/>
        <v>0</v>
      </c>
      <c r="AT37" s="123">
        <f>IFERROR(100*AR37/'Projection_Base-case'!Q37,0)</f>
        <v>0</v>
      </c>
      <c r="AU37" s="123">
        <f>IFERROR('Projection_Base-case'!S37-S37,0)</f>
        <v>0</v>
      </c>
      <c r="AV37" s="123">
        <f t="shared" si="6"/>
        <v>0</v>
      </c>
      <c r="AW37" s="124">
        <f>IFERROR(100*AU37/'Projection_Base-case'!S37,0)</f>
        <v>0</v>
      </c>
      <c r="AX37" s="245">
        <f>IFERROR('Projection_Base-case'!U37-U37,0)</f>
        <v>0</v>
      </c>
      <c r="AY37" s="123">
        <f t="shared" si="7"/>
        <v>0</v>
      </c>
      <c r="AZ37" s="123">
        <f>IFERROR(100*AX37/'Projection_Base-case'!U37,0)</f>
        <v>0</v>
      </c>
      <c r="BA37" s="123">
        <f>IFERROR('Projection_Base-case'!W37-W37,0)</f>
        <v>0</v>
      </c>
      <c r="BB37" s="123">
        <f t="shared" si="8"/>
        <v>0</v>
      </c>
      <c r="BC37" s="123">
        <f>IFERROR(100*BA37/'Projection_Base-case'!W37,0)</f>
        <v>0</v>
      </c>
      <c r="BD37" s="123">
        <f>IFERROR('Projection_Base-case'!Y37-Y37,0)</f>
        <v>0</v>
      </c>
      <c r="BE37" s="123">
        <f t="shared" si="9"/>
        <v>0</v>
      </c>
      <c r="BF37" s="123">
        <f>IFERROR(100*BD37/'Projection_Base-case'!Y37,0)</f>
        <v>0</v>
      </c>
      <c r="BG37" s="178">
        <f t="shared" si="22"/>
        <v>0</v>
      </c>
      <c r="BH37" s="179">
        <f t="shared" si="23"/>
        <v>0</v>
      </c>
    </row>
    <row r="38" spans="1:60">
      <c r="A38" s="165">
        <v>33</v>
      </c>
      <c r="B38" s="239">
        <f>IF('Projection_Base-case'!B38&lt;&gt;"",'Projection_Base-case'!B38,0)</f>
        <v>0</v>
      </c>
      <c r="C38" s="239">
        <f>IF('Projection_Base-case'!C38&lt;&gt;"",'Projection_Base-case'!C38,0)</f>
        <v>0</v>
      </c>
      <c r="D38" s="239">
        <f>IF('Projection_Base-case'!D38&lt;&gt;"",'Projection_Base-case'!D38,0)</f>
        <v>0</v>
      </c>
      <c r="E38" s="164" t="str">
        <f>IF(AND('Résultats medium'!$AC$3="OUI",'Résultats medium'!E37&lt;&gt;""),'Résultats medium'!E37,IF(OR(D38="PBT1",D38="PBT4",D38="PBT5",D38="PBT6",D38="PBT7",D38="PBT8",D38="PBT10"),"Scenario1",IF(OR(D38="PBT3",D38="PBT9"),"Scenario3",IF(OR(D38="PBT2"),"Scenario2",""))))</f>
        <v/>
      </c>
      <c r="F38" s="240" t="str">
        <f t="shared" si="10"/>
        <v>0</v>
      </c>
      <c r="G38" s="241" t="str">
        <f>IF(F38="Scenario1PBT1",'Medium retrofit'!$E$6,IF(F38="Scenario2PBT1",'Medium retrofit'!$F$6,IF(F38="Scenario3PBT1",'Medium retrofit'!$G$6,"")))&amp;IF(F38="Scenario1PBT2",'Medium retrofit'!$H$6,IF(F38="Scenario2PBT2",'Medium retrofit'!$I$6,IF(F38="Scenario3PBT2",'Medium retrofit'!$J$6,"")))&amp;IF(F38="Scenario1PBT3",'Medium retrofit'!$K$6,IF(F38="Scenario2PBT3",'Medium retrofit'!$L$6,IF(F38="Scenario3PBT3",'Medium retrofit'!$M$6,"")))&amp;IF(F38="Scenario1PBT4",'Medium retrofit'!$N$6,IF(F38="Scenario2PBT4",'Medium retrofit'!$O$6,IF(F38="Scenario3PBT4",'Medium retrofit'!$P$6,"")))&amp;IF(F38="Scenario1PBT5",'Medium retrofit'!$Q$6,IF(F38="Scenario2PBT5",'Medium retrofit'!$R$6,IF(F38="Scenario3PBT5",'Medium retrofit'!$S$6,"")))&amp;IF(F38="Scenario1PBT6",'Medium retrofit'!$T$6,IF(F38="Scenario2PBT6",'Medium retrofit'!$U$6,IF(F38="Scenario3PBT6",'Medium retrofit'!$V$6,"")))&amp;IF(F38="Scenario1PBT7",'Medium retrofit'!$W$6,IF(F38="Scenario2PBT7",'Medium retrofit'!$X$6,IF(F38="Scenario3PBT7",'Medium retrofit'!$Y$6,"")))&amp;IF(F38="Scenario1PBT8",'Medium retrofit'!$Z$6,IF(F38="Scenario2PBT8",'Medium retrofit'!$AA$6,IF(F38="Scenario3PBT8",'Medium retrofit'!$AB$6,"")))&amp;IF(F38="Scenario1PBT9",'Medium retrofit'!$AC$6,IF(F38="Scenario2PBT9",'Medium retrofit'!$AD$6,IF(F38="Scenario3PBT9",'Medium retrofit'!$AE$6,"")))&amp;IF(F38="Scenario1PBT10",'Medium retrofit'!$AF$6,IF(F38="Scenario2PBT10",'Medium retrofit'!$AG$6,IF(F38="Scenario3PBT10",'Medium retrofit'!$AH$6,"")))&amp;IF(F38="Scenario1PBT11",'Medium retrofit'!$AI$6,IF(F38="Scenario2PBT11",'Medium retrofit'!$AJ$6,IF(F38="Scenario3PBT11",'Medium retrofit'!$AK$6,"")))&amp;IF(F38="Scenario1PBT12",'Medium retrofit'!$AL$6,IF(F38="Scenario2PBT12",'Medium retrofit'!$AM$6,IF(F38="Scenario3PBT12",'Medium retrofit'!$AN$6,"")))&amp;IF(F38="Scenario1PBT13",'Medium retrofit'!$AO$6,IF(F38="Scenario2PBT13",'Medium retrofit'!$AP$6,IF(F38="Scenario3PBT13",'Medium retrofit'!$AQ$6,"")))&amp;IF(F38="Scenario1PBT14",'Medium retrofit'!$AR$6,IF(F38="Scenario2PBT14",'Medium retrofit'!$AS$6,IF(F38="Scenario3PBT14",'Medium retrofit'!$AT$6,"")))&amp;IF(F38="Scenario1PBT15",'Medium retrofit'!$AU$6,IF(F38="Scenario2PBT15",'Medium retrofit'!$AV$6,IF(F38="Scenario3PBT15",'Medium retrofit'!$AW$6,"")))</f>
        <v/>
      </c>
      <c r="H38" s="123">
        <f t="shared" si="11"/>
        <v>0</v>
      </c>
      <c r="I38" s="239" t="str">
        <f>IF(F38="Scenario1PBT1",'Medium retrofit'!$E$16,IF(F38="Scenario2PBT1",'Medium retrofit'!$F$16,IF(F38="Scenario3PBT1",'Medium retrofit'!$G$16,"")))&amp;IF(F38="Scenario1PBT2",'Medium retrofit'!$H$16,IF(F38="Scenario2PBT2",'Medium retrofit'!$I$16,IF(F38="Scenario3PBT2",'Medium retrofit'!$J$16,"")))&amp;IF(F38="Scenario1PBT3",'Medium retrofit'!$K$16,IF(F38="Scenario2PBT3",'Medium retrofit'!$L$16,IF(F38="Scenario3PBT3",'Medium retrofit'!$M$16,"")))&amp;IF(F38="Scenario1PBT4",'Medium retrofit'!$N$16,IF(F38="Scenario2PBT4",'Medium retrofit'!$O$16,IF(F38="Scenario3PBT4",'Medium retrofit'!$P$16,"")))&amp;IF(F38="Scenario1PBT5",'Medium retrofit'!$Q$16,IF(F38="Scenario2PBT5",'Medium retrofit'!$R$16,IF(F38="Scenario3PBT5",'Medium retrofit'!$S$16,"")))&amp;IF(F38="Scenario1PBT6",'Medium retrofit'!$T$16,IF(F38="Scenario2PBT6",'Medium retrofit'!$U$16,IF(F38="Scenario3PBT6",'Medium retrofit'!$V$16,"")))&amp;IF(F38="Scenario1PBT7",'Medium retrofit'!$W$16,IF(F38="Scenario2PBT7",'Medium retrofit'!$X$16,IF(F38="Scenario3PBT7",'Medium retrofit'!$Y$16,"")))&amp;IF(F38="Scenario1PBT8",'Medium retrofit'!$Z$16,IF(F38="Scenario2PBT8",'Medium retrofit'!$AA$16,IF(F38="Scenario3PBT8",'Medium retrofit'!$AB$16,"")))&amp;IF(F38="Scenario1PBT9",'Medium retrofit'!$AC$16,IF(F38="Scenario2PBT9",'Medium retrofit'!$AD$16,IF(F38="Scenario3PBT9",'Medium retrofit'!$AE$16,"")))&amp;IF(F38="Scenario1PBT10",'Medium retrofit'!$AF$16,IF(F38="Scenario2PBT10",'Medium retrofit'!$AG$16,IF(F38="Scenario3PBT10",'Medium retrofit'!$AH$16,"")))&amp;IF(F38="Scenario1PBT11",'Medium retrofit'!$AI$16,IF(F38="Scenario2PBT11",'Medium retrofit'!$AJ$16,IF(F38="Scenario3PBT11",'Medium retrofit'!$AK$16,"")))&amp;IF(F38="Scenario1PBT12",'Medium retrofit'!$AL$16,IF(F38="Scenario2PBT12",'Medium retrofit'!$AM$16,IF(F38="Scenario3PBT12",'Medium retrofit'!$AN$16,"")))&amp;IF(F38="Scenario1PBT13",'Medium retrofit'!$AO$16,IF(F38="Scenario2PBT13",'Medium retrofit'!$AP$16,IF(F38="Scenario3PBT13",'Medium retrofit'!$AQ$16,"")))&amp;IF(F38="Scenario1PBT14",'Medium retrofit'!$AR$16,IF(F38="Scenario2PBT14",'Medium retrofit'!$AS$16,IF(F38="Scenario3PBT14",'Medium retrofit'!$AT$16,"")))&amp;IF(F38="Scenario1PBT15",'Medium retrofit'!$AU$16,IF(F38="Scenario2PBT15",'Medium retrofit'!$AV$16,IF(F38="Scenario3PBT15",'Medium retrofit'!$AW$16,"")))</f>
        <v/>
      </c>
      <c r="J38" s="123">
        <f t="shared" si="12"/>
        <v>0</v>
      </c>
      <c r="K38" s="123" t="str">
        <f>IF(F38="Scenario1PBT1",'Medium retrofit'!$E$18,IF(F38="Scenario2PBT1",'Medium retrofit'!$F$18,IF(F38="Scenario3PBT1",'Medium retrofit'!$G$18,"")))&amp;IF(F38="Scenario1PBT2",'Medium retrofit'!$H$18,IF(F38="Scenario2PBT2",'Medium retrofit'!$I$18,IF(F38="Scenario3PBT2",'Medium retrofit'!$J$18,"")))&amp;IF(F38="Scenario1PBT3",'Medium retrofit'!$K$18,IF(F38="Scenario2PBT3",'Medium retrofit'!$L$18,IF(F38="Scenario3PBT3",'Medium retrofit'!$M$18,"")))&amp;IF(F38="Scenario1PBT4",'Medium retrofit'!$N$18,IF(F38="Scenario2PBT4",'Medium retrofit'!$O$18,IF(F38="Scenario3PBT4",'Medium retrofit'!$P$18,"")))&amp;IF(F38="Scenario1PBT5",'Medium retrofit'!$Q$18,IF(F38="Scenario2PBT5",'Medium retrofit'!$R$18,IF(F38="Scenario3PBT5",'Medium retrofit'!$S$18,"")))&amp;IF(F38="Scenario1PBT6",'Medium retrofit'!$T$18,IF(F38="Scenario2PBT6",'Medium retrofit'!$U$18,IF(F38="Scenario3PBT6",'Medium retrofit'!$V$18,"")))&amp;IF(F38="Scenario1PBT7",'Medium retrofit'!$W$18,IF(F38="Scenario2PBT7",'Medium retrofit'!$X$18,IF(F38="Scenario3PBT7",'Medium retrofit'!$Y$18,"")))&amp;IF(F38="Scenario1PBT8",'Medium retrofit'!$Z$18,IF(F38="Scenario2PBT8",'Medium retrofit'!$AA$18,IF(F38="Scenario3PBT8",'Medium retrofit'!$AB$18,"")))&amp;IF(F38="Scenario1PBT9",'Medium retrofit'!$AC$18,IF(F38="Scenario2PBT9",'Medium retrofit'!$AD$18,IF(F38="Scenario3PBT9",'Medium retrofit'!$AE$18,"")))&amp;IF(F38="Scenario1PBT10",'Medium retrofit'!$AF$18,IF(F38="Scenario2PBT10",'Medium retrofit'!$AG$18,IF(F38="Scenario3PBT10",'Medium retrofit'!$AH$18,"")))&amp;IF(F38="Scenario1PBT11",'Medium retrofit'!$AI$18,IF(F38="Scenario2PBT11",'Medium retrofit'!$AJ$18,IF(F38="Scenario3PBT11",'Medium retrofit'!$AK$18,"")))&amp;IF(F38="Scenario1PBT12",'Medium retrofit'!$AL$18,IF(F38="Scenario2PBT12",'Medium retrofit'!$AM$18,IF(F38="Scenario3PBT12",'Medium retrofit'!$AN$18,"")))&amp;IF(F38="Scenario1PBT13",'Medium retrofit'!$AO$18,IF(F38="Scenario2PBT13",'Medium retrofit'!$AP$18,IF(F38="Scenario3PBT13",'Medium retrofit'!$AQ$18,"")))&amp;IF(F38="Scenario1PBT14",'Medium retrofit'!$AR$18,IF(F38="Scenario2PBT14",'Medium retrofit'!$AS$18,IF(F38="Scenario3PBT14",'Medium retrofit'!$AT$18,"")))&amp;IF(F38="Scenario1PBT15",'Medium retrofit'!$AU$18,IF(F38="Scenario2PBT15",'Medium retrofit'!$AV$18,IF(F38="Scenario3PBT15",'Medium retrofit'!$AW$18,"")))</f>
        <v/>
      </c>
      <c r="L38" s="123">
        <f t="shared" si="13"/>
        <v>0</v>
      </c>
      <c r="M38" s="123" t="str">
        <f>IF(F38="Scenario1PBT1",'Medium retrofit'!$E$20,IF(F38="Scenario2PBT1",'Medium retrofit'!$F$20,IF(F38="Scenario3PBT1",'Medium retrofit'!$G$20,"")))&amp;IF(F38="Scenario1PBT2",'Medium retrofit'!$H$20,IF(F38="Scenario2PBT2",'Medium retrofit'!$I$20,IF(F38="Scenario3PBT2",'Medium retrofit'!$J$20,"")))&amp;IF(F38="Scenario1PBT3",'Medium retrofit'!$K$20,IF(F38="Scenario2PBT3",'Medium retrofit'!$L$20,IF(F38="Scenario3PBT3",'Medium retrofit'!$M$20,"")))&amp;IF(F38="Scenario1PBT4",'Medium retrofit'!$N$20,IF(F38="Scenario2PBT4",'Medium retrofit'!$O$20,IF(F38="Scenario3PBT4",'Medium retrofit'!$P$20,"")))&amp;IF(F38="Scenario1PBT5",'Medium retrofit'!$Q$20,IF(F38="Scenario2PBT5",'Medium retrofit'!$R$20,IF(F38="Scenario3PBT5",'Medium retrofit'!$S$20,"")))&amp;IF(F38="Scenario1PBT6",'Medium retrofit'!$T$20,IF(F38="Scenario2PBT6",'Medium retrofit'!$U$20,IF(F38="Scenario3PBT6",'Medium retrofit'!$V$20,"")))&amp;IF(F38="Scenario1PBT7",'Medium retrofit'!$W$20,IF(F38="Scenario2PBT7",'Medium retrofit'!$X$20,IF(F38="Scenario3PBT7",'Medium retrofit'!$Y$20,"")))&amp;IF(F38="Scenario1PBT8",'Medium retrofit'!$Z$20,IF(F38="Scenario2PBT8",'Medium retrofit'!$AA$20,IF(F38="Scenario3PBT8",'Medium retrofit'!$AB$20,"")))&amp;IF(F38="Scenario1PBT9",'Medium retrofit'!$AC$20,IF(F38="Scenario2PBT9",'Medium retrofit'!$AD$20,IF(F38="Scenario3PBT9",'Medium retrofit'!$AE$20,"")))&amp;IF(F38="Scenario1PBT10",'Medium retrofit'!$AF$20,IF(F38="Scenario2PBT10",'Medium retrofit'!$AG$20,IF(F38="Scenario3PBT10",'Medium retrofit'!$AH$20,"")))&amp;IF(F38="Scenario1PBT11",'Medium retrofit'!$AI$20,IF(F38="Scenario2PBT11",'Medium retrofit'!$AJ$20,IF(F38="Scenario3PBT11",'Medium retrofit'!$AK$20,"")))&amp;IF(F38="Scenario1PBT12",'Medium retrofit'!$AL$20,IF(F38="Scenario2PBT12",'Medium retrofit'!$AM$20,IF(F38="Scenario3PBT12",'Medium retrofit'!$AN$20,"")))&amp;IF(F38="Scenario1PBT13",'Medium retrofit'!$AO$20,IF(F38="Scenario2PBT13",'Medium retrofit'!$AP$20,IF(F38="Scenario3PBT13",'Medium retrofit'!$AQ$20,"")))&amp;IF(F38="Scenario1PBT14",'Medium retrofit'!$AR$20,IF(F38="Scenario2PBT14",'Medium retrofit'!$AS$20,IF(F38="Scenario3PBT14",'Medium retrofit'!$AT$20,"")))&amp;IF(F38="Scenario1PBT15",'Medium retrofit'!$AU$20,IF(F38="Scenario2PBT15",'Medium retrofit'!$AV$20,IF(F38="Scenario3PBT15",'Medium retrofit'!$AW$20,"")))</f>
        <v/>
      </c>
      <c r="N38" s="124">
        <f t="shared" si="14"/>
        <v>0</v>
      </c>
      <c r="O38" s="245" t="str">
        <f>IF(F38="Scenario1PBT1",'Medium retrofit'!$E$23,IF(F38="Scenario2PBT1",'Medium retrofit'!$F$23,IF(F38="Scenario3PBT1",'Medium retrofit'!$G$23,"")))&amp;IF(F38="Scenario1PBT2",'Medium retrofit'!$H$23,IF(F38="Scenario2PBT2",'Medium retrofit'!$I$23,IF(F38="Scenario3PBT2",'Medium retrofit'!$J$23,"")))&amp;IF(F38="Scenario1PBT3",'Medium retrofit'!$K$23,IF(F38="Scenario2PBT3",'Medium retrofit'!$L$23,IF(F38="Scenario3PBT3",'Medium retrofit'!$M$23,"")))&amp;IF(F38="Scenario1PBT4",'Medium retrofit'!$N$23,IF(F38="Scenario2PBT4",'Medium retrofit'!$O$23,IF(F38="Scenario3PBT4",'Medium retrofit'!$P$23,"")))&amp;IF(F38="Scenario1PBT5",'Medium retrofit'!$Q$23,IF(F38="Scenario2PBT5",'Medium retrofit'!$R$23,IF(F38="Scenario3PBT5",'Medium retrofit'!$S$23,"")))&amp;IF(F38="Scenario1PBT6",'Medium retrofit'!$T$23,IF(F38="Scenario2PBT6",'Medium retrofit'!$U$23,IF(F38="Scenario3PBT6",'Medium retrofit'!$V$23,"")))&amp;IF(F38="Scenario1PBT7",'Medium retrofit'!$W$23,IF(F38="Scenario2PBT7",'Medium retrofit'!$X$23,IF(F38="Scenario3PBT7",'Medium retrofit'!$Y$23,"")))&amp;IF(F38="Scenario1PBT8",'Medium retrofit'!$Z$23,IF(F38="Scenario2PBT8",'Medium retrofit'!$AA$23,IF(F38="Scenario3PBT8",'Medium retrofit'!$AB$23,"")))&amp;IF(F38="Scenario1PBT9",'Medium retrofit'!$AC$23,IF(F38="Scenario2PBT9",'Medium retrofit'!$AD$23,IF(F38="Scenario3PBT9",'Medium retrofit'!$AE$23,"")))&amp;IF(F38="Scenario1PBT10",'Medium retrofit'!$AF$23,IF(F38="Scenario2PBT10",'Medium retrofit'!$AG$23,IF(F38="Scenario3PBT10",'Medium retrofit'!$AH$23,"")))&amp;IF(F38="Scenario1PBT11",'Medium retrofit'!$AI$23,IF(F38="Scenario2PBT11",'Medium retrofit'!$AJ$23,IF(F38="Scenario3PBT11",'Medium retrofit'!$AK$23,"")))&amp;IF(F38="Scenario1PBT12",'Medium retrofit'!$AL$23,IF(F38="Scenario2PBT12",'Medium retrofit'!$AM$23,IF(F38="Scenario3PBT12",'Medium retrofit'!$AN$23,"")))&amp;IF(F38="Scenario1PBT13",'Medium retrofit'!$AO$23,IF(F38="Scenario2PBT13",'Medium retrofit'!$AP$23,IF(F38="Scenario3PBT13",'Medium retrofit'!$AQ$23,"")))&amp;IF(F38="Scenario1PBT14",'Medium retrofit'!$AR$23,IF(F38="Scenario2PBT14",'Medium retrofit'!$AS$23,IF(F38="Scenario3PBT14",'Medium retrofit'!$AT$23,"")))&amp;IF(F38="Scenario1PBT15",'Medium retrofit'!$AU$23,IF(F38="Scenario2PBT15",'Medium retrofit'!$AV$23,IF(F38="Scenario3PBT15",'Medium retrofit'!$AW$23,"")))</f>
        <v/>
      </c>
      <c r="P38" s="123">
        <f t="shared" si="15"/>
        <v>0</v>
      </c>
      <c r="Q38" s="123" t="str">
        <f>IF(F38="Scenario1PBT1",'Medium retrofit'!$E$25,IF(F38="Scenario2PBT1",'Medium retrofit'!$F$25,IF(F38="Scenario3PBT1",'Medium retrofit'!$G$25,"")))&amp;IF(F38="Scenario1PBT2",'Medium retrofit'!$H$25,IF(F38="Scenario2PBT2",'Medium retrofit'!$I$25,IF(F38="Scenario3PBT2",'Medium retrofit'!$J$25,"")))&amp;IF(F38="Scenario1PBT3",'Medium retrofit'!$K$25,IF(F38="Scenario2PBT3",'Medium retrofit'!$L$25,IF(F38="Scenario3PBT3",'Medium retrofit'!$M$25,"")))&amp;IF(F38="Scenario1PBT4",'Medium retrofit'!$N$25,IF(F38="Scenario2PBT4",'Medium retrofit'!$O$25,IF(F38="Scenario3PBT4",'Medium retrofit'!$P$25,"")))&amp;IF(F38="Scenario1PBT5",'Medium retrofit'!$Q$25,IF(F38="Scenario2PBT5",'Medium retrofit'!$R$25,IF(F38="Scenario3PBT5",'Medium retrofit'!$S$25,"")))&amp;IF(F38="Scenario1PBT6",'Medium retrofit'!$T$25,IF(F38="Scenario2PBT6",'Medium retrofit'!$U$25,IF(F38="Scenario3PBT6",'Medium retrofit'!$V$25,"")))&amp;IF(F38="Scenario1PBT7",'Medium retrofit'!$W$25,IF(F38="Scenario2PBT7",'Medium retrofit'!$X$25,IF(F38="Scenario3PBT7",'Medium retrofit'!$Y$25,"")))&amp;IF(F38="Scenario1PBT8",'Medium retrofit'!$Z$25,IF(F38="Scenario2PBT8",'Medium retrofit'!$AA$25,IF(F38="Scenario3PBT8",'Medium retrofit'!$AB$25,"")))&amp;IF(F38="Scenario1PBT9",'Medium retrofit'!$AC$25,IF(F38="Scenario2PBT9",'Medium retrofit'!$AD$25,IF(F38="Scenario3PBT9",'Medium retrofit'!$AE$25,"")))&amp;IF(F38="Scenario1PBT10",'Medium retrofit'!$AF$25,IF(F38="Scenario2PBT10",'Medium retrofit'!$AG$25,IF(F38="Scenario3PBT10",'Medium retrofit'!$AH$25,"")))&amp;IF(F38="Scenario1PBT11",'Medium retrofit'!$AI$25,IF(F38="Scenario2PBT11",'Medium retrofit'!$AJ$25,IF(F38="Scenario3PBT11",'Medium retrofit'!$AK$25,"")))&amp;IF(F38="Scenario1PBT12",'Medium retrofit'!$AL$25,IF(F38="Scenario2PBT12",'Medium retrofit'!$AM$25,IF(F38="Scenario3PBT12",'Medium retrofit'!$AN$25,"")))&amp;IF(F38="Scenario1PBT13",'Medium retrofit'!$AO$25,IF(F38="Scenario2PBT13",'Medium retrofit'!$AP$25,IF(F38="Scenario3PBT13",'Medium retrofit'!$AQ$25,"")))&amp;IF(F38="Scenario1PBT14",'Medium retrofit'!$AR$25,IF(F38="Scenario2PBT14",'Medium retrofit'!$AS$25,IF(F38="Scenario3PBT14",'Medium retrofit'!$AT$25,"")))&amp;IF(F38="Scenario1PBT15",'Medium retrofit'!$AU$25,IF(F38="Scenario2PBT15",'Medium retrofit'!$AV$25,IF(F38="Scenario3PBT15",'Medium retrofit'!$AW$25,"")))</f>
        <v/>
      </c>
      <c r="R38" s="123">
        <f t="shared" si="16"/>
        <v>0</v>
      </c>
      <c r="S38" s="123" t="str">
        <f>IF(F38="Scenario1PBT1",'Medium retrofit'!$E$27,IF(F38="Scenario2PBT1",'Medium retrofit'!$F$27,IF(F38="Scenario3PBT1",'Medium retrofit'!$G$27,"")))&amp;IF(F38="Scenario1PBT2",'Medium retrofit'!$H$27,IF(F38="Scenario2PBT2",'Medium retrofit'!$I$27,IF(F38="Scenario3PBT2",'Medium retrofit'!$J$27,"")))&amp;IF(F38="Scenario1PBT3",'Medium retrofit'!$K$27,IF(F38="Scenario2PBT3",'Medium retrofit'!$L$27,IF(F38="Scenario3PBT3",'Medium retrofit'!$M$27,"")))&amp;IF(F38="Scenario1PBT4",'Medium retrofit'!$N$27,IF(F38="Scenario2PBT4",'Medium retrofit'!$O$27,IF(F38="Scenario3PBT4",'Medium retrofit'!$P$27,"")))&amp;IF(F38="Scenario1PBT5",'Medium retrofit'!$Q$27,IF(F38="Scenario2PBT5",'Medium retrofit'!$R$27,IF(F38="Scenario3PBT5",'Medium retrofit'!$S$27,"")))&amp;IF(F38="Scenario1PBT6",'Medium retrofit'!$T$27,IF(F38="Scenario2PBT6",'Medium retrofit'!$U$27,IF(F38="Scenario3PBT6",'Medium retrofit'!$V$27,"")))&amp;IF(F38="Scenario1PBT7",'Medium retrofit'!$W$27,IF(F38="Scenario2PBT7",'Medium retrofit'!$X$27,IF(F38="Scenario3PBT7",'Medium retrofit'!$Y$27,"")))&amp;IF(F38="Scenario1PBT8",'Medium retrofit'!$Z$27,IF(F38="Scenario2PBT8",'Medium retrofit'!$AA$27,IF(F38="Scenario3PBT8",'Medium retrofit'!$AB$27,"")))&amp;IF(F38="Scenario1PBT9",'Medium retrofit'!$AC$27,IF(F38="Scenario2PBT9",'Medium retrofit'!$AD$27,IF(F38="Scenario3PBT9",'Medium retrofit'!$AE$27,"")))&amp;IF(F38="Scenario1PBT10",'Medium retrofit'!$AF$27,IF(F38="Scenario2PBT10",'Medium retrofit'!$AG$27,IF(F38="Scenario3PBT10",'Medium retrofit'!$AH$27,"")))&amp;IF(F38="Scenario1PBT11",'Medium retrofit'!$AI$27,IF(F38="Scenario2PBT11",'Medium retrofit'!$AJ$27,IF(F38="Scenario3PBT11",'Medium retrofit'!$AK$27,"")))&amp;IF(F38="Scenario1PBT12",'Medium retrofit'!$AL$27,IF(F38="Scenario2PBT12",'Medium retrofit'!$AM$27,IF(F38="Scenario3PBT12",'Medium retrofit'!$AN$27,"")))&amp;IF(F38="Scenario1PBT13",'Medium retrofit'!$AO$27,IF(F38="Scenario2PBT13",'Medium retrofit'!$AP$27,IF(F38="Scenario3PBT13",'Medium retrofit'!$AQ$27,"")))&amp;IF(F38="Scenario1PBT14",'Medium retrofit'!$AR$27,IF(F38="Scenario2PBT14",'Medium retrofit'!$AS$27,IF(F38="Scenario3PBT14",'Medium retrofit'!$AT$27,"")))&amp;IF(F38="Scenario1PBT15",'Medium retrofit'!$AU$27,IF(F38="Scenario2PBT15",'Medium retrofit'!$AV$27,IF(F38="Scenario3PBT15",'Medium retrofit'!$AW$27,"")))</f>
        <v/>
      </c>
      <c r="T38" s="246">
        <f t="shared" si="17"/>
        <v>0</v>
      </c>
      <c r="U38" s="245" t="str">
        <f>IF(F38="Scenario1PBT1",'Medium retrofit'!$E$38,IF(F38="Scenario2PBT1",'Medium retrofit'!$F$38,IF(F38="Scenario3PBT1",'Medium retrofit'!$G$38,"")))&amp;IF(F38="Scenario1PBT2",'Medium retrofit'!$H$38,IF(F38="Scenario2PBT2",'Medium retrofit'!$I$38,IF(F38="Scenario3PBT2",'Medium retrofit'!$J$38,"")))&amp;IF(F38="Scenario1PBT3",'Medium retrofit'!$K$38,IF(F38="Scenario2PBT3",'Medium retrofit'!$L$38,IF(F38="Scenario3PBT3",'Medium retrofit'!$M$38,"")))&amp;IF(F38="Scenario1PBT4",'Medium retrofit'!$N$38,IF(F38="Scenario2PBT4",'Medium retrofit'!$O$38,IF(F38="Scenario3PBT4",'Medium retrofit'!$P$38,"")))&amp;IF(F38="Scenario1PBT5",'Medium retrofit'!$Q$38,IF(F38="Scenario2PBT5",'Medium retrofit'!$R$38,IF(F38="Scenario3PBT5",'Medium retrofit'!$S$38,"")))&amp;IF(F38="Scenario1PBT6",'Medium retrofit'!$T$38,IF(F38="Scenario2PBT6",'Medium retrofit'!$U$38,IF(F38="Scenario3PBT6",'Medium retrofit'!$V$38,"")))&amp;IF(F38="Scenario1PBT7",'Medium retrofit'!$W$38,IF(F38="Scenario2PBT7",'Medium retrofit'!$X$38,IF(F38="Scenario3PBT7",'Medium retrofit'!$Y$38,"")))&amp;IF(F38="Scenario1PBT8",'Medium retrofit'!$Z$38,IF(F38="Scenario2PBT8",'Medium retrofit'!$AA$38,IF(F38="Scenario3PBT8",'Medium retrofit'!$AB$38,"")))&amp;IF(F38="Scenario1PBT9",'Medium retrofit'!$AC$38,IF(F38="Scenario2PBT9",'Medium retrofit'!$AD$38,IF(F38="Scenario3PBT9",'Medium retrofit'!$AE$38,"")))&amp;IF(F38="Scenario1PBT10",'Medium retrofit'!$AF$38,IF(F38="Scenario2PBT10",'Medium retrofit'!$AG$38,IF(F38="Scenario3PBT10",'Medium retrofit'!$AH$38,"")))&amp;IF(F38="Scenario1PBT11",'Medium retrofit'!$AI$38,IF(F38="Scenario2PBT11",'Medium retrofit'!$AJ$38,IF(F38="Scenario3PBT11",'Medium retrofit'!$AK$38,"")))&amp;IF(F38="Scenario1PBT12",'Medium retrofit'!$AL$38,IF(F38="Scenario2PBT12",'Medium retrofit'!$AM$38,IF(F38="Scenario3PBT12",'Medium retrofit'!$AN$38,"")))&amp;IF(F38="Scenario1PBT13",'Medium retrofit'!$AO$38,IF(F38="Scenario2PBT13",'Medium retrofit'!$AP$38,IF(F38="Scenario3PBT13",'Medium retrofit'!$AQ$38,"")))&amp;IF(F38="Scenario1PBT14",'Medium retrofit'!$AR$38,IF(F38="Scenario2PBT14",'Medium retrofit'!$AS$38,IF(F38="Scenario3PBT14",'Medium retrofit'!$AT$38,"")))&amp;IF(F38="Scenario1PBT15",'Medium retrofit'!$AU$38,IF(F38="Scenario2PBT15",'Medium retrofit'!$AV$38,IF(F38="Scenario3PBT15",'Medium retrofit'!$AW$38,"")))</f>
        <v/>
      </c>
      <c r="V38" s="123">
        <f t="shared" si="18"/>
        <v>0</v>
      </c>
      <c r="W38" s="123" t="str">
        <f>IF(F38="Scenario1PBT1",'Medium retrofit'!$E$40,IF(F38="Scenario2PBT1",'Medium retrofit'!$F$40,IF(F38="Scenario3PBT1",'Medium retrofit'!$G$40,"")))&amp;IF(F38="Scenario1PBT2",'Medium retrofit'!$H$40,IF(F38="Scenario2PBT2",'Medium retrofit'!$I$40,IF(F38="Scenario3PBT2",'Medium retrofit'!$J$40,"")))&amp;IF(F38="Scenario1PBT3",'Medium retrofit'!$K$40,IF(F38="Scenario2PBT3",'Medium retrofit'!$L$40,IF(F38="Scenario3PBT3",'Medium retrofit'!$M$40,"")))&amp;IF(F38="Scenario1PBT4",'Medium retrofit'!$N$40,IF(F38="Scenario2PBT4",'Medium retrofit'!$O$40,IF(F38="Scenario3PBT4",'Medium retrofit'!$P$40,"")))&amp;IF(F38="Scenario1PBT5",'Medium retrofit'!$Q$40,IF(F38="Scenario2PBT5",'Medium retrofit'!$R$40,IF(F38="Scenario3PBT5",'Medium retrofit'!$S$40,"")))&amp;IF(F38="Scenario1PBT6",'Medium retrofit'!$T$40,IF(F38="Scenario2PBT6",'Medium retrofit'!$U$40,IF(F38="Scenario3PBT6",'Medium retrofit'!$V$40,"")))&amp;IF(F38="Scenario1PBT7",'Medium retrofit'!$W$40,IF(F38="Scenario2PBT7",'Medium retrofit'!$X$40,IF(F38="Scenario3PBT7",'Medium retrofit'!$Y$40,"")))&amp;IF(F38="Scenario1PBT8",'Medium retrofit'!$Z$40,IF(F38="Scenario2PBT8",'Medium retrofit'!$AA$40,IF(F38="Scenario3PBT8",'Medium retrofit'!$AB$40,"")))&amp;IF(F38="Scenario1PBT9",'Medium retrofit'!$AC$40,IF(F38="Scenario2PBT9",'Medium retrofit'!$AD$40,IF(F38="Scenario3PBT9",'Medium retrofit'!$AE$40,"")))&amp;IF(F38="Scenario1PBT10",'Medium retrofit'!$AF$40,IF(F38="Scenario2PBT10",'Medium retrofit'!$AG$40,IF(F38="Scenario3PBT10",'Medium retrofit'!$AH$40,"")))&amp;IF(F38="Scenario1PBT11",'Medium retrofit'!$AI$40,IF(F38="Scenario2PBT11",'Medium retrofit'!$AJ$40,IF(F38="Scenario3PBT11",'Medium retrofit'!$AK$40,"")))&amp;IF(F38="Scenario1PBT12",'Medium retrofit'!$AL$40,IF(F38="Scenario2PBT12",'Medium retrofit'!$AM$40,IF(F38="Scenario3PBT12",'Medium retrofit'!$AN$40,"")))&amp;IF(F38="Scenario1PBT13",'Medium retrofit'!$AO$40,IF(F38="Scenario2PBT13",'Medium retrofit'!$AP$40,IF(F38="Scenario3PBT13",'Medium retrofit'!$AQ$40,"")))&amp;IF(F38="Scenario1PBT14",'Medium retrofit'!$AR$40,IF(F38="Scenario2PBT14",'Medium retrofit'!$AS$40,IF(F38="Scenario3PBT14",'Medium retrofit'!$AT$40,"")))&amp;IF(F38="Scenario1PBT15",'Medium retrofit'!$AU$40,IF(F38="Scenario2PBT15",'Medium retrofit'!$AV$40,IF(F38="Scenario3PBT15",'Medium retrofit'!$AW$40,"")))</f>
        <v/>
      </c>
      <c r="X38" s="123">
        <f t="shared" si="19"/>
        <v>0</v>
      </c>
      <c r="Y38" s="123" t="str">
        <f>IF(F38="Scenario1PBT1",'Medium retrofit'!$E$42,IF(F38="Scenario2PBT1",'Medium retrofit'!$F$42,IF(F38="Scenario3PBT1",'Medium retrofit'!$G$42,"")))&amp;IF(F38="Scenario1PBT2",'Medium retrofit'!$H$42,IF(F38="Scenario2PBT2",'Medium retrofit'!$I$42,IF(F38="Scenario3PBT2",'Medium retrofit'!$J$42,"")))&amp;IF(F38="Scenario1PBT3",'Medium retrofit'!$K$42,IF(F38="Scenario2PBT3",'Medium retrofit'!$L$42,IF(F38="Scenario3PBT3",'Medium retrofit'!$M$42,"")))&amp;IF(F38="Scenario1PBT4",'Medium retrofit'!$N$42,IF(F38="Scenario2PBT4",'Medium retrofit'!$O$42,IF(F38="Scenario3PBT4",'Medium retrofit'!$P$42,"")))&amp;IF(F38="Scenario1PBT5",'Medium retrofit'!$Q$42,IF(F38="Scenario2PBT5",'Medium retrofit'!$R$42,IF(F38="Scenario3PBT5",'Medium retrofit'!$S$42,"")))&amp;IF(F38="Scenario1PBT6",'Medium retrofit'!$T$42,IF(F38="Scenario2PBT6",'Medium retrofit'!$U$42,IF(F38="Scenario3PBT6",'Medium retrofit'!$V$42,"")))&amp;IF(F38="Scenario1PBT7",'Medium retrofit'!$W$42,IF(F38="Scenario2PBT7",'Medium retrofit'!$X$42,IF(F38="Scenario3PBT7",'Medium retrofit'!$Y$42,"")))&amp;IF(F38="Scenario1PBT8",'Medium retrofit'!$Z$42,IF(F38="Scenario2PBT8",'Medium retrofit'!$AA$42,IF(F38="Scenario3PBT8",'Medium retrofit'!$AB$42,"")))&amp;IF(F38="Scenario1PBT9",'Medium retrofit'!$AC$42,IF(F38="Scenario2PBT9",'Medium retrofit'!$AD$42,IF(F38="Scenario3PBT9",'Medium retrofit'!$AE$42,"")))&amp;IF(F38="Scenario1PBT10",'Medium retrofit'!$AF$42,IF(F38="Scenario2PBT10",'Medium retrofit'!$AG$42,IF(F38="Scenario3PBT10",'Medium retrofit'!$AH$42,"")))&amp;IF(F38="Scenario1PBT11",'Medium retrofit'!$AI$42,IF(F38="Scenario2PBT11",'Medium retrofit'!$AJ$42,IF(F38="Scenario3PBT11",'Medium retrofit'!$AK$42,"")))&amp;IF(F38="Scenario1PBT12",'Medium retrofit'!$AL$42,IF(F38="Scenario2PBT12",'Medium retrofit'!$AM$42,IF(F38="Scenario3PBT12",'Medium retrofit'!$AN$42,"")))&amp;IF(F38="Scenario1PBT13",'Medium retrofit'!$AO$42,IF(F38="Scenario2PBT13",'Medium retrofit'!$AP$42,IF(F38="Scenario3PBT13",'Medium retrofit'!$AQ$42,"")))&amp;IF(F38="Scenario1PBT14",'Medium retrofit'!$AR$42,IF(F38="Scenario2PBT14",'Medium retrofit'!$AS$42,IF(F38="Scenario3PBT14",'Medium retrofit'!$AT$42,"")))&amp;IF(F38="Scenario1PBT15",'Medium retrofit'!$AU$42,IF(F38="Scenario2PBT15",'Medium retrofit'!$AV$42,IF(F38="Scenario3PBT15",'Medium retrofit'!$AW$42,"")))</f>
        <v/>
      </c>
      <c r="Z38" s="123">
        <f t="shared" si="20"/>
        <v>0</v>
      </c>
      <c r="AA38" s="239" t="str">
        <f>IF(F38="Scenario1PBT1",'Medium retrofit'!$E$101,IF(F38="Scenario2PBT1",'Medium retrofit'!$F$101,IF(F38="Scenario3PBT1",'Medium retrofit'!$G$101,"")))&amp;IF(F38="Scenario1PBT2",'Medium retrofit'!$H$101,IF(F38="Scenario2PBT2",'Medium retrofit'!$I$101,IF(F38="Scenario3PBT2",'Medium retrofit'!$J$101,"")))&amp;IF(F38="Scenario1PBT3",'Medium retrofit'!$K$101,IF(F38="Scenario2PBT3",'Medium retrofit'!$L$101,IF(F38="Scenario3PBT3",'Medium retrofit'!$M$101,"")))&amp;IF(F38="Scenario1PBT4",'Medium retrofit'!$N$101,IF(F38="Scenario2PBT4",'Medium retrofit'!$O$101,IF(F38="Scenario3PBT4",'Medium retrofit'!$P$101,"")))&amp;IF(F38="Scenario1PBT5",'Medium retrofit'!$Q$101,IF(F38="Scenario2PBT5",'Medium retrofit'!$R$101,IF(F38="Scenario3PBT5",'Medium retrofit'!$S$101,"")))&amp;IF(F38="Scenario1PBT6",'Medium retrofit'!$T$101,IF(F38="Scenario2PBT6",'Medium retrofit'!$U$101,IF(F38="Scenario3PBT6",'Medium retrofit'!$V$101,"")))&amp;IF(F38="Scenario1PBT7",'Medium retrofit'!$W$101,IF(F38="Scenario2PBT7",'Medium retrofit'!$X$101,IF(F38="Scenario3PBT7",'Medium retrofit'!$Y$101,"")))&amp;IF(F38="Scenario1PBT8",'Medium retrofit'!$Z$101,IF(F38="Scenario2PBT8",'Medium retrofit'!$AA$101,IF(F38="Scenario3PBT8",'Medium retrofit'!$AB$101,"")))&amp;IF(F38="Scenario1PBT9",'Medium retrofit'!$AC$101,IF(F38="Scenario2PBT9",'Medium retrofit'!$AD$101,IF(F38="Scenario3PBT9",'Medium retrofit'!$AE$101,"")))&amp;IF(F38="Scenario1PBT10",'Medium retrofit'!$AF$101,IF(F38="Scenario2PBT10",'Medium retrofit'!$AG$101,IF(F38="Scenario3PBT10",'Medium retrofit'!$AH$101,"")))&amp;IF(F38="Scenario1PBT11",'Medium retrofit'!$AI$101,IF(F38="Scenario2PBT11",'Medium retrofit'!$AJ$101,IF(F38="Scenario3PBT11",'Medium retrofit'!$AK$101,"")))&amp;IF(F38="Scenario1PBT12",'Medium retrofit'!$AL$101,IF(F38="Scenario2PBT12",'Medium retrofit'!$AM$101,IF(F38="Scenario3PBT12",'Medium retrofit'!$AN$101,"")))&amp;IF(F38="Scenario1PBT13",'Medium retrofit'!$AO$101,IF(F38="Scenario2PBT13",'Medium retrofit'!$AP$101,IF(F38="Scenario3PBT13",'Medium retrofit'!$AQ$101,"")))&amp;IF(F38="Scenario1PBT14",'Medium retrofit'!$AR$101,IF(F38="Scenario2PBT14",'Medium retrofit'!$AS$101,IF(F38="Scenario3PBT14",'Medium retrofit'!$AT$101,"")))&amp;IF(F38="Scenario1PBT15",'Medium retrofit'!$AU$101,IF(F38="Scenario2PBT15",'Medium retrofit'!$AV$101,IF(F38="Scenario3PBT15",'Medium retrofit'!$AW$101,"")))</f>
        <v/>
      </c>
      <c r="AB38" s="242">
        <f t="shared" si="21"/>
        <v>0</v>
      </c>
      <c r="AC38" s="247">
        <f>IFERROR('Projection_Base-case'!G38-G38,0)</f>
        <v>0</v>
      </c>
      <c r="AD38" s="123">
        <f t="shared" ref="AD38:AD69" si="24">AC38*C38</f>
        <v>0</v>
      </c>
      <c r="AE38" s="123">
        <f>IFERROR(100*AC38/'Projection_Base-case'!G38,0)</f>
        <v>0</v>
      </c>
      <c r="AF38" s="123">
        <f>IFERROR('Projection_Base-case'!I38-I38,0)</f>
        <v>0</v>
      </c>
      <c r="AG38" s="123">
        <f t="shared" ref="AG38:AG69" si="25">AF38*C38</f>
        <v>0</v>
      </c>
      <c r="AH38" s="123">
        <f>IFERROR(100*AF38/'Projection_Base-case'!I38,0)</f>
        <v>0</v>
      </c>
      <c r="AI38" s="123">
        <f>IFERROR('Projection_Base-case'!K38-K38,0)</f>
        <v>0</v>
      </c>
      <c r="AJ38" s="123">
        <f t="shared" ref="AJ38:AJ69" si="26">AI38*C38</f>
        <v>0</v>
      </c>
      <c r="AK38" s="123">
        <f>IFERROR(100*AI38/'Projection_Base-case'!K38,0)</f>
        <v>0</v>
      </c>
      <c r="AL38" s="123">
        <f>IFERROR(M38-'Projection_Base-case'!M38,0)</f>
        <v>0</v>
      </c>
      <c r="AM38" s="123">
        <f t="shared" ref="AM38:AM69" si="27">AL38*C38</f>
        <v>0</v>
      </c>
      <c r="AN38" s="179">
        <f>IFERROR(IF('Projection_Base-case'!N38&gt;0,100*AM38/'Projection_Base-case'!N38,100*AM38/N38),0)</f>
        <v>0</v>
      </c>
      <c r="AO38" s="245">
        <f>IFERROR('Projection_Base-case'!O38-O38,0)</f>
        <v>0</v>
      </c>
      <c r="AP38" s="123">
        <f t="shared" ref="AP38:AP69" si="28">AO38*C38</f>
        <v>0</v>
      </c>
      <c r="AQ38" s="123">
        <f>IFERROR(100*AO38/'Projection_Base-case'!O38,0)</f>
        <v>0</v>
      </c>
      <c r="AR38" s="123">
        <f>IFERROR('Projection_Base-case'!Q38-Q38,0)</f>
        <v>0</v>
      </c>
      <c r="AS38" s="123">
        <f t="shared" ref="AS38:AS69" si="29">AR38*C38</f>
        <v>0</v>
      </c>
      <c r="AT38" s="123">
        <f>IFERROR(100*AR38/'Projection_Base-case'!Q38,0)</f>
        <v>0</v>
      </c>
      <c r="AU38" s="123">
        <f>IFERROR('Projection_Base-case'!S38-S38,0)</f>
        <v>0</v>
      </c>
      <c r="AV38" s="123">
        <f t="shared" ref="AV38:AV69" si="30">AU38*C38</f>
        <v>0</v>
      </c>
      <c r="AW38" s="124">
        <f>IFERROR(100*AU38/'Projection_Base-case'!S38,0)</f>
        <v>0</v>
      </c>
      <c r="AX38" s="245">
        <f>IFERROR('Projection_Base-case'!U38-U38,0)</f>
        <v>0</v>
      </c>
      <c r="AY38" s="123">
        <f t="shared" ref="AY38:AY69" si="31">AX38*C38</f>
        <v>0</v>
      </c>
      <c r="AZ38" s="123">
        <f>IFERROR(100*AX38/'Projection_Base-case'!U38,0)</f>
        <v>0</v>
      </c>
      <c r="BA38" s="123">
        <f>IFERROR('Projection_Base-case'!W38-W38,0)</f>
        <v>0</v>
      </c>
      <c r="BB38" s="123">
        <f t="shared" ref="BB38:BB69" si="32">BA38*C38</f>
        <v>0</v>
      </c>
      <c r="BC38" s="123">
        <f>IFERROR(100*BA38/'Projection_Base-case'!W38,0)</f>
        <v>0</v>
      </c>
      <c r="BD38" s="123">
        <f>IFERROR('Projection_Base-case'!Y38-Y38,0)</f>
        <v>0</v>
      </c>
      <c r="BE38" s="123">
        <f t="shared" ref="BE38:BE69" si="33">BD38*C38</f>
        <v>0</v>
      </c>
      <c r="BF38" s="123">
        <f>IFERROR(100*BD38/'Projection_Base-case'!Y38,0)</f>
        <v>0</v>
      </c>
      <c r="BG38" s="178">
        <f t="shared" si="22"/>
        <v>0</v>
      </c>
      <c r="BH38" s="179">
        <f t="shared" si="23"/>
        <v>0</v>
      </c>
    </row>
    <row r="39" spans="1:60">
      <c r="A39" s="165">
        <v>34</v>
      </c>
      <c r="B39" s="239">
        <f>IF('Projection_Base-case'!B39&lt;&gt;"",'Projection_Base-case'!B39,0)</f>
        <v>0</v>
      </c>
      <c r="C39" s="239">
        <f>IF('Projection_Base-case'!C39&lt;&gt;"",'Projection_Base-case'!C39,0)</f>
        <v>0</v>
      </c>
      <c r="D39" s="239">
        <f>IF('Projection_Base-case'!D39&lt;&gt;"",'Projection_Base-case'!D39,0)</f>
        <v>0</v>
      </c>
      <c r="E39" s="164" t="str">
        <f>IF(AND('Résultats medium'!$AC$3="OUI",'Résultats medium'!E38&lt;&gt;""),'Résultats medium'!E38,IF(OR(D39="PBT1",D39="PBT4",D39="PBT5",D39="PBT6",D39="PBT7",D39="PBT8",D39="PBT10"),"Scenario1",IF(OR(D39="PBT3",D39="PBT9"),"Scenario3",IF(OR(D39="PBT2"),"Scenario2",""))))</f>
        <v/>
      </c>
      <c r="F39" s="240" t="str">
        <f t="shared" si="10"/>
        <v>0</v>
      </c>
      <c r="G39" s="241" t="str">
        <f>IF(F39="Scenario1PBT1",'Medium retrofit'!$E$6,IF(F39="Scenario2PBT1",'Medium retrofit'!$F$6,IF(F39="Scenario3PBT1",'Medium retrofit'!$G$6,"")))&amp;IF(F39="Scenario1PBT2",'Medium retrofit'!$H$6,IF(F39="Scenario2PBT2",'Medium retrofit'!$I$6,IF(F39="Scenario3PBT2",'Medium retrofit'!$J$6,"")))&amp;IF(F39="Scenario1PBT3",'Medium retrofit'!$K$6,IF(F39="Scenario2PBT3",'Medium retrofit'!$L$6,IF(F39="Scenario3PBT3",'Medium retrofit'!$M$6,"")))&amp;IF(F39="Scenario1PBT4",'Medium retrofit'!$N$6,IF(F39="Scenario2PBT4",'Medium retrofit'!$O$6,IF(F39="Scenario3PBT4",'Medium retrofit'!$P$6,"")))&amp;IF(F39="Scenario1PBT5",'Medium retrofit'!$Q$6,IF(F39="Scenario2PBT5",'Medium retrofit'!$R$6,IF(F39="Scenario3PBT5",'Medium retrofit'!$S$6,"")))&amp;IF(F39="Scenario1PBT6",'Medium retrofit'!$T$6,IF(F39="Scenario2PBT6",'Medium retrofit'!$U$6,IF(F39="Scenario3PBT6",'Medium retrofit'!$V$6,"")))&amp;IF(F39="Scenario1PBT7",'Medium retrofit'!$W$6,IF(F39="Scenario2PBT7",'Medium retrofit'!$X$6,IF(F39="Scenario3PBT7",'Medium retrofit'!$Y$6,"")))&amp;IF(F39="Scenario1PBT8",'Medium retrofit'!$Z$6,IF(F39="Scenario2PBT8",'Medium retrofit'!$AA$6,IF(F39="Scenario3PBT8",'Medium retrofit'!$AB$6,"")))&amp;IF(F39="Scenario1PBT9",'Medium retrofit'!$AC$6,IF(F39="Scenario2PBT9",'Medium retrofit'!$AD$6,IF(F39="Scenario3PBT9",'Medium retrofit'!$AE$6,"")))&amp;IF(F39="Scenario1PBT10",'Medium retrofit'!$AF$6,IF(F39="Scenario2PBT10",'Medium retrofit'!$AG$6,IF(F39="Scenario3PBT10",'Medium retrofit'!$AH$6,"")))&amp;IF(F39="Scenario1PBT11",'Medium retrofit'!$AI$6,IF(F39="Scenario2PBT11",'Medium retrofit'!$AJ$6,IF(F39="Scenario3PBT11",'Medium retrofit'!$AK$6,"")))&amp;IF(F39="Scenario1PBT12",'Medium retrofit'!$AL$6,IF(F39="Scenario2PBT12",'Medium retrofit'!$AM$6,IF(F39="Scenario3PBT12",'Medium retrofit'!$AN$6,"")))&amp;IF(F39="Scenario1PBT13",'Medium retrofit'!$AO$6,IF(F39="Scenario2PBT13",'Medium retrofit'!$AP$6,IF(F39="Scenario3PBT13",'Medium retrofit'!$AQ$6,"")))&amp;IF(F39="Scenario1PBT14",'Medium retrofit'!$AR$6,IF(F39="Scenario2PBT14",'Medium retrofit'!$AS$6,IF(F39="Scenario3PBT14",'Medium retrofit'!$AT$6,"")))&amp;IF(F39="Scenario1PBT15",'Medium retrofit'!$AU$6,IF(F39="Scenario2PBT15",'Medium retrofit'!$AV$6,IF(F39="Scenario3PBT15",'Medium retrofit'!$AW$6,"")))</f>
        <v/>
      </c>
      <c r="H39" s="123">
        <f t="shared" si="11"/>
        <v>0</v>
      </c>
      <c r="I39" s="239" t="str">
        <f>IF(F39="Scenario1PBT1",'Medium retrofit'!$E$16,IF(F39="Scenario2PBT1",'Medium retrofit'!$F$16,IF(F39="Scenario3PBT1",'Medium retrofit'!$G$16,"")))&amp;IF(F39="Scenario1PBT2",'Medium retrofit'!$H$16,IF(F39="Scenario2PBT2",'Medium retrofit'!$I$16,IF(F39="Scenario3PBT2",'Medium retrofit'!$J$16,"")))&amp;IF(F39="Scenario1PBT3",'Medium retrofit'!$K$16,IF(F39="Scenario2PBT3",'Medium retrofit'!$L$16,IF(F39="Scenario3PBT3",'Medium retrofit'!$M$16,"")))&amp;IF(F39="Scenario1PBT4",'Medium retrofit'!$N$16,IF(F39="Scenario2PBT4",'Medium retrofit'!$O$16,IF(F39="Scenario3PBT4",'Medium retrofit'!$P$16,"")))&amp;IF(F39="Scenario1PBT5",'Medium retrofit'!$Q$16,IF(F39="Scenario2PBT5",'Medium retrofit'!$R$16,IF(F39="Scenario3PBT5",'Medium retrofit'!$S$16,"")))&amp;IF(F39="Scenario1PBT6",'Medium retrofit'!$T$16,IF(F39="Scenario2PBT6",'Medium retrofit'!$U$16,IF(F39="Scenario3PBT6",'Medium retrofit'!$V$16,"")))&amp;IF(F39="Scenario1PBT7",'Medium retrofit'!$W$16,IF(F39="Scenario2PBT7",'Medium retrofit'!$X$16,IF(F39="Scenario3PBT7",'Medium retrofit'!$Y$16,"")))&amp;IF(F39="Scenario1PBT8",'Medium retrofit'!$Z$16,IF(F39="Scenario2PBT8",'Medium retrofit'!$AA$16,IF(F39="Scenario3PBT8",'Medium retrofit'!$AB$16,"")))&amp;IF(F39="Scenario1PBT9",'Medium retrofit'!$AC$16,IF(F39="Scenario2PBT9",'Medium retrofit'!$AD$16,IF(F39="Scenario3PBT9",'Medium retrofit'!$AE$16,"")))&amp;IF(F39="Scenario1PBT10",'Medium retrofit'!$AF$16,IF(F39="Scenario2PBT10",'Medium retrofit'!$AG$16,IF(F39="Scenario3PBT10",'Medium retrofit'!$AH$16,"")))&amp;IF(F39="Scenario1PBT11",'Medium retrofit'!$AI$16,IF(F39="Scenario2PBT11",'Medium retrofit'!$AJ$16,IF(F39="Scenario3PBT11",'Medium retrofit'!$AK$16,"")))&amp;IF(F39="Scenario1PBT12",'Medium retrofit'!$AL$16,IF(F39="Scenario2PBT12",'Medium retrofit'!$AM$16,IF(F39="Scenario3PBT12",'Medium retrofit'!$AN$16,"")))&amp;IF(F39="Scenario1PBT13",'Medium retrofit'!$AO$16,IF(F39="Scenario2PBT13",'Medium retrofit'!$AP$16,IF(F39="Scenario3PBT13",'Medium retrofit'!$AQ$16,"")))&amp;IF(F39="Scenario1PBT14",'Medium retrofit'!$AR$16,IF(F39="Scenario2PBT14",'Medium retrofit'!$AS$16,IF(F39="Scenario3PBT14",'Medium retrofit'!$AT$16,"")))&amp;IF(F39="Scenario1PBT15",'Medium retrofit'!$AU$16,IF(F39="Scenario2PBT15",'Medium retrofit'!$AV$16,IF(F39="Scenario3PBT15",'Medium retrofit'!$AW$16,"")))</f>
        <v/>
      </c>
      <c r="J39" s="123">
        <f t="shared" si="12"/>
        <v>0</v>
      </c>
      <c r="K39" s="123" t="str">
        <f>IF(F39="Scenario1PBT1",'Medium retrofit'!$E$18,IF(F39="Scenario2PBT1",'Medium retrofit'!$F$18,IF(F39="Scenario3PBT1",'Medium retrofit'!$G$18,"")))&amp;IF(F39="Scenario1PBT2",'Medium retrofit'!$H$18,IF(F39="Scenario2PBT2",'Medium retrofit'!$I$18,IF(F39="Scenario3PBT2",'Medium retrofit'!$J$18,"")))&amp;IF(F39="Scenario1PBT3",'Medium retrofit'!$K$18,IF(F39="Scenario2PBT3",'Medium retrofit'!$L$18,IF(F39="Scenario3PBT3",'Medium retrofit'!$M$18,"")))&amp;IF(F39="Scenario1PBT4",'Medium retrofit'!$N$18,IF(F39="Scenario2PBT4",'Medium retrofit'!$O$18,IF(F39="Scenario3PBT4",'Medium retrofit'!$P$18,"")))&amp;IF(F39="Scenario1PBT5",'Medium retrofit'!$Q$18,IF(F39="Scenario2PBT5",'Medium retrofit'!$R$18,IF(F39="Scenario3PBT5",'Medium retrofit'!$S$18,"")))&amp;IF(F39="Scenario1PBT6",'Medium retrofit'!$T$18,IF(F39="Scenario2PBT6",'Medium retrofit'!$U$18,IF(F39="Scenario3PBT6",'Medium retrofit'!$V$18,"")))&amp;IF(F39="Scenario1PBT7",'Medium retrofit'!$W$18,IF(F39="Scenario2PBT7",'Medium retrofit'!$X$18,IF(F39="Scenario3PBT7",'Medium retrofit'!$Y$18,"")))&amp;IF(F39="Scenario1PBT8",'Medium retrofit'!$Z$18,IF(F39="Scenario2PBT8",'Medium retrofit'!$AA$18,IF(F39="Scenario3PBT8",'Medium retrofit'!$AB$18,"")))&amp;IF(F39="Scenario1PBT9",'Medium retrofit'!$AC$18,IF(F39="Scenario2PBT9",'Medium retrofit'!$AD$18,IF(F39="Scenario3PBT9",'Medium retrofit'!$AE$18,"")))&amp;IF(F39="Scenario1PBT10",'Medium retrofit'!$AF$18,IF(F39="Scenario2PBT10",'Medium retrofit'!$AG$18,IF(F39="Scenario3PBT10",'Medium retrofit'!$AH$18,"")))&amp;IF(F39="Scenario1PBT11",'Medium retrofit'!$AI$18,IF(F39="Scenario2PBT11",'Medium retrofit'!$AJ$18,IF(F39="Scenario3PBT11",'Medium retrofit'!$AK$18,"")))&amp;IF(F39="Scenario1PBT12",'Medium retrofit'!$AL$18,IF(F39="Scenario2PBT12",'Medium retrofit'!$AM$18,IF(F39="Scenario3PBT12",'Medium retrofit'!$AN$18,"")))&amp;IF(F39="Scenario1PBT13",'Medium retrofit'!$AO$18,IF(F39="Scenario2PBT13",'Medium retrofit'!$AP$18,IF(F39="Scenario3PBT13",'Medium retrofit'!$AQ$18,"")))&amp;IF(F39="Scenario1PBT14",'Medium retrofit'!$AR$18,IF(F39="Scenario2PBT14",'Medium retrofit'!$AS$18,IF(F39="Scenario3PBT14",'Medium retrofit'!$AT$18,"")))&amp;IF(F39="Scenario1PBT15",'Medium retrofit'!$AU$18,IF(F39="Scenario2PBT15",'Medium retrofit'!$AV$18,IF(F39="Scenario3PBT15",'Medium retrofit'!$AW$18,"")))</f>
        <v/>
      </c>
      <c r="L39" s="123">
        <f t="shared" si="13"/>
        <v>0</v>
      </c>
      <c r="M39" s="123" t="str">
        <f>IF(F39="Scenario1PBT1",'Medium retrofit'!$E$20,IF(F39="Scenario2PBT1",'Medium retrofit'!$F$20,IF(F39="Scenario3PBT1",'Medium retrofit'!$G$20,"")))&amp;IF(F39="Scenario1PBT2",'Medium retrofit'!$H$20,IF(F39="Scenario2PBT2",'Medium retrofit'!$I$20,IF(F39="Scenario3PBT2",'Medium retrofit'!$J$20,"")))&amp;IF(F39="Scenario1PBT3",'Medium retrofit'!$K$20,IF(F39="Scenario2PBT3",'Medium retrofit'!$L$20,IF(F39="Scenario3PBT3",'Medium retrofit'!$M$20,"")))&amp;IF(F39="Scenario1PBT4",'Medium retrofit'!$N$20,IF(F39="Scenario2PBT4",'Medium retrofit'!$O$20,IF(F39="Scenario3PBT4",'Medium retrofit'!$P$20,"")))&amp;IF(F39="Scenario1PBT5",'Medium retrofit'!$Q$20,IF(F39="Scenario2PBT5",'Medium retrofit'!$R$20,IF(F39="Scenario3PBT5",'Medium retrofit'!$S$20,"")))&amp;IF(F39="Scenario1PBT6",'Medium retrofit'!$T$20,IF(F39="Scenario2PBT6",'Medium retrofit'!$U$20,IF(F39="Scenario3PBT6",'Medium retrofit'!$V$20,"")))&amp;IF(F39="Scenario1PBT7",'Medium retrofit'!$W$20,IF(F39="Scenario2PBT7",'Medium retrofit'!$X$20,IF(F39="Scenario3PBT7",'Medium retrofit'!$Y$20,"")))&amp;IF(F39="Scenario1PBT8",'Medium retrofit'!$Z$20,IF(F39="Scenario2PBT8",'Medium retrofit'!$AA$20,IF(F39="Scenario3PBT8",'Medium retrofit'!$AB$20,"")))&amp;IF(F39="Scenario1PBT9",'Medium retrofit'!$AC$20,IF(F39="Scenario2PBT9",'Medium retrofit'!$AD$20,IF(F39="Scenario3PBT9",'Medium retrofit'!$AE$20,"")))&amp;IF(F39="Scenario1PBT10",'Medium retrofit'!$AF$20,IF(F39="Scenario2PBT10",'Medium retrofit'!$AG$20,IF(F39="Scenario3PBT10",'Medium retrofit'!$AH$20,"")))&amp;IF(F39="Scenario1PBT11",'Medium retrofit'!$AI$20,IF(F39="Scenario2PBT11",'Medium retrofit'!$AJ$20,IF(F39="Scenario3PBT11",'Medium retrofit'!$AK$20,"")))&amp;IF(F39="Scenario1PBT12",'Medium retrofit'!$AL$20,IF(F39="Scenario2PBT12",'Medium retrofit'!$AM$20,IF(F39="Scenario3PBT12",'Medium retrofit'!$AN$20,"")))&amp;IF(F39="Scenario1PBT13",'Medium retrofit'!$AO$20,IF(F39="Scenario2PBT13",'Medium retrofit'!$AP$20,IF(F39="Scenario3PBT13",'Medium retrofit'!$AQ$20,"")))&amp;IF(F39="Scenario1PBT14",'Medium retrofit'!$AR$20,IF(F39="Scenario2PBT14",'Medium retrofit'!$AS$20,IF(F39="Scenario3PBT14",'Medium retrofit'!$AT$20,"")))&amp;IF(F39="Scenario1PBT15",'Medium retrofit'!$AU$20,IF(F39="Scenario2PBT15",'Medium retrofit'!$AV$20,IF(F39="Scenario3PBT15",'Medium retrofit'!$AW$20,"")))</f>
        <v/>
      </c>
      <c r="N39" s="124">
        <f t="shared" si="14"/>
        <v>0</v>
      </c>
      <c r="O39" s="245" t="str">
        <f>IF(F39="Scenario1PBT1",'Medium retrofit'!$E$23,IF(F39="Scenario2PBT1",'Medium retrofit'!$F$23,IF(F39="Scenario3PBT1",'Medium retrofit'!$G$23,"")))&amp;IF(F39="Scenario1PBT2",'Medium retrofit'!$H$23,IF(F39="Scenario2PBT2",'Medium retrofit'!$I$23,IF(F39="Scenario3PBT2",'Medium retrofit'!$J$23,"")))&amp;IF(F39="Scenario1PBT3",'Medium retrofit'!$K$23,IF(F39="Scenario2PBT3",'Medium retrofit'!$L$23,IF(F39="Scenario3PBT3",'Medium retrofit'!$M$23,"")))&amp;IF(F39="Scenario1PBT4",'Medium retrofit'!$N$23,IF(F39="Scenario2PBT4",'Medium retrofit'!$O$23,IF(F39="Scenario3PBT4",'Medium retrofit'!$P$23,"")))&amp;IF(F39="Scenario1PBT5",'Medium retrofit'!$Q$23,IF(F39="Scenario2PBT5",'Medium retrofit'!$R$23,IF(F39="Scenario3PBT5",'Medium retrofit'!$S$23,"")))&amp;IF(F39="Scenario1PBT6",'Medium retrofit'!$T$23,IF(F39="Scenario2PBT6",'Medium retrofit'!$U$23,IF(F39="Scenario3PBT6",'Medium retrofit'!$V$23,"")))&amp;IF(F39="Scenario1PBT7",'Medium retrofit'!$W$23,IF(F39="Scenario2PBT7",'Medium retrofit'!$X$23,IF(F39="Scenario3PBT7",'Medium retrofit'!$Y$23,"")))&amp;IF(F39="Scenario1PBT8",'Medium retrofit'!$Z$23,IF(F39="Scenario2PBT8",'Medium retrofit'!$AA$23,IF(F39="Scenario3PBT8",'Medium retrofit'!$AB$23,"")))&amp;IF(F39="Scenario1PBT9",'Medium retrofit'!$AC$23,IF(F39="Scenario2PBT9",'Medium retrofit'!$AD$23,IF(F39="Scenario3PBT9",'Medium retrofit'!$AE$23,"")))&amp;IF(F39="Scenario1PBT10",'Medium retrofit'!$AF$23,IF(F39="Scenario2PBT10",'Medium retrofit'!$AG$23,IF(F39="Scenario3PBT10",'Medium retrofit'!$AH$23,"")))&amp;IF(F39="Scenario1PBT11",'Medium retrofit'!$AI$23,IF(F39="Scenario2PBT11",'Medium retrofit'!$AJ$23,IF(F39="Scenario3PBT11",'Medium retrofit'!$AK$23,"")))&amp;IF(F39="Scenario1PBT12",'Medium retrofit'!$AL$23,IF(F39="Scenario2PBT12",'Medium retrofit'!$AM$23,IF(F39="Scenario3PBT12",'Medium retrofit'!$AN$23,"")))&amp;IF(F39="Scenario1PBT13",'Medium retrofit'!$AO$23,IF(F39="Scenario2PBT13",'Medium retrofit'!$AP$23,IF(F39="Scenario3PBT13",'Medium retrofit'!$AQ$23,"")))&amp;IF(F39="Scenario1PBT14",'Medium retrofit'!$AR$23,IF(F39="Scenario2PBT14",'Medium retrofit'!$AS$23,IF(F39="Scenario3PBT14",'Medium retrofit'!$AT$23,"")))&amp;IF(F39="Scenario1PBT15",'Medium retrofit'!$AU$23,IF(F39="Scenario2PBT15",'Medium retrofit'!$AV$23,IF(F39="Scenario3PBT15",'Medium retrofit'!$AW$23,"")))</f>
        <v/>
      </c>
      <c r="P39" s="123">
        <f t="shared" si="15"/>
        <v>0</v>
      </c>
      <c r="Q39" s="123" t="str">
        <f>IF(F39="Scenario1PBT1",'Medium retrofit'!$E$25,IF(F39="Scenario2PBT1",'Medium retrofit'!$F$25,IF(F39="Scenario3PBT1",'Medium retrofit'!$G$25,"")))&amp;IF(F39="Scenario1PBT2",'Medium retrofit'!$H$25,IF(F39="Scenario2PBT2",'Medium retrofit'!$I$25,IF(F39="Scenario3PBT2",'Medium retrofit'!$J$25,"")))&amp;IF(F39="Scenario1PBT3",'Medium retrofit'!$K$25,IF(F39="Scenario2PBT3",'Medium retrofit'!$L$25,IF(F39="Scenario3PBT3",'Medium retrofit'!$M$25,"")))&amp;IF(F39="Scenario1PBT4",'Medium retrofit'!$N$25,IF(F39="Scenario2PBT4",'Medium retrofit'!$O$25,IF(F39="Scenario3PBT4",'Medium retrofit'!$P$25,"")))&amp;IF(F39="Scenario1PBT5",'Medium retrofit'!$Q$25,IF(F39="Scenario2PBT5",'Medium retrofit'!$R$25,IF(F39="Scenario3PBT5",'Medium retrofit'!$S$25,"")))&amp;IF(F39="Scenario1PBT6",'Medium retrofit'!$T$25,IF(F39="Scenario2PBT6",'Medium retrofit'!$U$25,IF(F39="Scenario3PBT6",'Medium retrofit'!$V$25,"")))&amp;IF(F39="Scenario1PBT7",'Medium retrofit'!$W$25,IF(F39="Scenario2PBT7",'Medium retrofit'!$X$25,IF(F39="Scenario3PBT7",'Medium retrofit'!$Y$25,"")))&amp;IF(F39="Scenario1PBT8",'Medium retrofit'!$Z$25,IF(F39="Scenario2PBT8",'Medium retrofit'!$AA$25,IF(F39="Scenario3PBT8",'Medium retrofit'!$AB$25,"")))&amp;IF(F39="Scenario1PBT9",'Medium retrofit'!$AC$25,IF(F39="Scenario2PBT9",'Medium retrofit'!$AD$25,IF(F39="Scenario3PBT9",'Medium retrofit'!$AE$25,"")))&amp;IF(F39="Scenario1PBT10",'Medium retrofit'!$AF$25,IF(F39="Scenario2PBT10",'Medium retrofit'!$AG$25,IF(F39="Scenario3PBT10",'Medium retrofit'!$AH$25,"")))&amp;IF(F39="Scenario1PBT11",'Medium retrofit'!$AI$25,IF(F39="Scenario2PBT11",'Medium retrofit'!$AJ$25,IF(F39="Scenario3PBT11",'Medium retrofit'!$AK$25,"")))&amp;IF(F39="Scenario1PBT12",'Medium retrofit'!$AL$25,IF(F39="Scenario2PBT12",'Medium retrofit'!$AM$25,IF(F39="Scenario3PBT12",'Medium retrofit'!$AN$25,"")))&amp;IF(F39="Scenario1PBT13",'Medium retrofit'!$AO$25,IF(F39="Scenario2PBT13",'Medium retrofit'!$AP$25,IF(F39="Scenario3PBT13",'Medium retrofit'!$AQ$25,"")))&amp;IF(F39="Scenario1PBT14",'Medium retrofit'!$AR$25,IF(F39="Scenario2PBT14",'Medium retrofit'!$AS$25,IF(F39="Scenario3PBT14",'Medium retrofit'!$AT$25,"")))&amp;IF(F39="Scenario1PBT15",'Medium retrofit'!$AU$25,IF(F39="Scenario2PBT15",'Medium retrofit'!$AV$25,IF(F39="Scenario3PBT15",'Medium retrofit'!$AW$25,"")))</f>
        <v/>
      </c>
      <c r="R39" s="123">
        <f t="shared" si="16"/>
        <v>0</v>
      </c>
      <c r="S39" s="123" t="str">
        <f>IF(F39="Scenario1PBT1",'Medium retrofit'!$E$27,IF(F39="Scenario2PBT1",'Medium retrofit'!$F$27,IF(F39="Scenario3PBT1",'Medium retrofit'!$G$27,"")))&amp;IF(F39="Scenario1PBT2",'Medium retrofit'!$H$27,IF(F39="Scenario2PBT2",'Medium retrofit'!$I$27,IF(F39="Scenario3PBT2",'Medium retrofit'!$J$27,"")))&amp;IF(F39="Scenario1PBT3",'Medium retrofit'!$K$27,IF(F39="Scenario2PBT3",'Medium retrofit'!$L$27,IF(F39="Scenario3PBT3",'Medium retrofit'!$M$27,"")))&amp;IF(F39="Scenario1PBT4",'Medium retrofit'!$N$27,IF(F39="Scenario2PBT4",'Medium retrofit'!$O$27,IF(F39="Scenario3PBT4",'Medium retrofit'!$P$27,"")))&amp;IF(F39="Scenario1PBT5",'Medium retrofit'!$Q$27,IF(F39="Scenario2PBT5",'Medium retrofit'!$R$27,IF(F39="Scenario3PBT5",'Medium retrofit'!$S$27,"")))&amp;IF(F39="Scenario1PBT6",'Medium retrofit'!$T$27,IF(F39="Scenario2PBT6",'Medium retrofit'!$U$27,IF(F39="Scenario3PBT6",'Medium retrofit'!$V$27,"")))&amp;IF(F39="Scenario1PBT7",'Medium retrofit'!$W$27,IF(F39="Scenario2PBT7",'Medium retrofit'!$X$27,IF(F39="Scenario3PBT7",'Medium retrofit'!$Y$27,"")))&amp;IF(F39="Scenario1PBT8",'Medium retrofit'!$Z$27,IF(F39="Scenario2PBT8",'Medium retrofit'!$AA$27,IF(F39="Scenario3PBT8",'Medium retrofit'!$AB$27,"")))&amp;IF(F39="Scenario1PBT9",'Medium retrofit'!$AC$27,IF(F39="Scenario2PBT9",'Medium retrofit'!$AD$27,IF(F39="Scenario3PBT9",'Medium retrofit'!$AE$27,"")))&amp;IF(F39="Scenario1PBT10",'Medium retrofit'!$AF$27,IF(F39="Scenario2PBT10",'Medium retrofit'!$AG$27,IF(F39="Scenario3PBT10",'Medium retrofit'!$AH$27,"")))&amp;IF(F39="Scenario1PBT11",'Medium retrofit'!$AI$27,IF(F39="Scenario2PBT11",'Medium retrofit'!$AJ$27,IF(F39="Scenario3PBT11",'Medium retrofit'!$AK$27,"")))&amp;IF(F39="Scenario1PBT12",'Medium retrofit'!$AL$27,IF(F39="Scenario2PBT12",'Medium retrofit'!$AM$27,IF(F39="Scenario3PBT12",'Medium retrofit'!$AN$27,"")))&amp;IF(F39="Scenario1PBT13",'Medium retrofit'!$AO$27,IF(F39="Scenario2PBT13",'Medium retrofit'!$AP$27,IF(F39="Scenario3PBT13",'Medium retrofit'!$AQ$27,"")))&amp;IF(F39="Scenario1PBT14",'Medium retrofit'!$AR$27,IF(F39="Scenario2PBT14",'Medium retrofit'!$AS$27,IF(F39="Scenario3PBT14",'Medium retrofit'!$AT$27,"")))&amp;IF(F39="Scenario1PBT15",'Medium retrofit'!$AU$27,IF(F39="Scenario2PBT15",'Medium retrofit'!$AV$27,IF(F39="Scenario3PBT15",'Medium retrofit'!$AW$27,"")))</f>
        <v/>
      </c>
      <c r="T39" s="246">
        <f t="shared" si="17"/>
        <v>0</v>
      </c>
      <c r="U39" s="245" t="str">
        <f>IF(F39="Scenario1PBT1",'Medium retrofit'!$E$38,IF(F39="Scenario2PBT1",'Medium retrofit'!$F$38,IF(F39="Scenario3PBT1",'Medium retrofit'!$G$38,"")))&amp;IF(F39="Scenario1PBT2",'Medium retrofit'!$H$38,IF(F39="Scenario2PBT2",'Medium retrofit'!$I$38,IF(F39="Scenario3PBT2",'Medium retrofit'!$J$38,"")))&amp;IF(F39="Scenario1PBT3",'Medium retrofit'!$K$38,IF(F39="Scenario2PBT3",'Medium retrofit'!$L$38,IF(F39="Scenario3PBT3",'Medium retrofit'!$M$38,"")))&amp;IF(F39="Scenario1PBT4",'Medium retrofit'!$N$38,IF(F39="Scenario2PBT4",'Medium retrofit'!$O$38,IF(F39="Scenario3PBT4",'Medium retrofit'!$P$38,"")))&amp;IF(F39="Scenario1PBT5",'Medium retrofit'!$Q$38,IF(F39="Scenario2PBT5",'Medium retrofit'!$R$38,IF(F39="Scenario3PBT5",'Medium retrofit'!$S$38,"")))&amp;IF(F39="Scenario1PBT6",'Medium retrofit'!$T$38,IF(F39="Scenario2PBT6",'Medium retrofit'!$U$38,IF(F39="Scenario3PBT6",'Medium retrofit'!$V$38,"")))&amp;IF(F39="Scenario1PBT7",'Medium retrofit'!$W$38,IF(F39="Scenario2PBT7",'Medium retrofit'!$X$38,IF(F39="Scenario3PBT7",'Medium retrofit'!$Y$38,"")))&amp;IF(F39="Scenario1PBT8",'Medium retrofit'!$Z$38,IF(F39="Scenario2PBT8",'Medium retrofit'!$AA$38,IF(F39="Scenario3PBT8",'Medium retrofit'!$AB$38,"")))&amp;IF(F39="Scenario1PBT9",'Medium retrofit'!$AC$38,IF(F39="Scenario2PBT9",'Medium retrofit'!$AD$38,IF(F39="Scenario3PBT9",'Medium retrofit'!$AE$38,"")))&amp;IF(F39="Scenario1PBT10",'Medium retrofit'!$AF$38,IF(F39="Scenario2PBT10",'Medium retrofit'!$AG$38,IF(F39="Scenario3PBT10",'Medium retrofit'!$AH$38,"")))&amp;IF(F39="Scenario1PBT11",'Medium retrofit'!$AI$38,IF(F39="Scenario2PBT11",'Medium retrofit'!$AJ$38,IF(F39="Scenario3PBT11",'Medium retrofit'!$AK$38,"")))&amp;IF(F39="Scenario1PBT12",'Medium retrofit'!$AL$38,IF(F39="Scenario2PBT12",'Medium retrofit'!$AM$38,IF(F39="Scenario3PBT12",'Medium retrofit'!$AN$38,"")))&amp;IF(F39="Scenario1PBT13",'Medium retrofit'!$AO$38,IF(F39="Scenario2PBT13",'Medium retrofit'!$AP$38,IF(F39="Scenario3PBT13",'Medium retrofit'!$AQ$38,"")))&amp;IF(F39="Scenario1PBT14",'Medium retrofit'!$AR$38,IF(F39="Scenario2PBT14",'Medium retrofit'!$AS$38,IF(F39="Scenario3PBT14",'Medium retrofit'!$AT$38,"")))&amp;IF(F39="Scenario1PBT15",'Medium retrofit'!$AU$38,IF(F39="Scenario2PBT15",'Medium retrofit'!$AV$38,IF(F39="Scenario3PBT15",'Medium retrofit'!$AW$38,"")))</f>
        <v/>
      </c>
      <c r="V39" s="123">
        <f t="shared" si="18"/>
        <v>0</v>
      </c>
      <c r="W39" s="123" t="str">
        <f>IF(F39="Scenario1PBT1",'Medium retrofit'!$E$40,IF(F39="Scenario2PBT1",'Medium retrofit'!$F$40,IF(F39="Scenario3PBT1",'Medium retrofit'!$G$40,"")))&amp;IF(F39="Scenario1PBT2",'Medium retrofit'!$H$40,IF(F39="Scenario2PBT2",'Medium retrofit'!$I$40,IF(F39="Scenario3PBT2",'Medium retrofit'!$J$40,"")))&amp;IF(F39="Scenario1PBT3",'Medium retrofit'!$K$40,IF(F39="Scenario2PBT3",'Medium retrofit'!$L$40,IF(F39="Scenario3PBT3",'Medium retrofit'!$M$40,"")))&amp;IF(F39="Scenario1PBT4",'Medium retrofit'!$N$40,IF(F39="Scenario2PBT4",'Medium retrofit'!$O$40,IF(F39="Scenario3PBT4",'Medium retrofit'!$P$40,"")))&amp;IF(F39="Scenario1PBT5",'Medium retrofit'!$Q$40,IF(F39="Scenario2PBT5",'Medium retrofit'!$R$40,IF(F39="Scenario3PBT5",'Medium retrofit'!$S$40,"")))&amp;IF(F39="Scenario1PBT6",'Medium retrofit'!$T$40,IF(F39="Scenario2PBT6",'Medium retrofit'!$U$40,IF(F39="Scenario3PBT6",'Medium retrofit'!$V$40,"")))&amp;IF(F39="Scenario1PBT7",'Medium retrofit'!$W$40,IF(F39="Scenario2PBT7",'Medium retrofit'!$X$40,IF(F39="Scenario3PBT7",'Medium retrofit'!$Y$40,"")))&amp;IF(F39="Scenario1PBT8",'Medium retrofit'!$Z$40,IF(F39="Scenario2PBT8",'Medium retrofit'!$AA$40,IF(F39="Scenario3PBT8",'Medium retrofit'!$AB$40,"")))&amp;IF(F39="Scenario1PBT9",'Medium retrofit'!$AC$40,IF(F39="Scenario2PBT9",'Medium retrofit'!$AD$40,IF(F39="Scenario3PBT9",'Medium retrofit'!$AE$40,"")))&amp;IF(F39="Scenario1PBT10",'Medium retrofit'!$AF$40,IF(F39="Scenario2PBT10",'Medium retrofit'!$AG$40,IF(F39="Scenario3PBT10",'Medium retrofit'!$AH$40,"")))&amp;IF(F39="Scenario1PBT11",'Medium retrofit'!$AI$40,IF(F39="Scenario2PBT11",'Medium retrofit'!$AJ$40,IF(F39="Scenario3PBT11",'Medium retrofit'!$AK$40,"")))&amp;IF(F39="Scenario1PBT12",'Medium retrofit'!$AL$40,IF(F39="Scenario2PBT12",'Medium retrofit'!$AM$40,IF(F39="Scenario3PBT12",'Medium retrofit'!$AN$40,"")))&amp;IF(F39="Scenario1PBT13",'Medium retrofit'!$AO$40,IF(F39="Scenario2PBT13",'Medium retrofit'!$AP$40,IF(F39="Scenario3PBT13",'Medium retrofit'!$AQ$40,"")))&amp;IF(F39="Scenario1PBT14",'Medium retrofit'!$AR$40,IF(F39="Scenario2PBT14",'Medium retrofit'!$AS$40,IF(F39="Scenario3PBT14",'Medium retrofit'!$AT$40,"")))&amp;IF(F39="Scenario1PBT15",'Medium retrofit'!$AU$40,IF(F39="Scenario2PBT15",'Medium retrofit'!$AV$40,IF(F39="Scenario3PBT15",'Medium retrofit'!$AW$40,"")))</f>
        <v/>
      </c>
      <c r="X39" s="123">
        <f t="shared" si="19"/>
        <v>0</v>
      </c>
      <c r="Y39" s="123" t="str">
        <f>IF(F39="Scenario1PBT1",'Medium retrofit'!$E$42,IF(F39="Scenario2PBT1",'Medium retrofit'!$F$42,IF(F39="Scenario3PBT1",'Medium retrofit'!$G$42,"")))&amp;IF(F39="Scenario1PBT2",'Medium retrofit'!$H$42,IF(F39="Scenario2PBT2",'Medium retrofit'!$I$42,IF(F39="Scenario3PBT2",'Medium retrofit'!$J$42,"")))&amp;IF(F39="Scenario1PBT3",'Medium retrofit'!$K$42,IF(F39="Scenario2PBT3",'Medium retrofit'!$L$42,IF(F39="Scenario3PBT3",'Medium retrofit'!$M$42,"")))&amp;IF(F39="Scenario1PBT4",'Medium retrofit'!$N$42,IF(F39="Scenario2PBT4",'Medium retrofit'!$O$42,IF(F39="Scenario3PBT4",'Medium retrofit'!$P$42,"")))&amp;IF(F39="Scenario1PBT5",'Medium retrofit'!$Q$42,IF(F39="Scenario2PBT5",'Medium retrofit'!$R$42,IF(F39="Scenario3PBT5",'Medium retrofit'!$S$42,"")))&amp;IF(F39="Scenario1PBT6",'Medium retrofit'!$T$42,IF(F39="Scenario2PBT6",'Medium retrofit'!$U$42,IF(F39="Scenario3PBT6",'Medium retrofit'!$V$42,"")))&amp;IF(F39="Scenario1PBT7",'Medium retrofit'!$W$42,IF(F39="Scenario2PBT7",'Medium retrofit'!$X$42,IF(F39="Scenario3PBT7",'Medium retrofit'!$Y$42,"")))&amp;IF(F39="Scenario1PBT8",'Medium retrofit'!$Z$42,IF(F39="Scenario2PBT8",'Medium retrofit'!$AA$42,IF(F39="Scenario3PBT8",'Medium retrofit'!$AB$42,"")))&amp;IF(F39="Scenario1PBT9",'Medium retrofit'!$AC$42,IF(F39="Scenario2PBT9",'Medium retrofit'!$AD$42,IF(F39="Scenario3PBT9",'Medium retrofit'!$AE$42,"")))&amp;IF(F39="Scenario1PBT10",'Medium retrofit'!$AF$42,IF(F39="Scenario2PBT10",'Medium retrofit'!$AG$42,IF(F39="Scenario3PBT10",'Medium retrofit'!$AH$42,"")))&amp;IF(F39="Scenario1PBT11",'Medium retrofit'!$AI$42,IF(F39="Scenario2PBT11",'Medium retrofit'!$AJ$42,IF(F39="Scenario3PBT11",'Medium retrofit'!$AK$42,"")))&amp;IF(F39="Scenario1PBT12",'Medium retrofit'!$AL$42,IF(F39="Scenario2PBT12",'Medium retrofit'!$AM$42,IF(F39="Scenario3PBT12",'Medium retrofit'!$AN$42,"")))&amp;IF(F39="Scenario1PBT13",'Medium retrofit'!$AO$42,IF(F39="Scenario2PBT13",'Medium retrofit'!$AP$42,IF(F39="Scenario3PBT13",'Medium retrofit'!$AQ$42,"")))&amp;IF(F39="Scenario1PBT14",'Medium retrofit'!$AR$42,IF(F39="Scenario2PBT14",'Medium retrofit'!$AS$42,IF(F39="Scenario3PBT14",'Medium retrofit'!$AT$42,"")))&amp;IF(F39="Scenario1PBT15",'Medium retrofit'!$AU$42,IF(F39="Scenario2PBT15",'Medium retrofit'!$AV$42,IF(F39="Scenario3PBT15",'Medium retrofit'!$AW$42,"")))</f>
        <v/>
      </c>
      <c r="Z39" s="123">
        <f t="shared" si="20"/>
        <v>0</v>
      </c>
      <c r="AA39" s="239" t="str">
        <f>IF(F39="Scenario1PBT1",'Medium retrofit'!$E$101,IF(F39="Scenario2PBT1",'Medium retrofit'!$F$101,IF(F39="Scenario3PBT1",'Medium retrofit'!$G$101,"")))&amp;IF(F39="Scenario1PBT2",'Medium retrofit'!$H$101,IF(F39="Scenario2PBT2",'Medium retrofit'!$I$101,IF(F39="Scenario3PBT2",'Medium retrofit'!$J$101,"")))&amp;IF(F39="Scenario1PBT3",'Medium retrofit'!$K$101,IF(F39="Scenario2PBT3",'Medium retrofit'!$L$101,IF(F39="Scenario3PBT3",'Medium retrofit'!$M$101,"")))&amp;IF(F39="Scenario1PBT4",'Medium retrofit'!$N$101,IF(F39="Scenario2PBT4",'Medium retrofit'!$O$101,IF(F39="Scenario3PBT4",'Medium retrofit'!$P$101,"")))&amp;IF(F39="Scenario1PBT5",'Medium retrofit'!$Q$101,IF(F39="Scenario2PBT5",'Medium retrofit'!$R$101,IF(F39="Scenario3PBT5",'Medium retrofit'!$S$101,"")))&amp;IF(F39="Scenario1PBT6",'Medium retrofit'!$T$101,IF(F39="Scenario2PBT6",'Medium retrofit'!$U$101,IF(F39="Scenario3PBT6",'Medium retrofit'!$V$101,"")))&amp;IF(F39="Scenario1PBT7",'Medium retrofit'!$W$101,IF(F39="Scenario2PBT7",'Medium retrofit'!$X$101,IF(F39="Scenario3PBT7",'Medium retrofit'!$Y$101,"")))&amp;IF(F39="Scenario1PBT8",'Medium retrofit'!$Z$101,IF(F39="Scenario2PBT8",'Medium retrofit'!$AA$101,IF(F39="Scenario3PBT8",'Medium retrofit'!$AB$101,"")))&amp;IF(F39="Scenario1PBT9",'Medium retrofit'!$AC$101,IF(F39="Scenario2PBT9",'Medium retrofit'!$AD$101,IF(F39="Scenario3PBT9",'Medium retrofit'!$AE$101,"")))&amp;IF(F39="Scenario1PBT10",'Medium retrofit'!$AF$101,IF(F39="Scenario2PBT10",'Medium retrofit'!$AG$101,IF(F39="Scenario3PBT10",'Medium retrofit'!$AH$101,"")))&amp;IF(F39="Scenario1PBT11",'Medium retrofit'!$AI$101,IF(F39="Scenario2PBT11",'Medium retrofit'!$AJ$101,IF(F39="Scenario3PBT11",'Medium retrofit'!$AK$101,"")))&amp;IF(F39="Scenario1PBT12",'Medium retrofit'!$AL$101,IF(F39="Scenario2PBT12",'Medium retrofit'!$AM$101,IF(F39="Scenario3PBT12",'Medium retrofit'!$AN$101,"")))&amp;IF(F39="Scenario1PBT13",'Medium retrofit'!$AO$101,IF(F39="Scenario2PBT13",'Medium retrofit'!$AP$101,IF(F39="Scenario3PBT13",'Medium retrofit'!$AQ$101,"")))&amp;IF(F39="Scenario1PBT14",'Medium retrofit'!$AR$101,IF(F39="Scenario2PBT14",'Medium retrofit'!$AS$101,IF(F39="Scenario3PBT14",'Medium retrofit'!$AT$101,"")))&amp;IF(F39="Scenario1PBT15",'Medium retrofit'!$AU$101,IF(F39="Scenario2PBT15",'Medium retrofit'!$AV$101,IF(F39="Scenario3PBT15",'Medium retrofit'!$AW$101,"")))</f>
        <v/>
      </c>
      <c r="AB39" s="242">
        <f t="shared" si="21"/>
        <v>0</v>
      </c>
      <c r="AC39" s="247">
        <f>IFERROR('Projection_Base-case'!G39-G39,0)</f>
        <v>0</v>
      </c>
      <c r="AD39" s="123">
        <f t="shared" si="24"/>
        <v>0</v>
      </c>
      <c r="AE39" s="123">
        <f>IFERROR(100*AC39/'Projection_Base-case'!G39,0)</f>
        <v>0</v>
      </c>
      <c r="AF39" s="123">
        <f>IFERROR('Projection_Base-case'!I39-I39,0)</f>
        <v>0</v>
      </c>
      <c r="AG39" s="123">
        <f t="shared" si="25"/>
        <v>0</v>
      </c>
      <c r="AH39" s="123">
        <f>IFERROR(100*AF39/'Projection_Base-case'!I39,0)</f>
        <v>0</v>
      </c>
      <c r="AI39" s="123">
        <f>IFERROR('Projection_Base-case'!K39-K39,0)</f>
        <v>0</v>
      </c>
      <c r="AJ39" s="123">
        <f t="shared" si="26"/>
        <v>0</v>
      </c>
      <c r="AK39" s="123">
        <f>IFERROR(100*AI39/'Projection_Base-case'!K39,0)</f>
        <v>0</v>
      </c>
      <c r="AL39" s="123">
        <f>IFERROR(M39-'Projection_Base-case'!M39,0)</f>
        <v>0</v>
      </c>
      <c r="AM39" s="123">
        <f t="shared" si="27"/>
        <v>0</v>
      </c>
      <c r="AN39" s="179">
        <f>IFERROR(IF('Projection_Base-case'!N39&gt;0,100*AM39/'Projection_Base-case'!N39,100*AM39/N39),0)</f>
        <v>0</v>
      </c>
      <c r="AO39" s="245">
        <f>IFERROR('Projection_Base-case'!O39-O39,0)</f>
        <v>0</v>
      </c>
      <c r="AP39" s="123">
        <f t="shared" si="28"/>
        <v>0</v>
      </c>
      <c r="AQ39" s="123">
        <f>IFERROR(100*AO39/'Projection_Base-case'!O39,0)</f>
        <v>0</v>
      </c>
      <c r="AR39" s="123">
        <f>IFERROR('Projection_Base-case'!Q39-Q39,0)</f>
        <v>0</v>
      </c>
      <c r="AS39" s="123">
        <f t="shared" si="29"/>
        <v>0</v>
      </c>
      <c r="AT39" s="123">
        <f>IFERROR(100*AR39/'Projection_Base-case'!Q39,0)</f>
        <v>0</v>
      </c>
      <c r="AU39" s="123">
        <f>IFERROR('Projection_Base-case'!S39-S39,0)</f>
        <v>0</v>
      </c>
      <c r="AV39" s="123">
        <f t="shared" si="30"/>
        <v>0</v>
      </c>
      <c r="AW39" s="124">
        <f>IFERROR(100*AU39/'Projection_Base-case'!S39,0)</f>
        <v>0</v>
      </c>
      <c r="AX39" s="245">
        <f>IFERROR('Projection_Base-case'!U39-U39,0)</f>
        <v>0</v>
      </c>
      <c r="AY39" s="123">
        <f t="shared" si="31"/>
        <v>0</v>
      </c>
      <c r="AZ39" s="123">
        <f>IFERROR(100*AX39/'Projection_Base-case'!U39,0)</f>
        <v>0</v>
      </c>
      <c r="BA39" s="123">
        <f>IFERROR('Projection_Base-case'!W39-W39,0)</f>
        <v>0</v>
      </c>
      <c r="BB39" s="123">
        <f t="shared" si="32"/>
        <v>0</v>
      </c>
      <c r="BC39" s="123">
        <f>IFERROR(100*BA39/'Projection_Base-case'!W39,0)</f>
        <v>0</v>
      </c>
      <c r="BD39" s="123">
        <f>IFERROR('Projection_Base-case'!Y39-Y39,0)</f>
        <v>0</v>
      </c>
      <c r="BE39" s="123">
        <f t="shared" si="33"/>
        <v>0</v>
      </c>
      <c r="BF39" s="123">
        <f>IFERROR(100*BD39/'Projection_Base-case'!Y39,0)</f>
        <v>0</v>
      </c>
      <c r="BG39" s="178">
        <f t="shared" si="22"/>
        <v>0</v>
      </c>
      <c r="BH39" s="179">
        <f t="shared" si="23"/>
        <v>0</v>
      </c>
    </row>
    <row r="40" spans="1:60">
      <c r="A40" s="165">
        <v>35</v>
      </c>
      <c r="B40" s="239">
        <f>IF('Projection_Base-case'!B40&lt;&gt;"",'Projection_Base-case'!B40,0)</f>
        <v>0</v>
      </c>
      <c r="C40" s="239">
        <f>IF('Projection_Base-case'!C40&lt;&gt;"",'Projection_Base-case'!C40,0)</f>
        <v>0</v>
      </c>
      <c r="D40" s="239">
        <f>IF('Projection_Base-case'!D40&lt;&gt;"",'Projection_Base-case'!D40,0)</f>
        <v>0</v>
      </c>
      <c r="E40" s="164" t="str">
        <f>IF(AND('Résultats medium'!$AC$3="OUI",'Résultats medium'!E39&lt;&gt;""),'Résultats medium'!E39,IF(OR(D40="PBT1",D40="PBT4",D40="PBT5",D40="PBT6",D40="PBT7",D40="PBT8",D40="PBT10"),"Scenario1",IF(OR(D40="PBT3",D40="PBT9"),"Scenario3",IF(OR(D40="PBT2"),"Scenario2",""))))</f>
        <v/>
      </c>
      <c r="F40" s="240" t="str">
        <f t="shared" si="10"/>
        <v>0</v>
      </c>
      <c r="G40" s="241" t="str">
        <f>IF(F40="Scenario1PBT1",'Medium retrofit'!$E$6,IF(F40="Scenario2PBT1",'Medium retrofit'!$F$6,IF(F40="Scenario3PBT1",'Medium retrofit'!$G$6,"")))&amp;IF(F40="Scenario1PBT2",'Medium retrofit'!$H$6,IF(F40="Scenario2PBT2",'Medium retrofit'!$I$6,IF(F40="Scenario3PBT2",'Medium retrofit'!$J$6,"")))&amp;IF(F40="Scenario1PBT3",'Medium retrofit'!$K$6,IF(F40="Scenario2PBT3",'Medium retrofit'!$L$6,IF(F40="Scenario3PBT3",'Medium retrofit'!$M$6,"")))&amp;IF(F40="Scenario1PBT4",'Medium retrofit'!$N$6,IF(F40="Scenario2PBT4",'Medium retrofit'!$O$6,IF(F40="Scenario3PBT4",'Medium retrofit'!$P$6,"")))&amp;IF(F40="Scenario1PBT5",'Medium retrofit'!$Q$6,IF(F40="Scenario2PBT5",'Medium retrofit'!$R$6,IF(F40="Scenario3PBT5",'Medium retrofit'!$S$6,"")))&amp;IF(F40="Scenario1PBT6",'Medium retrofit'!$T$6,IF(F40="Scenario2PBT6",'Medium retrofit'!$U$6,IF(F40="Scenario3PBT6",'Medium retrofit'!$V$6,"")))&amp;IF(F40="Scenario1PBT7",'Medium retrofit'!$W$6,IF(F40="Scenario2PBT7",'Medium retrofit'!$X$6,IF(F40="Scenario3PBT7",'Medium retrofit'!$Y$6,"")))&amp;IF(F40="Scenario1PBT8",'Medium retrofit'!$Z$6,IF(F40="Scenario2PBT8",'Medium retrofit'!$AA$6,IF(F40="Scenario3PBT8",'Medium retrofit'!$AB$6,"")))&amp;IF(F40="Scenario1PBT9",'Medium retrofit'!$AC$6,IF(F40="Scenario2PBT9",'Medium retrofit'!$AD$6,IF(F40="Scenario3PBT9",'Medium retrofit'!$AE$6,"")))&amp;IF(F40="Scenario1PBT10",'Medium retrofit'!$AF$6,IF(F40="Scenario2PBT10",'Medium retrofit'!$AG$6,IF(F40="Scenario3PBT10",'Medium retrofit'!$AH$6,"")))&amp;IF(F40="Scenario1PBT11",'Medium retrofit'!$AI$6,IF(F40="Scenario2PBT11",'Medium retrofit'!$AJ$6,IF(F40="Scenario3PBT11",'Medium retrofit'!$AK$6,"")))&amp;IF(F40="Scenario1PBT12",'Medium retrofit'!$AL$6,IF(F40="Scenario2PBT12",'Medium retrofit'!$AM$6,IF(F40="Scenario3PBT12",'Medium retrofit'!$AN$6,"")))&amp;IF(F40="Scenario1PBT13",'Medium retrofit'!$AO$6,IF(F40="Scenario2PBT13",'Medium retrofit'!$AP$6,IF(F40="Scenario3PBT13",'Medium retrofit'!$AQ$6,"")))&amp;IF(F40="Scenario1PBT14",'Medium retrofit'!$AR$6,IF(F40="Scenario2PBT14",'Medium retrofit'!$AS$6,IF(F40="Scenario3PBT14",'Medium retrofit'!$AT$6,"")))&amp;IF(F40="Scenario1PBT15",'Medium retrofit'!$AU$6,IF(F40="Scenario2PBT15",'Medium retrofit'!$AV$6,IF(F40="Scenario3PBT15",'Medium retrofit'!$AW$6,"")))</f>
        <v/>
      </c>
      <c r="H40" s="123">
        <f t="shared" si="11"/>
        <v>0</v>
      </c>
      <c r="I40" s="239" t="str">
        <f>IF(F40="Scenario1PBT1",'Medium retrofit'!$E$16,IF(F40="Scenario2PBT1",'Medium retrofit'!$F$16,IF(F40="Scenario3PBT1",'Medium retrofit'!$G$16,"")))&amp;IF(F40="Scenario1PBT2",'Medium retrofit'!$H$16,IF(F40="Scenario2PBT2",'Medium retrofit'!$I$16,IF(F40="Scenario3PBT2",'Medium retrofit'!$J$16,"")))&amp;IF(F40="Scenario1PBT3",'Medium retrofit'!$K$16,IF(F40="Scenario2PBT3",'Medium retrofit'!$L$16,IF(F40="Scenario3PBT3",'Medium retrofit'!$M$16,"")))&amp;IF(F40="Scenario1PBT4",'Medium retrofit'!$N$16,IF(F40="Scenario2PBT4",'Medium retrofit'!$O$16,IF(F40="Scenario3PBT4",'Medium retrofit'!$P$16,"")))&amp;IF(F40="Scenario1PBT5",'Medium retrofit'!$Q$16,IF(F40="Scenario2PBT5",'Medium retrofit'!$R$16,IF(F40="Scenario3PBT5",'Medium retrofit'!$S$16,"")))&amp;IF(F40="Scenario1PBT6",'Medium retrofit'!$T$16,IF(F40="Scenario2PBT6",'Medium retrofit'!$U$16,IF(F40="Scenario3PBT6",'Medium retrofit'!$V$16,"")))&amp;IF(F40="Scenario1PBT7",'Medium retrofit'!$W$16,IF(F40="Scenario2PBT7",'Medium retrofit'!$X$16,IF(F40="Scenario3PBT7",'Medium retrofit'!$Y$16,"")))&amp;IF(F40="Scenario1PBT8",'Medium retrofit'!$Z$16,IF(F40="Scenario2PBT8",'Medium retrofit'!$AA$16,IF(F40="Scenario3PBT8",'Medium retrofit'!$AB$16,"")))&amp;IF(F40="Scenario1PBT9",'Medium retrofit'!$AC$16,IF(F40="Scenario2PBT9",'Medium retrofit'!$AD$16,IF(F40="Scenario3PBT9",'Medium retrofit'!$AE$16,"")))&amp;IF(F40="Scenario1PBT10",'Medium retrofit'!$AF$16,IF(F40="Scenario2PBT10",'Medium retrofit'!$AG$16,IF(F40="Scenario3PBT10",'Medium retrofit'!$AH$16,"")))&amp;IF(F40="Scenario1PBT11",'Medium retrofit'!$AI$16,IF(F40="Scenario2PBT11",'Medium retrofit'!$AJ$16,IF(F40="Scenario3PBT11",'Medium retrofit'!$AK$16,"")))&amp;IF(F40="Scenario1PBT12",'Medium retrofit'!$AL$16,IF(F40="Scenario2PBT12",'Medium retrofit'!$AM$16,IF(F40="Scenario3PBT12",'Medium retrofit'!$AN$16,"")))&amp;IF(F40="Scenario1PBT13",'Medium retrofit'!$AO$16,IF(F40="Scenario2PBT13",'Medium retrofit'!$AP$16,IF(F40="Scenario3PBT13",'Medium retrofit'!$AQ$16,"")))&amp;IF(F40="Scenario1PBT14",'Medium retrofit'!$AR$16,IF(F40="Scenario2PBT14",'Medium retrofit'!$AS$16,IF(F40="Scenario3PBT14",'Medium retrofit'!$AT$16,"")))&amp;IF(F40="Scenario1PBT15",'Medium retrofit'!$AU$16,IF(F40="Scenario2PBT15",'Medium retrofit'!$AV$16,IF(F40="Scenario3PBT15",'Medium retrofit'!$AW$16,"")))</f>
        <v/>
      </c>
      <c r="J40" s="123">
        <f t="shared" si="12"/>
        <v>0</v>
      </c>
      <c r="K40" s="123" t="str">
        <f>IF(F40="Scenario1PBT1",'Medium retrofit'!$E$18,IF(F40="Scenario2PBT1",'Medium retrofit'!$F$18,IF(F40="Scenario3PBT1",'Medium retrofit'!$G$18,"")))&amp;IF(F40="Scenario1PBT2",'Medium retrofit'!$H$18,IF(F40="Scenario2PBT2",'Medium retrofit'!$I$18,IF(F40="Scenario3PBT2",'Medium retrofit'!$J$18,"")))&amp;IF(F40="Scenario1PBT3",'Medium retrofit'!$K$18,IF(F40="Scenario2PBT3",'Medium retrofit'!$L$18,IF(F40="Scenario3PBT3",'Medium retrofit'!$M$18,"")))&amp;IF(F40="Scenario1PBT4",'Medium retrofit'!$N$18,IF(F40="Scenario2PBT4",'Medium retrofit'!$O$18,IF(F40="Scenario3PBT4",'Medium retrofit'!$P$18,"")))&amp;IF(F40="Scenario1PBT5",'Medium retrofit'!$Q$18,IF(F40="Scenario2PBT5",'Medium retrofit'!$R$18,IF(F40="Scenario3PBT5",'Medium retrofit'!$S$18,"")))&amp;IF(F40="Scenario1PBT6",'Medium retrofit'!$T$18,IF(F40="Scenario2PBT6",'Medium retrofit'!$U$18,IF(F40="Scenario3PBT6",'Medium retrofit'!$V$18,"")))&amp;IF(F40="Scenario1PBT7",'Medium retrofit'!$W$18,IF(F40="Scenario2PBT7",'Medium retrofit'!$X$18,IF(F40="Scenario3PBT7",'Medium retrofit'!$Y$18,"")))&amp;IF(F40="Scenario1PBT8",'Medium retrofit'!$Z$18,IF(F40="Scenario2PBT8",'Medium retrofit'!$AA$18,IF(F40="Scenario3PBT8",'Medium retrofit'!$AB$18,"")))&amp;IF(F40="Scenario1PBT9",'Medium retrofit'!$AC$18,IF(F40="Scenario2PBT9",'Medium retrofit'!$AD$18,IF(F40="Scenario3PBT9",'Medium retrofit'!$AE$18,"")))&amp;IF(F40="Scenario1PBT10",'Medium retrofit'!$AF$18,IF(F40="Scenario2PBT10",'Medium retrofit'!$AG$18,IF(F40="Scenario3PBT10",'Medium retrofit'!$AH$18,"")))&amp;IF(F40="Scenario1PBT11",'Medium retrofit'!$AI$18,IF(F40="Scenario2PBT11",'Medium retrofit'!$AJ$18,IF(F40="Scenario3PBT11",'Medium retrofit'!$AK$18,"")))&amp;IF(F40="Scenario1PBT12",'Medium retrofit'!$AL$18,IF(F40="Scenario2PBT12",'Medium retrofit'!$AM$18,IF(F40="Scenario3PBT12",'Medium retrofit'!$AN$18,"")))&amp;IF(F40="Scenario1PBT13",'Medium retrofit'!$AO$18,IF(F40="Scenario2PBT13",'Medium retrofit'!$AP$18,IF(F40="Scenario3PBT13",'Medium retrofit'!$AQ$18,"")))&amp;IF(F40="Scenario1PBT14",'Medium retrofit'!$AR$18,IF(F40="Scenario2PBT14",'Medium retrofit'!$AS$18,IF(F40="Scenario3PBT14",'Medium retrofit'!$AT$18,"")))&amp;IF(F40="Scenario1PBT15",'Medium retrofit'!$AU$18,IF(F40="Scenario2PBT15",'Medium retrofit'!$AV$18,IF(F40="Scenario3PBT15",'Medium retrofit'!$AW$18,"")))</f>
        <v/>
      </c>
      <c r="L40" s="123">
        <f t="shared" si="13"/>
        <v>0</v>
      </c>
      <c r="M40" s="123" t="str">
        <f>IF(F40="Scenario1PBT1",'Medium retrofit'!$E$20,IF(F40="Scenario2PBT1",'Medium retrofit'!$F$20,IF(F40="Scenario3PBT1",'Medium retrofit'!$G$20,"")))&amp;IF(F40="Scenario1PBT2",'Medium retrofit'!$H$20,IF(F40="Scenario2PBT2",'Medium retrofit'!$I$20,IF(F40="Scenario3PBT2",'Medium retrofit'!$J$20,"")))&amp;IF(F40="Scenario1PBT3",'Medium retrofit'!$K$20,IF(F40="Scenario2PBT3",'Medium retrofit'!$L$20,IF(F40="Scenario3PBT3",'Medium retrofit'!$M$20,"")))&amp;IF(F40="Scenario1PBT4",'Medium retrofit'!$N$20,IF(F40="Scenario2PBT4",'Medium retrofit'!$O$20,IF(F40="Scenario3PBT4",'Medium retrofit'!$P$20,"")))&amp;IF(F40="Scenario1PBT5",'Medium retrofit'!$Q$20,IF(F40="Scenario2PBT5",'Medium retrofit'!$R$20,IF(F40="Scenario3PBT5",'Medium retrofit'!$S$20,"")))&amp;IF(F40="Scenario1PBT6",'Medium retrofit'!$T$20,IF(F40="Scenario2PBT6",'Medium retrofit'!$U$20,IF(F40="Scenario3PBT6",'Medium retrofit'!$V$20,"")))&amp;IF(F40="Scenario1PBT7",'Medium retrofit'!$W$20,IF(F40="Scenario2PBT7",'Medium retrofit'!$X$20,IF(F40="Scenario3PBT7",'Medium retrofit'!$Y$20,"")))&amp;IF(F40="Scenario1PBT8",'Medium retrofit'!$Z$20,IF(F40="Scenario2PBT8",'Medium retrofit'!$AA$20,IF(F40="Scenario3PBT8",'Medium retrofit'!$AB$20,"")))&amp;IF(F40="Scenario1PBT9",'Medium retrofit'!$AC$20,IF(F40="Scenario2PBT9",'Medium retrofit'!$AD$20,IF(F40="Scenario3PBT9",'Medium retrofit'!$AE$20,"")))&amp;IF(F40="Scenario1PBT10",'Medium retrofit'!$AF$20,IF(F40="Scenario2PBT10",'Medium retrofit'!$AG$20,IF(F40="Scenario3PBT10",'Medium retrofit'!$AH$20,"")))&amp;IF(F40="Scenario1PBT11",'Medium retrofit'!$AI$20,IF(F40="Scenario2PBT11",'Medium retrofit'!$AJ$20,IF(F40="Scenario3PBT11",'Medium retrofit'!$AK$20,"")))&amp;IF(F40="Scenario1PBT12",'Medium retrofit'!$AL$20,IF(F40="Scenario2PBT12",'Medium retrofit'!$AM$20,IF(F40="Scenario3PBT12",'Medium retrofit'!$AN$20,"")))&amp;IF(F40="Scenario1PBT13",'Medium retrofit'!$AO$20,IF(F40="Scenario2PBT13",'Medium retrofit'!$AP$20,IF(F40="Scenario3PBT13",'Medium retrofit'!$AQ$20,"")))&amp;IF(F40="Scenario1PBT14",'Medium retrofit'!$AR$20,IF(F40="Scenario2PBT14",'Medium retrofit'!$AS$20,IF(F40="Scenario3PBT14",'Medium retrofit'!$AT$20,"")))&amp;IF(F40="Scenario1PBT15",'Medium retrofit'!$AU$20,IF(F40="Scenario2PBT15",'Medium retrofit'!$AV$20,IF(F40="Scenario3PBT15",'Medium retrofit'!$AW$20,"")))</f>
        <v/>
      </c>
      <c r="N40" s="124">
        <f t="shared" si="14"/>
        <v>0</v>
      </c>
      <c r="O40" s="245" t="str">
        <f>IF(F40="Scenario1PBT1",'Medium retrofit'!$E$23,IF(F40="Scenario2PBT1",'Medium retrofit'!$F$23,IF(F40="Scenario3PBT1",'Medium retrofit'!$G$23,"")))&amp;IF(F40="Scenario1PBT2",'Medium retrofit'!$H$23,IF(F40="Scenario2PBT2",'Medium retrofit'!$I$23,IF(F40="Scenario3PBT2",'Medium retrofit'!$J$23,"")))&amp;IF(F40="Scenario1PBT3",'Medium retrofit'!$K$23,IF(F40="Scenario2PBT3",'Medium retrofit'!$L$23,IF(F40="Scenario3PBT3",'Medium retrofit'!$M$23,"")))&amp;IF(F40="Scenario1PBT4",'Medium retrofit'!$N$23,IF(F40="Scenario2PBT4",'Medium retrofit'!$O$23,IF(F40="Scenario3PBT4",'Medium retrofit'!$P$23,"")))&amp;IF(F40="Scenario1PBT5",'Medium retrofit'!$Q$23,IF(F40="Scenario2PBT5",'Medium retrofit'!$R$23,IF(F40="Scenario3PBT5",'Medium retrofit'!$S$23,"")))&amp;IF(F40="Scenario1PBT6",'Medium retrofit'!$T$23,IF(F40="Scenario2PBT6",'Medium retrofit'!$U$23,IF(F40="Scenario3PBT6",'Medium retrofit'!$V$23,"")))&amp;IF(F40="Scenario1PBT7",'Medium retrofit'!$W$23,IF(F40="Scenario2PBT7",'Medium retrofit'!$X$23,IF(F40="Scenario3PBT7",'Medium retrofit'!$Y$23,"")))&amp;IF(F40="Scenario1PBT8",'Medium retrofit'!$Z$23,IF(F40="Scenario2PBT8",'Medium retrofit'!$AA$23,IF(F40="Scenario3PBT8",'Medium retrofit'!$AB$23,"")))&amp;IF(F40="Scenario1PBT9",'Medium retrofit'!$AC$23,IF(F40="Scenario2PBT9",'Medium retrofit'!$AD$23,IF(F40="Scenario3PBT9",'Medium retrofit'!$AE$23,"")))&amp;IF(F40="Scenario1PBT10",'Medium retrofit'!$AF$23,IF(F40="Scenario2PBT10",'Medium retrofit'!$AG$23,IF(F40="Scenario3PBT10",'Medium retrofit'!$AH$23,"")))&amp;IF(F40="Scenario1PBT11",'Medium retrofit'!$AI$23,IF(F40="Scenario2PBT11",'Medium retrofit'!$AJ$23,IF(F40="Scenario3PBT11",'Medium retrofit'!$AK$23,"")))&amp;IF(F40="Scenario1PBT12",'Medium retrofit'!$AL$23,IF(F40="Scenario2PBT12",'Medium retrofit'!$AM$23,IF(F40="Scenario3PBT12",'Medium retrofit'!$AN$23,"")))&amp;IF(F40="Scenario1PBT13",'Medium retrofit'!$AO$23,IF(F40="Scenario2PBT13",'Medium retrofit'!$AP$23,IF(F40="Scenario3PBT13",'Medium retrofit'!$AQ$23,"")))&amp;IF(F40="Scenario1PBT14",'Medium retrofit'!$AR$23,IF(F40="Scenario2PBT14",'Medium retrofit'!$AS$23,IF(F40="Scenario3PBT14",'Medium retrofit'!$AT$23,"")))&amp;IF(F40="Scenario1PBT15",'Medium retrofit'!$AU$23,IF(F40="Scenario2PBT15",'Medium retrofit'!$AV$23,IF(F40="Scenario3PBT15",'Medium retrofit'!$AW$23,"")))</f>
        <v/>
      </c>
      <c r="P40" s="123">
        <f t="shared" si="15"/>
        <v>0</v>
      </c>
      <c r="Q40" s="123" t="str">
        <f>IF(F40="Scenario1PBT1",'Medium retrofit'!$E$25,IF(F40="Scenario2PBT1",'Medium retrofit'!$F$25,IF(F40="Scenario3PBT1",'Medium retrofit'!$G$25,"")))&amp;IF(F40="Scenario1PBT2",'Medium retrofit'!$H$25,IF(F40="Scenario2PBT2",'Medium retrofit'!$I$25,IF(F40="Scenario3PBT2",'Medium retrofit'!$J$25,"")))&amp;IF(F40="Scenario1PBT3",'Medium retrofit'!$K$25,IF(F40="Scenario2PBT3",'Medium retrofit'!$L$25,IF(F40="Scenario3PBT3",'Medium retrofit'!$M$25,"")))&amp;IF(F40="Scenario1PBT4",'Medium retrofit'!$N$25,IF(F40="Scenario2PBT4",'Medium retrofit'!$O$25,IF(F40="Scenario3PBT4",'Medium retrofit'!$P$25,"")))&amp;IF(F40="Scenario1PBT5",'Medium retrofit'!$Q$25,IF(F40="Scenario2PBT5",'Medium retrofit'!$R$25,IF(F40="Scenario3PBT5",'Medium retrofit'!$S$25,"")))&amp;IF(F40="Scenario1PBT6",'Medium retrofit'!$T$25,IF(F40="Scenario2PBT6",'Medium retrofit'!$U$25,IF(F40="Scenario3PBT6",'Medium retrofit'!$V$25,"")))&amp;IF(F40="Scenario1PBT7",'Medium retrofit'!$W$25,IF(F40="Scenario2PBT7",'Medium retrofit'!$X$25,IF(F40="Scenario3PBT7",'Medium retrofit'!$Y$25,"")))&amp;IF(F40="Scenario1PBT8",'Medium retrofit'!$Z$25,IF(F40="Scenario2PBT8",'Medium retrofit'!$AA$25,IF(F40="Scenario3PBT8",'Medium retrofit'!$AB$25,"")))&amp;IF(F40="Scenario1PBT9",'Medium retrofit'!$AC$25,IF(F40="Scenario2PBT9",'Medium retrofit'!$AD$25,IF(F40="Scenario3PBT9",'Medium retrofit'!$AE$25,"")))&amp;IF(F40="Scenario1PBT10",'Medium retrofit'!$AF$25,IF(F40="Scenario2PBT10",'Medium retrofit'!$AG$25,IF(F40="Scenario3PBT10",'Medium retrofit'!$AH$25,"")))&amp;IF(F40="Scenario1PBT11",'Medium retrofit'!$AI$25,IF(F40="Scenario2PBT11",'Medium retrofit'!$AJ$25,IF(F40="Scenario3PBT11",'Medium retrofit'!$AK$25,"")))&amp;IF(F40="Scenario1PBT12",'Medium retrofit'!$AL$25,IF(F40="Scenario2PBT12",'Medium retrofit'!$AM$25,IF(F40="Scenario3PBT12",'Medium retrofit'!$AN$25,"")))&amp;IF(F40="Scenario1PBT13",'Medium retrofit'!$AO$25,IF(F40="Scenario2PBT13",'Medium retrofit'!$AP$25,IF(F40="Scenario3PBT13",'Medium retrofit'!$AQ$25,"")))&amp;IF(F40="Scenario1PBT14",'Medium retrofit'!$AR$25,IF(F40="Scenario2PBT14",'Medium retrofit'!$AS$25,IF(F40="Scenario3PBT14",'Medium retrofit'!$AT$25,"")))&amp;IF(F40="Scenario1PBT15",'Medium retrofit'!$AU$25,IF(F40="Scenario2PBT15",'Medium retrofit'!$AV$25,IF(F40="Scenario3PBT15",'Medium retrofit'!$AW$25,"")))</f>
        <v/>
      </c>
      <c r="R40" s="123">
        <f t="shared" si="16"/>
        <v>0</v>
      </c>
      <c r="S40" s="123" t="str">
        <f>IF(F40="Scenario1PBT1",'Medium retrofit'!$E$27,IF(F40="Scenario2PBT1",'Medium retrofit'!$F$27,IF(F40="Scenario3PBT1",'Medium retrofit'!$G$27,"")))&amp;IF(F40="Scenario1PBT2",'Medium retrofit'!$H$27,IF(F40="Scenario2PBT2",'Medium retrofit'!$I$27,IF(F40="Scenario3PBT2",'Medium retrofit'!$J$27,"")))&amp;IF(F40="Scenario1PBT3",'Medium retrofit'!$K$27,IF(F40="Scenario2PBT3",'Medium retrofit'!$L$27,IF(F40="Scenario3PBT3",'Medium retrofit'!$M$27,"")))&amp;IF(F40="Scenario1PBT4",'Medium retrofit'!$N$27,IF(F40="Scenario2PBT4",'Medium retrofit'!$O$27,IF(F40="Scenario3PBT4",'Medium retrofit'!$P$27,"")))&amp;IF(F40="Scenario1PBT5",'Medium retrofit'!$Q$27,IF(F40="Scenario2PBT5",'Medium retrofit'!$R$27,IF(F40="Scenario3PBT5",'Medium retrofit'!$S$27,"")))&amp;IF(F40="Scenario1PBT6",'Medium retrofit'!$T$27,IF(F40="Scenario2PBT6",'Medium retrofit'!$U$27,IF(F40="Scenario3PBT6",'Medium retrofit'!$V$27,"")))&amp;IF(F40="Scenario1PBT7",'Medium retrofit'!$W$27,IF(F40="Scenario2PBT7",'Medium retrofit'!$X$27,IF(F40="Scenario3PBT7",'Medium retrofit'!$Y$27,"")))&amp;IF(F40="Scenario1PBT8",'Medium retrofit'!$Z$27,IF(F40="Scenario2PBT8",'Medium retrofit'!$AA$27,IF(F40="Scenario3PBT8",'Medium retrofit'!$AB$27,"")))&amp;IF(F40="Scenario1PBT9",'Medium retrofit'!$AC$27,IF(F40="Scenario2PBT9",'Medium retrofit'!$AD$27,IF(F40="Scenario3PBT9",'Medium retrofit'!$AE$27,"")))&amp;IF(F40="Scenario1PBT10",'Medium retrofit'!$AF$27,IF(F40="Scenario2PBT10",'Medium retrofit'!$AG$27,IF(F40="Scenario3PBT10",'Medium retrofit'!$AH$27,"")))&amp;IF(F40="Scenario1PBT11",'Medium retrofit'!$AI$27,IF(F40="Scenario2PBT11",'Medium retrofit'!$AJ$27,IF(F40="Scenario3PBT11",'Medium retrofit'!$AK$27,"")))&amp;IF(F40="Scenario1PBT12",'Medium retrofit'!$AL$27,IF(F40="Scenario2PBT12",'Medium retrofit'!$AM$27,IF(F40="Scenario3PBT12",'Medium retrofit'!$AN$27,"")))&amp;IF(F40="Scenario1PBT13",'Medium retrofit'!$AO$27,IF(F40="Scenario2PBT13",'Medium retrofit'!$AP$27,IF(F40="Scenario3PBT13",'Medium retrofit'!$AQ$27,"")))&amp;IF(F40="Scenario1PBT14",'Medium retrofit'!$AR$27,IF(F40="Scenario2PBT14",'Medium retrofit'!$AS$27,IF(F40="Scenario3PBT14",'Medium retrofit'!$AT$27,"")))&amp;IF(F40="Scenario1PBT15",'Medium retrofit'!$AU$27,IF(F40="Scenario2PBT15",'Medium retrofit'!$AV$27,IF(F40="Scenario3PBT15",'Medium retrofit'!$AW$27,"")))</f>
        <v/>
      </c>
      <c r="T40" s="246">
        <f t="shared" si="17"/>
        <v>0</v>
      </c>
      <c r="U40" s="245" t="str">
        <f>IF(F40="Scenario1PBT1",'Medium retrofit'!$E$38,IF(F40="Scenario2PBT1",'Medium retrofit'!$F$38,IF(F40="Scenario3PBT1",'Medium retrofit'!$G$38,"")))&amp;IF(F40="Scenario1PBT2",'Medium retrofit'!$H$38,IF(F40="Scenario2PBT2",'Medium retrofit'!$I$38,IF(F40="Scenario3PBT2",'Medium retrofit'!$J$38,"")))&amp;IF(F40="Scenario1PBT3",'Medium retrofit'!$K$38,IF(F40="Scenario2PBT3",'Medium retrofit'!$L$38,IF(F40="Scenario3PBT3",'Medium retrofit'!$M$38,"")))&amp;IF(F40="Scenario1PBT4",'Medium retrofit'!$N$38,IF(F40="Scenario2PBT4",'Medium retrofit'!$O$38,IF(F40="Scenario3PBT4",'Medium retrofit'!$P$38,"")))&amp;IF(F40="Scenario1PBT5",'Medium retrofit'!$Q$38,IF(F40="Scenario2PBT5",'Medium retrofit'!$R$38,IF(F40="Scenario3PBT5",'Medium retrofit'!$S$38,"")))&amp;IF(F40="Scenario1PBT6",'Medium retrofit'!$T$38,IF(F40="Scenario2PBT6",'Medium retrofit'!$U$38,IF(F40="Scenario3PBT6",'Medium retrofit'!$V$38,"")))&amp;IF(F40="Scenario1PBT7",'Medium retrofit'!$W$38,IF(F40="Scenario2PBT7",'Medium retrofit'!$X$38,IF(F40="Scenario3PBT7",'Medium retrofit'!$Y$38,"")))&amp;IF(F40="Scenario1PBT8",'Medium retrofit'!$Z$38,IF(F40="Scenario2PBT8",'Medium retrofit'!$AA$38,IF(F40="Scenario3PBT8",'Medium retrofit'!$AB$38,"")))&amp;IF(F40="Scenario1PBT9",'Medium retrofit'!$AC$38,IF(F40="Scenario2PBT9",'Medium retrofit'!$AD$38,IF(F40="Scenario3PBT9",'Medium retrofit'!$AE$38,"")))&amp;IF(F40="Scenario1PBT10",'Medium retrofit'!$AF$38,IF(F40="Scenario2PBT10",'Medium retrofit'!$AG$38,IF(F40="Scenario3PBT10",'Medium retrofit'!$AH$38,"")))&amp;IF(F40="Scenario1PBT11",'Medium retrofit'!$AI$38,IF(F40="Scenario2PBT11",'Medium retrofit'!$AJ$38,IF(F40="Scenario3PBT11",'Medium retrofit'!$AK$38,"")))&amp;IF(F40="Scenario1PBT12",'Medium retrofit'!$AL$38,IF(F40="Scenario2PBT12",'Medium retrofit'!$AM$38,IF(F40="Scenario3PBT12",'Medium retrofit'!$AN$38,"")))&amp;IF(F40="Scenario1PBT13",'Medium retrofit'!$AO$38,IF(F40="Scenario2PBT13",'Medium retrofit'!$AP$38,IF(F40="Scenario3PBT13",'Medium retrofit'!$AQ$38,"")))&amp;IF(F40="Scenario1PBT14",'Medium retrofit'!$AR$38,IF(F40="Scenario2PBT14",'Medium retrofit'!$AS$38,IF(F40="Scenario3PBT14",'Medium retrofit'!$AT$38,"")))&amp;IF(F40="Scenario1PBT15",'Medium retrofit'!$AU$38,IF(F40="Scenario2PBT15",'Medium retrofit'!$AV$38,IF(F40="Scenario3PBT15",'Medium retrofit'!$AW$38,"")))</f>
        <v/>
      </c>
      <c r="V40" s="123">
        <f t="shared" si="18"/>
        <v>0</v>
      </c>
      <c r="W40" s="123" t="str">
        <f>IF(F40="Scenario1PBT1",'Medium retrofit'!$E$40,IF(F40="Scenario2PBT1",'Medium retrofit'!$F$40,IF(F40="Scenario3PBT1",'Medium retrofit'!$G$40,"")))&amp;IF(F40="Scenario1PBT2",'Medium retrofit'!$H$40,IF(F40="Scenario2PBT2",'Medium retrofit'!$I$40,IF(F40="Scenario3PBT2",'Medium retrofit'!$J$40,"")))&amp;IF(F40="Scenario1PBT3",'Medium retrofit'!$K$40,IF(F40="Scenario2PBT3",'Medium retrofit'!$L$40,IF(F40="Scenario3PBT3",'Medium retrofit'!$M$40,"")))&amp;IF(F40="Scenario1PBT4",'Medium retrofit'!$N$40,IF(F40="Scenario2PBT4",'Medium retrofit'!$O$40,IF(F40="Scenario3PBT4",'Medium retrofit'!$P$40,"")))&amp;IF(F40="Scenario1PBT5",'Medium retrofit'!$Q$40,IF(F40="Scenario2PBT5",'Medium retrofit'!$R$40,IF(F40="Scenario3PBT5",'Medium retrofit'!$S$40,"")))&amp;IF(F40="Scenario1PBT6",'Medium retrofit'!$T$40,IF(F40="Scenario2PBT6",'Medium retrofit'!$U$40,IF(F40="Scenario3PBT6",'Medium retrofit'!$V$40,"")))&amp;IF(F40="Scenario1PBT7",'Medium retrofit'!$W$40,IF(F40="Scenario2PBT7",'Medium retrofit'!$X$40,IF(F40="Scenario3PBT7",'Medium retrofit'!$Y$40,"")))&amp;IF(F40="Scenario1PBT8",'Medium retrofit'!$Z$40,IF(F40="Scenario2PBT8",'Medium retrofit'!$AA$40,IF(F40="Scenario3PBT8",'Medium retrofit'!$AB$40,"")))&amp;IF(F40="Scenario1PBT9",'Medium retrofit'!$AC$40,IF(F40="Scenario2PBT9",'Medium retrofit'!$AD$40,IF(F40="Scenario3PBT9",'Medium retrofit'!$AE$40,"")))&amp;IF(F40="Scenario1PBT10",'Medium retrofit'!$AF$40,IF(F40="Scenario2PBT10",'Medium retrofit'!$AG$40,IF(F40="Scenario3PBT10",'Medium retrofit'!$AH$40,"")))&amp;IF(F40="Scenario1PBT11",'Medium retrofit'!$AI$40,IF(F40="Scenario2PBT11",'Medium retrofit'!$AJ$40,IF(F40="Scenario3PBT11",'Medium retrofit'!$AK$40,"")))&amp;IF(F40="Scenario1PBT12",'Medium retrofit'!$AL$40,IF(F40="Scenario2PBT12",'Medium retrofit'!$AM$40,IF(F40="Scenario3PBT12",'Medium retrofit'!$AN$40,"")))&amp;IF(F40="Scenario1PBT13",'Medium retrofit'!$AO$40,IF(F40="Scenario2PBT13",'Medium retrofit'!$AP$40,IF(F40="Scenario3PBT13",'Medium retrofit'!$AQ$40,"")))&amp;IF(F40="Scenario1PBT14",'Medium retrofit'!$AR$40,IF(F40="Scenario2PBT14",'Medium retrofit'!$AS$40,IF(F40="Scenario3PBT14",'Medium retrofit'!$AT$40,"")))&amp;IF(F40="Scenario1PBT15",'Medium retrofit'!$AU$40,IF(F40="Scenario2PBT15",'Medium retrofit'!$AV$40,IF(F40="Scenario3PBT15",'Medium retrofit'!$AW$40,"")))</f>
        <v/>
      </c>
      <c r="X40" s="123">
        <f t="shared" si="19"/>
        <v>0</v>
      </c>
      <c r="Y40" s="123" t="str">
        <f>IF(F40="Scenario1PBT1",'Medium retrofit'!$E$42,IF(F40="Scenario2PBT1",'Medium retrofit'!$F$42,IF(F40="Scenario3PBT1",'Medium retrofit'!$G$42,"")))&amp;IF(F40="Scenario1PBT2",'Medium retrofit'!$H$42,IF(F40="Scenario2PBT2",'Medium retrofit'!$I$42,IF(F40="Scenario3PBT2",'Medium retrofit'!$J$42,"")))&amp;IF(F40="Scenario1PBT3",'Medium retrofit'!$K$42,IF(F40="Scenario2PBT3",'Medium retrofit'!$L$42,IF(F40="Scenario3PBT3",'Medium retrofit'!$M$42,"")))&amp;IF(F40="Scenario1PBT4",'Medium retrofit'!$N$42,IF(F40="Scenario2PBT4",'Medium retrofit'!$O$42,IF(F40="Scenario3PBT4",'Medium retrofit'!$P$42,"")))&amp;IF(F40="Scenario1PBT5",'Medium retrofit'!$Q$42,IF(F40="Scenario2PBT5",'Medium retrofit'!$R$42,IF(F40="Scenario3PBT5",'Medium retrofit'!$S$42,"")))&amp;IF(F40="Scenario1PBT6",'Medium retrofit'!$T$42,IF(F40="Scenario2PBT6",'Medium retrofit'!$U$42,IF(F40="Scenario3PBT6",'Medium retrofit'!$V$42,"")))&amp;IF(F40="Scenario1PBT7",'Medium retrofit'!$W$42,IF(F40="Scenario2PBT7",'Medium retrofit'!$X$42,IF(F40="Scenario3PBT7",'Medium retrofit'!$Y$42,"")))&amp;IF(F40="Scenario1PBT8",'Medium retrofit'!$Z$42,IF(F40="Scenario2PBT8",'Medium retrofit'!$AA$42,IF(F40="Scenario3PBT8",'Medium retrofit'!$AB$42,"")))&amp;IF(F40="Scenario1PBT9",'Medium retrofit'!$AC$42,IF(F40="Scenario2PBT9",'Medium retrofit'!$AD$42,IF(F40="Scenario3PBT9",'Medium retrofit'!$AE$42,"")))&amp;IF(F40="Scenario1PBT10",'Medium retrofit'!$AF$42,IF(F40="Scenario2PBT10",'Medium retrofit'!$AG$42,IF(F40="Scenario3PBT10",'Medium retrofit'!$AH$42,"")))&amp;IF(F40="Scenario1PBT11",'Medium retrofit'!$AI$42,IF(F40="Scenario2PBT11",'Medium retrofit'!$AJ$42,IF(F40="Scenario3PBT11",'Medium retrofit'!$AK$42,"")))&amp;IF(F40="Scenario1PBT12",'Medium retrofit'!$AL$42,IF(F40="Scenario2PBT12",'Medium retrofit'!$AM$42,IF(F40="Scenario3PBT12",'Medium retrofit'!$AN$42,"")))&amp;IF(F40="Scenario1PBT13",'Medium retrofit'!$AO$42,IF(F40="Scenario2PBT13",'Medium retrofit'!$AP$42,IF(F40="Scenario3PBT13",'Medium retrofit'!$AQ$42,"")))&amp;IF(F40="Scenario1PBT14",'Medium retrofit'!$AR$42,IF(F40="Scenario2PBT14",'Medium retrofit'!$AS$42,IF(F40="Scenario3PBT14",'Medium retrofit'!$AT$42,"")))&amp;IF(F40="Scenario1PBT15",'Medium retrofit'!$AU$42,IF(F40="Scenario2PBT15",'Medium retrofit'!$AV$42,IF(F40="Scenario3PBT15",'Medium retrofit'!$AW$42,"")))</f>
        <v/>
      </c>
      <c r="Z40" s="123">
        <f t="shared" si="20"/>
        <v>0</v>
      </c>
      <c r="AA40" s="239" t="str">
        <f>IF(F40="Scenario1PBT1",'Medium retrofit'!$E$101,IF(F40="Scenario2PBT1",'Medium retrofit'!$F$101,IF(F40="Scenario3PBT1",'Medium retrofit'!$G$101,"")))&amp;IF(F40="Scenario1PBT2",'Medium retrofit'!$H$101,IF(F40="Scenario2PBT2",'Medium retrofit'!$I$101,IF(F40="Scenario3PBT2",'Medium retrofit'!$J$101,"")))&amp;IF(F40="Scenario1PBT3",'Medium retrofit'!$K$101,IF(F40="Scenario2PBT3",'Medium retrofit'!$L$101,IF(F40="Scenario3PBT3",'Medium retrofit'!$M$101,"")))&amp;IF(F40="Scenario1PBT4",'Medium retrofit'!$N$101,IF(F40="Scenario2PBT4",'Medium retrofit'!$O$101,IF(F40="Scenario3PBT4",'Medium retrofit'!$P$101,"")))&amp;IF(F40="Scenario1PBT5",'Medium retrofit'!$Q$101,IF(F40="Scenario2PBT5",'Medium retrofit'!$R$101,IF(F40="Scenario3PBT5",'Medium retrofit'!$S$101,"")))&amp;IF(F40="Scenario1PBT6",'Medium retrofit'!$T$101,IF(F40="Scenario2PBT6",'Medium retrofit'!$U$101,IF(F40="Scenario3PBT6",'Medium retrofit'!$V$101,"")))&amp;IF(F40="Scenario1PBT7",'Medium retrofit'!$W$101,IF(F40="Scenario2PBT7",'Medium retrofit'!$X$101,IF(F40="Scenario3PBT7",'Medium retrofit'!$Y$101,"")))&amp;IF(F40="Scenario1PBT8",'Medium retrofit'!$Z$101,IF(F40="Scenario2PBT8",'Medium retrofit'!$AA$101,IF(F40="Scenario3PBT8",'Medium retrofit'!$AB$101,"")))&amp;IF(F40="Scenario1PBT9",'Medium retrofit'!$AC$101,IF(F40="Scenario2PBT9",'Medium retrofit'!$AD$101,IF(F40="Scenario3PBT9",'Medium retrofit'!$AE$101,"")))&amp;IF(F40="Scenario1PBT10",'Medium retrofit'!$AF$101,IF(F40="Scenario2PBT10",'Medium retrofit'!$AG$101,IF(F40="Scenario3PBT10",'Medium retrofit'!$AH$101,"")))&amp;IF(F40="Scenario1PBT11",'Medium retrofit'!$AI$101,IF(F40="Scenario2PBT11",'Medium retrofit'!$AJ$101,IF(F40="Scenario3PBT11",'Medium retrofit'!$AK$101,"")))&amp;IF(F40="Scenario1PBT12",'Medium retrofit'!$AL$101,IF(F40="Scenario2PBT12",'Medium retrofit'!$AM$101,IF(F40="Scenario3PBT12",'Medium retrofit'!$AN$101,"")))&amp;IF(F40="Scenario1PBT13",'Medium retrofit'!$AO$101,IF(F40="Scenario2PBT13",'Medium retrofit'!$AP$101,IF(F40="Scenario3PBT13",'Medium retrofit'!$AQ$101,"")))&amp;IF(F40="Scenario1PBT14",'Medium retrofit'!$AR$101,IF(F40="Scenario2PBT14",'Medium retrofit'!$AS$101,IF(F40="Scenario3PBT14",'Medium retrofit'!$AT$101,"")))&amp;IF(F40="Scenario1PBT15",'Medium retrofit'!$AU$101,IF(F40="Scenario2PBT15",'Medium retrofit'!$AV$101,IF(F40="Scenario3PBT15",'Medium retrofit'!$AW$101,"")))</f>
        <v/>
      </c>
      <c r="AB40" s="242">
        <f t="shared" si="21"/>
        <v>0</v>
      </c>
      <c r="AC40" s="247">
        <f>IFERROR('Projection_Base-case'!G40-G40,0)</f>
        <v>0</v>
      </c>
      <c r="AD40" s="123">
        <f t="shared" si="24"/>
        <v>0</v>
      </c>
      <c r="AE40" s="123">
        <f>IFERROR(100*AC40/'Projection_Base-case'!G40,0)</f>
        <v>0</v>
      </c>
      <c r="AF40" s="123">
        <f>IFERROR('Projection_Base-case'!I40-I40,0)</f>
        <v>0</v>
      </c>
      <c r="AG40" s="123">
        <f t="shared" si="25"/>
        <v>0</v>
      </c>
      <c r="AH40" s="123">
        <f>IFERROR(100*AF40/'Projection_Base-case'!I40,0)</f>
        <v>0</v>
      </c>
      <c r="AI40" s="123">
        <f>IFERROR('Projection_Base-case'!K40-K40,0)</f>
        <v>0</v>
      </c>
      <c r="AJ40" s="123">
        <f t="shared" si="26"/>
        <v>0</v>
      </c>
      <c r="AK40" s="123">
        <f>IFERROR(100*AI40/'Projection_Base-case'!K40,0)</f>
        <v>0</v>
      </c>
      <c r="AL40" s="123">
        <f>IFERROR(M40-'Projection_Base-case'!M40,0)</f>
        <v>0</v>
      </c>
      <c r="AM40" s="123">
        <f t="shared" si="27"/>
        <v>0</v>
      </c>
      <c r="AN40" s="179">
        <f>IFERROR(IF('Projection_Base-case'!N40&gt;0,100*AM40/'Projection_Base-case'!N40,100*AM40/N40),0)</f>
        <v>0</v>
      </c>
      <c r="AO40" s="245">
        <f>IFERROR('Projection_Base-case'!O40-O40,0)</f>
        <v>0</v>
      </c>
      <c r="AP40" s="123">
        <f t="shared" si="28"/>
        <v>0</v>
      </c>
      <c r="AQ40" s="123">
        <f>IFERROR(100*AO40/'Projection_Base-case'!O40,0)</f>
        <v>0</v>
      </c>
      <c r="AR40" s="123">
        <f>IFERROR('Projection_Base-case'!Q40-Q40,0)</f>
        <v>0</v>
      </c>
      <c r="AS40" s="123">
        <f t="shared" si="29"/>
        <v>0</v>
      </c>
      <c r="AT40" s="123">
        <f>IFERROR(100*AR40/'Projection_Base-case'!Q40,0)</f>
        <v>0</v>
      </c>
      <c r="AU40" s="123">
        <f>IFERROR('Projection_Base-case'!S40-S40,0)</f>
        <v>0</v>
      </c>
      <c r="AV40" s="123">
        <f t="shared" si="30"/>
        <v>0</v>
      </c>
      <c r="AW40" s="124">
        <f>IFERROR(100*AU40/'Projection_Base-case'!S40,0)</f>
        <v>0</v>
      </c>
      <c r="AX40" s="245">
        <f>IFERROR('Projection_Base-case'!U40-U40,0)</f>
        <v>0</v>
      </c>
      <c r="AY40" s="123">
        <f t="shared" si="31"/>
        <v>0</v>
      </c>
      <c r="AZ40" s="123">
        <f>IFERROR(100*AX40/'Projection_Base-case'!U40,0)</f>
        <v>0</v>
      </c>
      <c r="BA40" s="123">
        <f>IFERROR('Projection_Base-case'!W40-W40,0)</f>
        <v>0</v>
      </c>
      <c r="BB40" s="123">
        <f t="shared" si="32"/>
        <v>0</v>
      </c>
      <c r="BC40" s="123">
        <f>IFERROR(100*BA40/'Projection_Base-case'!W40,0)</f>
        <v>0</v>
      </c>
      <c r="BD40" s="123">
        <f>IFERROR('Projection_Base-case'!Y40-Y40,0)</f>
        <v>0</v>
      </c>
      <c r="BE40" s="123">
        <f t="shared" si="33"/>
        <v>0</v>
      </c>
      <c r="BF40" s="123">
        <f>IFERROR(100*BD40/'Projection_Base-case'!Y40,0)</f>
        <v>0</v>
      </c>
      <c r="BG40" s="178">
        <f t="shared" si="22"/>
        <v>0</v>
      </c>
      <c r="BH40" s="179">
        <f t="shared" si="23"/>
        <v>0</v>
      </c>
    </row>
    <row r="41" spans="1:60">
      <c r="A41" s="165">
        <v>36</v>
      </c>
      <c r="B41" s="239">
        <f>IF('Projection_Base-case'!B41&lt;&gt;"",'Projection_Base-case'!B41,0)</f>
        <v>0</v>
      </c>
      <c r="C41" s="239">
        <f>IF('Projection_Base-case'!C41&lt;&gt;"",'Projection_Base-case'!C41,0)</f>
        <v>0</v>
      </c>
      <c r="D41" s="239">
        <f>IF('Projection_Base-case'!D41&lt;&gt;"",'Projection_Base-case'!D41,0)</f>
        <v>0</v>
      </c>
      <c r="E41" s="164" t="str">
        <f>IF(AND('Résultats medium'!$AC$3="OUI",'Résultats medium'!E40&lt;&gt;""),'Résultats medium'!E40,IF(OR(D41="PBT1",D41="PBT4",D41="PBT5",D41="PBT6",D41="PBT7",D41="PBT8",D41="PBT10"),"Scenario1",IF(OR(D41="PBT3",D41="PBT9"),"Scenario3",IF(OR(D41="PBT2"),"Scenario2",""))))</f>
        <v/>
      </c>
      <c r="F41" s="240" t="str">
        <f t="shared" si="10"/>
        <v>0</v>
      </c>
      <c r="G41" s="241" t="str">
        <f>IF(F41="Scenario1PBT1",'Medium retrofit'!$E$6,IF(F41="Scenario2PBT1",'Medium retrofit'!$F$6,IF(F41="Scenario3PBT1",'Medium retrofit'!$G$6,"")))&amp;IF(F41="Scenario1PBT2",'Medium retrofit'!$H$6,IF(F41="Scenario2PBT2",'Medium retrofit'!$I$6,IF(F41="Scenario3PBT2",'Medium retrofit'!$J$6,"")))&amp;IF(F41="Scenario1PBT3",'Medium retrofit'!$K$6,IF(F41="Scenario2PBT3",'Medium retrofit'!$L$6,IF(F41="Scenario3PBT3",'Medium retrofit'!$M$6,"")))&amp;IF(F41="Scenario1PBT4",'Medium retrofit'!$N$6,IF(F41="Scenario2PBT4",'Medium retrofit'!$O$6,IF(F41="Scenario3PBT4",'Medium retrofit'!$P$6,"")))&amp;IF(F41="Scenario1PBT5",'Medium retrofit'!$Q$6,IF(F41="Scenario2PBT5",'Medium retrofit'!$R$6,IF(F41="Scenario3PBT5",'Medium retrofit'!$S$6,"")))&amp;IF(F41="Scenario1PBT6",'Medium retrofit'!$T$6,IF(F41="Scenario2PBT6",'Medium retrofit'!$U$6,IF(F41="Scenario3PBT6",'Medium retrofit'!$V$6,"")))&amp;IF(F41="Scenario1PBT7",'Medium retrofit'!$W$6,IF(F41="Scenario2PBT7",'Medium retrofit'!$X$6,IF(F41="Scenario3PBT7",'Medium retrofit'!$Y$6,"")))&amp;IF(F41="Scenario1PBT8",'Medium retrofit'!$Z$6,IF(F41="Scenario2PBT8",'Medium retrofit'!$AA$6,IF(F41="Scenario3PBT8",'Medium retrofit'!$AB$6,"")))&amp;IF(F41="Scenario1PBT9",'Medium retrofit'!$AC$6,IF(F41="Scenario2PBT9",'Medium retrofit'!$AD$6,IF(F41="Scenario3PBT9",'Medium retrofit'!$AE$6,"")))&amp;IF(F41="Scenario1PBT10",'Medium retrofit'!$AF$6,IF(F41="Scenario2PBT10",'Medium retrofit'!$AG$6,IF(F41="Scenario3PBT10",'Medium retrofit'!$AH$6,"")))&amp;IF(F41="Scenario1PBT11",'Medium retrofit'!$AI$6,IF(F41="Scenario2PBT11",'Medium retrofit'!$AJ$6,IF(F41="Scenario3PBT11",'Medium retrofit'!$AK$6,"")))&amp;IF(F41="Scenario1PBT12",'Medium retrofit'!$AL$6,IF(F41="Scenario2PBT12",'Medium retrofit'!$AM$6,IF(F41="Scenario3PBT12",'Medium retrofit'!$AN$6,"")))&amp;IF(F41="Scenario1PBT13",'Medium retrofit'!$AO$6,IF(F41="Scenario2PBT13",'Medium retrofit'!$AP$6,IF(F41="Scenario3PBT13",'Medium retrofit'!$AQ$6,"")))&amp;IF(F41="Scenario1PBT14",'Medium retrofit'!$AR$6,IF(F41="Scenario2PBT14",'Medium retrofit'!$AS$6,IF(F41="Scenario3PBT14",'Medium retrofit'!$AT$6,"")))&amp;IF(F41="Scenario1PBT15",'Medium retrofit'!$AU$6,IF(F41="Scenario2PBT15",'Medium retrofit'!$AV$6,IF(F41="Scenario3PBT15",'Medium retrofit'!$AW$6,"")))</f>
        <v/>
      </c>
      <c r="H41" s="123">
        <f t="shared" si="11"/>
        <v>0</v>
      </c>
      <c r="I41" s="239" t="str">
        <f>IF(F41="Scenario1PBT1",'Medium retrofit'!$E$16,IF(F41="Scenario2PBT1",'Medium retrofit'!$F$16,IF(F41="Scenario3PBT1",'Medium retrofit'!$G$16,"")))&amp;IF(F41="Scenario1PBT2",'Medium retrofit'!$H$16,IF(F41="Scenario2PBT2",'Medium retrofit'!$I$16,IF(F41="Scenario3PBT2",'Medium retrofit'!$J$16,"")))&amp;IF(F41="Scenario1PBT3",'Medium retrofit'!$K$16,IF(F41="Scenario2PBT3",'Medium retrofit'!$L$16,IF(F41="Scenario3PBT3",'Medium retrofit'!$M$16,"")))&amp;IF(F41="Scenario1PBT4",'Medium retrofit'!$N$16,IF(F41="Scenario2PBT4",'Medium retrofit'!$O$16,IF(F41="Scenario3PBT4",'Medium retrofit'!$P$16,"")))&amp;IF(F41="Scenario1PBT5",'Medium retrofit'!$Q$16,IF(F41="Scenario2PBT5",'Medium retrofit'!$R$16,IF(F41="Scenario3PBT5",'Medium retrofit'!$S$16,"")))&amp;IF(F41="Scenario1PBT6",'Medium retrofit'!$T$16,IF(F41="Scenario2PBT6",'Medium retrofit'!$U$16,IF(F41="Scenario3PBT6",'Medium retrofit'!$V$16,"")))&amp;IF(F41="Scenario1PBT7",'Medium retrofit'!$W$16,IF(F41="Scenario2PBT7",'Medium retrofit'!$X$16,IF(F41="Scenario3PBT7",'Medium retrofit'!$Y$16,"")))&amp;IF(F41="Scenario1PBT8",'Medium retrofit'!$Z$16,IF(F41="Scenario2PBT8",'Medium retrofit'!$AA$16,IF(F41="Scenario3PBT8",'Medium retrofit'!$AB$16,"")))&amp;IF(F41="Scenario1PBT9",'Medium retrofit'!$AC$16,IF(F41="Scenario2PBT9",'Medium retrofit'!$AD$16,IF(F41="Scenario3PBT9",'Medium retrofit'!$AE$16,"")))&amp;IF(F41="Scenario1PBT10",'Medium retrofit'!$AF$16,IF(F41="Scenario2PBT10",'Medium retrofit'!$AG$16,IF(F41="Scenario3PBT10",'Medium retrofit'!$AH$16,"")))&amp;IF(F41="Scenario1PBT11",'Medium retrofit'!$AI$16,IF(F41="Scenario2PBT11",'Medium retrofit'!$AJ$16,IF(F41="Scenario3PBT11",'Medium retrofit'!$AK$16,"")))&amp;IF(F41="Scenario1PBT12",'Medium retrofit'!$AL$16,IF(F41="Scenario2PBT12",'Medium retrofit'!$AM$16,IF(F41="Scenario3PBT12",'Medium retrofit'!$AN$16,"")))&amp;IF(F41="Scenario1PBT13",'Medium retrofit'!$AO$16,IF(F41="Scenario2PBT13",'Medium retrofit'!$AP$16,IF(F41="Scenario3PBT13",'Medium retrofit'!$AQ$16,"")))&amp;IF(F41="Scenario1PBT14",'Medium retrofit'!$AR$16,IF(F41="Scenario2PBT14",'Medium retrofit'!$AS$16,IF(F41="Scenario3PBT14",'Medium retrofit'!$AT$16,"")))&amp;IF(F41="Scenario1PBT15",'Medium retrofit'!$AU$16,IF(F41="Scenario2PBT15",'Medium retrofit'!$AV$16,IF(F41="Scenario3PBT15",'Medium retrofit'!$AW$16,"")))</f>
        <v/>
      </c>
      <c r="J41" s="123">
        <f t="shared" si="12"/>
        <v>0</v>
      </c>
      <c r="K41" s="123" t="str">
        <f>IF(F41="Scenario1PBT1",'Medium retrofit'!$E$18,IF(F41="Scenario2PBT1",'Medium retrofit'!$F$18,IF(F41="Scenario3PBT1",'Medium retrofit'!$G$18,"")))&amp;IF(F41="Scenario1PBT2",'Medium retrofit'!$H$18,IF(F41="Scenario2PBT2",'Medium retrofit'!$I$18,IF(F41="Scenario3PBT2",'Medium retrofit'!$J$18,"")))&amp;IF(F41="Scenario1PBT3",'Medium retrofit'!$K$18,IF(F41="Scenario2PBT3",'Medium retrofit'!$L$18,IF(F41="Scenario3PBT3",'Medium retrofit'!$M$18,"")))&amp;IF(F41="Scenario1PBT4",'Medium retrofit'!$N$18,IF(F41="Scenario2PBT4",'Medium retrofit'!$O$18,IF(F41="Scenario3PBT4",'Medium retrofit'!$P$18,"")))&amp;IF(F41="Scenario1PBT5",'Medium retrofit'!$Q$18,IF(F41="Scenario2PBT5",'Medium retrofit'!$R$18,IF(F41="Scenario3PBT5",'Medium retrofit'!$S$18,"")))&amp;IF(F41="Scenario1PBT6",'Medium retrofit'!$T$18,IF(F41="Scenario2PBT6",'Medium retrofit'!$U$18,IF(F41="Scenario3PBT6",'Medium retrofit'!$V$18,"")))&amp;IF(F41="Scenario1PBT7",'Medium retrofit'!$W$18,IF(F41="Scenario2PBT7",'Medium retrofit'!$X$18,IF(F41="Scenario3PBT7",'Medium retrofit'!$Y$18,"")))&amp;IF(F41="Scenario1PBT8",'Medium retrofit'!$Z$18,IF(F41="Scenario2PBT8",'Medium retrofit'!$AA$18,IF(F41="Scenario3PBT8",'Medium retrofit'!$AB$18,"")))&amp;IF(F41="Scenario1PBT9",'Medium retrofit'!$AC$18,IF(F41="Scenario2PBT9",'Medium retrofit'!$AD$18,IF(F41="Scenario3PBT9",'Medium retrofit'!$AE$18,"")))&amp;IF(F41="Scenario1PBT10",'Medium retrofit'!$AF$18,IF(F41="Scenario2PBT10",'Medium retrofit'!$AG$18,IF(F41="Scenario3PBT10",'Medium retrofit'!$AH$18,"")))&amp;IF(F41="Scenario1PBT11",'Medium retrofit'!$AI$18,IF(F41="Scenario2PBT11",'Medium retrofit'!$AJ$18,IF(F41="Scenario3PBT11",'Medium retrofit'!$AK$18,"")))&amp;IF(F41="Scenario1PBT12",'Medium retrofit'!$AL$18,IF(F41="Scenario2PBT12",'Medium retrofit'!$AM$18,IF(F41="Scenario3PBT12",'Medium retrofit'!$AN$18,"")))&amp;IF(F41="Scenario1PBT13",'Medium retrofit'!$AO$18,IF(F41="Scenario2PBT13",'Medium retrofit'!$AP$18,IF(F41="Scenario3PBT13",'Medium retrofit'!$AQ$18,"")))&amp;IF(F41="Scenario1PBT14",'Medium retrofit'!$AR$18,IF(F41="Scenario2PBT14",'Medium retrofit'!$AS$18,IF(F41="Scenario3PBT14",'Medium retrofit'!$AT$18,"")))&amp;IF(F41="Scenario1PBT15",'Medium retrofit'!$AU$18,IF(F41="Scenario2PBT15",'Medium retrofit'!$AV$18,IF(F41="Scenario3PBT15",'Medium retrofit'!$AW$18,"")))</f>
        <v/>
      </c>
      <c r="L41" s="123">
        <f t="shared" si="13"/>
        <v>0</v>
      </c>
      <c r="M41" s="123" t="str">
        <f>IF(F41="Scenario1PBT1",'Medium retrofit'!$E$20,IF(F41="Scenario2PBT1",'Medium retrofit'!$F$20,IF(F41="Scenario3PBT1",'Medium retrofit'!$G$20,"")))&amp;IF(F41="Scenario1PBT2",'Medium retrofit'!$H$20,IF(F41="Scenario2PBT2",'Medium retrofit'!$I$20,IF(F41="Scenario3PBT2",'Medium retrofit'!$J$20,"")))&amp;IF(F41="Scenario1PBT3",'Medium retrofit'!$K$20,IF(F41="Scenario2PBT3",'Medium retrofit'!$L$20,IF(F41="Scenario3PBT3",'Medium retrofit'!$M$20,"")))&amp;IF(F41="Scenario1PBT4",'Medium retrofit'!$N$20,IF(F41="Scenario2PBT4",'Medium retrofit'!$O$20,IF(F41="Scenario3PBT4",'Medium retrofit'!$P$20,"")))&amp;IF(F41="Scenario1PBT5",'Medium retrofit'!$Q$20,IF(F41="Scenario2PBT5",'Medium retrofit'!$R$20,IF(F41="Scenario3PBT5",'Medium retrofit'!$S$20,"")))&amp;IF(F41="Scenario1PBT6",'Medium retrofit'!$T$20,IF(F41="Scenario2PBT6",'Medium retrofit'!$U$20,IF(F41="Scenario3PBT6",'Medium retrofit'!$V$20,"")))&amp;IF(F41="Scenario1PBT7",'Medium retrofit'!$W$20,IF(F41="Scenario2PBT7",'Medium retrofit'!$X$20,IF(F41="Scenario3PBT7",'Medium retrofit'!$Y$20,"")))&amp;IF(F41="Scenario1PBT8",'Medium retrofit'!$Z$20,IF(F41="Scenario2PBT8",'Medium retrofit'!$AA$20,IF(F41="Scenario3PBT8",'Medium retrofit'!$AB$20,"")))&amp;IF(F41="Scenario1PBT9",'Medium retrofit'!$AC$20,IF(F41="Scenario2PBT9",'Medium retrofit'!$AD$20,IF(F41="Scenario3PBT9",'Medium retrofit'!$AE$20,"")))&amp;IF(F41="Scenario1PBT10",'Medium retrofit'!$AF$20,IF(F41="Scenario2PBT10",'Medium retrofit'!$AG$20,IF(F41="Scenario3PBT10",'Medium retrofit'!$AH$20,"")))&amp;IF(F41="Scenario1PBT11",'Medium retrofit'!$AI$20,IF(F41="Scenario2PBT11",'Medium retrofit'!$AJ$20,IF(F41="Scenario3PBT11",'Medium retrofit'!$AK$20,"")))&amp;IF(F41="Scenario1PBT12",'Medium retrofit'!$AL$20,IF(F41="Scenario2PBT12",'Medium retrofit'!$AM$20,IF(F41="Scenario3PBT12",'Medium retrofit'!$AN$20,"")))&amp;IF(F41="Scenario1PBT13",'Medium retrofit'!$AO$20,IF(F41="Scenario2PBT13",'Medium retrofit'!$AP$20,IF(F41="Scenario3PBT13",'Medium retrofit'!$AQ$20,"")))&amp;IF(F41="Scenario1PBT14",'Medium retrofit'!$AR$20,IF(F41="Scenario2PBT14",'Medium retrofit'!$AS$20,IF(F41="Scenario3PBT14",'Medium retrofit'!$AT$20,"")))&amp;IF(F41="Scenario1PBT15",'Medium retrofit'!$AU$20,IF(F41="Scenario2PBT15",'Medium retrofit'!$AV$20,IF(F41="Scenario3PBT15",'Medium retrofit'!$AW$20,"")))</f>
        <v/>
      </c>
      <c r="N41" s="124">
        <f t="shared" si="14"/>
        <v>0</v>
      </c>
      <c r="O41" s="245" t="str">
        <f>IF(F41="Scenario1PBT1",'Medium retrofit'!$E$23,IF(F41="Scenario2PBT1",'Medium retrofit'!$F$23,IF(F41="Scenario3PBT1",'Medium retrofit'!$G$23,"")))&amp;IF(F41="Scenario1PBT2",'Medium retrofit'!$H$23,IF(F41="Scenario2PBT2",'Medium retrofit'!$I$23,IF(F41="Scenario3PBT2",'Medium retrofit'!$J$23,"")))&amp;IF(F41="Scenario1PBT3",'Medium retrofit'!$K$23,IF(F41="Scenario2PBT3",'Medium retrofit'!$L$23,IF(F41="Scenario3PBT3",'Medium retrofit'!$M$23,"")))&amp;IF(F41="Scenario1PBT4",'Medium retrofit'!$N$23,IF(F41="Scenario2PBT4",'Medium retrofit'!$O$23,IF(F41="Scenario3PBT4",'Medium retrofit'!$P$23,"")))&amp;IF(F41="Scenario1PBT5",'Medium retrofit'!$Q$23,IF(F41="Scenario2PBT5",'Medium retrofit'!$R$23,IF(F41="Scenario3PBT5",'Medium retrofit'!$S$23,"")))&amp;IF(F41="Scenario1PBT6",'Medium retrofit'!$T$23,IF(F41="Scenario2PBT6",'Medium retrofit'!$U$23,IF(F41="Scenario3PBT6",'Medium retrofit'!$V$23,"")))&amp;IF(F41="Scenario1PBT7",'Medium retrofit'!$W$23,IF(F41="Scenario2PBT7",'Medium retrofit'!$X$23,IF(F41="Scenario3PBT7",'Medium retrofit'!$Y$23,"")))&amp;IF(F41="Scenario1PBT8",'Medium retrofit'!$Z$23,IF(F41="Scenario2PBT8",'Medium retrofit'!$AA$23,IF(F41="Scenario3PBT8",'Medium retrofit'!$AB$23,"")))&amp;IF(F41="Scenario1PBT9",'Medium retrofit'!$AC$23,IF(F41="Scenario2PBT9",'Medium retrofit'!$AD$23,IF(F41="Scenario3PBT9",'Medium retrofit'!$AE$23,"")))&amp;IF(F41="Scenario1PBT10",'Medium retrofit'!$AF$23,IF(F41="Scenario2PBT10",'Medium retrofit'!$AG$23,IF(F41="Scenario3PBT10",'Medium retrofit'!$AH$23,"")))&amp;IF(F41="Scenario1PBT11",'Medium retrofit'!$AI$23,IF(F41="Scenario2PBT11",'Medium retrofit'!$AJ$23,IF(F41="Scenario3PBT11",'Medium retrofit'!$AK$23,"")))&amp;IF(F41="Scenario1PBT12",'Medium retrofit'!$AL$23,IF(F41="Scenario2PBT12",'Medium retrofit'!$AM$23,IF(F41="Scenario3PBT12",'Medium retrofit'!$AN$23,"")))&amp;IF(F41="Scenario1PBT13",'Medium retrofit'!$AO$23,IF(F41="Scenario2PBT13",'Medium retrofit'!$AP$23,IF(F41="Scenario3PBT13",'Medium retrofit'!$AQ$23,"")))&amp;IF(F41="Scenario1PBT14",'Medium retrofit'!$AR$23,IF(F41="Scenario2PBT14",'Medium retrofit'!$AS$23,IF(F41="Scenario3PBT14",'Medium retrofit'!$AT$23,"")))&amp;IF(F41="Scenario1PBT15",'Medium retrofit'!$AU$23,IF(F41="Scenario2PBT15",'Medium retrofit'!$AV$23,IF(F41="Scenario3PBT15",'Medium retrofit'!$AW$23,"")))</f>
        <v/>
      </c>
      <c r="P41" s="123">
        <f t="shared" si="15"/>
        <v>0</v>
      </c>
      <c r="Q41" s="123" t="str">
        <f>IF(F41="Scenario1PBT1",'Medium retrofit'!$E$25,IF(F41="Scenario2PBT1",'Medium retrofit'!$F$25,IF(F41="Scenario3PBT1",'Medium retrofit'!$G$25,"")))&amp;IF(F41="Scenario1PBT2",'Medium retrofit'!$H$25,IF(F41="Scenario2PBT2",'Medium retrofit'!$I$25,IF(F41="Scenario3PBT2",'Medium retrofit'!$J$25,"")))&amp;IF(F41="Scenario1PBT3",'Medium retrofit'!$K$25,IF(F41="Scenario2PBT3",'Medium retrofit'!$L$25,IF(F41="Scenario3PBT3",'Medium retrofit'!$M$25,"")))&amp;IF(F41="Scenario1PBT4",'Medium retrofit'!$N$25,IF(F41="Scenario2PBT4",'Medium retrofit'!$O$25,IF(F41="Scenario3PBT4",'Medium retrofit'!$P$25,"")))&amp;IF(F41="Scenario1PBT5",'Medium retrofit'!$Q$25,IF(F41="Scenario2PBT5",'Medium retrofit'!$R$25,IF(F41="Scenario3PBT5",'Medium retrofit'!$S$25,"")))&amp;IF(F41="Scenario1PBT6",'Medium retrofit'!$T$25,IF(F41="Scenario2PBT6",'Medium retrofit'!$U$25,IF(F41="Scenario3PBT6",'Medium retrofit'!$V$25,"")))&amp;IF(F41="Scenario1PBT7",'Medium retrofit'!$W$25,IF(F41="Scenario2PBT7",'Medium retrofit'!$X$25,IF(F41="Scenario3PBT7",'Medium retrofit'!$Y$25,"")))&amp;IF(F41="Scenario1PBT8",'Medium retrofit'!$Z$25,IF(F41="Scenario2PBT8",'Medium retrofit'!$AA$25,IF(F41="Scenario3PBT8",'Medium retrofit'!$AB$25,"")))&amp;IF(F41="Scenario1PBT9",'Medium retrofit'!$AC$25,IF(F41="Scenario2PBT9",'Medium retrofit'!$AD$25,IF(F41="Scenario3PBT9",'Medium retrofit'!$AE$25,"")))&amp;IF(F41="Scenario1PBT10",'Medium retrofit'!$AF$25,IF(F41="Scenario2PBT10",'Medium retrofit'!$AG$25,IF(F41="Scenario3PBT10",'Medium retrofit'!$AH$25,"")))&amp;IF(F41="Scenario1PBT11",'Medium retrofit'!$AI$25,IF(F41="Scenario2PBT11",'Medium retrofit'!$AJ$25,IF(F41="Scenario3PBT11",'Medium retrofit'!$AK$25,"")))&amp;IF(F41="Scenario1PBT12",'Medium retrofit'!$AL$25,IF(F41="Scenario2PBT12",'Medium retrofit'!$AM$25,IF(F41="Scenario3PBT12",'Medium retrofit'!$AN$25,"")))&amp;IF(F41="Scenario1PBT13",'Medium retrofit'!$AO$25,IF(F41="Scenario2PBT13",'Medium retrofit'!$AP$25,IF(F41="Scenario3PBT13",'Medium retrofit'!$AQ$25,"")))&amp;IF(F41="Scenario1PBT14",'Medium retrofit'!$AR$25,IF(F41="Scenario2PBT14",'Medium retrofit'!$AS$25,IF(F41="Scenario3PBT14",'Medium retrofit'!$AT$25,"")))&amp;IF(F41="Scenario1PBT15",'Medium retrofit'!$AU$25,IF(F41="Scenario2PBT15",'Medium retrofit'!$AV$25,IF(F41="Scenario3PBT15",'Medium retrofit'!$AW$25,"")))</f>
        <v/>
      </c>
      <c r="R41" s="123">
        <f t="shared" si="16"/>
        <v>0</v>
      </c>
      <c r="S41" s="123" t="str">
        <f>IF(F41="Scenario1PBT1",'Medium retrofit'!$E$27,IF(F41="Scenario2PBT1",'Medium retrofit'!$F$27,IF(F41="Scenario3PBT1",'Medium retrofit'!$G$27,"")))&amp;IF(F41="Scenario1PBT2",'Medium retrofit'!$H$27,IF(F41="Scenario2PBT2",'Medium retrofit'!$I$27,IF(F41="Scenario3PBT2",'Medium retrofit'!$J$27,"")))&amp;IF(F41="Scenario1PBT3",'Medium retrofit'!$K$27,IF(F41="Scenario2PBT3",'Medium retrofit'!$L$27,IF(F41="Scenario3PBT3",'Medium retrofit'!$M$27,"")))&amp;IF(F41="Scenario1PBT4",'Medium retrofit'!$N$27,IF(F41="Scenario2PBT4",'Medium retrofit'!$O$27,IF(F41="Scenario3PBT4",'Medium retrofit'!$P$27,"")))&amp;IF(F41="Scenario1PBT5",'Medium retrofit'!$Q$27,IF(F41="Scenario2PBT5",'Medium retrofit'!$R$27,IF(F41="Scenario3PBT5",'Medium retrofit'!$S$27,"")))&amp;IF(F41="Scenario1PBT6",'Medium retrofit'!$T$27,IF(F41="Scenario2PBT6",'Medium retrofit'!$U$27,IF(F41="Scenario3PBT6",'Medium retrofit'!$V$27,"")))&amp;IF(F41="Scenario1PBT7",'Medium retrofit'!$W$27,IF(F41="Scenario2PBT7",'Medium retrofit'!$X$27,IF(F41="Scenario3PBT7",'Medium retrofit'!$Y$27,"")))&amp;IF(F41="Scenario1PBT8",'Medium retrofit'!$Z$27,IF(F41="Scenario2PBT8",'Medium retrofit'!$AA$27,IF(F41="Scenario3PBT8",'Medium retrofit'!$AB$27,"")))&amp;IF(F41="Scenario1PBT9",'Medium retrofit'!$AC$27,IF(F41="Scenario2PBT9",'Medium retrofit'!$AD$27,IF(F41="Scenario3PBT9",'Medium retrofit'!$AE$27,"")))&amp;IF(F41="Scenario1PBT10",'Medium retrofit'!$AF$27,IF(F41="Scenario2PBT10",'Medium retrofit'!$AG$27,IF(F41="Scenario3PBT10",'Medium retrofit'!$AH$27,"")))&amp;IF(F41="Scenario1PBT11",'Medium retrofit'!$AI$27,IF(F41="Scenario2PBT11",'Medium retrofit'!$AJ$27,IF(F41="Scenario3PBT11",'Medium retrofit'!$AK$27,"")))&amp;IF(F41="Scenario1PBT12",'Medium retrofit'!$AL$27,IF(F41="Scenario2PBT12",'Medium retrofit'!$AM$27,IF(F41="Scenario3PBT12",'Medium retrofit'!$AN$27,"")))&amp;IF(F41="Scenario1PBT13",'Medium retrofit'!$AO$27,IF(F41="Scenario2PBT13",'Medium retrofit'!$AP$27,IF(F41="Scenario3PBT13",'Medium retrofit'!$AQ$27,"")))&amp;IF(F41="Scenario1PBT14",'Medium retrofit'!$AR$27,IF(F41="Scenario2PBT14",'Medium retrofit'!$AS$27,IF(F41="Scenario3PBT14",'Medium retrofit'!$AT$27,"")))&amp;IF(F41="Scenario1PBT15",'Medium retrofit'!$AU$27,IF(F41="Scenario2PBT15",'Medium retrofit'!$AV$27,IF(F41="Scenario3PBT15",'Medium retrofit'!$AW$27,"")))</f>
        <v/>
      </c>
      <c r="T41" s="246">
        <f t="shared" si="17"/>
        <v>0</v>
      </c>
      <c r="U41" s="245" t="str">
        <f>IF(F41="Scenario1PBT1",'Medium retrofit'!$E$38,IF(F41="Scenario2PBT1",'Medium retrofit'!$F$38,IF(F41="Scenario3PBT1",'Medium retrofit'!$G$38,"")))&amp;IF(F41="Scenario1PBT2",'Medium retrofit'!$H$38,IF(F41="Scenario2PBT2",'Medium retrofit'!$I$38,IF(F41="Scenario3PBT2",'Medium retrofit'!$J$38,"")))&amp;IF(F41="Scenario1PBT3",'Medium retrofit'!$K$38,IF(F41="Scenario2PBT3",'Medium retrofit'!$L$38,IF(F41="Scenario3PBT3",'Medium retrofit'!$M$38,"")))&amp;IF(F41="Scenario1PBT4",'Medium retrofit'!$N$38,IF(F41="Scenario2PBT4",'Medium retrofit'!$O$38,IF(F41="Scenario3PBT4",'Medium retrofit'!$P$38,"")))&amp;IF(F41="Scenario1PBT5",'Medium retrofit'!$Q$38,IF(F41="Scenario2PBT5",'Medium retrofit'!$R$38,IF(F41="Scenario3PBT5",'Medium retrofit'!$S$38,"")))&amp;IF(F41="Scenario1PBT6",'Medium retrofit'!$T$38,IF(F41="Scenario2PBT6",'Medium retrofit'!$U$38,IF(F41="Scenario3PBT6",'Medium retrofit'!$V$38,"")))&amp;IF(F41="Scenario1PBT7",'Medium retrofit'!$W$38,IF(F41="Scenario2PBT7",'Medium retrofit'!$X$38,IF(F41="Scenario3PBT7",'Medium retrofit'!$Y$38,"")))&amp;IF(F41="Scenario1PBT8",'Medium retrofit'!$Z$38,IF(F41="Scenario2PBT8",'Medium retrofit'!$AA$38,IF(F41="Scenario3PBT8",'Medium retrofit'!$AB$38,"")))&amp;IF(F41="Scenario1PBT9",'Medium retrofit'!$AC$38,IF(F41="Scenario2PBT9",'Medium retrofit'!$AD$38,IF(F41="Scenario3PBT9",'Medium retrofit'!$AE$38,"")))&amp;IF(F41="Scenario1PBT10",'Medium retrofit'!$AF$38,IF(F41="Scenario2PBT10",'Medium retrofit'!$AG$38,IF(F41="Scenario3PBT10",'Medium retrofit'!$AH$38,"")))&amp;IF(F41="Scenario1PBT11",'Medium retrofit'!$AI$38,IF(F41="Scenario2PBT11",'Medium retrofit'!$AJ$38,IF(F41="Scenario3PBT11",'Medium retrofit'!$AK$38,"")))&amp;IF(F41="Scenario1PBT12",'Medium retrofit'!$AL$38,IF(F41="Scenario2PBT12",'Medium retrofit'!$AM$38,IF(F41="Scenario3PBT12",'Medium retrofit'!$AN$38,"")))&amp;IF(F41="Scenario1PBT13",'Medium retrofit'!$AO$38,IF(F41="Scenario2PBT13",'Medium retrofit'!$AP$38,IF(F41="Scenario3PBT13",'Medium retrofit'!$AQ$38,"")))&amp;IF(F41="Scenario1PBT14",'Medium retrofit'!$AR$38,IF(F41="Scenario2PBT14",'Medium retrofit'!$AS$38,IF(F41="Scenario3PBT14",'Medium retrofit'!$AT$38,"")))&amp;IF(F41="Scenario1PBT15",'Medium retrofit'!$AU$38,IF(F41="Scenario2PBT15",'Medium retrofit'!$AV$38,IF(F41="Scenario3PBT15",'Medium retrofit'!$AW$38,"")))</f>
        <v/>
      </c>
      <c r="V41" s="123">
        <f t="shared" si="18"/>
        <v>0</v>
      </c>
      <c r="W41" s="123" t="str">
        <f>IF(F41="Scenario1PBT1",'Medium retrofit'!$E$40,IF(F41="Scenario2PBT1",'Medium retrofit'!$F$40,IF(F41="Scenario3PBT1",'Medium retrofit'!$G$40,"")))&amp;IF(F41="Scenario1PBT2",'Medium retrofit'!$H$40,IF(F41="Scenario2PBT2",'Medium retrofit'!$I$40,IF(F41="Scenario3PBT2",'Medium retrofit'!$J$40,"")))&amp;IF(F41="Scenario1PBT3",'Medium retrofit'!$K$40,IF(F41="Scenario2PBT3",'Medium retrofit'!$L$40,IF(F41="Scenario3PBT3",'Medium retrofit'!$M$40,"")))&amp;IF(F41="Scenario1PBT4",'Medium retrofit'!$N$40,IF(F41="Scenario2PBT4",'Medium retrofit'!$O$40,IF(F41="Scenario3PBT4",'Medium retrofit'!$P$40,"")))&amp;IF(F41="Scenario1PBT5",'Medium retrofit'!$Q$40,IF(F41="Scenario2PBT5",'Medium retrofit'!$R$40,IF(F41="Scenario3PBT5",'Medium retrofit'!$S$40,"")))&amp;IF(F41="Scenario1PBT6",'Medium retrofit'!$T$40,IF(F41="Scenario2PBT6",'Medium retrofit'!$U$40,IF(F41="Scenario3PBT6",'Medium retrofit'!$V$40,"")))&amp;IF(F41="Scenario1PBT7",'Medium retrofit'!$W$40,IF(F41="Scenario2PBT7",'Medium retrofit'!$X$40,IF(F41="Scenario3PBT7",'Medium retrofit'!$Y$40,"")))&amp;IF(F41="Scenario1PBT8",'Medium retrofit'!$Z$40,IF(F41="Scenario2PBT8",'Medium retrofit'!$AA$40,IF(F41="Scenario3PBT8",'Medium retrofit'!$AB$40,"")))&amp;IF(F41="Scenario1PBT9",'Medium retrofit'!$AC$40,IF(F41="Scenario2PBT9",'Medium retrofit'!$AD$40,IF(F41="Scenario3PBT9",'Medium retrofit'!$AE$40,"")))&amp;IF(F41="Scenario1PBT10",'Medium retrofit'!$AF$40,IF(F41="Scenario2PBT10",'Medium retrofit'!$AG$40,IF(F41="Scenario3PBT10",'Medium retrofit'!$AH$40,"")))&amp;IF(F41="Scenario1PBT11",'Medium retrofit'!$AI$40,IF(F41="Scenario2PBT11",'Medium retrofit'!$AJ$40,IF(F41="Scenario3PBT11",'Medium retrofit'!$AK$40,"")))&amp;IF(F41="Scenario1PBT12",'Medium retrofit'!$AL$40,IF(F41="Scenario2PBT12",'Medium retrofit'!$AM$40,IF(F41="Scenario3PBT12",'Medium retrofit'!$AN$40,"")))&amp;IF(F41="Scenario1PBT13",'Medium retrofit'!$AO$40,IF(F41="Scenario2PBT13",'Medium retrofit'!$AP$40,IF(F41="Scenario3PBT13",'Medium retrofit'!$AQ$40,"")))&amp;IF(F41="Scenario1PBT14",'Medium retrofit'!$AR$40,IF(F41="Scenario2PBT14",'Medium retrofit'!$AS$40,IF(F41="Scenario3PBT14",'Medium retrofit'!$AT$40,"")))&amp;IF(F41="Scenario1PBT15",'Medium retrofit'!$AU$40,IF(F41="Scenario2PBT15",'Medium retrofit'!$AV$40,IF(F41="Scenario3PBT15",'Medium retrofit'!$AW$40,"")))</f>
        <v/>
      </c>
      <c r="X41" s="123">
        <f t="shared" si="19"/>
        <v>0</v>
      </c>
      <c r="Y41" s="123" t="str">
        <f>IF(F41="Scenario1PBT1",'Medium retrofit'!$E$42,IF(F41="Scenario2PBT1",'Medium retrofit'!$F$42,IF(F41="Scenario3PBT1",'Medium retrofit'!$G$42,"")))&amp;IF(F41="Scenario1PBT2",'Medium retrofit'!$H$42,IF(F41="Scenario2PBT2",'Medium retrofit'!$I$42,IF(F41="Scenario3PBT2",'Medium retrofit'!$J$42,"")))&amp;IF(F41="Scenario1PBT3",'Medium retrofit'!$K$42,IF(F41="Scenario2PBT3",'Medium retrofit'!$L$42,IF(F41="Scenario3PBT3",'Medium retrofit'!$M$42,"")))&amp;IF(F41="Scenario1PBT4",'Medium retrofit'!$N$42,IF(F41="Scenario2PBT4",'Medium retrofit'!$O$42,IF(F41="Scenario3PBT4",'Medium retrofit'!$P$42,"")))&amp;IF(F41="Scenario1PBT5",'Medium retrofit'!$Q$42,IF(F41="Scenario2PBT5",'Medium retrofit'!$R$42,IF(F41="Scenario3PBT5",'Medium retrofit'!$S$42,"")))&amp;IF(F41="Scenario1PBT6",'Medium retrofit'!$T$42,IF(F41="Scenario2PBT6",'Medium retrofit'!$U$42,IF(F41="Scenario3PBT6",'Medium retrofit'!$V$42,"")))&amp;IF(F41="Scenario1PBT7",'Medium retrofit'!$W$42,IF(F41="Scenario2PBT7",'Medium retrofit'!$X$42,IF(F41="Scenario3PBT7",'Medium retrofit'!$Y$42,"")))&amp;IF(F41="Scenario1PBT8",'Medium retrofit'!$Z$42,IF(F41="Scenario2PBT8",'Medium retrofit'!$AA$42,IF(F41="Scenario3PBT8",'Medium retrofit'!$AB$42,"")))&amp;IF(F41="Scenario1PBT9",'Medium retrofit'!$AC$42,IF(F41="Scenario2PBT9",'Medium retrofit'!$AD$42,IF(F41="Scenario3PBT9",'Medium retrofit'!$AE$42,"")))&amp;IF(F41="Scenario1PBT10",'Medium retrofit'!$AF$42,IF(F41="Scenario2PBT10",'Medium retrofit'!$AG$42,IF(F41="Scenario3PBT10",'Medium retrofit'!$AH$42,"")))&amp;IF(F41="Scenario1PBT11",'Medium retrofit'!$AI$42,IF(F41="Scenario2PBT11",'Medium retrofit'!$AJ$42,IF(F41="Scenario3PBT11",'Medium retrofit'!$AK$42,"")))&amp;IF(F41="Scenario1PBT12",'Medium retrofit'!$AL$42,IF(F41="Scenario2PBT12",'Medium retrofit'!$AM$42,IF(F41="Scenario3PBT12",'Medium retrofit'!$AN$42,"")))&amp;IF(F41="Scenario1PBT13",'Medium retrofit'!$AO$42,IF(F41="Scenario2PBT13",'Medium retrofit'!$AP$42,IF(F41="Scenario3PBT13",'Medium retrofit'!$AQ$42,"")))&amp;IF(F41="Scenario1PBT14",'Medium retrofit'!$AR$42,IF(F41="Scenario2PBT14",'Medium retrofit'!$AS$42,IF(F41="Scenario3PBT14",'Medium retrofit'!$AT$42,"")))&amp;IF(F41="Scenario1PBT15",'Medium retrofit'!$AU$42,IF(F41="Scenario2PBT15",'Medium retrofit'!$AV$42,IF(F41="Scenario3PBT15",'Medium retrofit'!$AW$42,"")))</f>
        <v/>
      </c>
      <c r="Z41" s="123">
        <f t="shared" si="20"/>
        <v>0</v>
      </c>
      <c r="AA41" s="239" t="str">
        <f>IF(F41="Scenario1PBT1",'Medium retrofit'!$E$101,IF(F41="Scenario2PBT1",'Medium retrofit'!$F$101,IF(F41="Scenario3PBT1",'Medium retrofit'!$G$101,"")))&amp;IF(F41="Scenario1PBT2",'Medium retrofit'!$H$101,IF(F41="Scenario2PBT2",'Medium retrofit'!$I$101,IF(F41="Scenario3PBT2",'Medium retrofit'!$J$101,"")))&amp;IF(F41="Scenario1PBT3",'Medium retrofit'!$K$101,IF(F41="Scenario2PBT3",'Medium retrofit'!$L$101,IF(F41="Scenario3PBT3",'Medium retrofit'!$M$101,"")))&amp;IF(F41="Scenario1PBT4",'Medium retrofit'!$N$101,IF(F41="Scenario2PBT4",'Medium retrofit'!$O$101,IF(F41="Scenario3PBT4",'Medium retrofit'!$P$101,"")))&amp;IF(F41="Scenario1PBT5",'Medium retrofit'!$Q$101,IF(F41="Scenario2PBT5",'Medium retrofit'!$R$101,IF(F41="Scenario3PBT5",'Medium retrofit'!$S$101,"")))&amp;IF(F41="Scenario1PBT6",'Medium retrofit'!$T$101,IF(F41="Scenario2PBT6",'Medium retrofit'!$U$101,IF(F41="Scenario3PBT6",'Medium retrofit'!$V$101,"")))&amp;IF(F41="Scenario1PBT7",'Medium retrofit'!$W$101,IF(F41="Scenario2PBT7",'Medium retrofit'!$X$101,IF(F41="Scenario3PBT7",'Medium retrofit'!$Y$101,"")))&amp;IF(F41="Scenario1PBT8",'Medium retrofit'!$Z$101,IF(F41="Scenario2PBT8",'Medium retrofit'!$AA$101,IF(F41="Scenario3PBT8",'Medium retrofit'!$AB$101,"")))&amp;IF(F41="Scenario1PBT9",'Medium retrofit'!$AC$101,IF(F41="Scenario2PBT9",'Medium retrofit'!$AD$101,IF(F41="Scenario3PBT9",'Medium retrofit'!$AE$101,"")))&amp;IF(F41="Scenario1PBT10",'Medium retrofit'!$AF$101,IF(F41="Scenario2PBT10",'Medium retrofit'!$AG$101,IF(F41="Scenario3PBT10",'Medium retrofit'!$AH$101,"")))&amp;IF(F41="Scenario1PBT11",'Medium retrofit'!$AI$101,IF(F41="Scenario2PBT11",'Medium retrofit'!$AJ$101,IF(F41="Scenario3PBT11",'Medium retrofit'!$AK$101,"")))&amp;IF(F41="Scenario1PBT12",'Medium retrofit'!$AL$101,IF(F41="Scenario2PBT12",'Medium retrofit'!$AM$101,IF(F41="Scenario3PBT12",'Medium retrofit'!$AN$101,"")))&amp;IF(F41="Scenario1PBT13",'Medium retrofit'!$AO$101,IF(F41="Scenario2PBT13",'Medium retrofit'!$AP$101,IF(F41="Scenario3PBT13",'Medium retrofit'!$AQ$101,"")))&amp;IF(F41="Scenario1PBT14",'Medium retrofit'!$AR$101,IF(F41="Scenario2PBT14",'Medium retrofit'!$AS$101,IF(F41="Scenario3PBT14",'Medium retrofit'!$AT$101,"")))&amp;IF(F41="Scenario1PBT15",'Medium retrofit'!$AU$101,IF(F41="Scenario2PBT15",'Medium retrofit'!$AV$101,IF(F41="Scenario3PBT15",'Medium retrofit'!$AW$101,"")))</f>
        <v/>
      </c>
      <c r="AB41" s="242">
        <f t="shared" si="21"/>
        <v>0</v>
      </c>
      <c r="AC41" s="247">
        <f>IFERROR('Projection_Base-case'!G41-G41,0)</f>
        <v>0</v>
      </c>
      <c r="AD41" s="123">
        <f t="shared" si="24"/>
        <v>0</v>
      </c>
      <c r="AE41" s="123">
        <f>IFERROR(100*AC41/'Projection_Base-case'!G41,0)</f>
        <v>0</v>
      </c>
      <c r="AF41" s="123">
        <f>IFERROR('Projection_Base-case'!I41-I41,0)</f>
        <v>0</v>
      </c>
      <c r="AG41" s="123">
        <f t="shared" si="25"/>
        <v>0</v>
      </c>
      <c r="AH41" s="123">
        <f>IFERROR(100*AF41/'Projection_Base-case'!I41,0)</f>
        <v>0</v>
      </c>
      <c r="AI41" s="123">
        <f>IFERROR('Projection_Base-case'!K41-K41,0)</f>
        <v>0</v>
      </c>
      <c r="AJ41" s="123">
        <f t="shared" si="26"/>
        <v>0</v>
      </c>
      <c r="AK41" s="123">
        <f>IFERROR(100*AI41/'Projection_Base-case'!K41,0)</f>
        <v>0</v>
      </c>
      <c r="AL41" s="123">
        <f>IFERROR(M41-'Projection_Base-case'!M41,0)</f>
        <v>0</v>
      </c>
      <c r="AM41" s="123">
        <f t="shared" si="27"/>
        <v>0</v>
      </c>
      <c r="AN41" s="179">
        <f>IFERROR(IF('Projection_Base-case'!N41&gt;0,100*AM41/'Projection_Base-case'!N41,100*AM41/N41),0)</f>
        <v>0</v>
      </c>
      <c r="AO41" s="245">
        <f>IFERROR('Projection_Base-case'!O41-O41,0)</f>
        <v>0</v>
      </c>
      <c r="AP41" s="123">
        <f t="shared" si="28"/>
        <v>0</v>
      </c>
      <c r="AQ41" s="123">
        <f>IFERROR(100*AO41/'Projection_Base-case'!O41,0)</f>
        <v>0</v>
      </c>
      <c r="AR41" s="123">
        <f>IFERROR('Projection_Base-case'!Q41-Q41,0)</f>
        <v>0</v>
      </c>
      <c r="AS41" s="123">
        <f t="shared" si="29"/>
        <v>0</v>
      </c>
      <c r="AT41" s="123">
        <f>IFERROR(100*AR41/'Projection_Base-case'!Q41,0)</f>
        <v>0</v>
      </c>
      <c r="AU41" s="123">
        <f>IFERROR('Projection_Base-case'!S41-S41,0)</f>
        <v>0</v>
      </c>
      <c r="AV41" s="123">
        <f t="shared" si="30"/>
        <v>0</v>
      </c>
      <c r="AW41" s="124">
        <f>IFERROR(100*AU41/'Projection_Base-case'!S41,0)</f>
        <v>0</v>
      </c>
      <c r="AX41" s="245">
        <f>IFERROR('Projection_Base-case'!U41-U41,0)</f>
        <v>0</v>
      </c>
      <c r="AY41" s="123">
        <f t="shared" si="31"/>
        <v>0</v>
      </c>
      <c r="AZ41" s="123">
        <f>IFERROR(100*AX41/'Projection_Base-case'!U41,0)</f>
        <v>0</v>
      </c>
      <c r="BA41" s="123">
        <f>IFERROR('Projection_Base-case'!W41-W41,0)</f>
        <v>0</v>
      </c>
      <c r="BB41" s="123">
        <f t="shared" si="32"/>
        <v>0</v>
      </c>
      <c r="BC41" s="123">
        <f>IFERROR(100*BA41/'Projection_Base-case'!W41,0)</f>
        <v>0</v>
      </c>
      <c r="BD41" s="123">
        <f>IFERROR('Projection_Base-case'!Y41-Y41,0)</f>
        <v>0</v>
      </c>
      <c r="BE41" s="123">
        <f t="shared" si="33"/>
        <v>0</v>
      </c>
      <c r="BF41" s="123">
        <f>IFERROR(100*BD41/'Projection_Base-case'!Y41,0)</f>
        <v>0</v>
      </c>
      <c r="BG41" s="178">
        <f t="shared" si="22"/>
        <v>0</v>
      </c>
      <c r="BH41" s="179">
        <f t="shared" si="23"/>
        <v>0</v>
      </c>
    </row>
    <row r="42" spans="1:60">
      <c r="A42" s="165">
        <v>37</v>
      </c>
      <c r="B42" s="239">
        <f>IF('Projection_Base-case'!B42&lt;&gt;"",'Projection_Base-case'!B42,0)</f>
        <v>0</v>
      </c>
      <c r="C42" s="239">
        <f>IF('Projection_Base-case'!C42&lt;&gt;"",'Projection_Base-case'!C42,0)</f>
        <v>0</v>
      </c>
      <c r="D42" s="239">
        <f>IF('Projection_Base-case'!D42&lt;&gt;"",'Projection_Base-case'!D42,0)</f>
        <v>0</v>
      </c>
      <c r="E42" s="164" t="str">
        <f>IF(AND('Résultats medium'!$AC$3="OUI",'Résultats medium'!E41&lt;&gt;""),'Résultats medium'!E41,IF(OR(D42="PBT1",D42="PBT4",D42="PBT5",D42="PBT6",D42="PBT7",D42="PBT8",D42="PBT10"),"Scenario1",IF(OR(D42="PBT3",D42="PBT9"),"Scenario3",IF(OR(D42="PBT2"),"Scenario2",""))))</f>
        <v/>
      </c>
      <c r="F42" s="240" t="str">
        <f t="shared" si="10"/>
        <v>0</v>
      </c>
      <c r="G42" s="241" t="str">
        <f>IF(F42="Scenario1PBT1",'Medium retrofit'!$E$6,IF(F42="Scenario2PBT1",'Medium retrofit'!$F$6,IF(F42="Scenario3PBT1",'Medium retrofit'!$G$6,"")))&amp;IF(F42="Scenario1PBT2",'Medium retrofit'!$H$6,IF(F42="Scenario2PBT2",'Medium retrofit'!$I$6,IF(F42="Scenario3PBT2",'Medium retrofit'!$J$6,"")))&amp;IF(F42="Scenario1PBT3",'Medium retrofit'!$K$6,IF(F42="Scenario2PBT3",'Medium retrofit'!$L$6,IF(F42="Scenario3PBT3",'Medium retrofit'!$M$6,"")))&amp;IF(F42="Scenario1PBT4",'Medium retrofit'!$N$6,IF(F42="Scenario2PBT4",'Medium retrofit'!$O$6,IF(F42="Scenario3PBT4",'Medium retrofit'!$P$6,"")))&amp;IF(F42="Scenario1PBT5",'Medium retrofit'!$Q$6,IF(F42="Scenario2PBT5",'Medium retrofit'!$R$6,IF(F42="Scenario3PBT5",'Medium retrofit'!$S$6,"")))&amp;IF(F42="Scenario1PBT6",'Medium retrofit'!$T$6,IF(F42="Scenario2PBT6",'Medium retrofit'!$U$6,IF(F42="Scenario3PBT6",'Medium retrofit'!$V$6,"")))&amp;IF(F42="Scenario1PBT7",'Medium retrofit'!$W$6,IF(F42="Scenario2PBT7",'Medium retrofit'!$X$6,IF(F42="Scenario3PBT7",'Medium retrofit'!$Y$6,"")))&amp;IF(F42="Scenario1PBT8",'Medium retrofit'!$Z$6,IF(F42="Scenario2PBT8",'Medium retrofit'!$AA$6,IF(F42="Scenario3PBT8",'Medium retrofit'!$AB$6,"")))&amp;IF(F42="Scenario1PBT9",'Medium retrofit'!$AC$6,IF(F42="Scenario2PBT9",'Medium retrofit'!$AD$6,IF(F42="Scenario3PBT9",'Medium retrofit'!$AE$6,"")))&amp;IF(F42="Scenario1PBT10",'Medium retrofit'!$AF$6,IF(F42="Scenario2PBT10",'Medium retrofit'!$AG$6,IF(F42="Scenario3PBT10",'Medium retrofit'!$AH$6,"")))&amp;IF(F42="Scenario1PBT11",'Medium retrofit'!$AI$6,IF(F42="Scenario2PBT11",'Medium retrofit'!$AJ$6,IF(F42="Scenario3PBT11",'Medium retrofit'!$AK$6,"")))&amp;IF(F42="Scenario1PBT12",'Medium retrofit'!$AL$6,IF(F42="Scenario2PBT12",'Medium retrofit'!$AM$6,IF(F42="Scenario3PBT12",'Medium retrofit'!$AN$6,"")))&amp;IF(F42="Scenario1PBT13",'Medium retrofit'!$AO$6,IF(F42="Scenario2PBT13",'Medium retrofit'!$AP$6,IF(F42="Scenario3PBT13",'Medium retrofit'!$AQ$6,"")))&amp;IF(F42="Scenario1PBT14",'Medium retrofit'!$AR$6,IF(F42="Scenario2PBT14",'Medium retrofit'!$AS$6,IF(F42="Scenario3PBT14",'Medium retrofit'!$AT$6,"")))&amp;IF(F42="Scenario1PBT15",'Medium retrofit'!$AU$6,IF(F42="Scenario2PBT15",'Medium retrofit'!$AV$6,IF(F42="Scenario3PBT15",'Medium retrofit'!$AW$6,"")))</f>
        <v/>
      </c>
      <c r="H42" s="123">
        <f t="shared" si="11"/>
        <v>0</v>
      </c>
      <c r="I42" s="239" t="str">
        <f>IF(F42="Scenario1PBT1",'Medium retrofit'!$E$16,IF(F42="Scenario2PBT1",'Medium retrofit'!$F$16,IF(F42="Scenario3PBT1",'Medium retrofit'!$G$16,"")))&amp;IF(F42="Scenario1PBT2",'Medium retrofit'!$H$16,IF(F42="Scenario2PBT2",'Medium retrofit'!$I$16,IF(F42="Scenario3PBT2",'Medium retrofit'!$J$16,"")))&amp;IF(F42="Scenario1PBT3",'Medium retrofit'!$K$16,IF(F42="Scenario2PBT3",'Medium retrofit'!$L$16,IF(F42="Scenario3PBT3",'Medium retrofit'!$M$16,"")))&amp;IF(F42="Scenario1PBT4",'Medium retrofit'!$N$16,IF(F42="Scenario2PBT4",'Medium retrofit'!$O$16,IF(F42="Scenario3PBT4",'Medium retrofit'!$P$16,"")))&amp;IF(F42="Scenario1PBT5",'Medium retrofit'!$Q$16,IF(F42="Scenario2PBT5",'Medium retrofit'!$R$16,IF(F42="Scenario3PBT5",'Medium retrofit'!$S$16,"")))&amp;IF(F42="Scenario1PBT6",'Medium retrofit'!$T$16,IF(F42="Scenario2PBT6",'Medium retrofit'!$U$16,IF(F42="Scenario3PBT6",'Medium retrofit'!$V$16,"")))&amp;IF(F42="Scenario1PBT7",'Medium retrofit'!$W$16,IF(F42="Scenario2PBT7",'Medium retrofit'!$X$16,IF(F42="Scenario3PBT7",'Medium retrofit'!$Y$16,"")))&amp;IF(F42="Scenario1PBT8",'Medium retrofit'!$Z$16,IF(F42="Scenario2PBT8",'Medium retrofit'!$AA$16,IF(F42="Scenario3PBT8",'Medium retrofit'!$AB$16,"")))&amp;IF(F42="Scenario1PBT9",'Medium retrofit'!$AC$16,IF(F42="Scenario2PBT9",'Medium retrofit'!$AD$16,IF(F42="Scenario3PBT9",'Medium retrofit'!$AE$16,"")))&amp;IF(F42="Scenario1PBT10",'Medium retrofit'!$AF$16,IF(F42="Scenario2PBT10",'Medium retrofit'!$AG$16,IF(F42="Scenario3PBT10",'Medium retrofit'!$AH$16,"")))&amp;IF(F42="Scenario1PBT11",'Medium retrofit'!$AI$16,IF(F42="Scenario2PBT11",'Medium retrofit'!$AJ$16,IF(F42="Scenario3PBT11",'Medium retrofit'!$AK$16,"")))&amp;IF(F42="Scenario1PBT12",'Medium retrofit'!$AL$16,IF(F42="Scenario2PBT12",'Medium retrofit'!$AM$16,IF(F42="Scenario3PBT12",'Medium retrofit'!$AN$16,"")))&amp;IF(F42="Scenario1PBT13",'Medium retrofit'!$AO$16,IF(F42="Scenario2PBT13",'Medium retrofit'!$AP$16,IF(F42="Scenario3PBT13",'Medium retrofit'!$AQ$16,"")))&amp;IF(F42="Scenario1PBT14",'Medium retrofit'!$AR$16,IF(F42="Scenario2PBT14",'Medium retrofit'!$AS$16,IF(F42="Scenario3PBT14",'Medium retrofit'!$AT$16,"")))&amp;IF(F42="Scenario1PBT15",'Medium retrofit'!$AU$16,IF(F42="Scenario2PBT15",'Medium retrofit'!$AV$16,IF(F42="Scenario3PBT15",'Medium retrofit'!$AW$16,"")))</f>
        <v/>
      </c>
      <c r="J42" s="123">
        <f t="shared" si="12"/>
        <v>0</v>
      </c>
      <c r="K42" s="123" t="str">
        <f>IF(F42="Scenario1PBT1",'Medium retrofit'!$E$18,IF(F42="Scenario2PBT1",'Medium retrofit'!$F$18,IF(F42="Scenario3PBT1",'Medium retrofit'!$G$18,"")))&amp;IF(F42="Scenario1PBT2",'Medium retrofit'!$H$18,IF(F42="Scenario2PBT2",'Medium retrofit'!$I$18,IF(F42="Scenario3PBT2",'Medium retrofit'!$J$18,"")))&amp;IF(F42="Scenario1PBT3",'Medium retrofit'!$K$18,IF(F42="Scenario2PBT3",'Medium retrofit'!$L$18,IF(F42="Scenario3PBT3",'Medium retrofit'!$M$18,"")))&amp;IF(F42="Scenario1PBT4",'Medium retrofit'!$N$18,IF(F42="Scenario2PBT4",'Medium retrofit'!$O$18,IF(F42="Scenario3PBT4",'Medium retrofit'!$P$18,"")))&amp;IF(F42="Scenario1PBT5",'Medium retrofit'!$Q$18,IF(F42="Scenario2PBT5",'Medium retrofit'!$R$18,IF(F42="Scenario3PBT5",'Medium retrofit'!$S$18,"")))&amp;IF(F42="Scenario1PBT6",'Medium retrofit'!$T$18,IF(F42="Scenario2PBT6",'Medium retrofit'!$U$18,IF(F42="Scenario3PBT6",'Medium retrofit'!$V$18,"")))&amp;IF(F42="Scenario1PBT7",'Medium retrofit'!$W$18,IF(F42="Scenario2PBT7",'Medium retrofit'!$X$18,IF(F42="Scenario3PBT7",'Medium retrofit'!$Y$18,"")))&amp;IF(F42="Scenario1PBT8",'Medium retrofit'!$Z$18,IF(F42="Scenario2PBT8",'Medium retrofit'!$AA$18,IF(F42="Scenario3PBT8",'Medium retrofit'!$AB$18,"")))&amp;IF(F42="Scenario1PBT9",'Medium retrofit'!$AC$18,IF(F42="Scenario2PBT9",'Medium retrofit'!$AD$18,IF(F42="Scenario3PBT9",'Medium retrofit'!$AE$18,"")))&amp;IF(F42="Scenario1PBT10",'Medium retrofit'!$AF$18,IF(F42="Scenario2PBT10",'Medium retrofit'!$AG$18,IF(F42="Scenario3PBT10",'Medium retrofit'!$AH$18,"")))&amp;IF(F42="Scenario1PBT11",'Medium retrofit'!$AI$18,IF(F42="Scenario2PBT11",'Medium retrofit'!$AJ$18,IF(F42="Scenario3PBT11",'Medium retrofit'!$AK$18,"")))&amp;IF(F42="Scenario1PBT12",'Medium retrofit'!$AL$18,IF(F42="Scenario2PBT12",'Medium retrofit'!$AM$18,IF(F42="Scenario3PBT12",'Medium retrofit'!$AN$18,"")))&amp;IF(F42="Scenario1PBT13",'Medium retrofit'!$AO$18,IF(F42="Scenario2PBT13",'Medium retrofit'!$AP$18,IF(F42="Scenario3PBT13",'Medium retrofit'!$AQ$18,"")))&amp;IF(F42="Scenario1PBT14",'Medium retrofit'!$AR$18,IF(F42="Scenario2PBT14",'Medium retrofit'!$AS$18,IF(F42="Scenario3PBT14",'Medium retrofit'!$AT$18,"")))&amp;IF(F42="Scenario1PBT15",'Medium retrofit'!$AU$18,IF(F42="Scenario2PBT15",'Medium retrofit'!$AV$18,IF(F42="Scenario3PBT15",'Medium retrofit'!$AW$18,"")))</f>
        <v/>
      </c>
      <c r="L42" s="123">
        <f t="shared" si="13"/>
        <v>0</v>
      </c>
      <c r="M42" s="123" t="str">
        <f>IF(F42="Scenario1PBT1",'Medium retrofit'!$E$20,IF(F42="Scenario2PBT1",'Medium retrofit'!$F$20,IF(F42="Scenario3PBT1",'Medium retrofit'!$G$20,"")))&amp;IF(F42="Scenario1PBT2",'Medium retrofit'!$H$20,IF(F42="Scenario2PBT2",'Medium retrofit'!$I$20,IF(F42="Scenario3PBT2",'Medium retrofit'!$J$20,"")))&amp;IF(F42="Scenario1PBT3",'Medium retrofit'!$K$20,IF(F42="Scenario2PBT3",'Medium retrofit'!$L$20,IF(F42="Scenario3PBT3",'Medium retrofit'!$M$20,"")))&amp;IF(F42="Scenario1PBT4",'Medium retrofit'!$N$20,IF(F42="Scenario2PBT4",'Medium retrofit'!$O$20,IF(F42="Scenario3PBT4",'Medium retrofit'!$P$20,"")))&amp;IF(F42="Scenario1PBT5",'Medium retrofit'!$Q$20,IF(F42="Scenario2PBT5",'Medium retrofit'!$R$20,IF(F42="Scenario3PBT5",'Medium retrofit'!$S$20,"")))&amp;IF(F42="Scenario1PBT6",'Medium retrofit'!$T$20,IF(F42="Scenario2PBT6",'Medium retrofit'!$U$20,IF(F42="Scenario3PBT6",'Medium retrofit'!$V$20,"")))&amp;IF(F42="Scenario1PBT7",'Medium retrofit'!$W$20,IF(F42="Scenario2PBT7",'Medium retrofit'!$X$20,IF(F42="Scenario3PBT7",'Medium retrofit'!$Y$20,"")))&amp;IF(F42="Scenario1PBT8",'Medium retrofit'!$Z$20,IF(F42="Scenario2PBT8",'Medium retrofit'!$AA$20,IF(F42="Scenario3PBT8",'Medium retrofit'!$AB$20,"")))&amp;IF(F42="Scenario1PBT9",'Medium retrofit'!$AC$20,IF(F42="Scenario2PBT9",'Medium retrofit'!$AD$20,IF(F42="Scenario3PBT9",'Medium retrofit'!$AE$20,"")))&amp;IF(F42="Scenario1PBT10",'Medium retrofit'!$AF$20,IF(F42="Scenario2PBT10",'Medium retrofit'!$AG$20,IF(F42="Scenario3PBT10",'Medium retrofit'!$AH$20,"")))&amp;IF(F42="Scenario1PBT11",'Medium retrofit'!$AI$20,IF(F42="Scenario2PBT11",'Medium retrofit'!$AJ$20,IF(F42="Scenario3PBT11",'Medium retrofit'!$AK$20,"")))&amp;IF(F42="Scenario1PBT12",'Medium retrofit'!$AL$20,IF(F42="Scenario2PBT12",'Medium retrofit'!$AM$20,IF(F42="Scenario3PBT12",'Medium retrofit'!$AN$20,"")))&amp;IF(F42="Scenario1PBT13",'Medium retrofit'!$AO$20,IF(F42="Scenario2PBT13",'Medium retrofit'!$AP$20,IF(F42="Scenario3PBT13",'Medium retrofit'!$AQ$20,"")))&amp;IF(F42="Scenario1PBT14",'Medium retrofit'!$AR$20,IF(F42="Scenario2PBT14",'Medium retrofit'!$AS$20,IF(F42="Scenario3PBT14",'Medium retrofit'!$AT$20,"")))&amp;IF(F42="Scenario1PBT15",'Medium retrofit'!$AU$20,IF(F42="Scenario2PBT15",'Medium retrofit'!$AV$20,IF(F42="Scenario3PBT15",'Medium retrofit'!$AW$20,"")))</f>
        <v/>
      </c>
      <c r="N42" s="124">
        <f t="shared" si="14"/>
        <v>0</v>
      </c>
      <c r="O42" s="245" t="str">
        <f>IF(F42="Scenario1PBT1",'Medium retrofit'!$E$23,IF(F42="Scenario2PBT1",'Medium retrofit'!$F$23,IF(F42="Scenario3PBT1",'Medium retrofit'!$G$23,"")))&amp;IF(F42="Scenario1PBT2",'Medium retrofit'!$H$23,IF(F42="Scenario2PBT2",'Medium retrofit'!$I$23,IF(F42="Scenario3PBT2",'Medium retrofit'!$J$23,"")))&amp;IF(F42="Scenario1PBT3",'Medium retrofit'!$K$23,IF(F42="Scenario2PBT3",'Medium retrofit'!$L$23,IF(F42="Scenario3PBT3",'Medium retrofit'!$M$23,"")))&amp;IF(F42="Scenario1PBT4",'Medium retrofit'!$N$23,IF(F42="Scenario2PBT4",'Medium retrofit'!$O$23,IF(F42="Scenario3PBT4",'Medium retrofit'!$P$23,"")))&amp;IF(F42="Scenario1PBT5",'Medium retrofit'!$Q$23,IF(F42="Scenario2PBT5",'Medium retrofit'!$R$23,IF(F42="Scenario3PBT5",'Medium retrofit'!$S$23,"")))&amp;IF(F42="Scenario1PBT6",'Medium retrofit'!$T$23,IF(F42="Scenario2PBT6",'Medium retrofit'!$U$23,IF(F42="Scenario3PBT6",'Medium retrofit'!$V$23,"")))&amp;IF(F42="Scenario1PBT7",'Medium retrofit'!$W$23,IF(F42="Scenario2PBT7",'Medium retrofit'!$X$23,IF(F42="Scenario3PBT7",'Medium retrofit'!$Y$23,"")))&amp;IF(F42="Scenario1PBT8",'Medium retrofit'!$Z$23,IF(F42="Scenario2PBT8",'Medium retrofit'!$AA$23,IF(F42="Scenario3PBT8",'Medium retrofit'!$AB$23,"")))&amp;IF(F42="Scenario1PBT9",'Medium retrofit'!$AC$23,IF(F42="Scenario2PBT9",'Medium retrofit'!$AD$23,IF(F42="Scenario3PBT9",'Medium retrofit'!$AE$23,"")))&amp;IF(F42="Scenario1PBT10",'Medium retrofit'!$AF$23,IF(F42="Scenario2PBT10",'Medium retrofit'!$AG$23,IF(F42="Scenario3PBT10",'Medium retrofit'!$AH$23,"")))&amp;IF(F42="Scenario1PBT11",'Medium retrofit'!$AI$23,IF(F42="Scenario2PBT11",'Medium retrofit'!$AJ$23,IF(F42="Scenario3PBT11",'Medium retrofit'!$AK$23,"")))&amp;IF(F42="Scenario1PBT12",'Medium retrofit'!$AL$23,IF(F42="Scenario2PBT12",'Medium retrofit'!$AM$23,IF(F42="Scenario3PBT12",'Medium retrofit'!$AN$23,"")))&amp;IF(F42="Scenario1PBT13",'Medium retrofit'!$AO$23,IF(F42="Scenario2PBT13",'Medium retrofit'!$AP$23,IF(F42="Scenario3PBT13",'Medium retrofit'!$AQ$23,"")))&amp;IF(F42="Scenario1PBT14",'Medium retrofit'!$AR$23,IF(F42="Scenario2PBT14",'Medium retrofit'!$AS$23,IF(F42="Scenario3PBT14",'Medium retrofit'!$AT$23,"")))&amp;IF(F42="Scenario1PBT15",'Medium retrofit'!$AU$23,IF(F42="Scenario2PBT15",'Medium retrofit'!$AV$23,IF(F42="Scenario3PBT15",'Medium retrofit'!$AW$23,"")))</f>
        <v/>
      </c>
      <c r="P42" s="123">
        <f t="shared" si="15"/>
        <v>0</v>
      </c>
      <c r="Q42" s="123" t="str">
        <f>IF(F42="Scenario1PBT1",'Medium retrofit'!$E$25,IF(F42="Scenario2PBT1",'Medium retrofit'!$F$25,IF(F42="Scenario3PBT1",'Medium retrofit'!$G$25,"")))&amp;IF(F42="Scenario1PBT2",'Medium retrofit'!$H$25,IF(F42="Scenario2PBT2",'Medium retrofit'!$I$25,IF(F42="Scenario3PBT2",'Medium retrofit'!$J$25,"")))&amp;IF(F42="Scenario1PBT3",'Medium retrofit'!$K$25,IF(F42="Scenario2PBT3",'Medium retrofit'!$L$25,IF(F42="Scenario3PBT3",'Medium retrofit'!$M$25,"")))&amp;IF(F42="Scenario1PBT4",'Medium retrofit'!$N$25,IF(F42="Scenario2PBT4",'Medium retrofit'!$O$25,IF(F42="Scenario3PBT4",'Medium retrofit'!$P$25,"")))&amp;IF(F42="Scenario1PBT5",'Medium retrofit'!$Q$25,IF(F42="Scenario2PBT5",'Medium retrofit'!$R$25,IF(F42="Scenario3PBT5",'Medium retrofit'!$S$25,"")))&amp;IF(F42="Scenario1PBT6",'Medium retrofit'!$T$25,IF(F42="Scenario2PBT6",'Medium retrofit'!$U$25,IF(F42="Scenario3PBT6",'Medium retrofit'!$V$25,"")))&amp;IF(F42="Scenario1PBT7",'Medium retrofit'!$W$25,IF(F42="Scenario2PBT7",'Medium retrofit'!$X$25,IF(F42="Scenario3PBT7",'Medium retrofit'!$Y$25,"")))&amp;IF(F42="Scenario1PBT8",'Medium retrofit'!$Z$25,IF(F42="Scenario2PBT8",'Medium retrofit'!$AA$25,IF(F42="Scenario3PBT8",'Medium retrofit'!$AB$25,"")))&amp;IF(F42="Scenario1PBT9",'Medium retrofit'!$AC$25,IF(F42="Scenario2PBT9",'Medium retrofit'!$AD$25,IF(F42="Scenario3PBT9",'Medium retrofit'!$AE$25,"")))&amp;IF(F42="Scenario1PBT10",'Medium retrofit'!$AF$25,IF(F42="Scenario2PBT10",'Medium retrofit'!$AG$25,IF(F42="Scenario3PBT10",'Medium retrofit'!$AH$25,"")))&amp;IF(F42="Scenario1PBT11",'Medium retrofit'!$AI$25,IF(F42="Scenario2PBT11",'Medium retrofit'!$AJ$25,IF(F42="Scenario3PBT11",'Medium retrofit'!$AK$25,"")))&amp;IF(F42="Scenario1PBT12",'Medium retrofit'!$AL$25,IF(F42="Scenario2PBT12",'Medium retrofit'!$AM$25,IF(F42="Scenario3PBT12",'Medium retrofit'!$AN$25,"")))&amp;IF(F42="Scenario1PBT13",'Medium retrofit'!$AO$25,IF(F42="Scenario2PBT13",'Medium retrofit'!$AP$25,IF(F42="Scenario3PBT13",'Medium retrofit'!$AQ$25,"")))&amp;IF(F42="Scenario1PBT14",'Medium retrofit'!$AR$25,IF(F42="Scenario2PBT14",'Medium retrofit'!$AS$25,IF(F42="Scenario3PBT14",'Medium retrofit'!$AT$25,"")))&amp;IF(F42="Scenario1PBT15",'Medium retrofit'!$AU$25,IF(F42="Scenario2PBT15",'Medium retrofit'!$AV$25,IF(F42="Scenario3PBT15",'Medium retrofit'!$AW$25,"")))</f>
        <v/>
      </c>
      <c r="R42" s="123">
        <f t="shared" si="16"/>
        <v>0</v>
      </c>
      <c r="S42" s="123" t="str">
        <f>IF(F42="Scenario1PBT1",'Medium retrofit'!$E$27,IF(F42="Scenario2PBT1",'Medium retrofit'!$F$27,IF(F42="Scenario3PBT1",'Medium retrofit'!$G$27,"")))&amp;IF(F42="Scenario1PBT2",'Medium retrofit'!$H$27,IF(F42="Scenario2PBT2",'Medium retrofit'!$I$27,IF(F42="Scenario3PBT2",'Medium retrofit'!$J$27,"")))&amp;IF(F42="Scenario1PBT3",'Medium retrofit'!$K$27,IF(F42="Scenario2PBT3",'Medium retrofit'!$L$27,IF(F42="Scenario3PBT3",'Medium retrofit'!$M$27,"")))&amp;IF(F42="Scenario1PBT4",'Medium retrofit'!$N$27,IF(F42="Scenario2PBT4",'Medium retrofit'!$O$27,IF(F42="Scenario3PBT4",'Medium retrofit'!$P$27,"")))&amp;IF(F42="Scenario1PBT5",'Medium retrofit'!$Q$27,IF(F42="Scenario2PBT5",'Medium retrofit'!$R$27,IF(F42="Scenario3PBT5",'Medium retrofit'!$S$27,"")))&amp;IF(F42="Scenario1PBT6",'Medium retrofit'!$T$27,IF(F42="Scenario2PBT6",'Medium retrofit'!$U$27,IF(F42="Scenario3PBT6",'Medium retrofit'!$V$27,"")))&amp;IF(F42="Scenario1PBT7",'Medium retrofit'!$W$27,IF(F42="Scenario2PBT7",'Medium retrofit'!$X$27,IF(F42="Scenario3PBT7",'Medium retrofit'!$Y$27,"")))&amp;IF(F42="Scenario1PBT8",'Medium retrofit'!$Z$27,IF(F42="Scenario2PBT8",'Medium retrofit'!$AA$27,IF(F42="Scenario3PBT8",'Medium retrofit'!$AB$27,"")))&amp;IF(F42="Scenario1PBT9",'Medium retrofit'!$AC$27,IF(F42="Scenario2PBT9",'Medium retrofit'!$AD$27,IF(F42="Scenario3PBT9",'Medium retrofit'!$AE$27,"")))&amp;IF(F42="Scenario1PBT10",'Medium retrofit'!$AF$27,IF(F42="Scenario2PBT10",'Medium retrofit'!$AG$27,IF(F42="Scenario3PBT10",'Medium retrofit'!$AH$27,"")))&amp;IF(F42="Scenario1PBT11",'Medium retrofit'!$AI$27,IF(F42="Scenario2PBT11",'Medium retrofit'!$AJ$27,IF(F42="Scenario3PBT11",'Medium retrofit'!$AK$27,"")))&amp;IF(F42="Scenario1PBT12",'Medium retrofit'!$AL$27,IF(F42="Scenario2PBT12",'Medium retrofit'!$AM$27,IF(F42="Scenario3PBT12",'Medium retrofit'!$AN$27,"")))&amp;IF(F42="Scenario1PBT13",'Medium retrofit'!$AO$27,IF(F42="Scenario2PBT13",'Medium retrofit'!$AP$27,IF(F42="Scenario3PBT13",'Medium retrofit'!$AQ$27,"")))&amp;IF(F42="Scenario1PBT14",'Medium retrofit'!$AR$27,IF(F42="Scenario2PBT14",'Medium retrofit'!$AS$27,IF(F42="Scenario3PBT14",'Medium retrofit'!$AT$27,"")))&amp;IF(F42="Scenario1PBT15",'Medium retrofit'!$AU$27,IF(F42="Scenario2PBT15",'Medium retrofit'!$AV$27,IF(F42="Scenario3PBT15",'Medium retrofit'!$AW$27,"")))</f>
        <v/>
      </c>
      <c r="T42" s="246">
        <f t="shared" si="17"/>
        <v>0</v>
      </c>
      <c r="U42" s="245" t="str">
        <f>IF(F42="Scenario1PBT1",'Medium retrofit'!$E$38,IF(F42="Scenario2PBT1",'Medium retrofit'!$F$38,IF(F42="Scenario3PBT1",'Medium retrofit'!$G$38,"")))&amp;IF(F42="Scenario1PBT2",'Medium retrofit'!$H$38,IF(F42="Scenario2PBT2",'Medium retrofit'!$I$38,IF(F42="Scenario3PBT2",'Medium retrofit'!$J$38,"")))&amp;IF(F42="Scenario1PBT3",'Medium retrofit'!$K$38,IF(F42="Scenario2PBT3",'Medium retrofit'!$L$38,IF(F42="Scenario3PBT3",'Medium retrofit'!$M$38,"")))&amp;IF(F42="Scenario1PBT4",'Medium retrofit'!$N$38,IF(F42="Scenario2PBT4",'Medium retrofit'!$O$38,IF(F42="Scenario3PBT4",'Medium retrofit'!$P$38,"")))&amp;IF(F42="Scenario1PBT5",'Medium retrofit'!$Q$38,IF(F42="Scenario2PBT5",'Medium retrofit'!$R$38,IF(F42="Scenario3PBT5",'Medium retrofit'!$S$38,"")))&amp;IF(F42="Scenario1PBT6",'Medium retrofit'!$T$38,IF(F42="Scenario2PBT6",'Medium retrofit'!$U$38,IF(F42="Scenario3PBT6",'Medium retrofit'!$V$38,"")))&amp;IF(F42="Scenario1PBT7",'Medium retrofit'!$W$38,IF(F42="Scenario2PBT7",'Medium retrofit'!$X$38,IF(F42="Scenario3PBT7",'Medium retrofit'!$Y$38,"")))&amp;IF(F42="Scenario1PBT8",'Medium retrofit'!$Z$38,IF(F42="Scenario2PBT8",'Medium retrofit'!$AA$38,IF(F42="Scenario3PBT8",'Medium retrofit'!$AB$38,"")))&amp;IF(F42="Scenario1PBT9",'Medium retrofit'!$AC$38,IF(F42="Scenario2PBT9",'Medium retrofit'!$AD$38,IF(F42="Scenario3PBT9",'Medium retrofit'!$AE$38,"")))&amp;IF(F42="Scenario1PBT10",'Medium retrofit'!$AF$38,IF(F42="Scenario2PBT10",'Medium retrofit'!$AG$38,IF(F42="Scenario3PBT10",'Medium retrofit'!$AH$38,"")))&amp;IF(F42="Scenario1PBT11",'Medium retrofit'!$AI$38,IF(F42="Scenario2PBT11",'Medium retrofit'!$AJ$38,IF(F42="Scenario3PBT11",'Medium retrofit'!$AK$38,"")))&amp;IF(F42="Scenario1PBT12",'Medium retrofit'!$AL$38,IF(F42="Scenario2PBT12",'Medium retrofit'!$AM$38,IF(F42="Scenario3PBT12",'Medium retrofit'!$AN$38,"")))&amp;IF(F42="Scenario1PBT13",'Medium retrofit'!$AO$38,IF(F42="Scenario2PBT13",'Medium retrofit'!$AP$38,IF(F42="Scenario3PBT13",'Medium retrofit'!$AQ$38,"")))&amp;IF(F42="Scenario1PBT14",'Medium retrofit'!$AR$38,IF(F42="Scenario2PBT14",'Medium retrofit'!$AS$38,IF(F42="Scenario3PBT14",'Medium retrofit'!$AT$38,"")))&amp;IF(F42="Scenario1PBT15",'Medium retrofit'!$AU$38,IF(F42="Scenario2PBT15",'Medium retrofit'!$AV$38,IF(F42="Scenario3PBT15",'Medium retrofit'!$AW$38,"")))</f>
        <v/>
      </c>
      <c r="V42" s="123">
        <f t="shared" si="18"/>
        <v>0</v>
      </c>
      <c r="W42" s="123" t="str">
        <f>IF(F42="Scenario1PBT1",'Medium retrofit'!$E$40,IF(F42="Scenario2PBT1",'Medium retrofit'!$F$40,IF(F42="Scenario3PBT1",'Medium retrofit'!$G$40,"")))&amp;IF(F42="Scenario1PBT2",'Medium retrofit'!$H$40,IF(F42="Scenario2PBT2",'Medium retrofit'!$I$40,IF(F42="Scenario3PBT2",'Medium retrofit'!$J$40,"")))&amp;IF(F42="Scenario1PBT3",'Medium retrofit'!$K$40,IF(F42="Scenario2PBT3",'Medium retrofit'!$L$40,IF(F42="Scenario3PBT3",'Medium retrofit'!$M$40,"")))&amp;IF(F42="Scenario1PBT4",'Medium retrofit'!$N$40,IF(F42="Scenario2PBT4",'Medium retrofit'!$O$40,IF(F42="Scenario3PBT4",'Medium retrofit'!$P$40,"")))&amp;IF(F42="Scenario1PBT5",'Medium retrofit'!$Q$40,IF(F42="Scenario2PBT5",'Medium retrofit'!$R$40,IF(F42="Scenario3PBT5",'Medium retrofit'!$S$40,"")))&amp;IF(F42="Scenario1PBT6",'Medium retrofit'!$T$40,IF(F42="Scenario2PBT6",'Medium retrofit'!$U$40,IF(F42="Scenario3PBT6",'Medium retrofit'!$V$40,"")))&amp;IF(F42="Scenario1PBT7",'Medium retrofit'!$W$40,IF(F42="Scenario2PBT7",'Medium retrofit'!$X$40,IF(F42="Scenario3PBT7",'Medium retrofit'!$Y$40,"")))&amp;IF(F42="Scenario1PBT8",'Medium retrofit'!$Z$40,IF(F42="Scenario2PBT8",'Medium retrofit'!$AA$40,IF(F42="Scenario3PBT8",'Medium retrofit'!$AB$40,"")))&amp;IF(F42="Scenario1PBT9",'Medium retrofit'!$AC$40,IF(F42="Scenario2PBT9",'Medium retrofit'!$AD$40,IF(F42="Scenario3PBT9",'Medium retrofit'!$AE$40,"")))&amp;IF(F42="Scenario1PBT10",'Medium retrofit'!$AF$40,IF(F42="Scenario2PBT10",'Medium retrofit'!$AG$40,IF(F42="Scenario3PBT10",'Medium retrofit'!$AH$40,"")))&amp;IF(F42="Scenario1PBT11",'Medium retrofit'!$AI$40,IF(F42="Scenario2PBT11",'Medium retrofit'!$AJ$40,IF(F42="Scenario3PBT11",'Medium retrofit'!$AK$40,"")))&amp;IF(F42="Scenario1PBT12",'Medium retrofit'!$AL$40,IF(F42="Scenario2PBT12",'Medium retrofit'!$AM$40,IF(F42="Scenario3PBT12",'Medium retrofit'!$AN$40,"")))&amp;IF(F42="Scenario1PBT13",'Medium retrofit'!$AO$40,IF(F42="Scenario2PBT13",'Medium retrofit'!$AP$40,IF(F42="Scenario3PBT13",'Medium retrofit'!$AQ$40,"")))&amp;IF(F42="Scenario1PBT14",'Medium retrofit'!$AR$40,IF(F42="Scenario2PBT14",'Medium retrofit'!$AS$40,IF(F42="Scenario3PBT14",'Medium retrofit'!$AT$40,"")))&amp;IF(F42="Scenario1PBT15",'Medium retrofit'!$AU$40,IF(F42="Scenario2PBT15",'Medium retrofit'!$AV$40,IF(F42="Scenario3PBT15",'Medium retrofit'!$AW$40,"")))</f>
        <v/>
      </c>
      <c r="X42" s="123">
        <f t="shared" si="19"/>
        <v>0</v>
      </c>
      <c r="Y42" s="123" t="str">
        <f>IF(F42="Scenario1PBT1",'Medium retrofit'!$E$42,IF(F42="Scenario2PBT1",'Medium retrofit'!$F$42,IF(F42="Scenario3PBT1",'Medium retrofit'!$G$42,"")))&amp;IF(F42="Scenario1PBT2",'Medium retrofit'!$H$42,IF(F42="Scenario2PBT2",'Medium retrofit'!$I$42,IF(F42="Scenario3PBT2",'Medium retrofit'!$J$42,"")))&amp;IF(F42="Scenario1PBT3",'Medium retrofit'!$K$42,IF(F42="Scenario2PBT3",'Medium retrofit'!$L$42,IF(F42="Scenario3PBT3",'Medium retrofit'!$M$42,"")))&amp;IF(F42="Scenario1PBT4",'Medium retrofit'!$N$42,IF(F42="Scenario2PBT4",'Medium retrofit'!$O$42,IF(F42="Scenario3PBT4",'Medium retrofit'!$P$42,"")))&amp;IF(F42="Scenario1PBT5",'Medium retrofit'!$Q$42,IF(F42="Scenario2PBT5",'Medium retrofit'!$R$42,IF(F42="Scenario3PBT5",'Medium retrofit'!$S$42,"")))&amp;IF(F42="Scenario1PBT6",'Medium retrofit'!$T$42,IF(F42="Scenario2PBT6",'Medium retrofit'!$U$42,IF(F42="Scenario3PBT6",'Medium retrofit'!$V$42,"")))&amp;IF(F42="Scenario1PBT7",'Medium retrofit'!$W$42,IF(F42="Scenario2PBT7",'Medium retrofit'!$X$42,IF(F42="Scenario3PBT7",'Medium retrofit'!$Y$42,"")))&amp;IF(F42="Scenario1PBT8",'Medium retrofit'!$Z$42,IF(F42="Scenario2PBT8",'Medium retrofit'!$AA$42,IF(F42="Scenario3PBT8",'Medium retrofit'!$AB$42,"")))&amp;IF(F42="Scenario1PBT9",'Medium retrofit'!$AC$42,IF(F42="Scenario2PBT9",'Medium retrofit'!$AD$42,IF(F42="Scenario3PBT9",'Medium retrofit'!$AE$42,"")))&amp;IF(F42="Scenario1PBT10",'Medium retrofit'!$AF$42,IF(F42="Scenario2PBT10",'Medium retrofit'!$AG$42,IF(F42="Scenario3PBT10",'Medium retrofit'!$AH$42,"")))&amp;IF(F42="Scenario1PBT11",'Medium retrofit'!$AI$42,IF(F42="Scenario2PBT11",'Medium retrofit'!$AJ$42,IF(F42="Scenario3PBT11",'Medium retrofit'!$AK$42,"")))&amp;IF(F42="Scenario1PBT12",'Medium retrofit'!$AL$42,IF(F42="Scenario2PBT12",'Medium retrofit'!$AM$42,IF(F42="Scenario3PBT12",'Medium retrofit'!$AN$42,"")))&amp;IF(F42="Scenario1PBT13",'Medium retrofit'!$AO$42,IF(F42="Scenario2PBT13",'Medium retrofit'!$AP$42,IF(F42="Scenario3PBT13",'Medium retrofit'!$AQ$42,"")))&amp;IF(F42="Scenario1PBT14",'Medium retrofit'!$AR$42,IF(F42="Scenario2PBT14",'Medium retrofit'!$AS$42,IF(F42="Scenario3PBT14",'Medium retrofit'!$AT$42,"")))&amp;IF(F42="Scenario1PBT15",'Medium retrofit'!$AU$42,IF(F42="Scenario2PBT15",'Medium retrofit'!$AV$42,IF(F42="Scenario3PBT15",'Medium retrofit'!$AW$42,"")))</f>
        <v/>
      </c>
      <c r="Z42" s="123">
        <f t="shared" si="20"/>
        <v>0</v>
      </c>
      <c r="AA42" s="239" t="str">
        <f>IF(F42="Scenario1PBT1",'Medium retrofit'!$E$101,IF(F42="Scenario2PBT1",'Medium retrofit'!$F$101,IF(F42="Scenario3PBT1",'Medium retrofit'!$G$101,"")))&amp;IF(F42="Scenario1PBT2",'Medium retrofit'!$H$101,IF(F42="Scenario2PBT2",'Medium retrofit'!$I$101,IF(F42="Scenario3PBT2",'Medium retrofit'!$J$101,"")))&amp;IF(F42="Scenario1PBT3",'Medium retrofit'!$K$101,IF(F42="Scenario2PBT3",'Medium retrofit'!$L$101,IF(F42="Scenario3PBT3",'Medium retrofit'!$M$101,"")))&amp;IF(F42="Scenario1PBT4",'Medium retrofit'!$N$101,IF(F42="Scenario2PBT4",'Medium retrofit'!$O$101,IF(F42="Scenario3PBT4",'Medium retrofit'!$P$101,"")))&amp;IF(F42="Scenario1PBT5",'Medium retrofit'!$Q$101,IF(F42="Scenario2PBT5",'Medium retrofit'!$R$101,IF(F42="Scenario3PBT5",'Medium retrofit'!$S$101,"")))&amp;IF(F42="Scenario1PBT6",'Medium retrofit'!$T$101,IF(F42="Scenario2PBT6",'Medium retrofit'!$U$101,IF(F42="Scenario3PBT6",'Medium retrofit'!$V$101,"")))&amp;IF(F42="Scenario1PBT7",'Medium retrofit'!$W$101,IF(F42="Scenario2PBT7",'Medium retrofit'!$X$101,IF(F42="Scenario3PBT7",'Medium retrofit'!$Y$101,"")))&amp;IF(F42="Scenario1PBT8",'Medium retrofit'!$Z$101,IF(F42="Scenario2PBT8",'Medium retrofit'!$AA$101,IF(F42="Scenario3PBT8",'Medium retrofit'!$AB$101,"")))&amp;IF(F42="Scenario1PBT9",'Medium retrofit'!$AC$101,IF(F42="Scenario2PBT9",'Medium retrofit'!$AD$101,IF(F42="Scenario3PBT9",'Medium retrofit'!$AE$101,"")))&amp;IF(F42="Scenario1PBT10",'Medium retrofit'!$AF$101,IF(F42="Scenario2PBT10",'Medium retrofit'!$AG$101,IF(F42="Scenario3PBT10",'Medium retrofit'!$AH$101,"")))&amp;IF(F42="Scenario1PBT11",'Medium retrofit'!$AI$101,IF(F42="Scenario2PBT11",'Medium retrofit'!$AJ$101,IF(F42="Scenario3PBT11",'Medium retrofit'!$AK$101,"")))&amp;IF(F42="Scenario1PBT12",'Medium retrofit'!$AL$101,IF(F42="Scenario2PBT12",'Medium retrofit'!$AM$101,IF(F42="Scenario3PBT12",'Medium retrofit'!$AN$101,"")))&amp;IF(F42="Scenario1PBT13",'Medium retrofit'!$AO$101,IF(F42="Scenario2PBT13",'Medium retrofit'!$AP$101,IF(F42="Scenario3PBT13",'Medium retrofit'!$AQ$101,"")))&amp;IF(F42="Scenario1PBT14",'Medium retrofit'!$AR$101,IF(F42="Scenario2PBT14",'Medium retrofit'!$AS$101,IF(F42="Scenario3PBT14",'Medium retrofit'!$AT$101,"")))&amp;IF(F42="Scenario1PBT15",'Medium retrofit'!$AU$101,IF(F42="Scenario2PBT15",'Medium retrofit'!$AV$101,IF(F42="Scenario3PBT15",'Medium retrofit'!$AW$101,"")))</f>
        <v/>
      </c>
      <c r="AB42" s="242">
        <f t="shared" si="21"/>
        <v>0</v>
      </c>
      <c r="AC42" s="247">
        <f>IFERROR('Projection_Base-case'!G42-G42,0)</f>
        <v>0</v>
      </c>
      <c r="AD42" s="123">
        <f t="shared" si="24"/>
        <v>0</v>
      </c>
      <c r="AE42" s="123">
        <f>IFERROR(100*AC42/'Projection_Base-case'!G42,0)</f>
        <v>0</v>
      </c>
      <c r="AF42" s="123">
        <f>IFERROR('Projection_Base-case'!I42-I42,0)</f>
        <v>0</v>
      </c>
      <c r="AG42" s="123">
        <f t="shared" si="25"/>
        <v>0</v>
      </c>
      <c r="AH42" s="123">
        <f>IFERROR(100*AF42/'Projection_Base-case'!I42,0)</f>
        <v>0</v>
      </c>
      <c r="AI42" s="123">
        <f>IFERROR('Projection_Base-case'!K42-K42,0)</f>
        <v>0</v>
      </c>
      <c r="AJ42" s="123">
        <f t="shared" si="26"/>
        <v>0</v>
      </c>
      <c r="AK42" s="123">
        <f>IFERROR(100*AI42/'Projection_Base-case'!K42,0)</f>
        <v>0</v>
      </c>
      <c r="AL42" s="123">
        <f>IFERROR(M42-'Projection_Base-case'!M42,0)</f>
        <v>0</v>
      </c>
      <c r="AM42" s="123">
        <f t="shared" si="27"/>
        <v>0</v>
      </c>
      <c r="AN42" s="179">
        <f>IFERROR(IF('Projection_Base-case'!N42&gt;0,100*AM42/'Projection_Base-case'!N42,100*AM42/N42),0)</f>
        <v>0</v>
      </c>
      <c r="AO42" s="245">
        <f>IFERROR('Projection_Base-case'!O42-O42,0)</f>
        <v>0</v>
      </c>
      <c r="AP42" s="123">
        <f t="shared" si="28"/>
        <v>0</v>
      </c>
      <c r="AQ42" s="123">
        <f>IFERROR(100*AO42/'Projection_Base-case'!O42,0)</f>
        <v>0</v>
      </c>
      <c r="AR42" s="123">
        <f>IFERROR('Projection_Base-case'!Q42-Q42,0)</f>
        <v>0</v>
      </c>
      <c r="AS42" s="123">
        <f t="shared" si="29"/>
        <v>0</v>
      </c>
      <c r="AT42" s="123">
        <f>IFERROR(100*AR42/'Projection_Base-case'!Q42,0)</f>
        <v>0</v>
      </c>
      <c r="AU42" s="123">
        <f>IFERROR('Projection_Base-case'!S42-S42,0)</f>
        <v>0</v>
      </c>
      <c r="AV42" s="123">
        <f t="shared" si="30"/>
        <v>0</v>
      </c>
      <c r="AW42" s="124">
        <f>IFERROR(100*AU42/'Projection_Base-case'!S42,0)</f>
        <v>0</v>
      </c>
      <c r="AX42" s="245">
        <f>IFERROR('Projection_Base-case'!U42-U42,0)</f>
        <v>0</v>
      </c>
      <c r="AY42" s="123">
        <f t="shared" si="31"/>
        <v>0</v>
      </c>
      <c r="AZ42" s="123">
        <f>IFERROR(100*AX42/'Projection_Base-case'!U42,0)</f>
        <v>0</v>
      </c>
      <c r="BA42" s="123">
        <f>IFERROR('Projection_Base-case'!W42-W42,0)</f>
        <v>0</v>
      </c>
      <c r="BB42" s="123">
        <f t="shared" si="32"/>
        <v>0</v>
      </c>
      <c r="BC42" s="123">
        <f>IFERROR(100*BA42/'Projection_Base-case'!W42,0)</f>
        <v>0</v>
      </c>
      <c r="BD42" s="123">
        <f>IFERROR('Projection_Base-case'!Y42-Y42,0)</f>
        <v>0</v>
      </c>
      <c r="BE42" s="123">
        <f t="shared" si="33"/>
        <v>0</v>
      </c>
      <c r="BF42" s="123">
        <f>IFERROR(100*BD42/'Projection_Base-case'!Y42,0)</f>
        <v>0</v>
      </c>
      <c r="BG42" s="178">
        <f t="shared" si="22"/>
        <v>0</v>
      </c>
      <c r="BH42" s="179">
        <f t="shared" si="23"/>
        <v>0</v>
      </c>
    </row>
    <row r="43" spans="1:60">
      <c r="A43" s="165">
        <v>38</v>
      </c>
      <c r="B43" s="239">
        <f>IF('Projection_Base-case'!B43&lt;&gt;"",'Projection_Base-case'!B43,0)</f>
        <v>0</v>
      </c>
      <c r="C43" s="239">
        <f>IF('Projection_Base-case'!C43&lt;&gt;"",'Projection_Base-case'!C43,0)</f>
        <v>0</v>
      </c>
      <c r="D43" s="239">
        <f>IF('Projection_Base-case'!D43&lt;&gt;"",'Projection_Base-case'!D43,0)</f>
        <v>0</v>
      </c>
      <c r="E43" s="164" t="str">
        <f>IF(AND('Résultats medium'!$AC$3="OUI",'Résultats medium'!E42&lt;&gt;""),'Résultats medium'!E42,IF(OR(D43="PBT1",D43="PBT4",D43="PBT5",D43="PBT6",D43="PBT7",D43="PBT8",D43="PBT10"),"Scenario1",IF(OR(D43="PBT3",D43="PBT9"),"Scenario3",IF(OR(D43="PBT2"),"Scenario2",""))))</f>
        <v/>
      </c>
      <c r="F43" s="240" t="str">
        <f t="shared" si="10"/>
        <v>0</v>
      </c>
      <c r="G43" s="241" t="str">
        <f>IF(F43="Scenario1PBT1",'Medium retrofit'!$E$6,IF(F43="Scenario2PBT1",'Medium retrofit'!$F$6,IF(F43="Scenario3PBT1",'Medium retrofit'!$G$6,"")))&amp;IF(F43="Scenario1PBT2",'Medium retrofit'!$H$6,IF(F43="Scenario2PBT2",'Medium retrofit'!$I$6,IF(F43="Scenario3PBT2",'Medium retrofit'!$J$6,"")))&amp;IF(F43="Scenario1PBT3",'Medium retrofit'!$K$6,IF(F43="Scenario2PBT3",'Medium retrofit'!$L$6,IF(F43="Scenario3PBT3",'Medium retrofit'!$M$6,"")))&amp;IF(F43="Scenario1PBT4",'Medium retrofit'!$N$6,IF(F43="Scenario2PBT4",'Medium retrofit'!$O$6,IF(F43="Scenario3PBT4",'Medium retrofit'!$P$6,"")))&amp;IF(F43="Scenario1PBT5",'Medium retrofit'!$Q$6,IF(F43="Scenario2PBT5",'Medium retrofit'!$R$6,IF(F43="Scenario3PBT5",'Medium retrofit'!$S$6,"")))&amp;IF(F43="Scenario1PBT6",'Medium retrofit'!$T$6,IF(F43="Scenario2PBT6",'Medium retrofit'!$U$6,IF(F43="Scenario3PBT6",'Medium retrofit'!$V$6,"")))&amp;IF(F43="Scenario1PBT7",'Medium retrofit'!$W$6,IF(F43="Scenario2PBT7",'Medium retrofit'!$X$6,IF(F43="Scenario3PBT7",'Medium retrofit'!$Y$6,"")))&amp;IF(F43="Scenario1PBT8",'Medium retrofit'!$Z$6,IF(F43="Scenario2PBT8",'Medium retrofit'!$AA$6,IF(F43="Scenario3PBT8",'Medium retrofit'!$AB$6,"")))&amp;IF(F43="Scenario1PBT9",'Medium retrofit'!$AC$6,IF(F43="Scenario2PBT9",'Medium retrofit'!$AD$6,IF(F43="Scenario3PBT9",'Medium retrofit'!$AE$6,"")))&amp;IF(F43="Scenario1PBT10",'Medium retrofit'!$AF$6,IF(F43="Scenario2PBT10",'Medium retrofit'!$AG$6,IF(F43="Scenario3PBT10",'Medium retrofit'!$AH$6,"")))&amp;IF(F43="Scenario1PBT11",'Medium retrofit'!$AI$6,IF(F43="Scenario2PBT11",'Medium retrofit'!$AJ$6,IF(F43="Scenario3PBT11",'Medium retrofit'!$AK$6,"")))&amp;IF(F43="Scenario1PBT12",'Medium retrofit'!$AL$6,IF(F43="Scenario2PBT12",'Medium retrofit'!$AM$6,IF(F43="Scenario3PBT12",'Medium retrofit'!$AN$6,"")))&amp;IF(F43="Scenario1PBT13",'Medium retrofit'!$AO$6,IF(F43="Scenario2PBT13",'Medium retrofit'!$AP$6,IF(F43="Scenario3PBT13",'Medium retrofit'!$AQ$6,"")))&amp;IF(F43="Scenario1PBT14",'Medium retrofit'!$AR$6,IF(F43="Scenario2PBT14",'Medium retrofit'!$AS$6,IF(F43="Scenario3PBT14",'Medium retrofit'!$AT$6,"")))&amp;IF(F43="Scenario1PBT15",'Medium retrofit'!$AU$6,IF(F43="Scenario2PBT15",'Medium retrofit'!$AV$6,IF(F43="Scenario3PBT15",'Medium retrofit'!$AW$6,"")))</f>
        <v/>
      </c>
      <c r="H43" s="123">
        <f t="shared" si="11"/>
        <v>0</v>
      </c>
      <c r="I43" s="239" t="str">
        <f>IF(F43="Scenario1PBT1",'Medium retrofit'!$E$16,IF(F43="Scenario2PBT1",'Medium retrofit'!$F$16,IF(F43="Scenario3PBT1",'Medium retrofit'!$G$16,"")))&amp;IF(F43="Scenario1PBT2",'Medium retrofit'!$H$16,IF(F43="Scenario2PBT2",'Medium retrofit'!$I$16,IF(F43="Scenario3PBT2",'Medium retrofit'!$J$16,"")))&amp;IF(F43="Scenario1PBT3",'Medium retrofit'!$K$16,IF(F43="Scenario2PBT3",'Medium retrofit'!$L$16,IF(F43="Scenario3PBT3",'Medium retrofit'!$M$16,"")))&amp;IF(F43="Scenario1PBT4",'Medium retrofit'!$N$16,IF(F43="Scenario2PBT4",'Medium retrofit'!$O$16,IF(F43="Scenario3PBT4",'Medium retrofit'!$P$16,"")))&amp;IF(F43="Scenario1PBT5",'Medium retrofit'!$Q$16,IF(F43="Scenario2PBT5",'Medium retrofit'!$R$16,IF(F43="Scenario3PBT5",'Medium retrofit'!$S$16,"")))&amp;IF(F43="Scenario1PBT6",'Medium retrofit'!$T$16,IF(F43="Scenario2PBT6",'Medium retrofit'!$U$16,IF(F43="Scenario3PBT6",'Medium retrofit'!$V$16,"")))&amp;IF(F43="Scenario1PBT7",'Medium retrofit'!$W$16,IF(F43="Scenario2PBT7",'Medium retrofit'!$X$16,IF(F43="Scenario3PBT7",'Medium retrofit'!$Y$16,"")))&amp;IF(F43="Scenario1PBT8",'Medium retrofit'!$Z$16,IF(F43="Scenario2PBT8",'Medium retrofit'!$AA$16,IF(F43="Scenario3PBT8",'Medium retrofit'!$AB$16,"")))&amp;IF(F43="Scenario1PBT9",'Medium retrofit'!$AC$16,IF(F43="Scenario2PBT9",'Medium retrofit'!$AD$16,IF(F43="Scenario3PBT9",'Medium retrofit'!$AE$16,"")))&amp;IF(F43="Scenario1PBT10",'Medium retrofit'!$AF$16,IF(F43="Scenario2PBT10",'Medium retrofit'!$AG$16,IF(F43="Scenario3PBT10",'Medium retrofit'!$AH$16,"")))&amp;IF(F43="Scenario1PBT11",'Medium retrofit'!$AI$16,IF(F43="Scenario2PBT11",'Medium retrofit'!$AJ$16,IF(F43="Scenario3PBT11",'Medium retrofit'!$AK$16,"")))&amp;IF(F43="Scenario1PBT12",'Medium retrofit'!$AL$16,IF(F43="Scenario2PBT12",'Medium retrofit'!$AM$16,IF(F43="Scenario3PBT12",'Medium retrofit'!$AN$16,"")))&amp;IF(F43="Scenario1PBT13",'Medium retrofit'!$AO$16,IF(F43="Scenario2PBT13",'Medium retrofit'!$AP$16,IF(F43="Scenario3PBT13",'Medium retrofit'!$AQ$16,"")))&amp;IF(F43="Scenario1PBT14",'Medium retrofit'!$AR$16,IF(F43="Scenario2PBT14",'Medium retrofit'!$AS$16,IF(F43="Scenario3PBT14",'Medium retrofit'!$AT$16,"")))&amp;IF(F43="Scenario1PBT15",'Medium retrofit'!$AU$16,IF(F43="Scenario2PBT15",'Medium retrofit'!$AV$16,IF(F43="Scenario3PBT15",'Medium retrofit'!$AW$16,"")))</f>
        <v/>
      </c>
      <c r="J43" s="123">
        <f t="shared" si="12"/>
        <v>0</v>
      </c>
      <c r="K43" s="123" t="str">
        <f>IF(F43="Scenario1PBT1",'Medium retrofit'!$E$18,IF(F43="Scenario2PBT1",'Medium retrofit'!$F$18,IF(F43="Scenario3PBT1",'Medium retrofit'!$G$18,"")))&amp;IF(F43="Scenario1PBT2",'Medium retrofit'!$H$18,IF(F43="Scenario2PBT2",'Medium retrofit'!$I$18,IF(F43="Scenario3PBT2",'Medium retrofit'!$J$18,"")))&amp;IF(F43="Scenario1PBT3",'Medium retrofit'!$K$18,IF(F43="Scenario2PBT3",'Medium retrofit'!$L$18,IF(F43="Scenario3PBT3",'Medium retrofit'!$M$18,"")))&amp;IF(F43="Scenario1PBT4",'Medium retrofit'!$N$18,IF(F43="Scenario2PBT4",'Medium retrofit'!$O$18,IF(F43="Scenario3PBT4",'Medium retrofit'!$P$18,"")))&amp;IF(F43="Scenario1PBT5",'Medium retrofit'!$Q$18,IF(F43="Scenario2PBT5",'Medium retrofit'!$R$18,IF(F43="Scenario3PBT5",'Medium retrofit'!$S$18,"")))&amp;IF(F43="Scenario1PBT6",'Medium retrofit'!$T$18,IF(F43="Scenario2PBT6",'Medium retrofit'!$U$18,IF(F43="Scenario3PBT6",'Medium retrofit'!$V$18,"")))&amp;IF(F43="Scenario1PBT7",'Medium retrofit'!$W$18,IF(F43="Scenario2PBT7",'Medium retrofit'!$X$18,IF(F43="Scenario3PBT7",'Medium retrofit'!$Y$18,"")))&amp;IF(F43="Scenario1PBT8",'Medium retrofit'!$Z$18,IF(F43="Scenario2PBT8",'Medium retrofit'!$AA$18,IF(F43="Scenario3PBT8",'Medium retrofit'!$AB$18,"")))&amp;IF(F43="Scenario1PBT9",'Medium retrofit'!$AC$18,IF(F43="Scenario2PBT9",'Medium retrofit'!$AD$18,IF(F43="Scenario3PBT9",'Medium retrofit'!$AE$18,"")))&amp;IF(F43="Scenario1PBT10",'Medium retrofit'!$AF$18,IF(F43="Scenario2PBT10",'Medium retrofit'!$AG$18,IF(F43="Scenario3PBT10",'Medium retrofit'!$AH$18,"")))&amp;IF(F43="Scenario1PBT11",'Medium retrofit'!$AI$18,IF(F43="Scenario2PBT11",'Medium retrofit'!$AJ$18,IF(F43="Scenario3PBT11",'Medium retrofit'!$AK$18,"")))&amp;IF(F43="Scenario1PBT12",'Medium retrofit'!$AL$18,IF(F43="Scenario2PBT12",'Medium retrofit'!$AM$18,IF(F43="Scenario3PBT12",'Medium retrofit'!$AN$18,"")))&amp;IF(F43="Scenario1PBT13",'Medium retrofit'!$AO$18,IF(F43="Scenario2PBT13",'Medium retrofit'!$AP$18,IF(F43="Scenario3PBT13",'Medium retrofit'!$AQ$18,"")))&amp;IF(F43="Scenario1PBT14",'Medium retrofit'!$AR$18,IF(F43="Scenario2PBT14",'Medium retrofit'!$AS$18,IF(F43="Scenario3PBT14",'Medium retrofit'!$AT$18,"")))&amp;IF(F43="Scenario1PBT15",'Medium retrofit'!$AU$18,IF(F43="Scenario2PBT15",'Medium retrofit'!$AV$18,IF(F43="Scenario3PBT15",'Medium retrofit'!$AW$18,"")))</f>
        <v/>
      </c>
      <c r="L43" s="123">
        <f t="shared" si="13"/>
        <v>0</v>
      </c>
      <c r="M43" s="123" t="str">
        <f>IF(F43="Scenario1PBT1",'Medium retrofit'!$E$20,IF(F43="Scenario2PBT1",'Medium retrofit'!$F$20,IF(F43="Scenario3PBT1",'Medium retrofit'!$G$20,"")))&amp;IF(F43="Scenario1PBT2",'Medium retrofit'!$H$20,IF(F43="Scenario2PBT2",'Medium retrofit'!$I$20,IF(F43="Scenario3PBT2",'Medium retrofit'!$J$20,"")))&amp;IF(F43="Scenario1PBT3",'Medium retrofit'!$K$20,IF(F43="Scenario2PBT3",'Medium retrofit'!$L$20,IF(F43="Scenario3PBT3",'Medium retrofit'!$M$20,"")))&amp;IF(F43="Scenario1PBT4",'Medium retrofit'!$N$20,IF(F43="Scenario2PBT4",'Medium retrofit'!$O$20,IF(F43="Scenario3PBT4",'Medium retrofit'!$P$20,"")))&amp;IF(F43="Scenario1PBT5",'Medium retrofit'!$Q$20,IF(F43="Scenario2PBT5",'Medium retrofit'!$R$20,IF(F43="Scenario3PBT5",'Medium retrofit'!$S$20,"")))&amp;IF(F43="Scenario1PBT6",'Medium retrofit'!$T$20,IF(F43="Scenario2PBT6",'Medium retrofit'!$U$20,IF(F43="Scenario3PBT6",'Medium retrofit'!$V$20,"")))&amp;IF(F43="Scenario1PBT7",'Medium retrofit'!$W$20,IF(F43="Scenario2PBT7",'Medium retrofit'!$X$20,IF(F43="Scenario3PBT7",'Medium retrofit'!$Y$20,"")))&amp;IF(F43="Scenario1PBT8",'Medium retrofit'!$Z$20,IF(F43="Scenario2PBT8",'Medium retrofit'!$AA$20,IF(F43="Scenario3PBT8",'Medium retrofit'!$AB$20,"")))&amp;IF(F43="Scenario1PBT9",'Medium retrofit'!$AC$20,IF(F43="Scenario2PBT9",'Medium retrofit'!$AD$20,IF(F43="Scenario3PBT9",'Medium retrofit'!$AE$20,"")))&amp;IF(F43="Scenario1PBT10",'Medium retrofit'!$AF$20,IF(F43="Scenario2PBT10",'Medium retrofit'!$AG$20,IF(F43="Scenario3PBT10",'Medium retrofit'!$AH$20,"")))&amp;IF(F43="Scenario1PBT11",'Medium retrofit'!$AI$20,IF(F43="Scenario2PBT11",'Medium retrofit'!$AJ$20,IF(F43="Scenario3PBT11",'Medium retrofit'!$AK$20,"")))&amp;IF(F43="Scenario1PBT12",'Medium retrofit'!$AL$20,IF(F43="Scenario2PBT12",'Medium retrofit'!$AM$20,IF(F43="Scenario3PBT12",'Medium retrofit'!$AN$20,"")))&amp;IF(F43="Scenario1PBT13",'Medium retrofit'!$AO$20,IF(F43="Scenario2PBT13",'Medium retrofit'!$AP$20,IF(F43="Scenario3PBT13",'Medium retrofit'!$AQ$20,"")))&amp;IF(F43="Scenario1PBT14",'Medium retrofit'!$AR$20,IF(F43="Scenario2PBT14",'Medium retrofit'!$AS$20,IF(F43="Scenario3PBT14",'Medium retrofit'!$AT$20,"")))&amp;IF(F43="Scenario1PBT15",'Medium retrofit'!$AU$20,IF(F43="Scenario2PBT15",'Medium retrofit'!$AV$20,IF(F43="Scenario3PBT15",'Medium retrofit'!$AW$20,"")))</f>
        <v/>
      </c>
      <c r="N43" s="124">
        <f t="shared" si="14"/>
        <v>0</v>
      </c>
      <c r="O43" s="245" t="str">
        <f>IF(F43="Scenario1PBT1",'Medium retrofit'!$E$23,IF(F43="Scenario2PBT1",'Medium retrofit'!$F$23,IF(F43="Scenario3PBT1",'Medium retrofit'!$G$23,"")))&amp;IF(F43="Scenario1PBT2",'Medium retrofit'!$H$23,IF(F43="Scenario2PBT2",'Medium retrofit'!$I$23,IF(F43="Scenario3PBT2",'Medium retrofit'!$J$23,"")))&amp;IF(F43="Scenario1PBT3",'Medium retrofit'!$K$23,IF(F43="Scenario2PBT3",'Medium retrofit'!$L$23,IF(F43="Scenario3PBT3",'Medium retrofit'!$M$23,"")))&amp;IF(F43="Scenario1PBT4",'Medium retrofit'!$N$23,IF(F43="Scenario2PBT4",'Medium retrofit'!$O$23,IF(F43="Scenario3PBT4",'Medium retrofit'!$P$23,"")))&amp;IF(F43="Scenario1PBT5",'Medium retrofit'!$Q$23,IF(F43="Scenario2PBT5",'Medium retrofit'!$R$23,IF(F43="Scenario3PBT5",'Medium retrofit'!$S$23,"")))&amp;IF(F43="Scenario1PBT6",'Medium retrofit'!$T$23,IF(F43="Scenario2PBT6",'Medium retrofit'!$U$23,IF(F43="Scenario3PBT6",'Medium retrofit'!$V$23,"")))&amp;IF(F43="Scenario1PBT7",'Medium retrofit'!$W$23,IF(F43="Scenario2PBT7",'Medium retrofit'!$X$23,IF(F43="Scenario3PBT7",'Medium retrofit'!$Y$23,"")))&amp;IF(F43="Scenario1PBT8",'Medium retrofit'!$Z$23,IF(F43="Scenario2PBT8",'Medium retrofit'!$AA$23,IF(F43="Scenario3PBT8",'Medium retrofit'!$AB$23,"")))&amp;IF(F43="Scenario1PBT9",'Medium retrofit'!$AC$23,IF(F43="Scenario2PBT9",'Medium retrofit'!$AD$23,IF(F43="Scenario3PBT9",'Medium retrofit'!$AE$23,"")))&amp;IF(F43="Scenario1PBT10",'Medium retrofit'!$AF$23,IF(F43="Scenario2PBT10",'Medium retrofit'!$AG$23,IF(F43="Scenario3PBT10",'Medium retrofit'!$AH$23,"")))&amp;IF(F43="Scenario1PBT11",'Medium retrofit'!$AI$23,IF(F43="Scenario2PBT11",'Medium retrofit'!$AJ$23,IF(F43="Scenario3PBT11",'Medium retrofit'!$AK$23,"")))&amp;IF(F43="Scenario1PBT12",'Medium retrofit'!$AL$23,IF(F43="Scenario2PBT12",'Medium retrofit'!$AM$23,IF(F43="Scenario3PBT12",'Medium retrofit'!$AN$23,"")))&amp;IF(F43="Scenario1PBT13",'Medium retrofit'!$AO$23,IF(F43="Scenario2PBT13",'Medium retrofit'!$AP$23,IF(F43="Scenario3PBT13",'Medium retrofit'!$AQ$23,"")))&amp;IF(F43="Scenario1PBT14",'Medium retrofit'!$AR$23,IF(F43="Scenario2PBT14",'Medium retrofit'!$AS$23,IF(F43="Scenario3PBT14",'Medium retrofit'!$AT$23,"")))&amp;IF(F43="Scenario1PBT15",'Medium retrofit'!$AU$23,IF(F43="Scenario2PBT15",'Medium retrofit'!$AV$23,IF(F43="Scenario3PBT15",'Medium retrofit'!$AW$23,"")))</f>
        <v/>
      </c>
      <c r="P43" s="123">
        <f t="shared" si="15"/>
        <v>0</v>
      </c>
      <c r="Q43" s="123" t="str">
        <f>IF(F43="Scenario1PBT1",'Medium retrofit'!$E$25,IF(F43="Scenario2PBT1",'Medium retrofit'!$F$25,IF(F43="Scenario3PBT1",'Medium retrofit'!$G$25,"")))&amp;IF(F43="Scenario1PBT2",'Medium retrofit'!$H$25,IF(F43="Scenario2PBT2",'Medium retrofit'!$I$25,IF(F43="Scenario3PBT2",'Medium retrofit'!$J$25,"")))&amp;IF(F43="Scenario1PBT3",'Medium retrofit'!$K$25,IF(F43="Scenario2PBT3",'Medium retrofit'!$L$25,IF(F43="Scenario3PBT3",'Medium retrofit'!$M$25,"")))&amp;IF(F43="Scenario1PBT4",'Medium retrofit'!$N$25,IF(F43="Scenario2PBT4",'Medium retrofit'!$O$25,IF(F43="Scenario3PBT4",'Medium retrofit'!$P$25,"")))&amp;IF(F43="Scenario1PBT5",'Medium retrofit'!$Q$25,IF(F43="Scenario2PBT5",'Medium retrofit'!$R$25,IF(F43="Scenario3PBT5",'Medium retrofit'!$S$25,"")))&amp;IF(F43="Scenario1PBT6",'Medium retrofit'!$T$25,IF(F43="Scenario2PBT6",'Medium retrofit'!$U$25,IF(F43="Scenario3PBT6",'Medium retrofit'!$V$25,"")))&amp;IF(F43="Scenario1PBT7",'Medium retrofit'!$W$25,IF(F43="Scenario2PBT7",'Medium retrofit'!$X$25,IF(F43="Scenario3PBT7",'Medium retrofit'!$Y$25,"")))&amp;IF(F43="Scenario1PBT8",'Medium retrofit'!$Z$25,IF(F43="Scenario2PBT8",'Medium retrofit'!$AA$25,IF(F43="Scenario3PBT8",'Medium retrofit'!$AB$25,"")))&amp;IF(F43="Scenario1PBT9",'Medium retrofit'!$AC$25,IF(F43="Scenario2PBT9",'Medium retrofit'!$AD$25,IF(F43="Scenario3PBT9",'Medium retrofit'!$AE$25,"")))&amp;IF(F43="Scenario1PBT10",'Medium retrofit'!$AF$25,IF(F43="Scenario2PBT10",'Medium retrofit'!$AG$25,IF(F43="Scenario3PBT10",'Medium retrofit'!$AH$25,"")))&amp;IF(F43="Scenario1PBT11",'Medium retrofit'!$AI$25,IF(F43="Scenario2PBT11",'Medium retrofit'!$AJ$25,IF(F43="Scenario3PBT11",'Medium retrofit'!$AK$25,"")))&amp;IF(F43="Scenario1PBT12",'Medium retrofit'!$AL$25,IF(F43="Scenario2PBT12",'Medium retrofit'!$AM$25,IF(F43="Scenario3PBT12",'Medium retrofit'!$AN$25,"")))&amp;IF(F43="Scenario1PBT13",'Medium retrofit'!$AO$25,IF(F43="Scenario2PBT13",'Medium retrofit'!$AP$25,IF(F43="Scenario3PBT13",'Medium retrofit'!$AQ$25,"")))&amp;IF(F43="Scenario1PBT14",'Medium retrofit'!$AR$25,IF(F43="Scenario2PBT14",'Medium retrofit'!$AS$25,IF(F43="Scenario3PBT14",'Medium retrofit'!$AT$25,"")))&amp;IF(F43="Scenario1PBT15",'Medium retrofit'!$AU$25,IF(F43="Scenario2PBT15",'Medium retrofit'!$AV$25,IF(F43="Scenario3PBT15",'Medium retrofit'!$AW$25,"")))</f>
        <v/>
      </c>
      <c r="R43" s="123">
        <f t="shared" si="16"/>
        <v>0</v>
      </c>
      <c r="S43" s="123" t="str">
        <f>IF(F43="Scenario1PBT1",'Medium retrofit'!$E$27,IF(F43="Scenario2PBT1",'Medium retrofit'!$F$27,IF(F43="Scenario3PBT1",'Medium retrofit'!$G$27,"")))&amp;IF(F43="Scenario1PBT2",'Medium retrofit'!$H$27,IF(F43="Scenario2PBT2",'Medium retrofit'!$I$27,IF(F43="Scenario3PBT2",'Medium retrofit'!$J$27,"")))&amp;IF(F43="Scenario1PBT3",'Medium retrofit'!$K$27,IF(F43="Scenario2PBT3",'Medium retrofit'!$L$27,IF(F43="Scenario3PBT3",'Medium retrofit'!$M$27,"")))&amp;IF(F43="Scenario1PBT4",'Medium retrofit'!$N$27,IF(F43="Scenario2PBT4",'Medium retrofit'!$O$27,IF(F43="Scenario3PBT4",'Medium retrofit'!$P$27,"")))&amp;IF(F43="Scenario1PBT5",'Medium retrofit'!$Q$27,IF(F43="Scenario2PBT5",'Medium retrofit'!$R$27,IF(F43="Scenario3PBT5",'Medium retrofit'!$S$27,"")))&amp;IF(F43="Scenario1PBT6",'Medium retrofit'!$T$27,IF(F43="Scenario2PBT6",'Medium retrofit'!$U$27,IF(F43="Scenario3PBT6",'Medium retrofit'!$V$27,"")))&amp;IF(F43="Scenario1PBT7",'Medium retrofit'!$W$27,IF(F43="Scenario2PBT7",'Medium retrofit'!$X$27,IF(F43="Scenario3PBT7",'Medium retrofit'!$Y$27,"")))&amp;IF(F43="Scenario1PBT8",'Medium retrofit'!$Z$27,IF(F43="Scenario2PBT8",'Medium retrofit'!$AA$27,IF(F43="Scenario3PBT8",'Medium retrofit'!$AB$27,"")))&amp;IF(F43="Scenario1PBT9",'Medium retrofit'!$AC$27,IF(F43="Scenario2PBT9",'Medium retrofit'!$AD$27,IF(F43="Scenario3PBT9",'Medium retrofit'!$AE$27,"")))&amp;IF(F43="Scenario1PBT10",'Medium retrofit'!$AF$27,IF(F43="Scenario2PBT10",'Medium retrofit'!$AG$27,IF(F43="Scenario3PBT10",'Medium retrofit'!$AH$27,"")))&amp;IF(F43="Scenario1PBT11",'Medium retrofit'!$AI$27,IF(F43="Scenario2PBT11",'Medium retrofit'!$AJ$27,IF(F43="Scenario3PBT11",'Medium retrofit'!$AK$27,"")))&amp;IF(F43="Scenario1PBT12",'Medium retrofit'!$AL$27,IF(F43="Scenario2PBT12",'Medium retrofit'!$AM$27,IF(F43="Scenario3PBT12",'Medium retrofit'!$AN$27,"")))&amp;IF(F43="Scenario1PBT13",'Medium retrofit'!$AO$27,IF(F43="Scenario2PBT13",'Medium retrofit'!$AP$27,IF(F43="Scenario3PBT13",'Medium retrofit'!$AQ$27,"")))&amp;IF(F43="Scenario1PBT14",'Medium retrofit'!$AR$27,IF(F43="Scenario2PBT14",'Medium retrofit'!$AS$27,IF(F43="Scenario3PBT14",'Medium retrofit'!$AT$27,"")))&amp;IF(F43="Scenario1PBT15",'Medium retrofit'!$AU$27,IF(F43="Scenario2PBT15",'Medium retrofit'!$AV$27,IF(F43="Scenario3PBT15",'Medium retrofit'!$AW$27,"")))</f>
        <v/>
      </c>
      <c r="T43" s="246">
        <f t="shared" si="17"/>
        <v>0</v>
      </c>
      <c r="U43" s="245" t="str">
        <f>IF(F43="Scenario1PBT1",'Medium retrofit'!$E$38,IF(F43="Scenario2PBT1",'Medium retrofit'!$F$38,IF(F43="Scenario3PBT1",'Medium retrofit'!$G$38,"")))&amp;IF(F43="Scenario1PBT2",'Medium retrofit'!$H$38,IF(F43="Scenario2PBT2",'Medium retrofit'!$I$38,IF(F43="Scenario3PBT2",'Medium retrofit'!$J$38,"")))&amp;IF(F43="Scenario1PBT3",'Medium retrofit'!$K$38,IF(F43="Scenario2PBT3",'Medium retrofit'!$L$38,IF(F43="Scenario3PBT3",'Medium retrofit'!$M$38,"")))&amp;IF(F43="Scenario1PBT4",'Medium retrofit'!$N$38,IF(F43="Scenario2PBT4",'Medium retrofit'!$O$38,IF(F43="Scenario3PBT4",'Medium retrofit'!$P$38,"")))&amp;IF(F43="Scenario1PBT5",'Medium retrofit'!$Q$38,IF(F43="Scenario2PBT5",'Medium retrofit'!$R$38,IF(F43="Scenario3PBT5",'Medium retrofit'!$S$38,"")))&amp;IF(F43="Scenario1PBT6",'Medium retrofit'!$T$38,IF(F43="Scenario2PBT6",'Medium retrofit'!$U$38,IF(F43="Scenario3PBT6",'Medium retrofit'!$V$38,"")))&amp;IF(F43="Scenario1PBT7",'Medium retrofit'!$W$38,IF(F43="Scenario2PBT7",'Medium retrofit'!$X$38,IF(F43="Scenario3PBT7",'Medium retrofit'!$Y$38,"")))&amp;IF(F43="Scenario1PBT8",'Medium retrofit'!$Z$38,IF(F43="Scenario2PBT8",'Medium retrofit'!$AA$38,IF(F43="Scenario3PBT8",'Medium retrofit'!$AB$38,"")))&amp;IF(F43="Scenario1PBT9",'Medium retrofit'!$AC$38,IF(F43="Scenario2PBT9",'Medium retrofit'!$AD$38,IF(F43="Scenario3PBT9",'Medium retrofit'!$AE$38,"")))&amp;IF(F43="Scenario1PBT10",'Medium retrofit'!$AF$38,IF(F43="Scenario2PBT10",'Medium retrofit'!$AG$38,IF(F43="Scenario3PBT10",'Medium retrofit'!$AH$38,"")))&amp;IF(F43="Scenario1PBT11",'Medium retrofit'!$AI$38,IF(F43="Scenario2PBT11",'Medium retrofit'!$AJ$38,IF(F43="Scenario3PBT11",'Medium retrofit'!$AK$38,"")))&amp;IF(F43="Scenario1PBT12",'Medium retrofit'!$AL$38,IF(F43="Scenario2PBT12",'Medium retrofit'!$AM$38,IF(F43="Scenario3PBT12",'Medium retrofit'!$AN$38,"")))&amp;IF(F43="Scenario1PBT13",'Medium retrofit'!$AO$38,IF(F43="Scenario2PBT13",'Medium retrofit'!$AP$38,IF(F43="Scenario3PBT13",'Medium retrofit'!$AQ$38,"")))&amp;IF(F43="Scenario1PBT14",'Medium retrofit'!$AR$38,IF(F43="Scenario2PBT14",'Medium retrofit'!$AS$38,IF(F43="Scenario3PBT14",'Medium retrofit'!$AT$38,"")))&amp;IF(F43="Scenario1PBT15",'Medium retrofit'!$AU$38,IF(F43="Scenario2PBT15",'Medium retrofit'!$AV$38,IF(F43="Scenario3PBT15",'Medium retrofit'!$AW$38,"")))</f>
        <v/>
      </c>
      <c r="V43" s="123">
        <f t="shared" si="18"/>
        <v>0</v>
      </c>
      <c r="W43" s="123" t="str">
        <f>IF(F43="Scenario1PBT1",'Medium retrofit'!$E$40,IF(F43="Scenario2PBT1",'Medium retrofit'!$F$40,IF(F43="Scenario3PBT1",'Medium retrofit'!$G$40,"")))&amp;IF(F43="Scenario1PBT2",'Medium retrofit'!$H$40,IF(F43="Scenario2PBT2",'Medium retrofit'!$I$40,IF(F43="Scenario3PBT2",'Medium retrofit'!$J$40,"")))&amp;IF(F43="Scenario1PBT3",'Medium retrofit'!$K$40,IF(F43="Scenario2PBT3",'Medium retrofit'!$L$40,IF(F43="Scenario3PBT3",'Medium retrofit'!$M$40,"")))&amp;IF(F43="Scenario1PBT4",'Medium retrofit'!$N$40,IF(F43="Scenario2PBT4",'Medium retrofit'!$O$40,IF(F43="Scenario3PBT4",'Medium retrofit'!$P$40,"")))&amp;IF(F43="Scenario1PBT5",'Medium retrofit'!$Q$40,IF(F43="Scenario2PBT5",'Medium retrofit'!$R$40,IF(F43="Scenario3PBT5",'Medium retrofit'!$S$40,"")))&amp;IF(F43="Scenario1PBT6",'Medium retrofit'!$T$40,IF(F43="Scenario2PBT6",'Medium retrofit'!$U$40,IF(F43="Scenario3PBT6",'Medium retrofit'!$V$40,"")))&amp;IF(F43="Scenario1PBT7",'Medium retrofit'!$W$40,IF(F43="Scenario2PBT7",'Medium retrofit'!$X$40,IF(F43="Scenario3PBT7",'Medium retrofit'!$Y$40,"")))&amp;IF(F43="Scenario1PBT8",'Medium retrofit'!$Z$40,IF(F43="Scenario2PBT8",'Medium retrofit'!$AA$40,IF(F43="Scenario3PBT8",'Medium retrofit'!$AB$40,"")))&amp;IF(F43="Scenario1PBT9",'Medium retrofit'!$AC$40,IF(F43="Scenario2PBT9",'Medium retrofit'!$AD$40,IF(F43="Scenario3PBT9",'Medium retrofit'!$AE$40,"")))&amp;IF(F43="Scenario1PBT10",'Medium retrofit'!$AF$40,IF(F43="Scenario2PBT10",'Medium retrofit'!$AG$40,IF(F43="Scenario3PBT10",'Medium retrofit'!$AH$40,"")))&amp;IF(F43="Scenario1PBT11",'Medium retrofit'!$AI$40,IF(F43="Scenario2PBT11",'Medium retrofit'!$AJ$40,IF(F43="Scenario3PBT11",'Medium retrofit'!$AK$40,"")))&amp;IF(F43="Scenario1PBT12",'Medium retrofit'!$AL$40,IF(F43="Scenario2PBT12",'Medium retrofit'!$AM$40,IF(F43="Scenario3PBT12",'Medium retrofit'!$AN$40,"")))&amp;IF(F43="Scenario1PBT13",'Medium retrofit'!$AO$40,IF(F43="Scenario2PBT13",'Medium retrofit'!$AP$40,IF(F43="Scenario3PBT13",'Medium retrofit'!$AQ$40,"")))&amp;IF(F43="Scenario1PBT14",'Medium retrofit'!$AR$40,IF(F43="Scenario2PBT14",'Medium retrofit'!$AS$40,IF(F43="Scenario3PBT14",'Medium retrofit'!$AT$40,"")))&amp;IF(F43="Scenario1PBT15",'Medium retrofit'!$AU$40,IF(F43="Scenario2PBT15",'Medium retrofit'!$AV$40,IF(F43="Scenario3PBT15",'Medium retrofit'!$AW$40,"")))</f>
        <v/>
      </c>
      <c r="X43" s="123">
        <f t="shared" si="19"/>
        <v>0</v>
      </c>
      <c r="Y43" s="123" t="str">
        <f>IF(F43="Scenario1PBT1",'Medium retrofit'!$E$42,IF(F43="Scenario2PBT1",'Medium retrofit'!$F$42,IF(F43="Scenario3PBT1",'Medium retrofit'!$G$42,"")))&amp;IF(F43="Scenario1PBT2",'Medium retrofit'!$H$42,IF(F43="Scenario2PBT2",'Medium retrofit'!$I$42,IF(F43="Scenario3PBT2",'Medium retrofit'!$J$42,"")))&amp;IF(F43="Scenario1PBT3",'Medium retrofit'!$K$42,IF(F43="Scenario2PBT3",'Medium retrofit'!$L$42,IF(F43="Scenario3PBT3",'Medium retrofit'!$M$42,"")))&amp;IF(F43="Scenario1PBT4",'Medium retrofit'!$N$42,IF(F43="Scenario2PBT4",'Medium retrofit'!$O$42,IF(F43="Scenario3PBT4",'Medium retrofit'!$P$42,"")))&amp;IF(F43="Scenario1PBT5",'Medium retrofit'!$Q$42,IF(F43="Scenario2PBT5",'Medium retrofit'!$R$42,IF(F43="Scenario3PBT5",'Medium retrofit'!$S$42,"")))&amp;IF(F43="Scenario1PBT6",'Medium retrofit'!$T$42,IF(F43="Scenario2PBT6",'Medium retrofit'!$U$42,IF(F43="Scenario3PBT6",'Medium retrofit'!$V$42,"")))&amp;IF(F43="Scenario1PBT7",'Medium retrofit'!$W$42,IF(F43="Scenario2PBT7",'Medium retrofit'!$X$42,IF(F43="Scenario3PBT7",'Medium retrofit'!$Y$42,"")))&amp;IF(F43="Scenario1PBT8",'Medium retrofit'!$Z$42,IF(F43="Scenario2PBT8",'Medium retrofit'!$AA$42,IF(F43="Scenario3PBT8",'Medium retrofit'!$AB$42,"")))&amp;IF(F43="Scenario1PBT9",'Medium retrofit'!$AC$42,IF(F43="Scenario2PBT9",'Medium retrofit'!$AD$42,IF(F43="Scenario3PBT9",'Medium retrofit'!$AE$42,"")))&amp;IF(F43="Scenario1PBT10",'Medium retrofit'!$AF$42,IF(F43="Scenario2PBT10",'Medium retrofit'!$AG$42,IF(F43="Scenario3PBT10",'Medium retrofit'!$AH$42,"")))&amp;IF(F43="Scenario1PBT11",'Medium retrofit'!$AI$42,IF(F43="Scenario2PBT11",'Medium retrofit'!$AJ$42,IF(F43="Scenario3PBT11",'Medium retrofit'!$AK$42,"")))&amp;IF(F43="Scenario1PBT12",'Medium retrofit'!$AL$42,IF(F43="Scenario2PBT12",'Medium retrofit'!$AM$42,IF(F43="Scenario3PBT12",'Medium retrofit'!$AN$42,"")))&amp;IF(F43="Scenario1PBT13",'Medium retrofit'!$AO$42,IF(F43="Scenario2PBT13",'Medium retrofit'!$AP$42,IF(F43="Scenario3PBT13",'Medium retrofit'!$AQ$42,"")))&amp;IF(F43="Scenario1PBT14",'Medium retrofit'!$AR$42,IF(F43="Scenario2PBT14",'Medium retrofit'!$AS$42,IF(F43="Scenario3PBT14",'Medium retrofit'!$AT$42,"")))&amp;IF(F43="Scenario1PBT15",'Medium retrofit'!$AU$42,IF(F43="Scenario2PBT15",'Medium retrofit'!$AV$42,IF(F43="Scenario3PBT15",'Medium retrofit'!$AW$42,"")))</f>
        <v/>
      </c>
      <c r="Z43" s="123">
        <f t="shared" si="20"/>
        <v>0</v>
      </c>
      <c r="AA43" s="239" t="str">
        <f>IF(F43="Scenario1PBT1",'Medium retrofit'!$E$101,IF(F43="Scenario2PBT1",'Medium retrofit'!$F$101,IF(F43="Scenario3PBT1",'Medium retrofit'!$G$101,"")))&amp;IF(F43="Scenario1PBT2",'Medium retrofit'!$H$101,IF(F43="Scenario2PBT2",'Medium retrofit'!$I$101,IF(F43="Scenario3PBT2",'Medium retrofit'!$J$101,"")))&amp;IF(F43="Scenario1PBT3",'Medium retrofit'!$K$101,IF(F43="Scenario2PBT3",'Medium retrofit'!$L$101,IF(F43="Scenario3PBT3",'Medium retrofit'!$M$101,"")))&amp;IF(F43="Scenario1PBT4",'Medium retrofit'!$N$101,IF(F43="Scenario2PBT4",'Medium retrofit'!$O$101,IF(F43="Scenario3PBT4",'Medium retrofit'!$P$101,"")))&amp;IF(F43="Scenario1PBT5",'Medium retrofit'!$Q$101,IF(F43="Scenario2PBT5",'Medium retrofit'!$R$101,IF(F43="Scenario3PBT5",'Medium retrofit'!$S$101,"")))&amp;IF(F43="Scenario1PBT6",'Medium retrofit'!$T$101,IF(F43="Scenario2PBT6",'Medium retrofit'!$U$101,IF(F43="Scenario3PBT6",'Medium retrofit'!$V$101,"")))&amp;IF(F43="Scenario1PBT7",'Medium retrofit'!$W$101,IF(F43="Scenario2PBT7",'Medium retrofit'!$X$101,IF(F43="Scenario3PBT7",'Medium retrofit'!$Y$101,"")))&amp;IF(F43="Scenario1PBT8",'Medium retrofit'!$Z$101,IF(F43="Scenario2PBT8",'Medium retrofit'!$AA$101,IF(F43="Scenario3PBT8",'Medium retrofit'!$AB$101,"")))&amp;IF(F43="Scenario1PBT9",'Medium retrofit'!$AC$101,IF(F43="Scenario2PBT9",'Medium retrofit'!$AD$101,IF(F43="Scenario3PBT9",'Medium retrofit'!$AE$101,"")))&amp;IF(F43="Scenario1PBT10",'Medium retrofit'!$AF$101,IF(F43="Scenario2PBT10",'Medium retrofit'!$AG$101,IF(F43="Scenario3PBT10",'Medium retrofit'!$AH$101,"")))&amp;IF(F43="Scenario1PBT11",'Medium retrofit'!$AI$101,IF(F43="Scenario2PBT11",'Medium retrofit'!$AJ$101,IF(F43="Scenario3PBT11",'Medium retrofit'!$AK$101,"")))&amp;IF(F43="Scenario1PBT12",'Medium retrofit'!$AL$101,IF(F43="Scenario2PBT12",'Medium retrofit'!$AM$101,IF(F43="Scenario3PBT12",'Medium retrofit'!$AN$101,"")))&amp;IF(F43="Scenario1PBT13",'Medium retrofit'!$AO$101,IF(F43="Scenario2PBT13",'Medium retrofit'!$AP$101,IF(F43="Scenario3PBT13",'Medium retrofit'!$AQ$101,"")))&amp;IF(F43="Scenario1PBT14",'Medium retrofit'!$AR$101,IF(F43="Scenario2PBT14",'Medium retrofit'!$AS$101,IF(F43="Scenario3PBT14",'Medium retrofit'!$AT$101,"")))&amp;IF(F43="Scenario1PBT15",'Medium retrofit'!$AU$101,IF(F43="Scenario2PBT15",'Medium retrofit'!$AV$101,IF(F43="Scenario3PBT15",'Medium retrofit'!$AW$101,"")))</f>
        <v/>
      </c>
      <c r="AB43" s="242">
        <f t="shared" si="21"/>
        <v>0</v>
      </c>
      <c r="AC43" s="247">
        <f>IFERROR('Projection_Base-case'!G43-G43,0)</f>
        <v>0</v>
      </c>
      <c r="AD43" s="123">
        <f t="shared" si="24"/>
        <v>0</v>
      </c>
      <c r="AE43" s="123">
        <f>IFERROR(100*AC43/'Projection_Base-case'!G43,0)</f>
        <v>0</v>
      </c>
      <c r="AF43" s="123">
        <f>IFERROR('Projection_Base-case'!I43-I43,0)</f>
        <v>0</v>
      </c>
      <c r="AG43" s="123">
        <f t="shared" si="25"/>
        <v>0</v>
      </c>
      <c r="AH43" s="123">
        <f>IFERROR(100*AF43/'Projection_Base-case'!I43,0)</f>
        <v>0</v>
      </c>
      <c r="AI43" s="123">
        <f>IFERROR('Projection_Base-case'!K43-K43,0)</f>
        <v>0</v>
      </c>
      <c r="AJ43" s="123">
        <f t="shared" si="26"/>
        <v>0</v>
      </c>
      <c r="AK43" s="123">
        <f>IFERROR(100*AI43/'Projection_Base-case'!K43,0)</f>
        <v>0</v>
      </c>
      <c r="AL43" s="123">
        <f>IFERROR(M43-'Projection_Base-case'!M43,0)</f>
        <v>0</v>
      </c>
      <c r="AM43" s="123">
        <f t="shared" si="27"/>
        <v>0</v>
      </c>
      <c r="AN43" s="179">
        <f>IFERROR(IF('Projection_Base-case'!N43&gt;0,100*AM43/'Projection_Base-case'!N43,100*AM43/N43),0)</f>
        <v>0</v>
      </c>
      <c r="AO43" s="245">
        <f>IFERROR('Projection_Base-case'!O43-O43,0)</f>
        <v>0</v>
      </c>
      <c r="AP43" s="123">
        <f t="shared" si="28"/>
        <v>0</v>
      </c>
      <c r="AQ43" s="123">
        <f>IFERROR(100*AO43/'Projection_Base-case'!O43,0)</f>
        <v>0</v>
      </c>
      <c r="AR43" s="123">
        <f>IFERROR('Projection_Base-case'!Q43-Q43,0)</f>
        <v>0</v>
      </c>
      <c r="AS43" s="123">
        <f t="shared" si="29"/>
        <v>0</v>
      </c>
      <c r="AT43" s="123">
        <f>IFERROR(100*AR43/'Projection_Base-case'!Q43,0)</f>
        <v>0</v>
      </c>
      <c r="AU43" s="123">
        <f>IFERROR('Projection_Base-case'!S43-S43,0)</f>
        <v>0</v>
      </c>
      <c r="AV43" s="123">
        <f t="shared" si="30"/>
        <v>0</v>
      </c>
      <c r="AW43" s="124">
        <f>IFERROR(100*AU43/'Projection_Base-case'!S43,0)</f>
        <v>0</v>
      </c>
      <c r="AX43" s="245">
        <f>IFERROR('Projection_Base-case'!U43-U43,0)</f>
        <v>0</v>
      </c>
      <c r="AY43" s="123">
        <f t="shared" si="31"/>
        <v>0</v>
      </c>
      <c r="AZ43" s="123">
        <f>IFERROR(100*AX43/'Projection_Base-case'!U43,0)</f>
        <v>0</v>
      </c>
      <c r="BA43" s="123">
        <f>IFERROR('Projection_Base-case'!W43-W43,0)</f>
        <v>0</v>
      </c>
      <c r="BB43" s="123">
        <f t="shared" si="32"/>
        <v>0</v>
      </c>
      <c r="BC43" s="123">
        <f>IFERROR(100*BA43/'Projection_Base-case'!W43,0)</f>
        <v>0</v>
      </c>
      <c r="BD43" s="123">
        <f>IFERROR('Projection_Base-case'!Y43-Y43,0)</f>
        <v>0</v>
      </c>
      <c r="BE43" s="123">
        <f t="shared" si="33"/>
        <v>0</v>
      </c>
      <c r="BF43" s="123">
        <f>IFERROR(100*BD43/'Projection_Base-case'!Y43,0)</f>
        <v>0</v>
      </c>
      <c r="BG43" s="178">
        <f t="shared" si="22"/>
        <v>0</v>
      </c>
      <c r="BH43" s="179">
        <f t="shared" si="23"/>
        <v>0</v>
      </c>
    </row>
    <row r="44" spans="1:60">
      <c r="A44" s="165">
        <v>39</v>
      </c>
      <c r="B44" s="239">
        <f>IF('Projection_Base-case'!B44&lt;&gt;"",'Projection_Base-case'!B44,0)</f>
        <v>0</v>
      </c>
      <c r="C44" s="239">
        <f>IF('Projection_Base-case'!C44&lt;&gt;"",'Projection_Base-case'!C44,0)</f>
        <v>0</v>
      </c>
      <c r="D44" s="239">
        <f>IF('Projection_Base-case'!D44&lt;&gt;"",'Projection_Base-case'!D44,0)</f>
        <v>0</v>
      </c>
      <c r="E44" s="164" t="str">
        <f>IF(AND('Résultats medium'!$AC$3="OUI",'Résultats medium'!E43&lt;&gt;""),'Résultats medium'!E43,IF(OR(D44="PBT1",D44="PBT4",D44="PBT5",D44="PBT6",D44="PBT7",D44="PBT8",D44="PBT10"),"Scenario1",IF(OR(D44="PBT3",D44="PBT9"),"Scenario3",IF(OR(D44="PBT2"),"Scenario2",""))))</f>
        <v/>
      </c>
      <c r="F44" s="240" t="str">
        <f t="shared" si="10"/>
        <v>0</v>
      </c>
      <c r="G44" s="241" t="str">
        <f>IF(F44="Scenario1PBT1",'Medium retrofit'!$E$6,IF(F44="Scenario2PBT1",'Medium retrofit'!$F$6,IF(F44="Scenario3PBT1",'Medium retrofit'!$G$6,"")))&amp;IF(F44="Scenario1PBT2",'Medium retrofit'!$H$6,IF(F44="Scenario2PBT2",'Medium retrofit'!$I$6,IF(F44="Scenario3PBT2",'Medium retrofit'!$J$6,"")))&amp;IF(F44="Scenario1PBT3",'Medium retrofit'!$K$6,IF(F44="Scenario2PBT3",'Medium retrofit'!$L$6,IF(F44="Scenario3PBT3",'Medium retrofit'!$M$6,"")))&amp;IF(F44="Scenario1PBT4",'Medium retrofit'!$N$6,IF(F44="Scenario2PBT4",'Medium retrofit'!$O$6,IF(F44="Scenario3PBT4",'Medium retrofit'!$P$6,"")))&amp;IF(F44="Scenario1PBT5",'Medium retrofit'!$Q$6,IF(F44="Scenario2PBT5",'Medium retrofit'!$R$6,IF(F44="Scenario3PBT5",'Medium retrofit'!$S$6,"")))&amp;IF(F44="Scenario1PBT6",'Medium retrofit'!$T$6,IF(F44="Scenario2PBT6",'Medium retrofit'!$U$6,IF(F44="Scenario3PBT6",'Medium retrofit'!$V$6,"")))&amp;IF(F44="Scenario1PBT7",'Medium retrofit'!$W$6,IF(F44="Scenario2PBT7",'Medium retrofit'!$X$6,IF(F44="Scenario3PBT7",'Medium retrofit'!$Y$6,"")))&amp;IF(F44="Scenario1PBT8",'Medium retrofit'!$Z$6,IF(F44="Scenario2PBT8",'Medium retrofit'!$AA$6,IF(F44="Scenario3PBT8",'Medium retrofit'!$AB$6,"")))&amp;IF(F44="Scenario1PBT9",'Medium retrofit'!$AC$6,IF(F44="Scenario2PBT9",'Medium retrofit'!$AD$6,IF(F44="Scenario3PBT9",'Medium retrofit'!$AE$6,"")))&amp;IF(F44="Scenario1PBT10",'Medium retrofit'!$AF$6,IF(F44="Scenario2PBT10",'Medium retrofit'!$AG$6,IF(F44="Scenario3PBT10",'Medium retrofit'!$AH$6,"")))&amp;IF(F44="Scenario1PBT11",'Medium retrofit'!$AI$6,IF(F44="Scenario2PBT11",'Medium retrofit'!$AJ$6,IF(F44="Scenario3PBT11",'Medium retrofit'!$AK$6,"")))&amp;IF(F44="Scenario1PBT12",'Medium retrofit'!$AL$6,IF(F44="Scenario2PBT12",'Medium retrofit'!$AM$6,IF(F44="Scenario3PBT12",'Medium retrofit'!$AN$6,"")))&amp;IF(F44="Scenario1PBT13",'Medium retrofit'!$AO$6,IF(F44="Scenario2PBT13",'Medium retrofit'!$AP$6,IF(F44="Scenario3PBT13",'Medium retrofit'!$AQ$6,"")))&amp;IF(F44="Scenario1PBT14",'Medium retrofit'!$AR$6,IF(F44="Scenario2PBT14",'Medium retrofit'!$AS$6,IF(F44="Scenario3PBT14",'Medium retrofit'!$AT$6,"")))&amp;IF(F44="Scenario1PBT15",'Medium retrofit'!$AU$6,IF(F44="Scenario2PBT15",'Medium retrofit'!$AV$6,IF(F44="Scenario3PBT15",'Medium retrofit'!$AW$6,"")))</f>
        <v/>
      </c>
      <c r="H44" s="123">
        <f t="shared" si="11"/>
        <v>0</v>
      </c>
      <c r="I44" s="239" t="str">
        <f>IF(F44="Scenario1PBT1",'Medium retrofit'!$E$16,IF(F44="Scenario2PBT1",'Medium retrofit'!$F$16,IF(F44="Scenario3PBT1",'Medium retrofit'!$G$16,"")))&amp;IF(F44="Scenario1PBT2",'Medium retrofit'!$H$16,IF(F44="Scenario2PBT2",'Medium retrofit'!$I$16,IF(F44="Scenario3PBT2",'Medium retrofit'!$J$16,"")))&amp;IF(F44="Scenario1PBT3",'Medium retrofit'!$K$16,IF(F44="Scenario2PBT3",'Medium retrofit'!$L$16,IF(F44="Scenario3PBT3",'Medium retrofit'!$M$16,"")))&amp;IF(F44="Scenario1PBT4",'Medium retrofit'!$N$16,IF(F44="Scenario2PBT4",'Medium retrofit'!$O$16,IF(F44="Scenario3PBT4",'Medium retrofit'!$P$16,"")))&amp;IF(F44="Scenario1PBT5",'Medium retrofit'!$Q$16,IF(F44="Scenario2PBT5",'Medium retrofit'!$R$16,IF(F44="Scenario3PBT5",'Medium retrofit'!$S$16,"")))&amp;IF(F44="Scenario1PBT6",'Medium retrofit'!$T$16,IF(F44="Scenario2PBT6",'Medium retrofit'!$U$16,IF(F44="Scenario3PBT6",'Medium retrofit'!$V$16,"")))&amp;IF(F44="Scenario1PBT7",'Medium retrofit'!$W$16,IF(F44="Scenario2PBT7",'Medium retrofit'!$X$16,IF(F44="Scenario3PBT7",'Medium retrofit'!$Y$16,"")))&amp;IF(F44="Scenario1PBT8",'Medium retrofit'!$Z$16,IF(F44="Scenario2PBT8",'Medium retrofit'!$AA$16,IF(F44="Scenario3PBT8",'Medium retrofit'!$AB$16,"")))&amp;IF(F44="Scenario1PBT9",'Medium retrofit'!$AC$16,IF(F44="Scenario2PBT9",'Medium retrofit'!$AD$16,IF(F44="Scenario3PBT9",'Medium retrofit'!$AE$16,"")))&amp;IF(F44="Scenario1PBT10",'Medium retrofit'!$AF$16,IF(F44="Scenario2PBT10",'Medium retrofit'!$AG$16,IF(F44="Scenario3PBT10",'Medium retrofit'!$AH$16,"")))&amp;IF(F44="Scenario1PBT11",'Medium retrofit'!$AI$16,IF(F44="Scenario2PBT11",'Medium retrofit'!$AJ$16,IF(F44="Scenario3PBT11",'Medium retrofit'!$AK$16,"")))&amp;IF(F44="Scenario1PBT12",'Medium retrofit'!$AL$16,IF(F44="Scenario2PBT12",'Medium retrofit'!$AM$16,IF(F44="Scenario3PBT12",'Medium retrofit'!$AN$16,"")))&amp;IF(F44="Scenario1PBT13",'Medium retrofit'!$AO$16,IF(F44="Scenario2PBT13",'Medium retrofit'!$AP$16,IF(F44="Scenario3PBT13",'Medium retrofit'!$AQ$16,"")))&amp;IF(F44="Scenario1PBT14",'Medium retrofit'!$AR$16,IF(F44="Scenario2PBT14",'Medium retrofit'!$AS$16,IF(F44="Scenario3PBT14",'Medium retrofit'!$AT$16,"")))&amp;IF(F44="Scenario1PBT15",'Medium retrofit'!$AU$16,IF(F44="Scenario2PBT15",'Medium retrofit'!$AV$16,IF(F44="Scenario3PBT15",'Medium retrofit'!$AW$16,"")))</f>
        <v/>
      </c>
      <c r="J44" s="123">
        <f t="shared" si="12"/>
        <v>0</v>
      </c>
      <c r="K44" s="123" t="str">
        <f>IF(F44="Scenario1PBT1",'Medium retrofit'!$E$18,IF(F44="Scenario2PBT1",'Medium retrofit'!$F$18,IF(F44="Scenario3PBT1",'Medium retrofit'!$G$18,"")))&amp;IF(F44="Scenario1PBT2",'Medium retrofit'!$H$18,IF(F44="Scenario2PBT2",'Medium retrofit'!$I$18,IF(F44="Scenario3PBT2",'Medium retrofit'!$J$18,"")))&amp;IF(F44="Scenario1PBT3",'Medium retrofit'!$K$18,IF(F44="Scenario2PBT3",'Medium retrofit'!$L$18,IF(F44="Scenario3PBT3",'Medium retrofit'!$M$18,"")))&amp;IF(F44="Scenario1PBT4",'Medium retrofit'!$N$18,IF(F44="Scenario2PBT4",'Medium retrofit'!$O$18,IF(F44="Scenario3PBT4",'Medium retrofit'!$P$18,"")))&amp;IF(F44="Scenario1PBT5",'Medium retrofit'!$Q$18,IF(F44="Scenario2PBT5",'Medium retrofit'!$R$18,IF(F44="Scenario3PBT5",'Medium retrofit'!$S$18,"")))&amp;IF(F44="Scenario1PBT6",'Medium retrofit'!$T$18,IF(F44="Scenario2PBT6",'Medium retrofit'!$U$18,IF(F44="Scenario3PBT6",'Medium retrofit'!$V$18,"")))&amp;IF(F44="Scenario1PBT7",'Medium retrofit'!$W$18,IF(F44="Scenario2PBT7",'Medium retrofit'!$X$18,IF(F44="Scenario3PBT7",'Medium retrofit'!$Y$18,"")))&amp;IF(F44="Scenario1PBT8",'Medium retrofit'!$Z$18,IF(F44="Scenario2PBT8",'Medium retrofit'!$AA$18,IF(F44="Scenario3PBT8",'Medium retrofit'!$AB$18,"")))&amp;IF(F44="Scenario1PBT9",'Medium retrofit'!$AC$18,IF(F44="Scenario2PBT9",'Medium retrofit'!$AD$18,IF(F44="Scenario3PBT9",'Medium retrofit'!$AE$18,"")))&amp;IF(F44="Scenario1PBT10",'Medium retrofit'!$AF$18,IF(F44="Scenario2PBT10",'Medium retrofit'!$AG$18,IF(F44="Scenario3PBT10",'Medium retrofit'!$AH$18,"")))&amp;IF(F44="Scenario1PBT11",'Medium retrofit'!$AI$18,IF(F44="Scenario2PBT11",'Medium retrofit'!$AJ$18,IF(F44="Scenario3PBT11",'Medium retrofit'!$AK$18,"")))&amp;IF(F44="Scenario1PBT12",'Medium retrofit'!$AL$18,IF(F44="Scenario2PBT12",'Medium retrofit'!$AM$18,IF(F44="Scenario3PBT12",'Medium retrofit'!$AN$18,"")))&amp;IF(F44="Scenario1PBT13",'Medium retrofit'!$AO$18,IF(F44="Scenario2PBT13",'Medium retrofit'!$AP$18,IF(F44="Scenario3PBT13",'Medium retrofit'!$AQ$18,"")))&amp;IF(F44="Scenario1PBT14",'Medium retrofit'!$AR$18,IF(F44="Scenario2PBT14",'Medium retrofit'!$AS$18,IF(F44="Scenario3PBT14",'Medium retrofit'!$AT$18,"")))&amp;IF(F44="Scenario1PBT15",'Medium retrofit'!$AU$18,IF(F44="Scenario2PBT15",'Medium retrofit'!$AV$18,IF(F44="Scenario3PBT15",'Medium retrofit'!$AW$18,"")))</f>
        <v/>
      </c>
      <c r="L44" s="123">
        <f t="shared" si="13"/>
        <v>0</v>
      </c>
      <c r="M44" s="123" t="str">
        <f>IF(F44="Scenario1PBT1",'Medium retrofit'!$E$20,IF(F44="Scenario2PBT1",'Medium retrofit'!$F$20,IF(F44="Scenario3PBT1",'Medium retrofit'!$G$20,"")))&amp;IF(F44="Scenario1PBT2",'Medium retrofit'!$H$20,IF(F44="Scenario2PBT2",'Medium retrofit'!$I$20,IF(F44="Scenario3PBT2",'Medium retrofit'!$J$20,"")))&amp;IF(F44="Scenario1PBT3",'Medium retrofit'!$K$20,IF(F44="Scenario2PBT3",'Medium retrofit'!$L$20,IF(F44="Scenario3PBT3",'Medium retrofit'!$M$20,"")))&amp;IF(F44="Scenario1PBT4",'Medium retrofit'!$N$20,IF(F44="Scenario2PBT4",'Medium retrofit'!$O$20,IF(F44="Scenario3PBT4",'Medium retrofit'!$P$20,"")))&amp;IF(F44="Scenario1PBT5",'Medium retrofit'!$Q$20,IF(F44="Scenario2PBT5",'Medium retrofit'!$R$20,IF(F44="Scenario3PBT5",'Medium retrofit'!$S$20,"")))&amp;IF(F44="Scenario1PBT6",'Medium retrofit'!$T$20,IF(F44="Scenario2PBT6",'Medium retrofit'!$U$20,IF(F44="Scenario3PBT6",'Medium retrofit'!$V$20,"")))&amp;IF(F44="Scenario1PBT7",'Medium retrofit'!$W$20,IF(F44="Scenario2PBT7",'Medium retrofit'!$X$20,IF(F44="Scenario3PBT7",'Medium retrofit'!$Y$20,"")))&amp;IF(F44="Scenario1PBT8",'Medium retrofit'!$Z$20,IF(F44="Scenario2PBT8",'Medium retrofit'!$AA$20,IF(F44="Scenario3PBT8",'Medium retrofit'!$AB$20,"")))&amp;IF(F44="Scenario1PBT9",'Medium retrofit'!$AC$20,IF(F44="Scenario2PBT9",'Medium retrofit'!$AD$20,IF(F44="Scenario3PBT9",'Medium retrofit'!$AE$20,"")))&amp;IF(F44="Scenario1PBT10",'Medium retrofit'!$AF$20,IF(F44="Scenario2PBT10",'Medium retrofit'!$AG$20,IF(F44="Scenario3PBT10",'Medium retrofit'!$AH$20,"")))&amp;IF(F44="Scenario1PBT11",'Medium retrofit'!$AI$20,IF(F44="Scenario2PBT11",'Medium retrofit'!$AJ$20,IF(F44="Scenario3PBT11",'Medium retrofit'!$AK$20,"")))&amp;IF(F44="Scenario1PBT12",'Medium retrofit'!$AL$20,IF(F44="Scenario2PBT12",'Medium retrofit'!$AM$20,IF(F44="Scenario3PBT12",'Medium retrofit'!$AN$20,"")))&amp;IF(F44="Scenario1PBT13",'Medium retrofit'!$AO$20,IF(F44="Scenario2PBT13",'Medium retrofit'!$AP$20,IF(F44="Scenario3PBT13",'Medium retrofit'!$AQ$20,"")))&amp;IF(F44="Scenario1PBT14",'Medium retrofit'!$AR$20,IF(F44="Scenario2PBT14",'Medium retrofit'!$AS$20,IF(F44="Scenario3PBT14",'Medium retrofit'!$AT$20,"")))&amp;IF(F44="Scenario1PBT15",'Medium retrofit'!$AU$20,IF(F44="Scenario2PBT15",'Medium retrofit'!$AV$20,IF(F44="Scenario3PBT15",'Medium retrofit'!$AW$20,"")))</f>
        <v/>
      </c>
      <c r="N44" s="124">
        <f t="shared" si="14"/>
        <v>0</v>
      </c>
      <c r="O44" s="245" t="str">
        <f>IF(F44="Scenario1PBT1",'Medium retrofit'!$E$23,IF(F44="Scenario2PBT1",'Medium retrofit'!$F$23,IF(F44="Scenario3PBT1",'Medium retrofit'!$G$23,"")))&amp;IF(F44="Scenario1PBT2",'Medium retrofit'!$H$23,IF(F44="Scenario2PBT2",'Medium retrofit'!$I$23,IF(F44="Scenario3PBT2",'Medium retrofit'!$J$23,"")))&amp;IF(F44="Scenario1PBT3",'Medium retrofit'!$K$23,IF(F44="Scenario2PBT3",'Medium retrofit'!$L$23,IF(F44="Scenario3PBT3",'Medium retrofit'!$M$23,"")))&amp;IF(F44="Scenario1PBT4",'Medium retrofit'!$N$23,IF(F44="Scenario2PBT4",'Medium retrofit'!$O$23,IF(F44="Scenario3PBT4",'Medium retrofit'!$P$23,"")))&amp;IF(F44="Scenario1PBT5",'Medium retrofit'!$Q$23,IF(F44="Scenario2PBT5",'Medium retrofit'!$R$23,IF(F44="Scenario3PBT5",'Medium retrofit'!$S$23,"")))&amp;IF(F44="Scenario1PBT6",'Medium retrofit'!$T$23,IF(F44="Scenario2PBT6",'Medium retrofit'!$U$23,IF(F44="Scenario3PBT6",'Medium retrofit'!$V$23,"")))&amp;IF(F44="Scenario1PBT7",'Medium retrofit'!$W$23,IF(F44="Scenario2PBT7",'Medium retrofit'!$X$23,IF(F44="Scenario3PBT7",'Medium retrofit'!$Y$23,"")))&amp;IF(F44="Scenario1PBT8",'Medium retrofit'!$Z$23,IF(F44="Scenario2PBT8",'Medium retrofit'!$AA$23,IF(F44="Scenario3PBT8",'Medium retrofit'!$AB$23,"")))&amp;IF(F44="Scenario1PBT9",'Medium retrofit'!$AC$23,IF(F44="Scenario2PBT9",'Medium retrofit'!$AD$23,IF(F44="Scenario3PBT9",'Medium retrofit'!$AE$23,"")))&amp;IF(F44="Scenario1PBT10",'Medium retrofit'!$AF$23,IF(F44="Scenario2PBT10",'Medium retrofit'!$AG$23,IF(F44="Scenario3PBT10",'Medium retrofit'!$AH$23,"")))&amp;IF(F44="Scenario1PBT11",'Medium retrofit'!$AI$23,IF(F44="Scenario2PBT11",'Medium retrofit'!$AJ$23,IF(F44="Scenario3PBT11",'Medium retrofit'!$AK$23,"")))&amp;IF(F44="Scenario1PBT12",'Medium retrofit'!$AL$23,IF(F44="Scenario2PBT12",'Medium retrofit'!$AM$23,IF(F44="Scenario3PBT12",'Medium retrofit'!$AN$23,"")))&amp;IF(F44="Scenario1PBT13",'Medium retrofit'!$AO$23,IF(F44="Scenario2PBT13",'Medium retrofit'!$AP$23,IF(F44="Scenario3PBT13",'Medium retrofit'!$AQ$23,"")))&amp;IF(F44="Scenario1PBT14",'Medium retrofit'!$AR$23,IF(F44="Scenario2PBT14",'Medium retrofit'!$AS$23,IF(F44="Scenario3PBT14",'Medium retrofit'!$AT$23,"")))&amp;IF(F44="Scenario1PBT15",'Medium retrofit'!$AU$23,IF(F44="Scenario2PBT15",'Medium retrofit'!$AV$23,IF(F44="Scenario3PBT15",'Medium retrofit'!$AW$23,"")))</f>
        <v/>
      </c>
      <c r="P44" s="123">
        <f t="shared" si="15"/>
        <v>0</v>
      </c>
      <c r="Q44" s="123" t="str">
        <f>IF(F44="Scenario1PBT1",'Medium retrofit'!$E$25,IF(F44="Scenario2PBT1",'Medium retrofit'!$F$25,IF(F44="Scenario3PBT1",'Medium retrofit'!$G$25,"")))&amp;IF(F44="Scenario1PBT2",'Medium retrofit'!$H$25,IF(F44="Scenario2PBT2",'Medium retrofit'!$I$25,IF(F44="Scenario3PBT2",'Medium retrofit'!$J$25,"")))&amp;IF(F44="Scenario1PBT3",'Medium retrofit'!$K$25,IF(F44="Scenario2PBT3",'Medium retrofit'!$L$25,IF(F44="Scenario3PBT3",'Medium retrofit'!$M$25,"")))&amp;IF(F44="Scenario1PBT4",'Medium retrofit'!$N$25,IF(F44="Scenario2PBT4",'Medium retrofit'!$O$25,IF(F44="Scenario3PBT4",'Medium retrofit'!$P$25,"")))&amp;IF(F44="Scenario1PBT5",'Medium retrofit'!$Q$25,IF(F44="Scenario2PBT5",'Medium retrofit'!$R$25,IF(F44="Scenario3PBT5",'Medium retrofit'!$S$25,"")))&amp;IF(F44="Scenario1PBT6",'Medium retrofit'!$T$25,IF(F44="Scenario2PBT6",'Medium retrofit'!$U$25,IF(F44="Scenario3PBT6",'Medium retrofit'!$V$25,"")))&amp;IF(F44="Scenario1PBT7",'Medium retrofit'!$W$25,IF(F44="Scenario2PBT7",'Medium retrofit'!$X$25,IF(F44="Scenario3PBT7",'Medium retrofit'!$Y$25,"")))&amp;IF(F44="Scenario1PBT8",'Medium retrofit'!$Z$25,IF(F44="Scenario2PBT8",'Medium retrofit'!$AA$25,IF(F44="Scenario3PBT8",'Medium retrofit'!$AB$25,"")))&amp;IF(F44="Scenario1PBT9",'Medium retrofit'!$AC$25,IF(F44="Scenario2PBT9",'Medium retrofit'!$AD$25,IF(F44="Scenario3PBT9",'Medium retrofit'!$AE$25,"")))&amp;IF(F44="Scenario1PBT10",'Medium retrofit'!$AF$25,IF(F44="Scenario2PBT10",'Medium retrofit'!$AG$25,IF(F44="Scenario3PBT10",'Medium retrofit'!$AH$25,"")))&amp;IF(F44="Scenario1PBT11",'Medium retrofit'!$AI$25,IF(F44="Scenario2PBT11",'Medium retrofit'!$AJ$25,IF(F44="Scenario3PBT11",'Medium retrofit'!$AK$25,"")))&amp;IF(F44="Scenario1PBT12",'Medium retrofit'!$AL$25,IF(F44="Scenario2PBT12",'Medium retrofit'!$AM$25,IF(F44="Scenario3PBT12",'Medium retrofit'!$AN$25,"")))&amp;IF(F44="Scenario1PBT13",'Medium retrofit'!$AO$25,IF(F44="Scenario2PBT13",'Medium retrofit'!$AP$25,IF(F44="Scenario3PBT13",'Medium retrofit'!$AQ$25,"")))&amp;IF(F44="Scenario1PBT14",'Medium retrofit'!$AR$25,IF(F44="Scenario2PBT14",'Medium retrofit'!$AS$25,IF(F44="Scenario3PBT14",'Medium retrofit'!$AT$25,"")))&amp;IF(F44="Scenario1PBT15",'Medium retrofit'!$AU$25,IF(F44="Scenario2PBT15",'Medium retrofit'!$AV$25,IF(F44="Scenario3PBT15",'Medium retrofit'!$AW$25,"")))</f>
        <v/>
      </c>
      <c r="R44" s="123">
        <f t="shared" si="16"/>
        <v>0</v>
      </c>
      <c r="S44" s="123" t="str">
        <f>IF(F44="Scenario1PBT1",'Medium retrofit'!$E$27,IF(F44="Scenario2PBT1",'Medium retrofit'!$F$27,IF(F44="Scenario3PBT1",'Medium retrofit'!$G$27,"")))&amp;IF(F44="Scenario1PBT2",'Medium retrofit'!$H$27,IF(F44="Scenario2PBT2",'Medium retrofit'!$I$27,IF(F44="Scenario3PBT2",'Medium retrofit'!$J$27,"")))&amp;IF(F44="Scenario1PBT3",'Medium retrofit'!$K$27,IF(F44="Scenario2PBT3",'Medium retrofit'!$L$27,IF(F44="Scenario3PBT3",'Medium retrofit'!$M$27,"")))&amp;IF(F44="Scenario1PBT4",'Medium retrofit'!$N$27,IF(F44="Scenario2PBT4",'Medium retrofit'!$O$27,IF(F44="Scenario3PBT4",'Medium retrofit'!$P$27,"")))&amp;IF(F44="Scenario1PBT5",'Medium retrofit'!$Q$27,IF(F44="Scenario2PBT5",'Medium retrofit'!$R$27,IF(F44="Scenario3PBT5",'Medium retrofit'!$S$27,"")))&amp;IF(F44="Scenario1PBT6",'Medium retrofit'!$T$27,IF(F44="Scenario2PBT6",'Medium retrofit'!$U$27,IF(F44="Scenario3PBT6",'Medium retrofit'!$V$27,"")))&amp;IF(F44="Scenario1PBT7",'Medium retrofit'!$W$27,IF(F44="Scenario2PBT7",'Medium retrofit'!$X$27,IF(F44="Scenario3PBT7",'Medium retrofit'!$Y$27,"")))&amp;IF(F44="Scenario1PBT8",'Medium retrofit'!$Z$27,IF(F44="Scenario2PBT8",'Medium retrofit'!$AA$27,IF(F44="Scenario3PBT8",'Medium retrofit'!$AB$27,"")))&amp;IF(F44="Scenario1PBT9",'Medium retrofit'!$AC$27,IF(F44="Scenario2PBT9",'Medium retrofit'!$AD$27,IF(F44="Scenario3PBT9",'Medium retrofit'!$AE$27,"")))&amp;IF(F44="Scenario1PBT10",'Medium retrofit'!$AF$27,IF(F44="Scenario2PBT10",'Medium retrofit'!$AG$27,IF(F44="Scenario3PBT10",'Medium retrofit'!$AH$27,"")))&amp;IF(F44="Scenario1PBT11",'Medium retrofit'!$AI$27,IF(F44="Scenario2PBT11",'Medium retrofit'!$AJ$27,IF(F44="Scenario3PBT11",'Medium retrofit'!$AK$27,"")))&amp;IF(F44="Scenario1PBT12",'Medium retrofit'!$AL$27,IF(F44="Scenario2PBT12",'Medium retrofit'!$AM$27,IF(F44="Scenario3PBT12",'Medium retrofit'!$AN$27,"")))&amp;IF(F44="Scenario1PBT13",'Medium retrofit'!$AO$27,IF(F44="Scenario2PBT13",'Medium retrofit'!$AP$27,IF(F44="Scenario3PBT13",'Medium retrofit'!$AQ$27,"")))&amp;IF(F44="Scenario1PBT14",'Medium retrofit'!$AR$27,IF(F44="Scenario2PBT14",'Medium retrofit'!$AS$27,IF(F44="Scenario3PBT14",'Medium retrofit'!$AT$27,"")))&amp;IF(F44="Scenario1PBT15",'Medium retrofit'!$AU$27,IF(F44="Scenario2PBT15",'Medium retrofit'!$AV$27,IF(F44="Scenario3PBT15",'Medium retrofit'!$AW$27,"")))</f>
        <v/>
      </c>
      <c r="T44" s="246">
        <f t="shared" si="17"/>
        <v>0</v>
      </c>
      <c r="U44" s="245" t="str">
        <f>IF(F44="Scenario1PBT1",'Medium retrofit'!$E$38,IF(F44="Scenario2PBT1",'Medium retrofit'!$F$38,IF(F44="Scenario3PBT1",'Medium retrofit'!$G$38,"")))&amp;IF(F44="Scenario1PBT2",'Medium retrofit'!$H$38,IF(F44="Scenario2PBT2",'Medium retrofit'!$I$38,IF(F44="Scenario3PBT2",'Medium retrofit'!$J$38,"")))&amp;IF(F44="Scenario1PBT3",'Medium retrofit'!$K$38,IF(F44="Scenario2PBT3",'Medium retrofit'!$L$38,IF(F44="Scenario3PBT3",'Medium retrofit'!$M$38,"")))&amp;IF(F44="Scenario1PBT4",'Medium retrofit'!$N$38,IF(F44="Scenario2PBT4",'Medium retrofit'!$O$38,IF(F44="Scenario3PBT4",'Medium retrofit'!$P$38,"")))&amp;IF(F44="Scenario1PBT5",'Medium retrofit'!$Q$38,IF(F44="Scenario2PBT5",'Medium retrofit'!$R$38,IF(F44="Scenario3PBT5",'Medium retrofit'!$S$38,"")))&amp;IF(F44="Scenario1PBT6",'Medium retrofit'!$T$38,IF(F44="Scenario2PBT6",'Medium retrofit'!$U$38,IF(F44="Scenario3PBT6",'Medium retrofit'!$V$38,"")))&amp;IF(F44="Scenario1PBT7",'Medium retrofit'!$W$38,IF(F44="Scenario2PBT7",'Medium retrofit'!$X$38,IF(F44="Scenario3PBT7",'Medium retrofit'!$Y$38,"")))&amp;IF(F44="Scenario1PBT8",'Medium retrofit'!$Z$38,IF(F44="Scenario2PBT8",'Medium retrofit'!$AA$38,IF(F44="Scenario3PBT8",'Medium retrofit'!$AB$38,"")))&amp;IF(F44="Scenario1PBT9",'Medium retrofit'!$AC$38,IF(F44="Scenario2PBT9",'Medium retrofit'!$AD$38,IF(F44="Scenario3PBT9",'Medium retrofit'!$AE$38,"")))&amp;IF(F44="Scenario1PBT10",'Medium retrofit'!$AF$38,IF(F44="Scenario2PBT10",'Medium retrofit'!$AG$38,IF(F44="Scenario3PBT10",'Medium retrofit'!$AH$38,"")))&amp;IF(F44="Scenario1PBT11",'Medium retrofit'!$AI$38,IF(F44="Scenario2PBT11",'Medium retrofit'!$AJ$38,IF(F44="Scenario3PBT11",'Medium retrofit'!$AK$38,"")))&amp;IF(F44="Scenario1PBT12",'Medium retrofit'!$AL$38,IF(F44="Scenario2PBT12",'Medium retrofit'!$AM$38,IF(F44="Scenario3PBT12",'Medium retrofit'!$AN$38,"")))&amp;IF(F44="Scenario1PBT13",'Medium retrofit'!$AO$38,IF(F44="Scenario2PBT13",'Medium retrofit'!$AP$38,IF(F44="Scenario3PBT13",'Medium retrofit'!$AQ$38,"")))&amp;IF(F44="Scenario1PBT14",'Medium retrofit'!$AR$38,IF(F44="Scenario2PBT14",'Medium retrofit'!$AS$38,IF(F44="Scenario3PBT14",'Medium retrofit'!$AT$38,"")))&amp;IF(F44="Scenario1PBT15",'Medium retrofit'!$AU$38,IF(F44="Scenario2PBT15",'Medium retrofit'!$AV$38,IF(F44="Scenario3PBT15",'Medium retrofit'!$AW$38,"")))</f>
        <v/>
      </c>
      <c r="V44" s="123">
        <f t="shared" si="18"/>
        <v>0</v>
      </c>
      <c r="W44" s="123" t="str">
        <f>IF(F44="Scenario1PBT1",'Medium retrofit'!$E$40,IF(F44="Scenario2PBT1",'Medium retrofit'!$F$40,IF(F44="Scenario3PBT1",'Medium retrofit'!$G$40,"")))&amp;IF(F44="Scenario1PBT2",'Medium retrofit'!$H$40,IF(F44="Scenario2PBT2",'Medium retrofit'!$I$40,IF(F44="Scenario3PBT2",'Medium retrofit'!$J$40,"")))&amp;IF(F44="Scenario1PBT3",'Medium retrofit'!$K$40,IF(F44="Scenario2PBT3",'Medium retrofit'!$L$40,IF(F44="Scenario3PBT3",'Medium retrofit'!$M$40,"")))&amp;IF(F44="Scenario1PBT4",'Medium retrofit'!$N$40,IF(F44="Scenario2PBT4",'Medium retrofit'!$O$40,IF(F44="Scenario3PBT4",'Medium retrofit'!$P$40,"")))&amp;IF(F44="Scenario1PBT5",'Medium retrofit'!$Q$40,IF(F44="Scenario2PBT5",'Medium retrofit'!$R$40,IF(F44="Scenario3PBT5",'Medium retrofit'!$S$40,"")))&amp;IF(F44="Scenario1PBT6",'Medium retrofit'!$T$40,IF(F44="Scenario2PBT6",'Medium retrofit'!$U$40,IF(F44="Scenario3PBT6",'Medium retrofit'!$V$40,"")))&amp;IF(F44="Scenario1PBT7",'Medium retrofit'!$W$40,IF(F44="Scenario2PBT7",'Medium retrofit'!$X$40,IF(F44="Scenario3PBT7",'Medium retrofit'!$Y$40,"")))&amp;IF(F44="Scenario1PBT8",'Medium retrofit'!$Z$40,IF(F44="Scenario2PBT8",'Medium retrofit'!$AA$40,IF(F44="Scenario3PBT8",'Medium retrofit'!$AB$40,"")))&amp;IF(F44="Scenario1PBT9",'Medium retrofit'!$AC$40,IF(F44="Scenario2PBT9",'Medium retrofit'!$AD$40,IF(F44="Scenario3PBT9",'Medium retrofit'!$AE$40,"")))&amp;IF(F44="Scenario1PBT10",'Medium retrofit'!$AF$40,IF(F44="Scenario2PBT10",'Medium retrofit'!$AG$40,IF(F44="Scenario3PBT10",'Medium retrofit'!$AH$40,"")))&amp;IF(F44="Scenario1PBT11",'Medium retrofit'!$AI$40,IF(F44="Scenario2PBT11",'Medium retrofit'!$AJ$40,IF(F44="Scenario3PBT11",'Medium retrofit'!$AK$40,"")))&amp;IF(F44="Scenario1PBT12",'Medium retrofit'!$AL$40,IF(F44="Scenario2PBT12",'Medium retrofit'!$AM$40,IF(F44="Scenario3PBT12",'Medium retrofit'!$AN$40,"")))&amp;IF(F44="Scenario1PBT13",'Medium retrofit'!$AO$40,IF(F44="Scenario2PBT13",'Medium retrofit'!$AP$40,IF(F44="Scenario3PBT13",'Medium retrofit'!$AQ$40,"")))&amp;IF(F44="Scenario1PBT14",'Medium retrofit'!$AR$40,IF(F44="Scenario2PBT14",'Medium retrofit'!$AS$40,IF(F44="Scenario3PBT14",'Medium retrofit'!$AT$40,"")))&amp;IF(F44="Scenario1PBT15",'Medium retrofit'!$AU$40,IF(F44="Scenario2PBT15",'Medium retrofit'!$AV$40,IF(F44="Scenario3PBT15",'Medium retrofit'!$AW$40,"")))</f>
        <v/>
      </c>
      <c r="X44" s="123">
        <f t="shared" si="19"/>
        <v>0</v>
      </c>
      <c r="Y44" s="123" t="str">
        <f>IF(F44="Scenario1PBT1",'Medium retrofit'!$E$42,IF(F44="Scenario2PBT1",'Medium retrofit'!$F$42,IF(F44="Scenario3PBT1",'Medium retrofit'!$G$42,"")))&amp;IF(F44="Scenario1PBT2",'Medium retrofit'!$H$42,IF(F44="Scenario2PBT2",'Medium retrofit'!$I$42,IF(F44="Scenario3PBT2",'Medium retrofit'!$J$42,"")))&amp;IF(F44="Scenario1PBT3",'Medium retrofit'!$K$42,IF(F44="Scenario2PBT3",'Medium retrofit'!$L$42,IF(F44="Scenario3PBT3",'Medium retrofit'!$M$42,"")))&amp;IF(F44="Scenario1PBT4",'Medium retrofit'!$N$42,IF(F44="Scenario2PBT4",'Medium retrofit'!$O$42,IF(F44="Scenario3PBT4",'Medium retrofit'!$P$42,"")))&amp;IF(F44="Scenario1PBT5",'Medium retrofit'!$Q$42,IF(F44="Scenario2PBT5",'Medium retrofit'!$R$42,IF(F44="Scenario3PBT5",'Medium retrofit'!$S$42,"")))&amp;IF(F44="Scenario1PBT6",'Medium retrofit'!$T$42,IF(F44="Scenario2PBT6",'Medium retrofit'!$U$42,IF(F44="Scenario3PBT6",'Medium retrofit'!$V$42,"")))&amp;IF(F44="Scenario1PBT7",'Medium retrofit'!$W$42,IF(F44="Scenario2PBT7",'Medium retrofit'!$X$42,IF(F44="Scenario3PBT7",'Medium retrofit'!$Y$42,"")))&amp;IF(F44="Scenario1PBT8",'Medium retrofit'!$Z$42,IF(F44="Scenario2PBT8",'Medium retrofit'!$AA$42,IF(F44="Scenario3PBT8",'Medium retrofit'!$AB$42,"")))&amp;IF(F44="Scenario1PBT9",'Medium retrofit'!$AC$42,IF(F44="Scenario2PBT9",'Medium retrofit'!$AD$42,IF(F44="Scenario3PBT9",'Medium retrofit'!$AE$42,"")))&amp;IF(F44="Scenario1PBT10",'Medium retrofit'!$AF$42,IF(F44="Scenario2PBT10",'Medium retrofit'!$AG$42,IF(F44="Scenario3PBT10",'Medium retrofit'!$AH$42,"")))&amp;IF(F44="Scenario1PBT11",'Medium retrofit'!$AI$42,IF(F44="Scenario2PBT11",'Medium retrofit'!$AJ$42,IF(F44="Scenario3PBT11",'Medium retrofit'!$AK$42,"")))&amp;IF(F44="Scenario1PBT12",'Medium retrofit'!$AL$42,IF(F44="Scenario2PBT12",'Medium retrofit'!$AM$42,IF(F44="Scenario3PBT12",'Medium retrofit'!$AN$42,"")))&amp;IF(F44="Scenario1PBT13",'Medium retrofit'!$AO$42,IF(F44="Scenario2PBT13",'Medium retrofit'!$AP$42,IF(F44="Scenario3PBT13",'Medium retrofit'!$AQ$42,"")))&amp;IF(F44="Scenario1PBT14",'Medium retrofit'!$AR$42,IF(F44="Scenario2PBT14",'Medium retrofit'!$AS$42,IF(F44="Scenario3PBT14",'Medium retrofit'!$AT$42,"")))&amp;IF(F44="Scenario1PBT15",'Medium retrofit'!$AU$42,IF(F44="Scenario2PBT15",'Medium retrofit'!$AV$42,IF(F44="Scenario3PBT15",'Medium retrofit'!$AW$42,"")))</f>
        <v/>
      </c>
      <c r="Z44" s="123">
        <f t="shared" si="20"/>
        <v>0</v>
      </c>
      <c r="AA44" s="239" t="str">
        <f>IF(F44="Scenario1PBT1",'Medium retrofit'!$E$101,IF(F44="Scenario2PBT1",'Medium retrofit'!$F$101,IF(F44="Scenario3PBT1",'Medium retrofit'!$G$101,"")))&amp;IF(F44="Scenario1PBT2",'Medium retrofit'!$H$101,IF(F44="Scenario2PBT2",'Medium retrofit'!$I$101,IF(F44="Scenario3PBT2",'Medium retrofit'!$J$101,"")))&amp;IF(F44="Scenario1PBT3",'Medium retrofit'!$K$101,IF(F44="Scenario2PBT3",'Medium retrofit'!$L$101,IF(F44="Scenario3PBT3",'Medium retrofit'!$M$101,"")))&amp;IF(F44="Scenario1PBT4",'Medium retrofit'!$N$101,IF(F44="Scenario2PBT4",'Medium retrofit'!$O$101,IF(F44="Scenario3PBT4",'Medium retrofit'!$P$101,"")))&amp;IF(F44="Scenario1PBT5",'Medium retrofit'!$Q$101,IF(F44="Scenario2PBT5",'Medium retrofit'!$R$101,IF(F44="Scenario3PBT5",'Medium retrofit'!$S$101,"")))&amp;IF(F44="Scenario1PBT6",'Medium retrofit'!$T$101,IF(F44="Scenario2PBT6",'Medium retrofit'!$U$101,IF(F44="Scenario3PBT6",'Medium retrofit'!$V$101,"")))&amp;IF(F44="Scenario1PBT7",'Medium retrofit'!$W$101,IF(F44="Scenario2PBT7",'Medium retrofit'!$X$101,IF(F44="Scenario3PBT7",'Medium retrofit'!$Y$101,"")))&amp;IF(F44="Scenario1PBT8",'Medium retrofit'!$Z$101,IF(F44="Scenario2PBT8",'Medium retrofit'!$AA$101,IF(F44="Scenario3PBT8",'Medium retrofit'!$AB$101,"")))&amp;IF(F44="Scenario1PBT9",'Medium retrofit'!$AC$101,IF(F44="Scenario2PBT9",'Medium retrofit'!$AD$101,IF(F44="Scenario3PBT9",'Medium retrofit'!$AE$101,"")))&amp;IF(F44="Scenario1PBT10",'Medium retrofit'!$AF$101,IF(F44="Scenario2PBT10",'Medium retrofit'!$AG$101,IF(F44="Scenario3PBT10",'Medium retrofit'!$AH$101,"")))&amp;IF(F44="Scenario1PBT11",'Medium retrofit'!$AI$101,IF(F44="Scenario2PBT11",'Medium retrofit'!$AJ$101,IF(F44="Scenario3PBT11",'Medium retrofit'!$AK$101,"")))&amp;IF(F44="Scenario1PBT12",'Medium retrofit'!$AL$101,IF(F44="Scenario2PBT12",'Medium retrofit'!$AM$101,IF(F44="Scenario3PBT12",'Medium retrofit'!$AN$101,"")))&amp;IF(F44="Scenario1PBT13",'Medium retrofit'!$AO$101,IF(F44="Scenario2PBT13",'Medium retrofit'!$AP$101,IF(F44="Scenario3PBT13",'Medium retrofit'!$AQ$101,"")))&amp;IF(F44="Scenario1PBT14",'Medium retrofit'!$AR$101,IF(F44="Scenario2PBT14",'Medium retrofit'!$AS$101,IF(F44="Scenario3PBT14",'Medium retrofit'!$AT$101,"")))&amp;IF(F44="Scenario1PBT15",'Medium retrofit'!$AU$101,IF(F44="Scenario2PBT15",'Medium retrofit'!$AV$101,IF(F44="Scenario3PBT15",'Medium retrofit'!$AW$101,"")))</f>
        <v/>
      </c>
      <c r="AB44" s="242">
        <f t="shared" si="21"/>
        <v>0</v>
      </c>
      <c r="AC44" s="247">
        <f>IFERROR('Projection_Base-case'!G44-G44,0)</f>
        <v>0</v>
      </c>
      <c r="AD44" s="123">
        <f t="shared" si="24"/>
        <v>0</v>
      </c>
      <c r="AE44" s="123">
        <f>IFERROR(100*AC44/'Projection_Base-case'!G44,0)</f>
        <v>0</v>
      </c>
      <c r="AF44" s="123">
        <f>IFERROR('Projection_Base-case'!I44-I44,0)</f>
        <v>0</v>
      </c>
      <c r="AG44" s="123">
        <f t="shared" si="25"/>
        <v>0</v>
      </c>
      <c r="AH44" s="123">
        <f>IFERROR(100*AF44/'Projection_Base-case'!I44,0)</f>
        <v>0</v>
      </c>
      <c r="AI44" s="123">
        <f>IFERROR('Projection_Base-case'!K44-K44,0)</f>
        <v>0</v>
      </c>
      <c r="AJ44" s="123">
        <f t="shared" si="26"/>
        <v>0</v>
      </c>
      <c r="AK44" s="123">
        <f>IFERROR(100*AI44/'Projection_Base-case'!K44,0)</f>
        <v>0</v>
      </c>
      <c r="AL44" s="123">
        <f>IFERROR(M44-'Projection_Base-case'!M44,0)</f>
        <v>0</v>
      </c>
      <c r="AM44" s="123">
        <f t="shared" si="27"/>
        <v>0</v>
      </c>
      <c r="AN44" s="179">
        <f>IFERROR(IF('Projection_Base-case'!N44&gt;0,100*AM44/'Projection_Base-case'!N44,100*AM44/N44),0)</f>
        <v>0</v>
      </c>
      <c r="AO44" s="245">
        <f>IFERROR('Projection_Base-case'!O44-O44,0)</f>
        <v>0</v>
      </c>
      <c r="AP44" s="123">
        <f t="shared" si="28"/>
        <v>0</v>
      </c>
      <c r="AQ44" s="123">
        <f>IFERROR(100*AO44/'Projection_Base-case'!O44,0)</f>
        <v>0</v>
      </c>
      <c r="AR44" s="123">
        <f>IFERROR('Projection_Base-case'!Q44-Q44,0)</f>
        <v>0</v>
      </c>
      <c r="AS44" s="123">
        <f t="shared" si="29"/>
        <v>0</v>
      </c>
      <c r="AT44" s="123">
        <f>IFERROR(100*AR44/'Projection_Base-case'!Q44,0)</f>
        <v>0</v>
      </c>
      <c r="AU44" s="123">
        <f>IFERROR('Projection_Base-case'!S44-S44,0)</f>
        <v>0</v>
      </c>
      <c r="AV44" s="123">
        <f t="shared" si="30"/>
        <v>0</v>
      </c>
      <c r="AW44" s="124">
        <f>IFERROR(100*AU44/'Projection_Base-case'!S44,0)</f>
        <v>0</v>
      </c>
      <c r="AX44" s="245">
        <f>IFERROR('Projection_Base-case'!U44-U44,0)</f>
        <v>0</v>
      </c>
      <c r="AY44" s="123">
        <f t="shared" si="31"/>
        <v>0</v>
      </c>
      <c r="AZ44" s="123">
        <f>IFERROR(100*AX44/'Projection_Base-case'!U44,0)</f>
        <v>0</v>
      </c>
      <c r="BA44" s="123">
        <f>IFERROR('Projection_Base-case'!W44-W44,0)</f>
        <v>0</v>
      </c>
      <c r="BB44" s="123">
        <f t="shared" si="32"/>
        <v>0</v>
      </c>
      <c r="BC44" s="123">
        <f>IFERROR(100*BA44/'Projection_Base-case'!W44,0)</f>
        <v>0</v>
      </c>
      <c r="BD44" s="123">
        <f>IFERROR('Projection_Base-case'!Y44-Y44,0)</f>
        <v>0</v>
      </c>
      <c r="BE44" s="123">
        <f t="shared" si="33"/>
        <v>0</v>
      </c>
      <c r="BF44" s="123">
        <f>IFERROR(100*BD44/'Projection_Base-case'!Y44,0)</f>
        <v>0</v>
      </c>
      <c r="BG44" s="178">
        <f t="shared" si="22"/>
        <v>0</v>
      </c>
      <c r="BH44" s="179">
        <f t="shared" si="23"/>
        <v>0</v>
      </c>
    </row>
    <row r="45" spans="1:60">
      <c r="A45" s="165">
        <v>40</v>
      </c>
      <c r="B45" s="239">
        <f>IF('Projection_Base-case'!B45&lt;&gt;"",'Projection_Base-case'!B45,0)</f>
        <v>0</v>
      </c>
      <c r="C45" s="239">
        <f>IF('Projection_Base-case'!C45&lt;&gt;"",'Projection_Base-case'!C45,0)</f>
        <v>0</v>
      </c>
      <c r="D45" s="239">
        <f>IF('Projection_Base-case'!D45&lt;&gt;"",'Projection_Base-case'!D45,0)</f>
        <v>0</v>
      </c>
      <c r="E45" s="164" t="str">
        <f>IF(AND('Résultats medium'!$AC$3="OUI",'Résultats medium'!E44&lt;&gt;""),'Résultats medium'!E44,IF(OR(D45="PBT1",D45="PBT4",D45="PBT5",D45="PBT6",D45="PBT7",D45="PBT8",D45="PBT10"),"Scenario1",IF(OR(D45="PBT3",D45="PBT9"),"Scenario3",IF(OR(D45="PBT2"),"Scenario2",""))))</f>
        <v/>
      </c>
      <c r="F45" s="240" t="str">
        <f t="shared" si="10"/>
        <v>0</v>
      </c>
      <c r="G45" s="241" t="str">
        <f>IF(F45="Scenario1PBT1",'Medium retrofit'!$E$6,IF(F45="Scenario2PBT1",'Medium retrofit'!$F$6,IF(F45="Scenario3PBT1",'Medium retrofit'!$G$6,"")))&amp;IF(F45="Scenario1PBT2",'Medium retrofit'!$H$6,IF(F45="Scenario2PBT2",'Medium retrofit'!$I$6,IF(F45="Scenario3PBT2",'Medium retrofit'!$J$6,"")))&amp;IF(F45="Scenario1PBT3",'Medium retrofit'!$K$6,IF(F45="Scenario2PBT3",'Medium retrofit'!$L$6,IF(F45="Scenario3PBT3",'Medium retrofit'!$M$6,"")))&amp;IF(F45="Scenario1PBT4",'Medium retrofit'!$N$6,IF(F45="Scenario2PBT4",'Medium retrofit'!$O$6,IF(F45="Scenario3PBT4",'Medium retrofit'!$P$6,"")))&amp;IF(F45="Scenario1PBT5",'Medium retrofit'!$Q$6,IF(F45="Scenario2PBT5",'Medium retrofit'!$R$6,IF(F45="Scenario3PBT5",'Medium retrofit'!$S$6,"")))&amp;IF(F45="Scenario1PBT6",'Medium retrofit'!$T$6,IF(F45="Scenario2PBT6",'Medium retrofit'!$U$6,IF(F45="Scenario3PBT6",'Medium retrofit'!$V$6,"")))&amp;IF(F45="Scenario1PBT7",'Medium retrofit'!$W$6,IF(F45="Scenario2PBT7",'Medium retrofit'!$X$6,IF(F45="Scenario3PBT7",'Medium retrofit'!$Y$6,"")))&amp;IF(F45="Scenario1PBT8",'Medium retrofit'!$Z$6,IF(F45="Scenario2PBT8",'Medium retrofit'!$AA$6,IF(F45="Scenario3PBT8",'Medium retrofit'!$AB$6,"")))&amp;IF(F45="Scenario1PBT9",'Medium retrofit'!$AC$6,IF(F45="Scenario2PBT9",'Medium retrofit'!$AD$6,IF(F45="Scenario3PBT9",'Medium retrofit'!$AE$6,"")))&amp;IF(F45="Scenario1PBT10",'Medium retrofit'!$AF$6,IF(F45="Scenario2PBT10",'Medium retrofit'!$AG$6,IF(F45="Scenario3PBT10",'Medium retrofit'!$AH$6,"")))&amp;IF(F45="Scenario1PBT11",'Medium retrofit'!$AI$6,IF(F45="Scenario2PBT11",'Medium retrofit'!$AJ$6,IF(F45="Scenario3PBT11",'Medium retrofit'!$AK$6,"")))&amp;IF(F45="Scenario1PBT12",'Medium retrofit'!$AL$6,IF(F45="Scenario2PBT12",'Medium retrofit'!$AM$6,IF(F45="Scenario3PBT12",'Medium retrofit'!$AN$6,"")))&amp;IF(F45="Scenario1PBT13",'Medium retrofit'!$AO$6,IF(F45="Scenario2PBT13",'Medium retrofit'!$AP$6,IF(F45="Scenario3PBT13",'Medium retrofit'!$AQ$6,"")))&amp;IF(F45="Scenario1PBT14",'Medium retrofit'!$AR$6,IF(F45="Scenario2PBT14",'Medium retrofit'!$AS$6,IF(F45="Scenario3PBT14",'Medium retrofit'!$AT$6,"")))&amp;IF(F45="Scenario1PBT15",'Medium retrofit'!$AU$6,IF(F45="Scenario2PBT15",'Medium retrofit'!$AV$6,IF(F45="Scenario3PBT15",'Medium retrofit'!$AW$6,"")))</f>
        <v/>
      </c>
      <c r="H45" s="123">
        <f t="shared" si="11"/>
        <v>0</v>
      </c>
      <c r="I45" s="239" t="str">
        <f>IF(F45="Scenario1PBT1",'Medium retrofit'!$E$16,IF(F45="Scenario2PBT1",'Medium retrofit'!$F$16,IF(F45="Scenario3PBT1",'Medium retrofit'!$G$16,"")))&amp;IF(F45="Scenario1PBT2",'Medium retrofit'!$H$16,IF(F45="Scenario2PBT2",'Medium retrofit'!$I$16,IF(F45="Scenario3PBT2",'Medium retrofit'!$J$16,"")))&amp;IF(F45="Scenario1PBT3",'Medium retrofit'!$K$16,IF(F45="Scenario2PBT3",'Medium retrofit'!$L$16,IF(F45="Scenario3PBT3",'Medium retrofit'!$M$16,"")))&amp;IF(F45="Scenario1PBT4",'Medium retrofit'!$N$16,IF(F45="Scenario2PBT4",'Medium retrofit'!$O$16,IF(F45="Scenario3PBT4",'Medium retrofit'!$P$16,"")))&amp;IF(F45="Scenario1PBT5",'Medium retrofit'!$Q$16,IF(F45="Scenario2PBT5",'Medium retrofit'!$R$16,IF(F45="Scenario3PBT5",'Medium retrofit'!$S$16,"")))&amp;IF(F45="Scenario1PBT6",'Medium retrofit'!$T$16,IF(F45="Scenario2PBT6",'Medium retrofit'!$U$16,IF(F45="Scenario3PBT6",'Medium retrofit'!$V$16,"")))&amp;IF(F45="Scenario1PBT7",'Medium retrofit'!$W$16,IF(F45="Scenario2PBT7",'Medium retrofit'!$X$16,IF(F45="Scenario3PBT7",'Medium retrofit'!$Y$16,"")))&amp;IF(F45="Scenario1PBT8",'Medium retrofit'!$Z$16,IF(F45="Scenario2PBT8",'Medium retrofit'!$AA$16,IF(F45="Scenario3PBT8",'Medium retrofit'!$AB$16,"")))&amp;IF(F45="Scenario1PBT9",'Medium retrofit'!$AC$16,IF(F45="Scenario2PBT9",'Medium retrofit'!$AD$16,IF(F45="Scenario3PBT9",'Medium retrofit'!$AE$16,"")))&amp;IF(F45="Scenario1PBT10",'Medium retrofit'!$AF$16,IF(F45="Scenario2PBT10",'Medium retrofit'!$AG$16,IF(F45="Scenario3PBT10",'Medium retrofit'!$AH$16,"")))&amp;IF(F45="Scenario1PBT11",'Medium retrofit'!$AI$16,IF(F45="Scenario2PBT11",'Medium retrofit'!$AJ$16,IF(F45="Scenario3PBT11",'Medium retrofit'!$AK$16,"")))&amp;IF(F45="Scenario1PBT12",'Medium retrofit'!$AL$16,IF(F45="Scenario2PBT12",'Medium retrofit'!$AM$16,IF(F45="Scenario3PBT12",'Medium retrofit'!$AN$16,"")))&amp;IF(F45="Scenario1PBT13",'Medium retrofit'!$AO$16,IF(F45="Scenario2PBT13",'Medium retrofit'!$AP$16,IF(F45="Scenario3PBT13",'Medium retrofit'!$AQ$16,"")))&amp;IF(F45="Scenario1PBT14",'Medium retrofit'!$AR$16,IF(F45="Scenario2PBT14",'Medium retrofit'!$AS$16,IF(F45="Scenario3PBT14",'Medium retrofit'!$AT$16,"")))&amp;IF(F45="Scenario1PBT15",'Medium retrofit'!$AU$16,IF(F45="Scenario2PBT15",'Medium retrofit'!$AV$16,IF(F45="Scenario3PBT15",'Medium retrofit'!$AW$16,"")))</f>
        <v/>
      </c>
      <c r="J45" s="123">
        <f t="shared" si="12"/>
        <v>0</v>
      </c>
      <c r="K45" s="123" t="str">
        <f>IF(F45="Scenario1PBT1",'Medium retrofit'!$E$18,IF(F45="Scenario2PBT1",'Medium retrofit'!$F$18,IF(F45="Scenario3PBT1",'Medium retrofit'!$G$18,"")))&amp;IF(F45="Scenario1PBT2",'Medium retrofit'!$H$18,IF(F45="Scenario2PBT2",'Medium retrofit'!$I$18,IF(F45="Scenario3PBT2",'Medium retrofit'!$J$18,"")))&amp;IF(F45="Scenario1PBT3",'Medium retrofit'!$K$18,IF(F45="Scenario2PBT3",'Medium retrofit'!$L$18,IF(F45="Scenario3PBT3",'Medium retrofit'!$M$18,"")))&amp;IF(F45="Scenario1PBT4",'Medium retrofit'!$N$18,IF(F45="Scenario2PBT4",'Medium retrofit'!$O$18,IF(F45="Scenario3PBT4",'Medium retrofit'!$P$18,"")))&amp;IF(F45="Scenario1PBT5",'Medium retrofit'!$Q$18,IF(F45="Scenario2PBT5",'Medium retrofit'!$R$18,IF(F45="Scenario3PBT5",'Medium retrofit'!$S$18,"")))&amp;IF(F45="Scenario1PBT6",'Medium retrofit'!$T$18,IF(F45="Scenario2PBT6",'Medium retrofit'!$U$18,IF(F45="Scenario3PBT6",'Medium retrofit'!$V$18,"")))&amp;IF(F45="Scenario1PBT7",'Medium retrofit'!$W$18,IF(F45="Scenario2PBT7",'Medium retrofit'!$X$18,IF(F45="Scenario3PBT7",'Medium retrofit'!$Y$18,"")))&amp;IF(F45="Scenario1PBT8",'Medium retrofit'!$Z$18,IF(F45="Scenario2PBT8",'Medium retrofit'!$AA$18,IF(F45="Scenario3PBT8",'Medium retrofit'!$AB$18,"")))&amp;IF(F45="Scenario1PBT9",'Medium retrofit'!$AC$18,IF(F45="Scenario2PBT9",'Medium retrofit'!$AD$18,IF(F45="Scenario3PBT9",'Medium retrofit'!$AE$18,"")))&amp;IF(F45="Scenario1PBT10",'Medium retrofit'!$AF$18,IF(F45="Scenario2PBT10",'Medium retrofit'!$AG$18,IF(F45="Scenario3PBT10",'Medium retrofit'!$AH$18,"")))&amp;IF(F45="Scenario1PBT11",'Medium retrofit'!$AI$18,IF(F45="Scenario2PBT11",'Medium retrofit'!$AJ$18,IF(F45="Scenario3PBT11",'Medium retrofit'!$AK$18,"")))&amp;IF(F45="Scenario1PBT12",'Medium retrofit'!$AL$18,IF(F45="Scenario2PBT12",'Medium retrofit'!$AM$18,IF(F45="Scenario3PBT12",'Medium retrofit'!$AN$18,"")))&amp;IF(F45="Scenario1PBT13",'Medium retrofit'!$AO$18,IF(F45="Scenario2PBT13",'Medium retrofit'!$AP$18,IF(F45="Scenario3PBT13",'Medium retrofit'!$AQ$18,"")))&amp;IF(F45="Scenario1PBT14",'Medium retrofit'!$AR$18,IF(F45="Scenario2PBT14",'Medium retrofit'!$AS$18,IF(F45="Scenario3PBT14",'Medium retrofit'!$AT$18,"")))&amp;IF(F45="Scenario1PBT15",'Medium retrofit'!$AU$18,IF(F45="Scenario2PBT15",'Medium retrofit'!$AV$18,IF(F45="Scenario3PBT15",'Medium retrofit'!$AW$18,"")))</f>
        <v/>
      </c>
      <c r="L45" s="123">
        <f t="shared" si="13"/>
        <v>0</v>
      </c>
      <c r="M45" s="123" t="str">
        <f>IF(F45="Scenario1PBT1",'Medium retrofit'!$E$20,IF(F45="Scenario2PBT1",'Medium retrofit'!$F$20,IF(F45="Scenario3PBT1",'Medium retrofit'!$G$20,"")))&amp;IF(F45="Scenario1PBT2",'Medium retrofit'!$H$20,IF(F45="Scenario2PBT2",'Medium retrofit'!$I$20,IF(F45="Scenario3PBT2",'Medium retrofit'!$J$20,"")))&amp;IF(F45="Scenario1PBT3",'Medium retrofit'!$K$20,IF(F45="Scenario2PBT3",'Medium retrofit'!$L$20,IF(F45="Scenario3PBT3",'Medium retrofit'!$M$20,"")))&amp;IF(F45="Scenario1PBT4",'Medium retrofit'!$N$20,IF(F45="Scenario2PBT4",'Medium retrofit'!$O$20,IF(F45="Scenario3PBT4",'Medium retrofit'!$P$20,"")))&amp;IF(F45="Scenario1PBT5",'Medium retrofit'!$Q$20,IF(F45="Scenario2PBT5",'Medium retrofit'!$R$20,IF(F45="Scenario3PBT5",'Medium retrofit'!$S$20,"")))&amp;IF(F45="Scenario1PBT6",'Medium retrofit'!$T$20,IF(F45="Scenario2PBT6",'Medium retrofit'!$U$20,IF(F45="Scenario3PBT6",'Medium retrofit'!$V$20,"")))&amp;IF(F45="Scenario1PBT7",'Medium retrofit'!$W$20,IF(F45="Scenario2PBT7",'Medium retrofit'!$X$20,IF(F45="Scenario3PBT7",'Medium retrofit'!$Y$20,"")))&amp;IF(F45="Scenario1PBT8",'Medium retrofit'!$Z$20,IF(F45="Scenario2PBT8",'Medium retrofit'!$AA$20,IF(F45="Scenario3PBT8",'Medium retrofit'!$AB$20,"")))&amp;IF(F45="Scenario1PBT9",'Medium retrofit'!$AC$20,IF(F45="Scenario2PBT9",'Medium retrofit'!$AD$20,IF(F45="Scenario3PBT9",'Medium retrofit'!$AE$20,"")))&amp;IF(F45="Scenario1PBT10",'Medium retrofit'!$AF$20,IF(F45="Scenario2PBT10",'Medium retrofit'!$AG$20,IF(F45="Scenario3PBT10",'Medium retrofit'!$AH$20,"")))&amp;IF(F45="Scenario1PBT11",'Medium retrofit'!$AI$20,IF(F45="Scenario2PBT11",'Medium retrofit'!$AJ$20,IF(F45="Scenario3PBT11",'Medium retrofit'!$AK$20,"")))&amp;IF(F45="Scenario1PBT12",'Medium retrofit'!$AL$20,IF(F45="Scenario2PBT12",'Medium retrofit'!$AM$20,IF(F45="Scenario3PBT12",'Medium retrofit'!$AN$20,"")))&amp;IF(F45="Scenario1PBT13",'Medium retrofit'!$AO$20,IF(F45="Scenario2PBT13",'Medium retrofit'!$AP$20,IF(F45="Scenario3PBT13",'Medium retrofit'!$AQ$20,"")))&amp;IF(F45="Scenario1PBT14",'Medium retrofit'!$AR$20,IF(F45="Scenario2PBT14",'Medium retrofit'!$AS$20,IF(F45="Scenario3PBT14",'Medium retrofit'!$AT$20,"")))&amp;IF(F45="Scenario1PBT15",'Medium retrofit'!$AU$20,IF(F45="Scenario2PBT15",'Medium retrofit'!$AV$20,IF(F45="Scenario3PBT15",'Medium retrofit'!$AW$20,"")))</f>
        <v/>
      </c>
      <c r="N45" s="124">
        <f t="shared" si="14"/>
        <v>0</v>
      </c>
      <c r="O45" s="245" t="str">
        <f>IF(F45="Scenario1PBT1",'Medium retrofit'!$E$23,IF(F45="Scenario2PBT1",'Medium retrofit'!$F$23,IF(F45="Scenario3PBT1",'Medium retrofit'!$G$23,"")))&amp;IF(F45="Scenario1PBT2",'Medium retrofit'!$H$23,IF(F45="Scenario2PBT2",'Medium retrofit'!$I$23,IF(F45="Scenario3PBT2",'Medium retrofit'!$J$23,"")))&amp;IF(F45="Scenario1PBT3",'Medium retrofit'!$K$23,IF(F45="Scenario2PBT3",'Medium retrofit'!$L$23,IF(F45="Scenario3PBT3",'Medium retrofit'!$M$23,"")))&amp;IF(F45="Scenario1PBT4",'Medium retrofit'!$N$23,IF(F45="Scenario2PBT4",'Medium retrofit'!$O$23,IF(F45="Scenario3PBT4",'Medium retrofit'!$P$23,"")))&amp;IF(F45="Scenario1PBT5",'Medium retrofit'!$Q$23,IF(F45="Scenario2PBT5",'Medium retrofit'!$R$23,IF(F45="Scenario3PBT5",'Medium retrofit'!$S$23,"")))&amp;IF(F45="Scenario1PBT6",'Medium retrofit'!$T$23,IF(F45="Scenario2PBT6",'Medium retrofit'!$U$23,IF(F45="Scenario3PBT6",'Medium retrofit'!$V$23,"")))&amp;IF(F45="Scenario1PBT7",'Medium retrofit'!$W$23,IF(F45="Scenario2PBT7",'Medium retrofit'!$X$23,IF(F45="Scenario3PBT7",'Medium retrofit'!$Y$23,"")))&amp;IF(F45="Scenario1PBT8",'Medium retrofit'!$Z$23,IF(F45="Scenario2PBT8",'Medium retrofit'!$AA$23,IF(F45="Scenario3PBT8",'Medium retrofit'!$AB$23,"")))&amp;IF(F45="Scenario1PBT9",'Medium retrofit'!$AC$23,IF(F45="Scenario2PBT9",'Medium retrofit'!$AD$23,IF(F45="Scenario3PBT9",'Medium retrofit'!$AE$23,"")))&amp;IF(F45="Scenario1PBT10",'Medium retrofit'!$AF$23,IF(F45="Scenario2PBT10",'Medium retrofit'!$AG$23,IF(F45="Scenario3PBT10",'Medium retrofit'!$AH$23,"")))&amp;IF(F45="Scenario1PBT11",'Medium retrofit'!$AI$23,IF(F45="Scenario2PBT11",'Medium retrofit'!$AJ$23,IF(F45="Scenario3PBT11",'Medium retrofit'!$AK$23,"")))&amp;IF(F45="Scenario1PBT12",'Medium retrofit'!$AL$23,IF(F45="Scenario2PBT12",'Medium retrofit'!$AM$23,IF(F45="Scenario3PBT12",'Medium retrofit'!$AN$23,"")))&amp;IF(F45="Scenario1PBT13",'Medium retrofit'!$AO$23,IF(F45="Scenario2PBT13",'Medium retrofit'!$AP$23,IF(F45="Scenario3PBT13",'Medium retrofit'!$AQ$23,"")))&amp;IF(F45="Scenario1PBT14",'Medium retrofit'!$AR$23,IF(F45="Scenario2PBT14",'Medium retrofit'!$AS$23,IF(F45="Scenario3PBT14",'Medium retrofit'!$AT$23,"")))&amp;IF(F45="Scenario1PBT15",'Medium retrofit'!$AU$23,IF(F45="Scenario2PBT15",'Medium retrofit'!$AV$23,IF(F45="Scenario3PBT15",'Medium retrofit'!$AW$23,"")))</f>
        <v/>
      </c>
      <c r="P45" s="123">
        <f t="shared" si="15"/>
        <v>0</v>
      </c>
      <c r="Q45" s="123" t="str">
        <f>IF(F45="Scenario1PBT1",'Medium retrofit'!$E$25,IF(F45="Scenario2PBT1",'Medium retrofit'!$F$25,IF(F45="Scenario3PBT1",'Medium retrofit'!$G$25,"")))&amp;IF(F45="Scenario1PBT2",'Medium retrofit'!$H$25,IF(F45="Scenario2PBT2",'Medium retrofit'!$I$25,IF(F45="Scenario3PBT2",'Medium retrofit'!$J$25,"")))&amp;IF(F45="Scenario1PBT3",'Medium retrofit'!$K$25,IF(F45="Scenario2PBT3",'Medium retrofit'!$L$25,IF(F45="Scenario3PBT3",'Medium retrofit'!$M$25,"")))&amp;IF(F45="Scenario1PBT4",'Medium retrofit'!$N$25,IF(F45="Scenario2PBT4",'Medium retrofit'!$O$25,IF(F45="Scenario3PBT4",'Medium retrofit'!$P$25,"")))&amp;IF(F45="Scenario1PBT5",'Medium retrofit'!$Q$25,IF(F45="Scenario2PBT5",'Medium retrofit'!$R$25,IF(F45="Scenario3PBT5",'Medium retrofit'!$S$25,"")))&amp;IF(F45="Scenario1PBT6",'Medium retrofit'!$T$25,IF(F45="Scenario2PBT6",'Medium retrofit'!$U$25,IF(F45="Scenario3PBT6",'Medium retrofit'!$V$25,"")))&amp;IF(F45="Scenario1PBT7",'Medium retrofit'!$W$25,IF(F45="Scenario2PBT7",'Medium retrofit'!$X$25,IF(F45="Scenario3PBT7",'Medium retrofit'!$Y$25,"")))&amp;IF(F45="Scenario1PBT8",'Medium retrofit'!$Z$25,IF(F45="Scenario2PBT8",'Medium retrofit'!$AA$25,IF(F45="Scenario3PBT8",'Medium retrofit'!$AB$25,"")))&amp;IF(F45="Scenario1PBT9",'Medium retrofit'!$AC$25,IF(F45="Scenario2PBT9",'Medium retrofit'!$AD$25,IF(F45="Scenario3PBT9",'Medium retrofit'!$AE$25,"")))&amp;IF(F45="Scenario1PBT10",'Medium retrofit'!$AF$25,IF(F45="Scenario2PBT10",'Medium retrofit'!$AG$25,IF(F45="Scenario3PBT10",'Medium retrofit'!$AH$25,"")))&amp;IF(F45="Scenario1PBT11",'Medium retrofit'!$AI$25,IF(F45="Scenario2PBT11",'Medium retrofit'!$AJ$25,IF(F45="Scenario3PBT11",'Medium retrofit'!$AK$25,"")))&amp;IF(F45="Scenario1PBT12",'Medium retrofit'!$AL$25,IF(F45="Scenario2PBT12",'Medium retrofit'!$AM$25,IF(F45="Scenario3PBT12",'Medium retrofit'!$AN$25,"")))&amp;IF(F45="Scenario1PBT13",'Medium retrofit'!$AO$25,IF(F45="Scenario2PBT13",'Medium retrofit'!$AP$25,IF(F45="Scenario3PBT13",'Medium retrofit'!$AQ$25,"")))&amp;IF(F45="Scenario1PBT14",'Medium retrofit'!$AR$25,IF(F45="Scenario2PBT14",'Medium retrofit'!$AS$25,IF(F45="Scenario3PBT14",'Medium retrofit'!$AT$25,"")))&amp;IF(F45="Scenario1PBT15",'Medium retrofit'!$AU$25,IF(F45="Scenario2PBT15",'Medium retrofit'!$AV$25,IF(F45="Scenario3PBT15",'Medium retrofit'!$AW$25,"")))</f>
        <v/>
      </c>
      <c r="R45" s="123">
        <f t="shared" si="16"/>
        <v>0</v>
      </c>
      <c r="S45" s="123" t="str">
        <f>IF(F45="Scenario1PBT1",'Medium retrofit'!$E$27,IF(F45="Scenario2PBT1",'Medium retrofit'!$F$27,IF(F45="Scenario3PBT1",'Medium retrofit'!$G$27,"")))&amp;IF(F45="Scenario1PBT2",'Medium retrofit'!$H$27,IF(F45="Scenario2PBT2",'Medium retrofit'!$I$27,IF(F45="Scenario3PBT2",'Medium retrofit'!$J$27,"")))&amp;IF(F45="Scenario1PBT3",'Medium retrofit'!$K$27,IF(F45="Scenario2PBT3",'Medium retrofit'!$L$27,IF(F45="Scenario3PBT3",'Medium retrofit'!$M$27,"")))&amp;IF(F45="Scenario1PBT4",'Medium retrofit'!$N$27,IF(F45="Scenario2PBT4",'Medium retrofit'!$O$27,IF(F45="Scenario3PBT4",'Medium retrofit'!$P$27,"")))&amp;IF(F45="Scenario1PBT5",'Medium retrofit'!$Q$27,IF(F45="Scenario2PBT5",'Medium retrofit'!$R$27,IF(F45="Scenario3PBT5",'Medium retrofit'!$S$27,"")))&amp;IF(F45="Scenario1PBT6",'Medium retrofit'!$T$27,IF(F45="Scenario2PBT6",'Medium retrofit'!$U$27,IF(F45="Scenario3PBT6",'Medium retrofit'!$V$27,"")))&amp;IF(F45="Scenario1PBT7",'Medium retrofit'!$W$27,IF(F45="Scenario2PBT7",'Medium retrofit'!$X$27,IF(F45="Scenario3PBT7",'Medium retrofit'!$Y$27,"")))&amp;IF(F45="Scenario1PBT8",'Medium retrofit'!$Z$27,IF(F45="Scenario2PBT8",'Medium retrofit'!$AA$27,IF(F45="Scenario3PBT8",'Medium retrofit'!$AB$27,"")))&amp;IF(F45="Scenario1PBT9",'Medium retrofit'!$AC$27,IF(F45="Scenario2PBT9",'Medium retrofit'!$AD$27,IF(F45="Scenario3PBT9",'Medium retrofit'!$AE$27,"")))&amp;IF(F45="Scenario1PBT10",'Medium retrofit'!$AF$27,IF(F45="Scenario2PBT10",'Medium retrofit'!$AG$27,IF(F45="Scenario3PBT10",'Medium retrofit'!$AH$27,"")))&amp;IF(F45="Scenario1PBT11",'Medium retrofit'!$AI$27,IF(F45="Scenario2PBT11",'Medium retrofit'!$AJ$27,IF(F45="Scenario3PBT11",'Medium retrofit'!$AK$27,"")))&amp;IF(F45="Scenario1PBT12",'Medium retrofit'!$AL$27,IF(F45="Scenario2PBT12",'Medium retrofit'!$AM$27,IF(F45="Scenario3PBT12",'Medium retrofit'!$AN$27,"")))&amp;IF(F45="Scenario1PBT13",'Medium retrofit'!$AO$27,IF(F45="Scenario2PBT13",'Medium retrofit'!$AP$27,IF(F45="Scenario3PBT13",'Medium retrofit'!$AQ$27,"")))&amp;IF(F45="Scenario1PBT14",'Medium retrofit'!$AR$27,IF(F45="Scenario2PBT14",'Medium retrofit'!$AS$27,IF(F45="Scenario3PBT14",'Medium retrofit'!$AT$27,"")))&amp;IF(F45="Scenario1PBT15",'Medium retrofit'!$AU$27,IF(F45="Scenario2PBT15",'Medium retrofit'!$AV$27,IF(F45="Scenario3PBT15",'Medium retrofit'!$AW$27,"")))</f>
        <v/>
      </c>
      <c r="T45" s="246">
        <f t="shared" si="17"/>
        <v>0</v>
      </c>
      <c r="U45" s="245" t="str">
        <f>IF(F45="Scenario1PBT1",'Medium retrofit'!$E$38,IF(F45="Scenario2PBT1",'Medium retrofit'!$F$38,IF(F45="Scenario3PBT1",'Medium retrofit'!$G$38,"")))&amp;IF(F45="Scenario1PBT2",'Medium retrofit'!$H$38,IF(F45="Scenario2PBT2",'Medium retrofit'!$I$38,IF(F45="Scenario3PBT2",'Medium retrofit'!$J$38,"")))&amp;IF(F45="Scenario1PBT3",'Medium retrofit'!$K$38,IF(F45="Scenario2PBT3",'Medium retrofit'!$L$38,IF(F45="Scenario3PBT3",'Medium retrofit'!$M$38,"")))&amp;IF(F45="Scenario1PBT4",'Medium retrofit'!$N$38,IF(F45="Scenario2PBT4",'Medium retrofit'!$O$38,IF(F45="Scenario3PBT4",'Medium retrofit'!$P$38,"")))&amp;IF(F45="Scenario1PBT5",'Medium retrofit'!$Q$38,IF(F45="Scenario2PBT5",'Medium retrofit'!$R$38,IF(F45="Scenario3PBT5",'Medium retrofit'!$S$38,"")))&amp;IF(F45="Scenario1PBT6",'Medium retrofit'!$T$38,IF(F45="Scenario2PBT6",'Medium retrofit'!$U$38,IF(F45="Scenario3PBT6",'Medium retrofit'!$V$38,"")))&amp;IF(F45="Scenario1PBT7",'Medium retrofit'!$W$38,IF(F45="Scenario2PBT7",'Medium retrofit'!$X$38,IF(F45="Scenario3PBT7",'Medium retrofit'!$Y$38,"")))&amp;IF(F45="Scenario1PBT8",'Medium retrofit'!$Z$38,IF(F45="Scenario2PBT8",'Medium retrofit'!$AA$38,IF(F45="Scenario3PBT8",'Medium retrofit'!$AB$38,"")))&amp;IF(F45="Scenario1PBT9",'Medium retrofit'!$AC$38,IF(F45="Scenario2PBT9",'Medium retrofit'!$AD$38,IF(F45="Scenario3PBT9",'Medium retrofit'!$AE$38,"")))&amp;IF(F45="Scenario1PBT10",'Medium retrofit'!$AF$38,IF(F45="Scenario2PBT10",'Medium retrofit'!$AG$38,IF(F45="Scenario3PBT10",'Medium retrofit'!$AH$38,"")))&amp;IF(F45="Scenario1PBT11",'Medium retrofit'!$AI$38,IF(F45="Scenario2PBT11",'Medium retrofit'!$AJ$38,IF(F45="Scenario3PBT11",'Medium retrofit'!$AK$38,"")))&amp;IF(F45="Scenario1PBT12",'Medium retrofit'!$AL$38,IF(F45="Scenario2PBT12",'Medium retrofit'!$AM$38,IF(F45="Scenario3PBT12",'Medium retrofit'!$AN$38,"")))&amp;IF(F45="Scenario1PBT13",'Medium retrofit'!$AO$38,IF(F45="Scenario2PBT13",'Medium retrofit'!$AP$38,IF(F45="Scenario3PBT13",'Medium retrofit'!$AQ$38,"")))&amp;IF(F45="Scenario1PBT14",'Medium retrofit'!$AR$38,IF(F45="Scenario2PBT14",'Medium retrofit'!$AS$38,IF(F45="Scenario3PBT14",'Medium retrofit'!$AT$38,"")))&amp;IF(F45="Scenario1PBT15",'Medium retrofit'!$AU$38,IF(F45="Scenario2PBT15",'Medium retrofit'!$AV$38,IF(F45="Scenario3PBT15",'Medium retrofit'!$AW$38,"")))</f>
        <v/>
      </c>
      <c r="V45" s="123">
        <f t="shared" si="18"/>
        <v>0</v>
      </c>
      <c r="W45" s="123" t="str">
        <f>IF(F45="Scenario1PBT1",'Medium retrofit'!$E$40,IF(F45="Scenario2PBT1",'Medium retrofit'!$F$40,IF(F45="Scenario3PBT1",'Medium retrofit'!$G$40,"")))&amp;IF(F45="Scenario1PBT2",'Medium retrofit'!$H$40,IF(F45="Scenario2PBT2",'Medium retrofit'!$I$40,IF(F45="Scenario3PBT2",'Medium retrofit'!$J$40,"")))&amp;IF(F45="Scenario1PBT3",'Medium retrofit'!$K$40,IF(F45="Scenario2PBT3",'Medium retrofit'!$L$40,IF(F45="Scenario3PBT3",'Medium retrofit'!$M$40,"")))&amp;IF(F45="Scenario1PBT4",'Medium retrofit'!$N$40,IF(F45="Scenario2PBT4",'Medium retrofit'!$O$40,IF(F45="Scenario3PBT4",'Medium retrofit'!$P$40,"")))&amp;IF(F45="Scenario1PBT5",'Medium retrofit'!$Q$40,IF(F45="Scenario2PBT5",'Medium retrofit'!$R$40,IF(F45="Scenario3PBT5",'Medium retrofit'!$S$40,"")))&amp;IF(F45="Scenario1PBT6",'Medium retrofit'!$T$40,IF(F45="Scenario2PBT6",'Medium retrofit'!$U$40,IF(F45="Scenario3PBT6",'Medium retrofit'!$V$40,"")))&amp;IF(F45="Scenario1PBT7",'Medium retrofit'!$W$40,IF(F45="Scenario2PBT7",'Medium retrofit'!$X$40,IF(F45="Scenario3PBT7",'Medium retrofit'!$Y$40,"")))&amp;IF(F45="Scenario1PBT8",'Medium retrofit'!$Z$40,IF(F45="Scenario2PBT8",'Medium retrofit'!$AA$40,IF(F45="Scenario3PBT8",'Medium retrofit'!$AB$40,"")))&amp;IF(F45="Scenario1PBT9",'Medium retrofit'!$AC$40,IF(F45="Scenario2PBT9",'Medium retrofit'!$AD$40,IF(F45="Scenario3PBT9",'Medium retrofit'!$AE$40,"")))&amp;IF(F45="Scenario1PBT10",'Medium retrofit'!$AF$40,IF(F45="Scenario2PBT10",'Medium retrofit'!$AG$40,IF(F45="Scenario3PBT10",'Medium retrofit'!$AH$40,"")))&amp;IF(F45="Scenario1PBT11",'Medium retrofit'!$AI$40,IF(F45="Scenario2PBT11",'Medium retrofit'!$AJ$40,IF(F45="Scenario3PBT11",'Medium retrofit'!$AK$40,"")))&amp;IF(F45="Scenario1PBT12",'Medium retrofit'!$AL$40,IF(F45="Scenario2PBT12",'Medium retrofit'!$AM$40,IF(F45="Scenario3PBT12",'Medium retrofit'!$AN$40,"")))&amp;IF(F45="Scenario1PBT13",'Medium retrofit'!$AO$40,IF(F45="Scenario2PBT13",'Medium retrofit'!$AP$40,IF(F45="Scenario3PBT13",'Medium retrofit'!$AQ$40,"")))&amp;IF(F45="Scenario1PBT14",'Medium retrofit'!$AR$40,IF(F45="Scenario2PBT14",'Medium retrofit'!$AS$40,IF(F45="Scenario3PBT14",'Medium retrofit'!$AT$40,"")))&amp;IF(F45="Scenario1PBT15",'Medium retrofit'!$AU$40,IF(F45="Scenario2PBT15",'Medium retrofit'!$AV$40,IF(F45="Scenario3PBT15",'Medium retrofit'!$AW$40,"")))</f>
        <v/>
      </c>
      <c r="X45" s="123">
        <f t="shared" si="19"/>
        <v>0</v>
      </c>
      <c r="Y45" s="123" t="str">
        <f>IF(F45="Scenario1PBT1",'Medium retrofit'!$E$42,IF(F45="Scenario2PBT1",'Medium retrofit'!$F$42,IF(F45="Scenario3PBT1",'Medium retrofit'!$G$42,"")))&amp;IF(F45="Scenario1PBT2",'Medium retrofit'!$H$42,IF(F45="Scenario2PBT2",'Medium retrofit'!$I$42,IF(F45="Scenario3PBT2",'Medium retrofit'!$J$42,"")))&amp;IF(F45="Scenario1PBT3",'Medium retrofit'!$K$42,IF(F45="Scenario2PBT3",'Medium retrofit'!$L$42,IF(F45="Scenario3PBT3",'Medium retrofit'!$M$42,"")))&amp;IF(F45="Scenario1PBT4",'Medium retrofit'!$N$42,IF(F45="Scenario2PBT4",'Medium retrofit'!$O$42,IF(F45="Scenario3PBT4",'Medium retrofit'!$P$42,"")))&amp;IF(F45="Scenario1PBT5",'Medium retrofit'!$Q$42,IF(F45="Scenario2PBT5",'Medium retrofit'!$R$42,IF(F45="Scenario3PBT5",'Medium retrofit'!$S$42,"")))&amp;IF(F45="Scenario1PBT6",'Medium retrofit'!$T$42,IF(F45="Scenario2PBT6",'Medium retrofit'!$U$42,IF(F45="Scenario3PBT6",'Medium retrofit'!$V$42,"")))&amp;IF(F45="Scenario1PBT7",'Medium retrofit'!$W$42,IF(F45="Scenario2PBT7",'Medium retrofit'!$X$42,IF(F45="Scenario3PBT7",'Medium retrofit'!$Y$42,"")))&amp;IF(F45="Scenario1PBT8",'Medium retrofit'!$Z$42,IF(F45="Scenario2PBT8",'Medium retrofit'!$AA$42,IF(F45="Scenario3PBT8",'Medium retrofit'!$AB$42,"")))&amp;IF(F45="Scenario1PBT9",'Medium retrofit'!$AC$42,IF(F45="Scenario2PBT9",'Medium retrofit'!$AD$42,IF(F45="Scenario3PBT9",'Medium retrofit'!$AE$42,"")))&amp;IF(F45="Scenario1PBT10",'Medium retrofit'!$AF$42,IF(F45="Scenario2PBT10",'Medium retrofit'!$AG$42,IF(F45="Scenario3PBT10",'Medium retrofit'!$AH$42,"")))&amp;IF(F45="Scenario1PBT11",'Medium retrofit'!$AI$42,IF(F45="Scenario2PBT11",'Medium retrofit'!$AJ$42,IF(F45="Scenario3PBT11",'Medium retrofit'!$AK$42,"")))&amp;IF(F45="Scenario1PBT12",'Medium retrofit'!$AL$42,IF(F45="Scenario2PBT12",'Medium retrofit'!$AM$42,IF(F45="Scenario3PBT12",'Medium retrofit'!$AN$42,"")))&amp;IF(F45="Scenario1PBT13",'Medium retrofit'!$AO$42,IF(F45="Scenario2PBT13",'Medium retrofit'!$AP$42,IF(F45="Scenario3PBT13",'Medium retrofit'!$AQ$42,"")))&amp;IF(F45="Scenario1PBT14",'Medium retrofit'!$AR$42,IF(F45="Scenario2PBT14",'Medium retrofit'!$AS$42,IF(F45="Scenario3PBT14",'Medium retrofit'!$AT$42,"")))&amp;IF(F45="Scenario1PBT15",'Medium retrofit'!$AU$42,IF(F45="Scenario2PBT15",'Medium retrofit'!$AV$42,IF(F45="Scenario3PBT15",'Medium retrofit'!$AW$42,"")))</f>
        <v/>
      </c>
      <c r="Z45" s="123">
        <f t="shared" si="20"/>
        <v>0</v>
      </c>
      <c r="AA45" s="239" t="str">
        <f>IF(F45="Scenario1PBT1",'Medium retrofit'!$E$101,IF(F45="Scenario2PBT1",'Medium retrofit'!$F$101,IF(F45="Scenario3PBT1",'Medium retrofit'!$G$101,"")))&amp;IF(F45="Scenario1PBT2",'Medium retrofit'!$H$101,IF(F45="Scenario2PBT2",'Medium retrofit'!$I$101,IF(F45="Scenario3PBT2",'Medium retrofit'!$J$101,"")))&amp;IF(F45="Scenario1PBT3",'Medium retrofit'!$K$101,IF(F45="Scenario2PBT3",'Medium retrofit'!$L$101,IF(F45="Scenario3PBT3",'Medium retrofit'!$M$101,"")))&amp;IF(F45="Scenario1PBT4",'Medium retrofit'!$N$101,IF(F45="Scenario2PBT4",'Medium retrofit'!$O$101,IF(F45="Scenario3PBT4",'Medium retrofit'!$P$101,"")))&amp;IF(F45="Scenario1PBT5",'Medium retrofit'!$Q$101,IF(F45="Scenario2PBT5",'Medium retrofit'!$R$101,IF(F45="Scenario3PBT5",'Medium retrofit'!$S$101,"")))&amp;IF(F45="Scenario1PBT6",'Medium retrofit'!$T$101,IF(F45="Scenario2PBT6",'Medium retrofit'!$U$101,IF(F45="Scenario3PBT6",'Medium retrofit'!$V$101,"")))&amp;IF(F45="Scenario1PBT7",'Medium retrofit'!$W$101,IF(F45="Scenario2PBT7",'Medium retrofit'!$X$101,IF(F45="Scenario3PBT7",'Medium retrofit'!$Y$101,"")))&amp;IF(F45="Scenario1PBT8",'Medium retrofit'!$Z$101,IF(F45="Scenario2PBT8",'Medium retrofit'!$AA$101,IF(F45="Scenario3PBT8",'Medium retrofit'!$AB$101,"")))&amp;IF(F45="Scenario1PBT9",'Medium retrofit'!$AC$101,IF(F45="Scenario2PBT9",'Medium retrofit'!$AD$101,IF(F45="Scenario3PBT9",'Medium retrofit'!$AE$101,"")))&amp;IF(F45="Scenario1PBT10",'Medium retrofit'!$AF$101,IF(F45="Scenario2PBT10",'Medium retrofit'!$AG$101,IF(F45="Scenario3PBT10",'Medium retrofit'!$AH$101,"")))&amp;IF(F45="Scenario1PBT11",'Medium retrofit'!$AI$101,IF(F45="Scenario2PBT11",'Medium retrofit'!$AJ$101,IF(F45="Scenario3PBT11",'Medium retrofit'!$AK$101,"")))&amp;IF(F45="Scenario1PBT12",'Medium retrofit'!$AL$101,IF(F45="Scenario2PBT12",'Medium retrofit'!$AM$101,IF(F45="Scenario3PBT12",'Medium retrofit'!$AN$101,"")))&amp;IF(F45="Scenario1PBT13",'Medium retrofit'!$AO$101,IF(F45="Scenario2PBT13",'Medium retrofit'!$AP$101,IF(F45="Scenario3PBT13",'Medium retrofit'!$AQ$101,"")))&amp;IF(F45="Scenario1PBT14",'Medium retrofit'!$AR$101,IF(F45="Scenario2PBT14",'Medium retrofit'!$AS$101,IF(F45="Scenario3PBT14",'Medium retrofit'!$AT$101,"")))&amp;IF(F45="Scenario1PBT15",'Medium retrofit'!$AU$101,IF(F45="Scenario2PBT15",'Medium retrofit'!$AV$101,IF(F45="Scenario3PBT15",'Medium retrofit'!$AW$101,"")))</f>
        <v/>
      </c>
      <c r="AB45" s="242">
        <f t="shared" si="21"/>
        <v>0</v>
      </c>
      <c r="AC45" s="247">
        <f>IFERROR('Projection_Base-case'!G45-G45,0)</f>
        <v>0</v>
      </c>
      <c r="AD45" s="123">
        <f t="shared" si="24"/>
        <v>0</v>
      </c>
      <c r="AE45" s="123">
        <f>IFERROR(100*AC45/'Projection_Base-case'!G45,0)</f>
        <v>0</v>
      </c>
      <c r="AF45" s="123">
        <f>IFERROR('Projection_Base-case'!I45-I45,0)</f>
        <v>0</v>
      </c>
      <c r="AG45" s="123">
        <f t="shared" si="25"/>
        <v>0</v>
      </c>
      <c r="AH45" s="123">
        <f>IFERROR(100*AF45/'Projection_Base-case'!I45,0)</f>
        <v>0</v>
      </c>
      <c r="AI45" s="123">
        <f>IFERROR('Projection_Base-case'!K45-K45,0)</f>
        <v>0</v>
      </c>
      <c r="AJ45" s="123">
        <f t="shared" si="26"/>
        <v>0</v>
      </c>
      <c r="AK45" s="123">
        <f>IFERROR(100*AI45/'Projection_Base-case'!K45,0)</f>
        <v>0</v>
      </c>
      <c r="AL45" s="123">
        <f>IFERROR(M45-'Projection_Base-case'!M45,0)</f>
        <v>0</v>
      </c>
      <c r="AM45" s="123">
        <f t="shared" si="27"/>
        <v>0</v>
      </c>
      <c r="AN45" s="179">
        <f>IFERROR(IF('Projection_Base-case'!N45&gt;0,100*AM45/'Projection_Base-case'!N45,100*AM45/N45),0)</f>
        <v>0</v>
      </c>
      <c r="AO45" s="245">
        <f>IFERROR('Projection_Base-case'!O45-O45,0)</f>
        <v>0</v>
      </c>
      <c r="AP45" s="123">
        <f t="shared" si="28"/>
        <v>0</v>
      </c>
      <c r="AQ45" s="123">
        <f>IFERROR(100*AO45/'Projection_Base-case'!O45,0)</f>
        <v>0</v>
      </c>
      <c r="AR45" s="123">
        <f>IFERROR('Projection_Base-case'!Q45-Q45,0)</f>
        <v>0</v>
      </c>
      <c r="AS45" s="123">
        <f t="shared" si="29"/>
        <v>0</v>
      </c>
      <c r="AT45" s="123">
        <f>IFERROR(100*AR45/'Projection_Base-case'!Q45,0)</f>
        <v>0</v>
      </c>
      <c r="AU45" s="123">
        <f>IFERROR('Projection_Base-case'!S45-S45,0)</f>
        <v>0</v>
      </c>
      <c r="AV45" s="123">
        <f t="shared" si="30"/>
        <v>0</v>
      </c>
      <c r="AW45" s="124">
        <f>IFERROR(100*AU45/'Projection_Base-case'!S45,0)</f>
        <v>0</v>
      </c>
      <c r="AX45" s="245">
        <f>IFERROR('Projection_Base-case'!U45-U45,0)</f>
        <v>0</v>
      </c>
      <c r="AY45" s="123">
        <f t="shared" si="31"/>
        <v>0</v>
      </c>
      <c r="AZ45" s="123">
        <f>IFERROR(100*AX45/'Projection_Base-case'!U45,0)</f>
        <v>0</v>
      </c>
      <c r="BA45" s="123">
        <f>IFERROR('Projection_Base-case'!W45-W45,0)</f>
        <v>0</v>
      </c>
      <c r="BB45" s="123">
        <f t="shared" si="32"/>
        <v>0</v>
      </c>
      <c r="BC45" s="123">
        <f>IFERROR(100*BA45/'Projection_Base-case'!W45,0)</f>
        <v>0</v>
      </c>
      <c r="BD45" s="123">
        <f>IFERROR('Projection_Base-case'!Y45-Y45,0)</f>
        <v>0</v>
      </c>
      <c r="BE45" s="123">
        <f t="shared" si="33"/>
        <v>0</v>
      </c>
      <c r="BF45" s="123">
        <f>IFERROR(100*BD45/'Projection_Base-case'!Y45,0)</f>
        <v>0</v>
      </c>
      <c r="BG45" s="178">
        <f t="shared" si="22"/>
        <v>0</v>
      </c>
      <c r="BH45" s="179">
        <f t="shared" si="23"/>
        <v>0</v>
      </c>
    </row>
    <row r="46" spans="1:60">
      <c r="A46" s="165">
        <v>41</v>
      </c>
      <c r="B46" s="239">
        <f>IF('Projection_Base-case'!B46&lt;&gt;"",'Projection_Base-case'!B46,0)</f>
        <v>0</v>
      </c>
      <c r="C46" s="239">
        <f>IF('Projection_Base-case'!C46&lt;&gt;"",'Projection_Base-case'!C46,0)</f>
        <v>0</v>
      </c>
      <c r="D46" s="239">
        <f>IF('Projection_Base-case'!D46&lt;&gt;"",'Projection_Base-case'!D46,0)</f>
        <v>0</v>
      </c>
      <c r="E46" s="164" t="str">
        <f>IF(AND('Résultats medium'!$AC$3="OUI",'Résultats medium'!E45&lt;&gt;""),'Résultats medium'!E45,IF(OR(D46="PBT1",D46="PBT4",D46="PBT5",D46="PBT6",D46="PBT7",D46="PBT8",D46="PBT10"),"Scenario1",IF(OR(D46="PBT3",D46="PBT9"),"Scenario3",IF(OR(D46="PBT2"),"Scenario2",""))))</f>
        <v/>
      </c>
      <c r="F46" s="240" t="str">
        <f t="shared" si="10"/>
        <v>0</v>
      </c>
      <c r="G46" s="241" t="str">
        <f>IF(F46="Scenario1PBT1",'Medium retrofit'!$E$6,IF(F46="Scenario2PBT1",'Medium retrofit'!$F$6,IF(F46="Scenario3PBT1",'Medium retrofit'!$G$6,"")))&amp;IF(F46="Scenario1PBT2",'Medium retrofit'!$H$6,IF(F46="Scenario2PBT2",'Medium retrofit'!$I$6,IF(F46="Scenario3PBT2",'Medium retrofit'!$J$6,"")))&amp;IF(F46="Scenario1PBT3",'Medium retrofit'!$K$6,IF(F46="Scenario2PBT3",'Medium retrofit'!$L$6,IF(F46="Scenario3PBT3",'Medium retrofit'!$M$6,"")))&amp;IF(F46="Scenario1PBT4",'Medium retrofit'!$N$6,IF(F46="Scenario2PBT4",'Medium retrofit'!$O$6,IF(F46="Scenario3PBT4",'Medium retrofit'!$P$6,"")))&amp;IF(F46="Scenario1PBT5",'Medium retrofit'!$Q$6,IF(F46="Scenario2PBT5",'Medium retrofit'!$R$6,IF(F46="Scenario3PBT5",'Medium retrofit'!$S$6,"")))&amp;IF(F46="Scenario1PBT6",'Medium retrofit'!$T$6,IF(F46="Scenario2PBT6",'Medium retrofit'!$U$6,IF(F46="Scenario3PBT6",'Medium retrofit'!$V$6,"")))&amp;IF(F46="Scenario1PBT7",'Medium retrofit'!$W$6,IF(F46="Scenario2PBT7",'Medium retrofit'!$X$6,IF(F46="Scenario3PBT7",'Medium retrofit'!$Y$6,"")))&amp;IF(F46="Scenario1PBT8",'Medium retrofit'!$Z$6,IF(F46="Scenario2PBT8",'Medium retrofit'!$AA$6,IF(F46="Scenario3PBT8",'Medium retrofit'!$AB$6,"")))&amp;IF(F46="Scenario1PBT9",'Medium retrofit'!$AC$6,IF(F46="Scenario2PBT9",'Medium retrofit'!$AD$6,IF(F46="Scenario3PBT9",'Medium retrofit'!$AE$6,"")))&amp;IF(F46="Scenario1PBT10",'Medium retrofit'!$AF$6,IF(F46="Scenario2PBT10",'Medium retrofit'!$AG$6,IF(F46="Scenario3PBT10",'Medium retrofit'!$AH$6,"")))&amp;IF(F46="Scenario1PBT11",'Medium retrofit'!$AI$6,IF(F46="Scenario2PBT11",'Medium retrofit'!$AJ$6,IF(F46="Scenario3PBT11",'Medium retrofit'!$AK$6,"")))&amp;IF(F46="Scenario1PBT12",'Medium retrofit'!$AL$6,IF(F46="Scenario2PBT12",'Medium retrofit'!$AM$6,IF(F46="Scenario3PBT12",'Medium retrofit'!$AN$6,"")))&amp;IF(F46="Scenario1PBT13",'Medium retrofit'!$AO$6,IF(F46="Scenario2PBT13",'Medium retrofit'!$AP$6,IF(F46="Scenario3PBT13",'Medium retrofit'!$AQ$6,"")))&amp;IF(F46="Scenario1PBT14",'Medium retrofit'!$AR$6,IF(F46="Scenario2PBT14",'Medium retrofit'!$AS$6,IF(F46="Scenario3PBT14",'Medium retrofit'!$AT$6,"")))&amp;IF(F46="Scenario1PBT15",'Medium retrofit'!$AU$6,IF(F46="Scenario2PBT15",'Medium retrofit'!$AV$6,IF(F46="Scenario3PBT15",'Medium retrofit'!$AW$6,"")))</f>
        <v/>
      </c>
      <c r="H46" s="123">
        <f t="shared" si="11"/>
        <v>0</v>
      </c>
      <c r="I46" s="239" t="str">
        <f>IF(F46="Scenario1PBT1",'Medium retrofit'!$E$16,IF(F46="Scenario2PBT1",'Medium retrofit'!$F$16,IF(F46="Scenario3PBT1",'Medium retrofit'!$G$16,"")))&amp;IF(F46="Scenario1PBT2",'Medium retrofit'!$H$16,IF(F46="Scenario2PBT2",'Medium retrofit'!$I$16,IF(F46="Scenario3PBT2",'Medium retrofit'!$J$16,"")))&amp;IF(F46="Scenario1PBT3",'Medium retrofit'!$K$16,IF(F46="Scenario2PBT3",'Medium retrofit'!$L$16,IF(F46="Scenario3PBT3",'Medium retrofit'!$M$16,"")))&amp;IF(F46="Scenario1PBT4",'Medium retrofit'!$N$16,IF(F46="Scenario2PBT4",'Medium retrofit'!$O$16,IF(F46="Scenario3PBT4",'Medium retrofit'!$P$16,"")))&amp;IF(F46="Scenario1PBT5",'Medium retrofit'!$Q$16,IF(F46="Scenario2PBT5",'Medium retrofit'!$R$16,IF(F46="Scenario3PBT5",'Medium retrofit'!$S$16,"")))&amp;IF(F46="Scenario1PBT6",'Medium retrofit'!$T$16,IF(F46="Scenario2PBT6",'Medium retrofit'!$U$16,IF(F46="Scenario3PBT6",'Medium retrofit'!$V$16,"")))&amp;IF(F46="Scenario1PBT7",'Medium retrofit'!$W$16,IF(F46="Scenario2PBT7",'Medium retrofit'!$X$16,IF(F46="Scenario3PBT7",'Medium retrofit'!$Y$16,"")))&amp;IF(F46="Scenario1PBT8",'Medium retrofit'!$Z$16,IF(F46="Scenario2PBT8",'Medium retrofit'!$AA$16,IF(F46="Scenario3PBT8",'Medium retrofit'!$AB$16,"")))&amp;IF(F46="Scenario1PBT9",'Medium retrofit'!$AC$16,IF(F46="Scenario2PBT9",'Medium retrofit'!$AD$16,IF(F46="Scenario3PBT9",'Medium retrofit'!$AE$16,"")))&amp;IF(F46="Scenario1PBT10",'Medium retrofit'!$AF$16,IF(F46="Scenario2PBT10",'Medium retrofit'!$AG$16,IF(F46="Scenario3PBT10",'Medium retrofit'!$AH$16,"")))&amp;IF(F46="Scenario1PBT11",'Medium retrofit'!$AI$16,IF(F46="Scenario2PBT11",'Medium retrofit'!$AJ$16,IF(F46="Scenario3PBT11",'Medium retrofit'!$AK$16,"")))&amp;IF(F46="Scenario1PBT12",'Medium retrofit'!$AL$16,IF(F46="Scenario2PBT12",'Medium retrofit'!$AM$16,IF(F46="Scenario3PBT12",'Medium retrofit'!$AN$16,"")))&amp;IF(F46="Scenario1PBT13",'Medium retrofit'!$AO$16,IF(F46="Scenario2PBT13",'Medium retrofit'!$AP$16,IF(F46="Scenario3PBT13",'Medium retrofit'!$AQ$16,"")))&amp;IF(F46="Scenario1PBT14",'Medium retrofit'!$AR$16,IF(F46="Scenario2PBT14",'Medium retrofit'!$AS$16,IF(F46="Scenario3PBT14",'Medium retrofit'!$AT$16,"")))&amp;IF(F46="Scenario1PBT15",'Medium retrofit'!$AU$16,IF(F46="Scenario2PBT15",'Medium retrofit'!$AV$16,IF(F46="Scenario3PBT15",'Medium retrofit'!$AW$16,"")))</f>
        <v/>
      </c>
      <c r="J46" s="123">
        <f t="shared" si="12"/>
        <v>0</v>
      </c>
      <c r="K46" s="123" t="str">
        <f>IF(F46="Scenario1PBT1",'Medium retrofit'!$E$18,IF(F46="Scenario2PBT1",'Medium retrofit'!$F$18,IF(F46="Scenario3PBT1",'Medium retrofit'!$G$18,"")))&amp;IF(F46="Scenario1PBT2",'Medium retrofit'!$H$18,IF(F46="Scenario2PBT2",'Medium retrofit'!$I$18,IF(F46="Scenario3PBT2",'Medium retrofit'!$J$18,"")))&amp;IF(F46="Scenario1PBT3",'Medium retrofit'!$K$18,IF(F46="Scenario2PBT3",'Medium retrofit'!$L$18,IF(F46="Scenario3PBT3",'Medium retrofit'!$M$18,"")))&amp;IF(F46="Scenario1PBT4",'Medium retrofit'!$N$18,IF(F46="Scenario2PBT4",'Medium retrofit'!$O$18,IF(F46="Scenario3PBT4",'Medium retrofit'!$P$18,"")))&amp;IF(F46="Scenario1PBT5",'Medium retrofit'!$Q$18,IF(F46="Scenario2PBT5",'Medium retrofit'!$R$18,IF(F46="Scenario3PBT5",'Medium retrofit'!$S$18,"")))&amp;IF(F46="Scenario1PBT6",'Medium retrofit'!$T$18,IF(F46="Scenario2PBT6",'Medium retrofit'!$U$18,IF(F46="Scenario3PBT6",'Medium retrofit'!$V$18,"")))&amp;IF(F46="Scenario1PBT7",'Medium retrofit'!$W$18,IF(F46="Scenario2PBT7",'Medium retrofit'!$X$18,IF(F46="Scenario3PBT7",'Medium retrofit'!$Y$18,"")))&amp;IF(F46="Scenario1PBT8",'Medium retrofit'!$Z$18,IF(F46="Scenario2PBT8",'Medium retrofit'!$AA$18,IF(F46="Scenario3PBT8",'Medium retrofit'!$AB$18,"")))&amp;IF(F46="Scenario1PBT9",'Medium retrofit'!$AC$18,IF(F46="Scenario2PBT9",'Medium retrofit'!$AD$18,IF(F46="Scenario3PBT9",'Medium retrofit'!$AE$18,"")))&amp;IF(F46="Scenario1PBT10",'Medium retrofit'!$AF$18,IF(F46="Scenario2PBT10",'Medium retrofit'!$AG$18,IF(F46="Scenario3PBT10",'Medium retrofit'!$AH$18,"")))&amp;IF(F46="Scenario1PBT11",'Medium retrofit'!$AI$18,IF(F46="Scenario2PBT11",'Medium retrofit'!$AJ$18,IF(F46="Scenario3PBT11",'Medium retrofit'!$AK$18,"")))&amp;IF(F46="Scenario1PBT12",'Medium retrofit'!$AL$18,IF(F46="Scenario2PBT12",'Medium retrofit'!$AM$18,IF(F46="Scenario3PBT12",'Medium retrofit'!$AN$18,"")))&amp;IF(F46="Scenario1PBT13",'Medium retrofit'!$AO$18,IF(F46="Scenario2PBT13",'Medium retrofit'!$AP$18,IF(F46="Scenario3PBT13",'Medium retrofit'!$AQ$18,"")))&amp;IF(F46="Scenario1PBT14",'Medium retrofit'!$AR$18,IF(F46="Scenario2PBT14",'Medium retrofit'!$AS$18,IF(F46="Scenario3PBT14",'Medium retrofit'!$AT$18,"")))&amp;IF(F46="Scenario1PBT15",'Medium retrofit'!$AU$18,IF(F46="Scenario2PBT15",'Medium retrofit'!$AV$18,IF(F46="Scenario3PBT15",'Medium retrofit'!$AW$18,"")))</f>
        <v/>
      </c>
      <c r="L46" s="123">
        <f t="shared" si="13"/>
        <v>0</v>
      </c>
      <c r="M46" s="123" t="str">
        <f>IF(F46="Scenario1PBT1",'Medium retrofit'!$E$20,IF(F46="Scenario2PBT1",'Medium retrofit'!$F$20,IF(F46="Scenario3PBT1",'Medium retrofit'!$G$20,"")))&amp;IF(F46="Scenario1PBT2",'Medium retrofit'!$H$20,IF(F46="Scenario2PBT2",'Medium retrofit'!$I$20,IF(F46="Scenario3PBT2",'Medium retrofit'!$J$20,"")))&amp;IF(F46="Scenario1PBT3",'Medium retrofit'!$K$20,IF(F46="Scenario2PBT3",'Medium retrofit'!$L$20,IF(F46="Scenario3PBT3",'Medium retrofit'!$M$20,"")))&amp;IF(F46="Scenario1PBT4",'Medium retrofit'!$N$20,IF(F46="Scenario2PBT4",'Medium retrofit'!$O$20,IF(F46="Scenario3PBT4",'Medium retrofit'!$P$20,"")))&amp;IF(F46="Scenario1PBT5",'Medium retrofit'!$Q$20,IF(F46="Scenario2PBT5",'Medium retrofit'!$R$20,IF(F46="Scenario3PBT5",'Medium retrofit'!$S$20,"")))&amp;IF(F46="Scenario1PBT6",'Medium retrofit'!$T$20,IF(F46="Scenario2PBT6",'Medium retrofit'!$U$20,IF(F46="Scenario3PBT6",'Medium retrofit'!$V$20,"")))&amp;IF(F46="Scenario1PBT7",'Medium retrofit'!$W$20,IF(F46="Scenario2PBT7",'Medium retrofit'!$X$20,IF(F46="Scenario3PBT7",'Medium retrofit'!$Y$20,"")))&amp;IF(F46="Scenario1PBT8",'Medium retrofit'!$Z$20,IF(F46="Scenario2PBT8",'Medium retrofit'!$AA$20,IF(F46="Scenario3PBT8",'Medium retrofit'!$AB$20,"")))&amp;IF(F46="Scenario1PBT9",'Medium retrofit'!$AC$20,IF(F46="Scenario2PBT9",'Medium retrofit'!$AD$20,IF(F46="Scenario3PBT9",'Medium retrofit'!$AE$20,"")))&amp;IF(F46="Scenario1PBT10",'Medium retrofit'!$AF$20,IF(F46="Scenario2PBT10",'Medium retrofit'!$AG$20,IF(F46="Scenario3PBT10",'Medium retrofit'!$AH$20,"")))&amp;IF(F46="Scenario1PBT11",'Medium retrofit'!$AI$20,IF(F46="Scenario2PBT11",'Medium retrofit'!$AJ$20,IF(F46="Scenario3PBT11",'Medium retrofit'!$AK$20,"")))&amp;IF(F46="Scenario1PBT12",'Medium retrofit'!$AL$20,IF(F46="Scenario2PBT12",'Medium retrofit'!$AM$20,IF(F46="Scenario3PBT12",'Medium retrofit'!$AN$20,"")))&amp;IF(F46="Scenario1PBT13",'Medium retrofit'!$AO$20,IF(F46="Scenario2PBT13",'Medium retrofit'!$AP$20,IF(F46="Scenario3PBT13",'Medium retrofit'!$AQ$20,"")))&amp;IF(F46="Scenario1PBT14",'Medium retrofit'!$AR$20,IF(F46="Scenario2PBT14",'Medium retrofit'!$AS$20,IF(F46="Scenario3PBT14",'Medium retrofit'!$AT$20,"")))&amp;IF(F46="Scenario1PBT15",'Medium retrofit'!$AU$20,IF(F46="Scenario2PBT15",'Medium retrofit'!$AV$20,IF(F46="Scenario3PBT15",'Medium retrofit'!$AW$20,"")))</f>
        <v/>
      </c>
      <c r="N46" s="124">
        <f t="shared" si="14"/>
        <v>0</v>
      </c>
      <c r="O46" s="245" t="str">
        <f>IF(F46="Scenario1PBT1",'Medium retrofit'!$E$23,IF(F46="Scenario2PBT1",'Medium retrofit'!$F$23,IF(F46="Scenario3PBT1",'Medium retrofit'!$G$23,"")))&amp;IF(F46="Scenario1PBT2",'Medium retrofit'!$H$23,IF(F46="Scenario2PBT2",'Medium retrofit'!$I$23,IF(F46="Scenario3PBT2",'Medium retrofit'!$J$23,"")))&amp;IF(F46="Scenario1PBT3",'Medium retrofit'!$K$23,IF(F46="Scenario2PBT3",'Medium retrofit'!$L$23,IF(F46="Scenario3PBT3",'Medium retrofit'!$M$23,"")))&amp;IF(F46="Scenario1PBT4",'Medium retrofit'!$N$23,IF(F46="Scenario2PBT4",'Medium retrofit'!$O$23,IF(F46="Scenario3PBT4",'Medium retrofit'!$P$23,"")))&amp;IF(F46="Scenario1PBT5",'Medium retrofit'!$Q$23,IF(F46="Scenario2PBT5",'Medium retrofit'!$R$23,IF(F46="Scenario3PBT5",'Medium retrofit'!$S$23,"")))&amp;IF(F46="Scenario1PBT6",'Medium retrofit'!$T$23,IF(F46="Scenario2PBT6",'Medium retrofit'!$U$23,IF(F46="Scenario3PBT6",'Medium retrofit'!$V$23,"")))&amp;IF(F46="Scenario1PBT7",'Medium retrofit'!$W$23,IF(F46="Scenario2PBT7",'Medium retrofit'!$X$23,IF(F46="Scenario3PBT7",'Medium retrofit'!$Y$23,"")))&amp;IF(F46="Scenario1PBT8",'Medium retrofit'!$Z$23,IF(F46="Scenario2PBT8",'Medium retrofit'!$AA$23,IF(F46="Scenario3PBT8",'Medium retrofit'!$AB$23,"")))&amp;IF(F46="Scenario1PBT9",'Medium retrofit'!$AC$23,IF(F46="Scenario2PBT9",'Medium retrofit'!$AD$23,IF(F46="Scenario3PBT9",'Medium retrofit'!$AE$23,"")))&amp;IF(F46="Scenario1PBT10",'Medium retrofit'!$AF$23,IF(F46="Scenario2PBT10",'Medium retrofit'!$AG$23,IF(F46="Scenario3PBT10",'Medium retrofit'!$AH$23,"")))&amp;IF(F46="Scenario1PBT11",'Medium retrofit'!$AI$23,IF(F46="Scenario2PBT11",'Medium retrofit'!$AJ$23,IF(F46="Scenario3PBT11",'Medium retrofit'!$AK$23,"")))&amp;IF(F46="Scenario1PBT12",'Medium retrofit'!$AL$23,IF(F46="Scenario2PBT12",'Medium retrofit'!$AM$23,IF(F46="Scenario3PBT12",'Medium retrofit'!$AN$23,"")))&amp;IF(F46="Scenario1PBT13",'Medium retrofit'!$AO$23,IF(F46="Scenario2PBT13",'Medium retrofit'!$AP$23,IF(F46="Scenario3PBT13",'Medium retrofit'!$AQ$23,"")))&amp;IF(F46="Scenario1PBT14",'Medium retrofit'!$AR$23,IF(F46="Scenario2PBT14",'Medium retrofit'!$AS$23,IF(F46="Scenario3PBT14",'Medium retrofit'!$AT$23,"")))&amp;IF(F46="Scenario1PBT15",'Medium retrofit'!$AU$23,IF(F46="Scenario2PBT15",'Medium retrofit'!$AV$23,IF(F46="Scenario3PBT15",'Medium retrofit'!$AW$23,"")))</f>
        <v/>
      </c>
      <c r="P46" s="123">
        <f t="shared" si="15"/>
        <v>0</v>
      </c>
      <c r="Q46" s="123" t="str">
        <f>IF(F46="Scenario1PBT1",'Medium retrofit'!$E$25,IF(F46="Scenario2PBT1",'Medium retrofit'!$F$25,IF(F46="Scenario3PBT1",'Medium retrofit'!$G$25,"")))&amp;IF(F46="Scenario1PBT2",'Medium retrofit'!$H$25,IF(F46="Scenario2PBT2",'Medium retrofit'!$I$25,IF(F46="Scenario3PBT2",'Medium retrofit'!$J$25,"")))&amp;IF(F46="Scenario1PBT3",'Medium retrofit'!$K$25,IF(F46="Scenario2PBT3",'Medium retrofit'!$L$25,IF(F46="Scenario3PBT3",'Medium retrofit'!$M$25,"")))&amp;IF(F46="Scenario1PBT4",'Medium retrofit'!$N$25,IF(F46="Scenario2PBT4",'Medium retrofit'!$O$25,IF(F46="Scenario3PBT4",'Medium retrofit'!$P$25,"")))&amp;IF(F46="Scenario1PBT5",'Medium retrofit'!$Q$25,IF(F46="Scenario2PBT5",'Medium retrofit'!$R$25,IF(F46="Scenario3PBT5",'Medium retrofit'!$S$25,"")))&amp;IF(F46="Scenario1PBT6",'Medium retrofit'!$T$25,IF(F46="Scenario2PBT6",'Medium retrofit'!$U$25,IF(F46="Scenario3PBT6",'Medium retrofit'!$V$25,"")))&amp;IF(F46="Scenario1PBT7",'Medium retrofit'!$W$25,IF(F46="Scenario2PBT7",'Medium retrofit'!$X$25,IF(F46="Scenario3PBT7",'Medium retrofit'!$Y$25,"")))&amp;IF(F46="Scenario1PBT8",'Medium retrofit'!$Z$25,IF(F46="Scenario2PBT8",'Medium retrofit'!$AA$25,IF(F46="Scenario3PBT8",'Medium retrofit'!$AB$25,"")))&amp;IF(F46="Scenario1PBT9",'Medium retrofit'!$AC$25,IF(F46="Scenario2PBT9",'Medium retrofit'!$AD$25,IF(F46="Scenario3PBT9",'Medium retrofit'!$AE$25,"")))&amp;IF(F46="Scenario1PBT10",'Medium retrofit'!$AF$25,IF(F46="Scenario2PBT10",'Medium retrofit'!$AG$25,IF(F46="Scenario3PBT10",'Medium retrofit'!$AH$25,"")))&amp;IF(F46="Scenario1PBT11",'Medium retrofit'!$AI$25,IF(F46="Scenario2PBT11",'Medium retrofit'!$AJ$25,IF(F46="Scenario3PBT11",'Medium retrofit'!$AK$25,"")))&amp;IF(F46="Scenario1PBT12",'Medium retrofit'!$AL$25,IF(F46="Scenario2PBT12",'Medium retrofit'!$AM$25,IF(F46="Scenario3PBT12",'Medium retrofit'!$AN$25,"")))&amp;IF(F46="Scenario1PBT13",'Medium retrofit'!$AO$25,IF(F46="Scenario2PBT13",'Medium retrofit'!$AP$25,IF(F46="Scenario3PBT13",'Medium retrofit'!$AQ$25,"")))&amp;IF(F46="Scenario1PBT14",'Medium retrofit'!$AR$25,IF(F46="Scenario2PBT14",'Medium retrofit'!$AS$25,IF(F46="Scenario3PBT14",'Medium retrofit'!$AT$25,"")))&amp;IF(F46="Scenario1PBT15",'Medium retrofit'!$AU$25,IF(F46="Scenario2PBT15",'Medium retrofit'!$AV$25,IF(F46="Scenario3PBT15",'Medium retrofit'!$AW$25,"")))</f>
        <v/>
      </c>
      <c r="R46" s="123">
        <f t="shared" si="16"/>
        <v>0</v>
      </c>
      <c r="S46" s="123" t="str">
        <f>IF(F46="Scenario1PBT1",'Medium retrofit'!$E$27,IF(F46="Scenario2PBT1",'Medium retrofit'!$F$27,IF(F46="Scenario3PBT1",'Medium retrofit'!$G$27,"")))&amp;IF(F46="Scenario1PBT2",'Medium retrofit'!$H$27,IF(F46="Scenario2PBT2",'Medium retrofit'!$I$27,IF(F46="Scenario3PBT2",'Medium retrofit'!$J$27,"")))&amp;IF(F46="Scenario1PBT3",'Medium retrofit'!$K$27,IF(F46="Scenario2PBT3",'Medium retrofit'!$L$27,IF(F46="Scenario3PBT3",'Medium retrofit'!$M$27,"")))&amp;IF(F46="Scenario1PBT4",'Medium retrofit'!$N$27,IF(F46="Scenario2PBT4",'Medium retrofit'!$O$27,IF(F46="Scenario3PBT4",'Medium retrofit'!$P$27,"")))&amp;IF(F46="Scenario1PBT5",'Medium retrofit'!$Q$27,IF(F46="Scenario2PBT5",'Medium retrofit'!$R$27,IF(F46="Scenario3PBT5",'Medium retrofit'!$S$27,"")))&amp;IF(F46="Scenario1PBT6",'Medium retrofit'!$T$27,IF(F46="Scenario2PBT6",'Medium retrofit'!$U$27,IF(F46="Scenario3PBT6",'Medium retrofit'!$V$27,"")))&amp;IF(F46="Scenario1PBT7",'Medium retrofit'!$W$27,IF(F46="Scenario2PBT7",'Medium retrofit'!$X$27,IF(F46="Scenario3PBT7",'Medium retrofit'!$Y$27,"")))&amp;IF(F46="Scenario1PBT8",'Medium retrofit'!$Z$27,IF(F46="Scenario2PBT8",'Medium retrofit'!$AA$27,IF(F46="Scenario3PBT8",'Medium retrofit'!$AB$27,"")))&amp;IF(F46="Scenario1PBT9",'Medium retrofit'!$AC$27,IF(F46="Scenario2PBT9",'Medium retrofit'!$AD$27,IF(F46="Scenario3PBT9",'Medium retrofit'!$AE$27,"")))&amp;IF(F46="Scenario1PBT10",'Medium retrofit'!$AF$27,IF(F46="Scenario2PBT10",'Medium retrofit'!$AG$27,IF(F46="Scenario3PBT10",'Medium retrofit'!$AH$27,"")))&amp;IF(F46="Scenario1PBT11",'Medium retrofit'!$AI$27,IF(F46="Scenario2PBT11",'Medium retrofit'!$AJ$27,IF(F46="Scenario3PBT11",'Medium retrofit'!$AK$27,"")))&amp;IF(F46="Scenario1PBT12",'Medium retrofit'!$AL$27,IF(F46="Scenario2PBT12",'Medium retrofit'!$AM$27,IF(F46="Scenario3PBT12",'Medium retrofit'!$AN$27,"")))&amp;IF(F46="Scenario1PBT13",'Medium retrofit'!$AO$27,IF(F46="Scenario2PBT13",'Medium retrofit'!$AP$27,IF(F46="Scenario3PBT13",'Medium retrofit'!$AQ$27,"")))&amp;IF(F46="Scenario1PBT14",'Medium retrofit'!$AR$27,IF(F46="Scenario2PBT14",'Medium retrofit'!$AS$27,IF(F46="Scenario3PBT14",'Medium retrofit'!$AT$27,"")))&amp;IF(F46="Scenario1PBT15",'Medium retrofit'!$AU$27,IF(F46="Scenario2PBT15",'Medium retrofit'!$AV$27,IF(F46="Scenario3PBT15",'Medium retrofit'!$AW$27,"")))</f>
        <v/>
      </c>
      <c r="T46" s="246">
        <f t="shared" si="17"/>
        <v>0</v>
      </c>
      <c r="U46" s="245" t="str">
        <f>IF(F46="Scenario1PBT1",'Medium retrofit'!$E$38,IF(F46="Scenario2PBT1",'Medium retrofit'!$F$38,IF(F46="Scenario3PBT1",'Medium retrofit'!$G$38,"")))&amp;IF(F46="Scenario1PBT2",'Medium retrofit'!$H$38,IF(F46="Scenario2PBT2",'Medium retrofit'!$I$38,IF(F46="Scenario3PBT2",'Medium retrofit'!$J$38,"")))&amp;IF(F46="Scenario1PBT3",'Medium retrofit'!$K$38,IF(F46="Scenario2PBT3",'Medium retrofit'!$L$38,IF(F46="Scenario3PBT3",'Medium retrofit'!$M$38,"")))&amp;IF(F46="Scenario1PBT4",'Medium retrofit'!$N$38,IF(F46="Scenario2PBT4",'Medium retrofit'!$O$38,IF(F46="Scenario3PBT4",'Medium retrofit'!$P$38,"")))&amp;IF(F46="Scenario1PBT5",'Medium retrofit'!$Q$38,IF(F46="Scenario2PBT5",'Medium retrofit'!$R$38,IF(F46="Scenario3PBT5",'Medium retrofit'!$S$38,"")))&amp;IF(F46="Scenario1PBT6",'Medium retrofit'!$T$38,IF(F46="Scenario2PBT6",'Medium retrofit'!$U$38,IF(F46="Scenario3PBT6",'Medium retrofit'!$V$38,"")))&amp;IF(F46="Scenario1PBT7",'Medium retrofit'!$W$38,IF(F46="Scenario2PBT7",'Medium retrofit'!$X$38,IF(F46="Scenario3PBT7",'Medium retrofit'!$Y$38,"")))&amp;IF(F46="Scenario1PBT8",'Medium retrofit'!$Z$38,IF(F46="Scenario2PBT8",'Medium retrofit'!$AA$38,IF(F46="Scenario3PBT8",'Medium retrofit'!$AB$38,"")))&amp;IF(F46="Scenario1PBT9",'Medium retrofit'!$AC$38,IF(F46="Scenario2PBT9",'Medium retrofit'!$AD$38,IF(F46="Scenario3PBT9",'Medium retrofit'!$AE$38,"")))&amp;IF(F46="Scenario1PBT10",'Medium retrofit'!$AF$38,IF(F46="Scenario2PBT10",'Medium retrofit'!$AG$38,IF(F46="Scenario3PBT10",'Medium retrofit'!$AH$38,"")))&amp;IF(F46="Scenario1PBT11",'Medium retrofit'!$AI$38,IF(F46="Scenario2PBT11",'Medium retrofit'!$AJ$38,IF(F46="Scenario3PBT11",'Medium retrofit'!$AK$38,"")))&amp;IF(F46="Scenario1PBT12",'Medium retrofit'!$AL$38,IF(F46="Scenario2PBT12",'Medium retrofit'!$AM$38,IF(F46="Scenario3PBT12",'Medium retrofit'!$AN$38,"")))&amp;IF(F46="Scenario1PBT13",'Medium retrofit'!$AO$38,IF(F46="Scenario2PBT13",'Medium retrofit'!$AP$38,IF(F46="Scenario3PBT13",'Medium retrofit'!$AQ$38,"")))&amp;IF(F46="Scenario1PBT14",'Medium retrofit'!$AR$38,IF(F46="Scenario2PBT14",'Medium retrofit'!$AS$38,IF(F46="Scenario3PBT14",'Medium retrofit'!$AT$38,"")))&amp;IF(F46="Scenario1PBT15",'Medium retrofit'!$AU$38,IF(F46="Scenario2PBT15",'Medium retrofit'!$AV$38,IF(F46="Scenario3PBT15",'Medium retrofit'!$AW$38,"")))</f>
        <v/>
      </c>
      <c r="V46" s="123">
        <f t="shared" si="18"/>
        <v>0</v>
      </c>
      <c r="W46" s="123" t="str">
        <f>IF(F46="Scenario1PBT1",'Medium retrofit'!$E$40,IF(F46="Scenario2PBT1",'Medium retrofit'!$F$40,IF(F46="Scenario3PBT1",'Medium retrofit'!$G$40,"")))&amp;IF(F46="Scenario1PBT2",'Medium retrofit'!$H$40,IF(F46="Scenario2PBT2",'Medium retrofit'!$I$40,IF(F46="Scenario3PBT2",'Medium retrofit'!$J$40,"")))&amp;IF(F46="Scenario1PBT3",'Medium retrofit'!$K$40,IF(F46="Scenario2PBT3",'Medium retrofit'!$L$40,IF(F46="Scenario3PBT3",'Medium retrofit'!$M$40,"")))&amp;IF(F46="Scenario1PBT4",'Medium retrofit'!$N$40,IF(F46="Scenario2PBT4",'Medium retrofit'!$O$40,IF(F46="Scenario3PBT4",'Medium retrofit'!$P$40,"")))&amp;IF(F46="Scenario1PBT5",'Medium retrofit'!$Q$40,IF(F46="Scenario2PBT5",'Medium retrofit'!$R$40,IF(F46="Scenario3PBT5",'Medium retrofit'!$S$40,"")))&amp;IF(F46="Scenario1PBT6",'Medium retrofit'!$T$40,IF(F46="Scenario2PBT6",'Medium retrofit'!$U$40,IF(F46="Scenario3PBT6",'Medium retrofit'!$V$40,"")))&amp;IF(F46="Scenario1PBT7",'Medium retrofit'!$W$40,IF(F46="Scenario2PBT7",'Medium retrofit'!$X$40,IF(F46="Scenario3PBT7",'Medium retrofit'!$Y$40,"")))&amp;IF(F46="Scenario1PBT8",'Medium retrofit'!$Z$40,IF(F46="Scenario2PBT8",'Medium retrofit'!$AA$40,IF(F46="Scenario3PBT8",'Medium retrofit'!$AB$40,"")))&amp;IF(F46="Scenario1PBT9",'Medium retrofit'!$AC$40,IF(F46="Scenario2PBT9",'Medium retrofit'!$AD$40,IF(F46="Scenario3PBT9",'Medium retrofit'!$AE$40,"")))&amp;IF(F46="Scenario1PBT10",'Medium retrofit'!$AF$40,IF(F46="Scenario2PBT10",'Medium retrofit'!$AG$40,IF(F46="Scenario3PBT10",'Medium retrofit'!$AH$40,"")))&amp;IF(F46="Scenario1PBT11",'Medium retrofit'!$AI$40,IF(F46="Scenario2PBT11",'Medium retrofit'!$AJ$40,IF(F46="Scenario3PBT11",'Medium retrofit'!$AK$40,"")))&amp;IF(F46="Scenario1PBT12",'Medium retrofit'!$AL$40,IF(F46="Scenario2PBT12",'Medium retrofit'!$AM$40,IF(F46="Scenario3PBT12",'Medium retrofit'!$AN$40,"")))&amp;IF(F46="Scenario1PBT13",'Medium retrofit'!$AO$40,IF(F46="Scenario2PBT13",'Medium retrofit'!$AP$40,IF(F46="Scenario3PBT13",'Medium retrofit'!$AQ$40,"")))&amp;IF(F46="Scenario1PBT14",'Medium retrofit'!$AR$40,IF(F46="Scenario2PBT14",'Medium retrofit'!$AS$40,IF(F46="Scenario3PBT14",'Medium retrofit'!$AT$40,"")))&amp;IF(F46="Scenario1PBT15",'Medium retrofit'!$AU$40,IF(F46="Scenario2PBT15",'Medium retrofit'!$AV$40,IF(F46="Scenario3PBT15",'Medium retrofit'!$AW$40,"")))</f>
        <v/>
      </c>
      <c r="X46" s="123">
        <f t="shared" si="19"/>
        <v>0</v>
      </c>
      <c r="Y46" s="123" t="str">
        <f>IF(F46="Scenario1PBT1",'Medium retrofit'!$E$42,IF(F46="Scenario2PBT1",'Medium retrofit'!$F$42,IF(F46="Scenario3PBT1",'Medium retrofit'!$G$42,"")))&amp;IF(F46="Scenario1PBT2",'Medium retrofit'!$H$42,IF(F46="Scenario2PBT2",'Medium retrofit'!$I$42,IF(F46="Scenario3PBT2",'Medium retrofit'!$J$42,"")))&amp;IF(F46="Scenario1PBT3",'Medium retrofit'!$K$42,IF(F46="Scenario2PBT3",'Medium retrofit'!$L$42,IF(F46="Scenario3PBT3",'Medium retrofit'!$M$42,"")))&amp;IF(F46="Scenario1PBT4",'Medium retrofit'!$N$42,IF(F46="Scenario2PBT4",'Medium retrofit'!$O$42,IF(F46="Scenario3PBT4",'Medium retrofit'!$P$42,"")))&amp;IF(F46="Scenario1PBT5",'Medium retrofit'!$Q$42,IF(F46="Scenario2PBT5",'Medium retrofit'!$R$42,IF(F46="Scenario3PBT5",'Medium retrofit'!$S$42,"")))&amp;IF(F46="Scenario1PBT6",'Medium retrofit'!$T$42,IF(F46="Scenario2PBT6",'Medium retrofit'!$U$42,IF(F46="Scenario3PBT6",'Medium retrofit'!$V$42,"")))&amp;IF(F46="Scenario1PBT7",'Medium retrofit'!$W$42,IF(F46="Scenario2PBT7",'Medium retrofit'!$X$42,IF(F46="Scenario3PBT7",'Medium retrofit'!$Y$42,"")))&amp;IF(F46="Scenario1PBT8",'Medium retrofit'!$Z$42,IF(F46="Scenario2PBT8",'Medium retrofit'!$AA$42,IF(F46="Scenario3PBT8",'Medium retrofit'!$AB$42,"")))&amp;IF(F46="Scenario1PBT9",'Medium retrofit'!$AC$42,IF(F46="Scenario2PBT9",'Medium retrofit'!$AD$42,IF(F46="Scenario3PBT9",'Medium retrofit'!$AE$42,"")))&amp;IF(F46="Scenario1PBT10",'Medium retrofit'!$AF$42,IF(F46="Scenario2PBT10",'Medium retrofit'!$AG$42,IF(F46="Scenario3PBT10",'Medium retrofit'!$AH$42,"")))&amp;IF(F46="Scenario1PBT11",'Medium retrofit'!$AI$42,IF(F46="Scenario2PBT11",'Medium retrofit'!$AJ$42,IF(F46="Scenario3PBT11",'Medium retrofit'!$AK$42,"")))&amp;IF(F46="Scenario1PBT12",'Medium retrofit'!$AL$42,IF(F46="Scenario2PBT12",'Medium retrofit'!$AM$42,IF(F46="Scenario3PBT12",'Medium retrofit'!$AN$42,"")))&amp;IF(F46="Scenario1PBT13",'Medium retrofit'!$AO$42,IF(F46="Scenario2PBT13",'Medium retrofit'!$AP$42,IF(F46="Scenario3PBT13",'Medium retrofit'!$AQ$42,"")))&amp;IF(F46="Scenario1PBT14",'Medium retrofit'!$AR$42,IF(F46="Scenario2PBT14",'Medium retrofit'!$AS$42,IF(F46="Scenario3PBT14",'Medium retrofit'!$AT$42,"")))&amp;IF(F46="Scenario1PBT15",'Medium retrofit'!$AU$42,IF(F46="Scenario2PBT15",'Medium retrofit'!$AV$42,IF(F46="Scenario3PBT15",'Medium retrofit'!$AW$42,"")))</f>
        <v/>
      </c>
      <c r="Z46" s="123">
        <f t="shared" si="20"/>
        <v>0</v>
      </c>
      <c r="AA46" s="239" t="str">
        <f>IF(F46="Scenario1PBT1",'Medium retrofit'!$E$101,IF(F46="Scenario2PBT1",'Medium retrofit'!$F$101,IF(F46="Scenario3PBT1",'Medium retrofit'!$G$101,"")))&amp;IF(F46="Scenario1PBT2",'Medium retrofit'!$H$101,IF(F46="Scenario2PBT2",'Medium retrofit'!$I$101,IF(F46="Scenario3PBT2",'Medium retrofit'!$J$101,"")))&amp;IF(F46="Scenario1PBT3",'Medium retrofit'!$K$101,IF(F46="Scenario2PBT3",'Medium retrofit'!$L$101,IF(F46="Scenario3PBT3",'Medium retrofit'!$M$101,"")))&amp;IF(F46="Scenario1PBT4",'Medium retrofit'!$N$101,IF(F46="Scenario2PBT4",'Medium retrofit'!$O$101,IF(F46="Scenario3PBT4",'Medium retrofit'!$P$101,"")))&amp;IF(F46="Scenario1PBT5",'Medium retrofit'!$Q$101,IF(F46="Scenario2PBT5",'Medium retrofit'!$R$101,IF(F46="Scenario3PBT5",'Medium retrofit'!$S$101,"")))&amp;IF(F46="Scenario1PBT6",'Medium retrofit'!$T$101,IF(F46="Scenario2PBT6",'Medium retrofit'!$U$101,IF(F46="Scenario3PBT6",'Medium retrofit'!$V$101,"")))&amp;IF(F46="Scenario1PBT7",'Medium retrofit'!$W$101,IF(F46="Scenario2PBT7",'Medium retrofit'!$X$101,IF(F46="Scenario3PBT7",'Medium retrofit'!$Y$101,"")))&amp;IF(F46="Scenario1PBT8",'Medium retrofit'!$Z$101,IF(F46="Scenario2PBT8",'Medium retrofit'!$AA$101,IF(F46="Scenario3PBT8",'Medium retrofit'!$AB$101,"")))&amp;IF(F46="Scenario1PBT9",'Medium retrofit'!$AC$101,IF(F46="Scenario2PBT9",'Medium retrofit'!$AD$101,IF(F46="Scenario3PBT9",'Medium retrofit'!$AE$101,"")))&amp;IF(F46="Scenario1PBT10",'Medium retrofit'!$AF$101,IF(F46="Scenario2PBT10",'Medium retrofit'!$AG$101,IF(F46="Scenario3PBT10",'Medium retrofit'!$AH$101,"")))&amp;IF(F46="Scenario1PBT11",'Medium retrofit'!$AI$101,IF(F46="Scenario2PBT11",'Medium retrofit'!$AJ$101,IF(F46="Scenario3PBT11",'Medium retrofit'!$AK$101,"")))&amp;IF(F46="Scenario1PBT12",'Medium retrofit'!$AL$101,IF(F46="Scenario2PBT12",'Medium retrofit'!$AM$101,IF(F46="Scenario3PBT12",'Medium retrofit'!$AN$101,"")))&amp;IF(F46="Scenario1PBT13",'Medium retrofit'!$AO$101,IF(F46="Scenario2PBT13",'Medium retrofit'!$AP$101,IF(F46="Scenario3PBT13",'Medium retrofit'!$AQ$101,"")))&amp;IF(F46="Scenario1PBT14",'Medium retrofit'!$AR$101,IF(F46="Scenario2PBT14",'Medium retrofit'!$AS$101,IF(F46="Scenario3PBT14",'Medium retrofit'!$AT$101,"")))&amp;IF(F46="Scenario1PBT15",'Medium retrofit'!$AU$101,IF(F46="Scenario2PBT15",'Medium retrofit'!$AV$101,IF(F46="Scenario3PBT15",'Medium retrofit'!$AW$101,"")))</f>
        <v/>
      </c>
      <c r="AB46" s="242">
        <f t="shared" si="21"/>
        <v>0</v>
      </c>
      <c r="AC46" s="247">
        <f>IFERROR('Projection_Base-case'!G46-G46,0)</f>
        <v>0</v>
      </c>
      <c r="AD46" s="123">
        <f t="shared" si="24"/>
        <v>0</v>
      </c>
      <c r="AE46" s="123">
        <f>IFERROR(100*AC46/'Projection_Base-case'!G46,0)</f>
        <v>0</v>
      </c>
      <c r="AF46" s="123">
        <f>IFERROR('Projection_Base-case'!I46-I46,0)</f>
        <v>0</v>
      </c>
      <c r="AG46" s="123">
        <f t="shared" si="25"/>
        <v>0</v>
      </c>
      <c r="AH46" s="123">
        <f>IFERROR(100*AF46/'Projection_Base-case'!I46,0)</f>
        <v>0</v>
      </c>
      <c r="AI46" s="123">
        <f>IFERROR('Projection_Base-case'!K46-K46,0)</f>
        <v>0</v>
      </c>
      <c r="AJ46" s="123">
        <f t="shared" si="26"/>
        <v>0</v>
      </c>
      <c r="AK46" s="123">
        <f>IFERROR(100*AI46/'Projection_Base-case'!K46,0)</f>
        <v>0</v>
      </c>
      <c r="AL46" s="123">
        <f>IFERROR(M46-'Projection_Base-case'!M46,0)</f>
        <v>0</v>
      </c>
      <c r="AM46" s="123">
        <f t="shared" si="27"/>
        <v>0</v>
      </c>
      <c r="AN46" s="179">
        <f>IFERROR(IF('Projection_Base-case'!N46&gt;0,100*AM46/'Projection_Base-case'!N46,100*AM46/N46),0)</f>
        <v>0</v>
      </c>
      <c r="AO46" s="245">
        <f>IFERROR('Projection_Base-case'!O46-O46,0)</f>
        <v>0</v>
      </c>
      <c r="AP46" s="123">
        <f t="shared" si="28"/>
        <v>0</v>
      </c>
      <c r="AQ46" s="123">
        <f>IFERROR(100*AO46/'Projection_Base-case'!O46,0)</f>
        <v>0</v>
      </c>
      <c r="AR46" s="123">
        <f>IFERROR('Projection_Base-case'!Q46-Q46,0)</f>
        <v>0</v>
      </c>
      <c r="AS46" s="123">
        <f t="shared" si="29"/>
        <v>0</v>
      </c>
      <c r="AT46" s="123">
        <f>IFERROR(100*AR46/'Projection_Base-case'!Q46,0)</f>
        <v>0</v>
      </c>
      <c r="AU46" s="123">
        <f>IFERROR('Projection_Base-case'!S46-S46,0)</f>
        <v>0</v>
      </c>
      <c r="AV46" s="123">
        <f t="shared" si="30"/>
        <v>0</v>
      </c>
      <c r="AW46" s="124">
        <f>IFERROR(100*AU46/'Projection_Base-case'!S46,0)</f>
        <v>0</v>
      </c>
      <c r="AX46" s="245">
        <f>IFERROR('Projection_Base-case'!U46-U46,0)</f>
        <v>0</v>
      </c>
      <c r="AY46" s="123">
        <f t="shared" si="31"/>
        <v>0</v>
      </c>
      <c r="AZ46" s="123">
        <f>IFERROR(100*AX46/'Projection_Base-case'!U46,0)</f>
        <v>0</v>
      </c>
      <c r="BA46" s="123">
        <f>IFERROR('Projection_Base-case'!W46-W46,0)</f>
        <v>0</v>
      </c>
      <c r="BB46" s="123">
        <f t="shared" si="32"/>
        <v>0</v>
      </c>
      <c r="BC46" s="123">
        <f>IFERROR(100*BA46/'Projection_Base-case'!W46,0)</f>
        <v>0</v>
      </c>
      <c r="BD46" s="123">
        <f>IFERROR('Projection_Base-case'!Y46-Y46,0)</f>
        <v>0</v>
      </c>
      <c r="BE46" s="123">
        <f t="shared" si="33"/>
        <v>0</v>
      </c>
      <c r="BF46" s="123">
        <f>IFERROR(100*BD46/'Projection_Base-case'!Y46,0)</f>
        <v>0</v>
      </c>
      <c r="BG46" s="178">
        <f t="shared" si="22"/>
        <v>0</v>
      </c>
      <c r="BH46" s="179">
        <f t="shared" si="23"/>
        <v>0</v>
      </c>
    </row>
    <row r="47" spans="1:60">
      <c r="A47" s="165">
        <v>42</v>
      </c>
      <c r="B47" s="239">
        <f>IF('Projection_Base-case'!B47&lt;&gt;"",'Projection_Base-case'!B47,0)</f>
        <v>0</v>
      </c>
      <c r="C47" s="239">
        <f>IF('Projection_Base-case'!C47&lt;&gt;"",'Projection_Base-case'!C47,0)</f>
        <v>0</v>
      </c>
      <c r="D47" s="239">
        <f>IF('Projection_Base-case'!D47&lt;&gt;"",'Projection_Base-case'!D47,0)</f>
        <v>0</v>
      </c>
      <c r="E47" s="164" t="str">
        <f>IF(AND('Résultats medium'!$AC$3="OUI",'Résultats medium'!E46&lt;&gt;""),'Résultats medium'!E46,IF(OR(D47="PBT1",D47="PBT4",D47="PBT5",D47="PBT6",D47="PBT7",D47="PBT8",D47="PBT10"),"Scenario1",IF(OR(D47="PBT3",D47="PBT9"),"Scenario3",IF(OR(D47="PBT2"),"Scenario2",""))))</f>
        <v/>
      </c>
      <c r="F47" s="240" t="str">
        <f t="shared" si="10"/>
        <v>0</v>
      </c>
      <c r="G47" s="241" t="str">
        <f>IF(F47="Scenario1PBT1",'Medium retrofit'!$E$6,IF(F47="Scenario2PBT1",'Medium retrofit'!$F$6,IF(F47="Scenario3PBT1",'Medium retrofit'!$G$6,"")))&amp;IF(F47="Scenario1PBT2",'Medium retrofit'!$H$6,IF(F47="Scenario2PBT2",'Medium retrofit'!$I$6,IF(F47="Scenario3PBT2",'Medium retrofit'!$J$6,"")))&amp;IF(F47="Scenario1PBT3",'Medium retrofit'!$K$6,IF(F47="Scenario2PBT3",'Medium retrofit'!$L$6,IF(F47="Scenario3PBT3",'Medium retrofit'!$M$6,"")))&amp;IF(F47="Scenario1PBT4",'Medium retrofit'!$N$6,IF(F47="Scenario2PBT4",'Medium retrofit'!$O$6,IF(F47="Scenario3PBT4",'Medium retrofit'!$P$6,"")))&amp;IF(F47="Scenario1PBT5",'Medium retrofit'!$Q$6,IF(F47="Scenario2PBT5",'Medium retrofit'!$R$6,IF(F47="Scenario3PBT5",'Medium retrofit'!$S$6,"")))&amp;IF(F47="Scenario1PBT6",'Medium retrofit'!$T$6,IF(F47="Scenario2PBT6",'Medium retrofit'!$U$6,IF(F47="Scenario3PBT6",'Medium retrofit'!$V$6,"")))&amp;IF(F47="Scenario1PBT7",'Medium retrofit'!$W$6,IF(F47="Scenario2PBT7",'Medium retrofit'!$X$6,IF(F47="Scenario3PBT7",'Medium retrofit'!$Y$6,"")))&amp;IF(F47="Scenario1PBT8",'Medium retrofit'!$Z$6,IF(F47="Scenario2PBT8",'Medium retrofit'!$AA$6,IF(F47="Scenario3PBT8",'Medium retrofit'!$AB$6,"")))&amp;IF(F47="Scenario1PBT9",'Medium retrofit'!$AC$6,IF(F47="Scenario2PBT9",'Medium retrofit'!$AD$6,IF(F47="Scenario3PBT9",'Medium retrofit'!$AE$6,"")))&amp;IF(F47="Scenario1PBT10",'Medium retrofit'!$AF$6,IF(F47="Scenario2PBT10",'Medium retrofit'!$AG$6,IF(F47="Scenario3PBT10",'Medium retrofit'!$AH$6,"")))&amp;IF(F47="Scenario1PBT11",'Medium retrofit'!$AI$6,IF(F47="Scenario2PBT11",'Medium retrofit'!$AJ$6,IF(F47="Scenario3PBT11",'Medium retrofit'!$AK$6,"")))&amp;IF(F47="Scenario1PBT12",'Medium retrofit'!$AL$6,IF(F47="Scenario2PBT12",'Medium retrofit'!$AM$6,IF(F47="Scenario3PBT12",'Medium retrofit'!$AN$6,"")))&amp;IF(F47="Scenario1PBT13",'Medium retrofit'!$AO$6,IF(F47="Scenario2PBT13",'Medium retrofit'!$AP$6,IF(F47="Scenario3PBT13",'Medium retrofit'!$AQ$6,"")))&amp;IF(F47="Scenario1PBT14",'Medium retrofit'!$AR$6,IF(F47="Scenario2PBT14",'Medium retrofit'!$AS$6,IF(F47="Scenario3PBT14",'Medium retrofit'!$AT$6,"")))&amp;IF(F47="Scenario1PBT15",'Medium retrofit'!$AU$6,IF(F47="Scenario2PBT15",'Medium retrofit'!$AV$6,IF(F47="Scenario3PBT15",'Medium retrofit'!$AW$6,"")))</f>
        <v/>
      </c>
      <c r="H47" s="123">
        <f t="shared" si="11"/>
        <v>0</v>
      </c>
      <c r="I47" s="239" t="str">
        <f>IF(F47="Scenario1PBT1",'Medium retrofit'!$E$16,IF(F47="Scenario2PBT1",'Medium retrofit'!$F$16,IF(F47="Scenario3PBT1",'Medium retrofit'!$G$16,"")))&amp;IF(F47="Scenario1PBT2",'Medium retrofit'!$H$16,IF(F47="Scenario2PBT2",'Medium retrofit'!$I$16,IF(F47="Scenario3PBT2",'Medium retrofit'!$J$16,"")))&amp;IF(F47="Scenario1PBT3",'Medium retrofit'!$K$16,IF(F47="Scenario2PBT3",'Medium retrofit'!$L$16,IF(F47="Scenario3PBT3",'Medium retrofit'!$M$16,"")))&amp;IF(F47="Scenario1PBT4",'Medium retrofit'!$N$16,IF(F47="Scenario2PBT4",'Medium retrofit'!$O$16,IF(F47="Scenario3PBT4",'Medium retrofit'!$P$16,"")))&amp;IF(F47="Scenario1PBT5",'Medium retrofit'!$Q$16,IF(F47="Scenario2PBT5",'Medium retrofit'!$R$16,IF(F47="Scenario3PBT5",'Medium retrofit'!$S$16,"")))&amp;IF(F47="Scenario1PBT6",'Medium retrofit'!$T$16,IF(F47="Scenario2PBT6",'Medium retrofit'!$U$16,IF(F47="Scenario3PBT6",'Medium retrofit'!$V$16,"")))&amp;IF(F47="Scenario1PBT7",'Medium retrofit'!$W$16,IF(F47="Scenario2PBT7",'Medium retrofit'!$X$16,IF(F47="Scenario3PBT7",'Medium retrofit'!$Y$16,"")))&amp;IF(F47="Scenario1PBT8",'Medium retrofit'!$Z$16,IF(F47="Scenario2PBT8",'Medium retrofit'!$AA$16,IF(F47="Scenario3PBT8",'Medium retrofit'!$AB$16,"")))&amp;IF(F47="Scenario1PBT9",'Medium retrofit'!$AC$16,IF(F47="Scenario2PBT9",'Medium retrofit'!$AD$16,IF(F47="Scenario3PBT9",'Medium retrofit'!$AE$16,"")))&amp;IF(F47="Scenario1PBT10",'Medium retrofit'!$AF$16,IF(F47="Scenario2PBT10",'Medium retrofit'!$AG$16,IF(F47="Scenario3PBT10",'Medium retrofit'!$AH$16,"")))&amp;IF(F47="Scenario1PBT11",'Medium retrofit'!$AI$16,IF(F47="Scenario2PBT11",'Medium retrofit'!$AJ$16,IF(F47="Scenario3PBT11",'Medium retrofit'!$AK$16,"")))&amp;IF(F47="Scenario1PBT12",'Medium retrofit'!$AL$16,IF(F47="Scenario2PBT12",'Medium retrofit'!$AM$16,IF(F47="Scenario3PBT12",'Medium retrofit'!$AN$16,"")))&amp;IF(F47="Scenario1PBT13",'Medium retrofit'!$AO$16,IF(F47="Scenario2PBT13",'Medium retrofit'!$AP$16,IF(F47="Scenario3PBT13",'Medium retrofit'!$AQ$16,"")))&amp;IF(F47="Scenario1PBT14",'Medium retrofit'!$AR$16,IF(F47="Scenario2PBT14",'Medium retrofit'!$AS$16,IF(F47="Scenario3PBT14",'Medium retrofit'!$AT$16,"")))&amp;IF(F47="Scenario1PBT15",'Medium retrofit'!$AU$16,IF(F47="Scenario2PBT15",'Medium retrofit'!$AV$16,IF(F47="Scenario3PBT15",'Medium retrofit'!$AW$16,"")))</f>
        <v/>
      </c>
      <c r="J47" s="123">
        <f t="shared" si="12"/>
        <v>0</v>
      </c>
      <c r="K47" s="123" t="str">
        <f>IF(F47="Scenario1PBT1",'Medium retrofit'!$E$18,IF(F47="Scenario2PBT1",'Medium retrofit'!$F$18,IF(F47="Scenario3PBT1",'Medium retrofit'!$G$18,"")))&amp;IF(F47="Scenario1PBT2",'Medium retrofit'!$H$18,IF(F47="Scenario2PBT2",'Medium retrofit'!$I$18,IF(F47="Scenario3PBT2",'Medium retrofit'!$J$18,"")))&amp;IF(F47="Scenario1PBT3",'Medium retrofit'!$K$18,IF(F47="Scenario2PBT3",'Medium retrofit'!$L$18,IF(F47="Scenario3PBT3",'Medium retrofit'!$M$18,"")))&amp;IF(F47="Scenario1PBT4",'Medium retrofit'!$N$18,IF(F47="Scenario2PBT4",'Medium retrofit'!$O$18,IF(F47="Scenario3PBT4",'Medium retrofit'!$P$18,"")))&amp;IF(F47="Scenario1PBT5",'Medium retrofit'!$Q$18,IF(F47="Scenario2PBT5",'Medium retrofit'!$R$18,IF(F47="Scenario3PBT5",'Medium retrofit'!$S$18,"")))&amp;IF(F47="Scenario1PBT6",'Medium retrofit'!$T$18,IF(F47="Scenario2PBT6",'Medium retrofit'!$U$18,IF(F47="Scenario3PBT6",'Medium retrofit'!$V$18,"")))&amp;IF(F47="Scenario1PBT7",'Medium retrofit'!$W$18,IF(F47="Scenario2PBT7",'Medium retrofit'!$X$18,IF(F47="Scenario3PBT7",'Medium retrofit'!$Y$18,"")))&amp;IF(F47="Scenario1PBT8",'Medium retrofit'!$Z$18,IF(F47="Scenario2PBT8",'Medium retrofit'!$AA$18,IF(F47="Scenario3PBT8",'Medium retrofit'!$AB$18,"")))&amp;IF(F47="Scenario1PBT9",'Medium retrofit'!$AC$18,IF(F47="Scenario2PBT9",'Medium retrofit'!$AD$18,IF(F47="Scenario3PBT9",'Medium retrofit'!$AE$18,"")))&amp;IF(F47="Scenario1PBT10",'Medium retrofit'!$AF$18,IF(F47="Scenario2PBT10",'Medium retrofit'!$AG$18,IF(F47="Scenario3PBT10",'Medium retrofit'!$AH$18,"")))&amp;IF(F47="Scenario1PBT11",'Medium retrofit'!$AI$18,IF(F47="Scenario2PBT11",'Medium retrofit'!$AJ$18,IF(F47="Scenario3PBT11",'Medium retrofit'!$AK$18,"")))&amp;IF(F47="Scenario1PBT12",'Medium retrofit'!$AL$18,IF(F47="Scenario2PBT12",'Medium retrofit'!$AM$18,IF(F47="Scenario3PBT12",'Medium retrofit'!$AN$18,"")))&amp;IF(F47="Scenario1PBT13",'Medium retrofit'!$AO$18,IF(F47="Scenario2PBT13",'Medium retrofit'!$AP$18,IF(F47="Scenario3PBT13",'Medium retrofit'!$AQ$18,"")))&amp;IF(F47="Scenario1PBT14",'Medium retrofit'!$AR$18,IF(F47="Scenario2PBT14",'Medium retrofit'!$AS$18,IF(F47="Scenario3PBT14",'Medium retrofit'!$AT$18,"")))&amp;IF(F47="Scenario1PBT15",'Medium retrofit'!$AU$18,IF(F47="Scenario2PBT15",'Medium retrofit'!$AV$18,IF(F47="Scenario3PBT15",'Medium retrofit'!$AW$18,"")))</f>
        <v/>
      </c>
      <c r="L47" s="123">
        <f t="shared" si="13"/>
        <v>0</v>
      </c>
      <c r="M47" s="123" t="str">
        <f>IF(F47="Scenario1PBT1",'Medium retrofit'!$E$20,IF(F47="Scenario2PBT1",'Medium retrofit'!$F$20,IF(F47="Scenario3PBT1",'Medium retrofit'!$G$20,"")))&amp;IF(F47="Scenario1PBT2",'Medium retrofit'!$H$20,IF(F47="Scenario2PBT2",'Medium retrofit'!$I$20,IF(F47="Scenario3PBT2",'Medium retrofit'!$J$20,"")))&amp;IF(F47="Scenario1PBT3",'Medium retrofit'!$K$20,IF(F47="Scenario2PBT3",'Medium retrofit'!$L$20,IF(F47="Scenario3PBT3",'Medium retrofit'!$M$20,"")))&amp;IF(F47="Scenario1PBT4",'Medium retrofit'!$N$20,IF(F47="Scenario2PBT4",'Medium retrofit'!$O$20,IF(F47="Scenario3PBT4",'Medium retrofit'!$P$20,"")))&amp;IF(F47="Scenario1PBT5",'Medium retrofit'!$Q$20,IF(F47="Scenario2PBT5",'Medium retrofit'!$R$20,IF(F47="Scenario3PBT5",'Medium retrofit'!$S$20,"")))&amp;IF(F47="Scenario1PBT6",'Medium retrofit'!$T$20,IF(F47="Scenario2PBT6",'Medium retrofit'!$U$20,IF(F47="Scenario3PBT6",'Medium retrofit'!$V$20,"")))&amp;IF(F47="Scenario1PBT7",'Medium retrofit'!$W$20,IF(F47="Scenario2PBT7",'Medium retrofit'!$X$20,IF(F47="Scenario3PBT7",'Medium retrofit'!$Y$20,"")))&amp;IF(F47="Scenario1PBT8",'Medium retrofit'!$Z$20,IF(F47="Scenario2PBT8",'Medium retrofit'!$AA$20,IF(F47="Scenario3PBT8",'Medium retrofit'!$AB$20,"")))&amp;IF(F47="Scenario1PBT9",'Medium retrofit'!$AC$20,IF(F47="Scenario2PBT9",'Medium retrofit'!$AD$20,IF(F47="Scenario3PBT9",'Medium retrofit'!$AE$20,"")))&amp;IF(F47="Scenario1PBT10",'Medium retrofit'!$AF$20,IF(F47="Scenario2PBT10",'Medium retrofit'!$AG$20,IF(F47="Scenario3PBT10",'Medium retrofit'!$AH$20,"")))&amp;IF(F47="Scenario1PBT11",'Medium retrofit'!$AI$20,IF(F47="Scenario2PBT11",'Medium retrofit'!$AJ$20,IF(F47="Scenario3PBT11",'Medium retrofit'!$AK$20,"")))&amp;IF(F47="Scenario1PBT12",'Medium retrofit'!$AL$20,IF(F47="Scenario2PBT12",'Medium retrofit'!$AM$20,IF(F47="Scenario3PBT12",'Medium retrofit'!$AN$20,"")))&amp;IF(F47="Scenario1PBT13",'Medium retrofit'!$AO$20,IF(F47="Scenario2PBT13",'Medium retrofit'!$AP$20,IF(F47="Scenario3PBT13",'Medium retrofit'!$AQ$20,"")))&amp;IF(F47="Scenario1PBT14",'Medium retrofit'!$AR$20,IF(F47="Scenario2PBT14",'Medium retrofit'!$AS$20,IF(F47="Scenario3PBT14",'Medium retrofit'!$AT$20,"")))&amp;IF(F47="Scenario1PBT15",'Medium retrofit'!$AU$20,IF(F47="Scenario2PBT15",'Medium retrofit'!$AV$20,IF(F47="Scenario3PBT15",'Medium retrofit'!$AW$20,"")))</f>
        <v/>
      </c>
      <c r="N47" s="124">
        <f t="shared" si="14"/>
        <v>0</v>
      </c>
      <c r="O47" s="245" t="str">
        <f>IF(F47="Scenario1PBT1",'Medium retrofit'!$E$23,IF(F47="Scenario2PBT1",'Medium retrofit'!$F$23,IF(F47="Scenario3PBT1",'Medium retrofit'!$G$23,"")))&amp;IF(F47="Scenario1PBT2",'Medium retrofit'!$H$23,IF(F47="Scenario2PBT2",'Medium retrofit'!$I$23,IF(F47="Scenario3PBT2",'Medium retrofit'!$J$23,"")))&amp;IF(F47="Scenario1PBT3",'Medium retrofit'!$K$23,IF(F47="Scenario2PBT3",'Medium retrofit'!$L$23,IF(F47="Scenario3PBT3",'Medium retrofit'!$M$23,"")))&amp;IF(F47="Scenario1PBT4",'Medium retrofit'!$N$23,IF(F47="Scenario2PBT4",'Medium retrofit'!$O$23,IF(F47="Scenario3PBT4",'Medium retrofit'!$P$23,"")))&amp;IF(F47="Scenario1PBT5",'Medium retrofit'!$Q$23,IF(F47="Scenario2PBT5",'Medium retrofit'!$R$23,IF(F47="Scenario3PBT5",'Medium retrofit'!$S$23,"")))&amp;IF(F47="Scenario1PBT6",'Medium retrofit'!$T$23,IF(F47="Scenario2PBT6",'Medium retrofit'!$U$23,IF(F47="Scenario3PBT6",'Medium retrofit'!$V$23,"")))&amp;IF(F47="Scenario1PBT7",'Medium retrofit'!$W$23,IF(F47="Scenario2PBT7",'Medium retrofit'!$X$23,IF(F47="Scenario3PBT7",'Medium retrofit'!$Y$23,"")))&amp;IF(F47="Scenario1PBT8",'Medium retrofit'!$Z$23,IF(F47="Scenario2PBT8",'Medium retrofit'!$AA$23,IF(F47="Scenario3PBT8",'Medium retrofit'!$AB$23,"")))&amp;IF(F47="Scenario1PBT9",'Medium retrofit'!$AC$23,IF(F47="Scenario2PBT9",'Medium retrofit'!$AD$23,IF(F47="Scenario3PBT9",'Medium retrofit'!$AE$23,"")))&amp;IF(F47="Scenario1PBT10",'Medium retrofit'!$AF$23,IF(F47="Scenario2PBT10",'Medium retrofit'!$AG$23,IF(F47="Scenario3PBT10",'Medium retrofit'!$AH$23,"")))&amp;IF(F47="Scenario1PBT11",'Medium retrofit'!$AI$23,IF(F47="Scenario2PBT11",'Medium retrofit'!$AJ$23,IF(F47="Scenario3PBT11",'Medium retrofit'!$AK$23,"")))&amp;IF(F47="Scenario1PBT12",'Medium retrofit'!$AL$23,IF(F47="Scenario2PBT12",'Medium retrofit'!$AM$23,IF(F47="Scenario3PBT12",'Medium retrofit'!$AN$23,"")))&amp;IF(F47="Scenario1PBT13",'Medium retrofit'!$AO$23,IF(F47="Scenario2PBT13",'Medium retrofit'!$AP$23,IF(F47="Scenario3PBT13",'Medium retrofit'!$AQ$23,"")))&amp;IF(F47="Scenario1PBT14",'Medium retrofit'!$AR$23,IF(F47="Scenario2PBT14",'Medium retrofit'!$AS$23,IF(F47="Scenario3PBT14",'Medium retrofit'!$AT$23,"")))&amp;IF(F47="Scenario1PBT15",'Medium retrofit'!$AU$23,IF(F47="Scenario2PBT15",'Medium retrofit'!$AV$23,IF(F47="Scenario3PBT15",'Medium retrofit'!$AW$23,"")))</f>
        <v/>
      </c>
      <c r="P47" s="123">
        <f t="shared" si="15"/>
        <v>0</v>
      </c>
      <c r="Q47" s="123" t="str">
        <f>IF(F47="Scenario1PBT1",'Medium retrofit'!$E$25,IF(F47="Scenario2PBT1",'Medium retrofit'!$F$25,IF(F47="Scenario3PBT1",'Medium retrofit'!$G$25,"")))&amp;IF(F47="Scenario1PBT2",'Medium retrofit'!$H$25,IF(F47="Scenario2PBT2",'Medium retrofit'!$I$25,IF(F47="Scenario3PBT2",'Medium retrofit'!$J$25,"")))&amp;IF(F47="Scenario1PBT3",'Medium retrofit'!$K$25,IF(F47="Scenario2PBT3",'Medium retrofit'!$L$25,IF(F47="Scenario3PBT3",'Medium retrofit'!$M$25,"")))&amp;IF(F47="Scenario1PBT4",'Medium retrofit'!$N$25,IF(F47="Scenario2PBT4",'Medium retrofit'!$O$25,IF(F47="Scenario3PBT4",'Medium retrofit'!$P$25,"")))&amp;IF(F47="Scenario1PBT5",'Medium retrofit'!$Q$25,IF(F47="Scenario2PBT5",'Medium retrofit'!$R$25,IF(F47="Scenario3PBT5",'Medium retrofit'!$S$25,"")))&amp;IF(F47="Scenario1PBT6",'Medium retrofit'!$T$25,IF(F47="Scenario2PBT6",'Medium retrofit'!$U$25,IF(F47="Scenario3PBT6",'Medium retrofit'!$V$25,"")))&amp;IF(F47="Scenario1PBT7",'Medium retrofit'!$W$25,IF(F47="Scenario2PBT7",'Medium retrofit'!$X$25,IF(F47="Scenario3PBT7",'Medium retrofit'!$Y$25,"")))&amp;IF(F47="Scenario1PBT8",'Medium retrofit'!$Z$25,IF(F47="Scenario2PBT8",'Medium retrofit'!$AA$25,IF(F47="Scenario3PBT8",'Medium retrofit'!$AB$25,"")))&amp;IF(F47="Scenario1PBT9",'Medium retrofit'!$AC$25,IF(F47="Scenario2PBT9",'Medium retrofit'!$AD$25,IF(F47="Scenario3PBT9",'Medium retrofit'!$AE$25,"")))&amp;IF(F47="Scenario1PBT10",'Medium retrofit'!$AF$25,IF(F47="Scenario2PBT10",'Medium retrofit'!$AG$25,IF(F47="Scenario3PBT10",'Medium retrofit'!$AH$25,"")))&amp;IF(F47="Scenario1PBT11",'Medium retrofit'!$AI$25,IF(F47="Scenario2PBT11",'Medium retrofit'!$AJ$25,IF(F47="Scenario3PBT11",'Medium retrofit'!$AK$25,"")))&amp;IF(F47="Scenario1PBT12",'Medium retrofit'!$AL$25,IF(F47="Scenario2PBT12",'Medium retrofit'!$AM$25,IF(F47="Scenario3PBT12",'Medium retrofit'!$AN$25,"")))&amp;IF(F47="Scenario1PBT13",'Medium retrofit'!$AO$25,IF(F47="Scenario2PBT13",'Medium retrofit'!$AP$25,IF(F47="Scenario3PBT13",'Medium retrofit'!$AQ$25,"")))&amp;IF(F47="Scenario1PBT14",'Medium retrofit'!$AR$25,IF(F47="Scenario2PBT14",'Medium retrofit'!$AS$25,IF(F47="Scenario3PBT14",'Medium retrofit'!$AT$25,"")))&amp;IF(F47="Scenario1PBT15",'Medium retrofit'!$AU$25,IF(F47="Scenario2PBT15",'Medium retrofit'!$AV$25,IF(F47="Scenario3PBT15",'Medium retrofit'!$AW$25,"")))</f>
        <v/>
      </c>
      <c r="R47" s="123">
        <f t="shared" si="16"/>
        <v>0</v>
      </c>
      <c r="S47" s="123" t="str">
        <f>IF(F47="Scenario1PBT1",'Medium retrofit'!$E$27,IF(F47="Scenario2PBT1",'Medium retrofit'!$F$27,IF(F47="Scenario3PBT1",'Medium retrofit'!$G$27,"")))&amp;IF(F47="Scenario1PBT2",'Medium retrofit'!$H$27,IF(F47="Scenario2PBT2",'Medium retrofit'!$I$27,IF(F47="Scenario3PBT2",'Medium retrofit'!$J$27,"")))&amp;IF(F47="Scenario1PBT3",'Medium retrofit'!$K$27,IF(F47="Scenario2PBT3",'Medium retrofit'!$L$27,IF(F47="Scenario3PBT3",'Medium retrofit'!$M$27,"")))&amp;IF(F47="Scenario1PBT4",'Medium retrofit'!$N$27,IF(F47="Scenario2PBT4",'Medium retrofit'!$O$27,IF(F47="Scenario3PBT4",'Medium retrofit'!$P$27,"")))&amp;IF(F47="Scenario1PBT5",'Medium retrofit'!$Q$27,IF(F47="Scenario2PBT5",'Medium retrofit'!$R$27,IF(F47="Scenario3PBT5",'Medium retrofit'!$S$27,"")))&amp;IF(F47="Scenario1PBT6",'Medium retrofit'!$T$27,IF(F47="Scenario2PBT6",'Medium retrofit'!$U$27,IF(F47="Scenario3PBT6",'Medium retrofit'!$V$27,"")))&amp;IF(F47="Scenario1PBT7",'Medium retrofit'!$W$27,IF(F47="Scenario2PBT7",'Medium retrofit'!$X$27,IF(F47="Scenario3PBT7",'Medium retrofit'!$Y$27,"")))&amp;IF(F47="Scenario1PBT8",'Medium retrofit'!$Z$27,IF(F47="Scenario2PBT8",'Medium retrofit'!$AA$27,IF(F47="Scenario3PBT8",'Medium retrofit'!$AB$27,"")))&amp;IF(F47="Scenario1PBT9",'Medium retrofit'!$AC$27,IF(F47="Scenario2PBT9",'Medium retrofit'!$AD$27,IF(F47="Scenario3PBT9",'Medium retrofit'!$AE$27,"")))&amp;IF(F47="Scenario1PBT10",'Medium retrofit'!$AF$27,IF(F47="Scenario2PBT10",'Medium retrofit'!$AG$27,IF(F47="Scenario3PBT10",'Medium retrofit'!$AH$27,"")))&amp;IF(F47="Scenario1PBT11",'Medium retrofit'!$AI$27,IF(F47="Scenario2PBT11",'Medium retrofit'!$AJ$27,IF(F47="Scenario3PBT11",'Medium retrofit'!$AK$27,"")))&amp;IF(F47="Scenario1PBT12",'Medium retrofit'!$AL$27,IF(F47="Scenario2PBT12",'Medium retrofit'!$AM$27,IF(F47="Scenario3PBT12",'Medium retrofit'!$AN$27,"")))&amp;IF(F47="Scenario1PBT13",'Medium retrofit'!$AO$27,IF(F47="Scenario2PBT13",'Medium retrofit'!$AP$27,IF(F47="Scenario3PBT13",'Medium retrofit'!$AQ$27,"")))&amp;IF(F47="Scenario1PBT14",'Medium retrofit'!$AR$27,IF(F47="Scenario2PBT14",'Medium retrofit'!$AS$27,IF(F47="Scenario3PBT14",'Medium retrofit'!$AT$27,"")))&amp;IF(F47="Scenario1PBT15",'Medium retrofit'!$AU$27,IF(F47="Scenario2PBT15",'Medium retrofit'!$AV$27,IF(F47="Scenario3PBT15",'Medium retrofit'!$AW$27,"")))</f>
        <v/>
      </c>
      <c r="T47" s="246">
        <f t="shared" si="17"/>
        <v>0</v>
      </c>
      <c r="U47" s="245" t="str">
        <f>IF(F47="Scenario1PBT1",'Medium retrofit'!$E$38,IF(F47="Scenario2PBT1",'Medium retrofit'!$F$38,IF(F47="Scenario3PBT1",'Medium retrofit'!$G$38,"")))&amp;IF(F47="Scenario1PBT2",'Medium retrofit'!$H$38,IF(F47="Scenario2PBT2",'Medium retrofit'!$I$38,IF(F47="Scenario3PBT2",'Medium retrofit'!$J$38,"")))&amp;IF(F47="Scenario1PBT3",'Medium retrofit'!$K$38,IF(F47="Scenario2PBT3",'Medium retrofit'!$L$38,IF(F47="Scenario3PBT3",'Medium retrofit'!$M$38,"")))&amp;IF(F47="Scenario1PBT4",'Medium retrofit'!$N$38,IF(F47="Scenario2PBT4",'Medium retrofit'!$O$38,IF(F47="Scenario3PBT4",'Medium retrofit'!$P$38,"")))&amp;IF(F47="Scenario1PBT5",'Medium retrofit'!$Q$38,IF(F47="Scenario2PBT5",'Medium retrofit'!$R$38,IF(F47="Scenario3PBT5",'Medium retrofit'!$S$38,"")))&amp;IF(F47="Scenario1PBT6",'Medium retrofit'!$T$38,IF(F47="Scenario2PBT6",'Medium retrofit'!$U$38,IF(F47="Scenario3PBT6",'Medium retrofit'!$V$38,"")))&amp;IF(F47="Scenario1PBT7",'Medium retrofit'!$W$38,IF(F47="Scenario2PBT7",'Medium retrofit'!$X$38,IF(F47="Scenario3PBT7",'Medium retrofit'!$Y$38,"")))&amp;IF(F47="Scenario1PBT8",'Medium retrofit'!$Z$38,IF(F47="Scenario2PBT8",'Medium retrofit'!$AA$38,IF(F47="Scenario3PBT8",'Medium retrofit'!$AB$38,"")))&amp;IF(F47="Scenario1PBT9",'Medium retrofit'!$AC$38,IF(F47="Scenario2PBT9",'Medium retrofit'!$AD$38,IF(F47="Scenario3PBT9",'Medium retrofit'!$AE$38,"")))&amp;IF(F47="Scenario1PBT10",'Medium retrofit'!$AF$38,IF(F47="Scenario2PBT10",'Medium retrofit'!$AG$38,IF(F47="Scenario3PBT10",'Medium retrofit'!$AH$38,"")))&amp;IF(F47="Scenario1PBT11",'Medium retrofit'!$AI$38,IF(F47="Scenario2PBT11",'Medium retrofit'!$AJ$38,IF(F47="Scenario3PBT11",'Medium retrofit'!$AK$38,"")))&amp;IF(F47="Scenario1PBT12",'Medium retrofit'!$AL$38,IF(F47="Scenario2PBT12",'Medium retrofit'!$AM$38,IF(F47="Scenario3PBT12",'Medium retrofit'!$AN$38,"")))&amp;IF(F47="Scenario1PBT13",'Medium retrofit'!$AO$38,IF(F47="Scenario2PBT13",'Medium retrofit'!$AP$38,IF(F47="Scenario3PBT13",'Medium retrofit'!$AQ$38,"")))&amp;IF(F47="Scenario1PBT14",'Medium retrofit'!$AR$38,IF(F47="Scenario2PBT14",'Medium retrofit'!$AS$38,IF(F47="Scenario3PBT14",'Medium retrofit'!$AT$38,"")))&amp;IF(F47="Scenario1PBT15",'Medium retrofit'!$AU$38,IF(F47="Scenario2PBT15",'Medium retrofit'!$AV$38,IF(F47="Scenario3PBT15",'Medium retrofit'!$AW$38,"")))</f>
        <v/>
      </c>
      <c r="V47" s="123">
        <f t="shared" si="18"/>
        <v>0</v>
      </c>
      <c r="W47" s="123" t="str">
        <f>IF(F47="Scenario1PBT1",'Medium retrofit'!$E$40,IF(F47="Scenario2PBT1",'Medium retrofit'!$F$40,IF(F47="Scenario3PBT1",'Medium retrofit'!$G$40,"")))&amp;IF(F47="Scenario1PBT2",'Medium retrofit'!$H$40,IF(F47="Scenario2PBT2",'Medium retrofit'!$I$40,IF(F47="Scenario3PBT2",'Medium retrofit'!$J$40,"")))&amp;IF(F47="Scenario1PBT3",'Medium retrofit'!$K$40,IF(F47="Scenario2PBT3",'Medium retrofit'!$L$40,IF(F47="Scenario3PBT3",'Medium retrofit'!$M$40,"")))&amp;IF(F47="Scenario1PBT4",'Medium retrofit'!$N$40,IF(F47="Scenario2PBT4",'Medium retrofit'!$O$40,IF(F47="Scenario3PBT4",'Medium retrofit'!$P$40,"")))&amp;IF(F47="Scenario1PBT5",'Medium retrofit'!$Q$40,IF(F47="Scenario2PBT5",'Medium retrofit'!$R$40,IF(F47="Scenario3PBT5",'Medium retrofit'!$S$40,"")))&amp;IF(F47="Scenario1PBT6",'Medium retrofit'!$T$40,IF(F47="Scenario2PBT6",'Medium retrofit'!$U$40,IF(F47="Scenario3PBT6",'Medium retrofit'!$V$40,"")))&amp;IF(F47="Scenario1PBT7",'Medium retrofit'!$W$40,IF(F47="Scenario2PBT7",'Medium retrofit'!$X$40,IF(F47="Scenario3PBT7",'Medium retrofit'!$Y$40,"")))&amp;IF(F47="Scenario1PBT8",'Medium retrofit'!$Z$40,IF(F47="Scenario2PBT8",'Medium retrofit'!$AA$40,IF(F47="Scenario3PBT8",'Medium retrofit'!$AB$40,"")))&amp;IF(F47="Scenario1PBT9",'Medium retrofit'!$AC$40,IF(F47="Scenario2PBT9",'Medium retrofit'!$AD$40,IF(F47="Scenario3PBT9",'Medium retrofit'!$AE$40,"")))&amp;IF(F47="Scenario1PBT10",'Medium retrofit'!$AF$40,IF(F47="Scenario2PBT10",'Medium retrofit'!$AG$40,IF(F47="Scenario3PBT10",'Medium retrofit'!$AH$40,"")))&amp;IF(F47="Scenario1PBT11",'Medium retrofit'!$AI$40,IF(F47="Scenario2PBT11",'Medium retrofit'!$AJ$40,IF(F47="Scenario3PBT11",'Medium retrofit'!$AK$40,"")))&amp;IF(F47="Scenario1PBT12",'Medium retrofit'!$AL$40,IF(F47="Scenario2PBT12",'Medium retrofit'!$AM$40,IF(F47="Scenario3PBT12",'Medium retrofit'!$AN$40,"")))&amp;IF(F47="Scenario1PBT13",'Medium retrofit'!$AO$40,IF(F47="Scenario2PBT13",'Medium retrofit'!$AP$40,IF(F47="Scenario3PBT13",'Medium retrofit'!$AQ$40,"")))&amp;IF(F47="Scenario1PBT14",'Medium retrofit'!$AR$40,IF(F47="Scenario2PBT14",'Medium retrofit'!$AS$40,IF(F47="Scenario3PBT14",'Medium retrofit'!$AT$40,"")))&amp;IF(F47="Scenario1PBT15",'Medium retrofit'!$AU$40,IF(F47="Scenario2PBT15",'Medium retrofit'!$AV$40,IF(F47="Scenario3PBT15",'Medium retrofit'!$AW$40,"")))</f>
        <v/>
      </c>
      <c r="X47" s="123">
        <f t="shared" si="19"/>
        <v>0</v>
      </c>
      <c r="Y47" s="123" t="str">
        <f>IF(F47="Scenario1PBT1",'Medium retrofit'!$E$42,IF(F47="Scenario2PBT1",'Medium retrofit'!$F$42,IF(F47="Scenario3PBT1",'Medium retrofit'!$G$42,"")))&amp;IF(F47="Scenario1PBT2",'Medium retrofit'!$H$42,IF(F47="Scenario2PBT2",'Medium retrofit'!$I$42,IF(F47="Scenario3PBT2",'Medium retrofit'!$J$42,"")))&amp;IF(F47="Scenario1PBT3",'Medium retrofit'!$K$42,IF(F47="Scenario2PBT3",'Medium retrofit'!$L$42,IF(F47="Scenario3PBT3",'Medium retrofit'!$M$42,"")))&amp;IF(F47="Scenario1PBT4",'Medium retrofit'!$N$42,IF(F47="Scenario2PBT4",'Medium retrofit'!$O$42,IF(F47="Scenario3PBT4",'Medium retrofit'!$P$42,"")))&amp;IF(F47="Scenario1PBT5",'Medium retrofit'!$Q$42,IF(F47="Scenario2PBT5",'Medium retrofit'!$R$42,IF(F47="Scenario3PBT5",'Medium retrofit'!$S$42,"")))&amp;IF(F47="Scenario1PBT6",'Medium retrofit'!$T$42,IF(F47="Scenario2PBT6",'Medium retrofit'!$U$42,IF(F47="Scenario3PBT6",'Medium retrofit'!$V$42,"")))&amp;IF(F47="Scenario1PBT7",'Medium retrofit'!$W$42,IF(F47="Scenario2PBT7",'Medium retrofit'!$X$42,IF(F47="Scenario3PBT7",'Medium retrofit'!$Y$42,"")))&amp;IF(F47="Scenario1PBT8",'Medium retrofit'!$Z$42,IF(F47="Scenario2PBT8",'Medium retrofit'!$AA$42,IF(F47="Scenario3PBT8",'Medium retrofit'!$AB$42,"")))&amp;IF(F47="Scenario1PBT9",'Medium retrofit'!$AC$42,IF(F47="Scenario2PBT9",'Medium retrofit'!$AD$42,IF(F47="Scenario3PBT9",'Medium retrofit'!$AE$42,"")))&amp;IF(F47="Scenario1PBT10",'Medium retrofit'!$AF$42,IF(F47="Scenario2PBT10",'Medium retrofit'!$AG$42,IF(F47="Scenario3PBT10",'Medium retrofit'!$AH$42,"")))&amp;IF(F47="Scenario1PBT11",'Medium retrofit'!$AI$42,IF(F47="Scenario2PBT11",'Medium retrofit'!$AJ$42,IF(F47="Scenario3PBT11",'Medium retrofit'!$AK$42,"")))&amp;IF(F47="Scenario1PBT12",'Medium retrofit'!$AL$42,IF(F47="Scenario2PBT12",'Medium retrofit'!$AM$42,IF(F47="Scenario3PBT12",'Medium retrofit'!$AN$42,"")))&amp;IF(F47="Scenario1PBT13",'Medium retrofit'!$AO$42,IF(F47="Scenario2PBT13",'Medium retrofit'!$AP$42,IF(F47="Scenario3PBT13",'Medium retrofit'!$AQ$42,"")))&amp;IF(F47="Scenario1PBT14",'Medium retrofit'!$AR$42,IF(F47="Scenario2PBT14",'Medium retrofit'!$AS$42,IF(F47="Scenario3PBT14",'Medium retrofit'!$AT$42,"")))&amp;IF(F47="Scenario1PBT15",'Medium retrofit'!$AU$42,IF(F47="Scenario2PBT15",'Medium retrofit'!$AV$42,IF(F47="Scenario3PBT15",'Medium retrofit'!$AW$42,"")))</f>
        <v/>
      </c>
      <c r="Z47" s="123">
        <f t="shared" si="20"/>
        <v>0</v>
      </c>
      <c r="AA47" s="239" t="str">
        <f>IF(F47="Scenario1PBT1",'Medium retrofit'!$E$101,IF(F47="Scenario2PBT1",'Medium retrofit'!$F$101,IF(F47="Scenario3PBT1",'Medium retrofit'!$G$101,"")))&amp;IF(F47="Scenario1PBT2",'Medium retrofit'!$H$101,IF(F47="Scenario2PBT2",'Medium retrofit'!$I$101,IF(F47="Scenario3PBT2",'Medium retrofit'!$J$101,"")))&amp;IF(F47="Scenario1PBT3",'Medium retrofit'!$K$101,IF(F47="Scenario2PBT3",'Medium retrofit'!$L$101,IF(F47="Scenario3PBT3",'Medium retrofit'!$M$101,"")))&amp;IF(F47="Scenario1PBT4",'Medium retrofit'!$N$101,IF(F47="Scenario2PBT4",'Medium retrofit'!$O$101,IF(F47="Scenario3PBT4",'Medium retrofit'!$P$101,"")))&amp;IF(F47="Scenario1PBT5",'Medium retrofit'!$Q$101,IF(F47="Scenario2PBT5",'Medium retrofit'!$R$101,IF(F47="Scenario3PBT5",'Medium retrofit'!$S$101,"")))&amp;IF(F47="Scenario1PBT6",'Medium retrofit'!$T$101,IF(F47="Scenario2PBT6",'Medium retrofit'!$U$101,IF(F47="Scenario3PBT6",'Medium retrofit'!$V$101,"")))&amp;IF(F47="Scenario1PBT7",'Medium retrofit'!$W$101,IF(F47="Scenario2PBT7",'Medium retrofit'!$X$101,IF(F47="Scenario3PBT7",'Medium retrofit'!$Y$101,"")))&amp;IF(F47="Scenario1PBT8",'Medium retrofit'!$Z$101,IF(F47="Scenario2PBT8",'Medium retrofit'!$AA$101,IF(F47="Scenario3PBT8",'Medium retrofit'!$AB$101,"")))&amp;IF(F47="Scenario1PBT9",'Medium retrofit'!$AC$101,IF(F47="Scenario2PBT9",'Medium retrofit'!$AD$101,IF(F47="Scenario3PBT9",'Medium retrofit'!$AE$101,"")))&amp;IF(F47="Scenario1PBT10",'Medium retrofit'!$AF$101,IF(F47="Scenario2PBT10",'Medium retrofit'!$AG$101,IF(F47="Scenario3PBT10",'Medium retrofit'!$AH$101,"")))&amp;IF(F47="Scenario1PBT11",'Medium retrofit'!$AI$101,IF(F47="Scenario2PBT11",'Medium retrofit'!$AJ$101,IF(F47="Scenario3PBT11",'Medium retrofit'!$AK$101,"")))&amp;IF(F47="Scenario1PBT12",'Medium retrofit'!$AL$101,IF(F47="Scenario2PBT12",'Medium retrofit'!$AM$101,IF(F47="Scenario3PBT12",'Medium retrofit'!$AN$101,"")))&amp;IF(F47="Scenario1PBT13",'Medium retrofit'!$AO$101,IF(F47="Scenario2PBT13",'Medium retrofit'!$AP$101,IF(F47="Scenario3PBT13",'Medium retrofit'!$AQ$101,"")))&amp;IF(F47="Scenario1PBT14",'Medium retrofit'!$AR$101,IF(F47="Scenario2PBT14",'Medium retrofit'!$AS$101,IF(F47="Scenario3PBT14",'Medium retrofit'!$AT$101,"")))&amp;IF(F47="Scenario1PBT15",'Medium retrofit'!$AU$101,IF(F47="Scenario2PBT15",'Medium retrofit'!$AV$101,IF(F47="Scenario3PBT15",'Medium retrofit'!$AW$101,"")))</f>
        <v/>
      </c>
      <c r="AB47" s="242">
        <f t="shared" si="21"/>
        <v>0</v>
      </c>
      <c r="AC47" s="247">
        <f>IFERROR('Projection_Base-case'!G47-G47,0)</f>
        <v>0</v>
      </c>
      <c r="AD47" s="123">
        <f t="shared" si="24"/>
        <v>0</v>
      </c>
      <c r="AE47" s="123">
        <f>IFERROR(100*AC47/'Projection_Base-case'!G47,0)</f>
        <v>0</v>
      </c>
      <c r="AF47" s="123">
        <f>IFERROR('Projection_Base-case'!I47-I47,0)</f>
        <v>0</v>
      </c>
      <c r="AG47" s="123">
        <f t="shared" si="25"/>
        <v>0</v>
      </c>
      <c r="AH47" s="123">
        <f>IFERROR(100*AF47/'Projection_Base-case'!I47,0)</f>
        <v>0</v>
      </c>
      <c r="AI47" s="123">
        <f>IFERROR('Projection_Base-case'!K47-K47,0)</f>
        <v>0</v>
      </c>
      <c r="AJ47" s="123">
        <f t="shared" si="26"/>
        <v>0</v>
      </c>
      <c r="AK47" s="123">
        <f>IFERROR(100*AI47/'Projection_Base-case'!K47,0)</f>
        <v>0</v>
      </c>
      <c r="AL47" s="123">
        <f>IFERROR(M47-'Projection_Base-case'!M47,0)</f>
        <v>0</v>
      </c>
      <c r="AM47" s="123">
        <f t="shared" si="27"/>
        <v>0</v>
      </c>
      <c r="AN47" s="179">
        <f>IFERROR(IF('Projection_Base-case'!N47&gt;0,100*AM47/'Projection_Base-case'!N47,100*AM47/N47),0)</f>
        <v>0</v>
      </c>
      <c r="AO47" s="245">
        <f>IFERROR('Projection_Base-case'!O47-O47,0)</f>
        <v>0</v>
      </c>
      <c r="AP47" s="123">
        <f t="shared" si="28"/>
        <v>0</v>
      </c>
      <c r="AQ47" s="123">
        <f>IFERROR(100*AO47/'Projection_Base-case'!O47,0)</f>
        <v>0</v>
      </c>
      <c r="AR47" s="123">
        <f>IFERROR('Projection_Base-case'!Q47-Q47,0)</f>
        <v>0</v>
      </c>
      <c r="AS47" s="123">
        <f t="shared" si="29"/>
        <v>0</v>
      </c>
      <c r="AT47" s="123">
        <f>IFERROR(100*AR47/'Projection_Base-case'!Q47,0)</f>
        <v>0</v>
      </c>
      <c r="AU47" s="123">
        <f>IFERROR('Projection_Base-case'!S47-S47,0)</f>
        <v>0</v>
      </c>
      <c r="AV47" s="123">
        <f t="shared" si="30"/>
        <v>0</v>
      </c>
      <c r="AW47" s="124">
        <f>IFERROR(100*AU47/'Projection_Base-case'!S47,0)</f>
        <v>0</v>
      </c>
      <c r="AX47" s="245">
        <f>IFERROR('Projection_Base-case'!U47-U47,0)</f>
        <v>0</v>
      </c>
      <c r="AY47" s="123">
        <f t="shared" si="31"/>
        <v>0</v>
      </c>
      <c r="AZ47" s="123">
        <f>IFERROR(100*AX47/'Projection_Base-case'!U47,0)</f>
        <v>0</v>
      </c>
      <c r="BA47" s="123">
        <f>IFERROR('Projection_Base-case'!W47-W47,0)</f>
        <v>0</v>
      </c>
      <c r="BB47" s="123">
        <f t="shared" si="32"/>
        <v>0</v>
      </c>
      <c r="BC47" s="123">
        <f>IFERROR(100*BA47/'Projection_Base-case'!W47,0)</f>
        <v>0</v>
      </c>
      <c r="BD47" s="123">
        <f>IFERROR('Projection_Base-case'!Y47-Y47,0)</f>
        <v>0</v>
      </c>
      <c r="BE47" s="123">
        <f t="shared" si="33"/>
        <v>0</v>
      </c>
      <c r="BF47" s="123">
        <f>IFERROR(100*BD47/'Projection_Base-case'!Y47,0)</f>
        <v>0</v>
      </c>
      <c r="BG47" s="178">
        <f t="shared" si="22"/>
        <v>0</v>
      </c>
      <c r="BH47" s="179">
        <f t="shared" si="23"/>
        <v>0</v>
      </c>
    </row>
    <row r="48" spans="1:60">
      <c r="A48" s="165">
        <v>43</v>
      </c>
      <c r="B48" s="239">
        <f>IF('Projection_Base-case'!B48&lt;&gt;"",'Projection_Base-case'!B48,0)</f>
        <v>0</v>
      </c>
      <c r="C48" s="239">
        <f>IF('Projection_Base-case'!C48&lt;&gt;"",'Projection_Base-case'!C48,0)</f>
        <v>0</v>
      </c>
      <c r="D48" s="239">
        <f>IF('Projection_Base-case'!D48&lt;&gt;"",'Projection_Base-case'!D48,0)</f>
        <v>0</v>
      </c>
      <c r="E48" s="164" t="str">
        <f>IF(AND('Résultats medium'!$AC$3="OUI",'Résultats medium'!E47&lt;&gt;""),'Résultats medium'!E47,IF(OR(D48="PBT1",D48="PBT4",D48="PBT5",D48="PBT6",D48="PBT7",D48="PBT8",D48="PBT10"),"Scenario1",IF(OR(D48="PBT3",D48="PBT9"),"Scenario3",IF(OR(D48="PBT2"),"Scenario2",""))))</f>
        <v/>
      </c>
      <c r="F48" s="240" t="str">
        <f t="shared" si="10"/>
        <v>0</v>
      </c>
      <c r="G48" s="241" t="str">
        <f>IF(F48="Scenario1PBT1",'Medium retrofit'!$E$6,IF(F48="Scenario2PBT1",'Medium retrofit'!$F$6,IF(F48="Scenario3PBT1",'Medium retrofit'!$G$6,"")))&amp;IF(F48="Scenario1PBT2",'Medium retrofit'!$H$6,IF(F48="Scenario2PBT2",'Medium retrofit'!$I$6,IF(F48="Scenario3PBT2",'Medium retrofit'!$J$6,"")))&amp;IF(F48="Scenario1PBT3",'Medium retrofit'!$K$6,IF(F48="Scenario2PBT3",'Medium retrofit'!$L$6,IF(F48="Scenario3PBT3",'Medium retrofit'!$M$6,"")))&amp;IF(F48="Scenario1PBT4",'Medium retrofit'!$N$6,IF(F48="Scenario2PBT4",'Medium retrofit'!$O$6,IF(F48="Scenario3PBT4",'Medium retrofit'!$P$6,"")))&amp;IF(F48="Scenario1PBT5",'Medium retrofit'!$Q$6,IF(F48="Scenario2PBT5",'Medium retrofit'!$R$6,IF(F48="Scenario3PBT5",'Medium retrofit'!$S$6,"")))&amp;IF(F48="Scenario1PBT6",'Medium retrofit'!$T$6,IF(F48="Scenario2PBT6",'Medium retrofit'!$U$6,IF(F48="Scenario3PBT6",'Medium retrofit'!$V$6,"")))&amp;IF(F48="Scenario1PBT7",'Medium retrofit'!$W$6,IF(F48="Scenario2PBT7",'Medium retrofit'!$X$6,IF(F48="Scenario3PBT7",'Medium retrofit'!$Y$6,"")))&amp;IF(F48="Scenario1PBT8",'Medium retrofit'!$Z$6,IF(F48="Scenario2PBT8",'Medium retrofit'!$AA$6,IF(F48="Scenario3PBT8",'Medium retrofit'!$AB$6,"")))&amp;IF(F48="Scenario1PBT9",'Medium retrofit'!$AC$6,IF(F48="Scenario2PBT9",'Medium retrofit'!$AD$6,IF(F48="Scenario3PBT9",'Medium retrofit'!$AE$6,"")))&amp;IF(F48="Scenario1PBT10",'Medium retrofit'!$AF$6,IF(F48="Scenario2PBT10",'Medium retrofit'!$AG$6,IF(F48="Scenario3PBT10",'Medium retrofit'!$AH$6,"")))&amp;IF(F48="Scenario1PBT11",'Medium retrofit'!$AI$6,IF(F48="Scenario2PBT11",'Medium retrofit'!$AJ$6,IF(F48="Scenario3PBT11",'Medium retrofit'!$AK$6,"")))&amp;IF(F48="Scenario1PBT12",'Medium retrofit'!$AL$6,IF(F48="Scenario2PBT12",'Medium retrofit'!$AM$6,IF(F48="Scenario3PBT12",'Medium retrofit'!$AN$6,"")))&amp;IF(F48="Scenario1PBT13",'Medium retrofit'!$AO$6,IF(F48="Scenario2PBT13",'Medium retrofit'!$AP$6,IF(F48="Scenario3PBT13",'Medium retrofit'!$AQ$6,"")))&amp;IF(F48="Scenario1PBT14",'Medium retrofit'!$AR$6,IF(F48="Scenario2PBT14",'Medium retrofit'!$AS$6,IF(F48="Scenario3PBT14",'Medium retrofit'!$AT$6,"")))&amp;IF(F48="Scenario1PBT15",'Medium retrofit'!$AU$6,IF(F48="Scenario2PBT15",'Medium retrofit'!$AV$6,IF(F48="Scenario3PBT15",'Medium retrofit'!$AW$6,"")))</f>
        <v/>
      </c>
      <c r="H48" s="123">
        <f t="shared" si="11"/>
        <v>0</v>
      </c>
      <c r="I48" s="239" t="str">
        <f>IF(F48="Scenario1PBT1",'Medium retrofit'!$E$16,IF(F48="Scenario2PBT1",'Medium retrofit'!$F$16,IF(F48="Scenario3PBT1",'Medium retrofit'!$G$16,"")))&amp;IF(F48="Scenario1PBT2",'Medium retrofit'!$H$16,IF(F48="Scenario2PBT2",'Medium retrofit'!$I$16,IF(F48="Scenario3PBT2",'Medium retrofit'!$J$16,"")))&amp;IF(F48="Scenario1PBT3",'Medium retrofit'!$K$16,IF(F48="Scenario2PBT3",'Medium retrofit'!$L$16,IF(F48="Scenario3PBT3",'Medium retrofit'!$M$16,"")))&amp;IF(F48="Scenario1PBT4",'Medium retrofit'!$N$16,IF(F48="Scenario2PBT4",'Medium retrofit'!$O$16,IF(F48="Scenario3PBT4",'Medium retrofit'!$P$16,"")))&amp;IF(F48="Scenario1PBT5",'Medium retrofit'!$Q$16,IF(F48="Scenario2PBT5",'Medium retrofit'!$R$16,IF(F48="Scenario3PBT5",'Medium retrofit'!$S$16,"")))&amp;IF(F48="Scenario1PBT6",'Medium retrofit'!$T$16,IF(F48="Scenario2PBT6",'Medium retrofit'!$U$16,IF(F48="Scenario3PBT6",'Medium retrofit'!$V$16,"")))&amp;IF(F48="Scenario1PBT7",'Medium retrofit'!$W$16,IF(F48="Scenario2PBT7",'Medium retrofit'!$X$16,IF(F48="Scenario3PBT7",'Medium retrofit'!$Y$16,"")))&amp;IF(F48="Scenario1PBT8",'Medium retrofit'!$Z$16,IF(F48="Scenario2PBT8",'Medium retrofit'!$AA$16,IF(F48="Scenario3PBT8",'Medium retrofit'!$AB$16,"")))&amp;IF(F48="Scenario1PBT9",'Medium retrofit'!$AC$16,IF(F48="Scenario2PBT9",'Medium retrofit'!$AD$16,IF(F48="Scenario3PBT9",'Medium retrofit'!$AE$16,"")))&amp;IF(F48="Scenario1PBT10",'Medium retrofit'!$AF$16,IF(F48="Scenario2PBT10",'Medium retrofit'!$AG$16,IF(F48="Scenario3PBT10",'Medium retrofit'!$AH$16,"")))&amp;IF(F48="Scenario1PBT11",'Medium retrofit'!$AI$16,IF(F48="Scenario2PBT11",'Medium retrofit'!$AJ$16,IF(F48="Scenario3PBT11",'Medium retrofit'!$AK$16,"")))&amp;IF(F48="Scenario1PBT12",'Medium retrofit'!$AL$16,IF(F48="Scenario2PBT12",'Medium retrofit'!$AM$16,IF(F48="Scenario3PBT12",'Medium retrofit'!$AN$16,"")))&amp;IF(F48="Scenario1PBT13",'Medium retrofit'!$AO$16,IF(F48="Scenario2PBT13",'Medium retrofit'!$AP$16,IF(F48="Scenario3PBT13",'Medium retrofit'!$AQ$16,"")))&amp;IF(F48="Scenario1PBT14",'Medium retrofit'!$AR$16,IF(F48="Scenario2PBT14",'Medium retrofit'!$AS$16,IF(F48="Scenario3PBT14",'Medium retrofit'!$AT$16,"")))&amp;IF(F48="Scenario1PBT15",'Medium retrofit'!$AU$16,IF(F48="Scenario2PBT15",'Medium retrofit'!$AV$16,IF(F48="Scenario3PBT15",'Medium retrofit'!$AW$16,"")))</f>
        <v/>
      </c>
      <c r="J48" s="123">
        <f t="shared" si="12"/>
        <v>0</v>
      </c>
      <c r="K48" s="123" t="str">
        <f>IF(F48="Scenario1PBT1",'Medium retrofit'!$E$18,IF(F48="Scenario2PBT1",'Medium retrofit'!$F$18,IF(F48="Scenario3PBT1",'Medium retrofit'!$G$18,"")))&amp;IF(F48="Scenario1PBT2",'Medium retrofit'!$H$18,IF(F48="Scenario2PBT2",'Medium retrofit'!$I$18,IF(F48="Scenario3PBT2",'Medium retrofit'!$J$18,"")))&amp;IF(F48="Scenario1PBT3",'Medium retrofit'!$K$18,IF(F48="Scenario2PBT3",'Medium retrofit'!$L$18,IF(F48="Scenario3PBT3",'Medium retrofit'!$M$18,"")))&amp;IF(F48="Scenario1PBT4",'Medium retrofit'!$N$18,IF(F48="Scenario2PBT4",'Medium retrofit'!$O$18,IF(F48="Scenario3PBT4",'Medium retrofit'!$P$18,"")))&amp;IF(F48="Scenario1PBT5",'Medium retrofit'!$Q$18,IF(F48="Scenario2PBT5",'Medium retrofit'!$R$18,IF(F48="Scenario3PBT5",'Medium retrofit'!$S$18,"")))&amp;IF(F48="Scenario1PBT6",'Medium retrofit'!$T$18,IF(F48="Scenario2PBT6",'Medium retrofit'!$U$18,IF(F48="Scenario3PBT6",'Medium retrofit'!$V$18,"")))&amp;IF(F48="Scenario1PBT7",'Medium retrofit'!$W$18,IF(F48="Scenario2PBT7",'Medium retrofit'!$X$18,IF(F48="Scenario3PBT7",'Medium retrofit'!$Y$18,"")))&amp;IF(F48="Scenario1PBT8",'Medium retrofit'!$Z$18,IF(F48="Scenario2PBT8",'Medium retrofit'!$AA$18,IF(F48="Scenario3PBT8",'Medium retrofit'!$AB$18,"")))&amp;IF(F48="Scenario1PBT9",'Medium retrofit'!$AC$18,IF(F48="Scenario2PBT9",'Medium retrofit'!$AD$18,IF(F48="Scenario3PBT9",'Medium retrofit'!$AE$18,"")))&amp;IF(F48="Scenario1PBT10",'Medium retrofit'!$AF$18,IF(F48="Scenario2PBT10",'Medium retrofit'!$AG$18,IF(F48="Scenario3PBT10",'Medium retrofit'!$AH$18,"")))&amp;IF(F48="Scenario1PBT11",'Medium retrofit'!$AI$18,IF(F48="Scenario2PBT11",'Medium retrofit'!$AJ$18,IF(F48="Scenario3PBT11",'Medium retrofit'!$AK$18,"")))&amp;IF(F48="Scenario1PBT12",'Medium retrofit'!$AL$18,IF(F48="Scenario2PBT12",'Medium retrofit'!$AM$18,IF(F48="Scenario3PBT12",'Medium retrofit'!$AN$18,"")))&amp;IF(F48="Scenario1PBT13",'Medium retrofit'!$AO$18,IF(F48="Scenario2PBT13",'Medium retrofit'!$AP$18,IF(F48="Scenario3PBT13",'Medium retrofit'!$AQ$18,"")))&amp;IF(F48="Scenario1PBT14",'Medium retrofit'!$AR$18,IF(F48="Scenario2PBT14",'Medium retrofit'!$AS$18,IF(F48="Scenario3PBT14",'Medium retrofit'!$AT$18,"")))&amp;IF(F48="Scenario1PBT15",'Medium retrofit'!$AU$18,IF(F48="Scenario2PBT15",'Medium retrofit'!$AV$18,IF(F48="Scenario3PBT15",'Medium retrofit'!$AW$18,"")))</f>
        <v/>
      </c>
      <c r="L48" s="123">
        <f t="shared" si="13"/>
        <v>0</v>
      </c>
      <c r="M48" s="123" t="str">
        <f>IF(F48="Scenario1PBT1",'Medium retrofit'!$E$20,IF(F48="Scenario2PBT1",'Medium retrofit'!$F$20,IF(F48="Scenario3PBT1",'Medium retrofit'!$G$20,"")))&amp;IF(F48="Scenario1PBT2",'Medium retrofit'!$H$20,IF(F48="Scenario2PBT2",'Medium retrofit'!$I$20,IF(F48="Scenario3PBT2",'Medium retrofit'!$J$20,"")))&amp;IF(F48="Scenario1PBT3",'Medium retrofit'!$K$20,IF(F48="Scenario2PBT3",'Medium retrofit'!$L$20,IF(F48="Scenario3PBT3",'Medium retrofit'!$M$20,"")))&amp;IF(F48="Scenario1PBT4",'Medium retrofit'!$N$20,IF(F48="Scenario2PBT4",'Medium retrofit'!$O$20,IF(F48="Scenario3PBT4",'Medium retrofit'!$P$20,"")))&amp;IF(F48="Scenario1PBT5",'Medium retrofit'!$Q$20,IF(F48="Scenario2PBT5",'Medium retrofit'!$R$20,IF(F48="Scenario3PBT5",'Medium retrofit'!$S$20,"")))&amp;IF(F48="Scenario1PBT6",'Medium retrofit'!$T$20,IF(F48="Scenario2PBT6",'Medium retrofit'!$U$20,IF(F48="Scenario3PBT6",'Medium retrofit'!$V$20,"")))&amp;IF(F48="Scenario1PBT7",'Medium retrofit'!$W$20,IF(F48="Scenario2PBT7",'Medium retrofit'!$X$20,IF(F48="Scenario3PBT7",'Medium retrofit'!$Y$20,"")))&amp;IF(F48="Scenario1PBT8",'Medium retrofit'!$Z$20,IF(F48="Scenario2PBT8",'Medium retrofit'!$AA$20,IF(F48="Scenario3PBT8",'Medium retrofit'!$AB$20,"")))&amp;IF(F48="Scenario1PBT9",'Medium retrofit'!$AC$20,IF(F48="Scenario2PBT9",'Medium retrofit'!$AD$20,IF(F48="Scenario3PBT9",'Medium retrofit'!$AE$20,"")))&amp;IF(F48="Scenario1PBT10",'Medium retrofit'!$AF$20,IF(F48="Scenario2PBT10",'Medium retrofit'!$AG$20,IF(F48="Scenario3PBT10",'Medium retrofit'!$AH$20,"")))&amp;IF(F48="Scenario1PBT11",'Medium retrofit'!$AI$20,IF(F48="Scenario2PBT11",'Medium retrofit'!$AJ$20,IF(F48="Scenario3PBT11",'Medium retrofit'!$AK$20,"")))&amp;IF(F48="Scenario1PBT12",'Medium retrofit'!$AL$20,IF(F48="Scenario2PBT12",'Medium retrofit'!$AM$20,IF(F48="Scenario3PBT12",'Medium retrofit'!$AN$20,"")))&amp;IF(F48="Scenario1PBT13",'Medium retrofit'!$AO$20,IF(F48="Scenario2PBT13",'Medium retrofit'!$AP$20,IF(F48="Scenario3PBT13",'Medium retrofit'!$AQ$20,"")))&amp;IF(F48="Scenario1PBT14",'Medium retrofit'!$AR$20,IF(F48="Scenario2PBT14",'Medium retrofit'!$AS$20,IF(F48="Scenario3PBT14",'Medium retrofit'!$AT$20,"")))&amp;IF(F48="Scenario1PBT15",'Medium retrofit'!$AU$20,IF(F48="Scenario2PBT15",'Medium retrofit'!$AV$20,IF(F48="Scenario3PBT15",'Medium retrofit'!$AW$20,"")))</f>
        <v/>
      </c>
      <c r="N48" s="124">
        <f t="shared" si="14"/>
        <v>0</v>
      </c>
      <c r="O48" s="245" t="str">
        <f>IF(F48="Scenario1PBT1",'Medium retrofit'!$E$23,IF(F48="Scenario2PBT1",'Medium retrofit'!$F$23,IF(F48="Scenario3PBT1",'Medium retrofit'!$G$23,"")))&amp;IF(F48="Scenario1PBT2",'Medium retrofit'!$H$23,IF(F48="Scenario2PBT2",'Medium retrofit'!$I$23,IF(F48="Scenario3PBT2",'Medium retrofit'!$J$23,"")))&amp;IF(F48="Scenario1PBT3",'Medium retrofit'!$K$23,IF(F48="Scenario2PBT3",'Medium retrofit'!$L$23,IF(F48="Scenario3PBT3",'Medium retrofit'!$M$23,"")))&amp;IF(F48="Scenario1PBT4",'Medium retrofit'!$N$23,IF(F48="Scenario2PBT4",'Medium retrofit'!$O$23,IF(F48="Scenario3PBT4",'Medium retrofit'!$P$23,"")))&amp;IF(F48="Scenario1PBT5",'Medium retrofit'!$Q$23,IF(F48="Scenario2PBT5",'Medium retrofit'!$R$23,IF(F48="Scenario3PBT5",'Medium retrofit'!$S$23,"")))&amp;IF(F48="Scenario1PBT6",'Medium retrofit'!$T$23,IF(F48="Scenario2PBT6",'Medium retrofit'!$U$23,IF(F48="Scenario3PBT6",'Medium retrofit'!$V$23,"")))&amp;IF(F48="Scenario1PBT7",'Medium retrofit'!$W$23,IF(F48="Scenario2PBT7",'Medium retrofit'!$X$23,IF(F48="Scenario3PBT7",'Medium retrofit'!$Y$23,"")))&amp;IF(F48="Scenario1PBT8",'Medium retrofit'!$Z$23,IF(F48="Scenario2PBT8",'Medium retrofit'!$AA$23,IF(F48="Scenario3PBT8",'Medium retrofit'!$AB$23,"")))&amp;IF(F48="Scenario1PBT9",'Medium retrofit'!$AC$23,IF(F48="Scenario2PBT9",'Medium retrofit'!$AD$23,IF(F48="Scenario3PBT9",'Medium retrofit'!$AE$23,"")))&amp;IF(F48="Scenario1PBT10",'Medium retrofit'!$AF$23,IF(F48="Scenario2PBT10",'Medium retrofit'!$AG$23,IF(F48="Scenario3PBT10",'Medium retrofit'!$AH$23,"")))&amp;IF(F48="Scenario1PBT11",'Medium retrofit'!$AI$23,IF(F48="Scenario2PBT11",'Medium retrofit'!$AJ$23,IF(F48="Scenario3PBT11",'Medium retrofit'!$AK$23,"")))&amp;IF(F48="Scenario1PBT12",'Medium retrofit'!$AL$23,IF(F48="Scenario2PBT12",'Medium retrofit'!$AM$23,IF(F48="Scenario3PBT12",'Medium retrofit'!$AN$23,"")))&amp;IF(F48="Scenario1PBT13",'Medium retrofit'!$AO$23,IF(F48="Scenario2PBT13",'Medium retrofit'!$AP$23,IF(F48="Scenario3PBT13",'Medium retrofit'!$AQ$23,"")))&amp;IF(F48="Scenario1PBT14",'Medium retrofit'!$AR$23,IF(F48="Scenario2PBT14",'Medium retrofit'!$AS$23,IF(F48="Scenario3PBT14",'Medium retrofit'!$AT$23,"")))&amp;IF(F48="Scenario1PBT15",'Medium retrofit'!$AU$23,IF(F48="Scenario2PBT15",'Medium retrofit'!$AV$23,IF(F48="Scenario3PBT15",'Medium retrofit'!$AW$23,"")))</f>
        <v/>
      </c>
      <c r="P48" s="123">
        <f t="shared" si="15"/>
        <v>0</v>
      </c>
      <c r="Q48" s="123" t="str">
        <f>IF(F48="Scenario1PBT1",'Medium retrofit'!$E$25,IF(F48="Scenario2PBT1",'Medium retrofit'!$F$25,IF(F48="Scenario3PBT1",'Medium retrofit'!$G$25,"")))&amp;IF(F48="Scenario1PBT2",'Medium retrofit'!$H$25,IF(F48="Scenario2PBT2",'Medium retrofit'!$I$25,IF(F48="Scenario3PBT2",'Medium retrofit'!$J$25,"")))&amp;IF(F48="Scenario1PBT3",'Medium retrofit'!$K$25,IF(F48="Scenario2PBT3",'Medium retrofit'!$L$25,IF(F48="Scenario3PBT3",'Medium retrofit'!$M$25,"")))&amp;IF(F48="Scenario1PBT4",'Medium retrofit'!$N$25,IF(F48="Scenario2PBT4",'Medium retrofit'!$O$25,IF(F48="Scenario3PBT4",'Medium retrofit'!$P$25,"")))&amp;IF(F48="Scenario1PBT5",'Medium retrofit'!$Q$25,IF(F48="Scenario2PBT5",'Medium retrofit'!$R$25,IF(F48="Scenario3PBT5",'Medium retrofit'!$S$25,"")))&amp;IF(F48="Scenario1PBT6",'Medium retrofit'!$T$25,IF(F48="Scenario2PBT6",'Medium retrofit'!$U$25,IF(F48="Scenario3PBT6",'Medium retrofit'!$V$25,"")))&amp;IF(F48="Scenario1PBT7",'Medium retrofit'!$W$25,IF(F48="Scenario2PBT7",'Medium retrofit'!$X$25,IF(F48="Scenario3PBT7",'Medium retrofit'!$Y$25,"")))&amp;IF(F48="Scenario1PBT8",'Medium retrofit'!$Z$25,IF(F48="Scenario2PBT8",'Medium retrofit'!$AA$25,IF(F48="Scenario3PBT8",'Medium retrofit'!$AB$25,"")))&amp;IF(F48="Scenario1PBT9",'Medium retrofit'!$AC$25,IF(F48="Scenario2PBT9",'Medium retrofit'!$AD$25,IF(F48="Scenario3PBT9",'Medium retrofit'!$AE$25,"")))&amp;IF(F48="Scenario1PBT10",'Medium retrofit'!$AF$25,IF(F48="Scenario2PBT10",'Medium retrofit'!$AG$25,IF(F48="Scenario3PBT10",'Medium retrofit'!$AH$25,"")))&amp;IF(F48="Scenario1PBT11",'Medium retrofit'!$AI$25,IF(F48="Scenario2PBT11",'Medium retrofit'!$AJ$25,IF(F48="Scenario3PBT11",'Medium retrofit'!$AK$25,"")))&amp;IF(F48="Scenario1PBT12",'Medium retrofit'!$AL$25,IF(F48="Scenario2PBT12",'Medium retrofit'!$AM$25,IF(F48="Scenario3PBT12",'Medium retrofit'!$AN$25,"")))&amp;IF(F48="Scenario1PBT13",'Medium retrofit'!$AO$25,IF(F48="Scenario2PBT13",'Medium retrofit'!$AP$25,IF(F48="Scenario3PBT13",'Medium retrofit'!$AQ$25,"")))&amp;IF(F48="Scenario1PBT14",'Medium retrofit'!$AR$25,IF(F48="Scenario2PBT14",'Medium retrofit'!$AS$25,IF(F48="Scenario3PBT14",'Medium retrofit'!$AT$25,"")))&amp;IF(F48="Scenario1PBT15",'Medium retrofit'!$AU$25,IF(F48="Scenario2PBT15",'Medium retrofit'!$AV$25,IF(F48="Scenario3PBT15",'Medium retrofit'!$AW$25,"")))</f>
        <v/>
      </c>
      <c r="R48" s="123">
        <f t="shared" si="16"/>
        <v>0</v>
      </c>
      <c r="S48" s="123" t="str">
        <f>IF(F48="Scenario1PBT1",'Medium retrofit'!$E$27,IF(F48="Scenario2PBT1",'Medium retrofit'!$F$27,IF(F48="Scenario3PBT1",'Medium retrofit'!$G$27,"")))&amp;IF(F48="Scenario1PBT2",'Medium retrofit'!$H$27,IF(F48="Scenario2PBT2",'Medium retrofit'!$I$27,IF(F48="Scenario3PBT2",'Medium retrofit'!$J$27,"")))&amp;IF(F48="Scenario1PBT3",'Medium retrofit'!$K$27,IF(F48="Scenario2PBT3",'Medium retrofit'!$L$27,IF(F48="Scenario3PBT3",'Medium retrofit'!$M$27,"")))&amp;IF(F48="Scenario1PBT4",'Medium retrofit'!$N$27,IF(F48="Scenario2PBT4",'Medium retrofit'!$O$27,IF(F48="Scenario3PBT4",'Medium retrofit'!$P$27,"")))&amp;IF(F48="Scenario1PBT5",'Medium retrofit'!$Q$27,IF(F48="Scenario2PBT5",'Medium retrofit'!$R$27,IF(F48="Scenario3PBT5",'Medium retrofit'!$S$27,"")))&amp;IF(F48="Scenario1PBT6",'Medium retrofit'!$T$27,IF(F48="Scenario2PBT6",'Medium retrofit'!$U$27,IF(F48="Scenario3PBT6",'Medium retrofit'!$V$27,"")))&amp;IF(F48="Scenario1PBT7",'Medium retrofit'!$W$27,IF(F48="Scenario2PBT7",'Medium retrofit'!$X$27,IF(F48="Scenario3PBT7",'Medium retrofit'!$Y$27,"")))&amp;IF(F48="Scenario1PBT8",'Medium retrofit'!$Z$27,IF(F48="Scenario2PBT8",'Medium retrofit'!$AA$27,IF(F48="Scenario3PBT8",'Medium retrofit'!$AB$27,"")))&amp;IF(F48="Scenario1PBT9",'Medium retrofit'!$AC$27,IF(F48="Scenario2PBT9",'Medium retrofit'!$AD$27,IF(F48="Scenario3PBT9",'Medium retrofit'!$AE$27,"")))&amp;IF(F48="Scenario1PBT10",'Medium retrofit'!$AF$27,IF(F48="Scenario2PBT10",'Medium retrofit'!$AG$27,IF(F48="Scenario3PBT10",'Medium retrofit'!$AH$27,"")))&amp;IF(F48="Scenario1PBT11",'Medium retrofit'!$AI$27,IF(F48="Scenario2PBT11",'Medium retrofit'!$AJ$27,IF(F48="Scenario3PBT11",'Medium retrofit'!$AK$27,"")))&amp;IF(F48="Scenario1PBT12",'Medium retrofit'!$AL$27,IF(F48="Scenario2PBT12",'Medium retrofit'!$AM$27,IF(F48="Scenario3PBT12",'Medium retrofit'!$AN$27,"")))&amp;IF(F48="Scenario1PBT13",'Medium retrofit'!$AO$27,IF(F48="Scenario2PBT13",'Medium retrofit'!$AP$27,IF(F48="Scenario3PBT13",'Medium retrofit'!$AQ$27,"")))&amp;IF(F48="Scenario1PBT14",'Medium retrofit'!$AR$27,IF(F48="Scenario2PBT14",'Medium retrofit'!$AS$27,IF(F48="Scenario3PBT14",'Medium retrofit'!$AT$27,"")))&amp;IF(F48="Scenario1PBT15",'Medium retrofit'!$AU$27,IF(F48="Scenario2PBT15",'Medium retrofit'!$AV$27,IF(F48="Scenario3PBT15",'Medium retrofit'!$AW$27,"")))</f>
        <v/>
      </c>
      <c r="T48" s="246">
        <f t="shared" si="17"/>
        <v>0</v>
      </c>
      <c r="U48" s="245" t="str">
        <f>IF(F48="Scenario1PBT1",'Medium retrofit'!$E$38,IF(F48="Scenario2PBT1",'Medium retrofit'!$F$38,IF(F48="Scenario3PBT1",'Medium retrofit'!$G$38,"")))&amp;IF(F48="Scenario1PBT2",'Medium retrofit'!$H$38,IF(F48="Scenario2PBT2",'Medium retrofit'!$I$38,IF(F48="Scenario3PBT2",'Medium retrofit'!$J$38,"")))&amp;IF(F48="Scenario1PBT3",'Medium retrofit'!$K$38,IF(F48="Scenario2PBT3",'Medium retrofit'!$L$38,IF(F48="Scenario3PBT3",'Medium retrofit'!$M$38,"")))&amp;IF(F48="Scenario1PBT4",'Medium retrofit'!$N$38,IF(F48="Scenario2PBT4",'Medium retrofit'!$O$38,IF(F48="Scenario3PBT4",'Medium retrofit'!$P$38,"")))&amp;IF(F48="Scenario1PBT5",'Medium retrofit'!$Q$38,IF(F48="Scenario2PBT5",'Medium retrofit'!$R$38,IF(F48="Scenario3PBT5",'Medium retrofit'!$S$38,"")))&amp;IF(F48="Scenario1PBT6",'Medium retrofit'!$T$38,IF(F48="Scenario2PBT6",'Medium retrofit'!$U$38,IF(F48="Scenario3PBT6",'Medium retrofit'!$V$38,"")))&amp;IF(F48="Scenario1PBT7",'Medium retrofit'!$W$38,IF(F48="Scenario2PBT7",'Medium retrofit'!$X$38,IF(F48="Scenario3PBT7",'Medium retrofit'!$Y$38,"")))&amp;IF(F48="Scenario1PBT8",'Medium retrofit'!$Z$38,IF(F48="Scenario2PBT8",'Medium retrofit'!$AA$38,IF(F48="Scenario3PBT8",'Medium retrofit'!$AB$38,"")))&amp;IF(F48="Scenario1PBT9",'Medium retrofit'!$AC$38,IF(F48="Scenario2PBT9",'Medium retrofit'!$AD$38,IF(F48="Scenario3PBT9",'Medium retrofit'!$AE$38,"")))&amp;IF(F48="Scenario1PBT10",'Medium retrofit'!$AF$38,IF(F48="Scenario2PBT10",'Medium retrofit'!$AG$38,IF(F48="Scenario3PBT10",'Medium retrofit'!$AH$38,"")))&amp;IF(F48="Scenario1PBT11",'Medium retrofit'!$AI$38,IF(F48="Scenario2PBT11",'Medium retrofit'!$AJ$38,IF(F48="Scenario3PBT11",'Medium retrofit'!$AK$38,"")))&amp;IF(F48="Scenario1PBT12",'Medium retrofit'!$AL$38,IF(F48="Scenario2PBT12",'Medium retrofit'!$AM$38,IF(F48="Scenario3PBT12",'Medium retrofit'!$AN$38,"")))&amp;IF(F48="Scenario1PBT13",'Medium retrofit'!$AO$38,IF(F48="Scenario2PBT13",'Medium retrofit'!$AP$38,IF(F48="Scenario3PBT13",'Medium retrofit'!$AQ$38,"")))&amp;IF(F48="Scenario1PBT14",'Medium retrofit'!$AR$38,IF(F48="Scenario2PBT14",'Medium retrofit'!$AS$38,IF(F48="Scenario3PBT14",'Medium retrofit'!$AT$38,"")))&amp;IF(F48="Scenario1PBT15",'Medium retrofit'!$AU$38,IF(F48="Scenario2PBT15",'Medium retrofit'!$AV$38,IF(F48="Scenario3PBT15",'Medium retrofit'!$AW$38,"")))</f>
        <v/>
      </c>
      <c r="V48" s="123">
        <f t="shared" si="18"/>
        <v>0</v>
      </c>
      <c r="W48" s="123" t="str">
        <f>IF(F48="Scenario1PBT1",'Medium retrofit'!$E$40,IF(F48="Scenario2PBT1",'Medium retrofit'!$F$40,IF(F48="Scenario3PBT1",'Medium retrofit'!$G$40,"")))&amp;IF(F48="Scenario1PBT2",'Medium retrofit'!$H$40,IF(F48="Scenario2PBT2",'Medium retrofit'!$I$40,IF(F48="Scenario3PBT2",'Medium retrofit'!$J$40,"")))&amp;IF(F48="Scenario1PBT3",'Medium retrofit'!$K$40,IF(F48="Scenario2PBT3",'Medium retrofit'!$L$40,IF(F48="Scenario3PBT3",'Medium retrofit'!$M$40,"")))&amp;IF(F48="Scenario1PBT4",'Medium retrofit'!$N$40,IF(F48="Scenario2PBT4",'Medium retrofit'!$O$40,IF(F48="Scenario3PBT4",'Medium retrofit'!$P$40,"")))&amp;IF(F48="Scenario1PBT5",'Medium retrofit'!$Q$40,IF(F48="Scenario2PBT5",'Medium retrofit'!$R$40,IF(F48="Scenario3PBT5",'Medium retrofit'!$S$40,"")))&amp;IF(F48="Scenario1PBT6",'Medium retrofit'!$T$40,IF(F48="Scenario2PBT6",'Medium retrofit'!$U$40,IF(F48="Scenario3PBT6",'Medium retrofit'!$V$40,"")))&amp;IF(F48="Scenario1PBT7",'Medium retrofit'!$W$40,IF(F48="Scenario2PBT7",'Medium retrofit'!$X$40,IF(F48="Scenario3PBT7",'Medium retrofit'!$Y$40,"")))&amp;IF(F48="Scenario1PBT8",'Medium retrofit'!$Z$40,IF(F48="Scenario2PBT8",'Medium retrofit'!$AA$40,IF(F48="Scenario3PBT8",'Medium retrofit'!$AB$40,"")))&amp;IF(F48="Scenario1PBT9",'Medium retrofit'!$AC$40,IF(F48="Scenario2PBT9",'Medium retrofit'!$AD$40,IF(F48="Scenario3PBT9",'Medium retrofit'!$AE$40,"")))&amp;IF(F48="Scenario1PBT10",'Medium retrofit'!$AF$40,IF(F48="Scenario2PBT10",'Medium retrofit'!$AG$40,IF(F48="Scenario3PBT10",'Medium retrofit'!$AH$40,"")))&amp;IF(F48="Scenario1PBT11",'Medium retrofit'!$AI$40,IF(F48="Scenario2PBT11",'Medium retrofit'!$AJ$40,IF(F48="Scenario3PBT11",'Medium retrofit'!$AK$40,"")))&amp;IF(F48="Scenario1PBT12",'Medium retrofit'!$AL$40,IF(F48="Scenario2PBT12",'Medium retrofit'!$AM$40,IF(F48="Scenario3PBT12",'Medium retrofit'!$AN$40,"")))&amp;IF(F48="Scenario1PBT13",'Medium retrofit'!$AO$40,IF(F48="Scenario2PBT13",'Medium retrofit'!$AP$40,IF(F48="Scenario3PBT13",'Medium retrofit'!$AQ$40,"")))&amp;IF(F48="Scenario1PBT14",'Medium retrofit'!$AR$40,IF(F48="Scenario2PBT14",'Medium retrofit'!$AS$40,IF(F48="Scenario3PBT14",'Medium retrofit'!$AT$40,"")))&amp;IF(F48="Scenario1PBT15",'Medium retrofit'!$AU$40,IF(F48="Scenario2PBT15",'Medium retrofit'!$AV$40,IF(F48="Scenario3PBT15",'Medium retrofit'!$AW$40,"")))</f>
        <v/>
      </c>
      <c r="X48" s="123">
        <f t="shared" si="19"/>
        <v>0</v>
      </c>
      <c r="Y48" s="123" t="str">
        <f>IF(F48="Scenario1PBT1",'Medium retrofit'!$E$42,IF(F48="Scenario2PBT1",'Medium retrofit'!$F$42,IF(F48="Scenario3PBT1",'Medium retrofit'!$G$42,"")))&amp;IF(F48="Scenario1PBT2",'Medium retrofit'!$H$42,IF(F48="Scenario2PBT2",'Medium retrofit'!$I$42,IF(F48="Scenario3PBT2",'Medium retrofit'!$J$42,"")))&amp;IF(F48="Scenario1PBT3",'Medium retrofit'!$K$42,IF(F48="Scenario2PBT3",'Medium retrofit'!$L$42,IF(F48="Scenario3PBT3",'Medium retrofit'!$M$42,"")))&amp;IF(F48="Scenario1PBT4",'Medium retrofit'!$N$42,IF(F48="Scenario2PBT4",'Medium retrofit'!$O$42,IF(F48="Scenario3PBT4",'Medium retrofit'!$P$42,"")))&amp;IF(F48="Scenario1PBT5",'Medium retrofit'!$Q$42,IF(F48="Scenario2PBT5",'Medium retrofit'!$R$42,IF(F48="Scenario3PBT5",'Medium retrofit'!$S$42,"")))&amp;IF(F48="Scenario1PBT6",'Medium retrofit'!$T$42,IF(F48="Scenario2PBT6",'Medium retrofit'!$U$42,IF(F48="Scenario3PBT6",'Medium retrofit'!$V$42,"")))&amp;IF(F48="Scenario1PBT7",'Medium retrofit'!$W$42,IF(F48="Scenario2PBT7",'Medium retrofit'!$X$42,IF(F48="Scenario3PBT7",'Medium retrofit'!$Y$42,"")))&amp;IF(F48="Scenario1PBT8",'Medium retrofit'!$Z$42,IF(F48="Scenario2PBT8",'Medium retrofit'!$AA$42,IF(F48="Scenario3PBT8",'Medium retrofit'!$AB$42,"")))&amp;IF(F48="Scenario1PBT9",'Medium retrofit'!$AC$42,IF(F48="Scenario2PBT9",'Medium retrofit'!$AD$42,IF(F48="Scenario3PBT9",'Medium retrofit'!$AE$42,"")))&amp;IF(F48="Scenario1PBT10",'Medium retrofit'!$AF$42,IF(F48="Scenario2PBT10",'Medium retrofit'!$AG$42,IF(F48="Scenario3PBT10",'Medium retrofit'!$AH$42,"")))&amp;IF(F48="Scenario1PBT11",'Medium retrofit'!$AI$42,IF(F48="Scenario2PBT11",'Medium retrofit'!$AJ$42,IF(F48="Scenario3PBT11",'Medium retrofit'!$AK$42,"")))&amp;IF(F48="Scenario1PBT12",'Medium retrofit'!$AL$42,IF(F48="Scenario2PBT12",'Medium retrofit'!$AM$42,IF(F48="Scenario3PBT12",'Medium retrofit'!$AN$42,"")))&amp;IF(F48="Scenario1PBT13",'Medium retrofit'!$AO$42,IF(F48="Scenario2PBT13",'Medium retrofit'!$AP$42,IF(F48="Scenario3PBT13",'Medium retrofit'!$AQ$42,"")))&amp;IF(F48="Scenario1PBT14",'Medium retrofit'!$AR$42,IF(F48="Scenario2PBT14",'Medium retrofit'!$AS$42,IF(F48="Scenario3PBT14",'Medium retrofit'!$AT$42,"")))&amp;IF(F48="Scenario1PBT15",'Medium retrofit'!$AU$42,IF(F48="Scenario2PBT15",'Medium retrofit'!$AV$42,IF(F48="Scenario3PBT15",'Medium retrofit'!$AW$42,"")))</f>
        <v/>
      </c>
      <c r="Z48" s="123">
        <f t="shared" si="20"/>
        <v>0</v>
      </c>
      <c r="AA48" s="239" t="str">
        <f>IF(F48="Scenario1PBT1",'Medium retrofit'!$E$101,IF(F48="Scenario2PBT1",'Medium retrofit'!$F$101,IF(F48="Scenario3PBT1",'Medium retrofit'!$G$101,"")))&amp;IF(F48="Scenario1PBT2",'Medium retrofit'!$H$101,IF(F48="Scenario2PBT2",'Medium retrofit'!$I$101,IF(F48="Scenario3PBT2",'Medium retrofit'!$J$101,"")))&amp;IF(F48="Scenario1PBT3",'Medium retrofit'!$K$101,IF(F48="Scenario2PBT3",'Medium retrofit'!$L$101,IF(F48="Scenario3PBT3",'Medium retrofit'!$M$101,"")))&amp;IF(F48="Scenario1PBT4",'Medium retrofit'!$N$101,IF(F48="Scenario2PBT4",'Medium retrofit'!$O$101,IF(F48="Scenario3PBT4",'Medium retrofit'!$P$101,"")))&amp;IF(F48="Scenario1PBT5",'Medium retrofit'!$Q$101,IF(F48="Scenario2PBT5",'Medium retrofit'!$R$101,IF(F48="Scenario3PBT5",'Medium retrofit'!$S$101,"")))&amp;IF(F48="Scenario1PBT6",'Medium retrofit'!$T$101,IF(F48="Scenario2PBT6",'Medium retrofit'!$U$101,IF(F48="Scenario3PBT6",'Medium retrofit'!$V$101,"")))&amp;IF(F48="Scenario1PBT7",'Medium retrofit'!$W$101,IF(F48="Scenario2PBT7",'Medium retrofit'!$X$101,IF(F48="Scenario3PBT7",'Medium retrofit'!$Y$101,"")))&amp;IF(F48="Scenario1PBT8",'Medium retrofit'!$Z$101,IF(F48="Scenario2PBT8",'Medium retrofit'!$AA$101,IF(F48="Scenario3PBT8",'Medium retrofit'!$AB$101,"")))&amp;IF(F48="Scenario1PBT9",'Medium retrofit'!$AC$101,IF(F48="Scenario2PBT9",'Medium retrofit'!$AD$101,IF(F48="Scenario3PBT9",'Medium retrofit'!$AE$101,"")))&amp;IF(F48="Scenario1PBT10",'Medium retrofit'!$AF$101,IF(F48="Scenario2PBT10",'Medium retrofit'!$AG$101,IF(F48="Scenario3PBT10",'Medium retrofit'!$AH$101,"")))&amp;IF(F48="Scenario1PBT11",'Medium retrofit'!$AI$101,IF(F48="Scenario2PBT11",'Medium retrofit'!$AJ$101,IF(F48="Scenario3PBT11",'Medium retrofit'!$AK$101,"")))&amp;IF(F48="Scenario1PBT12",'Medium retrofit'!$AL$101,IF(F48="Scenario2PBT12",'Medium retrofit'!$AM$101,IF(F48="Scenario3PBT12",'Medium retrofit'!$AN$101,"")))&amp;IF(F48="Scenario1PBT13",'Medium retrofit'!$AO$101,IF(F48="Scenario2PBT13",'Medium retrofit'!$AP$101,IF(F48="Scenario3PBT13",'Medium retrofit'!$AQ$101,"")))&amp;IF(F48="Scenario1PBT14",'Medium retrofit'!$AR$101,IF(F48="Scenario2PBT14",'Medium retrofit'!$AS$101,IF(F48="Scenario3PBT14",'Medium retrofit'!$AT$101,"")))&amp;IF(F48="Scenario1PBT15",'Medium retrofit'!$AU$101,IF(F48="Scenario2PBT15",'Medium retrofit'!$AV$101,IF(F48="Scenario3PBT15",'Medium retrofit'!$AW$101,"")))</f>
        <v/>
      </c>
      <c r="AB48" s="242">
        <f t="shared" si="21"/>
        <v>0</v>
      </c>
      <c r="AC48" s="247">
        <f>IFERROR('Projection_Base-case'!G48-G48,0)</f>
        <v>0</v>
      </c>
      <c r="AD48" s="123">
        <f t="shared" si="24"/>
        <v>0</v>
      </c>
      <c r="AE48" s="123">
        <f>IFERROR(100*AC48/'Projection_Base-case'!G48,0)</f>
        <v>0</v>
      </c>
      <c r="AF48" s="123">
        <f>IFERROR('Projection_Base-case'!I48-I48,0)</f>
        <v>0</v>
      </c>
      <c r="AG48" s="123">
        <f t="shared" si="25"/>
        <v>0</v>
      </c>
      <c r="AH48" s="123">
        <f>IFERROR(100*AF48/'Projection_Base-case'!I48,0)</f>
        <v>0</v>
      </c>
      <c r="AI48" s="123">
        <f>IFERROR('Projection_Base-case'!K48-K48,0)</f>
        <v>0</v>
      </c>
      <c r="AJ48" s="123">
        <f t="shared" si="26"/>
        <v>0</v>
      </c>
      <c r="AK48" s="123">
        <f>IFERROR(100*AI48/'Projection_Base-case'!K48,0)</f>
        <v>0</v>
      </c>
      <c r="AL48" s="123">
        <f>IFERROR(M48-'Projection_Base-case'!M48,0)</f>
        <v>0</v>
      </c>
      <c r="AM48" s="123">
        <f t="shared" si="27"/>
        <v>0</v>
      </c>
      <c r="AN48" s="179">
        <f>IFERROR(IF('Projection_Base-case'!N48&gt;0,100*AM48/'Projection_Base-case'!N48,100*AM48/N48),0)</f>
        <v>0</v>
      </c>
      <c r="AO48" s="245">
        <f>IFERROR('Projection_Base-case'!O48-O48,0)</f>
        <v>0</v>
      </c>
      <c r="AP48" s="123">
        <f t="shared" si="28"/>
        <v>0</v>
      </c>
      <c r="AQ48" s="123">
        <f>IFERROR(100*AO48/'Projection_Base-case'!O48,0)</f>
        <v>0</v>
      </c>
      <c r="AR48" s="123">
        <f>IFERROR('Projection_Base-case'!Q48-Q48,0)</f>
        <v>0</v>
      </c>
      <c r="AS48" s="123">
        <f t="shared" si="29"/>
        <v>0</v>
      </c>
      <c r="AT48" s="123">
        <f>IFERROR(100*AR48/'Projection_Base-case'!Q48,0)</f>
        <v>0</v>
      </c>
      <c r="AU48" s="123">
        <f>IFERROR('Projection_Base-case'!S48-S48,0)</f>
        <v>0</v>
      </c>
      <c r="AV48" s="123">
        <f t="shared" si="30"/>
        <v>0</v>
      </c>
      <c r="AW48" s="124">
        <f>IFERROR(100*AU48/'Projection_Base-case'!S48,0)</f>
        <v>0</v>
      </c>
      <c r="AX48" s="245">
        <f>IFERROR('Projection_Base-case'!U48-U48,0)</f>
        <v>0</v>
      </c>
      <c r="AY48" s="123">
        <f t="shared" si="31"/>
        <v>0</v>
      </c>
      <c r="AZ48" s="123">
        <f>IFERROR(100*AX48/'Projection_Base-case'!U48,0)</f>
        <v>0</v>
      </c>
      <c r="BA48" s="123">
        <f>IFERROR('Projection_Base-case'!W48-W48,0)</f>
        <v>0</v>
      </c>
      <c r="BB48" s="123">
        <f t="shared" si="32"/>
        <v>0</v>
      </c>
      <c r="BC48" s="123">
        <f>IFERROR(100*BA48/'Projection_Base-case'!W48,0)</f>
        <v>0</v>
      </c>
      <c r="BD48" s="123">
        <f>IFERROR('Projection_Base-case'!Y48-Y48,0)</f>
        <v>0</v>
      </c>
      <c r="BE48" s="123">
        <f t="shared" si="33"/>
        <v>0</v>
      </c>
      <c r="BF48" s="123">
        <f>IFERROR(100*BD48/'Projection_Base-case'!Y48,0)</f>
        <v>0</v>
      </c>
      <c r="BG48" s="178">
        <f t="shared" si="22"/>
        <v>0</v>
      </c>
      <c r="BH48" s="179">
        <f t="shared" si="23"/>
        <v>0</v>
      </c>
    </row>
    <row r="49" spans="1:60">
      <c r="A49" s="165">
        <v>44</v>
      </c>
      <c r="B49" s="239">
        <f>IF('Projection_Base-case'!B49&lt;&gt;"",'Projection_Base-case'!B49,0)</f>
        <v>0</v>
      </c>
      <c r="C49" s="239">
        <f>IF('Projection_Base-case'!C49&lt;&gt;"",'Projection_Base-case'!C49,0)</f>
        <v>0</v>
      </c>
      <c r="D49" s="239">
        <f>IF('Projection_Base-case'!D49&lt;&gt;"",'Projection_Base-case'!D49,0)</f>
        <v>0</v>
      </c>
      <c r="E49" s="164" t="str">
        <f>IF(AND('Résultats medium'!$AC$3="OUI",'Résultats medium'!E48&lt;&gt;""),'Résultats medium'!E48,IF(OR(D49="PBT1",D49="PBT4",D49="PBT5",D49="PBT6",D49="PBT7",D49="PBT8",D49="PBT10"),"Scenario1",IF(OR(D49="PBT3",D49="PBT9"),"Scenario3",IF(OR(D49="PBT2"),"Scenario2",""))))</f>
        <v/>
      </c>
      <c r="F49" s="240" t="str">
        <f t="shared" si="10"/>
        <v>0</v>
      </c>
      <c r="G49" s="241" t="str">
        <f>IF(F49="Scenario1PBT1",'Medium retrofit'!$E$6,IF(F49="Scenario2PBT1",'Medium retrofit'!$F$6,IF(F49="Scenario3PBT1",'Medium retrofit'!$G$6,"")))&amp;IF(F49="Scenario1PBT2",'Medium retrofit'!$H$6,IF(F49="Scenario2PBT2",'Medium retrofit'!$I$6,IF(F49="Scenario3PBT2",'Medium retrofit'!$J$6,"")))&amp;IF(F49="Scenario1PBT3",'Medium retrofit'!$K$6,IF(F49="Scenario2PBT3",'Medium retrofit'!$L$6,IF(F49="Scenario3PBT3",'Medium retrofit'!$M$6,"")))&amp;IF(F49="Scenario1PBT4",'Medium retrofit'!$N$6,IF(F49="Scenario2PBT4",'Medium retrofit'!$O$6,IF(F49="Scenario3PBT4",'Medium retrofit'!$P$6,"")))&amp;IF(F49="Scenario1PBT5",'Medium retrofit'!$Q$6,IF(F49="Scenario2PBT5",'Medium retrofit'!$R$6,IF(F49="Scenario3PBT5",'Medium retrofit'!$S$6,"")))&amp;IF(F49="Scenario1PBT6",'Medium retrofit'!$T$6,IF(F49="Scenario2PBT6",'Medium retrofit'!$U$6,IF(F49="Scenario3PBT6",'Medium retrofit'!$V$6,"")))&amp;IF(F49="Scenario1PBT7",'Medium retrofit'!$W$6,IF(F49="Scenario2PBT7",'Medium retrofit'!$X$6,IF(F49="Scenario3PBT7",'Medium retrofit'!$Y$6,"")))&amp;IF(F49="Scenario1PBT8",'Medium retrofit'!$Z$6,IF(F49="Scenario2PBT8",'Medium retrofit'!$AA$6,IF(F49="Scenario3PBT8",'Medium retrofit'!$AB$6,"")))&amp;IF(F49="Scenario1PBT9",'Medium retrofit'!$AC$6,IF(F49="Scenario2PBT9",'Medium retrofit'!$AD$6,IF(F49="Scenario3PBT9",'Medium retrofit'!$AE$6,"")))&amp;IF(F49="Scenario1PBT10",'Medium retrofit'!$AF$6,IF(F49="Scenario2PBT10",'Medium retrofit'!$AG$6,IF(F49="Scenario3PBT10",'Medium retrofit'!$AH$6,"")))&amp;IF(F49="Scenario1PBT11",'Medium retrofit'!$AI$6,IF(F49="Scenario2PBT11",'Medium retrofit'!$AJ$6,IF(F49="Scenario3PBT11",'Medium retrofit'!$AK$6,"")))&amp;IF(F49="Scenario1PBT12",'Medium retrofit'!$AL$6,IF(F49="Scenario2PBT12",'Medium retrofit'!$AM$6,IF(F49="Scenario3PBT12",'Medium retrofit'!$AN$6,"")))&amp;IF(F49="Scenario1PBT13",'Medium retrofit'!$AO$6,IF(F49="Scenario2PBT13",'Medium retrofit'!$AP$6,IF(F49="Scenario3PBT13",'Medium retrofit'!$AQ$6,"")))&amp;IF(F49="Scenario1PBT14",'Medium retrofit'!$AR$6,IF(F49="Scenario2PBT14",'Medium retrofit'!$AS$6,IF(F49="Scenario3PBT14",'Medium retrofit'!$AT$6,"")))&amp;IF(F49="Scenario1PBT15",'Medium retrofit'!$AU$6,IF(F49="Scenario2PBT15",'Medium retrofit'!$AV$6,IF(F49="Scenario3PBT15",'Medium retrofit'!$AW$6,"")))</f>
        <v/>
      </c>
      <c r="H49" s="123">
        <f t="shared" si="11"/>
        <v>0</v>
      </c>
      <c r="I49" s="239" t="str">
        <f>IF(F49="Scenario1PBT1",'Medium retrofit'!$E$16,IF(F49="Scenario2PBT1",'Medium retrofit'!$F$16,IF(F49="Scenario3PBT1",'Medium retrofit'!$G$16,"")))&amp;IF(F49="Scenario1PBT2",'Medium retrofit'!$H$16,IF(F49="Scenario2PBT2",'Medium retrofit'!$I$16,IF(F49="Scenario3PBT2",'Medium retrofit'!$J$16,"")))&amp;IF(F49="Scenario1PBT3",'Medium retrofit'!$K$16,IF(F49="Scenario2PBT3",'Medium retrofit'!$L$16,IF(F49="Scenario3PBT3",'Medium retrofit'!$M$16,"")))&amp;IF(F49="Scenario1PBT4",'Medium retrofit'!$N$16,IF(F49="Scenario2PBT4",'Medium retrofit'!$O$16,IF(F49="Scenario3PBT4",'Medium retrofit'!$P$16,"")))&amp;IF(F49="Scenario1PBT5",'Medium retrofit'!$Q$16,IF(F49="Scenario2PBT5",'Medium retrofit'!$R$16,IF(F49="Scenario3PBT5",'Medium retrofit'!$S$16,"")))&amp;IF(F49="Scenario1PBT6",'Medium retrofit'!$T$16,IF(F49="Scenario2PBT6",'Medium retrofit'!$U$16,IF(F49="Scenario3PBT6",'Medium retrofit'!$V$16,"")))&amp;IF(F49="Scenario1PBT7",'Medium retrofit'!$W$16,IF(F49="Scenario2PBT7",'Medium retrofit'!$X$16,IF(F49="Scenario3PBT7",'Medium retrofit'!$Y$16,"")))&amp;IF(F49="Scenario1PBT8",'Medium retrofit'!$Z$16,IF(F49="Scenario2PBT8",'Medium retrofit'!$AA$16,IF(F49="Scenario3PBT8",'Medium retrofit'!$AB$16,"")))&amp;IF(F49="Scenario1PBT9",'Medium retrofit'!$AC$16,IF(F49="Scenario2PBT9",'Medium retrofit'!$AD$16,IF(F49="Scenario3PBT9",'Medium retrofit'!$AE$16,"")))&amp;IF(F49="Scenario1PBT10",'Medium retrofit'!$AF$16,IF(F49="Scenario2PBT10",'Medium retrofit'!$AG$16,IF(F49="Scenario3PBT10",'Medium retrofit'!$AH$16,"")))&amp;IF(F49="Scenario1PBT11",'Medium retrofit'!$AI$16,IF(F49="Scenario2PBT11",'Medium retrofit'!$AJ$16,IF(F49="Scenario3PBT11",'Medium retrofit'!$AK$16,"")))&amp;IF(F49="Scenario1PBT12",'Medium retrofit'!$AL$16,IF(F49="Scenario2PBT12",'Medium retrofit'!$AM$16,IF(F49="Scenario3PBT12",'Medium retrofit'!$AN$16,"")))&amp;IF(F49="Scenario1PBT13",'Medium retrofit'!$AO$16,IF(F49="Scenario2PBT13",'Medium retrofit'!$AP$16,IF(F49="Scenario3PBT13",'Medium retrofit'!$AQ$16,"")))&amp;IF(F49="Scenario1PBT14",'Medium retrofit'!$AR$16,IF(F49="Scenario2PBT14",'Medium retrofit'!$AS$16,IF(F49="Scenario3PBT14",'Medium retrofit'!$AT$16,"")))&amp;IF(F49="Scenario1PBT15",'Medium retrofit'!$AU$16,IF(F49="Scenario2PBT15",'Medium retrofit'!$AV$16,IF(F49="Scenario3PBT15",'Medium retrofit'!$AW$16,"")))</f>
        <v/>
      </c>
      <c r="J49" s="123">
        <f t="shared" si="12"/>
        <v>0</v>
      </c>
      <c r="K49" s="123" t="str">
        <f>IF(F49="Scenario1PBT1",'Medium retrofit'!$E$18,IF(F49="Scenario2PBT1",'Medium retrofit'!$F$18,IF(F49="Scenario3PBT1",'Medium retrofit'!$G$18,"")))&amp;IF(F49="Scenario1PBT2",'Medium retrofit'!$H$18,IF(F49="Scenario2PBT2",'Medium retrofit'!$I$18,IF(F49="Scenario3PBT2",'Medium retrofit'!$J$18,"")))&amp;IF(F49="Scenario1PBT3",'Medium retrofit'!$K$18,IF(F49="Scenario2PBT3",'Medium retrofit'!$L$18,IF(F49="Scenario3PBT3",'Medium retrofit'!$M$18,"")))&amp;IF(F49="Scenario1PBT4",'Medium retrofit'!$N$18,IF(F49="Scenario2PBT4",'Medium retrofit'!$O$18,IF(F49="Scenario3PBT4",'Medium retrofit'!$P$18,"")))&amp;IF(F49="Scenario1PBT5",'Medium retrofit'!$Q$18,IF(F49="Scenario2PBT5",'Medium retrofit'!$R$18,IF(F49="Scenario3PBT5",'Medium retrofit'!$S$18,"")))&amp;IF(F49="Scenario1PBT6",'Medium retrofit'!$T$18,IF(F49="Scenario2PBT6",'Medium retrofit'!$U$18,IF(F49="Scenario3PBT6",'Medium retrofit'!$V$18,"")))&amp;IF(F49="Scenario1PBT7",'Medium retrofit'!$W$18,IF(F49="Scenario2PBT7",'Medium retrofit'!$X$18,IF(F49="Scenario3PBT7",'Medium retrofit'!$Y$18,"")))&amp;IF(F49="Scenario1PBT8",'Medium retrofit'!$Z$18,IF(F49="Scenario2PBT8",'Medium retrofit'!$AA$18,IF(F49="Scenario3PBT8",'Medium retrofit'!$AB$18,"")))&amp;IF(F49="Scenario1PBT9",'Medium retrofit'!$AC$18,IF(F49="Scenario2PBT9",'Medium retrofit'!$AD$18,IF(F49="Scenario3PBT9",'Medium retrofit'!$AE$18,"")))&amp;IF(F49="Scenario1PBT10",'Medium retrofit'!$AF$18,IF(F49="Scenario2PBT10",'Medium retrofit'!$AG$18,IF(F49="Scenario3PBT10",'Medium retrofit'!$AH$18,"")))&amp;IF(F49="Scenario1PBT11",'Medium retrofit'!$AI$18,IF(F49="Scenario2PBT11",'Medium retrofit'!$AJ$18,IF(F49="Scenario3PBT11",'Medium retrofit'!$AK$18,"")))&amp;IF(F49="Scenario1PBT12",'Medium retrofit'!$AL$18,IF(F49="Scenario2PBT12",'Medium retrofit'!$AM$18,IF(F49="Scenario3PBT12",'Medium retrofit'!$AN$18,"")))&amp;IF(F49="Scenario1PBT13",'Medium retrofit'!$AO$18,IF(F49="Scenario2PBT13",'Medium retrofit'!$AP$18,IF(F49="Scenario3PBT13",'Medium retrofit'!$AQ$18,"")))&amp;IF(F49="Scenario1PBT14",'Medium retrofit'!$AR$18,IF(F49="Scenario2PBT14",'Medium retrofit'!$AS$18,IF(F49="Scenario3PBT14",'Medium retrofit'!$AT$18,"")))&amp;IF(F49="Scenario1PBT15",'Medium retrofit'!$AU$18,IF(F49="Scenario2PBT15",'Medium retrofit'!$AV$18,IF(F49="Scenario3PBT15",'Medium retrofit'!$AW$18,"")))</f>
        <v/>
      </c>
      <c r="L49" s="123">
        <f t="shared" si="13"/>
        <v>0</v>
      </c>
      <c r="M49" s="123" t="str">
        <f>IF(F49="Scenario1PBT1",'Medium retrofit'!$E$20,IF(F49="Scenario2PBT1",'Medium retrofit'!$F$20,IF(F49="Scenario3PBT1",'Medium retrofit'!$G$20,"")))&amp;IF(F49="Scenario1PBT2",'Medium retrofit'!$H$20,IF(F49="Scenario2PBT2",'Medium retrofit'!$I$20,IF(F49="Scenario3PBT2",'Medium retrofit'!$J$20,"")))&amp;IF(F49="Scenario1PBT3",'Medium retrofit'!$K$20,IF(F49="Scenario2PBT3",'Medium retrofit'!$L$20,IF(F49="Scenario3PBT3",'Medium retrofit'!$M$20,"")))&amp;IF(F49="Scenario1PBT4",'Medium retrofit'!$N$20,IF(F49="Scenario2PBT4",'Medium retrofit'!$O$20,IF(F49="Scenario3PBT4",'Medium retrofit'!$P$20,"")))&amp;IF(F49="Scenario1PBT5",'Medium retrofit'!$Q$20,IF(F49="Scenario2PBT5",'Medium retrofit'!$R$20,IF(F49="Scenario3PBT5",'Medium retrofit'!$S$20,"")))&amp;IF(F49="Scenario1PBT6",'Medium retrofit'!$T$20,IF(F49="Scenario2PBT6",'Medium retrofit'!$U$20,IF(F49="Scenario3PBT6",'Medium retrofit'!$V$20,"")))&amp;IF(F49="Scenario1PBT7",'Medium retrofit'!$W$20,IF(F49="Scenario2PBT7",'Medium retrofit'!$X$20,IF(F49="Scenario3PBT7",'Medium retrofit'!$Y$20,"")))&amp;IF(F49="Scenario1PBT8",'Medium retrofit'!$Z$20,IF(F49="Scenario2PBT8",'Medium retrofit'!$AA$20,IF(F49="Scenario3PBT8",'Medium retrofit'!$AB$20,"")))&amp;IF(F49="Scenario1PBT9",'Medium retrofit'!$AC$20,IF(F49="Scenario2PBT9",'Medium retrofit'!$AD$20,IF(F49="Scenario3PBT9",'Medium retrofit'!$AE$20,"")))&amp;IF(F49="Scenario1PBT10",'Medium retrofit'!$AF$20,IF(F49="Scenario2PBT10",'Medium retrofit'!$AG$20,IF(F49="Scenario3PBT10",'Medium retrofit'!$AH$20,"")))&amp;IF(F49="Scenario1PBT11",'Medium retrofit'!$AI$20,IF(F49="Scenario2PBT11",'Medium retrofit'!$AJ$20,IF(F49="Scenario3PBT11",'Medium retrofit'!$AK$20,"")))&amp;IF(F49="Scenario1PBT12",'Medium retrofit'!$AL$20,IF(F49="Scenario2PBT12",'Medium retrofit'!$AM$20,IF(F49="Scenario3PBT12",'Medium retrofit'!$AN$20,"")))&amp;IF(F49="Scenario1PBT13",'Medium retrofit'!$AO$20,IF(F49="Scenario2PBT13",'Medium retrofit'!$AP$20,IF(F49="Scenario3PBT13",'Medium retrofit'!$AQ$20,"")))&amp;IF(F49="Scenario1PBT14",'Medium retrofit'!$AR$20,IF(F49="Scenario2PBT14",'Medium retrofit'!$AS$20,IF(F49="Scenario3PBT14",'Medium retrofit'!$AT$20,"")))&amp;IF(F49="Scenario1PBT15",'Medium retrofit'!$AU$20,IF(F49="Scenario2PBT15",'Medium retrofit'!$AV$20,IF(F49="Scenario3PBT15",'Medium retrofit'!$AW$20,"")))</f>
        <v/>
      </c>
      <c r="N49" s="124">
        <f t="shared" si="14"/>
        <v>0</v>
      </c>
      <c r="O49" s="245" t="str">
        <f>IF(F49="Scenario1PBT1",'Medium retrofit'!$E$23,IF(F49="Scenario2PBT1",'Medium retrofit'!$F$23,IF(F49="Scenario3PBT1",'Medium retrofit'!$G$23,"")))&amp;IF(F49="Scenario1PBT2",'Medium retrofit'!$H$23,IF(F49="Scenario2PBT2",'Medium retrofit'!$I$23,IF(F49="Scenario3PBT2",'Medium retrofit'!$J$23,"")))&amp;IF(F49="Scenario1PBT3",'Medium retrofit'!$K$23,IF(F49="Scenario2PBT3",'Medium retrofit'!$L$23,IF(F49="Scenario3PBT3",'Medium retrofit'!$M$23,"")))&amp;IF(F49="Scenario1PBT4",'Medium retrofit'!$N$23,IF(F49="Scenario2PBT4",'Medium retrofit'!$O$23,IF(F49="Scenario3PBT4",'Medium retrofit'!$P$23,"")))&amp;IF(F49="Scenario1PBT5",'Medium retrofit'!$Q$23,IF(F49="Scenario2PBT5",'Medium retrofit'!$R$23,IF(F49="Scenario3PBT5",'Medium retrofit'!$S$23,"")))&amp;IF(F49="Scenario1PBT6",'Medium retrofit'!$T$23,IF(F49="Scenario2PBT6",'Medium retrofit'!$U$23,IF(F49="Scenario3PBT6",'Medium retrofit'!$V$23,"")))&amp;IF(F49="Scenario1PBT7",'Medium retrofit'!$W$23,IF(F49="Scenario2PBT7",'Medium retrofit'!$X$23,IF(F49="Scenario3PBT7",'Medium retrofit'!$Y$23,"")))&amp;IF(F49="Scenario1PBT8",'Medium retrofit'!$Z$23,IF(F49="Scenario2PBT8",'Medium retrofit'!$AA$23,IF(F49="Scenario3PBT8",'Medium retrofit'!$AB$23,"")))&amp;IF(F49="Scenario1PBT9",'Medium retrofit'!$AC$23,IF(F49="Scenario2PBT9",'Medium retrofit'!$AD$23,IF(F49="Scenario3PBT9",'Medium retrofit'!$AE$23,"")))&amp;IF(F49="Scenario1PBT10",'Medium retrofit'!$AF$23,IF(F49="Scenario2PBT10",'Medium retrofit'!$AG$23,IF(F49="Scenario3PBT10",'Medium retrofit'!$AH$23,"")))&amp;IF(F49="Scenario1PBT11",'Medium retrofit'!$AI$23,IF(F49="Scenario2PBT11",'Medium retrofit'!$AJ$23,IF(F49="Scenario3PBT11",'Medium retrofit'!$AK$23,"")))&amp;IF(F49="Scenario1PBT12",'Medium retrofit'!$AL$23,IF(F49="Scenario2PBT12",'Medium retrofit'!$AM$23,IF(F49="Scenario3PBT12",'Medium retrofit'!$AN$23,"")))&amp;IF(F49="Scenario1PBT13",'Medium retrofit'!$AO$23,IF(F49="Scenario2PBT13",'Medium retrofit'!$AP$23,IF(F49="Scenario3PBT13",'Medium retrofit'!$AQ$23,"")))&amp;IF(F49="Scenario1PBT14",'Medium retrofit'!$AR$23,IF(F49="Scenario2PBT14",'Medium retrofit'!$AS$23,IF(F49="Scenario3PBT14",'Medium retrofit'!$AT$23,"")))&amp;IF(F49="Scenario1PBT15",'Medium retrofit'!$AU$23,IF(F49="Scenario2PBT15",'Medium retrofit'!$AV$23,IF(F49="Scenario3PBT15",'Medium retrofit'!$AW$23,"")))</f>
        <v/>
      </c>
      <c r="P49" s="123">
        <f t="shared" si="15"/>
        <v>0</v>
      </c>
      <c r="Q49" s="123" t="str">
        <f>IF(F49="Scenario1PBT1",'Medium retrofit'!$E$25,IF(F49="Scenario2PBT1",'Medium retrofit'!$F$25,IF(F49="Scenario3PBT1",'Medium retrofit'!$G$25,"")))&amp;IF(F49="Scenario1PBT2",'Medium retrofit'!$H$25,IF(F49="Scenario2PBT2",'Medium retrofit'!$I$25,IF(F49="Scenario3PBT2",'Medium retrofit'!$J$25,"")))&amp;IF(F49="Scenario1PBT3",'Medium retrofit'!$K$25,IF(F49="Scenario2PBT3",'Medium retrofit'!$L$25,IF(F49="Scenario3PBT3",'Medium retrofit'!$M$25,"")))&amp;IF(F49="Scenario1PBT4",'Medium retrofit'!$N$25,IF(F49="Scenario2PBT4",'Medium retrofit'!$O$25,IF(F49="Scenario3PBT4",'Medium retrofit'!$P$25,"")))&amp;IF(F49="Scenario1PBT5",'Medium retrofit'!$Q$25,IF(F49="Scenario2PBT5",'Medium retrofit'!$R$25,IF(F49="Scenario3PBT5",'Medium retrofit'!$S$25,"")))&amp;IF(F49="Scenario1PBT6",'Medium retrofit'!$T$25,IF(F49="Scenario2PBT6",'Medium retrofit'!$U$25,IF(F49="Scenario3PBT6",'Medium retrofit'!$V$25,"")))&amp;IF(F49="Scenario1PBT7",'Medium retrofit'!$W$25,IF(F49="Scenario2PBT7",'Medium retrofit'!$X$25,IF(F49="Scenario3PBT7",'Medium retrofit'!$Y$25,"")))&amp;IF(F49="Scenario1PBT8",'Medium retrofit'!$Z$25,IF(F49="Scenario2PBT8",'Medium retrofit'!$AA$25,IF(F49="Scenario3PBT8",'Medium retrofit'!$AB$25,"")))&amp;IF(F49="Scenario1PBT9",'Medium retrofit'!$AC$25,IF(F49="Scenario2PBT9",'Medium retrofit'!$AD$25,IF(F49="Scenario3PBT9",'Medium retrofit'!$AE$25,"")))&amp;IF(F49="Scenario1PBT10",'Medium retrofit'!$AF$25,IF(F49="Scenario2PBT10",'Medium retrofit'!$AG$25,IF(F49="Scenario3PBT10",'Medium retrofit'!$AH$25,"")))&amp;IF(F49="Scenario1PBT11",'Medium retrofit'!$AI$25,IF(F49="Scenario2PBT11",'Medium retrofit'!$AJ$25,IF(F49="Scenario3PBT11",'Medium retrofit'!$AK$25,"")))&amp;IF(F49="Scenario1PBT12",'Medium retrofit'!$AL$25,IF(F49="Scenario2PBT12",'Medium retrofit'!$AM$25,IF(F49="Scenario3PBT12",'Medium retrofit'!$AN$25,"")))&amp;IF(F49="Scenario1PBT13",'Medium retrofit'!$AO$25,IF(F49="Scenario2PBT13",'Medium retrofit'!$AP$25,IF(F49="Scenario3PBT13",'Medium retrofit'!$AQ$25,"")))&amp;IF(F49="Scenario1PBT14",'Medium retrofit'!$AR$25,IF(F49="Scenario2PBT14",'Medium retrofit'!$AS$25,IF(F49="Scenario3PBT14",'Medium retrofit'!$AT$25,"")))&amp;IF(F49="Scenario1PBT15",'Medium retrofit'!$AU$25,IF(F49="Scenario2PBT15",'Medium retrofit'!$AV$25,IF(F49="Scenario3PBT15",'Medium retrofit'!$AW$25,"")))</f>
        <v/>
      </c>
      <c r="R49" s="123">
        <f t="shared" si="16"/>
        <v>0</v>
      </c>
      <c r="S49" s="123" t="str">
        <f>IF(F49="Scenario1PBT1",'Medium retrofit'!$E$27,IF(F49="Scenario2PBT1",'Medium retrofit'!$F$27,IF(F49="Scenario3PBT1",'Medium retrofit'!$G$27,"")))&amp;IF(F49="Scenario1PBT2",'Medium retrofit'!$H$27,IF(F49="Scenario2PBT2",'Medium retrofit'!$I$27,IF(F49="Scenario3PBT2",'Medium retrofit'!$J$27,"")))&amp;IF(F49="Scenario1PBT3",'Medium retrofit'!$K$27,IF(F49="Scenario2PBT3",'Medium retrofit'!$L$27,IF(F49="Scenario3PBT3",'Medium retrofit'!$M$27,"")))&amp;IF(F49="Scenario1PBT4",'Medium retrofit'!$N$27,IF(F49="Scenario2PBT4",'Medium retrofit'!$O$27,IF(F49="Scenario3PBT4",'Medium retrofit'!$P$27,"")))&amp;IF(F49="Scenario1PBT5",'Medium retrofit'!$Q$27,IF(F49="Scenario2PBT5",'Medium retrofit'!$R$27,IF(F49="Scenario3PBT5",'Medium retrofit'!$S$27,"")))&amp;IF(F49="Scenario1PBT6",'Medium retrofit'!$T$27,IF(F49="Scenario2PBT6",'Medium retrofit'!$U$27,IF(F49="Scenario3PBT6",'Medium retrofit'!$V$27,"")))&amp;IF(F49="Scenario1PBT7",'Medium retrofit'!$W$27,IF(F49="Scenario2PBT7",'Medium retrofit'!$X$27,IF(F49="Scenario3PBT7",'Medium retrofit'!$Y$27,"")))&amp;IF(F49="Scenario1PBT8",'Medium retrofit'!$Z$27,IF(F49="Scenario2PBT8",'Medium retrofit'!$AA$27,IF(F49="Scenario3PBT8",'Medium retrofit'!$AB$27,"")))&amp;IF(F49="Scenario1PBT9",'Medium retrofit'!$AC$27,IF(F49="Scenario2PBT9",'Medium retrofit'!$AD$27,IF(F49="Scenario3PBT9",'Medium retrofit'!$AE$27,"")))&amp;IF(F49="Scenario1PBT10",'Medium retrofit'!$AF$27,IF(F49="Scenario2PBT10",'Medium retrofit'!$AG$27,IF(F49="Scenario3PBT10",'Medium retrofit'!$AH$27,"")))&amp;IF(F49="Scenario1PBT11",'Medium retrofit'!$AI$27,IF(F49="Scenario2PBT11",'Medium retrofit'!$AJ$27,IF(F49="Scenario3PBT11",'Medium retrofit'!$AK$27,"")))&amp;IF(F49="Scenario1PBT12",'Medium retrofit'!$AL$27,IF(F49="Scenario2PBT12",'Medium retrofit'!$AM$27,IF(F49="Scenario3PBT12",'Medium retrofit'!$AN$27,"")))&amp;IF(F49="Scenario1PBT13",'Medium retrofit'!$AO$27,IF(F49="Scenario2PBT13",'Medium retrofit'!$AP$27,IF(F49="Scenario3PBT13",'Medium retrofit'!$AQ$27,"")))&amp;IF(F49="Scenario1PBT14",'Medium retrofit'!$AR$27,IF(F49="Scenario2PBT14",'Medium retrofit'!$AS$27,IF(F49="Scenario3PBT14",'Medium retrofit'!$AT$27,"")))&amp;IF(F49="Scenario1PBT15",'Medium retrofit'!$AU$27,IF(F49="Scenario2PBT15",'Medium retrofit'!$AV$27,IF(F49="Scenario3PBT15",'Medium retrofit'!$AW$27,"")))</f>
        <v/>
      </c>
      <c r="T49" s="246">
        <f t="shared" si="17"/>
        <v>0</v>
      </c>
      <c r="U49" s="245" t="str">
        <f>IF(F49="Scenario1PBT1",'Medium retrofit'!$E$38,IF(F49="Scenario2PBT1",'Medium retrofit'!$F$38,IF(F49="Scenario3PBT1",'Medium retrofit'!$G$38,"")))&amp;IF(F49="Scenario1PBT2",'Medium retrofit'!$H$38,IF(F49="Scenario2PBT2",'Medium retrofit'!$I$38,IF(F49="Scenario3PBT2",'Medium retrofit'!$J$38,"")))&amp;IF(F49="Scenario1PBT3",'Medium retrofit'!$K$38,IF(F49="Scenario2PBT3",'Medium retrofit'!$L$38,IF(F49="Scenario3PBT3",'Medium retrofit'!$M$38,"")))&amp;IF(F49="Scenario1PBT4",'Medium retrofit'!$N$38,IF(F49="Scenario2PBT4",'Medium retrofit'!$O$38,IF(F49="Scenario3PBT4",'Medium retrofit'!$P$38,"")))&amp;IF(F49="Scenario1PBT5",'Medium retrofit'!$Q$38,IF(F49="Scenario2PBT5",'Medium retrofit'!$R$38,IF(F49="Scenario3PBT5",'Medium retrofit'!$S$38,"")))&amp;IF(F49="Scenario1PBT6",'Medium retrofit'!$T$38,IF(F49="Scenario2PBT6",'Medium retrofit'!$U$38,IF(F49="Scenario3PBT6",'Medium retrofit'!$V$38,"")))&amp;IF(F49="Scenario1PBT7",'Medium retrofit'!$W$38,IF(F49="Scenario2PBT7",'Medium retrofit'!$X$38,IF(F49="Scenario3PBT7",'Medium retrofit'!$Y$38,"")))&amp;IF(F49="Scenario1PBT8",'Medium retrofit'!$Z$38,IF(F49="Scenario2PBT8",'Medium retrofit'!$AA$38,IF(F49="Scenario3PBT8",'Medium retrofit'!$AB$38,"")))&amp;IF(F49="Scenario1PBT9",'Medium retrofit'!$AC$38,IF(F49="Scenario2PBT9",'Medium retrofit'!$AD$38,IF(F49="Scenario3PBT9",'Medium retrofit'!$AE$38,"")))&amp;IF(F49="Scenario1PBT10",'Medium retrofit'!$AF$38,IF(F49="Scenario2PBT10",'Medium retrofit'!$AG$38,IF(F49="Scenario3PBT10",'Medium retrofit'!$AH$38,"")))&amp;IF(F49="Scenario1PBT11",'Medium retrofit'!$AI$38,IF(F49="Scenario2PBT11",'Medium retrofit'!$AJ$38,IF(F49="Scenario3PBT11",'Medium retrofit'!$AK$38,"")))&amp;IF(F49="Scenario1PBT12",'Medium retrofit'!$AL$38,IF(F49="Scenario2PBT12",'Medium retrofit'!$AM$38,IF(F49="Scenario3PBT12",'Medium retrofit'!$AN$38,"")))&amp;IF(F49="Scenario1PBT13",'Medium retrofit'!$AO$38,IF(F49="Scenario2PBT13",'Medium retrofit'!$AP$38,IF(F49="Scenario3PBT13",'Medium retrofit'!$AQ$38,"")))&amp;IF(F49="Scenario1PBT14",'Medium retrofit'!$AR$38,IF(F49="Scenario2PBT14",'Medium retrofit'!$AS$38,IF(F49="Scenario3PBT14",'Medium retrofit'!$AT$38,"")))&amp;IF(F49="Scenario1PBT15",'Medium retrofit'!$AU$38,IF(F49="Scenario2PBT15",'Medium retrofit'!$AV$38,IF(F49="Scenario3PBT15",'Medium retrofit'!$AW$38,"")))</f>
        <v/>
      </c>
      <c r="V49" s="123">
        <f t="shared" si="18"/>
        <v>0</v>
      </c>
      <c r="W49" s="123" t="str">
        <f>IF(F49="Scenario1PBT1",'Medium retrofit'!$E$40,IF(F49="Scenario2PBT1",'Medium retrofit'!$F$40,IF(F49="Scenario3PBT1",'Medium retrofit'!$G$40,"")))&amp;IF(F49="Scenario1PBT2",'Medium retrofit'!$H$40,IF(F49="Scenario2PBT2",'Medium retrofit'!$I$40,IF(F49="Scenario3PBT2",'Medium retrofit'!$J$40,"")))&amp;IF(F49="Scenario1PBT3",'Medium retrofit'!$K$40,IF(F49="Scenario2PBT3",'Medium retrofit'!$L$40,IF(F49="Scenario3PBT3",'Medium retrofit'!$M$40,"")))&amp;IF(F49="Scenario1PBT4",'Medium retrofit'!$N$40,IF(F49="Scenario2PBT4",'Medium retrofit'!$O$40,IF(F49="Scenario3PBT4",'Medium retrofit'!$P$40,"")))&amp;IF(F49="Scenario1PBT5",'Medium retrofit'!$Q$40,IF(F49="Scenario2PBT5",'Medium retrofit'!$R$40,IF(F49="Scenario3PBT5",'Medium retrofit'!$S$40,"")))&amp;IF(F49="Scenario1PBT6",'Medium retrofit'!$T$40,IF(F49="Scenario2PBT6",'Medium retrofit'!$U$40,IF(F49="Scenario3PBT6",'Medium retrofit'!$V$40,"")))&amp;IF(F49="Scenario1PBT7",'Medium retrofit'!$W$40,IF(F49="Scenario2PBT7",'Medium retrofit'!$X$40,IF(F49="Scenario3PBT7",'Medium retrofit'!$Y$40,"")))&amp;IF(F49="Scenario1PBT8",'Medium retrofit'!$Z$40,IF(F49="Scenario2PBT8",'Medium retrofit'!$AA$40,IF(F49="Scenario3PBT8",'Medium retrofit'!$AB$40,"")))&amp;IF(F49="Scenario1PBT9",'Medium retrofit'!$AC$40,IF(F49="Scenario2PBT9",'Medium retrofit'!$AD$40,IF(F49="Scenario3PBT9",'Medium retrofit'!$AE$40,"")))&amp;IF(F49="Scenario1PBT10",'Medium retrofit'!$AF$40,IF(F49="Scenario2PBT10",'Medium retrofit'!$AG$40,IF(F49="Scenario3PBT10",'Medium retrofit'!$AH$40,"")))&amp;IF(F49="Scenario1PBT11",'Medium retrofit'!$AI$40,IF(F49="Scenario2PBT11",'Medium retrofit'!$AJ$40,IF(F49="Scenario3PBT11",'Medium retrofit'!$AK$40,"")))&amp;IF(F49="Scenario1PBT12",'Medium retrofit'!$AL$40,IF(F49="Scenario2PBT12",'Medium retrofit'!$AM$40,IF(F49="Scenario3PBT12",'Medium retrofit'!$AN$40,"")))&amp;IF(F49="Scenario1PBT13",'Medium retrofit'!$AO$40,IF(F49="Scenario2PBT13",'Medium retrofit'!$AP$40,IF(F49="Scenario3PBT13",'Medium retrofit'!$AQ$40,"")))&amp;IF(F49="Scenario1PBT14",'Medium retrofit'!$AR$40,IF(F49="Scenario2PBT14",'Medium retrofit'!$AS$40,IF(F49="Scenario3PBT14",'Medium retrofit'!$AT$40,"")))&amp;IF(F49="Scenario1PBT15",'Medium retrofit'!$AU$40,IF(F49="Scenario2PBT15",'Medium retrofit'!$AV$40,IF(F49="Scenario3PBT15",'Medium retrofit'!$AW$40,"")))</f>
        <v/>
      </c>
      <c r="X49" s="123">
        <f t="shared" si="19"/>
        <v>0</v>
      </c>
      <c r="Y49" s="123" t="str">
        <f>IF(F49="Scenario1PBT1",'Medium retrofit'!$E$42,IF(F49="Scenario2PBT1",'Medium retrofit'!$F$42,IF(F49="Scenario3PBT1",'Medium retrofit'!$G$42,"")))&amp;IF(F49="Scenario1PBT2",'Medium retrofit'!$H$42,IF(F49="Scenario2PBT2",'Medium retrofit'!$I$42,IF(F49="Scenario3PBT2",'Medium retrofit'!$J$42,"")))&amp;IF(F49="Scenario1PBT3",'Medium retrofit'!$K$42,IF(F49="Scenario2PBT3",'Medium retrofit'!$L$42,IF(F49="Scenario3PBT3",'Medium retrofit'!$M$42,"")))&amp;IF(F49="Scenario1PBT4",'Medium retrofit'!$N$42,IF(F49="Scenario2PBT4",'Medium retrofit'!$O$42,IF(F49="Scenario3PBT4",'Medium retrofit'!$P$42,"")))&amp;IF(F49="Scenario1PBT5",'Medium retrofit'!$Q$42,IF(F49="Scenario2PBT5",'Medium retrofit'!$R$42,IF(F49="Scenario3PBT5",'Medium retrofit'!$S$42,"")))&amp;IF(F49="Scenario1PBT6",'Medium retrofit'!$T$42,IF(F49="Scenario2PBT6",'Medium retrofit'!$U$42,IF(F49="Scenario3PBT6",'Medium retrofit'!$V$42,"")))&amp;IF(F49="Scenario1PBT7",'Medium retrofit'!$W$42,IF(F49="Scenario2PBT7",'Medium retrofit'!$X$42,IF(F49="Scenario3PBT7",'Medium retrofit'!$Y$42,"")))&amp;IF(F49="Scenario1PBT8",'Medium retrofit'!$Z$42,IF(F49="Scenario2PBT8",'Medium retrofit'!$AA$42,IF(F49="Scenario3PBT8",'Medium retrofit'!$AB$42,"")))&amp;IF(F49="Scenario1PBT9",'Medium retrofit'!$AC$42,IF(F49="Scenario2PBT9",'Medium retrofit'!$AD$42,IF(F49="Scenario3PBT9",'Medium retrofit'!$AE$42,"")))&amp;IF(F49="Scenario1PBT10",'Medium retrofit'!$AF$42,IF(F49="Scenario2PBT10",'Medium retrofit'!$AG$42,IF(F49="Scenario3PBT10",'Medium retrofit'!$AH$42,"")))&amp;IF(F49="Scenario1PBT11",'Medium retrofit'!$AI$42,IF(F49="Scenario2PBT11",'Medium retrofit'!$AJ$42,IF(F49="Scenario3PBT11",'Medium retrofit'!$AK$42,"")))&amp;IF(F49="Scenario1PBT12",'Medium retrofit'!$AL$42,IF(F49="Scenario2PBT12",'Medium retrofit'!$AM$42,IF(F49="Scenario3PBT12",'Medium retrofit'!$AN$42,"")))&amp;IF(F49="Scenario1PBT13",'Medium retrofit'!$AO$42,IF(F49="Scenario2PBT13",'Medium retrofit'!$AP$42,IF(F49="Scenario3PBT13",'Medium retrofit'!$AQ$42,"")))&amp;IF(F49="Scenario1PBT14",'Medium retrofit'!$AR$42,IF(F49="Scenario2PBT14",'Medium retrofit'!$AS$42,IF(F49="Scenario3PBT14",'Medium retrofit'!$AT$42,"")))&amp;IF(F49="Scenario1PBT15",'Medium retrofit'!$AU$42,IF(F49="Scenario2PBT15",'Medium retrofit'!$AV$42,IF(F49="Scenario3PBT15",'Medium retrofit'!$AW$42,"")))</f>
        <v/>
      </c>
      <c r="Z49" s="123">
        <f t="shared" si="20"/>
        <v>0</v>
      </c>
      <c r="AA49" s="239" t="str">
        <f>IF(F49="Scenario1PBT1",'Medium retrofit'!$E$101,IF(F49="Scenario2PBT1",'Medium retrofit'!$F$101,IF(F49="Scenario3PBT1",'Medium retrofit'!$G$101,"")))&amp;IF(F49="Scenario1PBT2",'Medium retrofit'!$H$101,IF(F49="Scenario2PBT2",'Medium retrofit'!$I$101,IF(F49="Scenario3PBT2",'Medium retrofit'!$J$101,"")))&amp;IF(F49="Scenario1PBT3",'Medium retrofit'!$K$101,IF(F49="Scenario2PBT3",'Medium retrofit'!$L$101,IF(F49="Scenario3PBT3",'Medium retrofit'!$M$101,"")))&amp;IF(F49="Scenario1PBT4",'Medium retrofit'!$N$101,IF(F49="Scenario2PBT4",'Medium retrofit'!$O$101,IF(F49="Scenario3PBT4",'Medium retrofit'!$P$101,"")))&amp;IF(F49="Scenario1PBT5",'Medium retrofit'!$Q$101,IF(F49="Scenario2PBT5",'Medium retrofit'!$R$101,IF(F49="Scenario3PBT5",'Medium retrofit'!$S$101,"")))&amp;IF(F49="Scenario1PBT6",'Medium retrofit'!$T$101,IF(F49="Scenario2PBT6",'Medium retrofit'!$U$101,IF(F49="Scenario3PBT6",'Medium retrofit'!$V$101,"")))&amp;IF(F49="Scenario1PBT7",'Medium retrofit'!$W$101,IF(F49="Scenario2PBT7",'Medium retrofit'!$X$101,IF(F49="Scenario3PBT7",'Medium retrofit'!$Y$101,"")))&amp;IF(F49="Scenario1PBT8",'Medium retrofit'!$Z$101,IF(F49="Scenario2PBT8",'Medium retrofit'!$AA$101,IF(F49="Scenario3PBT8",'Medium retrofit'!$AB$101,"")))&amp;IF(F49="Scenario1PBT9",'Medium retrofit'!$AC$101,IF(F49="Scenario2PBT9",'Medium retrofit'!$AD$101,IF(F49="Scenario3PBT9",'Medium retrofit'!$AE$101,"")))&amp;IF(F49="Scenario1PBT10",'Medium retrofit'!$AF$101,IF(F49="Scenario2PBT10",'Medium retrofit'!$AG$101,IF(F49="Scenario3PBT10",'Medium retrofit'!$AH$101,"")))&amp;IF(F49="Scenario1PBT11",'Medium retrofit'!$AI$101,IF(F49="Scenario2PBT11",'Medium retrofit'!$AJ$101,IF(F49="Scenario3PBT11",'Medium retrofit'!$AK$101,"")))&amp;IF(F49="Scenario1PBT12",'Medium retrofit'!$AL$101,IF(F49="Scenario2PBT12",'Medium retrofit'!$AM$101,IF(F49="Scenario3PBT12",'Medium retrofit'!$AN$101,"")))&amp;IF(F49="Scenario1PBT13",'Medium retrofit'!$AO$101,IF(F49="Scenario2PBT13",'Medium retrofit'!$AP$101,IF(F49="Scenario3PBT13",'Medium retrofit'!$AQ$101,"")))&amp;IF(F49="Scenario1PBT14",'Medium retrofit'!$AR$101,IF(F49="Scenario2PBT14",'Medium retrofit'!$AS$101,IF(F49="Scenario3PBT14",'Medium retrofit'!$AT$101,"")))&amp;IF(F49="Scenario1PBT15",'Medium retrofit'!$AU$101,IF(F49="Scenario2PBT15",'Medium retrofit'!$AV$101,IF(F49="Scenario3PBT15",'Medium retrofit'!$AW$101,"")))</f>
        <v/>
      </c>
      <c r="AB49" s="242">
        <f t="shared" si="21"/>
        <v>0</v>
      </c>
      <c r="AC49" s="247">
        <f>IFERROR('Projection_Base-case'!G49-G49,0)</f>
        <v>0</v>
      </c>
      <c r="AD49" s="123">
        <f t="shared" si="24"/>
        <v>0</v>
      </c>
      <c r="AE49" s="123">
        <f>IFERROR(100*AC49/'Projection_Base-case'!G49,0)</f>
        <v>0</v>
      </c>
      <c r="AF49" s="123">
        <f>IFERROR('Projection_Base-case'!I49-I49,0)</f>
        <v>0</v>
      </c>
      <c r="AG49" s="123">
        <f t="shared" si="25"/>
        <v>0</v>
      </c>
      <c r="AH49" s="123">
        <f>IFERROR(100*AF49/'Projection_Base-case'!I49,0)</f>
        <v>0</v>
      </c>
      <c r="AI49" s="123">
        <f>IFERROR('Projection_Base-case'!K49-K49,0)</f>
        <v>0</v>
      </c>
      <c r="AJ49" s="123">
        <f t="shared" si="26"/>
        <v>0</v>
      </c>
      <c r="AK49" s="123">
        <f>IFERROR(100*AI49/'Projection_Base-case'!K49,0)</f>
        <v>0</v>
      </c>
      <c r="AL49" s="123">
        <f>IFERROR(M49-'Projection_Base-case'!M49,0)</f>
        <v>0</v>
      </c>
      <c r="AM49" s="123">
        <f t="shared" si="27"/>
        <v>0</v>
      </c>
      <c r="AN49" s="179">
        <f>IFERROR(IF('Projection_Base-case'!N49&gt;0,100*AM49/'Projection_Base-case'!N49,100*AM49/N49),0)</f>
        <v>0</v>
      </c>
      <c r="AO49" s="245">
        <f>IFERROR('Projection_Base-case'!O49-O49,0)</f>
        <v>0</v>
      </c>
      <c r="AP49" s="123">
        <f t="shared" si="28"/>
        <v>0</v>
      </c>
      <c r="AQ49" s="123">
        <f>IFERROR(100*AO49/'Projection_Base-case'!O49,0)</f>
        <v>0</v>
      </c>
      <c r="AR49" s="123">
        <f>IFERROR('Projection_Base-case'!Q49-Q49,0)</f>
        <v>0</v>
      </c>
      <c r="AS49" s="123">
        <f t="shared" si="29"/>
        <v>0</v>
      </c>
      <c r="AT49" s="123">
        <f>IFERROR(100*AR49/'Projection_Base-case'!Q49,0)</f>
        <v>0</v>
      </c>
      <c r="AU49" s="123">
        <f>IFERROR('Projection_Base-case'!S49-S49,0)</f>
        <v>0</v>
      </c>
      <c r="AV49" s="123">
        <f t="shared" si="30"/>
        <v>0</v>
      </c>
      <c r="AW49" s="124">
        <f>IFERROR(100*AU49/'Projection_Base-case'!S49,0)</f>
        <v>0</v>
      </c>
      <c r="AX49" s="245">
        <f>IFERROR('Projection_Base-case'!U49-U49,0)</f>
        <v>0</v>
      </c>
      <c r="AY49" s="123">
        <f t="shared" si="31"/>
        <v>0</v>
      </c>
      <c r="AZ49" s="123">
        <f>IFERROR(100*AX49/'Projection_Base-case'!U49,0)</f>
        <v>0</v>
      </c>
      <c r="BA49" s="123">
        <f>IFERROR('Projection_Base-case'!W49-W49,0)</f>
        <v>0</v>
      </c>
      <c r="BB49" s="123">
        <f t="shared" si="32"/>
        <v>0</v>
      </c>
      <c r="BC49" s="123">
        <f>IFERROR(100*BA49/'Projection_Base-case'!W49,0)</f>
        <v>0</v>
      </c>
      <c r="BD49" s="123">
        <f>IFERROR('Projection_Base-case'!Y49-Y49,0)</f>
        <v>0</v>
      </c>
      <c r="BE49" s="123">
        <f t="shared" si="33"/>
        <v>0</v>
      </c>
      <c r="BF49" s="123">
        <f>IFERROR(100*BD49/'Projection_Base-case'!Y49,0)</f>
        <v>0</v>
      </c>
      <c r="BG49" s="178">
        <f t="shared" si="22"/>
        <v>0</v>
      </c>
      <c r="BH49" s="179">
        <f t="shared" si="23"/>
        <v>0</v>
      </c>
    </row>
    <row r="50" spans="1:60">
      <c r="A50" s="165">
        <v>45</v>
      </c>
      <c r="B50" s="239">
        <f>IF('Projection_Base-case'!B50&lt;&gt;"",'Projection_Base-case'!B50,0)</f>
        <v>0</v>
      </c>
      <c r="C50" s="239">
        <f>IF('Projection_Base-case'!C50&lt;&gt;"",'Projection_Base-case'!C50,0)</f>
        <v>0</v>
      </c>
      <c r="D50" s="239">
        <f>IF('Projection_Base-case'!D50&lt;&gt;"",'Projection_Base-case'!D50,0)</f>
        <v>0</v>
      </c>
      <c r="E50" s="164" t="str">
        <f>IF(AND('Résultats medium'!$AC$3="OUI",'Résultats medium'!E49&lt;&gt;""),'Résultats medium'!E49,IF(OR(D50="PBT1",D50="PBT4",D50="PBT5",D50="PBT6",D50="PBT7",D50="PBT8",D50="PBT10"),"Scenario1",IF(OR(D50="PBT3",D50="PBT9"),"Scenario3",IF(OR(D50="PBT2"),"Scenario2",""))))</f>
        <v/>
      </c>
      <c r="F50" s="240" t="str">
        <f t="shared" si="10"/>
        <v>0</v>
      </c>
      <c r="G50" s="241" t="str">
        <f>IF(F50="Scenario1PBT1",'Medium retrofit'!$E$6,IF(F50="Scenario2PBT1",'Medium retrofit'!$F$6,IF(F50="Scenario3PBT1",'Medium retrofit'!$G$6,"")))&amp;IF(F50="Scenario1PBT2",'Medium retrofit'!$H$6,IF(F50="Scenario2PBT2",'Medium retrofit'!$I$6,IF(F50="Scenario3PBT2",'Medium retrofit'!$J$6,"")))&amp;IF(F50="Scenario1PBT3",'Medium retrofit'!$K$6,IF(F50="Scenario2PBT3",'Medium retrofit'!$L$6,IF(F50="Scenario3PBT3",'Medium retrofit'!$M$6,"")))&amp;IF(F50="Scenario1PBT4",'Medium retrofit'!$N$6,IF(F50="Scenario2PBT4",'Medium retrofit'!$O$6,IF(F50="Scenario3PBT4",'Medium retrofit'!$P$6,"")))&amp;IF(F50="Scenario1PBT5",'Medium retrofit'!$Q$6,IF(F50="Scenario2PBT5",'Medium retrofit'!$R$6,IF(F50="Scenario3PBT5",'Medium retrofit'!$S$6,"")))&amp;IF(F50="Scenario1PBT6",'Medium retrofit'!$T$6,IF(F50="Scenario2PBT6",'Medium retrofit'!$U$6,IF(F50="Scenario3PBT6",'Medium retrofit'!$V$6,"")))&amp;IF(F50="Scenario1PBT7",'Medium retrofit'!$W$6,IF(F50="Scenario2PBT7",'Medium retrofit'!$X$6,IF(F50="Scenario3PBT7",'Medium retrofit'!$Y$6,"")))&amp;IF(F50="Scenario1PBT8",'Medium retrofit'!$Z$6,IF(F50="Scenario2PBT8",'Medium retrofit'!$AA$6,IF(F50="Scenario3PBT8",'Medium retrofit'!$AB$6,"")))&amp;IF(F50="Scenario1PBT9",'Medium retrofit'!$AC$6,IF(F50="Scenario2PBT9",'Medium retrofit'!$AD$6,IF(F50="Scenario3PBT9",'Medium retrofit'!$AE$6,"")))&amp;IF(F50="Scenario1PBT10",'Medium retrofit'!$AF$6,IF(F50="Scenario2PBT10",'Medium retrofit'!$AG$6,IF(F50="Scenario3PBT10",'Medium retrofit'!$AH$6,"")))&amp;IF(F50="Scenario1PBT11",'Medium retrofit'!$AI$6,IF(F50="Scenario2PBT11",'Medium retrofit'!$AJ$6,IF(F50="Scenario3PBT11",'Medium retrofit'!$AK$6,"")))&amp;IF(F50="Scenario1PBT12",'Medium retrofit'!$AL$6,IF(F50="Scenario2PBT12",'Medium retrofit'!$AM$6,IF(F50="Scenario3PBT12",'Medium retrofit'!$AN$6,"")))&amp;IF(F50="Scenario1PBT13",'Medium retrofit'!$AO$6,IF(F50="Scenario2PBT13",'Medium retrofit'!$AP$6,IF(F50="Scenario3PBT13",'Medium retrofit'!$AQ$6,"")))&amp;IF(F50="Scenario1PBT14",'Medium retrofit'!$AR$6,IF(F50="Scenario2PBT14",'Medium retrofit'!$AS$6,IF(F50="Scenario3PBT14",'Medium retrofit'!$AT$6,"")))&amp;IF(F50="Scenario1PBT15",'Medium retrofit'!$AU$6,IF(F50="Scenario2PBT15",'Medium retrofit'!$AV$6,IF(F50="Scenario3PBT15",'Medium retrofit'!$AW$6,"")))</f>
        <v/>
      </c>
      <c r="H50" s="123">
        <f t="shared" si="11"/>
        <v>0</v>
      </c>
      <c r="I50" s="239" t="str">
        <f>IF(F50="Scenario1PBT1",'Medium retrofit'!$E$16,IF(F50="Scenario2PBT1",'Medium retrofit'!$F$16,IF(F50="Scenario3PBT1",'Medium retrofit'!$G$16,"")))&amp;IF(F50="Scenario1PBT2",'Medium retrofit'!$H$16,IF(F50="Scenario2PBT2",'Medium retrofit'!$I$16,IF(F50="Scenario3PBT2",'Medium retrofit'!$J$16,"")))&amp;IF(F50="Scenario1PBT3",'Medium retrofit'!$K$16,IF(F50="Scenario2PBT3",'Medium retrofit'!$L$16,IF(F50="Scenario3PBT3",'Medium retrofit'!$M$16,"")))&amp;IF(F50="Scenario1PBT4",'Medium retrofit'!$N$16,IF(F50="Scenario2PBT4",'Medium retrofit'!$O$16,IF(F50="Scenario3PBT4",'Medium retrofit'!$P$16,"")))&amp;IF(F50="Scenario1PBT5",'Medium retrofit'!$Q$16,IF(F50="Scenario2PBT5",'Medium retrofit'!$R$16,IF(F50="Scenario3PBT5",'Medium retrofit'!$S$16,"")))&amp;IF(F50="Scenario1PBT6",'Medium retrofit'!$T$16,IF(F50="Scenario2PBT6",'Medium retrofit'!$U$16,IF(F50="Scenario3PBT6",'Medium retrofit'!$V$16,"")))&amp;IF(F50="Scenario1PBT7",'Medium retrofit'!$W$16,IF(F50="Scenario2PBT7",'Medium retrofit'!$X$16,IF(F50="Scenario3PBT7",'Medium retrofit'!$Y$16,"")))&amp;IF(F50="Scenario1PBT8",'Medium retrofit'!$Z$16,IF(F50="Scenario2PBT8",'Medium retrofit'!$AA$16,IF(F50="Scenario3PBT8",'Medium retrofit'!$AB$16,"")))&amp;IF(F50="Scenario1PBT9",'Medium retrofit'!$AC$16,IF(F50="Scenario2PBT9",'Medium retrofit'!$AD$16,IF(F50="Scenario3PBT9",'Medium retrofit'!$AE$16,"")))&amp;IF(F50="Scenario1PBT10",'Medium retrofit'!$AF$16,IF(F50="Scenario2PBT10",'Medium retrofit'!$AG$16,IF(F50="Scenario3PBT10",'Medium retrofit'!$AH$16,"")))&amp;IF(F50="Scenario1PBT11",'Medium retrofit'!$AI$16,IF(F50="Scenario2PBT11",'Medium retrofit'!$AJ$16,IF(F50="Scenario3PBT11",'Medium retrofit'!$AK$16,"")))&amp;IF(F50="Scenario1PBT12",'Medium retrofit'!$AL$16,IF(F50="Scenario2PBT12",'Medium retrofit'!$AM$16,IF(F50="Scenario3PBT12",'Medium retrofit'!$AN$16,"")))&amp;IF(F50="Scenario1PBT13",'Medium retrofit'!$AO$16,IF(F50="Scenario2PBT13",'Medium retrofit'!$AP$16,IF(F50="Scenario3PBT13",'Medium retrofit'!$AQ$16,"")))&amp;IF(F50="Scenario1PBT14",'Medium retrofit'!$AR$16,IF(F50="Scenario2PBT14",'Medium retrofit'!$AS$16,IF(F50="Scenario3PBT14",'Medium retrofit'!$AT$16,"")))&amp;IF(F50="Scenario1PBT15",'Medium retrofit'!$AU$16,IF(F50="Scenario2PBT15",'Medium retrofit'!$AV$16,IF(F50="Scenario3PBT15",'Medium retrofit'!$AW$16,"")))</f>
        <v/>
      </c>
      <c r="J50" s="123">
        <f t="shared" si="12"/>
        <v>0</v>
      </c>
      <c r="K50" s="123" t="str">
        <f>IF(F50="Scenario1PBT1",'Medium retrofit'!$E$18,IF(F50="Scenario2PBT1",'Medium retrofit'!$F$18,IF(F50="Scenario3PBT1",'Medium retrofit'!$G$18,"")))&amp;IF(F50="Scenario1PBT2",'Medium retrofit'!$H$18,IF(F50="Scenario2PBT2",'Medium retrofit'!$I$18,IF(F50="Scenario3PBT2",'Medium retrofit'!$J$18,"")))&amp;IF(F50="Scenario1PBT3",'Medium retrofit'!$K$18,IF(F50="Scenario2PBT3",'Medium retrofit'!$L$18,IF(F50="Scenario3PBT3",'Medium retrofit'!$M$18,"")))&amp;IF(F50="Scenario1PBT4",'Medium retrofit'!$N$18,IF(F50="Scenario2PBT4",'Medium retrofit'!$O$18,IF(F50="Scenario3PBT4",'Medium retrofit'!$P$18,"")))&amp;IF(F50="Scenario1PBT5",'Medium retrofit'!$Q$18,IF(F50="Scenario2PBT5",'Medium retrofit'!$R$18,IF(F50="Scenario3PBT5",'Medium retrofit'!$S$18,"")))&amp;IF(F50="Scenario1PBT6",'Medium retrofit'!$T$18,IF(F50="Scenario2PBT6",'Medium retrofit'!$U$18,IF(F50="Scenario3PBT6",'Medium retrofit'!$V$18,"")))&amp;IF(F50="Scenario1PBT7",'Medium retrofit'!$W$18,IF(F50="Scenario2PBT7",'Medium retrofit'!$X$18,IF(F50="Scenario3PBT7",'Medium retrofit'!$Y$18,"")))&amp;IF(F50="Scenario1PBT8",'Medium retrofit'!$Z$18,IF(F50="Scenario2PBT8",'Medium retrofit'!$AA$18,IF(F50="Scenario3PBT8",'Medium retrofit'!$AB$18,"")))&amp;IF(F50="Scenario1PBT9",'Medium retrofit'!$AC$18,IF(F50="Scenario2PBT9",'Medium retrofit'!$AD$18,IF(F50="Scenario3PBT9",'Medium retrofit'!$AE$18,"")))&amp;IF(F50="Scenario1PBT10",'Medium retrofit'!$AF$18,IF(F50="Scenario2PBT10",'Medium retrofit'!$AG$18,IF(F50="Scenario3PBT10",'Medium retrofit'!$AH$18,"")))&amp;IF(F50="Scenario1PBT11",'Medium retrofit'!$AI$18,IF(F50="Scenario2PBT11",'Medium retrofit'!$AJ$18,IF(F50="Scenario3PBT11",'Medium retrofit'!$AK$18,"")))&amp;IF(F50="Scenario1PBT12",'Medium retrofit'!$AL$18,IF(F50="Scenario2PBT12",'Medium retrofit'!$AM$18,IF(F50="Scenario3PBT12",'Medium retrofit'!$AN$18,"")))&amp;IF(F50="Scenario1PBT13",'Medium retrofit'!$AO$18,IF(F50="Scenario2PBT13",'Medium retrofit'!$AP$18,IF(F50="Scenario3PBT13",'Medium retrofit'!$AQ$18,"")))&amp;IF(F50="Scenario1PBT14",'Medium retrofit'!$AR$18,IF(F50="Scenario2PBT14",'Medium retrofit'!$AS$18,IF(F50="Scenario3PBT14",'Medium retrofit'!$AT$18,"")))&amp;IF(F50="Scenario1PBT15",'Medium retrofit'!$AU$18,IF(F50="Scenario2PBT15",'Medium retrofit'!$AV$18,IF(F50="Scenario3PBT15",'Medium retrofit'!$AW$18,"")))</f>
        <v/>
      </c>
      <c r="L50" s="123">
        <f t="shared" si="13"/>
        <v>0</v>
      </c>
      <c r="M50" s="123" t="str">
        <f>IF(F50="Scenario1PBT1",'Medium retrofit'!$E$20,IF(F50="Scenario2PBT1",'Medium retrofit'!$F$20,IF(F50="Scenario3PBT1",'Medium retrofit'!$G$20,"")))&amp;IF(F50="Scenario1PBT2",'Medium retrofit'!$H$20,IF(F50="Scenario2PBT2",'Medium retrofit'!$I$20,IF(F50="Scenario3PBT2",'Medium retrofit'!$J$20,"")))&amp;IF(F50="Scenario1PBT3",'Medium retrofit'!$K$20,IF(F50="Scenario2PBT3",'Medium retrofit'!$L$20,IF(F50="Scenario3PBT3",'Medium retrofit'!$M$20,"")))&amp;IF(F50="Scenario1PBT4",'Medium retrofit'!$N$20,IF(F50="Scenario2PBT4",'Medium retrofit'!$O$20,IF(F50="Scenario3PBT4",'Medium retrofit'!$P$20,"")))&amp;IF(F50="Scenario1PBT5",'Medium retrofit'!$Q$20,IF(F50="Scenario2PBT5",'Medium retrofit'!$R$20,IF(F50="Scenario3PBT5",'Medium retrofit'!$S$20,"")))&amp;IF(F50="Scenario1PBT6",'Medium retrofit'!$T$20,IF(F50="Scenario2PBT6",'Medium retrofit'!$U$20,IF(F50="Scenario3PBT6",'Medium retrofit'!$V$20,"")))&amp;IF(F50="Scenario1PBT7",'Medium retrofit'!$W$20,IF(F50="Scenario2PBT7",'Medium retrofit'!$X$20,IF(F50="Scenario3PBT7",'Medium retrofit'!$Y$20,"")))&amp;IF(F50="Scenario1PBT8",'Medium retrofit'!$Z$20,IF(F50="Scenario2PBT8",'Medium retrofit'!$AA$20,IF(F50="Scenario3PBT8",'Medium retrofit'!$AB$20,"")))&amp;IF(F50="Scenario1PBT9",'Medium retrofit'!$AC$20,IF(F50="Scenario2PBT9",'Medium retrofit'!$AD$20,IF(F50="Scenario3PBT9",'Medium retrofit'!$AE$20,"")))&amp;IF(F50="Scenario1PBT10",'Medium retrofit'!$AF$20,IF(F50="Scenario2PBT10",'Medium retrofit'!$AG$20,IF(F50="Scenario3PBT10",'Medium retrofit'!$AH$20,"")))&amp;IF(F50="Scenario1PBT11",'Medium retrofit'!$AI$20,IF(F50="Scenario2PBT11",'Medium retrofit'!$AJ$20,IF(F50="Scenario3PBT11",'Medium retrofit'!$AK$20,"")))&amp;IF(F50="Scenario1PBT12",'Medium retrofit'!$AL$20,IF(F50="Scenario2PBT12",'Medium retrofit'!$AM$20,IF(F50="Scenario3PBT12",'Medium retrofit'!$AN$20,"")))&amp;IF(F50="Scenario1PBT13",'Medium retrofit'!$AO$20,IF(F50="Scenario2PBT13",'Medium retrofit'!$AP$20,IF(F50="Scenario3PBT13",'Medium retrofit'!$AQ$20,"")))&amp;IF(F50="Scenario1PBT14",'Medium retrofit'!$AR$20,IF(F50="Scenario2PBT14",'Medium retrofit'!$AS$20,IF(F50="Scenario3PBT14",'Medium retrofit'!$AT$20,"")))&amp;IF(F50="Scenario1PBT15",'Medium retrofit'!$AU$20,IF(F50="Scenario2PBT15",'Medium retrofit'!$AV$20,IF(F50="Scenario3PBT15",'Medium retrofit'!$AW$20,"")))</f>
        <v/>
      </c>
      <c r="N50" s="124">
        <f t="shared" si="14"/>
        <v>0</v>
      </c>
      <c r="O50" s="245" t="str">
        <f>IF(F50="Scenario1PBT1",'Medium retrofit'!$E$23,IF(F50="Scenario2PBT1",'Medium retrofit'!$F$23,IF(F50="Scenario3PBT1",'Medium retrofit'!$G$23,"")))&amp;IF(F50="Scenario1PBT2",'Medium retrofit'!$H$23,IF(F50="Scenario2PBT2",'Medium retrofit'!$I$23,IF(F50="Scenario3PBT2",'Medium retrofit'!$J$23,"")))&amp;IF(F50="Scenario1PBT3",'Medium retrofit'!$K$23,IF(F50="Scenario2PBT3",'Medium retrofit'!$L$23,IF(F50="Scenario3PBT3",'Medium retrofit'!$M$23,"")))&amp;IF(F50="Scenario1PBT4",'Medium retrofit'!$N$23,IF(F50="Scenario2PBT4",'Medium retrofit'!$O$23,IF(F50="Scenario3PBT4",'Medium retrofit'!$P$23,"")))&amp;IF(F50="Scenario1PBT5",'Medium retrofit'!$Q$23,IF(F50="Scenario2PBT5",'Medium retrofit'!$R$23,IF(F50="Scenario3PBT5",'Medium retrofit'!$S$23,"")))&amp;IF(F50="Scenario1PBT6",'Medium retrofit'!$T$23,IF(F50="Scenario2PBT6",'Medium retrofit'!$U$23,IF(F50="Scenario3PBT6",'Medium retrofit'!$V$23,"")))&amp;IF(F50="Scenario1PBT7",'Medium retrofit'!$W$23,IF(F50="Scenario2PBT7",'Medium retrofit'!$X$23,IF(F50="Scenario3PBT7",'Medium retrofit'!$Y$23,"")))&amp;IF(F50="Scenario1PBT8",'Medium retrofit'!$Z$23,IF(F50="Scenario2PBT8",'Medium retrofit'!$AA$23,IF(F50="Scenario3PBT8",'Medium retrofit'!$AB$23,"")))&amp;IF(F50="Scenario1PBT9",'Medium retrofit'!$AC$23,IF(F50="Scenario2PBT9",'Medium retrofit'!$AD$23,IF(F50="Scenario3PBT9",'Medium retrofit'!$AE$23,"")))&amp;IF(F50="Scenario1PBT10",'Medium retrofit'!$AF$23,IF(F50="Scenario2PBT10",'Medium retrofit'!$AG$23,IF(F50="Scenario3PBT10",'Medium retrofit'!$AH$23,"")))&amp;IF(F50="Scenario1PBT11",'Medium retrofit'!$AI$23,IF(F50="Scenario2PBT11",'Medium retrofit'!$AJ$23,IF(F50="Scenario3PBT11",'Medium retrofit'!$AK$23,"")))&amp;IF(F50="Scenario1PBT12",'Medium retrofit'!$AL$23,IF(F50="Scenario2PBT12",'Medium retrofit'!$AM$23,IF(F50="Scenario3PBT12",'Medium retrofit'!$AN$23,"")))&amp;IF(F50="Scenario1PBT13",'Medium retrofit'!$AO$23,IF(F50="Scenario2PBT13",'Medium retrofit'!$AP$23,IF(F50="Scenario3PBT13",'Medium retrofit'!$AQ$23,"")))&amp;IF(F50="Scenario1PBT14",'Medium retrofit'!$AR$23,IF(F50="Scenario2PBT14",'Medium retrofit'!$AS$23,IF(F50="Scenario3PBT14",'Medium retrofit'!$AT$23,"")))&amp;IF(F50="Scenario1PBT15",'Medium retrofit'!$AU$23,IF(F50="Scenario2PBT15",'Medium retrofit'!$AV$23,IF(F50="Scenario3PBT15",'Medium retrofit'!$AW$23,"")))</f>
        <v/>
      </c>
      <c r="P50" s="123">
        <f t="shared" si="15"/>
        <v>0</v>
      </c>
      <c r="Q50" s="123" t="str">
        <f>IF(F50="Scenario1PBT1",'Medium retrofit'!$E$25,IF(F50="Scenario2PBT1",'Medium retrofit'!$F$25,IF(F50="Scenario3PBT1",'Medium retrofit'!$G$25,"")))&amp;IF(F50="Scenario1PBT2",'Medium retrofit'!$H$25,IF(F50="Scenario2PBT2",'Medium retrofit'!$I$25,IF(F50="Scenario3PBT2",'Medium retrofit'!$J$25,"")))&amp;IF(F50="Scenario1PBT3",'Medium retrofit'!$K$25,IF(F50="Scenario2PBT3",'Medium retrofit'!$L$25,IF(F50="Scenario3PBT3",'Medium retrofit'!$M$25,"")))&amp;IF(F50="Scenario1PBT4",'Medium retrofit'!$N$25,IF(F50="Scenario2PBT4",'Medium retrofit'!$O$25,IF(F50="Scenario3PBT4",'Medium retrofit'!$P$25,"")))&amp;IF(F50="Scenario1PBT5",'Medium retrofit'!$Q$25,IF(F50="Scenario2PBT5",'Medium retrofit'!$R$25,IF(F50="Scenario3PBT5",'Medium retrofit'!$S$25,"")))&amp;IF(F50="Scenario1PBT6",'Medium retrofit'!$T$25,IF(F50="Scenario2PBT6",'Medium retrofit'!$U$25,IF(F50="Scenario3PBT6",'Medium retrofit'!$V$25,"")))&amp;IF(F50="Scenario1PBT7",'Medium retrofit'!$W$25,IF(F50="Scenario2PBT7",'Medium retrofit'!$X$25,IF(F50="Scenario3PBT7",'Medium retrofit'!$Y$25,"")))&amp;IF(F50="Scenario1PBT8",'Medium retrofit'!$Z$25,IF(F50="Scenario2PBT8",'Medium retrofit'!$AA$25,IF(F50="Scenario3PBT8",'Medium retrofit'!$AB$25,"")))&amp;IF(F50="Scenario1PBT9",'Medium retrofit'!$AC$25,IF(F50="Scenario2PBT9",'Medium retrofit'!$AD$25,IF(F50="Scenario3PBT9",'Medium retrofit'!$AE$25,"")))&amp;IF(F50="Scenario1PBT10",'Medium retrofit'!$AF$25,IF(F50="Scenario2PBT10",'Medium retrofit'!$AG$25,IF(F50="Scenario3PBT10",'Medium retrofit'!$AH$25,"")))&amp;IF(F50="Scenario1PBT11",'Medium retrofit'!$AI$25,IF(F50="Scenario2PBT11",'Medium retrofit'!$AJ$25,IF(F50="Scenario3PBT11",'Medium retrofit'!$AK$25,"")))&amp;IF(F50="Scenario1PBT12",'Medium retrofit'!$AL$25,IF(F50="Scenario2PBT12",'Medium retrofit'!$AM$25,IF(F50="Scenario3PBT12",'Medium retrofit'!$AN$25,"")))&amp;IF(F50="Scenario1PBT13",'Medium retrofit'!$AO$25,IF(F50="Scenario2PBT13",'Medium retrofit'!$AP$25,IF(F50="Scenario3PBT13",'Medium retrofit'!$AQ$25,"")))&amp;IF(F50="Scenario1PBT14",'Medium retrofit'!$AR$25,IF(F50="Scenario2PBT14",'Medium retrofit'!$AS$25,IF(F50="Scenario3PBT14",'Medium retrofit'!$AT$25,"")))&amp;IF(F50="Scenario1PBT15",'Medium retrofit'!$AU$25,IF(F50="Scenario2PBT15",'Medium retrofit'!$AV$25,IF(F50="Scenario3PBT15",'Medium retrofit'!$AW$25,"")))</f>
        <v/>
      </c>
      <c r="R50" s="123">
        <f t="shared" si="16"/>
        <v>0</v>
      </c>
      <c r="S50" s="123" t="str">
        <f>IF(F50="Scenario1PBT1",'Medium retrofit'!$E$27,IF(F50="Scenario2PBT1",'Medium retrofit'!$F$27,IF(F50="Scenario3PBT1",'Medium retrofit'!$G$27,"")))&amp;IF(F50="Scenario1PBT2",'Medium retrofit'!$H$27,IF(F50="Scenario2PBT2",'Medium retrofit'!$I$27,IF(F50="Scenario3PBT2",'Medium retrofit'!$J$27,"")))&amp;IF(F50="Scenario1PBT3",'Medium retrofit'!$K$27,IF(F50="Scenario2PBT3",'Medium retrofit'!$L$27,IF(F50="Scenario3PBT3",'Medium retrofit'!$M$27,"")))&amp;IF(F50="Scenario1PBT4",'Medium retrofit'!$N$27,IF(F50="Scenario2PBT4",'Medium retrofit'!$O$27,IF(F50="Scenario3PBT4",'Medium retrofit'!$P$27,"")))&amp;IF(F50="Scenario1PBT5",'Medium retrofit'!$Q$27,IF(F50="Scenario2PBT5",'Medium retrofit'!$R$27,IF(F50="Scenario3PBT5",'Medium retrofit'!$S$27,"")))&amp;IF(F50="Scenario1PBT6",'Medium retrofit'!$T$27,IF(F50="Scenario2PBT6",'Medium retrofit'!$U$27,IF(F50="Scenario3PBT6",'Medium retrofit'!$V$27,"")))&amp;IF(F50="Scenario1PBT7",'Medium retrofit'!$W$27,IF(F50="Scenario2PBT7",'Medium retrofit'!$X$27,IF(F50="Scenario3PBT7",'Medium retrofit'!$Y$27,"")))&amp;IF(F50="Scenario1PBT8",'Medium retrofit'!$Z$27,IF(F50="Scenario2PBT8",'Medium retrofit'!$AA$27,IF(F50="Scenario3PBT8",'Medium retrofit'!$AB$27,"")))&amp;IF(F50="Scenario1PBT9",'Medium retrofit'!$AC$27,IF(F50="Scenario2PBT9",'Medium retrofit'!$AD$27,IF(F50="Scenario3PBT9",'Medium retrofit'!$AE$27,"")))&amp;IF(F50="Scenario1PBT10",'Medium retrofit'!$AF$27,IF(F50="Scenario2PBT10",'Medium retrofit'!$AG$27,IF(F50="Scenario3PBT10",'Medium retrofit'!$AH$27,"")))&amp;IF(F50="Scenario1PBT11",'Medium retrofit'!$AI$27,IF(F50="Scenario2PBT11",'Medium retrofit'!$AJ$27,IF(F50="Scenario3PBT11",'Medium retrofit'!$AK$27,"")))&amp;IF(F50="Scenario1PBT12",'Medium retrofit'!$AL$27,IF(F50="Scenario2PBT12",'Medium retrofit'!$AM$27,IF(F50="Scenario3PBT12",'Medium retrofit'!$AN$27,"")))&amp;IF(F50="Scenario1PBT13",'Medium retrofit'!$AO$27,IF(F50="Scenario2PBT13",'Medium retrofit'!$AP$27,IF(F50="Scenario3PBT13",'Medium retrofit'!$AQ$27,"")))&amp;IF(F50="Scenario1PBT14",'Medium retrofit'!$AR$27,IF(F50="Scenario2PBT14",'Medium retrofit'!$AS$27,IF(F50="Scenario3PBT14",'Medium retrofit'!$AT$27,"")))&amp;IF(F50="Scenario1PBT15",'Medium retrofit'!$AU$27,IF(F50="Scenario2PBT15",'Medium retrofit'!$AV$27,IF(F50="Scenario3PBT15",'Medium retrofit'!$AW$27,"")))</f>
        <v/>
      </c>
      <c r="T50" s="246">
        <f t="shared" si="17"/>
        <v>0</v>
      </c>
      <c r="U50" s="245" t="str">
        <f>IF(F50="Scenario1PBT1",'Medium retrofit'!$E$38,IF(F50="Scenario2PBT1",'Medium retrofit'!$F$38,IF(F50="Scenario3PBT1",'Medium retrofit'!$G$38,"")))&amp;IF(F50="Scenario1PBT2",'Medium retrofit'!$H$38,IF(F50="Scenario2PBT2",'Medium retrofit'!$I$38,IF(F50="Scenario3PBT2",'Medium retrofit'!$J$38,"")))&amp;IF(F50="Scenario1PBT3",'Medium retrofit'!$K$38,IF(F50="Scenario2PBT3",'Medium retrofit'!$L$38,IF(F50="Scenario3PBT3",'Medium retrofit'!$M$38,"")))&amp;IF(F50="Scenario1PBT4",'Medium retrofit'!$N$38,IF(F50="Scenario2PBT4",'Medium retrofit'!$O$38,IF(F50="Scenario3PBT4",'Medium retrofit'!$P$38,"")))&amp;IF(F50="Scenario1PBT5",'Medium retrofit'!$Q$38,IF(F50="Scenario2PBT5",'Medium retrofit'!$R$38,IF(F50="Scenario3PBT5",'Medium retrofit'!$S$38,"")))&amp;IF(F50="Scenario1PBT6",'Medium retrofit'!$T$38,IF(F50="Scenario2PBT6",'Medium retrofit'!$U$38,IF(F50="Scenario3PBT6",'Medium retrofit'!$V$38,"")))&amp;IF(F50="Scenario1PBT7",'Medium retrofit'!$W$38,IF(F50="Scenario2PBT7",'Medium retrofit'!$X$38,IF(F50="Scenario3PBT7",'Medium retrofit'!$Y$38,"")))&amp;IF(F50="Scenario1PBT8",'Medium retrofit'!$Z$38,IF(F50="Scenario2PBT8",'Medium retrofit'!$AA$38,IF(F50="Scenario3PBT8",'Medium retrofit'!$AB$38,"")))&amp;IF(F50="Scenario1PBT9",'Medium retrofit'!$AC$38,IF(F50="Scenario2PBT9",'Medium retrofit'!$AD$38,IF(F50="Scenario3PBT9",'Medium retrofit'!$AE$38,"")))&amp;IF(F50="Scenario1PBT10",'Medium retrofit'!$AF$38,IF(F50="Scenario2PBT10",'Medium retrofit'!$AG$38,IF(F50="Scenario3PBT10",'Medium retrofit'!$AH$38,"")))&amp;IF(F50="Scenario1PBT11",'Medium retrofit'!$AI$38,IF(F50="Scenario2PBT11",'Medium retrofit'!$AJ$38,IF(F50="Scenario3PBT11",'Medium retrofit'!$AK$38,"")))&amp;IF(F50="Scenario1PBT12",'Medium retrofit'!$AL$38,IF(F50="Scenario2PBT12",'Medium retrofit'!$AM$38,IF(F50="Scenario3PBT12",'Medium retrofit'!$AN$38,"")))&amp;IF(F50="Scenario1PBT13",'Medium retrofit'!$AO$38,IF(F50="Scenario2PBT13",'Medium retrofit'!$AP$38,IF(F50="Scenario3PBT13",'Medium retrofit'!$AQ$38,"")))&amp;IF(F50="Scenario1PBT14",'Medium retrofit'!$AR$38,IF(F50="Scenario2PBT14",'Medium retrofit'!$AS$38,IF(F50="Scenario3PBT14",'Medium retrofit'!$AT$38,"")))&amp;IF(F50="Scenario1PBT15",'Medium retrofit'!$AU$38,IF(F50="Scenario2PBT15",'Medium retrofit'!$AV$38,IF(F50="Scenario3PBT15",'Medium retrofit'!$AW$38,"")))</f>
        <v/>
      </c>
      <c r="V50" s="123">
        <f t="shared" si="18"/>
        <v>0</v>
      </c>
      <c r="W50" s="123" t="str">
        <f>IF(F50="Scenario1PBT1",'Medium retrofit'!$E$40,IF(F50="Scenario2PBT1",'Medium retrofit'!$F$40,IF(F50="Scenario3PBT1",'Medium retrofit'!$G$40,"")))&amp;IF(F50="Scenario1PBT2",'Medium retrofit'!$H$40,IF(F50="Scenario2PBT2",'Medium retrofit'!$I$40,IF(F50="Scenario3PBT2",'Medium retrofit'!$J$40,"")))&amp;IF(F50="Scenario1PBT3",'Medium retrofit'!$K$40,IF(F50="Scenario2PBT3",'Medium retrofit'!$L$40,IF(F50="Scenario3PBT3",'Medium retrofit'!$M$40,"")))&amp;IF(F50="Scenario1PBT4",'Medium retrofit'!$N$40,IF(F50="Scenario2PBT4",'Medium retrofit'!$O$40,IF(F50="Scenario3PBT4",'Medium retrofit'!$P$40,"")))&amp;IF(F50="Scenario1PBT5",'Medium retrofit'!$Q$40,IF(F50="Scenario2PBT5",'Medium retrofit'!$R$40,IF(F50="Scenario3PBT5",'Medium retrofit'!$S$40,"")))&amp;IF(F50="Scenario1PBT6",'Medium retrofit'!$T$40,IF(F50="Scenario2PBT6",'Medium retrofit'!$U$40,IF(F50="Scenario3PBT6",'Medium retrofit'!$V$40,"")))&amp;IF(F50="Scenario1PBT7",'Medium retrofit'!$W$40,IF(F50="Scenario2PBT7",'Medium retrofit'!$X$40,IF(F50="Scenario3PBT7",'Medium retrofit'!$Y$40,"")))&amp;IF(F50="Scenario1PBT8",'Medium retrofit'!$Z$40,IF(F50="Scenario2PBT8",'Medium retrofit'!$AA$40,IF(F50="Scenario3PBT8",'Medium retrofit'!$AB$40,"")))&amp;IF(F50="Scenario1PBT9",'Medium retrofit'!$AC$40,IF(F50="Scenario2PBT9",'Medium retrofit'!$AD$40,IF(F50="Scenario3PBT9",'Medium retrofit'!$AE$40,"")))&amp;IF(F50="Scenario1PBT10",'Medium retrofit'!$AF$40,IF(F50="Scenario2PBT10",'Medium retrofit'!$AG$40,IF(F50="Scenario3PBT10",'Medium retrofit'!$AH$40,"")))&amp;IF(F50="Scenario1PBT11",'Medium retrofit'!$AI$40,IF(F50="Scenario2PBT11",'Medium retrofit'!$AJ$40,IF(F50="Scenario3PBT11",'Medium retrofit'!$AK$40,"")))&amp;IF(F50="Scenario1PBT12",'Medium retrofit'!$AL$40,IF(F50="Scenario2PBT12",'Medium retrofit'!$AM$40,IF(F50="Scenario3PBT12",'Medium retrofit'!$AN$40,"")))&amp;IF(F50="Scenario1PBT13",'Medium retrofit'!$AO$40,IF(F50="Scenario2PBT13",'Medium retrofit'!$AP$40,IF(F50="Scenario3PBT13",'Medium retrofit'!$AQ$40,"")))&amp;IF(F50="Scenario1PBT14",'Medium retrofit'!$AR$40,IF(F50="Scenario2PBT14",'Medium retrofit'!$AS$40,IF(F50="Scenario3PBT14",'Medium retrofit'!$AT$40,"")))&amp;IF(F50="Scenario1PBT15",'Medium retrofit'!$AU$40,IF(F50="Scenario2PBT15",'Medium retrofit'!$AV$40,IF(F50="Scenario3PBT15",'Medium retrofit'!$AW$40,"")))</f>
        <v/>
      </c>
      <c r="X50" s="123">
        <f t="shared" si="19"/>
        <v>0</v>
      </c>
      <c r="Y50" s="123" t="str">
        <f>IF(F50="Scenario1PBT1",'Medium retrofit'!$E$42,IF(F50="Scenario2PBT1",'Medium retrofit'!$F$42,IF(F50="Scenario3PBT1",'Medium retrofit'!$G$42,"")))&amp;IF(F50="Scenario1PBT2",'Medium retrofit'!$H$42,IF(F50="Scenario2PBT2",'Medium retrofit'!$I$42,IF(F50="Scenario3PBT2",'Medium retrofit'!$J$42,"")))&amp;IF(F50="Scenario1PBT3",'Medium retrofit'!$K$42,IF(F50="Scenario2PBT3",'Medium retrofit'!$L$42,IF(F50="Scenario3PBT3",'Medium retrofit'!$M$42,"")))&amp;IF(F50="Scenario1PBT4",'Medium retrofit'!$N$42,IF(F50="Scenario2PBT4",'Medium retrofit'!$O$42,IF(F50="Scenario3PBT4",'Medium retrofit'!$P$42,"")))&amp;IF(F50="Scenario1PBT5",'Medium retrofit'!$Q$42,IF(F50="Scenario2PBT5",'Medium retrofit'!$R$42,IF(F50="Scenario3PBT5",'Medium retrofit'!$S$42,"")))&amp;IF(F50="Scenario1PBT6",'Medium retrofit'!$T$42,IF(F50="Scenario2PBT6",'Medium retrofit'!$U$42,IF(F50="Scenario3PBT6",'Medium retrofit'!$V$42,"")))&amp;IF(F50="Scenario1PBT7",'Medium retrofit'!$W$42,IF(F50="Scenario2PBT7",'Medium retrofit'!$X$42,IF(F50="Scenario3PBT7",'Medium retrofit'!$Y$42,"")))&amp;IF(F50="Scenario1PBT8",'Medium retrofit'!$Z$42,IF(F50="Scenario2PBT8",'Medium retrofit'!$AA$42,IF(F50="Scenario3PBT8",'Medium retrofit'!$AB$42,"")))&amp;IF(F50="Scenario1PBT9",'Medium retrofit'!$AC$42,IF(F50="Scenario2PBT9",'Medium retrofit'!$AD$42,IF(F50="Scenario3PBT9",'Medium retrofit'!$AE$42,"")))&amp;IF(F50="Scenario1PBT10",'Medium retrofit'!$AF$42,IF(F50="Scenario2PBT10",'Medium retrofit'!$AG$42,IF(F50="Scenario3PBT10",'Medium retrofit'!$AH$42,"")))&amp;IF(F50="Scenario1PBT11",'Medium retrofit'!$AI$42,IF(F50="Scenario2PBT11",'Medium retrofit'!$AJ$42,IF(F50="Scenario3PBT11",'Medium retrofit'!$AK$42,"")))&amp;IF(F50="Scenario1PBT12",'Medium retrofit'!$AL$42,IF(F50="Scenario2PBT12",'Medium retrofit'!$AM$42,IF(F50="Scenario3PBT12",'Medium retrofit'!$AN$42,"")))&amp;IF(F50="Scenario1PBT13",'Medium retrofit'!$AO$42,IF(F50="Scenario2PBT13",'Medium retrofit'!$AP$42,IF(F50="Scenario3PBT13",'Medium retrofit'!$AQ$42,"")))&amp;IF(F50="Scenario1PBT14",'Medium retrofit'!$AR$42,IF(F50="Scenario2PBT14",'Medium retrofit'!$AS$42,IF(F50="Scenario3PBT14",'Medium retrofit'!$AT$42,"")))&amp;IF(F50="Scenario1PBT15",'Medium retrofit'!$AU$42,IF(F50="Scenario2PBT15",'Medium retrofit'!$AV$42,IF(F50="Scenario3PBT15",'Medium retrofit'!$AW$42,"")))</f>
        <v/>
      </c>
      <c r="Z50" s="123">
        <f t="shared" si="20"/>
        <v>0</v>
      </c>
      <c r="AA50" s="239" t="str">
        <f>IF(F50="Scenario1PBT1",'Medium retrofit'!$E$101,IF(F50="Scenario2PBT1",'Medium retrofit'!$F$101,IF(F50="Scenario3PBT1",'Medium retrofit'!$G$101,"")))&amp;IF(F50="Scenario1PBT2",'Medium retrofit'!$H$101,IF(F50="Scenario2PBT2",'Medium retrofit'!$I$101,IF(F50="Scenario3PBT2",'Medium retrofit'!$J$101,"")))&amp;IF(F50="Scenario1PBT3",'Medium retrofit'!$K$101,IF(F50="Scenario2PBT3",'Medium retrofit'!$L$101,IF(F50="Scenario3PBT3",'Medium retrofit'!$M$101,"")))&amp;IF(F50="Scenario1PBT4",'Medium retrofit'!$N$101,IF(F50="Scenario2PBT4",'Medium retrofit'!$O$101,IF(F50="Scenario3PBT4",'Medium retrofit'!$P$101,"")))&amp;IF(F50="Scenario1PBT5",'Medium retrofit'!$Q$101,IF(F50="Scenario2PBT5",'Medium retrofit'!$R$101,IF(F50="Scenario3PBT5",'Medium retrofit'!$S$101,"")))&amp;IF(F50="Scenario1PBT6",'Medium retrofit'!$T$101,IF(F50="Scenario2PBT6",'Medium retrofit'!$U$101,IF(F50="Scenario3PBT6",'Medium retrofit'!$V$101,"")))&amp;IF(F50="Scenario1PBT7",'Medium retrofit'!$W$101,IF(F50="Scenario2PBT7",'Medium retrofit'!$X$101,IF(F50="Scenario3PBT7",'Medium retrofit'!$Y$101,"")))&amp;IF(F50="Scenario1PBT8",'Medium retrofit'!$Z$101,IF(F50="Scenario2PBT8",'Medium retrofit'!$AA$101,IF(F50="Scenario3PBT8",'Medium retrofit'!$AB$101,"")))&amp;IF(F50="Scenario1PBT9",'Medium retrofit'!$AC$101,IF(F50="Scenario2PBT9",'Medium retrofit'!$AD$101,IF(F50="Scenario3PBT9",'Medium retrofit'!$AE$101,"")))&amp;IF(F50="Scenario1PBT10",'Medium retrofit'!$AF$101,IF(F50="Scenario2PBT10",'Medium retrofit'!$AG$101,IF(F50="Scenario3PBT10",'Medium retrofit'!$AH$101,"")))&amp;IF(F50="Scenario1PBT11",'Medium retrofit'!$AI$101,IF(F50="Scenario2PBT11",'Medium retrofit'!$AJ$101,IF(F50="Scenario3PBT11",'Medium retrofit'!$AK$101,"")))&amp;IF(F50="Scenario1PBT12",'Medium retrofit'!$AL$101,IF(F50="Scenario2PBT12",'Medium retrofit'!$AM$101,IF(F50="Scenario3PBT12",'Medium retrofit'!$AN$101,"")))&amp;IF(F50="Scenario1PBT13",'Medium retrofit'!$AO$101,IF(F50="Scenario2PBT13",'Medium retrofit'!$AP$101,IF(F50="Scenario3PBT13",'Medium retrofit'!$AQ$101,"")))&amp;IF(F50="Scenario1PBT14",'Medium retrofit'!$AR$101,IF(F50="Scenario2PBT14",'Medium retrofit'!$AS$101,IF(F50="Scenario3PBT14",'Medium retrofit'!$AT$101,"")))&amp;IF(F50="Scenario1PBT15",'Medium retrofit'!$AU$101,IF(F50="Scenario2PBT15",'Medium retrofit'!$AV$101,IF(F50="Scenario3PBT15",'Medium retrofit'!$AW$101,"")))</f>
        <v/>
      </c>
      <c r="AB50" s="242">
        <f t="shared" si="21"/>
        <v>0</v>
      </c>
      <c r="AC50" s="247">
        <f>IFERROR('Projection_Base-case'!G50-G50,0)</f>
        <v>0</v>
      </c>
      <c r="AD50" s="123">
        <f t="shared" si="24"/>
        <v>0</v>
      </c>
      <c r="AE50" s="123">
        <f>IFERROR(100*AC50/'Projection_Base-case'!G50,0)</f>
        <v>0</v>
      </c>
      <c r="AF50" s="123">
        <f>IFERROR('Projection_Base-case'!I50-I50,0)</f>
        <v>0</v>
      </c>
      <c r="AG50" s="123">
        <f t="shared" si="25"/>
        <v>0</v>
      </c>
      <c r="AH50" s="123">
        <f>IFERROR(100*AF50/'Projection_Base-case'!I50,0)</f>
        <v>0</v>
      </c>
      <c r="AI50" s="123">
        <f>IFERROR('Projection_Base-case'!K50-K50,0)</f>
        <v>0</v>
      </c>
      <c r="AJ50" s="123">
        <f t="shared" si="26"/>
        <v>0</v>
      </c>
      <c r="AK50" s="123">
        <f>IFERROR(100*AI50/'Projection_Base-case'!K50,0)</f>
        <v>0</v>
      </c>
      <c r="AL50" s="123">
        <f>IFERROR(M50-'Projection_Base-case'!M50,0)</f>
        <v>0</v>
      </c>
      <c r="AM50" s="123">
        <f t="shared" si="27"/>
        <v>0</v>
      </c>
      <c r="AN50" s="179">
        <f>IFERROR(IF('Projection_Base-case'!N50&gt;0,100*AM50/'Projection_Base-case'!N50,100*AM50/N50),0)</f>
        <v>0</v>
      </c>
      <c r="AO50" s="245">
        <f>IFERROR('Projection_Base-case'!O50-O50,0)</f>
        <v>0</v>
      </c>
      <c r="AP50" s="123">
        <f t="shared" si="28"/>
        <v>0</v>
      </c>
      <c r="AQ50" s="123">
        <f>IFERROR(100*AO50/'Projection_Base-case'!O50,0)</f>
        <v>0</v>
      </c>
      <c r="AR50" s="123">
        <f>IFERROR('Projection_Base-case'!Q50-Q50,0)</f>
        <v>0</v>
      </c>
      <c r="AS50" s="123">
        <f t="shared" si="29"/>
        <v>0</v>
      </c>
      <c r="AT50" s="123">
        <f>IFERROR(100*AR50/'Projection_Base-case'!Q50,0)</f>
        <v>0</v>
      </c>
      <c r="AU50" s="123">
        <f>IFERROR('Projection_Base-case'!S50-S50,0)</f>
        <v>0</v>
      </c>
      <c r="AV50" s="123">
        <f t="shared" si="30"/>
        <v>0</v>
      </c>
      <c r="AW50" s="124">
        <f>IFERROR(100*AU50/'Projection_Base-case'!S50,0)</f>
        <v>0</v>
      </c>
      <c r="AX50" s="245">
        <f>IFERROR('Projection_Base-case'!U50-U50,0)</f>
        <v>0</v>
      </c>
      <c r="AY50" s="123">
        <f t="shared" si="31"/>
        <v>0</v>
      </c>
      <c r="AZ50" s="123">
        <f>IFERROR(100*AX50/'Projection_Base-case'!U50,0)</f>
        <v>0</v>
      </c>
      <c r="BA50" s="123">
        <f>IFERROR('Projection_Base-case'!W50-W50,0)</f>
        <v>0</v>
      </c>
      <c r="BB50" s="123">
        <f t="shared" si="32"/>
        <v>0</v>
      </c>
      <c r="BC50" s="123">
        <f>IFERROR(100*BA50/'Projection_Base-case'!W50,0)</f>
        <v>0</v>
      </c>
      <c r="BD50" s="123">
        <f>IFERROR('Projection_Base-case'!Y50-Y50,0)</f>
        <v>0</v>
      </c>
      <c r="BE50" s="123">
        <f t="shared" si="33"/>
        <v>0</v>
      </c>
      <c r="BF50" s="123">
        <f>IFERROR(100*BD50/'Projection_Base-case'!Y50,0)</f>
        <v>0</v>
      </c>
      <c r="BG50" s="178">
        <f t="shared" si="22"/>
        <v>0</v>
      </c>
      <c r="BH50" s="179">
        <f t="shared" si="23"/>
        <v>0</v>
      </c>
    </row>
    <row r="51" spans="1:60">
      <c r="A51" s="165">
        <v>46</v>
      </c>
      <c r="B51" s="239">
        <f>IF('Projection_Base-case'!B51&lt;&gt;"",'Projection_Base-case'!B51,0)</f>
        <v>0</v>
      </c>
      <c r="C51" s="239">
        <f>IF('Projection_Base-case'!C51&lt;&gt;"",'Projection_Base-case'!C51,0)</f>
        <v>0</v>
      </c>
      <c r="D51" s="239">
        <f>IF('Projection_Base-case'!D51&lt;&gt;"",'Projection_Base-case'!D51,0)</f>
        <v>0</v>
      </c>
      <c r="E51" s="164" t="str">
        <f>IF(AND('Résultats medium'!$AC$3="OUI",'Résultats medium'!E50&lt;&gt;""),'Résultats medium'!E50,IF(OR(D51="PBT1",D51="PBT4",D51="PBT5",D51="PBT6",D51="PBT7",D51="PBT8",D51="PBT10"),"Scenario1",IF(OR(D51="PBT3",D51="PBT9"),"Scenario3",IF(OR(D51="PBT2"),"Scenario2",""))))</f>
        <v/>
      </c>
      <c r="F51" s="240" t="str">
        <f t="shared" si="10"/>
        <v>0</v>
      </c>
      <c r="G51" s="241" t="str">
        <f>IF(F51="Scenario1PBT1",'Medium retrofit'!$E$6,IF(F51="Scenario2PBT1",'Medium retrofit'!$F$6,IF(F51="Scenario3PBT1",'Medium retrofit'!$G$6,"")))&amp;IF(F51="Scenario1PBT2",'Medium retrofit'!$H$6,IF(F51="Scenario2PBT2",'Medium retrofit'!$I$6,IF(F51="Scenario3PBT2",'Medium retrofit'!$J$6,"")))&amp;IF(F51="Scenario1PBT3",'Medium retrofit'!$K$6,IF(F51="Scenario2PBT3",'Medium retrofit'!$L$6,IF(F51="Scenario3PBT3",'Medium retrofit'!$M$6,"")))&amp;IF(F51="Scenario1PBT4",'Medium retrofit'!$N$6,IF(F51="Scenario2PBT4",'Medium retrofit'!$O$6,IF(F51="Scenario3PBT4",'Medium retrofit'!$P$6,"")))&amp;IF(F51="Scenario1PBT5",'Medium retrofit'!$Q$6,IF(F51="Scenario2PBT5",'Medium retrofit'!$R$6,IF(F51="Scenario3PBT5",'Medium retrofit'!$S$6,"")))&amp;IF(F51="Scenario1PBT6",'Medium retrofit'!$T$6,IF(F51="Scenario2PBT6",'Medium retrofit'!$U$6,IF(F51="Scenario3PBT6",'Medium retrofit'!$V$6,"")))&amp;IF(F51="Scenario1PBT7",'Medium retrofit'!$W$6,IF(F51="Scenario2PBT7",'Medium retrofit'!$X$6,IF(F51="Scenario3PBT7",'Medium retrofit'!$Y$6,"")))&amp;IF(F51="Scenario1PBT8",'Medium retrofit'!$Z$6,IF(F51="Scenario2PBT8",'Medium retrofit'!$AA$6,IF(F51="Scenario3PBT8",'Medium retrofit'!$AB$6,"")))&amp;IF(F51="Scenario1PBT9",'Medium retrofit'!$AC$6,IF(F51="Scenario2PBT9",'Medium retrofit'!$AD$6,IF(F51="Scenario3PBT9",'Medium retrofit'!$AE$6,"")))&amp;IF(F51="Scenario1PBT10",'Medium retrofit'!$AF$6,IF(F51="Scenario2PBT10",'Medium retrofit'!$AG$6,IF(F51="Scenario3PBT10",'Medium retrofit'!$AH$6,"")))&amp;IF(F51="Scenario1PBT11",'Medium retrofit'!$AI$6,IF(F51="Scenario2PBT11",'Medium retrofit'!$AJ$6,IF(F51="Scenario3PBT11",'Medium retrofit'!$AK$6,"")))&amp;IF(F51="Scenario1PBT12",'Medium retrofit'!$AL$6,IF(F51="Scenario2PBT12",'Medium retrofit'!$AM$6,IF(F51="Scenario3PBT12",'Medium retrofit'!$AN$6,"")))&amp;IF(F51="Scenario1PBT13",'Medium retrofit'!$AO$6,IF(F51="Scenario2PBT13",'Medium retrofit'!$AP$6,IF(F51="Scenario3PBT13",'Medium retrofit'!$AQ$6,"")))&amp;IF(F51="Scenario1PBT14",'Medium retrofit'!$AR$6,IF(F51="Scenario2PBT14",'Medium retrofit'!$AS$6,IF(F51="Scenario3PBT14",'Medium retrofit'!$AT$6,"")))&amp;IF(F51="Scenario1PBT15",'Medium retrofit'!$AU$6,IF(F51="Scenario2PBT15",'Medium retrofit'!$AV$6,IF(F51="Scenario3PBT15",'Medium retrofit'!$AW$6,"")))</f>
        <v/>
      </c>
      <c r="H51" s="123">
        <f t="shared" si="11"/>
        <v>0</v>
      </c>
      <c r="I51" s="239" t="str">
        <f>IF(F51="Scenario1PBT1",'Medium retrofit'!$E$16,IF(F51="Scenario2PBT1",'Medium retrofit'!$F$16,IF(F51="Scenario3PBT1",'Medium retrofit'!$G$16,"")))&amp;IF(F51="Scenario1PBT2",'Medium retrofit'!$H$16,IF(F51="Scenario2PBT2",'Medium retrofit'!$I$16,IF(F51="Scenario3PBT2",'Medium retrofit'!$J$16,"")))&amp;IF(F51="Scenario1PBT3",'Medium retrofit'!$K$16,IF(F51="Scenario2PBT3",'Medium retrofit'!$L$16,IF(F51="Scenario3PBT3",'Medium retrofit'!$M$16,"")))&amp;IF(F51="Scenario1PBT4",'Medium retrofit'!$N$16,IF(F51="Scenario2PBT4",'Medium retrofit'!$O$16,IF(F51="Scenario3PBT4",'Medium retrofit'!$P$16,"")))&amp;IF(F51="Scenario1PBT5",'Medium retrofit'!$Q$16,IF(F51="Scenario2PBT5",'Medium retrofit'!$R$16,IF(F51="Scenario3PBT5",'Medium retrofit'!$S$16,"")))&amp;IF(F51="Scenario1PBT6",'Medium retrofit'!$T$16,IF(F51="Scenario2PBT6",'Medium retrofit'!$U$16,IF(F51="Scenario3PBT6",'Medium retrofit'!$V$16,"")))&amp;IF(F51="Scenario1PBT7",'Medium retrofit'!$W$16,IF(F51="Scenario2PBT7",'Medium retrofit'!$X$16,IF(F51="Scenario3PBT7",'Medium retrofit'!$Y$16,"")))&amp;IF(F51="Scenario1PBT8",'Medium retrofit'!$Z$16,IF(F51="Scenario2PBT8",'Medium retrofit'!$AA$16,IF(F51="Scenario3PBT8",'Medium retrofit'!$AB$16,"")))&amp;IF(F51="Scenario1PBT9",'Medium retrofit'!$AC$16,IF(F51="Scenario2PBT9",'Medium retrofit'!$AD$16,IF(F51="Scenario3PBT9",'Medium retrofit'!$AE$16,"")))&amp;IF(F51="Scenario1PBT10",'Medium retrofit'!$AF$16,IF(F51="Scenario2PBT10",'Medium retrofit'!$AG$16,IF(F51="Scenario3PBT10",'Medium retrofit'!$AH$16,"")))&amp;IF(F51="Scenario1PBT11",'Medium retrofit'!$AI$16,IF(F51="Scenario2PBT11",'Medium retrofit'!$AJ$16,IF(F51="Scenario3PBT11",'Medium retrofit'!$AK$16,"")))&amp;IF(F51="Scenario1PBT12",'Medium retrofit'!$AL$16,IF(F51="Scenario2PBT12",'Medium retrofit'!$AM$16,IF(F51="Scenario3PBT12",'Medium retrofit'!$AN$16,"")))&amp;IF(F51="Scenario1PBT13",'Medium retrofit'!$AO$16,IF(F51="Scenario2PBT13",'Medium retrofit'!$AP$16,IF(F51="Scenario3PBT13",'Medium retrofit'!$AQ$16,"")))&amp;IF(F51="Scenario1PBT14",'Medium retrofit'!$AR$16,IF(F51="Scenario2PBT14",'Medium retrofit'!$AS$16,IF(F51="Scenario3PBT14",'Medium retrofit'!$AT$16,"")))&amp;IF(F51="Scenario1PBT15",'Medium retrofit'!$AU$16,IF(F51="Scenario2PBT15",'Medium retrofit'!$AV$16,IF(F51="Scenario3PBT15",'Medium retrofit'!$AW$16,"")))</f>
        <v/>
      </c>
      <c r="J51" s="123">
        <f t="shared" si="12"/>
        <v>0</v>
      </c>
      <c r="K51" s="123" t="str">
        <f>IF(F51="Scenario1PBT1",'Medium retrofit'!$E$18,IF(F51="Scenario2PBT1",'Medium retrofit'!$F$18,IF(F51="Scenario3PBT1",'Medium retrofit'!$G$18,"")))&amp;IF(F51="Scenario1PBT2",'Medium retrofit'!$H$18,IF(F51="Scenario2PBT2",'Medium retrofit'!$I$18,IF(F51="Scenario3PBT2",'Medium retrofit'!$J$18,"")))&amp;IF(F51="Scenario1PBT3",'Medium retrofit'!$K$18,IF(F51="Scenario2PBT3",'Medium retrofit'!$L$18,IF(F51="Scenario3PBT3",'Medium retrofit'!$M$18,"")))&amp;IF(F51="Scenario1PBT4",'Medium retrofit'!$N$18,IF(F51="Scenario2PBT4",'Medium retrofit'!$O$18,IF(F51="Scenario3PBT4",'Medium retrofit'!$P$18,"")))&amp;IF(F51="Scenario1PBT5",'Medium retrofit'!$Q$18,IF(F51="Scenario2PBT5",'Medium retrofit'!$R$18,IF(F51="Scenario3PBT5",'Medium retrofit'!$S$18,"")))&amp;IF(F51="Scenario1PBT6",'Medium retrofit'!$T$18,IF(F51="Scenario2PBT6",'Medium retrofit'!$U$18,IF(F51="Scenario3PBT6",'Medium retrofit'!$V$18,"")))&amp;IF(F51="Scenario1PBT7",'Medium retrofit'!$W$18,IF(F51="Scenario2PBT7",'Medium retrofit'!$X$18,IF(F51="Scenario3PBT7",'Medium retrofit'!$Y$18,"")))&amp;IF(F51="Scenario1PBT8",'Medium retrofit'!$Z$18,IF(F51="Scenario2PBT8",'Medium retrofit'!$AA$18,IF(F51="Scenario3PBT8",'Medium retrofit'!$AB$18,"")))&amp;IF(F51="Scenario1PBT9",'Medium retrofit'!$AC$18,IF(F51="Scenario2PBT9",'Medium retrofit'!$AD$18,IF(F51="Scenario3PBT9",'Medium retrofit'!$AE$18,"")))&amp;IF(F51="Scenario1PBT10",'Medium retrofit'!$AF$18,IF(F51="Scenario2PBT10",'Medium retrofit'!$AG$18,IF(F51="Scenario3PBT10",'Medium retrofit'!$AH$18,"")))&amp;IF(F51="Scenario1PBT11",'Medium retrofit'!$AI$18,IF(F51="Scenario2PBT11",'Medium retrofit'!$AJ$18,IF(F51="Scenario3PBT11",'Medium retrofit'!$AK$18,"")))&amp;IF(F51="Scenario1PBT12",'Medium retrofit'!$AL$18,IF(F51="Scenario2PBT12",'Medium retrofit'!$AM$18,IF(F51="Scenario3PBT12",'Medium retrofit'!$AN$18,"")))&amp;IF(F51="Scenario1PBT13",'Medium retrofit'!$AO$18,IF(F51="Scenario2PBT13",'Medium retrofit'!$AP$18,IF(F51="Scenario3PBT13",'Medium retrofit'!$AQ$18,"")))&amp;IF(F51="Scenario1PBT14",'Medium retrofit'!$AR$18,IF(F51="Scenario2PBT14",'Medium retrofit'!$AS$18,IF(F51="Scenario3PBT14",'Medium retrofit'!$AT$18,"")))&amp;IF(F51="Scenario1PBT15",'Medium retrofit'!$AU$18,IF(F51="Scenario2PBT15",'Medium retrofit'!$AV$18,IF(F51="Scenario3PBT15",'Medium retrofit'!$AW$18,"")))</f>
        <v/>
      </c>
      <c r="L51" s="123">
        <f t="shared" si="13"/>
        <v>0</v>
      </c>
      <c r="M51" s="123" t="str">
        <f>IF(F51="Scenario1PBT1",'Medium retrofit'!$E$20,IF(F51="Scenario2PBT1",'Medium retrofit'!$F$20,IF(F51="Scenario3PBT1",'Medium retrofit'!$G$20,"")))&amp;IF(F51="Scenario1PBT2",'Medium retrofit'!$H$20,IF(F51="Scenario2PBT2",'Medium retrofit'!$I$20,IF(F51="Scenario3PBT2",'Medium retrofit'!$J$20,"")))&amp;IF(F51="Scenario1PBT3",'Medium retrofit'!$K$20,IF(F51="Scenario2PBT3",'Medium retrofit'!$L$20,IF(F51="Scenario3PBT3",'Medium retrofit'!$M$20,"")))&amp;IF(F51="Scenario1PBT4",'Medium retrofit'!$N$20,IF(F51="Scenario2PBT4",'Medium retrofit'!$O$20,IF(F51="Scenario3PBT4",'Medium retrofit'!$P$20,"")))&amp;IF(F51="Scenario1PBT5",'Medium retrofit'!$Q$20,IF(F51="Scenario2PBT5",'Medium retrofit'!$R$20,IF(F51="Scenario3PBT5",'Medium retrofit'!$S$20,"")))&amp;IF(F51="Scenario1PBT6",'Medium retrofit'!$T$20,IF(F51="Scenario2PBT6",'Medium retrofit'!$U$20,IF(F51="Scenario3PBT6",'Medium retrofit'!$V$20,"")))&amp;IF(F51="Scenario1PBT7",'Medium retrofit'!$W$20,IF(F51="Scenario2PBT7",'Medium retrofit'!$X$20,IF(F51="Scenario3PBT7",'Medium retrofit'!$Y$20,"")))&amp;IF(F51="Scenario1PBT8",'Medium retrofit'!$Z$20,IF(F51="Scenario2PBT8",'Medium retrofit'!$AA$20,IF(F51="Scenario3PBT8",'Medium retrofit'!$AB$20,"")))&amp;IF(F51="Scenario1PBT9",'Medium retrofit'!$AC$20,IF(F51="Scenario2PBT9",'Medium retrofit'!$AD$20,IF(F51="Scenario3PBT9",'Medium retrofit'!$AE$20,"")))&amp;IF(F51="Scenario1PBT10",'Medium retrofit'!$AF$20,IF(F51="Scenario2PBT10",'Medium retrofit'!$AG$20,IF(F51="Scenario3PBT10",'Medium retrofit'!$AH$20,"")))&amp;IF(F51="Scenario1PBT11",'Medium retrofit'!$AI$20,IF(F51="Scenario2PBT11",'Medium retrofit'!$AJ$20,IF(F51="Scenario3PBT11",'Medium retrofit'!$AK$20,"")))&amp;IF(F51="Scenario1PBT12",'Medium retrofit'!$AL$20,IF(F51="Scenario2PBT12",'Medium retrofit'!$AM$20,IF(F51="Scenario3PBT12",'Medium retrofit'!$AN$20,"")))&amp;IF(F51="Scenario1PBT13",'Medium retrofit'!$AO$20,IF(F51="Scenario2PBT13",'Medium retrofit'!$AP$20,IF(F51="Scenario3PBT13",'Medium retrofit'!$AQ$20,"")))&amp;IF(F51="Scenario1PBT14",'Medium retrofit'!$AR$20,IF(F51="Scenario2PBT14",'Medium retrofit'!$AS$20,IF(F51="Scenario3PBT14",'Medium retrofit'!$AT$20,"")))&amp;IF(F51="Scenario1PBT15",'Medium retrofit'!$AU$20,IF(F51="Scenario2PBT15",'Medium retrofit'!$AV$20,IF(F51="Scenario3PBT15",'Medium retrofit'!$AW$20,"")))</f>
        <v/>
      </c>
      <c r="N51" s="124">
        <f t="shared" si="14"/>
        <v>0</v>
      </c>
      <c r="O51" s="245" t="str">
        <f>IF(F51="Scenario1PBT1",'Medium retrofit'!$E$23,IF(F51="Scenario2PBT1",'Medium retrofit'!$F$23,IF(F51="Scenario3PBT1",'Medium retrofit'!$G$23,"")))&amp;IF(F51="Scenario1PBT2",'Medium retrofit'!$H$23,IF(F51="Scenario2PBT2",'Medium retrofit'!$I$23,IF(F51="Scenario3PBT2",'Medium retrofit'!$J$23,"")))&amp;IF(F51="Scenario1PBT3",'Medium retrofit'!$K$23,IF(F51="Scenario2PBT3",'Medium retrofit'!$L$23,IF(F51="Scenario3PBT3",'Medium retrofit'!$M$23,"")))&amp;IF(F51="Scenario1PBT4",'Medium retrofit'!$N$23,IF(F51="Scenario2PBT4",'Medium retrofit'!$O$23,IF(F51="Scenario3PBT4",'Medium retrofit'!$P$23,"")))&amp;IF(F51="Scenario1PBT5",'Medium retrofit'!$Q$23,IF(F51="Scenario2PBT5",'Medium retrofit'!$R$23,IF(F51="Scenario3PBT5",'Medium retrofit'!$S$23,"")))&amp;IF(F51="Scenario1PBT6",'Medium retrofit'!$T$23,IF(F51="Scenario2PBT6",'Medium retrofit'!$U$23,IF(F51="Scenario3PBT6",'Medium retrofit'!$V$23,"")))&amp;IF(F51="Scenario1PBT7",'Medium retrofit'!$W$23,IF(F51="Scenario2PBT7",'Medium retrofit'!$X$23,IF(F51="Scenario3PBT7",'Medium retrofit'!$Y$23,"")))&amp;IF(F51="Scenario1PBT8",'Medium retrofit'!$Z$23,IF(F51="Scenario2PBT8",'Medium retrofit'!$AA$23,IF(F51="Scenario3PBT8",'Medium retrofit'!$AB$23,"")))&amp;IF(F51="Scenario1PBT9",'Medium retrofit'!$AC$23,IF(F51="Scenario2PBT9",'Medium retrofit'!$AD$23,IF(F51="Scenario3PBT9",'Medium retrofit'!$AE$23,"")))&amp;IF(F51="Scenario1PBT10",'Medium retrofit'!$AF$23,IF(F51="Scenario2PBT10",'Medium retrofit'!$AG$23,IF(F51="Scenario3PBT10",'Medium retrofit'!$AH$23,"")))&amp;IF(F51="Scenario1PBT11",'Medium retrofit'!$AI$23,IF(F51="Scenario2PBT11",'Medium retrofit'!$AJ$23,IF(F51="Scenario3PBT11",'Medium retrofit'!$AK$23,"")))&amp;IF(F51="Scenario1PBT12",'Medium retrofit'!$AL$23,IF(F51="Scenario2PBT12",'Medium retrofit'!$AM$23,IF(F51="Scenario3PBT12",'Medium retrofit'!$AN$23,"")))&amp;IF(F51="Scenario1PBT13",'Medium retrofit'!$AO$23,IF(F51="Scenario2PBT13",'Medium retrofit'!$AP$23,IF(F51="Scenario3PBT13",'Medium retrofit'!$AQ$23,"")))&amp;IF(F51="Scenario1PBT14",'Medium retrofit'!$AR$23,IF(F51="Scenario2PBT14",'Medium retrofit'!$AS$23,IF(F51="Scenario3PBT14",'Medium retrofit'!$AT$23,"")))&amp;IF(F51="Scenario1PBT15",'Medium retrofit'!$AU$23,IF(F51="Scenario2PBT15",'Medium retrofit'!$AV$23,IF(F51="Scenario3PBT15",'Medium retrofit'!$AW$23,"")))</f>
        <v/>
      </c>
      <c r="P51" s="123">
        <f t="shared" si="15"/>
        <v>0</v>
      </c>
      <c r="Q51" s="123" t="str">
        <f>IF(F51="Scenario1PBT1",'Medium retrofit'!$E$25,IF(F51="Scenario2PBT1",'Medium retrofit'!$F$25,IF(F51="Scenario3PBT1",'Medium retrofit'!$G$25,"")))&amp;IF(F51="Scenario1PBT2",'Medium retrofit'!$H$25,IF(F51="Scenario2PBT2",'Medium retrofit'!$I$25,IF(F51="Scenario3PBT2",'Medium retrofit'!$J$25,"")))&amp;IF(F51="Scenario1PBT3",'Medium retrofit'!$K$25,IF(F51="Scenario2PBT3",'Medium retrofit'!$L$25,IF(F51="Scenario3PBT3",'Medium retrofit'!$M$25,"")))&amp;IF(F51="Scenario1PBT4",'Medium retrofit'!$N$25,IF(F51="Scenario2PBT4",'Medium retrofit'!$O$25,IF(F51="Scenario3PBT4",'Medium retrofit'!$P$25,"")))&amp;IF(F51="Scenario1PBT5",'Medium retrofit'!$Q$25,IF(F51="Scenario2PBT5",'Medium retrofit'!$R$25,IF(F51="Scenario3PBT5",'Medium retrofit'!$S$25,"")))&amp;IF(F51="Scenario1PBT6",'Medium retrofit'!$T$25,IF(F51="Scenario2PBT6",'Medium retrofit'!$U$25,IF(F51="Scenario3PBT6",'Medium retrofit'!$V$25,"")))&amp;IF(F51="Scenario1PBT7",'Medium retrofit'!$W$25,IF(F51="Scenario2PBT7",'Medium retrofit'!$X$25,IF(F51="Scenario3PBT7",'Medium retrofit'!$Y$25,"")))&amp;IF(F51="Scenario1PBT8",'Medium retrofit'!$Z$25,IF(F51="Scenario2PBT8",'Medium retrofit'!$AA$25,IF(F51="Scenario3PBT8",'Medium retrofit'!$AB$25,"")))&amp;IF(F51="Scenario1PBT9",'Medium retrofit'!$AC$25,IF(F51="Scenario2PBT9",'Medium retrofit'!$AD$25,IF(F51="Scenario3PBT9",'Medium retrofit'!$AE$25,"")))&amp;IF(F51="Scenario1PBT10",'Medium retrofit'!$AF$25,IF(F51="Scenario2PBT10",'Medium retrofit'!$AG$25,IF(F51="Scenario3PBT10",'Medium retrofit'!$AH$25,"")))&amp;IF(F51="Scenario1PBT11",'Medium retrofit'!$AI$25,IF(F51="Scenario2PBT11",'Medium retrofit'!$AJ$25,IF(F51="Scenario3PBT11",'Medium retrofit'!$AK$25,"")))&amp;IF(F51="Scenario1PBT12",'Medium retrofit'!$AL$25,IF(F51="Scenario2PBT12",'Medium retrofit'!$AM$25,IF(F51="Scenario3PBT12",'Medium retrofit'!$AN$25,"")))&amp;IF(F51="Scenario1PBT13",'Medium retrofit'!$AO$25,IF(F51="Scenario2PBT13",'Medium retrofit'!$AP$25,IF(F51="Scenario3PBT13",'Medium retrofit'!$AQ$25,"")))&amp;IF(F51="Scenario1PBT14",'Medium retrofit'!$AR$25,IF(F51="Scenario2PBT14",'Medium retrofit'!$AS$25,IF(F51="Scenario3PBT14",'Medium retrofit'!$AT$25,"")))&amp;IF(F51="Scenario1PBT15",'Medium retrofit'!$AU$25,IF(F51="Scenario2PBT15",'Medium retrofit'!$AV$25,IF(F51="Scenario3PBT15",'Medium retrofit'!$AW$25,"")))</f>
        <v/>
      </c>
      <c r="R51" s="123">
        <f t="shared" si="16"/>
        <v>0</v>
      </c>
      <c r="S51" s="123" t="str">
        <f>IF(F51="Scenario1PBT1",'Medium retrofit'!$E$27,IF(F51="Scenario2PBT1",'Medium retrofit'!$F$27,IF(F51="Scenario3PBT1",'Medium retrofit'!$G$27,"")))&amp;IF(F51="Scenario1PBT2",'Medium retrofit'!$H$27,IF(F51="Scenario2PBT2",'Medium retrofit'!$I$27,IF(F51="Scenario3PBT2",'Medium retrofit'!$J$27,"")))&amp;IF(F51="Scenario1PBT3",'Medium retrofit'!$K$27,IF(F51="Scenario2PBT3",'Medium retrofit'!$L$27,IF(F51="Scenario3PBT3",'Medium retrofit'!$M$27,"")))&amp;IF(F51="Scenario1PBT4",'Medium retrofit'!$N$27,IF(F51="Scenario2PBT4",'Medium retrofit'!$O$27,IF(F51="Scenario3PBT4",'Medium retrofit'!$P$27,"")))&amp;IF(F51="Scenario1PBT5",'Medium retrofit'!$Q$27,IF(F51="Scenario2PBT5",'Medium retrofit'!$R$27,IF(F51="Scenario3PBT5",'Medium retrofit'!$S$27,"")))&amp;IF(F51="Scenario1PBT6",'Medium retrofit'!$T$27,IF(F51="Scenario2PBT6",'Medium retrofit'!$U$27,IF(F51="Scenario3PBT6",'Medium retrofit'!$V$27,"")))&amp;IF(F51="Scenario1PBT7",'Medium retrofit'!$W$27,IF(F51="Scenario2PBT7",'Medium retrofit'!$X$27,IF(F51="Scenario3PBT7",'Medium retrofit'!$Y$27,"")))&amp;IF(F51="Scenario1PBT8",'Medium retrofit'!$Z$27,IF(F51="Scenario2PBT8",'Medium retrofit'!$AA$27,IF(F51="Scenario3PBT8",'Medium retrofit'!$AB$27,"")))&amp;IF(F51="Scenario1PBT9",'Medium retrofit'!$AC$27,IF(F51="Scenario2PBT9",'Medium retrofit'!$AD$27,IF(F51="Scenario3PBT9",'Medium retrofit'!$AE$27,"")))&amp;IF(F51="Scenario1PBT10",'Medium retrofit'!$AF$27,IF(F51="Scenario2PBT10",'Medium retrofit'!$AG$27,IF(F51="Scenario3PBT10",'Medium retrofit'!$AH$27,"")))&amp;IF(F51="Scenario1PBT11",'Medium retrofit'!$AI$27,IF(F51="Scenario2PBT11",'Medium retrofit'!$AJ$27,IF(F51="Scenario3PBT11",'Medium retrofit'!$AK$27,"")))&amp;IF(F51="Scenario1PBT12",'Medium retrofit'!$AL$27,IF(F51="Scenario2PBT12",'Medium retrofit'!$AM$27,IF(F51="Scenario3PBT12",'Medium retrofit'!$AN$27,"")))&amp;IF(F51="Scenario1PBT13",'Medium retrofit'!$AO$27,IF(F51="Scenario2PBT13",'Medium retrofit'!$AP$27,IF(F51="Scenario3PBT13",'Medium retrofit'!$AQ$27,"")))&amp;IF(F51="Scenario1PBT14",'Medium retrofit'!$AR$27,IF(F51="Scenario2PBT14",'Medium retrofit'!$AS$27,IF(F51="Scenario3PBT14",'Medium retrofit'!$AT$27,"")))&amp;IF(F51="Scenario1PBT15",'Medium retrofit'!$AU$27,IF(F51="Scenario2PBT15",'Medium retrofit'!$AV$27,IF(F51="Scenario3PBT15",'Medium retrofit'!$AW$27,"")))</f>
        <v/>
      </c>
      <c r="T51" s="246">
        <f t="shared" si="17"/>
        <v>0</v>
      </c>
      <c r="U51" s="245" t="str">
        <f>IF(F51="Scenario1PBT1",'Medium retrofit'!$E$38,IF(F51="Scenario2PBT1",'Medium retrofit'!$F$38,IF(F51="Scenario3PBT1",'Medium retrofit'!$G$38,"")))&amp;IF(F51="Scenario1PBT2",'Medium retrofit'!$H$38,IF(F51="Scenario2PBT2",'Medium retrofit'!$I$38,IF(F51="Scenario3PBT2",'Medium retrofit'!$J$38,"")))&amp;IF(F51="Scenario1PBT3",'Medium retrofit'!$K$38,IF(F51="Scenario2PBT3",'Medium retrofit'!$L$38,IF(F51="Scenario3PBT3",'Medium retrofit'!$M$38,"")))&amp;IF(F51="Scenario1PBT4",'Medium retrofit'!$N$38,IF(F51="Scenario2PBT4",'Medium retrofit'!$O$38,IF(F51="Scenario3PBT4",'Medium retrofit'!$P$38,"")))&amp;IF(F51="Scenario1PBT5",'Medium retrofit'!$Q$38,IF(F51="Scenario2PBT5",'Medium retrofit'!$R$38,IF(F51="Scenario3PBT5",'Medium retrofit'!$S$38,"")))&amp;IF(F51="Scenario1PBT6",'Medium retrofit'!$T$38,IF(F51="Scenario2PBT6",'Medium retrofit'!$U$38,IF(F51="Scenario3PBT6",'Medium retrofit'!$V$38,"")))&amp;IF(F51="Scenario1PBT7",'Medium retrofit'!$W$38,IF(F51="Scenario2PBT7",'Medium retrofit'!$X$38,IF(F51="Scenario3PBT7",'Medium retrofit'!$Y$38,"")))&amp;IF(F51="Scenario1PBT8",'Medium retrofit'!$Z$38,IF(F51="Scenario2PBT8",'Medium retrofit'!$AA$38,IF(F51="Scenario3PBT8",'Medium retrofit'!$AB$38,"")))&amp;IF(F51="Scenario1PBT9",'Medium retrofit'!$AC$38,IF(F51="Scenario2PBT9",'Medium retrofit'!$AD$38,IF(F51="Scenario3PBT9",'Medium retrofit'!$AE$38,"")))&amp;IF(F51="Scenario1PBT10",'Medium retrofit'!$AF$38,IF(F51="Scenario2PBT10",'Medium retrofit'!$AG$38,IF(F51="Scenario3PBT10",'Medium retrofit'!$AH$38,"")))&amp;IF(F51="Scenario1PBT11",'Medium retrofit'!$AI$38,IF(F51="Scenario2PBT11",'Medium retrofit'!$AJ$38,IF(F51="Scenario3PBT11",'Medium retrofit'!$AK$38,"")))&amp;IF(F51="Scenario1PBT12",'Medium retrofit'!$AL$38,IF(F51="Scenario2PBT12",'Medium retrofit'!$AM$38,IF(F51="Scenario3PBT12",'Medium retrofit'!$AN$38,"")))&amp;IF(F51="Scenario1PBT13",'Medium retrofit'!$AO$38,IF(F51="Scenario2PBT13",'Medium retrofit'!$AP$38,IF(F51="Scenario3PBT13",'Medium retrofit'!$AQ$38,"")))&amp;IF(F51="Scenario1PBT14",'Medium retrofit'!$AR$38,IF(F51="Scenario2PBT14",'Medium retrofit'!$AS$38,IF(F51="Scenario3PBT14",'Medium retrofit'!$AT$38,"")))&amp;IF(F51="Scenario1PBT15",'Medium retrofit'!$AU$38,IF(F51="Scenario2PBT15",'Medium retrofit'!$AV$38,IF(F51="Scenario3PBT15",'Medium retrofit'!$AW$38,"")))</f>
        <v/>
      </c>
      <c r="V51" s="123">
        <f t="shared" si="18"/>
        <v>0</v>
      </c>
      <c r="W51" s="123" t="str">
        <f>IF(F51="Scenario1PBT1",'Medium retrofit'!$E$40,IF(F51="Scenario2PBT1",'Medium retrofit'!$F$40,IF(F51="Scenario3PBT1",'Medium retrofit'!$G$40,"")))&amp;IF(F51="Scenario1PBT2",'Medium retrofit'!$H$40,IF(F51="Scenario2PBT2",'Medium retrofit'!$I$40,IF(F51="Scenario3PBT2",'Medium retrofit'!$J$40,"")))&amp;IF(F51="Scenario1PBT3",'Medium retrofit'!$K$40,IF(F51="Scenario2PBT3",'Medium retrofit'!$L$40,IF(F51="Scenario3PBT3",'Medium retrofit'!$M$40,"")))&amp;IF(F51="Scenario1PBT4",'Medium retrofit'!$N$40,IF(F51="Scenario2PBT4",'Medium retrofit'!$O$40,IF(F51="Scenario3PBT4",'Medium retrofit'!$P$40,"")))&amp;IF(F51="Scenario1PBT5",'Medium retrofit'!$Q$40,IF(F51="Scenario2PBT5",'Medium retrofit'!$R$40,IF(F51="Scenario3PBT5",'Medium retrofit'!$S$40,"")))&amp;IF(F51="Scenario1PBT6",'Medium retrofit'!$T$40,IF(F51="Scenario2PBT6",'Medium retrofit'!$U$40,IF(F51="Scenario3PBT6",'Medium retrofit'!$V$40,"")))&amp;IF(F51="Scenario1PBT7",'Medium retrofit'!$W$40,IF(F51="Scenario2PBT7",'Medium retrofit'!$X$40,IF(F51="Scenario3PBT7",'Medium retrofit'!$Y$40,"")))&amp;IF(F51="Scenario1PBT8",'Medium retrofit'!$Z$40,IF(F51="Scenario2PBT8",'Medium retrofit'!$AA$40,IF(F51="Scenario3PBT8",'Medium retrofit'!$AB$40,"")))&amp;IF(F51="Scenario1PBT9",'Medium retrofit'!$AC$40,IF(F51="Scenario2PBT9",'Medium retrofit'!$AD$40,IF(F51="Scenario3PBT9",'Medium retrofit'!$AE$40,"")))&amp;IF(F51="Scenario1PBT10",'Medium retrofit'!$AF$40,IF(F51="Scenario2PBT10",'Medium retrofit'!$AG$40,IF(F51="Scenario3PBT10",'Medium retrofit'!$AH$40,"")))&amp;IF(F51="Scenario1PBT11",'Medium retrofit'!$AI$40,IF(F51="Scenario2PBT11",'Medium retrofit'!$AJ$40,IF(F51="Scenario3PBT11",'Medium retrofit'!$AK$40,"")))&amp;IF(F51="Scenario1PBT12",'Medium retrofit'!$AL$40,IF(F51="Scenario2PBT12",'Medium retrofit'!$AM$40,IF(F51="Scenario3PBT12",'Medium retrofit'!$AN$40,"")))&amp;IF(F51="Scenario1PBT13",'Medium retrofit'!$AO$40,IF(F51="Scenario2PBT13",'Medium retrofit'!$AP$40,IF(F51="Scenario3PBT13",'Medium retrofit'!$AQ$40,"")))&amp;IF(F51="Scenario1PBT14",'Medium retrofit'!$AR$40,IF(F51="Scenario2PBT14",'Medium retrofit'!$AS$40,IF(F51="Scenario3PBT14",'Medium retrofit'!$AT$40,"")))&amp;IF(F51="Scenario1PBT15",'Medium retrofit'!$AU$40,IF(F51="Scenario2PBT15",'Medium retrofit'!$AV$40,IF(F51="Scenario3PBT15",'Medium retrofit'!$AW$40,"")))</f>
        <v/>
      </c>
      <c r="X51" s="123">
        <f t="shared" si="19"/>
        <v>0</v>
      </c>
      <c r="Y51" s="123" t="str">
        <f>IF(F51="Scenario1PBT1",'Medium retrofit'!$E$42,IF(F51="Scenario2PBT1",'Medium retrofit'!$F$42,IF(F51="Scenario3PBT1",'Medium retrofit'!$G$42,"")))&amp;IF(F51="Scenario1PBT2",'Medium retrofit'!$H$42,IF(F51="Scenario2PBT2",'Medium retrofit'!$I$42,IF(F51="Scenario3PBT2",'Medium retrofit'!$J$42,"")))&amp;IF(F51="Scenario1PBT3",'Medium retrofit'!$K$42,IF(F51="Scenario2PBT3",'Medium retrofit'!$L$42,IF(F51="Scenario3PBT3",'Medium retrofit'!$M$42,"")))&amp;IF(F51="Scenario1PBT4",'Medium retrofit'!$N$42,IF(F51="Scenario2PBT4",'Medium retrofit'!$O$42,IF(F51="Scenario3PBT4",'Medium retrofit'!$P$42,"")))&amp;IF(F51="Scenario1PBT5",'Medium retrofit'!$Q$42,IF(F51="Scenario2PBT5",'Medium retrofit'!$R$42,IF(F51="Scenario3PBT5",'Medium retrofit'!$S$42,"")))&amp;IF(F51="Scenario1PBT6",'Medium retrofit'!$T$42,IF(F51="Scenario2PBT6",'Medium retrofit'!$U$42,IF(F51="Scenario3PBT6",'Medium retrofit'!$V$42,"")))&amp;IF(F51="Scenario1PBT7",'Medium retrofit'!$W$42,IF(F51="Scenario2PBT7",'Medium retrofit'!$X$42,IF(F51="Scenario3PBT7",'Medium retrofit'!$Y$42,"")))&amp;IF(F51="Scenario1PBT8",'Medium retrofit'!$Z$42,IF(F51="Scenario2PBT8",'Medium retrofit'!$AA$42,IF(F51="Scenario3PBT8",'Medium retrofit'!$AB$42,"")))&amp;IF(F51="Scenario1PBT9",'Medium retrofit'!$AC$42,IF(F51="Scenario2PBT9",'Medium retrofit'!$AD$42,IF(F51="Scenario3PBT9",'Medium retrofit'!$AE$42,"")))&amp;IF(F51="Scenario1PBT10",'Medium retrofit'!$AF$42,IF(F51="Scenario2PBT10",'Medium retrofit'!$AG$42,IF(F51="Scenario3PBT10",'Medium retrofit'!$AH$42,"")))&amp;IF(F51="Scenario1PBT11",'Medium retrofit'!$AI$42,IF(F51="Scenario2PBT11",'Medium retrofit'!$AJ$42,IF(F51="Scenario3PBT11",'Medium retrofit'!$AK$42,"")))&amp;IF(F51="Scenario1PBT12",'Medium retrofit'!$AL$42,IF(F51="Scenario2PBT12",'Medium retrofit'!$AM$42,IF(F51="Scenario3PBT12",'Medium retrofit'!$AN$42,"")))&amp;IF(F51="Scenario1PBT13",'Medium retrofit'!$AO$42,IF(F51="Scenario2PBT13",'Medium retrofit'!$AP$42,IF(F51="Scenario3PBT13",'Medium retrofit'!$AQ$42,"")))&amp;IF(F51="Scenario1PBT14",'Medium retrofit'!$AR$42,IF(F51="Scenario2PBT14",'Medium retrofit'!$AS$42,IF(F51="Scenario3PBT14",'Medium retrofit'!$AT$42,"")))&amp;IF(F51="Scenario1PBT15",'Medium retrofit'!$AU$42,IF(F51="Scenario2PBT15",'Medium retrofit'!$AV$42,IF(F51="Scenario3PBT15",'Medium retrofit'!$AW$42,"")))</f>
        <v/>
      </c>
      <c r="Z51" s="123">
        <f t="shared" si="20"/>
        <v>0</v>
      </c>
      <c r="AA51" s="239" t="str">
        <f>IF(F51="Scenario1PBT1",'Medium retrofit'!$E$101,IF(F51="Scenario2PBT1",'Medium retrofit'!$F$101,IF(F51="Scenario3PBT1",'Medium retrofit'!$G$101,"")))&amp;IF(F51="Scenario1PBT2",'Medium retrofit'!$H$101,IF(F51="Scenario2PBT2",'Medium retrofit'!$I$101,IF(F51="Scenario3PBT2",'Medium retrofit'!$J$101,"")))&amp;IF(F51="Scenario1PBT3",'Medium retrofit'!$K$101,IF(F51="Scenario2PBT3",'Medium retrofit'!$L$101,IF(F51="Scenario3PBT3",'Medium retrofit'!$M$101,"")))&amp;IF(F51="Scenario1PBT4",'Medium retrofit'!$N$101,IF(F51="Scenario2PBT4",'Medium retrofit'!$O$101,IF(F51="Scenario3PBT4",'Medium retrofit'!$P$101,"")))&amp;IF(F51="Scenario1PBT5",'Medium retrofit'!$Q$101,IF(F51="Scenario2PBT5",'Medium retrofit'!$R$101,IF(F51="Scenario3PBT5",'Medium retrofit'!$S$101,"")))&amp;IF(F51="Scenario1PBT6",'Medium retrofit'!$T$101,IF(F51="Scenario2PBT6",'Medium retrofit'!$U$101,IF(F51="Scenario3PBT6",'Medium retrofit'!$V$101,"")))&amp;IF(F51="Scenario1PBT7",'Medium retrofit'!$W$101,IF(F51="Scenario2PBT7",'Medium retrofit'!$X$101,IF(F51="Scenario3PBT7",'Medium retrofit'!$Y$101,"")))&amp;IF(F51="Scenario1PBT8",'Medium retrofit'!$Z$101,IF(F51="Scenario2PBT8",'Medium retrofit'!$AA$101,IF(F51="Scenario3PBT8",'Medium retrofit'!$AB$101,"")))&amp;IF(F51="Scenario1PBT9",'Medium retrofit'!$AC$101,IF(F51="Scenario2PBT9",'Medium retrofit'!$AD$101,IF(F51="Scenario3PBT9",'Medium retrofit'!$AE$101,"")))&amp;IF(F51="Scenario1PBT10",'Medium retrofit'!$AF$101,IF(F51="Scenario2PBT10",'Medium retrofit'!$AG$101,IF(F51="Scenario3PBT10",'Medium retrofit'!$AH$101,"")))&amp;IF(F51="Scenario1PBT11",'Medium retrofit'!$AI$101,IF(F51="Scenario2PBT11",'Medium retrofit'!$AJ$101,IF(F51="Scenario3PBT11",'Medium retrofit'!$AK$101,"")))&amp;IF(F51="Scenario1PBT12",'Medium retrofit'!$AL$101,IF(F51="Scenario2PBT12",'Medium retrofit'!$AM$101,IF(F51="Scenario3PBT12",'Medium retrofit'!$AN$101,"")))&amp;IF(F51="Scenario1PBT13",'Medium retrofit'!$AO$101,IF(F51="Scenario2PBT13",'Medium retrofit'!$AP$101,IF(F51="Scenario3PBT13",'Medium retrofit'!$AQ$101,"")))&amp;IF(F51="Scenario1PBT14",'Medium retrofit'!$AR$101,IF(F51="Scenario2PBT14",'Medium retrofit'!$AS$101,IF(F51="Scenario3PBT14",'Medium retrofit'!$AT$101,"")))&amp;IF(F51="Scenario1PBT15",'Medium retrofit'!$AU$101,IF(F51="Scenario2PBT15",'Medium retrofit'!$AV$101,IF(F51="Scenario3PBT15",'Medium retrofit'!$AW$101,"")))</f>
        <v/>
      </c>
      <c r="AB51" s="242">
        <f t="shared" si="21"/>
        <v>0</v>
      </c>
      <c r="AC51" s="247">
        <f>IFERROR('Projection_Base-case'!G51-G51,0)</f>
        <v>0</v>
      </c>
      <c r="AD51" s="123">
        <f t="shared" si="24"/>
        <v>0</v>
      </c>
      <c r="AE51" s="123">
        <f>IFERROR(100*AC51/'Projection_Base-case'!G51,0)</f>
        <v>0</v>
      </c>
      <c r="AF51" s="123">
        <f>IFERROR('Projection_Base-case'!I51-I51,0)</f>
        <v>0</v>
      </c>
      <c r="AG51" s="123">
        <f t="shared" si="25"/>
        <v>0</v>
      </c>
      <c r="AH51" s="123">
        <f>IFERROR(100*AF51/'Projection_Base-case'!I51,0)</f>
        <v>0</v>
      </c>
      <c r="AI51" s="123">
        <f>IFERROR('Projection_Base-case'!K51-K51,0)</f>
        <v>0</v>
      </c>
      <c r="AJ51" s="123">
        <f t="shared" si="26"/>
        <v>0</v>
      </c>
      <c r="AK51" s="123">
        <f>IFERROR(100*AI51/'Projection_Base-case'!K51,0)</f>
        <v>0</v>
      </c>
      <c r="AL51" s="123">
        <f>IFERROR(M51-'Projection_Base-case'!M51,0)</f>
        <v>0</v>
      </c>
      <c r="AM51" s="123">
        <f t="shared" si="27"/>
        <v>0</v>
      </c>
      <c r="AN51" s="179">
        <f>IFERROR(IF('Projection_Base-case'!N51&gt;0,100*AM51/'Projection_Base-case'!N51,100*AM51/N51),0)</f>
        <v>0</v>
      </c>
      <c r="AO51" s="245">
        <f>IFERROR('Projection_Base-case'!O51-O51,0)</f>
        <v>0</v>
      </c>
      <c r="AP51" s="123">
        <f t="shared" si="28"/>
        <v>0</v>
      </c>
      <c r="AQ51" s="123">
        <f>IFERROR(100*AO51/'Projection_Base-case'!O51,0)</f>
        <v>0</v>
      </c>
      <c r="AR51" s="123">
        <f>IFERROR('Projection_Base-case'!Q51-Q51,0)</f>
        <v>0</v>
      </c>
      <c r="AS51" s="123">
        <f t="shared" si="29"/>
        <v>0</v>
      </c>
      <c r="AT51" s="123">
        <f>IFERROR(100*AR51/'Projection_Base-case'!Q51,0)</f>
        <v>0</v>
      </c>
      <c r="AU51" s="123">
        <f>IFERROR('Projection_Base-case'!S51-S51,0)</f>
        <v>0</v>
      </c>
      <c r="AV51" s="123">
        <f t="shared" si="30"/>
        <v>0</v>
      </c>
      <c r="AW51" s="124">
        <f>IFERROR(100*AU51/'Projection_Base-case'!S51,0)</f>
        <v>0</v>
      </c>
      <c r="AX51" s="245">
        <f>IFERROR('Projection_Base-case'!U51-U51,0)</f>
        <v>0</v>
      </c>
      <c r="AY51" s="123">
        <f t="shared" si="31"/>
        <v>0</v>
      </c>
      <c r="AZ51" s="123">
        <f>IFERROR(100*AX51/'Projection_Base-case'!U51,0)</f>
        <v>0</v>
      </c>
      <c r="BA51" s="123">
        <f>IFERROR('Projection_Base-case'!W51-W51,0)</f>
        <v>0</v>
      </c>
      <c r="BB51" s="123">
        <f t="shared" si="32"/>
        <v>0</v>
      </c>
      <c r="BC51" s="123">
        <f>IFERROR(100*BA51/'Projection_Base-case'!W51,0)</f>
        <v>0</v>
      </c>
      <c r="BD51" s="123">
        <f>IFERROR('Projection_Base-case'!Y51-Y51,0)</f>
        <v>0</v>
      </c>
      <c r="BE51" s="123">
        <f t="shared" si="33"/>
        <v>0</v>
      </c>
      <c r="BF51" s="123">
        <f>IFERROR(100*BD51/'Projection_Base-case'!Y51,0)</f>
        <v>0</v>
      </c>
      <c r="BG51" s="178">
        <f t="shared" si="22"/>
        <v>0</v>
      </c>
      <c r="BH51" s="179">
        <f t="shared" si="23"/>
        <v>0</v>
      </c>
    </row>
    <row r="52" spans="1:60">
      <c r="A52" s="165">
        <v>47</v>
      </c>
      <c r="B52" s="239">
        <f>IF('Projection_Base-case'!B52&lt;&gt;"",'Projection_Base-case'!B52,0)</f>
        <v>0</v>
      </c>
      <c r="C52" s="239">
        <f>IF('Projection_Base-case'!C52&lt;&gt;"",'Projection_Base-case'!C52,0)</f>
        <v>0</v>
      </c>
      <c r="D52" s="239">
        <f>IF('Projection_Base-case'!D52&lt;&gt;"",'Projection_Base-case'!D52,0)</f>
        <v>0</v>
      </c>
      <c r="E52" s="164" t="str">
        <f>IF(AND('Résultats medium'!$AC$3="OUI",'Résultats medium'!E51&lt;&gt;""),'Résultats medium'!E51,IF(OR(D52="PBT1",D52="PBT4",D52="PBT5",D52="PBT6",D52="PBT7",D52="PBT8",D52="PBT10"),"Scenario1",IF(OR(D52="PBT3",D52="PBT9"),"Scenario3",IF(OR(D52="PBT2"),"Scenario2",""))))</f>
        <v/>
      </c>
      <c r="F52" s="240" t="str">
        <f t="shared" si="10"/>
        <v>0</v>
      </c>
      <c r="G52" s="241" t="str">
        <f>IF(F52="Scenario1PBT1",'Medium retrofit'!$E$6,IF(F52="Scenario2PBT1",'Medium retrofit'!$F$6,IF(F52="Scenario3PBT1",'Medium retrofit'!$G$6,"")))&amp;IF(F52="Scenario1PBT2",'Medium retrofit'!$H$6,IF(F52="Scenario2PBT2",'Medium retrofit'!$I$6,IF(F52="Scenario3PBT2",'Medium retrofit'!$J$6,"")))&amp;IF(F52="Scenario1PBT3",'Medium retrofit'!$K$6,IF(F52="Scenario2PBT3",'Medium retrofit'!$L$6,IF(F52="Scenario3PBT3",'Medium retrofit'!$M$6,"")))&amp;IF(F52="Scenario1PBT4",'Medium retrofit'!$N$6,IF(F52="Scenario2PBT4",'Medium retrofit'!$O$6,IF(F52="Scenario3PBT4",'Medium retrofit'!$P$6,"")))&amp;IF(F52="Scenario1PBT5",'Medium retrofit'!$Q$6,IF(F52="Scenario2PBT5",'Medium retrofit'!$R$6,IF(F52="Scenario3PBT5",'Medium retrofit'!$S$6,"")))&amp;IF(F52="Scenario1PBT6",'Medium retrofit'!$T$6,IF(F52="Scenario2PBT6",'Medium retrofit'!$U$6,IF(F52="Scenario3PBT6",'Medium retrofit'!$V$6,"")))&amp;IF(F52="Scenario1PBT7",'Medium retrofit'!$W$6,IF(F52="Scenario2PBT7",'Medium retrofit'!$X$6,IF(F52="Scenario3PBT7",'Medium retrofit'!$Y$6,"")))&amp;IF(F52="Scenario1PBT8",'Medium retrofit'!$Z$6,IF(F52="Scenario2PBT8",'Medium retrofit'!$AA$6,IF(F52="Scenario3PBT8",'Medium retrofit'!$AB$6,"")))&amp;IF(F52="Scenario1PBT9",'Medium retrofit'!$AC$6,IF(F52="Scenario2PBT9",'Medium retrofit'!$AD$6,IF(F52="Scenario3PBT9",'Medium retrofit'!$AE$6,"")))&amp;IF(F52="Scenario1PBT10",'Medium retrofit'!$AF$6,IF(F52="Scenario2PBT10",'Medium retrofit'!$AG$6,IF(F52="Scenario3PBT10",'Medium retrofit'!$AH$6,"")))&amp;IF(F52="Scenario1PBT11",'Medium retrofit'!$AI$6,IF(F52="Scenario2PBT11",'Medium retrofit'!$AJ$6,IF(F52="Scenario3PBT11",'Medium retrofit'!$AK$6,"")))&amp;IF(F52="Scenario1PBT12",'Medium retrofit'!$AL$6,IF(F52="Scenario2PBT12",'Medium retrofit'!$AM$6,IF(F52="Scenario3PBT12",'Medium retrofit'!$AN$6,"")))&amp;IF(F52="Scenario1PBT13",'Medium retrofit'!$AO$6,IF(F52="Scenario2PBT13",'Medium retrofit'!$AP$6,IF(F52="Scenario3PBT13",'Medium retrofit'!$AQ$6,"")))&amp;IF(F52="Scenario1PBT14",'Medium retrofit'!$AR$6,IF(F52="Scenario2PBT14",'Medium retrofit'!$AS$6,IF(F52="Scenario3PBT14",'Medium retrofit'!$AT$6,"")))&amp;IF(F52="Scenario1PBT15",'Medium retrofit'!$AU$6,IF(F52="Scenario2PBT15",'Medium retrofit'!$AV$6,IF(F52="Scenario3PBT15",'Medium retrofit'!$AW$6,"")))</f>
        <v/>
      </c>
      <c r="H52" s="123">
        <f t="shared" si="11"/>
        <v>0</v>
      </c>
      <c r="I52" s="239" t="str">
        <f>IF(F52="Scenario1PBT1",'Medium retrofit'!$E$16,IF(F52="Scenario2PBT1",'Medium retrofit'!$F$16,IF(F52="Scenario3PBT1",'Medium retrofit'!$G$16,"")))&amp;IF(F52="Scenario1PBT2",'Medium retrofit'!$H$16,IF(F52="Scenario2PBT2",'Medium retrofit'!$I$16,IF(F52="Scenario3PBT2",'Medium retrofit'!$J$16,"")))&amp;IF(F52="Scenario1PBT3",'Medium retrofit'!$K$16,IF(F52="Scenario2PBT3",'Medium retrofit'!$L$16,IF(F52="Scenario3PBT3",'Medium retrofit'!$M$16,"")))&amp;IF(F52="Scenario1PBT4",'Medium retrofit'!$N$16,IF(F52="Scenario2PBT4",'Medium retrofit'!$O$16,IF(F52="Scenario3PBT4",'Medium retrofit'!$P$16,"")))&amp;IF(F52="Scenario1PBT5",'Medium retrofit'!$Q$16,IF(F52="Scenario2PBT5",'Medium retrofit'!$R$16,IF(F52="Scenario3PBT5",'Medium retrofit'!$S$16,"")))&amp;IF(F52="Scenario1PBT6",'Medium retrofit'!$T$16,IF(F52="Scenario2PBT6",'Medium retrofit'!$U$16,IF(F52="Scenario3PBT6",'Medium retrofit'!$V$16,"")))&amp;IF(F52="Scenario1PBT7",'Medium retrofit'!$W$16,IF(F52="Scenario2PBT7",'Medium retrofit'!$X$16,IF(F52="Scenario3PBT7",'Medium retrofit'!$Y$16,"")))&amp;IF(F52="Scenario1PBT8",'Medium retrofit'!$Z$16,IF(F52="Scenario2PBT8",'Medium retrofit'!$AA$16,IF(F52="Scenario3PBT8",'Medium retrofit'!$AB$16,"")))&amp;IF(F52="Scenario1PBT9",'Medium retrofit'!$AC$16,IF(F52="Scenario2PBT9",'Medium retrofit'!$AD$16,IF(F52="Scenario3PBT9",'Medium retrofit'!$AE$16,"")))&amp;IF(F52="Scenario1PBT10",'Medium retrofit'!$AF$16,IF(F52="Scenario2PBT10",'Medium retrofit'!$AG$16,IF(F52="Scenario3PBT10",'Medium retrofit'!$AH$16,"")))&amp;IF(F52="Scenario1PBT11",'Medium retrofit'!$AI$16,IF(F52="Scenario2PBT11",'Medium retrofit'!$AJ$16,IF(F52="Scenario3PBT11",'Medium retrofit'!$AK$16,"")))&amp;IF(F52="Scenario1PBT12",'Medium retrofit'!$AL$16,IF(F52="Scenario2PBT12",'Medium retrofit'!$AM$16,IF(F52="Scenario3PBT12",'Medium retrofit'!$AN$16,"")))&amp;IF(F52="Scenario1PBT13",'Medium retrofit'!$AO$16,IF(F52="Scenario2PBT13",'Medium retrofit'!$AP$16,IF(F52="Scenario3PBT13",'Medium retrofit'!$AQ$16,"")))&amp;IF(F52="Scenario1PBT14",'Medium retrofit'!$AR$16,IF(F52="Scenario2PBT14",'Medium retrofit'!$AS$16,IF(F52="Scenario3PBT14",'Medium retrofit'!$AT$16,"")))&amp;IF(F52="Scenario1PBT15",'Medium retrofit'!$AU$16,IF(F52="Scenario2PBT15",'Medium retrofit'!$AV$16,IF(F52="Scenario3PBT15",'Medium retrofit'!$AW$16,"")))</f>
        <v/>
      </c>
      <c r="J52" s="123">
        <f t="shared" si="12"/>
        <v>0</v>
      </c>
      <c r="K52" s="123" t="str">
        <f>IF(F52="Scenario1PBT1",'Medium retrofit'!$E$18,IF(F52="Scenario2PBT1",'Medium retrofit'!$F$18,IF(F52="Scenario3PBT1",'Medium retrofit'!$G$18,"")))&amp;IF(F52="Scenario1PBT2",'Medium retrofit'!$H$18,IF(F52="Scenario2PBT2",'Medium retrofit'!$I$18,IF(F52="Scenario3PBT2",'Medium retrofit'!$J$18,"")))&amp;IF(F52="Scenario1PBT3",'Medium retrofit'!$K$18,IF(F52="Scenario2PBT3",'Medium retrofit'!$L$18,IF(F52="Scenario3PBT3",'Medium retrofit'!$M$18,"")))&amp;IF(F52="Scenario1PBT4",'Medium retrofit'!$N$18,IF(F52="Scenario2PBT4",'Medium retrofit'!$O$18,IF(F52="Scenario3PBT4",'Medium retrofit'!$P$18,"")))&amp;IF(F52="Scenario1PBT5",'Medium retrofit'!$Q$18,IF(F52="Scenario2PBT5",'Medium retrofit'!$R$18,IF(F52="Scenario3PBT5",'Medium retrofit'!$S$18,"")))&amp;IF(F52="Scenario1PBT6",'Medium retrofit'!$T$18,IF(F52="Scenario2PBT6",'Medium retrofit'!$U$18,IF(F52="Scenario3PBT6",'Medium retrofit'!$V$18,"")))&amp;IF(F52="Scenario1PBT7",'Medium retrofit'!$W$18,IF(F52="Scenario2PBT7",'Medium retrofit'!$X$18,IF(F52="Scenario3PBT7",'Medium retrofit'!$Y$18,"")))&amp;IF(F52="Scenario1PBT8",'Medium retrofit'!$Z$18,IF(F52="Scenario2PBT8",'Medium retrofit'!$AA$18,IF(F52="Scenario3PBT8",'Medium retrofit'!$AB$18,"")))&amp;IF(F52="Scenario1PBT9",'Medium retrofit'!$AC$18,IF(F52="Scenario2PBT9",'Medium retrofit'!$AD$18,IF(F52="Scenario3PBT9",'Medium retrofit'!$AE$18,"")))&amp;IF(F52="Scenario1PBT10",'Medium retrofit'!$AF$18,IF(F52="Scenario2PBT10",'Medium retrofit'!$AG$18,IF(F52="Scenario3PBT10",'Medium retrofit'!$AH$18,"")))&amp;IF(F52="Scenario1PBT11",'Medium retrofit'!$AI$18,IF(F52="Scenario2PBT11",'Medium retrofit'!$AJ$18,IF(F52="Scenario3PBT11",'Medium retrofit'!$AK$18,"")))&amp;IF(F52="Scenario1PBT12",'Medium retrofit'!$AL$18,IF(F52="Scenario2PBT12",'Medium retrofit'!$AM$18,IF(F52="Scenario3PBT12",'Medium retrofit'!$AN$18,"")))&amp;IF(F52="Scenario1PBT13",'Medium retrofit'!$AO$18,IF(F52="Scenario2PBT13",'Medium retrofit'!$AP$18,IF(F52="Scenario3PBT13",'Medium retrofit'!$AQ$18,"")))&amp;IF(F52="Scenario1PBT14",'Medium retrofit'!$AR$18,IF(F52="Scenario2PBT14",'Medium retrofit'!$AS$18,IF(F52="Scenario3PBT14",'Medium retrofit'!$AT$18,"")))&amp;IF(F52="Scenario1PBT15",'Medium retrofit'!$AU$18,IF(F52="Scenario2PBT15",'Medium retrofit'!$AV$18,IF(F52="Scenario3PBT15",'Medium retrofit'!$AW$18,"")))</f>
        <v/>
      </c>
      <c r="L52" s="123">
        <f t="shared" si="13"/>
        <v>0</v>
      </c>
      <c r="M52" s="123" t="str">
        <f>IF(F52="Scenario1PBT1",'Medium retrofit'!$E$20,IF(F52="Scenario2PBT1",'Medium retrofit'!$F$20,IF(F52="Scenario3PBT1",'Medium retrofit'!$G$20,"")))&amp;IF(F52="Scenario1PBT2",'Medium retrofit'!$H$20,IF(F52="Scenario2PBT2",'Medium retrofit'!$I$20,IF(F52="Scenario3PBT2",'Medium retrofit'!$J$20,"")))&amp;IF(F52="Scenario1PBT3",'Medium retrofit'!$K$20,IF(F52="Scenario2PBT3",'Medium retrofit'!$L$20,IF(F52="Scenario3PBT3",'Medium retrofit'!$M$20,"")))&amp;IF(F52="Scenario1PBT4",'Medium retrofit'!$N$20,IF(F52="Scenario2PBT4",'Medium retrofit'!$O$20,IF(F52="Scenario3PBT4",'Medium retrofit'!$P$20,"")))&amp;IF(F52="Scenario1PBT5",'Medium retrofit'!$Q$20,IF(F52="Scenario2PBT5",'Medium retrofit'!$R$20,IF(F52="Scenario3PBT5",'Medium retrofit'!$S$20,"")))&amp;IF(F52="Scenario1PBT6",'Medium retrofit'!$T$20,IF(F52="Scenario2PBT6",'Medium retrofit'!$U$20,IF(F52="Scenario3PBT6",'Medium retrofit'!$V$20,"")))&amp;IF(F52="Scenario1PBT7",'Medium retrofit'!$W$20,IF(F52="Scenario2PBT7",'Medium retrofit'!$X$20,IF(F52="Scenario3PBT7",'Medium retrofit'!$Y$20,"")))&amp;IF(F52="Scenario1PBT8",'Medium retrofit'!$Z$20,IF(F52="Scenario2PBT8",'Medium retrofit'!$AA$20,IF(F52="Scenario3PBT8",'Medium retrofit'!$AB$20,"")))&amp;IF(F52="Scenario1PBT9",'Medium retrofit'!$AC$20,IF(F52="Scenario2PBT9",'Medium retrofit'!$AD$20,IF(F52="Scenario3PBT9",'Medium retrofit'!$AE$20,"")))&amp;IF(F52="Scenario1PBT10",'Medium retrofit'!$AF$20,IF(F52="Scenario2PBT10",'Medium retrofit'!$AG$20,IF(F52="Scenario3PBT10",'Medium retrofit'!$AH$20,"")))&amp;IF(F52="Scenario1PBT11",'Medium retrofit'!$AI$20,IF(F52="Scenario2PBT11",'Medium retrofit'!$AJ$20,IF(F52="Scenario3PBT11",'Medium retrofit'!$AK$20,"")))&amp;IF(F52="Scenario1PBT12",'Medium retrofit'!$AL$20,IF(F52="Scenario2PBT12",'Medium retrofit'!$AM$20,IF(F52="Scenario3PBT12",'Medium retrofit'!$AN$20,"")))&amp;IF(F52="Scenario1PBT13",'Medium retrofit'!$AO$20,IF(F52="Scenario2PBT13",'Medium retrofit'!$AP$20,IF(F52="Scenario3PBT13",'Medium retrofit'!$AQ$20,"")))&amp;IF(F52="Scenario1PBT14",'Medium retrofit'!$AR$20,IF(F52="Scenario2PBT14",'Medium retrofit'!$AS$20,IF(F52="Scenario3PBT14",'Medium retrofit'!$AT$20,"")))&amp;IF(F52="Scenario1PBT15",'Medium retrofit'!$AU$20,IF(F52="Scenario2PBT15",'Medium retrofit'!$AV$20,IF(F52="Scenario3PBT15",'Medium retrofit'!$AW$20,"")))</f>
        <v/>
      </c>
      <c r="N52" s="124">
        <f t="shared" si="14"/>
        <v>0</v>
      </c>
      <c r="O52" s="245" t="str">
        <f>IF(F52="Scenario1PBT1",'Medium retrofit'!$E$23,IF(F52="Scenario2PBT1",'Medium retrofit'!$F$23,IF(F52="Scenario3PBT1",'Medium retrofit'!$G$23,"")))&amp;IF(F52="Scenario1PBT2",'Medium retrofit'!$H$23,IF(F52="Scenario2PBT2",'Medium retrofit'!$I$23,IF(F52="Scenario3PBT2",'Medium retrofit'!$J$23,"")))&amp;IF(F52="Scenario1PBT3",'Medium retrofit'!$K$23,IF(F52="Scenario2PBT3",'Medium retrofit'!$L$23,IF(F52="Scenario3PBT3",'Medium retrofit'!$M$23,"")))&amp;IF(F52="Scenario1PBT4",'Medium retrofit'!$N$23,IF(F52="Scenario2PBT4",'Medium retrofit'!$O$23,IF(F52="Scenario3PBT4",'Medium retrofit'!$P$23,"")))&amp;IF(F52="Scenario1PBT5",'Medium retrofit'!$Q$23,IF(F52="Scenario2PBT5",'Medium retrofit'!$R$23,IF(F52="Scenario3PBT5",'Medium retrofit'!$S$23,"")))&amp;IF(F52="Scenario1PBT6",'Medium retrofit'!$T$23,IF(F52="Scenario2PBT6",'Medium retrofit'!$U$23,IF(F52="Scenario3PBT6",'Medium retrofit'!$V$23,"")))&amp;IF(F52="Scenario1PBT7",'Medium retrofit'!$W$23,IF(F52="Scenario2PBT7",'Medium retrofit'!$X$23,IF(F52="Scenario3PBT7",'Medium retrofit'!$Y$23,"")))&amp;IF(F52="Scenario1PBT8",'Medium retrofit'!$Z$23,IF(F52="Scenario2PBT8",'Medium retrofit'!$AA$23,IF(F52="Scenario3PBT8",'Medium retrofit'!$AB$23,"")))&amp;IF(F52="Scenario1PBT9",'Medium retrofit'!$AC$23,IF(F52="Scenario2PBT9",'Medium retrofit'!$AD$23,IF(F52="Scenario3PBT9",'Medium retrofit'!$AE$23,"")))&amp;IF(F52="Scenario1PBT10",'Medium retrofit'!$AF$23,IF(F52="Scenario2PBT10",'Medium retrofit'!$AG$23,IF(F52="Scenario3PBT10",'Medium retrofit'!$AH$23,"")))&amp;IF(F52="Scenario1PBT11",'Medium retrofit'!$AI$23,IF(F52="Scenario2PBT11",'Medium retrofit'!$AJ$23,IF(F52="Scenario3PBT11",'Medium retrofit'!$AK$23,"")))&amp;IF(F52="Scenario1PBT12",'Medium retrofit'!$AL$23,IF(F52="Scenario2PBT12",'Medium retrofit'!$AM$23,IF(F52="Scenario3PBT12",'Medium retrofit'!$AN$23,"")))&amp;IF(F52="Scenario1PBT13",'Medium retrofit'!$AO$23,IF(F52="Scenario2PBT13",'Medium retrofit'!$AP$23,IF(F52="Scenario3PBT13",'Medium retrofit'!$AQ$23,"")))&amp;IF(F52="Scenario1PBT14",'Medium retrofit'!$AR$23,IF(F52="Scenario2PBT14",'Medium retrofit'!$AS$23,IF(F52="Scenario3PBT14",'Medium retrofit'!$AT$23,"")))&amp;IF(F52="Scenario1PBT15",'Medium retrofit'!$AU$23,IF(F52="Scenario2PBT15",'Medium retrofit'!$AV$23,IF(F52="Scenario3PBT15",'Medium retrofit'!$AW$23,"")))</f>
        <v/>
      </c>
      <c r="P52" s="123">
        <f t="shared" si="15"/>
        <v>0</v>
      </c>
      <c r="Q52" s="123" t="str">
        <f>IF(F52="Scenario1PBT1",'Medium retrofit'!$E$25,IF(F52="Scenario2PBT1",'Medium retrofit'!$F$25,IF(F52="Scenario3PBT1",'Medium retrofit'!$G$25,"")))&amp;IF(F52="Scenario1PBT2",'Medium retrofit'!$H$25,IF(F52="Scenario2PBT2",'Medium retrofit'!$I$25,IF(F52="Scenario3PBT2",'Medium retrofit'!$J$25,"")))&amp;IF(F52="Scenario1PBT3",'Medium retrofit'!$K$25,IF(F52="Scenario2PBT3",'Medium retrofit'!$L$25,IF(F52="Scenario3PBT3",'Medium retrofit'!$M$25,"")))&amp;IF(F52="Scenario1PBT4",'Medium retrofit'!$N$25,IF(F52="Scenario2PBT4",'Medium retrofit'!$O$25,IF(F52="Scenario3PBT4",'Medium retrofit'!$P$25,"")))&amp;IF(F52="Scenario1PBT5",'Medium retrofit'!$Q$25,IF(F52="Scenario2PBT5",'Medium retrofit'!$R$25,IF(F52="Scenario3PBT5",'Medium retrofit'!$S$25,"")))&amp;IF(F52="Scenario1PBT6",'Medium retrofit'!$T$25,IF(F52="Scenario2PBT6",'Medium retrofit'!$U$25,IF(F52="Scenario3PBT6",'Medium retrofit'!$V$25,"")))&amp;IF(F52="Scenario1PBT7",'Medium retrofit'!$W$25,IF(F52="Scenario2PBT7",'Medium retrofit'!$X$25,IF(F52="Scenario3PBT7",'Medium retrofit'!$Y$25,"")))&amp;IF(F52="Scenario1PBT8",'Medium retrofit'!$Z$25,IF(F52="Scenario2PBT8",'Medium retrofit'!$AA$25,IF(F52="Scenario3PBT8",'Medium retrofit'!$AB$25,"")))&amp;IF(F52="Scenario1PBT9",'Medium retrofit'!$AC$25,IF(F52="Scenario2PBT9",'Medium retrofit'!$AD$25,IF(F52="Scenario3PBT9",'Medium retrofit'!$AE$25,"")))&amp;IF(F52="Scenario1PBT10",'Medium retrofit'!$AF$25,IF(F52="Scenario2PBT10",'Medium retrofit'!$AG$25,IF(F52="Scenario3PBT10",'Medium retrofit'!$AH$25,"")))&amp;IF(F52="Scenario1PBT11",'Medium retrofit'!$AI$25,IF(F52="Scenario2PBT11",'Medium retrofit'!$AJ$25,IF(F52="Scenario3PBT11",'Medium retrofit'!$AK$25,"")))&amp;IF(F52="Scenario1PBT12",'Medium retrofit'!$AL$25,IF(F52="Scenario2PBT12",'Medium retrofit'!$AM$25,IF(F52="Scenario3PBT12",'Medium retrofit'!$AN$25,"")))&amp;IF(F52="Scenario1PBT13",'Medium retrofit'!$AO$25,IF(F52="Scenario2PBT13",'Medium retrofit'!$AP$25,IF(F52="Scenario3PBT13",'Medium retrofit'!$AQ$25,"")))&amp;IF(F52="Scenario1PBT14",'Medium retrofit'!$AR$25,IF(F52="Scenario2PBT14",'Medium retrofit'!$AS$25,IF(F52="Scenario3PBT14",'Medium retrofit'!$AT$25,"")))&amp;IF(F52="Scenario1PBT15",'Medium retrofit'!$AU$25,IF(F52="Scenario2PBT15",'Medium retrofit'!$AV$25,IF(F52="Scenario3PBT15",'Medium retrofit'!$AW$25,"")))</f>
        <v/>
      </c>
      <c r="R52" s="123">
        <f t="shared" si="16"/>
        <v>0</v>
      </c>
      <c r="S52" s="123" t="str">
        <f>IF(F52="Scenario1PBT1",'Medium retrofit'!$E$27,IF(F52="Scenario2PBT1",'Medium retrofit'!$F$27,IF(F52="Scenario3PBT1",'Medium retrofit'!$G$27,"")))&amp;IF(F52="Scenario1PBT2",'Medium retrofit'!$H$27,IF(F52="Scenario2PBT2",'Medium retrofit'!$I$27,IF(F52="Scenario3PBT2",'Medium retrofit'!$J$27,"")))&amp;IF(F52="Scenario1PBT3",'Medium retrofit'!$K$27,IF(F52="Scenario2PBT3",'Medium retrofit'!$L$27,IF(F52="Scenario3PBT3",'Medium retrofit'!$M$27,"")))&amp;IF(F52="Scenario1PBT4",'Medium retrofit'!$N$27,IF(F52="Scenario2PBT4",'Medium retrofit'!$O$27,IF(F52="Scenario3PBT4",'Medium retrofit'!$P$27,"")))&amp;IF(F52="Scenario1PBT5",'Medium retrofit'!$Q$27,IF(F52="Scenario2PBT5",'Medium retrofit'!$R$27,IF(F52="Scenario3PBT5",'Medium retrofit'!$S$27,"")))&amp;IF(F52="Scenario1PBT6",'Medium retrofit'!$T$27,IF(F52="Scenario2PBT6",'Medium retrofit'!$U$27,IF(F52="Scenario3PBT6",'Medium retrofit'!$V$27,"")))&amp;IF(F52="Scenario1PBT7",'Medium retrofit'!$W$27,IF(F52="Scenario2PBT7",'Medium retrofit'!$X$27,IF(F52="Scenario3PBT7",'Medium retrofit'!$Y$27,"")))&amp;IF(F52="Scenario1PBT8",'Medium retrofit'!$Z$27,IF(F52="Scenario2PBT8",'Medium retrofit'!$AA$27,IF(F52="Scenario3PBT8",'Medium retrofit'!$AB$27,"")))&amp;IF(F52="Scenario1PBT9",'Medium retrofit'!$AC$27,IF(F52="Scenario2PBT9",'Medium retrofit'!$AD$27,IF(F52="Scenario3PBT9",'Medium retrofit'!$AE$27,"")))&amp;IF(F52="Scenario1PBT10",'Medium retrofit'!$AF$27,IF(F52="Scenario2PBT10",'Medium retrofit'!$AG$27,IF(F52="Scenario3PBT10",'Medium retrofit'!$AH$27,"")))&amp;IF(F52="Scenario1PBT11",'Medium retrofit'!$AI$27,IF(F52="Scenario2PBT11",'Medium retrofit'!$AJ$27,IF(F52="Scenario3PBT11",'Medium retrofit'!$AK$27,"")))&amp;IF(F52="Scenario1PBT12",'Medium retrofit'!$AL$27,IF(F52="Scenario2PBT12",'Medium retrofit'!$AM$27,IF(F52="Scenario3PBT12",'Medium retrofit'!$AN$27,"")))&amp;IF(F52="Scenario1PBT13",'Medium retrofit'!$AO$27,IF(F52="Scenario2PBT13",'Medium retrofit'!$AP$27,IF(F52="Scenario3PBT13",'Medium retrofit'!$AQ$27,"")))&amp;IF(F52="Scenario1PBT14",'Medium retrofit'!$AR$27,IF(F52="Scenario2PBT14",'Medium retrofit'!$AS$27,IF(F52="Scenario3PBT14",'Medium retrofit'!$AT$27,"")))&amp;IF(F52="Scenario1PBT15",'Medium retrofit'!$AU$27,IF(F52="Scenario2PBT15",'Medium retrofit'!$AV$27,IF(F52="Scenario3PBT15",'Medium retrofit'!$AW$27,"")))</f>
        <v/>
      </c>
      <c r="T52" s="246">
        <f t="shared" si="17"/>
        <v>0</v>
      </c>
      <c r="U52" s="245" t="str">
        <f>IF(F52="Scenario1PBT1",'Medium retrofit'!$E$38,IF(F52="Scenario2PBT1",'Medium retrofit'!$F$38,IF(F52="Scenario3PBT1",'Medium retrofit'!$G$38,"")))&amp;IF(F52="Scenario1PBT2",'Medium retrofit'!$H$38,IF(F52="Scenario2PBT2",'Medium retrofit'!$I$38,IF(F52="Scenario3PBT2",'Medium retrofit'!$J$38,"")))&amp;IF(F52="Scenario1PBT3",'Medium retrofit'!$K$38,IF(F52="Scenario2PBT3",'Medium retrofit'!$L$38,IF(F52="Scenario3PBT3",'Medium retrofit'!$M$38,"")))&amp;IF(F52="Scenario1PBT4",'Medium retrofit'!$N$38,IF(F52="Scenario2PBT4",'Medium retrofit'!$O$38,IF(F52="Scenario3PBT4",'Medium retrofit'!$P$38,"")))&amp;IF(F52="Scenario1PBT5",'Medium retrofit'!$Q$38,IF(F52="Scenario2PBT5",'Medium retrofit'!$R$38,IF(F52="Scenario3PBT5",'Medium retrofit'!$S$38,"")))&amp;IF(F52="Scenario1PBT6",'Medium retrofit'!$T$38,IF(F52="Scenario2PBT6",'Medium retrofit'!$U$38,IF(F52="Scenario3PBT6",'Medium retrofit'!$V$38,"")))&amp;IF(F52="Scenario1PBT7",'Medium retrofit'!$W$38,IF(F52="Scenario2PBT7",'Medium retrofit'!$X$38,IF(F52="Scenario3PBT7",'Medium retrofit'!$Y$38,"")))&amp;IF(F52="Scenario1PBT8",'Medium retrofit'!$Z$38,IF(F52="Scenario2PBT8",'Medium retrofit'!$AA$38,IF(F52="Scenario3PBT8",'Medium retrofit'!$AB$38,"")))&amp;IF(F52="Scenario1PBT9",'Medium retrofit'!$AC$38,IF(F52="Scenario2PBT9",'Medium retrofit'!$AD$38,IF(F52="Scenario3PBT9",'Medium retrofit'!$AE$38,"")))&amp;IF(F52="Scenario1PBT10",'Medium retrofit'!$AF$38,IF(F52="Scenario2PBT10",'Medium retrofit'!$AG$38,IF(F52="Scenario3PBT10",'Medium retrofit'!$AH$38,"")))&amp;IF(F52="Scenario1PBT11",'Medium retrofit'!$AI$38,IF(F52="Scenario2PBT11",'Medium retrofit'!$AJ$38,IF(F52="Scenario3PBT11",'Medium retrofit'!$AK$38,"")))&amp;IF(F52="Scenario1PBT12",'Medium retrofit'!$AL$38,IF(F52="Scenario2PBT12",'Medium retrofit'!$AM$38,IF(F52="Scenario3PBT12",'Medium retrofit'!$AN$38,"")))&amp;IF(F52="Scenario1PBT13",'Medium retrofit'!$AO$38,IF(F52="Scenario2PBT13",'Medium retrofit'!$AP$38,IF(F52="Scenario3PBT13",'Medium retrofit'!$AQ$38,"")))&amp;IF(F52="Scenario1PBT14",'Medium retrofit'!$AR$38,IF(F52="Scenario2PBT14",'Medium retrofit'!$AS$38,IF(F52="Scenario3PBT14",'Medium retrofit'!$AT$38,"")))&amp;IF(F52="Scenario1PBT15",'Medium retrofit'!$AU$38,IF(F52="Scenario2PBT15",'Medium retrofit'!$AV$38,IF(F52="Scenario3PBT15",'Medium retrofit'!$AW$38,"")))</f>
        <v/>
      </c>
      <c r="V52" s="123">
        <f t="shared" si="18"/>
        <v>0</v>
      </c>
      <c r="W52" s="123" t="str">
        <f>IF(F52="Scenario1PBT1",'Medium retrofit'!$E$40,IF(F52="Scenario2PBT1",'Medium retrofit'!$F$40,IF(F52="Scenario3PBT1",'Medium retrofit'!$G$40,"")))&amp;IF(F52="Scenario1PBT2",'Medium retrofit'!$H$40,IF(F52="Scenario2PBT2",'Medium retrofit'!$I$40,IF(F52="Scenario3PBT2",'Medium retrofit'!$J$40,"")))&amp;IF(F52="Scenario1PBT3",'Medium retrofit'!$K$40,IF(F52="Scenario2PBT3",'Medium retrofit'!$L$40,IF(F52="Scenario3PBT3",'Medium retrofit'!$M$40,"")))&amp;IF(F52="Scenario1PBT4",'Medium retrofit'!$N$40,IF(F52="Scenario2PBT4",'Medium retrofit'!$O$40,IF(F52="Scenario3PBT4",'Medium retrofit'!$P$40,"")))&amp;IF(F52="Scenario1PBT5",'Medium retrofit'!$Q$40,IF(F52="Scenario2PBT5",'Medium retrofit'!$R$40,IF(F52="Scenario3PBT5",'Medium retrofit'!$S$40,"")))&amp;IF(F52="Scenario1PBT6",'Medium retrofit'!$T$40,IF(F52="Scenario2PBT6",'Medium retrofit'!$U$40,IF(F52="Scenario3PBT6",'Medium retrofit'!$V$40,"")))&amp;IF(F52="Scenario1PBT7",'Medium retrofit'!$W$40,IF(F52="Scenario2PBT7",'Medium retrofit'!$X$40,IF(F52="Scenario3PBT7",'Medium retrofit'!$Y$40,"")))&amp;IF(F52="Scenario1PBT8",'Medium retrofit'!$Z$40,IF(F52="Scenario2PBT8",'Medium retrofit'!$AA$40,IF(F52="Scenario3PBT8",'Medium retrofit'!$AB$40,"")))&amp;IF(F52="Scenario1PBT9",'Medium retrofit'!$AC$40,IF(F52="Scenario2PBT9",'Medium retrofit'!$AD$40,IF(F52="Scenario3PBT9",'Medium retrofit'!$AE$40,"")))&amp;IF(F52="Scenario1PBT10",'Medium retrofit'!$AF$40,IF(F52="Scenario2PBT10",'Medium retrofit'!$AG$40,IF(F52="Scenario3PBT10",'Medium retrofit'!$AH$40,"")))&amp;IF(F52="Scenario1PBT11",'Medium retrofit'!$AI$40,IF(F52="Scenario2PBT11",'Medium retrofit'!$AJ$40,IF(F52="Scenario3PBT11",'Medium retrofit'!$AK$40,"")))&amp;IF(F52="Scenario1PBT12",'Medium retrofit'!$AL$40,IF(F52="Scenario2PBT12",'Medium retrofit'!$AM$40,IF(F52="Scenario3PBT12",'Medium retrofit'!$AN$40,"")))&amp;IF(F52="Scenario1PBT13",'Medium retrofit'!$AO$40,IF(F52="Scenario2PBT13",'Medium retrofit'!$AP$40,IF(F52="Scenario3PBT13",'Medium retrofit'!$AQ$40,"")))&amp;IF(F52="Scenario1PBT14",'Medium retrofit'!$AR$40,IF(F52="Scenario2PBT14",'Medium retrofit'!$AS$40,IF(F52="Scenario3PBT14",'Medium retrofit'!$AT$40,"")))&amp;IF(F52="Scenario1PBT15",'Medium retrofit'!$AU$40,IF(F52="Scenario2PBT15",'Medium retrofit'!$AV$40,IF(F52="Scenario3PBT15",'Medium retrofit'!$AW$40,"")))</f>
        <v/>
      </c>
      <c r="X52" s="123">
        <f t="shared" si="19"/>
        <v>0</v>
      </c>
      <c r="Y52" s="123" t="str">
        <f>IF(F52="Scenario1PBT1",'Medium retrofit'!$E$42,IF(F52="Scenario2PBT1",'Medium retrofit'!$F$42,IF(F52="Scenario3PBT1",'Medium retrofit'!$G$42,"")))&amp;IF(F52="Scenario1PBT2",'Medium retrofit'!$H$42,IF(F52="Scenario2PBT2",'Medium retrofit'!$I$42,IF(F52="Scenario3PBT2",'Medium retrofit'!$J$42,"")))&amp;IF(F52="Scenario1PBT3",'Medium retrofit'!$K$42,IF(F52="Scenario2PBT3",'Medium retrofit'!$L$42,IF(F52="Scenario3PBT3",'Medium retrofit'!$M$42,"")))&amp;IF(F52="Scenario1PBT4",'Medium retrofit'!$N$42,IF(F52="Scenario2PBT4",'Medium retrofit'!$O$42,IF(F52="Scenario3PBT4",'Medium retrofit'!$P$42,"")))&amp;IF(F52="Scenario1PBT5",'Medium retrofit'!$Q$42,IF(F52="Scenario2PBT5",'Medium retrofit'!$R$42,IF(F52="Scenario3PBT5",'Medium retrofit'!$S$42,"")))&amp;IF(F52="Scenario1PBT6",'Medium retrofit'!$T$42,IF(F52="Scenario2PBT6",'Medium retrofit'!$U$42,IF(F52="Scenario3PBT6",'Medium retrofit'!$V$42,"")))&amp;IF(F52="Scenario1PBT7",'Medium retrofit'!$W$42,IF(F52="Scenario2PBT7",'Medium retrofit'!$X$42,IF(F52="Scenario3PBT7",'Medium retrofit'!$Y$42,"")))&amp;IF(F52="Scenario1PBT8",'Medium retrofit'!$Z$42,IF(F52="Scenario2PBT8",'Medium retrofit'!$AA$42,IF(F52="Scenario3PBT8",'Medium retrofit'!$AB$42,"")))&amp;IF(F52="Scenario1PBT9",'Medium retrofit'!$AC$42,IF(F52="Scenario2PBT9",'Medium retrofit'!$AD$42,IF(F52="Scenario3PBT9",'Medium retrofit'!$AE$42,"")))&amp;IF(F52="Scenario1PBT10",'Medium retrofit'!$AF$42,IF(F52="Scenario2PBT10",'Medium retrofit'!$AG$42,IF(F52="Scenario3PBT10",'Medium retrofit'!$AH$42,"")))&amp;IF(F52="Scenario1PBT11",'Medium retrofit'!$AI$42,IF(F52="Scenario2PBT11",'Medium retrofit'!$AJ$42,IF(F52="Scenario3PBT11",'Medium retrofit'!$AK$42,"")))&amp;IF(F52="Scenario1PBT12",'Medium retrofit'!$AL$42,IF(F52="Scenario2PBT12",'Medium retrofit'!$AM$42,IF(F52="Scenario3PBT12",'Medium retrofit'!$AN$42,"")))&amp;IF(F52="Scenario1PBT13",'Medium retrofit'!$AO$42,IF(F52="Scenario2PBT13",'Medium retrofit'!$AP$42,IF(F52="Scenario3PBT13",'Medium retrofit'!$AQ$42,"")))&amp;IF(F52="Scenario1PBT14",'Medium retrofit'!$AR$42,IF(F52="Scenario2PBT14",'Medium retrofit'!$AS$42,IF(F52="Scenario3PBT14",'Medium retrofit'!$AT$42,"")))&amp;IF(F52="Scenario1PBT15",'Medium retrofit'!$AU$42,IF(F52="Scenario2PBT15",'Medium retrofit'!$AV$42,IF(F52="Scenario3PBT15",'Medium retrofit'!$AW$42,"")))</f>
        <v/>
      </c>
      <c r="Z52" s="123">
        <f t="shared" si="20"/>
        <v>0</v>
      </c>
      <c r="AA52" s="239" t="str">
        <f>IF(F52="Scenario1PBT1",'Medium retrofit'!$E$101,IF(F52="Scenario2PBT1",'Medium retrofit'!$F$101,IF(F52="Scenario3PBT1",'Medium retrofit'!$G$101,"")))&amp;IF(F52="Scenario1PBT2",'Medium retrofit'!$H$101,IF(F52="Scenario2PBT2",'Medium retrofit'!$I$101,IF(F52="Scenario3PBT2",'Medium retrofit'!$J$101,"")))&amp;IF(F52="Scenario1PBT3",'Medium retrofit'!$K$101,IF(F52="Scenario2PBT3",'Medium retrofit'!$L$101,IF(F52="Scenario3PBT3",'Medium retrofit'!$M$101,"")))&amp;IF(F52="Scenario1PBT4",'Medium retrofit'!$N$101,IF(F52="Scenario2PBT4",'Medium retrofit'!$O$101,IF(F52="Scenario3PBT4",'Medium retrofit'!$P$101,"")))&amp;IF(F52="Scenario1PBT5",'Medium retrofit'!$Q$101,IF(F52="Scenario2PBT5",'Medium retrofit'!$R$101,IF(F52="Scenario3PBT5",'Medium retrofit'!$S$101,"")))&amp;IF(F52="Scenario1PBT6",'Medium retrofit'!$T$101,IF(F52="Scenario2PBT6",'Medium retrofit'!$U$101,IF(F52="Scenario3PBT6",'Medium retrofit'!$V$101,"")))&amp;IF(F52="Scenario1PBT7",'Medium retrofit'!$W$101,IF(F52="Scenario2PBT7",'Medium retrofit'!$X$101,IF(F52="Scenario3PBT7",'Medium retrofit'!$Y$101,"")))&amp;IF(F52="Scenario1PBT8",'Medium retrofit'!$Z$101,IF(F52="Scenario2PBT8",'Medium retrofit'!$AA$101,IF(F52="Scenario3PBT8",'Medium retrofit'!$AB$101,"")))&amp;IF(F52="Scenario1PBT9",'Medium retrofit'!$AC$101,IF(F52="Scenario2PBT9",'Medium retrofit'!$AD$101,IF(F52="Scenario3PBT9",'Medium retrofit'!$AE$101,"")))&amp;IF(F52="Scenario1PBT10",'Medium retrofit'!$AF$101,IF(F52="Scenario2PBT10",'Medium retrofit'!$AG$101,IF(F52="Scenario3PBT10",'Medium retrofit'!$AH$101,"")))&amp;IF(F52="Scenario1PBT11",'Medium retrofit'!$AI$101,IF(F52="Scenario2PBT11",'Medium retrofit'!$AJ$101,IF(F52="Scenario3PBT11",'Medium retrofit'!$AK$101,"")))&amp;IF(F52="Scenario1PBT12",'Medium retrofit'!$AL$101,IF(F52="Scenario2PBT12",'Medium retrofit'!$AM$101,IF(F52="Scenario3PBT12",'Medium retrofit'!$AN$101,"")))&amp;IF(F52="Scenario1PBT13",'Medium retrofit'!$AO$101,IF(F52="Scenario2PBT13",'Medium retrofit'!$AP$101,IF(F52="Scenario3PBT13",'Medium retrofit'!$AQ$101,"")))&amp;IF(F52="Scenario1PBT14",'Medium retrofit'!$AR$101,IF(F52="Scenario2PBT14",'Medium retrofit'!$AS$101,IF(F52="Scenario3PBT14",'Medium retrofit'!$AT$101,"")))&amp;IF(F52="Scenario1PBT15",'Medium retrofit'!$AU$101,IF(F52="Scenario2PBT15",'Medium retrofit'!$AV$101,IF(F52="Scenario3PBT15",'Medium retrofit'!$AW$101,"")))</f>
        <v/>
      </c>
      <c r="AB52" s="242">
        <f t="shared" si="21"/>
        <v>0</v>
      </c>
      <c r="AC52" s="247">
        <f>IFERROR('Projection_Base-case'!G52-G52,0)</f>
        <v>0</v>
      </c>
      <c r="AD52" s="123">
        <f t="shared" si="24"/>
        <v>0</v>
      </c>
      <c r="AE52" s="123">
        <f>IFERROR(100*AC52/'Projection_Base-case'!G52,0)</f>
        <v>0</v>
      </c>
      <c r="AF52" s="123">
        <f>IFERROR('Projection_Base-case'!I52-I52,0)</f>
        <v>0</v>
      </c>
      <c r="AG52" s="123">
        <f t="shared" si="25"/>
        <v>0</v>
      </c>
      <c r="AH52" s="123">
        <f>IFERROR(100*AF52/'Projection_Base-case'!I52,0)</f>
        <v>0</v>
      </c>
      <c r="AI52" s="123">
        <f>IFERROR('Projection_Base-case'!K52-K52,0)</f>
        <v>0</v>
      </c>
      <c r="AJ52" s="123">
        <f t="shared" si="26"/>
        <v>0</v>
      </c>
      <c r="AK52" s="123">
        <f>IFERROR(100*AI52/'Projection_Base-case'!K52,0)</f>
        <v>0</v>
      </c>
      <c r="AL52" s="123">
        <f>IFERROR(M52-'Projection_Base-case'!M52,0)</f>
        <v>0</v>
      </c>
      <c r="AM52" s="123">
        <f t="shared" si="27"/>
        <v>0</v>
      </c>
      <c r="AN52" s="179">
        <f>IFERROR(IF('Projection_Base-case'!N52&gt;0,100*AM52/'Projection_Base-case'!N52,100*AM52/N52),0)</f>
        <v>0</v>
      </c>
      <c r="AO52" s="245">
        <f>IFERROR('Projection_Base-case'!O52-O52,0)</f>
        <v>0</v>
      </c>
      <c r="AP52" s="123">
        <f t="shared" si="28"/>
        <v>0</v>
      </c>
      <c r="AQ52" s="123">
        <f>IFERROR(100*AO52/'Projection_Base-case'!O52,0)</f>
        <v>0</v>
      </c>
      <c r="AR52" s="123">
        <f>IFERROR('Projection_Base-case'!Q52-Q52,0)</f>
        <v>0</v>
      </c>
      <c r="AS52" s="123">
        <f t="shared" si="29"/>
        <v>0</v>
      </c>
      <c r="AT52" s="123">
        <f>IFERROR(100*AR52/'Projection_Base-case'!Q52,0)</f>
        <v>0</v>
      </c>
      <c r="AU52" s="123">
        <f>IFERROR('Projection_Base-case'!S52-S52,0)</f>
        <v>0</v>
      </c>
      <c r="AV52" s="123">
        <f t="shared" si="30"/>
        <v>0</v>
      </c>
      <c r="AW52" s="124">
        <f>IFERROR(100*AU52/'Projection_Base-case'!S52,0)</f>
        <v>0</v>
      </c>
      <c r="AX52" s="245">
        <f>IFERROR('Projection_Base-case'!U52-U52,0)</f>
        <v>0</v>
      </c>
      <c r="AY52" s="123">
        <f t="shared" si="31"/>
        <v>0</v>
      </c>
      <c r="AZ52" s="123">
        <f>IFERROR(100*AX52/'Projection_Base-case'!U52,0)</f>
        <v>0</v>
      </c>
      <c r="BA52" s="123">
        <f>IFERROR('Projection_Base-case'!W52-W52,0)</f>
        <v>0</v>
      </c>
      <c r="BB52" s="123">
        <f t="shared" si="32"/>
        <v>0</v>
      </c>
      <c r="BC52" s="123">
        <f>IFERROR(100*BA52/'Projection_Base-case'!W52,0)</f>
        <v>0</v>
      </c>
      <c r="BD52" s="123">
        <f>IFERROR('Projection_Base-case'!Y52-Y52,0)</f>
        <v>0</v>
      </c>
      <c r="BE52" s="123">
        <f t="shared" si="33"/>
        <v>0</v>
      </c>
      <c r="BF52" s="123">
        <f>IFERROR(100*BD52/'Projection_Base-case'!Y52,0)</f>
        <v>0</v>
      </c>
      <c r="BG52" s="178">
        <f t="shared" si="22"/>
        <v>0</v>
      </c>
      <c r="BH52" s="179">
        <f t="shared" si="23"/>
        <v>0</v>
      </c>
    </row>
    <row r="53" spans="1:60">
      <c r="A53" s="165">
        <v>48</v>
      </c>
      <c r="B53" s="239">
        <f>IF('Projection_Base-case'!B53&lt;&gt;"",'Projection_Base-case'!B53,0)</f>
        <v>0</v>
      </c>
      <c r="C53" s="239">
        <f>IF('Projection_Base-case'!C53&lt;&gt;"",'Projection_Base-case'!C53,0)</f>
        <v>0</v>
      </c>
      <c r="D53" s="239">
        <f>IF('Projection_Base-case'!D53&lt;&gt;"",'Projection_Base-case'!D53,0)</f>
        <v>0</v>
      </c>
      <c r="E53" s="164" t="str">
        <f>IF(AND('Résultats medium'!$AC$3="OUI",'Résultats medium'!E52&lt;&gt;""),'Résultats medium'!E52,IF(OR(D53="PBT1",D53="PBT4",D53="PBT5",D53="PBT6",D53="PBT7",D53="PBT8",D53="PBT10"),"Scenario1",IF(OR(D53="PBT3",D53="PBT9"),"Scenario3",IF(OR(D53="PBT2"),"Scenario2",""))))</f>
        <v/>
      </c>
      <c r="F53" s="240" t="str">
        <f t="shared" si="10"/>
        <v>0</v>
      </c>
      <c r="G53" s="241" t="str">
        <f>IF(F53="Scenario1PBT1",'Medium retrofit'!$E$6,IF(F53="Scenario2PBT1",'Medium retrofit'!$F$6,IF(F53="Scenario3PBT1",'Medium retrofit'!$G$6,"")))&amp;IF(F53="Scenario1PBT2",'Medium retrofit'!$H$6,IF(F53="Scenario2PBT2",'Medium retrofit'!$I$6,IF(F53="Scenario3PBT2",'Medium retrofit'!$J$6,"")))&amp;IF(F53="Scenario1PBT3",'Medium retrofit'!$K$6,IF(F53="Scenario2PBT3",'Medium retrofit'!$L$6,IF(F53="Scenario3PBT3",'Medium retrofit'!$M$6,"")))&amp;IF(F53="Scenario1PBT4",'Medium retrofit'!$N$6,IF(F53="Scenario2PBT4",'Medium retrofit'!$O$6,IF(F53="Scenario3PBT4",'Medium retrofit'!$P$6,"")))&amp;IF(F53="Scenario1PBT5",'Medium retrofit'!$Q$6,IF(F53="Scenario2PBT5",'Medium retrofit'!$R$6,IF(F53="Scenario3PBT5",'Medium retrofit'!$S$6,"")))&amp;IF(F53="Scenario1PBT6",'Medium retrofit'!$T$6,IF(F53="Scenario2PBT6",'Medium retrofit'!$U$6,IF(F53="Scenario3PBT6",'Medium retrofit'!$V$6,"")))&amp;IF(F53="Scenario1PBT7",'Medium retrofit'!$W$6,IF(F53="Scenario2PBT7",'Medium retrofit'!$X$6,IF(F53="Scenario3PBT7",'Medium retrofit'!$Y$6,"")))&amp;IF(F53="Scenario1PBT8",'Medium retrofit'!$Z$6,IF(F53="Scenario2PBT8",'Medium retrofit'!$AA$6,IF(F53="Scenario3PBT8",'Medium retrofit'!$AB$6,"")))&amp;IF(F53="Scenario1PBT9",'Medium retrofit'!$AC$6,IF(F53="Scenario2PBT9",'Medium retrofit'!$AD$6,IF(F53="Scenario3PBT9",'Medium retrofit'!$AE$6,"")))&amp;IF(F53="Scenario1PBT10",'Medium retrofit'!$AF$6,IF(F53="Scenario2PBT10",'Medium retrofit'!$AG$6,IF(F53="Scenario3PBT10",'Medium retrofit'!$AH$6,"")))&amp;IF(F53="Scenario1PBT11",'Medium retrofit'!$AI$6,IF(F53="Scenario2PBT11",'Medium retrofit'!$AJ$6,IF(F53="Scenario3PBT11",'Medium retrofit'!$AK$6,"")))&amp;IF(F53="Scenario1PBT12",'Medium retrofit'!$AL$6,IF(F53="Scenario2PBT12",'Medium retrofit'!$AM$6,IF(F53="Scenario3PBT12",'Medium retrofit'!$AN$6,"")))&amp;IF(F53="Scenario1PBT13",'Medium retrofit'!$AO$6,IF(F53="Scenario2PBT13",'Medium retrofit'!$AP$6,IF(F53="Scenario3PBT13",'Medium retrofit'!$AQ$6,"")))&amp;IF(F53="Scenario1PBT14",'Medium retrofit'!$AR$6,IF(F53="Scenario2PBT14",'Medium retrofit'!$AS$6,IF(F53="Scenario3PBT14",'Medium retrofit'!$AT$6,"")))&amp;IF(F53="Scenario1PBT15",'Medium retrofit'!$AU$6,IF(F53="Scenario2PBT15",'Medium retrofit'!$AV$6,IF(F53="Scenario3PBT15",'Medium retrofit'!$AW$6,"")))</f>
        <v/>
      </c>
      <c r="H53" s="123">
        <f t="shared" si="11"/>
        <v>0</v>
      </c>
      <c r="I53" s="239" t="str">
        <f>IF(F53="Scenario1PBT1",'Medium retrofit'!$E$16,IF(F53="Scenario2PBT1",'Medium retrofit'!$F$16,IF(F53="Scenario3PBT1",'Medium retrofit'!$G$16,"")))&amp;IF(F53="Scenario1PBT2",'Medium retrofit'!$H$16,IF(F53="Scenario2PBT2",'Medium retrofit'!$I$16,IF(F53="Scenario3PBT2",'Medium retrofit'!$J$16,"")))&amp;IF(F53="Scenario1PBT3",'Medium retrofit'!$K$16,IF(F53="Scenario2PBT3",'Medium retrofit'!$L$16,IF(F53="Scenario3PBT3",'Medium retrofit'!$M$16,"")))&amp;IF(F53="Scenario1PBT4",'Medium retrofit'!$N$16,IF(F53="Scenario2PBT4",'Medium retrofit'!$O$16,IF(F53="Scenario3PBT4",'Medium retrofit'!$P$16,"")))&amp;IF(F53="Scenario1PBT5",'Medium retrofit'!$Q$16,IF(F53="Scenario2PBT5",'Medium retrofit'!$R$16,IF(F53="Scenario3PBT5",'Medium retrofit'!$S$16,"")))&amp;IF(F53="Scenario1PBT6",'Medium retrofit'!$T$16,IF(F53="Scenario2PBT6",'Medium retrofit'!$U$16,IF(F53="Scenario3PBT6",'Medium retrofit'!$V$16,"")))&amp;IF(F53="Scenario1PBT7",'Medium retrofit'!$W$16,IF(F53="Scenario2PBT7",'Medium retrofit'!$X$16,IF(F53="Scenario3PBT7",'Medium retrofit'!$Y$16,"")))&amp;IF(F53="Scenario1PBT8",'Medium retrofit'!$Z$16,IF(F53="Scenario2PBT8",'Medium retrofit'!$AA$16,IF(F53="Scenario3PBT8",'Medium retrofit'!$AB$16,"")))&amp;IF(F53="Scenario1PBT9",'Medium retrofit'!$AC$16,IF(F53="Scenario2PBT9",'Medium retrofit'!$AD$16,IF(F53="Scenario3PBT9",'Medium retrofit'!$AE$16,"")))&amp;IF(F53="Scenario1PBT10",'Medium retrofit'!$AF$16,IF(F53="Scenario2PBT10",'Medium retrofit'!$AG$16,IF(F53="Scenario3PBT10",'Medium retrofit'!$AH$16,"")))&amp;IF(F53="Scenario1PBT11",'Medium retrofit'!$AI$16,IF(F53="Scenario2PBT11",'Medium retrofit'!$AJ$16,IF(F53="Scenario3PBT11",'Medium retrofit'!$AK$16,"")))&amp;IF(F53="Scenario1PBT12",'Medium retrofit'!$AL$16,IF(F53="Scenario2PBT12",'Medium retrofit'!$AM$16,IF(F53="Scenario3PBT12",'Medium retrofit'!$AN$16,"")))&amp;IF(F53="Scenario1PBT13",'Medium retrofit'!$AO$16,IF(F53="Scenario2PBT13",'Medium retrofit'!$AP$16,IF(F53="Scenario3PBT13",'Medium retrofit'!$AQ$16,"")))&amp;IF(F53="Scenario1PBT14",'Medium retrofit'!$AR$16,IF(F53="Scenario2PBT14",'Medium retrofit'!$AS$16,IF(F53="Scenario3PBT14",'Medium retrofit'!$AT$16,"")))&amp;IF(F53="Scenario1PBT15",'Medium retrofit'!$AU$16,IF(F53="Scenario2PBT15",'Medium retrofit'!$AV$16,IF(F53="Scenario3PBT15",'Medium retrofit'!$AW$16,"")))</f>
        <v/>
      </c>
      <c r="J53" s="123">
        <f t="shared" si="12"/>
        <v>0</v>
      </c>
      <c r="K53" s="123" t="str">
        <f>IF(F53="Scenario1PBT1",'Medium retrofit'!$E$18,IF(F53="Scenario2PBT1",'Medium retrofit'!$F$18,IF(F53="Scenario3PBT1",'Medium retrofit'!$G$18,"")))&amp;IF(F53="Scenario1PBT2",'Medium retrofit'!$H$18,IF(F53="Scenario2PBT2",'Medium retrofit'!$I$18,IF(F53="Scenario3PBT2",'Medium retrofit'!$J$18,"")))&amp;IF(F53="Scenario1PBT3",'Medium retrofit'!$K$18,IF(F53="Scenario2PBT3",'Medium retrofit'!$L$18,IF(F53="Scenario3PBT3",'Medium retrofit'!$M$18,"")))&amp;IF(F53="Scenario1PBT4",'Medium retrofit'!$N$18,IF(F53="Scenario2PBT4",'Medium retrofit'!$O$18,IF(F53="Scenario3PBT4",'Medium retrofit'!$P$18,"")))&amp;IF(F53="Scenario1PBT5",'Medium retrofit'!$Q$18,IF(F53="Scenario2PBT5",'Medium retrofit'!$R$18,IF(F53="Scenario3PBT5",'Medium retrofit'!$S$18,"")))&amp;IF(F53="Scenario1PBT6",'Medium retrofit'!$T$18,IF(F53="Scenario2PBT6",'Medium retrofit'!$U$18,IF(F53="Scenario3PBT6",'Medium retrofit'!$V$18,"")))&amp;IF(F53="Scenario1PBT7",'Medium retrofit'!$W$18,IF(F53="Scenario2PBT7",'Medium retrofit'!$X$18,IF(F53="Scenario3PBT7",'Medium retrofit'!$Y$18,"")))&amp;IF(F53="Scenario1PBT8",'Medium retrofit'!$Z$18,IF(F53="Scenario2PBT8",'Medium retrofit'!$AA$18,IF(F53="Scenario3PBT8",'Medium retrofit'!$AB$18,"")))&amp;IF(F53="Scenario1PBT9",'Medium retrofit'!$AC$18,IF(F53="Scenario2PBT9",'Medium retrofit'!$AD$18,IF(F53="Scenario3PBT9",'Medium retrofit'!$AE$18,"")))&amp;IF(F53="Scenario1PBT10",'Medium retrofit'!$AF$18,IF(F53="Scenario2PBT10",'Medium retrofit'!$AG$18,IF(F53="Scenario3PBT10",'Medium retrofit'!$AH$18,"")))&amp;IF(F53="Scenario1PBT11",'Medium retrofit'!$AI$18,IF(F53="Scenario2PBT11",'Medium retrofit'!$AJ$18,IF(F53="Scenario3PBT11",'Medium retrofit'!$AK$18,"")))&amp;IF(F53="Scenario1PBT12",'Medium retrofit'!$AL$18,IF(F53="Scenario2PBT12",'Medium retrofit'!$AM$18,IF(F53="Scenario3PBT12",'Medium retrofit'!$AN$18,"")))&amp;IF(F53="Scenario1PBT13",'Medium retrofit'!$AO$18,IF(F53="Scenario2PBT13",'Medium retrofit'!$AP$18,IF(F53="Scenario3PBT13",'Medium retrofit'!$AQ$18,"")))&amp;IF(F53="Scenario1PBT14",'Medium retrofit'!$AR$18,IF(F53="Scenario2PBT14",'Medium retrofit'!$AS$18,IF(F53="Scenario3PBT14",'Medium retrofit'!$AT$18,"")))&amp;IF(F53="Scenario1PBT15",'Medium retrofit'!$AU$18,IF(F53="Scenario2PBT15",'Medium retrofit'!$AV$18,IF(F53="Scenario3PBT15",'Medium retrofit'!$AW$18,"")))</f>
        <v/>
      </c>
      <c r="L53" s="123">
        <f t="shared" si="13"/>
        <v>0</v>
      </c>
      <c r="M53" s="123" t="str">
        <f>IF(F53="Scenario1PBT1",'Medium retrofit'!$E$20,IF(F53="Scenario2PBT1",'Medium retrofit'!$F$20,IF(F53="Scenario3PBT1",'Medium retrofit'!$G$20,"")))&amp;IF(F53="Scenario1PBT2",'Medium retrofit'!$H$20,IF(F53="Scenario2PBT2",'Medium retrofit'!$I$20,IF(F53="Scenario3PBT2",'Medium retrofit'!$J$20,"")))&amp;IF(F53="Scenario1PBT3",'Medium retrofit'!$K$20,IF(F53="Scenario2PBT3",'Medium retrofit'!$L$20,IF(F53="Scenario3PBT3",'Medium retrofit'!$M$20,"")))&amp;IF(F53="Scenario1PBT4",'Medium retrofit'!$N$20,IF(F53="Scenario2PBT4",'Medium retrofit'!$O$20,IF(F53="Scenario3PBT4",'Medium retrofit'!$P$20,"")))&amp;IF(F53="Scenario1PBT5",'Medium retrofit'!$Q$20,IF(F53="Scenario2PBT5",'Medium retrofit'!$R$20,IF(F53="Scenario3PBT5",'Medium retrofit'!$S$20,"")))&amp;IF(F53="Scenario1PBT6",'Medium retrofit'!$T$20,IF(F53="Scenario2PBT6",'Medium retrofit'!$U$20,IF(F53="Scenario3PBT6",'Medium retrofit'!$V$20,"")))&amp;IF(F53="Scenario1PBT7",'Medium retrofit'!$W$20,IF(F53="Scenario2PBT7",'Medium retrofit'!$X$20,IF(F53="Scenario3PBT7",'Medium retrofit'!$Y$20,"")))&amp;IF(F53="Scenario1PBT8",'Medium retrofit'!$Z$20,IF(F53="Scenario2PBT8",'Medium retrofit'!$AA$20,IF(F53="Scenario3PBT8",'Medium retrofit'!$AB$20,"")))&amp;IF(F53="Scenario1PBT9",'Medium retrofit'!$AC$20,IF(F53="Scenario2PBT9",'Medium retrofit'!$AD$20,IF(F53="Scenario3PBT9",'Medium retrofit'!$AE$20,"")))&amp;IF(F53="Scenario1PBT10",'Medium retrofit'!$AF$20,IF(F53="Scenario2PBT10",'Medium retrofit'!$AG$20,IF(F53="Scenario3PBT10",'Medium retrofit'!$AH$20,"")))&amp;IF(F53="Scenario1PBT11",'Medium retrofit'!$AI$20,IF(F53="Scenario2PBT11",'Medium retrofit'!$AJ$20,IF(F53="Scenario3PBT11",'Medium retrofit'!$AK$20,"")))&amp;IF(F53="Scenario1PBT12",'Medium retrofit'!$AL$20,IF(F53="Scenario2PBT12",'Medium retrofit'!$AM$20,IF(F53="Scenario3PBT12",'Medium retrofit'!$AN$20,"")))&amp;IF(F53="Scenario1PBT13",'Medium retrofit'!$AO$20,IF(F53="Scenario2PBT13",'Medium retrofit'!$AP$20,IF(F53="Scenario3PBT13",'Medium retrofit'!$AQ$20,"")))&amp;IF(F53="Scenario1PBT14",'Medium retrofit'!$AR$20,IF(F53="Scenario2PBT14",'Medium retrofit'!$AS$20,IF(F53="Scenario3PBT14",'Medium retrofit'!$AT$20,"")))&amp;IF(F53="Scenario1PBT15",'Medium retrofit'!$AU$20,IF(F53="Scenario2PBT15",'Medium retrofit'!$AV$20,IF(F53="Scenario3PBT15",'Medium retrofit'!$AW$20,"")))</f>
        <v/>
      </c>
      <c r="N53" s="124">
        <f t="shared" si="14"/>
        <v>0</v>
      </c>
      <c r="O53" s="245" t="str">
        <f>IF(F53="Scenario1PBT1",'Medium retrofit'!$E$23,IF(F53="Scenario2PBT1",'Medium retrofit'!$F$23,IF(F53="Scenario3PBT1",'Medium retrofit'!$G$23,"")))&amp;IF(F53="Scenario1PBT2",'Medium retrofit'!$H$23,IF(F53="Scenario2PBT2",'Medium retrofit'!$I$23,IF(F53="Scenario3PBT2",'Medium retrofit'!$J$23,"")))&amp;IF(F53="Scenario1PBT3",'Medium retrofit'!$K$23,IF(F53="Scenario2PBT3",'Medium retrofit'!$L$23,IF(F53="Scenario3PBT3",'Medium retrofit'!$M$23,"")))&amp;IF(F53="Scenario1PBT4",'Medium retrofit'!$N$23,IF(F53="Scenario2PBT4",'Medium retrofit'!$O$23,IF(F53="Scenario3PBT4",'Medium retrofit'!$P$23,"")))&amp;IF(F53="Scenario1PBT5",'Medium retrofit'!$Q$23,IF(F53="Scenario2PBT5",'Medium retrofit'!$R$23,IF(F53="Scenario3PBT5",'Medium retrofit'!$S$23,"")))&amp;IF(F53="Scenario1PBT6",'Medium retrofit'!$T$23,IF(F53="Scenario2PBT6",'Medium retrofit'!$U$23,IF(F53="Scenario3PBT6",'Medium retrofit'!$V$23,"")))&amp;IF(F53="Scenario1PBT7",'Medium retrofit'!$W$23,IF(F53="Scenario2PBT7",'Medium retrofit'!$X$23,IF(F53="Scenario3PBT7",'Medium retrofit'!$Y$23,"")))&amp;IF(F53="Scenario1PBT8",'Medium retrofit'!$Z$23,IF(F53="Scenario2PBT8",'Medium retrofit'!$AA$23,IF(F53="Scenario3PBT8",'Medium retrofit'!$AB$23,"")))&amp;IF(F53="Scenario1PBT9",'Medium retrofit'!$AC$23,IF(F53="Scenario2PBT9",'Medium retrofit'!$AD$23,IF(F53="Scenario3PBT9",'Medium retrofit'!$AE$23,"")))&amp;IF(F53="Scenario1PBT10",'Medium retrofit'!$AF$23,IF(F53="Scenario2PBT10",'Medium retrofit'!$AG$23,IF(F53="Scenario3PBT10",'Medium retrofit'!$AH$23,"")))&amp;IF(F53="Scenario1PBT11",'Medium retrofit'!$AI$23,IF(F53="Scenario2PBT11",'Medium retrofit'!$AJ$23,IF(F53="Scenario3PBT11",'Medium retrofit'!$AK$23,"")))&amp;IF(F53="Scenario1PBT12",'Medium retrofit'!$AL$23,IF(F53="Scenario2PBT12",'Medium retrofit'!$AM$23,IF(F53="Scenario3PBT12",'Medium retrofit'!$AN$23,"")))&amp;IF(F53="Scenario1PBT13",'Medium retrofit'!$AO$23,IF(F53="Scenario2PBT13",'Medium retrofit'!$AP$23,IF(F53="Scenario3PBT13",'Medium retrofit'!$AQ$23,"")))&amp;IF(F53="Scenario1PBT14",'Medium retrofit'!$AR$23,IF(F53="Scenario2PBT14",'Medium retrofit'!$AS$23,IF(F53="Scenario3PBT14",'Medium retrofit'!$AT$23,"")))&amp;IF(F53="Scenario1PBT15",'Medium retrofit'!$AU$23,IF(F53="Scenario2PBT15",'Medium retrofit'!$AV$23,IF(F53="Scenario3PBT15",'Medium retrofit'!$AW$23,"")))</f>
        <v/>
      </c>
      <c r="P53" s="123">
        <f t="shared" si="15"/>
        <v>0</v>
      </c>
      <c r="Q53" s="123" t="str">
        <f>IF(F53="Scenario1PBT1",'Medium retrofit'!$E$25,IF(F53="Scenario2PBT1",'Medium retrofit'!$F$25,IF(F53="Scenario3PBT1",'Medium retrofit'!$G$25,"")))&amp;IF(F53="Scenario1PBT2",'Medium retrofit'!$H$25,IF(F53="Scenario2PBT2",'Medium retrofit'!$I$25,IF(F53="Scenario3PBT2",'Medium retrofit'!$J$25,"")))&amp;IF(F53="Scenario1PBT3",'Medium retrofit'!$K$25,IF(F53="Scenario2PBT3",'Medium retrofit'!$L$25,IF(F53="Scenario3PBT3",'Medium retrofit'!$M$25,"")))&amp;IF(F53="Scenario1PBT4",'Medium retrofit'!$N$25,IF(F53="Scenario2PBT4",'Medium retrofit'!$O$25,IF(F53="Scenario3PBT4",'Medium retrofit'!$P$25,"")))&amp;IF(F53="Scenario1PBT5",'Medium retrofit'!$Q$25,IF(F53="Scenario2PBT5",'Medium retrofit'!$R$25,IF(F53="Scenario3PBT5",'Medium retrofit'!$S$25,"")))&amp;IF(F53="Scenario1PBT6",'Medium retrofit'!$T$25,IF(F53="Scenario2PBT6",'Medium retrofit'!$U$25,IF(F53="Scenario3PBT6",'Medium retrofit'!$V$25,"")))&amp;IF(F53="Scenario1PBT7",'Medium retrofit'!$W$25,IF(F53="Scenario2PBT7",'Medium retrofit'!$X$25,IF(F53="Scenario3PBT7",'Medium retrofit'!$Y$25,"")))&amp;IF(F53="Scenario1PBT8",'Medium retrofit'!$Z$25,IF(F53="Scenario2PBT8",'Medium retrofit'!$AA$25,IF(F53="Scenario3PBT8",'Medium retrofit'!$AB$25,"")))&amp;IF(F53="Scenario1PBT9",'Medium retrofit'!$AC$25,IF(F53="Scenario2PBT9",'Medium retrofit'!$AD$25,IF(F53="Scenario3PBT9",'Medium retrofit'!$AE$25,"")))&amp;IF(F53="Scenario1PBT10",'Medium retrofit'!$AF$25,IF(F53="Scenario2PBT10",'Medium retrofit'!$AG$25,IF(F53="Scenario3PBT10",'Medium retrofit'!$AH$25,"")))&amp;IF(F53="Scenario1PBT11",'Medium retrofit'!$AI$25,IF(F53="Scenario2PBT11",'Medium retrofit'!$AJ$25,IF(F53="Scenario3PBT11",'Medium retrofit'!$AK$25,"")))&amp;IF(F53="Scenario1PBT12",'Medium retrofit'!$AL$25,IF(F53="Scenario2PBT12",'Medium retrofit'!$AM$25,IF(F53="Scenario3PBT12",'Medium retrofit'!$AN$25,"")))&amp;IF(F53="Scenario1PBT13",'Medium retrofit'!$AO$25,IF(F53="Scenario2PBT13",'Medium retrofit'!$AP$25,IF(F53="Scenario3PBT13",'Medium retrofit'!$AQ$25,"")))&amp;IF(F53="Scenario1PBT14",'Medium retrofit'!$AR$25,IF(F53="Scenario2PBT14",'Medium retrofit'!$AS$25,IF(F53="Scenario3PBT14",'Medium retrofit'!$AT$25,"")))&amp;IF(F53="Scenario1PBT15",'Medium retrofit'!$AU$25,IF(F53="Scenario2PBT15",'Medium retrofit'!$AV$25,IF(F53="Scenario3PBT15",'Medium retrofit'!$AW$25,"")))</f>
        <v/>
      </c>
      <c r="R53" s="123">
        <f t="shared" si="16"/>
        <v>0</v>
      </c>
      <c r="S53" s="123" t="str">
        <f>IF(F53="Scenario1PBT1",'Medium retrofit'!$E$27,IF(F53="Scenario2PBT1",'Medium retrofit'!$F$27,IF(F53="Scenario3PBT1",'Medium retrofit'!$G$27,"")))&amp;IF(F53="Scenario1PBT2",'Medium retrofit'!$H$27,IF(F53="Scenario2PBT2",'Medium retrofit'!$I$27,IF(F53="Scenario3PBT2",'Medium retrofit'!$J$27,"")))&amp;IF(F53="Scenario1PBT3",'Medium retrofit'!$K$27,IF(F53="Scenario2PBT3",'Medium retrofit'!$L$27,IF(F53="Scenario3PBT3",'Medium retrofit'!$M$27,"")))&amp;IF(F53="Scenario1PBT4",'Medium retrofit'!$N$27,IF(F53="Scenario2PBT4",'Medium retrofit'!$O$27,IF(F53="Scenario3PBT4",'Medium retrofit'!$P$27,"")))&amp;IF(F53="Scenario1PBT5",'Medium retrofit'!$Q$27,IF(F53="Scenario2PBT5",'Medium retrofit'!$R$27,IF(F53="Scenario3PBT5",'Medium retrofit'!$S$27,"")))&amp;IF(F53="Scenario1PBT6",'Medium retrofit'!$T$27,IF(F53="Scenario2PBT6",'Medium retrofit'!$U$27,IF(F53="Scenario3PBT6",'Medium retrofit'!$V$27,"")))&amp;IF(F53="Scenario1PBT7",'Medium retrofit'!$W$27,IF(F53="Scenario2PBT7",'Medium retrofit'!$X$27,IF(F53="Scenario3PBT7",'Medium retrofit'!$Y$27,"")))&amp;IF(F53="Scenario1PBT8",'Medium retrofit'!$Z$27,IF(F53="Scenario2PBT8",'Medium retrofit'!$AA$27,IF(F53="Scenario3PBT8",'Medium retrofit'!$AB$27,"")))&amp;IF(F53="Scenario1PBT9",'Medium retrofit'!$AC$27,IF(F53="Scenario2PBT9",'Medium retrofit'!$AD$27,IF(F53="Scenario3PBT9",'Medium retrofit'!$AE$27,"")))&amp;IF(F53="Scenario1PBT10",'Medium retrofit'!$AF$27,IF(F53="Scenario2PBT10",'Medium retrofit'!$AG$27,IF(F53="Scenario3PBT10",'Medium retrofit'!$AH$27,"")))&amp;IF(F53="Scenario1PBT11",'Medium retrofit'!$AI$27,IF(F53="Scenario2PBT11",'Medium retrofit'!$AJ$27,IF(F53="Scenario3PBT11",'Medium retrofit'!$AK$27,"")))&amp;IF(F53="Scenario1PBT12",'Medium retrofit'!$AL$27,IF(F53="Scenario2PBT12",'Medium retrofit'!$AM$27,IF(F53="Scenario3PBT12",'Medium retrofit'!$AN$27,"")))&amp;IF(F53="Scenario1PBT13",'Medium retrofit'!$AO$27,IF(F53="Scenario2PBT13",'Medium retrofit'!$AP$27,IF(F53="Scenario3PBT13",'Medium retrofit'!$AQ$27,"")))&amp;IF(F53="Scenario1PBT14",'Medium retrofit'!$AR$27,IF(F53="Scenario2PBT14",'Medium retrofit'!$AS$27,IF(F53="Scenario3PBT14",'Medium retrofit'!$AT$27,"")))&amp;IF(F53="Scenario1PBT15",'Medium retrofit'!$AU$27,IF(F53="Scenario2PBT15",'Medium retrofit'!$AV$27,IF(F53="Scenario3PBT15",'Medium retrofit'!$AW$27,"")))</f>
        <v/>
      </c>
      <c r="T53" s="246">
        <f t="shared" si="17"/>
        <v>0</v>
      </c>
      <c r="U53" s="245" t="str">
        <f>IF(F53="Scenario1PBT1",'Medium retrofit'!$E$38,IF(F53="Scenario2PBT1",'Medium retrofit'!$F$38,IF(F53="Scenario3PBT1",'Medium retrofit'!$G$38,"")))&amp;IF(F53="Scenario1PBT2",'Medium retrofit'!$H$38,IF(F53="Scenario2PBT2",'Medium retrofit'!$I$38,IF(F53="Scenario3PBT2",'Medium retrofit'!$J$38,"")))&amp;IF(F53="Scenario1PBT3",'Medium retrofit'!$K$38,IF(F53="Scenario2PBT3",'Medium retrofit'!$L$38,IF(F53="Scenario3PBT3",'Medium retrofit'!$M$38,"")))&amp;IF(F53="Scenario1PBT4",'Medium retrofit'!$N$38,IF(F53="Scenario2PBT4",'Medium retrofit'!$O$38,IF(F53="Scenario3PBT4",'Medium retrofit'!$P$38,"")))&amp;IF(F53="Scenario1PBT5",'Medium retrofit'!$Q$38,IF(F53="Scenario2PBT5",'Medium retrofit'!$R$38,IF(F53="Scenario3PBT5",'Medium retrofit'!$S$38,"")))&amp;IF(F53="Scenario1PBT6",'Medium retrofit'!$T$38,IF(F53="Scenario2PBT6",'Medium retrofit'!$U$38,IF(F53="Scenario3PBT6",'Medium retrofit'!$V$38,"")))&amp;IF(F53="Scenario1PBT7",'Medium retrofit'!$W$38,IF(F53="Scenario2PBT7",'Medium retrofit'!$X$38,IF(F53="Scenario3PBT7",'Medium retrofit'!$Y$38,"")))&amp;IF(F53="Scenario1PBT8",'Medium retrofit'!$Z$38,IF(F53="Scenario2PBT8",'Medium retrofit'!$AA$38,IF(F53="Scenario3PBT8",'Medium retrofit'!$AB$38,"")))&amp;IF(F53="Scenario1PBT9",'Medium retrofit'!$AC$38,IF(F53="Scenario2PBT9",'Medium retrofit'!$AD$38,IF(F53="Scenario3PBT9",'Medium retrofit'!$AE$38,"")))&amp;IF(F53="Scenario1PBT10",'Medium retrofit'!$AF$38,IF(F53="Scenario2PBT10",'Medium retrofit'!$AG$38,IF(F53="Scenario3PBT10",'Medium retrofit'!$AH$38,"")))&amp;IF(F53="Scenario1PBT11",'Medium retrofit'!$AI$38,IF(F53="Scenario2PBT11",'Medium retrofit'!$AJ$38,IF(F53="Scenario3PBT11",'Medium retrofit'!$AK$38,"")))&amp;IF(F53="Scenario1PBT12",'Medium retrofit'!$AL$38,IF(F53="Scenario2PBT12",'Medium retrofit'!$AM$38,IF(F53="Scenario3PBT12",'Medium retrofit'!$AN$38,"")))&amp;IF(F53="Scenario1PBT13",'Medium retrofit'!$AO$38,IF(F53="Scenario2PBT13",'Medium retrofit'!$AP$38,IF(F53="Scenario3PBT13",'Medium retrofit'!$AQ$38,"")))&amp;IF(F53="Scenario1PBT14",'Medium retrofit'!$AR$38,IF(F53="Scenario2PBT14",'Medium retrofit'!$AS$38,IF(F53="Scenario3PBT14",'Medium retrofit'!$AT$38,"")))&amp;IF(F53="Scenario1PBT15",'Medium retrofit'!$AU$38,IF(F53="Scenario2PBT15",'Medium retrofit'!$AV$38,IF(F53="Scenario3PBT15",'Medium retrofit'!$AW$38,"")))</f>
        <v/>
      </c>
      <c r="V53" s="123">
        <f t="shared" si="18"/>
        <v>0</v>
      </c>
      <c r="W53" s="123" t="str">
        <f>IF(F53="Scenario1PBT1",'Medium retrofit'!$E$40,IF(F53="Scenario2PBT1",'Medium retrofit'!$F$40,IF(F53="Scenario3PBT1",'Medium retrofit'!$G$40,"")))&amp;IF(F53="Scenario1PBT2",'Medium retrofit'!$H$40,IF(F53="Scenario2PBT2",'Medium retrofit'!$I$40,IF(F53="Scenario3PBT2",'Medium retrofit'!$J$40,"")))&amp;IF(F53="Scenario1PBT3",'Medium retrofit'!$K$40,IF(F53="Scenario2PBT3",'Medium retrofit'!$L$40,IF(F53="Scenario3PBT3",'Medium retrofit'!$M$40,"")))&amp;IF(F53="Scenario1PBT4",'Medium retrofit'!$N$40,IF(F53="Scenario2PBT4",'Medium retrofit'!$O$40,IF(F53="Scenario3PBT4",'Medium retrofit'!$P$40,"")))&amp;IF(F53="Scenario1PBT5",'Medium retrofit'!$Q$40,IF(F53="Scenario2PBT5",'Medium retrofit'!$R$40,IF(F53="Scenario3PBT5",'Medium retrofit'!$S$40,"")))&amp;IF(F53="Scenario1PBT6",'Medium retrofit'!$T$40,IF(F53="Scenario2PBT6",'Medium retrofit'!$U$40,IF(F53="Scenario3PBT6",'Medium retrofit'!$V$40,"")))&amp;IF(F53="Scenario1PBT7",'Medium retrofit'!$W$40,IF(F53="Scenario2PBT7",'Medium retrofit'!$X$40,IF(F53="Scenario3PBT7",'Medium retrofit'!$Y$40,"")))&amp;IF(F53="Scenario1PBT8",'Medium retrofit'!$Z$40,IF(F53="Scenario2PBT8",'Medium retrofit'!$AA$40,IF(F53="Scenario3PBT8",'Medium retrofit'!$AB$40,"")))&amp;IF(F53="Scenario1PBT9",'Medium retrofit'!$AC$40,IF(F53="Scenario2PBT9",'Medium retrofit'!$AD$40,IF(F53="Scenario3PBT9",'Medium retrofit'!$AE$40,"")))&amp;IF(F53="Scenario1PBT10",'Medium retrofit'!$AF$40,IF(F53="Scenario2PBT10",'Medium retrofit'!$AG$40,IF(F53="Scenario3PBT10",'Medium retrofit'!$AH$40,"")))&amp;IF(F53="Scenario1PBT11",'Medium retrofit'!$AI$40,IF(F53="Scenario2PBT11",'Medium retrofit'!$AJ$40,IF(F53="Scenario3PBT11",'Medium retrofit'!$AK$40,"")))&amp;IF(F53="Scenario1PBT12",'Medium retrofit'!$AL$40,IF(F53="Scenario2PBT12",'Medium retrofit'!$AM$40,IF(F53="Scenario3PBT12",'Medium retrofit'!$AN$40,"")))&amp;IF(F53="Scenario1PBT13",'Medium retrofit'!$AO$40,IF(F53="Scenario2PBT13",'Medium retrofit'!$AP$40,IF(F53="Scenario3PBT13",'Medium retrofit'!$AQ$40,"")))&amp;IF(F53="Scenario1PBT14",'Medium retrofit'!$AR$40,IF(F53="Scenario2PBT14",'Medium retrofit'!$AS$40,IF(F53="Scenario3PBT14",'Medium retrofit'!$AT$40,"")))&amp;IF(F53="Scenario1PBT15",'Medium retrofit'!$AU$40,IF(F53="Scenario2PBT15",'Medium retrofit'!$AV$40,IF(F53="Scenario3PBT15",'Medium retrofit'!$AW$40,"")))</f>
        <v/>
      </c>
      <c r="X53" s="123">
        <f t="shared" si="19"/>
        <v>0</v>
      </c>
      <c r="Y53" s="123" t="str">
        <f>IF(F53="Scenario1PBT1",'Medium retrofit'!$E$42,IF(F53="Scenario2PBT1",'Medium retrofit'!$F$42,IF(F53="Scenario3PBT1",'Medium retrofit'!$G$42,"")))&amp;IF(F53="Scenario1PBT2",'Medium retrofit'!$H$42,IF(F53="Scenario2PBT2",'Medium retrofit'!$I$42,IF(F53="Scenario3PBT2",'Medium retrofit'!$J$42,"")))&amp;IF(F53="Scenario1PBT3",'Medium retrofit'!$K$42,IF(F53="Scenario2PBT3",'Medium retrofit'!$L$42,IF(F53="Scenario3PBT3",'Medium retrofit'!$M$42,"")))&amp;IF(F53="Scenario1PBT4",'Medium retrofit'!$N$42,IF(F53="Scenario2PBT4",'Medium retrofit'!$O$42,IF(F53="Scenario3PBT4",'Medium retrofit'!$P$42,"")))&amp;IF(F53="Scenario1PBT5",'Medium retrofit'!$Q$42,IF(F53="Scenario2PBT5",'Medium retrofit'!$R$42,IF(F53="Scenario3PBT5",'Medium retrofit'!$S$42,"")))&amp;IF(F53="Scenario1PBT6",'Medium retrofit'!$T$42,IF(F53="Scenario2PBT6",'Medium retrofit'!$U$42,IF(F53="Scenario3PBT6",'Medium retrofit'!$V$42,"")))&amp;IF(F53="Scenario1PBT7",'Medium retrofit'!$W$42,IF(F53="Scenario2PBT7",'Medium retrofit'!$X$42,IF(F53="Scenario3PBT7",'Medium retrofit'!$Y$42,"")))&amp;IF(F53="Scenario1PBT8",'Medium retrofit'!$Z$42,IF(F53="Scenario2PBT8",'Medium retrofit'!$AA$42,IF(F53="Scenario3PBT8",'Medium retrofit'!$AB$42,"")))&amp;IF(F53="Scenario1PBT9",'Medium retrofit'!$AC$42,IF(F53="Scenario2PBT9",'Medium retrofit'!$AD$42,IF(F53="Scenario3PBT9",'Medium retrofit'!$AE$42,"")))&amp;IF(F53="Scenario1PBT10",'Medium retrofit'!$AF$42,IF(F53="Scenario2PBT10",'Medium retrofit'!$AG$42,IF(F53="Scenario3PBT10",'Medium retrofit'!$AH$42,"")))&amp;IF(F53="Scenario1PBT11",'Medium retrofit'!$AI$42,IF(F53="Scenario2PBT11",'Medium retrofit'!$AJ$42,IF(F53="Scenario3PBT11",'Medium retrofit'!$AK$42,"")))&amp;IF(F53="Scenario1PBT12",'Medium retrofit'!$AL$42,IF(F53="Scenario2PBT12",'Medium retrofit'!$AM$42,IF(F53="Scenario3PBT12",'Medium retrofit'!$AN$42,"")))&amp;IF(F53="Scenario1PBT13",'Medium retrofit'!$AO$42,IF(F53="Scenario2PBT13",'Medium retrofit'!$AP$42,IF(F53="Scenario3PBT13",'Medium retrofit'!$AQ$42,"")))&amp;IF(F53="Scenario1PBT14",'Medium retrofit'!$AR$42,IF(F53="Scenario2PBT14",'Medium retrofit'!$AS$42,IF(F53="Scenario3PBT14",'Medium retrofit'!$AT$42,"")))&amp;IF(F53="Scenario1PBT15",'Medium retrofit'!$AU$42,IF(F53="Scenario2PBT15",'Medium retrofit'!$AV$42,IF(F53="Scenario3PBT15",'Medium retrofit'!$AW$42,"")))</f>
        <v/>
      </c>
      <c r="Z53" s="123">
        <f t="shared" si="20"/>
        <v>0</v>
      </c>
      <c r="AA53" s="239" t="str">
        <f>IF(F53="Scenario1PBT1",'Medium retrofit'!$E$101,IF(F53="Scenario2PBT1",'Medium retrofit'!$F$101,IF(F53="Scenario3PBT1",'Medium retrofit'!$G$101,"")))&amp;IF(F53="Scenario1PBT2",'Medium retrofit'!$H$101,IF(F53="Scenario2PBT2",'Medium retrofit'!$I$101,IF(F53="Scenario3PBT2",'Medium retrofit'!$J$101,"")))&amp;IF(F53="Scenario1PBT3",'Medium retrofit'!$K$101,IF(F53="Scenario2PBT3",'Medium retrofit'!$L$101,IF(F53="Scenario3PBT3",'Medium retrofit'!$M$101,"")))&amp;IF(F53="Scenario1PBT4",'Medium retrofit'!$N$101,IF(F53="Scenario2PBT4",'Medium retrofit'!$O$101,IF(F53="Scenario3PBT4",'Medium retrofit'!$P$101,"")))&amp;IF(F53="Scenario1PBT5",'Medium retrofit'!$Q$101,IF(F53="Scenario2PBT5",'Medium retrofit'!$R$101,IF(F53="Scenario3PBT5",'Medium retrofit'!$S$101,"")))&amp;IF(F53="Scenario1PBT6",'Medium retrofit'!$T$101,IF(F53="Scenario2PBT6",'Medium retrofit'!$U$101,IF(F53="Scenario3PBT6",'Medium retrofit'!$V$101,"")))&amp;IF(F53="Scenario1PBT7",'Medium retrofit'!$W$101,IF(F53="Scenario2PBT7",'Medium retrofit'!$X$101,IF(F53="Scenario3PBT7",'Medium retrofit'!$Y$101,"")))&amp;IF(F53="Scenario1PBT8",'Medium retrofit'!$Z$101,IF(F53="Scenario2PBT8",'Medium retrofit'!$AA$101,IF(F53="Scenario3PBT8",'Medium retrofit'!$AB$101,"")))&amp;IF(F53="Scenario1PBT9",'Medium retrofit'!$AC$101,IF(F53="Scenario2PBT9",'Medium retrofit'!$AD$101,IF(F53="Scenario3PBT9",'Medium retrofit'!$AE$101,"")))&amp;IF(F53="Scenario1PBT10",'Medium retrofit'!$AF$101,IF(F53="Scenario2PBT10",'Medium retrofit'!$AG$101,IF(F53="Scenario3PBT10",'Medium retrofit'!$AH$101,"")))&amp;IF(F53="Scenario1PBT11",'Medium retrofit'!$AI$101,IF(F53="Scenario2PBT11",'Medium retrofit'!$AJ$101,IF(F53="Scenario3PBT11",'Medium retrofit'!$AK$101,"")))&amp;IF(F53="Scenario1PBT12",'Medium retrofit'!$AL$101,IF(F53="Scenario2PBT12",'Medium retrofit'!$AM$101,IF(F53="Scenario3PBT12",'Medium retrofit'!$AN$101,"")))&amp;IF(F53="Scenario1PBT13",'Medium retrofit'!$AO$101,IF(F53="Scenario2PBT13",'Medium retrofit'!$AP$101,IF(F53="Scenario3PBT13",'Medium retrofit'!$AQ$101,"")))&amp;IF(F53="Scenario1PBT14",'Medium retrofit'!$AR$101,IF(F53="Scenario2PBT14",'Medium retrofit'!$AS$101,IF(F53="Scenario3PBT14",'Medium retrofit'!$AT$101,"")))&amp;IF(F53="Scenario1PBT15",'Medium retrofit'!$AU$101,IF(F53="Scenario2PBT15",'Medium retrofit'!$AV$101,IF(F53="Scenario3PBT15",'Medium retrofit'!$AW$101,"")))</f>
        <v/>
      </c>
      <c r="AB53" s="242">
        <f t="shared" si="21"/>
        <v>0</v>
      </c>
      <c r="AC53" s="247">
        <f>IFERROR('Projection_Base-case'!G53-G53,0)</f>
        <v>0</v>
      </c>
      <c r="AD53" s="123">
        <f t="shared" si="24"/>
        <v>0</v>
      </c>
      <c r="AE53" s="123">
        <f>IFERROR(100*AC53/'Projection_Base-case'!G53,0)</f>
        <v>0</v>
      </c>
      <c r="AF53" s="123">
        <f>IFERROR('Projection_Base-case'!I53-I53,0)</f>
        <v>0</v>
      </c>
      <c r="AG53" s="123">
        <f t="shared" si="25"/>
        <v>0</v>
      </c>
      <c r="AH53" s="123">
        <f>IFERROR(100*AF53/'Projection_Base-case'!I53,0)</f>
        <v>0</v>
      </c>
      <c r="AI53" s="123">
        <f>IFERROR('Projection_Base-case'!K53-K53,0)</f>
        <v>0</v>
      </c>
      <c r="AJ53" s="123">
        <f t="shared" si="26"/>
        <v>0</v>
      </c>
      <c r="AK53" s="123">
        <f>IFERROR(100*AI53/'Projection_Base-case'!K53,0)</f>
        <v>0</v>
      </c>
      <c r="AL53" s="123">
        <f>IFERROR(M53-'Projection_Base-case'!M53,0)</f>
        <v>0</v>
      </c>
      <c r="AM53" s="123">
        <f t="shared" si="27"/>
        <v>0</v>
      </c>
      <c r="AN53" s="179">
        <f>IFERROR(IF('Projection_Base-case'!N53&gt;0,100*AM53/'Projection_Base-case'!N53,100*AM53/N53),0)</f>
        <v>0</v>
      </c>
      <c r="AO53" s="245">
        <f>IFERROR('Projection_Base-case'!O53-O53,0)</f>
        <v>0</v>
      </c>
      <c r="AP53" s="123">
        <f t="shared" si="28"/>
        <v>0</v>
      </c>
      <c r="AQ53" s="123">
        <f>IFERROR(100*AO53/'Projection_Base-case'!O53,0)</f>
        <v>0</v>
      </c>
      <c r="AR53" s="123">
        <f>IFERROR('Projection_Base-case'!Q53-Q53,0)</f>
        <v>0</v>
      </c>
      <c r="AS53" s="123">
        <f t="shared" si="29"/>
        <v>0</v>
      </c>
      <c r="AT53" s="123">
        <f>IFERROR(100*AR53/'Projection_Base-case'!Q53,0)</f>
        <v>0</v>
      </c>
      <c r="AU53" s="123">
        <f>IFERROR('Projection_Base-case'!S53-S53,0)</f>
        <v>0</v>
      </c>
      <c r="AV53" s="123">
        <f t="shared" si="30"/>
        <v>0</v>
      </c>
      <c r="AW53" s="124">
        <f>IFERROR(100*AU53/'Projection_Base-case'!S53,0)</f>
        <v>0</v>
      </c>
      <c r="AX53" s="245">
        <f>IFERROR('Projection_Base-case'!U53-U53,0)</f>
        <v>0</v>
      </c>
      <c r="AY53" s="123">
        <f t="shared" si="31"/>
        <v>0</v>
      </c>
      <c r="AZ53" s="123">
        <f>IFERROR(100*AX53/'Projection_Base-case'!U53,0)</f>
        <v>0</v>
      </c>
      <c r="BA53" s="123">
        <f>IFERROR('Projection_Base-case'!W53-W53,0)</f>
        <v>0</v>
      </c>
      <c r="BB53" s="123">
        <f t="shared" si="32"/>
        <v>0</v>
      </c>
      <c r="BC53" s="123">
        <f>IFERROR(100*BA53/'Projection_Base-case'!W53,0)</f>
        <v>0</v>
      </c>
      <c r="BD53" s="123">
        <f>IFERROR('Projection_Base-case'!Y53-Y53,0)</f>
        <v>0</v>
      </c>
      <c r="BE53" s="123">
        <f t="shared" si="33"/>
        <v>0</v>
      </c>
      <c r="BF53" s="123">
        <f>IFERROR(100*BD53/'Projection_Base-case'!Y53,0)</f>
        <v>0</v>
      </c>
      <c r="BG53" s="178">
        <f t="shared" si="22"/>
        <v>0</v>
      </c>
      <c r="BH53" s="179">
        <f t="shared" si="23"/>
        <v>0</v>
      </c>
    </row>
    <row r="54" spans="1:60">
      <c r="A54" s="165">
        <v>49</v>
      </c>
      <c r="B54" s="239">
        <f>IF('Projection_Base-case'!B54&lt;&gt;"",'Projection_Base-case'!B54,0)</f>
        <v>0</v>
      </c>
      <c r="C54" s="239">
        <f>IF('Projection_Base-case'!C54&lt;&gt;"",'Projection_Base-case'!C54,0)</f>
        <v>0</v>
      </c>
      <c r="D54" s="239">
        <f>IF('Projection_Base-case'!D54&lt;&gt;"",'Projection_Base-case'!D54,0)</f>
        <v>0</v>
      </c>
      <c r="E54" s="164" t="str">
        <f>IF(AND('Résultats medium'!$AC$3="OUI",'Résultats medium'!E53&lt;&gt;""),'Résultats medium'!E53,IF(OR(D54="PBT1",D54="PBT4",D54="PBT5",D54="PBT6",D54="PBT7",D54="PBT8",D54="PBT10"),"Scenario1",IF(OR(D54="PBT3",D54="PBT9"),"Scenario3",IF(OR(D54="PBT2"),"Scenario2",""))))</f>
        <v/>
      </c>
      <c r="F54" s="240" t="str">
        <f t="shared" si="10"/>
        <v>0</v>
      </c>
      <c r="G54" s="241" t="str">
        <f>IF(F54="Scenario1PBT1",'Medium retrofit'!$E$6,IF(F54="Scenario2PBT1",'Medium retrofit'!$F$6,IF(F54="Scenario3PBT1",'Medium retrofit'!$G$6,"")))&amp;IF(F54="Scenario1PBT2",'Medium retrofit'!$H$6,IF(F54="Scenario2PBT2",'Medium retrofit'!$I$6,IF(F54="Scenario3PBT2",'Medium retrofit'!$J$6,"")))&amp;IF(F54="Scenario1PBT3",'Medium retrofit'!$K$6,IF(F54="Scenario2PBT3",'Medium retrofit'!$L$6,IF(F54="Scenario3PBT3",'Medium retrofit'!$M$6,"")))&amp;IF(F54="Scenario1PBT4",'Medium retrofit'!$N$6,IF(F54="Scenario2PBT4",'Medium retrofit'!$O$6,IF(F54="Scenario3PBT4",'Medium retrofit'!$P$6,"")))&amp;IF(F54="Scenario1PBT5",'Medium retrofit'!$Q$6,IF(F54="Scenario2PBT5",'Medium retrofit'!$R$6,IF(F54="Scenario3PBT5",'Medium retrofit'!$S$6,"")))&amp;IF(F54="Scenario1PBT6",'Medium retrofit'!$T$6,IF(F54="Scenario2PBT6",'Medium retrofit'!$U$6,IF(F54="Scenario3PBT6",'Medium retrofit'!$V$6,"")))&amp;IF(F54="Scenario1PBT7",'Medium retrofit'!$W$6,IF(F54="Scenario2PBT7",'Medium retrofit'!$X$6,IF(F54="Scenario3PBT7",'Medium retrofit'!$Y$6,"")))&amp;IF(F54="Scenario1PBT8",'Medium retrofit'!$Z$6,IF(F54="Scenario2PBT8",'Medium retrofit'!$AA$6,IF(F54="Scenario3PBT8",'Medium retrofit'!$AB$6,"")))&amp;IF(F54="Scenario1PBT9",'Medium retrofit'!$AC$6,IF(F54="Scenario2PBT9",'Medium retrofit'!$AD$6,IF(F54="Scenario3PBT9",'Medium retrofit'!$AE$6,"")))&amp;IF(F54="Scenario1PBT10",'Medium retrofit'!$AF$6,IF(F54="Scenario2PBT10",'Medium retrofit'!$AG$6,IF(F54="Scenario3PBT10",'Medium retrofit'!$AH$6,"")))&amp;IF(F54="Scenario1PBT11",'Medium retrofit'!$AI$6,IF(F54="Scenario2PBT11",'Medium retrofit'!$AJ$6,IF(F54="Scenario3PBT11",'Medium retrofit'!$AK$6,"")))&amp;IF(F54="Scenario1PBT12",'Medium retrofit'!$AL$6,IF(F54="Scenario2PBT12",'Medium retrofit'!$AM$6,IF(F54="Scenario3PBT12",'Medium retrofit'!$AN$6,"")))&amp;IF(F54="Scenario1PBT13",'Medium retrofit'!$AO$6,IF(F54="Scenario2PBT13",'Medium retrofit'!$AP$6,IF(F54="Scenario3PBT13",'Medium retrofit'!$AQ$6,"")))&amp;IF(F54="Scenario1PBT14",'Medium retrofit'!$AR$6,IF(F54="Scenario2PBT14",'Medium retrofit'!$AS$6,IF(F54="Scenario3PBT14",'Medium retrofit'!$AT$6,"")))&amp;IF(F54="Scenario1PBT15",'Medium retrofit'!$AU$6,IF(F54="Scenario2PBT15",'Medium retrofit'!$AV$6,IF(F54="Scenario3PBT15",'Medium retrofit'!$AW$6,"")))</f>
        <v/>
      </c>
      <c r="H54" s="123">
        <f t="shared" si="11"/>
        <v>0</v>
      </c>
      <c r="I54" s="239" t="str">
        <f>IF(F54="Scenario1PBT1",'Medium retrofit'!$E$16,IF(F54="Scenario2PBT1",'Medium retrofit'!$F$16,IF(F54="Scenario3PBT1",'Medium retrofit'!$G$16,"")))&amp;IF(F54="Scenario1PBT2",'Medium retrofit'!$H$16,IF(F54="Scenario2PBT2",'Medium retrofit'!$I$16,IF(F54="Scenario3PBT2",'Medium retrofit'!$J$16,"")))&amp;IF(F54="Scenario1PBT3",'Medium retrofit'!$K$16,IF(F54="Scenario2PBT3",'Medium retrofit'!$L$16,IF(F54="Scenario3PBT3",'Medium retrofit'!$M$16,"")))&amp;IF(F54="Scenario1PBT4",'Medium retrofit'!$N$16,IF(F54="Scenario2PBT4",'Medium retrofit'!$O$16,IF(F54="Scenario3PBT4",'Medium retrofit'!$P$16,"")))&amp;IF(F54="Scenario1PBT5",'Medium retrofit'!$Q$16,IF(F54="Scenario2PBT5",'Medium retrofit'!$R$16,IF(F54="Scenario3PBT5",'Medium retrofit'!$S$16,"")))&amp;IF(F54="Scenario1PBT6",'Medium retrofit'!$T$16,IF(F54="Scenario2PBT6",'Medium retrofit'!$U$16,IF(F54="Scenario3PBT6",'Medium retrofit'!$V$16,"")))&amp;IF(F54="Scenario1PBT7",'Medium retrofit'!$W$16,IF(F54="Scenario2PBT7",'Medium retrofit'!$X$16,IF(F54="Scenario3PBT7",'Medium retrofit'!$Y$16,"")))&amp;IF(F54="Scenario1PBT8",'Medium retrofit'!$Z$16,IF(F54="Scenario2PBT8",'Medium retrofit'!$AA$16,IF(F54="Scenario3PBT8",'Medium retrofit'!$AB$16,"")))&amp;IF(F54="Scenario1PBT9",'Medium retrofit'!$AC$16,IF(F54="Scenario2PBT9",'Medium retrofit'!$AD$16,IF(F54="Scenario3PBT9",'Medium retrofit'!$AE$16,"")))&amp;IF(F54="Scenario1PBT10",'Medium retrofit'!$AF$16,IF(F54="Scenario2PBT10",'Medium retrofit'!$AG$16,IF(F54="Scenario3PBT10",'Medium retrofit'!$AH$16,"")))&amp;IF(F54="Scenario1PBT11",'Medium retrofit'!$AI$16,IF(F54="Scenario2PBT11",'Medium retrofit'!$AJ$16,IF(F54="Scenario3PBT11",'Medium retrofit'!$AK$16,"")))&amp;IF(F54="Scenario1PBT12",'Medium retrofit'!$AL$16,IF(F54="Scenario2PBT12",'Medium retrofit'!$AM$16,IF(F54="Scenario3PBT12",'Medium retrofit'!$AN$16,"")))&amp;IF(F54="Scenario1PBT13",'Medium retrofit'!$AO$16,IF(F54="Scenario2PBT13",'Medium retrofit'!$AP$16,IF(F54="Scenario3PBT13",'Medium retrofit'!$AQ$16,"")))&amp;IF(F54="Scenario1PBT14",'Medium retrofit'!$AR$16,IF(F54="Scenario2PBT14",'Medium retrofit'!$AS$16,IF(F54="Scenario3PBT14",'Medium retrofit'!$AT$16,"")))&amp;IF(F54="Scenario1PBT15",'Medium retrofit'!$AU$16,IF(F54="Scenario2PBT15",'Medium retrofit'!$AV$16,IF(F54="Scenario3PBT15",'Medium retrofit'!$AW$16,"")))</f>
        <v/>
      </c>
      <c r="J54" s="123">
        <f t="shared" si="12"/>
        <v>0</v>
      </c>
      <c r="K54" s="123" t="str">
        <f>IF(F54="Scenario1PBT1",'Medium retrofit'!$E$18,IF(F54="Scenario2PBT1",'Medium retrofit'!$F$18,IF(F54="Scenario3PBT1",'Medium retrofit'!$G$18,"")))&amp;IF(F54="Scenario1PBT2",'Medium retrofit'!$H$18,IF(F54="Scenario2PBT2",'Medium retrofit'!$I$18,IF(F54="Scenario3PBT2",'Medium retrofit'!$J$18,"")))&amp;IF(F54="Scenario1PBT3",'Medium retrofit'!$K$18,IF(F54="Scenario2PBT3",'Medium retrofit'!$L$18,IF(F54="Scenario3PBT3",'Medium retrofit'!$M$18,"")))&amp;IF(F54="Scenario1PBT4",'Medium retrofit'!$N$18,IF(F54="Scenario2PBT4",'Medium retrofit'!$O$18,IF(F54="Scenario3PBT4",'Medium retrofit'!$P$18,"")))&amp;IF(F54="Scenario1PBT5",'Medium retrofit'!$Q$18,IF(F54="Scenario2PBT5",'Medium retrofit'!$R$18,IF(F54="Scenario3PBT5",'Medium retrofit'!$S$18,"")))&amp;IF(F54="Scenario1PBT6",'Medium retrofit'!$T$18,IF(F54="Scenario2PBT6",'Medium retrofit'!$U$18,IF(F54="Scenario3PBT6",'Medium retrofit'!$V$18,"")))&amp;IF(F54="Scenario1PBT7",'Medium retrofit'!$W$18,IF(F54="Scenario2PBT7",'Medium retrofit'!$X$18,IF(F54="Scenario3PBT7",'Medium retrofit'!$Y$18,"")))&amp;IF(F54="Scenario1PBT8",'Medium retrofit'!$Z$18,IF(F54="Scenario2PBT8",'Medium retrofit'!$AA$18,IF(F54="Scenario3PBT8",'Medium retrofit'!$AB$18,"")))&amp;IF(F54="Scenario1PBT9",'Medium retrofit'!$AC$18,IF(F54="Scenario2PBT9",'Medium retrofit'!$AD$18,IF(F54="Scenario3PBT9",'Medium retrofit'!$AE$18,"")))&amp;IF(F54="Scenario1PBT10",'Medium retrofit'!$AF$18,IF(F54="Scenario2PBT10",'Medium retrofit'!$AG$18,IF(F54="Scenario3PBT10",'Medium retrofit'!$AH$18,"")))&amp;IF(F54="Scenario1PBT11",'Medium retrofit'!$AI$18,IF(F54="Scenario2PBT11",'Medium retrofit'!$AJ$18,IF(F54="Scenario3PBT11",'Medium retrofit'!$AK$18,"")))&amp;IF(F54="Scenario1PBT12",'Medium retrofit'!$AL$18,IF(F54="Scenario2PBT12",'Medium retrofit'!$AM$18,IF(F54="Scenario3PBT12",'Medium retrofit'!$AN$18,"")))&amp;IF(F54="Scenario1PBT13",'Medium retrofit'!$AO$18,IF(F54="Scenario2PBT13",'Medium retrofit'!$AP$18,IF(F54="Scenario3PBT13",'Medium retrofit'!$AQ$18,"")))&amp;IF(F54="Scenario1PBT14",'Medium retrofit'!$AR$18,IF(F54="Scenario2PBT14",'Medium retrofit'!$AS$18,IF(F54="Scenario3PBT14",'Medium retrofit'!$AT$18,"")))&amp;IF(F54="Scenario1PBT15",'Medium retrofit'!$AU$18,IF(F54="Scenario2PBT15",'Medium retrofit'!$AV$18,IF(F54="Scenario3PBT15",'Medium retrofit'!$AW$18,"")))</f>
        <v/>
      </c>
      <c r="L54" s="123">
        <f t="shared" si="13"/>
        <v>0</v>
      </c>
      <c r="M54" s="123" t="str">
        <f>IF(F54="Scenario1PBT1",'Medium retrofit'!$E$20,IF(F54="Scenario2PBT1",'Medium retrofit'!$F$20,IF(F54="Scenario3PBT1",'Medium retrofit'!$G$20,"")))&amp;IF(F54="Scenario1PBT2",'Medium retrofit'!$H$20,IF(F54="Scenario2PBT2",'Medium retrofit'!$I$20,IF(F54="Scenario3PBT2",'Medium retrofit'!$J$20,"")))&amp;IF(F54="Scenario1PBT3",'Medium retrofit'!$K$20,IF(F54="Scenario2PBT3",'Medium retrofit'!$L$20,IF(F54="Scenario3PBT3",'Medium retrofit'!$M$20,"")))&amp;IF(F54="Scenario1PBT4",'Medium retrofit'!$N$20,IF(F54="Scenario2PBT4",'Medium retrofit'!$O$20,IF(F54="Scenario3PBT4",'Medium retrofit'!$P$20,"")))&amp;IF(F54="Scenario1PBT5",'Medium retrofit'!$Q$20,IF(F54="Scenario2PBT5",'Medium retrofit'!$R$20,IF(F54="Scenario3PBT5",'Medium retrofit'!$S$20,"")))&amp;IF(F54="Scenario1PBT6",'Medium retrofit'!$T$20,IF(F54="Scenario2PBT6",'Medium retrofit'!$U$20,IF(F54="Scenario3PBT6",'Medium retrofit'!$V$20,"")))&amp;IF(F54="Scenario1PBT7",'Medium retrofit'!$W$20,IF(F54="Scenario2PBT7",'Medium retrofit'!$X$20,IF(F54="Scenario3PBT7",'Medium retrofit'!$Y$20,"")))&amp;IF(F54="Scenario1PBT8",'Medium retrofit'!$Z$20,IF(F54="Scenario2PBT8",'Medium retrofit'!$AA$20,IF(F54="Scenario3PBT8",'Medium retrofit'!$AB$20,"")))&amp;IF(F54="Scenario1PBT9",'Medium retrofit'!$AC$20,IF(F54="Scenario2PBT9",'Medium retrofit'!$AD$20,IF(F54="Scenario3PBT9",'Medium retrofit'!$AE$20,"")))&amp;IF(F54="Scenario1PBT10",'Medium retrofit'!$AF$20,IF(F54="Scenario2PBT10",'Medium retrofit'!$AG$20,IF(F54="Scenario3PBT10",'Medium retrofit'!$AH$20,"")))&amp;IF(F54="Scenario1PBT11",'Medium retrofit'!$AI$20,IF(F54="Scenario2PBT11",'Medium retrofit'!$AJ$20,IF(F54="Scenario3PBT11",'Medium retrofit'!$AK$20,"")))&amp;IF(F54="Scenario1PBT12",'Medium retrofit'!$AL$20,IF(F54="Scenario2PBT12",'Medium retrofit'!$AM$20,IF(F54="Scenario3PBT12",'Medium retrofit'!$AN$20,"")))&amp;IF(F54="Scenario1PBT13",'Medium retrofit'!$AO$20,IF(F54="Scenario2PBT13",'Medium retrofit'!$AP$20,IF(F54="Scenario3PBT13",'Medium retrofit'!$AQ$20,"")))&amp;IF(F54="Scenario1PBT14",'Medium retrofit'!$AR$20,IF(F54="Scenario2PBT14",'Medium retrofit'!$AS$20,IF(F54="Scenario3PBT14",'Medium retrofit'!$AT$20,"")))&amp;IF(F54="Scenario1PBT15",'Medium retrofit'!$AU$20,IF(F54="Scenario2PBT15",'Medium retrofit'!$AV$20,IF(F54="Scenario3PBT15",'Medium retrofit'!$AW$20,"")))</f>
        <v/>
      </c>
      <c r="N54" s="124">
        <f t="shared" si="14"/>
        <v>0</v>
      </c>
      <c r="O54" s="245" t="str">
        <f>IF(F54="Scenario1PBT1",'Medium retrofit'!$E$23,IF(F54="Scenario2PBT1",'Medium retrofit'!$F$23,IF(F54="Scenario3PBT1",'Medium retrofit'!$G$23,"")))&amp;IF(F54="Scenario1PBT2",'Medium retrofit'!$H$23,IF(F54="Scenario2PBT2",'Medium retrofit'!$I$23,IF(F54="Scenario3PBT2",'Medium retrofit'!$J$23,"")))&amp;IF(F54="Scenario1PBT3",'Medium retrofit'!$K$23,IF(F54="Scenario2PBT3",'Medium retrofit'!$L$23,IF(F54="Scenario3PBT3",'Medium retrofit'!$M$23,"")))&amp;IF(F54="Scenario1PBT4",'Medium retrofit'!$N$23,IF(F54="Scenario2PBT4",'Medium retrofit'!$O$23,IF(F54="Scenario3PBT4",'Medium retrofit'!$P$23,"")))&amp;IF(F54="Scenario1PBT5",'Medium retrofit'!$Q$23,IF(F54="Scenario2PBT5",'Medium retrofit'!$R$23,IF(F54="Scenario3PBT5",'Medium retrofit'!$S$23,"")))&amp;IF(F54="Scenario1PBT6",'Medium retrofit'!$T$23,IF(F54="Scenario2PBT6",'Medium retrofit'!$U$23,IF(F54="Scenario3PBT6",'Medium retrofit'!$V$23,"")))&amp;IF(F54="Scenario1PBT7",'Medium retrofit'!$W$23,IF(F54="Scenario2PBT7",'Medium retrofit'!$X$23,IF(F54="Scenario3PBT7",'Medium retrofit'!$Y$23,"")))&amp;IF(F54="Scenario1PBT8",'Medium retrofit'!$Z$23,IF(F54="Scenario2PBT8",'Medium retrofit'!$AA$23,IF(F54="Scenario3PBT8",'Medium retrofit'!$AB$23,"")))&amp;IF(F54="Scenario1PBT9",'Medium retrofit'!$AC$23,IF(F54="Scenario2PBT9",'Medium retrofit'!$AD$23,IF(F54="Scenario3PBT9",'Medium retrofit'!$AE$23,"")))&amp;IF(F54="Scenario1PBT10",'Medium retrofit'!$AF$23,IF(F54="Scenario2PBT10",'Medium retrofit'!$AG$23,IF(F54="Scenario3PBT10",'Medium retrofit'!$AH$23,"")))&amp;IF(F54="Scenario1PBT11",'Medium retrofit'!$AI$23,IF(F54="Scenario2PBT11",'Medium retrofit'!$AJ$23,IF(F54="Scenario3PBT11",'Medium retrofit'!$AK$23,"")))&amp;IF(F54="Scenario1PBT12",'Medium retrofit'!$AL$23,IF(F54="Scenario2PBT12",'Medium retrofit'!$AM$23,IF(F54="Scenario3PBT12",'Medium retrofit'!$AN$23,"")))&amp;IF(F54="Scenario1PBT13",'Medium retrofit'!$AO$23,IF(F54="Scenario2PBT13",'Medium retrofit'!$AP$23,IF(F54="Scenario3PBT13",'Medium retrofit'!$AQ$23,"")))&amp;IF(F54="Scenario1PBT14",'Medium retrofit'!$AR$23,IF(F54="Scenario2PBT14",'Medium retrofit'!$AS$23,IF(F54="Scenario3PBT14",'Medium retrofit'!$AT$23,"")))&amp;IF(F54="Scenario1PBT15",'Medium retrofit'!$AU$23,IF(F54="Scenario2PBT15",'Medium retrofit'!$AV$23,IF(F54="Scenario3PBT15",'Medium retrofit'!$AW$23,"")))</f>
        <v/>
      </c>
      <c r="P54" s="123">
        <f t="shared" si="15"/>
        <v>0</v>
      </c>
      <c r="Q54" s="123" t="str">
        <f>IF(F54="Scenario1PBT1",'Medium retrofit'!$E$25,IF(F54="Scenario2PBT1",'Medium retrofit'!$F$25,IF(F54="Scenario3PBT1",'Medium retrofit'!$G$25,"")))&amp;IF(F54="Scenario1PBT2",'Medium retrofit'!$H$25,IF(F54="Scenario2PBT2",'Medium retrofit'!$I$25,IF(F54="Scenario3PBT2",'Medium retrofit'!$J$25,"")))&amp;IF(F54="Scenario1PBT3",'Medium retrofit'!$K$25,IF(F54="Scenario2PBT3",'Medium retrofit'!$L$25,IF(F54="Scenario3PBT3",'Medium retrofit'!$M$25,"")))&amp;IF(F54="Scenario1PBT4",'Medium retrofit'!$N$25,IF(F54="Scenario2PBT4",'Medium retrofit'!$O$25,IF(F54="Scenario3PBT4",'Medium retrofit'!$P$25,"")))&amp;IF(F54="Scenario1PBT5",'Medium retrofit'!$Q$25,IF(F54="Scenario2PBT5",'Medium retrofit'!$R$25,IF(F54="Scenario3PBT5",'Medium retrofit'!$S$25,"")))&amp;IF(F54="Scenario1PBT6",'Medium retrofit'!$T$25,IF(F54="Scenario2PBT6",'Medium retrofit'!$U$25,IF(F54="Scenario3PBT6",'Medium retrofit'!$V$25,"")))&amp;IF(F54="Scenario1PBT7",'Medium retrofit'!$W$25,IF(F54="Scenario2PBT7",'Medium retrofit'!$X$25,IF(F54="Scenario3PBT7",'Medium retrofit'!$Y$25,"")))&amp;IF(F54="Scenario1PBT8",'Medium retrofit'!$Z$25,IF(F54="Scenario2PBT8",'Medium retrofit'!$AA$25,IF(F54="Scenario3PBT8",'Medium retrofit'!$AB$25,"")))&amp;IF(F54="Scenario1PBT9",'Medium retrofit'!$AC$25,IF(F54="Scenario2PBT9",'Medium retrofit'!$AD$25,IF(F54="Scenario3PBT9",'Medium retrofit'!$AE$25,"")))&amp;IF(F54="Scenario1PBT10",'Medium retrofit'!$AF$25,IF(F54="Scenario2PBT10",'Medium retrofit'!$AG$25,IF(F54="Scenario3PBT10",'Medium retrofit'!$AH$25,"")))&amp;IF(F54="Scenario1PBT11",'Medium retrofit'!$AI$25,IF(F54="Scenario2PBT11",'Medium retrofit'!$AJ$25,IF(F54="Scenario3PBT11",'Medium retrofit'!$AK$25,"")))&amp;IF(F54="Scenario1PBT12",'Medium retrofit'!$AL$25,IF(F54="Scenario2PBT12",'Medium retrofit'!$AM$25,IF(F54="Scenario3PBT12",'Medium retrofit'!$AN$25,"")))&amp;IF(F54="Scenario1PBT13",'Medium retrofit'!$AO$25,IF(F54="Scenario2PBT13",'Medium retrofit'!$AP$25,IF(F54="Scenario3PBT13",'Medium retrofit'!$AQ$25,"")))&amp;IF(F54="Scenario1PBT14",'Medium retrofit'!$AR$25,IF(F54="Scenario2PBT14",'Medium retrofit'!$AS$25,IF(F54="Scenario3PBT14",'Medium retrofit'!$AT$25,"")))&amp;IF(F54="Scenario1PBT15",'Medium retrofit'!$AU$25,IF(F54="Scenario2PBT15",'Medium retrofit'!$AV$25,IF(F54="Scenario3PBT15",'Medium retrofit'!$AW$25,"")))</f>
        <v/>
      </c>
      <c r="R54" s="123">
        <f t="shared" si="16"/>
        <v>0</v>
      </c>
      <c r="S54" s="123" t="str">
        <f>IF(F54="Scenario1PBT1",'Medium retrofit'!$E$27,IF(F54="Scenario2PBT1",'Medium retrofit'!$F$27,IF(F54="Scenario3PBT1",'Medium retrofit'!$G$27,"")))&amp;IF(F54="Scenario1PBT2",'Medium retrofit'!$H$27,IF(F54="Scenario2PBT2",'Medium retrofit'!$I$27,IF(F54="Scenario3PBT2",'Medium retrofit'!$J$27,"")))&amp;IF(F54="Scenario1PBT3",'Medium retrofit'!$K$27,IF(F54="Scenario2PBT3",'Medium retrofit'!$L$27,IF(F54="Scenario3PBT3",'Medium retrofit'!$M$27,"")))&amp;IF(F54="Scenario1PBT4",'Medium retrofit'!$N$27,IF(F54="Scenario2PBT4",'Medium retrofit'!$O$27,IF(F54="Scenario3PBT4",'Medium retrofit'!$P$27,"")))&amp;IF(F54="Scenario1PBT5",'Medium retrofit'!$Q$27,IF(F54="Scenario2PBT5",'Medium retrofit'!$R$27,IF(F54="Scenario3PBT5",'Medium retrofit'!$S$27,"")))&amp;IF(F54="Scenario1PBT6",'Medium retrofit'!$T$27,IF(F54="Scenario2PBT6",'Medium retrofit'!$U$27,IF(F54="Scenario3PBT6",'Medium retrofit'!$V$27,"")))&amp;IF(F54="Scenario1PBT7",'Medium retrofit'!$W$27,IF(F54="Scenario2PBT7",'Medium retrofit'!$X$27,IF(F54="Scenario3PBT7",'Medium retrofit'!$Y$27,"")))&amp;IF(F54="Scenario1PBT8",'Medium retrofit'!$Z$27,IF(F54="Scenario2PBT8",'Medium retrofit'!$AA$27,IF(F54="Scenario3PBT8",'Medium retrofit'!$AB$27,"")))&amp;IF(F54="Scenario1PBT9",'Medium retrofit'!$AC$27,IF(F54="Scenario2PBT9",'Medium retrofit'!$AD$27,IF(F54="Scenario3PBT9",'Medium retrofit'!$AE$27,"")))&amp;IF(F54="Scenario1PBT10",'Medium retrofit'!$AF$27,IF(F54="Scenario2PBT10",'Medium retrofit'!$AG$27,IF(F54="Scenario3PBT10",'Medium retrofit'!$AH$27,"")))&amp;IF(F54="Scenario1PBT11",'Medium retrofit'!$AI$27,IF(F54="Scenario2PBT11",'Medium retrofit'!$AJ$27,IF(F54="Scenario3PBT11",'Medium retrofit'!$AK$27,"")))&amp;IF(F54="Scenario1PBT12",'Medium retrofit'!$AL$27,IF(F54="Scenario2PBT12",'Medium retrofit'!$AM$27,IF(F54="Scenario3PBT12",'Medium retrofit'!$AN$27,"")))&amp;IF(F54="Scenario1PBT13",'Medium retrofit'!$AO$27,IF(F54="Scenario2PBT13",'Medium retrofit'!$AP$27,IF(F54="Scenario3PBT13",'Medium retrofit'!$AQ$27,"")))&amp;IF(F54="Scenario1PBT14",'Medium retrofit'!$AR$27,IF(F54="Scenario2PBT14",'Medium retrofit'!$AS$27,IF(F54="Scenario3PBT14",'Medium retrofit'!$AT$27,"")))&amp;IF(F54="Scenario1PBT15",'Medium retrofit'!$AU$27,IF(F54="Scenario2PBT15",'Medium retrofit'!$AV$27,IF(F54="Scenario3PBT15",'Medium retrofit'!$AW$27,"")))</f>
        <v/>
      </c>
      <c r="T54" s="246">
        <f t="shared" si="17"/>
        <v>0</v>
      </c>
      <c r="U54" s="245" t="str">
        <f>IF(F54="Scenario1PBT1",'Medium retrofit'!$E$38,IF(F54="Scenario2PBT1",'Medium retrofit'!$F$38,IF(F54="Scenario3PBT1",'Medium retrofit'!$G$38,"")))&amp;IF(F54="Scenario1PBT2",'Medium retrofit'!$H$38,IF(F54="Scenario2PBT2",'Medium retrofit'!$I$38,IF(F54="Scenario3PBT2",'Medium retrofit'!$J$38,"")))&amp;IF(F54="Scenario1PBT3",'Medium retrofit'!$K$38,IF(F54="Scenario2PBT3",'Medium retrofit'!$L$38,IF(F54="Scenario3PBT3",'Medium retrofit'!$M$38,"")))&amp;IF(F54="Scenario1PBT4",'Medium retrofit'!$N$38,IF(F54="Scenario2PBT4",'Medium retrofit'!$O$38,IF(F54="Scenario3PBT4",'Medium retrofit'!$P$38,"")))&amp;IF(F54="Scenario1PBT5",'Medium retrofit'!$Q$38,IF(F54="Scenario2PBT5",'Medium retrofit'!$R$38,IF(F54="Scenario3PBT5",'Medium retrofit'!$S$38,"")))&amp;IF(F54="Scenario1PBT6",'Medium retrofit'!$T$38,IF(F54="Scenario2PBT6",'Medium retrofit'!$U$38,IF(F54="Scenario3PBT6",'Medium retrofit'!$V$38,"")))&amp;IF(F54="Scenario1PBT7",'Medium retrofit'!$W$38,IF(F54="Scenario2PBT7",'Medium retrofit'!$X$38,IF(F54="Scenario3PBT7",'Medium retrofit'!$Y$38,"")))&amp;IF(F54="Scenario1PBT8",'Medium retrofit'!$Z$38,IF(F54="Scenario2PBT8",'Medium retrofit'!$AA$38,IF(F54="Scenario3PBT8",'Medium retrofit'!$AB$38,"")))&amp;IF(F54="Scenario1PBT9",'Medium retrofit'!$AC$38,IF(F54="Scenario2PBT9",'Medium retrofit'!$AD$38,IF(F54="Scenario3PBT9",'Medium retrofit'!$AE$38,"")))&amp;IF(F54="Scenario1PBT10",'Medium retrofit'!$AF$38,IF(F54="Scenario2PBT10",'Medium retrofit'!$AG$38,IF(F54="Scenario3PBT10",'Medium retrofit'!$AH$38,"")))&amp;IF(F54="Scenario1PBT11",'Medium retrofit'!$AI$38,IF(F54="Scenario2PBT11",'Medium retrofit'!$AJ$38,IF(F54="Scenario3PBT11",'Medium retrofit'!$AK$38,"")))&amp;IF(F54="Scenario1PBT12",'Medium retrofit'!$AL$38,IF(F54="Scenario2PBT12",'Medium retrofit'!$AM$38,IF(F54="Scenario3PBT12",'Medium retrofit'!$AN$38,"")))&amp;IF(F54="Scenario1PBT13",'Medium retrofit'!$AO$38,IF(F54="Scenario2PBT13",'Medium retrofit'!$AP$38,IF(F54="Scenario3PBT13",'Medium retrofit'!$AQ$38,"")))&amp;IF(F54="Scenario1PBT14",'Medium retrofit'!$AR$38,IF(F54="Scenario2PBT14",'Medium retrofit'!$AS$38,IF(F54="Scenario3PBT14",'Medium retrofit'!$AT$38,"")))&amp;IF(F54="Scenario1PBT15",'Medium retrofit'!$AU$38,IF(F54="Scenario2PBT15",'Medium retrofit'!$AV$38,IF(F54="Scenario3PBT15",'Medium retrofit'!$AW$38,"")))</f>
        <v/>
      </c>
      <c r="V54" s="123">
        <f t="shared" si="18"/>
        <v>0</v>
      </c>
      <c r="W54" s="123" t="str">
        <f>IF(F54="Scenario1PBT1",'Medium retrofit'!$E$40,IF(F54="Scenario2PBT1",'Medium retrofit'!$F$40,IF(F54="Scenario3PBT1",'Medium retrofit'!$G$40,"")))&amp;IF(F54="Scenario1PBT2",'Medium retrofit'!$H$40,IF(F54="Scenario2PBT2",'Medium retrofit'!$I$40,IF(F54="Scenario3PBT2",'Medium retrofit'!$J$40,"")))&amp;IF(F54="Scenario1PBT3",'Medium retrofit'!$K$40,IF(F54="Scenario2PBT3",'Medium retrofit'!$L$40,IF(F54="Scenario3PBT3",'Medium retrofit'!$M$40,"")))&amp;IF(F54="Scenario1PBT4",'Medium retrofit'!$N$40,IF(F54="Scenario2PBT4",'Medium retrofit'!$O$40,IF(F54="Scenario3PBT4",'Medium retrofit'!$P$40,"")))&amp;IF(F54="Scenario1PBT5",'Medium retrofit'!$Q$40,IF(F54="Scenario2PBT5",'Medium retrofit'!$R$40,IF(F54="Scenario3PBT5",'Medium retrofit'!$S$40,"")))&amp;IF(F54="Scenario1PBT6",'Medium retrofit'!$T$40,IF(F54="Scenario2PBT6",'Medium retrofit'!$U$40,IF(F54="Scenario3PBT6",'Medium retrofit'!$V$40,"")))&amp;IF(F54="Scenario1PBT7",'Medium retrofit'!$W$40,IF(F54="Scenario2PBT7",'Medium retrofit'!$X$40,IF(F54="Scenario3PBT7",'Medium retrofit'!$Y$40,"")))&amp;IF(F54="Scenario1PBT8",'Medium retrofit'!$Z$40,IF(F54="Scenario2PBT8",'Medium retrofit'!$AA$40,IF(F54="Scenario3PBT8",'Medium retrofit'!$AB$40,"")))&amp;IF(F54="Scenario1PBT9",'Medium retrofit'!$AC$40,IF(F54="Scenario2PBT9",'Medium retrofit'!$AD$40,IF(F54="Scenario3PBT9",'Medium retrofit'!$AE$40,"")))&amp;IF(F54="Scenario1PBT10",'Medium retrofit'!$AF$40,IF(F54="Scenario2PBT10",'Medium retrofit'!$AG$40,IF(F54="Scenario3PBT10",'Medium retrofit'!$AH$40,"")))&amp;IF(F54="Scenario1PBT11",'Medium retrofit'!$AI$40,IF(F54="Scenario2PBT11",'Medium retrofit'!$AJ$40,IF(F54="Scenario3PBT11",'Medium retrofit'!$AK$40,"")))&amp;IF(F54="Scenario1PBT12",'Medium retrofit'!$AL$40,IF(F54="Scenario2PBT12",'Medium retrofit'!$AM$40,IF(F54="Scenario3PBT12",'Medium retrofit'!$AN$40,"")))&amp;IF(F54="Scenario1PBT13",'Medium retrofit'!$AO$40,IF(F54="Scenario2PBT13",'Medium retrofit'!$AP$40,IF(F54="Scenario3PBT13",'Medium retrofit'!$AQ$40,"")))&amp;IF(F54="Scenario1PBT14",'Medium retrofit'!$AR$40,IF(F54="Scenario2PBT14",'Medium retrofit'!$AS$40,IF(F54="Scenario3PBT14",'Medium retrofit'!$AT$40,"")))&amp;IF(F54="Scenario1PBT15",'Medium retrofit'!$AU$40,IF(F54="Scenario2PBT15",'Medium retrofit'!$AV$40,IF(F54="Scenario3PBT15",'Medium retrofit'!$AW$40,"")))</f>
        <v/>
      </c>
      <c r="X54" s="123">
        <f t="shared" si="19"/>
        <v>0</v>
      </c>
      <c r="Y54" s="123" t="str">
        <f>IF(F54="Scenario1PBT1",'Medium retrofit'!$E$42,IF(F54="Scenario2PBT1",'Medium retrofit'!$F$42,IF(F54="Scenario3PBT1",'Medium retrofit'!$G$42,"")))&amp;IF(F54="Scenario1PBT2",'Medium retrofit'!$H$42,IF(F54="Scenario2PBT2",'Medium retrofit'!$I$42,IF(F54="Scenario3PBT2",'Medium retrofit'!$J$42,"")))&amp;IF(F54="Scenario1PBT3",'Medium retrofit'!$K$42,IF(F54="Scenario2PBT3",'Medium retrofit'!$L$42,IF(F54="Scenario3PBT3",'Medium retrofit'!$M$42,"")))&amp;IF(F54="Scenario1PBT4",'Medium retrofit'!$N$42,IF(F54="Scenario2PBT4",'Medium retrofit'!$O$42,IF(F54="Scenario3PBT4",'Medium retrofit'!$P$42,"")))&amp;IF(F54="Scenario1PBT5",'Medium retrofit'!$Q$42,IF(F54="Scenario2PBT5",'Medium retrofit'!$R$42,IF(F54="Scenario3PBT5",'Medium retrofit'!$S$42,"")))&amp;IF(F54="Scenario1PBT6",'Medium retrofit'!$T$42,IF(F54="Scenario2PBT6",'Medium retrofit'!$U$42,IF(F54="Scenario3PBT6",'Medium retrofit'!$V$42,"")))&amp;IF(F54="Scenario1PBT7",'Medium retrofit'!$W$42,IF(F54="Scenario2PBT7",'Medium retrofit'!$X$42,IF(F54="Scenario3PBT7",'Medium retrofit'!$Y$42,"")))&amp;IF(F54="Scenario1PBT8",'Medium retrofit'!$Z$42,IF(F54="Scenario2PBT8",'Medium retrofit'!$AA$42,IF(F54="Scenario3PBT8",'Medium retrofit'!$AB$42,"")))&amp;IF(F54="Scenario1PBT9",'Medium retrofit'!$AC$42,IF(F54="Scenario2PBT9",'Medium retrofit'!$AD$42,IF(F54="Scenario3PBT9",'Medium retrofit'!$AE$42,"")))&amp;IF(F54="Scenario1PBT10",'Medium retrofit'!$AF$42,IF(F54="Scenario2PBT10",'Medium retrofit'!$AG$42,IF(F54="Scenario3PBT10",'Medium retrofit'!$AH$42,"")))&amp;IF(F54="Scenario1PBT11",'Medium retrofit'!$AI$42,IF(F54="Scenario2PBT11",'Medium retrofit'!$AJ$42,IF(F54="Scenario3PBT11",'Medium retrofit'!$AK$42,"")))&amp;IF(F54="Scenario1PBT12",'Medium retrofit'!$AL$42,IF(F54="Scenario2PBT12",'Medium retrofit'!$AM$42,IF(F54="Scenario3PBT12",'Medium retrofit'!$AN$42,"")))&amp;IF(F54="Scenario1PBT13",'Medium retrofit'!$AO$42,IF(F54="Scenario2PBT13",'Medium retrofit'!$AP$42,IF(F54="Scenario3PBT13",'Medium retrofit'!$AQ$42,"")))&amp;IF(F54="Scenario1PBT14",'Medium retrofit'!$AR$42,IF(F54="Scenario2PBT14",'Medium retrofit'!$AS$42,IF(F54="Scenario3PBT14",'Medium retrofit'!$AT$42,"")))&amp;IF(F54="Scenario1PBT15",'Medium retrofit'!$AU$42,IF(F54="Scenario2PBT15",'Medium retrofit'!$AV$42,IF(F54="Scenario3PBT15",'Medium retrofit'!$AW$42,"")))</f>
        <v/>
      </c>
      <c r="Z54" s="123">
        <f t="shared" si="20"/>
        <v>0</v>
      </c>
      <c r="AA54" s="239" t="str">
        <f>IF(F54="Scenario1PBT1",'Medium retrofit'!$E$101,IF(F54="Scenario2PBT1",'Medium retrofit'!$F$101,IF(F54="Scenario3PBT1",'Medium retrofit'!$G$101,"")))&amp;IF(F54="Scenario1PBT2",'Medium retrofit'!$H$101,IF(F54="Scenario2PBT2",'Medium retrofit'!$I$101,IF(F54="Scenario3PBT2",'Medium retrofit'!$J$101,"")))&amp;IF(F54="Scenario1PBT3",'Medium retrofit'!$K$101,IF(F54="Scenario2PBT3",'Medium retrofit'!$L$101,IF(F54="Scenario3PBT3",'Medium retrofit'!$M$101,"")))&amp;IF(F54="Scenario1PBT4",'Medium retrofit'!$N$101,IF(F54="Scenario2PBT4",'Medium retrofit'!$O$101,IF(F54="Scenario3PBT4",'Medium retrofit'!$P$101,"")))&amp;IF(F54="Scenario1PBT5",'Medium retrofit'!$Q$101,IF(F54="Scenario2PBT5",'Medium retrofit'!$R$101,IF(F54="Scenario3PBT5",'Medium retrofit'!$S$101,"")))&amp;IF(F54="Scenario1PBT6",'Medium retrofit'!$T$101,IF(F54="Scenario2PBT6",'Medium retrofit'!$U$101,IF(F54="Scenario3PBT6",'Medium retrofit'!$V$101,"")))&amp;IF(F54="Scenario1PBT7",'Medium retrofit'!$W$101,IF(F54="Scenario2PBT7",'Medium retrofit'!$X$101,IF(F54="Scenario3PBT7",'Medium retrofit'!$Y$101,"")))&amp;IF(F54="Scenario1PBT8",'Medium retrofit'!$Z$101,IF(F54="Scenario2PBT8",'Medium retrofit'!$AA$101,IF(F54="Scenario3PBT8",'Medium retrofit'!$AB$101,"")))&amp;IF(F54="Scenario1PBT9",'Medium retrofit'!$AC$101,IF(F54="Scenario2PBT9",'Medium retrofit'!$AD$101,IF(F54="Scenario3PBT9",'Medium retrofit'!$AE$101,"")))&amp;IF(F54="Scenario1PBT10",'Medium retrofit'!$AF$101,IF(F54="Scenario2PBT10",'Medium retrofit'!$AG$101,IF(F54="Scenario3PBT10",'Medium retrofit'!$AH$101,"")))&amp;IF(F54="Scenario1PBT11",'Medium retrofit'!$AI$101,IF(F54="Scenario2PBT11",'Medium retrofit'!$AJ$101,IF(F54="Scenario3PBT11",'Medium retrofit'!$AK$101,"")))&amp;IF(F54="Scenario1PBT12",'Medium retrofit'!$AL$101,IF(F54="Scenario2PBT12",'Medium retrofit'!$AM$101,IF(F54="Scenario3PBT12",'Medium retrofit'!$AN$101,"")))&amp;IF(F54="Scenario1PBT13",'Medium retrofit'!$AO$101,IF(F54="Scenario2PBT13",'Medium retrofit'!$AP$101,IF(F54="Scenario3PBT13",'Medium retrofit'!$AQ$101,"")))&amp;IF(F54="Scenario1PBT14",'Medium retrofit'!$AR$101,IF(F54="Scenario2PBT14",'Medium retrofit'!$AS$101,IF(F54="Scenario3PBT14",'Medium retrofit'!$AT$101,"")))&amp;IF(F54="Scenario1PBT15",'Medium retrofit'!$AU$101,IF(F54="Scenario2PBT15",'Medium retrofit'!$AV$101,IF(F54="Scenario3PBT15",'Medium retrofit'!$AW$101,"")))</f>
        <v/>
      </c>
      <c r="AB54" s="242">
        <f t="shared" si="21"/>
        <v>0</v>
      </c>
      <c r="AC54" s="247">
        <f>IFERROR('Projection_Base-case'!G54-G54,0)</f>
        <v>0</v>
      </c>
      <c r="AD54" s="123">
        <f t="shared" si="24"/>
        <v>0</v>
      </c>
      <c r="AE54" s="123">
        <f>IFERROR(100*AC54/'Projection_Base-case'!G54,0)</f>
        <v>0</v>
      </c>
      <c r="AF54" s="123">
        <f>IFERROR('Projection_Base-case'!I54-I54,0)</f>
        <v>0</v>
      </c>
      <c r="AG54" s="123">
        <f t="shared" si="25"/>
        <v>0</v>
      </c>
      <c r="AH54" s="123">
        <f>IFERROR(100*AF54/'Projection_Base-case'!I54,0)</f>
        <v>0</v>
      </c>
      <c r="AI54" s="123">
        <f>IFERROR('Projection_Base-case'!K54-K54,0)</f>
        <v>0</v>
      </c>
      <c r="AJ54" s="123">
        <f t="shared" si="26"/>
        <v>0</v>
      </c>
      <c r="AK54" s="123">
        <f>IFERROR(100*AI54/'Projection_Base-case'!K54,0)</f>
        <v>0</v>
      </c>
      <c r="AL54" s="123">
        <f>IFERROR(M54-'Projection_Base-case'!M54,0)</f>
        <v>0</v>
      </c>
      <c r="AM54" s="123">
        <f t="shared" si="27"/>
        <v>0</v>
      </c>
      <c r="AN54" s="179">
        <f>IFERROR(IF('Projection_Base-case'!N54&gt;0,100*AM54/'Projection_Base-case'!N54,100*AM54/N54),0)</f>
        <v>0</v>
      </c>
      <c r="AO54" s="245">
        <f>IFERROR('Projection_Base-case'!O54-O54,0)</f>
        <v>0</v>
      </c>
      <c r="AP54" s="123">
        <f t="shared" si="28"/>
        <v>0</v>
      </c>
      <c r="AQ54" s="123">
        <f>IFERROR(100*AO54/'Projection_Base-case'!O54,0)</f>
        <v>0</v>
      </c>
      <c r="AR54" s="123">
        <f>IFERROR('Projection_Base-case'!Q54-Q54,0)</f>
        <v>0</v>
      </c>
      <c r="AS54" s="123">
        <f t="shared" si="29"/>
        <v>0</v>
      </c>
      <c r="AT54" s="123">
        <f>IFERROR(100*AR54/'Projection_Base-case'!Q54,0)</f>
        <v>0</v>
      </c>
      <c r="AU54" s="123">
        <f>IFERROR('Projection_Base-case'!S54-S54,0)</f>
        <v>0</v>
      </c>
      <c r="AV54" s="123">
        <f t="shared" si="30"/>
        <v>0</v>
      </c>
      <c r="AW54" s="124">
        <f>IFERROR(100*AU54/'Projection_Base-case'!S54,0)</f>
        <v>0</v>
      </c>
      <c r="AX54" s="245">
        <f>IFERROR('Projection_Base-case'!U54-U54,0)</f>
        <v>0</v>
      </c>
      <c r="AY54" s="123">
        <f t="shared" si="31"/>
        <v>0</v>
      </c>
      <c r="AZ54" s="123">
        <f>IFERROR(100*AX54/'Projection_Base-case'!U54,0)</f>
        <v>0</v>
      </c>
      <c r="BA54" s="123">
        <f>IFERROR('Projection_Base-case'!W54-W54,0)</f>
        <v>0</v>
      </c>
      <c r="BB54" s="123">
        <f t="shared" si="32"/>
        <v>0</v>
      </c>
      <c r="BC54" s="123">
        <f>IFERROR(100*BA54/'Projection_Base-case'!W54,0)</f>
        <v>0</v>
      </c>
      <c r="BD54" s="123">
        <f>IFERROR('Projection_Base-case'!Y54-Y54,0)</f>
        <v>0</v>
      </c>
      <c r="BE54" s="123">
        <f t="shared" si="33"/>
        <v>0</v>
      </c>
      <c r="BF54" s="123">
        <f>IFERROR(100*BD54/'Projection_Base-case'!Y54,0)</f>
        <v>0</v>
      </c>
      <c r="BG54" s="178">
        <f t="shared" si="22"/>
        <v>0</v>
      </c>
      <c r="BH54" s="179">
        <f t="shared" si="23"/>
        <v>0</v>
      </c>
    </row>
    <row r="55" spans="1:60">
      <c r="A55" s="165">
        <v>50</v>
      </c>
      <c r="B55" s="239">
        <f>IF('Projection_Base-case'!B55&lt;&gt;"",'Projection_Base-case'!B55,0)</f>
        <v>0</v>
      </c>
      <c r="C55" s="239">
        <f>IF('Projection_Base-case'!C55&lt;&gt;"",'Projection_Base-case'!C55,0)</f>
        <v>0</v>
      </c>
      <c r="D55" s="239">
        <f>IF('Projection_Base-case'!D55&lt;&gt;"",'Projection_Base-case'!D55,0)</f>
        <v>0</v>
      </c>
      <c r="E55" s="164" t="str">
        <f>IF(AND('Résultats medium'!$AC$3="OUI",'Résultats medium'!E54&lt;&gt;""),'Résultats medium'!E54,IF(OR(D55="PBT1",D55="PBT4",D55="PBT5",D55="PBT6",D55="PBT7",D55="PBT8",D55="PBT10"),"Scenario1",IF(OR(D55="PBT3",D55="PBT9"),"Scenario3",IF(OR(D55="PBT2"),"Scenario2",""))))</f>
        <v/>
      </c>
      <c r="F55" s="240" t="str">
        <f t="shared" si="10"/>
        <v>0</v>
      </c>
      <c r="G55" s="241" t="str">
        <f>IF(F55="Scenario1PBT1",'Medium retrofit'!$E$6,IF(F55="Scenario2PBT1",'Medium retrofit'!$F$6,IF(F55="Scenario3PBT1",'Medium retrofit'!$G$6,"")))&amp;IF(F55="Scenario1PBT2",'Medium retrofit'!$H$6,IF(F55="Scenario2PBT2",'Medium retrofit'!$I$6,IF(F55="Scenario3PBT2",'Medium retrofit'!$J$6,"")))&amp;IF(F55="Scenario1PBT3",'Medium retrofit'!$K$6,IF(F55="Scenario2PBT3",'Medium retrofit'!$L$6,IF(F55="Scenario3PBT3",'Medium retrofit'!$M$6,"")))&amp;IF(F55="Scenario1PBT4",'Medium retrofit'!$N$6,IF(F55="Scenario2PBT4",'Medium retrofit'!$O$6,IF(F55="Scenario3PBT4",'Medium retrofit'!$P$6,"")))&amp;IF(F55="Scenario1PBT5",'Medium retrofit'!$Q$6,IF(F55="Scenario2PBT5",'Medium retrofit'!$R$6,IF(F55="Scenario3PBT5",'Medium retrofit'!$S$6,"")))&amp;IF(F55="Scenario1PBT6",'Medium retrofit'!$T$6,IF(F55="Scenario2PBT6",'Medium retrofit'!$U$6,IF(F55="Scenario3PBT6",'Medium retrofit'!$V$6,"")))&amp;IF(F55="Scenario1PBT7",'Medium retrofit'!$W$6,IF(F55="Scenario2PBT7",'Medium retrofit'!$X$6,IF(F55="Scenario3PBT7",'Medium retrofit'!$Y$6,"")))&amp;IF(F55="Scenario1PBT8",'Medium retrofit'!$Z$6,IF(F55="Scenario2PBT8",'Medium retrofit'!$AA$6,IF(F55="Scenario3PBT8",'Medium retrofit'!$AB$6,"")))&amp;IF(F55="Scenario1PBT9",'Medium retrofit'!$AC$6,IF(F55="Scenario2PBT9",'Medium retrofit'!$AD$6,IF(F55="Scenario3PBT9",'Medium retrofit'!$AE$6,"")))&amp;IF(F55="Scenario1PBT10",'Medium retrofit'!$AF$6,IF(F55="Scenario2PBT10",'Medium retrofit'!$AG$6,IF(F55="Scenario3PBT10",'Medium retrofit'!$AH$6,"")))&amp;IF(F55="Scenario1PBT11",'Medium retrofit'!$AI$6,IF(F55="Scenario2PBT11",'Medium retrofit'!$AJ$6,IF(F55="Scenario3PBT11",'Medium retrofit'!$AK$6,"")))&amp;IF(F55="Scenario1PBT12",'Medium retrofit'!$AL$6,IF(F55="Scenario2PBT12",'Medium retrofit'!$AM$6,IF(F55="Scenario3PBT12",'Medium retrofit'!$AN$6,"")))&amp;IF(F55="Scenario1PBT13",'Medium retrofit'!$AO$6,IF(F55="Scenario2PBT13",'Medium retrofit'!$AP$6,IF(F55="Scenario3PBT13",'Medium retrofit'!$AQ$6,"")))&amp;IF(F55="Scenario1PBT14",'Medium retrofit'!$AR$6,IF(F55="Scenario2PBT14",'Medium retrofit'!$AS$6,IF(F55="Scenario3PBT14",'Medium retrofit'!$AT$6,"")))&amp;IF(F55="Scenario1PBT15",'Medium retrofit'!$AU$6,IF(F55="Scenario2PBT15",'Medium retrofit'!$AV$6,IF(F55="Scenario3PBT15",'Medium retrofit'!$AW$6,"")))</f>
        <v/>
      </c>
      <c r="H55" s="123">
        <f t="shared" si="11"/>
        <v>0</v>
      </c>
      <c r="I55" s="239" t="str">
        <f>IF(F55="Scenario1PBT1",'Medium retrofit'!$E$16,IF(F55="Scenario2PBT1",'Medium retrofit'!$F$16,IF(F55="Scenario3PBT1",'Medium retrofit'!$G$16,"")))&amp;IF(F55="Scenario1PBT2",'Medium retrofit'!$H$16,IF(F55="Scenario2PBT2",'Medium retrofit'!$I$16,IF(F55="Scenario3PBT2",'Medium retrofit'!$J$16,"")))&amp;IF(F55="Scenario1PBT3",'Medium retrofit'!$K$16,IF(F55="Scenario2PBT3",'Medium retrofit'!$L$16,IF(F55="Scenario3PBT3",'Medium retrofit'!$M$16,"")))&amp;IF(F55="Scenario1PBT4",'Medium retrofit'!$N$16,IF(F55="Scenario2PBT4",'Medium retrofit'!$O$16,IF(F55="Scenario3PBT4",'Medium retrofit'!$P$16,"")))&amp;IF(F55="Scenario1PBT5",'Medium retrofit'!$Q$16,IF(F55="Scenario2PBT5",'Medium retrofit'!$R$16,IF(F55="Scenario3PBT5",'Medium retrofit'!$S$16,"")))&amp;IF(F55="Scenario1PBT6",'Medium retrofit'!$T$16,IF(F55="Scenario2PBT6",'Medium retrofit'!$U$16,IF(F55="Scenario3PBT6",'Medium retrofit'!$V$16,"")))&amp;IF(F55="Scenario1PBT7",'Medium retrofit'!$W$16,IF(F55="Scenario2PBT7",'Medium retrofit'!$X$16,IF(F55="Scenario3PBT7",'Medium retrofit'!$Y$16,"")))&amp;IF(F55="Scenario1PBT8",'Medium retrofit'!$Z$16,IF(F55="Scenario2PBT8",'Medium retrofit'!$AA$16,IF(F55="Scenario3PBT8",'Medium retrofit'!$AB$16,"")))&amp;IF(F55="Scenario1PBT9",'Medium retrofit'!$AC$16,IF(F55="Scenario2PBT9",'Medium retrofit'!$AD$16,IF(F55="Scenario3PBT9",'Medium retrofit'!$AE$16,"")))&amp;IF(F55="Scenario1PBT10",'Medium retrofit'!$AF$16,IF(F55="Scenario2PBT10",'Medium retrofit'!$AG$16,IF(F55="Scenario3PBT10",'Medium retrofit'!$AH$16,"")))&amp;IF(F55="Scenario1PBT11",'Medium retrofit'!$AI$16,IF(F55="Scenario2PBT11",'Medium retrofit'!$AJ$16,IF(F55="Scenario3PBT11",'Medium retrofit'!$AK$16,"")))&amp;IF(F55="Scenario1PBT12",'Medium retrofit'!$AL$16,IF(F55="Scenario2PBT12",'Medium retrofit'!$AM$16,IF(F55="Scenario3PBT12",'Medium retrofit'!$AN$16,"")))&amp;IF(F55="Scenario1PBT13",'Medium retrofit'!$AO$16,IF(F55="Scenario2PBT13",'Medium retrofit'!$AP$16,IF(F55="Scenario3PBT13",'Medium retrofit'!$AQ$16,"")))&amp;IF(F55="Scenario1PBT14",'Medium retrofit'!$AR$16,IF(F55="Scenario2PBT14",'Medium retrofit'!$AS$16,IF(F55="Scenario3PBT14",'Medium retrofit'!$AT$16,"")))&amp;IF(F55="Scenario1PBT15",'Medium retrofit'!$AU$16,IF(F55="Scenario2PBT15",'Medium retrofit'!$AV$16,IF(F55="Scenario3PBT15",'Medium retrofit'!$AW$16,"")))</f>
        <v/>
      </c>
      <c r="J55" s="123">
        <f t="shared" si="12"/>
        <v>0</v>
      </c>
      <c r="K55" s="123" t="str">
        <f>IF(F55="Scenario1PBT1",'Medium retrofit'!$E$18,IF(F55="Scenario2PBT1",'Medium retrofit'!$F$18,IF(F55="Scenario3PBT1",'Medium retrofit'!$G$18,"")))&amp;IF(F55="Scenario1PBT2",'Medium retrofit'!$H$18,IF(F55="Scenario2PBT2",'Medium retrofit'!$I$18,IF(F55="Scenario3PBT2",'Medium retrofit'!$J$18,"")))&amp;IF(F55="Scenario1PBT3",'Medium retrofit'!$K$18,IF(F55="Scenario2PBT3",'Medium retrofit'!$L$18,IF(F55="Scenario3PBT3",'Medium retrofit'!$M$18,"")))&amp;IF(F55="Scenario1PBT4",'Medium retrofit'!$N$18,IF(F55="Scenario2PBT4",'Medium retrofit'!$O$18,IF(F55="Scenario3PBT4",'Medium retrofit'!$P$18,"")))&amp;IF(F55="Scenario1PBT5",'Medium retrofit'!$Q$18,IF(F55="Scenario2PBT5",'Medium retrofit'!$R$18,IF(F55="Scenario3PBT5",'Medium retrofit'!$S$18,"")))&amp;IF(F55="Scenario1PBT6",'Medium retrofit'!$T$18,IF(F55="Scenario2PBT6",'Medium retrofit'!$U$18,IF(F55="Scenario3PBT6",'Medium retrofit'!$V$18,"")))&amp;IF(F55="Scenario1PBT7",'Medium retrofit'!$W$18,IF(F55="Scenario2PBT7",'Medium retrofit'!$X$18,IF(F55="Scenario3PBT7",'Medium retrofit'!$Y$18,"")))&amp;IF(F55="Scenario1PBT8",'Medium retrofit'!$Z$18,IF(F55="Scenario2PBT8",'Medium retrofit'!$AA$18,IF(F55="Scenario3PBT8",'Medium retrofit'!$AB$18,"")))&amp;IF(F55="Scenario1PBT9",'Medium retrofit'!$AC$18,IF(F55="Scenario2PBT9",'Medium retrofit'!$AD$18,IF(F55="Scenario3PBT9",'Medium retrofit'!$AE$18,"")))&amp;IF(F55="Scenario1PBT10",'Medium retrofit'!$AF$18,IF(F55="Scenario2PBT10",'Medium retrofit'!$AG$18,IF(F55="Scenario3PBT10",'Medium retrofit'!$AH$18,"")))&amp;IF(F55="Scenario1PBT11",'Medium retrofit'!$AI$18,IF(F55="Scenario2PBT11",'Medium retrofit'!$AJ$18,IF(F55="Scenario3PBT11",'Medium retrofit'!$AK$18,"")))&amp;IF(F55="Scenario1PBT12",'Medium retrofit'!$AL$18,IF(F55="Scenario2PBT12",'Medium retrofit'!$AM$18,IF(F55="Scenario3PBT12",'Medium retrofit'!$AN$18,"")))&amp;IF(F55="Scenario1PBT13",'Medium retrofit'!$AO$18,IF(F55="Scenario2PBT13",'Medium retrofit'!$AP$18,IF(F55="Scenario3PBT13",'Medium retrofit'!$AQ$18,"")))&amp;IF(F55="Scenario1PBT14",'Medium retrofit'!$AR$18,IF(F55="Scenario2PBT14",'Medium retrofit'!$AS$18,IF(F55="Scenario3PBT14",'Medium retrofit'!$AT$18,"")))&amp;IF(F55="Scenario1PBT15",'Medium retrofit'!$AU$18,IF(F55="Scenario2PBT15",'Medium retrofit'!$AV$18,IF(F55="Scenario3PBT15",'Medium retrofit'!$AW$18,"")))</f>
        <v/>
      </c>
      <c r="L55" s="123">
        <f t="shared" si="13"/>
        <v>0</v>
      </c>
      <c r="M55" s="123" t="str">
        <f>IF(F55="Scenario1PBT1",'Medium retrofit'!$E$20,IF(F55="Scenario2PBT1",'Medium retrofit'!$F$20,IF(F55="Scenario3PBT1",'Medium retrofit'!$G$20,"")))&amp;IF(F55="Scenario1PBT2",'Medium retrofit'!$H$20,IF(F55="Scenario2PBT2",'Medium retrofit'!$I$20,IF(F55="Scenario3PBT2",'Medium retrofit'!$J$20,"")))&amp;IF(F55="Scenario1PBT3",'Medium retrofit'!$K$20,IF(F55="Scenario2PBT3",'Medium retrofit'!$L$20,IF(F55="Scenario3PBT3",'Medium retrofit'!$M$20,"")))&amp;IF(F55="Scenario1PBT4",'Medium retrofit'!$N$20,IF(F55="Scenario2PBT4",'Medium retrofit'!$O$20,IF(F55="Scenario3PBT4",'Medium retrofit'!$P$20,"")))&amp;IF(F55="Scenario1PBT5",'Medium retrofit'!$Q$20,IF(F55="Scenario2PBT5",'Medium retrofit'!$R$20,IF(F55="Scenario3PBT5",'Medium retrofit'!$S$20,"")))&amp;IF(F55="Scenario1PBT6",'Medium retrofit'!$T$20,IF(F55="Scenario2PBT6",'Medium retrofit'!$U$20,IF(F55="Scenario3PBT6",'Medium retrofit'!$V$20,"")))&amp;IF(F55="Scenario1PBT7",'Medium retrofit'!$W$20,IF(F55="Scenario2PBT7",'Medium retrofit'!$X$20,IF(F55="Scenario3PBT7",'Medium retrofit'!$Y$20,"")))&amp;IF(F55="Scenario1PBT8",'Medium retrofit'!$Z$20,IF(F55="Scenario2PBT8",'Medium retrofit'!$AA$20,IF(F55="Scenario3PBT8",'Medium retrofit'!$AB$20,"")))&amp;IF(F55="Scenario1PBT9",'Medium retrofit'!$AC$20,IF(F55="Scenario2PBT9",'Medium retrofit'!$AD$20,IF(F55="Scenario3PBT9",'Medium retrofit'!$AE$20,"")))&amp;IF(F55="Scenario1PBT10",'Medium retrofit'!$AF$20,IF(F55="Scenario2PBT10",'Medium retrofit'!$AG$20,IF(F55="Scenario3PBT10",'Medium retrofit'!$AH$20,"")))&amp;IF(F55="Scenario1PBT11",'Medium retrofit'!$AI$20,IF(F55="Scenario2PBT11",'Medium retrofit'!$AJ$20,IF(F55="Scenario3PBT11",'Medium retrofit'!$AK$20,"")))&amp;IF(F55="Scenario1PBT12",'Medium retrofit'!$AL$20,IF(F55="Scenario2PBT12",'Medium retrofit'!$AM$20,IF(F55="Scenario3PBT12",'Medium retrofit'!$AN$20,"")))&amp;IF(F55="Scenario1PBT13",'Medium retrofit'!$AO$20,IF(F55="Scenario2PBT13",'Medium retrofit'!$AP$20,IF(F55="Scenario3PBT13",'Medium retrofit'!$AQ$20,"")))&amp;IF(F55="Scenario1PBT14",'Medium retrofit'!$AR$20,IF(F55="Scenario2PBT14",'Medium retrofit'!$AS$20,IF(F55="Scenario3PBT14",'Medium retrofit'!$AT$20,"")))&amp;IF(F55="Scenario1PBT15",'Medium retrofit'!$AU$20,IF(F55="Scenario2PBT15",'Medium retrofit'!$AV$20,IF(F55="Scenario3PBT15",'Medium retrofit'!$AW$20,"")))</f>
        <v/>
      </c>
      <c r="N55" s="124">
        <f t="shared" si="14"/>
        <v>0</v>
      </c>
      <c r="O55" s="245" t="str">
        <f>IF(F55="Scenario1PBT1",'Medium retrofit'!$E$23,IF(F55="Scenario2PBT1",'Medium retrofit'!$F$23,IF(F55="Scenario3PBT1",'Medium retrofit'!$G$23,"")))&amp;IF(F55="Scenario1PBT2",'Medium retrofit'!$H$23,IF(F55="Scenario2PBT2",'Medium retrofit'!$I$23,IF(F55="Scenario3PBT2",'Medium retrofit'!$J$23,"")))&amp;IF(F55="Scenario1PBT3",'Medium retrofit'!$K$23,IF(F55="Scenario2PBT3",'Medium retrofit'!$L$23,IF(F55="Scenario3PBT3",'Medium retrofit'!$M$23,"")))&amp;IF(F55="Scenario1PBT4",'Medium retrofit'!$N$23,IF(F55="Scenario2PBT4",'Medium retrofit'!$O$23,IF(F55="Scenario3PBT4",'Medium retrofit'!$P$23,"")))&amp;IF(F55="Scenario1PBT5",'Medium retrofit'!$Q$23,IF(F55="Scenario2PBT5",'Medium retrofit'!$R$23,IF(F55="Scenario3PBT5",'Medium retrofit'!$S$23,"")))&amp;IF(F55="Scenario1PBT6",'Medium retrofit'!$T$23,IF(F55="Scenario2PBT6",'Medium retrofit'!$U$23,IF(F55="Scenario3PBT6",'Medium retrofit'!$V$23,"")))&amp;IF(F55="Scenario1PBT7",'Medium retrofit'!$W$23,IF(F55="Scenario2PBT7",'Medium retrofit'!$X$23,IF(F55="Scenario3PBT7",'Medium retrofit'!$Y$23,"")))&amp;IF(F55="Scenario1PBT8",'Medium retrofit'!$Z$23,IF(F55="Scenario2PBT8",'Medium retrofit'!$AA$23,IF(F55="Scenario3PBT8",'Medium retrofit'!$AB$23,"")))&amp;IF(F55="Scenario1PBT9",'Medium retrofit'!$AC$23,IF(F55="Scenario2PBT9",'Medium retrofit'!$AD$23,IF(F55="Scenario3PBT9",'Medium retrofit'!$AE$23,"")))&amp;IF(F55="Scenario1PBT10",'Medium retrofit'!$AF$23,IF(F55="Scenario2PBT10",'Medium retrofit'!$AG$23,IF(F55="Scenario3PBT10",'Medium retrofit'!$AH$23,"")))&amp;IF(F55="Scenario1PBT11",'Medium retrofit'!$AI$23,IF(F55="Scenario2PBT11",'Medium retrofit'!$AJ$23,IF(F55="Scenario3PBT11",'Medium retrofit'!$AK$23,"")))&amp;IF(F55="Scenario1PBT12",'Medium retrofit'!$AL$23,IF(F55="Scenario2PBT12",'Medium retrofit'!$AM$23,IF(F55="Scenario3PBT12",'Medium retrofit'!$AN$23,"")))&amp;IF(F55="Scenario1PBT13",'Medium retrofit'!$AO$23,IF(F55="Scenario2PBT13",'Medium retrofit'!$AP$23,IF(F55="Scenario3PBT13",'Medium retrofit'!$AQ$23,"")))&amp;IF(F55="Scenario1PBT14",'Medium retrofit'!$AR$23,IF(F55="Scenario2PBT14",'Medium retrofit'!$AS$23,IF(F55="Scenario3PBT14",'Medium retrofit'!$AT$23,"")))&amp;IF(F55="Scenario1PBT15",'Medium retrofit'!$AU$23,IF(F55="Scenario2PBT15",'Medium retrofit'!$AV$23,IF(F55="Scenario3PBT15",'Medium retrofit'!$AW$23,"")))</f>
        <v/>
      </c>
      <c r="P55" s="123">
        <f t="shared" si="15"/>
        <v>0</v>
      </c>
      <c r="Q55" s="123" t="str">
        <f>IF(F55="Scenario1PBT1",'Medium retrofit'!$E$25,IF(F55="Scenario2PBT1",'Medium retrofit'!$F$25,IF(F55="Scenario3PBT1",'Medium retrofit'!$G$25,"")))&amp;IF(F55="Scenario1PBT2",'Medium retrofit'!$H$25,IF(F55="Scenario2PBT2",'Medium retrofit'!$I$25,IF(F55="Scenario3PBT2",'Medium retrofit'!$J$25,"")))&amp;IF(F55="Scenario1PBT3",'Medium retrofit'!$K$25,IF(F55="Scenario2PBT3",'Medium retrofit'!$L$25,IF(F55="Scenario3PBT3",'Medium retrofit'!$M$25,"")))&amp;IF(F55="Scenario1PBT4",'Medium retrofit'!$N$25,IF(F55="Scenario2PBT4",'Medium retrofit'!$O$25,IF(F55="Scenario3PBT4",'Medium retrofit'!$P$25,"")))&amp;IF(F55="Scenario1PBT5",'Medium retrofit'!$Q$25,IF(F55="Scenario2PBT5",'Medium retrofit'!$R$25,IF(F55="Scenario3PBT5",'Medium retrofit'!$S$25,"")))&amp;IF(F55="Scenario1PBT6",'Medium retrofit'!$T$25,IF(F55="Scenario2PBT6",'Medium retrofit'!$U$25,IF(F55="Scenario3PBT6",'Medium retrofit'!$V$25,"")))&amp;IF(F55="Scenario1PBT7",'Medium retrofit'!$W$25,IF(F55="Scenario2PBT7",'Medium retrofit'!$X$25,IF(F55="Scenario3PBT7",'Medium retrofit'!$Y$25,"")))&amp;IF(F55="Scenario1PBT8",'Medium retrofit'!$Z$25,IF(F55="Scenario2PBT8",'Medium retrofit'!$AA$25,IF(F55="Scenario3PBT8",'Medium retrofit'!$AB$25,"")))&amp;IF(F55="Scenario1PBT9",'Medium retrofit'!$AC$25,IF(F55="Scenario2PBT9",'Medium retrofit'!$AD$25,IF(F55="Scenario3PBT9",'Medium retrofit'!$AE$25,"")))&amp;IF(F55="Scenario1PBT10",'Medium retrofit'!$AF$25,IF(F55="Scenario2PBT10",'Medium retrofit'!$AG$25,IF(F55="Scenario3PBT10",'Medium retrofit'!$AH$25,"")))&amp;IF(F55="Scenario1PBT11",'Medium retrofit'!$AI$25,IF(F55="Scenario2PBT11",'Medium retrofit'!$AJ$25,IF(F55="Scenario3PBT11",'Medium retrofit'!$AK$25,"")))&amp;IF(F55="Scenario1PBT12",'Medium retrofit'!$AL$25,IF(F55="Scenario2PBT12",'Medium retrofit'!$AM$25,IF(F55="Scenario3PBT12",'Medium retrofit'!$AN$25,"")))&amp;IF(F55="Scenario1PBT13",'Medium retrofit'!$AO$25,IF(F55="Scenario2PBT13",'Medium retrofit'!$AP$25,IF(F55="Scenario3PBT13",'Medium retrofit'!$AQ$25,"")))&amp;IF(F55="Scenario1PBT14",'Medium retrofit'!$AR$25,IF(F55="Scenario2PBT14",'Medium retrofit'!$AS$25,IF(F55="Scenario3PBT14",'Medium retrofit'!$AT$25,"")))&amp;IF(F55="Scenario1PBT15",'Medium retrofit'!$AU$25,IF(F55="Scenario2PBT15",'Medium retrofit'!$AV$25,IF(F55="Scenario3PBT15",'Medium retrofit'!$AW$25,"")))</f>
        <v/>
      </c>
      <c r="R55" s="123">
        <f t="shared" si="16"/>
        <v>0</v>
      </c>
      <c r="S55" s="123" t="str">
        <f>IF(F55="Scenario1PBT1",'Medium retrofit'!$E$27,IF(F55="Scenario2PBT1",'Medium retrofit'!$F$27,IF(F55="Scenario3PBT1",'Medium retrofit'!$G$27,"")))&amp;IF(F55="Scenario1PBT2",'Medium retrofit'!$H$27,IF(F55="Scenario2PBT2",'Medium retrofit'!$I$27,IF(F55="Scenario3PBT2",'Medium retrofit'!$J$27,"")))&amp;IF(F55="Scenario1PBT3",'Medium retrofit'!$K$27,IF(F55="Scenario2PBT3",'Medium retrofit'!$L$27,IF(F55="Scenario3PBT3",'Medium retrofit'!$M$27,"")))&amp;IF(F55="Scenario1PBT4",'Medium retrofit'!$N$27,IF(F55="Scenario2PBT4",'Medium retrofit'!$O$27,IF(F55="Scenario3PBT4",'Medium retrofit'!$P$27,"")))&amp;IF(F55="Scenario1PBT5",'Medium retrofit'!$Q$27,IF(F55="Scenario2PBT5",'Medium retrofit'!$R$27,IF(F55="Scenario3PBT5",'Medium retrofit'!$S$27,"")))&amp;IF(F55="Scenario1PBT6",'Medium retrofit'!$T$27,IF(F55="Scenario2PBT6",'Medium retrofit'!$U$27,IF(F55="Scenario3PBT6",'Medium retrofit'!$V$27,"")))&amp;IF(F55="Scenario1PBT7",'Medium retrofit'!$W$27,IF(F55="Scenario2PBT7",'Medium retrofit'!$X$27,IF(F55="Scenario3PBT7",'Medium retrofit'!$Y$27,"")))&amp;IF(F55="Scenario1PBT8",'Medium retrofit'!$Z$27,IF(F55="Scenario2PBT8",'Medium retrofit'!$AA$27,IF(F55="Scenario3PBT8",'Medium retrofit'!$AB$27,"")))&amp;IF(F55="Scenario1PBT9",'Medium retrofit'!$AC$27,IF(F55="Scenario2PBT9",'Medium retrofit'!$AD$27,IF(F55="Scenario3PBT9",'Medium retrofit'!$AE$27,"")))&amp;IF(F55="Scenario1PBT10",'Medium retrofit'!$AF$27,IF(F55="Scenario2PBT10",'Medium retrofit'!$AG$27,IF(F55="Scenario3PBT10",'Medium retrofit'!$AH$27,"")))&amp;IF(F55="Scenario1PBT11",'Medium retrofit'!$AI$27,IF(F55="Scenario2PBT11",'Medium retrofit'!$AJ$27,IF(F55="Scenario3PBT11",'Medium retrofit'!$AK$27,"")))&amp;IF(F55="Scenario1PBT12",'Medium retrofit'!$AL$27,IF(F55="Scenario2PBT12",'Medium retrofit'!$AM$27,IF(F55="Scenario3PBT12",'Medium retrofit'!$AN$27,"")))&amp;IF(F55="Scenario1PBT13",'Medium retrofit'!$AO$27,IF(F55="Scenario2PBT13",'Medium retrofit'!$AP$27,IF(F55="Scenario3PBT13",'Medium retrofit'!$AQ$27,"")))&amp;IF(F55="Scenario1PBT14",'Medium retrofit'!$AR$27,IF(F55="Scenario2PBT14",'Medium retrofit'!$AS$27,IF(F55="Scenario3PBT14",'Medium retrofit'!$AT$27,"")))&amp;IF(F55="Scenario1PBT15",'Medium retrofit'!$AU$27,IF(F55="Scenario2PBT15",'Medium retrofit'!$AV$27,IF(F55="Scenario3PBT15",'Medium retrofit'!$AW$27,"")))</f>
        <v/>
      </c>
      <c r="T55" s="246">
        <f t="shared" si="17"/>
        <v>0</v>
      </c>
      <c r="U55" s="245" t="str">
        <f>IF(F55="Scenario1PBT1",'Medium retrofit'!$E$38,IF(F55="Scenario2PBT1",'Medium retrofit'!$F$38,IF(F55="Scenario3PBT1",'Medium retrofit'!$G$38,"")))&amp;IF(F55="Scenario1PBT2",'Medium retrofit'!$H$38,IF(F55="Scenario2PBT2",'Medium retrofit'!$I$38,IF(F55="Scenario3PBT2",'Medium retrofit'!$J$38,"")))&amp;IF(F55="Scenario1PBT3",'Medium retrofit'!$K$38,IF(F55="Scenario2PBT3",'Medium retrofit'!$L$38,IF(F55="Scenario3PBT3",'Medium retrofit'!$M$38,"")))&amp;IF(F55="Scenario1PBT4",'Medium retrofit'!$N$38,IF(F55="Scenario2PBT4",'Medium retrofit'!$O$38,IF(F55="Scenario3PBT4",'Medium retrofit'!$P$38,"")))&amp;IF(F55="Scenario1PBT5",'Medium retrofit'!$Q$38,IF(F55="Scenario2PBT5",'Medium retrofit'!$R$38,IF(F55="Scenario3PBT5",'Medium retrofit'!$S$38,"")))&amp;IF(F55="Scenario1PBT6",'Medium retrofit'!$T$38,IF(F55="Scenario2PBT6",'Medium retrofit'!$U$38,IF(F55="Scenario3PBT6",'Medium retrofit'!$V$38,"")))&amp;IF(F55="Scenario1PBT7",'Medium retrofit'!$W$38,IF(F55="Scenario2PBT7",'Medium retrofit'!$X$38,IF(F55="Scenario3PBT7",'Medium retrofit'!$Y$38,"")))&amp;IF(F55="Scenario1PBT8",'Medium retrofit'!$Z$38,IF(F55="Scenario2PBT8",'Medium retrofit'!$AA$38,IF(F55="Scenario3PBT8",'Medium retrofit'!$AB$38,"")))&amp;IF(F55="Scenario1PBT9",'Medium retrofit'!$AC$38,IF(F55="Scenario2PBT9",'Medium retrofit'!$AD$38,IF(F55="Scenario3PBT9",'Medium retrofit'!$AE$38,"")))&amp;IF(F55="Scenario1PBT10",'Medium retrofit'!$AF$38,IF(F55="Scenario2PBT10",'Medium retrofit'!$AG$38,IF(F55="Scenario3PBT10",'Medium retrofit'!$AH$38,"")))&amp;IF(F55="Scenario1PBT11",'Medium retrofit'!$AI$38,IF(F55="Scenario2PBT11",'Medium retrofit'!$AJ$38,IF(F55="Scenario3PBT11",'Medium retrofit'!$AK$38,"")))&amp;IF(F55="Scenario1PBT12",'Medium retrofit'!$AL$38,IF(F55="Scenario2PBT12",'Medium retrofit'!$AM$38,IF(F55="Scenario3PBT12",'Medium retrofit'!$AN$38,"")))&amp;IF(F55="Scenario1PBT13",'Medium retrofit'!$AO$38,IF(F55="Scenario2PBT13",'Medium retrofit'!$AP$38,IF(F55="Scenario3PBT13",'Medium retrofit'!$AQ$38,"")))&amp;IF(F55="Scenario1PBT14",'Medium retrofit'!$AR$38,IF(F55="Scenario2PBT14",'Medium retrofit'!$AS$38,IF(F55="Scenario3PBT14",'Medium retrofit'!$AT$38,"")))&amp;IF(F55="Scenario1PBT15",'Medium retrofit'!$AU$38,IF(F55="Scenario2PBT15",'Medium retrofit'!$AV$38,IF(F55="Scenario3PBT15",'Medium retrofit'!$AW$38,"")))</f>
        <v/>
      </c>
      <c r="V55" s="123">
        <f t="shared" si="18"/>
        <v>0</v>
      </c>
      <c r="W55" s="123" t="str">
        <f>IF(F55="Scenario1PBT1",'Medium retrofit'!$E$40,IF(F55="Scenario2PBT1",'Medium retrofit'!$F$40,IF(F55="Scenario3PBT1",'Medium retrofit'!$G$40,"")))&amp;IF(F55="Scenario1PBT2",'Medium retrofit'!$H$40,IF(F55="Scenario2PBT2",'Medium retrofit'!$I$40,IF(F55="Scenario3PBT2",'Medium retrofit'!$J$40,"")))&amp;IF(F55="Scenario1PBT3",'Medium retrofit'!$K$40,IF(F55="Scenario2PBT3",'Medium retrofit'!$L$40,IF(F55="Scenario3PBT3",'Medium retrofit'!$M$40,"")))&amp;IF(F55="Scenario1PBT4",'Medium retrofit'!$N$40,IF(F55="Scenario2PBT4",'Medium retrofit'!$O$40,IF(F55="Scenario3PBT4",'Medium retrofit'!$P$40,"")))&amp;IF(F55="Scenario1PBT5",'Medium retrofit'!$Q$40,IF(F55="Scenario2PBT5",'Medium retrofit'!$R$40,IF(F55="Scenario3PBT5",'Medium retrofit'!$S$40,"")))&amp;IF(F55="Scenario1PBT6",'Medium retrofit'!$T$40,IF(F55="Scenario2PBT6",'Medium retrofit'!$U$40,IF(F55="Scenario3PBT6",'Medium retrofit'!$V$40,"")))&amp;IF(F55="Scenario1PBT7",'Medium retrofit'!$W$40,IF(F55="Scenario2PBT7",'Medium retrofit'!$X$40,IF(F55="Scenario3PBT7",'Medium retrofit'!$Y$40,"")))&amp;IF(F55="Scenario1PBT8",'Medium retrofit'!$Z$40,IF(F55="Scenario2PBT8",'Medium retrofit'!$AA$40,IF(F55="Scenario3PBT8",'Medium retrofit'!$AB$40,"")))&amp;IF(F55="Scenario1PBT9",'Medium retrofit'!$AC$40,IF(F55="Scenario2PBT9",'Medium retrofit'!$AD$40,IF(F55="Scenario3PBT9",'Medium retrofit'!$AE$40,"")))&amp;IF(F55="Scenario1PBT10",'Medium retrofit'!$AF$40,IF(F55="Scenario2PBT10",'Medium retrofit'!$AG$40,IF(F55="Scenario3PBT10",'Medium retrofit'!$AH$40,"")))&amp;IF(F55="Scenario1PBT11",'Medium retrofit'!$AI$40,IF(F55="Scenario2PBT11",'Medium retrofit'!$AJ$40,IF(F55="Scenario3PBT11",'Medium retrofit'!$AK$40,"")))&amp;IF(F55="Scenario1PBT12",'Medium retrofit'!$AL$40,IF(F55="Scenario2PBT12",'Medium retrofit'!$AM$40,IF(F55="Scenario3PBT12",'Medium retrofit'!$AN$40,"")))&amp;IF(F55="Scenario1PBT13",'Medium retrofit'!$AO$40,IF(F55="Scenario2PBT13",'Medium retrofit'!$AP$40,IF(F55="Scenario3PBT13",'Medium retrofit'!$AQ$40,"")))&amp;IF(F55="Scenario1PBT14",'Medium retrofit'!$AR$40,IF(F55="Scenario2PBT14",'Medium retrofit'!$AS$40,IF(F55="Scenario3PBT14",'Medium retrofit'!$AT$40,"")))&amp;IF(F55="Scenario1PBT15",'Medium retrofit'!$AU$40,IF(F55="Scenario2PBT15",'Medium retrofit'!$AV$40,IF(F55="Scenario3PBT15",'Medium retrofit'!$AW$40,"")))</f>
        <v/>
      </c>
      <c r="X55" s="123">
        <f t="shared" si="19"/>
        <v>0</v>
      </c>
      <c r="Y55" s="123" t="str">
        <f>IF(F55="Scenario1PBT1",'Medium retrofit'!$E$42,IF(F55="Scenario2PBT1",'Medium retrofit'!$F$42,IF(F55="Scenario3PBT1",'Medium retrofit'!$G$42,"")))&amp;IF(F55="Scenario1PBT2",'Medium retrofit'!$H$42,IF(F55="Scenario2PBT2",'Medium retrofit'!$I$42,IF(F55="Scenario3PBT2",'Medium retrofit'!$J$42,"")))&amp;IF(F55="Scenario1PBT3",'Medium retrofit'!$K$42,IF(F55="Scenario2PBT3",'Medium retrofit'!$L$42,IF(F55="Scenario3PBT3",'Medium retrofit'!$M$42,"")))&amp;IF(F55="Scenario1PBT4",'Medium retrofit'!$N$42,IF(F55="Scenario2PBT4",'Medium retrofit'!$O$42,IF(F55="Scenario3PBT4",'Medium retrofit'!$P$42,"")))&amp;IF(F55="Scenario1PBT5",'Medium retrofit'!$Q$42,IF(F55="Scenario2PBT5",'Medium retrofit'!$R$42,IF(F55="Scenario3PBT5",'Medium retrofit'!$S$42,"")))&amp;IF(F55="Scenario1PBT6",'Medium retrofit'!$T$42,IF(F55="Scenario2PBT6",'Medium retrofit'!$U$42,IF(F55="Scenario3PBT6",'Medium retrofit'!$V$42,"")))&amp;IF(F55="Scenario1PBT7",'Medium retrofit'!$W$42,IF(F55="Scenario2PBT7",'Medium retrofit'!$X$42,IF(F55="Scenario3PBT7",'Medium retrofit'!$Y$42,"")))&amp;IF(F55="Scenario1PBT8",'Medium retrofit'!$Z$42,IF(F55="Scenario2PBT8",'Medium retrofit'!$AA$42,IF(F55="Scenario3PBT8",'Medium retrofit'!$AB$42,"")))&amp;IF(F55="Scenario1PBT9",'Medium retrofit'!$AC$42,IF(F55="Scenario2PBT9",'Medium retrofit'!$AD$42,IF(F55="Scenario3PBT9",'Medium retrofit'!$AE$42,"")))&amp;IF(F55="Scenario1PBT10",'Medium retrofit'!$AF$42,IF(F55="Scenario2PBT10",'Medium retrofit'!$AG$42,IF(F55="Scenario3PBT10",'Medium retrofit'!$AH$42,"")))&amp;IF(F55="Scenario1PBT11",'Medium retrofit'!$AI$42,IF(F55="Scenario2PBT11",'Medium retrofit'!$AJ$42,IF(F55="Scenario3PBT11",'Medium retrofit'!$AK$42,"")))&amp;IF(F55="Scenario1PBT12",'Medium retrofit'!$AL$42,IF(F55="Scenario2PBT12",'Medium retrofit'!$AM$42,IF(F55="Scenario3PBT12",'Medium retrofit'!$AN$42,"")))&amp;IF(F55="Scenario1PBT13",'Medium retrofit'!$AO$42,IF(F55="Scenario2PBT13",'Medium retrofit'!$AP$42,IF(F55="Scenario3PBT13",'Medium retrofit'!$AQ$42,"")))&amp;IF(F55="Scenario1PBT14",'Medium retrofit'!$AR$42,IF(F55="Scenario2PBT14",'Medium retrofit'!$AS$42,IF(F55="Scenario3PBT14",'Medium retrofit'!$AT$42,"")))&amp;IF(F55="Scenario1PBT15",'Medium retrofit'!$AU$42,IF(F55="Scenario2PBT15",'Medium retrofit'!$AV$42,IF(F55="Scenario3PBT15",'Medium retrofit'!$AW$42,"")))</f>
        <v/>
      </c>
      <c r="Z55" s="123">
        <f t="shared" si="20"/>
        <v>0</v>
      </c>
      <c r="AA55" s="239" t="str">
        <f>IF(F55="Scenario1PBT1",'Medium retrofit'!$E$101,IF(F55="Scenario2PBT1",'Medium retrofit'!$F$101,IF(F55="Scenario3PBT1",'Medium retrofit'!$G$101,"")))&amp;IF(F55="Scenario1PBT2",'Medium retrofit'!$H$101,IF(F55="Scenario2PBT2",'Medium retrofit'!$I$101,IF(F55="Scenario3PBT2",'Medium retrofit'!$J$101,"")))&amp;IF(F55="Scenario1PBT3",'Medium retrofit'!$K$101,IF(F55="Scenario2PBT3",'Medium retrofit'!$L$101,IF(F55="Scenario3PBT3",'Medium retrofit'!$M$101,"")))&amp;IF(F55="Scenario1PBT4",'Medium retrofit'!$N$101,IF(F55="Scenario2PBT4",'Medium retrofit'!$O$101,IF(F55="Scenario3PBT4",'Medium retrofit'!$P$101,"")))&amp;IF(F55="Scenario1PBT5",'Medium retrofit'!$Q$101,IF(F55="Scenario2PBT5",'Medium retrofit'!$R$101,IF(F55="Scenario3PBT5",'Medium retrofit'!$S$101,"")))&amp;IF(F55="Scenario1PBT6",'Medium retrofit'!$T$101,IF(F55="Scenario2PBT6",'Medium retrofit'!$U$101,IF(F55="Scenario3PBT6",'Medium retrofit'!$V$101,"")))&amp;IF(F55="Scenario1PBT7",'Medium retrofit'!$W$101,IF(F55="Scenario2PBT7",'Medium retrofit'!$X$101,IF(F55="Scenario3PBT7",'Medium retrofit'!$Y$101,"")))&amp;IF(F55="Scenario1PBT8",'Medium retrofit'!$Z$101,IF(F55="Scenario2PBT8",'Medium retrofit'!$AA$101,IF(F55="Scenario3PBT8",'Medium retrofit'!$AB$101,"")))&amp;IF(F55="Scenario1PBT9",'Medium retrofit'!$AC$101,IF(F55="Scenario2PBT9",'Medium retrofit'!$AD$101,IF(F55="Scenario3PBT9",'Medium retrofit'!$AE$101,"")))&amp;IF(F55="Scenario1PBT10",'Medium retrofit'!$AF$101,IF(F55="Scenario2PBT10",'Medium retrofit'!$AG$101,IF(F55="Scenario3PBT10",'Medium retrofit'!$AH$101,"")))&amp;IF(F55="Scenario1PBT11",'Medium retrofit'!$AI$101,IF(F55="Scenario2PBT11",'Medium retrofit'!$AJ$101,IF(F55="Scenario3PBT11",'Medium retrofit'!$AK$101,"")))&amp;IF(F55="Scenario1PBT12",'Medium retrofit'!$AL$101,IF(F55="Scenario2PBT12",'Medium retrofit'!$AM$101,IF(F55="Scenario3PBT12",'Medium retrofit'!$AN$101,"")))&amp;IF(F55="Scenario1PBT13",'Medium retrofit'!$AO$101,IF(F55="Scenario2PBT13",'Medium retrofit'!$AP$101,IF(F55="Scenario3PBT13",'Medium retrofit'!$AQ$101,"")))&amp;IF(F55="Scenario1PBT14",'Medium retrofit'!$AR$101,IF(F55="Scenario2PBT14",'Medium retrofit'!$AS$101,IF(F55="Scenario3PBT14",'Medium retrofit'!$AT$101,"")))&amp;IF(F55="Scenario1PBT15",'Medium retrofit'!$AU$101,IF(F55="Scenario2PBT15",'Medium retrofit'!$AV$101,IF(F55="Scenario3PBT15",'Medium retrofit'!$AW$101,"")))</f>
        <v/>
      </c>
      <c r="AB55" s="242">
        <f t="shared" si="21"/>
        <v>0</v>
      </c>
      <c r="AC55" s="247">
        <f>IFERROR('Projection_Base-case'!G55-G55,0)</f>
        <v>0</v>
      </c>
      <c r="AD55" s="123">
        <f t="shared" si="24"/>
        <v>0</v>
      </c>
      <c r="AE55" s="123">
        <f>IFERROR(100*AC55/'Projection_Base-case'!G55,0)</f>
        <v>0</v>
      </c>
      <c r="AF55" s="123">
        <f>IFERROR('Projection_Base-case'!I55-I55,0)</f>
        <v>0</v>
      </c>
      <c r="AG55" s="123">
        <f t="shared" si="25"/>
        <v>0</v>
      </c>
      <c r="AH55" s="123">
        <f>IFERROR(100*AF55/'Projection_Base-case'!I55,0)</f>
        <v>0</v>
      </c>
      <c r="AI55" s="123">
        <f>IFERROR('Projection_Base-case'!K55-K55,0)</f>
        <v>0</v>
      </c>
      <c r="AJ55" s="123">
        <f t="shared" si="26"/>
        <v>0</v>
      </c>
      <c r="AK55" s="123">
        <f>IFERROR(100*AI55/'Projection_Base-case'!K55,0)</f>
        <v>0</v>
      </c>
      <c r="AL55" s="123">
        <f>IFERROR(M55-'Projection_Base-case'!M55,0)</f>
        <v>0</v>
      </c>
      <c r="AM55" s="123">
        <f t="shared" si="27"/>
        <v>0</v>
      </c>
      <c r="AN55" s="179">
        <f>IFERROR(IF('Projection_Base-case'!N55&gt;0,100*AM55/'Projection_Base-case'!N55,100*AM55/N55),0)</f>
        <v>0</v>
      </c>
      <c r="AO55" s="245">
        <f>IFERROR('Projection_Base-case'!O55-O55,0)</f>
        <v>0</v>
      </c>
      <c r="AP55" s="123">
        <f t="shared" si="28"/>
        <v>0</v>
      </c>
      <c r="AQ55" s="123">
        <f>IFERROR(100*AO55/'Projection_Base-case'!O55,0)</f>
        <v>0</v>
      </c>
      <c r="AR55" s="123">
        <f>IFERROR('Projection_Base-case'!Q55-Q55,0)</f>
        <v>0</v>
      </c>
      <c r="AS55" s="123">
        <f t="shared" si="29"/>
        <v>0</v>
      </c>
      <c r="AT55" s="123">
        <f>IFERROR(100*AR55/'Projection_Base-case'!Q55,0)</f>
        <v>0</v>
      </c>
      <c r="AU55" s="123">
        <f>IFERROR('Projection_Base-case'!S55-S55,0)</f>
        <v>0</v>
      </c>
      <c r="AV55" s="123">
        <f t="shared" si="30"/>
        <v>0</v>
      </c>
      <c r="AW55" s="124">
        <f>IFERROR(100*AU55/'Projection_Base-case'!S55,0)</f>
        <v>0</v>
      </c>
      <c r="AX55" s="245">
        <f>IFERROR('Projection_Base-case'!U55-U55,0)</f>
        <v>0</v>
      </c>
      <c r="AY55" s="123">
        <f t="shared" si="31"/>
        <v>0</v>
      </c>
      <c r="AZ55" s="123">
        <f>IFERROR(100*AX55/'Projection_Base-case'!U55,0)</f>
        <v>0</v>
      </c>
      <c r="BA55" s="123">
        <f>IFERROR('Projection_Base-case'!W55-W55,0)</f>
        <v>0</v>
      </c>
      <c r="BB55" s="123">
        <f t="shared" si="32"/>
        <v>0</v>
      </c>
      <c r="BC55" s="123">
        <f>IFERROR(100*BA55/'Projection_Base-case'!W55,0)</f>
        <v>0</v>
      </c>
      <c r="BD55" s="123">
        <f>IFERROR('Projection_Base-case'!Y55-Y55,0)</f>
        <v>0</v>
      </c>
      <c r="BE55" s="123">
        <f t="shared" si="33"/>
        <v>0</v>
      </c>
      <c r="BF55" s="123">
        <f>IFERROR(100*BD55/'Projection_Base-case'!Y55,0)</f>
        <v>0</v>
      </c>
      <c r="BG55" s="178">
        <f t="shared" si="22"/>
        <v>0</v>
      </c>
      <c r="BH55" s="179">
        <f t="shared" si="23"/>
        <v>0</v>
      </c>
    </row>
    <row r="56" spans="1:60">
      <c r="A56" s="165">
        <v>51</v>
      </c>
      <c r="B56" s="239">
        <f>IF('Projection_Base-case'!B56&lt;&gt;"",'Projection_Base-case'!B56,0)</f>
        <v>0</v>
      </c>
      <c r="C56" s="239">
        <f>IF('Projection_Base-case'!C56&lt;&gt;"",'Projection_Base-case'!C56,0)</f>
        <v>0</v>
      </c>
      <c r="D56" s="239">
        <f>IF('Projection_Base-case'!D56&lt;&gt;"",'Projection_Base-case'!D56,0)</f>
        <v>0</v>
      </c>
      <c r="E56" s="164" t="str">
        <f>IF(AND('Résultats medium'!$AC$3="OUI",'Résultats medium'!E55&lt;&gt;""),'Résultats medium'!E55,IF(OR(D56="PBT1",D56="PBT4",D56="PBT5",D56="PBT6",D56="PBT7",D56="PBT8",D56="PBT10"),"Scenario1",IF(OR(D56="PBT3",D56="PBT9"),"Scenario3",IF(OR(D56="PBT2"),"Scenario2",""))))</f>
        <v/>
      </c>
      <c r="F56" s="240" t="str">
        <f t="shared" si="10"/>
        <v>0</v>
      </c>
      <c r="G56" s="241" t="str">
        <f>IF(F56="Scenario1PBT1",'Medium retrofit'!$E$6,IF(F56="Scenario2PBT1",'Medium retrofit'!$F$6,IF(F56="Scenario3PBT1",'Medium retrofit'!$G$6,"")))&amp;IF(F56="Scenario1PBT2",'Medium retrofit'!$H$6,IF(F56="Scenario2PBT2",'Medium retrofit'!$I$6,IF(F56="Scenario3PBT2",'Medium retrofit'!$J$6,"")))&amp;IF(F56="Scenario1PBT3",'Medium retrofit'!$K$6,IF(F56="Scenario2PBT3",'Medium retrofit'!$L$6,IF(F56="Scenario3PBT3",'Medium retrofit'!$M$6,"")))&amp;IF(F56="Scenario1PBT4",'Medium retrofit'!$N$6,IF(F56="Scenario2PBT4",'Medium retrofit'!$O$6,IF(F56="Scenario3PBT4",'Medium retrofit'!$P$6,"")))&amp;IF(F56="Scenario1PBT5",'Medium retrofit'!$Q$6,IF(F56="Scenario2PBT5",'Medium retrofit'!$R$6,IF(F56="Scenario3PBT5",'Medium retrofit'!$S$6,"")))&amp;IF(F56="Scenario1PBT6",'Medium retrofit'!$T$6,IF(F56="Scenario2PBT6",'Medium retrofit'!$U$6,IF(F56="Scenario3PBT6",'Medium retrofit'!$V$6,"")))&amp;IF(F56="Scenario1PBT7",'Medium retrofit'!$W$6,IF(F56="Scenario2PBT7",'Medium retrofit'!$X$6,IF(F56="Scenario3PBT7",'Medium retrofit'!$Y$6,"")))&amp;IF(F56="Scenario1PBT8",'Medium retrofit'!$Z$6,IF(F56="Scenario2PBT8",'Medium retrofit'!$AA$6,IF(F56="Scenario3PBT8",'Medium retrofit'!$AB$6,"")))&amp;IF(F56="Scenario1PBT9",'Medium retrofit'!$AC$6,IF(F56="Scenario2PBT9",'Medium retrofit'!$AD$6,IF(F56="Scenario3PBT9",'Medium retrofit'!$AE$6,"")))&amp;IF(F56="Scenario1PBT10",'Medium retrofit'!$AF$6,IF(F56="Scenario2PBT10",'Medium retrofit'!$AG$6,IF(F56="Scenario3PBT10",'Medium retrofit'!$AH$6,"")))&amp;IF(F56="Scenario1PBT11",'Medium retrofit'!$AI$6,IF(F56="Scenario2PBT11",'Medium retrofit'!$AJ$6,IF(F56="Scenario3PBT11",'Medium retrofit'!$AK$6,"")))&amp;IF(F56="Scenario1PBT12",'Medium retrofit'!$AL$6,IF(F56="Scenario2PBT12",'Medium retrofit'!$AM$6,IF(F56="Scenario3PBT12",'Medium retrofit'!$AN$6,"")))&amp;IF(F56="Scenario1PBT13",'Medium retrofit'!$AO$6,IF(F56="Scenario2PBT13",'Medium retrofit'!$AP$6,IF(F56="Scenario3PBT13",'Medium retrofit'!$AQ$6,"")))&amp;IF(F56="Scenario1PBT14",'Medium retrofit'!$AR$6,IF(F56="Scenario2PBT14",'Medium retrofit'!$AS$6,IF(F56="Scenario3PBT14",'Medium retrofit'!$AT$6,"")))&amp;IF(F56="Scenario1PBT15",'Medium retrofit'!$AU$6,IF(F56="Scenario2PBT15",'Medium retrofit'!$AV$6,IF(F56="Scenario3PBT15",'Medium retrofit'!$AW$6,"")))</f>
        <v/>
      </c>
      <c r="H56" s="123">
        <f t="shared" si="11"/>
        <v>0</v>
      </c>
      <c r="I56" s="239" t="str">
        <f>IF(F56="Scenario1PBT1",'Medium retrofit'!$E$16,IF(F56="Scenario2PBT1",'Medium retrofit'!$F$16,IF(F56="Scenario3PBT1",'Medium retrofit'!$G$16,"")))&amp;IF(F56="Scenario1PBT2",'Medium retrofit'!$H$16,IF(F56="Scenario2PBT2",'Medium retrofit'!$I$16,IF(F56="Scenario3PBT2",'Medium retrofit'!$J$16,"")))&amp;IF(F56="Scenario1PBT3",'Medium retrofit'!$K$16,IF(F56="Scenario2PBT3",'Medium retrofit'!$L$16,IF(F56="Scenario3PBT3",'Medium retrofit'!$M$16,"")))&amp;IF(F56="Scenario1PBT4",'Medium retrofit'!$N$16,IF(F56="Scenario2PBT4",'Medium retrofit'!$O$16,IF(F56="Scenario3PBT4",'Medium retrofit'!$P$16,"")))&amp;IF(F56="Scenario1PBT5",'Medium retrofit'!$Q$16,IF(F56="Scenario2PBT5",'Medium retrofit'!$R$16,IF(F56="Scenario3PBT5",'Medium retrofit'!$S$16,"")))&amp;IF(F56="Scenario1PBT6",'Medium retrofit'!$T$16,IF(F56="Scenario2PBT6",'Medium retrofit'!$U$16,IF(F56="Scenario3PBT6",'Medium retrofit'!$V$16,"")))&amp;IF(F56="Scenario1PBT7",'Medium retrofit'!$W$16,IF(F56="Scenario2PBT7",'Medium retrofit'!$X$16,IF(F56="Scenario3PBT7",'Medium retrofit'!$Y$16,"")))&amp;IF(F56="Scenario1PBT8",'Medium retrofit'!$Z$16,IF(F56="Scenario2PBT8",'Medium retrofit'!$AA$16,IF(F56="Scenario3PBT8",'Medium retrofit'!$AB$16,"")))&amp;IF(F56="Scenario1PBT9",'Medium retrofit'!$AC$16,IF(F56="Scenario2PBT9",'Medium retrofit'!$AD$16,IF(F56="Scenario3PBT9",'Medium retrofit'!$AE$16,"")))&amp;IF(F56="Scenario1PBT10",'Medium retrofit'!$AF$16,IF(F56="Scenario2PBT10",'Medium retrofit'!$AG$16,IF(F56="Scenario3PBT10",'Medium retrofit'!$AH$16,"")))&amp;IF(F56="Scenario1PBT11",'Medium retrofit'!$AI$16,IF(F56="Scenario2PBT11",'Medium retrofit'!$AJ$16,IF(F56="Scenario3PBT11",'Medium retrofit'!$AK$16,"")))&amp;IF(F56="Scenario1PBT12",'Medium retrofit'!$AL$16,IF(F56="Scenario2PBT12",'Medium retrofit'!$AM$16,IF(F56="Scenario3PBT12",'Medium retrofit'!$AN$16,"")))&amp;IF(F56="Scenario1PBT13",'Medium retrofit'!$AO$16,IF(F56="Scenario2PBT13",'Medium retrofit'!$AP$16,IF(F56="Scenario3PBT13",'Medium retrofit'!$AQ$16,"")))&amp;IF(F56="Scenario1PBT14",'Medium retrofit'!$AR$16,IF(F56="Scenario2PBT14",'Medium retrofit'!$AS$16,IF(F56="Scenario3PBT14",'Medium retrofit'!$AT$16,"")))&amp;IF(F56="Scenario1PBT15",'Medium retrofit'!$AU$16,IF(F56="Scenario2PBT15",'Medium retrofit'!$AV$16,IF(F56="Scenario3PBT15",'Medium retrofit'!$AW$16,"")))</f>
        <v/>
      </c>
      <c r="J56" s="123">
        <f t="shared" si="12"/>
        <v>0</v>
      </c>
      <c r="K56" s="123" t="str">
        <f>IF(F56="Scenario1PBT1",'Medium retrofit'!$E$18,IF(F56="Scenario2PBT1",'Medium retrofit'!$F$18,IF(F56="Scenario3PBT1",'Medium retrofit'!$G$18,"")))&amp;IF(F56="Scenario1PBT2",'Medium retrofit'!$H$18,IF(F56="Scenario2PBT2",'Medium retrofit'!$I$18,IF(F56="Scenario3PBT2",'Medium retrofit'!$J$18,"")))&amp;IF(F56="Scenario1PBT3",'Medium retrofit'!$K$18,IF(F56="Scenario2PBT3",'Medium retrofit'!$L$18,IF(F56="Scenario3PBT3",'Medium retrofit'!$M$18,"")))&amp;IF(F56="Scenario1PBT4",'Medium retrofit'!$N$18,IF(F56="Scenario2PBT4",'Medium retrofit'!$O$18,IF(F56="Scenario3PBT4",'Medium retrofit'!$P$18,"")))&amp;IF(F56="Scenario1PBT5",'Medium retrofit'!$Q$18,IF(F56="Scenario2PBT5",'Medium retrofit'!$R$18,IF(F56="Scenario3PBT5",'Medium retrofit'!$S$18,"")))&amp;IF(F56="Scenario1PBT6",'Medium retrofit'!$T$18,IF(F56="Scenario2PBT6",'Medium retrofit'!$U$18,IF(F56="Scenario3PBT6",'Medium retrofit'!$V$18,"")))&amp;IF(F56="Scenario1PBT7",'Medium retrofit'!$W$18,IF(F56="Scenario2PBT7",'Medium retrofit'!$X$18,IF(F56="Scenario3PBT7",'Medium retrofit'!$Y$18,"")))&amp;IF(F56="Scenario1PBT8",'Medium retrofit'!$Z$18,IF(F56="Scenario2PBT8",'Medium retrofit'!$AA$18,IF(F56="Scenario3PBT8",'Medium retrofit'!$AB$18,"")))&amp;IF(F56="Scenario1PBT9",'Medium retrofit'!$AC$18,IF(F56="Scenario2PBT9",'Medium retrofit'!$AD$18,IF(F56="Scenario3PBT9",'Medium retrofit'!$AE$18,"")))&amp;IF(F56="Scenario1PBT10",'Medium retrofit'!$AF$18,IF(F56="Scenario2PBT10",'Medium retrofit'!$AG$18,IF(F56="Scenario3PBT10",'Medium retrofit'!$AH$18,"")))&amp;IF(F56="Scenario1PBT11",'Medium retrofit'!$AI$18,IF(F56="Scenario2PBT11",'Medium retrofit'!$AJ$18,IF(F56="Scenario3PBT11",'Medium retrofit'!$AK$18,"")))&amp;IF(F56="Scenario1PBT12",'Medium retrofit'!$AL$18,IF(F56="Scenario2PBT12",'Medium retrofit'!$AM$18,IF(F56="Scenario3PBT12",'Medium retrofit'!$AN$18,"")))&amp;IF(F56="Scenario1PBT13",'Medium retrofit'!$AO$18,IF(F56="Scenario2PBT13",'Medium retrofit'!$AP$18,IF(F56="Scenario3PBT13",'Medium retrofit'!$AQ$18,"")))&amp;IF(F56="Scenario1PBT14",'Medium retrofit'!$AR$18,IF(F56="Scenario2PBT14",'Medium retrofit'!$AS$18,IF(F56="Scenario3PBT14",'Medium retrofit'!$AT$18,"")))&amp;IF(F56="Scenario1PBT15",'Medium retrofit'!$AU$18,IF(F56="Scenario2PBT15",'Medium retrofit'!$AV$18,IF(F56="Scenario3PBT15",'Medium retrofit'!$AW$18,"")))</f>
        <v/>
      </c>
      <c r="L56" s="123">
        <f t="shared" si="13"/>
        <v>0</v>
      </c>
      <c r="M56" s="123" t="str">
        <f>IF(F56="Scenario1PBT1",'Medium retrofit'!$E$20,IF(F56="Scenario2PBT1",'Medium retrofit'!$F$20,IF(F56="Scenario3PBT1",'Medium retrofit'!$G$20,"")))&amp;IF(F56="Scenario1PBT2",'Medium retrofit'!$H$20,IF(F56="Scenario2PBT2",'Medium retrofit'!$I$20,IF(F56="Scenario3PBT2",'Medium retrofit'!$J$20,"")))&amp;IF(F56="Scenario1PBT3",'Medium retrofit'!$K$20,IF(F56="Scenario2PBT3",'Medium retrofit'!$L$20,IF(F56="Scenario3PBT3",'Medium retrofit'!$M$20,"")))&amp;IF(F56="Scenario1PBT4",'Medium retrofit'!$N$20,IF(F56="Scenario2PBT4",'Medium retrofit'!$O$20,IF(F56="Scenario3PBT4",'Medium retrofit'!$P$20,"")))&amp;IF(F56="Scenario1PBT5",'Medium retrofit'!$Q$20,IF(F56="Scenario2PBT5",'Medium retrofit'!$R$20,IF(F56="Scenario3PBT5",'Medium retrofit'!$S$20,"")))&amp;IF(F56="Scenario1PBT6",'Medium retrofit'!$T$20,IF(F56="Scenario2PBT6",'Medium retrofit'!$U$20,IF(F56="Scenario3PBT6",'Medium retrofit'!$V$20,"")))&amp;IF(F56="Scenario1PBT7",'Medium retrofit'!$W$20,IF(F56="Scenario2PBT7",'Medium retrofit'!$X$20,IF(F56="Scenario3PBT7",'Medium retrofit'!$Y$20,"")))&amp;IF(F56="Scenario1PBT8",'Medium retrofit'!$Z$20,IF(F56="Scenario2PBT8",'Medium retrofit'!$AA$20,IF(F56="Scenario3PBT8",'Medium retrofit'!$AB$20,"")))&amp;IF(F56="Scenario1PBT9",'Medium retrofit'!$AC$20,IF(F56="Scenario2PBT9",'Medium retrofit'!$AD$20,IF(F56="Scenario3PBT9",'Medium retrofit'!$AE$20,"")))&amp;IF(F56="Scenario1PBT10",'Medium retrofit'!$AF$20,IF(F56="Scenario2PBT10",'Medium retrofit'!$AG$20,IF(F56="Scenario3PBT10",'Medium retrofit'!$AH$20,"")))&amp;IF(F56="Scenario1PBT11",'Medium retrofit'!$AI$20,IF(F56="Scenario2PBT11",'Medium retrofit'!$AJ$20,IF(F56="Scenario3PBT11",'Medium retrofit'!$AK$20,"")))&amp;IF(F56="Scenario1PBT12",'Medium retrofit'!$AL$20,IF(F56="Scenario2PBT12",'Medium retrofit'!$AM$20,IF(F56="Scenario3PBT12",'Medium retrofit'!$AN$20,"")))&amp;IF(F56="Scenario1PBT13",'Medium retrofit'!$AO$20,IF(F56="Scenario2PBT13",'Medium retrofit'!$AP$20,IF(F56="Scenario3PBT13",'Medium retrofit'!$AQ$20,"")))&amp;IF(F56="Scenario1PBT14",'Medium retrofit'!$AR$20,IF(F56="Scenario2PBT14",'Medium retrofit'!$AS$20,IF(F56="Scenario3PBT14",'Medium retrofit'!$AT$20,"")))&amp;IF(F56="Scenario1PBT15",'Medium retrofit'!$AU$20,IF(F56="Scenario2PBT15",'Medium retrofit'!$AV$20,IF(F56="Scenario3PBT15",'Medium retrofit'!$AW$20,"")))</f>
        <v/>
      </c>
      <c r="N56" s="124">
        <f t="shared" si="14"/>
        <v>0</v>
      </c>
      <c r="O56" s="245" t="str">
        <f>IF(F56="Scenario1PBT1",'Medium retrofit'!$E$23,IF(F56="Scenario2PBT1",'Medium retrofit'!$F$23,IF(F56="Scenario3PBT1",'Medium retrofit'!$G$23,"")))&amp;IF(F56="Scenario1PBT2",'Medium retrofit'!$H$23,IF(F56="Scenario2PBT2",'Medium retrofit'!$I$23,IF(F56="Scenario3PBT2",'Medium retrofit'!$J$23,"")))&amp;IF(F56="Scenario1PBT3",'Medium retrofit'!$K$23,IF(F56="Scenario2PBT3",'Medium retrofit'!$L$23,IF(F56="Scenario3PBT3",'Medium retrofit'!$M$23,"")))&amp;IF(F56="Scenario1PBT4",'Medium retrofit'!$N$23,IF(F56="Scenario2PBT4",'Medium retrofit'!$O$23,IF(F56="Scenario3PBT4",'Medium retrofit'!$P$23,"")))&amp;IF(F56="Scenario1PBT5",'Medium retrofit'!$Q$23,IF(F56="Scenario2PBT5",'Medium retrofit'!$R$23,IF(F56="Scenario3PBT5",'Medium retrofit'!$S$23,"")))&amp;IF(F56="Scenario1PBT6",'Medium retrofit'!$T$23,IF(F56="Scenario2PBT6",'Medium retrofit'!$U$23,IF(F56="Scenario3PBT6",'Medium retrofit'!$V$23,"")))&amp;IF(F56="Scenario1PBT7",'Medium retrofit'!$W$23,IF(F56="Scenario2PBT7",'Medium retrofit'!$X$23,IF(F56="Scenario3PBT7",'Medium retrofit'!$Y$23,"")))&amp;IF(F56="Scenario1PBT8",'Medium retrofit'!$Z$23,IF(F56="Scenario2PBT8",'Medium retrofit'!$AA$23,IF(F56="Scenario3PBT8",'Medium retrofit'!$AB$23,"")))&amp;IF(F56="Scenario1PBT9",'Medium retrofit'!$AC$23,IF(F56="Scenario2PBT9",'Medium retrofit'!$AD$23,IF(F56="Scenario3PBT9",'Medium retrofit'!$AE$23,"")))&amp;IF(F56="Scenario1PBT10",'Medium retrofit'!$AF$23,IF(F56="Scenario2PBT10",'Medium retrofit'!$AG$23,IF(F56="Scenario3PBT10",'Medium retrofit'!$AH$23,"")))&amp;IF(F56="Scenario1PBT11",'Medium retrofit'!$AI$23,IF(F56="Scenario2PBT11",'Medium retrofit'!$AJ$23,IF(F56="Scenario3PBT11",'Medium retrofit'!$AK$23,"")))&amp;IF(F56="Scenario1PBT12",'Medium retrofit'!$AL$23,IF(F56="Scenario2PBT12",'Medium retrofit'!$AM$23,IF(F56="Scenario3PBT12",'Medium retrofit'!$AN$23,"")))&amp;IF(F56="Scenario1PBT13",'Medium retrofit'!$AO$23,IF(F56="Scenario2PBT13",'Medium retrofit'!$AP$23,IF(F56="Scenario3PBT13",'Medium retrofit'!$AQ$23,"")))&amp;IF(F56="Scenario1PBT14",'Medium retrofit'!$AR$23,IF(F56="Scenario2PBT14",'Medium retrofit'!$AS$23,IF(F56="Scenario3PBT14",'Medium retrofit'!$AT$23,"")))&amp;IF(F56="Scenario1PBT15",'Medium retrofit'!$AU$23,IF(F56="Scenario2PBT15",'Medium retrofit'!$AV$23,IF(F56="Scenario3PBT15",'Medium retrofit'!$AW$23,"")))</f>
        <v/>
      </c>
      <c r="P56" s="123">
        <f t="shared" si="15"/>
        <v>0</v>
      </c>
      <c r="Q56" s="123" t="str">
        <f>IF(F56="Scenario1PBT1",'Medium retrofit'!$E$25,IF(F56="Scenario2PBT1",'Medium retrofit'!$F$25,IF(F56="Scenario3PBT1",'Medium retrofit'!$G$25,"")))&amp;IF(F56="Scenario1PBT2",'Medium retrofit'!$H$25,IF(F56="Scenario2PBT2",'Medium retrofit'!$I$25,IF(F56="Scenario3PBT2",'Medium retrofit'!$J$25,"")))&amp;IF(F56="Scenario1PBT3",'Medium retrofit'!$K$25,IF(F56="Scenario2PBT3",'Medium retrofit'!$L$25,IF(F56="Scenario3PBT3",'Medium retrofit'!$M$25,"")))&amp;IF(F56="Scenario1PBT4",'Medium retrofit'!$N$25,IF(F56="Scenario2PBT4",'Medium retrofit'!$O$25,IF(F56="Scenario3PBT4",'Medium retrofit'!$P$25,"")))&amp;IF(F56="Scenario1PBT5",'Medium retrofit'!$Q$25,IF(F56="Scenario2PBT5",'Medium retrofit'!$R$25,IF(F56="Scenario3PBT5",'Medium retrofit'!$S$25,"")))&amp;IF(F56="Scenario1PBT6",'Medium retrofit'!$T$25,IF(F56="Scenario2PBT6",'Medium retrofit'!$U$25,IF(F56="Scenario3PBT6",'Medium retrofit'!$V$25,"")))&amp;IF(F56="Scenario1PBT7",'Medium retrofit'!$W$25,IF(F56="Scenario2PBT7",'Medium retrofit'!$X$25,IF(F56="Scenario3PBT7",'Medium retrofit'!$Y$25,"")))&amp;IF(F56="Scenario1PBT8",'Medium retrofit'!$Z$25,IF(F56="Scenario2PBT8",'Medium retrofit'!$AA$25,IF(F56="Scenario3PBT8",'Medium retrofit'!$AB$25,"")))&amp;IF(F56="Scenario1PBT9",'Medium retrofit'!$AC$25,IF(F56="Scenario2PBT9",'Medium retrofit'!$AD$25,IF(F56="Scenario3PBT9",'Medium retrofit'!$AE$25,"")))&amp;IF(F56="Scenario1PBT10",'Medium retrofit'!$AF$25,IF(F56="Scenario2PBT10",'Medium retrofit'!$AG$25,IF(F56="Scenario3PBT10",'Medium retrofit'!$AH$25,"")))&amp;IF(F56="Scenario1PBT11",'Medium retrofit'!$AI$25,IF(F56="Scenario2PBT11",'Medium retrofit'!$AJ$25,IF(F56="Scenario3PBT11",'Medium retrofit'!$AK$25,"")))&amp;IF(F56="Scenario1PBT12",'Medium retrofit'!$AL$25,IF(F56="Scenario2PBT12",'Medium retrofit'!$AM$25,IF(F56="Scenario3PBT12",'Medium retrofit'!$AN$25,"")))&amp;IF(F56="Scenario1PBT13",'Medium retrofit'!$AO$25,IF(F56="Scenario2PBT13",'Medium retrofit'!$AP$25,IF(F56="Scenario3PBT13",'Medium retrofit'!$AQ$25,"")))&amp;IF(F56="Scenario1PBT14",'Medium retrofit'!$AR$25,IF(F56="Scenario2PBT14",'Medium retrofit'!$AS$25,IF(F56="Scenario3PBT14",'Medium retrofit'!$AT$25,"")))&amp;IF(F56="Scenario1PBT15",'Medium retrofit'!$AU$25,IF(F56="Scenario2PBT15",'Medium retrofit'!$AV$25,IF(F56="Scenario3PBT15",'Medium retrofit'!$AW$25,"")))</f>
        <v/>
      </c>
      <c r="R56" s="123">
        <f t="shared" si="16"/>
        <v>0</v>
      </c>
      <c r="S56" s="123" t="str">
        <f>IF(F56="Scenario1PBT1",'Medium retrofit'!$E$27,IF(F56="Scenario2PBT1",'Medium retrofit'!$F$27,IF(F56="Scenario3PBT1",'Medium retrofit'!$G$27,"")))&amp;IF(F56="Scenario1PBT2",'Medium retrofit'!$H$27,IF(F56="Scenario2PBT2",'Medium retrofit'!$I$27,IF(F56="Scenario3PBT2",'Medium retrofit'!$J$27,"")))&amp;IF(F56="Scenario1PBT3",'Medium retrofit'!$K$27,IF(F56="Scenario2PBT3",'Medium retrofit'!$L$27,IF(F56="Scenario3PBT3",'Medium retrofit'!$M$27,"")))&amp;IF(F56="Scenario1PBT4",'Medium retrofit'!$N$27,IF(F56="Scenario2PBT4",'Medium retrofit'!$O$27,IF(F56="Scenario3PBT4",'Medium retrofit'!$P$27,"")))&amp;IF(F56="Scenario1PBT5",'Medium retrofit'!$Q$27,IF(F56="Scenario2PBT5",'Medium retrofit'!$R$27,IF(F56="Scenario3PBT5",'Medium retrofit'!$S$27,"")))&amp;IF(F56="Scenario1PBT6",'Medium retrofit'!$T$27,IF(F56="Scenario2PBT6",'Medium retrofit'!$U$27,IF(F56="Scenario3PBT6",'Medium retrofit'!$V$27,"")))&amp;IF(F56="Scenario1PBT7",'Medium retrofit'!$W$27,IF(F56="Scenario2PBT7",'Medium retrofit'!$X$27,IF(F56="Scenario3PBT7",'Medium retrofit'!$Y$27,"")))&amp;IF(F56="Scenario1PBT8",'Medium retrofit'!$Z$27,IF(F56="Scenario2PBT8",'Medium retrofit'!$AA$27,IF(F56="Scenario3PBT8",'Medium retrofit'!$AB$27,"")))&amp;IF(F56="Scenario1PBT9",'Medium retrofit'!$AC$27,IF(F56="Scenario2PBT9",'Medium retrofit'!$AD$27,IF(F56="Scenario3PBT9",'Medium retrofit'!$AE$27,"")))&amp;IF(F56="Scenario1PBT10",'Medium retrofit'!$AF$27,IF(F56="Scenario2PBT10",'Medium retrofit'!$AG$27,IF(F56="Scenario3PBT10",'Medium retrofit'!$AH$27,"")))&amp;IF(F56="Scenario1PBT11",'Medium retrofit'!$AI$27,IF(F56="Scenario2PBT11",'Medium retrofit'!$AJ$27,IF(F56="Scenario3PBT11",'Medium retrofit'!$AK$27,"")))&amp;IF(F56="Scenario1PBT12",'Medium retrofit'!$AL$27,IF(F56="Scenario2PBT12",'Medium retrofit'!$AM$27,IF(F56="Scenario3PBT12",'Medium retrofit'!$AN$27,"")))&amp;IF(F56="Scenario1PBT13",'Medium retrofit'!$AO$27,IF(F56="Scenario2PBT13",'Medium retrofit'!$AP$27,IF(F56="Scenario3PBT13",'Medium retrofit'!$AQ$27,"")))&amp;IF(F56="Scenario1PBT14",'Medium retrofit'!$AR$27,IF(F56="Scenario2PBT14",'Medium retrofit'!$AS$27,IF(F56="Scenario3PBT14",'Medium retrofit'!$AT$27,"")))&amp;IF(F56="Scenario1PBT15",'Medium retrofit'!$AU$27,IF(F56="Scenario2PBT15",'Medium retrofit'!$AV$27,IF(F56="Scenario3PBT15",'Medium retrofit'!$AW$27,"")))</f>
        <v/>
      </c>
      <c r="T56" s="246">
        <f t="shared" si="17"/>
        <v>0</v>
      </c>
      <c r="U56" s="245" t="str">
        <f>IF(F56="Scenario1PBT1",'Medium retrofit'!$E$38,IF(F56="Scenario2PBT1",'Medium retrofit'!$F$38,IF(F56="Scenario3PBT1",'Medium retrofit'!$G$38,"")))&amp;IF(F56="Scenario1PBT2",'Medium retrofit'!$H$38,IF(F56="Scenario2PBT2",'Medium retrofit'!$I$38,IF(F56="Scenario3PBT2",'Medium retrofit'!$J$38,"")))&amp;IF(F56="Scenario1PBT3",'Medium retrofit'!$K$38,IF(F56="Scenario2PBT3",'Medium retrofit'!$L$38,IF(F56="Scenario3PBT3",'Medium retrofit'!$M$38,"")))&amp;IF(F56="Scenario1PBT4",'Medium retrofit'!$N$38,IF(F56="Scenario2PBT4",'Medium retrofit'!$O$38,IF(F56="Scenario3PBT4",'Medium retrofit'!$P$38,"")))&amp;IF(F56="Scenario1PBT5",'Medium retrofit'!$Q$38,IF(F56="Scenario2PBT5",'Medium retrofit'!$R$38,IF(F56="Scenario3PBT5",'Medium retrofit'!$S$38,"")))&amp;IF(F56="Scenario1PBT6",'Medium retrofit'!$T$38,IF(F56="Scenario2PBT6",'Medium retrofit'!$U$38,IF(F56="Scenario3PBT6",'Medium retrofit'!$V$38,"")))&amp;IF(F56="Scenario1PBT7",'Medium retrofit'!$W$38,IF(F56="Scenario2PBT7",'Medium retrofit'!$X$38,IF(F56="Scenario3PBT7",'Medium retrofit'!$Y$38,"")))&amp;IF(F56="Scenario1PBT8",'Medium retrofit'!$Z$38,IF(F56="Scenario2PBT8",'Medium retrofit'!$AA$38,IF(F56="Scenario3PBT8",'Medium retrofit'!$AB$38,"")))&amp;IF(F56="Scenario1PBT9",'Medium retrofit'!$AC$38,IF(F56="Scenario2PBT9",'Medium retrofit'!$AD$38,IF(F56="Scenario3PBT9",'Medium retrofit'!$AE$38,"")))&amp;IF(F56="Scenario1PBT10",'Medium retrofit'!$AF$38,IF(F56="Scenario2PBT10",'Medium retrofit'!$AG$38,IF(F56="Scenario3PBT10",'Medium retrofit'!$AH$38,"")))&amp;IF(F56="Scenario1PBT11",'Medium retrofit'!$AI$38,IF(F56="Scenario2PBT11",'Medium retrofit'!$AJ$38,IF(F56="Scenario3PBT11",'Medium retrofit'!$AK$38,"")))&amp;IF(F56="Scenario1PBT12",'Medium retrofit'!$AL$38,IF(F56="Scenario2PBT12",'Medium retrofit'!$AM$38,IF(F56="Scenario3PBT12",'Medium retrofit'!$AN$38,"")))&amp;IF(F56="Scenario1PBT13",'Medium retrofit'!$AO$38,IF(F56="Scenario2PBT13",'Medium retrofit'!$AP$38,IF(F56="Scenario3PBT13",'Medium retrofit'!$AQ$38,"")))&amp;IF(F56="Scenario1PBT14",'Medium retrofit'!$AR$38,IF(F56="Scenario2PBT14",'Medium retrofit'!$AS$38,IF(F56="Scenario3PBT14",'Medium retrofit'!$AT$38,"")))&amp;IF(F56="Scenario1PBT15",'Medium retrofit'!$AU$38,IF(F56="Scenario2PBT15",'Medium retrofit'!$AV$38,IF(F56="Scenario3PBT15",'Medium retrofit'!$AW$38,"")))</f>
        <v/>
      </c>
      <c r="V56" s="123">
        <f t="shared" si="18"/>
        <v>0</v>
      </c>
      <c r="W56" s="123" t="str">
        <f>IF(F56="Scenario1PBT1",'Medium retrofit'!$E$40,IF(F56="Scenario2PBT1",'Medium retrofit'!$F$40,IF(F56="Scenario3PBT1",'Medium retrofit'!$G$40,"")))&amp;IF(F56="Scenario1PBT2",'Medium retrofit'!$H$40,IF(F56="Scenario2PBT2",'Medium retrofit'!$I$40,IF(F56="Scenario3PBT2",'Medium retrofit'!$J$40,"")))&amp;IF(F56="Scenario1PBT3",'Medium retrofit'!$K$40,IF(F56="Scenario2PBT3",'Medium retrofit'!$L$40,IF(F56="Scenario3PBT3",'Medium retrofit'!$M$40,"")))&amp;IF(F56="Scenario1PBT4",'Medium retrofit'!$N$40,IF(F56="Scenario2PBT4",'Medium retrofit'!$O$40,IF(F56="Scenario3PBT4",'Medium retrofit'!$P$40,"")))&amp;IF(F56="Scenario1PBT5",'Medium retrofit'!$Q$40,IF(F56="Scenario2PBT5",'Medium retrofit'!$R$40,IF(F56="Scenario3PBT5",'Medium retrofit'!$S$40,"")))&amp;IF(F56="Scenario1PBT6",'Medium retrofit'!$T$40,IF(F56="Scenario2PBT6",'Medium retrofit'!$U$40,IF(F56="Scenario3PBT6",'Medium retrofit'!$V$40,"")))&amp;IF(F56="Scenario1PBT7",'Medium retrofit'!$W$40,IF(F56="Scenario2PBT7",'Medium retrofit'!$X$40,IF(F56="Scenario3PBT7",'Medium retrofit'!$Y$40,"")))&amp;IF(F56="Scenario1PBT8",'Medium retrofit'!$Z$40,IF(F56="Scenario2PBT8",'Medium retrofit'!$AA$40,IF(F56="Scenario3PBT8",'Medium retrofit'!$AB$40,"")))&amp;IF(F56="Scenario1PBT9",'Medium retrofit'!$AC$40,IF(F56="Scenario2PBT9",'Medium retrofit'!$AD$40,IF(F56="Scenario3PBT9",'Medium retrofit'!$AE$40,"")))&amp;IF(F56="Scenario1PBT10",'Medium retrofit'!$AF$40,IF(F56="Scenario2PBT10",'Medium retrofit'!$AG$40,IF(F56="Scenario3PBT10",'Medium retrofit'!$AH$40,"")))&amp;IF(F56="Scenario1PBT11",'Medium retrofit'!$AI$40,IF(F56="Scenario2PBT11",'Medium retrofit'!$AJ$40,IF(F56="Scenario3PBT11",'Medium retrofit'!$AK$40,"")))&amp;IF(F56="Scenario1PBT12",'Medium retrofit'!$AL$40,IF(F56="Scenario2PBT12",'Medium retrofit'!$AM$40,IF(F56="Scenario3PBT12",'Medium retrofit'!$AN$40,"")))&amp;IF(F56="Scenario1PBT13",'Medium retrofit'!$AO$40,IF(F56="Scenario2PBT13",'Medium retrofit'!$AP$40,IF(F56="Scenario3PBT13",'Medium retrofit'!$AQ$40,"")))&amp;IF(F56="Scenario1PBT14",'Medium retrofit'!$AR$40,IF(F56="Scenario2PBT14",'Medium retrofit'!$AS$40,IF(F56="Scenario3PBT14",'Medium retrofit'!$AT$40,"")))&amp;IF(F56="Scenario1PBT15",'Medium retrofit'!$AU$40,IF(F56="Scenario2PBT15",'Medium retrofit'!$AV$40,IF(F56="Scenario3PBT15",'Medium retrofit'!$AW$40,"")))</f>
        <v/>
      </c>
      <c r="X56" s="123">
        <f t="shared" si="19"/>
        <v>0</v>
      </c>
      <c r="Y56" s="123" t="str">
        <f>IF(F56="Scenario1PBT1",'Medium retrofit'!$E$42,IF(F56="Scenario2PBT1",'Medium retrofit'!$F$42,IF(F56="Scenario3PBT1",'Medium retrofit'!$G$42,"")))&amp;IF(F56="Scenario1PBT2",'Medium retrofit'!$H$42,IF(F56="Scenario2PBT2",'Medium retrofit'!$I$42,IF(F56="Scenario3PBT2",'Medium retrofit'!$J$42,"")))&amp;IF(F56="Scenario1PBT3",'Medium retrofit'!$K$42,IF(F56="Scenario2PBT3",'Medium retrofit'!$L$42,IF(F56="Scenario3PBT3",'Medium retrofit'!$M$42,"")))&amp;IF(F56="Scenario1PBT4",'Medium retrofit'!$N$42,IF(F56="Scenario2PBT4",'Medium retrofit'!$O$42,IF(F56="Scenario3PBT4",'Medium retrofit'!$P$42,"")))&amp;IF(F56="Scenario1PBT5",'Medium retrofit'!$Q$42,IF(F56="Scenario2PBT5",'Medium retrofit'!$R$42,IF(F56="Scenario3PBT5",'Medium retrofit'!$S$42,"")))&amp;IF(F56="Scenario1PBT6",'Medium retrofit'!$T$42,IF(F56="Scenario2PBT6",'Medium retrofit'!$U$42,IF(F56="Scenario3PBT6",'Medium retrofit'!$V$42,"")))&amp;IF(F56="Scenario1PBT7",'Medium retrofit'!$W$42,IF(F56="Scenario2PBT7",'Medium retrofit'!$X$42,IF(F56="Scenario3PBT7",'Medium retrofit'!$Y$42,"")))&amp;IF(F56="Scenario1PBT8",'Medium retrofit'!$Z$42,IF(F56="Scenario2PBT8",'Medium retrofit'!$AA$42,IF(F56="Scenario3PBT8",'Medium retrofit'!$AB$42,"")))&amp;IF(F56="Scenario1PBT9",'Medium retrofit'!$AC$42,IF(F56="Scenario2PBT9",'Medium retrofit'!$AD$42,IF(F56="Scenario3PBT9",'Medium retrofit'!$AE$42,"")))&amp;IF(F56="Scenario1PBT10",'Medium retrofit'!$AF$42,IF(F56="Scenario2PBT10",'Medium retrofit'!$AG$42,IF(F56="Scenario3PBT10",'Medium retrofit'!$AH$42,"")))&amp;IF(F56="Scenario1PBT11",'Medium retrofit'!$AI$42,IF(F56="Scenario2PBT11",'Medium retrofit'!$AJ$42,IF(F56="Scenario3PBT11",'Medium retrofit'!$AK$42,"")))&amp;IF(F56="Scenario1PBT12",'Medium retrofit'!$AL$42,IF(F56="Scenario2PBT12",'Medium retrofit'!$AM$42,IF(F56="Scenario3PBT12",'Medium retrofit'!$AN$42,"")))&amp;IF(F56="Scenario1PBT13",'Medium retrofit'!$AO$42,IF(F56="Scenario2PBT13",'Medium retrofit'!$AP$42,IF(F56="Scenario3PBT13",'Medium retrofit'!$AQ$42,"")))&amp;IF(F56="Scenario1PBT14",'Medium retrofit'!$AR$42,IF(F56="Scenario2PBT14",'Medium retrofit'!$AS$42,IF(F56="Scenario3PBT14",'Medium retrofit'!$AT$42,"")))&amp;IF(F56="Scenario1PBT15",'Medium retrofit'!$AU$42,IF(F56="Scenario2PBT15",'Medium retrofit'!$AV$42,IF(F56="Scenario3PBT15",'Medium retrofit'!$AW$42,"")))</f>
        <v/>
      </c>
      <c r="Z56" s="123">
        <f t="shared" si="20"/>
        <v>0</v>
      </c>
      <c r="AA56" s="239" t="str">
        <f>IF(F56="Scenario1PBT1",'Medium retrofit'!$E$101,IF(F56="Scenario2PBT1",'Medium retrofit'!$F$101,IF(F56="Scenario3PBT1",'Medium retrofit'!$G$101,"")))&amp;IF(F56="Scenario1PBT2",'Medium retrofit'!$H$101,IF(F56="Scenario2PBT2",'Medium retrofit'!$I$101,IF(F56="Scenario3PBT2",'Medium retrofit'!$J$101,"")))&amp;IF(F56="Scenario1PBT3",'Medium retrofit'!$K$101,IF(F56="Scenario2PBT3",'Medium retrofit'!$L$101,IF(F56="Scenario3PBT3",'Medium retrofit'!$M$101,"")))&amp;IF(F56="Scenario1PBT4",'Medium retrofit'!$N$101,IF(F56="Scenario2PBT4",'Medium retrofit'!$O$101,IF(F56="Scenario3PBT4",'Medium retrofit'!$P$101,"")))&amp;IF(F56="Scenario1PBT5",'Medium retrofit'!$Q$101,IF(F56="Scenario2PBT5",'Medium retrofit'!$R$101,IF(F56="Scenario3PBT5",'Medium retrofit'!$S$101,"")))&amp;IF(F56="Scenario1PBT6",'Medium retrofit'!$T$101,IF(F56="Scenario2PBT6",'Medium retrofit'!$U$101,IF(F56="Scenario3PBT6",'Medium retrofit'!$V$101,"")))&amp;IF(F56="Scenario1PBT7",'Medium retrofit'!$W$101,IF(F56="Scenario2PBT7",'Medium retrofit'!$X$101,IF(F56="Scenario3PBT7",'Medium retrofit'!$Y$101,"")))&amp;IF(F56="Scenario1PBT8",'Medium retrofit'!$Z$101,IF(F56="Scenario2PBT8",'Medium retrofit'!$AA$101,IF(F56="Scenario3PBT8",'Medium retrofit'!$AB$101,"")))&amp;IF(F56="Scenario1PBT9",'Medium retrofit'!$AC$101,IF(F56="Scenario2PBT9",'Medium retrofit'!$AD$101,IF(F56="Scenario3PBT9",'Medium retrofit'!$AE$101,"")))&amp;IF(F56="Scenario1PBT10",'Medium retrofit'!$AF$101,IF(F56="Scenario2PBT10",'Medium retrofit'!$AG$101,IF(F56="Scenario3PBT10",'Medium retrofit'!$AH$101,"")))&amp;IF(F56="Scenario1PBT11",'Medium retrofit'!$AI$101,IF(F56="Scenario2PBT11",'Medium retrofit'!$AJ$101,IF(F56="Scenario3PBT11",'Medium retrofit'!$AK$101,"")))&amp;IF(F56="Scenario1PBT12",'Medium retrofit'!$AL$101,IF(F56="Scenario2PBT12",'Medium retrofit'!$AM$101,IF(F56="Scenario3PBT12",'Medium retrofit'!$AN$101,"")))&amp;IF(F56="Scenario1PBT13",'Medium retrofit'!$AO$101,IF(F56="Scenario2PBT13",'Medium retrofit'!$AP$101,IF(F56="Scenario3PBT13",'Medium retrofit'!$AQ$101,"")))&amp;IF(F56="Scenario1PBT14",'Medium retrofit'!$AR$101,IF(F56="Scenario2PBT14",'Medium retrofit'!$AS$101,IF(F56="Scenario3PBT14",'Medium retrofit'!$AT$101,"")))&amp;IF(F56="Scenario1PBT15",'Medium retrofit'!$AU$101,IF(F56="Scenario2PBT15",'Medium retrofit'!$AV$101,IF(F56="Scenario3PBT15",'Medium retrofit'!$AW$101,"")))</f>
        <v/>
      </c>
      <c r="AB56" s="242">
        <f t="shared" si="21"/>
        <v>0</v>
      </c>
      <c r="AC56" s="247">
        <f>IFERROR('Projection_Base-case'!G56-G56,0)</f>
        <v>0</v>
      </c>
      <c r="AD56" s="123">
        <f t="shared" si="24"/>
        <v>0</v>
      </c>
      <c r="AE56" s="123">
        <f>IFERROR(100*AC56/'Projection_Base-case'!G56,0)</f>
        <v>0</v>
      </c>
      <c r="AF56" s="123">
        <f>IFERROR('Projection_Base-case'!I56-I56,0)</f>
        <v>0</v>
      </c>
      <c r="AG56" s="123">
        <f t="shared" si="25"/>
        <v>0</v>
      </c>
      <c r="AH56" s="123">
        <f>IFERROR(100*AF56/'Projection_Base-case'!I56,0)</f>
        <v>0</v>
      </c>
      <c r="AI56" s="123">
        <f>IFERROR('Projection_Base-case'!K56-K56,0)</f>
        <v>0</v>
      </c>
      <c r="AJ56" s="123">
        <f t="shared" si="26"/>
        <v>0</v>
      </c>
      <c r="AK56" s="123">
        <f>IFERROR(100*AI56/'Projection_Base-case'!K56,0)</f>
        <v>0</v>
      </c>
      <c r="AL56" s="123">
        <f>IFERROR(M56-'Projection_Base-case'!M56,0)</f>
        <v>0</v>
      </c>
      <c r="AM56" s="123">
        <f t="shared" si="27"/>
        <v>0</v>
      </c>
      <c r="AN56" s="179">
        <f>IFERROR(IF('Projection_Base-case'!N56&gt;0,100*AM56/'Projection_Base-case'!N56,100*AM56/N56),0)</f>
        <v>0</v>
      </c>
      <c r="AO56" s="245">
        <f>IFERROR('Projection_Base-case'!O56-O56,0)</f>
        <v>0</v>
      </c>
      <c r="AP56" s="123">
        <f t="shared" si="28"/>
        <v>0</v>
      </c>
      <c r="AQ56" s="123">
        <f>IFERROR(100*AO56/'Projection_Base-case'!O56,0)</f>
        <v>0</v>
      </c>
      <c r="AR56" s="123">
        <f>IFERROR('Projection_Base-case'!Q56-Q56,0)</f>
        <v>0</v>
      </c>
      <c r="AS56" s="123">
        <f t="shared" si="29"/>
        <v>0</v>
      </c>
      <c r="AT56" s="123">
        <f>IFERROR(100*AR56/'Projection_Base-case'!Q56,0)</f>
        <v>0</v>
      </c>
      <c r="AU56" s="123">
        <f>IFERROR('Projection_Base-case'!S56-S56,0)</f>
        <v>0</v>
      </c>
      <c r="AV56" s="123">
        <f t="shared" si="30"/>
        <v>0</v>
      </c>
      <c r="AW56" s="124">
        <f>IFERROR(100*AU56/'Projection_Base-case'!S56,0)</f>
        <v>0</v>
      </c>
      <c r="AX56" s="245">
        <f>IFERROR('Projection_Base-case'!U56-U56,0)</f>
        <v>0</v>
      </c>
      <c r="AY56" s="123">
        <f t="shared" si="31"/>
        <v>0</v>
      </c>
      <c r="AZ56" s="123">
        <f>IFERROR(100*AX56/'Projection_Base-case'!U56,0)</f>
        <v>0</v>
      </c>
      <c r="BA56" s="123">
        <f>IFERROR('Projection_Base-case'!W56-W56,0)</f>
        <v>0</v>
      </c>
      <c r="BB56" s="123">
        <f t="shared" si="32"/>
        <v>0</v>
      </c>
      <c r="BC56" s="123">
        <f>IFERROR(100*BA56/'Projection_Base-case'!W56,0)</f>
        <v>0</v>
      </c>
      <c r="BD56" s="123">
        <f>IFERROR('Projection_Base-case'!Y56-Y56,0)</f>
        <v>0</v>
      </c>
      <c r="BE56" s="123">
        <f t="shared" si="33"/>
        <v>0</v>
      </c>
      <c r="BF56" s="123">
        <f>IFERROR(100*BD56/'Projection_Base-case'!Y56,0)</f>
        <v>0</v>
      </c>
      <c r="BG56" s="178">
        <f t="shared" si="22"/>
        <v>0</v>
      </c>
      <c r="BH56" s="179">
        <f t="shared" si="23"/>
        <v>0</v>
      </c>
    </row>
    <row r="57" spans="1:60">
      <c r="A57" s="165">
        <v>52</v>
      </c>
      <c r="B57" s="239">
        <f>IF('Projection_Base-case'!B57&lt;&gt;"",'Projection_Base-case'!B57,0)</f>
        <v>0</v>
      </c>
      <c r="C57" s="239">
        <f>IF('Projection_Base-case'!C57&lt;&gt;"",'Projection_Base-case'!C57,0)</f>
        <v>0</v>
      </c>
      <c r="D57" s="239">
        <f>IF('Projection_Base-case'!D57&lt;&gt;"",'Projection_Base-case'!D57,0)</f>
        <v>0</v>
      </c>
      <c r="E57" s="164" t="str">
        <f>IF(AND('Résultats medium'!$AC$3="OUI",'Résultats medium'!E56&lt;&gt;""),'Résultats medium'!E56,IF(OR(D57="PBT1",D57="PBT4",D57="PBT5",D57="PBT6",D57="PBT7",D57="PBT8",D57="PBT10"),"Scenario1",IF(OR(D57="PBT3",D57="PBT9"),"Scenario3",IF(OR(D57="PBT2"),"Scenario2",""))))</f>
        <v/>
      </c>
      <c r="F57" s="240" t="str">
        <f t="shared" si="10"/>
        <v>0</v>
      </c>
      <c r="G57" s="241" t="str">
        <f>IF(F57="Scenario1PBT1",'Medium retrofit'!$E$6,IF(F57="Scenario2PBT1",'Medium retrofit'!$F$6,IF(F57="Scenario3PBT1",'Medium retrofit'!$G$6,"")))&amp;IF(F57="Scenario1PBT2",'Medium retrofit'!$H$6,IF(F57="Scenario2PBT2",'Medium retrofit'!$I$6,IF(F57="Scenario3PBT2",'Medium retrofit'!$J$6,"")))&amp;IF(F57="Scenario1PBT3",'Medium retrofit'!$K$6,IF(F57="Scenario2PBT3",'Medium retrofit'!$L$6,IF(F57="Scenario3PBT3",'Medium retrofit'!$M$6,"")))&amp;IF(F57="Scenario1PBT4",'Medium retrofit'!$N$6,IF(F57="Scenario2PBT4",'Medium retrofit'!$O$6,IF(F57="Scenario3PBT4",'Medium retrofit'!$P$6,"")))&amp;IF(F57="Scenario1PBT5",'Medium retrofit'!$Q$6,IF(F57="Scenario2PBT5",'Medium retrofit'!$R$6,IF(F57="Scenario3PBT5",'Medium retrofit'!$S$6,"")))&amp;IF(F57="Scenario1PBT6",'Medium retrofit'!$T$6,IF(F57="Scenario2PBT6",'Medium retrofit'!$U$6,IF(F57="Scenario3PBT6",'Medium retrofit'!$V$6,"")))&amp;IF(F57="Scenario1PBT7",'Medium retrofit'!$W$6,IF(F57="Scenario2PBT7",'Medium retrofit'!$X$6,IF(F57="Scenario3PBT7",'Medium retrofit'!$Y$6,"")))&amp;IF(F57="Scenario1PBT8",'Medium retrofit'!$Z$6,IF(F57="Scenario2PBT8",'Medium retrofit'!$AA$6,IF(F57="Scenario3PBT8",'Medium retrofit'!$AB$6,"")))&amp;IF(F57="Scenario1PBT9",'Medium retrofit'!$AC$6,IF(F57="Scenario2PBT9",'Medium retrofit'!$AD$6,IF(F57="Scenario3PBT9",'Medium retrofit'!$AE$6,"")))&amp;IF(F57="Scenario1PBT10",'Medium retrofit'!$AF$6,IF(F57="Scenario2PBT10",'Medium retrofit'!$AG$6,IF(F57="Scenario3PBT10",'Medium retrofit'!$AH$6,"")))&amp;IF(F57="Scenario1PBT11",'Medium retrofit'!$AI$6,IF(F57="Scenario2PBT11",'Medium retrofit'!$AJ$6,IF(F57="Scenario3PBT11",'Medium retrofit'!$AK$6,"")))&amp;IF(F57="Scenario1PBT12",'Medium retrofit'!$AL$6,IF(F57="Scenario2PBT12",'Medium retrofit'!$AM$6,IF(F57="Scenario3PBT12",'Medium retrofit'!$AN$6,"")))&amp;IF(F57="Scenario1PBT13",'Medium retrofit'!$AO$6,IF(F57="Scenario2PBT13",'Medium retrofit'!$AP$6,IF(F57="Scenario3PBT13",'Medium retrofit'!$AQ$6,"")))&amp;IF(F57="Scenario1PBT14",'Medium retrofit'!$AR$6,IF(F57="Scenario2PBT14",'Medium retrofit'!$AS$6,IF(F57="Scenario3PBT14",'Medium retrofit'!$AT$6,"")))&amp;IF(F57="Scenario1PBT15",'Medium retrofit'!$AU$6,IF(F57="Scenario2PBT15",'Medium retrofit'!$AV$6,IF(F57="Scenario3PBT15",'Medium retrofit'!$AW$6,"")))</f>
        <v/>
      </c>
      <c r="H57" s="123">
        <f t="shared" si="11"/>
        <v>0</v>
      </c>
      <c r="I57" s="239" t="str">
        <f>IF(F57="Scenario1PBT1",'Medium retrofit'!$E$16,IF(F57="Scenario2PBT1",'Medium retrofit'!$F$16,IF(F57="Scenario3PBT1",'Medium retrofit'!$G$16,"")))&amp;IF(F57="Scenario1PBT2",'Medium retrofit'!$H$16,IF(F57="Scenario2PBT2",'Medium retrofit'!$I$16,IF(F57="Scenario3PBT2",'Medium retrofit'!$J$16,"")))&amp;IF(F57="Scenario1PBT3",'Medium retrofit'!$K$16,IF(F57="Scenario2PBT3",'Medium retrofit'!$L$16,IF(F57="Scenario3PBT3",'Medium retrofit'!$M$16,"")))&amp;IF(F57="Scenario1PBT4",'Medium retrofit'!$N$16,IF(F57="Scenario2PBT4",'Medium retrofit'!$O$16,IF(F57="Scenario3PBT4",'Medium retrofit'!$P$16,"")))&amp;IF(F57="Scenario1PBT5",'Medium retrofit'!$Q$16,IF(F57="Scenario2PBT5",'Medium retrofit'!$R$16,IF(F57="Scenario3PBT5",'Medium retrofit'!$S$16,"")))&amp;IF(F57="Scenario1PBT6",'Medium retrofit'!$T$16,IF(F57="Scenario2PBT6",'Medium retrofit'!$U$16,IF(F57="Scenario3PBT6",'Medium retrofit'!$V$16,"")))&amp;IF(F57="Scenario1PBT7",'Medium retrofit'!$W$16,IF(F57="Scenario2PBT7",'Medium retrofit'!$X$16,IF(F57="Scenario3PBT7",'Medium retrofit'!$Y$16,"")))&amp;IF(F57="Scenario1PBT8",'Medium retrofit'!$Z$16,IF(F57="Scenario2PBT8",'Medium retrofit'!$AA$16,IF(F57="Scenario3PBT8",'Medium retrofit'!$AB$16,"")))&amp;IF(F57="Scenario1PBT9",'Medium retrofit'!$AC$16,IF(F57="Scenario2PBT9",'Medium retrofit'!$AD$16,IF(F57="Scenario3PBT9",'Medium retrofit'!$AE$16,"")))&amp;IF(F57="Scenario1PBT10",'Medium retrofit'!$AF$16,IF(F57="Scenario2PBT10",'Medium retrofit'!$AG$16,IF(F57="Scenario3PBT10",'Medium retrofit'!$AH$16,"")))&amp;IF(F57="Scenario1PBT11",'Medium retrofit'!$AI$16,IF(F57="Scenario2PBT11",'Medium retrofit'!$AJ$16,IF(F57="Scenario3PBT11",'Medium retrofit'!$AK$16,"")))&amp;IF(F57="Scenario1PBT12",'Medium retrofit'!$AL$16,IF(F57="Scenario2PBT12",'Medium retrofit'!$AM$16,IF(F57="Scenario3PBT12",'Medium retrofit'!$AN$16,"")))&amp;IF(F57="Scenario1PBT13",'Medium retrofit'!$AO$16,IF(F57="Scenario2PBT13",'Medium retrofit'!$AP$16,IF(F57="Scenario3PBT13",'Medium retrofit'!$AQ$16,"")))&amp;IF(F57="Scenario1PBT14",'Medium retrofit'!$AR$16,IF(F57="Scenario2PBT14",'Medium retrofit'!$AS$16,IF(F57="Scenario3PBT14",'Medium retrofit'!$AT$16,"")))&amp;IF(F57="Scenario1PBT15",'Medium retrofit'!$AU$16,IF(F57="Scenario2PBT15",'Medium retrofit'!$AV$16,IF(F57="Scenario3PBT15",'Medium retrofit'!$AW$16,"")))</f>
        <v/>
      </c>
      <c r="J57" s="123">
        <f t="shared" si="12"/>
        <v>0</v>
      </c>
      <c r="K57" s="123" t="str">
        <f>IF(F57="Scenario1PBT1",'Medium retrofit'!$E$18,IF(F57="Scenario2PBT1",'Medium retrofit'!$F$18,IF(F57="Scenario3PBT1",'Medium retrofit'!$G$18,"")))&amp;IF(F57="Scenario1PBT2",'Medium retrofit'!$H$18,IF(F57="Scenario2PBT2",'Medium retrofit'!$I$18,IF(F57="Scenario3PBT2",'Medium retrofit'!$J$18,"")))&amp;IF(F57="Scenario1PBT3",'Medium retrofit'!$K$18,IF(F57="Scenario2PBT3",'Medium retrofit'!$L$18,IF(F57="Scenario3PBT3",'Medium retrofit'!$M$18,"")))&amp;IF(F57="Scenario1PBT4",'Medium retrofit'!$N$18,IF(F57="Scenario2PBT4",'Medium retrofit'!$O$18,IF(F57="Scenario3PBT4",'Medium retrofit'!$P$18,"")))&amp;IF(F57="Scenario1PBT5",'Medium retrofit'!$Q$18,IF(F57="Scenario2PBT5",'Medium retrofit'!$R$18,IF(F57="Scenario3PBT5",'Medium retrofit'!$S$18,"")))&amp;IF(F57="Scenario1PBT6",'Medium retrofit'!$T$18,IF(F57="Scenario2PBT6",'Medium retrofit'!$U$18,IF(F57="Scenario3PBT6",'Medium retrofit'!$V$18,"")))&amp;IF(F57="Scenario1PBT7",'Medium retrofit'!$W$18,IF(F57="Scenario2PBT7",'Medium retrofit'!$X$18,IF(F57="Scenario3PBT7",'Medium retrofit'!$Y$18,"")))&amp;IF(F57="Scenario1PBT8",'Medium retrofit'!$Z$18,IF(F57="Scenario2PBT8",'Medium retrofit'!$AA$18,IF(F57="Scenario3PBT8",'Medium retrofit'!$AB$18,"")))&amp;IF(F57="Scenario1PBT9",'Medium retrofit'!$AC$18,IF(F57="Scenario2PBT9",'Medium retrofit'!$AD$18,IF(F57="Scenario3PBT9",'Medium retrofit'!$AE$18,"")))&amp;IF(F57="Scenario1PBT10",'Medium retrofit'!$AF$18,IF(F57="Scenario2PBT10",'Medium retrofit'!$AG$18,IF(F57="Scenario3PBT10",'Medium retrofit'!$AH$18,"")))&amp;IF(F57="Scenario1PBT11",'Medium retrofit'!$AI$18,IF(F57="Scenario2PBT11",'Medium retrofit'!$AJ$18,IF(F57="Scenario3PBT11",'Medium retrofit'!$AK$18,"")))&amp;IF(F57="Scenario1PBT12",'Medium retrofit'!$AL$18,IF(F57="Scenario2PBT12",'Medium retrofit'!$AM$18,IF(F57="Scenario3PBT12",'Medium retrofit'!$AN$18,"")))&amp;IF(F57="Scenario1PBT13",'Medium retrofit'!$AO$18,IF(F57="Scenario2PBT13",'Medium retrofit'!$AP$18,IF(F57="Scenario3PBT13",'Medium retrofit'!$AQ$18,"")))&amp;IF(F57="Scenario1PBT14",'Medium retrofit'!$AR$18,IF(F57="Scenario2PBT14",'Medium retrofit'!$AS$18,IF(F57="Scenario3PBT14",'Medium retrofit'!$AT$18,"")))&amp;IF(F57="Scenario1PBT15",'Medium retrofit'!$AU$18,IF(F57="Scenario2PBT15",'Medium retrofit'!$AV$18,IF(F57="Scenario3PBT15",'Medium retrofit'!$AW$18,"")))</f>
        <v/>
      </c>
      <c r="L57" s="123">
        <f t="shared" si="13"/>
        <v>0</v>
      </c>
      <c r="M57" s="123" t="str">
        <f>IF(F57="Scenario1PBT1",'Medium retrofit'!$E$20,IF(F57="Scenario2PBT1",'Medium retrofit'!$F$20,IF(F57="Scenario3PBT1",'Medium retrofit'!$G$20,"")))&amp;IF(F57="Scenario1PBT2",'Medium retrofit'!$H$20,IF(F57="Scenario2PBT2",'Medium retrofit'!$I$20,IF(F57="Scenario3PBT2",'Medium retrofit'!$J$20,"")))&amp;IF(F57="Scenario1PBT3",'Medium retrofit'!$K$20,IF(F57="Scenario2PBT3",'Medium retrofit'!$L$20,IF(F57="Scenario3PBT3",'Medium retrofit'!$M$20,"")))&amp;IF(F57="Scenario1PBT4",'Medium retrofit'!$N$20,IF(F57="Scenario2PBT4",'Medium retrofit'!$O$20,IF(F57="Scenario3PBT4",'Medium retrofit'!$P$20,"")))&amp;IF(F57="Scenario1PBT5",'Medium retrofit'!$Q$20,IF(F57="Scenario2PBT5",'Medium retrofit'!$R$20,IF(F57="Scenario3PBT5",'Medium retrofit'!$S$20,"")))&amp;IF(F57="Scenario1PBT6",'Medium retrofit'!$T$20,IF(F57="Scenario2PBT6",'Medium retrofit'!$U$20,IF(F57="Scenario3PBT6",'Medium retrofit'!$V$20,"")))&amp;IF(F57="Scenario1PBT7",'Medium retrofit'!$W$20,IF(F57="Scenario2PBT7",'Medium retrofit'!$X$20,IF(F57="Scenario3PBT7",'Medium retrofit'!$Y$20,"")))&amp;IF(F57="Scenario1PBT8",'Medium retrofit'!$Z$20,IF(F57="Scenario2PBT8",'Medium retrofit'!$AA$20,IF(F57="Scenario3PBT8",'Medium retrofit'!$AB$20,"")))&amp;IF(F57="Scenario1PBT9",'Medium retrofit'!$AC$20,IF(F57="Scenario2PBT9",'Medium retrofit'!$AD$20,IF(F57="Scenario3PBT9",'Medium retrofit'!$AE$20,"")))&amp;IF(F57="Scenario1PBT10",'Medium retrofit'!$AF$20,IF(F57="Scenario2PBT10",'Medium retrofit'!$AG$20,IF(F57="Scenario3PBT10",'Medium retrofit'!$AH$20,"")))&amp;IF(F57="Scenario1PBT11",'Medium retrofit'!$AI$20,IF(F57="Scenario2PBT11",'Medium retrofit'!$AJ$20,IF(F57="Scenario3PBT11",'Medium retrofit'!$AK$20,"")))&amp;IF(F57="Scenario1PBT12",'Medium retrofit'!$AL$20,IF(F57="Scenario2PBT12",'Medium retrofit'!$AM$20,IF(F57="Scenario3PBT12",'Medium retrofit'!$AN$20,"")))&amp;IF(F57="Scenario1PBT13",'Medium retrofit'!$AO$20,IF(F57="Scenario2PBT13",'Medium retrofit'!$AP$20,IF(F57="Scenario3PBT13",'Medium retrofit'!$AQ$20,"")))&amp;IF(F57="Scenario1PBT14",'Medium retrofit'!$AR$20,IF(F57="Scenario2PBT14",'Medium retrofit'!$AS$20,IF(F57="Scenario3PBT14",'Medium retrofit'!$AT$20,"")))&amp;IF(F57="Scenario1PBT15",'Medium retrofit'!$AU$20,IF(F57="Scenario2PBT15",'Medium retrofit'!$AV$20,IF(F57="Scenario3PBT15",'Medium retrofit'!$AW$20,"")))</f>
        <v/>
      </c>
      <c r="N57" s="124">
        <f t="shared" si="14"/>
        <v>0</v>
      </c>
      <c r="O57" s="245" t="str">
        <f>IF(F57="Scenario1PBT1",'Medium retrofit'!$E$23,IF(F57="Scenario2PBT1",'Medium retrofit'!$F$23,IF(F57="Scenario3PBT1",'Medium retrofit'!$G$23,"")))&amp;IF(F57="Scenario1PBT2",'Medium retrofit'!$H$23,IF(F57="Scenario2PBT2",'Medium retrofit'!$I$23,IF(F57="Scenario3PBT2",'Medium retrofit'!$J$23,"")))&amp;IF(F57="Scenario1PBT3",'Medium retrofit'!$K$23,IF(F57="Scenario2PBT3",'Medium retrofit'!$L$23,IF(F57="Scenario3PBT3",'Medium retrofit'!$M$23,"")))&amp;IF(F57="Scenario1PBT4",'Medium retrofit'!$N$23,IF(F57="Scenario2PBT4",'Medium retrofit'!$O$23,IF(F57="Scenario3PBT4",'Medium retrofit'!$P$23,"")))&amp;IF(F57="Scenario1PBT5",'Medium retrofit'!$Q$23,IF(F57="Scenario2PBT5",'Medium retrofit'!$R$23,IF(F57="Scenario3PBT5",'Medium retrofit'!$S$23,"")))&amp;IF(F57="Scenario1PBT6",'Medium retrofit'!$T$23,IF(F57="Scenario2PBT6",'Medium retrofit'!$U$23,IF(F57="Scenario3PBT6",'Medium retrofit'!$V$23,"")))&amp;IF(F57="Scenario1PBT7",'Medium retrofit'!$W$23,IF(F57="Scenario2PBT7",'Medium retrofit'!$X$23,IF(F57="Scenario3PBT7",'Medium retrofit'!$Y$23,"")))&amp;IF(F57="Scenario1PBT8",'Medium retrofit'!$Z$23,IF(F57="Scenario2PBT8",'Medium retrofit'!$AA$23,IF(F57="Scenario3PBT8",'Medium retrofit'!$AB$23,"")))&amp;IF(F57="Scenario1PBT9",'Medium retrofit'!$AC$23,IF(F57="Scenario2PBT9",'Medium retrofit'!$AD$23,IF(F57="Scenario3PBT9",'Medium retrofit'!$AE$23,"")))&amp;IF(F57="Scenario1PBT10",'Medium retrofit'!$AF$23,IF(F57="Scenario2PBT10",'Medium retrofit'!$AG$23,IF(F57="Scenario3PBT10",'Medium retrofit'!$AH$23,"")))&amp;IF(F57="Scenario1PBT11",'Medium retrofit'!$AI$23,IF(F57="Scenario2PBT11",'Medium retrofit'!$AJ$23,IF(F57="Scenario3PBT11",'Medium retrofit'!$AK$23,"")))&amp;IF(F57="Scenario1PBT12",'Medium retrofit'!$AL$23,IF(F57="Scenario2PBT12",'Medium retrofit'!$AM$23,IF(F57="Scenario3PBT12",'Medium retrofit'!$AN$23,"")))&amp;IF(F57="Scenario1PBT13",'Medium retrofit'!$AO$23,IF(F57="Scenario2PBT13",'Medium retrofit'!$AP$23,IF(F57="Scenario3PBT13",'Medium retrofit'!$AQ$23,"")))&amp;IF(F57="Scenario1PBT14",'Medium retrofit'!$AR$23,IF(F57="Scenario2PBT14",'Medium retrofit'!$AS$23,IF(F57="Scenario3PBT14",'Medium retrofit'!$AT$23,"")))&amp;IF(F57="Scenario1PBT15",'Medium retrofit'!$AU$23,IF(F57="Scenario2PBT15",'Medium retrofit'!$AV$23,IF(F57="Scenario3PBT15",'Medium retrofit'!$AW$23,"")))</f>
        <v/>
      </c>
      <c r="P57" s="123">
        <f t="shared" si="15"/>
        <v>0</v>
      </c>
      <c r="Q57" s="123" t="str">
        <f>IF(F57="Scenario1PBT1",'Medium retrofit'!$E$25,IF(F57="Scenario2PBT1",'Medium retrofit'!$F$25,IF(F57="Scenario3PBT1",'Medium retrofit'!$G$25,"")))&amp;IF(F57="Scenario1PBT2",'Medium retrofit'!$H$25,IF(F57="Scenario2PBT2",'Medium retrofit'!$I$25,IF(F57="Scenario3PBT2",'Medium retrofit'!$J$25,"")))&amp;IF(F57="Scenario1PBT3",'Medium retrofit'!$K$25,IF(F57="Scenario2PBT3",'Medium retrofit'!$L$25,IF(F57="Scenario3PBT3",'Medium retrofit'!$M$25,"")))&amp;IF(F57="Scenario1PBT4",'Medium retrofit'!$N$25,IF(F57="Scenario2PBT4",'Medium retrofit'!$O$25,IF(F57="Scenario3PBT4",'Medium retrofit'!$P$25,"")))&amp;IF(F57="Scenario1PBT5",'Medium retrofit'!$Q$25,IF(F57="Scenario2PBT5",'Medium retrofit'!$R$25,IF(F57="Scenario3PBT5",'Medium retrofit'!$S$25,"")))&amp;IF(F57="Scenario1PBT6",'Medium retrofit'!$T$25,IF(F57="Scenario2PBT6",'Medium retrofit'!$U$25,IF(F57="Scenario3PBT6",'Medium retrofit'!$V$25,"")))&amp;IF(F57="Scenario1PBT7",'Medium retrofit'!$W$25,IF(F57="Scenario2PBT7",'Medium retrofit'!$X$25,IF(F57="Scenario3PBT7",'Medium retrofit'!$Y$25,"")))&amp;IF(F57="Scenario1PBT8",'Medium retrofit'!$Z$25,IF(F57="Scenario2PBT8",'Medium retrofit'!$AA$25,IF(F57="Scenario3PBT8",'Medium retrofit'!$AB$25,"")))&amp;IF(F57="Scenario1PBT9",'Medium retrofit'!$AC$25,IF(F57="Scenario2PBT9",'Medium retrofit'!$AD$25,IF(F57="Scenario3PBT9",'Medium retrofit'!$AE$25,"")))&amp;IF(F57="Scenario1PBT10",'Medium retrofit'!$AF$25,IF(F57="Scenario2PBT10",'Medium retrofit'!$AG$25,IF(F57="Scenario3PBT10",'Medium retrofit'!$AH$25,"")))&amp;IF(F57="Scenario1PBT11",'Medium retrofit'!$AI$25,IF(F57="Scenario2PBT11",'Medium retrofit'!$AJ$25,IF(F57="Scenario3PBT11",'Medium retrofit'!$AK$25,"")))&amp;IF(F57="Scenario1PBT12",'Medium retrofit'!$AL$25,IF(F57="Scenario2PBT12",'Medium retrofit'!$AM$25,IF(F57="Scenario3PBT12",'Medium retrofit'!$AN$25,"")))&amp;IF(F57="Scenario1PBT13",'Medium retrofit'!$AO$25,IF(F57="Scenario2PBT13",'Medium retrofit'!$AP$25,IF(F57="Scenario3PBT13",'Medium retrofit'!$AQ$25,"")))&amp;IF(F57="Scenario1PBT14",'Medium retrofit'!$AR$25,IF(F57="Scenario2PBT14",'Medium retrofit'!$AS$25,IF(F57="Scenario3PBT14",'Medium retrofit'!$AT$25,"")))&amp;IF(F57="Scenario1PBT15",'Medium retrofit'!$AU$25,IF(F57="Scenario2PBT15",'Medium retrofit'!$AV$25,IF(F57="Scenario3PBT15",'Medium retrofit'!$AW$25,"")))</f>
        <v/>
      </c>
      <c r="R57" s="123">
        <f t="shared" si="16"/>
        <v>0</v>
      </c>
      <c r="S57" s="123" t="str">
        <f>IF(F57="Scenario1PBT1",'Medium retrofit'!$E$27,IF(F57="Scenario2PBT1",'Medium retrofit'!$F$27,IF(F57="Scenario3PBT1",'Medium retrofit'!$G$27,"")))&amp;IF(F57="Scenario1PBT2",'Medium retrofit'!$H$27,IF(F57="Scenario2PBT2",'Medium retrofit'!$I$27,IF(F57="Scenario3PBT2",'Medium retrofit'!$J$27,"")))&amp;IF(F57="Scenario1PBT3",'Medium retrofit'!$K$27,IF(F57="Scenario2PBT3",'Medium retrofit'!$L$27,IF(F57="Scenario3PBT3",'Medium retrofit'!$M$27,"")))&amp;IF(F57="Scenario1PBT4",'Medium retrofit'!$N$27,IF(F57="Scenario2PBT4",'Medium retrofit'!$O$27,IF(F57="Scenario3PBT4",'Medium retrofit'!$P$27,"")))&amp;IF(F57="Scenario1PBT5",'Medium retrofit'!$Q$27,IF(F57="Scenario2PBT5",'Medium retrofit'!$R$27,IF(F57="Scenario3PBT5",'Medium retrofit'!$S$27,"")))&amp;IF(F57="Scenario1PBT6",'Medium retrofit'!$T$27,IF(F57="Scenario2PBT6",'Medium retrofit'!$U$27,IF(F57="Scenario3PBT6",'Medium retrofit'!$V$27,"")))&amp;IF(F57="Scenario1PBT7",'Medium retrofit'!$W$27,IF(F57="Scenario2PBT7",'Medium retrofit'!$X$27,IF(F57="Scenario3PBT7",'Medium retrofit'!$Y$27,"")))&amp;IF(F57="Scenario1PBT8",'Medium retrofit'!$Z$27,IF(F57="Scenario2PBT8",'Medium retrofit'!$AA$27,IF(F57="Scenario3PBT8",'Medium retrofit'!$AB$27,"")))&amp;IF(F57="Scenario1PBT9",'Medium retrofit'!$AC$27,IF(F57="Scenario2PBT9",'Medium retrofit'!$AD$27,IF(F57="Scenario3PBT9",'Medium retrofit'!$AE$27,"")))&amp;IF(F57="Scenario1PBT10",'Medium retrofit'!$AF$27,IF(F57="Scenario2PBT10",'Medium retrofit'!$AG$27,IF(F57="Scenario3PBT10",'Medium retrofit'!$AH$27,"")))&amp;IF(F57="Scenario1PBT11",'Medium retrofit'!$AI$27,IF(F57="Scenario2PBT11",'Medium retrofit'!$AJ$27,IF(F57="Scenario3PBT11",'Medium retrofit'!$AK$27,"")))&amp;IF(F57="Scenario1PBT12",'Medium retrofit'!$AL$27,IF(F57="Scenario2PBT12",'Medium retrofit'!$AM$27,IF(F57="Scenario3PBT12",'Medium retrofit'!$AN$27,"")))&amp;IF(F57="Scenario1PBT13",'Medium retrofit'!$AO$27,IF(F57="Scenario2PBT13",'Medium retrofit'!$AP$27,IF(F57="Scenario3PBT13",'Medium retrofit'!$AQ$27,"")))&amp;IF(F57="Scenario1PBT14",'Medium retrofit'!$AR$27,IF(F57="Scenario2PBT14",'Medium retrofit'!$AS$27,IF(F57="Scenario3PBT14",'Medium retrofit'!$AT$27,"")))&amp;IF(F57="Scenario1PBT15",'Medium retrofit'!$AU$27,IF(F57="Scenario2PBT15",'Medium retrofit'!$AV$27,IF(F57="Scenario3PBT15",'Medium retrofit'!$AW$27,"")))</f>
        <v/>
      </c>
      <c r="T57" s="246">
        <f t="shared" si="17"/>
        <v>0</v>
      </c>
      <c r="U57" s="245" t="str">
        <f>IF(F57="Scenario1PBT1",'Medium retrofit'!$E$38,IF(F57="Scenario2PBT1",'Medium retrofit'!$F$38,IF(F57="Scenario3PBT1",'Medium retrofit'!$G$38,"")))&amp;IF(F57="Scenario1PBT2",'Medium retrofit'!$H$38,IF(F57="Scenario2PBT2",'Medium retrofit'!$I$38,IF(F57="Scenario3PBT2",'Medium retrofit'!$J$38,"")))&amp;IF(F57="Scenario1PBT3",'Medium retrofit'!$K$38,IF(F57="Scenario2PBT3",'Medium retrofit'!$L$38,IF(F57="Scenario3PBT3",'Medium retrofit'!$M$38,"")))&amp;IF(F57="Scenario1PBT4",'Medium retrofit'!$N$38,IF(F57="Scenario2PBT4",'Medium retrofit'!$O$38,IF(F57="Scenario3PBT4",'Medium retrofit'!$P$38,"")))&amp;IF(F57="Scenario1PBT5",'Medium retrofit'!$Q$38,IF(F57="Scenario2PBT5",'Medium retrofit'!$R$38,IF(F57="Scenario3PBT5",'Medium retrofit'!$S$38,"")))&amp;IF(F57="Scenario1PBT6",'Medium retrofit'!$T$38,IF(F57="Scenario2PBT6",'Medium retrofit'!$U$38,IF(F57="Scenario3PBT6",'Medium retrofit'!$V$38,"")))&amp;IF(F57="Scenario1PBT7",'Medium retrofit'!$W$38,IF(F57="Scenario2PBT7",'Medium retrofit'!$X$38,IF(F57="Scenario3PBT7",'Medium retrofit'!$Y$38,"")))&amp;IF(F57="Scenario1PBT8",'Medium retrofit'!$Z$38,IF(F57="Scenario2PBT8",'Medium retrofit'!$AA$38,IF(F57="Scenario3PBT8",'Medium retrofit'!$AB$38,"")))&amp;IF(F57="Scenario1PBT9",'Medium retrofit'!$AC$38,IF(F57="Scenario2PBT9",'Medium retrofit'!$AD$38,IF(F57="Scenario3PBT9",'Medium retrofit'!$AE$38,"")))&amp;IF(F57="Scenario1PBT10",'Medium retrofit'!$AF$38,IF(F57="Scenario2PBT10",'Medium retrofit'!$AG$38,IF(F57="Scenario3PBT10",'Medium retrofit'!$AH$38,"")))&amp;IF(F57="Scenario1PBT11",'Medium retrofit'!$AI$38,IF(F57="Scenario2PBT11",'Medium retrofit'!$AJ$38,IF(F57="Scenario3PBT11",'Medium retrofit'!$AK$38,"")))&amp;IF(F57="Scenario1PBT12",'Medium retrofit'!$AL$38,IF(F57="Scenario2PBT12",'Medium retrofit'!$AM$38,IF(F57="Scenario3PBT12",'Medium retrofit'!$AN$38,"")))&amp;IF(F57="Scenario1PBT13",'Medium retrofit'!$AO$38,IF(F57="Scenario2PBT13",'Medium retrofit'!$AP$38,IF(F57="Scenario3PBT13",'Medium retrofit'!$AQ$38,"")))&amp;IF(F57="Scenario1PBT14",'Medium retrofit'!$AR$38,IF(F57="Scenario2PBT14",'Medium retrofit'!$AS$38,IF(F57="Scenario3PBT14",'Medium retrofit'!$AT$38,"")))&amp;IF(F57="Scenario1PBT15",'Medium retrofit'!$AU$38,IF(F57="Scenario2PBT15",'Medium retrofit'!$AV$38,IF(F57="Scenario3PBT15",'Medium retrofit'!$AW$38,"")))</f>
        <v/>
      </c>
      <c r="V57" s="123">
        <f t="shared" si="18"/>
        <v>0</v>
      </c>
      <c r="W57" s="123" t="str">
        <f>IF(F57="Scenario1PBT1",'Medium retrofit'!$E$40,IF(F57="Scenario2PBT1",'Medium retrofit'!$F$40,IF(F57="Scenario3PBT1",'Medium retrofit'!$G$40,"")))&amp;IF(F57="Scenario1PBT2",'Medium retrofit'!$H$40,IF(F57="Scenario2PBT2",'Medium retrofit'!$I$40,IF(F57="Scenario3PBT2",'Medium retrofit'!$J$40,"")))&amp;IF(F57="Scenario1PBT3",'Medium retrofit'!$K$40,IF(F57="Scenario2PBT3",'Medium retrofit'!$L$40,IF(F57="Scenario3PBT3",'Medium retrofit'!$M$40,"")))&amp;IF(F57="Scenario1PBT4",'Medium retrofit'!$N$40,IF(F57="Scenario2PBT4",'Medium retrofit'!$O$40,IF(F57="Scenario3PBT4",'Medium retrofit'!$P$40,"")))&amp;IF(F57="Scenario1PBT5",'Medium retrofit'!$Q$40,IF(F57="Scenario2PBT5",'Medium retrofit'!$R$40,IF(F57="Scenario3PBT5",'Medium retrofit'!$S$40,"")))&amp;IF(F57="Scenario1PBT6",'Medium retrofit'!$T$40,IF(F57="Scenario2PBT6",'Medium retrofit'!$U$40,IF(F57="Scenario3PBT6",'Medium retrofit'!$V$40,"")))&amp;IF(F57="Scenario1PBT7",'Medium retrofit'!$W$40,IF(F57="Scenario2PBT7",'Medium retrofit'!$X$40,IF(F57="Scenario3PBT7",'Medium retrofit'!$Y$40,"")))&amp;IF(F57="Scenario1PBT8",'Medium retrofit'!$Z$40,IF(F57="Scenario2PBT8",'Medium retrofit'!$AA$40,IF(F57="Scenario3PBT8",'Medium retrofit'!$AB$40,"")))&amp;IF(F57="Scenario1PBT9",'Medium retrofit'!$AC$40,IF(F57="Scenario2PBT9",'Medium retrofit'!$AD$40,IF(F57="Scenario3PBT9",'Medium retrofit'!$AE$40,"")))&amp;IF(F57="Scenario1PBT10",'Medium retrofit'!$AF$40,IF(F57="Scenario2PBT10",'Medium retrofit'!$AG$40,IF(F57="Scenario3PBT10",'Medium retrofit'!$AH$40,"")))&amp;IF(F57="Scenario1PBT11",'Medium retrofit'!$AI$40,IF(F57="Scenario2PBT11",'Medium retrofit'!$AJ$40,IF(F57="Scenario3PBT11",'Medium retrofit'!$AK$40,"")))&amp;IF(F57="Scenario1PBT12",'Medium retrofit'!$AL$40,IF(F57="Scenario2PBT12",'Medium retrofit'!$AM$40,IF(F57="Scenario3PBT12",'Medium retrofit'!$AN$40,"")))&amp;IF(F57="Scenario1PBT13",'Medium retrofit'!$AO$40,IF(F57="Scenario2PBT13",'Medium retrofit'!$AP$40,IF(F57="Scenario3PBT13",'Medium retrofit'!$AQ$40,"")))&amp;IF(F57="Scenario1PBT14",'Medium retrofit'!$AR$40,IF(F57="Scenario2PBT14",'Medium retrofit'!$AS$40,IF(F57="Scenario3PBT14",'Medium retrofit'!$AT$40,"")))&amp;IF(F57="Scenario1PBT15",'Medium retrofit'!$AU$40,IF(F57="Scenario2PBT15",'Medium retrofit'!$AV$40,IF(F57="Scenario3PBT15",'Medium retrofit'!$AW$40,"")))</f>
        <v/>
      </c>
      <c r="X57" s="123">
        <f t="shared" si="19"/>
        <v>0</v>
      </c>
      <c r="Y57" s="123" t="str">
        <f>IF(F57="Scenario1PBT1",'Medium retrofit'!$E$42,IF(F57="Scenario2PBT1",'Medium retrofit'!$F$42,IF(F57="Scenario3PBT1",'Medium retrofit'!$G$42,"")))&amp;IF(F57="Scenario1PBT2",'Medium retrofit'!$H$42,IF(F57="Scenario2PBT2",'Medium retrofit'!$I$42,IF(F57="Scenario3PBT2",'Medium retrofit'!$J$42,"")))&amp;IF(F57="Scenario1PBT3",'Medium retrofit'!$K$42,IF(F57="Scenario2PBT3",'Medium retrofit'!$L$42,IF(F57="Scenario3PBT3",'Medium retrofit'!$M$42,"")))&amp;IF(F57="Scenario1PBT4",'Medium retrofit'!$N$42,IF(F57="Scenario2PBT4",'Medium retrofit'!$O$42,IF(F57="Scenario3PBT4",'Medium retrofit'!$P$42,"")))&amp;IF(F57="Scenario1PBT5",'Medium retrofit'!$Q$42,IF(F57="Scenario2PBT5",'Medium retrofit'!$R$42,IF(F57="Scenario3PBT5",'Medium retrofit'!$S$42,"")))&amp;IF(F57="Scenario1PBT6",'Medium retrofit'!$T$42,IF(F57="Scenario2PBT6",'Medium retrofit'!$U$42,IF(F57="Scenario3PBT6",'Medium retrofit'!$V$42,"")))&amp;IF(F57="Scenario1PBT7",'Medium retrofit'!$W$42,IF(F57="Scenario2PBT7",'Medium retrofit'!$X$42,IF(F57="Scenario3PBT7",'Medium retrofit'!$Y$42,"")))&amp;IF(F57="Scenario1PBT8",'Medium retrofit'!$Z$42,IF(F57="Scenario2PBT8",'Medium retrofit'!$AA$42,IF(F57="Scenario3PBT8",'Medium retrofit'!$AB$42,"")))&amp;IF(F57="Scenario1PBT9",'Medium retrofit'!$AC$42,IF(F57="Scenario2PBT9",'Medium retrofit'!$AD$42,IF(F57="Scenario3PBT9",'Medium retrofit'!$AE$42,"")))&amp;IF(F57="Scenario1PBT10",'Medium retrofit'!$AF$42,IF(F57="Scenario2PBT10",'Medium retrofit'!$AG$42,IF(F57="Scenario3PBT10",'Medium retrofit'!$AH$42,"")))&amp;IF(F57="Scenario1PBT11",'Medium retrofit'!$AI$42,IF(F57="Scenario2PBT11",'Medium retrofit'!$AJ$42,IF(F57="Scenario3PBT11",'Medium retrofit'!$AK$42,"")))&amp;IF(F57="Scenario1PBT12",'Medium retrofit'!$AL$42,IF(F57="Scenario2PBT12",'Medium retrofit'!$AM$42,IF(F57="Scenario3PBT12",'Medium retrofit'!$AN$42,"")))&amp;IF(F57="Scenario1PBT13",'Medium retrofit'!$AO$42,IF(F57="Scenario2PBT13",'Medium retrofit'!$AP$42,IF(F57="Scenario3PBT13",'Medium retrofit'!$AQ$42,"")))&amp;IF(F57="Scenario1PBT14",'Medium retrofit'!$AR$42,IF(F57="Scenario2PBT14",'Medium retrofit'!$AS$42,IF(F57="Scenario3PBT14",'Medium retrofit'!$AT$42,"")))&amp;IF(F57="Scenario1PBT15",'Medium retrofit'!$AU$42,IF(F57="Scenario2PBT15",'Medium retrofit'!$AV$42,IF(F57="Scenario3PBT15",'Medium retrofit'!$AW$42,"")))</f>
        <v/>
      </c>
      <c r="Z57" s="123">
        <f t="shared" si="20"/>
        <v>0</v>
      </c>
      <c r="AA57" s="239" t="str">
        <f>IF(F57="Scenario1PBT1",'Medium retrofit'!$E$101,IF(F57="Scenario2PBT1",'Medium retrofit'!$F$101,IF(F57="Scenario3PBT1",'Medium retrofit'!$G$101,"")))&amp;IF(F57="Scenario1PBT2",'Medium retrofit'!$H$101,IF(F57="Scenario2PBT2",'Medium retrofit'!$I$101,IF(F57="Scenario3PBT2",'Medium retrofit'!$J$101,"")))&amp;IF(F57="Scenario1PBT3",'Medium retrofit'!$K$101,IF(F57="Scenario2PBT3",'Medium retrofit'!$L$101,IF(F57="Scenario3PBT3",'Medium retrofit'!$M$101,"")))&amp;IF(F57="Scenario1PBT4",'Medium retrofit'!$N$101,IF(F57="Scenario2PBT4",'Medium retrofit'!$O$101,IF(F57="Scenario3PBT4",'Medium retrofit'!$P$101,"")))&amp;IF(F57="Scenario1PBT5",'Medium retrofit'!$Q$101,IF(F57="Scenario2PBT5",'Medium retrofit'!$R$101,IF(F57="Scenario3PBT5",'Medium retrofit'!$S$101,"")))&amp;IF(F57="Scenario1PBT6",'Medium retrofit'!$T$101,IF(F57="Scenario2PBT6",'Medium retrofit'!$U$101,IF(F57="Scenario3PBT6",'Medium retrofit'!$V$101,"")))&amp;IF(F57="Scenario1PBT7",'Medium retrofit'!$W$101,IF(F57="Scenario2PBT7",'Medium retrofit'!$X$101,IF(F57="Scenario3PBT7",'Medium retrofit'!$Y$101,"")))&amp;IF(F57="Scenario1PBT8",'Medium retrofit'!$Z$101,IF(F57="Scenario2PBT8",'Medium retrofit'!$AA$101,IF(F57="Scenario3PBT8",'Medium retrofit'!$AB$101,"")))&amp;IF(F57="Scenario1PBT9",'Medium retrofit'!$AC$101,IF(F57="Scenario2PBT9",'Medium retrofit'!$AD$101,IF(F57="Scenario3PBT9",'Medium retrofit'!$AE$101,"")))&amp;IF(F57="Scenario1PBT10",'Medium retrofit'!$AF$101,IF(F57="Scenario2PBT10",'Medium retrofit'!$AG$101,IF(F57="Scenario3PBT10",'Medium retrofit'!$AH$101,"")))&amp;IF(F57="Scenario1PBT11",'Medium retrofit'!$AI$101,IF(F57="Scenario2PBT11",'Medium retrofit'!$AJ$101,IF(F57="Scenario3PBT11",'Medium retrofit'!$AK$101,"")))&amp;IF(F57="Scenario1PBT12",'Medium retrofit'!$AL$101,IF(F57="Scenario2PBT12",'Medium retrofit'!$AM$101,IF(F57="Scenario3PBT12",'Medium retrofit'!$AN$101,"")))&amp;IF(F57="Scenario1PBT13",'Medium retrofit'!$AO$101,IF(F57="Scenario2PBT13",'Medium retrofit'!$AP$101,IF(F57="Scenario3PBT13",'Medium retrofit'!$AQ$101,"")))&amp;IF(F57="Scenario1PBT14",'Medium retrofit'!$AR$101,IF(F57="Scenario2PBT14",'Medium retrofit'!$AS$101,IF(F57="Scenario3PBT14",'Medium retrofit'!$AT$101,"")))&amp;IF(F57="Scenario1PBT15",'Medium retrofit'!$AU$101,IF(F57="Scenario2PBT15",'Medium retrofit'!$AV$101,IF(F57="Scenario3PBT15",'Medium retrofit'!$AW$101,"")))</f>
        <v/>
      </c>
      <c r="AB57" s="242">
        <f t="shared" si="21"/>
        <v>0</v>
      </c>
      <c r="AC57" s="247">
        <f>IFERROR('Projection_Base-case'!G57-G57,0)</f>
        <v>0</v>
      </c>
      <c r="AD57" s="123">
        <f t="shared" si="24"/>
        <v>0</v>
      </c>
      <c r="AE57" s="123">
        <f>IFERROR(100*AC57/'Projection_Base-case'!G57,0)</f>
        <v>0</v>
      </c>
      <c r="AF57" s="123">
        <f>IFERROR('Projection_Base-case'!I57-I57,0)</f>
        <v>0</v>
      </c>
      <c r="AG57" s="123">
        <f t="shared" si="25"/>
        <v>0</v>
      </c>
      <c r="AH57" s="123">
        <f>IFERROR(100*AF57/'Projection_Base-case'!I57,0)</f>
        <v>0</v>
      </c>
      <c r="AI57" s="123">
        <f>IFERROR('Projection_Base-case'!K57-K57,0)</f>
        <v>0</v>
      </c>
      <c r="AJ57" s="123">
        <f t="shared" si="26"/>
        <v>0</v>
      </c>
      <c r="AK57" s="123">
        <f>IFERROR(100*AI57/'Projection_Base-case'!K57,0)</f>
        <v>0</v>
      </c>
      <c r="AL57" s="123">
        <f>IFERROR(M57-'Projection_Base-case'!M57,0)</f>
        <v>0</v>
      </c>
      <c r="AM57" s="123">
        <f t="shared" si="27"/>
        <v>0</v>
      </c>
      <c r="AN57" s="179">
        <f>IFERROR(IF('Projection_Base-case'!N57&gt;0,100*AM57/'Projection_Base-case'!N57,100*AM57/N57),0)</f>
        <v>0</v>
      </c>
      <c r="AO57" s="245">
        <f>IFERROR('Projection_Base-case'!O57-O57,0)</f>
        <v>0</v>
      </c>
      <c r="AP57" s="123">
        <f t="shared" si="28"/>
        <v>0</v>
      </c>
      <c r="AQ57" s="123">
        <f>IFERROR(100*AO57/'Projection_Base-case'!O57,0)</f>
        <v>0</v>
      </c>
      <c r="AR57" s="123">
        <f>IFERROR('Projection_Base-case'!Q57-Q57,0)</f>
        <v>0</v>
      </c>
      <c r="AS57" s="123">
        <f t="shared" si="29"/>
        <v>0</v>
      </c>
      <c r="AT57" s="123">
        <f>IFERROR(100*AR57/'Projection_Base-case'!Q57,0)</f>
        <v>0</v>
      </c>
      <c r="AU57" s="123">
        <f>IFERROR('Projection_Base-case'!S57-S57,0)</f>
        <v>0</v>
      </c>
      <c r="AV57" s="123">
        <f t="shared" si="30"/>
        <v>0</v>
      </c>
      <c r="AW57" s="124">
        <f>IFERROR(100*AU57/'Projection_Base-case'!S57,0)</f>
        <v>0</v>
      </c>
      <c r="AX57" s="245">
        <f>IFERROR('Projection_Base-case'!U57-U57,0)</f>
        <v>0</v>
      </c>
      <c r="AY57" s="123">
        <f t="shared" si="31"/>
        <v>0</v>
      </c>
      <c r="AZ57" s="123">
        <f>IFERROR(100*AX57/'Projection_Base-case'!U57,0)</f>
        <v>0</v>
      </c>
      <c r="BA57" s="123">
        <f>IFERROR('Projection_Base-case'!W57-W57,0)</f>
        <v>0</v>
      </c>
      <c r="BB57" s="123">
        <f t="shared" si="32"/>
        <v>0</v>
      </c>
      <c r="BC57" s="123">
        <f>IFERROR(100*BA57/'Projection_Base-case'!W57,0)</f>
        <v>0</v>
      </c>
      <c r="BD57" s="123">
        <f>IFERROR('Projection_Base-case'!Y57-Y57,0)</f>
        <v>0</v>
      </c>
      <c r="BE57" s="123">
        <f t="shared" si="33"/>
        <v>0</v>
      </c>
      <c r="BF57" s="123">
        <f>IFERROR(100*BD57/'Projection_Base-case'!Y57,0)</f>
        <v>0</v>
      </c>
      <c r="BG57" s="178">
        <f t="shared" si="22"/>
        <v>0</v>
      </c>
      <c r="BH57" s="179">
        <f t="shared" si="23"/>
        <v>0</v>
      </c>
    </row>
    <row r="58" spans="1:60">
      <c r="A58" s="165">
        <v>53</v>
      </c>
      <c r="B58" s="239">
        <f>IF('Projection_Base-case'!B58&lt;&gt;"",'Projection_Base-case'!B58,0)</f>
        <v>0</v>
      </c>
      <c r="C58" s="239">
        <f>IF('Projection_Base-case'!C58&lt;&gt;"",'Projection_Base-case'!C58,0)</f>
        <v>0</v>
      </c>
      <c r="D58" s="239">
        <f>IF('Projection_Base-case'!D58&lt;&gt;"",'Projection_Base-case'!D58,0)</f>
        <v>0</v>
      </c>
      <c r="E58" s="164" t="str">
        <f>IF(AND('Résultats medium'!$AC$3="OUI",'Résultats medium'!E57&lt;&gt;""),'Résultats medium'!E57,IF(OR(D58="PBT1",D58="PBT4",D58="PBT5",D58="PBT6",D58="PBT7",D58="PBT8",D58="PBT10"),"Scenario1",IF(OR(D58="PBT3",D58="PBT9"),"Scenario3",IF(OR(D58="PBT2"),"Scenario2",""))))</f>
        <v/>
      </c>
      <c r="F58" s="240" t="str">
        <f t="shared" si="10"/>
        <v>0</v>
      </c>
      <c r="G58" s="241" t="str">
        <f>IF(F58="Scenario1PBT1",'Medium retrofit'!$E$6,IF(F58="Scenario2PBT1",'Medium retrofit'!$F$6,IF(F58="Scenario3PBT1",'Medium retrofit'!$G$6,"")))&amp;IF(F58="Scenario1PBT2",'Medium retrofit'!$H$6,IF(F58="Scenario2PBT2",'Medium retrofit'!$I$6,IF(F58="Scenario3PBT2",'Medium retrofit'!$J$6,"")))&amp;IF(F58="Scenario1PBT3",'Medium retrofit'!$K$6,IF(F58="Scenario2PBT3",'Medium retrofit'!$L$6,IF(F58="Scenario3PBT3",'Medium retrofit'!$M$6,"")))&amp;IF(F58="Scenario1PBT4",'Medium retrofit'!$N$6,IF(F58="Scenario2PBT4",'Medium retrofit'!$O$6,IF(F58="Scenario3PBT4",'Medium retrofit'!$P$6,"")))&amp;IF(F58="Scenario1PBT5",'Medium retrofit'!$Q$6,IF(F58="Scenario2PBT5",'Medium retrofit'!$R$6,IF(F58="Scenario3PBT5",'Medium retrofit'!$S$6,"")))&amp;IF(F58="Scenario1PBT6",'Medium retrofit'!$T$6,IF(F58="Scenario2PBT6",'Medium retrofit'!$U$6,IF(F58="Scenario3PBT6",'Medium retrofit'!$V$6,"")))&amp;IF(F58="Scenario1PBT7",'Medium retrofit'!$W$6,IF(F58="Scenario2PBT7",'Medium retrofit'!$X$6,IF(F58="Scenario3PBT7",'Medium retrofit'!$Y$6,"")))&amp;IF(F58="Scenario1PBT8",'Medium retrofit'!$Z$6,IF(F58="Scenario2PBT8",'Medium retrofit'!$AA$6,IF(F58="Scenario3PBT8",'Medium retrofit'!$AB$6,"")))&amp;IF(F58="Scenario1PBT9",'Medium retrofit'!$AC$6,IF(F58="Scenario2PBT9",'Medium retrofit'!$AD$6,IF(F58="Scenario3PBT9",'Medium retrofit'!$AE$6,"")))&amp;IF(F58="Scenario1PBT10",'Medium retrofit'!$AF$6,IF(F58="Scenario2PBT10",'Medium retrofit'!$AG$6,IF(F58="Scenario3PBT10",'Medium retrofit'!$AH$6,"")))&amp;IF(F58="Scenario1PBT11",'Medium retrofit'!$AI$6,IF(F58="Scenario2PBT11",'Medium retrofit'!$AJ$6,IF(F58="Scenario3PBT11",'Medium retrofit'!$AK$6,"")))&amp;IF(F58="Scenario1PBT12",'Medium retrofit'!$AL$6,IF(F58="Scenario2PBT12",'Medium retrofit'!$AM$6,IF(F58="Scenario3PBT12",'Medium retrofit'!$AN$6,"")))&amp;IF(F58="Scenario1PBT13",'Medium retrofit'!$AO$6,IF(F58="Scenario2PBT13",'Medium retrofit'!$AP$6,IF(F58="Scenario3PBT13",'Medium retrofit'!$AQ$6,"")))&amp;IF(F58="Scenario1PBT14",'Medium retrofit'!$AR$6,IF(F58="Scenario2PBT14",'Medium retrofit'!$AS$6,IF(F58="Scenario3PBT14",'Medium retrofit'!$AT$6,"")))&amp;IF(F58="Scenario1PBT15",'Medium retrofit'!$AU$6,IF(F58="Scenario2PBT15",'Medium retrofit'!$AV$6,IF(F58="Scenario3PBT15",'Medium retrofit'!$AW$6,"")))</f>
        <v/>
      </c>
      <c r="H58" s="123">
        <f t="shared" si="11"/>
        <v>0</v>
      </c>
      <c r="I58" s="239" t="str">
        <f>IF(F58="Scenario1PBT1",'Medium retrofit'!$E$16,IF(F58="Scenario2PBT1",'Medium retrofit'!$F$16,IF(F58="Scenario3PBT1",'Medium retrofit'!$G$16,"")))&amp;IF(F58="Scenario1PBT2",'Medium retrofit'!$H$16,IF(F58="Scenario2PBT2",'Medium retrofit'!$I$16,IF(F58="Scenario3PBT2",'Medium retrofit'!$J$16,"")))&amp;IF(F58="Scenario1PBT3",'Medium retrofit'!$K$16,IF(F58="Scenario2PBT3",'Medium retrofit'!$L$16,IF(F58="Scenario3PBT3",'Medium retrofit'!$M$16,"")))&amp;IF(F58="Scenario1PBT4",'Medium retrofit'!$N$16,IF(F58="Scenario2PBT4",'Medium retrofit'!$O$16,IF(F58="Scenario3PBT4",'Medium retrofit'!$P$16,"")))&amp;IF(F58="Scenario1PBT5",'Medium retrofit'!$Q$16,IF(F58="Scenario2PBT5",'Medium retrofit'!$R$16,IF(F58="Scenario3PBT5",'Medium retrofit'!$S$16,"")))&amp;IF(F58="Scenario1PBT6",'Medium retrofit'!$T$16,IF(F58="Scenario2PBT6",'Medium retrofit'!$U$16,IF(F58="Scenario3PBT6",'Medium retrofit'!$V$16,"")))&amp;IF(F58="Scenario1PBT7",'Medium retrofit'!$W$16,IF(F58="Scenario2PBT7",'Medium retrofit'!$X$16,IF(F58="Scenario3PBT7",'Medium retrofit'!$Y$16,"")))&amp;IF(F58="Scenario1PBT8",'Medium retrofit'!$Z$16,IF(F58="Scenario2PBT8",'Medium retrofit'!$AA$16,IF(F58="Scenario3PBT8",'Medium retrofit'!$AB$16,"")))&amp;IF(F58="Scenario1PBT9",'Medium retrofit'!$AC$16,IF(F58="Scenario2PBT9",'Medium retrofit'!$AD$16,IF(F58="Scenario3PBT9",'Medium retrofit'!$AE$16,"")))&amp;IF(F58="Scenario1PBT10",'Medium retrofit'!$AF$16,IF(F58="Scenario2PBT10",'Medium retrofit'!$AG$16,IF(F58="Scenario3PBT10",'Medium retrofit'!$AH$16,"")))&amp;IF(F58="Scenario1PBT11",'Medium retrofit'!$AI$16,IF(F58="Scenario2PBT11",'Medium retrofit'!$AJ$16,IF(F58="Scenario3PBT11",'Medium retrofit'!$AK$16,"")))&amp;IF(F58="Scenario1PBT12",'Medium retrofit'!$AL$16,IF(F58="Scenario2PBT12",'Medium retrofit'!$AM$16,IF(F58="Scenario3PBT12",'Medium retrofit'!$AN$16,"")))&amp;IF(F58="Scenario1PBT13",'Medium retrofit'!$AO$16,IF(F58="Scenario2PBT13",'Medium retrofit'!$AP$16,IF(F58="Scenario3PBT13",'Medium retrofit'!$AQ$16,"")))&amp;IF(F58="Scenario1PBT14",'Medium retrofit'!$AR$16,IF(F58="Scenario2PBT14",'Medium retrofit'!$AS$16,IF(F58="Scenario3PBT14",'Medium retrofit'!$AT$16,"")))&amp;IF(F58="Scenario1PBT15",'Medium retrofit'!$AU$16,IF(F58="Scenario2PBT15",'Medium retrofit'!$AV$16,IF(F58="Scenario3PBT15",'Medium retrofit'!$AW$16,"")))</f>
        <v/>
      </c>
      <c r="J58" s="123">
        <f t="shared" si="12"/>
        <v>0</v>
      </c>
      <c r="K58" s="123" t="str">
        <f>IF(F58="Scenario1PBT1",'Medium retrofit'!$E$18,IF(F58="Scenario2PBT1",'Medium retrofit'!$F$18,IF(F58="Scenario3PBT1",'Medium retrofit'!$G$18,"")))&amp;IF(F58="Scenario1PBT2",'Medium retrofit'!$H$18,IF(F58="Scenario2PBT2",'Medium retrofit'!$I$18,IF(F58="Scenario3PBT2",'Medium retrofit'!$J$18,"")))&amp;IF(F58="Scenario1PBT3",'Medium retrofit'!$K$18,IF(F58="Scenario2PBT3",'Medium retrofit'!$L$18,IF(F58="Scenario3PBT3",'Medium retrofit'!$M$18,"")))&amp;IF(F58="Scenario1PBT4",'Medium retrofit'!$N$18,IF(F58="Scenario2PBT4",'Medium retrofit'!$O$18,IF(F58="Scenario3PBT4",'Medium retrofit'!$P$18,"")))&amp;IF(F58="Scenario1PBT5",'Medium retrofit'!$Q$18,IF(F58="Scenario2PBT5",'Medium retrofit'!$R$18,IF(F58="Scenario3PBT5",'Medium retrofit'!$S$18,"")))&amp;IF(F58="Scenario1PBT6",'Medium retrofit'!$T$18,IF(F58="Scenario2PBT6",'Medium retrofit'!$U$18,IF(F58="Scenario3PBT6",'Medium retrofit'!$V$18,"")))&amp;IF(F58="Scenario1PBT7",'Medium retrofit'!$W$18,IF(F58="Scenario2PBT7",'Medium retrofit'!$X$18,IF(F58="Scenario3PBT7",'Medium retrofit'!$Y$18,"")))&amp;IF(F58="Scenario1PBT8",'Medium retrofit'!$Z$18,IF(F58="Scenario2PBT8",'Medium retrofit'!$AA$18,IF(F58="Scenario3PBT8",'Medium retrofit'!$AB$18,"")))&amp;IF(F58="Scenario1PBT9",'Medium retrofit'!$AC$18,IF(F58="Scenario2PBT9",'Medium retrofit'!$AD$18,IF(F58="Scenario3PBT9",'Medium retrofit'!$AE$18,"")))&amp;IF(F58="Scenario1PBT10",'Medium retrofit'!$AF$18,IF(F58="Scenario2PBT10",'Medium retrofit'!$AG$18,IF(F58="Scenario3PBT10",'Medium retrofit'!$AH$18,"")))&amp;IF(F58="Scenario1PBT11",'Medium retrofit'!$AI$18,IF(F58="Scenario2PBT11",'Medium retrofit'!$AJ$18,IF(F58="Scenario3PBT11",'Medium retrofit'!$AK$18,"")))&amp;IF(F58="Scenario1PBT12",'Medium retrofit'!$AL$18,IF(F58="Scenario2PBT12",'Medium retrofit'!$AM$18,IF(F58="Scenario3PBT12",'Medium retrofit'!$AN$18,"")))&amp;IF(F58="Scenario1PBT13",'Medium retrofit'!$AO$18,IF(F58="Scenario2PBT13",'Medium retrofit'!$AP$18,IF(F58="Scenario3PBT13",'Medium retrofit'!$AQ$18,"")))&amp;IF(F58="Scenario1PBT14",'Medium retrofit'!$AR$18,IF(F58="Scenario2PBT14",'Medium retrofit'!$AS$18,IF(F58="Scenario3PBT14",'Medium retrofit'!$AT$18,"")))&amp;IF(F58="Scenario1PBT15",'Medium retrofit'!$AU$18,IF(F58="Scenario2PBT15",'Medium retrofit'!$AV$18,IF(F58="Scenario3PBT15",'Medium retrofit'!$AW$18,"")))</f>
        <v/>
      </c>
      <c r="L58" s="123">
        <f t="shared" si="13"/>
        <v>0</v>
      </c>
      <c r="M58" s="123" t="str">
        <f>IF(F58="Scenario1PBT1",'Medium retrofit'!$E$20,IF(F58="Scenario2PBT1",'Medium retrofit'!$F$20,IF(F58="Scenario3PBT1",'Medium retrofit'!$G$20,"")))&amp;IF(F58="Scenario1PBT2",'Medium retrofit'!$H$20,IF(F58="Scenario2PBT2",'Medium retrofit'!$I$20,IF(F58="Scenario3PBT2",'Medium retrofit'!$J$20,"")))&amp;IF(F58="Scenario1PBT3",'Medium retrofit'!$K$20,IF(F58="Scenario2PBT3",'Medium retrofit'!$L$20,IF(F58="Scenario3PBT3",'Medium retrofit'!$M$20,"")))&amp;IF(F58="Scenario1PBT4",'Medium retrofit'!$N$20,IF(F58="Scenario2PBT4",'Medium retrofit'!$O$20,IF(F58="Scenario3PBT4",'Medium retrofit'!$P$20,"")))&amp;IF(F58="Scenario1PBT5",'Medium retrofit'!$Q$20,IF(F58="Scenario2PBT5",'Medium retrofit'!$R$20,IF(F58="Scenario3PBT5",'Medium retrofit'!$S$20,"")))&amp;IF(F58="Scenario1PBT6",'Medium retrofit'!$T$20,IF(F58="Scenario2PBT6",'Medium retrofit'!$U$20,IF(F58="Scenario3PBT6",'Medium retrofit'!$V$20,"")))&amp;IF(F58="Scenario1PBT7",'Medium retrofit'!$W$20,IF(F58="Scenario2PBT7",'Medium retrofit'!$X$20,IF(F58="Scenario3PBT7",'Medium retrofit'!$Y$20,"")))&amp;IF(F58="Scenario1PBT8",'Medium retrofit'!$Z$20,IF(F58="Scenario2PBT8",'Medium retrofit'!$AA$20,IF(F58="Scenario3PBT8",'Medium retrofit'!$AB$20,"")))&amp;IF(F58="Scenario1PBT9",'Medium retrofit'!$AC$20,IF(F58="Scenario2PBT9",'Medium retrofit'!$AD$20,IF(F58="Scenario3PBT9",'Medium retrofit'!$AE$20,"")))&amp;IF(F58="Scenario1PBT10",'Medium retrofit'!$AF$20,IF(F58="Scenario2PBT10",'Medium retrofit'!$AG$20,IF(F58="Scenario3PBT10",'Medium retrofit'!$AH$20,"")))&amp;IF(F58="Scenario1PBT11",'Medium retrofit'!$AI$20,IF(F58="Scenario2PBT11",'Medium retrofit'!$AJ$20,IF(F58="Scenario3PBT11",'Medium retrofit'!$AK$20,"")))&amp;IF(F58="Scenario1PBT12",'Medium retrofit'!$AL$20,IF(F58="Scenario2PBT12",'Medium retrofit'!$AM$20,IF(F58="Scenario3PBT12",'Medium retrofit'!$AN$20,"")))&amp;IF(F58="Scenario1PBT13",'Medium retrofit'!$AO$20,IF(F58="Scenario2PBT13",'Medium retrofit'!$AP$20,IF(F58="Scenario3PBT13",'Medium retrofit'!$AQ$20,"")))&amp;IF(F58="Scenario1PBT14",'Medium retrofit'!$AR$20,IF(F58="Scenario2PBT14",'Medium retrofit'!$AS$20,IF(F58="Scenario3PBT14",'Medium retrofit'!$AT$20,"")))&amp;IF(F58="Scenario1PBT15",'Medium retrofit'!$AU$20,IF(F58="Scenario2PBT15",'Medium retrofit'!$AV$20,IF(F58="Scenario3PBT15",'Medium retrofit'!$AW$20,"")))</f>
        <v/>
      </c>
      <c r="N58" s="124">
        <f t="shared" si="14"/>
        <v>0</v>
      </c>
      <c r="O58" s="245" t="str">
        <f>IF(F58="Scenario1PBT1",'Medium retrofit'!$E$23,IF(F58="Scenario2PBT1",'Medium retrofit'!$F$23,IF(F58="Scenario3PBT1",'Medium retrofit'!$G$23,"")))&amp;IF(F58="Scenario1PBT2",'Medium retrofit'!$H$23,IF(F58="Scenario2PBT2",'Medium retrofit'!$I$23,IF(F58="Scenario3PBT2",'Medium retrofit'!$J$23,"")))&amp;IF(F58="Scenario1PBT3",'Medium retrofit'!$K$23,IF(F58="Scenario2PBT3",'Medium retrofit'!$L$23,IF(F58="Scenario3PBT3",'Medium retrofit'!$M$23,"")))&amp;IF(F58="Scenario1PBT4",'Medium retrofit'!$N$23,IF(F58="Scenario2PBT4",'Medium retrofit'!$O$23,IF(F58="Scenario3PBT4",'Medium retrofit'!$P$23,"")))&amp;IF(F58="Scenario1PBT5",'Medium retrofit'!$Q$23,IF(F58="Scenario2PBT5",'Medium retrofit'!$R$23,IF(F58="Scenario3PBT5",'Medium retrofit'!$S$23,"")))&amp;IF(F58="Scenario1PBT6",'Medium retrofit'!$T$23,IF(F58="Scenario2PBT6",'Medium retrofit'!$U$23,IF(F58="Scenario3PBT6",'Medium retrofit'!$V$23,"")))&amp;IF(F58="Scenario1PBT7",'Medium retrofit'!$W$23,IF(F58="Scenario2PBT7",'Medium retrofit'!$X$23,IF(F58="Scenario3PBT7",'Medium retrofit'!$Y$23,"")))&amp;IF(F58="Scenario1PBT8",'Medium retrofit'!$Z$23,IF(F58="Scenario2PBT8",'Medium retrofit'!$AA$23,IF(F58="Scenario3PBT8",'Medium retrofit'!$AB$23,"")))&amp;IF(F58="Scenario1PBT9",'Medium retrofit'!$AC$23,IF(F58="Scenario2PBT9",'Medium retrofit'!$AD$23,IF(F58="Scenario3PBT9",'Medium retrofit'!$AE$23,"")))&amp;IF(F58="Scenario1PBT10",'Medium retrofit'!$AF$23,IF(F58="Scenario2PBT10",'Medium retrofit'!$AG$23,IF(F58="Scenario3PBT10",'Medium retrofit'!$AH$23,"")))&amp;IF(F58="Scenario1PBT11",'Medium retrofit'!$AI$23,IF(F58="Scenario2PBT11",'Medium retrofit'!$AJ$23,IF(F58="Scenario3PBT11",'Medium retrofit'!$AK$23,"")))&amp;IF(F58="Scenario1PBT12",'Medium retrofit'!$AL$23,IF(F58="Scenario2PBT12",'Medium retrofit'!$AM$23,IF(F58="Scenario3PBT12",'Medium retrofit'!$AN$23,"")))&amp;IF(F58="Scenario1PBT13",'Medium retrofit'!$AO$23,IF(F58="Scenario2PBT13",'Medium retrofit'!$AP$23,IF(F58="Scenario3PBT13",'Medium retrofit'!$AQ$23,"")))&amp;IF(F58="Scenario1PBT14",'Medium retrofit'!$AR$23,IF(F58="Scenario2PBT14",'Medium retrofit'!$AS$23,IF(F58="Scenario3PBT14",'Medium retrofit'!$AT$23,"")))&amp;IF(F58="Scenario1PBT15",'Medium retrofit'!$AU$23,IF(F58="Scenario2PBT15",'Medium retrofit'!$AV$23,IF(F58="Scenario3PBT15",'Medium retrofit'!$AW$23,"")))</f>
        <v/>
      </c>
      <c r="P58" s="123">
        <f t="shared" si="15"/>
        <v>0</v>
      </c>
      <c r="Q58" s="123" t="str">
        <f>IF(F58="Scenario1PBT1",'Medium retrofit'!$E$25,IF(F58="Scenario2PBT1",'Medium retrofit'!$F$25,IF(F58="Scenario3PBT1",'Medium retrofit'!$G$25,"")))&amp;IF(F58="Scenario1PBT2",'Medium retrofit'!$H$25,IF(F58="Scenario2PBT2",'Medium retrofit'!$I$25,IF(F58="Scenario3PBT2",'Medium retrofit'!$J$25,"")))&amp;IF(F58="Scenario1PBT3",'Medium retrofit'!$K$25,IF(F58="Scenario2PBT3",'Medium retrofit'!$L$25,IF(F58="Scenario3PBT3",'Medium retrofit'!$M$25,"")))&amp;IF(F58="Scenario1PBT4",'Medium retrofit'!$N$25,IF(F58="Scenario2PBT4",'Medium retrofit'!$O$25,IF(F58="Scenario3PBT4",'Medium retrofit'!$P$25,"")))&amp;IF(F58="Scenario1PBT5",'Medium retrofit'!$Q$25,IF(F58="Scenario2PBT5",'Medium retrofit'!$R$25,IF(F58="Scenario3PBT5",'Medium retrofit'!$S$25,"")))&amp;IF(F58="Scenario1PBT6",'Medium retrofit'!$T$25,IF(F58="Scenario2PBT6",'Medium retrofit'!$U$25,IF(F58="Scenario3PBT6",'Medium retrofit'!$V$25,"")))&amp;IF(F58="Scenario1PBT7",'Medium retrofit'!$W$25,IF(F58="Scenario2PBT7",'Medium retrofit'!$X$25,IF(F58="Scenario3PBT7",'Medium retrofit'!$Y$25,"")))&amp;IF(F58="Scenario1PBT8",'Medium retrofit'!$Z$25,IF(F58="Scenario2PBT8",'Medium retrofit'!$AA$25,IF(F58="Scenario3PBT8",'Medium retrofit'!$AB$25,"")))&amp;IF(F58="Scenario1PBT9",'Medium retrofit'!$AC$25,IF(F58="Scenario2PBT9",'Medium retrofit'!$AD$25,IF(F58="Scenario3PBT9",'Medium retrofit'!$AE$25,"")))&amp;IF(F58="Scenario1PBT10",'Medium retrofit'!$AF$25,IF(F58="Scenario2PBT10",'Medium retrofit'!$AG$25,IF(F58="Scenario3PBT10",'Medium retrofit'!$AH$25,"")))&amp;IF(F58="Scenario1PBT11",'Medium retrofit'!$AI$25,IF(F58="Scenario2PBT11",'Medium retrofit'!$AJ$25,IF(F58="Scenario3PBT11",'Medium retrofit'!$AK$25,"")))&amp;IF(F58="Scenario1PBT12",'Medium retrofit'!$AL$25,IF(F58="Scenario2PBT12",'Medium retrofit'!$AM$25,IF(F58="Scenario3PBT12",'Medium retrofit'!$AN$25,"")))&amp;IF(F58="Scenario1PBT13",'Medium retrofit'!$AO$25,IF(F58="Scenario2PBT13",'Medium retrofit'!$AP$25,IF(F58="Scenario3PBT13",'Medium retrofit'!$AQ$25,"")))&amp;IF(F58="Scenario1PBT14",'Medium retrofit'!$AR$25,IF(F58="Scenario2PBT14",'Medium retrofit'!$AS$25,IF(F58="Scenario3PBT14",'Medium retrofit'!$AT$25,"")))&amp;IF(F58="Scenario1PBT15",'Medium retrofit'!$AU$25,IF(F58="Scenario2PBT15",'Medium retrofit'!$AV$25,IF(F58="Scenario3PBT15",'Medium retrofit'!$AW$25,"")))</f>
        <v/>
      </c>
      <c r="R58" s="123">
        <f t="shared" si="16"/>
        <v>0</v>
      </c>
      <c r="S58" s="123" t="str">
        <f>IF(F58="Scenario1PBT1",'Medium retrofit'!$E$27,IF(F58="Scenario2PBT1",'Medium retrofit'!$F$27,IF(F58="Scenario3PBT1",'Medium retrofit'!$G$27,"")))&amp;IF(F58="Scenario1PBT2",'Medium retrofit'!$H$27,IF(F58="Scenario2PBT2",'Medium retrofit'!$I$27,IF(F58="Scenario3PBT2",'Medium retrofit'!$J$27,"")))&amp;IF(F58="Scenario1PBT3",'Medium retrofit'!$K$27,IF(F58="Scenario2PBT3",'Medium retrofit'!$L$27,IF(F58="Scenario3PBT3",'Medium retrofit'!$M$27,"")))&amp;IF(F58="Scenario1PBT4",'Medium retrofit'!$N$27,IF(F58="Scenario2PBT4",'Medium retrofit'!$O$27,IF(F58="Scenario3PBT4",'Medium retrofit'!$P$27,"")))&amp;IF(F58="Scenario1PBT5",'Medium retrofit'!$Q$27,IF(F58="Scenario2PBT5",'Medium retrofit'!$R$27,IF(F58="Scenario3PBT5",'Medium retrofit'!$S$27,"")))&amp;IF(F58="Scenario1PBT6",'Medium retrofit'!$T$27,IF(F58="Scenario2PBT6",'Medium retrofit'!$U$27,IF(F58="Scenario3PBT6",'Medium retrofit'!$V$27,"")))&amp;IF(F58="Scenario1PBT7",'Medium retrofit'!$W$27,IF(F58="Scenario2PBT7",'Medium retrofit'!$X$27,IF(F58="Scenario3PBT7",'Medium retrofit'!$Y$27,"")))&amp;IF(F58="Scenario1PBT8",'Medium retrofit'!$Z$27,IF(F58="Scenario2PBT8",'Medium retrofit'!$AA$27,IF(F58="Scenario3PBT8",'Medium retrofit'!$AB$27,"")))&amp;IF(F58="Scenario1PBT9",'Medium retrofit'!$AC$27,IF(F58="Scenario2PBT9",'Medium retrofit'!$AD$27,IF(F58="Scenario3PBT9",'Medium retrofit'!$AE$27,"")))&amp;IF(F58="Scenario1PBT10",'Medium retrofit'!$AF$27,IF(F58="Scenario2PBT10",'Medium retrofit'!$AG$27,IF(F58="Scenario3PBT10",'Medium retrofit'!$AH$27,"")))&amp;IF(F58="Scenario1PBT11",'Medium retrofit'!$AI$27,IF(F58="Scenario2PBT11",'Medium retrofit'!$AJ$27,IF(F58="Scenario3PBT11",'Medium retrofit'!$AK$27,"")))&amp;IF(F58="Scenario1PBT12",'Medium retrofit'!$AL$27,IF(F58="Scenario2PBT12",'Medium retrofit'!$AM$27,IF(F58="Scenario3PBT12",'Medium retrofit'!$AN$27,"")))&amp;IF(F58="Scenario1PBT13",'Medium retrofit'!$AO$27,IF(F58="Scenario2PBT13",'Medium retrofit'!$AP$27,IF(F58="Scenario3PBT13",'Medium retrofit'!$AQ$27,"")))&amp;IF(F58="Scenario1PBT14",'Medium retrofit'!$AR$27,IF(F58="Scenario2PBT14",'Medium retrofit'!$AS$27,IF(F58="Scenario3PBT14",'Medium retrofit'!$AT$27,"")))&amp;IF(F58="Scenario1PBT15",'Medium retrofit'!$AU$27,IF(F58="Scenario2PBT15",'Medium retrofit'!$AV$27,IF(F58="Scenario3PBT15",'Medium retrofit'!$AW$27,"")))</f>
        <v/>
      </c>
      <c r="T58" s="246">
        <f t="shared" si="17"/>
        <v>0</v>
      </c>
      <c r="U58" s="245" t="str">
        <f>IF(F58="Scenario1PBT1",'Medium retrofit'!$E$38,IF(F58="Scenario2PBT1",'Medium retrofit'!$F$38,IF(F58="Scenario3PBT1",'Medium retrofit'!$G$38,"")))&amp;IF(F58="Scenario1PBT2",'Medium retrofit'!$H$38,IF(F58="Scenario2PBT2",'Medium retrofit'!$I$38,IF(F58="Scenario3PBT2",'Medium retrofit'!$J$38,"")))&amp;IF(F58="Scenario1PBT3",'Medium retrofit'!$K$38,IF(F58="Scenario2PBT3",'Medium retrofit'!$L$38,IF(F58="Scenario3PBT3",'Medium retrofit'!$M$38,"")))&amp;IF(F58="Scenario1PBT4",'Medium retrofit'!$N$38,IF(F58="Scenario2PBT4",'Medium retrofit'!$O$38,IF(F58="Scenario3PBT4",'Medium retrofit'!$P$38,"")))&amp;IF(F58="Scenario1PBT5",'Medium retrofit'!$Q$38,IF(F58="Scenario2PBT5",'Medium retrofit'!$R$38,IF(F58="Scenario3PBT5",'Medium retrofit'!$S$38,"")))&amp;IF(F58="Scenario1PBT6",'Medium retrofit'!$T$38,IF(F58="Scenario2PBT6",'Medium retrofit'!$U$38,IF(F58="Scenario3PBT6",'Medium retrofit'!$V$38,"")))&amp;IF(F58="Scenario1PBT7",'Medium retrofit'!$W$38,IF(F58="Scenario2PBT7",'Medium retrofit'!$X$38,IF(F58="Scenario3PBT7",'Medium retrofit'!$Y$38,"")))&amp;IF(F58="Scenario1PBT8",'Medium retrofit'!$Z$38,IF(F58="Scenario2PBT8",'Medium retrofit'!$AA$38,IF(F58="Scenario3PBT8",'Medium retrofit'!$AB$38,"")))&amp;IF(F58="Scenario1PBT9",'Medium retrofit'!$AC$38,IF(F58="Scenario2PBT9",'Medium retrofit'!$AD$38,IF(F58="Scenario3PBT9",'Medium retrofit'!$AE$38,"")))&amp;IF(F58="Scenario1PBT10",'Medium retrofit'!$AF$38,IF(F58="Scenario2PBT10",'Medium retrofit'!$AG$38,IF(F58="Scenario3PBT10",'Medium retrofit'!$AH$38,"")))&amp;IF(F58="Scenario1PBT11",'Medium retrofit'!$AI$38,IF(F58="Scenario2PBT11",'Medium retrofit'!$AJ$38,IF(F58="Scenario3PBT11",'Medium retrofit'!$AK$38,"")))&amp;IF(F58="Scenario1PBT12",'Medium retrofit'!$AL$38,IF(F58="Scenario2PBT12",'Medium retrofit'!$AM$38,IF(F58="Scenario3PBT12",'Medium retrofit'!$AN$38,"")))&amp;IF(F58="Scenario1PBT13",'Medium retrofit'!$AO$38,IF(F58="Scenario2PBT13",'Medium retrofit'!$AP$38,IF(F58="Scenario3PBT13",'Medium retrofit'!$AQ$38,"")))&amp;IF(F58="Scenario1PBT14",'Medium retrofit'!$AR$38,IF(F58="Scenario2PBT14",'Medium retrofit'!$AS$38,IF(F58="Scenario3PBT14",'Medium retrofit'!$AT$38,"")))&amp;IF(F58="Scenario1PBT15",'Medium retrofit'!$AU$38,IF(F58="Scenario2PBT15",'Medium retrofit'!$AV$38,IF(F58="Scenario3PBT15",'Medium retrofit'!$AW$38,"")))</f>
        <v/>
      </c>
      <c r="V58" s="123">
        <f t="shared" si="18"/>
        <v>0</v>
      </c>
      <c r="W58" s="123" t="str">
        <f>IF(F58="Scenario1PBT1",'Medium retrofit'!$E$40,IF(F58="Scenario2PBT1",'Medium retrofit'!$F$40,IF(F58="Scenario3PBT1",'Medium retrofit'!$G$40,"")))&amp;IF(F58="Scenario1PBT2",'Medium retrofit'!$H$40,IF(F58="Scenario2PBT2",'Medium retrofit'!$I$40,IF(F58="Scenario3PBT2",'Medium retrofit'!$J$40,"")))&amp;IF(F58="Scenario1PBT3",'Medium retrofit'!$K$40,IF(F58="Scenario2PBT3",'Medium retrofit'!$L$40,IF(F58="Scenario3PBT3",'Medium retrofit'!$M$40,"")))&amp;IF(F58="Scenario1PBT4",'Medium retrofit'!$N$40,IF(F58="Scenario2PBT4",'Medium retrofit'!$O$40,IF(F58="Scenario3PBT4",'Medium retrofit'!$P$40,"")))&amp;IF(F58="Scenario1PBT5",'Medium retrofit'!$Q$40,IF(F58="Scenario2PBT5",'Medium retrofit'!$R$40,IF(F58="Scenario3PBT5",'Medium retrofit'!$S$40,"")))&amp;IF(F58="Scenario1PBT6",'Medium retrofit'!$T$40,IF(F58="Scenario2PBT6",'Medium retrofit'!$U$40,IF(F58="Scenario3PBT6",'Medium retrofit'!$V$40,"")))&amp;IF(F58="Scenario1PBT7",'Medium retrofit'!$W$40,IF(F58="Scenario2PBT7",'Medium retrofit'!$X$40,IF(F58="Scenario3PBT7",'Medium retrofit'!$Y$40,"")))&amp;IF(F58="Scenario1PBT8",'Medium retrofit'!$Z$40,IF(F58="Scenario2PBT8",'Medium retrofit'!$AA$40,IF(F58="Scenario3PBT8",'Medium retrofit'!$AB$40,"")))&amp;IF(F58="Scenario1PBT9",'Medium retrofit'!$AC$40,IF(F58="Scenario2PBT9",'Medium retrofit'!$AD$40,IF(F58="Scenario3PBT9",'Medium retrofit'!$AE$40,"")))&amp;IF(F58="Scenario1PBT10",'Medium retrofit'!$AF$40,IF(F58="Scenario2PBT10",'Medium retrofit'!$AG$40,IF(F58="Scenario3PBT10",'Medium retrofit'!$AH$40,"")))&amp;IF(F58="Scenario1PBT11",'Medium retrofit'!$AI$40,IF(F58="Scenario2PBT11",'Medium retrofit'!$AJ$40,IF(F58="Scenario3PBT11",'Medium retrofit'!$AK$40,"")))&amp;IF(F58="Scenario1PBT12",'Medium retrofit'!$AL$40,IF(F58="Scenario2PBT12",'Medium retrofit'!$AM$40,IF(F58="Scenario3PBT12",'Medium retrofit'!$AN$40,"")))&amp;IF(F58="Scenario1PBT13",'Medium retrofit'!$AO$40,IF(F58="Scenario2PBT13",'Medium retrofit'!$AP$40,IF(F58="Scenario3PBT13",'Medium retrofit'!$AQ$40,"")))&amp;IF(F58="Scenario1PBT14",'Medium retrofit'!$AR$40,IF(F58="Scenario2PBT14",'Medium retrofit'!$AS$40,IF(F58="Scenario3PBT14",'Medium retrofit'!$AT$40,"")))&amp;IF(F58="Scenario1PBT15",'Medium retrofit'!$AU$40,IF(F58="Scenario2PBT15",'Medium retrofit'!$AV$40,IF(F58="Scenario3PBT15",'Medium retrofit'!$AW$40,"")))</f>
        <v/>
      </c>
      <c r="X58" s="123">
        <f t="shared" si="19"/>
        <v>0</v>
      </c>
      <c r="Y58" s="123" t="str">
        <f>IF(F58="Scenario1PBT1",'Medium retrofit'!$E$42,IF(F58="Scenario2PBT1",'Medium retrofit'!$F$42,IF(F58="Scenario3PBT1",'Medium retrofit'!$G$42,"")))&amp;IF(F58="Scenario1PBT2",'Medium retrofit'!$H$42,IF(F58="Scenario2PBT2",'Medium retrofit'!$I$42,IF(F58="Scenario3PBT2",'Medium retrofit'!$J$42,"")))&amp;IF(F58="Scenario1PBT3",'Medium retrofit'!$K$42,IF(F58="Scenario2PBT3",'Medium retrofit'!$L$42,IF(F58="Scenario3PBT3",'Medium retrofit'!$M$42,"")))&amp;IF(F58="Scenario1PBT4",'Medium retrofit'!$N$42,IF(F58="Scenario2PBT4",'Medium retrofit'!$O$42,IF(F58="Scenario3PBT4",'Medium retrofit'!$P$42,"")))&amp;IF(F58="Scenario1PBT5",'Medium retrofit'!$Q$42,IF(F58="Scenario2PBT5",'Medium retrofit'!$R$42,IF(F58="Scenario3PBT5",'Medium retrofit'!$S$42,"")))&amp;IF(F58="Scenario1PBT6",'Medium retrofit'!$T$42,IF(F58="Scenario2PBT6",'Medium retrofit'!$U$42,IF(F58="Scenario3PBT6",'Medium retrofit'!$V$42,"")))&amp;IF(F58="Scenario1PBT7",'Medium retrofit'!$W$42,IF(F58="Scenario2PBT7",'Medium retrofit'!$X$42,IF(F58="Scenario3PBT7",'Medium retrofit'!$Y$42,"")))&amp;IF(F58="Scenario1PBT8",'Medium retrofit'!$Z$42,IF(F58="Scenario2PBT8",'Medium retrofit'!$AA$42,IF(F58="Scenario3PBT8",'Medium retrofit'!$AB$42,"")))&amp;IF(F58="Scenario1PBT9",'Medium retrofit'!$AC$42,IF(F58="Scenario2PBT9",'Medium retrofit'!$AD$42,IF(F58="Scenario3PBT9",'Medium retrofit'!$AE$42,"")))&amp;IF(F58="Scenario1PBT10",'Medium retrofit'!$AF$42,IF(F58="Scenario2PBT10",'Medium retrofit'!$AG$42,IF(F58="Scenario3PBT10",'Medium retrofit'!$AH$42,"")))&amp;IF(F58="Scenario1PBT11",'Medium retrofit'!$AI$42,IF(F58="Scenario2PBT11",'Medium retrofit'!$AJ$42,IF(F58="Scenario3PBT11",'Medium retrofit'!$AK$42,"")))&amp;IF(F58="Scenario1PBT12",'Medium retrofit'!$AL$42,IF(F58="Scenario2PBT12",'Medium retrofit'!$AM$42,IF(F58="Scenario3PBT12",'Medium retrofit'!$AN$42,"")))&amp;IF(F58="Scenario1PBT13",'Medium retrofit'!$AO$42,IF(F58="Scenario2PBT13",'Medium retrofit'!$AP$42,IF(F58="Scenario3PBT13",'Medium retrofit'!$AQ$42,"")))&amp;IF(F58="Scenario1PBT14",'Medium retrofit'!$AR$42,IF(F58="Scenario2PBT14",'Medium retrofit'!$AS$42,IF(F58="Scenario3PBT14",'Medium retrofit'!$AT$42,"")))&amp;IF(F58="Scenario1PBT15",'Medium retrofit'!$AU$42,IF(F58="Scenario2PBT15",'Medium retrofit'!$AV$42,IF(F58="Scenario3PBT15",'Medium retrofit'!$AW$42,"")))</f>
        <v/>
      </c>
      <c r="Z58" s="123">
        <f t="shared" si="20"/>
        <v>0</v>
      </c>
      <c r="AA58" s="239" t="str">
        <f>IF(F58="Scenario1PBT1",'Medium retrofit'!$E$101,IF(F58="Scenario2PBT1",'Medium retrofit'!$F$101,IF(F58="Scenario3PBT1",'Medium retrofit'!$G$101,"")))&amp;IF(F58="Scenario1PBT2",'Medium retrofit'!$H$101,IF(F58="Scenario2PBT2",'Medium retrofit'!$I$101,IF(F58="Scenario3PBT2",'Medium retrofit'!$J$101,"")))&amp;IF(F58="Scenario1PBT3",'Medium retrofit'!$K$101,IF(F58="Scenario2PBT3",'Medium retrofit'!$L$101,IF(F58="Scenario3PBT3",'Medium retrofit'!$M$101,"")))&amp;IF(F58="Scenario1PBT4",'Medium retrofit'!$N$101,IF(F58="Scenario2PBT4",'Medium retrofit'!$O$101,IF(F58="Scenario3PBT4",'Medium retrofit'!$P$101,"")))&amp;IF(F58="Scenario1PBT5",'Medium retrofit'!$Q$101,IF(F58="Scenario2PBT5",'Medium retrofit'!$R$101,IF(F58="Scenario3PBT5",'Medium retrofit'!$S$101,"")))&amp;IF(F58="Scenario1PBT6",'Medium retrofit'!$T$101,IF(F58="Scenario2PBT6",'Medium retrofit'!$U$101,IF(F58="Scenario3PBT6",'Medium retrofit'!$V$101,"")))&amp;IF(F58="Scenario1PBT7",'Medium retrofit'!$W$101,IF(F58="Scenario2PBT7",'Medium retrofit'!$X$101,IF(F58="Scenario3PBT7",'Medium retrofit'!$Y$101,"")))&amp;IF(F58="Scenario1PBT8",'Medium retrofit'!$Z$101,IF(F58="Scenario2PBT8",'Medium retrofit'!$AA$101,IF(F58="Scenario3PBT8",'Medium retrofit'!$AB$101,"")))&amp;IF(F58="Scenario1PBT9",'Medium retrofit'!$AC$101,IF(F58="Scenario2PBT9",'Medium retrofit'!$AD$101,IF(F58="Scenario3PBT9",'Medium retrofit'!$AE$101,"")))&amp;IF(F58="Scenario1PBT10",'Medium retrofit'!$AF$101,IF(F58="Scenario2PBT10",'Medium retrofit'!$AG$101,IF(F58="Scenario3PBT10",'Medium retrofit'!$AH$101,"")))&amp;IF(F58="Scenario1PBT11",'Medium retrofit'!$AI$101,IF(F58="Scenario2PBT11",'Medium retrofit'!$AJ$101,IF(F58="Scenario3PBT11",'Medium retrofit'!$AK$101,"")))&amp;IF(F58="Scenario1PBT12",'Medium retrofit'!$AL$101,IF(F58="Scenario2PBT12",'Medium retrofit'!$AM$101,IF(F58="Scenario3PBT12",'Medium retrofit'!$AN$101,"")))&amp;IF(F58="Scenario1PBT13",'Medium retrofit'!$AO$101,IF(F58="Scenario2PBT13",'Medium retrofit'!$AP$101,IF(F58="Scenario3PBT13",'Medium retrofit'!$AQ$101,"")))&amp;IF(F58="Scenario1PBT14",'Medium retrofit'!$AR$101,IF(F58="Scenario2PBT14",'Medium retrofit'!$AS$101,IF(F58="Scenario3PBT14",'Medium retrofit'!$AT$101,"")))&amp;IF(F58="Scenario1PBT15",'Medium retrofit'!$AU$101,IF(F58="Scenario2PBT15",'Medium retrofit'!$AV$101,IF(F58="Scenario3PBT15",'Medium retrofit'!$AW$101,"")))</f>
        <v/>
      </c>
      <c r="AB58" s="242">
        <f t="shared" si="21"/>
        <v>0</v>
      </c>
      <c r="AC58" s="247">
        <f>IFERROR('Projection_Base-case'!G58-G58,0)</f>
        <v>0</v>
      </c>
      <c r="AD58" s="123">
        <f t="shared" si="24"/>
        <v>0</v>
      </c>
      <c r="AE58" s="123">
        <f>IFERROR(100*AC58/'Projection_Base-case'!G58,0)</f>
        <v>0</v>
      </c>
      <c r="AF58" s="123">
        <f>IFERROR('Projection_Base-case'!I58-I58,0)</f>
        <v>0</v>
      </c>
      <c r="AG58" s="123">
        <f t="shared" si="25"/>
        <v>0</v>
      </c>
      <c r="AH58" s="123">
        <f>IFERROR(100*AF58/'Projection_Base-case'!I58,0)</f>
        <v>0</v>
      </c>
      <c r="AI58" s="123">
        <f>IFERROR('Projection_Base-case'!K58-K58,0)</f>
        <v>0</v>
      </c>
      <c r="AJ58" s="123">
        <f t="shared" si="26"/>
        <v>0</v>
      </c>
      <c r="AK58" s="123">
        <f>IFERROR(100*AI58/'Projection_Base-case'!K58,0)</f>
        <v>0</v>
      </c>
      <c r="AL58" s="123">
        <f>IFERROR(M58-'Projection_Base-case'!M58,0)</f>
        <v>0</v>
      </c>
      <c r="AM58" s="123">
        <f t="shared" si="27"/>
        <v>0</v>
      </c>
      <c r="AN58" s="179">
        <f>IFERROR(IF('Projection_Base-case'!N58&gt;0,100*AM58/'Projection_Base-case'!N58,100*AM58/N58),0)</f>
        <v>0</v>
      </c>
      <c r="AO58" s="245">
        <f>IFERROR('Projection_Base-case'!O58-O58,0)</f>
        <v>0</v>
      </c>
      <c r="AP58" s="123">
        <f t="shared" si="28"/>
        <v>0</v>
      </c>
      <c r="AQ58" s="123">
        <f>IFERROR(100*AO58/'Projection_Base-case'!O58,0)</f>
        <v>0</v>
      </c>
      <c r="AR58" s="123">
        <f>IFERROR('Projection_Base-case'!Q58-Q58,0)</f>
        <v>0</v>
      </c>
      <c r="AS58" s="123">
        <f t="shared" si="29"/>
        <v>0</v>
      </c>
      <c r="AT58" s="123">
        <f>IFERROR(100*AR58/'Projection_Base-case'!Q58,0)</f>
        <v>0</v>
      </c>
      <c r="AU58" s="123">
        <f>IFERROR('Projection_Base-case'!S58-S58,0)</f>
        <v>0</v>
      </c>
      <c r="AV58" s="123">
        <f t="shared" si="30"/>
        <v>0</v>
      </c>
      <c r="AW58" s="124">
        <f>IFERROR(100*AU58/'Projection_Base-case'!S58,0)</f>
        <v>0</v>
      </c>
      <c r="AX58" s="245">
        <f>IFERROR('Projection_Base-case'!U58-U58,0)</f>
        <v>0</v>
      </c>
      <c r="AY58" s="123">
        <f t="shared" si="31"/>
        <v>0</v>
      </c>
      <c r="AZ58" s="123">
        <f>IFERROR(100*AX58/'Projection_Base-case'!U58,0)</f>
        <v>0</v>
      </c>
      <c r="BA58" s="123">
        <f>IFERROR('Projection_Base-case'!W58-W58,0)</f>
        <v>0</v>
      </c>
      <c r="BB58" s="123">
        <f t="shared" si="32"/>
        <v>0</v>
      </c>
      <c r="BC58" s="123">
        <f>IFERROR(100*BA58/'Projection_Base-case'!W58,0)</f>
        <v>0</v>
      </c>
      <c r="BD58" s="123">
        <f>IFERROR('Projection_Base-case'!Y58-Y58,0)</f>
        <v>0</v>
      </c>
      <c r="BE58" s="123">
        <f t="shared" si="33"/>
        <v>0</v>
      </c>
      <c r="BF58" s="123">
        <f>IFERROR(100*BD58/'Projection_Base-case'!Y58,0)</f>
        <v>0</v>
      </c>
      <c r="BG58" s="178">
        <f t="shared" si="22"/>
        <v>0</v>
      </c>
      <c r="BH58" s="179">
        <f t="shared" si="23"/>
        <v>0</v>
      </c>
    </row>
    <row r="59" spans="1:60">
      <c r="A59" s="165">
        <v>54</v>
      </c>
      <c r="B59" s="239">
        <f>IF('Projection_Base-case'!B59&lt;&gt;"",'Projection_Base-case'!B59,0)</f>
        <v>0</v>
      </c>
      <c r="C59" s="239">
        <f>IF('Projection_Base-case'!C59&lt;&gt;"",'Projection_Base-case'!C59,0)</f>
        <v>0</v>
      </c>
      <c r="D59" s="239">
        <f>IF('Projection_Base-case'!D59&lt;&gt;"",'Projection_Base-case'!D59,0)</f>
        <v>0</v>
      </c>
      <c r="E59" s="164" t="str">
        <f>IF(AND('Résultats medium'!$AC$3="OUI",'Résultats medium'!E58&lt;&gt;""),'Résultats medium'!E58,IF(OR(D59="PBT1",D59="PBT4",D59="PBT5",D59="PBT6",D59="PBT7",D59="PBT8",D59="PBT10"),"Scenario1",IF(OR(D59="PBT3",D59="PBT9"),"Scenario3",IF(OR(D59="PBT2"),"Scenario2",""))))</f>
        <v/>
      </c>
      <c r="F59" s="240" t="str">
        <f t="shared" si="10"/>
        <v>0</v>
      </c>
      <c r="G59" s="241" t="str">
        <f>IF(F59="Scenario1PBT1",'Medium retrofit'!$E$6,IF(F59="Scenario2PBT1",'Medium retrofit'!$F$6,IF(F59="Scenario3PBT1",'Medium retrofit'!$G$6,"")))&amp;IF(F59="Scenario1PBT2",'Medium retrofit'!$H$6,IF(F59="Scenario2PBT2",'Medium retrofit'!$I$6,IF(F59="Scenario3PBT2",'Medium retrofit'!$J$6,"")))&amp;IF(F59="Scenario1PBT3",'Medium retrofit'!$K$6,IF(F59="Scenario2PBT3",'Medium retrofit'!$L$6,IF(F59="Scenario3PBT3",'Medium retrofit'!$M$6,"")))&amp;IF(F59="Scenario1PBT4",'Medium retrofit'!$N$6,IF(F59="Scenario2PBT4",'Medium retrofit'!$O$6,IF(F59="Scenario3PBT4",'Medium retrofit'!$P$6,"")))&amp;IF(F59="Scenario1PBT5",'Medium retrofit'!$Q$6,IF(F59="Scenario2PBT5",'Medium retrofit'!$R$6,IF(F59="Scenario3PBT5",'Medium retrofit'!$S$6,"")))&amp;IF(F59="Scenario1PBT6",'Medium retrofit'!$T$6,IF(F59="Scenario2PBT6",'Medium retrofit'!$U$6,IF(F59="Scenario3PBT6",'Medium retrofit'!$V$6,"")))&amp;IF(F59="Scenario1PBT7",'Medium retrofit'!$W$6,IF(F59="Scenario2PBT7",'Medium retrofit'!$X$6,IF(F59="Scenario3PBT7",'Medium retrofit'!$Y$6,"")))&amp;IF(F59="Scenario1PBT8",'Medium retrofit'!$Z$6,IF(F59="Scenario2PBT8",'Medium retrofit'!$AA$6,IF(F59="Scenario3PBT8",'Medium retrofit'!$AB$6,"")))&amp;IF(F59="Scenario1PBT9",'Medium retrofit'!$AC$6,IF(F59="Scenario2PBT9",'Medium retrofit'!$AD$6,IF(F59="Scenario3PBT9",'Medium retrofit'!$AE$6,"")))&amp;IF(F59="Scenario1PBT10",'Medium retrofit'!$AF$6,IF(F59="Scenario2PBT10",'Medium retrofit'!$AG$6,IF(F59="Scenario3PBT10",'Medium retrofit'!$AH$6,"")))&amp;IF(F59="Scenario1PBT11",'Medium retrofit'!$AI$6,IF(F59="Scenario2PBT11",'Medium retrofit'!$AJ$6,IF(F59="Scenario3PBT11",'Medium retrofit'!$AK$6,"")))&amp;IF(F59="Scenario1PBT12",'Medium retrofit'!$AL$6,IF(F59="Scenario2PBT12",'Medium retrofit'!$AM$6,IF(F59="Scenario3PBT12",'Medium retrofit'!$AN$6,"")))&amp;IF(F59="Scenario1PBT13",'Medium retrofit'!$AO$6,IF(F59="Scenario2PBT13",'Medium retrofit'!$AP$6,IF(F59="Scenario3PBT13",'Medium retrofit'!$AQ$6,"")))&amp;IF(F59="Scenario1PBT14",'Medium retrofit'!$AR$6,IF(F59="Scenario2PBT14",'Medium retrofit'!$AS$6,IF(F59="Scenario3PBT14",'Medium retrofit'!$AT$6,"")))&amp;IF(F59="Scenario1PBT15",'Medium retrofit'!$AU$6,IF(F59="Scenario2PBT15",'Medium retrofit'!$AV$6,IF(F59="Scenario3PBT15",'Medium retrofit'!$AW$6,"")))</f>
        <v/>
      </c>
      <c r="H59" s="123">
        <f t="shared" si="11"/>
        <v>0</v>
      </c>
      <c r="I59" s="239" t="str">
        <f>IF(F59="Scenario1PBT1",'Medium retrofit'!$E$16,IF(F59="Scenario2PBT1",'Medium retrofit'!$F$16,IF(F59="Scenario3PBT1",'Medium retrofit'!$G$16,"")))&amp;IF(F59="Scenario1PBT2",'Medium retrofit'!$H$16,IF(F59="Scenario2PBT2",'Medium retrofit'!$I$16,IF(F59="Scenario3PBT2",'Medium retrofit'!$J$16,"")))&amp;IF(F59="Scenario1PBT3",'Medium retrofit'!$K$16,IF(F59="Scenario2PBT3",'Medium retrofit'!$L$16,IF(F59="Scenario3PBT3",'Medium retrofit'!$M$16,"")))&amp;IF(F59="Scenario1PBT4",'Medium retrofit'!$N$16,IF(F59="Scenario2PBT4",'Medium retrofit'!$O$16,IF(F59="Scenario3PBT4",'Medium retrofit'!$P$16,"")))&amp;IF(F59="Scenario1PBT5",'Medium retrofit'!$Q$16,IF(F59="Scenario2PBT5",'Medium retrofit'!$R$16,IF(F59="Scenario3PBT5",'Medium retrofit'!$S$16,"")))&amp;IF(F59="Scenario1PBT6",'Medium retrofit'!$T$16,IF(F59="Scenario2PBT6",'Medium retrofit'!$U$16,IF(F59="Scenario3PBT6",'Medium retrofit'!$V$16,"")))&amp;IF(F59="Scenario1PBT7",'Medium retrofit'!$W$16,IF(F59="Scenario2PBT7",'Medium retrofit'!$X$16,IF(F59="Scenario3PBT7",'Medium retrofit'!$Y$16,"")))&amp;IF(F59="Scenario1PBT8",'Medium retrofit'!$Z$16,IF(F59="Scenario2PBT8",'Medium retrofit'!$AA$16,IF(F59="Scenario3PBT8",'Medium retrofit'!$AB$16,"")))&amp;IF(F59="Scenario1PBT9",'Medium retrofit'!$AC$16,IF(F59="Scenario2PBT9",'Medium retrofit'!$AD$16,IF(F59="Scenario3PBT9",'Medium retrofit'!$AE$16,"")))&amp;IF(F59="Scenario1PBT10",'Medium retrofit'!$AF$16,IF(F59="Scenario2PBT10",'Medium retrofit'!$AG$16,IF(F59="Scenario3PBT10",'Medium retrofit'!$AH$16,"")))&amp;IF(F59="Scenario1PBT11",'Medium retrofit'!$AI$16,IF(F59="Scenario2PBT11",'Medium retrofit'!$AJ$16,IF(F59="Scenario3PBT11",'Medium retrofit'!$AK$16,"")))&amp;IF(F59="Scenario1PBT12",'Medium retrofit'!$AL$16,IF(F59="Scenario2PBT12",'Medium retrofit'!$AM$16,IF(F59="Scenario3PBT12",'Medium retrofit'!$AN$16,"")))&amp;IF(F59="Scenario1PBT13",'Medium retrofit'!$AO$16,IF(F59="Scenario2PBT13",'Medium retrofit'!$AP$16,IF(F59="Scenario3PBT13",'Medium retrofit'!$AQ$16,"")))&amp;IF(F59="Scenario1PBT14",'Medium retrofit'!$AR$16,IF(F59="Scenario2PBT14",'Medium retrofit'!$AS$16,IF(F59="Scenario3PBT14",'Medium retrofit'!$AT$16,"")))&amp;IF(F59="Scenario1PBT15",'Medium retrofit'!$AU$16,IF(F59="Scenario2PBT15",'Medium retrofit'!$AV$16,IF(F59="Scenario3PBT15",'Medium retrofit'!$AW$16,"")))</f>
        <v/>
      </c>
      <c r="J59" s="123">
        <f t="shared" si="12"/>
        <v>0</v>
      </c>
      <c r="K59" s="123" t="str">
        <f>IF(F59="Scenario1PBT1",'Medium retrofit'!$E$18,IF(F59="Scenario2PBT1",'Medium retrofit'!$F$18,IF(F59="Scenario3PBT1",'Medium retrofit'!$G$18,"")))&amp;IF(F59="Scenario1PBT2",'Medium retrofit'!$H$18,IF(F59="Scenario2PBT2",'Medium retrofit'!$I$18,IF(F59="Scenario3PBT2",'Medium retrofit'!$J$18,"")))&amp;IF(F59="Scenario1PBT3",'Medium retrofit'!$K$18,IF(F59="Scenario2PBT3",'Medium retrofit'!$L$18,IF(F59="Scenario3PBT3",'Medium retrofit'!$M$18,"")))&amp;IF(F59="Scenario1PBT4",'Medium retrofit'!$N$18,IF(F59="Scenario2PBT4",'Medium retrofit'!$O$18,IF(F59="Scenario3PBT4",'Medium retrofit'!$P$18,"")))&amp;IF(F59="Scenario1PBT5",'Medium retrofit'!$Q$18,IF(F59="Scenario2PBT5",'Medium retrofit'!$R$18,IF(F59="Scenario3PBT5",'Medium retrofit'!$S$18,"")))&amp;IF(F59="Scenario1PBT6",'Medium retrofit'!$T$18,IF(F59="Scenario2PBT6",'Medium retrofit'!$U$18,IF(F59="Scenario3PBT6",'Medium retrofit'!$V$18,"")))&amp;IF(F59="Scenario1PBT7",'Medium retrofit'!$W$18,IF(F59="Scenario2PBT7",'Medium retrofit'!$X$18,IF(F59="Scenario3PBT7",'Medium retrofit'!$Y$18,"")))&amp;IF(F59="Scenario1PBT8",'Medium retrofit'!$Z$18,IF(F59="Scenario2PBT8",'Medium retrofit'!$AA$18,IF(F59="Scenario3PBT8",'Medium retrofit'!$AB$18,"")))&amp;IF(F59="Scenario1PBT9",'Medium retrofit'!$AC$18,IF(F59="Scenario2PBT9",'Medium retrofit'!$AD$18,IF(F59="Scenario3PBT9",'Medium retrofit'!$AE$18,"")))&amp;IF(F59="Scenario1PBT10",'Medium retrofit'!$AF$18,IF(F59="Scenario2PBT10",'Medium retrofit'!$AG$18,IF(F59="Scenario3PBT10",'Medium retrofit'!$AH$18,"")))&amp;IF(F59="Scenario1PBT11",'Medium retrofit'!$AI$18,IF(F59="Scenario2PBT11",'Medium retrofit'!$AJ$18,IF(F59="Scenario3PBT11",'Medium retrofit'!$AK$18,"")))&amp;IF(F59="Scenario1PBT12",'Medium retrofit'!$AL$18,IF(F59="Scenario2PBT12",'Medium retrofit'!$AM$18,IF(F59="Scenario3PBT12",'Medium retrofit'!$AN$18,"")))&amp;IF(F59="Scenario1PBT13",'Medium retrofit'!$AO$18,IF(F59="Scenario2PBT13",'Medium retrofit'!$AP$18,IF(F59="Scenario3PBT13",'Medium retrofit'!$AQ$18,"")))&amp;IF(F59="Scenario1PBT14",'Medium retrofit'!$AR$18,IF(F59="Scenario2PBT14",'Medium retrofit'!$AS$18,IF(F59="Scenario3PBT14",'Medium retrofit'!$AT$18,"")))&amp;IF(F59="Scenario1PBT15",'Medium retrofit'!$AU$18,IF(F59="Scenario2PBT15",'Medium retrofit'!$AV$18,IF(F59="Scenario3PBT15",'Medium retrofit'!$AW$18,"")))</f>
        <v/>
      </c>
      <c r="L59" s="123">
        <f t="shared" si="13"/>
        <v>0</v>
      </c>
      <c r="M59" s="123" t="str">
        <f>IF(F59="Scenario1PBT1",'Medium retrofit'!$E$20,IF(F59="Scenario2PBT1",'Medium retrofit'!$F$20,IF(F59="Scenario3PBT1",'Medium retrofit'!$G$20,"")))&amp;IF(F59="Scenario1PBT2",'Medium retrofit'!$H$20,IF(F59="Scenario2PBT2",'Medium retrofit'!$I$20,IF(F59="Scenario3PBT2",'Medium retrofit'!$J$20,"")))&amp;IF(F59="Scenario1PBT3",'Medium retrofit'!$K$20,IF(F59="Scenario2PBT3",'Medium retrofit'!$L$20,IF(F59="Scenario3PBT3",'Medium retrofit'!$M$20,"")))&amp;IF(F59="Scenario1PBT4",'Medium retrofit'!$N$20,IF(F59="Scenario2PBT4",'Medium retrofit'!$O$20,IF(F59="Scenario3PBT4",'Medium retrofit'!$P$20,"")))&amp;IF(F59="Scenario1PBT5",'Medium retrofit'!$Q$20,IF(F59="Scenario2PBT5",'Medium retrofit'!$R$20,IF(F59="Scenario3PBT5",'Medium retrofit'!$S$20,"")))&amp;IF(F59="Scenario1PBT6",'Medium retrofit'!$T$20,IF(F59="Scenario2PBT6",'Medium retrofit'!$U$20,IF(F59="Scenario3PBT6",'Medium retrofit'!$V$20,"")))&amp;IF(F59="Scenario1PBT7",'Medium retrofit'!$W$20,IF(F59="Scenario2PBT7",'Medium retrofit'!$X$20,IF(F59="Scenario3PBT7",'Medium retrofit'!$Y$20,"")))&amp;IF(F59="Scenario1PBT8",'Medium retrofit'!$Z$20,IF(F59="Scenario2PBT8",'Medium retrofit'!$AA$20,IF(F59="Scenario3PBT8",'Medium retrofit'!$AB$20,"")))&amp;IF(F59="Scenario1PBT9",'Medium retrofit'!$AC$20,IF(F59="Scenario2PBT9",'Medium retrofit'!$AD$20,IF(F59="Scenario3PBT9",'Medium retrofit'!$AE$20,"")))&amp;IF(F59="Scenario1PBT10",'Medium retrofit'!$AF$20,IF(F59="Scenario2PBT10",'Medium retrofit'!$AG$20,IF(F59="Scenario3PBT10",'Medium retrofit'!$AH$20,"")))&amp;IF(F59="Scenario1PBT11",'Medium retrofit'!$AI$20,IF(F59="Scenario2PBT11",'Medium retrofit'!$AJ$20,IF(F59="Scenario3PBT11",'Medium retrofit'!$AK$20,"")))&amp;IF(F59="Scenario1PBT12",'Medium retrofit'!$AL$20,IF(F59="Scenario2PBT12",'Medium retrofit'!$AM$20,IF(F59="Scenario3PBT12",'Medium retrofit'!$AN$20,"")))&amp;IF(F59="Scenario1PBT13",'Medium retrofit'!$AO$20,IF(F59="Scenario2PBT13",'Medium retrofit'!$AP$20,IF(F59="Scenario3PBT13",'Medium retrofit'!$AQ$20,"")))&amp;IF(F59="Scenario1PBT14",'Medium retrofit'!$AR$20,IF(F59="Scenario2PBT14",'Medium retrofit'!$AS$20,IF(F59="Scenario3PBT14",'Medium retrofit'!$AT$20,"")))&amp;IF(F59="Scenario1PBT15",'Medium retrofit'!$AU$20,IF(F59="Scenario2PBT15",'Medium retrofit'!$AV$20,IF(F59="Scenario3PBT15",'Medium retrofit'!$AW$20,"")))</f>
        <v/>
      </c>
      <c r="N59" s="124">
        <f t="shared" si="14"/>
        <v>0</v>
      </c>
      <c r="O59" s="245" t="str">
        <f>IF(F59="Scenario1PBT1",'Medium retrofit'!$E$23,IF(F59="Scenario2PBT1",'Medium retrofit'!$F$23,IF(F59="Scenario3PBT1",'Medium retrofit'!$G$23,"")))&amp;IF(F59="Scenario1PBT2",'Medium retrofit'!$H$23,IF(F59="Scenario2PBT2",'Medium retrofit'!$I$23,IF(F59="Scenario3PBT2",'Medium retrofit'!$J$23,"")))&amp;IF(F59="Scenario1PBT3",'Medium retrofit'!$K$23,IF(F59="Scenario2PBT3",'Medium retrofit'!$L$23,IF(F59="Scenario3PBT3",'Medium retrofit'!$M$23,"")))&amp;IF(F59="Scenario1PBT4",'Medium retrofit'!$N$23,IF(F59="Scenario2PBT4",'Medium retrofit'!$O$23,IF(F59="Scenario3PBT4",'Medium retrofit'!$P$23,"")))&amp;IF(F59="Scenario1PBT5",'Medium retrofit'!$Q$23,IF(F59="Scenario2PBT5",'Medium retrofit'!$R$23,IF(F59="Scenario3PBT5",'Medium retrofit'!$S$23,"")))&amp;IF(F59="Scenario1PBT6",'Medium retrofit'!$T$23,IF(F59="Scenario2PBT6",'Medium retrofit'!$U$23,IF(F59="Scenario3PBT6",'Medium retrofit'!$V$23,"")))&amp;IF(F59="Scenario1PBT7",'Medium retrofit'!$W$23,IF(F59="Scenario2PBT7",'Medium retrofit'!$X$23,IF(F59="Scenario3PBT7",'Medium retrofit'!$Y$23,"")))&amp;IF(F59="Scenario1PBT8",'Medium retrofit'!$Z$23,IF(F59="Scenario2PBT8",'Medium retrofit'!$AA$23,IF(F59="Scenario3PBT8",'Medium retrofit'!$AB$23,"")))&amp;IF(F59="Scenario1PBT9",'Medium retrofit'!$AC$23,IF(F59="Scenario2PBT9",'Medium retrofit'!$AD$23,IF(F59="Scenario3PBT9",'Medium retrofit'!$AE$23,"")))&amp;IF(F59="Scenario1PBT10",'Medium retrofit'!$AF$23,IF(F59="Scenario2PBT10",'Medium retrofit'!$AG$23,IF(F59="Scenario3PBT10",'Medium retrofit'!$AH$23,"")))&amp;IF(F59="Scenario1PBT11",'Medium retrofit'!$AI$23,IF(F59="Scenario2PBT11",'Medium retrofit'!$AJ$23,IF(F59="Scenario3PBT11",'Medium retrofit'!$AK$23,"")))&amp;IF(F59="Scenario1PBT12",'Medium retrofit'!$AL$23,IF(F59="Scenario2PBT12",'Medium retrofit'!$AM$23,IF(F59="Scenario3PBT12",'Medium retrofit'!$AN$23,"")))&amp;IF(F59="Scenario1PBT13",'Medium retrofit'!$AO$23,IF(F59="Scenario2PBT13",'Medium retrofit'!$AP$23,IF(F59="Scenario3PBT13",'Medium retrofit'!$AQ$23,"")))&amp;IF(F59="Scenario1PBT14",'Medium retrofit'!$AR$23,IF(F59="Scenario2PBT14",'Medium retrofit'!$AS$23,IF(F59="Scenario3PBT14",'Medium retrofit'!$AT$23,"")))&amp;IF(F59="Scenario1PBT15",'Medium retrofit'!$AU$23,IF(F59="Scenario2PBT15",'Medium retrofit'!$AV$23,IF(F59="Scenario3PBT15",'Medium retrofit'!$AW$23,"")))</f>
        <v/>
      </c>
      <c r="P59" s="123">
        <f t="shared" si="15"/>
        <v>0</v>
      </c>
      <c r="Q59" s="123" t="str">
        <f>IF(F59="Scenario1PBT1",'Medium retrofit'!$E$25,IF(F59="Scenario2PBT1",'Medium retrofit'!$F$25,IF(F59="Scenario3PBT1",'Medium retrofit'!$G$25,"")))&amp;IF(F59="Scenario1PBT2",'Medium retrofit'!$H$25,IF(F59="Scenario2PBT2",'Medium retrofit'!$I$25,IF(F59="Scenario3PBT2",'Medium retrofit'!$J$25,"")))&amp;IF(F59="Scenario1PBT3",'Medium retrofit'!$K$25,IF(F59="Scenario2PBT3",'Medium retrofit'!$L$25,IF(F59="Scenario3PBT3",'Medium retrofit'!$M$25,"")))&amp;IF(F59="Scenario1PBT4",'Medium retrofit'!$N$25,IF(F59="Scenario2PBT4",'Medium retrofit'!$O$25,IF(F59="Scenario3PBT4",'Medium retrofit'!$P$25,"")))&amp;IF(F59="Scenario1PBT5",'Medium retrofit'!$Q$25,IF(F59="Scenario2PBT5",'Medium retrofit'!$R$25,IF(F59="Scenario3PBT5",'Medium retrofit'!$S$25,"")))&amp;IF(F59="Scenario1PBT6",'Medium retrofit'!$T$25,IF(F59="Scenario2PBT6",'Medium retrofit'!$U$25,IF(F59="Scenario3PBT6",'Medium retrofit'!$V$25,"")))&amp;IF(F59="Scenario1PBT7",'Medium retrofit'!$W$25,IF(F59="Scenario2PBT7",'Medium retrofit'!$X$25,IF(F59="Scenario3PBT7",'Medium retrofit'!$Y$25,"")))&amp;IF(F59="Scenario1PBT8",'Medium retrofit'!$Z$25,IF(F59="Scenario2PBT8",'Medium retrofit'!$AA$25,IF(F59="Scenario3PBT8",'Medium retrofit'!$AB$25,"")))&amp;IF(F59="Scenario1PBT9",'Medium retrofit'!$AC$25,IF(F59="Scenario2PBT9",'Medium retrofit'!$AD$25,IF(F59="Scenario3PBT9",'Medium retrofit'!$AE$25,"")))&amp;IF(F59="Scenario1PBT10",'Medium retrofit'!$AF$25,IF(F59="Scenario2PBT10",'Medium retrofit'!$AG$25,IF(F59="Scenario3PBT10",'Medium retrofit'!$AH$25,"")))&amp;IF(F59="Scenario1PBT11",'Medium retrofit'!$AI$25,IF(F59="Scenario2PBT11",'Medium retrofit'!$AJ$25,IF(F59="Scenario3PBT11",'Medium retrofit'!$AK$25,"")))&amp;IF(F59="Scenario1PBT12",'Medium retrofit'!$AL$25,IF(F59="Scenario2PBT12",'Medium retrofit'!$AM$25,IF(F59="Scenario3PBT12",'Medium retrofit'!$AN$25,"")))&amp;IF(F59="Scenario1PBT13",'Medium retrofit'!$AO$25,IF(F59="Scenario2PBT13",'Medium retrofit'!$AP$25,IF(F59="Scenario3PBT13",'Medium retrofit'!$AQ$25,"")))&amp;IF(F59="Scenario1PBT14",'Medium retrofit'!$AR$25,IF(F59="Scenario2PBT14",'Medium retrofit'!$AS$25,IF(F59="Scenario3PBT14",'Medium retrofit'!$AT$25,"")))&amp;IF(F59="Scenario1PBT15",'Medium retrofit'!$AU$25,IF(F59="Scenario2PBT15",'Medium retrofit'!$AV$25,IF(F59="Scenario3PBT15",'Medium retrofit'!$AW$25,"")))</f>
        <v/>
      </c>
      <c r="R59" s="123">
        <f t="shared" si="16"/>
        <v>0</v>
      </c>
      <c r="S59" s="123" t="str">
        <f>IF(F59="Scenario1PBT1",'Medium retrofit'!$E$27,IF(F59="Scenario2PBT1",'Medium retrofit'!$F$27,IF(F59="Scenario3PBT1",'Medium retrofit'!$G$27,"")))&amp;IF(F59="Scenario1PBT2",'Medium retrofit'!$H$27,IF(F59="Scenario2PBT2",'Medium retrofit'!$I$27,IF(F59="Scenario3PBT2",'Medium retrofit'!$J$27,"")))&amp;IF(F59="Scenario1PBT3",'Medium retrofit'!$K$27,IF(F59="Scenario2PBT3",'Medium retrofit'!$L$27,IF(F59="Scenario3PBT3",'Medium retrofit'!$M$27,"")))&amp;IF(F59="Scenario1PBT4",'Medium retrofit'!$N$27,IF(F59="Scenario2PBT4",'Medium retrofit'!$O$27,IF(F59="Scenario3PBT4",'Medium retrofit'!$P$27,"")))&amp;IF(F59="Scenario1PBT5",'Medium retrofit'!$Q$27,IF(F59="Scenario2PBT5",'Medium retrofit'!$R$27,IF(F59="Scenario3PBT5",'Medium retrofit'!$S$27,"")))&amp;IF(F59="Scenario1PBT6",'Medium retrofit'!$T$27,IF(F59="Scenario2PBT6",'Medium retrofit'!$U$27,IF(F59="Scenario3PBT6",'Medium retrofit'!$V$27,"")))&amp;IF(F59="Scenario1PBT7",'Medium retrofit'!$W$27,IF(F59="Scenario2PBT7",'Medium retrofit'!$X$27,IF(F59="Scenario3PBT7",'Medium retrofit'!$Y$27,"")))&amp;IF(F59="Scenario1PBT8",'Medium retrofit'!$Z$27,IF(F59="Scenario2PBT8",'Medium retrofit'!$AA$27,IF(F59="Scenario3PBT8",'Medium retrofit'!$AB$27,"")))&amp;IF(F59="Scenario1PBT9",'Medium retrofit'!$AC$27,IF(F59="Scenario2PBT9",'Medium retrofit'!$AD$27,IF(F59="Scenario3PBT9",'Medium retrofit'!$AE$27,"")))&amp;IF(F59="Scenario1PBT10",'Medium retrofit'!$AF$27,IF(F59="Scenario2PBT10",'Medium retrofit'!$AG$27,IF(F59="Scenario3PBT10",'Medium retrofit'!$AH$27,"")))&amp;IF(F59="Scenario1PBT11",'Medium retrofit'!$AI$27,IF(F59="Scenario2PBT11",'Medium retrofit'!$AJ$27,IF(F59="Scenario3PBT11",'Medium retrofit'!$AK$27,"")))&amp;IF(F59="Scenario1PBT12",'Medium retrofit'!$AL$27,IF(F59="Scenario2PBT12",'Medium retrofit'!$AM$27,IF(F59="Scenario3PBT12",'Medium retrofit'!$AN$27,"")))&amp;IF(F59="Scenario1PBT13",'Medium retrofit'!$AO$27,IF(F59="Scenario2PBT13",'Medium retrofit'!$AP$27,IF(F59="Scenario3PBT13",'Medium retrofit'!$AQ$27,"")))&amp;IF(F59="Scenario1PBT14",'Medium retrofit'!$AR$27,IF(F59="Scenario2PBT14",'Medium retrofit'!$AS$27,IF(F59="Scenario3PBT14",'Medium retrofit'!$AT$27,"")))&amp;IF(F59="Scenario1PBT15",'Medium retrofit'!$AU$27,IF(F59="Scenario2PBT15",'Medium retrofit'!$AV$27,IF(F59="Scenario3PBT15",'Medium retrofit'!$AW$27,"")))</f>
        <v/>
      </c>
      <c r="T59" s="246">
        <f t="shared" si="17"/>
        <v>0</v>
      </c>
      <c r="U59" s="245" t="str">
        <f>IF(F59="Scenario1PBT1",'Medium retrofit'!$E$38,IF(F59="Scenario2PBT1",'Medium retrofit'!$F$38,IF(F59="Scenario3PBT1",'Medium retrofit'!$G$38,"")))&amp;IF(F59="Scenario1PBT2",'Medium retrofit'!$H$38,IF(F59="Scenario2PBT2",'Medium retrofit'!$I$38,IF(F59="Scenario3PBT2",'Medium retrofit'!$J$38,"")))&amp;IF(F59="Scenario1PBT3",'Medium retrofit'!$K$38,IF(F59="Scenario2PBT3",'Medium retrofit'!$L$38,IF(F59="Scenario3PBT3",'Medium retrofit'!$M$38,"")))&amp;IF(F59="Scenario1PBT4",'Medium retrofit'!$N$38,IF(F59="Scenario2PBT4",'Medium retrofit'!$O$38,IF(F59="Scenario3PBT4",'Medium retrofit'!$P$38,"")))&amp;IF(F59="Scenario1PBT5",'Medium retrofit'!$Q$38,IF(F59="Scenario2PBT5",'Medium retrofit'!$R$38,IF(F59="Scenario3PBT5",'Medium retrofit'!$S$38,"")))&amp;IF(F59="Scenario1PBT6",'Medium retrofit'!$T$38,IF(F59="Scenario2PBT6",'Medium retrofit'!$U$38,IF(F59="Scenario3PBT6",'Medium retrofit'!$V$38,"")))&amp;IF(F59="Scenario1PBT7",'Medium retrofit'!$W$38,IF(F59="Scenario2PBT7",'Medium retrofit'!$X$38,IF(F59="Scenario3PBT7",'Medium retrofit'!$Y$38,"")))&amp;IF(F59="Scenario1PBT8",'Medium retrofit'!$Z$38,IF(F59="Scenario2PBT8",'Medium retrofit'!$AA$38,IF(F59="Scenario3PBT8",'Medium retrofit'!$AB$38,"")))&amp;IF(F59="Scenario1PBT9",'Medium retrofit'!$AC$38,IF(F59="Scenario2PBT9",'Medium retrofit'!$AD$38,IF(F59="Scenario3PBT9",'Medium retrofit'!$AE$38,"")))&amp;IF(F59="Scenario1PBT10",'Medium retrofit'!$AF$38,IF(F59="Scenario2PBT10",'Medium retrofit'!$AG$38,IF(F59="Scenario3PBT10",'Medium retrofit'!$AH$38,"")))&amp;IF(F59="Scenario1PBT11",'Medium retrofit'!$AI$38,IF(F59="Scenario2PBT11",'Medium retrofit'!$AJ$38,IF(F59="Scenario3PBT11",'Medium retrofit'!$AK$38,"")))&amp;IF(F59="Scenario1PBT12",'Medium retrofit'!$AL$38,IF(F59="Scenario2PBT12",'Medium retrofit'!$AM$38,IF(F59="Scenario3PBT12",'Medium retrofit'!$AN$38,"")))&amp;IF(F59="Scenario1PBT13",'Medium retrofit'!$AO$38,IF(F59="Scenario2PBT13",'Medium retrofit'!$AP$38,IF(F59="Scenario3PBT13",'Medium retrofit'!$AQ$38,"")))&amp;IF(F59="Scenario1PBT14",'Medium retrofit'!$AR$38,IF(F59="Scenario2PBT14",'Medium retrofit'!$AS$38,IF(F59="Scenario3PBT14",'Medium retrofit'!$AT$38,"")))&amp;IF(F59="Scenario1PBT15",'Medium retrofit'!$AU$38,IF(F59="Scenario2PBT15",'Medium retrofit'!$AV$38,IF(F59="Scenario3PBT15",'Medium retrofit'!$AW$38,"")))</f>
        <v/>
      </c>
      <c r="V59" s="123">
        <f t="shared" si="18"/>
        <v>0</v>
      </c>
      <c r="W59" s="123" t="str">
        <f>IF(F59="Scenario1PBT1",'Medium retrofit'!$E$40,IF(F59="Scenario2PBT1",'Medium retrofit'!$F$40,IF(F59="Scenario3PBT1",'Medium retrofit'!$G$40,"")))&amp;IF(F59="Scenario1PBT2",'Medium retrofit'!$H$40,IF(F59="Scenario2PBT2",'Medium retrofit'!$I$40,IF(F59="Scenario3PBT2",'Medium retrofit'!$J$40,"")))&amp;IF(F59="Scenario1PBT3",'Medium retrofit'!$K$40,IF(F59="Scenario2PBT3",'Medium retrofit'!$L$40,IF(F59="Scenario3PBT3",'Medium retrofit'!$M$40,"")))&amp;IF(F59="Scenario1PBT4",'Medium retrofit'!$N$40,IF(F59="Scenario2PBT4",'Medium retrofit'!$O$40,IF(F59="Scenario3PBT4",'Medium retrofit'!$P$40,"")))&amp;IF(F59="Scenario1PBT5",'Medium retrofit'!$Q$40,IF(F59="Scenario2PBT5",'Medium retrofit'!$R$40,IF(F59="Scenario3PBT5",'Medium retrofit'!$S$40,"")))&amp;IF(F59="Scenario1PBT6",'Medium retrofit'!$T$40,IF(F59="Scenario2PBT6",'Medium retrofit'!$U$40,IF(F59="Scenario3PBT6",'Medium retrofit'!$V$40,"")))&amp;IF(F59="Scenario1PBT7",'Medium retrofit'!$W$40,IF(F59="Scenario2PBT7",'Medium retrofit'!$X$40,IF(F59="Scenario3PBT7",'Medium retrofit'!$Y$40,"")))&amp;IF(F59="Scenario1PBT8",'Medium retrofit'!$Z$40,IF(F59="Scenario2PBT8",'Medium retrofit'!$AA$40,IF(F59="Scenario3PBT8",'Medium retrofit'!$AB$40,"")))&amp;IF(F59="Scenario1PBT9",'Medium retrofit'!$AC$40,IF(F59="Scenario2PBT9",'Medium retrofit'!$AD$40,IF(F59="Scenario3PBT9",'Medium retrofit'!$AE$40,"")))&amp;IF(F59="Scenario1PBT10",'Medium retrofit'!$AF$40,IF(F59="Scenario2PBT10",'Medium retrofit'!$AG$40,IF(F59="Scenario3PBT10",'Medium retrofit'!$AH$40,"")))&amp;IF(F59="Scenario1PBT11",'Medium retrofit'!$AI$40,IF(F59="Scenario2PBT11",'Medium retrofit'!$AJ$40,IF(F59="Scenario3PBT11",'Medium retrofit'!$AK$40,"")))&amp;IF(F59="Scenario1PBT12",'Medium retrofit'!$AL$40,IF(F59="Scenario2PBT12",'Medium retrofit'!$AM$40,IF(F59="Scenario3PBT12",'Medium retrofit'!$AN$40,"")))&amp;IF(F59="Scenario1PBT13",'Medium retrofit'!$AO$40,IF(F59="Scenario2PBT13",'Medium retrofit'!$AP$40,IF(F59="Scenario3PBT13",'Medium retrofit'!$AQ$40,"")))&amp;IF(F59="Scenario1PBT14",'Medium retrofit'!$AR$40,IF(F59="Scenario2PBT14",'Medium retrofit'!$AS$40,IF(F59="Scenario3PBT14",'Medium retrofit'!$AT$40,"")))&amp;IF(F59="Scenario1PBT15",'Medium retrofit'!$AU$40,IF(F59="Scenario2PBT15",'Medium retrofit'!$AV$40,IF(F59="Scenario3PBT15",'Medium retrofit'!$AW$40,"")))</f>
        <v/>
      </c>
      <c r="X59" s="123">
        <f t="shared" si="19"/>
        <v>0</v>
      </c>
      <c r="Y59" s="123" t="str">
        <f>IF(F59="Scenario1PBT1",'Medium retrofit'!$E$42,IF(F59="Scenario2PBT1",'Medium retrofit'!$F$42,IF(F59="Scenario3PBT1",'Medium retrofit'!$G$42,"")))&amp;IF(F59="Scenario1PBT2",'Medium retrofit'!$H$42,IF(F59="Scenario2PBT2",'Medium retrofit'!$I$42,IF(F59="Scenario3PBT2",'Medium retrofit'!$J$42,"")))&amp;IF(F59="Scenario1PBT3",'Medium retrofit'!$K$42,IF(F59="Scenario2PBT3",'Medium retrofit'!$L$42,IF(F59="Scenario3PBT3",'Medium retrofit'!$M$42,"")))&amp;IF(F59="Scenario1PBT4",'Medium retrofit'!$N$42,IF(F59="Scenario2PBT4",'Medium retrofit'!$O$42,IF(F59="Scenario3PBT4",'Medium retrofit'!$P$42,"")))&amp;IF(F59="Scenario1PBT5",'Medium retrofit'!$Q$42,IF(F59="Scenario2PBT5",'Medium retrofit'!$R$42,IF(F59="Scenario3PBT5",'Medium retrofit'!$S$42,"")))&amp;IF(F59="Scenario1PBT6",'Medium retrofit'!$T$42,IF(F59="Scenario2PBT6",'Medium retrofit'!$U$42,IF(F59="Scenario3PBT6",'Medium retrofit'!$V$42,"")))&amp;IF(F59="Scenario1PBT7",'Medium retrofit'!$W$42,IF(F59="Scenario2PBT7",'Medium retrofit'!$X$42,IF(F59="Scenario3PBT7",'Medium retrofit'!$Y$42,"")))&amp;IF(F59="Scenario1PBT8",'Medium retrofit'!$Z$42,IF(F59="Scenario2PBT8",'Medium retrofit'!$AA$42,IF(F59="Scenario3PBT8",'Medium retrofit'!$AB$42,"")))&amp;IF(F59="Scenario1PBT9",'Medium retrofit'!$AC$42,IF(F59="Scenario2PBT9",'Medium retrofit'!$AD$42,IF(F59="Scenario3PBT9",'Medium retrofit'!$AE$42,"")))&amp;IF(F59="Scenario1PBT10",'Medium retrofit'!$AF$42,IF(F59="Scenario2PBT10",'Medium retrofit'!$AG$42,IF(F59="Scenario3PBT10",'Medium retrofit'!$AH$42,"")))&amp;IF(F59="Scenario1PBT11",'Medium retrofit'!$AI$42,IF(F59="Scenario2PBT11",'Medium retrofit'!$AJ$42,IF(F59="Scenario3PBT11",'Medium retrofit'!$AK$42,"")))&amp;IF(F59="Scenario1PBT12",'Medium retrofit'!$AL$42,IF(F59="Scenario2PBT12",'Medium retrofit'!$AM$42,IF(F59="Scenario3PBT12",'Medium retrofit'!$AN$42,"")))&amp;IF(F59="Scenario1PBT13",'Medium retrofit'!$AO$42,IF(F59="Scenario2PBT13",'Medium retrofit'!$AP$42,IF(F59="Scenario3PBT13",'Medium retrofit'!$AQ$42,"")))&amp;IF(F59="Scenario1PBT14",'Medium retrofit'!$AR$42,IF(F59="Scenario2PBT14",'Medium retrofit'!$AS$42,IF(F59="Scenario3PBT14",'Medium retrofit'!$AT$42,"")))&amp;IF(F59="Scenario1PBT15",'Medium retrofit'!$AU$42,IF(F59="Scenario2PBT15",'Medium retrofit'!$AV$42,IF(F59="Scenario3PBT15",'Medium retrofit'!$AW$42,"")))</f>
        <v/>
      </c>
      <c r="Z59" s="123">
        <f t="shared" si="20"/>
        <v>0</v>
      </c>
      <c r="AA59" s="239" t="str">
        <f>IF(F59="Scenario1PBT1",'Medium retrofit'!$E$101,IF(F59="Scenario2PBT1",'Medium retrofit'!$F$101,IF(F59="Scenario3PBT1",'Medium retrofit'!$G$101,"")))&amp;IF(F59="Scenario1PBT2",'Medium retrofit'!$H$101,IF(F59="Scenario2PBT2",'Medium retrofit'!$I$101,IF(F59="Scenario3PBT2",'Medium retrofit'!$J$101,"")))&amp;IF(F59="Scenario1PBT3",'Medium retrofit'!$K$101,IF(F59="Scenario2PBT3",'Medium retrofit'!$L$101,IF(F59="Scenario3PBT3",'Medium retrofit'!$M$101,"")))&amp;IF(F59="Scenario1PBT4",'Medium retrofit'!$N$101,IF(F59="Scenario2PBT4",'Medium retrofit'!$O$101,IF(F59="Scenario3PBT4",'Medium retrofit'!$P$101,"")))&amp;IF(F59="Scenario1PBT5",'Medium retrofit'!$Q$101,IF(F59="Scenario2PBT5",'Medium retrofit'!$R$101,IF(F59="Scenario3PBT5",'Medium retrofit'!$S$101,"")))&amp;IF(F59="Scenario1PBT6",'Medium retrofit'!$T$101,IF(F59="Scenario2PBT6",'Medium retrofit'!$U$101,IF(F59="Scenario3PBT6",'Medium retrofit'!$V$101,"")))&amp;IF(F59="Scenario1PBT7",'Medium retrofit'!$W$101,IF(F59="Scenario2PBT7",'Medium retrofit'!$X$101,IF(F59="Scenario3PBT7",'Medium retrofit'!$Y$101,"")))&amp;IF(F59="Scenario1PBT8",'Medium retrofit'!$Z$101,IF(F59="Scenario2PBT8",'Medium retrofit'!$AA$101,IF(F59="Scenario3PBT8",'Medium retrofit'!$AB$101,"")))&amp;IF(F59="Scenario1PBT9",'Medium retrofit'!$AC$101,IF(F59="Scenario2PBT9",'Medium retrofit'!$AD$101,IF(F59="Scenario3PBT9",'Medium retrofit'!$AE$101,"")))&amp;IF(F59="Scenario1PBT10",'Medium retrofit'!$AF$101,IF(F59="Scenario2PBT10",'Medium retrofit'!$AG$101,IF(F59="Scenario3PBT10",'Medium retrofit'!$AH$101,"")))&amp;IF(F59="Scenario1PBT11",'Medium retrofit'!$AI$101,IF(F59="Scenario2PBT11",'Medium retrofit'!$AJ$101,IF(F59="Scenario3PBT11",'Medium retrofit'!$AK$101,"")))&amp;IF(F59="Scenario1PBT12",'Medium retrofit'!$AL$101,IF(F59="Scenario2PBT12",'Medium retrofit'!$AM$101,IF(F59="Scenario3PBT12",'Medium retrofit'!$AN$101,"")))&amp;IF(F59="Scenario1PBT13",'Medium retrofit'!$AO$101,IF(F59="Scenario2PBT13",'Medium retrofit'!$AP$101,IF(F59="Scenario3PBT13",'Medium retrofit'!$AQ$101,"")))&amp;IF(F59="Scenario1PBT14",'Medium retrofit'!$AR$101,IF(F59="Scenario2PBT14",'Medium retrofit'!$AS$101,IF(F59="Scenario3PBT14",'Medium retrofit'!$AT$101,"")))&amp;IF(F59="Scenario1PBT15",'Medium retrofit'!$AU$101,IF(F59="Scenario2PBT15",'Medium retrofit'!$AV$101,IF(F59="Scenario3PBT15",'Medium retrofit'!$AW$101,"")))</f>
        <v/>
      </c>
      <c r="AB59" s="242">
        <f t="shared" si="21"/>
        <v>0</v>
      </c>
      <c r="AC59" s="247">
        <f>IFERROR('Projection_Base-case'!G59-G59,0)</f>
        <v>0</v>
      </c>
      <c r="AD59" s="123">
        <f t="shared" si="24"/>
        <v>0</v>
      </c>
      <c r="AE59" s="123">
        <f>IFERROR(100*AC59/'Projection_Base-case'!G59,0)</f>
        <v>0</v>
      </c>
      <c r="AF59" s="123">
        <f>IFERROR('Projection_Base-case'!I59-I59,0)</f>
        <v>0</v>
      </c>
      <c r="AG59" s="123">
        <f t="shared" si="25"/>
        <v>0</v>
      </c>
      <c r="AH59" s="123">
        <f>IFERROR(100*AF59/'Projection_Base-case'!I59,0)</f>
        <v>0</v>
      </c>
      <c r="AI59" s="123">
        <f>IFERROR('Projection_Base-case'!K59-K59,0)</f>
        <v>0</v>
      </c>
      <c r="AJ59" s="123">
        <f t="shared" si="26"/>
        <v>0</v>
      </c>
      <c r="AK59" s="123">
        <f>IFERROR(100*AI59/'Projection_Base-case'!K59,0)</f>
        <v>0</v>
      </c>
      <c r="AL59" s="123">
        <f>IFERROR(M59-'Projection_Base-case'!M59,0)</f>
        <v>0</v>
      </c>
      <c r="AM59" s="123">
        <f t="shared" si="27"/>
        <v>0</v>
      </c>
      <c r="AN59" s="179">
        <f>IFERROR(IF('Projection_Base-case'!N59&gt;0,100*AM59/'Projection_Base-case'!N59,100*AM59/N59),0)</f>
        <v>0</v>
      </c>
      <c r="AO59" s="245">
        <f>IFERROR('Projection_Base-case'!O59-O59,0)</f>
        <v>0</v>
      </c>
      <c r="AP59" s="123">
        <f t="shared" si="28"/>
        <v>0</v>
      </c>
      <c r="AQ59" s="123">
        <f>IFERROR(100*AO59/'Projection_Base-case'!O59,0)</f>
        <v>0</v>
      </c>
      <c r="AR59" s="123">
        <f>IFERROR('Projection_Base-case'!Q59-Q59,0)</f>
        <v>0</v>
      </c>
      <c r="AS59" s="123">
        <f t="shared" si="29"/>
        <v>0</v>
      </c>
      <c r="AT59" s="123">
        <f>IFERROR(100*AR59/'Projection_Base-case'!Q59,0)</f>
        <v>0</v>
      </c>
      <c r="AU59" s="123">
        <f>IFERROR('Projection_Base-case'!S59-S59,0)</f>
        <v>0</v>
      </c>
      <c r="AV59" s="123">
        <f t="shared" si="30"/>
        <v>0</v>
      </c>
      <c r="AW59" s="124">
        <f>IFERROR(100*AU59/'Projection_Base-case'!S59,0)</f>
        <v>0</v>
      </c>
      <c r="AX59" s="245">
        <f>IFERROR('Projection_Base-case'!U59-U59,0)</f>
        <v>0</v>
      </c>
      <c r="AY59" s="123">
        <f t="shared" si="31"/>
        <v>0</v>
      </c>
      <c r="AZ59" s="123">
        <f>IFERROR(100*AX59/'Projection_Base-case'!U59,0)</f>
        <v>0</v>
      </c>
      <c r="BA59" s="123">
        <f>IFERROR('Projection_Base-case'!W59-W59,0)</f>
        <v>0</v>
      </c>
      <c r="BB59" s="123">
        <f t="shared" si="32"/>
        <v>0</v>
      </c>
      <c r="BC59" s="123">
        <f>IFERROR(100*BA59/'Projection_Base-case'!W59,0)</f>
        <v>0</v>
      </c>
      <c r="BD59" s="123">
        <f>IFERROR('Projection_Base-case'!Y59-Y59,0)</f>
        <v>0</v>
      </c>
      <c r="BE59" s="123">
        <f t="shared" si="33"/>
        <v>0</v>
      </c>
      <c r="BF59" s="123">
        <f>IFERROR(100*BD59/'Projection_Base-case'!Y59,0)</f>
        <v>0</v>
      </c>
      <c r="BG59" s="178">
        <f t="shared" si="22"/>
        <v>0</v>
      </c>
      <c r="BH59" s="179">
        <f t="shared" si="23"/>
        <v>0</v>
      </c>
    </row>
    <row r="60" spans="1:60">
      <c r="A60" s="165">
        <v>55</v>
      </c>
      <c r="B60" s="239">
        <f>IF('Projection_Base-case'!B60&lt;&gt;"",'Projection_Base-case'!B60,0)</f>
        <v>0</v>
      </c>
      <c r="C60" s="239">
        <f>IF('Projection_Base-case'!C60&lt;&gt;"",'Projection_Base-case'!C60,0)</f>
        <v>0</v>
      </c>
      <c r="D60" s="239">
        <f>IF('Projection_Base-case'!D60&lt;&gt;"",'Projection_Base-case'!D60,0)</f>
        <v>0</v>
      </c>
      <c r="E60" s="164" t="str">
        <f>IF(AND('Résultats medium'!$AC$3="OUI",'Résultats medium'!E59&lt;&gt;""),'Résultats medium'!E59,IF(OR(D60="PBT1",D60="PBT4",D60="PBT5",D60="PBT6",D60="PBT7",D60="PBT8",D60="PBT10"),"Scenario1",IF(OR(D60="PBT3",D60="PBT9"),"Scenario3",IF(OR(D60="PBT2"),"Scenario2",""))))</f>
        <v/>
      </c>
      <c r="F60" s="240" t="str">
        <f t="shared" si="10"/>
        <v>0</v>
      </c>
      <c r="G60" s="241" t="str">
        <f>IF(F60="Scenario1PBT1",'Medium retrofit'!$E$6,IF(F60="Scenario2PBT1",'Medium retrofit'!$F$6,IF(F60="Scenario3PBT1",'Medium retrofit'!$G$6,"")))&amp;IF(F60="Scenario1PBT2",'Medium retrofit'!$H$6,IF(F60="Scenario2PBT2",'Medium retrofit'!$I$6,IF(F60="Scenario3PBT2",'Medium retrofit'!$J$6,"")))&amp;IF(F60="Scenario1PBT3",'Medium retrofit'!$K$6,IF(F60="Scenario2PBT3",'Medium retrofit'!$L$6,IF(F60="Scenario3PBT3",'Medium retrofit'!$M$6,"")))&amp;IF(F60="Scenario1PBT4",'Medium retrofit'!$N$6,IF(F60="Scenario2PBT4",'Medium retrofit'!$O$6,IF(F60="Scenario3PBT4",'Medium retrofit'!$P$6,"")))&amp;IF(F60="Scenario1PBT5",'Medium retrofit'!$Q$6,IF(F60="Scenario2PBT5",'Medium retrofit'!$R$6,IF(F60="Scenario3PBT5",'Medium retrofit'!$S$6,"")))&amp;IF(F60="Scenario1PBT6",'Medium retrofit'!$T$6,IF(F60="Scenario2PBT6",'Medium retrofit'!$U$6,IF(F60="Scenario3PBT6",'Medium retrofit'!$V$6,"")))&amp;IF(F60="Scenario1PBT7",'Medium retrofit'!$W$6,IF(F60="Scenario2PBT7",'Medium retrofit'!$X$6,IF(F60="Scenario3PBT7",'Medium retrofit'!$Y$6,"")))&amp;IF(F60="Scenario1PBT8",'Medium retrofit'!$Z$6,IF(F60="Scenario2PBT8",'Medium retrofit'!$AA$6,IF(F60="Scenario3PBT8",'Medium retrofit'!$AB$6,"")))&amp;IF(F60="Scenario1PBT9",'Medium retrofit'!$AC$6,IF(F60="Scenario2PBT9",'Medium retrofit'!$AD$6,IF(F60="Scenario3PBT9",'Medium retrofit'!$AE$6,"")))&amp;IF(F60="Scenario1PBT10",'Medium retrofit'!$AF$6,IF(F60="Scenario2PBT10",'Medium retrofit'!$AG$6,IF(F60="Scenario3PBT10",'Medium retrofit'!$AH$6,"")))&amp;IF(F60="Scenario1PBT11",'Medium retrofit'!$AI$6,IF(F60="Scenario2PBT11",'Medium retrofit'!$AJ$6,IF(F60="Scenario3PBT11",'Medium retrofit'!$AK$6,"")))&amp;IF(F60="Scenario1PBT12",'Medium retrofit'!$AL$6,IF(F60="Scenario2PBT12",'Medium retrofit'!$AM$6,IF(F60="Scenario3PBT12",'Medium retrofit'!$AN$6,"")))&amp;IF(F60="Scenario1PBT13",'Medium retrofit'!$AO$6,IF(F60="Scenario2PBT13",'Medium retrofit'!$AP$6,IF(F60="Scenario3PBT13",'Medium retrofit'!$AQ$6,"")))&amp;IF(F60="Scenario1PBT14",'Medium retrofit'!$AR$6,IF(F60="Scenario2PBT14",'Medium retrofit'!$AS$6,IF(F60="Scenario3PBT14",'Medium retrofit'!$AT$6,"")))&amp;IF(F60="Scenario1PBT15",'Medium retrofit'!$AU$6,IF(F60="Scenario2PBT15",'Medium retrofit'!$AV$6,IF(F60="Scenario3PBT15",'Medium retrofit'!$AW$6,"")))</f>
        <v/>
      </c>
      <c r="H60" s="123">
        <f t="shared" si="11"/>
        <v>0</v>
      </c>
      <c r="I60" s="239" t="str">
        <f>IF(F60="Scenario1PBT1",'Medium retrofit'!$E$16,IF(F60="Scenario2PBT1",'Medium retrofit'!$F$16,IF(F60="Scenario3PBT1",'Medium retrofit'!$G$16,"")))&amp;IF(F60="Scenario1PBT2",'Medium retrofit'!$H$16,IF(F60="Scenario2PBT2",'Medium retrofit'!$I$16,IF(F60="Scenario3PBT2",'Medium retrofit'!$J$16,"")))&amp;IF(F60="Scenario1PBT3",'Medium retrofit'!$K$16,IF(F60="Scenario2PBT3",'Medium retrofit'!$L$16,IF(F60="Scenario3PBT3",'Medium retrofit'!$M$16,"")))&amp;IF(F60="Scenario1PBT4",'Medium retrofit'!$N$16,IF(F60="Scenario2PBT4",'Medium retrofit'!$O$16,IF(F60="Scenario3PBT4",'Medium retrofit'!$P$16,"")))&amp;IF(F60="Scenario1PBT5",'Medium retrofit'!$Q$16,IF(F60="Scenario2PBT5",'Medium retrofit'!$R$16,IF(F60="Scenario3PBT5",'Medium retrofit'!$S$16,"")))&amp;IF(F60="Scenario1PBT6",'Medium retrofit'!$T$16,IF(F60="Scenario2PBT6",'Medium retrofit'!$U$16,IF(F60="Scenario3PBT6",'Medium retrofit'!$V$16,"")))&amp;IF(F60="Scenario1PBT7",'Medium retrofit'!$W$16,IF(F60="Scenario2PBT7",'Medium retrofit'!$X$16,IF(F60="Scenario3PBT7",'Medium retrofit'!$Y$16,"")))&amp;IF(F60="Scenario1PBT8",'Medium retrofit'!$Z$16,IF(F60="Scenario2PBT8",'Medium retrofit'!$AA$16,IF(F60="Scenario3PBT8",'Medium retrofit'!$AB$16,"")))&amp;IF(F60="Scenario1PBT9",'Medium retrofit'!$AC$16,IF(F60="Scenario2PBT9",'Medium retrofit'!$AD$16,IF(F60="Scenario3PBT9",'Medium retrofit'!$AE$16,"")))&amp;IF(F60="Scenario1PBT10",'Medium retrofit'!$AF$16,IF(F60="Scenario2PBT10",'Medium retrofit'!$AG$16,IF(F60="Scenario3PBT10",'Medium retrofit'!$AH$16,"")))&amp;IF(F60="Scenario1PBT11",'Medium retrofit'!$AI$16,IF(F60="Scenario2PBT11",'Medium retrofit'!$AJ$16,IF(F60="Scenario3PBT11",'Medium retrofit'!$AK$16,"")))&amp;IF(F60="Scenario1PBT12",'Medium retrofit'!$AL$16,IF(F60="Scenario2PBT12",'Medium retrofit'!$AM$16,IF(F60="Scenario3PBT12",'Medium retrofit'!$AN$16,"")))&amp;IF(F60="Scenario1PBT13",'Medium retrofit'!$AO$16,IF(F60="Scenario2PBT13",'Medium retrofit'!$AP$16,IF(F60="Scenario3PBT13",'Medium retrofit'!$AQ$16,"")))&amp;IF(F60="Scenario1PBT14",'Medium retrofit'!$AR$16,IF(F60="Scenario2PBT14",'Medium retrofit'!$AS$16,IF(F60="Scenario3PBT14",'Medium retrofit'!$AT$16,"")))&amp;IF(F60="Scenario1PBT15",'Medium retrofit'!$AU$16,IF(F60="Scenario2PBT15",'Medium retrofit'!$AV$16,IF(F60="Scenario3PBT15",'Medium retrofit'!$AW$16,"")))</f>
        <v/>
      </c>
      <c r="J60" s="123">
        <f t="shared" si="12"/>
        <v>0</v>
      </c>
      <c r="K60" s="123" t="str">
        <f>IF(F60="Scenario1PBT1",'Medium retrofit'!$E$18,IF(F60="Scenario2PBT1",'Medium retrofit'!$F$18,IF(F60="Scenario3PBT1",'Medium retrofit'!$G$18,"")))&amp;IF(F60="Scenario1PBT2",'Medium retrofit'!$H$18,IF(F60="Scenario2PBT2",'Medium retrofit'!$I$18,IF(F60="Scenario3PBT2",'Medium retrofit'!$J$18,"")))&amp;IF(F60="Scenario1PBT3",'Medium retrofit'!$K$18,IF(F60="Scenario2PBT3",'Medium retrofit'!$L$18,IF(F60="Scenario3PBT3",'Medium retrofit'!$M$18,"")))&amp;IF(F60="Scenario1PBT4",'Medium retrofit'!$N$18,IF(F60="Scenario2PBT4",'Medium retrofit'!$O$18,IF(F60="Scenario3PBT4",'Medium retrofit'!$P$18,"")))&amp;IF(F60="Scenario1PBT5",'Medium retrofit'!$Q$18,IF(F60="Scenario2PBT5",'Medium retrofit'!$R$18,IF(F60="Scenario3PBT5",'Medium retrofit'!$S$18,"")))&amp;IF(F60="Scenario1PBT6",'Medium retrofit'!$T$18,IF(F60="Scenario2PBT6",'Medium retrofit'!$U$18,IF(F60="Scenario3PBT6",'Medium retrofit'!$V$18,"")))&amp;IF(F60="Scenario1PBT7",'Medium retrofit'!$W$18,IF(F60="Scenario2PBT7",'Medium retrofit'!$X$18,IF(F60="Scenario3PBT7",'Medium retrofit'!$Y$18,"")))&amp;IF(F60="Scenario1PBT8",'Medium retrofit'!$Z$18,IF(F60="Scenario2PBT8",'Medium retrofit'!$AA$18,IF(F60="Scenario3PBT8",'Medium retrofit'!$AB$18,"")))&amp;IF(F60="Scenario1PBT9",'Medium retrofit'!$AC$18,IF(F60="Scenario2PBT9",'Medium retrofit'!$AD$18,IF(F60="Scenario3PBT9",'Medium retrofit'!$AE$18,"")))&amp;IF(F60="Scenario1PBT10",'Medium retrofit'!$AF$18,IF(F60="Scenario2PBT10",'Medium retrofit'!$AG$18,IF(F60="Scenario3PBT10",'Medium retrofit'!$AH$18,"")))&amp;IF(F60="Scenario1PBT11",'Medium retrofit'!$AI$18,IF(F60="Scenario2PBT11",'Medium retrofit'!$AJ$18,IF(F60="Scenario3PBT11",'Medium retrofit'!$AK$18,"")))&amp;IF(F60="Scenario1PBT12",'Medium retrofit'!$AL$18,IF(F60="Scenario2PBT12",'Medium retrofit'!$AM$18,IF(F60="Scenario3PBT12",'Medium retrofit'!$AN$18,"")))&amp;IF(F60="Scenario1PBT13",'Medium retrofit'!$AO$18,IF(F60="Scenario2PBT13",'Medium retrofit'!$AP$18,IF(F60="Scenario3PBT13",'Medium retrofit'!$AQ$18,"")))&amp;IF(F60="Scenario1PBT14",'Medium retrofit'!$AR$18,IF(F60="Scenario2PBT14",'Medium retrofit'!$AS$18,IF(F60="Scenario3PBT14",'Medium retrofit'!$AT$18,"")))&amp;IF(F60="Scenario1PBT15",'Medium retrofit'!$AU$18,IF(F60="Scenario2PBT15",'Medium retrofit'!$AV$18,IF(F60="Scenario3PBT15",'Medium retrofit'!$AW$18,"")))</f>
        <v/>
      </c>
      <c r="L60" s="123">
        <f t="shared" si="13"/>
        <v>0</v>
      </c>
      <c r="M60" s="123" t="str">
        <f>IF(F60="Scenario1PBT1",'Medium retrofit'!$E$20,IF(F60="Scenario2PBT1",'Medium retrofit'!$F$20,IF(F60="Scenario3PBT1",'Medium retrofit'!$G$20,"")))&amp;IF(F60="Scenario1PBT2",'Medium retrofit'!$H$20,IF(F60="Scenario2PBT2",'Medium retrofit'!$I$20,IF(F60="Scenario3PBT2",'Medium retrofit'!$J$20,"")))&amp;IF(F60="Scenario1PBT3",'Medium retrofit'!$K$20,IF(F60="Scenario2PBT3",'Medium retrofit'!$L$20,IF(F60="Scenario3PBT3",'Medium retrofit'!$M$20,"")))&amp;IF(F60="Scenario1PBT4",'Medium retrofit'!$N$20,IF(F60="Scenario2PBT4",'Medium retrofit'!$O$20,IF(F60="Scenario3PBT4",'Medium retrofit'!$P$20,"")))&amp;IF(F60="Scenario1PBT5",'Medium retrofit'!$Q$20,IF(F60="Scenario2PBT5",'Medium retrofit'!$R$20,IF(F60="Scenario3PBT5",'Medium retrofit'!$S$20,"")))&amp;IF(F60="Scenario1PBT6",'Medium retrofit'!$T$20,IF(F60="Scenario2PBT6",'Medium retrofit'!$U$20,IF(F60="Scenario3PBT6",'Medium retrofit'!$V$20,"")))&amp;IF(F60="Scenario1PBT7",'Medium retrofit'!$W$20,IF(F60="Scenario2PBT7",'Medium retrofit'!$X$20,IF(F60="Scenario3PBT7",'Medium retrofit'!$Y$20,"")))&amp;IF(F60="Scenario1PBT8",'Medium retrofit'!$Z$20,IF(F60="Scenario2PBT8",'Medium retrofit'!$AA$20,IF(F60="Scenario3PBT8",'Medium retrofit'!$AB$20,"")))&amp;IF(F60="Scenario1PBT9",'Medium retrofit'!$AC$20,IF(F60="Scenario2PBT9",'Medium retrofit'!$AD$20,IF(F60="Scenario3PBT9",'Medium retrofit'!$AE$20,"")))&amp;IF(F60="Scenario1PBT10",'Medium retrofit'!$AF$20,IF(F60="Scenario2PBT10",'Medium retrofit'!$AG$20,IF(F60="Scenario3PBT10",'Medium retrofit'!$AH$20,"")))&amp;IF(F60="Scenario1PBT11",'Medium retrofit'!$AI$20,IF(F60="Scenario2PBT11",'Medium retrofit'!$AJ$20,IF(F60="Scenario3PBT11",'Medium retrofit'!$AK$20,"")))&amp;IF(F60="Scenario1PBT12",'Medium retrofit'!$AL$20,IF(F60="Scenario2PBT12",'Medium retrofit'!$AM$20,IF(F60="Scenario3PBT12",'Medium retrofit'!$AN$20,"")))&amp;IF(F60="Scenario1PBT13",'Medium retrofit'!$AO$20,IF(F60="Scenario2PBT13",'Medium retrofit'!$AP$20,IF(F60="Scenario3PBT13",'Medium retrofit'!$AQ$20,"")))&amp;IF(F60="Scenario1PBT14",'Medium retrofit'!$AR$20,IF(F60="Scenario2PBT14",'Medium retrofit'!$AS$20,IF(F60="Scenario3PBT14",'Medium retrofit'!$AT$20,"")))&amp;IF(F60="Scenario1PBT15",'Medium retrofit'!$AU$20,IF(F60="Scenario2PBT15",'Medium retrofit'!$AV$20,IF(F60="Scenario3PBT15",'Medium retrofit'!$AW$20,"")))</f>
        <v/>
      </c>
      <c r="N60" s="124">
        <f t="shared" si="14"/>
        <v>0</v>
      </c>
      <c r="O60" s="245" t="str">
        <f>IF(F60="Scenario1PBT1",'Medium retrofit'!$E$23,IF(F60="Scenario2PBT1",'Medium retrofit'!$F$23,IF(F60="Scenario3PBT1",'Medium retrofit'!$G$23,"")))&amp;IF(F60="Scenario1PBT2",'Medium retrofit'!$H$23,IF(F60="Scenario2PBT2",'Medium retrofit'!$I$23,IF(F60="Scenario3PBT2",'Medium retrofit'!$J$23,"")))&amp;IF(F60="Scenario1PBT3",'Medium retrofit'!$K$23,IF(F60="Scenario2PBT3",'Medium retrofit'!$L$23,IF(F60="Scenario3PBT3",'Medium retrofit'!$M$23,"")))&amp;IF(F60="Scenario1PBT4",'Medium retrofit'!$N$23,IF(F60="Scenario2PBT4",'Medium retrofit'!$O$23,IF(F60="Scenario3PBT4",'Medium retrofit'!$P$23,"")))&amp;IF(F60="Scenario1PBT5",'Medium retrofit'!$Q$23,IF(F60="Scenario2PBT5",'Medium retrofit'!$R$23,IF(F60="Scenario3PBT5",'Medium retrofit'!$S$23,"")))&amp;IF(F60="Scenario1PBT6",'Medium retrofit'!$T$23,IF(F60="Scenario2PBT6",'Medium retrofit'!$U$23,IF(F60="Scenario3PBT6",'Medium retrofit'!$V$23,"")))&amp;IF(F60="Scenario1PBT7",'Medium retrofit'!$W$23,IF(F60="Scenario2PBT7",'Medium retrofit'!$X$23,IF(F60="Scenario3PBT7",'Medium retrofit'!$Y$23,"")))&amp;IF(F60="Scenario1PBT8",'Medium retrofit'!$Z$23,IF(F60="Scenario2PBT8",'Medium retrofit'!$AA$23,IF(F60="Scenario3PBT8",'Medium retrofit'!$AB$23,"")))&amp;IF(F60="Scenario1PBT9",'Medium retrofit'!$AC$23,IF(F60="Scenario2PBT9",'Medium retrofit'!$AD$23,IF(F60="Scenario3PBT9",'Medium retrofit'!$AE$23,"")))&amp;IF(F60="Scenario1PBT10",'Medium retrofit'!$AF$23,IF(F60="Scenario2PBT10",'Medium retrofit'!$AG$23,IF(F60="Scenario3PBT10",'Medium retrofit'!$AH$23,"")))&amp;IF(F60="Scenario1PBT11",'Medium retrofit'!$AI$23,IF(F60="Scenario2PBT11",'Medium retrofit'!$AJ$23,IF(F60="Scenario3PBT11",'Medium retrofit'!$AK$23,"")))&amp;IF(F60="Scenario1PBT12",'Medium retrofit'!$AL$23,IF(F60="Scenario2PBT12",'Medium retrofit'!$AM$23,IF(F60="Scenario3PBT12",'Medium retrofit'!$AN$23,"")))&amp;IF(F60="Scenario1PBT13",'Medium retrofit'!$AO$23,IF(F60="Scenario2PBT13",'Medium retrofit'!$AP$23,IF(F60="Scenario3PBT13",'Medium retrofit'!$AQ$23,"")))&amp;IF(F60="Scenario1PBT14",'Medium retrofit'!$AR$23,IF(F60="Scenario2PBT14",'Medium retrofit'!$AS$23,IF(F60="Scenario3PBT14",'Medium retrofit'!$AT$23,"")))&amp;IF(F60="Scenario1PBT15",'Medium retrofit'!$AU$23,IF(F60="Scenario2PBT15",'Medium retrofit'!$AV$23,IF(F60="Scenario3PBT15",'Medium retrofit'!$AW$23,"")))</f>
        <v/>
      </c>
      <c r="P60" s="123">
        <f t="shared" si="15"/>
        <v>0</v>
      </c>
      <c r="Q60" s="123" t="str">
        <f>IF(F60="Scenario1PBT1",'Medium retrofit'!$E$25,IF(F60="Scenario2PBT1",'Medium retrofit'!$F$25,IF(F60="Scenario3PBT1",'Medium retrofit'!$G$25,"")))&amp;IF(F60="Scenario1PBT2",'Medium retrofit'!$H$25,IF(F60="Scenario2PBT2",'Medium retrofit'!$I$25,IF(F60="Scenario3PBT2",'Medium retrofit'!$J$25,"")))&amp;IF(F60="Scenario1PBT3",'Medium retrofit'!$K$25,IF(F60="Scenario2PBT3",'Medium retrofit'!$L$25,IF(F60="Scenario3PBT3",'Medium retrofit'!$M$25,"")))&amp;IF(F60="Scenario1PBT4",'Medium retrofit'!$N$25,IF(F60="Scenario2PBT4",'Medium retrofit'!$O$25,IF(F60="Scenario3PBT4",'Medium retrofit'!$P$25,"")))&amp;IF(F60="Scenario1PBT5",'Medium retrofit'!$Q$25,IF(F60="Scenario2PBT5",'Medium retrofit'!$R$25,IF(F60="Scenario3PBT5",'Medium retrofit'!$S$25,"")))&amp;IF(F60="Scenario1PBT6",'Medium retrofit'!$T$25,IF(F60="Scenario2PBT6",'Medium retrofit'!$U$25,IF(F60="Scenario3PBT6",'Medium retrofit'!$V$25,"")))&amp;IF(F60="Scenario1PBT7",'Medium retrofit'!$W$25,IF(F60="Scenario2PBT7",'Medium retrofit'!$X$25,IF(F60="Scenario3PBT7",'Medium retrofit'!$Y$25,"")))&amp;IF(F60="Scenario1PBT8",'Medium retrofit'!$Z$25,IF(F60="Scenario2PBT8",'Medium retrofit'!$AA$25,IF(F60="Scenario3PBT8",'Medium retrofit'!$AB$25,"")))&amp;IF(F60="Scenario1PBT9",'Medium retrofit'!$AC$25,IF(F60="Scenario2PBT9",'Medium retrofit'!$AD$25,IF(F60="Scenario3PBT9",'Medium retrofit'!$AE$25,"")))&amp;IF(F60="Scenario1PBT10",'Medium retrofit'!$AF$25,IF(F60="Scenario2PBT10",'Medium retrofit'!$AG$25,IF(F60="Scenario3PBT10",'Medium retrofit'!$AH$25,"")))&amp;IF(F60="Scenario1PBT11",'Medium retrofit'!$AI$25,IF(F60="Scenario2PBT11",'Medium retrofit'!$AJ$25,IF(F60="Scenario3PBT11",'Medium retrofit'!$AK$25,"")))&amp;IF(F60="Scenario1PBT12",'Medium retrofit'!$AL$25,IF(F60="Scenario2PBT12",'Medium retrofit'!$AM$25,IF(F60="Scenario3PBT12",'Medium retrofit'!$AN$25,"")))&amp;IF(F60="Scenario1PBT13",'Medium retrofit'!$AO$25,IF(F60="Scenario2PBT13",'Medium retrofit'!$AP$25,IF(F60="Scenario3PBT13",'Medium retrofit'!$AQ$25,"")))&amp;IF(F60="Scenario1PBT14",'Medium retrofit'!$AR$25,IF(F60="Scenario2PBT14",'Medium retrofit'!$AS$25,IF(F60="Scenario3PBT14",'Medium retrofit'!$AT$25,"")))&amp;IF(F60="Scenario1PBT15",'Medium retrofit'!$AU$25,IF(F60="Scenario2PBT15",'Medium retrofit'!$AV$25,IF(F60="Scenario3PBT15",'Medium retrofit'!$AW$25,"")))</f>
        <v/>
      </c>
      <c r="R60" s="123">
        <f t="shared" si="16"/>
        <v>0</v>
      </c>
      <c r="S60" s="123" t="str">
        <f>IF(F60="Scenario1PBT1",'Medium retrofit'!$E$27,IF(F60="Scenario2PBT1",'Medium retrofit'!$F$27,IF(F60="Scenario3PBT1",'Medium retrofit'!$G$27,"")))&amp;IF(F60="Scenario1PBT2",'Medium retrofit'!$H$27,IF(F60="Scenario2PBT2",'Medium retrofit'!$I$27,IF(F60="Scenario3PBT2",'Medium retrofit'!$J$27,"")))&amp;IF(F60="Scenario1PBT3",'Medium retrofit'!$K$27,IF(F60="Scenario2PBT3",'Medium retrofit'!$L$27,IF(F60="Scenario3PBT3",'Medium retrofit'!$M$27,"")))&amp;IF(F60="Scenario1PBT4",'Medium retrofit'!$N$27,IF(F60="Scenario2PBT4",'Medium retrofit'!$O$27,IF(F60="Scenario3PBT4",'Medium retrofit'!$P$27,"")))&amp;IF(F60="Scenario1PBT5",'Medium retrofit'!$Q$27,IF(F60="Scenario2PBT5",'Medium retrofit'!$R$27,IF(F60="Scenario3PBT5",'Medium retrofit'!$S$27,"")))&amp;IF(F60="Scenario1PBT6",'Medium retrofit'!$T$27,IF(F60="Scenario2PBT6",'Medium retrofit'!$U$27,IF(F60="Scenario3PBT6",'Medium retrofit'!$V$27,"")))&amp;IF(F60="Scenario1PBT7",'Medium retrofit'!$W$27,IF(F60="Scenario2PBT7",'Medium retrofit'!$X$27,IF(F60="Scenario3PBT7",'Medium retrofit'!$Y$27,"")))&amp;IF(F60="Scenario1PBT8",'Medium retrofit'!$Z$27,IF(F60="Scenario2PBT8",'Medium retrofit'!$AA$27,IF(F60="Scenario3PBT8",'Medium retrofit'!$AB$27,"")))&amp;IF(F60="Scenario1PBT9",'Medium retrofit'!$AC$27,IF(F60="Scenario2PBT9",'Medium retrofit'!$AD$27,IF(F60="Scenario3PBT9",'Medium retrofit'!$AE$27,"")))&amp;IF(F60="Scenario1PBT10",'Medium retrofit'!$AF$27,IF(F60="Scenario2PBT10",'Medium retrofit'!$AG$27,IF(F60="Scenario3PBT10",'Medium retrofit'!$AH$27,"")))&amp;IF(F60="Scenario1PBT11",'Medium retrofit'!$AI$27,IF(F60="Scenario2PBT11",'Medium retrofit'!$AJ$27,IF(F60="Scenario3PBT11",'Medium retrofit'!$AK$27,"")))&amp;IF(F60="Scenario1PBT12",'Medium retrofit'!$AL$27,IF(F60="Scenario2PBT12",'Medium retrofit'!$AM$27,IF(F60="Scenario3PBT12",'Medium retrofit'!$AN$27,"")))&amp;IF(F60="Scenario1PBT13",'Medium retrofit'!$AO$27,IF(F60="Scenario2PBT13",'Medium retrofit'!$AP$27,IF(F60="Scenario3PBT13",'Medium retrofit'!$AQ$27,"")))&amp;IF(F60="Scenario1PBT14",'Medium retrofit'!$AR$27,IF(F60="Scenario2PBT14",'Medium retrofit'!$AS$27,IF(F60="Scenario3PBT14",'Medium retrofit'!$AT$27,"")))&amp;IF(F60="Scenario1PBT15",'Medium retrofit'!$AU$27,IF(F60="Scenario2PBT15",'Medium retrofit'!$AV$27,IF(F60="Scenario3PBT15",'Medium retrofit'!$AW$27,"")))</f>
        <v/>
      </c>
      <c r="T60" s="246">
        <f t="shared" si="17"/>
        <v>0</v>
      </c>
      <c r="U60" s="245" t="str">
        <f>IF(F60="Scenario1PBT1",'Medium retrofit'!$E$38,IF(F60="Scenario2PBT1",'Medium retrofit'!$F$38,IF(F60="Scenario3PBT1",'Medium retrofit'!$G$38,"")))&amp;IF(F60="Scenario1PBT2",'Medium retrofit'!$H$38,IF(F60="Scenario2PBT2",'Medium retrofit'!$I$38,IF(F60="Scenario3PBT2",'Medium retrofit'!$J$38,"")))&amp;IF(F60="Scenario1PBT3",'Medium retrofit'!$K$38,IF(F60="Scenario2PBT3",'Medium retrofit'!$L$38,IF(F60="Scenario3PBT3",'Medium retrofit'!$M$38,"")))&amp;IF(F60="Scenario1PBT4",'Medium retrofit'!$N$38,IF(F60="Scenario2PBT4",'Medium retrofit'!$O$38,IF(F60="Scenario3PBT4",'Medium retrofit'!$P$38,"")))&amp;IF(F60="Scenario1PBT5",'Medium retrofit'!$Q$38,IF(F60="Scenario2PBT5",'Medium retrofit'!$R$38,IF(F60="Scenario3PBT5",'Medium retrofit'!$S$38,"")))&amp;IF(F60="Scenario1PBT6",'Medium retrofit'!$T$38,IF(F60="Scenario2PBT6",'Medium retrofit'!$U$38,IF(F60="Scenario3PBT6",'Medium retrofit'!$V$38,"")))&amp;IF(F60="Scenario1PBT7",'Medium retrofit'!$W$38,IF(F60="Scenario2PBT7",'Medium retrofit'!$X$38,IF(F60="Scenario3PBT7",'Medium retrofit'!$Y$38,"")))&amp;IF(F60="Scenario1PBT8",'Medium retrofit'!$Z$38,IF(F60="Scenario2PBT8",'Medium retrofit'!$AA$38,IF(F60="Scenario3PBT8",'Medium retrofit'!$AB$38,"")))&amp;IF(F60="Scenario1PBT9",'Medium retrofit'!$AC$38,IF(F60="Scenario2PBT9",'Medium retrofit'!$AD$38,IF(F60="Scenario3PBT9",'Medium retrofit'!$AE$38,"")))&amp;IF(F60="Scenario1PBT10",'Medium retrofit'!$AF$38,IF(F60="Scenario2PBT10",'Medium retrofit'!$AG$38,IF(F60="Scenario3PBT10",'Medium retrofit'!$AH$38,"")))&amp;IF(F60="Scenario1PBT11",'Medium retrofit'!$AI$38,IF(F60="Scenario2PBT11",'Medium retrofit'!$AJ$38,IF(F60="Scenario3PBT11",'Medium retrofit'!$AK$38,"")))&amp;IF(F60="Scenario1PBT12",'Medium retrofit'!$AL$38,IF(F60="Scenario2PBT12",'Medium retrofit'!$AM$38,IF(F60="Scenario3PBT12",'Medium retrofit'!$AN$38,"")))&amp;IF(F60="Scenario1PBT13",'Medium retrofit'!$AO$38,IF(F60="Scenario2PBT13",'Medium retrofit'!$AP$38,IF(F60="Scenario3PBT13",'Medium retrofit'!$AQ$38,"")))&amp;IF(F60="Scenario1PBT14",'Medium retrofit'!$AR$38,IF(F60="Scenario2PBT14",'Medium retrofit'!$AS$38,IF(F60="Scenario3PBT14",'Medium retrofit'!$AT$38,"")))&amp;IF(F60="Scenario1PBT15",'Medium retrofit'!$AU$38,IF(F60="Scenario2PBT15",'Medium retrofit'!$AV$38,IF(F60="Scenario3PBT15",'Medium retrofit'!$AW$38,"")))</f>
        <v/>
      </c>
      <c r="V60" s="123">
        <f t="shared" si="18"/>
        <v>0</v>
      </c>
      <c r="W60" s="123" t="str">
        <f>IF(F60="Scenario1PBT1",'Medium retrofit'!$E$40,IF(F60="Scenario2PBT1",'Medium retrofit'!$F$40,IF(F60="Scenario3PBT1",'Medium retrofit'!$G$40,"")))&amp;IF(F60="Scenario1PBT2",'Medium retrofit'!$H$40,IF(F60="Scenario2PBT2",'Medium retrofit'!$I$40,IF(F60="Scenario3PBT2",'Medium retrofit'!$J$40,"")))&amp;IF(F60="Scenario1PBT3",'Medium retrofit'!$K$40,IF(F60="Scenario2PBT3",'Medium retrofit'!$L$40,IF(F60="Scenario3PBT3",'Medium retrofit'!$M$40,"")))&amp;IF(F60="Scenario1PBT4",'Medium retrofit'!$N$40,IF(F60="Scenario2PBT4",'Medium retrofit'!$O$40,IF(F60="Scenario3PBT4",'Medium retrofit'!$P$40,"")))&amp;IF(F60="Scenario1PBT5",'Medium retrofit'!$Q$40,IF(F60="Scenario2PBT5",'Medium retrofit'!$R$40,IF(F60="Scenario3PBT5",'Medium retrofit'!$S$40,"")))&amp;IF(F60="Scenario1PBT6",'Medium retrofit'!$T$40,IF(F60="Scenario2PBT6",'Medium retrofit'!$U$40,IF(F60="Scenario3PBT6",'Medium retrofit'!$V$40,"")))&amp;IF(F60="Scenario1PBT7",'Medium retrofit'!$W$40,IF(F60="Scenario2PBT7",'Medium retrofit'!$X$40,IF(F60="Scenario3PBT7",'Medium retrofit'!$Y$40,"")))&amp;IF(F60="Scenario1PBT8",'Medium retrofit'!$Z$40,IF(F60="Scenario2PBT8",'Medium retrofit'!$AA$40,IF(F60="Scenario3PBT8",'Medium retrofit'!$AB$40,"")))&amp;IF(F60="Scenario1PBT9",'Medium retrofit'!$AC$40,IF(F60="Scenario2PBT9",'Medium retrofit'!$AD$40,IF(F60="Scenario3PBT9",'Medium retrofit'!$AE$40,"")))&amp;IF(F60="Scenario1PBT10",'Medium retrofit'!$AF$40,IF(F60="Scenario2PBT10",'Medium retrofit'!$AG$40,IF(F60="Scenario3PBT10",'Medium retrofit'!$AH$40,"")))&amp;IF(F60="Scenario1PBT11",'Medium retrofit'!$AI$40,IF(F60="Scenario2PBT11",'Medium retrofit'!$AJ$40,IF(F60="Scenario3PBT11",'Medium retrofit'!$AK$40,"")))&amp;IF(F60="Scenario1PBT12",'Medium retrofit'!$AL$40,IF(F60="Scenario2PBT12",'Medium retrofit'!$AM$40,IF(F60="Scenario3PBT12",'Medium retrofit'!$AN$40,"")))&amp;IF(F60="Scenario1PBT13",'Medium retrofit'!$AO$40,IF(F60="Scenario2PBT13",'Medium retrofit'!$AP$40,IF(F60="Scenario3PBT13",'Medium retrofit'!$AQ$40,"")))&amp;IF(F60="Scenario1PBT14",'Medium retrofit'!$AR$40,IF(F60="Scenario2PBT14",'Medium retrofit'!$AS$40,IF(F60="Scenario3PBT14",'Medium retrofit'!$AT$40,"")))&amp;IF(F60="Scenario1PBT15",'Medium retrofit'!$AU$40,IF(F60="Scenario2PBT15",'Medium retrofit'!$AV$40,IF(F60="Scenario3PBT15",'Medium retrofit'!$AW$40,"")))</f>
        <v/>
      </c>
      <c r="X60" s="123">
        <f t="shared" si="19"/>
        <v>0</v>
      </c>
      <c r="Y60" s="123" t="str">
        <f>IF(F60="Scenario1PBT1",'Medium retrofit'!$E$42,IF(F60="Scenario2PBT1",'Medium retrofit'!$F$42,IF(F60="Scenario3PBT1",'Medium retrofit'!$G$42,"")))&amp;IF(F60="Scenario1PBT2",'Medium retrofit'!$H$42,IF(F60="Scenario2PBT2",'Medium retrofit'!$I$42,IF(F60="Scenario3PBT2",'Medium retrofit'!$J$42,"")))&amp;IF(F60="Scenario1PBT3",'Medium retrofit'!$K$42,IF(F60="Scenario2PBT3",'Medium retrofit'!$L$42,IF(F60="Scenario3PBT3",'Medium retrofit'!$M$42,"")))&amp;IF(F60="Scenario1PBT4",'Medium retrofit'!$N$42,IF(F60="Scenario2PBT4",'Medium retrofit'!$O$42,IF(F60="Scenario3PBT4",'Medium retrofit'!$P$42,"")))&amp;IF(F60="Scenario1PBT5",'Medium retrofit'!$Q$42,IF(F60="Scenario2PBT5",'Medium retrofit'!$R$42,IF(F60="Scenario3PBT5",'Medium retrofit'!$S$42,"")))&amp;IF(F60="Scenario1PBT6",'Medium retrofit'!$T$42,IF(F60="Scenario2PBT6",'Medium retrofit'!$U$42,IF(F60="Scenario3PBT6",'Medium retrofit'!$V$42,"")))&amp;IF(F60="Scenario1PBT7",'Medium retrofit'!$W$42,IF(F60="Scenario2PBT7",'Medium retrofit'!$X$42,IF(F60="Scenario3PBT7",'Medium retrofit'!$Y$42,"")))&amp;IF(F60="Scenario1PBT8",'Medium retrofit'!$Z$42,IF(F60="Scenario2PBT8",'Medium retrofit'!$AA$42,IF(F60="Scenario3PBT8",'Medium retrofit'!$AB$42,"")))&amp;IF(F60="Scenario1PBT9",'Medium retrofit'!$AC$42,IF(F60="Scenario2PBT9",'Medium retrofit'!$AD$42,IF(F60="Scenario3PBT9",'Medium retrofit'!$AE$42,"")))&amp;IF(F60="Scenario1PBT10",'Medium retrofit'!$AF$42,IF(F60="Scenario2PBT10",'Medium retrofit'!$AG$42,IF(F60="Scenario3PBT10",'Medium retrofit'!$AH$42,"")))&amp;IF(F60="Scenario1PBT11",'Medium retrofit'!$AI$42,IF(F60="Scenario2PBT11",'Medium retrofit'!$AJ$42,IF(F60="Scenario3PBT11",'Medium retrofit'!$AK$42,"")))&amp;IF(F60="Scenario1PBT12",'Medium retrofit'!$AL$42,IF(F60="Scenario2PBT12",'Medium retrofit'!$AM$42,IF(F60="Scenario3PBT12",'Medium retrofit'!$AN$42,"")))&amp;IF(F60="Scenario1PBT13",'Medium retrofit'!$AO$42,IF(F60="Scenario2PBT13",'Medium retrofit'!$AP$42,IF(F60="Scenario3PBT13",'Medium retrofit'!$AQ$42,"")))&amp;IF(F60="Scenario1PBT14",'Medium retrofit'!$AR$42,IF(F60="Scenario2PBT14",'Medium retrofit'!$AS$42,IF(F60="Scenario3PBT14",'Medium retrofit'!$AT$42,"")))&amp;IF(F60="Scenario1PBT15",'Medium retrofit'!$AU$42,IF(F60="Scenario2PBT15",'Medium retrofit'!$AV$42,IF(F60="Scenario3PBT15",'Medium retrofit'!$AW$42,"")))</f>
        <v/>
      </c>
      <c r="Z60" s="123">
        <f t="shared" si="20"/>
        <v>0</v>
      </c>
      <c r="AA60" s="239" t="str">
        <f>IF(F60="Scenario1PBT1",'Medium retrofit'!$E$101,IF(F60="Scenario2PBT1",'Medium retrofit'!$F$101,IF(F60="Scenario3PBT1",'Medium retrofit'!$G$101,"")))&amp;IF(F60="Scenario1PBT2",'Medium retrofit'!$H$101,IF(F60="Scenario2PBT2",'Medium retrofit'!$I$101,IF(F60="Scenario3PBT2",'Medium retrofit'!$J$101,"")))&amp;IF(F60="Scenario1PBT3",'Medium retrofit'!$K$101,IF(F60="Scenario2PBT3",'Medium retrofit'!$L$101,IF(F60="Scenario3PBT3",'Medium retrofit'!$M$101,"")))&amp;IF(F60="Scenario1PBT4",'Medium retrofit'!$N$101,IF(F60="Scenario2PBT4",'Medium retrofit'!$O$101,IF(F60="Scenario3PBT4",'Medium retrofit'!$P$101,"")))&amp;IF(F60="Scenario1PBT5",'Medium retrofit'!$Q$101,IF(F60="Scenario2PBT5",'Medium retrofit'!$R$101,IF(F60="Scenario3PBT5",'Medium retrofit'!$S$101,"")))&amp;IF(F60="Scenario1PBT6",'Medium retrofit'!$T$101,IF(F60="Scenario2PBT6",'Medium retrofit'!$U$101,IF(F60="Scenario3PBT6",'Medium retrofit'!$V$101,"")))&amp;IF(F60="Scenario1PBT7",'Medium retrofit'!$W$101,IF(F60="Scenario2PBT7",'Medium retrofit'!$X$101,IF(F60="Scenario3PBT7",'Medium retrofit'!$Y$101,"")))&amp;IF(F60="Scenario1PBT8",'Medium retrofit'!$Z$101,IF(F60="Scenario2PBT8",'Medium retrofit'!$AA$101,IF(F60="Scenario3PBT8",'Medium retrofit'!$AB$101,"")))&amp;IF(F60="Scenario1PBT9",'Medium retrofit'!$AC$101,IF(F60="Scenario2PBT9",'Medium retrofit'!$AD$101,IF(F60="Scenario3PBT9",'Medium retrofit'!$AE$101,"")))&amp;IF(F60="Scenario1PBT10",'Medium retrofit'!$AF$101,IF(F60="Scenario2PBT10",'Medium retrofit'!$AG$101,IF(F60="Scenario3PBT10",'Medium retrofit'!$AH$101,"")))&amp;IF(F60="Scenario1PBT11",'Medium retrofit'!$AI$101,IF(F60="Scenario2PBT11",'Medium retrofit'!$AJ$101,IF(F60="Scenario3PBT11",'Medium retrofit'!$AK$101,"")))&amp;IF(F60="Scenario1PBT12",'Medium retrofit'!$AL$101,IF(F60="Scenario2PBT12",'Medium retrofit'!$AM$101,IF(F60="Scenario3PBT12",'Medium retrofit'!$AN$101,"")))&amp;IF(F60="Scenario1PBT13",'Medium retrofit'!$AO$101,IF(F60="Scenario2PBT13",'Medium retrofit'!$AP$101,IF(F60="Scenario3PBT13",'Medium retrofit'!$AQ$101,"")))&amp;IF(F60="Scenario1PBT14",'Medium retrofit'!$AR$101,IF(F60="Scenario2PBT14",'Medium retrofit'!$AS$101,IF(F60="Scenario3PBT14",'Medium retrofit'!$AT$101,"")))&amp;IF(F60="Scenario1PBT15",'Medium retrofit'!$AU$101,IF(F60="Scenario2PBT15",'Medium retrofit'!$AV$101,IF(F60="Scenario3PBT15",'Medium retrofit'!$AW$101,"")))</f>
        <v/>
      </c>
      <c r="AB60" s="242">
        <f t="shared" si="21"/>
        <v>0</v>
      </c>
      <c r="AC60" s="247">
        <f>IFERROR('Projection_Base-case'!G60-G60,0)</f>
        <v>0</v>
      </c>
      <c r="AD60" s="123">
        <f t="shared" si="24"/>
        <v>0</v>
      </c>
      <c r="AE60" s="123">
        <f>IFERROR(100*AC60/'Projection_Base-case'!G60,0)</f>
        <v>0</v>
      </c>
      <c r="AF60" s="123">
        <f>IFERROR('Projection_Base-case'!I60-I60,0)</f>
        <v>0</v>
      </c>
      <c r="AG60" s="123">
        <f t="shared" si="25"/>
        <v>0</v>
      </c>
      <c r="AH60" s="123">
        <f>IFERROR(100*AF60/'Projection_Base-case'!I60,0)</f>
        <v>0</v>
      </c>
      <c r="AI60" s="123">
        <f>IFERROR('Projection_Base-case'!K60-K60,0)</f>
        <v>0</v>
      </c>
      <c r="AJ60" s="123">
        <f t="shared" si="26"/>
        <v>0</v>
      </c>
      <c r="AK60" s="123">
        <f>IFERROR(100*AI60/'Projection_Base-case'!K60,0)</f>
        <v>0</v>
      </c>
      <c r="AL60" s="123">
        <f>IFERROR(M60-'Projection_Base-case'!M60,0)</f>
        <v>0</v>
      </c>
      <c r="AM60" s="123">
        <f t="shared" si="27"/>
        <v>0</v>
      </c>
      <c r="AN60" s="179">
        <f>IFERROR(IF('Projection_Base-case'!N60&gt;0,100*AM60/'Projection_Base-case'!N60,100*AM60/N60),0)</f>
        <v>0</v>
      </c>
      <c r="AO60" s="245">
        <f>IFERROR('Projection_Base-case'!O60-O60,0)</f>
        <v>0</v>
      </c>
      <c r="AP60" s="123">
        <f t="shared" si="28"/>
        <v>0</v>
      </c>
      <c r="AQ60" s="123">
        <f>IFERROR(100*AO60/'Projection_Base-case'!O60,0)</f>
        <v>0</v>
      </c>
      <c r="AR60" s="123">
        <f>IFERROR('Projection_Base-case'!Q60-Q60,0)</f>
        <v>0</v>
      </c>
      <c r="AS60" s="123">
        <f t="shared" si="29"/>
        <v>0</v>
      </c>
      <c r="AT60" s="123">
        <f>IFERROR(100*AR60/'Projection_Base-case'!Q60,0)</f>
        <v>0</v>
      </c>
      <c r="AU60" s="123">
        <f>IFERROR('Projection_Base-case'!S60-S60,0)</f>
        <v>0</v>
      </c>
      <c r="AV60" s="123">
        <f t="shared" si="30"/>
        <v>0</v>
      </c>
      <c r="AW60" s="124">
        <f>IFERROR(100*AU60/'Projection_Base-case'!S60,0)</f>
        <v>0</v>
      </c>
      <c r="AX60" s="245">
        <f>IFERROR('Projection_Base-case'!U60-U60,0)</f>
        <v>0</v>
      </c>
      <c r="AY60" s="123">
        <f t="shared" si="31"/>
        <v>0</v>
      </c>
      <c r="AZ60" s="123">
        <f>IFERROR(100*AX60/'Projection_Base-case'!U60,0)</f>
        <v>0</v>
      </c>
      <c r="BA60" s="123">
        <f>IFERROR('Projection_Base-case'!W60-W60,0)</f>
        <v>0</v>
      </c>
      <c r="BB60" s="123">
        <f t="shared" si="32"/>
        <v>0</v>
      </c>
      <c r="BC60" s="123">
        <f>IFERROR(100*BA60/'Projection_Base-case'!W60,0)</f>
        <v>0</v>
      </c>
      <c r="BD60" s="123">
        <f>IFERROR('Projection_Base-case'!Y60-Y60,0)</f>
        <v>0</v>
      </c>
      <c r="BE60" s="123">
        <f t="shared" si="33"/>
        <v>0</v>
      </c>
      <c r="BF60" s="123">
        <f>IFERROR(100*BD60/'Projection_Base-case'!Y60,0)</f>
        <v>0</v>
      </c>
      <c r="BG60" s="178">
        <f t="shared" si="22"/>
        <v>0</v>
      </c>
      <c r="BH60" s="179">
        <f t="shared" si="23"/>
        <v>0</v>
      </c>
    </row>
    <row r="61" spans="1:60">
      <c r="A61" s="165">
        <v>56</v>
      </c>
      <c r="B61" s="239">
        <f>IF('Projection_Base-case'!B61&lt;&gt;"",'Projection_Base-case'!B61,0)</f>
        <v>0</v>
      </c>
      <c r="C61" s="239">
        <f>IF('Projection_Base-case'!C61&lt;&gt;"",'Projection_Base-case'!C61,0)</f>
        <v>0</v>
      </c>
      <c r="D61" s="239">
        <f>IF('Projection_Base-case'!D61&lt;&gt;"",'Projection_Base-case'!D61,0)</f>
        <v>0</v>
      </c>
      <c r="E61" s="164" t="str">
        <f>IF(AND('Résultats medium'!$AC$3="OUI",'Résultats medium'!E60&lt;&gt;""),'Résultats medium'!E60,IF(OR(D61="PBT1",D61="PBT4",D61="PBT5",D61="PBT6",D61="PBT7",D61="PBT8",D61="PBT10"),"Scenario1",IF(OR(D61="PBT3",D61="PBT9"),"Scenario3",IF(OR(D61="PBT2"),"Scenario2",""))))</f>
        <v/>
      </c>
      <c r="F61" s="240" t="str">
        <f t="shared" si="10"/>
        <v>0</v>
      </c>
      <c r="G61" s="241" t="str">
        <f>IF(F61="Scenario1PBT1",'Medium retrofit'!$E$6,IF(F61="Scenario2PBT1",'Medium retrofit'!$F$6,IF(F61="Scenario3PBT1",'Medium retrofit'!$G$6,"")))&amp;IF(F61="Scenario1PBT2",'Medium retrofit'!$H$6,IF(F61="Scenario2PBT2",'Medium retrofit'!$I$6,IF(F61="Scenario3PBT2",'Medium retrofit'!$J$6,"")))&amp;IF(F61="Scenario1PBT3",'Medium retrofit'!$K$6,IF(F61="Scenario2PBT3",'Medium retrofit'!$L$6,IF(F61="Scenario3PBT3",'Medium retrofit'!$M$6,"")))&amp;IF(F61="Scenario1PBT4",'Medium retrofit'!$N$6,IF(F61="Scenario2PBT4",'Medium retrofit'!$O$6,IF(F61="Scenario3PBT4",'Medium retrofit'!$P$6,"")))&amp;IF(F61="Scenario1PBT5",'Medium retrofit'!$Q$6,IF(F61="Scenario2PBT5",'Medium retrofit'!$R$6,IF(F61="Scenario3PBT5",'Medium retrofit'!$S$6,"")))&amp;IF(F61="Scenario1PBT6",'Medium retrofit'!$T$6,IF(F61="Scenario2PBT6",'Medium retrofit'!$U$6,IF(F61="Scenario3PBT6",'Medium retrofit'!$V$6,"")))&amp;IF(F61="Scenario1PBT7",'Medium retrofit'!$W$6,IF(F61="Scenario2PBT7",'Medium retrofit'!$X$6,IF(F61="Scenario3PBT7",'Medium retrofit'!$Y$6,"")))&amp;IF(F61="Scenario1PBT8",'Medium retrofit'!$Z$6,IF(F61="Scenario2PBT8",'Medium retrofit'!$AA$6,IF(F61="Scenario3PBT8",'Medium retrofit'!$AB$6,"")))&amp;IF(F61="Scenario1PBT9",'Medium retrofit'!$AC$6,IF(F61="Scenario2PBT9",'Medium retrofit'!$AD$6,IF(F61="Scenario3PBT9",'Medium retrofit'!$AE$6,"")))&amp;IF(F61="Scenario1PBT10",'Medium retrofit'!$AF$6,IF(F61="Scenario2PBT10",'Medium retrofit'!$AG$6,IF(F61="Scenario3PBT10",'Medium retrofit'!$AH$6,"")))&amp;IF(F61="Scenario1PBT11",'Medium retrofit'!$AI$6,IF(F61="Scenario2PBT11",'Medium retrofit'!$AJ$6,IF(F61="Scenario3PBT11",'Medium retrofit'!$AK$6,"")))&amp;IF(F61="Scenario1PBT12",'Medium retrofit'!$AL$6,IF(F61="Scenario2PBT12",'Medium retrofit'!$AM$6,IF(F61="Scenario3PBT12",'Medium retrofit'!$AN$6,"")))&amp;IF(F61="Scenario1PBT13",'Medium retrofit'!$AO$6,IF(F61="Scenario2PBT13",'Medium retrofit'!$AP$6,IF(F61="Scenario3PBT13",'Medium retrofit'!$AQ$6,"")))&amp;IF(F61="Scenario1PBT14",'Medium retrofit'!$AR$6,IF(F61="Scenario2PBT14",'Medium retrofit'!$AS$6,IF(F61="Scenario3PBT14",'Medium retrofit'!$AT$6,"")))&amp;IF(F61="Scenario1PBT15",'Medium retrofit'!$AU$6,IF(F61="Scenario2PBT15",'Medium retrofit'!$AV$6,IF(F61="Scenario3PBT15",'Medium retrofit'!$AW$6,"")))</f>
        <v/>
      </c>
      <c r="H61" s="123">
        <f t="shared" si="11"/>
        <v>0</v>
      </c>
      <c r="I61" s="239" t="str">
        <f>IF(F61="Scenario1PBT1",'Medium retrofit'!$E$16,IF(F61="Scenario2PBT1",'Medium retrofit'!$F$16,IF(F61="Scenario3PBT1",'Medium retrofit'!$G$16,"")))&amp;IF(F61="Scenario1PBT2",'Medium retrofit'!$H$16,IF(F61="Scenario2PBT2",'Medium retrofit'!$I$16,IF(F61="Scenario3PBT2",'Medium retrofit'!$J$16,"")))&amp;IF(F61="Scenario1PBT3",'Medium retrofit'!$K$16,IF(F61="Scenario2PBT3",'Medium retrofit'!$L$16,IF(F61="Scenario3PBT3",'Medium retrofit'!$M$16,"")))&amp;IF(F61="Scenario1PBT4",'Medium retrofit'!$N$16,IF(F61="Scenario2PBT4",'Medium retrofit'!$O$16,IF(F61="Scenario3PBT4",'Medium retrofit'!$P$16,"")))&amp;IF(F61="Scenario1PBT5",'Medium retrofit'!$Q$16,IF(F61="Scenario2PBT5",'Medium retrofit'!$R$16,IF(F61="Scenario3PBT5",'Medium retrofit'!$S$16,"")))&amp;IF(F61="Scenario1PBT6",'Medium retrofit'!$T$16,IF(F61="Scenario2PBT6",'Medium retrofit'!$U$16,IF(F61="Scenario3PBT6",'Medium retrofit'!$V$16,"")))&amp;IF(F61="Scenario1PBT7",'Medium retrofit'!$W$16,IF(F61="Scenario2PBT7",'Medium retrofit'!$X$16,IF(F61="Scenario3PBT7",'Medium retrofit'!$Y$16,"")))&amp;IF(F61="Scenario1PBT8",'Medium retrofit'!$Z$16,IF(F61="Scenario2PBT8",'Medium retrofit'!$AA$16,IF(F61="Scenario3PBT8",'Medium retrofit'!$AB$16,"")))&amp;IF(F61="Scenario1PBT9",'Medium retrofit'!$AC$16,IF(F61="Scenario2PBT9",'Medium retrofit'!$AD$16,IF(F61="Scenario3PBT9",'Medium retrofit'!$AE$16,"")))&amp;IF(F61="Scenario1PBT10",'Medium retrofit'!$AF$16,IF(F61="Scenario2PBT10",'Medium retrofit'!$AG$16,IF(F61="Scenario3PBT10",'Medium retrofit'!$AH$16,"")))&amp;IF(F61="Scenario1PBT11",'Medium retrofit'!$AI$16,IF(F61="Scenario2PBT11",'Medium retrofit'!$AJ$16,IF(F61="Scenario3PBT11",'Medium retrofit'!$AK$16,"")))&amp;IF(F61="Scenario1PBT12",'Medium retrofit'!$AL$16,IF(F61="Scenario2PBT12",'Medium retrofit'!$AM$16,IF(F61="Scenario3PBT12",'Medium retrofit'!$AN$16,"")))&amp;IF(F61="Scenario1PBT13",'Medium retrofit'!$AO$16,IF(F61="Scenario2PBT13",'Medium retrofit'!$AP$16,IF(F61="Scenario3PBT13",'Medium retrofit'!$AQ$16,"")))&amp;IF(F61="Scenario1PBT14",'Medium retrofit'!$AR$16,IF(F61="Scenario2PBT14",'Medium retrofit'!$AS$16,IF(F61="Scenario3PBT14",'Medium retrofit'!$AT$16,"")))&amp;IF(F61="Scenario1PBT15",'Medium retrofit'!$AU$16,IF(F61="Scenario2PBT15",'Medium retrofit'!$AV$16,IF(F61="Scenario3PBT15",'Medium retrofit'!$AW$16,"")))</f>
        <v/>
      </c>
      <c r="J61" s="123">
        <f t="shared" si="12"/>
        <v>0</v>
      </c>
      <c r="K61" s="123" t="str">
        <f>IF(F61="Scenario1PBT1",'Medium retrofit'!$E$18,IF(F61="Scenario2PBT1",'Medium retrofit'!$F$18,IF(F61="Scenario3PBT1",'Medium retrofit'!$G$18,"")))&amp;IF(F61="Scenario1PBT2",'Medium retrofit'!$H$18,IF(F61="Scenario2PBT2",'Medium retrofit'!$I$18,IF(F61="Scenario3PBT2",'Medium retrofit'!$J$18,"")))&amp;IF(F61="Scenario1PBT3",'Medium retrofit'!$K$18,IF(F61="Scenario2PBT3",'Medium retrofit'!$L$18,IF(F61="Scenario3PBT3",'Medium retrofit'!$M$18,"")))&amp;IF(F61="Scenario1PBT4",'Medium retrofit'!$N$18,IF(F61="Scenario2PBT4",'Medium retrofit'!$O$18,IF(F61="Scenario3PBT4",'Medium retrofit'!$P$18,"")))&amp;IF(F61="Scenario1PBT5",'Medium retrofit'!$Q$18,IF(F61="Scenario2PBT5",'Medium retrofit'!$R$18,IF(F61="Scenario3PBT5",'Medium retrofit'!$S$18,"")))&amp;IF(F61="Scenario1PBT6",'Medium retrofit'!$T$18,IF(F61="Scenario2PBT6",'Medium retrofit'!$U$18,IF(F61="Scenario3PBT6",'Medium retrofit'!$V$18,"")))&amp;IF(F61="Scenario1PBT7",'Medium retrofit'!$W$18,IF(F61="Scenario2PBT7",'Medium retrofit'!$X$18,IF(F61="Scenario3PBT7",'Medium retrofit'!$Y$18,"")))&amp;IF(F61="Scenario1PBT8",'Medium retrofit'!$Z$18,IF(F61="Scenario2PBT8",'Medium retrofit'!$AA$18,IF(F61="Scenario3PBT8",'Medium retrofit'!$AB$18,"")))&amp;IF(F61="Scenario1PBT9",'Medium retrofit'!$AC$18,IF(F61="Scenario2PBT9",'Medium retrofit'!$AD$18,IF(F61="Scenario3PBT9",'Medium retrofit'!$AE$18,"")))&amp;IF(F61="Scenario1PBT10",'Medium retrofit'!$AF$18,IF(F61="Scenario2PBT10",'Medium retrofit'!$AG$18,IF(F61="Scenario3PBT10",'Medium retrofit'!$AH$18,"")))&amp;IF(F61="Scenario1PBT11",'Medium retrofit'!$AI$18,IF(F61="Scenario2PBT11",'Medium retrofit'!$AJ$18,IF(F61="Scenario3PBT11",'Medium retrofit'!$AK$18,"")))&amp;IF(F61="Scenario1PBT12",'Medium retrofit'!$AL$18,IF(F61="Scenario2PBT12",'Medium retrofit'!$AM$18,IF(F61="Scenario3PBT12",'Medium retrofit'!$AN$18,"")))&amp;IF(F61="Scenario1PBT13",'Medium retrofit'!$AO$18,IF(F61="Scenario2PBT13",'Medium retrofit'!$AP$18,IF(F61="Scenario3PBT13",'Medium retrofit'!$AQ$18,"")))&amp;IF(F61="Scenario1PBT14",'Medium retrofit'!$AR$18,IF(F61="Scenario2PBT14",'Medium retrofit'!$AS$18,IF(F61="Scenario3PBT14",'Medium retrofit'!$AT$18,"")))&amp;IF(F61="Scenario1PBT15",'Medium retrofit'!$AU$18,IF(F61="Scenario2PBT15",'Medium retrofit'!$AV$18,IF(F61="Scenario3PBT15",'Medium retrofit'!$AW$18,"")))</f>
        <v/>
      </c>
      <c r="L61" s="123">
        <f t="shared" si="13"/>
        <v>0</v>
      </c>
      <c r="M61" s="123" t="str">
        <f>IF(F61="Scenario1PBT1",'Medium retrofit'!$E$20,IF(F61="Scenario2PBT1",'Medium retrofit'!$F$20,IF(F61="Scenario3PBT1",'Medium retrofit'!$G$20,"")))&amp;IF(F61="Scenario1PBT2",'Medium retrofit'!$H$20,IF(F61="Scenario2PBT2",'Medium retrofit'!$I$20,IF(F61="Scenario3PBT2",'Medium retrofit'!$J$20,"")))&amp;IF(F61="Scenario1PBT3",'Medium retrofit'!$K$20,IF(F61="Scenario2PBT3",'Medium retrofit'!$L$20,IF(F61="Scenario3PBT3",'Medium retrofit'!$M$20,"")))&amp;IF(F61="Scenario1PBT4",'Medium retrofit'!$N$20,IF(F61="Scenario2PBT4",'Medium retrofit'!$O$20,IF(F61="Scenario3PBT4",'Medium retrofit'!$P$20,"")))&amp;IF(F61="Scenario1PBT5",'Medium retrofit'!$Q$20,IF(F61="Scenario2PBT5",'Medium retrofit'!$R$20,IF(F61="Scenario3PBT5",'Medium retrofit'!$S$20,"")))&amp;IF(F61="Scenario1PBT6",'Medium retrofit'!$T$20,IF(F61="Scenario2PBT6",'Medium retrofit'!$U$20,IF(F61="Scenario3PBT6",'Medium retrofit'!$V$20,"")))&amp;IF(F61="Scenario1PBT7",'Medium retrofit'!$W$20,IF(F61="Scenario2PBT7",'Medium retrofit'!$X$20,IF(F61="Scenario3PBT7",'Medium retrofit'!$Y$20,"")))&amp;IF(F61="Scenario1PBT8",'Medium retrofit'!$Z$20,IF(F61="Scenario2PBT8",'Medium retrofit'!$AA$20,IF(F61="Scenario3PBT8",'Medium retrofit'!$AB$20,"")))&amp;IF(F61="Scenario1PBT9",'Medium retrofit'!$AC$20,IF(F61="Scenario2PBT9",'Medium retrofit'!$AD$20,IF(F61="Scenario3PBT9",'Medium retrofit'!$AE$20,"")))&amp;IF(F61="Scenario1PBT10",'Medium retrofit'!$AF$20,IF(F61="Scenario2PBT10",'Medium retrofit'!$AG$20,IF(F61="Scenario3PBT10",'Medium retrofit'!$AH$20,"")))&amp;IF(F61="Scenario1PBT11",'Medium retrofit'!$AI$20,IF(F61="Scenario2PBT11",'Medium retrofit'!$AJ$20,IF(F61="Scenario3PBT11",'Medium retrofit'!$AK$20,"")))&amp;IF(F61="Scenario1PBT12",'Medium retrofit'!$AL$20,IF(F61="Scenario2PBT12",'Medium retrofit'!$AM$20,IF(F61="Scenario3PBT12",'Medium retrofit'!$AN$20,"")))&amp;IF(F61="Scenario1PBT13",'Medium retrofit'!$AO$20,IF(F61="Scenario2PBT13",'Medium retrofit'!$AP$20,IF(F61="Scenario3PBT13",'Medium retrofit'!$AQ$20,"")))&amp;IF(F61="Scenario1PBT14",'Medium retrofit'!$AR$20,IF(F61="Scenario2PBT14",'Medium retrofit'!$AS$20,IF(F61="Scenario3PBT14",'Medium retrofit'!$AT$20,"")))&amp;IF(F61="Scenario1PBT15",'Medium retrofit'!$AU$20,IF(F61="Scenario2PBT15",'Medium retrofit'!$AV$20,IF(F61="Scenario3PBT15",'Medium retrofit'!$AW$20,"")))</f>
        <v/>
      </c>
      <c r="N61" s="124">
        <f t="shared" si="14"/>
        <v>0</v>
      </c>
      <c r="O61" s="245" t="str">
        <f>IF(F61="Scenario1PBT1",'Medium retrofit'!$E$23,IF(F61="Scenario2PBT1",'Medium retrofit'!$F$23,IF(F61="Scenario3PBT1",'Medium retrofit'!$G$23,"")))&amp;IF(F61="Scenario1PBT2",'Medium retrofit'!$H$23,IF(F61="Scenario2PBT2",'Medium retrofit'!$I$23,IF(F61="Scenario3PBT2",'Medium retrofit'!$J$23,"")))&amp;IF(F61="Scenario1PBT3",'Medium retrofit'!$K$23,IF(F61="Scenario2PBT3",'Medium retrofit'!$L$23,IF(F61="Scenario3PBT3",'Medium retrofit'!$M$23,"")))&amp;IF(F61="Scenario1PBT4",'Medium retrofit'!$N$23,IF(F61="Scenario2PBT4",'Medium retrofit'!$O$23,IF(F61="Scenario3PBT4",'Medium retrofit'!$P$23,"")))&amp;IF(F61="Scenario1PBT5",'Medium retrofit'!$Q$23,IF(F61="Scenario2PBT5",'Medium retrofit'!$R$23,IF(F61="Scenario3PBT5",'Medium retrofit'!$S$23,"")))&amp;IF(F61="Scenario1PBT6",'Medium retrofit'!$T$23,IF(F61="Scenario2PBT6",'Medium retrofit'!$U$23,IF(F61="Scenario3PBT6",'Medium retrofit'!$V$23,"")))&amp;IF(F61="Scenario1PBT7",'Medium retrofit'!$W$23,IF(F61="Scenario2PBT7",'Medium retrofit'!$X$23,IF(F61="Scenario3PBT7",'Medium retrofit'!$Y$23,"")))&amp;IF(F61="Scenario1PBT8",'Medium retrofit'!$Z$23,IF(F61="Scenario2PBT8",'Medium retrofit'!$AA$23,IF(F61="Scenario3PBT8",'Medium retrofit'!$AB$23,"")))&amp;IF(F61="Scenario1PBT9",'Medium retrofit'!$AC$23,IF(F61="Scenario2PBT9",'Medium retrofit'!$AD$23,IF(F61="Scenario3PBT9",'Medium retrofit'!$AE$23,"")))&amp;IF(F61="Scenario1PBT10",'Medium retrofit'!$AF$23,IF(F61="Scenario2PBT10",'Medium retrofit'!$AG$23,IF(F61="Scenario3PBT10",'Medium retrofit'!$AH$23,"")))&amp;IF(F61="Scenario1PBT11",'Medium retrofit'!$AI$23,IF(F61="Scenario2PBT11",'Medium retrofit'!$AJ$23,IF(F61="Scenario3PBT11",'Medium retrofit'!$AK$23,"")))&amp;IF(F61="Scenario1PBT12",'Medium retrofit'!$AL$23,IF(F61="Scenario2PBT12",'Medium retrofit'!$AM$23,IF(F61="Scenario3PBT12",'Medium retrofit'!$AN$23,"")))&amp;IF(F61="Scenario1PBT13",'Medium retrofit'!$AO$23,IF(F61="Scenario2PBT13",'Medium retrofit'!$AP$23,IF(F61="Scenario3PBT13",'Medium retrofit'!$AQ$23,"")))&amp;IF(F61="Scenario1PBT14",'Medium retrofit'!$AR$23,IF(F61="Scenario2PBT14",'Medium retrofit'!$AS$23,IF(F61="Scenario3PBT14",'Medium retrofit'!$AT$23,"")))&amp;IF(F61="Scenario1PBT15",'Medium retrofit'!$AU$23,IF(F61="Scenario2PBT15",'Medium retrofit'!$AV$23,IF(F61="Scenario3PBT15",'Medium retrofit'!$AW$23,"")))</f>
        <v/>
      </c>
      <c r="P61" s="123">
        <f t="shared" si="15"/>
        <v>0</v>
      </c>
      <c r="Q61" s="123" t="str">
        <f>IF(F61="Scenario1PBT1",'Medium retrofit'!$E$25,IF(F61="Scenario2PBT1",'Medium retrofit'!$F$25,IF(F61="Scenario3PBT1",'Medium retrofit'!$G$25,"")))&amp;IF(F61="Scenario1PBT2",'Medium retrofit'!$H$25,IF(F61="Scenario2PBT2",'Medium retrofit'!$I$25,IF(F61="Scenario3PBT2",'Medium retrofit'!$J$25,"")))&amp;IF(F61="Scenario1PBT3",'Medium retrofit'!$K$25,IF(F61="Scenario2PBT3",'Medium retrofit'!$L$25,IF(F61="Scenario3PBT3",'Medium retrofit'!$M$25,"")))&amp;IF(F61="Scenario1PBT4",'Medium retrofit'!$N$25,IF(F61="Scenario2PBT4",'Medium retrofit'!$O$25,IF(F61="Scenario3PBT4",'Medium retrofit'!$P$25,"")))&amp;IF(F61="Scenario1PBT5",'Medium retrofit'!$Q$25,IF(F61="Scenario2PBT5",'Medium retrofit'!$R$25,IF(F61="Scenario3PBT5",'Medium retrofit'!$S$25,"")))&amp;IF(F61="Scenario1PBT6",'Medium retrofit'!$T$25,IF(F61="Scenario2PBT6",'Medium retrofit'!$U$25,IF(F61="Scenario3PBT6",'Medium retrofit'!$V$25,"")))&amp;IF(F61="Scenario1PBT7",'Medium retrofit'!$W$25,IF(F61="Scenario2PBT7",'Medium retrofit'!$X$25,IF(F61="Scenario3PBT7",'Medium retrofit'!$Y$25,"")))&amp;IF(F61="Scenario1PBT8",'Medium retrofit'!$Z$25,IF(F61="Scenario2PBT8",'Medium retrofit'!$AA$25,IF(F61="Scenario3PBT8",'Medium retrofit'!$AB$25,"")))&amp;IF(F61="Scenario1PBT9",'Medium retrofit'!$AC$25,IF(F61="Scenario2PBT9",'Medium retrofit'!$AD$25,IF(F61="Scenario3PBT9",'Medium retrofit'!$AE$25,"")))&amp;IF(F61="Scenario1PBT10",'Medium retrofit'!$AF$25,IF(F61="Scenario2PBT10",'Medium retrofit'!$AG$25,IF(F61="Scenario3PBT10",'Medium retrofit'!$AH$25,"")))&amp;IF(F61="Scenario1PBT11",'Medium retrofit'!$AI$25,IF(F61="Scenario2PBT11",'Medium retrofit'!$AJ$25,IF(F61="Scenario3PBT11",'Medium retrofit'!$AK$25,"")))&amp;IF(F61="Scenario1PBT12",'Medium retrofit'!$AL$25,IF(F61="Scenario2PBT12",'Medium retrofit'!$AM$25,IF(F61="Scenario3PBT12",'Medium retrofit'!$AN$25,"")))&amp;IF(F61="Scenario1PBT13",'Medium retrofit'!$AO$25,IF(F61="Scenario2PBT13",'Medium retrofit'!$AP$25,IF(F61="Scenario3PBT13",'Medium retrofit'!$AQ$25,"")))&amp;IF(F61="Scenario1PBT14",'Medium retrofit'!$AR$25,IF(F61="Scenario2PBT14",'Medium retrofit'!$AS$25,IF(F61="Scenario3PBT14",'Medium retrofit'!$AT$25,"")))&amp;IF(F61="Scenario1PBT15",'Medium retrofit'!$AU$25,IF(F61="Scenario2PBT15",'Medium retrofit'!$AV$25,IF(F61="Scenario3PBT15",'Medium retrofit'!$AW$25,"")))</f>
        <v/>
      </c>
      <c r="R61" s="123">
        <f t="shared" si="16"/>
        <v>0</v>
      </c>
      <c r="S61" s="123" t="str">
        <f>IF(F61="Scenario1PBT1",'Medium retrofit'!$E$27,IF(F61="Scenario2PBT1",'Medium retrofit'!$F$27,IF(F61="Scenario3PBT1",'Medium retrofit'!$G$27,"")))&amp;IF(F61="Scenario1PBT2",'Medium retrofit'!$H$27,IF(F61="Scenario2PBT2",'Medium retrofit'!$I$27,IF(F61="Scenario3PBT2",'Medium retrofit'!$J$27,"")))&amp;IF(F61="Scenario1PBT3",'Medium retrofit'!$K$27,IF(F61="Scenario2PBT3",'Medium retrofit'!$L$27,IF(F61="Scenario3PBT3",'Medium retrofit'!$M$27,"")))&amp;IF(F61="Scenario1PBT4",'Medium retrofit'!$N$27,IF(F61="Scenario2PBT4",'Medium retrofit'!$O$27,IF(F61="Scenario3PBT4",'Medium retrofit'!$P$27,"")))&amp;IF(F61="Scenario1PBT5",'Medium retrofit'!$Q$27,IF(F61="Scenario2PBT5",'Medium retrofit'!$R$27,IF(F61="Scenario3PBT5",'Medium retrofit'!$S$27,"")))&amp;IF(F61="Scenario1PBT6",'Medium retrofit'!$T$27,IF(F61="Scenario2PBT6",'Medium retrofit'!$U$27,IF(F61="Scenario3PBT6",'Medium retrofit'!$V$27,"")))&amp;IF(F61="Scenario1PBT7",'Medium retrofit'!$W$27,IF(F61="Scenario2PBT7",'Medium retrofit'!$X$27,IF(F61="Scenario3PBT7",'Medium retrofit'!$Y$27,"")))&amp;IF(F61="Scenario1PBT8",'Medium retrofit'!$Z$27,IF(F61="Scenario2PBT8",'Medium retrofit'!$AA$27,IF(F61="Scenario3PBT8",'Medium retrofit'!$AB$27,"")))&amp;IF(F61="Scenario1PBT9",'Medium retrofit'!$AC$27,IF(F61="Scenario2PBT9",'Medium retrofit'!$AD$27,IF(F61="Scenario3PBT9",'Medium retrofit'!$AE$27,"")))&amp;IF(F61="Scenario1PBT10",'Medium retrofit'!$AF$27,IF(F61="Scenario2PBT10",'Medium retrofit'!$AG$27,IF(F61="Scenario3PBT10",'Medium retrofit'!$AH$27,"")))&amp;IF(F61="Scenario1PBT11",'Medium retrofit'!$AI$27,IF(F61="Scenario2PBT11",'Medium retrofit'!$AJ$27,IF(F61="Scenario3PBT11",'Medium retrofit'!$AK$27,"")))&amp;IF(F61="Scenario1PBT12",'Medium retrofit'!$AL$27,IF(F61="Scenario2PBT12",'Medium retrofit'!$AM$27,IF(F61="Scenario3PBT12",'Medium retrofit'!$AN$27,"")))&amp;IF(F61="Scenario1PBT13",'Medium retrofit'!$AO$27,IF(F61="Scenario2PBT13",'Medium retrofit'!$AP$27,IF(F61="Scenario3PBT13",'Medium retrofit'!$AQ$27,"")))&amp;IF(F61="Scenario1PBT14",'Medium retrofit'!$AR$27,IF(F61="Scenario2PBT14",'Medium retrofit'!$AS$27,IF(F61="Scenario3PBT14",'Medium retrofit'!$AT$27,"")))&amp;IF(F61="Scenario1PBT15",'Medium retrofit'!$AU$27,IF(F61="Scenario2PBT15",'Medium retrofit'!$AV$27,IF(F61="Scenario3PBT15",'Medium retrofit'!$AW$27,"")))</f>
        <v/>
      </c>
      <c r="T61" s="246">
        <f t="shared" si="17"/>
        <v>0</v>
      </c>
      <c r="U61" s="245" t="str">
        <f>IF(F61="Scenario1PBT1",'Medium retrofit'!$E$38,IF(F61="Scenario2PBT1",'Medium retrofit'!$F$38,IF(F61="Scenario3PBT1",'Medium retrofit'!$G$38,"")))&amp;IF(F61="Scenario1PBT2",'Medium retrofit'!$H$38,IF(F61="Scenario2PBT2",'Medium retrofit'!$I$38,IF(F61="Scenario3PBT2",'Medium retrofit'!$J$38,"")))&amp;IF(F61="Scenario1PBT3",'Medium retrofit'!$K$38,IF(F61="Scenario2PBT3",'Medium retrofit'!$L$38,IF(F61="Scenario3PBT3",'Medium retrofit'!$M$38,"")))&amp;IF(F61="Scenario1PBT4",'Medium retrofit'!$N$38,IF(F61="Scenario2PBT4",'Medium retrofit'!$O$38,IF(F61="Scenario3PBT4",'Medium retrofit'!$P$38,"")))&amp;IF(F61="Scenario1PBT5",'Medium retrofit'!$Q$38,IF(F61="Scenario2PBT5",'Medium retrofit'!$R$38,IF(F61="Scenario3PBT5",'Medium retrofit'!$S$38,"")))&amp;IF(F61="Scenario1PBT6",'Medium retrofit'!$T$38,IF(F61="Scenario2PBT6",'Medium retrofit'!$U$38,IF(F61="Scenario3PBT6",'Medium retrofit'!$V$38,"")))&amp;IF(F61="Scenario1PBT7",'Medium retrofit'!$W$38,IF(F61="Scenario2PBT7",'Medium retrofit'!$X$38,IF(F61="Scenario3PBT7",'Medium retrofit'!$Y$38,"")))&amp;IF(F61="Scenario1PBT8",'Medium retrofit'!$Z$38,IF(F61="Scenario2PBT8",'Medium retrofit'!$AA$38,IF(F61="Scenario3PBT8",'Medium retrofit'!$AB$38,"")))&amp;IF(F61="Scenario1PBT9",'Medium retrofit'!$AC$38,IF(F61="Scenario2PBT9",'Medium retrofit'!$AD$38,IF(F61="Scenario3PBT9",'Medium retrofit'!$AE$38,"")))&amp;IF(F61="Scenario1PBT10",'Medium retrofit'!$AF$38,IF(F61="Scenario2PBT10",'Medium retrofit'!$AG$38,IF(F61="Scenario3PBT10",'Medium retrofit'!$AH$38,"")))&amp;IF(F61="Scenario1PBT11",'Medium retrofit'!$AI$38,IF(F61="Scenario2PBT11",'Medium retrofit'!$AJ$38,IF(F61="Scenario3PBT11",'Medium retrofit'!$AK$38,"")))&amp;IF(F61="Scenario1PBT12",'Medium retrofit'!$AL$38,IF(F61="Scenario2PBT12",'Medium retrofit'!$AM$38,IF(F61="Scenario3PBT12",'Medium retrofit'!$AN$38,"")))&amp;IF(F61="Scenario1PBT13",'Medium retrofit'!$AO$38,IF(F61="Scenario2PBT13",'Medium retrofit'!$AP$38,IF(F61="Scenario3PBT13",'Medium retrofit'!$AQ$38,"")))&amp;IF(F61="Scenario1PBT14",'Medium retrofit'!$AR$38,IF(F61="Scenario2PBT14",'Medium retrofit'!$AS$38,IF(F61="Scenario3PBT14",'Medium retrofit'!$AT$38,"")))&amp;IF(F61="Scenario1PBT15",'Medium retrofit'!$AU$38,IF(F61="Scenario2PBT15",'Medium retrofit'!$AV$38,IF(F61="Scenario3PBT15",'Medium retrofit'!$AW$38,"")))</f>
        <v/>
      </c>
      <c r="V61" s="123">
        <f t="shared" si="18"/>
        <v>0</v>
      </c>
      <c r="W61" s="123" t="str">
        <f>IF(F61="Scenario1PBT1",'Medium retrofit'!$E$40,IF(F61="Scenario2PBT1",'Medium retrofit'!$F$40,IF(F61="Scenario3PBT1",'Medium retrofit'!$G$40,"")))&amp;IF(F61="Scenario1PBT2",'Medium retrofit'!$H$40,IF(F61="Scenario2PBT2",'Medium retrofit'!$I$40,IF(F61="Scenario3PBT2",'Medium retrofit'!$J$40,"")))&amp;IF(F61="Scenario1PBT3",'Medium retrofit'!$K$40,IF(F61="Scenario2PBT3",'Medium retrofit'!$L$40,IF(F61="Scenario3PBT3",'Medium retrofit'!$M$40,"")))&amp;IF(F61="Scenario1PBT4",'Medium retrofit'!$N$40,IF(F61="Scenario2PBT4",'Medium retrofit'!$O$40,IF(F61="Scenario3PBT4",'Medium retrofit'!$P$40,"")))&amp;IF(F61="Scenario1PBT5",'Medium retrofit'!$Q$40,IF(F61="Scenario2PBT5",'Medium retrofit'!$R$40,IF(F61="Scenario3PBT5",'Medium retrofit'!$S$40,"")))&amp;IF(F61="Scenario1PBT6",'Medium retrofit'!$T$40,IF(F61="Scenario2PBT6",'Medium retrofit'!$U$40,IF(F61="Scenario3PBT6",'Medium retrofit'!$V$40,"")))&amp;IF(F61="Scenario1PBT7",'Medium retrofit'!$W$40,IF(F61="Scenario2PBT7",'Medium retrofit'!$X$40,IF(F61="Scenario3PBT7",'Medium retrofit'!$Y$40,"")))&amp;IF(F61="Scenario1PBT8",'Medium retrofit'!$Z$40,IF(F61="Scenario2PBT8",'Medium retrofit'!$AA$40,IF(F61="Scenario3PBT8",'Medium retrofit'!$AB$40,"")))&amp;IF(F61="Scenario1PBT9",'Medium retrofit'!$AC$40,IF(F61="Scenario2PBT9",'Medium retrofit'!$AD$40,IF(F61="Scenario3PBT9",'Medium retrofit'!$AE$40,"")))&amp;IF(F61="Scenario1PBT10",'Medium retrofit'!$AF$40,IF(F61="Scenario2PBT10",'Medium retrofit'!$AG$40,IF(F61="Scenario3PBT10",'Medium retrofit'!$AH$40,"")))&amp;IF(F61="Scenario1PBT11",'Medium retrofit'!$AI$40,IF(F61="Scenario2PBT11",'Medium retrofit'!$AJ$40,IF(F61="Scenario3PBT11",'Medium retrofit'!$AK$40,"")))&amp;IF(F61="Scenario1PBT12",'Medium retrofit'!$AL$40,IF(F61="Scenario2PBT12",'Medium retrofit'!$AM$40,IF(F61="Scenario3PBT12",'Medium retrofit'!$AN$40,"")))&amp;IF(F61="Scenario1PBT13",'Medium retrofit'!$AO$40,IF(F61="Scenario2PBT13",'Medium retrofit'!$AP$40,IF(F61="Scenario3PBT13",'Medium retrofit'!$AQ$40,"")))&amp;IF(F61="Scenario1PBT14",'Medium retrofit'!$AR$40,IF(F61="Scenario2PBT14",'Medium retrofit'!$AS$40,IF(F61="Scenario3PBT14",'Medium retrofit'!$AT$40,"")))&amp;IF(F61="Scenario1PBT15",'Medium retrofit'!$AU$40,IF(F61="Scenario2PBT15",'Medium retrofit'!$AV$40,IF(F61="Scenario3PBT15",'Medium retrofit'!$AW$40,"")))</f>
        <v/>
      </c>
      <c r="X61" s="123">
        <f t="shared" si="19"/>
        <v>0</v>
      </c>
      <c r="Y61" s="123" t="str">
        <f>IF(F61="Scenario1PBT1",'Medium retrofit'!$E$42,IF(F61="Scenario2PBT1",'Medium retrofit'!$F$42,IF(F61="Scenario3PBT1",'Medium retrofit'!$G$42,"")))&amp;IF(F61="Scenario1PBT2",'Medium retrofit'!$H$42,IF(F61="Scenario2PBT2",'Medium retrofit'!$I$42,IF(F61="Scenario3PBT2",'Medium retrofit'!$J$42,"")))&amp;IF(F61="Scenario1PBT3",'Medium retrofit'!$K$42,IF(F61="Scenario2PBT3",'Medium retrofit'!$L$42,IF(F61="Scenario3PBT3",'Medium retrofit'!$M$42,"")))&amp;IF(F61="Scenario1PBT4",'Medium retrofit'!$N$42,IF(F61="Scenario2PBT4",'Medium retrofit'!$O$42,IF(F61="Scenario3PBT4",'Medium retrofit'!$P$42,"")))&amp;IF(F61="Scenario1PBT5",'Medium retrofit'!$Q$42,IF(F61="Scenario2PBT5",'Medium retrofit'!$R$42,IF(F61="Scenario3PBT5",'Medium retrofit'!$S$42,"")))&amp;IF(F61="Scenario1PBT6",'Medium retrofit'!$T$42,IF(F61="Scenario2PBT6",'Medium retrofit'!$U$42,IF(F61="Scenario3PBT6",'Medium retrofit'!$V$42,"")))&amp;IF(F61="Scenario1PBT7",'Medium retrofit'!$W$42,IF(F61="Scenario2PBT7",'Medium retrofit'!$X$42,IF(F61="Scenario3PBT7",'Medium retrofit'!$Y$42,"")))&amp;IF(F61="Scenario1PBT8",'Medium retrofit'!$Z$42,IF(F61="Scenario2PBT8",'Medium retrofit'!$AA$42,IF(F61="Scenario3PBT8",'Medium retrofit'!$AB$42,"")))&amp;IF(F61="Scenario1PBT9",'Medium retrofit'!$AC$42,IF(F61="Scenario2PBT9",'Medium retrofit'!$AD$42,IF(F61="Scenario3PBT9",'Medium retrofit'!$AE$42,"")))&amp;IF(F61="Scenario1PBT10",'Medium retrofit'!$AF$42,IF(F61="Scenario2PBT10",'Medium retrofit'!$AG$42,IF(F61="Scenario3PBT10",'Medium retrofit'!$AH$42,"")))&amp;IF(F61="Scenario1PBT11",'Medium retrofit'!$AI$42,IF(F61="Scenario2PBT11",'Medium retrofit'!$AJ$42,IF(F61="Scenario3PBT11",'Medium retrofit'!$AK$42,"")))&amp;IF(F61="Scenario1PBT12",'Medium retrofit'!$AL$42,IF(F61="Scenario2PBT12",'Medium retrofit'!$AM$42,IF(F61="Scenario3PBT12",'Medium retrofit'!$AN$42,"")))&amp;IF(F61="Scenario1PBT13",'Medium retrofit'!$AO$42,IF(F61="Scenario2PBT13",'Medium retrofit'!$AP$42,IF(F61="Scenario3PBT13",'Medium retrofit'!$AQ$42,"")))&amp;IF(F61="Scenario1PBT14",'Medium retrofit'!$AR$42,IF(F61="Scenario2PBT14",'Medium retrofit'!$AS$42,IF(F61="Scenario3PBT14",'Medium retrofit'!$AT$42,"")))&amp;IF(F61="Scenario1PBT15",'Medium retrofit'!$AU$42,IF(F61="Scenario2PBT15",'Medium retrofit'!$AV$42,IF(F61="Scenario3PBT15",'Medium retrofit'!$AW$42,"")))</f>
        <v/>
      </c>
      <c r="Z61" s="123">
        <f t="shared" si="20"/>
        <v>0</v>
      </c>
      <c r="AA61" s="239" t="str">
        <f>IF(F61="Scenario1PBT1",'Medium retrofit'!$E$101,IF(F61="Scenario2PBT1",'Medium retrofit'!$F$101,IF(F61="Scenario3PBT1",'Medium retrofit'!$G$101,"")))&amp;IF(F61="Scenario1PBT2",'Medium retrofit'!$H$101,IF(F61="Scenario2PBT2",'Medium retrofit'!$I$101,IF(F61="Scenario3PBT2",'Medium retrofit'!$J$101,"")))&amp;IF(F61="Scenario1PBT3",'Medium retrofit'!$K$101,IF(F61="Scenario2PBT3",'Medium retrofit'!$L$101,IF(F61="Scenario3PBT3",'Medium retrofit'!$M$101,"")))&amp;IF(F61="Scenario1PBT4",'Medium retrofit'!$N$101,IF(F61="Scenario2PBT4",'Medium retrofit'!$O$101,IF(F61="Scenario3PBT4",'Medium retrofit'!$P$101,"")))&amp;IF(F61="Scenario1PBT5",'Medium retrofit'!$Q$101,IF(F61="Scenario2PBT5",'Medium retrofit'!$R$101,IF(F61="Scenario3PBT5",'Medium retrofit'!$S$101,"")))&amp;IF(F61="Scenario1PBT6",'Medium retrofit'!$T$101,IF(F61="Scenario2PBT6",'Medium retrofit'!$U$101,IF(F61="Scenario3PBT6",'Medium retrofit'!$V$101,"")))&amp;IF(F61="Scenario1PBT7",'Medium retrofit'!$W$101,IF(F61="Scenario2PBT7",'Medium retrofit'!$X$101,IF(F61="Scenario3PBT7",'Medium retrofit'!$Y$101,"")))&amp;IF(F61="Scenario1PBT8",'Medium retrofit'!$Z$101,IF(F61="Scenario2PBT8",'Medium retrofit'!$AA$101,IF(F61="Scenario3PBT8",'Medium retrofit'!$AB$101,"")))&amp;IF(F61="Scenario1PBT9",'Medium retrofit'!$AC$101,IF(F61="Scenario2PBT9",'Medium retrofit'!$AD$101,IF(F61="Scenario3PBT9",'Medium retrofit'!$AE$101,"")))&amp;IF(F61="Scenario1PBT10",'Medium retrofit'!$AF$101,IF(F61="Scenario2PBT10",'Medium retrofit'!$AG$101,IF(F61="Scenario3PBT10",'Medium retrofit'!$AH$101,"")))&amp;IF(F61="Scenario1PBT11",'Medium retrofit'!$AI$101,IF(F61="Scenario2PBT11",'Medium retrofit'!$AJ$101,IF(F61="Scenario3PBT11",'Medium retrofit'!$AK$101,"")))&amp;IF(F61="Scenario1PBT12",'Medium retrofit'!$AL$101,IF(F61="Scenario2PBT12",'Medium retrofit'!$AM$101,IF(F61="Scenario3PBT12",'Medium retrofit'!$AN$101,"")))&amp;IF(F61="Scenario1PBT13",'Medium retrofit'!$AO$101,IF(F61="Scenario2PBT13",'Medium retrofit'!$AP$101,IF(F61="Scenario3PBT13",'Medium retrofit'!$AQ$101,"")))&amp;IF(F61="Scenario1PBT14",'Medium retrofit'!$AR$101,IF(F61="Scenario2PBT14",'Medium retrofit'!$AS$101,IF(F61="Scenario3PBT14",'Medium retrofit'!$AT$101,"")))&amp;IF(F61="Scenario1PBT15",'Medium retrofit'!$AU$101,IF(F61="Scenario2PBT15",'Medium retrofit'!$AV$101,IF(F61="Scenario3PBT15",'Medium retrofit'!$AW$101,"")))</f>
        <v/>
      </c>
      <c r="AB61" s="242">
        <f t="shared" si="21"/>
        <v>0</v>
      </c>
      <c r="AC61" s="247">
        <f>IFERROR('Projection_Base-case'!G61-G61,0)</f>
        <v>0</v>
      </c>
      <c r="AD61" s="123">
        <f t="shared" si="24"/>
        <v>0</v>
      </c>
      <c r="AE61" s="123">
        <f>IFERROR(100*AC61/'Projection_Base-case'!G61,0)</f>
        <v>0</v>
      </c>
      <c r="AF61" s="123">
        <f>IFERROR('Projection_Base-case'!I61-I61,0)</f>
        <v>0</v>
      </c>
      <c r="AG61" s="123">
        <f t="shared" si="25"/>
        <v>0</v>
      </c>
      <c r="AH61" s="123">
        <f>IFERROR(100*AF61/'Projection_Base-case'!I61,0)</f>
        <v>0</v>
      </c>
      <c r="AI61" s="123">
        <f>IFERROR('Projection_Base-case'!K61-K61,0)</f>
        <v>0</v>
      </c>
      <c r="AJ61" s="123">
        <f t="shared" si="26"/>
        <v>0</v>
      </c>
      <c r="AK61" s="123">
        <f>IFERROR(100*AI61/'Projection_Base-case'!K61,0)</f>
        <v>0</v>
      </c>
      <c r="AL61" s="123">
        <f>IFERROR(M61-'Projection_Base-case'!M61,0)</f>
        <v>0</v>
      </c>
      <c r="AM61" s="123">
        <f t="shared" si="27"/>
        <v>0</v>
      </c>
      <c r="AN61" s="179">
        <f>IFERROR(IF('Projection_Base-case'!N61&gt;0,100*AM61/'Projection_Base-case'!N61,100*AM61/N61),0)</f>
        <v>0</v>
      </c>
      <c r="AO61" s="245">
        <f>IFERROR('Projection_Base-case'!O61-O61,0)</f>
        <v>0</v>
      </c>
      <c r="AP61" s="123">
        <f t="shared" si="28"/>
        <v>0</v>
      </c>
      <c r="AQ61" s="123">
        <f>IFERROR(100*AO61/'Projection_Base-case'!O61,0)</f>
        <v>0</v>
      </c>
      <c r="AR61" s="123">
        <f>IFERROR('Projection_Base-case'!Q61-Q61,0)</f>
        <v>0</v>
      </c>
      <c r="AS61" s="123">
        <f t="shared" si="29"/>
        <v>0</v>
      </c>
      <c r="AT61" s="123">
        <f>IFERROR(100*AR61/'Projection_Base-case'!Q61,0)</f>
        <v>0</v>
      </c>
      <c r="AU61" s="123">
        <f>IFERROR('Projection_Base-case'!S61-S61,0)</f>
        <v>0</v>
      </c>
      <c r="AV61" s="123">
        <f t="shared" si="30"/>
        <v>0</v>
      </c>
      <c r="AW61" s="124">
        <f>IFERROR(100*AU61/'Projection_Base-case'!S61,0)</f>
        <v>0</v>
      </c>
      <c r="AX61" s="245">
        <f>IFERROR('Projection_Base-case'!U61-U61,0)</f>
        <v>0</v>
      </c>
      <c r="AY61" s="123">
        <f t="shared" si="31"/>
        <v>0</v>
      </c>
      <c r="AZ61" s="123">
        <f>IFERROR(100*AX61/'Projection_Base-case'!U61,0)</f>
        <v>0</v>
      </c>
      <c r="BA61" s="123">
        <f>IFERROR('Projection_Base-case'!W61-W61,0)</f>
        <v>0</v>
      </c>
      <c r="BB61" s="123">
        <f t="shared" si="32"/>
        <v>0</v>
      </c>
      <c r="BC61" s="123">
        <f>IFERROR(100*BA61/'Projection_Base-case'!W61,0)</f>
        <v>0</v>
      </c>
      <c r="BD61" s="123">
        <f>IFERROR('Projection_Base-case'!Y61-Y61,0)</f>
        <v>0</v>
      </c>
      <c r="BE61" s="123">
        <f t="shared" si="33"/>
        <v>0</v>
      </c>
      <c r="BF61" s="123">
        <f>IFERROR(100*BD61/'Projection_Base-case'!Y61,0)</f>
        <v>0</v>
      </c>
      <c r="BG61" s="178">
        <f t="shared" si="22"/>
        <v>0</v>
      </c>
      <c r="BH61" s="179">
        <f t="shared" si="23"/>
        <v>0</v>
      </c>
    </row>
    <row r="62" spans="1:60">
      <c r="A62" s="165">
        <v>57</v>
      </c>
      <c r="B62" s="239">
        <f>IF('Projection_Base-case'!B62&lt;&gt;"",'Projection_Base-case'!B62,0)</f>
        <v>0</v>
      </c>
      <c r="C62" s="239">
        <f>IF('Projection_Base-case'!C62&lt;&gt;"",'Projection_Base-case'!C62,0)</f>
        <v>0</v>
      </c>
      <c r="D62" s="239">
        <f>IF('Projection_Base-case'!D62&lt;&gt;"",'Projection_Base-case'!D62,0)</f>
        <v>0</v>
      </c>
      <c r="E62" s="164" t="str">
        <f>IF(AND('Résultats medium'!$AC$3="OUI",'Résultats medium'!E61&lt;&gt;""),'Résultats medium'!E61,IF(OR(D62="PBT1",D62="PBT4",D62="PBT5",D62="PBT6",D62="PBT7",D62="PBT8",D62="PBT10"),"Scenario1",IF(OR(D62="PBT3",D62="PBT9"),"Scenario3",IF(OR(D62="PBT2"),"Scenario2",""))))</f>
        <v/>
      </c>
      <c r="F62" s="240" t="str">
        <f t="shared" si="10"/>
        <v>0</v>
      </c>
      <c r="G62" s="241" t="str">
        <f>IF(F62="Scenario1PBT1",'Medium retrofit'!$E$6,IF(F62="Scenario2PBT1",'Medium retrofit'!$F$6,IF(F62="Scenario3PBT1",'Medium retrofit'!$G$6,"")))&amp;IF(F62="Scenario1PBT2",'Medium retrofit'!$H$6,IF(F62="Scenario2PBT2",'Medium retrofit'!$I$6,IF(F62="Scenario3PBT2",'Medium retrofit'!$J$6,"")))&amp;IF(F62="Scenario1PBT3",'Medium retrofit'!$K$6,IF(F62="Scenario2PBT3",'Medium retrofit'!$L$6,IF(F62="Scenario3PBT3",'Medium retrofit'!$M$6,"")))&amp;IF(F62="Scenario1PBT4",'Medium retrofit'!$N$6,IF(F62="Scenario2PBT4",'Medium retrofit'!$O$6,IF(F62="Scenario3PBT4",'Medium retrofit'!$P$6,"")))&amp;IF(F62="Scenario1PBT5",'Medium retrofit'!$Q$6,IF(F62="Scenario2PBT5",'Medium retrofit'!$R$6,IF(F62="Scenario3PBT5",'Medium retrofit'!$S$6,"")))&amp;IF(F62="Scenario1PBT6",'Medium retrofit'!$T$6,IF(F62="Scenario2PBT6",'Medium retrofit'!$U$6,IF(F62="Scenario3PBT6",'Medium retrofit'!$V$6,"")))&amp;IF(F62="Scenario1PBT7",'Medium retrofit'!$W$6,IF(F62="Scenario2PBT7",'Medium retrofit'!$X$6,IF(F62="Scenario3PBT7",'Medium retrofit'!$Y$6,"")))&amp;IF(F62="Scenario1PBT8",'Medium retrofit'!$Z$6,IF(F62="Scenario2PBT8",'Medium retrofit'!$AA$6,IF(F62="Scenario3PBT8",'Medium retrofit'!$AB$6,"")))&amp;IF(F62="Scenario1PBT9",'Medium retrofit'!$AC$6,IF(F62="Scenario2PBT9",'Medium retrofit'!$AD$6,IF(F62="Scenario3PBT9",'Medium retrofit'!$AE$6,"")))&amp;IF(F62="Scenario1PBT10",'Medium retrofit'!$AF$6,IF(F62="Scenario2PBT10",'Medium retrofit'!$AG$6,IF(F62="Scenario3PBT10",'Medium retrofit'!$AH$6,"")))&amp;IF(F62="Scenario1PBT11",'Medium retrofit'!$AI$6,IF(F62="Scenario2PBT11",'Medium retrofit'!$AJ$6,IF(F62="Scenario3PBT11",'Medium retrofit'!$AK$6,"")))&amp;IF(F62="Scenario1PBT12",'Medium retrofit'!$AL$6,IF(F62="Scenario2PBT12",'Medium retrofit'!$AM$6,IF(F62="Scenario3PBT12",'Medium retrofit'!$AN$6,"")))&amp;IF(F62="Scenario1PBT13",'Medium retrofit'!$AO$6,IF(F62="Scenario2PBT13",'Medium retrofit'!$AP$6,IF(F62="Scenario3PBT13",'Medium retrofit'!$AQ$6,"")))&amp;IF(F62="Scenario1PBT14",'Medium retrofit'!$AR$6,IF(F62="Scenario2PBT14",'Medium retrofit'!$AS$6,IF(F62="Scenario3PBT14",'Medium retrofit'!$AT$6,"")))&amp;IF(F62="Scenario1PBT15",'Medium retrofit'!$AU$6,IF(F62="Scenario2PBT15",'Medium retrofit'!$AV$6,IF(F62="Scenario3PBT15",'Medium retrofit'!$AW$6,"")))</f>
        <v/>
      </c>
      <c r="H62" s="123">
        <f t="shared" si="11"/>
        <v>0</v>
      </c>
      <c r="I62" s="239" t="str">
        <f>IF(F62="Scenario1PBT1",'Medium retrofit'!$E$16,IF(F62="Scenario2PBT1",'Medium retrofit'!$F$16,IF(F62="Scenario3PBT1",'Medium retrofit'!$G$16,"")))&amp;IF(F62="Scenario1PBT2",'Medium retrofit'!$H$16,IF(F62="Scenario2PBT2",'Medium retrofit'!$I$16,IF(F62="Scenario3PBT2",'Medium retrofit'!$J$16,"")))&amp;IF(F62="Scenario1PBT3",'Medium retrofit'!$K$16,IF(F62="Scenario2PBT3",'Medium retrofit'!$L$16,IF(F62="Scenario3PBT3",'Medium retrofit'!$M$16,"")))&amp;IF(F62="Scenario1PBT4",'Medium retrofit'!$N$16,IF(F62="Scenario2PBT4",'Medium retrofit'!$O$16,IF(F62="Scenario3PBT4",'Medium retrofit'!$P$16,"")))&amp;IF(F62="Scenario1PBT5",'Medium retrofit'!$Q$16,IF(F62="Scenario2PBT5",'Medium retrofit'!$R$16,IF(F62="Scenario3PBT5",'Medium retrofit'!$S$16,"")))&amp;IF(F62="Scenario1PBT6",'Medium retrofit'!$T$16,IF(F62="Scenario2PBT6",'Medium retrofit'!$U$16,IF(F62="Scenario3PBT6",'Medium retrofit'!$V$16,"")))&amp;IF(F62="Scenario1PBT7",'Medium retrofit'!$W$16,IF(F62="Scenario2PBT7",'Medium retrofit'!$X$16,IF(F62="Scenario3PBT7",'Medium retrofit'!$Y$16,"")))&amp;IF(F62="Scenario1PBT8",'Medium retrofit'!$Z$16,IF(F62="Scenario2PBT8",'Medium retrofit'!$AA$16,IF(F62="Scenario3PBT8",'Medium retrofit'!$AB$16,"")))&amp;IF(F62="Scenario1PBT9",'Medium retrofit'!$AC$16,IF(F62="Scenario2PBT9",'Medium retrofit'!$AD$16,IF(F62="Scenario3PBT9",'Medium retrofit'!$AE$16,"")))&amp;IF(F62="Scenario1PBT10",'Medium retrofit'!$AF$16,IF(F62="Scenario2PBT10",'Medium retrofit'!$AG$16,IF(F62="Scenario3PBT10",'Medium retrofit'!$AH$16,"")))&amp;IF(F62="Scenario1PBT11",'Medium retrofit'!$AI$16,IF(F62="Scenario2PBT11",'Medium retrofit'!$AJ$16,IF(F62="Scenario3PBT11",'Medium retrofit'!$AK$16,"")))&amp;IF(F62="Scenario1PBT12",'Medium retrofit'!$AL$16,IF(F62="Scenario2PBT12",'Medium retrofit'!$AM$16,IF(F62="Scenario3PBT12",'Medium retrofit'!$AN$16,"")))&amp;IF(F62="Scenario1PBT13",'Medium retrofit'!$AO$16,IF(F62="Scenario2PBT13",'Medium retrofit'!$AP$16,IF(F62="Scenario3PBT13",'Medium retrofit'!$AQ$16,"")))&amp;IF(F62="Scenario1PBT14",'Medium retrofit'!$AR$16,IF(F62="Scenario2PBT14",'Medium retrofit'!$AS$16,IF(F62="Scenario3PBT14",'Medium retrofit'!$AT$16,"")))&amp;IF(F62="Scenario1PBT15",'Medium retrofit'!$AU$16,IF(F62="Scenario2PBT15",'Medium retrofit'!$AV$16,IF(F62="Scenario3PBT15",'Medium retrofit'!$AW$16,"")))</f>
        <v/>
      </c>
      <c r="J62" s="123">
        <f t="shared" si="12"/>
        <v>0</v>
      </c>
      <c r="K62" s="123" t="str">
        <f>IF(F62="Scenario1PBT1",'Medium retrofit'!$E$18,IF(F62="Scenario2PBT1",'Medium retrofit'!$F$18,IF(F62="Scenario3PBT1",'Medium retrofit'!$G$18,"")))&amp;IF(F62="Scenario1PBT2",'Medium retrofit'!$H$18,IF(F62="Scenario2PBT2",'Medium retrofit'!$I$18,IF(F62="Scenario3PBT2",'Medium retrofit'!$J$18,"")))&amp;IF(F62="Scenario1PBT3",'Medium retrofit'!$K$18,IF(F62="Scenario2PBT3",'Medium retrofit'!$L$18,IF(F62="Scenario3PBT3",'Medium retrofit'!$M$18,"")))&amp;IF(F62="Scenario1PBT4",'Medium retrofit'!$N$18,IF(F62="Scenario2PBT4",'Medium retrofit'!$O$18,IF(F62="Scenario3PBT4",'Medium retrofit'!$P$18,"")))&amp;IF(F62="Scenario1PBT5",'Medium retrofit'!$Q$18,IF(F62="Scenario2PBT5",'Medium retrofit'!$R$18,IF(F62="Scenario3PBT5",'Medium retrofit'!$S$18,"")))&amp;IF(F62="Scenario1PBT6",'Medium retrofit'!$T$18,IF(F62="Scenario2PBT6",'Medium retrofit'!$U$18,IF(F62="Scenario3PBT6",'Medium retrofit'!$V$18,"")))&amp;IF(F62="Scenario1PBT7",'Medium retrofit'!$W$18,IF(F62="Scenario2PBT7",'Medium retrofit'!$X$18,IF(F62="Scenario3PBT7",'Medium retrofit'!$Y$18,"")))&amp;IF(F62="Scenario1PBT8",'Medium retrofit'!$Z$18,IF(F62="Scenario2PBT8",'Medium retrofit'!$AA$18,IF(F62="Scenario3PBT8",'Medium retrofit'!$AB$18,"")))&amp;IF(F62="Scenario1PBT9",'Medium retrofit'!$AC$18,IF(F62="Scenario2PBT9",'Medium retrofit'!$AD$18,IF(F62="Scenario3PBT9",'Medium retrofit'!$AE$18,"")))&amp;IF(F62="Scenario1PBT10",'Medium retrofit'!$AF$18,IF(F62="Scenario2PBT10",'Medium retrofit'!$AG$18,IF(F62="Scenario3PBT10",'Medium retrofit'!$AH$18,"")))&amp;IF(F62="Scenario1PBT11",'Medium retrofit'!$AI$18,IF(F62="Scenario2PBT11",'Medium retrofit'!$AJ$18,IF(F62="Scenario3PBT11",'Medium retrofit'!$AK$18,"")))&amp;IF(F62="Scenario1PBT12",'Medium retrofit'!$AL$18,IF(F62="Scenario2PBT12",'Medium retrofit'!$AM$18,IF(F62="Scenario3PBT12",'Medium retrofit'!$AN$18,"")))&amp;IF(F62="Scenario1PBT13",'Medium retrofit'!$AO$18,IF(F62="Scenario2PBT13",'Medium retrofit'!$AP$18,IF(F62="Scenario3PBT13",'Medium retrofit'!$AQ$18,"")))&amp;IF(F62="Scenario1PBT14",'Medium retrofit'!$AR$18,IF(F62="Scenario2PBT14",'Medium retrofit'!$AS$18,IF(F62="Scenario3PBT14",'Medium retrofit'!$AT$18,"")))&amp;IF(F62="Scenario1PBT15",'Medium retrofit'!$AU$18,IF(F62="Scenario2PBT15",'Medium retrofit'!$AV$18,IF(F62="Scenario3PBT15",'Medium retrofit'!$AW$18,"")))</f>
        <v/>
      </c>
      <c r="L62" s="123">
        <f t="shared" si="13"/>
        <v>0</v>
      </c>
      <c r="M62" s="123" t="str">
        <f>IF(F62="Scenario1PBT1",'Medium retrofit'!$E$20,IF(F62="Scenario2PBT1",'Medium retrofit'!$F$20,IF(F62="Scenario3PBT1",'Medium retrofit'!$G$20,"")))&amp;IF(F62="Scenario1PBT2",'Medium retrofit'!$H$20,IF(F62="Scenario2PBT2",'Medium retrofit'!$I$20,IF(F62="Scenario3PBT2",'Medium retrofit'!$J$20,"")))&amp;IF(F62="Scenario1PBT3",'Medium retrofit'!$K$20,IF(F62="Scenario2PBT3",'Medium retrofit'!$L$20,IF(F62="Scenario3PBT3",'Medium retrofit'!$M$20,"")))&amp;IF(F62="Scenario1PBT4",'Medium retrofit'!$N$20,IF(F62="Scenario2PBT4",'Medium retrofit'!$O$20,IF(F62="Scenario3PBT4",'Medium retrofit'!$P$20,"")))&amp;IF(F62="Scenario1PBT5",'Medium retrofit'!$Q$20,IF(F62="Scenario2PBT5",'Medium retrofit'!$R$20,IF(F62="Scenario3PBT5",'Medium retrofit'!$S$20,"")))&amp;IF(F62="Scenario1PBT6",'Medium retrofit'!$T$20,IF(F62="Scenario2PBT6",'Medium retrofit'!$U$20,IF(F62="Scenario3PBT6",'Medium retrofit'!$V$20,"")))&amp;IF(F62="Scenario1PBT7",'Medium retrofit'!$W$20,IF(F62="Scenario2PBT7",'Medium retrofit'!$X$20,IF(F62="Scenario3PBT7",'Medium retrofit'!$Y$20,"")))&amp;IF(F62="Scenario1PBT8",'Medium retrofit'!$Z$20,IF(F62="Scenario2PBT8",'Medium retrofit'!$AA$20,IF(F62="Scenario3PBT8",'Medium retrofit'!$AB$20,"")))&amp;IF(F62="Scenario1PBT9",'Medium retrofit'!$AC$20,IF(F62="Scenario2PBT9",'Medium retrofit'!$AD$20,IF(F62="Scenario3PBT9",'Medium retrofit'!$AE$20,"")))&amp;IF(F62="Scenario1PBT10",'Medium retrofit'!$AF$20,IF(F62="Scenario2PBT10",'Medium retrofit'!$AG$20,IF(F62="Scenario3PBT10",'Medium retrofit'!$AH$20,"")))&amp;IF(F62="Scenario1PBT11",'Medium retrofit'!$AI$20,IF(F62="Scenario2PBT11",'Medium retrofit'!$AJ$20,IF(F62="Scenario3PBT11",'Medium retrofit'!$AK$20,"")))&amp;IF(F62="Scenario1PBT12",'Medium retrofit'!$AL$20,IF(F62="Scenario2PBT12",'Medium retrofit'!$AM$20,IF(F62="Scenario3PBT12",'Medium retrofit'!$AN$20,"")))&amp;IF(F62="Scenario1PBT13",'Medium retrofit'!$AO$20,IF(F62="Scenario2PBT13",'Medium retrofit'!$AP$20,IF(F62="Scenario3PBT13",'Medium retrofit'!$AQ$20,"")))&amp;IF(F62="Scenario1PBT14",'Medium retrofit'!$AR$20,IF(F62="Scenario2PBT14",'Medium retrofit'!$AS$20,IF(F62="Scenario3PBT14",'Medium retrofit'!$AT$20,"")))&amp;IF(F62="Scenario1PBT15",'Medium retrofit'!$AU$20,IF(F62="Scenario2PBT15",'Medium retrofit'!$AV$20,IF(F62="Scenario3PBT15",'Medium retrofit'!$AW$20,"")))</f>
        <v/>
      </c>
      <c r="N62" s="124">
        <f t="shared" si="14"/>
        <v>0</v>
      </c>
      <c r="O62" s="245" t="str">
        <f>IF(F62="Scenario1PBT1",'Medium retrofit'!$E$23,IF(F62="Scenario2PBT1",'Medium retrofit'!$F$23,IF(F62="Scenario3PBT1",'Medium retrofit'!$G$23,"")))&amp;IF(F62="Scenario1PBT2",'Medium retrofit'!$H$23,IF(F62="Scenario2PBT2",'Medium retrofit'!$I$23,IF(F62="Scenario3PBT2",'Medium retrofit'!$J$23,"")))&amp;IF(F62="Scenario1PBT3",'Medium retrofit'!$K$23,IF(F62="Scenario2PBT3",'Medium retrofit'!$L$23,IF(F62="Scenario3PBT3",'Medium retrofit'!$M$23,"")))&amp;IF(F62="Scenario1PBT4",'Medium retrofit'!$N$23,IF(F62="Scenario2PBT4",'Medium retrofit'!$O$23,IF(F62="Scenario3PBT4",'Medium retrofit'!$P$23,"")))&amp;IF(F62="Scenario1PBT5",'Medium retrofit'!$Q$23,IF(F62="Scenario2PBT5",'Medium retrofit'!$R$23,IF(F62="Scenario3PBT5",'Medium retrofit'!$S$23,"")))&amp;IF(F62="Scenario1PBT6",'Medium retrofit'!$T$23,IF(F62="Scenario2PBT6",'Medium retrofit'!$U$23,IF(F62="Scenario3PBT6",'Medium retrofit'!$V$23,"")))&amp;IF(F62="Scenario1PBT7",'Medium retrofit'!$W$23,IF(F62="Scenario2PBT7",'Medium retrofit'!$X$23,IF(F62="Scenario3PBT7",'Medium retrofit'!$Y$23,"")))&amp;IF(F62="Scenario1PBT8",'Medium retrofit'!$Z$23,IF(F62="Scenario2PBT8",'Medium retrofit'!$AA$23,IF(F62="Scenario3PBT8",'Medium retrofit'!$AB$23,"")))&amp;IF(F62="Scenario1PBT9",'Medium retrofit'!$AC$23,IF(F62="Scenario2PBT9",'Medium retrofit'!$AD$23,IF(F62="Scenario3PBT9",'Medium retrofit'!$AE$23,"")))&amp;IF(F62="Scenario1PBT10",'Medium retrofit'!$AF$23,IF(F62="Scenario2PBT10",'Medium retrofit'!$AG$23,IF(F62="Scenario3PBT10",'Medium retrofit'!$AH$23,"")))&amp;IF(F62="Scenario1PBT11",'Medium retrofit'!$AI$23,IF(F62="Scenario2PBT11",'Medium retrofit'!$AJ$23,IF(F62="Scenario3PBT11",'Medium retrofit'!$AK$23,"")))&amp;IF(F62="Scenario1PBT12",'Medium retrofit'!$AL$23,IF(F62="Scenario2PBT12",'Medium retrofit'!$AM$23,IF(F62="Scenario3PBT12",'Medium retrofit'!$AN$23,"")))&amp;IF(F62="Scenario1PBT13",'Medium retrofit'!$AO$23,IF(F62="Scenario2PBT13",'Medium retrofit'!$AP$23,IF(F62="Scenario3PBT13",'Medium retrofit'!$AQ$23,"")))&amp;IF(F62="Scenario1PBT14",'Medium retrofit'!$AR$23,IF(F62="Scenario2PBT14",'Medium retrofit'!$AS$23,IF(F62="Scenario3PBT14",'Medium retrofit'!$AT$23,"")))&amp;IF(F62="Scenario1PBT15",'Medium retrofit'!$AU$23,IF(F62="Scenario2PBT15",'Medium retrofit'!$AV$23,IF(F62="Scenario3PBT15",'Medium retrofit'!$AW$23,"")))</f>
        <v/>
      </c>
      <c r="P62" s="123">
        <f t="shared" si="15"/>
        <v>0</v>
      </c>
      <c r="Q62" s="123" t="str">
        <f>IF(F62="Scenario1PBT1",'Medium retrofit'!$E$25,IF(F62="Scenario2PBT1",'Medium retrofit'!$F$25,IF(F62="Scenario3PBT1",'Medium retrofit'!$G$25,"")))&amp;IF(F62="Scenario1PBT2",'Medium retrofit'!$H$25,IF(F62="Scenario2PBT2",'Medium retrofit'!$I$25,IF(F62="Scenario3PBT2",'Medium retrofit'!$J$25,"")))&amp;IF(F62="Scenario1PBT3",'Medium retrofit'!$K$25,IF(F62="Scenario2PBT3",'Medium retrofit'!$L$25,IF(F62="Scenario3PBT3",'Medium retrofit'!$M$25,"")))&amp;IF(F62="Scenario1PBT4",'Medium retrofit'!$N$25,IF(F62="Scenario2PBT4",'Medium retrofit'!$O$25,IF(F62="Scenario3PBT4",'Medium retrofit'!$P$25,"")))&amp;IF(F62="Scenario1PBT5",'Medium retrofit'!$Q$25,IF(F62="Scenario2PBT5",'Medium retrofit'!$R$25,IF(F62="Scenario3PBT5",'Medium retrofit'!$S$25,"")))&amp;IF(F62="Scenario1PBT6",'Medium retrofit'!$T$25,IF(F62="Scenario2PBT6",'Medium retrofit'!$U$25,IF(F62="Scenario3PBT6",'Medium retrofit'!$V$25,"")))&amp;IF(F62="Scenario1PBT7",'Medium retrofit'!$W$25,IF(F62="Scenario2PBT7",'Medium retrofit'!$X$25,IF(F62="Scenario3PBT7",'Medium retrofit'!$Y$25,"")))&amp;IF(F62="Scenario1PBT8",'Medium retrofit'!$Z$25,IF(F62="Scenario2PBT8",'Medium retrofit'!$AA$25,IF(F62="Scenario3PBT8",'Medium retrofit'!$AB$25,"")))&amp;IF(F62="Scenario1PBT9",'Medium retrofit'!$AC$25,IF(F62="Scenario2PBT9",'Medium retrofit'!$AD$25,IF(F62="Scenario3PBT9",'Medium retrofit'!$AE$25,"")))&amp;IF(F62="Scenario1PBT10",'Medium retrofit'!$AF$25,IF(F62="Scenario2PBT10",'Medium retrofit'!$AG$25,IF(F62="Scenario3PBT10",'Medium retrofit'!$AH$25,"")))&amp;IF(F62="Scenario1PBT11",'Medium retrofit'!$AI$25,IF(F62="Scenario2PBT11",'Medium retrofit'!$AJ$25,IF(F62="Scenario3PBT11",'Medium retrofit'!$AK$25,"")))&amp;IF(F62="Scenario1PBT12",'Medium retrofit'!$AL$25,IF(F62="Scenario2PBT12",'Medium retrofit'!$AM$25,IF(F62="Scenario3PBT12",'Medium retrofit'!$AN$25,"")))&amp;IF(F62="Scenario1PBT13",'Medium retrofit'!$AO$25,IF(F62="Scenario2PBT13",'Medium retrofit'!$AP$25,IF(F62="Scenario3PBT13",'Medium retrofit'!$AQ$25,"")))&amp;IF(F62="Scenario1PBT14",'Medium retrofit'!$AR$25,IF(F62="Scenario2PBT14",'Medium retrofit'!$AS$25,IF(F62="Scenario3PBT14",'Medium retrofit'!$AT$25,"")))&amp;IF(F62="Scenario1PBT15",'Medium retrofit'!$AU$25,IF(F62="Scenario2PBT15",'Medium retrofit'!$AV$25,IF(F62="Scenario3PBT15",'Medium retrofit'!$AW$25,"")))</f>
        <v/>
      </c>
      <c r="R62" s="123">
        <f t="shared" si="16"/>
        <v>0</v>
      </c>
      <c r="S62" s="123" t="str">
        <f>IF(F62="Scenario1PBT1",'Medium retrofit'!$E$27,IF(F62="Scenario2PBT1",'Medium retrofit'!$F$27,IF(F62="Scenario3PBT1",'Medium retrofit'!$G$27,"")))&amp;IF(F62="Scenario1PBT2",'Medium retrofit'!$H$27,IF(F62="Scenario2PBT2",'Medium retrofit'!$I$27,IF(F62="Scenario3PBT2",'Medium retrofit'!$J$27,"")))&amp;IF(F62="Scenario1PBT3",'Medium retrofit'!$K$27,IF(F62="Scenario2PBT3",'Medium retrofit'!$L$27,IF(F62="Scenario3PBT3",'Medium retrofit'!$M$27,"")))&amp;IF(F62="Scenario1PBT4",'Medium retrofit'!$N$27,IF(F62="Scenario2PBT4",'Medium retrofit'!$O$27,IF(F62="Scenario3PBT4",'Medium retrofit'!$P$27,"")))&amp;IF(F62="Scenario1PBT5",'Medium retrofit'!$Q$27,IF(F62="Scenario2PBT5",'Medium retrofit'!$R$27,IF(F62="Scenario3PBT5",'Medium retrofit'!$S$27,"")))&amp;IF(F62="Scenario1PBT6",'Medium retrofit'!$T$27,IF(F62="Scenario2PBT6",'Medium retrofit'!$U$27,IF(F62="Scenario3PBT6",'Medium retrofit'!$V$27,"")))&amp;IF(F62="Scenario1PBT7",'Medium retrofit'!$W$27,IF(F62="Scenario2PBT7",'Medium retrofit'!$X$27,IF(F62="Scenario3PBT7",'Medium retrofit'!$Y$27,"")))&amp;IF(F62="Scenario1PBT8",'Medium retrofit'!$Z$27,IF(F62="Scenario2PBT8",'Medium retrofit'!$AA$27,IF(F62="Scenario3PBT8",'Medium retrofit'!$AB$27,"")))&amp;IF(F62="Scenario1PBT9",'Medium retrofit'!$AC$27,IF(F62="Scenario2PBT9",'Medium retrofit'!$AD$27,IF(F62="Scenario3PBT9",'Medium retrofit'!$AE$27,"")))&amp;IF(F62="Scenario1PBT10",'Medium retrofit'!$AF$27,IF(F62="Scenario2PBT10",'Medium retrofit'!$AG$27,IF(F62="Scenario3PBT10",'Medium retrofit'!$AH$27,"")))&amp;IF(F62="Scenario1PBT11",'Medium retrofit'!$AI$27,IF(F62="Scenario2PBT11",'Medium retrofit'!$AJ$27,IF(F62="Scenario3PBT11",'Medium retrofit'!$AK$27,"")))&amp;IF(F62="Scenario1PBT12",'Medium retrofit'!$AL$27,IF(F62="Scenario2PBT12",'Medium retrofit'!$AM$27,IF(F62="Scenario3PBT12",'Medium retrofit'!$AN$27,"")))&amp;IF(F62="Scenario1PBT13",'Medium retrofit'!$AO$27,IF(F62="Scenario2PBT13",'Medium retrofit'!$AP$27,IF(F62="Scenario3PBT13",'Medium retrofit'!$AQ$27,"")))&amp;IF(F62="Scenario1PBT14",'Medium retrofit'!$AR$27,IF(F62="Scenario2PBT14",'Medium retrofit'!$AS$27,IF(F62="Scenario3PBT14",'Medium retrofit'!$AT$27,"")))&amp;IF(F62="Scenario1PBT15",'Medium retrofit'!$AU$27,IF(F62="Scenario2PBT15",'Medium retrofit'!$AV$27,IF(F62="Scenario3PBT15",'Medium retrofit'!$AW$27,"")))</f>
        <v/>
      </c>
      <c r="T62" s="246">
        <f t="shared" si="17"/>
        <v>0</v>
      </c>
      <c r="U62" s="245" t="str">
        <f>IF(F62="Scenario1PBT1",'Medium retrofit'!$E$38,IF(F62="Scenario2PBT1",'Medium retrofit'!$F$38,IF(F62="Scenario3PBT1",'Medium retrofit'!$G$38,"")))&amp;IF(F62="Scenario1PBT2",'Medium retrofit'!$H$38,IF(F62="Scenario2PBT2",'Medium retrofit'!$I$38,IF(F62="Scenario3PBT2",'Medium retrofit'!$J$38,"")))&amp;IF(F62="Scenario1PBT3",'Medium retrofit'!$K$38,IF(F62="Scenario2PBT3",'Medium retrofit'!$L$38,IF(F62="Scenario3PBT3",'Medium retrofit'!$M$38,"")))&amp;IF(F62="Scenario1PBT4",'Medium retrofit'!$N$38,IF(F62="Scenario2PBT4",'Medium retrofit'!$O$38,IF(F62="Scenario3PBT4",'Medium retrofit'!$P$38,"")))&amp;IF(F62="Scenario1PBT5",'Medium retrofit'!$Q$38,IF(F62="Scenario2PBT5",'Medium retrofit'!$R$38,IF(F62="Scenario3PBT5",'Medium retrofit'!$S$38,"")))&amp;IF(F62="Scenario1PBT6",'Medium retrofit'!$T$38,IF(F62="Scenario2PBT6",'Medium retrofit'!$U$38,IF(F62="Scenario3PBT6",'Medium retrofit'!$V$38,"")))&amp;IF(F62="Scenario1PBT7",'Medium retrofit'!$W$38,IF(F62="Scenario2PBT7",'Medium retrofit'!$X$38,IF(F62="Scenario3PBT7",'Medium retrofit'!$Y$38,"")))&amp;IF(F62="Scenario1PBT8",'Medium retrofit'!$Z$38,IF(F62="Scenario2PBT8",'Medium retrofit'!$AA$38,IF(F62="Scenario3PBT8",'Medium retrofit'!$AB$38,"")))&amp;IF(F62="Scenario1PBT9",'Medium retrofit'!$AC$38,IF(F62="Scenario2PBT9",'Medium retrofit'!$AD$38,IF(F62="Scenario3PBT9",'Medium retrofit'!$AE$38,"")))&amp;IF(F62="Scenario1PBT10",'Medium retrofit'!$AF$38,IF(F62="Scenario2PBT10",'Medium retrofit'!$AG$38,IF(F62="Scenario3PBT10",'Medium retrofit'!$AH$38,"")))&amp;IF(F62="Scenario1PBT11",'Medium retrofit'!$AI$38,IF(F62="Scenario2PBT11",'Medium retrofit'!$AJ$38,IF(F62="Scenario3PBT11",'Medium retrofit'!$AK$38,"")))&amp;IF(F62="Scenario1PBT12",'Medium retrofit'!$AL$38,IF(F62="Scenario2PBT12",'Medium retrofit'!$AM$38,IF(F62="Scenario3PBT12",'Medium retrofit'!$AN$38,"")))&amp;IF(F62="Scenario1PBT13",'Medium retrofit'!$AO$38,IF(F62="Scenario2PBT13",'Medium retrofit'!$AP$38,IF(F62="Scenario3PBT13",'Medium retrofit'!$AQ$38,"")))&amp;IF(F62="Scenario1PBT14",'Medium retrofit'!$AR$38,IF(F62="Scenario2PBT14",'Medium retrofit'!$AS$38,IF(F62="Scenario3PBT14",'Medium retrofit'!$AT$38,"")))&amp;IF(F62="Scenario1PBT15",'Medium retrofit'!$AU$38,IF(F62="Scenario2PBT15",'Medium retrofit'!$AV$38,IF(F62="Scenario3PBT15",'Medium retrofit'!$AW$38,"")))</f>
        <v/>
      </c>
      <c r="V62" s="123">
        <f t="shared" si="18"/>
        <v>0</v>
      </c>
      <c r="W62" s="123" t="str">
        <f>IF(F62="Scenario1PBT1",'Medium retrofit'!$E$40,IF(F62="Scenario2PBT1",'Medium retrofit'!$F$40,IF(F62="Scenario3PBT1",'Medium retrofit'!$G$40,"")))&amp;IF(F62="Scenario1PBT2",'Medium retrofit'!$H$40,IF(F62="Scenario2PBT2",'Medium retrofit'!$I$40,IF(F62="Scenario3PBT2",'Medium retrofit'!$J$40,"")))&amp;IF(F62="Scenario1PBT3",'Medium retrofit'!$K$40,IF(F62="Scenario2PBT3",'Medium retrofit'!$L$40,IF(F62="Scenario3PBT3",'Medium retrofit'!$M$40,"")))&amp;IF(F62="Scenario1PBT4",'Medium retrofit'!$N$40,IF(F62="Scenario2PBT4",'Medium retrofit'!$O$40,IF(F62="Scenario3PBT4",'Medium retrofit'!$P$40,"")))&amp;IF(F62="Scenario1PBT5",'Medium retrofit'!$Q$40,IF(F62="Scenario2PBT5",'Medium retrofit'!$R$40,IF(F62="Scenario3PBT5",'Medium retrofit'!$S$40,"")))&amp;IF(F62="Scenario1PBT6",'Medium retrofit'!$T$40,IF(F62="Scenario2PBT6",'Medium retrofit'!$U$40,IF(F62="Scenario3PBT6",'Medium retrofit'!$V$40,"")))&amp;IF(F62="Scenario1PBT7",'Medium retrofit'!$W$40,IF(F62="Scenario2PBT7",'Medium retrofit'!$X$40,IF(F62="Scenario3PBT7",'Medium retrofit'!$Y$40,"")))&amp;IF(F62="Scenario1PBT8",'Medium retrofit'!$Z$40,IF(F62="Scenario2PBT8",'Medium retrofit'!$AA$40,IF(F62="Scenario3PBT8",'Medium retrofit'!$AB$40,"")))&amp;IF(F62="Scenario1PBT9",'Medium retrofit'!$AC$40,IF(F62="Scenario2PBT9",'Medium retrofit'!$AD$40,IF(F62="Scenario3PBT9",'Medium retrofit'!$AE$40,"")))&amp;IF(F62="Scenario1PBT10",'Medium retrofit'!$AF$40,IF(F62="Scenario2PBT10",'Medium retrofit'!$AG$40,IF(F62="Scenario3PBT10",'Medium retrofit'!$AH$40,"")))&amp;IF(F62="Scenario1PBT11",'Medium retrofit'!$AI$40,IF(F62="Scenario2PBT11",'Medium retrofit'!$AJ$40,IF(F62="Scenario3PBT11",'Medium retrofit'!$AK$40,"")))&amp;IF(F62="Scenario1PBT12",'Medium retrofit'!$AL$40,IF(F62="Scenario2PBT12",'Medium retrofit'!$AM$40,IF(F62="Scenario3PBT12",'Medium retrofit'!$AN$40,"")))&amp;IF(F62="Scenario1PBT13",'Medium retrofit'!$AO$40,IF(F62="Scenario2PBT13",'Medium retrofit'!$AP$40,IF(F62="Scenario3PBT13",'Medium retrofit'!$AQ$40,"")))&amp;IF(F62="Scenario1PBT14",'Medium retrofit'!$AR$40,IF(F62="Scenario2PBT14",'Medium retrofit'!$AS$40,IF(F62="Scenario3PBT14",'Medium retrofit'!$AT$40,"")))&amp;IF(F62="Scenario1PBT15",'Medium retrofit'!$AU$40,IF(F62="Scenario2PBT15",'Medium retrofit'!$AV$40,IF(F62="Scenario3PBT15",'Medium retrofit'!$AW$40,"")))</f>
        <v/>
      </c>
      <c r="X62" s="123">
        <f t="shared" si="19"/>
        <v>0</v>
      </c>
      <c r="Y62" s="123" t="str">
        <f>IF(F62="Scenario1PBT1",'Medium retrofit'!$E$42,IF(F62="Scenario2PBT1",'Medium retrofit'!$F$42,IF(F62="Scenario3PBT1",'Medium retrofit'!$G$42,"")))&amp;IF(F62="Scenario1PBT2",'Medium retrofit'!$H$42,IF(F62="Scenario2PBT2",'Medium retrofit'!$I$42,IF(F62="Scenario3PBT2",'Medium retrofit'!$J$42,"")))&amp;IF(F62="Scenario1PBT3",'Medium retrofit'!$K$42,IF(F62="Scenario2PBT3",'Medium retrofit'!$L$42,IF(F62="Scenario3PBT3",'Medium retrofit'!$M$42,"")))&amp;IF(F62="Scenario1PBT4",'Medium retrofit'!$N$42,IF(F62="Scenario2PBT4",'Medium retrofit'!$O$42,IF(F62="Scenario3PBT4",'Medium retrofit'!$P$42,"")))&amp;IF(F62="Scenario1PBT5",'Medium retrofit'!$Q$42,IF(F62="Scenario2PBT5",'Medium retrofit'!$R$42,IF(F62="Scenario3PBT5",'Medium retrofit'!$S$42,"")))&amp;IF(F62="Scenario1PBT6",'Medium retrofit'!$T$42,IF(F62="Scenario2PBT6",'Medium retrofit'!$U$42,IF(F62="Scenario3PBT6",'Medium retrofit'!$V$42,"")))&amp;IF(F62="Scenario1PBT7",'Medium retrofit'!$W$42,IF(F62="Scenario2PBT7",'Medium retrofit'!$X$42,IF(F62="Scenario3PBT7",'Medium retrofit'!$Y$42,"")))&amp;IF(F62="Scenario1PBT8",'Medium retrofit'!$Z$42,IF(F62="Scenario2PBT8",'Medium retrofit'!$AA$42,IF(F62="Scenario3PBT8",'Medium retrofit'!$AB$42,"")))&amp;IF(F62="Scenario1PBT9",'Medium retrofit'!$AC$42,IF(F62="Scenario2PBT9",'Medium retrofit'!$AD$42,IF(F62="Scenario3PBT9",'Medium retrofit'!$AE$42,"")))&amp;IF(F62="Scenario1PBT10",'Medium retrofit'!$AF$42,IF(F62="Scenario2PBT10",'Medium retrofit'!$AG$42,IF(F62="Scenario3PBT10",'Medium retrofit'!$AH$42,"")))&amp;IF(F62="Scenario1PBT11",'Medium retrofit'!$AI$42,IF(F62="Scenario2PBT11",'Medium retrofit'!$AJ$42,IF(F62="Scenario3PBT11",'Medium retrofit'!$AK$42,"")))&amp;IF(F62="Scenario1PBT12",'Medium retrofit'!$AL$42,IF(F62="Scenario2PBT12",'Medium retrofit'!$AM$42,IF(F62="Scenario3PBT12",'Medium retrofit'!$AN$42,"")))&amp;IF(F62="Scenario1PBT13",'Medium retrofit'!$AO$42,IF(F62="Scenario2PBT13",'Medium retrofit'!$AP$42,IF(F62="Scenario3PBT13",'Medium retrofit'!$AQ$42,"")))&amp;IF(F62="Scenario1PBT14",'Medium retrofit'!$AR$42,IF(F62="Scenario2PBT14",'Medium retrofit'!$AS$42,IF(F62="Scenario3PBT14",'Medium retrofit'!$AT$42,"")))&amp;IF(F62="Scenario1PBT15",'Medium retrofit'!$AU$42,IF(F62="Scenario2PBT15",'Medium retrofit'!$AV$42,IF(F62="Scenario3PBT15",'Medium retrofit'!$AW$42,"")))</f>
        <v/>
      </c>
      <c r="Z62" s="123">
        <f t="shared" si="20"/>
        <v>0</v>
      </c>
      <c r="AA62" s="239" t="str">
        <f>IF(F62="Scenario1PBT1",'Medium retrofit'!$E$101,IF(F62="Scenario2PBT1",'Medium retrofit'!$F$101,IF(F62="Scenario3PBT1",'Medium retrofit'!$G$101,"")))&amp;IF(F62="Scenario1PBT2",'Medium retrofit'!$H$101,IF(F62="Scenario2PBT2",'Medium retrofit'!$I$101,IF(F62="Scenario3PBT2",'Medium retrofit'!$J$101,"")))&amp;IF(F62="Scenario1PBT3",'Medium retrofit'!$K$101,IF(F62="Scenario2PBT3",'Medium retrofit'!$L$101,IF(F62="Scenario3PBT3",'Medium retrofit'!$M$101,"")))&amp;IF(F62="Scenario1PBT4",'Medium retrofit'!$N$101,IF(F62="Scenario2PBT4",'Medium retrofit'!$O$101,IF(F62="Scenario3PBT4",'Medium retrofit'!$P$101,"")))&amp;IF(F62="Scenario1PBT5",'Medium retrofit'!$Q$101,IF(F62="Scenario2PBT5",'Medium retrofit'!$R$101,IF(F62="Scenario3PBT5",'Medium retrofit'!$S$101,"")))&amp;IF(F62="Scenario1PBT6",'Medium retrofit'!$T$101,IF(F62="Scenario2PBT6",'Medium retrofit'!$U$101,IF(F62="Scenario3PBT6",'Medium retrofit'!$V$101,"")))&amp;IF(F62="Scenario1PBT7",'Medium retrofit'!$W$101,IF(F62="Scenario2PBT7",'Medium retrofit'!$X$101,IF(F62="Scenario3PBT7",'Medium retrofit'!$Y$101,"")))&amp;IF(F62="Scenario1PBT8",'Medium retrofit'!$Z$101,IF(F62="Scenario2PBT8",'Medium retrofit'!$AA$101,IF(F62="Scenario3PBT8",'Medium retrofit'!$AB$101,"")))&amp;IF(F62="Scenario1PBT9",'Medium retrofit'!$AC$101,IF(F62="Scenario2PBT9",'Medium retrofit'!$AD$101,IF(F62="Scenario3PBT9",'Medium retrofit'!$AE$101,"")))&amp;IF(F62="Scenario1PBT10",'Medium retrofit'!$AF$101,IF(F62="Scenario2PBT10",'Medium retrofit'!$AG$101,IF(F62="Scenario3PBT10",'Medium retrofit'!$AH$101,"")))&amp;IF(F62="Scenario1PBT11",'Medium retrofit'!$AI$101,IF(F62="Scenario2PBT11",'Medium retrofit'!$AJ$101,IF(F62="Scenario3PBT11",'Medium retrofit'!$AK$101,"")))&amp;IF(F62="Scenario1PBT12",'Medium retrofit'!$AL$101,IF(F62="Scenario2PBT12",'Medium retrofit'!$AM$101,IF(F62="Scenario3PBT12",'Medium retrofit'!$AN$101,"")))&amp;IF(F62="Scenario1PBT13",'Medium retrofit'!$AO$101,IF(F62="Scenario2PBT13",'Medium retrofit'!$AP$101,IF(F62="Scenario3PBT13",'Medium retrofit'!$AQ$101,"")))&amp;IF(F62="Scenario1PBT14",'Medium retrofit'!$AR$101,IF(F62="Scenario2PBT14",'Medium retrofit'!$AS$101,IF(F62="Scenario3PBT14",'Medium retrofit'!$AT$101,"")))&amp;IF(F62="Scenario1PBT15",'Medium retrofit'!$AU$101,IF(F62="Scenario2PBT15",'Medium retrofit'!$AV$101,IF(F62="Scenario3PBT15",'Medium retrofit'!$AW$101,"")))</f>
        <v/>
      </c>
      <c r="AB62" s="242">
        <f t="shared" si="21"/>
        <v>0</v>
      </c>
      <c r="AC62" s="247">
        <f>IFERROR('Projection_Base-case'!G62-G62,0)</f>
        <v>0</v>
      </c>
      <c r="AD62" s="123">
        <f t="shared" si="24"/>
        <v>0</v>
      </c>
      <c r="AE62" s="123">
        <f>IFERROR(100*AC62/'Projection_Base-case'!G62,0)</f>
        <v>0</v>
      </c>
      <c r="AF62" s="123">
        <f>IFERROR('Projection_Base-case'!I62-I62,0)</f>
        <v>0</v>
      </c>
      <c r="AG62" s="123">
        <f t="shared" si="25"/>
        <v>0</v>
      </c>
      <c r="AH62" s="123">
        <f>IFERROR(100*AF62/'Projection_Base-case'!I62,0)</f>
        <v>0</v>
      </c>
      <c r="AI62" s="123">
        <f>IFERROR('Projection_Base-case'!K62-K62,0)</f>
        <v>0</v>
      </c>
      <c r="AJ62" s="123">
        <f t="shared" si="26"/>
        <v>0</v>
      </c>
      <c r="AK62" s="123">
        <f>IFERROR(100*AI62/'Projection_Base-case'!K62,0)</f>
        <v>0</v>
      </c>
      <c r="AL62" s="123">
        <f>IFERROR(M62-'Projection_Base-case'!M62,0)</f>
        <v>0</v>
      </c>
      <c r="AM62" s="123">
        <f t="shared" si="27"/>
        <v>0</v>
      </c>
      <c r="AN62" s="179">
        <f>IFERROR(IF('Projection_Base-case'!N62&gt;0,100*AM62/'Projection_Base-case'!N62,100*AM62/N62),0)</f>
        <v>0</v>
      </c>
      <c r="AO62" s="245">
        <f>IFERROR('Projection_Base-case'!O62-O62,0)</f>
        <v>0</v>
      </c>
      <c r="AP62" s="123">
        <f t="shared" si="28"/>
        <v>0</v>
      </c>
      <c r="AQ62" s="123">
        <f>IFERROR(100*AO62/'Projection_Base-case'!O62,0)</f>
        <v>0</v>
      </c>
      <c r="AR62" s="123">
        <f>IFERROR('Projection_Base-case'!Q62-Q62,0)</f>
        <v>0</v>
      </c>
      <c r="AS62" s="123">
        <f t="shared" si="29"/>
        <v>0</v>
      </c>
      <c r="AT62" s="123">
        <f>IFERROR(100*AR62/'Projection_Base-case'!Q62,0)</f>
        <v>0</v>
      </c>
      <c r="AU62" s="123">
        <f>IFERROR('Projection_Base-case'!S62-S62,0)</f>
        <v>0</v>
      </c>
      <c r="AV62" s="123">
        <f t="shared" si="30"/>
        <v>0</v>
      </c>
      <c r="AW62" s="124">
        <f>IFERROR(100*AU62/'Projection_Base-case'!S62,0)</f>
        <v>0</v>
      </c>
      <c r="AX62" s="245">
        <f>IFERROR('Projection_Base-case'!U62-U62,0)</f>
        <v>0</v>
      </c>
      <c r="AY62" s="123">
        <f t="shared" si="31"/>
        <v>0</v>
      </c>
      <c r="AZ62" s="123">
        <f>IFERROR(100*AX62/'Projection_Base-case'!U62,0)</f>
        <v>0</v>
      </c>
      <c r="BA62" s="123">
        <f>IFERROR('Projection_Base-case'!W62-W62,0)</f>
        <v>0</v>
      </c>
      <c r="BB62" s="123">
        <f t="shared" si="32"/>
        <v>0</v>
      </c>
      <c r="BC62" s="123">
        <f>IFERROR(100*BA62/'Projection_Base-case'!W62,0)</f>
        <v>0</v>
      </c>
      <c r="BD62" s="123">
        <f>IFERROR('Projection_Base-case'!Y62-Y62,0)</f>
        <v>0</v>
      </c>
      <c r="BE62" s="123">
        <f t="shared" si="33"/>
        <v>0</v>
      </c>
      <c r="BF62" s="123">
        <f>IFERROR(100*BD62/'Projection_Base-case'!Y62,0)</f>
        <v>0</v>
      </c>
      <c r="BG62" s="178">
        <f t="shared" si="22"/>
        <v>0</v>
      </c>
      <c r="BH62" s="179">
        <f t="shared" si="23"/>
        <v>0</v>
      </c>
    </row>
    <row r="63" spans="1:60">
      <c r="A63" s="165">
        <v>58</v>
      </c>
      <c r="B63" s="239">
        <f>IF('Projection_Base-case'!B63&lt;&gt;"",'Projection_Base-case'!B63,0)</f>
        <v>0</v>
      </c>
      <c r="C63" s="239">
        <f>IF('Projection_Base-case'!C63&lt;&gt;"",'Projection_Base-case'!C63,0)</f>
        <v>0</v>
      </c>
      <c r="D63" s="239">
        <f>IF('Projection_Base-case'!D63&lt;&gt;"",'Projection_Base-case'!D63,0)</f>
        <v>0</v>
      </c>
      <c r="E63" s="164" t="str">
        <f>IF(AND('Résultats medium'!$AC$3="OUI",'Résultats medium'!E62&lt;&gt;""),'Résultats medium'!E62,IF(OR(D63="PBT1",D63="PBT4",D63="PBT5",D63="PBT6",D63="PBT7",D63="PBT8",D63="PBT10"),"Scenario1",IF(OR(D63="PBT3",D63="PBT9"),"Scenario3",IF(OR(D63="PBT2"),"Scenario2",""))))</f>
        <v/>
      </c>
      <c r="F63" s="240" t="str">
        <f t="shared" si="10"/>
        <v>0</v>
      </c>
      <c r="G63" s="241" t="str">
        <f>IF(F63="Scenario1PBT1",'Medium retrofit'!$E$6,IF(F63="Scenario2PBT1",'Medium retrofit'!$F$6,IF(F63="Scenario3PBT1",'Medium retrofit'!$G$6,"")))&amp;IF(F63="Scenario1PBT2",'Medium retrofit'!$H$6,IF(F63="Scenario2PBT2",'Medium retrofit'!$I$6,IF(F63="Scenario3PBT2",'Medium retrofit'!$J$6,"")))&amp;IF(F63="Scenario1PBT3",'Medium retrofit'!$K$6,IF(F63="Scenario2PBT3",'Medium retrofit'!$L$6,IF(F63="Scenario3PBT3",'Medium retrofit'!$M$6,"")))&amp;IF(F63="Scenario1PBT4",'Medium retrofit'!$N$6,IF(F63="Scenario2PBT4",'Medium retrofit'!$O$6,IF(F63="Scenario3PBT4",'Medium retrofit'!$P$6,"")))&amp;IF(F63="Scenario1PBT5",'Medium retrofit'!$Q$6,IF(F63="Scenario2PBT5",'Medium retrofit'!$R$6,IF(F63="Scenario3PBT5",'Medium retrofit'!$S$6,"")))&amp;IF(F63="Scenario1PBT6",'Medium retrofit'!$T$6,IF(F63="Scenario2PBT6",'Medium retrofit'!$U$6,IF(F63="Scenario3PBT6",'Medium retrofit'!$V$6,"")))&amp;IF(F63="Scenario1PBT7",'Medium retrofit'!$W$6,IF(F63="Scenario2PBT7",'Medium retrofit'!$X$6,IF(F63="Scenario3PBT7",'Medium retrofit'!$Y$6,"")))&amp;IF(F63="Scenario1PBT8",'Medium retrofit'!$Z$6,IF(F63="Scenario2PBT8",'Medium retrofit'!$AA$6,IF(F63="Scenario3PBT8",'Medium retrofit'!$AB$6,"")))&amp;IF(F63="Scenario1PBT9",'Medium retrofit'!$AC$6,IF(F63="Scenario2PBT9",'Medium retrofit'!$AD$6,IF(F63="Scenario3PBT9",'Medium retrofit'!$AE$6,"")))&amp;IF(F63="Scenario1PBT10",'Medium retrofit'!$AF$6,IF(F63="Scenario2PBT10",'Medium retrofit'!$AG$6,IF(F63="Scenario3PBT10",'Medium retrofit'!$AH$6,"")))&amp;IF(F63="Scenario1PBT11",'Medium retrofit'!$AI$6,IF(F63="Scenario2PBT11",'Medium retrofit'!$AJ$6,IF(F63="Scenario3PBT11",'Medium retrofit'!$AK$6,"")))&amp;IF(F63="Scenario1PBT12",'Medium retrofit'!$AL$6,IF(F63="Scenario2PBT12",'Medium retrofit'!$AM$6,IF(F63="Scenario3PBT12",'Medium retrofit'!$AN$6,"")))&amp;IF(F63="Scenario1PBT13",'Medium retrofit'!$AO$6,IF(F63="Scenario2PBT13",'Medium retrofit'!$AP$6,IF(F63="Scenario3PBT13",'Medium retrofit'!$AQ$6,"")))&amp;IF(F63="Scenario1PBT14",'Medium retrofit'!$AR$6,IF(F63="Scenario2PBT14",'Medium retrofit'!$AS$6,IF(F63="Scenario3PBT14",'Medium retrofit'!$AT$6,"")))&amp;IF(F63="Scenario1PBT15",'Medium retrofit'!$AU$6,IF(F63="Scenario2PBT15",'Medium retrofit'!$AV$6,IF(F63="Scenario3PBT15",'Medium retrofit'!$AW$6,"")))</f>
        <v/>
      </c>
      <c r="H63" s="123">
        <f t="shared" si="11"/>
        <v>0</v>
      </c>
      <c r="I63" s="239" t="str">
        <f>IF(F63="Scenario1PBT1",'Medium retrofit'!$E$16,IF(F63="Scenario2PBT1",'Medium retrofit'!$F$16,IF(F63="Scenario3PBT1",'Medium retrofit'!$G$16,"")))&amp;IF(F63="Scenario1PBT2",'Medium retrofit'!$H$16,IF(F63="Scenario2PBT2",'Medium retrofit'!$I$16,IF(F63="Scenario3PBT2",'Medium retrofit'!$J$16,"")))&amp;IF(F63="Scenario1PBT3",'Medium retrofit'!$K$16,IF(F63="Scenario2PBT3",'Medium retrofit'!$L$16,IF(F63="Scenario3PBT3",'Medium retrofit'!$M$16,"")))&amp;IF(F63="Scenario1PBT4",'Medium retrofit'!$N$16,IF(F63="Scenario2PBT4",'Medium retrofit'!$O$16,IF(F63="Scenario3PBT4",'Medium retrofit'!$P$16,"")))&amp;IF(F63="Scenario1PBT5",'Medium retrofit'!$Q$16,IF(F63="Scenario2PBT5",'Medium retrofit'!$R$16,IF(F63="Scenario3PBT5",'Medium retrofit'!$S$16,"")))&amp;IF(F63="Scenario1PBT6",'Medium retrofit'!$T$16,IF(F63="Scenario2PBT6",'Medium retrofit'!$U$16,IF(F63="Scenario3PBT6",'Medium retrofit'!$V$16,"")))&amp;IF(F63="Scenario1PBT7",'Medium retrofit'!$W$16,IF(F63="Scenario2PBT7",'Medium retrofit'!$X$16,IF(F63="Scenario3PBT7",'Medium retrofit'!$Y$16,"")))&amp;IF(F63="Scenario1PBT8",'Medium retrofit'!$Z$16,IF(F63="Scenario2PBT8",'Medium retrofit'!$AA$16,IF(F63="Scenario3PBT8",'Medium retrofit'!$AB$16,"")))&amp;IF(F63="Scenario1PBT9",'Medium retrofit'!$AC$16,IF(F63="Scenario2PBT9",'Medium retrofit'!$AD$16,IF(F63="Scenario3PBT9",'Medium retrofit'!$AE$16,"")))&amp;IF(F63="Scenario1PBT10",'Medium retrofit'!$AF$16,IF(F63="Scenario2PBT10",'Medium retrofit'!$AG$16,IF(F63="Scenario3PBT10",'Medium retrofit'!$AH$16,"")))&amp;IF(F63="Scenario1PBT11",'Medium retrofit'!$AI$16,IF(F63="Scenario2PBT11",'Medium retrofit'!$AJ$16,IF(F63="Scenario3PBT11",'Medium retrofit'!$AK$16,"")))&amp;IF(F63="Scenario1PBT12",'Medium retrofit'!$AL$16,IF(F63="Scenario2PBT12",'Medium retrofit'!$AM$16,IF(F63="Scenario3PBT12",'Medium retrofit'!$AN$16,"")))&amp;IF(F63="Scenario1PBT13",'Medium retrofit'!$AO$16,IF(F63="Scenario2PBT13",'Medium retrofit'!$AP$16,IF(F63="Scenario3PBT13",'Medium retrofit'!$AQ$16,"")))&amp;IF(F63="Scenario1PBT14",'Medium retrofit'!$AR$16,IF(F63="Scenario2PBT14",'Medium retrofit'!$AS$16,IF(F63="Scenario3PBT14",'Medium retrofit'!$AT$16,"")))&amp;IF(F63="Scenario1PBT15",'Medium retrofit'!$AU$16,IF(F63="Scenario2PBT15",'Medium retrofit'!$AV$16,IF(F63="Scenario3PBT15",'Medium retrofit'!$AW$16,"")))</f>
        <v/>
      </c>
      <c r="J63" s="123">
        <f t="shared" si="12"/>
        <v>0</v>
      </c>
      <c r="K63" s="123" t="str">
        <f>IF(F63="Scenario1PBT1",'Medium retrofit'!$E$18,IF(F63="Scenario2PBT1",'Medium retrofit'!$F$18,IF(F63="Scenario3PBT1",'Medium retrofit'!$G$18,"")))&amp;IF(F63="Scenario1PBT2",'Medium retrofit'!$H$18,IF(F63="Scenario2PBT2",'Medium retrofit'!$I$18,IF(F63="Scenario3PBT2",'Medium retrofit'!$J$18,"")))&amp;IF(F63="Scenario1PBT3",'Medium retrofit'!$K$18,IF(F63="Scenario2PBT3",'Medium retrofit'!$L$18,IF(F63="Scenario3PBT3",'Medium retrofit'!$M$18,"")))&amp;IF(F63="Scenario1PBT4",'Medium retrofit'!$N$18,IF(F63="Scenario2PBT4",'Medium retrofit'!$O$18,IF(F63="Scenario3PBT4",'Medium retrofit'!$P$18,"")))&amp;IF(F63="Scenario1PBT5",'Medium retrofit'!$Q$18,IF(F63="Scenario2PBT5",'Medium retrofit'!$R$18,IF(F63="Scenario3PBT5",'Medium retrofit'!$S$18,"")))&amp;IF(F63="Scenario1PBT6",'Medium retrofit'!$T$18,IF(F63="Scenario2PBT6",'Medium retrofit'!$U$18,IF(F63="Scenario3PBT6",'Medium retrofit'!$V$18,"")))&amp;IF(F63="Scenario1PBT7",'Medium retrofit'!$W$18,IF(F63="Scenario2PBT7",'Medium retrofit'!$X$18,IF(F63="Scenario3PBT7",'Medium retrofit'!$Y$18,"")))&amp;IF(F63="Scenario1PBT8",'Medium retrofit'!$Z$18,IF(F63="Scenario2PBT8",'Medium retrofit'!$AA$18,IF(F63="Scenario3PBT8",'Medium retrofit'!$AB$18,"")))&amp;IF(F63="Scenario1PBT9",'Medium retrofit'!$AC$18,IF(F63="Scenario2PBT9",'Medium retrofit'!$AD$18,IF(F63="Scenario3PBT9",'Medium retrofit'!$AE$18,"")))&amp;IF(F63="Scenario1PBT10",'Medium retrofit'!$AF$18,IF(F63="Scenario2PBT10",'Medium retrofit'!$AG$18,IF(F63="Scenario3PBT10",'Medium retrofit'!$AH$18,"")))&amp;IF(F63="Scenario1PBT11",'Medium retrofit'!$AI$18,IF(F63="Scenario2PBT11",'Medium retrofit'!$AJ$18,IF(F63="Scenario3PBT11",'Medium retrofit'!$AK$18,"")))&amp;IF(F63="Scenario1PBT12",'Medium retrofit'!$AL$18,IF(F63="Scenario2PBT12",'Medium retrofit'!$AM$18,IF(F63="Scenario3PBT12",'Medium retrofit'!$AN$18,"")))&amp;IF(F63="Scenario1PBT13",'Medium retrofit'!$AO$18,IF(F63="Scenario2PBT13",'Medium retrofit'!$AP$18,IF(F63="Scenario3PBT13",'Medium retrofit'!$AQ$18,"")))&amp;IF(F63="Scenario1PBT14",'Medium retrofit'!$AR$18,IF(F63="Scenario2PBT14",'Medium retrofit'!$AS$18,IF(F63="Scenario3PBT14",'Medium retrofit'!$AT$18,"")))&amp;IF(F63="Scenario1PBT15",'Medium retrofit'!$AU$18,IF(F63="Scenario2PBT15",'Medium retrofit'!$AV$18,IF(F63="Scenario3PBT15",'Medium retrofit'!$AW$18,"")))</f>
        <v/>
      </c>
      <c r="L63" s="123">
        <f t="shared" si="13"/>
        <v>0</v>
      </c>
      <c r="M63" s="123" t="str">
        <f>IF(F63="Scenario1PBT1",'Medium retrofit'!$E$20,IF(F63="Scenario2PBT1",'Medium retrofit'!$F$20,IF(F63="Scenario3PBT1",'Medium retrofit'!$G$20,"")))&amp;IF(F63="Scenario1PBT2",'Medium retrofit'!$H$20,IF(F63="Scenario2PBT2",'Medium retrofit'!$I$20,IF(F63="Scenario3PBT2",'Medium retrofit'!$J$20,"")))&amp;IF(F63="Scenario1PBT3",'Medium retrofit'!$K$20,IF(F63="Scenario2PBT3",'Medium retrofit'!$L$20,IF(F63="Scenario3PBT3",'Medium retrofit'!$M$20,"")))&amp;IF(F63="Scenario1PBT4",'Medium retrofit'!$N$20,IF(F63="Scenario2PBT4",'Medium retrofit'!$O$20,IF(F63="Scenario3PBT4",'Medium retrofit'!$P$20,"")))&amp;IF(F63="Scenario1PBT5",'Medium retrofit'!$Q$20,IF(F63="Scenario2PBT5",'Medium retrofit'!$R$20,IF(F63="Scenario3PBT5",'Medium retrofit'!$S$20,"")))&amp;IF(F63="Scenario1PBT6",'Medium retrofit'!$T$20,IF(F63="Scenario2PBT6",'Medium retrofit'!$U$20,IF(F63="Scenario3PBT6",'Medium retrofit'!$V$20,"")))&amp;IF(F63="Scenario1PBT7",'Medium retrofit'!$W$20,IF(F63="Scenario2PBT7",'Medium retrofit'!$X$20,IF(F63="Scenario3PBT7",'Medium retrofit'!$Y$20,"")))&amp;IF(F63="Scenario1PBT8",'Medium retrofit'!$Z$20,IF(F63="Scenario2PBT8",'Medium retrofit'!$AA$20,IF(F63="Scenario3PBT8",'Medium retrofit'!$AB$20,"")))&amp;IF(F63="Scenario1PBT9",'Medium retrofit'!$AC$20,IF(F63="Scenario2PBT9",'Medium retrofit'!$AD$20,IF(F63="Scenario3PBT9",'Medium retrofit'!$AE$20,"")))&amp;IF(F63="Scenario1PBT10",'Medium retrofit'!$AF$20,IF(F63="Scenario2PBT10",'Medium retrofit'!$AG$20,IF(F63="Scenario3PBT10",'Medium retrofit'!$AH$20,"")))&amp;IF(F63="Scenario1PBT11",'Medium retrofit'!$AI$20,IF(F63="Scenario2PBT11",'Medium retrofit'!$AJ$20,IF(F63="Scenario3PBT11",'Medium retrofit'!$AK$20,"")))&amp;IF(F63="Scenario1PBT12",'Medium retrofit'!$AL$20,IF(F63="Scenario2PBT12",'Medium retrofit'!$AM$20,IF(F63="Scenario3PBT12",'Medium retrofit'!$AN$20,"")))&amp;IF(F63="Scenario1PBT13",'Medium retrofit'!$AO$20,IF(F63="Scenario2PBT13",'Medium retrofit'!$AP$20,IF(F63="Scenario3PBT13",'Medium retrofit'!$AQ$20,"")))&amp;IF(F63="Scenario1PBT14",'Medium retrofit'!$AR$20,IF(F63="Scenario2PBT14",'Medium retrofit'!$AS$20,IF(F63="Scenario3PBT14",'Medium retrofit'!$AT$20,"")))&amp;IF(F63="Scenario1PBT15",'Medium retrofit'!$AU$20,IF(F63="Scenario2PBT15",'Medium retrofit'!$AV$20,IF(F63="Scenario3PBT15",'Medium retrofit'!$AW$20,"")))</f>
        <v/>
      </c>
      <c r="N63" s="124">
        <f t="shared" si="14"/>
        <v>0</v>
      </c>
      <c r="O63" s="245" t="str">
        <f>IF(F63="Scenario1PBT1",'Medium retrofit'!$E$23,IF(F63="Scenario2PBT1",'Medium retrofit'!$F$23,IF(F63="Scenario3PBT1",'Medium retrofit'!$G$23,"")))&amp;IF(F63="Scenario1PBT2",'Medium retrofit'!$H$23,IF(F63="Scenario2PBT2",'Medium retrofit'!$I$23,IF(F63="Scenario3PBT2",'Medium retrofit'!$J$23,"")))&amp;IF(F63="Scenario1PBT3",'Medium retrofit'!$K$23,IF(F63="Scenario2PBT3",'Medium retrofit'!$L$23,IF(F63="Scenario3PBT3",'Medium retrofit'!$M$23,"")))&amp;IF(F63="Scenario1PBT4",'Medium retrofit'!$N$23,IF(F63="Scenario2PBT4",'Medium retrofit'!$O$23,IF(F63="Scenario3PBT4",'Medium retrofit'!$P$23,"")))&amp;IF(F63="Scenario1PBT5",'Medium retrofit'!$Q$23,IF(F63="Scenario2PBT5",'Medium retrofit'!$R$23,IF(F63="Scenario3PBT5",'Medium retrofit'!$S$23,"")))&amp;IF(F63="Scenario1PBT6",'Medium retrofit'!$T$23,IF(F63="Scenario2PBT6",'Medium retrofit'!$U$23,IF(F63="Scenario3PBT6",'Medium retrofit'!$V$23,"")))&amp;IF(F63="Scenario1PBT7",'Medium retrofit'!$W$23,IF(F63="Scenario2PBT7",'Medium retrofit'!$X$23,IF(F63="Scenario3PBT7",'Medium retrofit'!$Y$23,"")))&amp;IF(F63="Scenario1PBT8",'Medium retrofit'!$Z$23,IF(F63="Scenario2PBT8",'Medium retrofit'!$AA$23,IF(F63="Scenario3PBT8",'Medium retrofit'!$AB$23,"")))&amp;IF(F63="Scenario1PBT9",'Medium retrofit'!$AC$23,IF(F63="Scenario2PBT9",'Medium retrofit'!$AD$23,IF(F63="Scenario3PBT9",'Medium retrofit'!$AE$23,"")))&amp;IF(F63="Scenario1PBT10",'Medium retrofit'!$AF$23,IF(F63="Scenario2PBT10",'Medium retrofit'!$AG$23,IF(F63="Scenario3PBT10",'Medium retrofit'!$AH$23,"")))&amp;IF(F63="Scenario1PBT11",'Medium retrofit'!$AI$23,IF(F63="Scenario2PBT11",'Medium retrofit'!$AJ$23,IF(F63="Scenario3PBT11",'Medium retrofit'!$AK$23,"")))&amp;IF(F63="Scenario1PBT12",'Medium retrofit'!$AL$23,IF(F63="Scenario2PBT12",'Medium retrofit'!$AM$23,IF(F63="Scenario3PBT12",'Medium retrofit'!$AN$23,"")))&amp;IF(F63="Scenario1PBT13",'Medium retrofit'!$AO$23,IF(F63="Scenario2PBT13",'Medium retrofit'!$AP$23,IF(F63="Scenario3PBT13",'Medium retrofit'!$AQ$23,"")))&amp;IF(F63="Scenario1PBT14",'Medium retrofit'!$AR$23,IF(F63="Scenario2PBT14",'Medium retrofit'!$AS$23,IF(F63="Scenario3PBT14",'Medium retrofit'!$AT$23,"")))&amp;IF(F63="Scenario1PBT15",'Medium retrofit'!$AU$23,IF(F63="Scenario2PBT15",'Medium retrofit'!$AV$23,IF(F63="Scenario3PBT15",'Medium retrofit'!$AW$23,"")))</f>
        <v/>
      </c>
      <c r="P63" s="123">
        <f t="shared" si="15"/>
        <v>0</v>
      </c>
      <c r="Q63" s="123" t="str">
        <f>IF(F63="Scenario1PBT1",'Medium retrofit'!$E$25,IF(F63="Scenario2PBT1",'Medium retrofit'!$F$25,IF(F63="Scenario3PBT1",'Medium retrofit'!$G$25,"")))&amp;IF(F63="Scenario1PBT2",'Medium retrofit'!$H$25,IF(F63="Scenario2PBT2",'Medium retrofit'!$I$25,IF(F63="Scenario3PBT2",'Medium retrofit'!$J$25,"")))&amp;IF(F63="Scenario1PBT3",'Medium retrofit'!$K$25,IF(F63="Scenario2PBT3",'Medium retrofit'!$L$25,IF(F63="Scenario3PBT3",'Medium retrofit'!$M$25,"")))&amp;IF(F63="Scenario1PBT4",'Medium retrofit'!$N$25,IF(F63="Scenario2PBT4",'Medium retrofit'!$O$25,IF(F63="Scenario3PBT4",'Medium retrofit'!$P$25,"")))&amp;IF(F63="Scenario1PBT5",'Medium retrofit'!$Q$25,IF(F63="Scenario2PBT5",'Medium retrofit'!$R$25,IF(F63="Scenario3PBT5",'Medium retrofit'!$S$25,"")))&amp;IF(F63="Scenario1PBT6",'Medium retrofit'!$T$25,IF(F63="Scenario2PBT6",'Medium retrofit'!$U$25,IF(F63="Scenario3PBT6",'Medium retrofit'!$V$25,"")))&amp;IF(F63="Scenario1PBT7",'Medium retrofit'!$W$25,IF(F63="Scenario2PBT7",'Medium retrofit'!$X$25,IF(F63="Scenario3PBT7",'Medium retrofit'!$Y$25,"")))&amp;IF(F63="Scenario1PBT8",'Medium retrofit'!$Z$25,IF(F63="Scenario2PBT8",'Medium retrofit'!$AA$25,IF(F63="Scenario3PBT8",'Medium retrofit'!$AB$25,"")))&amp;IF(F63="Scenario1PBT9",'Medium retrofit'!$AC$25,IF(F63="Scenario2PBT9",'Medium retrofit'!$AD$25,IF(F63="Scenario3PBT9",'Medium retrofit'!$AE$25,"")))&amp;IF(F63="Scenario1PBT10",'Medium retrofit'!$AF$25,IF(F63="Scenario2PBT10",'Medium retrofit'!$AG$25,IF(F63="Scenario3PBT10",'Medium retrofit'!$AH$25,"")))&amp;IF(F63="Scenario1PBT11",'Medium retrofit'!$AI$25,IF(F63="Scenario2PBT11",'Medium retrofit'!$AJ$25,IF(F63="Scenario3PBT11",'Medium retrofit'!$AK$25,"")))&amp;IF(F63="Scenario1PBT12",'Medium retrofit'!$AL$25,IF(F63="Scenario2PBT12",'Medium retrofit'!$AM$25,IF(F63="Scenario3PBT12",'Medium retrofit'!$AN$25,"")))&amp;IF(F63="Scenario1PBT13",'Medium retrofit'!$AO$25,IF(F63="Scenario2PBT13",'Medium retrofit'!$AP$25,IF(F63="Scenario3PBT13",'Medium retrofit'!$AQ$25,"")))&amp;IF(F63="Scenario1PBT14",'Medium retrofit'!$AR$25,IF(F63="Scenario2PBT14",'Medium retrofit'!$AS$25,IF(F63="Scenario3PBT14",'Medium retrofit'!$AT$25,"")))&amp;IF(F63="Scenario1PBT15",'Medium retrofit'!$AU$25,IF(F63="Scenario2PBT15",'Medium retrofit'!$AV$25,IF(F63="Scenario3PBT15",'Medium retrofit'!$AW$25,"")))</f>
        <v/>
      </c>
      <c r="R63" s="123">
        <f t="shared" si="16"/>
        <v>0</v>
      </c>
      <c r="S63" s="123" t="str">
        <f>IF(F63="Scenario1PBT1",'Medium retrofit'!$E$27,IF(F63="Scenario2PBT1",'Medium retrofit'!$F$27,IF(F63="Scenario3PBT1",'Medium retrofit'!$G$27,"")))&amp;IF(F63="Scenario1PBT2",'Medium retrofit'!$H$27,IF(F63="Scenario2PBT2",'Medium retrofit'!$I$27,IF(F63="Scenario3PBT2",'Medium retrofit'!$J$27,"")))&amp;IF(F63="Scenario1PBT3",'Medium retrofit'!$K$27,IF(F63="Scenario2PBT3",'Medium retrofit'!$L$27,IF(F63="Scenario3PBT3",'Medium retrofit'!$M$27,"")))&amp;IF(F63="Scenario1PBT4",'Medium retrofit'!$N$27,IF(F63="Scenario2PBT4",'Medium retrofit'!$O$27,IF(F63="Scenario3PBT4",'Medium retrofit'!$P$27,"")))&amp;IF(F63="Scenario1PBT5",'Medium retrofit'!$Q$27,IF(F63="Scenario2PBT5",'Medium retrofit'!$R$27,IF(F63="Scenario3PBT5",'Medium retrofit'!$S$27,"")))&amp;IF(F63="Scenario1PBT6",'Medium retrofit'!$T$27,IF(F63="Scenario2PBT6",'Medium retrofit'!$U$27,IF(F63="Scenario3PBT6",'Medium retrofit'!$V$27,"")))&amp;IF(F63="Scenario1PBT7",'Medium retrofit'!$W$27,IF(F63="Scenario2PBT7",'Medium retrofit'!$X$27,IF(F63="Scenario3PBT7",'Medium retrofit'!$Y$27,"")))&amp;IF(F63="Scenario1PBT8",'Medium retrofit'!$Z$27,IF(F63="Scenario2PBT8",'Medium retrofit'!$AA$27,IF(F63="Scenario3PBT8",'Medium retrofit'!$AB$27,"")))&amp;IF(F63="Scenario1PBT9",'Medium retrofit'!$AC$27,IF(F63="Scenario2PBT9",'Medium retrofit'!$AD$27,IF(F63="Scenario3PBT9",'Medium retrofit'!$AE$27,"")))&amp;IF(F63="Scenario1PBT10",'Medium retrofit'!$AF$27,IF(F63="Scenario2PBT10",'Medium retrofit'!$AG$27,IF(F63="Scenario3PBT10",'Medium retrofit'!$AH$27,"")))&amp;IF(F63="Scenario1PBT11",'Medium retrofit'!$AI$27,IF(F63="Scenario2PBT11",'Medium retrofit'!$AJ$27,IF(F63="Scenario3PBT11",'Medium retrofit'!$AK$27,"")))&amp;IF(F63="Scenario1PBT12",'Medium retrofit'!$AL$27,IF(F63="Scenario2PBT12",'Medium retrofit'!$AM$27,IF(F63="Scenario3PBT12",'Medium retrofit'!$AN$27,"")))&amp;IF(F63="Scenario1PBT13",'Medium retrofit'!$AO$27,IF(F63="Scenario2PBT13",'Medium retrofit'!$AP$27,IF(F63="Scenario3PBT13",'Medium retrofit'!$AQ$27,"")))&amp;IF(F63="Scenario1PBT14",'Medium retrofit'!$AR$27,IF(F63="Scenario2PBT14",'Medium retrofit'!$AS$27,IF(F63="Scenario3PBT14",'Medium retrofit'!$AT$27,"")))&amp;IF(F63="Scenario1PBT15",'Medium retrofit'!$AU$27,IF(F63="Scenario2PBT15",'Medium retrofit'!$AV$27,IF(F63="Scenario3PBT15",'Medium retrofit'!$AW$27,"")))</f>
        <v/>
      </c>
      <c r="T63" s="246">
        <f t="shared" si="17"/>
        <v>0</v>
      </c>
      <c r="U63" s="245" t="str">
        <f>IF(F63="Scenario1PBT1",'Medium retrofit'!$E$38,IF(F63="Scenario2PBT1",'Medium retrofit'!$F$38,IF(F63="Scenario3PBT1",'Medium retrofit'!$G$38,"")))&amp;IF(F63="Scenario1PBT2",'Medium retrofit'!$H$38,IF(F63="Scenario2PBT2",'Medium retrofit'!$I$38,IF(F63="Scenario3PBT2",'Medium retrofit'!$J$38,"")))&amp;IF(F63="Scenario1PBT3",'Medium retrofit'!$K$38,IF(F63="Scenario2PBT3",'Medium retrofit'!$L$38,IF(F63="Scenario3PBT3",'Medium retrofit'!$M$38,"")))&amp;IF(F63="Scenario1PBT4",'Medium retrofit'!$N$38,IF(F63="Scenario2PBT4",'Medium retrofit'!$O$38,IF(F63="Scenario3PBT4",'Medium retrofit'!$P$38,"")))&amp;IF(F63="Scenario1PBT5",'Medium retrofit'!$Q$38,IF(F63="Scenario2PBT5",'Medium retrofit'!$R$38,IF(F63="Scenario3PBT5",'Medium retrofit'!$S$38,"")))&amp;IF(F63="Scenario1PBT6",'Medium retrofit'!$T$38,IF(F63="Scenario2PBT6",'Medium retrofit'!$U$38,IF(F63="Scenario3PBT6",'Medium retrofit'!$V$38,"")))&amp;IF(F63="Scenario1PBT7",'Medium retrofit'!$W$38,IF(F63="Scenario2PBT7",'Medium retrofit'!$X$38,IF(F63="Scenario3PBT7",'Medium retrofit'!$Y$38,"")))&amp;IF(F63="Scenario1PBT8",'Medium retrofit'!$Z$38,IF(F63="Scenario2PBT8",'Medium retrofit'!$AA$38,IF(F63="Scenario3PBT8",'Medium retrofit'!$AB$38,"")))&amp;IF(F63="Scenario1PBT9",'Medium retrofit'!$AC$38,IF(F63="Scenario2PBT9",'Medium retrofit'!$AD$38,IF(F63="Scenario3PBT9",'Medium retrofit'!$AE$38,"")))&amp;IF(F63="Scenario1PBT10",'Medium retrofit'!$AF$38,IF(F63="Scenario2PBT10",'Medium retrofit'!$AG$38,IF(F63="Scenario3PBT10",'Medium retrofit'!$AH$38,"")))&amp;IF(F63="Scenario1PBT11",'Medium retrofit'!$AI$38,IF(F63="Scenario2PBT11",'Medium retrofit'!$AJ$38,IF(F63="Scenario3PBT11",'Medium retrofit'!$AK$38,"")))&amp;IF(F63="Scenario1PBT12",'Medium retrofit'!$AL$38,IF(F63="Scenario2PBT12",'Medium retrofit'!$AM$38,IF(F63="Scenario3PBT12",'Medium retrofit'!$AN$38,"")))&amp;IF(F63="Scenario1PBT13",'Medium retrofit'!$AO$38,IF(F63="Scenario2PBT13",'Medium retrofit'!$AP$38,IF(F63="Scenario3PBT13",'Medium retrofit'!$AQ$38,"")))&amp;IF(F63="Scenario1PBT14",'Medium retrofit'!$AR$38,IF(F63="Scenario2PBT14",'Medium retrofit'!$AS$38,IF(F63="Scenario3PBT14",'Medium retrofit'!$AT$38,"")))&amp;IF(F63="Scenario1PBT15",'Medium retrofit'!$AU$38,IF(F63="Scenario2PBT15",'Medium retrofit'!$AV$38,IF(F63="Scenario3PBT15",'Medium retrofit'!$AW$38,"")))</f>
        <v/>
      </c>
      <c r="V63" s="123">
        <f t="shared" si="18"/>
        <v>0</v>
      </c>
      <c r="W63" s="123" t="str">
        <f>IF(F63="Scenario1PBT1",'Medium retrofit'!$E$40,IF(F63="Scenario2PBT1",'Medium retrofit'!$F$40,IF(F63="Scenario3PBT1",'Medium retrofit'!$G$40,"")))&amp;IF(F63="Scenario1PBT2",'Medium retrofit'!$H$40,IF(F63="Scenario2PBT2",'Medium retrofit'!$I$40,IF(F63="Scenario3PBT2",'Medium retrofit'!$J$40,"")))&amp;IF(F63="Scenario1PBT3",'Medium retrofit'!$K$40,IF(F63="Scenario2PBT3",'Medium retrofit'!$L$40,IF(F63="Scenario3PBT3",'Medium retrofit'!$M$40,"")))&amp;IF(F63="Scenario1PBT4",'Medium retrofit'!$N$40,IF(F63="Scenario2PBT4",'Medium retrofit'!$O$40,IF(F63="Scenario3PBT4",'Medium retrofit'!$P$40,"")))&amp;IF(F63="Scenario1PBT5",'Medium retrofit'!$Q$40,IF(F63="Scenario2PBT5",'Medium retrofit'!$R$40,IF(F63="Scenario3PBT5",'Medium retrofit'!$S$40,"")))&amp;IF(F63="Scenario1PBT6",'Medium retrofit'!$T$40,IF(F63="Scenario2PBT6",'Medium retrofit'!$U$40,IF(F63="Scenario3PBT6",'Medium retrofit'!$V$40,"")))&amp;IF(F63="Scenario1PBT7",'Medium retrofit'!$W$40,IF(F63="Scenario2PBT7",'Medium retrofit'!$X$40,IF(F63="Scenario3PBT7",'Medium retrofit'!$Y$40,"")))&amp;IF(F63="Scenario1PBT8",'Medium retrofit'!$Z$40,IF(F63="Scenario2PBT8",'Medium retrofit'!$AA$40,IF(F63="Scenario3PBT8",'Medium retrofit'!$AB$40,"")))&amp;IF(F63="Scenario1PBT9",'Medium retrofit'!$AC$40,IF(F63="Scenario2PBT9",'Medium retrofit'!$AD$40,IF(F63="Scenario3PBT9",'Medium retrofit'!$AE$40,"")))&amp;IF(F63="Scenario1PBT10",'Medium retrofit'!$AF$40,IF(F63="Scenario2PBT10",'Medium retrofit'!$AG$40,IF(F63="Scenario3PBT10",'Medium retrofit'!$AH$40,"")))&amp;IF(F63="Scenario1PBT11",'Medium retrofit'!$AI$40,IF(F63="Scenario2PBT11",'Medium retrofit'!$AJ$40,IF(F63="Scenario3PBT11",'Medium retrofit'!$AK$40,"")))&amp;IF(F63="Scenario1PBT12",'Medium retrofit'!$AL$40,IF(F63="Scenario2PBT12",'Medium retrofit'!$AM$40,IF(F63="Scenario3PBT12",'Medium retrofit'!$AN$40,"")))&amp;IF(F63="Scenario1PBT13",'Medium retrofit'!$AO$40,IF(F63="Scenario2PBT13",'Medium retrofit'!$AP$40,IF(F63="Scenario3PBT13",'Medium retrofit'!$AQ$40,"")))&amp;IF(F63="Scenario1PBT14",'Medium retrofit'!$AR$40,IF(F63="Scenario2PBT14",'Medium retrofit'!$AS$40,IF(F63="Scenario3PBT14",'Medium retrofit'!$AT$40,"")))&amp;IF(F63="Scenario1PBT15",'Medium retrofit'!$AU$40,IF(F63="Scenario2PBT15",'Medium retrofit'!$AV$40,IF(F63="Scenario3PBT15",'Medium retrofit'!$AW$40,"")))</f>
        <v/>
      </c>
      <c r="X63" s="123">
        <f t="shared" si="19"/>
        <v>0</v>
      </c>
      <c r="Y63" s="123" t="str">
        <f>IF(F63="Scenario1PBT1",'Medium retrofit'!$E$42,IF(F63="Scenario2PBT1",'Medium retrofit'!$F$42,IF(F63="Scenario3PBT1",'Medium retrofit'!$G$42,"")))&amp;IF(F63="Scenario1PBT2",'Medium retrofit'!$H$42,IF(F63="Scenario2PBT2",'Medium retrofit'!$I$42,IF(F63="Scenario3PBT2",'Medium retrofit'!$J$42,"")))&amp;IF(F63="Scenario1PBT3",'Medium retrofit'!$K$42,IF(F63="Scenario2PBT3",'Medium retrofit'!$L$42,IF(F63="Scenario3PBT3",'Medium retrofit'!$M$42,"")))&amp;IF(F63="Scenario1PBT4",'Medium retrofit'!$N$42,IF(F63="Scenario2PBT4",'Medium retrofit'!$O$42,IF(F63="Scenario3PBT4",'Medium retrofit'!$P$42,"")))&amp;IF(F63="Scenario1PBT5",'Medium retrofit'!$Q$42,IF(F63="Scenario2PBT5",'Medium retrofit'!$R$42,IF(F63="Scenario3PBT5",'Medium retrofit'!$S$42,"")))&amp;IF(F63="Scenario1PBT6",'Medium retrofit'!$T$42,IF(F63="Scenario2PBT6",'Medium retrofit'!$U$42,IF(F63="Scenario3PBT6",'Medium retrofit'!$V$42,"")))&amp;IF(F63="Scenario1PBT7",'Medium retrofit'!$W$42,IF(F63="Scenario2PBT7",'Medium retrofit'!$X$42,IF(F63="Scenario3PBT7",'Medium retrofit'!$Y$42,"")))&amp;IF(F63="Scenario1PBT8",'Medium retrofit'!$Z$42,IF(F63="Scenario2PBT8",'Medium retrofit'!$AA$42,IF(F63="Scenario3PBT8",'Medium retrofit'!$AB$42,"")))&amp;IF(F63="Scenario1PBT9",'Medium retrofit'!$AC$42,IF(F63="Scenario2PBT9",'Medium retrofit'!$AD$42,IF(F63="Scenario3PBT9",'Medium retrofit'!$AE$42,"")))&amp;IF(F63="Scenario1PBT10",'Medium retrofit'!$AF$42,IF(F63="Scenario2PBT10",'Medium retrofit'!$AG$42,IF(F63="Scenario3PBT10",'Medium retrofit'!$AH$42,"")))&amp;IF(F63="Scenario1PBT11",'Medium retrofit'!$AI$42,IF(F63="Scenario2PBT11",'Medium retrofit'!$AJ$42,IF(F63="Scenario3PBT11",'Medium retrofit'!$AK$42,"")))&amp;IF(F63="Scenario1PBT12",'Medium retrofit'!$AL$42,IF(F63="Scenario2PBT12",'Medium retrofit'!$AM$42,IF(F63="Scenario3PBT12",'Medium retrofit'!$AN$42,"")))&amp;IF(F63="Scenario1PBT13",'Medium retrofit'!$AO$42,IF(F63="Scenario2PBT13",'Medium retrofit'!$AP$42,IF(F63="Scenario3PBT13",'Medium retrofit'!$AQ$42,"")))&amp;IF(F63="Scenario1PBT14",'Medium retrofit'!$AR$42,IF(F63="Scenario2PBT14",'Medium retrofit'!$AS$42,IF(F63="Scenario3PBT14",'Medium retrofit'!$AT$42,"")))&amp;IF(F63="Scenario1PBT15",'Medium retrofit'!$AU$42,IF(F63="Scenario2PBT15",'Medium retrofit'!$AV$42,IF(F63="Scenario3PBT15",'Medium retrofit'!$AW$42,"")))</f>
        <v/>
      </c>
      <c r="Z63" s="123">
        <f t="shared" si="20"/>
        <v>0</v>
      </c>
      <c r="AA63" s="239" t="str">
        <f>IF(F63="Scenario1PBT1",'Medium retrofit'!$E$101,IF(F63="Scenario2PBT1",'Medium retrofit'!$F$101,IF(F63="Scenario3PBT1",'Medium retrofit'!$G$101,"")))&amp;IF(F63="Scenario1PBT2",'Medium retrofit'!$H$101,IF(F63="Scenario2PBT2",'Medium retrofit'!$I$101,IF(F63="Scenario3PBT2",'Medium retrofit'!$J$101,"")))&amp;IF(F63="Scenario1PBT3",'Medium retrofit'!$K$101,IF(F63="Scenario2PBT3",'Medium retrofit'!$L$101,IF(F63="Scenario3PBT3",'Medium retrofit'!$M$101,"")))&amp;IF(F63="Scenario1PBT4",'Medium retrofit'!$N$101,IF(F63="Scenario2PBT4",'Medium retrofit'!$O$101,IF(F63="Scenario3PBT4",'Medium retrofit'!$P$101,"")))&amp;IF(F63="Scenario1PBT5",'Medium retrofit'!$Q$101,IF(F63="Scenario2PBT5",'Medium retrofit'!$R$101,IF(F63="Scenario3PBT5",'Medium retrofit'!$S$101,"")))&amp;IF(F63="Scenario1PBT6",'Medium retrofit'!$T$101,IF(F63="Scenario2PBT6",'Medium retrofit'!$U$101,IF(F63="Scenario3PBT6",'Medium retrofit'!$V$101,"")))&amp;IF(F63="Scenario1PBT7",'Medium retrofit'!$W$101,IF(F63="Scenario2PBT7",'Medium retrofit'!$X$101,IF(F63="Scenario3PBT7",'Medium retrofit'!$Y$101,"")))&amp;IF(F63="Scenario1PBT8",'Medium retrofit'!$Z$101,IF(F63="Scenario2PBT8",'Medium retrofit'!$AA$101,IF(F63="Scenario3PBT8",'Medium retrofit'!$AB$101,"")))&amp;IF(F63="Scenario1PBT9",'Medium retrofit'!$AC$101,IF(F63="Scenario2PBT9",'Medium retrofit'!$AD$101,IF(F63="Scenario3PBT9",'Medium retrofit'!$AE$101,"")))&amp;IF(F63="Scenario1PBT10",'Medium retrofit'!$AF$101,IF(F63="Scenario2PBT10",'Medium retrofit'!$AG$101,IF(F63="Scenario3PBT10",'Medium retrofit'!$AH$101,"")))&amp;IF(F63="Scenario1PBT11",'Medium retrofit'!$AI$101,IF(F63="Scenario2PBT11",'Medium retrofit'!$AJ$101,IF(F63="Scenario3PBT11",'Medium retrofit'!$AK$101,"")))&amp;IF(F63="Scenario1PBT12",'Medium retrofit'!$AL$101,IF(F63="Scenario2PBT12",'Medium retrofit'!$AM$101,IF(F63="Scenario3PBT12",'Medium retrofit'!$AN$101,"")))&amp;IF(F63="Scenario1PBT13",'Medium retrofit'!$AO$101,IF(F63="Scenario2PBT13",'Medium retrofit'!$AP$101,IF(F63="Scenario3PBT13",'Medium retrofit'!$AQ$101,"")))&amp;IF(F63="Scenario1PBT14",'Medium retrofit'!$AR$101,IF(F63="Scenario2PBT14",'Medium retrofit'!$AS$101,IF(F63="Scenario3PBT14",'Medium retrofit'!$AT$101,"")))&amp;IF(F63="Scenario1PBT15",'Medium retrofit'!$AU$101,IF(F63="Scenario2PBT15",'Medium retrofit'!$AV$101,IF(F63="Scenario3PBT15",'Medium retrofit'!$AW$101,"")))</f>
        <v/>
      </c>
      <c r="AB63" s="242">
        <f t="shared" si="21"/>
        <v>0</v>
      </c>
      <c r="AC63" s="247">
        <f>IFERROR('Projection_Base-case'!G63-G63,0)</f>
        <v>0</v>
      </c>
      <c r="AD63" s="123">
        <f t="shared" si="24"/>
        <v>0</v>
      </c>
      <c r="AE63" s="123">
        <f>IFERROR(100*AC63/'Projection_Base-case'!G63,0)</f>
        <v>0</v>
      </c>
      <c r="AF63" s="123">
        <f>IFERROR('Projection_Base-case'!I63-I63,0)</f>
        <v>0</v>
      </c>
      <c r="AG63" s="123">
        <f t="shared" si="25"/>
        <v>0</v>
      </c>
      <c r="AH63" s="123">
        <f>IFERROR(100*AF63/'Projection_Base-case'!I63,0)</f>
        <v>0</v>
      </c>
      <c r="AI63" s="123">
        <f>IFERROR('Projection_Base-case'!K63-K63,0)</f>
        <v>0</v>
      </c>
      <c r="AJ63" s="123">
        <f t="shared" si="26"/>
        <v>0</v>
      </c>
      <c r="AK63" s="123">
        <f>IFERROR(100*AI63/'Projection_Base-case'!K63,0)</f>
        <v>0</v>
      </c>
      <c r="AL63" s="123">
        <f>IFERROR(M63-'Projection_Base-case'!M63,0)</f>
        <v>0</v>
      </c>
      <c r="AM63" s="123">
        <f t="shared" si="27"/>
        <v>0</v>
      </c>
      <c r="AN63" s="179">
        <f>IFERROR(IF('Projection_Base-case'!N63&gt;0,100*AM63/'Projection_Base-case'!N63,100*AM63/N63),0)</f>
        <v>0</v>
      </c>
      <c r="AO63" s="245">
        <f>IFERROR('Projection_Base-case'!O63-O63,0)</f>
        <v>0</v>
      </c>
      <c r="AP63" s="123">
        <f t="shared" si="28"/>
        <v>0</v>
      </c>
      <c r="AQ63" s="123">
        <f>IFERROR(100*AO63/'Projection_Base-case'!O63,0)</f>
        <v>0</v>
      </c>
      <c r="AR63" s="123">
        <f>IFERROR('Projection_Base-case'!Q63-Q63,0)</f>
        <v>0</v>
      </c>
      <c r="AS63" s="123">
        <f t="shared" si="29"/>
        <v>0</v>
      </c>
      <c r="AT63" s="123">
        <f>IFERROR(100*AR63/'Projection_Base-case'!Q63,0)</f>
        <v>0</v>
      </c>
      <c r="AU63" s="123">
        <f>IFERROR('Projection_Base-case'!S63-S63,0)</f>
        <v>0</v>
      </c>
      <c r="AV63" s="123">
        <f t="shared" si="30"/>
        <v>0</v>
      </c>
      <c r="AW63" s="124">
        <f>IFERROR(100*AU63/'Projection_Base-case'!S63,0)</f>
        <v>0</v>
      </c>
      <c r="AX63" s="245">
        <f>IFERROR('Projection_Base-case'!U63-U63,0)</f>
        <v>0</v>
      </c>
      <c r="AY63" s="123">
        <f t="shared" si="31"/>
        <v>0</v>
      </c>
      <c r="AZ63" s="123">
        <f>IFERROR(100*AX63/'Projection_Base-case'!U63,0)</f>
        <v>0</v>
      </c>
      <c r="BA63" s="123">
        <f>IFERROR('Projection_Base-case'!W63-W63,0)</f>
        <v>0</v>
      </c>
      <c r="BB63" s="123">
        <f t="shared" si="32"/>
        <v>0</v>
      </c>
      <c r="BC63" s="123">
        <f>IFERROR(100*BA63/'Projection_Base-case'!W63,0)</f>
        <v>0</v>
      </c>
      <c r="BD63" s="123">
        <f>IFERROR('Projection_Base-case'!Y63-Y63,0)</f>
        <v>0</v>
      </c>
      <c r="BE63" s="123">
        <f t="shared" si="33"/>
        <v>0</v>
      </c>
      <c r="BF63" s="123">
        <f>IFERROR(100*BD63/'Projection_Base-case'!Y63,0)</f>
        <v>0</v>
      </c>
      <c r="BG63" s="178">
        <f t="shared" si="22"/>
        <v>0</v>
      </c>
      <c r="BH63" s="179">
        <f t="shared" si="23"/>
        <v>0</v>
      </c>
    </row>
    <row r="64" spans="1:60">
      <c r="A64" s="165">
        <v>59</v>
      </c>
      <c r="B64" s="239">
        <f>IF('Projection_Base-case'!B64&lt;&gt;"",'Projection_Base-case'!B64,0)</f>
        <v>0</v>
      </c>
      <c r="C64" s="239">
        <f>IF('Projection_Base-case'!C64&lt;&gt;"",'Projection_Base-case'!C64,0)</f>
        <v>0</v>
      </c>
      <c r="D64" s="239">
        <f>IF('Projection_Base-case'!D64&lt;&gt;"",'Projection_Base-case'!D64,0)</f>
        <v>0</v>
      </c>
      <c r="E64" s="164" t="str">
        <f>IF(AND('Résultats medium'!$AC$3="OUI",'Résultats medium'!E63&lt;&gt;""),'Résultats medium'!E63,IF(OR(D64="PBT1",D64="PBT4",D64="PBT5",D64="PBT6",D64="PBT7",D64="PBT8",D64="PBT10"),"Scenario1",IF(OR(D64="PBT3",D64="PBT9"),"Scenario3",IF(OR(D64="PBT2"),"Scenario2",""))))</f>
        <v/>
      </c>
      <c r="F64" s="240" t="str">
        <f t="shared" si="10"/>
        <v>0</v>
      </c>
      <c r="G64" s="241" t="str">
        <f>IF(F64="Scenario1PBT1",'Medium retrofit'!$E$6,IF(F64="Scenario2PBT1",'Medium retrofit'!$F$6,IF(F64="Scenario3PBT1",'Medium retrofit'!$G$6,"")))&amp;IF(F64="Scenario1PBT2",'Medium retrofit'!$H$6,IF(F64="Scenario2PBT2",'Medium retrofit'!$I$6,IF(F64="Scenario3PBT2",'Medium retrofit'!$J$6,"")))&amp;IF(F64="Scenario1PBT3",'Medium retrofit'!$K$6,IF(F64="Scenario2PBT3",'Medium retrofit'!$L$6,IF(F64="Scenario3PBT3",'Medium retrofit'!$M$6,"")))&amp;IF(F64="Scenario1PBT4",'Medium retrofit'!$N$6,IF(F64="Scenario2PBT4",'Medium retrofit'!$O$6,IF(F64="Scenario3PBT4",'Medium retrofit'!$P$6,"")))&amp;IF(F64="Scenario1PBT5",'Medium retrofit'!$Q$6,IF(F64="Scenario2PBT5",'Medium retrofit'!$R$6,IF(F64="Scenario3PBT5",'Medium retrofit'!$S$6,"")))&amp;IF(F64="Scenario1PBT6",'Medium retrofit'!$T$6,IF(F64="Scenario2PBT6",'Medium retrofit'!$U$6,IF(F64="Scenario3PBT6",'Medium retrofit'!$V$6,"")))&amp;IF(F64="Scenario1PBT7",'Medium retrofit'!$W$6,IF(F64="Scenario2PBT7",'Medium retrofit'!$X$6,IF(F64="Scenario3PBT7",'Medium retrofit'!$Y$6,"")))&amp;IF(F64="Scenario1PBT8",'Medium retrofit'!$Z$6,IF(F64="Scenario2PBT8",'Medium retrofit'!$AA$6,IF(F64="Scenario3PBT8",'Medium retrofit'!$AB$6,"")))&amp;IF(F64="Scenario1PBT9",'Medium retrofit'!$AC$6,IF(F64="Scenario2PBT9",'Medium retrofit'!$AD$6,IF(F64="Scenario3PBT9",'Medium retrofit'!$AE$6,"")))&amp;IF(F64="Scenario1PBT10",'Medium retrofit'!$AF$6,IF(F64="Scenario2PBT10",'Medium retrofit'!$AG$6,IF(F64="Scenario3PBT10",'Medium retrofit'!$AH$6,"")))&amp;IF(F64="Scenario1PBT11",'Medium retrofit'!$AI$6,IF(F64="Scenario2PBT11",'Medium retrofit'!$AJ$6,IF(F64="Scenario3PBT11",'Medium retrofit'!$AK$6,"")))&amp;IF(F64="Scenario1PBT12",'Medium retrofit'!$AL$6,IF(F64="Scenario2PBT12",'Medium retrofit'!$AM$6,IF(F64="Scenario3PBT12",'Medium retrofit'!$AN$6,"")))&amp;IF(F64="Scenario1PBT13",'Medium retrofit'!$AO$6,IF(F64="Scenario2PBT13",'Medium retrofit'!$AP$6,IF(F64="Scenario3PBT13",'Medium retrofit'!$AQ$6,"")))&amp;IF(F64="Scenario1PBT14",'Medium retrofit'!$AR$6,IF(F64="Scenario2PBT14",'Medium retrofit'!$AS$6,IF(F64="Scenario3PBT14",'Medium retrofit'!$AT$6,"")))&amp;IF(F64="Scenario1PBT15",'Medium retrofit'!$AU$6,IF(F64="Scenario2PBT15",'Medium retrofit'!$AV$6,IF(F64="Scenario3PBT15",'Medium retrofit'!$AW$6,"")))</f>
        <v/>
      </c>
      <c r="H64" s="123">
        <f t="shared" si="11"/>
        <v>0</v>
      </c>
      <c r="I64" s="239" t="str">
        <f>IF(F64="Scenario1PBT1",'Medium retrofit'!$E$16,IF(F64="Scenario2PBT1",'Medium retrofit'!$F$16,IF(F64="Scenario3PBT1",'Medium retrofit'!$G$16,"")))&amp;IF(F64="Scenario1PBT2",'Medium retrofit'!$H$16,IF(F64="Scenario2PBT2",'Medium retrofit'!$I$16,IF(F64="Scenario3PBT2",'Medium retrofit'!$J$16,"")))&amp;IF(F64="Scenario1PBT3",'Medium retrofit'!$K$16,IF(F64="Scenario2PBT3",'Medium retrofit'!$L$16,IF(F64="Scenario3PBT3",'Medium retrofit'!$M$16,"")))&amp;IF(F64="Scenario1PBT4",'Medium retrofit'!$N$16,IF(F64="Scenario2PBT4",'Medium retrofit'!$O$16,IF(F64="Scenario3PBT4",'Medium retrofit'!$P$16,"")))&amp;IF(F64="Scenario1PBT5",'Medium retrofit'!$Q$16,IF(F64="Scenario2PBT5",'Medium retrofit'!$R$16,IF(F64="Scenario3PBT5",'Medium retrofit'!$S$16,"")))&amp;IF(F64="Scenario1PBT6",'Medium retrofit'!$T$16,IF(F64="Scenario2PBT6",'Medium retrofit'!$U$16,IF(F64="Scenario3PBT6",'Medium retrofit'!$V$16,"")))&amp;IF(F64="Scenario1PBT7",'Medium retrofit'!$W$16,IF(F64="Scenario2PBT7",'Medium retrofit'!$X$16,IF(F64="Scenario3PBT7",'Medium retrofit'!$Y$16,"")))&amp;IF(F64="Scenario1PBT8",'Medium retrofit'!$Z$16,IF(F64="Scenario2PBT8",'Medium retrofit'!$AA$16,IF(F64="Scenario3PBT8",'Medium retrofit'!$AB$16,"")))&amp;IF(F64="Scenario1PBT9",'Medium retrofit'!$AC$16,IF(F64="Scenario2PBT9",'Medium retrofit'!$AD$16,IF(F64="Scenario3PBT9",'Medium retrofit'!$AE$16,"")))&amp;IF(F64="Scenario1PBT10",'Medium retrofit'!$AF$16,IF(F64="Scenario2PBT10",'Medium retrofit'!$AG$16,IF(F64="Scenario3PBT10",'Medium retrofit'!$AH$16,"")))&amp;IF(F64="Scenario1PBT11",'Medium retrofit'!$AI$16,IF(F64="Scenario2PBT11",'Medium retrofit'!$AJ$16,IF(F64="Scenario3PBT11",'Medium retrofit'!$AK$16,"")))&amp;IF(F64="Scenario1PBT12",'Medium retrofit'!$AL$16,IF(F64="Scenario2PBT12",'Medium retrofit'!$AM$16,IF(F64="Scenario3PBT12",'Medium retrofit'!$AN$16,"")))&amp;IF(F64="Scenario1PBT13",'Medium retrofit'!$AO$16,IF(F64="Scenario2PBT13",'Medium retrofit'!$AP$16,IF(F64="Scenario3PBT13",'Medium retrofit'!$AQ$16,"")))&amp;IF(F64="Scenario1PBT14",'Medium retrofit'!$AR$16,IF(F64="Scenario2PBT14",'Medium retrofit'!$AS$16,IF(F64="Scenario3PBT14",'Medium retrofit'!$AT$16,"")))&amp;IF(F64="Scenario1PBT15",'Medium retrofit'!$AU$16,IF(F64="Scenario2PBT15",'Medium retrofit'!$AV$16,IF(F64="Scenario3PBT15",'Medium retrofit'!$AW$16,"")))</f>
        <v/>
      </c>
      <c r="J64" s="123">
        <f t="shared" si="12"/>
        <v>0</v>
      </c>
      <c r="K64" s="123" t="str">
        <f>IF(F64="Scenario1PBT1",'Medium retrofit'!$E$18,IF(F64="Scenario2PBT1",'Medium retrofit'!$F$18,IF(F64="Scenario3PBT1",'Medium retrofit'!$G$18,"")))&amp;IF(F64="Scenario1PBT2",'Medium retrofit'!$H$18,IF(F64="Scenario2PBT2",'Medium retrofit'!$I$18,IF(F64="Scenario3PBT2",'Medium retrofit'!$J$18,"")))&amp;IF(F64="Scenario1PBT3",'Medium retrofit'!$K$18,IF(F64="Scenario2PBT3",'Medium retrofit'!$L$18,IF(F64="Scenario3PBT3",'Medium retrofit'!$M$18,"")))&amp;IF(F64="Scenario1PBT4",'Medium retrofit'!$N$18,IF(F64="Scenario2PBT4",'Medium retrofit'!$O$18,IF(F64="Scenario3PBT4",'Medium retrofit'!$P$18,"")))&amp;IF(F64="Scenario1PBT5",'Medium retrofit'!$Q$18,IF(F64="Scenario2PBT5",'Medium retrofit'!$R$18,IF(F64="Scenario3PBT5",'Medium retrofit'!$S$18,"")))&amp;IF(F64="Scenario1PBT6",'Medium retrofit'!$T$18,IF(F64="Scenario2PBT6",'Medium retrofit'!$U$18,IF(F64="Scenario3PBT6",'Medium retrofit'!$V$18,"")))&amp;IF(F64="Scenario1PBT7",'Medium retrofit'!$W$18,IF(F64="Scenario2PBT7",'Medium retrofit'!$X$18,IF(F64="Scenario3PBT7",'Medium retrofit'!$Y$18,"")))&amp;IF(F64="Scenario1PBT8",'Medium retrofit'!$Z$18,IF(F64="Scenario2PBT8",'Medium retrofit'!$AA$18,IF(F64="Scenario3PBT8",'Medium retrofit'!$AB$18,"")))&amp;IF(F64="Scenario1PBT9",'Medium retrofit'!$AC$18,IF(F64="Scenario2PBT9",'Medium retrofit'!$AD$18,IF(F64="Scenario3PBT9",'Medium retrofit'!$AE$18,"")))&amp;IF(F64="Scenario1PBT10",'Medium retrofit'!$AF$18,IF(F64="Scenario2PBT10",'Medium retrofit'!$AG$18,IF(F64="Scenario3PBT10",'Medium retrofit'!$AH$18,"")))&amp;IF(F64="Scenario1PBT11",'Medium retrofit'!$AI$18,IF(F64="Scenario2PBT11",'Medium retrofit'!$AJ$18,IF(F64="Scenario3PBT11",'Medium retrofit'!$AK$18,"")))&amp;IF(F64="Scenario1PBT12",'Medium retrofit'!$AL$18,IF(F64="Scenario2PBT12",'Medium retrofit'!$AM$18,IF(F64="Scenario3PBT12",'Medium retrofit'!$AN$18,"")))&amp;IF(F64="Scenario1PBT13",'Medium retrofit'!$AO$18,IF(F64="Scenario2PBT13",'Medium retrofit'!$AP$18,IF(F64="Scenario3PBT13",'Medium retrofit'!$AQ$18,"")))&amp;IF(F64="Scenario1PBT14",'Medium retrofit'!$AR$18,IF(F64="Scenario2PBT14",'Medium retrofit'!$AS$18,IF(F64="Scenario3PBT14",'Medium retrofit'!$AT$18,"")))&amp;IF(F64="Scenario1PBT15",'Medium retrofit'!$AU$18,IF(F64="Scenario2PBT15",'Medium retrofit'!$AV$18,IF(F64="Scenario3PBT15",'Medium retrofit'!$AW$18,"")))</f>
        <v/>
      </c>
      <c r="L64" s="123">
        <f t="shared" si="13"/>
        <v>0</v>
      </c>
      <c r="M64" s="123" t="str">
        <f>IF(F64="Scenario1PBT1",'Medium retrofit'!$E$20,IF(F64="Scenario2PBT1",'Medium retrofit'!$F$20,IF(F64="Scenario3PBT1",'Medium retrofit'!$G$20,"")))&amp;IF(F64="Scenario1PBT2",'Medium retrofit'!$H$20,IF(F64="Scenario2PBT2",'Medium retrofit'!$I$20,IF(F64="Scenario3PBT2",'Medium retrofit'!$J$20,"")))&amp;IF(F64="Scenario1PBT3",'Medium retrofit'!$K$20,IF(F64="Scenario2PBT3",'Medium retrofit'!$L$20,IF(F64="Scenario3PBT3",'Medium retrofit'!$M$20,"")))&amp;IF(F64="Scenario1PBT4",'Medium retrofit'!$N$20,IF(F64="Scenario2PBT4",'Medium retrofit'!$O$20,IF(F64="Scenario3PBT4",'Medium retrofit'!$P$20,"")))&amp;IF(F64="Scenario1PBT5",'Medium retrofit'!$Q$20,IF(F64="Scenario2PBT5",'Medium retrofit'!$R$20,IF(F64="Scenario3PBT5",'Medium retrofit'!$S$20,"")))&amp;IF(F64="Scenario1PBT6",'Medium retrofit'!$T$20,IF(F64="Scenario2PBT6",'Medium retrofit'!$U$20,IF(F64="Scenario3PBT6",'Medium retrofit'!$V$20,"")))&amp;IF(F64="Scenario1PBT7",'Medium retrofit'!$W$20,IF(F64="Scenario2PBT7",'Medium retrofit'!$X$20,IF(F64="Scenario3PBT7",'Medium retrofit'!$Y$20,"")))&amp;IF(F64="Scenario1PBT8",'Medium retrofit'!$Z$20,IF(F64="Scenario2PBT8",'Medium retrofit'!$AA$20,IF(F64="Scenario3PBT8",'Medium retrofit'!$AB$20,"")))&amp;IF(F64="Scenario1PBT9",'Medium retrofit'!$AC$20,IF(F64="Scenario2PBT9",'Medium retrofit'!$AD$20,IF(F64="Scenario3PBT9",'Medium retrofit'!$AE$20,"")))&amp;IF(F64="Scenario1PBT10",'Medium retrofit'!$AF$20,IF(F64="Scenario2PBT10",'Medium retrofit'!$AG$20,IF(F64="Scenario3PBT10",'Medium retrofit'!$AH$20,"")))&amp;IF(F64="Scenario1PBT11",'Medium retrofit'!$AI$20,IF(F64="Scenario2PBT11",'Medium retrofit'!$AJ$20,IF(F64="Scenario3PBT11",'Medium retrofit'!$AK$20,"")))&amp;IF(F64="Scenario1PBT12",'Medium retrofit'!$AL$20,IF(F64="Scenario2PBT12",'Medium retrofit'!$AM$20,IF(F64="Scenario3PBT12",'Medium retrofit'!$AN$20,"")))&amp;IF(F64="Scenario1PBT13",'Medium retrofit'!$AO$20,IF(F64="Scenario2PBT13",'Medium retrofit'!$AP$20,IF(F64="Scenario3PBT13",'Medium retrofit'!$AQ$20,"")))&amp;IF(F64="Scenario1PBT14",'Medium retrofit'!$AR$20,IF(F64="Scenario2PBT14",'Medium retrofit'!$AS$20,IF(F64="Scenario3PBT14",'Medium retrofit'!$AT$20,"")))&amp;IF(F64="Scenario1PBT15",'Medium retrofit'!$AU$20,IF(F64="Scenario2PBT15",'Medium retrofit'!$AV$20,IF(F64="Scenario3PBT15",'Medium retrofit'!$AW$20,"")))</f>
        <v/>
      </c>
      <c r="N64" s="124">
        <f t="shared" si="14"/>
        <v>0</v>
      </c>
      <c r="O64" s="245" t="str">
        <f>IF(F64="Scenario1PBT1",'Medium retrofit'!$E$23,IF(F64="Scenario2PBT1",'Medium retrofit'!$F$23,IF(F64="Scenario3PBT1",'Medium retrofit'!$G$23,"")))&amp;IF(F64="Scenario1PBT2",'Medium retrofit'!$H$23,IF(F64="Scenario2PBT2",'Medium retrofit'!$I$23,IF(F64="Scenario3PBT2",'Medium retrofit'!$J$23,"")))&amp;IF(F64="Scenario1PBT3",'Medium retrofit'!$K$23,IF(F64="Scenario2PBT3",'Medium retrofit'!$L$23,IF(F64="Scenario3PBT3",'Medium retrofit'!$M$23,"")))&amp;IF(F64="Scenario1PBT4",'Medium retrofit'!$N$23,IF(F64="Scenario2PBT4",'Medium retrofit'!$O$23,IF(F64="Scenario3PBT4",'Medium retrofit'!$P$23,"")))&amp;IF(F64="Scenario1PBT5",'Medium retrofit'!$Q$23,IF(F64="Scenario2PBT5",'Medium retrofit'!$R$23,IF(F64="Scenario3PBT5",'Medium retrofit'!$S$23,"")))&amp;IF(F64="Scenario1PBT6",'Medium retrofit'!$T$23,IF(F64="Scenario2PBT6",'Medium retrofit'!$U$23,IF(F64="Scenario3PBT6",'Medium retrofit'!$V$23,"")))&amp;IF(F64="Scenario1PBT7",'Medium retrofit'!$W$23,IF(F64="Scenario2PBT7",'Medium retrofit'!$X$23,IF(F64="Scenario3PBT7",'Medium retrofit'!$Y$23,"")))&amp;IF(F64="Scenario1PBT8",'Medium retrofit'!$Z$23,IF(F64="Scenario2PBT8",'Medium retrofit'!$AA$23,IF(F64="Scenario3PBT8",'Medium retrofit'!$AB$23,"")))&amp;IF(F64="Scenario1PBT9",'Medium retrofit'!$AC$23,IF(F64="Scenario2PBT9",'Medium retrofit'!$AD$23,IF(F64="Scenario3PBT9",'Medium retrofit'!$AE$23,"")))&amp;IF(F64="Scenario1PBT10",'Medium retrofit'!$AF$23,IF(F64="Scenario2PBT10",'Medium retrofit'!$AG$23,IF(F64="Scenario3PBT10",'Medium retrofit'!$AH$23,"")))&amp;IF(F64="Scenario1PBT11",'Medium retrofit'!$AI$23,IF(F64="Scenario2PBT11",'Medium retrofit'!$AJ$23,IF(F64="Scenario3PBT11",'Medium retrofit'!$AK$23,"")))&amp;IF(F64="Scenario1PBT12",'Medium retrofit'!$AL$23,IF(F64="Scenario2PBT12",'Medium retrofit'!$AM$23,IF(F64="Scenario3PBT12",'Medium retrofit'!$AN$23,"")))&amp;IF(F64="Scenario1PBT13",'Medium retrofit'!$AO$23,IF(F64="Scenario2PBT13",'Medium retrofit'!$AP$23,IF(F64="Scenario3PBT13",'Medium retrofit'!$AQ$23,"")))&amp;IF(F64="Scenario1PBT14",'Medium retrofit'!$AR$23,IF(F64="Scenario2PBT14",'Medium retrofit'!$AS$23,IF(F64="Scenario3PBT14",'Medium retrofit'!$AT$23,"")))&amp;IF(F64="Scenario1PBT15",'Medium retrofit'!$AU$23,IF(F64="Scenario2PBT15",'Medium retrofit'!$AV$23,IF(F64="Scenario3PBT15",'Medium retrofit'!$AW$23,"")))</f>
        <v/>
      </c>
      <c r="P64" s="123">
        <f t="shared" si="15"/>
        <v>0</v>
      </c>
      <c r="Q64" s="123" t="str">
        <f>IF(F64="Scenario1PBT1",'Medium retrofit'!$E$25,IF(F64="Scenario2PBT1",'Medium retrofit'!$F$25,IF(F64="Scenario3PBT1",'Medium retrofit'!$G$25,"")))&amp;IF(F64="Scenario1PBT2",'Medium retrofit'!$H$25,IF(F64="Scenario2PBT2",'Medium retrofit'!$I$25,IF(F64="Scenario3PBT2",'Medium retrofit'!$J$25,"")))&amp;IF(F64="Scenario1PBT3",'Medium retrofit'!$K$25,IF(F64="Scenario2PBT3",'Medium retrofit'!$L$25,IF(F64="Scenario3PBT3",'Medium retrofit'!$M$25,"")))&amp;IF(F64="Scenario1PBT4",'Medium retrofit'!$N$25,IF(F64="Scenario2PBT4",'Medium retrofit'!$O$25,IF(F64="Scenario3PBT4",'Medium retrofit'!$P$25,"")))&amp;IF(F64="Scenario1PBT5",'Medium retrofit'!$Q$25,IF(F64="Scenario2PBT5",'Medium retrofit'!$R$25,IF(F64="Scenario3PBT5",'Medium retrofit'!$S$25,"")))&amp;IF(F64="Scenario1PBT6",'Medium retrofit'!$T$25,IF(F64="Scenario2PBT6",'Medium retrofit'!$U$25,IF(F64="Scenario3PBT6",'Medium retrofit'!$V$25,"")))&amp;IF(F64="Scenario1PBT7",'Medium retrofit'!$W$25,IF(F64="Scenario2PBT7",'Medium retrofit'!$X$25,IF(F64="Scenario3PBT7",'Medium retrofit'!$Y$25,"")))&amp;IF(F64="Scenario1PBT8",'Medium retrofit'!$Z$25,IF(F64="Scenario2PBT8",'Medium retrofit'!$AA$25,IF(F64="Scenario3PBT8",'Medium retrofit'!$AB$25,"")))&amp;IF(F64="Scenario1PBT9",'Medium retrofit'!$AC$25,IF(F64="Scenario2PBT9",'Medium retrofit'!$AD$25,IF(F64="Scenario3PBT9",'Medium retrofit'!$AE$25,"")))&amp;IF(F64="Scenario1PBT10",'Medium retrofit'!$AF$25,IF(F64="Scenario2PBT10",'Medium retrofit'!$AG$25,IF(F64="Scenario3PBT10",'Medium retrofit'!$AH$25,"")))&amp;IF(F64="Scenario1PBT11",'Medium retrofit'!$AI$25,IF(F64="Scenario2PBT11",'Medium retrofit'!$AJ$25,IF(F64="Scenario3PBT11",'Medium retrofit'!$AK$25,"")))&amp;IF(F64="Scenario1PBT12",'Medium retrofit'!$AL$25,IF(F64="Scenario2PBT12",'Medium retrofit'!$AM$25,IF(F64="Scenario3PBT12",'Medium retrofit'!$AN$25,"")))&amp;IF(F64="Scenario1PBT13",'Medium retrofit'!$AO$25,IF(F64="Scenario2PBT13",'Medium retrofit'!$AP$25,IF(F64="Scenario3PBT13",'Medium retrofit'!$AQ$25,"")))&amp;IF(F64="Scenario1PBT14",'Medium retrofit'!$AR$25,IF(F64="Scenario2PBT14",'Medium retrofit'!$AS$25,IF(F64="Scenario3PBT14",'Medium retrofit'!$AT$25,"")))&amp;IF(F64="Scenario1PBT15",'Medium retrofit'!$AU$25,IF(F64="Scenario2PBT15",'Medium retrofit'!$AV$25,IF(F64="Scenario3PBT15",'Medium retrofit'!$AW$25,"")))</f>
        <v/>
      </c>
      <c r="R64" s="123">
        <f t="shared" si="16"/>
        <v>0</v>
      </c>
      <c r="S64" s="123" t="str">
        <f>IF(F64="Scenario1PBT1",'Medium retrofit'!$E$27,IF(F64="Scenario2PBT1",'Medium retrofit'!$F$27,IF(F64="Scenario3PBT1",'Medium retrofit'!$G$27,"")))&amp;IF(F64="Scenario1PBT2",'Medium retrofit'!$H$27,IF(F64="Scenario2PBT2",'Medium retrofit'!$I$27,IF(F64="Scenario3PBT2",'Medium retrofit'!$J$27,"")))&amp;IF(F64="Scenario1PBT3",'Medium retrofit'!$K$27,IF(F64="Scenario2PBT3",'Medium retrofit'!$L$27,IF(F64="Scenario3PBT3",'Medium retrofit'!$M$27,"")))&amp;IF(F64="Scenario1PBT4",'Medium retrofit'!$N$27,IF(F64="Scenario2PBT4",'Medium retrofit'!$O$27,IF(F64="Scenario3PBT4",'Medium retrofit'!$P$27,"")))&amp;IF(F64="Scenario1PBT5",'Medium retrofit'!$Q$27,IF(F64="Scenario2PBT5",'Medium retrofit'!$R$27,IF(F64="Scenario3PBT5",'Medium retrofit'!$S$27,"")))&amp;IF(F64="Scenario1PBT6",'Medium retrofit'!$T$27,IF(F64="Scenario2PBT6",'Medium retrofit'!$U$27,IF(F64="Scenario3PBT6",'Medium retrofit'!$V$27,"")))&amp;IF(F64="Scenario1PBT7",'Medium retrofit'!$W$27,IF(F64="Scenario2PBT7",'Medium retrofit'!$X$27,IF(F64="Scenario3PBT7",'Medium retrofit'!$Y$27,"")))&amp;IF(F64="Scenario1PBT8",'Medium retrofit'!$Z$27,IF(F64="Scenario2PBT8",'Medium retrofit'!$AA$27,IF(F64="Scenario3PBT8",'Medium retrofit'!$AB$27,"")))&amp;IF(F64="Scenario1PBT9",'Medium retrofit'!$AC$27,IF(F64="Scenario2PBT9",'Medium retrofit'!$AD$27,IF(F64="Scenario3PBT9",'Medium retrofit'!$AE$27,"")))&amp;IF(F64="Scenario1PBT10",'Medium retrofit'!$AF$27,IF(F64="Scenario2PBT10",'Medium retrofit'!$AG$27,IF(F64="Scenario3PBT10",'Medium retrofit'!$AH$27,"")))&amp;IF(F64="Scenario1PBT11",'Medium retrofit'!$AI$27,IF(F64="Scenario2PBT11",'Medium retrofit'!$AJ$27,IF(F64="Scenario3PBT11",'Medium retrofit'!$AK$27,"")))&amp;IF(F64="Scenario1PBT12",'Medium retrofit'!$AL$27,IF(F64="Scenario2PBT12",'Medium retrofit'!$AM$27,IF(F64="Scenario3PBT12",'Medium retrofit'!$AN$27,"")))&amp;IF(F64="Scenario1PBT13",'Medium retrofit'!$AO$27,IF(F64="Scenario2PBT13",'Medium retrofit'!$AP$27,IF(F64="Scenario3PBT13",'Medium retrofit'!$AQ$27,"")))&amp;IF(F64="Scenario1PBT14",'Medium retrofit'!$AR$27,IF(F64="Scenario2PBT14",'Medium retrofit'!$AS$27,IF(F64="Scenario3PBT14",'Medium retrofit'!$AT$27,"")))&amp;IF(F64="Scenario1PBT15",'Medium retrofit'!$AU$27,IF(F64="Scenario2PBT15",'Medium retrofit'!$AV$27,IF(F64="Scenario3PBT15",'Medium retrofit'!$AW$27,"")))</f>
        <v/>
      </c>
      <c r="T64" s="246">
        <f t="shared" si="17"/>
        <v>0</v>
      </c>
      <c r="U64" s="245" t="str">
        <f>IF(F64="Scenario1PBT1",'Medium retrofit'!$E$38,IF(F64="Scenario2PBT1",'Medium retrofit'!$F$38,IF(F64="Scenario3PBT1",'Medium retrofit'!$G$38,"")))&amp;IF(F64="Scenario1PBT2",'Medium retrofit'!$H$38,IF(F64="Scenario2PBT2",'Medium retrofit'!$I$38,IF(F64="Scenario3PBT2",'Medium retrofit'!$J$38,"")))&amp;IF(F64="Scenario1PBT3",'Medium retrofit'!$K$38,IF(F64="Scenario2PBT3",'Medium retrofit'!$L$38,IF(F64="Scenario3PBT3",'Medium retrofit'!$M$38,"")))&amp;IF(F64="Scenario1PBT4",'Medium retrofit'!$N$38,IF(F64="Scenario2PBT4",'Medium retrofit'!$O$38,IF(F64="Scenario3PBT4",'Medium retrofit'!$P$38,"")))&amp;IF(F64="Scenario1PBT5",'Medium retrofit'!$Q$38,IF(F64="Scenario2PBT5",'Medium retrofit'!$R$38,IF(F64="Scenario3PBT5",'Medium retrofit'!$S$38,"")))&amp;IF(F64="Scenario1PBT6",'Medium retrofit'!$T$38,IF(F64="Scenario2PBT6",'Medium retrofit'!$U$38,IF(F64="Scenario3PBT6",'Medium retrofit'!$V$38,"")))&amp;IF(F64="Scenario1PBT7",'Medium retrofit'!$W$38,IF(F64="Scenario2PBT7",'Medium retrofit'!$X$38,IF(F64="Scenario3PBT7",'Medium retrofit'!$Y$38,"")))&amp;IF(F64="Scenario1PBT8",'Medium retrofit'!$Z$38,IF(F64="Scenario2PBT8",'Medium retrofit'!$AA$38,IF(F64="Scenario3PBT8",'Medium retrofit'!$AB$38,"")))&amp;IF(F64="Scenario1PBT9",'Medium retrofit'!$AC$38,IF(F64="Scenario2PBT9",'Medium retrofit'!$AD$38,IF(F64="Scenario3PBT9",'Medium retrofit'!$AE$38,"")))&amp;IF(F64="Scenario1PBT10",'Medium retrofit'!$AF$38,IF(F64="Scenario2PBT10",'Medium retrofit'!$AG$38,IF(F64="Scenario3PBT10",'Medium retrofit'!$AH$38,"")))&amp;IF(F64="Scenario1PBT11",'Medium retrofit'!$AI$38,IF(F64="Scenario2PBT11",'Medium retrofit'!$AJ$38,IF(F64="Scenario3PBT11",'Medium retrofit'!$AK$38,"")))&amp;IF(F64="Scenario1PBT12",'Medium retrofit'!$AL$38,IF(F64="Scenario2PBT12",'Medium retrofit'!$AM$38,IF(F64="Scenario3PBT12",'Medium retrofit'!$AN$38,"")))&amp;IF(F64="Scenario1PBT13",'Medium retrofit'!$AO$38,IF(F64="Scenario2PBT13",'Medium retrofit'!$AP$38,IF(F64="Scenario3PBT13",'Medium retrofit'!$AQ$38,"")))&amp;IF(F64="Scenario1PBT14",'Medium retrofit'!$AR$38,IF(F64="Scenario2PBT14",'Medium retrofit'!$AS$38,IF(F64="Scenario3PBT14",'Medium retrofit'!$AT$38,"")))&amp;IF(F64="Scenario1PBT15",'Medium retrofit'!$AU$38,IF(F64="Scenario2PBT15",'Medium retrofit'!$AV$38,IF(F64="Scenario3PBT15",'Medium retrofit'!$AW$38,"")))</f>
        <v/>
      </c>
      <c r="V64" s="123">
        <f t="shared" si="18"/>
        <v>0</v>
      </c>
      <c r="W64" s="123" t="str">
        <f>IF(F64="Scenario1PBT1",'Medium retrofit'!$E$40,IF(F64="Scenario2PBT1",'Medium retrofit'!$F$40,IF(F64="Scenario3PBT1",'Medium retrofit'!$G$40,"")))&amp;IF(F64="Scenario1PBT2",'Medium retrofit'!$H$40,IF(F64="Scenario2PBT2",'Medium retrofit'!$I$40,IF(F64="Scenario3PBT2",'Medium retrofit'!$J$40,"")))&amp;IF(F64="Scenario1PBT3",'Medium retrofit'!$K$40,IF(F64="Scenario2PBT3",'Medium retrofit'!$L$40,IF(F64="Scenario3PBT3",'Medium retrofit'!$M$40,"")))&amp;IF(F64="Scenario1PBT4",'Medium retrofit'!$N$40,IF(F64="Scenario2PBT4",'Medium retrofit'!$O$40,IF(F64="Scenario3PBT4",'Medium retrofit'!$P$40,"")))&amp;IF(F64="Scenario1PBT5",'Medium retrofit'!$Q$40,IF(F64="Scenario2PBT5",'Medium retrofit'!$R$40,IF(F64="Scenario3PBT5",'Medium retrofit'!$S$40,"")))&amp;IF(F64="Scenario1PBT6",'Medium retrofit'!$T$40,IF(F64="Scenario2PBT6",'Medium retrofit'!$U$40,IF(F64="Scenario3PBT6",'Medium retrofit'!$V$40,"")))&amp;IF(F64="Scenario1PBT7",'Medium retrofit'!$W$40,IF(F64="Scenario2PBT7",'Medium retrofit'!$X$40,IF(F64="Scenario3PBT7",'Medium retrofit'!$Y$40,"")))&amp;IF(F64="Scenario1PBT8",'Medium retrofit'!$Z$40,IF(F64="Scenario2PBT8",'Medium retrofit'!$AA$40,IF(F64="Scenario3PBT8",'Medium retrofit'!$AB$40,"")))&amp;IF(F64="Scenario1PBT9",'Medium retrofit'!$AC$40,IF(F64="Scenario2PBT9",'Medium retrofit'!$AD$40,IF(F64="Scenario3PBT9",'Medium retrofit'!$AE$40,"")))&amp;IF(F64="Scenario1PBT10",'Medium retrofit'!$AF$40,IF(F64="Scenario2PBT10",'Medium retrofit'!$AG$40,IF(F64="Scenario3PBT10",'Medium retrofit'!$AH$40,"")))&amp;IF(F64="Scenario1PBT11",'Medium retrofit'!$AI$40,IF(F64="Scenario2PBT11",'Medium retrofit'!$AJ$40,IF(F64="Scenario3PBT11",'Medium retrofit'!$AK$40,"")))&amp;IF(F64="Scenario1PBT12",'Medium retrofit'!$AL$40,IF(F64="Scenario2PBT12",'Medium retrofit'!$AM$40,IF(F64="Scenario3PBT12",'Medium retrofit'!$AN$40,"")))&amp;IF(F64="Scenario1PBT13",'Medium retrofit'!$AO$40,IF(F64="Scenario2PBT13",'Medium retrofit'!$AP$40,IF(F64="Scenario3PBT13",'Medium retrofit'!$AQ$40,"")))&amp;IF(F64="Scenario1PBT14",'Medium retrofit'!$AR$40,IF(F64="Scenario2PBT14",'Medium retrofit'!$AS$40,IF(F64="Scenario3PBT14",'Medium retrofit'!$AT$40,"")))&amp;IF(F64="Scenario1PBT15",'Medium retrofit'!$AU$40,IF(F64="Scenario2PBT15",'Medium retrofit'!$AV$40,IF(F64="Scenario3PBT15",'Medium retrofit'!$AW$40,"")))</f>
        <v/>
      </c>
      <c r="X64" s="123">
        <f t="shared" si="19"/>
        <v>0</v>
      </c>
      <c r="Y64" s="123" t="str">
        <f>IF(F64="Scenario1PBT1",'Medium retrofit'!$E$42,IF(F64="Scenario2PBT1",'Medium retrofit'!$F$42,IF(F64="Scenario3PBT1",'Medium retrofit'!$G$42,"")))&amp;IF(F64="Scenario1PBT2",'Medium retrofit'!$H$42,IF(F64="Scenario2PBT2",'Medium retrofit'!$I$42,IF(F64="Scenario3PBT2",'Medium retrofit'!$J$42,"")))&amp;IF(F64="Scenario1PBT3",'Medium retrofit'!$K$42,IF(F64="Scenario2PBT3",'Medium retrofit'!$L$42,IF(F64="Scenario3PBT3",'Medium retrofit'!$M$42,"")))&amp;IF(F64="Scenario1PBT4",'Medium retrofit'!$N$42,IF(F64="Scenario2PBT4",'Medium retrofit'!$O$42,IF(F64="Scenario3PBT4",'Medium retrofit'!$P$42,"")))&amp;IF(F64="Scenario1PBT5",'Medium retrofit'!$Q$42,IF(F64="Scenario2PBT5",'Medium retrofit'!$R$42,IF(F64="Scenario3PBT5",'Medium retrofit'!$S$42,"")))&amp;IF(F64="Scenario1PBT6",'Medium retrofit'!$T$42,IF(F64="Scenario2PBT6",'Medium retrofit'!$U$42,IF(F64="Scenario3PBT6",'Medium retrofit'!$V$42,"")))&amp;IF(F64="Scenario1PBT7",'Medium retrofit'!$W$42,IF(F64="Scenario2PBT7",'Medium retrofit'!$X$42,IF(F64="Scenario3PBT7",'Medium retrofit'!$Y$42,"")))&amp;IF(F64="Scenario1PBT8",'Medium retrofit'!$Z$42,IF(F64="Scenario2PBT8",'Medium retrofit'!$AA$42,IF(F64="Scenario3PBT8",'Medium retrofit'!$AB$42,"")))&amp;IF(F64="Scenario1PBT9",'Medium retrofit'!$AC$42,IF(F64="Scenario2PBT9",'Medium retrofit'!$AD$42,IF(F64="Scenario3PBT9",'Medium retrofit'!$AE$42,"")))&amp;IF(F64="Scenario1PBT10",'Medium retrofit'!$AF$42,IF(F64="Scenario2PBT10",'Medium retrofit'!$AG$42,IF(F64="Scenario3PBT10",'Medium retrofit'!$AH$42,"")))&amp;IF(F64="Scenario1PBT11",'Medium retrofit'!$AI$42,IF(F64="Scenario2PBT11",'Medium retrofit'!$AJ$42,IF(F64="Scenario3PBT11",'Medium retrofit'!$AK$42,"")))&amp;IF(F64="Scenario1PBT12",'Medium retrofit'!$AL$42,IF(F64="Scenario2PBT12",'Medium retrofit'!$AM$42,IF(F64="Scenario3PBT12",'Medium retrofit'!$AN$42,"")))&amp;IF(F64="Scenario1PBT13",'Medium retrofit'!$AO$42,IF(F64="Scenario2PBT13",'Medium retrofit'!$AP$42,IF(F64="Scenario3PBT13",'Medium retrofit'!$AQ$42,"")))&amp;IF(F64="Scenario1PBT14",'Medium retrofit'!$AR$42,IF(F64="Scenario2PBT14",'Medium retrofit'!$AS$42,IF(F64="Scenario3PBT14",'Medium retrofit'!$AT$42,"")))&amp;IF(F64="Scenario1PBT15",'Medium retrofit'!$AU$42,IF(F64="Scenario2PBT15",'Medium retrofit'!$AV$42,IF(F64="Scenario3PBT15",'Medium retrofit'!$AW$42,"")))</f>
        <v/>
      </c>
      <c r="Z64" s="123">
        <f t="shared" si="20"/>
        <v>0</v>
      </c>
      <c r="AA64" s="239" t="str">
        <f>IF(F64="Scenario1PBT1",'Medium retrofit'!$E$101,IF(F64="Scenario2PBT1",'Medium retrofit'!$F$101,IF(F64="Scenario3PBT1",'Medium retrofit'!$G$101,"")))&amp;IF(F64="Scenario1PBT2",'Medium retrofit'!$H$101,IF(F64="Scenario2PBT2",'Medium retrofit'!$I$101,IF(F64="Scenario3PBT2",'Medium retrofit'!$J$101,"")))&amp;IF(F64="Scenario1PBT3",'Medium retrofit'!$K$101,IF(F64="Scenario2PBT3",'Medium retrofit'!$L$101,IF(F64="Scenario3PBT3",'Medium retrofit'!$M$101,"")))&amp;IF(F64="Scenario1PBT4",'Medium retrofit'!$N$101,IF(F64="Scenario2PBT4",'Medium retrofit'!$O$101,IF(F64="Scenario3PBT4",'Medium retrofit'!$P$101,"")))&amp;IF(F64="Scenario1PBT5",'Medium retrofit'!$Q$101,IF(F64="Scenario2PBT5",'Medium retrofit'!$R$101,IF(F64="Scenario3PBT5",'Medium retrofit'!$S$101,"")))&amp;IF(F64="Scenario1PBT6",'Medium retrofit'!$T$101,IF(F64="Scenario2PBT6",'Medium retrofit'!$U$101,IF(F64="Scenario3PBT6",'Medium retrofit'!$V$101,"")))&amp;IF(F64="Scenario1PBT7",'Medium retrofit'!$W$101,IF(F64="Scenario2PBT7",'Medium retrofit'!$X$101,IF(F64="Scenario3PBT7",'Medium retrofit'!$Y$101,"")))&amp;IF(F64="Scenario1PBT8",'Medium retrofit'!$Z$101,IF(F64="Scenario2PBT8",'Medium retrofit'!$AA$101,IF(F64="Scenario3PBT8",'Medium retrofit'!$AB$101,"")))&amp;IF(F64="Scenario1PBT9",'Medium retrofit'!$AC$101,IF(F64="Scenario2PBT9",'Medium retrofit'!$AD$101,IF(F64="Scenario3PBT9",'Medium retrofit'!$AE$101,"")))&amp;IF(F64="Scenario1PBT10",'Medium retrofit'!$AF$101,IF(F64="Scenario2PBT10",'Medium retrofit'!$AG$101,IF(F64="Scenario3PBT10",'Medium retrofit'!$AH$101,"")))&amp;IF(F64="Scenario1PBT11",'Medium retrofit'!$AI$101,IF(F64="Scenario2PBT11",'Medium retrofit'!$AJ$101,IF(F64="Scenario3PBT11",'Medium retrofit'!$AK$101,"")))&amp;IF(F64="Scenario1PBT12",'Medium retrofit'!$AL$101,IF(F64="Scenario2PBT12",'Medium retrofit'!$AM$101,IF(F64="Scenario3PBT12",'Medium retrofit'!$AN$101,"")))&amp;IF(F64="Scenario1PBT13",'Medium retrofit'!$AO$101,IF(F64="Scenario2PBT13",'Medium retrofit'!$AP$101,IF(F64="Scenario3PBT13",'Medium retrofit'!$AQ$101,"")))&amp;IF(F64="Scenario1PBT14",'Medium retrofit'!$AR$101,IF(F64="Scenario2PBT14",'Medium retrofit'!$AS$101,IF(F64="Scenario3PBT14",'Medium retrofit'!$AT$101,"")))&amp;IF(F64="Scenario1PBT15",'Medium retrofit'!$AU$101,IF(F64="Scenario2PBT15",'Medium retrofit'!$AV$101,IF(F64="Scenario3PBT15",'Medium retrofit'!$AW$101,"")))</f>
        <v/>
      </c>
      <c r="AB64" s="242">
        <f t="shared" si="21"/>
        <v>0</v>
      </c>
      <c r="AC64" s="247">
        <f>IFERROR('Projection_Base-case'!G64-G64,0)</f>
        <v>0</v>
      </c>
      <c r="AD64" s="123">
        <f t="shared" si="24"/>
        <v>0</v>
      </c>
      <c r="AE64" s="123">
        <f>IFERROR(100*AC64/'Projection_Base-case'!G64,0)</f>
        <v>0</v>
      </c>
      <c r="AF64" s="123">
        <f>IFERROR('Projection_Base-case'!I64-I64,0)</f>
        <v>0</v>
      </c>
      <c r="AG64" s="123">
        <f t="shared" si="25"/>
        <v>0</v>
      </c>
      <c r="AH64" s="123">
        <f>IFERROR(100*AF64/'Projection_Base-case'!I64,0)</f>
        <v>0</v>
      </c>
      <c r="AI64" s="123">
        <f>IFERROR('Projection_Base-case'!K64-K64,0)</f>
        <v>0</v>
      </c>
      <c r="AJ64" s="123">
        <f t="shared" si="26"/>
        <v>0</v>
      </c>
      <c r="AK64" s="123">
        <f>IFERROR(100*AI64/'Projection_Base-case'!K64,0)</f>
        <v>0</v>
      </c>
      <c r="AL64" s="123">
        <f>IFERROR(M64-'Projection_Base-case'!M64,0)</f>
        <v>0</v>
      </c>
      <c r="AM64" s="123">
        <f t="shared" si="27"/>
        <v>0</v>
      </c>
      <c r="AN64" s="179">
        <f>IFERROR(IF('Projection_Base-case'!N64&gt;0,100*AM64/'Projection_Base-case'!N64,100*AM64/N64),0)</f>
        <v>0</v>
      </c>
      <c r="AO64" s="245">
        <f>IFERROR('Projection_Base-case'!O64-O64,0)</f>
        <v>0</v>
      </c>
      <c r="AP64" s="123">
        <f t="shared" si="28"/>
        <v>0</v>
      </c>
      <c r="AQ64" s="123">
        <f>IFERROR(100*AO64/'Projection_Base-case'!O64,0)</f>
        <v>0</v>
      </c>
      <c r="AR64" s="123">
        <f>IFERROR('Projection_Base-case'!Q64-Q64,0)</f>
        <v>0</v>
      </c>
      <c r="AS64" s="123">
        <f t="shared" si="29"/>
        <v>0</v>
      </c>
      <c r="AT64" s="123">
        <f>IFERROR(100*AR64/'Projection_Base-case'!Q64,0)</f>
        <v>0</v>
      </c>
      <c r="AU64" s="123">
        <f>IFERROR('Projection_Base-case'!S64-S64,0)</f>
        <v>0</v>
      </c>
      <c r="AV64" s="123">
        <f t="shared" si="30"/>
        <v>0</v>
      </c>
      <c r="AW64" s="124">
        <f>IFERROR(100*AU64/'Projection_Base-case'!S64,0)</f>
        <v>0</v>
      </c>
      <c r="AX64" s="245">
        <f>IFERROR('Projection_Base-case'!U64-U64,0)</f>
        <v>0</v>
      </c>
      <c r="AY64" s="123">
        <f t="shared" si="31"/>
        <v>0</v>
      </c>
      <c r="AZ64" s="123">
        <f>IFERROR(100*AX64/'Projection_Base-case'!U64,0)</f>
        <v>0</v>
      </c>
      <c r="BA64" s="123">
        <f>IFERROR('Projection_Base-case'!W64-W64,0)</f>
        <v>0</v>
      </c>
      <c r="BB64" s="123">
        <f t="shared" si="32"/>
        <v>0</v>
      </c>
      <c r="BC64" s="123">
        <f>IFERROR(100*BA64/'Projection_Base-case'!W64,0)</f>
        <v>0</v>
      </c>
      <c r="BD64" s="123">
        <f>IFERROR('Projection_Base-case'!Y64-Y64,0)</f>
        <v>0</v>
      </c>
      <c r="BE64" s="123">
        <f t="shared" si="33"/>
        <v>0</v>
      </c>
      <c r="BF64" s="123">
        <f>IFERROR(100*BD64/'Projection_Base-case'!Y64,0)</f>
        <v>0</v>
      </c>
      <c r="BG64" s="178">
        <f t="shared" si="22"/>
        <v>0</v>
      </c>
      <c r="BH64" s="179">
        <f t="shared" si="23"/>
        <v>0</v>
      </c>
    </row>
    <row r="65" spans="1:60">
      <c r="A65" s="165">
        <v>60</v>
      </c>
      <c r="B65" s="239">
        <f>IF('Projection_Base-case'!B65&lt;&gt;"",'Projection_Base-case'!B65,0)</f>
        <v>0</v>
      </c>
      <c r="C65" s="239">
        <f>IF('Projection_Base-case'!C65&lt;&gt;"",'Projection_Base-case'!C65,0)</f>
        <v>0</v>
      </c>
      <c r="D65" s="239">
        <f>IF('Projection_Base-case'!D65&lt;&gt;"",'Projection_Base-case'!D65,0)</f>
        <v>0</v>
      </c>
      <c r="E65" s="164" t="str">
        <f>IF(AND('Résultats medium'!$AC$3="OUI",'Résultats medium'!E64&lt;&gt;""),'Résultats medium'!E64,IF(OR(D65="PBT1",D65="PBT4",D65="PBT5",D65="PBT6",D65="PBT7",D65="PBT8",D65="PBT10"),"Scenario1",IF(OR(D65="PBT3",D65="PBT9"),"Scenario3",IF(OR(D65="PBT2"),"Scenario2",""))))</f>
        <v/>
      </c>
      <c r="F65" s="240" t="str">
        <f t="shared" si="10"/>
        <v>0</v>
      </c>
      <c r="G65" s="241" t="str">
        <f>IF(F65="Scenario1PBT1",'Medium retrofit'!$E$6,IF(F65="Scenario2PBT1",'Medium retrofit'!$F$6,IF(F65="Scenario3PBT1",'Medium retrofit'!$G$6,"")))&amp;IF(F65="Scenario1PBT2",'Medium retrofit'!$H$6,IF(F65="Scenario2PBT2",'Medium retrofit'!$I$6,IF(F65="Scenario3PBT2",'Medium retrofit'!$J$6,"")))&amp;IF(F65="Scenario1PBT3",'Medium retrofit'!$K$6,IF(F65="Scenario2PBT3",'Medium retrofit'!$L$6,IF(F65="Scenario3PBT3",'Medium retrofit'!$M$6,"")))&amp;IF(F65="Scenario1PBT4",'Medium retrofit'!$N$6,IF(F65="Scenario2PBT4",'Medium retrofit'!$O$6,IF(F65="Scenario3PBT4",'Medium retrofit'!$P$6,"")))&amp;IF(F65="Scenario1PBT5",'Medium retrofit'!$Q$6,IF(F65="Scenario2PBT5",'Medium retrofit'!$R$6,IF(F65="Scenario3PBT5",'Medium retrofit'!$S$6,"")))&amp;IF(F65="Scenario1PBT6",'Medium retrofit'!$T$6,IF(F65="Scenario2PBT6",'Medium retrofit'!$U$6,IF(F65="Scenario3PBT6",'Medium retrofit'!$V$6,"")))&amp;IF(F65="Scenario1PBT7",'Medium retrofit'!$W$6,IF(F65="Scenario2PBT7",'Medium retrofit'!$X$6,IF(F65="Scenario3PBT7",'Medium retrofit'!$Y$6,"")))&amp;IF(F65="Scenario1PBT8",'Medium retrofit'!$Z$6,IF(F65="Scenario2PBT8",'Medium retrofit'!$AA$6,IF(F65="Scenario3PBT8",'Medium retrofit'!$AB$6,"")))&amp;IF(F65="Scenario1PBT9",'Medium retrofit'!$AC$6,IF(F65="Scenario2PBT9",'Medium retrofit'!$AD$6,IF(F65="Scenario3PBT9",'Medium retrofit'!$AE$6,"")))&amp;IF(F65="Scenario1PBT10",'Medium retrofit'!$AF$6,IF(F65="Scenario2PBT10",'Medium retrofit'!$AG$6,IF(F65="Scenario3PBT10",'Medium retrofit'!$AH$6,"")))&amp;IF(F65="Scenario1PBT11",'Medium retrofit'!$AI$6,IF(F65="Scenario2PBT11",'Medium retrofit'!$AJ$6,IF(F65="Scenario3PBT11",'Medium retrofit'!$AK$6,"")))&amp;IF(F65="Scenario1PBT12",'Medium retrofit'!$AL$6,IF(F65="Scenario2PBT12",'Medium retrofit'!$AM$6,IF(F65="Scenario3PBT12",'Medium retrofit'!$AN$6,"")))&amp;IF(F65="Scenario1PBT13",'Medium retrofit'!$AO$6,IF(F65="Scenario2PBT13",'Medium retrofit'!$AP$6,IF(F65="Scenario3PBT13",'Medium retrofit'!$AQ$6,"")))&amp;IF(F65="Scenario1PBT14",'Medium retrofit'!$AR$6,IF(F65="Scenario2PBT14",'Medium retrofit'!$AS$6,IF(F65="Scenario3PBT14",'Medium retrofit'!$AT$6,"")))&amp;IF(F65="Scenario1PBT15",'Medium retrofit'!$AU$6,IF(F65="Scenario2PBT15",'Medium retrofit'!$AV$6,IF(F65="Scenario3PBT15",'Medium retrofit'!$AW$6,"")))</f>
        <v/>
      </c>
      <c r="H65" s="123">
        <f t="shared" si="11"/>
        <v>0</v>
      </c>
      <c r="I65" s="239" t="str">
        <f>IF(F65="Scenario1PBT1",'Medium retrofit'!$E$16,IF(F65="Scenario2PBT1",'Medium retrofit'!$F$16,IF(F65="Scenario3PBT1",'Medium retrofit'!$G$16,"")))&amp;IF(F65="Scenario1PBT2",'Medium retrofit'!$H$16,IF(F65="Scenario2PBT2",'Medium retrofit'!$I$16,IF(F65="Scenario3PBT2",'Medium retrofit'!$J$16,"")))&amp;IF(F65="Scenario1PBT3",'Medium retrofit'!$K$16,IF(F65="Scenario2PBT3",'Medium retrofit'!$L$16,IF(F65="Scenario3PBT3",'Medium retrofit'!$M$16,"")))&amp;IF(F65="Scenario1PBT4",'Medium retrofit'!$N$16,IF(F65="Scenario2PBT4",'Medium retrofit'!$O$16,IF(F65="Scenario3PBT4",'Medium retrofit'!$P$16,"")))&amp;IF(F65="Scenario1PBT5",'Medium retrofit'!$Q$16,IF(F65="Scenario2PBT5",'Medium retrofit'!$R$16,IF(F65="Scenario3PBT5",'Medium retrofit'!$S$16,"")))&amp;IF(F65="Scenario1PBT6",'Medium retrofit'!$T$16,IF(F65="Scenario2PBT6",'Medium retrofit'!$U$16,IF(F65="Scenario3PBT6",'Medium retrofit'!$V$16,"")))&amp;IF(F65="Scenario1PBT7",'Medium retrofit'!$W$16,IF(F65="Scenario2PBT7",'Medium retrofit'!$X$16,IF(F65="Scenario3PBT7",'Medium retrofit'!$Y$16,"")))&amp;IF(F65="Scenario1PBT8",'Medium retrofit'!$Z$16,IF(F65="Scenario2PBT8",'Medium retrofit'!$AA$16,IF(F65="Scenario3PBT8",'Medium retrofit'!$AB$16,"")))&amp;IF(F65="Scenario1PBT9",'Medium retrofit'!$AC$16,IF(F65="Scenario2PBT9",'Medium retrofit'!$AD$16,IF(F65="Scenario3PBT9",'Medium retrofit'!$AE$16,"")))&amp;IF(F65="Scenario1PBT10",'Medium retrofit'!$AF$16,IF(F65="Scenario2PBT10",'Medium retrofit'!$AG$16,IF(F65="Scenario3PBT10",'Medium retrofit'!$AH$16,"")))&amp;IF(F65="Scenario1PBT11",'Medium retrofit'!$AI$16,IF(F65="Scenario2PBT11",'Medium retrofit'!$AJ$16,IF(F65="Scenario3PBT11",'Medium retrofit'!$AK$16,"")))&amp;IF(F65="Scenario1PBT12",'Medium retrofit'!$AL$16,IF(F65="Scenario2PBT12",'Medium retrofit'!$AM$16,IF(F65="Scenario3PBT12",'Medium retrofit'!$AN$16,"")))&amp;IF(F65="Scenario1PBT13",'Medium retrofit'!$AO$16,IF(F65="Scenario2PBT13",'Medium retrofit'!$AP$16,IF(F65="Scenario3PBT13",'Medium retrofit'!$AQ$16,"")))&amp;IF(F65="Scenario1PBT14",'Medium retrofit'!$AR$16,IF(F65="Scenario2PBT14",'Medium retrofit'!$AS$16,IF(F65="Scenario3PBT14",'Medium retrofit'!$AT$16,"")))&amp;IF(F65="Scenario1PBT15",'Medium retrofit'!$AU$16,IF(F65="Scenario2PBT15",'Medium retrofit'!$AV$16,IF(F65="Scenario3PBT15",'Medium retrofit'!$AW$16,"")))</f>
        <v/>
      </c>
      <c r="J65" s="123">
        <f t="shared" si="12"/>
        <v>0</v>
      </c>
      <c r="K65" s="123" t="str">
        <f>IF(F65="Scenario1PBT1",'Medium retrofit'!$E$18,IF(F65="Scenario2PBT1",'Medium retrofit'!$F$18,IF(F65="Scenario3PBT1",'Medium retrofit'!$G$18,"")))&amp;IF(F65="Scenario1PBT2",'Medium retrofit'!$H$18,IF(F65="Scenario2PBT2",'Medium retrofit'!$I$18,IF(F65="Scenario3PBT2",'Medium retrofit'!$J$18,"")))&amp;IF(F65="Scenario1PBT3",'Medium retrofit'!$K$18,IF(F65="Scenario2PBT3",'Medium retrofit'!$L$18,IF(F65="Scenario3PBT3",'Medium retrofit'!$M$18,"")))&amp;IF(F65="Scenario1PBT4",'Medium retrofit'!$N$18,IF(F65="Scenario2PBT4",'Medium retrofit'!$O$18,IF(F65="Scenario3PBT4",'Medium retrofit'!$P$18,"")))&amp;IF(F65="Scenario1PBT5",'Medium retrofit'!$Q$18,IF(F65="Scenario2PBT5",'Medium retrofit'!$R$18,IF(F65="Scenario3PBT5",'Medium retrofit'!$S$18,"")))&amp;IF(F65="Scenario1PBT6",'Medium retrofit'!$T$18,IF(F65="Scenario2PBT6",'Medium retrofit'!$U$18,IF(F65="Scenario3PBT6",'Medium retrofit'!$V$18,"")))&amp;IF(F65="Scenario1PBT7",'Medium retrofit'!$W$18,IF(F65="Scenario2PBT7",'Medium retrofit'!$X$18,IF(F65="Scenario3PBT7",'Medium retrofit'!$Y$18,"")))&amp;IF(F65="Scenario1PBT8",'Medium retrofit'!$Z$18,IF(F65="Scenario2PBT8",'Medium retrofit'!$AA$18,IF(F65="Scenario3PBT8",'Medium retrofit'!$AB$18,"")))&amp;IF(F65="Scenario1PBT9",'Medium retrofit'!$AC$18,IF(F65="Scenario2PBT9",'Medium retrofit'!$AD$18,IF(F65="Scenario3PBT9",'Medium retrofit'!$AE$18,"")))&amp;IF(F65="Scenario1PBT10",'Medium retrofit'!$AF$18,IF(F65="Scenario2PBT10",'Medium retrofit'!$AG$18,IF(F65="Scenario3PBT10",'Medium retrofit'!$AH$18,"")))&amp;IF(F65="Scenario1PBT11",'Medium retrofit'!$AI$18,IF(F65="Scenario2PBT11",'Medium retrofit'!$AJ$18,IF(F65="Scenario3PBT11",'Medium retrofit'!$AK$18,"")))&amp;IF(F65="Scenario1PBT12",'Medium retrofit'!$AL$18,IF(F65="Scenario2PBT12",'Medium retrofit'!$AM$18,IF(F65="Scenario3PBT12",'Medium retrofit'!$AN$18,"")))&amp;IF(F65="Scenario1PBT13",'Medium retrofit'!$AO$18,IF(F65="Scenario2PBT13",'Medium retrofit'!$AP$18,IF(F65="Scenario3PBT13",'Medium retrofit'!$AQ$18,"")))&amp;IF(F65="Scenario1PBT14",'Medium retrofit'!$AR$18,IF(F65="Scenario2PBT14",'Medium retrofit'!$AS$18,IF(F65="Scenario3PBT14",'Medium retrofit'!$AT$18,"")))&amp;IF(F65="Scenario1PBT15",'Medium retrofit'!$AU$18,IF(F65="Scenario2PBT15",'Medium retrofit'!$AV$18,IF(F65="Scenario3PBT15",'Medium retrofit'!$AW$18,"")))</f>
        <v/>
      </c>
      <c r="L65" s="123">
        <f t="shared" si="13"/>
        <v>0</v>
      </c>
      <c r="M65" s="123" t="str">
        <f>IF(F65="Scenario1PBT1",'Medium retrofit'!$E$20,IF(F65="Scenario2PBT1",'Medium retrofit'!$F$20,IF(F65="Scenario3PBT1",'Medium retrofit'!$G$20,"")))&amp;IF(F65="Scenario1PBT2",'Medium retrofit'!$H$20,IF(F65="Scenario2PBT2",'Medium retrofit'!$I$20,IF(F65="Scenario3PBT2",'Medium retrofit'!$J$20,"")))&amp;IF(F65="Scenario1PBT3",'Medium retrofit'!$K$20,IF(F65="Scenario2PBT3",'Medium retrofit'!$L$20,IF(F65="Scenario3PBT3",'Medium retrofit'!$M$20,"")))&amp;IF(F65="Scenario1PBT4",'Medium retrofit'!$N$20,IF(F65="Scenario2PBT4",'Medium retrofit'!$O$20,IF(F65="Scenario3PBT4",'Medium retrofit'!$P$20,"")))&amp;IF(F65="Scenario1PBT5",'Medium retrofit'!$Q$20,IF(F65="Scenario2PBT5",'Medium retrofit'!$R$20,IF(F65="Scenario3PBT5",'Medium retrofit'!$S$20,"")))&amp;IF(F65="Scenario1PBT6",'Medium retrofit'!$T$20,IF(F65="Scenario2PBT6",'Medium retrofit'!$U$20,IF(F65="Scenario3PBT6",'Medium retrofit'!$V$20,"")))&amp;IF(F65="Scenario1PBT7",'Medium retrofit'!$W$20,IF(F65="Scenario2PBT7",'Medium retrofit'!$X$20,IF(F65="Scenario3PBT7",'Medium retrofit'!$Y$20,"")))&amp;IF(F65="Scenario1PBT8",'Medium retrofit'!$Z$20,IF(F65="Scenario2PBT8",'Medium retrofit'!$AA$20,IF(F65="Scenario3PBT8",'Medium retrofit'!$AB$20,"")))&amp;IF(F65="Scenario1PBT9",'Medium retrofit'!$AC$20,IF(F65="Scenario2PBT9",'Medium retrofit'!$AD$20,IF(F65="Scenario3PBT9",'Medium retrofit'!$AE$20,"")))&amp;IF(F65="Scenario1PBT10",'Medium retrofit'!$AF$20,IF(F65="Scenario2PBT10",'Medium retrofit'!$AG$20,IF(F65="Scenario3PBT10",'Medium retrofit'!$AH$20,"")))&amp;IF(F65="Scenario1PBT11",'Medium retrofit'!$AI$20,IF(F65="Scenario2PBT11",'Medium retrofit'!$AJ$20,IF(F65="Scenario3PBT11",'Medium retrofit'!$AK$20,"")))&amp;IF(F65="Scenario1PBT12",'Medium retrofit'!$AL$20,IF(F65="Scenario2PBT12",'Medium retrofit'!$AM$20,IF(F65="Scenario3PBT12",'Medium retrofit'!$AN$20,"")))&amp;IF(F65="Scenario1PBT13",'Medium retrofit'!$AO$20,IF(F65="Scenario2PBT13",'Medium retrofit'!$AP$20,IF(F65="Scenario3PBT13",'Medium retrofit'!$AQ$20,"")))&amp;IF(F65="Scenario1PBT14",'Medium retrofit'!$AR$20,IF(F65="Scenario2PBT14",'Medium retrofit'!$AS$20,IF(F65="Scenario3PBT14",'Medium retrofit'!$AT$20,"")))&amp;IF(F65="Scenario1PBT15",'Medium retrofit'!$AU$20,IF(F65="Scenario2PBT15",'Medium retrofit'!$AV$20,IF(F65="Scenario3PBT15",'Medium retrofit'!$AW$20,"")))</f>
        <v/>
      </c>
      <c r="N65" s="124">
        <f t="shared" si="14"/>
        <v>0</v>
      </c>
      <c r="O65" s="245" t="str">
        <f>IF(F65="Scenario1PBT1",'Medium retrofit'!$E$23,IF(F65="Scenario2PBT1",'Medium retrofit'!$F$23,IF(F65="Scenario3PBT1",'Medium retrofit'!$G$23,"")))&amp;IF(F65="Scenario1PBT2",'Medium retrofit'!$H$23,IF(F65="Scenario2PBT2",'Medium retrofit'!$I$23,IF(F65="Scenario3PBT2",'Medium retrofit'!$J$23,"")))&amp;IF(F65="Scenario1PBT3",'Medium retrofit'!$K$23,IF(F65="Scenario2PBT3",'Medium retrofit'!$L$23,IF(F65="Scenario3PBT3",'Medium retrofit'!$M$23,"")))&amp;IF(F65="Scenario1PBT4",'Medium retrofit'!$N$23,IF(F65="Scenario2PBT4",'Medium retrofit'!$O$23,IF(F65="Scenario3PBT4",'Medium retrofit'!$P$23,"")))&amp;IF(F65="Scenario1PBT5",'Medium retrofit'!$Q$23,IF(F65="Scenario2PBT5",'Medium retrofit'!$R$23,IF(F65="Scenario3PBT5",'Medium retrofit'!$S$23,"")))&amp;IF(F65="Scenario1PBT6",'Medium retrofit'!$T$23,IF(F65="Scenario2PBT6",'Medium retrofit'!$U$23,IF(F65="Scenario3PBT6",'Medium retrofit'!$V$23,"")))&amp;IF(F65="Scenario1PBT7",'Medium retrofit'!$W$23,IF(F65="Scenario2PBT7",'Medium retrofit'!$X$23,IF(F65="Scenario3PBT7",'Medium retrofit'!$Y$23,"")))&amp;IF(F65="Scenario1PBT8",'Medium retrofit'!$Z$23,IF(F65="Scenario2PBT8",'Medium retrofit'!$AA$23,IF(F65="Scenario3PBT8",'Medium retrofit'!$AB$23,"")))&amp;IF(F65="Scenario1PBT9",'Medium retrofit'!$AC$23,IF(F65="Scenario2PBT9",'Medium retrofit'!$AD$23,IF(F65="Scenario3PBT9",'Medium retrofit'!$AE$23,"")))&amp;IF(F65="Scenario1PBT10",'Medium retrofit'!$AF$23,IF(F65="Scenario2PBT10",'Medium retrofit'!$AG$23,IF(F65="Scenario3PBT10",'Medium retrofit'!$AH$23,"")))&amp;IF(F65="Scenario1PBT11",'Medium retrofit'!$AI$23,IF(F65="Scenario2PBT11",'Medium retrofit'!$AJ$23,IF(F65="Scenario3PBT11",'Medium retrofit'!$AK$23,"")))&amp;IF(F65="Scenario1PBT12",'Medium retrofit'!$AL$23,IF(F65="Scenario2PBT12",'Medium retrofit'!$AM$23,IF(F65="Scenario3PBT12",'Medium retrofit'!$AN$23,"")))&amp;IF(F65="Scenario1PBT13",'Medium retrofit'!$AO$23,IF(F65="Scenario2PBT13",'Medium retrofit'!$AP$23,IF(F65="Scenario3PBT13",'Medium retrofit'!$AQ$23,"")))&amp;IF(F65="Scenario1PBT14",'Medium retrofit'!$AR$23,IF(F65="Scenario2PBT14",'Medium retrofit'!$AS$23,IF(F65="Scenario3PBT14",'Medium retrofit'!$AT$23,"")))&amp;IF(F65="Scenario1PBT15",'Medium retrofit'!$AU$23,IF(F65="Scenario2PBT15",'Medium retrofit'!$AV$23,IF(F65="Scenario3PBT15",'Medium retrofit'!$AW$23,"")))</f>
        <v/>
      </c>
      <c r="P65" s="123">
        <f t="shared" si="15"/>
        <v>0</v>
      </c>
      <c r="Q65" s="123" t="str">
        <f>IF(F65="Scenario1PBT1",'Medium retrofit'!$E$25,IF(F65="Scenario2PBT1",'Medium retrofit'!$F$25,IF(F65="Scenario3PBT1",'Medium retrofit'!$G$25,"")))&amp;IF(F65="Scenario1PBT2",'Medium retrofit'!$H$25,IF(F65="Scenario2PBT2",'Medium retrofit'!$I$25,IF(F65="Scenario3PBT2",'Medium retrofit'!$J$25,"")))&amp;IF(F65="Scenario1PBT3",'Medium retrofit'!$K$25,IF(F65="Scenario2PBT3",'Medium retrofit'!$L$25,IF(F65="Scenario3PBT3",'Medium retrofit'!$M$25,"")))&amp;IF(F65="Scenario1PBT4",'Medium retrofit'!$N$25,IF(F65="Scenario2PBT4",'Medium retrofit'!$O$25,IF(F65="Scenario3PBT4",'Medium retrofit'!$P$25,"")))&amp;IF(F65="Scenario1PBT5",'Medium retrofit'!$Q$25,IF(F65="Scenario2PBT5",'Medium retrofit'!$R$25,IF(F65="Scenario3PBT5",'Medium retrofit'!$S$25,"")))&amp;IF(F65="Scenario1PBT6",'Medium retrofit'!$T$25,IF(F65="Scenario2PBT6",'Medium retrofit'!$U$25,IF(F65="Scenario3PBT6",'Medium retrofit'!$V$25,"")))&amp;IF(F65="Scenario1PBT7",'Medium retrofit'!$W$25,IF(F65="Scenario2PBT7",'Medium retrofit'!$X$25,IF(F65="Scenario3PBT7",'Medium retrofit'!$Y$25,"")))&amp;IF(F65="Scenario1PBT8",'Medium retrofit'!$Z$25,IF(F65="Scenario2PBT8",'Medium retrofit'!$AA$25,IF(F65="Scenario3PBT8",'Medium retrofit'!$AB$25,"")))&amp;IF(F65="Scenario1PBT9",'Medium retrofit'!$AC$25,IF(F65="Scenario2PBT9",'Medium retrofit'!$AD$25,IF(F65="Scenario3PBT9",'Medium retrofit'!$AE$25,"")))&amp;IF(F65="Scenario1PBT10",'Medium retrofit'!$AF$25,IF(F65="Scenario2PBT10",'Medium retrofit'!$AG$25,IF(F65="Scenario3PBT10",'Medium retrofit'!$AH$25,"")))&amp;IF(F65="Scenario1PBT11",'Medium retrofit'!$AI$25,IF(F65="Scenario2PBT11",'Medium retrofit'!$AJ$25,IF(F65="Scenario3PBT11",'Medium retrofit'!$AK$25,"")))&amp;IF(F65="Scenario1PBT12",'Medium retrofit'!$AL$25,IF(F65="Scenario2PBT12",'Medium retrofit'!$AM$25,IF(F65="Scenario3PBT12",'Medium retrofit'!$AN$25,"")))&amp;IF(F65="Scenario1PBT13",'Medium retrofit'!$AO$25,IF(F65="Scenario2PBT13",'Medium retrofit'!$AP$25,IF(F65="Scenario3PBT13",'Medium retrofit'!$AQ$25,"")))&amp;IF(F65="Scenario1PBT14",'Medium retrofit'!$AR$25,IF(F65="Scenario2PBT14",'Medium retrofit'!$AS$25,IF(F65="Scenario3PBT14",'Medium retrofit'!$AT$25,"")))&amp;IF(F65="Scenario1PBT15",'Medium retrofit'!$AU$25,IF(F65="Scenario2PBT15",'Medium retrofit'!$AV$25,IF(F65="Scenario3PBT15",'Medium retrofit'!$AW$25,"")))</f>
        <v/>
      </c>
      <c r="R65" s="123">
        <f t="shared" si="16"/>
        <v>0</v>
      </c>
      <c r="S65" s="123" t="str">
        <f>IF(F65="Scenario1PBT1",'Medium retrofit'!$E$27,IF(F65="Scenario2PBT1",'Medium retrofit'!$F$27,IF(F65="Scenario3PBT1",'Medium retrofit'!$G$27,"")))&amp;IF(F65="Scenario1PBT2",'Medium retrofit'!$H$27,IF(F65="Scenario2PBT2",'Medium retrofit'!$I$27,IF(F65="Scenario3PBT2",'Medium retrofit'!$J$27,"")))&amp;IF(F65="Scenario1PBT3",'Medium retrofit'!$K$27,IF(F65="Scenario2PBT3",'Medium retrofit'!$L$27,IF(F65="Scenario3PBT3",'Medium retrofit'!$M$27,"")))&amp;IF(F65="Scenario1PBT4",'Medium retrofit'!$N$27,IF(F65="Scenario2PBT4",'Medium retrofit'!$O$27,IF(F65="Scenario3PBT4",'Medium retrofit'!$P$27,"")))&amp;IF(F65="Scenario1PBT5",'Medium retrofit'!$Q$27,IF(F65="Scenario2PBT5",'Medium retrofit'!$R$27,IF(F65="Scenario3PBT5",'Medium retrofit'!$S$27,"")))&amp;IF(F65="Scenario1PBT6",'Medium retrofit'!$T$27,IF(F65="Scenario2PBT6",'Medium retrofit'!$U$27,IF(F65="Scenario3PBT6",'Medium retrofit'!$V$27,"")))&amp;IF(F65="Scenario1PBT7",'Medium retrofit'!$W$27,IF(F65="Scenario2PBT7",'Medium retrofit'!$X$27,IF(F65="Scenario3PBT7",'Medium retrofit'!$Y$27,"")))&amp;IF(F65="Scenario1PBT8",'Medium retrofit'!$Z$27,IF(F65="Scenario2PBT8",'Medium retrofit'!$AA$27,IF(F65="Scenario3PBT8",'Medium retrofit'!$AB$27,"")))&amp;IF(F65="Scenario1PBT9",'Medium retrofit'!$AC$27,IF(F65="Scenario2PBT9",'Medium retrofit'!$AD$27,IF(F65="Scenario3PBT9",'Medium retrofit'!$AE$27,"")))&amp;IF(F65="Scenario1PBT10",'Medium retrofit'!$AF$27,IF(F65="Scenario2PBT10",'Medium retrofit'!$AG$27,IF(F65="Scenario3PBT10",'Medium retrofit'!$AH$27,"")))&amp;IF(F65="Scenario1PBT11",'Medium retrofit'!$AI$27,IF(F65="Scenario2PBT11",'Medium retrofit'!$AJ$27,IF(F65="Scenario3PBT11",'Medium retrofit'!$AK$27,"")))&amp;IF(F65="Scenario1PBT12",'Medium retrofit'!$AL$27,IF(F65="Scenario2PBT12",'Medium retrofit'!$AM$27,IF(F65="Scenario3PBT12",'Medium retrofit'!$AN$27,"")))&amp;IF(F65="Scenario1PBT13",'Medium retrofit'!$AO$27,IF(F65="Scenario2PBT13",'Medium retrofit'!$AP$27,IF(F65="Scenario3PBT13",'Medium retrofit'!$AQ$27,"")))&amp;IF(F65="Scenario1PBT14",'Medium retrofit'!$AR$27,IF(F65="Scenario2PBT14",'Medium retrofit'!$AS$27,IF(F65="Scenario3PBT14",'Medium retrofit'!$AT$27,"")))&amp;IF(F65="Scenario1PBT15",'Medium retrofit'!$AU$27,IF(F65="Scenario2PBT15",'Medium retrofit'!$AV$27,IF(F65="Scenario3PBT15",'Medium retrofit'!$AW$27,"")))</f>
        <v/>
      </c>
      <c r="T65" s="246">
        <f t="shared" si="17"/>
        <v>0</v>
      </c>
      <c r="U65" s="245" t="str">
        <f>IF(F65="Scenario1PBT1",'Medium retrofit'!$E$38,IF(F65="Scenario2PBT1",'Medium retrofit'!$F$38,IF(F65="Scenario3PBT1",'Medium retrofit'!$G$38,"")))&amp;IF(F65="Scenario1PBT2",'Medium retrofit'!$H$38,IF(F65="Scenario2PBT2",'Medium retrofit'!$I$38,IF(F65="Scenario3PBT2",'Medium retrofit'!$J$38,"")))&amp;IF(F65="Scenario1PBT3",'Medium retrofit'!$K$38,IF(F65="Scenario2PBT3",'Medium retrofit'!$L$38,IF(F65="Scenario3PBT3",'Medium retrofit'!$M$38,"")))&amp;IF(F65="Scenario1PBT4",'Medium retrofit'!$N$38,IF(F65="Scenario2PBT4",'Medium retrofit'!$O$38,IF(F65="Scenario3PBT4",'Medium retrofit'!$P$38,"")))&amp;IF(F65="Scenario1PBT5",'Medium retrofit'!$Q$38,IF(F65="Scenario2PBT5",'Medium retrofit'!$R$38,IF(F65="Scenario3PBT5",'Medium retrofit'!$S$38,"")))&amp;IF(F65="Scenario1PBT6",'Medium retrofit'!$T$38,IF(F65="Scenario2PBT6",'Medium retrofit'!$U$38,IF(F65="Scenario3PBT6",'Medium retrofit'!$V$38,"")))&amp;IF(F65="Scenario1PBT7",'Medium retrofit'!$W$38,IF(F65="Scenario2PBT7",'Medium retrofit'!$X$38,IF(F65="Scenario3PBT7",'Medium retrofit'!$Y$38,"")))&amp;IF(F65="Scenario1PBT8",'Medium retrofit'!$Z$38,IF(F65="Scenario2PBT8",'Medium retrofit'!$AA$38,IF(F65="Scenario3PBT8",'Medium retrofit'!$AB$38,"")))&amp;IF(F65="Scenario1PBT9",'Medium retrofit'!$AC$38,IF(F65="Scenario2PBT9",'Medium retrofit'!$AD$38,IF(F65="Scenario3PBT9",'Medium retrofit'!$AE$38,"")))&amp;IF(F65="Scenario1PBT10",'Medium retrofit'!$AF$38,IF(F65="Scenario2PBT10",'Medium retrofit'!$AG$38,IF(F65="Scenario3PBT10",'Medium retrofit'!$AH$38,"")))&amp;IF(F65="Scenario1PBT11",'Medium retrofit'!$AI$38,IF(F65="Scenario2PBT11",'Medium retrofit'!$AJ$38,IF(F65="Scenario3PBT11",'Medium retrofit'!$AK$38,"")))&amp;IF(F65="Scenario1PBT12",'Medium retrofit'!$AL$38,IF(F65="Scenario2PBT12",'Medium retrofit'!$AM$38,IF(F65="Scenario3PBT12",'Medium retrofit'!$AN$38,"")))&amp;IF(F65="Scenario1PBT13",'Medium retrofit'!$AO$38,IF(F65="Scenario2PBT13",'Medium retrofit'!$AP$38,IF(F65="Scenario3PBT13",'Medium retrofit'!$AQ$38,"")))&amp;IF(F65="Scenario1PBT14",'Medium retrofit'!$AR$38,IF(F65="Scenario2PBT14",'Medium retrofit'!$AS$38,IF(F65="Scenario3PBT14",'Medium retrofit'!$AT$38,"")))&amp;IF(F65="Scenario1PBT15",'Medium retrofit'!$AU$38,IF(F65="Scenario2PBT15",'Medium retrofit'!$AV$38,IF(F65="Scenario3PBT15",'Medium retrofit'!$AW$38,"")))</f>
        <v/>
      </c>
      <c r="V65" s="123">
        <f t="shared" si="18"/>
        <v>0</v>
      </c>
      <c r="W65" s="123" t="str">
        <f>IF(F65="Scenario1PBT1",'Medium retrofit'!$E$40,IF(F65="Scenario2PBT1",'Medium retrofit'!$F$40,IF(F65="Scenario3PBT1",'Medium retrofit'!$G$40,"")))&amp;IF(F65="Scenario1PBT2",'Medium retrofit'!$H$40,IF(F65="Scenario2PBT2",'Medium retrofit'!$I$40,IF(F65="Scenario3PBT2",'Medium retrofit'!$J$40,"")))&amp;IF(F65="Scenario1PBT3",'Medium retrofit'!$K$40,IF(F65="Scenario2PBT3",'Medium retrofit'!$L$40,IF(F65="Scenario3PBT3",'Medium retrofit'!$M$40,"")))&amp;IF(F65="Scenario1PBT4",'Medium retrofit'!$N$40,IF(F65="Scenario2PBT4",'Medium retrofit'!$O$40,IF(F65="Scenario3PBT4",'Medium retrofit'!$P$40,"")))&amp;IF(F65="Scenario1PBT5",'Medium retrofit'!$Q$40,IF(F65="Scenario2PBT5",'Medium retrofit'!$R$40,IF(F65="Scenario3PBT5",'Medium retrofit'!$S$40,"")))&amp;IF(F65="Scenario1PBT6",'Medium retrofit'!$T$40,IF(F65="Scenario2PBT6",'Medium retrofit'!$U$40,IF(F65="Scenario3PBT6",'Medium retrofit'!$V$40,"")))&amp;IF(F65="Scenario1PBT7",'Medium retrofit'!$W$40,IF(F65="Scenario2PBT7",'Medium retrofit'!$X$40,IF(F65="Scenario3PBT7",'Medium retrofit'!$Y$40,"")))&amp;IF(F65="Scenario1PBT8",'Medium retrofit'!$Z$40,IF(F65="Scenario2PBT8",'Medium retrofit'!$AA$40,IF(F65="Scenario3PBT8",'Medium retrofit'!$AB$40,"")))&amp;IF(F65="Scenario1PBT9",'Medium retrofit'!$AC$40,IF(F65="Scenario2PBT9",'Medium retrofit'!$AD$40,IF(F65="Scenario3PBT9",'Medium retrofit'!$AE$40,"")))&amp;IF(F65="Scenario1PBT10",'Medium retrofit'!$AF$40,IF(F65="Scenario2PBT10",'Medium retrofit'!$AG$40,IF(F65="Scenario3PBT10",'Medium retrofit'!$AH$40,"")))&amp;IF(F65="Scenario1PBT11",'Medium retrofit'!$AI$40,IF(F65="Scenario2PBT11",'Medium retrofit'!$AJ$40,IF(F65="Scenario3PBT11",'Medium retrofit'!$AK$40,"")))&amp;IF(F65="Scenario1PBT12",'Medium retrofit'!$AL$40,IF(F65="Scenario2PBT12",'Medium retrofit'!$AM$40,IF(F65="Scenario3PBT12",'Medium retrofit'!$AN$40,"")))&amp;IF(F65="Scenario1PBT13",'Medium retrofit'!$AO$40,IF(F65="Scenario2PBT13",'Medium retrofit'!$AP$40,IF(F65="Scenario3PBT13",'Medium retrofit'!$AQ$40,"")))&amp;IF(F65="Scenario1PBT14",'Medium retrofit'!$AR$40,IF(F65="Scenario2PBT14",'Medium retrofit'!$AS$40,IF(F65="Scenario3PBT14",'Medium retrofit'!$AT$40,"")))&amp;IF(F65="Scenario1PBT15",'Medium retrofit'!$AU$40,IF(F65="Scenario2PBT15",'Medium retrofit'!$AV$40,IF(F65="Scenario3PBT15",'Medium retrofit'!$AW$40,"")))</f>
        <v/>
      </c>
      <c r="X65" s="123">
        <f t="shared" si="19"/>
        <v>0</v>
      </c>
      <c r="Y65" s="123" t="str">
        <f>IF(F65="Scenario1PBT1",'Medium retrofit'!$E$42,IF(F65="Scenario2PBT1",'Medium retrofit'!$F$42,IF(F65="Scenario3PBT1",'Medium retrofit'!$G$42,"")))&amp;IF(F65="Scenario1PBT2",'Medium retrofit'!$H$42,IF(F65="Scenario2PBT2",'Medium retrofit'!$I$42,IF(F65="Scenario3PBT2",'Medium retrofit'!$J$42,"")))&amp;IF(F65="Scenario1PBT3",'Medium retrofit'!$K$42,IF(F65="Scenario2PBT3",'Medium retrofit'!$L$42,IF(F65="Scenario3PBT3",'Medium retrofit'!$M$42,"")))&amp;IF(F65="Scenario1PBT4",'Medium retrofit'!$N$42,IF(F65="Scenario2PBT4",'Medium retrofit'!$O$42,IF(F65="Scenario3PBT4",'Medium retrofit'!$P$42,"")))&amp;IF(F65="Scenario1PBT5",'Medium retrofit'!$Q$42,IF(F65="Scenario2PBT5",'Medium retrofit'!$R$42,IF(F65="Scenario3PBT5",'Medium retrofit'!$S$42,"")))&amp;IF(F65="Scenario1PBT6",'Medium retrofit'!$T$42,IF(F65="Scenario2PBT6",'Medium retrofit'!$U$42,IF(F65="Scenario3PBT6",'Medium retrofit'!$V$42,"")))&amp;IF(F65="Scenario1PBT7",'Medium retrofit'!$W$42,IF(F65="Scenario2PBT7",'Medium retrofit'!$X$42,IF(F65="Scenario3PBT7",'Medium retrofit'!$Y$42,"")))&amp;IF(F65="Scenario1PBT8",'Medium retrofit'!$Z$42,IF(F65="Scenario2PBT8",'Medium retrofit'!$AA$42,IF(F65="Scenario3PBT8",'Medium retrofit'!$AB$42,"")))&amp;IF(F65="Scenario1PBT9",'Medium retrofit'!$AC$42,IF(F65="Scenario2PBT9",'Medium retrofit'!$AD$42,IF(F65="Scenario3PBT9",'Medium retrofit'!$AE$42,"")))&amp;IF(F65="Scenario1PBT10",'Medium retrofit'!$AF$42,IF(F65="Scenario2PBT10",'Medium retrofit'!$AG$42,IF(F65="Scenario3PBT10",'Medium retrofit'!$AH$42,"")))&amp;IF(F65="Scenario1PBT11",'Medium retrofit'!$AI$42,IF(F65="Scenario2PBT11",'Medium retrofit'!$AJ$42,IF(F65="Scenario3PBT11",'Medium retrofit'!$AK$42,"")))&amp;IF(F65="Scenario1PBT12",'Medium retrofit'!$AL$42,IF(F65="Scenario2PBT12",'Medium retrofit'!$AM$42,IF(F65="Scenario3PBT12",'Medium retrofit'!$AN$42,"")))&amp;IF(F65="Scenario1PBT13",'Medium retrofit'!$AO$42,IF(F65="Scenario2PBT13",'Medium retrofit'!$AP$42,IF(F65="Scenario3PBT13",'Medium retrofit'!$AQ$42,"")))&amp;IF(F65="Scenario1PBT14",'Medium retrofit'!$AR$42,IF(F65="Scenario2PBT14",'Medium retrofit'!$AS$42,IF(F65="Scenario3PBT14",'Medium retrofit'!$AT$42,"")))&amp;IF(F65="Scenario1PBT15",'Medium retrofit'!$AU$42,IF(F65="Scenario2PBT15",'Medium retrofit'!$AV$42,IF(F65="Scenario3PBT15",'Medium retrofit'!$AW$42,"")))</f>
        <v/>
      </c>
      <c r="Z65" s="123">
        <f t="shared" si="20"/>
        <v>0</v>
      </c>
      <c r="AA65" s="239" t="str">
        <f>IF(F65="Scenario1PBT1",'Medium retrofit'!$E$101,IF(F65="Scenario2PBT1",'Medium retrofit'!$F$101,IF(F65="Scenario3PBT1",'Medium retrofit'!$G$101,"")))&amp;IF(F65="Scenario1PBT2",'Medium retrofit'!$H$101,IF(F65="Scenario2PBT2",'Medium retrofit'!$I$101,IF(F65="Scenario3PBT2",'Medium retrofit'!$J$101,"")))&amp;IF(F65="Scenario1PBT3",'Medium retrofit'!$K$101,IF(F65="Scenario2PBT3",'Medium retrofit'!$L$101,IF(F65="Scenario3PBT3",'Medium retrofit'!$M$101,"")))&amp;IF(F65="Scenario1PBT4",'Medium retrofit'!$N$101,IF(F65="Scenario2PBT4",'Medium retrofit'!$O$101,IF(F65="Scenario3PBT4",'Medium retrofit'!$P$101,"")))&amp;IF(F65="Scenario1PBT5",'Medium retrofit'!$Q$101,IF(F65="Scenario2PBT5",'Medium retrofit'!$R$101,IF(F65="Scenario3PBT5",'Medium retrofit'!$S$101,"")))&amp;IF(F65="Scenario1PBT6",'Medium retrofit'!$T$101,IF(F65="Scenario2PBT6",'Medium retrofit'!$U$101,IF(F65="Scenario3PBT6",'Medium retrofit'!$V$101,"")))&amp;IF(F65="Scenario1PBT7",'Medium retrofit'!$W$101,IF(F65="Scenario2PBT7",'Medium retrofit'!$X$101,IF(F65="Scenario3PBT7",'Medium retrofit'!$Y$101,"")))&amp;IF(F65="Scenario1PBT8",'Medium retrofit'!$Z$101,IF(F65="Scenario2PBT8",'Medium retrofit'!$AA$101,IF(F65="Scenario3PBT8",'Medium retrofit'!$AB$101,"")))&amp;IF(F65="Scenario1PBT9",'Medium retrofit'!$AC$101,IF(F65="Scenario2PBT9",'Medium retrofit'!$AD$101,IF(F65="Scenario3PBT9",'Medium retrofit'!$AE$101,"")))&amp;IF(F65="Scenario1PBT10",'Medium retrofit'!$AF$101,IF(F65="Scenario2PBT10",'Medium retrofit'!$AG$101,IF(F65="Scenario3PBT10",'Medium retrofit'!$AH$101,"")))&amp;IF(F65="Scenario1PBT11",'Medium retrofit'!$AI$101,IF(F65="Scenario2PBT11",'Medium retrofit'!$AJ$101,IF(F65="Scenario3PBT11",'Medium retrofit'!$AK$101,"")))&amp;IF(F65="Scenario1PBT12",'Medium retrofit'!$AL$101,IF(F65="Scenario2PBT12",'Medium retrofit'!$AM$101,IF(F65="Scenario3PBT12",'Medium retrofit'!$AN$101,"")))&amp;IF(F65="Scenario1PBT13",'Medium retrofit'!$AO$101,IF(F65="Scenario2PBT13",'Medium retrofit'!$AP$101,IF(F65="Scenario3PBT13",'Medium retrofit'!$AQ$101,"")))&amp;IF(F65="Scenario1PBT14",'Medium retrofit'!$AR$101,IF(F65="Scenario2PBT14",'Medium retrofit'!$AS$101,IF(F65="Scenario3PBT14",'Medium retrofit'!$AT$101,"")))&amp;IF(F65="Scenario1PBT15",'Medium retrofit'!$AU$101,IF(F65="Scenario2PBT15",'Medium retrofit'!$AV$101,IF(F65="Scenario3PBT15",'Medium retrofit'!$AW$101,"")))</f>
        <v/>
      </c>
      <c r="AB65" s="242">
        <f t="shared" si="21"/>
        <v>0</v>
      </c>
      <c r="AC65" s="247">
        <f>IFERROR('Projection_Base-case'!G65-G65,0)</f>
        <v>0</v>
      </c>
      <c r="AD65" s="123">
        <f t="shared" si="24"/>
        <v>0</v>
      </c>
      <c r="AE65" s="123">
        <f>IFERROR(100*AC65/'Projection_Base-case'!G65,0)</f>
        <v>0</v>
      </c>
      <c r="AF65" s="123">
        <f>IFERROR('Projection_Base-case'!I65-I65,0)</f>
        <v>0</v>
      </c>
      <c r="AG65" s="123">
        <f t="shared" si="25"/>
        <v>0</v>
      </c>
      <c r="AH65" s="123">
        <f>IFERROR(100*AF65/'Projection_Base-case'!I65,0)</f>
        <v>0</v>
      </c>
      <c r="AI65" s="123">
        <f>IFERROR('Projection_Base-case'!K65-K65,0)</f>
        <v>0</v>
      </c>
      <c r="AJ65" s="123">
        <f t="shared" si="26"/>
        <v>0</v>
      </c>
      <c r="AK65" s="123">
        <f>IFERROR(100*AI65/'Projection_Base-case'!K65,0)</f>
        <v>0</v>
      </c>
      <c r="AL65" s="123">
        <f>IFERROR(M65-'Projection_Base-case'!M65,0)</f>
        <v>0</v>
      </c>
      <c r="AM65" s="123">
        <f t="shared" si="27"/>
        <v>0</v>
      </c>
      <c r="AN65" s="179">
        <f>IFERROR(IF('Projection_Base-case'!N65&gt;0,100*AM65/'Projection_Base-case'!N65,100*AM65/N65),0)</f>
        <v>0</v>
      </c>
      <c r="AO65" s="245">
        <f>IFERROR('Projection_Base-case'!O65-O65,0)</f>
        <v>0</v>
      </c>
      <c r="AP65" s="123">
        <f t="shared" si="28"/>
        <v>0</v>
      </c>
      <c r="AQ65" s="123">
        <f>IFERROR(100*AO65/'Projection_Base-case'!O65,0)</f>
        <v>0</v>
      </c>
      <c r="AR65" s="123">
        <f>IFERROR('Projection_Base-case'!Q65-Q65,0)</f>
        <v>0</v>
      </c>
      <c r="AS65" s="123">
        <f t="shared" si="29"/>
        <v>0</v>
      </c>
      <c r="AT65" s="123">
        <f>IFERROR(100*AR65/'Projection_Base-case'!Q65,0)</f>
        <v>0</v>
      </c>
      <c r="AU65" s="123">
        <f>IFERROR('Projection_Base-case'!S65-S65,0)</f>
        <v>0</v>
      </c>
      <c r="AV65" s="123">
        <f t="shared" si="30"/>
        <v>0</v>
      </c>
      <c r="AW65" s="124">
        <f>IFERROR(100*AU65/'Projection_Base-case'!S65,0)</f>
        <v>0</v>
      </c>
      <c r="AX65" s="245">
        <f>IFERROR('Projection_Base-case'!U65-U65,0)</f>
        <v>0</v>
      </c>
      <c r="AY65" s="123">
        <f t="shared" si="31"/>
        <v>0</v>
      </c>
      <c r="AZ65" s="123">
        <f>IFERROR(100*AX65/'Projection_Base-case'!U65,0)</f>
        <v>0</v>
      </c>
      <c r="BA65" s="123">
        <f>IFERROR('Projection_Base-case'!W65-W65,0)</f>
        <v>0</v>
      </c>
      <c r="BB65" s="123">
        <f t="shared" si="32"/>
        <v>0</v>
      </c>
      <c r="BC65" s="123">
        <f>IFERROR(100*BA65/'Projection_Base-case'!W65,0)</f>
        <v>0</v>
      </c>
      <c r="BD65" s="123">
        <f>IFERROR('Projection_Base-case'!Y65-Y65,0)</f>
        <v>0</v>
      </c>
      <c r="BE65" s="123">
        <f t="shared" si="33"/>
        <v>0</v>
      </c>
      <c r="BF65" s="123">
        <f>IFERROR(100*BD65/'Projection_Base-case'!Y65,0)</f>
        <v>0</v>
      </c>
      <c r="BG65" s="178">
        <f t="shared" si="22"/>
        <v>0</v>
      </c>
      <c r="BH65" s="179">
        <f t="shared" si="23"/>
        <v>0</v>
      </c>
    </row>
    <row r="66" spans="1:60">
      <c r="A66" s="165">
        <v>61</v>
      </c>
      <c r="B66" s="239">
        <f>IF('Projection_Base-case'!B66&lt;&gt;"",'Projection_Base-case'!B66,0)</f>
        <v>0</v>
      </c>
      <c r="C66" s="239">
        <f>IF('Projection_Base-case'!C66&lt;&gt;"",'Projection_Base-case'!C66,0)</f>
        <v>0</v>
      </c>
      <c r="D66" s="239">
        <f>IF('Projection_Base-case'!D66&lt;&gt;"",'Projection_Base-case'!D66,0)</f>
        <v>0</v>
      </c>
      <c r="E66" s="164" t="str">
        <f>IF(AND('Résultats medium'!$AC$3="OUI",'Résultats medium'!E65&lt;&gt;""),'Résultats medium'!E65,IF(OR(D66="PBT1",D66="PBT4",D66="PBT5",D66="PBT6",D66="PBT7",D66="PBT8",D66="PBT10"),"Scenario1",IF(OR(D66="PBT3",D66="PBT9"),"Scenario3",IF(OR(D66="PBT2"),"Scenario2",""))))</f>
        <v/>
      </c>
      <c r="F66" s="240" t="str">
        <f t="shared" si="10"/>
        <v>0</v>
      </c>
      <c r="G66" s="241" t="str">
        <f>IF(F66="Scenario1PBT1",'Medium retrofit'!$E$6,IF(F66="Scenario2PBT1",'Medium retrofit'!$F$6,IF(F66="Scenario3PBT1",'Medium retrofit'!$G$6,"")))&amp;IF(F66="Scenario1PBT2",'Medium retrofit'!$H$6,IF(F66="Scenario2PBT2",'Medium retrofit'!$I$6,IF(F66="Scenario3PBT2",'Medium retrofit'!$J$6,"")))&amp;IF(F66="Scenario1PBT3",'Medium retrofit'!$K$6,IF(F66="Scenario2PBT3",'Medium retrofit'!$L$6,IF(F66="Scenario3PBT3",'Medium retrofit'!$M$6,"")))&amp;IF(F66="Scenario1PBT4",'Medium retrofit'!$N$6,IF(F66="Scenario2PBT4",'Medium retrofit'!$O$6,IF(F66="Scenario3PBT4",'Medium retrofit'!$P$6,"")))&amp;IF(F66="Scenario1PBT5",'Medium retrofit'!$Q$6,IF(F66="Scenario2PBT5",'Medium retrofit'!$R$6,IF(F66="Scenario3PBT5",'Medium retrofit'!$S$6,"")))&amp;IF(F66="Scenario1PBT6",'Medium retrofit'!$T$6,IF(F66="Scenario2PBT6",'Medium retrofit'!$U$6,IF(F66="Scenario3PBT6",'Medium retrofit'!$V$6,"")))&amp;IF(F66="Scenario1PBT7",'Medium retrofit'!$W$6,IF(F66="Scenario2PBT7",'Medium retrofit'!$X$6,IF(F66="Scenario3PBT7",'Medium retrofit'!$Y$6,"")))&amp;IF(F66="Scenario1PBT8",'Medium retrofit'!$Z$6,IF(F66="Scenario2PBT8",'Medium retrofit'!$AA$6,IF(F66="Scenario3PBT8",'Medium retrofit'!$AB$6,"")))&amp;IF(F66="Scenario1PBT9",'Medium retrofit'!$AC$6,IF(F66="Scenario2PBT9",'Medium retrofit'!$AD$6,IF(F66="Scenario3PBT9",'Medium retrofit'!$AE$6,"")))&amp;IF(F66="Scenario1PBT10",'Medium retrofit'!$AF$6,IF(F66="Scenario2PBT10",'Medium retrofit'!$AG$6,IF(F66="Scenario3PBT10",'Medium retrofit'!$AH$6,"")))&amp;IF(F66="Scenario1PBT11",'Medium retrofit'!$AI$6,IF(F66="Scenario2PBT11",'Medium retrofit'!$AJ$6,IF(F66="Scenario3PBT11",'Medium retrofit'!$AK$6,"")))&amp;IF(F66="Scenario1PBT12",'Medium retrofit'!$AL$6,IF(F66="Scenario2PBT12",'Medium retrofit'!$AM$6,IF(F66="Scenario3PBT12",'Medium retrofit'!$AN$6,"")))&amp;IF(F66="Scenario1PBT13",'Medium retrofit'!$AO$6,IF(F66="Scenario2PBT13",'Medium retrofit'!$AP$6,IF(F66="Scenario3PBT13",'Medium retrofit'!$AQ$6,"")))&amp;IF(F66="Scenario1PBT14",'Medium retrofit'!$AR$6,IF(F66="Scenario2PBT14",'Medium retrofit'!$AS$6,IF(F66="Scenario3PBT14",'Medium retrofit'!$AT$6,"")))&amp;IF(F66="Scenario1PBT15",'Medium retrofit'!$AU$6,IF(F66="Scenario2PBT15",'Medium retrofit'!$AV$6,IF(F66="Scenario3PBT15",'Medium retrofit'!$AW$6,"")))</f>
        <v/>
      </c>
      <c r="H66" s="123">
        <f t="shared" si="11"/>
        <v>0</v>
      </c>
      <c r="I66" s="239" t="str">
        <f>IF(F66="Scenario1PBT1",'Medium retrofit'!$E$16,IF(F66="Scenario2PBT1",'Medium retrofit'!$F$16,IF(F66="Scenario3PBT1",'Medium retrofit'!$G$16,"")))&amp;IF(F66="Scenario1PBT2",'Medium retrofit'!$H$16,IF(F66="Scenario2PBT2",'Medium retrofit'!$I$16,IF(F66="Scenario3PBT2",'Medium retrofit'!$J$16,"")))&amp;IF(F66="Scenario1PBT3",'Medium retrofit'!$K$16,IF(F66="Scenario2PBT3",'Medium retrofit'!$L$16,IF(F66="Scenario3PBT3",'Medium retrofit'!$M$16,"")))&amp;IF(F66="Scenario1PBT4",'Medium retrofit'!$N$16,IF(F66="Scenario2PBT4",'Medium retrofit'!$O$16,IF(F66="Scenario3PBT4",'Medium retrofit'!$P$16,"")))&amp;IF(F66="Scenario1PBT5",'Medium retrofit'!$Q$16,IF(F66="Scenario2PBT5",'Medium retrofit'!$R$16,IF(F66="Scenario3PBT5",'Medium retrofit'!$S$16,"")))&amp;IF(F66="Scenario1PBT6",'Medium retrofit'!$T$16,IF(F66="Scenario2PBT6",'Medium retrofit'!$U$16,IF(F66="Scenario3PBT6",'Medium retrofit'!$V$16,"")))&amp;IF(F66="Scenario1PBT7",'Medium retrofit'!$W$16,IF(F66="Scenario2PBT7",'Medium retrofit'!$X$16,IF(F66="Scenario3PBT7",'Medium retrofit'!$Y$16,"")))&amp;IF(F66="Scenario1PBT8",'Medium retrofit'!$Z$16,IF(F66="Scenario2PBT8",'Medium retrofit'!$AA$16,IF(F66="Scenario3PBT8",'Medium retrofit'!$AB$16,"")))&amp;IF(F66="Scenario1PBT9",'Medium retrofit'!$AC$16,IF(F66="Scenario2PBT9",'Medium retrofit'!$AD$16,IF(F66="Scenario3PBT9",'Medium retrofit'!$AE$16,"")))&amp;IF(F66="Scenario1PBT10",'Medium retrofit'!$AF$16,IF(F66="Scenario2PBT10",'Medium retrofit'!$AG$16,IF(F66="Scenario3PBT10",'Medium retrofit'!$AH$16,"")))&amp;IF(F66="Scenario1PBT11",'Medium retrofit'!$AI$16,IF(F66="Scenario2PBT11",'Medium retrofit'!$AJ$16,IF(F66="Scenario3PBT11",'Medium retrofit'!$AK$16,"")))&amp;IF(F66="Scenario1PBT12",'Medium retrofit'!$AL$16,IF(F66="Scenario2PBT12",'Medium retrofit'!$AM$16,IF(F66="Scenario3PBT12",'Medium retrofit'!$AN$16,"")))&amp;IF(F66="Scenario1PBT13",'Medium retrofit'!$AO$16,IF(F66="Scenario2PBT13",'Medium retrofit'!$AP$16,IF(F66="Scenario3PBT13",'Medium retrofit'!$AQ$16,"")))&amp;IF(F66="Scenario1PBT14",'Medium retrofit'!$AR$16,IF(F66="Scenario2PBT14",'Medium retrofit'!$AS$16,IF(F66="Scenario3PBT14",'Medium retrofit'!$AT$16,"")))&amp;IF(F66="Scenario1PBT15",'Medium retrofit'!$AU$16,IF(F66="Scenario2PBT15",'Medium retrofit'!$AV$16,IF(F66="Scenario3PBT15",'Medium retrofit'!$AW$16,"")))</f>
        <v/>
      </c>
      <c r="J66" s="123">
        <f t="shared" si="12"/>
        <v>0</v>
      </c>
      <c r="K66" s="123" t="str">
        <f>IF(F66="Scenario1PBT1",'Medium retrofit'!$E$18,IF(F66="Scenario2PBT1",'Medium retrofit'!$F$18,IF(F66="Scenario3PBT1",'Medium retrofit'!$G$18,"")))&amp;IF(F66="Scenario1PBT2",'Medium retrofit'!$H$18,IF(F66="Scenario2PBT2",'Medium retrofit'!$I$18,IF(F66="Scenario3PBT2",'Medium retrofit'!$J$18,"")))&amp;IF(F66="Scenario1PBT3",'Medium retrofit'!$K$18,IF(F66="Scenario2PBT3",'Medium retrofit'!$L$18,IF(F66="Scenario3PBT3",'Medium retrofit'!$M$18,"")))&amp;IF(F66="Scenario1PBT4",'Medium retrofit'!$N$18,IF(F66="Scenario2PBT4",'Medium retrofit'!$O$18,IF(F66="Scenario3PBT4",'Medium retrofit'!$P$18,"")))&amp;IF(F66="Scenario1PBT5",'Medium retrofit'!$Q$18,IF(F66="Scenario2PBT5",'Medium retrofit'!$R$18,IF(F66="Scenario3PBT5",'Medium retrofit'!$S$18,"")))&amp;IF(F66="Scenario1PBT6",'Medium retrofit'!$T$18,IF(F66="Scenario2PBT6",'Medium retrofit'!$U$18,IF(F66="Scenario3PBT6",'Medium retrofit'!$V$18,"")))&amp;IF(F66="Scenario1PBT7",'Medium retrofit'!$W$18,IF(F66="Scenario2PBT7",'Medium retrofit'!$X$18,IF(F66="Scenario3PBT7",'Medium retrofit'!$Y$18,"")))&amp;IF(F66="Scenario1PBT8",'Medium retrofit'!$Z$18,IF(F66="Scenario2PBT8",'Medium retrofit'!$AA$18,IF(F66="Scenario3PBT8",'Medium retrofit'!$AB$18,"")))&amp;IF(F66="Scenario1PBT9",'Medium retrofit'!$AC$18,IF(F66="Scenario2PBT9",'Medium retrofit'!$AD$18,IF(F66="Scenario3PBT9",'Medium retrofit'!$AE$18,"")))&amp;IF(F66="Scenario1PBT10",'Medium retrofit'!$AF$18,IF(F66="Scenario2PBT10",'Medium retrofit'!$AG$18,IF(F66="Scenario3PBT10",'Medium retrofit'!$AH$18,"")))&amp;IF(F66="Scenario1PBT11",'Medium retrofit'!$AI$18,IF(F66="Scenario2PBT11",'Medium retrofit'!$AJ$18,IF(F66="Scenario3PBT11",'Medium retrofit'!$AK$18,"")))&amp;IF(F66="Scenario1PBT12",'Medium retrofit'!$AL$18,IF(F66="Scenario2PBT12",'Medium retrofit'!$AM$18,IF(F66="Scenario3PBT12",'Medium retrofit'!$AN$18,"")))&amp;IF(F66="Scenario1PBT13",'Medium retrofit'!$AO$18,IF(F66="Scenario2PBT13",'Medium retrofit'!$AP$18,IF(F66="Scenario3PBT13",'Medium retrofit'!$AQ$18,"")))&amp;IF(F66="Scenario1PBT14",'Medium retrofit'!$AR$18,IF(F66="Scenario2PBT14",'Medium retrofit'!$AS$18,IF(F66="Scenario3PBT14",'Medium retrofit'!$AT$18,"")))&amp;IF(F66="Scenario1PBT15",'Medium retrofit'!$AU$18,IF(F66="Scenario2PBT15",'Medium retrofit'!$AV$18,IF(F66="Scenario3PBT15",'Medium retrofit'!$AW$18,"")))</f>
        <v/>
      </c>
      <c r="L66" s="123">
        <f t="shared" si="13"/>
        <v>0</v>
      </c>
      <c r="M66" s="123" t="str">
        <f>IF(F66="Scenario1PBT1",'Medium retrofit'!$E$20,IF(F66="Scenario2PBT1",'Medium retrofit'!$F$20,IF(F66="Scenario3PBT1",'Medium retrofit'!$G$20,"")))&amp;IF(F66="Scenario1PBT2",'Medium retrofit'!$H$20,IF(F66="Scenario2PBT2",'Medium retrofit'!$I$20,IF(F66="Scenario3PBT2",'Medium retrofit'!$J$20,"")))&amp;IF(F66="Scenario1PBT3",'Medium retrofit'!$K$20,IF(F66="Scenario2PBT3",'Medium retrofit'!$L$20,IF(F66="Scenario3PBT3",'Medium retrofit'!$M$20,"")))&amp;IF(F66="Scenario1PBT4",'Medium retrofit'!$N$20,IF(F66="Scenario2PBT4",'Medium retrofit'!$O$20,IF(F66="Scenario3PBT4",'Medium retrofit'!$P$20,"")))&amp;IF(F66="Scenario1PBT5",'Medium retrofit'!$Q$20,IF(F66="Scenario2PBT5",'Medium retrofit'!$R$20,IF(F66="Scenario3PBT5",'Medium retrofit'!$S$20,"")))&amp;IF(F66="Scenario1PBT6",'Medium retrofit'!$T$20,IF(F66="Scenario2PBT6",'Medium retrofit'!$U$20,IF(F66="Scenario3PBT6",'Medium retrofit'!$V$20,"")))&amp;IF(F66="Scenario1PBT7",'Medium retrofit'!$W$20,IF(F66="Scenario2PBT7",'Medium retrofit'!$X$20,IF(F66="Scenario3PBT7",'Medium retrofit'!$Y$20,"")))&amp;IF(F66="Scenario1PBT8",'Medium retrofit'!$Z$20,IF(F66="Scenario2PBT8",'Medium retrofit'!$AA$20,IF(F66="Scenario3PBT8",'Medium retrofit'!$AB$20,"")))&amp;IF(F66="Scenario1PBT9",'Medium retrofit'!$AC$20,IF(F66="Scenario2PBT9",'Medium retrofit'!$AD$20,IF(F66="Scenario3PBT9",'Medium retrofit'!$AE$20,"")))&amp;IF(F66="Scenario1PBT10",'Medium retrofit'!$AF$20,IF(F66="Scenario2PBT10",'Medium retrofit'!$AG$20,IF(F66="Scenario3PBT10",'Medium retrofit'!$AH$20,"")))&amp;IF(F66="Scenario1PBT11",'Medium retrofit'!$AI$20,IF(F66="Scenario2PBT11",'Medium retrofit'!$AJ$20,IF(F66="Scenario3PBT11",'Medium retrofit'!$AK$20,"")))&amp;IF(F66="Scenario1PBT12",'Medium retrofit'!$AL$20,IF(F66="Scenario2PBT12",'Medium retrofit'!$AM$20,IF(F66="Scenario3PBT12",'Medium retrofit'!$AN$20,"")))&amp;IF(F66="Scenario1PBT13",'Medium retrofit'!$AO$20,IF(F66="Scenario2PBT13",'Medium retrofit'!$AP$20,IF(F66="Scenario3PBT13",'Medium retrofit'!$AQ$20,"")))&amp;IF(F66="Scenario1PBT14",'Medium retrofit'!$AR$20,IF(F66="Scenario2PBT14",'Medium retrofit'!$AS$20,IF(F66="Scenario3PBT14",'Medium retrofit'!$AT$20,"")))&amp;IF(F66="Scenario1PBT15",'Medium retrofit'!$AU$20,IF(F66="Scenario2PBT15",'Medium retrofit'!$AV$20,IF(F66="Scenario3PBT15",'Medium retrofit'!$AW$20,"")))</f>
        <v/>
      </c>
      <c r="N66" s="124">
        <f t="shared" si="14"/>
        <v>0</v>
      </c>
      <c r="O66" s="245" t="str">
        <f>IF(F66="Scenario1PBT1",'Medium retrofit'!$E$23,IF(F66="Scenario2PBT1",'Medium retrofit'!$F$23,IF(F66="Scenario3PBT1",'Medium retrofit'!$G$23,"")))&amp;IF(F66="Scenario1PBT2",'Medium retrofit'!$H$23,IF(F66="Scenario2PBT2",'Medium retrofit'!$I$23,IF(F66="Scenario3PBT2",'Medium retrofit'!$J$23,"")))&amp;IF(F66="Scenario1PBT3",'Medium retrofit'!$K$23,IF(F66="Scenario2PBT3",'Medium retrofit'!$L$23,IF(F66="Scenario3PBT3",'Medium retrofit'!$M$23,"")))&amp;IF(F66="Scenario1PBT4",'Medium retrofit'!$N$23,IF(F66="Scenario2PBT4",'Medium retrofit'!$O$23,IF(F66="Scenario3PBT4",'Medium retrofit'!$P$23,"")))&amp;IF(F66="Scenario1PBT5",'Medium retrofit'!$Q$23,IF(F66="Scenario2PBT5",'Medium retrofit'!$R$23,IF(F66="Scenario3PBT5",'Medium retrofit'!$S$23,"")))&amp;IF(F66="Scenario1PBT6",'Medium retrofit'!$T$23,IF(F66="Scenario2PBT6",'Medium retrofit'!$U$23,IF(F66="Scenario3PBT6",'Medium retrofit'!$V$23,"")))&amp;IF(F66="Scenario1PBT7",'Medium retrofit'!$W$23,IF(F66="Scenario2PBT7",'Medium retrofit'!$X$23,IF(F66="Scenario3PBT7",'Medium retrofit'!$Y$23,"")))&amp;IF(F66="Scenario1PBT8",'Medium retrofit'!$Z$23,IF(F66="Scenario2PBT8",'Medium retrofit'!$AA$23,IF(F66="Scenario3PBT8",'Medium retrofit'!$AB$23,"")))&amp;IF(F66="Scenario1PBT9",'Medium retrofit'!$AC$23,IF(F66="Scenario2PBT9",'Medium retrofit'!$AD$23,IF(F66="Scenario3PBT9",'Medium retrofit'!$AE$23,"")))&amp;IF(F66="Scenario1PBT10",'Medium retrofit'!$AF$23,IF(F66="Scenario2PBT10",'Medium retrofit'!$AG$23,IF(F66="Scenario3PBT10",'Medium retrofit'!$AH$23,"")))&amp;IF(F66="Scenario1PBT11",'Medium retrofit'!$AI$23,IF(F66="Scenario2PBT11",'Medium retrofit'!$AJ$23,IF(F66="Scenario3PBT11",'Medium retrofit'!$AK$23,"")))&amp;IF(F66="Scenario1PBT12",'Medium retrofit'!$AL$23,IF(F66="Scenario2PBT12",'Medium retrofit'!$AM$23,IF(F66="Scenario3PBT12",'Medium retrofit'!$AN$23,"")))&amp;IF(F66="Scenario1PBT13",'Medium retrofit'!$AO$23,IF(F66="Scenario2PBT13",'Medium retrofit'!$AP$23,IF(F66="Scenario3PBT13",'Medium retrofit'!$AQ$23,"")))&amp;IF(F66="Scenario1PBT14",'Medium retrofit'!$AR$23,IF(F66="Scenario2PBT14",'Medium retrofit'!$AS$23,IF(F66="Scenario3PBT14",'Medium retrofit'!$AT$23,"")))&amp;IF(F66="Scenario1PBT15",'Medium retrofit'!$AU$23,IF(F66="Scenario2PBT15",'Medium retrofit'!$AV$23,IF(F66="Scenario3PBT15",'Medium retrofit'!$AW$23,"")))</f>
        <v/>
      </c>
      <c r="P66" s="123">
        <f t="shared" si="15"/>
        <v>0</v>
      </c>
      <c r="Q66" s="123" t="str">
        <f>IF(F66="Scenario1PBT1",'Medium retrofit'!$E$25,IF(F66="Scenario2PBT1",'Medium retrofit'!$F$25,IF(F66="Scenario3PBT1",'Medium retrofit'!$G$25,"")))&amp;IF(F66="Scenario1PBT2",'Medium retrofit'!$H$25,IF(F66="Scenario2PBT2",'Medium retrofit'!$I$25,IF(F66="Scenario3PBT2",'Medium retrofit'!$J$25,"")))&amp;IF(F66="Scenario1PBT3",'Medium retrofit'!$K$25,IF(F66="Scenario2PBT3",'Medium retrofit'!$L$25,IF(F66="Scenario3PBT3",'Medium retrofit'!$M$25,"")))&amp;IF(F66="Scenario1PBT4",'Medium retrofit'!$N$25,IF(F66="Scenario2PBT4",'Medium retrofit'!$O$25,IF(F66="Scenario3PBT4",'Medium retrofit'!$P$25,"")))&amp;IF(F66="Scenario1PBT5",'Medium retrofit'!$Q$25,IF(F66="Scenario2PBT5",'Medium retrofit'!$R$25,IF(F66="Scenario3PBT5",'Medium retrofit'!$S$25,"")))&amp;IF(F66="Scenario1PBT6",'Medium retrofit'!$T$25,IF(F66="Scenario2PBT6",'Medium retrofit'!$U$25,IF(F66="Scenario3PBT6",'Medium retrofit'!$V$25,"")))&amp;IF(F66="Scenario1PBT7",'Medium retrofit'!$W$25,IF(F66="Scenario2PBT7",'Medium retrofit'!$X$25,IF(F66="Scenario3PBT7",'Medium retrofit'!$Y$25,"")))&amp;IF(F66="Scenario1PBT8",'Medium retrofit'!$Z$25,IF(F66="Scenario2PBT8",'Medium retrofit'!$AA$25,IF(F66="Scenario3PBT8",'Medium retrofit'!$AB$25,"")))&amp;IF(F66="Scenario1PBT9",'Medium retrofit'!$AC$25,IF(F66="Scenario2PBT9",'Medium retrofit'!$AD$25,IF(F66="Scenario3PBT9",'Medium retrofit'!$AE$25,"")))&amp;IF(F66="Scenario1PBT10",'Medium retrofit'!$AF$25,IF(F66="Scenario2PBT10",'Medium retrofit'!$AG$25,IF(F66="Scenario3PBT10",'Medium retrofit'!$AH$25,"")))&amp;IF(F66="Scenario1PBT11",'Medium retrofit'!$AI$25,IF(F66="Scenario2PBT11",'Medium retrofit'!$AJ$25,IF(F66="Scenario3PBT11",'Medium retrofit'!$AK$25,"")))&amp;IF(F66="Scenario1PBT12",'Medium retrofit'!$AL$25,IF(F66="Scenario2PBT12",'Medium retrofit'!$AM$25,IF(F66="Scenario3PBT12",'Medium retrofit'!$AN$25,"")))&amp;IF(F66="Scenario1PBT13",'Medium retrofit'!$AO$25,IF(F66="Scenario2PBT13",'Medium retrofit'!$AP$25,IF(F66="Scenario3PBT13",'Medium retrofit'!$AQ$25,"")))&amp;IF(F66="Scenario1PBT14",'Medium retrofit'!$AR$25,IF(F66="Scenario2PBT14",'Medium retrofit'!$AS$25,IF(F66="Scenario3PBT14",'Medium retrofit'!$AT$25,"")))&amp;IF(F66="Scenario1PBT15",'Medium retrofit'!$AU$25,IF(F66="Scenario2PBT15",'Medium retrofit'!$AV$25,IF(F66="Scenario3PBT15",'Medium retrofit'!$AW$25,"")))</f>
        <v/>
      </c>
      <c r="R66" s="123">
        <f t="shared" si="16"/>
        <v>0</v>
      </c>
      <c r="S66" s="123" t="str">
        <f>IF(F66="Scenario1PBT1",'Medium retrofit'!$E$27,IF(F66="Scenario2PBT1",'Medium retrofit'!$F$27,IF(F66="Scenario3PBT1",'Medium retrofit'!$G$27,"")))&amp;IF(F66="Scenario1PBT2",'Medium retrofit'!$H$27,IF(F66="Scenario2PBT2",'Medium retrofit'!$I$27,IF(F66="Scenario3PBT2",'Medium retrofit'!$J$27,"")))&amp;IF(F66="Scenario1PBT3",'Medium retrofit'!$K$27,IF(F66="Scenario2PBT3",'Medium retrofit'!$L$27,IF(F66="Scenario3PBT3",'Medium retrofit'!$M$27,"")))&amp;IF(F66="Scenario1PBT4",'Medium retrofit'!$N$27,IF(F66="Scenario2PBT4",'Medium retrofit'!$O$27,IF(F66="Scenario3PBT4",'Medium retrofit'!$P$27,"")))&amp;IF(F66="Scenario1PBT5",'Medium retrofit'!$Q$27,IF(F66="Scenario2PBT5",'Medium retrofit'!$R$27,IF(F66="Scenario3PBT5",'Medium retrofit'!$S$27,"")))&amp;IF(F66="Scenario1PBT6",'Medium retrofit'!$T$27,IF(F66="Scenario2PBT6",'Medium retrofit'!$U$27,IF(F66="Scenario3PBT6",'Medium retrofit'!$V$27,"")))&amp;IF(F66="Scenario1PBT7",'Medium retrofit'!$W$27,IF(F66="Scenario2PBT7",'Medium retrofit'!$X$27,IF(F66="Scenario3PBT7",'Medium retrofit'!$Y$27,"")))&amp;IF(F66="Scenario1PBT8",'Medium retrofit'!$Z$27,IF(F66="Scenario2PBT8",'Medium retrofit'!$AA$27,IF(F66="Scenario3PBT8",'Medium retrofit'!$AB$27,"")))&amp;IF(F66="Scenario1PBT9",'Medium retrofit'!$AC$27,IF(F66="Scenario2PBT9",'Medium retrofit'!$AD$27,IF(F66="Scenario3PBT9",'Medium retrofit'!$AE$27,"")))&amp;IF(F66="Scenario1PBT10",'Medium retrofit'!$AF$27,IF(F66="Scenario2PBT10",'Medium retrofit'!$AG$27,IF(F66="Scenario3PBT10",'Medium retrofit'!$AH$27,"")))&amp;IF(F66="Scenario1PBT11",'Medium retrofit'!$AI$27,IF(F66="Scenario2PBT11",'Medium retrofit'!$AJ$27,IF(F66="Scenario3PBT11",'Medium retrofit'!$AK$27,"")))&amp;IF(F66="Scenario1PBT12",'Medium retrofit'!$AL$27,IF(F66="Scenario2PBT12",'Medium retrofit'!$AM$27,IF(F66="Scenario3PBT12",'Medium retrofit'!$AN$27,"")))&amp;IF(F66="Scenario1PBT13",'Medium retrofit'!$AO$27,IF(F66="Scenario2PBT13",'Medium retrofit'!$AP$27,IF(F66="Scenario3PBT13",'Medium retrofit'!$AQ$27,"")))&amp;IF(F66="Scenario1PBT14",'Medium retrofit'!$AR$27,IF(F66="Scenario2PBT14",'Medium retrofit'!$AS$27,IF(F66="Scenario3PBT14",'Medium retrofit'!$AT$27,"")))&amp;IF(F66="Scenario1PBT15",'Medium retrofit'!$AU$27,IF(F66="Scenario2PBT15",'Medium retrofit'!$AV$27,IF(F66="Scenario3PBT15",'Medium retrofit'!$AW$27,"")))</f>
        <v/>
      </c>
      <c r="T66" s="246">
        <f t="shared" si="17"/>
        <v>0</v>
      </c>
      <c r="U66" s="245" t="str">
        <f>IF(F66="Scenario1PBT1",'Medium retrofit'!$E$38,IF(F66="Scenario2PBT1",'Medium retrofit'!$F$38,IF(F66="Scenario3PBT1",'Medium retrofit'!$G$38,"")))&amp;IF(F66="Scenario1PBT2",'Medium retrofit'!$H$38,IF(F66="Scenario2PBT2",'Medium retrofit'!$I$38,IF(F66="Scenario3PBT2",'Medium retrofit'!$J$38,"")))&amp;IF(F66="Scenario1PBT3",'Medium retrofit'!$K$38,IF(F66="Scenario2PBT3",'Medium retrofit'!$L$38,IF(F66="Scenario3PBT3",'Medium retrofit'!$M$38,"")))&amp;IF(F66="Scenario1PBT4",'Medium retrofit'!$N$38,IF(F66="Scenario2PBT4",'Medium retrofit'!$O$38,IF(F66="Scenario3PBT4",'Medium retrofit'!$P$38,"")))&amp;IF(F66="Scenario1PBT5",'Medium retrofit'!$Q$38,IF(F66="Scenario2PBT5",'Medium retrofit'!$R$38,IF(F66="Scenario3PBT5",'Medium retrofit'!$S$38,"")))&amp;IF(F66="Scenario1PBT6",'Medium retrofit'!$T$38,IF(F66="Scenario2PBT6",'Medium retrofit'!$U$38,IF(F66="Scenario3PBT6",'Medium retrofit'!$V$38,"")))&amp;IF(F66="Scenario1PBT7",'Medium retrofit'!$W$38,IF(F66="Scenario2PBT7",'Medium retrofit'!$X$38,IF(F66="Scenario3PBT7",'Medium retrofit'!$Y$38,"")))&amp;IF(F66="Scenario1PBT8",'Medium retrofit'!$Z$38,IF(F66="Scenario2PBT8",'Medium retrofit'!$AA$38,IF(F66="Scenario3PBT8",'Medium retrofit'!$AB$38,"")))&amp;IF(F66="Scenario1PBT9",'Medium retrofit'!$AC$38,IF(F66="Scenario2PBT9",'Medium retrofit'!$AD$38,IF(F66="Scenario3PBT9",'Medium retrofit'!$AE$38,"")))&amp;IF(F66="Scenario1PBT10",'Medium retrofit'!$AF$38,IF(F66="Scenario2PBT10",'Medium retrofit'!$AG$38,IF(F66="Scenario3PBT10",'Medium retrofit'!$AH$38,"")))&amp;IF(F66="Scenario1PBT11",'Medium retrofit'!$AI$38,IF(F66="Scenario2PBT11",'Medium retrofit'!$AJ$38,IF(F66="Scenario3PBT11",'Medium retrofit'!$AK$38,"")))&amp;IF(F66="Scenario1PBT12",'Medium retrofit'!$AL$38,IF(F66="Scenario2PBT12",'Medium retrofit'!$AM$38,IF(F66="Scenario3PBT12",'Medium retrofit'!$AN$38,"")))&amp;IF(F66="Scenario1PBT13",'Medium retrofit'!$AO$38,IF(F66="Scenario2PBT13",'Medium retrofit'!$AP$38,IF(F66="Scenario3PBT13",'Medium retrofit'!$AQ$38,"")))&amp;IF(F66="Scenario1PBT14",'Medium retrofit'!$AR$38,IF(F66="Scenario2PBT14",'Medium retrofit'!$AS$38,IF(F66="Scenario3PBT14",'Medium retrofit'!$AT$38,"")))&amp;IF(F66="Scenario1PBT15",'Medium retrofit'!$AU$38,IF(F66="Scenario2PBT15",'Medium retrofit'!$AV$38,IF(F66="Scenario3PBT15",'Medium retrofit'!$AW$38,"")))</f>
        <v/>
      </c>
      <c r="V66" s="123">
        <f t="shared" si="18"/>
        <v>0</v>
      </c>
      <c r="W66" s="123" t="str">
        <f>IF(F66="Scenario1PBT1",'Medium retrofit'!$E$40,IF(F66="Scenario2PBT1",'Medium retrofit'!$F$40,IF(F66="Scenario3PBT1",'Medium retrofit'!$G$40,"")))&amp;IF(F66="Scenario1PBT2",'Medium retrofit'!$H$40,IF(F66="Scenario2PBT2",'Medium retrofit'!$I$40,IF(F66="Scenario3PBT2",'Medium retrofit'!$J$40,"")))&amp;IF(F66="Scenario1PBT3",'Medium retrofit'!$K$40,IF(F66="Scenario2PBT3",'Medium retrofit'!$L$40,IF(F66="Scenario3PBT3",'Medium retrofit'!$M$40,"")))&amp;IF(F66="Scenario1PBT4",'Medium retrofit'!$N$40,IF(F66="Scenario2PBT4",'Medium retrofit'!$O$40,IF(F66="Scenario3PBT4",'Medium retrofit'!$P$40,"")))&amp;IF(F66="Scenario1PBT5",'Medium retrofit'!$Q$40,IF(F66="Scenario2PBT5",'Medium retrofit'!$R$40,IF(F66="Scenario3PBT5",'Medium retrofit'!$S$40,"")))&amp;IF(F66="Scenario1PBT6",'Medium retrofit'!$T$40,IF(F66="Scenario2PBT6",'Medium retrofit'!$U$40,IF(F66="Scenario3PBT6",'Medium retrofit'!$V$40,"")))&amp;IF(F66="Scenario1PBT7",'Medium retrofit'!$W$40,IF(F66="Scenario2PBT7",'Medium retrofit'!$X$40,IF(F66="Scenario3PBT7",'Medium retrofit'!$Y$40,"")))&amp;IF(F66="Scenario1PBT8",'Medium retrofit'!$Z$40,IF(F66="Scenario2PBT8",'Medium retrofit'!$AA$40,IF(F66="Scenario3PBT8",'Medium retrofit'!$AB$40,"")))&amp;IF(F66="Scenario1PBT9",'Medium retrofit'!$AC$40,IF(F66="Scenario2PBT9",'Medium retrofit'!$AD$40,IF(F66="Scenario3PBT9",'Medium retrofit'!$AE$40,"")))&amp;IF(F66="Scenario1PBT10",'Medium retrofit'!$AF$40,IF(F66="Scenario2PBT10",'Medium retrofit'!$AG$40,IF(F66="Scenario3PBT10",'Medium retrofit'!$AH$40,"")))&amp;IF(F66="Scenario1PBT11",'Medium retrofit'!$AI$40,IF(F66="Scenario2PBT11",'Medium retrofit'!$AJ$40,IF(F66="Scenario3PBT11",'Medium retrofit'!$AK$40,"")))&amp;IF(F66="Scenario1PBT12",'Medium retrofit'!$AL$40,IF(F66="Scenario2PBT12",'Medium retrofit'!$AM$40,IF(F66="Scenario3PBT12",'Medium retrofit'!$AN$40,"")))&amp;IF(F66="Scenario1PBT13",'Medium retrofit'!$AO$40,IF(F66="Scenario2PBT13",'Medium retrofit'!$AP$40,IF(F66="Scenario3PBT13",'Medium retrofit'!$AQ$40,"")))&amp;IF(F66="Scenario1PBT14",'Medium retrofit'!$AR$40,IF(F66="Scenario2PBT14",'Medium retrofit'!$AS$40,IF(F66="Scenario3PBT14",'Medium retrofit'!$AT$40,"")))&amp;IF(F66="Scenario1PBT15",'Medium retrofit'!$AU$40,IF(F66="Scenario2PBT15",'Medium retrofit'!$AV$40,IF(F66="Scenario3PBT15",'Medium retrofit'!$AW$40,"")))</f>
        <v/>
      </c>
      <c r="X66" s="123">
        <f t="shared" si="19"/>
        <v>0</v>
      </c>
      <c r="Y66" s="123" t="str">
        <f>IF(F66="Scenario1PBT1",'Medium retrofit'!$E$42,IF(F66="Scenario2PBT1",'Medium retrofit'!$F$42,IF(F66="Scenario3PBT1",'Medium retrofit'!$G$42,"")))&amp;IF(F66="Scenario1PBT2",'Medium retrofit'!$H$42,IF(F66="Scenario2PBT2",'Medium retrofit'!$I$42,IF(F66="Scenario3PBT2",'Medium retrofit'!$J$42,"")))&amp;IF(F66="Scenario1PBT3",'Medium retrofit'!$K$42,IF(F66="Scenario2PBT3",'Medium retrofit'!$L$42,IF(F66="Scenario3PBT3",'Medium retrofit'!$M$42,"")))&amp;IF(F66="Scenario1PBT4",'Medium retrofit'!$N$42,IF(F66="Scenario2PBT4",'Medium retrofit'!$O$42,IF(F66="Scenario3PBT4",'Medium retrofit'!$P$42,"")))&amp;IF(F66="Scenario1PBT5",'Medium retrofit'!$Q$42,IF(F66="Scenario2PBT5",'Medium retrofit'!$R$42,IF(F66="Scenario3PBT5",'Medium retrofit'!$S$42,"")))&amp;IF(F66="Scenario1PBT6",'Medium retrofit'!$T$42,IF(F66="Scenario2PBT6",'Medium retrofit'!$U$42,IF(F66="Scenario3PBT6",'Medium retrofit'!$V$42,"")))&amp;IF(F66="Scenario1PBT7",'Medium retrofit'!$W$42,IF(F66="Scenario2PBT7",'Medium retrofit'!$X$42,IF(F66="Scenario3PBT7",'Medium retrofit'!$Y$42,"")))&amp;IF(F66="Scenario1PBT8",'Medium retrofit'!$Z$42,IF(F66="Scenario2PBT8",'Medium retrofit'!$AA$42,IF(F66="Scenario3PBT8",'Medium retrofit'!$AB$42,"")))&amp;IF(F66="Scenario1PBT9",'Medium retrofit'!$AC$42,IF(F66="Scenario2PBT9",'Medium retrofit'!$AD$42,IF(F66="Scenario3PBT9",'Medium retrofit'!$AE$42,"")))&amp;IF(F66="Scenario1PBT10",'Medium retrofit'!$AF$42,IF(F66="Scenario2PBT10",'Medium retrofit'!$AG$42,IF(F66="Scenario3PBT10",'Medium retrofit'!$AH$42,"")))&amp;IF(F66="Scenario1PBT11",'Medium retrofit'!$AI$42,IF(F66="Scenario2PBT11",'Medium retrofit'!$AJ$42,IF(F66="Scenario3PBT11",'Medium retrofit'!$AK$42,"")))&amp;IF(F66="Scenario1PBT12",'Medium retrofit'!$AL$42,IF(F66="Scenario2PBT12",'Medium retrofit'!$AM$42,IF(F66="Scenario3PBT12",'Medium retrofit'!$AN$42,"")))&amp;IF(F66="Scenario1PBT13",'Medium retrofit'!$AO$42,IF(F66="Scenario2PBT13",'Medium retrofit'!$AP$42,IF(F66="Scenario3PBT13",'Medium retrofit'!$AQ$42,"")))&amp;IF(F66="Scenario1PBT14",'Medium retrofit'!$AR$42,IF(F66="Scenario2PBT14",'Medium retrofit'!$AS$42,IF(F66="Scenario3PBT14",'Medium retrofit'!$AT$42,"")))&amp;IF(F66="Scenario1PBT15",'Medium retrofit'!$AU$42,IF(F66="Scenario2PBT15",'Medium retrofit'!$AV$42,IF(F66="Scenario3PBT15",'Medium retrofit'!$AW$42,"")))</f>
        <v/>
      </c>
      <c r="Z66" s="123">
        <f t="shared" si="20"/>
        <v>0</v>
      </c>
      <c r="AA66" s="239" t="str">
        <f>IF(F66="Scenario1PBT1",'Medium retrofit'!$E$101,IF(F66="Scenario2PBT1",'Medium retrofit'!$F$101,IF(F66="Scenario3PBT1",'Medium retrofit'!$G$101,"")))&amp;IF(F66="Scenario1PBT2",'Medium retrofit'!$H$101,IF(F66="Scenario2PBT2",'Medium retrofit'!$I$101,IF(F66="Scenario3PBT2",'Medium retrofit'!$J$101,"")))&amp;IF(F66="Scenario1PBT3",'Medium retrofit'!$K$101,IF(F66="Scenario2PBT3",'Medium retrofit'!$L$101,IF(F66="Scenario3PBT3",'Medium retrofit'!$M$101,"")))&amp;IF(F66="Scenario1PBT4",'Medium retrofit'!$N$101,IF(F66="Scenario2PBT4",'Medium retrofit'!$O$101,IF(F66="Scenario3PBT4",'Medium retrofit'!$P$101,"")))&amp;IF(F66="Scenario1PBT5",'Medium retrofit'!$Q$101,IF(F66="Scenario2PBT5",'Medium retrofit'!$R$101,IF(F66="Scenario3PBT5",'Medium retrofit'!$S$101,"")))&amp;IF(F66="Scenario1PBT6",'Medium retrofit'!$T$101,IF(F66="Scenario2PBT6",'Medium retrofit'!$U$101,IF(F66="Scenario3PBT6",'Medium retrofit'!$V$101,"")))&amp;IF(F66="Scenario1PBT7",'Medium retrofit'!$W$101,IF(F66="Scenario2PBT7",'Medium retrofit'!$X$101,IF(F66="Scenario3PBT7",'Medium retrofit'!$Y$101,"")))&amp;IF(F66="Scenario1PBT8",'Medium retrofit'!$Z$101,IF(F66="Scenario2PBT8",'Medium retrofit'!$AA$101,IF(F66="Scenario3PBT8",'Medium retrofit'!$AB$101,"")))&amp;IF(F66="Scenario1PBT9",'Medium retrofit'!$AC$101,IF(F66="Scenario2PBT9",'Medium retrofit'!$AD$101,IF(F66="Scenario3PBT9",'Medium retrofit'!$AE$101,"")))&amp;IF(F66="Scenario1PBT10",'Medium retrofit'!$AF$101,IF(F66="Scenario2PBT10",'Medium retrofit'!$AG$101,IF(F66="Scenario3PBT10",'Medium retrofit'!$AH$101,"")))&amp;IF(F66="Scenario1PBT11",'Medium retrofit'!$AI$101,IF(F66="Scenario2PBT11",'Medium retrofit'!$AJ$101,IF(F66="Scenario3PBT11",'Medium retrofit'!$AK$101,"")))&amp;IF(F66="Scenario1PBT12",'Medium retrofit'!$AL$101,IF(F66="Scenario2PBT12",'Medium retrofit'!$AM$101,IF(F66="Scenario3PBT12",'Medium retrofit'!$AN$101,"")))&amp;IF(F66="Scenario1PBT13",'Medium retrofit'!$AO$101,IF(F66="Scenario2PBT13",'Medium retrofit'!$AP$101,IF(F66="Scenario3PBT13",'Medium retrofit'!$AQ$101,"")))&amp;IF(F66="Scenario1PBT14",'Medium retrofit'!$AR$101,IF(F66="Scenario2PBT14",'Medium retrofit'!$AS$101,IF(F66="Scenario3PBT14",'Medium retrofit'!$AT$101,"")))&amp;IF(F66="Scenario1PBT15",'Medium retrofit'!$AU$101,IF(F66="Scenario2PBT15",'Medium retrofit'!$AV$101,IF(F66="Scenario3PBT15",'Medium retrofit'!$AW$101,"")))</f>
        <v/>
      </c>
      <c r="AB66" s="242">
        <f t="shared" si="21"/>
        <v>0</v>
      </c>
      <c r="AC66" s="247">
        <f>IFERROR('Projection_Base-case'!G66-G66,0)</f>
        <v>0</v>
      </c>
      <c r="AD66" s="123">
        <f t="shared" si="24"/>
        <v>0</v>
      </c>
      <c r="AE66" s="123">
        <f>IFERROR(100*AC66/'Projection_Base-case'!G66,0)</f>
        <v>0</v>
      </c>
      <c r="AF66" s="123">
        <f>IFERROR('Projection_Base-case'!I66-I66,0)</f>
        <v>0</v>
      </c>
      <c r="AG66" s="123">
        <f t="shared" si="25"/>
        <v>0</v>
      </c>
      <c r="AH66" s="123">
        <f>IFERROR(100*AF66/'Projection_Base-case'!I66,0)</f>
        <v>0</v>
      </c>
      <c r="AI66" s="123">
        <f>IFERROR('Projection_Base-case'!K66-K66,0)</f>
        <v>0</v>
      </c>
      <c r="AJ66" s="123">
        <f t="shared" si="26"/>
        <v>0</v>
      </c>
      <c r="AK66" s="123">
        <f>IFERROR(100*AI66/'Projection_Base-case'!K66,0)</f>
        <v>0</v>
      </c>
      <c r="AL66" s="123">
        <f>IFERROR(M66-'Projection_Base-case'!M66,0)</f>
        <v>0</v>
      </c>
      <c r="AM66" s="123">
        <f t="shared" si="27"/>
        <v>0</v>
      </c>
      <c r="AN66" s="179">
        <f>IFERROR(IF('Projection_Base-case'!N66&gt;0,100*AM66/'Projection_Base-case'!N66,100*AM66/N66),0)</f>
        <v>0</v>
      </c>
      <c r="AO66" s="245">
        <f>IFERROR('Projection_Base-case'!O66-O66,0)</f>
        <v>0</v>
      </c>
      <c r="AP66" s="123">
        <f t="shared" si="28"/>
        <v>0</v>
      </c>
      <c r="AQ66" s="123">
        <f>IFERROR(100*AO66/'Projection_Base-case'!O66,0)</f>
        <v>0</v>
      </c>
      <c r="AR66" s="123">
        <f>IFERROR('Projection_Base-case'!Q66-Q66,0)</f>
        <v>0</v>
      </c>
      <c r="AS66" s="123">
        <f t="shared" si="29"/>
        <v>0</v>
      </c>
      <c r="AT66" s="123">
        <f>IFERROR(100*AR66/'Projection_Base-case'!Q66,0)</f>
        <v>0</v>
      </c>
      <c r="AU66" s="123">
        <f>IFERROR('Projection_Base-case'!S66-S66,0)</f>
        <v>0</v>
      </c>
      <c r="AV66" s="123">
        <f t="shared" si="30"/>
        <v>0</v>
      </c>
      <c r="AW66" s="124">
        <f>IFERROR(100*AU66/'Projection_Base-case'!S66,0)</f>
        <v>0</v>
      </c>
      <c r="AX66" s="245">
        <f>IFERROR('Projection_Base-case'!U66-U66,0)</f>
        <v>0</v>
      </c>
      <c r="AY66" s="123">
        <f t="shared" si="31"/>
        <v>0</v>
      </c>
      <c r="AZ66" s="123">
        <f>IFERROR(100*AX66/'Projection_Base-case'!U66,0)</f>
        <v>0</v>
      </c>
      <c r="BA66" s="123">
        <f>IFERROR('Projection_Base-case'!W66-W66,0)</f>
        <v>0</v>
      </c>
      <c r="BB66" s="123">
        <f t="shared" si="32"/>
        <v>0</v>
      </c>
      <c r="BC66" s="123">
        <f>IFERROR(100*BA66/'Projection_Base-case'!W66,0)</f>
        <v>0</v>
      </c>
      <c r="BD66" s="123">
        <f>IFERROR('Projection_Base-case'!Y66-Y66,0)</f>
        <v>0</v>
      </c>
      <c r="BE66" s="123">
        <f t="shared" si="33"/>
        <v>0</v>
      </c>
      <c r="BF66" s="123">
        <f>IFERROR(100*BD66/'Projection_Base-case'!Y66,0)</f>
        <v>0</v>
      </c>
      <c r="BG66" s="178">
        <f t="shared" si="22"/>
        <v>0</v>
      </c>
      <c r="BH66" s="179">
        <f t="shared" si="23"/>
        <v>0</v>
      </c>
    </row>
    <row r="67" spans="1:60">
      <c r="A67" s="165">
        <v>62</v>
      </c>
      <c r="B67" s="239">
        <f>IF('Projection_Base-case'!B67&lt;&gt;"",'Projection_Base-case'!B67,0)</f>
        <v>0</v>
      </c>
      <c r="C67" s="239">
        <f>IF('Projection_Base-case'!C67&lt;&gt;"",'Projection_Base-case'!C67,0)</f>
        <v>0</v>
      </c>
      <c r="D67" s="239">
        <f>IF('Projection_Base-case'!D67&lt;&gt;"",'Projection_Base-case'!D67,0)</f>
        <v>0</v>
      </c>
      <c r="E67" s="164" t="str">
        <f>IF(AND('Résultats medium'!$AC$3="OUI",'Résultats medium'!E66&lt;&gt;""),'Résultats medium'!E66,IF(OR(D67="PBT1",D67="PBT4",D67="PBT5",D67="PBT6",D67="PBT7",D67="PBT8",D67="PBT10"),"Scenario1",IF(OR(D67="PBT3",D67="PBT9"),"Scenario3",IF(OR(D67="PBT2"),"Scenario2",""))))</f>
        <v/>
      </c>
      <c r="F67" s="240" t="str">
        <f t="shared" si="10"/>
        <v>0</v>
      </c>
      <c r="G67" s="241" t="str">
        <f>IF(F67="Scenario1PBT1",'Medium retrofit'!$E$6,IF(F67="Scenario2PBT1",'Medium retrofit'!$F$6,IF(F67="Scenario3PBT1",'Medium retrofit'!$G$6,"")))&amp;IF(F67="Scenario1PBT2",'Medium retrofit'!$H$6,IF(F67="Scenario2PBT2",'Medium retrofit'!$I$6,IF(F67="Scenario3PBT2",'Medium retrofit'!$J$6,"")))&amp;IF(F67="Scenario1PBT3",'Medium retrofit'!$K$6,IF(F67="Scenario2PBT3",'Medium retrofit'!$L$6,IF(F67="Scenario3PBT3",'Medium retrofit'!$M$6,"")))&amp;IF(F67="Scenario1PBT4",'Medium retrofit'!$N$6,IF(F67="Scenario2PBT4",'Medium retrofit'!$O$6,IF(F67="Scenario3PBT4",'Medium retrofit'!$P$6,"")))&amp;IF(F67="Scenario1PBT5",'Medium retrofit'!$Q$6,IF(F67="Scenario2PBT5",'Medium retrofit'!$R$6,IF(F67="Scenario3PBT5",'Medium retrofit'!$S$6,"")))&amp;IF(F67="Scenario1PBT6",'Medium retrofit'!$T$6,IF(F67="Scenario2PBT6",'Medium retrofit'!$U$6,IF(F67="Scenario3PBT6",'Medium retrofit'!$V$6,"")))&amp;IF(F67="Scenario1PBT7",'Medium retrofit'!$W$6,IF(F67="Scenario2PBT7",'Medium retrofit'!$X$6,IF(F67="Scenario3PBT7",'Medium retrofit'!$Y$6,"")))&amp;IF(F67="Scenario1PBT8",'Medium retrofit'!$Z$6,IF(F67="Scenario2PBT8",'Medium retrofit'!$AA$6,IF(F67="Scenario3PBT8",'Medium retrofit'!$AB$6,"")))&amp;IF(F67="Scenario1PBT9",'Medium retrofit'!$AC$6,IF(F67="Scenario2PBT9",'Medium retrofit'!$AD$6,IF(F67="Scenario3PBT9",'Medium retrofit'!$AE$6,"")))&amp;IF(F67="Scenario1PBT10",'Medium retrofit'!$AF$6,IF(F67="Scenario2PBT10",'Medium retrofit'!$AG$6,IF(F67="Scenario3PBT10",'Medium retrofit'!$AH$6,"")))&amp;IF(F67="Scenario1PBT11",'Medium retrofit'!$AI$6,IF(F67="Scenario2PBT11",'Medium retrofit'!$AJ$6,IF(F67="Scenario3PBT11",'Medium retrofit'!$AK$6,"")))&amp;IF(F67="Scenario1PBT12",'Medium retrofit'!$AL$6,IF(F67="Scenario2PBT12",'Medium retrofit'!$AM$6,IF(F67="Scenario3PBT12",'Medium retrofit'!$AN$6,"")))&amp;IF(F67="Scenario1PBT13",'Medium retrofit'!$AO$6,IF(F67="Scenario2PBT13",'Medium retrofit'!$AP$6,IF(F67="Scenario3PBT13",'Medium retrofit'!$AQ$6,"")))&amp;IF(F67="Scenario1PBT14",'Medium retrofit'!$AR$6,IF(F67="Scenario2PBT14",'Medium retrofit'!$AS$6,IF(F67="Scenario3PBT14",'Medium retrofit'!$AT$6,"")))&amp;IF(F67="Scenario1PBT15",'Medium retrofit'!$AU$6,IF(F67="Scenario2PBT15",'Medium retrofit'!$AV$6,IF(F67="Scenario3PBT15",'Medium retrofit'!$AW$6,"")))</f>
        <v/>
      </c>
      <c r="H67" s="123">
        <f t="shared" si="11"/>
        <v>0</v>
      </c>
      <c r="I67" s="239" t="str">
        <f>IF(F67="Scenario1PBT1",'Medium retrofit'!$E$16,IF(F67="Scenario2PBT1",'Medium retrofit'!$F$16,IF(F67="Scenario3PBT1",'Medium retrofit'!$G$16,"")))&amp;IF(F67="Scenario1PBT2",'Medium retrofit'!$H$16,IF(F67="Scenario2PBT2",'Medium retrofit'!$I$16,IF(F67="Scenario3PBT2",'Medium retrofit'!$J$16,"")))&amp;IF(F67="Scenario1PBT3",'Medium retrofit'!$K$16,IF(F67="Scenario2PBT3",'Medium retrofit'!$L$16,IF(F67="Scenario3PBT3",'Medium retrofit'!$M$16,"")))&amp;IF(F67="Scenario1PBT4",'Medium retrofit'!$N$16,IF(F67="Scenario2PBT4",'Medium retrofit'!$O$16,IF(F67="Scenario3PBT4",'Medium retrofit'!$P$16,"")))&amp;IF(F67="Scenario1PBT5",'Medium retrofit'!$Q$16,IF(F67="Scenario2PBT5",'Medium retrofit'!$R$16,IF(F67="Scenario3PBT5",'Medium retrofit'!$S$16,"")))&amp;IF(F67="Scenario1PBT6",'Medium retrofit'!$T$16,IF(F67="Scenario2PBT6",'Medium retrofit'!$U$16,IF(F67="Scenario3PBT6",'Medium retrofit'!$V$16,"")))&amp;IF(F67="Scenario1PBT7",'Medium retrofit'!$W$16,IF(F67="Scenario2PBT7",'Medium retrofit'!$X$16,IF(F67="Scenario3PBT7",'Medium retrofit'!$Y$16,"")))&amp;IF(F67="Scenario1PBT8",'Medium retrofit'!$Z$16,IF(F67="Scenario2PBT8",'Medium retrofit'!$AA$16,IF(F67="Scenario3PBT8",'Medium retrofit'!$AB$16,"")))&amp;IF(F67="Scenario1PBT9",'Medium retrofit'!$AC$16,IF(F67="Scenario2PBT9",'Medium retrofit'!$AD$16,IF(F67="Scenario3PBT9",'Medium retrofit'!$AE$16,"")))&amp;IF(F67="Scenario1PBT10",'Medium retrofit'!$AF$16,IF(F67="Scenario2PBT10",'Medium retrofit'!$AG$16,IF(F67="Scenario3PBT10",'Medium retrofit'!$AH$16,"")))&amp;IF(F67="Scenario1PBT11",'Medium retrofit'!$AI$16,IF(F67="Scenario2PBT11",'Medium retrofit'!$AJ$16,IF(F67="Scenario3PBT11",'Medium retrofit'!$AK$16,"")))&amp;IF(F67="Scenario1PBT12",'Medium retrofit'!$AL$16,IF(F67="Scenario2PBT12",'Medium retrofit'!$AM$16,IF(F67="Scenario3PBT12",'Medium retrofit'!$AN$16,"")))&amp;IF(F67="Scenario1PBT13",'Medium retrofit'!$AO$16,IF(F67="Scenario2PBT13",'Medium retrofit'!$AP$16,IF(F67="Scenario3PBT13",'Medium retrofit'!$AQ$16,"")))&amp;IF(F67="Scenario1PBT14",'Medium retrofit'!$AR$16,IF(F67="Scenario2PBT14",'Medium retrofit'!$AS$16,IF(F67="Scenario3PBT14",'Medium retrofit'!$AT$16,"")))&amp;IF(F67="Scenario1PBT15",'Medium retrofit'!$AU$16,IF(F67="Scenario2PBT15",'Medium retrofit'!$AV$16,IF(F67="Scenario3PBT15",'Medium retrofit'!$AW$16,"")))</f>
        <v/>
      </c>
      <c r="J67" s="123">
        <f t="shared" si="12"/>
        <v>0</v>
      </c>
      <c r="K67" s="123" t="str">
        <f>IF(F67="Scenario1PBT1",'Medium retrofit'!$E$18,IF(F67="Scenario2PBT1",'Medium retrofit'!$F$18,IF(F67="Scenario3PBT1",'Medium retrofit'!$G$18,"")))&amp;IF(F67="Scenario1PBT2",'Medium retrofit'!$H$18,IF(F67="Scenario2PBT2",'Medium retrofit'!$I$18,IF(F67="Scenario3PBT2",'Medium retrofit'!$J$18,"")))&amp;IF(F67="Scenario1PBT3",'Medium retrofit'!$K$18,IF(F67="Scenario2PBT3",'Medium retrofit'!$L$18,IF(F67="Scenario3PBT3",'Medium retrofit'!$M$18,"")))&amp;IF(F67="Scenario1PBT4",'Medium retrofit'!$N$18,IF(F67="Scenario2PBT4",'Medium retrofit'!$O$18,IF(F67="Scenario3PBT4",'Medium retrofit'!$P$18,"")))&amp;IF(F67="Scenario1PBT5",'Medium retrofit'!$Q$18,IF(F67="Scenario2PBT5",'Medium retrofit'!$R$18,IF(F67="Scenario3PBT5",'Medium retrofit'!$S$18,"")))&amp;IF(F67="Scenario1PBT6",'Medium retrofit'!$T$18,IF(F67="Scenario2PBT6",'Medium retrofit'!$U$18,IF(F67="Scenario3PBT6",'Medium retrofit'!$V$18,"")))&amp;IF(F67="Scenario1PBT7",'Medium retrofit'!$W$18,IF(F67="Scenario2PBT7",'Medium retrofit'!$X$18,IF(F67="Scenario3PBT7",'Medium retrofit'!$Y$18,"")))&amp;IF(F67="Scenario1PBT8",'Medium retrofit'!$Z$18,IF(F67="Scenario2PBT8",'Medium retrofit'!$AA$18,IF(F67="Scenario3PBT8",'Medium retrofit'!$AB$18,"")))&amp;IF(F67="Scenario1PBT9",'Medium retrofit'!$AC$18,IF(F67="Scenario2PBT9",'Medium retrofit'!$AD$18,IF(F67="Scenario3PBT9",'Medium retrofit'!$AE$18,"")))&amp;IF(F67="Scenario1PBT10",'Medium retrofit'!$AF$18,IF(F67="Scenario2PBT10",'Medium retrofit'!$AG$18,IF(F67="Scenario3PBT10",'Medium retrofit'!$AH$18,"")))&amp;IF(F67="Scenario1PBT11",'Medium retrofit'!$AI$18,IF(F67="Scenario2PBT11",'Medium retrofit'!$AJ$18,IF(F67="Scenario3PBT11",'Medium retrofit'!$AK$18,"")))&amp;IF(F67="Scenario1PBT12",'Medium retrofit'!$AL$18,IF(F67="Scenario2PBT12",'Medium retrofit'!$AM$18,IF(F67="Scenario3PBT12",'Medium retrofit'!$AN$18,"")))&amp;IF(F67="Scenario1PBT13",'Medium retrofit'!$AO$18,IF(F67="Scenario2PBT13",'Medium retrofit'!$AP$18,IF(F67="Scenario3PBT13",'Medium retrofit'!$AQ$18,"")))&amp;IF(F67="Scenario1PBT14",'Medium retrofit'!$AR$18,IF(F67="Scenario2PBT14",'Medium retrofit'!$AS$18,IF(F67="Scenario3PBT14",'Medium retrofit'!$AT$18,"")))&amp;IF(F67="Scenario1PBT15",'Medium retrofit'!$AU$18,IF(F67="Scenario2PBT15",'Medium retrofit'!$AV$18,IF(F67="Scenario3PBT15",'Medium retrofit'!$AW$18,"")))</f>
        <v/>
      </c>
      <c r="L67" s="123">
        <f t="shared" si="13"/>
        <v>0</v>
      </c>
      <c r="M67" s="123" t="str">
        <f>IF(F67="Scenario1PBT1",'Medium retrofit'!$E$20,IF(F67="Scenario2PBT1",'Medium retrofit'!$F$20,IF(F67="Scenario3PBT1",'Medium retrofit'!$G$20,"")))&amp;IF(F67="Scenario1PBT2",'Medium retrofit'!$H$20,IF(F67="Scenario2PBT2",'Medium retrofit'!$I$20,IF(F67="Scenario3PBT2",'Medium retrofit'!$J$20,"")))&amp;IF(F67="Scenario1PBT3",'Medium retrofit'!$K$20,IF(F67="Scenario2PBT3",'Medium retrofit'!$L$20,IF(F67="Scenario3PBT3",'Medium retrofit'!$M$20,"")))&amp;IF(F67="Scenario1PBT4",'Medium retrofit'!$N$20,IF(F67="Scenario2PBT4",'Medium retrofit'!$O$20,IF(F67="Scenario3PBT4",'Medium retrofit'!$P$20,"")))&amp;IF(F67="Scenario1PBT5",'Medium retrofit'!$Q$20,IF(F67="Scenario2PBT5",'Medium retrofit'!$R$20,IF(F67="Scenario3PBT5",'Medium retrofit'!$S$20,"")))&amp;IF(F67="Scenario1PBT6",'Medium retrofit'!$T$20,IF(F67="Scenario2PBT6",'Medium retrofit'!$U$20,IF(F67="Scenario3PBT6",'Medium retrofit'!$V$20,"")))&amp;IF(F67="Scenario1PBT7",'Medium retrofit'!$W$20,IF(F67="Scenario2PBT7",'Medium retrofit'!$X$20,IF(F67="Scenario3PBT7",'Medium retrofit'!$Y$20,"")))&amp;IF(F67="Scenario1PBT8",'Medium retrofit'!$Z$20,IF(F67="Scenario2PBT8",'Medium retrofit'!$AA$20,IF(F67="Scenario3PBT8",'Medium retrofit'!$AB$20,"")))&amp;IF(F67="Scenario1PBT9",'Medium retrofit'!$AC$20,IF(F67="Scenario2PBT9",'Medium retrofit'!$AD$20,IF(F67="Scenario3PBT9",'Medium retrofit'!$AE$20,"")))&amp;IF(F67="Scenario1PBT10",'Medium retrofit'!$AF$20,IF(F67="Scenario2PBT10",'Medium retrofit'!$AG$20,IF(F67="Scenario3PBT10",'Medium retrofit'!$AH$20,"")))&amp;IF(F67="Scenario1PBT11",'Medium retrofit'!$AI$20,IF(F67="Scenario2PBT11",'Medium retrofit'!$AJ$20,IF(F67="Scenario3PBT11",'Medium retrofit'!$AK$20,"")))&amp;IF(F67="Scenario1PBT12",'Medium retrofit'!$AL$20,IF(F67="Scenario2PBT12",'Medium retrofit'!$AM$20,IF(F67="Scenario3PBT12",'Medium retrofit'!$AN$20,"")))&amp;IF(F67="Scenario1PBT13",'Medium retrofit'!$AO$20,IF(F67="Scenario2PBT13",'Medium retrofit'!$AP$20,IF(F67="Scenario3PBT13",'Medium retrofit'!$AQ$20,"")))&amp;IF(F67="Scenario1PBT14",'Medium retrofit'!$AR$20,IF(F67="Scenario2PBT14",'Medium retrofit'!$AS$20,IF(F67="Scenario3PBT14",'Medium retrofit'!$AT$20,"")))&amp;IF(F67="Scenario1PBT15",'Medium retrofit'!$AU$20,IF(F67="Scenario2PBT15",'Medium retrofit'!$AV$20,IF(F67="Scenario3PBT15",'Medium retrofit'!$AW$20,"")))</f>
        <v/>
      </c>
      <c r="N67" s="124">
        <f t="shared" si="14"/>
        <v>0</v>
      </c>
      <c r="O67" s="245" t="str">
        <f>IF(F67="Scenario1PBT1",'Medium retrofit'!$E$23,IF(F67="Scenario2PBT1",'Medium retrofit'!$F$23,IF(F67="Scenario3PBT1",'Medium retrofit'!$G$23,"")))&amp;IF(F67="Scenario1PBT2",'Medium retrofit'!$H$23,IF(F67="Scenario2PBT2",'Medium retrofit'!$I$23,IF(F67="Scenario3PBT2",'Medium retrofit'!$J$23,"")))&amp;IF(F67="Scenario1PBT3",'Medium retrofit'!$K$23,IF(F67="Scenario2PBT3",'Medium retrofit'!$L$23,IF(F67="Scenario3PBT3",'Medium retrofit'!$M$23,"")))&amp;IF(F67="Scenario1PBT4",'Medium retrofit'!$N$23,IF(F67="Scenario2PBT4",'Medium retrofit'!$O$23,IF(F67="Scenario3PBT4",'Medium retrofit'!$P$23,"")))&amp;IF(F67="Scenario1PBT5",'Medium retrofit'!$Q$23,IF(F67="Scenario2PBT5",'Medium retrofit'!$R$23,IF(F67="Scenario3PBT5",'Medium retrofit'!$S$23,"")))&amp;IF(F67="Scenario1PBT6",'Medium retrofit'!$T$23,IF(F67="Scenario2PBT6",'Medium retrofit'!$U$23,IF(F67="Scenario3PBT6",'Medium retrofit'!$V$23,"")))&amp;IF(F67="Scenario1PBT7",'Medium retrofit'!$W$23,IF(F67="Scenario2PBT7",'Medium retrofit'!$X$23,IF(F67="Scenario3PBT7",'Medium retrofit'!$Y$23,"")))&amp;IF(F67="Scenario1PBT8",'Medium retrofit'!$Z$23,IF(F67="Scenario2PBT8",'Medium retrofit'!$AA$23,IF(F67="Scenario3PBT8",'Medium retrofit'!$AB$23,"")))&amp;IF(F67="Scenario1PBT9",'Medium retrofit'!$AC$23,IF(F67="Scenario2PBT9",'Medium retrofit'!$AD$23,IF(F67="Scenario3PBT9",'Medium retrofit'!$AE$23,"")))&amp;IF(F67="Scenario1PBT10",'Medium retrofit'!$AF$23,IF(F67="Scenario2PBT10",'Medium retrofit'!$AG$23,IF(F67="Scenario3PBT10",'Medium retrofit'!$AH$23,"")))&amp;IF(F67="Scenario1PBT11",'Medium retrofit'!$AI$23,IF(F67="Scenario2PBT11",'Medium retrofit'!$AJ$23,IF(F67="Scenario3PBT11",'Medium retrofit'!$AK$23,"")))&amp;IF(F67="Scenario1PBT12",'Medium retrofit'!$AL$23,IF(F67="Scenario2PBT12",'Medium retrofit'!$AM$23,IF(F67="Scenario3PBT12",'Medium retrofit'!$AN$23,"")))&amp;IF(F67="Scenario1PBT13",'Medium retrofit'!$AO$23,IF(F67="Scenario2PBT13",'Medium retrofit'!$AP$23,IF(F67="Scenario3PBT13",'Medium retrofit'!$AQ$23,"")))&amp;IF(F67="Scenario1PBT14",'Medium retrofit'!$AR$23,IF(F67="Scenario2PBT14",'Medium retrofit'!$AS$23,IF(F67="Scenario3PBT14",'Medium retrofit'!$AT$23,"")))&amp;IF(F67="Scenario1PBT15",'Medium retrofit'!$AU$23,IF(F67="Scenario2PBT15",'Medium retrofit'!$AV$23,IF(F67="Scenario3PBT15",'Medium retrofit'!$AW$23,"")))</f>
        <v/>
      </c>
      <c r="P67" s="123">
        <f t="shared" si="15"/>
        <v>0</v>
      </c>
      <c r="Q67" s="123" t="str">
        <f>IF(F67="Scenario1PBT1",'Medium retrofit'!$E$25,IF(F67="Scenario2PBT1",'Medium retrofit'!$F$25,IF(F67="Scenario3PBT1",'Medium retrofit'!$G$25,"")))&amp;IF(F67="Scenario1PBT2",'Medium retrofit'!$H$25,IF(F67="Scenario2PBT2",'Medium retrofit'!$I$25,IF(F67="Scenario3PBT2",'Medium retrofit'!$J$25,"")))&amp;IF(F67="Scenario1PBT3",'Medium retrofit'!$K$25,IF(F67="Scenario2PBT3",'Medium retrofit'!$L$25,IF(F67="Scenario3PBT3",'Medium retrofit'!$M$25,"")))&amp;IF(F67="Scenario1PBT4",'Medium retrofit'!$N$25,IF(F67="Scenario2PBT4",'Medium retrofit'!$O$25,IF(F67="Scenario3PBT4",'Medium retrofit'!$P$25,"")))&amp;IF(F67="Scenario1PBT5",'Medium retrofit'!$Q$25,IF(F67="Scenario2PBT5",'Medium retrofit'!$R$25,IF(F67="Scenario3PBT5",'Medium retrofit'!$S$25,"")))&amp;IF(F67="Scenario1PBT6",'Medium retrofit'!$T$25,IF(F67="Scenario2PBT6",'Medium retrofit'!$U$25,IF(F67="Scenario3PBT6",'Medium retrofit'!$V$25,"")))&amp;IF(F67="Scenario1PBT7",'Medium retrofit'!$W$25,IF(F67="Scenario2PBT7",'Medium retrofit'!$X$25,IF(F67="Scenario3PBT7",'Medium retrofit'!$Y$25,"")))&amp;IF(F67="Scenario1PBT8",'Medium retrofit'!$Z$25,IF(F67="Scenario2PBT8",'Medium retrofit'!$AA$25,IF(F67="Scenario3PBT8",'Medium retrofit'!$AB$25,"")))&amp;IF(F67="Scenario1PBT9",'Medium retrofit'!$AC$25,IF(F67="Scenario2PBT9",'Medium retrofit'!$AD$25,IF(F67="Scenario3PBT9",'Medium retrofit'!$AE$25,"")))&amp;IF(F67="Scenario1PBT10",'Medium retrofit'!$AF$25,IF(F67="Scenario2PBT10",'Medium retrofit'!$AG$25,IF(F67="Scenario3PBT10",'Medium retrofit'!$AH$25,"")))&amp;IF(F67="Scenario1PBT11",'Medium retrofit'!$AI$25,IF(F67="Scenario2PBT11",'Medium retrofit'!$AJ$25,IF(F67="Scenario3PBT11",'Medium retrofit'!$AK$25,"")))&amp;IF(F67="Scenario1PBT12",'Medium retrofit'!$AL$25,IF(F67="Scenario2PBT12",'Medium retrofit'!$AM$25,IF(F67="Scenario3PBT12",'Medium retrofit'!$AN$25,"")))&amp;IF(F67="Scenario1PBT13",'Medium retrofit'!$AO$25,IF(F67="Scenario2PBT13",'Medium retrofit'!$AP$25,IF(F67="Scenario3PBT13",'Medium retrofit'!$AQ$25,"")))&amp;IF(F67="Scenario1PBT14",'Medium retrofit'!$AR$25,IF(F67="Scenario2PBT14",'Medium retrofit'!$AS$25,IF(F67="Scenario3PBT14",'Medium retrofit'!$AT$25,"")))&amp;IF(F67="Scenario1PBT15",'Medium retrofit'!$AU$25,IF(F67="Scenario2PBT15",'Medium retrofit'!$AV$25,IF(F67="Scenario3PBT15",'Medium retrofit'!$AW$25,"")))</f>
        <v/>
      </c>
      <c r="R67" s="123">
        <f t="shared" si="16"/>
        <v>0</v>
      </c>
      <c r="S67" s="123" t="str">
        <f>IF(F67="Scenario1PBT1",'Medium retrofit'!$E$27,IF(F67="Scenario2PBT1",'Medium retrofit'!$F$27,IF(F67="Scenario3PBT1",'Medium retrofit'!$G$27,"")))&amp;IF(F67="Scenario1PBT2",'Medium retrofit'!$H$27,IF(F67="Scenario2PBT2",'Medium retrofit'!$I$27,IF(F67="Scenario3PBT2",'Medium retrofit'!$J$27,"")))&amp;IF(F67="Scenario1PBT3",'Medium retrofit'!$K$27,IF(F67="Scenario2PBT3",'Medium retrofit'!$L$27,IF(F67="Scenario3PBT3",'Medium retrofit'!$M$27,"")))&amp;IF(F67="Scenario1PBT4",'Medium retrofit'!$N$27,IF(F67="Scenario2PBT4",'Medium retrofit'!$O$27,IF(F67="Scenario3PBT4",'Medium retrofit'!$P$27,"")))&amp;IF(F67="Scenario1PBT5",'Medium retrofit'!$Q$27,IF(F67="Scenario2PBT5",'Medium retrofit'!$R$27,IF(F67="Scenario3PBT5",'Medium retrofit'!$S$27,"")))&amp;IF(F67="Scenario1PBT6",'Medium retrofit'!$T$27,IF(F67="Scenario2PBT6",'Medium retrofit'!$U$27,IF(F67="Scenario3PBT6",'Medium retrofit'!$V$27,"")))&amp;IF(F67="Scenario1PBT7",'Medium retrofit'!$W$27,IF(F67="Scenario2PBT7",'Medium retrofit'!$X$27,IF(F67="Scenario3PBT7",'Medium retrofit'!$Y$27,"")))&amp;IF(F67="Scenario1PBT8",'Medium retrofit'!$Z$27,IF(F67="Scenario2PBT8",'Medium retrofit'!$AA$27,IF(F67="Scenario3PBT8",'Medium retrofit'!$AB$27,"")))&amp;IF(F67="Scenario1PBT9",'Medium retrofit'!$AC$27,IF(F67="Scenario2PBT9",'Medium retrofit'!$AD$27,IF(F67="Scenario3PBT9",'Medium retrofit'!$AE$27,"")))&amp;IF(F67="Scenario1PBT10",'Medium retrofit'!$AF$27,IF(F67="Scenario2PBT10",'Medium retrofit'!$AG$27,IF(F67="Scenario3PBT10",'Medium retrofit'!$AH$27,"")))&amp;IF(F67="Scenario1PBT11",'Medium retrofit'!$AI$27,IF(F67="Scenario2PBT11",'Medium retrofit'!$AJ$27,IF(F67="Scenario3PBT11",'Medium retrofit'!$AK$27,"")))&amp;IF(F67="Scenario1PBT12",'Medium retrofit'!$AL$27,IF(F67="Scenario2PBT12",'Medium retrofit'!$AM$27,IF(F67="Scenario3PBT12",'Medium retrofit'!$AN$27,"")))&amp;IF(F67="Scenario1PBT13",'Medium retrofit'!$AO$27,IF(F67="Scenario2PBT13",'Medium retrofit'!$AP$27,IF(F67="Scenario3PBT13",'Medium retrofit'!$AQ$27,"")))&amp;IF(F67="Scenario1PBT14",'Medium retrofit'!$AR$27,IF(F67="Scenario2PBT14",'Medium retrofit'!$AS$27,IF(F67="Scenario3PBT14",'Medium retrofit'!$AT$27,"")))&amp;IF(F67="Scenario1PBT15",'Medium retrofit'!$AU$27,IF(F67="Scenario2PBT15",'Medium retrofit'!$AV$27,IF(F67="Scenario3PBT15",'Medium retrofit'!$AW$27,"")))</f>
        <v/>
      </c>
      <c r="T67" s="246">
        <f t="shared" si="17"/>
        <v>0</v>
      </c>
      <c r="U67" s="245" t="str">
        <f>IF(F67="Scenario1PBT1",'Medium retrofit'!$E$38,IF(F67="Scenario2PBT1",'Medium retrofit'!$F$38,IF(F67="Scenario3PBT1",'Medium retrofit'!$G$38,"")))&amp;IF(F67="Scenario1PBT2",'Medium retrofit'!$H$38,IF(F67="Scenario2PBT2",'Medium retrofit'!$I$38,IF(F67="Scenario3PBT2",'Medium retrofit'!$J$38,"")))&amp;IF(F67="Scenario1PBT3",'Medium retrofit'!$K$38,IF(F67="Scenario2PBT3",'Medium retrofit'!$L$38,IF(F67="Scenario3PBT3",'Medium retrofit'!$M$38,"")))&amp;IF(F67="Scenario1PBT4",'Medium retrofit'!$N$38,IF(F67="Scenario2PBT4",'Medium retrofit'!$O$38,IF(F67="Scenario3PBT4",'Medium retrofit'!$P$38,"")))&amp;IF(F67="Scenario1PBT5",'Medium retrofit'!$Q$38,IF(F67="Scenario2PBT5",'Medium retrofit'!$R$38,IF(F67="Scenario3PBT5",'Medium retrofit'!$S$38,"")))&amp;IF(F67="Scenario1PBT6",'Medium retrofit'!$T$38,IF(F67="Scenario2PBT6",'Medium retrofit'!$U$38,IF(F67="Scenario3PBT6",'Medium retrofit'!$V$38,"")))&amp;IF(F67="Scenario1PBT7",'Medium retrofit'!$W$38,IF(F67="Scenario2PBT7",'Medium retrofit'!$X$38,IF(F67="Scenario3PBT7",'Medium retrofit'!$Y$38,"")))&amp;IF(F67="Scenario1PBT8",'Medium retrofit'!$Z$38,IF(F67="Scenario2PBT8",'Medium retrofit'!$AA$38,IF(F67="Scenario3PBT8",'Medium retrofit'!$AB$38,"")))&amp;IF(F67="Scenario1PBT9",'Medium retrofit'!$AC$38,IF(F67="Scenario2PBT9",'Medium retrofit'!$AD$38,IF(F67="Scenario3PBT9",'Medium retrofit'!$AE$38,"")))&amp;IF(F67="Scenario1PBT10",'Medium retrofit'!$AF$38,IF(F67="Scenario2PBT10",'Medium retrofit'!$AG$38,IF(F67="Scenario3PBT10",'Medium retrofit'!$AH$38,"")))&amp;IF(F67="Scenario1PBT11",'Medium retrofit'!$AI$38,IF(F67="Scenario2PBT11",'Medium retrofit'!$AJ$38,IF(F67="Scenario3PBT11",'Medium retrofit'!$AK$38,"")))&amp;IF(F67="Scenario1PBT12",'Medium retrofit'!$AL$38,IF(F67="Scenario2PBT12",'Medium retrofit'!$AM$38,IF(F67="Scenario3PBT12",'Medium retrofit'!$AN$38,"")))&amp;IF(F67="Scenario1PBT13",'Medium retrofit'!$AO$38,IF(F67="Scenario2PBT13",'Medium retrofit'!$AP$38,IF(F67="Scenario3PBT13",'Medium retrofit'!$AQ$38,"")))&amp;IF(F67="Scenario1PBT14",'Medium retrofit'!$AR$38,IF(F67="Scenario2PBT14",'Medium retrofit'!$AS$38,IF(F67="Scenario3PBT14",'Medium retrofit'!$AT$38,"")))&amp;IF(F67="Scenario1PBT15",'Medium retrofit'!$AU$38,IF(F67="Scenario2PBT15",'Medium retrofit'!$AV$38,IF(F67="Scenario3PBT15",'Medium retrofit'!$AW$38,"")))</f>
        <v/>
      </c>
      <c r="V67" s="123">
        <f t="shared" si="18"/>
        <v>0</v>
      </c>
      <c r="W67" s="123" t="str">
        <f>IF(F67="Scenario1PBT1",'Medium retrofit'!$E$40,IF(F67="Scenario2PBT1",'Medium retrofit'!$F$40,IF(F67="Scenario3PBT1",'Medium retrofit'!$G$40,"")))&amp;IF(F67="Scenario1PBT2",'Medium retrofit'!$H$40,IF(F67="Scenario2PBT2",'Medium retrofit'!$I$40,IF(F67="Scenario3PBT2",'Medium retrofit'!$J$40,"")))&amp;IF(F67="Scenario1PBT3",'Medium retrofit'!$K$40,IF(F67="Scenario2PBT3",'Medium retrofit'!$L$40,IF(F67="Scenario3PBT3",'Medium retrofit'!$M$40,"")))&amp;IF(F67="Scenario1PBT4",'Medium retrofit'!$N$40,IF(F67="Scenario2PBT4",'Medium retrofit'!$O$40,IF(F67="Scenario3PBT4",'Medium retrofit'!$P$40,"")))&amp;IF(F67="Scenario1PBT5",'Medium retrofit'!$Q$40,IF(F67="Scenario2PBT5",'Medium retrofit'!$R$40,IF(F67="Scenario3PBT5",'Medium retrofit'!$S$40,"")))&amp;IF(F67="Scenario1PBT6",'Medium retrofit'!$T$40,IF(F67="Scenario2PBT6",'Medium retrofit'!$U$40,IF(F67="Scenario3PBT6",'Medium retrofit'!$V$40,"")))&amp;IF(F67="Scenario1PBT7",'Medium retrofit'!$W$40,IF(F67="Scenario2PBT7",'Medium retrofit'!$X$40,IF(F67="Scenario3PBT7",'Medium retrofit'!$Y$40,"")))&amp;IF(F67="Scenario1PBT8",'Medium retrofit'!$Z$40,IF(F67="Scenario2PBT8",'Medium retrofit'!$AA$40,IF(F67="Scenario3PBT8",'Medium retrofit'!$AB$40,"")))&amp;IF(F67="Scenario1PBT9",'Medium retrofit'!$AC$40,IF(F67="Scenario2PBT9",'Medium retrofit'!$AD$40,IF(F67="Scenario3PBT9",'Medium retrofit'!$AE$40,"")))&amp;IF(F67="Scenario1PBT10",'Medium retrofit'!$AF$40,IF(F67="Scenario2PBT10",'Medium retrofit'!$AG$40,IF(F67="Scenario3PBT10",'Medium retrofit'!$AH$40,"")))&amp;IF(F67="Scenario1PBT11",'Medium retrofit'!$AI$40,IF(F67="Scenario2PBT11",'Medium retrofit'!$AJ$40,IF(F67="Scenario3PBT11",'Medium retrofit'!$AK$40,"")))&amp;IF(F67="Scenario1PBT12",'Medium retrofit'!$AL$40,IF(F67="Scenario2PBT12",'Medium retrofit'!$AM$40,IF(F67="Scenario3PBT12",'Medium retrofit'!$AN$40,"")))&amp;IF(F67="Scenario1PBT13",'Medium retrofit'!$AO$40,IF(F67="Scenario2PBT13",'Medium retrofit'!$AP$40,IF(F67="Scenario3PBT13",'Medium retrofit'!$AQ$40,"")))&amp;IF(F67="Scenario1PBT14",'Medium retrofit'!$AR$40,IF(F67="Scenario2PBT14",'Medium retrofit'!$AS$40,IF(F67="Scenario3PBT14",'Medium retrofit'!$AT$40,"")))&amp;IF(F67="Scenario1PBT15",'Medium retrofit'!$AU$40,IF(F67="Scenario2PBT15",'Medium retrofit'!$AV$40,IF(F67="Scenario3PBT15",'Medium retrofit'!$AW$40,"")))</f>
        <v/>
      </c>
      <c r="X67" s="123">
        <f t="shared" si="19"/>
        <v>0</v>
      </c>
      <c r="Y67" s="123" t="str">
        <f>IF(F67="Scenario1PBT1",'Medium retrofit'!$E$42,IF(F67="Scenario2PBT1",'Medium retrofit'!$F$42,IF(F67="Scenario3PBT1",'Medium retrofit'!$G$42,"")))&amp;IF(F67="Scenario1PBT2",'Medium retrofit'!$H$42,IF(F67="Scenario2PBT2",'Medium retrofit'!$I$42,IF(F67="Scenario3PBT2",'Medium retrofit'!$J$42,"")))&amp;IF(F67="Scenario1PBT3",'Medium retrofit'!$K$42,IF(F67="Scenario2PBT3",'Medium retrofit'!$L$42,IF(F67="Scenario3PBT3",'Medium retrofit'!$M$42,"")))&amp;IF(F67="Scenario1PBT4",'Medium retrofit'!$N$42,IF(F67="Scenario2PBT4",'Medium retrofit'!$O$42,IF(F67="Scenario3PBT4",'Medium retrofit'!$P$42,"")))&amp;IF(F67="Scenario1PBT5",'Medium retrofit'!$Q$42,IF(F67="Scenario2PBT5",'Medium retrofit'!$R$42,IF(F67="Scenario3PBT5",'Medium retrofit'!$S$42,"")))&amp;IF(F67="Scenario1PBT6",'Medium retrofit'!$T$42,IF(F67="Scenario2PBT6",'Medium retrofit'!$U$42,IF(F67="Scenario3PBT6",'Medium retrofit'!$V$42,"")))&amp;IF(F67="Scenario1PBT7",'Medium retrofit'!$W$42,IF(F67="Scenario2PBT7",'Medium retrofit'!$X$42,IF(F67="Scenario3PBT7",'Medium retrofit'!$Y$42,"")))&amp;IF(F67="Scenario1PBT8",'Medium retrofit'!$Z$42,IF(F67="Scenario2PBT8",'Medium retrofit'!$AA$42,IF(F67="Scenario3PBT8",'Medium retrofit'!$AB$42,"")))&amp;IF(F67="Scenario1PBT9",'Medium retrofit'!$AC$42,IF(F67="Scenario2PBT9",'Medium retrofit'!$AD$42,IF(F67="Scenario3PBT9",'Medium retrofit'!$AE$42,"")))&amp;IF(F67="Scenario1PBT10",'Medium retrofit'!$AF$42,IF(F67="Scenario2PBT10",'Medium retrofit'!$AG$42,IF(F67="Scenario3PBT10",'Medium retrofit'!$AH$42,"")))&amp;IF(F67="Scenario1PBT11",'Medium retrofit'!$AI$42,IF(F67="Scenario2PBT11",'Medium retrofit'!$AJ$42,IF(F67="Scenario3PBT11",'Medium retrofit'!$AK$42,"")))&amp;IF(F67="Scenario1PBT12",'Medium retrofit'!$AL$42,IF(F67="Scenario2PBT12",'Medium retrofit'!$AM$42,IF(F67="Scenario3PBT12",'Medium retrofit'!$AN$42,"")))&amp;IF(F67="Scenario1PBT13",'Medium retrofit'!$AO$42,IF(F67="Scenario2PBT13",'Medium retrofit'!$AP$42,IF(F67="Scenario3PBT13",'Medium retrofit'!$AQ$42,"")))&amp;IF(F67="Scenario1PBT14",'Medium retrofit'!$AR$42,IF(F67="Scenario2PBT14",'Medium retrofit'!$AS$42,IF(F67="Scenario3PBT14",'Medium retrofit'!$AT$42,"")))&amp;IF(F67="Scenario1PBT15",'Medium retrofit'!$AU$42,IF(F67="Scenario2PBT15",'Medium retrofit'!$AV$42,IF(F67="Scenario3PBT15",'Medium retrofit'!$AW$42,"")))</f>
        <v/>
      </c>
      <c r="Z67" s="123">
        <f t="shared" si="20"/>
        <v>0</v>
      </c>
      <c r="AA67" s="239" t="str">
        <f>IF(F67="Scenario1PBT1",'Medium retrofit'!$E$101,IF(F67="Scenario2PBT1",'Medium retrofit'!$F$101,IF(F67="Scenario3PBT1",'Medium retrofit'!$G$101,"")))&amp;IF(F67="Scenario1PBT2",'Medium retrofit'!$H$101,IF(F67="Scenario2PBT2",'Medium retrofit'!$I$101,IF(F67="Scenario3PBT2",'Medium retrofit'!$J$101,"")))&amp;IF(F67="Scenario1PBT3",'Medium retrofit'!$K$101,IF(F67="Scenario2PBT3",'Medium retrofit'!$L$101,IF(F67="Scenario3PBT3",'Medium retrofit'!$M$101,"")))&amp;IF(F67="Scenario1PBT4",'Medium retrofit'!$N$101,IF(F67="Scenario2PBT4",'Medium retrofit'!$O$101,IF(F67="Scenario3PBT4",'Medium retrofit'!$P$101,"")))&amp;IF(F67="Scenario1PBT5",'Medium retrofit'!$Q$101,IF(F67="Scenario2PBT5",'Medium retrofit'!$R$101,IF(F67="Scenario3PBT5",'Medium retrofit'!$S$101,"")))&amp;IF(F67="Scenario1PBT6",'Medium retrofit'!$T$101,IF(F67="Scenario2PBT6",'Medium retrofit'!$U$101,IF(F67="Scenario3PBT6",'Medium retrofit'!$V$101,"")))&amp;IF(F67="Scenario1PBT7",'Medium retrofit'!$W$101,IF(F67="Scenario2PBT7",'Medium retrofit'!$X$101,IF(F67="Scenario3PBT7",'Medium retrofit'!$Y$101,"")))&amp;IF(F67="Scenario1PBT8",'Medium retrofit'!$Z$101,IF(F67="Scenario2PBT8",'Medium retrofit'!$AA$101,IF(F67="Scenario3PBT8",'Medium retrofit'!$AB$101,"")))&amp;IF(F67="Scenario1PBT9",'Medium retrofit'!$AC$101,IF(F67="Scenario2PBT9",'Medium retrofit'!$AD$101,IF(F67="Scenario3PBT9",'Medium retrofit'!$AE$101,"")))&amp;IF(F67="Scenario1PBT10",'Medium retrofit'!$AF$101,IF(F67="Scenario2PBT10",'Medium retrofit'!$AG$101,IF(F67="Scenario3PBT10",'Medium retrofit'!$AH$101,"")))&amp;IF(F67="Scenario1PBT11",'Medium retrofit'!$AI$101,IF(F67="Scenario2PBT11",'Medium retrofit'!$AJ$101,IF(F67="Scenario3PBT11",'Medium retrofit'!$AK$101,"")))&amp;IF(F67="Scenario1PBT12",'Medium retrofit'!$AL$101,IF(F67="Scenario2PBT12",'Medium retrofit'!$AM$101,IF(F67="Scenario3PBT12",'Medium retrofit'!$AN$101,"")))&amp;IF(F67="Scenario1PBT13",'Medium retrofit'!$AO$101,IF(F67="Scenario2PBT13",'Medium retrofit'!$AP$101,IF(F67="Scenario3PBT13",'Medium retrofit'!$AQ$101,"")))&amp;IF(F67="Scenario1PBT14",'Medium retrofit'!$AR$101,IF(F67="Scenario2PBT14",'Medium retrofit'!$AS$101,IF(F67="Scenario3PBT14",'Medium retrofit'!$AT$101,"")))&amp;IF(F67="Scenario1PBT15",'Medium retrofit'!$AU$101,IF(F67="Scenario2PBT15",'Medium retrofit'!$AV$101,IF(F67="Scenario3PBT15",'Medium retrofit'!$AW$101,"")))</f>
        <v/>
      </c>
      <c r="AB67" s="242">
        <f t="shared" si="21"/>
        <v>0</v>
      </c>
      <c r="AC67" s="247">
        <f>IFERROR('Projection_Base-case'!G67-G67,0)</f>
        <v>0</v>
      </c>
      <c r="AD67" s="123">
        <f t="shared" si="24"/>
        <v>0</v>
      </c>
      <c r="AE67" s="123">
        <f>IFERROR(100*AC67/'Projection_Base-case'!G67,0)</f>
        <v>0</v>
      </c>
      <c r="AF67" s="123">
        <f>IFERROR('Projection_Base-case'!I67-I67,0)</f>
        <v>0</v>
      </c>
      <c r="AG67" s="123">
        <f t="shared" si="25"/>
        <v>0</v>
      </c>
      <c r="AH67" s="123">
        <f>IFERROR(100*AF67/'Projection_Base-case'!I67,0)</f>
        <v>0</v>
      </c>
      <c r="AI67" s="123">
        <f>IFERROR('Projection_Base-case'!K67-K67,0)</f>
        <v>0</v>
      </c>
      <c r="AJ67" s="123">
        <f t="shared" si="26"/>
        <v>0</v>
      </c>
      <c r="AK67" s="123">
        <f>IFERROR(100*AI67/'Projection_Base-case'!K67,0)</f>
        <v>0</v>
      </c>
      <c r="AL67" s="123">
        <f>IFERROR(M67-'Projection_Base-case'!M67,0)</f>
        <v>0</v>
      </c>
      <c r="AM67" s="123">
        <f t="shared" si="27"/>
        <v>0</v>
      </c>
      <c r="AN67" s="179">
        <f>IFERROR(IF('Projection_Base-case'!N67&gt;0,100*AM67/'Projection_Base-case'!N67,100*AM67/N67),0)</f>
        <v>0</v>
      </c>
      <c r="AO67" s="245">
        <f>IFERROR('Projection_Base-case'!O67-O67,0)</f>
        <v>0</v>
      </c>
      <c r="AP67" s="123">
        <f t="shared" si="28"/>
        <v>0</v>
      </c>
      <c r="AQ67" s="123">
        <f>IFERROR(100*AO67/'Projection_Base-case'!O67,0)</f>
        <v>0</v>
      </c>
      <c r="AR67" s="123">
        <f>IFERROR('Projection_Base-case'!Q67-Q67,0)</f>
        <v>0</v>
      </c>
      <c r="AS67" s="123">
        <f t="shared" si="29"/>
        <v>0</v>
      </c>
      <c r="AT67" s="123">
        <f>IFERROR(100*AR67/'Projection_Base-case'!Q67,0)</f>
        <v>0</v>
      </c>
      <c r="AU67" s="123">
        <f>IFERROR('Projection_Base-case'!S67-S67,0)</f>
        <v>0</v>
      </c>
      <c r="AV67" s="123">
        <f t="shared" si="30"/>
        <v>0</v>
      </c>
      <c r="AW67" s="124">
        <f>IFERROR(100*AU67/'Projection_Base-case'!S67,0)</f>
        <v>0</v>
      </c>
      <c r="AX67" s="245">
        <f>IFERROR('Projection_Base-case'!U67-U67,0)</f>
        <v>0</v>
      </c>
      <c r="AY67" s="123">
        <f t="shared" si="31"/>
        <v>0</v>
      </c>
      <c r="AZ67" s="123">
        <f>IFERROR(100*AX67/'Projection_Base-case'!U67,0)</f>
        <v>0</v>
      </c>
      <c r="BA67" s="123">
        <f>IFERROR('Projection_Base-case'!W67-W67,0)</f>
        <v>0</v>
      </c>
      <c r="BB67" s="123">
        <f t="shared" si="32"/>
        <v>0</v>
      </c>
      <c r="BC67" s="123">
        <f>IFERROR(100*BA67/'Projection_Base-case'!W67,0)</f>
        <v>0</v>
      </c>
      <c r="BD67" s="123">
        <f>IFERROR('Projection_Base-case'!Y67-Y67,0)</f>
        <v>0</v>
      </c>
      <c r="BE67" s="123">
        <f t="shared" si="33"/>
        <v>0</v>
      </c>
      <c r="BF67" s="123">
        <f>IFERROR(100*BD67/'Projection_Base-case'!Y67,0)</f>
        <v>0</v>
      </c>
      <c r="BG67" s="178">
        <f t="shared" si="22"/>
        <v>0</v>
      </c>
      <c r="BH67" s="179">
        <f t="shared" si="23"/>
        <v>0</v>
      </c>
    </row>
    <row r="68" spans="1:60">
      <c r="A68" s="165">
        <v>63</v>
      </c>
      <c r="B68" s="239">
        <f>IF('Projection_Base-case'!B68&lt;&gt;"",'Projection_Base-case'!B68,0)</f>
        <v>0</v>
      </c>
      <c r="C68" s="239">
        <f>IF('Projection_Base-case'!C68&lt;&gt;"",'Projection_Base-case'!C68,0)</f>
        <v>0</v>
      </c>
      <c r="D68" s="239">
        <f>IF('Projection_Base-case'!D68&lt;&gt;"",'Projection_Base-case'!D68,0)</f>
        <v>0</v>
      </c>
      <c r="E68" s="164" t="str">
        <f>IF(AND('Résultats medium'!$AC$3="OUI",'Résultats medium'!E67&lt;&gt;""),'Résultats medium'!E67,IF(OR(D68="PBT1",D68="PBT4",D68="PBT5",D68="PBT6",D68="PBT7",D68="PBT8",D68="PBT10"),"Scenario1",IF(OR(D68="PBT3",D68="PBT9"),"Scenario3",IF(OR(D68="PBT2"),"Scenario2",""))))</f>
        <v/>
      </c>
      <c r="F68" s="240" t="str">
        <f t="shared" si="10"/>
        <v>0</v>
      </c>
      <c r="G68" s="241" t="str">
        <f>IF(F68="Scenario1PBT1",'Medium retrofit'!$E$6,IF(F68="Scenario2PBT1",'Medium retrofit'!$F$6,IF(F68="Scenario3PBT1",'Medium retrofit'!$G$6,"")))&amp;IF(F68="Scenario1PBT2",'Medium retrofit'!$H$6,IF(F68="Scenario2PBT2",'Medium retrofit'!$I$6,IF(F68="Scenario3PBT2",'Medium retrofit'!$J$6,"")))&amp;IF(F68="Scenario1PBT3",'Medium retrofit'!$K$6,IF(F68="Scenario2PBT3",'Medium retrofit'!$L$6,IF(F68="Scenario3PBT3",'Medium retrofit'!$M$6,"")))&amp;IF(F68="Scenario1PBT4",'Medium retrofit'!$N$6,IF(F68="Scenario2PBT4",'Medium retrofit'!$O$6,IF(F68="Scenario3PBT4",'Medium retrofit'!$P$6,"")))&amp;IF(F68="Scenario1PBT5",'Medium retrofit'!$Q$6,IF(F68="Scenario2PBT5",'Medium retrofit'!$R$6,IF(F68="Scenario3PBT5",'Medium retrofit'!$S$6,"")))&amp;IF(F68="Scenario1PBT6",'Medium retrofit'!$T$6,IF(F68="Scenario2PBT6",'Medium retrofit'!$U$6,IF(F68="Scenario3PBT6",'Medium retrofit'!$V$6,"")))&amp;IF(F68="Scenario1PBT7",'Medium retrofit'!$W$6,IF(F68="Scenario2PBT7",'Medium retrofit'!$X$6,IF(F68="Scenario3PBT7",'Medium retrofit'!$Y$6,"")))&amp;IF(F68="Scenario1PBT8",'Medium retrofit'!$Z$6,IF(F68="Scenario2PBT8",'Medium retrofit'!$AA$6,IF(F68="Scenario3PBT8",'Medium retrofit'!$AB$6,"")))&amp;IF(F68="Scenario1PBT9",'Medium retrofit'!$AC$6,IF(F68="Scenario2PBT9",'Medium retrofit'!$AD$6,IF(F68="Scenario3PBT9",'Medium retrofit'!$AE$6,"")))&amp;IF(F68="Scenario1PBT10",'Medium retrofit'!$AF$6,IF(F68="Scenario2PBT10",'Medium retrofit'!$AG$6,IF(F68="Scenario3PBT10",'Medium retrofit'!$AH$6,"")))&amp;IF(F68="Scenario1PBT11",'Medium retrofit'!$AI$6,IF(F68="Scenario2PBT11",'Medium retrofit'!$AJ$6,IF(F68="Scenario3PBT11",'Medium retrofit'!$AK$6,"")))&amp;IF(F68="Scenario1PBT12",'Medium retrofit'!$AL$6,IF(F68="Scenario2PBT12",'Medium retrofit'!$AM$6,IF(F68="Scenario3PBT12",'Medium retrofit'!$AN$6,"")))&amp;IF(F68="Scenario1PBT13",'Medium retrofit'!$AO$6,IF(F68="Scenario2PBT13",'Medium retrofit'!$AP$6,IF(F68="Scenario3PBT13",'Medium retrofit'!$AQ$6,"")))&amp;IF(F68="Scenario1PBT14",'Medium retrofit'!$AR$6,IF(F68="Scenario2PBT14",'Medium retrofit'!$AS$6,IF(F68="Scenario3PBT14",'Medium retrofit'!$AT$6,"")))&amp;IF(F68="Scenario1PBT15",'Medium retrofit'!$AU$6,IF(F68="Scenario2PBT15",'Medium retrofit'!$AV$6,IF(F68="Scenario3PBT15",'Medium retrofit'!$AW$6,"")))</f>
        <v/>
      </c>
      <c r="H68" s="123">
        <f t="shared" si="11"/>
        <v>0</v>
      </c>
      <c r="I68" s="239" t="str">
        <f>IF(F68="Scenario1PBT1",'Medium retrofit'!$E$16,IF(F68="Scenario2PBT1",'Medium retrofit'!$F$16,IF(F68="Scenario3PBT1",'Medium retrofit'!$G$16,"")))&amp;IF(F68="Scenario1PBT2",'Medium retrofit'!$H$16,IF(F68="Scenario2PBT2",'Medium retrofit'!$I$16,IF(F68="Scenario3PBT2",'Medium retrofit'!$J$16,"")))&amp;IF(F68="Scenario1PBT3",'Medium retrofit'!$K$16,IF(F68="Scenario2PBT3",'Medium retrofit'!$L$16,IF(F68="Scenario3PBT3",'Medium retrofit'!$M$16,"")))&amp;IF(F68="Scenario1PBT4",'Medium retrofit'!$N$16,IF(F68="Scenario2PBT4",'Medium retrofit'!$O$16,IF(F68="Scenario3PBT4",'Medium retrofit'!$P$16,"")))&amp;IF(F68="Scenario1PBT5",'Medium retrofit'!$Q$16,IF(F68="Scenario2PBT5",'Medium retrofit'!$R$16,IF(F68="Scenario3PBT5",'Medium retrofit'!$S$16,"")))&amp;IF(F68="Scenario1PBT6",'Medium retrofit'!$T$16,IF(F68="Scenario2PBT6",'Medium retrofit'!$U$16,IF(F68="Scenario3PBT6",'Medium retrofit'!$V$16,"")))&amp;IF(F68="Scenario1PBT7",'Medium retrofit'!$W$16,IF(F68="Scenario2PBT7",'Medium retrofit'!$X$16,IF(F68="Scenario3PBT7",'Medium retrofit'!$Y$16,"")))&amp;IF(F68="Scenario1PBT8",'Medium retrofit'!$Z$16,IF(F68="Scenario2PBT8",'Medium retrofit'!$AA$16,IF(F68="Scenario3PBT8",'Medium retrofit'!$AB$16,"")))&amp;IF(F68="Scenario1PBT9",'Medium retrofit'!$AC$16,IF(F68="Scenario2PBT9",'Medium retrofit'!$AD$16,IF(F68="Scenario3PBT9",'Medium retrofit'!$AE$16,"")))&amp;IF(F68="Scenario1PBT10",'Medium retrofit'!$AF$16,IF(F68="Scenario2PBT10",'Medium retrofit'!$AG$16,IF(F68="Scenario3PBT10",'Medium retrofit'!$AH$16,"")))&amp;IF(F68="Scenario1PBT11",'Medium retrofit'!$AI$16,IF(F68="Scenario2PBT11",'Medium retrofit'!$AJ$16,IF(F68="Scenario3PBT11",'Medium retrofit'!$AK$16,"")))&amp;IF(F68="Scenario1PBT12",'Medium retrofit'!$AL$16,IF(F68="Scenario2PBT12",'Medium retrofit'!$AM$16,IF(F68="Scenario3PBT12",'Medium retrofit'!$AN$16,"")))&amp;IF(F68="Scenario1PBT13",'Medium retrofit'!$AO$16,IF(F68="Scenario2PBT13",'Medium retrofit'!$AP$16,IF(F68="Scenario3PBT13",'Medium retrofit'!$AQ$16,"")))&amp;IF(F68="Scenario1PBT14",'Medium retrofit'!$AR$16,IF(F68="Scenario2PBT14",'Medium retrofit'!$AS$16,IF(F68="Scenario3PBT14",'Medium retrofit'!$AT$16,"")))&amp;IF(F68="Scenario1PBT15",'Medium retrofit'!$AU$16,IF(F68="Scenario2PBT15",'Medium retrofit'!$AV$16,IF(F68="Scenario3PBT15",'Medium retrofit'!$AW$16,"")))</f>
        <v/>
      </c>
      <c r="J68" s="123">
        <f t="shared" si="12"/>
        <v>0</v>
      </c>
      <c r="K68" s="123" t="str">
        <f>IF(F68="Scenario1PBT1",'Medium retrofit'!$E$18,IF(F68="Scenario2PBT1",'Medium retrofit'!$F$18,IF(F68="Scenario3PBT1",'Medium retrofit'!$G$18,"")))&amp;IF(F68="Scenario1PBT2",'Medium retrofit'!$H$18,IF(F68="Scenario2PBT2",'Medium retrofit'!$I$18,IF(F68="Scenario3PBT2",'Medium retrofit'!$J$18,"")))&amp;IF(F68="Scenario1PBT3",'Medium retrofit'!$K$18,IF(F68="Scenario2PBT3",'Medium retrofit'!$L$18,IF(F68="Scenario3PBT3",'Medium retrofit'!$M$18,"")))&amp;IF(F68="Scenario1PBT4",'Medium retrofit'!$N$18,IF(F68="Scenario2PBT4",'Medium retrofit'!$O$18,IF(F68="Scenario3PBT4",'Medium retrofit'!$P$18,"")))&amp;IF(F68="Scenario1PBT5",'Medium retrofit'!$Q$18,IF(F68="Scenario2PBT5",'Medium retrofit'!$R$18,IF(F68="Scenario3PBT5",'Medium retrofit'!$S$18,"")))&amp;IF(F68="Scenario1PBT6",'Medium retrofit'!$T$18,IF(F68="Scenario2PBT6",'Medium retrofit'!$U$18,IF(F68="Scenario3PBT6",'Medium retrofit'!$V$18,"")))&amp;IF(F68="Scenario1PBT7",'Medium retrofit'!$W$18,IF(F68="Scenario2PBT7",'Medium retrofit'!$X$18,IF(F68="Scenario3PBT7",'Medium retrofit'!$Y$18,"")))&amp;IF(F68="Scenario1PBT8",'Medium retrofit'!$Z$18,IF(F68="Scenario2PBT8",'Medium retrofit'!$AA$18,IF(F68="Scenario3PBT8",'Medium retrofit'!$AB$18,"")))&amp;IF(F68="Scenario1PBT9",'Medium retrofit'!$AC$18,IF(F68="Scenario2PBT9",'Medium retrofit'!$AD$18,IF(F68="Scenario3PBT9",'Medium retrofit'!$AE$18,"")))&amp;IF(F68="Scenario1PBT10",'Medium retrofit'!$AF$18,IF(F68="Scenario2PBT10",'Medium retrofit'!$AG$18,IF(F68="Scenario3PBT10",'Medium retrofit'!$AH$18,"")))&amp;IF(F68="Scenario1PBT11",'Medium retrofit'!$AI$18,IF(F68="Scenario2PBT11",'Medium retrofit'!$AJ$18,IF(F68="Scenario3PBT11",'Medium retrofit'!$AK$18,"")))&amp;IF(F68="Scenario1PBT12",'Medium retrofit'!$AL$18,IF(F68="Scenario2PBT12",'Medium retrofit'!$AM$18,IF(F68="Scenario3PBT12",'Medium retrofit'!$AN$18,"")))&amp;IF(F68="Scenario1PBT13",'Medium retrofit'!$AO$18,IF(F68="Scenario2PBT13",'Medium retrofit'!$AP$18,IF(F68="Scenario3PBT13",'Medium retrofit'!$AQ$18,"")))&amp;IF(F68="Scenario1PBT14",'Medium retrofit'!$AR$18,IF(F68="Scenario2PBT14",'Medium retrofit'!$AS$18,IF(F68="Scenario3PBT14",'Medium retrofit'!$AT$18,"")))&amp;IF(F68="Scenario1PBT15",'Medium retrofit'!$AU$18,IF(F68="Scenario2PBT15",'Medium retrofit'!$AV$18,IF(F68="Scenario3PBT15",'Medium retrofit'!$AW$18,"")))</f>
        <v/>
      </c>
      <c r="L68" s="123">
        <f t="shared" si="13"/>
        <v>0</v>
      </c>
      <c r="M68" s="123" t="str">
        <f>IF(F68="Scenario1PBT1",'Medium retrofit'!$E$20,IF(F68="Scenario2PBT1",'Medium retrofit'!$F$20,IF(F68="Scenario3PBT1",'Medium retrofit'!$G$20,"")))&amp;IF(F68="Scenario1PBT2",'Medium retrofit'!$H$20,IF(F68="Scenario2PBT2",'Medium retrofit'!$I$20,IF(F68="Scenario3PBT2",'Medium retrofit'!$J$20,"")))&amp;IF(F68="Scenario1PBT3",'Medium retrofit'!$K$20,IF(F68="Scenario2PBT3",'Medium retrofit'!$L$20,IF(F68="Scenario3PBT3",'Medium retrofit'!$M$20,"")))&amp;IF(F68="Scenario1PBT4",'Medium retrofit'!$N$20,IF(F68="Scenario2PBT4",'Medium retrofit'!$O$20,IF(F68="Scenario3PBT4",'Medium retrofit'!$P$20,"")))&amp;IF(F68="Scenario1PBT5",'Medium retrofit'!$Q$20,IF(F68="Scenario2PBT5",'Medium retrofit'!$R$20,IF(F68="Scenario3PBT5",'Medium retrofit'!$S$20,"")))&amp;IF(F68="Scenario1PBT6",'Medium retrofit'!$T$20,IF(F68="Scenario2PBT6",'Medium retrofit'!$U$20,IF(F68="Scenario3PBT6",'Medium retrofit'!$V$20,"")))&amp;IF(F68="Scenario1PBT7",'Medium retrofit'!$W$20,IF(F68="Scenario2PBT7",'Medium retrofit'!$X$20,IF(F68="Scenario3PBT7",'Medium retrofit'!$Y$20,"")))&amp;IF(F68="Scenario1PBT8",'Medium retrofit'!$Z$20,IF(F68="Scenario2PBT8",'Medium retrofit'!$AA$20,IF(F68="Scenario3PBT8",'Medium retrofit'!$AB$20,"")))&amp;IF(F68="Scenario1PBT9",'Medium retrofit'!$AC$20,IF(F68="Scenario2PBT9",'Medium retrofit'!$AD$20,IF(F68="Scenario3PBT9",'Medium retrofit'!$AE$20,"")))&amp;IF(F68="Scenario1PBT10",'Medium retrofit'!$AF$20,IF(F68="Scenario2PBT10",'Medium retrofit'!$AG$20,IF(F68="Scenario3PBT10",'Medium retrofit'!$AH$20,"")))&amp;IF(F68="Scenario1PBT11",'Medium retrofit'!$AI$20,IF(F68="Scenario2PBT11",'Medium retrofit'!$AJ$20,IF(F68="Scenario3PBT11",'Medium retrofit'!$AK$20,"")))&amp;IF(F68="Scenario1PBT12",'Medium retrofit'!$AL$20,IF(F68="Scenario2PBT12",'Medium retrofit'!$AM$20,IF(F68="Scenario3PBT12",'Medium retrofit'!$AN$20,"")))&amp;IF(F68="Scenario1PBT13",'Medium retrofit'!$AO$20,IF(F68="Scenario2PBT13",'Medium retrofit'!$AP$20,IF(F68="Scenario3PBT13",'Medium retrofit'!$AQ$20,"")))&amp;IF(F68="Scenario1PBT14",'Medium retrofit'!$AR$20,IF(F68="Scenario2PBT14",'Medium retrofit'!$AS$20,IF(F68="Scenario3PBT14",'Medium retrofit'!$AT$20,"")))&amp;IF(F68="Scenario1PBT15",'Medium retrofit'!$AU$20,IF(F68="Scenario2PBT15",'Medium retrofit'!$AV$20,IF(F68="Scenario3PBT15",'Medium retrofit'!$AW$20,"")))</f>
        <v/>
      </c>
      <c r="N68" s="124">
        <f t="shared" si="14"/>
        <v>0</v>
      </c>
      <c r="O68" s="245" t="str">
        <f>IF(F68="Scenario1PBT1",'Medium retrofit'!$E$23,IF(F68="Scenario2PBT1",'Medium retrofit'!$F$23,IF(F68="Scenario3PBT1",'Medium retrofit'!$G$23,"")))&amp;IF(F68="Scenario1PBT2",'Medium retrofit'!$H$23,IF(F68="Scenario2PBT2",'Medium retrofit'!$I$23,IF(F68="Scenario3PBT2",'Medium retrofit'!$J$23,"")))&amp;IF(F68="Scenario1PBT3",'Medium retrofit'!$K$23,IF(F68="Scenario2PBT3",'Medium retrofit'!$L$23,IF(F68="Scenario3PBT3",'Medium retrofit'!$M$23,"")))&amp;IF(F68="Scenario1PBT4",'Medium retrofit'!$N$23,IF(F68="Scenario2PBT4",'Medium retrofit'!$O$23,IF(F68="Scenario3PBT4",'Medium retrofit'!$P$23,"")))&amp;IF(F68="Scenario1PBT5",'Medium retrofit'!$Q$23,IF(F68="Scenario2PBT5",'Medium retrofit'!$R$23,IF(F68="Scenario3PBT5",'Medium retrofit'!$S$23,"")))&amp;IF(F68="Scenario1PBT6",'Medium retrofit'!$T$23,IF(F68="Scenario2PBT6",'Medium retrofit'!$U$23,IF(F68="Scenario3PBT6",'Medium retrofit'!$V$23,"")))&amp;IF(F68="Scenario1PBT7",'Medium retrofit'!$W$23,IF(F68="Scenario2PBT7",'Medium retrofit'!$X$23,IF(F68="Scenario3PBT7",'Medium retrofit'!$Y$23,"")))&amp;IF(F68="Scenario1PBT8",'Medium retrofit'!$Z$23,IF(F68="Scenario2PBT8",'Medium retrofit'!$AA$23,IF(F68="Scenario3PBT8",'Medium retrofit'!$AB$23,"")))&amp;IF(F68="Scenario1PBT9",'Medium retrofit'!$AC$23,IF(F68="Scenario2PBT9",'Medium retrofit'!$AD$23,IF(F68="Scenario3PBT9",'Medium retrofit'!$AE$23,"")))&amp;IF(F68="Scenario1PBT10",'Medium retrofit'!$AF$23,IF(F68="Scenario2PBT10",'Medium retrofit'!$AG$23,IF(F68="Scenario3PBT10",'Medium retrofit'!$AH$23,"")))&amp;IF(F68="Scenario1PBT11",'Medium retrofit'!$AI$23,IF(F68="Scenario2PBT11",'Medium retrofit'!$AJ$23,IF(F68="Scenario3PBT11",'Medium retrofit'!$AK$23,"")))&amp;IF(F68="Scenario1PBT12",'Medium retrofit'!$AL$23,IF(F68="Scenario2PBT12",'Medium retrofit'!$AM$23,IF(F68="Scenario3PBT12",'Medium retrofit'!$AN$23,"")))&amp;IF(F68="Scenario1PBT13",'Medium retrofit'!$AO$23,IF(F68="Scenario2PBT13",'Medium retrofit'!$AP$23,IF(F68="Scenario3PBT13",'Medium retrofit'!$AQ$23,"")))&amp;IF(F68="Scenario1PBT14",'Medium retrofit'!$AR$23,IF(F68="Scenario2PBT14",'Medium retrofit'!$AS$23,IF(F68="Scenario3PBT14",'Medium retrofit'!$AT$23,"")))&amp;IF(F68="Scenario1PBT15",'Medium retrofit'!$AU$23,IF(F68="Scenario2PBT15",'Medium retrofit'!$AV$23,IF(F68="Scenario3PBT15",'Medium retrofit'!$AW$23,"")))</f>
        <v/>
      </c>
      <c r="P68" s="123">
        <f t="shared" si="15"/>
        <v>0</v>
      </c>
      <c r="Q68" s="123" t="str">
        <f>IF(F68="Scenario1PBT1",'Medium retrofit'!$E$25,IF(F68="Scenario2PBT1",'Medium retrofit'!$F$25,IF(F68="Scenario3PBT1",'Medium retrofit'!$G$25,"")))&amp;IF(F68="Scenario1PBT2",'Medium retrofit'!$H$25,IF(F68="Scenario2PBT2",'Medium retrofit'!$I$25,IF(F68="Scenario3PBT2",'Medium retrofit'!$J$25,"")))&amp;IF(F68="Scenario1PBT3",'Medium retrofit'!$K$25,IF(F68="Scenario2PBT3",'Medium retrofit'!$L$25,IF(F68="Scenario3PBT3",'Medium retrofit'!$M$25,"")))&amp;IF(F68="Scenario1PBT4",'Medium retrofit'!$N$25,IF(F68="Scenario2PBT4",'Medium retrofit'!$O$25,IF(F68="Scenario3PBT4",'Medium retrofit'!$P$25,"")))&amp;IF(F68="Scenario1PBT5",'Medium retrofit'!$Q$25,IF(F68="Scenario2PBT5",'Medium retrofit'!$R$25,IF(F68="Scenario3PBT5",'Medium retrofit'!$S$25,"")))&amp;IF(F68="Scenario1PBT6",'Medium retrofit'!$T$25,IF(F68="Scenario2PBT6",'Medium retrofit'!$U$25,IF(F68="Scenario3PBT6",'Medium retrofit'!$V$25,"")))&amp;IF(F68="Scenario1PBT7",'Medium retrofit'!$W$25,IF(F68="Scenario2PBT7",'Medium retrofit'!$X$25,IF(F68="Scenario3PBT7",'Medium retrofit'!$Y$25,"")))&amp;IF(F68="Scenario1PBT8",'Medium retrofit'!$Z$25,IF(F68="Scenario2PBT8",'Medium retrofit'!$AA$25,IF(F68="Scenario3PBT8",'Medium retrofit'!$AB$25,"")))&amp;IF(F68="Scenario1PBT9",'Medium retrofit'!$AC$25,IF(F68="Scenario2PBT9",'Medium retrofit'!$AD$25,IF(F68="Scenario3PBT9",'Medium retrofit'!$AE$25,"")))&amp;IF(F68="Scenario1PBT10",'Medium retrofit'!$AF$25,IF(F68="Scenario2PBT10",'Medium retrofit'!$AG$25,IF(F68="Scenario3PBT10",'Medium retrofit'!$AH$25,"")))&amp;IF(F68="Scenario1PBT11",'Medium retrofit'!$AI$25,IF(F68="Scenario2PBT11",'Medium retrofit'!$AJ$25,IF(F68="Scenario3PBT11",'Medium retrofit'!$AK$25,"")))&amp;IF(F68="Scenario1PBT12",'Medium retrofit'!$AL$25,IF(F68="Scenario2PBT12",'Medium retrofit'!$AM$25,IF(F68="Scenario3PBT12",'Medium retrofit'!$AN$25,"")))&amp;IF(F68="Scenario1PBT13",'Medium retrofit'!$AO$25,IF(F68="Scenario2PBT13",'Medium retrofit'!$AP$25,IF(F68="Scenario3PBT13",'Medium retrofit'!$AQ$25,"")))&amp;IF(F68="Scenario1PBT14",'Medium retrofit'!$AR$25,IF(F68="Scenario2PBT14",'Medium retrofit'!$AS$25,IF(F68="Scenario3PBT14",'Medium retrofit'!$AT$25,"")))&amp;IF(F68="Scenario1PBT15",'Medium retrofit'!$AU$25,IF(F68="Scenario2PBT15",'Medium retrofit'!$AV$25,IF(F68="Scenario3PBT15",'Medium retrofit'!$AW$25,"")))</f>
        <v/>
      </c>
      <c r="R68" s="123">
        <f t="shared" si="16"/>
        <v>0</v>
      </c>
      <c r="S68" s="123" t="str">
        <f>IF(F68="Scenario1PBT1",'Medium retrofit'!$E$27,IF(F68="Scenario2PBT1",'Medium retrofit'!$F$27,IF(F68="Scenario3PBT1",'Medium retrofit'!$G$27,"")))&amp;IF(F68="Scenario1PBT2",'Medium retrofit'!$H$27,IF(F68="Scenario2PBT2",'Medium retrofit'!$I$27,IF(F68="Scenario3PBT2",'Medium retrofit'!$J$27,"")))&amp;IF(F68="Scenario1PBT3",'Medium retrofit'!$K$27,IF(F68="Scenario2PBT3",'Medium retrofit'!$L$27,IF(F68="Scenario3PBT3",'Medium retrofit'!$M$27,"")))&amp;IF(F68="Scenario1PBT4",'Medium retrofit'!$N$27,IF(F68="Scenario2PBT4",'Medium retrofit'!$O$27,IF(F68="Scenario3PBT4",'Medium retrofit'!$P$27,"")))&amp;IF(F68="Scenario1PBT5",'Medium retrofit'!$Q$27,IF(F68="Scenario2PBT5",'Medium retrofit'!$R$27,IF(F68="Scenario3PBT5",'Medium retrofit'!$S$27,"")))&amp;IF(F68="Scenario1PBT6",'Medium retrofit'!$T$27,IF(F68="Scenario2PBT6",'Medium retrofit'!$U$27,IF(F68="Scenario3PBT6",'Medium retrofit'!$V$27,"")))&amp;IF(F68="Scenario1PBT7",'Medium retrofit'!$W$27,IF(F68="Scenario2PBT7",'Medium retrofit'!$X$27,IF(F68="Scenario3PBT7",'Medium retrofit'!$Y$27,"")))&amp;IF(F68="Scenario1PBT8",'Medium retrofit'!$Z$27,IF(F68="Scenario2PBT8",'Medium retrofit'!$AA$27,IF(F68="Scenario3PBT8",'Medium retrofit'!$AB$27,"")))&amp;IF(F68="Scenario1PBT9",'Medium retrofit'!$AC$27,IF(F68="Scenario2PBT9",'Medium retrofit'!$AD$27,IF(F68="Scenario3PBT9",'Medium retrofit'!$AE$27,"")))&amp;IF(F68="Scenario1PBT10",'Medium retrofit'!$AF$27,IF(F68="Scenario2PBT10",'Medium retrofit'!$AG$27,IF(F68="Scenario3PBT10",'Medium retrofit'!$AH$27,"")))&amp;IF(F68="Scenario1PBT11",'Medium retrofit'!$AI$27,IF(F68="Scenario2PBT11",'Medium retrofit'!$AJ$27,IF(F68="Scenario3PBT11",'Medium retrofit'!$AK$27,"")))&amp;IF(F68="Scenario1PBT12",'Medium retrofit'!$AL$27,IF(F68="Scenario2PBT12",'Medium retrofit'!$AM$27,IF(F68="Scenario3PBT12",'Medium retrofit'!$AN$27,"")))&amp;IF(F68="Scenario1PBT13",'Medium retrofit'!$AO$27,IF(F68="Scenario2PBT13",'Medium retrofit'!$AP$27,IF(F68="Scenario3PBT13",'Medium retrofit'!$AQ$27,"")))&amp;IF(F68="Scenario1PBT14",'Medium retrofit'!$AR$27,IF(F68="Scenario2PBT14",'Medium retrofit'!$AS$27,IF(F68="Scenario3PBT14",'Medium retrofit'!$AT$27,"")))&amp;IF(F68="Scenario1PBT15",'Medium retrofit'!$AU$27,IF(F68="Scenario2PBT15",'Medium retrofit'!$AV$27,IF(F68="Scenario3PBT15",'Medium retrofit'!$AW$27,"")))</f>
        <v/>
      </c>
      <c r="T68" s="246">
        <f t="shared" si="17"/>
        <v>0</v>
      </c>
      <c r="U68" s="245" t="str">
        <f>IF(F68="Scenario1PBT1",'Medium retrofit'!$E$38,IF(F68="Scenario2PBT1",'Medium retrofit'!$F$38,IF(F68="Scenario3PBT1",'Medium retrofit'!$G$38,"")))&amp;IF(F68="Scenario1PBT2",'Medium retrofit'!$H$38,IF(F68="Scenario2PBT2",'Medium retrofit'!$I$38,IF(F68="Scenario3PBT2",'Medium retrofit'!$J$38,"")))&amp;IF(F68="Scenario1PBT3",'Medium retrofit'!$K$38,IF(F68="Scenario2PBT3",'Medium retrofit'!$L$38,IF(F68="Scenario3PBT3",'Medium retrofit'!$M$38,"")))&amp;IF(F68="Scenario1PBT4",'Medium retrofit'!$N$38,IF(F68="Scenario2PBT4",'Medium retrofit'!$O$38,IF(F68="Scenario3PBT4",'Medium retrofit'!$P$38,"")))&amp;IF(F68="Scenario1PBT5",'Medium retrofit'!$Q$38,IF(F68="Scenario2PBT5",'Medium retrofit'!$R$38,IF(F68="Scenario3PBT5",'Medium retrofit'!$S$38,"")))&amp;IF(F68="Scenario1PBT6",'Medium retrofit'!$T$38,IF(F68="Scenario2PBT6",'Medium retrofit'!$U$38,IF(F68="Scenario3PBT6",'Medium retrofit'!$V$38,"")))&amp;IF(F68="Scenario1PBT7",'Medium retrofit'!$W$38,IF(F68="Scenario2PBT7",'Medium retrofit'!$X$38,IF(F68="Scenario3PBT7",'Medium retrofit'!$Y$38,"")))&amp;IF(F68="Scenario1PBT8",'Medium retrofit'!$Z$38,IF(F68="Scenario2PBT8",'Medium retrofit'!$AA$38,IF(F68="Scenario3PBT8",'Medium retrofit'!$AB$38,"")))&amp;IF(F68="Scenario1PBT9",'Medium retrofit'!$AC$38,IF(F68="Scenario2PBT9",'Medium retrofit'!$AD$38,IF(F68="Scenario3PBT9",'Medium retrofit'!$AE$38,"")))&amp;IF(F68="Scenario1PBT10",'Medium retrofit'!$AF$38,IF(F68="Scenario2PBT10",'Medium retrofit'!$AG$38,IF(F68="Scenario3PBT10",'Medium retrofit'!$AH$38,"")))&amp;IF(F68="Scenario1PBT11",'Medium retrofit'!$AI$38,IF(F68="Scenario2PBT11",'Medium retrofit'!$AJ$38,IF(F68="Scenario3PBT11",'Medium retrofit'!$AK$38,"")))&amp;IF(F68="Scenario1PBT12",'Medium retrofit'!$AL$38,IF(F68="Scenario2PBT12",'Medium retrofit'!$AM$38,IF(F68="Scenario3PBT12",'Medium retrofit'!$AN$38,"")))&amp;IF(F68="Scenario1PBT13",'Medium retrofit'!$AO$38,IF(F68="Scenario2PBT13",'Medium retrofit'!$AP$38,IF(F68="Scenario3PBT13",'Medium retrofit'!$AQ$38,"")))&amp;IF(F68="Scenario1PBT14",'Medium retrofit'!$AR$38,IF(F68="Scenario2PBT14",'Medium retrofit'!$AS$38,IF(F68="Scenario3PBT14",'Medium retrofit'!$AT$38,"")))&amp;IF(F68="Scenario1PBT15",'Medium retrofit'!$AU$38,IF(F68="Scenario2PBT15",'Medium retrofit'!$AV$38,IF(F68="Scenario3PBT15",'Medium retrofit'!$AW$38,"")))</f>
        <v/>
      </c>
      <c r="V68" s="123">
        <f t="shared" si="18"/>
        <v>0</v>
      </c>
      <c r="W68" s="123" t="str">
        <f>IF(F68="Scenario1PBT1",'Medium retrofit'!$E$40,IF(F68="Scenario2PBT1",'Medium retrofit'!$F$40,IF(F68="Scenario3PBT1",'Medium retrofit'!$G$40,"")))&amp;IF(F68="Scenario1PBT2",'Medium retrofit'!$H$40,IF(F68="Scenario2PBT2",'Medium retrofit'!$I$40,IF(F68="Scenario3PBT2",'Medium retrofit'!$J$40,"")))&amp;IF(F68="Scenario1PBT3",'Medium retrofit'!$K$40,IF(F68="Scenario2PBT3",'Medium retrofit'!$L$40,IF(F68="Scenario3PBT3",'Medium retrofit'!$M$40,"")))&amp;IF(F68="Scenario1PBT4",'Medium retrofit'!$N$40,IF(F68="Scenario2PBT4",'Medium retrofit'!$O$40,IF(F68="Scenario3PBT4",'Medium retrofit'!$P$40,"")))&amp;IF(F68="Scenario1PBT5",'Medium retrofit'!$Q$40,IF(F68="Scenario2PBT5",'Medium retrofit'!$R$40,IF(F68="Scenario3PBT5",'Medium retrofit'!$S$40,"")))&amp;IF(F68="Scenario1PBT6",'Medium retrofit'!$T$40,IF(F68="Scenario2PBT6",'Medium retrofit'!$U$40,IF(F68="Scenario3PBT6",'Medium retrofit'!$V$40,"")))&amp;IF(F68="Scenario1PBT7",'Medium retrofit'!$W$40,IF(F68="Scenario2PBT7",'Medium retrofit'!$X$40,IF(F68="Scenario3PBT7",'Medium retrofit'!$Y$40,"")))&amp;IF(F68="Scenario1PBT8",'Medium retrofit'!$Z$40,IF(F68="Scenario2PBT8",'Medium retrofit'!$AA$40,IF(F68="Scenario3PBT8",'Medium retrofit'!$AB$40,"")))&amp;IF(F68="Scenario1PBT9",'Medium retrofit'!$AC$40,IF(F68="Scenario2PBT9",'Medium retrofit'!$AD$40,IF(F68="Scenario3PBT9",'Medium retrofit'!$AE$40,"")))&amp;IF(F68="Scenario1PBT10",'Medium retrofit'!$AF$40,IF(F68="Scenario2PBT10",'Medium retrofit'!$AG$40,IF(F68="Scenario3PBT10",'Medium retrofit'!$AH$40,"")))&amp;IF(F68="Scenario1PBT11",'Medium retrofit'!$AI$40,IF(F68="Scenario2PBT11",'Medium retrofit'!$AJ$40,IF(F68="Scenario3PBT11",'Medium retrofit'!$AK$40,"")))&amp;IF(F68="Scenario1PBT12",'Medium retrofit'!$AL$40,IF(F68="Scenario2PBT12",'Medium retrofit'!$AM$40,IF(F68="Scenario3PBT12",'Medium retrofit'!$AN$40,"")))&amp;IF(F68="Scenario1PBT13",'Medium retrofit'!$AO$40,IF(F68="Scenario2PBT13",'Medium retrofit'!$AP$40,IF(F68="Scenario3PBT13",'Medium retrofit'!$AQ$40,"")))&amp;IF(F68="Scenario1PBT14",'Medium retrofit'!$AR$40,IF(F68="Scenario2PBT14",'Medium retrofit'!$AS$40,IF(F68="Scenario3PBT14",'Medium retrofit'!$AT$40,"")))&amp;IF(F68="Scenario1PBT15",'Medium retrofit'!$AU$40,IF(F68="Scenario2PBT15",'Medium retrofit'!$AV$40,IF(F68="Scenario3PBT15",'Medium retrofit'!$AW$40,"")))</f>
        <v/>
      </c>
      <c r="X68" s="123">
        <f t="shared" si="19"/>
        <v>0</v>
      </c>
      <c r="Y68" s="123" t="str">
        <f>IF(F68="Scenario1PBT1",'Medium retrofit'!$E$42,IF(F68="Scenario2PBT1",'Medium retrofit'!$F$42,IF(F68="Scenario3PBT1",'Medium retrofit'!$G$42,"")))&amp;IF(F68="Scenario1PBT2",'Medium retrofit'!$H$42,IF(F68="Scenario2PBT2",'Medium retrofit'!$I$42,IF(F68="Scenario3PBT2",'Medium retrofit'!$J$42,"")))&amp;IF(F68="Scenario1PBT3",'Medium retrofit'!$K$42,IF(F68="Scenario2PBT3",'Medium retrofit'!$L$42,IF(F68="Scenario3PBT3",'Medium retrofit'!$M$42,"")))&amp;IF(F68="Scenario1PBT4",'Medium retrofit'!$N$42,IF(F68="Scenario2PBT4",'Medium retrofit'!$O$42,IF(F68="Scenario3PBT4",'Medium retrofit'!$P$42,"")))&amp;IF(F68="Scenario1PBT5",'Medium retrofit'!$Q$42,IF(F68="Scenario2PBT5",'Medium retrofit'!$R$42,IF(F68="Scenario3PBT5",'Medium retrofit'!$S$42,"")))&amp;IF(F68="Scenario1PBT6",'Medium retrofit'!$T$42,IF(F68="Scenario2PBT6",'Medium retrofit'!$U$42,IF(F68="Scenario3PBT6",'Medium retrofit'!$V$42,"")))&amp;IF(F68="Scenario1PBT7",'Medium retrofit'!$W$42,IF(F68="Scenario2PBT7",'Medium retrofit'!$X$42,IF(F68="Scenario3PBT7",'Medium retrofit'!$Y$42,"")))&amp;IF(F68="Scenario1PBT8",'Medium retrofit'!$Z$42,IF(F68="Scenario2PBT8",'Medium retrofit'!$AA$42,IF(F68="Scenario3PBT8",'Medium retrofit'!$AB$42,"")))&amp;IF(F68="Scenario1PBT9",'Medium retrofit'!$AC$42,IF(F68="Scenario2PBT9",'Medium retrofit'!$AD$42,IF(F68="Scenario3PBT9",'Medium retrofit'!$AE$42,"")))&amp;IF(F68="Scenario1PBT10",'Medium retrofit'!$AF$42,IF(F68="Scenario2PBT10",'Medium retrofit'!$AG$42,IF(F68="Scenario3PBT10",'Medium retrofit'!$AH$42,"")))&amp;IF(F68="Scenario1PBT11",'Medium retrofit'!$AI$42,IF(F68="Scenario2PBT11",'Medium retrofit'!$AJ$42,IF(F68="Scenario3PBT11",'Medium retrofit'!$AK$42,"")))&amp;IF(F68="Scenario1PBT12",'Medium retrofit'!$AL$42,IF(F68="Scenario2PBT12",'Medium retrofit'!$AM$42,IF(F68="Scenario3PBT12",'Medium retrofit'!$AN$42,"")))&amp;IF(F68="Scenario1PBT13",'Medium retrofit'!$AO$42,IF(F68="Scenario2PBT13",'Medium retrofit'!$AP$42,IF(F68="Scenario3PBT13",'Medium retrofit'!$AQ$42,"")))&amp;IF(F68="Scenario1PBT14",'Medium retrofit'!$AR$42,IF(F68="Scenario2PBT14",'Medium retrofit'!$AS$42,IF(F68="Scenario3PBT14",'Medium retrofit'!$AT$42,"")))&amp;IF(F68="Scenario1PBT15",'Medium retrofit'!$AU$42,IF(F68="Scenario2PBT15",'Medium retrofit'!$AV$42,IF(F68="Scenario3PBT15",'Medium retrofit'!$AW$42,"")))</f>
        <v/>
      </c>
      <c r="Z68" s="123">
        <f t="shared" si="20"/>
        <v>0</v>
      </c>
      <c r="AA68" s="239" t="str">
        <f>IF(F68="Scenario1PBT1",'Medium retrofit'!$E$101,IF(F68="Scenario2PBT1",'Medium retrofit'!$F$101,IF(F68="Scenario3PBT1",'Medium retrofit'!$G$101,"")))&amp;IF(F68="Scenario1PBT2",'Medium retrofit'!$H$101,IF(F68="Scenario2PBT2",'Medium retrofit'!$I$101,IF(F68="Scenario3PBT2",'Medium retrofit'!$J$101,"")))&amp;IF(F68="Scenario1PBT3",'Medium retrofit'!$K$101,IF(F68="Scenario2PBT3",'Medium retrofit'!$L$101,IF(F68="Scenario3PBT3",'Medium retrofit'!$M$101,"")))&amp;IF(F68="Scenario1PBT4",'Medium retrofit'!$N$101,IF(F68="Scenario2PBT4",'Medium retrofit'!$O$101,IF(F68="Scenario3PBT4",'Medium retrofit'!$P$101,"")))&amp;IF(F68="Scenario1PBT5",'Medium retrofit'!$Q$101,IF(F68="Scenario2PBT5",'Medium retrofit'!$R$101,IF(F68="Scenario3PBT5",'Medium retrofit'!$S$101,"")))&amp;IF(F68="Scenario1PBT6",'Medium retrofit'!$T$101,IF(F68="Scenario2PBT6",'Medium retrofit'!$U$101,IF(F68="Scenario3PBT6",'Medium retrofit'!$V$101,"")))&amp;IF(F68="Scenario1PBT7",'Medium retrofit'!$W$101,IF(F68="Scenario2PBT7",'Medium retrofit'!$X$101,IF(F68="Scenario3PBT7",'Medium retrofit'!$Y$101,"")))&amp;IF(F68="Scenario1PBT8",'Medium retrofit'!$Z$101,IF(F68="Scenario2PBT8",'Medium retrofit'!$AA$101,IF(F68="Scenario3PBT8",'Medium retrofit'!$AB$101,"")))&amp;IF(F68="Scenario1PBT9",'Medium retrofit'!$AC$101,IF(F68="Scenario2PBT9",'Medium retrofit'!$AD$101,IF(F68="Scenario3PBT9",'Medium retrofit'!$AE$101,"")))&amp;IF(F68="Scenario1PBT10",'Medium retrofit'!$AF$101,IF(F68="Scenario2PBT10",'Medium retrofit'!$AG$101,IF(F68="Scenario3PBT10",'Medium retrofit'!$AH$101,"")))&amp;IF(F68="Scenario1PBT11",'Medium retrofit'!$AI$101,IF(F68="Scenario2PBT11",'Medium retrofit'!$AJ$101,IF(F68="Scenario3PBT11",'Medium retrofit'!$AK$101,"")))&amp;IF(F68="Scenario1PBT12",'Medium retrofit'!$AL$101,IF(F68="Scenario2PBT12",'Medium retrofit'!$AM$101,IF(F68="Scenario3PBT12",'Medium retrofit'!$AN$101,"")))&amp;IF(F68="Scenario1PBT13",'Medium retrofit'!$AO$101,IF(F68="Scenario2PBT13",'Medium retrofit'!$AP$101,IF(F68="Scenario3PBT13",'Medium retrofit'!$AQ$101,"")))&amp;IF(F68="Scenario1PBT14",'Medium retrofit'!$AR$101,IF(F68="Scenario2PBT14",'Medium retrofit'!$AS$101,IF(F68="Scenario3PBT14",'Medium retrofit'!$AT$101,"")))&amp;IF(F68="Scenario1PBT15",'Medium retrofit'!$AU$101,IF(F68="Scenario2PBT15",'Medium retrofit'!$AV$101,IF(F68="Scenario3PBT15",'Medium retrofit'!$AW$101,"")))</f>
        <v/>
      </c>
      <c r="AB68" s="242">
        <f t="shared" si="21"/>
        <v>0</v>
      </c>
      <c r="AC68" s="247">
        <f>IFERROR('Projection_Base-case'!G68-G68,0)</f>
        <v>0</v>
      </c>
      <c r="AD68" s="123">
        <f t="shared" si="24"/>
        <v>0</v>
      </c>
      <c r="AE68" s="123">
        <f>IFERROR(100*AC68/'Projection_Base-case'!G68,0)</f>
        <v>0</v>
      </c>
      <c r="AF68" s="123">
        <f>IFERROR('Projection_Base-case'!I68-I68,0)</f>
        <v>0</v>
      </c>
      <c r="AG68" s="123">
        <f t="shared" si="25"/>
        <v>0</v>
      </c>
      <c r="AH68" s="123">
        <f>IFERROR(100*AF68/'Projection_Base-case'!I68,0)</f>
        <v>0</v>
      </c>
      <c r="AI68" s="123">
        <f>IFERROR('Projection_Base-case'!K68-K68,0)</f>
        <v>0</v>
      </c>
      <c r="AJ68" s="123">
        <f t="shared" si="26"/>
        <v>0</v>
      </c>
      <c r="AK68" s="123">
        <f>IFERROR(100*AI68/'Projection_Base-case'!K68,0)</f>
        <v>0</v>
      </c>
      <c r="AL68" s="123">
        <f>IFERROR(M68-'Projection_Base-case'!M68,0)</f>
        <v>0</v>
      </c>
      <c r="AM68" s="123">
        <f t="shared" si="27"/>
        <v>0</v>
      </c>
      <c r="AN68" s="179">
        <f>IFERROR(IF('Projection_Base-case'!N68&gt;0,100*AM68/'Projection_Base-case'!N68,100*AM68/N68),0)</f>
        <v>0</v>
      </c>
      <c r="AO68" s="245">
        <f>IFERROR('Projection_Base-case'!O68-O68,0)</f>
        <v>0</v>
      </c>
      <c r="AP68" s="123">
        <f t="shared" si="28"/>
        <v>0</v>
      </c>
      <c r="AQ68" s="123">
        <f>IFERROR(100*AO68/'Projection_Base-case'!O68,0)</f>
        <v>0</v>
      </c>
      <c r="AR68" s="123">
        <f>IFERROR('Projection_Base-case'!Q68-Q68,0)</f>
        <v>0</v>
      </c>
      <c r="AS68" s="123">
        <f t="shared" si="29"/>
        <v>0</v>
      </c>
      <c r="AT68" s="123">
        <f>IFERROR(100*AR68/'Projection_Base-case'!Q68,0)</f>
        <v>0</v>
      </c>
      <c r="AU68" s="123">
        <f>IFERROR('Projection_Base-case'!S68-S68,0)</f>
        <v>0</v>
      </c>
      <c r="AV68" s="123">
        <f t="shared" si="30"/>
        <v>0</v>
      </c>
      <c r="AW68" s="124">
        <f>IFERROR(100*AU68/'Projection_Base-case'!S68,0)</f>
        <v>0</v>
      </c>
      <c r="AX68" s="245">
        <f>IFERROR('Projection_Base-case'!U68-U68,0)</f>
        <v>0</v>
      </c>
      <c r="AY68" s="123">
        <f t="shared" si="31"/>
        <v>0</v>
      </c>
      <c r="AZ68" s="123">
        <f>IFERROR(100*AX68/'Projection_Base-case'!U68,0)</f>
        <v>0</v>
      </c>
      <c r="BA68" s="123">
        <f>IFERROR('Projection_Base-case'!W68-W68,0)</f>
        <v>0</v>
      </c>
      <c r="BB68" s="123">
        <f t="shared" si="32"/>
        <v>0</v>
      </c>
      <c r="BC68" s="123">
        <f>IFERROR(100*BA68/'Projection_Base-case'!W68,0)</f>
        <v>0</v>
      </c>
      <c r="BD68" s="123">
        <f>IFERROR('Projection_Base-case'!Y68-Y68,0)</f>
        <v>0</v>
      </c>
      <c r="BE68" s="123">
        <f t="shared" si="33"/>
        <v>0</v>
      </c>
      <c r="BF68" s="123">
        <f>IFERROR(100*BD68/'Projection_Base-case'!Y68,0)</f>
        <v>0</v>
      </c>
      <c r="BG68" s="178">
        <f t="shared" si="22"/>
        <v>0</v>
      </c>
      <c r="BH68" s="179">
        <f t="shared" si="23"/>
        <v>0</v>
      </c>
    </row>
    <row r="69" spans="1:60">
      <c r="A69" s="165">
        <v>64</v>
      </c>
      <c r="B69" s="239">
        <f>IF('Projection_Base-case'!B69&lt;&gt;"",'Projection_Base-case'!B69,0)</f>
        <v>0</v>
      </c>
      <c r="C69" s="239">
        <f>IF('Projection_Base-case'!C69&lt;&gt;"",'Projection_Base-case'!C69,0)</f>
        <v>0</v>
      </c>
      <c r="D69" s="239">
        <f>IF('Projection_Base-case'!D69&lt;&gt;"",'Projection_Base-case'!D69,0)</f>
        <v>0</v>
      </c>
      <c r="E69" s="164" t="str">
        <f>IF(AND('Résultats medium'!$AC$3="OUI",'Résultats medium'!E68&lt;&gt;""),'Résultats medium'!E68,IF(OR(D69="PBT1",D69="PBT4",D69="PBT5",D69="PBT6",D69="PBT7",D69="PBT8",D69="PBT10"),"Scenario1",IF(OR(D69="PBT3",D69="PBT9"),"Scenario3",IF(OR(D69="PBT2"),"Scenario2",""))))</f>
        <v/>
      </c>
      <c r="F69" s="240" t="str">
        <f t="shared" si="10"/>
        <v>0</v>
      </c>
      <c r="G69" s="241" t="str">
        <f>IF(F69="Scenario1PBT1",'Medium retrofit'!$E$6,IF(F69="Scenario2PBT1",'Medium retrofit'!$F$6,IF(F69="Scenario3PBT1",'Medium retrofit'!$G$6,"")))&amp;IF(F69="Scenario1PBT2",'Medium retrofit'!$H$6,IF(F69="Scenario2PBT2",'Medium retrofit'!$I$6,IF(F69="Scenario3PBT2",'Medium retrofit'!$J$6,"")))&amp;IF(F69="Scenario1PBT3",'Medium retrofit'!$K$6,IF(F69="Scenario2PBT3",'Medium retrofit'!$L$6,IF(F69="Scenario3PBT3",'Medium retrofit'!$M$6,"")))&amp;IF(F69="Scenario1PBT4",'Medium retrofit'!$N$6,IF(F69="Scenario2PBT4",'Medium retrofit'!$O$6,IF(F69="Scenario3PBT4",'Medium retrofit'!$P$6,"")))&amp;IF(F69="Scenario1PBT5",'Medium retrofit'!$Q$6,IF(F69="Scenario2PBT5",'Medium retrofit'!$R$6,IF(F69="Scenario3PBT5",'Medium retrofit'!$S$6,"")))&amp;IF(F69="Scenario1PBT6",'Medium retrofit'!$T$6,IF(F69="Scenario2PBT6",'Medium retrofit'!$U$6,IF(F69="Scenario3PBT6",'Medium retrofit'!$V$6,"")))&amp;IF(F69="Scenario1PBT7",'Medium retrofit'!$W$6,IF(F69="Scenario2PBT7",'Medium retrofit'!$X$6,IF(F69="Scenario3PBT7",'Medium retrofit'!$Y$6,"")))&amp;IF(F69="Scenario1PBT8",'Medium retrofit'!$Z$6,IF(F69="Scenario2PBT8",'Medium retrofit'!$AA$6,IF(F69="Scenario3PBT8",'Medium retrofit'!$AB$6,"")))&amp;IF(F69="Scenario1PBT9",'Medium retrofit'!$AC$6,IF(F69="Scenario2PBT9",'Medium retrofit'!$AD$6,IF(F69="Scenario3PBT9",'Medium retrofit'!$AE$6,"")))&amp;IF(F69="Scenario1PBT10",'Medium retrofit'!$AF$6,IF(F69="Scenario2PBT10",'Medium retrofit'!$AG$6,IF(F69="Scenario3PBT10",'Medium retrofit'!$AH$6,"")))&amp;IF(F69="Scenario1PBT11",'Medium retrofit'!$AI$6,IF(F69="Scenario2PBT11",'Medium retrofit'!$AJ$6,IF(F69="Scenario3PBT11",'Medium retrofit'!$AK$6,"")))&amp;IF(F69="Scenario1PBT12",'Medium retrofit'!$AL$6,IF(F69="Scenario2PBT12",'Medium retrofit'!$AM$6,IF(F69="Scenario3PBT12",'Medium retrofit'!$AN$6,"")))&amp;IF(F69="Scenario1PBT13",'Medium retrofit'!$AO$6,IF(F69="Scenario2PBT13",'Medium retrofit'!$AP$6,IF(F69="Scenario3PBT13",'Medium retrofit'!$AQ$6,"")))&amp;IF(F69="Scenario1PBT14",'Medium retrofit'!$AR$6,IF(F69="Scenario2PBT14",'Medium retrofit'!$AS$6,IF(F69="Scenario3PBT14",'Medium retrofit'!$AT$6,"")))&amp;IF(F69="Scenario1PBT15",'Medium retrofit'!$AU$6,IF(F69="Scenario2PBT15",'Medium retrofit'!$AV$6,IF(F69="Scenario3PBT15",'Medium retrofit'!$AW$6,"")))</f>
        <v/>
      </c>
      <c r="H69" s="123">
        <f t="shared" si="11"/>
        <v>0</v>
      </c>
      <c r="I69" s="239" t="str">
        <f>IF(F69="Scenario1PBT1",'Medium retrofit'!$E$16,IF(F69="Scenario2PBT1",'Medium retrofit'!$F$16,IF(F69="Scenario3PBT1",'Medium retrofit'!$G$16,"")))&amp;IF(F69="Scenario1PBT2",'Medium retrofit'!$H$16,IF(F69="Scenario2PBT2",'Medium retrofit'!$I$16,IF(F69="Scenario3PBT2",'Medium retrofit'!$J$16,"")))&amp;IF(F69="Scenario1PBT3",'Medium retrofit'!$K$16,IF(F69="Scenario2PBT3",'Medium retrofit'!$L$16,IF(F69="Scenario3PBT3",'Medium retrofit'!$M$16,"")))&amp;IF(F69="Scenario1PBT4",'Medium retrofit'!$N$16,IF(F69="Scenario2PBT4",'Medium retrofit'!$O$16,IF(F69="Scenario3PBT4",'Medium retrofit'!$P$16,"")))&amp;IF(F69="Scenario1PBT5",'Medium retrofit'!$Q$16,IF(F69="Scenario2PBT5",'Medium retrofit'!$R$16,IF(F69="Scenario3PBT5",'Medium retrofit'!$S$16,"")))&amp;IF(F69="Scenario1PBT6",'Medium retrofit'!$T$16,IF(F69="Scenario2PBT6",'Medium retrofit'!$U$16,IF(F69="Scenario3PBT6",'Medium retrofit'!$V$16,"")))&amp;IF(F69="Scenario1PBT7",'Medium retrofit'!$W$16,IF(F69="Scenario2PBT7",'Medium retrofit'!$X$16,IF(F69="Scenario3PBT7",'Medium retrofit'!$Y$16,"")))&amp;IF(F69="Scenario1PBT8",'Medium retrofit'!$Z$16,IF(F69="Scenario2PBT8",'Medium retrofit'!$AA$16,IF(F69="Scenario3PBT8",'Medium retrofit'!$AB$16,"")))&amp;IF(F69="Scenario1PBT9",'Medium retrofit'!$AC$16,IF(F69="Scenario2PBT9",'Medium retrofit'!$AD$16,IF(F69="Scenario3PBT9",'Medium retrofit'!$AE$16,"")))&amp;IF(F69="Scenario1PBT10",'Medium retrofit'!$AF$16,IF(F69="Scenario2PBT10",'Medium retrofit'!$AG$16,IF(F69="Scenario3PBT10",'Medium retrofit'!$AH$16,"")))&amp;IF(F69="Scenario1PBT11",'Medium retrofit'!$AI$16,IF(F69="Scenario2PBT11",'Medium retrofit'!$AJ$16,IF(F69="Scenario3PBT11",'Medium retrofit'!$AK$16,"")))&amp;IF(F69="Scenario1PBT12",'Medium retrofit'!$AL$16,IF(F69="Scenario2PBT12",'Medium retrofit'!$AM$16,IF(F69="Scenario3PBT12",'Medium retrofit'!$AN$16,"")))&amp;IF(F69="Scenario1PBT13",'Medium retrofit'!$AO$16,IF(F69="Scenario2PBT13",'Medium retrofit'!$AP$16,IF(F69="Scenario3PBT13",'Medium retrofit'!$AQ$16,"")))&amp;IF(F69="Scenario1PBT14",'Medium retrofit'!$AR$16,IF(F69="Scenario2PBT14",'Medium retrofit'!$AS$16,IF(F69="Scenario3PBT14",'Medium retrofit'!$AT$16,"")))&amp;IF(F69="Scenario1PBT15",'Medium retrofit'!$AU$16,IF(F69="Scenario2PBT15",'Medium retrofit'!$AV$16,IF(F69="Scenario3PBT15",'Medium retrofit'!$AW$16,"")))</f>
        <v/>
      </c>
      <c r="J69" s="123">
        <f t="shared" si="12"/>
        <v>0</v>
      </c>
      <c r="K69" s="123" t="str">
        <f>IF(F69="Scenario1PBT1",'Medium retrofit'!$E$18,IF(F69="Scenario2PBT1",'Medium retrofit'!$F$18,IF(F69="Scenario3PBT1",'Medium retrofit'!$G$18,"")))&amp;IF(F69="Scenario1PBT2",'Medium retrofit'!$H$18,IF(F69="Scenario2PBT2",'Medium retrofit'!$I$18,IF(F69="Scenario3PBT2",'Medium retrofit'!$J$18,"")))&amp;IF(F69="Scenario1PBT3",'Medium retrofit'!$K$18,IF(F69="Scenario2PBT3",'Medium retrofit'!$L$18,IF(F69="Scenario3PBT3",'Medium retrofit'!$M$18,"")))&amp;IF(F69="Scenario1PBT4",'Medium retrofit'!$N$18,IF(F69="Scenario2PBT4",'Medium retrofit'!$O$18,IF(F69="Scenario3PBT4",'Medium retrofit'!$P$18,"")))&amp;IF(F69="Scenario1PBT5",'Medium retrofit'!$Q$18,IF(F69="Scenario2PBT5",'Medium retrofit'!$R$18,IF(F69="Scenario3PBT5",'Medium retrofit'!$S$18,"")))&amp;IF(F69="Scenario1PBT6",'Medium retrofit'!$T$18,IF(F69="Scenario2PBT6",'Medium retrofit'!$U$18,IF(F69="Scenario3PBT6",'Medium retrofit'!$V$18,"")))&amp;IF(F69="Scenario1PBT7",'Medium retrofit'!$W$18,IF(F69="Scenario2PBT7",'Medium retrofit'!$X$18,IF(F69="Scenario3PBT7",'Medium retrofit'!$Y$18,"")))&amp;IF(F69="Scenario1PBT8",'Medium retrofit'!$Z$18,IF(F69="Scenario2PBT8",'Medium retrofit'!$AA$18,IF(F69="Scenario3PBT8",'Medium retrofit'!$AB$18,"")))&amp;IF(F69="Scenario1PBT9",'Medium retrofit'!$AC$18,IF(F69="Scenario2PBT9",'Medium retrofit'!$AD$18,IF(F69="Scenario3PBT9",'Medium retrofit'!$AE$18,"")))&amp;IF(F69="Scenario1PBT10",'Medium retrofit'!$AF$18,IF(F69="Scenario2PBT10",'Medium retrofit'!$AG$18,IF(F69="Scenario3PBT10",'Medium retrofit'!$AH$18,"")))&amp;IF(F69="Scenario1PBT11",'Medium retrofit'!$AI$18,IF(F69="Scenario2PBT11",'Medium retrofit'!$AJ$18,IF(F69="Scenario3PBT11",'Medium retrofit'!$AK$18,"")))&amp;IF(F69="Scenario1PBT12",'Medium retrofit'!$AL$18,IF(F69="Scenario2PBT12",'Medium retrofit'!$AM$18,IF(F69="Scenario3PBT12",'Medium retrofit'!$AN$18,"")))&amp;IF(F69="Scenario1PBT13",'Medium retrofit'!$AO$18,IF(F69="Scenario2PBT13",'Medium retrofit'!$AP$18,IF(F69="Scenario3PBT13",'Medium retrofit'!$AQ$18,"")))&amp;IF(F69="Scenario1PBT14",'Medium retrofit'!$AR$18,IF(F69="Scenario2PBT14",'Medium retrofit'!$AS$18,IF(F69="Scenario3PBT14",'Medium retrofit'!$AT$18,"")))&amp;IF(F69="Scenario1PBT15",'Medium retrofit'!$AU$18,IF(F69="Scenario2PBT15",'Medium retrofit'!$AV$18,IF(F69="Scenario3PBT15",'Medium retrofit'!$AW$18,"")))</f>
        <v/>
      </c>
      <c r="L69" s="123">
        <f t="shared" si="13"/>
        <v>0</v>
      </c>
      <c r="M69" s="123" t="str">
        <f>IF(F69="Scenario1PBT1",'Medium retrofit'!$E$20,IF(F69="Scenario2PBT1",'Medium retrofit'!$F$20,IF(F69="Scenario3PBT1",'Medium retrofit'!$G$20,"")))&amp;IF(F69="Scenario1PBT2",'Medium retrofit'!$H$20,IF(F69="Scenario2PBT2",'Medium retrofit'!$I$20,IF(F69="Scenario3PBT2",'Medium retrofit'!$J$20,"")))&amp;IF(F69="Scenario1PBT3",'Medium retrofit'!$K$20,IF(F69="Scenario2PBT3",'Medium retrofit'!$L$20,IF(F69="Scenario3PBT3",'Medium retrofit'!$M$20,"")))&amp;IF(F69="Scenario1PBT4",'Medium retrofit'!$N$20,IF(F69="Scenario2PBT4",'Medium retrofit'!$O$20,IF(F69="Scenario3PBT4",'Medium retrofit'!$P$20,"")))&amp;IF(F69="Scenario1PBT5",'Medium retrofit'!$Q$20,IF(F69="Scenario2PBT5",'Medium retrofit'!$R$20,IF(F69="Scenario3PBT5",'Medium retrofit'!$S$20,"")))&amp;IF(F69="Scenario1PBT6",'Medium retrofit'!$T$20,IF(F69="Scenario2PBT6",'Medium retrofit'!$U$20,IF(F69="Scenario3PBT6",'Medium retrofit'!$V$20,"")))&amp;IF(F69="Scenario1PBT7",'Medium retrofit'!$W$20,IF(F69="Scenario2PBT7",'Medium retrofit'!$X$20,IF(F69="Scenario3PBT7",'Medium retrofit'!$Y$20,"")))&amp;IF(F69="Scenario1PBT8",'Medium retrofit'!$Z$20,IF(F69="Scenario2PBT8",'Medium retrofit'!$AA$20,IF(F69="Scenario3PBT8",'Medium retrofit'!$AB$20,"")))&amp;IF(F69="Scenario1PBT9",'Medium retrofit'!$AC$20,IF(F69="Scenario2PBT9",'Medium retrofit'!$AD$20,IF(F69="Scenario3PBT9",'Medium retrofit'!$AE$20,"")))&amp;IF(F69="Scenario1PBT10",'Medium retrofit'!$AF$20,IF(F69="Scenario2PBT10",'Medium retrofit'!$AG$20,IF(F69="Scenario3PBT10",'Medium retrofit'!$AH$20,"")))&amp;IF(F69="Scenario1PBT11",'Medium retrofit'!$AI$20,IF(F69="Scenario2PBT11",'Medium retrofit'!$AJ$20,IF(F69="Scenario3PBT11",'Medium retrofit'!$AK$20,"")))&amp;IF(F69="Scenario1PBT12",'Medium retrofit'!$AL$20,IF(F69="Scenario2PBT12",'Medium retrofit'!$AM$20,IF(F69="Scenario3PBT12",'Medium retrofit'!$AN$20,"")))&amp;IF(F69="Scenario1PBT13",'Medium retrofit'!$AO$20,IF(F69="Scenario2PBT13",'Medium retrofit'!$AP$20,IF(F69="Scenario3PBT13",'Medium retrofit'!$AQ$20,"")))&amp;IF(F69="Scenario1PBT14",'Medium retrofit'!$AR$20,IF(F69="Scenario2PBT14",'Medium retrofit'!$AS$20,IF(F69="Scenario3PBT14",'Medium retrofit'!$AT$20,"")))&amp;IF(F69="Scenario1PBT15",'Medium retrofit'!$AU$20,IF(F69="Scenario2PBT15",'Medium retrofit'!$AV$20,IF(F69="Scenario3PBT15",'Medium retrofit'!$AW$20,"")))</f>
        <v/>
      </c>
      <c r="N69" s="124">
        <f t="shared" si="14"/>
        <v>0</v>
      </c>
      <c r="O69" s="245" t="str">
        <f>IF(F69="Scenario1PBT1",'Medium retrofit'!$E$23,IF(F69="Scenario2PBT1",'Medium retrofit'!$F$23,IF(F69="Scenario3PBT1",'Medium retrofit'!$G$23,"")))&amp;IF(F69="Scenario1PBT2",'Medium retrofit'!$H$23,IF(F69="Scenario2PBT2",'Medium retrofit'!$I$23,IF(F69="Scenario3PBT2",'Medium retrofit'!$J$23,"")))&amp;IF(F69="Scenario1PBT3",'Medium retrofit'!$K$23,IF(F69="Scenario2PBT3",'Medium retrofit'!$L$23,IF(F69="Scenario3PBT3",'Medium retrofit'!$M$23,"")))&amp;IF(F69="Scenario1PBT4",'Medium retrofit'!$N$23,IF(F69="Scenario2PBT4",'Medium retrofit'!$O$23,IF(F69="Scenario3PBT4",'Medium retrofit'!$P$23,"")))&amp;IF(F69="Scenario1PBT5",'Medium retrofit'!$Q$23,IF(F69="Scenario2PBT5",'Medium retrofit'!$R$23,IF(F69="Scenario3PBT5",'Medium retrofit'!$S$23,"")))&amp;IF(F69="Scenario1PBT6",'Medium retrofit'!$T$23,IF(F69="Scenario2PBT6",'Medium retrofit'!$U$23,IF(F69="Scenario3PBT6",'Medium retrofit'!$V$23,"")))&amp;IF(F69="Scenario1PBT7",'Medium retrofit'!$W$23,IF(F69="Scenario2PBT7",'Medium retrofit'!$X$23,IF(F69="Scenario3PBT7",'Medium retrofit'!$Y$23,"")))&amp;IF(F69="Scenario1PBT8",'Medium retrofit'!$Z$23,IF(F69="Scenario2PBT8",'Medium retrofit'!$AA$23,IF(F69="Scenario3PBT8",'Medium retrofit'!$AB$23,"")))&amp;IF(F69="Scenario1PBT9",'Medium retrofit'!$AC$23,IF(F69="Scenario2PBT9",'Medium retrofit'!$AD$23,IF(F69="Scenario3PBT9",'Medium retrofit'!$AE$23,"")))&amp;IF(F69="Scenario1PBT10",'Medium retrofit'!$AF$23,IF(F69="Scenario2PBT10",'Medium retrofit'!$AG$23,IF(F69="Scenario3PBT10",'Medium retrofit'!$AH$23,"")))&amp;IF(F69="Scenario1PBT11",'Medium retrofit'!$AI$23,IF(F69="Scenario2PBT11",'Medium retrofit'!$AJ$23,IF(F69="Scenario3PBT11",'Medium retrofit'!$AK$23,"")))&amp;IF(F69="Scenario1PBT12",'Medium retrofit'!$AL$23,IF(F69="Scenario2PBT12",'Medium retrofit'!$AM$23,IF(F69="Scenario3PBT12",'Medium retrofit'!$AN$23,"")))&amp;IF(F69="Scenario1PBT13",'Medium retrofit'!$AO$23,IF(F69="Scenario2PBT13",'Medium retrofit'!$AP$23,IF(F69="Scenario3PBT13",'Medium retrofit'!$AQ$23,"")))&amp;IF(F69="Scenario1PBT14",'Medium retrofit'!$AR$23,IF(F69="Scenario2PBT14",'Medium retrofit'!$AS$23,IF(F69="Scenario3PBT14",'Medium retrofit'!$AT$23,"")))&amp;IF(F69="Scenario1PBT15",'Medium retrofit'!$AU$23,IF(F69="Scenario2PBT15",'Medium retrofit'!$AV$23,IF(F69="Scenario3PBT15",'Medium retrofit'!$AW$23,"")))</f>
        <v/>
      </c>
      <c r="P69" s="123">
        <f t="shared" si="15"/>
        <v>0</v>
      </c>
      <c r="Q69" s="123" t="str">
        <f>IF(F69="Scenario1PBT1",'Medium retrofit'!$E$25,IF(F69="Scenario2PBT1",'Medium retrofit'!$F$25,IF(F69="Scenario3PBT1",'Medium retrofit'!$G$25,"")))&amp;IF(F69="Scenario1PBT2",'Medium retrofit'!$H$25,IF(F69="Scenario2PBT2",'Medium retrofit'!$I$25,IF(F69="Scenario3PBT2",'Medium retrofit'!$J$25,"")))&amp;IF(F69="Scenario1PBT3",'Medium retrofit'!$K$25,IF(F69="Scenario2PBT3",'Medium retrofit'!$L$25,IF(F69="Scenario3PBT3",'Medium retrofit'!$M$25,"")))&amp;IF(F69="Scenario1PBT4",'Medium retrofit'!$N$25,IF(F69="Scenario2PBT4",'Medium retrofit'!$O$25,IF(F69="Scenario3PBT4",'Medium retrofit'!$P$25,"")))&amp;IF(F69="Scenario1PBT5",'Medium retrofit'!$Q$25,IF(F69="Scenario2PBT5",'Medium retrofit'!$R$25,IF(F69="Scenario3PBT5",'Medium retrofit'!$S$25,"")))&amp;IF(F69="Scenario1PBT6",'Medium retrofit'!$T$25,IF(F69="Scenario2PBT6",'Medium retrofit'!$U$25,IF(F69="Scenario3PBT6",'Medium retrofit'!$V$25,"")))&amp;IF(F69="Scenario1PBT7",'Medium retrofit'!$W$25,IF(F69="Scenario2PBT7",'Medium retrofit'!$X$25,IF(F69="Scenario3PBT7",'Medium retrofit'!$Y$25,"")))&amp;IF(F69="Scenario1PBT8",'Medium retrofit'!$Z$25,IF(F69="Scenario2PBT8",'Medium retrofit'!$AA$25,IF(F69="Scenario3PBT8",'Medium retrofit'!$AB$25,"")))&amp;IF(F69="Scenario1PBT9",'Medium retrofit'!$AC$25,IF(F69="Scenario2PBT9",'Medium retrofit'!$AD$25,IF(F69="Scenario3PBT9",'Medium retrofit'!$AE$25,"")))&amp;IF(F69="Scenario1PBT10",'Medium retrofit'!$AF$25,IF(F69="Scenario2PBT10",'Medium retrofit'!$AG$25,IF(F69="Scenario3PBT10",'Medium retrofit'!$AH$25,"")))&amp;IF(F69="Scenario1PBT11",'Medium retrofit'!$AI$25,IF(F69="Scenario2PBT11",'Medium retrofit'!$AJ$25,IF(F69="Scenario3PBT11",'Medium retrofit'!$AK$25,"")))&amp;IF(F69="Scenario1PBT12",'Medium retrofit'!$AL$25,IF(F69="Scenario2PBT12",'Medium retrofit'!$AM$25,IF(F69="Scenario3PBT12",'Medium retrofit'!$AN$25,"")))&amp;IF(F69="Scenario1PBT13",'Medium retrofit'!$AO$25,IF(F69="Scenario2PBT13",'Medium retrofit'!$AP$25,IF(F69="Scenario3PBT13",'Medium retrofit'!$AQ$25,"")))&amp;IF(F69="Scenario1PBT14",'Medium retrofit'!$AR$25,IF(F69="Scenario2PBT14",'Medium retrofit'!$AS$25,IF(F69="Scenario3PBT14",'Medium retrofit'!$AT$25,"")))&amp;IF(F69="Scenario1PBT15",'Medium retrofit'!$AU$25,IF(F69="Scenario2PBT15",'Medium retrofit'!$AV$25,IF(F69="Scenario3PBT15",'Medium retrofit'!$AW$25,"")))</f>
        <v/>
      </c>
      <c r="R69" s="123">
        <f t="shared" si="16"/>
        <v>0</v>
      </c>
      <c r="S69" s="123" t="str">
        <f>IF(F69="Scenario1PBT1",'Medium retrofit'!$E$27,IF(F69="Scenario2PBT1",'Medium retrofit'!$F$27,IF(F69="Scenario3PBT1",'Medium retrofit'!$G$27,"")))&amp;IF(F69="Scenario1PBT2",'Medium retrofit'!$H$27,IF(F69="Scenario2PBT2",'Medium retrofit'!$I$27,IF(F69="Scenario3PBT2",'Medium retrofit'!$J$27,"")))&amp;IF(F69="Scenario1PBT3",'Medium retrofit'!$K$27,IF(F69="Scenario2PBT3",'Medium retrofit'!$L$27,IF(F69="Scenario3PBT3",'Medium retrofit'!$M$27,"")))&amp;IF(F69="Scenario1PBT4",'Medium retrofit'!$N$27,IF(F69="Scenario2PBT4",'Medium retrofit'!$O$27,IF(F69="Scenario3PBT4",'Medium retrofit'!$P$27,"")))&amp;IF(F69="Scenario1PBT5",'Medium retrofit'!$Q$27,IF(F69="Scenario2PBT5",'Medium retrofit'!$R$27,IF(F69="Scenario3PBT5",'Medium retrofit'!$S$27,"")))&amp;IF(F69="Scenario1PBT6",'Medium retrofit'!$T$27,IF(F69="Scenario2PBT6",'Medium retrofit'!$U$27,IF(F69="Scenario3PBT6",'Medium retrofit'!$V$27,"")))&amp;IF(F69="Scenario1PBT7",'Medium retrofit'!$W$27,IF(F69="Scenario2PBT7",'Medium retrofit'!$X$27,IF(F69="Scenario3PBT7",'Medium retrofit'!$Y$27,"")))&amp;IF(F69="Scenario1PBT8",'Medium retrofit'!$Z$27,IF(F69="Scenario2PBT8",'Medium retrofit'!$AA$27,IF(F69="Scenario3PBT8",'Medium retrofit'!$AB$27,"")))&amp;IF(F69="Scenario1PBT9",'Medium retrofit'!$AC$27,IF(F69="Scenario2PBT9",'Medium retrofit'!$AD$27,IF(F69="Scenario3PBT9",'Medium retrofit'!$AE$27,"")))&amp;IF(F69="Scenario1PBT10",'Medium retrofit'!$AF$27,IF(F69="Scenario2PBT10",'Medium retrofit'!$AG$27,IF(F69="Scenario3PBT10",'Medium retrofit'!$AH$27,"")))&amp;IF(F69="Scenario1PBT11",'Medium retrofit'!$AI$27,IF(F69="Scenario2PBT11",'Medium retrofit'!$AJ$27,IF(F69="Scenario3PBT11",'Medium retrofit'!$AK$27,"")))&amp;IF(F69="Scenario1PBT12",'Medium retrofit'!$AL$27,IF(F69="Scenario2PBT12",'Medium retrofit'!$AM$27,IF(F69="Scenario3PBT12",'Medium retrofit'!$AN$27,"")))&amp;IF(F69="Scenario1PBT13",'Medium retrofit'!$AO$27,IF(F69="Scenario2PBT13",'Medium retrofit'!$AP$27,IF(F69="Scenario3PBT13",'Medium retrofit'!$AQ$27,"")))&amp;IF(F69="Scenario1PBT14",'Medium retrofit'!$AR$27,IF(F69="Scenario2PBT14",'Medium retrofit'!$AS$27,IF(F69="Scenario3PBT14",'Medium retrofit'!$AT$27,"")))&amp;IF(F69="Scenario1PBT15",'Medium retrofit'!$AU$27,IF(F69="Scenario2PBT15",'Medium retrofit'!$AV$27,IF(F69="Scenario3PBT15",'Medium retrofit'!$AW$27,"")))</f>
        <v/>
      </c>
      <c r="T69" s="246">
        <f t="shared" si="17"/>
        <v>0</v>
      </c>
      <c r="U69" s="245" t="str">
        <f>IF(F69="Scenario1PBT1",'Medium retrofit'!$E$38,IF(F69="Scenario2PBT1",'Medium retrofit'!$F$38,IF(F69="Scenario3PBT1",'Medium retrofit'!$G$38,"")))&amp;IF(F69="Scenario1PBT2",'Medium retrofit'!$H$38,IF(F69="Scenario2PBT2",'Medium retrofit'!$I$38,IF(F69="Scenario3PBT2",'Medium retrofit'!$J$38,"")))&amp;IF(F69="Scenario1PBT3",'Medium retrofit'!$K$38,IF(F69="Scenario2PBT3",'Medium retrofit'!$L$38,IF(F69="Scenario3PBT3",'Medium retrofit'!$M$38,"")))&amp;IF(F69="Scenario1PBT4",'Medium retrofit'!$N$38,IF(F69="Scenario2PBT4",'Medium retrofit'!$O$38,IF(F69="Scenario3PBT4",'Medium retrofit'!$P$38,"")))&amp;IF(F69="Scenario1PBT5",'Medium retrofit'!$Q$38,IF(F69="Scenario2PBT5",'Medium retrofit'!$R$38,IF(F69="Scenario3PBT5",'Medium retrofit'!$S$38,"")))&amp;IF(F69="Scenario1PBT6",'Medium retrofit'!$T$38,IF(F69="Scenario2PBT6",'Medium retrofit'!$U$38,IF(F69="Scenario3PBT6",'Medium retrofit'!$V$38,"")))&amp;IF(F69="Scenario1PBT7",'Medium retrofit'!$W$38,IF(F69="Scenario2PBT7",'Medium retrofit'!$X$38,IF(F69="Scenario3PBT7",'Medium retrofit'!$Y$38,"")))&amp;IF(F69="Scenario1PBT8",'Medium retrofit'!$Z$38,IF(F69="Scenario2PBT8",'Medium retrofit'!$AA$38,IF(F69="Scenario3PBT8",'Medium retrofit'!$AB$38,"")))&amp;IF(F69="Scenario1PBT9",'Medium retrofit'!$AC$38,IF(F69="Scenario2PBT9",'Medium retrofit'!$AD$38,IF(F69="Scenario3PBT9",'Medium retrofit'!$AE$38,"")))&amp;IF(F69="Scenario1PBT10",'Medium retrofit'!$AF$38,IF(F69="Scenario2PBT10",'Medium retrofit'!$AG$38,IF(F69="Scenario3PBT10",'Medium retrofit'!$AH$38,"")))&amp;IF(F69="Scenario1PBT11",'Medium retrofit'!$AI$38,IF(F69="Scenario2PBT11",'Medium retrofit'!$AJ$38,IF(F69="Scenario3PBT11",'Medium retrofit'!$AK$38,"")))&amp;IF(F69="Scenario1PBT12",'Medium retrofit'!$AL$38,IF(F69="Scenario2PBT12",'Medium retrofit'!$AM$38,IF(F69="Scenario3PBT12",'Medium retrofit'!$AN$38,"")))&amp;IF(F69="Scenario1PBT13",'Medium retrofit'!$AO$38,IF(F69="Scenario2PBT13",'Medium retrofit'!$AP$38,IF(F69="Scenario3PBT13",'Medium retrofit'!$AQ$38,"")))&amp;IF(F69="Scenario1PBT14",'Medium retrofit'!$AR$38,IF(F69="Scenario2PBT14",'Medium retrofit'!$AS$38,IF(F69="Scenario3PBT14",'Medium retrofit'!$AT$38,"")))&amp;IF(F69="Scenario1PBT15",'Medium retrofit'!$AU$38,IF(F69="Scenario2PBT15",'Medium retrofit'!$AV$38,IF(F69="Scenario3PBT15",'Medium retrofit'!$AW$38,"")))</f>
        <v/>
      </c>
      <c r="V69" s="123">
        <f t="shared" si="18"/>
        <v>0</v>
      </c>
      <c r="W69" s="123" t="str">
        <f>IF(F69="Scenario1PBT1",'Medium retrofit'!$E$40,IF(F69="Scenario2PBT1",'Medium retrofit'!$F$40,IF(F69="Scenario3PBT1",'Medium retrofit'!$G$40,"")))&amp;IF(F69="Scenario1PBT2",'Medium retrofit'!$H$40,IF(F69="Scenario2PBT2",'Medium retrofit'!$I$40,IF(F69="Scenario3PBT2",'Medium retrofit'!$J$40,"")))&amp;IF(F69="Scenario1PBT3",'Medium retrofit'!$K$40,IF(F69="Scenario2PBT3",'Medium retrofit'!$L$40,IF(F69="Scenario3PBT3",'Medium retrofit'!$M$40,"")))&amp;IF(F69="Scenario1PBT4",'Medium retrofit'!$N$40,IF(F69="Scenario2PBT4",'Medium retrofit'!$O$40,IF(F69="Scenario3PBT4",'Medium retrofit'!$P$40,"")))&amp;IF(F69="Scenario1PBT5",'Medium retrofit'!$Q$40,IF(F69="Scenario2PBT5",'Medium retrofit'!$R$40,IF(F69="Scenario3PBT5",'Medium retrofit'!$S$40,"")))&amp;IF(F69="Scenario1PBT6",'Medium retrofit'!$T$40,IF(F69="Scenario2PBT6",'Medium retrofit'!$U$40,IF(F69="Scenario3PBT6",'Medium retrofit'!$V$40,"")))&amp;IF(F69="Scenario1PBT7",'Medium retrofit'!$W$40,IF(F69="Scenario2PBT7",'Medium retrofit'!$X$40,IF(F69="Scenario3PBT7",'Medium retrofit'!$Y$40,"")))&amp;IF(F69="Scenario1PBT8",'Medium retrofit'!$Z$40,IF(F69="Scenario2PBT8",'Medium retrofit'!$AA$40,IF(F69="Scenario3PBT8",'Medium retrofit'!$AB$40,"")))&amp;IF(F69="Scenario1PBT9",'Medium retrofit'!$AC$40,IF(F69="Scenario2PBT9",'Medium retrofit'!$AD$40,IF(F69="Scenario3PBT9",'Medium retrofit'!$AE$40,"")))&amp;IF(F69="Scenario1PBT10",'Medium retrofit'!$AF$40,IF(F69="Scenario2PBT10",'Medium retrofit'!$AG$40,IF(F69="Scenario3PBT10",'Medium retrofit'!$AH$40,"")))&amp;IF(F69="Scenario1PBT11",'Medium retrofit'!$AI$40,IF(F69="Scenario2PBT11",'Medium retrofit'!$AJ$40,IF(F69="Scenario3PBT11",'Medium retrofit'!$AK$40,"")))&amp;IF(F69="Scenario1PBT12",'Medium retrofit'!$AL$40,IF(F69="Scenario2PBT12",'Medium retrofit'!$AM$40,IF(F69="Scenario3PBT12",'Medium retrofit'!$AN$40,"")))&amp;IF(F69="Scenario1PBT13",'Medium retrofit'!$AO$40,IF(F69="Scenario2PBT13",'Medium retrofit'!$AP$40,IF(F69="Scenario3PBT13",'Medium retrofit'!$AQ$40,"")))&amp;IF(F69="Scenario1PBT14",'Medium retrofit'!$AR$40,IF(F69="Scenario2PBT14",'Medium retrofit'!$AS$40,IF(F69="Scenario3PBT14",'Medium retrofit'!$AT$40,"")))&amp;IF(F69="Scenario1PBT15",'Medium retrofit'!$AU$40,IF(F69="Scenario2PBT15",'Medium retrofit'!$AV$40,IF(F69="Scenario3PBT15",'Medium retrofit'!$AW$40,"")))</f>
        <v/>
      </c>
      <c r="X69" s="123">
        <f t="shared" si="19"/>
        <v>0</v>
      </c>
      <c r="Y69" s="123" t="str">
        <f>IF(F69="Scenario1PBT1",'Medium retrofit'!$E$42,IF(F69="Scenario2PBT1",'Medium retrofit'!$F$42,IF(F69="Scenario3PBT1",'Medium retrofit'!$G$42,"")))&amp;IF(F69="Scenario1PBT2",'Medium retrofit'!$H$42,IF(F69="Scenario2PBT2",'Medium retrofit'!$I$42,IF(F69="Scenario3PBT2",'Medium retrofit'!$J$42,"")))&amp;IF(F69="Scenario1PBT3",'Medium retrofit'!$K$42,IF(F69="Scenario2PBT3",'Medium retrofit'!$L$42,IF(F69="Scenario3PBT3",'Medium retrofit'!$M$42,"")))&amp;IF(F69="Scenario1PBT4",'Medium retrofit'!$N$42,IF(F69="Scenario2PBT4",'Medium retrofit'!$O$42,IF(F69="Scenario3PBT4",'Medium retrofit'!$P$42,"")))&amp;IF(F69="Scenario1PBT5",'Medium retrofit'!$Q$42,IF(F69="Scenario2PBT5",'Medium retrofit'!$R$42,IF(F69="Scenario3PBT5",'Medium retrofit'!$S$42,"")))&amp;IF(F69="Scenario1PBT6",'Medium retrofit'!$T$42,IF(F69="Scenario2PBT6",'Medium retrofit'!$U$42,IF(F69="Scenario3PBT6",'Medium retrofit'!$V$42,"")))&amp;IF(F69="Scenario1PBT7",'Medium retrofit'!$W$42,IF(F69="Scenario2PBT7",'Medium retrofit'!$X$42,IF(F69="Scenario3PBT7",'Medium retrofit'!$Y$42,"")))&amp;IF(F69="Scenario1PBT8",'Medium retrofit'!$Z$42,IF(F69="Scenario2PBT8",'Medium retrofit'!$AA$42,IF(F69="Scenario3PBT8",'Medium retrofit'!$AB$42,"")))&amp;IF(F69="Scenario1PBT9",'Medium retrofit'!$AC$42,IF(F69="Scenario2PBT9",'Medium retrofit'!$AD$42,IF(F69="Scenario3PBT9",'Medium retrofit'!$AE$42,"")))&amp;IF(F69="Scenario1PBT10",'Medium retrofit'!$AF$42,IF(F69="Scenario2PBT10",'Medium retrofit'!$AG$42,IF(F69="Scenario3PBT10",'Medium retrofit'!$AH$42,"")))&amp;IF(F69="Scenario1PBT11",'Medium retrofit'!$AI$42,IF(F69="Scenario2PBT11",'Medium retrofit'!$AJ$42,IF(F69="Scenario3PBT11",'Medium retrofit'!$AK$42,"")))&amp;IF(F69="Scenario1PBT12",'Medium retrofit'!$AL$42,IF(F69="Scenario2PBT12",'Medium retrofit'!$AM$42,IF(F69="Scenario3PBT12",'Medium retrofit'!$AN$42,"")))&amp;IF(F69="Scenario1PBT13",'Medium retrofit'!$AO$42,IF(F69="Scenario2PBT13",'Medium retrofit'!$AP$42,IF(F69="Scenario3PBT13",'Medium retrofit'!$AQ$42,"")))&amp;IF(F69="Scenario1PBT14",'Medium retrofit'!$AR$42,IF(F69="Scenario2PBT14",'Medium retrofit'!$AS$42,IF(F69="Scenario3PBT14",'Medium retrofit'!$AT$42,"")))&amp;IF(F69="Scenario1PBT15",'Medium retrofit'!$AU$42,IF(F69="Scenario2PBT15",'Medium retrofit'!$AV$42,IF(F69="Scenario3PBT15",'Medium retrofit'!$AW$42,"")))</f>
        <v/>
      </c>
      <c r="Z69" s="123">
        <f t="shared" si="20"/>
        <v>0</v>
      </c>
      <c r="AA69" s="239" t="str">
        <f>IF(F69="Scenario1PBT1",'Medium retrofit'!$E$101,IF(F69="Scenario2PBT1",'Medium retrofit'!$F$101,IF(F69="Scenario3PBT1",'Medium retrofit'!$G$101,"")))&amp;IF(F69="Scenario1PBT2",'Medium retrofit'!$H$101,IF(F69="Scenario2PBT2",'Medium retrofit'!$I$101,IF(F69="Scenario3PBT2",'Medium retrofit'!$J$101,"")))&amp;IF(F69="Scenario1PBT3",'Medium retrofit'!$K$101,IF(F69="Scenario2PBT3",'Medium retrofit'!$L$101,IF(F69="Scenario3PBT3",'Medium retrofit'!$M$101,"")))&amp;IF(F69="Scenario1PBT4",'Medium retrofit'!$N$101,IF(F69="Scenario2PBT4",'Medium retrofit'!$O$101,IF(F69="Scenario3PBT4",'Medium retrofit'!$P$101,"")))&amp;IF(F69="Scenario1PBT5",'Medium retrofit'!$Q$101,IF(F69="Scenario2PBT5",'Medium retrofit'!$R$101,IF(F69="Scenario3PBT5",'Medium retrofit'!$S$101,"")))&amp;IF(F69="Scenario1PBT6",'Medium retrofit'!$T$101,IF(F69="Scenario2PBT6",'Medium retrofit'!$U$101,IF(F69="Scenario3PBT6",'Medium retrofit'!$V$101,"")))&amp;IF(F69="Scenario1PBT7",'Medium retrofit'!$W$101,IF(F69="Scenario2PBT7",'Medium retrofit'!$X$101,IF(F69="Scenario3PBT7",'Medium retrofit'!$Y$101,"")))&amp;IF(F69="Scenario1PBT8",'Medium retrofit'!$Z$101,IF(F69="Scenario2PBT8",'Medium retrofit'!$AA$101,IF(F69="Scenario3PBT8",'Medium retrofit'!$AB$101,"")))&amp;IF(F69="Scenario1PBT9",'Medium retrofit'!$AC$101,IF(F69="Scenario2PBT9",'Medium retrofit'!$AD$101,IF(F69="Scenario3PBT9",'Medium retrofit'!$AE$101,"")))&amp;IF(F69="Scenario1PBT10",'Medium retrofit'!$AF$101,IF(F69="Scenario2PBT10",'Medium retrofit'!$AG$101,IF(F69="Scenario3PBT10",'Medium retrofit'!$AH$101,"")))&amp;IF(F69="Scenario1PBT11",'Medium retrofit'!$AI$101,IF(F69="Scenario2PBT11",'Medium retrofit'!$AJ$101,IF(F69="Scenario3PBT11",'Medium retrofit'!$AK$101,"")))&amp;IF(F69="Scenario1PBT12",'Medium retrofit'!$AL$101,IF(F69="Scenario2PBT12",'Medium retrofit'!$AM$101,IF(F69="Scenario3PBT12",'Medium retrofit'!$AN$101,"")))&amp;IF(F69="Scenario1PBT13",'Medium retrofit'!$AO$101,IF(F69="Scenario2PBT13",'Medium retrofit'!$AP$101,IF(F69="Scenario3PBT13",'Medium retrofit'!$AQ$101,"")))&amp;IF(F69="Scenario1PBT14",'Medium retrofit'!$AR$101,IF(F69="Scenario2PBT14",'Medium retrofit'!$AS$101,IF(F69="Scenario3PBT14",'Medium retrofit'!$AT$101,"")))&amp;IF(F69="Scenario1PBT15",'Medium retrofit'!$AU$101,IF(F69="Scenario2PBT15",'Medium retrofit'!$AV$101,IF(F69="Scenario3PBT15",'Medium retrofit'!$AW$101,"")))</f>
        <v/>
      </c>
      <c r="AB69" s="242">
        <f t="shared" si="21"/>
        <v>0</v>
      </c>
      <c r="AC69" s="247">
        <f>IFERROR('Projection_Base-case'!G69-G69,0)</f>
        <v>0</v>
      </c>
      <c r="AD69" s="123">
        <f t="shared" si="24"/>
        <v>0</v>
      </c>
      <c r="AE69" s="123">
        <f>IFERROR(100*AC69/'Projection_Base-case'!G69,0)</f>
        <v>0</v>
      </c>
      <c r="AF69" s="123">
        <f>IFERROR('Projection_Base-case'!I69-I69,0)</f>
        <v>0</v>
      </c>
      <c r="AG69" s="123">
        <f t="shared" si="25"/>
        <v>0</v>
      </c>
      <c r="AH69" s="123">
        <f>IFERROR(100*AF69/'Projection_Base-case'!I69,0)</f>
        <v>0</v>
      </c>
      <c r="AI69" s="123">
        <f>IFERROR('Projection_Base-case'!K69-K69,0)</f>
        <v>0</v>
      </c>
      <c r="AJ69" s="123">
        <f t="shared" si="26"/>
        <v>0</v>
      </c>
      <c r="AK69" s="123">
        <f>IFERROR(100*AI69/'Projection_Base-case'!K69,0)</f>
        <v>0</v>
      </c>
      <c r="AL69" s="123">
        <f>IFERROR(M69-'Projection_Base-case'!M69,0)</f>
        <v>0</v>
      </c>
      <c r="AM69" s="123">
        <f t="shared" si="27"/>
        <v>0</v>
      </c>
      <c r="AN69" s="179">
        <f>IFERROR(IF('Projection_Base-case'!N69&gt;0,100*AM69/'Projection_Base-case'!N69,100*AM69/N69),0)</f>
        <v>0</v>
      </c>
      <c r="AO69" s="245">
        <f>IFERROR('Projection_Base-case'!O69-O69,0)</f>
        <v>0</v>
      </c>
      <c r="AP69" s="123">
        <f t="shared" si="28"/>
        <v>0</v>
      </c>
      <c r="AQ69" s="123">
        <f>IFERROR(100*AO69/'Projection_Base-case'!O69,0)</f>
        <v>0</v>
      </c>
      <c r="AR69" s="123">
        <f>IFERROR('Projection_Base-case'!Q69-Q69,0)</f>
        <v>0</v>
      </c>
      <c r="AS69" s="123">
        <f t="shared" si="29"/>
        <v>0</v>
      </c>
      <c r="AT69" s="123">
        <f>IFERROR(100*AR69/'Projection_Base-case'!Q69,0)</f>
        <v>0</v>
      </c>
      <c r="AU69" s="123">
        <f>IFERROR('Projection_Base-case'!S69-S69,0)</f>
        <v>0</v>
      </c>
      <c r="AV69" s="123">
        <f t="shared" si="30"/>
        <v>0</v>
      </c>
      <c r="AW69" s="124">
        <f>IFERROR(100*AU69/'Projection_Base-case'!S69,0)</f>
        <v>0</v>
      </c>
      <c r="AX69" s="245">
        <f>IFERROR('Projection_Base-case'!U69-U69,0)</f>
        <v>0</v>
      </c>
      <c r="AY69" s="123">
        <f t="shared" si="31"/>
        <v>0</v>
      </c>
      <c r="AZ69" s="123">
        <f>IFERROR(100*AX69/'Projection_Base-case'!U69,0)</f>
        <v>0</v>
      </c>
      <c r="BA69" s="123">
        <f>IFERROR('Projection_Base-case'!W69-W69,0)</f>
        <v>0</v>
      </c>
      <c r="BB69" s="123">
        <f t="shared" si="32"/>
        <v>0</v>
      </c>
      <c r="BC69" s="123">
        <f>IFERROR(100*BA69/'Projection_Base-case'!W69,0)</f>
        <v>0</v>
      </c>
      <c r="BD69" s="123">
        <f>IFERROR('Projection_Base-case'!Y69-Y69,0)</f>
        <v>0</v>
      </c>
      <c r="BE69" s="123">
        <f t="shared" si="33"/>
        <v>0</v>
      </c>
      <c r="BF69" s="123">
        <f>IFERROR(100*BD69/'Projection_Base-case'!Y69,0)</f>
        <v>0</v>
      </c>
      <c r="BG69" s="178">
        <f t="shared" si="22"/>
        <v>0</v>
      </c>
      <c r="BH69" s="179">
        <f t="shared" si="23"/>
        <v>0</v>
      </c>
    </row>
    <row r="70" spans="1:60">
      <c r="A70" s="165">
        <v>65</v>
      </c>
      <c r="B70" s="239">
        <f>IF('Projection_Base-case'!B70&lt;&gt;"",'Projection_Base-case'!B70,0)</f>
        <v>0</v>
      </c>
      <c r="C70" s="239">
        <f>IF('Projection_Base-case'!C70&lt;&gt;"",'Projection_Base-case'!C70,0)</f>
        <v>0</v>
      </c>
      <c r="D70" s="239">
        <f>IF('Projection_Base-case'!D70&lt;&gt;"",'Projection_Base-case'!D70,0)</f>
        <v>0</v>
      </c>
      <c r="E70" s="164" t="str">
        <f>IF(AND('Résultats medium'!$AC$3="OUI",'Résultats medium'!E69&lt;&gt;""),'Résultats medium'!E69,IF(OR(D70="PBT1",D70="PBT4",D70="PBT5",D70="PBT6",D70="PBT7",D70="PBT8",D70="PBT10"),"Scenario1",IF(OR(D70="PBT3",D70="PBT9"),"Scenario3",IF(OR(D70="PBT2"),"Scenario2",""))))</f>
        <v/>
      </c>
      <c r="F70" s="240" t="str">
        <f t="shared" si="10"/>
        <v>0</v>
      </c>
      <c r="G70" s="241" t="str">
        <f>IF(F70="Scenario1PBT1",'Medium retrofit'!$E$6,IF(F70="Scenario2PBT1",'Medium retrofit'!$F$6,IF(F70="Scenario3PBT1",'Medium retrofit'!$G$6,"")))&amp;IF(F70="Scenario1PBT2",'Medium retrofit'!$H$6,IF(F70="Scenario2PBT2",'Medium retrofit'!$I$6,IF(F70="Scenario3PBT2",'Medium retrofit'!$J$6,"")))&amp;IF(F70="Scenario1PBT3",'Medium retrofit'!$K$6,IF(F70="Scenario2PBT3",'Medium retrofit'!$L$6,IF(F70="Scenario3PBT3",'Medium retrofit'!$M$6,"")))&amp;IF(F70="Scenario1PBT4",'Medium retrofit'!$N$6,IF(F70="Scenario2PBT4",'Medium retrofit'!$O$6,IF(F70="Scenario3PBT4",'Medium retrofit'!$P$6,"")))&amp;IF(F70="Scenario1PBT5",'Medium retrofit'!$Q$6,IF(F70="Scenario2PBT5",'Medium retrofit'!$R$6,IF(F70="Scenario3PBT5",'Medium retrofit'!$S$6,"")))&amp;IF(F70="Scenario1PBT6",'Medium retrofit'!$T$6,IF(F70="Scenario2PBT6",'Medium retrofit'!$U$6,IF(F70="Scenario3PBT6",'Medium retrofit'!$V$6,"")))&amp;IF(F70="Scenario1PBT7",'Medium retrofit'!$W$6,IF(F70="Scenario2PBT7",'Medium retrofit'!$X$6,IF(F70="Scenario3PBT7",'Medium retrofit'!$Y$6,"")))&amp;IF(F70="Scenario1PBT8",'Medium retrofit'!$Z$6,IF(F70="Scenario2PBT8",'Medium retrofit'!$AA$6,IF(F70="Scenario3PBT8",'Medium retrofit'!$AB$6,"")))&amp;IF(F70="Scenario1PBT9",'Medium retrofit'!$AC$6,IF(F70="Scenario2PBT9",'Medium retrofit'!$AD$6,IF(F70="Scenario3PBT9",'Medium retrofit'!$AE$6,"")))&amp;IF(F70="Scenario1PBT10",'Medium retrofit'!$AF$6,IF(F70="Scenario2PBT10",'Medium retrofit'!$AG$6,IF(F70="Scenario3PBT10",'Medium retrofit'!$AH$6,"")))&amp;IF(F70="Scenario1PBT11",'Medium retrofit'!$AI$6,IF(F70="Scenario2PBT11",'Medium retrofit'!$AJ$6,IF(F70="Scenario3PBT11",'Medium retrofit'!$AK$6,"")))&amp;IF(F70="Scenario1PBT12",'Medium retrofit'!$AL$6,IF(F70="Scenario2PBT12",'Medium retrofit'!$AM$6,IF(F70="Scenario3PBT12",'Medium retrofit'!$AN$6,"")))&amp;IF(F70="Scenario1PBT13",'Medium retrofit'!$AO$6,IF(F70="Scenario2PBT13",'Medium retrofit'!$AP$6,IF(F70="Scenario3PBT13",'Medium retrofit'!$AQ$6,"")))&amp;IF(F70="Scenario1PBT14",'Medium retrofit'!$AR$6,IF(F70="Scenario2PBT14",'Medium retrofit'!$AS$6,IF(F70="Scenario3PBT14",'Medium retrofit'!$AT$6,"")))&amp;IF(F70="Scenario1PBT15",'Medium retrofit'!$AU$6,IF(F70="Scenario2PBT15",'Medium retrofit'!$AV$6,IF(F70="Scenario3PBT15",'Medium retrofit'!$AW$6,"")))</f>
        <v/>
      </c>
      <c r="H70" s="123">
        <f t="shared" si="11"/>
        <v>0</v>
      </c>
      <c r="I70" s="239" t="str">
        <f>IF(F70="Scenario1PBT1",'Medium retrofit'!$E$16,IF(F70="Scenario2PBT1",'Medium retrofit'!$F$16,IF(F70="Scenario3PBT1",'Medium retrofit'!$G$16,"")))&amp;IF(F70="Scenario1PBT2",'Medium retrofit'!$H$16,IF(F70="Scenario2PBT2",'Medium retrofit'!$I$16,IF(F70="Scenario3PBT2",'Medium retrofit'!$J$16,"")))&amp;IF(F70="Scenario1PBT3",'Medium retrofit'!$K$16,IF(F70="Scenario2PBT3",'Medium retrofit'!$L$16,IF(F70="Scenario3PBT3",'Medium retrofit'!$M$16,"")))&amp;IF(F70="Scenario1PBT4",'Medium retrofit'!$N$16,IF(F70="Scenario2PBT4",'Medium retrofit'!$O$16,IF(F70="Scenario3PBT4",'Medium retrofit'!$P$16,"")))&amp;IF(F70="Scenario1PBT5",'Medium retrofit'!$Q$16,IF(F70="Scenario2PBT5",'Medium retrofit'!$R$16,IF(F70="Scenario3PBT5",'Medium retrofit'!$S$16,"")))&amp;IF(F70="Scenario1PBT6",'Medium retrofit'!$T$16,IF(F70="Scenario2PBT6",'Medium retrofit'!$U$16,IF(F70="Scenario3PBT6",'Medium retrofit'!$V$16,"")))&amp;IF(F70="Scenario1PBT7",'Medium retrofit'!$W$16,IF(F70="Scenario2PBT7",'Medium retrofit'!$X$16,IF(F70="Scenario3PBT7",'Medium retrofit'!$Y$16,"")))&amp;IF(F70="Scenario1PBT8",'Medium retrofit'!$Z$16,IF(F70="Scenario2PBT8",'Medium retrofit'!$AA$16,IF(F70="Scenario3PBT8",'Medium retrofit'!$AB$16,"")))&amp;IF(F70="Scenario1PBT9",'Medium retrofit'!$AC$16,IF(F70="Scenario2PBT9",'Medium retrofit'!$AD$16,IF(F70="Scenario3PBT9",'Medium retrofit'!$AE$16,"")))&amp;IF(F70="Scenario1PBT10",'Medium retrofit'!$AF$16,IF(F70="Scenario2PBT10",'Medium retrofit'!$AG$16,IF(F70="Scenario3PBT10",'Medium retrofit'!$AH$16,"")))&amp;IF(F70="Scenario1PBT11",'Medium retrofit'!$AI$16,IF(F70="Scenario2PBT11",'Medium retrofit'!$AJ$16,IF(F70="Scenario3PBT11",'Medium retrofit'!$AK$16,"")))&amp;IF(F70="Scenario1PBT12",'Medium retrofit'!$AL$16,IF(F70="Scenario2PBT12",'Medium retrofit'!$AM$16,IF(F70="Scenario3PBT12",'Medium retrofit'!$AN$16,"")))&amp;IF(F70="Scenario1PBT13",'Medium retrofit'!$AO$16,IF(F70="Scenario2PBT13",'Medium retrofit'!$AP$16,IF(F70="Scenario3PBT13",'Medium retrofit'!$AQ$16,"")))&amp;IF(F70="Scenario1PBT14",'Medium retrofit'!$AR$16,IF(F70="Scenario2PBT14",'Medium retrofit'!$AS$16,IF(F70="Scenario3PBT14",'Medium retrofit'!$AT$16,"")))&amp;IF(F70="Scenario1PBT15",'Medium retrofit'!$AU$16,IF(F70="Scenario2PBT15",'Medium retrofit'!$AV$16,IF(F70="Scenario3PBT15",'Medium retrofit'!$AW$16,"")))</f>
        <v/>
      </c>
      <c r="J70" s="123">
        <f t="shared" si="12"/>
        <v>0</v>
      </c>
      <c r="K70" s="123" t="str">
        <f>IF(F70="Scenario1PBT1",'Medium retrofit'!$E$18,IF(F70="Scenario2PBT1",'Medium retrofit'!$F$18,IF(F70="Scenario3PBT1",'Medium retrofit'!$G$18,"")))&amp;IF(F70="Scenario1PBT2",'Medium retrofit'!$H$18,IF(F70="Scenario2PBT2",'Medium retrofit'!$I$18,IF(F70="Scenario3PBT2",'Medium retrofit'!$J$18,"")))&amp;IF(F70="Scenario1PBT3",'Medium retrofit'!$K$18,IF(F70="Scenario2PBT3",'Medium retrofit'!$L$18,IF(F70="Scenario3PBT3",'Medium retrofit'!$M$18,"")))&amp;IF(F70="Scenario1PBT4",'Medium retrofit'!$N$18,IF(F70="Scenario2PBT4",'Medium retrofit'!$O$18,IF(F70="Scenario3PBT4",'Medium retrofit'!$P$18,"")))&amp;IF(F70="Scenario1PBT5",'Medium retrofit'!$Q$18,IF(F70="Scenario2PBT5",'Medium retrofit'!$R$18,IF(F70="Scenario3PBT5",'Medium retrofit'!$S$18,"")))&amp;IF(F70="Scenario1PBT6",'Medium retrofit'!$T$18,IF(F70="Scenario2PBT6",'Medium retrofit'!$U$18,IF(F70="Scenario3PBT6",'Medium retrofit'!$V$18,"")))&amp;IF(F70="Scenario1PBT7",'Medium retrofit'!$W$18,IF(F70="Scenario2PBT7",'Medium retrofit'!$X$18,IF(F70="Scenario3PBT7",'Medium retrofit'!$Y$18,"")))&amp;IF(F70="Scenario1PBT8",'Medium retrofit'!$Z$18,IF(F70="Scenario2PBT8",'Medium retrofit'!$AA$18,IF(F70="Scenario3PBT8",'Medium retrofit'!$AB$18,"")))&amp;IF(F70="Scenario1PBT9",'Medium retrofit'!$AC$18,IF(F70="Scenario2PBT9",'Medium retrofit'!$AD$18,IF(F70="Scenario3PBT9",'Medium retrofit'!$AE$18,"")))&amp;IF(F70="Scenario1PBT10",'Medium retrofit'!$AF$18,IF(F70="Scenario2PBT10",'Medium retrofit'!$AG$18,IF(F70="Scenario3PBT10",'Medium retrofit'!$AH$18,"")))&amp;IF(F70="Scenario1PBT11",'Medium retrofit'!$AI$18,IF(F70="Scenario2PBT11",'Medium retrofit'!$AJ$18,IF(F70="Scenario3PBT11",'Medium retrofit'!$AK$18,"")))&amp;IF(F70="Scenario1PBT12",'Medium retrofit'!$AL$18,IF(F70="Scenario2PBT12",'Medium retrofit'!$AM$18,IF(F70="Scenario3PBT12",'Medium retrofit'!$AN$18,"")))&amp;IF(F70="Scenario1PBT13",'Medium retrofit'!$AO$18,IF(F70="Scenario2PBT13",'Medium retrofit'!$AP$18,IF(F70="Scenario3PBT13",'Medium retrofit'!$AQ$18,"")))&amp;IF(F70="Scenario1PBT14",'Medium retrofit'!$AR$18,IF(F70="Scenario2PBT14",'Medium retrofit'!$AS$18,IF(F70="Scenario3PBT14",'Medium retrofit'!$AT$18,"")))&amp;IF(F70="Scenario1PBT15",'Medium retrofit'!$AU$18,IF(F70="Scenario2PBT15",'Medium retrofit'!$AV$18,IF(F70="Scenario3PBT15",'Medium retrofit'!$AW$18,"")))</f>
        <v/>
      </c>
      <c r="L70" s="123">
        <f t="shared" si="13"/>
        <v>0</v>
      </c>
      <c r="M70" s="123" t="str">
        <f>IF(F70="Scenario1PBT1",'Medium retrofit'!$E$20,IF(F70="Scenario2PBT1",'Medium retrofit'!$F$20,IF(F70="Scenario3PBT1",'Medium retrofit'!$G$20,"")))&amp;IF(F70="Scenario1PBT2",'Medium retrofit'!$H$20,IF(F70="Scenario2PBT2",'Medium retrofit'!$I$20,IF(F70="Scenario3PBT2",'Medium retrofit'!$J$20,"")))&amp;IF(F70="Scenario1PBT3",'Medium retrofit'!$K$20,IF(F70="Scenario2PBT3",'Medium retrofit'!$L$20,IF(F70="Scenario3PBT3",'Medium retrofit'!$M$20,"")))&amp;IF(F70="Scenario1PBT4",'Medium retrofit'!$N$20,IF(F70="Scenario2PBT4",'Medium retrofit'!$O$20,IF(F70="Scenario3PBT4",'Medium retrofit'!$P$20,"")))&amp;IF(F70="Scenario1PBT5",'Medium retrofit'!$Q$20,IF(F70="Scenario2PBT5",'Medium retrofit'!$R$20,IF(F70="Scenario3PBT5",'Medium retrofit'!$S$20,"")))&amp;IF(F70="Scenario1PBT6",'Medium retrofit'!$T$20,IF(F70="Scenario2PBT6",'Medium retrofit'!$U$20,IF(F70="Scenario3PBT6",'Medium retrofit'!$V$20,"")))&amp;IF(F70="Scenario1PBT7",'Medium retrofit'!$W$20,IF(F70="Scenario2PBT7",'Medium retrofit'!$X$20,IF(F70="Scenario3PBT7",'Medium retrofit'!$Y$20,"")))&amp;IF(F70="Scenario1PBT8",'Medium retrofit'!$Z$20,IF(F70="Scenario2PBT8",'Medium retrofit'!$AA$20,IF(F70="Scenario3PBT8",'Medium retrofit'!$AB$20,"")))&amp;IF(F70="Scenario1PBT9",'Medium retrofit'!$AC$20,IF(F70="Scenario2PBT9",'Medium retrofit'!$AD$20,IF(F70="Scenario3PBT9",'Medium retrofit'!$AE$20,"")))&amp;IF(F70="Scenario1PBT10",'Medium retrofit'!$AF$20,IF(F70="Scenario2PBT10",'Medium retrofit'!$AG$20,IF(F70="Scenario3PBT10",'Medium retrofit'!$AH$20,"")))&amp;IF(F70="Scenario1PBT11",'Medium retrofit'!$AI$20,IF(F70="Scenario2PBT11",'Medium retrofit'!$AJ$20,IF(F70="Scenario3PBT11",'Medium retrofit'!$AK$20,"")))&amp;IF(F70="Scenario1PBT12",'Medium retrofit'!$AL$20,IF(F70="Scenario2PBT12",'Medium retrofit'!$AM$20,IF(F70="Scenario3PBT12",'Medium retrofit'!$AN$20,"")))&amp;IF(F70="Scenario1PBT13",'Medium retrofit'!$AO$20,IF(F70="Scenario2PBT13",'Medium retrofit'!$AP$20,IF(F70="Scenario3PBT13",'Medium retrofit'!$AQ$20,"")))&amp;IF(F70="Scenario1PBT14",'Medium retrofit'!$AR$20,IF(F70="Scenario2PBT14",'Medium retrofit'!$AS$20,IF(F70="Scenario3PBT14",'Medium retrofit'!$AT$20,"")))&amp;IF(F70="Scenario1PBT15",'Medium retrofit'!$AU$20,IF(F70="Scenario2PBT15",'Medium retrofit'!$AV$20,IF(F70="Scenario3PBT15",'Medium retrofit'!$AW$20,"")))</f>
        <v/>
      </c>
      <c r="N70" s="124">
        <f t="shared" si="14"/>
        <v>0</v>
      </c>
      <c r="O70" s="245" t="str">
        <f>IF(F70="Scenario1PBT1",'Medium retrofit'!$E$23,IF(F70="Scenario2PBT1",'Medium retrofit'!$F$23,IF(F70="Scenario3PBT1",'Medium retrofit'!$G$23,"")))&amp;IF(F70="Scenario1PBT2",'Medium retrofit'!$H$23,IF(F70="Scenario2PBT2",'Medium retrofit'!$I$23,IF(F70="Scenario3PBT2",'Medium retrofit'!$J$23,"")))&amp;IF(F70="Scenario1PBT3",'Medium retrofit'!$K$23,IF(F70="Scenario2PBT3",'Medium retrofit'!$L$23,IF(F70="Scenario3PBT3",'Medium retrofit'!$M$23,"")))&amp;IF(F70="Scenario1PBT4",'Medium retrofit'!$N$23,IF(F70="Scenario2PBT4",'Medium retrofit'!$O$23,IF(F70="Scenario3PBT4",'Medium retrofit'!$P$23,"")))&amp;IF(F70="Scenario1PBT5",'Medium retrofit'!$Q$23,IF(F70="Scenario2PBT5",'Medium retrofit'!$R$23,IF(F70="Scenario3PBT5",'Medium retrofit'!$S$23,"")))&amp;IF(F70="Scenario1PBT6",'Medium retrofit'!$T$23,IF(F70="Scenario2PBT6",'Medium retrofit'!$U$23,IF(F70="Scenario3PBT6",'Medium retrofit'!$V$23,"")))&amp;IF(F70="Scenario1PBT7",'Medium retrofit'!$W$23,IF(F70="Scenario2PBT7",'Medium retrofit'!$X$23,IF(F70="Scenario3PBT7",'Medium retrofit'!$Y$23,"")))&amp;IF(F70="Scenario1PBT8",'Medium retrofit'!$Z$23,IF(F70="Scenario2PBT8",'Medium retrofit'!$AA$23,IF(F70="Scenario3PBT8",'Medium retrofit'!$AB$23,"")))&amp;IF(F70="Scenario1PBT9",'Medium retrofit'!$AC$23,IF(F70="Scenario2PBT9",'Medium retrofit'!$AD$23,IF(F70="Scenario3PBT9",'Medium retrofit'!$AE$23,"")))&amp;IF(F70="Scenario1PBT10",'Medium retrofit'!$AF$23,IF(F70="Scenario2PBT10",'Medium retrofit'!$AG$23,IF(F70="Scenario3PBT10",'Medium retrofit'!$AH$23,"")))&amp;IF(F70="Scenario1PBT11",'Medium retrofit'!$AI$23,IF(F70="Scenario2PBT11",'Medium retrofit'!$AJ$23,IF(F70="Scenario3PBT11",'Medium retrofit'!$AK$23,"")))&amp;IF(F70="Scenario1PBT12",'Medium retrofit'!$AL$23,IF(F70="Scenario2PBT12",'Medium retrofit'!$AM$23,IF(F70="Scenario3PBT12",'Medium retrofit'!$AN$23,"")))&amp;IF(F70="Scenario1PBT13",'Medium retrofit'!$AO$23,IF(F70="Scenario2PBT13",'Medium retrofit'!$AP$23,IF(F70="Scenario3PBT13",'Medium retrofit'!$AQ$23,"")))&amp;IF(F70="Scenario1PBT14",'Medium retrofit'!$AR$23,IF(F70="Scenario2PBT14",'Medium retrofit'!$AS$23,IF(F70="Scenario3PBT14",'Medium retrofit'!$AT$23,"")))&amp;IF(F70="Scenario1PBT15",'Medium retrofit'!$AU$23,IF(F70="Scenario2PBT15",'Medium retrofit'!$AV$23,IF(F70="Scenario3PBT15",'Medium retrofit'!$AW$23,"")))</f>
        <v/>
      </c>
      <c r="P70" s="123">
        <f t="shared" si="15"/>
        <v>0</v>
      </c>
      <c r="Q70" s="123" t="str">
        <f>IF(F70="Scenario1PBT1",'Medium retrofit'!$E$25,IF(F70="Scenario2PBT1",'Medium retrofit'!$F$25,IF(F70="Scenario3PBT1",'Medium retrofit'!$G$25,"")))&amp;IF(F70="Scenario1PBT2",'Medium retrofit'!$H$25,IF(F70="Scenario2PBT2",'Medium retrofit'!$I$25,IF(F70="Scenario3PBT2",'Medium retrofit'!$J$25,"")))&amp;IF(F70="Scenario1PBT3",'Medium retrofit'!$K$25,IF(F70="Scenario2PBT3",'Medium retrofit'!$L$25,IF(F70="Scenario3PBT3",'Medium retrofit'!$M$25,"")))&amp;IF(F70="Scenario1PBT4",'Medium retrofit'!$N$25,IF(F70="Scenario2PBT4",'Medium retrofit'!$O$25,IF(F70="Scenario3PBT4",'Medium retrofit'!$P$25,"")))&amp;IF(F70="Scenario1PBT5",'Medium retrofit'!$Q$25,IF(F70="Scenario2PBT5",'Medium retrofit'!$R$25,IF(F70="Scenario3PBT5",'Medium retrofit'!$S$25,"")))&amp;IF(F70="Scenario1PBT6",'Medium retrofit'!$T$25,IF(F70="Scenario2PBT6",'Medium retrofit'!$U$25,IF(F70="Scenario3PBT6",'Medium retrofit'!$V$25,"")))&amp;IF(F70="Scenario1PBT7",'Medium retrofit'!$W$25,IF(F70="Scenario2PBT7",'Medium retrofit'!$X$25,IF(F70="Scenario3PBT7",'Medium retrofit'!$Y$25,"")))&amp;IF(F70="Scenario1PBT8",'Medium retrofit'!$Z$25,IF(F70="Scenario2PBT8",'Medium retrofit'!$AA$25,IF(F70="Scenario3PBT8",'Medium retrofit'!$AB$25,"")))&amp;IF(F70="Scenario1PBT9",'Medium retrofit'!$AC$25,IF(F70="Scenario2PBT9",'Medium retrofit'!$AD$25,IF(F70="Scenario3PBT9",'Medium retrofit'!$AE$25,"")))&amp;IF(F70="Scenario1PBT10",'Medium retrofit'!$AF$25,IF(F70="Scenario2PBT10",'Medium retrofit'!$AG$25,IF(F70="Scenario3PBT10",'Medium retrofit'!$AH$25,"")))&amp;IF(F70="Scenario1PBT11",'Medium retrofit'!$AI$25,IF(F70="Scenario2PBT11",'Medium retrofit'!$AJ$25,IF(F70="Scenario3PBT11",'Medium retrofit'!$AK$25,"")))&amp;IF(F70="Scenario1PBT12",'Medium retrofit'!$AL$25,IF(F70="Scenario2PBT12",'Medium retrofit'!$AM$25,IF(F70="Scenario3PBT12",'Medium retrofit'!$AN$25,"")))&amp;IF(F70="Scenario1PBT13",'Medium retrofit'!$AO$25,IF(F70="Scenario2PBT13",'Medium retrofit'!$AP$25,IF(F70="Scenario3PBT13",'Medium retrofit'!$AQ$25,"")))&amp;IF(F70="Scenario1PBT14",'Medium retrofit'!$AR$25,IF(F70="Scenario2PBT14",'Medium retrofit'!$AS$25,IF(F70="Scenario3PBT14",'Medium retrofit'!$AT$25,"")))&amp;IF(F70="Scenario1PBT15",'Medium retrofit'!$AU$25,IF(F70="Scenario2PBT15",'Medium retrofit'!$AV$25,IF(F70="Scenario3PBT15",'Medium retrofit'!$AW$25,"")))</f>
        <v/>
      </c>
      <c r="R70" s="123">
        <f t="shared" si="16"/>
        <v>0</v>
      </c>
      <c r="S70" s="123" t="str">
        <f>IF(F70="Scenario1PBT1",'Medium retrofit'!$E$27,IF(F70="Scenario2PBT1",'Medium retrofit'!$F$27,IF(F70="Scenario3PBT1",'Medium retrofit'!$G$27,"")))&amp;IF(F70="Scenario1PBT2",'Medium retrofit'!$H$27,IF(F70="Scenario2PBT2",'Medium retrofit'!$I$27,IF(F70="Scenario3PBT2",'Medium retrofit'!$J$27,"")))&amp;IF(F70="Scenario1PBT3",'Medium retrofit'!$K$27,IF(F70="Scenario2PBT3",'Medium retrofit'!$L$27,IF(F70="Scenario3PBT3",'Medium retrofit'!$M$27,"")))&amp;IF(F70="Scenario1PBT4",'Medium retrofit'!$N$27,IF(F70="Scenario2PBT4",'Medium retrofit'!$O$27,IF(F70="Scenario3PBT4",'Medium retrofit'!$P$27,"")))&amp;IF(F70="Scenario1PBT5",'Medium retrofit'!$Q$27,IF(F70="Scenario2PBT5",'Medium retrofit'!$R$27,IF(F70="Scenario3PBT5",'Medium retrofit'!$S$27,"")))&amp;IF(F70="Scenario1PBT6",'Medium retrofit'!$T$27,IF(F70="Scenario2PBT6",'Medium retrofit'!$U$27,IF(F70="Scenario3PBT6",'Medium retrofit'!$V$27,"")))&amp;IF(F70="Scenario1PBT7",'Medium retrofit'!$W$27,IF(F70="Scenario2PBT7",'Medium retrofit'!$X$27,IF(F70="Scenario3PBT7",'Medium retrofit'!$Y$27,"")))&amp;IF(F70="Scenario1PBT8",'Medium retrofit'!$Z$27,IF(F70="Scenario2PBT8",'Medium retrofit'!$AA$27,IF(F70="Scenario3PBT8",'Medium retrofit'!$AB$27,"")))&amp;IF(F70="Scenario1PBT9",'Medium retrofit'!$AC$27,IF(F70="Scenario2PBT9",'Medium retrofit'!$AD$27,IF(F70="Scenario3PBT9",'Medium retrofit'!$AE$27,"")))&amp;IF(F70="Scenario1PBT10",'Medium retrofit'!$AF$27,IF(F70="Scenario2PBT10",'Medium retrofit'!$AG$27,IF(F70="Scenario3PBT10",'Medium retrofit'!$AH$27,"")))&amp;IF(F70="Scenario1PBT11",'Medium retrofit'!$AI$27,IF(F70="Scenario2PBT11",'Medium retrofit'!$AJ$27,IF(F70="Scenario3PBT11",'Medium retrofit'!$AK$27,"")))&amp;IF(F70="Scenario1PBT12",'Medium retrofit'!$AL$27,IF(F70="Scenario2PBT12",'Medium retrofit'!$AM$27,IF(F70="Scenario3PBT12",'Medium retrofit'!$AN$27,"")))&amp;IF(F70="Scenario1PBT13",'Medium retrofit'!$AO$27,IF(F70="Scenario2PBT13",'Medium retrofit'!$AP$27,IF(F70="Scenario3PBT13",'Medium retrofit'!$AQ$27,"")))&amp;IF(F70="Scenario1PBT14",'Medium retrofit'!$AR$27,IF(F70="Scenario2PBT14",'Medium retrofit'!$AS$27,IF(F70="Scenario3PBT14",'Medium retrofit'!$AT$27,"")))&amp;IF(F70="Scenario1PBT15",'Medium retrofit'!$AU$27,IF(F70="Scenario2PBT15",'Medium retrofit'!$AV$27,IF(F70="Scenario3PBT15",'Medium retrofit'!$AW$27,"")))</f>
        <v/>
      </c>
      <c r="T70" s="246">
        <f t="shared" si="17"/>
        <v>0</v>
      </c>
      <c r="U70" s="245" t="str">
        <f>IF(F70="Scenario1PBT1",'Medium retrofit'!$E$38,IF(F70="Scenario2PBT1",'Medium retrofit'!$F$38,IF(F70="Scenario3PBT1",'Medium retrofit'!$G$38,"")))&amp;IF(F70="Scenario1PBT2",'Medium retrofit'!$H$38,IF(F70="Scenario2PBT2",'Medium retrofit'!$I$38,IF(F70="Scenario3PBT2",'Medium retrofit'!$J$38,"")))&amp;IF(F70="Scenario1PBT3",'Medium retrofit'!$K$38,IF(F70="Scenario2PBT3",'Medium retrofit'!$L$38,IF(F70="Scenario3PBT3",'Medium retrofit'!$M$38,"")))&amp;IF(F70="Scenario1PBT4",'Medium retrofit'!$N$38,IF(F70="Scenario2PBT4",'Medium retrofit'!$O$38,IF(F70="Scenario3PBT4",'Medium retrofit'!$P$38,"")))&amp;IF(F70="Scenario1PBT5",'Medium retrofit'!$Q$38,IF(F70="Scenario2PBT5",'Medium retrofit'!$R$38,IF(F70="Scenario3PBT5",'Medium retrofit'!$S$38,"")))&amp;IF(F70="Scenario1PBT6",'Medium retrofit'!$T$38,IF(F70="Scenario2PBT6",'Medium retrofit'!$U$38,IF(F70="Scenario3PBT6",'Medium retrofit'!$V$38,"")))&amp;IF(F70="Scenario1PBT7",'Medium retrofit'!$W$38,IF(F70="Scenario2PBT7",'Medium retrofit'!$X$38,IF(F70="Scenario3PBT7",'Medium retrofit'!$Y$38,"")))&amp;IF(F70="Scenario1PBT8",'Medium retrofit'!$Z$38,IF(F70="Scenario2PBT8",'Medium retrofit'!$AA$38,IF(F70="Scenario3PBT8",'Medium retrofit'!$AB$38,"")))&amp;IF(F70="Scenario1PBT9",'Medium retrofit'!$AC$38,IF(F70="Scenario2PBT9",'Medium retrofit'!$AD$38,IF(F70="Scenario3PBT9",'Medium retrofit'!$AE$38,"")))&amp;IF(F70="Scenario1PBT10",'Medium retrofit'!$AF$38,IF(F70="Scenario2PBT10",'Medium retrofit'!$AG$38,IF(F70="Scenario3PBT10",'Medium retrofit'!$AH$38,"")))&amp;IF(F70="Scenario1PBT11",'Medium retrofit'!$AI$38,IF(F70="Scenario2PBT11",'Medium retrofit'!$AJ$38,IF(F70="Scenario3PBT11",'Medium retrofit'!$AK$38,"")))&amp;IF(F70="Scenario1PBT12",'Medium retrofit'!$AL$38,IF(F70="Scenario2PBT12",'Medium retrofit'!$AM$38,IF(F70="Scenario3PBT12",'Medium retrofit'!$AN$38,"")))&amp;IF(F70="Scenario1PBT13",'Medium retrofit'!$AO$38,IF(F70="Scenario2PBT13",'Medium retrofit'!$AP$38,IF(F70="Scenario3PBT13",'Medium retrofit'!$AQ$38,"")))&amp;IF(F70="Scenario1PBT14",'Medium retrofit'!$AR$38,IF(F70="Scenario2PBT14",'Medium retrofit'!$AS$38,IF(F70="Scenario3PBT14",'Medium retrofit'!$AT$38,"")))&amp;IF(F70="Scenario1PBT15",'Medium retrofit'!$AU$38,IF(F70="Scenario2PBT15",'Medium retrofit'!$AV$38,IF(F70="Scenario3PBT15",'Medium retrofit'!$AW$38,"")))</f>
        <v/>
      </c>
      <c r="V70" s="123">
        <f t="shared" si="18"/>
        <v>0</v>
      </c>
      <c r="W70" s="123" t="str">
        <f>IF(F70="Scenario1PBT1",'Medium retrofit'!$E$40,IF(F70="Scenario2PBT1",'Medium retrofit'!$F$40,IF(F70="Scenario3PBT1",'Medium retrofit'!$G$40,"")))&amp;IF(F70="Scenario1PBT2",'Medium retrofit'!$H$40,IF(F70="Scenario2PBT2",'Medium retrofit'!$I$40,IF(F70="Scenario3PBT2",'Medium retrofit'!$J$40,"")))&amp;IF(F70="Scenario1PBT3",'Medium retrofit'!$K$40,IF(F70="Scenario2PBT3",'Medium retrofit'!$L$40,IF(F70="Scenario3PBT3",'Medium retrofit'!$M$40,"")))&amp;IF(F70="Scenario1PBT4",'Medium retrofit'!$N$40,IF(F70="Scenario2PBT4",'Medium retrofit'!$O$40,IF(F70="Scenario3PBT4",'Medium retrofit'!$P$40,"")))&amp;IF(F70="Scenario1PBT5",'Medium retrofit'!$Q$40,IF(F70="Scenario2PBT5",'Medium retrofit'!$R$40,IF(F70="Scenario3PBT5",'Medium retrofit'!$S$40,"")))&amp;IF(F70="Scenario1PBT6",'Medium retrofit'!$T$40,IF(F70="Scenario2PBT6",'Medium retrofit'!$U$40,IF(F70="Scenario3PBT6",'Medium retrofit'!$V$40,"")))&amp;IF(F70="Scenario1PBT7",'Medium retrofit'!$W$40,IF(F70="Scenario2PBT7",'Medium retrofit'!$X$40,IF(F70="Scenario3PBT7",'Medium retrofit'!$Y$40,"")))&amp;IF(F70="Scenario1PBT8",'Medium retrofit'!$Z$40,IF(F70="Scenario2PBT8",'Medium retrofit'!$AA$40,IF(F70="Scenario3PBT8",'Medium retrofit'!$AB$40,"")))&amp;IF(F70="Scenario1PBT9",'Medium retrofit'!$AC$40,IF(F70="Scenario2PBT9",'Medium retrofit'!$AD$40,IF(F70="Scenario3PBT9",'Medium retrofit'!$AE$40,"")))&amp;IF(F70="Scenario1PBT10",'Medium retrofit'!$AF$40,IF(F70="Scenario2PBT10",'Medium retrofit'!$AG$40,IF(F70="Scenario3PBT10",'Medium retrofit'!$AH$40,"")))&amp;IF(F70="Scenario1PBT11",'Medium retrofit'!$AI$40,IF(F70="Scenario2PBT11",'Medium retrofit'!$AJ$40,IF(F70="Scenario3PBT11",'Medium retrofit'!$AK$40,"")))&amp;IF(F70="Scenario1PBT12",'Medium retrofit'!$AL$40,IF(F70="Scenario2PBT12",'Medium retrofit'!$AM$40,IF(F70="Scenario3PBT12",'Medium retrofit'!$AN$40,"")))&amp;IF(F70="Scenario1PBT13",'Medium retrofit'!$AO$40,IF(F70="Scenario2PBT13",'Medium retrofit'!$AP$40,IF(F70="Scenario3PBT13",'Medium retrofit'!$AQ$40,"")))&amp;IF(F70="Scenario1PBT14",'Medium retrofit'!$AR$40,IF(F70="Scenario2PBT14",'Medium retrofit'!$AS$40,IF(F70="Scenario3PBT14",'Medium retrofit'!$AT$40,"")))&amp;IF(F70="Scenario1PBT15",'Medium retrofit'!$AU$40,IF(F70="Scenario2PBT15",'Medium retrofit'!$AV$40,IF(F70="Scenario3PBT15",'Medium retrofit'!$AW$40,"")))</f>
        <v/>
      </c>
      <c r="X70" s="123">
        <f t="shared" si="19"/>
        <v>0</v>
      </c>
      <c r="Y70" s="123" t="str">
        <f>IF(F70="Scenario1PBT1",'Medium retrofit'!$E$42,IF(F70="Scenario2PBT1",'Medium retrofit'!$F$42,IF(F70="Scenario3PBT1",'Medium retrofit'!$G$42,"")))&amp;IF(F70="Scenario1PBT2",'Medium retrofit'!$H$42,IF(F70="Scenario2PBT2",'Medium retrofit'!$I$42,IF(F70="Scenario3PBT2",'Medium retrofit'!$J$42,"")))&amp;IF(F70="Scenario1PBT3",'Medium retrofit'!$K$42,IF(F70="Scenario2PBT3",'Medium retrofit'!$L$42,IF(F70="Scenario3PBT3",'Medium retrofit'!$M$42,"")))&amp;IF(F70="Scenario1PBT4",'Medium retrofit'!$N$42,IF(F70="Scenario2PBT4",'Medium retrofit'!$O$42,IF(F70="Scenario3PBT4",'Medium retrofit'!$P$42,"")))&amp;IF(F70="Scenario1PBT5",'Medium retrofit'!$Q$42,IF(F70="Scenario2PBT5",'Medium retrofit'!$R$42,IF(F70="Scenario3PBT5",'Medium retrofit'!$S$42,"")))&amp;IF(F70="Scenario1PBT6",'Medium retrofit'!$T$42,IF(F70="Scenario2PBT6",'Medium retrofit'!$U$42,IF(F70="Scenario3PBT6",'Medium retrofit'!$V$42,"")))&amp;IF(F70="Scenario1PBT7",'Medium retrofit'!$W$42,IF(F70="Scenario2PBT7",'Medium retrofit'!$X$42,IF(F70="Scenario3PBT7",'Medium retrofit'!$Y$42,"")))&amp;IF(F70="Scenario1PBT8",'Medium retrofit'!$Z$42,IF(F70="Scenario2PBT8",'Medium retrofit'!$AA$42,IF(F70="Scenario3PBT8",'Medium retrofit'!$AB$42,"")))&amp;IF(F70="Scenario1PBT9",'Medium retrofit'!$AC$42,IF(F70="Scenario2PBT9",'Medium retrofit'!$AD$42,IF(F70="Scenario3PBT9",'Medium retrofit'!$AE$42,"")))&amp;IF(F70="Scenario1PBT10",'Medium retrofit'!$AF$42,IF(F70="Scenario2PBT10",'Medium retrofit'!$AG$42,IF(F70="Scenario3PBT10",'Medium retrofit'!$AH$42,"")))&amp;IF(F70="Scenario1PBT11",'Medium retrofit'!$AI$42,IF(F70="Scenario2PBT11",'Medium retrofit'!$AJ$42,IF(F70="Scenario3PBT11",'Medium retrofit'!$AK$42,"")))&amp;IF(F70="Scenario1PBT12",'Medium retrofit'!$AL$42,IF(F70="Scenario2PBT12",'Medium retrofit'!$AM$42,IF(F70="Scenario3PBT12",'Medium retrofit'!$AN$42,"")))&amp;IF(F70="Scenario1PBT13",'Medium retrofit'!$AO$42,IF(F70="Scenario2PBT13",'Medium retrofit'!$AP$42,IF(F70="Scenario3PBT13",'Medium retrofit'!$AQ$42,"")))&amp;IF(F70="Scenario1PBT14",'Medium retrofit'!$AR$42,IF(F70="Scenario2PBT14",'Medium retrofit'!$AS$42,IF(F70="Scenario3PBT14",'Medium retrofit'!$AT$42,"")))&amp;IF(F70="Scenario1PBT15",'Medium retrofit'!$AU$42,IF(F70="Scenario2PBT15",'Medium retrofit'!$AV$42,IF(F70="Scenario3PBT15",'Medium retrofit'!$AW$42,"")))</f>
        <v/>
      </c>
      <c r="Z70" s="123">
        <f t="shared" si="20"/>
        <v>0</v>
      </c>
      <c r="AA70" s="239" t="str">
        <f>IF(F70="Scenario1PBT1",'Medium retrofit'!$E$101,IF(F70="Scenario2PBT1",'Medium retrofit'!$F$101,IF(F70="Scenario3PBT1",'Medium retrofit'!$G$101,"")))&amp;IF(F70="Scenario1PBT2",'Medium retrofit'!$H$101,IF(F70="Scenario2PBT2",'Medium retrofit'!$I$101,IF(F70="Scenario3PBT2",'Medium retrofit'!$J$101,"")))&amp;IF(F70="Scenario1PBT3",'Medium retrofit'!$K$101,IF(F70="Scenario2PBT3",'Medium retrofit'!$L$101,IF(F70="Scenario3PBT3",'Medium retrofit'!$M$101,"")))&amp;IF(F70="Scenario1PBT4",'Medium retrofit'!$N$101,IF(F70="Scenario2PBT4",'Medium retrofit'!$O$101,IF(F70="Scenario3PBT4",'Medium retrofit'!$P$101,"")))&amp;IF(F70="Scenario1PBT5",'Medium retrofit'!$Q$101,IF(F70="Scenario2PBT5",'Medium retrofit'!$R$101,IF(F70="Scenario3PBT5",'Medium retrofit'!$S$101,"")))&amp;IF(F70="Scenario1PBT6",'Medium retrofit'!$T$101,IF(F70="Scenario2PBT6",'Medium retrofit'!$U$101,IF(F70="Scenario3PBT6",'Medium retrofit'!$V$101,"")))&amp;IF(F70="Scenario1PBT7",'Medium retrofit'!$W$101,IF(F70="Scenario2PBT7",'Medium retrofit'!$X$101,IF(F70="Scenario3PBT7",'Medium retrofit'!$Y$101,"")))&amp;IF(F70="Scenario1PBT8",'Medium retrofit'!$Z$101,IF(F70="Scenario2PBT8",'Medium retrofit'!$AA$101,IF(F70="Scenario3PBT8",'Medium retrofit'!$AB$101,"")))&amp;IF(F70="Scenario1PBT9",'Medium retrofit'!$AC$101,IF(F70="Scenario2PBT9",'Medium retrofit'!$AD$101,IF(F70="Scenario3PBT9",'Medium retrofit'!$AE$101,"")))&amp;IF(F70="Scenario1PBT10",'Medium retrofit'!$AF$101,IF(F70="Scenario2PBT10",'Medium retrofit'!$AG$101,IF(F70="Scenario3PBT10",'Medium retrofit'!$AH$101,"")))&amp;IF(F70="Scenario1PBT11",'Medium retrofit'!$AI$101,IF(F70="Scenario2PBT11",'Medium retrofit'!$AJ$101,IF(F70="Scenario3PBT11",'Medium retrofit'!$AK$101,"")))&amp;IF(F70="Scenario1PBT12",'Medium retrofit'!$AL$101,IF(F70="Scenario2PBT12",'Medium retrofit'!$AM$101,IF(F70="Scenario3PBT12",'Medium retrofit'!$AN$101,"")))&amp;IF(F70="Scenario1PBT13",'Medium retrofit'!$AO$101,IF(F70="Scenario2PBT13",'Medium retrofit'!$AP$101,IF(F70="Scenario3PBT13",'Medium retrofit'!$AQ$101,"")))&amp;IF(F70="Scenario1PBT14",'Medium retrofit'!$AR$101,IF(F70="Scenario2PBT14",'Medium retrofit'!$AS$101,IF(F70="Scenario3PBT14",'Medium retrofit'!$AT$101,"")))&amp;IF(F70="Scenario1PBT15",'Medium retrofit'!$AU$101,IF(F70="Scenario2PBT15",'Medium retrofit'!$AV$101,IF(F70="Scenario3PBT15",'Medium retrofit'!$AW$101,"")))</f>
        <v/>
      </c>
      <c r="AB70" s="242">
        <f t="shared" si="21"/>
        <v>0</v>
      </c>
      <c r="AC70" s="247">
        <f>IFERROR('Projection_Base-case'!G70-G70,0)</f>
        <v>0</v>
      </c>
      <c r="AD70" s="123">
        <f t="shared" ref="AD70:AD95" si="34">AC70*C70</f>
        <v>0</v>
      </c>
      <c r="AE70" s="123">
        <f>IFERROR(100*AC70/'Projection_Base-case'!G70,0)</f>
        <v>0</v>
      </c>
      <c r="AF70" s="123">
        <f>IFERROR('Projection_Base-case'!I70-I70,0)</f>
        <v>0</v>
      </c>
      <c r="AG70" s="123">
        <f t="shared" ref="AG70:AG95" si="35">AF70*C70</f>
        <v>0</v>
      </c>
      <c r="AH70" s="123">
        <f>IFERROR(100*AF70/'Projection_Base-case'!I70,0)</f>
        <v>0</v>
      </c>
      <c r="AI70" s="123">
        <f>IFERROR('Projection_Base-case'!K70-K70,0)</f>
        <v>0</v>
      </c>
      <c r="AJ70" s="123">
        <f t="shared" ref="AJ70:AJ95" si="36">AI70*C70</f>
        <v>0</v>
      </c>
      <c r="AK70" s="123">
        <f>IFERROR(100*AI70/'Projection_Base-case'!K70,0)</f>
        <v>0</v>
      </c>
      <c r="AL70" s="123">
        <f>IFERROR(M70-'Projection_Base-case'!M70,0)</f>
        <v>0</v>
      </c>
      <c r="AM70" s="123">
        <f t="shared" ref="AM70:AM95" si="37">AL70*C70</f>
        <v>0</v>
      </c>
      <c r="AN70" s="179">
        <f>IFERROR(IF('Projection_Base-case'!N70&gt;0,100*AM70/'Projection_Base-case'!N70,100*AM70/N70),0)</f>
        <v>0</v>
      </c>
      <c r="AO70" s="245">
        <f>IFERROR('Projection_Base-case'!O70-O70,0)</f>
        <v>0</v>
      </c>
      <c r="AP70" s="123">
        <f t="shared" ref="AP70:AP95" si="38">AO70*C70</f>
        <v>0</v>
      </c>
      <c r="AQ70" s="123">
        <f>IFERROR(100*AO70/'Projection_Base-case'!O70,0)</f>
        <v>0</v>
      </c>
      <c r="AR70" s="123">
        <f>IFERROR('Projection_Base-case'!Q70-Q70,0)</f>
        <v>0</v>
      </c>
      <c r="AS70" s="123">
        <f t="shared" ref="AS70:AS95" si="39">AR70*C70</f>
        <v>0</v>
      </c>
      <c r="AT70" s="123">
        <f>IFERROR(100*AR70/'Projection_Base-case'!Q70,0)</f>
        <v>0</v>
      </c>
      <c r="AU70" s="123">
        <f>IFERROR('Projection_Base-case'!S70-S70,0)</f>
        <v>0</v>
      </c>
      <c r="AV70" s="123">
        <f t="shared" ref="AV70:AV95" si="40">AU70*C70</f>
        <v>0</v>
      </c>
      <c r="AW70" s="124">
        <f>IFERROR(100*AU70/'Projection_Base-case'!S70,0)</f>
        <v>0</v>
      </c>
      <c r="AX70" s="245">
        <f>IFERROR('Projection_Base-case'!U70-U70,0)</f>
        <v>0</v>
      </c>
      <c r="AY70" s="123">
        <f t="shared" ref="AY70:AY95" si="41">AX70*C70</f>
        <v>0</v>
      </c>
      <c r="AZ70" s="123">
        <f>IFERROR(100*AX70/'Projection_Base-case'!U70,0)</f>
        <v>0</v>
      </c>
      <c r="BA70" s="123">
        <f>IFERROR('Projection_Base-case'!W70-W70,0)</f>
        <v>0</v>
      </c>
      <c r="BB70" s="123">
        <f t="shared" ref="BB70:BB95" si="42">BA70*C70</f>
        <v>0</v>
      </c>
      <c r="BC70" s="123">
        <f>IFERROR(100*BA70/'Projection_Base-case'!W70,0)</f>
        <v>0</v>
      </c>
      <c r="BD70" s="123">
        <f>IFERROR('Projection_Base-case'!Y70-Y70,0)</f>
        <v>0</v>
      </c>
      <c r="BE70" s="123">
        <f t="shared" ref="BE70:BE95" si="43">BD70*C70</f>
        <v>0</v>
      </c>
      <c r="BF70" s="123">
        <f>IFERROR(100*BD70/'Projection_Base-case'!Y70,0)</f>
        <v>0</v>
      </c>
      <c r="BG70" s="178">
        <f t="shared" si="22"/>
        <v>0</v>
      </c>
      <c r="BH70" s="179">
        <f t="shared" si="23"/>
        <v>0</v>
      </c>
    </row>
    <row r="71" spans="1:60">
      <c r="A71" s="165">
        <v>66</v>
      </c>
      <c r="B71" s="239">
        <f>IF('Projection_Base-case'!B71&lt;&gt;"",'Projection_Base-case'!B71,0)</f>
        <v>0</v>
      </c>
      <c r="C71" s="239">
        <f>IF('Projection_Base-case'!C71&lt;&gt;"",'Projection_Base-case'!C71,0)</f>
        <v>0</v>
      </c>
      <c r="D71" s="239">
        <f>IF('Projection_Base-case'!D71&lt;&gt;"",'Projection_Base-case'!D71,0)</f>
        <v>0</v>
      </c>
      <c r="E71" s="164" t="str">
        <f>IF(AND('Résultats medium'!$AC$3="OUI",'Résultats medium'!E70&lt;&gt;""),'Résultats medium'!E70,IF(OR(D71="PBT1",D71="PBT4",D71="PBT5",D71="PBT6",D71="PBT7",D71="PBT8",D71="PBT10"),"Scenario1",IF(OR(D71="PBT3",D71="PBT9"),"Scenario3",IF(OR(D71="PBT2"),"Scenario2",""))))</f>
        <v/>
      </c>
      <c r="F71" s="240" t="str">
        <f t="shared" ref="F71:F95" si="44">E71&amp;D71</f>
        <v>0</v>
      </c>
      <c r="G71" s="241" t="str">
        <f>IF(F71="Scenario1PBT1",'Medium retrofit'!$E$6,IF(F71="Scenario2PBT1",'Medium retrofit'!$F$6,IF(F71="Scenario3PBT1",'Medium retrofit'!$G$6,"")))&amp;IF(F71="Scenario1PBT2",'Medium retrofit'!$H$6,IF(F71="Scenario2PBT2",'Medium retrofit'!$I$6,IF(F71="Scenario3PBT2",'Medium retrofit'!$J$6,"")))&amp;IF(F71="Scenario1PBT3",'Medium retrofit'!$K$6,IF(F71="Scenario2PBT3",'Medium retrofit'!$L$6,IF(F71="Scenario3PBT3",'Medium retrofit'!$M$6,"")))&amp;IF(F71="Scenario1PBT4",'Medium retrofit'!$N$6,IF(F71="Scenario2PBT4",'Medium retrofit'!$O$6,IF(F71="Scenario3PBT4",'Medium retrofit'!$P$6,"")))&amp;IF(F71="Scenario1PBT5",'Medium retrofit'!$Q$6,IF(F71="Scenario2PBT5",'Medium retrofit'!$R$6,IF(F71="Scenario3PBT5",'Medium retrofit'!$S$6,"")))&amp;IF(F71="Scenario1PBT6",'Medium retrofit'!$T$6,IF(F71="Scenario2PBT6",'Medium retrofit'!$U$6,IF(F71="Scenario3PBT6",'Medium retrofit'!$V$6,"")))&amp;IF(F71="Scenario1PBT7",'Medium retrofit'!$W$6,IF(F71="Scenario2PBT7",'Medium retrofit'!$X$6,IF(F71="Scenario3PBT7",'Medium retrofit'!$Y$6,"")))&amp;IF(F71="Scenario1PBT8",'Medium retrofit'!$Z$6,IF(F71="Scenario2PBT8",'Medium retrofit'!$AA$6,IF(F71="Scenario3PBT8",'Medium retrofit'!$AB$6,"")))&amp;IF(F71="Scenario1PBT9",'Medium retrofit'!$AC$6,IF(F71="Scenario2PBT9",'Medium retrofit'!$AD$6,IF(F71="Scenario3PBT9",'Medium retrofit'!$AE$6,"")))&amp;IF(F71="Scenario1PBT10",'Medium retrofit'!$AF$6,IF(F71="Scenario2PBT10",'Medium retrofit'!$AG$6,IF(F71="Scenario3PBT10",'Medium retrofit'!$AH$6,"")))&amp;IF(F71="Scenario1PBT11",'Medium retrofit'!$AI$6,IF(F71="Scenario2PBT11",'Medium retrofit'!$AJ$6,IF(F71="Scenario3PBT11",'Medium retrofit'!$AK$6,"")))&amp;IF(F71="Scenario1PBT12",'Medium retrofit'!$AL$6,IF(F71="Scenario2PBT12",'Medium retrofit'!$AM$6,IF(F71="Scenario3PBT12",'Medium retrofit'!$AN$6,"")))&amp;IF(F71="Scenario1PBT13",'Medium retrofit'!$AO$6,IF(F71="Scenario2PBT13",'Medium retrofit'!$AP$6,IF(F71="Scenario3PBT13",'Medium retrofit'!$AQ$6,"")))&amp;IF(F71="Scenario1PBT14",'Medium retrofit'!$AR$6,IF(F71="Scenario2PBT14",'Medium retrofit'!$AS$6,IF(F71="Scenario3PBT14",'Medium retrofit'!$AT$6,"")))&amp;IF(F71="Scenario1PBT15",'Medium retrofit'!$AU$6,IF(F71="Scenario2PBT15",'Medium retrofit'!$AV$6,IF(F71="Scenario3PBT15",'Medium retrofit'!$AW$6,"")))</f>
        <v/>
      </c>
      <c r="H71" s="123">
        <f t="shared" ref="H71:H95" si="45">IFERROR(G71*C71,0)</f>
        <v>0</v>
      </c>
      <c r="I71" s="239" t="str">
        <f>IF(F71="Scenario1PBT1",'Medium retrofit'!$E$16,IF(F71="Scenario2PBT1",'Medium retrofit'!$F$16,IF(F71="Scenario3PBT1",'Medium retrofit'!$G$16,"")))&amp;IF(F71="Scenario1PBT2",'Medium retrofit'!$H$16,IF(F71="Scenario2PBT2",'Medium retrofit'!$I$16,IF(F71="Scenario3PBT2",'Medium retrofit'!$J$16,"")))&amp;IF(F71="Scenario1PBT3",'Medium retrofit'!$K$16,IF(F71="Scenario2PBT3",'Medium retrofit'!$L$16,IF(F71="Scenario3PBT3",'Medium retrofit'!$M$16,"")))&amp;IF(F71="Scenario1PBT4",'Medium retrofit'!$N$16,IF(F71="Scenario2PBT4",'Medium retrofit'!$O$16,IF(F71="Scenario3PBT4",'Medium retrofit'!$P$16,"")))&amp;IF(F71="Scenario1PBT5",'Medium retrofit'!$Q$16,IF(F71="Scenario2PBT5",'Medium retrofit'!$R$16,IF(F71="Scenario3PBT5",'Medium retrofit'!$S$16,"")))&amp;IF(F71="Scenario1PBT6",'Medium retrofit'!$T$16,IF(F71="Scenario2PBT6",'Medium retrofit'!$U$16,IF(F71="Scenario3PBT6",'Medium retrofit'!$V$16,"")))&amp;IF(F71="Scenario1PBT7",'Medium retrofit'!$W$16,IF(F71="Scenario2PBT7",'Medium retrofit'!$X$16,IF(F71="Scenario3PBT7",'Medium retrofit'!$Y$16,"")))&amp;IF(F71="Scenario1PBT8",'Medium retrofit'!$Z$16,IF(F71="Scenario2PBT8",'Medium retrofit'!$AA$16,IF(F71="Scenario3PBT8",'Medium retrofit'!$AB$16,"")))&amp;IF(F71="Scenario1PBT9",'Medium retrofit'!$AC$16,IF(F71="Scenario2PBT9",'Medium retrofit'!$AD$16,IF(F71="Scenario3PBT9",'Medium retrofit'!$AE$16,"")))&amp;IF(F71="Scenario1PBT10",'Medium retrofit'!$AF$16,IF(F71="Scenario2PBT10",'Medium retrofit'!$AG$16,IF(F71="Scenario3PBT10",'Medium retrofit'!$AH$16,"")))&amp;IF(F71="Scenario1PBT11",'Medium retrofit'!$AI$16,IF(F71="Scenario2PBT11",'Medium retrofit'!$AJ$16,IF(F71="Scenario3PBT11",'Medium retrofit'!$AK$16,"")))&amp;IF(F71="Scenario1PBT12",'Medium retrofit'!$AL$16,IF(F71="Scenario2PBT12",'Medium retrofit'!$AM$16,IF(F71="Scenario3PBT12",'Medium retrofit'!$AN$16,"")))&amp;IF(F71="Scenario1PBT13",'Medium retrofit'!$AO$16,IF(F71="Scenario2PBT13",'Medium retrofit'!$AP$16,IF(F71="Scenario3PBT13",'Medium retrofit'!$AQ$16,"")))&amp;IF(F71="Scenario1PBT14",'Medium retrofit'!$AR$16,IF(F71="Scenario2PBT14",'Medium retrofit'!$AS$16,IF(F71="Scenario3PBT14",'Medium retrofit'!$AT$16,"")))&amp;IF(F71="Scenario1PBT15",'Medium retrofit'!$AU$16,IF(F71="Scenario2PBT15",'Medium retrofit'!$AV$16,IF(F71="Scenario3PBT15",'Medium retrofit'!$AW$16,"")))</f>
        <v/>
      </c>
      <c r="J71" s="123">
        <f t="shared" ref="J71:J95" si="46">IFERROR(I71*C71,0)</f>
        <v>0</v>
      </c>
      <c r="K71" s="123" t="str">
        <f>IF(F71="Scenario1PBT1",'Medium retrofit'!$E$18,IF(F71="Scenario2PBT1",'Medium retrofit'!$F$18,IF(F71="Scenario3PBT1",'Medium retrofit'!$G$18,"")))&amp;IF(F71="Scenario1PBT2",'Medium retrofit'!$H$18,IF(F71="Scenario2PBT2",'Medium retrofit'!$I$18,IF(F71="Scenario3PBT2",'Medium retrofit'!$J$18,"")))&amp;IF(F71="Scenario1PBT3",'Medium retrofit'!$K$18,IF(F71="Scenario2PBT3",'Medium retrofit'!$L$18,IF(F71="Scenario3PBT3",'Medium retrofit'!$M$18,"")))&amp;IF(F71="Scenario1PBT4",'Medium retrofit'!$N$18,IF(F71="Scenario2PBT4",'Medium retrofit'!$O$18,IF(F71="Scenario3PBT4",'Medium retrofit'!$P$18,"")))&amp;IF(F71="Scenario1PBT5",'Medium retrofit'!$Q$18,IF(F71="Scenario2PBT5",'Medium retrofit'!$R$18,IF(F71="Scenario3PBT5",'Medium retrofit'!$S$18,"")))&amp;IF(F71="Scenario1PBT6",'Medium retrofit'!$T$18,IF(F71="Scenario2PBT6",'Medium retrofit'!$U$18,IF(F71="Scenario3PBT6",'Medium retrofit'!$V$18,"")))&amp;IF(F71="Scenario1PBT7",'Medium retrofit'!$W$18,IF(F71="Scenario2PBT7",'Medium retrofit'!$X$18,IF(F71="Scenario3PBT7",'Medium retrofit'!$Y$18,"")))&amp;IF(F71="Scenario1PBT8",'Medium retrofit'!$Z$18,IF(F71="Scenario2PBT8",'Medium retrofit'!$AA$18,IF(F71="Scenario3PBT8",'Medium retrofit'!$AB$18,"")))&amp;IF(F71="Scenario1PBT9",'Medium retrofit'!$AC$18,IF(F71="Scenario2PBT9",'Medium retrofit'!$AD$18,IF(F71="Scenario3PBT9",'Medium retrofit'!$AE$18,"")))&amp;IF(F71="Scenario1PBT10",'Medium retrofit'!$AF$18,IF(F71="Scenario2PBT10",'Medium retrofit'!$AG$18,IF(F71="Scenario3PBT10",'Medium retrofit'!$AH$18,"")))&amp;IF(F71="Scenario1PBT11",'Medium retrofit'!$AI$18,IF(F71="Scenario2PBT11",'Medium retrofit'!$AJ$18,IF(F71="Scenario3PBT11",'Medium retrofit'!$AK$18,"")))&amp;IF(F71="Scenario1PBT12",'Medium retrofit'!$AL$18,IF(F71="Scenario2PBT12",'Medium retrofit'!$AM$18,IF(F71="Scenario3PBT12",'Medium retrofit'!$AN$18,"")))&amp;IF(F71="Scenario1PBT13",'Medium retrofit'!$AO$18,IF(F71="Scenario2PBT13",'Medium retrofit'!$AP$18,IF(F71="Scenario3PBT13",'Medium retrofit'!$AQ$18,"")))&amp;IF(F71="Scenario1PBT14",'Medium retrofit'!$AR$18,IF(F71="Scenario2PBT14",'Medium retrofit'!$AS$18,IF(F71="Scenario3PBT14",'Medium retrofit'!$AT$18,"")))&amp;IF(F71="Scenario1PBT15",'Medium retrofit'!$AU$18,IF(F71="Scenario2PBT15",'Medium retrofit'!$AV$18,IF(F71="Scenario3PBT15",'Medium retrofit'!$AW$18,"")))</f>
        <v/>
      </c>
      <c r="L71" s="123">
        <f t="shared" ref="L71:L95" si="47">IFERROR(K71*C71,0)</f>
        <v>0</v>
      </c>
      <c r="M71" s="123" t="str">
        <f>IF(F71="Scenario1PBT1",'Medium retrofit'!$E$20,IF(F71="Scenario2PBT1",'Medium retrofit'!$F$20,IF(F71="Scenario3PBT1",'Medium retrofit'!$G$20,"")))&amp;IF(F71="Scenario1PBT2",'Medium retrofit'!$H$20,IF(F71="Scenario2PBT2",'Medium retrofit'!$I$20,IF(F71="Scenario3PBT2",'Medium retrofit'!$J$20,"")))&amp;IF(F71="Scenario1PBT3",'Medium retrofit'!$K$20,IF(F71="Scenario2PBT3",'Medium retrofit'!$L$20,IF(F71="Scenario3PBT3",'Medium retrofit'!$M$20,"")))&amp;IF(F71="Scenario1PBT4",'Medium retrofit'!$N$20,IF(F71="Scenario2PBT4",'Medium retrofit'!$O$20,IF(F71="Scenario3PBT4",'Medium retrofit'!$P$20,"")))&amp;IF(F71="Scenario1PBT5",'Medium retrofit'!$Q$20,IF(F71="Scenario2PBT5",'Medium retrofit'!$R$20,IF(F71="Scenario3PBT5",'Medium retrofit'!$S$20,"")))&amp;IF(F71="Scenario1PBT6",'Medium retrofit'!$T$20,IF(F71="Scenario2PBT6",'Medium retrofit'!$U$20,IF(F71="Scenario3PBT6",'Medium retrofit'!$V$20,"")))&amp;IF(F71="Scenario1PBT7",'Medium retrofit'!$W$20,IF(F71="Scenario2PBT7",'Medium retrofit'!$X$20,IF(F71="Scenario3PBT7",'Medium retrofit'!$Y$20,"")))&amp;IF(F71="Scenario1PBT8",'Medium retrofit'!$Z$20,IF(F71="Scenario2PBT8",'Medium retrofit'!$AA$20,IF(F71="Scenario3PBT8",'Medium retrofit'!$AB$20,"")))&amp;IF(F71="Scenario1PBT9",'Medium retrofit'!$AC$20,IF(F71="Scenario2PBT9",'Medium retrofit'!$AD$20,IF(F71="Scenario3PBT9",'Medium retrofit'!$AE$20,"")))&amp;IF(F71="Scenario1PBT10",'Medium retrofit'!$AF$20,IF(F71="Scenario2PBT10",'Medium retrofit'!$AG$20,IF(F71="Scenario3PBT10",'Medium retrofit'!$AH$20,"")))&amp;IF(F71="Scenario1PBT11",'Medium retrofit'!$AI$20,IF(F71="Scenario2PBT11",'Medium retrofit'!$AJ$20,IF(F71="Scenario3PBT11",'Medium retrofit'!$AK$20,"")))&amp;IF(F71="Scenario1PBT12",'Medium retrofit'!$AL$20,IF(F71="Scenario2PBT12",'Medium retrofit'!$AM$20,IF(F71="Scenario3PBT12",'Medium retrofit'!$AN$20,"")))&amp;IF(F71="Scenario1PBT13",'Medium retrofit'!$AO$20,IF(F71="Scenario2PBT13",'Medium retrofit'!$AP$20,IF(F71="Scenario3PBT13",'Medium retrofit'!$AQ$20,"")))&amp;IF(F71="Scenario1PBT14",'Medium retrofit'!$AR$20,IF(F71="Scenario2PBT14",'Medium retrofit'!$AS$20,IF(F71="Scenario3PBT14",'Medium retrofit'!$AT$20,"")))&amp;IF(F71="Scenario1PBT15",'Medium retrofit'!$AU$20,IF(F71="Scenario2PBT15",'Medium retrofit'!$AV$20,IF(F71="Scenario3PBT15",'Medium retrofit'!$AW$20,"")))</f>
        <v/>
      </c>
      <c r="N71" s="124">
        <f t="shared" ref="N71:N95" si="48">IFERROR(M71*C71,0)</f>
        <v>0</v>
      </c>
      <c r="O71" s="245" t="str">
        <f>IF(F71="Scenario1PBT1",'Medium retrofit'!$E$23,IF(F71="Scenario2PBT1",'Medium retrofit'!$F$23,IF(F71="Scenario3PBT1",'Medium retrofit'!$G$23,"")))&amp;IF(F71="Scenario1PBT2",'Medium retrofit'!$H$23,IF(F71="Scenario2PBT2",'Medium retrofit'!$I$23,IF(F71="Scenario3PBT2",'Medium retrofit'!$J$23,"")))&amp;IF(F71="Scenario1PBT3",'Medium retrofit'!$K$23,IF(F71="Scenario2PBT3",'Medium retrofit'!$L$23,IF(F71="Scenario3PBT3",'Medium retrofit'!$M$23,"")))&amp;IF(F71="Scenario1PBT4",'Medium retrofit'!$N$23,IF(F71="Scenario2PBT4",'Medium retrofit'!$O$23,IF(F71="Scenario3PBT4",'Medium retrofit'!$P$23,"")))&amp;IF(F71="Scenario1PBT5",'Medium retrofit'!$Q$23,IF(F71="Scenario2PBT5",'Medium retrofit'!$R$23,IF(F71="Scenario3PBT5",'Medium retrofit'!$S$23,"")))&amp;IF(F71="Scenario1PBT6",'Medium retrofit'!$T$23,IF(F71="Scenario2PBT6",'Medium retrofit'!$U$23,IF(F71="Scenario3PBT6",'Medium retrofit'!$V$23,"")))&amp;IF(F71="Scenario1PBT7",'Medium retrofit'!$W$23,IF(F71="Scenario2PBT7",'Medium retrofit'!$X$23,IF(F71="Scenario3PBT7",'Medium retrofit'!$Y$23,"")))&amp;IF(F71="Scenario1PBT8",'Medium retrofit'!$Z$23,IF(F71="Scenario2PBT8",'Medium retrofit'!$AA$23,IF(F71="Scenario3PBT8",'Medium retrofit'!$AB$23,"")))&amp;IF(F71="Scenario1PBT9",'Medium retrofit'!$AC$23,IF(F71="Scenario2PBT9",'Medium retrofit'!$AD$23,IF(F71="Scenario3PBT9",'Medium retrofit'!$AE$23,"")))&amp;IF(F71="Scenario1PBT10",'Medium retrofit'!$AF$23,IF(F71="Scenario2PBT10",'Medium retrofit'!$AG$23,IF(F71="Scenario3PBT10",'Medium retrofit'!$AH$23,"")))&amp;IF(F71="Scenario1PBT11",'Medium retrofit'!$AI$23,IF(F71="Scenario2PBT11",'Medium retrofit'!$AJ$23,IF(F71="Scenario3PBT11",'Medium retrofit'!$AK$23,"")))&amp;IF(F71="Scenario1PBT12",'Medium retrofit'!$AL$23,IF(F71="Scenario2PBT12",'Medium retrofit'!$AM$23,IF(F71="Scenario3PBT12",'Medium retrofit'!$AN$23,"")))&amp;IF(F71="Scenario1PBT13",'Medium retrofit'!$AO$23,IF(F71="Scenario2PBT13",'Medium retrofit'!$AP$23,IF(F71="Scenario3PBT13",'Medium retrofit'!$AQ$23,"")))&amp;IF(F71="Scenario1PBT14",'Medium retrofit'!$AR$23,IF(F71="Scenario2PBT14",'Medium retrofit'!$AS$23,IF(F71="Scenario3PBT14",'Medium retrofit'!$AT$23,"")))&amp;IF(F71="Scenario1PBT15",'Medium retrofit'!$AU$23,IF(F71="Scenario2PBT15",'Medium retrofit'!$AV$23,IF(F71="Scenario3PBT15",'Medium retrofit'!$AW$23,"")))</f>
        <v/>
      </c>
      <c r="P71" s="123">
        <f t="shared" ref="P71:P95" si="49">IFERROR(O71*C71,0)</f>
        <v>0</v>
      </c>
      <c r="Q71" s="123" t="str">
        <f>IF(F71="Scenario1PBT1",'Medium retrofit'!$E$25,IF(F71="Scenario2PBT1",'Medium retrofit'!$F$25,IF(F71="Scenario3PBT1",'Medium retrofit'!$G$25,"")))&amp;IF(F71="Scenario1PBT2",'Medium retrofit'!$H$25,IF(F71="Scenario2PBT2",'Medium retrofit'!$I$25,IF(F71="Scenario3PBT2",'Medium retrofit'!$J$25,"")))&amp;IF(F71="Scenario1PBT3",'Medium retrofit'!$K$25,IF(F71="Scenario2PBT3",'Medium retrofit'!$L$25,IF(F71="Scenario3PBT3",'Medium retrofit'!$M$25,"")))&amp;IF(F71="Scenario1PBT4",'Medium retrofit'!$N$25,IF(F71="Scenario2PBT4",'Medium retrofit'!$O$25,IF(F71="Scenario3PBT4",'Medium retrofit'!$P$25,"")))&amp;IF(F71="Scenario1PBT5",'Medium retrofit'!$Q$25,IF(F71="Scenario2PBT5",'Medium retrofit'!$R$25,IF(F71="Scenario3PBT5",'Medium retrofit'!$S$25,"")))&amp;IF(F71="Scenario1PBT6",'Medium retrofit'!$T$25,IF(F71="Scenario2PBT6",'Medium retrofit'!$U$25,IF(F71="Scenario3PBT6",'Medium retrofit'!$V$25,"")))&amp;IF(F71="Scenario1PBT7",'Medium retrofit'!$W$25,IF(F71="Scenario2PBT7",'Medium retrofit'!$X$25,IF(F71="Scenario3PBT7",'Medium retrofit'!$Y$25,"")))&amp;IF(F71="Scenario1PBT8",'Medium retrofit'!$Z$25,IF(F71="Scenario2PBT8",'Medium retrofit'!$AA$25,IF(F71="Scenario3PBT8",'Medium retrofit'!$AB$25,"")))&amp;IF(F71="Scenario1PBT9",'Medium retrofit'!$AC$25,IF(F71="Scenario2PBT9",'Medium retrofit'!$AD$25,IF(F71="Scenario3PBT9",'Medium retrofit'!$AE$25,"")))&amp;IF(F71="Scenario1PBT10",'Medium retrofit'!$AF$25,IF(F71="Scenario2PBT10",'Medium retrofit'!$AG$25,IF(F71="Scenario3PBT10",'Medium retrofit'!$AH$25,"")))&amp;IF(F71="Scenario1PBT11",'Medium retrofit'!$AI$25,IF(F71="Scenario2PBT11",'Medium retrofit'!$AJ$25,IF(F71="Scenario3PBT11",'Medium retrofit'!$AK$25,"")))&amp;IF(F71="Scenario1PBT12",'Medium retrofit'!$AL$25,IF(F71="Scenario2PBT12",'Medium retrofit'!$AM$25,IF(F71="Scenario3PBT12",'Medium retrofit'!$AN$25,"")))&amp;IF(F71="Scenario1PBT13",'Medium retrofit'!$AO$25,IF(F71="Scenario2PBT13",'Medium retrofit'!$AP$25,IF(F71="Scenario3PBT13",'Medium retrofit'!$AQ$25,"")))&amp;IF(F71="Scenario1PBT14",'Medium retrofit'!$AR$25,IF(F71="Scenario2PBT14",'Medium retrofit'!$AS$25,IF(F71="Scenario3PBT14",'Medium retrofit'!$AT$25,"")))&amp;IF(F71="Scenario1PBT15",'Medium retrofit'!$AU$25,IF(F71="Scenario2PBT15",'Medium retrofit'!$AV$25,IF(F71="Scenario3PBT15",'Medium retrofit'!$AW$25,"")))</f>
        <v/>
      </c>
      <c r="R71" s="123">
        <f t="shared" ref="R71:R95" si="50">IFERROR(Q71*C71,0)</f>
        <v>0</v>
      </c>
      <c r="S71" s="123" t="str">
        <f>IF(F71="Scenario1PBT1",'Medium retrofit'!$E$27,IF(F71="Scenario2PBT1",'Medium retrofit'!$F$27,IF(F71="Scenario3PBT1",'Medium retrofit'!$G$27,"")))&amp;IF(F71="Scenario1PBT2",'Medium retrofit'!$H$27,IF(F71="Scenario2PBT2",'Medium retrofit'!$I$27,IF(F71="Scenario3PBT2",'Medium retrofit'!$J$27,"")))&amp;IF(F71="Scenario1PBT3",'Medium retrofit'!$K$27,IF(F71="Scenario2PBT3",'Medium retrofit'!$L$27,IF(F71="Scenario3PBT3",'Medium retrofit'!$M$27,"")))&amp;IF(F71="Scenario1PBT4",'Medium retrofit'!$N$27,IF(F71="Scenario2PBT4",'Medium retrofit'!$O$27,IF(F71="Scenario3PBT4",'Medium retrofit'!$P$27,"")))&amp;IF(F71="Scenario1PBT5",'Medium retrofit'!$Q$27,IF(F71="Scenario2PBT5",'Medium retrofit'!$R$27,IF(F71="Scenario3PBT5",'Medium retrofit'!$S$27,"")))&amp;IF(F71="Scenario1PBT6",'Medium retrofit'!$T$27,IF(F71="Scenario2PBT6",'Medium retrofit'!$U$27,IF(F71="Scenario3PBT6",'Medium retrofit'!$V$27,"")))&amp;IF(F71="Scenario1PBT7",'Medium retrofit'!$W$27,IF(F71="Scenario2PBT7",'Medium retrofit'!$X$27,IF(F71="Scenario3PBT7",'Medium retrofit'!$Y$27,"")))&amp;IF(F71="Scenario1PBT8",'Medium retrofit'!$Z$27,IF(F71="Scenario2PBT8",'Medium retrofit'!$AA$27,IF(F71="Scenario3PBT8",'Medium retrofit'!$AB$27,"")))&amp;IF(F71="Scenario1PBT9",'Medium retrofit'!$AC$27,IF(F71="Scenario2PBT9",'Medium retrofit'!$AD$27,IF(F71="Scenario3PBT9",'Medium retrofit'!$AE$27,"")))&amp;IF(F71="Scenario1PBT10",'Medium retrofit'!$AF$27,IF(F71="Scenario2PBT10",'Medium retrofit'!$AG$27,IF(F71="Scenario3PBT10",'Medium retrofit'!$AH$27,"")))&amp;IF(F71="Scenario1PBT11",'Medium retrofit'!$AI$27,IF(F71="Scenario2PBT11",'Medium retrofit'!$AJ$27,IF(F71="Scenario3PBT11",'Medium retrofit'!$AK$27,"")))&amp;IF(F71="Scenario1PBT12",'Medium retrofit'!$AL$27,IF(F71="Scenario2PBT12",'Medium retrofit'!$AM$27,IF(F71="Scenario3PBT12",'Medium retrofit'!$AN$27,"")))&amp;IF(F71="Scenario1PBT13",'Medium retrofit'!$AO$27,IF(F71="Scenario2PBT13",'Medium retrofit'!$AP$27,IF(F71="Scenario3PBT13",'Medium retrofit'!$AQ$27,"")))&amp;IF(F71="Scenario1PBT14",'Medium retrofit'!$AR$27,IF(F71="Scenario2PBT14",'Medium retrofit'!$AS$27,IF(F71="Scenario3PBT14",'Medium retrofit'!$AT$27,"")))&amp;IF(F71="Scenario1PBT15",'Medium retrofit'!$AU$27,IF(F71="Scenario2PBT15",'Medium retrofit'!$AV$27,IF(F71="Scenario3PBT15",'Medium retrofit'!$AW$27,"")))</f>
        <v/>
      </c>
      <c r="T71" s="246">
        <f t="shared" ref="T71:T95" si="51">IFERROR(S71*C71,0)</f>
        <v>0</v>
      </c>
      <c r="U71" s="245" t="str">
        <f>IF(F71="Scenario1PBT1",'Medium retrofit'!$E$38,IF(F71="Scenario2PBT1",'Medium retrofit'!$F$38,IF(F71="Scenario3PBT1",'Medium retrofit'!$G$38,"")))&amp;IF(F71="Scenario1PBT2",'Medium retrofit'!$H$38,IF(F71="Scenario2PBT2",'Medium retrofit'!$I$38,IF(F71="Scenario3PBT2",'Medium retrofit'!$J$38,"")))&amp;IF(F71="Scenario1PBT3",'Medium retrofit'!$K$38,IF(F71="Scenario2PBT3",'Medium retrofit'!$L$38,IF(F71="Scenario3PBT3",'Medium retrofit'!$M$38,"")))&amp;IF(F71="Scenario1PBT4",'Medium retrofit'!$N$38,IF(F71="Scenario2PBT4",'Medium retrofit'!$O$38,IF(F71="Scenario3PBT4",'Medium retrofit'!$P$38,"")))&amp;IF(F71="Scenario1PBT5",'Medium retrofit'!$Q$38,IF(F71="Scenario2PBT5",'Medium retrofit'!$R$38,IF(F71="Scenario3PBT5",'Medium retrofit'!$S$38,"")))&amp;IF(F71="Scenario1PBT6",'Medium retrofit'!$T$38,IF(F71="Scenario2PBT6",'Medium retrofit'!$U$38,IF(F71="Scenario3PBT6",'Medium retrofit'!$V$38,"")))&amp;IF(F71="Scenario1PBT7",'Medium retrofit'!$W$38,IF(F71="Scenario2PBT7",'Medium retrofit'!$X$38,IF(F71="Scenario3PBT7",'Medium retrofit'!$Y$38,"")))&amp;IF(F71="Scenario1PBT8",'Medium retrofit'!$Z$38,IF(F71="Scenario2PBT8",'Medium retrofit'!$AA$38,IF(F71="Scenario3PBT8",'Medium retrofit'!$AB$38,"")))&amp;IF(F71="Scenario1PBT9",'Medium retrofit'!$AC$38,IF(F71="Scenario2PBT9",'Medium retrofit'!$AD$38,IF(F71="Scenario3PBT9",'Medium retrofit'!$AE$38,"")))&amp;IF(F71="Scenario1PBT10",'Medium retrofit'!$AF$38,IF(F71="Scenario2PBT10",'Medium retrofit'!$AG$38,IF(F71="Scenario3PBT10",'Medium retrofit'!$AH$38,"")))&amp;IF(F71="Scenario1PBT11",'Medium retrofit'!$AI$38,IF(F71="Scenario2PBT11",'Medium retrofit'!$AJ$38,IF(F71="Scenario3PBT11",'Medium retrofit'!$AK$38,"")))&amp;IF(F71="Scenario1PBT12",'Medium retrofit'!$AL$38,IF(F71="Scenario2PBT12",'Medium retrofit'!$AM$38,IF(F71="Scenario3PBT12",'Medium retrofit'!$AN$38,"")))&amp;IF(F71="Scenario1PBT13",'Medium retrofit'!$AO$38,IF(F71="Scenario2PBT13",'Medium retrofit'!$AP$38,IF(F71="Scenario3PBT13",'Medium retrofit'!$AQ$38,"")))&amp;IF(F71="Scenario1PBT14",'Medium retrofit'!$AR$38,IF(F71="Scenario2PBT14",'Medium retrofit'!$AS$38,IF(F71="Scenario3PBT14",'Medium retrofit'!$AT$38,"")))&amp;IF(F71="Scenario1PBT15",'Medium retrofit'!$AU$38,IF(F71="Scenario2PBT15",'Medium retrofit'!$AV$38,IF(F71="Scenario3PBT15",'Medium retrofit'!$AW$38,"")))</f>
        <v/>
      </c>
      <c r="V71" s="123">
        <f t="shared" ref="V71:V95" si="52">IFERROR(U71*C71,0)</f>
        <v>0</v>
      </c>
      <c r="W71" s="123" t="str">
        <f>IF(F71="Scenario1PBT1",'Medium retrofit'!$E$40,IF(F71="Scenario2PBT1",'Medium retrofit'!$F$40,IF(F71="Scenario3PBT1",'Medium retrofit'!$G$40,"")))&amp;IF(F71="Scenario1PBT2",'Medium retrofit'!$H$40,IF(F71="Scenario2PBT2",'Medium retrofit'!$I$40,IF(F71="Scenario3PBT2",'Medium retrofit'!$J$40,"")))&amp;IF(F71="Scenario1PBT3",'Medium retrofit'!$K$40,IF(F71="Scenario2PBT3",'Medium retrofit'!$L$40,IF(F71="Scenario3PBT3",'Medium retrofit'!$M$40,"")))&amp;IF(F71="Scenario1PBT4",'Medium retrofit'!$N$40,IF(F71="Scenario2PBT4",'Medium retrofit'!$O$40,IF(F71="Scenario3PBT4",'Medium retrofit'!$P$40,"")))&amp;IF(F71="Scenario1PBT5",'Medium retrofit'!$Q$40,IF(F71="Scenario2PBT5",'Medium retrofit'!$R$40,IF(F71="Scenario3PBT5",'Medium retrofit'!$S$40,"")))&amp;IF(F71="Scenario1PBT6",'Medium retrofit'!$T$40,IF(F71="Scenario2PBT6",'Medium retrofit'!$U$40,IF(F71="Scenario3PBT6",'Medium retrofit'!$V$40,"")))&amp;IF(F71="Scenario1PBT7",'Medium retrofit'!$W$40,IF(F71="Scenario2PBT7",'Medium retrofit'!$X$40,IF(F71="Scenario3PBT7",'Medium retrofit'!$Y$40,"")))&amp;IF(F71="Scenario1PBT8",'Medium retrofit'!$Z$40,IF(F71="Scenario2PBT8",'Medium retrofit'!$AA$40,IF(F71="Scenario3PBT8",'Medium retrofit'!$AB$40,"")))&amp;IF(F71="Scenario1PBT9",'Medium retrofit'!$AC$40,IF(F71="Scenario2PBT9",'Medium retrofit'!$AD$40,IF(F71="Scenario3PBT9",'Medium retrofit'!$AE$40,"")))&amp;IF(F71="Scenario1PBT10",'Medium retrofit'!$AF$40,IF(F71="Scenario2PBT10",'Medium retrofit'!$AG$40,IF(F71="Scenario3PBT10",'Medium retrofit'!$AH$40,"")))&amp;IF(F71="Scenario1PBT11",'Medium retrofit'!$AI$40,IF(F71="Scenario2PBT11",'Medium retrofit'!$AJ$40,IF(F71="Scenario3PBT11",'Medium retrofit'!$AK$40,"")))&amp;IF(F71="Scenario1PBT12",'Medium retrofit'!$AL$40,IF(F71="Scenario2PBT12",'Medium retrofit'!$AM$40,IF(F71="Scenario3PBT12",'Medium retrofit'!$AN$40,"")))&amp;IF(F71="Scenario1PBT13",'Medium retrofit'!$AO$40,IF(F71="Scenario2PBT13",'Medium retrofit'!$AP$40,IF(F71="Scenario3PBT13",'Medium retrofit'!$AQ$40,"")))&amp;IF(F71="Scenario1PBT14",'Medium retrofit'!$AR$40,IF(F71="Scenario2PBT14",'Medium retrofit'!$AS$40,IF(F71="Scenario3PBT14",'Medium retrofit'!$AT$40,"")))&amp;IF(F71="Scenario1PBT15",'Medium retrofit'!$AU$40,IF(F71="Scenario2PBT15",'Medium retrofit'!$AV$40,IF(F71="Scenario3PBT15",'Medium retrofit'!$AW$40,"")))</f>
        <v/>
      </c>
      <c r="X71" s="123">
        <f t="shared" ref="X71:X95" si="53">IFERROR(W71*C71,0)</f>
        <v>0</v>
      </c>
      <c r="Y71" s="123" t="str">
        <f>IF(F71="Scenario1PBT1",'Medium retrofit'!$E$42,IF(F71="Scenario2PBT1",'Medium retrofit'!$F$42,IF(F71="Scenario3PBT1",'Medium retrofit'!$G$42,"")))&amp;IF(F71="Scenario1PBT2",'Medium retrofit'!$H$42,IF(F71="Scenario2PBT2",'Medium retrofit'!$I$42,IF(F71="Scenario3PBT2",'Medium retrofit'!$J$42,"")))&amp;IF(F71="Scenario1PBT3",'Medium retrofit'!$K$42,IF(F71="Scenario2PBT3",'Medium retrofit'!$L$42,IF(F71="Scenario3PBT3",'Medium retrofit'!$M$42,"")))&amp;IF(F71="Scenario1PBT4",'Medium retrofit'!$N$42,IF(F71="Scenario2PBT4",'Medium retrofit'!$O$42,IF(F71="Scenario3PBT4",'Medium retrofit'!$P$42,"")))&amp;IF(F71="Scenario1PBT5",'Medium retrofit'!$Q$42,IF(F71="Scenario2PBT5",'Medium retrofit'!$R$42,IF(F71="Scenario3PBT5",'Medium retrofit'!$S$42,"")))&amp;IF(F71="Scenario1PBT6",'Medium retrofit'!$T$42,IF(F71="Scenario2PBT6",'Medium retrofit'!$U$42,IF(F71="Scenario3PBT6",'Medium retrofit'!$V$42,"")))&amp;IF(F71="Scenario1PBT7",'Medium retrofit'!$W$42,IF(F71="Scenario2PBT7",'Medium retrofit'!$X$42,IF(F71="Scenario3PBT7",'Medium retrofit'!$Y$42,"")))&amp;IF(F71="Scenario1PBT8",'Medium retrofit'!$Z$42,IF(F71="Scenario2PBT8",'Medium retrofit'!$AA$42,IF(F71="Scenario3PBT8",'Medium retrofit'!$AB$42,"")))&amp;IF(F71="Scenario1PBT9",'Medium retrofit'!$AC$42,IF(F71="Scenario2PBT9",'Medium retrofit'!$AD$42,IF(F71="Scenario3PBT9",'Medium retrofit'!$AE$42,"")))&amp;IF(F71="Scenario1PBT10",'Medium retrofit'!$AF$42,IF(F71="Scenario2PBT10",'Medium retrofit'!$AG$42,IF(F71="Scenario3PBT10",'Medium retrofit'!$AH$42,"")))&amp;IF(F71="Scenario1PBT11",'Medium retrofit'!$AI$42,IF(F71="Scenario2PBT11",'Medium retrofit'!$AJ$42,IF(F71="Scenario3PBT11",'Medium retrofit'!$AK$42,"")))&amp;IF(F71="Scenario1PBT12",'Medium retrofit'!$AL$42,IF(F71="Scenario2PBT12",'Medium retrofit'!$AM$42,IF(F71="Scenario3PBT12",'Medium retrofit'!$AN$42,"")))&amp;IF(F71="Scenario1PBT13",'Medium retrofit'!$AO$42,IF(F71="Scenario2PBT13",'Medium retrofit'!$AP$42,IF(F71="Scenario3PBT13",'Medium retrofit'!$AQ$42,"")))&amp;IF(F71="Scenario1PBT14",'Medium retrofit'!$AR$42,IF(F71="Scenario2PBT14",'Medium retrofit'!$AS$42,IF(F71="Scenario3PBT14",'Medium retrofit'!$AT$42,"")))&amp;IF(F71="Scenario1PBT15",'Medium retrofit'!$AU$42,IF(F71="Scenario2PBT15",'Medium retrofit'!$AV$42,IF(F71="Scenario3PBT15",'Medium retrofit'!$AW$42,"")))</f>
        <v/>
      </c>
      <c r="Z71" s="123">
        <f t="shared" ref="Z71:Z95" si="54">IFERROR(Y71*C71,0)</f>
        <v>0</v>
      </c>
      <c r="AA71" s="239" t="str">
        <f>IF(F71="Scenario1PBT1",'Medium retrofit'!$E$101,IF(F71="Scenario2PBT1",'Medium retrofit'!$F$101,IF(F71="Scenario3PBT1",'Medium retrofit'!$G$101,"")))&amp;IF(F71="Scenario1PBT2",'Medium retrofit'!$H$101,IF(F71="Scenario2PBT2",'Medium retrofit'!$I$101,IF(F71="Scenario3PBT2",'Medium retrofit'!$J$101,"")))&amp;IF(F71="Scenario1PBT3",'Medium retrofit'!$K$101,IF(F71="Scenario2PBT3",'Medium retrofit'!$L$101,IF(F71="Scenario3PBT3",'Medium retrofit'!$M$101,"")))&amp;IF(F71="Scenario1PBT4",'Medium retrofit'!$N$101,IF(F71="Scenario2PBT4",'Medium retrofit'!$O$101,IF(F71="Scenario3PBT4",'Medium retrofit'!$P$101,"")))&amp;IF(F71="Scenario1PBT5",'Medium retrofit'!$Q$101,IF(F71="Scenario2PBT5",'Medium retrofit'!$R$101,IF(F71="Scenario3PBT5",'Medium retrofit'!$S$101,"")))&amp;IF(F71="Scenario1PBT6",'Medium retrofit'!$T$101,IF(F71="Scenario2PBT6",'Medium retrofit'!$U$101,IF(F71="Scenario3PBT6",'Medium retrofit'!$V$101,"")))&amp;IF(F71="Scenario1PBT7",'Medium retrofit'!$W$101,IF(F71="Scenario2PBT7",'Medium retrofit'!$X$101,IF(F71="Scenario3PBT7",'Medium retrofit'!$Y$101,"")))&amp;IF(F71="Scenario1PBT8",'Medium retrofit'!$Z$101,IF(F71="Scenario2PBT8",'Medium retrofit'!$AA$101,IF(F71="Scenario3PBT8",'Medium retrofit'!$AB$101,"")))&amp;IF(F71="Scenario1PBT9",'Medium retrofit'!$AC$101,IF(F71="Scenario2PBT9",'Medium retrofit'!$AD$101,IF(F71="Scenario3PBT9",'Medium retrofit'!$AE$101,"")))&amp;IF(F71="Scenario1PBT10",'Medium retrofit'!$AF$101,IF(F71="Scenario2PBT10",'Medium retrofit'!$AG$101,IF(F71="Scenario3PBT10",'Medium retrofit'!$AH$101,"")))&amp;IF(F71="Scenario1PBT11",'Medium retrofit'!$AI$101,IF(F71="Scenario2PBT11",'Medium retrofit'!$AJ$101,IF(F71="Scenario3PBT11",'Medium retrofit'!$AK$101,"")))&amp;IF(F71="Scenario1PBT12",'Medium retrofit'!$AL$101,IF(F71="Scenario2PBT12",'Medium retrofit'!$AM$101,IF(F71="Scenario3PBT12",'Medium retrofit'!$AN$101,"")))&amp;IF(F71="Scenario1PBT13",'Medium retrofit'!$AO$101,IF(F71="Scenario2PBT13",'Medium retrofit'!$AP$101,IF(F71="Scenario3PBT13",'Medium retrofit'!$AQ$101,"")))&amp;IF(F71="Scenario1PBT14",'Medium retrofit'!$AR$101,IF(F71="Scenario2PBT14",'Medium retrofit'!$AS$101,IF(F71="Scenario3PBT14",'Medium retrofit'!$AT$101,"")))&amp;IF(F71="Scenario1PBT15",'Medium retrofit'!$AU$101,IF(F71="Scenario2PBT15",'Medium retrofit'!$AV$101,IF(F71="Scenario3PBT15",'Medium retrofit'!$AW$101,"")))</f>
        <v/>
      </c>
      <c r="AB71" s="242">
        <f t="shared" ref="AB71:AB95" si="55">IFERROR(C71*AA71,0)</f>
        <v>0</v>
      </c>
      <c r="AC71" s="247">
        <f>IFERROR('Projection_Base-case'!G71-G71,0)</f>
        <v>0</v>
      </c>
      <c r="AD71" s="123">
        <f t="shared" si="34"/>
        <v>0</v>
      </c>
      <c r="AE71" s="123">
        <f>IFERROR(100*AC71/'Projection_Base-case'!G71,0)</f>
        <v>0</v>
      </c>
      <c r="AF71" s="123">
        <f>IFERROR('Projection_Base-case'!I71-I71,0)</f>
        <v>0</v>
      </c>
      <c r="AG71" s="123">
        <f t="shared" si="35"/>
        <v>0</v>
      </c>
      <c r="AH71" s="123">
        <f>IFERROR(100*AF71/'Projection_Base-case'!I71,0)</f>
        <v>0</v>
      </c>
      <c r="AI71" s="123">
        <f>IFERROR('Projection_Base-case'!K71-K71,0)</f>
        <v>0</v>
      </c>
      <c r="AJ71" s="123">
        <f t="shared" si="36"/>
        <v>0</v>
      </c>
      <c r="AK71" s="123">
        <f>IFERROR(100*AI71/'Projection_Base-case'!K71,0)</f>
        <v>0</v>
      </c>
      <c r="AL71" s="123">
        <f>IFERROR(M71-'Projection_Base-case'!M71,0)</f>
        <v>0</v>
      </c>
      <c r="AM71" s="123">
        <f t="shared" si="37"/>
        <v>0</v>
      </c>
      <c r="AN71" s="179">
        <f>IFERROR(IF('Projection_Base-case'!N71&gt;0,100*AM71/'Projection_Base-case'!N71,100*AM71/N71),0)</f>
        <v>0</v>
      </c>
      <c r="AO71" s="245">
        <f>IFERROR('Projection_Base-case'!O71-O71,0)</f>
        <v>0</v>
      </c>
      <c r="AP71" s="123">
        <f t="shared" si="38"/>
        <v>0</v>
      </c>
      <c r="AQ71" s="123">
        <f>IFERROR(100*AO71/'Projection_Base-case'!O71,0)</f>
        <v>0</v>
      </c>
      <c r="AR71" s="123">
        <f>IFERROR('Projection_Base-case'!Q71-Q71,0)</f>
        <v>0</v>
      </c>
      <c r="AS71" s="123">
        <f t="shared" si="39"/>
        <v>0</v>
      </c>
      <c r="AT71" s="123">
        <f>IFERROR(100*AR71/'Projection_Base-case'!Q71,0)</f>
        <v>0</v>
      </c>
      <c r="AU71" s="123">
        <f>IFERROR('Projection_Base-case'!S71-S71,0)</f>
        <v>0</v>
      </c>
      <c r="AV71" s="123">
        <f t="shared" si="40"/>
        <v>0</v>
      </c>
      <c r="AW71" s="124">
        <f>IFERROR(100*AU71/'Projection_Base-case'!S71,0)</f>
        <v>0</v>
      </c>
      <c r="AX71" s="245">
        <f>IFERROR('Projection_Base-case'!U71-U71,0)</f>
        <v>0</v>
      </c>
      <c r="AY71" s="123">
        <f t="shared" si="41"/>
        <v>0</v>
      </c>
      <c r="AZ71" s="123">
        <f>IFERROR(100*AX71/'Projection_Base-case'!U71,0)</f>
        <v>0</v>
      </c>
      <c r="BA71" s="123">
        <f>IFERROR('Projection_Base-case'!W71-W71,0)</f>
        <v>0</v>
      </c>
      <c r="BB71" s="123">
        <f t="shared" si="42"/>
        <v>0</v>
      </c>
      <c r="BC71" s="123">
        <f>IFERROR(100*BA71/'Projection_Base-case'!W71,0)</f>
        <v>0</v>
      </c>
      <c r="BD71" s="123">
        <f>IFERROR('Projection_Base-case'!Y71-Y71,0)</f>
        <v>0</v>
      </c>
      <c r="BE71" s="123">
        <f t="shared" si="43"/>
        <v>0</v>
      </c>
      <c r="BF71" s="123">
        <f>IFERROR(100*BD71/'Projection_Base-case'!Y71,0)</f>
        <v>0</v>
      </c>
      <c r="BG71" s="178">
        <f t="shared" ref="BG71:BG95" si="56">IFERROR(AB71/AY71,0)</f>
        <v>0</v>
      </c>
      <c r="BH71" s="179">
        <f t="shared" ref="BH71:BH95" si="57">IFERROR(AB71/AD71,0)</f>
        <v>0</v>
      </c>
    </row>
    <row r="72" spans="1:60">
      <c r="A72" s="165">
        <v>67</v>
      </c>
      <c r="B72" s="239">
        <f>IF('Projection_Base-case'!B72&lt;&gt;"",'Projection_Base-case'!B72,0)</f>
        <v>0</v>
      </c>
      <c r="C72" s="239">
        <f>IF('Projection_Base-case'!C72&lt;&gt;"",'Projection_Base-case'!C72,0)</f>
        <v>0</v>
      </c>
      <c r="D72" s="239">
        <f>IF('Projection_Base-case'!D72&lt;&gt;"",'Projection_Base-case'!D72,0)</f>
        <v>0</v>
      </c>
      <c r="E72" s="164" t="str">
        <f>IF(AND('Résultats medium'!$AC$3="OUI",'Résultats medium'!E71&lt;&gt;""),'Résultats medium'!E71,IF(OR(D72="PBT1",D72="PBT4",D72="PBT5",D72="PBT6",D72="PBT7",D72="PBT8",D72="PBT10"),"Scenario1",IF(OR(D72="PBT3",D72="PBT9"),"Scenario3",IF(OR(D72="PBT2"),"Scenario2",""))))</f>
        <v/>
      </c>
      <c r="F72" s="240" t="str">
        <f t="shared" si="44"/>
        <v>0</v>
      </c>
      <c r="G72" s="241" t="str">
        <f>IF(F72="Scenario1PBT1",'Medium retrofit'!$E$6,IF(F72="Scenario2PBT1",'Medium retrofit'!$F$6,IF(F72="Scenario3PBT1",'Medium retrofit'!$G$6,"")))&amp;IF(F72="Scenario1PBT2",'Medium retrofit'!$H$6,IF(F72="Scenario2PBT2",'Medium retrofit'!$I$6,IF(F72="Scenario3PBT2",'Medium retrofit'!$J$6,"")))&amp;IF(F72="Scenario1PBT3",'Medium retrofit'!$K$6,IF(F72="Scenario2PBT3",'Medium retrofit'!$L$6,IF(F72="Scenario3PBT3",'Medium retrofit'!$M$6,"")))&amp;IF(F72="Scenario1PBT4",'Medium retrofit'!$N$6,IF(F72="Scenario2PBT4",'Medium retrofit'!$O$6,IF(F72="Scenario3PBT4",'Medium retrofit'!$P$6,"")))&amp;IF(F72="Scenario1PBT5",'Medium retrofit'!$Q$6,IF(F72="Scenario2PBT5",'Medium retrofit'!$R$6,IF(F72="Scenario3PBT5",'Medium retrofit'!$S$6,"")))&amp;IF(F72="Scenario1PBT6",'Medium retrofit'!$T$6,IF(F72="Scenario2PBT6",'Medium retrofit'!$U$6,IF(F72="Scenario3PBT6",'Medium retrofit'!$V$6,"")))&amp;IF(F72="Scenario1PBT7",'Medium retrofit'!$W$6,IF(F72="Scenario2PBT7",'Medium retrofit'!$X$6,IF(F72="Scenario3PBT7",'Medium retrofit'!$Y$6,"")))&amp;IF(F72="Scenario1PBT8",'Medium retrofit'!$Z$6,IF(F72="Scenario2PBT8",'Medium retrofit'!$AA$6,IF(F72="Scenario3PBT8",'Medium retrofit'!$AB$6,"")))&amp;IF(F72="Scenario1PBT9",'Medium retrofit'!$AC$6,IF(F72="Scenario2PBT9",'Medium retrofit'!$AD$6,IF(F72="Scenario3PBT9",'Medium retrofit'!$AE$6,"")))&amp;IF(F72="Scenario1PBT10",'Medium retrofit'!$AF$6,IF(F72="Scenario2PBT10",'Medium retrofit'!$AG$6,IF(F72="Scenario3PBT10",'Medium retrofit'!$AH$6,"")))&amp;IF(F72="Scenario1PBT11",'Medium retrofit'!$AI$6,IF(F72="Scenario2PBT11",'Medium retrofit'!$AJ$6,IF(F72="Scenario3PBT11",'Medium retrofit'!$AK$6,"")))&amp;IF(F72="Scenario1PBT12",'Medium retrofit'!$AL$6,IF(F72="Scenario2PBT12",'Medium retrofit'!$AM$6,IF(F72="Scenario3PBT12",'Medium retrofit'!$AN$6,"")))&amp;IF(F72="Scenario1PBT13",'Medium retrofit'!$AO$6,IF(F72="Scenario2PBT13",'Medium retrofit'!$AP$6,IF(F72="Scenario3PBT13",'Medium retrofit'!$AQ$6,"")))&amp;IF(F72="Scenario1PBT14",'Medium retrofit'!$AR$6,IF(F72="Scenario2PBT14",'Medium retrofit'!$AS$6,IF(F72="Scenario3PBT14",'Medium retrofit'!$AT$6,"")))&amp;IF(F72="Scenario1PBT15",'Medium retrofit'!$AU$6,IF(F72="Scenario2PBT15",'Medium retrofit'!$AV$6,IF(F72="Scenario3PBT15",'Medium retrofit'!$AW$6,"")))</f>
        <v/>
      </c>
      <c r="H72" s="123">
        <f t="shared" si="45"/>
        <v>0</v>
      </c>
      <c r="I72" s="239" t="str">
        <f>IF(F72="Scenario1PBT1",'Medium retrofit'!$E$16,IF(F72="Scenario2PBT1",'Medium retrofit'!$F$16,IF(F72="Scenario3PBT1",'Medium retrofit'!$G$16,"")))&amp;IF(F72="Scenario1PBT2",'Medium retrofit'!$H$16,IF(F72="Scenario2PBT2",'Medium retrofit'!$I$16,IF(F72="Scenario3PBT2",'Medium retrofit'!$J$16,"")))&amp;IF(F72="Scenario1PBT3",'Medium retrofit'!$K$16,IF(F72="Scenario2PBT3",'Medium retrofit'!$L$16,IF(F72="Scenario3PBT3",'Medium retrofit'!$M$16,"")))&amp;IF(F72="Scenario1PBT4",'Medium retrofit'!$N$16,IF(F72="Scenario2PBT4",'Medium retrofit'!$O$16,IF(F72="Scenario3PBT4",'Medium retrofit'!$P$16,"")))&amp;IF(F72="Scenario1PBT5",'Medium retrofit'!$Q$16,IF(F72="Scenario2PBT5",'Medium retrofit'!$R$16,IF(F72="Scenario3PBT5",'Medium retrofit'!$S$16,"")))&amp;IF(F72="Scenario1PBT6",'Medium retrofit'!$T$16,IF(F72="Scenario2PBT6",'Medium retrofit'!$U$16,IF(F72="Scenario3PBT6",'Medium retrofit'!$V$16,"")))&amp;IF(F72="Scenario1PBT7",'Medium retrofit'!$W$16,IF(F72="Scenario2PBT7",'Medium retrofit'!$X$16,IF(F72="Scenario3PBT7",'Medium retrofit'!$Y$16,"")))&amp;IF(F72="Scenario1PBT8",'Medium retrofit'!$Z$16,IF(F72="Scenario2PBT8",'Medium retrofit'!$AA$16,IF(F72="Scenario3PBT8",'Medium retrofit'!$AB$16,"")))&amp;IF(F72="Scenario1PBT9",'Medium retrofit'!$AC$16,IF(F72="Scenario2PBT9",'Medium retrofit'!$AD$16,IF(F72="Scenario3PBT9",'Medium retrofit'!$AE$16,"")))&amp;IF(F72="Scenario1PBT10",'Medium retrofit'!$AF$16,IF(F72="Scenario2PBT10",'Medium retrofit'!$AG$16,IF(F72="Scenario3PBT10",'Medium retrofit'!$AH$16,"")))&amp;IF(F72="Scenario1PBT11",'Medium retrofit'!$AI$16,IF(F72="Scenario2PBT11",'Medium retrofit'!$AJ$16,IF(F72="Scenario3PBT11",'Medium retrofit'!$AK$16,"")))&amp;IF(F72="Scenario1PBT12",'Medium retrofit'!$AL$16,IF(F72="Scenario2PBT12",'Medium retrofit'!$AM$16,IF(F72="Scenario3PBT12",'Medium retrofit'!$AN$16,"")))&amp;IF(F72="Scenario1PBT13",'Medium retrofit'!$AO$16,IF(F72="Scenario2PBT13",'Medium retrofit'!$AP$16,IF(F72="Scenario3PBT13",'Medium retrofit'!$AQ$16,"")))&amp;IF(F72="Scenario1PBT14",'Medium retrofit'!$AR$16,IF(F72="Scenario2PBT14",'Medium retrofit'!$AS$16,IF(F72="Scenario3PBT14",'Medium retrofit'!$AT$16,"")))&amp;IF(F72="Scenario1PBT15",'Medium retrofit'!$AU$16,IF(F72="Scenario2PBT15",'Medium retrofit'!$AV$16,IF(F72="Scenario3PBT15",'Medium retrofit'!$AW$16,"")))</f>
        <v/>
      </c>
      <c r="J72" s="123">
        <f t="shared" si="46"/>
        <v>0</v>
      </c>
      <c r="K72" s="123" t="str">
        <f>IF(F72="Scenario1PBT1",'Medium retrofit'!$E$18,IF(F72="Scenario2PBT1",'Medium retrofit'!$F$18,IF(F72="Scenario3PBT1",'Medium retrofit'!$G$18,"")))&amp;IF(F72="Scenario1PBT2",'Medium retrofit'!$H$18,IF(F72="Scenario2PBT2",'Medium retrofit'!$I$18,IF(F72="Scenario3PBT2",'Medium retrofit'!$J$18,"")))&amp;IF(F72="Scenario1PBT3",'Medium retrofit'!$K$18,IF(F72="Scenario2PBT3",'Medium retrofit'!$L$18,IF(F72="Scenario3PBT3",'Medium retrofit'!$M$18,"")))&amp;IF(F72="Scenario1PBT4",'Medium retrofit'!$N$18,IF(F72="Scenario2PBT4",'Medium retrofit'!$O$18,IF(F72="Scenario3PBT4",'Medium retrofit'!$P$18,"")))&amp;IF(F72="Scenario1PBT5",'Medium retrofit'!$Q$18,IF(F72="Scenario2PBT5",'Medium retrofit'!$R$18,IF(F72="Scenario3PBT5",'Medium retrofit'!$S$18,"")))&amp;IF(F72="Scenario1PBT6",'Medium retrofit'!$T$18,IF(F72="Scenario2PBT6",'Medium retrofit'!$U$18,IF(F72="Scenario3PBT6",'Medium retrofit'!$V$18,"")))&amp;IF(F72="Scenario1PBT7",'Medium retrofit'!$W$18,IF(F72="Scenario2PBT7",'Medium retrofit'!$X$18,IF(F72="Scenario3PBT7",'Medium retrofit'!$Y$18,"")))&amp;IF(F72="Scenario1PBT8",'Medium retrofit'!$Z$18,IF(F72="Scenario2PBT8",'Medium retrofit'!$AA$18,IF(F72="Scenario3PBT8",'Medium retrofit'!$AB$18,"")))&amp;IF(F72="Scenario1PBT9",'Medium retrofit'!$AC$18,IF(F72="Scenario2PBT9",'Medium retrofit'!$AD$18,IF(F72="Scenario3PBT9",'Medium retrofit'!$AE$18,"")))&amp;IF(F72="Scenario1PBT10",'Medium retrofit'!$AF$18,IF(F72="Scenario2PBT10",'Medium retrofit'!$AG$18,IF(F72="Scenario3PBT10",'Medium retrofit'!$AH$18,"")))&amp;IF(F72="Scenario1PBT11",'Medium retrofit'!$AI$18,IF(F72="Scenario2PBT11",'Medium retrofit'!$AJ$18,IF(F72="Scenario3PBT11",'Medium retrofit'!$AK$18,"")))&amp;IF(F72="Scenario1PBT12",'Medium retrofit'!$AL$18,IF(F72="Scenario2PBT12",'Medium retrofit'!$AM$18,IF(F72="Scenario3PBT12",'Medium retrofit'!$AN$18,"")))&amp;IF(F72="Scenario1PBT13",'Medium retrofit'!$AO$18,IF(F72="Scenario2PBT13",'Medium retrofit'!$AP$18,IF(F72="Scenario3PBT13",'Medium retrofit'!$AQ$18,"")))&amp;IF(F72="Scenario1PBT14",'Medium retrofit'!$AR$18,IF(F72="Scenario2PBT14",'Medium retrofit'!$AS$18,IF(F72="Scenario3PBT14",'Medium retrofit'!$AT$18,"")))&amp;IF(F72="Scenario1PBT15",'Medium retrofit'!$AU$18,IF(F72="Scenario2PBT15",'Medium retrofit'!$AV$18,IF(F72="Scenario3PBT15",'Medium retrofit'!$AW$18,"")))</f>
        <v/>
      </c>
      <c r="L72" s="123">
        <f t="shared" si="47"/>
        <v>0</v>
      </c>
      <c r="M72" s="123" t="str">
        <f>IF(F72="Scenario1PBT1",'Medium retrofit'!$E$20,IF(F72="Scenario2PBT1",'Medium retrofit'!$F$20,IF(F72="Scenario3PBT1",'Medium retrofit'!$G$20,"")))&amp;IF(F72="Scenario1PBT2",'Medium retrofit'!$H$20,IF(F72="Scenario2PBT2",'Medium retrofit'!$I$20,IF(F72="Scenario3PBT2",'Medium retrofit'!$J$20,"")))&amp;IF(F72="Scenario1PBT3",'Medium retrofit'!$K$20,IF(F72="Scenario2PBT3",'Medium retrofit'!$L$20,IF(F72="Scenario3PBT3",'Medium retrofit'!$M$20,"")))&amp;IF(F72="Scenario1PBT4",'Medium retrofit'!$N$20,IF(F72="Scenario2PBT4",'Medium retrofit'!$O$20,IF(F72="Scenario3PBT4",'Medium retrofit'!$P$20,"")))&amp;IF(F72="Scenario1PBT5",'Medium retrofit'!$Q$20,IF(F72="Scenario2PBT5",'Medium retrofit'!$R$20,IF(F72="Scenario3PBT5",'Medium retrofit'!$S$20,"")))&amp;IF(F72="Scenario1PBT6",'Medium retrofit'!$T$20,IF(F72="Scenario2PBT6",'Medium retrofit'!$U$20,IF(F72="Scenario3PBT6",'Medium retrofit'!$V$20,"")))&amp;IF(F72="Scenario1PBT7",'Medium retrofit'!$W$20,IF(F72="Scenario2PBT7",'Medium retrofit'!$X$20,IF(F72="Scenario3PBT7",'Medium retrofit'!$Y$20,"")))&amp;IF(F72="Scenario1PBT8",'Medium retrofit'!$Z$20,IF(F72="Scenario2PBT8",'Medium retrofit'!$AA$20,IF(F72="Scenario3PBT8",'Medium retrofit'!$AB$20,"")))&amp;IF(F72="Scenario1PBT9",'Medium retrofit'!$AC$20,IF(F72="Scenario2PBT9",'Medium retrofit'!$AD$20,IF(F72="Scenario3PBT9",'Medium retrofit'!$AE$20,"")))&amp;IF(F72="Scenario1PBT10",'Medium retrofit'!$AF$20,IF(F72="Scenario2PBT10",'Medium retrofit'!$AG$20,IF(F72="Scenario3PBT10",'Medium retrofit'!$AH$20,"")))&amp;IF(F72="Scenario1PBT11",'Medium retrofit'!$AI$20,IF(F72="Scenario2PBT11",'Medium retrofit'!$AJ$20,IF(F72="Scenario3PBT11",'Medium retrofit'!$AK$20,"")))&amp;IF(F72="Scenario1PBT12",'Medium retrofit'!$AL$20,IF(F72="Scenario2PBT12",'Medium retrofit'!$AM$20,IF(F72="Scenario3PBT12",'Medium retrofit'!$AN$20,"")))&amp;IF(F72="Scenario1PBT13",'Medium retrofit'!$AO$20,IF(F72="Scenario2PBT13",'Medium retrofit'!$AP$20,IF(F72="Scenario3PBT13",'Medium retrofit'!$AQ$20,"")))&amp;IF(F72="Scenario1PBT14",'Medium retrofit'!$AR$20,IF(F72="Scenario2PBT14",'Medium retrofit'!$AS$20,IF(F72="Scenario3PBT14",'Medium retrofit'!$AT$20,"")))&amp;IF(F72="Scenario1PBT15",'Medium retrofit'!$AU$20,IF(F72="Scenario2PBT15",'Medium retrofit'!$AV$20,IF(F72="Scenario3PBT15",'Medium retrofit'!$AW$20,"")))</f>
        <v/>
      </c>
      <c r="N72" s="124">
        <f t="shared" si="48"/>
        <v>0</v>
      </c>
      <c r="O72" s="245" t="str">
        <f>IF(F72="Scenario1PBT1",'Medium retrofit'!$E$23,IF(F72="Scenario2PBT1",'Medium retrofit'!$F$23,IF(F72="Scenario3PBT1",'Medium retrofit'!$G$23,"")))&amp;IF(F72="Scenario1PBT2",'Medium retrofit'!$H$23,IF(F72="Scenario2PBT2",'Medium retrofit'!$I$23,IF(F72="Scenario3PBT2",'Medium retrofit'!$J$23,"")))&amp;IF(F72="Scenario1PBT3",'Medium retrofit'!$K$23,IF(F72="Scenario2PBT3",'Medium retrofit'!$L$23,IF(F72="Scenario3PBT3",'Medium retrofit'!$M$23,"")))&amp;IF(F72="Scenario1PBT4",'Medium retrofit'!$N$23,IF(F72="Scenario2PBT4",'Medium retrofit'!$O$23,IF(F72="Scenario3PBT4",'Medium retrofit'!$P$23,"")))&amp;IF(F72="Scenario1PBT5",'Medium retrofit'!$Q$23,IF(F72="Scenario2PBT5",'Medium retrofit'!$R$23,IF(F72="Scenario3PBT5",'Medium retrofit'!$S$23,"")))&amp;IF(F72="Scenario1PBT6",'Medium retrofit'!$T$23,IF(F72="Scenario2PBT6",'Medium retrofit'!$U$23,IF(F72="Scenario3PBT6",'Medium retrofit'!$V$23,"")))&amp;IF(F72="Scenario1PBT7",'Medium retrofit'!$W$23,IF(F72="Scenario2PBT7",'Medium retrofit'!$X$23,IF(F72="Scenario3PBT7",'Medium retrofit'!$Y$23,"")))&amp;IF(F72="Scenario1PBT8",'Medium retrofit'!$Z$23,IF(F72="Scenario2PBT8",'Medium retrofit'!$AA$23,IF(F72="Scenario3PBT8",'Medium retrofit'!$AB$23,"")))&amp;IF(F72="Scenario1PBT9",'Medium retrofit'!$AC$23,IF(F72="Scenario2PBT9",'Medium retrofit'!$AD$23,IF(F72="Scenario3PBT9",'Medium retrofit'!$AE$23,"")))&amp;IF(F72="Scenario1PBT10",'Medium retrofit'!$AF$23,IF(F72="Scenario2PBT10",'Medium retrofit'!$AG$23,IF(F72="Scenario3PBT10",'Medium retrofit'!$AH$23,"")))&amp;IF(F72="Scenario1PBT11",'Medium retrofit'!$AI$23,IF(F72="Scenario2PBT11",'Medium retrofit'!$AJ$23,IF(F72="Scenario3PBT11",'Medium retrofit'!$AK$23,"")))&amp;IF(F72="Scenario1PBT12",'Medium retrofit'!$AL$23,IF(F72="Scenario2PBT12",'Medium retrofit'!$AM$23,IF(F72="Scenario3PBT12",'Medium retrofit'!$AN$23,"")))&amp;IF(F72="Scenario1PBT13",'Medium retrofit'!$AO$23,IF(F72="Scenario2PBT13",'Medium retrofit'!$AP$23,IF(F72="Scenario3PBT13",'Medium retrofit'!$AQ$23,"")))&amp;IF(F72="Scenario1PBT14",'Medium retrofit'!$AR$23,IF(F72="Scenario2PBT14",'Medium retrofit'!$AS$23,IF(F72="Scenario3PBT14",'Medium retrofit'!$AT$23,"")))&amp;IF(F72="Scenario1PBT15",'Medium retrofit'!$AU$23,IF(F72="Scenario2PBT15",'Medium retrofit'!$AV$23,IF(F72="Scenario3PBT15",'Medium retrofit'!$AW$23,"")))</f>
        <v/>
      </c>
      <c r="P72" s="123">
        <f t="shared" si="49"/>
        <v>0</v>
      </c>
      <c r="Q72" s="123" t="str">
        <f>IF(F72="Scenario1PBT1",'Medium retrofit'!$E$25,IF(F72="Scenario2PBT1",'Medium retrofit'!$F$25,IF(F72="Scenario3PBT1",'Medium retrofit'!$G$25,"")))&amp;IF(F72="Scenario1PBT2",'Medium retrofit'!$H$25,IF(F72="Scenario2PBT2",'Medium retrofit'!$I$25,IF(F72="Scenario3PBT2",'Medium retrofit'!$J$25,"")))&amp;IF(F72="Scenario1PBT3",'Medium retrofit'!$K$25,IF(F72="Scenario2PBT3",'Medium retrofit'!$L$25,IF(F72="Scenario3PBT3",'Medium retrofit'!$M$25,"")))&amp;IF(F72="Scenario1PBT4",'Medium retrofit'!$N$25,IF(F72="Scenario2PBT4",'Medium retrofit'!$O$25,IF(F72="Scenario3PBT4",'Medium retrofit'!$P$25,"")))&amp;IF(F72="Scenario1PBT5",'Medium retrofit'!$Q$25,IF(F72="Scenario2PBT5",'Medium retrofit'!$R$25,IF(F72="Scenario3PBT5",'Medium retrofit'!$S$25,"")))&amp;IF(F72="Scenario1PBT6",'Medium retrofit'!$T$25,IF(F72="Scenario2PBT6",'Medium retrofit'!$U$25,IF(F72="Scenario3PBT6",'Medium retrofit'!$V$25,"")))&amp;IF(F72="Scenario1PBT7",'Medium retrofit'!$W$25,IF(F72="Scenario2PBT7",'Medium retrofit'!$X$25,IF(F72="Scenario3PBT7",'Medium retrofit'!$Y$25,"")))&amp;IF(F72="Scenario1PBT8",'Medium retrofit'!$Z$25,IF(F72="Scenario2PBT8",'Medium retrofit'!$AA$25,IF(F72="Scenario3PBT8",'Medium retrofit'!$AB$25,"")))&amp;IF(F72="Scenario1PBT9",'Medium retrofit'!$AC$25,IF(F72="Scenario2PBT9",'Medium retrofit'!$AD$25,IF(F72="Scenario3PBT9",'Medium retrofit'!$AE$25,"")))&amp;IF(F72="Scenario1PBT10",'Medium retrofit'!$AF$25,IF(F72="Scenario2PBT10",'Medium retrofit'!$AG$25,IF(F72="Scenario3PBT10",'Medium retrofit'!$AH$25,"")))&amp;IF(F72="Scenario1PBT11",'Medium retrofit'!$AI$25,IF(F72="Scenario2PBT11",'Medium retrofit'!$AJ$25,IF(F72="Scenario3PBT11",'Medium retrofit'!$AK$25,"")))&amp;IF(F72="Scenario1PBT12",'Medium retrofit'!$AL$25,IF(F72="Scenario2PBT12",'Medium retrofit'!$AM$25,IF(F72="Scenario3PBT12",'Medium retrofit'!$AN$25,"")))&amp;IF(F72="Scenario1PBT13",'Medium retrofit'!$AO$25,IF(F72="Scenario2PBT13",'Medium retrofit'!$AP$25,IF(F72="Scenario3PBT13",'Medium retrofit'!$AQ$25,"")))&amp;IF(F72="Scenario1PBT14",'Medium retrofit'!$AR$25,IF(F72="Scenario2PBT14",'Medium retrofit'!$AS$25,IF(F72="Scenario3PBT14",'Medium retrofit'!$AT$25,"")))&amp;IF(F72="Scenario1PBT15",'Medium retrofit'!$AU$25,IF(F72="Scenario2PBT15",'Medium retrofit'!$AV$25,IF(F72="Scenario3PBT15",'Medium retrofit'!$AW$25,"")))</f>
        <v/>
      </c>
      <c r="R72" s="123">
        <f t="shared" si="50"/>
        <v>0</v>
      </c>
      <c r="S72" s="123" t="str">
        <f>IF(F72="Scenario1PBT1",'Medium retrofit'!$E$27,IF(F72="Scenario2PBT1",'Medium retrofit'!$F$27,IF(F72="Scenario3PBT1",'Medium retrofit'!$G$27,"")))&amp;IF(F72="Scenario1PBT2",'Medium retrofit'!$H$27,IF(F72="Scenario2PBT2",'Medium retrofit'!$I$27,IF(F72="Scenario3PBT2",'Medium retrofit'!$J$27,"")))&amp;IF(F72="Scenario1PBT3",'Medium retrofit'!$K$27,IF(F72="Scenario2PBT3",'Medium retrofit'!$L$27,IF(F72="Scenario3PBT3",'Medium retrofit'!$M$27,"")))&amp;IF(F72="Scenario1PBT4",'Medium retrofit'!$N$27,IF(F72="Scenario2PBT4",'Medium retrofit'!$O$27,IF(F72="Scenario3PBT4",'Medium retrofit'!$P$27,"")))&amp;IF(F72="Scenario1PBT5",'Medium retrofit'!$Q$27,IF(F72="Scenario2PBT5",'Medium retrofit'!$R$27,IF(F72="Scenario3PBT5",'Medium retrofit'!$S$27,"")))&amp;IF(F72="Scenario1PBT6",'Medium retrofit'!$T$27,IF(F72="Scenario2PBT6",'Medium retrofit'!$U$27,IF(F72="Scenario3PBT6",'Medium retrofit'!$V$27,"")))&amp;IF(F72="Scenario1PBT7",'Medium retrofit'!$W$27,IF(F72="Scenario2PBT7",'Medium retrofit'!$X$27,IF(F72="Scenario3PBT7",'Medium retrofit'!$Y$27,"")))&amp;IF(F72="Scenario1PBT8",'Medium retrofit'!$Z$27,IF(F72="Scenario2PBT8",'Medium retrofit'!$AA$27,IF(F72="Scenario3PBT8",'Medium retrofit'!$AB$27,"")))&amp;IF(F72="Scenario1PBT9",'Medium retrofit'!$AC$27,IF(F72="Scenario2PBT9",'Medium retrofit'!$AD$27,IF(F72="Scenario3PBT9",'Medium retrofit'!$AE$27,"")))&amp;IF(F72="Scenario1PBT10",'Medium retrofit'!$AF$27,IF(F72="Scenario2PBT10",'Medium retrofit'!$AG$27,IF(F72="Scenario3PBT10",'Medium retrofit'!$AH$27,"")))&amp;IF(F72="Scenario1PBT11",'Medium retrofit'!$AI$27,IF(F72="Scenario2PBT11",'Medium retrofit'!$AJ$27,IF(F72="Scenario3PBT11",'Medium retrofit'!$AK$27,"")))&amp;IF(F72="Scenario1PBT12",'Medium retrofit'!$AL$27,IF(F72="Scenario2PBT12",'Medium retrofit'!$AM$27,IF(F72="Scenario3PBT12",'Medium retrofit'!$AN$27,"")))&amp;IF(F72="Scenario1PBT13",'Medium retrofit'!$AO$27,IF(F72="Scenario2PBT13",'Medium retrofit'!$AP$27,IF(F72="Scenario3PBT13",'Medium retrofit'!$AQ$27,"")))&amp;IF(F72="Scenario1PBT14",'Medium retrofit'!$AR$27,IF(F72="Scenario2PBT14",'Medium retrofit'!$AS$27,IF(F72="Scenario3PBT14",'Medium retrofit'!$AT$27,"")))&amp;IF(F72="Scenario1PBT15",'Medium retrofit'!$AU$27,IF(F72="Scenario2PBT15",'Medium retrofit'!$AV$27,IF(F72="Scenario3PBT15",'Medium retrofit'!$AW$27,"")))</f>
        <v/>
      </c>
      <c r="T72" s="246">
        <f t="shared" si="51"/>
        <v>0</v>
      </c>
      <c r="U72" s="245" t="str">
        <f>IF(F72="Scenario1PBT1",'Medium retrofit'!$E$38,IF(F72="Scenario2PBT1",'Medium retrofit'!$F$38,IF(F72="Scenario3PBT1",'Medium retrofit'!$G$38,"")))&amp;IF(F72="Scenario1PBT2",'Medium retrofit'!$H$38,IF(F72="Scenario2PBT2",'Medium retrofit'!$I$38,IF(F72="Scenario3PBT2",'Medium retrofit'!$J$38,"")))&amp;IF(F72="Scenario1PBT3",'Medium retrofit'!$K$38,IF(F72="Scenario2PBT3",'Medium retrofit'!$L$38,IF(F72="Scenario3PBT3",'Medium retrofit'!$M$38,"")))&amp;IF(F72="Scenario1PBT4",'Medium retrofit'!$N$38,IF(F72="Scenario2PBT4",'Medium retrofit'!$O$38,IF(F72="Scenario3PBT4",'Medium retrofit'!$P$38,"")))&amp;IF(F72="Scenario1PBT5",'Medium retrofit'!$Q$38,IF(F72="Scenario2PBT5",'Medium retrofit'!$R$38,IF(F72="Scenario3PBT5",'Medium retrofit'!$S$38,"")))&amp;IF(F72="Scenario1PBT6",'Medium retrofit'!$T$38,IF(F72="Scenario2PBT6",'Medium retrofit'!$U$38,IF(F72="Scenario3PBT6",'Medium retrofit'!$V$38,"")))&amp;IF(F72="Scenario1PBT7",'Medium retrofit'!$W$38,IF(F72="Scenario2PBT7",'Medium retrofit'!$X$38,IF(F72="Scenario3PBT7",'Medium retrofit'!$Y$38,"")))&amp;IF(F72="Scenario1PBT8",'Medium retrofit'!$Z$38,IF(F72="Scenario2PBT8",'Medium retrofit'!$AA$38,IF(F72="Scenario3PBT8",'Medium retrofit'!$AB$38,"")))&amp;IF(F72="Scenario1PBT9",'Medium retrofit'!$AC$38,IF(F72="Scenario2PBT9",'Medium retrofit'!$AD$38,IF(F72="Scenario3PBT9",'Medium retrofit'!$AE$38,"")))&amp;IF(F72="Scenario1PBT10",'Medium retrofit'!$AF$38,IF(F72="Scenario2PBT10",'Medium retrofit'!$AG$38,IF(F72="Scenario3PBT10",'Medium retrofit'!$AH$38,"")))&amp;IF(F72="Scenario1PBT11",'Medium retrofit'!$AI$38,IF(F72="Scenario2PBT11",'Medium retrofit'!$AJ$38,IF(F72="Scenario3PBT11",'Medium retrofit'!$AK$38,"")))&amp;IF(F72="Scenario1PBT12",'Medium retrofit'!$AL$38,IF(F72="Scenario2PBT12",'Medium retrofit'!$AM$38,IF(F72="Scenario3PBT12",'Medium retrofit'!$AN$38,"")))&amp;IF(F72="Scenario1PBT13",'Medium retrofit'!$AO$38,IF(F72="Scenario2PBT13",'Medium retrofit'!$AP$38,IF(F72="Scenario3PBT13",'Medium retrofit'!$AQ$38,"")))&amp;IF(F72="Scenario1PBT14",'Medium retrofit'!$AR$38,IF(F72="Scenario2PBT14",'Medium retrofit'!$AS$38,IF(F72="Scenario3PBT14",'Medium retrofit'!$AT$38,"")))&amp;IF(F72="Scenario1PBT15",'Medium retrofit'!$AU$38,IF(F72="Scenario2PBT15",'Medium retrofit'!$AV$38,IF(F72="Scenario3PBT15",'Medium retrofit'!$AW$38,"")))</f>
        <v/>
      </c>
      <c r="V72" s="123">
        <f t="shared" si="52"/>
        <v>0</v>
      </c>
      <c r="W72" s="123" t="str">
        <f>IF(F72="Scenario1PBT1",'Medium retrofit'!$E$40,IF(F72="Scenario2PBT1",'Medium retrofit'!$F$40,IF(F72="Scenario3PBT1",'Medium retrofit'!$G$40,"")))&amp;IF(F72="Scenario1PBT2",'Medium retrofit'!$H$40,IF(F72="Scenario2PBT2",'Medium retrofit'!$I$40,IF(F72="Scenario3PBT2",'Medium retrofit'!$J$40,"")))&amp;IF(F72="Scenario1PBT3",'Medium retrofit'!$K$40,IF(F72="Scenario2PBT3",'Medium retrofit'!$L$40,IF(F72="Scenario3PBT3",'Medium retrofit'!$M$40,"")))&amp;IF(F72="Scenario1PBT4",'Medium retrofit'!$N$40,IF(F72="Scenario2PBT4",'Medium retrofit'!$O$40,IF(F72="Scenario3PBT4",'Medium retrofit'!$P$40,"")))&amp;IF(F72="Scenario1PBT5",'Medium retrofit'!$Q$40,IF(F72="Scenario2PBT5",'Medium retrofit'!$R$40,IF(F72="Scenario3PBT5",'Medium retrofit'!$S$40,"")))&amp;IF(F72="Scenario1PBT6",'Medium retrofit'!$T$40,IF(F72="Scenario2PBT6",'Medium retrofit'!$U$40,IF(F72="Scenario3PBT6",'Medium retrofit'!$V$40,"")))&amp;IF(F72="Scenario1PBT7",'Medium retrofit'!$W$40,IF(F72="Scenario2PBT7",'Medium retrofit'!$X$40,IF(F72="Scenario3PBT7",'Medium retrofit'!$Y$40,"")))&amp;IF(F72="Scenario1PBT8",'Medium retrofit'!$Z$40,IF(F72="Scenario2PBT8",'Medium retrofit'!$AA$40,IF(F72="Scenario3PBT8",'Medium retrofit'!$AB$40,"")))&amp;IF(F72="Scenario1PBT9",'Medium retrofit'!$AC$40,IF(F72="Scenario2PBT9",'Medium retrofit'!$AD$40,IF(F72="Scenario3PBT9",'Medium retrofit'!$AE$40,"")))&amp;IF(F72="Scenario1PBT10",'Medium retrofit'!$AF$40,IF(F72="Scenario2PBT10",'Medium retrofit'!$AG$40,IF(F72="Scenario3PBT10",'Medium retrofit'!$AH$40,"")))&amp;IF(F72="Scenario1PBT11",'Medium retrofit'!$AI$40,IF(F72="Scenario2PBT11",'Medium retrofit'!$AJ$40,IF(F72="Scenario3PBT11",'Medium retrofit'!$AK$40,"")))&amp;IF(F72="Scenario1PBT12",'Medium retrofit'!$AL$40,IF(F72="Scenario2PBT12",'Medium retrofit'!$AM$40,IF(F72="Scenario3PBT12",'Medium retrofit'!$AN$40,"")))&amp;IF(F72="Scenario1PBT13",'Medium retrofit'!$AO$40,IF(F72="Scenario2PBT13",'Medium retrofit'!$AP$40,IF(F72="Scenario3PBT13",'Medium retrofit'!$AQ$40,"")))&amp;IF(F72="Scenario1PBT14",'Medium retrofit'!$AR$40,IF(F72="Scenario2PBT14",'Medium retrofit'!$AS$40,IF(F72="Scenario3PBT14",'Medium retrofit'!$AT$40,"")))&amp;IF(F72="Scenario1PBT15",'Medium retrofit'!$AU$40,IF(F72="Scenario2PBT15",'Medium retrofit'!$AV$40,IF(F72="Scenario3PBT15",'Medium retrofit'!$AW$40,"")))</f>
        <v/>
      </c>
      <c r="X72" s="123">
        <f t="shared" si="53"/>
        <v>0</v>
      </c>
      <c r="Y72" s="123" t="str">
        <f>IF(F72="Scenario1PBT1",'Medium retrofit'!$E$42,IF(F72="Scenario2PBT1",'Medium retrofit'!$F$42,IF(F72="Scenario3PBT1",'Medium retrofit'!$G$42,"")))&amp;IF(F72="Scenario1PBT2",'Medium retrofit'!$H$42,IF(F72="Scenario2PBT2",'Medium retrofit'!$I$42,IF(F72="Scenario3PBT2",'Medium retrofit'!$J$42,"")))&amp;IF(F72="Scenario1PBT3",'Medium retrofit'!$K$42,IF(F72="Scenario2PBT3",'Medium retrofit'!$L$42,IF(F72="Scenario3PBT3",'Medium retrofit'!$M$42,"")))&amp;IF(F72="Scenario1PBT4",'Medium retrofit'!$N$42,IF(F72="Scenario2PBT4",'Medium retrofit'!$O$42,IF(F72="Scenario3PBT4",'Medium retrofit'!$P$42,"")))&amp;IF(F72="Scenario1PBT5",'Medium retrofit'!$Q$42,IF(F72="Scenario2PBT5",'Medium retrofit'!$R$42,IF(F72="Scenario3PBT5",'Medium retrofit'!$S$42,"")))&amp;IF(F72="Scenario1PBT6",'Medium retrofit'!$T$42,IF(F72="Scenario2PBT6",'Medium retrofit'!$U$42,IF(F72="Scenario3PBT6",'Medium retrofit'!$V$42,"")))&amp;IF(F72="Scenario1PBT7",'Medium retrofit'!$W$42,IF(F72="Scenario2PBT7",'Medium retrofit'!$X$42,IF(F72="Scenario3PBT7",'Medium retrofit'!$Y$42,"")))&amp;IF(F72="Scenario1PBT8",'Medium retrofit'!$Z$42,IF(F72="Scenario2PBT8",'Medium retrofit'!$AA$42,IF(F72="Scenario3PBT8",'Medium retrofit'!$AB$42,"")))&amp;IF(F72="Scenario1PBT9",'Medium retrofit'!$AC$42,IF(F72="Scenario2PBT9",'Medium retrofit'!$AD$42,IF(F72="Scenario3PBT9",'Medium retrofit'!$AE$42,"")))&amp;IF(F72="Scenario1PBT10",'Medium retrofit'!$AF$42,IF(F72="Scenario2PBT10",'Medium retrofit'!$AG$42,IF(F72="Scenario3PBT10",'Medium retrofit'!$AH$42,"")))&amp;IF(F72="Scenario1PBT11",'Medium retrofit'!$AI$42,IF(F72="Scenario2PBT11",'Medium retrofit'!$AJ$42,IF(F72="Scenario3PBT11",'Medium retrofit'!$AK$42,"")))&amp;IF(F72="Scenario1PBT12",'Medium retrofit'!$AL$42,IF(F72="Scenario2PBT12",'Medium retrofit'!$AM$42,IF(F72="Scenario3PBT12",'Medium retrofit'!$AN$42,"")))&amp;IF(F72="Scenario1PBT13",'Medium retrofit'!$AO$42,IF(F72="Scenario2PBT13",'Medium retrofit'!$AP$42,IF(F72="Scenario3PBT13",'Medium retrofit'!$AQ$42,"")))&amp;IF(F72="Scenario1PBT14",'Medium retrofit'!$AR$42,IF(F72="Scenario2PBT14",'Medium retrofit'!$AS$42,IF(F72="Scenario3PBT14",'Medium retrofit'!$AT$42,"")))&amp;IF(F72="Scenario1PBT15",'Medium retrofit'!$AU$42,IF(F72="Scenario2PBT15",'Medium retrofit'!$AV$42,IF(F72="Scenario3PBT15",'Medium retrofit'!$AW$42,"")))</f>
        <v/>
      </c>
      <c r="Z72" s="123">
        <f t="shared" si="54"/>
        <v>0</v>
      </c>
      <c r="AA72" s="239" t="str">
        <f>IF(F72="Scenario1PBT1",'Medium retrofit'!$E$101,IF(F72="Scenario2PBT1",'Medium retrofit'!$F$101,IF(F72="Scenario3PBT1",'Medium retrofit'!$G$101,"")))&amp;IF(F72="Scenario1PBT2",'Medium retrofit'!$H$101,IF(F72="Scenario2PBT2",'Medium retrofit'!$I$101,IF(F72="Scenario3PBT2",'Medium retrofit'!$J$101,"")))&amp;IF(F72="Scenario1PBT3",'Medium retrofit'!$K$101,IF(F72="Scenario2PBT3",'Medium retrofit'!$L$101,IF(F72="Scenario3PBT3",'Medium retrofit'!$M$101,"")))&amp;IF(F72="Scenario1PBT4",'Medium retrofit'!$N$101,IF(F72="Scenario2PBT4",'Medium retrofit'!$O$101,IF(F72="Scenario3PBT4",'Medium retrofit'!$P$101,"")))&amp;IF(F72="Scenario1PBT5",'Medium retrofit'!$Q$101,IF(F72="Scenario2PBT5",'Medium retrofit'!$R$101,IF(F72="Scenario3PBT5",'Medium retrofit'!$S$101,"")))&amp;IF(F72="Scenario1PBT6",'Medium retrofit'!$T$101,IF(F72="Scenario2PBT6",'Medium retrofit'!$U$101,IF(F72="Scenario3PBT6",'Medium retrofit'!$V$101,"")))&amp;IF(F72="Scenario1PBT7",'Medium retrofit'!$W$101,IF(F72="Scenario2PBT7",'Medium retrofit'!$X$101,IF(F72="Scenario3PBT7",'Medium retrofit'!$Y$101,"")))&amp;IF(F72="Scenario1PBT8",'Medium retrofit'!$Z$101,IF(F72="Scenario2PBT8",'Medium retrofit'!$AA$101,IF(F72="Scenario3PBT8",'Medium retrofit'!$AB$101,"")))&amp;IF(F72="Scenario1PBT9",'Medium retrofit'!$AC$101,IF(F72="Scenario2PBT9",'Medium retrofit'!$AD$101,IF(F72="Scenario3PBT9",'Medium retrofit'!$AE$101,"")))&amp;IF(F72="Scenario1PBT10",'Medium retrofit'!$AF$101,IF(F72="Scenario2PBT10",'Medium retrofit'!$AG$101,IF(F72="Scenario3PBT10",'Medium retrofit'!$AH$101,"")))&amp;IF(F72="Scenario1PBT11",'Medium retrofit'!$AI$101,IF(F72="Scenario2PBT11",'Medium retrofit'!$AJ$101,IF(F72="Scenario3PBT11",'Medium retrofit'!$AK$101,"")))&amp;IF(F72="Scenario1PBT12",'Medium retrofit'!$AL$101,IF(F72="Scenario2PBT12",'Medium retrofit'!$AM$101,IF(F72="Scenario3PBT12",'Medium retrofit'!$AN$101,"")))&amp;IF(F72="Scenario1PBT13",'Medium retrofit'!$AO$101,IF(F72="Scenario2PBT13",'Medium retrofit'!$AP$101,IF(F72="Scenario3PBT13",'Medium retrofit'!$AQ$101,"")))&amp;IF(F72="Scenario1PBT14",'Medium retrofit'!$AR$101,IF(F72="Scenario2PBT14",'Medium retrofit'!$AS$101,IF(F72="Scenario3PBT14",'Medium retrofit'!$AT$101,"")))&amp;IF(F72="Scenario1PBT15",'Medium retrofit'!$AU$101,IF(F72="Scenario2PBT15",'Medium retrofit'!$AV$101,IF(F72="Scenario3PBT15",'Medium retrofit'!$AW$101,"")))</f>
        <v/>
      </c>
      <c r="AB72" s="242">
        <f t="shared" si="55"/>
        <v>0</v>
      </c>
      <c r="AC72" s="247">
        <f>IFERROR('Projection_Base-case'!G72-G72,0)</f>
        <v>0</v>
      </c>
      <c r="AD72" s="123">
        <f t="shared" si="34"/>
        <v>0</v>
      </c>
      <c r="AE72" s="123">
        <f>IFERROR(100*AC72/'Projection_Base-case'!G72,0)</f>
        <v>0</v>
      </c>
      <c r="AF72" s="123">
        <f>IFERROR('Projection_Base-case'!I72-I72,0)</f>
        <v>0</v>
      </c>
      <c r="AG72" s="123">
        <f t="shared" si="35"/>
        <v>0</v>
      </c>
      <c r="AH72" s="123">
        <f>IFERROR(100*AF72/'Projection_Base-case'!I72,0)</f>
        <v>0</v>
      </c>
      <c r="AI72" s="123">
        <f>IFERROR('Projection_Base-case'!K72-K72,0)</f>
        <v>0</v>
      </c>
      <c r="AJ72" s="123">
        <f t="shared" si="36"/>
        <v>0</v>
      </c>
      <c r="AK72" s="123">
        <f>IFERROR(100*AI72/'Projection_Base-case'!K72,0)</f>
        <v>0</v>
      </c>
      <c r="AL72" s="123">
        <f>IFERROR(M72-'Projection_Base-case'!M72,0)</f>
        <v>0</v>
      </c>
      <c r="AM72" s="123">
        <f t="shared" si="37"/>
        <v>0</v>
      </c>
      <c r="AN72" s="179">
        <f>IFERROR(IF('Projection_Base-case'!N72&gt;0,100*AM72/'Projection_Base-case'!N72,100*AM72/N72),0)</f>
        <v>0</v>
      </c>
      <c r="AO72" s="245">
        <f>IFERROR('Projection_Base-case'!O72-O72,0)</f>
        <v>0</v>
      </c>
      <c r="AP72" s="123">
        <f t="shared" si="38"/>
        <v>0</v>
      </c>
      <c r="AQ72" s="123">
        <f>IFERROR(100*AO72/'Projection_Base-case'!O72,0)</f>
        <v>0</v>
      </c>
      <c r="AR72" s="123">
        <f>IFERROR('Projection_Base-case'!Q72-Q72,0)</f>
        <v>0</v>
      </c>
      <c r="AS72" s="123">
        <f t="shared" si="39"/>
        <v>0</v>
      </c>
      <c r="AT72" s="123">
        <f>IFERROR(100*AR72/'Projection_Base-case'!Q72,0)</f>
        <v>0</v>
      </c>
      <c r="AU72" s="123">
        <f>IFERROR('Projection_Base-case'!S72-S72,0)</f>
        <v>0</v>
      </c>
      <c r="AV72" s="123">
        <f t="shared" si="40"/>
        <v>0</v>
      </c>
      <c r="AW72" s="124">
        <f>IFERROR(100*AU72/'Projection_Base-case'!S72,0)</f>
        <v>0</v>
      </c>
      <c r="AX72" s="245">
        <f>IFERROR('Projection_Base-case'!U72-U72,0)</f>
        <v>0</v>
      </c>
      <c r="AY72" s="123">
        <f t="shared" si="41"/>
        <v>0</v>
      </c>
      <c r="AZ72" s="123">
        <f>IFERROR(100*AX72/'Projection_Base-case'!U72,0)</f>
        <v>0</v>
      </c>
      <c r="BA72" s="123">
        <f>IFERROR('Projection_Base-case'!W72-W72,0)</f>
        <v>0</v>
      </c>
      <c r="BB72" s="123">
        <f t="shared" si="42"/>
        <v>0</v>
      </c>
      <c r="BC72" s="123">
        <f>IFERROR(100*BA72/'Projection_Base-case'!W72,0)</f>
        <v>0</v>
      </c>
      <c r="BD72" s="123">
        <f>IFERROR('Projection_Base-case'!Y72-Y72,0)</f>
        <v>0</v>
      </c>
      <c r="BE72" s="123">
        <f t="shared" si="43"/>
        <v>0</v>
      </c>
      <c r="BF72" s="123">
        <f>IFERROR(100*BD72/'Projection_Base-case'!Y72,0)</f>
        <v>0</v>
      </c>
      <c r="BG72" s="178">
        <f t="shared" si="56"/>
        <v>0</v>
      </c>
      <c r="BH72" s="179">
        <f t="shared" si="57"/>
        <v>0</v>
      </c>
    </row>
    <row r="73" spans="1:60">
      <c r="A73" s="165">
        <v>68</v>
      </c>
      <c r="B73" s="239">
        <f>IF('Projection_Base-case'!B73&lt;&gt;"",'Projection_Base-case'!B73,0)</f>
        <v>0</v>
      </c>
      <c r="C73" s="239">
        <f>IF('Projection_Base-case'!C73&lt;&gt;"",'Projection_Base-case'!C73,0)</f>
        <v>0</v>
      </c>
      <c r="D73" s="239">
        <f>IF('Projection_Base-case'!D73&lt;&gt;"",'Projection_Base-case'!D73,0)</f>
        <v>0</v>
      </c>
      <c r="E73" s="164" t="str">
        <f>IF(AND('Résultats medium'!$AC$3="OUI",'Résultats medium'!E72&lt;&gt;""),'Résultats medium'!E72,IF(OR(D73="PBT1",D73="PBT4",D73="PBT5",D73="PBT6",D73="PBT7",D73="PBT8",D73="PBT10"),"Scenario1",IF(OR(D73="PBT3",D73="PBT9"),"Scenario3",IF(OR(D73="PBT2"),"Scenario2",""))))</f>
        <v/>
      </c>
      <c r="F73" s="240" t="str">
        <f t="shared" si="44"/>
        <v>0</v>
      </c>
      <c r="G73" s="241" t="str">
        <f>IF(F73="Scenario1PBT1",'Medium retrofit'!$E$6,IF(F73="Scenario2PBT1",'Medium retrofit'!$F$6,IF(F73="Scenario3PBT1",'Medium retrofit'!$G$6,"")))&amp;IF(F73="Scenario1PBT2",'Medium retrofit'!$H$6,IF(F73="Scenario2PBT2",'Medium retrofit'!$I$6,IF(F73="Scenario3PBT2",'Medium retrofit'!$J$6,"")))&amp;IF(F73="Scenario1PBT3",'Medium retrofit'!$K$6,IF(F73="Scenario2PBT3",'Medium retrofit'!$L$6,IF(F73="Scenario3PBT3",'Medium retrofit'!$M$6,"")))&amp;IF(F73="Scenario1PBT4",'Medium retrofit'!$N$6,IF(F73="Scenario2PBT4",'Medium retrofit'!$O$6,IF(F73="Scenario3PBT4",'Medium retrofit'!$P$6,"")))&amp;IF(F73="Scenario1PBT5",'Medium retrofit'!$Q$6,IF(F73="Scenario2PBT5",'Medium retrofit'!$R$6,IF(F73="Scenario3PBT5",'Medium retrofit'!$S$6,"")))&amp;IF(F73="Scenario1PBT6",'Medium retrofit'!$T$6,IF(F73="Scenario2PBT6",'Medium retrofit'!$U$6,IF(F73="Scenario3PBT6",'Medium retrofit'!$V$6,"")))&amp;IF(F73="Scenario1PBT7",'Medium retrofit'!$W$6,IF(F73="Scenario2PBT7",'Medium retrofit'!$X$6,IF(F73="Scenario3PBT7",'Medium retrofit'!$Y$6,"")))&amp;IF(F73="Scenario1PBT8",'Medium retrofit'!$Z$6,IF(F73="Scenario2PBT8",'Medium retrofit'!$AA$6,IF(F73="Scenario3PBT8",'Medium retrofit'!$AB$6,"")))&amp;IF(F73="Scenario1PBT9",'Medium retrofit'!$AC$6,IF(F73="Scenario2PBT9",'Medium retrofit'!$AD$6,IF(F73="Scenario3PBT9",'Medium retrofit'!$AE$6,"")))&amp;IF(F73="Scenario1PBT10",'Medium retrofit'!$AF$6,IF(F73="Scenario2PBT10",'Medium retrofit'!$AG$6,IF(F73="Scenario3PBT10",'Medium retrofit'!$AH$6,"")))&amp;IF(F73="Scenario1PBT11",'Medium retrofit'!$AI$6,IF(F73="Scenario2PBT11",'Medium retrofit'!$AJ$6,IF(F73="Scenario3PBT11",'Medium retrofit'!$AK$6,"")))&amp;IF(F73="Scenario1PBT12",'Medium retrofit'!$AL$6,IF(F73="Scenario2PBT12",'Medium retrofit'!$AM$6,IF(F73="Scenario3PBT12",'Medium retrofit'!$AN$6,"")))&amp;IF(F73="Scenario1PBT13",'Medium retrofit'!$AO$6,IF(F73="Scenario2PBT13",'Medium retrofit'!$AP$6,IF(F73="Scenario3PBT13",'Medium retrofit'!$AQ$6,"")))&amp;IF(F73="Scenario1PBT14",'Medium retrofit'!$AR$6,IF(F73="Scenario2PBT14",'Medium retrofit'!$AS$6,IF(F73="Scenario3PBT14",'Medium retrofit'!$AT$6,"")))&amp;IF(F73="Scenario1PBT15",'Medium retrofit'!$AU$6,IF(F73="Scenario2PBT15",'Medium retrofit'!$AV$6,IF(F73="Scenario3PBT15",'Medium retrofit'!$AW$6,"")))</f>
        <v/>
      </c>
      <c r="H73" s="123">
        <f t="shared" si="45"/>
        <v>0</v>
      </c>
      <c r="I73" s="239" t="str">
        <f>IF(F73="Scenario1PBT1",'Medium retrofit'!$E$16,IF(F73="Scenario2PBT1",'Medium retrofit'!$F$16,IF(F73="Scenario3PBT1",'Medium retrofit'!$G$16,"")))&amp;IF(F73="Scenario1PBT2",'Medium retrofit'!$H$16,IF(F73="Scenario2PBT2",'Medium retrofit'!$I$16,IF(F73="Scenario3PBT2",'Medium retrofit'!$J$16,"")))&amp;IF(F73="Scenario1PBT3",'Medium retrofit'!$K$16,IF(F73="Scenario2PBT3",'Medium retrofit'!$L$16,IF(F73="Scenario3PBT3",'Medium retrofit'!$M$16,"")))&amp;IF(F73="Scenario1PBT4",'Medium retrofit'!$N$16,IF(F73="Scenario2PBT4",'Medium retrofit'!$O$16,IF(F73="Scenario3PBT4",'Medium retrofit'!$P$16,"")))&amp;IF(F73="Scenario1PBT5",'Medium retrofit'!$Q$16,IF(F73="Scenario2PBT5",'Medium retrofit'!$R$16,IF(F73="Scenario3PBT5",'Medium retrofit'!$S$16,"")))&amp;IF(F73="Scenario1PBT6",'Medium retrofit'!$T$16,IF(F73="Scenario2PBT6",'Medium retrofit'!$U$16,IF(F73="Scenario3PBT6",'Medium retrofit'!$V$16,"")))&amp;IF(F73="Scenario1PBT7",'Medium retrofit'!$W$16,IF(F73="Scenario2PBT7",'Medium retrofit'!$X$16,IF(F73="Scenario3PBT7",'Medium retrofit'!$Y$16,"")))&amp;IF(F73="Scenario1PBT8",'Medium retrofit'!$Z$16,IF(F73="Scenario2PBT8",'Medium retrofit'!$AA$16,IF(F73="Scenario3PBT8",'Medium retrofit'!$AB$16,"")))&amp;IF(F73="Scenario1PBT9",'Medium retrofit'!$AC$16,IF(F73="Scenario2PBT9",'Medium retrofit'!$AD$16,IF(F73="Scenario3PBT9",'Medium retrofit'!$AE$16,"")))&amp;IF(F73="Scenario1PBT10",'Medium retrofit'!$AF$16,IF(F73="Scenario2PBT10",'Medium retrofit'!$AG$16,IF(F73="Scenario3PBT10",'Medium retrofit'!$AH$16,"")))&amp;IF(F73="Scenario1PBT11",'Medium retrofit'!$AI$16,IF(F73="Scenario2PBT11",'Medium retrofit'!$AJ$16,IF(F73="Scenario3PBT11",'Medium retrofit'!$AK$16,"")))&amp;IF(F73="Scenario1PBT12",'Medium retrofit'!$AL$16,IF(F73="Scenario2PBT12",'Medium retrofit'!$AM$16,IF(F73="Scenario3PBT12",'Medium retrofit'!$AN$16,"")))&amp;IF(F73="Scenario1PBT13",'Medium retrofit'!$AO$16,IF(F73="Scenario2PBT13",'Medium retrofit'!$AP$16,IF(F73="Scenario3PBT13",'Medium retrofit'!$AQ$16,"")))&amp;IF(F73="Scenario1PBT14",'Medium retrofit'!$AR$16,IF(F73="Scenario2PBT14",'Medium retrofit'!$AS$16,IF(F73="Scenario3PBT14",'Medium retrofit'!$AT$16,"")))&amp;IF(F73="Scenario1PBT15",'Medium retrofit'!$AU$16,IF(F73="Scenario2PBT15",'Medium retrofit'!$AV$16,IF(F73="Scenario3PBT15",'Medium retrofit'!$AW$16,"")))</f>
        <v/>
      </c>
      <c r="J73" s="123">
        <f t="shared" si="46"/>
        <v>0</v>
      </c>
      <c r="K73" s="123" t="str">
        <f>IF(F73="Scenario1PBT1",'Medium retrofit'!$E$18,IF(F73="Scenario2PBT1",'Medium retrofit'!$F$18,IF(F73="Scenario3PBT1",'Medium retrofit'!$G$18,"")))&amp;IF(F73="Scenario1PBT2",'Medium retrofit'!$H$18,IF(F73="Scenario2PBT2",'Medium retrofit'!$I$18,IF(F73="Scenario3PBT2",'Medium retrofit'!$J$18,"")))&amp;IF(F73="Scenario1PBT3",'Medium retrofit'!$K$18,IF(F73="Scenario2PBT3",'Medium retrofit'!$L$18,IF(F73="Scenario3PBT3",'Medium retrofit'!$M$18,"")))&amp;IF(F73="Scenario1PBT4",'Medium retrofit'!$N$18,IF(F73="Scenario2PBT4",'Medium retrofit'!$O$18,IF(F73="Scenario3PBT4",'Medium retrofit'!$P$18,"")))&amp;IF(F73="Scenario1PBT5",'Medium retrofit'!$Q$18,IF(F73="Scenario2PBT5",'Medium retrofit'!$R$18,IF(F73="Scenario3PBT5",'Medium retrofit'!$S$18,"")))&amp;IF(F73="Scenario1PBT6",'Medium retrofit'!$T$18,IF(F73="Scenario2PBT6",'Medium retrofit'!$U$18,IF(F73="Scenario3PBT6",'Medium retrofit'!$V$18,"")))&amp;IF(F73="Scenario1PBT7",'Medium retrofit'!$W$18,IF(F73="Scenario2PBT7",'Medium retrofit'!$X$18,IF(F73="Scenario3PBT7",'Medium retrofit'!$Y$18,"")))&amp;IF(F73="Scenario1PBT8",'Medium retrofit'!$Z$18,IF(F73="Scenario2PBT8",'Medium retrofit'!$AA$18,IF(F73="Scenario3PBT8",'Medium retrofit'!$AB$18,"")))&amp;IF(F73="Scenario1PBT9",'Medium retrofit'!$AC$18,IF(F73="Scenario2PBT9",'Medium retrofit'!$AD$18,IF(F73="Scenario3PBT9",'Medium retrofit'!$AE$18,"")))&amp;IF(F73="Scenario1PBT10",'Medium retrofit'!$AF$18,IF(F73="Scenario2PBT10",'Medium retrofit'!$AG$18,IF(F73="Scenario3PBT10",'Medium retrofit'!$AH$18,"")))&amp;IF(F73="Scenario1PBT11",'Medium retrofit'!$AI$18,IF(F73="Scenario2PBT11",'Medium retrofit'!$AJ$18,IF(F73="Scenario3PBT11",'Medium retrofit'!$AK$18,"")))&amp;IF(F73="Scenario1PBT12",'Medium retrofit'!$AL$18,IF(F73="Scenario2PBT12",'Medium retrofit'!$AM$18,IF(F73="Scenario3PBT12",'Medium retrofit'!$AN$18,"")))&amp;IF(F73="Scenario1PBT13",'Medium retrofit'!$AO$18,IF(F73="Scenario2PBT13",'Medium retrofit'!$AP$18,IF(F73="Scenario3PBT13",'Medium retrofit'!$AQ$18,"")))&amp;IF(F73="Scenario1PBT14",'Medium retrofit'!$AR$18,IF(F73="Scenario2PBT14",'Medium retrofit'!$AS$18,IF(F73="Scenario3PBT14",'Medium retrofit'!$AT$18,"")))&amp;IF(F73="Scenario1PBT15",'Medium retrofit'!$AU$18,IF(F73="Scenario2PBT15",'Medium retrofit'!$AV$18,IF(F73="Scenario3PBT15",'Medium retrofit'!$AW$18,"")))</f>
        <v/>
      </c>
      <c r="L73" s="123">
        <f t="shared" si="47"/>
        <v>0</v>
      </c>
      <c r="M73" s="123" t="str">
        <f>IF(F73="Scenario1PBT1",'Medium retrofit'!$E$20,IF(F73="Scenario2PBT1",'Medium retrofit'!$F$20,IF(F73="Scenario3PBT1",'Medium retrofit'!$G$20,"")))&amp;IF(F73="Scenario1PBT2",'Medium retrofit'!$H$20,IF(F73="Scenario2PBT2",'Medium retrofit'!$I$20,IF(F73="Scenario3PBT2",'Medium retrofit'!$J$20,"")))&amp;IF(F73="Scenario1PBT3",'Medium retrofit'!$K$20,IF(F73="Scenario2PBT3",'Medium retrofit'!$L$20,IF(F73="Scenario3PBT3",'Medium retrofit'!$M$20,"")))&amp;IF(F73="Scenario1PBT4",'Medium retrofit'!$N$20,IF(F73="Scenario2PBT4",'Medium retrofit'!$O$20,IF(F73="Scenario3PBT4",'Medium retrofit'!$P$20,"")))&amp;IF(F73="Scenario1PBT5",'Medium retrofit'!$Q$20,IF(F73="Scenario2PBT5",'Medium retrofit'!$R$20,IF(F73="Scenario3PBT5",'Medium retrofit'!$S$20,"")))&amp;IF(F73="Scenario1PBT6",'Medium retrofit'!$T$20,IF(F73="Scenario2PBT6",'Medium retrofit'!$U$20,IF(F73="Scenario3PBT6",'Medium retrofit'!$V$20,"")))&amp;IF(F73="Scenario1PBT7",'Medium retrofit'!$W$20,IF(F73="Scenario2PBT7",'Medium retrofit'!$X$20,IF(F73="Scenario3PBT7",'Medium retrofit'!$Y$20,"")))&amp;IF(F73="Scenario1PBT8",'Medium retrofit'!$Z$20,IF(F73="Scenario2PBT8",'Medium retrofit'!$AA$20,IF(F73="Scenario3PBT8",'Medium retrofit'!$AB$20,"")))&amp;IF(F73="Scenario1PBT9",'Medium retrofit'!$AC$20,IF(F73="Scenario2PBT9",'Medium retrofit'!$AD$20,IF(F73="Scenario3PBT9",'Medium retrofit'!$AE$20,"")))&amp;IF(F73="Scenario1PBT10",'Medium retrofit'!$AF$20,IF(F73="Scenario2PBT10",'Medium retrofit'!$AG$20,IF(F73="Scenario3PBT10",'Medium retrofit'!$AH$20,"")))&amp;IF(F73="Scenario1PBT11",'Medium retrofit'!$AI$20,IF(F73="Scenario2PBT11",'Medium retrofit'!$AJ$20,IF(F73="Scenario3PBT11",'Medium retrofit'!$AK$20,"")))&amp;IF(F73="Scenario1PBT12",'Medium retrofit'!$AL$20,IF(F73="Scenario2PBT12",'Medium retrofit'!$AM$20,IF(F73="Scenario3PBT12",'Medium retrofit'!$AN$20,"")))&amp;IF(F73="Scenario1PBT13",'Medium retrofit'!$AO$20,IF(F73="Scenario2PBT13",'Medium retrofit'!$AP$20,IF(F73="Scenario3PBT13",'Medium retrofit'!$AQ$20,"")))&amp;IF(F73="Scenario1PBT14",'Medium retrofit'!$AR$20,IF(F73="Scenario2PBT14",'Medium retrofit'!$AS$20,IF(F73="Scenario3PBT14",'Medium retrofit'!$AT$20,"")))&amp;IF(F73="Scenario1PBT15",'Medium retrofit'!$AU$20,IF(F73="Scenario2PBT15",'Medium retrofit'!$AV$20,IF(F73="Scenario3PBT15",'Medium retrofit'!$AW$20,"")))</f>
        <v/>
      </c>
      <c r="N73" s="124">
        <f t="shared" si="48"/>
        <v>0</v>
      </c>
      <c r="O73" s="245" t="str">
        <f>IF(F73="Scenario1PBT1",'Medium retrofit'!$E$23,IF(F73="Scenario2PBT1",'Medium retrofit'!$F$23,IF(F73="Scenario3PBT1",'Medium retrofit'!$G$23,"")))&amp;IF(F73="Scenario1PBT2",'Medium retrofit'!$H$23,IF(F73="Scenario2PBT2",'Medium retrofit'!$I$23,IF(F73="Scenario3PBT2",'Medium retrofit'!$J$23,"")))&amp;IF(F73="Scenario1PBT3",'Medium retrofit'!$K$23,IF(F73="Scenario2PBT3",'Medium retrofit'!$L$23,IF(F73="Scenario3PBT3",'Medium retrofit'!$M$23,"")))&amp;IF(F73="Scenario1PBT4",'Medium retrofit'!$N$23,IF(F73="Scenario2PBT4",'Medium retrofit'!$O$23,IF(F73="Scenario3PBT4",'Medium retrofit'!$P$23,"")))&amp;IF(F73="Scenario1PBT5",'Medium retrofit'!$Q$23,IF(F73="Scenario2PBT5",'Medium retrofit'!$R$23,IF(F73="Scenario3PBT5",'Medium retrofit'!$S$23,"")))&amp;IF(F73="Scenario1PBT6",'Medium retrofit'!$T$23,IF(F73="Scenario2PBT6",'Medium retrofit'!$U$23,IF(F73="Scenario3PBT6",'Medium retrofit'!$V$23,"")))&amp;IF(F73="Scenario1PBT7",'Medium retrofit'!$W$23,IF(F73="Scenario2PBT7",'Medium retrofit'!$X$23,IF(F73="Scenario3PBT7",'Medium retrofit'!$Y$23,"")))&amp;IF(F73="Scenario1PBT8",'Medium retrofit'!$Z$23,IF(F73="Scenario2PBT8",'Medium retrofit'!$AA$23,IF(F73="Scenario3PBT8",'Medium retrofit'!$AB$23,"")))&amp;IF(F73="Scenario1PBT9",'Medium retrofit'!$AC$23,IF(F73="Scenario2PBT9",'Medium retrofit'!$AD$23,IF(F73="Scenario3PBT9",'Medium retrofit'!$AE$23,"")))&amp;IF(F73="Scenario1PBT10",'Medium retrofit'!$AF$23,IF(F73="Scenario2PBT10",'Medium retrofit'!$AG$23,IF(F73="Scenario3PBT10",'Medium retrofit'!$AH$23,"")))&amp;IF(F73="Scenario1PBT11",'Medium retrofit'!$AI$23,IF(F73="Scenario2PBT11",'Medium retrofit'!$AJ$23,IF(F73="Scenario3PBT11",'Medium retrofit'!$AK$23,"")))&amp;IF(F73="Scenario1PBT12",'Medium retrofit'!$AL$23,IF(F73="Scenario2PBT12",'Medium retrofit'!$AM$23,IF(F73="Scenario3PBT12",'Medium retrofit'!$AN$23,"")))&amp;IF(F73="Scenario1PBT13",'Medium retrofit'!$AO$23,IF(F73="Scenario2PBT13",'Medium retrofit'!$AP$23,IF(F73="Scenario3PBT13",'Medium retrofit'!$AQ$23,"")))&amp;IF(F73="Scenario1PBT14",'Medium retrofit'!$AR$23,IF(F73="Scenario2PBT14",'Medium retrofit'!$AS$23,IF(F73="Scenario3PBT14",'Medium retrofit'!$AT$23,"")))&amp;IF(F73="Scenario1PBT15",'Medium retrofit'!$AU$23,IF(F73="Scenario2PBT15",'Medium retrofit'!$AV$23,IF(F73="Scenario3PBT15",'Medium retrofit'!$AW$23,"")))</f>
        <v/>
      </c>
      <c r="P73" s="123">
        <f t="shared" si="49"/>
        <v>0</v>
      </c>
      <c r="Q73" s="123" t="str">
        <f>IF(F73="Scenario1PBT1",'Medium retrofit'!$E$25,IF(F73="Scenario2PBT1",'Medium retrofit'!$F$25,IF(F73="Scenario3PBT1",'Medium retrofit'!$G$25,"")))&amp;IF(F73="Scenario1PBT2",'Medium retrofit'!$H$25,IF(F73="Scenario2PBT2",'Medium retrofit'!$I$25,IF(F73="Scenario3PBT2",'Medium retrofit'!$J$25,"")))&amp;IF(F73="Scenario1PBT3",'Medium retrofit'!$K$25,IF(F73="Scenario2PBT3",'Medium retrofit'!$L$25,IF(F73="Scenario3PBT3",'Medium retrofit'!$M$25,"")))&amp;IF(F73="Scenario1PBT4",'Medium retrofit'!$N$25,IF(F73="Scenario2PBT4",'Medium retrofit'!$O$25,IF(F73="Scenario3PBT4",'Medium retrofit'!$P$25,"")))&amp;IF(F73="Scenario1PBT5",'Medium retrofit'!$Q$25,IF(F73="Scenario2PBT5",'Medium retrofit'!$R$25,IF(F73="Scenario3PBT5",'Medium retrofit'!$S$25,"")))&amp;IF(F73="Scenario1PBT6",'Medium retrofit'!$T$25,IF(F73="Scenario2PBT6",'Medium retrofit'!$U$25,IF(F73="Scenario3PBT6",'Medium retrofit'!$V$25,"")))&amp;IF(F73="Scenario1PBT7",'Medium retrofit'!$W$25,IF(F73="Scenario2PBT7",'Medium retrofit'!$X$25,IF(F73="Scenario3PBT7",'Medium retrofit'!$Y$25,"")))&amp;IF(F73="Scenario1PBT8",'Medium retrofit'!$Z$25,IF(F73="Scenario2PBT8",'Medium retrofit'!$AA$25,IF(F73="Scenario3PBT8",'Medium retrofit'!$AB$25,"")))&amp;IF(F73="Scenario1PBT9",'Medium retrofit'!$AC$25,IF(F73="Scenario2PBT9",'Medium retrofit'!$AD$25,IF(F73="Scenario3PBT9",'Medium retrofit'!$AE$25,"")))&amp;IF(F73="Scenario1PBT10",'Medium retrofit'!$AF$25,IF(F73="Scenario2PBT10",'Medium retrofit'!$AG$25,IF(F73="Scenario3PBT10",'Medium retrofit'!$AH$25,"")))&amp;IF(F73="Scenario1PBT11",'Medium retrofit'!$AI$25,IF(F73="Scenario2PBT11",'Medium retrofit'!$AJ$25,IF(F73="Scenario3PBT11",'Medium retrofit'!$AK$25,"")))&amp;IF(F73="Scenario1PBT12",'Medium retrofit'!$AL$25,IF(F73="Scenario2PBT12",'Medium retrofit'!$AM$25,IF(F73="Scenario3PBT12",'Medium retrofit'!$AN$25,"")))&amp;IF(F73="Scenario1PBT13",'Medium retrofit'!$AO$25,IF(F73="Scenario2PBT13",'Medium retrofit'!$AP$25,IF(F73="Scenario3PBT13",'Medium retrofit'!$AQ$25,"")))&amp;IF(F73="Scenario1PBT14",'Medium retrofit'!$AR$25,IF(F73="Scenario2PBT14",'Medium retrofit'!$AS$25,IF(F73="Scenario3PBT14",'Medium retrofit'!$AT$25,"")))&amp;IF(F73="Scenario1PBT15",'Medium retrofit'!$AU$25,IF(F73="Scenario2PBT15",'Medium retrofit'!$AV$25,IF(F73="Scenario3PBT15",'Medium retrofit'!$AW$25,"")))</f>
        <v/>
      </c>
      <c r="R73" s="123">
        <f t="shared" si="50"/>
        <v>0</v>
      </c>
      <c r="S73" s="123" t="str">
        <f>IF(F73="Scenario1PBT1",'Medium retrofit'!$E$27,IF(F73="Scenario2PBT1",'Medium retrofit'!$F$27,IF(F73="Scenario3PBT1",'Medium retrofit'!$G$27,"")))&amp;IF(F73="Scenario1PBT2",'Medium retrofit'!$H$27,IF(F73="Scenario2PBT2",'Medium retrofit'!$I$27,IF(F73="Scenario3PBT2",'Medium retrofit'!$J$27,"")))&amp;IF(F73="Scenario1PBT3",'Medium retrofit'!$K$27,IF(F73="Scenario2PBT3",'Medium retrofit'!$L$27,IF(F73="Scenario3PBT3",'Medium retrofit'!$M$27,"")))&amp;IF(F73="Scenario1PBT4",'Medium retrofit'!$N$27,IF(F73="Scenario2PBT4",'Medium retrofit'!$O$27,IF(F73="Scenario3PBT4",'Medium retrofit'!$P$27,"")))&amp;IF(F73="Scenario1PBT5",'Medium retrofit'!$Q$27,IF(F73="Scenario2PBT5",'Medium retrofit'!$R$27,IF(F73="Scenario3PBT5",'Medium retrofit'!$S$27,"")))&amp;IF(F73="Scenario1PBT6",'Medium retrofit'!$T$27,IF(F73="Scenario2PBT6",'Medium retrofit'!$U$27,IF(F73="Scenario3PBT6",'Medium retrofit'!$V$27,"")))&amp;IF(F73="Scenario1PBT7",'Medium retrofit'!$W$27,IF(F73="Scenario2PBT7",'Medium retrofit'!$X$27,IF(F73="Scenario3PBT7",'Medium retrofit'!$Y$27,"")))&amp;IF(F73="Scenario1PBT8",'Medium retrofit'!$Z$27,IF(F73="Scenario2PBT8",'Medium retrofit'!$AA$27,IF(F73="Scenario3PBT8",'Medium retrofit'!$AB$27,"")))&amp;IF(F73="Scenario1PBT9",'Medium retrofit'!$AC$27,IF(F73="Scenario2PBT9",'Medium retrofit'!$AD$27,IF(F73="Scenario3PBT9",'Medium retrofit'!$AE$27,"")))&amp;IF(F73="Scenario1PBT10",'Medium retrofit'!$AF$27,IF(F73="Scenario2PBT10",'Medium retrofit'!$AG$27,IF(F73="Scenario3PBT10",'Medium retrofit'!$AH$27,"")))&amp;IF(F73="Scenario1PBT11",'Medium retrofit'!$AI$27,IF(F73="Scenario2PBT11",'Medium retrofit'!$AJ$27,IF(F73="Scenario3PBT11",'Medium retrofit'!$AK$27,"")))&amp;IF(F73="Scenario1PBT12",'Medium retrofit'!$AL$27,IF(F73="Scenario2PBT12",'Medium retrofit'!$AM$27,IF(F73="Scenario3PBT12",'Medium retrofit'!$AN$27,"")))&amp;IF(F73="Scenario1PBT13",'Medium retrofit'!$AO$27,IF(F73="Scenario2PBT13",'Medium retrofit'!$AP$27,IF(F73="Scenario3PBT13",'Medium retrofit'!$AQ$27,"")))&amp;IF(F73="Scenario1PBT14",'Medium retrofit'!$AR$27,IF(F73="Scenario2PBT14",'Medium retrofit'!$AS$27,IF(F73="Scenario3PBT14",'Medium retrofit'!$AT$27,"")))&amp;IF(F73="Scenario1PBT15",'Medium retrofit'!$AU$27,IF(F73="Scenario2PBT15",'Medium retrofit'!$AV$27,IF(F73="Scenario3PBT15",'Medium retrofit'!$AW$27,"")))</f>
        <v/>
      </c>
      <c r="T73" s="246">
        <f t="shared" si="51"/>
        <v>0</v>
      </c>
      <c r="U73" s="245" t="str">
        <f>IF(F73="Scenario1PBT1",'Medium retrofit'!$E$38,IF(F73="Scenario2PBT1",'Medium retrofit'!$F$38,IF(F73="Scenario3PBT1",'Medium retrofit'!$G$38,"")))&amp;IF(F73="Scenario1PBT2",'Medium retrofit'!$H$38,IF(F73="Scenario2PBT2",'Medium retrofit'!$I$38,IF(F73="Scenario3PBT2",'Medium retrofit'!$J$38,"")))&amp;IF(F73="Scenario1PBT3",'Medium retrofit'!$K$38,IF(F73="Scenario2PBT3",'Medium retrofit'!$L$38,IF(F73="Scenario3PBT3",'Medium retrofit'!$M$38,"")))&amp;IF(F73="Scenario1PBT4",'Medium retrofit'!$N$38,IF(F73="Scenario2PBT4",'Medium retrofit'!$O$38,IF(F73="Scenario3PBT4",'Medium retrofit'!$P$38,"")))&amp;IF(F73="Scenario1PBT5",'Medium retrofit'!$Q$38,IF(F73="Scenario2PBT5",'Medium retrofit'!$R$38,IF(F73="Scenario3PBT5",'Medium retrofit'!$S$38,"")))&amp;IF(F73="Scenario1PBT6",'Medium retrofit'!$T$38,IF(F73="Scenario2PBT6",'Medium retrofit'!$U$38,IF(F73="Scenario3PBT6",'Medium retrofit'!$V$38,"")))&amp;IF(F73="Scenario1PBT7",'Medium retrofit'!$W$38,IF(F73="Scenario2PBT7",'Medium retrofit'!$X$38,IF(F73="Scenario3PBT7",'Medium retrofit'!$Y$38,"")))&amp;IF(F73="Scenario1PBT8",'Medium retrofit'!$Z$38,IF(F73="Scenario2PBT8",'Medium retrofit'!$AA$38,IF(F73="Scenario3PBT8",'Medium retrofit'!$AB$38,"")))&amp;IF(F73="Scenario1PBT9",'Medium retrofit'!$AC$38,IF(F73="Scenario2PBT9",'Medium retrofit'!$AD$38,IF(F73="Scenario3PBT9",'Medium retrofit'!$AE$38,"")))&amp;IF(F73="Scenario1PBT10",'Medium retrofit'!$AF$38,IF(F73="Scenario2PBT10",'Medium retrofit'!$AG$38,IF(F73="Scenario3PBT10",'Medium retrofit'!$AH$38,"")))&amp;IF(F73="Scenario1PBT11",'Medium retrofit'!$AI$38,IF(F73="Scenario2PBT11",'Medium retrofit'!$AJ$38,IF(F73="Scenario3PBT11",'Medium retrofit'!$AK$38,"")))&amp;IF(F73="Scenario1PBT12",'Medium retrofit'!$AL$38,IF(F73="Scenario2PBT12",'Medium retrofit'!$AM$38,IF(F73="Scenario3PBT12",'Medium retrofit'!$AN$38,"")))&amp;IF(F73="Scenario1PBT13",'Medium retrofit'!$AO$38,IF(F73="Scenario2PBT13",'Medium retrofit'!$AP$38,IF(F73="Scenario3PBT13",'Medium retrofit'!$AQ$38,"")))&amp;IF(F73="Scenario1PBT14",'Medium retrofit'!$AR$38,IF(F73="Scenario2PBT14",'Medium retrofit'!$AS$38,IF(F73="Scenario3PBT14",'Medium retrofit'!$AT$38,"")))&amp;IF(F73="Scenario1PBT15",'Medium retrofit'!$AU$38,IF(F73="Scenario2PBT15",'Medium retrofit'!$AV$38,IF(F73="Scenario3PBT15",'Medium retrofit'!$AW$38,"")))</f>
        <v/>
      </c>
      <c r="V73" s="123">
        <f t="shared" si="52"/>
        <v>0</v>
      </c>
      <c r="W73" s="123" t="str">
        <f>IF(F73="Scenario1PBT1",'Medium retrofit'!$E$40,IF(F73="Scenario2PBT1",'Medium retrofit'!$F$40,IF(F73="Scenario3PBT1",'Medium retrofit'!$G$40,"")))&amp;IF(F73="Scenario1PBT2",'Medium retrofit'!$H$40,IF(F73="Scenario2PBT2",'Medium retrofit'!$I$40,IF(F73="Scenario3PBT2",'Medium retrofit'!$J$40,"")))&amp;IF(F73="Scenario1PBT3",'Medium retrofit'!$K$40,IF(F73="Scenario2PBT3",'Medium retrofit'!$L$40,IF(F73="Scenario3PBT3",'Medium retrofit'!$M$40,"")))&amp;IF(F73="Scenario1PBT4",'Medium retrofit'!$N$40,IF(F73="Scenario2PBT4",'Medium retrofit'!$O$40,IF(F73="Scenario3PBT4",'Medium retrofit'!$P$40,"")))&amp;IF(F73="Scenario1PBT5",'Medium retrofit'!$Q$40,IF(F73="Scenario2PBT5",'Medium retrofit'!$R$40,IF(F73="Scenario3PBT5",'Medium retrofit'!$S$40,"")))&amp;IF(F73="Scenario1PBT6",'Medium retrofit'!$T$40,IF(F73="Scenario2PBT6",'Medium retrofit'!$U$40,IF(F73="Scenario3PBT6",'Medium retrofit'!$V$40,"")))&amp;IF(F73="Scenario1PBT7",'Medium retrofit'!$W$40,IF(F73="Scenario2PBT7",'Medium retrofit'!$X$40,IF(F73="Scenario3PBT7",'Medium retrofit'!$Y$40,"")))&amp;IF(F73="Scenario1PBT8",'Medium retrofit'!$Z$40,IF(F73="Scenario2PBT8",'Medium retrofit'!$AA$40,IF(F73="Scenario3PBT8",'Medium retrofit'!$AB$40,"")))&amp;IF(F73="Scenario1PBT9",'Medium retrofit'!$AC$40,IF(F73="Scenario2PBT9",'Medium retrofit'!$AD$40,IF(F73="Scenario3PBT9",'Medium retrofit'!$AE$40,"")))&amp;IF(F73="Scenario1PBT10",'Medium retrofit'!$AF$40,IF(F73="Scenario2PBT10",'Medium retrofit'!$AG$40,IF(F73="Scenario3PBT10",'Medium retrofit'!$AH$40,"")))&amp;IF(F73="Scenario1PBT11",'Medium retrofit'!$AI$40,IF(F73="Scenario2PBT11",'Medium retrofit'!$AJ$40,IF(F73="Scenario3PBT11",'Medium retrofit'!$AK$40,"")))&amp;IF(F73="Scenario1PBT12",'Medium retrofit'!$AL$40,IF(F73="Scenario2PBT12",'Medium retrofit'!$AM$40,IF(F73="Scenario3PBT12",'Medium retrofit'!$AN$40,"")))&amp;IF(F73="Scenario1PBT13",'Medium retrofit'!$AO$40,IF(F73="Scenario2PBT13",'Medium retrofit'!$AP$40,IF(F73="Scenario3PBT13",'Medium retrofit'!$AQ$40,"")))&amp;IF(F73="Scenario1PBT14",'Medium retrofit'!$AR$40,IF(F73="Scenario2PBT14",'Medium retrofit'!$AS$40,IF(F73="Scenario3PBT14",'Medium retrofit'!$AT$40,"")))&amp;IF(F73="Scenario1PBT15",'Medium retrofit'!$AU$40,IF(F73="Scenario2PBT15",'Medium retrofit'!$AV$40,IF(F73="Scenario3PBT15",'Medium retrofit'!$AW$40,"")))</f>
        <v/>
      </c>
      <c r="X73" s="123">
        <f t="shared" si="53"/>
        <v>0</v>
      </c>
      <c r="Y73" s="123" t="str">
        <f>IF(F73="Scenario1PBT1",'Medium retrofit'!$E$42,IF(F73="Scenario2PBT1",'Medium retrofit'!$F$42,IF(F73="Scenario3PBT1",'Medium retrofit'!$G$42,"")))&amp;IF(F73="Scenario1PBT2",'Medium retrofit'!$H$42,IF(F73="Scenario2PBT2",'Medium retrofit'!$I$42,IF(F73="Scenario3PBT2",'Medium retrofit'!$J$42,"")))&amp;IF(F73="Scenario1PBT3",'Medium retrofit'!$K$42,IF(F73="Scenario2PBT3",'Medium retrofit'!$L$42,IF(F73="Scenario3PBT3",'Medium retrofit'!$M$42,"")))&amp;IF(F73="Scenario1PBT4",'Medium retrofit'!$N$42,IF(F73="Scenario2PBT4",'Medium retrofit'!$O$42,IF(F73="Scenario3PBT4",'Medium retrofit'!$P$42,"")))&amp;IF(F73="Scenario1PBT5",'Medium retrofit'!$Q$42,IF(F73="Scenario2PBT5",'Medium retrofit'!$R$42,IF(F73="Scenario3PBT5",'Medium retrofit'!$S$42,"")))&amp;IF(F73="Scenario1PBT6",'Medium retrofit'!$T$42,IF(F73="Scenario2PBT6",'Medium retrofit'!$U$42,IF(F73="Scenario3PBT6",'Medium retrofit'!$V$42,"")))&amp;IF(F73="Scenario1PBT7",'Medium retrofit'!$W$42,IF(F73="Scenario2PBT7",'Medium retrofit'!$X$42,IF(F73="Scenario3PBT7",'Medium retrofit'!$Y$42,"")))&amp;IF(F73="Scenario1PBT8",'Medium retrofit'!$Z$42,IF(F73="Scenario2PBT8",'Medium retrofit'!$AA$42,IF(F73="Scenario3PBT8",'Medium retrofit'!$AB$42,"")))&amp;IF(F73="Scenario1PBT9",'Medium retrofit'!$AC$42,IF(F73="Scenario2PBT9",'Medium retrofit'!$AD$42,IF(F73="Scenario3PBT9",'Medium retrofit'!$AE$42,"")))&amp;IF(F73="Scenario1PBT10",'Medium retrofit'!$AF$42,IF(F73="Scenario2PBT10",'Medium retrofit'!$AG$42,IF(F73="Scenario3PBT10",'Medium retrofit'!$AH$42,"")))&amp;IF(F73="Scenario1PBT11",'Medium retrofit'!$AI$42,IF(F73="Scenario2PBT11",'Medium retrofit'!$AJ$42,IF(F73="Scenario3PBT11",'Medium retrofit'!$AK$42,"")))&amp;IF(F73="Scenario1PBT12",'Medium retrofit'!$AL$42,IF(F73="Scenario2PBT12",'Medium retrofit'!$AM$42,IF(F73="Scenario3PBT12",'Medium retrofit'!$AN$42,"")))&amp;IF(F73="Scenario1PBT13",'Medium retrofit'!$AO$42,IF(F73="Scenario2PBT13",'Medium retrofit'!$AP$42,IF(F73="Scenario3PBT13",'Medium retrofit'!$AQ$42,"")))&amp;IF(F73="Scenario1PBT14",'Medium retrofit'!$AR$42,IF(F73="Scenario2PBT14",'Medium retrofit'!$AS$42,IF(F73="Scenario3PBT14",'Medium retrofit'!$AT$42,"")))&amp;IF(F73="Scenario1PBT15",'Medium retrofit'!$AU$42,IF(F73="Scenario2PBT15",'Medium retrofit'!$AV$42,IF(F73="Scenario3PBT15",'Medium retrofit'!$AW$42,"")))</f>
        <v/>
      </c>
      <c r="Z73" s="123">
        <f t="shared" si="54"/>
        <v>0</v>
      </c>
      <c r="AA73" s="239" t="str">
        <f>IF(F73="Scenario1PBT1",'Medium retrofit'!$E$101,IF(F73="Scenario2PBT1",'Medium retrofit'!$F$101,IF(F73="Scenario3PBT1",'Medium retrofit'!$G$101,"")))&amp;IF(F73="Scenario1PBT2",'Medium retrofit'!$H$101,IF(F73="Scenario2PBT2",'Medium retrofit'!$I$101,IF(F73="Scenario3PBT2",'Medium retrofit'!$J$101,"")))&amp;IF(F73="Scenario1PBT3",'Medium retrofit'!$K$101,IF(F73="Scenario2PBT3",'Medium retrofit'!$L$101,IF(F73="Scenario3PBT3",'Medium retrofit'!$M$101,"")))&amp;IF(F73="Scenario1PBT4",'Medium retrofit'!$N$101,IF(F73="Scenario2PBT4",'Medium retrofit'!$O$101,IF(F73="Scenario3PBT4",'Medium retrofit'!$P$101,"")))&amp;IF(F73="Scenario1PBT5",'Medium retrofit'!$Q$101,IF(F73="Scenario2PBT5",'Medium retrofit'!$R$101,IF(F73="Scenario3PBT5",'Medium retrofit'!$S$101,"")))&amp;IF(F73="Scenario1PBT6",'Medium retrofit'!$T$101,IF(F73="Scenario2PBT6",'Medium retrofit'!$U$101,IF(F73="Scenario3PBT6",'Medium retrofit'!$V$101,"")))&amp;IF(F73="Scenario1PBT7",'Medium retrofit'!$W$101,IF(F73="Scenario2PBT7",'Medium retrofit'!$X$101,IF(F73="Scenario3PBT7",'Medium retrofit'!$Y$101,"")))&amp;IF(F73="Scenario1PBT8",'Medium retrofit'!$Z$101,IF(F73="Scenario2PBT8",'Medium retrofit'!$AA$101,IF(F73="Scenario3PBT8",'Medium retrofit'!$AB$101,"")))&amp;IF(F73="Scenario1PBT9",'Medium retrofit'!$AC$101,IF(F73="Scenario2PBT9",'Medium retrofit'!$AD$101,IF(F73="Scenario3PBT9",'Medium retrofit'!$AE$101,"")))&amp;IF(F73="Scenario1PBT10",'Medium retrofit'!$AF$101,IF(F73="Scenario2PBT10",'Medium retrofit'!$AG$101,IF(F73="Scenario3PBT10",'Medium retrofit'!$AH$101,"")))&amp;IF(F73="Scenario1PBT11",'Medium retrofit'!$AI$101,IF(F73="Scenario2PBT11",'Medium retrofit'!$AJ$101,IF(F73="Scenario3PBT11",'Medium retrofit'!$AK$101,"")))&amp;IF(F73="Scenario1PBT12",'Medium retrofit'!$AL$101,IF(F73="Scenario2PBT12",'Medium retrofit'!$AM$101,IF(F73="Scenario3PBT12",'Medium retrofit'!$AN$101,"")))&amp;IF(F73="Scenario1PBT13",'Medium retrofit'!$AO$101,IF(F73="Scenario2PBT13",'Medium retrofit'!$AP$101,IF(F73="Scenario3PBT13",'Medium retrofit'!$AQ$101,"")))&amp;IF(F73="Scenario1PBT14",'Medium retrofit'!$AR$101,IF(F73="Scenario2PBT14",'Medium retrofit'!$AS$101,IF(F73="Scenario3PBT14",'Medium retrofit'!$AT$101,"")))&amp;IF(F73="Scenario1PBT15",'Medium retrofit'!$AU$101,IF(F73="Scenario2PBT15",'Medium retrofit'!$AV$101,IF(F73="Scenario3PBT15",'Medium retrofit'!$AW$101,"")))</f>
        <v/>
      </c>
      <c r="AB73" s="242">
        <f t="shared" si="55"/>
        <v>0</v>
      </c>
      <c r="AC73" s="247">
        <f>IFERROR('Projection_Base-case'!G73-G73,0)</f>
        <v>0</v>
      </c>
      <c r="AD73" s="123">
        <f t="shared" si="34"/>
        <v>0</v>
      </c>
      <c r="AE73" s="123">
        <f>IFERROR(100*AC73/'Projection_Base-case'!G73,0)</f>
        <v>0</v>
      </c>
      <c r="AF73" s="123">
        <f>IFERROR('Projection_Base-case'!I73-I73,0)</f>
        <v>0</v>
      </c>
      <c r="AG73" s="123">
        <f t="shared" si="35"/>
        <v>0</v>
      </c>
      <c r="AH73" s="123">
        <f>IFERROR(100*AF73/'Projection_Base-case'!I73,0)</f>
        <v>0</v>
      </c>
      <c r="AI73" s="123">
        <f>IFERROR('Projection_Base-case'!K73-K73,0)</f>
        <v>0</v>
      </c>
      <c r="AJ73" s="123">
        <f t="shared" si="36"/>
        <v>0</v>
      </c>
      <c r="AK73" s="123">
        <f>IFERROR(100*AI73/'Projection_Base-case'!K73,0)</f>
        <v>0</v>
      </c>
      <c r="AL73" s="123">
        <f>IFERROR(M73-'Projection_Base-case'!M73,0)</f>
        <v>0</v>
      </c>
      <c r="AM73" s="123">
        <f t="shared" si="37"/>
        <v>0</v>
      </c>
      <c r="AN73" s="179">
        <f>IFERROR(IF('Projection_Base-case'!N73&gt;0,100*AM73/'Projection_Base-case'!N73,100*AM73/N73),0)</f>
        <v>0</v>
      </c>
      <c r="AO73" s="245">
        <f>IFERROR('Projection_Base-case'!O73-O73,0)</f>
        <v>0</v>
      </c>
      <c r="AP73" s="123">
        <f t="shared" si="38"/>
        <v>0</v>
      </c>
      <c r="AQ73" s="123">
        <f>IFERROR(100*AO73/'Projection_Base-case'!O73,0)</f>
        <v>0</v>
      </c>
      <c r="AR73" s="123">
        <f>IFERROR('Projection_Base-case'!Q73-Q73,0)</f>
        <v>0</v>
      </c>
      <c r="AS73" s="123">
        <f t="shared" si="39"/>
        <v>0</v>
      </c>
      <c r="AT73" s="123">
        <f>IFERROR(100*AR73/'Projection_Base-case'!Q73,0)</f>
        <v>0</v>
      </c>
      <c r="AU73" s="123">
        <f>IFERROR('Projection_Base-case'!S73-S73,0)</f>
        <v>0</v>
      </c>
      <c r="AV73" s="123">
        <f t="shared" si="40"/>
        <v>0</v>
      </c>
      <c r="AW73" s="124">
        <f>IFERROR(100*AU73/'Projection_Base-case'!S73,0)</f>
        <v>0</v>
      </c>
      <c r="AX73" s="245">
        <f>IFERROR('Projection_Base-case'!U73-U73,0)</f>
        <v>0</v>
      </c>
      <c r="AY73" s="123">
        <f t="shared" si="41"/>
        <v>0</v>
      </c>
      <c r="AZ73" s="123">
        <f>IFERROR(100*AX73/'Projection_Base-case'!U73,0)</f>
        <v>0</v>
      </c>
      <c r="BA73" s="123">
        <f>IFERROR('Projection_Base-case'!W73-W73,0)</f>
        <v>0</v>
      </c>
      <c r="BB73" s="123">
        <f t="shared" si="42"/>
        <v>0</v>
      </c>
      <c r="BC73" s="123">
        <f>IFERROR(100*BA73/'Projection_Base-case'!W73,0)</f>
        <v>0</v>
      </c>
      <c r="BD73" s="123">
        <f>IFERROR('Projection_Base-case'!Y73-Y73,0)</f>
        <v>0</v>
      </c>
      <c r="BE73" s="123">
        <f t="shared" si="43"/>
        <v>0</v>
      </c>
      <c r="BF73" s="123">
        <f>IFERROR(100*BD73/'Projection_Base-case'!Y73,0)</f>
        <v>0</v>
      </c>
      <c r="BG73" s="178">
        <f t="shared" si="56"/>
        <v>0</v>
      </c>
      <c r="BH73" s="179">
        <f t="shared" si="57"/>
        <v>0</v>
      </c>
    </row>
    <row r="74" spans="1:60">
      <c r="A74" s="165">
        <v>69</v>
      </c>
      <c r="B74" s="239">
        <f>IF('Projection_Base-case'!B74&lt;&gt;"",'Projection_Base-case'!B74,0)</f>
        <v>0</v>
      </c>
      <c r="C74" s="239">
        <f>IF('Projection_Base-case'!C74&lt;&gt;"",'Projection_Base-case'!C74,0)</f>
        <v>0</v>
      </c>
      <c r="D74" s="239">
        <f>IF('Projection_Base-case'!D74&lt;&gt;"",'Projection_Base-case'!D74,0)</f>
        <v>0</v>
      </c>
      <c r="E74" s="164" t="str">
        <f>IF(AND('Résultats medium'!$AC$3="OUI",'Résultats medium'!E73&lt;&gt;""),'Résultats medium'!E73,IF(OR(D74="PBT1",D74="PBT4",D74="PBT5",D74="PBT6",D74="PBT7",D74="PBT8",D74="PBT10"),"Scenario1",IF(OR(D74="PBT3",D74="PBT9"),"Scenario3",IF(OR(D74="PBT2"),"Scenario2",""))))</f>
        <v/>
      </c>
      <c r="F74" s="240" t="str">
        <f t="shared" si="44"/>
        <v>0</v>
      </c>
      <c r="G74" s="241" t="str">
        <f>IF(F74="Scenario1PBT1",'Medium retrofit'!$E$6,IF(F74="Scenario2PBT1",'Medium retrofit'!$F$6,IF(F74="Scenario3PBT1",'Medium retrofit'!$G$6,"")))&amp;IF(F74="Scenario1PBT2",'Medium retrofit'!$H$6,IF(F74="Scenario2PBT2",'Medium retrofit'!$I$6,IF(F74="Scenario3PBT2",'Medium retrofit'!$J$6,"")))&amp;IF(F74="Scenario1PBT3",'Medium retrofit'!$K$6,IF(F74="Scenario2PBT3",'Medium retrofit'!$L$6,IF(F74="Scenario3PBT3",'Medium retrofit'!$M$6,"")))&amp;IF(F74="Scenario1PBT4",'Medium retrofit'!$N$6,IF(F74="Scenario2PBT4",'Medium retrofit'!$O$6,IF(F74="Scenario3PBT4",'Medium retrofit'!$P$6,"")))&amp;IF(F74="Scenario1PBT5",'Medium retrofit'!$Q$6,IF(F74="Scenario2PBT5",'Medium retrofit'!$R$6,IF(F74="Scenario3PBT5",'Medium retrofit'!$S$6,"")))&amp;IF(F74="Scenario1PBT6",'Medium retrofit'!$T$6,IF(F74="Scenario2PBT6",'Medium retrofit'!$U$6,IF(F74="Scenario3PBT6",'Medium retrofit'!$V$6,"")))&amp;IF(F74="Scenario1PBT7",'Medium retrofit'!$W$6,IF(F74="Scenario2PBT7",'Medium retrofit'!$X$6,IF(F74="Scenario3PBT7",'Medium retrofit'!$Y$6,"")))&amp;IF(F74="Scenario1PBT8",'Medium retrofit'!$Z$6,IF(F74="Scenario2PBT8",'Medium retrofit'!$AA$6,IF(F74="Scenario3PBT8",'Medium retrofit'!$AB$6,"")))&amp;IF(F74="Scenario1PBT9",'Medium retrofit'!$AC$6,IF(F74="Scenario2PBT9",'Medium retrofit'!$AD$6,IF(F74="Scenario3PBT9",'Medium retrofit'!$AE$6,"")))&amp;IF(F74="Scenario1PBT10",'Medium retrofit'!$AF$6,IF(F74="Scenario2PBT10",'Medium retrofit'!$AG$6,IF(F74="Scenario3PBT10",'Medium retrofit'!$AH$6,"")))&amp;IF(F74="Scenario1PBT11",'Medium retrofit'!$AI$6,IF(F74="Scenario2PBT11",'Medium retrofit'!$AJ$6,IF(F74="Scenario3PBT11",'Medium retrofit'!$AK$6,"")))&amp;IF(F74="Scenario1PBT12",'Medium retrofit'!$AL$6,IF(F74="Scenario2PBT12",'Medium retrofit'!$AM$6,IF(F74="Scenario3PBT12",'Medium retrofit'!$AN$6,"")))&amp;IF(F74="Scenario1PBT13",'Medium retrofit'!$AO$6,IF(F74="Scenario2PBT13",'Medium retrofit'!$AP$6,IF(F74="Scenario3PBT13",'Medium retrofit'!$AQ$6,"")))&amp;IF(F74="Scenario1PBT14",'Medium retrofit'!$AR$6,IF(F74="Scenario2PBT14",'Medium retrofit'!$AS$6,IF(F74="Scenario3PBT14",'Medium retrofit'!$AT$6,"")))&amp;IF(F74="Scenario1PBT15",'Medium retrofit'!$AU$6,IF(F74="Scenario2PBT15",'Medium retrofit'!$AV$6,IF(F74="Scenario3PBT15",'Medium retrofit'!$AW$6,"")))</f>
        <v/>
      </c>
      <c r="H74" s="123">
        <f t="shared" si="45"/>
        <v>0</v>
      </c>
      <c r="I74" s="239" t="str">
        <f>IF(F74="Scenario1PBT1",'Medium retrofit'!$E$16,IF(F74="Scenario2PBT1",'Medium retrofit'!$F$16,IF(F74="Scenario3PBT1",'Medium retrofit'!$G$16,"")))&amp;IF(F74="Scenario1PBT2",'Medium retrofit'!$H$16,IF(F74="Scenario2PBT2",'Medium retrofit'!$I$16,IF(F74="Scenario3PBT2",'Medium retrofit'!$J$16,"")))&amp;IF(F74="Scenario1PBT3",'Medium retrofit'!$K$16,IF(F74="Scenario2PBT3",'Medium retrofit'!$L$16,IF(F74="Scenario3PBT3",'Medium retrofit'!$M$16,"")))&amp;IF(F74="Scenario1PBT4",'Medium retrofit'!$N$16,IF(F74="Scenario2PBT4",'Medium retrofit'!$O$16,IF(F74="Scenario3PBT4",'Medium retrofit'!$P$16,"")))&amp;IF(F74="Scenario1PBT5",'Medium retrofit'!$Q$16,IF(F74="Scenario2PBT5",'Medium retrofit'!$R$16,IF(F74="Scenario3PBT5",'Medium retrofit'!$S$16,"")))&amp;IF(F74="Scenario1PBT6",'Medium retrofit'!$T$16,IF(F74="Scenario2PBT6",'Medium retrofit'!$U$16,IF(F74="Scenario3PBT6",'Medium retrofit'!$V$16,"")))&amp;IF(F74="Scenario1PBT7",'Medium retrofit'!$W$16,IF(F74="Scenario2PBT7",'Medium retrofit'!$X$16,IF(F74="Scenario3PBT7",'Medium retrofit'!$Y$16,"")))&amp;IF(F74="Scenario1PBT8",'Medium retrofit'!$Z$16,IF(F74="Scenario2PBT8",'Medium retrofit'!$AA$16,IF(F74="Scenario3PBT8",'Medium retrofit'!$AB$16,"")))&amp;IF(F74="Scenario1PBT9",'Medium retrofit'!$AC$16,IF(F74="Scenario2PBT9",'Medium retrofit'!$AD$16,IF(F74="Scenario3PBT9",'Medium retrofit'!$AE$16,"")))&amp;IF(F74="Scenario1PBT10",'Medium retrofit'!$AF$16,IF(F74="Scenario2PBT10",'Medium retrofit'!$AG$16,IF(F74="Scenario3PBT10",'Medium retrofit'!$AH$16,"")))&amp;IF(F74="Scenario1PBT11",'Medium retrofit'!$AI$16,IF(F74="Scenario2PBT11",'Medium retrofit'!$AJ$16,IF(F74="Scenario3PBT11",'Medium retrofit'!$AK$16,"")))&amp;IF(F74="Scenario1PBT12",'Medium retrofit'!$AL$16,IF(F74="Scenario2PBT12",'Medium retrofit'!$AM$16,IF(F74="Scenario3PBT12",'Medium retrofit'!$AN$16,"")))&amp;IF(F74="Scenario1PBT13",'Medium retrofit'!$AO$16,IF(F74="Scenario2PBT13",'Medium retrofit'!$AP$16,IF(F74="Scenario3PBT13",'Medium retrofit'!$AQ$16,"")))&amp;IF(F74="Scenario1PBT14",'Medium retrofit'!$AR$16,IF(F74="Scenario2PBT14",'Medium retrofit'!$AS$16,IF(F74="Scenario3PBT14",'Medium retrofit'!$AT$16,"")))&amp;IF(F74="Scenario1PBT15",'Medium retrofit'!$AU$16,IF(F74="Scenario2PBT15",'Medium retrofit'!$AV$16,IF(F74="Scenario3PBT15",'Medium retrofit'!$AW$16,"")))</f>
        <v/>
      </c>
      <c r="J74" s="123">
        <f t="shared" si="46"/>
        <v>0</v>
      </c>
      <c r="K74" s="123" t="str">
        <f>IF(F74="Scenario1PBT1",'Medium retrofit'!$E$18,IF(F74="Scenario2PBT1",'Medium retrofit'!$F$18,IF(F74="Scenario3PBT1",'Medium retrofit'!$G$18,"")))&amp;IF(F74="Scenario1PBT2",'Medium retrofit'!$H$18,IF(F74="Scenario2PBT2",'Medium retrofit'!$I$18,IF(F74="Scenario3PBT2",'Medium retrofit'!$J$18,"")))&amp;IF(F74="Scenario1PBT3",'Medium retrofit'!$K$18,IF(F74="Scenario2PBT3",'Medium retrofit'!$L$18,IF(F74="Scenario3PBT3",'Medium retrofit'!$M$18,"")))&amp;IF(F74="Scenario1PBT4",'Medium retrofit'!$N$18,IF(F74="Scenario2PBT4",'Medium retrofit'!$O$18,IF(F74="Scenario3PBT4",'Medium retrofit'!$P$18,"")))&amp;IF(F74="Scenario1PBT5",'Medium retrofit'!$Q$18,IF(F74="Scenario2PBT5",'Medium retrofit'!$R$18,IF(F74="Scenario3PBT5",'Medium retrofit'!$S$18,"")))&amp;IF(F74="Scenario1PBT6",'Medium retrofit'!$T$18,IF(F74="Scenario2PBT6",'Medium retrofit'!$U$18,IF(F74="Scenario3PBT6",'Medium retrofit'!$V$18,"")))&amp;IF(F74="Scenario1PBT7",'Medium retrofit'!$W$18,IF(F74="Scenario2PBT7",'Medium retrofit'!$X$18,IF(F74="Scenario3PBT7",'Medium retrofit'!$Y$18,"")))&amp;IF(F74="Scenario1PBT8",'Medium retrofit'!$Z$18,IF(F74="Scenario2PBT8",'Medium retrofit'!$AA$18,IF(F74="Scenario3PBT8",'Medium retrofit'!$AB$18,"")))&amp;IF(F74="Scenario1PBT9",'Medium retrofit'!$AC$18,IF(F74="Scenario2PBT9",'Medium retrofit'!$AD$18,IF(F74="Scenario3PBT9",'Medium retrofit'!$AE$18,"")))&amp;IF(F74="Scenario1PBT10",'Medium retrofit'!$AF$18,IF(F74="Scenario2PBT10",'Medium retrofit'!$AG$18,IF(F74="Scenario3PBT10",'Medium retrofit'!$AH$18,"")))&amp;IF(F74="Scenario1PBT11",'Medium retrofit'!$AI$18,IF(F74="Scenario2PBT11",'Medium retrofit'!$AJ$18,IF(F74="Scenario3PBT11",'Medium retrofit'!$AK$18,"")))&amp;IF(F74="Scenario1PBT12",'Medium retrofit'!$AL$18,IF(F74="Scenario2PBT12",'Medium retrofit'!$AM$18,IF(F74="Scenario3PBT12",'Medium retrofit'!$AN$18,"")))&amp;IF(F74="Scenario1PBT13",'Medium retrofit'!$AO$18,IF(F74="Scenario2PBT13",'Medium retrofit'!$AP$18,IF(F74="Scenario3PBT13",'Medium retrofit'!$AQ$18,"")))&amp;IF(F74="Scenario1PBT14",'Medium retrofit'!$AR$18,IF(F74="Scenario2PBT14",'Medium retrofit'!$AS$18,IF(F74="Scenario3PBT14",'Medium retrofit'!$AT$18,"")))&amp;IF(F74="Scenario1PBT15",'Medium retrofit'!$AU$18,IF(F74="Scenario2PBT15",'Medium retrofit'!$AV$18,IF(F74="Scenario3PBT15",'Medium retrofit'!$AW$18,"")))</f>
        <v/>
      </c>
      <c r="L74" s="123">
        <f t="shared" si="47"/>
        <v>0</v>
      </c>
      <c r="M74" s="123" t="str">
        <f>IF(F74="Scenario1PBT1",'Medium retrofit'!$E$20,IF(F74="Scenario2PBT1",'Medium retrofit'!$F$20,IF(F74="Scenario3PBT1",'Medium retrofit'!$G$20,"")))&amp;IF(F74="Scenario1PBT2",'Medium retrofit'!$H$20,IF(F74="Scenario2PBT2",'Medium retrofit'!$I$20,IF(F74="Scenario3PBT2",'Medium retrofit'!$J$20,"")))&amp;IF(F74="Scenario1PBT3",'Medium retrofit'!$K$20,IF(F74="Scenario2PBT3",'Medium retrofit'!$L$20,IF(F74="Scenario3PBT3",'Medium retrofit'!$M$20,"")))&amp;IF(F74="Scenario1PBT4",'Medium retrofit'!$N$20,IF(F74="Scenario2PBT4",'Medium retrofit'!$O$20,IF(F74="Scenario3PBT4",'Medium retrofit'!$P$20,"")))&amp;IF(F74="Scenario1PBT5",'Medium retrofit'!$Q$20,IF(F74="Scenario2PBT5",'Medium retrofit'!$R$20,IF(F74="Scenario3PBT5",'Medium retrofit'!$S$20,"")))&amp;IF(F74="Scenario1PBT6",'Medium retrofit'!$T$20,IF(F74="Scenario2PBT6",'Medium retrofit'!$U$20,IF(F74="Scenario3PBT6",'Medium retrofit'!$V$20,"")))&amp;IF(F74="Scenario1PBT7",'Medium retrofit'!$W$20,IF(F74="Scenario2PBT7",'Medium retrofit'!$X$20,IF(F74="Scenario3PBT7",'Medium retrofit'!$Y$20,"")))&amp;IF(F74="Scenario1PBT8",'Medium retrofit'!$Z$20,IF(F74="Scenario2PBT8",'Medium retrofit'!$AA$20,IF(F74="Scenario3PBT8",'Medium retrofit'!$AB$20,"")))&amp;IF(F74="Scenario1PBT9",'Medium retrofit'!$AC$20,IF(F74="Scenario2PBT9",'Medium retrofit'!$AD$20,IF(F74="Scenario3PBT9",'Medium retrofit'!$AE$20,"")))&amp;IF(F74="Scenario1PBT10",'Medium retrofit'!$AF$20,IF(F74="Scenario2PBT10",'Medium retrofit'!$AG$20,IF(F74="Scenario3PBT10",'Medium retrofit'!$AH$20,"")))&amp;IF(F74="Scenario1PBT11",'Medium retrofit'!$AI$20,IF(F74="Scenario2PBT11",'Medium retrofit'!$AJ$20,IF(F74="Scenario3PBT11",'Medium retrofit'!$AK$20,"")))&amp;IF(F74="Scenario1PBT12",'Medium retrofit'!$AL$20,IF(F74="Scenario2PBT12",'Medium retrofit'!$AM$20,IF(F74="Scenario3PBT12",'Medium retrofit'!$AN$20,"")))&amp;IF(F74="Scenario1PBT13",'Medium retrofit'!$AO$20,IF(F74="Scenario2PBT13",'Medium retrofit'!$AP$20,IF(F74="Scenario3PBT13",'Medium retrofit'!$AQ$20,"")))&amp;IF(F74="Scenario1PBT14",'Medium retrofit'!$AR$20,IF(F74="Scenario2PBT14",'Medium retrofit'!$AS$20,IF(F74="Scenario3PBT14",'Medium retrofit'!$AT$20,"")))&amp;IF(F74="Scenario1PBT15",'Medium retrofit'!$AU$20,IF(F74="Scenario2PBT15",'Medium retrofit'!$AV$20,IF(F74="Scenario3PBT15",'Medium retrofit'!$AW$20,"")))</f>
        <v/>
      </c>
      <c r="N74" s="124">
        <f t="shared" si="48"/>
        <v>0</v>
      </c>
      <c r="O74" s="245" t="str">
        <f>IF(F74="Scenario1PBT1",'Medium retrofit'!$E$23,IF(F74="Scenario2PBT1",'Medium retrofit'!$F$23,IF(F74="Scenario3PBT1",'Medium retrofit'!$G$23,"")))&amp;IF(F74="Scenario1PBT2",'Medium retrofit'!$H$23,IF(F74="Scenario2PBT2",'Medium retrofit'!$I$23,IF(F74="Scenario3PBT2",'Medium retrofit'!$J$23,"")))&amp;IF(F74="Scenario1PBT3",'Medium retrofit'!$K$23,IF(F74="Scenario2PBT3",'Medium retrofit'!$L$23,IF(F74="Scenario3PBT3",'Medium retrofit'!$M$23,"")))&amp;IF(F74="Scenario1PBT4",'Medium retrofit'!$N$23,IF(F74="Scenario2PBT4",'Medium retrofit'!$O$23,IF(F74="Scenario3PBT4",'Medium retrofit'!$P$23,"")))&amp;IF(F74="Scenario1PBT5",'Medium retrofit'!$Q$23,IF(F74="Scenario2PBT5",'Medium retrofit'!$R$23,IF(F74="Scenario3PBT5",'Medium retrofit'!$S$23,"")))&amp;IF(F74="Scenario1PBT6",'Medium retrofit'!$T$23,IF(F74="Scenario2PBT6",'Medium retrofit'!$U$23,IF(F74="Scenario3PBT6",'Medium retrofit'!$V$23,"")))&amp;IF(F74="Scenario1PBT7",'Medium retrofit'!$W$23,IF(F74="Scenario2PBT7",'Medium retrofit'!$X$23,IF(F74="Scenario3PBT7",'Medium retrofit'!$Y$23,"")))&amp;IF(F74="Scenario1PBT8",'Medium retrofit'!$Z$23,IF(F74="Scenario2PBT8",'Medium retrofit'!$AA$23,IF(F74="Scenario3PBT8",'Medium retrofit'!$AB$23,"")))&amp;IF(F74="Scenario1PBT9",'Medium retrofit'!$AC$23,IF(F74="Scenario2PBT9",'Medium retrofit'!$AD$23,IF(F74="Scenario3PBT9",'Medium retrofit'!$AE$23,"")))&amp;IF(F74="Scenario1PBT10",'Medium retrofit'!$AF$23,IF(F74="Scenario2PBT10",'Medium retrofit'!$AG$23,IF(F74="Scenario3PBT10",'Medium retrofit'!$AH$23,"")))&amp;IF(F74="Scenario1PBT11",'Medium retrofit'!$AI$23,IF(F74="Scenario2PBT11",'Medium retrofit'!$AJ$23,IF(F74="Scenario3PBT11",'Medium retrofit'!$AK$23,"")))&amp;IF(F74="Scenario1PBT12",'Medium retrofit'!$AL$23,IF(F74="Scenario2PBT12",'Medium retrofit'!$AM$23,IF(F74="Scenario3PBT12",'Medium retrofit'!$AN$23,"")))&amp;IF(F74="Scenario1PBT13",'Medium retrofit'!$AO$23,IF(F74="Scenario2PBT13",'Medium retrofit'!$AP$23,IF(F74="Scenario3PBT13",'Medium retrofit'!$AQ$23,"")))&amp;IF(F74="Scenario1PBT14",'Medium retrofit'!$AR$23,IF(F74="Scenario2PBT14",'Medium retrofit'!$AS$23,IF(F74="Scenario3PBT14",'Medium retrofit'!$AT$23,"")))&amp;IF(F74="Scenario1PBT15",'Medium retrofit'!$AU$23,IF(F74="Scenario2PBT15",'Medium retrofit'!$AV$23,IF(F74="Scenario3PBT15",'Medium retrofit'!$AW$23,"")))</f>
        <v/>
      </c>
      <c r="P74" s="123">
        <f t="shared" si="49"/>
        <v>0</v>
      </c>
      <c r="Q74" s="123" t="str">
        <f>IF(F74="Scenario1PBT1",'Medium retrofit'!$E$25,IF(F74="Scenario2PBT1",'Medium retrofit'!$F$25,IF(F74="Scenario3PBT1",'Medium retrofit'!$G$25,"")))&amp;IF(F74="Scenario1PBT2",'Medium retrofit'!$H$25,IF(F74="Scenario2PBT2",'Medium retrofit'!$I$25,IF(F74="Scenario3PBT2",'Medium retrofit'!$J$25,"")))&amp;IF(F74="Scenario1PBT3",'Medium retrofit'!$K$25,IF(F74="Scenario2PBT3",'Medium retrofit'!$L$25,IF(F74="Scenario3PBT3",'Medium retrofit'!$M$25,"")))&amp;IF(F74="Scenario1PBT4",'Medium retrofit'!$N$25,IF(F74="Scenario2PBT4",'Medium retrofit'!$O$25,IF(F74="Scenario3PBT4",'Medium retrofit'!$P$25,"")))&amp;IF(F74="Scenario1PBT5",'Medium retrofit'!$Q$25,IF(F74="Scenario2PBT5",'Medium retrofit'!$R$25,IF(F74="Scenario3PBT5",'Medium retrofit'!$S$25,"")))&amp;IF(F74="Scenario1PBT6",'Medium retrofit'!$T$25,IF(F74="Scenario2PBT6",'Medium retrofit'!$U$25,IF(F74="Scenario3PBT6",'Medium retrofit'!$V$25,"")))&amp;IF(F74="Scenario1PBT7",'Medium retrofit'!$W$25,IF(F74="Scenario2PBT7",'Medium retrofit'!$X$25,IF(F74="Scenario3PBT7",'Medium retrofit'!$Y$25,"")))&amp;IF(F74="Scenario1PBT8",'Medium retrofit'!$Z$25,IF(F74="Scenario2PBT8",'Medium retrofit'!$AA$25,IF(F74="Scenario3PBT8",'Medium retrofit'!$AB$25,"")))&amp;IF(F74="Scenario1PBT9",'Medium retrofit'!$AC$25,IF(F74="Scenario2PBT9",'Medium retrofit'!$AD$25,IF(F74="Scenario3PBT9",'Medium retrofit'!$AE$25,"")))&amp;IF(F74="Scenario1PBT10",'Medium retrofit'!$AF$25,IF(F74="Scenario2PBT10",'Medium retrofit'!$AG$25,IF(F74="Scenario3PBT10",'Medium retrofit'!$AH$25,"")))&amp;IF(F74="Scenario1PBT11",'Medium retrofit'!$AI$25,IF(F74="Scenario2PBT11",'Medium retrofit'!$AJ$25,IF(F74="Scenario3PBT11",'Medium retrofit'!$AK$25,"")))&amp;IF(F74="Scenario1PBT12",'Medium retrofit'!$AL$25,IF(F74="Scenario2PBT12",'Medium retrofit'!$AM$25,IF(F74="Scenario3PBT12",'Medium retrofit'!$AN$25,"")))&amp;IF(F74="Scenario1PBT13",'Medium retrofit'!$AO$25,IF(F74="Scenario2PBT13",'Medium retrofit'!$AP$25,IF(F74="Scenario3PBT13",'Medium retrofit'!$AQ$25,"")))&amp;IF(F74="Scenario1PBT14",'Medium retrofit'!$AR$25,IF(F74="Scenario2PBT14",'Medium retrofit'!$AS$25,IF(F74="Scenario3PBT14",'Medium retrofit'!$AT$25,"")))&amp;IF(F74="Scenario1PBT15",'Medium retrofit'!$AU$25,IF(F74="Scenario2PBT15",'Medium retrofit'!$AV$25,IF(F74="Scenario3PBT15",'Medium retrofit'!$AW$25,"")))</f>
        <v/>
      </c>
      <c r="R74" s="123">
        <f t="shared" si="50"/>
        <v>0</v>
      </c>
      <c r="S74" s="123" t="str">
        <f>IF(F74="Scenario1PBT1",'Medium retrofit'!$E$27,IF(F74="Scenario2PBT1",'Medium retrofit'!$F$27,IF(F74="Scenario3PBT1",'Medium retrofit'!$G$27,"")))&amp;IF(F74="Scenario1PBT2",'Medium retrofit'!$H$27,IF(F74="Scenario2PBT2",'Medium retrofit'!$I$27,IF(F74="Scenario3PBT2",'Medium retrofit'!$J$27,"")))&amp;IF(F74="Scenario1PBT3",'Medium retrofit'!$K$27,IF(F74="Scenario2PBT3",'Medium retrofit'!$L$27,IF(F74="Scenario3PBT3",'Medium retrofit'!$M$27,"")))&amp;IF(F74="Scenario1PBT4",'Medium retrofit'!$N$27,IF(F74="Scenario2PBT4",'Medium retrofit'!$O$27,IF(F74="Scenario3PBT4",'Medium retrofit'!$P$27,"")))&amp;IF(F74="Scenario1PBT5",'Medium retrofit'!$Q$27,IF(F74="Scenario2PBT5",'Medium retrofit'!$R$27,IF(F74="Scenario3PBT5",'Medium retrofit'!$S$27,"")))&amp;IF(F74="Scenario1PBT6",'Medium retrofit'!$T$27,IF(F74="Scenario2PBT6",'Medium retrofit'!$U$27,IF(F74="Scenario3PBT6",'Medium retrofit'!$V$27,"")))&amp;IF(F74="Scenario1PBT7",'Medium retrofit'!$W$27,IF(F74="Scenario2PBT7",'Medium retrofit'!$X$27,IF(F74="Scenario3PBT7",'Medium retrofit'!$Y$27,"")))&amp;IF(F74="Scenario1PBT8",'Medium retrofit'!$Z$27,IF(F74="Scenario2PBT8",'Medium retrofit'!$AA$27,IF(F74="Scenario3PBT8",'Medium retrofit'!$AB$27,"")))&amp;IF(F74="Scenario1PBT9",'Medium retrofit'!$AC$27,IF(F74="Scenario2PBT9",'Medium retrofit'!$AD$27,IF(F74="Scenario3PBT9",'Medium retrofit'!$AE$27,"")))&amp;IF(F74="Scenario1PBT10",'Medium retrofit'!$AF$27,IF(F74="Scenario2PBT10",'Medium retrofit'!$AG$27,IF(F74="Scenario3PBT10",'Medium retrofit'!$AH$27,"")))&amp;IF(F74="Scenario1PBT11",'Medium retrofit'!$AI$27,IF(F74="Scenario2PBT11",'Medium retrofit'!$AJ$27,IF(F74="Scenario3PBT11",'Medium retrofit'!$AK$27,"")))&amp;IF(F74="Scenario1PBT12",'Medium retrofit'!$AL$27,IF(F74="Scenario2PBT12",'Medium retrofit'!$AM$27,IF(F74="Scenario3PBT12",'Medium retrofit'!$AN$27,"")))&amp;IF(F74="Scenario1PBT13",'Medium retrofit'!$AO$27,IF(F74="Scenario2PBT13",'Medium retrofit'!$AP$27,IF(F74="Scenario3PBT13",'Medium retrofit'!$AQ$27,"")))&amp;IF(F74="Scenario1PBT14",'Medium retrofit'!$AR$27,IF(F74="Scenario2PBT14",'Medium retrofit'!$AS$27,IF(F74="Scenario3PBT14",'Medium retrofit'!$AT$27,"")))&amp;IF(F74="Scenario1PBT15",'Medium retrofit'!$AU$27,IF(F74="Scenario2PBT15",'Medium retrofit'!$AV$27,IF(F74="Scenario3PBT15",'Medium retrofit'!$AW$27,"")))</f>
        <v/>
      </c>
      <c r="T74" s="246">
        <f t="shared" si="51"/>
        <v>0</v>
      </c>
      <c r="U74" s="245" t="str">
        <f>IF(F74="Scenario1PBT1",'Medium retrofit'!$E$38,IF(F74="Scenario2PBT1",'Medium retrofit'!$F$38,IF(F74="Scenario3PBT1",'Medium retrofit'!$G$38,"")))&amp;IF(F74="Scenario1PBT2",'Medium retrofit'!$H$38,IF(F74="Scenario2PBT2",'Medium retrofit'!$I$38,IF(F74="Scenario3PBT2",'Medium retrofit'!$J$38,"")))&amp;IF(F74="Scenario1PBT3",'Medium retrofit'!$K$38,IF(F74="Scenario2PBT3",'Medium retrofit'!$L$38,IF(F74="Scenario3PBT3",'Medium retrofit'!$M$38,"")))&amp;IF(F74="Scenario1PBT4",'Medium retrofit'!$N$38,IF(F74="Scenario2PBT4",'Medium retrofit'!$O$38,IF(F74="Scenario3PBT4",'Medium retrofit'!$P$38,"")))&amp;IF(F74="Scenario1PBT5",'Medium retrofit'!$Q$38,IF(F74="Scenario2PBT5",'Medium retrofit'!$R$38,IF(F74="Scenario3PBT5",'Medium retrofit'!$S$38,"")))&amp;IF(F74="Scenario1PBT6",'Medium retrofit'!$T$38,IF(F74="Scenario2PBT6",'Medium retrofit'!$U$38,IF(F74="Scenario3PBT6",'Medium retrofit'!$V$38,"")))&amp;IF(F74="Scenario1PBT7",'Medium retrofit'!$W$38,IF(F74="Scenario2PBT7",'Medium retrofit'!$X$38,IF(F74="Scenario3PBT7",'Medium retrofit'!$Y$38,"")))&amp;IF(F74="Scenario1PBT8",'Medium retrofit'!$Z$38,IF(F74="Scenario2PBT8",'Medium retrofit'!$AA$38,IF(F74="Scenario3PBT8",'Medium retrofit'!$AB$38,"")))&amp;IF(F74="Scenario1PBT9",'Medium retrofit'!$AC$38,IF(F74="Scenario2PBT9",'Medium retrofit'!$AD$38,IF(F74="Scenario3PBT9",'Medium retrofit'!$AE$38,"")))&amp;IF(F74="Scenario1PBT10",'Medium retrofit'!$AF$38,IF(F74="Scenario2PBT10",'Medium retrofit'!$AG$38,IF(F74="Scenario3PBT10",'Medium retrofit'!$AH$38,"")))&amp;IF(F74="Scenario1PBT11",'Medium retrofit'!$AI$38,IF(F74="Scenario2PBT11",'Medium retrofit'!$AJ$38,IF(F74="Scenario3PBT11",'Medium retrofit'!$AK$38,"")))&amp;IF(F74="Scenario1PBT12",'Medium retrofit'!$AL$38,IF(F74="Scenario2PBT12",'Medium retrofit'!$AM$38,IF(F74="Scenario3PBT12",'Medium retrofit'!$AN$38,"")))&amp;IF(F74="Scenario1PBT13",'Medium retrofit'!$AO$38,IF(F74="Scenario2PBT13",'Medium retrofit'!$AP$38,IF(F74="Scenario3PBT13",'Medium retrofit'!$AQ$38,"")))&amp;IF(F74="Scenario1PBT14",'Medium retrofit'!$AR$38,IF(F74="Scenario2PBT14",'Medium retrofit'!$AS$38,IF(F74="Scenario3PBT14",'Medium retrofit'!$AT$38,"")))&amp;IF(F74="Scenario1PBT15",'Medium retrofit'!$AU$38,IF(F74="Scenario2PBT15",'Medium retrofit'!$AV$38,IF(F74="Scenario3PBT15",'Medium retrofit'!$AW$38,"")))</f>
        <v/>
      </c>
      <c r="V74" s="123">
        <f t="shared" si="52"/>
        <v>0</v>
      </c>
      <c r="W74" s="123" t="str">
        <f>IF(F74="Scenario1PBT1",'Medium retrofit'!$E$40,IF(F74="Scenario2PBT1",'Medium retrofit'!$F$40,IF(F74="Scenario3PBT1",'Medium retrofit'!$G$40,"")))&amp;IF(F74="Scenario1PBT2",'Medium retrofit'!$H$40,IF(F74="Scenario2PBT2",'Medium retrofit'!$I$40,IF(F74="Scenario3PBT2",'Medium retrofit'!$J$40,"")))&amp;IF(F74="Scenario1PBT3",'Medium retrofit'!$K$40,IF(F74="Scenario2PBT3",'Medium retrofit'!$L$40,IF(F74="Scenario3PBT3",'Medium retrofit'!$M$40,"")))&amp;IF(F74="Scenario1PBT4",'Medium retrofit'!$N$40,IF(F74="Scenario2PBT4",'Medium retrofit'!$O$40,IF(F74="Scenario3PBT4",'Medium retrofit'!$P$40,"")))&amp;IF(F74="Scenario1PBT5",'Medium retrofit'!$Q$40,IF(F74="Scenario2PBT5",'Medium retrofit'!$R$40,IF(F74="Scenario3PBT5",'Medium retrofit'!$S$40,"")))&amp;IF(F74="Scenario1PBT6",'Medium retrofit'!$T$40,IF(F74="Scenario2PBT6",'Medium retrofit'!$U$40,IF(F74="Scenario3PBT6",'Medium retrofit'!$V$40,"")))&amp;IF(F74="Scenario1PBT7",'Medium retrofit'!$W$40,IF(F74="Scenario2PBT7",'Medium retrofit'!$X$40,IF(F74="Scenario3PBT7",'Medium retrofit'!$Y$40,"")))&amp;IF(F74="Scenario1PBT8",'Medium retrofit'!$Z$40,IF(F74="Scenario2PBT8",'Medium retrofit'!$AA$40,IF(F74="Scenario3PBT8",'Medium retrofit'!$AB$40,"")))&amp;IF(F74="Scenario1PBT9",'Medium retrofit'!$AC$40,IF(F74="Scenario2PBT9",'Medium retrofit'!$AD$40,IF(F74="Scenario3PBT9",'Medium retrofit'!$AE$40,"")))&amp;IF(F74="Scenario1PBT10",'Medium retrofit'!$AF$40,IF(F74="Scenario2PBT10",'Medium retrofit'!$AG$40,IF(F74="Scenario3PBT10",'Medium retrofit'!$AH$40,"")))&amp;IF(F74="Scenario1PBT11",'Medium retrofit'!$AI$40,IF(F74="Scenario2PBT11",'Medium retrofit'!$AJ$40,IF(F74="Scenario3PBT11",'Medium retrofit'!$AK$40,"")))&amp;IF(F74="Scenario1PBT12",'Medium retrofit'!$AL$40,IF(F74="Scenario2PBT12",'Medium retrofit'!$AM$40,IF(F74="Scenario3PBT12",'Medium retrofit'!$AN$40,"")))&amp;IF(F74="Scenario1PBT13",'Medium retrofit'!$AO$40,IF(F74="Scenario2PBT13",'Medium retrofit'!$AP$40,IF(F74="Scenario3PBT13",'Medium retrofit'!$AQ$40,"")))&amp;IF(F74="Scenario1PBT14",'Medium retrofit'!$AR$40,IF(F74="Scenario2PBT14",'Medium retrofit'!$AS$40,IF(F74="Scenario3PBT14",'Medium retrofit'!$AT$40,"")))&amp;IF(F74="Scenario1PBT15",'Medium retrofit'!$AU$40,IF(F74="Scenario2PBT15",'Medium retrofit'!$AV$40,IF(F74="Scenario3PBT15",'Medium retrofit'!$AW$40,"")))</f>
        <v/>
      </c>
      <c r="X74" s="123">
        <f t="shared" si="53"/>
        <v>0</v>
      </c>
      <c r="Y74" s="123" t="str">
        <f>IF(F74="Scenario1PBT1",'Medium retrofit'!$E$42,IF(F74="Scenario2PBT1",'Medium retrofit'!$F$42,IF(F74="Scenario3PBT1",'Medium retrofit'!$G$42,"")))&amp;IF(F74="Scenario1PBT2",'Medium retrofit'!$H$42,IF(F74="Scenario2PBT2",'Medium retrofit'!$I$42,IF(F74="Scenario3PBT2",'Medium retrofit'!$J$42,"")))&amp;IF(F74="Scenario1PBT3",'Medium retrofit'!$K$42,IF(F74="Scenario2PBT3",'Medium retrofit'!$L$42,IF(F74="Scenario3PBT3",'Medium retrofit'!$M$42,"")))&amp;IF(F74="Scenario1PBT4",'Medium retrofit'!$N$42,IF(F74="Scenario2PBT4",'Medium retrofit'!$O$42,IF(F74="Scenario3PBT4",'Medium retrofit'!$P$42,"")))&amp;IF(F74="Scenario1PBT5",'Medium retrofit'!$Q$42,IF(F74="Scenario2PBT5",'Medium retrofit'!$R$42,IF(F74="Scenario3PBT5",'Medium retrofit'!$S$42,"")))&amp;IF(F74="Scenario1PBT6",'Medium retrofit'!$T$42,IF(F74="Scenario2PBT6",'Medium retrofit'!$U$42,IF(F74="Scenario3PBT6",'Medium retrofit'!$V$42,"")))&amp;IF(F74="Scenario1PBT7",'Medium retrofit'!$W$42,IF(F74="Scenario2PBT7",'Medium retrofit'!$X$42,IF(F74="Scenario3PBT7",'Medium retrofit'!$Y$42,"")))&amp;IF(F74="Scenario1PBT8",'Medium retrofit'!$Z$42,IF(F74="Scenario2PBT8",'Medium retrofit'!$AA$42,IF(F74="Scenario3PBT8",'Medium retrofit'!$AB$42,"")))&amp;IF(F74="Scenario1PBT9",'Medium retrofit'!$AC$42,IF(F74="Scenario2PBT9",'Medium retrofit'!$AD$42,IF(F74="Scenario3PBT9",'Medium retrofit'!$AE$42,"")))&amp;IF(F74="Scenario1PBT10",'Medium retrofit'!$AF$42,IF(F74="Scenario2PBT10",'Medium retrofit'!$AG$42,IF(F74="Scenario3PBT10",'Medium retrofit'!$AH$42,"")))&amp;IF(F74="Scenario1PBT11",'Medium retrofit'!$AI$42,IF(F74="Scenario2PBT11",'Medium retrofit'!$AJ$42,IF(F74="Scenario3PBT11",'Medium retrofit'!$AK$42,"")))&amp;IF(F74="Scenario1PBT12",'Medium retrofit'!$AL$42,IF(F74="Scenario2PBT12",'Medium retrofit'!$AM$42,IF(F74="Scenario3PBT12",'Medium retrofit'!$AN$42,"")))&amp;IF(F74="Scenario1PBT13",'Medium retrofit'!$AO$42,IF(F74="Scenario2PBT13",'Medium retrofit'!$AP$42,IF(F74="Scenario3PBT13",'Medium retrofit'!$AQ$42,"")))&amp;IF(F74="Scenario1PBT14",'Medium retrofit'!$AR$42,IF(F74="Scenario2PBT14",'Medium retrofit'!$AS$42,IF(F74="Scenario3PBT14",'Medium retrofit'!$AT$42,"")))&amp;IF(F74="Scenario1PBT15",'Medium retrofit'!$AU$42,IF(F74="Scenario2PBT15",'Medium retrofit'!$AV$42,IF(F74="Scenario3PBT15",'Medium retrofit'!$AW$42,"")))</f>
        <v/>
      </c>
      <c r="Z74" s="123">
        <f t="shared" si="54"/>
        <v>0</v>
      </c>
      <c r="AA74" s="239" t="str">
        <f>IF(F74="Scenario1PBT1",'Medium retrofit'!$E$101,IF(F74="Scenario2PBT1",'Medium retrofit'!$F$101,IF(F74="Scenario3PBT1",'Medium retrofit'!$G$101,"")))&amp;IF(F74="Scenario1PBT2",'Medium retrofit'!$H$101,IF(F74="Scenario2PBT2",'Medium retrofit'!$I$101,IF(F74="Scenario3PBT2",'Medium retrofit'!$J$101,"")))&amp;IF(F74="Scenario1PBT3",'Medium retrofit'!$K$101,IF(F74="Scenario2PBT3",'Medium retrofit'!$L$101,IF(F74="Scenario3PBT3",'Medium retrofit'!$M$101,"")))&amp;IF(F74="Scenario1PBT4",'Medium retrofit'!$N$101,IF(F74="Scenario2PBT4",'Medium retrofit'!$O$101,IF(F74="Scenario3PBT4",'Medium retrofit'!$P$101,"")))&amp;IF(F74="Scenario1PBT5",'Medium retrofit'!$Q$101,IF(F74="Scenario2PBT5",'Medium retrofit'!$R$101,IF(F74="Scenario3PBT5",'Medium retrofit'!$S$101,"")))&amp;IF(F74="Scenario1PBT6",'Medium retrofit'!$T$101,IF(F74="Scenario2PBT6",'Medium retrofit'!$U$101,IF(F74="Scenario3PBT6",'Medium retrofit'!$V$101,"")))&amp;IF(F74="Scenario1PBT7",'Medium retrofit'!$W$101,IF(F74="Scenario2PBT7",'Medium retrofit'!$X$101,IF(F74="Scenario3PBT7",'Medium retrofit'!$Y$101,"")))&amp;IF(F74="Scenario1PBT8",'Medium retrofit'!$Z$101,IF(F74="Scenario2PBT8",'Medium retrofit'!$AA$101,IF(F74="Scenario3PBT8",'Medium retrofit'!$AB$101,"")))&amp;IF(F74="Scenario1PBT9",'Medium retrofit'!$AC$101,IF(F74="Scenario2PBT9",'Medium retrofit'!$AD$101,IF(F74="Scenario3PBT9",'Medium retrofit'!$AE$101,"")))&amp;IF(F74="Scenario1PBT10",'Medium retrofit'!$AF$101,IF(F74="Scenario2PBT10",'Medium retrofit'!$AG$101,IF(F74="Scenario3PBT10",'Medium retrofit'!$AH$101,"")))&amp;IF(F74="Scenario1PBT11",'Medium retrofit'!$AI$101,IF(F74="Scenario2PBT11",'Medium retrofit'!$AJ$101,IF(F74="Scenario3PBT11",'Medium retrofit'!$AK$101,"")))&amp;IF(F74="Scenario1PBT12",'Medium retrofit'!$AL$101,IF(F74="Scenario2PBT12",'Medium retrofit'!$AM$101,IF(F74="Scenario3PBT12",'Medium retrofit'!$AN$101,"")))&amp;IF(F74="Scenario1PBT13",'Medium retrofit'!$AO$101,IF(F74="Scenario2PBT13",'Medium retrofit'!$AP$101,IF(F74="Scenario3PBT13",'Medium retrofit'!$AQ$101,"")))&amp;IF(F74="Scenario1PBT14",'Medium retrofit'!$AR$101,IF(F74="Scenario2PBT14",'Medium retrofit'!$AS$101,IF(F74="Scenario3PBT14",'Medium retrofit'!$AT$101,"")))&amp;IF(F74="Scenario1PBT15",'Medium retrofit'!$AU$101,IF(F74="Scenario2PBT15",'Medium retrofit'!$AV$101,IF(F74="Scenario3PBT15",'Medium retrofit'!$AW$101,"")))</f>
        <v/>
      </c>
      <c r="AB74" s="242">
        <f t="shared" si="55"/>
        <v>0</v>
      </c>
      <c r="AC74" s="247">
        <f>IFERROR('Projection_Base-case'!G74-G74,0)</f>
        <v>0</v>
      </c>
      <c r="AD74" s="123">
        <f t="shared" si="34"/>
        <v>0</v>
      </c>
      <c r="AE74" s="123">
        <f>IFERROR(100*AC74/'Projection_Base-case'!G74,0)</f>
        <v>0</v>
      </c>
      <c r="AF74" s="123">
        <f>IFERROR('Projection_Base-case'!I74-I74,0)</f>
        <v>0</v>
      </c>
      <c r="AG74" s="123">
        <f t="shared" si="35"/>
        <v>0</v>
      </c>
      <c r="AH74" s="123">
        <f>IFERROR(100*AF74/'Projection_Base-case'!I74,0)</f>
        <v>0</v>
      </c>
      <c r="AI74" s="123">
        <f>IFERROR('Projection_Base-case'!K74-K74,0)</f>
        <v>0</v>
      </c>
      <c r="AJ74" s="123">
        <f t="shared" si="36"/>
        <v>0</v>
      </c>
      <c r="AK74" s="123">
        <f>IFERROR(100*AI74/'Projection_Base-case'!K74,0)</f>
        <v>0</v>
      </c>
      <c r="AL74" s="123">
        <f>IFERROR(M74-'Projection_Base-case'!M74,0)</f>
        <v>0</v>
      </c>
      <c r="AM74" s="123">
        <f t="shared" si="37"/>
        <v>0</v>
      </c>
      <c r="AN74" s="179">
        <f>IFERROR(IF('Projection_Base-case'!N74&gt;0,100*AM74/'Projection_Base-case'!N74,100*AM74/N74),0)</f>
        <v>0</v>
      </c>
      <c r="AO74" s="245">
        <f>IFERROR('Projection_Base-case'!O74-O74,0)</f>
        <v>0</v>
      </c>
      <c r="AP74" s="123">
        <f t="shared" si="38"/>
        <v>0</v>
      </c>
      <c r="AQ74" s="123">
        <f>IFERROR(100*AO74/'Projection_Base-case'!O74,0)</f>
        <v>0</v>
      </c>
      <c r="AR74" s="123">
        <f>IFERROR('Projection_Base-case'!Q74-Q74,0)</f>
        <v>0</v>
      </c>
      <c r="AS74" s="123">
        <f t="shared" si="39"/>
        <v>0</v>
      </c>
      <c r="AT74" s="123">
        <f>IFERROR(100*AR74/'Projection_Base-case'!Q74,0)</f>
        <v>0</v>
      </c>
      <c r="AU74" s="123">
        <f>IFERROR('Projection_Base-case'!S74-S74,0)</f>
        <v>0</v>
      </c>
      <c r="AV74" s="123">
        <f t="shared" si="40"/>
        <v>0</v>
      </c>
      <c r="AW74" s="124">
        <f>IFERROR(100*AU74/'Projection_Base-case'!S74,0)</f>
        <v>0</v>
      </c>
      <c r="AX74" s="245">
        <f>IFERROR('Projection_Base-case'!U74-U74,0)</f>
        <v>0</v>
      </c>
      <c r="AY74" s="123">
        <f t="shared" si="41"/>
        <v>0</v>
      </c>
      <c r="AZ74" s="123">
        <f>IFERROR(100*AX74/'Projection_Base-case'!U74,0)</f>
        <v>0</v>
      </c>
      <c r="BA74" s="123">
        <f>IFERROR('Projection_Base-case'!W74-W74,0)</f>
        <v>0</v>
      </c>
      <c r="BB74" s="123">
        <f t="shared" si="42"/>
        <v>0</v>
      </c>
      <c r="BC74" s="123">
        <f>IFERROR(100*BA74/'Projection_Base-case'!W74,0)</f>
        <v>0</v>
      </c>
      <c r="BD74" s="123">
        <f>IFERROR('Projection_Base-case'!Y74-Y74,0)</f>
        <v>0</v>
      </c>
      <c r="BE74" s="123">
        <f t="shared" si="43"/>
        <v>0</v>
      </c>
      <c r="BF74" s="123">
        <f>IFERROR(100*BD74/'Projection_Base-case'!Y74,0)</f>
        <v>0</v>
      </c>
      <c r="BG74" s="178">
        <f t="shared" si="56"/>
        <v>0</v>
      </c>
      <c r="BH74" s="179">
        <f t="shared" si="57"/>
        <v>0</v>
      </c>
    </row>
    <row r="75" spans="1:60">
      <c r="A75" s="165">
        <v>70</v>
      </c>
      <c r="B75" s="239">
        <f>IF('Projection_Base-case'!B75&lt;&gt;"",'Projection_Base-case'!B75,0)</f>
        <v>0</v>
      </c>
      <c r="C75" s="239">
        <f>IF('Projection_Base-case'!C75&lt;&gt;"",'Projection_Base-case'!C75,0)</f>
        <v>0</v>
      </c>
      <c r="D75" s="239">
        <f>IF('Projection_Base-case'!D75&lt;&gt;"",'Projection_Base-case'!D75,0)</f>
        <v>0</v>
      </c>
      <c r="E75" s="164" t="str">
        <f>IF(AND('Résultats medium'!$AC$3="OUI",'Résultats medium'!E74&lt;&gt;""),'Résultats medium'!E74,IF(OR(D75="PBT1",D75="PBT4",D75="PBT5",D75="PBT6",D75="PBT7",D75="PBT8",D75="PBT10"),"Scenario1",IF(OR(D75="PBT3",D75="PBT9"),"Scenario3",IF(OR(D75="PBT2"),"Scenario2",""))))</f>
        <v/>
      </c>
      <c r="F75" s="240" t="str">
        <f t="shared" si="44"/>
        <v>0</v>
      </c>
      <c r="G75" s="241" t="str">
        <f>IF(F75="Scenario1PBT1",'Medium retrofit'!$E$6,IF(F75="Scenario2PBT1",'Medium retrofit'!$F$6,IF(F75="Scenario3PBT1",'Medium retrofit'!$G$6,"")))&amp;IF(F75="Scenario1PBT2",'Medium retrofit'!$H$6,IF(F75="Scenario2PBT2",'Medium retrofit'!$I$6,IF(F75="Scenario3PBT2",'Medium retrofit'!$J$6,"")))&amp;IF(F75="Scenario1PBT3",'Medium retrofit'!$K$6,IF(F75="Scenario2PBT3",'Medium retrofit'!$L$6,IF(F75="Scenario3PBT3",'Medium retrofit'!$M$6,"")))&amp;IF(F75="Scenario1PBT4",'Medium retrofit'!$N$6,IF(F75="Scenario2PBT4",'Medium retrofit'!$O$6,IF(F75="Scenario3PBT4",'Medium retrofit'!$P$6,"")))&amp;IF(F75="Scenario1PBT5",'Medium retrofit'!$Q$6,IF(F75="Scenario2PBT5",'Medium retrofit'!$R$6,IF(F75="Scenario3PBT5",'Medium retrofit'!$S$6,"")))&amp;IF(F75="Scenario1PBT6",'Medium retrofit'!$T$6,IF(F75="Scenario2PBT6",'Medium retrofit'!$U$6,IF(F75="Scenario3PBT6",'Medium retrofit'!$V$6,"")))&amp;IF(F75="Scenario1PBT7",'Medium retrofit'!$W$6,IF(F75="Scenario2PBT7",'Medium retrofit'!$X$6,IF(F75="Scenario3PBT7",'Medium retrofit'!$Y$6,"")))&amp;IF(F75="Scenario1PBT8",'Medium retrofit'!$Z$6,IF(F75="Scenario2PBT8",'Medium retrofit'!$AA$6,IF(F75="Scenario3PBT8",'Medium retrofit'!$AB$6,"")))&amp;IF(F75="Scenario1PBT9",'Medium retrofit'!$AC$6,IF(F75="Scenario2PBT9",'Medium retrofit'!$AD$6,IF(F75="Scenario3PBT9",'Medium retrofit'!$AE$6,"")))&amp;IF(F75="Scenario1PBT10",'Medium retrofit'!$AF$6,IF(F75="Scenario2PBT10",'Medium retrofit'!$AG$6,IF(F75="Scenario3PBT10",'Medium retrofit'!$AH$6,"")))&amp;IF(F75="Scenario1PBT11",'Medium retrofit'!$AI$6,IF(F75="Scenario2PBT11",'Medium retrofit'!$AJ$6,IF(F75="Scenario3PBT11",'Medium retrofit'!$AK$6,"")))&amp;IF(F75="Scenario1PBT12",'Medium retrofit'!$AL$6,IF(F75="Scenario2PBT12",'Medium retrofit'!$AM$6,IF(F75="Scenario3PBT12",'Medium retrofit'!$AN$6,"")))&amp;IF(F75="Scenario1PBT13",'Medium retrofit'!$AO$6,IF(F75="Scenario2PBT13",'Medium retrofit'!$AP$6,IF(F75="Scenario3PBT13",'Medium retrofit'!$AQ$6,"")))&amp;IF(F75="Scenario1PBT14",'Medium retrofit'!$AR$6,IF(F75="Scenario2PBT14",'Medium retrofit'!$AS$6,IF(F75="Scenario3PBT14",'Medium retrofit'!$AT$6,"")))&amp;IF(F75="Scenario1PBT15",'Medium retrofit'!$AU$6,IF(F75="Scenario2PBT15",'Medium retrofit'!$AV$6,IF(F75="Scenario3PBT15",'Medium retrofit'!$AW$6,"")))</f>
        <v/>
      </c>
      <c r="H75" s="123">
        <f t="shared" si="45"/>
        <v>0</v>
      </c>
      <c r="I75" s="239" t="str">
        <f>IF(F75="Scenario1PBT1",'Medium retrofit'!$E$16,IF(F75="Scenario2PBT1",'Medium retrofit'!$F$16,IF(F75="Scenario3PBT1",'Medium retrofit'!$G$16,"")))&amp;IF(F75="Scenario1PBT2",'Medium retrofit'!$H$16,IF(F75="Scenario2PBT2",'Medium retrofit'!$I$16,IF(F75="Scenario3PBT2",'Medium retrofit'!$J$16,"")))&amp;IF(F75="Scenario1PBT3",'Medium retrofit'!$K$16,IF(F75="Scenario2PBT3",'Medium retrofit'!$L$16,IF(F75="Scenario3PBT3",'Medium retrofit'!$M$16,"")))&amp;IF(F75="Scenario1PBT4",'Medium retrofit'!$N$16,IF(F75="Scenario2PBT4",'Medium retrofit'!$O$16,IF(F75="Scenario3PBT4",'Medium retrofit'!$P$16,"")))&amp;IF(F75="Scenario1PBT5",'Medium retrofit'!$Q$16,IF(F75="Scenario2PBT5",'Medium retrofit'!$R$16,IF(F75="Scenario3PBT5",'Medium retrofit'!$S$16,"")))&amp;IF(F75="Scenario1PBT6",'Medium retrofit'!$T$16,IF(F75="Scenario2PBT6",'Medium retrofit'!$U$16,IF(F75="Scenario3PBT6",'Medium retrofit'!$V$16,"")))&amp;IF(F75="Scenario1PBT7",'Medium retrofit'!$W$16,IF(F75="Scenario2PBT7",'Medium retrofit'!$X$16,IF(F75="Scenario3PBT7",'Medium retrofit'!$Y$16,"")))&amp;IF(F75="Scenario1PBT8",'Medium retrofit'!$Z$16,IF(F75="Scenario2PBT8",'Medium retrofit'!$AA$16,IF(F75="Scenario3PBT8",'Medium retrofit'!$AB$16,"")))&amp;IF(F75="Scenario1PBT9",'Medium retrofit'!$AC$16,IF(F75="Scenario2PBT9",'Medium retrofit'!$AD$16,IF(F75="Scenario3PBT9",'Medium retrofit'!$AE$16,"")))&amp;IF(F75="Scenario1PBT10",'Medium retrofit'!$AF$16,IF(F75="Scenario2PBT10",'Medium retrofit'!$AG$16,IF(F75="Scenario3PBT10",'Medium retrofit'!$AH$16,"")))&amp;IF(F75="Scenario1PBT11",'Medium retrofit'!$AI$16,IF(F75="Scenario2PBT11",'Medium retrofit'!$AJ$16,IF(F75="Scenario3PBT11",'Medium retrofit'!$AK$16,"")))&amp;IF(F75="Scenario1PBT12",'Medium retrofit'!$AL$16,IF(F75="Scenario2PBT12",'Medium retrofit'!$AM$16,IF(F75="Scenario3PBT12",'Medium retrofit'!$AN$16,"")))&amp;IF(F75="Scenario1PBT13",'Medium retrofit'!$AO$16,IF(F75="Scenario2PBT13",'Medium retrofit'!$AP$16,IF(F75="Scenario3PBT13",'Medium retrofit'!$AQ$16,"")))&amp;IF(F75="Scenario1PBT14",'Medium retrofit'!$AR$16,IF(F75="Scenario2PBT14",'Medium retrofit'!$AS$16,IF(F75="Scenario3PBT14",'Medium retrofit'!$AT$16,"")))&amp;IF(F75="Scenario1PBT15",'Medium retrofit'!$AU$16,IF(F75="Scenario2PBT15",'Medium retrofit'!$AV$16,IF(F75="Scenario3PBT15",'Medium retrofit'!$AW$16,"")))</f>
        <v/>
      </c>
      <c r="J75" s="123">
        <f t="shared" si="46"/>
        <v>0</v>
      </c>
      <c r="K75" s="123" t="str">
        <f>IF(F75="Scenario1PBT1",'Medium retrofit'!$E$18,IF(F75="Scenario2PBT1",'Medium retrofit'!$F$18,IF(F75="Scenario3PBT1",'Medium retrofit'!$G$18,"")))&amp;IF(F75="Scenario1PBT2",'Medium retrofit'!$H$18,IF(F75="Scenario2PBT2",'Medium retrofit'!$I$18,IF(F75="Scenario3PBT2",'Medium retrofit'!$J$18,"")))&amp;IF(F75="Scenario1PBT3",'Medium retrofit'!$K$18,IF(F75="Scenario2PBT3",'Medium retrofit'!$L$18,IF(F75="Scenario3PBT3",'Medium retrofit'!$M$18,"")))&amp;IF(F75="Scenario1PBT4",'Medium retrofit'!$N$18,IF(F75="Scenario2PBT4",'Medium retrofit'!$O$18,IF(F75="Scenario3PBT4",'Medium retrofit'!$P$18,"")))&amp;IF(F75="Scenario1PBT5",'Medium retrofit'!$Q$18,IF(F75="Scenario2PBT5",'Medium retrofit'!$R$18,IF(F75="Scenario3PBT5",'Medium retrofit'!$S$18,"")))&amp;IF(F75="Scenario1PBT6",'Medium retrofit'!$T$18,IF(F75="Scenario2PBT6",'Medium retrofit'!$U$18,IF(F75="Scenario3PBT6",'Medium retrofit'!$V$18,"")))&amp;IF(F75="Scenario1PBT7",'Medium retrofit'!$W$18,IF(F75="Scenario2PBT7",'Medium retrofit'!$X$18,IF(F75="Scenario3PBT7",'Medium retrofit'!$Y$18,"")))&amp;IF(F75="Scenario1PBT8",'Medium retrofit'!$Z$18,IF(F75="Scenario2PBT8",'Medium retrofit'!$AA$18,IF(F75="Scenario3PBT8",'Medium retrofit'!$AB$18,"")))&amp;IF(F75="Scenario1PBT9",'Medium retrofit'!$AC$18,IF(F75="Scenario2PBT9",'Medium retrofit'!$AD$18,IF(F75="Scenario3PBT9",'Medium retrofit'!$AE$18,"")))&amp;IF(F75="Scenario1PBT10",'Medium retrofit'!$AF$18,IF(F75="Scenario2PBT10",'Medium retrofit'!$AG$18,IF(F75="Scenario3PBT10",'Medium retrofit'!$AH$18,"")))&amp;IF(F75="Scenario1PBT11",'Medium retrofit'!$AI$18,IF(F75="Scenario2PBT11",'Medium retrofit'!$AJ$18,IF(F75="Scenario3PBT11",'Medium retrofit'!$AK$18,"")))&amp;IF(F75="Scenario1PBT12",'Medium retrofit'!$AL$18,IF(F75="Scenario2PBT12",'Medium retrofit'!$AM$18,IF(F75="Scenario3PBT12",'Medium retrofit'!$AN$18,"")))&amp;IF(F75="Scenario1PBT13",'Medium retrofit'!$AO$18,IF(F75="Scenario2PBT13",'Medium retrofit'!$AP$18,IF(F75="Scenario3PBT13",'Medium retrofit'!$AQ$18,"")))&amp;IF(F75="Scenario1PBT14",'Medium retrofit'!$AR$18,IF(F75="Scenario2PBT14",'Medium retrofit'!$AS$18,IF(F75="Scenario3PBT14",'Medium retrofit'!$AT$18,"")))&amp;IF(F75="Scenario1PBT15",'Medium retrofit'!$AU$18,IF(F75="Scenario2PBT15",'Medium retrofit'!$AV$18,IF(F75="Scenario3PBT15",'Medium retrofit'!$AW$18,"")))</f>
        <v/>
      </c>
      <c r="L75" s="123">
        <f t="shared" si="47"/>
        <v>0</v>
      </c>
      <c r="M75" s="123" t="str">
        <f>IF(F75="Scenario1PBT1",'Medium retrofit'!$E$20,IF(F75="Scenario2PBT1",'Medium retrofit'!$F$20,IF(F75="Scenario3PBT1",'Medium retrofit'!$G$20,"")))&amp;IF(F75="Scenario1PBT2",'Medium retrofit'!$H$20,IF(F75="Scenario2PBT2",'Medium retrofit'!$I$20,IF(F75="Scenario3PBT2",'Medium retrofit'!$J$20,"")))&amp;IF(F75="Scenario1PBT3",'Medium retrofit'!$K$20,IF(F75="Scenario2PBT3",'Medium retrofit'!$L$20,IF(F75="Scenario3PBT3",'Medium retrofit'!$M$20,"")))&amp;IF(F75="Scenario1PBT4",'Medium retrofit'!$N$20,IF(F75="Scenario2PBT4",'Medium retrofit'!$O$20,IF(F75="Scenario3PBT4",'Medium retrofit'!$P$20,"")))&amp;IF(F75="Scenario1PBT5",'Medium retrofit'!$Q$20,IF(F75="Scenario2PBT5",'Medium retrofit'!$R$20,IF(F75="Scenario3PBT5",'Medium retrofit'!$S$20,"")))&amp;IF(F75="Scenario1PBT6",'Medium retrofit'!$T$20,IF(F75="Scenario2PBT6",'Medium retrofit'!$U$20,IF(F75="Scenario3PBT6",'Medium retrofit'!$V$20,"")))&amp;IF(F75="Scenario1PBT7",'Medium retrofit'!$W$20,IF(F75="Scenario2PBT7",'Medium retrofit'!$X$20,IF(F75="Scenario3PBT7",'Medium retrofit'!$Y$20,"")))&amp;IF(F75="Scenario1PBT8",'Medium retrofit'!$Z$20,IF(F75="Scenario2PBT8",'Medium retrofit'!$AA$20,IF(F75="Scenario3PBT8",'Medium retrofit'!$AB$20,"")))&amp;IF(F75="Scenario1PBT9",'Medium retrofit'!$AC$20,IF(F75="Scenario2PBT9",'Medium retrofit'!$AD$20,IF(F75="Scenario3PBT9",'Medium retrofit'!$AE$20,"")))&amp;IF(F75="Scenario1PBT10",'Medium retrofit'!$AF$20,IF(F75="Scenario2PBT10",'Medium retrofit'!$AG$20,IF(F75="Scenario3PBT10",'Medium retrofit'!$AH$20,"")))&amp;IF(F75="Scenario1PBT11",'Medium retrofit'!$AI$20,IF(F75="Scenario2PBT11",'Medium retrofit'!$AJ$20,IF(F75="Scenario3PBT11",'Medium retrofit'!$AK$20,"")))&amp;IF(F75="Scenario1PBT12",'Medium retrofit'!$AL$20,IF(F75="Scenario2PBT12",'Medium retrofit'!$AM$20,IF(F75="Scenario3PBT12",'Medium retrofit'!$AN$20,"")))&amp;IF(F75="Scenario1PBT13",'Medium retrofit'!$AO$20,IF(F75="Scenario2PBT13",'Medium retrofit'!$AP$20,IF(F75="Scenario3PBT13",'Medium retrofit'!$AQ$20,"")))&amp;IF(F75="Scenario1PBT14",'Medium retrofit'!$AR$20,IF(F75="Scenario2PBT14",'Medium retrofit'!$AS$20,IF(F75="Scenario3PBT14",'Medium retrofit'!$AT$20,"")))&amp;IF(F75="Scenario1PBT15",'Medium retrofit'!$AU$20,IF(F75="Scenario2PBT15",'Medium retrofit'!$AV$20,IF(F75="Scenario3PBT15",'Medium retrofit'!$AW$20,"")))</f>
        <v/>
      </c>
      <c r="N75" s="124">
        <f t="shared" si="48"/>
        <v>0</v>
      </c>
      <c r="O75" s="245" t="str">
        <f>IF(F75="Scenario1PBT1",'Medium retrofit'!$E$23,IF(F75="Scenario2PBT1",'Medium retrofit'!$F$23,IF(F75="Scenario3PBT1",'Medium retrofit'!$G$23,"")))&amp;IF(F75="Scenario1PBT2",'Medium retrofit'!$H$23,IF(F75="Scenario2PBT2",'Medium retrofit'!$I$23,IF(F75="Scenario3PBT2",'Medium retrofit'!$J$23,"")))&amp;IF(F75="Scenario1PBT3",'Medium retrofit'!$K$23,IF(F75="Scenario2PBT3",'Medium retrofit'!$L$23,IF(F75="Scenario3PBT3",'Medium retrofit'!$M$23,"")))&amp;IF(F75="Scenario1PBT4",'Medium retrofit'!$N$23,IF(F75="Scenario2PBT4",'Medium retrofit'!$O$23,IF(F75="Scenario3PBT4",'Medium retrofit'!$P$23,"")))&amp;IF(F75="Scenario1PBT5",'Medium retrofit'!$Q$23,IF(F75="Scenario2PBT5",'Medium retrofit'!$R$23,IF(F75="Scenario3PBT5",'Medium retrofit'!$S$23,"")))&amp;IF(F75="Scenario1PBT6",'Medium retrofit'!$T$23,IF(F75="Scenario2PBT6",'Medium retrofit'!$U$23,IF(F75="Scenario3PBT6",'Medium retrofit'!$V$23,"")))&amp;IF(F75="Scenario1PBT7",'Medium retrofit'!$W$23,IF(F75="Scenario2PBT7",'Medium retrofit'!$X$23,IF(F75="Scenario3PBT7",'Medium retrofit'!$Y$23,"")))&amp;IF(F75="Scenario1PBT8",'Medium retrofit'!$Z$23,IF(F75="Scenario2PBT8",'Medium retrofit'!$AA$23,IF(F75="Scenario3PBT8",'Medium retrofit'!$AB$23,"")))&amp;IF(F75="Scenario1PBT9",'Medium retrofit'!$AC$23,IF(F75="Scenario2PBT9",'Medium retrofit'!$AD$23,IF(F75="Scenario3PBT9",'Medium retrofit'!$AE$23,"")))&amp;IF(F75="Scenario1PBT10",'Medium retrofit'!$AF$23,IF(F75="Scenario2PBT10",'Medium retrofit'!$AG$23,IF(F75="Scenario3PBT10",'Medium retrofit'!$AH$23,"")))&amp;IF(F75="Scenario1PBT11",'Medium retrofit'!$AI$23,IF(F75="Scenario2PBT11",'Medium retrofit'!$AJ$23,IF(F75="Scenario3PBT11",'Medium retrofit'!$AK$23,"")))&amp;IF(F75="Scenario1PBT12",'Medium retrofit'!$AL$23,IF(F75="Scenario2PBT12",'Medium retrofit'!$AM$23,IF(F75="Scenario3PBT12",'Medium retrofit'!$AN$23,"")))&amp;IF(F75="Scenario1PBT13",'Medium retrofit'!$AO$23,IF(F75="Scenario2PBT13",'Medium retrofit'!$AP$23,IF(F75="Scenario3PBT13",'Medium retrofit'!$AQ$23,"")))&amp;IF(F75="Scenario1PBT14",'Medium retrofit'!$AR$23,IF(F75="Scenario2PBT14",'Medium retrofit'!$AS$23,IF(F75="Scenario3PBT14",'Medium retrofit'!$AT$23,"")))&amp;IF(F75="Scenario1PBT15",'Medium retrofit'!$AU$23,IF(F75="Scenario2PBT15",'Medium retrofit'!$AV$23,IF(F75="Scenario3PBT15",'Medium retrofit'!$AW$23,"")))</f>
        <v/>
      </c>
      <c r="P75" s="123">
        <f t="shared" si="49"/>
        <v>0</v>
      </c>
      <c r="Q75" s="123" t="str">
        <f>IF(F75="Scenario1PBT1",'Medium retrofit'!$E$25,IF(F75="Scenario2PBT1",'Medium retrofit'!$F$25,IF(F75="Scenario3PBT1",'Medium retrofit'!$G$25,"")))&amp;IF(F75="Scenario1PBT2",'Medium retrofit'!$H$25,IF(F75="Scenario2PBT2",'Medium retrofit'!$I$25,IF(F75="Scenario3PBT2",'Medium retrofit'!$J$25,"")))&amp;IF(F75="Scenario1PBT3",'Medium retrofit'!$K$25,IF(F75="Scenario2PBT3",'Medium retrofit'!$L$25,IF(F75="Scenario3PBT3",'Medium retrofit'!$M$25,"")))&amp;IF(F75="Scenario1PBT4",'Medium retrofit'!$N$25,IF(F75="Scenario2PBT4",'Medium retrofit'!$O$25,IF(F75="Scenario3PBT4",'Medium retrofit'!$P$25,"")))&amp;IF(F75="Scenario1PBT5",'Medium retrofit'!$Q$25,IF(F75="Scenario2PBT5",'Medium retrofit'!$R$25,IF(F75="Scenario3PBT5",'Medium retrofit'!$S$25,"")))&amp;IF(F75="Scenario1PBT6",'Medium retrofit'!$T$25,IF(F75="Scenario2PBT6",'Medium retrofit'!$U$25,IF(F75="Scenario3PBT6",'Medium retrofit'!$V$25,"")))&amp;IF(F75="Scenario1PBT7",'Medium retrofit'!$W$25,IF(F75="Scenario2PBT7",'Medium retrofit'!$X$25,IF(F75="Scenario3PBT7",'Medium retrofit'!$Y$25,"")))&amp;IF(F75="Scenario1PBT8",'Medium retrofit'!$Z$25,IF(F75="Scenario2PBT8",'Medium retrofit'!$AA$25,IF(F75="Scenario3PBT8",'Medium retrofit'!$AB$25,"")))&amp;IF(F75="Scenario1PBT9",'Medium retrofit'!$AC$25,IF(F75="Scenario2PBT9",'Medium retrofit'!$AD$25,IF(F75="Scenario3PBT9",'Medium retrofit'!$AE$25,"")))&amp;IF(F75="Scenario1PBT10",'Medium retrofit'!$AF$25,IF(F75="Scenario2PBT10",'Medium retrofit'!$AG$25,IF(F75="Scenario3PBT10",'Medium retrofit'!$AH$25,"")))&amp;IF(F75="Scenario1PBT11",'Medium retrofit'!$AI$25,IF(F75="Scenario2PBT11",'Medium retrofit'!$AJ$25,IF(F75="Scenario3PBT11",'Medium retrofit'!$AK$25,"")))&amp;IF(F75="Scenario1PBT12",'Medium retrofit'!$AL$25,IF(F75="Scenario2PBT12",'Medium retrofit'!$AM$25,IF(F75="Scenario3PBT12",'Medium retrofit'!$AN$25,"")))&amp;IF(F75="Scenario1PBT13",'Medium retrofit'!$AO$25,IF(F75="Scenario2PBT13",'Medium retrofit'!$AP$25,IF(F75="Scenario3PBT13",'Medium retrofit'!$AQ$25,"")))&amp;IF(F75="Scenario1PBT14",'Medium retrofit'!$AR$25,IF(F75="Scenario2PBT14",'Medium retrofit'!$AS$25,IF(F75="Scenario3PBT14",'Medium retrofit'!$AT$25,"")))&amp;IF(F75="Scenario1PBT15",'Medium retrofit'!$AU$25,IF(F75="Scenario2PBT15",'Medium retrofit'!$AV$25,IF(F75="Scenario3PBT15",'Medium retrofit'!$AW$25,"")))</f>
        <v/>
      </c>
      <c r="R75" s="123">
        <f t="shared" si="50"/>
        <v>0</v>
      </c>
      <c r="S75" s="123" t="str">
        <f>IF(F75="Scenario1PBT1",'Medium retrofit'!$E$27,IF(F75="Scenario2PBT1",'Medium retrofit'!$F$27,IF(F75="Scenario3PBT1",'Medium retrofit'!$G$27,"")))&amp;IF(F75="Scenario1PBT2",'Medium retrofit'!$H$27,IF(F75="Scenario2PBT2",'Medium retrofit'!$I$27,IF(F75="Scenario3PBT2",'Medium retrofit'!$J$27,"")))&amp;IF(F75="Scenario1PBT3",'Medium retrofit'!$K$27,IF(F75="Scenario2PBT3",'Medium retrofit'!$L$27,IF(F75="Scenario3PBT3",'Medium retrofit'!$M$27,"")))&amp;IF(F75="Scenario1PBT4",'Medium retrofit'!$N$27,IF(F75="Scenario2PBT4",'Medium retrofit'!$O$27,IF(F75="Scenario3PBT4",'Medium retrofit'!$P$27,"")))&amp;IF(F75="Scenario1PBT5",'Medium retrofit'!$Q$27,IF(F75="Scenario2PBT5",'Medium retrofit'!$R$27,IF(F75="Scenario3PBT5",'Medium retrofit'!$S$27,"")))&amp;IF(F75="Scenario1PBT6",'Medium retrofit'!$T$27,IF(F75="Scenario2PBT6",'Medium retrofit'!$U$27,IF(F75="Scenario3PBT6",'Medium retrofit'!$V$27,"")))&amp;IF(F75="Scenario1PBT7",'Medium retrofit'!$W$27,IF(F75="Scenario2PBT7",'Medium retrofit'!$X$27,IF(F75="Scenario3PBT7",'Medium retrofit'!$Y$27,"")))&amp;IF(F75="Scenario1PBT8",'Medium retrofit'!$Z$27,IF(F75="Scenario2PBT8",'Medium retrofit'!$AA$27,IF(F75="Scenario3PBT8",'Medium retrofit'!$AB$27,"")))&amp;IF(F75="Scenario1PBT9",'Medium retrofit'!$AC$27,IF(F75="Scenario2PBT9",'Medium retrofit'!$AD$27,IF(F75="Scenario3PBT9",'Medium retrofit'!$AE$27,"")))&amp;IF(F75="Scenario1PBT10",'Medium retrofit'!$AF$27,IF(F75="Scenario2PBT10",'Medium retrofit'!$AG$27,IF(F75="Scenario3PBT10",'Medium retrofit'!$AH$27,"")))&amp;IF(F75="Scenario1PBT11",'Medium retrofit'!$AI$27,IF(F75="Scenario2PBT11",'Medium retrofit'!$AJ$27,IF(F75="Scenario3PBT11",'Medium retrofit'!$AK$27,"")))&amp;IF(F75="Scenario1PBT12",'Medium retrofit'!$AL$27,IF(F75="Scenario2PBT12",'Medium retrofit'!$AM$27,IF(F75="Scenario3PBT12",'Medium retrofit'!$AN$27,"")))&amp;IF(F75="Scenario1PBT13",'Medium retrofit'!$AO$27,IF(F75="Scenario2PBT13",'Medium retrofit'!$AP$27,IF(F75="Scenario3PBT13",'Medium retrofit'!$AQ$27,"")))&amp;IF(F75="Scenario1PBT14",'Medium retrofit'!$AR$27,IF(F75="Scenario2PBT14",'Medium retrofit'!$AS$27,IF(F75="Scenario3PBT14",'Medium retrofit'!$AT$27,"")))&amp;IF(F75="Scenario1PBT15",'Medium retrofit'!$AU$27,IF(F75="Scenario2PBT15",'Medium retrofit'!$AV$27,IF(F75="Scenario3PBT15",'Medium retrofit'!$AW$27,"")))</f>
        <v/>
      </c>
      <c r="T75" s="246">
        <f t="shared" si="51"/>
        <v>0</v>
      </c>
      <c r="U75" s="245" t="str">
        <f>IF(F75="Scenario1PBT1",'Medium retrofit'!$E$38,IF(F75="Scenario2PBT1",'Medium retrofit'!$F$38,IF(F75="Scenario3PBT1",'Medium retrofit'!$G$38,"")))&amp;IF(F75="Scenario1PBT2",'Medium retrofit'!$H$38,IF(F75="Scenario2PBT2",'Medium retrofit'!$I$38,IF(F75="Scenario3PBT2",'Medium retrofit'!$J$38,"")))&amp;IF(F75="Scenario1PBT3",'Medium retrofit'!$K$38,IF(F75="Scenario2PBT3",'Medium retrofit'!$L$38,IF(F75="Scenario3PBT3",'Medium retrofit'!$M$38,"")))&amp;IF(F75="Scenario1PBT4",'Medium retrofit'!$N$38,IF(F75="Scenario2PBT4",'Medium retrofit'!$O$38,IF(F75="Scenario3PBT4",'Medium retrofit'!$P$38,"")))&amp;IF(F75="Scenario1PBT5",'Medium retrofit'!$Q$38,IF(F75="Scenario2PBT5",'Medium retrofit'!$R$38,IF(F75="Scenario3PBT5",'Medium retrofit'!$S$38,"")))&amp;IF(F75="Scenario1PBT6",'Medium retrofit'!$T$38,IF(F75="Scenario2PBT6",'Medium retrofit'!$U$38,IF(F75="Scenario3PBT6",'Medium retrofit'!$V$38,"")))&amp;IF(F75="Scenario1PBT7",'Medium retrofit'!$W$38,IF(F75="Scenario2PBT7",'Medium retrofit'!$X$38,IF(F75="Scenario3PBT7",'Medium retrofit'!$Y$38,"")))&amp;IF(F75="Scenario1PBT8",'Medium retrofit'!$Z$38,IF(F75="Scenario2PBT8",'Medium retrofit'!$AA$38,IF(F75="Scenario3PBT8",'Medium retrofit'!$AB$38,"")))&amp;IF(F75="Scenario1PBT9",'Medium retrofit'!$AC$38,IF(F75="Scenario2PBT9",'Medium retrofit'!$AD$38,IF(F75="Scenario3PBT9",'Medium retrofit'!$AE$38,"")))&amp;IF(F75="Scenario1PBT10",'Medium retrofit'!$AF$38,IF(F75="Scenario2PBT10",'Medium retrofit'!$AG$38,IF(F75="Scenario3PBT10",'Medium retrofit'!$AH$38,"")))&amp;IF(F75="Scenario1PBT11",'Medium retrofit'!$AI$38,IF(F75="Scenario2PBT11",'Medium retrofit'!$AJ$38,IF(F75="Scenario3PBT11",'Medium retrofit'!$AK$38,"")))&amp;IF(F75="Scenario1PBT12",'Medium retrofit'!$AL$38,IF(F75="Scenario2PBT12",'Medium retrofit'!$AM$38,IF(F75="Scenario3PBT12",'Medium retrofit'!$AN$38,"")))&amp;IF(F75="Scenario1PBT13",'Medium retrofit'!$AO$38,IF(F75="Scenario2PBT13",'Medium retrofit'!$AP$38,IF(F75="Scenario3PBT13",'Medium retrofit'!$AQ$38,"")))&amp;IF(F75="Scenario1PBT14",'Medium retrofit'!$AR$38,IF(F75="Scenario2PBT14",'Medium retrofit'!$AS$38,IF(F75="Scenario3PBT14",'Medium retrofit'!$AT$38,"")))&amp;IF(F75="Scenario1PBT15",'Medium retrofit'!$AU$38,IF(F75="Scenario2PBT15",'Medium retrofit'!$AV$38,IF(F75="Scenario3PBT15",'Medium retrofit'!$AW$38,"")))</f>
        <v/>
      </c>
      <c r="V75" s="123">
        <f t="shared" si="52"/>
        <v>0</v>
      </c>
      <c r="W75" s="123" t="str">
        <f>IF(F75="Scenario1PBT1",'Medium retrofit'!$E$40,IF(F75="Scenario2PBT1",'Medium retrofit'!$F$40,IF(F75="Scenario3PBT1",'Medium retrofit'!$G$40,"")))&amp;IF(F75="Scenario1PBT2",'Medium retrofit'!$H$40,IF(F75="Scenario2PBT2",'Medium retrofit'!$I$40,IF(F75="Scenario3PBT2",'Medium retrofit'!$J$40,"")))&amp;IF(F75="Scenario1PBT3",'Medium retrofit'!$K$40,IF(F75="Scenario2PBT3",'Medium retrofit'!$L$40,IF(F75="Scenario3PBT3",'Medium retrofit'!$M$40,"")))&amp;IF(F75="Scenario1PBT4",'Medium retrofit'!$N$40,IF(F75="Scenario2PBT4",'Medium retrofit'!$O$40,IF(F75="Scenario3PBT4",'Medium retrofit'!$P$40,"")))&amp;IF(F75="Scenario1PBT5",'Medium retrofit'!$Q$40,IF(F75="Scenario2PBT5",'Medium retrofit'!$R$40,IF(F75="Scenario3PBT5",'Medium retrofit'!$S$40,"")))&amp;IF(F75="Scenario1PBT6",'Medium retrofit'!$T$40,IF(F75="Scenario2PBT6",'Medium retrofit'!$U$40,IF(F75="Scenario3PBT6",'Medium retrofit'!$V$40,"")))&amp;IF(F75="Scenario1PBT7",'Medium retrofit'!$W$40,IF(F75="Scenario2PBT7",'Medium retrofit'!$X$40,IF(F75="Scenario3PBT7",'Medium retrofit'!$Y$40,"")))&amp;IF(F75="Scenario1PBT8",'Medium retrofit'!$Z$40,IF(F75="Scenario2PBT8",'Medium retrofit'!$AA$40,IF(F75="Scenario3PBT8",'Medium retrofit'!$AB$40,"")))&amp;IF(F75="Scenario1PBT9",'Medium retrofit'!$AC$40,IF(F75="Scenario2PBT9",'Medium retrofit'!$AD$40,IF(F75="Scenario3PBT9",'Medium retrofit'!$AE$40,"")))&amp;IF(F75="Scenario1PBT10",'Medium retrofit'!$AF$40,IF(F75="Scenario2PBT10",'Medium retrofit'!$AG$40,IF(F75="Scenario3PBT10",'Medium retrofit'!$AH$40,"")))&amp;IF(F75="Scenario1PBT11",'Medium retrofit'!$AI$40,IF(F75="Scenario2PBT11",'Medium retrofit'!$AJ$40,IF(F75="Scenario3PBT11",'Medium retrofit'!$AK$40,"")))&amp;IF(F75="Scenario1PBT12",'Medium retrofit'!$AL$40,IF(F75="Scenario2PBT12",'Medium retrofit'!$AM$40,IF(F75="Scenario3PBT12",'Medium retrofit'!$AN$40,"")))&amp;IF(F75="Scenario1PBT13",'Medium retrofit'!$AO$40,IF(F75="Scenario2PBT13",'Medium retrofit'!$AP$40,IF(F75="Scenario3PBT13",'Medium retrofit'!$AQ$40,"")))&amp;IF(F75="Scenario1PBT14",'Medium retrofit'!$AR$40,IF(F75="Scenario2PBT14",'Medium retrofit'!$AS$40,IF(F75="Scenario3PBT14",'Medium retrofit'!$AT$40,"")))&amp;IF(F75="Scenario1PBT15",'Medium retrofit'!$AU$40,IF(F75="Scenario2PBT15",'Medium retrofit'!$AV$40,IF(F75="Scenario3PBT15",'Medium retrofit'!$AW$40,"")))</f>
        <v/>
      </c>
      <c r="X75" s="123">
        <f t="shared" si="53"/>
        <v>0</v>
      </c>
      <c r="Y75" s="123" t="str">
        <f>IF(F75="Scenario1PBT1",'Medium retrofit'!$E$42,IF(F75="Scenario2PBT1",'Medium retrofit'!$F$42,IF(F75="Scenario3PBT1",'Medium retrofit'!$G$42,"")))&amp;IF(F75="Scenario1PBT2",'Medium retrofit'!$H$42,IF(F75="Scenario2PBT2",'Medium retrofit'!$I$42,IF(F75="Scenario3PBT2",'Medium retrofit'!$J$42,"")))&amp;IF(F75="Scenario1PBT3",'Medium retrofit'!$K$42,IF(F75="Scenario2PBT3",'Medium retrofit'!$L$42,IF(F75="Scenario3PBT3",'Medium retrofit'!$M$42,"")))&amp;IF(F75="Scenario1PBT4",'Medium retrofit'!$N$42,IF(F75="Scenario2PBT4",'Medium retrofit'!$O$42,IF(F75="Scenario3PBT4",'Medium retrofit'!$P$42,"")))&amp;IF(F75="Scenario1PBT5",'Medium retrofit'!$Q$42,IF(F75="Scenario2PBT5",'Medium retrofit'!$R$42,IF(F75="Scenario3PBT5",'Medium retrofit'!$S$42,"")))&amp;IF(F75="Scenario1PBT6",'Medium retrofit'!$T$42,IF(F75="Scenario2PBT6",'Medium retrofit'!$U$42,IF(F75="Scenario3PBT6",'Medium retrofit'!$V$42,"")))&amp;IF(F75="Scenario1PBT7",'Medium retrofit'!$W$42,IF(F75="Scenario2PBT7",'Medium retrofit'!$X$42,IF(F75="Scenario3PBT7",'Medium retrofit'!$Y$42,"")))&amp;IF(F75="Scenario1PBT8",'Medium retrofit'!$Z$42,IF(F75="Scenario2PBT8",'Medium retrofit'!$AA$42,IF(F75="Scenario3PBT8",'Medium retrofit'!$AB$42,"")))&amp;IF(F75="Scenario1PBT9",'Medium retrofit'!$AC$42,IF(F75="Scenario2PBT9",'Medium retrofit'!$AD$42,IF(F75="Scenario3PBT9",'Medium retrofit'!$AE$42,"")))&amp;IF(F75="Scenario1PBT10",'Medium retrofit'!$AF$42,IF(F75="Scenario2PBT10",'Medium retrofit'!$AG$42,IF(F75="Scenario3PBT10",'Medium retrofit'!$AH$42,"")))&amp;IF(F75="Scenario1PBT11",'Medium retrofit'!$AI$42,IF(F75="Scenario2PBT11",'Medium retrofit'!$AJ$42,IF(F75="Scenario3PBT11",'Medium retrofit'!$AK$42,"")))&amp;IF(F75="Scenario1PBT12",'Medium retrofit'!$AL$42,IF(F75="Scenario2PBT12",'Medium retrofit'!$AM$42,IF(F75="Scenario3PBT12",'Medium retrofit'!$AN$42,"")))&amp;IF(F75="Scenario1PBT13",'Medium retrofit'!$AO$42,IF(F75="Scenario2PBT13",'Medium retrofit'!$AP$42,IF(F75="Scenario3PBT13",'Medium retrofit'!$AQ$42,"")))&amp;IF(F75="Scenario1PBT14",'Medium retrofit'!$AR$42,IF(F75="Scenario2PBT14",'Medium retrofit'!$AS$42,IF(F75="Scenario3PBT14",'Medium retrofit'!$AT$42,"")))&amp;IF(F75="Scenario1PBT15",'Medium retrofit'!$AU$42,IF(F75="Scenario2PBT15",'Medium retrofit'!$AV$42,IF(F75="Scenario3PBT15",'Medium retrofit'!$AW$42,"")))</f>
        <v/>
      </c>
      <c r="Z75" s="123">
        <f t="shared" si="54"/>
        <v>0</v>
      </c>
      <c r="AA75" s="239" t="str">
        <f>IF(F75="Scenario1PBT1",'Medium retrofit'!$E$101,IF(F75="Scenario2PBT1",'Medium retrofit'!$F$101,IF(F75="Scenario3PBT1",'Medium retrofit'!$G$101,"")))&amp;IF(F75="Scenario1PBT2",'Medium retrofit'!$H$101,IF(F75="Scenario2PBT2",'Medium retrofit'!$I$101,IF(F75="Scenario3PBT2",'Medium retrofit'!$J$101,"")))&amp;IF(F75="Scenario1PBT3",'Medium retrofit'!$K$101,IF(F75="Scenario2PBT3",'Medium retrofit'!$L$101,IF(F75="Scenario3PBT3",'Medium retrofit'!$M$101,"")))&amp;IF(F75="Scenario1PBT4",'Medium retrofit'!$N$101,IF(F75="Scenario2PBT4",'Medium retrofit'!$O$101,IF(F75="Scenario3PBT4",'Medium retrofit'!$P$101,"")))&amp;IF(F75="Scenario1PBT5",'Medium retrofit'!$Q$101,IF(F75="Scenario2PBT5",'Medium retrofit'!$R$101,IF(F75="Scenario3PBT5",'Medium retrofit'!$S$101,"")))&amp;IF(F75="Scenario1PBT6",'Medium retrofit'!$T$101,IF(F75="Scenario2PBT6",'Medium retrofit'!$U$101,IF(F75="Scenario3PBT6",'Medium retrofit'!$V$101,"")))&amp;IF(F75="Scenario1PBT7",'Medium retrofit'!$W$101,IF(F75="Scenario2PBT7",'Medium retrofit'!$X$101,IF(F75="Scenario3PBT7",'Medium retrofit'!$Y$101,"")))&amp;IF(F75="Scenario1PBT8",'Medium retrofit'!$Z$101,IF(F75="Scenario2PBT8",'Medium retrofit'!$AA$101,IF(F75="Scenario3PBT8",'Medium retrofit'!$AB$101,"")))&amp;IF(F75="Scenario1PBT9",'Medium retrofit'!$AC$101,IF(F75="Scenario2PBT9",'Medium retrofit'!$AD$101,IF(F75="Scenario3PBT9",'Medium retrofit'!$AE$101,"")))&amp;IF(F75="Scenario1PBT10",'Medium retrofit'!$AF$101,IF(F75="Scenario2PBT10",'Medium retrofit'!$AG$101,IF(F75="Scenario3PBT10",'Medium retrofit'!$AH$101,"")))&amp;IF(F75="Scenario1PBT11",'Medium retrofit'!$AI$101,IF(F75="Scenario2PBT11",'Medium retrofit'!$AJ$101,IF(F75="Scenario3PBT11",'Medium retrofit'!$AK$101,"")))&amp;IF(F75="Scenario1PBT12",'Medium retrofit'!$AL$101,IF(F75="Scenario2PBT12",'Medium retrofit'!$AM$101,IF(F75="Scenario3PBT12",'Medium retrofit'!$AN$101,"")))&amp;IF(F75="Scenario1PBT13",'Medium retrofit'!$AO$101,IF(F75="Scenario2PBT13",'Medium retrofit'!$AP$101,IF(F75="Scenario3PBT13",'Medium retrofit'!$AQ$101,"")))&amp;IF(F75="Scenario1PBT14",'Medium retrofit'!$AR$101,IF(F75="Scenario2PBT14",'Medium retrofit'!$AS$101,IF(F75="Scenario3PBT14",'Medium retrofit'!$AT$101,"")))&amp;IF(F75="Scenario1PBT15",'Medium retrofit'!$AU$101,IF(F75="Scenario2PBT15",'Medium retrofit'!$AV$101,IF(F75="Scenario3PBT15",'Medium retrofit'!$AW$101,"")))</f>
        <v/>
      </c>
      <c r="AB75" s="242">
        <f t="shared" si="55"/>
        <v>0</v>
      </c>
      <c r="AC75" s="247">
        <f>IFERROR('Projection_Base-case'!G75-G75,0)</f>
        <v>0</v>
      </c>
      <c r="AD75" s="123">
        <f t="shared" si="34"/>
        <v>0</v>
      </c>
      <c r="AE75" s="123">
        <f>IFERROR(100*AC75/'Projection_Base-case'!G75,0)</f>
        <v>0</v>
      </c>
      <c r="AF75" s="123">
        <f>IFERROR('Projection_Base-case'!I75-I75,0)</f>
        <v>0</v>
      </c>
      <c r="AG75" s="123">
        <f t="shared" si="35"/>
        <v>0</v>
      </c>
      <c r="AH75" s="123">
        <f>IFERROR(100*AF75/'Projection_Base-case'!I75,0)</f>
        <v>0</v>
      </c>
      <c r="AI75" s="123">
        <f>IFERROR('Projection_Base-case'!K75-K75,0)</f>
        <v>0</v>
      </c>
      <c r="AJ75" s="123">
        <f t="shared" si="36"/>
        <v>0</v>
      </c>
      <c r="AK75" s="123">
        <f>IFERROR(100*AI75/'Projection_Base-case'!K75,0)</f>
        <v>0</v>
      </c>
      <c r="AL75" s="123">
        <f>IFERROR(M75-'Projection_Base-case'!M75,0)</f>
        <v>0</v>
      </c>
      <c r="AM75" s="123">
        <f t="shared" si="37"/>
        <v>0</v>
      </c>
      <c r="AN75" s="179">
        <f>IFERROR(IF('Projection_Base-case'!N75&gt;0,100*AM75/'Projection_Base-case'!N75,100*AM75/N75),0)</f>
        <v>0</v>
      </c>
      <c r="AO75" s="245">
        <f>IFERROR('Projection_Base-case'!O75-O75,0)</f>
        <v>0</v>
      </c>
      <c r="AP75" s="123">
        <f t="shared" si="38"/>
        <v>0</v>
      </c>
      <c r="AQ75" s="123">
        <f>IFERROR(100*AO75/'Projection_Base-case'!O75,0)</f>
        <v>0</v>
      </c>
      <c r="AR75" s="123">
        <f>IFERROR('Projection_Base-case'!Q75-Q75,0)</f>
        <v>0</v>
      </c>
      <c r="AS75" s="123">
        <f t="shared" si="39"/>
        <v>0</v>
      </c>
      <c r="AT75" s="123">
        <f>IFERROR(100*AR75/'Projection_Base-case'!Q75,0)</f>
        <v>0</v>
      </c>
      <c r="AU75" s="123">
        <f>IFERROR('Projection_Base-case'!S75-S75,0)</f>
        <v>0</v>
      </c>
      <c r="AV75" s="123">
        <f t="shared" si="40"/>
        <v>0</v>
      </c>
      <c r="AW75" s="124">
        <f>IFERROR(100*AU75/'Projection_Base-case'!S75,0)</f>
        <v>0</v>
      </c>
      <c r="AX75" s="245">
        <f>IFERROR('Projection_Base-case'!U75-U75,0)</f>
        <v>0</v>
      </c>
      <c r="AY75" s="123">
        <f t="shared" si="41"/>
        <v>0</v>
      </c>
      <c r="AZ75" s="123">
        <f>IFERROR(100*AX75/'Projection_Base-case'!U75,0)</f>
        <v>0</v>
      </c>
      <c r="BA75" s="123">
        <f>IFERROR('Projection_Base-case'!W75-W75,0)</f>
        <v>0</v>
      </c>
      <c r="BB75" s="123">
        <f t="shared" si="42"/>
        <v>0</v>
      </c>
      <c r="BC75" s="123">
        <f>IFERROR(100*BA75/'Projection_Base-case'!W75,0)</f>
        <v>0</v>
      </c>
      <c r="BD75" s="123">
        <f>IFERROR('Projection_Base-case'!Y75-Y75,0)</f>
        <v>0</v>
      </c>
      <c r="BE75" s="123">
        <f t="shared" si="43"/>
        <v>0</v>
      </c>
      <c r="BF75" s="123">
        <f>IFERROR(100*BD75/'Projection_Base-case'!Y75,0)</f>
        <v>0</v>
      </c>
      <c r="BG75" s="178">
        <f t="shared" si="56"/>
        <v>0</v>
      </c>
      <c r="BH75" s="179">
        <f t="shared" si="57"/>
        <v>0</v>
      </c>
    </row>
    <row r="76" spans="1:60">
      <c r="A76" s="165">
        <v>71</v>
      </c>
      <c r="B76" s="239">
        <f>IF('Projection_Base-case'!B76&lt;&gt;"",'Projection_Base-case'!B76,0)</f>
        <v>0</v>
      </c>
      <c r="C76" s="239">
        <f>IF('Projection_Base-case'!C76&lt;&gt;"",'Projection_Base-case'!C76,0)</f>
        <v>0</v>
      </c>
      <c r="D76" s="239">
        <f>IF('Projection_Base-case'!D76&lt;&gt;"",'Projection_Base-case'!D76,0)</f>
        <v>0</v>
      </c>
      <c r="E76" s="164" t="str">
        <f>IF(AND('Résultats medium'!$AC$3="OUI",'Résultats medium'!E75&lt;&gt;""),'Résultats medium'!E75,IF(OR(D76="PBT1",D76="PBT4",D76="PBT5",D76="PBT6",D76="PBT7",D76="PBT8",D76="PBT10"),"Scenario1",IF(OR(D76="PBT3",D76="PBT9"),"Scenario3",IF(OR(D76="PBT2"),"Scenario2",""))))</f>
        <v/>
      </c>
      <c r="F76" s="240" t="str">
        <f t="shared" si="44"/>
        <v>0</v>
      </c>
      <c r="G76" s="241" t="str">
        <f>IF(F76="Scenario1PBT1",'Medium retrofit'!$E$6,IF(F76="Scenario2PBT1",'Medium retrofit'!$F$6,IF(F76="Scenario3PBT1",'Medium retrofit'!$G$6,"")))&amp;IF(F76="Scenario1PBT2",'Medium retrofit'!$H$6,IF(F76="Scenario2PBT2",'Medium retrofit'!$I$6,IF(F76="Scenario3PBT2",'Medium retrofit'!$J$6,"")))&amp;IF(F76="Scenario1PBT3",'Medium retrofit'!$K$6,IF(F76="Scenario2PBT3",'Medium retrofit'!$L$6,IF(F76="Scenario3PBT3",'Medium retrofit'!$M$6,"")))&amp;IF(F76="Scenario1PBT4",'Medium retrofit'!$N$6,IF(F76="Scenario2PBT4",'Medium retrofit'!$O$6,IF(F76="Scenario3PBT4",'Medium retrofit'!$P$6,"")))&amp;IF(F76="Scenario1PBT5",'Medium retrofit'!$Q$6,IF(F76="Scenario2PBT5",'Medium retrofit'!$R$6,IF(F76="Scenario3PBT5",'Medium retrofit'!$S$6,"")))&amp;IF(F76="Scenario1PBT6",'Medium retrofit'!$T$6,IF(F76="Scenario2PBT6",'Medium retrofit'!$U$6,IF(F76="Scenario3PBT6",'Medium retrofit'!$V$6,"")))&amp;IF(F76="Scenario1PBT7",'Medium retrofit'!$W$6,IF(F76="Scenario2PBT7",'Medium retrofit'!$X$6,IF(F76="Scenario3PBT7",'Medium retrofit'!$Y$6,"")))&amp;IF(F76="Scenario1PBT8",'Medium retrofit'!$Z$6,IF(F76="Scenario2PBT8",'Medium retrofit'!$AA$6,IF(F76="Scenario3PBT8",'Medium retrofit'!$AB$6,"")))&amp;IF(F76="Scenario1PBT9",'Medium retrofit'!$AC$6,IF(F76="Scenario2PBT9",'Medium retrofit'!$AD$6,IF(F76="Scenario3PBT9",'Medium retrofit'!$AE$6,"")))&amp;IF(F76="Scenario1PBT10",'Medium retrofit'!$AF$6,IF(F76="Scenario2PBT10",'Medium retrofit'!$AG$6,IF(F76="Scenario3PBT10",'Medium retrofit'!$AH$6,"")))&amp;IF(F76="Scenario1PBT11",'Medium retrofit'!$AI$6,IF(F76="Scenario2PBT11",'Medium retrofit'!$AJ$6,IF(F76="Scenario3PBT11",'Medium retrofit'!$AK$6,"")))&amp;IF(F76="Scenario1PBT12",'Medium retrofit'!$AL$6,IF(F76="Scenario2PBT12",'Medium retrofit'!$AM$6,IF(F76="Scenario3PBT12",'Medium retrofit'!$AN$6,"")))&amp;IF(F76="Scenario1PBT13",'Medium retrofit'!$AO$6,IF(F76="Scenario2PBT13",'Medium retrofit'!$AP$6,IF(F76="Scenario3PBT13",'Medium retrofit'!$AQ$6,"")))&amp;IF(F76="Scenario1PBT14",'Medium retrofit'!$AR$6,IF(F76="Scenario2PBT14",'Medium retrofit'!$AS$6,IF(F76="Scenario3PBT14",'Medium retrofit'!$AT$6,"")))&amp;IF(F76="Scenario1PBT15",'Medium retrofit'!$AU$6,IF(F76="Scenario2PBT15",'Medium retrofit'!$AV$6,IF(F76="Scenario3PBT15",'Medium retrofit'!$AW$6,"")))</f>
        <v/>
      </c>
      <c r="H76" s="123">
        <f t="shared" si="45"/>
        <v>0</v>
      </c>
      <c r="I76" s="239" t="str">
        <f>IF(F76="Scenario1PBT1",'Medium retrofit'!$E$16,IF(F76="Scenario2PBT1",'Medium retrofit'!$F$16,IF(F76="Scenario3PBT1",'Medium retrofit'!$G$16,"")))&amp;IF(F76="Scenario1PBT2",'Medium retrofit'!$H$16,IF(F76="Scenario2PBT2",'Medium retrofit'!$I$16,IF(F76="Scenario3PBT2",'Medium retrofit'!$J$16,"")))&amp;IF(F76="Scenario1PBT3",'Medium retrofit'!$K$16,IF(F76="Scenario2PBT3",'Medium retrofit'!$L$16,IF(F76="Scenario3PBT3",'Medium retrofit'!$M$16,"")))&amp;IF(F76="Scenario1PBT4",'Medium retrofit'!$N$16,IF(F76="Scenario2PBT4",'Medium retrofit'!$O$16,IF(F76="Scenario3PBT4",'Medium retrofit'!$P$16,"")))&amp;IF(F76="Scenario1PBT5",'Medium retrofit'!$Q$16,IF(F76="Scenario2PBT5",'Medium retrofit'!$R$16,IF(F76="Scenario3PBT5",'Medium retrofit'!$S$16,"")))&amp;IF(F76="Scenario1PBT6",'Medium retrofit'!$T$16,IF(F76="Scenario2PBT6",'Medium retrofit'!$U$16,IF(F76="Scenario3PBT6",'Medium retrofit'!$V$16,"")))&amp;IF(F76="Scenario1PBT7",'Medium retrofit'!$W$16,IF(F76="Scenario2PBT7",'Medium retrofit'!$X$16,IF(F76="Scenario3PBT7",'Medium retrofit'!$Y$16,"")))&amp;IF(F76="Scenario1PBT8",'Medium retrofit'!$Z$16,IF(F76="Scenario2PBT8",'Medium retrofit'!$AA$16,IF(F76="Scenario3PBT8",'Medium retrofit'!$AB$16,"")))&amp;IF(F76="Scenario1PBT9",'Medium retrofit'!$AC$16,IF(F76="Scenario2PBT9",'Medium retrofit'!$AD$16,IF(F76="Scenario3PBT9",'Medium retrofit'!$AE$16,"")))&amp;IF(F76="Scenario1PBT10",'Medium retrofit'!$AF$16,IF(F76="Scenario2PBT10",'Medium retrofit'!$AG$16,IF(F76="Scenario3PBT10",'Medium retrofit'!$AH$16,"")))&amp;IF(F76="Scenario1PBT11",'Medium retrofit'!$AI$16,IF(F76="Scenario2PBT11",'Medium retrofit'!$AJ$16,IF(F76="Scenario3PBT11",'Medium retrofit'!$AK$16,"")))&amp;IF(F76="Scenario1PBT12",'Medium retrofit'!$AL$16,IF(F76="Scenario2PBT12",'Medium retrofit'!$AM$16,IF(F76="Scenario3PBT12",'Medium retrofit'!$AN$16,"")))&amp;IF(F76="Scenario1PBT13",'Medium retrofit'!$AO$16,IF(F76="Scenario2PBT13",'Medium retrofit'!$AP$16,IF(F76="Scenario3PBT13",'Medium retrofit'!$AQ$16,"")))&amp;IF(F76="Scenario1PBT14",'Medium retrofit'!$AR$16,IF(F76="Scenario2PBT14",'Medium retrofit'!$AS$16,IF(F76="Scenario3PBT14",'Medium retrofit'!$AT$16,"")))&amp;IF(F76="Scenario1PBT15",'Medium retrofit'!$AU$16,IF(F76="Scenario2PBT15",'Medium retrofit'!$AV$16,IF(F76="Scenario3PBT15",'Medium retrofit'!$AW$16,"")))</f>
        <v/>
      </c>
      <c r="J76" s="123">
        <f t="shared" si="46"/>
        <v>0</v>
      </c>
      <c r="K76" s="123" t="str">
        <f>IF(F76="Scenario1PBT1",'Medium retrofit'!$E$18,IF(F76="Scenario2PBT1",'Medium retrofit'!$F$18,IF(F76="Scenario3PBT1",'Medium retrofit'!$G$18,"")))&amp;IF(F76="Scenario1PBT2",'Medium retrofit'!$H$18,IF(F76="Scenario2PBT2",'Medium retrofit'!$I$18,IF(F76="Scenario3PBT2",'Medium retrofit'!$J$18,"")))&amp;IF(F76="Scenario1PBT3",'Medium retrofit'!$K$18,IF(F76="Scenario2PBT3",'Medium retrofit'!$L$18,IF(F76="Scenario3PBT3",'Medium retrofit'!$M$18,"")))&amp;IF(F76="Scenario1PBT4",'Medium retrofit'!$N$18,IF(F76="Scenario2PBT4",'Medium retrofit'!$O$18,IF(F76="Scenario3PBT4",'Medium retrofit'!$P$18,"")))&amp;IF(F76="Scenario1PBT5",'Medium retrofit'!$Q$18,IF(F76="Scenario2PBT5",'Medium retrofit'!$R$18,IF(F76="Scenario3PBT5",'Medium retrofit'!$S$18,"")))&amp;IF(F76="Scenario1PBT6",'Medium retrofit'!$T$18,IF(F76="Scenario2PBT6",'Medium retrofit'!$U$18,IF(F76="Scenario3PBT6",'Medium retrofit'!$V$18,"")))&amp;IF(F76="Scenario1PBT7",'Medium retrofit'!$W$18,IF(F76="Scenario2PBT7",'Medium retrofit'!$X$18,IF(F76="Scenario3PBT7",'Medium retrofit'!$Y$18,"")))&amp;IF(F76="Scenario1PBT8",'Medium retrofit'!$Z$18,IF(F76="Scenario2PBT8",'Medium retrofit'!$AA$18,IF(F76="Scenario3PBT8",'Medium retrofit'!$AB$18,"")))&amp;IF(F76="Scenario1PBT9",'Medium retrofit'!$AC$18,IF(F76="Scenario2PBT9",'Medium retrofit'!$AD$18,IF(F76="Scenario3PBT9",'Medium retrofit'!$AE$18,"")))&amp;IF(F76="Scenario1PBT10",'Medium retrofit'!$AF$18,IF(F76="Scenario2PBT10",'Medium retrofit'!$AG$18,IF(F76="Scenario3PBT10",'Medium retrofit'!$AH$18,"")))&amp;IF(F76="Scenario1PBT11",'Medium retrofit'!$AI$18,IF(F76="Scenario2PBT11",'Medium retrofit'!$AJ$18,IF(F76="Scenario3PBT11",'Medium retrofit'!$AK$18,"")))&amp;IF(F76="Scenario1PBT12",'Medium retrofit'!$AL$18,IF(F76="Scenario2PBT12",'Medium retrofit'!$AM$18,IF(F76="Scenario3PBT12",'Medium retrofit'!$AN$18,"")))&amp;IF(F76="Scenario1PBT13",'Medium retrofit'!$AO$18,IF(F76="Scenario2PBT13",'Medium retrofit'!$AP$18,IF(F76="Scenario3PBT13",'Medium retrofit'!$AQ$18,"")))&amp;IF(F76="Scenario1PBT14",'Medium retrofit'!$AR$18,IF(F76="Scenario2PBT14",'Medium retrofit'!$AS$18,IF(F76="Scenario3PBT14",'Medium retrofit'!$AT$18,"")))&amp;IF(F76="Scenario1PBT15",'Medium retrofit'!$AU$18,IF(F76="Scenario2PBT15",'Medium retrofit'!$AV$18,IF(F76="Scenario3PBT15",'Medium retrofit'!$AW$18,"")))</f>
        <v/>
      </c>
      <c r="L76" s="123">
        <f t="shared" si="47"/>
        <v>0</v>
      </c>
      <c r="M76" s="123" t="str">
        <f>IF(F76="Scenario1PBT1",'Medium retrofit'!$E$20,IF(F76="Scenario2PBT1",'Medium retrofit'!$F$20,IF(F76="Scenario3PBT1",'Medium retrofit'!$G$20,"")))&amp;IF(F76="Scenario1PBT2",'Medium retrofit'!$H$20,IF(F76="Scenario2PBT2",'Medium retrofit'!$I$20,IF(F76="Scenario3PBT2",'Medium retrofit'!$J$20,"")))&amp;IF(F76="Scenario1PBT3",'Medium retrofit'!$K$20,IF(F76="Scenario2PBT3",'Medium retrofit'!$L$20,IF(F76="Scenario3PBT3",'Medium retrofit'!$M$20,"")))&amp;IF(F76="Scenario1PBT4",'Medium retrofit'!$N$20,IF(F76="Scenario2PBT4",'Medium retrofit'!$O$20,IF(F76="Scenario3PBT4",'Medium retrofit'!$P$20,"")))&amp;IF(F76="Scenario1PBT5",'Medium retrofit'!$Q$20,IF(F76="Scenario2PBT5",'Medium retrofit'!$R$20,IF(F76="Scenario3PBT5",'Medium retrofit'!$S$20,"")))&amp;IF(F76="Scenario1PBT6",'Medium retrofit'!$T$20,IF(F76="Scenario2PBT6",'Medium retrofit'!$U$20,IF(F76="Scenario3PBT6",'Medium retrofit'!$V$20,"")))&amp;IF(F76="Scenario1PBT7",'Medium retrofit'!$W$20,IF(F76="Scenario2PBT7",'Medium retrofit'!$X$20,IF(F76="Scenario3PBT7",'Medium retrofit'!$Y$20,"")))&amp;IF(F76="Scenario1PBT8",'Medium retrofit'!$Z$20,IF(F76="Scenario2PBT8",'Medium retrofit'!$AA$20,IF(F76="Scenario3PBT8",'Medium retrofit'!$AB$20,"")))&amp;IF(F76="Scenario1PBT9",'Medium retrofit'!$AC$20,IF(F76="Scenario2PBT9",'Medium retrofit'!$AD$20,IF(F76="Scenario3PBT9",'Medium retrofit'!$AE$20,"")))&amp;IF(F76="Scenario1PBT10",'Medium retrofit'!$AF$20,IF(F76="Scenario2PBT10",'Medium retrofit'!$AG$20,IF(F76="Scenario3PBT10",'Medium retrofit'!$AH$20,"")))&amp;IF(F76="Scenario1PBT11",'Medium retrofit'!$AI$20,IF(F76="Scenario2PBT11",'Medium retrofit'!$AJ$20,IF(F76="Scenario3PBT11",'Medium retrofit'!$AK$20,"")))&amp;IF(F76="Scenario1PBT12",'Medium retrofit'!$AL$20,IF(F76="Scenario2PBT12",'Medium retrofit'!$AM$20,IF(F76="Scenario3PBT12",'Medium retrofit'!$AN$20,"")))&amp;IF(F76="Scenario1PBT13",'Medium retrofit'!$AO$20,IF(F76="Scenario2PBT13",'Medium retrofit'!$AP$20,IF(F76="Scenario3PBT13",'Medium retrofit'!$AQ$20,"")))&amp;IF(F76="Scenario1PBT14",'Medium retrofit'!$AR$20,IF(F76="Scenario2PBT14",'Medium retrofit'!$AS$20,IF(F76="Scenario3PBT14",'Medium retrofit'!$AT$20,"")))&amp;IF(F76="Scenario1PBT15",'Medium retrofit'!$AU$20,IF(F76="Scenario2PBT15",'Medium retrofit'!$AV$20,IF(F76="Scenario3PBT15",'Medium retrofit'!$AW$20,"")))</f>
        <v/>
      </c>
      <c r="N76" s="124">
        <f t="shared" si="48"/>
        <v>0</v>
      </c>
      <c r="O76" s="245" t="str">
        <f>IF(F76="Scenario1PBT1",'Medium retrofit'!$E$23,IF(F76="Scenario2PBT1",'Medium retrofit'!$F$23,IF(F76="Scenario3PBT1",'Medium retrofit'!$G$23,"")))&amp;IF(F76="Scenario1PBT2",'Medium retrofit'!$H$23,IF(F76="Scenario2PBT2",'Medium retrofit'!$I$23,IF(F76="Scenario3PBT2",'Medium retrofit'!$J$23,"")))&amp;IF(F76="Scenario1PBT3",'Medium retrofit'!$K$23,IF(F76="Scenario2PBT3",'Medium retrofit'!$L$23,IF(F76="Scenario3PBT3",'Medium retrofit'!$M$23,"")))&amp;IF(F76="Scenario1PBT4",'Medium retrofit'!$N$23,IF(F76="Scenario2PBT4",'Medium retrofit'!$O$23,IF(F76="Scenario3PBT4",'Medium retrofit'!$P$23,"")))&amp;IF(F76="Scenario1PBT5",'Medium retrofit'!$Q$23,IF(F76="Scenario2PBT5",'Medium retrofit'!$R$23,IF(F76="Scenario3PBT5",'Medium retrofit'!$S$23,"")))&amp;IF(F76="Scenario1PBT6",'Medium retrofit'!$T$23,IF(F76="Scenario2PBT6",'Medium retrofit'!$U$23,IF(F76="Scenario3PBT6",'Medium retrofit'!$V$23,"")))&amp;IF(F76="Scenario1PBT7",'Medium retrofit'!$W$23,IF(F76="Scenario2PBT7",'Medium retrofit'!$X$23,IF(F76="Scenario3PBT7",'Medium retrofit'!$Y$23,"")))&amp;IF(F76="Scenario1PBT8",'Medium retrofit'!$Z$23,IF(F76="Scenario2PBT8",'Medium retrofit'!$AA$23,IF(F76="Scenario3PBT8",'Medium retrofit'!$AB$23,"")))&amp;IF(F76="Scenario1PBT9",'Medium retrofit'!$AC$23,IF(F76="Scenario2PBT9",'Medium retrofit'!$AD$23,IF(F76="Scenario3PBT9",'Medium retrofit'!$AE$23,"")))&amp;IF(F76="Scenario1PBT10",'Medium retrofit'!$AF$23,IF(F76="Scenario2PBT10",'Medium retrofit'!$AG$23,IF(F76="Scenario3PBT10",'Medium retrofit'!$AH$23,"")))&amp;IF(F76="Scenario1PBT11",'Medium retrofit'!$AI$23,IF(F76="Scenario2PBT11",'Medium retrofit'!$AJ$23,IF(F76="Scenario3PBT11",'Medium retrofit'!$AK$23,"")))&amp;IF(F76="Scenario1PBT12",'Medium retrofit'!$AL$23,IF(F76="Scenario2PBT12",'Medium retrofit'!$AM$23,IF(F76="Scenario3PBT12",'Medium retrofit'!$AN$23,"")))&amp;IF(F76="Scenario1PBT13",'Medium retrofit'!$AO$23,IF(F76="Scenario2PBT13",'Medium retrofit'!$AP$23,IF(F76="Scenario3PBT13",'Medium retrofit'!$AQ$23,"")))&amp;IF(F76="Scenario1PBT14",'Medium retrofit'!$AR$23,IF(F76="Scenario2PBT14",'Medium retrofit'!$AS$23,IF(F76="Scenario3PBT14",'Medium retrofit'!$AT$23,"")))&amp;IF(F76="Scenario1PBT15",'Medium retrofit'!$AU$23,IF(F76="Scenario2PBT15",'Medium retrofit'!$AV$23,IF(F76="Scenario3PBT15",'Medium retrofit'!$AW$23,"")))</f>
        <v/>
      </c>
      <c r="P76" s="123">
        <f t="shared" si="49"/>
        <v>0</v>
      </c>
      <c r="Q76" s="123" t="str">
        <f>IF(F76="Scenario1PBT1",'Medium retrofit'!$E$25,IF(F76="Scenario2PBT1",'Medium retrofit'!$F$25,IF(F76="Scenario3PBT1",'Medium retrofit'!$G$25,"")))&amp;IF(F76="Scenario1PBT2",'Medium retrofit'!$H$25,IF(F76="Scenario2PBT2",'Medium retrofit'!$I$25,IF(F76="Scenario3PBT2",'Medium retrofit'!$J$25,"")))&amp;IF(F76="Scenario1PBT3",'Medium retrofit'!$K$25,IF(F76="Scenario2PBT3",'Medium retrofit'!$L$25,IF(F76="Scenario3PBT3",'Medium retrofit'!$M$25,"")))&amp;IF(F76="Scenario1PBT4",'Medium retrofit'!$N$25,IF(F76="Scenario2PBT4",'Medium retrofit'!$O$25,IF(F76="Scenario3PBT4",'Medium retrofit'!$P$25,"")))&amp;IF(F76="Scenario1PBT5",'Medium retrofit'!$Q$25,IF(F76="Scenario2PBT5",'Medium retrofit'!$R$25,IF(F76="Scenario3PBT5",'Medium retrofit'!$S$25,"")))&amp;IF(F76="Scenario1PBT6",'Medium retrofit'!$T$25,IF(F76="Scenario2PBT6",'Medium retrofit'!$U$25,IF(F76="Scenario3PBT6",'Medium retrofit'!$V$25,"")))&amp;IF(F76="Scenario1PBT7",'Medium retrofit'!$W$25,IF(F76="Scenario2PBT7",'Medium retrofit'!$X$25,IF(F76="Scenario3PBT7",'Medium retrofit'!$Y$25,"")))&amp;IF(F76="Scenario1PBT8",'Medium retrofit'!$Z$25,IF(F76="Scenario2PBT8",'Medium retrofit'!$AA$25,IF(F76="Scenario3PBT8",'Medium retrofit'!$AB$25,"")))&amp;IF(F76="Scenario1PBT9",'Medium retrofit'!$AC$25,IF(F76="Scenario2PBT9",'Medium retrofit'!$AD$25,IF(F76="Scenario3PBT9",'Medium retrofit'!$AE$25,"")))&amp;IF(F76="Scenario1PBT10",'Medium retrofit'!$AF$25,IF(F76="Scenario2PBT10",'Medium retrofit'!$AG$25,IF(F76="Scenario3PBT10",'Medium retrofit'!$AH$25,"")))&amp;IF(F76="Scenario1PBT11",'Medium retrofit'!$AI$25,IF(F76="Scenario2PBT11",'Medium retrofit'!$AJ$25,IF(F76="Scenario3PBT11",'Medium retrofit'!$AK$25,"")))&amp;IF(F76="Scenario1PBT12",'Medium retrofit'!$AL$25,IF(F76="Scenario2PBT12",'Medium retrofit'!$AM$25,IF(F76="Scenario3PBT12",'Medium retrofit'!$AN$25,"")))&amp;IF(F76="Scenario1PBT13",'Medium retrofit'!$AO$25,IF(F76="Scenario2PBT13",'Medium retrofit'!$AP$25,IF(F76="Scenario3PBT13",'Medium retrofit'!$AQ$25,"")))&amp;IF(F76="Scenario1PBT14",'Medium retrofit'!$AR$25,IF(F76="Scenario2PBT14",'Medium retrofit'!$AS$25,IF(F76="Scenario3PBT14",'Medium retrofit'!$AT$25,"")))&amp;IF(F76="Scenario1PBT15",'Medium retrofit'!$AU$25,IF(F76="Scenario2PBT15",'Medium retrofit'!$AV$25,IF(F76="Scenario3PBT15",'Medium retrofit'!$AW$25,"")))</f>
        <v/>
      </c>
      <c r="R76" s="123">
        <f t="shared" si="50"/>
        <v>0</v>
      </c>
      <c r="S76" s="123" t="str">
        <f>IF(F76="Scenario1PBT1",'Medium retrofit'!$E$27,IF(F76="Scenario2PBT1",'Medium retrofit'!$F$27,IF(F76="Scenario3PBT1",'Medium retrofit'!$G$27,"")))&amp;IF(F76="Scenario1PBT2",'Medium retrofit'!$H$27,IF(F76="Scenario2PBT2",'Medium retrofit'!$I$27,IF(F76="Scenario3PBT2",'Medium retrofit'!$J$27,"")))&amp;IF(F76="Scenario1PBT3",'Medium retrofit'!$K$27,IF(F76="Scenario2PBT3",'Medium retrofit'!$L$27,IF(F76="Scenario3PBT3",'Medium retrofit'!$M$27,"")))&amp;IF(F76="Scenario1PBT4",'Medium retrofit'!$N$27,IF(F76="Scenario2PBT4",'Medium retrofit'!$O$27,IF(F76="Scenario3PBT4",'Medium retrofit'!$P$27,"")))&amp;IF(F76="Scenario1PBT5",'Medium retrofit'!$Q$27,IF(F76="Scenario2PBT5",'Medium retrofit'!$R$27,IF(F76="Scenario3PBT5",'Medium retrofit'!$S$27,"")))&amp;IF(F76="Scenario1PBT6",'Medium retrofit'!$T$27,IF(F76="Scenario2PBT6",'Medium retrofit'!$U$27,IF(F76="Scenario3PBT6",'Medium retrofit'!$V$27,"")))&amp;IF(F76="Scenario1PBT7",'Medium retrofit'!$W$27,IF(F76="Scenario2PBT7",'Medium retrofit'!$X$27,IF(F76="Scenario3PBT7",'Medium retrofit'!$Y$27,"")))&amp;IF(F76="Scenario1PBT8",'Medium retrofit'!$Z$27,IF(F76="Scenario2PBT8",'Medium retrofit'!$AA$27,IF(F76="Scenario3PBT8",'Medium retrofit'!$AB$27,"")))&amp;IF(F76="Scenario1PBT9",'Medium retrofit'!$AC$27,IF(F76="Scenario2PBT9",'Medium retrofit'!$AD$27,IF(F76="Scenario3PBT9",'Medium retrofit'!$AE$27,"")))&amp;IF(F76="Scenario1PBT10",'Medium retrofit'!$AF$27,IF(F76="Scenario2PBT10",'Medium retrofit'!$AG$27,IF(F76="Scenario3PBT10",'Medium retrofit'!$AH$27,"")))&amp;IF(F76="Scenario1PBT11",'Medium retrofit'!$AI$27,IF(F76="Scenario2PBT11",'Medium retrofit'!$AJ$27,IF(F76="Scenario3PBT11",'Medium retrofit'!$AK$27,"")))&amp;IF(F76="Scenario1PBT12",'Medium retrofit'!$AL$27,IF(F76="Scenario2PBT12",'Medium retrofit'!$AM$27,IF(F76="Scenario3PBT12",'Medium retrofit'!$AN$27,"")))&amp;IF(F76="Scenario1PBT13",'Medium retrofit'!$AO$27,IF(F76="Scenario2PBT13",'Medium retrofit'!$AP$27,IF(F76="Scenario3PBT13",'Medium retrofit'!$AQ$27,"")))&amp;IF(F76="Scenario1PBT14",'Medium retrofit'!$AR$27,IF(F76="Scenario2PBT14",'Medium retrofit'!$AS$27,IF(F76="Scenario3PBT14",'Medium retrofit'!$AT$27,"")))&amp;IF(F76="Scenario1PBT15",'Medium retrofit'!$AU$27,IF(F76="Scenario2PBT15",'Medium retrofit'!$AV$27,IF(F76="Scenario3PBT15",'Medium retrofit'!$AW$27,"")))</f>
        <v/>
      </c>
      <c r="T76" s="246">
        <f t="shared" si="51"/>
        <v>0</v>
      </c>
      <c r="U76" s="245" t="str">
        <f>IF(F76="Scenario1PBT1",'Medium retrofit'!$E$38,IF(F76="Scenario2PBT1",'Medium retrofit'!$F$38,IF(F76="Scenario3PBT1",'Medium retrofit'!$G$38,"")))&amp;IF(F76="Scenario1PBT2",'Medium retrofit'!$H$38,IF(F76="Scenario2PBT2",'Medium retrofit'!$I$38,IF(F76="Scenario3PBT2",'Medium retrofit'!$J$38,"")))&amp;IF(F76="Scenario1PBT3",'Medium retrofit'!$K$38,IF(F76="Scenario2PBT3",'Medium retrofit'!$L$38,IF(F76="Scenario3PBT3",'Medium retrofit'!$M$38,"")))&amp;IF(F76="Scenario1PBT4",'Medium retrofit'!$N$38,IF(F76="Scenario2PBT4",'Medium retrofit'!$O$38,IF(F76="Scenario3PBT4",'Medium retrofit'!$P$38,"")))&amp;IF(F76="Scenario1PBT5",'Medium retrofit'!$Q$38,IF(F76="Scenario2PBT5",'Medium retrofit'!$R$38,IF(F76="Scenario3PBT5",'Medium retrofit'!$S$38,"")))&amp;IF(F76="Scenario1PBT6",'Medium retrofit'!$T$38,IF(F76="Scenario2PBT6",'Medium retrofit'!$U$38,IF(F76="Scenario3PBT6",'Medium retrofit'!$V$38,"")))&amp;IF(F76="Scenario1PBT7",'Medium retrofit'!$W$38,IF(F76="Scenario2PBT7",'Medium retrofit'!$X$38,IF(F76="Scenario3PBT7",'Medium retrofit'!$Y$38,"")))&amp;IF(F76="Scenario1PBT8",'Medium retrofit'!$Z$38,IF(F76="Scenario2PBT8",'Medium retrofit'!$AA$38,IF(F76="Scenario3PBT8",'Medium retrofit'!$AB$38,"")))&amp;IF(F76="Scenario1PBT9",'Medium retrofit'!$AC$38,IF(F76="Scenario2PBT9",'Medium retrofit'!$AD$38,IF(F76="Scenario3PBT9",'Medium retrofit'!$AE$38,"")))&amp;IF(F76="Scenario1PBT10",'Medium retrofit'!$AF$38,IF(F76="Scenario2PBT10",'Medium retrofit'!$AG$38,IF(F76="Scenario3PBT10",'Medium retrofit'!$AH$38,"")))&amp;IF(F76="Scenario1PBT11",'Medium retrofit'!$AI$38,IF(F76="Scenario2PBT11",'Medium retrofit'!$AJ$38,IF(F76="Scenario3PBT11",'Medium retrofit'!$AK$38,"")))&amp;IF(F76="Scenario1PBT12",'Medium retrofit'!$AL$38,IF(F76="Scenario2PBT12",'Medium retrofit'!$AM$38,IF(F76="Scenario3PBT12",'Medium retrofit'!$AN$38,"")))&amp;IF(F76="Scenario1PBT13",'Medium retrofit'!$AO$38,IF(F76="Scenario2PBT13",'Medium retrofit'!$AP$38,IF(F76="Scenario3PBT13",'Medium retrofit'!$AQ$38,"")))&amp;IF(F76="Scenario1PBT14",'Medium retrofit'!$AR$38,IF(F76="Scenario2PBT14",'Medium retrofit'!$AS$38,IF(F76="Scenario3PBT14",'Medium retrofit'!$AT$38,"")))&amp;IF(F76="Scenario1PBT15",'Medium retrofit'!$AU$38,IF(F76="Scenario2PBT15",'Medium retrofit'!$AV$38,IF(F76="Scenario3PBT15",'Medium retrofit'!$AW$38,"")))</f>
        <v/>
      </c>
      <c r="V76" s="123">
        <f t="shared" si="52"/>
        <v>0</v>
      </c>
      <c r="W76" s="123" t="str">
        <f>IF(F76="Scenario1PBT1",'Medium retrofit'!$E$40,IF(F76="Scenario2PBT1",'Medium retrofit'!$F$40,IF(F76="Scenario3PBT1",'Medium retrofit'!$G$40,"")))&amp;IF(F76="Scenario1PBT2",'Medium retrofit'!$H$40,IF(F76="Scenario2PBT2",'Medium retrofit'!$I$40,IF(F76="Scenario3PBT2",'Medium retrofit'!$J$40,"")))&amp;IF(F76="Scenario1PBT3",'Medium retrofit'!$K$40,IF(F76="Scenario2PBT3",'Medium retrofit'!$L$40,IF(F76="Scenario3PBT3",'Medium retrofit'!$M$40,"")))&amp;IF(F76="Scenario1PBT4",'Medium retrofit'!$N$40,IF(F76="Scenario2PBT4",'Medium retrofit'!$O$40,IF(F76="Scenario3PBT4",'Medium retrofit'!$P$40,"")))&amp;IF(F76="Scenario1PBT5",'Medium retrofit'!$Q$40,IF(F76="Scenario2PBT5",'Medium retrofit'!$R$40,IF(F76="Scenario3PBT5",'Medium retrofit'!$S$40,"")))&amp;IF(F76="Scenario1PBT6",'Medium retrofit'!$T$40,IF(F76="Scenario2PBT6",'Medium retrofit'!$U$40,IF(F76="Scenario3PBT6",'Medium retrofit'!$V$40,"")))&amp;IF(F76="Scenario1PBT7",'Medium retrofit'!$W$40,IF(F76="Scenario2PBT7",'Medium retrofit'!$X$40,IF(F76="Scenario3PBT7",'Medium retrofit'!$Y$40,"")))&amp;IF(F76="Scenario1PBT8",'Medium retrofit'!$Z$40,IF(F76="Scenario2PBT8",'Medium retrofit'!$AA$40,IF(F76="Scenario3PBT8",'Medium retrofit'!$AB$40,"")))&amp;IF(F76="Scenario1PBT9",'Medium retrofit'!$AC$40,IF(F76="Scenario2PBT9",'Medium retrofit'!$AD$40,IF(F76="Scenario3PBT9",'Medium retrofit'!$AE$40,"")))&amp;IF(F76="Scenario1PBT10",'Medium retrofit'!$AF$40,IF(F76="Scenario2PBT10",'Medium retrofit'!$AG$40,IF(F76="Scenario3PBT10",'Medium retrofit'!$AH$40,"")))&amp;IF(F76="Scenario1PBT11",'Medium retrofit'!$AI$40,IF(F76="Scenario2PBT11",'Medium retrofit'!$AJ$40,IF(F76="Scenario3PBT11",'Medium retrofit'!$AK$40,"")))&amp;IF(F76="Scenario1PBT12",'Medium retrofit'!$AL$40,IF(F76="Scenario2PBT12",'Medium retrofit'!$AM$40,IF(F76="Scenario3PBT12",'Medium retrofit'!$AN$40,"")))&amp;IF(F76="Scenario1PBT13",'Medium retrofit'!$AO$40,IF(F76="Scenario2PBT13",'Medium retrofit'!$AP$40,IF(F76="Scenario3PBT13",'Medium retrofit'!$AQ$40,"")))&amp;IF(F76="Scenario1PBT14",'Medium retrofit'!$AR$40,IF(F76="Scenario2PBT14",'Medium retrofit'!$AS$40,IF(F76="Scenario3PBT14",'Medium retrofit'!$AT$40,"")))&amp;IF(F76="Scenario1PBT15",'Medium retrofit'!$AU$40,IF(F76="Scenario2PBT15",'Medium retrofit'!$AV$40,IF(F76="Scenario3PBT15",'Medium retrofit'!$AW$40,"")))</f>
        <v/>
      </c>
      <c r="X76" s="123">
        <f t="shared" si="53"/>
        <v>0</v>
      </c>
      <c r="Y76" s="123" t="str">
        <f>IF(F76="Scenario1PBT1",'Medium retrofit'!$E$42,IF(F76="Scenario2PBT1",'Medium retrofit'!$F$42,IF(F76="Scenario3PBT1",'Medium retrofit'!$G$42,"")))&amp;IF(F76="Scenario1PBT2",'Medium retrofit'!$H$42,IF(F76="Scenario2PBT2",'Medium retrofit'!$I$42,IF(F76="Scenario3PBT2",'Medium retrofit'!$J$42,"")))&amp;IF(F76="Scenario1PBT3",'Medium retrofit'!$K$42,IF(F76="Scenario2PBT3",'Medium retrofit'!$L$42,IF(F76="Scenario3PBT3",'Medium retrofit'!$M$42,"")))&amp;IF(F76="Scenario1PBT4",'Medium retrofit'!$N$42,IF(F76="Scenario2PBT4",'Medium retrofit'!$O$42,IF(F76="Scenario3PBT4",'Medium retrofit'!$P$42,"")))&amp;IF(F76="Scenario1PBT5",'Medium retrofit'!$Q$42,IF(F76="Scenario2PBT5",'Medium retrofit'!$R$42,IF(F76="Scenario3PBT5",'Medium retrofit'!$S$42,"")))&amp;IF(F76="Scenario1PBT6",'Medium retrofit'!$T$42,IF(F76="Scenario2PBT6",'Medium retrofit'!$U$42,IF(F76="Scenario3PBT6",'Medium retrofit'!$V$42,"")))&amp;IF(F76="Scenario1PBT7",'Medium retrofit'!$W$42,IF(F76="Scenario2PBT7",'Medium retrofit'!$X$42,IF(F76="Scenario3PBT7",'Medium retrofit'!$Y$42,"")))&amp;IF(F76="Scenario1PBT8",'Medium retrofit'!$Z$42,IF(F76="Scenario2PBT8",'Medium retrofit'!$AA$42,IF(F76="Scenario3PBT8",'Medium retrofit'!$AB$42,"")))&amp;IF(F76="Scenario1PBT9",'Medium retrofit'!$AC$42,IF(F76="Scenario2PBT9",'Medium retrofit'!$AD$42,IF(F76="Scenario3PBT9",'Medium retrofit'!$AE$42,"")))&amp;IF(F76="Scenario1PBT10",'Medium retrofit'!$AF$42,IF(F76="Scenario2PBT10",'Medium retrofit'!$AG$42,IF(F76="Scenario3PBT10",'Medium retrofit'!$AH$42,"")))&amp;IF(F76="Scenario1PBT11",'Medium retrofit'!$AI$42,IF(F76="Scenario2PBT11",'Medium retrofit'!$AJ$42,IF(F76="Scenario3PBT11",'Medium retrofit'!$AK$42,"")))&amp;IF(F76="Scenario1PBT12",'Medium retrofit'!$AL$42,IF(F76="Scenario2PBT12",'Medium retrofit'!$AM$42,IF(F76="Scenario3PBT12",'Medium retrofit'!$AN$42,"")))&amp;IF(F76="Scenario1PBT13",'Medium retrofit'!$AO$42,IF(F76="Scenario2PBT13",'Medium retrofit'!$AP$42,IF(F76="Scenario3PBT13",'Medium retrofit'!$AQ$42,"")))&amp;IF(F76="Scenario1PBT14",'Medium retrofit'!$AR$42,IF(F76="Scenario2PBT14",'Medium retrofit'!$AS$42,IF(F76="Scenario3PBT14",'Medium retrofit'!$AT$42,"")))&amp;IF(F76="Scenario1PBT15",'Medium retrofit'!$AU$42,IF(F76="Scenario2PBT15",'Medium retrofit'!$AV$42,IF(F76="Scenario3PBT15",'Medium retrofit'!$AW$42,"")))</f>
        <v/>
      </c>
      <c r="Z76" s="123">
        <f t="shared" si="54"/>
        <v>0</v>
      </c>
      <c r="AA76" s="239" t="str">
        <f>IF(F76="Scenario1PBT1",'Medium retrofit'!$E$101,IF(F76="Scenario2PBT1",'Medium retrofit'!$F$101,IF(F76="Scenario3PBT1",'Medium retrofit'!$G$101,"")))&amp;IF(F76="Scenario1PBT2",'Medium retrofit'!$H$101,IF(F76="Scenario2PBT2",'Medium retrofit'!$I$101,IF(F76="Scenario3PBT2",'Medium retrofit'!$J$101,"")))&amp;IF(F76="Scenario1PBT3",'Medium retrofit'!$K$101,IF(F76="Scenario2PBT3",'Medium retrofit'!$L$101,IF(F76="Scenario3PBT3",'Medium retrofit'!$M$101,"")))&amp;IF(F76="Scenario1PBT4",'Medium retrofit'!$N$101,IF(F76="Scenario2PBT4",'Medium retrofit'!$O$101,IF(F76="Scenario3PBT4",'Medium retrofit'!$P$101,"")))&amp;IF(F76="Scenario1PBT5",'Medium retrofit'!$Q$101,IF(F76="Scenario2PBT5",'Medium retrofit'!$R$101,IF(F76="Scenario3PBT5",'Medium retrofit'!$S$101,"")))&amp;IF(F76="Scenario1PBT6",'Medium retrofit'!$T$101,IF(F76="Scenario2PBT6",'Medium retrofit'!$U$101,IF(F76="Scenario3PBT6",'Medium retrofit'!$V$101,"")))&amp;IF(F76="Scenario1PBT7",'Medium retrofit'!$W$101,IF(F76="Scenario2PBT7",'Medium retrofit'!$X$101,IF(F76="Scenario3PBT7",'Medium retrofit'!$Y$101,"")))&amp;IF(F76="Scenario1PBT8",'Medium retrofit'!$Z$101,IF(F76="Scenario2PBT8",'Medium retrofit'!$AA$101,IF(F76="Scenario3PBT8",'Medium retrofit'!$AB$101,"")))&amp;IF(F76="Scenario1PBT9",'Medium retrofit'!$AC$101,IF(F76="Scenario2PBT9",'Medium retrofit'!$AD$101,IF(F76="Scenario3PBT9",'Medium retrofit'!$AE$101,"")))&amp;IF(F76="Scenario1PBT10",'Medium retrofit'!$AF$101,IF(F76="Scenario2PBT10",'Medium retrofit'!$AG$101,IF(F76="Scenario3PBT10",'Medium retrofit'!$AH$101,"")))&amp;IF(F76="Scenario1PBT11",'Medium retrofit'!$AI$101,IF(F76="Scenario2PBT11",'Medium retrofit'!$AJ$101,IF(F76="Scenario3PBT11",'Medium retrofit'!$AK$101,"")))&amp;IF(F76="Scenario1PBT12",'Medium retrofit'!$AL$101,IF(F76="Scenario2PBT12",'Medium retrofit'!$AM$101,IF(F76="Scenario3PBT12",'Medium retrofit'!$AN$101,"")))&amp;IF(F76="Scenario1PBT13",'Medium retrofit'!$AO$101,IF(F76="Scenario2PBT13",'Medium retrofit'!$AP$101,IF(F76="Scenario3PBT13",'Medium retrofit'!$AQ$101,"")))&amp;IF(F76="Scenario1PBT14",'Medium retrofit'!$AR$101,IF(F76="Scenario2PBT14",'Medium retrofit'!$AS$101,IF(F76="Scenario3PBT14",'Medium retrofit'!$AT$101,"")))&amp;IF(F76="Scenario1PBT15",'Medium retrofit'!$AU$101,IF(F76="Scenario2PBT15",'Medium retrofit'!$AV$101,IF(F76="Scenario3PBT15",'Medium retrofit'!$AW$101,"")))</f>
        <v/>
      </c>
      <c r="AB76" s="242">
        <f t="shared" si="55"/>
        <v>0</v>
      </c>
      <c r="AC76" s="247">
        <f>IFERROR('Projection_Base-case'!G76-G76,0)</f>
        <v>0</v>
      </c>
      <c r="AD76" s="123">
        <f t="shared" si="34"/>
        <v>0</v>
      </c>
      <c r="AE76" s="123">
        <f>IFERROR(100*AC76/'Projection_Base-case'!G76,0)</f>
        <v>0</v>
      </c>
      <c r="AF76" s="123">
        <f>IFERROR('Projection_Base-case'!I76-I76,0)</f>
        <v>0</v>
      </c>
      <c r="AG76" s="123">
        <f t="shared" si="35"/>
        <v>0</v>
      </c>
      <c r="AH76" s="123">
        <f>IFERROR(100*AF76/'Projection_Base-case'!I76,0)</f>
        <v>0</v>
      </c>
      <c r="AI76" s="123">
        <f>IFERROR('Projection_Base-case'!K76-K76,0)</f>
        <v>0</v>
      </c>
      <c r="AJ76" s="123">
        <f t="shared" si="36"/>
        <v>0</v>
      </c>
      <c r="AK76" s="123">
        <f>IFERROR(100*AI76/'Projection_Base-case'!K76,0)</f>
        <v>0</v>
      </c>
      <c r="AL76" s="123">
        <f>IFERROR(M76-'Projection_Base-case'!M76,0)</f>
        <v>0</v>
      </c>
      <c r="AM76" s="123">
        <f t="shared" si="37"/>
        <v>0</v>
      </c>
      <c r="AN76" s="179">
        <f>IFERROR(IF('Projection_Base-case'!N76&gt;0,100*AM76/'Projection_Base-case'!N76,100*AM76/N76),0)</f>
        <v>0</v>
      </c>
      <c r="AO76" s="245">
        <f>IFERROR('Projection_Base-case'!O76-O76,0)</f>
        <v>0</v>
      </c>
      <c r="AP76" s="123">
        <f t="shared" si="38"/>
        <v>0</v>
      </c>
      <c r="AQ76" s="123">
        <f>IFERROR(100*AO76/'Projection_Base-case'!O76,0)</f>
        <v>0</v>
      </c>
      <c r="AR76" s="123">
        <f>IFERROR('Projection_Base-case'!Q76-Q76,0)</f>
        <v>0</v>
      </c>
      <c r="AS76" s="123">
        <f t="shared" si="39"/>
        <v>0</v>
      </c>
      <c r="AT76" s="123">
        <f>IFERROR(100*AR76/'Projection_Base-case'!Q76,0)</f>
        <v>0</v>
      </c>
      <c r="AU76" s="123">
        <f>IFERROR('Projection_Base-case'!S76-S76,0)</f>
        <v>0</v>
      </c>
      <c r="AV76" s="123">
        <f t="shared" si="40"/>
        <v>0</v>
      </c>
      <c r="AW76" s="124">
        <f>IFERROR(100*AU76/'Projection_Base-case'!S76,0)</f>
        <v>0</v>
      </c>
      <c r="AX76" s="245">
        <f>IFERROR('Projection_Base-case'!U76-U76,0)</f>
        <v>0</v>
      </c>
      <c r="AY76" s="123">
        <f t="shared" si="41"/>
        <v>0</v>
      </c>
      <c r="AZ76" s="123">
        <f>IFERROR(100*AX76/'Projection_Base-case'!U76,0)</f>
        <v>0</v>
      </c>
      <c r="BA76" s="123">
        <f>IFERROR('Projection_Base-case'!W76-W76,0)</f>
        <v>0</v>
      </c>
      <c r="BB76" s="123">
        <f t="shared" si="42"/>
        <v>0</v>
      </c>
      <c r="BC76" s="123">
        <f>IFERROR(100*BA76/'Projection_Base-case'!W76,0)</f>
        <v>0</v>
      </c>
      <c r="BD76" s="123">
        <f>IFERROR('Projection_Base-case'!Y76-Y76,0)</f>
        <v>0</v>
      </c>
      <c r="BE76" s="123">
        <f t="shared" si="43"/>
        <v>0</v>
      </c>
      <c r="BF76" s="123">
        <f>IFERROR(100*BD76/'Projection_Base-case'!Y76,0)</f>
        <v>0</v>
      </c>
      <c r="BG76" s="178">
        <f t="shared" si="56"/>
        <v>0</v>
      </c>
      <c r="BH76" s="179">
        <f t="shared" si="57"/>
        <v>0</v>
      </c>
    </row>
    <row r="77" spans="1:60">
      <c r="A77" s="165">
        <v>72</v>
      </c>
      <c r="B77" s="239">
        <f>IF('Projection_Base-case'!B77&lt;&gt;"",'Projection_Base-case'!B77,0)</f>
        <v>0</v>
      </c>
      <c r="C77" s="239">
        <f>IF('Projection_Base-case'!C77&lt;&gt;"",'Projection_Base-case'!C77,0)</f>
        <v>0</v>
      </c>
      <c r="D77" s="239">
        <f>IF('Projection_Base-case'!D77&lt;&gt;"",'Projection_Base-case'!D77,0)</f>
        <v>0</v>
      </c>
      <c r="E77" s="164" t="str">
        <f>IF(AND('Résultats medium'!$AC$3="OUI",'Résultats medium'!E76&lt;&gt;""),'Résultats medium'!E76,IF(OR(D77="PBT1",D77="PBT4",D77="PBT5",D77="PBT6",D77="PBT7",D77="PBT8",D77="PBT10"),"Scenario1",IF(OR(D77="PBT3",D77="PBT9"),"Scenario3",IF(OR(D77="PBT2"),"Scenario2",""))))</f>
        <v/>
      </c>
      <c r="F77" s="240" t="str">
        <f t="shared" si="44"/>
        <v>0</v>
      </c>
      <c r="G77" s="241" t="str">
        <f>IF(F77="Scenario1PBT1",'Medium retrofit'!$E$6,IF(F77="Scenario2PBT1",'Medium retrofit'!$F$6,IF(F77="Scenario3PBT1",'Medium retrofit'!$G$6,"")))&amp;IF(F77="Scenario1PBT2",'Medium retrofit'!$H$6,IF(F77="Scenario2PBT2",'Medium retrofit'!$I$6,IF(F77="Scenario3PBT2",'Medium retrofit'!$J$6,"")))&amp;IF(F77="Scenario1PBT3",'Medium retrofit'!$K$6,IF(F77="Scenario2PBT3",'Medium retrofit'!$L$6,IF(F77="Scenario3PBT3",'Medium retrofit'!$M$6,"")))&amp;IF(F77="Scenario1PBT4",'Medium retrofit'!$N$6,IF(F77="Scenario2PBT4",'Medium retrofit'!$O$6,IF(F77="Scenario3PBT4",'Medium retrofit'!$P$6,"")))&amp;IF(F77="Scenario1PBT5",'Medium retrofit'!$Q$6,IF(F77="Scenario2PBT5",'Medium retrofit'!$R$6,IF(F77="Scenario3PBT5",'Medium retrofit'!$S$6,"")))&amp;IF(F77="Scenario1PBT6",'Medium retrofit'!$T$6,IF(F77="Scenario2PBT6",'Medium retrofit'!$U$6,IF(F77="Scenario3PBT6",'Medium retrofit'!$V$6,"")))&amp;IF(F77="Scenario1PBT7",'Medium retrofit'!$W$6,IF(F77="Scenario2PBT7",'Medium retrofit'!$X$6,IF(F77="Scenario3PBT7",'Medium retrofit'!$Y$6,"")))&amp;IF(F77="Scenario1PBT8",'Medium retrofit'!$Z$6,IF(F77="Scenario2PBT8",'Medium retrofit'!$AA$6,IF(F77="Scenario3PBT8",'Medium retrofit'!$AB$6,"")))&amp;IF(F77="Scenario1PBT9",'Medium retrofit'!$AC$6,IF(F77="Scenario2PBT9",'Medium retrofit'!$AD$6,IF(F77="Scenario3PBT9",'Medium retrofit'!$AE$6,"")))&amp;IF(F77="Scenario1PBT10",'Medium retrofit'!$AF$6,IF(F77="Scenario2PBT10",'Medium retrofit'!$AG$6,IF(F77="Scenario3PBT10",'Medium retrofit'!$AH$6,"")))&amp;IF(F77="Scenario1PBT11",'Medium retrofit'!$AI$6,IF(F77="Scenario2PBT11",'Medium retrofit'!$AJ$6,IF(F77="Scenario3PBT11",'Medium retrofit'!$AK$6,"")))&amp;IF(F77="Scenario1PBT12",'Medium retrofit'!$AL$6,IF(F77="Scenario2PBT12",'Medium retrofit'!$AM$6,IF(F77="Scenario3PBT12",'Medium retrofit'!$AN$6,"")))&amp;IF(F77="Scenario1PBT13",'Medium retrofit'!$AO$6,IF(F77="Scenario2PBT13",'Medium retrofit'!$AP$6,IF(F77="Scenario3PBT13",'Medium retrofit'!$AQ$6,"")))&amp;IF(F77="Scenario1PBT14",'Medium retrofit'!$AR$6,IF(F77="Scenario2PBT14",'Medium retrofit'!$AS$6,IF(F77="Scenario3PBT14",'Medium retrofit'!$AT$6,"")))&amp;IF(F77="Scenario1PBT15",'Medium retrofit'!$AU$6,IF(F77="Scenario2PBT15",'Medium retrofit'!$AV$6,IF(F77="Scenario3PBT15",'Medium retrofit'!$AW$6,"")))</f>
        <v/>
      </c>
      <c r="H77" s="123">
        <f t="shared" si="45"/>
        <v>0</v>
      </c>
      <c r="I77" s="239" t="str">
        <f>IF(F77="Scenario1PBT1",'Medium retrofit'!$E$16,IF(F77="Scenario2PBT1",'Medium retrofit'!$F$16,IF(F77="Scenario3PBT1",'Medium retrofit'!$G$16,"")))&amp;IF(F77="Scenario1PBT2",'Medium retrofit'!$H$16,IF(F77="Scenario2PBT2",'Medium retrofit'!$I$16,IF(F77="Scenario3PBT2",'Medium retrofit'!$J$16,"")))&amp;IF(F77="Scenario1PBT3",'Medium retrofit'!$K$16,IF(F77="Scenario2PBT3",'Medium retrofit'!$L$16,IF(F77="Scenario3PBT3",'Medium retrofit'!$M$16,"")))&amp;IF(F77="Scenario1PBT4",'Medium retrofit'!$N$16,IF(F77="Scenario2PBT4",'Medium retrofit'!$O$16,IF(F77="Scenario3PBT4",'Medium retrofit'!$P$16,"")))&amp;IF(F77="Scenario1PBT5",'Medium retrofit'!$Q$16,IF(F77="Scenario2PBT5",'Medium retrofit'!$R$16,IF(F77="Scenario3PBT5",'Medium retrofit'!$S$16,"")))&amp;IF(F77="Scenario1PBT6",'Medium retrofit'!$T$16,IF(F77="Scenario2PBT6",'Medium retrofit'!$U$16,IF(F77="Scenario3PBT6",'Medium retrofit'!$V$16,"")))&amp;IF(F77="Scenario1PBT7",'Medium retrofit'!$W$16,IF(F77="Scenario2PBT7",'Medium retrofit'!$X$16,IF(F77="Scenario3PBT7",'Medium retrofit'!$Y$16,"")))&amp;IF(F77="Scenario1PBT8",'Medium retrofit'!$Z$16,IF(F77="Scenario2PBT8",'Medium retrofit'!$AA$16,IF(F77="Scenario3PBT8",'Medium retrofit'!$AB$16,"")))&amp;IF(F77="Scenario1PBT9",'Medium retrofit'!$AC$16,IF(F77="Scenario2PBT9",'Medium retrofit'!$AD$16,IF(F77="Scenario3PBT9",'Medium retrofit'!$AE$16,"")))&amp;IF(F77="Scenario1PBT10",'Medium retrofit'!$AF$16,IF(F77="Scenario2PBT10",'Medium retrofit'!$AG$16,IF(F77="Scenario3PBT10",'Medium retrofit'!$AH$16,"")))&amp;IF(F77="Scenario1PBT11",'Medium retrofit'!$AI$16,IF(F77="Scenario2PBT11",'Medium retrofit'!$AJ$16,IF(F77="Scenario3PBT11",'Medium retrofit'!$AK$16,"")))&amp;IF(F77="Scenario1PBT12",'Medium retrofit'!$AL$16,IF(F77="Scenario2PBT12",'Medium retrofit'!$AM$16,IF(F77="Scenario3PBT12",'Medium retrofit'!$AN$16,"")))&amp;IF(F77="Scenario1PBT13",'Medium retrofit'!$AO$16,IF(F77="Scenario2PBT13",'Medium retrofit'!$AP$16,IF(F77="Scenario3PBT13",'Medium retrofit'!$AQ$16,"")))&amp;IF(F77="Scenario1PBT14",'Medium retrofit'!$AR$16,IF(F77="Scenario2PBT14",'Medium retrofit'!$AS$16,IF(F77="Scenario3PBT14",'Medium retrofit'!$AT$16,"")))&amp;IF(F77="Scenario1PBT15",'Medium retrofit'!$AU$16,IF(F77="Scenario2PBT15",'Medium retrofit'!$AV$16,IF(F77="Scenario3PBT15",'Medium retrofit'!$AW$16,"")))</f>
        <v/>
      </c>
      <c r="J77" s="123">
        <f t="shared" si="46"/>
        <v>0</v>
      </c>
      <c r="K77" s="123" t="str">
        <f>IF(F77="Scenario1PBT1",'Medium retrofit'!$E$18,IF(F77="Scenario2PBT1",'Medium retrofit'!$F$18,IF(F77="Scenario3PBT1",'Medium retrofit'!$G$18,"")))&amp;IF(F77="Scenario1PBT2",'Medium retrofit'!$H$18,IF(F77="Scenario2PBT2",'Medium retrofit'!$I$18,IF(F77="Scenario3PBT2",'Medium retrofit'!$J$18,"")))&amp;IF(F77="Scenario1PBT3",'Medium retrofit'!$K$18,IF(F77="Scenario2PBT3",'Medium retrofit'!$L$18,IF(F77="Scenario3PBT3",'Medium retrofit'!$M$18,"")))&amp;IF(F77="Scenario1PBT4",'Medium retrofit'!$N$18,IF(F77="Scenario2PBT4",'Medium retrofit'!$O$18,IF(F77="Scenario3PBT4",'Medium retrofit'!$P$18,"")))&amp;IF(F77="Scenario1PBT5",'Medium retrofit'!$Q$18,IF(F77="Scenario2PBT5",'Medium retrofit'!$R$18,IF(F77="Scenario3PBT5",'Medium retrofit'!$S$18,"")))&amp;IF(F77="Scenario1PBT6",'Medium retrofit'!$T$18,IF(F77="Scenario2PBT6",'Medium retrofit'!$U$18,IF(F77="Scenario3PBT6",'Medium retrofit'!$V$18,"")))&amp;IF(F77="Scenario1PBT7",'Medium retrofit'!$W$18,IF(F77="Scenario2PBT7",'Medium retrofit'!$X$18,IF(F77="Scenario3PBT7",'Medium retrofit'!$Y$18,"")))&amp;IF(F77="Scenario1PBT8",'Medium retrofit'!$Z$18,IF(F77="Scenario2PBT8",'Medium retrofit'!$AA$18,IF(F77="Scenario3PBT8",'Medium retrofit'!$AB$18,"")))&amp;IF(F77="Scenario1PBT9",'Medium retrofit'!$AC$18,IF(F77="Scenario2PBT9",'Medium retrofit'!$AD$18,IF(F77="Scenario3PBT9",'Medium retrofit'!$AE$18,"")))&amp;IF(F77="Scenario1PBT10",'Medium retrofit'!$AF$18,IF(F77="Scenario2PBT10",'Medium retrofit'!$AG$18,IF(F77="Scenario3PBT10",'Medium retrofit'!$AH$18,"")))&amp;IF(F77="Scenario1PBT11",'Medium retrofit'!$AI$18,IF(F77="Scenario2PBT11",'Medium retrofit'!$AJ$18,IF(F77="Scenario3PBT11",'Medium retrofit'!$AK$18,"")))&amp;IF(F77="Scenario1PBT12",'Medium retrofit'!$AL$18,IF(F77="Scenario2PBT12",'Medium retrofit'!$AM$18,IF(F77="Scenario3PBT12",'Medium retrofit'!$AN$18,"")))&amp;IF(F77="Scenario1PBT13",'Medium retrofit'!$AO$18,IF(F77="Scenario2PBT13",'Medium retrofit'!$AP$18,IF(F77="Scenario3PBT13",'Medium retrofit'!$AQ$18,"")))&amp;IF(F77="Scenario1PBT14",'Medium retrofit'!$AR$18,IF(F77="Scenario2PBT14",'Medium retrofit'!$AS$18,IF(F77="Scenario3PBT14",'Medium retrofit'!$AT$18,"")))&amp;IF(F77="Scenario1PBT15",'Medium retrofit'!$AU$18,IF(F77="Scenario2PBT15",'Medium retrofit'!$AV$18,IF(F77="Scenario3PBT15",'Medium retrofit'!$AW$18,"")))</f>
        <v/>
      </c>
      <c r="L77" s="123">
        <f t="shared" si="47"/>
        <v>0</v>
      </c>
      <c r="M77" s="123" t="str">
        <f>IF(F77="Scenario1PBT1",'Medium retrofit'!$E$20,IF(F77="Scenario2PBT1",'Medium retrofit'!$F$20,IF(F77="Scenario3PBT1",'Medium retrofit'!$G$20,"")))&amp;IF(F77="Scenario1PBT2",'Medium retrofit'!$H$20,IF(F77="Scenario2PBT2",'Medium retrofit'!$I$20,IF(F77="Scenario3PBT2",'Medium retrofit'!$J$20,"")))&amp;IF(F77="Scenario1PBT3",'Medium retrofit'!$K$20,IF(F77="Scenario2PBT3",'Medium retrofit'!$L$20,IF(F77="Scenario3PBT3",'Medium retrofit'!$M$20,"")))&amp;IF(F77="Scenario1PBT4",'Medium retrofit'!$N$20,IF(F77="Scenario2PBT4",'Medium retrofit'!$O$20,IF(F77="Scenario3PBT4",'Medium retrofit'!$P$20,"")))&amp;IF(F77="Scenario1PBT5",'Medium retrofit'!$Q$20,IF(F77="Scenario2PBT5",'Medium retrofit'!$R$20,IF(F77="Scenario3PBT5",'Medium retrofit'!$S$20,"")))&amp;IF(F77="Scenario1PBT6",'Medium retrofit'!$T$20,IF(F77="Scenario2PBT6",'Medium retrofit'!$U$20,IF(F77="Scenario3PBT6",'Medium retrofit'!$V$20,"")))&amp;IF(F77="Scenario1PBT7",'Medium retrofit'!$W$20,IF(F77="Scenario2PBT7",'Medium retrofit'!$X$20,IF(F77="Scenario3PBT7",'Medium retrofit'!$Y$20,"")))&amp;IF(F77="Scenario1PBT8",'Medium retrofit'!$Z$20,IF(F77="Scenario2PBT8",'Medium retrofit'!$AA$20,IF(F77="Scenario3PBT8",'Medium retrofit'!$AB$20,"")))&amp;IF(F77="Scenario1PBT9",'Medium retrofit'!$AC$20,IF(F77="Scenario2PBT9",'Medium retrofit'!$AD$20,IF(F77="Scenario3PBT9",'Medium retrofit'!$AE$20,"")))&amp;IF(F77="Scenario1PBT10",'Medium retrofit'!$AF$20,IF(F77="Scenario2PBT10",'Medium retrofit'!$AG$20,IF(F77="Scenario3PBT10",'Medium retrofit'!$AH$20,"")))&amp;IF(F77="Scenario1PBT11",'Medium retrofit'!$AI$20,IF(F77="Scenario2PBT11",'Medium retrofit'!$AJ$20,IF(F77="Scenario3PBT11",'Medium retrofit'!$AK$20,"")))&amp;IF(F77="Scenario1PBT12",'Medium retrofit'!$AL$20,IF(F77="Scenario2PBT12",'Medium retrofit'!$AM$20,IF(F77="Scenario3PBT12",'Medium retrofit'!$AN$20,"")))&amp;IF(F77="Scenario1PBT13",'Medium retrofit'!$AO$20,IF(F77="Scenario2PBT13",'Medium retrofit'!$AP$20,IF(F77="Scenario3PBT13",'Medium retrofit'!$AQ$20,"")))&amp;IF(F77="Scenario1PBT14",'Medium retrofit'!$AR$20,IF(F77="Scenario2PBT14",'Medium retrofit'!$AS$20,IF(F77="Scenario3PBT14",'Medium retrofit'!$AT$20,"")))&amp;IF(F77="Scenario1PBT15",'Medium retrofit'!$AU$20,IF(F77="Scenario2PBT15",'Medium retrofit'!$AV$20,IF(F77="Scenario3PBT15",'Medium retrofit'!$AW$20,"")))</f>
        <v/>
      </c>
      <c r="N77" s="124">
        <f t="shared" si="48"/>
        <v>0</v>
      </c>
      <c r="O77" s="245" t="str">
        <f>IF(F77="Scenario1PBT1",'Medium retrofit'!$E$23,IF(F77="Scenario2PBT1",'Medium retrofit'!$F$23,IF(F77="Scenario3PBT1",'Medium retrofit'!$G$23,"")))&amp;IF(F77="Scenario1PBT2",'Medium retrofit'!$H$23,IF(F77="Scenario2PBT2",'Medium retrofit'!$I$23,IF(F77="Scenario3PBT2",'Medium retrofit'!$J$23,"")))&amp;IF(F77="Scenario1PBT3",'Medium retrofit'!$K$23,IF(F77="Scenario2PBT3",'Medium retrofit'!$L$23,IF(F77="Scenario3PBT3",'Medium retrofit'!$M$23,"")))&amp;IF(F77="Scenario1PBT4",'Medium retrofit'!$N$23,IF(F77="Scenario2PBT4",'Medium retrofit'!$O$23,IF(F77="Scenario3PBT4",'Medium retrofit'!$P$23,"")))&amp;IF(F77="Scenario1PBT5",'Medium retrofit'!$Q$23,IF(F77="Scenario2PBT5",'Medium retrofit'!$R$23,IF(F77="Scenario3PBT5",'Medium retrofit'!$S$23,"")))&amp;IF(F77="Scenario1PBT6",'Medium retrofit'!$T$23,IF(F77="Scenario2PBT6",'Medium retrofit'!$U$23,IF(F77="Scenario3PBT6",'Medium retrofit'!$V$23,"")))&amp;IF(F77="Scenario1PBT7",'Medium retrofit'!$W$23,IF(F77="Scenario2PBT7",'Medium retrofit'!$X$23,IF(F77="Scenario3PBT7",'Medium retrofit'!$Y$23,"")))&amp;IF(F77="Scenario1PBT8",'Medium retrofit'!$Z$23,IF(F77="Scenario2PBT8",'Medium retrofit'!$AA$23,IF(F77="Scenario3PBT8",'Medium retrofit'!$AB$23,"")))&amp;IF(F77="Scenario1PBT9",'Medium retrofit'!$AC$23,IF(F77="Scenario2PBT9",'Medium retrofit'!$AD$23,IF(F77="Scenario3PBT9",'Medium retrofit'!$AE$23,"")))&amp;IF(F77="Scenario1PBT10",'Medium retrofit'!$AF$23,IF(F77="Scenario2PBT10",'Medium retrofit'!$AG$23,IF(F77="Scenario3PBT10",'Medium retrofit'!$AH$23,"")))&amp;IF(F77="Scenario1PBT11",'Medium retrofit'!$AI$23,IF(F77="Scenario2PBT11",'Medium retrofit'!$AJ$23,IF(F77="Scenario3PBT11",'Medium retrofit'!$AK$23,"")))&amp;IF(F77="Scenario1PBT12",'Medium retrofit'!$AL$23,IF(F77="Scenario2PBT12",'Medium retrofit'!$AM$23,IF(F77="Scenario3PBT12",'Medium retrofit'!$AN$23,"")))&amp;IF(F77="Scenario1PBT13",'Medium retrofit'!$AO$23,IF(F77="Scenario2PBT13",'Medium retrofit'!$AP$23,IF(F77="Scenario3PBT13",'Medium retrofit'!$AQ$23,"")))&amp;IF(F77="Scenario1PBT14",'Medium retrofit'!$AR$23,IF(F77="Scenario2PBT14",'Medium retrofit'!$AS$23,IF(F77="Scenario3PBT14",'Medium retrofit'!$AT$23,"")))&amp;IF(F77="Scenario1PBT15",'Medium retrofit'!$AU$23,IF(F77="Scenario2PBT15",'Medium retrofit'!$AV$23,IF(F77="Scenario3PBT15",'Medium retrofit'!$AW$23,"")))</f>
        <v/>
      </c>
      <c r="P77" s="123">
        <f t="shared" si="49"/>
        <v>0</v>
      </c>
      <c r="Q77" s="123" t="str">
        <f>IF(F77="Scenario1PBT1",'Medium retrofit'!$E$25,IF(F77="Scenario2PBT1",'Medium retrofit'!$F$25,IF(F77="Scenario3PBT1",'Medium retrofit'!$G$25,"")))&amp;IF(F77="Scenario1PBT2",'Medium retrofit'!$H$25,IF(F77="Scenario2PBT2",'Medium retrofit'!$I$25,IF(F77="Scenario3PBT2",'Medium retrofit'!$J$25,"")))&amp;IF(F77="Scenario1PBT3",'Medium retrofit'!$K$25,IF(F77="Scenario2PBT3",'Medium retrofit'!$L$25,IF(F77="Scenario3PBT3",'Medium retrofit'!$M$25,"")))&amp;IF(F77="Scenario1PBT4",'Medium retrofit'!$N$25,IF(F77="Scenario2PBT4",'Medium retrofit'!$O$25,IF(F77="Scenario3PBT4",'Medium retrofit'!$P$25,"")))&amp;IF(F77="Scenario1PBT5",'Medium retrofit'!$Q$25,IF(F77="Scenario2PBT5",'Medium retrofit'!$R$25,IF(F77="Scenario3PBT5",'Medium retrofit'!$S$25,"")))&amp;IF(F77="Scenario1PBT6",'Medium retrofit'!$T$25,IF(F77="Scenario2PBT6",'Medium retrofit'!$U$25,IF(F77="Scenario3PBT6",'Medium retrofit'!$V$25,"")))&amp;IF(F77="Scenario1PBT7",'Medium retrofit'!$W$25,IF(F77="Scenario2PBT7",'Medium retrofit'!$X$25,IF(F77="Scenario3PBT7",'Medium retrofit'!$Y$25,"")))&amp;IF(F77="Scenario1PBT8",'Medium retrofit'!$Z$25,IF(F77="Scenario2PBT8",'Medium retrofit'!$AA$25,IF(F77="Scenario3PBT8",'Medium retrofit'!$AB$25,"")))&amp;IF(F77="Scenario1PBT9",'Medium retrofit'!$AC$25,IF(F77="Scenario2PBT9",'Medium retrofit'!$AD$25,IF(F77="Scenario3PBT9",'Medium retrofit'!$AE$25,"")))&amp;IF(F77="Scenario1PBT10",'Medium retrofit'!$AF$25,IF(F77="Scenario2PBT10",'Medium retrofit'!$AG$25,IF(F77="Scenario3PBT10",'Medium retrofit'!$AH$25,"")))&amp;IF(F77="Scenario1PBT11",'Medium retrofit'!$AI$25,IF(F77="Scenario2PBT11",'Medium retrofit'!$AJ$25,IF(F77="Scenario3PBT11",'Medium retrofit'!$AK$25,"")))&amp;IF(F77="Scenario1PBT12",'Medium retrofit'!$AL$25,IF(F77="Scenario2PBT12",'Medium retrofit'!$AM$25,IF(F77="Scenario3PBT12",'Medium retrofit'!$AN$25,"")))&amp;IF(F77="Scenario1PBT13",'Medium retrofit'!$AO$25,IF(F77="Scenario2PBT13",'Medium retrofit'!$AP$25,IF(F77="Scenario3PBT13",'Medium retrofit'!$AQ$25,"")))&amp;IF(F77="Scenario1PBT14",'Medium retrofit'!$AR$25,IF(F77="Scenario2PBT14",'Medium retrofit'!$AS$25,IF(F77="Scenario3PBT14",'Medium retrofit'!$AT$25,"")))&amp;IF(F77="Scenario1PBT15",'Medium retrofit'!$AU$25,IF(F77="Scenario2PBT15",'Medium retrofit'!$AV$25,IF(F77="Scenario3PBT15",'Medium retrofit'!$AW$25,"")))</f>
        <v/>
      </c>
      <c r="R77" s="123">
        <f t="shared" si="50"/>
        <v>0</v>
      </c>
      <c r="S77" s="123" t="str">
        <f>IF(F77="Scenario1PBT1",'Medium retrofit'!$E$27,IF(F77="Scenario2PBT1",'Medium retrofit'!$F$27,IF(F77="Scenario3PBT1",'Medium retrofit'!$G$27,"")))&amp;IF(F77="Scenario1PBT2",'Medium retrofit'!$H$27,IF(F77="Scenario2PBT2",'Medium retrofit'!$I$27,IF(F77="Scenario3PBT2",'Medium retrofit'!$J$27,"")))&amp;IF(F77="Scenario1PBT3",'Medium retrofit'!$K$27,IF(F77="Scenario2PBT3",'Medium retrofit'!$L$27,IF(F77="Scenario3PBT3",'Medium retrofit'!$M$27,"")))&amp;IF(F77="Scenario1PBT4",'Medium retrofit'!$N$27,IF(F77="Scenario2PBT4",'Medium retrofit'!$O$27,IF(F77="Scenario3PBT4",'Medium retrofit'!$P$27,"")))&amp;IF(F77="Scenario1PBT5",'Medium retrofit'!$Q$27,IF(F77="Scenario2PBT5",'Medium retrofit'!$R$27,IF(F77="Scenario3PBT5",'Medium retrofit'!$S$27,"")))&amp;IF(F77="Scenario1PBT6",'Medium retrofit'!$T$27,IF(F77="Scenario2PBT6",'Medium retrofit'!$U$27,IF(F77="Scenario3PBT6",'Medium retrofit'!$V$27,"")))&amp;IF(F77="Scenario1PBT7",'Medium retrofit'!$W$27,IF(F77="Scenario2PBT7",'Medium retrofit'!$X$27,IF(F77="Scenario3PBT7",'Medium retrofit'!$Y$27,"")))&amp;IF(F77="Scenario1PBT8",'Medium retrofit'!$Z$27,IF(F77="Scenario2PBT8",'Medium retrofit'!$AA$27,IF(F77="Scenario3PBT8",'Medium retrofit'!$AB$27,"")))&amp;IF(F77="Scenario1PBT9",'Medium retrofit'!$AC$27,IF(F77="Scenario2PBT9",'Medium retrofit'!$AD$27,IF(F77="Scenario3PBT9",'Medium retrofit'!$AE$27,"")))&amp;IF(F77="Scenario1PBT10",'Medium retrofit'!$AF$27,IF(F77="Scenario2PBT10",'Medium retrofit'!$AG$27,IF(F77="Scenario3PBT10",'Medium retrofit'!$AH$27,"")))&amp;IF(F77="Scenario1PBT11",'Medium retrofit'!$AI$27,IF(F77="Scenario2PBT11",'Medium retrofit'!$AJ$27,IF(F77="Scenario3PBT11",'Medium retrofit'!$AK$27,"")))&amp;IF(F77="Scenario1PBT12",'Medium retrofit'!$AL$27,IF(F77="Scenario2PBT12",'Medium retrofit'!$AM$27,IF(F77="Scenario3PBT12",'Medium retrofit'!$AN$27,"")))&amp;IF(F77="Scenario1PBT13",'Medium retrofit'!$AO$27,IF(F77="Scenario2PBT13",'Medium retrofit'!$AP$27,IF(F77="Scenario3PBT13",'Medium retrofit'!$AQ$27,"")))&amp;IF(F77="Scenario1PBT14",'Medium retrofit'!$AR$27,IF(F77="Scenario2PBT14",'Medium retrofit'!$AS$27,IF(F77="Scenario3PBT14",'Medium retrofit'!$AT$27,"")))&amp;IF(F77="Scenario1PBT15",'Medium retrofit'!$AU$27,IF(F77="Scenario2PBT15",'Medium retrofit'!$AV$27,IF(F77="Scenario3PBT15",'Medium retrofit'!$AW$27,"")))</f>
        <v/>
      </c>
      <c r="T77" s="246">
        <f t="shared" si="51"/>
        <v>0</v>
      </c>
      <c r="U77" s="245" t="str">
        <f>IF(F77="Scenario1PBT1",'Medium retrofit'!$E$38,IF(F77="Scenario2PBT1",'Medium retrofit'!$F$38,IF(F77="Scenario3PBT1",'Medium retrofit'!$G$38,"")))&amp;IF(F77="Scenario1PBT2",'Medium retrofit'!$H$38,IF(F77="Scenario2PBT2",'Medium retrofit'!$I$38,IF(F77="Scenario3PBT2",'Medium retrofit'!$J$38,"")))&amp;IF(F77="Scenario1PBT3",'Medium retrofit'!$K$38,IF(F77="Scenario2PBT3",'Medium retrofit'!$L$38,IF(F77="Scenario3PBT3",'Medium retrofit'!$M$38,"")))&amp;IF(F77="Scenario1PBT4",'Medium retrofit'!$N$38,IF(F77="Scenario2PBT4",'Medium retrofit'!$O$38,IF(F77="Scenario3PBT4",'Medium retrofit'!$P$38,"")))&amp;IF(F77="Scenario1PBT5",'Medium retrofit'!$Q$38,IF(F77="Scenario2PBT5",'Medium retrofit'!$R$38,IF(F77="Scenario3PBT5",'Medium retrofit'!$S$38,"")))&amp;IF(F77="Scenario1PBT6",'Medium retrofit'!$T$38,IF(F77="Scenario2PBT6",'Medium retrofit'!$U$38,IF(F77="Scenario3PBT6",'Medium retrofit'!$V$38,"")))&amp;IF(F77="Scenario1PBT7",'Medium retrofit'!$W$38,IF(F77="Scenario2PBT7",'Medium retrofit'!$X$38,IF(F77="Scenario3PBT7",'Medium retrofit'!$Y$38,"")))&amp;IF(F77="Scenario1PBT8",'Medium retrofit'!$Z$38,IF(F77="Scenario2PBT8",'Medium retrofit'!$AA$38,IF(F77="Scenario3PBT8",'Medium retrofit'!$AB$38,"")))&amp;IF(F77="Scenario1PBT9",'Medium retrofit'!$AC$38,IF(F77="Scenario2PBT9",'Medium retrofit'!$AD$38,IF(F77="Scenario3PBT9",'Medium retrofit'!$AE$38,"")))&amp;IF(F77="Scenario1PBT10",'Medium retrofit'!$AF$38,IF(F77="Scenario2PBT10",'Medium retrofit'!$AG$38,IF(F77="Scenario3PBT10",'Medium retrofit'!$AH$38,"")))&amp;IF(F77="Scenario1PBT11",'Medium retrofit'!$AI$38,IF(F77="Scenario2PBT11",'Medium retrofit'!$AJ$38,IF(F77="Scenario3PBT11",'Medium retrofit'!$AK$38,"")))&amp;IF(F77="Scenario1PBT12",'Medium retrofit'!$AL$38,IF(F77="Scenario2PBT12",'Medium retrofit'!$AM$38,IF(F77="Scenario3PBT12",'Medium retrofit'!$AN$38,"")))&amp;IF(F77="Scenario1PBT13",'Medium retrofit'!$AO$38,IF(F77="Scenario2PBT13",'Medium retrofit'!$AP$38,IF(F77="Scenario3PBT13",'Medium retrofit'!$AQ$38,"")))&amp;IF(F77="Scenario1PBT14",'Medium retrofit'!$AR$38,IF(F77="Scenario2PBT14",'Medium retrofit'!$AS$38,IF(F77="Scenario3PBT14",'Medium retrofit'!$AT$38,"")))&amp;IF(F77="Scenario1PBT15",'Medium retrofit'!$AU$38,IF(F77="Scenario2PBT15",'Medium retrofit'!$AV$38,IF(F77="Scenario3PBT15",'Medium retrofit'!$AW$38,"")))</f>
        <v/>
      </c>
      <c r="V77" s="123">
        <f t="shared" si="52"/>
        <v>0</v>
      </c>
      <c r="W77" s="123" t="str">
        <f>IF(F77="Scenario1PBT1",'Medium retrofit'!$E$40,IF(F77="Scenario2PBT1",'Medium retrofit'!$F$40,IF(F77="Scenario3PBT1",'Medium retrofit'!$G$40,"")))&amp;IF(F77="Scenario1PBT2",'Medium retrofit'!$H$40,IF(F77="Scenario2PBT2",'Medium retrofit'!$I$40,IF(F77="Scenario3PBT2",'Medium retrofit'!$J$40,"")))&amp;IF(F77="Scenario1PBT3",'Medium retrofit'!$K$40,IF(F77="Scenario2PBT3",'Medium retrofit'!$L$40,IF(F77="Scenario3PBT3",'Medium retrofit'!$M$40,"")))&amp;IF(F77="Scenario1PBT4",'Medium retrofit'!$N$40,IF(F77="Scenario2PBT4",'Medium retrofit'!$O$40,IF(F77="Scenario3PBT4",'Medium retrofit'!$P$40,"")))&amp;IF(F77="Scenario1PBT5",'Medium retrofit'!$Q$40,IF(F77="Scenario2PBT5",'Medium retrofit'!$R$40,IF(F77="Scenario3PBT5",'Medium retrofit'!$S$40,"")))&amp;IF(F77="Scenario1PBT6",'Medium retrofit'!$T$40,IF(F77="Scenario2PBT6",'Medium retrofit'!$U$40,IF(F77="Scenario3PBT6",'Medium retrofit'!$V$40,"")))&amp;IF(F77="Scenario1PBT7",'Medium retrofit'!$W$40,IF(F77="Scenario2PBT7",'Medium retrofit'!$X$40,IF(F77="Scenario3PBT7",'Medium retrofit'!$Y$40,"")))&amp;IF(F77="Scenario1PBT8",'Medium retrofit'!$Z$40,IF(F77="Scenario2PBT8",'Medium retrofit'!$AA$40,IF(F77="Scenario3PBT8",'Medium retrofit'!$AB$40,"")))&amp;IF(F77="Scenario1PBT9",'Medium retrofit'!$AC$40,IF(F77="Scenario2PBT9",'Medium retrofit'!$AD$40,IF(F77="Scenario3PBT9",'Medium retrofit'!$AE$40,"")))&amp;IF(F77="Scenario1PBT10",'Medium retrofit'!$AF$40,IF(F77="Scenario2PBT10",'Medium retrofit'!$AG$40,IF(F77="Scenario3PBT10",'Medium retrofit'!$AH$40,"")))&amp;IF(F77="Scenario1PBT11",'Medium retrofit'!$AI$40,IF(F77="Scenario2PBT11",'Medium retrofit'!$AJ$40,IF(F77="Scenario3PBT11",'Medium retrofit'!$AK$40,"")))&amp;IF(F77="Scenario1PBT12",'Medium retrofit'!$AL$40,IF(F77="Scenario2PBT12",'Medium retrofit'!$AM$40,IF(F77="Scenario3PBT12",'Medium retrofit'!$AN$40,"")))&amp;IF(F77="Scenario1PBT13",'Medium retrofit'!$AO$40,IF(F77="Scenario2PBT13",'Medium retrofit'!$AP$40,IF(F77="Scenario3PBT13",'Medium retrofit'!$AQ$40,"")))&amp;IF(F77="Scenario1PBT14",'Medium retrofit'!$AR$40,IF(F77="Scenario2PBT14",'Medium retrofit'!$AS$40,IF(F77="Scenario3PBT14",'Medium retrofit'!$AT$40,"")))&amp;IF(F77="Scenario1PBT15",'Medium retrofit'!$AU$40,IF(F77="Scenario2PBT15",'Medium retrofit'!$AV$40,IF(F77="Scenario3PBT15",'Medium retrofit'!$AW$40,"")))</f>
        <v/>
      </c>
      <c r="X77" s="123">
        <f t="shared" si="53"/>
        <v>0</v>
      </c>
      <c r="Y77" s="123" t="str">
        <f>IF(F77="Scenario1PBT1",'Medium retrofit'!$E$42,IF(F77="Scenario2PBT1",'Medium retrofit'!$F$42,IF(F77="Scenario3PBT1",'Medium retrofit'!$G$42,"")))&amp;IF(F77="Scenario1PBT2",'Medium retrofit'!$H$42,IF(F77="Scenario2PBT2",'Medium retrofit'!$I$42,IF(F77="Scenario3PBT2",'Medium retrofit'!$J$42,"")))&amp;IF(F77="Scenario1PBT3",'Medium retrofit'!$K$42,IF(F77="Scenario2PBT3",'Medium retrofit'!$L$42,IF(F77="Scenario3PBT3",'Medium retrofit'!$M$42,"")))&amp;IF(F77="Scenario1PBT4",'Medium retrofit'!$N$42,IF(F77="Scenario2PBT4",'Medium retrofit'!$O$42,IF(F77="Scenario3PBT4",'Medium retrofit'!$P$42,"")))&amp;IF(F77="Scenario1PBT5",'Medium retrofit'!$Q$42,IF(F77="Scenario2PBT5",'Medium retrofit'!$R$42,IF(F77="Scenario3PBT5",'Medium retrofit'!$S$42,"")))&amp;IF(F77="Scenario1PBT6",'Medium retrofit'!$T$42,IF(F77="Scenario2PBT6",'Medium retrofit'!$U$42,IF(F77="Scenario3PBT6",'Medium retrofit'!$V$42,"")))&amp;IF(F77="Scenario1PBT7",'Medium retrofit'!$W$42,IF(F77="Scenario2PBT7",'Medium retrofit'!$X$42,IF(F77="Scenario3PBT7",'Medium retrofit'!$Y$42,"")))&amp;IF(F77="Scenario1PBT8",'Medium retrofit'!$Z$42,IF(F77="Scenario2PBT8",'Medium retrofit'!$AA$42,IF(F77="Scenario3PBT8",'Medium retrofit'!$AB$42,"")))&amp;IF(F77="Scenario1PBT9",'Medium retrofit'!$AC$42,IF(F77="Scenario2PBT9",'Medium retrofit'!$AD$42,IF(F77="Scenario3PBT9",'Medium retrofit'!$AE$42,"")))&amp;IF(F77="Scenario1PBT10",'Medium retrofit'!$AF$42,IF(F77="Scenario2PBT10",'Medium retrofit'!$AG$42,IF(F77="Scenario3PBT10",'Medium retrofit'!$AH$42,"")))&amp;IF(F77="Scenario1PBT11",'Medium retrofit'!$AI$42,IF(F77="Scenario2PBT11",'Medium retrofit'!$AJ$42,IF(F77="Scenario3PBT11",'Medium retrofit'!$AK$42,"")))&amp;IF(F77="Scenario1PBT12",'Medium retrofit'!$AL$42,IF(F77="Scenario2PBT12",'Medium retrofit'!$AM$42,IF(F77="Scenario3PBT12",'Medium retrofit'!$AN$42,"")))&amp;IF(F77="Scenario1PBT13",'Medium retrofit'!$AO$42,IF(F77="Scenario2PBT13",'Medium retrofit'!$AP$42,IF(F77="Scenario3PBT13",'Medium retrofit'!$AQ$42,"")))&amp;IF(F77="Scenario1PBT14",'Medium retrofit'!$AR$42,IF(F77="Scenario2PBT14",'Medium retrofit'!$AS$42,IF(F77="Scenario3PBT14",'Medium retrofit'!$AT$42,"")))&amp;IF(F77="Scenario1PBT15",'Medium retrofit'!$AU$42,IF(F77="Scenario2PBT15",'Medium retrofit'!$AV$42,IF(F77="Scenario3PBT15",'Medium retrofit'!$AW$42,"")))</f>
        <v/>
      </c>
      <c r="Z77" s="123">
        <f t="shared" si="54"/>
        <v>0</v>
      </c>
      <c r="AA77" s="239" t="str">
        <f>IF(F77="Scenario1PBT1",'Medium retrofit'!$E$101,IF(F77="Scenario2PBT1",'Medium retrofit'!$F$101,IF(F77="Scenario3PBT1",'Medium retrofit'!$G$101,"")))&amp;IF(F77="Scenario1PBT2",'Medium retrofit'!$H$101,IF(F77="Scenario2PBT2",'Medium retrofit'!$I$101,IF(F77="Scenario3PBT2",'Medium retrofit'!$J$101,"")))&amp;IF(F77="Scenario1PBT3",'Medium retrofit'!$K$101,IF(F77="Scenario2PBT3",'Medium retrofit'!$L$101,IF(F77="Scenario3PBT3",'Medium retrofit'!$M$101,"")))&amp;IF(F77="Scenario1PBT4",'Medium retrofit'!$N$101,IF(F77="Scenario2PBT4",'Medium retrofit'!$O$101,IF(F77="Scenario3PBT4",'Medium retrofit'!$P$101,"")))&amp;IF(F77="Scenario1PBT5",'Medium retrofit'!$Q$101,IF(F77="Scenario2PBT5",'Medium retrofit'!$R$101,IF(F77="Scenario3PBT5",'Medium retrofit'!$S$101,"")))&amp;IF(F77="Scenario1PBT6",'Medium retrofit'!$T$101,IF(F77="Scenario2PBT6",'Medium retrofit'!$U$101,IF(F77="Scenario3PBT6",'Medium retrofit'!$V$101,"")))&amp;IF(F77="Scenario1PBT7",'Medium retrofit'!$W$101,IF(F77="Scenario2PBT7",'Medium retrofit'!$X$101,IF(F77="Scenario3PBT7",'Medium retrofit'!$Y$101,"")))&amp;IF(F77="Scenario1PBT8",'Medium retrofit'!$Z$101,IF(F77="Scenario2PBT8",'Medium retrofit'!$AA$101,IF(F77="Scenario3PBT8",'Medium retrofit'!$AB$101,"")))&amp;IF(F77="Scenario1PBT9",'Medium retrofit'!$AC$101,IF(F77="Scenario2PBT9",'Medium retrofit'!$AD$101,IF(F77="Scenario3PBT9",'Medium retrofit'!$AE$101,"")))&amp;IF(F77="Scenario1PBT10",'Medium retrofit'!$AF$101,IF(F77="Scenario2PBT10",'Medium retrofit'!$AG$101,IF(F77="Scenario3PBT10",'Medium retrofit'!$AH$101,"")))&amp;IF(F77="Scenario1PBT11",'Medium retrofit'!$AI$101,IF(F77="Scenario2PBT11",'Medium retrofit'!$AJ$101,IF(F77="Scenario3PBT11",'Medium retrofit'!$AK$101,"")))&amp;IF(F77="Scenario1PBT12",'Medium retrofit'!$AL$101,IF(F77="Scenario2PBT12",'Medium retrofit'!$AM$101,IF(F77="Scenario3PBT12",'Medium retrofit'!$AN$101,"")))&amp;IF(F77="Scenario1PBT13",'Medium retrofit'!$AO$101,IF(F77="Scenario2PBT13",'Medium retrofit'!$AP$101,IF(F77="Scenario3PBT13",'Medium retrofit'!$AQ$101,"")))&amp;IF(F77="Scenario1PBT14",'Medium retrofit'!$AR$101,IF(F77="Scenario2PBT14",'Medium retrofit'!$AS$101,IF(F77="Scenario3PBT14",'Medium retrofit'!$AT$101,"")))&amp;IF(F77="Scenario1PBT15",'Medium retrofit'!$AU$101,IF(F77="Scenario2PBT15",'Medium retrofit'!$AV$101,IF(F77="Scenario3PBT15",'Medium retrofit'!$AW$101,"")))</f>
        <v/>
      </c>
      <c r="AB77" s="242">
        <f t="shared" si="55"/>
        <v>0</v>
      </c>
      <c r="AC77" s="247">
        <f>IFERROR('Projection_Base-case'!G77-G77,0)</f>
        <v>0</v>
      </c>
      <c r="AD77" s="123">
        <f t="shared" si="34"/>
        <v>0</v>
      </c>
      <c r="AE77" s="123">
        <f>IFERROR(100*AC77/'Projection_Base-case'!G77,0)</f>
        <v>0</v>
      </c>
      <c r="AF77" s="123">
        <f>IFERROR('Projection_Base-case'!I77-I77,0)</f>
        <v>0</v>
      </c>
      <c r="AG77" s="123">
        <f t="shared" si="35"/>
        <v>0</v>
      </c>
      <c r="AH77" s="123">
        <f>IFERROR(100*AF77/'Projection_Base-case'!I77,0)</f>
        <v>0</v>
      </c>
      <c r="AI77" s="123">
        <f>IFERROR('Projection_Base-case'!K77-K77,0)</f>
        <v>0</v>
      </c>
      <c r="AJ77" s="123">
        <f t="shared" si="36"/>
        <v>0</v>
      </c>
      <c r="AK77" s="123">
        <f>IFERROR(100*AI77/'Projection_Base-case'!K77,0)</f>
        <v>0</v>
      </c>
      <c r="AL77" s="123">
        <f>IFERROR(M77-'Projection_Base-case'!M77,0)</f>
        <v>0</v>
      </c>
      <c r="AM77" s="123">
        <f t="shared" si="37"/>
        <v>0</v>
      </c>
      <c r="AN77" s="179">
        <f>IFERROR(IF('Projection_Base-case'!N77&gt;0,100*AM77/'Projection_Base-case'!N77,100*AM77/N77),0)</f>
        <v>0</v>
      </c>
      <c r="AO77" s="245">
        <f>IFERROR('Projection_Base-case'!O77-O77,0)</f>
        <v>0</v>
      </c>
      <c r="AP77" s="123">
        <f t="shared" si="38"/>
        <v>0</v>
      </c>
      <c r="AQ77" s="123">
        <f>IFERROR(100*AO77/'Projection_Base-case'!O77,0)</f>
        <v>0</v>
      </c>
      <c r="AR77" s="123">
        <f>IFERROR('Projection_Base-case'!Q77-Q77,0)</f>
        <v>0</v>
      </c>
      <c r="AS77" s="123">
        <f t="shared" si="39"/>
        <v>0</v>
      </c>
      <c r="AT77" s="123">
        <f>IFERROR(100*AR77/'Projection_Base-case'!Q77,0)</f>
        <v>0</v>
      </c>
      <c r="AU77" s="123">
        <f>IFERROR('Projection_Base-case'!S77-S77,0)</f>
        <v>0</v>
      </c>
      <c r="AV77" s="123">
        <f t="shared" si="40"/>
        <v>0</v>
      </c>
      <c r="AW77" s="124">
        <f>IFERROR(100*AU77/'Projection_Base-case'!S77,0)</f>
        <v>0</v>
      </c>
      <c r="AX77" s="245">
        <f>IFERROR('Projection_Base-case'!U77-U77,0)</f>
        <v>0</v>
      </c>
      <c r="AY77" s="123">
        <f t="shared" si="41"/>
        <v>0</v>
      </c>
      <c r="AZ77" s="123">
        <f>IFERROR(100*AX77/'Projection_Base-case'!U77,0)</f>
        <v>0</v>
      </c>
      <c r="BA77" s="123">
        <f>IFERROR('Projection_Base-case'!W77-W77,0)</f>
        <v>0</v>
      </c>
      <c r="BB77" s="123">
        <f t="shared" si="42"/>
        <v>0</v>
      </c>
      <c r="BC77" s="123">
        <f>IFERROR(100*BA77/'Projection_Base-case'!W77,0)</f>
        <v>0</v>
      </c>
      <c r="BD77" s="123">
        <f>IFERROR('Projection_Base-case'!Y77-Y77,0)</f>
        <v>0</v>
      </c>
      <c r="BE77" s="123">
        <f t="shared" si="43"/>
        <v>0</v>
      </c>
      <c r="BF77" s="123">
        <f>IFERROR(100*BD77/'Projection_Base-case'!Y77,0)</f>
        <v>0</v>
      </c>
      <c r="BG77" s="178">
        <f t="shared" si="56"/>
        <v>0</v>
      </c>
      <c r="BH77" s="179">
        <f t="shared" si="57"/>
        <v>0</v>
      </c>
    </row>
    <row r="78" spans="1:60">
      <c r="A78" s="165">
        <v>73</v>
      </c>
      <c r="B78" s="239">
        <f>IF('Projection_Base-case'!B78&lt;&gt;"",'Projection_Base-case'!B78,0)</f>
        <v>0</v>
      </c>
      <c r="C78" s="239">
        <f>IF('Projection_Base-case'!C78&lt;&gt;"",'Projection_Base-case'!C78,0)</f>
        <v>0</v>
      </c>
      <c r="D78" s="239">
        <f>IF('Projection_Base-case'!D78&lt;&gt;"",'Projection_Base-case'!D78,0)</f>
        <v>0</v>
      </c>
      <c r="E78" s="164" t="str">
        <f>IF(AND('Résultats medium'!$AC$3="OUI",'Résultats medium'!E77&lt;&gt;""),'Résultats medium'!E77,IF(OR(D78="PBT1",D78="PBT4",D78="PBT5",D78="PBT6",D78="PBT7",D78="PBT8",D78="PBT10"),"Scenario1",IF(OR(D78="PBT3",D78="PBT9"),"Scenario3",IF(OR(D78="PBT2"),"Scenario2",""))))</f>
        <v/>
      </c>
      <c r="F78" s="240" t="str">
        <f t="shared" si="44"/>
        <v>0</v>
      </c>
      <c r="G78" s="241" t="str">
        <f>IF(F78="Scenario1PBT1",'Medium retrofit'!$E$6,IF(F78="Scenario2PBT1",'Medium retrofit'!$F$6,IF(F78="Scenario3PBT1",'Medium retrofit'!$G$6,"")))&amp;IF(F78="Scenario1PBT2",'Medium retrofit'!$H$6,IF(F78="Scenario2PBT2",'Medium retrofit'!$I$6,IF(F78="Scenario3PBT2",'Medium retrofit'!$J$6,"")))&amp;IF(F78="Scenario1PBT3",'Medium retrofit'!$K$6,IF(F78="Scenario2PBT3",'Medium retrofit'!$L$6,IF(F78="Scenario3PBT3",'Medium retrofit'!$M$6,"")))&amp;IF(F78="Scenario1PBT4",'Medium retrofit'!$N$6,IF(F78="Scenario2PBT4",'Medium retrofit'!$O$6,IF(F78="Scenario3PBT4",'Medium retrofit'!$P$6,"")))&amp;IF(F78="Scenario1PBT5",'Medium retrofit'!$Q$6,IF(F78="Scenario2PBT5",'Medium retrofit'!$R$6,IF(F78="Scenario3PBT5",'Medium retrofit'!$S$6,"")))&amp;IF(F78="Scenario1PBT6",'Medium retrofit'!$T$6,IF(F78="Scenario2PBT6",'Medium retrofit'!$U$6,IF(F78="Scenario3PBT6",'Medium retrofit'!$V$6,"")))&amp;IF(F78="Scenario1PBT7",'Medium retrofit'!$W$6,IF(F78="Scenario2PBT7",'Medium retrofit'!$X$6,IF(F78="Scenario3PBT7",'Medium retrofit'!$Y$6,"")))&amp;IF(F78="Scenario1PBT8",'Medium retrofit'!$Z$6,IF(F78="Scenario2PBT8",'Medium retrofit'!$AA$6,IF(F78="Scenario3PBT8",'Medium retrofit'!$AB$6,"")))&amp;IF(F78="Scenario1PBT9",'Medium retrofit'!$AC$6,IF(F78="Scenario2PBT9",'Medium retrofit'!$AD$6,IF(F78="Scenario3PBT9",'Medium retrofit'!$AE$6,"")))&amp;IF(F78="Scenario1PBT10",'Medium retrofit'!$AF$6,IF(F78="Scenario2PBT10",'Medium retrofit'!$AG$6,IF(F78="Scenario3PBT10",'Medium retrofit'!$AH$6,"")))&amp;IF(F78="Scenario1PBT11",'Medium retrofit'!$AI$6,IF(F78="Scenario2PBT11",'Medium retrofit'!$AJ$6,IF(F78="Scenario3PBT11",'Medium retrofit'!$AK$6,"")))&amp;IF(F78="Scenario1PBT12",'Medium retrofit'!$AL$6,IF(F78="Scenario2PBT12",'Medium retrofit'!$AM$6,IF(F78="Scenario3PBT12",'Medium retrofit'!$AN$6,"")))&amp;IF(F78="Scenario1PBT13",'Medium retrofit'!$AO$6,IF(F78="Scenario2PBT13",'Medium retrofit'!$AP$6,IF(F78="Scenario3PBT13",'Medium retrofit'!$AQ$6,"")))&amp;IF(F78="Scenario1PBT14",'Medium retrofit'!$AR$6,IF(F78="Scenario2PBT14",'Medium retrofit'!$AS$6,IF(F78="Scenario3PBT14",'Medium retrofit'!$AT$6,"")))&amp;IF(F78="Scenario1PBT15",'Medium retrofit'!$AU$6,IF(F78="Scenario2PBT15",'Medium retrofit'!$AV$6,IF(F78="Scenario3PBT15",'Medium retrofit'!$AW$6,"")))</f>
        <v/>
      </c>
      <c r="H78" s="123">
        <f t="shared" si="45"/>
        <v>0</v>
      </c>
      <c r="I78" s="239" t="str">
        <f>IF(F78="Scenario1PBT1",'Medium retrofit'!$E$16,IF(F78="Scenario2PBT1",'Medium retrofit'!$F$16,IF(F78="Scenario3PBT1",'Medium retrofit'!$G$16,"")))&amp;IF(F78="Scenario1PBT2",'Medium retrofit'!$H$16,IF(F78="Scenario2PBT2",'Medium retrofit'!$I$16,IF(F78="Scenario3PBT2",'Medium retrofit'!$J$16,"")))&amp;IF(F78="Scenario1PBT3",'Medium retrofit'!$K$16,IF(F78="Scenario2PBT3",'Medium retrofit'!$L$16,IF(F78="Scenario3PBT3",'Medium retrofit'!$M$16,"")))&amp;IF(F78="Scenario1PBT4",'Medium retrofit'!$N$16,IF(F78="Scenario2PBT4",'Medium retrofit'!$O$16,IF(F78="Scenario3PBT4",'Medium retrofit'!$P$16,"")))&amp;IF(F78="Scenario1PBT5",'Medium retrofit'!$Q$16,IF(F78="Scenario2PBT5",'Medium retrofit'!$R$16,IF(F78="Scenario3PBT5",'Medium retrofit'!$S$16,"")))&amp;IF(F78="Scenario1PBT6",'Medium retrofit'!$T$16,IF(F78="Scenario2PBT6",'Medium retrofit'!$U$16,IF(F78="Scenario3PBT6",'Medium retrofit'!$V$16,"")))&amp;IF(F78="Scenario1PBT7",'Medium retrofit'!$W$16,IF(F78="Scenario2PBT7",'Medium retrofit'!$X$16,IF(F78="Scenario3PBT7",'Medium retrofit'!$Y$16,"")))&amp;IF(F78="Scenario1PBT8",'Medium retrofit'!$Z$16,IF(F78="Scenario2PBT8",'Medium retrofit'!$AA$16,IF(F78="Scenario3PBT8",'Medium retrofit'!$AB$16,"")))&amp;IF(F78="Scenario1PBT9",'Medium retrofit'!$AC$16,IF(F78="Scenario2PBT9",'Medium retrofit'!$AD$16,IF(F78="Scenario3PBT9",'Medium retrofit'!$AE$16,"")))&amp;IF(F78="Scenario1PBT10",'Medium retrofit'!$AF$16,IF(F78="Scenario2PBT10",'Medium retrofit'!$AG$16,IF(F78="Scenario3PBT10",'Medium retrofit'!$AH$16,"")))&amp;IF(F78="Scenario1PBT11",'Medium retrofit'!$AI$16,IF(F78="Scenario2PBT11",'Medium retrofit'!$AJ$16,IF(F78="Scenario3PBT11",'Medium retrofit'!$AK$16,"")))&amp;IF(F78="Scenario1PBT12",'Medium retrofit'!$AL$16,IF(F78="Scenario2PBT12",'Medium retrofit'!$AM$16,IF(F78="Scenario3PBT12",'Medium retrofit'!$AN$16,"")))&amp;IF(F78="Scenario1PBT13",'Medium retrofit'!$AO$16,IF(F78="Scenario2PBT13",'Medium retrofit'!$AP$16,IF(F78="Scenario3PBT13",'Medium retrofit'!$AQ$16,"")))&amp;IF(F78="Scenario1PBT14",'Medium retrofit'!$AR$16,IF(F78="Scenario2PBT14",'Medium retrofit'!$AS$16,IF(F78="Scenario3PBT14",'Medium retrofit'!$AT$16,"")))&amp;IF(F78="Scenario1PBT15",'Medium retrofit'!$AU$16,IF(F78="Scenario2PBT15",'Medium retrofit'!$AV$16,IF(F78="Scenario3PBT15",'Medium retrofit'!$AW$16,"")))</f>
        <v/>
      </c>
      <c r="J78" s="123">
        <f t="shared" si="46"/>
        <v>0</v>
      </c>
      <c r="K78" s="123" t="str">
        <f>IF(F78="Scenario1PBT1",'Medium retrofit'!$E$18,IF(F78="Scenario2PBT1",'Medium retrofit'!$F$18,IF(F78="Scenario3PBT1",'Medium retrofit'!$G$18,"")))&amp;IF(F78="Scenario1PBT2",'Medium retrofit'!$H$18,IF(F78="Scenario2PBT2",'Medium retrofit'!$I$18,IF(F78="Scenario3PBT2",'Medium retrofit'!$J$18,"")))&amp;IF(F78="Scenario1PBT3",'Medium retrofit'!$K$18,IF(F78="Scenario2PBT3",'Medium retrofit'!$L$18,IF(F78="Scenario3PBT3",'Medium retrofit'!$M$18,"")))&amp;IF(F78="Scenario1PBT4",'Medium retrofit'!$N$18,IF(F78="Scenario2PBT4",'Medium retrofit'!$O$18,IF(F78="Scenario3PBT4",'Medium retrofit'!$P$18,"")))&amp;IF(F78="Scenario1PBT5",'Medium retrofit'!$Q$18,IF(F78="Scenario2PBT5",'Medium retrofit'!$R$18,IF(F78="Scenario3PBT5",'Medium retrofit'!$S$18,"")))&amp;IF(F78="Scenario1PBT6",'Medium retrofit'!$T$18,IF(F78="Scenario2PBT6",'Medium retrofit'!$U$18,IF(F78="Scenario3PBT6",'Medium retrofit'!$V$18,"")))&amp;IF(F78="Scenario1PBT7",'Medium retrofit'!$W$18,IF(F78="Scenario2PBT7",'Medium retrofit'!$X$18,IF(F78="Scenario3PBT7",'Medium retrofit'!$Y$18,"")))&amp;IF(F78="Scenario1PBT8",'Medium retrofit'!$Z$18,IF(F78="Scenario2PBT8",'Medium retrofit'!$AA$18,IF(F78="Scenario3PBT8",'Medium retrofit'!$AB$18,"")))&amp;IF(F78="Scenario1PBT9",'Medium retrofit'!$AC$18,IF(F78="Scenario2PBT9",'Medium retrofit'!$AD$18,IF(F78="Scenario3PBT9",'Medium retrofit'!$AE$18,"")))&amp;IF(F78="Scenario1PBT10",'Medium retrofit'!$AF$18,IF(F78="Scenario2PBT10",'Medium retrofit'!$AG$18,IF(F78="Scenario3PBT10",'Medium retrofit'!$AH$18,"")))&amp;IF(F78="Scenario1PBT11",'Medium retrofit'!$AI$18,IF(F78="Scenario2PBT11",'Medium retrofit'!$AJ$18,IF(F78="Scenario3PBT11",'Medium retrofit'!$AK$18,"")))&amp;IF(F78="Scenario1PBT12",'Medium retrofit'!$AL$18,IF(F78="Scenario2PBT12",'Medium retrofit'!$AM$18,IF(F78="Scenario3PBT12",'Medium retrofit'!$AN$18,"")))&amp;IF(F78="Scenario1PBT13",'Medium retrofit'!$AO$18,IF(F78="Scenario2PBT13",'Medium retrofit'!$AP$18,IF(F78="Scenario3PBT13",'Medium retrofit'!$AQ$18,"")))&amp;IF(F78="Scenario1PBT14",'Medium retrofit'!$AR$18,IF(F78="Scenario2PBT14",'Medium retrofit'!$AS$18,IF(F78="Scenario3PBT14",'Medium retrofit'!$AT$18,"")))&amp;IF(F78="Scenario1PBT15",'Medium retrofit'!$AU$18,IF(F78="Scenario2PBT15",'Medium retrofit'!$AV$18,IF(F78="Scenario3PBT15",'Medium retrofit'!$AW$18,"")))</f>
        <v/>
      </c>
      <c r="L78" s="123">
        <f t="shared" si="47"/>
        <v>0</v>
      </c>
      <c r="M78" s="123" t="str">
        <f>IF(F78="Scenario1PBT1",'Medium retrofit'!$E$20,IF(F78="Scenario2PBT1",'Medium retrofit'!$F$20,IF(F78="Scenario3PBT1",'Medium retrofit'!$G$20,"")))&amp;IF(F78="Scenario1PBT2",'Medium retrofit'!$H$20,IF(F78="Scenario2PBT2",'Medium retrofit'!$I$20,IF(F78="Scenario3PBT2",'Medium retrofit'!$J$20,"")))&amp;IF(F78="Scenario1PBT3",'Medium retrofit'!$K$20,IF(F78="Scenario2PBT3",'Medium retrofit'!$L$20,IF(F78="Scenario3PBT3",'Medium retrofit'!$M$20,"")))&amp;IF(F78="Scenario1PBT4",'Medium retrofit'!$N$20,IF(F78="Scenario2PBT4",'Medium retrofit'!$O$20,IF(F78="Scenario3PBT4",'Medium retrofit'!$P$20,"")))&amp;IF(F78="Scenario1PBT5",'Medium retrofit'!$Q$20,IF(F78="Scenario2PBT5",'Medium retrofit'!$R$20,IF(F78="Scenario3PBT5",'Medium retrofit'!$S$20,"")))&amp;IF(F78="Scenario1PBT6",'Medium retrofit'!$T$20,IF(F78="Scenario2PBT6",'Medium retrofit'!$U$20,IF(F78="Scenario3PBT6",'Medium retrofit'!$V$20,"")))&amp;IF(F78="Scenario1PBT7",'Medium retrofit'!$W$20,IF(F78="Scenario2PBT7",'Medium retrofit'!$X$20,IF(F78="Scenario3PBT7",'Medium retrofit'!$Y$20,"")))&amp;IF(F78="Scenario1PBT8",'Medium retrofit'!$Z$20,IF(F78="Scenario2PBT8",'Medium retrofit'!$AA$20,IF(F78="Scenario3PBT8",'Medium retrofit'!$AB$20,"")))&amp;IF(F78="Scenario1PBT9",'Medium retrofit'!$AC$20,IF(F78="Scenario2PBT9",'Medium retrofit'!$AD$20,IF(F78="Scenario3PBT9",'Medium retrofit'!$AE$20,"")))&amp;IF(F78="Scenario1PBT10",'Medium retrofit'!$AF$20,IF(F78="Scenario2PBT10",'Medium retrofit'!$AG$20,IF(F78="Scenario3PBT10",'Medium retrofit'!$AH$20,"")))&amp;IF(F78="Scenario1PBT11",'Medium retrofit'!$AI$20,IF(F78="Scenario2PBT11",'Medium retrofit'!$AJ$20,IF(F78="Scenario3PBT11",'Medium retrofit'!$AK$20,"")))&amp;IF(F78="Scenario1PBT12",'Medium retrofit'!$AL$20,IF(F78="Scenario2PBT12",'Medium retrofit'!$AM$20,IF(F78="Scenario3PBT12",'Medium retrofit'!$AN$20,"")))&amp;IF(F78="Scenario1PBT13",'Medium retrofit'!$AO$20,IF(F78="Scenario2PBT13",'Medium retrofit'!$AP$20,IF(F78="Scenario3PBT13",'Medium retrofit'!$AQ$20,"")))&amp;IF(F78="Scenario1PBT14",'Medium retrofit'!$AR$20,IF(F78="Scenario2PBT14",'Medium retrofit'!$AS$20,IF(F78="Scenario3PBT14",'Medium retrofit'!$AT$20,"")))&amp;IF(F78="Scenario1PBT15",'Medium retrofit'!$AU$20,IF(F78="Scenario2PBT15",'Medium retrofit'!$AV$20,IF(F78="Scenario3PBT15",'Medium retrofit'!$AW$20,"")))</f>
        <v/>
      </c>
      <c r="N78" s="124">
        <f t="shared" si="48"/>
        <v>0</v>
      </c>
      <c r="O78" s="245" t="str">
        <f>IF(F78="Scenario1PBT1",'Medium retrofit'!$E$23,IF(F78="Scenario2PBT1",'Medium retrofit'!$F$23,IF(F78="Scenario3PBT1",'Medium retrofit'!$G$23,"")))&amp;IF(F78="Scenario1PBT2",'Medium retrofit'!$H$23,IF(F78="Scenario2PBT2",'Medium retrofit'!$I$23,IF(F78="Scenario3PBT2",'Medium retrofit'!$J$23,"")))&amp;IF(F78="Scenario1PBT3",'Medium retrofit'!$K$23,IF(F78="Scenario2PBT3",'Medium retrofit'!$L$23,IF(F78="Scenario3PBT3",'Medium retrofit'!$M$23,"")))&amp;IF(F78="Scenario1PBT4",'Medium retrofit'!$N$23,IF(F78="Scenario2PBT4",'Medium retrofit'!$O$23,IF(F78="Scenario3PBT4",'Medium retrofit'!$P$23,"")))&amp;IF(F78="Scenario1PBT5",'Medium retrofit'!$Q$23,IF(F78="Scenario2PBT5",'Medium retrofit'!$R$23,IF(F78="Scenario3PBT5",'Medium retrofit'!$S$23,"")))&amp;IF(F78="Scenario1PBT6",'Medium retrofit'!$T$23,IF(F78="Scenario2PBT6",'Medium retrofit'!$U$23,IF(F78="Scenario3PBT6",'Medium retrofit'!$V$23,"")))&amp;IF(F78="Scenario1PBT7",'Medium retrofit'!$W$23,IF(F78="Scenario2PBT7",'Medium retrofit'!$X$23,IF(F78="Scenario3PBT7",'Medium retrofit'!$Y$23,"")))&amp;IF(F78="Scenario1PBT8",'Medium retrofit'!$Z$23,IF(F78="Scenario2PBT8",'Medium retrofit'!$AA$23,IF(F78="Scenario3PBT8",'Medium retrofit'!$AB$23,"")))&amp;IF(F78="Scenario1PBT9",'Medium retrofit'!$AC$23,IF(F78="Scenario2PBT9",'Medium retrofit'!$AD$23,IF(F78="Scenario3PBT9",'Medium retrofit'!$AE$23,"")))&amp;IF(F78="Scenario1PBT10",'Medium retrofit'!$AF$23,IF(F78="Scenario2PBT10",'Medium retrofit'!$AG$23,IF(F78="Scenario3PBT10",'Medium retrofit'!$AH$23,"")))&amp;IF(F78="Scenario1PBT11",'Medium retrofit'!$AI$23,IF(F78="Scenario2PBT11",'Medium retrofit'!$AJ$23,IF(F78="Scenario3PBT11",'Medium retrofit'!$AK$23,"")))&amp;IF(F78="Scenario1PBT12",'Medium retrofit'!$AL$23,IF(F78="Scenario2PBT12",'Medium retrofit'!$AM$23,IF(F78="Scenario3PBT12",'Medium retrofit'!$AN$23,"")))&amp;IF(F78="Scenario1PBT13",'Medium retrofit'!$AO$23,IF(F78="Scenario2PBT13",'Medium retrofit'!$AP$23,IF(F78="Scenario3PBT13",'Medium retrofit'!$AQ$23,"")))&amp;IF(F78="Scenario1PBT14",'Medium retrofit'!$AR$23,IF(F78="Scenario2PBT14",'Medium retrofit'!$AS$23,IF(F78="Scenario3PBT14",'Medium retrofit'!$AT$23,"")))&amp;IF(F78="Scenario1PBT15",'Medium retrofit'!$AU$23,IF(F78="Scenario2PBT15",'Medium retrofit'!$AV$23,IF(F78="Scenario3PBT15",'Medium retrofit'!$AW$23,"")))</f>
        <v/>
      </c>
      <c r="P78" s="123">
        <f t="shared" si="49"/>
        <v>0</v>
      </c>
      <c r="Q78" s="123" t="str">
        <f>IF(F78="Scenario1PBT1",'Medium retrofit'!$E$25,IF(F78="Scenario2PBT1",'Medium retrofit'!$F$25,IF(F78="Scenario3PBT1",'Medium retrofit'!$G$25,"")))&amp;IF(F78="Scenario1PBT2",'Medium retrofit'!$H$25,IF(F78="Scenario2PBT2",'Medium retrofit'!$I$25,IF(F78="Scenario3PBT2",'Medium retrofit'!$J$25,"")))&amp;IF(F78="Scenario1PBT3",'Medium retrofit'!$K$25,IF(F78="Scenario2PBT3",'Medium retrofit'!$L$25,IF(F78="Scenario3PBT3",'Medium retrofit'!$M$25,"")))&amp;IF(F78="Scenario1PBT4",'Medium retrofit'!$N$25,IF(F78="Scenario2PBT4",'Medium retrofit'!$O$25,IF(F78="Scenario3PBT4",'Medium retrofit'!$P$25,"")))&amp;IF(F78="Scenario1PBT5",'Medium retrofit'!$Q$25,IF(F78="Scenario2PBT5",'Medium retrofit'!$R$25,IF(F78="Scenario3PBT5",'Medium retrofit'!$S$25,"")))&amp;IF(F78="Scenario1PBT6",'Medium retrofit'!$T$25,IF(F78="Scenario2PBT6",'Medium retrofit'!$U$25,IF(F78="Scenario3PBT6",'Medium retrofit'!$V$25,"")))&amp;IF(F78="Scenario1PBT7",'Medium retrofit'!$W$25,IF(F78="Scenario2PBT7",'Medium retrofit'!$X$25,IF(F78="Scenario3PBT7",'Medium retrofit'!$Y$25,"")))&amp;IF(F78="Scenario1PBT8",'Medium retrofit'!$Z$25,IF(F78="Scenario2PBT8",'Medium retrofit'!$AA$25,IF(F78="Scenario3PBT8",'Medium retrofit'!$AB$25,"")))&amp;IF(F78="Scenario1PBT9",'Medium retrofit'!$AC$25,IF(F78="Scenario2PBT9",'Medium retrofit'!$AD$25,IF(F78="Scenario3PBT9",'Medium retrofit'!$AE$25,"")))&amp;IF(F78="Scenario1PBT10",'Medium retrofit'!$AF$25,IF(F78="Scenario2PBT10",'Medium retrofit'!$AG$25,IF(F78="Scenario3PBT10",'Medium retrofit'!$AH$25,"")))&amp;IF(F78="Scenario1PBT11",'Medium retrofit'!$AI$25,IF(F78="Scenario2PBT11",'Medium retrofit'!$AJ$25,IF(F78="Scenario3PBT11",'Medium retrofit'!$AK$25,"")))&amp;IF(F78="Scenario1PBT12",'Medium retrofit'!$AL$25,IF(F78="Scenario2PBT12",'Medium retrofit'!$AM$25,IF(F78="Scenario3PBT12",'Medium retrofit'!$AN$25,"")))&amp;IF(F78="Scenario1PBT13",'Medium retrofit'!$AO$25,IF(F78="Scenario2PBT13",'Medium retrofit'!$AP$25,IF(F78="Scenario3PBT13",'Medium retrofit'!$AQ$25,"")))&amp;IF(F78="Scenario1PBT14",'Medium retrofit'!$AR$25,IF(F78="Scenario2PBT14",'Medium retrofit'!$AS$25,IF(F78="Scenario3PBT14",'Medium retrofit'!$AT$25,"")))&amp;IF(F78="Scenario1PBT15",'Medium retrofit'!$AU$25,IF(F78="Scenario2PBT15",'Medium retrofit'!$AV$25,IF(F78="Scenario3PBT15",'Medium retrofit'!$AW$25,"")))</f>
        <v/>
      </c>
      <c r="R78" s="123">
        <f t="shared" si="50"/>
        <v>0</v>
      </c>
      <c r="S78" s="123" t="str">
        <f>IF(F78="Scenario1PBT1",'Medium retrofit'!$E$27,IF(F78="Scenario2PBT1",'Medium retrofit'!$F$27,IF(F78="Scenario3PBT1",'Medium retrofit'!$G$27,"")))&amp;IF(F78="Scenario1PBT2",'Medium retrofit'!$H$27,IF(F78="Scenario2PBT2",'Medium retrofit'!$I$27,IF(F78="Scenario3PBT2",'Medium retrofit'!$J$27,"")))&amp;IF(F78="Scenario1PBT3",'Medium retrofit'!$K$27,IF(F78="Scenario2PBT3",'Medium retrofit'!$L$27,IF(F78="Scenario3PBT3",'Medium retrofit'!$M$27,"")))&amp;IF(F78="Scenario1PBT4",'Medium retrofit'!$N$27,IF(F78="Scenario2PBT4",'Medium retrofit'!$O$27,IF(F78="Scenario3PBT4",'Medium retrofit'!$P$27,"")))&amp;IF(F78="Scenario1PBT5",'Medium retrofit'!$Q$27,IF(F78="Scenario2PBT5",'Medium retrofit'!$R$27,IF(F78="Scenario3PBT5",'Medium retrofit'!$S$27,"")))&amp;IF(F78="Scenario1PBT6",'Medium retrofit'!$T$27,IF(F78="Scenario2PBT6",'Medium retrofit'!$U$27,IF(F78="Scenario3PBT6",'Medium retrofit'!$V$27,"")))&amp;IF(F78="Scenario1PBT7",'Medium retrofit'!$W$27,IF(F78="Scenario2PBT7",'Medium retrofit'!$X$27,IF(F78="Scenario3PBT7",'Medium retrofit'!$Y$27,"")))&amp;IF(F78="Scenario1PBT8",'Medium retrofit'!$Z$27,IF(F78="Scenario2PBT8",'Medium retrofit'!$AA$27,IF(F78="Scenario3PBT8",'Medium retrofit'!$AB$27,"")))&amp;IF(F78="Scenario1PBT9",'Medium retrofit'!$AC$27,IF(F78="Scenario2PBT9",'Medium retrofit'!$AD$27,IF(F78="Scenario3PBT9",'Medium retrofit'!$AE$27,"")))&amp;IF(F78="Scenario1PBT10",'Medium retrofit'!$AF$27,IF(F78="Scenario2PBT10",'Medium retrofit'!$AG$27,IF(F78="Scenario3PBT10",'Medium retrofit'!$AH$27,"")))&amp;IF(F78="Scenario1PBT11",'Medium retrofit'!$AI$27,IF(F78="Scenario2PBT11",'Medium retrofit'!$AJ$27,IF(F78="Scenario3PBT11",'Medium retrofit'!$AK$27,"")))&amp;IF(F78="Scenario1PBT12",'Medium retrofit'!$AL$27,IF(F78="Scenario2PBT12",'Medium retrofit'!$AM$27,IF(F78="Scenario3PBT12",'Medium retrofit'!$AN$27,"")))&amp;IF(F78="Scenario1PBT13",'Medium retrofit'!$AO$27,IF(F78="Scenario2PBT13",'Medium retrofit'!$AP$27,IF(F78="Scenario3PBT13",'Medium retrofit'!$AQ$27,"")))&amp;IF(F78="Scenario1PBT14",'Medium retrofit'!$AR$27,IF(F78="Scenario2PBT14",'Medium retrofit'!$AS$27,IF(F78="Scenario3PBT14",'Medium retrofit'!$AT$27,"")))&amp;IF(F78="Scenario1PBT15",'Medium retrofit'!$AU$27,IF(F78="Scenario2PBT15",'Medium retrofit'!$AV$27,IF(F78="Scenario3PBT15",'Medium retrofit'!$AW$27,"")))</f>
        <v/>
      </c>
      <c r="T78" s="246">
        <f t="shared" si="51"/>
        <v>0</v>
      </c>
      <c r="U78" s="245" t="str">
        <f>IF(F78="Scenario1PBT1",'Medium retrofit'!$E$38,IF(F78="Scenario2PBT1",'Medium retrofit'!$F$38,IF(F78="Scenario3PBT1",'Medium retrofit'!$G$38,"")))&amp;IF(F78="Scenario1PBT2",'Medium retrofit'!$H$38,IF(F78="Scenario2PBT2",'Medium retrofit'!$I$38,IF(F78="Scenario3PBT2",'Medium retrofit'!$J$38,"")))&amp;IF(F78="Scenario1PBT3",'Medium retrofit'!$K$38,IF(F78="Scenario2PBT3",'Medium retrofit'!$L$38,IF(F78="Scenario3PBT3",'Medium retrofit'!$M$38,"")))&amp;IF(F78="Scenario1PBT4",'Medium retrofit'!$N$38,IF(F78="Scenario2PBT4",'Medium retrofit'!$O$38,IF(F78="Scenario3PBT4",'Medium retrofit'!$P$38,"")))&amp;IF(F78="Scenario1PBT5",'Medium retrofit'!$Q$38,IF(F78="Scenario2PBT5",'Medium retrofit'!$R$38,IF(F78="Scenario3PBT5",'Medium retrofit'!$S$38,"")))&amp;IF(F78="Scenario1PBT6",'Medium retrofit'!$T$38,IF(F78="Scenario2PBT6",'Medium retrofit'!$U$38,IF(F78="Scenario3PBT6",'Medium retrofit'!$V$38,"")))&amp;IF(F78="Scenario1PBT7",'Medium retrofit'!$W$38,IF(F78="Scenario2PBT7",'Medium retrofit'!$X$38,IF(F78="Scenario3PBT7",'Medium retrofit'!$Y$38,"")))&amp;IF(F78="Scenario1PBT8",'Medium retrofit'!$Z$38,IF(F78="Scenario2PBT8",'Medium retrofit'!$AA$38,IF(F78="Scenario3PBT8",'Medium retrofit'!$AB$38,"")))&amp;IF(F78="Scenario1PBT9",'Medium retrofit'!$AC$38,IF(F78="Scenario2PBT9",'Medium retrofit'!$AD$38,IF(F78="Scenario3PBT9",'Medium retrofit'!$AE$38,"")))&amp;IF(F78="Scenario1PBT10",'Medium retrofit'!$AF$38,IF(F78="Scenario2PBT10",'Medium retrofit'!$AG$38,IF(F78="Scenario3PBT10",'Medium retrofit'!$AH$38,"")))&amp;IF(F78="Scenario1PBT11",'Medium retrofit'!$AI$38,IF(F78="Scenario2PBT11",'Medium retrofit'!$AJ$38,IF(F78="Scenario3PBT11",'Medium retrofit'!$AK$38,"")))&amp;IF(F78="Scenario1PBT12",'Medium retrofit'!$AL$38,IF(F78="Scenario2PBT12",'Medium retrofit'!$AM$38,IF(F78="Scenario3PBT12",'Medium retrofit'!$AN$38,"")))&amp;IF(F78="Scenario1PBT13",'Medium retrofit'!$AO$38,IF(F78="Scenario2PBT13",'Medium retrofit'!$AP$38,IF(F78="Scenario3PBT13",'Medium retrofit'!$AQ$38,"")))&amp;IF(F78="Scenario1PBT14",'Medium retrofit'!$AR$38,IF(F78="Scenario2PBT14",'Medium retrofit'!$AS$38,IF(F78="Scenario3PBT14",'Medium retrofit'!$AT$38,"")))&amp;IF(F78="Scenario1PBT15",'Medium retrofit'!$AU$38,IF(F78="Scenario2PBT15",'Medium retrofit'!$AV$38,IF(F78="Scenario3PBT15",'Medium retrofit'!$AW$38,"")))</f>
        <v/>
      </c>
      <c r="V78" s="123">
        <f t="shared" si="52"/>
        <v>0</v>
      </c>
      <c r="W78" s="123" t="str">
        <f>IF(F78="Scenario1PBT1",'Medium retrofit'!$E$40,IF(F78="Scenario2PBT1",'Medium retrofit'!$F$40,IF(F78="Scenario3PBT1",'Medium retrofit'!$G$40,"")))&amp;IF(F78="Scenario1PBT2",'Medium retrofit'!$H$40,IF(F78="Scenario2PBT2",'Medium retrofit'!$I$40,IF(F78="Scenario3PBT2",'Medium retrofit'!$J$40,"")))&amp;IF(F78="Scenario1PBT3",'Medium retrofit'!$K$40,IF(F78="Scenario2PBT3",'Medium retrofit'!$L$40,IF(F78="Scenario3PBT3",'Medium retrofit'!$M$40,"")))&amp;IF(F78="Scenario1PBT4",'Medium retrofit'!$N$40,IF(F78="Scenario2PBT4",'Medium retrofit'!$O$40,IF(F78="Scenario3PBT4",'Medium retrofit'!$P$40,"")))&amp;IF(F78="Scenario1PBT5",'Medium retrofit'!$Q$40,IF(F78="Scenario2PBT5",'Medium retrofit'!$R$40,IF(F78="Scenario3PBT5",'Medium retrofit'!$S$40,"")))&amp;IF(F78="Scenario1PBT6",'Medium retrofit'!$T$40,IF(F78="Scenario2PBT6",'Medium retrofit'!$U$40,IF(F78="Scenario3PBT6",'Medium retrofit'!$V$40,"")))&amp;IF(F78="Scenario1PBT7",'Medium retrofit'!$W$40,IF(F78="Scenario2PBT7",'Medium retrofit'!$X$40,IF(F78="Scenario3PBT7",'Medium retrofit'!$Y$40,"")))&amp;IF(F78="Scenario1PBT8",'Medium retrofit'!$Z$40,IF(F78="Scenario2PBT8",'Medium retrofit'!$AA$40,IF(F78="Scenario3PBT8",'Medium retrofit'!$AB$40,"")))&amp;IF(F78="Scenario1PBT9",'Medium retrofit'!$AC$40,IF(F78="Scenario2PBT9",'Medium retrofit'!$AD$40,IF(F78="Scenario3PBT9",'Medium retrofit'!$AE$40,"")))&amp;IF(F78="Scenario1PBT10",'Medium retrofit'!$AF$40,IF(F78="Scenario2PBT10",'Medium retrofit'!$AG$40,IF(F78="Scenario3PBT10",'Medium retrofit'!$AH$40,"")))&amp;IF(F78="Scenario1PBT11",'Medium retrofit'!$AI$40,IF(F78="Scenario2PBT11",'Medium retrofit'!$AJ$40,IF(F78="Scenario3PBT11",'Medium retrofit'!$AK$40,"")))&amp;IF(F78="Scenario1PBT12",'Medium retrofit'!$AL$40,IF(F78="Scenario2PBT12",'Medium retrofit'!$AM$40,IF(F78="Scenario3PBT12",'Medium retrofit'!$AN$40,"")))&amp;IF(F78="Scenario1PBT13",'Medium retrofit'!$AO$40,IF(F78="Scenario2PBT13",'Medium retrofit'!$AP$40,IF(F78="Scenario3PBT13",'Medium retrofit'!$AQ$40,"")))&amp;IF(F78="Scenario1PBT14",'Medium retrofit'!$AR$40,IF(F78="Scenario2PBT14",'Medium retrofit'!$AS$40,IF(F78="Scenario3PBT14",'Medium retrofit'!$AT$40,"")))&amp;IF(F78="Scenario1PBT15",'Medium retrofit'!$AU$40,IF(F78="Scenario2PBT15",'Medium retrofit'!$AV$40,IF(F78="Scenario3PBT15",'Medium retrofit'!$AW$40,"")))</f>
        <v/>
      </c>
      <c r="X78" s="123">
        <f t="shared" si="53"/>
        <v>0</v>
      </c>
      <c r="Y78" s="123" t="str">
        <f>IF(F78="Scenario1PBT1",'Medium retrofit'!$E$42,IF(F78="Scenario2PBT1",'Medium retrofit'!$F$42,IF(F78="Scenario3PBT1",'Medium retrofit'!$G$42,"")))&amp;IF(F78="Scenario1PBT2",'Medium retrofit'!$H$42,IF(F78="Scenario2PBT2",'Medium retrofit'!$I$42,IF(F78="Scenario3PBT2",'Medium retrofit'!$J$42,"")))&amp;IF(F78="Scenario1PBT3",'Medium retrofit'!$K$42,IF(F78="Scenario2PBT3",'Medium retrofit'!$L$42,IF(F78="Scenario3PBT3",'Medium retrofit'!$M$42,"")))&amp;IF(F78="Scenario1PBT4",'Medium retrofit'!$N$42,IF(F78="Scenario2PBT4",'Medium retrofit'!$O$42,IF(F78="Scenario3PBT4",'Medium retrofit'!$P$42,"")))&amp;IF(F78="Scenario1PBT5",'Medium retrofit'!$Q$42,IF(F78="Scenario2PBT5",'Medium retrofit'!$R$42,IF(F78="Scenario3PBT5",'Medium retrofit'!$S$42,"")))&amp;IF(F78="Scenario1PBT6",'Medium retrofit'!$T$42,IF(F78="Scenario2PBT6",'Medium retrofit'!$U$42,IF(F78="Scenario3PBT6",'Medium retrofit'!$V$42,"")))&amp;IF(F78="Scenario1PBT7",'Medium retrofit'!$W$42,IF(F78="Scenario2PBT7",'Medium retrofit'!$X$42,IF(F78="Scenario3PBT7",'Medium retrofit'!$Y$42,"")))&amp;IF(F78="Scenario1PBT8",'Medium retrofit'!$Z$42,IF(F78="Scenario2PBT8",'Medium retrofit'!$AA$42,IF(F78="Scenario3PBT8",'Medium retrofit'!$AB$42,"")))&amp;IF(F78="Scenario1PBT9",'Medium retrofit'!$AC$42,IF(F78="Scenario2PBT9",'Medium retrofit'!$AD$42,IF(F78="Scenario3PBT9",'Medium retrofit'!$AE$42,"")))&amp;IF(F78="Scenario1PBT10",'Medium retrofit'!$AF$42,IF(F78="Scenario2PBT10",'Medium retrofit'!$AG$42,IF(F78="Scenario3PBT10",'Medium retrofit'!$AH$42,"")))&amp;IF(F78="Scenario1PBT11",'Medium retrofit'!$AI$42,IF(F78="Scenario2PBT11",'Medium retrofit'!$AJ$42,IF(F78="Scenario3PBT11",'Medium retrofit'!$AK$42,"")))&amp;IF(F78="Scenario1PBT12",'Medium retrofit'!$AL$42,IF(F78="Scenario2PBT12",'Medium retrofit'!$AM$42,IF(F78="Scenario3PBT12",'Medium retrofit'!$AN$42,"")))&amp;IF(F78="Scenario1PBT13",'Medium retrofit'!$AO$42,IF(F78="Scenario2PBT13",'Medium retrofit'!$AP$42,IF(F78="Scenario3PBT13",'Medium retrofit'!$AQ$42,"")))&amp;IF(F78="Scenario1PBT14",'Medium retrofit'!$AR$42,IF(F78="Scenario2PBT14",'Medium retrofit'!$AS$42,IF(F78="Scenario3PBT14",'Medium retrofit'!$AT$42,"")))&amp;IF(F78="Scenario1PBT15",'Medium retrofit'!$AU$42,IF(F78="Scenario2PBT15",'Medium retrofit'!$AV$42,IF(F78="Scenario3PBT15",'Medium retrofit'!$AW$42,"")))</f>
        <v/>
      </c>
      <c r="Z78" s="123">
        <f t="shared" si="54"/>
        <v>0</v>
      </c>
      <c r="AA78" s="239" t="str">
        <f>IF(F78="Scenario1PBT1",'Medium retrofit'!$E$101,IF(F78="Scenario2PBT1",'Medium retrofit'!$F$101,IF(F78="Scenario3PBT1",'Medium retrofit'!$G$101,"")))&amp;IF(F78="Scenario1PBT2",'Medium retrofit'!$H$101,IF(F78="Scenario2PBT2",'Medium retrofit'!$I$101,IF(F78="Scenario3PBT2",'Medium retrofit'!$J$101,"")))&amp;IF(F78="Scenario1PBT3",'Medium retrofit'!$K$101,IF(F78="Scenario2PBT3",'Medium retrofit'!$L$101,IF(F78="Scenario3PBT3",'Medium retrofit'!$M$101,"")))&amp;IF(F78="Scenario1PBT4",'Medium retrofit'!$N$101,IF(F78="Scenario2PBT4",'Medium retrofit'!$O$101,IF(F78="Scenario3PBT4",'Medium retrofit'!$P$101,"")))&amp;IF(F78="Scenario1PBT5",'Medium retrofit'!$Q$101,IF(F78="Scenario2PBT5",'Medium retrofit'!$R$101,IF(F78="Scenario3PBT5",'Medium retrofit'!$S$101,"")))&amp;IF(F78="Scenario1PBT6",'Medium retrofit'!$T$101,IF(F78="Scenario2PBT6",'Medium retrofit'!$U$101,IF(F78="Scenario3PBT6",'Medium retrofit'!$V$101,"")))&amp;IF(F78="Scenario1PBT7",'Medium retrofit'!$W$101,IF(F78="Scenario2PBT7",'Medium retrofit'!$X$101,IF(F78="Scenario3PBT7",'Medium retrofit'!$Y$101,"")))&amp;IF(F78="Scenario1PBT8",'Medium retrofit'!$Z$101,IF(F78="Scenario2PBT8",'Medium retrofit'!$AA$101,IF(F78="Scenario3PBT8",'Medium retrofit'!$AB$101,"")))&amp;IF(F78="Scenario1PBT9",'Medium retrofit'!$AC$101,IF(F78="Scenario2PBT9",'Medium retrofit'!$AD$101,IF(F78="Scenario3PBT9",'Medium retrofit'!$AE$101,"")))&amp;IF(F78="Scenario1PBT10",'Medium retrofit'!$AF$101,IF(F78="Scenario2PBT10",'Medium retrofit'!$AG$101,IF(F78="Scenario3PBT10",'Medium retrofit'!$AH$101,"")))&amp;IF(F78="Scenario1PBT11",'Medium retrofit'!$AI$101,IF(F78="Scenario2PBT11",'Medium retrofit'!$AJ$101,IF(F78="Scenario3PBT11",'Medium retrofit'!$AK$101,"")))&amp;IF(F78="Scenario1PBT12",'Medium retrofit'!$AL$101,IF(F78="Scenario2PBT12",'Medium retrofit'!$AM$101,IF(F78="Scenario3PBT12",'Medium retrofit'!$AN$101,"")))&amp;IF(F78="Scenario1PBT13",'Medium retrofit'!$AO$101,IF(F78="Scenario2PBT13",'Medium retrofit'!$AP$101,IF(F78="Scenario3PBT13",'Medium retrofit'!$AQ$101,"")))&amp;IF(F78="Scenario1PBT14",'Medium retrofit'!$AR$101,IF(F78="Scenario2PBT14",'Medium retrofit'!$AS$101,IF(F78="Scenario3PBT14",'Medium retrofit'!$AT$101,"")))&amp;IF(F78="Scenario1PBT15",'Medium retrofit'!$AU$101,IF(F78="Scenario2PBT15",'Medium retrofit'!$AV$101,IF(F78="Scenario3PBT15",'Medium retrofit'!$AW$101,"")))</f>
        <v/>
      </c>
      <c r="AB78" s="242">
        <f t="shared" si="55"/>
        <v>0</v>
      </c>
      <c r="AC78" s="247">
        <f>IFERROR('Projection_Base-case'!G78-G78,0)</f>
        <v>0</v>
      </c>
      <c r="AD78" s="123">
        <f t="shared" si="34"/>
        <v>0</v>
      </c>
      <c r="AE78" s="123">
        <f>IFERROR(100*AC78/'Projection_Base-case'!G78,0)</f>
        <v>0</v>
      </c>
      <c r="AF78" s="123">
        <f>IFERROR('Projection_Base-case'!I78-I78,0)</f>
        <v>0</v>
      </c>
      <c r="AG78" s="123">
        <f t="shared" si="35"/>
        <v>0</v>
      </c>
      <c r="AH78" s="123">
        <f>IFERROR(100*AF78/'Projection_Base-case'!I78,0)</f>
        <v>0</v>
      </c>
      <c r="AI78" s="123">
        <f>IFERROR('Projection_Base-case'!K78-K78,0)</f>
        <v>0</v>
      </c>
      <c r="AJ78" s="123">
        <f t="shared" si="36"/>
        <v>0</v>
      </c>
      <c r="AK78" s="123">
        <f>IFERROR(100*AI78/'Projection_Base-case'!K78,0)</f>
        <v>0</v>
      </c>
      <c r="AL78" s="123">
        <f>IFERROR(M78-'Projection_Base-case'!M78,0)</f>
        <v>0</v>
      </c>
      <c r="AM78" s="123">
        <f t="shared" si="37"/>
        <v>0</v>
      </c>
      <c r="AN78" s="179">
        <f>IFERROR(IF('Projection_Base-case'!N78&gt;0,100*AM78/'Projection_Base-case'!N78,100*AM78/N78),0)</f>
        <v>0</v>
      </c>
      <c r="AO78" s="245">
        <f>IFERROR('Projection_Base-case'!O78-O78,0)</f>
        <v>0</v>
      </c>
      <c r="AP78" s="123">
        <f t="shared" si="38"/>
        <v>0</v>
      </c>
      <c r="AQ78" s="123">
        <f>IFERROR(100*AO78/'Projection_Base-case'!O78,0)</f>
        <v>0</v>
      </c>
      <c r="AR78" s="123">
        <f>IFERROR('Projection_Base-case'!Q78-Q78,0)</f>
        <v>0</v>
      </c>
      <c r="AS78" s="123">
        <f t="shared" si="39"/>
        <v>0</v>
      </c>
      <c r="AT78" s="123">
        <f>IFERROR(100*AR78/'Projection_Base-case'!Q78,0)</f>
        <v>0</v>
      </c>
      <c r="AU78" s="123">
        <f>IFERROR('Projection_Base-case'!S78-S78,0)</f>
        <v>0</v>
      </c>
      <c r="AV78" s="123">
        <f t="shared" si="40"/>
        <v>0</v>
      </c>
      <c r="AW78" s="124">
        <f>IFERROR(100*AU78/'Projection_Base-case'!S78,0)</f>
        <v>0</v>
      </c>
      <c r="AX78" s="245">
        <f>IFERROR('Projection_Base-case'!U78-U78,0)</f>
        <v>0</v>
      </c>
      <c r="AY78" s="123">
        <f t="shared" si="41"/>
        <v>0</v>
      </c>
      <c r="AZ78" s="123">
        <f>IFERROR(100*AX78/'Projection_Base-case'!U78,0)</f>
        <v>0</v>
      </c>
      <c r="BA78" s="123">
        <f>IFERROR('Projection_Base-case'!W78-W78,0)</f>
        <v>0</v>
      </c>
      <c r="BB78" s="123">
        <f t="shared" si="42"/>
        <v>0</v>
      </c>
      <c r="BC78" s="123">
        <f>IFERROR(100*BA78/'Projection_Base-case'!W78,0)</f>
        <v>0</v>
      </c>
      <c r="BD78" s="123">
        <f>IFERROR('Projection_Base-case'!Y78-Y78,0)</f>
        <v>0</v>
      </c>
      <c r="BE78" s="123">
        <f t="shared" si="43"/>
        <v>0</v>
      </c>
      <c r="BF78" s="123">
        <f>IFERROR(100*BD78/'Projection_Base-case'!Y78,0)</f>
        <v>0</v>
      </c>
      <c r="BG78" s="178">
        <f t="shared" si="56"/>
        <v>0</v>
      </c>
      <c r="BH78" s="179">
        <f t="shared" si="57"/>
        <v>0</v>
      </c>
    </row>
    <row r="79" spans="1:60">
      <c r="A79" s="165">
        <v>74</v>
      </c>
      <c r="B79" s="239">
        <f>IF('Projection_Base-case'!B79&lt;&gt;"",'Projection_Base-case'!B79,0)</f>
        <v>0</v>
      </c>
      <c r="C79" s="239">
        <f>IF('Projection_Base-case'!C79&lt;&gt;"",'Projection_Base-case'!C79,0)</f>
        <v>0</v>
      </c>
      <c r="D79" s="239">
        <f>IF('Projection_Base-case'!D79&lt;&gt;"",'Projection_Base-case'!D79,0)</f>
        <v>0</v>
      </c>
      <c r="E79" s="164" t="str">
        <f>IF(AND('Résultats medium'!$AC$3="OUI",'Résultats medium'!E78&lt;&gt;""),'Résultats medium'!E78,IF(OR(D79="PBT1",D79="PBT4",D79="PBT5",D79="PBT6",D79="PBT7",D79="PBT8",D79="PBT10"),"Scenario1",IF(OR(D79="PBT3",D79="PBT9"),"Scenario3",IF(OR(D79="PBT2"),"Scenario2",""))))</f>
        <v/>
      </c>
      <c r="F79" s="240" t="str">
        <f t="shared" si="44"/>
        <v>0</v>
      </c>
      <c r="G79" s="241" t="str">
        <f>IF(F79="Scenario1PBT1",'Medium retrofit'!$E$6,IF(F79="Scenario2PBT1",'Medium retrofit'!$F$6,IF(F79="Scenario3PBT1",'Medium retrofit'!$G$6,"")))&amp;IF(F79="Scenario1PBT2",'Medium retrofit'!$H$6,IF(F79="Scenario2PBT2",'Medium retrofit'!$I$6,IF(F79="Scenario3PBT2",'Medium retrofit'!$J$6,"")))&amp;IF(F79="Scenario1PBT3",'Medium retrofit'!$K$6,IF(F79="Scenario2PBT3",'Medium retrofit'!$L$6,IF(F79="Scenario3PBT3",'Medium retrofit'!$M$6,"")))&amp;IF(F79="Scenario1PBT4",'Medium retrofit'!$N$6,IF(F79="Scenario2PBT4",'Medium retrofit'!$O$6,IF(F79="Scenario3PBT4",'Medium retrofit'!$P$6,"")))&amp;IF(F79="Scenario1PBT5",'Medium retrofit'!$Q$6,IF(F79="Scenario2PBT5",'Medium retrofit'!$R$6,IF(F79="Scenario3PBT5",'Medium retrofit'!$S$6,"")))&amp;IF(F79="Scenario1PBT6",'Medium retrofit'!$T$6,IF(F79="Scenario2PBT6",'Medium retrofit'!$U$6,IF(F79="Scenario3PBT6",'Medium retrofit'!$V$6,"")))&amp;IF(F79="Scenario1PBT7",'Medium retrofit'!$W$6,IF(F79="Scenario2PBT7",'Medium retrofit'!$X$6,IF(F79="Scenario3PBT7",'Medium retrofit'!$Y$6,"")))&amp;IF(F79="Scenario1PBT8",'Medium retrofit'!$Z$6,IF(F79="Scenario2PBT8",'Medium retrofit'!$AA$6,IF(F79="Scenario3PBT8",'Medium retrofit'!$AB$6,"")))&amp;IF(F79="Scenario1PBT9",'Medium retrofit'!$AC$6,IF(F79="Scenario2PBT9",'Medium retrofit'!$AD$6,IF(F79="Scenario3PBT9",'Medium retrofit'!$AE$6,"")))&amp;IF(F79="Scenario1PBT10",'Medium retrofit'!$AF$6,IF(F79="Scenario2PBT10",'Medium retrofit'!$AG$6,IF(F79="Scenario3PBT10",'Medium retrofit'!$AH$6,"")))&amp;IF(F79="Scenario1PBT11",'Medium retrofit'!$AI$6,IF(F79="Scenario2PBT11",'Medium retrofit'!$AJ$6,IF(F79="Scenario3PBT11",'Medium retrofit'!$AK$6,"")))&amp;IF(F79="Scenario1PBT12",'Medium retrofit'!$AL$6,IF(F79="Scenario2PBT12",'Medium retrofit'!$AM$6,IF(F79="Scenario3PBT12",'Medium retrofit'!$AN$6,"")))&amp;IF(F79="Scenario1PBT13",'Medium retrofit'!$AO$6,IF(F79="Scenario2PBT13",'Medium retrofit'!$AP$6,IF(F79="Scenario3PBT13",'Medium retrofit'!$AQ$6,"")))&amp;IF(F79="Scenario1PBT14",'Medium retrofit'!$AR$6,IF(F79="Scenario2PBT14",'Medium retrofit'!$AS$6,IF(F79="Scenario3PBT14",'Medium retrofit'!$AT$6,"")))&amp;IF(F79="Scenario1PBT15",'Medium retrofit'!$AU$6,IF(F79="Scenario2PBT15",'Medium retrofit'!$AV$6,IF(F79="Scenario3PBT15",'Medium retrofit'!$AW$6,"")))</f>
        <v/>
      </c>
      <c r="H79" s="123">
        <f t="shared" si="45"/>
        <v>0</v>
      </c>
      <c r="I79" s="239" t="str">
        <f>IF(F79="Scenario1PBT1",'Medium retrofit'!$E$16,IF(F79="Scenario2PBT1",'Medium retrofit'!$F$16,IF(F79="Scenario3PBT1",'Medium retrofit'!$G$16,"")))&amp;IF(F79="Scenario1PBT2",'Medium retrofit'!$H$16,IF(F79="Scenario2PBT2",'Medium retrofit'!$I$16,IF(F79="Scenario3PBT2",'Medium retrofit'!$J$16,"")))&amp;IF(F79="Scenario1PBT3",'Medium retrofit'!$K$16,IF(F79="Scenario2PBT3",'Medium retrofit'!$L$16,IF(F79="Scenario3PBT3",'Medium retrofit'!$M$16,"")))&amp;IF(F79="Scenario1PBT4",'Medium retrofit'!$N$16,IF(F79="Scenario2PBT4",'Medium retrofit'!$O$16,IF(F79="Scenario3PBT4",'Medium retrofit'!$P$16,"")))&amp;IF(F79="Scenario1PBT5",'Medium retrofit'!$Q$16,IF(F79="Scenario2PBT5",'Medium retrofit'!$R$16,IF(F79="Scenario3PBT5",'Medium retrofit'!$S$16,"")))&amp;IF(F79="Scenario1PBT6",'Medium retrofit'!$T$16,IF(F79="Scenario2PBT6",'Medium retrofit'!$U$16,IF(F79="Scenario3PBT6",'Medium retrofit'!$V$16,"")))&amp;IF(F79="Scenario1PBT7",'Medium retrofit'!$W$16,IF(F79="Scenario2PBT7",'Medium retrofit'!$X$16,IF(F79="Scenario3PBT7",'Medium retrofit'!$Y$16,"")))&amp;IF(F79="Scenario1PBT8",'Medium retrofit'!$Z$16,IF(F79="Scenario2PBT8",'Medium retrofit'!$AA$16,IF(F79="Scenario3PBT8",'Medium retrofit'!$AB$16,"")))&amp;IF(F79="Scenario1PBT9",'Medium retrofit'!$AC$16,IF(F79="Scenario2PBT9",'Medium retrofit'!$AD$16,IF(F79="Scenario3PBT9",'Medium retrofit'!$AE$16,"")))&amp;IF(F79="Scenario1PBT10",'Medium retrofit'!$AF$16,IF(F79="Scenario2PBT10",'Medium retrofit'!$AG$16,IF(F79="Scenario3PBT10",'Medium retrofit'!$AH$16,"")))&amp;IF(F79="Scenario1PBT11",'Medium retrofit'!$AI$16,IF(F79="Scenario2PBT11",'Medium retrofit'!$AJ$16,IF(F79="Scenario3PBT11",'Medium retrofit'!$AK$16,"")))&amp;IF(F79="Scenario1PBT12",'Medium retrofit'!$AL$16,IF(F79="Scenario2PBT12",'Medium retrofit'!$AM$16,IF(F79="Scenario3PBT12",'Medium retrofit'!$AN$16,"")))&amp;IF(F79="Scenario1PBT13",'Medium retrofit'!$AO$16,IF(F79="Scenario2PBT13",'Medium retrofit'!$AP$16,IF(F79="Scenario3PBT13",'Medium retrofit'!$AQ$16,"")))&amp;IF(F79="Scenario1PBT14",'Medium retrofit'!$AR$16,IF(F79="Scenario2PBT14",'Medium retrofit'!$AS$16,IF(F79="Scenario3PBT14",'Medium retrofit'!$AT$16,"")))&amp;IF(F79="Scenario1PBT15",'Medium retrofit'!$AU$16,IF(F79="Scenario2PBT15",'Medium retrofit'!$AV$16,IF(F79="Scenario3PBT15",'Medium retrofit'!$AW$16,"")))</f>
        <v/>
      </c>
      <c r="J79" s="123">
        <f t="shared" si="46"/>
        <v>0</v>
      </c>
      <c r="K79" s="123" t="str">
        <f>IF(F79="Scenario1PBT1",'Medium retrofit'!$E$18,IF(F79="Scenario2PBT1",'Medium retrofit'!$F$18,IF(F79="Scenario3PBT1",'Medium retrofit'!$G$18,"")))&amp;IF(F79="Scenario1PBT2",'Medium retrofit'!$H$18,IF(F79="Scenario2PBT2",'Medium retrofit'!$I$18,IF(F79="Scenario3PBT2",'Medium retrofit'!$J$18,"")))&amp;IF(F79="Scenario1PBT3",'Medium retrofit'!$K$18,IF(F79="Scenario2PBT3",'Medium retrofit'!$L$18,IF(F79="Scenario3PBT3",'Medium retrofit'!$M$18,"")))&amp;IF(F79="Scenario1PBT4",'Medium retrofit'!$N$18,IF(F79="Scenario2PBT4",'Medium retrofit'!$O$18,IF(F79="Scenario3PBT4",'Medium retrofit'!$P$18,"")))&amp;IF(F79="Scenario1PBT5",'Medium retrofit'!$Q$18,IF(F79="Scenario2PBT5",'Medium retrofit'!$R$18,IF(F79="Scenario3PBT5",'Medium retrofit'!$S$18,"")))&amp;IF(F79="Scenario1PBT6",'Medium retrofit'!$T$18,IF(F79="Scenario2PBT6",'Medium retrofit'!$U$18,IF(F79="Scenario3PBT6",'Medium retrofit'!$V$18,"")))&amp;IF(F79="Scenario1PBT7",'Medium retrofit'!$W$18,IF(F79="Scenario2PBT7",'Medium retrofit'!$X$18,IF(F79="Scenario3PBT7",'Medium retrofit'!$Y$18,"")))&amp;IF(F79="Scenario1PBT8",'Medium retrofit'!$Z$18,IF(F79="Scenario2PBT8",'Medium retrofit'!$AA$18,IF(F79="Scenario3PBT8",'Medium retrofit'!$AB$18,"")))&amp;IF(F79="Scenario1PBT9",'Medium retrofit'!$AC$18,IF(F79="Scenario2PBT9",'Medium retrofit'!$AD$18,IF(F79="Scenario3PBT9",'Medium retrofit'!$AE$18,"")))&amp;IF(F79="Scenario1PBT10",'Medium retrofit'!$AF$18,IF(F79="Scenario2PBT10",'Medium retrofit'!$AG$18,IF(F79="Scenario3PBT10",'Medium retrofit'!$AH$18,"")))&amp;IF(F79="Scenario1PBT11",'Medium retrofit'!$AI$18,IF(F79="Scenario2PBT11",'Medium retrofit'!$AJ$18,IF(F79="Scenario3PBT11",'Medium retrofit'!$AK$18,"")))&amp;IF(F79="Scenario1PBT12",'Medium retrofit'!$AL$18,IF(F79="Scenario2PBT12",'Medium retrofit'!$AM$18,IF(F79="Scenario3PBT12",'Medium retrofit'!$AN$18,"")))&amp;IF(F79="Scenario1PBT13",'Medium retrofit'!$AO$18,IF(F79="Scenario2PBT13",'Medium retrofit'!$AP$18,IF(F79="Scenario3PBT13",'Medium retrofit'!$AQ$18,"")))&amp;IF(F79="Scenario1PBT14",'Medium retrofit'!$AR$18,IF(F79="Scenario2PBT14",'Medium retrofit'!$AS$18,IF(F79="Scenario3PBT14",'Medium retrofit'!$AT$18,"")))&amp;IF(F79="Scenario1PBT15",'Medium retrofit'!$AU$18,IF(F79="Scenario2PBT15",'Medium retrofit'!$AV$18,IF(F79="Scenario3PBT15",'Medium retrofit'!$AW$18,"")))</f>
        <v/>
      </c>
      <c r="L79" s="123">
        <f t="shared" si="47"/>
        <v>0</v>
      </c>
      <c r="M79" s="123" t="str">
        <f>IF(F79="Scenario1PBT1",'Medium retrofit'!$E$20,IF(F79="Scenario2PBT1",'Medium retrofit'!$F$20,IF(F79="Scenario3PBT1",'Medium retrofit'!$G$20,"")))&amp;IF(F79="Scenario1PBT2",'Medium retrofit'!$H$20,IF(F79="Scenario2PBT2",'Medium retrofit'!$I$20,IF(F79="Scenario3PBT2",'Medium retrofit'!$J$20,"")))&amp;IF(F79="Scenario1PBT3",'Medium retrofit'!$K$20,IF(F79="Scenario2PBT3",'Medium retrofit'!$L$20,IF(F79="Scenario3PBT3",'Medium retrofit'!$M$20,"")))&amp;IF(F79="Scenario1PBT4",'Medium retrofit'!$N$20,IF(F79="Scenario2PBT4",'Medium retrofit'!$O$20,IF(F79="Scenario3PBT4",'Medium retrofit'!$P$20,"")))&amp;IF(F79="Scenario1PBT5",'Medium retrofit'!$Q$20,IF(F79="Scenario2PBT5",'Medium retrofit'!$R$20,IF(F79="Scenario3PBT5",'Medium retrofit'!$S$20,"")))&amp;IF(F79="Scenario1PBT6",'Medium retrofit'!$T$20,IF(F79="Scenario2PBT6",'Medium retrofit'!$U$20,IF(F79="Scenario3PBT6",'Medium retrofit'!$V$20,"")))&amp;IF(F79="Scenario1PBT7",'Medium retrofit'!$W$20,IF(F79="Scenario2PBT7",'Medium retrofit'!$X$20,IF(F79="Scenario3PBT7",'Medium retrofit'!$Y$20,"")))&amp;IF(F79="Scenario1PBT8",'Medium retrofit'!$Z$20,IF(F79="Scenario2PBT8",'Medium retrofit'!$AA$20,IF(F79="Scenario3PBT8",'Medium retrofit'!$AB$20,"")))&amp;IF(F79="Scenario1PBT9",'Medium retrofit'!$AC$20,IF(F79="Scenario2PBT9",'Medium retrofit'!$AD$20,IF(F79="Scenario3PBT9",'Medium retrofit'!$AE$20,"")))&amp;IF(F79="Scenario1PBT10",'Medium retrofit'!$AF$20,IF(F79="Scenario2PBT10",'Medium retrofit'!$AG$20,IF(F79="Scenario3PBT10",'Medium retrofit'!$AH$20,"")))&amp;IF(F79="Scenario1PBT11",'Medium retrofit'!$AI$20,IF(F79="Scenario2PBT11",'Medium retrofit'!$AJ$20,IF(F79="Scenario3PBT11",'Medium retrofit'!$AK$20,"")))&amp;IF(F79="Scenario1PBT12",'Medium retrofit'!$AL$20,IF(F79="Scenario2PBT12",'Medium retrofit'!$AM$20,IF(F79="Scenario3PBT12",'Medium retrofit'!$AN$20,"")))&amp;IF(F79="Scenario1PBT13",'Medium retrofit'!$AO$20,IF(F79="Scenario2PBT13",'Medium retrofit'!$AP$20,IF(F79="Scenario3PBT13",'Medium retrofit'!$AQ$20,"")))&amp;IF(F79="Scenario1PBT14",'Medium retrofit'!$AR$20,IF(F79="Scenario2PBT14",'Medium retrofit'!$AS$20,IF(F79="Scenario3PBT14",'Medium retrofit'!$AT$20,"")))&amp;IF(F79="Scenario1PBT15",'Medium retrofit'!$AU$20,IF(F79="Scenario2PBT15",'Medium retrofit'!$AV$20,IF(F79="Scenario3PBT15",'Medium retrofit'!$AW$20,"")))</f>
        <v/>
      </c>
      <c r="N79" s="124">
        <f t="shared" si="48"/>
        <v>0</v>
      </c>
      <c r="O79" s="245" t="str">
        <f>IF(F79="Scenario1PBT1",'Medium retrofit'!$E$23,IF(F79="Scenario2PBT1",'Medium retrofit'!$F$23,IF(F79="Scenario3PBT1",'Medium retrofit'!$G$23,"")))&amp;IF(F79="Scenario1PBT2",'Medium retrofit'!$H$23,IF(F79="Scenario2PBT2",'Medium retrofit'!$I$23,IF(F79="Scenario3PBT2",'Medium retrofit'!$J$23,"")))&amp;IF(F79="Scenario1PBT3",'Medium retrofit'!$K$23,IF(F79="Scenario2PBT3",'Medium retrofit'!$L$23,IF(F79="Scenario3PBT3",'Medium retrofit'!$M$23,"")))&amp;IF(F79="Scenario1PBT4",'Medium retrofit'!$N$23,IF(F79="Scenario2PBT4",'Medium retrofit'!$O$23,IF(F79="Scenario3PBT4",'Medium retrofit'!$P$23,"")))&amp;IF(F79="Scenario1PBT5",'Medium retrofit'!$Q$23,IF(F79="Scenario2PBT5",'Medium retrofit'!$R$23,IF(F79="Scenario3PBT5",'Medium retrofit'!$S$23,"")))&amp;IF(F79="Scenario1PBT6",'Medium retrofit'!$T$23,IF(F79="Scenario2PBT6",'Medium retrofit'!$U$23,IF(F79="Scenario3PBT6",'Medium retrofit'!$V$23,"")))&amp;IF(F79="Scenario1PBT7",'Medium retrofit'!$W$23,IF(F79="Scenario2PBT7",'Medium retrofit'!$X$23,IF(F79="Scenario3PBT7",'Medium retrofit'!$Y$23,"")))&amp;IF(F79="Scenario1PBT8",'Medium retrofit'!$Z$23,IF(F79="Scenario2PBT8",'Medium retrofit'!$AA$23,IF(F79="Scenario3PBT8",'Medium retrofit'!$AB$23,"")))&amp;IF(F79="Scenario1PBT9",'Medium retrofit'!$AC$23,IF(F79="Scenario2PBT9",'Medium retrofit'!$AD$23,IF(F79="Scenario3PBT9",'Medium retrofit'!$AE$23,"")))&amp;IF(F79="Scenario1PBT10",'Medium retrofit'!$AF$23,IF(F79="Scenario2PBT10",'Medium retrofit'!$AG$23,IF(F79="Scenario3PBT10",'Medium retrofit'!$AH$23,"")))&amp;IF(F79="Scenario1PBT11",'Medium retrofit'!$AI$23,IF(F79="Scenario2PBT11",'Medium retrofit'!$AJ$23,IF(F79="Scenario3PBT11",'Medium retrofit'!$AK$23,"")))&amp;IF(F79="Scenario1PBT12",'Medium retrofit'!$AL$23,IF(F79="Scenario2PBT12",'Medium retrofit'!$AM$23,IF(F79="Scenario3PBT12",'Medium retrofit'!$AN$23,"")))&amp;IF(F79="Scenario1PBT13",'Medium retrofit'!$AO$23,IF(F79="Scenario2PBT13",'Medium retrofit'!$AP$23,IF(F79="Scenario3PBT13",'Medium retrofit'!$AQ$23,"")))&amp;IF(F79="Scenario1PBT14",'Medium retrofit'!$AR$23,IF(F79="Scenario2PBT14",'Medium retrofit'!$AS$23,IF(F79="Scenario3PBT14",'Medium retrofit'!$AT$23,"")))&amp;IF(F79="Scenario1PBT15",'Medium retrofit'!$AU$23,IF(F79="Scenario2PBT15",'Medium retrofit'!$AV$23,IF(F79="Scenario3PBT15",'Medium retrofit'!$AW$23,"")))</f>
        <v/>
      </c>
      <c r="P79" s="123">
        <f t="shared" si="49"/>
        <v>0</v>
      </c>
      <c r="Q79" s="123" t="str">
        <f>IF(F79="Scenario1PBT1",'Medium retrofit'!$E$25,IF(F79="Scenario2PBT1",'Medium retrofit'!$F$25,IF(F79="Scenario3PBT1",'Medium retrofit'!$G$25,"")))&amp;IF(F79="Scenario1PBT2",'Medium retrofit'!$H$25,IF(F79="Scenario2PBT2",'Medium retrofit'!$I$25,IF(F79="Scenario3PBT2",'Medium retrofit'!$J$25,"")))&amp;IF(F79="Scenario1PBT3",'Medium retrofit'!$K$25,IF(F79="Scenario2PBT3",'Medium retrofit'!$L$25,IF(F79="Scenario3PBT3",'Medium retrofit'!$M$25,"")))&amp;IF(F79="Scenario1PBT4",'Medium retrofit'!$N$25,IF(F79="Scenario2PBT4",'Medium retrofit'!$O$25,IF(F79="Scenario3PBT4",'Medium retrofit'!$P$25,"")))&amp;IF(F79="Scenario1PBT5",'Medium retrofit'!$Q$25,IF(F79="Scenario2PBT5",'Medium retrofit'!$R$25,IF(F79="Scenario3PBT5",'Medium retrofit'!$S$25,"")))&amp;IF(F79="Scenario1PBT6",'Medium retrofit'!$T$25,IF(F79="Scenario2PBT6",'Medium retrofit'!$U$25,IF(F79="Scenario3PBT6",'Medium retrofit'!$V$25,"")))&amp;IF(F79="Scenario1PBT7",'Medium retrofit'!$W$25,IF(F79="Scenario2PBT7",'Medium retrofit'!$X$25,IF(F79="Scenario3PBT7",'Medium retrofit'!$Y$25,"")))&amp;IF(F79="Scenario1PBT8",'Medium retrofit'!$Z$25,IF(F79="Scenario2PBT8",'Medium retrofit'!$AA$25,IF(F79="Scenario3PBT8",'Medium retrofit'!$AB$25,"")))&amp;IF(F79="Scenario1PBT9",'Medium retrofit'!$AC$25,IF(F79="Scenario2PBT9",'Medium retrofit'!$AD$25,IF(F79="Scenario3PBT9",'Medium retrofit'!$AE$25,"")))&amp;IF(F79="Scenario1PBT10",'Medium retrofit'!$AF$25,IF(F79="Scenario2PBT10",'Medium retrofit'!$AG$25,IF(F79="Scenario3PBT10",'Medium retrofit'!$AH$25,"")))&amp;IF(F79="Scenario1PBT11",'Medium retrofit'!$AI$25,IF(F79="Scenario2PBT11",'Medium retrofit'!$AJ$25,IF(F79="Scenario3PBT11",'Medium retrofit'!$AK$25,"")))&amp;IF(F79="Scenario1PBT12",'Medium retrofit'!$AL$25,IF(F79="Scenario2PBT12",'Medium retrofit'!$AM$25,IF(F79="Scenario3PBT12",'Medium retrofit'!$AN$25,"")))&amp;IF(F79="Scenario1PBT13",'Medium retrofit'!$AO$25,IF(F79="Scenario2PBT13",'Medium retrofit'!$AP$25,IF(F79="Scenario3PBT13",'Medium retrofit'!$AQ$25,"")))&amp;IF(F79="Scenario1PBT14",'Medium retrofit'!$AR$25,IF(F79="Scenario2PBT14",'Medium retrofit'!$AS$25,IF(F79="Scenario3PBT14",'Medium retrofit'!$AT$25,"")))&amp;IF(F79="Scenario1PBT15",'Medium retrofit'!$AU$25,IF(F79="Scenario2PBT15",'Medium retrofit'!$AV$25,IF(F79="Scenario3PBT15",'Medium retrofit'!$AW$25,"")))</f>
        <v/>
      </c>
      <c r="R79" s="123">
        <f t="shared" si="50"/>
        <v>0</v>
      </c>
      <c r="S79" s="123" t="str">
        <f>IF(F79="Scenario1PBT1",'Medium retrofit'!$E$27,IF(F79="Scenario2PBT1",'Medium retrofit'!$F$27,IF(F79="Scenario3PBT1",'Medium retrofit'!$G$27,"")))&amp;IF(F79="Scenario1PBT2",'Medium retrofit'!$H$27,IF(F79="Scenario2PBT2",'Medium retrofit'!$I$27,IF(F79="Scenario3PBT2",'Medium retrofit'!$J$27,"")))&amp;IF(F79="Scenario1PBT3",'Medium retrofit'!$K$27,IF(F79="Scenario2PBT3",'Medium retrofit'!$L$27,IF(F79="Scenario3PBT3",'Medium retrofit'!$M$27,"")))&amp;IF(F79="Scenario1PBT4",'Medium retrofit'!$N$27,IF(F79="Scenario2PBT4",'Medium retrofit'!$O$27,IF(F79="Scenario3PBT4",'Medium retrofit'!$P$27,"")))&amp;IF(F79="Scenario1PBT5",'Medium retrofit'!$Q$27,IF(F79="Scenario2PBT5",'Medium retrofit'!$R$27,IF(F79="Scenario3PBT5",'Medium retrofit'!$S$27,"")))&amp;IF(F79="Scenario1PBT6",'Medium retrofit'!$T$27,IF(F79="Scenario2PBT6",'Medium retrofit'!$U$27,IF(F79="Scenario3PBT6",'Medium retrofit'!$V$27,"")))&amp;IF(F79="Scenario1PBT7",'Medium retrofit'!$W$27,IF(F79="Scenario2PBT7",'Medium retrofit'!$X$27,IF(F79="Scenario3PBT7",'Medium retrofit'!$Y$27,"")))&amp;IF(F79="Scenario1PBT8",'Medium retrofit'!$Z$27,IF(F79="Scenario2PBT8",'Medium retrofit'!$AA$27,IF(F79="Scenario3PBT8",'Medium retrofit'!$AB$27,"")))&amp;IF(F79="Scenario1PBT9",'Medium retrofit'!$AC$27,IF(F79="Scenario2PBT9",'Medium retrofit'!$AD$27,IF(F79="Scenario3PBT9",'Medium retrofit'!$AE$27,"")))&amp;IF(F79="Scenario1PBT10",'Medium retrofit'!$AF$27,IF(F79="Scenario2PBT10",'Medium retrofit'!$AG$27,IF(F79="Scenario3PBT10",'Medium retrofit'!$AH$27,"")))&amp;IF(F79="Scenario1PBT11",'Medium retrofit'!$AI$27,IF(F79="Scenario2PBT11",'Medium retrofit'!$AJ$27,IF(F79="Scenario3PBT11",'Medium retrofit'!$AK$27,"")))&amp;IF(F79="Scenario1PBT12",'Medium retrofit'!$AL$27,IF(F79="Scenario2PBT12",'Medium retrofit'!$AM$27,IF(F79="Scenario3PBT12",'Medium retrofit'!$AN$27,"")))&amp;IF(F79="Scenario1PBT13",'Medium retrofit'!$AO$27,IF(F79="Scenario2PBT13",'Medium retrofit'!$AP$27,IF(F79="Scenario3PBT13",'Medium retrofit'!$AQ$27,"")))&amp;IF(F79="Scenario1PBT14",'Medium retrofit'!$AR$27,IF(F79="Scenario2PBT14",'Medium retrofit'!$AS$27,IF(F79="Scenario3PBT14",'Medium retrofit'!$AT$27,"")))&amp;IF(F79="Scenario1PBT15",'Medium retrofit'!$AU$27,IF(F79="Scenario2PBT15",'Medium retrofit'!$AV$27,IF(F79="Scenario3PBT15",'Medium retrofit'!$AW$27,"")))</f>
        <v/>
      </c>
      <c r="T79" s="246">
        <f t="shared" si="51"/>
        <v>0</v>
      </c>
      <c r="U79" s="245" t="str">
        <f>IF(F79="Scenario1PBT1",'Medium retrofit'!$E$38,IF(F79="Scenario2PBT1",'Medium retrofit'!$F$38,IF(F79="Scenario3PBT1",'Medium retrofit'!$G$38,"")))&amp;IF(F79="Scenario1PBT2",'Medium retrofit'!$H$38,IF(F79="Scenario2PBT2",'Medium retrofit'!$I$38,IF(F79="Scenario3PBT2",'Medium retrofit'!$J$38,"")))&amp;IF(F79="Scenario1PBT3",'Medium retrofit'!$K$38,IF(F79="Scenario2PBT3",'Medium retrofit'!$L$38,IF(F79="Scenario3PBT3",'Medium retrofit'!$M$38,"")))&amp;IF(F79="Scenario1PBT4",'Medium retrofit'!$N$38,IF(F79="Scenario2PBT4",'Medium retrofit'!$O$38,IF(F79="Scenario3PBT4",'Medium retrofit'!$P$38,"")))&amp;IF(F79="Scenario1PBT5",'Medium retrofit'!$Q$38,IF(F79="Scenario2PBT5",'Medium retrofit'!$R$38,IF(F79="Scenario3PBT5",'Medium retrofit'!$S$38,"")))&amp;IF(F79="Scenario1PBT6",'Medium retrofit'!$T$38,IF(F79="Scenario2PBT6",'Medium retrofit'!$U$38,IF(F79="Scenario3PBT6",'Medium retrofit'!$V$38,"")))&amp;IF(F79="Scenario1PBT7",'Medium retrofit'!$W$38,IF(F79="Scenario2PBT7",'Medium retrofit'!$X$38,IF(F79="Scenario3PBT7",'Medium retrofit'!$Y$38,"")))&amp;IF(F79="Scenario1PBT8",'Medium retrofit'!$Z$38,IF(F79="Scenario2PBT8",'Medium retrofit'!$AA$38,IF(F79="Scenario3PBT8",'Medium retrofit'!$AB$38,"")))&amp;IF(F79="Scenario1PBT9",'Medium retrofit'!$AC$38,IF(F79="Scenario2PBT9",'Medium retrofit'!$AD$38,IF(F79="Scenario3PBT9",'Medium retrofit'!$AE$38,"")))&amp;IF(F79="Scenario1PBT10",'Medium retrofit'!$AF$38,IF(F79="Scenario2PBT10",'Medium retrofit'!$AG$38,IF(F79="Scenario3PBT10",'Medium retrofit'!$AH$38,"")))&amp;IF(F79="Scenario1PBT11",'Medium retrofit'!$AI$38,IF(F79="Scenario2PBT11",'Medium retrofit'!$AJ$38,IF(F79="Scenario3PBT11",'Medium retrofit'!$AK$38,"")))&amp;IF(F79="Scenario1PBT12",'Medium retrofit'!$AL$38,IF(F79="Scenario2PBT12",'Medium retrofit'!$AM$38,IF(F79="Scenario3PBT12",'Medium retrofit'!$AN$38,"")))&amp;IF(F79="Scenario1PBT13",'Medium retrofit'!$AO$38,IF(F79="Scenario2PBT13",'Medium retrofit'!$AP$38,IF(F79="Scenario3PBT13",'Medium retrofit'!$AQ$38,"")))&amp;IF(F79="Scenario1PBT14",'Medium retrofit'!$AR$38,IF(F79="Scenario2PBT14",'Medium retrofit'!$AS$38,IF(F79="Scenario3PBT14",'Medium retrofit'!$AT$38,"")))&amp;IF(F79="Scenario1PBT15",'Medium retrofit'!$AU$38,IF(F79="Scenario2PBT15",'Medium retrofit'!$AV$38,IF(F79="Scenario3PBT15",'Medium retrofit'!$AW$38,"")))</f>
        <v/>
      </c>
      <c r="V79" s="123">
        <f t="shared" si="52"/>
        <v>0</v>
      </c>
      <c r="W79" s="123" t="str">
        <f>IF(F79="Scenario1PBT1",'Medium retrofit'!$E$40,IF(F79="Scenario2PBT1",'Medium retrofit'!$F$40,IF(F79="Scenario3PBT1",'Medium retrofit'!$G$40,"")))&amp;IF(F79="Scenario1PBT2",'Medium retrofit'!$H$40,IF(F79="Scenario2PBT2",'Medium retrofit'!$I$40,IF(F79="Scenario3PBT2",'Medium retrofit'!$J$40,"")))&amp;IF(F79="Scenario1PBT3",'Medium retrofit'!$K$40,IF(F79="Scenario2PBT3",'Medium retrofit'!$L$40,IF(F79="Scenario3PBT3",'Medium retrofit'!$M$40,"")))&amp;IF(F79="Scenario1PBT4",'Medium retrofit'!$N$40,IF(F79="Scenario2PBT4",'Medium retrofit'!$O$40,IF(F79="Scenario3PBT4",'Medium retrofit'!$P$40,"")))&amp;IF(F79="Scenario1PBT5",'Medium retrofit'!$Q$40,IF(F79="Scenario2PBT5",'Medium retrofit'!$R$40,IF(F79="Scenario3PBT5",'Medium retrofit'!$S$40,"")))&amp;IF(F79="Scenario1PBT6",'Medium retrofit'!$T$40,IF(F79="Scenario2PBT6",'Medium retrofit'!$U$40,IF(F79="Scenario3PBT6",'Medium retrofit'!$V$40,"")))&amp;IF(F79="Scenario1PBT7",'Medium retrofit'!$W$40,IF(F79="Scenario2PBT7",'Medium retrofit'!$X$40,IF(F79="Scenario3PBT7",'Medium retrofit'!$Y$40,"")))&amp;IF(F79="Scenario1PBT8",'Medium retrofit'!$Z$40,IF(F79="Scenario2PBT8",'Medium retrofit'!$AA$40,IF(F79="Scenario3PBT8",'Medium retrofit'!$AB$40,"")))&amp;IF(F79="Scenario1PBT9",'Medium retrofit'!$AC$40,IF(F79="Scenario2PBT9",'Medium retrofit'!$AD$40,IF(F79="Scenario3PBT9",'Medium retrofit'!$AE$40,"")))&amp;IF(F79="Scenario1PBT10",'Medium retrofit'!$AF$40,IF(F79="Scenario2PBT10",'Medium retrofit'!$AG$40,IF(F79="Scenario3PBT10",'Medium retrofit'!$AH$40,"")))&amp;IF(F79="Scenario1PBT11",'Medium retrofit'!$AI$40,IF(F79="Scenario2PBT11",'Medium retrofit'!$AJ$40,IF(F79="Scenario3PBT11",'Medium retrofit'!$AK$40,"")))&amp;IF(F79="Scenario1PBT12",'Medium retrofit'!$AL$40,IF(F79="Scenario2PBT12",'Medium retrofit'!$AM$40,IF(F79="Scenario3PBT12",'Medium retrofit'!$AN$40,"")))&amp;IF(F79="Scenario1PBT13",'Medium retrofit'!$AO$40,IF(F79="Scenario2PBT13",'Medium retrofit'!$AP$40,IF(F79="Scenario3PBT13",'Medium retrofit'!$AQ$40,"")))&amp;IF(F79="Scenario1PBT14",'Medium retrofit'!$AR$40,IF(F79="Scenario2PBT14",'Medium retrofit'!$AS$40,IF(F79="Scenario3PBT14",'Medium retrofit'!$AT$40,"")))&amp;IF(F79="Scenario1PBT15",'Medium retrofit'!$AU$40,IF(F79="Scenario2PBT15",'Medium retrofit'!$AV$40,IF(F79="Scenario3PBT15",'Medium retrofit'!$AW$40,"")))</f>
        <v/>
      </c>
      <c r="X79" s="123">
        <f t="shared" si="53"/>
        <v>0</v>
      </c>
      <c r="Y79" s="123" t="str">
        <f>IF(F79="Scenario1PBT1",'Medium retrofit'!$E$42,IF(F79="Scenario2PBT1",'Medium retrofit'!$F$42,IF(F79="Scenario3PBT1",'Medium retrofit'!$G$42,"")))&amp;IF(F79="Scenario1PBT2",'Medium retrofit'!$H$42,IF(F79="Scenario2PBT2",'Medium retrofit'!$I$42,IF(F79="Scenario3PBT2",'Medium retrofit'!$J$42,"")))&amp;IF(F79="Scenario1PBT3",'Medium retrofit'!$K$42,IF(F79="Scenario2PBT3",'Medium retrofit'!$L$42,IF(F79="Scenario3PBT3",'Medium retrofit'!$M$42,"")))&amp;IF(F79="Scenario1PBT4",'Medium retrofit'!$N$42,IF(F79="Scenario2PBT4",'Medium retrofit'!$O$42,IF(F79="Scenario3PBT4",'Medium retrofit'!$P$42,"")))&amp;IF(F79="Scenario1PBT5",'Medium retrofit'!$Q$42,IF(F79="Scenario2PBT5",'Medium retrofit'!$R$42,IF(F79="Scenario3PBT5",'Medium retrofit'!$S$42,"")))&amp;IF(F79="Scenario1PBT6",'Medium retrofit'!$T$42,IF(F79="Scenario2PBT6",'Medium retrofit'!$U$42,IF(F79="Scenario3PBT6",'Medium retrofit'!$V$42,"")))&amp;IF(F79="Scenario1PBT7",'Medium retrofit'!$W$42,IF(F79="Scenario2PBT7",'Medium retrofit'!$X$42,IF(F79="Scenario3PBT7",'Medium retrofit'!$Y$42,"")))&amp;IF(F79="Scenario1PBT8",'Medium retrofit'!$Z$42,IF(F79="Scenario2PBT8",'Medium retrofit'!$AA$42,IF(F79="Scenario3PBT8",'Medium retrofit'!$AB$42,"")))&amp;IF(F79="Scenario1PBT9",'Medium retrofit'!$AC$42,IF(F79="Scenario2PBT9",'Medium retrofit'!$AD$42,IF(F79="Scenario3PBT9",'Medium retrofit'!$AE$42,"")))&amp;IF(F79="Scenario1PBT10",'Medium retrofit'!$AF$42,IF(F79="Scenario2PBT10",'Medium retrofit'!$AG$42,IF(F79="Scenario3PBT10",'Medium retrofit'!$AH$42,"")))&amp;IF(F79="Scenario1PBT11",'Medium retrofit'!$AI$42,IF(F79="Scenario2PBT11",'Medium retrofit'!$AJ$42,IF(F79="Scenario3PBT11",'Medium retrofit'!$AK$42,"")))&amp;IF(F79="Scenario1PBT12",'Medium retrofit'!$AL$42,IF(F79="Scenario2PBT12",'Medium retrofit'!$AM$42,IF(F79="Scenario3PBT12",'Medium retrofit'!$AN$42,"")))&amp;IF(F79="Scenario1PBT13",'Medium retrofit'!$AO$42,IF(F79="Scenario2PBT13",'Medium retrofit'!$AP$42,IF(F79="Scenario3PBT13",'Medium retrofit'!$AQ$42,"")))&amp;IF(F79="Scenario1PBT14",'Medium retrofit'!$AR$42,IF(F79="Scenario2PBT14",'Medium retrofit'!$AS$42,IF(F79="Scenario3PBT14",'Medium retrofit'!$AT$42,"")))&amp;IF(F79="Scenario1PBT15",'Medium retrofit'!$AU$42,IF(F79="Scenario2PBT15",'Medium retrofit'!$AV$42,IF(F79="Scenario3PBT15",'Medium retrofit'!$AW$42,"")))</f>
        <v/>
      </c>
      <c r="Z79" s="123">
        <f t="shared" si="54"/>
        <v>0</v>
      </c>
      <c r="AA79" s="239" t="str">
        <f>IF(F79="Scenario1PBT1",'Medium retrofit'!$E$101,IF(F79="Scenario2PBT1",'Medium retrofit'!$F$101,IF(F79="Scenario3PBT1",'Medium retrofit'!$G$101,"")))&amp;IF(F79="Scenario1PBT2",'Medium retrofit'!$H$101,IF(F79="Scenario2PBT2",'Medium retrofit'!$I$101,IF(F79="Scenario3PBT2",'Medium retrofit'!$J$101,"")))&amp;IF(F79="Scenario1PBT3",'Medium retrofit'!$K$101,IF(F79="Scenario2PBT3",'Medium retrofit'!$L$101,IF(F79="Scenario3PBT3",'Medium retrofit'!$M$101,"")))&amp;IF(F79="Scenario1PBT4",'Medium retrofit'!$N$101,IF(F79="Scenario2PBT4",'Medium retrofit'!$O$101,IF(F79="Scenario3PBT4",'Medium retrofit'!$P$101,"")))&amp;IF(F79="Scenario1PBT5",'Medium retrofit'!$Q$101,IF(F79="Scenario2PBT5",'Medium retrofit'!$R$101,IF(F79="Scenario3PBT5",'Medium retrofit'!$S$101,"")))&amp;IF(F79="Scenario1PBT6",'Medium retrofit'!$T$101,IF(F79="Scenario2PBT6",'Medium retrofit'!$U$101,IF(F79="Scenario3PBT6",'Medium retrofit'!$V$101,"")))&amp;IF(F79="Scenario1PBT7",'Medium retrofit'!$W$101,IF(F79="Scenario2PBT7",'Medium retrofit'!$X$101,IF(F79="Scenario3PBT7",'Medium retrofit'!$Y$101,"")))&amp;IF(F79="Scenario1PBT8",'Medium retrofit'!$Z$101,IF(F79="Scenario2PBT8",'Medium retrofit'!$AA$101,IF(F79="Scenario3PBT8",'Medium retrofit'!$AB$101,"")))&amp;IF(F79="Scenario1PBT9",'Medium retrofit'!$AC$101,IF(F79="Scenario2PBT9",'Medium retrofit'!$AD$101,IF(F79="Scenario3PBT9",'Medium retrofit'!$AE$101,"")))&amp;IF(F79="Scenario1PBT10",'Medium retrofit'!$AF$101,IF(F79="Scenario2PBT10",'Medium retrofit'!$AG$101,IF(F79="Scenario3PBT10",'Medium retrofit'!$AH$101,"")))&amp;IF(F79="Scenario1PBT11",'Medium retrofit'!$AI$101,IF(F79="Scenario2PBT11",'Medium retrofit'!$AJ$101,IF(F79="Scenario3PBT11",'Medium retrofit'!$AK$101,"")))&amp;IF(F79="Scenario1PBT12",'Medium retrofit'!$AL$101,IF(F79="Scenario2PBT12",'Medium retrofit'!$AM$101,IF(F79="Scenario3PBT12",'Medium retrofit'!$AN$101,"")))&amp;IF(F79="Scenario1PBT13",'Medium retrofit'!$AO$101,IF(F79="Scenario2PBT13",'Medium retrofit'!$AP$101,IF(F79="Scenario3PBT13",'Medium retrofit'!$AQ$101,"")))&amp;IF(F79="Scenario1PBT14",'Medium retrofit'!$AR$101,IF(F79="Scenario2PBT14",'Medium retrofit'!$AS$101,IF(F79="Scenario3PBT14",'Medium retrofit'!$AT$101,"")))&amp;IF(F79="Scenario1PBT15",'Medium retrofit'!$AU$101,IF(F79="Scenario2PBT15",'Medium retrofit'!$AV$101,IF(F79="Scenario3PBT15",'Medium retrofit'!$AW$101,"")))</f>
        <v/>
      </c>
      <c r="AB79" s="242">
        <f t="shared" si="55"/>
        <v>0</v>
      </c>
      <c r="AC79" s="247">
        <f>IFERROR('Projection_Base-case'!G79-G79,0)</f>
        <v>0</v>
      </c>
      <c r="AD79" s="123">
        <f t="shared" si="34"/>
        <v>0</v>
      </c>
      <c r="AE79" s="123">
        <f>IFERROR(100*AC79/'Projection_Base-case'!G79,0)</f>
        <v>0</v>
      </c>
      <c r="AF79" s="123">
        <f>IFERROR('Projection_Base-case'!I79-I79,0)</f>
        <v>0</v>
      </c>
      <c r="AG79" s="123">
        <f t="shared" si="35"/>
        <v>0</v>
      </c>
      <c r="AH79" s="123">
        <f>IFERROR(100*AF79/'Projection_Base-case'!I79,0)</f>
        <v>0</v>
      </c>
      <c r="AI79" s="123">
        <f>IFERROR('Projection_Base-case'!K79-K79,0)</f>
        <v>0</v>
      </c>
      <c r="AJ79" s="123">
        <f t="shared" si="36"/>
        <v>0</v>
      </c>
      <c r="AK79" s="123">
        <f>IFERROR(100*AI79/'Projection_Base-case'!K79,0)</f>
        <v>0</v>
      </c>
      <c r="AL79" s="123">
        <f>IFERROR(M79-'Projection_Base-case'!M79,0)</f>
        <v>0</v>
      </c>
      <c r="AM79" s="123">
        <f t="shared" si="37"/>
        <v>0</v>
      </c>
      <c r="AN79" s="179">
        <f>IFERROR(IF('Projection_Base-case'!N79&gt;0,100*AM79/'Projection_Base-case'!N79,100*AM79/N79),0)</f>
        <v>0</v>
      </c>
      <c r="AO79" s="245">
        <f>IFERROR('Projection_Base-case'!O79-O79,0)</f>
        <v>0</v>
      </c>
      <c r="AP79" s="123">
        <f t="shared" si="38"/>
        <v>0</v>
      </c>
      <c r="AQ79" s="123">
        <f>IFERROR(100*AO79/'Projection_Base-case'!O79,0)</f>
        <v>0</v>
      </c>
      <c r="AR79" s="123">
        <f>IFERROR('Projection_Base-case'!Q79-Q79,0)</f>
        <v>0</v>
      </c>
      <c r="AS79" s="123">
        <f t="shared" si="39"/>
        <v>0</v>
      </c>
      <c r="AT79" s="123">
        <f>IFERROR(100*AR79/'Projection_Base-case'!Q79,0)</f>
        <v>0</v>
      </c>
      <c r="AU79" s="123">
        <f>IFERROR('Projection_Base-case'!S79-S79,0)</f>
        <v>0</v>
      </c>
      <c r="AV79" s="123">
        <f t="shared" si="40"/>
        <v>0</v>
      </c>
      <c r="AW79" s="124">
        <f>IFERROR(100*AU79/'Projection_Base-case'!S79,0)</f>
        <v>0</v>
      </c>
      <c r="AX79" s="245">
        <f>IFERROR('Projection_Base-case'!U79-U79,0)</f>
        <v>0</v>
      </c>
      <c r="AY79" s="123">
        <f t="shared" si="41"/>
        <v>0</v>
      </c>
      <c r="AZ79" s="123">
        <f>IFERROR(100*AX79/'Projection_Base-case'!U79,0)</f>
        <v>0</v>
      </c>
      <c r="BA79" s="123">
        <f>IFERROR('Projection_Base-case'!W79-W79,0)</f>
        <v>0</v>
      </c>
      <c r="BB79" s="123">
        <f t="shared" si="42"/>
        <v>0</v>
      </c>
      <c r="BC79" s="123">
        <f>IFERROR(100*BA79/'Projection_Base-case'!W79,0)</f>
        <v>0</v>
      </c>
      <c r="BD79" s="123">
        <f>IFERROR('Projection_Base-case'!Y79-Y79,0)</f>
        <v>0</v>
      </c>
      <c r="BE79" s="123">
        <f t="shared" si="43"/>
        <v>0</v>
      </c>
      <c r="BF79" s="123">
        <f>IFERROR(100*BD79/'Projection_Base-case'!Y79,0)</f>
        <v>0</v>
      </c>
      <c r="BG79" s="178">
        <f t="shared" si="56"/>
        <v>0</v>
      </c>
      <c r="BH79" s="179">
        <f t="shared" si="57"/>
        <v>0</v>
      </c>
    </row>
    <row r="80" spans="1:60">
      <c r="A80" s="165">
        <v>75</v>
      </c>
      <c r="B80" s="239">
        <f>IF('Projection_Base-case'!B80&lt;&gt;"",'Projection_Base-case'!B80,0)</f>
        <v>0</v>
      </c>
      <c r="C80" s="239">
        <f>IF('Projection_Base-case'!C80&lt;&gt;"",'Projection_Base-case'!C80,0)</f>
        <v>0</v>
      </c>
      <c r="D80" s="239">
        <f>IF('Projection_Base-case'!D80&lt;&gt;"",'Projection_Base-case'!D80,0)</f>
        <v>0</v>
      </c>
      <c r="E80" s="164" t="str">
        <f>IF(AND('Résultats medium'!$AC$3="OUI",'Résultats medium'!E79&lt;&gt;""),'Résultats medium'!E79,IF(OR(D80="PBT1",D80="PBT4",D80="PBT5",D80="PBT6",D80="PBT7",D80="PBT8",D80="PBT10"),"Scenario1",IF(OR(D80="PBT3",D80="PBT9"),"Scenario3",IF(OR(D80="PBT2"),"Scenario2",""))))</f>
        <v/>
      </c>
      <c r="F80" s="240" t="str">
        <f t="shared" si="44"/>
        <v>0</v>
      </c>
      <c r="G80" s="241" t="str">
        <f>IF(F80="Scenario1PBT1",'Medium retrofit'!$E$6,IF(F80="Scenario2PBT1",'Medium retrofit'!$F$6,IF(F80="Scenario3PBT1",'Medium retrofit'!$G$6,"")))&amp;IF(F80="Scenario1PBT2",'Medium retrofit'!$H$6,IF(F80="Scenario2PBT2",'Medium retrofit'!$I$6,IF(F80="Scenario3PBT2",'Medium retrofit'!$J$6,"")))&amp;IF(F80="Scenario1PBT3",'Medium retrofit'!$K$6,IF(F80="Scenario2PBT3",'Medium retrofit'!$L$6,IF(F80="Scenario3PBT3",'Medium retrofit'!$M$6,"")))&amp;IF(F80="Scenario1PBT4",'Medium retrofit'!$N$6,IF(F80="Scenario2PBT4",'Medium retrofit'!$O$6,IF(F80="Scenario3PBT4",'Medium retrofit'!$P$6,"")))&amp;IF(F80="Scenario1PBT5",'Medium retrofit'!$Q$6,IF(F80="Scenario2PBT5",'Medium retrofit'!$R$6,IF(F80="Scenario3PBT5",'Medium retrofit'!$S$6,"")))&amp;IF(F80="Scenario1PBT6",'Medium retrofit'!$T$6,IF(F80="Scenario2PBT6",'Medium retrofit'!$U$6,IF(F80="Scenario3PBT6",'Medium retrofit'!$V$6,"")))&amp;IF(F80="Scenario1PBT7",'Medium retrofit'!$W$6,IF(F80="Scenario2PBT7",'Medium retrofit'!$X$6,IF(F80="Scenario3PBT7",'Medium retrofit'!$Y$6,"")))&amp;IF(F80="Scenario1PBT8",'Medium retrofit'!$Z$6,IF(F80="Scenario2PBT8",'Medium retrofit'!$AA$6,IF(F80="Scenario3PBT8",'Medium retrofit'!$AB$6,"")))&amp;IF(F80="Scenario1PBT9",'Medium retrofit'!$AC$6,IF(F80="Scenario2PBT9",'Medium retrofit'!$AD$6,IF(F80="Scenario3PBT9",'Medium retrofit'!$AE$6,"")))&amp;IF(F80="Scenario1PBT10",'Medium retrofit'!$AF$6,IF(F80="Scenario2PBT10",'Medium retrofit'!$AG$6,IF(F80="Scenario3PBT10",'Medium retrofit'!$AH$6,"")))&amp;IF(F80="Scenario1PBT11",'Medium retrofit'!$AI$6,IF(F80="Scenario2PBT11",'Medium retrofit'!$AJ$6,IF(F80="Scenario3PBT11",'Medium retrofit'!$AK$6,"")))&amp;IF(F80="Scenario1PBT12",'Medium retrofit'!$AL$6,IF(F80="Scenario2PBT12",'Medium retrofit'!$AM$6,IF(F80="Scenario3PBT12",'Medium retrofit'!$AN$6,"")))&amp;IF(F80="Scenario1PBT13",'Medium retrofit'!$AO$6,IF(F80="Scenario2PBT13",'Medium retrofit'!$AP$6,IF(F80="Scenario3PBT13",'Medium retrofit'!$AQ$6,"")))&amp;IF(F80="Scenario1PBT14",'Medium retrofit'!$AR$6,IF(F80="Scenario2PBT14",'Medium retrofit'!$AS$6,IF(F80="Scenario3PBT14",'Medium retrofit'!$AT$6,"")))&amp;IF(F80="Scenario1PBT15",'Medium retrofit'!$AU$6,IF(F80="Scenario2PBT15",'Medium retrofit'!$AV$6,IF(F80="Scenario3PBT15",'Medium retrofit'!$AW$6,"")))</f>
        <v/>
      </c>
      <c r="H80" s="123">
        <f t="shared" si="45"/>
        <v>0</v>
      </c>
      <c r="I80" s="239" t="str">
        <f>IF(F80="Scenario1PBT1",'Medium retrofit'!$E$16,IF(F80="Scenario2PBT1",'Medium retrofit'!$F$16,IF(F80="Scenario3PBT1",'Medium retrofit'!$G$16,"")))&amp;IF(F80="Scenario1PBT2",'Medium retrofit'!$H$16,IF(F80="Scenario2PBT2",'Medium retrofit'!$I$16,IF(F80="Scenario3PBT2",'Medium retrofit'!$J$16,"")))&amp;IF(F80="Scenario1PBT3",'Medium retrofit'!$K$16,IF(F80="Scenario2PBT3",'Medium retrofit'!$L$16,IF(F80="Scenario3PBT3",'Medium retrofit'!$M$16,"")))&amp;IF(F80="Scenario1PBT4",'Medium retrofit'!$N$16,IF(F80="Scenario2PBT4",'Medium retrofit'!$O$16,IF(F80="Scenario3PBT4",'Medium retrofit'!$P$16,"")))&amp;IF(F80="Scenario1PBT5",'Medium retrofit'!$Q$16,IF(F80="Scenario2PBT5",'Medium retrofit'!$R$16,IF(F80="Scenario3PBT5",'Medium retrofit'!$S$16,"")))&amp;IF(F80="Scenario1PBT6",'Medium retrofit'!$T$16,IF(F80="Scenario2PBT6",'Medium retrofit'!$U$16,IF(F80="Scenario3PBT6",'Medium retrofit'!$V$16,"")))&amp;IF(F80="Scenario1PBT7",'Medium retrofit'!$W$16,IF(F80="Scenario2PBT7",'Medium retrofit'!$X$16,IF(F80="Scenario3PBT7",'Medium retrofit'!$Y$16,"")))&amp;IF(F80="Scenario1PBT8",'Medium retrofit'!$Z$16,IF(F80="Scenario2PBT8",'Medium retrofit'!$AA$16,IF(F80="Scenario3PBT8",'Medium retrofit'!$AB$16,"")))&amp;IF(F80="Scenario1PBT9",'Medium retrofit'!$AC$16,IF(F80="Scenario2PBT9",'Medium retrofit'!$AD$16,IF(F80="Scenario3PBT9",'Medium retrofit'!$AE$16,"")))&amp;IF(F80="Scenario1PBT10",'Medium retrofit'!$AF$16,IF(F80="Scenario2PBT10",'Medium retrofit'!$AG$16,IF(F80="Scenario3PBT10",'Medium retrofit'!$AH$16,"")))&amp;IF(F80="Scenario1PBT11",'Medium retrofit'!$AI$16,IF(F80="Scenario2PBT11",'Medium retrofit'!$AJ$16,IF(F80="Scenario3PBT11",'Medium retrofit'!$AK$16,"")))&amp;IF(F80="Scenario1PBT12",'Medium retrofit'!$AL$16,IF(F80="Scenario2PBT12",'Medium retrofit'!$AM$16,IF(F80="Scenario3PBT12",'Medium retrofit'!$AN$16,"")))&amp;IF(F80="Scenario1PBT13",'Medium retrofit'!$AO$16,IF(F80="Scenario2PBT13",'Medium retrofit'!$AP$16,IF(F80="Scenario3PBT13",'Medium retrofit'!$AQ$16,"")))&amp;IF(F80="Scenario1PBT14",'Medium retrofit'!$AR$16,IF(F80="Scenario2PBT14",'Medium retrofit'!$AS$16,IF(F80="Scenario3PBT14",'Medium retrofit'!$AT$16,"")))&amp;IF(F80="Scenario1PBT15",'Medium retrofit'!$AU$16,IF(F80="Scenario2PBT15",'Medium retrofit'!$AV$16,IF(F80="Scenario3PBT15",'Medium retrofit'!$AW$16,"")))</f>
        <v/>
      </c>
      <c r="J80" s="123">
        <f t="shared" si="46"/>
        <v>0</v>
      </c>
      <c r="K80" s="123" t="str">
        <f>IF(F80="Scenario1PBT1",'Medium retrofit'!$E$18,IF(F80="Scenario2PBT1",'Medium retrofit'!$F$18,IF(F80="Scenario3PBT1",'Medium retrofit'!$G$18,"")))&amp;IF(F80="Scenario1PBT2",'Medium retrofit'!$H$18,IF(F80="Scenario2PBT2",'Medium retrofit'!$I$18,IF(F80="Scenario3PBT2",'Medium retrofit'!$J$18,"")))&amp;IF(F80="Scenario1PBT3",'Medium retrofit'!$K$18,IF(F80="Scenario2PBT3",'Medium retrofit'!$L$18,IF(F80="Scenario3PBT3",'Medium retrofit'!$M$18,"")))&amp;IF(F80="Scenario1PBT4",'Medium retrofit'!$N$18,IF(F80="Scenario2PBT4",'Medium retrofit'!$O$18,IF(F80="Scenario3PBT4",'Medium retrofit'!$P$18,"")))&amp;IF(F80="Scenario1PBT5",'Medium retrofit'!$Q$18,IF(F80="Scenario2PBT5",'Medium retrofit'!$R$18,IF(F80="Scenario3PBT5",'Medium retrofit'!$S$18,"")))&amp;IF(F80="Scenario1PBT6",'Medium retrofit'!$T$18,IF(F80="Scenario2PBT6",'Medium retrofit'!$U$18,IF(F80="Scenario3PBT6",'Medium retrofit'!$V$18,"")))&amp;IF(F80="Scenario1PBT7",'Medium retrofit'!$W$18,IF(F80="Scenario2PBT7",'Medium retrofit'!$X$18,IF(F80="Scenario3PBT7",'Medium retrofit'!$Y$18,"")))&amp;IF(F80="Scenario1PBT8",'Medium retrofit'!$Z$18,IF(F80="Scenario2PBT8",'Medium retrofit'!$AA$18,IF(F80="Scenario3PBT8",'Medium retrofit'!$AB$18,"")))&amp;IF(F80="Scenario1PBT9",'Medium retrofit'!$AC$18,IF(F80="Scenario2PBT9",'Medium retrofit'!$AD$18,IF(F80="Scenario3PBT9",'Medium retrofit'!$AE$18,"")))&amp;IF(F80="Scenario1PBT10",'Medium retrofit'!$AF$18,IF(F80="Scenario2PBT10",'Medium retrofit'!$AG$18,IF(F80="Scenario3PBT10",'Medium retrofit'!$AH$18,"")))&amp;IF(F80="Scenario1PBT11",'Medium retrofit'!$AI$18,IF(F80="Scenario2PBT11",'Medium retrofit'!$AJ$18,IF(F80="Scenario3PBT11",'Medium retrofit'!$AK$18,"")))&amp;IF(F80="Scenario1PBT12",'Medium retrofit'!$AL$18,IF(F80="Scenario2PBT12",'Medium retrofit'!$AM$18,IF(F80="Scenario3PBT12",'Medium retrofit'!$AN$18,"")))&amp;IF(F80="Scenario1PBT13",'Medium retrofit'!$AO$18,IF(F80="Scenario2PBT13",'Medium retrofit'!$AP$18,IF(F80="Scenario3PBT13",'Medium retrofit'!$AQ$18,"")))&amp;IF(F80="Scenario1PBT14",'Medium retrofit'!$AR$18,IF(F80="Scenario2PBT14",'Medium retrofit'!$AS$18,IF(F80="Scenario3PBT14",'Medium retrofit'!$AT$18,"")))&amp;IF(F80="Scenario1PBT15",'Medium retrofit'!$AU$18,IF(F80="Scenario2PBT15",'Medium retrofit'!$AV$18,IF(F80="Scenario3PBT15",'Medium retrofit'!$AW$18,"")))</f>
        <v/>
      </c>
      <c r="L80" s="123">
        <f t="shared" si="47"/>
        <v>0</v>
      </c>
      <c r="M80" s="123" t="str">
        <f>IF(F80="Scenario1PBT1",'Medium retrofit'!$E$20,IF(F80="Scenario2PBT1",'Medium retrofit'!$F$20,IF(F80="Scenario3PBT1",'Medium retrofit'!$G$20,"")))&amp;IF(F80="Scenario1PBT2",'Medium retrofit'!$H$20,IF(F80="Scenario2PBT2",'Medium retrofit'!$I$20,IF(F80="Scenario3PBT2",'Medium retrofit'!$J$20,"")))&amp;IF(F80="Scenario1PBT3",'Medium retrofit'!$K$20,IF(F80="Scenario2PBT3",'Medium retrofit'!$L$20,IF(F80="Scenario3PBT3",'Medium retrofit'!$M$20,"")))&amp;IF(F80="Scenario1PBT4",'Medium retrofit'!$N$20,IF(F80="Scenario2PBT4",'Medium retrofit'!$O$20,IF(F80="Scenario3PBT4",'Medium retrofit'!$P$20,"")))&amp;IF(F80="Scenario1PBT5",'Medium retrofit'!$Q$20,IF(F80="Scenario2PBT5",'Medium retrofit'!$R$20,IF(F80="Scenario3PBT5",'Medium retrofit'!$S$20,"")))&amp;IF(F80="Scenario1PBT6",'Medium retrofit'!$T$20,IF(F80="Scenario2PBT6",'Medium retrofit'!$U$20,IF(F80="Scenario3PBT6",'Medium retrofit'!$V$20,"")))&amp;IF(F80="Scenario1PBT7",'Medium retrofit'!$W$20,IF(F80="Scenario2PBT7",'Medium retrofit'!$X$20,IF(F80="Scenario3PBT7",'Medium retrofit'!$Y$20,"")))&amp;IF(F80="Scenario1PBT8",'Medium retrofit'!$Z$20,IF(F80="Scenario2PBT8",'Medium retrofit'!$AA$20,IF(F80="Scenario3PBT8",'Medium retrofit'!$AB$20,"")))&amp;IF(F80="Scenario1PBT9",'Medium retrofit'!$AC$20,IF(F80="Scenario2PBT9",'Medium retrofit'!$AD$20,IF(F80="Scenario3PBT9",'Medium retrofit'!$AE$20,"")))&amp;IF(F80="Scenario1PBT10",'Medium retrofit'!$AF$20,IF(F80="Scenario2PBT10",'Medium retrofit'!$AG$20,IF(F80="Scenario3PBT10",'Medium retrofit'!$AH$20,"")))&amp;IF(F80="Scenario1PBT11",'Medium retrofit'!$AI$20,IF(F80="Scenario2PBT11",'Medium retrofit'!$AJ$20,IF(F80="Scenario3PBT11",'Medium retrofit'!$AK$20,"")))&amp;IF(F80="Scenario1PBT12",'Medium retrofit'!$AL$20,IF(F80="Scenario2PBT12",'Medium retrofit'!$AM$20,IF(F80="Scenario3PBT12",'Medium retrofit'!$AN$20,"")))&amp;IF(F80="Scenario1PBT13",'Medium retrofit'!$AO$20,IF(F80="Scenario2PBT13",'Medium retrofit'!$AP$20,IF(F80="Scenario3PBT13",'Medium retrofit'!$AQ$20,"")))&amp;IF(F80="Scenario1PBT14",'Medium retrofit'!$AR$20,IF(F80="Scenario2PBT14",'Medium retrofit'!$AS$20,IF(F80="Scenario3PBT14",'Medium retrofit'!$AT$20,"")))&amp;IF(F80="Scenario1PBT15",'Medium retrofit'!$AU$20,IF(F80="Scenario2PBT15",'Medium retrofit'!$AV$20,IF(F80="Scenario3PBT15",'Medium retrofit'!$AW$20,"")))</f>
        <v/>
      </c>
      <c r="N80" s="124">
        <f t="shared" si="48"/>
        <v>0</v>
      </c>
      <c r="O80" s="245" t="str">
        <f>IF(F80="Scenario1PBT1",'Medium retrofit'!$E$23,IF(F80="Scenario2PBT1",'Medium retrofit'!$F$23,IF(F80="Scenario3PBT1",'Medium retrofit'!$G$23,"")))&amp;IF(F80="Scenario1PBT2",'Medium retrofit'!$H$23,IF(F80="Scenario2PBT2",'Medium retrofit'!$I$23,IF(F80="Scenario3PBT2",'Medium retrofit'!$J$23,"")))&amp;IF(F80="Scenario1PBT3",'Medium retrofit'!$K$23,IF(F80="Scenario2PBT3",'Medium retrofit'!$L$23,IF(F80="Scenario3PBT3",'Medium retrofit'!$M$23,"")))&amp;IF(F80="Scenario1PBT4",'Medium retrofit'!$N$23,IF(F80="Scenario2PBT4",'Medium retrofit'!$O$23,IF(F80="Scenario3PBT4",'Medium retrofit'!$P$23,"")))&amp;IF(F80="Scenario1PBT5",'Medium retrofit'!$Q$23,IF(F80="Scenario2PBT5",'Medium retrofit'!$R$23,IF(F80="Scenario3PBT5",'Medium retrofit'!$S$23,"")))&amp;IF(F80="Scenario1PBT6",'Medium retrofit'!$T$23,IF(F80="Scenario2PBT6",'Medium retrofit'!$U$23,IF(F80="Scenario3PBT6",'Medium retrofit'!$V$23,"")))&amp;IF(F80="Scenario1PBT7",'Medium retrofit'!$W$23,IF(F80="Scenario2PBT7",'Medium retrofit'!$X$23,IF(F80="Scenario3PBT7",'Medium retrofit'!$Y$23,"")))&amp;IF(F80="Scenario1PBT8",'Medium retrofit'!$Z$23,IF(F80="Scenario2PBT8",'Medium retrofit'!$AA$23,IF(F80="Scenario3PBT8",'Medium retrofit'!$AB$23,"")))&amp;IF(F80="Scenario1PBT9",'Medium retrofit'!$AC$23,IF(F80="Scenario2PBT9",'Medium retrofit'!$AD$23,IF(F80="Scenario3PBT9",'Medium retrofit'!$AE$23,"")))&amp;IF(F80="Scenario1PBT10",'Medium retrofit'!$AF$23,IF(F80="Scenario2PBT10",'Medium retrofit'!$AG$23,IF(F80="Scenario3PBT10",'Medium retrofit'!$AH$23,"")))&amp;IF(F80="Scenario1PBT11",'Medium retrofit'!$AI$23,IF(F80="Scenario2PBT11",'Medium retrofit'!$AJ$23,IF(F80="Scenario3PBT11",'Medium retrofit'!$AK$23,"")))&amp;IF(F80="Scenario1PBT12",'Medium retrofit'!$AL$23,IF(F80="Scenario2PBT12",'Medium retrofit'!$AM$23,IF(F80="Scenario3PBT12",'Medium retrofit'!$AN$23,"")))&amp;IF(F80="Scenario1PBT13",'Medium retrofit'!$AO$23,IF(F80="Scenario2PBT13",'Medium retrofit'!$AP$23,IF(F80="Scenario3PBT13",'Medium retrofit'!$AQ$23,"")))&amp;IF(F80="Scenario1PBT14",'Medium retrofit'!$AR$23,IF(F80="Scenario2PBT14",'Medium retrofit'!$AS$23,IF(F80="Scenario3PBT14",'Medium retrofit'!$AT$23,"")))&amp;IF(F80="Scenario1PBT15",'Medium retrofit'!$AU$23,IF(F80="Scenario2PBT15",'Medium retrofit'!$AV$23,IF(F80="Scenario3PBT15",'Medium retrofit'!$AW$23,"")))</f>
        <v/>
      </c>
      <c r="P80" s="123">
        <f t="shared" si="49"/>
        <v>0</v>
      </c>
      <c r="Q80" s="123" t="str">
        <f>IF(F80="Scenario1PBT1",'Medium retrofit'!$E$25,IF(F80="Scenario2PBT1",'Medium retrofit'!$F$25,IF(F80="Scenario3PBT1",'Medium retrofit'!$G$25,"")))&amp;IF(F80="Scenario1PBT2",'Medium retrofit'!$H$25,IF(F80="Scenario2PBT2",'Medium retrofit'!$I$25,IF(F80="Scenario3PBT2",'Medium retrofit'!$J$25,"")))&amp;IF(F80="Scenario1PBT3",'Medium retrofit'!$K$25,IF(F80="Scenario2PBT3",'Medium retrofit'!$L$25,IF(F80="Scenario3PBT3",'Medium retrofit'!$M$25,"")))&amp;IF(F80="Scenario1PBT4",'Medium retrofit'!$N$25,IF(F80="Scenario2PBT4",'Medium retrofit'!$O$25,IF(F80="Scenario3PBT4",'Medium retrofit'!$P$25,"")))&amp;IF(F80="Scenario1PBT5",'Medium retrofit'!$Q$25,IF(F80="Scenario2PBT5",'Medium retrofit'!$R$25,IF(F80="Scenario3PBT5",'Medium retrofit'!$S$25,"")))&amp;IF(F80="Scenario1PBT6",'Medium retrofit'!$T$25,IF(F80="Scenario2PBT6",'Medium retrofit'!$U$25,IF(F80="Scenario3PBT6",'Medium retrofit'!$V$25,"")))&amp;IF(F80="Scenario1PBT7",'Medium retrofit'!$W$25,IF(F80="Scenario2PBT7",'Medium retrofit'!$X$25,IF(F80="Scenario3PBT7",'Medium retrofit'!$Y$25,"")))&amp;IF(F80="Scenario1PBT8",'Medium retrofit'!$Z$25,IF(F80="Scenario2PBT8",'Medium retrofit'!$AA$25,IF(F80="Scenario3PBT8",'Medium retrofit'!$AB$25,"")))&amp;IF(F80="Scenario1PBT9",'Medium retrofit'!$AC$25,IF(F80="Scenario2PBT9",'Medium retrofit'!$AD$25,IF(F80="Scenario3PBT9",'Medium retrofit'!$AE$25,"")))&amp;IF(F80="Scenario1PBT10",'Medium retrofit'!$AF$25,IF(F80="Scenario2PBT10",'Medium retrofit'!$AG$25,IF(F80="Scenario3PBT10",'Medium retrofit'!$AH$25,"")))&amp;IF(F80="Scenario1PBT11",'Medium retrofit'!$AI$25,IF(F80="Scenario2PBT11",'Medium retrofit'!$AJ$25,IF(F80="Scenario3PBT11",'Medium retrofit'!$AK$25,"")))&amp;IF(F80="Scenario1PBT12",'Medium retrofit'!$AL$25,IF(F80="Scenario2PBT12",'Medium retrofit'!$AM$25,IF(F80="Scenario3PBT12",'Medium retrofit'!$AN$25,"")))&amp;IF(F80="Scenario1PBT13",'Medium retrofit'!$AO$25,IF(F80="Scenario2PBT13",'Medium retrofit'!$AP$25,IF(F80="Scenario3PBT13",'Medium retrofit'!$AQ$25,"")))&amp;IF(F80="Scenario1PBT14",'Medium retrofit'!$AR$25,IF(F80="Scenario2PBT14",'Medium retrofit'!$AS$25,IF(F80="Scenario3PBT14",'Medium retrofit'!$AT$25,"")))&amp;IF(F80="Scenario1PBT15",'Medium retrofit'!$AU$25,IF(F80="Scenario2PBT15",'Medium retrofit'!$AV$25,IF(F80="Scenario3PBT15",'Medium retrofit'!$AW$25,"")))</f>
        <v/>
      </c>
      <c r="R80" s="123">
        <f t="shared" si="50"/>
        <v>0</v>
      </c>
      <c r="S80" s="123" t="str">
        <f>IF(F80="Scenario1PBT1",'Medium retrofit'!$E$27,IF(F80="Scenario2PBT1",'Medium retrofit'!$F$27,IF(F80="Scenario3PBT1",'Medium retrofit'!$G$27,"")))&amp;IF(F80="Scenario1PBT2",'Medium retrofit'!$H$27,IF(F80="Scenario2PBT2",'Medium retrofit'!$I$27,IF(F80="Scenario3PBT2",'Medium retrofit'!$J$27,"")))&amp;IF(F80="Scenario1PBT3",'Medium retrofit'!$K$27,IF(F80="Scenario2PBT3",'Medium retrofit'!$L$27,IF(F80="Scenario3PBT3",'Medium retrofit'!$M$27,"")))&amp;IF(F80="Scenario1PBT4",'Medium retrofit'!$N$27,IF(F80="Scenario2PBT4",'Medium retrofit'!$O$27,IF(F80="Scenario3PBT4",'Medium retrofit'!$P$27,"")))&amp;IF(F80="Scenario1PBT5",'Medium retrofit'!$Q$27,IF(F80="Scenario2PBT5",'Medium retrofit'!$R$27,IF(F80="Scenario3PBT5",'Medium retrofit'!$S$27,"")))&amp;IF(F80="Scenario1PBT6",'Medium retrofit'!$T$27,IF(F80="Scenario2PBT6",'Medium retrofit'!$U$27,IF(F80="Scenario3PBT6",'Medium retrofit'!$V$27,"")))&amp;IF(F80="Scenario1PBT7",'Medium retrofit'!$W$27,IF(F80="Scenario2PBT7",'Medium retrofit'!$X$27,IF(F80="Scenario3PBT7",'Medium retrofit'!$Y$27,"")))&amp;IF(F80="Scenario1PBT8",'Medium retrofit'!$Z$27,IF(F80="Scenario2PBT8",'Medium retrofit'!$AA$27,IF(F80="Scenario3PBT8",'Medium retrofit'!$AB$27,"")))&amp;IF(F80="Scenario1PBT9",'Medium retrofit'!$AC$27,IF(F80="Scenario2PBT9",'Medium retrofit'!$AD$27,IF(F80="Scenario3PBT9",'Medium retrofit'!$AE$27,"")))&amp;IF(F80="Scenario1PBT10",'Medium retrofit'!$AF$27,IF(F80="Scenario2PBT10",'Medium retrofit'!$AG$27,IF(F80="Scenario3PBT10",'Medium retrofit'!$AH$27,"")))&amp;IF(F80="Scenario1PBT11",'Medium retrofit'!$AI$27,IF(F80="Scenario2PBT11",'Medium retrofit'!$AJ$27,IF(F80="Scenario3PBT11",'Medium retrofit'!$AK$27,"")))&amp;IF(F80="Scenario1PBT12",'Medium retrofit'!$AL$27,IF(F80="Scenario2PBT12",'Medium retrofit'!$AM$27,IF(F80="Scenario3PBT12",'Medium retrofit'!$AN$27,"")))&amp;IF(F80="Scenario1PBT13",'Medium retrofit'!$AO$27,IF(F80="Scenario2PBT13",'Medium retrofit'!$AP$27,IF(F80="Scenario3PBT13",'Medium retrofit'!$AQ$27,"")))&amp;IF(F80="Scenario1PBT14",'Medium retrofit'!$AR$27,IF(F80="Scenario2PBT14",'Medium retrofit'!$AS$27,IF(F80="Scenario3PBT14",'Medium retrofit'!$AT$27,"")))&amp;IF(F80="Scenario1PBT15",'Medium retrofit'!$AU$27,IF(F80="Scenario2PBT15",'Medium retrofit'!$AV$27,IF(F80="Scenario3PBT15",'Medium retrofit'!$AW$27,"")))</f>
        <v/>
      </c>
      <c r="T80" s="246">
        <f t="shared" si="51"/>
        <v>0</v>
      </c>
      <c r="U80" s="245" t="str">
        <f>IF(F80="Scenario1PBT1",'Medium retrofit'!$E$38,IF(F80="Scenario2PBT1",'Medium retrofit'!$F$38,IF(F80="Scenario3PBT1",'Medium retrofit'!$G$38,"")))&amp;IF(F80="Scenario1PBT2",'Medium retrofit'!$H$38,IF(F80="Scenario2PBT2",'Medium retrofit'!$I$38,IF(F80="Scenario3PBT2",'Medium retrofit'!$J$38,"")))&amp;IF(F80="Scenario1PBT3",'Medium retrofit'!$K$38,IF(F80="Scenario2PBT3",'Medium retrofit'!$L$38,IF(F80="Scenario3PBT3",'Medium retrofit'!$M$38,"")))&amp;IF(F80="Scenario1PBT4",'Medium retrofit'!$N$38,IF(F80="Scenario2PBT4",'Medium retrofit'!$O$38,IF(F80="Scenario3PBT4",'Medium retrofit'!$P$38,"")))&amp;IF(F80="Scenario1PBT5",'Medium retrofit'!$Q$38,IF(F80="Scenario2PBT5",'Medium retrofit'!$R$38,IF(F80="Scenario3PBT5",'Medium retrofit'!$S$38,"")))&amp;IF(F80="Scenario1PBT6",'Medium retrofit'!$T$38,IF(F80="Scenario2PBT6",'Medium retrofit'!$U$38,IF(F80="Scenario3PBT6",'Medium retrofit'!$V$38,"")))&amp;IF(F80="Scenario1PBT7",'Medium retrofit'!$W$38,IF(F80="Scenario2PBT7",'Medium retrofit'!$X$38,IF(F80="Scenario3PBT7",'Medium retrofit'!$Y$38,"")))&amp;IF(F80="Scenario1PBT8",'Medium retrofit'!$Z$38,IF(F80="Scenario2PBT8",'Medium retrofit'!$AA$38,IF(F80="Scenario3PBT8",'Medium retrofit'!$AB$38,"")))&amp;IF(F80="Scenario1PBT9",'Medium retrofit'!$AC$38,IF(F80="Scenario2PBT9",'Medium retrofit'!$AD$38,IF(F80="Scenario3PBT9",'Medium retrofit'!$AE$38,"")))&amp;IF(F80="Scenario1PBT10",'Medium retrofit'!$AF$38,IF(F80="Scenario2PBT10",'Medium retrofit'!$AG$38,IF(F80="Scenario3PBT10",'Medium retrofit'!$AH$38,"")))&amp;IF(F80="Scenario1PBT11",'Medium retrofit'!$AI$38,IF(F80="Scenario2PBT11",'Medium retrofit'!$AJ$38,IF(F80="Scenario3PBT11",'Medium retrofit'!$AK$38,"")))&amp;IF(F80="Scenario1PBT12",'Medium retrofit'!$AL$38,IF(F80="Scenario2PBT12",'Medium retrofit'!$AM$38,IF(F80="Scenario3PBT12",'Medium retrofit'!$AN$38,"")))&amp;IF(F80="Scenario1PBT13",'Medium retrofit'!$AO$38,IF(F80="Scenario2PBT13",'Medium retrofit'!$AP$38,IF(F80="Scenario3PBT13",'Medium retrofit'!$AQ$38,"")))&amp;IF(F80="Scenario1PBT14",'Medium retrofit'!$AR$38,IF(F80="Scenario2PBT14",'Medium retrofit'!$AS$38,IF(F80="Scenario3PBT14",'Medium retrofit'!$AT$38,"")))&amp;IF(F80="Scenario1PBT15",'Medium retrofit'!$AU$38,IF(F80="Scenario2PBT15",'Medium retrofit'!$AV$38,IF(F80="Scenario3PBT15",'Medium retrofit'!$AW$38,"")))</f>
        <v/>
      </c>
      <c r="V80" s="123">
        <f t="shared" si="52"/>
        <v>0</v>
      </c>
      <c r="W80" s="123" t="str">
        <f>IF(F80="Scenario1PBT1",'Medium retrofit'!$E$40,IF(F80="Scenario2PBT1",'Medium retrofit'!$F$40,IF(F80="Scenario3PBT1",'Medium retrofit'!$G$40,"")))&amp;IF(F80="Scenario1PBT2",'Medium retrofit'!$H$40,IF(F80="Scenario2PBT2",'Medium retrofit'!$I$40,IF(F80="Scenario3PBT2",'Medium retrofit'!$J$40,"")))&amp;IF(F80="Scenario1PBT3",'Medium retrofit'!$K$40,IF(F80="Scenario2PBT3",'Medium retrofit'!$L$40,IF(F80="Scenario3PBT3",'Medium retrofit'!$M$40,"")))&amp;IF(F80="Scenario1PBT4",'Medium retrofit'!$N$40,IF(F80="Scenario2PBT4",'Medium retrofit'!$O$40,IF(F80="Scenario3PBT4",'Medium retrofit'!$P$40,"")))&amp;IF(F80="Scenario1PBT5",'Medium retrofit'!$Q$40,IF(F80="Scenario2PBT5",'Medium retrofit'!$R$40,IF(F80="Scenario3PBT5",'Medium retrofit'!$S$40,"")))&amp;IF(F80="Scenario1PBT6",'Medium retrofit'!$T$40,IF(F80="Scenario2PBT6",'Medium retrofit'!$U$40,IF(F80="Scenario3PBT6",'Medium retrofit'!$V$40,"")))&amp;IF(F80="Scenario1PBT7",'Medium retrofit'!$W$40,IF(F80="Scenario2PBT7",'Medium retrofit'!$X$40,IF(F80="Scenario3PBT7",'Medium retrofit'!$Y$40,"")))&amp;IF(F80="Scenario1PBT8",'Medium retrofit'!$Z$40,IF(F80="Scenario2PBT8",'Medium retrofit'!$AA$40,IF(F80="Scenario3PBT8",'Medium retrofit'!$AB$40,"")))&amp;IF(F80="Scenario1PBT9",'Medium retrofit'!$AC$40,IF(F80="Scenario2PBT9",'Medium retrofit'!$AD$40,IF(F80="Scenario3PBT9",'Medium retrofit'!$AE$40,"")))&amp;IF(F80="Scenario1PBT10",'Medium retrofit'!$AF$40,IF(F80="Scenario2PBT10",'Medium retrofit'!$AG$40,IF(F80="Scenario3PBT10",'Medium retrofit'!$AH$40,"")))&amp;IF(F80="Scenario1PBT11",'Medium retrofit'!$AI$40,IF(F80="Scenario2PBT11",'Medium retrofit'!$AJ$40,IF(F80="Scenario3PBT11",'Medium retrofit'!$AK$40,"")))&amp;IF(F80="Scenario1PBT12",'Medium retrofit'!$AL$40,IF(F80="Scenario2PBT12",'Medium retrofit'!$AM$40,IF(F80="Scenario3PBT12",'Medium retrofit'!$AN$40,"")))&amp;IF(F80="Scenario1PBT13",'Medium retrofit'!$AO$40,IF(F80="Scenario2PBT13",'Medium retrofit'!$AP$40,IF(F80="Scenario3PBT13",'Medium retrofit'!$AQ$40,"")))&amp;IF(F80="Scenario1PBT14",'Medium retrofit'!$AR$40,IF(F80="Scenario2PBT14",'Medium retrofit'!$AS$40,IF(F80="Scenario3PBT14",'Medium retrofit'!$AT$40,"")))&amp;IF(F80="Scenario1PBT15",'Medium retrofit'!$AU$40,IF(F80="Scenario2PBT15",'Medium retrofit'!$AV$40,IF(F80="Scenario3PBT15",'Medium retrofit'!$AW$40,"")))</f>
        <v/>
      </c>
      <c r="X80" s="123">
        <f t="shared" si="53"/>
        <v>0</v>
      </c>
      <c r="Y80" s="123" t="str">
        <f>IF(F80="Scenario1PBT1",'Medium retrofit'!$E$42,IF(F80="Scenario2PBT1",'Medium retrofit'!$F$42,IF(F80="Scenario3PBT1",'Medium retrofit'!$G$42,"")))&amp;IF(F80="Scenario1PBT2",'Medium retrofit'!$H$42,IF(F80="Scenario2PBT2",'Medium retrofit'!$I$42,IF(F80="Scenario3PBT2",'Medium retrofit'!$J$42,"")))&amp;IF(F80="Scenario1PBT3",'Medium retrofit'!$K$42,IF(F80="Scenario2PBT3",'Medium retrofit'!$L$42,IF(F80="Scenario3PBT3",'Medium retrofit'!$M$42,"")))&amp;IF(F80="Scenario1PBT4",'Medium retrofit'!$N$42,IF(F80="Scenario2PBT4",'Medium retrofit'!$O$42,IF(F80="Scenario3PBT4",'Medium retrofit'!$P$42,"")))&amp;IF(F80="Scenario1PBT5",'Medium retrofit'!$Q$42,IF(F80="Scenario2PBT5",'Medium retrofit'!$R$42,IF(F80="Scenario3PBT5",'Medium retrofit'!$S$42,"")))&amp;IF(F80="Scenario1PBT6",'Medium retrofit'!$T$42,IF(F80="Scenario2PBT6",'Medium retrofit'!$U$42,IF(F80="Scenario3PBT6",'Medium retrofit'!$V$42,"")))&amp;IF(F80="Scenario1PBT7",'Medium retrofit'!$W$42,IF(F80="Scenario2PBT7",'Medium retrofit'!$X$42,IF(F80="Scenario3PBT7",'Medium retrofit'!$Y$42,"")))&amp;IF(F80="Scenario1PBT8",'Medium retrofit'!$Z$42,IF(F80="Scenario2PBT8",'Medium retrofit'!$AA$42,IF(F80="Scenario3PBT8",'Medium retrofit'!$AB$42,"")))&amp;IF(F80="Scenario1PBT9",'Medium retrofit'!$AC$42,IF(F80="Scenario2PBT9",'Medium retrofit'!$AD$42,IF(F80="Scenario3PBT9",'Medium retrofit'!$AE$42,"")))&amp;IF(F80="Scenario1PBT10",'Medium retrofit'!$AF$42,IF(F80="Scenario2PBT10",'Medium retrofit'!$AG$42,IF(F80="Scenario3PBT10",'Medium retrofit'!$AH$42,"")))&amp;IF(F80="Scenario1PBT11",'Medium retrofit'!$AI$42,IF(F80="Scenario2PBT11",'Medium retrofit'!$AJ$42,IF(F80="Scenario3PBT11",'Medium retrofit'!$AK$42,"")))&amp;IF(F80="Scenario1PBT12",'Medium retrofit'!$AL$42,IF(F80="Scenario2PBT12",'Medium retrofit'!$AM$42,IF(F80="Scenario3PBT12",'Medium retrofit'!$AN$42,"")))&amp;IF(F80="Scenario1PBT13",'Medium retrofit'!$AO$42,IF(F80="Scenario2PBT13",'Medium retrofit'!$AP$42,IF(F80="Scenario3PBT13",'Medium retrofit'!$AQ$42,"")))&amp;IF(F80="Scenario1PBT14",'Medium retrofit'!$AR$42,IF(F80="Scenario2PBT14",'Medium retrofit'!$AS$42,IF(F80="Scenario3PBT14",'Medium retrofit'!$AT$42,"")))&amp;IF(F80="Scenario1PBT15",'Medium retrofit'!$AU$42,IF(F80="Scenario2PBT15",'Medium retrofit'!$AV$42,IF(F80="Scenario3PBT15",'Medium retrofit'!$AW$42,"")))</f>
        <v/>
      </c>
      <c r="Z80" s="123">
        <f t="shared" si="54"/>
        <v>0</v>
      </c>
      <c r="AA80" s="239" t="str">
        <f>IF(F80="Scenario1PBT1",'Medium retrofit'!$E$101,IF(F80="Scenario2PBT1",'Medium retrofit'!$F$101,IF(F80="Scenario3PBT1",'Medium retrofit'!$G$101,"")))&amp;IF(F80="Scenario1PBT2",'Medium retrofit'!$H$101,IF(F80="Scenario2PBT2",'Medium retrofit'!$I$101,IF(F80="Scenario3PBT2",'Medium retrofit'!$J$101,"")))&amp;IF(F80="Scenario1PBT3",'Medium retrofit'!$K$101,IF(F80="Scenario2PBT3",'Medium retrofit'!$L$101,IF(F80="Scenario3PBT3",'Medium retrofit'!$M$101,"")))&amp;IF(F80="Scenario1PBT4",'Medium retrofit'!$N$101,IF(F80="Scenario2PBT4",'Medium retrofit'!$O$101,IF(F80="Scenario3PBT4",'Medium retrofit'!$P$101,"")))&amp;IF(F80="Scenario1PBT5",'Medium retrofit'!$Q$101,IF(F80="Scenario2PBT5",'Medium retrofit'!$R$101,IF(F80="Scenario3PBT5",'Medium retrofit'!$S$101,"")))&amp;IF(F80="Scenario1PBT6",'Medium retrofit'!$T$101,IF(F80="Scenario2PBT6",'Medium retrofit'!$U$101,IF(F80="Scenario3PBT6",'Medium retrofit'!$V$101,"")))&amp;IF(F80="Scenario1PBT7",'Medium retrofit'!$W$101,IF(F80="Scenario2PBT7",'Medium retrofit'!$X$101,IF(F80="Scenario3PBT7",'Medium retrofit'!$Y$101,"")))&amp;IF(F80="Scenario1PBT8",'Medium retrofit'!$Z$101,IF(F80="Scenario2PBT8",'Medium retrofit'!$AA$101,IF(F80="Scenario3PBT8",'Medium retrofit'!$AB$101,"")))&amp;IF(F80="Scenario1PBT9",'Medium retrofit'!$AC$101,IF(F80="Scenario2PBT9",'Medium retrofit'!$AD$101,IF(F80="Scenario3PBT9",'Medium retrofit'!$AE$101,"")))&amp;IF(F80="Scenario1PBT10",'Medium retrofit'!$AF$101,IF(F80="Scenario2PBT10",'Medium retrofit'!$AG$101,IF(F80="Scenario3PBT10",'Medium retrofit'!$AH$101,"")))&amp;IF(F80="Scenario1PBT11",'Medium retrofit'!$AI$101,IF(F80="Scenario2PBT11",'Medium retrofit'!$AJ$101,IF(F80="Scenario3PBT11",'Medium retrofit'!$AK$101,"")))&amp;IF(F80="Scenario1PBT12",'Medium retrofit'!$AL$101,IF(F80="Scenario2PBT12",'Medium retrofit'!$AM$101,IF(F80="Scenario3PBT12",'Medium retrofit'!$AN$101,"")))&amp;IF(F80="Scenario1PBT13",'Medium retrofit'!$AO$101,IF(F80="Scenario2PBT13",'Medium retrofit'!$AP$101,IF(F80="Scenario3PBT13",'Medium retrofit'!$AQ$101,"")))&amp;IF(F80="Scenario1PBT14",'Medium retrofit'!$AR$101,IF(F80="Scenario2PBT14",'Medium retrofit'!$AS$101,IF(F80="Scenario3PBT14",'Medium retrofit'!$AT$101,"")))&amp;IF(F80="Scenario1PBT15",'Medium retrofit'!$AU$101,IF(F80="Scenario2PBT15",'Medium retrofit'!$AV$101,IF(F80="Scenario3PBT15",'Medium retrofit'!$AW$101,"")))</f>
        <v/>
      </c>
      <c r="AB80" s="242">
        <f t="shared" si="55"/>
        <v>0</v>
      </c>
      <c r="AC80" s="247">
        <f>IFERROR('Projection_Base-case'!G80-G80,0)</f>
        <v>0</v>
      </c>
      <c r="AD80" s="123">
        <f t="shared" si="34"/>
        <v>0</v>
      </c>
      <c r="AE80" s="123">
        <f>IFERROR(100*AC80/'Projection_Base-case'!G80,0)</f>
        <v>0</v>
      </c>
      <c r="AF80" s="123">
        <f>IFERROR('Projection_Base-case'!I80-I80,0)</f>
        <v>0</v>
      </c>
      <c r="AG80" s="123">
        <f t="shared" si="35"/>
        <v>0</v>
      </c>
      <c r="AH80" s="123">
        <f>IFERROR(100*AF80/'Projection_Base-case'!I80,0)</f>
        <v>0</v>
      </c>
      <c r="AI80" s="123">
        <f>IFERROR('Projection_Base-case'!K80-K80,0)</f>
        <v>0</v>
      </c>
      <c r="AJ80" s="123">
        <f t="shared" si="36"/>
        <v>0</v>
      </c>
      <c r="AK80" s="123">
        <f>IFERROR(100*AI80/'Projection_Base-case'!K80,0)</f>
        <v>0</v>
      </c>
      <c r="AL80" s="123">
        <f>IFERROR(M80-'Projection_Base-case'!M80,0)</f>
        <v>0</v>
      </c>
      <c r="AM80" s="123">
        <f t="shared" si="37"/>
        <v>0</v>
      </c>
      <c r="AN80" s="179">
        <f>IFERROR(IF('Projection_Base-case'!N80&gt;0,100*AM80/'Projection_Base-case'!N80,100*AM80/N80),0)</f>
        <v>0</v>
      </c>
      <c r="AO80" s="245">
        <f>IFERROR('Projection_Base-case'!O80-O80,0)</f>
        <v>0</v>
      </c>
      <c r="AP80" s="123">
        <f t="shared" si="38"/>
        <v>0</v>
      </c>
      <c r="AQ80" s="123">
        <f>IFERROR(100*AO80/'Projection_Base-case'!O80,0)</f>
        <v>0</v>
      </c>
      <c r="AR80" s="123">
        <f>IFERROR('Projection_Base-case'!Q80-Q80,0)</f>
        <v>0</v>
      </c>
      <c r="AS80" s="123">
        <f t="shared" si="39"/>
        <v>0</v>
      </c>
      <c r="AT80" s="123">
        <f>IFERROR(100*AR80/'Projection_Base-case'!Q80,0)</f>
        <v>0</v>
      </c>
      <c r="AU80" s="123">
        <f>IFERROR('Projection_Base-case'!S80-S80,0)</f>
        <v>0</v>
      </c>
      <c r="AV80" s="123">
        <f t="shared" si="40"/>
        <v>0</v>
      </c>
      <c r="AW80" s="124">
        <f>IFERROR(100*AU80/'Projection_Base-case'!S80,0)</f>
        <v>0</v>
      </c>
      <c r="AX80" s="245">
        <f>IFERROR('Projection_Base-case'!U80-U80,0)</f>
        <v>0</v>
      </c>
      <c r="AY80" s="123">
        <f t="shared" si="41"/>
        <v>0</v>
      </c>
      <c r="AZ80" s="123">
        <f>IFERROR(100*AX80/'Projection_Base-case'!U80,0)</f>
        <v>0</v>
      </c>
      <c r="BA80" s="123">
        <f>IFERROR('Projection_Base-case'!W80-W80,0)</f>
        <v>0</v>
      </c>
      <c r="BB80" s="123">
        <f t="shared" si="42"/>
        <v>0</v>
      </c>
      <c r="BC80" s="123">
        <f>IFERROR(100*BA80/'Projection_Base-case'!W80,0)</f>
        <v>0</v>
      </c>
      <c r="BD80" s="123">
        <f>IFERROR('Projection_Base-case'!Y80-Y80,0)</f>
        <v>0</v>
      </c>
      <c r="BE80" s="123">
        <f t="shared" si="43"/>
        <v>0</v>
      </c>
      <c r="BF80" s="123">
        <f>IFERROR(100*BD80/'Projection_Base-case'!Y80,0)</f>
        <v>0</v>
      </c>
      <c r="BG80" s="178">
        <f t="shared" si="56"/>
        <v>0</v>
      </c>
      <c r="BH80" s="179">
        <f t="shared" si="57"/>
        <v>0</v>
      </c>
    </row>
    <row r="81" spans="1:60">
      <c r="A81" s="165">
        <v>76</v>
      </c>
      <c r="B81" s="239">
        <f>IF('Projection_Base-case'!B81&lt;&gt;"",'Projection_Base-case'!B81,0)</f>
        <v>0</v>
      </c>
      <c r="C81" s="239">
        <f>IF('Projection_Base-case'!C81&lt;&gt;"",'Projection_Base-case'!C81,0)</f>
        <v>0</v>
      </c>
      <c r="D81" s="239">
        <f>IF('Projection_Base-case'!D81&lt;&gt;"",'Projection_Base-case'!D81,0)</f>
        <v>0</v>
      </c>
      <c r="E81" s="164" t="str">
        <f>IF(AND('Résultats medium'!$AC$3="OUI",'Résultats medium'!E80&lt;&gt;""),'Résultats medium'!E80,IF(OR(D81="PBT1",D81="PBT4",D81="PBT5",D81="PBT6",D81="PBT7",D81="PBT8",D81="PBT10"),"Scenario1",IF(OR(D81="PBT3",D81="PBT9"),"Scenario3",IF(OR(D81="PBT2"),"Scenario2",""))))</f>
        <v/>
      </c>
      <c r="F81" s="240" t="str">
        <f t="shared" si="44"/>
        <v>0</v>
      </c>
      <c r="G81" s="241" t="str">
        <f>IF(F81="Scenario1PBT1",'Medium retrofit'!$E$6,IF(F81="Scenario2PBT1",'Medium retrofit'!$F$6,IF(F81="Scenario3PBT1",'Medium retrofit'!$G$6,"")))&amp;IF(F81="Scenario1PBT2",'Medium retrofit'!$H$6,IF(F81="Scenario2PBT2",'Medium retrofit'!$I$6,IF(F81="Scenario3PBT2",'Medium retrofit'!$J$6,"")))&amp;IF(F81="Scenario1PBT3",'Medium retrofit'!$K$6,IF(F81="Scenario2PBT3",'Medium retrofit'!$L$6,IF(F81="Scenario3PBT3",'Medium retrofit'!$M$6,"")))&amp;IF(F81="Scenario1PBT4",'Medium retrofit'!$N$6,IF(F81="Scenario2PBT4",'Medium retrofit'!$O$6,IF(F81="Scenario3PBT4",'Medium retrofit'!$P$6,"")))&amp;IF(F81="Scenario1PBT5",'Medium retrofit'!$Q$6,IF(F81="Scenario2PBT5",'Medium retrofit'!$R$6,IF(F81="Scenario3PBT5",'Medium retrofit'!$S$6,"")))&amp;IF(F81="Scenario1PBT6",'Medium retrofit'!$T$6,IF(F81="Scenario2PBT6",'Medium retrofit'!$U$6,IF(F81="Scenario3PBT6",'Medium retrofit'!$V$6,"")))&amp;IF(F81="Scenario1PBT7",'Medium retrofit'!$W$6,IF(F81="Scenario2PBT7",'Medium retrofit'!$X$6,IF(F81="Scenario3PBT7",'Medium retrofit'!$Y$6,"")))&amp;IF(F81="Scenario1PBT8",'Medium retrofit'!$Z$6,IF(F81="Scenario2PBT8",'Medium retrofit'!$AA$6,IF(F81="Scenario3PBT8",'Medium retrofit'!$AB$6,"")))&amp;IF(F81="Scenario1PBT9",'Medium retrofit'!$AC$6,IF(F81="Scenario2PBT9",'Medium retrofit'!$AD$6,IF(F81="Scenario3PBT9",'Medium retrofit'!$AE$6,"")))&amp;IF(F81="Scenario1PBT10",'Medium retrofit'!$AF$6,IF(F81="Scenario2PBT10",'Medium retrofit'!$AG$6,IF(F81="Scenario3PBT10",'Medium retrofit'!$AH$6,"")))&amp;IF(F81="Scenario1PBT11",'Medium retrofit'!$AI$6,IF(F81="Scenario2PBT11",'Medium retrofit'!$AJ$6,IF(F81="Scenario3PBT11",'Medium retrofit'!$AK$6,"")))&amp;IF(F81="Scenario1PBT12",'Medium retrofit'!$AL$6,IF(F81="Scenario2PBT12",'Medium retrofit'!$AM$6,IF(F81="Scenario3PBT12",'Medium retrofit'!$AN$6,"")))&amp;IF(F81="Scenario1PBT13",'Medium retrofit'!$AO$6,IF(F81="Scenario2PBT13",'Medium retrofit'!$AP$6,IF(F81="Scenario3PBT13",'Medium retrofit'!$AQ$6,"")))&amp;IF(F81="Scenario1PBT14",'Medium retrofit'!$AR$6,IF(F81="Scenario2PBT14",'Medium retrofit'!$AS$6,IF(F81="Scenario3PBT14",'Medium retrofit'!$AT$6,"")))&amp;IF(F81="Scenario1PBT15",'Medium retrofit'!$AU$6,IF(F81="Scenario2PBT15",'Medium retrofit'!$AV$6,IF(F81="Scenario3PBT15",'Medium retrofit'!$AW$6,"")))</f>
        <v/>
      </c>
      <c r="H81" s="123">
        <f t="shared" si="45"/>
        <v>0</v>
      </c>
      <c r="I81" s="239" t="str">
        <f>IF(F81="Scenario1PBT1",'Medium retrofit'!$E$16,IF(F81="Scenario2PBT1",'Medium retrofit'!$F$16,IF(F81="Scenario3PBT1",'Medium retrofit'!$G$16,"")))&amp;IF(F81="Scenario1PBT2",'Medium retrofit'!$H$16,IF(F81="Scenario2PBT2",'Medium retrofit'!$I$16,IF(F81="Scenario3PBT2",'Medium retrofit'!$J$16,"")))&amp;IF(F81="Scenario1PBT3",'Medium retrofit'!$K$16,IF(F81="Scenario2PBT3",'Medium retrofit'!$L$16,IF(F81="Scenario3PBT3",'Medium retrofit'!$M$16,"")))&amp;IF(F81="Scenario1PBT4",'Medium retrofit'!$N$16,IF(F81="Scenario2PBT4",'Medium retrofit'!$O$16,IF(F81="Scenario3PBT4",'Medium retrofit'!$P$16,"")))&amp;IF(F81="Scenario1PBT5",'Medium retrofit'!$Q$16,IF(F81="Scenario2PBT5",'Medium retrofit'!$R$16,IF(F81="Scenario3PBT5",'Medium retrofit'!$S$16,"")))&amp;IF(F81="Scenario1PBT6",'Medium retrofit'!$T$16,IF(F81="Scenario2PBT6",'Medium retrofit'!$U$16,IF(F81="Scenario3PBT6",'Medium retrofit'!$V$16,"")))&amp;IF(F81="Scenario1PBT7",'Medium retrofit'!$W$16,IF(F81="Scenario2PBT7",'Medium retrofit'!$X$16,IF(F81="Scenario3PBT7",'Medium retrofit'!$Y$16,"")))&amp;IF(F81="Scenario1PBT8",'Medium retrofit'!$Z$16,IF(F81="Scenario2PBT8",'Medium retrofit'!$AA$16,IF(F81="Scenario3PBT8",'Medium retrofit'!$AB$16,"")))&amp;IF(F81="Scenario1PBT9",'Medium retrofit'!$AC$16,IF(F81="Scenario2PBT9",'Medium retrofit'!$AD$16,IF(F81="Scenario3PBT9",'Medium retrofit'!$AE$16,"")))&amp;IF(F81="Scenario1PBT10",'Medium retrofit'!$AF$16,IF(F81="Scenario2PBT10",'Medium retrofit'!$AG$16,IF(F81="Scenario3PBT10",'Medium retrofit'!$AH$16,"")))&amp;IF(F81="Scenario1PBT11",'Medium retrofit'!$AI$16,IF(F81="Scenario2PBT11",'Medium retrofit'!$AJ$16,IF(F81="Scenario3PBT11",'Medium retrofit'!$AK$16,"")))&amp;IF(F81="Scenario1PBT12",'Medium retrofit'!$AL$16,IF(F81="Scenario2PBT12",'Medium retrofit'!$AM$16,IF(F81="Scenario3PBT12",'Medium retrofit'!$AN$16,"")))&amp;IF(F81="Scenario1PBT13",'Medium retrofit'!$AO$16,IF(F81="Scenario2PBT13",'Medium retrofit'!$AP$16,IF(F81="Scenario3PBT13",'Medium retrofit'!$AQ$16,"")))&amp;IF(F81="Scenario1PBT14",'Medium retrofit'!$AR$16,IF(F81="Scenario2PBT14",'Medium retrofit'!$AS$16,IF(F81="Scenario3PBT14",'Medium retrofit'!$AT$16,"")))&amp;IF(F81="Scenario1PBT15",'Medium retrofit'!$AU$16,IF(F81="Scenario2PBT15",'Medium retrofit'!$AV$16,IF(F81="Scenario3PBT15",'Medium retrofit'!$AW$16,"")))</f>
        <v/>
      </c>
      <c r="J81" s="123">
        <f t="shared" si="46"/>
        <v>0</v>
      </c>
      <c r="K81" s="123" t="str">
        <f>IF(F81="Scenario1PBT1",'Medium retrofit'!$E$18,IF(F81="Scenario2PBT1",'Medium retrofit'!$F$18,IF(F81="Scenario3PBT1",'Medium retrofit'!$G$18,"")))&amp;IF(F81="Scenario1PBT2",'Medium retrofit'!$H$18,IF(F81="Scenario2PBT2",'Medium retrofit'!$I$18,IF(F81="Scenario3PBT2",'Medium retrofit'!$J$18,"")))&amp;IF(F81="Scenario1PBT3",'Medium retrofit'!$K$18,IF(F81="Scenario2PBT3",'Medium retrofit'!$L$18,IF(F81="Scenario3PBT3",'Medium retrofit'!$M$18,"")))&amp;IF(F81="Scenario1PBT4",'Medium retrofit'!$N$18,IF(F81="Scenario2PBT4",'Medium retrofit'!$O$18,IF(F81="Scenario3PBT4",'Medium retrofit'!$P$18,"")))&amp;IF(F81="Scenario1PBT5",'Medium retrofit'!$Q$18,IF(F81="Scenario2PBT5",'Medium retrofit'!$R$18,IF(F81="Scenario3PBT5",'Medium retrofit'!$S$18,"")))&amp;IF(F81="Scenario1PBT6",'Medium retrofit'!$T$18,IF(F81="Scenario2PBT6",'Medium retrofit'!$U$18,IF(F81="Scenario3PBT6",'Medium retrofit'!$V$18,"")))&amp;IF(F81="Scenario1PBT7",'Medium retrofit'!$W$18,IF(F81="Scenario2PBT7",'Medium retrofit'!$X$18,IF(F81="Scenario3PBT7",'Medium retrofit'!$Y$18,"")))&amp;IF(F81="Scenario1PBT8",'Medium retrofit'!$Z$18,IF(F81="Scenario2PBT8",'Medium retrofit'!$AA$18,IF(F81="Scenario3PBT8",'Medium retrofit'!$AB$18,"")))&amp;IF(F81="Scenario1PBT9",'Medium retrofit'!$AC$18,IF(F81="Scenario2PBT9",'Medium retrofit'!$AD$18,IF(F81="Scenario3PBT9",'Medium retrofit'!$AE$18,"")))&amp;IF(F81="Scenario1PBT10",'Medium retrofit'!$AF$18,IF(F81="Scenario2PBT10",'Medium retrofit'!$AG$18,IF(F81="Scenario3PBT10",'Medium retrofit'!$AH$18,"")))&amp;IF(F81="Scenario1PBT11",'Medium retrofit'!$AI$18,IF(F81="Scenario2PBT11",'Medium retrofit'!$AJ$18,IF(F81="Scenario3PBT11",'Medium retrofit'!$AK$18,"")))&amp;IF(F81="Scenario1PBT12",'Medium retrofit'!$AL$18,IF(F81="Scenario2PBT12",'Medium retrofit'!$AM$18,IF(F81="Scenario3PBT12",'Medium retrofit'!$AN$18,"")))&amp;IF(F81="Scenario1PBT13",'Medium retrofit'!$AO$18,IF(F81="Scenario2PBT13",'Medium retrofit'!$AP$18,IF(F81="Scenario3PBT13",'Medium retrofit'!$AQ$18,"")))&amp;IF(F81="Scenario1PBT14",'Medium retrofit'!$AR$18,IF(F81="Scenario2PBT14",'Medium retrofit'!$AS$18,IF(F81="Scenario3PBT14",'Medium retrofit'!$AT$18,"")))&amp;IF(F81="Scenario1PBT15",'Medium retrofit'!$AU$18,IF(F81="Scenario2PBT15",'Medium retrofit'!$AV$18,IF(F81="Scenario3PBT15",'Medium retrofit'!$AW$18,"")))</f>
        <v/>
      </c>
      <c r="L81" s="123">
        <f t="shared" si="47"/>
        <v>0</v>
      </c>
      <c r="M81" s="123" t="str">
        <f>IF(F81="Scenario1PBT1",'Medium retrofit'!$E$20,IF(F81="Scenario2PBT1",'Medium retrofit'!$F$20,IF(F81="Scenario3PBT1",'Medium retrofit'!$G$20,"")))&amp;IF(F81="Scenario1PBT2",'Medium retrofit'!$H$20,IF(F81="Scenario2PBT2",'Medium retrofit'!$I$20,IF(F81="Scenario3PBT2",'Medium retrofit'!$J$20,"")))&amp;IF(F81="Scenario1PBT3",'Medium retrofit'!$K$20,IF(F81="Scenario2PBT3",'Medium retrofit'!$L$20,IF(F81="Scenario3PBT3",'Medium retrofit'!$M$20,"")))&amp;IF(F81="Scenario1PBT4",'Medium retrofit'!$N$20,IF(F81="Scenario2PBT4",'Medium retrofit'!$O$20,IF(F81="Scenario3PBT4",'Medium retrofit'!$P$20,"")))&amp;IF(F81="Scenario1PBT5",'Medium retrofit'!$Q$20,IF(F81="Scenario2PBT5",'Medium retrofit'!$R$20,IF(F81="Scenario3PBT5",'Medium retrofit'!$S$20,"")))&amp;IF(F81="Scenario1PBT6",'Medium retrofit'!$T$20,IF(F81="Scenario2PBT6",'Medium retrofit'!$U$20,IF(F81="Scenario3PBT6",'Medium retrofit'!$V$20,"")))&amp;IF(F81="Scenario1PBT7",'Medium retrofit'!$W$20,IF(F81="Scenario2PBT7",'Medium retrofit'!$X$20,IF(F81="Scenario3PBT7",'Medium retrofit'!$Y$20,"")))&amp;IF(F81="Scenario1PBT8",'Medium retrofit'!$Z$20,IF(F81="Scenario2PBT8",'Medium retrofit'!$AA$20,IF(F81="Scenario3PBT8",'Medium retrofit'!$AB$20,"")))&amp;IF(F81="Scenario1PBT9",'Medium retrofit'!$AC$20,IF(F81="Scenario2PBT9",'Medium retrofit'!$AD$20,IF(F81="Scenario3PBT9",'Medium retrofit'!$AE$20,"")))&amp;IF(F81="Scenario1PBT10",'Medium retrofit'!$AF$20,IF(F81="Scenario2PBT10",'Medium retrofit'!$AG$20,IF(F81="Scenario3PBT10",'Medium retrofit'!$AH$20,"")))&amp;IF(F81="Scenario1PBT11",'Medium retrofit'!$AI$20,IF(F81="Scenario2PBT11",'Medium retrofit'!$AJ$20,IF(F81="Scenario3PBT11",'Medium retrofit'!$AK$20,"")))&amp;IF(F81="Scenario1PBT12",'Medium retrofit'!$AL$20,IF(F81="Scenario2PBT12",'Medium retrofit'!$AM$20,IF(F81="Scenario3PBT12",'Medium retrofit'!$AN$20,"")))&amp;IF(F81="Scenario1PBT13",'Medium retrofit'!$AO$20,IF(F81="Scenario2PBT13",'Medium retrofit'!$AP$20,IF(F81="Scenario3PBT13",'Medium retrofit'!$AQ$20,"")))&amp;IF(F81="Scenario1PBT14",'Medium retrofit'!$AR$20,IF(F81="Scenario2PBT14",'Medium retrofit'!$AS$20,IF(F81="Scenario3PBT14",'Medium retrofit'!$AT$20,"")))&amp;IF(F81="Scenario1PBT15",'Medium retrofit'!$AU$20,IF(F81="Scenario2PBT15",'Medium retrofit'!$AV$20,IF(F81="Scenario3PBT15",'Medium retrofit'!$AW$20,"")))</f>
        <v/>
      </c>
      <c r="N81" s="124">
        <f t="shared" si="48"/>
        <v>0</v>
      </c>
      <c r="O81" s="245" t="str">
        <f>IF(F81="Scenario1PBT1",'Medium retrofit'!$E$23,IF(F81="Scenario2PBT1",'Medium retrofit'!$F$23,IF(F81="Scenario3PBT1",'Medium retrofit'!$G$23,"")))&amp;IF(F81="Scenario1PBT2",'Medium retrofit'!$H$23,IF(F81="Scenario2PBT2",'Medium retrofit'!$I$23,IF(F81="Scenario3PBT2",'Medium retrofit'!$J$23,"")))&amp;IF(F81="Scenario1PBT3",'Medium retrofit'!$K$23,IF(F81="Scenario2PBT3",'Medium retrofit'!$L$23,IF(F81="Scenario3PBT3",'Medium retrofit'!$M$23,"")))&amp;IF(F81="Scenario1PBT4",'Medium retrofit'!$N$23,IF(F81="Scenario2PBT4",'Medium retrofit'!$O$23,IF(F81="Scenario3PBT4",'Medium retrofit'!$P$23,"")))&amp;IF(F81="Scenario1PBT5",'Medium retrofit'!$Q$23,IF(F81="Scenario2PBT5",'Medium retrofit'!$R$23,IF(F81="Scenario3PBT5",'Medium retrofit'!$S$23,"")))&amp;IF(F81="Scenario1PBT6",'Medium retrofit'!$T$23,IF(F81="Scenario2PBT6",'Medium retrofit'!$U$23,IF(F81="Scenario3PBT6",'Medium retrofit'!$V$23,"")))&amp;IF(F81="Scenario1PBT7",'Medium retrofit'!$W$23,IF(F81="Scenario2PBT7",'Medium retrofit'!$X$23,IF(F81="Scenario3PBT7",'Medium retrofit'!$Y$23,"")))&amp;IF(F81="Scenario1PBT8",'Medium retrofit'!$Z$23,IF(F81="Scenario2PBT8",'Medium retrofit'!$AA$23,IF(F81="Scenario3PBT8",'Medium retrofit'!$AB$23,"")))&amp;IF(F81="Scenario1PBT9",'Medium retrofit'!$AC$23,IF(F81="Scenario2PBT9",'Medium retrofit'!$AD$23,IF(F81="Scenario3PBT9",'Medium retrofit'!$AE$23,"")))&amp;IF(F81="Scenario1PBT10",'Medium retrofit'!$AF$23,IF(F81="Scenario2PBT10",'Medium retrofit'!$AG$23,IF(F81="Scenario3PBT10",'Medium retrofit'!$AH$23,"")))&amp;IF(F81="Scenario1PBT11",'Medium retrofit'!$AI$23,IF(F81="Scenario2PBT11",'Medium retrofit'!$AJ$23,IF(F81="Scenario3PBT11",'Medium retrofit'!$AK$23,"")))&amp;IF(F81="Scenario1PBT12",'Medium retrofit'!$AL$23,IF(F81="Scenario2PBT12",'Medium retrofit'!$AM$23,IF(F81="Scenario3PBT12",'Medium retrofit'!$AN$23,"")))&amp;IF(F81="Scenario1PBT13",'Medium retrofit'!$AO$23,IF(F81="Scenario2PBT13",'Medium retrofit'!$AP$23,IF(F81="Scenario3PBT13",'Medium retrofit'!$AQ$23,"")))&amp;IF(F81="Scenario1PBT14",'Medium retrofit'!$AR$23,IF(F81="Scenario2PBT14",'Medium retrofit'!$AS$23,IF(F81="Scenario3PBT14",'Medium retrofit'!$AT$23,"")))&amp;IF(F81="Scenario1PBT15",'Medium retrofit'!$AU$23,IF(F81="Scenario2PBT15",'Medium retrofit'!$AV$23,IF(F81="Scenario3PBT15",'Medium retrofit'!$AW$23,"")))</f>
        <v/>
      </c>
      <c r="P81" s="123">
        <f t="shared" si="49"/>
        <v>0</v>
      </c>
      <c r="Q81" s="123" t="str">
        <f>IF(F81="Scenario1PBT1",'Medium retrofit'!$E$25,IF(F81="Scenario2PBT1",'Medium retrofit'!$F$25,IF(F81="Scenario3PBT1",'Medium retrofit'!$G$25,"")))&amp;IF(F81="Scenario1PBT2",'Medium retrofit'!$H$25,IF(F81="Scenario2PBT2",'Medium retrofit'!$I$25,IF(F81="Scenario3PBT2",'Medium retrofit'!$J$25,"")))&amp;IF(F81="Scenario1PBT3",'Medium retrofit'!$K$25,IF(F81="Scenario2PBT3",'Medium retrofit'!$L$25,IF(F81="Scenario3PBT3",'Medium retrofit'!$M$25,"")))&amp;IF(F81="Scenario1PBT4",'Medium retrofit'!$N$25,IF(F81="Scenario2PBT4",'Medium retrofit'!$O$25,IF(F81="Scenario3PBT4",'Medium retrofit'!$P$25,"")))&amp;IF(F81="Scenario1PBT5",'Medium retrofit'!$Q$25,IF(F81="Scenario2PBT5",'Medium retrofit'!$R$25,IF(F81="Scenario3PBT5",'Medium retrofit'!$S$25,"")))&amp;IF(F81="Scenario1PBT6",'Medium retrofit'!$T$25,IF(F81="Scenario2PBT6",'Medium retrofit'!$U$25,IF(F81="Scenario3PBT6",'Medium retrofit'!$V$25,"")))&amp;IF(F81="Scenario1PBT7",'Medium retrofit'!$W$25,IF(F81="Scenario2PBT7",'Medium retrofit'!$X$25,IF(F81="Scenario3PBT7",'Medium retrofit'!$Y$25,"")))&amp;IF(F81="Scenario1PBT8",'Medium retrofit'!$Z$25,IF(F81="Scenario2PBT8",'Medium retrofit'!$AA$25,IF(F81="Scenario3PBT8",'Medium retrofit'!$AB$25,"")))&amp;IF(F81="Scenario1PBT9",'Medium retrofit'!$AC$25,IF(F81="Scenario2PBT9",'Medium retrofit'!$AD$25,IF(F81="Scenario3PBT9",'Medium retrofit'!$AE$25,"")))&amp;IF(F81="Scenario1PBT10",'Medium retrofit'!$AF$25,IF(F81="Scenario2PBT10",'Medium retrofit'!$AG$25,IF(F81="Scenario3PBT10",'Medium retrofit'!$AH$25,"")))&amp;IF(F81="Scenario1PBT11",'Medium retrofit'!$AI$25,IF(F81="Scenario2PBT11",'Medium retrofit'!$AJ$25,IF(F81="Scenario3PBT11",'Medium retrofit'!$AK$25,"")))&amp;IF(F81="Scenario1PBT12",'Medium retrofit'!$AL$25,IF(F81="Scenario2PBT12",'Medium retrofit'!$AM$25,IF(F81="Scenario3PBT12",'Medium retrofit'!$AN$25,"")))&amp;IF(F81="Scenario1PBT13",'Medium retrofit'!$AO$25,IF(F81="Scenario2PBT13",'Medium retrofit'!$AP$25,IF(F81="Scenario3PBT13",'Medium retrofit'!$AQ$25,"")))&amp;IF(F81="Scenario1PBT14",'Medium retrofit'!$AR$25,IF(F81="Scenario2PBT14",'Medium retrofit'!$AS$25,IF(F81="Scenario3PBT14",'Medium retrofit'!$AT$25,"")))&amp;IF(F81="Scenario1PBT15",'Medium retrofit'!$AU$25,IF(F81="Scenario2PBT15",'Medium retrofit'!$AV$25,IF(F81="Scenario3PBT15",'Medium retrofit'!$AW$25,"")))</f>
        <v/>
      </c>
      <c r="R81" s="123">
        <f t="shared" si="50"/>
        <v>0</v>
      </c>
      <c r="S81" s="123" t="str">
        <f>IF(F81="Scenario1PBT1",'Medium retrofit'!$E$27,IF(F81="Scenario2PBT1",'Medium retrofit'!$F$27,IF(F81="Scenario3PBT1",'Medium retrofit'!$G$27,"")))&amp;IF(F81="Scenario1PBT2",'Medium retrofit'!$H$27,IF(F81="Scenario2PBT2",'Medium retrofit'!$I$27,IF(F81="Scenario3PBT2",'Medium retrofit'!$J$27,"")))&amp;IF(F81="Scenario1PBT3",'Medium retrofit'!$K$27,IF(F81="Scenario2PBT3",'Medium retrofit'!$L$27,IF(F81="Scenario3PBT3",'Medium retrofit'!$M$27,"")))&amp;IF(F81="Scenario1PBT4",'Medium retrofit'!$N$27,IF(F81="Scenario2PBT4",'Medium retrofit'!$O$27,IF(F81="Scenario3PBT4",'Medium retrofit'!$P$27,"")))&amp;IF(F81="Scenario1PBT5",'Medium retrofit'!$Q$27,IF(F81="Scenario2PBT5",'Medium retrofit'!$R$27,IF(F81="Scenario3PBT5",'Medium retrofit'!$S$27,"")))&amp;IF(F81="Scenario1PBT6",'Medium retrofit'!$T$27,IF(F81="Scenario2PBT6",'Medium retrofit'!$U$27,IF(F81="Scenario3PBT6",'Medium retrofit'!$V$27,"")))&amp;IF(F81="Scenario1PBT7",'Medium retrofit'!$W$27,IF(F81="Scenario2PBT7",'Medium retrofit'!$X$27,IF(F81="Scenario3PBT7",'Medium retrofit'!$Y$27,"")))&amp;IF(F81="Scenario1PBT8",'Medium retrofit'!$Z$27,IF(F81="Scenario2PBT8",'Medium retrofit'!$AA$27,IF(F81="Scenario3PBT8",'Medium retrofit'!$AB$27,"")))&amp;IF(F81="Scenario1PBT9",'Medium retrofit'!$AC$27,IF(F81="Scenario2PBT9",'Medium retrofit'!$AD$27,IF(F81="Scenario3PBT9",'Medium retrofit'!$AE$27,"")))&amp;IF(F81="Scenario1PBT10",'Medium retrofit'!$AF$27,IF(F81="Scenario2PBT10",'Medium retrofit'!$AG$27,IF(F81="Scenario3PBT10",'Medium retrofit'!$AH$27,"")))&amp;IF(F81="Scenario1PBT11",'Medium retrofit'!$AI$27,IF(F81="Scenario2PBT11",'Medium retrofit'!$AJ$27,IF(F81="Scenario3PBT11",'Medium retrofit'!$AK$27,"")))&amp;IF(F81="Scenario1PBT12",'Medium retrofit'!$AL$27,IF(F81="Scenario2PBT12",'Medium retrofit'!$AM$27,IF(F81="Scenario3PBT12",'Medium retrofit'!$AN$27,"")))&amp;IF(F81="Scenario1PBT13",'Medium retrofit'!$AO$27,IF(F81="Scenario2PBT13",'Medium retrofit'!$AP$27,IF(F81="Scenario3PBT13",'Medium retrofit'!$AQ$27,"")))&amp;IF(F81="Scenario1PBT14",'Medium retrofit'!$AR$27,IF(F81="Scenario2PBT14",'Medium retrofit'!$AS$27,IF(F81="Scenario3PBT14",'Medium retrofit'!$AT$27,"")))&amp;IF(F81="Scenario1PBT15",'Medium retrofit'!$AU$27,IF(F81="Scenario2PBT15",'Medium retrofit'!$AV$27,IF(F81="Scenario3PBT15",'Medium retrofit'!$AW$27,"")))</f>
        <v/>
      </c>
      <c r="T81" s="246">
        <f t="shared" si="51"/>
        <v>0</v>
      </c>
      <c r="U81" s="245" t="str">
        <f>IF(F81="Scenario1PBT1",'Medium retrofit'!$E$38,IF(F81="Scenario2PBT1",'Medium retrofit'!$F$38,IF(F81="Scenario3PBT1",'Medium retrofit'!$G$38,"")))&amp;IF(F81="Scenario1PBT2",'Medium retrofit'!$H$38,IF(F81="Scenario2PBT2",'Medium retrofit'!$I$38,IF(F81="Scenario3PBT2",'Medium retrofit'!$J$38,"")))&amp;IF(F81="Scenario1PBT3",'Medium retrofit'!$K$38,IF(F81="Scenario2PBT3",'Medium retrofit'!$L$38,IF(F81="Scenario3PBT3",'Medium retrofit'!$M$38,"")))&amp;IF(F81="Scenario1PBT4",'Medium retrofit'!$N$38,IF(F81="Scenario2PBT4",'Medium retrofit'!$O$38,IF(F81="Scenario3PBT4",'Medium retrofit'!$P$38,"")))&amp;IF(F81="Scenario1PBT5",'Medium retrofit'!$Q$38,IF(F81="Scenario2PBT5",'Medium retrofit'!$R$38,IF(F81="Scenario3PBT5",'Medium retrofit'!$S$38,"")))&amp;IF(F81="Scenario1PBT6",'Medium retrofit'!$T$38,IF(F81="Scenario2PBT6",'Medium retrofit'!$U$38,IF(F81="Scenario3PBT6",'Medium retrofit'!$V$38,"")))&amp;IF(F81="Scenario1PBT7",'Medium retrofit'!$W$38,IF(F81="Scenario2PBT7",'Medium retrofit'!$X$38,IF(F81="Scenario3PBT7",'Medium retrofit'!$Y$38,"")))&amp;IF(F81="Scenario1PBT8",'Medium retrofit'!$Z$38,IF(F81="Scenario2PBT8",'Medium retrofit'!$AA$38,IF(F81="Scenario3PBT8",'Medium retrofit'!$AB$38,"")))&amp;IF(F81="Scenario1PBT9",'Medium retrofit'!$AC$38,IF(F81="Scenario2PBT9",'Medium retrofit'!$AD$38,IF(F81="Scenario3PBT9",'Medium retrofit'!$AE$38,"")))&amp;IF(F81="Scenario1PBT10",'Medium retrofit'!$AF$38,IF(F81="Scenario2PBT10",'Medium retrofit'!$AG$38,IF(F81="Scenario3PBT10",'Medium retrofit'!$AH$38,"")))&amp;IF(F81="Scenario1PBT11",'Medium retrofit'!$AI$38,IF(F81="Scenario2PBT11",'Medium retrofit'!$AJ$38,IF(F81="Scenario3PBT11",'Medium retrofit'!$AK$38,"")))&amp;IF(F81="Scenario1PBT12",'Medium retrofit'!$AL$38,IF(F81="Scenario2PBT12",'Medium retrofit'!$AM$38,IF(F81="Scenario3PBT12",'Medium retrofit'!$AN$38,"")))&amp;IF(F81="Scenario1PBT13",'Medium retrofit'!$AO$38,IF(F81="Scenario2PBT13",'Medium retrofit'!$AP$38,IF(F81="Scenario3PBT13",'Medium retrofit'!$AQ$38,"")))&amp;IF(F81="Scenario1PBT14",'Medium retrofit'!$AR$38,IF(F81="Scenario2PBT14",'Medium retrofit'!$AS$38,IF(F81="Scenario3PBT14",'Medium retrofit'!$AT$38,"")))&amp;IF(F81="Scenario1PBT15",'Medium retrofit'!$AU$38,IF(F81="Scenario2PBT15",'Medium retrofit'!$AV$38,IF(F81="Scenario3PBT15",'Medium retrofit'!$AW$38,"")))</f>
        <v/>
      </c>
      <c r="V81" s="123">
        <f t="shared" si="52"/>
        <v>0</v>
      </c>
      <c r="W81" s="123" t="str">
        <f>IF(F81="Scenario1PBT1",'Medium retrofit'!$E$40,IF(F81="Scenario2PBT1",'Medium retrofit'!$F$40,IF(F81="Scenario3PBT1",'Medium retrofit'!$G$40,"")))&amp;IF(F81="Scenario1PBT2",'Medium retrofit'!$H$40,IF(F81="Scenario2PBT2",'Medium retrofit'!$I$40,IF(F81="Scenario3PBT2",'Medium retrofit'!$J$40,"")))&amp;IF(F81="Scenario1PBT3",'Medium retrofit'!$K$40,IF(F81="Scenario2PBT3",'Medium retrofit'!$L$40,IF(F81="Scenario3PBT3",'Medium retrofit'!$M$40,"")))&amp;IF(F81="Scenario1PBT4",'Medium retrofit'!$N$40,IF(F81="Scenario2PBT4",'Medium retrofit'!$O$40,IF(F81="Scenario3PBT4",'Medium retrofit'!$P$40,"")))&amp;IF(F81="Scenario1PBT5",'Medium retrofit'!$Q$40,IF(F81="Scenario2PBT5",'Medium retrofit'!$R$40,IF(F81="Scenario3PBT5",'Medium retrofit'!$S$40,"")))&amp;IF(F81="Scenario1PBT6",'Medium retrofit'!$T$40,IF(F81="Scenario2PBT6",'Medium retrofit'!$U$40,IF(F81="Scenario3PBT6",'Medium retrofit'!$V$40,"")))&amp;IF(F81="Scenario1PBT7",'Medium retrofit'!$W$40,IF(F81="Scenario2PBT7",'Medium retrofit'!$X$40,IF(F81="Scenario3PBT7",'Medium retrofit'!$Y$40,"")))&amp;IF(F81="Scenario1PBT8",'Medium retrofit'!$Z$40,IF(F81="Scenario2PBT8",'Medium retrofit'!$AA$40,IF(F81="Scenario3PBT8",'Medium retrofit'!$AB$40,"")))&amp;IF(F81="Scenario1PBT9",'Medium retrofit'!$AC$40,IF(F81="Scenario2PBT9",'Medium retrofit'!$AD$40,IF(F81="Scenario3PBT9",'Medium retrofit'!$AE$40,"")))&amp;IF(F81="Scenario1PBT10",'Medium retrofit'!$AF$40,IF(F81="Scenario2PBT10",'Medium retrofit'!$AG$40,IF(F81="Scenario3PBT10",'Medium retrofit'!$AH$40,"")))&amp;IF(F81="Scenario1PBT11",'Medium retrofit'!$AI$40,IF(F81="Scenario2PBT11",'Medium retrofit'!$AJ$40,IF(F81="Scenario3PBT11",'Medium retrofit'!$AK$40,"")))&amp;IF(F81="Scenario1PBT12",'Medium retrofit'!$AL$40,IF(F81="Scenario2PBT12",'Medium retrofit'!$AM$40,IF(F81="Scenario3PBT12",'Medium retrofit'!$AN$40,"")))&amp;IF(F81="Scenario1PBT13",'Medium retrofit'!$AO$40,IF(F81="Scenario2PBT13",'Medium retrofit'!$AP$40,IF(F81="Scenario3PBT13",'Medium retrofit'!$AQ$40,"")))&amp;IF(F81="Scenario1PBT14",'Medium retrofit'!$AR$40,IF(F81="Scenario2PBT14",'Medium retrofit'!$AS$40,IF(F81="Scenario3PBT14",'Medium retrofit'!$AT$40,"")))&amp;IF(F81="Scenario1PBT15",'Medium retrofit'!$AU$40,IF(F81="Scenario2PBT15",'Medium retrofit'!$AV$40,IF(F81="Scenario3PBT15",'Medium retrofit'!$AW$40,"")))</f>
        <v/>
      </c>
      <c r="X81" s="123">
        <f t="shared" si="53"/>
        <v>0</v>
      </c>
      <c r="Y81" s="123" t="str">
        <f>IF(F81="Scenario1PBT1",'Medium retrofit'!$E$42,IF(F81="Scenario2PBT1",'Medium retrofit'!$F$42,IF(F81="Scenario3PBT1",'Medium retrofit'!$G$42,"")))&amp;IF(F81="Scenario1PBT2",'Medium retrofit'!$H$42,IF(F81="Scenario2PBT2",'Medium retrofit'!$I$42,IF(F81="Scenario3PBT2",'Medium retrofit'!$J$42,"")))&amp;IF(F81="Scenario1PBT3",'Medium retrofit'!$K$42,IF(F81="Scenario2PBT3",'Medium retrofit'!$L$42,IF(F81="Scenario3PBT3",'Medium retrofit'!$M$42,"")))&amp;IF(F81="Scenario1PBT4",'Medium retrofit'!$N$42,IF(F81="Scenario2PBT4",'Medium retrofit'!$O$42,IF(F81="Scenario3PBT4",'Medium retrofit'!$P$42,"")))&amp;IF(F81="Scenario1PBT5",'Medium retrofit'!$Q$42,IF(F81="Scenario2PBT5",'Medium retrofit'!$R$42,IF(F81="Scenario3PBT5",'Medium retrofit'!$S$42,"")))&amp;IF(F81="Scenario1PBT6",'Medium retrofit'!$T$42,IF(F81="Scenario2PBT6",'Medium retrofit'!$U$42,IF(F81="Scenario3PBT6",'Medium retrofit'!$V$42,"")))&amp;IF(F81="Scenario1PBT7",'Medium retrofit'!$W$42,IF(F81="Scenario2PBT7",'Medium retrofit'!$X$42,IF(F81="Scenario3PBT7",'Medium retrofit'!$Y$42,"")))&amp;IF(F81="Scenario1PBT8",'Medium retrofit'!$Z$42,IF(F81="Scenario2PBT8",'Medium retrofit'!$AA$42,IF(F81="Scenario3PBT8",'Medium retrofit'!$AB$42,"")))&amp;IF(F81="Scenario1PBT9",'Medium retrofit'!$AC$42,IF(F81="Scenario2PBT9",'Medium retrofit'!$AD$42,IF(F81="Scenario3PBT9",'Medium retrofit'!$AE$42,"")))&amp;IF(F81="Scenario1PBT10",'Medium retrofit'!$AF$42,IF(F81="Scenario2PBT10",'Medium retrofit'!$AG$42,IF(F81="Scenario3PBT10",'Medium retrofit'!$AH$42,"")))&amp;IF(F81="Scenario1PBT11",'Medium retrofit'!$AI$42,IF(F81="Scenario2PBT11",'Medium retrofit'!$AJ$42,IF(F81="Scenario3PBT11",'Medium retrofit'!$AK$42,"")))&amp;IF(F81="Scenario1PBT12",'Medium retrofit'!$AL$42,IF(F81="Scenario2PBT12",'Medium retrofit'!$AM$42,IF(F81="Scenario3PBT12",'Medium retrofit'!$AN$42,"")))&amp;IF(F81="Scenario1PBT13",'Medium retrofit'!$AO$42,IF(F81="Scenario2PBT13",'Medium retrofit'!$AP$42,IF(F81="Scenario3PBT13",'Medium retrofit'!$AQ$42,"")))&amp;IF(F81="Scenario1PBT14",'Medium retrofit'!$AR$42,IF(F81="Scenario2PBT14",'Medium retrofit'!$AS$42,IF(F81="Scenario3PBT14",'Medium retrofit'!$AT$42,"")))&amp;IF(F81="Scenario1PBT15",'Medium retrofit'!$AU$42,IF(F81="Scenario2PBT15",'Medium retrofit'!$AV$42,IF(F81="Scenario3PBT15",'Medium retrofit'!$AW$42,"")))</f>
        <v/>
      </c>
      <c r="Z81" s="123">
        <f t="shared" si="54"/>
        <v>0</v>
      </c>
      <c r="AA81" s="239" t="str">
        <f>IF(F81="Scenario1PBT1",'Medium retrofit'!$E$101,IF(F81="Scenario2PBT1",'Medium retrofit'!$F$101,IF(F81="Scenario3PBT1",'Medium retrofit'!$G$101,"")))&amp;IF(F81="Scenario1PBT2",'Medium retrofit'!$H$101,IF(F81="Scenario2PBT2",'Medium retrofit'!$I$101,IF(F81="Scenario3PBT2",'Medium retrofit'!$J$101,"")))&amp;IF(F81="Scenario1PBT3",'Medium retrofit'!$K$101,IF(F81="Scenario2PBT3",'Medium retrofit'!$L$101,IF(F81="Scenario3PBT3",'Medium retrofit'!$M$101,"")))&amp;IF(F81="Scenario1PBT4",'Medium retrofit'!$N$101,IF(F81="Scenario2PBT4",'Medium retrofit'!$O$101,IF(F81="Scenario3PBT4",'Medium retrofit'!$P$101,"")))&amp;IF(F81="Scenario1PBT5",'Medium retrofit'!$Q$101,IF(F81="Scenario2PBT5",'Medium retrofit'!$R$101,IF(F81="Scenario3PBT5",'Medium retrofit'!$S$101,"")))&amp;IF(F81="Scenario1PBT6",'Medium retrofit'!$T$101,IF(F81="Scenario2PBT6",'Medium retrofit'!$U$101,IF(F81="Scenario3PBT6",'Medium retrofit'!$V$101,"")))&amp;IF(F81="Scenario1PBT7",'Medium retrofit'!$W$101,IF(F81="Scenario2PBT7",'Medium retrofit'!$X$101,IF(F81="Scenario3PBT7",'Medium retrofit'!$Y$101,"")))&amp;IF(F81="Scenario1PBT8",'Medium retrofit'!$Z$101,IF(F81="Scenario2PBT8",'Medium retrofit'!$AA$101,IF(F81="Scenario3PBT8",'Medium retrofit'!$AB$101,"")))&amp;IF(F81="Scenario1PBT9",'Medium retrofit'!$AC$101,IF(F81="Scenario2PBT9",'Medium retrofit'!$AD$101,IF(F81="Scenario3PBT9",'Medium retrofit'!$AE$101,"")))&amp;IF(F81="Scenario1PBT10",'Medium retrofit'!$AF$101,IF(F81="Scenario2PBT10",'Medium retrofit'!$AG$101,IF(F81="Scenario3PBT10",'Medium retrofit'!$AH$101,"")))&amp;IF(F81="Scenario1PBT11",'Medium retrofit'!$AI$101,IF(F81="Scenario2PBT11",'Medium retrofit'!$AJ$101,IF(F81="Scenario3PBT11",'Medium retrofit'!$AK$101,"")))&amp;IF(F81="Scenario1PBT12",'Medium retrofit'!$AL$101,IF(F81="Scenario2PBT12",'Medium retrofit'!$AM$101,IF(F81="Scenario3PBT12",'Medium retrofit'!$AN$101,"")))&amp;IF(F81="Scenario1PBT13",'Medium retrofit'!$AO$101,IF(F81="Scenario2PBT13",'Medium retrofit'!$AP$101,IF(F81="Scenario3PBT13",'Medium retrofit'!$AQ$101,"")))&amp;IF(F81="Scenario1PBT14",'Medium retrofit'!$AR$101,IF(F81="Scenario2PBT14",'Medium retrofit'!$AS$101,IF(F81="Scenario3PBT14",'Medium retrofit'!$AT$101,"")))&amp;IF(F81="Scenario1PBT15",'Medium retrofit'!$AU$101,IF(F81="Scenario2PBT15",'Medium retrofit'!$AV$101,IF(F81="Scenario3PBT15",'Medium retrofit'!$AW$101,"")))</f>
        <v/>
      </c>
      <c r="AB81" s="242">
        <f t="shared" si="55"/>
        <v>0</v>
      </c>
      <c r="AC81" s="247">
        <f>IFERROR('Projection_Base-case'!G81-G81,0)</f>
        <v>0</v>
      </c>
      <c r="AD81" s="123">
        <f t="shared" si="34"/>
        <v>0</v>
      </c>
      <c r="AE81" s="123">
        <f>IFERROR(100*AC81/'Projection_Base-case'!G81,0)</f>
        <v>0</v>
      </c>
      <c r="AF81" s="123">
        <f>IFERROR('Projection_Base-case'!I81-I81,0)</f>
        <v>0</v>
      </c>
      <c r="AG81" s="123">
        <f t="shared" si="35"/>
        <v>0</v>
      </c>
      <c r="AH81" s="123">
        <f>IFERROR(100*AF81/'Projection_Base-case'!I81,0)</f>
        <v>0</v>
      </c>
      <c r="AI81" s="123">
        <f>IFERROR('Projection_Base-case'!K81-K81,0)</f>
        <v>0</v>
      </c>
      <c r="AJ81" s="123">
        <f t="shared" si="36"/>
        <v>0</v>
      </c>
      <c r="AK81" s="123">
        <f>IFERROR(100*AI81/'Projection_Base-case'!K81,0)</f>
        <v>0</v>
      </c>
      <c r="AL81" s="123">
        <f>IFERROR(M81-'Projection_Base-case'!M81,0)</f>
        <v>0</v>
      </c>
      <c r="AM81" s="123">
        <f t="shared" si="37"/>
        <v>0</v>
      </c>
      <c r="AN81" s="179">
        <f>IFERROR(IF('Projection_Base-case'!N81&gt;0,100*AM81/'Projection_Base-case'!N81,100*AM81/N81),0)</f>
        <v>0</v>
      </c>
      <c r="AO81" s="245">
        <f>IFERROR('Projection_Base-case'!O81-O81,0)</f>
        <v>0</v>
      </c>
      <c r="AP81" s="123">
        <f t="shared" si="38"/>
        <v>0</v>
      </c>
      <c r="AQ81" s="123">
        <f>IFERROR(100*AO81/'Projection_Base-case'!O81,0)</f>
        <v>0</v>
      </c>
      <c r="AR81" s="123">
        <f>IFERROR('Projection_Base-case'!Q81-Q81,0)</f>
        <v>0</v>
      </c>
      <c r="AS81" s="123">
        <f t="shared" si="39"/>
        <v>0</v>
      </c>
      <c r="AT81" s="123">
        <f>IFERROR(100*AR81/'Projection_Base-case'!Q81,0)</f>
        <v>0</v>
      </c>
      <c r="AU81" s="123">
        <f>IFERROR('Projection_Base-case'!S81-S81,0)</f>
        <v>0</v>
      </c>
      <c r="AV81" s="123">
        <f t="shared" si="40"/>
        <v>0</v>
      </c>
      <c r="AW81" s="124">
        <f>IFERROR(100*AU81/'Projection_Base-case'!S81,0)</f>
        <v>0</v>
      </c>
      <c r="AX81" s="245">
        <f>IFERROR('Projection_Base-case'!U81-U81,0)</f>
        <v>0</v>
      </c>
      <c r="AY81" s="123">
        <f t="shared" si="41"/>
        <v>0</v>
      </c>
      <c r="AZ81" s="123">
        <f>IFERROR(100*AX81/'Projection_Base-case'!U81,0)</f>
        <v>0</v>
      </c>
      <c r="BA81" s="123">
        <f>IFERROR('Projection_Base-case'!W81-W81,0)</f>
        <v>0</v>
      </c>
      <c r="BB81" s="123">
        <f t="shared" si="42"/>
        <v>0</v>
      </c>
      <c r="BC81" s="123">
        <f>IFERROR(100*BA81/'Projection_Base-case'!W81,0)</f>
        <v>0</v>
      </c>
      <c r="BD81" s="123">
        <f>IFERROR('Projection_Base-case'!Y81-Y81,0)</f>
        <v>0</v>
      </c>
      <c r="BE81" s="123">
        <f t="shared" si="43"/>
        <v>0</v>
      </c>
      <c r="BF81" s="123">
        <f>IFERROR(100*BD81/'Projection_Base-case'!Y81,0)</f>
        <v>0</v>
      </c>
      <c r="BG81" s="178">
        <f t="shared" si="56"/>
        <v>0</v>
      </c>
      <c r="BH81" s="179">
        <f t="shared" si="57"/>
        <v>0</v>
      </c>
    </row>
    <row r="82" spans="1:60">
      <c r="A82" s="165">
        <v>77</v>
      </c>
      <c r="B82" s="239">
        <f>IF('Projection_Base-case'!B82&lt;&gt;"",'Projection_Base-case'!B82,0)</f>
        <v>0</v>
      </c>
      <c r="C82" s="239">
        <f>IF('Projection_Base-case'!C82&lt;&gt;"",'Projection_Base-case'!C82,0)</f>
        <v>0</v>
      </c>
      <c r="D82" s="239">
        <f>IF('Projection_Base-case'!D82&lt;&gt;"",'Projection_Base-case'!D82,0)</f>
        <v>0</v>
      </c>
      <c r="E82" s="164" t="str">
        <f>IF(AND('Résultats medium'!$AC$3="OUI",'Résultats medium'!E81&lt;&gt;""),'Résultats medium'!E81,IF(OR(D82="PBT1",D82="PBT4",D82="PBT5",D82="PBT6",D82="PBT7",D82="PBT8",D82="PBT10"),"Scenario1",IF(OR(D82="PBT3",D82="PBT9"),"Scenario3",IF(OR(D82="PBT2"),"Scenario2",""))))</f>
        <v/>
      </c>
      <c r="F82" s="240" t="str">
        <f t="shared" si="44"/>
        <v>0</v>
      </c>
      <c r="G82" s="241" t="str">
        <f>IF(F82="Scenario1PBT1",'Medium retrofit'!$E$6,IF(F82="Scenario2PBT1",'Medium retrofit'!$F$6,IF(F82="Scenario3PBT1",'Medium retrofit'!$G$6,"")))&amp;IF(F82="Scenario1PBT2",'Medium retrofit'!$H$6,IF(F82="Scenario2PBT2",'Medium retrofit'!$I$6,IF(F82="Scenario3PBT2",'Medium retrofit'!$J$6,"")))&amp;IF(F82="Scenario1PBT3",'Medium retrofit'!$K$6,IF(F82="Scenario2PBT3",'Medium retrofit'!$L$6,IF(F82="Scenario3PBT3",'Medium retrofit'!$M$6,"")))&amp;IF(F82="Scenario1PBT4",'Medium retrofit'!$N$6,IF(F82="Scenario2PBT4",'Medium retrofit'!$O$6,IF(F82="Scenario3PBT4",'Medium retrofit'!$P$6,"")))&amp;IF(F82="Scenario1PBT5",'Medium retrofit'!$Q$6,IF(F82="Scenario2PBT5",'Medium retrofit'!$R$6,IF(F82="Scenario3PBT5",'Medium retrofit'!$S$6,"")))&amp;IF(F82="Scenario1PBT6",'Medium retrofit'!$T$6,IF(F82="Scenario2PBT6",'Medium retrofit'!$U$6,IF(F82="Scenario3PBT6",'Medium retrofit'!$V$6,"")))&amp;IF(F82="Scenario1PBT7",'Medium retrofit'!$W$6,IF(F82="Scenario2PBT7",'Medium retrofit'!$X$6,IF(F82="Scenario3PBT7",'Medium retrofit'!$Y$6,"")))&amp;IF(F82="Scenario1PBT8",'Medium retrofit'!$Z$6,IF(F82="Scenario2PBT8",'Medium retrofit'!$AA$6,IF(F82="Scenario3PBT8",'Medium retrofit'!$AB$6,"")))&amp;IF(F82="Scenario1PBT9",'Medium retrofit'!$AC$6,IF(F82="Scenario2PBT9",'Medium retrofit'!$AD$6,IF(F82="Scenario3PBT9",'Medium retrofit'!$AE$6,"")))&amp;IF(F82="Scenario1PBT10",'Medium retrofit'!$AF$6,IF(F82="Scenario2PBT10",'Medium retrofit'!$AG$6,IF(F82="Scenario3PBT10",'Medium retrofit'!$AH$6,"")))&amp;IF(F82="Scenario1PBT11",'Medium retrofit'!$AI$6,IF(F82="Scenario2PBT11",'Medium retrofit'!$AJ$6,IF(F82="Scenario3PBT11",'Medium retrofit'!$AK$6,"")))&amp;IF(F82="Scenario1PBT12",'Medium retrofit'!$AL$6,IF(F82="Scenario2PBT12",'Medium retrofit'!$AM$6,IF(F82="Scenario3PBT12",'Medium retrofit'!$AN$6,"")))&amp;IF(F82="Scenario1PBT13",'Medium retrofit'!$AO$6,IF(F82="Scenario2PBT13",'Medium retrofit'!$AP$6,IF(F82="Scenario3PBT13",'Medium retrofit'!$AQ$6,"")))&amp;IF(F82="Scenario1PBT14",'Medium retrofit'!$AR$6,IF(F82="Scenario2PBT14",'Medium retrofit'!$AS$6,IF(F82="Scenario3PBT14",'Medium retrofit'!$AT$6,"")))&amp;IF(F82="Scenario1PBT15",'Medium retrofit'!$AU$6,IF(F82="Scenario2PBT15",'Medium retrofit'!$AV$6,IF(F82="Scenario3PBT15",'Medium retrofit'!$AW$6,"")))</f>
        <v/>
      </c>
      <c r="H82" s="123">
        <f t="shared" si="45"/>
        <v>0</v>
      </c>
      <c r="I82" s="239" t="str">
        <f>IF(F82="Scenario1PBT1",'Medium retrofit'!$E$16,IF(F82="Scenario2PBT1",'Medium retrofit'!$F$16,IF(F82="Scenario3PBT1",'Medium retrofit'!$G$16,"")))&amp;IF(F82="Scenario1PBT2",'Medium retrofit'!$H$16,IF(F82="Scenario2PBT2",'Medium retrofit'!$I$16,IF(F82="Scenario3PBT2",'Medium retrofit'!$J$16,"")))&amp;IF(F82="Scenario1PBT3",'Medium retrofit'!$K$16,IF(F82="Scenario2PBT3",'Medium retrofit'!$L$16,IF(F82="Scenario3PBT3",'Medium retrofit'!$M$16,"")))&amp;IF(F82="Scenario1PBT4",'Medium retrofit'!$N$16,IF(F82="Scenario2PBT4",'Medium retrofit'!$O$16,IF(F82="Scenario3PBT4",'Medium retrofit'!$P$16,"")))&amp;IF(F82="Scenario1PBT5",'Medium retrofit'!$Q$16,IF(F82="Scenario2PBT5",'Medium retrofit'!$R$16,IF(F82="Scenario3PBT5",'Medium retrofit'!$S$16,"")))&amp;IF(F82="Scenario1PBT6",'Medium retrofit'!$T$16,IF(F82="Scenario2PBT6",'Medium retrofit'!$U$16,IF(F82="Scenario3PBT6",'Medium retrofit'!$V$16,"")))&amp;IF(F82="Scenario1PBT7",'Medium retrofit'!$W$16,IF(F82="Scenario2PBT7",'Medium retrofit'!$X$16,IF(F82="Scenario3PBT7",'Medium retrofit'!$Y$16,"")))&amp;IF(F82="Scenario1PBT8",'Medium retrofit'!$Z$16,IF(F82="Scenario2PBT8",'Medium retrofit'!$AA$16,IF(F82="Scenario3PBT8",'Medium retrofit'!$AB$16,"")))&amp;IF(F82="Scenario1PBT9",'Medium retrofit'!$AC$16,IF(F82="Scenario2PBT9",'Medium retrofit'!$AD$16,IF(F82="Scenario3PBT9",'Medium retrofit'!$AE$16,"")))&amp;IF(F82="Scenario1PBT10",'Medium retrofit'!$AF$16,IF(F82="Scenario2PBT10",'Medium retrofit'!$AG$16,IF(F82="Scenario3PBT10",'Medium retrofit'!$AH$16,"")))&amp;IF(F82="Scenario1PBT11",'Medium retrofit'!$AI$16,IF(F82="Scenario2PBT11",'Medium retrofit'!$AJ$16,IF(F82="Scenario3PBT11",'Medium retrofit'!$AK$16,"")))&amp;IF(F82="Scenario1PBT12",'Medium retrofit'!$AL$16,IF(F82="Scenario2PBT12",'Medium retrofit'!$AM$16,IF(F82="Scenario3PBT12",'Medium retrofit'!$AN$16,"")))&amp;IF(F82="Scenario1PBT13",'Medium retrofit'!$AO$16,IF(F82="Scenario2PBT13",'Medium retrofit'!$AP$16,IF(F82="Scenario3PBT13",'Medium retrofit'!$AQ$16,"")))&amp;IF(F82="Scenario1PBT14",'Medium retrofit'!$AR$16,IF(F82="Scenario2PBT14",'Medium retrofit'!$AS$16,IF(F82="Scenario3PBT14",'Medium retrofit'!$AT$16,"")))&amp;IF(F82="Scenario1PBT15",'Medium retrofit'!$AU$16,IF(F82="Scenario2PBT15",'Medium retrofit'!$AV$16,IF(F82="Scenario3PBT15",'Medium retrofit'!$AW$16,"")))</f>
        <v/>
      </c>
      <c r="J82" s="123">
        <f t="shared" si="46"/>
        <v>0</v>
      </c>
      <c r="K82" s="123" t="str">
        <f>IF(F82="Scenario1PBT1",'Medium retrofit'!$E$18,IF(F82="Scenario2PBT1",'Medium retrofit'!$F$18,IF(F82="Scenario3PBT1",'Medium retrofit'!$G$18,"")))&amp;IF(F82="Scenario1PBT2",'Medium retrofit'!$H$18,IF(F82="Scenario2PBT2",'Medium retrofit'!$I$18,IF(F82="Scenario3PBT2",'Medium retrofit'!$J$18,"")))&amp;IF(F82="Scenario1PBT3",'Medium retrofit'!$K$18,IF(F82="Scenario2PBT3",'Medium retrofit'!$L$18,IF(F82="Scenario3PBT3",'Medium retrofit'!$M$18,"")))&amp;IF(F82="Scenario1PBT4",'Medium retrofit'!$N$18,IF(F82="Scenario2PBT4",'Medium retrofit'!$O$18,IF(F82="Scenario3PBT4",'Medium retrofit'!$P$18,"")))&amp;IF(F82="Scenario1PBT5",'Medium retrofit'!$Q$18,IF(F82="Scenario2PBT5",'Medium retrofit'!$R$18,IF(F82="Scenario3PBT5",'Medium retrofit'!$S$18,"")))&amp;IF(F82="Scenario1PBT6",'Medium retrofit'!$T$18,IF(F82="Scenario2PBT6",'Medium retrofit'!$U$18,IF(F82="Scenario3PBT6",'Medium retrofit'!$V$18,"")))&amp;IF(F82="Scenario1PBT7",'Medium retrofit'!$W$18,IF(F82="Scenario2PBT7",'Medium retrofit'!$X$18,IF(F82="Scenario3PBT7",'Medium retrofit'!$Y$18,"")))&amp;IF(F82="Scenario1PBT8",'Medium retrofit'!$Z$18,IF(F82="Scenario2PBT8",'Medium retrofit'!$AA$18,IF(F82="Scenario3PBT8",'Medium retrofit'!$AB$18,"")))&amp;IF(F82="Scenario1PBT9",'Medium retrofit'!$AC$18,IF(F82="Scenario2PBT9",'Medium retrofit'!$AD$18,IF(F82="Scenario3PBT9",'Medium retrofit'!$AE$18,"")))&amp;IF(F82="Scenario1PBT10",'Medium retrofit'!$AF$18,IF(F82="Scenario2PBT10",'Medium retrofit'!$AG$18,IF(F82="Scenario3PBT10",'Medium retrofit'!$AH$18,"")))&amp;IF(F82="Scenario1PBT11",'Medium retrofit'!$AI$18,IF(F82="Scenario2PBT11",'Medium retrofit'!$AJ$18,IF(F82="Scenario3PBT11",'Medium retrofit'!$AK$18,"")))&amp;IF(F82="Scenario1PBT12",'Medium retrofit'!$AL$18,IF(F82="Scenario2PBT12",'Medium retrofit'!$AM$18,IF(F82="Scenario3PBT12",'Medium retrofit'!$AN$18,"")))&amp;IF(F82="Scenario1PBT13",'Medium retrofit'!$AO$18,IF(F82="Scenario2PBT13",'Medium retrofit'!$AP$18,IF(F82="Scenario3PBT13",'Medium retrofit'!$AQ$18,"")))&amp;IF(F82="Scenario1PBT14",'Medium retrofit'!$AR$18,IF(F82="Scenario2PBT14",'Medium retrofit'!$AS$18,IF(F82="Scenario3PBT14",'Medium retrofit'!$AT$18,"")))&amp;IF(F82="Scenario1PBT15",'Medium retrofit'!$AU$18,IF(F82="Scenario2PBT15",'Medium retrofit'!$AV$18,IF(F82="Scenario3PBT15",'Medium retrofit'!$AW$18,"")))</f>
        <v/>
      </c>
      <c r="L82" s="123">
        <f t="shared" si="47"/>
        <v>0</v>
      </c>
      <c r="M82" s="123" t="str">
        <f>IF(F82="Scenario1PBT1",'Medium retrofit'!$E$20,IF(F82="Scenario2PBT1",'Medium retrofit'!$F$20,IF(F82="Scenario3PBT1",'Medium retrofit'!$G$20,"")))&amp;IF(F82="Scenario1PBT2",'Medium retrofit'!$H$20,IF(F82="Scenario2PBT2",'Medium retrofit'!$I$20,IF(F82="Scenario3PBT2",'Medium retrofit'!$J$20,"")))&amp;IF(F82="Scenario1PBT3",'Medium retrofit'!$K$20,IF(F82="Scenario2PBT3",'Medium retrofit'!$L$20,IF(F82="Scenario3PBT3",'Medium retrofit'!$M$20,"")))&amp;IF(F82="Scenario1PBT4",'Medium retrofit'!$N$20,IF(F82="Scenario2PBT4",'Medium retrofit'!$O$20,IF(F82="Scenario3PBT4",'Medium retrofit'!$P$20,"")))&amp;IF(F82="Scenario1PBT5",'Medium retrofit'!$Q$20,IF(F82="Scenario2PBT5",'Medium retrofit'!$R$20,IF(F82="Scenario3PBT5",'Medium retrofit'!$S$20,"")))&amp;IF(F82="Scenario1PBT6",'Medium retrofit'!$T$20,IF(F82="Scenario2PBT6",'Medium retrofit'!$U$20,IF(F82="Scenario3PBT6",'Medium retrofit'!$V$20,"")))&amp;IF(F82="Scenario1PBT7",'Medium retrofit'!$W$20,IF(F82="Scenario2PBT7",'Medium retrofit'!$X$20,IF(F82="Scenario3PBT7",'Medium retrofit'!$Y$20,"")))&amp;IF(F82="Scenario1PBT8",'Medium retrofit'!$Z$20,IF(F82="Scenario2PBT8",'Medium retrofit'!$AA$20,IF(F82="Scenario3PBT8",'Medium retrofit'!$AB$20,"")))&amp;IF(F82="Scenario1PBT9",'Medium retrofit'!$AC$20,IF(F82="Scenario2PBT9",'Medium retrofit'!$AD$20,IF(F82="Scenario3PBT9",'Medium retrofit'!$AE$20,"")))&amp;IF(F82="Scenario1PBT10",'Medium retrofit'!$AF$20,IF(F82="Scenario2PBT10",'Medium retrofit'!$AG$20,IF(F82="Scenario3PBT10",'Medium retrofit'!$AH$20,"")))&amp;IF(F82="Scenario1PBT11",'Medium retrofit'!$AI$20,IF(F82="Scenario2PBT11",'Medium retrofit'!$AJ$20,IF(F82="Scenario3PBT11",'Medium retrofit'!$AK$20,"")))&amp;IF(F82="Scenario1PBT12",'Medium retrofit'!$AL$20,IF(F82="Scenario2PBT12",'Medium retrofit'!$AM$20,IF(F82="Scenario3PBT12",'Medium retrofit'!$AN$20,"")))&amp;IF(F82="Scenario1PBT13",'Medium retrofit'!$AO$20,IF(F82="Scenario2PBT13",'Medium retrofit'!$AP$20,IF(F82="Scenario3PBT13",'Medium retrofit'!$AQ$20,"")))&amp;IF(F82="Scenario1PBT14",'Medium retrofit'!$AR$20,IF(F82="Scenario2PBT14",'Medium retrofit'!$AS$20,IF(F82="Scenario3PBT14",'Medium retrofit'!$AT$20,"")))&amp;IF(F82="Scenario1PBT15",'Medium retrofit'!$AU$20,IF(F82="Scenario2PBT15",'Medium retrofit'!$AV$20,IF(F82="Scenario3PBT15",'Medium retrofit'!$AW$20,"")))</f>
        <v/>
      </c>
      <c r="N82" s="124">
        <f t="shared" si="48"/>
        <v>0</v>
      </c>
      <c r="O82" s="245" t="str">
        <f>IF(F82="Scenario1PBT1",'Medium retrofit'!$E$23,IF(F82="Scenario2PBT1",'Medium retrofit'!$F$23,IF(F82="Scenario3PBT1",'Medium retrofit'!$G$23,"")))&amp;IF(F82="Scenario1PBT2",'Medium retrofit'!$H$23,IF(F82="Scenario2PBT2",'Medium retrofit'!$I$23,IF(F82="Scenario3PBT2",'Medium retrofit'!$J$23,"")))&amp;IF(F82="Scenario1PBT3",'Medium retrofit'!$K$23,IF(F82="Scenario2PBT3",'Medium retrofit'!$L$23,IF(F82="Scenario3PBT3",'Medium retrofit'!$M$23,"")))&amp;IF(F82="Scenario1PBT4",'Medium retrofit'!$N$23,IF(F82="Scenario2PBT4",'Medium retrofit'!$O$23,IF(F82="Scenario3PBT4",'Medium retrofit'!$P$23,"")))&amp;IF(F82="Scenario1PBT5",'Medium retrofit'!$Q$23,IF(F82="Scenario2PBT5",'Medium retrofit'!$R$23,IF(F82="Scenario3PBT5",'Medium retrofit'!$S$23,"")))&amp;IF(F82="Scenario1PBT6",'Medium retrofit'!$T$23,IF(F82="Scenario2PBT6",'Medium retrofit'!$U$23,IF(F82="Scenario3PBT6",'Medium retrofit'!$V$23,"")))&amp;IF(F82="Scenario1PBT7",'Medium retrofit'!$W$23,IF(F82="Scenario2PBT7",'Medium retrofit'!$X$23,IF(F82="Scenario3PBT7",'Medium retrofit'!$Y$23,"")))&amp;IF(F82="Scenario1PBT8",'Medium retrofit'!$Z$23,IF(F82="Scenario2PBT8",'Medium retrofit'!$AA$23,IF(F82="Scenario3PBT8",'Medium retrofit'!$AB$23,"")))&amp;IF(F82="Scenario1PBT9",'Medium retrofit'!$AC$23,IF(F82="Scenario2PBT9",'Medium retrofit'!$AD$23,IF(F82="Scenario3PBT9",'Medium retrofit'!$AE$23,"")))&amp;IF(F82="Scenario1PBT10",'Medium retrofit'!$AF$23,IF(F82="Scenario2PBT10",'Medium retrofit'!$AG$23,IF(F82="Scenario3PBT10",'Medium retrofit'!$AH$23,"")))&amp;IF(F82="Scenario1PBT11",'Medium retrofit'!$AI$23,IF(F82="Scenario2PBT11",'Medium retrofit'!$AJ$23,IF(F82="Scenario3PBT11",'Medium retrofit'!$AK$23,"")))&amp;IF(F82="Scenario1PBT12",'Medium retrofit'!$AL$23,IF(F82="Scenario2PBT12",'Medium retrofit'!$AM$23,IF(F82="Scenario3PBT12",'Medium retrofit'!$AN$23,"")))&amp;IF(F82="Scenario1PBT13",'Medium retrofit'!$AO$23,IF(F82="Scenario2PBT13",'Medium retrofit'!$AP$23,IF(F82="Scenario3PBT13",'Medium retrofit'!$AQ$23,"")))&amp;IF(F82="Scenario1PBT14",'Medium retrofit'!$AR$23,IF(F82="Scenario2PBT14",'Medium retrofit'!$AS$23,IF(F82="Scenario3PBT14",'Medium retrofit'!$AT$23,"")))&amp;IF(F82="Scenario1PBT15",'Medium retrofit'!$AU$23,IF(F82="Scenario2PBT15",'Medium retrofit'!$AV$23,IF(F82="Scenario3PBT15",'Medium retrofit'!$AW$23,"")))</f>
        <v/>
      </c>
      <c r="P82" s="123">
        <f t="shared" si="49"/>
        <v>0</v>
      </c>
      <c r="Q82" s="123" t="str">
        <f>IF(F82="Scenario1PBT1",'Medium retrofit'!$E$25,IF(F82="Scenario2PBT1",'Medium retrofit'!$F$25,IF(F82="Scenario3PBT1",'Medium retrofit'!$G$25,"")))&amp;IF(F82="Scenario1PBT2",'Medium retrofit'!$H$25,IF(F82="Scenario2PBT2",'Medium retrofit'!$I$25,IF(F82="Scenario3PBT2",'Medium retrofit'!$J$25,"")))&amp;IF(F82="Scenario1PBT3",'Medium retrofit'!$K$25,IF(F82="Scenario2PBT3",'Medium retrofit'!$L$25,IF(F82="Scenario3PBT3",'Medium retrofit'!$M$25,"")))&amp;IF(F82="Scenario1PBT4",'Medium retrofit'!$N$25,IF(F82="Scenario2PBT4",'Medium retrofit'!$O$25,IF(F82="Scenario3PBT4",'Medium retrofit'!$P$25,"")))&amp;IF(F82="Scenario1PBT5",'Medium retrofit'!$Q$25,IF(F82="Scenario2PBT5",'Medium retrofit'!$R$25,IF(F82="Scenario3PBT5",'Medium retrofit'!$S$25,"")))&amp;IF(F82="Scenario1PBT6",'Medium retrofit'!$T$25,IF(F82="Scenario2PBT6",'Medium retrofit'!$U$25,IF(F82="Scenario3PBT6",'Medium retrofit'!$V$25,"")))&amp;IF(F82="Scenario1PBT7",'Medium retrofit'!$W$25,IF(F82="Scenario2PBT7",'Medium retrofit'!$X$25,IF(F82="Scenario3PBT7",'Medium retrofit'!$Y$25,"")))&amp;IF(F82="Scenario1PBT8",'Medium retrofit'!$Z$25,IF(F82="Scenario2PBT8",'Medium retrofit'!$AA$25,IF(F82="Scenario3PBT8",'Medium retrofit'!$AB$25,"")))&amp;IF(F82="Scenario1PBT9",'Medium retrofit'!$AC$25,IF(F82="Scenario2PBT9",'Medium retrofit'!$AD$25,IF(F82="Scenario3PBT9",'Medium retrofit'!$AE$25,"")))&amp;IF(F82="Scenario1PBT10",'Medium retrofit'!$AF$25,IF(F82="Scenario2PBT10",'Medium retrofit'!$AG$25,IF(F82="Scenario3PBT10",'Medium retrofit'!$AH$25,"")))&amp;IF(F82="Scenario1PBT11",'Medium retrofit'!$AI$25,IF(F82="Scenario2PBT11",'Medium retrofit'!$AJ$25,IF(F82="Scenario3PBT11",'Medium retrofit'!$AK$25,"")))&amp;IF(F82="Scenario1PBT12",'Medium retrofit'!$AL$25,IF(F82="Scenario2PBT12",'Medium retrofit'!$AM$25,IF(F82="Scenario3PBT12",'Medium retrofit'!$AN$25,"")))&amp;IF(F82="Scenario1PBT13",'Medium retrofit'!$AO$25,IF(F82="Scenario2PBT13",'Medium retrofit'!$AP$25,IF(F82="Scenario3PBT13",'Medium retrofit'!$AQ$25,"")))&amp;IF(F82="Scenario1PBT14",'Medium retrofit'!$AR$25,IF(F82="Scenario2PBT14",'Medium retrofit'!$AS$25,IF(F82="Scenario3PBT14",'Medium retrofit'!$AT$25,"")))&amp;IF(F82="Scenario1PBT15",'Medium retrofit'!$AU$25,IF(F82="Scenario2PBT15",'Medium retrofit'!$AV$25,IF(F82="Scenario3PBT15",'Medium retrofit'!$AW$25,"")))</f>
        <v/>
      </c>
      <c r="R82" s="123">
        <f t="shared" si="50"/>
        <v>0</v>
      </c>
      <c r="S82" s="123" t="str">
        <f>IF(F82="Scenario1PBT1",'Medium retrofit'!$E$27,IF(F82="Scenario2PBT1",'Medium retrofit'!$F$27,IF(F82="Scenario3PBT1",'Medium retrofit'!$G$27,"")))&amp;IF(F82="Scenario1PBT2",'Medium retrofit'!$H$27,IF(F82="Scenario2PBT2",'Medium retrofit'!$I$27,IF(F82="Scenario3PBT2",'Medium retrofit'!$J$27,"")))&amp;IF(F82="Scenario1PBT3",'Medium retrofit'!$K$27,IF(F82="Scenario2PBT3",'Medium retrofit'!$L$27,IF(F82="Scenario3PBT3",'Medium retrofit'!$M$27,"")))&amp;IF(F82="Scenario1PBT4",'Medium retrofit'!$N$27,IF(F82="Scenario2PBT4",'Medium retrofit'!$O$27,IF(F82="Scenario3PBT4",'Medium retrofit'!$P$27,"")))&amp;IF(F82="Scenario1PBT5",'Medium retrofit'!$Q$27,IF(F82="Scenario2PBT5",'Medium retrofit'!$R$27,IF(F82="Scenario3PBT5",'Medium retrofit'!$S$27,"")))&amp;IF(F82="Scenario1PBT6",'Medium retrofit'!$T$27,IF(F82="Scenario2PBT6",'Medium retrofit'!$U$27,IF(F82="Scenario3PBT6",'Medium retrofit'!$V$27,"")))&amp;IF(F82="Scenario1PBT7",'Medium retrofit'!$W$27,IF(F82="Scenario2PBT7",'Medium retrofit'!$X$27,IF(F82="Scenario3PBT7",'Medium retrofit'!$Y$27,"")))&amp;IF(F82="Scenario1PBT8",'Medium retrofit'!$Z$27,IF(F82="Scenario2PBT8",'Medium retrofit'!$AA$27,IF(F82="Scenario3PBT8",'Medium retrofit'!$AB$27,"")))&amp;IF(F82="Scenario1PBT9",'Medium retrofit'!$AC$27,IF(F82="Scenario2PBT9",'Medium retrofit'!$AD$27,IF(F82="Scenario3PBT9",'Medium retrofit'!$AE$27,"")))&amp;IF(F82="Scenario1PBT10",'Medium retrofit'!$AF$27,IF(F82="Scenario2PBT10",'Medium retrofit'!$AG$27,IF(F82="Scenario3PBT10",'Medium retrofit'!$AH$27,"")))&amp;IF(F82="Scenario1PBT11",'Medium retrofit'!$AI$27,IF(F82="Scenario2PBT11",'Medium retrofit'!$AJ$27,IF(F82="Scenario3PBT11",'Medium retrofit'!$AK$27,"")))&amp;IF(F82="Scenario1PBT12",'Medium retrofit'!$AL$27,IF(F82="Scenario2PBT12",'Medium retrofit'!$AM$27,IF(F82="Scenario3PBT12",'Medium retrofit'!$AN$27,"")))&amp;IF(F82="Scenario1PBT13",'Medium retrofit'!$AO$27,IF(F82="Scenario2PBT13",'Medium retrofit'!$AP$27,IF(F82="Scenario3PBT13",'Medium retrofit'!$AQ$27,"")))&amp;IF(F82="Scenario1PBT14",'Medium retrofit'!$AR$27,IF(F82="Scenario2PBT14",'Medium retrofit'!$AS$27,IF(F82="Scenario3PBT14",'Medium retrofit'!$AT$27,"")))&amp;IF(F82="Scenario1PBT15",'Medium retrofit'!$AU$27,IF(F82="Scenario2PBT15",'Medium retrofit'!$AV$27,IF(F82="Scenario3PBT15",'Medium retrofit'!$AW$27,"")))</f>
        <v/>
      </c>
      <c r="T82" s="246">
        <f t="shared" si="51"/>
        <v>0</v>
      </c>
      <c r="U82" s="245" t="str">
        <f>IF(F82="Scenario1PBT1",'Medium retrofit'!$E$38,IF(F82="Scenario2PBT1",'Medium retrofit'!$F$38,IF(F82="Scenario3PBT1",'Medium retrofit'!$G$38,"")))&amp;IF(F82="Scenario1PBT2",'Medium retrofit'!$H$38,IF(F82="Scenario2PBT2",'Medium retrofit'!$I$38,IF(F82="Scenario3PBT2",'Medium retrofit'!$J$38,"")))&amp;IF(F82="Scenario1PBT3",'Medium retrofit'!$K$38,IF(F82="Scenario2PBT3",'Medium retrofit'!$L$38,IF(F82="Scenario3PBT3",'Medium retrofit'!$M$38,"")))&amp;IF(F82="Scenario1PBT4",'Medium retrofit'!$N$38,IF(F82="Scenario2PBT4",'Medium retrofit'!$O$38,IF(F82="Scenario3PBT4",'Medium retrofit'!$P$38,"")))&amp;IF(F82="Scenario1PBT5",'Medium retrofit'!$Q$38,IF(F82="Scenario2PBT5",'Medium retrofit'!$R$38,IF(F82="Scenario3PBT5",'Medium retrofit'!$S$38,"")))&amp;IF(F82="Scenario1PBT6",'Medium retrofit'!$T$38,IF(F82="Scenario2PBT6",'Medium retrofit'!$U$38,IF(F82="Scenario3PBT6",'Medium retrofit'!$V$38,"")))&amp;IF(F82="Scenario1PBT7",'Medium retrofit'!$W$38,IF(F82="Scenario2PBT7",'Medium retrofit'!$X$38,IF(F82="Scenario3PBT7",'Medium retrofit'!$Y$38,"")))&amp;IF(F82="Scenario1PBT8",'Medium retrofit'!$Z$38,IF(F82="Scenario2PBT8",'Medium retrofit'!$AA$38,IF(F82="Scenario3PBT8",'Medium retrofit'!$AB$38,"")))&amp;IF(F82="Scenario1PBT9",'Medium retrofit'!$AC$38,IF(F82="Scenario2PBT9",'Medium retrofit'!$AD$38,IF(F82="Scenario3PBT9",'Medium retrofit'!$AE$38,"")))&amp;IF(F82="Scenario1PBT10",'Medium retrofit'!$AF$38,IF(F82="Scenario2PBT10",'Medium retrofit'!$AG$38,IF(F82="Scenario3PBT10",'Medium retrofit'!$AH$38,"")))&amp;IF(F82="Scenario1PBT11",'Medium retrofit'!$AI$38,IF(F82="Scenario2PBT11",'Medium retrofit'!$AJ$38,IF(F82="Scenario3PBT11",'Medium retrofit'!$AK$38,"")))&amp;IF(F82="Scenario1PBT12",'Medium retrofit'!$AL$38,IF(F82="Scenario2PBT12",'Medium retrofit'!$AM$38,IF(F82="Scenario3PBT12",'Medium retrofit'!$AN$38,"")))&amp;IF(F82="Scenario1PBT13",'Medium retrofit'!$AO$38,IF(F82="Scenario2PBT13",'Medium retrofit'!$AP$38,IF(F82="Scenario3PBT13",'Medium retrofit'!$AQ$38,"")))&amp;IF(F82="Scenario1PBT14",'Medium retrofit'!$AR$38,IF(F82="Scenario2PBT14",'Medium retrofit'!$AS$38,IF(F82="Scenario3PBT14",'Medium retrofit'!$AT$38,"")))&amp;IF(F82="Scenario1PBT15",'Medium retrofit'!$AU$38,IF(F82="Scenario2PBT15",'Medium retrofit'!$AV$38,IF(F82="Scenario3PBT15",'Medium retrofit'!$AW$38,"")))</f>
        <v/>
      </c>
      <c r="V82" s="123">
        <f t="shared" si="52"/>
        <v>0</v>
      </c>
      <c r="W82" s="123" t="str">
        <f>IF(F82="Scenario1PBT1",'Medium retrofit'!$E$40,IF(F82="Scenario2PBT1",'Medium retrofit'!$F$40,IF(F82="Scenario3PBT1",'Medium retrofit'!$G$40,"")))&amp;IF(F82="Scenario1PBT2",'Medium retrofit'!$H$40,IF(F82="Scenario2PBT2",'Medium retrofit'!$I$40,IF(F82="Scenario3PBT2",'Medium retrofit'!$J$40,"")))&amp;IF(F82="Scenario1PBT3",'Medium retrofit'!$K$40,IF(F82="Scenario2PBT3",'Medium retrofit'!$L$40,IF(F82="Scenario3PBT3",'Medium retrofit'!$M$40,"")))&amp;IF(F82="Scenario1PBT4",'Medium retrofit'!$N$40,IF(F82="Scenario2PBT4",'Medium retrofit'!$O$40,IF(F82="Scenario3PBT4",'Medium retrofit'!$P$40,"")))&amp;IF(F82="Scenario1PBT5",'Medium retrofit'!$Q$40,IF(F82="Scenario2PBT5",'Medium retrofit'!$R$40,IF(F82="Scenario3PBT5",'Medium retrofit'!$S$40,"")))&amp;IF(F82="Scenario1PBT6",'Medium retrofit'!$T$40,IF(F82="Scenario2PBT6",'Medium retrofit'!$U$40,IF(F82="Scenario3PBT6",'Medium retrofit'!$V$40,"")))&amp;IF(F82="Scenario1PBT7",'Medium retrofit'!$W$40,IF(F82="Scenario2PBT7",'Medium retrofit'!$X$40,IF(F82="Scenario3PBT7",'Medium retrofit'!$Y$40,"")))&amp;IF(F82="Scenario1PBT8",'Medium retrofit'!$Z$40,IF(F82="Scenario2PBT8",'Medium retrofit'!$AA$40,IF(F82="Scenario3PBT8",'Medium retrofit'!$AB$40,"")))&amp;IF(F82="Scenario1PBT9",'Medium retrofit'!$AC$40,IF(F82="Scenario2PBT9",'Medium retrofit'!$AD$40,IF(F82="Scenario3PBT9",'Medium retrofit'!$AE$40,"")))&amp;IF(F82="Scenario1PBT10",'Medium retrofit'!$AF$40,IF(F82="Scenario2PBT10",'Medium retrofit'!$AG$40,IF(F82="Scenario3PBT10",'Medium retrofit'!$AH$40,"")))&amp;IF(F82="Scenario1PBT11",'Medium retrofit'!$AI$40,IF(F82="Scenario2PBT11",'Medium retrofit'!$AJ$40,IF(F82="Scenario3PBT11",'Medium retrofit'!$AK$40,"")))&amp;IF(F82="Scenario1PBT12",'Medium retrofit'!$AL$40,IF(F82="Scenario2PBT12",'Medium retrofit'!$AM$40,IF(F82="Scenario3PBT12",'Medium retrofit'!$AN$40,"")))&amp;IF(F82="Scenario1PBT13",'Medium retrofit'!$AO$40,IF(F82="Scenario2PBT13",'Medium retrofit'!$AP$40,IF(F82="Scenario3PBT13",'Medium retrofit'!$AQ$40,"")))&amp;IF(F82="Scenario1PBT14",'Medium retrofit'!$AR$40,IF(F82="Scenario2PBT14",'Medium retrofit'!$AS$40,IF(F82="Scenario3PBT14",'Medium retrofit'!$AT$40,"")))&amp;IF(F82="Scenario1PBT15",'Medium retrofit'!$AU$40,IF(F82="Scenario2PBT15",'Medium retrofit'!$AV$40,IF(F82="Scenario3PBT15",'Medium retrofit'!$AW$40,"")))</f>
        <v/>
      </c>
      <c r="X82" s="123">
        <f t="shared" si="53"/>
        <v>0</v>
      </c>
      <c r="Y82" s="123" t="str">
        <f>IF(F82="Scenario1PBT1",'Medium retrofit'!$E$42,IF(F82="Scenario2PBT1",'Medium retrofit'!$F$42,IF(F82="Scenario3PBT1",'Medium retrofit'!$G$42,"")))&amp;IF(F82="Scenario1PBT2",'Medium retrofit'!$H$42,IF(F82="Scenario2PBT2",'Medium retrofit'!$I$42,IF(F82="Scenario3PBT2",'Medium retrofit'!$J$42,"")))&amp;IF(F82="Scenario1PBT3",'Medium retrofit'!$K$42,IF(F82="Scenario2PBT3",'Medium retrofit'!$L$42,IF(F82="Scenario3PBT3",'Medium retrofit'!$M$42,"")))&amp;IF(F82="Scenario1PBT4",'Medium retrofit'!$N$42,IF(F82="Scenario2PBT4",'Medium retrofit'!$O$42,IF(F82="Scenario3PBT4",'Medium retrofit'!$P$42,"")))&amp;IF(F82="Scenario1PBT5",'Medium retrofit'!$Q$42,IF(F82="Scenario2PBT5",'Medium retrofit'!$R$42,IF(F82="Scenario3PBT5",'Medium retrofit'!$S$42,"")))&amp;IF(F82="Scenario1PBT6",'Medium retrofit'!$T$42,IF(F82="Scenario2PBT6",'Medium retrofit'!$U$42,IF(F82="Scenario3PBT6",'Medium retrofit'!$V$42,"")))&amp;IF(F82="Scenario1PBT7",'Medium retrofit'!$W$42,IF(F82="Scenario2PBT7",'Medium retrofit'!$X$42,IF(F82="Scenario3PBT7",'Medium retrofit'!$Y$42,"")))&amp;IF(F82="Scenario1PBT8",'Medium retrofit'!$Z$42,IF(F82="Scenario2PBT8",'Medium retrofit'!$AA$42,IF(F82="Scenario3PBT8",'Medium retrofit'!$AB$42,"")))&amp;IF(F82="Scenario1PBT9",'Medium retrofit'!$AC$42,IF(F82="Scenario2PBT9",'Medium retrofit'!$AD$42,IF(F82="Scenario3PBT9",'Medium retrofit'!$AE$42,"")))&amp;IF(F82="Scenario1PBT10",'Medium retrofit'!$AF$42,IF(F82="Scenario2PBT10",'Medium retrofit'!$AG$42,IF(F82="Scenario3PBT10",'Medium retrofit'!$AH$42,"")))&amp;IF(F82="Scenario1PBT11",'Medium retrofit'!$AI$42,IF(F82="Scenario2PBT11",'Medium retrofit'!$AJ$42,IF(F82="Scenario3PBT11",'Medium retrofit'!$AK$42,"")))&amp;IF(F82="Scenario1PBT12",'Medium retrofit'!$AL$42,IF(F82="Scenario2PBT12",'Medium retrofit'!$AM$42,IF(F82="Scenario3PBT12",'Medium retrofit'!$AN$42,"")))&amp;IF(F82="Scenario1PBT13",'Medium retrofit'!$AO$42,IF(F82="Scenario2PBT13",'Medium retrofit'!$AP$42,IF(F82="Scenario3PBT13",'Medium retrofit'!$AQ$42,"")))&amp;IF(F82="Scenario1PBT14",'Medium retrofit'!$AR$42,IF(F82="Scenario2PBT14",'Medium retrofit'!$AS$42,IF(F82="Scenario3PBT14",'Medium retrofit'!$AT$42,"")))&amp;IF(F82="Scenario1PBT15",'Medium retrofit'!$AU$42,IF(F82="Scenario2PBT15",'Medium retrofit'!$AV$42,IF(F82="Scenario3PBT15",'Medium retrofit'!$AW$42,"")))</f>
        <v/>
      </c>
      <c r="Z82" s="123">
        <f t="shared" si="54"/>
        <v>0</v>
      </c>
      <c r="AA82" s="239" t="str">
        <f>IF(F82="Scenario1PBT1",'Medium retrofit'!$E$101,IF(F82="Scenario2PBT1",'Medium retrofit'!$F$101,IF(F82="Scenario3PBT1",'Medium retrofit'!$G$101,"")))&amp;IF(F82="Scenario1PBT2",'Medium retrofit'!$H$101,IF(F82="Scenario2PBT2",'Medium retrofit'!$I$101,IF(F82="Scenario3PBT2",'Medium retrofit'!$J$101,"")))&amp;IF(F82="Scenario1PBT3",'Medium retrofit'!$K$101,IF(F82="Scenario2PBT3",'Medium retrofit'!$L$101,IF(F82="Scenario3PBT3",'Medium retrofit'!$M$101,"")))&amp;IF(F82="Scenario1PBT4",'Medium retrofit'!$N$101,IF(F82="Scenario2PBT4",'Medium retrofit'!$O$101,IF(F82="Scenario3PBT4",'Medium retrofit'!$P$101,"")))&amp;IF(F82="Scenario1PBT5",'Medium retrofit'!$Q$101,IF(F82="Scenario2PBT5",'Medium retrofit'!$R$101,IF(F82="Scenario3PBT5",'Medium retrofit'!$S$101,"")))&amp;IF(F82="Scenario1PBT6",'Medium retrofit'!$T$101,IF(F82="Scenario2PBT6",'Medium retrofit'!$U$101,IF(F82="Scenario3PBT6",'Medium retrofit'!$V$101,"")))&amp;IF(F82="Scenario1PBT7",'Medium retrofit'!$W$101,IF(F82="Scenario2PBT7",'Medium retrofit'!$X$101,IF(F82="Scenario3PBT7",'Medium retrofit'!$Y$101,"")))&amp;IF(F82="Scenario1PBT8",'Medium retrofit'!$Z$101,IF(F82="Scenario2PBT8",'Medium retrofit'!$AA$101,IF(F82="Scenario3PBT8",'Medium retrofit'!$AB$101,"")))&amp;IF(F82="Scenario1PBT9",'Medium retrofit'!$AC$101,IF(F82="Scenario2PBT9",'Medium retrofit'!$AD$101,IF(F82="Scenario3PBT9",'Medium retrofit'!$AE$101,"")))&amp;IF(F82="Scenario1PBT10",'Medium retrofit'!$AF$101,IF(F82="Scenario2PBT10",'Medium retrofit'!$AG$101,IF(F82="Scenario3PBT10",'Medium retrofit'!$AH$101,"")))&amp;IF(F82="Scenario1PBT11",'Medium retrofit'!$AI$101,IF(F82="Scenario2PBT11",'Medium retrofit'!$AJ$101,IF(F82="Scenario3PBT11",'Medium retrofit'!$AK$101,"")))&amp;IF(F82="Scenario1PBT12",'Medium retrofit'!$AL$101,IF(F82="Scenario2PBT12",'Medium retrofit'!$AM$101,IF(F82="Scenario3PBT12",'Medium retrofit'!$AN$101,"")))&amp;IF(F82="Scenario1PBT13",'Medium retrofit'!$AO$101,IF(F82="Scenario2PBT13",'Medium retrofit'!$AP$101,IF(F82="Scenario3PBT13",'Medium retrofit'!$AQ$101,"")))&amp;IF(F82="Scenario1PBT14",'Medium retrofit'!$AR$101,IF(F82="Scenario2PBT14",'Medium retrofit'!$AS$101,IF(F82="Scenario3PBT14",'Medium retrofit'!$AT$101,"")))&amp;IF(F82="Scenario1PBT15",'Medium retrofit'!$AU$101,IF(F82="Scenario2PBT15",'Medium retrofit'!$AV$101,IF(F82="Scenario3PBT15",'Medium retrofit'!$AW$101,"")))</f>
        <v/>
      </c>
      <c r="AB82" s="242">
        <f t="shared" si="55"/>
        <v>0</v>
      </c>
      <c r="AC82" s="247">
        <f>IFERROR('Projection_Base-case'!G82-G82,0)</f>
        <v>0</v>
      </c>
      <c r="AD82" s="123">
        <f t="shared" si="34"/>
        <v>0</v>
      </c>
      <c r="AE82" s="123">
        <f>IFERROR(100*AC82/'Projection_Base-case'!G82,0)</f>
        <v>0</v>
      </c>
      <c r="AF82" s="123">
        <f>IFERROR('Projection_Base-case'!I82-I82,0)</f>
        <v>0</v>
      </c>
      <c r="AG82" s="123">
        <f t="shared" si="35"/>
        <v>0</v>
      </c>
      <c r="AH82" s="123">
        <f>IFERROR(100*AF82/'Projection_Base-case'!I82,0)</f>
        <v>0</v>
      </c>
      <c r="AI82" s="123">
        <f>IFERROR('Projection_Base-case'!K82-K82,0)</f>
        <v>0</v>
      </c>
      <c r="AJ82" s="123">
        <f t="shared" si="36"/>
        <v>0</v>
      </c>
      <c r="AK82" s="123">
        <f>IFERROR(100*AI82/'Projection_Base-case'!K82,0)</f>
        <v>0</v>
      </c>
      <c r="AL82" s="123">
        <f>IFERROR(M82-'Projection_Base-case'!M82,0)</f>
        <v>0</v>
      </c>
      <c r="AM82" s="123">
        <f t="shared" si="37"/>
        <v>0</v>
      </c>
      <c r="AN82" s="179">
        <f>IFERROR(IF('Projection_Base-case'!N82&gt;0,100*AM82/'Projection_Base-case'!N82,100*AM82/N82),0)</f>
        <v>0</v>
      </c>
      <c r="AO82" s="245">
        <f>IFERROR('Projection_Base-case'!O82-O82,0)</f>
        <v>0</v>
      </c>
      <c r="AP82" s="123">
        <f t="shared" si="38"/>
        <v>0</v>
      </c>
      <c r="AQ82" s="123">
        <f>IFERROR(100*AO82/'Projection_Base-case'!O82,0)</f>
        <v>0</v>
      </c>
      <c r="AR82" s="123">
        <f>IFERROR('Projection_Base-case'!Q82-Q82,0)</f>
        <v>0</v>
      </c>
      <c r="AS82" s="123">
        <f t="shared" si="39"/>
        <v>0</v>
      </c>
      <c r="AT82" s="123">
        <f>IFERROR(100*AR82/'Projection_Base-case'!Q82,0)</f>
        <v>0</v>
      </c>
      <c r="AU82" s="123">
        <f>IFERROR('Projection_Base-case'!S82-S82,0)</f>
        <v>0</v>
      </c>
      <c r="AV82" s="123">
        <f t="shared" si="40"/>
        <v>0</v>
      </c>
      <c r="AW82" s="124">
        <f>IFERROR(100*AU82/'Projection_Base-case'!S82,0)</f>
        <v>0</v>
      </c>
      <c r="AX82" s="245">
        <f>IFERROR('Projection_Base-case'!U82-U82,0)</f>
        <v>0</v>
      </c>
      <c r="AY82" s="123">
        <f t="shared" si="41"/>
        <v>0</v>
      </c>
      <c r="AZ82" s="123">
        <f>IFERROR(100*AX82/'Projection_Base-case'!U82,0)</f>
        <v>0</v>
      </c>
      <c r="BA82" s="123">
        <f>IFERROR('Projection_Base-case'!W82-W82,0)</f>
        <v>0</v>
      </c>
      <c r="BB82" s="123">
        <f t="shared" si="42"/>
        <v>0</v>
      </c>
      <c r="BC82" s="123">
        <f>IFERROR(100*BA82/'Projection_Base-case'!W82,0)</f>
        <v>0</v>
      </c>
      <c r="BD82" s="123">
        <f>IFERROR('Projection_Base-case'!Y82-Y82,0)</f>
        <v>0</v>
      </c>
      <c r="BE82" s="123">
        <f t="shared" si="43"/>
        <v>0</v>
      </c>
      <c r="BF82" s="123">
        <f>IFERROR(100*BD82/'Projection_Base-case'!Y82,0)</f>
        <v>0</v>
      </c>
      <c r="BG82" s="178">
        <f t="shared" si="56"/>
        <v>0</v>
      </c>
      <c r="BH82" s="179">
        <f t="shared" si="57"/>
        <v>0</v>
      </c>
    </row>
    <row r="83" spans="1:60">
      <c r="A83" s="165">
        <v>78</v>
      </c>
      <c r="B83" s="239">
        <f>IF('Projection_Base-case'!B83&lt;&gt;"",'Projection_Base-case'!B83,0)</f>
        <v>0</v>
      </c>
      <c r="C83" s="239">
        <f>IF('Projection_Base-case'!C83&lt;&gt;"",'Projection_Base-case'!C83,0)</f>
        <v>0</v>
      </c>
      <c r="D83" s="239">
        <f>IF('Projection_Base-case'!D83&lt;&gt;"",'Projection_Base-case'!D83,0)</f>
        <v>0</v>
      </c>
      <c r="E83" s="164" t="str">
        <f>IF(AND('Résultats medium'!$AC$3="OUI",'Résultats medium'!E82&lt;&gt;""),'Résultats medium'!E82,IF(OR(D83="PBT1",D83="PBT4",D83="PBT5",D83="PBT6",D83="PBT7",D83="PBT8",D83="PBT10"),"Scenario1",IF(OR(D83="PBT3",D83="PBT9"),"Scenario3",IF(OR(D83="PBT2"),"Scenario2",""))))</f>
        <v/>
      </c>
      <c r="F83" s="240" t="str">
        <f t="shared" si="44"/>
        <v>0</v>
      </c>
      <c r="G83" s="241" t="str">
        <f>IF(F83="Scenario1PBT1",'Medium retrofit'!$E$6,IF(F83="Scenario2PBT1",'Medium retrofit'!$F$6,IF(F83="Scenario3PBT1",'Medium retrofit'!$G$6,"")))&amp;IF(F83="Scenario1PBT2",'Medium retrofit'!$H$6,IF(F83="Scenario2PBT2",'Medium retrofit'!$I$6,IF(F83="Scenario3PBT2",'Medium retrofit'!$J$6,"")))&amp;IF(F83="Scenario1PBT3",'Medium retrofit'!$K$6,IF(F83="Scenario2PBT3",'Medium retrofit'!$L$6,IF(F83="Scenario3PBT3",'Medium retrofit'!$M$6,"")))&amp;IF(F83="Scenario1PBT4",'Medium retrofit'!$N$6,IF(F83="Scenario2PBT4",'Medium retrofit'!$O$6,IF(F83="Scenario3PBT4",'Medium retrofit'!$P$6,"")))&amp;IF(F83="Scenario1PBT5",'Medium retrofit'!$Q$6,IF(F83="Scenario2PBT5",'Medium retrofit'!$R$6,IF(F83="Scenario3PBT5",'Medium retrofit'!$S$6,"")))&amp;IF(F83="Scenario1PBT6",'Medium retrofit'!$T$6,IF(F83="Scenario2PBT6",'Medium retrofit'!$U$6,IF(F83="Scenario3PBT6",'Medium retrofit'!$V$6,"")))&amp;IF(F83="Scenario1PBT7",'Medium retrofit'!$W$6,IF(F83="Scenario2PBT7",'Medium retrofit'!$X$6,IF(F83="Scenario3PBT7",'Medium retrofit'!$Y$6,"")))&amp;IF(F83="Scenario1PBT8",'Medium retrofit'!$Z$6,IF(F83="Scenario2PBT8",'Medium retrofit'!$AA$6,IF(F83="Scenario3PBT8",'Medium retrofit'!$AB$6,"")))&amp;IF(F83="Scenario1PBT9",'Medium retrofit'!$AC$6,IF(F83="Scenario2PBT9",'Medium retrofit'!$AD$6,IF(F83="Scenario3PBT9",'Medium retrofit'!$AE$6,"")))&amp;IF(F83="Scenario1PBT10",'Medium retrofit'!$AF$6,IF(F83="Scenario2PBT10",'Medium retrofit'!$AG$6,IF(F83="Scenario3PBT10",'Medium retrofit'!$AH$6,"")))&amp;IF(F83="Scenario1PBT11",'Medium retrofit'!$AI$6,IF(F83="Scenario2PBT11",'Medium retrofit'!$AJ$6,IF(F83="Scenario3PBT11",'Medium retrofit'!$AK$6,"")))&amp;IF(F83="Scenario1PBT12",'Medium retrofit'!$AL$6,IF(F83="Scenario2PBT12",'Medium retrofit'!$AM$6,IF(F83="Scenario3PBT12",'Medium retrofit'!$AN$6,"")))&amp;IF(F83="Scenario1PBT13",'Medium retrofit'!$AO$6,IF(F83="Scenario2PBT13",'Medium retrofit'!$AP$6,IF(F83="Scenario3PBT13",'Medium retrofit'!$AQ$6,"")))&amp;IF(F83="Scenario1PBT14",'Medium retrofit'!$AR$6,IF(F83="Scenario2PBT14",'Medium retrofit'!$AS$6,IF(F83="Scenario3PBT14",'Medium retrofit'!$AT$6,"")))&amp;IF(F83="Scenario1PBT15",'Medium retrofit'!$AU$6,IF(F83="Scenario2PBT15",'Medium retrofit'!$AV$6,IF(F83="Scenario3PBT15",'Medium retrofit'!$AW$6,"")))</f>
        <v/>
      </c>
      <c r="H83" s="123">
        <f t="shared" si="45"/>
        <v>0</v>
      </c>
      <c r="I83" s="239" t="str">
        <f>IF(F83="Scenario1PBT1",'Medium retrofit'!$E$16,IF(F83="Scenario2PBT1",'Medium retrofit'!$F$16,IF(F83="Scenario3PBT1",'Medium retrofit'!$G$16,"")))&amp;IF(F83="Scenario1PBT2",'Medium retrofit'!$H$16,IF(F83="Scenario2PBT2",'Medium retrofit'!$I$16,IF(F83="Scenario3PBT2",'Medium retrofit'!$J$16,"")))&amp;IF(F83="Scenario1PBT3",'Medium retrofit'!$K$16,IF(F83="Scenario2PBT3",'Medium retrofit'!$L$16,IF(F83="Scenario3PBT3",'Medium retrofit'!$M$16,"")))&amp;IF(F83="Scenario1PBT4",'Medium retrofit'!$N$16,IF(F83="Scenario2PBT4",'Medium retrofit'!$O$16,IF(F83="Scenario3PBT4",'Medium retrofit'!$P$16,"")))&amp;IF(F83="Scenario1PBT5",'Medium retrofit'!$Q$16,IF(F83="Scenario2PBT5",'Medium retrofit'!$R$16,IF(F83="Scenario3PBT5",'Medium retrofit'!$S$16,"")))&amp;IF(F83="Scenario1PBT6",'Medium retrofit'!$T$16,IF(F83="Scenario2PBT6",'Medium retrofit'!$U$16,IF(F83="Scenario3PBT6",'Medium retrofit'!$V$16,"")))&amp;IF(F83="Scenario1PBT7",'Medium retrofit'!$W$16,IF(F83="Scenario2PBT7",'Medium retrofit'!$X$16,IF(F83="Scenario3PBT7",'Medium retrofit'!$Y$16,"")))&amp;IF(F83="Scenario1PBT8",'Medium retrofit'!$Z$16,IF(F83="Scenario2PBT8",'Medium retrofit'!$AA$16,IF(F83="Scenario3PBT8",'Medium retrofit'!$AB$16,"")))&amp;IF(F83="Scenario1PBT9",'Medium retrofit'!$AC$16,IF(F83="Scenario2PBT9",'Medium retrofit'!$AD$16,IF(F83="Scenario3PBT9",'Medium retrofit'!$AE$16,"")))&amp;IF(F83="Scenario1PBT10",'Medium retrofit'!$AF$16,IF(F83="Scenario2PBT10",'Medium retrofit'!$AG$16,IF(F83="Scenario3PBT10",'Medium retrofit'!$AH$16,"")))&amp;IF(F83="Scenario1PBT11",'Medium retrofit'!$AI$16,IF(F83="Scenario2PBT11",'Medium retrofit'!$AJ$16,IF(F83="Scenario3PBT11",'Medium retrofit'!$AK$16,"")))&amp;IF(F83="Scenario1PBT12",'Medium retrofit'!$AL$16,IF(F83="Scenario2PBT12",'Medium retrofit'!$AM$16,IF(F83="Scenario3PBT12",'Medium retrofit'!$AN$16,"")))&amp;IF(F83="Scenario1PBT13",'Medium retrofit'!$AO$16,IF(F83="Scenario2PBT13",'Medium retrofit'!$AP$16,IF(F83="Scenario3PBT13",'Medium retrofit'!$AQ$16,"")))&amp;IF(F83="Scenario1PBT14",'Medium retrofit'!$AR$16,IF(F83="Scenario2PBT14",'Medium retrofit'!$AS$16,IF(F83="Scenario3PBT14",'Medium retrofit'!$AT$16,"")))&amp;IF(F83="Scenario1PBT15",'Medium retrofit'!$AU$16,IF(F83="Scenario2PBT15",'Medium retrofit'!$AV$16,IF(F83="Scenario3PBT15",'Medium retrofit'!$AW$16,"")))</f>
        <v/>
      </c>
      <c r="J83" s="123">
        <f t="shared" si="46"/>
        <v>0</v>
      </c>
      <c r="K83" s="123" t="str">
        <f>IF(F83="Scenario1PBT1",'Medium retrofit'!$E$18,IF(F83="Scenario2PBT1",'Medium retrofit'!$F$18,IF(F83="Scenario3PBT1",'Medium retrofit'!$G$18,"")))&amp;IF(F83="Scenario1PBT2",'Medium retrofit'!$H$18,IF(F83="Scenario2PBT2",'Medium retrofit'!$I$18,IF(F83="Scenario3PBT2",'Medium retrofit'!$J$18,"")))&amp;IF(F83="Scenario1PBT3",'Medium retrofit'!$K$18,IF(F83="Scenario2PBT3",'Medium retrofit'!$L$18,IF(F83="Scenario3PBT3",'Medium retrofit'!$M$18,"")))&amp;IF(F83="Scenario1PBT4",'Medium retrofit'!$N$18,IF(F83="Scenario2PBT4",'Medium retrofit'!$O$18,IF(F83="Scenario3PBT4",'Medium retrofit'!$P$18,"")))&amp;IF(F83="Scenario1PBT5",'Medium retrofit'!$Q$18,IF(F83="Scenario2PBT5",'Medium retrofit'!$R$18,IF(F83="Scenario3PBT5",'Medium retrofit'!$S$18,"")))&amp;IF(F83="Scenario1PBT6",'Medium retrofit'!$T$18,IF(F83="Scenario2PBT6",'Medium retrofit'!$U$18,IF(F83="Scenario3PBT6",'Medium retrofit'!$V$18,"")))&amp;IF(F83="Scenario1PBT7",'Medium retrofit'!$W$18,IF(F83="Scenario2PBT7",'Medium retrofit'!$X$18,IF(F83="Scenario3PBT7",'Medium retrofit'!$Y$18,"")))&amp;IF(F83="Scenario1PBT8",'Medium retrofit'!$Z$18,IF(F83="Scenario2PBT8",'Medium retrofit'!$AA$18,IF(F83="Scenario3PBT8",'Medium retrofit'!$AB$18,"")))&amp;IF(F83="Scenario1PBT9",'Medium retrofit'!$AC$18,IF(F83="Scenario2PBT9",'Medium retrofit'!$AD$18,IF(F83="Scenario3PBT9",'Medium retrofit'!$AE$18,"")))&amp;IF(F83="Scenario1PBT10",'Medium retrofit'!$AF$18,IF(F83="Scenario2PBT10",'Medium retrofit'!$AG$18,IF(F83="Scenario3PBT10",'Medium retrofit'!$AH$18,"")))&amp;IF(F83="Scenario1PBT11",'Medium retrofit'!$AI$18,IF(F83="Scenario2PBT11",'Medium retrofit'!$AJ$18,IF(F83="Scenario3PBT11",'Medium retrofit'!$AK$18,"")))&amp;IF(F83="Scenario1PBT12",'Medium retrofit'!$AL$18,IF(F83="Scenario2PBT12",'Medium retrofit'!$AM$18,IF(F83="Scenario3PBT12",'Medium retrofit'!$AN$18,"")))&amp;IF(F83="Scenario1PBT13",'Medium retrofit'!$AO$18,IF(F83="Scenario2PBT13",'Medium retrofit'!$AP$18,IF(F83="Scenario3PBT13",'Medium retrofit'!$AQ$18,"")))&amp;IF(F83="Scenario1PBT14",'Medium retrofit'!$AR$18,IF(F83="Scenario2PBT14",'Medium retrofit'!$AS$18,IF(F83="Scenario3PBT14",'Medium retrofit'!$AT$18,"")))&amp;IF(F83="Scenario1PBT15",'Medium retrofit'!$AU$18,IF(F83="Scenario2PBT15",'Medium retrofit'!$AV$18,IF(F83="Scenario3PBT15",'Medium retrofit'!$AW$18,"")))</f>
        <v/>
      </c>
      <c r="L83" s="123">
        <f t="shared" si="47"/>
        <v>0</v>
      </c>
      <c r="M83" s="123" t="str">
        <f>IF(F83="Scenario1PBT1",'Medium retrofit'!$E$20,IF(F83="Scenario2PBT1",'Medium retrofit'!$F$20,IF(F83="Scenario3PBT1",'Medium retrofit'!$G$20,"")))&amp;IF(F83="Scenario1PBT2",'Medium retrofit'!$H$20,IF(F83="Scenario2PBT2",'Medium retrofit'!$I$20,IF(F83="Scenario3PBT2",'Medium retrofit'!$J$20,"")))&amp;IF(F83="Scenario1PBT3",'Medium retrofit'!$K$20,IF(F83="Scenario2PBT3",'Medium retrofit'!$L$20,IF(F83="Scenario3PBT3",'Medium retrofit'!$M$20,"")))&amp;IF(F83="Scenario1PBT4",'Medium retrofit'!$N$20,IF(F83="Scenario2PBT4",'Medium retrofit'!$O$20,IF(F83="Scenario3PBT4",'Medium retrofit'!$P$20,"")))&amp;IF(F83="Scenario1PBT5",'Medium retrofit'!$Q$20,IF(F83="Scenario2PBT5",'Medium retrofit'!$R$20,IF(F83="Scenario3PBT5",'Medium retrofit'!$S$20,"")))&amp;IF(F83="Scenario1PBT6",'Medium retrofit'!$T$20,IF(F83="Scenario2PBT6",'Medium retrofit'!$U$20,IF(F83="Scenario3PBT6",'Medium retrofit'!$V$20,"")))&amp;IF(F83="Scenario1PBT7",'Medium retrofit'!$W$20,IF(F83="Scenario2PBT7",'Medium retrofit'!$X$20,IF(F83="Scenario3PBT7",'Medium retrofit'!$Y$20,"")))&amp;IF(F83="Scenario1PBT8",'Medium retrofit'!$Z$20,IF(F83="Scenario2PBT8",'Medium retrofit'!$AA$20,IF(F83="Scenario3PBT8",'Medium retrofit'!$AB$20,"")))&amp;IF(F83="Scenario1PBT9",'Medium retrofit'!$AC$20,IF(F83="Scenario2PBT9",'Medium retrofit'!$AD$20,IF(F83="Scenario3PBT9",'Medium retrofit'!$AE$20,"")))&amp;IF(F83="Scenario1PBT10",'Medium retrofit'!$AF$20,IF(F83="Scenario2PBT10",'Medium retrofit'!$AG$20,IF(F83="Scenario3PBT10",'Medium retrofit'!$AH$20,"")))&amp;IF(F83="Scenario1PBT11",'Medium retrofit'!$AI$20,IF(F83="Scenario2PBT11",'Medium retrofit'!$AJ$20,IF(F83="Scenario3PBT11",'Medium retrofit'!$AK$20,"")))&amp;IF(F83="Scenario1PBT12",'Medium retrofit'!$AL$20,IF(F83="Scenario2PBT12",'Medium retrofit'!$AM$20,IF(F83="Scenario3PBT12",'Medium retrofit'!$AN$20,"")))&amp;IF(F83="Scenario1PBT13",'Medium retrofit'!$AO$20,IF(F83="Scenario2PBT13",'Medium retrofit'!$AP$20,IF(F83="Scenario3PBT13",'Medium retrofit'!$AQ$20,"")))&amp;IF(F83="Scenario1PBT14",'Medium retrofit'!$AR$20,IF(F83="Scenario2PBT14",'Medium retrofit'!$AS$20,IF(F83="Scenario3PBT14",'Medium retrofit'!$AT$20,"")))&amp;IF(F83="Scenario1PBT15",'Medium retrofit'!$AU$20,IF(F83="Scenario2PBT15",'Medium retrofit'!$AV$20,IF(F83="Scenario3PBT15",'Medium retrofit'!$AW$20,"")))</f>
        <v/>
      </c>
      <c r="N83" s="124">
        <f t="shared" si="48"/>
        <v>0</v>
      </c>
      <c r="O83" s="245" t="str">
        <f>IF(F83="Scenario1PBT1",'Medium retrofit'!$E$23,IF(F83="Scenario2PBT1",'Medium retrofit'!$F$23,IF(F83="Scenario3PBT1",'Medium retrofit'!$G$23,"")))&amp;IF(F83="Scenario1PBT2",'Medium retrofit'!$H$23,IF(F83="Scenario2PBT2",'Medium retrofit'!$I$23,IF(F83="Scenario3PBT2",'Medium retrofit'!$J$23,"")))&amp;IF(F83="Scenario1PBT3",'Medium retrofit'!$K$23,IF(F83="Scenario2PBT3",'Medium retrofit'!$L$23,IF(F83="Scenario3PBT3",'Medium retrofit'!$M$23,"")))&amp;IF(F83="Scenario1PBT4",'Medium retrofit'!$N$23,IF(F83="Scenario2PBT4",'Medium retrofit'!$O$23,IF(F83="Scenario3PBT4",'Medium retrofit'!$P$23,"")))&amp;IF(F83="Scenario1PBT5",'Medium retrofit'!$Q$23,IF(F83="Scenario2PBT5",'Medium retrofit'!$R$23,IF(F83="Scenario3PBT5",'Medium retrofit'!$S$23,"")))&amp;IF(F83="Scenario1PBT6",'Medium retrofit'!$T$23,IF(F83="Scenario2PBT6",'Medium retrofit'!$U$23,IF(F83="Scenario3PBT6",'Medium retrofit'!$V$23,"")))&amp;IF(F83="Scenario1PBT7",'Medium retrofit'!$W$23,IF(F83="Scenario2PBT7",'Medium retrofit'!$X$23,IF(F83="Scenario3PBT7",'Medium retrofit'!$Y$23,"")))&amp;IF(F83="Scenario1PBT8",'Medium retrofit'!$Z$23,IF(F83="Scenario2PBT8",'Medium retrofit'!$AA$23,IF(F83="Scenario3PBT8",'Medium retrofit'!$AB$23,"")))&amp;IF(F83="Scenario1PBT9",'Medium retrofit'!$AC$23,IF(F83="Scenario2PBT9",'Medium retrofit'!$AD$23,IF(F83="Scenario3PBT9",'Medium retrofit'!$AE$23,"")))&amp;IF(F83="Scenario1PBT10",'Medium retrofit'!$AF$23,IF(F83="Scenario2PBT10",'Medium retrofit'!$AG$23,IF(F83="Scenario3PBT10",'Medium retrofit'!$AH$23,"")))&amp;IF(F83="Scenario1PBT11",'Medium retrofit'!$AI$23,IF(F83="Scenario2PBT11",'Medium retrofit'!$AJ$23,IF(F83="Scenario3PBT11",'Medium retrofit'!$AK$23,"")))&amp;IF(F83="Scenario1PBT12",'Medium retrofit'!$AL$23,IF(F83="Scenario2PBT12",'Medium retrofit'!$AM$23,IF(F83="Scenario3PBT12",'Medium retrofit'!$AN$23,"")))&amp;IF(F83="Scenario1PBT13",'Medium retrofit'!$AO$23,IF(F83="Scenario2PBT13",'Medium retrofit'!$AP$23,IF(F83="Scenario3PBT13",'Medium retrofit'!$AQ$23,"")))&amp;IF(F83="Scenario1PBT14",'Medium retrofit'!$AR$23,IF(F83="Scenario2PBT14",'Medium retrofit'!$AS$23,IF(F83="Scenario3PBT14",'Medium retrofit'!$AT$23,"")))&amp;IF(F83="Scenario1PBT15",'Medium retrofit'!$AU$23,IF(F83="Scenario2PBT15",'Medium retrofit'!$AV$23,IF(F83="Scenario3PBT15",'Medium retrofit'!$AW$23,"")))</f>
        <v/>
      </c>
      <c r="P83" s="123">
        <f t="shared" si="49"/>
        <v>0</v>
      </c>
      <c r="Q83" s="123" t="str">
        <f>IF(F83="Scenario1PBT1",'Medium retrofit'!$E$25,IF(F83="Scenario2PBT1",'Medium retrofit'!$F$25,IF(F83="Scenario3PBT1",'Medium retrofit'!$G$25,"")))&amp;IF(F83="Scenario1PBT2",'Medium retrofit'!$H$25,IF(F83="Scenario2PBT2",'Medium retrofit'!$I$25,IF(F83="Scenario3PBT2",'Medium retrofit'!$J$25,"")))&amp;IF(F83="Scenario1PBT3",'Medium retrofit'!$K$25,IF(F83="Scenario2PBT3",'Medium retrofit'!$L$25,IF(F83="Scenario3PBT3",'Medium retrofit'!$M$25,"")))&amp;IF(F83="Scenario1PBT4",'Medium retrofit'!$N$25,IF(F83="Scenario2PBT4",'Medium retrofit'!$O$25,IF(F83="Scenario3PBT4",'Medium retrofit'!$P$25,"")))&amp;IF(F83="Scenario1PBT5",'Medium retrofit'!$Q$25,IF(F83="Scenario2PBT5",'Medium retrofit'!$R$25,IF(F83="Scenario3PBT5",'Medium retrofit'!$S$25,"")))&amp;IF(F83="Scenario1PBT6",'Medium retrofit'!$T$25,IF(F83="Scenario2PBT6",'Medium retrofit'!$U$25,IF(F83="Scenario3PBT6",'Medium retrofit'!$V$25,"")))&amp;IF(F83="Scenario1PBT7",'Medium retrofit'!$W$25,IF(F83="Scenario2PBT7",'Medium retrofit'!$X$25,IF(F83="Scenario3PBT7",'Medium retrofit'!$Y$25,"")))&amp;IF(F83="Scenario1PBT8",'Medium retrofit'!$Z$25,IF(F83="Scenario2PBT8",'Medium retrofit'!$AA$25,IF(F83="Scenario3PBT8",'Medium retrofit'!$AB$25,"")))&amp;IF(F83="Scenario1PBT9",'Medium retrofit'!$AC$25,IF(F83="Scenario2PBT9",'Medium retrofit'!$AD$25,IF(F83="Scenario3PBT9",'Medium retrofit'!$AE$25,"")))&amp;IF(F83="Scenario1PBT10",'Medium retrofit'!$AF$25,IF(F83="Scenario2PBT10",'Medium retrofit'!$AG$25,IF(F83="Scenario3PBT10",'Medium retrofit'!$AH$25,"")))&amp;IF(F83="Scenario1PBT11",'Medium retrofit'!$AI$25,IF(F83="Scenario2PBT11",'Medium retrofit'!$AJ$25,IF(F83="Scenario3PBT11",'Medium retrofit'!$AK$25,"")))&amp;IF(F83="Scenario1PBT12",'Medium retrofit'!$AL$25,IF(F83="Scenario2PBT12",'Medium retrofit'!$AM$25,IF(F83="Scenario3PBT12",'Medium retrofit'!$AN$25,"")))&amp;IF(F83="Scenario1PBT13",'Medium retrofit'!$AO$25,IF(F83="Scenario2PBT13",'Medium retrofit'!$AP$25,IF(F83="Scenario3PBT13",'Medium retrofit'!$AQ$25,"")))&amp;IF(F83="Scenario1PBT14",'Medium retrofit'!$AR$25,IF(F83="Scenario2PBT14",'Medium retrofit'!$AS$25,IF(F83="Scenario3PBT14",'Medium retrofit'!$AT$25,"")))&amp;IF(F83="Scenario1PBT15",'Medium retrofit'!$AU$25,IF(F83="Scenario2PBT15",'Medium retrofit'!$AV$25,IF(F83="Scenario3PBT15",'Medium retrofit'!$AW$25,"")))</f>
        <v/>
      </c>
      <c r="R83" s="123">
        <f t="shared" si="50"/>
        <v>0</v>
      </c>
      <c r="S83" s="123" t="str">
        <f>IF(F83="Scenario1PBT1",'Medium retrofit'!$E$27,IF(F83="Scenario2PBT1",'Medium retrofit'!$F$27,IF(F83="Scenario3PBT1",'Medium retrofit'!$G$27,"")))&amp;IF(F83="Scenario1PBT2",'Medium retrofit'!$H$27,IF(F83="Scenario2PBT2",'Medium retrofit'!$I$27,IF(F83="Scenario3PBT2",'Medium retrofit'!$J$27,"")))&amp;IF(F83="Scenario1PBT3",'Medium retrofit'!$K$27,IF(F83="Scenario2PBT3",'Medium retrofit'!$L$27,IF(F83="Scenario3PBT3",'Medium retrofit'!$M$27,"")))&amp;IF(F83="Scenario1PBT4",'Medium retrofit'!$N$27,IF(F83="Scenario2PBT4",'Medium retrofit'!$O$27,IF(F83="Scenario3PBT4",'Medium retrofit'!$P$27,"")))&amp;IF(F83="Scenario1PBT5",'Medium retrofit'!$Q$27,IF(F83="Scenario2PBT5",'Medium retrofit'!$R$27,IF(F83="Scenario3PBT5",'Medium retrofit'!$S$27,"")))&amp;IF(F83="Scenario1PBT6",'Medium retrofit'!$T$27,IF(F83="Scenario2PBT6",'Medium retrofit'!$U$27,IF(F83="Scenario3PBT6",'Medium retrofit'!$V$27,"")))&amp;IF(F83="Scenario1PBT7",'Medium retrofit'!$W$27,IF(F83="Scenario2PBT7",'Medium retrofit'!$X$27,IF(F83="Scenario3PBT7",'Medium retrofit'!$Y$27,"")))&amp;IF(F83="Scenario1PBT8",'Medium retrofit'!$Z$27,IF(F83="Scenario2PBT8",'Medium retrofit'!$AA$27,IF(F83="Scenario3PBT8",'Medium retrofit'!$AB$27,"")))&amp;IF(F83="Scenario1PBT9",'Medium retrofit'!$AC$27,IF(F83="Scenario2PBT9",'Medium retrofit'!$AD$27,IF(F83="Scenario3PBT9",'Medium retrofit'!$AE$27,"")))&amp;IF(F83="Scenario1PBT10",'Medium retrofit'!$AF$27,IF(F83="Scenario2PBT10",'Medium retrofit'!$AG$27,IF(F83="Scenario3PBT10",'Medium retrofit'!$AH$27,"")))&amp;IF(F83="Scenario1PBT11",'Medium retrofit'!$AI$27,IF(F83="Scenario2PBT11",'Medium retrofit'!$AJ$27,IF(F83="Scenario3PBT11",'Medium retrofit'!$AK$27,"")))&amp;IF(F83="Scenario1PBT12",'Medium retrofit'!$AL$27,IF(F83="Scenario2PBT12",'Medium retrofit'!$AM$27,IF(F83="Scenario3PBT12",'Medium retrofit'!$AN$27,"")))&amp;IF(F83="Scenario1PBT13",'Medium retrofit'!$AO$27,IF(F83="Scenario2PBT13",'Medium retrofit'!$AP$27,IF(F83="Scenario3PBT13",'Medium retrofit'!$AQ$27,"")))&amp;IF(F83="Scenario1PBT14",'Medium retrofit'!$AR$27,IF(F83="Scenario2PBT14",'Medium retrofit'!$AS$27,IF(F83="Scenario3PBT14",'Medium retrofit'!$AT$27,"")))&amp;IF(F83="Scenario1PBT15",'Medium retrofit'!$AU$27,IF(F83="Scenario2PBT15",'Medium retrofit'!$AV$27,IF(F83="Scenario3PBT15",'Medium retrofit'!$AW$27,"")))</f>
        <v/>
      </c>
      <c r="T83" s="246">
        <f t="shared" si="51"/>
        <v>0</v>
      </c>
      <c r="U83" s="245" t="str">
        <f>IF(F83="Scenario1PBT1",'Medium retrofit'!$E$38,IF(F83="Scenario2PBT1",'Medium retrofit'!$F$38,IF(F83="Scenario3PBT1",'Medium retrofit'!$G$38,"")))&amp;IF(F83="Scenario1PBT2",'Medium retrofit'!$H$38,IF(F83="Scenario2PBT2",'Medium retrofit'!$I$38,IF(F83="Scenario3PBT2",'Medium retrofit'!$J$38,"")))&amp;IF(F83="Scenario1PBT3",'Medium retrofit'!$K$38,IF(F83="Scenario2PBT3",'Medium retrofit'!$L$38,IF(F83="Scenario3PBT3",'Medium retrofit'!$M$38,"")))&amp;IF(F83="Scenario1PBT4",'Medium retrofit'!$N$38,IF(F83="Scenario2PBT4",'Medium retrofit'!$O$38,IF(F83="Scenario3PBT4",'Medium retrofit'!$P$38,"")))&amp;IF(F83="Scenario1PBT5",'Medium retrofit'!$Q$38,IF(F83="Scenario2PBT5",'Medium retrofit'!$R$38,IF(F83="Scenario3PBT5",'Medium retrofit'!$S$38,"")))&amp;IF(F83="Scenario1PBT6",'Medium retrofit'!$T$38,IF(F83="Scenario2PBT6",'Medium retrofit'!$U$38,IF(F83="Scenario3PBT6",'Medium retrofit'!$V$38,"")))&amp;IF(F83="Scenario1PBT7",'Medium retrofit'!$W$38,IF(F83="Scenario2PBT7",'Medium retrofit'!$X$38,IF(F83="Scenario3PBT7",'Medium retrofit'!$Y$38,"")))&amp;IF(F83="Scenario1PBT8",'Medium retrofit'!$Z$38,IF(F83="Scenario2PBT8",'Medium retrofit'!$AA$38,IF(F83="Scenario3PBT8",'Medium retrofit'!$AB$38,"")))&amp;IF(F83="Scenario1PBT9",'Medium retrofit'!$AC$38,IF(F83="Scenario2PBT9",'Medium retrofit'!$AD$38,IF(F83="Scenario3PBT9",'Medium retrofit'!$AE$38,"")))&amp;IF(F83="Scenario1PBT10",'Medium retrofit'!$AF$38,IF(F83="Scenario2PBT10",'Medium retrofit'!$AG$38,IF(F83="Scenario3PBT10",'Medium retrofit'!$AH$38,"")))&amp;IF(F83="Scenario1PBT11",'Medium retrofit'!$AI$38,IF(F83="Scenario2PBT11",'Medium retrofit'!$AJ$38,IF(F83="Scenario3PBT11",'Medium retrofit'!$AK$38,"")))&amp;IF(F83="Scenario1PBT12",'Medium retrofit'!$AL$38,IF(F83="Scenario2PBT12",'Medium retrofit'!$AM$38,IF(F83="Scenario3PBT12",'Medium retrofit'!$AN$38,"")))&amp;IF(F83="Scenario1PBT13",'Medium retrofit'!$AO$38,IF(F83="Scenario2PBT13",'Medium retrofit'!$AP$38,IF(F83="Scenario3PBT13",'Medium retrofit'!$AQ$38,"")))&amp;IF(F83="Scenario1PBT14",'Medium retrofit'!$AR$38,IF(F83="Scenario2PBT14",'Medium retrofit'!$AS$38,IF(F83="Scenario3PBT14",'Medium retrofit'!$AT$38,"")))&amp;IF(F83="Scenario1PBT15",'Medium retrofit'!$AU$38,IF(F83="Scenario2PBT15",'Medium retrofit'!$AV$38,IF(F83="Scenario3PBT15",'Medium retrofit'!$AW$38,"")))</f>
        <v/>
      </c>
      <c r="V83" s="123">
        <f t="shared" si="52"/>
        <v>0</v>
      </c>
      <c r="W83" s="123" t="str">
        <f>IF(F83="Scenario1PBT1",'Medium retrofit'!$E$40,IF(F83="Scenario2PBT1",'Medium retrofit'!$F$40,IF(F83="Scenario3PBT1",'Medium retrofit'!$G$40,"")))&amp;IF(F83="Scenario1PBT2",'Medium retrofit'!$H$40,IF(F83="Scenario2PBT2",'Medium retrofit'!$I$40,IF(F83="Scenario3PBT2",'Medium retrofit'!$J$40,"")))&amp;IF(F83="Scenario1PBT3",'Medium retrofit'!$K$40,IF(F83="Scenario2PBT3",'Medium retrofit'!$L$40,IF(F83="Scenario3PBT3",'Medium retrofit'!$M$40,"")))&amp;IF(F83="Scenario1PBT4",'Medium retrofit'!$N$40,IF(F83="Scenario2PBT4",'Medium retrofit'!$O$40,IF(F83="Scenario3PBT4",'Medium retrofit'!$P$40,"")))&amp;IF(F83="Scenario1PBT5",'Medium retrofit'!$Q$40,IF(F83="Scenario2PBT5",'Medium retrofit'!$R$40,IF(F83="Scenario3PBT5",'Medium retrofit'!$S$40,"")))&amp;IF(F83="Scenario1PBT6",'Medium retrofit'!$T$40,IF(F83="Scenario2PBT6",'Medium retrofit'!$U$40,IF(F83="Scenario3PBT6",'Medium retrofit'!$V$40,"")))&amp;IF(F83="Scenario1PBT7",'Medium retrofit'!$W$40,IF(F83="Scenario2PBT7",'Medium retrofit'!$X$40,IF(F83="Scenario3PBT7",'Medium retrofit'!$Y$40,"")))&amp;IF(F83="Scenario1PBT8",'Medium retrofit'!$Z$40,IF(F83="Scenario2PBT8",'Medium retrofit'!$AA$40,IF(F83="Scenario3PBT8",'Medium retrofit'!$AB$40,"")))&amp;IF(F83="Scenario1PBT9",'Medium retrofit'!$AC$40,IF(F83="Scenario2PBT9",'Medium retrofit'!$AD$40,IF(F83="Scenario3PBT9",'Medium retrofit'!$AE$40,"")))&amp;IF(F83="Scenario1PBT10",'Medium retrofit'!$AF$40,IF(F83="Scenario2PBT10",'Medium retrofit'!$AG$40,IF(F83="Scenario3PBT10",'Medium retrofit'!$AH$40,"")))&amp;IF(F83="Scenario1PBT11",'Medium retrofit'!$AI$40,IF(F83="Scenario2PBT11",'Medium retrofit'!$AJ$40,IF(F83="Scenario3PBT11",'Medium retrofit'!$AK$40,"")))&amp;IF(F83="Scenario1PBT12",'Medium retrofit'!$AL$40,IF(F83="Scenario2PBT12",'Medium retrofit'!$AM$40,IF(F83="Scenario3PBT12",'Medium retrofit'!$AN$40,"")))&amp;IF(F83="Scenario1PBT13",'Medium retrofit'!$AO$40,IF(F83="Scenario2PBT13",'Medium retrofit'!$AP$40,IF(F83="Scenario3PBT13",'Medium retrofit'!$AQ$40,"")))&amp;IF(F83="Scenario1PBT14",'Medium retrofit'!$AR$40,IF(F83="Scenario2PBT14",'Medium retrofit'!$AS$40,IF(F83="Scenario3PBT14",'Medium retrofit'!$AT$40,"")))&amp;IF(F83="Scenario1PBT15",'Medium retrofit'!$AU$40,IF(F83="Scenario2PBT15",'Medium retrofit'!$AV$40,IF(F83="Scenario3PBT15",'Medium retrofit'!$AW$40,"")))</f>
        <v/>
      </c>
      <c r="X83" s="123">
        <f t="shared" si="53"/>
        <v>0</v>
      </c>
      <c r="Y83" s="123" t="str">
        <f>IF(F83="Scenario1PBT1",'Medium retrofit'!$E$42,IF(F83="Scenario2PBT1",'Medium retrofit'!$F$42,IF(F83="Scenario3PBT1",'Medium retrofit'!$G$42,"")))&amp;IF(F83="Scenario1PBT2",'Medium retrofit'!$H$42,IF(F83="Scenario2PBT2",'Medium retrofit'!$I$42,IF(F83="Scenario3PBT2",'Medium retrofit'!$J$42,"")))&amp;IF(F83="Scenario1PBT3",'Medium retrofit'!$K$42,IF(F83="Scenario2PBT3",'Medium retrofit'!$L$42,IF(F83="Scenario3PBT3",'Medium retrofit'!$M$42,"")))&amp;IF(F83="Scenario1PBT4",'Medium retrofit'!$N$42,IF(F83="Scenario2PBT4",'Medium retrofit'!$O$42,IF(F83="Scenario3PBT4",'Medium retrofit'!$P$42,"")))&amp;IF(F83="Scenario1PBT5",'Medium retrofit'!$Q$42,IF(F83="Scenario2PBT5",'Medium retrofit'!$R$42,IF(F83="Scenario3PBT5",'Medium retrofit'!$S$42,"")))&amp;IF(F83="Scenario1PBT6",'Medium retrofit'!$T$42,IF(F83="Scenario2PBT6",'Medium retrofit'!$U$42,IF(F83="Scenario3PBT6",'Medium retrofit'!$V$42,"")))&amp;IF(F83="Scenario1PBT7",'Medium retrofit'!$W$42,IF(F83="Scenario2PBT7",'Medium retrofit'!$X$42,IF(F83="Scenario3PBT7",'Medium retrofit'!$Y$42,"")))&amp;IF(F83="Scenario1PBT8",'Medium retrofit'!$Z$42,IF(F83="Scenario2PBT8",'Medium retrofit'!$AA$42,IF(F83="Scenario3PBT8",'Medium retrofit'!$AB$42,"")))&amp;IF(F83="Scenario1PBT9",'Medium retrofit'!$AC$42,IF(F83="Scenario2PBT9",'Medium retrofit'!$AD$42,IF(F83="Scenario3PBT9",'Medium retrofit'!$AE$42,"")))&amp;IF(F83="Scenario1PBT10",'Medium retrofit'!$AF$42,IF(F83="Scenario2PBT10",'Medium retrofit'!$AG$42,IF(F83="Scenario3PBT10",'Medium retrofit'!$AH$42,"")))&amp;IF(F83="Scenario1PBT11",'Medium retrofit'!$AI$42,IF(F83="Scenario2PBT11",'Medium retrofit'!$AJ$42,IF(F83="Scenario3PBT11",'Medium retrofit'!$AK$42,"")))&amp;IF(F83="Scenario1PBT12",'Medium retrofit'!$AL$42,IF(F83="Scenario2PBT12",'Medium retrofit'!$AM$42,IF(F83="Scenario3PBT12",'Medium retrofit'!$AN$42,"")))&amp;IF(F83="Scenario1PBT13",'Medium retrofit'!$AO$42,IF(F83="Scenario2PBT13",'Medium retrofit'!$AP$42,IF(F83="Scenario3PBT13",'Medium retrofit'!$AQ$42,"")))&amp;IF(F83="Scenario1PBT14",'Medium retrofit'!$AR$42,IF(F83="Scenario2PBT14",'Medium retrofit'!$AS$42,IF(F83="Scenario3PBT14",'Medium retrofit'!$AT$42,"")))&amp;IF(F83="Scenario1PBT15",'Medium retrofit'!$AU$42,IF(F83="Scenario2PBT15",'Medium retrofit'!$AV$42,IF(F83="Scenario3PBT15",'Medium retrofit'!$AW$42,"")))</f>
        <v/>
      </c>
      <c r="Z83" s="123">
        <f t="shared" si="54"/>
        <v>0</v>
      </c>
      <c r="AA83" s="239" t="str">
        <f>IF(F83="Scenario1PBT1",'Medium retrofit'!$E$101,IF(F83="Scenario2PBT1",'Medium retrofit'!$F$101,IF(F83="Scenario3PBT1",'Medium retrofit'!$G$101,"")))&amp;IF(F83="Scenario1PBT2",'Medium retrofit'!$H$101,IF(F83="Scenario2PBT2",'Medium retrofit'!$I$101,IF(F83="Scenario3PBT2",'Medium retrofit'!$J$101,"")))&amp;IF(F83="Scenario1PBT3",'Medium retrofit'!$K$101,IF(F83="Scenario2PBT3",'Medium retrofit'!$L$101,IF(F83="Scenario3PBT3",'Medium retrofit'!$M$101,"")))&amp;IF(F83="Scenario1PBT4",'Medium retrofit'!$N$101,IF(F83="Scenario2PBT4",'Medium retrofit'!$O$101,IF(F83="Scenario3PBT4",'Medium retrofit'!$P$101,"")))&amp;IF(F83="Scenario1PBT5",'Medium retrofit'!$Q$101,IF(F83="Scenario2PBT5",'Medium retrofit'!$R$101,IF(F83="Scenario3PBT5",'Medium retrofit'!$S$101,"")))&amp;IF(F83="Scenario1PBT6",'Medium retrofit'!$T$101,IF(F83="Scenario2PBT6",'Medium retrofit'!$U$101,IF(F83="Scenario3PBT6",'Medium retrofit'!$V$101,"")))&amp;IF(F83="Scenario1PBT7",'Medium retrofit'!$W$101,IF(F83="Scenario2PBT7",'Medium retrofit'!$X$101,IF(F83="Scenario3PBT7",'Medium retrofit'!$Y$101,"")))&amp;IF(F83="Scenario1PBT8",'Medium retrofit'!$Z$101,IF(F83="Scenario2PBT8",'Medium retrofit'!$AA$101,IF(F83="Scenario3PBT8",'Medium retrofit'!$AB$101,"")))&amp;IF(F83="Scenario1PBT9",'Medium retrofit'!$AC$101,IF(F83="Scenario2PBT9",'Medium retrofit'!$AD$101,IF(F83="Scenario3PBT9",'Medium retrofit'!$AE$101,"")))&amp;IF(F83="Scenario1PBT10",'Medium retrofit'!$AF$101,IF(F83="Scenario2PBT10",'Medium retrofit'!$AG$101,IF(F83="Scenario3PBT10",'Medium retrofit'!$AH$101,"")))&amp;IF(F83="Scenario1PBT11",'Medium retrofit'!$AI$101,IF(F83="Scenario2PBT11",'Medium retrofit'!$AJ$101,IF(F83="Scenario3PBT11",'Medium retrofit'!$AK$101,"")))&amp;IF(F83="Scenario1PBT12",'Medium retrofit'!$AL$101,IF(F83="Scenario2PBT12",'Medium retrofit'!$AM$101,IF(F83="Scenario3PBT12",'Medium retrofit'!$AN$101,"")))&amp;IF(F83="Scenario1PBT13",'Medium retrofit'!$AO$101,IF(F83="Scenario2PBT13",'Medium retrofit'!$AP$101,IF(F83="Scenario3PBT13",'Medium retrofit'!$AQ$101,"")))&amp;IF(F83="Scenario1PBT14",'Medium retrofit'!$AR$101,IF(F83="Scenario2PBT14",'Medium retrofit'!$AS$101,IF(F83="Scenario3PBT14",'Medium retrofit'!$AT$101,"")))&amp;IF(F83="Scenario1PBT15",'Medium retrofit'!$AU$101,IF(F83="Scenario2PBT15",'Medium retrofit'!$AV$101,IF(F83="Scenario3PBT15",'Medium retrofit'!$AW$101,"")))</f>
        <v/>
      </c>
      <c r="AB83" s="242">
        <f t="shared" si="55"/>
        <v>0</v>
      </c>
      <c r="AC83" s="247">
        <f>IFERROR('Projection_Base-case'!G83-G83,0)</f>
        <v>0</v>
      </c>
      <c r="AD83" s="123">
        <f t="shared" si="34"/>
        <v>0</v>
      </c>
      <c r="AE83" s="123">
        <f>IFERROR(100*AC83/'Projection_Base-case'!G83,0)</f>
        <v>0</v>
      </c>
      <c r="AF83" s="123">
        <f>IFERROR('Projection_Base-case'!I83-I83,0)</f>
        <v>0</v>
      </c>
      <c r="AG83" s="123">
        <f t="shared" si="35"/>
        <v>0</v>
      </c>
      <c r="AH83" s="123">
        <f>IFERROR(100*AF83/'Projection_Base-case'!I83,0)</f>
        <v>0</v>
      </c>
      <c r="AI83" s="123">
        <f>IFERROR('Projection_Base-case'!K83-K83,0)</f>
        <v>0</v>
      </c>
      <c r="AJ83" s="123">
        <f t="shared" si="36"/>
        <v>0</v>
      </c>
      <c r="AK83" s="123">
        <f>IFERROR(100*AI83/'Projection_Base-case'!K83,0)</f>
        <v>0</v>
      </c>
      <c r="AL83" s="123">
        <f>IFERROR(M83-'Projection_Base-case'!M83,0)</f>
        <v>0</v>
      </c>
      <c r="AM83" s="123">
        <f t="shared" si="37"/>
        <v>0</v>
      </c>
      <c r="AN83" s="179">
        <f>IFERROR(IF('Projection_Base-case'!N83&gt;0,100*AM83/'Projection_Base-case'!N83,100*AM83/N83),0)</f>
        <v>0</v>
      </c>
      <c r="AO83" s="245">
        <f>IFERROR('Projection_Base-case'!O83-O83,0)</f>
        <v>0</v>
      </c>
      <c r="AP83" s="123">
        <f t="shared" si="38"/>
        <v>0</v>
      </c>
      <c r="AQ83" s="123">
        <f>IFERROR(100*AO83/'Projection_Base-case'!O83,0)</f>
        <v>0</v>
      </c>
      <c r="AR83" s="123">
        <f>IFERROR('Projection_Base-case'!Q83-Q83,0)</f>
        <v>0</v>
      </c>
      <c r="AS83" s="123">
        <f t="shared" si="39"/>
        <v>0</v>
      </c>
      <c r="AT83" s="123">
        <f>IFERROR(100*AR83/'Projection_Base-case'!Q83,0)</f>
        <v>0</v>
      </c>
      <c r="AU83" s="123">
        <f>IFERROR('Projection_Base-case'!S83-S83,0)</f>
        <v>0</v>
      </c>
      <c r="AV83" s="123">
        <f t="shared" si="40"/>
        <v>0</v>
      </c>
      <c r="AW83" s="124">
        <f>IFERROR(100*AU83/'Projection_Base-case'!S83,0)</f>
        <v>0</v>
      </c>
      <c r="AX83" s="245">
        <f>IFERROR('Projection_Base-case'!U83-U83,0)</f>
        <v>0</v>
      </c>
      <c r="AY83" s="123">
        <f t="shared" si="41"/>
        <v>0</v>
      </c>
      <c r="AZ83" s="123">
        <f>IFERROR(100*AX83/'Projection_Base-case'!U83,0)</f>
        <v>0</v>
      </c>
      <c r="BA83" s="123">
        <f>IFERROR('Projection_Base-case'!W83-W83,0)</f>
        <v>0</v>
      </c>
      <c r="BB83" s="123">
        <f t="shared" si="42"/>
        <v>0</v>
      </c>
      <c r="BC83" s="123">
        <f>IFERROR(100*BA83/'Projection_Base-case'!W83,0)</f>
        <v>0</v>
      </c>
      <c r="BD83" s="123">
        <f>IFERROR('Projection_Base-case'!Y83-Y83,0)</f>
        <v>0</v>
      </c>
      <c r="BE83" s="123">
        <f t="shared" si="43"/>
        <v>0</v>
      </c>
      <c r="BF83" s="123">
        <f>IFERROR(100*BD83/'Projection_Base-case'!Y83,0)</f>
        <v>0</v>
      </c>
      <c r="BG83" s="178">
        <f t="shared" si="56"/>
        <v>0</v>
      </c>
      <c r="BH83" s="179">
        <f t="shared" si="57"/>
        <v>0</v>
      </c>
    </row>
    <row r="84" spans="1:60">
      <c r="A84" s="165">
        <v>79</v>
      </c>
      <c r="B84" s="239">
        <f>IF('Projection_Base-case'!B84&lt;&gt;"",'Projection_Base-case'!B84,0)</f>
        <v>0</v>
      </c>
      <c r="C84" s="239">
        <f>IF('Projection_Base-case'!C84&lt;&gt;"",'Projection_Base-case'!C84,0)</f>
        <v>0</v>
      </c>
      <c r="D84" s="239">
        <f>IF('Projection_Base-case'!D84&lt;&gt;"",'Projection_Base-case'!D84,0)</f>
        <v>0</v>
      </c>
      <c r="E84" s="164" t="str">
        <f>IF(AND('Résultats medium'!$AC$3="OUI",'Résultats medium'!E83&lt;&gt;""),'Résultats medium'!E83,IF(OR(D84="PBT1",D84="PBT4",D84="PBT5",D84="PBT6",D84="PBT7",D84="PBT8",D84="PBT10"),"Scenario1",IF(OR(D84="PBT3",D84="PBT9"),"Scenario3",IF(OR(D84="PBT2"),"Scenario2",""))))</f>
        <v/>
      </c>
      <c r="F84" s="240" t="str">
        <f t="shared" si="44"/>
        <v>0</v>
      </c>
      <c r="G84" s="241" t="str">
        <f>IF(F84="Scenario1PBT1",'Medium retrofit'!$E$6,IF(F84="Scenario2PBT1",'Medium retrofit'!$F$6,IF(F84="Scenario3PBT1",'Medium retrofit'!$G$6,"")))&amp;IF(F84="Scenario1PBT2",'Medium retrofit'!$H$6,IF(F84="Scenario2PBT2",'Medium retrofit'!$I$6,IF(F84="Scenario3PBT2",'Medium retrofit'!$J$6,"")))&amp;IF(F84="Scenario1PBT3",'Medium retrofit'!$K$6,IF(F84="Scenario2PBT3",'Medium retrofit'!$L$6,IF(F84="Scenario3PBT3",'Medium retrofit'!$M$6,"")))&amp;IF(F84="Scenario1PBT4",'Medium retrofit'!$N$6,IF(F84="Scenario2PBT4",'Medium retrofit'!$O$6,IF(F84="Scenario3PBT4",'Medium retrofit'!$P$6,"")))&amp;IF(F84="Scenario1PBT5",'Medium retrofit'!$Q$6,IF(F84="Scenario2PBT5",'Medium retrofit'!$R$6,IF(F84="Scenario3PBT5",'Medium retrofit'!$S$6,"")))&amp;IF(F84="Scenario1PBT6",'Medium retrofit'!$T$6,IF(F84="Scenario2PBT6",'Medium retrofit'!$U$6,IF(F84="Scenario3PBT6",'Medium retrofit'!$V$6,"")))&amp;IF(F84="Scenario1PBT7",'Medium retrofit'!$W$6,IF(F84="Scenario2PBT7",'Medium retrofit'!$X$6,IF(F84="Scenario3PBT7",'Medium retrofit'!$Y$6,"")))&amp;IF(F84="Scenario1PBT8",'Medium retrofit'!$Z$6,IF(F84="Scenario2PBT8",'Medium retrofit'!$AA$6,IF(F84="Scenario3PBT8",'Medium retrofit'!$AB$6,"")))&amp;IF(F84="Scenario1PBT9",'Medium retrofit'!$AC$6,IF(F84="Scenario2PBT9",'Medium retrofit'!$AD$6,IF(F84="Scenario3PBT9",'Medium retrofit'!$AE$6,"")))&amp;IF(F84="Scenario1PBT10",'Medium retrofit'!$AF$6,IF(F84="Scenario2PBT10",'Medium retrofit'!$AG$6,IF(F84="Scenario3PBT10",'Medium retrofit'!$AH$6,"")))&amp;IF(F84="Scenario1PBT11",'Medium retrofit'!$AI$6,IF(F84="Scenario2PBT11",'Medium retrofit'!$AJ$6,IF(F84="Scenario3PBT11",'Medium retrofit'!$AK$6,"")))&amp;IF(F84="Scenario1PBT12",'Medium retrofit'!$AL$6,IF(F84="Scenario2PBT12",'Medium retrofit'!$AM$6,IF(F84="Scenario3PBT12",'Medium retrofit'!$AN$6,"")))&amp;IF(F84="Scenario1PBT13",'Medium retrofit'!$AO$6,IF(F84="Scenario2PBT13",'Medium retrofit'!$AP$6,IF(F84="Scenario3PBT13",'Medium retrofit'!$AQ$6,"")))&amp;IF(F84="Scenario1PBT14",'Medium retrofit'!$AR$6,IF(F84="Scenario2PBT14",'Medium retrofit'!$AS$6,IF(F84="Scenario3PBT14",'Medium retrofit'!$AT$6,"")))&amp;IF(F84="Scenario1PBT15",'Medium retrofit'!$AU$6,IF(F84="Scenario2PBT15",'Medium retrofit'!$AV$6,IF(F84="Scenario3PBT15",'Medium retrofit'!$AW$6,"")))</f>
        <v/>
      </c>
      <c r="H84" s="123">
        <f t="shared" si="45"/>
        <v>0</v>
      </c>
      <c r="I84" s="239" t="str">
        <f>IF(F84="Scenario1PBT1",'Medium retrofit'!$E$16,IF(F84="Scenario2PBT1",'Medium retrofit'!$F$16,IF(F84="Scenario3PBT1",'Medium retrofit'!$G$16,"")))&amp;IF(F84="Scenario1PBT2",'Medium retrofit'!$H$16,IF(F84="Scenario2PBT2",'Medium retrofit'!$I$16,IF(F84="Scenario3PBT2",'Medium retrofit'!$J$16,"")))&amp;IF(F84="Scenario1PBT3",'Medium retrofit'!$K$16,IF(F84="Scenario2PBT3",'Medium retrofit'!$L$16,IF(F84="Scenario3PBT3",'Medium retrofit'!$M$16,"")))&amp;IF(F84="Scenario1PBT4",'Medium retrofit'!$N$16,IF(F84="Scenario2PBT4",'Medium retrofit'!$O$16,IF(F84="Scenario3PBT4",'Medium retrofit'!$P$16,"")))&amp;IF(F84="Scenario1PBT5",'Medium retrofit'!$Q$16,IF(F84="Scenario2PBT5",'Medium retrofit'!$R$16,IF(F84="Scenario3PBT5",'Medium retrofit'!$S$16,"")))&amp;IF(F84="Scenario1PBT6",'Medium retrofit'!$T$16,IF(F84="Scenario2PBT6",'Medium retrofit'!$U$16,IF(F84="Scenario3PBT6",'Medium retrofit'!$V$16,"")))&amp;IF(F84="Scenario1PBT7",'Medium retrofit'!$W$16,IF(F84="Scenario2PBT7",'Medium retrofit'!$X$16,IF(F84="Scenario3PBT7",'Medium retrofit'!$Y$16,"")))&amp;IF(F84="Scenario1PBT8",'Medium retrofit'!$Z$16,IF(F84="Scenario2PBT8",'Medium retrofit'!$AA$16,IF(F84="Scenario3PBT8",'Medium retrofit'!$AB$16,"")))&amp;IF(F84="Scenario1PBT9",'Medium retrofit'!$AC$16,IF(F84="Scenario2PBT9",'Medium retrofit'!$AD$16,IF(F84="Scenario3PBT9",'Medium retrofit'!$AE$16,"")))&amp;IF(F84="Scenario1PBT10",'Medium retrofit'!$AF$16,IF(F84="Scenario2PBT10",'Medium retrofit'!$AG$16,IF(F84="Scenario3PBT10",'Medium retrofit'!$AH$16,"")))&amp;IF(F84="Scenario1PBT11",'Medium retrofit'!$AI$16,IF(F84="Scenario2PBT11",'Medium retrofit'!$AJ$16,IF(F84="Scenario3PBT11",'Medium retrofit'!$AK$16,"")))&amp;IF(F84="Scenario1PBT12",'Medium retrofit'!$AL$16,IF(F84="Scenario2PBT12",'Medium retrofit'!$AM$16,IF(F84="Scenario3PBT12",'Medium retrofit'!$AN$16,"")))&amp;IF(F84="Scenario1PBT13",'Medium retrofit'!$AO$16,IF(F84="Scenario2PBT13",'Medium retrofit'!$AP$16,IF(F84="Scenario3PBT13",'Medium retrofit'!$AQ$16,"")))&amp;IF(F84="Scenario1PBT14",'Medium retrofit'!$AR$16,IF(F84="Scenario2PBT14",'Medium retrofit'!$AS$16,IF(F84="Scenario3PBT14",'Medium retrofit'!$AT$16,"")))&amp;IF(F84="Scenario1PBT15",'Medium retrofit'!$AU$16,IF(F84="Scenario2PBT15",'Medium retrofit'!$AV$16,IF(F84="Scenario3PBT15",'Medium retrofit'!$AW$16,"")))</f>
        <v/>
      </c>
      <c r="J84" s="123">
        <f t="shared" si="46"/>
        <v>0</v>
      </c>
      <c r="K84" s="123" t="str">
        <f>IF(F84="Scenario1PBT1",'Medium retrofit'!$E$18,IF(F84="Scenario2PBT1",'Medium retrofit'!$F$18,IF(F84="Scenario3PBT1",'Medium retrofit'!$G$18,"")))&amp;IF(F84="Scenario1PBT2",'Medium retrofit'!$H$18,IF(F84="Scenario2PBT2",'Medium retrofit'!$I$18,IF(F84="Scenario3PBT2",'Medium retrofit'!$J$18,"")))&amp;IF(F84="Scenario1PBT3",'Medium retrofit'!$K$18,IF(F84="Scenario2PBT3",'Medium retrofit'!$L$18,IF(F84="Scenario3PBT3",'Medium retrofit'!$M$18,"")))&amp;IF(F84="Scenario1PBT4",'Medium retrofit'!$N$18,IF(F84="Scenario2PBT4",'Medium retrofit'!$O$18,IF(F84="Scenario3PBT4",'Medium retrofit'!$P$18,"")))&amp;IF(F84="Scenario1PBT5",'Medium retrofit'!$Q$18,IF(F84="Scenario2PBT5",'Medium retrofit'!$R$18,IF(F84="Scenario3PBT5",'Medium retrofit'!$S$18,"")))&amp;IF(F84="Scenario1PBT6",'Medium retrofit'!$T$18,IF(F84="Scenario2PBT6",'Medium retrofit'!$U$18,IF(F84="Scenario3PBT6",'Medium retrofit'!$V$18,"")))&amp;IF(F84="Scenario1PBT7",'Medium retrofit'!$W$18,IF(F84="Scenario2PBT7",'Medium retrofit'!$X$18,IF(F84="Scenario3PBT7",'Medium retrofit'!$Y$18,"")))&amp;IF(F84="Scenario1PBT8",'Medium retrofit'!$Z$18,IF(F84="Scenario2PBT8",'Medium retrofit'!$AA$18,IF(F84="Scenario3PBT8",'Medium retrofit'!$AB$18,"")))&amp;IF(F84="Scenario1PBT9",'Medium retrofit'!$AC$18,IF(F84="Scenario2PBT9",'Medium retrofit'!$AD$18,IF(F84="Scenario3PBT9",'Medium retrofit'!$AE$18,"")))&amp;IF(F84="Scenario1PBT10",'Medium retrofit'!$AF$18,IF(F84="Scenario2PBT10",'Medium retrofit'!$AG$18,IF(F84="Scenario3PBT10",'Medium retrofit'!$AH$18,"")))&amp;IF(F84="Scenario1PBT11",'Medium retrofit'!$AI$18,IF(F84="Scenario2PBT11",'Medium retrofit'!$AJ$18,IF(F84="Scenario3PBT11",'Medium retrofit'!$AK$18,"")))&amp;IF(F84="Scenario1PBT12",'Medium retrofit'!$AL$18,IF(F84="Scenario2PBT12",'Medium retrofit'!$AM$18,IF(F84="Scenario3PBT12",'Medium retrofit'!$AN$18,"")))&amp;IF(F84="Scenario1PBT13",'Medium retrofit'!$AO$18,IF(F84="Scenario2PBT13",'Medium retrofit'!$AP$18,IF(F84="Scenario3PBT13",'Medium retrofit'!$AQ$18,"")))&amp;IF(F84="Scenario1PBT14",'Medium retrofit'!$AR$18,IF(F84="Scenario2PBT14",'Medium retrofit'!$AS$18,IF(F84="Scenario3PBT14",'Medium retrofit'!$AT$18,"")))&amp;IF(F84="Scenario1PBT15",'Medium retrofit'!$AU$18,IF(F84="Scenario2PBT15",'Medium retrofit'!$AV$18,IF(F84="Scenario3PBT15",'Medium retrofit'!$AW$18,"")))</f>
        <v/>
      </c>
      <c r="L84" s="123">
        <f t="shared" si="47"/>
        <v>0</v>
      </c>
      <c r="M84" s="123" t="str">
        <f>IF(F84="Scenario1PBT1",'Medium retrofit'!$E$20,IF(F84="Scenario2PBT1",'Medium retrofit'!$F$20,IF(F84="Scenario3PBT1",'Medium retrofit'!$G$20,"")))&amp;IF(F84="Scenario1PBT2",'Medium retrofit'!$H$20,IF(F84="Scenario2PBT2",'Medium retrofit'!$I$20,IF(F84="Scenario3PBT2",'Medium retrofit'!$J$20,"")))&amp;IF(F84="Scenario1PBT3",'Medium retrofit'!$K$20,IF(F84="Scenario2PBT3",'Medium retrofit'!$L$20,IF(F84="Scenario3PBT3",'Medium retrofit'!$M$20,"")))&amp;IF(F84="Scenario1PBT4",'Medium retrofit'!$N$20,IF(F84="Scenario2PBT4",'Medium retrofit'!$O$20,IF(F84="Scenario3PBT4",'Medium retrofit'!$P$20,"")))&amp;IF(F84="Scenario1PBT5",'Medium retrofit'!$Q$20,IF(F84="Scenario2PBT5",'Medium retrofit'!$R$20,IF(F84="Scenario3PBT5",'Medium retrofit'!$S$20,"")))&amp;IF(F84="Scenario1PBT6",'Medium retrofit'!$T$20,IF(F84="Scenario2PBT6",'Medium retrofit'!$U$20,IF(F84="Scenario3PBT6",'Medium retrofit'!$V$20,"")))&amp;IF(F84="Scenario1PBT7",'Medium retrofit'!$W$20,IF(F84="Scenario2PBT7",'Medium retrofit'!$X$20,IF(F84="Scenario3PBT7",'Medium retrofit'!$Y$20,"")))&amp;IF(F84="Scenario1PBT8",'Medium retrofit'!$Z$20,IF(F84="Scenario2PBT8",'Medium retrofit'!$AA$20,IF(F84="Scenario3PBT8",'Medium retrofit'!$AB$20,"")))&amp;IF(F84="Scenario1PBT9",'Medium retrofit'!$AC$20,IF(F84="Scenario2PBT9",'Medium retrofit'!$AD$20,IF(F84="Scenario3PBT9",'Medium retrofit'!$AE$20,"")))&amp;IF(F84="Scenario1PBT10",'Medium retrofit'!$AF$20,IF(F84="Scenario2PBT10",'Medium retrofit'!$AG$20,IF(F84="Scenario3PBT10",'Medium retrofit'!$AH$20,"")))&amp;IF(F84="Scenario1PBT11",'Medium retrofit'!$AI$20,IF(F84="Scenario2PBT11",'Medium retrofit'!$AJ$20,IF(F84="Scenario3PBT11",'Medium retrofit'!$AK$20,"")))&amp;IF(F84="Scenario1PBT12",'Medium retrofit'!$AL$20,IF(F84="Scenario2PBT12",'Medium retrofit'!$AM$20,IF(F84="Scenario3PBT12",'Medium retrofit'!$AN$20,"")))&amp;IF(F84="Scenario1PBT13",'Medium retrofit'!$AO$20,IF(F84="Scenario2PBT13",'Medium retrofit'!$AP$20,IF(F84="Scenario3PBT13",'Medium retrofit'!$AQ$20,"")))&amp;IF(F84="Scenario1PBT14",'Medium retrofit'!$AR$20,IF(F84="Scenario2PBT14",'Medium retrofit'!$AS$20,IF(F84="Scenario3PBT14",'Medium retrofit'!$AT$20,"")))&amp;IF(F84="Scenario1PBT15",'Medium retrofit'!$AU$20,IF(F84="Scenario2PBT15",'Medium retrofit'!$AV$20,IF(F84="Scenario3PBT15",'Medium retrofit'!$AW$20,"")))</f>
        <v/>
      </c>
      <c r="N84" s="124">
        <f t="shared" si="48"/>
        <v>0</v>
      </c>
      <c r="O84" s="245" t="str">
        <f>IF(F84="Scenario1PBT1",'Medium retrofit'!$E$23,IF(F84="Scenario2PBT1",'Medium retrofit'!$F$23,IF(F84="Scenario3PBT1",'Medium retrofit'!$G$23,"")))&amp;IF(F84="Scenario1PBT2",'Medium retrofit'!$H$23,IF(F84="Scenario2PBT2",'Medium retrofit'!$I$23,IF(F84="Scenario3PBT2",'Medium retrofit'!$J$23,"")))&amp;IF(F84="Scenario1PBT3",'Medium retrofit'!$K$23,IF(F84="Scenario2PBT3",'Medium retrofit'!$L$23,IF(F84="Scenario3PBT3",'Medium retrofit'!$M$23,"")))&amp;IF(F84="Scenario1PBT4",'Medium retrofit'!$N$23,IF(F84="Scenario2PBT4",'Medium retrofit'!$O$23,IF(F84="Scenario3PBT4",'Medium retrofit'!$P$23,"")))&amp;IF(F84="Scenario1PBT5",'Medium retrofit'!$Q$23,IF(F84="Scenario2PBT5",'Medium retrofit'!$R$23,IF(F84="Scenario3PBT5",'Medium retrofit'!$S$23,"")))&amp;IF(F84="Scenario1PBT6",'Medium retrofit'!$T$23,IF(F84="Scenario2PBT6",'Medium retrofit'!$U$23,IF(F84="Scenario3PBT6",'Medium retrofit'!$V$23,"")))&amp;IF(F84="Scenario1PBT7",'Medium retrofit'!$W$23,IF(F84="Scenario2PBT7",'Medium retrofit'!$X$23,IF(F84="Scenario3PBT7",'Medium retrofit'!$Y$23,"")))&amp;IF(F84="Scenario1PBT8",'Medium retrofit'!$Z$23,IF(F84="Scenario2PBT8",'Medium retrofit'!$AA$23,IF(F84="Scenario3PBT8",'Medium retrofit'!$AB$23,"")))&amp;IF(F84="Scenario1PBT9",'Medium retrofit'!$AC$23,IF(F84="Scenario2PBT9",'Medium retrofit'!$AD$23,IF(F84="Scenario3PBT9",'Medium retrofit'!$AE$23,"")))&amp;IF(F84="Scenario1PBT10",'Medium retrofit'!$AF$23,IF(F84="Scenario2PBT10",'Medium retrofit'!$AG$23,IF(F84="Scenario3PBT10",'Medium retrofit'!$AH$23,"")))&amp;IF(F84="Scenario1PBT11",'Medium retrofit'!$AI$23,IF(F84="Scenario2PBT11",'Medium retrofit'!$AJ$23,IF(F84="Scenario3PBT11",'Medium retrofit'!$AK$23,"")))&amp;IF(F84="Scenario1PBT12",'Medium retrofit'!$AL$23,IF(F84="Scenario2PBT12",'Medium retrofit'!$AM$23,IF(F84="Scenario3PBT12",'Medium retrofit'!$AN$23,"")))&amp;IF(F84="Scenario1PBT13",'Medium retrofit'!$AO$23,IF(F84="Scenario2PBT13",'Medium retrofit'!$AP$23,IF(F84="Scenario3PBT13",'Medium retrofit'!$AQ$23,"")))&amp;IF(F84="Scenario1PBT14",'Medium retrofit'!$AR$23,IF(F84="Scenario2PBT14",'Medium retrofit'!$AS$23,IF(F84="Scenario3PBT14",'Medium retrofit'!$AT$23,"")))&amp;IF(F84="Scenario1PBT15",'Medium retrofit'!$AU$23,IF(F84="Scenario2PBT15",'Medium retrofit'!$AV$23,IF(F84="Scenario3PBT15",'Medium retrofit'!$AW$23,"")))</f>
        <v/>
      </c>
      <c r="P84" s="123">
        <f t="shared" si="49"/>
        <v>0</v>
      </c>
      <c r="Q84" s="123" t="str">
        <f>IF(F84="Scenario1PBT1",'Medium retrofit'!$E$25,IF(F84="Scenario2PBT1",'Medium retrofit'!$F$25,IF(F84="Scenario3PBT1",'Medium retrofit'!$G$25,"")))&amp;IF(F84="Scenario1PBT2",'Medium retrofit'!$H$25,IF(F84="Scenario2PBT2",'Medium retrofit'!$I$25,IF(F84="Scenario3PBT2",'Medium retrofit'!$J$25,"")))&amp;IF(F84="Scenario1PBT3",'Medium retrofit'!$K$25,IF(F84="Scenario2PBT3",'Medium retrofit'!$L$25,IF(F84="Scenario3PBT3",'Medium retrofit'!$M$25,"")))&amp;IF(F84="Scenario1PBT4",'Medium retrofit'!$N$25,IF(F84="Scenario2PBT4",'Medium retrofit'!$O$25,IF(F84="Scenario3PBT4",'Medium retrofit'!$P$25,"")))&amp;IF(F84="Scenario1PBT5",'Medium retrofit'!$Q$25,IF(F84="Scenario2PBT5",'Medium retrofit'!$R$25,IF(F84="Scenario3PBT5",'Medium retrofit'!$S$25,"")))&amp;IF(F84="Scenario1PBT6",'Medium retrofit'!$T$25,IF(F84="Scenario2PBT6",'Medium retrofit'!$U$25,IF(F84="Scenario3PBT6",'Medium retrofit'!$V$25,"")))&amp;IF(F84="Scenario1PBT7",'Medium retrofit'!$W$25,IF(F84="Scenario2PBT7",'Medium retrofit'!$X$25,IF(F84="Scenario3PBT7",'Medium retrofit'!$Y$25,"")))&amp;IF(F84="Scenario1PBT8",'Medium retrofit'!$Z$25,IF(F84="Scenario2PBT8",'Medium retrofit'!$AA$25,IF(F84="Scenario3PBT8",'Medium retrofit'!$AB$25,"")))&amp;IF(F84="Scenario1PBT9",'Medium retrofit'!$AC$25,IF(F84="Scenario2PBT9",'Medium retrofit'!$AD$25,IF(F84="Scenario3PBT9",'Medium retrofit'!$AE$25,"")))&amp;IF(F84="Scenario1PBT10",'Medium retrofit'!$AF$25,IF(F84="Scenario2PBT10",'Medium retrofit'!$AG$25,IF(F84="Scenario3PBT10",'Medium retrofit'!$AH$25,"")))&amp;IF(F84="Scenario1PBT11",'Medium retrofit'!$AI$25,IF(F84="Scenario2PBT11",'Medium retrofit'!$AJ$25,IF(F84="Scenario3PBT11",'Medium retrofit'!$AK$25,"")))&amp;IF(F84="Scenario1PBT12",'Medium retrofit'!$AL$25,IF(F84="Scenario2PBT12",'Medium retrofit'!$AM$25,IF(F84="Scenario3PBT12",'Medium retrofit'!$AN$25,"")))&amp;IF(F84="Scenario1PBT13",'Medium retrofit'!$AO$25,IF(F84="Scenario2PBT13",'Medium retrofit'!$AP$25,IF(F84="Scenario3PBT13",'Medium retrofit'!$AQ$25,"")))&amp;IF(F84="Scenario1PBT14",'Medium retrofit'!$AR$25,IF(F84="Scenario2PBT14",'Medium retrofit'!$AS$25,IF(F84="Scenario3PBT14",'Medium retrofit'!$AT$25,"")))&amp;IF(F84="Scenario1PBT15",'Medium retrofit'!$AU$25,IF(F84="Scenario2PBT15",'Medium retrofit'!$AV$25,IF(F84="Scenario3PBT15",'Medium retrofit'!$AW$25,"")))</f>
        <v/>
      </c>
      <c r="R84" s="123">
        <f t="shared" si="50"/>
        <v>0</v>
      </c>
      <c r="S84" s="123" t="str">
        <f>IF(F84="Scenario1PBT1",'Medium retrofit'!$E$27,IF(F84="Scenario2PBT1",'Medium retrofit'!$F$27,IF(F84="Scenario3PBT1",'Medium retrofit'!$G$27,"")))&amp;IF(F84="Scenario1PBT2",'Medium retrofit'!$H$27,IF(F84="Scenario2PBT2",'Medium retrofit'!$I$27,IF(F84="Scenario3PBT2",'Medium retrofit'!$J$27,"")))&amp;IF(F84="Scenario1PBT3",'Medium retrofit'!$K$27,IF(F84="Scenario2PBT3",'Medium retrofit'!$L$27,IF(F84="Scenario3PBT3",'Medium retrofit'!$M$27,"")))&amp;IF(F84="Scenario1PBT4",'Medium retrofit'!$N$27,IF(F84="Scenario2PBT4",'Medium retrofit'!$O$27,IF(F84="Scenario3PBT4",'Medium retrofit'!$P$27,"")))&amp;IF(F84="Scenario1PBT5",'Medium retrofit'!$Q$27,IF(F84="Scenario2PBT5",'Medium retrofit'!$R$27,IF(F84="Scenario3PBT5",'Medium retrofit'!$S$27,"")))&amp;IF(F84="Scenario1PBT6",'Medium retrofit'!$T$27,IF(F84="Scenario2PBT6",'Medium retrofit'!$U$27,IF(F84="Scenario3PBT6",'Medium retrofit'!$V$27,"")))&amp;IF(F84="Scenario1PBT7",'Medium retrofit'!$W$27,IF(F84="Scenario2PBT7",'Medium retrofit'!$X$27,IF(F84="Scenario3PBT7",'Medium retrofit'!$Y$27,"")))&amp;IF(F84="Scenario1PBT8",'Medium retrofit'!$Z$27,IF(F84="Scenario2PBT8",'Medium retrofit'!$AA$27,IF(F84="Scenario3PBT8",'Medium retrofit'!$AB$27,"")))&amp;IF(F84="Scenario1PBT9",'Medium retrofit'!$AC$27,IF(F84="Scenario2PBT9",'Medium retrofit'!$AD$27,IF(F84="Scenario3PBT9",'Medium retrofit'!$AE$27,"")))&amp;IF(F84="Scenario1PBT10",'Medium retrofit'!$AF$27,IF(F84="Scenario2PBT10",'Medium retrofit'!$AG$27,IF(F84="Scenario3PBT10",'Medium retrofit'!$AH$27,"")))&amp;IF(F84="Scenario1PBT11",'Medium retrofit'!$AI$27,IF(F84="Scenario2PBT11",'Medium retrofit'!$AJ$27,IF(F84="Scenario3PBT11",'Medium retrofit'!$AK$27,"")))&amp;IF(F84="Scenario1PBT12",'Medium retrofit'!$AL$27,IF(F84="Scenario2PBT12",'Medium retrofit'!$AM$27,IF(F84="Scenario3PBT12",'Medium retrofit'!$AN$27,"")))&amp;IF(F84="Scenario1PBT13",'Medium retrofit'!$AO$27,IF(F84="Scenario2PBT13",'Medium retrofit'!$AP$27,IF(F84="Scenario3PBT13",'Medium retrofit'!$AQ$27,"")))&amp;IF(F84="Scenario1PBT14",'Medium retrofit'!$AR$27,IF(F84="Scenario2PBT14",'Medium retrofit'!$AS$27,IF(F84="Scenario3PBT14",'Medium retrofit'!$AT$27,"")))&amp;IF(F84="Scenario1PBT15",'Medium retrofit'!$AU$27,IF(F84="Scenario2PBT15",'Medium retrofit'!$AV$27,IF(F84="Scenario3PBT15",'Medium retrofit'!$AW$27,"")))</f>
        <v/>
      </c>
      <c r="T84" s="246">
        <f t="shared" si="51"/>
        <v>0</v>
      </c>
      <c r="U84" s="245" t="str">
        <f>IF(F84="Scenario1PBT1",'Medium retrofit'!$E$38,IF(F84="Scenario2PBT1",'Medium retrofit'!$F$38,IF(F84="Scenario3PBT1",'Medium retrofit'!$G$38,"")))&amp;IF(F84="Scenario1PBT2",'Medium retrofit'!$H$38,IF(F84="Scenario2PBT2",'Medium retrofit'!$I$38,IF(F84="Scenario3PBT2",'Medium retrofit'!$J$38,"")))&amp;IF(F84="Scenario1PBT3",'Medium retrofit'!$K$38,IF(F84="Scenario2PBT3",'Medium retrofit'!$L$38,IF(F84="Scenario3PBT3",'Medium retrofit'!$M$38,"")))&amp;IF(F84="Scenario1PBT4",'Medium retrofit'!$N$38,IF(F84="Scenario2PBT4",'Medium retrofit'!$O$38,IF(F84="Scenario3PBT4",'Medium retrofit'!$P$38,"")))&amp;IF(F84="Scenario1PBT5",'Medium retrofit'!$Q$38,IF(F84="Scenario2PBT5",'Medium retrofit'!$R$38,IF(F84="Scenario3PBT5",'Medium retrofit'!$S$38,"")))&amp;IF(F84="Scenario1PBT6",'Medium retrofit'!$T$38,IF(F84="Scenario2PBT6",'Medium retrofit'!$U$38,IF(F84="Scenario3PBT6",'Medium retrofit'!$V$38,"")))&amp;IF(F84="Scenario1PBT7",'Medium retrofit'!$W$38,IF(F84="Scenario2PBT7",'Medium retrofit'!$X$38,IF(F84="Scenario3PBT7",'Medium retrofit'!$Y$38,"")))&amp;IF(F84="Scenario1PBT8",'Medium retrofit'!$Z$38,IF(F84="Scenario2PBT8",'Medium retrofit'!$AA$38,IF(F84="Scenario3PBT8",'Medium retrofit'!$AB$38,"")))&amp;IF(F84="Scenario1PBT9",'Medium retrofit'!$AC$38,IF(F84="Scenario2PBT9",'Medium retrofit'!$AD$38,IF(F84="Scenario3PBT9",'Medium retrofit'!$AE$38,"")))&amp;IF(F84="Scenario1PBT10",'Medium retrofit'!$AF$38,IF(F84="Scenario2PBT10",'Medium retrofit'!$AG$38,IF(F84="Scenario3PBT10",'Medium retrofit'!$AH$38,"")))&amp;IF(F84="Scenario1PBT11",'Medium retrofit'!$AI$38,IF(F84="Scenario2PBT11",'Medium retrofit'!$AJ$38,IF(F84="Scenario3PBT11",'Medium retrofit'!$AK$38,"")))&amp;IF(F84="Scenario1PBT12",'Medium retrofit'!$AL$38,IF(F84="Scenario2PBT12",'Medium retrofit'!$AM$38,IF(F84="Scenario3PBT12",'Medium retrofit'!$AN$38,"")))&amp;IF(F84="Scenario1PBT13",'Medium retrofit'!$AO$38,IF(F84="Scenario2PBT13",'Medium retrofit'!$AP$38,IF(F84="Scenario3PBT13",'Medium retrofit'!$AQ$38,"")))&amp;IF(F84="Scenario1PBT14",'Medium retrofit'!$AR$38,IF(F84="Scenario2PBT14",'Medium retrofit'!$AS$38,IF(F84="Scenario3PBT14",'Medium retrofit'!$AT$38,"")))&amp;IF(F84="Scenario1PBT15",'Medium retrofit'!$AU$38,IF(F84="Scenario2PBT15",'Medium retrofit'!$AV$38,IF(F84="Scenario3PBT15",'Medium retrofit'!$AW$38,"")))</f>
        <v/>
      </c>
      <c r="V84" s="123">
        <f t="shared" si="52"/>
        <v>0</v>
      </c>
      <c r="W84" s="123" t="str">
        <f>IF(F84="Scenario1PBT1",'Medium retrofit'!$E$40,IF(F84="Scenario2PBT1",'Medium retrofit'!$F$40,IF(F84="Scenario3PBT1",'Medium retrofit'!$G$40,"")))&amp;IF(F84="Scenario1PBT2",'Medium retrofit'!$H$40,IF(F84="Scenario2PBT2",'Medium retrofit'!$I$40,IF(F84="Scenario3PBT2",'Medium retrofit'!$J$40,"")))&amp;IF(F84="Scenario1PBT3",'Medium retrofit'!$K$40,IF(F84="Scenario2PBT3",'Medium retrofit'!$L$40,IF(F84="Scenario3PBT3",'Medium retrofit'!$M$40,"")))&amp;IF(F84="Scenario1PBT4",'Medium retrofit'!$N$40,IF(F84="Scenario2PBT4",'Medium retrofit'!$O$40,IF(F84="Scenario3PBT4",'Medium retrofit'!$P$40,"")))&amp;IF(F84="Scenario1PBT5",'Medium retrofit'!$Q$40,IF(F84="Scenario2PBT5",'Medium retrofit'!$R$40,IF(F84="Scenario3PBT5",'Medium retrofit'!$S$40,"")))&amp;IF(F84="Scenario1PBT6",'Medium retrofit'!$T$40,IF(F84="Scenario2PBT6",'Medium retrofit'!$U$40,IF(F84="Scenario3PBT6",'Medium retrofit'!$V$40,"")))&amp;IF(F84="Scenario1PBT7",'Medium retrofit'!$W$40,IF(F84="Scenario2PBT7",'Medium retrofit'!$X$40,IF(F84="Scenario3PBT7",'Medium retrofit'!$Y$40,"")))&amp;IF(F84="Scenario1PBT8",'Medium retrofit'!$Z$40,IF(F84="Scenario2PBT8",'Medium retrofit'!$AA$40,IF(F84="Scenario3PBT8",'Medium retrofit'!$AB$40,"")))&amp;IF(F84="Scenario1PBT9",'Medium retrofit'!$AC$40,IF(F84="Scenario2PBT9",'Medium retrofit'!$AD$40,IF(F84="Scenario3PBT9",'Medium retrofit'!$AE$40,"")))&amp;IF(F84="Scenario1PBT10",'Medium retrofit'!$AF$40,IF(F84="Scenario2PBT10",'Medium retrofit'!$AG$40,IF(F84="Scenario3PBT10",'Medium retrofit'!$AH$40,"")))&amp;IF(F84="Scenario1PBT11",'Medium retrofit'!$AI$40,IF(F84="Scenario2PBT11",'Medium retrofit'!$AJ$40,IF(F84="Scenario3PBT11",'Medium retrofit'!$AK$40,"")))&amp;IF(F84="Scenario1PBT12",'Medium retrofit'!$AL$40,IF(F84="Scenario2PBT12",'Medium retrofit'!$AM$40,IF(F84="Scenario3PBT12",'Medium retrofit'!$AN$40,"")))&amp;IF(F84="Scenario1PBT13",'Medium retrofit'!$AO$40,IF(F84="Scenario2PBT13",'Medium retrofit'!$AP$40,IF(F84="Scenario3PBT13",'Medium retrofit'!$AQ$40,"")))&amp;IF(F84="Scenario1PBT14",'Medium retrofit'!$AR$40,IF(F84="Scenario2PBT14",'Medium retrofit'!$AS$40,IF(F84="Scenario3PBT14",'Medium retrofit'!$AT$40,"")))&amp;IF(F84="Scenario1PBT15",'Medium retrofit'!$AU$40,IF(F84="Scenario2PBT15",'Medium retrofit'!$AV$40,IF(F84="Scenario3PBT15",'Medium retrofit'!$AW$40,"")))</f>
        <v/>
      </c>
      <c r="X84" s="123">
        <f t="shared" si="53"/>
        <v>0</v>
      </c>
      <c r="Y84" s="123" t="str">
        <f>IF(F84="Scenario1PBT1",'Medium retrofit'!$E$42,IF(F84="Scenario2PBT1",'Medium retrofit'!$F$42,IF(F84="Scenario3PBT1",'Medium retrofit'!$G$42,"")))&amp;IF(F84="Scenario1PBT2",'Medium retrofit'!$H$42,IF(F84="Scenario2PBT2",'Medium retrofit'!$I$42,IF(F84="Scenario3PBT2",'Medium retrofit'!$J$42,"")))&amp;IF(F84="Scenario1PBT3",'Medium retrofit'!$K$42,IF(F84="Scenario2PBT3",'Medium retrofit'!$L$42,IF(F84="Scenario3PBT3",'Medium retrofit'!$M$42,"")))&amp;IF(F84="Scenario1PBT4",'Medium retrofit'!$N$42,IF(F84="Scenario2PBT4",'Medium retrofit'!$O$42,IF(F84="Scenario3PBT4",'Medium retrofit'!$P$42,"")))&amp;IF(F84="Scenario1PBT5",'Medium retrofit'!$Q$42,IF(F84="Scenario2PBT5",'Medium retrofit'!$R$42,IF(F84="Scenario3PBT5",'Medium retrofit'!$S$42,"")))&amp;IF(F84="Scenario1PBT6",'Medium retrofit'!$T$42,IF(F84="Scenario2PBT6",'Medium retrofit'!$U$42,IF(F84="Scenario3PBT6",'Medium retrofit'!$V$42,"")))&amp;IF(F84="Scenario1PBT7",'Medium retrofit'!$W$42,IF(F84="Scenario2PBT7",'Medium retrofit'!$X$42,IF(F84="Scenario3PBT7",'Medium retrofit'!$Y$42,"")))&amp;IF(F84="Scenario1PBT8",'Medium retrofit'!$Z$42,IF(F84="Scenario2PBT8",'Medium retrofit'!$AA$42,IF(F84="Scenario3PBT8",'Medium retrofit'!$AB$42,"")))&amp;IF(F84="Scenario1PBT9",'Medium retrofit'!$AC$42,IF(F84="Scenario2PBT9",'Medium retrofit'!$AD$42,IF(F84="Scenario3PBT9",'Medium retrofit'!$AE$42,"")))&amp;IF(F84="Scenario1PBT10",'Medium retrofit'!$AF$42,IF(F84="Scenario2PBT10",'Medium retrofit'!$AG$42,IF(F84="Scenario3PBT10",'Medium retrofit'!$AH$42,"")))&amp;IF(F84="Scenario1PBT11",'Medium retrofit'!$AI$42,IF(F84="Scenario2PBT11",'Medium retrofit'!$AJ$42,IF(F84="Scenario3PBT11",'Medium retrofit'!$AK$42,"")))&amp;IF(F84="Scenario1PBT12",'Medium retrofit'!$AL$42,IF(F84="Scenario2PBT12",'Medium retrofit'!$AM$42,IF(F84="Scenario3PBT12",'Medium retrofit'!$AN$42,"")))&amp;IF(F84="Scenario1PBT13",'Medium retrofit'!$AO$42,IF(F84="Scenario2PBT13",'Medium retrofit'!$AP$42,IF(F84="Scenario3PBT13",'Medium retrofit'!$AQ$42,"")))&amp;IF(F84="Scenario1PBT14",'Medium retrofit'!$AR$42,IF(F84="Scenario2PBT14",'Medium retrofit'!$AS$42,IF(F84="Scenario3PBT14",'Medium retrofit'!$AT$42,"")))&amp;IF(F84="Scenario1PBT15",'Medium retrofit'!$AU$42,IF(F84="Scenario2PBT15",'Medium retrofit'!$AV$42,IF(F84="Scenario3PBT15",'Medium retrofit'!$AW$42,"")))</f>
        <v/>
      </c>
      <c r="Z84" s="123">
        <f t="shared" si="54"/>
        <v>0</v>
      </c>
      <c r="AA84" s="239" t="str">
        <f>IF(F84="Scenario1PBT1",'Medium retrofit'!$E$101,IF(F84="Scenario2PBT1",'Medium retrofit'!$F$101,IF(F84="Scenario3PBT1",'Medium retrofit'!$G$101,"")))&amp;IF(F84="Scenario1PBT2",'Medium retrofit'!$H$101,IF(F84="Scenario2PBT2",'Medium retrofit'!$I$101,IF(F84="Scenario3PBT2",'Medium retrofit'!$J$101,"")))&amp;IF(F84="Scenario1PBT3",'Medium retrofit'!$K$101,IF(F84="Scenario2PBT3",'Medium retrofit'!$L$101,IF(F84="Scenario3PBT3",'Medium retrofit'!$M$101,"")))&amp;IF(F84="Scenario1PBT4",'Medium retrofit'!$N$101,IF(F84="Scenario2PBT4",'Medium retrofit'!$O$101,IF(F84="Scenario3PBT4",'Medium retrofit'!$P$101,"")))&amp;IF(F84="Scenario1PBT5",'Medium retrofit'!$Q$101,IF(F84="Scenario2PBT5",'Medium retrofit'!$R$101,IF(F84="Scenario3PBT5",'Medium retrofit'!$S$101,"")))&amp;IF(F84="Scenario1PBT6",'Medium retrofit'!$T$101,IF(F84="Scenario2PBT6",'Medium retrofit'!$U$101,IF(F84="Scenario3PBT6",'Medium retrofit'!$V$101,"")))&amp;IF(F84="Scenario1PBT7",'Medium retrofit'!$W$101,IF(F84="Scenario2PBT7",'Medium retrofit'!$X$101,IF(F84="Scenario3PBT7",'Medium retrofit'!$Y$101,"")))&amp;IF(F84="Scenario1PBT8",'Medium retrofit'!$Z$101,IF(F84="Scenario2PBT8",'Medium retrofit'!$AA$101,IF(F84="Scenario3PBT8",'Medium retrofit'!$AB$101,"")))&amp;IF(F84="Scenario1PBT9",'Medium retrofit'!$AC$101,IF(F84="Scenario2PBT9",'Medium retrofit'!$AD$101,IF(F84="Scenario3PBT9",'Medium retrofit'!$AE$101,"")))&amp;IF(F84="Scenario1PBT10",'Medium retrofit'!$AF$101,IF(F84="Scenario2PBT10",'Medium retrofit'!$AG$101,IF(F84="Scenario3PBT10",'Medium retrofit'!$AH$101,"")))&amp;IF(F84="Scenario1PBT11",'Medium retrofit'!$AI$101,IF(F84="Scenario2PBT11",'Medium retrofit'!$AJ$101,IF(F84="Scenario3PBT11",'Medium retrofit'!$AK$101,"")))&amp;IF(F84="Scenario1PBT12",'Medium retrofit'!$AL$101,IF(F84="Scenario2PBT12",'Medium retrofit'!$AM$101,IF(F84="Scenario3PBT12",'Medium retrofit'!$AN$101,"")))&amp;IF(F84="Scenario1PBT13",'Medium retrofit'!$AO$101,IF(F84="Scenario2PBT13",'Medium retrofit'!$AP$101,IF(F84="Scenario3PBT13",'Medium retrofit'!$AQ$101,"")))&amp;IF(F84="Scenario1PBT14",'Medium retrofit'!$AR$101,IF(F84="Scenario2PBT14",'Medium retrofit'!$AS$101,IF(F84="Scenario3PBT14",'Medium retrofit'!$AT$101,"")))&amp;IF(F84="Scenario1PBT15",'Medium retrofit'!$AU$101,IF(F84="Scenario2PBT15",'Medium retrofit'!$AV$101,IF(F84="Scenario3PBT15",'Medium retrofit'!$AW$101,"")))</f>
        <v/>
      </c>
      <c r="AB84" s="242">
        <f t="shared" si="55"/>
        <v>0</v>
      </c>
      <c r="AC84" s="247">
        <f>IFERROR('Projection_Base-case'!G84-G84,0)</f>
        <v>0</v>
      </c>
      <c r="AD84" s="123">
        <f t="shared" si="34"/>
        <v>0</v>
      </c>
      <c r="AE84" s="123">
        <f>IFERROR(100*AC84/'Projection_Base-case'!G84,0)</f>
        <v>0</v>
      </c>
      <c r="AF84" s="123">
        <f>IFERROR('Projection_Base-case'!I84-I84,0)</f>
        <v>0</v>
      </c>
      <c r="AG84" s="123">
        <f t="shared" si="35"/>
        <v>0</v>
      </c>
      <c r="AH84" s="123">
        <f>IFERROR(100*AF84/'Projection_Base-case'!I84,0)</f>
        <v>0</v>
      </c>
      <c r="AI84" s="123">
        <f>IFERROR('Projection_Base-case'!K84-K84,0)</f>
        <v>0</v>
      </c>
      <c r="AJ84" s="123">
        <f t="shared" si="36"/>
        <v>0</v>
      </c>
      <c r="AK84" s="123">
        <f>IFERROR(100*AI84/'Projection_Base-case'!K84,0)</f>
        <v>0</v>
      </c>
      <c r="AL84" s="123">
        <f>IFERROR(M84-'Projection_Base-case'!M84,0)</f>
        <v>0</v>
      </c>
      <c r="AM84" s="123">
        <f t="shared" si="37"/>
        <v>0</v>
      </c>
      <c r="AN84" s="179">
        <f>IFERROR(IF('Projection_Base-case'!N84&gt;0,100*AM84/'Projection_Base-case'!N84,100*AM84/N84),0)</f>
        <v>0</v>
      </c>
      <c r="AO84" s="245">
        <f>IFERROR('Projection_Base-case'!O84-O84,0)</f>
        <v>0</v>
      </c>
      <c r="AP84" s="123">
        <f t="shared" si="38"/>
        <v>0</v>
      </c>
      <c r="AQ84" s="123">
        <f>IFERROR(100*AO84/'Projection_Base-case'!O84,0)</f>
        <v>0</v>
      </c>
      <c r="AR84" s="123">
        <f>IFERROR('Projection_Base-case'!Q84-Q84,0)</f>
        <v>0</v>
      </c>
      <c r="AS84" s="123">
        <f t="shared" si="39"/>
        <v>0</v>
      </c>
      <c r="AT84" s="123">
        <f>IFERROR(100*AR84/'Projection_Base-case'!Q84,0)</f>
        <v>0</v>
      </c>
      <c r="AU84" s="123">
        <f>IFERROR('Projection_Base-case'!S84-S84,0)</f>
        <v>0</v>
      </c>
      <c r="AV84" s="123">
        <f t="shared" si="40"/>
        <v>0</v>
      </c>
      <c r="AW84" s="124">
        <f>IFERROR(100*AU84/'Projection_Base-case'!S84,0)</f>
        <v>0</v>
      </c>
      <c r="AX84" s="245">
        <f>IFERROR('Projection_Base-case'!U84-U84,0)</f>
        <v>0</v>
      </c>
      <c r="AY84" s="123">
        <f t="shared" si="41"/>
        <v>0</v>
      </c>
      <c r="AZ84" s="123">
        <f>IFERROR(100*AX84/'Projection_Base-case'!U84,0)</f>
        <v>0</v>
      </c>
      <c r="BA84" s="123">
        <f>IFERROR('Projection_Base-case'!W84-W84,0)</f>
        <v>0</v>
      </c>
      <c r="BB84" s="123">
        <f t="shared" si="42"/>
        <v>0</v>
      </c>
      <c r="BC84" s="123">
        <f>IFERROR(100*BA84/'Projection_Base-case'!W84,0)</f>
        <v>0</v>
      </c>
      <c r="BD84" s="123">
        <f>IFERROR('Projection_Base-case'!Y84-Y84,0)</f>
        <v>0</v>
      </c>
      <c r="BE84" s="123">
        <f t="shared" si="43"/>
        <v>0</v>
      </c>
      <c r="BF84" s="123">
        <f>IFERROR(100*BD84/'Projection_Base-case'!Y84,0)</f>
        <v>0</v>
      </c>
      <c r="BG84" s="178">
        <f t="shared" si="56"/>
        <v>0</v>
      </c>
      <c r="BH84" s="179">
        <f t="shared" si="57"/>
        <v>0</v>
      </c>
    </row>
    <row r="85" spans="1:60">
      <c r="A85" s="165">
        <v>80</v>
      </c>
      <c r="B85" s="239">
        <f>IF('Projection_Base-case'!B85&lt;&gt;"",'Projection_Base-case'!B85,0)</f>
        <v>0</v>
      </c>
      <c r="C85" s="239">
        <f>IF('Projection_Base-case'!C85&lt;&gt;"",'Projection_Base-case'!C85,0)</f>
        <v>0</v>
      </c>
      <c r="D85" s="239">
        <f>IF('Projection_Base-case'!D85&lt;&gt;"",'Projection_Base-case'!D85,0)</f>
        <v>0</v>
      </c>
      <c r="E85" s="164" t="str">
        <f>IF(AND('Résultats medium'!$AC$3="OUI",'Résultats medium'!E84&lt;&gt;""),'Résultats medium'!E84,IF(OR(D85="PBT1",D85="PBT4",D85="PBT5",D85="PBT6",D85="PBT7",D85="PBT8",D85="PBT10"),"Scenario1",IF(OR(D85="PBT3",D85="PBT9"),"Scenario3",IF(OR(D85="PBT2"),"Scenario2",""))))</f>
        <v/>
      </c>
      <c r="F85" s="240" t="str">
        <f t="shared" si="44"/>
        <v>0</v>
      </c>
      <c r="G85" s="241" t="str">
        <f>IF(F85="Scenario1PBT1",'Medium retrofit'!$E$6,IF(F85="Scenario2PBT1",'Medium retrofit'!$F$6,IF(F85="Scenario3PBT1",'Medium retrofit'!$G$6,"")))&amp;IF(F85="Scenario1PBT2",'Medium retrofit'!$H$6,IF(F85="Scenario2PBT2",'Medium retrofit'!$I$6,IF(F85="Scenario3PBT2",'Medium retrofit'!$J$6,"")))&amp;IF(F85="Scenario1PBT3",'Medium retrofit'!$K$6,IF(F85="Scenario2PBT3",'Medium retrofit'!$L$6,IF(F85="Scenario3PBT3",'Medium retrofit'!$M$6,"")))&amp;IF(F85="Scenario1PBT4",'Medium retrofit'!$N$6,IF(F85="Scenario2PBT4",'Medium retrofit'!$O$6,IF(F85="Scenario3PBT4",'Medium retrofit'!$P$6,"")))&amp;IF(F85="Scenario1PBT5",'Medium retrofit'!$Q$6,IF(F85="Scenario2PBT5",'Medium retrofit'!$R$6,IF(F85="Scenario3PBT5",'Medium retrofit'!$S$6,"")))&amp;IF(F85="Scenario1PBT6",'Medium retrofit'!$T$6,IF(F85="Scenario2PBT6",'Medium retrofit'!$U$6,IF(F85="Scenario3PBT6",'Medium retrofit'!$V$6,"")))&amp;IF(F85="Scenario1PBT7",'Medium retrofit'!$W$6,IF(F85="Scenario2PBT7",'Medium retrofit'!$X$6,IF(F85="Scenario3PBT7",'Medium retrofit'!$Y$6,"")))&amp;IF(F85="Scenario1PBT8",'Medium retrofit'!$Z$6,IF(F85="Scenario2PBT8",'Medium retrofit'!$AA$6,IF(F85="Scenario3PBT8",'Medium retrofit'!$AB$6,"")))&amp;IF(F85="Scenario1PBT9",'Medium retrofit'!$AC$6,IF(F85="Scenario2PBT9",'Medium retrofit'!$AD$6,IF(F85="Scenario3PBT9",'Medium retrofit'!$AE$6,"")))&amp;IF(F85="Scenario1PBT10",'Medium retrofit'!$AF$6,IF(F85="Scenario2PBT10",'Medium retrofit'!$AG$6,IF(F85="Scenario3PBT10",'Medium retrofit'!$AH$6,"")))&amp;IF(F85="Scenario1PBT11",'Medium retrofit'!$AI$6,IF(F85="Scenario2PBT11",'Medium retrofit'!$AJ$6,IF(F85="Scenario3PBT11",'Medium retrofit'!$AK$6,"")))&amp;IF(F85="Scenario1PBT12",'Medium retrofit'!$AL$6,IF(F85="Scenario2PBT12",'Medium retrofit'!$AM$6,IF(F85="Scenario3PBT12",'Medium retrofit'!$AN$6,"")))&amp;IF(F85="Scenario1PBT13",'Medium retrofit'!$AO$6,IF(F85="Scenario2PBT13",'Medium retrofit'!$AP$6,IF(F85="Scenario3PBT13",'Medium retrofit'!$AQ$6,"")))&amp;IF(F85="Scenario1PBT14",'Medium retrofit'!$AR$6,IF(F85="Scenario2PBT14",'Medium retrofit'!$AS$6,IF(F85="Scenario3PBT14",'Medium retrofit'!$AT$6,"")))&amp;IF(F85="Scenario1PBT15",'Medium retrofit'!$AU$6,IF(F85="Scenario2PBT15",'Medium retrofit'!$AV$6,IF(F85="Scenario3PBT15",'Medium retrofit'!$AW$6,"")))</f>
        <v/>
      </c>
      <c r="H85" s="123">
        <f t="shared" si="45"/>
        <v>0</v>
      </c>
      <c r="I85" s="239" t="str">
        <f>IF(F85="Scenario1PBT1",'Medium retrofit'!$E$16,IF(F85="Scenario2PBT1",'Medium retrofit'!$F$16,IF(F85="Scenario3PBT1",'Medium retrofit'!$G$16,"")))&amp;IF(F85="Scenario1PBT2",'Medium retrofit'!$H$16,IF(F85="Scenario2PBT2",'Medium retrofit'!$I$16,IF(F85="Scenario3PBT2",'Medium retrofit'!$J$16,"")))&amp;IF(F85="Scenario1PBT3",'Medium retrofit'!$K$16,IF(F85="Scenario2PBT3",'Medium retrofit'!$L$16,IF(F85="Scenario3PBT3",'Medium retrofit'!$M$16,"")))&amp;IF(F85="Scenario1PBT4",'Medium retrofit'!$N$16,IF(F85="Scenario2PBT4",'Medium retrofit'!$O$16,IF(F85="Scenario3PBT4",'Medium retrofit'!$P$16,"")))&amp;IF(F85="Scenario1PBT5",'Medium retrofit'!$Q$16,IF(F85="Scenario2PBT5",'Medium retrofit'!$R$16,IF(F85="Scenario3PBT5",'Medium retrofit'!$S$16,"")))&amp;IF(F85="Scenario1PBT6",'Medium retrofit'!$T$16,IF(F85="Scenario2PBT6",'Medium retrofit'!$U$16,IF(F85="Scenario3PBT6",'Medium retrofit'!$V$16,"")))&amp;IF(F85="Scenario1PBT7",'Medium retrofit'!$W$16,IF(F85="Scenario2PBT7",'Medium retrofit'!$X$16,IF(F85="Scenario3PBT7",'Medium retrofit'!$Y$16,"")))&amp;IF(F85="Scenario1PBT8",'Medium retrofit'!$Z$16,IF(F85="Scenario2PBT8",'Medium retrofit'!$AA$16,IF(F85="Scenario3PBT8",'Medium retrofit'!$AB$16,"")))&amp;IF(F85="Scenario1PBT9",'Medium retrofit'!$AC$16,IF(F85="Scenario2PBT9",'Medium retrofit'!$AD$16,IF(F85="Scenario3PBT9",'Medium retrofit'!$AE$16,"")))&amp;IF(F85="Scenario1PBT10",'Medium retrofit'!$AF$16,IF(F85="Scenario2PBT10",'Medium retrofit'!$AG$16,IF(F85="Scenario3PBT10",'Medium retrofit'!$AH$16,"")))&amp;IF(F85="Scenario1PBT11",'Medium retrofit'!$AI$16,IF(F85="Scenario2PBT11",'Medium retrofit'!$AJ$16,IF(F85="Scenario3PBT11",'Medium retrofit'!$AK$16,"")))&amp;IF(F85="Scenario1PBT12",'Medium retrofit'!$AL$16,IF(F85="Scenario2PBT12",'Medium retrofit'!$AM$16,IF(F85="Scenario3PBT12",'Medium retrofit'!$AN$16,"")))&amp;IF(F85="Scenario1PBT13",'Medium retrofit'!$AO$16,IF(F85="Scenario2PBT13",'Medium retrofit'!$AP$16,IF(F85="Scenario3PBT13",'Medium retrofit'!$AQ$16,"")))&amp;IF(F85="Scenario1PBT14",'Medium retrofit'!$AR$16,IF(F85="Scenario2PBT14",'Medium retrofit'!$AS$16,IF(F85="Scenario3PBT14",'Medium retrofit'!$AT$16,"")))&amp;IF(F85="Scenario1PBT15",'Medium retrofit'!$AU$16,IF(F85="Scenario2PBT15",'Medium retrofit'!$AV$16,IF(F85="Scenario3PBT15",'Medium retrofit'!$AW$16,"")))</f>
        <v/>
      </c>
      <c r="J85" s="123">
        <f t="shared" si="46"/>
        <v>0</v>
      </c>
      <c r="K85" s="123" t="str">
        <f>IF(F85="Scenario1PBT1",'Medium retrofit'!$E$18,IF(F85="Scenario2PBT1",'Medium retrofit'!$F$18,IF(F85="Scenario3PBT1",'Medium retrofit'!$G$18,"")))&amp;IF(F85="Scenario1PBT2",'Medium retrofit'!$H$18,IF(F85="Scenario2PBT2",'Medium retrofit'!$I$18,IF(F85="Scenario3PBT2",'Medium retrofit'!$J$18,"")))&amp;IF(F85="Scenario1PBT3",'Medium retrofit'!$K$18,IF(F85="Scenario2PBT3",'Medium retrofit'!$L$18,IF(F85="Scenario3PBT3",'Medium retrofit'!$M$18,"")))&amp;IF(F85="Scenario1PBT4",'Medium retrofit'!$N$18,IF(F85="Scenario2PBT4",'Medium retrofit'!$O$18,IF(F85="Scenario3PBT4",'Medium retrofit'!$P$18,"")))&amp;IF(F85="Scenario1PBT5",'Medium retrofit'!$Q$18,IF(F85="Scenario2PBT5",'Medium retrofit'!$R$18,IF(F85="Scenario3PBT5",'Medium retrofit'!$S$18,"")))&amp;IF(F85="Scenario1PBT6",'Medium retrofit'!$T$18,IF(F85="Scenario2PBT6",'Medium retrofit'!$U$18,IF(F85="Scenario3PBT6",'Medium retrofit'!$V$18,"")))&amp;IF(F85="Scenario1PBT7",'Medium retrofit'!$W$18,IF(F85="Scenario2PBT7",'Medium retrofit'!$X$18,IF(F85="Scenario3PBT7",'Medium retrofit'!$Y$18,"")))&amp;IF(F85="Scenario1PBT8",'Medium retrofit'!$Z$18,IF(F85="Scenario2PBT8",'Medium retrofit'!$AA$18,IF(F85="Scenario3PBT8",'Medium retrofit'!$AB$18,"")))&amp;IF(F85="Scenario1PBT9",'Medium retrofit'!$AC$18,IF(F85="Scenario2PBT9",'Medium retrofit'!$AD$18,IF(F85="Scenario3PBT9",'Medium retrofit'!$AE$18,"")))&amp;IF(F85="Scenario1PBT10",'Medium retrofit'!$AF$18,IF(F85="Scenario2PBT10",'Medium retrofit'!$AG$18,IF(F85="Scenario3PBT10",'Medium retrofit'!$AH$18,"")))&amp;IF(F85="Scenario1PBT11",'Medium retrofit'!$AI$18,IF(F85="Scenario2PBT11",'Medium retrofit'!$AJ$18,IF(F85="Scenario3PBT11",'Medium retrofit'!$AK$18,"")))&amp;IF(F85="Scenario1PBT12",'Medium retrofit'!$AL$18,IF(F85="Scenario2PBT12",'Medium retrofit'!$AM$18,IF(F85="Scenario3PBT12",'Medium retrofit'!$AN$18,"")))&amp;IF(F85="Scenario1PBT13",'Medium retrofit'!$AO$18,IF(F85="Scenario2PBT13",'Medium retrofit'!$AP$18,IF(F85="Scenario3PBT13",'Medium retrofit'!$AQ$18,"")))&amp;IF(F85="Scenario1PBT14",'Medium retrofit'!$AR$18,IF(F85="Scenario2PBT14",'Medium retrofit'!$AS$18,IF(F85="Scenario3PBT14",'Medium retrofit'!$AT$18,"")))&amp;IF(F85="Scenario1PBT15",'Medium retrofit'!$AU$18,IF(F85="Scenario2PBT15",'Medium retrofit'!$AV$18,IF(F85="Scenario3PBT15",'Medium retrofit'!$AW$18,"")))</f>
        <v/>
      </c>
      <c r="L85" s="123">
        <f t="shared" si="47"/>
        <v>0</v>
      </c>
      <c r="M85" s="123" t="str">
        <f>IF(F85="Scenario1PBT1",'Medium retrofit'!$E$20,IF(F85="Scenario2PBT1",'Medium retrofit'!$F$20,IF(F85="Scenario3PBT1",'Medium retrofit'!$G$20,"")))&amp;IF(F85="Scenario1PBT2",'Medium retrofit'!$H$20,IF(F85="Scenario2PBT2",'Medium retrofit'!$I$20,IF(F85="Scenario3PBT2",'Medium retrofit'!$J$20,"")))&amp;IF(F85="Scenario1PBT3",'Medium retrofit'!$K$20,IF(F85="Scenario2PBT3",'Medium retrofit'!$L$20,IF(F85="Scenario3PBT3",'Medium retrofit'!$M$20,"")))&amp;IF(F85="Scenario1PBT4",'Medium retrofit'!$N$20,IF(F85="Scenario2PBT4",'Medium retrofit'!$O$20,IF(F85="Scenario3PBT4",'Medium retrofit'!$P$20,"")))&amp;IF(F85="Scenario1PBT5",'Medium retrofit'!$Q$20,IF(F85="Scenario2PBT5",'Medium retrofit'!$R$20,IF(F85="Scenario3PBT5",'Medium retrofit'!$S$20,"")))&amp;IF(F85="Scenario1PBT6",'Medium retrofit'!$T$20,IF(F85="Scenario2PBT6",'Medium retrofit'!$U$20,IF(F85="Scenario3PBT6",'Medium retrofit'!$V$20,"")))&amp;IF(F85="Scenario1PBT7",'Medium retrofit'!$W$20,IF(F85="Scenario2PBT7",'Medium retrofit'!$X$20,IF(F85="Scenario3PBT7",'Medium retrofit'!$Y$20,"")))&amp;IF(F85="Scenario1PBT8",'Medium retrofit'!$Z$20,IF(F85="Scenario2PBT8",'Medium retrofit'!$AA$20,IF(F85="Scenario3PBT8",'Medium retrofit'!$AB$20,"")))&amp;IF(F85="Scenario1PBT9",'Medium retrofit'!$AC$20,IF(F85="Scenario2PBT9",'Medium retrofit'!$AD$20,IF(F85="Scenario3PBT9",'Medium retrofit'!$AE$20,"")))&amp;IF(F85="Scenario1PBT10",'Medium retrofit'!$AF$20,IF(F85="Scenario2PBT10",'Medium retrofit'!$AG$20,IF(F85="Scenario3PBT10",'Medium retrofit'!$AH$20,"")))&amp;IF(F85="Scenario1PBT11",'Medium retrofit'!$AI$20,IF(F85="Scenario2PBT11",'Medium retrofit'!$AJ$20,IF(F85="Scenario3PBT11",'Medium retrofit'!$AK$20,"")))&amp;IF(F85="Scenario1PBT12",'Medium retrofit'!$AL$20,IF(F85="Scenario2PBT12",'Medium retrofit'!$AM$20,IF(F85="Scenario3PBT12",'Medium retrofit'!$AN$20,"")))&amp;IF(F85="Scenario1PBT13",'Medium retrofit'!$AO$20,IF(F85="Scenario2PBT13",'Medium retrofit'!$AP$20,IF(F85="Scenario3PBT13",'Medium retrofit'!$AQ$20,"")))&amp;IF(F85="Scenario1PBT14",'Medium retrofit'!$AR$20,IF(F85="Scenario2PBT14",'Medium retrofit'!$AS$20,IF(F85="Scenario3PBT14",'Medium retrofit'!$AT$20,"")))&amp;IF(F85="Scenario1PBT15",'Medium retrofit'!$AU$20,IF(F85="Scenario2PBT15",'Medium retrofit'!$AV$20,IF(F85="Scenario3PBT15",'Medium retrofit'!$AW$20,"")))</f>
        <v/>
      </c>
      <c r="N85" s="124">
        <f t="shared" si="48"/>
        <v>0</v>
      </c>
      <c r="O85" s="245" t="str">
        <f>IF(F85="Scenario1PBT1",'Medium retrofit'!$E$23,IF(F85="Scenario2PBT1",'Medium retrofit'!$F$23,IF(F85="Scenario3PBT1",'Medium retrofit'!$G$23,"")))&amp;IF(F85="Scenario1PBT2",'Medium retrofit'!$H$23,IF(F85="Scenario2PBT2",'Medium retrofit'!$I$23,IF(F85="Scenario3PBT2",'Medium retrofit'!$J$23,"")))&amp;IF(F85="Scenario1PBT3",'Medium retrofit'!$K$23,IF(F85="Scenario2PBT3",'Medium retrofit'!$L$23,IF(F85="Scenario3PBT3",'Medium retrofit'!$M$23,"")))&amp;IF(F85="Scenario1PBT4",'Medium retrofit'!$N$23,IF(F85="Scenario2PBT4",'Medium retrofit'!$O$23,IF(F85="Scenario3PBT4",'Medium retrofit'!$P$23,"")))&amp;IF(F85="Scenario1PBT5",'Medium retrofit'!$Q$23,IF(F85="Scenario2PBT5",'Medium retrofit'!$R$23,IF(F85="Scenario3PBT5",'Medium retrofit'!$S$23,"")))&amp;IF(F85="Scenario1PBT6",'Medium retrofit'!$T$23,IF(F85="Scenario2PBT6",'Medium retrofit'!$U$23,IF(F85="Scenario3PBT6",'Medium retrofit'!$V$23,"")))&amp;IF(F85="Scenario1PBT7",'Medium retrofit'!$W$23,IF(F85="Scenario2PBT7",'Medium retrofit'!$X$23,IF(F85="Scenario3PBT7",'Medium retrofit'!$Y$23,"")))&amp;IF(F85="Scenario1PBT8",'Medium retrofit'!$Z$23,IF(F85="Scenario2PBT8",'Medium retrofit'!$AA$23,IF(F85="Scenario3PBT8",'Medium retrofit'!$AB$23,"")))&amp;IF(F85="Scenario1PBT9",'Medium retrofit'!$AC$23,IF(F85="Scenario2PBT9",'Medium retrofit'!$AD$23,IF(F85="Scenario3PBT9",'Medium retrofit'!$AE$23,"")))&amp;IF(F85="Scenario1PBT10",'Medium retrofit'!$AF$23,IF(F85="Scenario2PBT10",'Medium retrofit'!$AG$23,IF(F85="Scenario3PBT10",'Medium retrofit'!$AH$23,"")))&amp;IF(F85="Scenario1PBT11",'Medium retrofit'!$AI$23,IF(F85="Scenario2PBT11",'Medium retrofit'!$AJ$23,IF(F85="Scenario3PBT11",'Medium retrofit'!$AK$23,"")))&amp;IF(F85="Scenario1PBT12",'Medium retrofit'!$AL$23,IF(F85="Scenario2PBT12",'Medium retrofit'!$AM$23,IF(F85="Scenario3PBT12",'Medium retrofit'!$AN$23,"")))&amp;IF(F85="Scenario1PBT13",'Medium retrofit'!$AO$23,IF(F85="Scenario2PBT13",'Medium retrofit'!$AP$23,IF(F85="Scenario3PBT13",'Medium retrofit'!$AQ$23,"")))&amp;IF(F85="Scenario1PBT14",'Medium retrofit'!$AR$23,IF(F85="Scenario2PBT14",'Medium retrofit'!$AS$23,IF(F85="Scenario3PBT14",'Medium retrofit'!$AT$23,"")))&amp;IF(F85="Scenario1PBT15",'Medium retrofit'!$AU$23,IF(F85="Scenario2PBT15",'Medium retrofit'!$AV$23,IF(F85="Scenario3PBT15",'Medium retrofit'!$AW$23,"")))</f>
        <v/>
      </c>
      <c r="P85" s="123">
        <f t="shared" si="49"/>
        <v>0</v>
      </c>
      <c r="Q85" s="123" t="str">
        <f>IF(F85="Scenario1PBT1",'Medium retrofit'!$E$25,IF(F85="Scenario2PBT1",'Medium retrofit'!$F$25,IF(F85="Scenario3PBT1",'Medium retrofit'!$G$25,"")))&amp;IF(F85="Scenario1PBT2",'Medium retrofit'!$H$25,IF(F85="Scenario2PBT2",'Medium retrofit'!$I$25,IF(F85="Scenario3PBT2",'Medium retrofit'!$J$25,"")))&amp;IF(F85="Scenario1PBT3",'Medium retrofit'!$K$25,IF(F85="Scenario2PBT3",'Medium retrofit'!$L$25,IF(F85="Scenario3PBT3",'Medium retrofit'!$M$25,"")))&amp;IF(F85="Scenario1PBT4",'Medium retrofit'!$N$25,IF(F85="Scenario2PBT4",'Medium retrofit'!$O$25,IF(F85="Scenario3PBT4",'Medium retrofit'!$P$25,"")))&amp;IF(F85="Scenario1PBT5",'Medium retrofit'!$Q$25,IF(F85="Scenario2PBT5",'Medium retrofit'!$R$25,IF(F85="Scenario3PBT5",'Medium retrofit'!$S$25,"")))&amp;IF(F85="Scenario1PBT6",'Medium retrofit'!$T$25,IF(F85="Scenario2PBT6",'Medium retrofit'!$U$25,IF(F85="Scenario3PBT6",'Medium retrofit'!$V$25,"")))&amp;IF(F85="Scenario1PBT7",'Medium retrofit'!$W$25,IF(F85="Scenario2PBT7",'Medium retrofit'!$X$25,IF(F85="Scenario3PBT7",'Medium retrofit'!$Y$25,"")))&amp;IF(F85="Scenario1PBT8",'Medium retrofit'!$Z$25,IF(F85="Scenario2PBT8",'Medium retrofit'!$AA$25,IF(F85="Scenario3PBT8",'Medium retrofit'!$AB$25,"")))&amp;IF(F85="Scenario1PBT9",'Medium retrofit'!$AC$25,IF(F85="Scenario2PBT9",'Medium retrofit'!$AD$25,IF(F85="Scenario3PBT9",'Medium retrofit'!$AE$25,"")))&amp;IF(F85="Scenario1PBT10",'Medium retrofit'!$AF$25,IF(F85="Scenario2PBT10",'Medium retrofit'!$AG$25,IF(F85="Scenario3PBT10",'Medium retrofit'!$AH$25,"")))&amp;IF(F85="Scenario1PBT11",'Medium retrofit'!$AI$25,IF(F85="Scenario2PBT11",'Medium retrofit'!$AJ$25,IF(F85="Scenario3PBT11",'Medium retrofit'!$AK$25,"")))&amp;IF(F85="Scenario1PBT12",'Medium retrofit'!$AL$25,IF(F85="Scenario2PBT12",'Medium retrofit'!$AM$25,IF(F85="Scenario3PBT12",'Medium retrofit'!$AN$25,"")))&amp;IF(F85="Scenario1PBT13",'Medium retrofit'!$AO$25,IF(F85="Scenario2PBT13",'Medium retrofit'!$AP$25,IF(F85="Scenario3PBT13",'Medium retrofit'!$AQ$25,"")))&amp;IF(F85="Scenario1PBT14",'Medium retrofit'!$AR$25,IF(F85="Scenario2PBT14",'Medium retrofit'!$AS$25,IF(F85="Scenario3PBT14",'Medium retrofit'!$AT$25,"")))&amp;IF(F85="Scenario1PBT15",'Medium retrofit'!$AU$25,IF(F85="Scenario2PBT15",'Medium retrofit'!$AV$25,IF(F85="Scenario3PBT15",'Medium retrofit'!$AW$25,"")))</f>
        <v/>
      </c>
      <c r="R85" s="123">
        <f t="shared" si="50"/>
        <v>0</v>
      </c>
      <c r="S85" s="123" t="str">
        <f>IF(F85="Scenario1PBT1",'Medium retrofit'!$E$27,IF(F85="Scenario2PBT1",'Medium retrofit'!$F$27,IF(F85="Scenario3PBT1",'Medium retrofit'!$G$27,"")))&amp;IF(F85="Scenario1PBT2",'Medium retrofit'!$H$27,IF(F85="Scenario2PBT2",'Medium retrofit'!$I$27,IF(F85="Scenario3PBT2",'Medium retrofit'!$J$27,"")))&amp;IF(F85="Scenario1PBT3",'Medium retrofit'!$K$27,IF(F85="Scenario2PBT3",'Medium retrofit'!$L$27,IF(F85="Scenario3PBT3",'Medium retrofit'!$M$27,"")))&amp;IF(F85="Scenario1PBT4",'Medium retrofit'!$N$27,IF(F85="Scenario2PBT4",'Medium retrofit'!$O$27,IF(F85="Scenario3PBT4",'Medium retrofit'!$P$27,"")))&amp;IF(F85="Scenario1PBT5",'Medium retrofit'!$Q$27,IF(F85="Scenario2PBT5",'Medium retrofit'!$R$27,IF(F85="Scenario3PBT5",'Medium retrofit'!$S$27,"")))&amp;IF(F85="Scenario1PBT6",'Medium retrofit'!$T$27,IF(F85="Scenario2PBT6",'Medium retrofit'!$U$27,IF(F85="Scenario3PBT6",'Medium retrofit'!$V$27,"")))&amp;IF(F85="Scenario1PBT7",'Medium retrofit'!$W$27,IF(F85="Scenario2PBT7",'Medium retrofit'!$X$27,IF(F85="Scenario3PBT7",'Medium retrofit'!$Y$27,"")))&amp;IF(F85="Scenario1PBT8",'Medium retrofit'!$Z$27,IF(F85="Scenario2PBT8",'Medium retrofit'!$AA$27,IF(F85="Scenario3PBT8",'Medium retrofit'!$AB$27,"")))&amp;IF(F85="Scenario1PBT9",'Medium retrofit'!$AC$27,IF(F85="Scenario2PBT9",'Medium retrofit'!$AD$27,IF(F85="Scenario3PBT9",'Medium retrofit'!$AE$27,"")))&amp;IF(F85="Scenario1PBT10",'Medium retrofit'!$AF$27,IF(F85="Scenario2PBT10",'Medium retrofit'!$AG$27,IF(F85="Scenario3PBT10",'Medium retrofit'!$AH$27,"")))&amp;IF(F85="Scenario1PBT11",'Medium retrofit'!$AI$27,IF(F85="Scenario2PBT11",'Medium retrofit'!$AJ$27,IF(F85="Scenario3PBT11",'Medium retrofit'!$AK$27,"")))&amp;IF(F85="Scenario1PBT12",'Medium retrofit'!$AL$27,IF(F85="Scenario2PBT12",'Medium retrofit'!$AM$27,IF(F85="Scenario3PBT12",'Medium retrofit'!$AN$27,"")))&amp;IF(F85="Scenario1PBT13",'Medium retrofit'!$AO$27,IF(F85="Scenario2PBT13",'Medium retrofit'!$AP$27,IF(F85="Scenario3PBT13",'Medium retrofit'!$AQ$27,"")))&amp;IF(F85="Scenario1PBT14",'Medium retrofit'!$AR$27,IF(F85="Scenario2PBT14",'Medium retrofit'!$AS$27,IF(F85="Scenario3PBT14",'Medium retrofit'!$AT$27,"")))&amp;IF(F85="Scenario1PBT15",'Medium retrofit'!$AU$27,IF(F85="Scenario2PBT15",'Medium retrofit'!$AV$27,IF(F85="Scenario3PBT15",'Medium retrofit'!$AW$27,"")))</f>
        <v/>
      </c>
      <c r="T85" s="246">
        <f t="shared" si="51"/>
        <v>0</v>
      </c>
      <c r="U85" s="245" t="str">
        <f>IF(F85="Scenario1PBT1",'Medium retrofit'!$E$38,IF(F85="Scenario2PBT1",'Medium retrofit'!$F$38,IF(F85="Scenario3PBT1",'Medium retrofit'!$G$38,"")))&amp;IF(F85="Scenario1PBT2",'Medium retrofit'!$H$38,IF(F85="Scenario2PBT2",'Medium retrofit'!$I$38,IF(F85="Scenario3PBT2",'Medium retrofit'!$J$38,"")))&amp;IF(F85="Scenario1PBT3",'Medium retrofit'!$K$38,IF(F85="Scenario2PBT3",'Medium retrofit'!$L$38,IF(F85="Scenario3PBT3",'Medium retrofit'!$M$38,"")))&amp;IF(F85="Scenario1PBT4",'Medium retrofit'!$N$38,IF(F85="Scenario2PBT4",'Medium retrofit'!$O$38,IF(F85="Scenario3PBT4",'Medium retrofit'!$P$38,"")))&amp;IF(F85="Scenario1PBT5",'Medium retrofit'!$Q$38,IF(F85="Scenario2PBT5",'Medium retrofit'!$R$38,IF(F85="Scenario3PBT5",'Medium retrofit'!$S$38,"")))&amp;IF(F85="Scenario1PBT6",'Medium retrofit'!$T$38,IF(F85="Scenario2PBT6",'Medium retrofit'!$U$38,IF(F85="Scenario3PBT6",'Medium retrofit'!$V$38,"")))&amp;IF(F85="Scenario1PBT7",'Medium retrofit'!$W$38,IF(F85="Scenario2PBT7",'Medium retrofit'!$X$38,IF(F85="Scenario3PBT7",'Medium retrofit'!$Y$38,"")))&amp;IF(F85="Scenario1PBT8",'Medium retrofit'!$Z$38,IF(F85="Scenario2PBT8",'Medium retrofit'!$AA$38,IF(F85="Scenario3PBT8",'Medium retrofit'!$AB$38,"")))&amp;IF(F85="Scenario1PBT9",'Medium retrofit'!$AC$38,IF(F85="Scenario2PBT9",'Medium retrofit'!$AD$38,IF(F85="Scenario3PBT9",'Medium retrofit'!$AE$38,"")))&amp;IF(F85="Scenario1PBT10",'Medium retrofit'!$AF$38,IF(F85="Scenario2PBT10",'Medium retrofit'!$AG$38,IF(F85="Scenario3PBT10",'Medium retrofit'!$AH$38,"")))&amp;IF(F85="Scenario1PBT11",'Medium retrofit'!$AI$38,IF(F85="Scenario2PBT11",'Medium retrofit'!$AJ$38,IF(F85="Scenario3PBT11",'Medium retrofit'!$AK$38,"")))&amp;IF(F85="Scenario1PBT12",'Medium retrofit'!$AL$38,IF(F85="Scenario2PBT12",'Medium retrofit'!$AM$38,IF(F85="Scenario3PBT12",'Medium retrofit'!$AN$38,"")))&amp;IF(F85="Scenario1PBT13",'Medium retrofit'!$AO$38,IF(F85="Scenario2PBT13",'Medium retrofit'!$AP$38,IF(F85="Scenario3PBT13",'Medium retrofit'!$AQ$38,"")))&amp;IF(F85="Scenario1PBT14",'Medium retrofit'!$AR$38,IF(F85="Scenario2PBT14",'Medium retrofit'!$AS$38,IF(F85="Scenario3PBT14",'Medium retrofit'!$AT$38,"")))&amp;IF(F85="Scenario1PBT15",'Medium retrofit'!$AU$38,IF(F85="Scenario2PBT15",'Medium retrofit'!$AV$38,IF(F85="Scenario3PBT15",'Medium retrofit'!$AW$38,"")))</f>
        <v/>
      </c>
      <c r="V85" s="123">
        <f t="shared" si="52"/>
        <v>0</v>
      </c>
      <c r="W85" s="123" t="str">
        <f>IF(F85="Scenario1PBT1",'Medium retrofit'!$E$40,IF(F85="Scenario2PBT1",'Medium retrofit'!$F$40,IF(F85="Scenario3PBT1",'Medium retrofit'!$G$40,"")))&amp;IF(F85="Scenario1PBT2",'Medium retrofit'!$H$40,IF(F85="Scenario2PBT2",'Medium retrofit'!$I$40,IF(F85="Scenario3PBT2",'Medium retrofit'!$J$40,"")))&amp;IF(F85="Scenario1PBT3",'Medium retrofit'!$K$40,IF(F85="Scenario2PBT3",'Medium retrofit'!$L$40,IF(F85="Scenario3PBT3",'Medium retrofit'!$M$40,"")))&amp;IF(F85="Scenario1PBT4",'Medium retrofit'!$N$40,IF(F85="Scenario2PBT4",'Medium retrofit'!$O$40,IF(F85="Scenario3PBT4",'Medium retrofit'!$P$40,"")))&amp;IF(F85="Scenario1PBT5",'Medium retrofit'!$Q$40,IF(F85="Scenario2PBT5",'Medium retrofit'!$R$40,IF(F85="Scenario3PBT5",'Medium retrofit'!$S$40,"")))&amp;IF(F85="Scenario1PBT6",'Medium retrofit'!$T$40,IF(F85="Scenario2PBT6",'Medium retrofit'!$U$40,IF(F85="Scenario3PBT6",'Medium retrofit'!$V$40,"")))&amp;IF(F85="Scenario1PBT7",'Medium retrofit'!$W$40,IF(F85="Scenario2PBT7",'Medium retrofit'!$X$40,IF(F85="Scenario3PBT7",'Medium retrofit'!$Y$40,"")))&amp;IF(F85="Scenario1PBT8",'Medium retrofit'!$Z$40,IF(F85="Scenario2PBT8",'Medium retrofit'!$AA$40,IF(F85="Scenario3PBT8",'Medium retrofit'!$AB$40,"")))&amp;IF(F85="Scenario1PBT9",'Medium retrofit'!$AC$40,IF(F85="Scenario2PBT9",'Medium retrofit'!$AD$40,IF(F85="Scenario3PBT9",'Medium retrofit'!$AE$40,"")))&amp;IF(F85="Scenario1PBT10",'Medium retrofit'!$AF$40,IF(F85="Scenario2PBT10",'Medium retrofit'!$AG$40,IF(F85="Scenario3PBT10",'Medium retrofit'!$AH$40,"")))&amp;IF(F85="Scenario1PBT11",'Medium retrofit'!$AI$40,IF(F85="Scenario2PBT11",'Medium retrofit'!$AJ$40,IF(F85="Scenario3PBT11",'Medium retrofit'!$AK$40,"")))&amp;IF(F85="Scenario1PBT12",'Medium retrofit'!$AL$40,IF(F85="Scenario2PBT12",'Medium retrofit'!$AM$40,IF(F85="Scenario3PBT12",'Medium retrofit'!$AN$40,"")))&amp;IF(F85="Scenario1PBT13",'Medium retrofit'!$AO$40,IF(F85="Scenario2PBT13",'Medium retrofit'!$AP$40,IF(F85="Scenario3PBT13",'Medium retrofit'!$AQ$40,"")))&amp;IF(F85="Scenario1PBT14",'Medium retrofit'!$AR$40,IF(F85="Scenario2PBT14",'Medium retrofit'!$AS$40,IF(F85="Scenario3PBT14",'Medium retrofit'!$AT$40,"")))&amp;IF(F85="Scenario1PBT15",'Medium retrofit'!$AU$40,IF(F85="Scenario2PBT15",'Medium retrofit'!$AV$40,IF(F85="Scenario3PBT15",'Medium retrofit'!$AW$40,"")))</f>
        <v/>
      </c>
      <c r="X85" s="123">
        <f t="shared" si="53"/>
        <v>0</v>
      </c>
      <c r="Y85" s="123" t="str">
        <f>IF(F85="Scenario1PBT1",'Medium retrofit'!$E$42,IF(F85="Scenario2PBT1",'Medium retrofit'!$F$42,IF(F85="Scenario3PBT1",'Medium retrofit'!$G$42,"")))&amp;IF(F85="Scenario1PBT2",'Medium retrofit'!$H$42,IF(F85="Scenario2PBT2",'Medium retrofit'!$I$42,IF(F85="Scenario3PBT2",'Medium retrofit'!$J$42,"")))&amp;IF(F85="Scenario1PBT3",'Medium retrofit'!$K$42,IF(F85="Scenario2PBT3",'Medium retrofit'!$L$42,IF(F85="Scenario3PBT3",'Medium retrofit'!$M$42,"")))&amp;IF(F85="Scenario1PBT4",'Medium retrofit'!$N$42,IF(F85="Scenario2PBT4",'Medium retrofit'!$O$42,IF(F85="Scenario3PBT4",'Medium retrofit'!$P$42,"")))&amp;IF(F85="Scenario1PBT5",'Medium retrofit'!$Q$42,IF(F85="Scenario2PBT5",'Medium retrofit'!$R$42,IF(F85="Scenario3PBT5",'Medium retrofit'!$S$42,"")))&amp;IF(F85="Scenario1PBT6",'Medium retrofit'!$T$42,IF(F85="Scenario2PBT6",'Medium retrofit'!$U$42,IF(F85="Scenario3PBT6",'Medium retrofit'!$V$42,"")))&amp;IF(F85="Scenario1PBT7",'Medium retrofit'!$W$42,IF(F85="Scenario2PBT7",'Medium retrofit'!$X$42,IF(F85="Scenario3PBT7",'Medium retrofit'!$Y$42,"")))&amp;IF(F85="Scenario1PBT8",'Medium retrofit'!$Z$42,IF(F85="Scenario2PBT8",'Medium retrofit'!$AA$42,IF(F85="Scenario3PBT8",'Medium retrofit'!$AB$42,"")))&amp;IF(F85="Scenario1PBT9",'Medium retrofit'!$AC$42,IF(F85="Scenario2PBT9",'Medium retrofit'!$AD$42,IF(F85="Scenario3PBT9",'Medium retrofit'!$AE$42,"")))&amp;IF(F85="Scenario1PBT10",'Medium retrofit'!$AF$42,IF(F85="Scenario2PBT10",'Medium retrofit'!$AG$42,IF(F85="Scenario3PBT10",'Medium retrofit'!$AH$42,"")))&amp;IF(F85="Scenario1PBT11",'Medium retrofit'!$AI$42,IF(F85="Scenario2PBT11",'Medium retrofit'!$AJ$42,IF(F85="Scenario3PBT11",'Medium retrofit'!$AK$42,"")))&amp;IF(F85="Scenario1PBT12",'Medium retrofit'!$AL$42,IF(F85="Scenario2PBT12",'Medium retrofit'!$AM$42,IF(F85="Scenario3PBT12",'Medium retrofit'!$AN$42,"")))&amp;IF(F85="Scenario1PBT13",'Medium retrofit'!$AO$42,IF(F85="Scenario2PBT13",'Medium retrofit'!$AP$42,IF(F85="Scenario3PBT13",'Medium retrofit'!$AQ$42,"")))&amp;IF(F85="Scenario1PBT14",'Medium retrofit'!$AR$42,IF(F85="Scenario2PBT14",'Medium retrofit'!$AS$42,IF(F85="Scenario3PBT14",'Medium retrofit'!$AT$42,"")))&amp;IF(F85="Scenario1PBT15",'Medium retrofit'!$AU$42,IF(F85="Scenario2PBT15",'Medium retrofit'!$AV$42,IF(F85="Scenario3PBT15",'Medium retrofit'!$AW$42,"")))</f>
        <v/>
      </c>
      <c r="Z85" s="123">
        <f t="shared" si="54"/>
        <v>0</v>
      </c>
      <c r="AA85" s="239" t="str">
        <f>IF(F85="Scenario1PBT1",'Medium retrofit'!$E$101,IF(F85="Scenario2PBT1",'Medium retrofit'!$F$101,IF(F85="Scenario3PBT1",'Medium retrofit'!$G$101,"")))&amp;IF(F85="Scenario1PBT2",'Medium retrofit'!$H$101,IF(F85="Scenario2PBT2",'Medium retrofit'!$I$101,IF(F85="Scenario3PBT2",'Medium retrofit'!$J$101,"")))&amp;IF(F85="Scenario1PBT3",'Medium retrofit'!$K$101,IF(F85="Scenario2PBT3",'Medium retrofit'!$L$101,IF(F85="Scenario3PBT3",'Medium retrofit'!$M$101,"")))&amp;IF(F85="Scenario1PBT4",'Medium retrofit'!$N$101,IF(F85="Scenario2PBT4",'Medium retrofit'!$O$101,IF(F85="Scenario3PBT4",'Medium retrofit'!$P$101,"")))&amp;IF(F85="Scenario1PBT5",'Medium retrofit'!$Q$101,IF(F85="Scenario2PBT5",'Medium retrofit'!$R$101,IF(F85="Scenario3PBT5",'Medium retrofit'!$S$101,"")))&amp;IF(F85="Scenario1PBT6",'Medium retrofit'!$T$101,IF(F85="Scenario2PBT6",'Medium retrofit'!$U$101,IF(F85="Scenario3PBT6",'Medium retrofit'!$V$101,"")))&amp;IF(F85="Scenario1PBT7",'Medium retrofit'!$W$101,IF(F85="Scenario2PBT7",'Medium retrofit'!$X$101,IF(F85="Scenario3PBT7",'Medium retrofit'!$Y$101,"")))&amp;IF(F85="Scenario1PBT8",'Medium retrofit'!$Z$101,IF(F85="Scenario2PBT8",'Medium retrofit'!$AA$101,IF(F85="Scenario3PBT8",'Medium retrofit'!$AB$101,"")))&amp;IF(F85="Scenario1PBT9",'Medium retrofit'!$AC$101,IF(F85="Scenario2PBT9",'Medium retrofit'!$AD$101,IF(F85="Scenario3PBT9",'Medium retrofit'!$AE$101,"")))&amp;IF(F85="Scenario1PBT10",'Medium retrofit'!$AF$101,IF(F85="Scenario2PBT10",'Medium retrofit'!$AG$101,IF(F85="Scenario3PBT10",'Medium retrofit'!$AH$101,"")))&amp;IF(F85="Scenario1PBT11",'Medium retrofit'!$AI$101,IF(F85="Scenario2PBT11",'Medium retrofit'!$AJ$101,IF(F85="Scenario3PBT11",'Medium retrofit'!$AK$101,"")))&amp;IF(F85="Scenario1PBT12",'Medium retrofit'!$AL$101,IF(F85="Scenario2PBT12",'Medium retrofit'!$AM$101,IF(F85="Scenario3PBT12",'Medium retrofit'!$AN$101,"")))&amp;IF(F85="Scenario1PBT13",'Medium retrofit'!$AO$101,IF(F85="Scenario2PBT13",'Medium retrofit'!$AP$101,IF(F85="Scenario3PBT13",'Medium retrofit'!$AQ$101,"")))&amp;IF(F85="Scenario1PBT14",'Medium retrofit'!$AR$101,IF(F85="Scenario2PBT14",'Medium retrofit'!$AS$101,IF(F85="Scenario3PBT14",'Medium retrofit'!$AT$101,"")))&amp;IF(F85="Scenario1PBT15",'Medium retrofit'!$AU$101,IF(F85="Scenario2PBT15",'Medium retrofit'!$AV$101,IF(F85="Scenario3PBT15",'Medium retrofit'!$AW$101,"")))</f>
        <v/>
      </c>
      <c r="AB85" s="242">
        <f t="shared" si="55"/>
        <v>0</v>
      </c>
      <c r="AC85" s="247">
        <f>IFERROR('Projection_Base-case'!G85-G85,0)</f>
        <v>0</v>
      </c>
      <c r="AD85" s="123">
        <f t="shared" si="34"/>
        <v>0</v>
      </c>
      <c r="AE85" s="123">
        <f>IFERROR(100*AC85/'Projection_Base-case'!G85,0)</f>
        <v>0</v>
      </c>
      <c r="AF85" s="123">
        <f>IFERROR('Projection_Base-case'!I85-I85,0)</f>
        <v>0</v>
      </c>
      <c r="AG85" s="123">
        <f t="shared" si="35"/>
        <v>0</v>
      </c>
      <c r="AH85" s="123">
        <f>IFERROR(100*AF85/'Projection_Base-case'!I85,0)</f>
        <v>0</v>
      </c>
      <c r="AI85" s="123">
        <f>IFERROR('Projection_Base-case'!K85-K85,0)</f>
        <v>0</v>
      </c>
      <c r="AJ85" s="123">
        <f t="shared" si="36"/>
        <v>0</v>
      </c>
      <c r="AK85" s="123">
        <f>IFERROR(100*AI85/'Projection_Base-case'!K85,0)</f>
        <v>0</v>
      </c>
      <c r="AL85" s="123">
        <f>IFERROR(M85-'Projection_Base-case'!M85,0)</f>
        <v>0</v>
      </c>
      <c r="AM85" s="123">
        <f t="shared" si="37"/>
        <v>0</v>
      </c>
      <c r="AN85" s="179">
        <f>IFERROR(IF('Projection_Base-case'!N85&gt;0,100*AM85/'Projection_Base-case'!N85,100*AM85/N85),0)</f>
        <v>0</v>
      </c>
      <c r="AO85" s="245">
        <f>IFERROR('Projection_Base-case'!O85-O85,0)</f>
        <v>0</v>
      </c>
      <c r="AP85" s="123">
        <f t="shared" si="38"/>
        <v>0</v>
      </c>
      <c r="AQ85" s="123">
        <f>IFERROR(100*AO85/'Projection_Base-case'!O85,0)</f>
        <v>0</v>
      </c>
      <c r="AR85" s="123">
        <f>IFERROR('Projection_Base-case'!Q85-Q85,0)</f>
        <v>0</v>
      </c>
      <c r="AS85" s="123">
        <f t="shared" si="39"/>
        <v>0</v>
      </c>
      <c r="AT85" s="123">
        <f>IFERROR(100*AR85/'Projection_Base-case'!Q85,0)</f>
        <v>0</v>
      </c>
      <c r="AU85" s="123">
        <f>IFERROR('Projection_Base-case'!S85-S85,0)</f>
        <v>0</v>
      </c>
      <c r="AV85" s="123">
        <f t="shared" si="40"/>
        <v>0</v>
      </c>
      <c r="AW85" s="124">
        <f>IFERROR(100*AU85/'Projection_Base-case'!S85,0)</f>
        <v>0</v>
      </c>
      <c r="AX85" s="245">
        <f>IFERROR('Projection_Base-case'!U85-U85,0)</f>
        <v>0</v>
      </c>
      <c r="AY85" s="123">
        <f t="shared" si="41"/>
        <v>0</v>
      </c>
      <c r="AZ85" s="123">
        <f>IFERROR(100*AX85/'Projection_Base-case'!U85,0)</f>
        <v>0</v>
      </c>
      <c r="BA85" s="123">
        <f>IFERROR('Projection_Base-case'!W85-W85,0)</f>
        <v>0</v>
      </c>
      <c r="BB85" s="123">
        <f t="shared" si="42"/>
        <v>0</v>
      </c>
      <c r="BC85" s="123">
        <f>IFERROR(100*BA85/'Projection_Base-case'!W85,0)</f>
        <v>0</v>
      </c>
      <c r="BD85" s="123">
        <f>IFERROR('Projection_Base-case'!Y85-Y85,0)</f>
        <v>0</v>
      </c>
      <c r="BE85" s="123">
        <f t="shared" si="43"/>
        <v>0</v>
      </c>
      <c r="BF85" s="123">
        <f>IFERROR(100*BD85/'Projection_Base-case'!Y85,0)</f>
        <v>0</v>
      </c>
      <c r="BG85" s="178">
        <f t="shared" si="56"/>
        <v>0</v>
      </c>
      <c r="BH85" s="179">
        <f t="shared" si="57"/>
        <v>0</v>
      </c>
    </row>
    <row r="86" spans="1:60">
      <c r="A86" s="165">
        <v>81</v>
      </c>
      <c r="B86" s="239">
        <f>IF('Projection_Base-case'!B86&lt;&gt;"",'Projection_Base-case'!B86,0)</f>
        <v>0</v>
      </c>
      <c r="C86" s="239">
        <f>IF('Projection_Base-case'!C86&lt;&gt;"",'Projection_Base-case'!C86,0)</f>
        <v>0</v>
      </c>
      <c r="D86" s="239">
        <f>IF('Projection_Base-case'!D86&lt;&gt;"",'Projection_Base-case'!D86,0)</f>
        <v>0</v>
      </c>
      <c r="E86" s="164" t="str">
        <f>IF(AND('Résultats medium'!$AC$3="OUI",'Résultats medium'!E85&lt;&gt;""),'Résultats medium'!E85,IF(OR(D86="PBT1",D86="PBT4",D86="PBT5",D86="PBT6",D86="PBT7",D86="PBT8",D86="PBT10"),"Scenario1",IF(OR(D86="PBT3",D86="PBT9"),"Scenario3",IF(OR(D86="PBT2"),"Scenario2",""))))</f>
        <v/>
      </c>
      <c r="F86" s="240" t="str">
        <f t="shared" si="44"/>
        <v>0</v>
      </c>
      <c r="G86" s="241" t="str">
        <f>IF(F86="Scenario1PBT1",'Medium retrofit'!$E$6,IF(F86="Scenario2PBT1",'Medium retrofit'!$F$6,IF(F86="Scenario3PBT1",'Medium retrofit'!$G$6,"")))&amp;IF(F86="Scenario1PBT2",'Medium retrofit'!$H$6,IF(F86="Scenario2PBT2",'Medium retrofit'!$I$6,IF(F86="Scenario3PBT2",'Medium retrofit'!$J$6,"")))&amp;IF(F86="Scenario1PBT3",'Medium retrofit'!$K$6,IF(F86="Scenario2PBT3",'Medium retrofit'!$L$6,IF(F86="Scenario3PBT3",'Medium retrofit'!$M$6,"")))&amp;IF(F86="Scenario1PBT4",'Medium retrofit'!$N$6,IF(F86="Scenario2PBT4",'Medium retrofit'!$O$6,IF(F86="Scenario3PBT4",'Medium retrofit'!$P$6,"")))&amp;IF(F86="Scenario1PBT5",'Medium retrofit'!$Q$6,IF(F86="Scenario2PBT5",'Medium retrofit'!$R$6,IF(F86="Scenario3PBT5",'Medium retrofit'!$S$6,"")))&amp;IF(F86="Scenario1PBT6",'Medium retrofit'!$T$6,IF(F86="Scenario2PBT6",'Medium retrofit'!$U$6,IF(F86="Scenario3PBT6",'Medium retrofit'!$V$6,"")))&amp;IF(F86="Scenario1PBT7",'Medium retrofit'!$W$6,IF(F86="Scenario2PBT7",'Medium retrofit'!$X$6,IF(F86="Scenario3PBT7",'Medium retrofit'!$Y$6,"")))&amp;IF(F86="Scenario1PBT8",'Medium retrofit'!$Z$6,IF(F86="Scenario2PBT8",'Medium retrofit'!$AA$6,IF(F86="Scenario3PBT8",'Medium retrofit'!$AB$6,"")))&amp;IF(F86="Scenario1PBT9",'Medium retrofit'!$AC$6,IF(F86="Scenario2PBT9",'Medium retrofit'!$AD$6,IF(F86="Scenario3PBT9",'Medium retrofit'!$AE$6,"")))&amp;IF(F86="Scenario1PBT10",'Medium retrofit'!$AF$6,IF(F86="Scenario2PBT10",'Medium retrofit'!$AG$6,IF(F86="Scenario3PBT10",'Medium retrofit'!$AH$6,"")))&amp;IF(F86="Scenario1PBT11",'Medium retrofit'!$AI$6,IF(F86="Scenario2PBT11",'Medium retrofit'!$AJ$6,IF(F86="Scenario3PBT11",'Medium retrofit'!$AK$6,"")))&amp;IF(F86="Scenario1PBT12",'Medium retrofit'!$AL$6,IF(F86="Scenario2PBT12",'Medium retrofit'!$AM$6,IF(F86="Scenario3PBT12",'Medium retrofit'!$AN$6,"")))&amp;IF(F86="Scenario1PBT13",'Medium retrofit'!$AO$6,IF(F86="Scenario2PBT13",'Medium retrofit'!$AP$6,IF(F86="Scenario3PBT13",'Medium retrofit'!$AQ$6,"")))&amp;IF(F86="Scenario1PBT14",'Medium retrofit'!$AR$6,IF(F86="Scenario2PBT14",'Medium retrofit'!$AS$6,IF(F86="Scenario3PBT14",'Medium retrofit'!$AT$6,"")))&amp;IF(F86="Scenario1PBT15",'Medium retrofit'!$AU$6,IF(F86="Scenario2PBT15",'Medium retrofit'!$AV$6,IF(F86="Scenario3PBT15",'Medium retrofit'!$AW$6,"")))</f>
        <v/>
      </c>
      <c r="H86" s="123">
        <f t="shared" si="45"/>
        <v>0</v>
      </c>
      <c r="I86" s="239" t="str">
        <f>IF(F86="Scenario1PBT1",'Medium retrofit'!$E$16,IF(F86="Scenario2PBT1",'Medium retrofit'!$F$16,IF(F86="Scenario3PBT1",'Medium retrofit'!$G$16,"")))&amp;IF(F86="Scenario1PBT2",'Medium retrofit'!$H$16,IF(F86="Scenario2PBT2",'Medium retrofit'!$I$16,IF(F86="Scenario3PBT2",'Medium retrofit'!$J$16,"")))&amp;IF(F86="Scenario1PBT3",'Medium retrofit'!$K$16,IF(F86="Scenario2PBT3",'Medium retrofit'!$L$16,IF(F86="Scenario3PBT3",'Medium retrofit'!$M$16,"")))&amp;IF(F86="Scenario1PBT4",'Medium retrofit'!$N$16,IF(F86="Scenario2PBT4",'Medium retrofit'!$O$16,IF(F86="Scenario3PBT4",'Medium retrofit'!$P$16,"")))&amp;IF(F86="Scenario1PBT5",'Medium retrofit'!$Q$16,IF(F86="Scenario2PBT5",'Medium retrofit'!$R$16,IF(F86="Scenario3PBT5",'Medium retrofit'!$S$16,"")))&amp;IF(F86="Scenario1PBT6",'Medium retrofit'!$T$16,IF(F86="Scenario2PBT6",'Medium retrofit'!$U$16,IF(F86="Scenario3PBT6",'Medium retrofit'!$V$16,"")))&amp;IF(F86="Scenario1PBT7",'Medium retrofit'!$W$16,IF(F86="Scenario2PBT7",'Medium retrofit'!$X$16,IF(F86="Scenario3PBT7",'Medium retrofit'!$Y$16,"")))&amp;IF(F86="Scenario1PBT8",'Medium retrofit'!$Z$16,IF(F86="Scenario2PBT8",'Medium retrofit'!$AA$16,IF(F86="Scenario3PBT8",'Medium retrofit'!$AB$16,"")))&amp;IF(F86="Scenario1PBT9",'Medium retrofit'!$AC$16,IF(F86="Scenario2PBT9",'Medium retrofit'!$AD$16,IF(F86="Scenario3PBT9",'Medium retrofit'!$AE$16,"")))&amp;IF(F86="Scenario1PBT10",'Medium retrofit'!$AF$16,IF(F86="Scenario2PBT10",'Medium retrofit'!$AG$16,IF(F86="Scenario3PBT10",'Medium retrofit'!$AH$16,"")))&amp;IF(F86="Scenario1PBT11",'Medium retrofit'!$AI$16,IF(F86="Scenario2PBT11",'Medium retrofit'!$AJ$16,IF(F86="Scenario3PBT11",'Medium retrofit'!$AK$16,"")))&amp;IF(F86="Scenario1PBT12",'Medium retrofit'!$AL$16,IF(F86="Scenario2PBT12",'Medium retrofit'!$AM$16,IF(F86="Scenario3PBT12",'Medium retrofit'!$AN$16,"")))&amp;IF(F86="Scenario1PBT13",'Medium retrofit'!$AO$16,IF(F86="Scenario2PBT13",'Medium retrofit'!$AP$16,IF(F86="Scenario3PBT13",'Medium retrofit'!$AQ$16,"")))&amp;IF(F86="Scenario1PBT14",'Medium retrofit'!$AR$16,IF(F86="Scenario2PBT14",'Medium retrofit'!$AS$16,IF(F86="Scenario3PBT14",'Medium retrofit'!$AT$16,"")))&amp;IF(F86="Scenario1PBT15",'Medium retrofit'!$AU$16,IF(F86="Scenario2PBT15",'Medium retrofit'!$AV$16,IF(F86="Scenario3PBT15",'Medium retrofit'!$AW$16,"")))</f>
        <v/>
      </c>
      <c r="J86" s="123">
        <f t="shared" si="46"/>
        <v>0</v>
      </c>
      <c r="K86" s="123" t="str">
        <f>IF(F86="Scenario1PBT1",'Medium retrofit'!$E$18,IF(F86="Scenario2PBT1",'Medium retrofit'!$F$18,IF(F86="Scenario3PBT1",'Medium retrofit'!$G$18,"")))&amp;IF(F86="Scenario1PBT2",'Medium retrofit'!$H$18,IF(F86="Scenario2PBT2",'Medium retrofit'!$I$18,IF(F86="Scenario3PBT2",'Medium retrofit'!$J$18,"")))&amp;IF(F86="Scenario1PBT3",'Medium retrofit'!$K$18,IF(F86="Scenario2PBT3",'Medium retrofit'!$L$18,IF(F86="Scenario3PBT3",'Medium retrofit'!$M$18,"")))&amp;IF(F86="Scenario1PBT4",'Medium retrofit'!$N$18,IF(F86="Scenario2PBT4",'Medium retrofit'!$O$18,IF(F86="Scenario3PBT4",'Medium retrofit'!$P$18,"")))&amp;IF(F86="Scenario1PBT5",'Medium retrofit'!$Q$18,IF(F86="Scenario2PBT5",'Medium retrofit'!$R$18,IF(F86="Scenario3PBT5",'Medium retrofit'!$S$18,"")))&amp;IF(F86="Scenario1PBT6",'Medium retrofit'!$T$18,IF(F86="Scenario2PBT6",'Medium retrofit'!$U$18,IF(F86="Scenario3PBT6",'Medium retrofit'!$V$18,"")))&amp;IF(F86="Scenario1PBT7",'Medium retrofit'!$W$18,IF(F86="Scenario2PBT7",'Medium retrofit'!$X$18,IF(F86="Scenario3PBT7",'Medium retrofit'!$Y$18,"")))&amp;IF(F86="Scenario1PBT8",'Medium retrofit'!$Z$18,IF(F86="Scenario2PBT8",'Medium retrofit'!$AA$18,IF(F86="Scenario3PBT8",'Medium retrofit'!$AB$18,"")))&amp;IF(F86="Scenario1PBT9",'Medium retrofit'!$AC$18,IF(F86="Scenario2PBT9",'Medium retrofit'!$AD$18,IF(F86="Scenario3PBT9",'Medium retrofit'!$AE$18,"")))&amp;IF(F86="Scenario1PBT10",'Medium retrofit'!$AF$18,IF(F86="Scenario2PBT10",'Medium retrofit'!$AG$18,IF(F86="Scenario3PBT10",'Medium retrofit'!$AH$18,"")))&amp;IF(F86="Scenario1PBT11",'Medium retrofit'!$AI$18,IF(F86="Scenario2PBT11",'Medium retrofit'!$AJ$18,IF(F86="Scenario3PBT11",'Medium retrofit'!$AK$18,"")))&amp;IF(F86="Scenario1PBT12",'Medium retrofit'!$AL$18,IF(F86="Scenario2PBT12",'Medium retrofit'!$AM$18,IF(F86="Scenario3PBT12",'Medium retrofit'!$AN$18,"")))&amp;IF(F86="Scenario1PBT13",'Medium retrofit'!$AO$18,IF(F86="Scenario2PBT13",'Medium retrofit'!$AP$18,IF(F86="Scenario3PBT13",'Medium retrofit'!$AQ$18,"")))&amp;IF(F86="Scenario1PBT14",'Medium retrofit'!$AR$18,IF(F86="Scenario2PBT14",'Medium retrofit'!$AS$18,IF(F86="Scenario3PBT14",'Medium retrofit'!$AT$18,"")))&amp;IF(F86="Scenario1PBT15",'Medium retrofit'!$AU$18,IF(F86="Scenario2PBT15",'Medium retrofit'!$AV$18,IF(F86="Scenario3PBT15",'Medium retrofit'!$AW$18,"")))</f>
        <v/>
      </c>
      <c r="L86" s="123">
        <f t="shared" si="47"/>
        <v>0</v>
      </c>
      <c r="M86" s="123" t="str">
        <f>IF(F86="Scenario1PBT1",'Medium retrofit'!$E$20,IF(F86="Scenario2PBT1",'Medium retrofit'!$F$20,IF(F86="Scenario3PBT1",'Medium retrofit'!$G$20,"")))&amp;IF(F86="Scenario1PBT2",'Medium retrofit'!$H$20,IF(F86="Scenario2PBT2",'Medium retrofit'!$I$20,IF(F86="Scenario3PBT2",'Medium retrofit'!$J$20,"")))&amp;IF(F86="Scenario1PBT3",'Medium retrofit'!$K$20,IF(F86="Scenario2PBT3",'Medium retrofit'!$L$20,IF(F86="Scenario3PBT3",'Medium retrofit'!$M$20,"")))&amp;IF(F86="Scenario1PBT4",'Medium retrofit'!$N$20,IF(F86="Scenario2PBT4",'Medium retrofit'!$O$20,IF(F86="Scenario3PBT4",'Medium retrofit'!$P$20,"")))&amp;IF(F86="Scenario1PBT5",'Medium retrofit'!$Q$20,IF(F86="Scenario2PBT5",'Medium retrofit'!$R$20,IF(F86="Scenario3PBT5",'Medium retrofit'!$S$20,"")))&amp;IF(F86="Scenario1PBT6",'Medium retrofit'!$T$20,IF(F86="Scenario2PBT6",'Medium retrofit'!$U$20,IF(F86="Scenario3PBT6",'Medium retrofit'!$V$20,"")))&amp;IF(F86="Scenario1PBT7",'Medium retrofit'!$W$20,IF(F86="Scenario2PBT7",'Medium retrofit'!$X$20,IF(F86="Scenario3PBT7",'Medium retrofit'!$Y$20,"")))&amp;IF(F86="Scenario1PBT8",'Medium retrofit'!$Z$20,IF(F86="Scenario2PBT8",'Medium retrofit'!$AA$20,IF(F86="Scenario3PBT8",'Medium retrofit'!$AB$20,"")))&amp;IF(F86="Scenario1PBT9",'Medium retrofit'!$AC$20,IF(F86="Scenario2PBT9",'Medium retrofit'!$AD$20,IF(F86="Scenario3PBT9",'Medium retrofit'!$AE$20,"")))&amp;IF(F86="Scenario1PBT10",'Medium retrofit'!$AF$20,IF(F86="Scenario2PBT10",'Medium retrofit'!$AG$20,IF(F86="Scenario3PBT10",'Medium retrofit'!$AH$20,"")))&amp;IF(F86="Scenario1PBT11",'Medium retrofit'!$AI$20,IF(F86="Scenario2PBT11",'Medium retrofit'!$AJ$20,IF(F86="Scenario3PBT11",'Medium retrofit'!$AK$20,"")))&amp;IF(F86="Scenario1PBT12",'Medium retrofit'!$AL$20,IF(F86="Scenario2PBT12",'Medium retrofit'!$AM$20,IF(F86="Scenario3PBT12",'Medium retrofit'!$AN$20,"")))&amp;IF(F86="Scenario1PBT13",'Medium retrofit'!$AO$20,IF(F86="Scenario2PBT13",'Medium retrofit'!$AP$20,IF(F86="Scenario3PBT13",'Medium retrofit'!$AQ$20,"")))&amp;IF(F86="Scenario1PBT14",'Medium retrofit'!$AR$20,IF(F86="Scenario2PBT14",'Medium retrofit'!$AS$20,IF(F86="Scenario3PBT14",'Medium retrofit'!$AT$20,"")))&amp;IF(F86="Scenario1PBT15",'Medium retrofit'!$AU$20,IF(F86="Scenario2PBT15",'Medium retrofit'!$AV$20,IF(F86="Scenario3PBT15",'Medium retrofit'!$AW$20,"")))</f>
        <v/>
      </c>
      <c r="N86" s="124">
        <f t="shared" si="48"/>
        <v>0</v>
      </c>
      <c r="O86" s="245" t="str">
        <f>IF(F86="Scenario1PBT1",'Medium retrofit'!$E$23,IF(F86="Scenario2PBT1",'Medium retrofit'!$F$23,IF(F86="Scenario3PBT1",'Medium retrofit'!$G$23,"")))&amp;IF(F86="Scenario1PBT2",'Medium retrofit'!$H$23,IF(F86="Scenario2PBT2",'Medium retrofit'!$I$23,IF(F86="Scenario3PBT2",'Medium retrofit'!$J$23,"")))&amp;IF(F86="Scenario1PBT3",'Medium retrofit'!$K$23,IF(F86="Scenario2PBT3",'Medium retrofit'!$L$23,IF(F86="Scenario3PBT3",'Medium retrofit'!$M$23,"")))&amp;IF(F86="Scenario1PBT4",'Medium retrofit'!$N$23,IF(F86="Scenario2PBT4",'Medium retrofit'!$O$23,IF(F86="Scenario3PBT4",'Medium retrofit'!$P$23,"")))&amp;IF(F86="Scenario1PBT5",'Medium retrofit'!$Q$23,IF(F86="Scenario2PBT5",'Medium retrofit'!$R$23,IF(F86="Scenario3PBT5",'Medium retrofit'!$S$23,"")))&amp;IF(F86="Scenario1PBT6",'Medium retrofit'!$T$23,IF(F86="Scenario2PBT6",'Medium retrofit'!$U$23,IF(F86="Scenario3PBT6",'Medium retrofit'!$V$23,"")))&amp;IF(F86="Scenario1PBT7",'Medium retrofit'!$W$23,IF(F86="Scenario2PBT7",'Medium retrofit'!$X$23,IF(F86="Scenario3PBT7",'Medium retrofit'!$Y$23,"")))&amp;IF(F86="Scenario1PBT8",'Medium retrofit'!$Z$23,IF(F86="Scenario2PBT8",'Medium retrofit'!$AA$23,IF(F86="Scenario3PBT8",'Medium retrofit'!$AB$23,"")))&amp;IF(F86="Scenario1PBT9",'Medium retrofit'!$AC$23,IF(F86="Scenario2PBT9",'Medium retrofit'!$AD$23,IF(F86="Scenario3PBT9",'Medium retrofit'!$AE$23,"")))&amp;IF(F86="Scenario1PBT10",'Medium retrofit'!$AF$23,IF(F86="Scenario2PBT10",'Medium retrofit'!$AG$23,IF(F86="Scenario3PBT10",'Medium retrofit'!$AH$23,"")))&amp;IF(F86="Scenario1PBT11",'Medium retrofit'!$AI$23,IF(F86="Scenario2PBT11",'Medium retrofit'!$AJ$23,IF(F86="Scenario3PBT11",'Medium retrofit'!$AK$23,"")))&amp;IF(F86="Scenario1PBT12",'Medium retrofit'!$AL$23,IF(F86="Scenario2PBT12",'Medium retrofit'!$AM$23,IF(F86="Scenario3PBT12",'Medium retrofit'!$AN$23,"")))&amp;IF(F86="Scenario1PBT13",'Medium retrofit'!$AO$23,IF(F86="Scenario2PBT13",'Medium retrofit'!$AP$23,IF(F86="Scenario3PBT13",'Medium retrofit'!$AQ$23,"")))&amp;IF(F86="Scenario1PBT14",'Medium retrofit'!$AR$23,IF(F86="Scenario2PBT14",'Medium retrofit'!$AS$23,IF(F86="Scenario3PBT14",'Medium retrofit'!$AT$23,"")))&amp;IF(F86="Scenario1PBT15",'Medium retrofit'!$AU$23,IF(F86="Scenario2PBT15",'Medium retrofit'!$AV$23,IF(F86="Scenario3PBT15",'Medium retrofit'!$AW$23,"")))</f>
        <v/>
      </c>
      <c r="P86" s="123">
        <f t="shared" si="49"/>
        <v>0</v>
      </c>
      <c r="Q86" s="123" t="str">
        <f>IF(F86="Scenario1PBT1",'Medium retrofit'!$E$25,IF(F86="Scenario2PBT1",'Medium retrofit'!$F$25,IF(F86="Scenario3PBT1",'Medium retrofit'!$G$25,"")))&amp;IF(F86="Scenario1PBT2",'Medium retrofit'!$H$25,IF(F86="Scenario2PBT2",'Medium retrofit'!$I$25,IF(F86="Scenario3PBT2",'Medium retrofit'!$J$25,"")))&amp;IF(F86="Scenario1PBT3",'Medium retrofit'!$K$25,IF(F86="Scenario2PBT3",'Medium retrofit'!$L$25,IF(F86="Scenario3PBT3",'Medium retrofit'!$M$25,"")))&amp;IF(F86="Scenario1PBT4",'Medium retrofit'!$N$25,IF(F86="Scenario2PBT4",'Medium retrofit'!$O$25,IF(F86="Scenario3PBT4",'Medium retrofit'!$P$25,"")))&amp;IF(F86="Scenario1PBT5",'Medium retrofit'!$Q$25,IF(F86="Scenario2PBT5",'Medium retrofit'!$R$25,IF(F86="Scenario3PBT5",'Medium retrofit'!$S$25,"")))&amp;IF(F86="Scenario1PBT6",'Medium retrofit'!$T$25,IF(F86="Scenario2PBT6",'Medium retrofit'!$U$25,IF(F86="Scenario3PBT6",'Medium retrofit'!$V$25,"")))&amp;IF(F86="Scenario1PBT7",'Medium retrofit'!$W$25,IF(F86="Scenario2PBT7",'Medium retrofit'!$X$25,IF(F86="Scenario3PBT7",'Medium retrofit'!$Y$25,"")))&amp;IF(F86="Scenario1PBT8",'Medium retrofit'!$Z$25,IF(F86="Scenario2PBT8",'Medium retrofit'!$AA$25,IF(F86="Scenario3PBT8",'Medium retrofit'!$AB$25,"")))&amp;IF(F86="Scenario1PBT9",'Medium retrofit'!$AC$25,IF(F86="Scenario2PBT9",'Medium retrofit'!$AD$25,IF(F86="Scenario3PBT9",'Medium retrofit'!$AE$25,"")))&amp;IF(F86="Scenario1PBT10",'Medium retrofit'!$AF$25,IF(F86="Scenario2PBT10",'Medium retrofit'!$AG$25,IF(F86="Scenario3PBT10",'Medium retrofit'!$AH$25,"")))&amp;IF(F86="Scenario1PBT11",'Medium retrofit'!$AI$25,IF(F86="Scenario2PBT11",'Medium retrofit'!$AJ$25,IF(F86="Scenario3PBT11",'Medium retrofit'!$AK$25,"")))&amp;IF(F86="Scenario1PBT12",'Medium retrofit'!$AL$25,IF(F86="Scenario2PBT12",'Medium retrofit'!$AM$25,IF(F86="Scenario3PBT12",'Medium retrofit'!$AN$25,"")))&amp;IF(F86="Scenario1PBT13",'Medium retrofit'!$AO$25,IF(F86="Scenario2PBT13",'Medium retrofit'!$AP$25,IF(F86="Scenario3PBT13",'Medium retrofit'!$AQ$25,"")))&amp;IF(F86="Scenario1PBT14",'Medium retrofit'!$AR$25,IF(F86="Scenario2PBT14",'Medium retrofit'!$AS$25,IF(F86="Scenario3PBT14",'Medium retrofit'!$AT$25,"")))&amp;IF(F86="Scenario1PBT15",'Medium retrofit'!$AU$25,IF(F86="Scenario2PBT15",'Medium retrofit'!$AV$25,IF(F86="Scenario3PBT15",'Medium retrofit'!$AW$25,"")))</f>
        <v/>
      </c>
      <c r="R86" s="123">
        <f t="shared" si="50"/>
        <v>0</v>
      </c>
      <c r="S86" s="123" t="str">
        <f>IF(F86="Scenario1PBT1",'Medium retrofit'!$E$27,IF(F86="Scenario2PBT1",'Medium retrofit'!$F$27,IF(F86="Scenario3PBT1",'Medium retrofit'!$G$27,"")))&amp;IF(F86="Scenario1PBT2",'Medium retrofit'!$H$27,IF(F86="Scenario2PBT2",'Medium retrofit'!$I$27,IF(F86="Scenario3PBT2",'Medium retrofit'!$J$27,"")))&amp;IF(F86="Scenario1PBT3",'Medium retrofit'!$K$27,IF(F86="Scenario2PBT3",'Medium retrofit'!$L$27,IF(F86="Scenario3PBT3",'Medium retrofit'!$M$27,"")))&amp;IF(F86="Scenario1PBT4",'Medium retrofit'!$N$27,IF(F86="Scenario2PBT4",'Medium retrofit'!$O$27,IF(F86="Scenario3PBT4",'Medium retrofit'!$P$27,"")))&amp;IF(F86="Scenario1PBT5",'Medium retrofit'!$Q$27,IF(F86="Scenario2PBT5",'Medium retrofit'!$R$27,IF(F86="Scenario3PBT5",'Medium retrofit'!$S$27,"")))&amp;IF(F86="Scenario1PBT6",'Medium retrofit'!$T$27,IF(F86="Scenario2PBT6",'Medium retrofit'!$U$27,IF(F86="Scenario3PBT6",'Medium retrofit'!$V$27,"")))&amp;IF(F86="Scenario1PBT7",'Medium retrofit'!$W$27,IF(F86="Scenario2PBT7",'Medium retrofit'!$X$27,IF(F86="Scenario3PBT7",'Medium retrofit'!$Y$27,"")))&amp;IF(F86="Scenario1PBT8",'Medium retrofit'!$Z$27,IF(F86="Scenario2PBT8",'Medium retrofit'!$AA$27,IF(F86="Scenario3PBT8",'Medium retrofit'!$AB$27,"")))&amp;IF(F86="Scenario1PBT9",'Medium retrofit'!$AC$27,IF(F86="Scenario2PBT9",'Medium retrofit'!$AD$27,IF(F86="Scenario3PBT9",'Medium retrofit'!$AE$27,"")))&amp;IF(F86="Scenario1PBT10",'Medium retrofit'!$AF$27,IF(F86="Scenario2PBT10",'Medium retrofit'!$AG$27,IF(F86="Scenario3PBT10",'Medium retrofit'!$AH$27,"")))&amp;IF(F86="Scenario1PBT11",'Medium retrofit'!$AI$27,IF(F86="Scenario2PBT11",'Medium retrofit'!$AJ$27,IF(F86="Scenario3PBT11",'Medium retrofit'!$AK$27,"")))&amp;IF(F86="Scenario1PBT12",'Medium retrofit'!$AL$27,IF(F86="Scenario2PBT12",'Medium retrofit'!$AM$27,IF(F86="Scenario3PBT12",'Medium retrofit'!$AN$27,"")))&amp;IF(F86="Scenario1PBT13",'Medium retrofit'!$AO$27,IF(F86="Scenario2PBT13",'Medium retrofit'!$AP$27,IF(F86="Scenario3PBT13",'Medium retrofit'!$AQ$27,"")))&amp;IF(F86="Scenario1PBT14",'Medium retrofit'!$AR$27,IF(F86="Scenario2PBT14",'Medium retrofit'!$AS$27,IF(F86="Scenario3PBT14",'Medium retrofit'!$AT$27,"")))&amp;IF(F86="Scenario1PBT15",'Medium retrofit'!$AU$27,IF(F86="Scenario2PBT15",'Medium retrofit'!$AV$27,IF(F86="Scenario3PBT15",'Medium retrofit'!$AW$27,"")))</f>
        <v/>
      </c>
      <c r="T86" s="246">
        <f t="shared" si="51"/>
        <v>0</v>
      </c>
      <c r="U86" s="245" t="str">
        <f>IF(F86="Scenario1PBT1",'Medium retrofit'!$E$38,IF(F86="Scenario2PBT1",'Medium retrofit'!$F$38,IF(F86="Scenario3PBT1",'Medium retrofit'!$G$38,"")))&amp;IF(F86="Scenario1PBT2",'Medium retrofit'!$H$38,IF(F86="Scenario2PBT2",'Medium retrofit'!$I$38,IF(F86="Scenario3PBT2",'Medium retrofit'!$J$38,"")))&amp;IF(F86="Scenario1PBT3",'Medium retrofit'!$K$38,IF(F86="Scenario2PBT3",'Medium retrofit'!$L$38,IF(F86="Scenario3PBT3",'Medium retrofit'!$M$38,"")))&amp;IF(F86="Scenario1PBT4",'Medium retrofit'!$N$38,IF(F86="Scenario2PBT4",'Medium retrofit'!$O$38,IF(F86="Scenario3PBT4",'Medium retrofit'!$P$38,"")))&amp;IF(F86="Scenario1PBT5",'Medium retrofit'!$Q$38,IF(F86="Scenario2PBT5",'Medium retrofit'!$R$38,IF(F86="Scenario3PBT5",'Medium retrofit'!$S$38,"")))&amp;IF(F86="Scenario1PBT6",'Medium retrofit'!$T$38,IF(F86="Scenario2PBT6",'Medium retrofit'!$U$38,IF(F86="Scenario3PBT6",'Medium retrofit'!$V$38,"")))&amp;IF(F86="Scenario1PBT7",'Medium retrofit'!$W$38,IF(F86="Scenario2PBT7",'Medium retrofit'!$X$38,IF(F86="Scenario3PBT7",'Medium retrofit'!$Y$38,"")))&amp;IF(F86="Scenario1PBT8",'Medium retrofit'!$Z$38,IF(F86="Scenario2PBT8",'Medium retrofit'!$AA$38,IF(F86="Scenario3PBT8",'Medium retrofit'!$AB$38,"")))&amp;IF(F86="Scenario1PBT9",'Medium retrofit'!$AC$38,IF(F86="Scenario2PBT9",'Medium retrofit'!$AD$38,IF(F86="Scenario3PBT9",'Medium retrofit'!$AE$38,"")))&amp;IF(F86="Scenario1PBT10",'Medium retrofit'!$AF$38,IF(F86="Scenario2PBT10",'Medium retrofit'!$AG$38,IF(F86="Scenario3PBT10",'Medium retrofit'!$AH$38,"")))&amp;IF(F86="Scenario1PBT11",'Medium retrofit'!$AI$38,IF(F86="Scenario2PBT11",'Medium retrofit'!$AJ$38,IF(F86="Scenario3PBT11",'Medium retrofit'!$AK$38,"")))&amp;IF(F86="Scenario1PBT12",'Medium retrofit'!$AL$38,IF(F86="Scenario2PBT12",'Medium retrofit'!$AM$38,IF(F86="Scenario3PBT12",'Medium retrofit'!$AN$38,"")))&amp;IF(F86="Scenario1PBT13",'Medium retrofit'!$AO$38,IF(F86="Scenario2PBT13",'Medium retrofit'!$AP$38,IF(F86="Scenario3PBT13",'Medium retrofit'!$AQ$38,"")))&amp;IF(F86="Scenario1PBT14",'Medium retrofit'!$AR$38,IF(F86="Scenario2PBT14",'Medium retrofit'!$AS$38,IF(F86="Scenario3PBT14",'Medium retrofit'!$AT$38,"")))&amp;IF(F86="Scenario1PBT15",'Medium retrofit'!$AU$38,IF(F86="Scenario2PBT15",'Medium retrofit'!$AV$38,IF(F86="Scenario3PBT15",'Medium retrofit'!$AW$38,"")))</f>
        <v/>
      </c>
      <c r="V86" s="123">
        <f t="shared" si="52"/>
        <v>0</v>
      </c>
      <c r="W86" s="123" t="str">
        <f>IF(F86="Scenario1PBT1",'Medium retrofit'!$E$40,IF(F86="Scenario2PBT1",'Medium retrofit'!$F$40,IF(F86="Scenario3PBT1",'Medium retrofit'!$G$40,"")))&amp;IF(F86="Scenario1PBT2",'Medium retrofit'!$H$40,IF(F86="Scenario2PBT2",'Medium retrofit'!$I$40,IF(F86="Scenario3PBT2",'Medium retrofit'!$J$40,"")))&amp;IF(F86="Scenario1PBT3",'Medium retrofit'!$K$40,IF(F86="Scenario2PBT3",'Medium retrofit'!$L$40,IF(F86="Scenario3PBT3",'Medium retrofit'!$M$40,"")))&amp;IF(F86="Scenario1PBT4",'Medium retrofit'!$N$40,IF(F86="Scenario2PBT4",'Medium retrofit'!$O$40,IF(F86="Scenario3PBT4",'Medium retrofit'!$P$40,"")))&amp;IF(F86="Scenario1PBT5",'Medium retrofit'!$Q$40,IF(F86="Scenario2PBT5",'Medium retrofit'!$R$40,IF(F86="Scenario3PBT5",'Medium retrofit'!$S$40,"")))&amp;IF(F86="Scenario1PBT6",'Medium retrofit'!$T$40,IF(F86="Scenario2PBT6",'Medium retrofit'!$U$40,IF(F86="Scenario3PBT6",'Medium retrofit'!$V$40,"")))&amp;IF(F86="Scenario1PBT7",'Medium retrofit'!$W$40,IF(F86="Scenario2PBT7",'Medium retrofit'!$X$40,IF(F86="Scenario3PBT7",'Medium retrofit'!$Y$40,"")))&amp;IF(F86="Scenario1PBT8",'Medium retrofit'!$Z$40,IF(F86="Scenario2PBT8",'Medium retrofit'!$AA$40,IF(F86="Scenario3PBT8",'Medium retrofit'!$AB$40,"")))&amp;IF(F86="Scenario1PBT9",'Medium retrofit'!$AC$40,IF(F86="Scenario2PBT9",'Medium retrofit'!$AD$40,IF(F86="Scenario3PBT9",'Medium retrofit'!$AE$40,"")))&amp;IF(F86="Scenario1PBT10",'Medium retrofit'!$AF$40,IF(F86="Scenario2PBT10",'Medium retrofit'!$AG$40,IF(F86="Scenario3PBT10",'Medium retrofit'!$AH$40,"")))&amp;IF(F86="Scenario1PBT11",'Medium retrofit'!$AI$40,IF(F86="Scenario2PBT11",'Medium retrofit'!$AJ$40,IF(F86="Scenario3PBT11",'Medium retrofit'!$AK$40,"")))&amp;IF(F86="Scenario1PBT12",'Medium retrofit'!$AL$40,IF(F86="Scenario2PBT12",'Medium retrofit'!$AM$40,IF(F86="Scenario3PBT12",'Medium retrofit'!$AN$40,"")))&amp;IF(F86="Scenario1PBT13",'Medium retrofit'!$AO$40,IF(F86="Scenario2PBT13",'Medium retrofit'!$AP$40,IF(F86="Scenario3PBT13",'Medium retrofit'!$AQ$40,"")))&amp;IF(F86="Scenario1PBT14",'Medium retrofit'!$AR$40,IF(F86="Scenario2PBT14",'Medium retrofit'!$AS$40,IF(F86="Scenario3PBT14",'Medium retrofit'!$AT$40,"")))&amp;IF(F86="Scenario1PBT15",'Medium retrofit'!$AU$40,IF(F86="Scenario2PBT15",'Medium retrofit'!$AV$40,IF(F86="Scenario3PBT15",'Medium retrofit'!$AW$40,"")))</f>
        <v/>
      </c>
      <c r="X86" s="123">
        <f t="shared" si="53"/>
        <v>0</v>
      </c>
      <c r="Y86" s="123" t="str">
        <f>IF(F86="Scenario1PBT1",'Medium retrofit'!$E$42,IF(F86="Scenario2PBT1",'Medium retrofit'!$F$42,IF(F86="Scenario3PBT1",'Medium retrofit'!$G$42,"")))&amp;IF(F86="Scenario1PBT2",'Medium retrofit'!$H$42,IF(F86="Scenario2PBT2",'Medium retrofit'!$I$42,IF(F86="Scenario3PBT2",'Medium retrofit'!$J$42,"")))&amp;IF(F86="Scenario1PBT3",'Medium retrofit'!$K$42,IF(F86="Scenario2PBT3",'Medium retrofit'!$L$42,IF(F86="Scenario3PBT3",'Medium retrofit'!$M$42,"")))&amp;IF(F86="Scenario1PBT4",'Medium retrofit'!$N$42,IF(F86="Scenario2PBT4",'Medium retrofit'!$O$42,IF(F86="Scenario3PBT4",'Medium retrofit'!$P$42,"")))&amp;IF(F86="Scenario1PBT5",'Medium retrofit'!$Q$42,IF(F86="Scenario2PBT5",'Medium retrofit'!$R$42,IF(F86="Scenario3PBT5",'Medium retrofit'!$S$42,"")))&amp;IF(F86="Scenario1PBT6",'Medium retrofit'!$T$42,IF(F86="Scenario2PBT6",'Medium retrofit'!$U$42,IF(F86="Scenario3PBT6",'Medium retrofit'!$V$42,"")))&amp;IF(F86="Scenario1PBT7",'Medium retrofit'!$W$42,IF(F86="Scenario2PBT7",'Medium retrofit'!$X$42,IF(F86="Scenario3PBT7",'Medium retrofit'!$Y$42,"")))&amp;IF(F86="Scenario1PBT8",'Medium retrofit'!$Z$42,IF(F86="Scenario2PBT8",'Medium retrofit'!$AA$42,IF(F86="Scenario3PBT8",'Medium retrofit'!$AB$42,"")))&amp;IF(F86="Scenario1PBT9",'Medium retrofit'!$AC$42,IF(F86="Scenario2PBT9",'Medium retrofit'!$AD$42,IF(F86="Scenario3PBT9",'Medium retrofit'!$AE$42,"")))&amp;IF(F86="Scenario1PBT10",'Medium retrofit'!$AF$42,IF(F86="Scenario2PBT10",'Medium retrofit'!$AG$42,IF(F86="Scenario3PBT10",'Medium retrofit'!$AH$42,"")))&amp;IF(F86="Scenario1PBT11",'Medium retrofit'!$AI$42,IF(F86="Scenario2PBT11",'Medium retrofit'!$AJ$42,IF(F86="Scenario3PBT11",'Medium retrofit'!$AK$42,"")))&amp;IF(F86="Scenario1PBT12",'Medium retrofit'!$AL$42,IF(F86="Scenario2PBT12",'Medium retrofit'!$AM$42,IF(F86="Scenario3PBT12",'Medium retrofit'!$AN$42,"")))&amp;IF(F86="Scenario1PBT13",'Medium retrofit'!$AO$42,IF(F86="Scenario2PBT13",'Medium retrofit'!$AP$42,IF(F86="Scenario3PBT13",'Medium retrofit'!$AQ$42,"")))&amp;IF(F86="Scenario1PBT14",'Medium retrofit'!$AR$42,IF(F86="Scenario2PBT14",'Medium retrofit'!$AS$42,IF(F86="Scenario3PBT14",'Medium retrofit'!$AT$42,"")))&amp;IF(F86="Scenario1PBT15",'Medium retrofit'!$AU$42,IF(F86="Scenario2PBT15",'Medium retrofit'!$AV$42,IF(F86="Scenario3PBT15",'Medium retrofit'!$AW$42,"")))</f>
        <v/>
      </c>
      <c r="Z86" s="123">
        <f t="shared" si="54"/>
        <v>0</v>
      </c>
      <c r="AA86" s="239" t="str">
        <f>IF(F86="Scenario1PBT1",'Medium retrofit'!$E$101,IF(F86="Scenario2PBT1",'Medium retrofit'!$F$101,IF(F86="Scenario3PBT1",'Medium retrofit'!$G$101,"")))&amp;IF(F86="Scenario1PBT2",'Medium retrofit'!$H$101,IF(F86="Scenario2PBT2",'Medium retrofit'!$I$101,IF(F86="Scenario3PBT2",'Medium retrofit'!$J$101,"")))&amp;IF(F86="Scenario1PBT3",'Medium retrofit'!$K$101,IF(F86="Scenario2PBT3",'Medium retrofit'!$L$101,IF(F86="Scenario3PBT3",'Medium retrofit'!$M$101,"")))&amp;IF(F86="Scenario1PBT4",'Medium retrofit'!$N$101,IF(F86="Scenario2PBT4",'Medium retrofit'!$O$101,IF(F86="Scenario3PBT4",'Medium retrofit'!$P$101,"")))&amp;IF(F86="Scenario1PBT5",'Medium retrofit'!$Q$101,IF(F86="Scenario2PBT5",'Medium retrofit'!$R$101,IF(F86="Scenario3PBT5",'Medium retrofit'!$S$101,"")))&amp;IF(F86="Scenario1PBT6",'Medium retrofit'!$T$101,IF(F86="Scenario2PBT6",'Medium retrofit'!$U$101,IF(F86="Scenario3PBT6",'Medium retrofit'!$V$101,"")))&amp;IF(F86="Scenario1PBT7",'Medium retrofit'!$W$101,IF(F86="Scenario2PBT7",'Medium retrofit'!$X$101,IF(F86="Scenario3PBT7",'Medium retrofit'!$Y$101,"")))&amp;IF(F86="Scenario1PBT8",'Medium retrofit'!$Z$101,IF(F86="Scenario2PBT8",'Medium retrofit'!$AA$101,IF(F86="Scenario3PBT8",'Medium retrofit'!$AB$101,"")))&amp;IF(F86="Scenario1PBT9",'Medium retrofit'!$AC$101,IF(F86="Scenario2PBT9",'Medium retrofit'!$AD$101,IF(F86="Scenario3PBT9",'Medium retrofit'!$AE$101,"")))&amp;IF(F86="Scenario1PBT10",'Medium retrofit'!$AF$101,IF(F86="Scenario2PBT10",'Medium retrofit'!$AG$101,IF(F86="Scenario3PBT10",'Medium retrofit'!$AH$101,"")))&amp;IF(F86="Scenario1PBT11",'Medium retrofit'!$AI$101,IF(F86="Scenario2PBT11",'Medium retrofit'!$AJ$101,IF(F86="Scenario3PBT11",'Medium retrofit'!$AK$101,"")))&amp;IF(F86="Scenario1PBT12",'Medium retrofit'!$AL$101,IF(F86="Scenario2PBT12",'Medium retrofit'!$AM$101,IF(F86="Scenario3PBT12",'Medium retrofit'!$AN$101,"")))&amp;IF(F86="Scenario1PBT13",'Medium retrofit'!$AO$101,IF(F86="Scenario2PBT13",'Medium retrofit'!$AP$101,IF(F86="Scenario3PBT13",'Medium retrofit'!$AQ$101,"")))&amp;IF(F86="Scenario1PBT14",'Medium retrofit'!$AR$101,IF(F86="Scenario2PBT14",'Medium retrofit'!$AS$101,IF(F86="Scenario3PBT14",'Medium retrofit'!$AT$101,"")))&amp;IF(F86="Scenario1PBT15",'Medium retrofit'!$AU$101,IF(F86="Scenario2PBT15",'Medium retrofit'!$AV$101,IF(F86="Scenario3PBT15",'Medium retrofit'!$AW$101,"")))</f>
        <v/>
      </c>
      <c r="AB86" s="242">
        <f t="shared" si="55"/>
        <v>0</v>
      </c>
      <c r="AC86" s="247">
        <f>IFERROR('Projection_Base-case'!G86-G86,0)</f>
        <v>0</v>
      </c>
      <c r="AD86" s="123">
        <f t="shared" si="34"/>
        <v>0</v>
      </c>
      <c r="AE86" s="123">
        <f>IFERROR(100*AC86/'Projection_Base-case'!G86,0)</f>
        <v>0</v>
      </c>
      <c r="AF86" s="123">
        <f>IFERROR('Projection_Base-case'!I86-I86,0)</f>
        <v>0</v>
      </c>
      <c r="AG86" s="123">
        <f t="shared" si="35"/>
        <v>0</v>
      </c>
      <c r="AH86" s="123">
        <f>IFERROR(100*AF86/'Projection_Base-case'!I86,0)</f>
        <v>0</v>
      </c>
      <c r="AI86" s="123">
        <f>IFERROR('Projection_Base-case'!K86-K86,0)</f>
        <v>0</v>
      </c>
      <c r="AJ86" s="123">
        <f t="shared" si="36"/>
        <v>0</v>
      </c>
      <c r="AK86" s="123">
        <f>IFERROR(100*AI86/'Projection_Base-case'!K86,0)</f>
        <v>0</v>
      </c>
      <c r="AL86" s="123">
        <f>IFERROR(M86-'Projection_Base-case'!M86,0)</f>
        <v>0</v>
      </c>
      <c r="AM86" s="123">
        <f t="shared" si="37"/>
        <v>0</v>
      </c>
      <c r="AN86" s="179">
        <f>IFERROR(IF('Projection_Base-case'!N86&gt;0,100*AM86/'Projection_Base-case'!N86,100*AM86/N86),0)</f>
        <v>0</v>
      </c>
      <c r="AO86" s="245">
        <f>IFERROR('Projection_Base-case'!O86-O86,0)</f>
        <v>0</v>
      </c>
      <c r="AP86" s="123">
        <f t="shared" si="38"/>
        <v>0</v>
      </c>
      <c r="AQ86" s="123">
        <f>IFERROR(100*AO86/'Projection_Base-case'!O86,0)</f>
        <v>0</v>
      </c>
      <c r="AR86" s="123">
        <f>IFERROR('Projection_Base-case'!Q86-Q86,0)</f>
        <v>0</v>
      </c>
      <c r="AS86" s="123">
        <f t="shared" si="39"/>
        <v>0</v>
      </c>
      <c r="AT86" s="123">
        <f>IFERROR(100*AR86/'Projection_Base-case'!Q86,0)</f>
        <v>0</v>
      </c>
      <c r="AU86" s="123">
        <f>IFERROR('Projection_Base-case'!S86-S86,0)</f>
        <v>0</v>
      </c>
      <c r="AV86" s="123">
        <f t="shared" si="40"/>
        <v>0</v>
      </c>
      <c r="AW86" s="124">
        <f>IFERROR(100*AU86/'Projection_Base-case'!S86,0)</f>
        <v>0</v>
      </c>
      <c r="AX86" s="245">
        <f>IFERROR('Projection_Base-case'!U86-U86,0)</f>
        <v>0</v>
      </c>
      <c r="AY86" s="123">
        <f t="shared" si="41"/>
        <v>0</v>
      </c>
      <c r="AZ86" s="123">
        <f>IFERROR(100*AX86/'Projection_Base-case'!U86,0)</f>
        <v>0</v>
      </c>
      <c r="BA86" s="123">
        <f>IFERROR('Projection_Base-case'!W86-W86,0)</f>
        <v>0</v>
      </c>
      <c r="BB86" s="123">
        <f t="shared" si="42"/>
        <v>0</v>
      </c>
      <c r="BC86" s="123">
        <f>IFERROR(100*BA86/'Projection_Base-case'!W86,0)</f>
        <v>0</v>
      </c>
      <c r="BD86" s="123">
        <f>IFERROR('Projection_Base-case'!Y86-Y86,0)</f>
        <v>0</v>
      </c>
      <c r="BE86" s="123">
        <f t="shared" si="43"/>
        <v>0</v>
      </c>
      <c r="BF86" s="123">
        <f>IFERROR(100*BD86/'Projection_Base-case'!Y86,0)</f>
        <v>0</v>
      </c>
      <c r="BG86" s="178">
        <f t="shared" si="56"/>
        <v>0</v>
      </c>
      <c r="BH86" s="179">
        <f t="shared" si="57"/>
        <v>0</v>
      </c>
    </row>
    <row r="87" spans="1:60">
      <c r="A87" s="165">
        <v>82</v>
      </c>
      <c r="B87" s="239">
        <f>IF('Projection_Base-case'!B87&lt;&gt;"",'Projection_Base-case'!B87,0)</f>
        <v>0</v>
      </c>
      <c r="C87" s="239">
        <f>IF('Projection_Base-case'!C87&lt;&gt;"",'Projection_Base-case'!C87,0)</f>
        <v>0</v>
      </c>
      <c r="D87" s="239">
        <f>IF('Projection_Base-case'!D87&lt;&gt;"",'Projection_Base-case'!D87,0)</f>
        <v>0</v>
      </c>
      <c r="E87" s="164" t="str">
        <f>IF(AND('Résultats medium'!$AC$3="OUI",'Résultats medium'!E86&lt;&gt;""),'Résultats medium'!E86,IF(OR(D87="PBT1",D87="PBT4",D87="PBT5",D87="PBT6",D87="PBT7",D87="PBT8",D87="PBT10"),"Scenario1",IF(OR(D87="PBT3",D87="PBT9"),"Scenario3",IF(OR(D87="PBT2"),"Scenario2",""))))</f>
        <v/>
      </c>
      <c r="F87" s="240" t="str">
        <f t="shared" si="44"/>
        <v>0</v>
      </c>
      <c r="G87" s="241" t="str">
        <f>IF(F87="Scenario1PBT1",'Medium retrofit'!$E$6,IF(F87="Scenario2PBT1",'Medium retrofit'!$F$6,IF(F87="Scenario3PBT1",'Medium retrofit'!$G$6,"")))&amp;IF(F87="Scenario1PBT2",'Medium retrofit'!$H$6,IF(F87="Scenario2PBT2",'Medium retrofit'!$I$6,IF(F87="Scenario3PBT2",'Medium retrofit'!$J$6,"")))&amp;IF(F87="Scenario1PBT3",'Medium retrofit'!$K$6,IF(F87="Scenario2PBT3",'Medium retrofit'!$L$6,IF(F87="Scenario3PBT3",'Medium retrofit'!$M$6,"")))&amp;IF(F87="Scenario1PBT4",'Medium retrofit'!$N$6,IF(F87="Scenario2PBT4",'Medium retrofit'!$O$6,IF(F87="Scenario3PBT4",'Medium retrofit'!$P$6,"")))&amp;IF(F87="Scenario1PBT5",'Medium retrofit'!$Q$6,IF(F87="Scenario2PBT5",'Medium retrofit'!$R$6,IF(F87="Scenario3PBT5",'Medium retrofit'!$S$6,"")))&amp;IF(F87="Scenario1PBT6",'Medium retrofit'!$T$6,IF(F87="Scenario2PBT6",'Medium retrofit'!$U$6,IF(F87="Scenario3PBT6",'Medium retrofit'!$V$6,"")))&amp;IF(F87="Scenario1PBT7",'Medium retrofit'!$W$6,IF(F87="Scenario2PBT7",'Medium retrofit'!$X$6,IF(F87="Scenario3PBT7",'Medium retrofit'!$Y$6,"")))&amp;IF(F87="Scenario1PBT8",'Medium retrofit'!$Z$6,IF(F87="Scenario2PBT8",'Medium retrofit'!$AA$6,IF(F87="Scenario3PBT8",'Medium retrofit'!$AB$6,"")))&amp;IF(F87="Scenario1PBT9",'Medium retrofit'!$AC$6,IF(F87="Scenario2PBT9",'Medium retrofit'!$AD$6,IF(F87="Scenario3PBT9",'Medium retrofit'!$AE$6,"")))&amp;IF(F87="Scenario1PBT10",'Medium retrofit'!$AF$6,IF(F87="Scenario2PBT10",'Medium retrofit'!$AG$6,IF(F87="Scenario3PBT10",'Medium retrofit'!$AH$6,"")))&amp;IF(F87="Scenario1PBT11",'Medium retrofit'!$AI$6,IF(F87="Scenario2PBT11",'Medium retrofit'!$AJ$6,IF(F87="Scenario3PBT11",'Medium retrofit'!$AK$6,"")))&amp;IF(F87="Scenario1PBT12",'Medium retrofit'!$AL$6,IF(F87="Scenario2PBT12",'Medium retrofit'!$AM$6,IF(F87="Scenario3PBT12",'Medium retrofit'!$AN$6,"")))&amp;IF(F87="Scenario1PBT13",'Medium retrofit'!$AO$6,IF(F87="Scenario2PBT13",'Medium retrofit'!$AP$6,IF(F87="Scenario3PBT13",'Medium retrofit'!$AQ$6,"")))&amp;IF(F87="Scenario1PBT14",'Medium retrofit'!$AR$6,IF(F87="Scenario2PBT14",'Medium retrofit'!$AS$6,IF(F87="Scenario3PBT14",'Medium retrofit'!$AT$6,"")))&amp;IF(F87="Scenario1PBT15",'Medium retrofit'!$AU$6,IF(F87="Scenario2PBT15",'Medium retrofit'!$AV$6,IF(F87="Scenario3PBT15",'Medium retrofit'!$AW$6,"")))</f>
        <v/>
      </c>
      <c r="H87" s="123">
        <f t="shared" si="45"/>
        <v>0</v>
      </c>
      <c r="I87" s="239" t="str">
        <f>IF(F87="Scenario1PBT1",'Medium retrofit'!$E$16,IF(F87="Scenario2PBT1",'Medium retrofit'!$F$16,IF(F87="Scenario3PBT1",'Medium retrofit'!$G$16,"")))&amp;IF(F87="Scenario1PBT2",'Medium retrofit'!$H$16,IF(F87="Scenario2PBT2",'Medium retrofit'!$I$16,IF(F87="Scenario3PBT2",'Medium retrofit'!$J$16,"")))&amp;IF(F87="Scenario1PBT3",'Medium retrofit'!$K$16,IF(F87="Scenario2PBT3",'Medium retrofit'!$L$16,IF(F87="Scenario3PBT3",'Medium retrofit'!$M$16,"")))&amp;IF(F87="Scenario1PBT4",'Medium retrofit'!$N$16,IF(F87="Scenario2PBT4",'Medium retrofit'!$O$16,IF(F87="Scenario3PBT4",'Medium retrofit'!$P$16,"")))&amp;IF(F87="Scenario1PBT5",'Medium retrofit'!$Q$16,IF(F87="Scenario2PBT5",'Medium retrofit'!$R$16,IF(F87="Scenario3PBT5",'Medium retrofit'!$S$16,"")))&amp;IF(F87="Scenario1PBT6",'Medium retrofit'!$T$16,IF(F87="Scenario2PBT6",'Medium retrofit'!$U$16,IF(F87="Scenario3PBT6",'Medium retrofit'!$V$16,"")))&amp;IF(F87="Scenario1PBT7",'Medium retrofit'!$W$16,IF(F87="Scenario2PBT7",'Medium retrofit'!$X$16,IF(F87="Scenario3PBT7",'Medium retrofit'!$Y$16,"")))&amp;IF(F87="Scenario1PBT8",'Medium retrofit'!$Z$16,IF(F87="Scenario2PBT8",'Medium retrofit'!$AA$16,IF(F87="Scenario3PBT8",'Medium retrofit'!$AB$16,"")))&amp;IF(F87="Scenario1PBT9",'Medium retrofit'!$AC$16,IF(F87="Scenario2PBT9",'Medium retrofit'!$AD$16,IF(F87="Scenario3PBT9",'Medium retrofit'!$AE$16,"")))&amp;IF(F87="Scenario1PBT10",'Medium retrofit'!$AF$16,IF(F87="Scenario2PBT10",'Medium retrofit'!$AG$16,IF(F87="Scenario3PBT10",'Medium retrofit'!$AH$16,"")))&amp;IF(F87="Scenario1PBT11",'Medium retrofit'!$AI$16,IF(F87="Scenario2PBT11",'Medium retrofit'!$AJ$16,IF(F87="Scenario3PBT11",'Medium retrofit'!$AK$16,"")))&amp;IF(F87="Scenario1PBT12",'Medium retrofit'!$AL$16,IF(F87="Scenario2PBT12",'Medium retrofit'!$AM$16,IF(F87="Scenario3PBT12",'Medium retrofit'!$AN$16,"")))&amp;IF(F87="Scenario1PBT13",'Medium retrofit'!$AO$16,IF(F87="Scenario2PBT13",'Medium retrofit'!$AP$16,IF(F87="Scenario3PBT13",'Medium retrofit'!$AQ$16,"")))&amp;IF(F87="Scenario1PBT14",'Medium retrofit'!$AR$16,IF(F87="Scenario2PBT14",'Medium retrofit'!$AS$16,IF(F87="Scenario3PBT14",'Medium retrofit'!$AT$16,"")))&amp;IF(F87="Scenario1PBT15",'Medium retrofit'!$AU$16,IF(F87="Scenario2PBT15",'Medium retrofit'!$AV$16,IF(F87="Scenario3PBT15",'Medium retrofit'!$AW$16,"")))</f>
        <v/>
      </c>
      <c r="J87" s="123">
        <f t="shared" si="46"/>
        <v>0</v>
      </c>
      <c r="K87" s="123" t="str">
        <f>IF(F87="Scenario1PBT1",'Medium retrofit'!$E$18,IF(F87="Scenario2PBT1",'Medium retrofit'!$F$18,IF(F87="Scenario3PBT1",'Medium retrofit'!$G$18,"")))&amp;IF(F87="Scenario1PBT2",'Medium retrofit'!$H$18,IF(F87="Scenario2PBT2",'Medium retrofit'!$I$18,IF(F87="Scenario3PBT2",'Medium retrofit'!$J$18,"")))&amp;IF(F87="Scenario1PBT3",'Medium retrofit'!$K$18,IF(F87="Scenario2PBT3",'Medium retrofit'!$L$18,IF(F87="Scenario3PBT3",'Medium retrofit'!$M$18,"")))&amp;IF(F87="Scenario1PBT4",'Medium retrofit'!$N$18,IF(F87="Scenario2PBT4",'Medium retrofit'!$O$18,IF(F87="Scenario3PBT4",'Medium retrofit'!$P$18,"")))&amp;IF(F87="Scenario1PBT5",'Medium retrofit'!$Q$18,IF(F87="Scenario2PBT5",'Medium retrofit'!$R$18,IF(F87="Scenario3PBT5",'Medium retrofit'!$S$18,"")))&amp;IF(F87="Scenario1PBT6",'Medium retrofit'!$T$18,IF(F87="Scenario2PBT6",'Medium retrofit'!$U$18,IF(F87="Scenario3PBT6",'Medium retrofit'!$V$18,"")))&amp;IF(F87="Scenario1PBT7",'Medium retrofit'!$W$18,IF(F87="Scenario2PBT7",'Medium retrofit'!$X$18,IF(F87="Scenario3PBT7",'Medium retrofit'!$Y$18,"")))&amp;IF(F87="Scenario1PBT8",'Medium retrofit'!$Z$18,IF(F87="Scenario2PBT8",'Medium retrofit'!$AA$18,IF(F87="Scenario3PBT8",'Medium retrofit'!$AB$18,"")))&amp;IF(F87="Scenario1PBT9",'Medium retrofit'!$AC$18,IF(F87="Scenario2PBT9",'Medium retrofit'!$AD$18,IF(F87="Scenario3PBT9",'Medium retrofit'!$AE$18,"")))&amp;IF(F87="Scenario1PBT10",'Medium retrofit'!$AF$18,IF(F87="Scenario2PBT10",'Medium retrofit'!$AG$18,IF(F87="Scenario3PBT10",'Medium retrofit'!$AH$18,"")))&amp;IF(F87="Scenario1PBT11",'Medium retrofit'!$AI$18,IF(F87="Scenario2PBT11",'Medium retrofit'!$AJ$18,IF(F87="Scenario3PBT11",'Medium retrofit'!$AK$18,"")))&amp;IF(F87="Scenario1PBT12",'Medium retrofit'!$AL$18,IF(F87="Scenario2PBT12",'Medium retrofit'!$AM$18,IF(F87="Scenario3PBT12",'Medium retrofit'!$AN$18,"")))&amp;IF(F87="Scenario1PBT13",'Medium retrofit'!$AO$18,IF(F87="Scenario2PBT13",'Medium retrofit'!$AP$18,IF(F87="Scenario3PBT13",'Medium retrofit'!$AQ$18,"")))&amp;IF(F87="Scenario1PBT14",'Medium retrofit'!$AR$18,IF(F87="Scenario2PBT14",'Medium retrofit'!$AS$18,IF(F87="Scenario3PBT14",'Medium retrofit'!$AT$18,"")))&amp;IF(F87="Scenario1PBT15",'Medium retrofit'!$AU$18,IF(F87="Scenario2PBT15",'Medium retrofit'!$AV$18,IF(F87="Scenario3PBT15",'Medium retrofit'!$AW$18,"")))</f>
        <v/>
      </c>
      <c r="L87" s="123">
        <f t="shared" si="47"/>
        <v>0</v>
      </c>
      <c r="M87" s="123" t="str">
        <f>IF(F87="Scenario1PBT1",'Medium retrofit'!$E$20,IF(F87="Scenario2PBT1",'Medium retrofit'!$F$20,IF(F87="Scenario3PBT1",'Medium retrofit'!$G$20,"")))&amp;IF(F87="Scenario1PBT2",'Medium retrofit'!$H$20,IF(F87="Scenario2PBT2",'Medium retrofit'!$I$20,IF(F87="Scenario3PBT2",'Medium retrofit'!$J$20,"")))&amp;IF(F87="Scenario1PBT3",'Medium retrofit'!$K$20,IF(F87="Scenario2PBT3",'Medium retrofit'!$L$20,IF(F87="Scenario3PBT3",'Medium retrofit'!$M$20,"")))&amp;IF(F87="Scenario1PBT4",'Medium retrofit'!$N$20,IF(F87="Scenario2PBT4",'Medium retrofit'!$O$20,IF(F87="Scenario3PBT4",'Medium retrofit'!$P$20,"")))&amp;IF(F87="Scenario1PBT5",'Medium retrofit'!$Q$20,IF(F87="Scenario2PBT5",'Medium retrofit'!$R$20,IF(F87="Scenario3PBT5",'Medium retrofit'!$S$20,"")))&amp;IF(F87="Scenario1PBT6",'Medium retrofit'!$T$20,IF(F87="Scenario2PBT6",'Medium retrofit'!$U$20,IF(F87="Scenario3PBT6",'Medium retrofit'!$V$20,"")))&amp;IF(F87="Scenario1PBT7",'Medium retrofit'!$W$20,IF(F87="Scenario2PBT7",'Medium retrofit'!$X$20,IF(F87="Scenario3PBT7",'Medium retrofit'!$Y$20,"")))&amp;IF(F87="Scenario1PBT8",'Medium retrofit'!$Z$20,IF(F87="Scenario2PBT8",'Medium retrofit'!$AA$20,IF(F87="Scenario3PBT8",'Medium retrofit'!$AB$20,"")))&amp;IF(F87="Scenario1PBT9",'Medium retrofit'!$AC$20,IF(F87="Scenario2PBT9",'Medium retrofit'!$AD$20,IF(F87="Scenario3PBT9",'Medium retrofit'!$AE$20,"")))&amp;IF(F87="Scenario1PBT10",'Medium retrofit'!$AF$20,IF(F87="Scenario2PBT10",'Medium retrofit'!$AG$20,IF(F87="Scenario3PBT10",'Medium retrofit'!$AH$20,"")))&amp;IF(F87="Scenario1PBT11",'Medium retrofit'!$AI$20,IF(F87="Scenario2PBT11",'Medium retrofit'!$AJ$20,IF(F87="Scenario3PBT11",'Medium retrofit'!$AK$20,"")))&amp;IF(F87="Scenario1PBT12",'Medium retrofit'!$AL$20,IF(F87="Scenario2PBT12",'Medium retrofit'!$AM$20,IF(F87="Scenario3PBT12",'Medium retrofit'!$AN$20,"")))&amp;IF(F87="Scenario1PBT13",'Medium retrofit'!$AO$20,IF(F87="Scenario2PBT13",'Medium retrofit'!$AP$20,IF(F87="Scenario3PBT13",'Medium retrofit'!$AQ$20,"")))&amp;IF(F87="Scenario1PBT14",'Medium retrofit'!$AR$20,IF(F87="Scenario2PBT14",'Medium retrofit'!$AS$20,IF(F87="Scenario3PBT14",'Medium retrofit'!$AT$20,"")))&amp;IF(F87="Scenario1PBT15",'Medium retrofit'!$AU$20,IF(F87="Scenario2PBT15",'Medium retrofit'!$AV$20,IF(F87="Scenario3PBT15",'Medium retrofit'!$AW$20,"")))</f>
        <v/>
      </c>
      <c r="N87" s="124">
        <f t="shared" si="48"/>
        <v>0</v>
      </c>
      <c r="O87" s="245" t="str">
        <f>IF(F87="Scenario1PBT1",'Medium retrofit'!$E$23,IF(F87="Scenario2PBT1",'Medium retrofit'!$F$23,IF(F87="Scenario3PBT1",'Medium retrofit'!$G$23,"")))&amp;IF(F87="Scenario1PBT2",'Medium retrofit'!$H$23,IF(F87="Scenario2PBT2",'Medium retrofit'!$I$23,IF(F87="Scenario3PBT2",'Medium retrofit'!$J$23,"")))&amp;IF(F87="Scenario1PBT3",'Medium retrofit'!$K$23,IF(F87="Scenario2PBT3",'Medium retrofit'!$L$23,IF(F87="Scenario3PBT3",'Medium retrofit'!$M$23,"")))&amp;IF(F87="Scenario1PBT4",'Medium retrofit'!$N$23,IF(F87="Scenario2PBT4",'Medium retrofit'!$O$23,IF(F87="Scenario3PBT4",'Medium retrofit'!$P$23,"")))&amp;IF(F87="Scenario1PBT5",'Medium retrofit'!$Q$23,IF(F87="Scenario2PBT5",'Medium retrofit'!$R$23,IF(F87="Scenario3PBT5",'Medium retrofit'!$S$23,"")))&amp;IF(F87="Scenario1PBT6",'Medium retrofit'!$T$23,IF(F87="Scenario2PBT6",'Medium retrofit'!$U$23,IF(F87="Scenario3PBT6",'Medium retrofit'!$V$23,"")))&amp;IF(F87="Scenario1PBT7",'Medium retrofit'!$W$23,IF(F87="Scenario2PBT7",'Medium retrofit'!$X$23,IF(F87="Scenario3PBT7",'Medium retrofit'!$Y$23,"")))&amp;IF(F87="Scenario1PBT8",'Medium retrofit'!$Z$23,IF(F87="Scenario2PBT8",'Medium retrofit'!$AA$23,IF(F87="Scenario3PBT8",'Medium retrofit'!$AB$23,"")))&amp;IF(F87="Scenario1PBT9",'Medium retrofit'!$AC$23,IF(F87="Scenario2PBT9",'Medium retrofit'!$AD$23,IF(F87="Scenario3PBT9",'Medium retrofit'!$AE$23,"")))&amp;IF(F87="Scenario1PBT10",'Medium retrofit'!$AF$23,IF(F87="Scenario2PBT10",'Medium retrofit'!$AG$23,IF(F87="Scenario3PBT10",'Medium retrofit'!$AH$23,"")))&amp;IF(F87="Scenario1PBT11",'Medium retrofit'!$AI$23,IF(F87="Scenario2PBT11",'Medium retrofit'!$AJ$23,IF(F87="Scenario3PBT11",'Medium retrofit'!$AK$23,"")))&amp;IF(F87="Scenario1PBT12",'Medium retrofit'!$AL$23,IF(F87="Scenario2PBT12",'Medium retrofit'!$AM$23,IF(F87="Scenario3PBT12",'Medium retrofit'!$AN$23,"")))&amp;IF(F87="Scenario1PBT13",'Medium retrofit'!$AO$23,IF(F87="Scenario2PBT13",'Medium retrofit'!$AP$23,IF(F87="Scenario3PBT13",'Medium retrofit'!$AQ$23,"")))&amp;IF(F87="Scenario1PBT14",'Medium retrofit'!$AR$23,IF(F87="Scenario2PBT14",'Medium retrofit'!$AS$23,IF(F87="Scenario3PBT14",'Medium retrofit'!$AT$23,"")))&amp;IF(F87="Scenario1PBT15",'Medium retrofit'!$AU$23,IF(F87="Scenario2PBT15",'Medium retrofit'!$AV$23,IF(F87="Scenario3PBT15",'Medium retrofit'!$AW$23,"")))</f>
        <v/>
      </c>
      <c r="P87" s="123">
        <f t="shared" si="49"/>
        <v>0</v>
      </c>
      <c r="Q87" s="123" t="str">
        <f>IF(F87="Scenario1PBT1",'Medium retrofit'!$E$25,IF(F87="Scenario2PBT1",'Medium retrofit'!$F$25,IF(F87="Scenario3PBT1",'Medium retrofit'!$G$25,"")))&amp;IF(F87="Scenario1PBT2",'Medium retrofit'!$H$25,IF(F87="Scenario2PBT2",'Medium retrofit'!$I$25,IF(F87="Scenario3PBT2",'Medium retrofit'!$J$25,"")))&amp;IF(F87="Scenario1PBT3",'Medium retrofit'!$K$25,IF(F87="Scenario2PBT3",'Medium retrofit'!$L$25,IF(F87="Scenario3PBT3",'Medium retrofit'!$M$25,"")))&amp;IF(F87="Scenario1PBT4",'Medium retrofit'!$N$25,IF(F87="Scenario2PBT4",'Medium retrofit'!$O$25,IF(F87="Scenario3PBT4",'Medium retrofit'!$P$25,"")))&amp;IF(F87="Scenario1PBT5",'Medium retrofit'!$Q$25,IF(F87="Scenario2PBT5",'Medium retrofit'!$R$25,IF(F87="Scenario3PBT5",'Medium retrofit'!$S$25,"")))&amp;IF(F87="Scenario1PBT6",'Medium retrofit'!$T$25,IF(F87="Scenario2PBT6",'Medium retrofit'!$U$25,IF(F87="Scenario3PBT6",'Medium retrofit'!$V$25,"")))&amp;IF(F87="Scenario1PBT7",'Medium retrofit'!$W$25,IF(F87="Scenario2PBT7",'Medium retrofit'!$X$25,IF(F87="Scenario3PBT7",'Medium retrofit'!$Y$25,"")))&amp;IF(F87="Scenario1PBT8",'Medium retrofit'!$Z$25,IF(F87="Scenario2PBT8",'Medium retrofit'!$AA$25,IF(F87="Scenario3PBT8",'Medium retrofit'!$AB$25,"")))&amp;IF(F87="Scenario1PBT9",'Medium retrofit'!$AC$25,IF(F87="Scenario2PBT9",'Medium retrofit'!$AD$25,IF(F87="Scenario3PBT9",'Medium retrofit'!$AE$25,"")))&amp;IF(F87="Scenario1PBT10",'Medium retrofit'!$AF$25,IF(F87="Scenario2PBT10",'Medium retrofit'!$AG$25,IF(F87="Scenario3PBT10",'Medium retrofit'!$AH$25,"")))&amp;IF(F87="Scenario1PBT11",'Medium retrofit'!$AI$25,IF(F87="Scenario2PBT11",'Medium retrofit'!$AJ$25,IF(F87="Scenario3PBT11",'Medium retrofit'!$AK$25,"")))&amp;IF(F87="Scenario1PBT12",'Medium retrofit'!$AL$25,IF(F87="Scenario2PBT12",'Medium retrofit'!$AM$25,IF(F87="Scenario3PBT12",'Medium retrofit'!$AN$25,"")))&amp;IF(F87="Scenario1PBT13",'Medium retrofit'!$AO$25,IF(F87="Scenario2PBT13",'Medium retrofit'!$AP$25,IF(F87="Scenario3PBT13",'Medium retrofit'!$AQ$25,"")))&amp;IF(F87="Scenario1PBT14",'Medium retrofit'!$AR$25,IF(F87="Scenario2PBT14",'Medium retrofit'!$AS$25,IF(F87="Scenario3PBT14",'Medium retrofit'!$AT$25,"")))&amp;IF(F87="Scenario1PBT15",'Medium retrofit'!$AU$25,IF(F87="Scenario2PBT15",'Medium retrofit'!$AV$25,IF(F87="Scenario3PBT15",'Medium retrofit'!$AW$25,"")))</f>
        <v/>
      </c>
      <c r="R87" s="123">
        <f t="shared" si="50"/>
        <v>0</v>
      </c>
      <c r="S87" s="123" t="str">
        <f>IF(F87="Scenario1PBT1",'Medium retrofit'!$E$27,IF(F87="Scenario2PBT1",'Medium retrofit'!$F$27,IF(F87="Scenario3PBT1",'Medium retrofit'!$G$27,"")))&amp;IF(F87="Scenario1PBT2",'Medium retrofit'!$H$27,IF(F87="Scenario2PBT2",'Medium retrofit'!$I$27,IF(F87="Scenario3PBT2",'Medium retrofit'!$J$27,"")))&amp;IF(F87="Scenario1PBT3",'Medium retrofit'!$K$27,IF(F87="Scenario2PBT3",'Medium retrofit'!$L$27,IF(F87="Scenario3PBT3",'Medium retrofit'!$M$27,"")))&amp;IF(F87="Scenario1PBT4",'Medium retrofit'!$N$27,IF(F87="Scenario2PBT4",'Medium retrofit'!$O$27,IF(F87="Scenario3PBT4",'Medium retrofit'!$P$27,"")))&amp;IF(F87="Scenario1PBT5",'Medium retrofit'!$Q$27,IF(F87="Scenario2PBT5",'Medium retrofit'!$R$27,IF(F87="Scenario3PBT5",'Medium retrofit'!$S$27,"")))&amp;IF(F87="Scenario1PBT6",'Medium retrofit'!$T$27,IF(F87="Scenario2PBT6",'Medium retrofit'!$U$27,IF(F87="Scenario3PBT6",'Medium retrofit'!$V$27,"")))&amp;IF(F87="Scenario1PBT7",'Medium retrofit'!$W$27,IF(F87="Scenario2PBT7",'Medium retrofit'!$X$27,IF(F87="Scenario3PBT7",'Medium retrofit'!$Y$27,"")))&amp;IF(F87="Scenario1PBT8",'Medium retrofit'!$Z$27,IF(F87="Scenario2PBT8",'Medium retrofit'!$AA$27,IF(F87="Scenario3PBT8",'Medium retrofit'!$AB$27,"")))&amp;IF(F87="Scenario1PBT9",'Medium retrofit'!$AC$27,IF(F87="Scenario2PBT9",'Medium retrofit'!$AD$27,IF(F87="Scenario3PBT9",'Medium retrofit'!$AE$27,"")))&amp;IF(F87="Scenario1PBT10",'Medium retrofit'!$AF$27,IF(F87="Scenario2PBT10",'Medium retrofit'!$AG$27,IF(F87="Scenario3PBT10",'Medium retrofit'!$AH$27,"")))&amp;IF(F87="Scenario1PBT11",'Medium retrofit'!$AI$27,IF(F87="Scenario2PBT11",'Medium retrofit'!$AJ$27,IF(F87="Scenario3PBT11",'Medium retrofit'!$AK$27,"")))&amp;IF(F87="Scenario1PBT12",'Medium retrofit'!$AL$27,IF(F87="Scenario2PBT12",'Medium retrofit'!$AM$27,IF(F87="Scenario3PBT12",'Medium retrofit'!$AN$27,"")))&amp;IF(F87="Scenario1PBT13",'Medium retrofit'!$AO$27,IF(F87="Scenario2PBT13",'Medium retrofit'!$AP$27,IF(F87="Scenario3PBT13",'Medium retrofit'!$AQ$27,"")))&amp;IF(F87="Scenario1PBT14",'Medium retrofit'!$AR$27,IF(F87="Scenario2PBT14",'Medium retrofit'!$AS$27,IF(F87="Scenario3PBT14",'Medium retrofit'!$AT$27,"")))&amp;IF(F87="Scenario1PBT15",'Medium retrofit'!$AU$27,IF(F87="Scenario2PBT15",'Medium retrofit'!$AV$27,IF(F87="Scenario3PBT15",'Medium retrofit'!$AW$27,"")))</f>
        <v/>
      </c>
      <c r="T87" s="246">
        <f t="shared" si="51"/>
        <v>0</v>
      </c>
      <c r="U87" s="245" t="str">
        <f>IF(F87="Scenario1PBT1",'Medium retrofit'!$E$38,IF(F87="Scenario2PBT1",'Medium retrofit'!$F$38,IF(F87="Scenario3PBT1",'Medium retrofit'!$G$38,"")))&amp;IF(F87="Scenario1PBT2",'Medium retrofit'!$H$38,IF(F87="Scenario2PBT2",'Medium retrofit'!$I$38,IF(F87="Scenario3PBT2",'Medium retrofit'!$J$38,"")))&amp;IF(F87="Scenario1PBT3",'Medium retrofit'!$K$38,IF(F87="Scenario2PBT3",'Medium retrofit'!$L$38,IF(F87="Scenario3PBT3",'Medium retrofit'!$M$38,"")))&amp;IF(F87="Scenario1PBT4",'Medium retrofit'!$N$38,IF(F87="Scenario2PBT4",'Medium retrofit'!$O$38,IF(F87="Scenario3PBT4",'Medium retrofit'!$P$38,"")))&amp;IF(F87="Scenario1PBT5",'Medium retrofit'!$Q$38,IF(F87="Scenario2PBT5",'Medium retrofit'!$R$38,IF(F87="Scenario3PBT5",'Medium retrofit'!$S$38,"")))&amp;IF(F87="Scenario1PBT6",'Medium retrofit'!$T$38,IF(F87="Scenario2PBT6",'Medium retrofit'!$U$38,IF(F87="Scenario3PBT6",'Medium retrofit'!$V$38,"")))&amp;IF(F87="Scenario1PBT7",'Medium retrofit'!$W$38,IF(F87="Scenario2PBT7",'Medium retrofit'!$X$38,IF(F87="Scenario3PBT7",'Medium retrofit'!$Y$38,"")))&amp;IF(F87="Scenario1PBT8",'Medium retrofit'!$Z$38,IF(F87="Scenario2PBT8",'Medium retrofit'!$AA$38,IF(F87="Scenario3PBT8",'Medium retrofit'!$AB$38,"")))&amp;IF(F87="Scenario1PBT9",'Medium retrofit'!$AC$38,IF(F87="Scenario2PBT9",'Medium retrofit'!$AD$38,IF(F87="Scenario3PBT9",'Medium retrofit'!$AE$38,"")))&amp;IF(F87="Scenario1PBT10",'Medium retrofit'!$AF$38,IF(F87="Scenario2PBT10",'Medium retrofit'!$AG$38,IF(F87="Scenario3PBT10",'Medium retrofit'!$AH$38,"")))&amp;IF(F87="Scenario1PBT11",'Medium retrofit'!$AI$38,IF(F87="Scenario2PBT11",'Medium retrofit'!$AJ$38,IF(F87="Scenario3PBT11",'Medium retrofit'!$AK$38,"")))&amp;IF(F87="Scenario1PBT12",'Medium retrofit'!$AL$38,IF(F87="Scenario2PBT12",'Medium retrofit'!$AM$38,IF(F87="Scenario3PBT12",'Medium retrofit'!$AN$38,"")))&amp;IF(F87="Scenario1PBT13",'Medium retrofit'!$AO$38,IF(F87="Scenario2PBT13",'Medium retrofit'!$AP$38,IF(F87="Scenario3PBT13",'Medium retrofit'!$AQ$38,"")))&amp;IF(F87="Scenario1PBT14",'Medium retrofit'!$AR$38,IF(F87="Scenario2PBT14",'Medium retrofit'!$AS$38,IF(F87="Scenario3PBT14",'Medium retrofit'!$AT$38,"")))&amp;IF(F87="Scenario1PBT15",'Medium retrofit'!$AU$38,IF(F87="Scenario2PBT15",'Medium retrofit'!$AV$38,IF(F87="Scenario3PBT15",'Medium retrofit'!$AW$38,"")))</f>
        <v/>
      </c>
      <c r="V87" s="123">
        <f t="shared" si="52"/>
        <v>0</v>
      </c>
      <c r="W87" s="123" t="str">
        <f>IF(F87="Scenario1PBT1",'Medium retrofit'!$E$40,IF(F87="Scenario2PBT1",'Medium retrofit'!$F$40,IF(F87="Scenario3PBT1",'Medium retrofit'!$G$40,"")))&amp;IF(F87="Scenario1PBT2",'Medium retrofit'!$H$40,IF(F87="Scenario2PBT2",'Medium retrofit'!$I$40,IF(F87="Scenario3PBT2",'Medium retrofit'!$J$40,"")))&amp;IF(F87="Scenario1PBT3",'Medium retrofit'!$K$40,IF(F87="Scenario2PBT3",'Medium retrofit'!$L$40,IF(F87="Scenario3PBT3",'Medium retrofit'!$M$40,"")))&amp;IF(F87="Scenario1PBT4",'Medium retrofit'!$N$40,IF(F87="Scenario2PBT4",'Medium retrofit'!$O$40,IF(F87="Scenario3PBT4",'Medium retrofit'!$P$40,"")))&amp;IF(F87="Scenario1PBT5",'Medium retrofit'!$Q$40,IF(F87="Scenario2PBT5",'Medium retrofit'!$R$40,IF(F87="Scenario3PBT5",'Medium retrofit'!$S$40,"")))&amp;IF(F87="Scenario1PBT6",'Medium retrofit'!$T$40,IF(F87="Scenario2PBT6",'Medium retrofit'!$U$40,IF(F87="Scenario3PBT6",'Medium retrofit'!$V$40,"")))&amp;IF(F87="Scenario1PBT7",'Medium retrofit'!$W$40,IF(F87="Scenario2PBT7",'Medium retrofit'!$X$40,IF(F87="Scenario3PBT7",'Medium retrofit'!$Y$40,"")))&amp;IF(F87="Scenario1PBT8",'Medium retrofit'!$Z$40,IF(F87="Scenario2PBT8",'Medium retrofit'!$AA$40,IF(F87="Scenario3PBT8",'Medium retrofit'!$AB$40,"")))&amp;IF(F87="Scenario1PBT9",'Medium retrofit'!$AC$40,IF(F87="Scenario2PBT9",'Medium retrofit'!$AD$40,IF(F87="Scenario3PBT9",'Medium retrofit'!$AE$40,"")))&amp;IF(F87="Scenario1PBT10",'Medium retrofit'!$AF$40,IF(F87="Scenario2PBT10",'Medium retrofit'!$AG$40,IF(F87="Scenario3PBT10",'Medium retrofit'!$AH$40,"")))&amp;IF(F87="Scenario1PBT11",'Medium retrofit'!$AI$40,IF(F87="Scenario2PBT11",'Medium retrofit'!$AJ$40,IF(F87="Scenario3PBT11",'Medium retrofit'!$AK$40,"")))&amp;IF(F87="Scenario1PBT12",'Medium retrofit'!$AL$40,IF(F87="Scenario2PBT12",'Medium retrofit'!$AM$40,IF(F87="Scenario3PBT12",'Medium retrofit'!$AN$40,"")))&amp;IF(F87="Scenario1PBT13",'Medium retrofit'!$AO$40,IF(F87="Scenario2PBT13",'Medium retrofit'!$AP$40,IF(F87="Scenario3PBT13",'Medium retrofit'!$AQ$40,"")))&amp;IF(F87="Scenario1PBT14",'Medium retrofit'!$AR$40,IF(F87="Scenario2PBT14",'Medium retrofit'!$AS$40,IF(F87="Scenario3PBT14",'Medium retrofit'!$AT$40,"")))&amp;IF(F87="Scenario1PBT15",'Medium retrofit'!$AU$40,IF(F87="Scenario2PBT15",'Medium retrofit'!$AV$40,IF(F87="Scenario3PBT15",'Medium retrofit'!$AW$40,"")))</f>
        <v/>
      </c>
      <c r="X87" s="123">
        <f t="shared" si="53"/>
        <v>0</v>
      </c>
      <c r="Y87" s="123" t="str">
        <f>IF(F87="Scenario1PBT1",'Medium retrofit'!$E$42,IF(F87="Scenario2PBT1",'Medium retrofit'!$F$42,IF(F87="Scenario3PBT1",'Medium retrofit'!$G$42,"")))&amp;IF(F87="Scenario1PBT2",'Medium retrofit'!$H$42,IF(F87="Scenario2PBT2",'Medium retrofit'!$I$42,IF(F87="Scenario3PBT2",'Medium retrofit'!$J$42,"")))&amp;IF(F87="Scenario1PBT3",'Medium retrofit'!$K$42,IF(F87="Scenario2PBT3",'Medium retrofit'!$L$42,IF(F87="Scenario3PBT3",'Medium retrofit'!$M$42,"")))&amp;IF(F87="Scenario1PBT4",'Medium retrofit'!$N$42,IF(F87="Scenario2PBT4",'Medium retrofit'!$O$42,IF(F87="Scenario3PBT4",'Medium retrofit'!$P$42,"")))&amp;IF(F87="Scenario1PBT5",'Medium retrofit'!$Q$42,IF(F87="Scenario2PBT5",'Medium retrofit'!$R$42,IF(F87="Scenario3PBT5",'Medium retrofit'!$S$42,"")))&amp;IF(F87="Scenario1PBT6",'Medium retrofit'!$T$42,IF(F87="Scenario2PBT6",'Medium retrofit'!$U$42,IF(F87="Scenario3PBT6",'Medium retrofit'!$V$42,"")))&amp;IF(F87="Scenario1PBT7",'Medium retrofit'!$W$42,IF(F87="Scenario2PBT7",'Medium retrofit'!$X$42,IF(F87="Scenario3PBT7",'Medium retrofit'!$Y$42,"")))&amp;IF(F87="Scenario1PBT8",'Medium retrofit'!$Z$42,IF(F87="Scenario2PBT8",'Medium retrofit'!$AA$42,IF(F87="Scenario3PBT8",'Medium retrofit'!$AB$42,"")))&amp;IF(F87="Scenario1PBT9",'Medium retrofit'!$AC$42,IF(F87="Scenario2PBT9",'Medium retrofit'!$AD$42,IF(F87="Scenario3PBT9",'Medium retrofit'!$AE$42,"")))&amp;IF(F87="Scenario1PBT10",'Medium retrofit'!$AF$42,IF(F87="Scenario2PBT10",'Medium retrofit'!$AG$42,IF(F87="Scenario3PBT10",'Medium retrofit'!$AH$42,"")))&amp;IF(F87="Scenario1PBT11",'Medium retrofit'!$AI$42,IF(F87="Scenario2PBT11",'Medium retrofit'!$AJ$42,IF(F87="Scenario3PBT11",'Medium retrofit'!$AK$42,"")))&amp;IF(F87="Scenario1PBT12",'Medium retrofit'!$AL$42,IF(F87="Scenario2PBT12",'Medium retrofit'!$AM$42,IF(F87="Scenario3PBT12",'Medium retrofit'!$AN$42,"")))&amp;IF(F87="Scenario1PBT13",'Medium retrofit'!$AO$42,IF(F87="Scenario2PBT13",'Medium retrofit'!$AP$42,IF(F87="Scenario3PBT13",'Medium retrofit'!$AQ$42,"")))&amp;IF(F87="Scenario1PBT14",'Medium retrofit'!$AR$42,IF(F87="Scenario2PBT14",'Medium retrofit'!$AS$42,IF(F87="Scenario3PBT14",'Medium retrofit'!$AT$42,"")))&amp;IF(F87="Scenario1PBT15",'Medium retrofit'!$AU$42,IF(F87="Scenario2PBT15",'Medium retrofit'!$AV$42,IF(F87="Scenario3PBT15",'Medium retrofit'!$AW$42,"")))</f>
        <v/>
      </c>
      <c r="Z87" s="123">
        <f t="shared" si="54"/>
        <v>0</v>
      </c>
      <c r="AA87" s="239" t="str">
        <f>IF(F87="Scenario1PBT1",'Medium retrofit'!$E$101,IF(F87="Scenario2PBT1",'Medium retrofit'!$F$101,IF(F87="Scenario3PBT1",'Medium retrofit'!$G$101,"")))&amp;IF(F87="Scenario1PBT2",'Medium retrofit'!$H$101,IF(F87="Scenario2PBT2",'Medium retrofit'!$I$101,IF(F87="Scenario3PBT2",'Medium retrofit'!$J$101,"")))&amp;IF(F87="Scenario1PBT3",'Medium retrofit'!$K$101,IF(F87="Scenario2PBT3",'Medium retrofit'!$L$101,IF(F87="Scenario3PBT3",'Medium retrofit'!$M$101,"")))&amp;IF(F87="Scenario1PBT4",'Medium retrofit'!$N$101,IF(F87="Scenario2PBT4",'Medium retrofit'!$O$101,IF(F87="Scenario3PBT4",'Medium retrofit'!$P$101,"")))&amp;IF(F87="Scenario1PBT5",'Medium retrofit'!$Q$101,IF(F87="Scenario2PBT5",'Medium retrofit'!$R$101,IF(F87="Scenario3PBT5",'Medium retrofit'!$S$101,"")))&amp;IF(F87="Scenario1PBT6",'Medium retrofit'!$T$101,IF(F87="Scenario2PBT6",'Medium retrofit'!$U$101,IF(F87="Scenario3PBT6",'Medium retrofit'!$V$101,"")))&amp;IF(F87="Scenario1PBT7",'Medium retrofit'!$W$101,IF(F87="Scenario2PBT7",'Medium retrofit'!$X$101,IF(F87="Scenario3PBT7",'Medium retrofit'!$Y$101,"")))&amp;IF(F87="Scenario1PBT8",'Medium retrofit'!$Z$101,IF(F87="Scenario2PBT8",'Medium retrofit'!$AA$101,IF(F87="Scenario3PBT8",'Medium retrofit'!$AB$101,"")))&amp;IF(F87="Scenario1PBT9",'Medium retrofit'!$AC$101,IF(F87="Scenario2PBT9",'Medium retrofit'!$AD$101,IF(F87="Scenario3PBT9",'Medium retrofit'!$AE$101,"")))&amp;IF(F87="Scenario1PBT10",'Medium retrofit'!$AF$101,IF(F87="Scenario2PBT10",'Medium retrofit'!$AG$101,IF(F87="Scenario3PBT10",'Medium retrofit'!$AH$101,"")))&amp;IF(F87="Scenario1PBT11",'Medium retrofit'!$AI$101,IF(F87="Scenario2PBT11",'Medium retrofit'!$AJ$101,IF(F87="Scenario3PBT11",'Medium retrofit'!$AK$101,"")))&amp;IF(F87="Scenario1PBT12",'Medium retrofit'!$AL$101,IF(F87="Scenario2PBT12",'Medium retrofit'!$AM$101,IF(F87="Scenario3PBT12",'Medium retrofit'!$AN$101,"")))&amp;IF(F87="Scenario1PBT13",'Medium retrofit'!$AO$101,IF(F87="Scenario2PBT13",'Medium retrofit'!$AP$101,IF(F87="Scenario3PBT13",'Medium retrofit'!$AQ$101,"")))&amp;IF(F87="Scenario1PBT14",'Medium retrofit'!$AR$101,IF(F87="Scenario2PBT14",'Medium retrofit'!$AS$101,IF(F87="Scenario3PBT14",'Medium retrofit'!$AT$101,"")))&amp;IF(F87="Scenario1PBT15",'Medium retrofit'!$AU$101,IF(F87="Scenario2PBT15",'Medium retrofit'!$AV$101,IF(F87="Scenario3PBT15",'Medium retrofit'!$AW$101,"")))</f>
        <v/>
      </c>
      <c r="AB87" s="242">
        <f t="shared" si="55"/>
        <v>0</v>
      </c>
      <c r="AC87" s="247">
        <f>IFERROR('Projection_Base-case'!G87-G87,0)</f>
        <v>0</v>
      </c>
      <c r="AD87" s="123">
        <f t="shared" si="34"/>
        <v>0</v>
      </c>
      <c r="AE87" s="123">
        <f>IFERROR(100*AC87/'Projection_Base-case'!G87,0)</f>
        <v>0</v>
      </c>
      <c r="AF87" s="123">
        <f>IFERROR('Projection_Base-case'!I87-I87,0)</f>
        <v>0</v>
      </c>
      <c r="AG87" s="123">
        <f t="shared" si="35"/>
        <v>0</v>
      </c>
      <c r="AH87" s="123">
        <f>IFERROR(100*AF87/'Projection_Base-case'!I87,0)</f>
        <v>0</v>
      </c>
      <c r="AI87" s="123">
        <f>IFERROR('Projection_Base-case'!K87-K87,0)</f>
        <v>0</v>
      </c>
      <c r="AJ87" s="123">
        <f t="shared" si="36"/>
        <v>0</v>
      </c>
      <c r="AK87" s="123">
        <f>IFERROR(100*AI87/'Projection_Base-case'!K87,0)</f>
        <v>0</v>
      </c>
      <c r="AL87" s="123">
        <f>IFERROR(M87-'Projection_Base-case'!M87,0)</f>
        <v>0</v>
      </c>
      <c r="AM87" s="123">
        <f t="shared" si="37"/>
        <v>0</v>
      </c>
      <c r="AN87" s="179">
        <f>IFERROR(IF('Projection_Base-case'!N87&gt;0,100*AM87/'Projection_Base-case'!N87,100*AM87/N87),0)</f>
        <v>0</v>
      </c>
      <c r="AO87" s="245">
        <f>IFERROR('Projection_Base-case'!O87-O87,0)</f>
        <v>0</v>
      </c>
      <c r="AP87" s="123">
        <f t="shared" si="38"/>
        <v>0</v>
      </c>
      <c r="AQ87" s="123">
        <f>IFERROR(100*AO87/'Projection_Base-case'!O87,0)</f>
        <v>0</v>
      </c>
      <c r="AR87" s="123">
        <f>IFERROR('Projection_Base-case'!Q87-Q87,0)</f>
        <v>0</v>
      </c>
      <c r="AS87" s="123">
        <f t="shared" si="39"/>
        <v>0</v>
      </c>
      <c r="AT87" s="123">
        <f>IFERROR(100*AR87/'Projection_Base-case'!Q87,0)</f>
        <v>0</v>
      </c>
      <c r="AU87" s="123">
        <f>IFERROR('Projection_Base-case'!S87-S87,0)</f>
        <v>0</v>
      </c>
      <c r="AV87" s="123">
        <f t="shared" si="40"/>
        <v>0</v>
      </c>
      <c r="AW87" s="124">
        <f>IFERROR(100*AU87/'Projection_Base-case'!S87,0)</f>
        <v>0</v>
      </c>
      <c r="AX87" s="245">
        <f>IFERROR('Projection_Base-case'!U87-U87,0)</f>
        <v>0</v>
      </c>
      <c r="AY87" s="123">
        <f t="shared" si="41"/>
        <v>0</v>
      </c>
      <c r="AZ87" s="123">
        <f>IFERROR(100*AX87/'Projection_Base-case'!U87,0)</f>
        <v>0</v>
      </c>
      <c r="BA87" s="123">
        <f>IFERROR('Projection_Base-case'!W87-W87,0)</f>
        <v>0</v>
      </c>
      <c r="BB87" s="123">
        <f t="shared" si="42"/>
        <v>0</v>
      </c>
      <c r="BC87" s="123">
        <f>IFERROR(100*BA87/'Projection_Base-case'!W87,0)</f>
        <v>0</v>
      </c>
      <c r="BD87" s="123">
        <f>IFERROR('Projection_Base-case'!Y87-Y87,0)</f>
        <v>0</v>
      </c>
      <c r="BE87" s="123">
        <f t="shared" si="43"/>
        <v>0</v>
      </c>
      <c r="BF87" s="123">
        <f>IFERROR(100*BD87/'Projection_Base-case'!Y87,0)</f>
        <v>0</v>
      </c>
      <c r="BG87" s="178">
        <f t="shared" si="56"/>
        <v>0</v>
      </c>
      <c r="BH87" s="179">
        <f t="shared" si="57"/>
        <v>0</v>
      </c>
    </row>
    <row r="88" spans="1:60">
      <c r="A88" s="165">
        <v>83</v>
      </c>
      <c r="B88" s="239">
        <f>IF('Projection_Base-case'!B88&lt;&gt;"",'Projection_Base-case'!B88,0)</f>
        <v>0</v>
      </c>
      <c r="C88" s="239">
        <f>IF('Projection_Base-case'!C88&lt;&gt;"",'Projection_Base-case'!C88,0)</f>
        <v>0</v>
      </c>
      <c r="D88" s="239">
        <f>IF('Projection_Base-case'!D88&lt;&gt;"",'Projection_Base-case'!D88,0)</f>
        <v>0</v>
      </c>
      <c r="E88" s="164" t="str">
        <f>IF(AND('Résultats medium'!$AC$3="OUI",'Résultats medium'!E87&lt;&gt;""),'Résultats medium'!E87,IF(OR(D88="PBT1",D88="PBT4",D88="PBT5",D88="PBT6",D88="PBT7",D88="PBT8",D88="PBT10"),"Scenario1",IF(OR(D88="PBT3",D88="PBT9"),"Scenario3",IF(OR(D88="PBT2"),"Scenario2",""))))</f>
        <v/>
      </c>
      <c r="F88" s="240" t="str">
        <f t="shared" si="44"/>
        <v>0</v>
      </c>
      <c r="G88" s="241" t="str">
        <f>IF(F88="Scenario1PBT1",'Medium retrofit'!$E$6,IF(F88="Scenario2PBT1",'Medium retrofit'!$F$6,IF(F88="Scenario3PBT1",'Medium retrofit'!$G$6,"")))&amp;IF(F88="Scenario1PBT2",'Medium retrofit'!$H$6,IF(F88="Scenario2PBT2",'Medium retrofit'!$I$6,IF(F88="Scenario3PBT2",'Medium retrofit'!$J$6,"")))&amp;IF(F88="Scenario1PBT3",'Medium retrofit'!$K$6,IF(F88="Scenario2PBT3",'Medium retrofit'!$L$6,IF(F88="Scenario3PBT3",'Medium retrofit'!$M$6,"")))&amp;IF(F88="Scenario1PBT4",'Medium retrofit'!$N$6,IF(F88="Scenario2PBT4",'Medium retrofit'!$O$6,IF(F88="Scenario3PBT4",'Medium retrofit'!$P$6,"")))&amp;IF(F88="Scenario1PBT5",'Medium retrofit'!$Q$6,IF(F88="Scenario2PBT5",'Medium retrofit'!$R$6,IF(F88="Scenario3PBT5",'Medium retrofit'!$S$6,"")))&amp;IF(F88="Scenario1PBT6",'Medium retrofit'!$T$6,IF(F88="Scenario2PBT6",'Medium retrofit'!$U$6,IF(F88="Scenario3PBT6",'Medium retrofit'!$V$6,"")))&amp;IF(F88="Scenario1PBT7",'Medium retrofit'!$W$6,IF(F88="Scenario2PBT7",'Medium retrofit'!$X$6,IF(F88="Scenario3PBT7",'Medium retrofit'!$Y$6,"")))&amp;IF(F88="Scenario1PBT8",'Medium retrofit'!$Z$6,IF(F88="Scenario2PBT8",'Medium retrofit'!$AA$6,IF(F88="Scenario3PBT8",'Medium retrofit'!$AB$6,"")))&amp;IF(F88="Scenario1PBT9",'Medium retrofit'!$AC$6,IF(F88="Scenario2PBT9",'Medium retrofit'!$AD$6,IF(F88="Scenario3PBT9",'Medium retrofit'!$AE$6,"")))&amp;IF(F88="Scenario1PBT10",'Medium retrofit'!$AF$6,IF(F88="Scenario2PBT10",'Medium retrofit'!$AG$6,IF(F88="Scenario3PBT10",'Medium retrofit'!$AH$6,"")))&amp;IF(F88="Scenario1PBT11",'Medium retrofit'!$AI$6,IF(F88="Scenario2PBT11",'Medium retrofit'!$AJ$6,IF(F88="Scenario3PBT11",'Medium retrofit'!$AK$6,"")))&amp;IF(F88="Scenario1PBT12",'Medium retrofit'!$AL$6,IF(F88="Scenario2PBT12",'Medium retrofit'!$AM$6,IF(F88="Scenario3PBT12",'Medium retrofit'!$AN$6,"")))&amp;IF(F88="Scenario1PBT13",'Medium retrofit'!$AO$6,IF(F88="Scenario2PBT13",'Medium retrofit'!$AP$6,IF(F88="Scenario3PBT13",'Medium retrofit'!$AQ$6,"")))&amp;IF(F88="Scenario1PBT14",'Medium retrofit'!$AR$6,IF(F88="Scenario2PBT14",'Medium retrofit'!$AS$6,IF(F88="Scenario3PBT14",'Medium retrofit'!$AT$6,"")))&amp;IF(F88="Scenario1PBT15",'Medium retrofit'!$AU$6,IF(F88="Scenario2PBT15",'Medium retrofit'!$AV$6,IF(F88="Scenario3PBT15",'Medium retrofit'!$AW$6,"")))</f>
        <v/>
      </c>
      <c r="H88" s="123">
        <f t="shared" si="45"/>
        <v>0</v>
      </c>
      <c r="I88" s="239" t="str">
        <f>IF(F88="Scenario1PBT1",'Medium retrofit'!$E$16,IF(F88="Scenario2PBT1",'Medium retrofit'!$F$16,IF(F88="Scenario3PBT1",'Medium retrofit'!$G$16,"")))&amp;IF(F88="Scenario1PBT2",'Medium retrofit'!$H$16,IF(F88="Scenario2PBT2",'Medium retrofit'!$I$16,IF(F88="Scenario3PBT2",'Medium retrofit'!$J$16,"")))&amp;IF(F88="Scenario1PBT3",'Medium retrofit'!$K$16,IF(F88="Scenario2PBT3",'Medium retrofit'!$L$16,IF(F88="Scenario3PBT3",'Medium retrofit'!$M$16,"")))&amp;IF(F88="Scenario1PBT4",'Medium retrofit'!$N$16,IF(F88="Scenario2PBT4",'Medium retrofit'!$O$16,IF(F88="Scenario3PBT4",'Medium retrofit'!$P$16,"")))&amp;IF(F88="Scenario1PBT5",'Medium retrofit'!$Q$16,IF(F88="Scenario2PBT5",'Medium retrofit'!$R$16,IF(F88="Scenario3PBT5",'Medium retrofit'!$S$16,"")))&amp;IF(F88="Scenario1PBT6",'Medium retrofit'!$T$16,IF(F88="Scenario2PBT6",'Medium retrofit'!$U$16,IF(F88="Scenario3PBT6",'Medium retrofit'!$V$16,"")))&amp;IF(F88="Scenario1PBT7",'Medium retrofit'!$W$16,IF(F88="Scenario2PBT7",'Medium retrofit'!$X$16,IF(F88="Scenario3PBT7",'Medium retrofit'!$Y$16,"")))&amp;IF(F88="Scenario1PBT8",'Medium retrofit'!$Z$16,IF(F88="Scenario2PBT8",'Medium retrofit'!$AA$16,IF(F88="Scenario3PBT8",'Medium retrofit'!$AB$16,"")))&amp;IF(F88="Scenario1PBT9",'Medium retrofit'!$AC$16,IF(F88="Scenario2PBT9",'Medium retrofit'!$AD$16,IF(F88="Scenario3PBT9",'Medium retrofit'!$AE$16,"")))&amp;IF(F88="Scenario1PBT10",'Medium retrofit'!$AF$16,IF(F88="Scenario2PBT10",'Medium retrofit'!$AG$16,IF(F88="Scenario3PBT10",'Medium retrofit'!$AH$16,"")))&amp;IF(F88="Scenario1PBT11",'Medium retrofit'!$AI$16,IF(F88="Scenario2PBT11",'Medium retrofit'!$AJ$16,IF(F88="Scenario3PBT11",'Medium retrofit'!$AK$16,"")))&amp;IF(F88="Scenario1PBT12",'Medium retrofit'!$AL$16,IF(F88="Scenario2PBT12",'Medium retrofit'!$AM$16,IF(F88="Scenario3PBT12",'Medium retrofit'!$AN$16,"")))&amp;IF(F88="Scenario1PBT13",'Medium retrofit'!$AO$16,IF(F88="Scenario2PBT13",'Medium retrofit'!$AP$16,IF(F88="Scenario3PBT13",'Medium retrofit'!$AQ$16,"")))&amp;IF(F88="Scenario1PBT14",'Medium retrofit'!$AR$16,IF(F88="Scenario2PBT14",'Medium retrofit'!$AS$16,IF(F88="Scenario3PBT14",'Medium retrofit'!$AT$16,"")))&amp;IF(F88="Scenario1PBT15",'Medium retrofit'!$AU$16,IF(F88="Scenario2PBT15",'Medium retrofit'!$AV$16,IF(F88="Scenario3PBT15",'Medium retrofit'!$AW$16,"")))</f>
        <v/>
      </c>
      <c r="J88" s="123">
        <f t="shared" si="46"/>
        <v>0</v>
      </c>
      <c r="K88" s="123" t="str">
        <f>IF(F88="Scenario1PBT1",'Medium retrofit'!$E$18,IF(F88="Scenario2PBT1",'Medium retrofit'!$F$18,IF(F88="Scenario3PBT1",'Medium retrofit'!$G$18,"")))&amp;IF(F88="Scenario1PBT2",'Medium retrofit'!$H$18,IF(F88="Scenario2PBT2",'Medium retrofit'!$I$18,IF(F88="Scenario3PBT2",'Medium retrofit'!$J$18,"")))&amp;IF(F88="Scenario1PBT3",'Medium retrofit'!$K$18,IF(F88="Scenario2PBT3",'Medium retrofit'!$L$18,IF(F88="Scenario3PBT3",'Medium retrofit'!$M$18,"")))&amp;IF(F88="Scenario1PBT4",'Medium retrofit'!$N$18,IF(F88="Scenario2PBT4",'Medium retrofit'!$O$18,IF(F88="Scenario3PBT4",'Medium retrofit'!$P$18,"")))&amp;IF(F88="Scenario1PBT5",'Medium retrofit'!$Q$18,IF(F88="Scenario2PBT5",'Medium retrofit'!$R$18,IF(F88="Scenario3PBT5",'Medium retrofit'!$S$18,"")))&amp;IF(F88="Scenario1PBT6",'Medium retrofit'!$T$18,IF(F88="Scenario2PBT6",'Medium retrofit'!$U$18,IF(F88="Scenario3PBT6",'Medium retrofit'!$V$18,"")))&amp;IF(F88="Scenario1PBT7",'Medium retrofit'!$W$18,IF(F88="Scenario2PBT7",'Medium retrofit'!$X$18,IF(F88="Scenario3PBT7",'Medium retrofit'!$Y$18,"")))&amp;IF(F88="Scenario1PBT8",'Medium retrofit'!$Z$18,IF(F88="Scenario2PBT8",'Medium retrofit'!$AA$18,IF(F88="Scenario3PBT8",'Medium retrofit'!$AB$18,"")))&amp;IF(F88="Scenario1PBT9",'Medium retrofit'!$AC$18,IF(F88="Scenario2PBT9",'Medium retrofit'!$AD$18,IF(F88="Scenario3PBT9",'Medium retrofit'!$AE$18,"")))&amp;IF(F88="Scenario1PBT10",'Medium retrofit'!$AF$18,IF(F88="Scenario2PBT10",'Medium retrofit'!$AG$18,IF(F88="Scenario3PBT10",'Medium retrofit'!$AH$18,"")))&amp;IF(F88="Scenario1PBT11",'Medium retrofit'!$AI$18,IF(F88="Scenario2PBT11",'Medium retrofit'!$AJ$18,IF(F88="Scenario3PBT11",'Medium retrofit'!$AK$18,"")))&amp;IF(F88="Scenario1PBT12",'Medium retrofit'!$AL$18,IF(F88="Scenario2PBT12",'Medium retrofit'!$AM$18,IF(F88="Scenario3PBT12",'Medium retrofit'!$AN$18,"")))&amp;IF(F88="Scenario1PBT13",'Medium retrofit'!$AO$18,IF(F88="Scenario2PBT13",'Medium retrofit'!$AP$18,IF(F88="Scenario3PBT13",'Medium retrofit'!$AQ$18,"")))&amp;IF(F88="Scenario1PBT14",'Medium retrofit'!$AR$18,IF(F88="Scenario2PBT14",'Medium retrofit'!$AS$18,IF(F88="Scenario3PBT14",'Medium retrofit'!$AT$18,"")))&amp;IF(F88="Scenario1PBT15",'Medium retrofit'!$AU$18,IF(F88="Scenario2PBT15",'Medium retrofit'!$AV$18,IF(F88="Scenario3PBT15",'Medium retrofit'!$AW$18,"")))</f>
        <v/>
      </c>
      <c r="L88" s="123">
        <f t="shared" si="47"/>
        <v>0</v>
      </c>
      <c r="M88" s="123" t="str">
        <f>IF(F88="Scenario1PBT1",'Medium retrofit'!$E$20,IF(F88="Scenario2PBT1",'Medium retrofit'!$F$20,IF(F88="Scenario3PBT1",'Medium retrofit'!$G$20,"")))&amp;IF(F88="Scenario1PBT2",'Medium retrofit'!$H$20,IF(F88="Scenario2PBT2",'Medium retrofit'!$I$20,IF(F88="Scenario3PBT2",'Medium retrofit'!$J$20,"")))&amp;IF(F88="Scenario1PBT3",'Medium retrofit'!$K$20,IF(F88="Scenario2PBT3",'Medium retrofit'!$L$20,IF(F88="Scenario3PBT3",'Medium retrofit'!$M$20,"")))&amp;IF(F88="Scenario1PBT4",'Medium retrofit'!$N$20,IF(F88="Scenario2PBT4",'Medium retrofit'!$O$20,IF(F88="Scenario3PBT4",'Medium retrofit'!$P$20,"")))&amp;IF(F88="Scenario1PBT5",'Medium retrofit'!$Q$20,IF(F88="Scenario2PBT5",'Medium retrofit'!$R$20,IF(F88="Scenario3PBT5",'Medium retrofit'!$S$20,"")))&amp;IF(F88="Scenario1PBT6",'Medium retrofit'!$T$20,IF(F88="Scenario2PBT6",'Medium retrofit'!$U$20,IF(F88="Scenario3PBT6",'Medium retrofit'!$V$20,"")))&amp;IF(F88="Scenario1PBT7",'Medium retrofit'!$W$20,IF(F88="Scenario2PBT7",'Medium retrofit'!$X$20,IF(F88="Scenario3PBT7",'Medium retrofit'!$Y$20,"")))&amp;IF(F88="Scenario1PBT8",'Medium retrofit'!$Z$20,IF(F88="Scenario2PBT8",'Medium retrofit'!$AA$20,IF(F88="Scenario3PBT8",'Medium retrofit'!$AB$20,"")))&amp;IF(F88="Scenario1PBT9",'Medium retrofit'!$AC$20,IF(F88="Scenario2PBT9",'Medium retrofit'!$AD$20,IF(F88="Scenario3PBT9",'Medium retrofit'!$AE$20,"")))&amp;IF(F88="Scenario1PBT10",'Medium retrofit'!$AF$20,IF(F88="Scenario2PBT10",'Medium retrofit'!$AG$20,IF(F88="Scenario3PBT10",'Medium retrofit'!$AH$20,"")))&amp;IF(F88="Scenario1PBT11",'Medium retrofit'!$AI$20,IF(F88="Scenario2PBT11",'Medium retrofit'!$AJ$20,IF(F88="Scenario3PBT11",'Medium retrofit'!$AK$20,"")))&amp;IF(F88="Scenario1PBT12",'Medium retrofit'!$AL$20,IF(F88="Scenario2PBT12",'Medium retrofit'!$AM$20,IF(F88="Scenario3PBT12",'Medium retrofit'!$AN$20,"")))&amp;IF(F88="Scenario1PBT13",'Medium retrofit'!$AO$20,IF(F88="Scenario2PBT13",'Medium retrofit'!$AP$20,IF(F88="Scenario3PBT13",'Medium retrofit'!$AQ$20,"")))&amp;IF(F88="Scenario1PBT14",'Medium retrofit'!$AR$20,IF(F88="Scenario2PBT14",'Medium retrofit'!$AS$20,IF(F88="Scenario3PBT14",'Medium retrofit'!$AT$20,"")))&amp;IF(F88="Scenario1PBT15",'Medium retrofit'!$AU$20,IF(F88="Scenario2PBT15",'Medium retrofit'!$AV$20,IF(F88="Scenario3PBT15",'Medium retrofit'!$AW$20,"")))</f>
        <v/>
      </c>
      <c r="N88" s="124">
        <f t="shared" si="48"/>
        <v>0</v>
      </c>
      <c r="O88" s="245" t="str">
        <f>IF(F88="Scenario1PBT1",'Medium retrofit'!$E$23,IF(F88="Scenario2PBT1",'Medium retrofit'!$F$23,IF(F88="Scenario3PBT1",'Medium retrofit'!$G$23,"")))&amp;IF(F88="Scenario1PBT2",'Medium retrofit'!$H$23,IF(F88="Scenario2PBT2",'Medium retrofit'!$I$23,IF(F88="Scenario3PBT2",'Medium retrofit'!$J$23,"")))&amp;IF(F88="Scenario1PBT3",'Medium retrofit'!$K$23,IF(F88="Scenario2PBT3",'Medium retrofit'!$L$23,IF(F88="Scenario3PBT3",'Medium retrofit'!$M$23,"")))&amp;IF(F88="Scenario1PBT4",'Medium retrofit'!$N$23,IF(F88="Scenario2PBT4",'Medium retrofit'!$O$23,IF(F88="Scenario3PBT4",'Medium retrofit'!$P$23,"")))&amp;IF(F88="Scenario1PBT5",'Medium retrofit'!$Q$23,IF(F88="Scenario2PBT5",'Medium retrofit'!$R$23,IF(F88="Scenario3PBT5",'Medium retrofit'!$S$23,"")))&amp;IF(F88="Scenario1PBT6",'Medium retrofit'!$T$23,IF(F88="Scenario2PBT6",'Medium retrofit'!$U$23,IF(F88="Scenario3PBT6",'Medium retrofit'!$V$23,"")))&amp;IF(F88="Scenario1PBT7",'Medium retrofit'!$W$23,IF(F88="Scenario2PBT7",'Medium retrofit'!$X$23,IF(F88="Scenario3PBT7",'Medium retrofit'!$Y$23,"")))&amp;IF(F88="Scenario1PBT8",'Medium retrofit'!$Z$23,IF(F88="Scenario2PBT8",'Medium retrofit'!$AA$23,IF(F88="Scenario3PBT8",'Medium retrofit'!$AB$23,"")))&amp;IF(F88="Scenario1PBT9",'Medium retrofit'!$AC$23,IF(F88="Scenario2PBT9",'Medium retrofit'!$AD$23,IF(F88="Scenario3PBT9",'Medium retrofit'!$AE$23,"")))&amp;IF(F88="Scenario1PBT10",'Medium retrofit'!$AF$23,IF(F88="Scenario2PBT10",'Medium retrofit'!$AG$23,IF(F88="Scenario3PBT10",'Medium retrofit'!$AH$23,"")))&amp;IF(F88="Scenario1PBT11",'Medium retrofit'!$AI$23,IF(F88="Scenario2PBT11",'Medium retrofit'!$AJ$23,IF(F88="Scenario3PBT11",'Medium retrofit'!$AK$23,"")))&amp;IF(F88="Scenario1PBT12",'Medium retrofit'!$AL$23,IF(F88="Scenario2PBT12",'Medium retrofit'!$AM$23,IF(F88="Scenario3PBT12",'Medium retrofit'!$AN$23,"")))&amp;IF(F88="Scenario1PBT13",'Medium retrofit'!$AO$23,IF(F88="Scenario2PBT13",'Medium retrofit'!$AP$23,IF(F88="Scenario3PBT13",'Medium retrofit'!$AQ$23,"")))&amp;IF(F88="Scenario1PBT14",'Medium retrofit'!$AR$23,IF(F88="Scenario2PBT14",'Medium retrofit'!$AS$23,IF(F88="Scenario3PBT14",'Medium retrofit'!$AT$23,"")))&amp;IF(F88="Scenario1PBT15",'Medium retrofit'!$AU$23,IF(F88="Scenario2PBT15",'Medium retrofit'!$AV$23,IF(F88="Scenario3PBT15",'Medium retrofit'!$AW$23,"")))</f>
        <v/>
      </c>
      <c r="P88" s="123">
        <f t="shared" si="49"/>
        <v>0</v>
      </c>
      <c r="Q88" s="123" t="str">
        <f>IF(F88="Scenario1PBT1",'Medium retrofit'!$E$25,IF(F88="Scenario2PBT1",'Medium retrofit'!$F$25,IF(F88="Scenario3PBT1",'Medium retrofit'!$G$25,"")))&amp;IF(F88="Scenario1PBT2",'Medium retrofit'!$H$25,IF(F88="Scenario2PBT2",'Medium retrofit'!$I$25,IF(F88="Scenario3PBT2",'Medium retrofit'!$J$25,"")))&amp;IF(F88="Scenario1PBT3",'Medium retrofit'!$K$25,IF(F88="Scenario2PBT3",'Medium retrofit'!$L$25,IF(F88="Scenario3PBT3",'Medium retrofit'!$M$25,"")))&amp;IF(F88="Scenario1PBT4",'Medium retrofit'!$N$25,IF(F88="Scenario2PBT4",'Medium retrofit'!$O$25,IF(F88="Scenario3PBT4",'Medium retrofit'!$P$25,"")))&amp;IF(F88="Scenario1PBT5",'Medium retrofit'!$Q$25,IF(F88="Scenario2PBT5",'Medium retrofit'!$R$25,IF(F88="Scenario3PBT5",'Medium retrofit'!$S$25,"")))&amp;IF(F88="Scenario1PBT6",'Medium retrofit'!$T$25,IF(F88="Scenario2PBT6",'Medium retrofit'!$U$25,IF(F88="Scenario3PBT6",'Medium retrofit'!$V$25,"")))&amp;IF(F88="Scenario1PBT7",'Medium retrofit'!$W$25,IF(F88="Scenario2PBT7",'Medium retrofit'!$X$25,IF(F88="Scenario3PBT7",'Medium retrofit'!$Y$25,"")))&amp;IF(F88="Scenario1PBT8",'Medium retrofit'!$Z$25,IF(F88="Scenario2PBT8",'Medium retrofit'!$AA$25,IF(F88="Scenario3PBT8",'Medium retrofit'!$AB$25,"")))&amp;IF(F88="Scenario1PBT9",'Medium retrofit'!$AC$25,IF(F88="Scenario2PBT9",'Medium retrofit'!$AD$25,IF(F88="Scenario3PBT9",'Medium retrofit'!$AE$25,"")))&amp;IF(F88="Scenario1PBT10",'Medium retrofit'!$AF$25,IF(F88="Scenario2PBT10",'Medium retrofit'!$AG$25,IF(F88="Scenario3PBT10",'Medium retrofit'!$AH$25,"")))&amp;IF(F88="Scenario1PBT11",'Medium retrofit'!$AI$25,IF(F88="Scenario2PBT11",'Medium retrofit'!$AJ$25,IF(F88="Scenario3PBT11",'Medium retrofit'!$AK$25,"")))&amp;IF(F88="Scenario1PBT12",'Medium retrofit'!$AL$25,IF(F88="Scenario2PBT12",'Medium retrofit'!$AM$25,IF(F88="Scenario3PBT12",'Medium retrofit'!$AN$25,"")))&amp;IF(F88="Scenario1PBT13",'Medium retrofit'!$AO$25,IF(F88="Scenario2PBT13",'Medium retrofit'!$AP$25,IF(F88="Scenario3PBT13",'Medium retrofit'!$AQ$25,"")))&amp;IF(F88="Scenario1PBT14",'Medium retrofit'!$AR$25,IF(F88="Scenario2PBT14",'Medium retrofit'!$AS$25,IF(F88="Scenario3PBT14",'Medium retrofit'!$AT$25,"")))&amp;IF(F88="Scenario1PBT15",'Medium retrofit'!$AU$25,IF(F88="Scenario2PBT15",'Medium retrofit'!$AV$25,IF(F88="Scenario3PBT15",'Medium retrofit'!$AW$25,"")))</f>
        <v/>
      </c>
      <c r="R88" s="123">
        <f t="shared" si="50"/>
        <v>0</v>
      </c>
      <c r="S88" s="123" t="str">
        <f>IF(F88="Scenario1PBT1",'Medium retrofit'!$E$27,IF(F88="Scenario2PBT1",'Medium retrofit'!$F$27,IF(F88="Scenario3PBT1",'Medium retrofit'!$G$27,"")))&amp;IF(F88="Scenario1PBT2",'Medium retrofit'!$H$27,IF(F88="Scenario2PBT2",'Medium retrofit'!$I$27,IF(F88="Scenario3PBT2",'Medium retrofit'!$J$27,"")))&amp;IF(F88="Scenario1PBT3",'Medium retrofit'!$K$27,IF(F88="Scenario2PBT3",'Medium retrofit'!$L$27,IF(F88="Scenario3PBT3",'Medium retrofit'!$M$27,"")))&amp;IF(F88="Scenario1PBT4",'Medium retrofit'!$N$27,IF(F88="Scenario2PBT4",'Medium retrofit'!$O$27,IF(F88="Scenario3PBT4",'Medium retrofit'!$P$27,"")))&amp;IF(F88="Scenario1PBT5",'Medium retrofit'!$Q$27,IF(F88="Scenario2PBT5",'Medium retrofit'!$R$27,IF(F88="Scenario3PBT5",'Medium retrofit'!$S$27,"")))&amp;IF(F88="Scenario1PBT6",'Medium retrofit'!$T$27,IF(F88="Scenario2PBT6",'Medium retrofit'!$U$27,IF(F88="Scenario3PBT6",'Medium retrofit'!$V$27,"")))&amp;IF(F88="Scenario1PBT7",'Medium retrofit'!$W$27,IF(F88="Scenario2PBT7",'Medium retrofit'!$X$27,IF(F88="Scenario3PBT7",'Medium retrofit'!$Y$27,"")))&amp;IF(F88="Scenario1PBT8",'Medium retrofit'!$Z$27,IF(F88="Scenario2PBT8",'Medium retrofit'!$AA$27,IF(F88="Scenario3PBT8",'Medium retrofit'!$AB$27,"")))&amp;IF(F88="Scenario1PBT9",'Medium retrofit'!$AC$27,IF(F88="Scenario2PBT9",'Medium retrofit'!$AD$27,IF(F88="Scenario3PBT9",'Medium retrofit'!$AE$27,"")))&amp;IF(F88="Scenario1PBT10",'Medium retrofit'!$AF$27,IF(F88="Scenario2PBT10",'Medium retrofit'!$AG$27,IF(F88="Scenario3PBT10",'Medium retrofit'!$AH$27,"")))&amp;IF(F88="Scenario1PBT11",'Medium retrofit'!$AI$27,IF(F88="Scenario2PBT11",'Medium retrofit'!$AJ$27,IF(F88="Scenario3PBT11",'Medium retrofit'!$AK$27,"")))&amp;IF(F88="Scenario1PBT12",'Medium retrofit'!$AL$27,IF(F88="Scenario2PBT12",'Medium retrofit'!$AM$27,IF(F88="Scenario3PBT12",'Medium retrofit'!$AN$27,"")))&amp;IF(F88="Scenario1PBT13",'Medium retrofit'!$AO$27,IF(F88="Scenario2PBT13",'Medium retrofit'!$AP$27,IF(F88="Scenario3PBT13",'Medium retrofit'!$AQ$27,"")))&amp;IF(F88="Scenario1PBT14",'Medium retrofit'!$AR$27,IF(F88="Scenario2PBT14",'Medium retrofit'!$AS$27,IF(F88="Scenario3PBT14",'Medium retrofit'!$AT$27,"")))&amp;IF(F88="Scenario1PBT15",'Medium retrofit'!$AU$27,IF(F88="Scenario2PBT15",'Medium retrofit'!$AV$27,IF(F88="Scenario3PBT15",'Medium retrofit'!$AW$27,"")))</f>
        <v/>
      </c>
      <c r="T88" s="246">
        <f t="shared" si="51"/>
        <v>0</v>
      </c>
      <c r="U88" s="245" t="str">
        <f>IF(F88="Scenario1PBT1",'Medium retrofit'!$E$38,IF(F88="Scenario2PBT1",'Medium retrofit'!$F$38,IF(F88="Scenario3PBT1",'Medium retrofit'!$G$38,"")))&amp;IF(F88="Scenario1PBT2",'Medium retrofit'!$H$38,IF(F88="Scenario2PBT2",'Medium retrofit'!$I$38,IF(F88="Scenario3PBT2",'Medium retrofit'!$J$38,"")))&amp;IF(F88="Scenario1PBT3",'Medium retrofit'!$K$38,IF(F88="Scenario2PBT3",'Medium retrofit'!$L$38,IF(F88="Scenario3PBT3",'Medium retrofit'!$M$38,"")))&amp;IF(F88="Scenario1PBT4",'Medium retrofit'!$N$38,IF(F88="Scenario2PBT4",'Medium retrofit'!$O$38,IF(F88="Scenario3PBT4",'Medium retrofit'!$P$38,"")))&amp;IF(F88="Scenario1PBT5",'Medium retrofit'!$Q$38,IF(F88="Scenario2PBT5",'Medium retrofit'!$R$38,IF(F88="Scenario3PBT5",'Medium retrofit'!$S$38,"")))&amp;IF(F88="Scenario1PBT6",'Medium retrofit'!$T$38,IF(F88="Scenario2PBT6",'Medium retrofit'!$U$38,IF(F88="Scenario3PBT6",'Medium retrofit'!$V$38,"")))&amp;IF(F88="Scenario1PBT7",'Medium retrofit'!$W$38,IF(F88="Scenario2PBT7",'Medium retrofit'!$X$38,IF(F88="Scenario3PBT7",'Medium retrofit'!$Y$38,"")))&amp;IF(F88="Scenario1PBT8",'Medium retrofit'!$Z$38,IF(F88="Scenario2PBT8",'Medium retrofit'!$AA$38,IF(F88="Scenario3PBT8",'Medium retrofit'!$AB$38,"")))&amp;IF(F88="Scenario1PBT9",'Medium retrofit'!$AC$38,IF(F88="Scenario2PBT9",'Medium retrofit'!$AD$38,IF(F88="Scenario3PBT9",'Medium retrofit'!$AE$38,"")))&amp;IF(F88="Scenario1PBT10",'Medium retrofit'!$AF$38,IF(F88="Scenario2PBT10",'Medium retrofit'!$AG$38,IF(F88="Scenario3PBT10",'Medium retrofit'!$AH$38,"")))&amp;IF(F88="Scenario1PBT11",'Medium retrofit'!$AI$38,IF(F88="Scenario2PBT11",'Medium retrofit'!$AJ$38,IF(F88="Scenario3PBT11",'Medium retrofit'!$AK$38,"")))&amp;IF(F88="Scenario1PBT12",'Medium retrofit'!$AL$38,IF(F88="Scenario2PBT12",'Medium retrofit'!$AM$38,IF(F88="Scenario3PBT12",'Medium retrofit'!$AN$38,"")))&amp;IF(F88="Scenario1PBT13",'Medium retrofit'!$AO$38,IF(F88="Scenario2PBT13",'Medium retrofit'!$AP$38,IF(F88="Scenario3PBT13",'Medium retrofit'!$AQ$38,"")))&amp;IF(F88="Scenario1PBT14",'Medium retrofit'!$AR$38,IF(F88="Scenario2PBT14",'Medium retrofit'!$AS$38,IF(F88="Scenario3PBT14",'Medium retrofit'!$AT$38,"")))&amp;IF(F88="Scenario1PBT15",'Medium retrofit'!$AU$38,IF(F88="Scenario2PBT15",'Medium retrofit'!$AV$38,IF(F88="Scenario3PBT15",'Medium retrofit'!$AW$38,"")))</f>
        <v/>
      </c>
      <c r="V88" s="123">
        <f t="shared" si="52"/>
        <v>0</v>
      </c>
      <c r="W88" s="123" t="str">
        <f>IF(F88="Scenario1PBT1",'Medium retrofit'!$E$40,IF(F88="Scenario2PBT1",'Medium retrofit'!$F$40,IF(F88="Scenario3PBT1",'Medium retrofit'!$G$40,"")))&amp;IF(F88="Scenario1PBT2",'Medium retrofit'!$H$40,IF(F88="Scenario2PBT2",'Medium retrofit'!$I$40,IF(F88="Scenario3PBT2",'Medium retrofit'!$J$40,"")))&amp;IF(F88="Scenario1PBT3",'Medium retrofit'!$K$40,IF(F88="Scenario2PBT3",'Medium retrofit'!$L$40,IF(F88="Scenario3PBT3",'Medium retrofit'!$M$40,"")))&amp;IF(F88="Scenario1PBT4",'Medium retrofit'!$N$40,IF(F88="Scenario2PBT4",'Medium retrofit'!$O$40,IF(F88="Scenario3PBT4",'Medium retrofit'!$P$40,"")))&amp;IF(F88="Scenario1PBT5",'Medium retrofit'!$Q$40,IF(F88="Scenario2PBT5",'Medium retrofit'!$R$40,IF(F88="Scenario3PBT5",'Medium retrofit'!$S$40,"")))&amp;IF(F88="Scenario1PBT6",'Medium retrofit'!$T$40,IF(F88="Scenario2PBT6",'Medium retrofit'!$U$40,IF(F88="Scenario3PBT6",'Medium retrofit'!$V$40,"")))&amp;IF(F88="Scenario1PBT7",'Medium retrofit'!$W$40,IF(F88="Scenario2PBT7",'Medium retrofit'!$X$40,IF(F88="Scenario3PBT7",'Medium retrofit'!$Y$40,"")))&amp;IF(F88="Scenario1PBT8",'Medium retrofit'!$Z$40,IF(F88="Scenario2PBT8",'Medium retrofit'!$AA$40,IF(F88="Scenario3PBT8",'Medium retrofit'!$AB$40,"")))&amp;IF(F88="Scenario1PBT9",'Medium retrofit'!$AC$40,IF(F88="Scenario2PBT9",'Medium retrofit'!$AD$40,IF(F88="Scenario3PBT9",'Medium retrofit'!$AE$40,"")))&amp;IF(F88="Scenario1PBT10",'Medium retrofit'!$AF$40,IF(F88="Scenario2PBT10",'Medium retrofit'!$AG$40,IF(F88="Scenario3PBT10",'Medium retrofit'!$AH$40,"")))&amp;IF(F88="Scenario1PBT11",'Medium retrofit'!$AI$40,IF(F88="Scenario2PBT11",'Medium retrofit'!$AJ$40,IF(F88="Scenario3PBT11",'Medium retrofit'!$AK$40,"")))&amp;IF(F88="Scenario1PBT12",'Medium retrofit'!$AL$40,IF(F88="Scenario2PBT12",'Medium retrofit'!$AM$40,IF(F88="Scenario3PBT12",'Medium retrofit'!$AN$40,"")))&amp;IF(F88="Scenario1PBT13",'Medium retrofit'!$AO$40,IF(F88="Scenario2PBT13",'Medium retrofit'!$AP$40,IF(F88="Scenario3PBT13",'Medium retrofit'!$AQ$40,"")))&amp;IF(F88="Scenario1PBT14",'Medium retrofit'!$AR$40,IF(F88="Scenario2PBT14",'Medium retrofit'!$AS$40,IF(F88="Scenario3PBT14",'Medium retrofit'!$AT$40,"")))&amp;IF(F88="Scenario1PBT15",'Medium retrofit'!$AU$40,IF(F88="Scenario2PBT15",'Medium retrofit'!$AV$40,IF(F88="Scenario3PBT15",'Medium retrofit'!$AW$40,"")))</f>
        <v/>
      </c>
      <c r="X88" s="123">
        <f t="shared" si="53"/>
        <v>0</v>
      </c>
      <c r="Y88" s="123" t="str">
        <f>IF(F88="Scenario1PBT1",'Medium retrofit'!$E$42,IF(F88="Scenario2PBT1",'Medium retrofit'!$F$42,IF(F88="Scenario3PBT1",'Medium retrofit'!$G$42,"")))&amp;IF(F88="Scenario1PBT2",'Medium retrofit'!$H$42,IF(F88="Scenario2PBT2",'Medium retrofit'!$I$42,IF(F88="Scenario3PBT2",'Medium retrofit'!$J$42,"")))&amp;IF(F88="Scenario1PBT3",'Medium retrofit'!$K$42,IF(F88="Scenario2PBT3",'Medium retrofit'!$L$42,IF(F88="Scenario3PBT3",'Medium retrofit'!$M$42,"")))&amp;IF(F88="Scenario1PBT4",'Medium retrofit'!$N$42,IF(F88="Scenario2PBT4",'Medium retrofit'!$O$42,IF(F88="Scenario3PBT4",'Medium retrofit'!$P$42,"")))&amp;IF(F88="Scenario1PBT5",'Medium retrofit'!$Q$42,IF(F88="Scenario2PBT5",'Medium retrofit'!$R$42,IF(F88="Scenario3PBT5",'Medium retrofit'!$S$42,"")))&amp;IF(F88="Scenario1PBT6",'Medium retrofit'!$T$42,IF(F88="Scenario2PBT6",'Medium retrofit'!$U$42,IF(F88="Scenario3PBT6",'Medium retrofit'!$V$42,"")))&amp;IF(F88="Scenario1PBT7",'Medium retrofit'!$W$42,IF(F88="Scenario2PBT7",'Medium retrofit'!$X$42,IF(F88="Scenario3PBT7",'Medium retrofit'!$Y$42,"")))&amp;IF(F88="Scenario1PBT8",'Medium retrofit'!$Z$42,IF(F88="Scenario2PBT8",'Medium retrofit'!$AA$42,IF(F88="Scenario3PBT8",'Medium retrofit'!$AB$42,"")))&amp;IF(F88="Scenario1PBT9",'Medium retrofit'!$AC$42,IF(F88="Scenario2PBT9",'Medium retrofit'!$AD$42,IF(F88="Scenario3PBT9",'Medium retrofit'!$AE$42,"")))&amp;IF(F88="Scenario1PBT10",'Medium retrofit'!$AF$42,IF(F88="Scenario2PBT10",'Medium retrofit'!$AG$42,IF(F88="Scenario3PBT10",'Medium retrofit'!$AH$42,"")))&amp;IF(F88="Scenario1PBT11",'Medium retrofit'!$AI$42,IF(F88="Scenario2PBT11",'Medium retrofit'!$AJ$42,IF(F88="Scenario3PBT11",'Medium retrofit'!$AK$42,"")))&amp;IF(F88="Scenario1PBT12",'Medium retrofit'!$AL$42,IF(F88="Scenario2PBT12",'Medium retrofit'!$AM$42,IF(F88="Scenario3PBT12",'Medium retrofit'!$AN$42,"")))&amp;IF(F88="Scenario1PBT13",'Medium retrofit'!$AO$42,IF(F88="Scenario2PBT13",'Medium retrofit'!$AP$42,IF(F88="Scenario3PBT13",'Medium retrofit'!$AQ$42,"")))&amp;IF(F88="Scenario1PBT14",'Medium retrofit'!$AR$42,IF(F88="Scenario2PBT14",'Medium retrofit'!$AS$42,IF(F88="Scenario3PBT14",'Medium retrofit'!$AT$42,"")))&amp;IF(F88="Scenario1PBT15",'Medium retrofit'!$AU$42,IF(F88="Scenario2PBT15",'Medium retrofit'!$AV$42,IF(F88="Scenario3PBT15",'Medium retrofit'!$AW$42,"")))</f>
        <v/>
      </c>
      <c r="Z88" s="123">
        <f t="shared" si="54"/>
        <v>0</v>
      </c>
      <c r="AA88" s="239" t="str">
        <f>IF(F88="Scenario1PBT1",'Medium retrofit'!$E$101,IF(F88="Scenario2PBT1",'Medium retrofit'!$F$101,IF(F88="Scenario3PBT1",'Medium retrofit'!$G$101,"")))&amp;IF(F88="Scenario1PBT2",'Medium retrofit'!$H$101,IF(F88="Scenario2PBT2",'Medium retrofit'!$I$101,IF(F88="Scenario3PBT2",'Medium retrofit'!$J$101,"")))&amp;IF(F88="Scenario1PBT3",'Medium retrofit'!$K$101,IF(F88="Scenario2PBT3",'Medium retrofit'!$L$101,IF(F88="Scenario3PBT3",'Medium retrofit'!$M$101,"")))&amp;IF(F88="Scenario1PBT4",'Medium retrofit'!$N$101,IF(F88="Scenario2PBT4",'Medium retrofit'!$O$101,IF(F88="Scenario3PBT4",'Medium retrofit'!$P$101,"")))&amp;IF(F88="Scenario1PBT5",'Medium retrofit'!$Q$101,IF(F88="Scenario2PBT5",'Medium retrofit'!$R$101,IF(F88="Scenario3PBT5",'Medium retrofit'!$S$101,"")))&amp;IF(F88="Scenario1PBT6",'Medium retrofit'!$T$101,IF(F88="Scenario2PBT6",'Medium retrofit'!$U$101,IF(F88="Scenario3PBT6",'Medium retrofit'!$V$101,"")))&amp;IF(F88="Scenario1PBT7",'Medium retrofit'!$W$101,IF(F88="Scenario2PBT7",'Medium retrofit'!$X$101,IF(F88="Scenario3PBT7",'Medium retrofit'!$Y$101,"")))&amp;IF(F88="Scenario1PBT8",'Medium retrofit'!$Z$101,IF(F88="Scenario2PBT8",'Medium retrofit'!$AA$101,IF(F88="Scenario3PBT8",'Medium retrofit'!$AB$101,"")))&amp;IF(F88="Scenario1PBT9",'Medium retrofit'!$AC$101,IF(F88="Scenario2PBT9",'Medium retrofit'!$AD$101,IF(F88="Scenario3PBT9",'Medium retrofit'!$AE$101,"")))&amp;IF(F88="Scenario1PBT10",'Medium retrofit'!$AF$101,IF(F88="Scenario2PBT10",'Medium retrofit'!$AG$101,IF(F88="Scenario3PBT10",'Medium retrofit'!$AH$101,"")))&amp;IF(F88="Scenario1PBT11",'Medium retrofit'!$AI$101,IF(F88="Scenario2PBT11",'Medium retrofit'!$AJ$101,IF(F88="Scenario3PBT11",'Medium retrofit'!$AK$101,"")))&amp;IF(F88="Scenario1PBT12",'Medium retrofit'!$AL$101,IF(F88="Scenario2PBT12",'Medium retrofit'!$AM$101,IF(F88="Scenario3PBT12",'Medium retrofit'!$AN$101,"")))&amp;IF(F88="Scenario1PBT13",'Medium retrofit'!$AO$101,IF(F88="Scenario2PBT13",'Medium retrofit'!$AP$101,IF(F88="Scenario3PBT13",'Medium retrofit'!$AQ$101,"")))&amp;IF(F88="Scenario1PBT14",'Medium retrofit'!$AR$101,IF(F88="Scenario2PBT14",'Medium retrofit'!$AS$101,IF(F88="Scenario3PBT14",'Medium retrofit'!$AT$101,"")))&amp;IF(F88="Scenario1PBT15",'Medium retrofit'!$AU$101,IF(F88="Scenario2PBT15",'Medium retrofit'!$AV$101,IF(F88="Scenario3PBT15",'Medium retrofit'!$AW$101,"")))</f>
        <v/>
      </c>
      <c r="AB88" s="242">
        <f t="shared" si="55"/>
        <v>0</v>
      </c>
      <c r="AC88" s="247">
        <f>IFERROR('Projection_Base-case'!G88-G88,0)</f>
        <v>0</v>
      </c>
      <c r="AD88" s="123">
        <f t="shared" si="34"/>
        <v>0</v>
      </c>
      <c r="AE88" s="123">
        <f>IFERROR(100*AC88/'Projection_Base-case'!G88,0)</f>
        <v>0</v>
      </c>
      <c r="AF88" s="123">
        <f>IFERROR('Projection_Base-case'!I88-I88,0)</f>
        <v>0</v>
      </c>
      <c r="AG88" s="123">
        <f t="shared" si="35"/>
        <v>0</v>
      </c>
      <c r="AH88" s="123">
        <f>IFERROR(100*AF88/'Projection_Base-case'!I88,0)</f>
        <v>0</v>
      </c>
      <c r="AI88" s="123">
        <f>IFERROR('Projection_Base-case'!K88-K88,0)</f>
        <v>0</v>
      </c>
      <c r="AJ88" s="123">
        <f t="shared" si="36"/>
        <v>0</v>
      </c>
      <c r="AK88" s="123">
        <f>IFERROR(100*AI88/'Projection_Base-case'!K88,0)</f>
        <v>0</v>
      </c>
      <c r="AL88" s="123">
        <f>IFERROR(M88-'Projection_Base-case'!M88,0)</f>
        <v>0</v>
      </c>
      <c r="AM88" s="123">
        <f t="shared" si="37"/>
        <v>0</v>
      </c>
      <c r="AN88" s="179">
        <f>IFERROR(IF('Projection_Base-case'!N88&gt;0,100*AM88/'Projection_Base-case'!N88,100*AM88/N88),0)</f>
        <v>0</v>
      </c>
      <c r="AO88" s="245">
        <f>IFERROR('Projection_Base-case'!O88-O88,0)</f>
        <v>0</v>
      </c>
      <c r="AP88" s="123">
        <f t="shared" si="38"/>
        <v>0</v>
      </c>
      <c r="AQ88" s="123">
        <f>IFERROR(100*AO88/'Projection_Base-case'!O88,0)</f>
        <v>0</v>
      </c>
      <c r="AR88" s="123">
        <f>IFERROR('Projection_Base-case'!Q88-Q88,0)</f>
        <v>0</v>
      </c>
      <c r="AS88" s="123">
        <f t="shared" si="39"/>
        <v>0</v>
      </c>
      <c r="AT88" s="123">
        <f>IFERROR(100*AR88/'Projection_Base-case'!Q88,0)</f>
        <v>0</v>
      </c>
      <c r="AU88" s="123">
        <f>IFERROR('Projection_Base-case'!S88-S88,0)</f>
        <v>0</v>
      </c>
      <c r="AV88" s="123">
        <f t="shared" si="40"/>
        <v>0</v>
      </c>
      <c r="AW88" s="124">
        <f>IFERROR(100*AU88/'Projection_Base-case'!S88,0)</f>
        <v>0</v>
      </c>
      <c r="AX88" s="245">
        <f>IFERROR('Projection_Base-case'!U88-U88,0)</f>
        <v>0</v>
      </c>
      <c r="AY88" s="123">
        <f t="shared" si="41"/>
        <v>0</v>
      </c>
      <c r="AZ88" s="123">
        <f>IFERROR(100*AX88/'Projection_Base-case'!U88,0)</f>
        <v>0</v>
      </c>
      <c r="BA88" s="123">
        <f>IFERROR('Projection_Base-case'!W88-W88,0)</f>
        <v>0</v>
      </c>
      <c r="BB88" s="123">
        <f t="shared" si="42"/>
        <v>0</v>
      </c>
      <c r="BC88" s="123">
        <f>IFERROR(100*BA88/'Projection_Base-case'!W88,0)</f>
        <v>0</v>
      </c>
      <c r="BD88" s="123">
        <f>IFERROR('Projection_Base-case'!Y88-Y88,0)</f>
        <v>0</v>
      </c>
      <c r="BE88" s="123">
        <f t="shared" si="43"/>
        <v>0</v>
      </c>
      <c r="BF88" s="123">
        <f>IFERROR(100*BD88/'Projection_Base-case'!Y88,0)</f>
        <v>0</v>
      </c>
      <c r="BG88" s="178">
        <f t="shared" si="56"/>
        <v>0</v>
      </c>
      <c r="BH88" s="179">
        <f t="shared" si="57"/>
        <v>0</v>
      </c>
    </row>
    <row r="89" spans="1:60">
      <c r="A89" s="165">
        <v>84</v>
      </c>
      <c r="B89" s="239">
        <f>IF('Projection_Base-case'!B89&lt;&gt;"",'Projection_Base-case'!B89,0)</f>
        <v>0</v>
      </c>
      <c r="C89" s="239">
        <f>IF('Projection_Base-case'!C89&lt;&gt;"",'Projection_Base-case'!C89,0)</f>
        <v>0</v>
      </c>
      <c r="D89" s="239">
        <f>IF('Projection_Base-case'!D89&lt;&gt;"",'Projection_Base-case'!D89,0)</f>
        <v>0</v>
      </c>
      <c r="E89" s="164" t="str">
        <f>IF(AND('Résultats medium'!$AC$3="OUI",'Résultats medium'!E88&lt;&gt;""),'Résultats medium'!E88,IF(OR(D89="PBT1",D89="PBT4",D89="PBT5",D89="PBT6",D89="PBT7",D89="PBT8",D89="PBT10"),"Scenario1",IF(OR(D89="PBT3",D89="PBT9"),"Scenario3",IF(OR(D89="PBT2"),"Scenario2",""))))</f>
        <v/>
      </c>
      <c r="F89" s="240" t="str">
        <f t="shared" si="44"/>
        <v>0</v>
      </c>
      <c r="G89" s="241" t="str">
        <f>IF(F89="Scenario1PBT1",'Medium retrofit'!$E$6,IF(F89="Scenario2PBT1",'Medium retrofit'!$F$6,IF(F89="Scenario3PBT1",'Medium retrofit'!$G$6,"")))&amp;IF(F89="Scenario1PBT2",'Medium retrofit'!$H$6,IF(F89="Scenario2PBT2",'Medium retrofit'!$I$6,IF(F89="Scenario3PBT2",'Medium retrofit'!$J$6,"")))&amp;IF(F89="Scenario1PBT3",'Medium retrofit'!$K$6,IF(F89="Scenario2PBT3",'Medium retrofit'!$L$6,IF(F89="Scenario3PBT3",'Medium retrofit'!$M$6,"")))&amp;IF(F89="Scenario1PBT4",'Medium retrofit'!$N$6,IF(F89="Scenario2PBT4",'Medium retrofit'!$O$6,IF(F89="Scenario3PBT4",'Medium retrofit'!$P$6,"")))&amp;IF(F89="Scenario1PBT5",'Medium retrofit'!$Q$6,IF(F89="Scenario2PBT5",'Medium retrofit'!$R$6,IF(F89="Scenario3PBT5",'Medium retrofit'!$S$6,"")))&amp;IF(F89="Scenario1PBT6",'Medium retrofit'!$T$6,IF(F89="Scenario2PBT6",'Medium retrofit'!$U$6,IF(F89="Scenario3PBT6",'Medium retrofit'!$V$6,"")))&amp;IF(F89="Scenario1PBT7",'Medium retrofit'!$W$6,IF(F89="Scenario2PBT7",'Medium retrofit'!$X$6,IF(F89="Scenario3PBT7",'Medium retrofit'!$Y$6,"")))&amp;IF(F89="Scenario1PBT8",'Medium retrofit'!$Z$6,IF(F89="Scenario2PBT8",'Medium retrofit'!$AA$6,IF(F89="Scenario3PBT8",'Medium retrofit'!$AB$6,"")))&amp;IF(F89="Scenario1PBT9",'Medium retrofit'!$AC$6,IF(F89="Scenario2PBT9",'Medium retrofit'!$AD$6,IF(F89="Scenario3PBT9",'Medium retrofit'!$AE$6,"")))&amp;IF(F89="Scenario1PBT10",'Medium retrofit'!$AF$6,IF(F89="Scenario2PBT10",'Medium retrofit'!$AG$6,IF(F89="Scenario3PBT10",'Medium retrofit'!$AH$6,"")))&amp;IF(F89="Scenario1PBT11",'Medium retrofit'!$AI$6,IF(F89="Scenario2PBT11",'Medium retrofit'!$AJ$6,IF(F89="Scenario3PBT11",'Medium retrofit'!$AK$6,"")))&amp;IF(F89="Scenario1PBT12",'Medium retrofit'!$AL$6,IF(F89="Scenario2PBT12",'Medium retrofit'!$AM$6,IF(F89="Scenario3PBT12",'Medium retrofit'!$AN$6,"")))&amp;IF(F89="Scenario1PBT13",'Medium retrofit'!$AO$6,IF(F89="Scenario2PBT13",'Medium retrofit'!$AP$6,IF(F89="Scenario3PBT13",'Medium retrofit'!$AQ$6,"")))&amp;IF(F89="Scenario1PBT14",'Medium retrofit'!$AR$6,IF(F89="Scenario2PBT14",'Medium retrofit'!$AS$6,IF(F89="Scenario3PBT14",'Medium retrofit'!$AT$6,"")))&amp;IF(F89="Scenario1PBT15",'Medium retrofit'!$AU$6,IF(F89="Scenario2PBT15",'Medium retrofit'!$AV$6,IF(F89="Scenario3PBT15",'Medium retrofit'!$AW$6,"")))</f>
        <v/>
      </c>
      <c r="H89" s="123">
        <f t="shared" si="45"/>
        <v>0</v>
      </c>
      <c r="I89" s="239" t="str">
        <f>IF(F89="Scenario1PBT1",'Medium retrofit'!$E$16,IF(F89="Scenario2PBT1",'Medium retrofit'!$F$16,IF(F89="Scenario3PBT1",'Medium retrofit'!$G$16,"")))&amp;IF(F89="Scenario1PBT2",'Medium retrofit'!$H$16,IF(F89="Scenario2PBT2",'Medium retrofit'!$I$16,IF(F89="Scenario3PBT2",'Medium retrofit'!$J$16,"")))&amp;IF(F89="Scenario1PBT3",'Medium retrofit'!$K$16,IF(F89="Scenario2PBT3",'Medium retrofit'!$L$16,IF(F89="Scenario3PBT3",'Medium retrofit'!$M$16,"")))&amp;IF(F89="Scenario1PBT4",'Medium retrofit'!$N$16,IF(F89="Scenario2PBT4",'Medium retrofit'!$O$16,IF(F89="Scenario3PBT4",'Medium retrofit'!$P$16,"")))&amp;IF(F89="Scenario1PBT5",'Medium retrofit'!$Q$16,IF(F89="Scenario2PBT5",'Medium retrofit'!$R$16,IF(F89="Scenario3PBT5",'Medium retrofit'!$S$16,"")))&amp;IF(F89="Scenario1PBT6",'Medium retrofit'!$T$16,IF(F89="Scenario2PBT6",'Medium retrofit'!$U$16,IF(F89="Scenario3PBT6",'Medium retrofit'!$V$16,"")))&amp;IF(F89="Scenario1PBT7",'Medium retrofit'!$W$16,IF(F89="Scenario2PBT7",'Medium retrofit'!$X$16,IF(F89="Scenario3PBT7",'Medium retrofit'!$Y$16,"")))&amp;IF(F89="Scenario1PBT8",'Medium retrofit'!$Z$16,IF(F89="Scenario2PBT8",'Medium retrofit'!$AA$16,IF(F89="Scenario3PBT8",'Medium retrofit'!$AB$16,"")))&amp;IF(F89="Scenario1PBT9",'Medium retrofit'!$AC$16,IF(F89="Scenario2PBT9",'Medium retrofit'!$AD$16,IF(F89="Scenario3PBT9",'Medium retrofit'!$AE$16,"")))&amp;IF(F89="Scenario1PBT10",'Medium retrofit'!$AF$16,IF(F89="Scenario2PBT10",'Medium retrofit'!$AG$16,IF(F89="Scenario3PBT10",'Medium retrofit'!$AH$16,"")))&amp;IF(F89="Scenario1PBT11",'Medium retrofit'!$AI$16,IF(F89="Scenario2PBT11",'Medium retrofit'!$AJ$16,IF(F89="Scenario3PBT11",'Medium retrofit'!$AK$16,"")))&amp;IF(F89="Scenario1PBT12",'Medium retrofit'!$AL$16,IF(F89="Scenario2PBT12",'Medium retrofit'!$AM$16,IF(F89="Scenario3PBT12",'Medium retrofit'!$AN$16,"")))&amp;IF(F89="Scenario1PBT13",'Medium retrofit'!$AO$16,IF(F89="Scenario2PBT13",'Medium retrofit'!$AP$16,IF(F89="Scenario3PBT13",'Medium retrofit'!$AQ$16,"")))&amp;IF(F89="Scenario1PBT14",'Medium retrofit'!$AR$16,IF(F89="Scenario2PBT14",'Medium retrofit'!$AS$16,IF(F89="Scenario3PBT14",'Medium retrofit'!$AT$16,"")))&amp;IF(F89="Scenario1PBT15",'Medium retrofit'!$AU$16,IF(F89="Scenario2PBT15",'Medium retrofit'!$AV$16,IF(F89="Scenario3PBT15",'Medium retrofit'!$AW$16,"")))</f>
        <v/>
      </c>
      <c r="J89" s="123">
        <f t="shared" si="46"/>
        <v>0</v>
      </c>
      <c r="K89" s="123" t="str">
        <f>IF(F89="Scenario1PBT1",'Medium retrofit'!$E$18,IF(F89="Scenario2PBT1",'Medium retrofit'!$F$18,IF(F89="Scenario3PBT1",'Medium retrofit'!$G$18,"")))&amp;IF(F89="Scenario1PBT2",'Medium retrofit'!$H$18,IF(F89="Scenario2PBT2",'Medium retrofit'!$I$18,IF(F89="Scenario3PBT2",'Medium retrofit'!$J$18,"")))&amp;IF(F89="Scenario1PBT3",'Medium retrofit'!$K$18,IF(F89="Scenario2PBT3",'Medium retrofit'!$L$18,IF(F89="Scenario3PBT3",'Medium retrofit'!$M$18,"")))&amp;IF(F89="Scenario1PBT4",'Medium retrofit'!$N$18,IF(F89="Scenario2PBT4",'Medium retrofit'!$O$18,IF(F89="Scenario3PBT4",'Medium retrofit'!$P$18,"")))&amp;IF(F89="Scenario1PBT5",'Medium retrofit'!$Q$18,IF(F89="Scenario2PBT5",'Medium retrofit'!$R$18,IF(F89="Scenario3PBT5",'Medium retrofit'!$S$18,"")))&amp;IF(F89="Scenario1PBT6",'Medium retrofit'!$T$18,IF(F89="Scenario2PBT6",'Medium retrofit'!$U$18,IF(F89="Scenario3PBT6",'Medium retrofit'!$V$18,"")))&amp;IF(F89="Scenario1PBT7",'Medium retrofit'!$W$18,IF(F89="Scenario2PBT7",'Medium retrofit'!$X$18,IF(F89="Scenario3PBT7",'Medium retrofit'!$Y$18,"")))&amp;IF(F89="Scenario1PBT8",'Medium retrofit'!$Z$18,IF(F89="Scenario2PBT8",'Medium retrofit'!$AA$18,IF(F89="Scenario3PBT8",'Medium retrofit'!$AB$18,"")))&amp;IF(F89="Scenario1PBT9",'Medium retrofit'!$AC$18,IF(F89="Scenario2PBT9",'Medium retrofit'!$AD$18,IF(F89="Scenario3PBT9",'Medium retrofit'!$AE$18,"")))&amp;IF(F89="Scenario1PBT10",'Medium retrofit'!$AF$18,IF(F89="Scenario2PBT10",'Medium retrofit'!$AG$18,IF(F89="Scenario3PBT10",'Medium retrofit'!$AH$18,"")))&amp;IF(F89="Scenario1PBT11",'Medium retrofit'!$AI$18,IF(F89="Scenario2PBT11",'Medium retrofit'!$AJ$18,IF(F89="Scenario3PBT11",'Medium retrofit'!$AK$18,"")))&amp;IF(F89="Scenario1PBT12",'Medium retrofit'!$AL$18,IF(F89="Scenario2PBT12",'Medium retrofit'!$AM$18,IF(F89="Scenario3PBT12",'Medium retrofit'!$AN$18,"")))&amp;IF(F89="Scenario1PBT13",'Medium retrofit'!$AO$18,IF(F89="Scenario2PBT13",'Medium retrofit'!$AP$18,IF(F89="Scenario3PBT13",'Medium retrofit'!$AQ$18,"")))&amp;IF(F89="Scenario1PBT14",'Medium retrofit'!$AR$18,IF(F89="Scenario2PBT14",'Medium retrofit'!$AS$18,IF(F89="Scenario3PBT14",'Medium retrofit'!$AT$18,"")))&amp;IF(F89="Scenario1PBT15",'Medium retrofit'!$AU$18,IF(F89="Scenario2PBT15",'Medium retrofit'!$AV$18,IF(F89="Scenario3PBT15",'Medium retrofit'!$AW$18,"")))</f>
        <v/>
      </c>
      <c r="L89" s="123">
        <f t="shared" si="47"/>
        <v>0</v>
      </c>
      <c r="M89" s="123" t="str">
        <f>IF(F89="Scenario1PBT1",'Medium retrofit'!$E$20,IF(F89="Scenario2PBT1",'Medium retrofit'!$F$20,IF(F89="Scenario3PBT1",'Medium retrofit'!$G$20,"")))&amp;IF(F89="Scenario1PBT2",'Medium retrofit'!$H$20,IF(F89="Scenario2PBT2",'Medium retrofit'!$I$20,IF(F89="Scenario3PBT2",'Medium retrofit'!$J$20,"")))&amp;IF(F89="Scenario1PBT3",'Medium retrofit'!$K$20,IF(F89="Scenario2PBT3",'Medium retrofit'!$L$20,IF(F89="Scenario3PBT3",'Medium retrofit'!$M$20,"")))&amp;IF(F89="Scenario1PBT4",'Medium retrofit'!$N$20,IF(F89="Scenario2PBT4",'Medium retrofit'!$O$20,IF(F89="Scenario3PBT4",'Medium retrofit'!$P$20,"")))&amp;IF(F89="Scenario1PBT5",'Medium retrofit'!$Q$20,IF(F89="Scenario2PBT5",'Medium retrofit'!$R$20,IF(F89="Scenario3PBT5",'Medium retrofit'!$S$20,"")))&amp;IF(F89="Scenario1PBT6",'Medium retrofit'!$T$20,IF(F89="Scenario2PBT6",'Medium retrofit'!$U$20,IF(F89="Scenario3PBT6",'Medium retrofit'!$V$20,"")))&amp;IF(F89="Scenario1PBT7",'Medium retrofit'!$W$20,IF(F89="Scenario2PBT7",'Medium retrofit'!$X$20,IF(F89="Scenario3PBT7",'Medium retrofit'!$Y$20,"")))&amp;IF(F89="Scenario1PBT8",'Medium retrofit'!$Z$20,IF(F89="Scenario2PBT8",'Medium retrofit'!$AA$20,IF(F89="Scenario3PBT8",'Medium retrofit'!$AB$20,"")))&amp;IF(F89="Scenario1PBT9",'Medium retrofit'!$AC$20,IF(F89="Scenario2PBT9",'Medium retrofit'!$AD$20,IF(F89="Scenario3PBT9",'Medium retrofit'!$AE$20,"")))&amp;IF(F89="Scenario1PBT10",'Medium retrofit'!$AF$20,IF(F89="Scenario2PBT10",'Medium retrofit'!$AG$20,IF(F89="Scenario3PBT10",'Medium retrofit'!$AH$20,"")))&amp;IF(F89="Scenario1PBT11",'Medium retrofit'!$AI$20,IF(F89="Scenario2PBT11",'Medium retrofit'!$AJ$20,IF(F89="Scenario3PBT11",'Medium retrofit'!$AK$20,"")))&amp;IF(F89="Scenario1PBT12",'Medium retrofit'!$AL$20,IF(F89="Scenario2PBT12",'Medium retrofit'!$AM$20,IF(F89="Scenario3PBT12",'Medium retrofit'!$AN$20,"")))&amp;IF(F89="Scenario1PBT13",'Medium retrofit'!$AO$20,IF(F89="Scenario2PBT13",'Medium retrofit'!$AP$20,IF(F89="Scenario3PBT13",'Medium retrofit'!$AQ$20,"")))&amp;IF(F89="Scenario1PBT14",'Medium retrofit'!$AR$20,IF(F89="Scenario2PBT14",'Medium retrofit'!$AS$20,IF(F89="Scenario3PBT14",'Medium retrofit'!$AT$20,"")))&amp;IF(F89="Scenario1PBT15",'Medium retrofit'!$AU$20,IF(F89="Scenario2PBT15",'Medium retrofit'!$AV$20,IF(F89="Scenario3PBT15",'Medium retrofit'!$AW$20,"")))</f>
        <v/>
      </c>
      <c r="N89" s="124">
        <f t="shared" si="48"/>
        <v>0</v>
      </c>
      <c r="O89" s="245" t="str">
        <f>IF(F89="Scenario1PBT1",'Medium retrofit'!$E$23,IF(F89="Scenario2PBT1",'Medium retrofit'!$F$23,IF(F89="Scenario3PBT1",'Medium retrofit'!$G$23,"")))&amp;IF(F89="Scenario1PBT2",'Medium retrofit'!$H$23,IF(F89="Scenario2PBT2",'Medium retrofit'!$I$23,IF(F89="Scenario3PBT2",'Medium retrofit'!$J$23,"")))&amp;IF(F89="Scenario1PBT3",'Medium retrofit'!$K$23,IF(F89="Scenario2PBT3",'Medium retrofit'!$L$23,IF(F89="Scenario3PBT3",'Medium retrofit'!$M$23,"")))&amp;IF(F89="Scenario1PBT4",'Medium retrofit'!$N$23,IF(F89="Scenario2PBT4",'Medium retrofit'!$O$23,IF(F89="Scenario3PBT4",'Medium retrofit'!$P$23,"")))&amp;IF(F89="Scenario1PBT5",'Medium retrofit'!$Q$23,IF(F89="Scenario2PBT5",'Medium retrofit'!$R$23,IF(F89="Scenario3PBT5",'Medium retrofit'!$S$23,"")))&amp;IF(F89="Scenario1PBT6",'Medium retrofit'!$T$23,IF(F89="Scenario2PBT6",'Medium retrofit'!$U$23,IF(F89="Scenario3PBT6",'Medium retrofit'!$V$23,"")))&amp;IF(F89="Scenario1PBT7",'Medium retrofit'!$W$23,IF(F89="Scenario2PBT7",'Medium retrofit'!$X$23,IF(F89="Scenario3PBT7",'Medium retrofit'!$Y$23,"")))&amp;IF(F89="Scenario1PBT8",'Medium retrofit'!$Z$23,IF(F89="Scenario2PBT8",'Medium retrofit'!$AA$23,IF(F89="Scenario3PBT8",'Medium retrofit'!$AB$23,"")))&amp;IF(F89="Scenario1PBT9",'Medium retrofit'!$AC$23,IF(F89="Scenario2PBT9",'Medium retrofit'!$AD$23,IF(F89="Scenario3PBT9",'Medium retrofit'!$AE$23,"")))&amp;IF(F89="Scenario1PBT10",'Medium retrofit'!$AF$23,IF(F89="Scenario2PBT10",'Medium retrofit'!$AG$23,IF(F89="Scenario3PBT10",'Medium retrofit'!$AH$23,"")))&amp;IF(F89="Scenario1PBT11",'Medium retrofit'!$AI$23,IF(F89="Scenario2PBT11",'Medium retrofit'!$AJ$23,IF(F89="Scenario3PBT11",'Medium retrofit'!$AK$23,"")))&amp;IF(F89="Scenario1PBT12",'Medium retrofit'!$AL$23,IF(F89="Scenario2PBT12",'Medium retrofit'!$AM$23,IF(F89="Scenario3PBT12",'Medium retrofit'!$AN$23,"")))&amp;IF(F89="Scenario1PBT13",'Medium retrofit'!$AO$23,IF(F89="Scenario2PBT13",'Medium retrofit'!$AP$23,IF(F89="Scenario3PBT13",'Medium retrofit'!$AQ$23,"")))&amp;IF(F89="Scenario1PBT14",'Medium retrofit'!$AR$23,IF(F89="Scenario2PBT14",'Medium retrofit'!$AS$23,IF(F89="Scenario3PBT14",'Medium retrofit'!$AT$23,"")))&amp;IF(F89="Scenario1PBT15",'Medium retrofit'!$AU$23,IF(F89="Scenario2PBT15",'Medium retrofit'!$AV$23,IF(F89="Scenario3PBT15",'Medium retrofit'!$AW$23,"")))</f>
        <v/>
      </c>
      <c r="P89" s="123">
        <f t="shared" si="49"/>
        <v>0</v>
      </c>
      <c r="Q89" s="123" t="str">
        <f>IF(F89="Scenario1PBT1",'Medium retrofit'!$E$25,IF(F89="Scenario2PBT1",'Medium retrofit'!$F$25,IF(F89="Scenario3PBT1",'Medium retrofit'!$G$25,"")))&amp;IF(F89="Scenario1PBT2",'Medium retrofit'!$H$25,IF(F89="Scenario2PBT2",'Medium retrofit'!$I$25,IF(F89="Scenario3PBT2",'Medium retrofit'!$J$25,"")))&amp;IF(F89="Scenario1PBT3",'Medium retrofit'!$K$25,IF(F89="Scenario2PBT3",'Medium retrofit'!$L$25,IF(F89="Scenario3PBT3",'Medium retrofit'!$M$25,"")))&amp;IF(F89="Scenario1PBT4",'Medium retrofit'!$N$25,IF(F89="Scenario2PBT4",'Medium retrofit'!$O$25,IF(F89="Scenario3PBT4",'Medium retrofit'!$P$25,"")))&amp;IF(F89="Scenario1PBT5",'Medium retrofit'!$Q$25,IF(F89="Scenario2PBT5",'Medium retrofit'!$R$25,IF(F89="Scenario3PBT5",'Medium retrofit'!$S$25,"")))&amp;IF(F89="Scenario1PBT6",'Medium retrofit'!$T$25,IF(F89="Scenario2PBT6",'Medium retrofit'!$U$25,IF(F89="Scenario3PBT6",'Medium retrofit'!$V$25,"")))&amp;IF(F89="Scenario1PBT7",'Medium retrofit'!$W$25,IF(F89="Scenario2PBT7",'Medium retrofit'!$X$25,IF(F89="Scenario3PBT7",'Medium retrofit'!$Y$25,"")))&amp;IF(F89="Scenario1PBT8",'Medium retrofit'!$Z$25,IF(F89="Scenario2PBT8",'Medium retrofit'!$AA$25,IF(F89="Scenario3PBT8",'Medium retrofit'!$AB$25,"")))&amp;IF(F89="Scenario1PBT9",'Medium retrofit'!$AC$25,IF(F89="Scenario2PBT9",'Medium retrofit'!$AD$25,IF(F89="Scenario3PBT9",'Medium retrofit'!$AE$25,"")))&amp;IF(F89="Scenario1PBT10",'Medium retrofit'!$AF$25,IF(F89="Scenario2PBT10",'Medium retrofit'!$AG$25,IF(F89="Scenario3PBT10",'Medium retrofit'!$AH$25,"")))&amp;IF(F89="Scenario1PBT11",'Medium retrofit'!$AI$25,IF(F89="Scenario2PBT11",'Medium retrofit'!$AJ$25,IF(F89="Scenario3PBT11",'Medium retrofit'!$AK$25,"")))&amp;IF(F89="Scenario1PBT12",'Medium retrofit'!$AL$25,IF(F89="Scenario2PBT12",'Medium retrofit'!$AM$25,IF(F89="Scenario3PBT12",'Medium retrofit'!$AN$25,"")))&amp;IF(F89="Scenario1PBT13",'Medium retrofit'!$AO$25,IF(F89="Scenario2PBT13",'Medium retrofit'!$AP$25,IF(F89="Scenario3PBT13",'Medium retrofit'!$AQ$25,"")))&amp;IF(F89="Scenario1PBT14",'Medium retrofit'!$AR$25,IF(F89="Scenario2PBT14",'Medium retrofit'!$AS$25,IF(F89="Scenario3PBT14",'Medium retrofit'!$AT$25,"")))&amp;IF(F89="Scenario1PBT15",'Medium retrofit'!$AU$25,IF(F89="Scenario2PBT15",'Medium retrofit'!$AV$25,IF(F89="Scenario3PBT15",'Medium retrofit'!$AW$25,"")))</f>
        <v/>
      </c>
      <c r="R89" s="123">
        <f t="shared" si="50"/>
        <v>0</v>
      </c>
      <c r="S89" s="123" t="str">
        <f>IF(F89="Scenario1PBT1",'Medium retrofit'!$E$27,IF(F89="Scenario2PBT1",'Medium retrofit'!$F$27,IF(F89="Scenario3PBT1",'Medium retrofit'!$G$27,"")))&amp;IF(F89="Scenario1PBT2",'Medium retrofit'!$H$27,IF(F89="Scenario2PBT2",'Medium retrofit'!$I$27,IF(F89="Scenario3PBT2",'Medium retrofit'!$J$27,"")))&amp;IF(F89="Scenario1PBT3",'Medium retrofit'!$K$27,IF(F89="Scenario2PBT3",'Medium retrofit'!$L$27,IF(F89="Scenario3PBT3",'Medium retrofit'!$M$27,"")))&amp;IF(F89="Scenario1PBT4",'Medium retrofit'!$N$27,IF(F89="Scenario2PBT4",'Medium retrofit'!$O$27,IF(F89="Scenario3PBT4",'Medium retrofit'!$P$27,"")))&amp;IF(F89="Scenario1PBT5",'Medium retrofit'!$Q$27,IF(F89="Scenario2PBT5",'Medium retrofit'!$R$27,IF(F89="Scenario3PBT5",'Medium retrofit'!$S$27,"")))&amp;IF(F89="Scenario1PBT6",'Medium retrofit'!$T$27,IF(F89="Scenario2PBT6",'Medium retrofit'!$U$27,IF(F89="Scenario3PBT6",'Medium retrofit'!$V$27,"")))&amp;IF(F89="Scenario1PBT7",'Medium retrofit'!$W$27,IF(F89="Scenario2PBT7",'Medium retrofit'!$X$27,IF(F89="Scenario3PBT7",'Medium retrofit'!$Y$27,"")))&amp;IF(F89="Scenario1PBT8",'Medium retrofit'!$Z$27,IF(F89="Scenario2PBT8",'Medium retrofit'!$AA$27,IF(F89="Scenario3PBT8",'Medium retrofit'!$AB$27,"")))&amp;IF(F89="Scenario1PBT9",'Medium retrofit'!$AC$27,IF(F89="Scenario2PBT9",'Medium retrofit'!$AD$27,IF(F89="Scenario3PBT9",'Medium retrofit'!$AE$27,"")))&amp;IF(F89="Scenario1PBT10",'Medium retrofit'!$AF$27,IF(F89="Scenario2PBT10",'Medium retrofit'!$AG$27,IF(F89="Scenario3PBT10",'Medium retrofit'!$AH$27,"")))&amp;IF(F89="Scenario1PBT11",'Medium retrofit'!$AI$27,IF(F89="Scenario2PBT11",'Medium retrofit'!$AJ$27,IF(F89="Scenario3PBT11",'Medium retrofit'!$AK$27,"")))&amp;IF(F89="Scenario1PBT12",'Medium retrofit'!$AL$27,IF(F89="Scenario2PBT12",'Medium retrofit'!$AM$27,IF(F89="Scenario3PBT12",'Medium retrofit'!$AN$27,"")))&amp;IF(F89="Scenario1PBT13",'Medium retrofit'!$AO$27,IF(F89="Scenario2PBT13",'Medium retrofit'!$AP$27,IF(F89="Scenario3PBT13",'Medium retrofit'!$AQ$27,"")))&amp;IF(F89="Scenario1PBT14",'Medium retrofit'!$AR$27,IF(F89="Scenario2PBT14",'Medium retrofit'!$AS$27,IF(F89="Scenario3PBT14",'Medium retrofit'!$AT$27,"")))&amp;IF(F89="Scenario1PBT15",'Medium retrofit'!$AU$27,IF(F89="Scenario2PBT15",'Medium retrofit'!$AV$27,IF(F89="Scenario3PBT15",'Medium retrofit'!$AW$27,"")))</f>
        <v/>
      </c>
      <c r="T89" s="246">
        <f t="shared" si="51"/>
        <v>0</v>
      </c>
      <c r="U89" s="245" t="str">
        <f>IF(F89="Scenario1PBT1",'Medium retrofit'!$E$38,IF(F89="Scenario2PBT1",'Medium retrofit'!$F$38,IF(F89="Scenario3PBT1",'Medium retrofit'!$G$38,"")))&amp;IF(F89="Scenario1PBT2",'Medium retrofit'!$H$38,IF(F89="Scenario2PBT2",'Medium retrofit'!$I$38,IF(F89="Scenario3PBT2",'Medium retrofit'!$J$38,"")))&amp;IF(F89="Scenario1PBT3",'Medium retrofit'!$K$38,IF(F89="Scenario2PBT3",'Medium retrofit'!$L$38,IF(F89="Scenario3PBT3",'Medium retrofit'!$M$38,"")))&amp;IF(F89="Scenario1PBT4",'Medium retrofit'!$N$38,IF(F89="Scenario2PBT4",'Medium retrofit'!$O$38,IF(F89="Scenario3PBT4",'Medium retrofit'!$P$38,"")))&amp;IF(F89="Scenario1PBT5",'Medium retrofit'!$Q$38,IF(F89="Scenario2PBT5",'Medium retrofit'!$R$38,IF(F89="Scenario3PBT5",'Medium retrofit'!$S$38,"")))&amp;IF(F89="Scenario1PBT6",'Medium retrofit'!$T$38,IF(F89="Scenario2PBT6",'Medium retrofit'!$U$38,IF(F89="Scenario3PBT6",'Medium retrofit'!$V$38,"")))&amp;IF(F89="Scenario1PBT7",'Medium retrofit'!$W$38,IF(F89="Scenario2PBT7",'Medium retrofit'!$X$38,IF(F89="Scenario3PBT7",'Medium retrofit'!$Y$38,"")))&amp;IF(F89="Scenario1PBT8",'Medium retrofit'!$Z$38,IF(F89="Scenario2PBT8",'Medium retrofit'!$AA$38,IF(F89="Scenario3PBT8",'Medium retrofit'!$AB$38,"")))&amp;IF(F89="Scenario1PBT9",'Medium retrofit'!$AC$38,IF(F89="Scenario2PBT9",'Medium retrofit'!$AD$38,IF(F89="Scenario3PBT9",'Medium retrofit'!$AE$38,"")))&amp;IF(F89="Scenario1PBT10",'Medium retrofit'!$AF$38,IF(F89="Scenario2PBT10",'Medium retrofit'!$AG$38,IF(F89="Scenario3PBT10",'Medium retrofit'!$AH$38,"")))&amp;IF(F89="Scenario1PBT11",'Medium retrofit'!$AI$38,IF(F89="Scenario2PBT11",'Medium retrofit'!$AJ$38,IF(F89="Scenario3PBT11",'Medium retrofit'!$AK$38,"")))&amp;IF(F89="Scenario1PBT12",'Medium retrofit'!$AL$38,IF(F89="Scenario2PBT12",'Medium retrofit'!$AM$38,IF(F89="Scenario3PBT12",'Medium retrofit'!$AN$38,"")))&amp;IF(F89="Scenario1PBT13",'Medium retrofit'!$AO$38,IF(F89="Scenario2PBT13",'Medium retrofit'!$AP$38,IF(F89="Scenario3PBT13",'Medium retrofit'!$AQ$38,"")))&amp;IF(F89="Scenario1PBT14",'Medium retrofit'!$AR$38,IF(F89="Scenario2PBT14",'Medium retrofit'!$AS$38,IF(F89="Scenario3PBT14",'Medium retrofit'!$AT$38,"")))&amp;IF(F89="Scenario1PBT15",'Medium retrofit'!$AU$38,IF(F89="Scenario2PBT15",'Medium retrofit'!$AV$38,IF(F89="Scenario3PBT15",'Medium retrofit'!$AW$38,"")))</f>
        <v/>
      </c>
      <c r="V89" s="123">
        <f t="shared" si="52"/>
        <v>0</v>
      </c>
      <c r="W89" s="123" t="str">
        <f>IF(F89="Scenario1PBT1",'Medium retrofit'!$E$40,IF(F89="Scenario2PBT1",'Medium retrofit'!$F$40,IF(F89="Scenario3PBT1",'Medium retrofit'!$G$40,"")))&amp;IF(F89="Scenario1PBT2",'Medium retrofit'!$H$40,IF(F89="Scenario2PBT2",'Medium retrofit'!$I$40,IF(F89="Scenario3PBT2",'Medium retrofit'!$J$40,"")))&amp;IF(F89="Scenario1PBT3",'Medium retrofit'!$K$40,IF(F89="Scenario2PBT3",'Medium retrofit'!$L$40,IF(F89="Scenario3PBT3",'Medium retrofit'!$M$40,"")))&amp;IF(F89="Scenario1PBT4",'Medium retrofit'!$N$40,IF(F89="Scenario2PBT4",'Medium retrofit'!$O$40,IF(F89="Scenario3PBT4",'Medium retrofit'!$P$40,"")))&amp;IF(F89="Scenario1PBT5",'Medium retrofit'!$Q$40,IF(F89="Scenario2PBT5",'Medium retrofit'!$R$40,IF(F89="Scenario3PBT5",'Medium retrofit'!$S$40,"")))&amp;IF(F89="Scenario1PBT6",'Medium retrofit'!$T$40,IF(F89="Scenario2PBT6",'Medium retrofit'!$U$40,IF(F89="Scenario3PBT6",'Medium retrofit'!$V$40,"")))&amp;IF(F89="Scenario1PBT7",'Medium retrofit'!$W$40,IF(F89="Scenario2PBT7",'Medium retrofit'!$X$40,IF(F89="Scenario3PBT7",'Medium retrofit'!$Y$40,"")))&amp;IF(F89="Scenario1PBT8",'Medium retrofit'!$Z$40,IF(F89="Scenario2PBT8",'Medium retrofit'!$AA$40,IF(F89="Scenario3PBT8",'Medium retrofit'!$AB$40,"")))&amp;IF(F89="Scenario1PBT9",'Medium retrofit'!$AC$40,IF(F89="Scenario2PBT9",'Medium retrofit'!$AD$40,IF(F89="Scenario3PBT9",'Medium retrofit'!$AE$40,"")))&amp;IF(F89="Scenario1PBT10",'Medium retrofit'!$AF$40,IF(F89="Scenario2PBT10",'Medium retrofit'!$AG$40,IF(F89="Scenario3PBT10",'Medium retrofit'!$AH$40,"")))&amp;IF(F89="Scenario1PBT11",'Medium retrofit'!$AI$40,IF(F89="Scenario2PBT11",'Medium retrofit'!$AJ$40,IF(F89="Scenario3PBT11",'Medium retrofit'!$AK$40,"")))&amp;IF(F89="Scenario1PBT12",'Medium retrofit'!$AL$40,IF(F89="Scenario2PBT12",'Medium retrofit'!$AM$40,IF(F89="Scenario3PBT12",'Medium retrofit'!$AN$40,"")))&amp;IF(F89="Scenario1PBT13",'Medium retrofit'!$AO$40,IF(F89="Scenario2PBT13",'Medium retrofit'!$AP$40,IF(F89="Scenario3PBT13",'Medium retrofit'!$AQ$40,"")))&amp;IF(F89="Scenario1PBT14",'Medium retrofit'!$AR$40,IF(F89="Scenario2PBT14",'Medium retrofit'!$AS$40,IF(F89="Scenario3PBT14",'Medium retrofit'!$AT$40,"")))&amp;IF(F89="Scenario1PBT15",'Medium retrofit'!$AU$40,IF(F89="Scenario2PBT15",'Medium retrofit'!$AV$40,IF(F89="Scenario3PBT15",'Medium retrofit'!$AW$40,"")))</f>
        <v/>
      </c>
      <c r="X89" s="123">
        <f t="shared" si="53"/>
        <v>0</v>
      </c>
      <c r="Y89" s="123" t="str">
        <f>IF(F89="Scenario1PBT1",'Medium retrofit'!$E$42,IF(F89="Scenario2PBT1",'Medium retrofit'!$F$42,IF(F89="Scenario3PBT1",'Medium retrofit'!$G$42,"")))&amp;IF(F89="Scenario1PBT2",'Medium retrofit'!$H$42,IF(F89="Scenario2PBT2",'Medium retrofit'!$I$42,IF(F89="Scenario3PBT2",'Medium retrofit'!$J$42,"")))&amp;IF(F89="Scenario1PBT3",'Medium retrofit'!$K$42,IF(F89="Scenario2PBT3",'Medium retrofit'!$L$42,IF(F89="Scenario3PBT3",'Medium retrofit'!$M$42,"")))&amp;IF(F89="Scenario1PBT4",'Medium retrofit'!$N$42,IF(F89="Scenario2PBT4",'Medium retrofit'!$O$42,IF(F89="Scenario3PBT4",'Medium retrofit'!$P$42,"")))&amp;IF(F89="Scenario1PBT5",'Medium retrofit'!$Q$42,IF(F89="Scenario2PBT5",'Medium retrofit'!$R$42,IF(F89="Scenario3PBT5",'Medium retrofit'!$S$42,"")))&amp;IF(F89="Scenario1PBT6",'Medium retrofit'!$T$42,IF(F89="Scenario2PBT6",'Medium retrofit'!$U$42,IF(F89="Scenario3PBT6",'Medium retrofit'!$V$42,"")))&amp;IF(F89="Scenario1PBT7",'Medium retrofit'!$W$42,IF(F89="Scenario2PBT7",'Medium retrofit'!$X$42,IF(F89="Scenario3PBT7",'Medium retrofit'!$Y$42,"")))&amp;IF(F89="Scenario1PBT8",'Medium retrofit'!$Z$42,IF(F89="Scenario2PBT8",'Medium retrofit'!$AA$42,IF(F89="Scenario3PBT8",'Medium retrofit'!$AB$42,"")))&amp;IF(F89="Scenario1PBT9",'Medium retrofit'!$AC$42,IF(F89="Scenario2PBT9",'Medium retrofit'!$AD$42,IF(F89="Scenario3PBT9",'Medium retrofit'!$AE$42,"")))&amp;IF(F89="Scenario1PBT10",'Medium retrofit'!$AF$42,IF(F89="Scenario2PBT10",'Medium retrofit'!$AG$42,IF(F89="Scenario3PBT10",'Medium retrofit'!$AH$42,"")))&amp;IF(F89="Scenario1PBT11",'Medium retrofit'!$AI$42,IF(F89="Scenario2PBT11",'Medium retrofit'!$AJ$42,IF(F89="Scenario3PBT11",'Medium retrofit'!$AK$42,"")))&amp;IF(F89="Scenario1PBT12",'Medium retrofit'!$AL$42,IF(F89="Scenario2PBT12",'Medium retrofit'!$AM$42,IF(F89="Scenario3PBT12",'Medium retrofit'!$AN$42,"")))&amp;IF(F89="Scenario1PBT13",'Medium retrofit'!$AO$42,IF(F89="Scenario2PBT13",'Medium retrofit'!$AP$42,IF(F89="Scenario3PBT13",'Medium retrofit'!$AQ$42,"")))&amp;IF(F89="Scenario1PBT14",'Medium retrofit'!$AR$42,IF(F89="Scenario2PBT14",'Medium retrofit'!$AS$42,IF(F89="Scenario3PBT14",'Medium retrofit'!$AT$42,"")))&amp;IF(F89="Scenario1PBT15",'Medium retrofit'!$AU$42,IF(F89="Scenario2PBT15",'Medium retrofit'!$AV$42,IF(F89="Scenario3PBT15",'Medium retrofit'!$AW$42,"")))</f>
        <v/>
      </c>
      <c r="Z89" s="123">
        <f t="shared" si="54"/>
        <v>0</v>
      </c>
      <c r="AA89" s="239" t="str">
        <f>IF(F89="Scenario1PBT1",'Medium retrofit'!$E$101,IF(F89="Scenario2PBT1",'Medium retrofit'!$F$101,IF(F89="Scenario3PBT1",'Medium retrofit'!$G$101,"")))&amp;IF(F89="Scenario1PBT2",'Medium retrofit'!$H$101,IF(F89="Scenario2PBT2",'Medium retrofit'!$I$101,IF(F89="Scenario3PBT2",'Medium retrofit'!$J$101,"")))&amp;IF(F89="Scenario1PBT3",'Medium retrofit'!$K$101,IF(F89="Scenario2PBT3",'Medium retrofit'!$L$101,IF(F89="Scenario3PBT3",'Medium retrofit'!$M$101,"")))&amp;IF(F89="Scenario1PBT4",'Medium retrofit'!$N$101,IF(F89="Scenario2PBT4",'Medium retrofit'!$O$101,IF(F89="Scenario3PBT4",'Medium retrofit'!$P$101,"")))&amp;IF(F89="Scenario1PBT5",'Medium retrofit'!$Q$101,IF(F89="Scenario2PBT5",'Medium retrofit'!$R$101,IF(F89="Scenario3PBT5",'Medium retrofit'!$S$101,"")))&amp;IF(F89="Scenario1PBT6",'Medium retrofit'!$T$101,IF(F89="Scenario2PBT6",'Medium retrofit'!$U$101,IF(F89="Scenario3PBT6",'Medium retrofit'!$V$101,"")))&amp;IF(F89="Scenario1PBT7",'Medium retrofit'!$W$101,IF(F89="Scenario2PBT7",'Medium retrofit'!$X$101,IF(F89="Scenario3PBT7",'Medium retrofit'!$Y$101,"")))&amp;IF(F89="Scenario1PBT8",'Medium retrofit'!$Z$101,IF(F89="Scenario2PBT8",'Medium retrofit'!$AA$101,IF(F89="Scenario3PBT8",'Medium retrofit'!$AB$101,"")))&amp;IF(F89="Scenario1PBT9",'Medium retrofit'!$AC$101,IF(F89="Scenario2PBT9",'Medium retrofit'!$AD$101,IF(F89="Scenario3PBT9",'Medium retrofit'!$AE$101,"")))&amp;IF(F89="Scenario1PBT10",'Medium retrofit'!$AF$101,IF(F89="Scenario2PBT10",'Medium retrofit'!$AG$101,IF(F89="Scenario3PBT10",'Medium retrofit'!$AH$101,"")))&amp;IF(F89="Scenario1PBT11",'Medium retrofit'!$AI$101,IF(F89="Scenario2PBT11",'Medium retrofit'!$AJ$101,IF(F89="Scenario3PBT11",'Medium retrofit'!$AK$101,"")))&amp;IF(F89="Scenario1PBT12",'Medium retrofit'!$AL$101,IF(F89="Scenario2PBT12",'Medium retrofit'!$AM$101,IF(F89="Scenario3PBT12",'Medium retrofit'!$AN$101,"")))&amp;IF(F89="Scenario1PBT13",'Medium retrofit'!$AO$101,IF(F89="Scenario2PBT13",'Medium retrofit'!$AP$101,IF(F89="Scenario3PBT13",'Medium retrofit'!$AQ$101,"")))&amp;IF(F89="Scenario1PBT14",'Medium retrofit'!$AR$101,IF(F89="Scenario2PBT14",'Medium retrofit'!$AS$101,IF(F89="Scenario3PBT14",'Medium retrofit'!$AT$101,"")))&amp;IF(F89="Scenario1PBT15",'Medium retrofit'!$AU$101,IF(F89="Scenario2PBT15",'Medium retrofit'!$AV$101,IF(F89="Scenario3PBT15",'Medium retrofit'!$AW$101,"")))</f>
        <v/>
      </c>
      <c r="AB89" s="242">
        <f t="shared" si="55"/>
        <v>0</v>
      </c>
      <c r="AC89" s="247">
        <f>IFERROR('Projection_Base-case'!G89-G89,0)</f>
        <v>0</v>
      </c>
      <c r="AD89" s="123">
        <f t="shared" si="34"/>
        <v>0</v>
      </c>
      <c r="AE89" s="123">
        <f>IFERROR(100*AC89/'Projection_Base-case'!G89,0)</f>
        <v>0</v>
      </c>
      <c r="AF89" s="123">
        <f>IFERROR('Projection_Base-case'!I89-I89,0)</f>
        <v>0</v>
      </c>
      <c r="AG89" s="123">
        <f t="shared" si="35"/>
        <v>0</v>
      </c>
      <c r="AH89" s="123">
        <f>IFERROR(100*AF89/'Projection_Base-case'!I89,0)</f>
        <v>0</v>
      </c>
      <c r="AI89" s="123">
        <f>IFERROR('Projection_Base-case'!K89-K89,0)</f>
        <v>0</v>
      </c>
      <c r="AJ89" s="123">
        <f t="shared" si="36"/>
        <v>0</v>
      </c>
      <c r="AK89" s="123">
        <f>IFERROR(100*AI89/'Projection_Base-case'!K89,0)</f>
        <v>0</v>
      </c>
      <c r="AL89" s="123">
        <f>IFERROR(M89-'Projection_Base-case'!M89,0)</f>
        <v>0</v>
      </c>
      <c r="AM89" s="123">
        <f t="shared" si="37"/>
        <v>0</v>
      </c>
      <c r="AN89" s="179">
        <f>IFERROR(IF('Projection_Base-case'!N89&gt;0,100*AM89/'Projection_Base-case'!N89,100*AM89/N89),0)</f>
        <v>0</v>
      </c>
      <c r="AO89" s="245">
        <f>IFERROR('Projection_Base-case'!O89-O89,0)</f>
        <v>0</v>
      </c>
      <c r="AP89" s="123">
        <f t="shared" si="38"/>
        <v>0</v>
      </c>
      <c r="AQ89" s="123">
        <f>IFERROR(100*AO89/'Projection_Base-case'!O89,0)</f>
        <v>0</v>
      </c>
      <c r="AR89" s="123">
        <f>IFERROR('Projection_Base-case'!Q89-Q89,0)</f>
        <v>0</v>
      </c>
      <c r="AS89" s="123">
        <f t="shared" si="39"/>
        <v>0</v>
      </c>
      <c r="AT89" s="123">
        <f>IFERROR(100*AR89/'Projection_Base-case'!Q89,0)</f>
        <v>0</v>
      </c>
      <c r="AU89" s="123">
        <f>IFERROR('Projection_Base-case'!S89-S89,0)</f>
        <v>0</v>
      </c>
      <c r="AV89" s="123">
        <f t="shared" si="40"/>
        <v>0</v>
      </c>
      <c r="AW89" s="124">
        <f>IFERROR(100*AU89/'Projection_Base-case'!S89,0)</f>
        <v>0</v>
      </c>
      <c r="AX89" s="245">
        <f>IFERROR('Projection_Base-case'!U89-U89,0)</f>
        <v>0</v>
      </c>
      <c r="AY89" s="123">
        <f t="shared" si="41"/>
        <v>0</v>
      </c>
      <c r="AZ89" s="123">
        <f>IFERROR(100*AX89/'Projection_Base-case'!U89,0)</f>
        <v>0</v>
      </c>
      <c r="BA89" s="123">
        <f>IFERROR('Projection_Base-case'!W89-W89,0)</f>
        <v>0</v>
      </c>
      <c r="BB89" s="123">
        <f t="shared" si="42"/>
        <v>0</v>
      </c>
      <c r="BC89" s="123">
        <f>IFERROR(100*BA89/'Projection_Base-case'!W89,0)</f>
        <v>0</v>
      </c>
      <c r="BD89" s="123">
        <f>IFERROR('Projection_Base-case'!Y89-Y89,0)</f>
        <v>0</v>
      </c>
      <c r="BE89" s="123">
        <f t="shared" si="43"/>
        <v>0</v>
      </c>
      <c r="BF89" s="123">
        <f>IFERROR(100*BD89/'Projection_Base-case'!Y89,0)</f>
        <v>0</v>
      </c>
      <c r="BG89" s="178">
        <f t="shared" si="56"/>
        <v>0</v>
      </c>
      <c r="BH89" s="179">
        <f t="shared" si="57"/>
        <v>0</v>
      </c>
    </row>
    <row r="90" spans="1:60">
      <c r="A90" s="165">
        <v>85</v>
      </c>
      <c r="B90" s="239">
        <f>IF('Projection_Base-case'!B90&lt;&gt;"",'Projection_Base-case'!B90,0)</f>
        <v>0</v>
      </c>
      <c r="C90" s="239">
        <f>IF('Projection_Base-case'!C90&lt;&gt;"",'Projection_Base-case'!C90,0)</f>
        <v>0</v>
      </c>
      <c r="D90" s="239">
        <f>IF('Projection_Base-case'!D90&lt;&gt;"",'Projection_Base-case'!D90,0)</f>
        <v>0</v>
      </c>
      <c r="E90" s="164" t="str">
        <f>IF(AND('Résultats medium'!$AC$3="OUI",'Résultats medium'!E89&lt;&gt;""),'Résultats medium'!E89,IF(OR(D90="PBT1",D90="PBT4",D90="PBT5",D90="PBT6",D90="PBT7",D90="PBT8",D90="PBT10"),"Scenario1",IF(OR(D90="PBT3",D90="PBT9"),"Scenario3",IF(OR(D90="PBT2"),"Scenario2",""))))</f>
        <v/>
      </c>
      <c r="F90" s="240" t="str">
        <f t="shared" si="44"/>
        <v>0</v>
      </c>
      <c r="G90" s="241" t="str">
        <f>IF(F90="Scenario1PBT1",'Medium retrofit'!$E$6,IF(F90="Scenario2PBT1",'Medium retrofit'!$F$6,IF(F90="Scenario3PBT1",'Medium retrofit'!$G$6,"")))&amp;IF(F90="Scenario1PBT2",'Medium retrofit'!$H$6,IF(F90="Scenario2PBT2",'Medium retrofit'!$I$6,IF(F90="Scenario3PBT2",'Medium retrofit'!$J$6,"")))&amp;IF(F90="Scenario1PBT3",'Medium retrofit'!$K$6,IF(F90="Scenario2PBT3",'Medium retrofit'!$L$6,IF(F90="Scenario3PBT3",'Medium retrofit'!$M$6,"")))&amp;IF(F90="Scenario1PBT4",'Medium retrofit'!$N$6,IF(F90="Scenario2PBT4",'Medium retrofit'!$O$6,IF(F90="Scenario3PBT4",'Medium retrofit'!$P$6,"")))&amp;IF(F90="Scenario1PBT5",'Medium retrofit'!$Q$6,IF(F90="Scenario2PBT5",'Medium retrofit'!$R$6,IF(F90="Scenario3PBT5",'Medium retrofit'!$S$6,"")))&amp;IF(F90="Scenario1PBT6",'Medium retrofit'!$T$6,IF(F90="Scenario2PBT6",'Medium retrofit'!$U$6,IF(F90="Scenario3PBT6",'Medium retrofit'!$V$6,"")))&amp;IF(F90="Scenario1PBT7",'Medium retrofit'!$W$6,IF(F90="Scenario2PBT7",'Medium retrofit'!$X$6,IF(F90="Scenario3PBT7",'Medium retrofit'!$Y$6,"")))&amp;IF(F90="Scenario1PBT8",'Medium retrofit'!$Z$6,IF(F90="Scenario2PBT8",'Medium retrofit'!$AA$6,IF(F90="Scenario3PBT8",'Medium retrofit'!$AB$6,"")))&amp;IF(F90="Scenario1PBT9",'Medium retrofit'!$AC$6,IF(F90="Scenario2PBT9",'Medium retrofit'!$AD$6,IF(F90="Scenario3PBT9",'Medium retrofit'!$AE$6,"")))&amp;IF(F90="Scenario1PBT10",'Medium retrofit'!$AF$6,IF(F90="Scenario2PBT10",'Medium retrofit'!$AG$6,IF(F90="Scenario3PBT10",'Medium retrofit'!$AH$6,"")))&amp;IF(F90="Scenario1PBT11",'Medium retrofit'!$AI$6,IF(F90="Scenario2PBT11",'Medium retrofit'!$AJ$6,IF(F90="Scenario3PBT11",'Medium retrofit'!$AK$6,"")))&amp;IF(F90="Scenario1PBT12",'Medium retrofit'!$AL$6,IF(F90="Scenario2PBT12",'Medium retrofit'!$AM$6,IF(F90="Scenario3PBT12",'Medium retrofit'!$AN$6,"")))&amp;IF(F90="Scenario1PBT13",'Medium retrofit'!$AO$6,IF(F90="Scenario2PBT13",'Medium retrofit'!$AP$6,IF(F90="Scenario3PBT13",'Medium retrofit'!$AQ$6,"")))&amp;IF(F90="Scenario1PBT14",'Medium retrofit'!$AR$6,IF(F90="Scenario2PBT14",'Medium retrofit'!$AS$6,IF(F90="Scenario3PBT14",'Medium retrofit'!$AT$6,"")))&amp;IF(F90="Scenario1PBT15",'Medium retrofit'!$AU$6,IF(F90="Scenario2PBT15",'Medium retrofit'!$AV$6,IF(F90="Scenario3PBT15",'Medium retrofit'!$AW$6,"")))</f>
        <v/>
      </c>
      <c r="H90" s="123">
        <f t="shared" si="45"/>
        <v>0</v>
      </c>
      <c r="I90" s="239" t="str">
        <f>IF(F90="Scenario1PBT1",'Medium retrofit'!$E$16,IF(F90="Scenario2PBT1",'Medium retrofit'!$F$16,IF(F90="Scenario3PBT1",'Medium retrofit'!$G$16,"")))&amp;IF(F90="Scenario1PBT2",'Medium retrofit'!$H$16,IF(F90="Scenario2PBT2",'Medium retrofit'!$I$16,IF(F90="Scenario3PBT2",'Medium retrofit'!$J$16,"")))&amp;IF(F90="Scenario1PBT3",'Medium retrofit'!$K$16,IF(F90="Scenario2PBT3",'Medium retrofit'!$L$16,IF(F90="Scenario3PBT3",'Medium retrofit'!$M$16,"")))&amp;IF(F90="Scenario1PBT4",'Medium retrofit'!$N$16,IF(F90="Scenario2PBT4",'Medium retrofit'!$O$16,IF(F90="Scenario3PBT4",'Medium retrofit'!$P$16,"")))&amp;IF(F90="Scenario1PBT5",'Medium retrofit'!$Q$16,IF(F90="Scenario2PBT5",'Medium retrofit'!$R$16,IF(F90="Scenario3PBT5",'Medium retrofit'!$S$16,"")))&amp;IF(F90="Scenario1PBT6",'Medium retrofit'!$T$16,IF(F90="Scenario2PBT6",'Medium retrofit'!$U$16,IF(F90="Scenario3PBT6",'Medium retrofit'!$V$16,"")))&amp;IF(F90="Scenario1PBT7",'Medium retrofit'!$W$16,IF(F90="Scenario2PBT7",'Medium retrofit'!$X$16,IF(F90="Scenario3PBT7",'Medium retrofit'!$Y$16,"")))&amp;IF(F90="Scenario1PBT8",'Medium retrofit'!$Z$16,IF(F90="Scenario2PBT8",'Medium retrofit'!$AA$16,IF(F90="Scenario3PBT8",'Medium retrofit'!$AB$16,"")))&amp;IF(F90="Scenario1PBT9",'Medium retrofit'!$AC$16,IF(F90="Scenario2PBT9",'Medium retrofit'!$AD$16,IF(F90="Scenario3PBT9",'Medium retrofit'!$AE$16,"")))&amp;IF(F90="Scenario1PBT10",'Medium retrofit'!$AF$16,IF(F90="Scenario2PBT10",'Medium retrofit'!$AG$16,IF(F90="Scenario3PBT10",'Medium retrofit'!$AH$16,"")))&amp;IF(F90="Scenario1PBT11",'Medium retrofit'!$AI$16,IF(F90="Scenario2PBT11",'Medium retrofit'!$AJ$16,IF(F90="Scenario3PBT11",'Medium retrofit'!$AK$16,"")))&amp;IF(F90="Scenario1PBT12",'Medium retrofit'!$AL$16,IF(F90="Scenario2PBT12",'Medium retrofit'!$AM$16,IF(F90="Scenario3PBT12",'Medium retrofit'!$AN$16,"")))&amp;IF(F90="Scenario1PBT13",'Medium retrofit'!$AO$16,IF(F90="Scenario2PBT13",'Medium retrofit'!$AP$16,IF(F90="Scenario3PBT13",'Medium retrofit'!$AQ$16,"")))&amp;IF(F90="Scenario1PBT14",'Medium retrofit'!$AR$16,IF(F90="Scenario2PBT14",'Medium retrofit'!$AS$16,IF(F90="Scenario3PBT14",'Medium retrofit'!$AT$16,"")))&amp;IF(F90="Scenario1PBT15",'Medium retrofit'!$AU$16,IF(F90="Scenario2PBT15",'Medium retrofit'!$AV$16,IF(F90="Scenario3PBT15",'Medium retrofit'!$AW$16,"")))</f>
        <v/>
      </c>
      <c r="J90" s="123">
        <f t="shared" si="46"/>
        <v>0</v>
      </c>
      <c r="K90" s="123" t="str">
        <f>IF(F90="Scenario1PBT1",'Medium retrofit'!$E$18,IF(F90="Scenario2PBT1",'Medium retrofit'!$F$18,IF(F90="Scenario3PBT1",'Medium retrofit'!$G$18,"")))&amp;IF(F90="Scenario1PBT2",'Medium retrofit'!$H$18,IF(F90="Scenario2PBT2",'Medium retrofit'!$I$18,IF(F90="Scenario3PBT2",'Medium retrofit'!$J$18,"")))&amp;IF(F90="Scenario1PBT3",'Medium retrofit'!$K$18,IF(F90="Scenario2PBT3",'Medium retrofit'!$L$18,IF(F90="Scenario3PBT3",'Medium retrofit'!$M$18,"")))&amp;IF(F90="Scenario1PBT4",'Medium retrofit'!$N$18,IF(F90="Scenario2PBT4",'Medium retrofit'!$O$18,IF(F90="Scenario3PBT4",'Medium retrofit'!$P$18,"")))&amp;IF(F90="Scenario1PBT5",'Medium retrofit'!$Q$18,IF(F90="Scenario2PBT5",'Medium retrofit'!$R$18,IF(F90="Scenario3PBT5",'Medium retrofit'!$S$18,"")))&amp;IF(F90="Scenario1PBT6",'Medium retrofit'!$T$18,IF(F90="Scenario2PBT6",'Medium retrofit'!$U$18,IF(F90="Scenario3PBT6",'Medium retrofit'!$V$18,"")))&amp;IF(F90="Scenario1PBT7",'Medium retrofit'!$W$18,IF(F90="Scenario2PBT7",'Medium retrofit'!$X$18,IF(F90="Scenario3PBT7",'Medium retrofit'!$Y$18,"")))&amp;IF(F90="Scenario1PBT8",'Medium retrofit'!$Z$18,IF(F90="Scenario2PBT8",'Medium retrofit'!$AA$18,IF(F90="Scenario3PBT8",'Medium retrofit'!$AB$18,"")))&amp;IF(F90="Scenario1PBT9",'Medium retrofit'!$AC$18,IF(F90="Scenario2PBT9",'Medium retrofit'!$AD$18,IF(F90="Scenario3PBT9",'Medium retrofit'!$AE$18,"")))&amp;IF(F90="Scenario1PBT10",'Medium retrofit'!$AF$18,IF(F90="Scenario2PBT10",'Medium retrofit'!$AG$18,IF(F90="Scenario3PBT10",'Medium retrofit'!$AH$18,"")))&amp;IF(F90="Scenario1PBT11",'Medium retrofit'!$AI$18,IF(F90="Scenario2PBT11",'Medium retrofit'!$AJ$18,IF(F90="Scenario3PBT11",'Medium retrofit'!$AK$18,"")))&amp;IF(F90="Scenario1PBT12",'Medium retrofit'!$AL$18,IF(F90="Scenario2PBT12",'Medium retrofit'!$AM$18,IF(F90="Scenario3PBT12",'Medium retrofit'!$AN$18,"")))&amp;IF(F90="Scenario1PBT13",'Medium retrofit'!$AO$18,IF(F90="Scenario2PBT13",'Medium retrofit'!$AP$18,IF(F90="Scenario3PBT13",'Medium retrofit'!$AQ$18,"")))&amp;IF(F90="Scenario1PBT14",'Medium retrofit'!$AR$18,IF(F90="Scenario2PBT14",'Medium retrofit'!$AS$18,IF(F90="Scenario3PBT14",'Medium retrofit'!$AT$18,"")))&amp;IF(F90="Scenario1PBT15",'Medium retrofit'!$AU$18,IF(F90="Scenario2PBT15",'Medium retrofit'!$AV$18,IF(F90="Scenario3PBT15",'Medium retrofit'!$AW$18,"")))</f>
        <v/>
      </c>
      <c r="L90" s="123">
        <f t="shared" si="47"/>
        <v>0</v>
      </c>
      <c r="M90" s="123" t="str">
        <f>IF(F90="Scenario1PBT1",'Medium retrofit'!$E$20,IF(F90="Scenario2PBT1",'Medium retrofit'!$F$20,IF(F90="Scenario3PBT1",'Medium retrofit'!$G$20,"")))&amp;IF(F90="Scenario1PBT2",'Medium retrofit'!$H$20,IF(F90="Scenario2PBT2",'Medium retrofit'!$I$20,IF(F90="Scenario3PBT2",'Medium retrofit'!$J$20,"")))&amp;IF(F90="Scenario1PBT3",'Medium retrofit'!$K$20,IF(F90="Scenario2PBT3",'Medium retrofit'!$L$20,IF(F90="Scenario3PBT3",'Medium retrofit'!$M$20,"")))&amp;IF(F90="Scenario1PBT4",'Medium retrofit'!$N$20,IF(F90="Scenario2PBT4",'Medium retrofit'!$O$20,IF(F90="Scenario3PBT4",'Medium retrofit'!$P$20,"")))&amp;IF(F90="Scenario1PBT5",'Medium retrofit'!$Q$20,IF(F90="Scenario2PBT5",'Medium retrofit'!$R$20,IF(F90="Scenario3PBT5",'Medium retrofit'!$S$20,"")))&amp;IF(F90="Scenario1PBT6",'Medium retrofit'!$T$20,IF(F90="Scenario2PBT6",'Medium retrofit'!$U$20,IF(F90="Scenario3PBT6",'Medium retrofit'!$V$20,"")))&amp;IF(F90="Scenario1PBT7",'Medium retrofit'!$W$20,IF(F90="Scenario2PBT7",'Medium retrofit'!$X$20,IF(F90="Scenario3PBT7",'Medium retrofit'!$Y$20,"")))&amp;IF(F90="Scenario1PBT8",'Medium retrofit'!$Z$20,IF(F90="Scenario2PBT8",'Medium retrofit'!$AA$20,IF(F90="Scenario3PBT8",'Medium retrofit'!$AB$20,"")))&amp;IF(F90="Scenario1PBT9",'Medium retrofit'!$AC$20,IF(F90="Scenario2PBT9",'Medium retrofit'!$AD$20,IF(F90="Scenario3PBT9",'Medium retrofit'!$AE$20,"")))&amp;IF(F90="Scenario1PBT10",'Medium retrofit'!$AF$20,IF(F90="Scenario2PBT10",'Medium retrofit'!$AG$20,IF(F90="Scenario3PBT10",'Medium retrofit'!$AH$20,"")))&amp;IF(F90="Scenario1PBT11",'Medium retrofit'!$AI$20,IF(F90="Scenario2PBT11",'Medium retrofit'!$AJ$20,IF(F90="Scenario3PBT11",'Medium retrofit'!$AK$20,"")))&amp;IF(F90="Scenario1PBT12",'Medium retrofit'!$AL$20,IF(F90="Scenario2PBT12",'Medium retrofit'!$AM$20,IF(F90="Scenario3PBT12",'Medium retrofit'!$AN$20,"")))&amp;IF(F90="Scenario1PBT13",'Medium retrofit'!$AO$20,IF(F90="Scenario2PBT13",'Medium retrofit'!$AP$20,IF(F90="Scenario3PBT13",'Medium retrofit'!$AQ$20,"")))&amp;IF(F90="Scenario1PBT14",'Medium retrofit'!$AR$20,IF(F90="Scenario2PBT14",'Medium retrofit'!$AS$20,IF(F90="Scenario3PBT14",'Medium retrofit'!$AT$20,"")))&amp;IF(F90="Scenario1PBT15",'Medium retrofit'!$AU$20,IF(F90="Scenario2PBT15",'Medium retrofit'!$AV$20,IF(F90="Scenario3PBT15",'Medium retrofit'!$AW$20,"")))</f>
        <v/>
      </c>
      <c r="N90" s="124">
        <f t="shared" si="48"/>
        <v>0</v>
      </c>
      <c r="O90" s="245" t="str">
        <f>IF(F90="Scenario1PBT1",'Medium retrofit'!$E$23,IF(F90="Scenario2PBT1",'Medium retrofit'!$F$23,IF(F90="Scenario3PBT1",'Medium retrofit'!$G$23,"")))&amp;IF(F90="Scenario1PBT2",'Medium retrofit'!$H$23,IF(F90="Scenario2PBT2",'Medium retrofit'!$I$23,IF(F90="Scenario3PBT2",'Medium retrofit'!$J$23,"")))&amp;IF(F90="Scenario1PBT3",'Medium retrofit'!$K$23,IF(F90="Scenario2PBT3",'Medium retrofit'!$L$23,IF(F90="Scenario3PBT3",'Medium retrofit'!$M$23,"")))&amp;IF(F90="Scenario1PBT4",'Medium retrofit'!$N$23,IF(F90="Scenario2PBT4",'Medium retrofit'!$O$23,IF(F90="Scenario3PBT4",'Medium retrofit'!$P$23,"")))&amp;IF(F90="Scenario1PBT5",'Medium retrofit'!$Q$23,IF(F90="Scenario2PBT5",'Medium retrofit'!$R$23,IF(F90="Scenario3PBT5",'Medium retrofit'!$S$23,"")))&amp;IF(F90="Scenario1PBT6",'Medium retrofit'!$T$23,IF(F90="Scenario2PBT6",'Medium retrofit'!$U$23,IF(F90="Scenario3PBT6",'Medium retrofit'!$V$23,"")))&amp;IF(F90="Scenario1PBT7",'Medium retrofit'!$W$23,IF(F90="Scenario2PBT7",'Medium retrofit'!$X$23,IF(F90="Scenario3PBT7",'Medium retrofit'!$Y$23,"")))&amp;IF(F90="Scenario1PBT8",'Medium retrofit'!$Z$23,IF(F90="Scenario2PBT8",'Medium retrofit'!$AA$23,IF(F90="Scenario3PBT8",'Medium retrofit'!$AB$23,"")))&amp;IF(F90="Scenario1PBT9",'Medium retrofit'!$AC$23,IF(F90="Scenario2PBT9",'Medium retrofit'!$AD$23,IF(F90="Scenario3PBT9",'Medium retrofit'!$AE$23,"")))&amp;IF(F90="Scenario1PBT10",'Medium retrofit'!$AF$23,IF(F90="Scenario2PBT10",'Medium retrofit'!$AG$23,IF(F90="Scenario3PBT10",'Medium retrofit'!$AH$23,"")))&amp;IF(F90="Scenario1PBT11",'Medium retrofit'!$AI$23,IF(F90="Scenario2PBT11",'Medium retrofit'!$AJ$23,IF(F90="Scenario3PBT11",'Medium retrofit'!$AK$23,"")))&amp;IF(F90="Scenario1PBT12",'Medium retrofit'!$AL$23,IF(F90="Scenario2PBT12",'Medium retrofit'!$AM$23,IF(F90="Scenario3PBT12",'Medium retrofit'!$AN$23,"")))&amp;IF(F90="Scenario1PBT13",'Medium retrofit'!$AO$23,IF(F90="Scenario2PBT13",'Medium retrofit'!$AP$23,IF(F90="Scenario3PBT13",'Medium retrofit'!$AQ$23,"")))&amp;IF(F90="Scenario1PBT14",'Medium retrofit'!$AR$23,IF(F90="Scenario2PBT14",'Medium retrofit'!$AS$23,IF(F90="Scenario3PBT14",'Medium retrofit'!$AT$23,"")))&amp;IF(F90="Scenario1PBT15",'Medium retrofit'!$AU$23,IF(F90="Scenario2PBT15",'Medium retrofit'!$AV$23,IF(F90="Scenario3PBT15",'Medium retrofit'!$AW$23,"")))</f>
        <v/>
      </c>
      <c r="P90" s="123">
        <f t="shared" si="49"/>
        <v>0</v>
      </c>
      <c r="Q90" s="123" t="str">
        <f>IF(F90="Scenario1PBT1",'Medium retrofit'!$E$25,IF(F90="Scenario2PBT1",'Medium retrofit'!$F$25,IF(F90="Scenario3PBT1",'Medium retrofit'!$G$25,"")))&amp;IF(F90="Scenario1PBT2",'Medium retrofit'!$H$25,IF(F90="Scenario2PBT2",'Medium retrofit'!$I$25,IF(F90="Scenario3PBT2",'Medium retrofit'!$J$25,"")))&amp;IF(F90="Scenario1PBT3",'Medium retrofit'!$K$25,IF(F90="Scenario2PBT3",'Medium retrofit'!$L$25,IF(F90="Scenario3PBT3",'Medium retrofit'!$M$25,"")))&amp;IF(F90="Scenario1PBT4",'Medium retrofit'!$N$25,IF(F90="Scenario2PBT4",'Medium retrofit'!$O$25,IF(F90="Scenario3PBT4",'Medium retrofit'!$P$25,"")))&amp;IF(F90="Scenario1PBT5",'Medium retrofit'!$Q$25,IF(F90="Scenario2PBT5",'Medium retrofit'!$R$25,IF(F90="Scenario3PBT5",'Medium retrofit'!$S$25,"")))&amp;IF(F90="Scenario1PBT6",'Medium retrofit'!$T$25,IF(F90="Scenario2PBT6",'Medium retrofit'!$U$25,IF(F90="Scenario3PBT6",'Medium retrofit'!$V$25,"")))&amp;IF(F90="Scenario1PBT7",'Medium retrofit'!$W$25,IF(F90="Scenario2PBT7",'Medium retrofit'!$X$25,IF(F90="Scenario3PBT7",'Medium retrofit'!$Y$25,"")))&amp;IF(F90="Scenario1PBT8",'Medium retrofit'!$Z$25,IF(F90="Scenario2PBT8",'Medium retrofit'!$AA$25,IF(F90="Scenario3PBT8",'Medium retrofit'!$AB$25,"")))&amp;IF(F90="Scenario1PBT9",'Medium retrofit'!$AC$25,IF(F90="Scenario2PBT9",'Medium retrofit'!$AD$25,IF(F90="Scenario3PBT9",'Medium retrofit'!$AE$25,"")))&amp;IF(F90="Scenario1PBT10",'Medium retrofit'!$AF$25,IF(F90="Scenario2PBT10",'Medium retrofit'!$AG$25,IF(F90="Scenario3PBT10",'Medium retrofit'!$AH$25,"")))&amp;IF(F90="Scenario1PBT11",'Medium retrofit'!$AI$25,IF(F90="Scenario2PBT11",'Medium retrofit'!$AJ$25,IF(F90="Scenario3PBT11",'Medium retrofit'!$AK$25,"")))&amp;IF(F90="Scenario1PBT12",'Medium retrofit'!$AL$25,IF(F90="Scenario2PBT12",'Medium retrofit'!$AM$25,IF(F90="Scenario3PBT12",'Medium retrofit'!$AN$25,"")))&amp;IF(F90="Scenario1PBT13",'Medium retrofit'!$AO$25,IF(F90="Scenario2PBT13",'Medium retrofit'!$AP$25,IF(F90="Scenario3PBT13",'Medium retrofit'!$AQ$25,"")))&amp;IF(F90="Scenario1PBT14",'Medium retrofit'!$AR$25,IF(F90="Scenario2PBT14",'Medium retrofit'!$AS$25,IF(F90="Scenario3PBT14",'Medium retrofit'!$AT$25,"")))&amp;IF(F90="Scenario1PBT15",'Medium retrofit'!$AU$25,IF(F90="Scenario2PBT15",'Medium retrofit'!$AV$25,IF(F90="Scenario3PBT15",'Medium retrofit'!$AW$25,"")))</f>
        <v/>
      </c>
      <c r="R90" s="123">
        <f t="shared" si="50"/>
        <v>0</v>
      </c>
      <c r="S90" s="123" t="str">
        <f>IF(F90="Scenario1PBT1",'Medium retrofit'!$E$27,IF(F90="Scenario2PBT1",'Medium retrofit'!$F$27,IF(F90="Scenario3PBT1",'Medium retrofit'!$G$27,"")))&amp;IF(F90="Scenario1PBT2",'Medium retrofit'!$H$27,IF(F90="Scenario2PBT2",'Medium retrofit'!$I$27,IF(F90="Scenario3PBT2",'Medium retrofit'!$J$27,"")))&amp;IF(F90="Scenario1PBT3",'Medium retrofit'!$K$27,IF(F90="Scenario2PBT3",'Medium retrofit'!$L$27,IF(F90="Scenario3PBT3",'Medium retrofit'!$M$27,"")))&amp;IF(F90="Scenario1PBT4",'Medium retrofit'!$N$27,IF(F90="Scenario2PBT4",'Medium retrofit'!$O$27,IF(F90="Scenario3PBT4",'Medium retrofit'!$P$27,"")))&amp;IF(F90="Scenario1PBT5",'Medium retrofit'!$Q$27,IF(F90="Scenario2PBT5",'Medium retrofit'!$R$27,IF(F90="Scenario3PBT5",'Medium retrofit'!$S$27,"")))&amp;IF(F90="Scenario1PBT6",'Medium retrofit'!$T$27,IF(F90="Scenario2PBT6",'Medium retrofit'!$U$27,IF(F90="Scenario3PBT6",'Medium retrofit'!$V$27,"")))&amp;IF(F90="Scenario1PBT7",'Medium retrofit'!$W$27,IF(F90="Scenario2PBT7",'Medium retrofit'!$X$27,IF(F90="Scenario3PBT7",'Medium retrofit'!$Y$27,"")))&amp;IF(F90="Scenario1PBT8",'Medium retrofit'!$Z$27,IF(F90="Scenario2PBT8",'Medium retrofit'!$AA$27,IF(F90="Scenario3PBT8",'Medium retrofit'!$AB$27,"")))&amp;IF(F90="Scenario1PBT9",'Medium retrofit'!$AC$27,IF(F90="Scenario2PBT9",'Medium retrofit'!$AD$27,IF(F90="Scenario3PBT9",'Medium retrofit'!$AE$27,"")))&amp;IF(F90="Scenario1PBT10",'Medium retrofit'!$AF$27,IF(F90="Scenario2PBT10",'Medium retrofit'!$AG$27,IF(F90="Scenario3PBT10",'Medium retrofit'!$AH$27,"")))&amp;IF(F90="Scenario1PBT11",'Medium retrofit'!$AI$27,IF(F90="Scenario2PBT11",'Medium retrofit'!$AJ$27,IF(F90="Scenario3PBT11",'Medium retrofit'!$AK$27,"")))&amp;IF(F90="Scenario1PBT12",'Medium retrofit'!$AL$27,IF(F90="Scenario2PBT12",'Medium retrofit'!$AM$27,IF(F90="Scenario3PBT12",'Medium retrofit'!$AN$27,"")))&amp;IF(F90="Scenario1PBT13",'Medium retrofit'!$AO$27,IF(F90="Scenario2PBT13",'Medium retrofit'!$AP$27,IF(F90="Scenario3PBT13",'Medium retrofit'!$AQ$27,"")))&amp;IF(F90="Scenario1PBT14",'Medium retrofit'!$AR$27,IF(F90="Scenario2PBT14",'Medium retrofit'!$AS$27,IF(F90="Scenario3PBT14",'Medium retrofit'!$AT$27,"")))&amp;IF(F90="Scenario1PBT15",'Medium retrofit'!$AU$27,IF(F90="Scenario2PBT15",'Medium retrofit'!$AV$27,IF(F90="Scenario3PBT15",'Medium retrofit'!$AW$27,"")))</f>
        <v/>
      </c>
      <c r="T90" s="246">
        <f t="shared" si="51"/>
        <v>0</v>
      </c>
      <c r="U90" s="245" t="str">
        <f>IF(F90="Scenario1PBT1",'Medium retrofit'!$E$38,IF(F90="Scenario2PBT1",'Medium retrofit'!$F$38,IF(F90="Scenario3PBT1",'Medium retrofit'!$G$38,"")))&amp;IF(F90="Scenario1PBT2",'Medium retrofit'!$H$38,IF(F90="Scenario2PBT2",'Medium retrofit'!$I$38,IF(F90="Scenario3PBT2",'Medium retrofit'!$J$38,"")))&amp;IF(F90="Scenario1PBT3",'Medium retrofit'!$K$38,IF(F90="Scenario2PBT3",'Medium retrofit'!$L$38,IF(F90="Scenario3PBT3",'Medium retrofit'!$M$38,"")))&amp;IF(F90="Scenario1PBT4",'Medium retrofit'!$N$38,IF(F90="Scenario2PBT4",'Medium retrofit'!$O$38,IF(F90="Scenario3PBT4",'Medium retrofit'!$P$38,"")))&amp;IF(F90="Scenario1PBT5",'Medium retrofit'!$Q$38,IF(F90="Scenario2PBT5",'Medium retrofit'!$R$38,IF(F90="Scenario3PBT5",'Medium retrofit'!$S$38,"")))&amp;IF(F90="Scenario1PBT6",'Medium retrofit'!$T$38,IF(F90="Scenario2PBT6",'Medium retrofit'!$U$38,IF(F90="Scenario3PBT6",'Medium retrofit'!$V$38,"")))&amp;IF(F90="Scenario1PBT7",'Medium retrofit'!$W$38,IF(F90="Scenario2PBT7",'Medium retrofit'!$X$38,IF(F90="Scenario3PBT7",'Medium retrofit'!$Y$38,"")))&amp;IF(F90="Scenario1PBT8",'Medium retrofit'!$Z$38,IF(F90="Scenario2PBT8",'Medium retrofit'!$AA$38,IF(F90="Scenario3PBT8",'Medium retrofit'!$AB$38,"")))&amp;IF(F90="Scenario1PBT9",'Medium retrofit'!$AC$38,IF(F90="Scenario2PBT9",'Medium retrofit'!$AD$38,IF(F90="Scenario3PBT9",'Medium retrofit'!$AE$38,"")))&amp;IF(F90="Scenario1PBT10",'Medium retrofit'!$AF$38,IF(F90="Scenario2PBT10",'Medium retrofit'!$AG$38,IF(F90="Scenario3PBT10",'Medium retrofit'!$AH$38,"")))&amp;IF(F90="Scenario1PBT11",'Medium retrofit'!$AI$38,IF(F90="Scenario2PBT11",'Medium retrofit'!$AJ$38,IF(F90="Scenario3PBT11",'Medium retrofit'!$AK$38,"")))&amp;IF(F90="Scenario1PBT12",'Medium retrofit'!$AL$38,IF(F90="Scenario2PBT12",'Medium retrofit'!$AM$38,IF(F90="Scenario3PBT12",'Medium retrofit'!$AN$38,"")))&amp;IF(F90="Scenario1PBT13",'Medium retrofit'!$AO$38,IF(F90="Scenario2PBT13",'Medium retrofit'!$AP$38,IF(F90="Scenario3PBT13",'Medium retrofit'!$AQ$38,"")))&amp;IF(F90="Scenario1PBT14",'Medium retrofit'!$AR$38,IF(F90="Scenario2PBT14",'Medium retrofit'!$AS$38,IF(F90="Scenario3PBT14",'Medium retrofit'!$AT$38,"")))&amp;IF(F90="Scenario1PBT15",'Medium retrofit'!$AU$38,IF(F90="Scenario2PBT15",'Medium retrofit'!$AV$38,IF(F90="Scenario3PBT15",'Medium retrofit'!$AW$38,"")))</f>
        <v/>
      </c>
      <c r="V90" s="123">
        <f t="shared" si="52"/>
        <v>0</v>
      </c>
      <c r="W90" s="123" t="str">
        <f>IF(F90="Scenario1PBT1",'Medium retrofit'!$E$40,IF(F90="Scenario2PBT1",'Medium retrofit'!$F$40,IF(F90="Scenario3PBT1",'Medium retrofit'!$G$40,"")))&amp;IF(F90="Scenario1PBT2",'Medium retrofit'!$H$40,IF(F90="Scenario2PBT2",'Medium retrofit'!$I$40,IF(F90="Scenario3PBT2",'Medium retrofit'!$J$40,"")))&amp;IF(F90="Scenario1PBT3",'Medium retrofit'!$K$40,IF(F90="Scenario2PBT3",'Medium retrofit'!$L$40,IF(F90="Scenario3PBT3",'Medium retrofit'!$M$40,"")))&amp;IF(F90="Scenario1PBT4",'Medium retrofit'!$N$40,IF(F90="Scenario2PBT4",'Medium retrofit'!$O$40,IF(F90="Scenario3PBT4",'Medium retrofit'!$P$40,"")))&amp;IF(F90="Scenario1PBT5",'Medium retrofit'!$Q$40,IF(F90="Scenario2PBT5",'Medium retrofit'!$R$40,IF(F90="Scenario3PBT5",'Medium retrofit'!$S$40,"")))&amp;IF(F90="Scenario1PBT6",'Medium retrofit'!$T$40,IF(F90="Scenario2PBT6",'Medium retrofit'!$U$40,IF(F90="Scenario3PBT6",'Medium retrofit'!$V$40,"")))&amp;IF(F90="Scenario1PBT7",'Medium retrofit'!$W$40,IF(F90="Scenario2PBT7",'Medium retrofit'!$X$40,IF(F90="Scenario3PBT7",'Medium retrofit'!$Y$40,"")))&amp;IF(F90="Scenario1PBT8",'Medium retrofit'!$Z$40,IF(F90="Scenario2PBT8",'Medium retrofit'!$AA$40,IF(F90="Scenario3PBT8",'Medium retrofit'!$AB$40,"")))&amp;IF(F90="Scenario1PBT9",'Medium retrofit'!$AC$40,IF(F90="Scenario2PBT9",'Medium retrofit'!$AD$40,IF(F90="Scenario3PBT9",'Medium retrofit'!$AE$40,"")))&amp;IF(F90="Scenario1PBT10",'Medium retrofit'!$AF$40,IF(F90="Scenario2PBT10",'Medium retrofit'!$AG$40,IF(F90="Scenario3PBT10",'Medium retrofit'!$AH$40,"")))&amp;IF(F90="Scenario1PBT11",'Medium retrofit'!$AI$40,IF(F90="Scenario2PBT11",'Medium retrofit'!$AJ$40,IF(F90="Scenario3PBT11",'Medium retrofit'!$AK$40,"")))&amp;IF(F90="Scenario1PBT12",'Medium retrofit'!$AL$40,IF(F90="Scenario2PBT12",'Medium retrofit'!$AM$40,IF(F90="Scenario3PBT12",'Medium retrofit'!$AN$40,"")))&amp;IF(F90="Scenario1PBT13",'Medium retrofit'!$AO$40,IF(F90="Scenario2PBT13",'Medium retrofit'!$AP$40,IF(F90="Scenario3PBT13",'Medium retrofit'!$AQ$40,"")))&amp;IF(F90="Scenario1PBT14",'Medium retrofit'!$AR$40,IF(F90="Scenario2PBT14",'Medium retrofit'!$AS$40,IF(F90="Scenario3PBT14",'Medium retrofit'!$AT$40,"")))&amp;IF(F90="Scenario1PBT15",'Medium retrofit'!$AU$40,IF(F90="Scenario2PBT15",'Medium retrofit'!$AV$40,IF(F90="Scenario3PBT15",'Medium retrofit'!$AW$40,"")))</f>
        <v/>
      </c>
      <c r="X90" s="123">
        <f t="shared" si="53"/>
        <v>0</v>
      </c>
      <c r="Y90" s="123" t="str">
        <f>IF(F90="Scenario1PBT1",'Medium retrofit'!$E$42,IF(F90="Scenario2PBT1",'Medium retrofit'!$F$42,IF(F90="Scenario3PBT1",'Medium retrofit'!$G$42,"")))&amp;IF(F90="Scenario1PBT2",'Medium retrofit'!$H$42,IF(F90="Scenario2PBT2",'Medium retrofit'!$I$42,IF(F90="Scenario3PBT2",'Medium retrofit'!$J$42,"")))&amp;IF(F90="Scenario1PBT3",'Medium retrofit'!$K$42,IF(F90="Scenario2PBT3",'Medium retrofit'!$L$42,IF(F90="Scenario3PBT3",'Medium retrofit'!$M$42,"")))&amp;IF(F90="Scenario1PBT4",'Medium retrofit'!$N$42,IF(F90="Scenario2PBT4",'Medium retrofit'!$O$42,IF(F90="Scenario3PBT4",'Medium retrofit'!$P$42,"")))&amp;IF(F90="Scenario1PBT5",'Medium retrofit'!$Q$42,IF(F90="Scenario2PBT5",'Medium retrofit'!$R$42,IF(F90="Scenario3PBT5",'Medium retrofit'!$S$42,"")))&amp;IF(F90="Scenario1PBT6",'Medium retrofit'!$T$42,IF(F90="Scenario2PBT6",'Medium retrofit'!$U$42,IF(F90="Scenario3PBT6",'Medium retrofit'!$V$42,"")))&amp;IF(F90="Scenario1PBT7",'Medium retrofit'!$W$42,IF(F90="Scenario2PBT7",'Medium retrofit'!$X$42,IF(F90="Scenario3PBT7",'Medium retrofit'!$Y$42,"")))&amp;IF(F90="Scenario1PBT8",'Medium retrofit'!$Z$42,IF(F90="Scenario2PBT8",'Medium retrofit'!$AA$42,IF(F90="Scenario3PBT8",'Medium retrofit'!$AB$42,"")))&amp;IF(F90="Scenario1PBT9",'Medium retrofit'!$AC$42,IF(F90="Scenario2PBT9",'Medium retrofit'!$AD$42,IF(F90="Scenario3PBT9",'Medium retrofit'!$AE$42,"")))&amp;IF(F90="Scenario1PBT10",'Medium retrofit'!$AF$42,IF(F90="Scenario2PBT10",'Medium retrofit'!$AG$42,IF(F90="Scenario3PBT10",'Medium retrofit'!$AH$42,"")))&amp;IF(F90="Scenario1PBT11",'Medium retrofit'!$AI$42,IF(F90="Scenario2PBT11",'Medium retrofit'!$AJ$42,IF(F90="Scenario3PBT11",'Medium retrofit'!$AK$42,"")))&amp;IF(F90="Scenario1PBT12",'Medium retrofit'!$AL$42,IF(F90="Scenario2PBT12",'Medium retrofit'!$AM$42,IF(F90="Scenario3PBT12",'Medium retrofit'!$AN$42,"")))&amp;IF(F90="Scenario1PBT13",'Medium retrofit'!$AO$42,IF(F90="Scenario2PBT13",'Medium retrofit'!$AP$42,IF(F90="Scenario3PBT13",'Medium retrofit'!$AQ$42,"")))&amp;IF(F90="Scenario1PBT14",'Medium retrofit'!$AR$42,IF(F90="Scenario2PBT14",'Medium retrofit'!$AS$42,IF(F90="Scenario3PBT14",'Medium retrofit'!$AT$42,"")))&amp;IF(F90="Scenario1PBT15",'Medium retrofit'!$AU$42,IF(F90="Scenario2PBT15",'Medium retrofit'!$AV$42,IF(F90="Scenario3PBT15",'Medium retrofit'!$AW$42,"")))</f>
        <v/>
      </c>
      <c r="Z90" s="123">
        <f t="shared" si="54"/>
        <v>0</v>
      </c>
      <c r="AA90" s="239" t="str">
        <f>IF(F90="Scenario1PBT1",'Medium retrofit'!$E$101,IF(F90="Scenario2PBT1",'Medium retrofit'!$F$101,IF(F90="Scenario3PBT1",'Medium retrofit'!$G$101,"")))&amp;IF(F90="Scenario1PBT2",'Medium retrofit'!$H$101,IF(F90="Scenario2PBT2",'Medium retrofit'!$I$101,IF(F90="Scenario3PBT2",'Medium retrofit'!$J$101,"")))&amp;IF(F90="Scenario1PBT3",'Medium retrofit'!$K$101,IF(F90="Scenario2PBT3",'Medium retrofit'!$L$101,IF(F90="Scenario3PBT3",'Medium retrofit'!$M$101,"")))&amp;IF(F90="Scenario1PBT4",'Medium retrofit'!$N$101,IF(F90="Scenario2PBT4",'Medium retrofit'!$O$101,IF(F90="Scenario3PBT4",'Medium retrofit'!$P$101,"")))&amp;IF(F90="Scenario1PBT5",'Medium retrofit'!$Q$101,IF(F90="Scenario2PBT5",'Medium retrofit'!$R$101,IF(F90="Scenario3PBT5",'Medium retrofit'!$S$101,"")))&amp;IF(F90="Scenario1PBT6",'Medium retrofit'!$T$101,IF(F90="Scenario2PBT6",'Medium retrofit'!$U$101,IF(F90="Scenario3PBT6",'Medium retrofit'!$V$101,"")))&amp;IF(F90="Scenario1PBT7",'Medium retrofit'!$W$101,IF(F90="Scenario2PBT7",'Medium retrofit'!$X$101,IF(F90="Scenario3PBT7",'Medium retrofit'!$Y$101,"")))&amp;IF(F90="Scenario1PBT8",'Medium retrofit'!$Z$101,IF(F90="Scenario2PBT8",'Medium retrofit'!$AA$101,IF(F90="Scenario3PBT8",'Medium retrofit'!$AB$101,"")))&amp;IF(F90="Scenario1PBT9",'Medium retrofit'!$AC$101,IF(F90="Scenario2PBT9",'Medium retrofit'!$AD$101,IF(F90="Scenario3PBT9",'Medium retrofit'!$AE$101,"")))&amp;IF(F90="Scenario1PBT10",'Medium retrofit'!$AF$101,IF(F90="Scenario2PBT10",'Medium retrofit'!$AG$101,IF(F90="Scenario3PBT10",'Medium retrofit'!$AH$101,"")))&amp;IF(F90="Scenario1PBT11",'Medium retrofit'!$AI$101,IF(F90="Scenario2PBT11",'Medium retrofit'!$AJ$101,IF(F90="Scenario3PBT11",'Medium retrofit'!$AK$101,"")))&amp;IF(F90="Scenario1PBT12",'Medium retrofit'!$AL$101,IF(F90="Scenario2PBT12",'Medium retrofit'!$AM$101,IF(F90="Scenario3PBT12",'Medium retrofit'!$AN$101,"")))&amp;IF(F90="Scenario1PBT13",'Medium retrofit'!$AO$101,IF(F90="Scenario2PBT13",'Medium retrofit'!$AP$101,IF(F90="Scenario3PBT13",'Medium retrofit'!$AQ$101,"")))&amp;IF(F90="Scenario1PBT14",'Medium retrofit'!$AR$101,IF(F90="Scenario2PBT14",'Medium retrofit'!$AS$101,IF(F90="Scenario3PBT14",'Medium retrofit'!$AT$101,"")))&amp;IF(F90="Scenario1PBT15",'Medium retrofit'!$AU$101,IF(F90="Scenario2PBT15",'Medium retrofit'!$AV$101,IF(F90="Scenario3PBT15",'Medium retrofit'!$AW$101,"")))</f>
        <v/>
      </c>
      <c r="AB90" s="242">
        <f t="shared" si="55"/>
        <v>0</v>
      </c>
      <c r="AC90" s="247">
        <f>IFERROR('Projection_Base-case'!G90-G90,0)</f>
        <v>0</v>
      </c>
      <c r="AD90" s="123">
        <f t="shared" si="34"/>
        <v>0</v>
      </c>
      <c r="AE90" s="123">
        <f>IFERROR(100*AC90/'Projection_Base-case'!G90,0)</f>
        <v>0</v>
      </c>
      <c r="AF90" s="123">
        <f>IFERROR('Projection_Base-case'!I90-I90,0)</f>
        <v>0</v>
      </c>
      <c r="AG90" s="123">
        <f t="shared" si="35"/>
        <v>0</v>
      </c>
      <c r="AH90" s="123">
        <f>IFERROR(100*AF90/'Projection_Base-case'!I90,0)</f>
        <v>0</v>
      </c>
      <c r="AI90" s="123">
        <f>IFERROR('Projection_Base-case'!K90-K90,0)</f>
        <v>0</v>
      </c>
      <c r="AJ90" s="123">
        <f t="shared" si="36"/>
        <v>0</v>
      </c>
      <c r="AK90" s="123">
        <f>IFERROR(100*AI90/'Projection_Base-case'!K90,0)</f>
        <v>0</v>
      </c>
      <c r="AL90" s="123">
        <f>IFERROR(M90-'Projection_Base-case'!M90,0)</f>
        <v>0</v>
      </c>
      <c r="AM90" s="123">
        <f t="shared" si="37"/>
        <v>0</v>
      </c>
      <c r="AN90" s="179">
        <f>IFERROR(IF('Projection_Base-case'!N90&gt;0,100*AM90/'Projection_Base-case'!N90,100*AM90/N90),0)</f>
        <v>0</v>
      </c>
      <c r="AO90" s="245">
        <f>IFERROR('Projection_Base-case'!O90-O90,0)</f>
        <v>0</v>
      </c>
      <c r="AP90" s="123">
        <f t="shared" si="38"/>
        <v>0</v>
      </c>
      <c r="AQ90" s="123">
        <f>IFERROR(100*AO90/'Projection_Base-case'!O90,0)</f>
        <v>0</v>
      </c>
      <c r="AR90" s="123">
        <f>IFERROR('Projection_Base-case'!Q90-Q90,0)</f>
        <v>0</v>
      </c>
      <c r="AS90" s="123">
        <f t="shared" si="39"/>
        <v>0</v>
      </c>
      <c r="AT90" s="123">
        <f>IFERROR(100*AR90/'Projection_Base-case'!Q90,0)</f>
        <v>0</v>
      </c>
      <c r="AU90" s="123">
        <f>IFERROR('Projection_Base-case'!S90-S90,0)</f>
        <v>0</v>
      </c>
      <c r="AV90" s="123">
        <f t="shared" si="40"/>
        <v>0</v>
      </c>
      <c r="AW90" s="124">
        <f>IFERROR(100*AU90/'Projection_Base-case'!S90,0)</f>
        <v>0</v>
      </c>
      <c r="AX90" s="245">
        <f>IFERROR('Projection_Base-case'!U90-U90,0)</f>
        <v>0</v>
      </c>
      <c r="AY90" s="123">
        <f t="shared" si="41"/>
        <v>0</v>
      </c>
      <c r="AZ90" s="123">
        <f>IFERROR(100*AX90/'Projection_Base-case'!U90,0)</f>
        <v>0</v>
      </c>
      <c r="BA90" s="123">
        <f>IFERROR('Projection_Base-case'!W90-W90,0)</f>
        <v>0</v>
      </c>
      <c r="BB90" s="123">
        <f t="shared" si="42"/>
        <v>0</v>
      </c>
      <c r="BC90" s="123">
        <f>IFERROR(100*BA90/'Projection_Base-case'!W90,0)</f>
        <v>0</v>
      </c>
      <c r="BD90" s="123">
        <f>IFERROR('Projection_Base-case'!Y90-Y90,0)</f>
        <v>0</v>
      </c>
      <c r="BE90" s="123">
        <f t="shared" si="43"/>
        <v>0</v>
      </c>
      <c r="BF90" s="123">
        <f>IFERROR(100*BD90/'Projection_Base-case'!Y90,0)</f>
        <v>0</v>
      </c>
      <c r="BG90" s="178">
        <f t="shared" si="56"/>
        <v>0</v>
      </c>
      <c r="BH90" s="179">
        <f t="shared" si="57"/>
        <v>0</v>
      </c>
    </row>
    <row r="91" spans="1:60">
      <c r="A91" s="165">
        <v>86</v>
      </c>
      <c r="B91" s="239">
        <f>IF('Projection_Base-case'!B91&lt;&gt;"",'Projection_Base-case'!B91,0)</f>
        <v>0</v>
      </c>
      <c r="C91" s="239">
        <f>IF('Projection_Base-case'!C91&lt;&gt;"",'Projection_Base-case'!C91,0)</f>
        <v>0</v>
      </c>
      <c r="D91" s="239">
        <f>IF('Projection_Base-case'!D91&lt;&gt;"",'Projection_Base-case'!D91,0)</f>
        <v>0</v>
      </c>
      <c r="E91" s="164" t="str">
        <f>IF(AND('Résultats medium'!$AC$3="OUI",'Résultats medium'!E90&lt;&gt;""),'Résultats medium'!E90,IF(OR(D91="PBT1",D91="PBT4",D91="PBT5",D91="PBT6",D91="PBT7",D91="PBT8",D91="PBT10"),"Scenario1",IF(OR(D91="PBT3",D91="PBT9"),"Scenario3",IF(OR(D91="PBT2"),"Scenario2",""))))</f>
        <v/>
      </c>
      <c r="F91" s="240" t="str">
        <f t="shared" si="44"/>
        <v>0</v>
      </c>
      <c r="G91" s="241" t="str">
        <f>IF(F91="Scenario1PBT1",'Medium retrofit'!$E$6,IF(F91="Scenario2PBT1",'Medium retrofit'!$F$6,IF(F91="Scenario3PBT1",'Medium retrofit'!$G$6,"")))&amp;IF(F91="Scenario1PBT2",'Medium retrofit'!$H$6,IF(F91="Scenario2PBT2",'Medium retrofit'!$I$6,IF(F91="Scenario3PBT2",'Medium retrofit'!$J$6,"")))&amp;IF(F91="Scenario1PBT3",'Medium retrofit'!$K$6,IF(F91="Scenario2PBT3",'Medium retrofit'!$L$6,IF(F91="Scenario3PBT3",'Medium retrofit'!$M$6,"")))&amp;IF(F91="Scenario1PBT4",'Medium retrofit'!$N$6,IF(F91="Scenario2PBT4",'Medium retrofit'!$O$6,IF(F91="Scenario3PBT4",'Medium retrofit'!$P$6,"")))&amp;IF(F91="Scenario1PBT5",'Medium retrofit'!$Q$6,IF(F91="Scenario2PBT5",'Medium retrofit'!$R$6,IF(F91="Scenario3PBT5",'Medium retrofit'!$S$6,"")))&amp;IF(F91="Scenario1PBT6",'Medium retrofit'!$T$6,IF(F91="Scenario2PBT6",'Medium retrofit'!$U$6,IF(F91="Scenario3PBT6",'Medium retrofit'!$V$6,"")))&amp;IF(F91="Scenario1PBT7",'Medium retrofit'!$W$6,IF(F91="Scenario2PBT7",'Medium retrofit'!$X$6,IF(F91="Scenario3PBT7",'Medium retrofit'!$Y$6,"")))&amp;IF(F91="Scenario1PBT8",'Medium retrofit'!$Z$6,IF(F91="Scenario2PBT8",'Medium retrofit'!$AA$6,IF(F91="Scenario3PBT8",'Medium retrofit'!$AB$6,"")))&amp;IF(F91="Scenario1PBT9",'Medium retrofit'!$AC$6,IF(F91="Scenario2PBT9",'Medium retrofit'!$AD$6,IF(F91="Scenario3PBT9",'Medium retrofit'!$AE$6,"")))&amp;IF(F91="Scenario1PBT10",'Medium retrofit'!$AF$6,IF(F91="Scenario2PBT10",'Medium retrofit'!$AG$6,IF(F91="Scenario3PBT10",'Medium retrofit'!$AH$6,"")))&amp;IF(F91="Scenario1PBT11",'Medium retrofit'!$AI$6,IF(F91="Scenario2PBT11",'Medium retrofit'!$AJ$6,IF(F91="Scenario3PBT11",'Medium retrofit'!$AK$6,"")))&amp;IF(F91="Scenario1PBT12",'Medium retrofit'!$AL$6,IF(F91="Scenario2PBT12",'Medium retrofit'!$AM$6,IF(F91="Scenario3PBT12",'Medium retrofit'!$AN$6,"")))&amp;IF(F91="Scenario1PBT13",'Medium retrofit'!$AO$6,IF(F91="Scenario2PBT13",'Medium retrofit'!$AP$6,IF(F91="Scenario3PBT13",'Medium retrofit'!$AQ$6,"")))&amp;IF(F91="Scenario1PBT14",'Medium retrofit'!$AR$6,IF(F91="Scenario2PBT14",'Medium retrofit'!$AS$6,IF(F91="Scenario3PBT14",'Medium retrofit'!$AT$6,"")))&amp;IF(F91="Scenario1PBT15",'Medium retrofit'!$AU$6,IF(F91="Scenario2PBT15",'Medium retrofit'!$AV$6,IF(F91="Scenario3PBT15",'Medium retrofit'!$AW$6,"")))</f>
        <v/>
      </c>
      <c r="H91" s="123">
        <f t="shared" si="45"/>
        <v>0</v>
      </c>
      <c r="I91" s="239" t="str">
        <f>IF(F91="Scenario1PBT1",'Medium retrofit'!$E$16,IF(F91="Scenario2PBT1",'Medium retrofit'!$F$16,IF(F91="Scenario3PBT1",'Medium retrofit'!$G$16,"")))&amp;IF(F91="Scenario1PBT2",'Medium retrofit'!$H$16,IF(F91="Scenario2PBT2",'Medium retrofit'!$I$16,IF(F91="Scenario3PBT2",'Medium retrofit'!$J$16,"")))&amp;IF(F91="Scenario1PBT3",'Medium retrofit'!$K$16,IF(F91="Scenario2PBT3",'Medium retrofit'!$L$16,IF(F91="Scenario3PBT3",'Medium retrofit'!$M$16,"")))&amp;IF(F91="Scenario1PBT4",'Medium retrofit'!$N$16,IF(F91="Scenario2PBT4",'Medium retrofit'!$O$16,IF(F91="Scenario3PBT4",'Medium retrofit'!$P$16,"")))&amp;IF(F91="Scenario1PBT5",'Medium retrofit'!$Q$16,IF(F91="Scenario2PBT5",'Medium retrofit'!$R$16,IF(F91="Scenario3PBT5",'Medium retrofit'!$S$16,"")))&amp;IF(F91="Scenario1PBT6",'Medium retrofit'!$T$16,IF(F91="Scenario2PBT6",'Medium retrofit'!$U$16,IF(F91="Scenario3PBT6",'Medium retrofit'!$V$16,"")))&amp;IF(F91="Scenario1PBT7",'Medium retrofit'!$W$16,IF(F91="Scenario2PBT7",'Medium retrofit'!$X$16,IF(F91="Scenario3PBT7",'Medium retrofit'!$Y$16,"")))&amp;IF(F91="Scenario1PBT8",'Medium retrofit'!$Z$16,IF(F91="Scenario2PBT8",'Medium retrofit'!$AA$16,IF(F91="Scenario3PBT8",'Medium retrofit'!$AB$16,"")))&amp;IF(F91="Scenario1PBT9",'Medium retrofit'!$AC$16,IF(F91="Scenario2PBT9",'Medium retrofit'!$AD$16,IF(F91="Scenario3PBT9",'Medium retrofit'!$AE$16,"")))&amp;IF(F91="Scenario1PBT10",'Medium retrofit'!$AF$16,IF(F91="Scenario2PBT10",'Medium retrofit'!$AG$16,IF(F91="Scenario3PBT10",'Medium retrofit'!$AH$16,"")))&amp;IF(F91="Scenario1PBT11",'Medium retrofit'!$AI$16,IF(F91="Scenario2PBT11",'Medium retrofit'!$AJ$16,IF(F91="Scenario3PBT11",'Medium retrofit'!$AK$16,"")))&amp;IF(F91="Scenario1PBT12",'Medium retrofit'!$AL$16,IF(F91="Scenario2PBT12",'Medium retrofit'!$AM$16,IF(F91="Scenario3PBT12",'Medium retrofit'!$AN$16,"")))&amp;IF(F91="Scenario1PBT13",'Medium retrofit'!$AO$16,IF(F91="Scenario2PBT13",'Medium retrofit'!$AP$16,IF(F91="Scenario3PBT13",'Medium retrofit'!$AQ$16,"")))&amp;IF(F91="Scenario1PBT14",'Medium retrofit'!$AR$16,IF(F91="Scenario2PBT14",'Medium retrofit'!$AS$16,IF(F91="Scenario3PBT14",'Medium retrofit'!$AT$16,"")))&amp;IF(F91="Scenario1PBT15",'Medium retrofit'!$AU$16,IF(F91="Scenario2PBT15",'Medium retrofit'!$AV$16,IF(F91="Scenario3PBT15",'Medium retrofit'!$AW$16,"")))</f>
        <v/>
      </c>
      <c r="J91" s="123">
        <f t="shared" si="46"/>
        <v>0</v>
      </c>
      <c r="K91" s="123" t="str">
        <f>IF(F91="Scenario1PBT1",'Medium retrofit'!$E$18,IF(F91="Scenario2PBT1",'Medium retrofit'!$F$18,IF(F91="Scenario3PBT1",'Medium retrofit'!$G$18,"")))&amp;IF(F91="Scenario1PBT2",'Medium retrofit'!$H$18,IF(F91="Scenario2PBT2",'Medium retrofit'!$I$18,IF(F91="Scenario3PBT2",'Medium retrofit'!$J$18,"")))&amp;IF(F91="Scenario1PBT3",'Medium retrofit'!$K$18,IF(F91="Scenario2PBT3",'Medium retrofit'!$L$18,IF(F91="Scenario3PBT3",'Medium retrofit'!$M$18,"")))&amp;IF(F91="Scenario1PBT4",'Medium retrofit'!$N$18,IF(F91="Scenario2PBT4",'Medium retrofit'!$O$18,IF(F91="Scenario3PBT4",'Medium retrofit'!$P$18,"")))&amp;IF(F91="Scenario1PBT5",'Medium retrofit'!$Q$18,IF(F91="Scenario2PBT5",'Medium retrofit'!$R$18,IF(F91="Scenario3PBT5",'Medium retrofit'!$S$18,"")))&amp;IF(F91="Scenario1PBT6",'Medium retrofit'!$T$18,IF(F91="Scenario2PBT6",'Medium retrofit'!$U$18,IF(F91="Scenario3PBT6",'Medium retrofit'!$V$18,"")))&amp;IF(F91="Scenario1PBT7",'Medium retrofit'!$W$18,IF(F91="Scenario2PBT7",'Medium retrofit'!$X$18,IF(F91="Scenario3PBT7",'Medium retrofit'!$Y$18,"")))&amp;IF(F91="Scenario1PBT8",'Medium retrofit'!$Z$18,IF(F91="Scenario2PBT8",'Medium retrofit'!$AA$18,IF(F91="Scenario3PBT8",'Medium retrofit'!$AB$18,"")))&amp;IF(F91="Scenario1PBT9",'Medium retrofit'!$AC$18,IF(F91="Scenario2PBT9",'Medium retrofit'!$AD$18,IF(F91="Scenario3PBT9",'Medium retrofit'!$AE$18,"")))&amp;IF(F91="Scenario1PBT10",'Medium retrofit'!$AF$18,IF(F91="Scenario2PBT10",'Medium retrofit'!$AG$18,IF(F91="Scenario3PBT10",'Medium retrofit'!$AH$18,"")))&amp;IF(F91="Scenario1PBT11",'Medium retrofit'!$AI$18,IF(F91="Scenario2PBT11",'Medium retrofit'!$AJ$18,IF(F91="Scenario3PBT11",'Medium retrofit'!$AK$18,"")))&amp;IF(F91="Scenario1PBT12",'Medium retrofit'!$AL$18,IF(F91="Scenario2PBT12",'Medium retrofit'!$AM$18,IF(F91="Scenario3PBT12",'Medium retrofit'!$AN$18,"")))&amp;IF(F91="Scenario1PBT13",'Medium retrofit'!$AO$18,IF(F91="Scenario2PBT13",'Medium retrofit'!$AP$18,IF(F91="Scenario3PBT13",'Medium retrofit'!$AQ$18,"")))&amp;IF(F91="Scenario1PBT14",'Medium retrofit'!$AR$18,IF(F91="Scenario2PBT14",'Medium retrofit'!$AS$18,IF(F91="Scenario3PBT14",'Medium retrofit'!$AT$18,"")))&amp;IF(F91="Scenario1PBT15",'Medium retrofit'!$AU$18,IF(F91="Scenario2PBT15",'Medium retrofit'!$AV$18,IF(F91="Scenario3PBT15",'Medium retrofit'!$AW$18,"")))</f>
        <v/>
      </c>
      <c r="L91" s="123">
        <f t="shared" si="47"/>
        <v>0</v>
      </c>
      <c r="M91" s="123" t="str">
        <f>IF(F91="Scenario1PBT1",'Medium retrofit'!$E$20,IF(F91="Scenario2PBT1",'Medium retrofit'!$F$20,IF(F91="Scenario3PBT1",'Medium retrofit'!$G$20,"")))&amp;IF(F91="Scenario1PBT2",'Medium retrofit'!$H$20,IF(F91="Scenario2PBT2",'Medium retrofit'!$I$20,IF(F91="Scenario3PBT2",'Medium retrofit'!$J$20,"")))&amp;IF(F91="Scenario1PBT3",'Medium retrofit'!$K$20,IF(F91="Scenario2PBT3",'Medium retrofit'!$L$20,IF(F91="Scenario3PBT3",'Medium retrofit'!$M$20,"")))&amp;IF(F91="Scenario1PBT4",'Medium retrofit'!$N$20,IF(F91="Scenario2PBT4",'Medium retrofit'!$O$20,IF(F91="Scenario3PBT4",'Medium retrofit'!$P$20,"")))&amp;IF(F91="Scenario1PBT5",'Medium retrofit'!$Q$20,IF(F91="Scenario2PBT5",'Medium retrofit'!$R$20,IF(F91="Scenario3PBT5",'Medium retrofit'!$S$20,"")))&amp;IF(F91="Scenario1PBT6",'Medium retrofit'!$T$20,IF(F91="Scenario2PBT6",'Medium retrofit'!$U$20,IF(F91="Scenario3PBT6",'Medium retrofit'!$V$20,"")))&amp;IF(F91="Scenario1PBT7",'Medium retrofit'!$W$20,IF(F91="Scenario2PBT7",'Medium retrofit'!$X$20,IF(F91="Scenario3PBT7",'Medium retrofit'!$Y$20,"")))&amp;IF(F91="Scenario1PBT8",'Medium retrofit'!$Z$20,IF(F91="Scenario2PBT8",'Medium retrofit'!$AA$20,IF(F91="Scenario3PBT8",'Medium retrofit'!$AB$20,"")))&amp;IF(F91="Scenario1PBT9",'Medium retrofit'!$AC$20,IF(F91="Scenario2PBT9",'Medium retrofit'!$AD$20,IF(F91="Scenario3PBT9",'Medium retrofit'!$AE$20,"")))&amp;IF(F91="Scenario1PBT10",'Medium retrofit'!$AF$20,IF(F91="Scenario2PBT10",'Medium retrofit'!$AG$20,IF(F91="Scenario3PBT10",'Medium retrofit'!$AH$20,"")))&amp;IF(F91="Scenario1PBT11",'Medium retrofit'!$AI$20,IF(F91="Scenario2PBT11",'Medium retrofit'!$AJ$20,IF(F91="Scenario3PBT11",'Medium retrofit'!$AK$20,"")))&amp;IF(F91="Scenario1PBT12",'Medium retrofit'!$AL$20,IF(F91="Scenario2PBT12",'Medium retrofit'!$AM$20,IF(F91="Scenario3PBT12",'Medium retrofit'!$AN$20,"")))&amp;IF(F91="Scenario1PBT13",'Medium retrofit'!$AO$20,IF(F91="Scenario2PBT13",'Medium retrofit'!$AP$20,IF(F91="Scenario3PBT13",'Medium retrofit'!$AQ$20,"")))&amp;IF(F91="Scenario1PBT14",'Medium retrofit'!$AR$20,IF(F91="Scenario2PBT14",'Medium retrofit'!$AS$20,IF(F91="Scenario3PBT14",'Medium retrofit'!$AT$20,"")))&amp;IF(F91="Scenario1PBT15",'Medium retrofit'!$AU$20,IF(F91="Scenario2PBT15",'Medium retrofit'!$AV$20,IF(F91="Scenario3PBT15",'Medium retrofit'!$AW$20,"")))</f>
        <v/>
      </c>
      <c r="N91" s="124">
        <f t="shared" si="48"/>
        <v>0</v>
      </c>
      <c r="O91" s="245" t="str">
        <f>IF(F91="Scenario1PBT1",'Medium retrofit'!$E$23,IF(F91="Scenario2PBT1",'Medium retrofit'!$F$23,IF(F91="Scenario3PBT1",'Medium retrofit'!$G$23,"")))&amp;IF(F91="Scenario1PBT2",'Medium retrofit'!$H$23,IF(F91="Scenario2PBT2",'Medium retrofit'!$I$23,IF(F91="Scenario3PBT2",'Medium retrofit'!$J$23,"")))&amp;IF(F91="Scenario1PBT3",'Medium retrofit'!$K$23,IF(F91="Scenario2PBT3",'Medium retrofit'!$L$23,IF(F91="Scenario3PBT3",'Medium retrofit'!$M$23,"")))&amp;IF(F91="Scenario1PBT4",'Medium retrofit'!$N$23,IF(F91="Scenario2PBT4",'Medium retrofit'!$O$23,IF(F91="Scenario3PBT4",'Medium retrofit'!$P$23,"")))&amp;IF(F91="Scenario1PBT5",'Medium retrofit'!$Q$23,IF(F91="Scenario2PBT5",'Medium retrofit'!$R$23,IF(F91="Scenario3PBT5",'Medium retrofit'!$S$23,"")))&amp;IF(F91="Scenario1PBT6",'Medium retrofit'!$T$23,IF(F91="Scenario2PBT6",'Medium retrofit'!$U$23,IF(F91="Scenario3PBT6",'Medium retrofit'!$V$23,"")))&amp;IF(F91="Scenario1PBT7",'Medium retrofit'!$W$23,IF(F91="Scenario2PBT7",'Medium retrofit'!$X$23,IF(F91="Scenario3PBT7",'Medium retrofit'!$Y$23,"")))&amp;IF(F91="Scenario1PBT8",'Medium retrofit'!$Z$23,IF(F91="Scenario2PBT8",'Medium retrofit'!$AA$23,IF(F91="Scenario3PBT8",'Medium retrofit'!$AB$23,"")))&amp;IF(F91="Scenario1PBT9",'Medium retrofit'!$AC$23,IF(F91="Scenario2PBT9",'Medium retrofit'!$AD$23,IF(F91="Scenario3PBT9",'Medium retrofit'!$AE$23,"")))&amp;IF(F91="Scenario1PBT10",'Medium retrofit'!$AF$23,IF(F91="Scenario2PBT10",'Medium retrofit'!$AG$23,IF(F91="Scenario3PBT10",'Medium retrofit'!$AH$23,"")))&amp;IF(F91="Scenario1PBT11",'Medium retrofit'!$AI$23,IF(F91="Scenario2PBT11",'Medium retrofit'!$AJ$23,IF(F91="Scenario3PBT11",'Medium retrofit'!$AK$23,"")))&amp;IF(F91="Scenario1PBT12",'Medium retrofit'!$AL$23,IF(F91="Scenario2PBT12",'Medium retrofit'!$AM$23,IF(F91="Scenario3PBT12",'Medium retrofit'!$AN$23,"")))&amp;IF(F91="Scenario1PBT13",'Medium retrofit'!$AO$23,IF(F91="Scenario2PBT13",'Medium retrofit'!$AP$23,IF(F91="Scenario3PBT13",'Medium retrofit'!$AQ$23,"")))&amp;IF(F91="Scenario1PBT14",'Medium retrofit'!$AR$23,IF(F91="Scenario2PBT14",'Medium retrofit'!$AS$23,IF(F91="Scenario3PBT14",'Medium retrofit'!$AT$23,"")))&amp;IF(F91="Scenario1PBT15",'Medium retrofit'!$AU$23,IF(F91="Scenario2PBT15",'Medium retrofit'!$AV$23,IF(F91="Scenario3PBT15",'Medium retrofit'!$AW$23,"")))</f>
        <v/>
      </c>
      <c r="P91" s="123">
        <f t="shared" si="49"/>
        <v>0</v>
      </c>
      <c r="Q91" s="123" t="str">
        <f>IF(F91="Scenario1PBT1",'Medium retrofit'!$E$25,IF(F91="Scenario2PBT1",'Medium retrofit'!$F$25,IF(F91="Scenario3PBT1",'Medium retrofit'!$G$25,"")))&amp;IF(F91="Scenario1PBT2",'Medium retrofit'!$H$25,IF(F91="Scenario2PBT2",'Medium retrofit'!$I$25,IF(F91="Scenario3PBT2",'Medium retrofit'!$J$25,"")))&amp;IF(F91="Scenario1PBT3",'Medium retrofit'!$K$25,IF(F91="Scenario2PBT3",'Medium retrofit'!$L$25,IF(F91="Scenario3PBT3",'Medium retrofit'!$M$25,"")))&amp;IF(F91="Scenario1PBT4",'Medium retrofit'!$N$25,IF(F91="Scenario2PBT4",'Medium retrofit'!$O$25,IF(F91="Scenario3PBT4",'Medium retrofit'!$P$25,"")))&amp;IF(F91="Scenario1PBT5",'Medium retrofit'!$Q$25,IF(F91="Scenario2PBT5",'Medium retrofit'!$R$25,IF(F91="Scenario3PBT5",'Medium retrofit'!$S$25,"")))&amp;IF(F91="Scenario1PBT6",'Medium retrofit'!$T$25,IF(F91="Scenario2PBT6",'Medium retrofit'!$U$25,IF(F91="Scenario3PBT6",'Medium retrofit'!$V$25,"")))&amp;IF(F91="Scenario1PBT7",'Medium retrofit'!$W$25,IF(F91="Scenario2PBT7",'Medium retrofit'!$X$25,IF(F91="Scenario3PBT7",'Medium retrofit'!$Y$25,"")))&amp;IF(F91="Scenario1PBT8",'Medium retrofit'!$Z$25,IF(F91="Scenario2PBT8",'Medium retrofit'!$AA$25,IF(F91="Scenario3PBT8",'Medium retrofit'!$AB$25,"")))&amp;IF(F91="Scenario1PBT9",'Medium retrofit'!$AC$25,IF(F91="Scenario2PBT9",'Medium retrofit'!$AD$25,IF(F91="Scenario3PBT9",'Medium retrofit'!$AE$25,"")))&amp;IF(F91="Scenario1PBT10",'Medium retrofit'!$AF$25,IF(F91="Scenario2PBT10",'Medium retrofit'!$AG$25,IF(F91="Scenario3PBT10",'Medium retrofit'!$AH$25,"")))&amp;IF(F91="Scenario1PBT11",'Medium retrofit'!$AI$25,IF(F91="Scenario2PBT11",'Medium retrofit'!$AJ$25,IF(F91="Scenario3PBT11",'Medium retrofit'!$AK$25,"")))&amp;IF(F91="Scenario1PBT12",'Medium retrofit'!$AL$25,IF(F91="Scenario2PBT12",'Medium retrofit'!$AM$25,IF(F91="Scenario3PBT12",'Medium retrofit'!$AN$25,"")))&amp;IF(F91="Scenario1PBT13",'Medium retrofit'!$AO$25,IF(F91="Scenario2PBT13",'Medium retrofit'!$AP$25,IF(F91="Scenario3PBT13",'Medium retrofit'!$AQ$25,"")))&amp;IF(F91="Scenario1PBT14",'Medium retrofit'!$AR$25,IF(F91="Scenario2PBT14",'Medium retrofit'!$AS$25,IF(F91="Scenario3PBT14",'Medium retrofit'!$AT$25,"")))&amp;IF(F91="Scenario1PBT15",'Medium retrofit'!$AU$25,IF(F91="Scenario2PBT15",'Medium retrofit'!$AV$25,IF(F91="Scenario3PBT15",'Medium retrofit'!$AW$25,"")))</f>
        <v/>
      </c>
      <c r="R91" s="123">
        <f t="shared" si="50"/>
        <v>0</v>
      </c>
      <c r="S91" s="123" t="str">
        <f>IF(F91="Scenario1PBT1",'Medium retrofit'!$E$27,IF(F91="Scenario2PBT1",'Medium retrofit'!$F$27,IF(F91="Scenario3PBT1",'Medium retrofit'!$G$27,"")))&amp;IF(F91="Scenario1PBT2",'Medium retrofit'!$H$27,IF(F91="Scenario2PBT2",'Medium retrofit'!$I$27,IF(F91="Scenario3PBT2",'Medium retrofit'!$J$27,"")))&amp;IF(F91="Scenario1PBT3",'Medium retrofit'!$K$27,IF(F91="Scenario2PBT3",'Medium retrofit'!$L$27,IF(F91="Scenario3PBT3",'Medium retrofit'!$M$27,"")))&amp;IF(F91="Scenario1PBT4",'Medium retrofit'!$N$27,IF(F91="Scenario2PBT4",'Medium retrofit'!$O$27,IF(F91="Scenario3PBT4",'Medium retrofit'!$P$27,"")))&amp;IF(F91="Scenario1PBT5",'Medium retrofit'!$Q$27,IF(F91="Scenario2PBT5",'Medium retrofit'!$R$27,IF(F91="Scenario3PBT5",'Medium retrofit'!$S$27,"")))&amp;IF(F91="Scenario1PBT6",'Medium retrofit'!$T$27,IF(F91="Scenario2PBT6",'Medium retrofit'!$U$27,IF(F91="Scenario3PBT6",'Medium retrofit'!$V$27,"")))&amp;IF(F91="Scenario1PBT7",'Medium retrofit'!$W$27,IF(F91="Scenario2PBT7",'Medium retrofit'!$X$27,IF(F91="Scenario3PBT7",'Medium retrofit'!$Y$27,"")))&amp;IF(F91="Scenario1PBT8",'Medium retrofit'!$Z$27,IF(F91="Scenario2PBT8",'Medium retrofit'!$AA$27,IF(F91="Scenario3PBT8",'Medium retrofit'!$AB$27,"")))&amp;IF(F91="Scenario1PBT9",'Medium retrofit'!$AC$27,IF(F91="Scenario2PBT9",'Medium retrofit'!$AD$27,IF(F91="Scenario3PBT9",'Medium retrofit'!$AE$27,"")))&amp;IF(F91="Scenario1PBT10",'Medium retrofit'!$AF$27,IF(F91="Scenario2PBT10",'Medium retrofit'!$AG$27,IF(F91="Scenario3PBT10",'Medium retrofit'!$AH$27,"")))&amp;IF(F91="Scenario1PBT11",'Medium retrofit'!$AI$27,IF(F91="Scenario2PBT11",'Medium retrofit'!$AJ$27,IF(F91="Scenario3PBT11",'Medium retrofit'!$AK$27,"")))&amp;IF(F91="Scenario1PBT12",'Medium retrofit'!$AL$27,IF(F91="Scenario2PBT12",'Medium retrofit'!$AM$27,IF(F91="Scenario3PBT12",'Medium retrofit'!$AN$27,"")))&amp;IF(F91="Scenario1PBT13",'Medium retrofit'!$AO$27,IF(F91="Scenario2PBT13",'Medium retrofit'!$AP$27,IF(F91="Scenario3PBT13",'Medium retrofit'!$AQ$27,"")))&amp;IF(F91="Scenario1PBT14",'Medium retrofit'!$AR$27,IF(F91="Scenario2PBT14",'Medium retrofit'!$AS$27,IF(F91="Scenario3PBT14",'Medium retrofit'!$AT$27,"")))&amp;IF(F91="Scenario1PBT15",'Medium retrofit'!$AU$27,IF(F91="Scenario2PBT15",'Medium retrofit'!$AV$27,IF(F91="Scenario3PBT15",'Medium retrofit'!$AW$27,"")))</f>
        <v/>
      </c>
      <c r="T91" s="246">
        <f t="shared" si="51"/>
        <v>0</v>
      </c>
      <c r="U91" s="245" t="str">
        <f>IF(F91="Scenario1PBT1",'Medium retrofit'!$E$38,IF(F91="Scenario2PBT1",'Medium retrofit'!$F$38,IF(F91="Scenario3PBT1",'Medium retrofit'!$G$38,"")))&amp;IF(F91="Scenario1PBT2",'Medium retrofit'!$H$38,IF(F91="Scenario2PBT2",'Medium retrofit'!$I$38,IF(F91="Scenario3PBT2",'Medium retrofit'!$J$38,"")))&amp;IF(F91="Scenario1PBT3",'Medium retrofit'!$K$38,IF(F91="Scenario2PBT3",'Medium retrofit'!$L$38,IF(F91="Scenario3PBT3",'Medium retrofit'!$M$38,"")))&amp;IF(F91="Scenario1PBT4",'Medium retrofit'!$N$38,IF(F91="Scenario2PBT4",'Medium retrofit'!$O$38,IF(F91="Scenario3PBT4",'Medium retrofit'!$P$38,"")))&amp;IF(F91="Scenario1PBT5",'Medium retrofit'!$Q$38,IF(F91="Scenario2PBT5",'Medium retrofit'!$R$38,IF(F91="Scenario3PBT5",'Medium retrofit'!$S$38,"")))&amp;IF(F91="Scenario1PBT6",'Medium retrofit'!$T$38,IF(F91="Scenario2PBT6",'Medium retrofit'!$U$38,IF(F91="Scenario3PBT6",'Medium retrofit'!$V$38,"")))&amp;IF(F91="Scenario1PBT7",'Medium retrofit'!$W$38,IF(F91="Scenario2PBT7",'Medium retrofit'!$X$38,IF(F91="Scenario3PBT7",'Medium retrofit'!$Y$38,"")))&amp;IF(F91="Scenario1PBT8",'Medium retrofit'!$Z$38,IF(F91="Scenario2PBT8",'Medium retrofit'!$AA$38,IF(F91="Scenario3PBT8",'Medium retrofit'!$AB$38,"")))&amp;IF(F91="Scenario1PBT9",'Medium retrofit'!$AC$38,IF(F91="Scenario2PBT9",'Medium retrofit'!$AD$38,IF(F91="Scenario3PBT9",'Medium retrofit'!$AE$38,"")))&amp;IF(F91="Scenario1PBT10",'Medium retrofit'!$AF$38,IF(F91="Scenario2PBT10",'Medium retrofit'!$AG$38,IF(F91="Scenario3PBT10",'Medium retrofit'!$AH$38,"")))&amp;IF(F91="Scenario1PBT11",'Medium retrofit'!$AI$38,IF(F91="Scenario2PBT11",'Medium retrofit'!$AJ$38,IF(F91="Scenario3PBT11",'Medium retrofit'!$AK$38,"")))&amp;IF(F91="Scenario1PBT12",'Medium retrofit'!$AL$38,IF(F91="Scenario2PBT12",'Medium retrofit'!$AM$38,IF(F91="Scenario3PBT12",'Medium retrofit'!$AN$38,"")))&amp;IF(F91="Scenario1PBT13",'Medium retrofit'!$AO$38,IF(F91="Scenario2PBT13",'Medium retrofit'!$AP$38,IF(F91="Scenario3PBT13",'Medium retrofit'!$AQ$38,"")))&amp;IF(F91="Scenario1PBT14",'Medium retrofit'!$AR$38,IF(F91="Scenario2PBT14",'Medium retrofit'!$AS$38,IF(F91="Scenario3PBT14",'Medium retrofit'!$AT$38,"")))&amp;IF(F91="Scenario1PBT15",'Medium retrofit'!$AU$38,IF(F91="Scenario2PBT15",'Medium retrofit'!$AV$38,IF(F91="Scenario3PBT15",'Medium retrofit'!$AW$38,"")))</f>
        <v/>
      </c>
      <c r="V91" s="123">
        <f t="shared" si="52"/>
        <v>0</v>
      </c>
      <c r="W91" s="123" t="str">
        <f>IF(F91="Scenario1PBT1",'Medium retrofit'!$E$40,IF(F91="Scenario2PBT1",'Medium retrofit'!$F$40,IF(F91="Scenario3PBT1",'Medium retrofit'!$G$40,"")))&amp;IF(F91="Scenario1PBT2",'Medium retrofit'!$H$40,IF(F91="Scenario2PBT2",'Medium retrofit'!$I$40,IF(F91="Scenario3PBT2",'Medium retrofit'!$J$40,"")))&amp;IF(F91="Scenario1PBT3",'Medium retrofit'!$K$40,IF(F91="Scenario2PBT3",'Medium retrofit'!$L$40,IF(F91="Scenario3PBT3",'Medium retrofit'!$M$40,"")))&amp;IF(F91="Scenario1PBT4",'Medium retrofit'!$N$40,IF(F91="Scenario2PBT4",'Medium retrofit'!$O$40,IF(F91="Scenario3PBT4",'Medium retrofit'!$P$40,"")))&amp;IF(F91="Scenario1PBT5",'Medium retrofit'!$Q$40,IF(F91="Scenario2PBT5",'Medium retrofit'!$R$40,IF(F91="Scenario3PBT5",'Medium retrofit'!$S$40,"")))&amp;IF(F91="Scenario1PBT6",'Medium retrofit'!$T$40,IF(F91="Scenario2PBT6",'Medium retrofit'!$U$40,IF(F91="Scenario3PBT6",'Medium retrofit'!$V$40,"")))&amp;IF(F91="Scenario1PBT7",'Medium retrofit'!$W$40,IF(F91="Scenario2PBT7",'Medium retrofit'!$X$40,IF(F91="Scenario3PBT7",'Medium retrofit'!$Y$40,"")))&amp;IF(F91="Scenario1PBT8",'Medium retrofit'!$Z$40,IF(F91="Scenario2PBT8",'Medium retrofit'!$AA$40,IF(F91="Scenario3PBT8",'Medium retrofit'!$AB$40,"")))&amp;IF(F91="Scenario1PBT9",'Medium retrofit'!$AC$40,IF(F91="Scenario2PBT9",'Medium retrofit'!$AD$40,IF(F91="Scenario3PBT9",'Medium retrofit'!$AE$40,"")))&amp;IF(F91="Scenario1PBT10",'Medium retrofit'!$AF$40,IF(F91="Scenario2PBT10",'Medium retrofit'!$AG$40,IF(F91="Scenario3PBT10",'Medium retrofit'!$AH$40,"")))&amp;IF(F91="Scenario1PBT11",'Medium retrofit'!$AI$40,IF(F91="Scenario2PBT11",'Medium retrofit'!$AJ$40,IF(F91="Scenario3PBT11",'Medium retrofit'!$AK$40,"")))&amp;IF(F91="Scenario1PBT12",'Medium retrofit'!$AL$40,IF(F91="Scenario2PBT12",'Medium retrofit'!$AM$40,IF(F91="Scenario3PBT12",'Medium retrofit'!$AN$40,"")))&amp;IF(F91="Scenario1PBT13",'Medium retrofit'!$AO$40,IF(F91="Scenario2PBT13",'Medium retrofit'!$AP$40,IF(F91="Scenario3PBT13",'Medium retrofit'!$AQ$40,"")))&amp;IF(F91="Scenario1PBT14",'Medium retrofit'!$AR$40,IF(F91="Scenario2PBT14",'Medium retrofit'!$AS$40,IF(F91="Scenario3PBT14",'Medium retrofit'!$AT$40,"")))&amp;IF(F91="Scenario1PBT15",'Medium retrofit'!$AU$40,IF(F91="Scenario2PBT15",'Medium retrofit'!$AV$40,IF(F91="Scenario3PBT15",'Medium retrofit'!$AW$40,"")))</f>
        <v/>
      </c>
      <c r="X91" s="123">
        <f t="shared" si="53"/>
        <v>0</v>
      </c>
      <c r="Y91" s="123" t="str">
        <f>IF(F91="Scenario1PBT1",'Medium retrofit'!$E$42,IF(F91="Scenario2PBT1",'Medium retrofit'!$F$42,IF(F91="Scenario3PBT1",'Medium retrofit'!$G$42,"")))&amp;IF(F91="Scenario1PBT2",'Medium retrofit'!$H$42,IF(F91="Scenario2PBT2",'Medium retrofit'!$I$42,IF(F91="Scenario3PBT2",'Medium retrofit'!$J$42,"")))&amp;IF(F91="Scenario1PBT3",'Medium retrofit'!$K$42,IF(F91="Scenario2PBT3",'Medium retrofit'!$L$42,IF(F91="Scenario3PBT3",'Medium retrofit'!$M$42,"")))&amp;IF(F91="Scenario1PBT4",'Medium retrofit'!$N$42,IF(F91="Scenario2PBT4",'Medium retrofit'!$O$42,IF(F91="Scenario3PBT4",'Medium retrofit'!$P$42,"")))&amp;IF(F91="Scenario1PBT5",'Medium retrofit'!$Q$42,IF(F91="Scenario2PBT5",'Medium retrofit'!$R$42,IF(F91="Scenario3PBT5",'Medium retrofit'!$S$42,"")))&amp;IF(F91="Scenario1PBT6",'Medium retrofit'!$T$42,IF(F91="Scenario2PBT6",'Medium retrofit'!$U$42,IF(F91="Scenario3PBT6",'Medium retrofit'!$V$42,"")))&amp;IF(F91="Scenario1PBT7",'Medium retrofit'!$W$42,IF(F91="Scenario2PBT7",'Medium retrofit'!$X$42,IF(F91="Scenario3PBT7",'Medium retrofit'!$Y$42,"")))&amp;IF(F91="Scenario1PBT8",'Medium retrofit'!$Z$42,IF(F91="Scenario2PBT8",'Medium retrofit'!$AA$42,IF(F91="Scenario3PBT8",'Medium retrofit'!$AB$42,"")))&amp;IF(F91="Scenario1PBT9",'Medium retrofit'!$AC$42,IF(F91="Scenario2PBT9",'Medium retrofit'!$AD$42,IF(F91="Scenario3PBT9",'Medium retrofit'!$AE$42,"")))&amp;IF(F91="Scenario1PBT10",'Medium retrofit'!$AF$42,IF(F91="Scenario2PBT10",'Medium retrofit'!$AG$42,IF(F91="Scenario3PBT10",'Medium retrofit'!$AH$42,"")))&amp;IF(F91="Scenario1PBT11",'Medium retrofit'!$AI$42,IF(F91="Scenario2PBT11",'Medium retrofit'!$AJ$42,IF(F91="Scenario3PBT11",'Medium retrofit'!$AK$42,"")))&amp;IF(F91="Scenario1PBT12",'Medium retrofit'!$AL$42,IF(F91="Scenario2PBT12",'Medium retrofit'!$AM$42,IF(F91="Scenario3PBT12",'Medium retrofit'!$AN$42,"")))&amp;IF(F91="Scenario1PBT13",'Medium retrofit'!$AO$42,IF(F91="Scenario2PBT13",'Medium retrofit'!$AP$42,IF(F91="Scenario3PBT13",'Medium retrofit'!$AQ$42,"")))&amp;IF(F91="Scenario1PBT14",'Medium retrofit'!$AR$42,IF(F91="Scenario2PBT14",'Medium retrofit'!$AS$42,IF(F91="Scenario3PBT14",'Medium retrofit'!$AT$42,"")))&amp;IF(F91="Scenario1PBT15",'Medium retrofit'!$AU$42,IF(F91="Scenario2PBT15",'Medium retrofit'!$AV$42,IF(F91="Scenario3PBT15",'Medium retrofit'!$AW$42,"")))</f>
        <v/>
      </c>
      <c r="Z91" s="123">
        <f t="shared" si="54"/>
        <v>0</v>
      </c>
      <c r="AA91" s="239" t="str">
        <f>IF(F91="Scenario1PBT1",'Medium retrofit'!$E$101,IF(F91="Scenario2PBT1",'Medium retrofit'!$F$101,IF(F91="Scenario3PBT1",'Medium retrofit'!$G$101,"")))&amp;IF(F91="Scenario1PBT2",'Medium retrofit'!$H$101,IF(F91="Scenario2PBT2",'Medium retrofit'!$I$101,IF(F91="Scenario3PBT2",'Medium retrofit'!$J$101,"")))&amp;IF(F91="Scenario1PBT3",'Medium retrofit'!$K$101,IF(F91="Scenario2PBT3",'Medium retrofit'!$L$101,IF(F91="Scenario3PBT3",'Medium retrofit'!$M$101,"")))&amp;IF(F91="Scenario1PBT4",'Medium retrofit'!$N$101,IF(F91="Scenario2PBT4",'Medium retrofit'!$O$101,IF(F91="Scenario3PBT4",'Medium retrofit'!$P$101,"")))&amp;IF(F91="Scenario1PBT5",'Medium retrofit'!$Q$101,IF(F91="Scenario2PBT5",'Medium retrofit'!$R$101,IF(F91="Scenario3PBT5",'Medium retrofit'!$S$101,"")))&amp;IF(F91="Scenario1PBT6",'Medium retrofit'!$T$101,IF(F91="Scenario2PBT6",'Medium retrofit'!$U$101,IF(F91="Scenario3PBT6",'Medium retrofit'!$V$101,"")))&amp;IF(F91="Scenario1PBT7",'Medium retrofit'!$W$101,IF(F91="Scenario2PBT7",'Medium retrofit'!$X$101,IF(F91="Scenario3PBT7",'Medium retrofit'!$Y$101,"")))&amp;IF(F91="Scenario1PBT8",'Medium retrofit'!$Z$101,IF(F91="Scenario2PBT8",'Medium retrofit'!$AA$101,IF(F91="Scenario3PBT8",'Medium retrofit'!$AB$101,"")))&amp;IF(F91="Scenario1PBT9",'Medium retrofit'!$AC$101,IF(F91="Scenario2PBT9",'Medium retrofit'!$AD$101,IF(F91="Scenario3PBT9",'Medium retrofit'!$AE$101,"")))&amp;IF(F91="Scenario1PBT10",'Medium retrofit'!$AF$101,IF(F91="Scenario2PBT10",'Medium retrofit'!$AG$101,IF(F91="Scenario3PBT10",'Medium retrofit'!$AH$101,"")))&amp;IF(F91="Scenario1PBT11",'Medium retrofit'!$AI$101,IF(F91="Scenario2PBT11",'Medium retrofit'!$AJ$101,IF(F91="Scenario3PBT11",'Medium retrofit'!$AK$101,"")))&amp;IF(F91="Scenario1PBT12",'Medium retrofit'!$AL$101,IF(F91="Scenario2PBT12",'Medium retrofit'!$AM$101,IF(F91="Scenario3PBT12",'Medium retrofit'!$AN$101,"")))&amp;IF(F91="Scenario1PBT13",'Medium retrofit'!$AO$101,IF(F91="Scenario2PBT13",'Medium retrofit'!$AP$101,IF(F91="Scenario3PBT13",'Medium retrofit'!$AQ$101,"")))&amp;IF(F91="Scenario1PBT14",'Medium retrofit'!$AR$101,IF(F91="Scenario2PBT14",'Medium retrofit'!$AS$101,IF(F91="Scenario3PBT14",'Medium retrofit'!$AT$101,"")))&amp;IF(F91="Scenario1PBT15",'Medium retrofit'!$AU$101,IF(F91="Scenario2PBT15",'Medium retrofit'!$AV$101,IF(F91="Scenario3PBT15",'Medium retrofit'!$AW$101,"")))</f>
        <v/>
      </c>
      <c r="AB91" s="242">
        <f t="shared" si="55"/>
        <v>0</v>
      </c>
      <c r="AC91" s="247">
        <f>IFERROR('Projection_Base-case'!G91-G91,0)</f>
        <v>0</v>
      </c>
      <c r="AD91" s="123">
        <f t="shared" si="34"/>
        <v>0</v>
      </c>
      <c r="AE91" s="123">
        <f>IFERROR(100*AC91/'Projection_Base-case'!G91,0)</f>
        <v>0</v>
      </c>
      <c r="AF91" s="123">
        <f>IFERROR('Projection_Base-case'!I91-I91,0)</f>
        <v>0</v>
      </c>
      <c r="AG91" s="123">
        <f t="shared" si="35"/>
        <v>0</v>
      </c>
      <c r="AH91" s="123">
        <f>IFERROR(100*AF91/'Projection_Base-case'!I91,0)</f>
        <v>0</v>
      </c>
      <c r="AI91" s="123">
        <f>IFERROR('Projection_Base-case'!K91-K91,0)</f>
        <v>0</v>
      </c>
      <c r="AJ91" s="123">
        <f t="shared" si="36"/>
        <v>0</v>
      </c>
      <c r="AK91" s="123">
        <f>IFERROR(100*AI91/'Projection_Base-case'!K91,0)</f>
        <v>0</v>
      </c>
      <c r="AL91" s="123">
        <f>IFERROR(M91-'Projection_Base-case'!M91,0)</f>
        <v>0</v>
      </c>
      <c r="AM91" s="123">
        <f t="shared" si="37"/>
        <v>0</v>
      </c>
      <c r="AN91" s="179">
        <f>IFERROR(IF('Projection_Base-case'!N91&gt;0,100*AM91/'Projection_Base-case'!N91,100*AM91/N91),0)</f>
        <v>0</v>
      </c>
      <c r="AO91" s="245">
        <f>IFERROR('Projection_Base-case'!O91-O91,0)</f>
        <v>0</v>
      </c>
      <c r="AP91" s="123">
        <f t="shared" si="38"/>
        <v>0</v>
      </c>
      <c r="AQ91" s="123">
        <f>IFERROR(100*AO91/'Projection_Base-case'!O91,0)</f>
        <v>0</v>
      </c>
      <c r="AR91" s="123">
        <f>IFERROR('Projection_Base-case'!Q91-Q91,0)</f>
        <v>0</v>
      </c>
      <c r="AS91" s="123">
        <f t="shared" si="39"/>
        <v>0</v>
      </c>
      <c r="AT91" s="123">
        <f>IFERROR(100*AR91/'Projection_Base-case'!Q91,0)</f>
        <v>0</v>
      </c>
      <c r="AU91" s="123">
        <f>IFERROR('Projection_Base-case'!S91-S91,0)</f>
        <v>0</v>
      </c>
      <c r="AV91" s="123">
        <f t="shared" si="40"/>
        <v>0</v>
      </c>
      <c r="AW91" s="124">
        <f>IFERROR(100*AU91/'Projection_Base-case'!S91,0)</f>
        <v>0</v>
      </c>
      <c r="AX91" s="245">
        <f>IFERROR('Projection_Base-case'!U91-U91,0)</f>
        <v>0</v>
      </c>
      <c r="AY91" s="123">
        <f t="shared" si="41"/>
        <v>0</v>
      </c>
      <c r="AZ91" s="123">
        <f>IFERROR(100*AX91/'Projection_Base-case'!U91,0)</f>
        <v>0</v>
      </c>
      <c r="BA91" s="123">
        <f>IFERROR('Projection_Base-case'!W91-W91,0)</f>
        <v>0</v>
      </c>
      <c r="BB91" s="123">
        <f t="shared" si="42"/>
        <v>0</v>
      </c>
      <c r="BC91" s="123">
        <f>IFERROR(100*BA91/'Projection_Base-case'!W91,0)</f>
        <v>0</v>
      </c>
      <c r="BD91" s="123">
        <f>IFERROR('Projection_Base-case'!Y91-Y91,0)</f>
        <v>0</v>
      </c>
      <c r="BE91" s="123">
        <f t="shared" si="43"/>
        <v>0</v>
      </c>
      <c r="BF91" s="123">
        <f>IFERROR(100*BD91/'Projection_Base-case'!Y91,0)</f>
        <v>0</v>
      </c>
      <c r="BG91" s="178">
        <f t="shared" si="56"/>
        <v>0</v>
      </c>
      <c r="BH91" s="179">
        <f t="shared" si="57"/>
        <v>0</v>
      </c>
    </row>
    <row r="92" spans="1:60">
      <c r="A92" s="165">
        <v>87</v>
      </c>
      <c r="B92" s="239">
        <f>IF('Projection_Base-case'!B92&lt;&gt;"",'Projection_Base-case'!B92,0)</f>
        <v>0</v>
      </c>
      <c r="C92" s="239">
        <f>IF('Projection_Base-case'!C92&lt;&gt;"",'Projection_Base-case'!C92,0)</f>
        <v>0</v>
      </c>
      <c r="D92" s="239">
        <f>IF('Projection_Base-case'!D92&lt;&gt;"",'Projection_Base-case'!D92,0)</f>
        <v>0</v>
      </c>
      <c r="E92" s="164" t="str">
        <f>IF(AND('Résultats medium'!$AC$3="OUI",'Résultats medium'!E91&lt;&gt;""),'Résultats medium'!E91,IF(OR(D92="PBT1",D92="PBT4",D92="PBT5",D92="PBT6",D92="PBT7",D92="PBT8",D92="PBT10"),"Scenario1",IF(OR(D92="PBT3",D92="PBT9"),"Scenario3",IF(OR(D92="PBT2"),"Scenario2",""))))</f>
        <v/>
      </c>
      <c r="F92" s="240" t="str">
        <f t="shared" si="44"/>
        <v>0</v>
      </c>
      <c r="G92" s="241" t="str">
        <f>IF(F92="Scenario1PBT1",'Medium retrofit'!$E$6,IF(F92="Scenario2PBT1",'Medium retrofit'!$F$6,IF(F92="Scenario3PBT1",'Medium retrofit'!$G$6,"")))&amp;IF(F92="Scenario1PBT2",'Medium retrofit'!$H$6,IF(F92="Scenario2PBT2",'Medium retrofit'!$I$6,IF(F92="Scenario3PBT2",'Medium retrofit'!$J$6,"")))&amp;IF(F92="Scenario1PBT3",'Medium retrofit'!$K$6,IF(F92="Scenario2PBT3",'Medium retrofit'!$L$6,IF(F92="Scenario3PBT3",'Medium retrofit'!$M$6,"")))&amp;IF(F92="Scenario1PBT4",'Medium retrofit'!$N$6,IF(F92="Scenario2PBT4",'Medium retrofit'!$O$6,IF(F92="Scenario3PBT4",'Medium retrofit'!$P$6,"")))&amp;IF(F92="Scenario1PBT5",'Medium retrofit'!$Q$6,IF(F92="Scenario2PBT5",'Medium retrofit'!$R$6,IF(F92="Scenario3PBT5",'Medium retrofit'!$S$6,"")))&amp;IF(F92="Scenario1PBT6",'Medium retrofit'!$T$6,IF(F92="Scenario2PBT6",'Medium retrofit'!$U$6,IF(F92="Scenario3PBT6",'Medium retrofit'!$V$6,"")))&amp;IF(F92="Scenario1PBT7",'Medium retrofit'!$W$6,IF(F92="Scenario2PBT7",'Medium retrofit'!$X$6,IF(F92="Scenario3PBT7",'Medium retrofit'!$Y$6,"")))&amp;IF(F92="Scenario1PBT8",'Medium retrofit'!$Z$6,IF(F92="Scenario2PBT8",'Medium retrofit'!$AA$6,IF(F92="Scenario3PBT8",'Medium retrofit'!$AB$6,"")))&amp;IF(F92="Scenario1PBT9",'Medium retrofit'!$AC$6,IF(F92="Scenario2PBT9",'Medium retrofit'!$AD$6,IF(F92="Scenario3PBT9",'Medium retrofit'!$AE$6,"")))&amp;IF(F92="Scenario1PBT10",'Medium retrofit'!$AF$6,IF(F92="Scenario2PBT10",'Medium retrofit'!$AG$6,IF(F92="Scenario3PBT10",'Medium retrofit'!$AH$6,"")))&amp;IF(F92="Scenario1PBT11",'Medium retrofit'!$AI$6,IF(F92="Scenario2PBT11",'Medium retrofit'!$AJ$6,IF(F92="Scenario3PBT11",'Medium retrofit'!$AK$6,"")))&amp;IF(F92="Scenario1PBT12",'Medium retrofit'!$AL$6,IF(F92="Scenario2PBT12",'Medium retrofit'!$AM$6,IF(F92="Scenario3PBT12",'Medium retrofit'!$AN$6,"")))&amp;IF(F92="Scenario1PBT13",'Medium retrofit'!$AO$6,IF(F92="Scenario2PBT13",'Medium retrofit'!$AP$6,IF(F92="Scenario3PBT13",'Medium retrofit'!$AQ$6,"")))&amp;IF(F92="Scenario1PBT14",'Medium retrofit'!$AR$6,IF(F92="Scenario2PBT14",'Medium retrofit'!$AS$6,IF(F92="Scenario3PBT14",'Medium retrofit'!$AT$6,"")))&amp;IF(F92="Scenario1PBT15",'Medium retrofit'!$AU$6,IF(F92="Scenario2PBT15",'Medium retrofit'!$AV$6,IF(F92="Scenario3PBT15",'Medium retrofit'!$AW$6,"")))</f>
        <v/>
      </c>
      <c r="H92" s="123">
        <f t="shared" si="45"/>
        <v>0</v>
      </c>
      <c r="I92" s="239" t="str">
        <f>IF(F92="Scenario1PBT1",'Medium retrofit'!$E$16,IF(F92="Scenario2PBT1",'Medium retrofit'!$F$16,IF(F92="Scenario3PBT1",'Medium retrofit'!$G$16,"")))&amp;IF(F92="Scenario1PBT2",'Medium retrofit'!$H$16,IF(F92="Scenario2PBT2",'Medium retrofit'!$I$16,IF(F92="Scenario3PBT2",'Medium retrofit'!$J$16,"")))&amp;IF(F92="Scenario1PBT3",'Medium retrofit'!$K$16,IF(F92="Scenario2PBT3",'Medium retrofit'!$L$16,IF(F92="Scenario3PBT3",'Medium retrofit'!$M$16,"")))&amp;IF(F92="Scenario1PBT4",'Medium retrofit'!$N$16,IF(F92="Scenario2PBT4",'Medium retrofit'!$O$16,IF(F92="Scenario3PBT4",'Medium retrofit'!$P$16,"")))&amp;IF(F92="Scenario1PBT5",'Medium retrofit'!$Q$16,IF(F92="Scenario2PBT5",'Medium retrofit'!$R$16,IF(F92="Scenario3PBT5",'Medium retrofit'!$S$16,"")))&amp;IF(F92="Scenario1PBT6",'Medium retrofit'!$T$16,IF(F92="Scenario2PBT6",'Medium retrofit'!$U$16,IF(F92="Scenario3PBT6",'Medium retrofit'!$V$16,"")))&amp;IF(F92="Scenario1PBT7",'Medium retrofit'!$W$16,IF(F92="Scenario2PBT7",'Medium retrofit'!$X$16,IF(F92="Scenario3PBT7",'Medium retrofit'!$Y$16,"")))&amp;IF(F92="Scenario1PBT8",'Medium retrofit'!$Z$16,IF(F92="Scenario2PBT8",'Medium retrofit'!$AA$16,IF(F92="Scenario3PBT8",'Medium retrofit'!$AB$16,"")))&amp;IF(F92="Scenario1PBT9",'Medium retrofit'!$AC$16,IF(F92="Scenario2PBT9",'Medium retrofit'!$AD$16,IF(F92="Scenario3PBT9",'Medium retrofit'!$AE$16,"")))&amp;IF(F92="Scenario1PBT10",'Medium retrofit'!$AF$16,IF(F92="Scenario2PBT10",'Medium retrofit'!$AG$16,IF(F92="Scenario3PBT10",'Medium retrofit'!$AH$16,"")))&amp;IF(F92="Scenario1PBT11",'Medium retrofit'!$AI$16,IF(F92="Scenario2PBT11",'Medium retrofit'!$AJ$16,IF(F92="Scenario3PBT11",'Medium retrofit'!$AK$16,"")))&amp;IF(F92="Scenario1PBT12",'Medium retrofit'!$AL$16,IF(F92="Scenario2PBT12",'Medium retrofit'!$AM$16,IF(F92="Scenario3PBT12",'Medium retrofit'!$AN$16,"")))&amp;IF(F92="Scenario1PBT13",'Medium retrofit'!$AO$16,IF(F92="Scenario2PBT13",'Medium retrofit'!$AP$16,IF(F92="Scenario3PBT13",'Medium retrofit'!$AQ$16,"")))&amp;IF(F92="Scenario1PBT14",'Medium retrofit'!$AR$16,IF(F92="Scenario2PBT14",'Medium retrofit'!$AS$16,IF(F92="Scenario3PBT14",'Medium retrofit'!$AT$16,"")))&amp;IF(F92="Scenario1PBT15",'Medium retrofit'!$AU$16,IF(F92="Scenario2PBT15",'Medium retrofit'!$AV$16,IF(F92="Scenario3PBT15",'Medium retrofit'!$AW$16,"")))</f>
        <v/>
      </c>
      <c r="J92" s="123">
        <f t="shared" si="46"/>
        <v>0</v>
      </c>
      <c r="K92" s="123" t="str">
        <f>IF(F92="Scenario1PBT1",'Medium retrofit'!$E$18,IF(F92="Scenario2PBT1",'Medium retrofit'!$F$18,IF(F92="Scenario3PBT1",'Medium retrofit'!$G$18,"")))&amp;IF(F92="Scenario1PBT2",'Medium retrofit'!$H$18,IF(F92="Scenario2PBT2",'Medium retrofit'!$I$18,IF(F92="Scenario3PBT2",'Medium retrofit'!$J$18,"")))&amp;IF(F92="Scenario1PBT3",'Medium retrofit'!$K$18,IF(F92="Scenario2PBT3",'Medium retrofit'!$L$18,IF(F92="Scenario3PBT3",'Medium retrofit'!$M$18,"")))&amp;IF(F92="Scenario1PBT4",'Medium retrofit'!$N$18,IF(F92="Scenario2PBT4",'Medium retrofit'!$O$18,IF(F92="Scenario3PBT4",'Medium retrofit'!$P$18,"")))&amp;IF(F92="Scenario1PBT5",'Medium retrofit'!$Q$18,IF(F92="Scenario2PBT5",'Medium retrofit'!$R$18,IF(F92="Scenario3PBT5",'Medium retrofit'!$S$18,"")))&amp;IF(F92="Scenario1PBT6",'Medium retrofit'!$T$18,IF(F92="Scenario2PBT6",'Medium retrofit'!$U$18,IF(F92="Scenario3PBT6",'Medium retrofit'!$V$18,"")))&amp;IF(F92="Scenario1PBT7",'Medium retrofit'!$W$18,IF(F92="Scenario2PBT7",'Medium retrofit'!$X$18,IF(F92="Scenario3PBT7",'Medium retrofit'!$Y$18,"")))&amp;IF(F92="Scenario1PBT8",'Medium retrofit'!$Z$18,IF(F92="Scenario2PBT8",'Medium retrofit'!$AA$18,IF(F92="Scenario3PBT8",'Medium retrofit'!$AB$18,"")))&amp;IF(F92="Scenario1PBT9",'Medium retrofit'!$AC$18,IF(F92="Scenario2PBT9",'Medium retrofit'!$AD$18,IF(F92="Scenario3PBT9",'Medium retrofit'!$AE$18,"")))&amp;IF(F92="Scenario1PBT10",'Medium retrofit'!$AF$18,IF(F92="Scenario2PBT10",'Medium retrofit'!$AG$18,IF(F92="Scenario3PBT10",'Medium retrofit'!$AH$18,"")))&amp;IF(F92="Scenario1PBT11",'Medium retrofit'!$AI$18,IF(F92="Scenario2PBT11",'Medium retrofit'!$AJ$18,IF(F92="Scenario3PBT11",'Medium retrofit'!$AK$18,"")))&amp;IF(F92="Scenario1PBT12",'Medium retrofit'!$AL$18,IF(F92="Scenario2PBT12",'Medium retrofit'!$AM$18,IF(F92="Scenario3PBT12",'Medium retrofit'!$AN$18,"")))&amp;IF(F92="Scenario1PBT13",'Medium retrofit'!$AO$18,IF(F92="Scenario2PBT13",'Medium retrofit'!$AP$18,IF(F92="Scenario3PBT13",'Medium retrofit'!$AQ$18,"")))&amp;IF(F92="Scenario1PBT14",'Medium retrofit'!$AR$18,IF(F92="Scenario2PBT14",'Medium retrofit'!$AS$18,IF(F92="Scenario3PBT14",'Medium retrofit'!$AT$18,"")))&amp;IF(F92="Scenario1PBT15",'Medium retrofit'!$AU$18,IF(F92="Scenario2PBT15",'Medium retrofit'!$AV$18,IF(F92="Scenario3PBT15",'Medium retrofit'!$AW$18,"")))</f>
        <v/>
      </c>
      <c r="L92" s="123">
        <f t="shared" si="47"/>
        <v>0</v>
      </c>
      <c r="M92" s="123" t="str">
        <f>IF(F92="Scenario1PBT1",'Medium retrofit'!$E$20,IF(F92="Scenario2PBT1",'Medium retrofit'!$F$20,IF(F92="Scenario3PBT1",'Medium retrofit'!$G$20,"")))&amp;IF(F92="Scenario1PBT2",'Medium retrofit'!$H$20,IF(F92="Scenario2PBT2",'Medium retrofit'!$I$20,IF(F92="Scenario3PBT2",'Medium retrofit'!$J$20,"")))&amp;IF(F92="Scenario1PBT3",'Medium retrofit'!$K$20,IF(F92="Scenario2PBT3",'Medium retrofit'!$L$20,IF(F92="Scenario3PBT3",'Medium retrofit'!$M$20,"")))&amp;IF(F92="Scenario1PBT4",'Medium retrofit'!$N$20,IF(F92="Scenario2PBT4",'Medium retrofit'!$O$20,IF(F92="Scenario3PBT4",'Medium retrofit'!$P$20,"")))&amp;IF(F92="Scenario1PBT5",'Medium retrofit'!$Q$20,IF(F92="Scenario2PBT5",'Medium retrofit'!$R$20,IF(F92="Scenario3PBT5",'Medium retrofit'!$S$20,"")))&amp;IF(F92="Scenario1PBT6",'Medium retrofit'!$T$20,IF(F92="Scenario2PBT6",'Medium retrofit'!$U$20,IF(F92="Scenario3PBT6",'Medium retrofit'!$V$20,"")))&amp;IF(F92="Scenario1PBT7",'Medium retrofit'!$W$20,IF(F92="Scenario2PBT7",'Medium retrofit'!$X$20,IF(F92="Scenario3PBT7",'Medium retrofit'!$Y$20,"")))&amp;IF(F92="Scenario1PBT8",'Medium retrofit'!$Z$20,IF(F92="Scenario2PBT8",'Medium retrofit'!$AA$20,IF(F92="Scenario3PBT8",'Medium retrofit'!$AB$20,"")))&amp;IF(F92="Scenario1PBT9",'Medium retrofit'!$AC$20,IF(F92="Scenario2PBT9",'Medium retrofit'!$AD$20,IF(F92="Scenario3PBT9",'Medium retrofit'!$AE$20,"")))&amp;IF(F92="Scenario1PBT10",'Medium retrofit'!$AF$20,IF(F92="Scenario2PBT10",'Medium retrofit'!$AG$20,IF(F92="Scenario3PBT10",'Medium retrofit'!$AH$20,"")))&amp;IF(F92="Scenario1PBT11",'Medium retrofit'!$AI$20,IF(F92="Scenario2PBT11",'Medium retrofit'!$AJ$20,IF(F92="Scenario3PBT11",'Medium retrofit'!$AK$20,"")))&amp;IF(F92="Scenario1PBT12",'Medium retrofit'!$AL$20,IF(F92="Scenario2PBT12",'Medium retrofit'!$AM$20,IF(F92="Scenario3PBT12",'Medium retrofit'!$AN$20,"")))&amp;IF(F92="Scenario1PBT13",'Medium retrofit'!$AO$20,IF(F92="Scenario2PBT13",'Medium retrofit'!$AP$20,IF(F92="Scenario3PBT13",'Medium retrofit'!$AQ$20,"")))&amp;IF(F92="Scenario1PBT14",'Medium retrofit'!$AR$20,IF(F92="Scenario2PBT14",'Medium retrofit'!$AS$20,IF(F92="Scenario3PBT14",'Medium retrofit'!$AT$20,"")))&amp;IF(F92="Scenario1PBT15",'Medium retrofit'!$AU$20,IF(F92="Scenario2PBT15",'Medium retrofit'!$AV$20,IF(F92="Scenario3PBT15",'Medium retrofit'!$AW$20,"")))</f>
        <v/>
      </c>
      <c r="N92" s="124">
        <f t="shared" si="48"/>
        <v>0</v>
      </c>
      <c r="O92" s="245" t="str">
        <f>IF(F92="Scenario1PBT1",'Medium retrofit'!$E$23,IF(F92="Scenario2PBT1",'Medium retrofit'!$F$23,IF(F92="Scenario3PBT1",'Medium retrofit'!$G$23,"")))&amp;IF(F92="Scenario1PBT2",'Medium retrofit'!$H$23,IF(F92="Scenario2PBT2",'Medium retrofit'!$I$23,IF(F92="Scenario3PBT2",'Medium retrofit'!$J$23,"")))&amp;IF(F92="Scenario1PBT3",'Medium retrofit'!$K$23,IF(F92="Scenario2PBT3",'Medium retrofit'!$L$23,IF(F92="Scenario3PBT3",'Medium retrofit'!$M$23,"")))&amp;IF(F92="Scenario1PBT4",'Medium retrofit'!$N$23,IF(F92="Scenario2PBT4",'Medium retrofit'!$O$23,IF(F92="Scenario3PBT4",'Medium retrofit'!$P$23,"")))&amp;IF(F92="Scenario1PBT5",'Medium retrofit'!$Q$23,IF(F92="Scenario2PBT5",'Medium retrofit'!$R$23,IF(F92="Scenario3PBT5",'Medium retrofit'!$S$23,"")))&amp;IF(F92="Scenario1PBT6",'Medium retrofit'!$T$23,IF(F92="Scenario2PBT6",'Medium retrofit'!$U$23,IF(F92="Scenario3PBT6",'Medium retrofit'!$V$23,"")))&amp;IF(F92="Scenario1PBT7",'Medium retrofit'!$W$23,IF(F92="Scenario2PBT7",'Medium retrofit'!$X$23,IF(F92="Scenario3PBT7",'Medium retrofit'!$Y$23,"")))&amp;IF(F92="Scenario1PBT8",'Medium retrofit'!$Z$23,IF(F92="Scenario2PBT8",'Medium retrofit'!$AA$23,IF(F92="Scenario3PBT8",'Medium retrofit'!$AB$23,"")))&amp;IF(F92="Scenario1PBT9",'Medium retrofit'!$AC$23,IF(F92="Scenario2PBT9",'Medium retrofit'!$AD$23,IF(F92="Scenario3PBT9",'Medium retrofit'!$AE$23,"")))&amp;IF(F92="Scenario1PBT10",'Medium retrofit'!$AF$23,IF(F92="Scenario2PBT10",'Medium retrofit'!$AG$23,IF(F92="Scenario3PBT10",'Medium retrofit'!$AH$23,"")))&amp;IF(F92="Scenario1PBT11",'Medium retrofit'!$AI$23,IF(F92="Scenario2PBT11",'Medium retrofit'!$AJ$23,IF(F92="Scenario3PBT11",'Medium retrofit'!$AK$23,"")))&amp;IF(F92="Scenario1PBT12",'Medium retrofit'!$AL$23,IF(F92="Scenario2PBT12",'Medium retrofit'!$AM$23,IF(F92="Scenario3PBT12",'Medium retrofit'!$AN$23,"")))&amp;IF(F92="Scenario1PBT13",'Medium retrofit'!$AO$23,IF(F92="Scenario2PBT13",'Medium retrofit'!$AP$23,IF(F92="Scenario3PBT13",'Medium retrofit'!$AQ$23,"")))&amp;IF(F92="Scenario1PBT14",'Medium retrofit'!$AR$23,IF(F92="Scenario2PBT14",'Medium retrofit'!$AS$23,IF(F92="Scenario3PBT14",'Medium retrofit'!$AT$23,"")))&amp;IF(F92="Scenario1PBT15",'Medium retrofit'!$AU$23,IF(F92="Scenario2PBT15",'Medium retrofit'!$AV$23,IF(F92="Scenario3PBT15",'Medium retrofit'!$AW$23,"")))</f>
        <v/>
      </c>
      <c r="P92" s="123">
        <f t="shared" si="49"/>
        <v>0</v>
      </c>
      <c r="Q92" s="123" t="str">
        <f>IF(F92="Scenario1PBT1",'Medium retrofit'!$E$25,IF(F92="Scenario2PBT1",'Medium retrofit'!$F$25,IF(F92="Scenario3PBT1",'Medium retrofit'!$G$25,"")))&amp;IF(F92="Scenario1PBT2",'Medium retrofit'!$H$25,IF(F92="Scenario2PBT2",'Medium retrofit'!$I$25,IF(F92="Scenario3PBT2",'Medium retrofit'!$J$25,"")))&amp;IF(F92="Scenario1PBT3",'Medium retrofit'!$K$25,IF(F92="Scenario2PBT3",'Medium retrofit'!$L$25,IF(F92="Scenario3PBT3",'Medium retrofit'!$M$25,"")))&amp;IF(F92="Scenario1PBT4",'Medium retrofit'!$N$25,IF(F92="Scenario2PBT4",'Medium retrofit'!$O$25,IF(F92="Scenario3PBT4",'Medium retrofit'!$P$25,"")))&amp;IF(F92="Scenario1PBT5",'Medium retrofit'!$Q$25,IF(F92="Scenario2PBT5",'Medium retrofit'!$R$25,IF(F92="Scenario3PBT5",'Medium retrofit'!$S$25,"")))&amp;IF(F92="Scenario1PBT6",'Medium retrofit'!$T$25,IF(F92="Scenario2PBT6",'Medium retrofit'!$U$25,IF(F92="Scenario3PBT6",'Medium retrofit'!$V$25,"")))&amp;IF(F92="Scenario1PBT7",'Medium retrofit'!$W$25,IF(F92="Scenario2PBT7",'Medium retrofit'!$X$25,IF(F92="Scenario3PBT7",'Medium retrofit'!$Y$25,"")))&amp;IF(F92="Scenario1PBT8",'Medium retrofit'!$Z$25,IF(F92="Scenario2PBT8",'Medium retrofit'!$AA$25,IF(F92="Scenario3PBT8",'Medium retrofit'!$AB$25,"")))&amp;IF(F92="Scenario1PBT9",'Medium retrofit'!$AC$25,IF(F92="Scenario2PBT9",'Medium retrofit'!$AD$25,IF(F92="Scenario3PBT9",'Medium retrofit'!$AE$25,"")))&amp;IF(F92="Scenario1PBT10",'Medium retrofit'!$AF$25,IF(F92="Scenario2PBT10",'Medium retrofit'!$AG$25,IF(F92="Scenario3PBT10",'Medium retrofit'!$AH$25,"")))&amp;IF(F92="Scenario1PBT11",'Medium retrofit'!$AI$25,IF(F92="Scenario2PBT11",'Medium retrofit'!$AJ$25,IF(F92="Scenario3PBT11",'Medium retrofit'!$AK$25,"")))&amp;IF(F92="Scenario1PBT12",'Medium retrofit'!$AL$25,IF(F92="Scenario2PBT12",'Medium retrofit'!$AM$25,IF(F92="Scenario3PBT12",'Medium retrofit'!$AN$25,"")))&amp;IF(F92="Scenario1PBT13",'Medium retrofit'!$AO$25,IF(F92="Scenario2PBT13",'Medium retrofit'!$AP$25,IF(F92="Scenario3PBT13",'Medium retrofit'!$AQ$25,"")))&amp;IF(F92="Scenario1PBT14",'Medium retrofit'!$AR$25,IF(F92="Scenario2PBT14",'Medium retrofit'!$AS$25,IF(F92="Scenario3PBT14",'Medium retrofit'!$AT$25,"")))&amp;IF(F92="Scenario1PBT15",'Medium retrofit'!$AU$25,IF(F92="Scenario2PBT15",'Medium retrofit'!$AV$25,IF(F92="Scenario3PBT15",'Medium retrofit'!$AW$25,"")))</f>
        <v/>
      </c>
      <c r="R92" s="123">
        <f t="shared" si="50"/>
        <v>0</v>
      </c>
      <c r="S92" s="123" t="str">
        <f>IF(F92="Scenario1PBT1",'Medium retrofit'!$E$27,IF(F92="Scenario2PBT1",'Medium retrofit'!$F$27,IF(F92="Scenario3PBT1",'Medium retrofit'!$G$27,"")))&amp;IF(F92="Scenario1PBT2",'Medium retrofit'!$H$27,IF(F92="Scenario2PBT2",'Medium retrofit'!$I$27,IF(F92="Scenario3PBT2",'Medium retrofit'!$J$27,"")))&amp;IF(F92="Scenario1PBT3",'Medium retrofit'!$K$27,IF(F92="Scenario2PBT3",'Medium retrofit'!$L$27,IF(F92="Scenario3PBT3",'Medium retrofit'!$M$27,"")))&amp;IF(F92="Scenario1PBT4",'Medium retrofit'!$N$27,IF(F92="Scenario2PBT4",'Medium retrofit'!$O$27,IF(F92="Scenario3PBT4",'Medium retrofit'!$P$27,"")))&amp;IF(F92="Scenario1PBT5",'Medium retrofit'!$Q$27,IF(F92="Scenario2PBT5",'Medium retrofit'!$R$27,IF(F92="Scenario3PBT5",'Medium retrofit'!$S$27,"")))&amp;IF(F92="Scenario1PBT6",'Medium retrofit'!$T$27,IF(F92="Scenario2PBT6",'Medium retrofit'!$U$27,IF(F92="Scenario3PBT6",'Medium retrofit'!$V$27,"")))&amp;IF(F92="Scenario1PBT7",'Medium retrofit'!$W$27,IF(F92="Scenario2PBT7",'Medium retrofit'!$X$27,IF(F92="Scenario3PBT7",'Medium retrofit'!$Y$27,"")))&amp;IF(F92="Scenario1PBT8",'Medium retrofit'!$Z$27,IF(F92="Scenario2PBT8",'Medium retrofit'!$AA$27,IF(F92="Scenario3PBT8",'Medium retrofit'!$AB$27,"")))&amp;IF(F92="Scenario1PBT9",'Medium retrofit'!$AC$27,IF(F92="Scenario2PBT9",'Medium retrofit'!$AD$27,IF(F92="Scenario3PBT9",'Medium retrofit'!$AE$27,"")))&amp;IF(F92="Scenario1PBT10",'Medium retrofit'!$AF$27,IF(F92="Scenario2PBT10",'Medium retrofit'!$AG$27,IF(F92="Scenario3PBT10",'Medium retrofit'!$AH$27,"")))&amp;IF(F92="Scenario1PBT11",'Medium retrofit'!$AI$27,IF(F92="Scenario2PBT11",'Medium retrofit'!$AJ$27,IF(F92="Scenario3PBT11",'Medium retrofit'!$AK$27,"")))&amp;IF(F92="Scenario1PBT12",'Medium retrofit'!$AL$27,IF(F92="Scenario2PBT12",'Medium retrofit'!$AM$27,IF(F92="Scenario3PBT12",'Medium retrofit'!$AN$27,"")))&amp;IF(F92="Scenario1PBT13",'Medium retrofit'!$AO$27,IF(F92="Scenario2PBT13",'Medium retrofit'!$AP$27,IF(F92="Scenario3PBT13",'Medium retrofit'!$AQ$27,"")))&amp;IF(F92="Scenario1PBT14",'Medium retrofit'!$AR$27,IF(F92="Scenario2PBT14",'Medium retrofit'!$AS$27,IF(F92="Scenario3PBT14",'Medium retrofit'!$AT$27,"")))&amp;IF(F92="Scenario1PBT15",'Medium retrofit'!$AU$27,IF(F92="Scenario2PBT15",'Medium retrofit'!$AV$27,IF(F92="Scenario3PBT15",'Medium retrofit'!$AW$27,"")))</f>
        <v/>
      </c>
      <c r="T92" s="246">
        <f t="shared" si="51"/>
        <v>0</v>
      </c>
      <c r="U92" s="245" t="str">
        <f>IF(F92="Scenario1PBT1",'Medium retrofit'!$E$38,IF(F92="Scenario2PBT1",'Medium retrofit'!$F$38,IF(F92="Scenario3PBT1",'Medium retrofit'!$G$38,"")))&amp;IF(F92="Scenario1PBT2",'Medium retrofit'!$H$38,IF(F92="Scenario2PBT2",'Medium retrofit'!$I$38,IF(F92="Scenario3PBT2",'Medium retrofit'!$J$38,"")))&amp;IF(F92="Scenario1PBT3",'Medium retrofit'!$K$38,IF(F92="Scenario2PBT3",'Medium retrofit'!$L$38,IF(F92="Scenario3PBT3",'Medium retrofit'!$M$38,"")))&amp;IF(F92="Scenario1PBT4",'Medium retrofit'!$N$38,IF(F92="Scenario2PBT4",'Medium retrofit'!$O$38,IF(F92="Scenario3PBT4",'Medium retrofit'!$P$38,"")))&amp;IF(F92="Scenario1PBT5",'Medium retrofit'!$Q$38,IF(F92="Scenario2PBT5",'Medium retrofit'!$R$38,IF(F92="Scenario3PBT5",'Medium retrofit'!$S$38,"")))&amp;IF(F92="Scenario1PBT6",'Medium retrofit'!$T$38,IF(F92="Scenario2PBT6",'Medium retrofit'!$U$38,IF(F92="Scenario3PBT6",'Medium retrofit'!$V$38,"")))&amp;IF(F92="Scenario1PBT7",'Medium retrofit'!$W$38,IF(F92="Scenario2PBT7",'Medium retrofit'!$X$38,IF(F92="Scenario3PBT7",'Medium retrofit'!$Y$38,"")))&amp;IF(F92="Scenario1PBT8",'Medium retrofit'!$Z$38,IF(F92="Scenario2PBT8",'Medium retrofit'!$AA$38,IF(F92="Scenario3PBT8",'Medium retrofit'!$AB$38,"")))&amp;IF(F92="Scenario1PBT9",'Medium retrofit'!$AC$38,IF(F92="Scenario2PBT9",'Medium retrofit'!$AD$38,IF(F92="Scenario3PBT9",'Medium retrofit'!$AE$38,"")))&amp;IF(F92="Scenario1PBT10",'Medium retrofit'!$AF$38,IF(F92="Scenario2PBT10",'Medium retrofit'!$AG$38,IF(F92="Scenario3PBT10",'Medium retrofit'!$AH$38,"")))&amp;IF(F92="Scenario1PBT11",'Medium retrofit'!$AI$38,IF(F92="Scenario2PBT11",'Medium retrofit'!$AJ$38,IF(F92="Scenario3PBT11",'Medium retrofit'!$AK$38,"")))&amp;IF(F92="Scenario1PBT12",'Medium retrofit'!$AL$38,IF(F92="Scenario2PBT12",'Medium retrofit'!$AM$38,IF(F92="Scenario3PBT12",'Medium retrofit'!$AN$38,"")))&amp;IF(F92="Scenario1PBT13",'Medium retrofit'!$AO$38,IF(F92="Scenario2PBT13",'Medium retrofit'!$AP$38,IF(F92="Scenario3PBT13",'Medium retrofit'!$AQ$38,"")))&amp;IF(F92="Scenario1PBT14",'Medium retrofit'!$AR$38,IF(F92="Scenario2PBT14",'Medium retrofit'!$AS$38,IF(F92="Scenario3PBT14",'Medium retrofit'!$AT$38,"")))&amp;IF(F92="Scenario1PBT15",'Medium retrofit'!$AU$38,IF(F92="Scenario2PBT15",'Medium retrofit'!$AV$38,IF(F92="Scenario3PBT15",'Medium retrofit'!$AW$38,"")))</f>
        <v/>
      </c>
      <c r="V92" s="123">
        <f t="shared" si="52"/>
        <v>0</v>
      </c>
      <c r="W92" s="123" t="str">
        <f>IF(F92="Scenario1PBT1",'Medium retrofit'!$E$40,IF(F92="Scenario2PBT1",'Medium retrofit'!$F$40,IF(F92="Scenario3PBT1",'Medium retrofit'!$G$40,"")))&amp;IF(F92="Scenario1PBT2",'Medium retrofit'!$H$40,IF(F92="Scenario2PBT2",'Medium retrofit'!$I$40,IF(F92="Scenario3PBT2",'Medium retrofit'!$J$40,"")))&amp;IF(F92="Scenario1PBT3",'Medium retrofit'!$K$40,IF(F92="Scenario2PBT3",'Medium retrofit'!$L$40,IF(F92="Scenario3PBT3",'Medium retrofit'!$M$40,"")))&amp;IF(F92="Scenario1PBT4",'Medium retrofit'!$N$40,IF(F92="Scenario2PBT4",'Medium retrofit'!$O$40,IF(F92="Scenario3PBT4",'Medium retrofit'!$P$40,"")))&amp;IF(F92="Scenario1PBT5",'Medium retrofit'!$Q$40,IF(F92="Scenario2PBT5",'Medium retrofit'!$R$40,IF(F92="Scenario3PBT5",'Medium retrofit'!$S$40,"")))&amp;IF(F92="Scenario1PBT6",'Medium retrofit'!$T$40,IF(F92="Scenario2PBT6",'Medium retrofit'!$U$40,IF(F92="Scenario3PBT6",'Medium retrofit'!$V$40,"")))&amp;IF(F92="Scenario1PBT7",'Medium retrofit'!$W$40,IF(F92="Scenario2PBT7",'Medium retrofit'!$X$40,IF(F92="Scenario3PBT7",'Medium retrofit'!$Y$40,"")))&amp;IF(F92="Scenario1PBT8",'Medium retrofit'!$Z$40,IF(F92="Scenario2PBT8",'Medium retrofit'!$AA$40,IF(F92="Scenario3PBT8",'Medium retrofit'!$AB$40,"")))&amp;IF(F92="Scenario1PBT9",'Medium retrofit'!$AC$40,IF(F92="Scenario2PBT9",'Medium retrofit'!$AD$40,IF(F92="Scenario3PBT9",'Medium retrofit'!$AE$40,"")))&amp;IF(F92="Scenario1PBT10",'Medium retrofit'!$AF$40,IF(F92="Scenario2PBT10",'Medium retrofit'!$AG$40,IF(F92="Scenario3PBT10",'Medium retrofit'!$AH$40,"")))&amp;IF(F92="Scenario1PBT11",'Medium retrofit'!$AI$40,IF(F92="Scenario2PBT11",'Medium retrofit'!$AJ$40,IF(F92="Scenario3PBT11",'Medium retrofit'!$AK$40,"")))&amp;IF(F92="Scenario1PBT12",'Medium retrofit'!$AL$40,IF(F92="Scenario2PBT12",'Medium retrofit'!$AM$40,IF(F92="Scenario3PBT12",'Medium retrofit'!$AN$40,"")))&amp;IF(F92="Scenario1PBT13",'Medium retrofit'!$AO$40,IF(F92="Scenario2PBT13",'Medium retrofit'!$AP$40,IF(F92="Scenario3PBT13",'Medium retrofit'!$AQ$40,"")))&amp;IF(F92="Scenario1PBT14",'Medium retrofit'!$AR$40,IF(F92="Scenario2PBT14",'Medium retrofit'!$AS$40,IF(F92="Scenario3PBT14",'Medium retrofit'!$AT$40,"")))&amp;IF(F92="Scenario1PBT15",'Medium retrofit'!$AU$40,IF(F92="Scenario2PBT15",'Medium retrofit'!$AV$40,IF(F92="Scenario3PBT15",'Medium retrofit'!$AW$40,"")))</f>
        <v/>
      </c>
      <c r="X92" s="123">
        <f t="shared" si="53"/>
        <v>0</v>
      </c>
      <c r="Y92" s="123" t="str">
        <f>IF(F92="Scenario1PBT1",'Medium retrofit'!$E$42,IF(F92="Scenario2PBT1",'Medium retrofit'!$F$42,IF(F92="Scenario3PBT1",'Medium retrofit'!$G$42,"")))&amp;IF(F92="Scenario1PBT2",'Medium retrofit'!$H$42,IF(F92="Scenario2PBT2",'Medium retrofit'!$I$42,IF(F92="Scenario3PBT2",'Medium retrofit'!$J$42,"")))&amp;IF(F92="Scenario1PBT3",'Medium retrofit'!$K$42,IF(F92="Scenario2PBT3",'Medium retrofit'!$L$42,IF(F92="Scenario3PBT3",'Medium retrofit'!$M$42,"")))&amp;IF(F92="Scenario1PBT4",'Medium retrofit'!$N$42,IF(F92="Scenario2PBT4",'Medium retrofit'!$O$42,IF(F92="Scenario3PBT4",'Medium retrofit'!$P$42,"")))&amp;IF(F92="Scenario1PBT5",'Medium retrofit'!$Q$42,IF(F92="Scenario2PBT5",'Medium retrofit'!$R$42,IF(F92="Scenario3PBT5",'Medium retrofit'!$S$42,"")))&amp;IF(F92="Scenario1PBT6",'Medium retrofit'!$T$42,IF(F92="Scenario2PBT6",'Medium retrofit'!$U$42,IF(F92="Scenario3PBT6",'Medium retrofit'!$V$42,"")))&amp;IF(F92="Scenario1PBT7",'Medium retrofit'!$W$42,IF(F92="Scenario2PBT7",'Medium retrofit'!$X$42,IF(F92="Scenario3PBT7",'Medium retrofit'!$Y$42,"")))&amp;IF(F92="Scenario1PBT8",'Medium retrofit'!$Z$42,IF(F92="Scenario2PBT8",'Medium retrofit'!$AA$42,IF(F92="Scenario3PBT8",'Medium retrofit'!$AB$42,"")))&amp;IF(F92="Scenario1PBT9",'Medium retrofit'!$AC$42,IF(F92="Scenario2PBT9",'Medium retrofit'!$AD$42,IF(F92="Scenario3PBT9",'Medium retrofit'!$AE$42,"")))&amp;IF(F92="Scenario1PBT10",'Medium retrofit'!$AF$42,IF(F92="Scenario2PBT10",'Medium retrofit'!$AG$42,IF(F92="Scenario3PBT10",'Medium retrofit'!$AH$42,"")))&amp;IF(F92="Scenario1PBT11",'Medium retrofit'!$AI$42,IF(F92="Scenario2PBT11",'Medium retrofit'!$AJ$42,IF(F92="Scenario3PBT11",'Medium retrofit'!$AK$42,"")))&amp;IF(F92="Scenario1PBT12",'Medium retrofit'!$AL$42,IF(F92="Scenario2PBT12",'Medium retrofit'!$AM$42,IF(F92="Scenario3PBT12",'Medium retrofit'!$AN$42,"")))&amp;IF(F92="Scenario1PBT13",'Medium retrofit'!$AO$42,IF(F92="Scenario2PBT13",'Medium retrofit'!$AP$42,IF(F92="Scenario3PBT13",'Medium retrofit'!$AQ$42,"")))&amp;IF(F92="Scenario1PBT14",'Medium retrofit'!$AR$42,IF(F92="Scenario2PBT14",'Medium retrofit'!$AS$42,IF(F92="Scenario3PBT14",'Medium retrofit'!$AT$42,"")))&amp;IF(F92="Scenario1PBT15",'Medium retrofit'!$AU$42,IF(F92="Scenario2PBT15",'Medium retrofit'!$AV$42,IF(F92="Scenario3PBT15",'Medium retrofit'!$AW$42,"")))</f>
        <v/>
      </c>
      <c r="Z92" s="123">
        <f t="shared" si="54"/>
        <v>0</v>
      </c>
      <c r="AA92" s="239" t="str">
        <f>IF(F92="Scenario1PBT1",'Medium retrofit'!$E$101,IF(F92="Scenario2PBT1",'Medium retrofit'!$F$101,IF(F92="Scenario3PBT1",'Medium retrofit'!$G$101,"")))&amp;IF(F92="Scenario1PBT2",'Medium retrofit'!$H$101,IF(F92="Scenario2PBT2",'Medium retrofit'!$I$101,IF(F92="Scenario3PBT2",'Medium retrofit'!$J$101,"")))&amp;IF(F92="Scenario1PBT3",'Medium retrofit'!$K$101,IF(F92="Scenario2PBT3",'Medium retrofit'!$L$101,IF(F92="Scenario3PBT3",'Medium retrofit'!$M$101,"")))&amp;IF(F92="Scenario1PBT4",'Medium retrofit'!$N$101,IF(F92="Scenario2PBT4",'Medium retrofit'!$O$101,IF(F92="Scenario3PBT4",'Medium retrofit'!$P$101,"")))&amp;IF(F92="Scenario1PBT5",'Medium retrofit'!$Q$101,IF(F92="Scenario2PBT5",'Medium retrofit'!$R$101,IF(F92="Scenario3PBT5",'Medium retrofit'!$S$101,"")))&amp;IF(F92="Scenario1PBT6",'Medium retrofit'!$T$101,IF(F92="Scenario2PBT6",'Medium retrofit'!$U$101,IF(F92="Scenario3PBT6",'Medium retrofit'!$V$101,"")))&amp;IF(F92="Scenario1PBT7",'Medium retrofit'!$W$101,IF(F92="Scenario2PBT7",'Medium retrofit'!$X$101,IF(F92="Scenario3PBT7",'Medium retrofit'!$Y$101,"")))&amp;IF(F92="Scenario1PBT8",'Medium retrofit'!$Z$101,IF(F92="Scenario2PBT8",'Medium retrofit'!$AA$101,IF(F92="Scenario3PBT8",'Medium retrofit'!$AB$101,"")))&amp;IF(F92="Scenario1PBT9",'Medium retrofit'!$AC$101,IF(F92="Scenario2PBT9",'Medium retrofit'!$AD$101,IF(F92="Scenario3PBT9",'Medium retrofit'!$AE$101,"")))&amp;IF(F92="Scenario1PBT10",'Medium retrofit'!$AF$101,IF(F92="Scenario2PBT10",'Medium retrofit'!$AG$101,IF(F92="Scenario3PBT10",'Medium retrofit'!$AH$101,"")))&amp;IF(F92="Scenario1PBT11",'Medium retrofit'!$AI$101,IF(F92="Scenario2PBT11",'Medium retrofit'!$AJ$101,IF(F92="Scenario3PBT11",'Medium retrofit'!$AK$101,"")))&amp;IF(F92="Scenario1PBT12",'Medium retrofit'!$AL$101,IF(F92="Scenario2PBT12",'Medium retrofit'!$AM$101,IF(F92="Scenario3PBT12",'Medium retrofit'!$AN$101,"")))&amp;IF(F92="Scenario1PBT13",'Medium retrofit'!$AO$101,IF(F92="Scenario2PBT13",'Medium retrofit'!$AP$101,IF(F92="Scenario3PBT13",'Medium retrofit'!$AQ$101,"")))&amp;IF(F92="Scenario1PBT14",'Medium retrofit'!$AR$101,IF(F92="Scenario2PBT14",'Medium retrofit'!$AS$101,IF(F92="Scenario3PBT14",'Medium retrofit'!$AT$101,"")))&amp;IF(F92="Scenario1PBT15",'Medium retrofit'!$AU$101,IF(F92="Scenario2PBT15",'Medium retrofit'!$AV$101,IF(F92="Scenario3PBT15",'Medium retrofit'!$AW$101,"")))</f>
        <v/>
      </c>
      <c r="AB92" s="242">
        <f t="shared" si="55"/>
        <v>0</v>
      </c>
      <c r="AC92" s="247">
        <f>IFERROR('Projection_Base-case'!G92-G92,0)</f>
        <v>0</v>
      </c>
      <c r="AD92" s="123">
        <f t="shared" si="34"/>
        <v>0</v>
      </c>
      <c r="AE92" s="123">
        <f>IFERROR(100*AC92/'Projection_Base-case'!G92,0)</f>
        <v>0</v>
      </c>
      <c r="AF92" s="123">
        <f>IFERROR('Projection_Base-case'!I92-I92,0)</f>
        <v>0</v>
      </c>
      <c r="AG92" s="123">
        <f t="shared" si="35"/>
        <v>0</v>
      </c>
      <c r="AH92" s="123">
        <f>IFERROR(100*AF92/'Projection_Base-case'!I92,0)</f>
        <v>0</v>
      </c>
      <c r="AI92" s="123">
        <f>IFERROR('Projection_Base-case'!K92-K92,0)</f>
        <v>0</v>
      </c>
      <c r="AJ92" s="123">
        <f t="shared" si="36"/>
        <v>0</v>
      </c>
      <c r="AK92" s="123">
        <f>IFERROR(100*AI92/'Projection_Base-case'!K92,0)</f>
        <v>0</v>
      </c>
      <c r="AL92" s="123">
        <f>IFERROR(M92-'Projection_Base-case'!M92,0)</f>
        <v>0</v>
      </c>
      <c r="AM92" s="123">
        <f t="shared" si="37"/>
        <v>0</v>
      </c>
      <c r="AN92" s="179">
        <f>IFERROR(IF('Projection_Base-case'!N92&gt;0,100*AM92/'Projection_Base-case'!N92,100*AM92/N92),0)</f>
        <v>0</v>
      </c>
      <c r="AO92" s="245">
        <f>IFERROR('Projection_Base-case'!O92-O92,0)</f>
        <v>0</v>
      </c>
      <c r="AP92" s="123">
        <f t="shared" si="38"/>
        <v>0</v>
      </c>
      <c r="AQ92" s="123">
        <f>IFERROR(100*AO92/'Projection_Base-case'!O92,0)</f>
        <v>0</v>
      </c>
      <c r="AR92" s="123">
        <f>IFERROR('Projection_Base-case'!Q92-Q92,0)</f>
        <v>0</v>
      </c>
      <c r="AS92" s="123">
        <f t="shared" si="39"/>
        <v>0</v>
      </c>
      <c r="AT92" s="123">
        <f>IFERROR(100*AR92/'Projection_Base-case'!Q92,0)</f>
        <v>0</v>
      </c>
      <c r="AU92" s="123">
        <f>IFERROR('Projection_Base-case'!S92-S92,0)</f>
        <v>0</v>
      </c>
      <c r="AV92" s="123">
        <f t="shared" si="40"/>
        <v>0</v>
      </c>
      <c r="AW92" s="124">
        <f>IFERROR(100*AU92/'Projection_Base-case'!S92,0)</f>
        <v>0</v>
      </c>
      <c r="AX92" s="245">
        <f>IFERROR('Projection_Base-case'!U92-U92,0)</f>
        <v>0</v>
      </c>
      <c r="AY92" s="123">
        <f t="shared" si="41"/>
        <v>0</v>
      </c>
      <c r="AZ92" s="123">
        <f>IFERROR(100*AX92/'Projection_Base-case'!U92,0)</f>
        <v>0</v>
      </c>
      <c r="BA92" s="123">
        <f>IFERROR('Projection_Base-case'!W92-W92,0)</f>
        <v>0</v>
      </c>
      <c r="BB92" s="123">
        <f t="shared" si="42"/>
        <v>0</v>
      </c>
      <c r="BC92" s="123">
        <f>IFERROR(100*BA92/'Projection_Base-case'!W92,0)</f>
        <v>0</v>
      </c>
      <c r="BD92" s="123">
        <f>IFERROR('Projection_Base-case'!Y92-Y92,0)</f>
        <v>0</v>
      </c>
      <c r="BE92" s="123">
        <f t="shared" si="43"/>
        <v>0</v>
      </c>
      <c r="BF92" s="123">
        <f>IFERROR(100*BD92/'Projection_Base-case'!Y92,0)</f>
        <v>0</v>
      </c>
      <c r="BG92" s="178">
        <f t="shared" si="56"/>
        <v>0</v>
      </c>
      <c r="BH92" s="179">
        <f t="shared" si="57"/>
        <v>0</v>
      </c>
    </row>
    <row r="93" spans="1:60">
      <c r="A93" s="165">
        <v>88</v>
      </c>
      <c r="B93" s="239">
        <f>IF('Projection_Base-case'!B93&lt;&gt;"",'Projection_Base-case'!B93,0)</f>
        <v>0</v>
      </c>
      <c r="C93" s="239">
        <f>IF('Projection_Base-case'!C93&lt;&gt;"",'Projection_Base-case'!C93,0)</f>
        <v>0</v>
      </c>
      <c r="D93" s="239">
        <f>IF('Projection_Base-case'!D93&lt;&gt;"",'Projection_Base-case'!D93,0)</f>
        <v>0</v>
      </c>
      <c r="E93" s="164" t="str">
        <f>IF(AND('Résultats medium'!$AC$3="OUI",'Résultats medium'!E92&lt;&gt;""),'Résultats medium'!E92,IF(OR(D93="PBT1",D93="PBT4",D93="PBT5",D93="PBT6",D93="PBT7",D93="PBT8",D93="PBT10"),"Scenario1",IF(OR(D93="PBT3",D93="PBT9"),"Scenario3",IF(OR(D93="PBT2"),"Scenario2",""))))</f>
        <v/>
      </c>
      <c r="F93" s="240" t="str">
        <f t="shared" si="44"/>
        <v>0</v>
      </c>
      <c r="G93" s="241" t="str">
        <f>IF(F93="Scenario1PBT1",'Medium retrofit'!$E$6,IF(F93="Scenario2PBT1",'Medium retrofit'!$F$6,IF(F93="Scenario3PBT1",'Medium retrofit'!$G$6,"")))&amp;IF(F93="Scenario1PBT2",'Medium retrofit'!$H$6,IF(F93="Scenario2PBT2",'Medium retrofit'!$I$6,IF(F93="Scenario3PBT2",'Medium retrofit'!$J$6,"")))&amp;IF(F93="Scenario1PBT3",'Medium retrofit'!$K$6,IF(F93="Scenario2PBT3",'Medium retrofit'!$L$6,IF(F93="Scenario3PBT3",'Medium retrofit'!$M$6,"")))&amp;IF(F93="Scenario1PBT4",'Medium retrofit'!$N$6,IF(F93="Scenario2PBT4",'Medium retrofit'!$O$6,IF(F93="Scenario3PBT4",'Medium retrofit'!$P$6,"")))&amp;IF(F93="Scenario1PBT5",'Medium retrofit'!$Q$6,IF(F93="Scenario2PBT5",'Medium retrofit'!$R$6,IF(F93="Scenario3PBT5",'Medium retrofit'!$S$6,"")))&amp;IF(F93="Scenario1PBT6",'Medium retrofit'!$T$6,IF(F93="Scenario2PBT6",'Medium retrofit'!$U$6,IF(F93="Scenario3PBT6",'Medium retrofit'!$V$6,"")))&amp;IF(F93="Scenario1PBT7",'Medium retrofit'!$W$6,IF(F93="Scenario2PBT7",'Medium retrofit'!$X$6,IF(F93="Scenario3PBT7",'Medium retrofit'!$Y$6,"")))&amp;IF(F93="Scenario1PBT8",'Medium retrofit'!$Z$6,IF(F93="Scenario2PBT8",'Medium retrofit'!$AA$6,IF(F93="Scenario3PBT8",'Medium retrofit'!$AB$6,"")))&amp;IF(F93="Scenario1PBT9",'Medium retrofit'!$AC$6,IF(F93="Scenario2PBT9",'Medium retrofit'!$AD$6,IF(F93="Scenario3PBT9",'Medium retrofit'!$AE$6,"")))&amp;IF(F93="Scenario1PBT10",'Medium retrofit'!$AF$6,IF(F93="Scenario2PBT10",'Medium retrofit'!$AG$6,IF(F93="Scenario3PBT10",'Medium retrofit'!$AH$6,"")))&amp;IF(F93="Scenario1PBT11",'Medium retrofit'!$AI$6,IF(F93="Scenario2PBT11",'Medium retrofit'!$AJ$6,IF(F93="Scenario3PBT11",'Medium retrofit'!$AK$6,"")))&amp;IF(F93="Scenario1PBT12",'Medium retrofit'!$AL$6,IF(F93="Scenario2PBT12",'Medium retrofit'!$AM$6,IF(F93="Scenario3PBT12",'Medium retrofit'!$AN$6,"")))&amp;IF(F93="Scenario1PBT13",'Medium retrofit'!$AO$6,IF(F93="Scenario2PBT13",'Medium retrofit'!$AP$6,IF(F93="Scenario3PBT13",'Medium retrofit'!$AQ$6,"")))&amp;IF(F93="Scenario1PBT14",'Medium retrofit'!$AR$6,IF(F93="Scenario2PBT14",'Medium retrofit'!$AS$6,IF(F93="Scenario3PBT14",'Medium retrofit'!$AT$6,"")))&amp;IF(F93="Scenario1PBT15",'Medium retrofit'!$AU$6,IF(F93="Scenario2PBT15",'Medium retrofit'!$AV$6,IF(F93="Scenario3PBT15",'Medium retrofit'!$AW$6,"")))</f>
        <v/>
      </c>
      <c r="H93" s="123">
        <f t="shared" si="45"/>
        <v>0</v>
      </c>
      <c r="I93" s="239" t="str">
        <f>IF(F93="Scenario1PBT1",'Medium retrofit'!$E$16,IF(F93="Scenario2PBT1",'Medium retrofit'!$F$16,IF(F93="Scenario3PBT1",'Medium retrofit'!$G$16,"")))&amp;IF(F93="Scenario1PBT2",'Medium retrofit'!$H$16,IF(F93="Scenario2PBT2",'Medium retrofit'!$I$16,IF(F93="Scenario3PBT2",'Medium retrofit'!$J$16,"")))&amp;IF(F93="Scenario1PBT3",'Medium retrofit'!$K$16,IF(F93="Scenario2PBT3",'Medium retrofit'!$L$16,IF(F93="Scenario3PBT3",'Medium retrofit'!$M$16,"")))&amp;IF(F93="Scenario1PBT4",'Medium retrofit'!$N$16,IF(F93="Scenario2PBT4",'Medium retrofit'!$O$16,IF(F93="Scenario3PBT4",'Medium retrofit'!$P$16,"")))&amp;IF(F93="Scenario1PBT5",'Medium retrofit'!$Q$16,IF(F93="Scenario2PBT5",'Medium retrofit'!$R$16,IF(F93="Scenario3PBT5",'Medium retrofit'!$S$16,"")))&amp;IF(F93="Scenario1PBT6",'Medium retrofit'!$T$16,IF(F93="Scenario2PBT6",'Medium retrofit'!$U$16,IF(F93="Scenario3PBT6",'Medium retrofit'!$V$16,"")))&amp;IF(F93="Scenario1PBT7",'Medium retrofit'!$W$16,IF(F93="Scenario2PBT7",'Medium retrofit'!$X$16,IF(F93="Scenario3PBT7",'Medium retrofit'!$Y$16,"")))&amp;IF(F93="Scenario1PBT8",'Medium retrofit'!$Z$16,IF(F93="Scenario2PBT8",'Medium retrofit'!$AA$16,IF(F93="Scenario3PBT8",'Medium retrofit'!$AB$16,"")))&amp;IF(F93="Scenario1PBT9",'Medium retrofit'!$AC$16,IF(F93="Scenario2PBT9",'Medium retrofit'!$AD$16,IF(F93="Scenario3PBT9",'Medium retrofit'!$AE$16,"")))&amp;IF(F93="Scenario1PBT10",'Medium retrofit'!$AF$16,IF(F93="Scenario2PBT10",'Medium retrofit'!$AG$16,IF(F93="Scenario3PBT10",'Medium retrofit'!$AH$16,"")))&amp;IF(F93="Scenario1PBT11",'Medium retrofit'!$AI$16,IF(F93="Scenario2PBT11",'Medium retrofit'!$AJ$16,IF(F93="Scenario3PBT11",'Medium retrofit'!$AK$16,"")))&amp;IF(F93="Scenario1PBT12",'Medium retrofit'!$AL$16,IF(F93="Scenario2PBT12",'Medium retrofit'!$AM$16,IF(F93="Scenario3PBT12",'Medium retrofit'!$AN$16,"")))&amp;IF(F93="Scenario1PBT13",'Medium retrofit'!$AO$16,IF(F93="Scenario2PBT13",'Medium retrofit'!$AP$16,IF(F93="Scenario3PBT13",'Medium retrofit'!$AQ$16,"")))&amp;IF(F93="Scenario1PBT14",'Medium retrofit'!$AR$16,IF(F93="Scenario2PBT14",'Medium retrofit'!$AS$16,IF(F93="Scenario3PBT14",'Medium retrofit'!$AT$16,"")))&amp;IF(F93="Scenario1PBT15",'Medium retrofit'!$AU$16,IF(F93="Scenario2PBT15",'Medium retrofit'!$AV$16,IF(F93="Scenario3PBT15",'Medium retrofit'!$AW$16,"")))</f>
        <v/>
      </c>
      <c r="J93" s="123">
        <f t="shared" si="46"/>
        <v>0</v>
      </c>
      <c r="K93" s="123" t="str">
        <f>IF(F93="Scenario1PBT1",'Medium retrofit'!$E$18,IF(F93="Scenario2PBT1",'Medium retrofit'!$F$18,IF(F93="Scenario3PBT1",'Medium retrofit'!$G$18,"")))&amp;IF(F93="Scenario1PBT2",'Medium retrofit'!$H$18,IF(F93="Scenario2PBT2",'Medium retrofit'!$I$18,IF(F93="Scenario3PBT2",'Medium retrofit'!$J$18,"")))&amp;IF(F93="Scenario1PBT3",'Medium retrofit'!$K$18,IF(F93="Scenario2PBT3",'Medium retrofit'!$L$18,IF(F93="Scenario3PBT3",'Medium retrofit'!$M$18,"")))&amp;IF(F93="Scenario1PBT4",'Medium retrofit'!$N$18,IF(F93="Scenario2PBT4",'Medium retrofit'!$O$18,IF(F93="Scenario3PBT4",'Medium retrofit'!$P$18,"")))&amp;IF(F93="Scenario1PBT5",'Medium retrofit'!$Q$18,IF(F93="Scenario2PBT5",'Medium retrofit'!$R$18,IF(F93="Scenario3PBT5",'Medium retrofit'!$S$18,"")))&amp;IF(F93="Scenario1PBT6",'Medium retrofit'!$T$18,IF(F93="Scenario2PBT6",'Medium retrofit'!$U$18,IF(F93="Scenario3PBT6",'Medium retrofit'!$V$18,"")))&amp;IF(F93="Scenario1PBT7",'Medium retrofit'!$W$18,IF(F93="Scenario2PBT7",'Medium retrofit'!$X$18,IF(F93="Scenario3PBT7",'Medium retrofit'!$Y$18,"")))&amp;IF(F93="Scenario1PBT8",'Medium retrofit'!$Z$18,IF(F93="Scenario2PBT8",'Medium retrofit'!$AA$18,IF(F93="Scenario3PBT8",'Medium retrofit'!$AB$18,"")))&amp;IF(F93="Scenario1PBT9",'Medium retrofit'!$AC$18,IF(F93="Scenario2PBT9",'Medium retrofit'!$AD$18,IF(F93="Scenario3PBT9",'Medium retrofit'!$AE$18,"")))&amp;IF(F93="Scenario1PBT10",'Medium retrofit'!$AF$18,IF(F93="Scenario2PBT10",'Medium retrofit'!$AG$18,IF(F93="Scenario3PBT10",'Medium retrofit'!$AH$18,"")))&amp;IF(F93="Scenario1PBT11",'Medium retrofit'!$AI$18,IF(F93="Scenario2PBT11",'Medium retrofit'!$AJ$18,IF(F93="Scenario3PBT11",'Medium retrofit'!$AK$18,"")))&amp;IF(F93="Scenario1PBT12",'Medium retrofit'!$AL$18,IF(F93="Scenario2PBT12",'Medium retrofit'!$AM$18,IF(F93="Scenario3PBT12",'Medium retrofit'!$AN$18,"")))&amp;IF(F93="Scenario1PBT13",'Medium retrofit'!$AO$18,IF(F93="Scenario2PBT13",'Medium retrofit'!$AP$18,IF(F93="Scenario3PBT13",'Medium retrofit'!$AQ$18,"")))&amp;IF(F93="Scenario1PBT14",'Medium retrofit'!$AR$18,IF(F93="Scenario2PBT14",'Medium retrofit'!$AS$18,IF(F93="Scenario3PBT14",'Medium retrofit'!$AT$18,"")))&amp;IF(F93="Scenario1PBT15",'Medium retrofit'!$AU$18,IF(F93="Scenario2PBT15",'Medium retrofit'!$AV$18,IF(F93="Scenario3PBT15",'Medium retrofit'!$AW$18,"")))</f>
        <v/>
      </c>
      <c r="L93" s="123">
        <f t="shared" si="47"/>
        <v>0</v>
      </c>
      <c r="M93" s="123" t="str">
        <f>IF(F93="Scenario1PBT1",'Medium retrofit'!$E$20,IF(F93="Scenario2PBT1",'Medium retrofit'!$F$20,IF(F93="Scenario3PBT1",'Medium retrofit'!$G$20,"")))&amp;IF(F93="Scenario1PBT2",'Medium retrofit'!$H$20,IF(F93="Scenario2PBT2",'Medium retrofit'!$I$20,IF(F93="Scenario3PBT2",'Medium retrofit'!$J$20,"")))&amp;IF(F93="Scenario1PBT3",'Medium retrofit'!$K$20,IF(F93="Scenario2PBT3",'Medium retrofit'!$L$20,IF(F93="Scenario3PBT3",'Medium retrofit'!$M$20,"")))&amp;IF(F93="Scenario1PBT4",'Medium retrofit'!$N$20,IF(F93="Scenario2PBT4",'Medium retrofit'!$O$20,IF(F93="Scenario3PBT4",'Medium retrofit'!$P$20,"")))&amp;IF(F93="Scenario1PBT5",'Medium retrofit'!$Q$20,IF(F93="Scenario2PBT5",'Medium retrofit'!$R$20,IF(F93="Scenario3PBT5",'Medium retrofit'!$S$20,"")))&amp;IF(F93="Scenario1PBT6",'Medium retrofit'!$T$20,IF(F93="Scenario2PBT6",'Medium retrofit'!$U$20,IF(F93="Scenario3PBT6",'Medium retrofit'!$V$20,"")))&amp;IF(F93="Scenario1PBT7",'Medium retrofit'!$W$20,IF(F93="Scenario2PBT7",'Medium retrofit'!$X$20,IF(F93="Scenario3PBT7",'Medium retrofit'!$Y$20,"")))&amp;IF(F93="Scenario1PBT8",'Medium retrofit'!$Z$20,IF(F93="Scenario2PBT8",'Medium retrofit'!$AA$20,IF(F93="Scenario3PBT8",'Medium retrofit'!$AB$20,"")))&amp;IF(F93="Scenario1PBT9",'Medium retrofit'!$AC$20,IF(F93="Scenario2PBT9",'Medium retrofit'!$AD$20,IF(F93="Scenario3PBT9",'Medium retrofit'!$AE$20,"")))&amp;IF(F93="Scenario1PBT10",'Medium retrofit'!$AF$20,IF(F93="Scenario2PBT10",'Medium retrofit'!$AG$20,IF(F93="Scenario3PBT10",'Medium retrofit'!$AH$20,"")))&amp;IF(F93="Scenario1PBT11",'Medium retrofit'!$AI$20,IF(F93="Scenario2PBT11",'Medium retrofit'!$AJ$20,IF(F93="Scenario3PBT11",'Medium retrofit'!$AK$20,"")))&amp;IF(F93="Scenario1PBT12",'Medium retrofit'!$AL$20,IF(F93="Scenario2PBT12",'Medium retrofit'!$AM$20,IF(F93="Scenario3PBT12",'Medium retrofit'!$AN$20,"")))&amp;IF(F93="Scenario1PBT13",'Medium retrofit'!$AO$20,IF(F93="Scenario2PBT13",'Medium retrofit'!$AP$20,IF(F93="Scenario3PBT13",'Medium retrofit'!$AQ$20,"")))&amp;IF(F93="Scenario1PBT14",'Medium retrofit'!$AR$20,IF(F93="Scenario2PBT14",'Medium retrofit'!$AS$20,IF(F93="Scenario3PBT14",'Medium retrofit'!$AT$20,"")))&amp;IF(F93="Scenario1PBT15",'Medium retrofit'!$AU$20,IF(F93="Scenario2PBT15",'Medium retrofit'!$AV$20,IF(F93="Scenario3PBT15",'Medium retrofit'!$AW$20,"")))</f>
        <v/>
      </c>
      <c r="N93" s="124">
        <f t="shared" si="48"/>
        <v>0</v>
      </c>
      <c r="O93" s="245" t="str">
        <f>IF(F93="Scenario1PBT1",'Medium retrofit'!$E$23,IF(F93="Scenario2PBT1",'Medium retrofit'!$F$23,IF(F93="Scenario3PBT1",'Medium retrofit'!$G$23,"")))&amp;IF(F93="Scenario1PBT2",'Medium retrofit'!$H$23,IF(F93="Scenario2PBT2",'Medium retrofit'!$I$23,IF(F93="Scenario3PBT2",'Medium retrofit'!$J$23,"")))&amp;IF(F93="Scenario1PBT3",'Medium retrofit'!$K$23,IF(F93="Scenario2PBT3",'Medium retrofit'!$L$23,IF(F93="Scenario3PBT3",'Medium retrofit'!$M$23,"")))&amp;IF(F93="Scenario1PBT4",'Medium retrofit'!$N$23,IF(F93="Scenario2PBT4",'Medium retrofit'!$O$23,IF(F93="Scenario3PBT4",'Medium retrofit'!$P$23,"")))&amp;IF(F93="Scenario1PBT5",'Medium retrofit'!$Q$23,IF(F93="Scenario2PBT5",'Medium retrofit'!$R$23,IF(F93="Scenario3PBT5",'Medium retrofit'!$S$23,"")))&amp;IF(F93="Scenario1PBT6",'Medium retrofit'!$T$23,IF(F93="Scenario2PBT6",'Medium retrofit'!$U$23,IF(F93="Scenario3PBT6",'Medium retrofit'!$V$23,"")))&amp;IF(F93="Scenario1PBT7",'Medium retrofit'!$W$23,IF(F93="Scenario2PBT7",'Medium retrofit'!$X$23,IF(F93="Scenario3PBT7",'Medium retrofit'!$Y$23,"")))&amp;IF(F93="Scenario1PBT8",'Medium retrofit'!$Z$23,IF(F93="Scenario2PBT8",'Medium retrofit'!$AA$23,IF(F93="Scenario3PBT8",'Medium retrofit'!$AB$23,"")))&amp;IF(F93="Scenario1PBT9",'Medium retrofit'!$AC$23,IF(F93="Scenario2PBT9",'Medium retrofit'!$AD$23,IF(F93="Scenario3PBT9",'Medium retrofit'!$AE$23,"")))&amp;IF(F93="Scenario1PBT10",'Medium retrofit'!$AF$23,IF(F93="Scenario2PBT10",'Medium retrofit'!$AG$23,IF(F93="Scenario3PBT10",'Medium retrofit'!$AH$23,"")))&amp;IF(F93="Scenario1PBT11",'Medium retrofit'!$AI$23,IF(F93="Scenario2PBT11",'Medium retrofit'!$AJ$23,IF(F93="Scenario3PBT11",'Medium retrofit'!$AK$23,"")))&amp;IF(F93="Scenario1PBT12",'Medium retrofit'!$AL$23,IF(F93="Scenario2PBT12",'Medium retrofit'!$AM$23,IF(F93="Scenario3PBT12",'Medium retrofit'!$AN$23,"")))&amp;IF(F93="Scenario1PBT13",'Medium retrofit'!$AO$23,IF(F93="Scenario2PBT13",'Medium retrofit'!$AP$23,IF(F93="Scenario3PBT13",'Medium retrofit'!$AQ$23,"")))&amp;IF(F93="Scenario1PBT14",'Medium retrofit'!$AR$23,IF(F93="Scenario2PBT14",'Medium retrofit'!$AS$23,IF(F93="Scenario3PBT14",'Medium retrofit'!$AT$23,"")))&amp;IF(F93="Scenario1PBT15",'Medium retrofit'!$AU$23,IF(F93="Scenario2PBT15",'Medium retrofit'!$AV$23,IF(F93="Scenario3PBT15",'Medium retrofit'!$AW$23,"")))</f>
        <v/>
      </c>
      <c r="P93" s="123">
        <f t="shared" si="49"/>
        <v>0</v>
      </c>
      <c r="Q93" s="123" t="str">
        <f>IF(F93="Scenario1PBT1",'Medium retrofit'!$E$25,IF(F93="Scenario2PBT1",'Medium retrofit'!$F$25,IF(F93="Scenario3PBT1",'Medium retrofit'!$G$25,"")))&amp;IF(F93="Scenario1PBT2",'Medium retrofit'!$H$25,IF(F93="Scenario2PBT2",'Medium retrofit'!$I$25,IF(F93="Scenario3PBT2",'Medium retrofit'!$J$25,"")))&amp;IF(F93="Scenario1PBT3",'Medium retrofit'!$K$25,IF(F93="Scenario2PBT3",'Medium retrofit'!$L$25,IF(F93="Scenario3PBT3",'Medium retrofit'!$M$25,"")))&amp;IF(F93="Scenario1PBT4",'Medium retrofit'!$N$25,IF(F93="Scenario2PBT4",'Medium retrofit'!$O$25,IF(F93="Scenario3PBT4",'Medium retrofit'!$P$25,"")))&amp;IF(F93="Scenario1PBT5",'Medium retrofit'!$Q$25,IF(F93="Scenario2PBT5",'Medium retrofit'!$R$25,IF(F93="Scenario3PBT5",'Medium retrofit'!$S$25,"")))&amp;IF(F93="Scenario1PBT6",'Medium retrofit'!$T$25,IF(F93="Scenario2PBT6",'Medium retrofit'!$U$25,IF(F93="Scenario3PBT6",'Medium retrofit'!$V$25,"")))&amp;IF(F93="Scenario1PBT7",'Medium retrofit'!$W$25,IF(F93="Scenario2PBT7",'Medium retrofit'!$X$25,IF(F93="Scenario3PBT7",'Medium retrofit'!$Y$25,"")))&amp;IF(F93="Scenario1PBT8",'Medium retrofit'!$Z$25,IF(F93="Scenario2PBT8",'Medium retrofit'!$AA$25,IF(F93="Scenario3PBT8",'Medium retrofit'!$AB$25,"")))&amp;IF(F93="Scenario1PBT9",'Medium retrofit'!$AC$25,IF(F93="Scenario2PBT9",'Medium retrofit'!$AD$25,IF(F93="Scenario3PBT9",'Medium retrofit'!$AE$25,"")))&amp;IF(F93="Scenario1PBT10",'Medium retrofit'!$AF$25,IF(F93="Scenario2PBT10",'Medium retrofit'!$AG$25,IF(F93="Scenario3PBT10",'Medium retrofit'!$AH$25,"")))&amp;IF(F93="Scenario1PBT11",'Medium retrofit'!$AI$25,IF(F93="Scenario2PBT11",'Medium retrofit'!$AJ$25,IF(F93="Scenario3PBT11",'Medium retrofit'!$AK$25,"")))&amp;IF(F93="Scenario1PBT12",'Medium retrofit'!$AL$25,IF(F93="Scenario2PBT12",'Medium retrofit'!$AM$25,IF(F93="Scenario3PBT12",'Medium retrofit'!$AN$25,"")))&amp;IF(F93="Scenario1PBT13",'Medium retrofit'!$AO$25,IF(F93="Scenario2PBT13",'Medium retrofit'!$AP$25,IF(F93="Scenario3PBT13",'Medium retrofit'!$AQ$25,"")))&amp;IF(F93="Scenario1PBT14",'Medium retrofit'!$AR$25,IF(F93="Scenario2PBT14",'Medium retrofit'!$AS$25,IF(F93="Scenario3PBT14",'Medium retrofit'!$AT$25,"")))&amp;IF(F93="Scenario1PBT15",'Medium retrofit'!$AU$25,IF(F93="Scenario2PBT15",'Medium retrofit'!$AV$25,IF(F93="Scenario3PBT15",'Medium retrofit'!$AW$25,"")))</f>
        <v/>
      </c>
      <c r="R93" s="123">
        <f t="shared" si="50"/>
        <v>0</v>
      </c>
      <c r="S93" s="123" t="str">
        <f>IF(F93="Scenario1PBT1",'Medium retrofit'!$E$27,IF(F93="Scenario2PBT1",'Medium retrofit'!$F$27,IF(F93="Scenario3PBT1",'Medium retrofit'!$G$27,"")))&amp;IF(F93="Scenario1PBT2",'Medium retrofit'!$H$27,IF(F93="Scenario2PBT2",'Medium retrofit'!$I$27,IF(F93="Scenario3PBT2",'Medium retrofit'!$J$27,"")))&amp;IF(F93="Scenario1PBT3",'Medium retrofit'!$K$27,IF(F93="Scenario2PBT3",'Medium retrofit'!$L$27,IF(F93="Scenario3PBT3",'Medium retrofit'!$M$27,"")))&amp;IF(F93="Scenario1PBT4",'Medium retrofit'!$N$27,IF(F93="Scenario2PBT4",'Medium retrofit'!$O$27,IF(F93="Scenario3PBT4",'Medium retrofit'!$P$27,"")))&amp;IF(F93="Scenario1PBT5",'Medium retrofit'!$Q$27,IF(F93="Scenario2PBT5",'Medium retrofit'!$R$27,IF(F93="Scenario3PBT5",'Medium retrofit'!$S$27,"")))&amp;IF(F93="Scenario1PBT6",'Medium retrofit'!$T$27,IF(F93="Scenario2PBT6",'Medium retrofit'!$U$27,IF(F93="Scenario3PBT6",'Medium retrofit'!$V$27,"")))&amp;IF(F93="Scenario1PBT7",'Medium retrofit'!$W$27,IF(F93="Scenario2PBT7",'Medium retrofit'!$X$27,IF(F93="Scenario3PBT7",'Medium retrofit'!$Y$27,"")))&amp;IF(F93="Scenario1PBT8",'Medium retrofit'!$Z$27,IF(F93="Scenario2PBT8",'Medium retrofit'!$AA$27,IF(F93="Scenario3PBT8",'Medium retrofit'!$AB$27,"")))&amp;IF(F93="Scenario1PBT9",'Medium retrofit'!$AC$27,IF(F93="Scenario2PBT9",'Medium retrofit'!$AD$27,IF(F93="Scenario3PBT9",'Medium retrofit'!$AE$27,"")))&amp;IF(F93="Scenario1PBT10",'Medium retrofit'!$AF$27,IF(F93="Scenario2PBT10",'Medium retrofit'!$AG$27,IF(F93="Scenario3PBT10",'Medium retrofit'!$AH$27,"")))&amp;IF(F93="Scenario1PBT11",'Medium retrofit'!$AI$27,IF(F93="Scenario2PBT11",'Medium retrofit'!$AJ$27,IF(F93="Scenario3PBT11",'Medium retrofit'!$AK$27,"")))&amp;IF(F93="Scenario1PBT12",'Medium retrofit'!$AL$27,IF(F93="Scenario2PBT12",'Medium retrofit'!$AM$27,IF(F93="Scenario3PBT12",'Medium retrofit'!$AN$27,"")))&amp;IF(F93="Scenario1PBT13",'Medium retrofit'!$AO$27,IF(F93="Scenario2PBT13",'Medium retrofit'!$AP$27,IF(F93="Scenario3PBT13",'Medium retrofit'!$AQ$27,"")))&amp;IF(F93="Scenario1PBT14",'Medium retrofit'!$AR$27,IF(F93="Scenario2PBT14",'Medium retrofit'!$AS$27,IF(F93="Scenario3PBT14",'Medium retrofit'!$AT$27,"")))&amp;IF(F93="Scenario1PBT15",'Medium retrofit'!$AU$27,IF(F93="Scenario2PBT15",'Medium retrofit'!$AV$27,IF(F93="Scenario3PBT15",'Medium retrofit'!$AW$27,"")))</f>
        <v/>
      </c>
      <c r="T93" s="246">
        <f t="shared" si="51"/>
        <v>0</v>
      </c>
      <c r="U93" s="245" t="str">
        <f>IF(F93="Scenario1PBT1",'Medium retrofit'!$E$38,IF(F93="Scenario2PBT1",'Medium retrofit'!$F$38,IF(F93="Scenario3PBT1",'Medium retrofit'!$G$38,"")))&amp;IF(F93="Scenario1PBT2",'Medium retrofit'!$H$38,IF(F93="Scenario2PBT2",'Medium retrofit'!$I$38,IF(F93="Scenario3PBT2",'Medium retrofit'!$J$38,"")))&amp;IF(F93="Scenario1PBT3",'Medium retrofit'!$K$38,IF(F93="Scenario2PBT3",'Medium retrofit'!$L$38,IF(F93="Scenario3PBT3",'Medium retrofit'!$M$38,"")))&amp;IF(F93="Scenario1PBT4",'Medium retrofit'!$N$38,IF(F93="Scenario2PBT4",'Medium retrofit'!$O$38,IF(F93="Scenario3PBT4",'Medium retrofit'!$P$38,"")))&amp;IF(F93="Scenario1PBT5",'Medium retrofit'!$Q$38,IF(F93="Scenario2PBT5",'Medium retrofit'!$R$38,IF(F93="Scenario3PBT5",'Medium retrofit'!$S$38,"")))&amp;IF(F93="Scenario1PBT6",'Medium retrofit'!$T$38,IF(F93="Scenario2PBT6",'Medium retrofit'!$U$38,IF(F93="Scenario3PBT6",'Medium retrofit'!$V$38,"")))&amp;IF(F93="Scenario1PBT7",'Medium retrofit'!$W$38,IF(F93="Scenario2PBT7",'Medium retrofit'!$X$38,IF(F93="Scenario3PBT7",'Medium retrofit'!$Y$38,"")))&amp;IF(F93="Scenario1PBT8",'Medium retrofit'!$Z$38,IF(F93="Scenario2PBT8",'Medium retrofit'!$AA$38,IF(F93="Scenario3PBT8",'Medium retrofit'!$AB$38,"")))&amp;IF(F93="Scenario1PBT9",'Medium retrofit'!$AC$38,IF(F93="Scenario2PBT9",'Medium retrofit'!$AD$38,IF(F93="Scenario3PBT9",'Medium retrofit'!$AE$38,"")))&amp;IF(F93="Scenario1PBT10",'Medium retrofit'!$AF$38,IF(F93="Scenario2PBT10",'Medium retrofit'!$AG$38,IF(F93="Scenario3PBT10",'Medium retrofit'!$AH$38,"")))&amp;IF(F93="Scenario1PBT11",'Medium retrofit'!$AI$38,IF(F93="Scenario2PBT11",'Medium retrofit'!$AJ$38,IF(F93="Scenario3PBT11",'Medium retrofit'!$AK$38,"")))&amp;IF(F93="Scenario1PBT12",'Medium retrofit'!$AL$38,IF(F93="Scenario2PBT12",'Medium retrofit'!$AM$38,IF(F93="Scenario3PBT12",'Medium retrofit'!$AN$38,"")))&amp;IF(F93="Scenario1PBT13",'Medium retrofit'!$AO$38,IF(F93="Scenario2PBT13",'Medium retrofit'!$AP$38,IF(F93="Scenario3PBT13",'Medium retrofit'!$AQ$38,"")))&amp;IF(F93="Scenario1PBT14",'Medium retrofit'!$AR$38,IF(F93="Scenario2PBT14",'Medium retrofit'!$AS$38,IF(F93="Scenario3PBT14",'Medium retrofit'!$AT$38,"")))&amp;IF(F93="Scenario1PBT15",'Medium retrofit'!$AU$38,IF(F93="Scenario2PBT15",'Medium retrofit'!$AV$38,IF(F93="Scenario3PBT15",'Medium retrofit'!$AW$38,"")))</f>
        <v/>
      </c>
      <c r="V93" s="123">
        <f t="shared" si="52"/>
        <v>0</v>
      </c>
      <c r="W93" s="123" t="str">
        <f>IF(F93="Scenario1PBT1",'Medium retrofit'!$E$40,IF(F93="Scenario2PBT1",'Medium retrofit'!$F$40,IF(F93="Scenario3PBT1",'Medium retrofit'!$G$40,"")))&amp;IF(F93="Scenario1PBT2",'Medium retrofit'!$H$40,IF(F93="Scenario2PBT2",'Medium retrofit'!$I$40,IF(F93="Scenario3PBT2",'Medium retrofit'!$J$40,"")))&amp;IF(F93="Scenario1PBT3",'Medium retrofit'!$K$40,IF(F93="Scenario2PBT3",'Medium retrofit'!$L$40,IF(F93="Scenario3PBT3",'Medium retrofit'!$M$40,"")))&amp;IF(F93="Scenario1PBT4",'Medium retrofit'!$N$40,IF(F93="Scenario2PBT4",'Medium retrofit'!$O$40,IF(F93="Scenario3PBT4",'Medium retrofit'!$P$40,"")))&amp;IF(F93="Scenario1PBT5",'Medium retrofit'!$Q$40,IF(F93="Scenario2PBT5",'Medium retrofit'!$R$40,IF(F93="Scenario3PBT5",'Medium retrofit'!$S$40,"")))&amp;IF(F93="Scenario1PBT6",'Medium retrofit'!$T$40,IF(F93="Scenario2PBT6",'Medium retrofit'!$U$40,IF(F93="Scenario3PBT6",'Medium retrofit'!$V$40,"")))&amp;IF(F93="Scenario1PBT7",'Medium retrofit'!$W$40,IF(F93="Scenario2PBT7",'Medium retrofit'!$X$40,IF(F93="Scenario3PBT7",'Medium retrofit'!$Y$40,"")))&amp;IF(F93="Scenario1PBT8",'Medium retrofit'!$Z$40,IF(F93="Scenario2PBT8",'Medium retrofit'!$AA$40,IF(F93="Scenario3PBT8",'Medium retrofit'!$AB$40,"")))&amp;IF(F93="Scenario1PBT9",'Medium retrofit'!$AC$40,IF(F93="Scenario2PBT9",'Medium retrofit'!$AD$40,IF(F93="Scenario3PBT9",'Medium retrofit'!$AE$40,"")))&amp;IF(F93="Scenario1PBT10",'Medium retrofit'!$AF$40,IF(F93="Scenario2PBT10",'Medium retrofit'!$AG$40,IF(F93="Scenario3PBT10",'Medium retrofit'!$AH$40,"")))&amp;IF(F93="Scenario1PBT11",'Medium retrofit'!$AI$40,IF(F93="Scenario2PBT11",'Medium retrofit'!$AJ$40,IF(F93="Scenario3PBT11",'Medium retrofit'!$AK$40,"")))&amp;IF(F93="Scenario1PBT12",'Medium retrofit'!$AL$40,IF(F93="Scenario2PBT12",'Medium retrofit'!$AM$40,IF(F93="Scenario3PBT12",'Medium retrofit'!$AN$40,"")))&amp;IF(F93="Scenario1PBT13",'Medium retrofit'!$AO$40,IF(F93="Scenario2PBT13",'Medium retrofit'!$AP$40,IF(F93="Scenario3PBT13",'Medium retrofit'!$AQ$40,"")))&amp;IF(F93="Scenario1PBT14",'Medium retrofit'!$AR$40,IF(F93="Scenario2PBT14",'Medium retrofit'!$AS$40,IF(F93="Scenario3PBT14",'Medium retrofit'!$AT$40,"")))&amp;IF(F93="Scenario1PBT15",'Medium retrofit'!$AU$40,IF(F93="Scenario2PBT15",'Medium retrofit'!$AV$40,IF(F93="Scenario3PBT15",'Medium retrofit'!$AW$40,"")))</f>
        <v/>
      </c>
      <c r="X93" s="123">
        <f t="shared" si="53"/>
        <v>0</v>
      </c>
      <c r="Y93" s="123" t="str">
        <f>IF(F93="Scenario1PBT1",'Medium retrofit'!$E$42,IF(F93="Scenario2PBT1",'Medium retrofit'!$F$42,IF(F93="Scenario3PBT1",'Medium retrofit'!$G$42,"")))&amp;IF(F93="Scenario1PBT2",'Medium retrofit'!$H$42,IF(F93="Scenario2PBT2",'Medium retrofit'!$I$42,IF(F93="Scenario3PBT2",'Medium retrofit'!$J$42,"")))&amp;IF(F93="Scenario1PBT3",'Medium retrofit'!$K$42,IF(F93="Scenario2PBT3",'Medium retrofit'!$L$42,IF(F93="Scenario3PBT3",'Medium retrofit'!$M$42,"")))&amp;IF(F93="Scenario1PBT4",'Medium retrofit'!$N$42,IF(F93="Scenario2PBT4",'Medium retrofit'!$O$42,IF(F93="Scenario3PBT4",'Medium retrofit'!$P$42,"")))&amp;IF(F93="Scenario1PBT5",'Medium retrofit'!$Q$42,IF(F93="Scenario2PBT5",'Medium retrofit'!$R$42,IF(F93="Scenario3PBT5",'Medium retrofit'!$S$42,"")))&amp;IF(F93="Scenario1PBT6",'Medium retrofit'!$T$42,IF(F93="Scenario2PBT6",'Medium retrofit'!$U$42,IF(F93="Scenario3PBT6",'Medium retrofit'!$V$42,"")))&amp;IF(F93="Scenario1PBT7",'Medium retrofit'!$W$42,IF(F93="Scenario2PBT7",'Medium retrofit'!$X$42,IF(F93="Scenario3PBT7",'Medium retrofit'!$Y$42,"")))&amp;IF(F93="Scenario1PBT8",'Medium retrofit'!$Z$42,IF(F93="Scenario2PBT8",'Medium retrofit'!$AA$42,IF(F93="Scenario3PBT8",'Medium retrofit'!$AB$42,"")))&amp;IF(F93="Scenario1PBT9",'Medium retrofit'!$AC$42,IF(F93="Scenario2PBT9",'Medium retrofit'!$AD$42,IF(F93="Scenario3PBT9",'Medium retrofit'!$AE$42,"")))&amp;IF(F93="Scenario1PBT10",'Medium retrofit'!$AF$42,IF(F93="Scenario2PBT10",'Medium retrofit'!$AG$42,IF(F93="Scenario3PBT10",'Medium retrofit'!$AH$42,"")))&amp;IF(F93="Scenario1PBT11",'Medium retrofit'!$AI$42,IF(F93="Scenario2PBT11",'Medium retrofit'!$AJ$42,IF(F93="Scenario3PBT11",'Medium retrofit'!$AK$42,"")))&amp;IF(F93="Scenario1PBT12",'Medium retrofit'!$AL$42,IF(F93="Scenario2PBT12",'Medium retrofit'!$AM$42,IF(F93="Scenario3PBT12",'Medium retrofit'!$AN$42,"")))&amp;IF(F93="Scenario1PBT13",'Medium retrofit'!$AO$42,IF(F93="Scenario2PBT13",'Medium retrofit'!$AP$42,IF(F93="Scenario3PBT13",'Medium retrofit'!$AQ$42,"")))&amp;IF(F93="Scenario1PBT14",'Medium retrofit'!$AR$42,IF(F93="Scenario2PBT14",'Medium retrofit'!$AS$42,IF(F93="Scenario3PBT14",'Medium retrofit'!$AT$42,"")))&amp;IF(F93="Scenario1PBT15",'Medium retrofit'!$AU$42,IF(F93="Scenario2PBT15",'Medium retrofit'!$AV$42,IF(F93="Scenario3PBT15",'Medium retrofit'!$AW$42,"")))</f>
        <v/>
      </c>
      <c r="Z93" s="123">
        <f t="shared" si="54"/>
        <v>0</v>
      </c>
      <c r="AA93" s="239" t="str">
        <f>IF(F93="Scenario1PBT1",'Medium retrofit'!$E$101,IF(F93="Scenario2PBT1",'Medium retrofit'!$F$101,IF(F93="Scenario3PBT1",'Medium retrofit'!$G$101,"")))&amp;IF(F93="Scenario1PBT2",'Medium retrofit'!$H$101,IF(F93="Scenario2PBT2",'Medium retrofit'!$I$101,IF(F93="Scenario3PBT2",'Medium retrofit'!$J$101,"")))&amp;IF(F93="Scenario1PBT3",'Medium retrofit'!$K$101,IF(F93="Scenario2PBT3",'Medium retrofit'!$L$101,IF(F93="Scenario3PBT3",'Medium retrofit'!$M$101,"")))&amp;IF(F93="Scenario1PBT4",'Medium retrofit'!$N$101,IF(F93="Scenario2PBT4",'Medium retrofit'!$O$101,IF(F93="Scenario3PBT4",'Medium retrofit'!$P$101,"")))&amp;IF(F93="Scenario1PBT5",'Medium retrofit'!$Q$101,IF(F93="Scenario2PBT5",'Medium retrofit'!$R$101,IF(F93="Scenario3PBT5",'Medium retrofit'!$S$101,"")))&amp;IF(F93="Scenario1PBT6",'Medium retrofit'!$T$101,IF(F93="Scenario2PBT6",'Medium retrofit'!$U$101,IF(F93="Scenario3PBT6",'Medium retrofit'!$V$101,"")))&amp;IF(F93="Scenario1PBT7",'Medium retrofit'!$W$101,IF(F93="Scenario2PBT7",'Medium retrofit'!$X$101,IF(F93="Scenario3PBT7",'Medium retrofit'!$Y$101,"")))&amp;IF(F93="Scenario1PBT8",'Medium retrofit'!$Z$101,IF(F93="Scenario2PBT8",'Medium retrofit'!$AA$101,IF(F93="Scenario3PBT8",'Medium retrofit'!$AB$101,"")))&amp;IF(F93="Scenario1PBT9",'Medium retrofit'!$AC$101,IF(F93="Scenario2PBT9",'Medium retrofit'!$AD$101,IF(F93="Scenario3PBT9",'Medium retrofit'!$AE$101,"")))&amp;IF(F93="Scenario1PBT10",'Medium retrofit'!$AF$101,IF(F93="Scenario2PBT10",'Medium retrofit'!$AG$101,IF(F93="Scenario3PBT10",'Medium retrofit'!$AH$101,"")))&amp;IF(F93="Scenario1PBT11",'Medium retrofit'!$AI$101,IF(F93="Scenario2PBT11",'Medium retrofit'!$AJ$101,IF(F93="Scenario3PBT11",'Medium retrofit'!$AK$101,"")))&amp;IF(F93="Scenario1PBT12",'Medium retrofit'!$AL$101,IF(F93="Scenario2PBT12",'Medium retrofit'!$AM$101,IF(F93="Scenario3PBT12",'Medium retrofit'!$AN$101,"")))&amp;IF(F93="Scenario1PBT13",'Medium retrofit'!$AO$101,IF(F93="Scenario2PBT13",'Medium retrofit'!$AP$101,IF(F93="Scenario3PBT13",'Medium retrofit'!$AQ$101,"")))&amp;IF(F93="Scenario1PBT14",'Medium retrofit'!$AR$101,IF(F93="Scenario2PBT14",'Medium retrofit'!$AS$101,IF(F93="Scenario3PBT14",'Medium retrofit'!$AT$101,"")))&amp;IF(F93="Scenario1PBT15",'Medium retrofit'!$AU$101,IF(F93="Scenario2PBT15",'Medium retrofit'!$AV$101,IF(F93="Scenario3PBT15",'Medium retrofit'!$AW$101,"")))</f>
        <v/>
      </c>
      <c r="AB93" s="242">
        <f t="shared" si="55"/>
        <v>0</v>
      </c>
      <c r="AC93" s="247">
        <f>IFERROR('Projection_Base-case'!G93-G93,0)</f>
        <v>0</v>
      </c>
      <c r="AD93" s="123">
        <f t="shared" si="34"/>
        <v>0</v>
      </c>
      <c r="AE93" s="123">
        <f>IFERROR(100*AC93/'Projection_Base-case'!G93,0)</f>
        <v>0</v>
      </c>
      <c r="AF93" s="123">
        <f>IFERROR('Projection_Base-case'!I93-I93,0)</f>
        <v>0</v>
      </c>
      <c r="AG93" s="123">
        <f t="shared" si="35"/>
        <v>0</v>
      </c>
      <c r="AH93" s="123">
        <f>IFERROR(100*AF93/'Projection_Base-case'!I93,0)</f>
        <v>0</v>
      </c>
      <c r="AI93" s="123">
        <f>IFERROR('Projection_Base-case'!K93-K93,0)</f>
        <v>0</v>
      </c>
      <c r="AJ93" s="123">
        <f t="shared" si="36"/>
        <v>0</v>
      </c>
      <c r="AK93" s="123">
        <f>IFERROR(100*AI93/'Projection_Base-case'!K93,0)</f>
        <v>0</v>
      </c>
      <c r="AL93" s="123">
        <f>IFERROR(M93-'Projection_Base-case'!M93,0)</f>
        <v>0</v>
      </c>
      <c r="AM93" s="123">
        <f t="shared" si="37"/>
        <v>0</v>
      </c>
      <c r="AN93" s="179">
        <f>IFERROR(IF('Projection_Base-case'!N93&gt;0,100*AM93/'Projection_Base-case'!N93,100*AM93/N93),0)</f>
        <v>0</v>
      </c>
      <c r="AO93" s="245">
        <f>IFERROR('Projection_Base-case'!O93-O93,0)</f>
        <v>0</v>
      </c>
      <c r="AP93" s="123">
        <f t="shared" si="38"/>
        <v>0</v>
      </c>
      <c r="AQ93" s="123">
        <f>IFERROR(100*AO93/'Projection_Base-case'!O93,0)</f>
        <v>0</v>
      </c>
      <c r="AR93" s="123">
        <f>IFERROR('Projection_Base-case'!Q93-Q93,0)</f>
        <v>0</v>
      </c>
      <c r="AS93" s="123">
        <f t="shared" si="39"/>
        <v>0</v>
      </c>
      <c r="AT93" s="123">
        <f>IFERROR(100*AR93/'Projection_Base-case'!Q93,0)</f>
        <v>0</v>
      </c>
      <c r="AU93" s="123">
        <f>IFERROR('Projection_Base-case'!S93-S93,0)</f>
        <v>0</v>
      </c>
      <c r="AV93" s="123">
        <f t="shared" si="40"/>
        <v>0</v>
      </c>
      <c r="AW93" s="124">
        <f>IFERROR(100*AU93/'Projection_Base-case'!S93,0)</f>
        <v>0</v>
      </c>
      <c r="AX93" s="245">
        <f>IFERROR('Projection_Base-case'!U93-U93,0)</f>
        <v>0</v>
      </c>
      <c r="AY93" s="123">
        <f t="shared" si="41"/>
        <v>0</v>
      </c>
      <c r="AZ93" s="123">
        <f>IFERROR(100*AX93/'Projection_Base-case'!U93,0)</f>
        <v>0</v>
      </c>
      <c r="BA93" s="123">
        <f>IFERROR('Projection_Base-case'!W93-W93,0)</f>
        <v>0</v>
      </c>
      <c r="BB93" s="123">
        <f t="shared" si="42"/>
        <v>0</v>
      </c>
      <c r="BC93" s="123">
        <f>IFERROR(100*BA93/'Projection_Base-case'!W93,0)</f>
        <v>0</v>
      </c>
      <c r="BD93" s="123">
        <f>IFERROR('Projection_Base-case'!Y93-Y93,0)</f>
        <v>0</v>
      </c>
      <c r="BE93" s="123">
        <f t="shared" si="43"/>
        <v>0</v>
      </c>
      <c r="BF93" s="123">
        <f>IFERROR(100*BD93/'Projection_Base-case'!Y93,0)</f>
        <v>0</v>
      </c>
      <c r="BG93" s="178">
        <f t="shared" si="56"/>
        <v>0</v>
      </c>
      <c r="BH93" s="179">
        <f t="shared" si="57"/>
        <v>0</v>
      </c>
    </row>
    <row r="94" spans="1:60">
      <c r="A94" s="165">
        <v>89</v>
      </c>
      <c r="B94" s="239">
        <f>IF('Projection_Base-case'!B94&lt;&gt;"",'Projection_Base-case'!B94,0)</f>
        <v>0</v>
      </c>
      <c r="C94" s="239">
        <f>IF('Projection_Base-case'!C94&lt;&gt;"",'Projection_Base-case'!C94,0)</f>
        <v>0</v>
      </c>
      <c r="D94" s="239">
        <f>IF('Projection_Base-case'!D94&lt;&gt;"",'Projection_Base-case'!D94,0)</f>
        <v>0</v>
      </c>
      <c r="E94" s="164" t="str">
        <f>IF(AND('Résultats medium'!$AC$3="OUI",'Résultats medium'!E93&lt;&gt;""),'Résultats medium'!E93,IF(OR(D94="PBT1",D94="PBT4",D94="PBT5",D94="PBT6",D94="PBT7",D94="PBT8",D94="PBT10"),"Scenario1",IF(OR(D94="PBT3",D94="PBT9"),"Scenario3",IF(OR(D94="PBT2"),"Scenario2",""))))</f>
        <v/>
      </c>
      <c r="F94" s="240" t="str">
        <f t="shared" si="44"/>
        <v>0</v>
      </c>
      <c r="G94" s="241" t="str">
        <f>IF(F94="Scenario1PBT1",'Medium retrofit'!$E$6,IF(F94="Scenario2PBT1",'Medium retrofit'!$F$6,IF(F94="Scenario3PBT1",'Medium retrofit'!$G$6,"")))&amp;IF(F94="Scenario1PBT2",'Medium retrofit'!$H$6,IF(F94="Scenario2PBT2",'Medium retrofit'!$I$6,IF(F94="Scenario3PBT2",'Medium retrofit'!$J$6,"")))&amp;IF(F94="Scenario1PBT3",'Medium retrofit'!$K$6,IF(F94="Scenario2PBT3",'Medium retrofit'!$L$6,IF(F94="Scenario3PBT3",'Medium retrofit'!$M$6,"")))&amp;IF(F94="Scenario1PBT4",'Medium retrofit'!$N$6,IF(F94="Scenario2PBT4",'Medium retrofit'!$O$6,IF(F94="Scenario3PBT4",'Medium retrofit'!$P$6,"")))&amp;IF(F94="Scenario1PBT5",'Medium retrofit'!$Q$6,IF(F94="Scenario2PBT5",'Medium retrofit'!$R$6,IF(F94="Scenario3PBT5",'Medium retrofit'!$S$6,"")))&amp;IF(F94="Scenario1PBT6",'Medium retrofit'!$T$6,IF(F94="Scenario2PBT6",'Medium retrofit'!$U$6,IF(F94="Scenario3PBT6",'Medium retrofit'!$V$6,"")))&amp;IF(F94="Scenario1PBT7",'Medium retrofit'!$W$6,IF(F94="Scenario2PBT7",'Medium retrofit'!$X$6,IF(F94="Scenario3PBT7",'Medium retrofit'!$Y$6,"")))&amp;IF(F94="Scenario1PBT8",'Medium retrofit'!$Z$6,IF(F94="Scenario2PBT8",'Medium retrofit'!$AA$6,IF(F94="Scenario3PBT8",'Medium retrofit'!$AB$6,"")))&amp;IF(F94="Scenario1PBT9",'Medium retrofit'!$AC$6,IF(F94="Scenario2PBT9",'Medium retrofit'!$AD$6,IF(F94="Scenario3PBT9",'Medium retrofit'!$AE$6,"")))&amp;IF(F94="Scenario1PBT10",'Medium retrofit'!$AF$6,IF(F94="Scenario2PBT10",'Medium retrofit'!$AG$6,IF(F94="Scenario3PBT10",'Medium retrofit'!$AH$6,"")))&amp;IF(F94="Scenario1PBT11",'Medium retrofit'!$AI$6,IF(F94="Scenario2PBT11",'Medium retrofit'!$AJ$6,IF(F94="Scenario3PBT11",'Medium retrofit'!$AK$6,"")))&amp;IF(F94="Scenario1PBT12",'Medium retrofit'!$AL$6,IF(F94="Scenario2PBT12",'Medium retrofit'!$AM$6,IF(F94="Scenario3PBT12",'Medium retrofit'!$AN$6,"")))&amp;IF(F94="Scenario1PBT13",'Medium retrofit'!$AO$6,IF(F94="Scenario2PBT13",'Medium retrofit'!$AP$6,IF(F94="Scenario3PBT13",'Medium retrofit'!$AQ$6,"")))&amp;IF(F94="Scenario1PBT14",'Medium retrofit'!$AR$6,IF(F94="Scenario2PBT14",'Medium retrofit'!$AS$6,IF(F94="Scenario3PBT14",'Medium retrofit'!$AT$6,"")))&amp;IF(F94="Scenario1PBT15",'Medium retrofit'!$AU$6,IF(F94="Scenario2PBT15",'Medium retrofit'!$AV$6,IF(F94="Scenario3PBT15",'Medium retrofit'!$AW$6,"")))</f>
        <v/>
      </c>
      <c r="H94" s="123">
        <f t="shared" si="45"/>
        <v>0</v>
      </c>
      <c r="I94" s="239" t="str">
        <f>IF(F94="Scenario1PBT1",'Medium retrofit'!$E$16,IF(F94="Scenario2PBT1",'Medium retrofit'!$F$16,IF(F94="Scenario3PBT1",'Medium retrofit'!$G$16,"")))&amp;IF(F94="Scenario1PBT2",'Medium retrofit'!$H$16,IF(F94="Scenario2PBT2",'Medium retrofit'!$I$16,IF(F94="Scenario3PBT2",'Medium retrofit'!$J$16,"")))&amp;IF(F94="Scenario1PBT3",'Medium retrofit'!$K$16,IF(F94="Scenario2PBT3",'Medium retrofit'!$L$16,IF(F94="Scenario3PBT3",'Medium retrofit'!$M$16,"")))&amp;IF(F94="Scenario1PBT4",'Medium retrofit'!$N$16,IF(F94="Scenario2PBT4",'Medium retrofit'!$O$16,IF(F94="Scenario3PBT4",'Medium retrofit'!$P$16,"")))&amp;IF(F94="Scenario1PBT5",'Medium retrofit'!$Q$16,IF(F94="Scenario2PBT5",'Medium retrofit'!$R$16,IF(F94="Scenario3PBT5",'Medium retrofit'!$S$16,"")))&amp;IF(F94="Scenario1PBT6",'Medium retrofit'!$T$16,IF(F94="Scenario2PBT6",'Medium retrofit'!$U$16,IF(F94="Scenario3PBT6",'Medium retrofit'!$V$16,"")))&amp;IF(F94="Scenario1PBT7",'Medium retrofit'!$W$16,IF(F94="Scenario2PBT7",'Medium retrofit'!$X$16,IF(F94="Scenario3PBT7",'Medium retrofit'!$Y$16,"")))&amp;IF(F94="Scenario1PBT8",'Medium retrofit'!$Z$16,IF(F94="Scenario2PBT8",'Medium retrofit'!$AA$16,IF(F94="Scenario3PBT8",'Medium retrofit'!$AB$16,"")))&amp;IF(F94="Scenario1PBT9",'Medium retrofit'!$AC$16,IF(F94="Scenario2PBT9",'Medium retrofit'!$AD$16,IF(F94="Scenario3PBT9",'Medium retrofit'!$AE$16,"")))&amp;IF(F94="Scenario1PBT10",'Medium retrofit'!$AF$16,IF(F94="Scenario2PBT10",'Medium retrofit'!$AG$16,IF(F94="Scenario3PBT10",'Medium retrofit'!$AH$16,"")))&amp;IF(F94="Scenario1PBT11",'Medium retrofit'!$AI$16,IF(F94="Scenario2PBT11",'Medium retrofit'!$AJ$16,IF(F94="Scenario3PBT11",'Medium retrofit'!$AK$16,"")))&amp;IF(F94="Scenario1PBT12",'Medium retrofit'!$AL$16,IF(F94="Scenario2PBT12",'Medium retrofit'!$AM$16,IF(F94="Scenario3PBT12",'Medium retrofit'!$AN$16,"")))&amp;IF(F94="Scenario1PBT13",'Medium retrofit'!$AO$16,IF(F94="Scenario2PBT13",'Medium retrofit'!$AP$16,IF(F94="Scenario3PBT13",'Medium retrofit'!$AQ$16,"")))&amp;IF(F94="Scenario1PBT14",'Medium retrofit'!$AR$16,IF(F94="Scenario2PBT14",'Medium retrofit'!$AS$16,IF(F94="Scenario3PBT14",'Medium retrofit'!$AT$16,"")))&amp;IF(F94="Scenario1PBT15",'Medium retrofit'!$AU$16,IF(F94="Scenario2PBT15",'Medium retrofit'!$AV$16,IF(F94="Scenario3PBT15",'Medium retrofit'!$AW$16,"")))</f>
        <v/>
      </c>
      <c r="J94" s="123">
        <f t="shared" si="46"/>
        <v>0</v>
      </c>
      <c r="K94" s="123" t="str">
        <f>IF(F94="Scenario1PBT1",'Medium retrofit'!$E$18,IF(F94="Scenario2PBT1",'Medium retrofit'!$F$18,IF(F94="Scenario3PBT1",'Medium retrofit'!$G$18,"")))&amp;IF(F94="Scenario1PBT2",'Medium retrofit'!$H$18,IF(F94="Scenario2PBT2",'Medium retrofit'!$I$18,IF(F94="Scenario3PBT2",'Medium retrofit'!$J$18,"")))&amp;IF(F94="Scenario1PBT3",'Medium retrofit'!$K$18,IF(F94="Scenario2PBT3",'Medium retrofit'!$L$18,IF(F94="Scenario3PBT3",'Medium retrofit'!$M$18,"")))&amp;IF(F94="Scenario1PBT4",'Medium retrofit'!$N$18,IF(F94="Scenario2PBT4",'Medium retrofit'!$O$18,IF(F94="Scenario3PBT4",'Medium retrofit'!$P$18,"")))&amp;IF(F94="Scenario1PBT5",'Medium retrofit'!$Q$18,IF(F94="Scenario2PBT5",'Medium retrofit'!$R$18,IF(F94="Scenario3PBT5",'Medium retrofit'!$S$18,"")))&amp;IF(F94="Scenario1PBT6",'Medium retrofit'!$T$18,IF(F94="Scenario2PBT6",'Medium retrofit'!$U$18,IF(F94="Scenario3PBT6",'Medium retrofit'!$V$18,"")))&amp;IF(F94="Scenario1PBT7",'Medium retrofit'!$W$18,IF(F94="Scenario2PBT7",'Medium retrofit'!$X$18,IF(F94="Scenario3PBT7",'Medium retrofit'!$Y$18,"")))&amp;IF(F94="Scenario1PBT8",'Medium retrofit'!$Z$18,IF(F94="Scenario2PBT8",'Medium retrofit'!$AA$18,IF(F94="Scenario3PBT8",'Medium retrofit'!$AB$18,"")))&amp;IF(F94="Scenario1PBT9",'Medium retrofit'!$AC$18,IF(F94="Scenario2PBT9",'Medium retrofit'!$AD$18,IF(F94="Scenario3PBT9",'Medium retrofit'!$AE$18,"")))&amp;IF(F94="Scenario1PBT10",'Medium retrofit'!$AF$18,IF(F94="Scenario2PBT10",'Medium retrofit'!$AG$18,IF(F94="Scenario3PBT10",'Medium retrofit'!$AH$18,"")))&amp;IF(F94="Scenario1PBT11",'Medium retrofit'!$AI$18,IF(F94="Scenario2PBT11",'Medium retrofit'!$AJ$18,IF(F94="Scenario3PBT11",'Medium retrofit'!$AK$18,"")))&amp;IF(F94="Scenario1PBT12",'Medium retrofit'!$AL$18,IF(F94="Scenario2PBT12",'Medium retrofit'!$AM$18,IF(F94="Scenario3PBT12",'Medium retrofit'!$AN$18,"")))&amp;IF(F94="Scenario1PBT13",'Medium retrofit'!$AO$18,IF(F94="Scenario2PBT13",'Medium retrofit'!$AP$18,IF(F94="Scenario3PBT13",'Medium retrofit'!$AQ$18,"")))&amp;IF(F94="Scenario1PBT14",'Medium retrofit'!$AR$18,IF(F94="Scenario2PBT14",'Medium retrofit'!$AS$18,IF(F94="Scenario3PBT14",'Medium retrofit'!$AT$18,"")))&amp;IF(F94="Scenario1PBT15",'Medium retrofit'!$AU$18,IF(F94="Scenario2PBT15",'Medium retrofit'!$AV$18,IF(F94="Scenario3PBT15",'Medium retrofit'!$AW$18,"")))</f>
        <v/>
      </c>
      <c r="L94" s="123">
        <f t="shared" si="47"/>
        <v>0</v>
      </c>
      <c r="M94" s="123" t="str">
        <f>IF(F94="Scenario1PBT1",'Medium retrofit'!$E$20,IF(F94="Scenario2PBT1",'Medium retrofit'!$F$20,IF(F94="Scenario3PBT1",'Medium retrofit'!$G$20,"")))&amp;IF(F94="Scenario1PBT2",'Medium retrofit'!$H$20,IF(F94="Scenario2PBT2",'Medium retrofit'!$I$20,IF(F94="Scenario3PBT2",'Medium retrofit'!$J$20,"")))&amp;IF(F94="Scenario1PBT3",'Medium retrofit'!$K$20,IF(F94="Scenario2PBT3",'Medium retrofit'!$L$20,IF(F94="Scenario3PBT3",'Medium retrofit'!$M$20,"")))&amp;IF(F94="Scenario1PBT4",'Medium retrofit'!$N$20,IF(F94="Scenario2PBT4",'Medium retrofit'!$O$20,IF(F94="Scenario3PBT4",'Medium retrofit'!$P$20,"")))&amp;IF(F94="Scenario1PBT5",'Medium retrofit'!$Q$20,IF(F94="Scenario2PBT5",'Medium retrofit'!$R$20,IF(F94="Scenario3PBT5",'Medium retrofit'!$S$20,"")))&amp;IF(F94="Scenario1PBT6",'Medium retrofit'!$T$20,IF(F94="Scenario2PBT6",'Medium retrofit'!$U$20,IF(F94="Scenario3PBT6",'Medium retrofit'!$V$20,"")))&amp;IF(F94="Scenario1PBT7",'Medium retrofit'!$W$20,IF(F94="Scenario2PBT7",'Medium retrofit'!$X$20,IF(F94="Scenario3PBT7",'Medium retrofit'!$Y$20,"")))&amp;IF(F94="Scenario1PBT8",'Medium retrofit'!$Z$20,IF(F94="Scenario2PBT8",'Medium retrofit'!$AA$20,IF(F94="Scenario3PBT8",'Medium retrofit'!$AB$20,"")))&amp;IF(F94="Scenario1PBT9",'Medium retrofit'!$AC$20,IF(F94="Scenario2PBT9",'Medium retrofit'!$AD$20,IF(F94="Scenario3PBT9",'Medium retrofit'!$AE$20,"")))&amp;IF(F94="Scenario1PBT10",'Medium retrofit'!$AF$20,IF(F94="Scenario2PBT10",'Medium retrofit'!$AG$20,IF(F94="Scenario3PBT10",'Medium retrofit'!$AH$20,"")))&amp;IF(F94="Scenario1PBT11",'Medium retrofit'!$AI$20,IF(F94="Scenario2PBT11",'Medium retrofit'!$AJ$20,IF(F94="Scenario3PBT11",'Medium retrofit'!$AK$20,"")))&amp;IF(F94="Scenario1PBT12",'Medium retrofit'!$AL$20,IF(F94="Scenario2PBT12",'Medium retrofit'!$AM$20,IF(F94="Scenario3PBT12",'Medium retrofit'!$AN$20,"")))&amp;IF(F94="Scenario1PBT13",'Medium retrofit'!$AO$20,IF(F94="Scenario2PBT13",'Medium retrofit'!$AP$20,IF(F94="Scenario3PBT13",'Medium retrofit'!$AQ$20,"")))&amp;IF(F94="Scenario1PBT14",'Medium retrofit'!$AR$20,IF(F94="Scenario2PBT14",'Medium retrofit'!$AS$20,IF(F94="Scenario3PBT14",'Medium retrofit'!$AT$20,"")))&amp;IF(F94="Scenario1PBT15",'Medium retrofit'!$AU$20,IF(F94="Scenario2PBT15",'Medium retrofit'!$AV$20,IF(F94="Scenario3PBT15",'Medium retrofit'!$AW$20,"")))</f>
        <v/>
      </c>
      <c r="N94" s="124">
        <f t="shared" si="48"/>
        <v>0</v>
      </c>
      <c r="O94" s="245" t="str">
        <f>IF(F94="Scenario1PBT1",'Medium retrofit'!$E$23,IF(F94="Scenario2PBT1",'Medium retrofit'!$F$23,IF(F94="Scenario3PBT1",'Medium retrofit'!$G$23,"")))&amp;IF(F94="Scenario1PBT2",'Medium retrofit'!$H$23,IF(F94="Scenario2PBT2",'Medium retrofit'!$I$23,IF(F94="Scenario3PBT2",'Medium retrofit'!$J$23,"")))&amp;IF(F94="Scenario1PBT3",'Medium retrofit'!$K$23,IF(F94="Scenario2PBT3",'Medium retrofit'!$L$23,IF(F94="Scenario3PBT3",'Medium retrofit'!$M$23,"")))&amp;IF(F94="Scenario1PBT4",'Medium retrofit'!$N$23,IF(F94="Scenario2PBT4",'Medium retrofit'!$O$23,IF(F94="Scenario3PBT4",'Medium retrofit'!$P$23,"")))&amp;IF(F94="Scenario1PBT5",'Medium retrofit'!$Q$23,IF(F94="Scenario2PBT5",'Medium retrofit'!$R$23,IF(F94="Scenario3PBT5",'Medium retrofit'!$S$23,"")))&amp;IF(F94="Scenario1PBT6",'Medium retrofit'!$T$23,IF(F94="Scenario2PBT6",'Medium retrofit'!$U$23,IF(F94="Scenario3PBT6",'Medium retrofit'!$V$23,"")))&amp;IF(F94="Scenario1PBT7",'Medium retrofit'!$W$23,IF(F94="Scenario2PBT7",'Medium retrofit'!$X$23,IF(F94="Scenario3PBT7",'Medium retrofit'!$Y$23,"")))&amp;IF(F94="Scenario1PBT8",'Medium retrofit'!$Z$23,IF(F94="Scenario2PBT8",'Medium retrofit'!$AA$23,IF(F94="Scenario3PBT8",'Medium retrofit'!$AB$23,"")))&amp;IF(F94="Scenario1PBT9",'Medium retrofit'!$AC$23,IF(F94="Scenario2PBT9",'Medium retrofit'!$AD$23,IF(F94="Scenario3PBT9",'Medium retrofit'!$AE$23,"")))&amp;IF(F94="Scenario1PBT10",'Medium retrofit'!$AF$23,IF(F94="Scenario2PBT10",'Medium retrofit'!$AG$23,IF(F94="Scenario3PBT10",'Medium retrofit'!$AH$23,"")))&amp;IF(F94="Scenario1PBT11",'Medium retrofit'!$AI$23,IF(F94="Scenario2PBT11",'Medium retrofit'!$AJ$23,IF(F94="Scenario3PBT11",'Medium retrofit'!$AK$23,"")))&amp;IF(F94="Scenario1PBT12",'Medium retrofit'!$AL$23,IF(F94="Scenario2PBT12",'Medium retrofit'!$AM$23,IF(F94="Scenario3PBT12",'Medium retrofit'!$AN$23,"")))&amp;IF(F94="Scenario1PBT13",'Medium retrofit'!$AO$23,IF(F94="Scenario2PBT13",'Medium retrofit'!$AP$23,IF(F94="Scenario3PBT13",'Medium retrofit'!$AQ$23,"")))&amp;IF(F94="Scenario1PBT14",'Medium retrofit'!$AR$23,IF(F94="Scenario2PBT14",'Medium retrofit'!$AS$23,IF(F94="Scenario3PBT14",'Medium retrofit'!$AT$23,"")))&amp;IF(F94="Scenario1PBT15",'Medium retrofit'!$AU$23,IF(F94="Scenario2PBT15",'Medium retrofit'!$AV$23,IF(F94="Scenario3PBT15",'Medium retrofit'!$AW$23,"")))</f>
        <v/>
      </c>
      <c r="P94" s="123">
        <f t="shared" si="49"/>
        <v>0</v>
      </c>
      <c r="Q94" s="123" t="str">
        <f>IF(F94="Scenario1PBT1",'Medium retrofit'!$E$25,IF(F94="Scenario2PBT1",'Medium retrofit'!$F$25,IF(F94="Scenario3PBT1",'Medium retrofit'!$G$25,"")))&amp;IF(F94="Scenario1PBT2",'Medium retrofit'!$H$25,IF(F94="Scenario2PBT2",'Medium retrofit'!$I$25,IF(F94="Scenario3PBT2",'Medium retrofit'!$J$25,"")))&amp;IF(F94="Scenario1PBT3",'Medium retrofit'!$K$25,IF(F94="Scenario2PBT3",'Medium retrofit'!$L$25,IF(F94="Scenario3PBT3",'Medium retrofit'!$M$25,"")))&amp;IF(F94="Scenario1PBT4",'Medium retrofit'!$N$25,IF(F94="Scenario2PBT4",'Medium retrofit'!$O$25,IF(F94="Scenario3PBT4",'Medium retrofit'!$P$25,"")))&amp;IF(F94="Scenario1PBT5",'Medium retrofit'!$Q$25,IF(F94="Scenario2PBT5",'Medium retrofit'!$R$25,IF(F94="Scenario3PBT5",'Medium retrofit'!$S$25,"")))&amp;IF(F94="Scenario1PBT6",'Medium retrofit'!$T$25,IF(F94="Scenario2PBT6",'Medium retrofit'!$U$25,IF(F94="Scenario3PBT6",'Medium retrofit'!$V$25,"")))&amp;IF(F94="Scenario1PBT7",'Medium retrofit'!$W$25,IF(F94="Scenario2PBT7",'Medium retrofit'!$X$25,IF(F94="Scenario3PBT7",'Medium retrofit'!$Y$25,"")))&amp;IF(F94="Scenario1PBT8",'Medium retrofit'!$Z$25,IF(F94="Scenario2PBT8",'Medium retrofit'!$AA$25,IF(F94="Scenario3PBT8",'Medium retrofit'!$AB$25,"")))&amp;IF(F94="Scenario1PBT9",'Medium retrofit'!$AC$25,IF(F94="Scenario2PBT9",'Medium retrofit'!$AD$25,IF(F94="Scenario3PBT9",'Medium retrofit'!$AE$25,"")))&amp;IF(F94="Scenario1PBT10",'Medium retrofit'!$AF$25,IF(F94="Scenario2PBT10",'Medium retrofit'!$AG$25,IF(F94="Scenario3PBT10",'Medium retrofit'!$AH$25,"")))&amp;IF(F94="Scenario1PBT11",'Medium retrofit'!$AI$25,IF(F94="Scenario2PBT11",'Medium retrofit'!$AJ$25,IF(F94="Scenario3PBT11",'Medium retrofit'!$AK$25,"")))&amp;IF(F94="Scenario1PBT12",'Medium retrofit'!$AL$25,IF(F94="Scenario2PBT12",'Medium retrofit'!$AM$25,IF(F94="Scenario3PBT12",'Medium retrofit'!$AN$25,"")))&amp;IF(F94="Scenario1PBT13",'Medium retrofit'!$AO$25,IF(F94="Scenario2PBT13",'Medium retrofit'!$AP$25,IF(F94="Scenario3PBT13",'Medium retrofit'!$AQ$25,"")))&amp;IF(F94="Scenario1PBT14",'Medium retrofit'!$AR$25,IF(F94="Scenario2PBT14",'Medium retrofit'!$AS$25,IF(F94="Scenario3PBT14",'Medium retrofit'!$AT$25,"")))&amp;IF(F94="Scenario1PBT15",'Medium retrofit'!$AU$25,IF(F94="Scenario2PBT15",'Medium retrofit'!$AV$25,IF(F94="Scenario3PBT15",'Medium retrofit'!$AW$25,"")))</f>
        <v/>
      </c>
      <c r="R94" s="123">
        <f t="shared" si="50"/>
        <v>0</v>
      </c>
      <c r="S94" s="123" t="str">
        <f>IF(F94="Scenario1PBT1",'Medium retrofit'!$E$27,IF(F94="Scenario2PBT1",'Medium retrofit'!$F$27,IF(F94="Scenario3PBT1",'Medium retrofit'!$G$27,"")))&amp;IF(F94="Scenario1PBT2",'Medium retrofit'!$H$27,IF(F94="Scenario2PBT2",'Medium retrofit'!$I$27,IF(F94="Scenario3PBT2",'Medium retrofit'!$J$27,"")))&amp;IF(F94="Scenario1PBT3",'Medium retrofit'!$K$27,IF(F94="Scenario2PBT3",'Medium retrofit'!$L$27,IF(F94="Scenario3PBT3",'Medium retrofit'!$M$27,"")))&amp;IF(F94="Scenario1PBT4",'Medium retrofit'!$N$27,IF(F94="Scenario2PBT4",'Medium retrofit'!$O$27,IF(F94="Scenario3PBT4",'Medium retrofit'!$P$27,"")))&amp;IF(F94="Scenario1PBT5",'Medium retrofit'!$Q$27,IF(F94="Scenario2PBT5",'Medium retrofit'!$R$27,IF(F94="Scenario3PBT5",'Medium retrofit'!$S$27,"")))&amp;IF(F94="Scenario1PBT6",'Medium retrofit'!$T$27,IF(F94="Scenario2PBT6",'Medium retrofit'!$U$27,IF(F94="Scenario3PBT6",'Medium retrofit'!$V$27,"")))&amp;IF(F94="Scenario1PBT7",'Medium retrofit'!$W$27,IF(F94="Scenario2PBT7",'Medium retrofit'!$X$27,IF(F94="Scenario3PBT7",'Medium retrofit'!$Y$27,"")))&amp;IF(F94="Scenario1PBT8",'Medium retrofit'!$Z$27,IF(F94="Scenario2PBT8",'Medium retrofit'!$AA$27,IF(F94="Scenario3PBT8",'Medium retrofit'!$AB$27,"")))&amp;IF(F94="Scenario1PBT9",'Medium retrofit'!$AC$27,IF(F94="Scenario2PBT9",'Medium retrofit'!$AD$27,IF(F94="Scenario3PBT9",'Medium retrofit'!$AE$27,"")))&amp;IF(F94="Scenario1PBT10",'Medium retrofit'!$AF$27,IF(F94="Scenario2PBT10",'Medium retrofit'!$AG$27,IF(F94="Scenario3PBT10",'Medium retrofit'!$AH$27,"")))&amp;IF(F94="Scenario1PBT11",'Medium retrofit'!$AI$27,IF(F94="Scenario2PBT11",'Medium retrofit'!$AJ$27,IF(F94="Scenario3PBT11",'Medium retrofit'!$AK$27,"")))&amp;IF(F94="Scenario1PBT12",'Medium retrofit'!$AL$27,IF(F94="Scenario2PBT12",'Medium retrofit'!$AM$27,IF(F94="Scenario3PBT12",'Medium retrofit'!$AN$27,"")))&amp;IF(F94="Scenario1PBT13",'Medium retrofit'!$AO$27,IF(F94="Scenario2PBT13",'Medium retrofit'!$AP$27,IF(F94="Scenario3PBT13",'Medium retrofit'!$AQ$27,"")))&amp;IF(F94="Scenario1PBT14",'Medium retrofit'!$AR$27,IF(F94="Scenario2PBT14",'Medium retrofit'!$AS$27,IF(F94="Scenario3PBT14",'Medium retrofit'!$AT$27,"")))&amp;IF(F94="Scenario1PBT15",'Medium retrofit'!$AU$27,IF(F94="Scenario2PBT15",'Medium retrofit'!$AV$27,IF(F94="Scenario3PBT15",'Medium retrofit'!$AW$27,"")))</f>
        <v/>
      </c>
      <c r="T94" s="246">
        <f t="shared" si="51"/>
        <v>0</v>
      </c>
      <c r="U94" s="245" t="str">
        <f>IF(F94="Scenario1PBT1",'Medium retrofit'!$E$38,IF(F94="Scenario2PBT1",'Medium retrofit'!$F$38,IF(F94="Scenario3PBT1",'Medium retrofit'!$G$38,"")))&amp;IF(F94="Scenario1PBT2",'Medium retrofit'!$H$38,IF(F94="Scenario2PBT2",'Medium retrofit'!$I$38,IF(F94="Scenario3PBT2",'Medium retrofit'!$J$38,"")))&amp;IF(F94="Scenario1PBT3",'Medium retrofit'!$K$38,IF(F94="Scenario2PBT3",'Medium retrofit'!$L$38,IF(F94="Scenario3PBT3",'Medium retrofit'!$M$38,"")))&amp;IF(F94="Scenario1PBT4",'Medium retrofit'!$N$38,IF(F94="Scenario2PBT4",'Medium retrofit'!$O$38,IF(F94="Scenario3PBT4",'Medium retrofit'!$P$38,"")))&amp;IF(F94="Scenario1PBT5",'Medium retrofit'!$Q$38,IF(F94="Scenario2PBT5",'Medium retrofit'!$R$38,IF(F94="Scenario3PBT5",'Medium retrofit'!$S$38,"")))&amp;IF(F94="Scenario1PBT6",'Medium retrofit'!$T$38,IF(F94="Scenario2PBT6",'Medium retrofit'!$U$38,IF(F94="Scenario3PBT6",'Medium retrofit'!$V$38,"")))&amp;IF(F94="Scenario1PBT7",'Medium retrofit'!$W$38,IF(F94="Scenario2PBT7",'Medium retrofit'!$X$38,IF(F94="Scenario3PBT7",'Medium retrofit'!$Y$38,"")))&amp;IF(F94="Scenario1PBT8",'Medium retrofit'!$Z$38,IF(F94="Scenario2PBT8",'Medium retrofit'!$AA$38,IF(F94="Scenario3PBT8",'Medium retrofit'!$AB$38,"")))&amp;IF(F94="Scenario1PBT9",'Medium retrofit'!$AC$38,IF(F94="Scenario2PBT9",'Medium retrofit'!$AD$38,IF(F94="Scenario3PBT9",'Medium retrofit'!$AE$38,"")))&amp;IF(F94="Scenario1PBT10",'Medium retrofit'!$AF$38,IF(F94="Scenario2PBT10",'Medium retrofit'!$AG$38,IF(F94="Scenario3PBT10",'Medium retrofit'!$AH$38,"")))&amp;IF(F94="Scenario1PBT11",'Medium retrofit'!$AI$38,IF(F94="Scenario2PBT11",'Medium retrofit'!$AJ$38,IF(F94="Scenario3PBT11",'Medium retrofit'!$AK$38,"")))&amp;IF(F94="Scenario1PBT12",'Medium retrofit'!$AL$38,IF(F94="Scenario2PBT12",'Medium retrofit'!$AM$38,IF(F94="Scenario3PBT12",'Medium retrofit'!$AN$38,"")))&amp;IF(F94="Scenario1PBT13",'Medium retrofit'!$AO$38,IF(F94="Scenario2PBT13",'Medium retrofit'!$AP$38,IF(F94="Scenario3PBT13",'Medium retrofit'!$AQ$38,"")))&amp;IF(F94="Scenario1PBT14",'Medium retrofit'!$AR$38,IF(F94="Scenario2PBT14",'Medium retrofit'!$AS$38,IF(F94="Scenario3PBT14",'Medium retrofit'!$AT$38,"")))&amp;IF(F94="Scenario1PBT15",'Medium retrofit'!$AU$38,IF(F94="Scenario2PBT15",'Medium retrofit'!$AV$38,IF(F94="Scenario3PBT15",'Medium retrofit'!$AW$38,"")))</f>
        <v/>
      </c>
      <c r="V94" s="123">
        <f t="shared" si="52"/>
        <v>0</v>
      </c>
      <c r="W94" s="123" t="str">
        <f>IF(F94="Scenario1PBT1",'Medium retrofit'!$E$40,IF(F94="Scenario2PBT1",'Medium retrofit'!$F$40,IF(F94="Scenario3PBT1",'Medium retrofit'!$G$40,"")))&amp;IF(F94="Scenario1PBT2",'Medium retrofit'!$H$40,IF(F94="Scenario2PBT2",'Medium retrofit'!$I$40,IF(F94="Scenario3PBT2",'Medium retrofit'!$J$40,"")))&amp;IF(F94="Scenario1PBT3",'Medium retrofit'!$K$40,IF(F94="Scenario2PBT3",'Medium retrofit'!$L$40,IF(F94="Scenario3PBT3",'Medium retrofit'!$M$40,"")))&amp;IF(F94="Scenario1PBT4",'Medium retrofit'!$N$40,IF(F94="Scenario2PBT4",'Medium retrofit'!$O$40,IF(F94="Scenario3PBT4",'Medium retrofit'!$P$40,"")))&amp;IF(F94="Scenario1PBT5",'Medium retrofit'!$Q$40,IF(F94="Scenario2PBT5",'Medium retrofit'!$R$40,IF(F94="Scenario3PBT5",'Medium retrofit'!$S$40,"")))&amp;IF(F94="Scenario1PBT6",'Medium retrofit'!$T$40,IF(F94="Scenario2PBT6",'Medium retrofit'!$U$40,IF(F94="Scenario3PBT6",'Medium retrofit'!$V$40,"")))&amp;IF(F94="Scenario1PBT7",'Medium retrofit'!$W$40,IF(F94="Scenario2PBT7",'Medium retrofit'!$X$40,IF(F94="Scenario3PBT7",'Medium retrofit'!$Y$40,"")))&amp;IF(F94="Scenario1PBT8",'Medium retrofit'!$Z$40,IF(F94="Scenario2PBT8",'Medium retrofit'!$AA$40,IF(F94="Scenario3PBT8",'Medium retrofit'!$AB$40,"")))&amp;IF(F94="Scenario1PBT9",'Medium retrofit'!$AC$40,IF(F94="Scenario2PBT9",'Medium retrofit'!$AD$40,IF(F94="Scenario3PBT9",'Medium retrofit'!$AE$40,"")))&amp;IF(F94="Scenario1PBT10",'Medium retrofit'!$AF$40,IF(F94="Scenario2PBT10",'Medium retrofit'!$AG$40,IF(F94="Scenario3PBT10",'Medium retrofit'!$AH$40,"")))&amp;IF(F94="Scenario1PBT11",'Medium retrofit'!$AI$40,IF(F94="Scenario2PBT11",'Medium retrofit'!$AJ$40,IF(F94="Scenario3PBT11",'Medium retrofit'!$AK$40,"")))&amp;IF(F94="Scenario1PBT12",'Medium retrofit'!$AL$40,IF(F94="Scenario2PBT12",'Medium retrofit'!$AM$40,IF(F94="Scenario3PBT12",'Medium retrofit'!$AN$40,"")))&amp;IF(F94="Scenario1PBT13",'Medium retrofit'!$AO$40,IF(F94="Scenario2PBT13",'Medium retrofit'!$AP$40,IF(F94="Scenario3PBT13",'Medium retrofit'!$AQ$40,"")))&amp;IF(F94="Scenario1PBT14",'Medium retrofit'!$AR$40,IF(F94="Scenario2PBT14",'Medium retrofit'!$AS$40,IF(F94="Scenario3PBT14",'Medium retrofit'!$AT$40,"")))&amp;IF(F94="Scenario1PBT15",'Medium retrofit'!$AU$40,IF(F94="Scenario2PBT15",'Medium retrofit'!$AV$40,IF(F94="Scenario3PBT15",'Medium retrofit'!$AW$40,"")))</f>
        <v/>
      </c>
      <c r="X94" s="123">
        <f t="shared" si="53"/>
        <v>0</v>
      </c>
      <c r="Y94" s="123" t="str">
        <f>IF(F94="Scenario1PBT1",'Medium retrofit'!$E$42,IF(F94="Scenario2PBT1",'Medium retrofit'!$F$42,IF(F94="Scenario3PBT1",'Medium retrofit'!$G$42,"")))&amp;IF(F94="Scenario1PBT2",'Medium retrofit'!$H$42,IF(F94="Scenario2PBT2",'Medium retrofit'!$I$42,IF(F94="Scenario3PBT2",'Medium retrofit'!$J$42,"")))&amp;IF(F94="Scenario1PBT3",'Medium retrofit'!$K$42,IF(F94="Scenario2PBT3",'Medium retrofit'!$L$42,IF(F94="Scenario3PBT3",'Medium retrofit'!$M$42,"")))&amp;IF(F94="Scenario1PBT4",'Medium retrofit'!$N$42,IF(F94="Scenario2PBT4",'Medium retrofit'!$O$42,IF(F94="Scenario3PBT4",'Medium retrofit'!$P$42,"")))&amp;IF(F94="Scenario1PBT5",'Medium retrofit'!$Q$42,IF(F94="Scenario2PBT5",'Medium retrofit'!$R$42,IF(F94="Scenario3PBT5",'Medium retrofit'!$S$42,"")))&amp;IF(F94="Scenario1PBT6",'Medium retrofit'!$T$42,IF(F94="Scenario2PBT6",'Medium retrofit'!$U$42,IF(F94="Scenario3PBT6",'Medium retrofit'!$V$42,"")))&amp;IF(F94="Scenario1PBT7",'Medium retrofit'!$W$42,IF(F94="Scenario2PBT7",'Medium retrofit'!$X$42,IF(F94="Scenario3PBT7",'Medium retrofit'!$Y$42,"")))&amp;IF(F94="Scenario1PBT8",'Medium retrofit'!$Z$42,IF(F94="Scenario2PBT8",'Medium retrofit'!$AA$42,IF(F94="Scenario3PBT8",'Medium retrofit'!$AB$42,"")))&amp;IF(F94="Scenario1PBT9",'Medium retrofit'!$AC$42,IF(F94="Scenario2PBT9",'Medium retrofit'!$AD$42,IF(F94="Scenario3PBT9",'Medium retrofit'!$AE$42,"")))&amp;IF(F94="Scenario1PBT10",'Medium retrofit'!$AF$42,IF(F94="Scenario2PBT10",'Medium retrofit'!$AG$42,IF(F94="Scenario3PBT10",'Medium retrofit'!$AH$42,"")))&amp;IF(F94="Scenario1PBT11",'Medium retrofit'!$AI$42,IF(F94="Scenario2PBT11",'Medium retrofit'!$AJ$42,IF(F94="Scenario3PBT11",'Medium retrofit'!$AK$42,"")))&amp;IF(F94="Scenario1PBT12",'Medium retrofit'!$AL$42,IF(F94="Scenario2PBT12",'Medium retrofit'!$AM$42,IF(F94="Scenario3PBT12",'Medium retrofit'!$AN$42,"")))&amp;IF(F94="Scenario1PBT13",'Medium retrofit'!$AO$42,IF(F94="Scenario2PBT13",'Medium retrofit'!$AP$42,IF(F94="Scenario3PBT13",'Medium retrofit'!$AQ$42,"")))&amp;IF(F94="Scenario1PBT14",'Medium retrofit'!$AR$42,IF(F94="Scenario2PBT14",'Medium retrofit'!$AS$42,IF(F94="Scenario3PBT14",'Medium retrofit'!$AT$42,"")))&amp;IF(F94="Scenario1PBT15",'Medium retrofit'!$AU$42,IF(F94="Scenario2PBT15",'Medium retrofit'!$AV$42,IF(F94="Scenario3PBT15",'Medium retrofit'!$AW$42,"")))</f>
        <v/>
      </c>
      <c r="Z94" s="123">
        <f t="shared" si="54"/>
        <v>0</v>
      </c>
      <c r="AA94" s="239" t="str">
        <f>IF(F94="Scenario1PBT1",'Medium retrofit'!$E$101,IF(F94="Scenario2PBT1",'Medium retrofit'!$F$101,IF(F94="Scenario3PBT1",'Medium retrofit'!$G$101,"")))&amp;IF(F94="Scenario1PBT2",'Medium retrofit'!$H$101,IF(F94="Scenario2PBT2",'Medium retrofit'!$I$101,IF(F94="Scenario3PBT2",'Medium retrofit'!$J$101,"")))&amp;IF(F94="Scenario1PBT3",'Medium retrofit'!$K$101,IF(F94="Scenario2PBT3",'Medium retrofit'!$L$101,IF(F94="Scenario3PBT3",'Medium retrofit'!$M$101,"")))&amp;IF(F94="Scenario1PBT4",'Medium retrofit'!$N$101,IF(F94="Scenario2PBT4",'Medium retrofit'!$O$101,IF(F94="Scenario3PBT4",'Medium retrofit'!$P$101,"")))&amp;IF(F94="Scenario1PBT5",'Medium retrofit'!$Q$101,IF(F94="Scenario2PBT5",'Medium retrofit'!$R$101,IF(F94="Scenario3PBT5",'Medium retrofit'!$S$101,"")))&amp;IF(F94="Scenario1PBT6",'Medium retrofit'!$T$101,IF(F94="Scenario2PBT6",'Medium retrofit'!$U$101,IF(F94="Scenario3PBT6",'Medium retrofit'!$V$101,"")))&amp;IF(F94="Scenario1PBT7",'Medium retrofit'!$W$101,IF(F94="Scenario2PBT7",'Medium retrofit'!$X$101,IF(F94="Scenario3PBT7",'Medium retrofit'!$Y$101,"")))&amp;IF(F94="Scenario1PBT8",'Medium retrofit'!$Z$101,IF(F94="Scenario2PBT8",'Medium retrofit'!$AA$101,IF(F94="Scenario3PBT8",'Medium retrofit'!$AB$101,"")))&amp;IF(F94="Scenario1PBT9",'Medium retrofit'!$AC$101,IF(F94="Scenario2PBT9",'Medium retrofit'!$AD$101,IF(F94="Scenario3PBT9",'Medium retrofit'!$AE$101,"")))&amp;IF(F94="Scenario1PBT10",'Medium retrofit'!$AF$101,IF(F94="Scenario2PBT10",'Medium retrofit'!$AG$101,IF(F94="Scenario3PBT10",'Medium retrofit'!$AH$101,"")))&amp;IF(F94="Scenario1PBT11",'Medium retrofit'!$AI$101,IF(F94="Scenario2PBT11",'Medium retrofit'!$AJ$101,IF(F94="Scenario3PBT11",'Medium retrofit'!$AK$101,"")))&amp;IF(F94="Scenario1PBT12",'Medium retrofit'!$AL$101,IF(F94="Scenario2PBT12",'Medium retrofit'!$AM$101,IF(F94="Scenario3PBT12",'Medium retrofit'!$AN$101,"")))&amp;IF(F94="Scenario1PBT13",'Medium retrofit'!$AO$101,IF(F94="Scenario2PBT13",'Medium retrofit'!$AP$101,IF(F94="Scenario3PBT13",'Medium retrofit'!$AQ$101,"")))&amp;IF(F94="Scenario1PBT14",'Medium retrofit'!$AR$101,IF(F94="Scenario2PBT14",'Medium retrofit'!$AS$101,IF(F94="Scenario3PBT14",'Medium retrofit'!$AT$101,"")))&amp;IF(F94="Scenario1PBT15",'Medium retrofit'!$AU$101,IF(F94="Scenario2PBT15",'Medium retrofit'!$AV$101,IF(F94="Scenario3PBT15",'Medium retrofit'!$AW$101,"")))</f>
        <v/>
      </c>
      <c r="AB94" s="242">
        <f t="shared" si="55"/>
        <v>0</v>
      </c>
      <c r="AC94" s="247">
        <f>IFERROR('Projection_Base-case'!G94-G94,0)</f>
        <v>0</v>
      </c>
      <c r="AD94" s="123">
        <f t="shared" si="34"/>
        <v>0</v>
      </c>
      <c r="AE94" s="123">
        <f>IFERROR(100*AC94/'Projection_Base-case'!G94,0)</f>
        <v>0</v>
      </c>
      <c r="AF94" s="123">
        <f>IFERROR('Projection_Base-case'!I94-I94,0)</f>
        <v>0</v>
      </c>
      <c r="AG94" s="123">
        <f t="shared" si="35"/>
        <v>0</v>
      </c>
      <c r="AH94" s="123">
        <f>IFERROR(100*AF94/'Projection_Base-case'!I94,0)</f>
        <v>0</v>
      </c>
      <c r="AI94" s="123">
        <f>IFERROR('Projection_Base-case'!K94-K94,0)</f>
        <v>0</v>
      </c>
      <c r="AJ94" s="123">
        <f t="shared" si="36"/>
        <v>0</v>
      </c>
      <c r="AK94" s="123">
        <f>IFERROR(100*AI94/'Projection_Base-case'!K94,0)</f>
        <v>0</v>
      </c>
      <c r="AL94" s="123">
        <f>IFERROR(M94-'Projection_Base-case'!M94,0)</f>
        <v>0</v>
      </c>
      <c r="AM94" s="123">
        <f t="shared" si="37"/>
        <v>0</v>
      </c>
      <c r="AN94" s="179">
        <f>IFERROR(IF('Projection_Base-case'!N94&gt;0,100*AM94/'Projection_Base-case'!N94,100*AM94/N94),0)</f>
        <v>0</v>
      </c>
      <c r="AO94" s="245">
        <f>IFERROR('Projection_Base-case'!O94-O94,0)</f>
        <v>0</v>
      </c>
      <c r="AP94" s="123">
        <f t="shared" si="38"/>
        <v>0</v>
      </c>
      <c r="AQ94" s="123">
        <f>IFERROR(100*AO94/'Projection_Base-case'!O94,0)</f>
        <v>0</v>
      </c>
      <c r="AR94" s="123">
        <f>IFERROR('Projection_Base-case'!Q94-Q94,0)</f>
        <v>0</v>
      </c>
      <c r="AS94" s="123">
        <f t="shared" si="39"/>
        <v>0</v>
      </c>
      <c r="AT94" s="123">
        <f>IFERROR(100*AR94/'Projection_Base-case'!Q94,0)</f>
        <v>0</v>
      </c>
      <c r="AU94" s="123">
        <f>IFERROR('Projection_Base-case'!S94-S94,0)</f>
        <v>0</v>
      </c>
      <c r="AV94" s="123">
        <f t="shared" si="40"/>
        <v>0</v>
      </c>
      <c r="AW94" s="124">
        <f>IFERROR(100*AU94/'Projection_Base-case'!S94,0)</f>
        <v>0</v>
      </c>
      <c r="AX94" s="245">
        <f>IFERROR('Projection_Base-case'!U94-U94,0)</f>
        <v>0</v>
      </c>
      <c r="AY94" s="123">
        <f t="shared" si="41"/>
        <v>0</v>
      </c>
      <c r="AZ94" s="123">
        <f>IFERROR(100*AX94/'Projection_Base-case'!U94,0)</f>
        <v>0</v>
      </c>
      <c r="BA94" s="123">
        <f>IFERROR('Projection_Base-case'!W94-W94,0)</f>
        <v>0</v>
      </c>
      <c r="BB94" s="123">
        <f t="shared" si="42"/>
        <v>0</v>
      </c>
      <c r="BC94" s="123">
        <f>IFERROR(100*BA94/'Projection_Base-case'!W94,0)</f>
        <v>0</v>
      </c>
      <c r="BD94" s="123">
        <f>IFERROR('Projection_Base-case'!Y94-Y94,0)</f>
        <v>0</v>
      </c>
      <c r="BE94" s="123">
        <f t="shared" si="43"/>
        <v>0</v>
      </c>
      <c r="BF94" s="123">
        <f>IFERROR(100*BD94/'Projection_Base-case'!Y94,0)</f>
        <v>0</v>
      </c>
      <c r="BG94" s="178">
        <f t="shared" si="56"/>
        <v>0</v>
      </c>
      <c r="BH94" s="179">
        <f t="shared" si="57"/>
        <v>0</v>
      </c>
    </row>
    <row r="95" spans="1:60" ht="15" thickBot="1">
      <c r="A95" s="168">
        <v>90</v>
      </c>
      <c r="B95" s="239">
        <f>IF('Projection_Base-case'!B95&lt;&gt;"",'Projection_Base-case'!B95,0)</f>
        <v>0</v>
      </c>
      <c r="C95" s="239">
        <f>IF('Projection_Base-case'!C95&lt;&gt;"",'Projection_Base-case'!C95,0)</f>
        <v>0</v>
      </c>
      <c r="D95" s="239">
        <f>IF('Projection_Base-case'!D95&lt;&gt;"",'Projection_Base-case'!D95,0)</f>
        <v>0</v>
      </c>
      <c r="E95" s="164" t="str">
        <f>IF(AND('Résultats medium'!$AC$3="OUI",'Résultats medium'!E94&lt;&gt;""),'Résultats medium'!E94,IF(OR(D95="PBT1",D95="PBT4",D95="PBT5",D95="PBT6",D95="PBT7",D95="PBT8",D95="PBT10"),"Scenario1",IF(OR(D95="PBT3",D95="PBT9"),"Scenario3",IF(OR(D95="PBT2"),"Scenario2",""))))</f>
        <v/>
      </c>
      <c r="F95" s="248" t="str">
        <f t="shared" si="44"/>
        <v>0</v>
      </c>
      <c r="G95" s="257" t="str">
        <f>IF(F95="Scenario1PBT1",'Medium retrofit'!$E$6,IF(F95="Scenario2PBT1",'Medium retrofit'!$F$6,IF(F95="Scenario3PBT1",'Medium retrofit'!$G$6,"")))&amp;IF(F95="Scenario1PBT2",'Medium retrofit'!$H$6,IF(F95="Scenario2PBT2",'Medium retrofit'!$I$6,IF(F95="Scenario3PBT2",'Medium retrofit'!$J$6,"")))&amp;IF(F95="Scenario1PBT3",'Medium retrofit'!$K$6,IF(F95="Scenario2PBT3",'Medium retrofit'!$L$6,IF(F95="Scenario3PBT3",'Medium retrofit'!$M$6,"")))&amp;IF(F95="Scenario1PBT4",'Medium retrofit'!$N$6,IF(F95="Scenario2PBT4",'Medium retrofit'!$O$6,IF(F95="Scenario3PBT4",'Medium retrofit'!$P$6,"")))&amp;IF(F95="Scenario1PBT5",'Medium retrofit'!$Q$6,IF(F95="Scenario2PBT5",'Medium retrofit'!$R$6,IF(F95="Scenario3PBT5",'Medium retrofit'!$S$6,"")))&amp;IF(F95="Scenario1PBT6",'Medium retrofit'!$T$6,IF(F95="Scenario2PBT6",'Medium retrofit'!$U$6,IF(F95="Scenario3PBT6",'Medium retrofit'!$V$6,"")))&amp;IF(F95="Scenario1PBT7",'Medium retrofit'!$W$6,IF(F95="Scenario2PBT7",'Medium retrofit'!$X$6,IF(F95="Scenario3PBT7",'Medium retrofit'!$Y$6,"")))&amp;IF(F95="Scenario1PBT8",'Medium retrofit'!$Z$6,IF(F95="Scenario2PBT8",'Medium retrofit'!$AA$6,IF(F95="Scenario3PBT8",'Medium retrofit'!$AB$6,"")))&amp;IF(F95="Scenario1PBT9",'Medium retrofit'!$AC$6,IF(F95="Scenario2PBT9",'Medium retrofit'!$AD$6,IF(F95="Scenario3PBT9",'Medium retrofit'!$AE$6,"")))&amp;IF(F95="Scenario1PBT10",'Medium retrofit'!$AF$6,IF(F95="Scenario2PBT10",'Medium retrofit'!$AG$6,IF(F95="Scenario3PBT10",'Medium retrofit'!$AH$6,"")))&amp;IF(F95="Scenario1PBT11",'Medium retrofit'!$AI$6,IF(F95="Scenario2PBT11",'Medium retrofit'!$AJ$6,IF(F95="Scenario3PBT11",'Medium retrofit'!$AK$6,"")))&amp;IF(F95="Scenario1PBT12",'Medium retrofit'!$AL$6,IF(F95="Scenario2PBT12",'Medium retrofit'!$AM$6,IF(F95="Scenario3PBT12",'Medium retrofit'!$AN$6,"")))&amp;IF(F95="Scenario1PBT13",'Medium retrofit'!$AO$6,IF(F95="Scenario2PBT13",'Medium retrofit'!$AP$6,IF(F95="Scenario3PBT13",'Medium retrofit'!$AQ$6,"")))&amp;IF(F95="Scenario1PBT14",'Medium retrofit'!$AR$6,IF(F95="Scenario2PBT14",'Medium retrofit'!$AS$6,IF(F95="Scenario3PBT14",'Medium retrofit'!$AT$6,"")))&amp;IF(F95="Scenario1PBT15",'Medium retrofit'!$AU$6,IF(F95="Scenario2PBT15",'Medium retrofit'!$AV$6,IF(F95="Scenario3PBT15",'Medium retrofit'!$AW$6,"")))</f>
        <v/>
      </c>
      <c r="H95" s="125">
        <f t="shared" si="45"/>
        <v>0</v>
      </c>
      <c r="I95" s="258" t="str">
        <f>IF(F95="Scenario1PBT1",'Medium retrofit'!$E$16,IF(F95="Scenario2PBT1",'Medium retrofit'!$F$16,IF(F95="Scenario3PBT1",'Medium retrofit'!$G$16,"")))&amp;IF(F95="Scenario1PBT2",'Medium retrofit'!$H$16,IF(F95="Scenario2PBT2",'Medium retrofit'!$I$16,IF(F95="Scenario3PBT2",'Medium retrofit'!$J$16,"")))&amp;IF(F95="Scenario1PBT3",'Medium retrofit'!$K$16,IF(F95="Scenario2PBT3",'Medium retrofit'!$L$16,IF(F95="Scenario3PBT3",'Medium retrofit'!$M$16,"")))&amp;IF(F95="Scenario1PBT4",'Medium retrofit'!$N$16,IF(F95="Scenario2PBT4",'Medium retrofit'!$O$16,IF(F95="Scenario3PBT4",'Medium retrofit'!$P$16,"")))&amp;IF(F95="Scenario1PBT5",'Medium retrofit'!$Q$16,IF(F95="Scenario2PBT5",'Medium retrofit'!$R$16,IF(F95="Scenario3PBT5",'Medium retrofit'!$S$16,"")))&amp;IF(F95="Scenario1PBT6",'Medium retrofit'!$T$16,IF(F95="Scenario2PBT6",'Medium retrofit'!$U$16,IF(F95="Scenario3PBT6",'Medium retrofit'!$V$16,"")))&amp;IF(F95="Scenario1PBT7",'Medium retrofit'!$W$16,IF(F95="Scenario2PBT7",'Medium retrofit'!$X$16,IF(F95="Scenario3PBT7",'Medium retrofit'!$Y$16,"")))&amp;IF(F95="Scenario1PBT8",'Medium retrofit'!$Z$16,IF(F95="Scenario2PBT8",'Medium retrofit'!$AA$16,IF(F95="Scenario3PBT8",'Medium retrofit'!$AB$16,"")))&amp;IF(F95="Scenario1PBT9",'Medium retrofit'!$AC$16,IF(F95="Scenario2PBT9",'Medium retrofit'!$AD$16,IF(F95="Scenario3PBT9",'Medium retrofit'!$AE$16,"")))&amp;IF(F95="Scenario1PBT10",'Medium retrofit'!$AF$16,IF(F95="Scenario2PBT10",'Medium retrofit'!$AG$16,IF(F95="Scenario3PBT10",'Medium retrofit'!$AH$16,"")))&amp;IF(F95="Scenario1PBT11",'Medium retrofit'!$AI$16,IF(F95="Scenario2PBT11",'Medium retrofit'!$AJ$16,IF(F95="Scenario3PBT11",'Medium retrofit'!$AK$16,"")))&amp;IF(F95="Scenario1PBT12",'Medium retrofit'!$AL$16,IF(F95="Scenario2PBT12",'Medium retrofit'!$AM$16,IF(F95="Scenario3PBT12",'Medium retrofit'!$AN$16,"")))&amp;IF(F95="Scenario1PBT13",'Medium retrofit'!$AO$16,IF(F95="Scenario2PBT13",'Medium retrofit'!$AP$16,IF(F95="Scenario3PBT13",'Medium retrofit'!$AQ$16,"")))&amp;IF(F95="Scenario1PBT14",'Medium retrofit'!$AR$16,IF(F95="Scenario2PBT14",'Medium retrofit'!$AS$16,IF(F95="Scenario3PBT14",'Medium retrofit'!$AT$16,"")))&amp;IF(F95="Scenario1PBT15",'Medium retrofit'!$AU$16,IF(F95="Scenario2PBT15",'Medium retrofit'!$AV$16,IF(F95="Scenario3PBT15",'Medium retrofit'!$AW$16,"")))</f>
        <v/>
      </c>
      <c r="J95" s="125">
        <f t="shared" si="46"/>
        <v>0</v>
      </c>
      <c r="K95" s="125" t="str">
        <f>IF(F95="Scenario1PBT1",'Medium retrofit'!$E$18,IF(F95="Scenario2PBT1",'Medium retrofit'!$F$18,IF(F95="Scenario3PBT1",'Medium retrofit'!$G$18,"")))&amp;IF(F95="Scenario1PBT2",'Medium retrofit'!$H$18,IF(F95="Scenario2PBT2",'Medium retrofit'!$I$18,IF(F95="Scenario3PBT2",'Medium retrofit'!$J$18,"")))&amp;IF(F95="Scenario1PBT3",'Medium retrofit'!$K$18,IF(F95="Scenario2PBT3",'Medium retrofit'!$L$18,IF(F95="Scenario3PBT3",'Medium retrofit'!$M$18,"")))&amp;IF(F95="Scenario1PBT4",'Medium retrofit'!$N$18,IF(F95="Scenario2PBT4",'Medium retrofit'!$O$18,IF(F95="Scenario3PBT4",'Medium retrofit'!$P$18,"")))&amp;IF(F95="Scenario1PBT5",'Medium retrofit'!$Q$18,IF(F95="Scenario2PBT5",'Medium retrofit'!$R$18,IF(F95="Scenario3PBT5",'Medium retrofit'!$S$18,"")))&amp;IF(F95="Scenario1PBT6",'Medium retrofit'!$T$18,IF(F95="Scenario2PBT6",'Medium retrofit'!$U$18,IF(F95="Scenario3PBT6",'Medium retrofit'!$V$18,"")))&amp;IF(F95="Scenario1PBT7",'Medium retrofit'!$W$18,IF(F95="Scenario2PBT7",'Medium retrofit'!$X$18,IF(F95="Scenario3PBT7",'Medium retrofit'!$Y$18,"")))&amp;IF(F95="Scenario1PBT8",'Medium retrofit'!$Z$18,IF(F95="Scenario2PBT8",'Medium retrofit'!$AA$18,IF(F95="Scenario3PBT8",'Medium retrofit'!$AB$18,"")))&amp;IF(F95="Scenario1PBT9",'Medium retrofit'!$AC$18,IF(F95="Scenario2PBT9",'Medium retrofit'!$AD$18,IF(F95="Scenario3PBT9",'Medium retrofit'!$AE$18,"")))&amp;IF(F95="Scenario1PBT10",'Medium retrofit'!$AF$18,IF(F95="Scenario2PBT10",'Medium retrofit'!$AG$18,IF(F95="Scenario3PBT10",'Medium retrofit'!$AH$18,"")))&amp;IF(F95="Scenario1PBT11",'Medium retrofit'!$AI$18,IF(F95="Scenario2PBT11",'Medium retrofit'!$AJ$18,IF(F95="Scenario3PBT11",'Medium retrofit'!$AK$18,"")))&amp;IF(F95="Scenario1PBT12",'Medium retrofit'!$AL$18,IF(F95="Scenario2PBT12",'Medium retrofit'!$AM$18,IF(F95="Scenario3PBT12",'Medium retrofit'!$AN$18,"")))&amp;IF(F95="Scenario1PBT13",'Medium retrofit'!$AO$18,IF(F95="Scenario2PBT13",'Medium retrofit'!$AP$18,IF(F95="Scenario3PBT13",'Medium retrofit'!$AQ$18,"")))&amp;IF(F95="Scenario1PBT14",'Medium retrofit'!$AR$18,IF(F95="Scenario2PBT14",'Medium retrofit'!$AS$18,IF(F95="Scenario3PBT14",'Medium retrofit'!$AT$18,"")))&amp;IF(F95="Scenario1PBT15",'Medium retrofit'!$AU$18,IF(F95="Scenario2PBT15",'Medium retrofit'!$AV$18,IF(F95="Scenario3PBT15",'Medium retrofit'!$AW$18,"")))</f>
        <v/>
      </c>
      <c r="L95" s="125">
        <f t="shared" si="47"/>
        <v>0</v>
      </c>
      <c r="M95" s="125" t="str">
        <f>IF(F95="Scenario1PBT1",'Medium retrofit'!$E$20,IF(F95="Scenario2PBT1",'Medium retrofit'!$F$20,IF(F95="Scenario3PBT1",'Medium retrofit'!$G$20,"")))&amp;IF(F95="Scenario1PBT2",'Medium retrofit'!$H$20,IF(F95="Scenario2PBT2",'Medium retrofit'!$I$20,IF(F95="Scenario3PBT2",'Medium retrofit'!$J$20,"")))&amp;IF(F95="Scenario1PBT3",'Medium retrofit'!$K$20,IF(F95="Scenario2PBT3",'Medium retrofit'!$L$20,IF(F95="Scenario3PBT3",'Medium retrofit'!$M$20,"")))&amp;IF(F95="Scenario1PBT4",'Medium retrofit'!$N$20,IF(F95="Scenario2PBT4",'Medium retrofit'!$O$20,IF(F95="Scenario3PBT4",'Medium retrofit'!$P$20,"")))&amp;IF(F95="Scenario1PBT5",'Medium retrofit'!$Q$20,IF(F95="Scenario2PBT5",'Medium retrofit'!$R$20,IF(F95="Scenario3PBT5",'Medium retrofit'!$S$20,"")))&amp;IF(F95="Scenario1PBT6",'Medium retrofit'!$T$20,IF(F95="Scenario2PBT6",'Medium retrofit'!$U$20,IF(F95="Scenario3PBT6",'Medium retrofit'!$V$20,"")))&amp;IF(F95="Scenario1PBT7",'Medium retrofit'!$W$20,IF(F95="Scenario2PBT7",'Medium retrofit'!$X$20,IF(F95="Scenario3PBT7",'Medium retrofit'!$Y$20,"")))&amp;IF(F95="Scenario1PBT8",'Medium retrofit'!$Z$20,IF(F95="Scenario2PBT8",'Medium retrofit'!$AA$20,IF(F95="Scenario3PBT8",'Medium retrofit'!$AB$20,"")))&amp;IF(F95="Scenario1PBT9",'Medium retrofit'!$AC$20,IF(F95="Scenario2PBT9",'Medium retrofit'!$AD$20,IF(F95="Scenario3PBT9",'Medium retrofit'!$AE$20,"")))&amp;IF(F95="Scenario1PBT10",'Medium retrofit'!$AF$20,IF(F95="Scenario2PBT10",'Medium retrofit'!$AG$20,IF(F95="Scenario3PBT10",'Medium retrofit'!$AH$20,"")))&amp;IF(F95="Scenario1PBT11",'Medium retrofit'!$AI$20,IF(F95="Scenario2PBT11",'Medium retrofit'!$AJ$20,IF(F95="Scenario3PBT11",'Medium retrofit'!$AK$20,"")))&amp;IF(F95="Scenario1PBT12",'Medium retrofit'!$AL$20,IF(F95="Scenario2PBT12",'Medium retrofit'!$AM$20,IF(F95="Scenario3PBT12",'Medium retrofit'!$AN$20,"")))&amp;IF(F95="Scenario1PBT13",'Medium retrofit'!$AO$20,IF(F95="Scenario2PBT13",'Medium retrofit'!$AP$20,IF(F95="Scenario3PBT13",'Medium retrofit'!$AQ$20,"")))&amp;IF(F95="Scenario1PBT14",'Medium retrofit'!$AR$20,IF(F95="Scenario2PBT14",'Medium retrofit'!$AS$20,IF(F95="Scenario3PBT14",'Medium retrofit'!$AT$20,"")))&amp;IF(F95="Scenario1PBT15",'Medium retrofit'!$AU$20,IF(F95="Scenario2PBT15",'Medium retrofit'!$AV$20,IF(F95="Scenario3PBT15",'Medium retrofit'!$AW$20,"")))</f>
        <v/>
      </c>
      <c r="N95" s="126">
        <f t="shared" si="48"/>
        <v>0</v>
      </c>
      <c r="O95" s="249" t="str">
        <f>IF(F95="Scenario1PBT1",'Medium retrofit'!$E$23,IF(F95="Scenario2PBT1",'Medium retrofit'!$F$23,IF(F95="Scenario3PBT1",'Medium retrofit'!$G$23,"")))&amp;IF(F95="Scenario1PBT2",'Medium retrofit'!$H$23,IF(F95="Scenario2PBT2",'Medium retrofit'!$I$23,IF(F95="Scenario3PBT2",'Medium retrofit'!$J$23,"")))&amp;IF(F95="Scenario1PBT3",'Medium retrofit'!$K$23,IF(F95="Scenario2PBT3",'Medium retrofit'!$L$23,IF(F95="Scenario3PBT3",'Medium retrofit'!$M$23,"")))&amp;IF(F95="Scenario1PBT4",'Medium retrofit'!$N$23,IF(F95="Scenario2PBT4",'Medium retrofit'!$O$23,IF(F95="Scenario3PBT4",'Medium retrofit'!$P$23,"")))&amp;IF(F95="Scenario1PBT5",'Medium retrofit'!$Q$23,IF(F95="Scenario2PBT5",'Medium retrofit'!$R$23,IF(F95="Scenario3PBT5",'Medium retrofit'!$S$23,"")))&amp;IF(F95="Scenario1PBT6",'Medium retrofit'!$T$23,IF(F95="Scenario2PBT6",'Medium retrofit'!$U$23,IF(F95="Scenario3PBT6",'Medium retrofit'!$V$23,"")))&amp;IF(F95="Scenario1PBT7",'Medium retrofit'!$W$23,IF(F95="Scenario2PBT7",'Medium retrofit'!$X$23,IF(F95="Scenario3PBT7",'Medium retrofit'!$Y$23,"")))&amp;IF(F95="Scenario1PBT8",'Medium retrofit'!$Z$23,IF(F95="Scenario2PBT8",'Medium retrofit'!$AA$23,IF(F95="Scenario3PBT8",'Medium retrofit'!$AB$23,"")))&amp;IF(F95="Scenario1PBT9",'Medium retrofit'!$AC$23,IF(F95="Scenario2PBT9",'Medium retrofit'!$AD$23,IF(F95="Scenario3PBT9",'Medium retrofit'!$AE$23,"")))&amp;IF(F95="Scenario1PBT10",'Medium retrofit'!$AF$23,IF(F95="Scenario2PBT10",'Medium retrofit'!$AG$23,IF(F95="Scenario3PBT10",'Medium retrofit'!$AH$23,"")))&amp;IF(F95="Scenario1PBT11",'Medium retrofit'!$AI$23,IF(F95="Scenario2PBT11",'Medium retrofit'!$AJ$23,IF(F95="Scenario3PBT11",'Medium retrofit'!$AK$23,"")))&amp;IF(F95="Scenario1PBT12",'Medium retrofit'!$AL$23,IF(F95="Scenario2PBT12",'Medium retrofit'!$AM$23,IF(F95="Scenario3PBT12",'Medium retrofit'!$AN$23,"")))&amp;IF(F95="Scenario1PBT13",'Medium retrofit'!$AO$23,IF(F95="Scenario2PBT13",'Medium retrofit'!$AP$23,IF(F95="Scenario3PBT13",'Medium retrofit'!$AQ$23,"")))&amp;IF(F95="Scenario1PBT14",'Medium retrofit'!$AR$23,IF(F95="Scenario2PBT14",'Medium retrofit'!$AS$23,IF(F95="Scenario3PBT14",'Medium retrofit'!$AT$23,"")))&amp;IF(F95="Scenario1PBT15",'Medium retrofit'!$AU$23,IF(F95="Scenario2PBT15",'Medium retrofit'!$AV$23,IF(F95="Scenario3PBT15",'Medium retrofit'!$AW$23,"")))</f>
        <v/>
      </c>
      <c r="P95" s="125">
        <f t="shared" si="49"/>
        <v>0</v>
      </c>
      <c r="Q95" s="125" t="str">
        <f>IF(F95="Scenario1PBT1",'Medium retrofit'!$E$25,IF(F95="Scenario2PBT1",'Medium retrofit'!$F$25,IF(F95="Scenario3PBT1",'Medium retrofit'!$G$25,"")))&amp;IF(F95="Scenario1PBT2",'Medium retrofit'!$H$25,IF(F95="Scenario2PBT2",'Medium retrofit'!$I$25,IF(F95="Scenario3PBT2",'Medium retrofit'!$J$25,"")))&amp;IF(F95="Scenario1PBT3",'Medium retrofit'!$K$25,IF(F95="Scenario2PBT3",'Medium retrofit'!$L$25,IF(F95="Scenario3PBT3",'Medium retrofit'!$M$25,"")))&amp;IF(F95="Scenario1PBT4",'Medium retrofit'!$N$25,IF(F95="Scenario2PBT4",'Medium retrofit'!$O$25,IF(F95="Scenario3PBT4",'Medium retrofit'!$P$25,"")))&amp;IF(F95="Scenario1PBT5",'Medium retrofit'!$Q$25,IF(F95="Scenario2PBT5",'Medium retrofit'!$R$25,IF(F95="Scenario3PBT5",'Medium retrofit'!$S$25,"")))&amp;IF(F95="Scenario1PBT6",'Medium retrofit'!$T$25,IF(F95="Scenario2PBT6",'Medium retrofit'!$U$25,IF(F95="Scenario3PBT6",'Medium retrofit'!$V$25,"")))&amp;IF(F95="Scenario1PBT7",'Medium retrofit'!$W$25,IF(F95="Scenario2PBT7",'Medium retrofit'!$X$25,IF(F95="Scenario3PBT7",'Medium retrofit'!$Y$25,"")))&amp;IF(F95="Scenario1PBT8",'Medium retrofit'!$Z$25,IF(F95="Scenario2PBT8",'Medium retrofit'!$AA$25,IF(F95="Scenario3PBT8",'Medium retrofit'!$AB$25,"")))&amp;IF(F95="Scenario1PBT9",'Medium retrofit'!$AC$25,IF(F95="Scenario2PBT9",'Medium retrofit'!$AD$25,IF(F95="Scenario3PBT9",'Medium retrofit'!$AE$25,"")))&amp;IF(F95="Scenario1PBT10",'Medium retrofit'!$AF$25,IF(F95="Scenario2PBT10",'Medium retrofit'!$AG$25,IF(F95="Scenario3PBT10",'Medium retrofit'!$AH$25,"")))&amp;IF(F95="Scenario1PBT11",'Medium retrofit'!$AI$25,IF(F95="Scenario2PBT11",'Medium retrofit'!$AJ$25,IF(F95="Scenario3PBT11",'Medium retrofit'!$AK$25,"")))&amp;IF(F95="Scenario1PBT12",'Medium retrofit'!$AL$25,IF(F95="Scenario2PBT12",'Medium retrofit'!$AM$25,IF(F95="Scenario3PBT12",'Medium retrofit'!$AN$25,"")))&amp;IF(F95="Scenario1PBT13",'Medium retrofit'!$AO$25,IF(F95="Scenario2PBT13",'Medium retrofit'!$AP$25,IF(F95="Scenario3PBT13",'Medium retrofit'!$AQ$25,"")))&amp;IF(F95="Scenario1PBT14",'Medium retrofit'!$AR$25,IF(F95="Scenario2PBT14",'Medium retrofit'!$AS$25,IF(F95="Scenario3PBT14",'Medium retrofit'!$AT$25,"")))&amp;IF(F95="Scenario1PBT15",'Medium retrofit'!$AU$25,IF(F95="Scenario2PBT15",'Medium retrofit'!$AV$25,IF(F95="Scenario3PBT15",'Medium retrofit'!$AW$25,"")))</f>
        <v/>
      </c>
      <c r="R95" s="125">
        <f t="shared" si="50"/>
        <v>0</v>
      </c>
      <c r="S95" s="125" t="str">
        <f>IF(F95="Scenario1PBT1",'Medium retrofit'!$E$27,IF(F95="Scenario2PBT1",'Medium retrofit'!$F$27,IF(F95="Scenario3PBT1",'Medium retrofit'!$G$27,"")))&amp;IF(F95="Scenario1PBT2",'Medium retrofit'!$H$27,IF(F95="Scenario2PBT2",'Medium retrofit'!$I$27,IF(F95="Scenario3PBT2",'Medium retrofit'!$J$27,"")))&amp;IF(F95="Scenario1PBT3",'Medium retrofit'!$K$27,IF(F95="Scenario2PBT3",'Medium retrofit'!$L$27,IF(F95="Scenario3PBT3",'Medium retrofit'!$M$27,"")))&amp;IF(F95="Scenario1PBT4",'Medium retrofit'!$N$27,IF(F95="Scenario2PBT4",'Medium retrofit'!$O$27,IF(F95="Scenario3PBT4",'Medium retrofit'!$P$27,"")))&amp;IF(F95="Scenario1PBT5",'Medium retrofit'!$Q$27,IF(F95="Scenario2PBT5",'Medium retrofit'!$R$27,IF(F95="Scenario3PBT5",'Medium retrofit'!$S$27,"")))&amp;IF(F95="Scenario1PBT6",'Medium retrofit'!$T$27,IF(F95="Scenario2PBT6",'Medium retrofit'!$U$27,IF(F95="Scenario3PBT6",'Medium retrofit'!$V$27,"")))&amp;IF(F95="Scenario1PBT7",'Medium retrofit'!$W$27,IF(F95="Scenario2PBT7",'Medium retrofit'!$X$27,IF(F95="Scenario3PBT7",'Medium retrofit'!$Y$27,"")))&amp;IF(F95="Scenario1PBT8",'Medium retrofit'!$Z$27,IF(F95="Scenario2PBT8",'Medium retrofit'!$AA$27,IF(F95="Scenario3PBT8",'Medium retrofit'!$AB$27,"")))&amp;IF(F95="Scenario1PBT9",'Medium retrofit'!$AC$27,IF(F95="Scenario2PBT9",'Medium retrofit'!$AD$27,IF(F95="Scenario3PBT9",'Medium retrofit'!$AE$27,"")))&amp;IF(F95="Scenario1PBT10",'Medium retrofit'!$AF$27,IF(F95="Scenario2PBT10",'Medium retrofit'!$AG$27,IF(F95="Scenario3PBT10",'Medium retrofit'!$AH$27,"")))&amp;IF(F95="Scenario1PBT11",'Medium retrofit'!$AI$27,IF(F95="Scenario2PBT11",'Medium retrofit'!$AJ$27,IF(F95="Scenario3PBT11",'Medium retrofit'!$AK$27,"")))&amp;IF(F95="Scenario1PBT12",'Medium retrofit'!$AL$27,IF(F95="Scenario2PBT12",'Medium retrofit'!$AM$27,IF(F95="Scenario3PBT12",'Medium retrofit'!$AN$27,"")))&amp;IF(F95="Scenario1PBT13",'Medium retrofit'!$AO$27,IF(F95="Scenario2PBT13",'Medium retrofit'!$AP$27,IF(F95="Scenario3PBT13",'Medium retrofit'!$AQ$27,"")))&amp;IF(F95="Scenario1PBT14",'Medium retrofit'!$AR$27,IF(F95="Scenario2PBT14",'Medium retrofit'!$AS$27,IF(F95="Scenario3PBT14",'Medium retrofit'!$AT$27,"")))&amp;IF(F95="Scenario1PBT15",'Medium retrofit'!$AU$27,IF(F95="Scenario2PBT15",'Medium retrofit'!$AV$27,IF(F95="Scenario3PBT15",'Medium retrofit'!$AW$27,"")))</f>
        <v/>
      </c>
      <c r="T95" s="250">
        <f t="shared" si="51"/>
        <v>0</v>
      </c>
      <c r="U95" s="249" t="str">
        <f>IF(F95="Scenario1PBT1",'Medium retrofit'!$E$38,IF(F95="Scenario2PBT1",'Medium retrofit'!$F$38,IF(F95="Scenario3PBT1",'Medium retrofit'!$G$38,"")))&amp;IF(F95="Scenario1PBT2",'Medium retrofit'!$H$38,IF(F95="Scenario2PBT2",'Medium retrofit'!$I$38,IF(F95="Scenario3PBT2",'Medium retrofit'!$J$38,"")))&amp;IF(F95="Scenario1PBT3",'Medium retrofit'!$K$38,IF(F95="Scenario2PBT3",'Medium retrofit'!$L$38,IF(F95="Scenario3PBT3",'Medium retrofit'!$M$38,"")))&amp;IF(F95="Scenario1PBT4",'Medium retrofit'!$N$38,IF(F95="Scenario2PBT4",'Medium retrofit'!$O$38,IF(F95="Scenario3PBT4",'Medium retrofit'!$P$38,"")))&amp;IF(F95="Scenario1PBT5",'Medium retrofit'!$Q$38,IF(F95="Scenario2PBT5",'Medium retrofit'!$R$38,IF(F95="Scenario3PBT5",'Medium retrofit'!$S$38,"")))&amp;IF(F95="Scenario1PBT6",'Medium retrofit'!$T$38,IF(F95="Scenario2PBT6",'Medium retrofit'!$U$38,IF(F95="Scenario3PBT6",'Medium retrofit'!$V$38,"")))&amp;IF(F95="Scenario1PBT7",'Medium retrofit'!$W$38,IF(F95="Scenario2PBT7",'Medium retrofit'!$X$38,IF(F95="Scenario3PBT7",'Medium retrofit'!$Y$38,"")))&amp;IF(F95="Scenario1PBT8",'Medium retrofit'!$Z$38,IF(F95="Scenario2PBT8",'Medium retrofit'!$AA$38,IF(F95="Scenario3PBT8",'Medium retrofit'!$AB$38,"")))&amp;IF(F95="Scenario1PBT9",'Medium retrofit'!$AC$38,IF(F95="Scenario2PBT9",'Medium retrofit'!$AD$38,IF(F95="Scenario3PBT9",'Medium retrofit'!$AE$38,"")))&amp;IF(F95="Scenario1PBT10",'Medium retrofit'!$AF$38,IF(F95="Scenario2PBT10",'Medium retrofit'!$AG$38,IF(F95="Scenario3PBT10",'Medium retrofit'!$AH$38,"")))&amp;IF(F95="Scenario1PBT11",'Medium retrofit'!$AI$38,IF(F95="Scenario2PBT11",'Medium retrofit'!$AJ$38,IF(F95="Scenario3PBT11",'Medium retrofit'!$AK$38,"")))&amp;IF(F95="Scenario1PBT12",'Medium retrofit'!$AL$38,IF(F95="Scenario2PBT12",'Medium retrofit'!$AM$38,IF(F95="Scenario3PBT12",'Medium retrofit'!$AN$38,"")))&amp;IF(F95="Scenario1PBT13",'Medium retrofit'!$AO$38,IF(F95="Scenario2PBT13",'Medium retrofit'!$AP$38,IF(F95="Scenario3PBT13",'Medium retrofit'!$AQ$38,"")))&amp;IF(F95="Scenario1PBT14",'Medium retrofit'!$AR$38,IF(F95="Scenario2PBT14",'Medium retrofit'!$AS$38,IF(F95="Scenario3PBT14",'Medium retrofit'!$AT$38,"")))&amp;IF(F95="Scenario1PBT15",'Medium retrofit'!$AU$38,IF(F95="Scenario2PBT15",'Medium retrofit'!$AV$38,IF(F95="Scenario3PBT15",'Medium retrofit'!$AW$38,"")))</f>
        <v/>
      </c>
      <c r="V95" s="125">
        <f t="shared" si="52"/>
        <v>0</v>
      </c>
      <c r="W95" s="125" t="str">
        <f>IF(F95="Scenario1PBT1",'Medium retrofit'!$E$40,IF(F95="Scenario2PBT1",'Medium retrofit'!$F$40,IF(F95="Scenario3PBT1",'Medium retrofit'!$G$40,"")))&amp;IF(F95="Scenario1PBT2",'Medium retrofit'!$H$40,IF(F95="Scenario2PBT2",'Medium retrofit'!$I$40,IF(F95="Scenario3PBT2",'Medium retrofit'!$J$40,"")))&amp;IF(F95="Scenario1PBT3",'Medium retrofit'!$K$40,IF(F95="Scenario2PBT3",'Medium retrofit'!$L$40,IF(F95="Scenario3PBT3",'Medium retrofit'!$M$40,"")))&amp;IF(F95="Scenario1PBT4",'Medium retrofit'!$N$40,IF(F95="Scenario2PBT4",'Medium retrofit'!$O$40,IF(F95="Scenario3PBT4",'Medium retrofit'!$P$40,"")))&amp;IF(F95="Scenario1PBT5",'Medium retrofit'!$Q$40,IF(F95="Scenario2PBT5",'Medium retrofit'!$R$40,IF(F95="Scenario3PBT5",'Medium retrofit'!$S$40,"")))&amp;IF(F95="Scenario1PBT6",'Medium retrofit'!$T$40,IF(F95="Scenario2PBT6",'Medium retrofit'!$U$40,IF(F95="Scenario3PBT6",'Medium retrofit'!$V$40,"")))&amp;IF(F95="Scenario1PBT7",'Medium retrofit'!$W$40,IF(F95="Scenario2PBT7",'Medium retrofit'!$X$40,IF(F95="Scenario3PBT7",'Medium retrofit'!$Y$40,"")))&amp;IF(F95="Scenario1PBT8",'Medium retrofit'!$Z$40,IF(F95="Scenario2PBT8",'Medium retrofit'!$AA$40,IF(F95="Scenario3PBT8",'Medium retrofit'!$AB$40,"")))&amp;IF(F95="Scenario1PBT9",'Medium retrofit'!$AC$40,IF(F95="Scenario2PBT9",'Medium retrofit'!$AD$40,IF(F95="Scenario3PBT9",'Medium retrofit'!$AE$40,"")))&amp;IF(F95="Scenario1PBT10",'Medium retrofit'!$AF$40,IF(F95="Scenario2PBT10",'Medium retrofit'!$AG$40,IF(F95="Scenario3PBT10",'Medium retrofit'!$AH$40,"")))&amp;IF(F95="Scenario1PBT11",'Medium retrofit'!$AI$40,IF(F95="Scenario2PBT11",'Medium retrofit'!$AJ$40,IF(F95="Scenario3PBT11",'Medium retrofit'!$AK$40,"")))&amp;IF(F95="Scenario1PBT12",'Medium retrofit'!$AL$40,IF(F95="Scenario2PBT12",'Medium retrofit'!$AM$40,IF(F95="Scenario3PBT12",'Medium retrofit'!$AN$40,"")))&amp;IF(F95="Scenario1PBT13",'Medium retrofit'!$AO$40,IF(F95="Scenario2PBT13",'Medium retrofit'!$AP$40,IF(F95="Scenario3PBT13",'Medium retrofit'!$AQ$40,"")))&amp;IF(F95="Scenario1PBT14",'Medium retrofit'!$AR$40,IF(F95="Scenario2PBT14",'Medium retrofit'!$AS$40,IF(F95="Scenario3PBT14",'Medium retrofit'!$AT$40,"")))&amp;IF(F95="Scenario1PBT15",'Medium retrofit'!$AU$40,IF(F95="Scenario2PBT15",'Medium retrofit'!$AV$40,IF(F95="Scenario3PBT15",'Medium retrofit'!$AW$40,"")))</f>
        <v/>
      </c>
      <c r="X95" s="125">
        <f t="shared" si="53"/>
        <v>0</v>
      </c>
      <c r="Y95" s="125" t="str">
        <f>IF(F95="Scenario1PBT1",'Medium retrofit'!$E$42,IF(F95="Scenario2PBT1",'Medium retrofit'!$F$42,IF(F95="Scenario3PBT1",'Medium retrofit'!$G$42,"")))&amp;IF(F95="Scenario1PBT2",'Medium retrofit'!$H$42,IF(F95="Scenario2PBT2",'Medium retrofit'!$I$42,IF(F95="Scenario3PBT2",'Medium retrofit'!$J$42,"")))&amp;IF(F95="Scenario1PBT3",'Medium retrofit'!$K$42,IF(F95="Scenario2PBT3",'Medium retrofit'!$L$42,IF(F95="Scenario3PBT3",'Medium retrofit'!$M$42,"")))&amp;IF(F95="Scenario1PBT4",'Medium retrofit'!$N$42,IF(F95="Scenario2PBT4",'Medium retrofit'!$O$42,IF(F95="Scenario3PBT4",'Medium retrofit'!$P$42,"")))&amp;IF(F95="Scenario1PBT5",'Medium retrofit'!$Q$42,IF(F95="Scenario2PBT5",'Medium retrofit'!$R$42,IF(F95="Scenario3PBT5",'Medium retrofit'!$S$42,"")))&amp;IF(F95="Scenario1PBT6",'Medium retrofit'!$T$42,IF(F95="Scenario2PBT6",'Medium retrofit'!$U$42,IF(F95="Scenario3PBT6",'Medium retrofit'!$V$42,"")))&amp;IF(F95="Scenario1PBT7",'Medium retrofit'!$W$42,IF(F95="Scenario2PBT7",'Medium retrofit'!$X$42,IF(F95="Scenario3PBT7",'Medium retrofit'!$Y$42,"")))&amp;IF(F95="Scenario1PBT8",'Medium retrofit'!$Z$42,IF(F95="Scenario2PBT8",'Medium retrofit'!$AA$42,IF(F95="Scenario3PBT8",'Medium retrofit'!$AB$42,"")))&amp;IF(F95="Scenario1PBT9",'Medium retrofit'!$AC$42,IF(F95="Scenario2PBT9",'Medium retrofit'!$AD$42,IF(F95="Scenario3PBT9",'Medium retrofit'!$AE$42,"")))&amp;IF(F95="Scenario1PBT10",'Medium retrofit'!$AF$42,IF(F95="Scenario2PBT10",'Medium retrofit'!$AG$42,IF(F95="Scenario3PBT10",'Medium retrofit'!$AH$42,"")))&amp;IF(F95="Scenario1PBT11",'Medium retrofit'!$AI$42,IF(F95="Scenario2PBT11",'Medium retrofit'!$AJ$42,IF(F95="Scenario3PBT11",'Medium retrofit'!$AK$42,"")))&amp;IF(F95="Scenario1PBT12",'Medium retrofit'!$AL$42,IF(F95="Scenario2PBT12",'Medium retrofit'!$AM$42,IF(F95="Scenario3PBT12",'Medium retrofit'!$AN$42,"")))&amp;IF(F95="Scenario1PBT13",'Medium retrofit'!$AO$42,IF(F95="Scenario2PBT13",'Medium retrofit'!$AP$42,IF(F95="Scenario3PBT13",'Medium retrofit'!$AQ$42,"")))&amp;IF(F95="Scenario1PBT14",'Medium retrofit'!$AR$42,IF(F95="Scenario2PBT14",'Medium retrofit'!$AS$42,IF(F95="Scenario3PBT14",'Medium retrofit'!$AT$42,"")))&amp;IF(F95="Scenario1PBT15",'Medium retrofit'!$AU$42,IF(F95="Scenario2PBT15",'Medium retrofit'!$AV$42,IF(F95="Scenario3PBT15",'Medium retrofit'!$AW$42,"")))</f>
        <v/>
      </c>
      <c r="Z95" s="125">
        <f t="shared" si="54"/>
        <v>0</v>
      </c>
      <c r="AA95" s="258" t="str">
        <f>IF(F95="Scenario1PBT1",'Medium retrofit'!$E$101,IF(F95="Scenario2PBT1",'Medium retrofit'!$F$101,IF(F95="Scenario3PBT1",'Medium retrofit'!$G$101,"")))&amp;IF(F95="Scenario1PBT2",'Medium retrofit'!$H$101,IF(F95="Scenario2PBT2",'Medium retrofit'!$I$101,IF(F95="Scenario3PBT2",'Medium retrofit'!$J$101,"")))&amp;IF(F95="Scenario1PBT3",'Medium retrofit'!$K$101,IF(F95="Scenario2PBT3",'Medium retrofit'!$L$101,IF(F95="Scenario3PBT3",'Medium retrofit'!$M$101,"")))&amp;IF(F95="Scenario1PBT4",'Medium retrofit'!$N$101,IF(F95="Scenario2PBT4",'Medium retrofit'!$O$101,IF(F95="Scenario3PBT4",'Medium retrofit'!$P$101,"")))&amp;IF(F95="Scenario1PBT5",'Medium retrofit'!$Q$101,IF(F95="Scenario2PBT5",'Medium retrofit'!$R$101,IF(F95="Scenario3PBT5",'Medium retrofit'!$S$101,"")))&amp;IF(F95="Scenario1PBT6",'Medium retrofit'!$T$101,IF(F95="Scenario2PBT6",'Medium retrofit'!$U$101,IF(F95="Scenario3PBT6",'Medium retrofit'!$V$101,"")))&amp;IF(F95="Scenario1PBT7",'Medium retrofit'!$W$101,IF(F95="Scenario2PBT7",'Medium retrofit'!$X$101,IF(F95="Scenario3PBT7",'Medium retrofit'!$Y$101,"")))&amp;IF(F95="Scenario1PBT8",'Medium retrofit'!$Z$101,IF(F95="Scenario2PBT8",'Medium retrofit'!$AA$101,IF(F95="Scenario3PBT8",'Medium retrofit'!$AB$101,"")))&amp;IF(F95="Scenario1PBT9",'Medium retrofit'!$AC$101,IF(F95="Scenario2PBT9",'Medium retrofit'!$AD$101,IF(F95="Scenario3PBT9",'Medium retrofit'!$AE$101,"")))&amp;IF(F95="Scenario1PBT10",'Medium retrofit'!$AF$101,IF(F95="Scenario2PBT10",'Medium retrofit'!$AG$101,IF(F95="Scenario3PBT10",'Medium retrofit'!$AH$101,"")))&amp;IF(F95="Scenario1PBT11",'Medium retrofit'!$AI$101,IF(F95="Scenario2PBT11",'Medium retrofit'!$AJ$101,IF(F95="Scenario3PBT11",'Medium retrofit'!$AK$101,"")))&amp;IF(F95="Scenario1PBT12",'Medium retrofit'!$AL$101,IF(F95="Scenario2PBT12",'Medium retrofit'!$AM$101,IF(F95="Scenario3PBT12",'Medium retrofit'!$AN$101,"")))&amp;IF(F95="Scenario1PBT13",'Medium retrofit'!$AO$101,IF(F95="Scenario2PBT13",'Medium retrofit'!$AP$101,IF(F95="Scenario3PBT13",'Medium retrofit'!$AQ$101,"")))&amp;IF(F95="Scenario1PBT14",'Medium retrofit'!$AR$101,IF(F95="Scenario2PBT14",'Medium retrofit'!$AS$101,IF(F95="Scenario3PBT14",'Medium retrofit'!$AT$101,"")))&amp;IF(F95="Scenario1PBT15",'Medium retrofit'!$AU$101,IF(F95="Scenario2PBT15",'Medium retrofit'!$AV$101,IF(F95="Scenario3PBT15",'Medium retrofit'!$AW$101,"")))</f>
        <v/>
      </c>
      <c r="AB95" s="259">
        <f t="shared" si="55"/>
        <v>0</v>
      </c>
      <c r="AC95" s="251">
        <f>IFERROR('Projection_Base-case'!G95-G95,0)</f>
        <v>0</v>
      </c>
      <c r="AD95" s="125">
        <f t="shared" si="34"/>
        <v>0</v>
      </c>
      <c r="AE95" s="125">
        <f>IFERROR(100*AC95/'Projection_Base-case'!G95,0)</f>
        <v>0</v>
      </c>
      <c r="AF95" s="125">
        <f>IFERROR('Projection_Base-case'!I95-I95,0)</f>
        <v>0</v>
      </c>
      <c r="AG95" s="125">
        <f t="shared" si="35"/>
        <v>0</v>
      </c>
      <c r="AH95" s="125">
        <f>IFERROR(100*AF95/'Projection_Base-case'!I95,0)</f>
        <v>0</v>
      </c>
      <c r="AI95" s="125">
        <f>IFERROR('Projection_Base-case'!K95-K95,0)</f>
        <v>0</v>
      </c>
      <c r="AJ95" s="125">
        <f t="shared" si="36"/>
        <v>0</v>
      </c>
      <c r="AK95" s="125">
        <f>IFERROR(100*AI95/'Projection_Base-case'!K95,0)</f>
        <v>0</v>
      </c>
      <c r="AL95" s="125">
        <f>IFERROR(M95-'Projection_Base-case'!M95,0)</f>
        <v>0</v>
      </c>
      <c r="AM95" s="125">
        <f t="shared" si="37"/>
        <v>0</v>
      </c>
      <c r="AN95" s="179">
        <f>IFERROR(IF('Projection_Base-case'!N95&gt;0,100*AM95/'Projection_Base-case'!N95,100*AM95/N95),0)</f>
        <v>0</v>
      </c>
      <c r="AO95" s="249">
        <f>IFERROR('Projection_Base-case'!O95-O95,0)</f>
        <v>0</v>
      </c>
      <c r="AP95" s="125">
        <f t="shared" si="38"/>
        <v>0</v>
      </c>
      <c r="AQ95" s="125">
        <f>IFERROR(100*AO95/'Projection_Base-case'!O95,0)</f>
        <v>0</v>
      </c>
      <c r="AR95" s="125">
        <f>IFERROR('Projection_Base-case'!Q95-Q95,0)</f>
        <v>0</v>
      </c>
      <c r="AS95" s="125">
        <f t="shared" si="39"/>
        <v>0</v>
      </c>
      <c r="AT95" s="125">
        <f>IFERROR(100*AR95/'Projection_Base-case'!Q95,0)</f>
        <v>0</v>
      </c>
      <c r="AU95" s="125">
        <f>IFERROR('Projection_Base-case'!S95-S95,0)</f>
        <v>0</v>
      </c>
      <c r="AV95" s="125">
        <f t="shared" si="40"/>
        <v>0</v>
      </c>
      <c r="AW95" s="126">
        <f>IFERROR(100*AU95/'Projection_Base-case'!S95,0)</f>
        <v>0</v>
      </c>
      <c r="AX95" s="249">
        <f>IFERROR('Projection_Base-case'!U95-U95,0)</f>
        <v>0</v>
      </c>
      <c r="AY95" s="125">
        <f t="shared" si="41"/>
        <v>0</v>
      </c>
      <c r="AZ95" s="125">
        <f>IFERROR(100*AX95/'Projection_Base-case'!U95,0)</f>
        <v>0</v>
      </c>
      <c r="BA95" s="125">
        <f>IFERROR('Projection_Base-case'!W95-W95,0)</f>
        <v>0</v>
      </c>
      <c r="BB95" s="125">
        <f t="shared" si="42"/>
        <v>0</v>
      </c>
      <c r="BC95" s="125">
        <f>IFERROR(100*BA95/'Projection_Base-case'!W95,0)</f>
        <v>0</v>
      </c>
      <c r="BD95" s="125">
        <f>IFERROR('Projection_Base-case'!Y95-Y95,0)</f>
        <v>0</v>
      </c>
      <c r="BE95" s="125">
        <f t="shared" si="43"/>
        <v>0</v>
      </c>
      <c r="BF95" s="125">
        <f>IFERROR(100*BD95/'Projection_Base-case'!Y95,0)</f>
        <v>0</v>
      </c>
      <c r="BG95" s="178">
        <f t="shared" si="56"/>
        <v>0</v>
      </c>
      <c r="BH95" s="179">
        <f t="shared" si="57"/>
        <v>0</v>
      </c>
    </row>
    <row r="96" spans="1:60">
      <c r="G96" s="163"/>
      <c r="H96" s="164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252"/>
      <c r="AB96" s="253"/>
      <c r="AC96" s="163"/>
      <c r="AD96" s="164"/>
      <c r="AE96" s="164"/>
      <c r="AF96" s="164"/>
      <c r="AG96" s="164"/>
      <c r="AH96" s="164"/>
      <c r="AI96" s="164"/>
      <c r="AJ96" s="164"/>
      <c r="AK96" s="164"/>
      <c r="AL96" s="164"/>
      <c r="AM96" s="164"/>
      <c r="AN96" s="164"/>
      <c r="AO96" s="164"/>
      <c r="AP96" s="164"/>
      <c r="AQ96" s="164"/>
      <c r="AR96" s="164"/>
      <c r="AS96" s="164"/>
      <c r="AT96" s="164"/>
      <c r="AU96" s="164"/>
      <c r="AV96" s="164"/>
      <c r="AW96" s="164"/>
      <c r="AX96" s="164"/>
      <c r="AY96" s="164"/>
      <c r="AZ96" s="164"/>
      <c r="BA96" s="164"/>
      <c r="BB96" s="164"/>
      <c r="BC96" s="164"/>
      <c r="BD96" s="164"/>
      <c r="BE96" s="164"/>
      <c r="BF96" s="164"/>
      <c r="BG96" s="164"/>
      <c r="BH96" s="252"/>
    </row>
    <row r="97" spans="4:60" ht="15" thickBot="1">
      <c r="G97" s="254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  <c r="AA97" s="256"/>
      <c r="AB97" s="260"/>
      <c r="AC97" s="254"/>
      <c r="AD97" s="255"/>
      <c r="AE97" s="255"/>
      <c r="AF97" s="255"/>
      <c r="AG97" s="255"/>
      <c r="AH97" s="255"/>
      <c r="AI97" s="255"/>
      <c r="AJ97" s="255"/>
      <c r="AK97" s="255"/>
      <c r="AL97" s="255"/>
      <c r="AM97" s="255"/>
      <c r="AN97" s="255"/>
      <c r="AO97" s="255"/>
      <c r="AP97" s="255"/>
      <c r="AQ97" s="255"/>
      <c r="AR97" s="255"/>
      <c r="AS97" s="255"/>
      <c r="AT97" s="255"/>
      <c r="AU97" s="255"/>
      <c r="AV97" s="255"/>
      <c r="AW97" s="255"/>
      <c r="AX97" s="255"/>
      <c r="AY97" s="255"/>
      <c r="AZ97" s="255"/>
      <c r="BA97" s="255"/>
      <c r="BB97" s="255"/>
      <c r="BC97" s="255"/>
      <c r="BD97" s="255"/>
      <c r="BE97" s="255"/>
      <c r="BF97" s="255"/>
      <c r="BG97" s="255"/>
      <c r="BH97" s="256"/>
    </row>
    <row r="98" spans="4:60" ht="34.5" customHeight="1" thickBot="1">
      <c r="D98" s="442" t="s">
        <v>70</v>
      </c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43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4"/>
    </row>
    <row r="99" spans="4:60" ht="21">
      <c r="D99" s="195" t="s">
        <v>37</v>
      </c>
      <c r="E99" s="196"/>
      <c r="F99" s="197"/>
      <c r="G99" s="231"/>
      <c r="H99" s="227">
        <f>SUMIF($D$6:$D$95,"PBT1",H6:H95)</f>
        <v>0</v>
      </c>
      <c r="I99" s="228"/>
      <c r="J99" s="227">
        <f>SUMIF($D$6:$D$95,"PBT1",J6:J95)</f>
        <v>0</v>
      </c>
      <c r="K99" s="228"/>
      <c r="L99" s="227">
        <f>SUMIF($D$6:$D$95,"PBT1",L6:L95)</f>
        <v>0</v>
      </c>
      <c r="M99" s="228"/>
      <c r="N99" s="229">
        <f>SUMIF($D$6:$D$95,"PBT1",N6:N95)</f>
        <v>0</v>
      </c>
      <c r="O99" s="230"/>
      <c r="P99" s="227">
        <f>SUMIF($D$6:$D$95,"PBT1",P6:P95)</f>
        <v>0</v>
      </c>
      <c r="Q99" s="228"/>
      <c r="R99" s="227">
        <f>SUMIF($D$6:$D$95,"PBT1",R6:R95)</f>
        <v>0</v>
      </c>
      <c r="S99" s="228"/>
      <c r="T99" s="229">
        <f>SUMIF($D$6:$D$95,"PBT1",T6:T95)</f>
        <v>0</v>
      </c>
      <c r="U99" s="231"/>
      <c r="V99" s="227">
        <f>SUMIF($D$6:$D$95,"PBT1",V6:V95)</f>
        <v>0</v>
      </c>
      <c r="W99" s="228"/>
      <c r="X99" s="227">
        <f>SUMIF($D$6:$D$95,"PBT1",X6:X95)</f>
        <v>0</v>
      </c>
      <c r="Y99" s="228"/>
      <c r="Z99" s="227">
        <f>SUMIF($D$6:$D$95,"PBT1",Z6:Z95)</f>
        <v>0</v>
      </c>
      <c r="AA99" s="232"/>
      <c r="AB99" s="229">
        <f>SUMIF($D$6:$D$95,"PBT1",AB6:AB95)</f>
        <v>0</v>
      </c>
      <c r="AC99" s="231"/>
      <c r="AD99" s="227">
        <f>'Projection_Base-case'!H99-H99</f>
        <v>0</v>
      </c>
      <c r="AE99" s="227">
        <f>IFERROR(100*AD99/'Projection_Base-case'!H99,0)</f>
        <v>0</v>
      </c>
      <c r="AF99" s="228"/>
      <c r="AG99" s="227">
        <f>'Projection_Base-case'!J99-J99</f>
        <v>0</v>
      </c>
      <c r="AH99" s="227">
        <f>IFERROR(100*AG99/'Projection_Base-case'!J99,0)</f>
        <v>0</v>
      </c>
      <c r="AI99" s="228"/>
      <c r="AJ99" s="227">
        <f>'Projection_Base-case'!L99-L99</f>
        <v>0</v>
      </c>
      <c r="AK99" s="227">
        <f>IFERROR(100*AJ99/'Projection_Base-case'!L99,0)</f>
        <v>0</v>
      </c>
      <c r="AL99" s="228"/>
      <c r="AM99" s="227">
        <f>-('Projection_Base-case'!N99-N99)</f>
        <v>0</v>
      </c>
      <c r="AN99" s="229">
        <f>IFERROR(IF('Projection_Base-case'!N99&gt;0,100*AM99/'Projection_Base-case'!N99,100*AM99/N99),0)</f>
        <v>0</v>
      </c>
      <c r="AO99" s="231"/>
      <c r="AP99" s="227">
        <f>'Projection_Base-case'!P99-P99</f>
        <v>0</v>
      </c>
      <c r="AQ99" s="227">
        <f>IFERROR(100*AP99/'Projection_Base-case'!P99,0)</f>
        <v>0</v>
      </c>
      <c r="AR99" s="228"/>
      <c r="AS99" s="227">
        <f>'Projection_Base-case'!R99-R99</f>
        <v>0</v>
      </c>
      <c r="AT99" s="227">
        <f>IFERROR(100*AS99/'Projection_Base-case'!R99,0)</f>
        <v>0</v>
      </c>
      <c r="AU99" s="228"/>
      <c r="AV99" s="227">
        <f>'Projection_Base-case'!T99-T99</f>
        <v>0</v>
      </c>
      <c r="AW99" s="229">
        <f>IFERROR(100*AV99/'Projection_Base-case'!T99,0)</f>
        <v>0</v>
      </c>
      <c r="AX99" s="231"/>
      <c r="AY99" s="227">
        <f>'Projection_Base-case'!V99-V99</f>
        <v>0</v>
      </c>
      <c r="AZ99" s="227">
        <f>IFERROR(100*AY99/'Projection_Base-case'!V99,0)</f>
        <v>0</v>
      </c>
      <c r="BA99" s="228"/>
      <c r="BB99" s="227">
        <f>'Projection_Base-case'!X99-X99</f>
        <v>0</v>
      </c>
      <c r="BC99" s="227">
        <f>IFERROR(100*BB99/'Projection_Base-case'!X99,0)</f>
        <v>0</v>
      </c>
      <c r="BD99" s="228"/>
      <c r="BE99" s="227">
        <f>'Projection_Base-case'!Z99-Z99</f>
        <v>0</v>
      </c>
      <c r="BF99" s="227">
        <f>IFERROR(100*BE99/'Projection_Base-case'!Z99,0)</f>
        <v>0</v>
      </c>
      <c r="BG99" s="227">
        <f>IFERROR(AB99/AY99,0)</f>
        <v>0</v>
      </c>
      <c r="BH99" s="229">
        <f>IFERROR(AB99/AD99,0)</f>
        <v>0</v>
      </c>
    </row>
    <row r="100" spans="4:60" ht="21">
      <c r="D100" s="171" t="s">
        <v>38</v>
      </c>
      <c r="E100" s="172"/>
      <c r="F100" s="173"/>
      <c r="G100" s="237"/>
      <c r="H100" s="233">
        <f>SUMIF($D$6:$D$95,"PBT2",H6:H95)</f>
        <v>0</v>
      </c>
      <c r="I100" s="234"/>
      <c r="J100" s="233">
        <f>SUMIF($D$6:$D$95,"PBT2",J6:J95)</f>
        <v>0</v>
      </c>
      <c r="K100" s="234"/>
      <c r="L100" s="233">
        <f>SUMIF($D$6:$D$95,"PBT2",L6:L95)</f>
        <v>0</v>
      </c>
      <c r="M100" s="234"/>
      <c r="N100" s="235">
        <f>SUMIF($D$6:$D$95,"PBT2",N6:N95)</f>
        <v>0</v>
      </c>
      <c r="O100" s="236"/>
      <c r="P100" s="233">
        <f>SUMIF($D$6:$D$95,"PBT2",P6:P95)</f>
        <v>0</v>
      </c>
      <c r="Q100" s="234"/>
      <c r="R100" s="233">
        <f>SUMIF($D$6:$D$95,"PBT2",R6:R95)</f>
        <v>0</v>
      </c>
      <c r="S100" s="234"/>
      <c r="T100" s="235">
        <f>SUMIF($D$6:$D$95,"PBT2",T6:T95)</f>
        <v>0</v>
      </c>
      <c r="U100" s="237"/>
      <c r="V100" s="233">
        <f>SUMIF($D$6:$D$95,"PBT2",V6:V95)</f>
        <v>0</v>
      </c>
      <c r="W100" s="234"/>
      <c r="X100" s="233">
        <f>SUMIF($D$6:$D$95,"PBT2",X6:X95)</f>
        <v>0</v>
      </c>
      <c r="Y100" s="234"/>
      <c r="Z100" s="233">
        <f>SUMIF($D$6:$D$95,"PBT2",Z6:Z95)</f>
        <v>0</v>
      </c>
      <c r="AA100" s="238"/>
      <c r="AB100" s="235">
        <f>SUMIF($D$6:$D$95,"PBT2",AB6:AB95)</f>
        <v>0</v>
      </c>
      <c r="AC100" s="237"/>
      <c r="AD100" s="233">
        <f>'Projection_Base-case'!H100-H100</f>
        <v>0</v>
      </c>
      <c r="AE100" s="233">
        <f>IFERROR(100*AD100/'Projection_Base-case'!H100,0)</f>
        <v>0</v>
      </c>
      <c r="AF100" s="234"/>
      <c r="AG100" s="233">
        <f>'Projection_Base-case'!J100-J100</f>
        <v>0</v>
      </c>
      <c r="AH100" s="233">
        <f>IFERROR(100*AG100/'Projection_Base-case'!J100,0)</f>
        <v>0</v>
      </c>
      <c r="AI100" s="234"/>
      <c r="AJ100" s="233">
        <f>'Projection_Base-case'!L100-L100</f>
        <v>0</v>
      </c>
      <c r="AK100" s="233">
        <f>IFERROR(100*AJ100/'Projection_Base-case'!L100,0)</f>
        <v>0</v>
      </c>
      <c r="AL100" s="234"/>
      <c r="AM100" s="233">
        <f>-('Projection_Base-case'!N100-N100)</f>
        <v>0</v>
      </c>
      <c r="AN100" s="229">
        <f>IFERROR(IF('Projection_Base-case'!N100&gt;0,100*AM100/'Projection_Base-case'!N100,100*AM100/N100),0)</f>
        <v>0</v>
      </c>
      <c r="AO100" s="237"/>
      <c r="AP100" s="233">
        <f>'Projection_Base-case'!P100-P100</f>
        <v>0</v>
      </c>
      <c r="AQ100" s="233">
        <f>IFERROR(100*AP100/'Projection_Base-case'!P100,0)</f>
        <v>0</v>
      </c>
      <c r="AR100" s="234"/>
      <c r="AS100" s="233">
        <f>'Projection_Base-case'!R100-R100</f>
        <v>0</v>
      </c>
      <c r="AT100" s="233">
        <f>IFERROR(100*AS100/'Projection_Base-case'!R100,0)</f>
        <v>0</v>
      </c>
      <c r="AU100" s="234"/>
      <c r="AV100" s="233">
        <f>'Projection_Base-case'!T100-T100</f>
        <v>0</v>
      </c>
      <c r="AW100" s="235">
        <f>IFERROR(100*AV100/'Projection_Base-case'!T100,0)</f>
        <v>0</v>
      </c>
      <c r="AX100" s="237"/>
      <c r="AY100" s="233">
        <f>'Projection_Base-case'!V100-V100</f>
        <v>0</v>
      </c>
      <c r="AZ100" s="233">
        <f>IFERROR(100*AY100/'Projection_Base-case'!V100,0)</f>
        <v>0</v>
      </c>
      <c r="BA100" s="234"/>
      <c r="BB100" s="233">
        <f>'Projection_Base-case'!X100-X100</f>
        <v>0</v>
      </c>
      <c r="BC100" s="233">
        <f>IFERROR(100*BB100/'Projection_Base-case'!X100,0)</f>
        <v>0</v>
      </c>
      <c r="BD100" s="234"/>
      <c r="BE100" s="233">
        <f>'Projection_Base-case'!Z100-Z100</f>
        <v>0</v>
      </c>
      <c r="BF100" s="233">
        <f>IFERROR(100*BE100/'Projection_Base-case'!Z100,0)</f>
        <v>0</v>
      </c>
      <c r="BG100" s="233">
        <f t="shared" ref="BG100:BG114" si="58">IFERROR(AB100/AY100,0)</f>
        <v>0</v>
      </c>
      <c r="BH100" s="235">
        <f t="shared" ref="BH100:BH114" si="59">IFERROR(AB100/AD100,0)</f>
        <v>0</v>
      </c>
    </row>
    <row r="101" spans="4:60" ht="21">
      <c r="D101" s="171" t="s">
        <v>39</v>
      </c>
      <c r="E101" s="172"/>
      <c r="F101" s="173"/>
      <c r="G101" s="237"/>
      <c r="H101" s="233">
        <f>SUMIF($D$6:$D$95,"PBT3",H6:H95)</f>
        <v>0</v>
      </c>
      <c r="I101" s="234"/>
      <c r="J101" s="233">
        <f>SUMIF($D$6:$D$95,"PBT3",J6:J95)</f>
        <v>0</v>
      </c>
      <c r="K101" s="234"/>
      <c r="L101" s="233">
        <f>SUMIF($D$6:$D$95,"PBT3",L6:L95)</f>
        <v>0</v>
      </c>
      <c r="M101" s="234"/>
      <c r="N101" s="235">
        <f>SUMIF($D$6:$D$95,"PBT3",N6:N95)</f>
        <v>0</v>
      </c>
      <c r="O101" s="236"/>
      <c r="P101" s="233">
        <f>SUMIF($D$6:$D$95,"PBT3",P6:P95)</f>
        <v>0</v>
      </c>
      <c r="Q101" s="234"/>
      <c r="R101" s="233">
        <f>SUMIF($D$6:$D$95,"PBT3",R6:R95)</f>
        <v>0</v>
      </c>
      <c r="S101" s="234"/>
      <c r="T101" s="235">
        <f>SUMIF($D$6:$D$95,"PBT3",T6:T95)</f>
        <v>0</v>
      </c>
      <c r="U101" s="237"/>
      <c r="V101" s="233">
        <f>SUMIF($D$6:$D$95,"PBT3",V6:V95)</f>
        <v>0</v>
      </c>
      <c r="W101" s="234"/>
      <c r="X101" s="233">
        <f>SUMIF($D$6:$D$95,"PBT3",X6:X95)</f>
        <v>0</v>
      </c>
      <c r="Y101" s="234"/>
      <c r="Z101" s="233">
        <f>SUMIF($D$6:$D$95,"PBT3",Z6:Z95)</f>
        <v>0</v>
      </c>
      <c r="AA101" s="238"/>
      <c r="AB101" s="235">
        <f>SUMIF($D$6:$D$95,"PBT3",AB6:AB95)</f>
        <v>0</v>
      </c>
      <c r="AC101" s="237"/>
      <c r="AD101" s="233">
        <f>'Projection_Base-case'!H101-H101</f>
        <v>0</v>
      </c>
      <c r="AE101" s="233">
        <f>IFERROR(100*AD101/'Projection_Base-case'!H101,0)</f>
        <v>0</v>
      </c>
      <c r="AF101" s="234"/>
      <c r="AG101" s="233">
        <f>'Projection_Base-case'!J101-J101</f>
        <v>0</v>
      </c>
      <c r="AH101" s="233">
        <f>IFERROR(100*AG101/'Projection_Base-case'!J101,0)</f>
        <v>0</v>
      </c>
      <c r="AI101" s="234"/>
      <c r="AJ101" s="233">
        <f>'Projection_Base-case'!L101-L101</f>
        <v>0</v>
      </c>
      <c r="AK101" s="233">
        <f>IFERROR(100*AJ101/'Projection_Base-case'!L101,0)</f>
        <v>0</v>
      </c>
      <c r="AL101" s="234"/>
      <c r="AM101" s="233">
        <f>-('Projection_Base-case'!N101-N101)</f>
        <v>0</v>
      </c>
      <c r="AN101" s="229">
        <f>IFERROR(IF('Projection_Base-case'!N101&gt;0,100*AM101/'Projection_Base-case'!N101,100*AM101/N101),0)</f>
        <v>0</v>
      </c>
      <c r="AO101" s="237"/>
      <c r="AP101" s="233">
        <f>'Projection_Base-case'!P101-P101</f>
        <v>0</v>
      </c>
      <c r="AQ101" s="233">
        <f>IFERROR(100*AP101/'Projection_Base-case'!P101,0)</f>
        <v>0</v>
      </c>
      <c r="AR101" s="234"/>
      <c r="AS101" s="233">
        <f>'Projection_Base-case'!R101-R101</f>
        <v>0</v>
      </c>
      <c r="AT101" s="233">
        <f>IFERROR(100*AS101/'Projection_Base-case'!R101,0)</f>
        <v>0</v>
      </c>
      <c r="AU101" s="234"/>
      <c r="AV101" s="233">
        <f>'Projection_Base-case'!T101-T101</f>
        <v>0</v>
      </c>
      <c r="AW101" s="235">
        <f>IFERROR(100*AV101/'Projection_Base-case'!T101,0)</f>
        <v>0</v>
      </c>
      <c r="AX101" s="237"/>
      <c r="AY101" s="233">
        <f>'Projection_Base-case'!V101-V101</f>
        <v>0</v>
      </c>
      <c r="AZ101" s="233">
        <f>IFERROR(100*AY101/'Projection_Base-case'!V101,0)</f>
        <v>0</v>
      </c>
      <c r="BA101" s="234"/>
      <c r="BB101" s="233">
        <f>'Projection_Base-case'!X101-X101</f>
        <v>0</v>
      </c>
      <c r="BC101" s="233">
        <f>IFERROR(100*BB101/'Projection_Base-case'!X101,0)</f>
        <v>0</v>
      </c>
      <c r="BD101" s="234"/>
      <c r="BE101" s="233">
        <f>'Projection_Base-case'!Z101-Z101</f>
        <v>0</v>
      </c>
      <c r="BF101" s="233">
        <f>IFERROR(100*BE101/'Projection_Base-case'!Z101,0)</f>
        <v>0</v>
      </c>
      <c r="BG101" s="233">
        <f t="shared" si="58"/>
        <v>0</v>
      </c>
      <c r="BH101" s="235">
        <f t="shared" si="59"/>
        <v>0</v>
      </c>
    </row>
    <row r="102" spans="4:60" ht="21">
      <c r="D102" s="171" t="s">
        <v>40</v>
      </c>
      <c r="E102" s="172"/>
      <c r="F102" s="173"/>
      <c r="G102" s="237"/>
      <c r="H102" s="233">
        <f>SUMIF($D$6:$D$95,"PBT4",H6:H95)</f>
        <v>0</v>
      </c>
      <c r="I102" s="234"/>
      <c r="J102" s="233">
        <f>SUMIF($D$6:$D$95,"PBT4",J6:J95)</f>
        <v>0</v>
      </c>
      <c r="K102" s="234"/>
      <c r="L102" s="233">
        <f>SUMIF($D$6:$D$95,"PBT4",L6:L95)</f>
        <v>0</v>
      </c>
      <c r="M102" s="234"/>
      <c r="N102" s="235">
        <f>SUMIF($D$6:$D$95,"PBT4",N6:N95)</f>
        <v>0</v>
      </c>
      <c r="O102" s="236"/>
      <c r="P102" s="233">
        <f>SUMIF($D$6:$D$95,"PBT4",P6:P95)</f>
        <v>0</v>
      </c>
      <c r="Q102" s="234"/>
      <c r="R102" s="233">
        <f>SUMIF($D$6:$D$95,"PBT4",R6:R95)</f>
        <v>0</v>
      </c>
      <c r="S102" s="234"/>
      <c r="T102" s="235">
        <f>SUMIF($D$6:$D$95,"PBT4",T6:T95)</f>
        <v>0</v>
      </c>
      <c r="U102" s="237"/>
      <c r="V102" s="233">
        <f>SUMIF($D$6:$D$95,"PBT4",V6:V95)</f>
        <v>0</v>
      </c>
      <c r="W102" s="234"/>
      <c r="X102" s="233">
        <f>SUMIF($D$6:$D$95,"PBT4",X6:X95)</f>
        <v>0</v>
      </c>
      <c r="Y102" s="234"/>
      <c r="Z102" s="233">
        <f>SUMIF($D$6:$D$95,"PBT4",Z6:Z95)</f>
        <v>0</v>
      </c>
      <c r="AA102" s="238"/>
      <c r="AB102" s="235">
        <f>SUMIF($D$6:$D$95,"PBT4",AB6:AB95)</f>
        <v>0</v>
      </c>
      <c r="AC102" s="237"/>
      <c r="AD102" s="233">
        <f>'Projection_Base-case'!H102-H102</f>
        <v>0</v>
      </c>
      <c r="AE102" s="233">
        <f>IFERROR(100*AD102/'Projection_Base-case'!H102,0)</f>
        <v>0</v>
      </c>
      <c r="AF102" s="234"/>
      <c r="AG102" s="233">
        <f>'Projection_Base-case'!J102-J102</f>
        <v>0</v>
      </c>
      <c r="AH102" s="233">
        <f>IFERROR(100*AG102/'Projection_Base-case'!J102,0)</f>
        <v>0</v>
      </c>
      <c r="AI102" s="234"/>
      <c r="AJ102" s="233">
        <f>'Projection_Base-case'!L102-L102</f>
        <v>0</v>
      </c>
      <c r="AK102" s="233">
        <f>IFERROR(100*AJ102/'Projection_Base-case'!L102,0)</f>
        <v>0</v>
      </c>
      <c r="AL102" s="234"/>
      <c r="AM102" s="233">
        <f>-('Projection_Base-case'!N102-N102)</f>
        <v>0</v>
      </c>
      <c r="AN102" s="229">
        <f>IFERROR(IF('Projection_Base-case'!N102&gt;0,100*AM102/'Projection_Base-case'!N102,100*AM102/N102),0)</f>
        <v>0</v>
      </c>
      <c r="AO102" s="237"/>
      <c r="AP102" s="233">
        <f>'Projection_Base-case'!P102-P102</f>
        <v>0</v>
      </c>
      <c r="AQ102" s="233">
        <f>IFERROR(100*AP102/'Projection_Base-case'!P102,0)</f>
        <v>0</v>
      </c>
      <c r="AR102" s="234"/>
      <c r="AS102" s="233">
        <f>'Projection_Base-case'!R102-R102</f>
        <v>0</v>
      </c>
      <c r="AT102" s="233">
        <f>IFERROR(100*AS102/'Projection_Base-case'!R102,0)</f>
        <v>0</v>
      </c>
      <c r="AU102" s="234"/>
      <c r="AV102" s="233">
        <f>'Projection_Base-case'!T102-T102</f>
        <v>0</v>
      </c>
      <c r="AW102" s="235">
        <f>IFERROR(100*AV102/'Projection_Base-case'!T102,0)</f>
        <v>0</v>
      </c>
      <c r="AX102" s="237"/>
      <c r="AY102" s="233">
        <f>'Projection_Base-case'!V102-V102</f>
        <v>0</v>
      </c>
      <c r="AZ102" s="233">
        <f>IFERROR(100*AY102/'Projection_Base-case'!V102,0)</f>
        <v>0</v>
      </c>
      <c r="BA102" s="234"/>
      <c r="BB102" s="233">
        <f>'Projection_Base-case'!X102-X102</f>
        <v>0</v>
      </c>
      <c r="BC102" s="233">
        <f>IFERROR(100*BB102/'Projection_Base-case'!X102,0)</f>
        <v>0</v>
      </c>
      <c r="BD102" s="234"/>
      <c r="BE102" s="233">
        <f>'Projection_Base-case'!Z102-Z102</f>
        <v>0</v>
      </c>
      <c r="BF102" s="233">
        <f>IFERROR(100*BE102/'Projection_Base-case'!Z102,0)</f>
        <v>0</v>
      </c>
      <c r="BG102" s="233">
        <f t="shared" si="58"/>
        <v>0</v>
      </c>
      <c r="BH102" s="235">
        <f t="shared" si="59"/>
        <v>0</v>
      </c>
    </row>
    <row r="103" spans="4:60" ht="21">
      <c r="D103" s="171" t="s">
        <v>41</v>
      </c>
      <c r="E103" s="172"/>
      <c r="F103" s="173"/>
      <c r="G103" s="237"/>
      <c r="H103" s="233">
        <f>SUMIF($D$6:$D$95,"PBT5",H6:H95)</f>
        <v>0</v>
      </c>
      <c r="I103" s="234"/>
      <c r="J103" s="233">
        <f>SUMIF($D$6:$D$95,"PBT5",J6:J95)</f>
        <v>0</v>
      </c>
      <c r="K103" s="234"/>
      <c r="L103" s="233">
        <f>SUMIF($D$6:$D$95,"PBT5",L6:L95)</f>
        <v>0</v>
      </c>
      <c r="M103" s="234"/>
      <c r="N103" s="235">
        <f>SUMIF($D$6:$D$95,"PBT5",N6:N95)</f>
        <v>0</v>
      </c>
      <c r="O103" s="236"/>
      <c r="P103" s="233">
        <f>SUMIF($D$6:$D$95,"PBT5",P6:P95)</f>
        <v>0</v>
      </c>
      <c r="Q103" s="234"/>
      <c r="R103" s="233">
        <f>SUMIF($D$6:$D$95,"PBT5",R6:R95)</f>
        <v>0</v>
      </c>
      <c r="S103" s="234"/>
      <c r="T103" s="235">
        <f>SUMIF($D$6:$D$95,"PBT5",T6:T95)</f>
        <v>0</v>
      </c>
      <c r="U103" s="237"/>
      <c r="V103" s="233">
        <f>SUMIF($D$6:$D$95,"PBT5",V6:V95)</f>
        <v>0</v>
      </c>
      <c r="W103" s="234"/>
      <c r="X103" s="233">
        <f>SUMIF($D$6:$D$95,"PBT5",X6:X95)</f>
        <v>0</v>
      </c>
      <c r="Y103" s="234"/>
      <c r="Z103" s="233">
        <f>SUMIF($D$6:$D$95,"PBT5",Z6:Z95)</f>
        <v>0</v>
      </c>
      <c r="AA103" s="238"/>
      <c r="AB103" s="235">
        <f>SUMIF($D$6:$D$95,"PBT5",AB6:AB95)</f>
        <v>0</v>
      </c>
      <c r="AC103" s="237"/>
      <c r="AD103" s="233">
        <f>'Projection_Base-case'!H103-H103</f>
        <v>0</v>
      </c>
      <c r="AE103" s="233">
        <f>IFERROR(100*AD103/'Projection_Base-case'!H103,0)</f>
        <v>0</v>
      </c>
      <c r="AF103" s="234"/>
      <c r="AG103" s="233">
        <f>'Projection_Base-case'!J103-J103</f>
        <v>0</v>
      </c>
      <c r="AH103" s="233">
        <f>IFERROR(100*AG103/'Projection_Base-case'!J103,0)</f>
        <v>0</v>
      </c>
      <c r="AI103" s="234"/>
      <c r="AJ103" s="233">
        <f>'Projection_Base-case'!L103-L103</f>
        <v>0</v>
      </c>
      <c r="AK103" s="233">
        <f>IFERROR(100*AJ103/'Projection_Base-case'!L103,0)</f>
        <v>0</v>
      </c>
      <c r="AL103" s="234"/>
      <c r="AM103" s="233">
        <f>-('Projection_Base-case'!N103-N103)</f>
        <v>0</v>
      </c>
      <c r="AN103" s="229">
        <f>IFERROR(IF('Projection_Base-case'!N103&gt;0,100*AM103/'Projection_Base-case'!N103,100*AM103/N103),0)</f>
        <v>0</v>
      </c>
      <c r="AO103" s="237"/>
      <c r="AP103" s="233">
        <f>'Projection_Base-case'!P103-P103</f>
        <v>0</v>
      </c>
      <c r="AQ103" s="233">
        <f>IFERROR(100*AP103/'Projection_Base-case'!P103,0)</f>
        <v>0</v>
      </c>
      <c r="AR103" s="234"/>
      <c r="AS103" s="233">
        <f>'Projection_Base-case'!R103-R103</f>
        <v>0</v>
      </c>
      <c r="AT103" s="233">
        <f>IFERROR(100*AS103/'Projection_Base-case'!R103,0)</f>
        <v>0</v>
      </c>
      <c r="AU103" s="234"/>
      <c r="AV103" s="233">
        <f>'Projection_Base-case'!T103-T103</f>
        <v>0</v>
      </c>
      <c r="AW103" s="235">
        <f>IFERROR(100*AV103/'Projection_Base-case'!T103,0)</f>
        <v>0</v>
      </c>
      <c r="AX103" s="237"/>
      <c r="AY103" s="233">
        <f>'Projection_Base-case'!V103-V103</f>
        <v>0</v>
      </c>
      <c r="AZ103" s="233">
        <f>IFERROR(100*AY103/'Projection_Base-case'!V103,0)</f>
        <v>0</v>
      </c>
      <c r="BA103" s="234"/>
      <c r="BB103" s="233">
        <f>'Projection_Base-case'!X103-X103</f>
        <v>0</v>
      </c>
      <c r="BC103" s="233">
        <f>IFERROR(100*BB103/'Projection_Base-case'!X103,0)</f>
        <v>0</v>
      </c>
      <c r="BD103" s="234"/>
      <c r="BE103" s="233">
        <f>'Projection_Base-case'!Z103-Z103</f>
        <v>0</v>
      </c>
      <c r="BF103" s="233">
        <f>IFERROR(100*BE103/'Projection_Base-case'!Z103,0)</f>
        <v>0</v>
      </c>
      <c r="BG103" s="233">
        <f t="shared" si="58"/>
        <v>0</v>
      </c>
      <c r="BH103" s="235">
        <f t="shared" si="59"/>
        <v>0</v>
      </c>
    </row>
    <row r="104" spans="4:60" ht="21">
      <c r="D104" s="171" t="s">
        <v>42</v>
      </c>
      <c r="E104" s="172"/>
      <c r="F104" s="173"/>
      <c r="G104" s="237"/>
      <c r="H104" s="233">
        <f>SUMIF($D$6:$D$95,"PBT6",H6:H95)</f>
        <v>0</v>
      </c>
      <c r="I104" s="234"/>
      <c r="J104" s="233">
        <f>SUMIF($D$6:$D$95,"PBT6",J6:J95)</f>
        <v>0</v>
      </c>
      <c r="K104" s="234"/>
      <c r="L104" s="233">
        <f>SUMIF($D$6:$D$95,"PBT6",L6:L95)</f>
        <v>0</v>
      </c>
      <c r="M104" s="234"/>
      <c r="N104" s="235">
        <f>SUMIF($D$6:$D$95,"PBT6",N6:N95)</f>
        <v>0</v>
      </c>
      <c r="O104" s="236"/>
      <c r="P104" s="233">
        <f>SUMIF($D$6:$D$95,"PBT6",P6:P95)</f>
        <v>0</v>
      </c>
      <c r="Q104" s="234"/>
      <c r="R104" s="233">
        <f>SUMIF($D$6:$D$95,"PBT6",R6:R95)</f>
        <v>0</v>
      </c>
      <c r="S104" s="234"/>
      <c r="T104" s="235">
        <f>SUMIF($D$6:$D$95,"PBT6",T6:T95)</f>
        <v>0</v>
      </c>
      <c r="U104" s="237"/>
      <c r="V104" s="233">
        <f>SUMIF($D$6:$D$95,"PBT6",V6:V95)</f>
        <v>0</v>
      </c>
      <c r="W104" s="234"/>
      <c r="X104" s="233">
        <f>SUMIF($D$6:$D$95,"PBT6",X6:X95)</f>
        <v>0</v>
      </c>
      <c r="Y104" s="234"/>
      <c r="Z104" s="233">
        <f>SUMIF($D$6:$D$95,"PBT6",Z6:Z95)</f>
        <v>0</v>
      </c>
      <c r="AA104" s="238"/>
      <c r="AB104" s="235">
        <f>SUMIF($D$6:$D$95,"PBT6",AB6:AB95)</f>
        <v>0</v>
      </c>
      <c r="AC104" s="237"/>
      <c r="AD104" s="233">
        <f>'Projection_Base-case'!H104-H104</f>
        <v>0</v>
      </c>
      <c r="AE104" s="233">
        <f>IFERROR(100*AD104/'Projection_Base-case'!H104,0)</f>
        <v>0</v>
      </c>
      <c r="AF104" s="234"/>
      <c r="AG104" s="233">
        <f>'Projection_Base-case'!J104-J104</f>
        <v>0</v>
      </c>
      <c r="AH104" s="233">
        <f>IFERROR(100*AG104/'Projection_Base-case'!J104,0)</f>
        <v>0</v>
      </c>
      <c r="AI104" s="234"/>
      <c r="AJ104" s="233">
        <f>'Projection_Base-case'!L104-L104</f>
        <v>0</v>
      </c>
      <c r="AK104" s="233">
        <f>IFERROR(100*AJ104/'Projection_Base-case'!L104,0)</f>
        <v>0</v>
      </c>
      <c r="AL104" s="234"/>
      <c r="AM104" s="233">
        <f>-('Projection_Base-case'!N104-N104)</f>
        <v>0</v>
      </c>
      <c r="AN104" s="229">
        <f>IFERROR(IF('Projection_Base-case'!N104&gt;0,100*AM104/'Projection_Base-case'!N104,100*AM104/N104),0)</f>
        <v>0</v>
      </c>
      <c r="AO104" s="237"/>
      <c r="AP104" s="233">
        <f>'Projection_Base-case'!P104-P104</f>
        <v>0</v>
      </c>
      <c r="AQ104" s="233">
        <f>IFERROR(100*AP104/'Projection_Base-case'!P104,0)</f>
        <v>0</v>
      </c>
      <c r="AR104" s="234"/>
      <c r="AS104" s="233">
        <f>'Projection_Base-case'!R104-R104</f>
        <v>0</v>
      </c>
      <c r="AT104" s="233">
        <f>IFERROR(100*AS104/'Projection_Base-case'!R104,0)</f>
        <v>0</v>
      </c>
      <c r="AU104" s="234"/>
      <c r="AV104" s="233">
        <f>'Projection_Base-case'!T104-T104</f>
        <v>0</v>
      </c>
      <c r="AW104" s="235">
        <f>IFERROR(100*AV104/'Projection_Base-case'!T104,0)</f>
        <v>0</v>
      </c>
      <c r="AX104" s="237"/>
      <c r="AY104" s="233">
        <f>'Projection_Base-case'!V104-V104</f>
        <v>0</v>
      </c>
      <c r="AZ104" s="233">
        <f>IFERROR(100*AY104/'Projection_Base-case'!V104,0)</f>
        <v>0</v>
      </c>
      <c r="BA104" s="234"/>
      <c r="BB104" s="233">
        <f>'Projection_Base-case'!X104-X104</f>
        <v>0</v>
      </c>
      <c r="BC104" s="233">
        <f>IFERROR(100*BB104/'Projection_Base-case'!X104,0)</f>
        <v>0</v>
      </c>
      <c r="BD104" s="234"/>
      <c r="BE104" s="233">
        <f>'Projection_Base-case'!Z104-Z104</f>
        <v>0</v>
      </c>
      <c r="BF104" s="233">
        <f>IFERROR(100*BE104/'Projection_Base-case'!Z104,0)</f>
        <v>0</v>
      </c>
      <c r="BG104" s="233">
        <f t="shared" si="58"/>
        <v>0</v>
      </c>
      <c r="BH104" s="235">
        <f t="shared" si="59"/>
        <v>0</v>
      </c>
    </row>
    <row r="105" spans="4:60" ht="21">
      <c r="D105" s="171" t="s">
        <v>43</v>
      </c>
      <c r="E105" s="172"/>
      <c r="F105" s="173"/>
      <c r="G105" s="237"/>
      <c r="H105" s="233">
        <f>SUMIF($D$6:$D$95,"PBT7",H6:H95)</f>
        <v>0</v>
      </c>
      <c r="I105" s="234"/>
      <c r="J105" s="233">
        <f>SUMIF($D$6:$D$95,"PBT7",J6:J95)</f>
        <v>0</v>
      </c>
      <c r="K105" s="234"/>
      <c r="L105" s="233">
        <f>SUMIF($D$6:$D$95,"PBT7",L6:L95)</f>
        <v>0</v>
      </c>
      <c r="M105" s="234"/>
      <c r="N105" s="235">
        <f>SUMIF($D$6:$D$95,"PBT7",N6:N95)</f>
        <v>0</v>
      </c>
      <c r="O105" s="236"/>
      <c r="P105" s="233">
        <f>SUMIF($D$6:$D$95,"PBT7",P6:P95)</f>
        <v>0</v>
      </c>
      <c r="Q105" s="234"/>
      <c r="R105" s="233">
        <f>SUMIF($D$6:$D$95,"PBT7",R6:R95)</f>
        <v>0</v>
      </c>
      <c r="S105" s="234"/>
      <c r="T105" s="235">
        <f>SUMIF($D$6:$D$95,"PBT7",T6:T95)</f>
        <v>0</v>
      </c>
      <c r="U105" s="237"/>
      <c r="V105" s="233">
        <f>SUMIF($D$6:$D$95,"PBT7",V6:V95)</f>
        <v>0</v>
      </c>
      <c r="W105" s="234"/>
      <c r="X105" s="233">
        <f>SUMIF($D$6:$D$95,"PBT7",X6:X95)</f>
        <v>0</v>
      </c>
      <c r="Y105" s="234"/>
      <c r="Z105" s="233">
        <f>SUMIF($D$6:$D$95,"PBT7",Z6:Z95)</f>
        <v>0</v>
      </c>
      <c r="AA105" s="238"/>
      <c r="AB105" s="235">
        <f>SUMIF($D$6:$D$95,"PBT7",AB6:AB95)</f>
        <v>0</v>
      </c>
      <c r="AC105" s="237"/>
      <c r="AD105" s="233">
        <f>'Projection_Base-case'!H105-H105</f>
        <v>0</v>
      </c>
      <c r="AE105" s="233">
        <f>IFERROR(100*AD105/'Projection_Base-case'!H105,0)</f>
        <v>0</v>
      </c>
      <c r="AF105" s="234"/>
      <c r="AG105" s="233">
        <f>'Projection_Base-case'!J105-J105</f>
        <v>0</v>
      </c>
      <c r="AH105" s="233">
        <f>IFERROR(100*AG105/'Projection_Base-case'!J105,0)</f>
        <v>0</v>
      </c>
      <c r="AI105" s="234"/>
      <c r="AJ105" s="233">
        <f>'Projection_Base-case'!L105-L105</f>
        <v>0</v>
      </c>
      <c r="AK105" s="233">
        <f>IFERROR(100*AJ105/'Projection_Base-case'!L105,0)</f>
        <v>0</v>
      </c>
      <c r="AL105" s="234"/>
      <c r="AM105" s="233">
        <f>-('Projection_Base-case'!N105-N105)</f>
        <v>0</v>
      </c>
      <c r="AN105" s="229">
        <f>IFERROR(IF('Projection_Base-case'!N105&gt;0,100*AM105/'Projection_Base-case'!N105,100*AM105/N105),0)</f>
        <v>0</v>
      </c>
      <c r="AO105" s="237"/>
      <c r="AP105" s="233">
        <f>'Projection_Base-case'!P105-P105</f>
        <v>0</v>
      </c>
      <c r="AQ105" s="233">
        <f>IFERROR(100*AP105/'Projection_Base-case'!P105,0)</f>
        <v>0</v>
      </c>
      <c r="AR105" s="234"/>
      <c r="AS105" s="233">
        <f>'Projection_Base-case'!R105-R105</f>
        <v>0</v>
      </c>
      <c r="AT105" s="233">
        <f>IFERROR(100*AS105/'Projection_Base-case'!R105,0)</f>
        <v>0</v>
      </c>
      <c r="AU105" s="234"/>
      <c r="AV105" s="233">
        <f>'Projection_Base-case'!T105-T105</f>
        <v>0</v>
      </c>
      <c r="AW105" s="235">
        <f>IFERROR(100*AV105/'Projection_Base-case'!T105,0)</f>
        <v>0</v>
      </c>
      <c r="AX105" s="237"/>
      <c r="AY105" s="233">
        <f>'Projection_Base-case'!V105-V105</f>
        <v>0</v>
      </c>
      <c r="AZ105" s="233">
        <f>IFERROR(100*AY105/'Projection_Base-case'!V105,0)</f>
        <v>0</v>
      </c>
      <c r="BA105" s="234"/>
      <c r="BB105" s="233">
        <f>'Projection_Base-case'!X105-X105</f>
        <v>0</v>
      </c>
      <c r="BC105" s="233">
        <f>IFERROR(100*BB105/'Projection_Base-case'!X105,0)</f>
        <v>0</v>
      </c>
      <c r="BD105" s="234"/>
      <c r="BE105" s="233">
        <f>'Projection_Base-case'!Z105-Z105</f>
        <v>0</v>
      </c>
      <c r="BF105" s="233">
        <f>IFERROR(100*BE105/'Projection_Base-case'!Z105,0)</f>
        <v>0</v>
      </c>
      <c r="BG105" s="233">
        <f t="shared" si="58"/>
        <v>0</v>
      </c>
      <c r="BH105" s="235">
        <f t="shared" si="59"/>
        <v>0</v>
      </c>
    </row>
    <row r="106" spans="4:60" ht="21">
      <c r="D106" s="171" t="s">
        <v>44</v>
      </c>
      <c r="E106" s="172"/>
      <c r="F106" s="173"/>
      <c r="G106" s="237"/>
      <c r="H106" s="233">
        <f>SUMIF($D$6:$D$95,"PBT8",H6:H95)</f>
        <v>0</v>
      </c>
      <c r="I106" s="234"/>
      <c r="J106" s="233">
        <f>SUMIF($D$6:$D$95,"PBT8",J6:J95)</f>
        <v>0</v>
      </c>
      <c r="K106" s="234"/>
      <c r="L106" s="233">
        <f>SUMIF($D$6:$D$95,"PBT8",L6:L95)</f>
        <v>0</v>
      </c>
      <c r="M106" s="234"/>
      <c r="N106" s="235">
        <f>SUMIF($D$6:$D$95,"PBT8",N6:N95)</f>
        <v>0</v>
      </c>
      <c r="O106" s="236"/>
      <c r="P106" s="233">
        <f>SUMIF($D$6:$D$95,"PBT8",P6:P95)</f>
        <v>0</v>
      </c>
      <c r="Q106" s="234"/>
      <c r="R106" s="233">
        <f>SUMIF($D$6:$D$95,"PBT8",R6:R95)</f>
        <v>0</v>
      </c>
      <c r="S106" s="234"/>
      <c r="T106" s="235">
        <f>SUMIF($D$6:$D$95,"PBT8",T6:T95)</f>
        <v>0</v>
      </c>
      <c r="U106" s="237"/>
      <c r="V106" s="233">
        <f>SUMIF($D$6:$D$95,"PBT8",V6:V95)</f>
        <v>0</v>
      </c>
      <c r="W106" s="234"/>
      <c r="X106" s="233">
        <f>SUMIF($D$6:$D$95,"PBT8",X6:X95)</f>
        <v>0</v>
      </c>
      <c r="Y106" s="234"/>
      <c r="Z106" s="233">
        <f>SUMIF($D$6:$D$95,"PBT8",Z6:Z95)</f>
        <v>0</v>
      </c>
      <c r="AA106" s="238"/>
      <c r="AB106" s="235">
        <f>SUMIF($D$6:$D$95,"PBT8",AB6:AB95)</f>
        <v>0</v>
      </c>
      <c r="AC106" s="237"/>
      <c r="AD106" s="233">
        <f>'Projection_Base-case'!H106-H106</f>
        <v>0</v>
      </c>
      <c r="AE106" s="233">
        <f>IFERROR(100*AD106/'Projection_Base-case'!H106,0)</f>
        <v>0</v>
      </c>
      <c r="AF106" s="234"/>
      <c r="AG106" s="233">
        <f>'Projection_Base-case'!J106-J106</f>
        <v>0</v>
      </c>
      <c r="AH106" s="233">
        <f>IFERROR(100*AG106/'Projection_Base-case'!J106,0)</f>
        <v>0</v>
      </c>
      <c r="AI106" s="234"/>
      <c r="AJ106" s="233">
        <f>'Projection_Base-case'!L106-L106</f>
        <v>0</v>
      </c>
      <c r="AK106" s="233">
        <f>IFERROR(100*AJ106/'Projection_Base-case'!L106,0)</f>
        <v>0</v>
      </c>
      <c r="AL106" s="234"/>
      <c r="AM106" s="233">
        <f>-('Projection_Base-case'!N106-N106)</f>
        <v>0</v>
      </c>
      <c r="AN106" s="229">
        <f>IFERROR(IF('Projection_Base-case'!N106&gt;0,100*AM106/'Projection_Base-case'!N106,100*AM106/N106),0)</f>
        <v>0</v>
      </c>
      <c r="AO106" s="237"/>
      <c r="AP106" s="233">
        <f>'Projection_Base-case'!P106-P106</f>
        <v>0</v>
      </c>
      <c r="AQ106" s="233">
        <f>IFERROR(100*AP106/'Projection_Base-case'!P106,0)</f>
        <v>0</v>
      </c>
      <c r="AR106" s="234"/>
      <c r="AS106" s="233">
        <f>'Projection_Base-case'!R106-R106</f>
        <v>0</v>
      </c>
      <c r="AT106" s="233">
        <f>IFERROR(100*AS106/'Projection_Base-case'!R106,0)</f>
        <v>0</v>
      </c>
      <c r="AU106" s="234"/>
      <c r="AV106" s="233">
        <f>'Projection_Base-case'!T106-T106</f>
        <v>0</v>
      </c>
      <c r="AW106" s="235">
        <f>IFERROR(100*AV106/'Projection_Base-case'!T106,0)</f>
        <v>0</v>
      </c>
      <c r="AX106" s="237"/>
      <c r="AY106" s="233">
        <f>'Projection_Base-case'!V106-V106</f>
        <v>0</v>
      </c>
      <c r="AZ106" s="233">
        <f>IFERROR(100*AY106/'Projection_Base-case'!V106,0)</f>
        <v>0</v>
      </c>
      <c r="BA106" s="234"/>
      <c r="BB106" s="233">
        <f>'Projection_Base-case'!X106-X106</f>
        <v>0</v>
      </c>
      <c r="BC106" s="233">
        <f>IFERROR(100*BB106/'Projection_Base-case'!X106,0)</f>
        <v>0</v>
      </c>
      <c r="BD106" s="234"/>
      <c r="BE106" s="233">
        <f>'Projection_Base-case'!Z106-Z106</f>
        <v>0</v>
      </c>
      <c r="BF106" s="233">
        <f>IFERROR(100*BE106/'Projection_Base-case'!Z106,0)</f>
        <v>0</v>
      </c>
      <c r="BG106" s="233">
        <f t="shared" si="58"/>
        <v>0</v>
      </c>
      <c r="BH106" s="235">
        <f t="shared" si="59"/>
        <v>0</v>
      </c>
    </row>
    <row r="107" spans="4:60" ht="21">
      <c r="D107" s="171" t="s">
        <v>45</v>
      </c>
      <c r="E107" s="172"/>
      <c r="F107" s="173"/>
      <c r="G107" s="237"/>
      <c r="H107" s="233">
        <f>SUMIF($D$6:$D$95,"PBT9",H6:H95)</f>
        <v>0</v>
      </c>
      <c r="I107" s="234"/>
      <c r="J107" s="233">
        <f>SUMIF($D$6:$D$95,"PBT9",J6:J95)</f>
        <v>0</v>
      </c>
      <c r="K107" s="234"/>
      <c r="L107" s="233">
        <f>SUMIF($D$6:$D$95,"PBT9",L6:L95)</f>
        <v>0</v>
      </c>
      <c r="M107" s="234"/>
      <c r="N107" s="235">
        <f>SUMIF($D$6:$D$95,"PBT9",N6:N95)</f>
        <v>0</v>
      </c>
      <c r="O107" s="236"/>
      <c r="P107" s="233">
        <f>SUMIF($D$6:$D$95,"PBT9",P6:P95)</f>
        <v>0</v>
      </c>
      <c r="Q107" s="234"/>
      <c r="R107" s="233">
        <f>SUMIF($D$6:$D$95,"PBT9",R6:R95)</f>
        <v>0</v>
      </c>
      <c r="S107" s="234"/>
      <c r="T107" s="235">
        <f>SUMIF($D$6:$D$95,"PBT9",T6:T95)</f>
        <v>0</v>
      </c>
      <c r="U107" s="237"/>
      <c r="V107" s="233">
        <f>SUMIF($D$6:$D$95,"PBT9",V6:V95)</f>
        <v>0</v>
      </c>
      <c r="W107" s="234"/>
      <c r="X107" s="233">
        <f>SUMIF($D$6:$D$95,"PBT9",X6:X95)</f>
        <v>0</v>
      </c>
      <c r="Y107" s="234"/>
      <c r="Z107" s="233">
        <f>SUMIF($D$6:$D$95,"PBT9",Z6:Z95)</f>
        <v>0</v>
      </c>
      <c r="AA107" s="238"/>
      <c r="AB107" s="235">
        <f>SUMIF($D$6:$D$95,"PBT9",AB6:AB95)</f>
        <v>0</v>
      </c>
      <c r="AC107" s="237"/>
      <c r="AD107" s="233">
        <f>'Projection_Base-case'!H107-H107</f>
        <v>0</v>
      </c>
      <c r="AE107" s="233">
        <f>IFERROR(100*AD107/'Projection_Base-case'!H107,0)</f>
        <v>0</v>
      </c>
      <c r="AF107" s="234"/>
      <c r="AG107" s="233">
        <f>'Projection_Base-case'!J107-J107</f>
        <v>0</v>
      </c>
      <c r="AH107" s="233">
        <f>IFERROR(100*AG107/'Projection_Base-case'!J107,0)</f>
        <v>0</v>
      </c>
      <c r="AI107" s="234"/>
      <c r="AJ107" s="233">
        <f>'Projection_Base-case'!L107-L107</f>
        <v>0</v>
      </c>
      <c r="AK107" s="233">
        <f>IFERROR(100*AJ107/'Projection_Base-case'!L107,0)</f>
        <v>0</v>
      </c>
      <c r="AL107" s="234"/>
      <c r="AM107" s="233">
        <f>-('Projection_Base-case'!N107-N107)</f>
        <v>0</v>
      </c>
      <c r="AN107" s="229">
        <f>IFERROR(IF('Projection_Base-case'!N107&gt;0,100*AM107/'Projection_Base-case'!N107,100*AM107/N107),0)</f>
        <v>0</v>
      </c>
      <c r="AO107" s="237"/>
      <c r="AP107" s="233">
        <f>'Projection_Base-case'!P107-P107</f>
        <v>0</v>
      </c>
      <c r="AQ107" s="233">
        <f>IFERROR(100*AP107/'Projection_Base-case'!P107,0)</f>
        <v>0</v>
      </c>
      <c r="AR107" s="234"/>
      <c r="AS107" s="233">
        <f>'Projection_Base-case'!R107-R107</f>
        <v>0</v>
      </c>
      <c r="AT107" s="233">
        <f>IFERROR(100*AS107/'Projection_Base-case'!R107,0)</f>
        <v>0</v>
      </c>
      <c r="AU107" s="234"/>
      <c r="AV107" s="233">
        <f>'Projection_Base-case'!T107-T107</f>
        <v>0</v>
      </c>
      <c r="AW107" s="235">
        <f>IFERROR(100*AV107/'Projection_Base-case'!T107,0)</f>
        <v>0</v>
      </c>
      <c r="AX107" s="237"/>
      <c r="AY107" s="233">
        <f>'Projection_Base-case'!V107-V107</f>
        <v>0</v>
      </c>
      <c r="AZ107" s="233">
        <f>IFERROR(100*AY107/'Projection_Base-case'!V107,0)</f>
        <v>0</v>
      </c>
      <c r="BA107" s="234"/>
      <c r="BB107" s="233">
        <f>'Projection_Base-case'!X107-X107</f>
        <v>0</v>
      </c>
      <c r="BC107" s="233">
        <f>IFERROR(100*BB107/'Projection_Base-case'!X107,0)</f>
        <v>0</v>
      </c>
      <c r="BD107" s="234"/>
      <c r="BE107" s="233">
        <f>'Projection_Base-case'!Z107-Z107</f>
        <v>0</v>
      </c>
      <c r="BF107" s="233">
        <f>IFERROR(100*BE107/'Projection_Base-case'!Z107,0)</f>
        <v>0</v>
      </c>
      <c r="BG107" s="233">
        <f t="shared" si="58"/>
        <v>0</v>
      </c>
      <c r="BH107" s="235">
        <f t="shared" si="59"/>
        <v>0</v>
      </c>
    </row>
    <row r="108" spans="4:60" ht="21">
      <c r="D108" s="171" t="s">
        <v>46</v>
      </c>
      <c r="E108" s="172"/>
      <c r="F108" s="173"/>
      <c r="G108" s="237"/>
      <c r="H108" s="233">
        <f>SUMIF($D$6:$D$95,"PBT10",H6:H95)</f>
        <v>0</v>
      </c>
      <c r="I108" s="234"/>
      <c r="J108" s="233">
        <f>SUMIF($D$6:$D$95,"PBT10",J6:J95)</f>
        <v>0</v>
      </c>
      <c r="K108" s="234"/>
      <c r="L108" s="233">
        <f>SUMIF($D$6:$D$95,"PBT10",L6:L95)</f>
        <v>0</v>
      </c>
      <c r="M108" s="234"/>
      <c r="N108" s="235">
        <f>SUMIF($D$6:$D$95,"PBT10",N6:N95)</f>
        <v>0</v>
      </c>
      <c r="O108" s="236"/>
      <c r="P108" s="233">
        <f>SUMIF($D$6:$D$95,"PBT10",P6:P95)</f>
        <v>0</v>
      </c>
      <c r="Q108" s="234"/>
      <c r="R108" s="233">
        <f>SUMIF($D$6:$D$95,"PBT10",R6:R95)</f>
        <v>0</v>
      </c>
      <c r="S108" s="234"/>
      <c r="T108" s="235">
        <f>SUMIF($D$6:$D$95,"PBT10",T6:T95)</f>
        <v>0</v>
      </c>
      <c r="U108" s="237"/>
      <c r="V108" s="233">
        <f>SUMIF($D$6:$D$95,"PBT10",V6:V95)</f>
        <v>0</v>
      </c>
      <c r="W108" s="234"/>
      <c r="X108" s="233">
        <f>SUMIF($D$6:$D$95,"PBT10",X6:X95)</f>
        <v>0</v>
      </c>
      <c r="Y108" s="234"/>
      <c r="Z108" s="233">
        <f>SUMIF($D$6:$D$95,"PBT10",Z6:Z95)</f>
        <v>0</v>
      </c>
      <c r="AA108" s="238"/>
      <c r="AB108" s="235">
        <f>SUMIF($D$6:$D$95,"PBT10",AB6:AB95)</f>
        <v>0</v>
      </c>
      <c r="AC108" s="237"/>
      <c r="AD108" s="233">
        <f>'Projection_Base-case'!H108-H108</f>
        <v>0</v>
      </c>
      <c r="AE108" s="233">
        <f>IFERROR(100*AD108/'Projection_Base-case'!H108,0)</f>
        <v>0</v>
      </c>
      <c r="AF108" s="234"/>
      <c r="AG108" s="233">
        <f>'Projection_Base-case'!J108-J108</f>
        <v>0</v>
      </c>
      <c r="AH108" s="233">
        <f>IFERROR(100*AG108/'Projection_Base-case'!J108,0)</f>
        <v>0</v>
      </c>
      <c r="AI108" s="234"/>
      <c r="AJ108" s="233">
        <f>'Projection_Base-case'!L108-L108</f>
        <v>0</v>
      </c>
      <c r="AK108" s="233">
        <f>IFERROR(100*AJ108/'Projection_Base-case'!L108,0)</f>
        <v>0</v>
      </c>
      <c r="AL108" s="234"/>
      <c r="AM108" s="233">
        <f>-('Projection_Base-case'!N108-N108)</f>
        <v>0</v>
      </c>
      <c r="AN108" s="229">
        <f>IFERROR(IF('Projection_Base-case'!N108&gt;0,100*AM108/'Projection_Base-case'!N108,100*AM108/N108),0)</f>
        <v>0</v>
      </c>
      <c r="AO108" s="237"/>
      <c r="AP108" s="233">
        <f>'Projection_Base-case'!P108-P108</f>
        <v>0</v>
      </c>
      <c r="AQ108" s="233">
        <f>IFERROR(100*AP108/'Projection_Base-case'!P108,0)</f>
        <v>0</v>
      </c>
      <c r="AR108" s="234"/>
      <c r="AS108" s="233">
        <f>'Projection_Base-case'!R108-R108</f>
        <v>0</v>
      </c>
      <c r="AT108" s="233">
        <f>IFERROR(100*AS108/'Projection_Base-case'!R108,0)</f>
        <v>0</v>
      </c>
      <c r="AU108" s="234"/>
      <c r="AV108" s="233">
        <f>'Projection_Base-case'!T108-T108</f>
        <v>0</v>
      </c>
      <c r="AW108" s="235">
        <f>IFERROR(100*AV108/'Projection_Base-case'!T108,0)</f>
        <v>0</v>
      </c>
      <c r="AX108" s="237"/>
      <c r="AY108" s="233">
        <f>'Projection_Base-case'!V108-V108</f>
        <v>0</v>
      </c>
      <c r="AZ108" s="233">
        <f>IFERROR(100*AY108/'Projection_Base-case'!V108,0)</f>
        <v>0</v>
      </c>
      <c r="BA108" s="234"/>
      <c r="BB108" s="233">
        <f>'Projection_Base-case'!X108-X108</f>
        <v>0</v>
      </c>
      <c r="BC108" s="233">
        <f>IFERROR(100*BB108/'Projection_Base-case'!X108,0)</f>
        <v>0</v>
      </c>
      <c r="BD108" s="234"/>
      <c r="BE108" s="233">
        <f>'Projection_Base-case'!Z108-Z108</f>
        <v>0</v>
      </c>
      <c r="BF108" s="233">
        <f>IFERROR(100*BE108/'Projection_Base-case'!Z108,0)</f>
        <v>0</v>
      </c>
      <c r="BG108" s="233">
        <f t="shared" si="58"/>
        <v>0</v>
      </c>
      <c r="BH108" s="235">
        <f t="shared" si="59"/>
        <v>0</v>
      </c>
    </row>
    <row r="109" spans="4:60" ht="21">
      <c r="D109" s="171" t="s">
        <v>47</v>
      </c>
      <c r="E109" s="172"/>
      <c r="F109" s="173"/>
      <c r="G109" s="237"/>
      <c r="H109" s="233">
        <f>SUMIF($D$6:$D$95,"PBT11",H6:H95)</f>
        <v>0</v>
      </c>
      <c r="I109" s="234"/>
      <c r="J109" s="233">
        <f>SUMIF($D$6:$D$95,"PBT11",J6:J95)</f>
        <v>0</v>
      </c>
      <c r="K109" s="234"/>
      <c r="L109" s="233">
        <f>SUMIF($D$6:$D$95,"PBT11",L6:L95)</f>
        <v>0</v>
      </c>
      <c r="M109" s="234"/>
      <c r="N109" s="235">
        <f>SUMIF($D$6:$D$95,"PBT11",N6:N95)</f>
        <v>0</v>
      </c>
      <c r="O109" s="236"/>
      <c r="P109" s="233">
        <f>SUMIF($D$6:$D$95,"PBT11",P6:P95)</f>
        <v>0</v>
      </c>
      <c r="Q109" s="234"/>
      <c r="R109" s="233">
        <f>SUMIF($D$6:$D$95,"PBT11",R6:R95)</f>
        <v>0</v>
      </c>
      <c r="S109" s="234"/>
      <c r="T109" s="235">
        <f>SUMIF($D$6:$D$95,"PBT11",T6:T95)</f>
        <v>0</v>
      </c>
      <c r="U109" s="237"/>
      <c r="V109" s="233">
        <f>SUMIF($D$6:$D$95,"PBT11",V6:V95)</f>
        <v>0</v>
      </c>
      <c r="W109" s="234"/>
      <c r="X109" s="233">
        <f>SUMIF($D$6:$D$95,"PBT11",X6:X95)</f>
        <v>0</v>
      </c>
      <c r="Y109" s="234"/>
      <c r="Z109" s="233">
        <f>SUMIF($D$6:$D$95,"PBT11",Z6:Z95)</f>
        <v>0</v>
      </c>
      <c r="AA109" s="238"/>
      <c r="AB109" s="235">
        <f>SUMIF($D$6:$D$95,"PBT11",AB6:AB95)</f>
        <v>0</v>
      </c>
      <c r="AC109" s="237"/>
      <c r="AD109" s="233">
        <f>'Projection_Base-case'!H109-H109</f>
        <v>0</v>
      </c>
      <c r="AE109" s="233">
        <f>IFERROR(100*AD109/'Projection_Base-case'!H109,0)</f>
        <v>0</v>
      </c>
      <c r="AF109" s="234"/>
      <c r="AG109" s="233">
        <f>'Projection_Base-case'!J109-J109</f>
        <v>0</v>
      </c>
      <c r="AH109" s="233">
        <f>IFERROR(100*AG109/'Projection_Base-case'!J109,0)</f>
        <v>0</v>
      </c>
      <c r="AI109" s="234"/>
      <c r="AJ109" s="233">
        <f>'Projection_Base-case'!L109-L109</f>
        <v>0</v>
      </c>
      <c r="AK109" s="233">
        <f>IFERROR(100*AJ109/'Projection_Base-case'!L109,0)</f>
        <v>0</v>
      </c>
      <c r="AL109" s="234"/>
      <c r="AM109" s="233">
        <f>-('Projection_Base-case'!N109-N109)</f>
        <v>0</v>
      </c>
      <c r="AN109" s="229">
        <f>IFERROR(IF('Projection_Base-case'!N109&gt;0,100*AM109/'Projection_Base-case'!N109,100*AM109/N109),0)</f>
        <v>0</v>
      </c>
      <c r="AO109" s="237"/>
      <c r="AP109" s="233">
        <f>'Projection_Base-case'!P109-P109</f>
        <v>0</v>
      </c>
      <c r="AQ109" s="233">
        <f>IFERROR(100*AP109/'Projection_Base-case'!P109,0)</f>
        <v>0</v>
      </c>
      <c r="AR109" s="234"/>
      <c r="AS109" s="233">
        <f>'Projection_Base-case'!R109-R109</f>
        <v>0</v>
      </c>
      <c r="AT109" s="233">
        <f>IFERROR(100*AS109/'Projection_Base-case'!R109,0)</f>
        <v>0</v>
      </c>
      <c r="AU109" s="234"/>
      <c r="AV109" s="233">
        <f>'Projection_Base-case'!T109-T109</f>
        <v>0</v>
      </c>
      <c r="AW109" s="235">
        <f>IFERROR(100*AV109/'Projection_Base-case'!T109,0)</f>
        <v>0</v>
      </c>
      <c r="AX109" s="237"/>
      <c r="AY109" s="233">
        <f>'Projection_Base-case'!V109-V109</f>
        <v>0</v>
      </c>
      <c r="AZ109" s="233">
        <f>IFERROR(100*AY109/'Projection_Base-case'!V109,0)</f>
        <v>0</v>
      </c>
      <c r="BA109" s="234"/>
      <c r="BB109" s="233">
        <f>'Projection_Base-case'!X109-X109</f>
        <v>0</v>
      </c>
      <c r="BC109" s="233">
        <f>IFERROR(100*BB109/'Projection_Base-case'!X109,0)</f>
        <v>0</v>
      </c>
      <c r="BD109" s="234"/>
      <c r="BE109" s="233">
        <f>'Projection_Base-case'!Z109-Z109</f>
        <v>0</v>
      </c>
      <c r="BF109" s="233">
        <f>IFERROR(100*BE109/'Projection_Base-case'!Z109,0)</f>
        <v>0</v>
      </c>
      <c r="BG109" s="233">
        <f t="shared" si="58"/>
        <v>0</v>
      </c>
      <c r="BH109" s="235">
        <f t="shared" si="59"/>
        <v>0</v>
      </c>
    </row>
    <row r="110" spans="4:60" ht="21">
      <c r="D110" s="171" t="s">
        <v>48</v>
      </c>
      <c r="E110" s="172"/>
      <c r="F110" s="173"/>
      <c r="G110" s="237"/>
      <c r="H110" s="233">
        <f>SUMIF($D$6:$D$95,"PBT12",H6:H95)</f>
        <v>0</v>
      </c>
      <c r="I110" s="234"/>
      <c r="J110" s="233">
        <f>SUMIF($D$6:$D$95,"PBT12",J6:J95)</f>
        <v>0</v>
      </c>
      <c r="K110" s="234"/>
      <c r="L110" s="233">
        <f>SUMIF($D$6:$D$95,"PBT12",L6:L95)</f>
        <v>0</v>
      </c>
      <c r="M110" s="234"/>
      <c r="N110" s="235">
        <f>SUMIF($D$6:$D$95,"PBT12",N6:N95)</f>
        <v>0</v>
      </c>
      <c r="O110" s="236"/>
      <c r="P110" s="233">
        <f>SUMIF($D$6:$D$95,"PBT12",P6:P95)</f>
        <v>0</v>
      </c>
      <c r="Q110" s="234"/>
      <c r="R110" s="233">
        <f>SUMIF($D$6:$D$95,"PBT12",R6:R95)</f>
        <v>0</v>
      </c>
      <c r="S110" s="234"/>
      <c r="T110" s="235">
        <f>SUMIF($D$6:$D$95,"PBT12",T6:T95)</f>
        <v>0</v>
      </c>
      <c r="U110" s="237"/>
      <c r="V110" s="233">
        <f>SUMIF($D$6:$D$95,"PBT12",V6:V95)</f>
        <v>0</v>
      </c>
      <c r="W110" s="234"/>
      <c r="X110" s="233">
        <f>SUMIF($D$6:$D$95,"PBT12",X6:X95)</f>
        <v>0</v>
      </c>
      <c r="Y110" s="234"/>
      <c r="Z110" s="233">
        <f>SUMIF($D$6:$D$95,"PBT12",Z6:Z95)</f>
        <v>0</v>
      </c>
      <c r="AA110" s="238"/>
      <c r="AB110" s="235">
        <f>SUMIF($D$6:$D$95,"PBT12",AB6:AB95)</f>
        <v>0</v>
      </c>
      <c r="AC110" s="237"/>
      <c r="AD110" s="233">
        <f>'Projection_Base-case'!H110-H110</f>
        <v>0</v>
      </c>
      <c r="AE110" s="233">
        <f>IFERROR(100*AD110/'Projection_Base-case'!H110,0)</f>
        <v>0</v>
      </c>
      <c r="AF110" s="234"/>
      <c r="AG110" s="233">
        <f>'Projection_Base-case'!J110-J110</f>
        <v>0</v>
      </c>
      <c r="AH110" s="233">
        <f>IFERROR(100*AG110/'Projection_Base-case'!J110,0)</f>
        <v>0</v>
      </c>
      <c r="AI110" s="234"/>
      <c r="AJ110" s="233">
        <f>'Projection_Base-case'!L110-L110</f>
        <v>0</v>
      </c>
      <c r="AK110" s="233">
        <f>IFERROR(100*AJ110/'Projection_Base-case'!L110,0)</f>
        <v>0</v>
      </c>
      <c r="AL110" s="234"/>
      <c r="AM110" s="233">
        <f>-('Projection_Base-case'!N110-N110)</f>
        <v>0</v>
      </c>
      <c r="AN110" s="229">
        <f>IFERROR(IF('Projection_Base-case'!N110&gt;0,100*AM110/'Projection_Base-case'!N110,100*AM110/N110),0)</f>
        <v>0</v>
      </c>
      <c r="AO110" s="237"/>
      <c r="AP110" s="233">
        <f>'Projection_Base-case'!P110-P110</f>
        <v>0</v>
      </c>
      <c r="AQ110" s="233">
        <f>IFERROR(100*AP110/'Projection_Base-case'!P110,0)</f>
        <v>0</v>
      </c>
      <c r="AR110" s="234"/>
      <c r="AS110" s="233">
        <f>'Projection_Base-case'!R110-R110</f>
        <v>0</v>
      </c>
      <c r="AT110" s="233">
        <f>IFERROR(100*AS110/'Projection_Base-case'!R110,0)</f>
        <v>0</v>
      </c>
      <c r="AU110" s="234"/>
      <c r="AV110" s="233">
        <f>'Projection_Base-case'!T110-T110</f>
        <v>0</v>
      </c>
      <c r="AW110" s="235">
        <f>IFERROR(100*AV110/'Projection_Base-case'!T110,0)</f>
        <v>0</v>
      </c>
      <c r="AX110" s="237"/>
      <c r="AY110" s="233">
        <f>'Projection_Base-case'!V110-V110</f>
        <v>0</v>
      </c>
      <c r="AZ110" s="233">
        <f>IFERROR(100*AY110/'Projection_Base-case'!V110,0)</f>
        <v>0</v>
      </c>
      <c r="BA110" s="234"/>
      <c r="BB110" s="233">
        <f>'Projection_Base-case'!X110-X110</f>
        <v>0</v>
      </c>
      <c r="BC110" s="233">
        <f>IFERROR(100*BB110/'Projection_Base-case'!X110,0)</f>
        <v>0</v>
      </c>
      <c r="BD110" s="234"/>
      <c r="BE110" s="233">
        <f>'Projection_Base-case'!Z110-Z110</f>
        <v>0</v>
      </c>
      <c r="BF110" s="233">
        <f>IFERROR(100*BE110/'Projection_Base-case'!Z110,0)</f>
        <v>0</v>
      </c>
      <c r="BG110" s="233">
        <f t="shared" si="58"/>
        <v>0</v>
      </c>
      <c r="BH110" s="235">
        <f t="shared" si="59"/>
        <v>0</v>
      </c>
    </row>
    <row r="111" spans="4:60" ht="21">
      <c r="D111" s="171" t="s">
        <v>49</v>
      </c>
      <c r="E111" s="172"/>
      <c r="F111" s="173"/>
      <c r="G111" s="237"/>
      <c r="H111" s="233">
        <f>SUMIF($D$6:$D$95,"PBT13",H6:H95)</f>
        <v>0</v>
      </c>
      <c r="I111" s="234"/>
      <c r="J111" s="233">
        <f>SUMIF($D$6:$D$95,"PBT13",J6:J95)</f>
        <v>0</v>
      </c>
      <c r="K111" s="234"/>
      <c r="L111" s="233">
        <f>SUMIF($D$6:$D$95,"PBT13",L6:L95)</f>
        <v>0</v>
      </c>
      <c r="M111" s="234"/>
      <c r="N111" s="235">
        <f>SUMIF($D$6:$D$95,"PBT13",N6:N95)</f>
        <v>0</v>
      </c>
      <c r="O111" s="236"/>
      <c r="P111" s="233">
        <f>SUMIF($D$6:$D$95,"PBT13",P6:P95)</f>
        <v>0</v>
      </c>
      <c r="Q111" s="234"/>
      <c r="R111" s="233">
        <f>SUMIF($D$6:$D$95,"PBT13",R6:R95)</f>
        <v>0</v>
      </c>
      <c r="S111" s="234"/>
      <c r="T111" s="235">
        <f>SUMIF($D$6:$D$95,"PBT13",T6:T95)</f>
        <v>0</v>
      </c>
      <c r="U111" s="237"/>
      <c r="V111" s="233">
        <f>SUMIF($D$6:$D$95,"PBT13",V6:V95)</f>
        <v>0</v>
      </c>
      <c r="W111" s="234"/>
      <c r="X111" s="233">
        <f>SUMIF($D$6:$D$95,"PBT13",X6:X95)</f>
        <v>0</v>
      </c>
      <c r="Y111" s="234"/>
      <c r="Z111" s="233">
        <f>SUMIF($D$6:$D$95,"PBT13",Z6:Z95)</f>
        <v>0</v>
      </c>
      <c r="AA111" s="238"/>
      <c r="AB111" s="235">
        <f>SUMIF($D$6:$D$95,"PBT13",AB6:AB95)</f>
        <v>0</v>
      </c>
      <c r="AC111" s="237"/>
      <c r="AD111" s="233">
        <f>'Projection_Base-case'!H111-H111</f>
        <v>0</v>
      </c>
      <c r="AE111" s="233">
        <f>IFERROR(100*AD111/'Projection_Base-case'!H111,0)</f>
        <v>0</v>
      </c>
      <c r="AF111" s="234"/>
      <c r="AG111" s="233">
        <f>'Projection_Base-case'!J111-J111</f>
        <v>0</v>
      </c>
      <c r="AH111" s="233">
        <f>IFERROR(100*AG111/'Projection_Base-case'!J111,0)</f>
        <v>0</v>
      </c>
      <c r="AI111" s="234"/>
      <c r="AJ111" s="233">
        <f>'Projection_Base-case'!L111-L111</f>
        <v>0</v>
      </c>
      <c r="AK111" s="233">
        <f>IFERROR(100*AJ111/'Projection_Base-case'!L111,0)</f>
        <v>0</v>
      </c>
      <c r="AL111" s="234"/>
      <c r="AM111" s="233">
        <f>-('Projection_Base-case'!N111-N111)</f>
        <v>0</v>
      </c>
      <c r="AN111" s="229">
        <f>IFERROR(IF('Projection_Base-case'!N111&gt;0,100*AM111/'Projection_Base-case'!N111,100*AM111/N111),0)</f>
        <v>0</v>
      </c>
      <c r="AO111" s="237"/>
      <c r="AP111" s="233">
        <f>'Projection_Base-case'!P111-P111</f>
        <v>0</v>
      </c>
      <c r="AQ111" s="233">
        <f>IFERROR(100*AP111/'Projection_Base-case'!P111,0)</f>
        <v>0</v>
      </c>
      <c r="AR111" s="234"/>
      <c r="AS111" s="233">
        <f>'Projection_Base-case'!R111-R111</f>
        <v>0</v>
      </c>
      <c r="AT111" s="233">
        <f>IFERROR(100*AS111/'Projection_Base-case'!R111,0)</f>
        <v>0</v>
      </c>
      <c r="AU111" s="234"/>
      <c r="AV111" s="233">
        <f>'Projection_Base-case'!T111-T111</f>
        <v>0</v>
      </c>
      <c r="AW111" s="235">
        <f>IFERROR(100*AV111/'Projection_Base-case'!T111,0)</f>
        <v>0</v>
      </c>
      <c r="AX111" s="237"/>
      <c r="AY111" s="233">
        <f>'Projection_Base-case'!V111-V111</f>
        <v>0</v>
      </c>
      <c r="AZ111" s="233">
        <f>IFERROR(100*AY111/'Projection_Base-case'!V111,0)</f>
        <v>0</v>
      </c>
      <c r="BA111" s="234"/>
      <c r="BB111" s="233">
        <f>'Projection_Base-case'!X111-X111</f>
        <v>0</v>
      </c>
      <c r="BC111" s="233">
        <f>IFERROR(100*BB111/'Projection_Base-case'!X111,0)</f>
        <v>0</v>
      </c>
      <c r="BD111" s="234"/>
      <c r="BE111" s="233">
        <f>'Projection_Base-case'!Z111-Z111</f>
        <v>0</v>
      </c>
      <c r="BF111" s="233">
        <f>IFERROR(100*BE111/'Projection_Base-case'!Z111,0)</f>
        <v>0</v>
      </c>
      <c r="BG111" s="233">
        <f t="shared" si="58"/>
        <v>0</v>
      </c>
      <c r="BH111" s="235">
        <f t="shared" si="59"/>
        <v>0</v>
      </c>
    </row>
    <row r="112" spans="4:60" ht="21">
      <c r="D112" s="171" t="s">
        <v>50</v>
      </c>
      <c r="E112" s="172"/>
      <c r="F112" s="173"/>
      <c r="G112" s="237"/>
      <c r="H112" s="233">
        <f>SUMIF($D$6:$D$95,"PBT14",H6:H95)</f>
        <v>0</v>
      </c>
      <c r="I112" s="234"/>
      <c r="J112" s="233">
        <f>SUMIF($D$6:$D$95,"PBT14",J6:J95)</f>
        <v>0</v>
      </c>
      <c r="K112" s="234"/>
      <c r="L112" s="233">
        <f>SUMIF($D$6:$D$95,"PBT14",L6:L95)</f>
        <v>0</v>
      </c>
      <c r="M112" s="234"/>
      <c r="N112" s="235">
        <f>SUMIF($D$6:$D$95,"PBT14",N6:N95)</f>
        <v>0</v>
      </c>
      <c r="O112" s="236"/>
      <c r="P112" s="233">
        <f>SUMIF($D$6:$D$95,"PBT14",P6:P95)</f>
        <v>0</v>
      </c>
      <c r="Q112" s="234"/>
      <c r="R112" s="233">
        <f>SUMIF($D$6:$D$95,"PBT14",R6:R95)</f>
        <v>0</v>
      </c>
      <c r="S112" s="234"/>
      <c r="T112" s="235">
        <f>SUMIF($D$6:$D$95,"PBT14",T6:T95)</f>
        <v>0</v>
      </c>
      <c r="U112" s="237"/>
      <c r="V112" s="233">
        <f>SUMIF($D$6:$D$95,"PBT14",V6:V95)</f>
        <v>0</v>
      </c>
      <c r="W112" s="234"/>
      <c r="X112" s="233">
        <f>SUMIF($D$6:$D$95,"PBT14",X6:X95)</f>
        <v>0</v>
      </c>
      <c r="Y112" s="234"/>
      <c r="Z112" s="233">
        <f>SUMIF($D$6:$D$95,"PBT14",Z6:Z95)</f>
        <v>0</v>
      </c>
      <c r="AA112" s="238"/>
      <c r="AB112" s="235">
        <f>SUMIF($D$6:$D$95,"PBT14",AB6:AB95)</f>
        <v>0</v>
      </c>
      <c r="AC112" s="237"/>
      <c r="AD112" s="233">
        <f>'Projection_Base-case'!H112-H112</f>
        <v>0</v>
      </c>
      <c r="AE112" s="233">
        <f>IFERROR(100*AD112/'Projection_Base-case'!H112,0)</f>
        <v>0</v>
      </c>
      <c r="AF112" s="234"/>
      <c r="AG112" s="233">
        <f>'Projection_Base-case'!J112-J112</f>
        <v>0</v>
      </c>
      <c r="AH112" s="233">
        <f>IFERROR(100*AG112/'Projection_Base-case'!J112,0)</f>
        <v>0</v>
      </c>
      <c r="AI112" s="234"/>
      <c r="AJ112" s="233">
        <f>'Projection_Base-case'!L112-L112</f>
        <v>0</v>
      </c>
      <c r="AK112" s="233">
        <f>IFERROR(100*AJ112/'Projection_Base-case'!L112,0)</f>
        <v>0</v>
      </c>
      <c r="AL112" s="234"/>
      <c r="AM112" s="233">
        <f>-('Projection_Base-case'!N112-N112)</f>
        <v>0</v>
      </c>
      <c r="AN112" s="229">
        <f>IFERROR(IF('Projection_Base-case'!N112&gt;0,100*AM112/'Projection_Base-case'!N112,100*AM112/N112),0)</f>
        <v>0</v>
      </c>
      <c r="AO112" s="237"/>
      <c r="AP112" s="233">
        <f>'Projection_Base-case'!P112-P112</f>
        <v>0</v>
      </c>
      <c r="AQ112" s="233">
        <f>IFERROR(100*AP112/'Projection_Base-case'!P112,0)</f>
        <v>0</v>
      </c>
      <c r="AR112" s="234"/>
      <c r="AS112" s="233">
        <f>'Projection_Base-case'!R112-R112</f>
        <v>0</v>
      </c>
      <c r="AT112" s="233">
        <f>IFERROR(100*AS112/'Projection_Base-case'!R112,0)</f>
        <v>0</v>
      </c>
      <c r="AU112" s="234"/>
      <c r="AV112" s="233">
        <f>'Projection_Base-case'!T112-T112</f>
        <v>0</v>
      </c>
      <c r="AW112" s="235">
        <f>IFERROR(100*AV112/'Projection_Base-case'!T112,0)</f>
        <v>0</v>
      </c>
      <c r="AX112" s="237"/>
      <c r="AY112" s="233">
        <f>'Projection_Base-case'!V112-V112</f>
        <v>0</v>
      </c>
      <c r="AZ112" s="233">
        <f>IFERROR(100*AY112/'Projection_Base-case'!V112,0)</f>
        <v>0</v>
      </c>
      <c r="BA112" s="234"/>
      <c r="BB112" s="233">
        <f>'Projection_Base-case'!X112-X112</f>
        <v>0</v>
      </c>
      <c r="BC112" s="233">
        <f>IFERROR(100*BB112/'Projection_Base-case'!X112,0)</f>
        <v>0</v>
      </c>
      <c r="BD112" s="234"/>
      <c r="BE112" s="233">
        <f>'Projection_Base-case'!Z112-Z112</f>
        <v>0</v>
      </c>
      <c r="BF112" s="233">
        <f>IFERROR(100*BE112/'Projection_Base-case'!Z112,0)</f>
        <v>0</v>
      </c>
      <c r="BG112" s="233">
        <f t="shared" si="58"/>
        <v>0</v>
      </c>
      <c r="BH112" s="235">
        <f t="shared" si="59"/>
        <v>0</v>
      </c>
    </row>
    <row r="113" spans="4:60" ht="21">
      <c r="D113" s="171" t="s">
        <v>51</v>
      </c>
      <c r="E113" s="172"/>
      <c r="F113" s="173"/>
      <c r="G113" s="237"/>
      <c r="H113" s="233">
        <f>SUMIF($D$6:$D$95,"PBT15",H6:H95)</f>
        <v>0</v>
      </c>
      <c r="I113" s="234"/>
      <c r="J113" s="233">
        <f>SUMIF($D$6:$D$95,"PBT15",J6:J95)</f>
        <v>0</v>
      </c>
      <c r="K113" s="234"/>
      <c r="L113" s="233">
        <f>SUMIF($D$6:$D$95,"PBT15",L6:L95)</f>
        <v>0</v>
      </c>
      <c r="M113" s="234"/>
      <c r="N113" s="235">
        <f>SUMIF($D$6:$D$95,"PBT15",N6:N95)</f>
        <v>0</v>
      </c>
      <c r="O113" s="236"/>
      <c r="P113" s="233">
        <f>SUMIF($D$6:$D$95,"PBT15",P6:P95)</f>
        <v>0</v>
      </c>
      <c r="Q113" s="234"/>
      <c r="R113" s="233">
        <f>SUMIF($D$6:$D$95,"PBT15",R6:R95)</f>
        <v>0</v>
      </c>
      <c r="S113" s="234"/>
      <c r="T113" s="235">
        <f>SUMIF($D$6:$D$95,"PBT15",T6:T95)</f>
        <v>0</v>
      </c>
      <c r="U113" s="237"/>
      <c r="V113" s="233">
        <f>SUMIF($D$6:$D$95,"PBT15",V6:V95)</f>
        <v>0</v>
      </c>
      <c r="W113" s="234"/>
      <c r="X113" s="233">
        <f>SUMIF($D$6:$D$95,"PBT15",X6:X95)</f>
        <v>0</v>
      </c>
      <c r="Y113" s="234"/>
      <c r="Z113" s="233">
        <f>SUMIF($D$6:$D$95,"PBT15",Z6:Z95)</f>
        <v>0</v>
      </c>
      <c r="AA113" s="238"/>
      <c r="AB113" s="235">
        <f>SUMIF($D$6:$D$95,"PBT15",AB6:AB95)</f>
        <v>0</v>
      </c>
      <c r="AC113" s="237"/>
      <c r="AD113" s="233">
        <f>'Projection_Base-case'!H113-H113</f>
        <v>0</v>
      </c>
      <c r="AE113" s="233">
        <f>IFERROR(100*AD113/'Projection_Base-case'!H113,0)</f>
        <v>0</v>
      </c>
      <c r="AF113" s="234"/>
      <c r="AG113" s="233">
        <f>'Projection_Base-case'!J113-J113</f>
        <v>0</v>
      </c>
      <c r="AH113" s="233">
        <f>IFERROR(100*AG113/'Projection_Base-case'!J113,0)</f>
        <v>0</v>
      </c>
      <c r="AI113" s="234"/>
      <c r="AJ113" s="233">
        <f>'Projection_Base-case'!L113-L113</f>
        <v>0</v>
      </c>
      <c r="AK113" s="233">
        <f>IFERROR(100*AJ113/'Projection_Base-case'!L113,0)</f>
        <v>0</v>
      </c>
      <c r="AL113" s="234"/>
      <c r="AM113" s="233">
        <f>-('Projection_Base-case'!N113-N113)</f>
        <v>0</v>
      </c>
      <c r="AN113" s="229">
        <f>IFERROR(IF('Projection_Base-case'!N113&gt;0,100*AM113/'Projection_Base-case'!N113,100*AM113/N113),0)</f>
        <v>0</v>
      </c>
      <c r="AO113" s="237"/>
      <c r="AP113" s="233">
        <f>'Projection_Base-case'!P113-P113</f>
        <v>0</v>
      </c>
      <c r="AQ113" s="233">
        <f>IFERROR(100*AP113/'Projection_Base-case'!P113,0)</f>
        <v>0</v>
      </c>
      <c r="AR113" s="234"/>
      <c r="AS113" s="233">
        <f>'Projection_Base-case'!R113-R113</f>
        <v>0</v>
      </c>
      <c r="AT113" s="233">
        <f>IFERROR(100*AS113/'Projection_Base-case'!R113,0)</f>
        <v>0</v>
      </c>
      <c r="AU113" s="234"/>
      <c r="AV113" s="233">
        <f>'Projection_Base-case'!T113-T113</f>
        <v>0</v>
      </c>
      <c r="AW113" s="235">
        <f>IFERROR(100*AV113/'Projection_Base-case'!T113,0)</f>
        <v>0</v>
      </c>
      <c r="AX113" s="237"/>
      <c r="AY113" s="233">
        <f>'Projection_Base-case'!V113-V113</f>
        <v>0</v>
      </c>
      <c r="AZ113" s="233">
        <f>IFERROR(100*AY113/'Projection_Base-case'!V113,0)</f>
        <v>0</v>
      </c>
      <c r="BA113" s="234"/>
      <c r="BB113" s="233">
        <f>'Projection_Base-case'!X113-X113</f>
        <v>0</v>
      </c>
      <c r="BC113" s="233">
        <f>IFERROR(100*BB113/'Projection_Base-case'!X113,0)</f>
        <v>0</v>
      </c>
      <c r="BD113" s="234"/>
      <c r="BE113" s="233">
        <f>'Projection_Base-case'!Z113-Z113</f>
        <v>0</v>
      </c>
      <c r="BF113" s="233">
        <f>IFERROR(100*BE113/'Projection_Base-case'!Z113,0)</f>
        <v>0</v>
      </c>
      <c r="BG113" s="233">
        <f t="shared" si="58"/>
        <v>0</v>
      </c>
      <c r="BH113" s="235">
        <f t="shared" si="59"/>
        <v>0</v>
      </c>
    </row>
    <row r="114" spans="4:60" ht="52.5" customHeight="1" thickBot="1">
      <c r="D114" s="445" t="s">
        <v>52</v>
      </c>
      <c r="E114" s="446"/>
      <c r="F114" s="446"/>
      <c r="G114" s="224"/>
      <c r="H114" s="220">
        <f>SUM(H99:H113)</f>
        <v>0</v>
      </c>
      <c r="I114" s="221"/>
      <c r="J114" s="220">
        <f>SUM(J99:J113)</f>
        <v>0</v>
      </c>
      <c r="K114" s="221"/>
      <c r="L114" s="220">
        <f>SUM(L99:L113)</f>
        <v>0</v>
      </c>
      <c r="M114" s="221"/>
      <c r="N114" s="222">
        <f>SUM(N99:N113)</f>
        <v>0</v>
      </c>
      <c r="O114" s="223"/>
      <c r="P114" s="220">
        <f>SUM(P99:P113)</f>
        <v>0</v>
      </c>
      <c r="Q114" s="221"/>
      <c r="R114" s="220">
        <f>SUM(R99:R113)</f>
        <v>0</v>
      </c>
      <c r="S114" s="221"/>
      <c r="T114" s="222">
        <f>SUM(T99:T113)</f>
        <v>0</v>
      </c>
      <c r="U114" s="224"/>
      <c r="V114" s="220">
        <f>SUM(V99:V113)</f>
        <v>0</v>
      </c>
      <c r="W114" s="221"/>
      <c r="X114" s="220">
        <f>SUM(X99:X113)</f>
        <v>0</v>
      </c>
      <c r="Y114" s="221"/>
      <c r="Z114" s="220">
        <f>SUM(Z99:Z113)</f>
        <v>0</v>
      </c>
      <c r="AA114" s="225"/>
      <c r="AB114" s="222">
        <f>SUM(AB99:AB113)</f>
        <v>0</v>
      </c>
      <c r="AC114" s="226"/>
      <c r="AD114" s="220">
        <f>'Projection_Base-case'!H114-H114</f>
        <v>0</v>
      </c>
      <c r="AE114" s="220">
        <f>IFERROR(100*AD114/'Projection_Base-case'!H114,0)</f>
        <v>0</v>
      </c>
      <c r="AF114" s="221"/>
      <c r="AG114" s="220">
        <f>'Projection_Base-case'!J114-J114</f>
        <v>0</v>
      </c>
      <c r="AH114" s="220">
        <f>IFERROR(100*AG114/'Projection_Base-case'!J114,0)</f>
        <v>0</v>
      </c>
      <c r="AI114" s="221"/>
      <c r="AJ114" s="220">
        <f>'Projection_Base-case'!L114-L114</f>
        <v>0</v>
      </c>
      <c r="AK114" s="220">
        <f>IFERROR(100*AJ114/'Projection_Base-case'!L114,0)</f>
        <v>0</v>
      </c>
      <c r="AL114" s="221"/>
      <c r="AM114" s="220">
        <f>-('Projection_Base-case'!N114-N114)</f>
        <v>0</v>
      </c>
      <c r="AN114" s="299">
        <f>IFERROR(IF('Projection_Base-case'!N114&gt;0,100*AM114/'Projection_Base-case'!N114,100*AM114/N114),0)</f>
        <v>0</v>
      </c>
      <c r="AO114" s="224"/>
      <c r="AP114" s="220">
        <f>'Projection_Base-case'!P114-P114</f>
        <v>0</v>
      </c>
      <c r="AQ114" s="220">
        <f>IFERROR(100*AP114/'Projection_Base-case'!P114,0)</f>
        <v>0</v>
      </c>
      <c r="AR114" s="221"/>
      <c r="AS114" s="220">
        <f>'Projection_Base-case'!R114-R114</f>
        <v>0</v>
      </c>
      <c r="AT114" s="220">
        <f>IFERROR(100*AS114/'Projection_Base-case'!R114,0)</f>
        <v>0</v>
      </c>
      <c r="AU114" s="221"/>
      <c r="AV114" s="220">
        <f>'Projection_Base-case'!T114-T114</f>
        <v>0</v>
      </c>
      <c r="AW114" s="222">
        <f>IFERROR(100*AV114/'Projection_Base-case'!T114,0)</f>
        <v>0</v>
      </c>
      <c r="AX114" s="224"/>
      <c r="AY114" s="220">
        <f>'Projection_Base-case'!V114-V114</f>
        <v>0</v>
      </c>
      <c r="AZ114" s="220">
        <f>IFERROR(100*AY114/'Projection_Base-case'!V114,0)</f>
        <v>0</v>
      </c>
      <c r="BA114" s="221"/>
      <c r="BB114" s="220">
        <f>'Projection_Base-case'!X114-X114</f>
        <v>0</v>
      </c>
      <c r="BC114" s="220">
        <f>IFERROR(100*BB114/'Projection_Base-case'!X114,0)</f>
        <v>0</v>
      </c>
      <c r="BD114" s="221"/>
      <c r="BE114" s="220">
        <f>'Projection_Base-case'!Z114-Z114</f>
        <v>0</v>
      </c>
      <c r="BF114" s="220">
        <f>IFERROR(100*BE114/'Projection_Base-case'!Z114,0)</f>
        <v>0</v>
      </c>
      <c r="BG114" s="220">
        <f t="shared" si="58"/>
        <v>0</v>
      </c>
      <c r="BH114" s="222">
        <f t="shared" si="59"/>
        <v>0</v>
      </c>
    </row>
  </sheetData>
  <sheetProtection algorithmName="SHA-512" hashValue="SMdRp9J+dEELGdHOx7+tUxX+Z7ltCC/h5rsgfmFw/rx1frEcuFptkDYEOW9vEDX1YIxyTHnIGv6T3KhG9UILfw==" saltValue="bE4KD+jdfLK7aylAN5SqHg==" spinCount="100000" sheet="1" objects="1" scenarios="1"/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B00-000000000000}">
          <x14:formula1>
            <xm:f>'Drop-down lists'!$A$3:$A$17</xm:f>
          </x14:formula1>
          <xm:sqref>D121</xm:sqref>
        </x14:dataValidation>
        <x14:dataValidation type="list" allowBlank="1" showInputMessage="1" showErrorMessage="1" xr:uid="{00000000-0002-0000-0B00-000001000000}">
          <x14:formula1>
            <xm:f>'Drop-down lists'!$B$3:$B$5</xm:f>
          </x14:formula1>
          <xm:sqref>E121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1" zoomScale="70" zoomScaleNormal="70" workbookViewId="0">
      <selection activeCell="D9" sqref="D9"/>
    </sheetView>
  </sheetViews>
  <sheetFormatPr baseColWidth="10" defaultColWidth="8.88671875" defaultRowHeight="14.4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337" r:id="rId4">
          <objectPr defaultSize="0" autoPict="0" r:id="rId5">
            <anchor moveWithCells="1">
              <from>
                <xdr:col>0</xdr:col>
                <xdr:colOff>22860</xdr:colOff>
                <xdr:row>0</xdr:row>
                <xdr:rowOff>7620</xdr:rowOff>
              </from>
              <to>
                <xdr:col>14</xdr:col>
                <xdr:colOff>579120</xdr:colOff>
                <xdr:row>42</xdr:row>
                <xdr:rowOff>121920</xdr:rowOff>
              </to>
            </anchor>
          </objectPr>
        </oleObject>
      </mc:Choice>
      <mc:Fallback>
        <oleObject progId="Word.Document.12" shapeId="14337" r:id="rId4"/>
      </mc:Fallback>
    </mc:AlternateContent>
    <mc:AlternateContent xmlns:mc="http://schemas.openxmlformats.org/markup-compatibility/2006">
      <mc:Choice Requires="x14">
        <oleObject progId="Word.Document.12" shapeId="14338" r:id="rId6">
          <objectPr defaultSize="0" r:id="rId7">
            <anchor moveWithCells="1">
              <from>
                <xdr:col>0</xdr:col>
                <xdr:colOff>22860</xdr:colOff>
                <xdr:row>41</xdr:row>
                <xdr:rowOff>60960</xdr:rowOff>
              </from>
              <to>
                <xdr:col>14</xdr:col>
                <xdr:colOff>579120</xdr:colOff>
                <xdr:row>84</xdr:row>
                <xdr:rowOff>45720</xdr:rowOff>
              </to>
            </anchor>
          </objectPr>
        </oleObject>
      </mc:Choice>
      <mc:Fallback>
        <oleObject progId="Word.Document.12" shapeId="14338" r:id="rId6"/>
      </mc:Fallback>
    </mc:AlternateContent>
    <mc:AlternateContent xmlns:mc="http://schemas.openxmlformats.org/markup-compatibility/2006">
      <mc:Choice Requires="x14">
        <oleObject progId="Word.Document.12" shapeId="14339" r:id="rId8">
          <objectPr defaultSize="0" r:id="rId9">
            <anchor moveWithCells="1">
              <from>
                <xdr:col>0</xdr:col>
                <xdr:colOff>22860</xdr:colOff>
                <xdr:row>83</xdr:row>
                <xdr:rowOff>137160</xdr:rowOff>
              </from>
              <to>
                <xdr:col>14</xdr:col>
                <xdr:colOff>579120</xdr:colOff>
                <xdr:row>126</xdr:row>
                <xdr:rowOff>175260</xdr:rowOff>
              </to>
            </anchor>
          </objectPr>
        </oleObject>
      </mc:Choice>
      <mc:Fallback>
        <oleObject progId="Word.Document.12" shapeId="14339" r:id="rId8"/>
      </mc:Fallback>
    </mc:AlternateContent>
    <mc:AlternateContent xmlns:mc="http://schemas.openxmlformats.org/markup-compatibility/2006">
      <mc:Choice Requires="x14">
        <oleObject progId="Word.Document.12" shapeId="14340" r:id="rId10">
          <objectPr defaultSize="0" r:id="rId11">
            <anchor moveWithCells="1">
              <from>
                <xdr:col>0</xdr:col>
                <xdr:colOff>22860</xdr:colOff>
                <xdr:row>126</xdr:row>
                <xdr:rowOff>144780</xdr:rowOff>
              </from>
              <to>
                <xdr:col>14</xdr:col>
                <xdr:colOff>579120</xdr:colOff>
                <xdr:row>170</xdr:row>
                <xdr:rowOff>38100</xdr:rowOff>
              </to>
            </anchor>
          </objectPr>
        </oleObject>
      </mc:Choice>
      <mc:Fallback>
        <oleObject progId="Word.Document.12" shapeId="14340" r:id="rId10"/>
      </mc:Fallback>
    </mc:AlternateContent>
    <mc:AlternateContent xmlns:mc="http://schemas.openxmlformats.org/markup-compatibility/2006">
      <mc:Choice Requires="x14">
        <oleObject progId="Word.Document.12" shapeId="14341" r:id="rId12">
          <objectPr defaultSize="0" r:id="rId13">
            <anchor moveWithCells="1">
              <from>
                <xdr:col>0</xdr:col>
                <xdr:colOff>22860</xdr:colOff>
                <xdr:row>170</xdr:row>
                <xdr:rowOff>45720</xdr:rowOff>
              </from>
              <to>
                <xdr:col>14</xdr:col>
                <xdr:colOff>579120</xdr:colOff>
                <xdr:row>214</xdr:row>
                <xdr:rowOff>7620</xdr:rowOff>
              </to>
            </anchor>
          </objectPr>
        </oleObject>
      </mc:Choice>
      <mc:Fallback>
        <oleObject progId="Word.Document.12" shapeId="14341" r:id="rId12"/>
      </mc:Fallback>
    </mc:AlternateContent>
    <mc:AlternateContent xmlns:mc="http://schemas.openxmlformats.org/markup-compatibility/2006">
      <mc:Choice Requires="x14">
        <oleObject progId="Word.Document.12" shapeId="14342" r:id="rId14">
          <objectPr defaultSize="0" r:id="rId15">
            <anchor moveWithCells="1">
              <from>
                <xdr:col>0</xdr:col>
                <xdr:colOff>7620</xdr:colOff>
                <xdr:row>214</xdr:row>
                <xdr:rowOff>30480</xdr:rowOff>
              </from>
              <to>
                <xdr:col>14</xdr:col>
                <xdr:colOff>571500</xdr:colOff>
                <xdr:row>258</xdr:row>
                <xdr:rowOff>76200</xdr:rowOff>
              </to>
            </anchor>
          </objectPr>
        </oleObject>
      </mc:Choice>
      <mc:Fallback>
        <oleObject progId="Word.Document.12" shapeId="14342" r:id="rId1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F6D0-4EC4-4C6E-8327-0C684EB3B38D}">
  <dimension ref="A1:BM124"/>
  <sheetViews>
    <sheetView zoomScale="70" zoomScaleNormal="70" workbookViewId="0">
      <pane ySplit="4" topLeftCell="A5" activePane="bottomLeft" state="frozen"/>
      <selection pane="bottomLeft" activeCell="E5" sqref="E5"/>
    </sheetView>
  </sheetViews>
  <sheetFormatPr baseColWidth="10" defaultColWidth="8.88671875" defaultRowHeight="14.4"/>
  <cols>
    <col min="1" max="1" width="6.109375" style="176" customWidth="1"/>
    <col min="2" max="2" width="12.5546875" style="176" customWidth="1"/>
    <col min="3" max="3" width="13.5546875" style="176" customWidth="1"/>
    <col min="4" max="4" width="10.44140625" style="176" customWidth="1"/>
    <col min="5" max="5" width="18.6640625" style="176" customWidth="1"/>
    <col min="6" max="6" width="12.44140625" style="176" hidden="1" customWidth="1"/>
    <col min="7" max="7" width="20.88671875" style="176" hidden="1" customWidth="1"/>
    <col min="8" max="8" width="8.5546875" style="176" hidden="1" customWidth="1"/>
    <col min="9" max="9" width="12.6640625" style="176" hidden="1" customWidth="1"/>
    <col min="10" max="10" width="8.5546875" style="176" hidden="1" customWidth="1"/>
    <col min="11" max="11" width="13.109375" style="176" hidden="1" customWidth="1"/>
    <col min="12" max="12" width="8.5546875" style="176" hidden="1" customWidth="1"/>
    <col min="13" max="13" width="13.88671875" style="176" hidden="1" customWidth="1"/>
    <col min="14" max="14" width="8.5546875" style="176" hidden="1" customWidth="1"/>
    <col min="15" max="15" width="11.109375" style="176" hidden="1" customWidth="1"/>
    <col min="16" max="16" width="16.88671875" style="176" hidden="1" customWidth="1"/>
    <col min="17" max="18" width="11.33203125" style="176" hidden="1" customWidth="1"/>
    <col min="19" max="20" width="10.44140625" style="176" hidden="1" customWidth="1"/>
    <col min="21" max="21" width="16.6640625" style="176" hidden="1" customWidth="1"/>
    <col min="22" max="22" width="12.88671875" style="176" hidden="1" customWidth="1"/>
    <col min="23" max="23" width="17.33203125" style="176" hidden="1" customWidth="1"/>
    <col min="24" max="24" width="12.88671875" style="176" hidden="1" customWidth="1"/>
    <col min="25" max="25" width="16.6640625" style="176" hidden="1" customWidth="1"/>
    <col min="26" max="26" width="12.88671875" style="176" hidden="1" customWidth="1"/>
    <col min="27" max="27" width="13.88671875" style="176" hidden="1" customWidth="1"/>
    <col min="28" max="28" width="6.109375" style="176" hidden="1" customWidth="1"/>
    <col min="29" max="29" width="46.33203125" style="176" customWidth="1"/>
    <col min="30" max="30" width="13.109375" style="176" customWidth="1"/>
    <col min="31" max="31" width="12" style="176" customWidth="1"/>
    <col min="32" max="32" width="5.88671875" style="176" customWidth="1"/>
    <col min="33" max="33" width="13.109375" style="176" bestFit="1" customWidth="1"/>
    <col min="34" max="34" width="14.88671875" style="176" bestFit="1" customWidth="1"/>
    <col min="35" max="35" width="5.5546875" style="176" customWidth="1"/>
    <col min="36" max="36" width="13.109375" style="176" bestFit="1" customWidth="1"/>
    <col min="37" max="37" width="14.88671875" style="176" bestFit="1" customWidth="1"/>
    <col min="38" max="38" width="5.6640625" style="176" customWidth="1"/>
    <col min="39" max="39" width="13.109375" style="176" bestFit="1" customWidth="1"/>
    <col min="40" max="40" width="14.88671875" style="176" bestFit="1" customWidth="1"/>
    <col min="41" max="41" width="6.6640625" style="176" customWidth="1"/>
    <col min="42" max="42" width="12.88671875" style="176" bestFit="1" customWidth="1"/>
    <col min="43" max="43" width="13.88671875" style="176" bestFit="1" customWidth="1"/>
    <col min="44" max="44" width="11.6640625" style="176" customWidth="1"/>
    <col min="45" max="48" width="8.109375" style="176" customWidth="1"/>
    <col min="49" max="49" width="16.6640625" style="176" bestFit="1" customWidth="1"/>
    <col min="50" max="50" width="8.109375" style="176" customWidth="1"/>
    <col min="51" max="51" width="17" style="176" customWidth="1"/>
    <col min="52" max="52" width="13.88671875" style="176" customWidth="1"/>
    <col min="53" max="53" width="11.5546875" style="176" bestFit="1" customWidth="1"/>
    <col min="54" max="54" width="16.6640625" style="176" customWidth="1"/>
    <col min="55" max="55" width="14.88671875" style="176" customWidth="1"/>
    <col min="56" max="56" width="11.5546875" style="176" bestFit="1" customWidth="1"/>
    <col min="57" max="57" width="17.44140625" style="176" customWidth="1"/>
    <col min="58" max="58" width="15.33203125" style="176" customWidth="1"/>
    <col min="59" max="59" width="11.5546875" style="176" bestFit="1" customWidth="1"/>
    <col min="60" max="60" width="12.33203125" style="176" customWidth="1"/>
    <col min="61" max="61" width="24.109375" style="176" customWidth="1"/>
  </cols>
  <sheetData>
    <row r="1" spans="1:61" s="92" customFormat="1" ht="29.4" thickBot="1">
      <c r="A1" s="557" t="s">
        <v>306</v>
      </c>
      <c r="B1" s="558"/>
      <c r="C1" s="558"/>
      <c r="D1" s="558"/>
      <c r="E1" s="558"/>
      <c r="F1" s="559"/>
      <c r="G1" s="324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6"/>
      <c r="AC1" s="325"/>
      <c r="AD1" s="327" t="s">
        <v>307</v>
      </c>
      <c r="AE1" s="325"/>
      <c r="AF1" s="325"/>
      <c r="AG1" s="325"/>
      <c r="AH1" s="325"/>
      <c r="AI1" s="328"/>
      <c r="AJ1" s="328"/>
      <c r="AK1" s="328"/>
      <c r="AL1" s="328"/>
      <c r="AM1" s="328"/>
      <c r="AN1" s="328"/>
      <c r="AO1" s="328"/>
      <c r="AP1" s="329"/>
      <c r="AQ1" s="330"/>
      <c r="AR1" s="330"/>
      <c r="AS1" s="330"/>
      <c r="AT1" s="330"/>
      <c r="AU1" s="330"/>
      <c r="AV1" s="330"/>
      <c r="AW1" s="330"/>
      <c r="AX1" s="331"/>
      <c r="AY1" s="329"/>
      <c r="AZ1" s="330"/>
      <c r="BA1" s="330"/>
      <c r="BB1" s="330"/>
      <c r="BC1" s="330"/>
      <c r="BD1" s="330"/>
      <c r="BE1" s="330"/>
      <c r="BF1" s="330"/>
      <c r="BG1" s="330"/>
      <c r="BH1" s="330"/>
      <c r="BI1" s="332"/>
    </row>
    <row r="2" spans="1:61" s="92" customFormat="1" ht="66" customHeight="1">
      <c r="A2" s="545" t="s">
        <v>193</v>
      </c>
      <c r="B2" s="548" t="s">
        <v>89</v>
      </c>
      <c r="C2" s="548" t="s">
        <v>194</v>
      </c>
      <c r="D2" s="548" t="s">
        <v>195</v>
      </c>
      <c r="E2" s="551" t="s">
        <v>301</v>
      </c>
      <c r="F2" s="554" t="s">
        <v>196</v>
      </c>
      <c r="G2" s="560" t="s">
        <v>108</v>
      </c>
      <c r="H2" s="527"/>
      <c r="I2" s="527"/>
      <c r="J2" s="527"/>
      <c r="K2" s="527"/>
      <c r="L2" s="527"/>
      <c r="M2" s="527"/>
      <c r="N2" s="529"/>
      <c r="O2" s="560" t="s">
        <v>109</v>
      </c>
      <c r="P2" s="527"/>
      <c r="Q2" s="527"/>
      <c r="R2" s="527"/>
      <c r="S2" s="527"/>
      <c r="T2" s="529"/>
      <c r="U2" s="515" t="s">
        <v>139</v>
      </c>
      <c r="V2" s="512"/>
      <c r="W2" s="512"/>
      <c r="X2" s="512"/>
      <c r="Y2" s="512"/>
      <c r="Z2" s="512"/>
      <c r="AA2" s="512"/>
      <c r="AB2" s="514"/>
      <c r="AC2" s="583" t="s">
        <v>339</v>
      </c>
      <c r="AD2" s="566" t="s">
        <v>148</v>
      </c>
      <c r="AE2" s="567"/>
      <c r="AF2" s="567"/>
      <c r="AG2" s="567"/>
      <c r="AH2" s="567"/>
      <c r="AI2" s="567"/>
      <c r="AJ2" s="567"/>
      <c r="AK2" s="567"/>
      <c r="AL2" s="567"/>
      <c r="AM2" s="567"/>
      <c r="AN2" s="567"/>
      <c r="AO2" s="568"/>
      <c r="AP2" s="569" t="s">
        <v>165</v>
      </c>
      <c r="AQ2" s="570"/>
      <c r="AR2" s="570"/>
      <c r="AS2" s="570"/>
      <c r="AT2" s="570"/>
      <c r="AU2" s="570"/>
      <c r="AV2" s="570"/>
      <c r="AW2" s="570"/>
      <c r="AX2" s="571"/>
      <c r="AY2" s="572" t="s">
        <v>166</v>
      </c>
      <c r="AZ2" s="573"/>
      <c r="BA2" s="573"/>
      <c r="BB2" s="573"/>
      <c r="BC2" s="573"/>
      <c r="BD2" s="573"/>
      <c r="BE2" s="573"/>
      <c r="BF2" s="573"/>
      <c r="BG2" s="573"/>
      <c r="BH2" s="573"/>
      <c r="BI2" s="574"/>
    </row>
    <row r="3" spans="1:61" ht="45" customHeight="1">
      <c r="A3" s="546"/>
      <c r="B3" s="549"/>
      <c r="C3" s="549"/>
      <c r="D3" s="549"/>
      <c r="E3" s="552"/>
      <c r="F3" s="555"/>
      <c r="G3" s="450" t="s">
        <v>91</v>
      </c>
      <c r="H3" s="447"/>
      <c r="I3" s="449" t="s">
        <v>96</v>
      </c>
      <c r="J3" s="447"/>
      <c r="K3" s="449" t="s">
        <v>156</v>
      </c>
      <c r="L3" s="447"/>
      <c r="M3" s="449" t="s">
        <v>295</v>
      </c>
      <c r="N3" s="455"/>
      <c r="O3" s="450" t="s">
        <v>99</v>
      </c>
      <c r="P3" s="447"/>
      <c r="Q3" s="449" t="s">
        <v>100</v>
      </c>
      <c r="R3" s="447"/>
      <c r="S3" s="449" t="s">
        <v>157</v>
      </c>
      <c r="T3" s="455"/>
      <c r="U3" s="450" t="s">
        <v>200</v>
      </c>
      <c r="V3" s="447"/>
      <c r="W3" s="449" t="s">
        <v>107</v>
      </c>
      <c r="X3" s="447"/>
      <c r="Y3" s="449" t="s">
        <v>158</v>
      </c>
      <c r="Z3" s="455"/>
      <c r="AA3" s="450" t="s">
        <v>55</v>
      </c>
      <c r="AB3" s="455"/>
      <c r="AC3" s="584" t="s">
        <v>341</v>
      </c>
      <c r="AD3" s="575" t="s">
        <v>150</v>
      </c>
      <c r="AE3" s="576"/>
      <c r="AF3" s="577"/>
      <c r="AG3" s="578" t="s">
        <v>155</v>
      </c>
      <c r="AH3" s="576"/>
      <c r="AI3" s="577"/>
      <c r="AJ3" s="578" t="s">
        <v>159</v>
      </c>
      <c r="AK3" s="576"/>
      <c r="AL3" s="577"/>
      <c r="AM3" s="578" t="s">
        <v>160</v>
      </c>
      <c r="AN3" s="576"/>
      <c r="AO3" s="579"/>
      <c r="AP3" s="561" t="s">
        <v>161</v>
      </c>
      <c r="AQ3" s="562"/>
      <c r="AR3" s="562"/>
      <c r="AS3" s="562" t="s">
        <v>163</v>
      </c>
      <c r="AT3" s="562"/>
      <c r="AU3" s="562"/>
      <c r="AV3" s="562" t="s">
        <v>162</v>
      </c>
      <c r="AW3" s="562"/>
      <c r="AX3" s="563"/>
      <c r="AY3" s="564" t="s">
        <v>172</v>
      </c>
      <c r="AZ3" s="565"/>
      <c r="BA3" s="565"/>
      <c r="BB3" s="565" t="s">
        <v>174</v>
      </c>
      <c r="BC3" s="565"/>
      <c r="BD3" s="565"/>
      <c r="BE3" s="565" t="s">
        <v>175</v>
      </c>
      <c r="BF3" s="565"/>
      <c r="BG3" s="565"/>
      <c r="BH3" s="337" t="s">
        <v>176</v>
      </c>
      <c r="BI3" s="338" t="s">
        <v>177</v>
      </c>
    </row>
    <row r="4" spans="1:61" ht="35.4" customHeight="1" thickBot="1">
      <c r="A4" s="547"/>
      <c r="B4" s="550"/>
      <c r="C4" s="550"/>
      <c r="D4" s="550"/>
      <c r="E4" s="553"/>
      <c r="F4" s="556"/>
      <c r="G4" s="72" t="s">
        <v>128</v>
      </c>
      <c r="H4" s="20" t="s">
        <v>129</v>
      </c>
      <c r="I4" s="72" t="s">
        <v>128</v>
      </c>
      <c r="J4" s="20" t="s">
        <v>129</v>
      </c>
      <c r="K4" s="72" t="s">
        <v>128</v>
      </c>
      <c r="L4" s="20" t="s">
        <v>129</v>
      </c>
      <c r="M4" s="72" t="s">
        <v>128</v>
      </c>
      <c r="N4" s="20" t="s">
        <v>129</v>
      </c>
      <c r="O4" s="72" t="s">
        <v>130</v>
      </c>
      <c r="P4" s="20" t="s">
        <v>131</v>
      </c>
      <c r="Q4" s="72" t="s">
        <v>130</v>
      </c>
      <c r="R4" s="20" t="s">
        <v>131</v>
      </c>
      <c r="S4" s="72" t="s">
        <v>130</v>
      </c>
      <c r="T4" s="20" t="s">
        <v>131</v>
      </c>
      <c r="U4" s="72" t="s">
        <v>201</v>
      </c>
      <c r="V4" s="20" t="s">
        <v>202</v>
      </c>
      <c r="W4" s="72" t="s">
        <v>201</v>
      </c>
      <c r="X4" s="20" t="s">
        <v>202</v>
      </c>
      <c r="Y4" s="72" t="s">
        <v>201</v>
      </c>
      <c r="Z4" s="20" t="s">
        <v>202</v>
      </c>
      <c r="AA4" s="20" t="s">
        <v>62</v>
      </c>
      <c r="AB4" s="49" t="s">
        <v>5</v>
      </c>
      <c r="AC4" s="343" t="s">
        <v>303</v>
      </c>
      <c r="AD4" s="335" t="s">
        <v>128</v>
      </c>
      <c r="AE4" s="336" t="s">
        <v>129</v>
      </c>
      <c r="AF4" s="336" t="s">
        <v>21</v>
      </c>
      <c r="AG4" s="335" t="s">
        <v>128</v>
      </c>
      <c r="AH4" s="336" t="s">
        <v>129</v>
      </c>
      <c r="AI4" s="336" t="s">
        <v>21</v>
      </c>
      <c r="AJ4" s="335" t="s">
        <v>128</v>
      </c>
      <c r="AK4" s="336" t="s">
        <v>129</v>
      </c>
      <c r="AL4" s="336" t="s">
        <v>21</v>
      </c>
      <c r="AM4" s="335" t="s">
        <v>128</v>
      </c>
      <c r="AN4" s="336" t="s">
        <v>129</v>
      </c>
      <c r="AO4" s="336" t="s">
        <v>21</v>
      </c>
      <c r="AP4" s="333" t="s">
        <v>130</v>
      </c>
      <c r="AQ4" s="334" t="s">
        <v>131</v>
      </c>
      <c r="AR4" s="334" t="s">
        <v>21</v>
      </c>
      <c r="AS4" s="333" t="s">
        <v>130</v>
      </c>
      <c r="AT4" s="334" t="s">
        <v>131</v>
      </c>
      <c r="AU4" s="334" t="s">
        <v>21</v>
      </c>
      <c r="AV4" s="333" t="s">
        <v>130</v>
      </c>
      <c r="AW4" s="334" t="s">
        <v>131</v>
      </c>
      <c r="AX4" s="334" t="s">
        <v>21</v>
      </c>
      <c r="AY4" s="339" t="s">
        <v>203</v>
      </c>
      <c r="AZ4" s="340" t="s">
        <v>202</v>
      </c>
      <c r="BA4" s="340" t="s">
        <v>21</v>
      </c>
      <c r="BB4" s="339" t="s">
        <v>203</v>
      </c>
      <c r="BC4" s="340" t="s">
        <v>202</v>
      </c>
      <c r="BD4" s="340" t="s">
        <v>21</v>
      </c>
      <c r="BE4" s="339" t="s">
        <v>203</v>
      </c>
      <c r="BF4" s="340" t="s">
        <v>202</v>
      </c>
      <c r="BG4" s="340" t="s">
        <v>21</v>
      </c>
      <c r="BH4" s="340" t="s">
        <v>181</v>
      </c>
      <c r="BI4" s="341" t="s">
        <v>204</v>
      </c>
    </row>
    <row r="5" spans="1:61">
      <c r="A5" s="201">
        <v>1</v>
      </c>
      <c r="B5" s="347">
        <f>IF('Projection_Base-case'!B6&lt;&gt;"",'Projection_Base-case'!B6,0)</f>
        <v>0</v>
      </c>
      <c r="C5" s="347">
        <f>IF('Projection_Base-case'!C6&lt;&gt;"",'Projection_Base-case'!C6,0)</f>
        <v>0</v>
      </c>
      <c r="D5" s="365">
        <f>IF('Projection_Base-case'!D6&lt;&gt;"",'Projection_Base-case'!D6,0)</f>
        <v>0</v>
      </c>
      <c r="E5" s="217"/>
      <c r="F5" s="366" t="str">
        <f>E5&amp;D5</f>
        <v>0</v>
      </c>
      <c r="G5" s="189" t="str">
        <f>IF(F5="Scenario1PBT1",'Major retrofit'!$E$6,IF(F5="Scenario2PBT1",'Major retrofit'!$F$6,IF(F5="Scenario3PBT1",'Major retrofit'!$G$6,"")))&amp;IF(F5="Scenario1PBT2",'Major retrofit'!$H$6,IF(F5="Scenario2PBT2",'Major retrofit'!$I$6,IF(F5="Scenario3PBT2",'Major retrofit'!$J$6,"")))&amp;IF(F5="Scenario1PBT3",'Major retrofit'!$K$6,IF(F5="Scenario2PBT3",'Major retrofit'!$L$6,IF(F5="Scenario3PBT3",'Major retrofit'!$M$6,"")))&amp;IF(F5="Scenario1PBT4",'Major retrofit'!$N$6,IF(F5="Scenario2PBT4",'Major retrofit'!$O$6,IF(F5="Scenario3PBT4",'Major retrofit'!$P$6,"")))&amp;IF(F5="Scenario1PBT5",'Major retrofit'!$Q$6,IF(F5="Scenario2PBT5",'Major retrofit'!$R$6,IF(F5="Scenario3PBT5",'Major retrofit'!$S$6,"")))&amp;IF(F5="Scenario1PBT6",'Major retrofit'!$T$6,IF(F5="Scenario2PBT6",'Major retrofit'!$U$6,IF(F5="Scenario3PBT6",'Major retrofit'!$V$6,"")))&amp;IF(F5="Scenario1PBT7",'Major retrofit'!$W$6,IF(F5="Scenario2PBT7",'Major retrofit'!$X$6,IF(F5="Scenario3PBT7",'Major retrofit'!$Y$6,"")))&amp;IF(F5="Scenario1PBT8",'Major retrofit'!$Z$6,IF(F5="Scenario2PBT8",'Major retrofit'!$AA$6,IF(F5="Scenario3PBT8",'Major retrofit'!$AB$6,"")))&amp;IF(F5="Scenario1PBT9",'Major retrofit'!$AC$6,IF(F5="Scenario2PBT9",'Major retrofit'!$AD$6,IF(F5="Scenario3PBT9",'Major retrofit'!$AE$6,"")))&amp;IF(F5="Scenario1PBT10",'Major retrofit'!$AF$6,IF(F5="Scenario2PBT10",'Major retrofit'!$AG$6,IF(F5="Scenario3PBT10",'Major retrofit'!$AH$6,"")))&amp;IF(F5="Scenario1PBT11",'Major retrofit'!$AI$6,IF(F5="Scenario2PBT11",'Major retrofit'!$AJ$6,IF(F5="Scenario3PBT11",'Major retrofit'!$AK$6,"")))&amp;IF(F5="Scenario1PBT12",'Major retrofit'!$AL$6,IF(F5="Scenario2PBT12",'Major retrofit'!$AM$6,IF(F5="Scenario3PBT12",'Major retrofit'!$AN$6,"")))&amp;IF(F5="Scenario1PBT13",'Major retrofit'!$AO$6,IF(F5="Scenario2PBT13",'Major retrofit'!$AP$6,IF(F5="Scenario3PBT13",'Major retrofit'!$AQ$6,"")))&amp;IF(F5="Scenario1PBT14",'Major retrofit'!$AR$6,IF(F5="Scenario2PBT14",'Major retrofit'!$AS$6,IF(F5="Scenario3PBT14",'Major retrofit'!$AT$6,"")))&amp;IF(F5="Scenario1PBT15",'Major retrofit'!$AU$6,IF(F5="Scenario2PBT15",'Major retrofit'!$AV$6,IF(F5="Scenario3PBT15",'Major retrofit'!$AW$6,"")))</f>
        <v/>
      </c>
      <c r="H5" s="119">
        <f>IFERROR(G5*C5,0)</f>
        <v>0</v>
      </c>
      <c r="I5" s="119" t="str">
        <f>IF(F5="Scenario1PBT1",'Major retrofit'!$E$16,IF(F5="Scenario2PBT1",'Major retrofit'!$F$16,IF(F5="Scenario3PBT1",'Major retrofit'!$G$16,"")))&amp;IF(F5="Scenario1PBT2",'Major retrofit'!$H$16,IF(F5="Scenario2PBT2",'Major retrofit'!$I$16,IF(F5="Scenario3PBT2",'Major retrofit'!$J$16,"")))&amp;IF(F5="Scenario1PBT3",'Major retrofit'!$K$16,IF(F5="Scenario2PBT3",'Major retrofit'!$L$16,IF(F5="Scenario3PBT3",'Major retrofit'!$M$16,"")))&amp;IF(F5="Scenario1PBT4",'Major retrofit'!$N$16,IF(F5="Scenario2PBT4",'Major retrofit'!$O$16,IF(F5="Scenario3PBT4",'Major retrofit'!$P$16,"")))&amp;IF(F5="Scenario1PBT5",'Major retrofit'!$Q$16,IF(F5="Scenario2PBT5",'Major retrofit'!$R$16,IF(F5="Scenario3PBT5",'Major retrofit'!$S$16,"")))&amp;IF(F5="Scenario1PBT6",'Major retrofit'!$T$16,IF(F5="Scenario2PBT6",'Major retrofit'!$U$16,IF(F5="Scenario3PBT6",'Major retrofit'!$V$16,"")))&amp;IF(F5="Scenario1PBT7",'Major retrofit'!$W$16,IF(F5="Scenario2PBT7",'Major retrofit'!$X$16,IF(F5="Scenario3PBT7",'Major retrofit'!$Y$16,"")))&amp;IF(F5="Scenario1PBT8",'Major retrofit'!$Z$16,IF(F5="Scenario2PBT8",'Major retrofit'!$AA$16,IF(F5="Scenario3PBT8",'Major retrofit'!$AB$16,"")))&amp;IF(F5="Scenario1PBT9",'Major retrofit'!$AC$16,IF(F5="Scenario2PBT9",'Major retrofit'!$AD$16,IF(F5="Scenario3PBT9",'Major retrofit'!$AE$16,"")))&amp;IF(F5="Scenario1PBT10",'Major retrofit'!$AF$16,IF(F5="Scenario2PBT10",'Major retrofit'!$AG$16,IF(F5="Scenario3PBT10",'Major retrofit'!$AH$16,"")))&amp;IF(F5="Scenario1PBT11",'Major retrofit'!$AI$16,IF(F5="Scenario2PBT11",'Major retrofit'!$AJ$16,IF(F5="Scenario3PBT11",'Major retrofit'!$AK$16,"")))&amp;IF(F5="Scenario1PBT12",'Major retrofit'!$AL$16,IF(F5="Scenario2PBT12",'Major retrofit'!$AM$16,IF(F5="Scenario3PBT12",'Major retrofit'!$AN$16,"")))&amp;IF(F5="Scenario1PBT13",'Major retrofit'!$AO$16,IF(F5="Scenario2PBT13",'Major retrofit'!$AP$16,IF(F5="Scenario3PBT13",'Major retrofit'!$AQ$16,"")))&amp;IF(F5="Scenario1PBT14",'Major retrofit'!$AR$16,IF(F5="Scenario2PBT14",'Major retrofit'!$AS$16,IF(F5="Scenario3PBT14",'Major retrofit'!$AT$16,"")))&amp;IF(F5="Scenario1PBT15",'Major retrofit'!$AU$16,IF(F5="Scenario2PBT15",'Major retrofit'!$AV$16,IF(F5="Scenario3PBT15",'Major retrofit'!$AW$16,"")))</f>
        <v/>
      </c>
      <c r="J5" s="119">
        <f>IFERROR(I5*C5,0)</f>
        <v>0</v>
      </c>
      <c r="K5" s="119" t="str">
        <f>IF(F5="Scenario1PBT1",'Major retrofit'!$E$18,IF(F5="Scenario2PBT1",'Major retrofit'!$F$18,IF(F5="Scenario3PBT1",'Major retrofit'!$G$18,"")))&amp;IF(F5="Scenario1PBT2",'Major retrofit'!$H$18,IF(F5="Scenario2PBT2",'Major retrofit'!$I$18,IF(F5="Scenario3PBT2",'Major retrofit'!$J$18,"")))&amp;IF(F5="Scenario1PBT3",'Major retrofit'!$K$18,IF(F5="Scenario2PBT3",'Major retrofit'!$L$18,IF(F5="Scenario3PBT3",'Major retrofit'!$M$18,"")))&amp;IF(F5="Scenario1PBT4",'Major retrofit'!$N$18,IF(F5="Scenario2PBT4",'Major retrofit'!$O$18,IF(F5="Scenario3PBT4",'Major retrofit'!$P$18,"")))&amp;IF(F5="Scenario1PBT5",'Major retrofit'!$Q$18,IF(F5="Scenario2PBT5",'Major retrofit'!$R$18,IF(F5="Scenario3PBT5",'Major retrofit'!$S$18,"")))&amp;IF(F5="Scenario1PBT6",'Major retrofit'!$T$18,IF(F5="Scenario2PBT6",'Major retrofit'!$U$18,IF(F5="Scenario3PBT6",'Major retrofit'!$V$18,"")))&amp;IF(F5="Scenario1PBT7",'Major retrofit'!$W$18,IF(F5="Scenario2PBT7",'Major retrofit'!$X$18,IF(F5="Scenario3PBT7",'Major retrofit'!$Y$18,"")))&amp;IF(F5="Scenario1PBT8",'Major retrofit'!$Z$18,IF(F5="Scenario2PBT8",'Major retrofit'!$AA$18,IF(F5="Scenario3PBT8",'Major retrofit'!$AB$18,"")))&amp;IF(F5="Scenario1PBT9",'Major retrofit'!$AC$18,IF(F5="Scenario2PBT9",'Major retrofit'!$AD$18,IF(F5="Scenario3PBT9",'Major retrofit'!$AE$18,"")))&amp;IF(F5="Scenario1PBT10",'Major retrofit'!$AF$18,IF(F5="Scenario2PBT10",'Major retrofit'!$AG$18,IF(F5="Scenario3PBT10",'Major retrofit'!$AH$18,"")))&amp;IF(F5="Scenario1PBT11",'Major retrofit'!$AI$18,IF(F5="Scenario2PBT11",'Major retrofit'!$AJ$18,IF(F5="Scenario3PBT11",'Major retrofit'!$AK$18,"")))&amp;IF(F5="Scenario1PBT12",'Major retrofit'!$AL$18,IF(F5="Scenario2PBT12",'Major retrofit'!$AM$18,IF(F5="Scenario3PBT12",'Major retrofit'!$AN$18,"")))&amp;IF(F5="Scenario1PBT13",'Major retrofit'!$AO$18,IF(F5="Scenario2PBT13",'Major retrofit'!$AP$18,IF(F5="Scenario3PBT13",'Major retrofit'!$AQ$18,"")))&amp;IF(F5="Scenario1PBT14",'Major retrofit'!$AR$18,IF(F5="Scenario2PBT14",'Major retrofit'!$AS$18,IF(F5="Scenario3PBT14",'Major retrofit'!$AT$18,"")))&amp;IF(F5="Scenario1PBT15",'Major retrofit'!$AU$18,IF(F5="Scenario2PBT15",'Major retrofit'!$AV$18,IF(F5="Scenario3PBT15",'Major retrofit'!$AW$18,"")))</f>
        <v/>
      </c>
      <c r="L5" s="119">
        <f>IFERROR(K5*C5,0)</f>
        <v>0</v>
      </c>
      <c r="M5" s="119" t="str">
        <f>IF(F5="Scenario1PBT1",'Major retrofit'!$E$20,IF(F5="Scenario2PBT1",'Major retrofit'!$F$20,IF(F5="Scenario3PBT1",'Major retrofit'!$G$20,"")))&amp;IF(F5="Scenario1PBT2",'Major retrofit'!$H$20,IF(F5="Scenario2PBT2",'Major retrofit'!$I$20,IF(F5="Scenario3PBT2",'Major retrofit'!$J$20,"")))&amp;IF(F5="Scenario1PBT3",'Major retrofit'!$K$20,IF(F5="Scenario2PBT3",'Major retrofit'!$L$20,IF(F5="Scenario3PBT3",'Major retrofit'!$M$20,"")))&amp;IF(F5="Scenario1PBT4",'Major retrofit'!$N$20,IF(F5="Scenario2PBT4",'Major retrofit'!$O$20,IF(F5="Scenario3PBT4",'Major retrofit'!$P$20,"")))&amp;IF(F5="Scenario1PBT5",'Major retrofit'!$Q$20,IF(F5="Scenario2PBT5",'Major retrofit'!$R$20,IF(F5="Scenario3PBT5",'Major retrofit'!$S$20,"")))&amp;IF(F5="Scenario1PBT6",'Major retrofit'!$T$20,IF(F5="Scenario2PBT6",'Major retrofit'!$U$20,IF(F5="Scenario3PBT6",'Major retrofit'!$V$20,"")))&amp;IF(F5="Scenario1PBT7",'Major retrofit'!$W$20,IF(F5="Scenario2PBT7",'Major retrofit'!$X$20,IF(F5="Scenario3PBT7",'Major retrofit'!$Y$20,"")))&amp;IF(F5="Scenario1PBT8",'Major retrofit'!$Z$20,IF(F5="Scenario2PBT8",'Major retrofit'!$AA$20,IF(F5="Scenario3PBT8",'Major retrofit'!$AB$20,"")))&amp;IF(F5="Scenario1PBT9",'Major retrofit'!$AC$20,IF(F5="Scenario2PBT9",'Major retrofit'!$AD$20,IF(F5="Scenario3PBT9",'Major retrofit'!$AE$20,"")))&amp;IF(F5="Scenario1PBT10",'Major retrofit'!$AF$20,IF(F5="Scenario2PBT10",'Major retrofit'!$AG$20,IF(F5="Scenario3PBT10",'Major retrofit'!$AH$20,"")))&amp;IF(F5="Scenario1PBT11",'Major retrofit'!$AI$20,IF(F5="Scenario2PBT11",'Major retrofit'!$AJ$20,IF(F5="Scenario3PBT11",'Major retrofit'!$AK$20,"")))&amp;IF(F5="Scenario1PBT12",'Major retrofit'!$AL$20,IF(F5="Scenario2PBT12",'Major retrofit'!$AM$20,IF(F5="Scenario3PBT12",'Major retrofit'!$AN$20,"")))&amp;IF(F5="Scenario1PBT13",'Major retrofit'!$AO$20,IF(F5="Scenario2PBT13",'Major retrofit'!$AP$20,IF(F5="Scenario3PBT13",'Major retrofit'!$AQ$20,"")))&amp;IF(F5="Scenario1PBT14",'Major retrofit'!$AR$20,IF(F5="Scenario2PBT14",'Major retrofit'!$AS$20,IF(F5="Scenario3PBT14",'Major retrofit'!$AT$20,"")))&amp;IF(F5="Scenario1PBT15",'Major retrofit'!$AU$20,IF(F5="Scenario2PBT15",'Major retrofit'!$AV$20,IF(F5="Scenario3PBT15",'Major retrofit'!$AW$20,"")))</f>
        <v/>
      </c>
      <c r="N5" s="120">
        <f>IFERROR(M5*C5,0)</f>
        <v>0</v>
      </c>
      <c r="O5" s="189" t="str">
        <f>IF(F5="Scenario1PBT1",'Major retrofit'!$E$23,IF(F5="Scenario2PBT1",'Major retrofit'!$F$23,IF(F5="Scenario3PBT1",'Major retrofit'!$G$23,"")))&amp;IF(F5="Scenario1PBT2",'Major retrofit'!$H$23,IF(F5="Scenario2PBT2",'Major retrofit'!$I$23,IF(F5="Scenario3PBT2",'Major retrofit'!$J$23,"")))&amp;IF(F5="Scenario1PBT3",'Major retrofit'!$K$23,IF(F5="Scenario2PBT3",'Major retrofit'!$L$23,IF(F5="Scenario3PBT3",'Major retrofit'!$M$23,"")))&amp;IF(F5="Scenario1PBT4",'Major retrofit'!$N$23,IF(F5="Scenario2PBT4",'Major retrofit'!$O$23,IF(F5="Scenario3PBT4",'Major retrofit'!$P$23,"")))&amp;IF(F5="Scenario1PBT5",'Major retrofit'!$Q$23,IF(F5="Scenario2PBT5",'Major retrofit'!$R$23,IF(F5="Scenario3PBT5",'Major retrofit'!$S$23,"")))&amp;IF(F5="Scenario1PBT6",'Major retrofit'!$T$23,IF(F5="Scenario2PBT6",'Major retrofit'!$U$23,IF(F5="Scenario3PBT6",'Major retrofit'!$V$23,"")))&amp;IF(F5="Scenario1PBT7",'Major retrofit'!$W$23,IF(F5="Scenario2PBT7",'Major retrofit'!$X$23,IF(F5="Scenario3PBT7",'Major retrofit'!$Y$23,"")))&amp;IF(F5="Scenario1PBT8",'Major retrofit'!$Z$23,IF(F5="Scenario2PBT8",'Major retrofit'!$AA$23,IF(F5="Scenario3PBT8",'Major retrofit'!$AB$23,"")))&amp;IF(F5="Scenario1PBT9",'Major retrofit'!$AC$23,IF(F5="Scenario2PBT9",'Major retrofit'!$AD$23,IF(F5="Scenario3PBT9",'Major retrofit'!$AE$23,"")))&amp;IF(F5="Scenario1PBT10",'Major retrofit'!$AF$23,IF(F5="Scenario2PBT10",'Major retrofit'!$AG$23,IF(F5="Scenario3PBT10",'Major retrofit'!$AH$23,"")))&amp;IF(F5="Scenario1PBT11",'Major retrofit'!$AI$23,IF(F5="Scenario2PBT11",'Major retrofit'!$AJ$23,IF(F5="Scenario3PBT11",'Major retrofit'!$AK$23,"")))&amp;IF(F5="Scenario1PBT12",'Major retrofit'!$AL$23,IF(F5="Scenario2PBT12",'Major retrofit'!$AM$23,IF(F5="Scenario3PBT12",'Major retrofit'!$AN$23,"")))&amp;IF(F5="Scenario1PBT13",'Major retrofit'!$AO$23,IF(F5="Scenario2PBT13",'Major retrofit'!$AP$23,IF(F5="Scenario3PBT13",'Major retrofit'!$AQ$23,"")))&amp;IF(F5="Scenario1PBT14",'Major retrofit'!$AR$23,IF(F5="Scenario2PBT14",'Major retrofit'!$AS$23,IF(F5="Scenario3PBT14",'Major retrofit'!$AT$23,"")))&amp;IF(F5="Scenario1PBT15",'Major retrofit'!$AU$23,IF(F5="Scenario2PBT15",'Major retrofit'!$AV$23,IF(F5="Scenario3PBT15",'Major retrofit'!$AW$23,"")))</f>
        <v/>
      </c>
      <c r="P5" s="119">
        <f>IFERROR(O5*C5,0)</f>
        <v>0</v>
      </c>
      <c r="Q5" s="119" t="str">
        <f>IF(F5="Scenario1PBT1",'Major retrofit'!$E$25,IF(F5="Scenario2PBT1",'Major retrofit'!$F$25,IF(F5="Scenario3PBT1",'Major retrofit'!$G$25,"")))&amp;IF(F5="Scenario1PBT2",'Major retrofit'!$H$25,IF(F5="Scenario2PBT2",'Major retrofit'!$I$25,IF(F5="Scenario3PBT2",'Major retrofit'!$J$25,"")))&amp;IF(F5="Scenario1PBT3",'Major retrofit'!$K$25,IF(F5="Scenario2PBT3",'Major retrofit'!$L$25,IF(F5="Scenario3PBT3",'Major retrofit'!$M$25,"")))&amp;IF(F5="Scenario1PBT4",'Major retrofit'!$N$25,IF(F5="Scenario2PBT4",'Major retrofit'!$O$25,IF(F5="Scenario3PBT4",'Major retrofit'!$P$25,"")))&amp;IF(F5="Scenario1PBT5",'Major retrofit'!$Q$25,IF(F5="Scenario2PBT5",'Major retrofit'!$R$25,IF(F5="Scenario3PBT5",'Major retrofit'!$S$25,"")))&amp;IF(F5="Scenario1PBT6",'Major retrofit'!$T$25,IF(F5="Scenario2PBT6",'Major retrofit'!$U$25,IF(F5="Scenario3PBT6",'Major retrofit'!$V$25,"")))&amp;IF(F5="Scenario1PBT7",'Major retrofit'!$W$25,IF(F5="Scenario2PBT7",'Major retrofit'!$X$25,IF(F5="Scenario3PBT7",'Major retrofit'!$Y$25,"")))&amp;IF(F5="Scenario1PBT8",'Major retrofit'!$Z$25,IF(F5="Scenario2PBT8",'Major retrofit'!$AA$25,IF(F5="Scenario3PBT8",'Major retrofit'!$AB$25,"")))&amp;IF(F5="Scenario1PBT9",'Major retrofit'!$AC$25,IF(F5="Scenario2PBT9",'Major retrofit'!$AD$25,IF(F5="Scenario3PBT9",'Major retrofit'!$AE$25,"")))&amp;IF(F5="Scenario1PBT10",'Major retrofit'!$AF$25,IF(F5="Scenario2PBT10",'Major retrofit'!$AG$25,IF(F5="Scenario3PBT10",'Major retrofit'!$AH$25,"")))&amp;IF(F5="Scenario1PBT11",'Major retrofit'!$AI$25,IF(F5="Scenario2PBT11",'Major retrofit'!$AJ$25,IF(F5="Scenario3PBT11",'Major retrofit'!$AK$25,"")))&amp;IF(F5="Scenario1PBT12",'Major retrofit'!$AL$25,IF(F5="Scenario2PBT12",'Major retrofit'!$AM$25,IF(F5="Scenario3PBT12",'Major retrofit'!$AN$25,"")))&amp;IF(F5="Scenario1PBT13",'Major retrofit'!$AO$25,IF(F5="Scenario2PBT13",'Major retrofit'!$AP$25,IF(F5="Scenario3PBT13",'Major retrofit'!$AQ$25,"")))&amp;IF(F5="Scenario1PBT14",'Major retrofit'!$AR$25,IF(F5="Scenario2PBT14",'Major retrofit'!$AS$25,IF(F5="Scenario3PBT14",'Major retrofit'!$AT$25,"")))&amp;IF(F5="Scenario1PBT15",'Major retrofit'!$AU$25,IF(F5="Scenario2PBT15",'Major retrofit'!$AV$25,IF(F5="Scenario3PBT15",'Major retrofit'!$AW$25,"")))</f>
        <v/>
      </c>
      <c r="R5" s="119">
        <f>IFERROR(Q5*C5,0)</f>
        <v>0</v>
      </c>
      <c r="S5" s="119" t="str">
        <f>IF(F5="Scenario1PBT1",'Major retrofit'!$E$27,IF(F5="Scenario2PBT1",'Major retrofit'!$F$27,IF(F5="Scenario3PBT1",'Major retrofit'!$G$27,"")))&amp;IF(F5="Scenario1PBT2",'Major retrofit'!$H$27,IF(F5="Scenario2PBT2",'Major retrofit'!$I$27,IF(F5="Scenario3PBT2",'Major retrofit'!$J$27,"")))&amp;IF(F5="Scenario1PBT3",'Major retrofit'!$K$27,IF(F5="Scenario2PBT3",'Major retrofit'!$L$27,IF(F5="Scenario3PBT3",'Major retrofit'!$M$27,"")))&amp;IF(F5="Scenario1PBT4",'Major retrofit'!$N$27,IF(F5="Scenario2PBT4",'Major retrofit'!$O$27,IF(F5="Scenario3PBT4",'Major retrofit'!$P$27,"")))&amp;IF(F5="Scenario1PBT5",'Major retrofit'!$Q$27,IF(F5="Scenario2PBT5",'Major retrofit'!$R$27,IF(F5="Scenario3PBT5",'Major retrofit'!$S$27,"")))&amp;IF(F5="Scenario1PBT6",'Major retrofit'!$T$27,IF(F5="Scenario2PBT6",'Major retrofit'!$U$27,IF(F5="Scenario3PBT6",'Major retrofit'!$V$27,"")))&amp;IF(F5="Scenario1PBT7",'Major retrofit'!$W$27,IF(F5="Scenario2PBT7",'Major retrofit'!$X$27,IF(F5="Scenario3PBT7",'Major retrofit'!$Y$27,"")))&amp;IF(F5="Scenario1PBT8",'Major retrofit'!$Z$27,IF(F5="Scenario2PBT8",'Major retrofit'!$AA$27,IF(F5="Scenario3PBT8",'Major retrofit'!$AB$27,"")))&amp;IF(F5="Scenario1PBT9",'Major retrofit'!$AC$27,IF(F5="Scenario2PBT9",'Major retrofit'!$AD$27,IF(F5="Scenario3PBT9",'Major retrofit'!$AE$27,"")))&amp;IF(F5="Scenario1PBT10",'Major retrofit'!$AF$27,IF(F5="Scenario2PBT10",'Major retrofit'!$AG$27,IF(F5="Scenario3PBT10",'Major retrofit'!$AH$27,"")))&amp;IF(F5="Scenario1PBT11",'Major retrofit'!$AI$27,IF(F5="Scenario2PBT11",'Major retrofit'!$AJ$27,IF(F5="Scenario3PBT11",'Major retrofit'!$AK$27,"")))&amp;IF(F5="Scenario1PBT12",'Major retrofit'!$AL$27,IF(F5="Scenario2PBT12",'Major retrofit'!$AM$27,IF(F5="Scenario3PBT12",'Major retrofit'!$AN$27,"")))&amp;IF(F5="Scenario1PBT13",'Major retrofit'!$AO$27,IF(F5="Scenario2PBT13",'Major retrofit'!$AP$27,IF(F5="Scenario3PBT13",'Major retrofit'!$AQ$27,"")))&amp;IF(F5="Scenario1PBT14",'Major retrofit'!$AR$27,IF(F5="Scenario2PBT14",'Major retrofit'!$AS$27,IF(F5="Scenario3PBT14",'Major retrofit'!$AT$27,"")))&amp;IF(F5="Scenario1PBT15",'Major retrofit'!$AU$27,IF(F5="Scenario2PBT15",'Major retrofit'!$AV$27,IF(F5="Scenario3PBT15",'Major retrofit'!$AW$27,"")))</f>
        <v/>
      </c>
      <c r="T5" s="265">
        <f>IFERROR(S5*C5,0)</f>
        <v>0</v>
      </c>
      <c r="U5" s="189" t="str">
        <f>IF(F5="Scenario1PBT1",'Major retrofit'!$E$38,IF(F5="Scenario2PBT1",'Major retrofit'!$F$38,IF(F5="Scenario3PBT1",'Major retrofit'!$G$38,"")))&amp;IF(F5="Scenario1PBT2",'Major retrofit'!$H$38,IF(F5="Scenario2PBT2",'Major retrofit'!$I$38,IF(F5="Scenario3PBT2",'Major retrofit'!$J$38,"")))&amp;IF(F5="Scenario1PBT3",'Major retrofit'!$K$38,IF(F5="Scenario2PBT3",'Major retrofit'!$L$38,IF(F5="Scenario3PBT3",'Major retrofit'!$M$38,"")))&amp;IF(F5="Scenario1PBT4",'Major retrofit'!$N$38,IF(F5="Scenario2PBT4",'Major retrofit'!$O$38,IF(F5="Scenario3PBT4",'Major retrofit'!$P$38,"")))&amp;IF(F5="Scenario1PBT5",'Major retrofit'!$Q$38,IF(F5="Scenario2PBT5",'Major retrofit'!$R$38,IF(F5="Scenario3PBT5",'Major retrofit'!$S$38,"")))&amp;IF(F5="Scenario1PBT6",'Major retrofit'!$T$38,IF(F5="Scenario2PBT6",'Major retrofit'!$U$38,IF(F5="Scenario3PBT6",'Major retrofit'!$V$38,"")))&amp;IF(F5="Scenario1PBT7",'Major retrofit'!$W$38,IF(F5="Scenario2PBT7",'Major retrofit'!$X$38,IF(F5="Scenario3PBT7",'Major retrofit'!$Y$38,"")))&amp;IF(F5="Scenario1PBT8",'Major retrofit'!$Z$38,IF(F5="Scenario2PBT8",'Major retrofit'!$AA$38,IF(F5="Scenario3PBT8",'Major retrofit'!$AB$38,"")))&amp;IF(F5="Scenario1PBT9",'Major retrofit'!$AC$38,IF(F5="Scenario2PBT9",'Major retrofit'!$AD$38,IF(F5="Scenario3PBT9",'Major retrofit'!$AE$38,"")))&amp;IF(F5="Scenario1PBT10",'Major retrofit'!$AF$38,IF(F5="Scenario2PBT10",'Major retrofit'!$AG$38,IF(F5="Scenario3PBT10",'Major retrofit'!$AH$38,"")))&amp;IF(F5="Scenario1PBT11",'Major retrofit'!$AI$38,IF(F5="Scenario2PBT11",'Major retrofit'!$AJ$38,IF(F5="Scenario3PBT11",'Major retrofit'!$AK$38,"")))&amp;IF(F5="Scenario1PBT12",'Major retrofit'!$AL$38,IF(F5="Scenario2PBT12",'Major retrofit'!$AM$38,IF(F5="Scenario3PBT12",'Major retrofit'!$AN$38,"")))&amp;IF(F5="Scenario1PBT13",'Major retrofit'!$AO$38,IF(F5="Scenario2PBT13",'Major retrofit'!$AP$38,IF(F5="Scenario3PBT13",'Major retrofit'!$AQ$38,"")))&amp;IF(F5="Scenario1PBT14",'Major retrofit'!$AR$38,IF(F5="Scenario2PBT14",'Major retrofit'!$AS$38,IF(F5="Scenario3PBT14",'Major retrofit'!$AT$38,"")))&amp;IF(F5="Scenario1PBT15",'Major retrofit'!$AU$38,IF(F5="Scenario2PBT15",'Major retrofit'!$AV$38,IF(F5="Scenario3PBT15",'Major retrofit'!$AW$38,"")))</f>
        <v/>
      </c>
      <c r="V5" s="119">
        <f>IFERROR(U5*C5,0)</f>
        <v>0</v>
      </c>
      <c r="W5" s="119" t="str">
        <f>IF(F5="Scenario1PBT1",'Major retrofit'!$E$40,IF(F5="Scenario2PBT1",'Major retrofit'!$F$40,IF(F5="Scenario3PBT1",'Major retrofit'!$G$40,"")))&amp;IF(F5="Scenario1PBT2",'Major retrofit'!$H$40,IF(F5="Scenario2PBT2",'Major retrofit'!$I$40,IF(F5="Scenario3PBT2",'Major retrofit'!$J$40,"")))&amp;IF(F5="Scenario1PBT3",'Major retrofit'!$K$40,IF(F5="Scenario2PBT3",'Major retrofit'!$L$40,IF(F5="Scenario3PBT3",'Major retrofit'!$M$40,"")))&amp;IF(F5="Scenario1PBT4",'Major retrofit'!$N$40,IF(F5="Scenario2PBT4",'Major retrofit'!$O$40,IF(F5="Scenario3PBT4",'Major retrofit'!$P$40,"")))&amp;IF(F5="Scenario1PBT5",'Major retrofit'!$Q$40,IF(F5="Scenario2PBT5",'Major retrofit'!$R$40,IF(F5="Scenario3PBT5",'Major retrofit'!$S$40,"")))&amp;IF(F5="Scenario1PBT6",'Major retrofit'!$T$40,IF(F5="Scenario2PBT6",'Major retrofit'!$U$40,IF(F5="Scenario3PBT6",'Major retrofit'!$V$40,"")))&amp;IF(F5="Scenario1PBT7",'Major retrofit'!$W$40,IF(F5="Scenario2PBT7",'Major retrofit'!$X$40,IF(F5="Scenario3PBT7",'Major retrofit'!$Y$40,"")))&amp;IF(F5="Scenario1PBT8",'Major retrofit'!$Z$40,IF(F5="Scenario2PBT8",'Major retrofit'!$AA$40,IF(F5="Scenario3PBT8",'Major retrofit'!$AB$40,"")))&amp;IF(F5="Scenario1PBT9",'Major retrofit'!$AC$40,IF(F5="Scenario2PBT9",'Major retrofit'!$AD$40,IF(F5="Scenario3PBT9",'Major retrofit'!$AE$40,"")))&amp;IF(F5="Scenario1PBT10",'Major retrofit'!$AF$40,IF(F5="Scenario2PBT10",'Major retrofit'!$AG$40,IF(F5="Scenario3PBT10",'Major retrofit'!$AH$40,"")))&amp;IF(F5="Scenario1PBT11",'Major retrofit'!$AI$40,IF(F5="Scenario2PBT11",'Major retrofit'!$AJ$40,IF(F5="Scenario3PBT11",'Major retrofit'!$AK$40,"")))&amp;IF(F5="Scenario1PBT12",'Major retrofit'!$AL$40,IF(F5="Scenario2PBT12",'Major retrofit'!$AM$40,IF(F5="Scenario3PBT12",'Major retrofit'!$AN$40,"")))&amp;IF(F5="Scenario1PBT13",'Major retrofit'!$AO$40,IF(F5="Scenario2PBT13",'Major retrofit'!$AP$40,IF(F5="Scenario3PBT13",'Major retrofit'!$AQ$40,"")))&amp;IF(F5="Scenario1PBT14",'Major retrofit'!$AR$40,IF(F5="Scenario2PBT14",'Major retrofit'!$AS$40,IF(F5="Scenario3PBT14",'Major retrofit'!$AT$40,"")))&amp;IF(F5="Scenario1PBT15",'Major retrofit'!$AU$40,IF(F5="Scenario2PBT15",'Major retrofit'!$AV$40,IF(F5="Scenario3PBT15",'Major retrofit'!$AW$40,"")))</f>
        <v/>
      </c>
      <c r="X5" s="119">
        <f>IFERROR(W5*C5,0)</f>
        <v>0</v>
      </c>
      <c r="Y5" s="119" t="str">
        <f>IF(F5="Scenario1PBT1",'Major retrofit'!$E$42,IF(F5="Scenario2PBT1",'Major retrofit'!$F$42,IF(F5="Scenario3PBT1",'Major retrofit'!$G$42,"")))&amp;IF(F5="Scenario1PBT2",'Major retrofit'!$H$42,IF(F5="Scenario2PBT2",'Major retrofit'!$I$42,IF(F5="Scenario3PBT2",'Major retrofit'!$J$42,"")))&amp;IF(F5="Scenario1PBT3",'Major retrofit'!$K$42,IF(F5="Scenario2PBT3",'Major retrofit'!$L$42,IF(F5="Scenario3PBT3",'Major retrofit'!$M$42,"")))&amp;IF(F5="Scenario1PBT4",'Major retrofit'!$N$42,IF(F5="Scenario2PBT4",'Major retrofit'!$O$42,IF(F5="Scenario3PBT4",'Major retrofit'!$P$42,"")))&amp;IF(F5="Scenario1PBT5",'Major retrofit'!$Q$42,IF(F5="Scenario2PBT5",'Major retrofit'!$R$42,IF(F5="Scenario3PBT5",'Major retrofit'!$S$42,"")))&amp;IF(F5="Scenario1PBT6",'Major retrofit'!$T$42,IF(F5="Scenario2PBT6",'Major retrofit'!$U$42,IF(F5="Scenario3PBT6",'Major retrofit'!$V$42,"")))&amp;IF(F5="Scenario1PBT7",'Major retrofit'!$W$42,IF(F5="Scenario2PBT7",'Major retrofit'!$X$42,IF(F5="Scenario3PBT7",'Major retrofit'!$Y$42,"")))&amp;IF(F5="Scenario1PBT8",'Major retrofit'!$Z$42,IF(F5="Scenario2PBT8",'Major retrofit'!$AA$42,IF(F5="Scenario3PBT8",'Major retrofit'!$AB$42,"")))&amp;IF(F5="Scenario1PBT9",'Major retrofit'!$AC$42,IF(F5="Scenario2PBT9",'Major retrofit'!$AD$42,IF(F5="Scenario3PBT9",'Major retrofit'!$AE$42,"")))&amp;IF(F5="Scenario1PBT10",'Major retrofit'!$AF$42,IF(F5="Scenario2PBT10",'Major retrofit'!$AG$42,IF(F5="Scenario3PBT10",'Major retrofit'!$AH$42,"")))&amp;IF(F5="Scenario1PBT11",'Major retrofit'!$AI$42,IF(F5="Scenario2PBT11",'Major retrofit'!$AJ$42,IF(F5="Scenario3PBT11",'Major retrofit'!$AK$42,"")))&amp;IF(F5="Scenario1PBT12",'Major retrofit'!$AL$42,IF(F5="Scenario2PBT12",'Major retrofit'!$AM$42,IF(F5="Scenario3PBT12",'Major retrofit'!$AN$42,"")))&amp;IF(F5="Scenario1PBT13",'Major retrofit'!$AO$42,IF(F5="Scenario2PBT13",'Major retrofit'!$AP$42,IF(F5="Scenario3PBT13",'Major retrofit'!$AQ$42,"")))&amp;IF(F5="Scenario1PBT14",'Major retrofit'!$AR$42,IF(F5="Scenario2PBT14",'Major retrofit'!$AS$42,IF(F5="Scenario3PBT14",'Major retrofit'!$AT$42,"")))&amp;IF(F5="Scenario1PBT15",'Major retrofit'!$AU$42,IF(F5="Scenario2PBT15",'Major retrofit'!$AV$42,IF(F5="Scenario3PBT15",'Major retrofit'!$AW$42,"")))</f>
        <v/>
      </c>
      <c r="Z5" s="119">
        <f>IFERROR(Y5*C5,0)</f>
        <v>0</v>
      </c>
      <c r="AA5" s="119" t="str">
        <f>IF(F5="Scenario1PBT1",'Major retrofit'!$E$101,IF(F5="Scenario2PBT1",'Major retrofit'!$F$101,IF(F5="Scenario3PBT1",'Major retrofit'!$G$101,"")))&amp;IF(F5="Scenario1PBT2",'Major retrofit'!$H$101,IF(F5="Scenario2PBT2",'Major retrofit'!$I$101,IF(F5="Scenario3PBT2",'Major retrofit'!$J$101,"")))&amp;IF(F5="Scenario1PBT3",'Major retrofit'!$K$101,IF(F5="Scenario2PBT3",'Major retrofit'!$L$101,IF(F5="Scenario3PBT3",'Major retrofit'!$M$101,"")))&amp;IF(F5="Scenario1PBT4",'Major retrofit'!$N$101,IF(F5="Scenario2PBT4",'Major retrofit'!$O$101,IF(F5="Scenario3PBT4",'Major retrofit'!$P$101,"")))&amp;IF(F5="Scenario1PBT5",'Major retrofit'!$Q$101,IF(F5="Scenario2PBT5",'Major retrofit'!$R$101,IF(F5="Scenario3PBT5",'Major retrofit'!$S$101,"")))&amp;IF(F5="Scenario1PBT6",'Major retrofit'!$T$101,IF(F5="Scenario2PBT6",'Major retrofit'!$U$101,IF(F5="Scenario3PBT6",'Major retrofit'!$V$101,"")))&amp;IF(F5="Scenario1PBT7",'Major retrofit'!$W$101,IF(F5="Scenario2PBT7",'Major retrofit'!$X$101,IF(F5="Scenario3PBT7",'Major retrofit'!$Y$101,"")))&amp;IF(F5="Scenario1PBT8",'Major retrofit'!$Z$101,IF(F5="Scenario2PBT8",'Major retrofit'!$AA$101,IF(F5="Scenario3PBT8",'Major retrofit'!$AB$101,"")))&amp;IF(F5="Scenario1PBT9",'Major retrofit'!$AC$101,IF(F5="Scenario2PBT9",'Major retrofit'!$AD$101,IF(F5="Scenario3PBT9",'Major retrofit'!$AE$101,"")))&amp;IF(F5="Scenario1PBT10",'Major retrofit'!$AF$101,IF(F5="Scenario2PBT10",'Major retrofit'!$AG$101,IF(F5="Scenario3PBT10",'Major retrofit'!$AH$101,"")))&amp;IF(F5="Scenario1PBT11",'Major retrofit'!$AI$101,IF(F5="Scenario2PBT11",'Major retrofit'!$AJ$101,IF(F5="Scenario3PBT11",'Major retrofit'!$AK$101,"")))&amp;IF(F5="Scenario1PBT12",'Major retrofit'!$AL$101,IF(F5="Scenario2PBT12",'Major retrofit'!$AM$101,IF(F5="Scenario3PBT12",'Major retrofit'!$AN$101,"")))&amp;IF(F5="Scenario1PBT13",'Major retrofit'!$AO$101,IF(F5="Scenario2PBT13",'Major retrofit'!$AP$101,IF(F5="Scenario3PBT13",'Major retrofit'!$AQ$101,"")))&amp;IF(F5="Scenario1PBT14",'Major retrofit'!$AR$101,IF(F5="Scenario2PBT14",'Major retrofit'!$AS$101,IF(F5="Scenario3PBT14",'Major retrofit'!$AT$101,"")))&amp;IF(F5="Scenario1PBT15",'Major retrofit'!$AU$101,IF(F5="Scenario2PBT15",'Major retrofit'!$AV$101,IF(F5="Scenario3PBT15",'Major retrofit'!$AW$101,"")))</f>
        <v/>
      </c>
      <c r="AB5" s="120">
        <f>IFERROR(C5*AA5,0)</f>
        <v>0</v>
      </c>
      <c r="AC5" s="363" t="str">
        <f>IF(E5="","",IF(OR(F5="Scenario1PBT1",F5="Scenario1PBT2",F5="Scenario1PBT3",F5="Scenario1PBT4",F5="Scenario1PBT5",F5="Scenario1PBT6",F5="Scenario1PBT7",F5="Scenario2PBT7",F5="Scenario1PBT8",F5="Scenario2PBT8",F5="Scenario1PBT9",F5="Scenario2PBT9"),"","Non disponible pour cette typologie"))</f>
        <v/>
      </c>
      <c r="AD5" s="349">
        <f>IF(AC5="",IFERROR('Projection_Base-case'!G6-G5,0),0)</f>
        <v>0</v>
      </c>
      <c r="AE5" s="350">
        <f t="shared" ref="AE5:AE36" si="0">IFERROR(AD5*C5,0)</f>
        <v>0</v>
      </c>
      <c r="AF5" s="351">
        <f>IFERROR(100*AD5/'Projection_Base-case'!G6,0)</f>
        <v>0</v>
      </c>
      <c r="AG5" s="352">
        <f>IF(AC5="",IFERROR('Projection_Base-case'!I6-I5,0),0)</f>
        <v>0</v>
      </c>
      <c r="AH5" s="353">
        <f t="shared" ref="AH5:AH36" si="1">IFERROR(AG5*C5,0)</f>
        <v>0</v>
      </c>
      <c r="AI5" s="351">
        <f>IFERROR(100*AG5/'Projection_Base-case'!I6,0)</f>
        <v>0</v>
      </c>
      <c r="AJ5" s="352">
        <f>IF(AC5="",IFERROR('Projection_Base-case'!K6-K5,0),0)</f>
        <v>0</v>
      </c>
      <c r="AK5" s="353">
        <f t="shared" ref="AK5:AK36" si="2">IFERROR(AJ5*C5,0)</f>
        <v>0</v>
      </c>
      <c r="AL5" s="351">
        <f>IFERROR(100*AJ5/'Projection_Base-case'!K6,0)</f>
        <v>0</v>
      </c>
      <c r="AM5" s="352">
        <f>-IF(AC5="",IFERROR('Projection_Base-case'!M6-M5,0),0)</f>
        <v>0</v>
      </c>
      <c r="AN5" s="353">
        <f t="shared" ref="AN5:AN36" si="3">IFERROR(AM5*C5,0)</f>
        <v>0</v>
      </c>
      <c r="AO5" s="354">
        <f>IFERROR(IF('Projection_Base-case'!N6&gt;0,100*AN5/'Projection_Base-case'!N6,100*AN5/N5),0)</f>
        <v>0</v>
      </c>
      <c r="AP5" s="355">
        <f>IF(AC5="",IFERROR('Projection_Base-case'!O6-O5,0),0)</f>
        <v>0</v>
      </c>
      <c r="AQ5" s="356">
        <f t="shared" ref="AQ5:AQ36" si="4">IFERROR(AP5*C5,0)</f>
        <v>0</v>
      </c>
      <c r="AR5" s="356">
        <f>IFERROR(100*AP5/'Projection_Base-case'!O6,0)</f>
        <v>0</v>
      </c>
      <c r="AS5" s="355">
        <f>IF(AC5="",IFERROR('Projection_Base-case'!Q6-Q5,0),0)</f>
        <v>0</v>
      </c>
      <c r="AT5" s="356">
        <f t="shared" ref="AT5:AT36" si="5">IFERROR(AS5*C5,0)</f>
        <v>0</v>
      </c>
      <c r="AU5" s="356">
        <f>IFERROR(100*AS5/'Projection_Base-case'!Q6,0)</f>
        <v>0</v>
      </c>
      <c r="AV5" s="355">
        <f>IF(AC5="",IFERROR('Projection_Base-case'!S6-S5,0),0)</f>
        <v>0</v>
      </c>
      <c r="AW5" s="356">
        <f t="shared" ref="AW5:AW36" si="6">IFERROR(AV5*C5,0)</f>
        <v>0</v>
      </c>
      <c r="AX5" s="357">
        <f>IFERROR(100*AV5/'Projection_Base-case'!S6,0)</f>
        <v>0</v>
      </c>
      <c r="AY5" s="358">
        <f>IF(AC5="",IFERROR('Projection_Base-case'!U6-U5,0),0)</f>
        <v>0</v>
      </c>
      <c r="AZ5" s="359">
        <f t="shared" ref="AZ5:AZ36" si="7">IFERROR(AY5*C5,0)</f>
        <v>0</v>
      </c>
      <c r="BA5" s="359">
        <f>IFERROR(100*AY5/'Projection_Base-case'!U6,0)</f>
        <v>0</v>
      </c>
      <c r="BB5" s="358">
        <f>IF(AC5="",IFERROR('Projection_Base-case'!W6-W5,0),0)</f>
        <v>0</v>
      </c>
      <c r="BC5" s="359">
        <f t="shared" ref="BC5:BC36" si="8">IFERROR(BB5*C5,0)</f>
        <v>0</v>
      </c>
      <c r="BD5" s="359">
        <f>IFERROR(100*BB5/'Projection_Base-case'!W6,0)</f>
        <v>0</v>
      </c>
      <c r="BE5" s="358">
        <f>IF(AC5="",IFERROR('Projection_Base-case'!Y6-Y5,0),0)</f>
        <v>0</v>
      </c>
      <c r="BF5" s="359">
        <f t="shared" ref="BF5:BF36" si="9">IFERROR(BE5*C5,0)</f>
        <v>0</v>
      </c>
      <c r="BG5" s="359">
        <f>IFERROR(100*BE5/'Projection_Base-case'!Y6,0)</f>
        <v>0</v>
      </c>
      <c r="BH5" s="359">
        <f t="shared" ref="BH5:BH36" si="10">IFERROR(AB5/AZ5,0)</f>
        <v>0</v>
      </c>
      <c r="BI5" s="360">
        <f t="shared" ref="BI5:BI36" si="11">IFERROR(AB5/AE5,0)</f>
        <v>0</v>
      </c>
    </row>
    <row r="6" spans="1:61" ht="15" customHeight="1">
      <c r="A6" s="205">
        <v>2</v>
      </c>
      <c r="B6" s="347">
        <f>IF('Projection_Base-case'!B7&lt;&gt;"",'Projection_Base-case'!B7,0)</f>
        <v>0</v>
      </c>
      <c r="C6" s="347">
        <f>IF('Projection_Base-case'!C7&lt;&gt;"",'Projection_Base-case'!C7,0)</f>
        <v>0</v>
      </c>
      <c r="D6" s="365">
        <f>IF('Projection_Base-case'!D7&lt;&gt;"",'Projection_Base-case'!D7,0)</f>
        <v>0</v>
      </c>
      <c r="E6" s="322"/>
      <c r="F6" s="366" t="str">
        <f t="shared" ref="F6:F69" si="12">E6&amp;D6</f>
        <v>0</v>
      </c>
      <c r="G6" s="177" t="str">
        <f>IF(F6="Scenario1PBT1",'Major retrofit'!$E$6,IF(F6="Scenario2PBT1",'Major retrofit'!$F$6,IF(F6="Scenario3PBT1",'Major retrofit'!$G$6,"")))&amp;IF(F6="Scenario1PBT2",'Major retrofit'!$H$6,IF(F6="Scenario2PBT2",'Major retrofit'!$I$6,IF(F6="Scenario3PBT2",'Major retrofit'!$J$6,"")))&amp;IF(F6="Scenario1PBT3",'Major retrofit'!$K$6,IF(F6="Scenario2PBT3",'Major retrofit'!$L$6,IF(F6="Scenario3PBT3",'Major retrofit'!$M$6,"")))&amp;IF(F6="Scenario1PBT4",'Major retrofit'!$N$6,IF(F6="Scenario2PBT4",'Major retrofit'!$O$6,IF(F6="Scenario3PBT4",'Major retrofit'!$P$6,"")))&amp;IF(F6="Scenario1PBT5",'Major retrofit'!$Q$6,IF(F6="Scenario2PBT5",'Major retrofit'!$R$6,IF(F6="Scenario3PBT5",'Major retrofit'!$S$6,"")))&amp;IF(F6="Scenario1PBT6",'Major retrofit'!$T$6,IF(F6="Scenario2PBT6",'Major retrofit'!$U$6,IF(F6="Scenario3PBT6",'Major retrofit'!$V$6,"")))&amp;IF(F6="Scenario1PBT7",'Major retrofit'!$W$6,IF(F6="Scenario2PBT7",'Major retrofit'!$X$6,IF(F6="Scenario3PBT7",'Major retrofit'!$Y$6,"")))&amp;IF(F6="Scenario1PBT8",'Major retrofit'!$Z$6,IF(F6="Scenario2PBT8",'Major retrofit'!$AA$6,IF(F6="Scenario3PBT8",'Major retrofit'!$AB$6,"")))&amp;IF(F6="Scenario1PBT9",'Major retrofit'!$AC$6,IF(F6="Scenario2PBT9",'Major retrofit'!$AD$6,IF(F6="Scenario3PBT9",'Major retrofit'!$AE$6,"")))&amp;IF(F6="Scenario1PBT10",'Major retrofit'!$AF$6,IF(F6="Scenario2PBT10",'Major retrofit'!$AG$6,IF(F6="Scenario3PBT10",'Major retrofit'!$AH$6,"")))&amp;IF(F6="Scenario1PBT11",'Major retrofit'!$AI$6,IF(F6="Scenario2PBT11",'Major retrofit'!$AJ$6,IF(F6="Scenario3PBT11",'Major retrofit'!$AK$6,"")))&amp;IF(F6="Scenario1PBT12",'Major retrofit'!$AL$6,IF(F6="Scenario2PBT12",'Major retrofit'!$AM$6,IF(F6="Scenario3PBT12",'Major retrofit'!$AN$6,"")))&amp;IF(F6="Scenario1PBT13",'Major retrofit'!$AO$6,IF(F6="Scenario2PBT13",'Major retrofit'!$AP$6,IF(F6="Scenario3PBT13",'Major retrofit'!$AQ$6,"")))&amp;IF(F6="Scenario1PBT14",'Major retrofit'!$AR$6,IF(F6="Scenario2PBT14",'Major retrofit'!$AS$6,IF(F6="Scenario3PBT14",'Major retrofit'!$AT$6,"")))&amp;IF(F6="Scenario1PBT15",'Major retrofit'!$AU$6,IF(F6="Scenario2PBT15",'Major retrofit'!$AV$6,IF(F6="Scenario3PBT15",'Major retrofit'!$AW$6,"")))</f>
        <v/>
      </c>
      <c r="H6" s="117">
        <f t="shared" ref="H6:H69" si="13">IFERROR(G6*C6,0)</f>
        <v>0</v>
      </c>
      <c r="I6" s="178" t="str">
        <f>IF(F6="Scenario1PBT1",'Major retrofit'!$E$16,IF(F6="Scenario2PBT1",'Major retrofit'!$F$16,IF(F6="Scenario3PBT1",'Major retrofit'!$G$16,"")))&amp;IF(F6="Scenario1PBT2",'Major retrofit'!$H$16,IF(F6="Scenario2PBT2",'Major retrofit'!$I$16,IF(F6="Scenario3PBT2",'Major retrofit'!$J$16,"")))&amp;IF(F6="Scenario1PBT3",'Major retrofit'!$K$16,IF(F6="Scenario2PBT3",'Major retrofit'!$L$16,IF(F6="Scenario3PBT3",'Major retrofit'!$M$16,"")))&amp;IF(F6="Scenario1PBT4",'Major retrofit'!$N$16,IF(F6="Scenario2PBT4",'Major retrofit'!$O$16,IF(F6="Scenario3PBT4",'Major retrofit'!$P$16,"")))&amp;IF(F6="Scenario1PBT5",'Major retrofit'!$Q$16,IF(F6="Scenario2PBT5",'Major retrofit'!$R$16,IF(F6="Scenario3PBT5",'Major retrofit'!$S$16,"")))&amp;IF(F6="Scenario1PBT6",'Major retrofit'!$T$16,IF(F6="Scenario2PBT6",'Major retrofit'!$U$16,IF(F6="Scenario3PBT6",'Major retrofit'!$V$16,"")))&amp;IF(F6="Scenario1PBT7",'Major retrofit'!$W$16,IF(F6="Scenario2PBT7",'Major retrofit'!$X$16,IF(F6="Scenario3PBT7",'Major retrofit'!$Y$16,"")))&amp;IF(F6="Scenario1PBT8",'Major retrofit'!$Z$16,IF(F6="Scenario2PBT8",'Major retrofit'!$AA$16,IF(F6="Scenario3PBT8",'Major retrofit'!$AB$16,"")))&amp;IF(F6="Scenario1PBT9",'Major retrofit'!$AC$16,IF(F6="Scenario2PBT9",'Major retrofit'!$AD$16,IF(F6="Scenario3PBT9",'Major retrofit'!$AE$16,"")))&amp;IF(F6="Scenario1PBT10",'Major retrofit'!$AF$16,IF(F6="Scenario2PBT10",'Major retrofit'!$AG$16,IF(F6="Scenario3PBT10",'Major retrofit'!$AH$16,"")))&amp;IF(F6="Scenario1PBT11",'Major retrofit'!$AI$16,IF(F6="Scenario2PBT11",'Major retrofit'!$AJ$16,IF(F6="Scenario3PBT11",'Major retrofit'!$AK$16,"")))&amp;IF(F6="Scenario1PBT12",'Major retrofit'!$AL$16,IF(F6="Scenario2PBT12",'Major retrofit'!$AM$16,IF(F6="Scenario3PBT12",'Major retrofit'!$AN$16,"")))&amp;IF(F6="Scenario1PBT13",'Major retrofit'!$AO$16,IF(F6="Scenario2PBT13",'Major retrofit'!$AP$16,IF(F6="Scenario3PBT13",'Major retrofit'!$AQ$16,"")))&amp;IF(F6="Scenario1PBT14",'Major retrofit'!$AR$16,IF(F6="Scenario2PBT14",'Major retrofit'!$AS$16,IF(F6="Scenario3PBT14",'Major retrofit'!$AT$16,"")))&amp;IF(F6="Scenario1PBT15",'Major retrofit'!$AU$16,IF(F6="Scenario2PBT15",'Major retrofit'!$AV$16,IF(F6="Scenario3PBT15",'Major retrofit'!$AW$16,"")))</f>
        <v/>
      </c>
      <c r="J6" s="117">
        <f t="shared" ref="J6:J69" si="14">IFERROR(I6*C6,0)</f>
        <v>0</v>
      </c>
      <c r="K6" s="117" t="str">
        <f>IF(F6="Scenario1PBT1",'Major retrofit'!$E$18,IF(F6="Scenario2PBT1",'Major retrofit'!$F$18,IF(F6="Scenario3PBT1",'Major retrofit'!$G$18,"")))&amp;IF(F6="Scenario1PBT2",'Major retrofit'!$H$18,IF(F6="Scenario2PBT2",'Major retrofit'!$I$18,IF(F6="Scenario3PBT2",'Major retrofit'!$J$18,"")))&amp;IF(F6="Scenario1PBT3",'Major retrofit'!$K$18,IF(F6="Scenario2PBT3",'Major retrofit'!$L$18,IF(F6="Scenario3PBT3",'Major retrofit'!$M$18,"")))&amp;IF(F6="Scenario1PBT4",'Major retrofit'!$N$18,IF(F6="Scenario2PBT4",'Major retrofit'!$O$18,IF(F6="Scenario3PBT4",'Major retrofit'!$P$18,"")))&amp;IF(F6="Scenario1PBT5",'Major retrofit'!$Q$18,IF(F6="Scenario2PBT5",'Major retrofit'!$R$18,IF(F6="Scenario3PBT5",'Major retrofit'!$S$18,"")))&amp;IF(F6="Scenario1PBT6",'Major retrofit'!$T$18,IF(F6="Scenario2PBT6",'Major retrofit'!$U$18,IF(F6="Scenario3PBT6",'Major retrofit'!$V$18,"")))&amp;IF(F6="Scenario1PBT7",'Major retrofit'!$W$18,IF(F6="Scenario2PBT7",'Major retrofit'!$X$18,IF(F6="Scenario3PBT7",'Major retrofit'!$Y$18,"")))&amp;IF(F6="Scenario1PBT8",'Major retrofit'!$Z$18,IF(F6="Scenario2PBT8",'Major retrofit'!$AA$18,IF(F6="Scenario3PBT8",'Major retrofit'!$AB$18,"")))&amp;IF(F6="Scenario1PBT9",'Major retrofit'!$AC$18,IF(F6="Scenario2PBT9",'Major retrofit'!$AD$18,IF(F6="Scenario3PBT9",'Major retrofit'!$AE$18,"")))&amp;IF(F6="Scenario1PBT10",'Major retrofit'!$AF$18,IF(F6="Scenario2PBT10",'Major retrofit'!$AG$18,IF(F6="Scenario3PBT10",'Major retrofit'!$AH$18,"")))&amp;IF(F6="Scenario1PBT11",'Major retrofit'!$AI$18,IF(F6="Scenario2PBT11",'Major retrofit'!$AJ$18,IF(F6="Scenario3PBT11",'Major retrofit'!$AK$18,"")))&amp;IF(F6="Scenario1PBT12",'Major retrofit'!$AL$18,IF(F6="Scenario2PBT12",'Major retrofit'!$AM$18,IF(F6="Scenario3PBT12",'Major retrofit'!$AN$18,"")))&amp;IF(F6="Scenario1PBT13",'Major retrofit'!$AO$18,IF(F6="Scenario2PBT13",'Major retrofit'!$AP$18,IF(F6="Scenario3PBT13",'Major retrofit'!$AQ$18,"")))&amp;IF(F6="Scenario1PBT14",'Major retrofit'!$AR$18,IF(F6="Scenario2PBT14",'Major retrofit'!$AS$18,IF(F6="Scenario3PBT14",'Major retrofit'!$AT$18,"")))&amp;IF(F6="Scenario1PBT15",'Major retrofit'!$AU$18,IF(F6="Scenario2PBT15",'Major retrofit'!$AV$18,IF(F6="Scenario3PBT15",'Major retrofit'!$AW$18,"")))</f>
        <v/>
      </c>
      <c r="L6" s="117">
        <f t="shared" ref="L6:L69" si="15">IFERROR(K6*C6,0)</f>
        <v>0</v>
      </c>
      <c r="M6" s="117" t="str">
        <f>IF(F6="Scenario1PBT1",'Major retrofit'!$E$20,IF(F6="Scenario2PBT1",'Major retrofit'!$F$20,IF(F6="Scenario3PBT1",'Major retrofit'!$G$20,"")))&amp;IF(F6="Scenario1PBT2",'Major retrofit'!$H$20,IF(F6="Scenario2PBT2",'Major retrofit'!$I$20,IF(F6="Scenario3PBT2",'Major retrofit'!$J$20,"")))&amp;IF(F6="Scenario1PBT3",'Major retrofit'!$K$20,IF(F6="Scenario2PBT3",'Major retrofit'!$L$20,IF(F6="Scenario3PBT3",'Major retrofit'!$M$20,"")))&amp;IF(F6="Scenario1PBT4",'Major retrofit'!$N$20,IF(F6="Scenario2PBT4",'Major retrofit'!$O$20,IF(F6="Scenario3PBT4",'Major retrofit'!$P$20,"")))&amp;IF(F6="Scenario1PBT5",'Major retrofit'!$Q$20,IF(F6="Scenario2PBT5",'Major retrofit'!$R$20,IF(F6="Scenario3PBT5",'Major retrofit'!$S$20,"")))&amp;IF(F6="Scenario1PBT6",'Major retrofit'!$T$20,IF(F6="Scenario2PBT6",'Major retrofit'!$U$20,IF(F6="Scenario3PBT6",'Major retrofit'!$V$20,"")))&amp;IF(F6="Scenario1PBT7",'Major retrofit'!$W$20,IF(F6="Scenario2PBT7",'Major retrofit'!$X$20,IF(F6="Scenario3PBT7",'Major retrofit'!$Y$20,"")))&amp;IF(F6="Scenario1PBT8",'Major retrofit'!$Z$20,IF(F6="Scenario2PBT8",'Major retrofit'!$AA$20,IF(F6="Scenario3PBT8",'Major retrofit'!$AB$20,"")))&amp;IF(F6="Scenario1PBT9",'Major retrofit'!$AC$20,IF(F6="Scenario2PBT9",'Major retrofit'!$AD$20,IF(F6="Scenario3PBT9",'Major retrofit'!$AE$20,"")))&amp;IF(F6="Scenario1PBT10",'Major retrofit'!$AF$20,IF(F6="Scenario2PBT10",'Major retrofit'!$AG$20,IF(F6="Scenario3PBT10",'Major retrofit'!$AH$20,"")))&amp;IF(F6="Scenario1PBT11",'Major retrofit'!$AI$20,IF(F6="Scenario2PBT11",'Major retrofit'!$AJ$20,IF(F6="Scenario3PBT11",'Major retrofit'!$AK$20,"")))&amp;IF(F6="Scenario1PBT12",'Major retrofit'!$AL$20,IF(F6="Scenario2PBT12",'Major retrofit'!$AM$20,IF(F6="Scenario3PBT12",'Major retrofit'!$AN$20,"")))&amp;IF(F6="Scenario1PBT13",'Major retrofit'!$AO$20,IF(F6="Scenario2PBT13",'Major retrofit'!$AP$20,IF(F6="Scenario3PBT13",'Major retrofit'!$AQ$20,"")))&amp;IF(F6="Scenario1PBT14",'Major retrofit'!$AR$20,IF(F6="Scenario2PBT14",'Major retrofit'!$AS$20,IF(F6="Scenario3PBT14",'Major retrofit'!$AT$20,"")))&amp;IF(F6="Scenario1PBT15",'Major retrofit'!$AU$20,IF(F6="Scenario2PBT15",'Major retrofit'!$AV$20,IF(F6="Scenario3PBT15",'Major retrofit'!$AW$20,"")))</f>
        <v/>
      </c>
      <c r="N6" s="118">
        <f t="shared" ref="N6:N69" si="16">IFERROR(M6*C6,0)</f>
        <v>0</v>
      </c>
      <c r="O6" s="206" t="str">
        <f>IF(F6="Scenario1PBT1",'Major retrofit'!$E$23,IF(F6="Scenario2PBT1",'Major retrofit'!$F$23,IF(F6="Scenario3PBT1",'Major retrofit'!$G$23,"")))&amp;IF(F6="Scenario1PBT2",'Major retrofit'!$H$23,IF(F6="Scenario2PBT2",'Major retrofit'!$I$23,IF(F6="Scenario3PBT2",'Major retrofit'!$J$23,"")))&amp;IF(F6="Scenario1PBT3",'Major retrofit'!$K$23,IF(F6="Scenario2PBT3",'Major retrofit'!$L$23,IF(F6="Scenario3PBT3",'Major retrofit'!$M$23,"")))&amp;IF(F6="Scenario1PBT4",'Major retrofit'!$N$23,IF(F6="Scenario2PBT4",'Major retrofit'!$O$23,IF(F6="Scenario3PBT4",'Major retrofit'!$P$23,"")))&amp;IF(F6="Scenario1PBT5",'Major retrofit'!$Q$23,IF(F6="Scenario2PBT5",'Major retrofit'!$R$23,IF(F6="Scenario3PBT5",'Major retrofit'!$S$23,"")))&amp;IF(F6="Scenario1PBT6",'Major retrofit'!$T$23,IF(F6="Scenario2PBT6",'Major retrofit'!$U$23,IF(F6="Scenario3PBT6",'Major retrofit'!$V$23,"")))&amp;IF(F6="Scenario1PBT7",'Major retrofit'!$W$23,IF(F6="Scenario2PBT7",'Major retrofit'!$X$23,IF(F6="Scenario3PBT7",'Major retrofit'!$Y$23,"")))&amp;IF(F6="Scenario1PBT8",'Major retrofit'!$Z$23,IF(F6="Scenario2PBT8",'Major retrofit'!$AA$23,IF(F6="Scenario3PBT8",'Major retrofit'!$AB$23,"")))&amp;IF(F6="Scenario1PBT9",'Major retrofit'!$AC$23,IF(F6="Scenario2PBT9",'Major retrofit'!$AD$23,IF(F6="Scenario3PBT9",'Major retrofit'!$AE$23,"")))&amp;IF(F6="Scenario1PBT10",'Major retrofit'!$AF$23,IF(F6="Scenario2PBT10",'Major retrofit'!$AG$23,IF(F6="Scenario3PBT10",'Major retrofit'!$AH$23,"")))&amp;IF(F6="Scenario1PBT11",'Major retrofit'!$AI$23,IF(F6="Scenario2PBT11",'Major retrofit'!$AJ$23,IF(F6="Scenario3PBT11",'Major retrofit'!$AK$23,"")))&amp;IF(F6="Scenario1PBT12",'Major retrofit'!$AL$23,IF(F6="Scenario2PBT12",'Major retrofit'!$AM$23,IF(F6="Scenario3PBT12",'Major retrofit'!$AN$23,"")))&amp;IF(F6="Scenario1PBT13",'Major retrofit'!$AO$23,IF(F6="Scenario2PBT13",'Major retrofit'!$AP$23,IF(F6="Scenario3PBT13",'Major retrofit'!$AQ$23,"")))&amp;IF(F6="Scenario1PBT14",'Major retrofit'!$AR$23,IF(F6="Scenario2PBT14",'Major retrofit'!$AS$23,IF(F6="Scenario3PBT14",'Major retrofit'!$AT$23,"")))&amp;IF(F6="Scenario1PBT15",'Major retrofit'!$AU$23,IF(F6="Scenario2PBT15",'Major retrofit'!$AV$23,IF(F6="Scenario3PBT15",'Major retrofit'!$AW$23,"")))</f>
        <v/>
      </c>
      <c r="P6" s="117">
        <f t="shared" ref="P6:P69" si="17">IFERROR(O6*C6,0)</f>
        <v>0</v>
      </c>
      <c r="Q6" s="117" t="str">
        <f>IF(F6="Scenario1PBT1",'Major retrofit'!$E$25,IF(F6="Scenario2PBT1",'Major retrofit'!$F$25,IF(F6="Scenario3PBT1",'Major retrofit'!$G$25,"")))&amp;IF(F6="Scenario1PBT2",'Major retrofit'!$H$25,IF(F6="Scenario2PBT2",'Major retrofit'!$I$25,IF(F6="Scenario3PBT2",'Major retrofit'!$J$25,"")))&amp;IF(F6="Scenario1PBT3",'Major retrofit'!$K$25,IF(F6="Scenario2PBT3",'Major retrofit'!$L$25,IF(F6="Scenario3PBT3",'Major retrofit'!$M$25,"")))&amp;IF(F6="Scenario1PBT4",'Major retrofit'!$N$25,IF(F6="Scenario2PBT4",'Major retrofit'!$O$25,IF(F6="Scenario3PBT4",'Major retrofit'!$P$25,"")))&amp;IF(F6="Scenario1PBT5",'Major retrofit'!$Q$25,IF(F6="Scenario2PBT5",'Major retrofit'!$R$25,IF(F6="Scenario3PBT5",'Major retrofit'!$S$25,"")))&amp;IF(F6="Scenario1PBT6",'Major retrofit'!$T$25,IF(F6="Scenario2PBT6",'Major retrofit'!$U$25,IF(F6="Scenario3PBT6",'Major retrofit'!$V$25,"")))&amp;IF(F6="Scenario1PBT7",'Major retrofit'!$W$25,IF(F6="Scenario2PBT7",'Major retrofit'!$X$25,IF(F6="Scenario3PBT7",'Major retrofit'!$Y$25,"")))&amp;IF(F6="Scenario1PBT8",'Major retrofit'!$Z$25,IF(F6="Scenario2PBT8",'Major retrofit'!$AA$25,IF(F6="Scenario3PBT8",'Major retrofit'!$AB$25,"")))&amp;IF(F6="Scenario1PBT9",'Major retrofit'!$AC$25,IF(F6="Scenario2PBT9",'Major retrofit'!$AD$25,IF(F6="Scenario3PBT9",'Major retrofit'!$AE$25,"")))&amp;IF(F6="Scenario1PBT10",'Major retrofit'!$AF$25,IF(F6="Scenario2PBT10",'Major retrofit'!$AG$25,IF(F6="Scenario3PBT10",'Major retrofit'!$AH$25,"")))&amp;IF(F6="Scenario1PBT11",'Major retrofit'!$AI$25,IF(F6="Scenario2PBT11",'Major retrofit'!$AJ$25,IF(F6="Scenario3PBT11",'Major retrofit'!$AK$25,"")))&amp;IF(F6="Scenario1PBT12",'Major retrofit'!$AL$25,IF(F6="Scenario2PBT12",'Major retrofit'!$AM$25,IF(F6="Scenario3PBT12",'Major retrofit'!$AN$25,"")))&amp;IF(F6="Scenario1PBT13",'Major retrofit'!$AO$25,IF(F6="Scenario2PBT13",'Major retrofit'!$AP$25,IF(F6="Scenario3PBT13",'Major retrofit'!$AQ$25,"")))&amp;IF(F6="Scenario1PBT14",'Major retrofit'!$AR$25,IF(F6="Scenario2PBT14",'Major retrofit'!$AS$25,IF(F6="Scenario3PBT14",'Major retrofit'!$AT$25,"")))&amp;IF(F6="Scenario1PBT15",'Major retrofit'!$AU$25,IF(F6="Scenario2PBT15",'Major retrofit'!$AV$25,IF(F6="Scenario3PBT15",'Major retrofit'!$AW$25,"")))</f>
        <v/>
      </c>
      <c r="R6" s="117">
        <f t="shared" ref="R6:R69" si="18">IFERROR(Q6*C6,0)</f>
        <v>0</v>
      </c>
      <c r="S6" s="117" t="str">
        <f>IF(F6="Scenario1PBT1",'Major retrofit'!$E$27,IF(F6="Scenario2PBT1",'Major retrofit'!$F$27,IF(F6="Scenario3PBT1",'Major retrofit'!$G$27,"")))&amp;IF(F6="Scenario1PBT2",'Major retrofit'!$H$27,IF(F6="Scenario2PBT2",'Major retrofit'!$I$27,IF(F6="Scenario3PBT2",'Major retrofit'!$J$27,"")))&amp;IF(F6="Scenario1PBT3",'Major retrofit'!$K$27,IF(F6="Scenario2PBT3",'Major retrofit'!$L$27,IF(F6="Scenario3PBT3",'Major retrofit'!$M$27,"")))&amp;IF(F6="Scenario1PBT4",'Major retrofit'!$N$27,IF(F6="Scenario2PBT4",'Major retrofit'!$O$27,IF(F6="Scenario3PBT4",'Major retrofit'!$P$27,"")))&amp;IF(F6="Scenario1PBT5",'Major retrofit'!$Q$27,IF(F6="Scenario2PBT5",'Major retrofit'!$R$27,IF(F6="Scenario3PBT5",'Major retrofit'!$S$27,"")))&amp;IF(F6="Scenario1PBT6",'Major retrofit'!$T$27,IF(F6="Scenario2PBT6",'Major retrofit'!$U$27,IF(F6="Scenario3PBT6",'Major retrofit'!$V$27,"")))&amp;IF(F6="Scenario1PBT7",'Major retrofit'!$W$27,IF(F6="Scenario2PBT7",'Major retrofit'!$X$27,IF(F6="Scenario3PBT7",'Major retrofit'!$Y$27,"")))&amp;IF(F6="Scenario1PBT8",'Major retrofit'!$Z$27,IF(F6="Scenario2PBT8",'Major retrofit'!$AA$27,IF(F6="Scenario3PBT8",'Major retrofit'!$AB$27,"")))&amp;IF(F6="Scenario1PBT9",'Major retrofit'!$AC$27,IF(F6="Scenario2PBT9",'Major retrofit'!$AD$27,IF(F6="Scenario3PBT9",'Major retrofit'!$AE$27,"")))&amp;IF(F6="Scenario1PBT10",'Major retrofit'!$AF$27,IF(F6="Scenario2PBT10",'Major retrofit'!$AG$27,IF(F6="Scenario3PBT10",'Major retrofit'!$AH$27,"")))&amp;IF(F6="Scenario1PBT11",'Major retrofit'!$AI$27,IF(F6="Scenario2PBT11",'Major retrofit'!$AJ$27,IF(F6="Scenario3PBT11",'Major retrofit'!$AK$27,"")))&amp;IF(F6="Scenario1PBT12",'Major retrofit'!$AL$27,IF(F6="Scenario2PBT12",'Major retrofit'!$AM$27,IF(F6="Scenario3PBT12",'Major retrofit'!$AN$27,"")))&amp;IF(F6="Scenario1PBT13",'Major retrofit'!$AO$27,IF(F6="Scenario2PBT13",'Major retrofit'!$AP$27,IF(F6="Scenario3PBT13",'Major retrofit'!$AQ$27,"")))&amp;IF(F6="Scenario1PBT14",'Major retrofit'!$AR$27,IF(F6="Scenario2PBT14",'Major retrofit'!$AS$27,IF(F6="Scenario3PBT14",'Major retrofit'!$AT$27,"")))&amp;IF(F6="Scenario1PBT15",'Major retrofit'!$AU$27,IF(F6="Scenario2PBT15",'Major retrofit'!$AV$27,IF(F6="Scenario3PBT15",'Major retrofit'!$AW$27,"")))</f>
        <v/>
      </c>
      <c r="T6" s="207">
        <f t="shared" ref="T6:T69" si="19">IFERROR(S6*C6,0)</f>
        <v>0</v>
      </c>
      <c r="U6" s="206" t="str">
        <f>IF(F6="Scenario1PBT1",'Major retrofit'!$E$38,IF(F6="Scenario2PBT1",'Major retrofit'!$F$38,IF(F6="Scenario3PBT1",'Major retrofit'!$G$38,"")))&amp;IF(F6="Scenario1PBT2",'Major retrofit'!$H$38,IF(F6="Scenario2PBT2",'Major retrofit'!$I$38,IF(F6="Scenario3PBT2",'Major retrofit'!$J$38,"")))&amp;IF(F6="Scenario1PBT3",'Major retrofit'!$K$38,IF(F6="Scenario2PBT3",'Major retrofit'!$L$38,IF(F6="Scenario3PBT3",'Major retrofit'!$M$38,"")))&amp;IF(F6="Scenario1PBT4",'Major retrofit'!$N$38,IF(F6="Scenario2PBT4",'Major retrofit'!$O$38,IF(F6="Scenario3PBT4",'Major retrofit'!$P$38,"")))&amp;IF(F6="Scenario1PBT5",'Major retrofit'!$Q$38,IF(F6="Scenario2PBT5",'Major retrofit'!$R$38,IF(F6="Scenario3PBT5",'Major retrofit'!$S$38,"")))&amp;IF(F6="Scenario1PBT6",'Major retrofit'!$T$38,IF(F6="Scenario2PBT6",'Major retrofit'!$U$38,IF(F6="Scenario3PBT6",'Major retrofit'!$V$38,"")))&amp;IF(F6="Scenario1PBT7",'Major retrofit'!$W$38,IF(F6="Scenario2PBT7",'Major retrofit'!$X$38,IF(F6="Scenario3PBT7",'Major retrofit'!$Y$38,"")))&amp;IF(F6="Scenario1PBT8",'Major retrofit'!$Z$38,IF(F6="Scenario2PBT8",'Major retrofit'!$AA$38,IF(F6="Scenario3PBT8",'Major retrofit'!$AB$38,"")))&amp;IF(F6="Scenario1PBT9",'Major retrofit'!$AC$38,IF(F6="Scenario2PBT9",'Major retrofit'!$AD$38,IF(F6="Scenario3PBT9",'Major retrofit'!$AE$38,"")))&amp;IF(F6="Scenario1PBT10",'Major retrofit'!$AF$38,IF(F6="Scenario2PBT10",'Major retrofit'!$AG$38,IF(F6="Scenario3PBT10",'Major retrofit'!$AH$38,"")))&amp;IF(F6="Scenario1PBT11",'Major retrofit'!$AI$38,IF(F6="Scenario2PBT11",'Major retrofit'!$AJ$38,IF(F6="Scenario3PBT11",'Major retrofit'!$AK$38,"")))&amp;IF(F6="Scenario1PBT12",'Major retrofit'!$AL$38,IF(F6="Scenario2PBT12",'Major retrofit'!$AM$38,IF(F6="Scenario3PBT12",'Major retrofit'!$AN$38,"")))&amp;IF(F6="Scenario1PBT13",'Major retrofit'!$AO$38,IF(F6="Scenario2PBT13",'Major retrofit'!$AP$38,IF(F6="Scenario3PBT13",'Major retrofit'!$AQ$38,"")))&amp;IF(F6="Scenario1PBT14",'Major retrofit'!$AR$38,IF(F6="Scenario2PBT14",'Major retrofit'!$AS$38,IF(F6="Scenario3PBT14",'Major retrofit'!$AT$38,"")))&amp;IF(F6="Scenario1PBT15",'Major retrofit'!$AU$38,IF(F6="Scenario2PBT15",'Major retrofit'!$AV$38,IF(F6="Scenario3PBT15",'Major retrofit'!$AW$38,"")))</f>
        <v/>
      </c>
      <c r="V6" s="117">
        <f t="shared" ref="V6:V69" si="20">IFERROR(U6*C6,0)</f>
        <v>0</v>
      </c>
      <c r="W6" s="117" t="str">
        <f>IF(F6="Scenario1PBT1",'Major retrofit'!$E$40,IF(F6="Scenario2PBT1",'Major retrofit'!$F$40,IF(F6="Scenario3PBT1",'Major retrofit'!$G$40,"")))&amp;IF(F6="Scenario1PBT2",'Major retrofit'!$H$40,IF(F6="Scenario2PBT2",'Major retrofit'!$I$40,IF(F6="Scenario3PBT2",'Major retrofit'!$J$40,"")))&amp;IF(F6="Scenario1PBT3",'Major retrofit'!$K$40,IF(F6="Scenario2PBT3",'Major retrofit'!$L$40,IF(F6="Scenario3PBT3",'Major retrofit'!$M$40,"")))&amp;IF(F6="Scenario1PBT4",'Major retrofit'!$N$40,IF(F6="Scenario2PBT4",'Major retrofit'!$O$40,IF(F6="Scenario3PBT4",'Major retrofit'!$P$40,"")))&amp;IF(F6="Scenario1PBT5",'Major retrofit'!$Q$40,IF(F6="Scenario2PBT5",'Major retrofit'!$R$40,IF(F6="Scenario3PBT5",'Major retrofit'!$S$40,"")))&amp;IF(F6="Scenario1PBT6",'Major retrofit'!$T$40,IF(F6="Scenario2PBT6",'Major retrofit'!$U$40,IF(F6="Scenario3PBT6",'Major retrofit'!$V$40,"")))&amp;IF(F6="Scenario1PBT7",'Major retrofit'!$W$40,IF(F6="Scenario2PBT7",'Major retrofit'!$X$40,IF(F6="Scenario3PBT7",'Major retrofit'!$Y$40,"")))&amp;IF(F6="Scenario1PBT8",'Major retrofit'!$Z$40,IF(F6="Scenario2PBT8",'Major retrofit'!$AA$40,IF(F6="Scenario3PBT8",'Major retrofit'!$AB$40,"")))&amp;IF(F6="Scenario1PBT9",'Major retrofit'!$AC$40,IF(F6="Scenario2PBT9",'Major retrofit'!$AD$40,IF(F6="Scenario3PBT9",'Major retrofit'!$AE$40,"")))&amp;IF(F6="Scenario1PBT10",'Major retrofit'!$AF$40,IF(F6="Scenario2PBT10",'Major retrofit'!$AG$40,IF(F6="Scenario3PBT10",'Major retrofit'!$AH$40,"")))&amp;IF(F6="Scenario1PBT11",'Major retrofit'!$AI$40,IF(F6="Scenario2PBT11",'Major retrofit'!$AJ$40,IF(F6="Scenario3PBT11",'Major retrofit'!$AK$40,"")))&amp;IF(F6="Scenario1PBT12",'Major retrofit'!$AL$40,IF(F6="Scenario2PBT12",'Major retrofit'!$AM$40,IF(F6="Scenario3PBT12",'Major retrofit'!$AN$40,"")))&amp;IF(F6="Scenario1PBT13",'Major retrofit'!$AO$40,IF(F6="Scenario2PBT13",'Major retrofit'!$AP$40,IF(F6="Scenario3PBT13",'Major retrofit'!$AQ$40,"")))&amp;IF(F6="Scenario1PBT14",'Major retrofit'!$AR$40,IF(F6="Scenario2PBT14",'Major retrofit'!$AS$40,IF(F6="Scenario3PBT14",'Major retrofit'!$AT$40,"")))&amp;IF(F6="Scenario1PBT15",'Major retrofit'!$AU$40,IF(F6="Scenario2PBT15",'Major retrofit'!$AV$40,IF(F6="Scenario3PBT15",'Major retrofit'!$AW$40,"")))</f>
        <v/>
      </c>
      <c r="X6" s="117">
        <f t="shared" ref="X6:X69" si="21">IFERROR(W6*C6,0)</f>
        <v>0</v>
      </c>
      <c r="Y6" s="117" t="str">
        <f>IF(F6="Scenario1PBT1",'Major retrofit'!$E$42,IF(F6="Scenario2PBT1",'Major retrofit'!$F$42,IF(F6="Scenario3PBT1",'Major retrofit'!$G$42,"")))&amp;IF(F6="Scenario1PBT2",'Major retrofit'!$H$42,IF(F6="Scenario2PBT2",'Major retrofit'!$I$42,IF(F6="Scenario3PBT2",'Major retrofit'!$J$42,"")))&amp;IF(F6="Scenario1PBT3",'Major retrofit'!$K$42,IF(F6="Scenario2PBT3",'Major retrofit'!$L$42,IF(F6="Scenario3PBT3",'Major retrofit'!$M$42,"")))&amp;IF(F6="Scenario1PBT4",'Major retrofit'!$N$42,IF(F6="Scenario2PBT4",'Major retrofit'!$O$42,IF(F6="Scenario3PBT4",'Major retrofit'!$P$42,"")))&amp;IF(F6="Scenario1PBT5",'Major retrofit'!$Q$42,IF(F6="Scenario2PBT5",'Major retrofit'!$R$42,IF(F6="Scenario3PBT5",'Major retrofit'!$S$42,"")))&amp;IF(F6="Scenario1PBT6",'Major retrofit'!$T$42,IF(F6="Scenario2PBT6",'Major retrofit'!$U$42,IF(F6="Scenario3PBT6",'Major retrofit'!$V$42,"")))&amp;IF(F6="Scenario1PBT7",'Major retrofit'!$W$42,IF(F6="Scenario2PBT7",'Major retrofit'!$X$42,IF(F6="Scenario3PBT7",'Major retrofit'!$Y$42,"")))&amp;IF(F6="Scenario1PBT8",'Major retrofit'!$Z$42,IF(F6="Scenario2PBT8",'Major retrofit'!$AA$42,IF(F6="Scenario3PBT8",'Major retrofit'!$AB$42,"")))&amp;IF(F6="Scenario1PBT9",'Major retrofit'!$AC$42,IF(F6="Scenario2PBT9",'Major retrofit'!$AD$42,IF(F6="Scenario3PBT9",'Major retrofit'!$AE$42,"")))&amp;IF(F6="Scenario1PBT10",'Major retrofit'!$AF$42,IF(F6="Scenario2PBT10",'Major retrofit'!$AG$42,IF(F6="Scenario3PBT10",'Major retrofit'!$AH$42,"")))&amp;IF(F6="Scenario1PBT11",'Major retrofit'!$AI$42,IF(F6="Scenario2PBT11",'Major retrofit'!$AJ$42,IF(F6="Scenario3PBT11",'Major retrofit'!$AK$42,"")))&amp;IF(F6="Scenario1PBT12",'Major retrofit'!$AL$42,IF(F6="Scenario2PBT12",'Major retrofit'!$AM$42,IF(F6="Scenario3PBT12",'Major retrofit'!$AN$42,"")))&amp;IF(F6="Scenario1PBT13",'Major retrofit'!$AO$42,IF(F6="Scenario2PBT13",'Major retrofit'!$AP$42,IF(F6="Scenario3PBT13",'Major retrofit'!$AQ$42,"")))&amp;IF(F6="Scenario1PBT14",'Major retrofit'!$AR$42,IF(F6="Scenario2PBT14",'Major retrofit'!$AS$42,IF(F6="Scenario3PBT14",'Major retrofit'!$AT$42,"")))&amp;IF(F6="Scenario1PBT15",'Major retrofit'!$AU$42,IF(F6="Scenario2PBT15",'Major retrofit'!$AV$42,IF(F6="Scenario3PBT15",'Major retrofit'!$AW$42,"")))</f>
        <v/>
      </c>
      <c r="Z6" s="117">
        <f t="shared" ref="Z6:Z69" si="22">IFERROR(Y6*C6,0)</f>
        <v>0</v>
      </c>
      <c r="AA6" s="178" t="str">
        <f>IF(F6="Scenario1PBT1",'Major retrofit'!$E$101,IF(F6="Scenario2PBT1",'Major retrofit'!$F$101,IF(F6="Scenario3PBT1",'Major retrofit'!$G$101,"")))&amp;IF(F6="Scenario1PBT2",'Major retrofit'!$H$101,IF(F6="Scenario2PBT2",'Major retrofit'!$I$101,IF(F6="Scenario3PBT2",'Major retrofit'!$J$101,"")))&amp;IF(F6="Scenario1PBT3",'Major retrofit'!$K$101,IF(F6="Scenario2PBT3",'Major retrofit'!$L$101,IF(F6="Scenario3PBT3",'Major retrofit'!$M$101,"")))&amp;IF(F6="Scenario1PBT4",'Major retrofit'!$N$101,IF(F6="Scenario2PBT4",'Major retrofit'!$O$101,IF(F6="Scenario3PBT4",'Major retrofit'!$P$101,"")))&amp;IF(F6="Scenario1PBT5",'Major retrofit'!$Q$101,IF(F6="Scenario2PBT5",'Major retrofit'!$R$101,IF(F6="Scenario3PBT5",'Major retrofit'!$S$101,"")))&amp;IF(F6="Scenario1PBT6",'Major retrofit'!$T$101,IF(F6="Scenario2PBT6",'Major retrofit'!$U$101,IF(F6="Scenario3PBT6",'Major retrofit'!$V$101,"")))&amp;IF(F6="Scenario1PBT7",'Major retrofit'!$W$101,IF(F6="Scenario2PBT7",'Major retrofit'!$X$101,IF(F6="Scenario3PBT7",'Major retrofit'!$Y$101,"")))&amp;IF(F6="Scenario1PBT8",'Major retrofit'!$Z$101,IF(F6="Scenario2PBT8",'Major retrofit'!$AA$101,IF(F6="Scenario3PBT8",'Major retrofit'!$AB$101,"")))&amp;IF(F6="Scenario1PBT9",'Major retrofit'!$AC$101,IF(F6="Scenario2PBT9",'Major retrofit'!$AD$101,IF(F6="Scenario3PBT9",'Major retrofit'!$AE$101,"")))&amp;IF(F6="Scenario1PBT10",'Major retrofit'!$AF$101,IF(F6="Scenario2PBT10",'Major retrofit'!$AG$101,IF(F6="Scenario3PBT10",'Major retrofit'!$AH$101,"")))&amp;IF(F6="Scenario1PBT11",'Major retrofit'!$AI$101,IF(F6="Scenario2PBT11",'Major retrofit'!$AJ$101,IF(F6="Scenario3PBT11",'Major retrofit'!$AK$101,"")))&amp;IF(F6="Scenario1PBT12",'Major retrofit'!$AL$101,IF(F6="Scenario2PBT12",'Major retrofit'!$AM$101,IF(F6="Scenario3PBT12",'Major retrofit'!$AN$101,"")))&amp;IF(F6="Scenario1PBT13",'Major retrofit'!$AO$101,IF(F6="Scenario2PBT13",'Major retrofit'!$AP$101,IF(F6="Scenario3PBT13",'Major retrofit'!$AQ$101,"")))&amp;IF(F6="Scenario1PBT14",'Major retrofit'!$AR$101,IF(F6="Scenario2PBT14",'Major retrofit'!$AS$101,IF(F6="Scenario3PBT14",'Major retrofit'!$AT$101,"")))&amp;IF(F6="Scenario1PBT15",'Major retrofit'!$AU$101,IF(F6="Scenario2PBT15",'Major retrofit'!$AV$101,IF(F6="Scenario3PBT15",'Major retrofit'!$AW$101,"")))</f>
        <v/>
      </c>
      <c r="AB6" s="179">
        <f t="shared" ref="AB6:AB69" si="23">IFERROR(C6*AA6,0)</f>
        <v>0</v>
      </c>
      <c r="AC6" s="363" t="str">
        <f t="shared" ref="AC6:AC69" si="24">IF(E6="","",IF(OR(F6="Scenario1PBT1",F6="Scenario1PBT2",F6="Scenario1PBT3",F6="Scenario1PBT4",F6="Scenario1PBT5",F6="Scenario1PBT6",F6="Scenario1PBT7",F6="Scenario2PBT7",F6="Scenario1PBT8",F6="Scenario2PBT8",F6="Scenario1PBT9",F6="Scenario2PBT9"),"","Non disponible pour cette typologie"))</f>
        <v/>
      </c>
      <c r="AD6" s="353">
        <f>IF(AC6="",IFERROR('Projection_Base-case'!G7-G6,0),0)</f>
        <v>0</v>
      </c>
      <c r="AE6" s="350">
        <f t="shared" si="0"/>
        <v>0</v>
      </c>
      <c r="AF6" s="361">
        <f>IFERROR(100*AD6/'Projection_Base-case'!G7,0)</f>
        <v>0</v>
      </c>
      <c r="AG6" s="352">
        <f>IF(AC6="",IFERROR('Projection_Base-case'!I7-I6,0),0)</f>
        <v>0</v>
      </c>
      <c r="AH6" s="353">
        <f t="shared" si="1"/>
        <v>0</v>
      </c>
      <c r="AI6" s="361">
        <f>IFERROR(100*AG6/'Projection_Base-case'!I7,0)</f>
        <v>0</v>
      </c>
      <c r="AJ6" s="352">
        <f>IF(AC6="",IFERROR('Projection_Base-case'!K7-K6,0),0)</f>
        <v>0</v>
      </c>
      <c r="AK6" s="353">
        <f t="shared" si="2"/>
        <v>0</v>
      </c>
      <c r="AL6" s="361">
        <f>IFERROR(100*AJ6/'Projection_Base-case'!K7,0)</f>
        <v>0</v>
      </c>
      <c r="AM6" s="352">
        <f>-IF(AC6="",IFERROR('Projection_Base-case'!M7-M6,0),0)</f>
        <v>0</v>
      </c>
      <c r="AN6" s="353">
        <f t="shared" si="3"/>
        <v>0</v>
      </c>
      <c r="AO6" s="354">
        <f>IFERROR(IF('Projection_Base-case'!N7&gt;0,100*AN6/'Projection_Base-case'!N7,100*AN6/N6),0)</f>
        <v>0</v>
      </c>
      <c r="AP6" s="355">
        <f>IF(AC6="",IFERROR('Projection_Base-case'!O7-O6,0),0)</f>
        <v>0</v>
      </c>
      <c r="AQ6" s="356">
        <f t="shared" si="4"/>
        <v>0</v>
      </c>
      <c r="AR6" s="356">
        <f>IFERROR(100*AP6/'Projection_Base-case'!O7,0)</f>
        <v>0</v>
      </c>
      <c r="AS6" s="355">
        <f>IF(AC6="",IFERROR('Projection_Base-case'!Q7-Q6,0),0)</f>
        <v>0</v>
      </c>
      <c r="AT6" s="356">
        <f t="shared" si="5"/>
        <v>0</v>
      </c>
      <c r="AU6" s="356">
        <f>IFERROR(100*AS6/'Projection_Base-case'!Q7,0)</f>
        <v>0</v>
      </c>
      <c r="AV6" s="355">
        <f>IF(AC6="",IFERROR('Projection_Base-case'!S7-S6,0),0)</f>
        <v>0</v>
      </c>
      <c r="AW6" s="356">
        <f t="shared" si="6"/>
        <v>0</v>
      </c>
      <c r="AX6" s="357">
        <f>IFERROR(100*AV6/'Projection_Base-case'!S7,0)</f>
        <v>0</v>
      </c>
      <c r="AY6" s="358">
        <f>IF(AC6="",IFERROR('Projection_Base-case'!U7-U6,0),0)</f>
        <v>0</v>
      </c>
      <c r="AZ6" s="359">
        <f t="shared" si="7"/>
        <v>0</v>
      </c>
      <c r="BA6" s="359">
        <f>IFERROR(100*AY6/'Projection_Base-case'!U7,0)</f>
        <v>0</v>
      </c>
      <c r="BB6" s="358">
        <f>IF(AC6="",IFERROR('Projection_Base-case'!W7-W6,0),0)</f>
        <v>0</v>
      </c>
      <c r="BC6" s="359">
        <f t="shared" si="8"/>
        <v>0</v>
      </c>
      <c r="BD6" s="359">
        <f>IFERROR(100*BB6/'Projection_Base-case'!W7,0)</f>
        <v>0</v>
      </c>
      <c r="BE6" s="358">
        <f>IF(AC6="",IFERROR('Projection_Base-case'!Y7-Y6,0),0)</f>
        <v>0</v>
      </c>
      <c r="BF6" s="359">
        <f t="shared" si="9"/>
        <v>0</v>
      </c>
      <c r="BG6" s="359">
        <f>IFERROR(100*BE6/'Projection_Base-case'!Y7,0)</f>
        <v>0</v>
      </c>
      <c r="BH6" s="359">
        <f t="shared" si="10"/>
        <v>0</v>
      </c>
      <c r="BI6" s="360">
        <f t="shared" si="11"/>
        <v>0</v>
      </c>
    </row>
    <row r="7" spans="1:61">
      <c r="A7" s="205">
        <v>3</v>
      </c>
      <c r="B7" s="347">
        <f>IF('Projection_Base-case'!B8&lt;&gt;"",'Projection_Base-case'!B8,0)</f>
        <v>0</v>
      </c>
      <c r="C7" s="347">
        <f>IF('Projection_Base-case'!C8&lt;&gt;"",'Projection_Base-case'!C8,0)</f>
        <v>0</v>
      </c>
      <c r="D7" s="365">
        <f>IF('Projection_Base-case'!D8&lt;&gt;"",'Projection_Base-case'!D8,0)</f>
        <v>0</v>
      </c>
      <c r="E7" s="322"/>
      <c r="F7" s="367" t="str">
        <f t="shared" si="12"/>
        <v>0</v>
      </c>
      <c r="G7" s="177" t="str">
        <f>IF(F7="Scenario1PBT1",'Major retrofit'!$E$6,IF(F7="Scenario2PBT1",'Major retrofit'!$F$6,IF(F7="Scenario3PBT1",'Major retrofit'!$G$6,"")))&amp;IF(F7="Scenario1PBT2",'Major retrofit'!$H$6,IF(F7="Scenario2PBT2",'Major retrofit'!$I$6,IF(F7="Scenario3PBT2",'Major retrofit'!$J$6,"")))&amp;IF(F7="Scenario1PBT3",'Major retrofit'!$K$6,IF(F7="Scenario2PBT3",'Major retrofit'!$L$6,IF(F7="Scenario3PBT3",'Major retrofit'!$M$6,"")))&amp;IF(F7="Scenario1PBT4",'Major retrofit'!$N$6,IF(F7="Scenario2PBT4",'Major retrofit'!$O$6,IF(F7="Scenario3PBT4",'Major retrofit'!$P$6,"")))&amp;IF(F7="Scenario1PBT5",'Major retrofit'!$Q$6,IF(F7="Scenario2PBT5",'Major retrofit'!$R$6,IF(F7="Scenario3PBT5",'Major retrofit'!$S$6,"")))&amp;IF(F7="Scenario1PBT6",'Major retrofit'!$T$6,IF(F7="Scenario2PBT6",'Major retrofit'!$U$6,IF(F7="Scenario3PBT6",'Major retrofit'!$V$6,"")))&amp;IF(F7="Scenario1PBT7",'Major retrofit'!$W$6,IF(F7="Scenario2PBT7",'Major retrofit'!$X$6,IF(F7="Scenario3PBT7",'Major retrofit'!$Y$6,"")))&amp;IF(F7="Scenario1PBT8",'Major retrofit'!$Z$6,IF(F7="Scenario2PBT8",'Major retrofit'!$AA$6,IF(F7="Scenario3PBT8",'Major retrofit'!$AB$6,"")))&amp;IF(F7="Scenario1PBT9",'Major retrofit'!$AC$6,IF(F7="Scenario2PBT9",'Major retrofit'!$AD$6,IF(F7="Scenario3PBT9",'Major retrofit'!$AE$6,"")))&amp;IF(F7="Scenario1PBT10",'Major retrofit'!$AF$6,IF(F7="Scenario2PBT10",'Major retrofit'!$AG$6,IF(F7="Scenario3PBT10",'Major retrofit'!$AH$6,"")))&amp;IF(F7="Scenario1PBT11",'Major retrofit'!$AI$6,IF(F7="Scenario2PBT11",'Major retrofit'!$AJ$6,IF(F7="Scenario3PBT11",'Major retrofit'!$AK$6,"")))&amp;IF(F7="Scenario1PBT12",'Major retrofit'!$AL$6,IF(F7="Scenario2PBT12",'Major retrofit'!$AM$6,IF(F7="Scenario3PBT12",'Major retrofit'!$AN$6,"")))&amp;IF(F7="Scenario1PBT13",'Major retrofit'!$AO$6,IF(F7="Scenario2PBT13",'Major retrofit'!$AP$6,IF(F7="Scenario3PBT13",'Major retrofit'!$AQ$6,"")))&amp;IF(F7="Scenario1PBT14",'Major retrofit'!$AR$6,IF(F7="Scenario2PBT14",'Major retrofit'!$AS$6,IF(F7="Scenario3PBT14",'Major retrofit'!$AT$6,"")))&amp;IF(F7="Scenario1PBT15",'Major retrofit'!$AU$6,IF(F7="Scenario2PBT15",'Major retrofit'!$AV$6,IF(F7="Scenario3PBT15",'Major retrofit'!$AW$6,"")))</f>
        <v/>
      </c>
      <c r="H7" s="117">
        <f t="shared" si="13"/>
        <v>0</v>
      </c>
      <c r="I7" s="178" t="str">
        <f>IF(F7="Scenario1PBT1",'Major retrofit'!$E$16,IF(F7="Scenario2PBT1",'Major retrofit'!$F$16,IF(F7="Scenario3PBT1",'Major retrofit'!$G$16,"")))&amp;IF(F7="Scenario1PBT2",'Major retrofit'!$H$16,IF(F7="Scenario2PBT2",'Major retrofit'!$I$16,IF(F7="Scenario3PBT2",'Major retrofit'!$J$16,"")))&amp;IF(F7="Scenario1PBT3",'Major retrofit'!$K$16,IF(F7="Scenario2PBT3",'Major retrofit'!$L$16,IF(F7="Scenario3PBT3",'Major retrofit'!$M$16,"")))&amp;IF(F7="Scenario1PBT4",'Major retrofit'!$N$16,IF(F7="Scenario2PBT4",'Major retrofit'!$O$16,IF(F7="Scenario3PBT4",'Major retrofit'!$P$16,"")))&amp;IF(F7="Scenario1PBT5",'Major retrofit'!$Q$16,IF(F7="Scenario2PBT5",'Major retrofit'!$R$16,IF(F7="Scenario3PBT5",'Major retrofit'!$S$16,"")))&amp;IF(F7="Scenario1PBT6",'Major retrofit'!$T$16,IF(F7="Scenario2PBT6",'Major retrofit'!$U$16,IF(F7="Scenario3PBT6",'Major retrofit'!$V$16,"")))&amp;IF(F7="Scenario1PBT7",'Major retrofit'!$W$16,IF(F7="Scenario2PBT7",'Major retrofit'!$X$16,IF(F7="Scenario3PBT7",'Major retrofit'!$Y$16,"")))&amp;IF(F7="Scenario1PBT8",'Major retrofit'!$Z$16,IF(F7="Scenario2PBT8",'Major retrofit'!$AA$16,IF(F7="Scenario3PBT8",'Major retrofit'!$AB$16,"")))&amp;IF(F7="Scenario1PBT9",'Major retrofit'!$AC$16,IF(F7="Scenario2PBT9",'Major retrofit'!$AD$16,IF(F7="Scenario3PBT9",'Major retrofit'!$AE$16,"")))&amp;IF(F7="Scenario1PBT10",'Major retrofit'!$AF$16,IF(F7="Scenario2PBT10",'Major retrofit'!$AG$16,IF(F7="Scenario3PBT10",'Major retrofit'!$AH$16,"")))&amp;IF(F7="Scenario1PBT11",'Major retrofit'!$AI$16,IF(F7="Scenario2PBT11",'Major retrofit'!$AJ$16,IF(F7="Scenario3PBT11",'Major retrofit'!$AK$16,"")))&amp;IF(F7="Scenario1PBT12",'Major retrofit'!$AL$16,IF(F7="Scenario2PBT12",'Major retrofit'!$AM$16,IF(F7="Scenario3PBT12",'Major retrofit'!$AN$16,"")))&amp;IF(F7="Scenario1PBT13",'Major retrofit'!$AO$16,IF(F7="Scenario2PBT13",'Major retrofit'!$AP$16,IF(F7="Scenario3PBT13",'Major retrofit'!$AQ$16,"")))&amp;IF(F7="Scenario1PBT14",'Major retrofit'!$AR$16,IF(F7="Scenario2PBT14",'Major retrofit'!$AS$16,IF(F7="Scenario3PBT14",'Major retrofit'!$AT$16,"")))&amp;IF(F7="Scenario1PBT15",'Major retrofit'!$AU$16,IF(F7="Scenario2PBT15",'Major retrofit'!$AV$16,IF(F7="Scenario3PBT15",'Major retrofit'!$AW$16,"")))</f>
        <v/>
      </c>
      <c r="J7" s="117">
        <f t="shared" si="14"/>
        <v>0</v>
      </c>
      <c r="K7" s="117" t="str">
        <f>IF(F7="Scenario1PBT1",'Major retrofit'!$E$18,IF(F7="Scenario2PBT1",'Major retrofit'!$F$18,IF(F7="Scenario3PBT1",'Major retrofit'!$G$18,"")))&amp;IF(F7="Scenario1PBT2",'Major retrofit'!$H$18,IF(F7="Scenario2PBT2",'Major retrofit'!$I$18,IF(F7="Scenario3PBT2",'Major retrofit'!$J$18,"")))&amp;IF(F7="Scenario1PBT3",'Major retrofit'!$K$18,IF(F7="Scenario2PBT3",'Major retrofit'!$L$18,IF(F7="Scenario3PBT3",'Major retrofit'!$M$18,"")))&amp;IF(F7="Scenario1PBT4",'Major retrofit'!$N$18,IF(F7="Scenario2PBT4",'Major retrofit'!$O$18,IF(F7="Scenario3PBT4",'Major retrofit'!$P$18,"")))&amp;IF(F7="Scenario1PBT5",'Major retrofit'!$Q$18,IF(F7="Scenario2PBT5",'Major retrofit'!$R$18,IF(F7="Scenario3PBT5",'Major retrofit'!$S$18,"")))&amp;IF(F7="Scenario1PBT6",'Major retrofit'!$T$18,IF(F7="Scenario2PBT6",'Major retrofit'!$U$18,IF(F7="Scenario3PBT6",'Major retrofit'!$V$18,"")))&amp;IF(F7="Scenario1PBT7",'Major retrofit'!$W$18,IF(F7="Scenario2PBT7",'Major retrofit'!$X$18,IF(F7="Scenario3PBT7",'Major retrofit'!$Y$18,"")))&amp;IF(F7="Scenario1PBT8",'Major retrofit'!$Z$18,IF(F7="Scenario2PBT8",'Major retrofit'!$AA$18,IF(F7="Scenario3PBT8",'Major retrofit'!$AB$18,"")))&amp;IF(F7="Scenario1PBT9",'Major retrofit'!$AC$18,IF(F7="Scenario2PBT9",'Major retrofit'!$AD$18,IF(F7="Scenario3PBT9",'Major retrofit'!$AE$18,"")))&amp;IF(F7="Scenario1PBT10",'Major retrofit'!$AF$18,IF(F7="Scenario2PBT10",'Major retrofit'!$AG$18,IF(F7="Scenario3PBT10",'Major retrofit'!$AH$18,"")))&amp;IF(F7="Scenario1PBT11",'Major retrofit'!$AI$18,IF(F7="Scenario2PBT11",'Major retrofit'!$AJ$18,IF(F7="Scenario3PBT11",'Major retrofit'!$AK$18,"")))&amp;IF(F7="Scenario1PBT12",'Major retrofit'!$AL$18,IF(F7="Scenario2PBT12",'Major retrofit'!$AM$18,IF(F7="Scenario3PBT12",'Major retrofit'!$AN$18,"")))&amp;IF(F7="Scenario1PBT13",'Major retrofit'!$AO$18,IF(F7="Scenario2PBT13",'Major retrofit'!$AP$18,IF(F7="Scenario3PBT13",'Major retrofit'!$AQ$18,"")))&amp;IF(F7="Scenario1PBT14",'Major retrofit'!$AR$18,IF(F7="Scenario2PBT14",'Major retrofit'!$AS$18,IF(F7="Scenario3PBT14",'Major retrofit'!$AT$18,"")))&amp;IF(F7="Scenario1PBT15",'Major retrofit'!$AU$18,IF(F7="Scenario2PBT15",'Major retrofit'!$AV$18,IF(F7="Scenario3PBT15",'Major retrofit'!$AW$18,"")))</f>
        <v/>
      </c>
      <c r="L7" s="117">
        <f t="shared" si="15"/>
        <v>0</v>
      </c>
      <c r="M7" s="117" t="str">
        <f>IF(F7="Scenario1PBT1",'Major retrofit'!$E$20,IF(F7="Scenario2PBT1",'Major retrofit'!$F$20,IF(F7="Scenario3PBT1",'Major retrofit'!$G$20,"")))&amp;IF(F7="Scenario1PBT2",'Major retrofit'!$H$20,IF(F7="Scenario2PBT2",'Major retrofit'!$I$20,IF(F7="Scenario3PBT2",'Major retrofit'!$J$20,"")))&amp;IF(F7="Scenario1PBT3",'Major retrofit'!$K$20,IF(F7="Scenario2PBT3",'Major retrofit'!$L$20,IF(F7="Scenario3PBT3",'Major retrofit'!$M$20,"")))&amp;IF(F7="Scenario1PBT4",'Major retrofit'!$N$20,IF(F7="Scenario2PBT4",'Major retrofit'!$O$20,IF(F7="Scenario3PBT4",'Major retrofit'!$P$20,"")))&amp;IF(F7="Scenario1PBT5",'Major retrofit'!$Q$20,IF(F7="Scenario2PBT5",'Major retrofit'!$R$20,IF(F7="Scenario3PBT5",'Major retrofit'!$S$20,"")))&amp;IF(F7="Scenario1PBT6",'Major retrofit'!$T$20,IF(F7="Scenario2PBT6",'Major retrofit'!$U$20,IF(F7="Scenario3PBT6",'Major retrofit'!$V$20,"")))&amp;IF(F7="Scenario1PBT7",'Major retrofit'!$W$20,IF(F7="Scenario2PBT7",'Major retrofit'!$X$20,IF(F7="Scenario3PBT7",'Major retrofit'!$Y$20,"")))&amp;IF(F7="Scenario1PBT8",'Major retrofit'!$Z$20,IF(F7="Scenario2PBT8",'Major retrofit'!$AA$20,IF(F7="Scenario3PBT8",'Major retrofit'!$AB$20,"")))&amp;IF(F7="Scenario1PBT9",'Major retrofit'!$AC$20,IF(F7="Scenario2PBT9",'Major retrofit'!$AD$20,IF(F7="Scenario3PBT9",'Major retrofit'!$AE$20,"")))&amp;IF(F7="Scenario1PBT10",'Major retrofit'!$AF$20,IF(F7="Scenario2PBT10",'Major retrofit'!$AG$20,IF(F7="Scenario3PBT10",'Major retrofit'!$AH$20,"")))&amp;IF(F7="Scenario1PBT11",'Major retrofit'!$AI$20,IF(F7="Scenario2PBT11",'Major retrofit'!$AJ$20,IF(F7="Scenario3PBT11",'Major retrofit'!$AK$20,"")))&amp;IF(F7="Scenario1PBT12",'Major retrofit'!$AL$20,IF(F7="Scenario2PBT12",'Major retrofit'!$AM$20,IF(F7="Scenario3PBT12",'Major retrofit'!$AN$20,"")))&amp;IF(F7="Scenario1PBT13",'Major retrofit'!$AO$20,IF(F7="Scenario2PBT13",'Major retrofit'!$AP$20,IF(F7="Scenario3PBT13",'Major retrofit'!$AQ$20,"")))&amp;IF(F7="Scenario1PBT14",'Major retrofit'!$AR$20,IF(F7="Scenario2PBT14",'Major retrofit'!$AS$20,IF(F7="Scenario3PBT14",'Major retrofit'!$AT$20,"")))&amp;IF(F7="Scenario1PBT15",'Major retrofit'!$AU$20,IF(F7="Scenario2PBT15",'Major retrofit'!$AV$20,IF(F7="Scenario3PBT15",'Major retrofit'!$AW$20,"")))</f>
        <v/>
      </c>
      <c r="N7" s="118">
        <f t="shared" si="16"/>
        <v>0</v>
      </c>
      <c r="O7" s="206" t="str">
        <f>IF(F7="Scenario1PBT1",'Major retrofit'!$E$23,IF(F7="Scenario2PBT1",'Major retrofit'!$F$23,IF(F7="Scenario3PBT1",'Major retrofit'!$G$23,"")))&amp;IF(F7="Scenario1PBT2",'Major retrofit'!$H$23,IF(F7="Scenario2PBT2",'Major retrofit'!$I$23,IF(F7="Scenario3PBT2",'Major retrofit'!$J$23,"")))&amp;IF(F7="Scenario1PBT3",'Major retrofit'!$K$23,IF(F7="Scenario2PBT3",'Major retrofit'!$L$23,IF(F7="Scenario3PBT3",'Major retrofit'!$M$23,"")))&amp;IF(F7="Scenario1PBT4",'Major retrofit'!$N$23,IF(F7="Scenario2PBT4",'Major retrofit'!$O$23,IF(F7="Scenario3PBT4",'Major retrofit'!$P$23,"")))&amp;IF(F7="Scenario1PBT5",'Major retrofit'!$Q$23,IF(F7="Scenario2PBT5",'Major retrofit'!$R$23,IF(F7="Scenario3PBT5",'Major retrofit'!$S$23,"")))&amp;IF(F7="Scenario1PBT6",'Major retrofit'!$T$23,IF(F7="Scenario2PBT6",'Major retrofit'!$U$23,IF(F7="Scenario3PBT6",'Major retrofit'!$V$23,"")))&amp;IF(F7="Scenario1PBT7",'Major retrofit'!$W$23,IF(F7="Scenario2PBT7",'Major retrofit'!$X$23,IF(F7="Scenario3PBT7",'Major retrofit'!$Y$23,"")))&amp;IF(F7="Scenario1PBT8",'Major retrofit'!$Z$23,IF(F7="Scenario2PBT8",'Major retrofit'!$AA$23,IF(F7="Scenario3PBT8",'Major retrofit'!$AB$23,"")))&amp;IF(F7="Scenario1PBT9",'Major retrofit'!$AC$23,IF(F7="Scenario2PBT9",'Major retrofit'!$AD$23,IF(F7="Scenario3PBT9",'Major retrofit'!$AE$23,"")))&amp;IF(F7="Scenario1PBT10",'Major retrofit'!$AF$23,IF(F7="Scenario2PBT10",'Major retrofit'!$AG$23,IF(F7="Scenario3PBT10",'Major retrofit'!$AH$23,"")))&amp;IF(F7="Scenario1PBT11",'Major retrofit'!$AI$23,IF(F7="Scenario2PBT11",'Major retrofit'!$AJ$23,IF(F7="Scenario3PBT11",'Major retrofit'!$AK$23,"")))&amp;IF(F7="Scenario1PBT12",'Major retrofit'!$AL$23,IF(F7="Scenario2PBT12",'Major retrofit'!$AM$23,IF(F7="Scenario3PBT12",'Major retrofit'!$AN$23,"")))&amp;IF(F7="Scenario1PBT13",'Major retrofit'!$AO$23,IF(F7="Scenario2PBT13",'Major retrofit'!$AP$23,IF(F7="Scenario3PBT13",'Major retrofit'!$AQ$23,"")))&amp;IF(F7="Scenario1PBT14",'Major retrofit'!$AR$23,IF(F7="Scenario2PBT14",'Major retrofit'!$AS$23,IF(F7="Scenario3PBT14",'Major retrofit'!$AT$23,"")))&amp;IF(F7="Scenario1PBT15",'Major retrofit'!$AU$23,IF(F7="Scenario2PBT15",'Major retrofit'!$AV$23,IF(F7="Scenario3PBT15",'Major retrofit'!$AW$23,"")))</f>
        <v/>
      </c>
      <c r="P7" s="117">
        <f t="shared" si="17"/>
        <v>0</v>
      </c>
      <c r="Q7" s="117" t="str">
        <f>IF(F7="Scenario1PBT1",'Major retrofit'!$E$25,IF(F7="Scenario2PBT1",'Major retrofit'!$F$25,IF(F7="Scenario3PBT1",'Major retrofit'!$G$25,"")))&amp;IF(F7="Scenario1PBT2",'Major retrofit'!$H$25,IF(F7="Scenario2PBT2",'Major retrofit'!$I$25,IF(F7="Scenario3PBT2",'Major retrofit'!$J$25,"")))&amp;IF(F7="Scenario1PBT3",'Major retrofit'!$K$25,IF(F7="Scenario2PBT3",'Major retrofit'!$L$25,IF(F7="Scenario3PBT3",'Major retrofit'!$M$25,"")))&amp;IF(F7="Scenario1PBT4",'Major retrofit'!$N$25,IF(F7="Scenario2PBT4",'Major retrofit'!$O$25,IF(F7="Scenario3PBT4",'Major retrofit'!$P$25,"")))&amp;IF(F7="Scenario1PBT5",'Major retrofit'!$Q$25,IF(F7="Scenario2PBT5",'Major retrofit'!$R$25,IF(F7="Scenario3PBT5",'Major retrofit'!$S$25,"")))&amp;IF(F7="Scenario1PBT6",'Major retrofit'!$T$25,IF(F7="Scenario2PBT6",'Major retrofit'!$U$25,IF(F7="Scenario3PBT6",'Major retrofit'!$V$25,"")))&amp;IF(F7="Scenario1PBT7",'Major retrofit'!$W$25,IF(F7="Scenario2PBT7",'Major retrofit'!$X$25,IF(F7="Scenario3PBT7",'Major retrofit'!$Y$25,"")))&amp;IF(F7="Scenario1PBT8",'Major retrofit'!$Z$25,IF(F7="Scenario2PBT8",'Major retrofit'!$AA$25,IF(F7="Scenario3PBT8",'Major retrofit'!$AB$25,"")))&amp;IF(F7="Scenario1PBT9",'Major retrofit'!$AC$25,IF(F7="Scenario2PBT9",'Major retrofit'!$AD$25,IF(F7="Scenario3PBT9",'Major retrofit'!$AE$25,"")))&amp;IF(F7="Scenario1PBT10",'Major retrofit'!$AF$25,IF(F7="Scenario2PBT10",'Major retrofit'!$AG$25,IF(F7="Scenario3PBT10",'Major retrofit'!$AH$25,"")))&amp;IF(F7="Scenario1PBT11",'Major retrofit'!$AI$25,IF(F7="Scenario2PBT11",'Major retrofit'!$AJ$25,IF(F7="Scenario3PBT11",'Major retrofit'!$AK$25,"")))&amp;IF(F7="Scenario1PBT12",'Major retrofit'!$AL$25,IF(F7="Scenario2PBT12",'Major retrofit'!$AM$25,IF(F7="Scenario3PBT12",'Major retrofit'!$AN$25,"")))&amp;IF(F7="Scenario1PBT13",'Major retrofit'!$AO$25,IF(F7="Scenario2PBT13",'Major retrofit'!$AP$25,IF(F7="Scenario3PBT13",'Major retrofit'!$AQ$25,"")))&amp;IF(F7="Scenario1PBT14",'Major retrofit'!$AR$25,IF(F7="Scenario2PBT14",'Major retrofit'!$AS$25,IF(F7="Scenario3PBT14",'Major retrofit'!$AT$25,"")))&amp;IF(F7="Scenario1PBT15",'Major retrofit'!$AU$25,IF(F7="Scenario2PBT15",'Major retrofit'!$AV$25,IF(F7="Scenario3PBT15",'Major retrofit'!$AW$25,"")))</f>
        <v/>
      </c>
      <c r="R7" s="117">
        <f t="shared" si="18"/>
        <v>0</v>
      </c>
      <c r="S7" s="117" t="str">
        <f>IF(F7="Scenario1PBT1",'Major retrofit'!$E$27,IF(F7="Scenario2PBT1",'Major retrofit'!$F$27,IF(F7="Scenario3PBT1",'Major retrofit'!$G$27,"")))&amp;IF(F7="Scenario1PBT2",'Major retrofit'!$H$27,IF(F7="Scenario2PBT2",'Major retrofit'!$I$27,IF(F7="Scenario3PBT2",'Major retrofit'!$J$27,"")))&amp;IF(F7="Scenario1PBT3",'Major retrofit'!$K$27,IF(F7="Scenario2PBT3",'Major retrofit'!$L$27,IF(F7="Scenario3PBT3",'Major retrofit'!$M$27,"")))&amp;IF(F7="Scenario1PBT4",'Major retrofit'!$N$27,IF(F7="Scenario2PBT4",'Major retrofit'!$O$27,IF(F7="Scenario3PBT4",'Major retrofit'!$P$27,"")))&amp;IF(F7="Scenario1PBT5",'Major retrofit'!$Q$27,IF(F7="Scenario2PBT5",'Major retrofit'!$R$27,IF(F7="Scenario3PBT5",'Major retrofit'!$S$27,"")))&amp;IF(F7="Scenario1PBT6",'Major retrofit'!$T$27,IF(F7="Scenario2PBT6",'Major retrofit'!$U$27,IF(F7="Scenario3PBT6",'Major retrofit'!$V$27,"")))&amp;IF(F7="Scenario1PBT7",'Major retrofit'!$W$27,IF(F7="Scenario2PBT7",'Major retrofit'!$X$27,IF(F7="Scenario3PBT7",'Major retrofit'!$Y$27,"")))&amp;IF(F7="Scenario1PBT8",'Major retrofit'!$Z$27,IF(F7="Scenario2PBT8",'Major retrofit'!$AA$27,IF(F7="Scenario3PBT8",'Major retrofit'!$AB$27,"")))&amp;IF(F7="Scenario1PBT9",'Major retrofit'!$AC$27,IF(F7="Scenario2PBT9",'Major retrofit'!$AD$27,IF(F7="Scenario3PBT9",'Major retrofit'!$AE$27,"")))&amp;IF(F7="Scenario1PBT10",'Major retrofit'!$AF$27,IF(F7="Scenario2PBT10",'Major retrofit'!$AG$27,IF(F7="Scenario3PBT10",'Major retrofit'!$AH$27,"")))&amp;IF(F7="Scenario1PBT11",'Major retrofit'!$AI$27,IF(F7="Scenario2PBT11",'Major retrofit'!$AJ$27,IF(F7="Scenario3PBT11",'Major retrofit'!$AK$27,"")))&amp;IF(F7="Scenario1PBT12",'Major retrofit'!$AL$27,IF(F7="Scenario2PBT12",'Major retrofit'!$AM$27,IF(F7="Scenario3PBT12",'Major retrofit'!$AN$27,"")))&amp;IF(F7="Scenario1PBT13",'Major retrofit'!$AO$27,IF(F7="Scenario2PBT13",'Major retrofit'!$AP$27,IF(F7="Scenario3PBT13",'Major retrofit'!$AQ$27,"")))&amp;IF(F7="Scenario1PBT14",'Major retrofit'!$AR$27,IF(F7="Scenario2PBT14",'Major retrofit'!$AS$27,IF(F7="Scenario3PBT14",'Major retrofit'!$AT$27,"")))&amp;IF(F7="Scenario1PBT15",'Major retrofit'!$AU$27,IF(F7="Scenario2PBT15",'Major retrofit'!$AV$27,IF(F7="Scenario3PBT15",'Major retrofit'!$AW$27,"")))</f>
        <v/>
      </c>
      <c r="T7" s="207">
        <f t="shared" si="19"/>
        <v>0</v>
      </c>
      <c r="U7" s="206" t="str">
        <f>IF(F7="Scenario1PBT1",'Major retrofit'!$E$38,IF(F7="Scenario2PBT1",'Major retrofit'!$F$38,IF(F7="Scenario3PBT1",'Major retrofit'!$G$38,"")))&amp;IF(F7="Scenario1PBT2",'Major retrofit'!$H$38,IF(F7="Scenario2PBT2",'Major retrofit'!$I$38,IF(F7="Scenario3PBT2",'Major retrofit'!$J$38,"")))&amp;IF(F7="Scenario1PBT3",'Major retrofit'!$K$38,IF(F7="Scenario2PBT3",'Major retrofit'!$L$38,IF(F7="Scenario3PBT3",'Major retrofit'!$M$38,"")))&amp;IF(F7="Scenario1PBT4",'Major retrofit'!$N$38,IF(F7="Scenario2PBT4",'Major retrofit'!$O$38,IF(F7="Scenario3PBT4",'Major retrofit'!$P$38,"")))&amp;IF(F7="Scenario1PBT5",'Major retrofit'!$Q$38,IF(F7="Scenario2PBT5",'Major retrofit'!$R$38,IF(F7="Scenario3PBT5",'Major retrofit'!$S$38,"")))&amp;IF(F7="Scenario1PBT6",'Major retrofit'!$T$38,IF(F7="Scenario2PBT6",'Major retrofit'!$U$38,IF(F7="Scenario3PBT6",'Major retrofit'!$V$38,"")))&amp;IF(F7="Scenario1PBT7",'Major retrofit'!$W$38,IF(F7="Scenario2PBT7",'Major retrofit'!$X$38,IF(F7="Scenario3PBT7",'Major retrofit'!$Y$38,"")))&amp;IF(F7="Scenario1PBT8",'Major retrofit'!$Z$38,IF(F7="Scenario2PBT8",'Major retrofit'!$AA$38,IF(F7="Scenario3PBT8",'Major retrofit'!$AB$38,"")))&amp;IF(F7="Scenario1PBT9",'Major retrofit'!$AC$38,IF(F7="Scenario2PBT9",'Major retrofit'!$AD$38,IF(F7="Scenario3PBT9",'Major retrofit'!$AE$38,"")))&amp;IF(F7="Scenario1PBT10",'Major retrofit'!$AF$38,IF(F7="Scenario2PBT10",'Major retrofit'!$AG$38,IF(F7="Scenario3PBT10",'Major retrofit'!$AH$38,"")))&amp;IF(F7="Scenario1PBT11",'Major retrofit'!$AI$38,IF(F7="Scenario2PBT11",'Major retrofit'!$AJ$38,IF(F7="Scenario3PBT11",'Major retrofit'!$AK$38,"")))&amp;IF(F7="Scenario1PBT12",'Major retrofit'!$AL$38,IF(F7="Scenario2PBT12",'Major retrofit'!$AM$38,IF(F7="Scenario3PBT12",'Major retrofit'!$AN$38,"")))&amp;IF(F7="Scenario1PBT13",'Major retrofit'!$AO$38,IF(F7="Scenario2PBT13",'Major retrofit'!$AP$38,IF(F7="Scenario3PBT13",'Major retrofit'!$AQ$38,"")))&amp;IF(F7="Scenario1PBT14",'Major retrofit'!$AR$38,IF(F7="Scenario2PBT14",'Major retrofit'!$AS$38,IF(F7="Scenario3PBT14",'Major retrofit'!$AT$38,"")))&amp;IF(F7="Scenario1PBT15",'Major retrofit'!$AU$38,IF(F7="Scenario2PBT15",'Major retrofit'!$AV$38,IF(F7="Scenario3PBT15",'Major retrofit'!$AW$38,"")))</f>
        <v/>
      </c>
      <c r="V7" s="117">
        <f t="shared" si="20"/>
        <v>0</v>
      </c>
      <c r="W7" s="117" t="str">
        <f>IF(F7="Scenario1PBT1",'Major retrofit'!$E$40,IF(F7="Scenario2PBT1",'Major retrofit'!$F$40,IF(F7="Scenario3PBT1",'Major retrofit'!$G$40,"")))&amp;IF(F7="Scenario1PBT2",'Major retrofit'!$H$40,IF(F7="Scenario2PBT2",'Major retrofit'!$I$40,IF(F7="Scenario3PBT2",'Major retrofit'!$J$40,"")))&amp;IF(F7="Scenario1PBT3",'Major retrofit'!$K$40,IF(F7="Scenario2PBT3",'Major retrofit'!$L$40,IF(F7="Scenario3PBT3",'Major retrofit'!$M$40,"")))&amp;IF(F7="Scenario1PBT4",'Major retrofit'!$N$40,IF(F7="Scenario2PBT4",'Major retrofit'!$O$40,IF(F7="Scenario3PBT4",'Major retrofit'!$P$40,"")))&amp;IF(F7="Scenario1PBT5",'Major retrofit'!$Q$40,IF(F7="Scenario2PBT5",'Major retrofit'!$R$40,IF(F7="Scenario3PBT5",'Major retrofit'!$S$40,"")))&amp;IF(F7="Scenario1PBT6",'Major retrofit'!$T$40,IF(F7="Scenario2PBT6",'Major retrofit'!$U$40,IF(F7="Scenario3PBT6",'Major retrofit'!$V$40,"")))&amp;IF(F7="Scenario1PBT7",'Major retrofit'!$W$40,IF(F7="Scenario2PBT7",'Major retrofit'!$X$40,IF(F7="Scenario3PBT7",'Major retrofit'!$Y$40,"")))&amp;IF(F7="Scenario1PBT8",'Major retrofit'!$Z$40,IF(F7="Scenario2PBT8",'Major retrofit'!$AA$40,IF(F7="Scenario3PBT8",'Major retrofit'!$AB$40,"")))&amp;IF(F7="Scenario1PBT9",'Major retrofit'!$AC$40,IF(F7="Scenario2PBT9",'Major retrofit'!$AD$40,IF(F7="Scenario3PBT9",'Major retrofit'!$AE$40,"")))&amp;IF(F7="Scenario1PBT10",'Major retrofit'!$AF$40,IF(F7="Scenario2PBT10",'Major retrofit'!$AG$40,IF(F7="Scenario3PBT10",'Major retrofit'!$AH$40,"")))&amp;IF(F7="Scenario1PBT11",'Major retrofit'!$AI$40,IF(F7="Scenario2PBT11",'Major retrofit'!$AJ$40,IF(F7="Scenario3PBT11",'Major retrofit'!$AK$40,"")))&amp;IF(F7="Scenario1PBT12",'Major retrofit'!$AL$40,IF(F7="Scenario2PBT12",'Major retrofit'!$AM$40,IF(F7="Scenario3PBT12",'Major retrofit'!$AN$40,"")))&amp;IF(F7="Scenario1PBT13",'Major retrofit'!$AO$40,IF(F7="Scenario2PBT13",'Major retrofit'!$AP$40,IF(F7="Scenario3PBT13",'Major retrofit'!$AQ$40,"")))&amp;IF(F7="Scenario1PBT14",'Major retrofit'!$AR$40,IF(F7="Scenario2PBT14",'Major retrofit'!$AS$40,IF(F7="Scenario3PBT14",'Major retrofit'!$AT$40,"")))&amp;IF(F7="Scenario1PBT15",'Major retrofit'!$AU$40,IF(F7="Scenario2PBT15",'Major retrofit'!$AV$40,IF(F7="Scenario3PBT15",'Major retrofit'!$AW$40,"")))</f>
        <v/>
      </c>
      <c r="X7" s="117">
        <f t="shared" si="21"/>
        <v>0</v>
      </c>
      <c r="Y7" s="117" t="str">
        <f>IF(F7="Scenario1PBT1",'Major retrofit'!$E$42,IF(F7="Scenario2PBT1",'Major retrofit'!$F$42,IF(F7="Scenario3PBT1",'Major retrofit'!$G$42,"")))&amp;IF(F7="Scenario1PBT2",'Major retrofit'!$H$42,IF(F7="Scenario2PBT2",'Major retrofit'!$I$42,IF(F7="Scenario3PBT2",'Major retrofit'!$J$42,"")))&amp;IF(F7="Scenario1PBT3",'Major retrofit'!$K$42,IF(F7="Scenario2PBT3",'Major retrofit'!$L$42,IF(F7="Scenario3PBT3",'Major retrofit'!$M$42,"")))&amp;IF(F7="Scenario1PBT4",'Major retrofit'!$N$42,IF(F7="Scenario2PBT4",'Major retrofit'!$O$42,IF(F7="Scenario3PBT4",'Major retrofit'!$P$42,"")))&amp;IF(F7="Scenario1PBT5",'Major retrofit'!$Q$42,IF(F7="Scenario2PBT5",'Major retrofit'!$R$42,IF(F7="Scenario3PBT5",'Major retrofit'!$S$42,"")))&amp;IF(F7="Scenario1PBT6",'Major retrofit'!$T$42,IF(F7="Scenario2PBT6",'Major retrofit'!$U$42,IF(F7="Scenario3PBT6",'Major retrofit'!$V$42,"")))&amp;IF(F7="Scenario1PBT7",'Major retrofit'!$W$42,IF(F7="Scenario2PBT7",'Major retrofit'!$X$42,IF(F7="Scenario3PBT7",'Major retrofit'!$Y$42,"")))&amp;IF(F7="Scenario1PBT8",'Major retrofit'!$Z$42,IF(F7="Scenario2PBT8",'Major retrofit'!$AA$42,IF(F7="Scenario3PBT8",'Major retrofit'!$AB$42,"")))&amp;IF(F7="Scenario1PBT9",'Major retrofit'!$AC$42,IF(F7="Scenario2PBT9",'Major retrofit'!$AD$42,IF(F7="Scenario3PBT9",'Major retrofit'!$AE$42,"")))&amp;IF(F7="Scenario1PBT10",'Major retrofit'!$AF$42,IF(F7="Scenario2PBT10",'Major retrofit'!$AG$42,IF(F7="Scenario3PBT10",'Major retrofit'!$AH$42,"")))&amp;IF(F7="Scenario1PBT11",'Major retrofit'!$AI$42,IF(F7="Scenario2PBT11",'Major retrofit'!$AJ$42,IF(F7="Scenario3PBT11",'Major retrofit'!$AK$42,"")))&amp;IF(F7="Scenario1PBT12",'Major retrofit'!$AL$42,IF(F7="Scenario2PBT12",'Major retrofit'!$AM$42,IF(F7="Scenario3PBT12",'Major retrofit'!$AN$42,"")))&amp;IF(F7="Scenario1PBT13",'Major retrofit'!$AO$42,IF(F7="Scenario2PBT13",'Major retrofit'!$AP$42,IF(F7="Scenario3PBT13",'Major retrofit'!$AQ$42,"")))&amp;IF(F7="Scenario1PBT14",'Major retrofit'!$AR$42,IF(F7="Scenario2PBT14",'Major retrofit'!$AS$42,IF(F7="Scenario3PBT14",'Major retrofit'!$AT$42,"")))&amp;IF(F7="Scenario1PBT15",'Major retrofit'!$AU$42,IF(F7="Scenario2PBT15",'Major retrofit'!$AV$42,IF(F7="Scenario3PBT15",'Major retrofit'!$AW$42,"")))</f>
        <v/>
      </c>
      <c r="Z7" s="117">
        <f t="shared" si="22"/>
        <v>0</v>
      </c>
      <c r="AA7" s="178" t="str">
        <f>IF(F7="Scenario1PBT1",'Major retrofit'!$E$101,IF(F7="Scenario2PBT1",'Major retrofit'!$F$101,IF(F7="Scenario3PBT1",'Major retrofit'!$G$101,"")))&amp;IF(F7="Scenario1PBT2",'Major retrofit'!$H$101,IF(F7="Scenario2PBT2",'Major retrofit'!$I$101,IF(F7="Scenario3PBT2",'Major retrofit'!$J$101,"")))&amp;IF(F7="Scenario1PBT3",'Major retrofit'!$K$101,IF(F7="Scenario2PBT3",'Major retrofit'!$L$101,IF(F7="Scenario3PBT3",'Major retrofit'!$M$101,"")))&amp;IF(F7="Scenario1PBT4",'Major retrofit'!$N$101,IF(F7="Scenario2PBT4",'Major retrofit'!$O$101,IF(F7="Scenario3PBT4",'Major retrofit'!$P$101,"")))&amp;IF(F7="Scenario1PBT5",'Major retrofit'!$Q$101,IF(F7="Scenario2PBT5",'Major retrofit'!$R$101,IF(F7="Scenario3PBT5",'Major retrofit'!$S$101,"")))&amp;IF(F7="Scenario1PBT6",'Major retrofit'!$T$101,IF(F7="Scenario2PBT6",'Major retrofit'!$U$101,IF(F7="Scenario3PBT6",'Major retrofit'!$V$101,"")))&amp;IF(F7="Scenario1PBT7",'Major retrofit'!$W$101,IF(F7="Scenario2PBT7",'Major retrofit'!$X$101,IF(F7="Scenario3PBT7",'Major retrofit'!$Y$101,"")))&amp;IF(F7="Scenario1PBT8",'Major retrofit'!$Z$101,IF(F7="Scenario2PBT8",'Major retrofit'!$AA$101,IF(F7="Scenario3PBT8",'Major retrofit'!$AB$101,"")))&amp;IF(F7="Scenario1PBT9",'Major retrofit'!$AC$101,IF(F7="Scenario2PBT9",'Major retrofit'!$AD$101,IF(F7="Scenario3PBT9",'Major retrofit'!$AE$101,"")))&amp;IF(F7="Scenario1PBT10",'Major retrofit'!$AF$101,IF(F7="Scenario2PBT10",'Major retrofit'!$AG$101,IF(F7="Scenario3PBT10",'Major retrofit'!$AH$101,"")))&amp;IF(F7="Scenario1PBT11",'Major retrofit'!$AI$101,IF(F7="Scenario2PBT11",'Major retrofit'!$AJ$101,IF(F7="Scenario3PBT11",'Major retrofit'!$AK$101,"")))&amp;IF(F7="Scenario1PBT12",'Major retrofit'!$AL$101,IF(F7="Scenario2PBT12",'Major retrofit'!$AM$101,IF(F7="Scenario3PBT12",'Major retrofit'!$AN$101,"")))&amp;IF(F7="Scenario1PBT13",'Major retrofit'!$AO$101,IF(F7="Scenario2PBT13",'Major retrofit'!$AP$101,IF(F7="Scenario3PBT13",'Major retrofit'!$AQ$101,"")))&amp;IF(F7="Scenario1PBT14",'Major retrofit'!$AR$101,IF(F7="Scenario2PBT14",'Major retrofit'!$AS$101,IF(F7="Scenario3PBT14",'Major retrofit'!$AT$101,"")))&amp;IF(F7="Scenario1PBT15",'Major retrofit'!$AU$101,IF(F7="Scenario2PBT15",'Major retrofit'!$AV$101,IF(F7="Scenario3PBT15",'Major retrofit'!$AW$101,"")))</f>
        <v/>
      </c>
      <c r="AB7" s="179">
        <f t="shared" si="23"/>
        <v>0</v>
      </c>
      <c r="AC7" s="363" t="str">
        <f t="shared" si="24"/>
        <v/>
      </c>
      <c r="AD7" s="353">
        <f>IF(AC7="",IFERROR('Projection_Base-case'!G8-G7,0),0)</f>
        <v>0</v>
      </c>
      <c r="AE7" s="350">
        <f t="shared" si="0"/>
        <v>0</v>
      </c>
      <c r="AF7" s="361">
        <f>IFERROR(100*AD7/'Projection_Base-case'!G8,0)</f>
        <v>0</v>
      </c>
      <c r="AG7" s="352">
        <f>IF(AC7="",IFERROR('Projection_Base-case'!I8-I7,0),0)</f>
        <v>0</v>
      </c>
      <c r="AH7" s="353">
        <f t="shared" si="1"/>
        <v>0</v>
      </c>
      <c r="AI7" s="361">
        <f>IFERROR(100*AG7/'Projection_Base-case'!I8,0)</f>
        <v>0</v>
      </c>
      <c r="AJ7" s="352">
        <f>IF(AC7="",IFERROR('Projection_Base-case'!K8-K7,0),0)</f>
        <v>0</v>
      </c>
      <c r="AK7" s="353">
        <f t="shared" si="2"/>
        <v>0</v>
      </c>
      <c r="AL7" s="361">
        <f>IFERROR(100*AJ7/'Projection_Base-case'!K8,0)</f>
        <v>0</v>
      </c>
      <c r="AM7" s="352">
        <f>-IF(AC7="",IFERROR('Projection_Base-case'!M8-M7,0),0)</f>
        <v>0</v>
      </c>
      <c r="AN7" s="353">
        <f t="shared" si="3"/>
        <v>0</v>
      </c>
      <c r="AO7" s="354">
        <f>IFERROR(IF('Projection_Base-case'!N8&gt;0,100*AN7/'Projection_Base-case'!N8,100*AN7/N7),0)</f>
        <v>0</v>
      </c>
      <c r="AP7" s="355">
        <f>IF(AC7="",IFERROR('Projection_Base-case'!O8-O7,0),0)</f>
        <v>0</v>
      </c>
      <c r="AQ7" s="356">
        <f t="shared" si="4"/>
        <v>0</v>
      </c>
      <c r="AR7" s="356">
        <f>IFERROR(100*AP7/'Projection_Base-case'!O8,0)</f>
        <v>0</v>
      </c>
      <c r="AS7" s="355">
        <f>IF(AC7="",IFERROR('Projection_Base-case'!Q8-Q7,0),0)</f>
        <v>0</v>
      </c>
      <c r="AT7" s="356">
        <f t="shared" si="5"/>
        <v>0</v>
      </c>
      <c r="AU7" s="356">
        <f>IFERROR(100*AS7/'Projection_Base-case'!Q8,0)</f>
        <v>0</v>
      </c>
      <c r="AV7" s="355">
        <f>IF(AC7="",IFERROR('Projection_Base-case'!S8-S7,0),0)</f>
        <v>0</v>
      </c>
      <c r="AW7" s="356">
        <f t="shared" si="6"/>
        <v>0</v>
      </c>
      <c r="AX7" s="357">
        <f>IFERROR(100*AV7/'Projection_Base-case'!S8,0)</f>
        <v>0</v>
      </c>
      <c r="AY7" s="358">
        <f>IF(AC7="",IFERROR('Projection_Base-case'!U8-U7,0),0)</f>
        <v>0</v>
      </c>
      <c r="AZ7" s="359">
        <f t="shared" si="7"/>
        <v>0</v>
      </c>
      <c r="BA7" s="359">
        <f>IFERROR(100*AY7/'Projection_Base-case'!U8,0)</f>
        <v>0</v>
      </c>
      <c r="BB7" s="358">
        <f>IF(AC7="",IFERROR('Projection_Base-case'!W8-W7,0),0)</f>
        <v>0</v>
      </c>
      <c r="BC7" s="359">
        <f t="shared" si="8"/>
        <v>0</v>
      </c>
      <c r="BD7" s="359">
        <f>IFERROR(100*BB7/'Projection_Base-case'!W8,0)</f>
        <v>0</v>
      </c>
      <c r="BE7" s="358">
        <f>IF(AC7="",IFERROR('Projection_Base-case'!Y8-Y7,0),0)</f>
        <v>0</v>
      </c>
      <c r="BF7" s="359">
        <f t="shared" si="9"/>
        <v>0</v>
      </c>
      <c r="BG7" s="359">
        <f>IFERROR(100*BE7/'Projection_Base-case'!Y8,0)</f>
        <v>0</v>
      </c>
      <c r="BH7" s="359">
        <f t="shared" si="10"/>
        <v>0</v>
      </c>
      <c r="BI7" s="360">
        <f t="shared" si="11"/>
        <v>0</v>
      </c>
    </row>
    <row r="8" spans="1:61">
      <c r="A8" s="205">
        <v>4</v>
      </c>
      <c r="B8" s="347">
        <f>IF('Projection_Base-case'!B9&lt;&gt;"",'Projection_Base-case'!B9,0)</f>
        <v>0</v>
      </c>
      <c r="C8" s="347">
        <f>IF('Projection_Base-case'!C9&lt;&gt;"",'Projection_Base-case'!C9,0)</f>
        <v>0</v>
      </c>
      <c r="D8" s="365">
        <f>IF('Projection_Base-case'!D9&lt;&gt;"",'Projection_Base-case'!D9,0)</f>
        <v>0</v>
      </c>
      <c r="E8" s="322"/>
      <c r="F8" s="367" t="str">
        <f t="shared" si="12"/>
        <v>0</v>
      </c>
      <c r="G8" s="177" t="str">
        <f>IF(F8="Scenario1PBT1",'Major retrofit'!$E$6,IF(F8="Scenario2PBT1",'Major retrofit'!$F$6,IF(F8="Scenario3PBT1",'Major retrofit'!$G$6,"")))&amp;IF(F8="Scenario1PBT2",'Major retrofit'!$H$6,IF(F8="Scenario2PBT2",'Major retrofit'!$I$6,IF(F8="Scenario3PBT2",'Major retrofit'!$J$6,"")))&amp;IF(F8="Scenario1PBT3",'Major retrofit'!$K$6,IF(F8="Scenario2PBT3",'Major retrofit'!$L$6,IF(F8="Scenario3PBT3",'Major retrofit'!$M$6,"")))&amp;IF(F8="Scenario1PBT4",'Major retrofit'!$N$6,IF(F8="Scenario2PBT4",'Major retrofit'!$O$6,IF(F8="Scenario3PBT4",'Major retrofit'!$P$6,"")))&amp;IF(F8="Scenario1PBT5",'Major retrofit'!$Q$6,IF(F8="Scenario2PBT5",'Major retrofit'!$R$6,IF(F8="Scenario3PBT5",'Major retrofit'!$S$6,"")))&amp;IF(F8="Scenario1PBT6",'Major retrofit'!$T$6,IF(F8="Scenario2PBT6",'Major retrofit'!$U$6,IF(F8="Scenario3PBT6",'Major retrofit'!$V$6,"")))&amp;IF(F8="Scenario1PBT7",'Major retrofit'!$W$6,IF(F8="Scenario2PBT7",'Major retrofit'!$X$6,IF(F8="Scenario3PBT7",'Major retrofit'!$Y$6,"")))&amp;IF(F8="Scenario1PBT8",'Major retrofit'!$Z$6,IF(F8="Scenario2PBT8",'Major retrofit'!$AA$6,IF(F8="Scenario3PBT8",'Major retrofit'!$AB$6,"")))&amp;IF(F8="Scenario1PBT9",'Major retrofit'!$AC$6,IF(F8="Scenario2PBT9",'Major retrofit'!$AD$6,IF(F8="Scenario3PBT9",'Major retrofit'!$AE$6,"")))&amp;IF(F8="Scenario1PBT10",'Major retrofit'!$AF$6,IF(F8="Scenario2PBT10",'Major retrofit'!$AG$6,IF(F8="Scenario3PBT10",'Major retrofit'!$AH$6,"")))&amp;IF(F8="Scenario1PBT11",'Major retrofit'!$AI$6,IF(F8="Scenario2PBT11",'Major retrofit'!$AJ$6,IF(F8="Scenario3PBT11",'Major retrofit'!$AK$6,"")))&amp;IF(F8="Scenario1PBT12",'Major retrofit'!$AL$6,IF(F8="Scenario2PBT12",'Major retrofit'!$AM$6,IF(F8="Scenario3PBT12",'Major retrofit'!$AN$6,"")))&amp;IF(F8="Scenario1PBT13",'Major retrofit'!$AO$6,IF(F8="Scenario2PBT13",'Major retrofit'!$AP$6,IF(F8="Scenario3PBT13",'Major retrofit'!$AQ$6,"")))&amp;IF(F8="Scenario1PBT14",'Major retrofit'!$AR$6,IF(F8="Scenario2PBT14",'Major retrofit'!$AS$6,IF(F8="Scenario3PBT14",'Major retrofit'!$AT$6,"")))&amp;IF(F8="Scenario1PBT15",'Major retrofit'!$AU$6,IF(F8="Scenario2PBT15",'Major retrofit'!$AV$6,IF(F8="Scenario3PBT15",'Major retrofit'!$AW$6,"")))</f>
        <v/>
      </c>
      <c r="H8" s="117">
        <f t="shared" si="13"/>
        <v>0</v>
      </c>
      <c r="I8" s="178" t="str">
        <f>IF(F8="Scenario1PBT1",'Major retrofit'!$E$16,IF(F8="Scenario2PBT1",'Major retrofit'!$F$16,IF(F8="Scenario3PBT1",'Major retrofit'!$G$16,"")))&amp;IF(F8="Scenario1PBT2",'Major retrofit'!$H$16,IF(F8="Scenario2PBT2",'Major retrofit'!$I$16,IF(F8="Scenario3PBT2",'Major retrofit'!$J$16,"")))&amp;IF(F8="Scenario1PBT3",'Major retrofit'!$K$16,IF(F8="Scenario2PBT3",'Major retrofit'!$L$16,IF(F8="Scenario3PBT3",'Major retrofit'!$M$16,"")))&amp;IF(F8="Scenario1PBT4",'Major retrofit'!$N$16,IF(F8="Scenario2PBT4",'Major retrofit'!$O$16,IF(F8="Scenario3PBT4",'Major retrofit'!$P$16,"")))&amp;IF(F8="Scenario1PBT5",'Major retrofit'!$Q$16,IF(F8="Scenario2PBT5",'Major retrofit'!$R$16,IF(F8="Scenario3PBT5",'Major retrofit'!$S$16,"")))&amp;IF(F8="Scenario1PBT6",'Major retrofit'!$T$16,IF(F8="Scenario2PBT6",'Major retrofit'!$U$16,IF(F8="Scenario3PBT6",'Major retrofit'!$V$16,"")))&amp;IF(F8="Scenario1PBT7",'Major retrofit'!$W$16,IF(F8="Scenario2PBT7",'Major retrofit'!$X$16,IF(F8="Scenario3PBT7",'Major retrofit'!$Y$16,"")))&amp;IF(F8="Scenario1PBT8",'Major retrofit'!$Z$16,IF(F8="Scenario2PBT8",'Major retrofit'!$AA$16,IF(F8="Scenario3PBT8",'Major retrofit'!$AB$16,"")))&amp;IF(F8="Scenario1PBT9",'Major retrofit'!$AC$16,IF(F8="Scenario2PBT9",'Major retrofit'!$AD$16,IF(F8="Scenario3PBT9",'Major retrofit'!$AE$16,"")))&amp;IF(F8="Scenario1PBT10",'Major retrofit'!$AF$16,IF(F8="Scenario2PBT10",'Major retrofit'!$AG$16,IF(F8="Scenario3PBT10",'Major retrofit'!$AH$16,"")))&amp;IF(F8="Scenario1PBT11",'Major retrofit'!$AI$16,IF(F8="Scenario2PBT11",'Major retrofit'!$AJ$16,IF(F8="Scenario3PBT11",'Major retrofit'!$AK$16,"")))&amp;IF(F8="Scenario1PBT12",'Major retrofit'!$AL$16,IF(F8="Scenario2PBT12",'Major retrofit'!$AM$16,IF(F8="Scenario3PBT12",'Major retrofit'!$AN$16,"")))&amp;IF(F8="Scenario1PBT13",'Major retrofit'!$AO$16,IF(F8="Scenario2PBT13",'Major retrofit'!$AP$16,IF(F8="Scenario3PBT13",'Major retrofit'!$AQ$16,"")))&amp;IF(F8="Scenario1PBT14",'Major retrofit'!$AR$16,IF(F8="Scenario2PBT14",'Major retrofit'!$AS$16,IF(F8="Scenario3PBT14",'Major retrofit'!$AT$16,"")))&amp;IF(F8="Scenario1PBT15",'Major retrofit'!$AU$16,IF(F8="Scenario2PBT15",'Major retrofit'!$AV$16,IF(F8="Scenario3PBT15",'Major retrofit'!$AW$16,"")))</f>
        <v/>
      </c>
      <c r="J8" s="117">
        <f t="shared" si="14"/>
        <v>0</v>
      </c>
      <c r="K8" s="117" t="str">
        <f>IF(F8="Scenario1PBT1",'Major retrofit'!$E$18,IF(F8="Scenario2PBT1",'Major retrofit'!$F$18,IF(F8="Scenario3PBT1",'Major retrofit'!$G$18,"")))&amp;IF(F8="Scenario1PBT2",'Major retrofit'!$H$18,IF(F8="Scenario2PBT2",'Major retrofit'!$I$18,IF(F8="Scenario3PBT2",'Major retrofit'!$J$18,"")))&amp;IF(F8="Scenario1PBT3",'Major retrofit'!$K$18,IF(F8="Scenario2PBT3",'Major retrofit'!$L$18,IF(F8="Scenario3PBT3",'Major retrofit'!$M$18,"")))&amp;IF(F8="Scenario1PBT4",'Major retrofit'!$N$18,IF(F8="Scenario2PBT4",'Major retrofit'!$O$18,IF(F8="Scenario3PBT4",'Major retrofit'!$P$18,"")))&amp;IF(F8="Scenario1PBT5",'Major retrofit'!$Q$18,IF(F8="Scenario2PBT5",'Major retrofit'!$R$18,IF(F8="Scenario3PBT5",'Major retrofit'!$S$18,"")))&amp;IF(F8="Scenario1PBT6",'Major retrofit'!$T$18,IF(F8="Scenario2PBT6",'Major retrofit'!$U$18,IF(F8="Scenario3PBT6",'Major retrofit'!$V$18,"")))&amp;IF(F8="Scenario1PBT7",'Major retrofit'!$W$18,IF(F8="Scenario2PBT7",'Major retrofit'!$X$18,IF(F8="Scenario3PBT7",'Major retrofit'!$Y$18,"")))&amp;IF(F8="Scenario1PBT8",'Major retrofit'!$Z$18,IF(F8="Scenario2PBT8",'Major retrofit'!$AA$18,IF(F8="Scenario3PBT8",'Major retrofit'!$AB$18,"")))&amp;IF(F8="Scenario1PBT9",'Major retrofit'!$AC$18,IF(F8="Scenario2PBT9",'Major retrofit'!$AD$18,IF(F8="Scenario3PBT9",'Major retrofit'!$AE$18,"")))&amp;IF(F8="Scenario1PBT10",'Major retrofit'!$AF$18,IF(F8="Scenario2PBT10",'Major retrofit'!$AG$18,IF(F8="Scenario3PBT10",'Major retrofit'!$AH$18,"")))&amp;IF(F8="Scenario1PBT11",'Major retrofit'!$AI$18,IF(F8="Scenario2PBT11",'Major retrofit'!$AJ$18,IF(F8="Scenario3PBT11",'Major retrofit'!$AK$18,"")))&amp;IF(F8="Scenario1PBT12",'Major retrofit'!$AL$18,IF(F8="Scenario2PBT12",'Major retrofit'!$AM$18,IF(F8="Scenario3PBT12",'Major retrofit'!$AN$18,"")))&amp;IF(F8="Scenario1PBT13",'Major retrofit'!$AO$18,IF(F8="Scenario2PBT13",'Major retrofit'!$AP$18,IF(F8="Scenario3PBT13",'Major retrofit'!$AQ$18,"")))&amp;IF(F8="Scenario1PBT14",'Major retrofit'!$AR$18,IF(F8="Scenario2PBT14",'Major retrofit'!$AS$18,IF(F8="Scenario3PBT14",'Major retrofit'!$AT$18,"")))&amp;IF(F8="Scenario1PBT15",'Major retrofit'!$AU$18,IF(F8="Scenario2PBT15",'Major retrofit'!$AV$18,IF(F8="Scenario3PBT15",'Major retrofit'!$AW$18,"")))</f>
        <v/>
      </c>
      <c r="L8" s="117">
        <f t="shared" si="15"/>
        <v>0</v>
      </c>
      <c r="M8" s="117" t="str">
        <f>IF(F8="Scenario1PBT1",'Major retrofit'!$E$20,IF(F8="Scenario2PBT1",'Major retrofit'!$F$20,IF(F8="Scenario3PBT1",'Major retrofit'!$G$20,"")))&amp;IF(F8="Scenario1PBT2",'Major retrofit'!$H$20,IF(F8="Scenario2PBT2",'Major retrofit'!$I$20,IF(F8="Scenario3PBT2",'Major retrofit'!$J$20,"")))&amp;IF(F8="Scenario1PBT3",'Major retrofit'!$K$20,IF(F8="Scenario2PBT3",'Major retrofit'!$L$20,IF(F8="Scenario3PBT3",'Major retrofit'!$M$20,"")))&amp;IF(F8="Scenario1PBT4",'Major retrofit'!$N$20,IF(F8="Scenario2PBT4",'Major retrofit'!$O$20,IF(F8="Scenario3PBT4",'Major retrofit'!$P$20,"")))&amp;IF(F8="Scenario1PBT5",'Major retrofit'!$Q$20,IF(F8="Scenario2PBT5",'Major retrofit'!$R$20,IF(F8="Scenario3PBT5",'Major retrofit'!$S$20,"")))&amp;IF(F8="Scenario1PBT6",'Major retrofit'!$T$20,IF(F8="Scenario2PBT6",'Major retrofit'!$U$20,IF(F8="Scenario3PBT6",'Major retrofit'!$V$20,"")))&amp;IF(F8="Scenario1PBT7",'Major retrofit'!$W$20,IF(F8="Scenario2PBT7",'Major retrofit'!$X$20,IF(F8="Scenario3PBT7",'Major retrofit'!$Y$20,"")))&amp;IF(F8="Scenario1PBT8",'Major retrofit'!$Z$20,IF(F8="Scenario2PBT8",'Major retrofit'!$AA$20,IF(F8="Scenario3PBT8",'Major retrofit'!$AB$20,"")))&amp;IF(F8="Scenario1PBT9",'Major retrofit'!$AC$20,IF(F8="Scenario2PBT9",'Major retrofit'!$AD$20,IF(F8="Scenario3PBT9",'Major retrofit'!$AE$20,"")))&amp;IF(F8="Scenario1PBT10",'Major retrofit'!$AF$20,IF(F8="Scenario2PBT10",'Major retrofit'!$AG$20,IF(F8="Scenario3PBT10",'Major retrofit'!$AH$20,"")))&amp;IF(F8="Scenario1PBT11",'Major retrofit'!$AI$20,IF(F8="Scenario2PBT11",'Major retrofit'!$AJ$20,IF(F8="Scenario3PBT11",'Major retrofit'!$AK$20,"")))&amp;IF(F8="Scenario1PBT12",'Major retrofit'!$AL$20,IF(F8="Scenario2PBT12",'Major retrofit'!$AM$20,IF(F8="Scenario3PBT12",'Major retrofit'!$AN$20,"")))&amp;IF(F8="Scenario1PBT13",'Major retrofit'!$AO$20,IF(F8="Scenario2PBT13",'Major retrofit'!$AP$20,IF(F8="Scenario3PBT13",'Major retrofit'!$AQ$20,"")))&amp;IF(F8="Scenario1PBT14",'Major retrofit'!$AR$20,IF(F8="Scenario2PBT14",'Major retrofit'!$AS$20,IF(F8="Scenario3PBT14",'Major retrofit'!$AT$20,"")))&amp;IF(F8="Scenario1PBT15",'Major retrofit'!$AU$20,IF(F8="Scenario2PBT15",'Major retrofit'!$AV$20,IF(F8="Scenario3PBT15",'Major retrofit'!$AW$20,"")))</f>
        <v/>
      </c>
      <c r="N8" s="118">
        <f t="shared" si="16"/>
        <v>0</v>
      </c>
      <c r="O8" s="206" t="str">
        <f>IF(F8="Scenario1PBT1",'Major retrofit'!$E$23,IF(F8="Scenario2PBT1",'Major retrofit'!$F$23,IF(F8="Scenario3PBT1",'Major retrofit'!$G$23,"")))&amp;IF(F8="Scenario1PBT2",'Major retrofit'!$H$23,IF(F8="Scenario2PBT2",'Major retrofit'!$I$23,IF(F8="Scenario3PBT2",'Major retrofit'!$J$23,"")))&amp;IF(F8="Scenario1PBT3",'Major retrofit'!$K$23,IF(F8="Scenario2PBT3",'Major retrofit'!$L$23,IF(F8="Scenario3PBT3",'Major retrofit'!$M$23,"")))&amp;IF(F8="Scenario1PBT4",'Major retrofit'!$N$23,IF(F8="Scenario2PBT4",'Major retrofit'!$O$23,IF(F8="Scenario3PBT4",'Major retrofit'!$P$23,"")))&amp;IF(F8="Scenario1PBT5",'Major retrofit'!$Q$23,IF(F8="Scenario2PBT5",'Major retrofit'!$R$23,IF(F8="Scenario3PBT5",'Major retrofit'!$S$23,"")))&amp;IF(F8="Scenario1PBT6",'Major retrofit'!$T$23,IF(F8="Scenario2PBT6",'Major retrofit'!$U$23,IF(F8="Scenario3PBT6",'Major retrofit'!$V$23,"")))&amp;IF(F8="Scenario1PBT7",'Major retrofit'!$W$23,IF(F8="Scenario2PBT7",'Major retrofit'!$X$23,IF(F8="Scenario3PBT7",'Major retrofit'!$Y$23,"")))&amp;IF(F8="Scenario1PBT8",'Major retrofit'!$Z$23,IF(F8="Scenario2PBT8",'Major retrofit'!$AA$23,IF(F8="Scenario3PBT8",'Major retrofit'!$AB$23,"")))&amp;IF(F8="Scenario1PBT9",'Major retrofit'!$AC$23,IF(F8="Scenario2PBT9",'Major retrofit'!$AD$23,IF(F8="Scenario3PBT9",'Major retrofit'!$AE$23,"")))&amp;IF(F8="Scenario1PBT10",'Major retrofit'!$AF$23,IF(F8="Scenario2PBT10",'Major retrofit'!$AG$23,IF(F8="Scenario3PBT10",'Major retrofit'!$AH$23,"")))&amp;IF(F8="Scenario1PBT11",'Major retrofit'!$AI$23,IF(F8="Scenario2PBT11",'Major retrofit'!$AJ$23,IF(F8="Scenario3PBT11",'Major retrofit'!$AK$23,"")))&amp;IF(F8="Scenario1PBT12",'Major retrofit'!$AL$23,IF(F8="Scenario2PBT12",'Major retrofit'!$AM$23,IF(F8="Scenario3PBT12",'Major retrofit'!$AN$23,"")))&amp;IF(F8="Scenario1PBT13",'Major retrofit'!$AO$23,IF(F8="Scenario2PBT13",'Major retrofit'!$AP$23,IF(F8="Scenario3PBT13",'Major retrofit'!$AQ$23,"")))&amp;IF(F8="Scenario1PBT14",'Major retrofit'!$AR$23,IF(F8="Scenario2PBT14",'Major retrofit'!$AS$23,IF(F8="Scenario3PBT14",'Major retrofit'!$AT$23,"")))&amp;IF(F8="Scenario1PBT15",'Major retrofit'!$AU$23,IF(F8="Scenario2PBT15",'Major retrofit'!$AV$23,IF(F8="Scenario3PBT15",'Major retrofit'!$AW$23,"")))</f>
        <v/>
      </c>
      <c r="P8" s="117">
        <f t="shared" si="17"/>
        <v>0</v>
      </c>
      <c r="Q8" s="117" t="str">
        <f>IF(F8="Scenario1PBT1",'Major retrofit'!$E$25,IF(F8="Scenario2PBT1",'Major retrofit'!$F$25,IF(F8="Scenario3PBT1",'Major retrofit'!$G$25,"")))&amp;IF(F8="Scenario1PBT2",'Major retrofit'!$H$25,IF(F8="Scenario2PBT2",'Major retrofit'!$I$25,IF(F8="Scenario3PBT2",'Major retrofit'!$J$25,"")))&amp;IF(F8="Scenario1PBT3",'Major retrofit'!$K$25,IF(F8="Scenario2PBT3",'Major retrofit'!$L$25,IF(F8="Scenario3PBT3",'Major retrofit'!$M$25,"")))&amp;IF(F8="Scenario1PBT4",'Major retrofit'!$N$25,IF(F8="Scenario2PBT4",'Major retrofit'!$O$25,IF(F8="Scenario3PBT4",'Major retrofit'!$P$25,"")))&amp;IF(F8="Scenario1PBT5",'Major retrofit'!$Q$25,IF(F8="Scenario2PBT5",'Major retrofit'!$R$25,IF(F8="Scenario3PBT5",'Major retrofit'!$S$25,"")))&amp;IF(F8="Scenario1PBT6",'Major retrofit'!$T$25,IF(F8="Scenario2PBT6",'Major retrofit'!$U$25,IF(F8="Scenario3PBT6",'Major retrofit'!$V$25,"")))&amp;IF(F8="Scenario1PBT7",'Major retrofit'!$W$25,IF(F8="Scenario2PBT7",'Major retrofit'!$X$25,IF(F8="Scenario3PBT7",'Major retrofit'!$Y$25,"")))&amp;IF(F8="Scenario1PBT8",'Major retrofit'!$Z$25,IF(F8="Scenario2PBT8",'Major retrofit'!$AA$25,IF(F8="Scenario3PBT8",'Major retrofit'!$AB$25,"")))&amp;IF(F8="Scenario1PBT9",'Major retrofit'!$AC$25,IF(F8="Scenario2PBT9",'Major retrofit'!$AD$25,IF(F8="Scenario3PBT9",'Major retrofit'!$AE$25,"")))&amp;IF(F8="Scenario1PBT10",'Major retrofit'!$AF$25,IF(F8="Scenario2PBT10",'Major retrofit'!$AG$25,IF(F8="Scenario3PBT10",'Major retrofit'!$AH$25,"")))&amp;IF(F8="Scenario1PBT11",'Major retrofit'!$AI$25,IF(F8="Scenario2PBT11",'Major retrofit'!$AJ$25,IF(F8="Scenario3PBT11",'Major retrofit'!$AK$25,"")))&amp;IF(F8="Scenario1PBT12",'Major retrofit'!$AL$25,IF(F8="Scenario2PBT12",'Major retrofit'!$AM$25,IF(F8="Scenario3PBT12",'Major retrofit'!$AN$25,"")))&amp;IF(F8="Scenario1PBT13",'Major retrofit'!$AO$25,IF(F8="Scenario2PBT13",'Major retrofit'!$AP$25,IF(F8="Scenario3PBT13",'Major retrofit'!$AQ$25,"")))&amp;IF(F8="Scenario1PBT14",'Major retrofit'!$AR$25,IF(F8="Scenario2PBT14",'Major retrofit'!$AS$25,IF(F8="Scenario3PBT14",'Major retrofit'!$AT$25,"")))&amp;IF(F8="Scenario1PBT15",'Major retrofit'!$AU$25,IF(F8="Scenario2PBT15",'Major retrofit'!$AV$25,IF(F8="Scenario3PBT15",'Major retrofit'!$AW$25,"")))</f>
        <v/>
      </c>
      <c r="R8" s="117">
        <f t="shared" si="18"/>
        <v>0</v>
      </c>
      <c r="S8" s="117" t="str">
        <f>IF(F8="Scenario1PBT1",'Major retrofit'!$E$27,IF(F8="Scenario2PBT1",'Major retrofit'!$F$27,IF(F8="Scenario3PBT1",'Major retrofit'!$G$27,"")))&amp;IF(F8="Scenario1PBT2",'Major retrofit'!$H$27,IF(F8="Scenario2PBT2",'Major retrofit'!$I$27,IF(F8="Scenario3PBT2",'Major retrofit'!$J$27,"")))&amp;IF(F8="Scenario1PBT3",'Major retrofit'!$K$27,IF(F8="Scenario2PBT3",'Major retrofit'!$L$27,IF(F8="Scenario3PBT3",'Major retrofit'!$M$27,"")))&amp;IF(F8="Scenario1PBT4",'Major retrofit'!$N$27,IF(F8="Scenario2PBT4",'Major retrofit'!$O$27,IF(F8="Scenario3PBT4",'Major retrofit'!$P$27,"")))&amp;IF(F8="Scenario1PBT5",'Major retrofit'!$Q$27,IF(F8="Scenario2PBT5",'Major retrofit'!$R$27,IF(F8="Scenario3PBT5",'Major retrofit'!$S$27,"")))&amp;IF(F8="Scenario1PBT6",'Major retrofit'!$T$27,IF(F8="Scenario2PBT6",'Major retrofit'!$U$27,IF(F8="Scenario3PBT6",'Major retrofit'!$V$27,"")))&amp;IF(F8="Scenario1PBT7",'Major retrofit'!$W$27,IF(F8="Scenario2PBT7",'Major retrofit'!$X$27,IF(F8="Scenario3PBT7",'Major retrofit'!$Y$27,"")))&amp;IF(F8="Scenario1PBT8",'Major retrofit'!$Z$27,IF(F8="Scenario2PBT8",'Major retrofit'!$AA$27,IF(F8="Scenario3PBT8",'Major retrofit'!$AB$27,"")))&amp;IF(F8="Scenario1PBT9",'Major retrofit'!$AC$27,IF(F8="Scenario2PBT9",'Major retrofit'!$AD$27,IF(F8="Scenario3PBT9",'Major retrofit'!$AE$27,"")))&amp;IF(F8="Scenario1PBT10",'Major retrofit'!$AF$27,IF(F8="Scenario2PBT10",'Major retrofit'!$AG$27,IF(F8="Scenario3PBT10",'Major retrofit'!$AH$27,"")))&amp;IF(F8="Scenario1PBT11",'Major retrofit'!$AI$27,IF(F8="Scenario2PBT11",'Major retrofit'!$AJ$27,IF(F8="Scenario3PBT11",'Major retrofit'!$AK$27,"")))&amp;IF(F8="Scenario1PBT12",'Major retrofit'!$AL$27,IF(F8="Scenario2PBT12",'Major retrofit'!$AM$27,IF(F8="Scenario3PBT12",'Major retrofit'!$AN$27,"")))&amp;IF(F8="Scenario1PBT13",'Major retrofit'!$AO$27,IF(F8="Scenario2PBT13",'Major retrofit'!$AP$27,IF(F8="Scenario3PBT13",'Major retrofit'!$AQ$27,"")))&amp;IF(F8="Scenario1PBT14",'Major retrofit'!$AR$27,IF(F8="Scenario2PBT14",'Major retrofit'!$AS$27,IF(F8="Scenario3PBT14",'Major retrofit'!$AT$27,"")))&amp;IF(F8="Scenario1PBT15",'Major retrofit'!$AU$27,IF(F8="Scenario2PBT15",'Major retrofit'!$AV$27,IF(F8="Scenario3PBT15",'Major retrofit'!$AW$27,"")))</f>
        <v/>
      </c>
      <c r="T8" s="207">
        <f t="shared" si="19"/>
        <v>0</v>
      </c>
      <c r="U8" s="206" t="str">
        <f>IF(F8="Scenario1PBT1",'Major retrofit'!$E$38,IF(F8="Scenario2PBT1",'Major retrofit'!$F$38,IF(F8="Scenario3PBT1",'Major retrofit'!$G$38,"")))&amp;IF(F8="Scenario1PBT2",'Major retrofit'!$H$38,IF(F8="Scenario2PBT2",'Major retrofit'!$I$38,IF(F8="Scenario3PBT2",'Major retrofit'!$J$38,"")))&amp;IF(F8="Scenario1PBT3",'Major retrofit'!$K$38,IF(F8="Scenario2PBT3",'Major retrofit'!$L$38,IF(F8="Scenario3PBT3",'Major retrofit'!$M$38,"")))&amp;IF(F8="Scenario1PBT4",'Major retrofit'!$N$38,IF(F8="Scenario2PBT4",'Major retrofit'!$O$38,IF(F8="Scenario3PBT4",'Major retrofit'!$P$38,"")))&amp;IF(F8="Scenario1PBT5",'Major retrofit'!$Q$38,IF(F8="Scenario2PBT5",'Major retrofit'!$R$38,IF(F8="Scenario3PBT5",'Major retrofit'!$S$38,"")))&amp;IF(F8="Scenario1PBT6",'Major retrofit'!$T$38,IF(F8="Scenario2PBT6",'Major retrofit'!$U$38,IF(F8="Scenario3PBT6",'Major retrofit'!$V$38,"")))&amp;IF(F8="Scenario1PBT7",'Major retrofit'!$W$38,IF(F8="Scenario2PBT7",'Major retrofit'!$X$38,IF(F8="Scenario3PBT7",'Major retrofit'!$Y$38,"")))&amp;IF(F8="Scenario1PBT8",'Major retrofit'!$Z$38,IF(F8="Scenario2PBT8",'Major retrofit'!$AA$38,IF(F8="Scenario3PBT8",'Major retrofit'!$AB$38,"")))&amp;IF(F8="Scenario1PBT9",'Major retrofit'!$AC$38,IF(F8="Scenario2PBT9",'Major retrofit'!$AD$38,IF(F8="Scenario3PBT9",'Major retrofit'!$AE$38,"")))&amp;IF(F8="Scenario1PBT10",'Major retrofit'!$AF$38,IF(F8="Scenario2PBT10",'Major retrofit'!$AG$38,IF(F8="Scenario3PBT10",'Major retrofit'!$AH$38,"")))&amp;IF(F8="Scenario1PBT11",'Major retrofit'!$AI$38,IF(F8="Scenario2PBT11",'Major retrofit'!$AJ$38,IF(F8="Scenario3PBT11",'Major retrofit'!$AK$38,"")))&amp;IF(F8="Scenario1PBT12",'Major retrofit'!$AL$38,IF(F8="Scenario2PBT12",'Major retrofit'!$AM$38,IF(F8="Scenario3PBT12",'Major retrofit'!$AN$38,"")))&amp;IF(F8="Scenario1PBT13",'Major retrofit'!$AO$38,IF(F8="Scenario2PBT13",'Major retrofit'!$AP$38,IF(F8="Scenario3PBT13",'Major retrofit'!$AQ$38,"")))&amp;IF(F8="Scenario1PBT14",'Major retrofit'!$AR$38,IF(F8="Scenario2PBT14",'Major retrofit'!$AS$38,IF(F8="Scenario3PBT14",'Major retrofit'!$AT$38,"")))&amp;IF(F8="Scenario1PBT15",'Major retrofit'!$AU$38,IF(F8="Scenario2PBT15",'Major retrofit'!$AV$38,IF(F8="Scenario3PBT15",'Major retrofit'!$AW$38,"")))</f>
        <v/>
      </c>
      <c r="V8" s="117">
        <f t="shared" si="20"/>
        <v>0</v>
      </c>
      <c r="W8" s="117" t="str">
        <f>IF(F8="Scenario1PBT1",'Major retrofit'!$E$40,IF(F8="Scenario2PBT1",'Major retrofit'!$F$40,IF(F8="Scenario3PBT1",'Major retrofit'!$G$40,"")))&amp;IF(F8="Scenario1PBT2",'Major retrofit'!$H$40,IF(F8="Scenario2PBT2",'Major retrofit'!$I$40,IF(F8="Scenario3PBT2",'Major retrofit'!$J$40,"")))&amp;IF(F8="Scenario1PBT3",'Major retrofit'!$K$40,IF(F8="Scenario2PBT3",'Major retrofit'!$L$40,IF(F8="Scenario3PBT3",'Major retrofit'!$M$40,"")))&amp;IF(F8="Scenario1PBT4",'Major retrofit'!$N$40,IF(F8="Scenario2PBT4",'Major retrofit'!$O$40,IF(F8="Scenario3PBT4",'Major retrofit'!$P$40,"")))&amp;IF(F8="Scenario1PBT5",'Major retrofit'!$Q$40,IF(F8="Scenario2PBT5",'Major retrofit'!$R$40,IF(F8="Scenario3PBT5",'Major retrofit'!$S$40,"")))&amp;IF(F8="Scenario1PBT6",'Major retrofit'!$T$40,IF(F8="Scenario2PBT6",'Major retrofit'!$U$40,IF(F8="Scenario3PBT6",'Major retrofit'!$V$40,"")))&amp;IF(F8="Scenario1PBT7",'Major retrofit'!$W$40,IF(F8="Scenario2PBT7",'Major retrofit'!$X$40,IF(F8="Scenario3PBT7",'Major retrofit'!$Y$40,"")))&amp;IF(F8="Scenario1PBT8",'Major retrofit'!$Z$40,IF(F8="Scenario2PBT8",'Major retrofit'!$AA$40,IF(F8="Scenario3PBT8",'Major retrofit'!$AB$40,"")))&amp;IF(F8="Scenario1PBT9",'Major retrofit'!$AC$40,IF(F8="Scenario2PBT9",'Major retrofit'!$AD$40,IF(F8="Scenario3PBT9",'Major retrofit'!$AE$40,"")))&amp;IF(F8="Scenario1PBT10",'Major retrofit'!$AF$40,IF(F8="Scenario2PBT10",'Major retrofit'!$AG$40,IF(F8="Scenario3PBT10",'Major retrofit'!$AH$40,"")))&amp;IF(F8="Scenario1PBT11",'Major retrofit'!$AI$40,IF(F8="Scenario2PBT11",'Major retrofit'!$AJ$40,IF(F8="Scenario3PBT11",'Major retrofit'!$AK$40,"")))&amp;IF(F8="Scenario1PBT12",'Major retrofit'!$AL$40,IF(F8="Scenario2PBT12",'Major retrofit'!$AM$40,IF(F8="Scenario3PBT12",'Major retrofit'!$AN$40,"")))&amp;IF(F8="Scenario1PBT13",'Major retrofit'!$AO$40,IF(F8="Scenario2PBT13",'Major retrofit'!$AP$40,IF(F8="Scenario3PBT13",'Major retrofit'!$AQ$40,"")))&amp;IF(F8="Scenario1PBT14",'Major retrofit'!$AR$40,IF(F8="Scenario2PBT14",'Major retrofit'!$AS$40,IF(F8="Scenario3PBT14",'Major retrofit'!$AT$40,"")))&amp;IF(F8="Scenario1PBT15",'Major retrofit'!$AU$40,IF(F8="Scenario2PBT15",'Major retrofit'!$AV$40,IF(F8="Scenario3PBT15",'Major retrofit'!$AW$40,"")))</f>
        <v/>
      </c>
      <c r="X8" s="117">
        <f t="shared" si="21"/>
        <v>0</v>
      </c>
      <c r="Y8" s="117" t="str">
        <f>IF(F8="Scenario1PBT1",'Major retrofit'!$E$42,IF(F8="Scenario2PBT1",'Major retrofit'!$F$42,IF(F8="Scenario3PBT1",'Major retrofit'!$G$42,"")))&amp;IF(F8="Scenario1PBT2",'Major retrofit'!$H$42,IF(F8="Scenario2PBT2",'Major retrofit'!$I$42,IF(F8="Scenario3PBT2",'Major retrofit'!$J$42,"")))&amp;IF(F8="Scenario1PBT3",'Major retrofit'!$K$42,IF(F8="Scenario2PBT3",'Major retrofit'!$L$42,IF(F8="Scenario3PBT3",'Major retrofit'!$M$42,"")))&amp;IF(F8="Scenario1PBT4",'Major retrofit'!$N$42,IF(F8="Scenario2PBT4",'Major retrofit'!$O$42,IF(F8="Scenario3PBT4",'Major retrofit'!$P$42,"")))&amp;IF(F8="Scenario1PBT5",'Major retrofit'!$Q$42,IF(F8="Scenario2PBT5",'Major retrofit'!$R$42,IF(F8="Scenario3PBT5",'Major retrofit'!$S$42,"")))&amp;IF(F8="Scenario1PBT6",'Major retrofit'!$T$42,IF(F8="Scenario2PBT6",'Major retrofit'!$U$42,IF(F8="Scenario3PBT6",'Major retrofit'!$V$42,"")))&amp;IF(F8="Scenario1PBT7",'Major retrofit'!$W$42,IF(F8="Scenario2PBT7",'Major retrofit'!$X$42,IF(F8="Scenario3PBT7",'Major retrofit'!$Y$42,"")))&amp;IF(F8="Scenario1PBT8",'Major retrofit'!$Z$42,IF(F8="Scenario2PBT8",'Major retrofit'!$AA$42,IF(F8="Scenario3PBT8",'Major retrofit'!$AB$42,"")))&amp;IF(F8="Scenario1PBT9",'Major retrofit'!$AC$42,IF(F8="Scenario2PBT9",'Major retrofit'!$AD$42,IF(F8="Scenario3PBT9",'Major retrofit'!$AE$42,"")))&amp;IF(F8="Scenario1PBT10",'Major retrofit'!$AF$42,IF(F8="Scenario2PBT10",'Major retrofit'!$AG$42,IF(F8="Scenario3PBT10",'Major retrofit'!$AH$42,"")))&amp;IF(F8="Scenario1PBT11",'Major retrofit'!$AI$42,IF(F8="Scenario2PBT11",'Major retrofit'!$AJ$42,IF(F8="Scenario3PBT11",'Major retrofit'!$AK$42,"")))&amp;IF(F8="Scenario1PBT12",'Major retrofit'!$AL$42,IF(F8="Scenario2PBT12",'Major retrofit'!$AM$42,IF(F8="Scenario3PBT12",'Major retrofit'!$AN$42,"")))&amp;IF(F8="Scenario1PBT13",'Major retrofit'!$AO$42,IF(F8="Scenario2PBT13",'Major retrofit'!$AP$42,IF(F8="Scenario3PBT13",'Major retrofit'!$AQ$42,"")))&amp;IF(F8="Scenario1PBT14",'Major retrofit'!$AR$42,IF(F8="Scenario2PBT14",'Major retrofit'!$AS$42,IF(F8="Scenario3PBT14",'Major retrofit'!$AT$42,"")))&amp;IF(F8="Scenario1PBT15",'Major retrofit'!$AU$42,IF(F8="Scenario2PBT15",'Major retrofit'!$AV$42,IF(F8="Scenario3PBT15",'Major retrofit'!$AW$42,"")))</f>
        <v/>
      </c>
      <c r="Z8" s="117">
        <f t="shared" si="22"/>
        <v>0</v>
      </c>
      <c r="AA8" s="178" t="str">
        <f>IF(F8="Scenario1PBT1",'Major retrofit'!$E$101,IF(F8="Scenario2PBT1",'Major retrofit'!$F$101,IF(F8="Scenario3PBT1",'Major retrofit'!$G$101,"")))&amp;IF(F8="Scenario1PBT2",'Major retrofit'!$H$101,IF(F8="Scenario2PBT2",'Major retrofit'!$I$101,IF(F8="Scenario3PBT2",'Major retrofit'!$J$101,"")))&amp;IF(F8="Scenario1PBT3",'Major retrofit'!$K$101,IF(F8="Scenario2PBT3",'Major retrofit'!$L$101,IF(F8="Scenario3PBT3",'Major retrofit'!$M$101,"")))&amp;IF(F8="Scenario1PBT4",'Major retrofit'!$N$101,IF(F8="Scenario2PBT4",'Major retrofit'!$O$101,IF(F8="Scenario3PBT4",'Major retrofit'!$P$101,"")))&amp;IF(F8="Scenario1PBT5",'Major retrofit'!$Q$101,IF(F8="Scenario2PBT5",'Major retrofit'!$R$101,IF(F8="Scenario3PBT5",'Major retrofit'!$S$101,"")))&amp;IF(F8="Scenario1PBT6",'Major retrofit'!$T$101,IF(F8="Scenario2PBT6",'Major retrofit'!$U$101,IF(F8="Scenario3PBT6",'Major retrofit'!$V$101,"")))&amp;IF(F8="Scenario1PBT7",'Major retrofit'!$W$101,IF(F8="Scenario2PBT7",'Major retrofit'!$X$101,IF(F8="Scenario3PBT7",'Major retrofit'!$Y$101,"")))&amp;IF(F8="Scenario1PBT8",'Major retrofit'!$Z$101,IF(F8="Scenario2PBT8",'Major retrofit'!$AA$101,IF(F8="Scenario3PBT8",'Major retrofit'!$AB$101,"")))&amp;IF(F8="Scenario1PBT9",'Major retrofit'!$AC$101,IF(F8="Scenario2PBT9",'Major retrofit'!$AD$101,IF(F8="Scenario3PBT9",'Major retrofit'!$AE$101,"")))&amp;IF(F8="Scenario1PBT10",'Major retrofit'!$AF$101,IF(F8="Scenario2PBT10",'Major retrofit'!$AG$101,IF(F8="Scenario3PBT10",'Major retrofit'!$AH$101,"")))&amp;IF(F8="Scenario1PBT11",'Major retrofit'!$AI$101,IF(F8="Scenario2PBT11",'Major retrofit'!$AJ$101,IF(F8="Scenario3PBT11",'Major retrofit'!$AK$101,"")))&amp;IF(F8="Scenario1PBT12",'Major retrofit'!$AL$101,IF(F8="Scenario2PBT12",'Major retrofit'!$AM$101,IF(F8="Scenario3PBT12",'Major retrofit'!$AN$101,"")))&amp;IF(F8="Scenario1PBT13",'Major retrofit'!$AO$101,IF(F8="Scenario2PBT13",'Major retrofit'!$AP$101,IF(F8="Scenario3PBT13",'Major retrofit'!$AQ$101,"")))&amp;IF(F8="Scenario1PBT14",'Major retrofit'!$AR$101,IF(F8="Scenario2PBT14",'Major retrofit'!$AS$101,IF(F8="Scenario3PBT14",'Major retrofit'!$AT$101,"")))&amp;IF(F8="Scenario1PBT15",'Major retrofit'!$AU$101,IF(F8="Scenario2PBT15",'Major retrofit'!$AV$101,IF(F8="Scenario3PBT15",'Major retrofit'!$AW$101,"")))</f>
        <v/>
      </c>
      <c r="AB8" s="179">
        <f t="shared" si="23"/>
        <v>0</v>
      </c>
      <c r="AC8" s="363" t="str">
        <f t="shared" si="24"/>
        <v/>
      </c>
      <c r="AD8" s="353">
        <f>IF(AC8="",IFERROR('Projection_Base-case'!G9-G8,0),0)</f>
        <v>0</v>
      </c>
      <c r="AE8" s="350">
        <f t="shared" si="0"/>
        <v>0</v>
      </c>
      <c r="AF8" s="361">
        <f>IFERROR(100*AD8/'Projection_Base-case'!G9,0)</f>
        <v>0</v>
      </c>
      <c r="AG8" s="352">
        <f>IF(AC8="",IFERROR('Projection_Base-case'!I9-I8,0),0)</f>
        <v>0</v>
      </c>
      <c r="AH8" s="353">
        <f t="shared" si="1"/>
        <v>0</v>
      </c>
      <c r="AI8" s="361">
        <f>IFERROR(100*AG8/'Projection_Base-case'!I9,0)</f>
        <v>0</v>
      </c>
      <c r="AJ8" s="352">
        <f>IF(AC8="",IFERROR('Projection_Base-case'!K9-K8,0),0)</f>
        <v>0</v>
      </c>
      <c r="AK8" s="353">
        <f t="shared" si="2"/>
        <v>0</v>
      </c>
      <c r="AL8" s="361">
        <f>IFERROR(100*AJ8/'Projection_Base-case'!K9,0)</f>
        <v>0</v>
      </c>
      <c r="AM8" s="352">
        <f>-IF(AC8="",IFERROR('Projection_Base-case'!M9-M8,0),0)</f>
        <v>0</v>
      </c>
      <c r="AN8" s="353">
        <f t="shared" si="3"/>
        <v>0</v>
      </c>
      <c r="AO8" s="354">
        <f>IFERROR(IF('Projection_Base-case'!N9&gt;0,100*AN8/'Projection_Base-case'!N9,100*AN8/N8),0)</f>
        <v>0</v>
      </c>
      <c r="AP8" s="355">
        <f>IF(AC8="",IFERROR('Projection_Base-case'!O9-O8,0),0)</f>
        <v>0</v>
      </c>
      <c r="AQ8" s="356">
        <f t="shared" si="4"/>
        <v>0</v>
      </c>
      <c r="AR8" s="356">
        <f>IFERROR(100*AP8/'Projection_Base-case'!O9,0)</f>
        <v>0</v>
      </c>
      <c r="AS8" s="355">
        <f>IF(AC8="",IFERROR('Projection_Base-case'!Q9-Q8,0),0)</f>
        <v>0</v>
      </c>
      <c r="AT8" s="356">
        <f t="shared" si="5"/>
        <v>0</v>
      </c>
      <c r="AU8" s="356">
        <f>IFERROR(100*AS8/'Projection_Base-case'!Q9,0)</f>
        <v>0</v>
      </c>
      <c r="AV8" s="355">
        <f>IF(AC8="",IFERROR('Projection_Base-case'!S9-S8,0),0)</f>
        <v>0</v>
      </c>
      <c r="AW8" s="356">
        <f t="shared" si="6"/>
        <v>0</v>
      </c>
      <c r="AX8" s="357">
        <f>IFERROR(100*AV8/'Projection_Base-case'!S9,0)</f>
        <v>0</v>
      </c>
      <c r="AY8" s="358">
        <f>IF(AC8="",IFERROR('Projection_Base-case'!U9-U8,0),0)</f>
        <v>0</v>
      </c>
      <c r="AZ8" s="359">
        <f t="shared" si="7"/>
        <v>0</v>
      </c>
      <c r="BA8" s="359">
        <f>IFERROR(100*AY8/'Projection_Base-case'!U9,0)</f>
        <v>0</v>
      </c>
      <c r="BB8" s="358">
        <f>IF(AC8="",IFERROR('Projection_Base-case'!W9-W8,0),0)</f>
        <v>0</v>
      </c>
      <c r="BC8" s="359">
        <f t="shared" si="8"/>
        <v>0</v>
      </c>
      <c r="BD8" s="359">
        <f>IFERROR(100*BB8/'Projection_Base-case'!W9,0)</f>
        <v>0</v>
      </c>
      <c r="BE8" s="358">
        <f>IF(AC8="",IFERROR('Projection_Base-case'!Y9-Y8,0),0)</f>
        <v>0</v>
      </c>
      <c r="BF8" s="359">
        <f t="shared" si="9"/>
        <v>0</v>
      </c>
      <c r="BG8" s="359">
        <f>IFERROR(100*BE8/'Projection_Base-case'!Y9,0)</f>
        <v>0</v>
      </c>
      <c r="BH8" s="359">
        <f t="shared" si="10"/>
        <v>0</v>
      </c>
      <c r="BI8" s="360">
        <f t="shared" si="11"/>
        <v>0</v>
      </c>
    </row>
    <row r="9" spans="1:61" ht="15" customHeight="1">
      <c r="A9" s="205">
        <v>5</v>
      </c>
      <c r="B9" s="347">
        <f>IF('Projection_Base-case'!B10&lt;&gt;"",'Projection_Base-case'!B10,0)</f>
        <v>0</v>
      </c>
      <c r="C9" s="347">
        <f>IF('Projection_Base-case'!C10&lt;&gt;"",'Projection_Base-case'!C10,0)</f>
        <v>0</v>
      </c>
      <c r="D9" s="365">
        <f>IF('Projection_Base-case'!D10&lt;&gt;"",'Projection_Base-case'!D10,0)</f>
        <v>0</v>
      </c>
      <c r="E9" s="322"/>
      <c r="F9" s="367" t="str">
        <f t="shared" si="12"/>
        <v>0</v>
      </c>
      <c r="G9" s="177" t="str">
        <f>IF(F9="Scenario1PBT1",'Major retrofit'!$E$6,IF(F9="Scenario2PBT1",'Major retrofit'!$F$6,IF(F9="Scenario3PBT1",'Major retrofit'!$G$6,"")))&amp;IF(F9="Scenario1PBT2",'Major retrofit'!$H$6,IF(F9="Scenario2PBT2",'Major retrofit'!$I$6,IF(F9="Scenario3PBT2",'Major retrofit'!$J$6,"")))&amp;IF(F9="Scenario1PBT3",'Major retrofit'!$K$6,IF(F9="Scenario2PBT3",'Major retrofit'!$L$6,IF(F9="Scenario3PBT3",'Major retrofit'!$M$6,"")))&amp;IF(F9="Scenario1PBT4",'Major retrofit'!$N$6,IF(F9="Scenario2PBT4",'Major retrofit'!$O$6,IF(F9="Scenario3PBT4",'Major retrofit'!$P$6,"")))&amp;IF(F9="Scenario1PBT5",'Major retrofit'!$Q$6,IF(F9="Scenario2PBT5",'Major retrofit'!$R$6,IF(F9="Scenario3PBT5",'Major retrofit'!$S$6,"")))&amp;IF(F9="Scenario1PBT6",'Major retrofit'!$T$6,IF(F9="Scenario2PBT6",'Major retrofit'!$U$6,IF(F9="Scenario3PBT6",'Major retrofit'!$V$6,"")))&amp;IF(F9="Scenario1PBT7",'Major retrofit'!$W$6,IF(F9="Scenario2PBT7",'Major retrofit'!$X$6,IF(F9="Scenario3PBT7",'Major retrofit'!$Y$6,"")))&amp;IF(F9="Scenario1PBT8",'Major retrofit'!$Z$6,IF(F9="Scenario2PBT8",'Major retrofit'!$AA$6,IF(F9="Scenario3PBT8",'Major retrofit'!$AB$6,"")))&amp;IF(F9="Scenario1PBT9",'Major retrofit'!$AC$6,IF(F9="Scenario2PBT9",'Major retrofit'!$AD$6,IF(F9="Scenario3PBT9",'Major retrofit'!$AE$6,"")))&amp;IF(F9="Scenario1PBT10",'Major retrofit'!$AF$6,IF(F9="Scenario2PBT10",'Major retrofit'!$AG$6,IF(F9="Scenario3PBT10",'Major retrofit'!$AH$6,"")))&amp;IF(F9="Scenario1PBT11",'Major retrofit'!$AI$6,IF(F9="Scenario2PBT11",'Major retrofit'!$AJ$6,IF(F9="Scenario3PBT11",'Major retrofit'!$AK$6,"")))&amp;IF(F9="Scenario1PBT12",'Major retrofit'!$AL$6,IF(F9="Scenario2PBT12",'Major retrofit'!$AM$6,IF(F9="Scenario3PBT12",'Major retrofit'!$AN$6,"")))&amp;IF(F9="Scenario1PBT13",'Major retrofit'!$AO$6,IF(F9="Scenario2PBT13",'Major retrofit'!$AP$6,IF(F9="Scenario3PBT13",'Major retrofit'!$AQ$6,"")))&amp;IF(F9="Scenario1PBT14",'Major retrofit'!$AR$6,IF(F9="Scenario2PBT14",'Major retrofit'!$AS$6,IF(F9="Scenario3PBT14",'Major retrofit'!$AT$6,"")))&amp;IF(F9="Scenario1PBT15",'Major retrofit'!$AU$6,IF(F9="Scenario2PBT15",'Major retrofit'!$AV$6,IF(F9="Scenario3PBT15",'Major retrofit'!$AW$6,"")))</f>
        <v/>
      </c>
      <c r="H9" s="117">
        <f t="shared" si="13"/>
        <v>0</v>
      </c>
      <c r="I9" s="178" t="str">
        <f>IF(F9="Scenario1PBT1",'Major retrofit'!$E$16,IF(F9="Scenario2PBT1",'Major retrofit'!$F$16,IF(F9="Scenario3PBT1",'Major retrofit'!$G$16,"")))&amp;IF(F9="Scenario1PBT2",'Major retrofit'!$H$16,IF(F9="Scenario2PBT2",'Major retrofit'!$I$16,IF(F9="Scenario3PBT2",'Major retrofit'!$J$16,"")))&amp;IF(F9="Scenario1PBT3",'Major retrofit'!$K$16,IF(F9="Scenario2PBT3",'Major retrofit'!$L$16,IF(F9="Scenario3PBT3",'Major retrofit'!$M$16,"")))&amp;IF(F9="Scenario1PBT4",'Major retrofit'!$N$16,IF(F9="Scenario2PBT4",'Major retrofit'!$O$16,IF(F9="Scenario3PBT4",'Major retrofit'!$P$16,"")))&amp;IF(F9="Scenario1PBT5",'Major retrofit'!$Q$16,IF(F9="Scenario2PBT5",'Major retrofit'!$R$16,IF(F9="Scenario3PBT5",'Major retrofit'!$S$16,"")))&amp;IF(F9="Scenario1PBT6",'Major retrofit'!$T$16,IF(F9="Scenario2PBT6",'Major retrofit'!$U$16,IF(F9="Scenario3PBT6",'Major retrofit'!$V$16,"")))&amp;IF(F9="Scenario1PBT7",'Major retrofit'!$W$16,IF(F9="Scenario2PBT7",'Major retrofit'!$X$16,IF(F9="Scenario3PBT7",'Major retrofit'!$Y$16,"")))&amp;IF(F9="Scenario1PBT8",'Major retrofit'!$Z$16,IF(F9="Scenario2PBT8",'Major retrofit'!$AA$16,IF(F9="Scenario3PBT8",'Major retrofit'!$AB$16,"")))&amp;IF(F9="Scenario1PBT9",'Major retrofit'!$AC$16,IF(F9="Scenario2PBT9",'Major retrofit'!$AD$16,IF(F9="Scenario3PBT9",'Major retrofit'!$AE$16,"")))&amp;IF(F9="Scenario1PBT10",'Major retrofit'!$AF$16,IF(F9="Scenario2PBT10",'Major retrofit'!$AG$16,IF(F9="Scenario3PBT10",'Major retrofit'!$AH$16,"")))&amp;IF(F9="Scenario1PBT11",'Major retrofit'!$AI$16,IF(F9="Scenario2PBT11",'Major retrofit'!$AJ$16,IF(F9="Scenario3PBT11",'Major retrofit'!$AK$16,"")))&amp;IF(F9="Scenario1PBT12",'Major retrofit'!$AL$16,IF(F9="Scenario2PBT12",'Major retrofit'!$AM$16,IF(F9="Scenario3PBT12",'Major retrofit'!$AN$16,"")))&amp;IF(F9="Scenario1PBT13",'Major retrofit'!$AO$16,IF(F9="Scenario2PBT13",'Major retrofit'!$AP$16,IF(F9="Scenario3PBT13",'Major retrofit'!$AQ$16,"")))&amp;IF(F9="Scenario1PBT14",'Major retrofit'!$AR$16,IF(F9="Scenario2PBT14",'Major retrofit'!$AS$16,IF(F9="Scenario3PBT14",'Major retrofit'!$AT$16,"")))&amp;IF(F9="Scenario1PBT15",'Major retrofit'!$AU$16,IF(F9="Scenario2PBT15",'Major retrofit'!$AV$16,IF(F9="Scenario3PBT15",'Major retrofit'!$AW$16,"")))</f>
        <v/>
      </c>
      <c r="J9" s="117">
        <f t="shared" si="14"/>
        <v>0</v>
      </c>
      <c r="K9" s="117" t="str">
        <f>IF(F9="Scenario1PBT1",'Major retrofit'!$E$18,IF(F9="Scenario2PBT1",'Major retrofit'!$F$18,IF(F9="Scenario3PBT1",'Major retrofit'!$G$18,"")))&amp;IF(F9="Scenario1PBT2",'Major retrofit'!$H$18,IF(F9="Scenario2PBT2",'Major retrofit'!$I$18,IF(F9="Scenario3PBT2",'Major retrofit'!$J$18,"")))&amp;IF(F9="Scenario1PBT3",'Major retrofit'!$K$18,IF(F9="Scenario2PBT3",'Major retrofit'!$L$18,IF(F9="Scenario3PBT3",'Major retrofit'!$M$18,"")))&amp;IF(F9="Scenario1PBT4",'Major retrofit'!$N$18,IF(F9="Scenario2PBT4",'Major retrofit'!$O$18,IF(F9="Scenario3PBT4",'Major retrofit'!$P$18,"")))&amp;IF(F9="Scenario1PBT5",'Major retrofit'!$Q$18,IF(F9="Scenario2PBT5",'Major retrofit'!$R$18,IF(F9="Scenario3PBT5",'Major retrofit'!$S$18,"")))&amp;IF(F9="Scenario1PBT6",'Major retrofit'!$T$18,IF(F9="Scenario2PBT6",'Major retrofit'!$U$18,IF(F9="Scenario3PBT6",'Major retrofit'!$V$18,"")))&amp;IF(F9="Scenario1PBT7",'Major retrofit'!$W$18,IF(F9="Scenario2PBT7",'Major retrofit'!$X$18,IF(F9="Scenario3PBT7",'Major retrofit'!$Y$18,"")))&amp;IF(F9="Scenario1PBT8",'Major retrofit'!$Z$18,IF(F9="Scenario2PBT8",'Major retrofit'!$AA$18,IF(F9="Scenario3PBT8",'Major retrofit'!$AB$18,"")))&amp;IF(F9="Scenario1PBT9",'Major retrofit'!$AC$18,IF(F9="Scenario2PBT9",'Major retrofit'!$AD$18,IF(F9="Scenario3PBT9",'Major retrofit'!$AE$18,"")))&amp;IF(F9="Scenario1PBT10",'Major retrofit'!$AF$18,IF(F9="Scenario2PBT10",'Major retrofit'!$AG$18,IF(F9="Scenario3PBT10",'Major retrofit'!$AH$18,"")))&amp;IF(F9="Scenario1PBT11",'Major retrofit'!$AI$18,IF(F9="Scenario2PBT11",'Major retrofit'!$AJ$18,IF(F9="Scenario3PBT11",'Major retrofit'!$AK$18,"")))&amp;IF(F9="Scenario1PBT12",'Major retrofit'!$AL$18,IF(F9="Scenario2PBT12",'Major retrofit'!$AM$18,IF(F9="Scenario3PBT12",'Major retrofit'!$AN$18,"")))&amp;IF(F9="Scenario1PBT13",'Major retrofit'!$AO$18,IF(F9="Scenario2PBT13",'Major retrofit'!$AP$18,IF(F9="Scenario3PBT13",'Major retrofit'!$AQ$18,"")))&amp;IF(F9="Scenario1PBT14",'Major retrofit'!$AR$18,IF(F9="Scenario2PBT14",'Major retrofit'!$AS$18,IF(F9="Scenario3PBT14",'Major retrofit'!$AT$18,"")))&amp;IF(F9="Scenario1PBT15",'Major retrofit'!$AU$18,IF(F9="Scenario2PBT15",'Major retrofit'!$AV$18,IF(F9="Scenario3PBT15",'Major retrofit'!$AW$18,"")))</f>
        <v/>
      </c>
      <c r="L9" s="117">
        <f t="shared" si="15"/>
        <v>0</v>
      </c>
      <c r="M9" s="117" t="str">
        <f>IF(F9="Scenario1PBT1",'Major retrofit'!$E$20,IF(F9="Scenario2PBT1",'Major retrofit'!$F$20,IF(F9="Scenario3PBT1",'Major retrofit'!$G$20,"")))&amp;IF(F9="Scenario1PBT2",'Major retrofit'!$H$20,IF(F9="Scenario2PBT2",'Major retrofit'!$I$20,IF(F9="Scenario3PBT2",'Major retrofit'!$J$20,"")))&amp;IF(F9="Scenario1PBT3",'Major retrofit'!$K$20,IF(F9="Scenario2PBT3",'Major retrofit'!$L$20,IF(F9="Scenario3PBT3",'Major retrofit'!$M$20,"")))&amp;IF(F9="Scenario1PBT4",'Major retrofit'!$N$20,IF(F9="Scenario2PBT4",'Major retrofit'!$O$20,IF(F9="Scenario3PBT4",'Major retrofit'!$P$20,"")))&amp;IF(F9="Scenario1PBT5",'Major retrofit'!$Q$20,IF(F9="Scenario2PBT5",'Major retrofit'!$R$20,IF(F9="Scenario3PBT5",'Major retrofit'!$S$20,"")))&amp;IF(F9="Scenario1PBT6",'Major retrofit'!$T$20,IF(F9="Scenario2PBT6",'Major retrofit'!$U$20,IF(F9="Scenario3PBT6",'Major retrofit'!$V$20,"")))&amp;IF(F9="Scenario1PBT7",'Major retrofit'!$W$20,IF(F9="Scenario2PBT7",'Major retrofit'!$X$20,IF(F9="Scenario3PBT7",'Major retrofit'!$Y$20,"")))&amp;IF(F9="Scenario1PBT8",'Major retrofit'!$Z$20,IF(F9="Scenario2PBT8",'Major retrofit'!$AA$20,IF(F9="Scenario3PBT8",'Major retrofit'!$AB$20,"")))&amp;IF(F9="Scenario1PBT9",'Major retrofit'!$AC$20,IF(F9="Scenario2PBT9",'Major retrofit'!$AD$20,IF(F9="Scenario3PBT9",'Major retrofit'!$AE$20,"")))&amp;IF(F9="Scenario1PBT10",'Major retrofit'!$AF$20,IF(F9="Scenario2PBT10",'Major retrofit'!$AG$20,IF(F9="Scenario3PBT10",'Major retrofit'!$AH$20,"")))&amp;IF(F9="Scenario1PBT11",'Major retrofit'!$AI$20,IF(F9="Scenario2PBT11",'Major retrofit'!$AJ$20,IF(F9="Scenario3PBT11",'Major retrofit'!$AK$20,"")))&amp;IF(F9="Scenario1PBT12",'Major retrofit'!$AL$20,IF(F9="Scenario2PBT12",'Major retrofit'!$AM$20,IF(F9="Scenario3PBT12",'Major retrofit'!$AN$20,"")))&amp;IF(F9="Scenario1PBT13",'Major retrofit'!$AO$20,IF(F9="Scenario2PBT13",'Major retrofit'!$AP$20,IF(F9="Scenario3PBT13",'Major retrofit'!$AQ$20,"")))&amp;IF(F9="Scenario1PBT14",'Major retrofit'!$AR$20,IF(F9="Scenario2PBT14",'Major retrofit'!$AS$20,IF(F9="Scenario3PBT14",'Major retrofit'!$AT$20,"")))&amp;IF(F9="Scenario1PBT15",'Major retrofit'!$AU$20,IF(F9="Scenario2PBT15",'Major retrofit'!$AV$20,IF(F9="Scenario3PBT15",'Major retrofit'!$AW$20,"")))</f>
        <v/>
      </c>
      <c r="N9" s="118">
        <f t="shared" si="16"/>
        <v>0</v>
      </c>
      <c r="O9" s="206" t="str">
        <f>IF(F9="Scenario1PBT1",'Major retrofit'!$E$23,IF(F9="Scenario2PBT1",'Major retrofit'!$F$23,IF(F9="Scenario3PBT1",'Major retrofit'!$G$23,"")))&amp;IF(F9="Scenario1PBT2",'Major retrofit'!$H$23,IF(F9="Scenario2PBT2",'Major retrofit'!$I$23,IF(F9="Scenario3PBT2",'Major retrofit'!$J$23,"")))&amp;IF(F9="Scenario1PBT3",'Major retrofit'!$K$23,IF(F9="Scenario2PBT3",'Major retrofit'!$L$23,IF(F9="Scenario3PBT3",'Major retrofit'!$M$23,"")))&amp;IF(F9="Scenario1PBT4",'Major retrofit'!$N$23,IF(F9="Scenario2PBT4",'Major retrofit'!$O$23,IF(F9="Scenario3PBT4",'Major retrofit'!$P$23,"")))&amp;IF(F9="Scenario1PBT5",'Major retrofit'!$Q$23,IF(F9="Scenario2PBT5",'Major retrofit'!$R$23,IF(F9="Scenario3PBT5",'Major retrofit'!$S$23,"")))&amp;IF(F9="Scenario1PBT6",'Major retrofit'!$T$23,IF(F9="Scenario2PBT6",'Major retrofit'!$U$23,IF(F9="Scenario3PBT6",'Major retrofit'!$V$23,"")))&amp;IF(F9="Scenario1PBT7",'Major retrofit'!$W$23,IF(F9="Scenario2PBT7",'Major retrofit'!$X$23,IF(F9="Scenario3PBT7",'Major retrofit'!$Y$23,"")))&amp;IF(F9="Scenario1PBT8",'Major retrofit'!$Z$23,IF(F9="Scenario2PBT8",'Major retrofit'!$AA$23,IF(F9="Scenario3PBT8",'Major retrofit'!$AB$23,"")))&amp;IF(F9="Scenario1PBT9",'Major retrofit'!$AC$23,IF(F9="Scenario2PBT9",'Major retrofit'!$AD$23,IF(F9="Scenario3PBT9",'Major retrofit'!$AE$23,"")))&amp;IF(F9="Scenario1PBT10",'Major retrofit'!$AF$23,IF(F9="Scenario2PBT10",'Major retrofit'!$AG$23,IF(F9="Scenario3PBT10",'Major retrofit'!$AH$23,"")))&amp;IF(F9="Scenario1PBT11",'Major retrofit'!$AI$23,IF(F9="Scenario2PBT11",'Major retrofit'!$AJ$23,IF(F9="Scenario3PBT11",'Major retrofit'!$AK$23,"")))&amp;IF(F9="Scenario1PBT12",'Major retrofit'!$AL$23,IF(F9="Scenario2PBT12",'Major retrofit'!$AM$23,IF(F9="Scenario3PBT12",'Major retrofit'!$AN$23,"")))&amp;IF(F9="Scenario1PBT13",'Major retrofit'!$AO$23,IF(F9="Scenario2PBT13",'Major retrofit'!$AP$23,IF(F9="Scenario3PBT13",'Major retrofit'!$AQ$23,"")))&amp;IF(F9="Scenario1PBT14",'Major retrofit'!$AR$23,IF(F9="Scenario2PBT14",'Major retrofit'!$AS$23,IF(F9="Scenario3PBT14",'Major retrofit'!$AT$23,"")))&amp;IF(F9="Scenario1PBT15",'Major retrofit'!$AU$23,IF(F9="Scenario2PBT15",'Major retrofit'!$AV$23,IF(F9="Scenario3PBT15",'Major retrofit'!$AW$23,"")))</f>
        <v/>
      </c>
      <c r="P9" s="117">
        <f t="shared" si="17"/>
        <v>0</v>
      </c>
      <c r="Q9" s="117" t="str">
        <f>IF(F9="Scenario1PBT1",'Major retrofit'!$E$25,IF(F9="Scenario2PBT1",'Major retrofit'!$F$25,IF(F9="Scenario3PBT1",'Major retrofit'!$G$25,"")))&amp;IF(F9="Scenario1PBT2",'Major retrofit'!$H$25,IF(F9="Scenario2PBT2",'Major retrofit'!$I$25,IF(F9="Scenario3PBT2",'Major retrofit'!$J$25,"")))&amp;IF(F9="Scenario1PBT3",'Major retrofit'!$K$25,IF(F9="Scenario2PBT3",'Major retrofit'!$L$25,IF(F9="Scenario3PBT3",'Major retrofit'!$M$25,"")))&amp;IF(F9="Scenario1PBT4",'Major retrofit'!$N$25,IF(F9="Scenario2PBT4",'Major retrofit'!$O$25,IF(F9="Scenario3PBT4",'Major retrofit'!$P$25,"")))&amp;IF(F9="Scenario1PBT5",'Major retrofit'!$Q$25,IF(F9="Scenario2PBT5",'Major retrofit'!$R$25,IF(F9="Scenario3PBT5",'Major retrofit'!$S$25,"")))&amp;IF(F9="Scenario1PBT6",'Major retrofit'!$T$25,IF(F9="Scenario2PBT6",'Major retrofit'!$U$25,IF(F9="Scenario3PBT6",'Major retrofit'!$V$25,"")))&amp;IF(F9="Scenario1PBT7",'Major retrofit'!$W$25,IF(F9="Scenario2PBT7",'Major retrofit'!$X$25,IF(F9="Scenario3PBT7",'Major retrofit'!$Y$25,"")))&amp;IF(F9="Scenario1PBT8",'Major retrofit'!$Z$25,IF(F9="Scenario2PBT8",'Major retrofit'!$AA$25,IF(F9="Scenario3PBT8",'Major retrofit'!$AB$25,"")))&amp;IF(F9="Scenario1PBT9",'Major retrofit'!$AC$25,IF(F9="Scenario2PBT9",'Major retrofit'!$AD$25,IF(F9="Scenario3PBT9",'Major retrofit'!$AE$25,"")))&amp;IF(F9="Scenario1PBT10",'Major retrofit'!$AF$25,IF(F9="Scenario2PBT10",'Major retrofit'!$AG$25,IF(F9="Scenario3PBT10",'Major retrofit'!$AH$25,"")))&amp;IF(F9="Scenario1PBT11",'Major retrofit'!$AI$25,IF(F9="Scenario2PBT11",'Major retrofit'!$AJ$25,IF(F9="Scenario3PBT11",'Major retrofit'!$AK$25,"")))&amp;IF(F9="Scenario1PBT12",'Major retrofit'!$AL$25,IF(F9="Scenario2PBT12",'Major retrofit'!$AM$25,IF(F9="Scenario3PBT12",'Major retrofit'!$AN$25,"")))&amp;IF(F9="Scenario1PBT13",'Major retrofit'!$AO$25,IF(F9="Scenario2PBT13",'Major retrofit'!$AP$25,IF(F9="Scenario3PBT13",'Major retrofit'!$AQ$25,"")))&amp;IF(F9="Scenario1PBT14",'Major retrofit'!$AR$25,IF(F9="Scenario2PBT14",'Major retrofit'!$AS$25,IF(F9="Scenario3PBT14",'Major retrofit'!$AT$25,"")))&amp;IF(F9="Scenario1PBT15",'Major retrofit'!$AU$25,IF(F9="Scenario2PBT15",'Major retrofit'!$AV$25,IF(F9="Scenario3PBT15",'Major retrofit'!$AW$25,"")))</f>
        <v/>
      </c>
      <c r="R9" s="117">
        <f t="shared" si="18"/>
        <v>0</v>
      </c>
      <c r="S9" s="117" t="str">
        <f>IF(F9="Scenario1PBT1",'Major retrofit'!$E$27,IF(F9="Scenario2PBT1",'Major retrofit'!$F$27,IF(F9="Scenario3PBT1",'Major retrofit'!$G$27,"")))&amp;IF(F9="Scenario1PBT2",'Major retrofit'!$H$27,IF(F9="Scenario2PBT2",'Major retrofit'!$I$27,IF(F9="Scenario3PBT2",'Major retrofit'!$J$27,"")))&amp;IF(F9="Scenario1PBT3",'Major retrofit'!$K$27,IF(F9="Scenario2PBT3",'Major retrofit'!$L$27,IF(F9="Scenario3PBT3",'Major retrofit'!$M$27,"")))&amp;IF(F9="Scenario1PBT4",'Major retrofit'!$N$27,IF(F9="Scenario2PBT4",'Major retrofit'!$O$27,IF(F9="Scenario3PBT4",'Major retrofit'!$P$27,"")))&amp;IF(F9="Scenario1PBT5",'Major retrofit'!$Q$27,IF(F9="Scenario2PBT5",'Major retrofit'!$R$27,IF(F9="Scenario3PBT5",'Major retrofit'!$S$27,"")))&amp;IF(F9="Scenario1PBT6",'Major retrofit'!$T$27,IF(F9="Scenario2PBT6",'Major retrofit'!$U$27,IF(F9="Scenario3PBT6",'Major retrofit'!$V$27,"")))&amp;IF(F9="Scenario1PBT7",'Major retrofit'!$W$27,IF(F9="Scenario2PBT7",'Major retrofit'!$X$27,IF(F9="Scenario3PBT7",'Major retrofit'!$Y$27,"")))&amp;IF(F9="Scenario1PBT8",'Major retrofit'!$Z$27,IF(F9="Scenario2PBT8",'Major retrofit'!$AA$27,IF(F9="Scenario3PBT8",'Major retrofit'!$AB$27,"")))&amp;IF(F9="Scenario1PBT9",'Major retrofit'!$AC$27,IF(F9="Scenario2PBT9",'Major retrofit'!$AD$27,IF(F9="Scenario3PBT9",'Major retrofit'!$AE$27,"")))&amp;IF(F9="Scenario1PBT10",'Major retrofit'!$AF$27,IF(F9="Scenario2PBT10",'Major retrofit'!$AG$27,IF(F9="Scenario3PBT10",'Major retrofit'!$AH$27,"")))&amp;IF(F9="Scenario1PBT11",'Major retrofit'!$AI$27,IF(F9="Scenario2PBT11",'Major retrofit'!$AJ$27,IF(F9="Scenario3PBT11",'Major retrofit'!$AK$27,"")))&amp;IF(F9="Scenario1PBT12",'Major retrofit'!$AL$27,IF(F9="Scenario2PBT12",'Major retrofit'!$AM$27,IF(F9="Scenario3PBT12",'Major retrofit'!$AN$27,"")))&amp;IF(F9="Scenario1PBT13",'Major retrofit'!$AO$27,IF(F9="Scenario2PBT13",'Major retrofit'!$AP$27,IF(F9="Scenario3PBT13",'Major retrofit'!$AQ$27,"")))&amp;IF(F9="Scenario1PBT14",'Major retrofit'!$AR$27,IF(F9="Scenario2PBT14",'Major retrofit'!$AS$27,IF(F9="Scenario3PBT14",'Major retrofit'!$AT$27,"")))&amp;IF(F9="Scenario1PBT15",'Major retrofit'!$AU$27,IF(F9="Scenario2PBT15",'Major retrofit'!$AV$27,IF(F9="Scenario3PBT15",'Major retrofit'!$AW$27,"")))</f>
        <v/>
      </c>
      <c r="T9" s="207">
        <f t="shared" si="19"/>
        <v>0</v>
      </c>
      <c r="U9" s="206" t="str">
        <f>IF(F9="Scenario1PBT1",'Major retrofit'!$E$38,IF(F9="Scenario2PBT1",'Major retrofit'!$F$38,IF(F9="Scenario3PBT1",'Major retrofit'!$G$38,"")))&amp;IF(F9="Scenario1PBT2",'Major retrofit'!$H$38,IF(F9="Scenario2PBT2",'Major retrofit'!$I$38,IF(F9="Scenario3PBT2",'Major retrofit'!$J$38,"")))&amp;IF(F9="Scenario1PBT3",'Major retrofit'!$K$38,IF(F9="Scenario2PBT3",'Major retrofit'!$L$38,IF(F9="Scenario3PBT3",'Major retrofit'!$M$38,"")))&amp;IF(F9="Scenario1PBT4",'Major retrofit'!$N$38,IF(F9="Scenario2PBT4",'Major retrofit'!$O$38,IF(F9="Scenario3PBT4",'Major retrofit'!$P$38,"")))&amp;IF(F9="Scenario1PBT5",'Major retrofit'!$Q$38,IF(F9="Scenario2PBT5",'Major retrofit'!$R$38,IF(F9="Scenario3PBT5",'Major retrofit'!$S$38,"")))&amp;IF(F9="Scenario1PBT6",'Major retrofit'!$T$38,IF(F9="Scenario2PBT6",'Major retrofit'!$U$38,IF(F9="Scenario3PBT6",'Major retrofit'!$V$38,"")))&amp;IF(F9="Scenario1PBT7",'Major retrofit'!$W$38,IF(F9="Scenario2PBT7",'Major retrofit'!$X$38,IF(F9="Scenario3PBT7",'Major retrofit'!$Y$38,"")))&amp;IF(F9="Scenario1PBT8",'Major retrofit'!$Z$38,IF(F9="Scenario2PBT8",'Major retrofit'!$AA$38,IF(F9="Scenario3PBT8",'Major retrofit'!$AB$38,"")))&amp;IF(F9="Scenario1PBT9",'Major retrofit'!$AC$38,IF(F9="Scenario2PBT9",'Major retrofit'!$AD$38,IF(F9="Scenario3PBT9",'Major retrofit'!$AE$38,"")))&amp;IF(F9="Scenario1PBT10",'Major retrofit'!$AF$38,IF(F9="Scenario2PBT10",'Major retrofit'!$AG$38,IF(F9="Scenario3PBT10",'Major retrofit'!$AH$38,"")))&amp;IF(F9="Scenario1PBT11",'Major retrofit'!$AI$38,IF(F9="Scenario2PBT11",'Major retrofit'!$AJ$38,IF(F9="Scenario3PBT11",'Major retrofit'!$AK$38,"")))&amp;IF(F9="Scenario1PBT12",'Major retrofit'!$AL$38,IF(F9="Scenario2PBT12",'Major retrofit'!$AM$38,IF(F9="Scenario3PBT12",'Major retrofit'!$AN$38,"")))&amp;IF(F9="Scenario1PBT13",'Major retrofit'!$AO$38,IF(F9="Scenario2PBT13",'Major retrofit'!$AP$38,IF(F9="Scenario3PBT13",'Major retrofit'!$AQ$38,"")))&amp;IF(F9="Scenario1PBT14",'Major retrofit'!$AR$38,IF(F9="Scenario2PBT14",'Major retrofit'!$AS$38,IF(F9="Scenario3PBT14",'Major retrofit'!$AT$38,"")))&amp;IF(F9="Scenario1PBT15",'Major retrofit'!$AU$38,IF(F9="Scenario2PBT15",'Major retrofit'!$AV$38,IF(F9="Scenario3PBT15",'Major retrofit'!$AW$38,"")))</f>
        <v/>
      </c>
      <c r="V9" s="117">
        <f t="shared" si="20"/>
        <v>0</v>
      </c>
      <c r="W9" s="117" t="str">
        <f>IF(F9="Scenario1PBT1",'Major retrofit'!$E$40,IF(F9="Scenario2PBT1",'Major retrofit'!$F$40,IF(F9="Scenario3PBT1",'Major retrofit'!$G$40,"")))&amp;IF(F9="Scenario1PBT2",'Major retrofit'!$H$40,IF(F9="Scenario2PBT2",'Major retrofit'!$I$40,IF(F9="Scenario3PBT2",'Major retrofit'!$J$40,"")))&amp;IF(F9="Scenario1PBT3",'Major retrofit'!$K$40,IF(F9="Scenario2PBT3",'Major retrofit'!$L$40,IF(F9="Scenario3PBT3",'Major retrofit'!$M$40,"")))&amp;IF(F9="Scenario1PBT4",'Major retrofit'!$N$40,IF(F9="Scenario2PBT4",'Major retrofit'!$O$40,IF(F9="Scenario3PBT4",'Major retrofit'!$P$40,"")))&amp;IF(F9="Scenario1PBT5",'Major retrofit'!$Q$40,IF(F9="Scenario2PBT5",'Major retrofit'!$R$40,IF(F9="Scenario3PBT5",'Major retrofit'!$S$40,"")))&amp;IF(F9="Scenario1PBT6",'Major retrofit'!$T$40,IF(F9="Scenario2PBT6",'Major retrofit'!$U$40,IF(F9="Scenario3PBT6",'Major retrofit'!$V$40,"")))&amp;IF(F9="Scenario1PBT7",'Major retrofit'!$W$40,IF(F9="Scenario2PBT7",'Major retrofit'!$X$40,IF(F9="Scenario3PBT7",'Major retrofit'!$Y$40,"")))&amp;IF(F9="Scenario1PBT8",'Major retrofit'!$Z$40,IF(F9="Scenario2PBT8",'Major retrofit'!$AA$40,IF(F9="Scenario3PBT8",'Major retrofit'!$AB$40,"")))&amp;IF(F9="Scenario1PBT9",'Major retrofit'!$AC$40,IF(F9="Scenario2PBT9",'Major retrofit'!$AD$40,IF(F9="Scenario3PBT9",'Major retrofit'!$AE$40,"")))&amp;IF(F9="Scenario1PBT10",'Major retrofit'!$AF$40,IF(F9="Scenario2PBT10",'Major retrofit'!$AG$40,IF(F9="Scenario3PBT10",'Major retrofit'!$AH$40,"")))&amp;IF(F9="Scenario1PBT11",'Major retrofit'!$AI$40,IF(F9="Scenario2PBT11",'Major retrofit'!$AJ$40,IF(F9="Scenario3PBT11",'Major retrofit'!$AK$40,"")))&amp;IF(F9="Scenario1PBT12",'Major retrofit'!$AL$40,IF(F9="Scenario2PBT12",'Major retrofit'!$AM$40,IF(F9="Scenario3PBT12",'Major retrofit'!$AN$40,"")))&amp;IF(F9="Scenario1PBT13",'Major retrofit'!$AO$40,IF(F9="Scenario2PBT13",'Major retrofit'!$AP$40,IF(F9="Scenario3PBT13",'Major retrofit'!$AQ$40,"")))&amp;IF(F9="Scenario1PBT14",'Major retrofit'!$AR$40,IF(F9="Scenario2PBT14",'Major retrofit'!$AS$40,IF(F9="Scenario3PBT14",'Major retrofit'!$AT$40,"")))&amp;IF(F9="Scenario1PBT15",'Major retrofit'!$AU$40,IF(F9="Scenario2PBT15",'Major retrofit'!$AV$40,IF(F9="Scenario3PBT15",'Major retrofit'!$AW$40,"")))</f>
        <v/>
      </c>
      <c r="X9" s="117">
        <f t="shared" si="21"/>
        <v>0</v>
      </c>
      <c r="Y9" s="117" t="str">
        <f>IF(F9="Scenario1PBT1",'Major retrofit'!$E$42,IF(F9="Scenario2PBT1",'Major retrofit'!$F$42,IF(F9="Scenario3PBT1",'Major retrofit'!$G$42,"")))&amp;IF(F9="Scenario1PBT2",'Major retrofit'!$H$42,IF(F9="Scenario2PBT2",'Major retrofit'!$I$42,IF(F9="Scenario3PBT2",'Major retrofit'!$J$42,"")))&amp;IF(F9="Scenario1PBT3",'Major retrofit'!$K$42,IF(F9="Scenario2PBT3",'Major retrofit'!$L$42,IF(F9="Scenario3PBT3",'Major retrofit'!$M$42,"")))&amp;IF(F9="Scenario1PBT4",'Major retrofit'!$N$42,IF(F9="Scenario2PBT4",'Major retrofit'!$O$42,IF(F9="Scenario3PBT4",'Major retrofit'!$P$42,"")))&amp;IF(F9="Scenario1PBT5",'Major retrofit'!$Q$42,IF(F9="Scenario2PBT5",'Major retrofit'!$R$42,IF(F9="Scenario3PBT5",'Major retrofit'!$S$42,"")))&amp;IF(F9="Scenario1PBT6",'Major retrofit'!$T$42,IF(F9="Scenario2PBT6",'Major retrofit'!$U$42,IF(F9="Scenario3PBT6",'Major retrofit'!$V$42,"")))&amp;IF(F9="Scenario1PBT7",'Major retrofit'!$W$42,IF(F9="Scenario2PBT7",'Major retrofit'!$X$42,IF(F9="Scenario3PBT7",'Major retrofit'!$Y$42,"")))&amp;IF(F9="Scenario1PBT8",'Major retrofit'!$Z$42,IF(F9="Scenario2PBT8",'Major retrofit'!$AA$42,IF(F9="Scenario3PBT8",'Major retrofit'!$AB$42,"")))&amp;IF(F9="Scenario1PBT9",'Major retrofit'!$AC$42,IF(F9="Scenario2PBT9",'Major retrofit'!$AD$42,IF(F9="Scenario3PBT9",'Major retrofit'!$AE$42,"")))&amp;IF(F9="Scenario1PBT10",'Major retrofit'!$AF$42,IF(F9="Scenario2PBT10",'Major retrofit'!$AG$42,IF(F9="Scenario3PBT10",'Major retrofit'!$AH$42,"")))&amp;IF(F9="Scenario1PBT11",'Major retrofit'!$AI$42,IF(F9="Scenario2PBT11",'Major retrofit'!$AJ$42,IF(F9="Scenario3PBT11",'Major retrofit'!$AK$42,"")))&amp;IF(F9="Scenario1PBT12",'Major retrofit'!$AL$42,IF(F9="Scenario2PBT12",'Major retrofit'!$AM$42,IF(F9="Scenario3PBT12",'Major retrofit'!$AN$42,"")))&amp;IF(F9="Scenario1PBT13",'Major retrofit'!$AO$42,IF(F9="Scenario2PBT13",'Major retrofit'!$AP$42,IF(F9="Scenario3PBT13",'Major retrofit'!$AQ$42,"")))&amp;IF(F9="Scenario1PBT14",'Major retrofit'!$AR$42,IF(F9="Scenario2PBT14",'Major retrofit'!$AS$42,IF(F9="Scenario3PBT14",'Major retrofit'!$AT$42,"")))&amp;IF(F9="Scenario1PBT15",'Major retrofit'!$AU$42,IF(F9="Scenario2PBT15",'Major retrofit'!$AV$42,IF(F9="Scenario3PBT15",'Major retrofit'!$AW$42,"")))</f>
        <v/>
      </c>
      <c r="Z9" s="117">
        <f t="shared" si="22"/>
        <v>0</v>
      </c>
      <c r="AA9" s="178" t="str">
        <f>IF(F9="Scenario1PBT1",'Major retrofit'!$E$101,IF(F9="Scenario2PBT1",'Major retrofit'!$F$101,IF(F9="Scenario3PBT1",'Major retrofit'!$G$101,"")))&amp;IF(F9="Scenario1PBT2",'Major retrofit'!$H$101,IF(F9="Scenario2PBT2",'Major retrofit'!$I$101,IF(F9="Scenario3PBT2",'Major retrofit'!$J$101,"")))&amp;IF(F9="Scenario1PBT3",'Major retrofit'!$K$101,IF(F9="Scenario2PBT3",'Major retrofit'!$L$101,IF(F9="Scenario3PBT3",'Major retrofit'!$M$101,"")))&amp;IF(F9="Scenario1PBT4",'Major retrofit'!$N$101,IF(F9="Scenario2PBT4",'Major retrofit'!$O$101,IF(F9="Scenario3PBT4",'Major retrofit'!$P$101,"")))&amp;IF(F9="Scenario1PBT5",'Major retrofit'!$Q$101,IF(F9="Scenario2PBT5",'Major retrofit'!$R$101,IF(F9="Scenario3PBT5",'Major retrofit'!$S$101,"")))&amp;IF(F9="Scenario1PBT6",'Major retrofit'!$T$101,IF(F9="Scenario2PBT6",'Major retrofit'!$U$101,IF(F9="Scenario3PBT6",'Major retrofit'!$V$101,"")))&amp;IF(F9="Scenario1PBT7",'Major retrofit'!$W$101,IF(F9="Scenario2PBT7",'Major retrofit'!$X$101,IF(F9="Scenario3PBT7",'Major retrofit'!$Y$101,"")))&amp;IF(F9="Scenario1PBT8",'Major retrofit'!$Z$101,IF(F9="Scenario2PBT8",'Major retrofit'!$AA$101,IF(F9="Scenario3PBT8",'Major retrofit'!$AB$101,"")))&amp;IF(F9="Scenario1PBT9",'Major retrofit'!$AC$101,IF(F9="Scenario2PBT9",'Major retrofit'!$AD$101,IF(F9="Scenario3PBT9",'Major retrofit'!$AE$101,"")))&amp;IF(F9="Scenario1PBT10",'Major retrofit'!$AF$101,IF(F9="Scenario2PBT10",'Major retrofit'!$AG$101,IF(F9="Scenario3PBT10",'Major retrofit'!$AH$101,"")))&amp;IF(F9="Scenario1PBT11",'Major retrofit'!$AI$101,IF(F9="Scenario2PBT11",'Major retrofit'!$AJ$101,IF(F9="Scenario3PBT11",'Major retrofit'!$AK$101,"")))&amp;IF(F9="Scenario1PBT12",'Major retrofit'!$AL$101,IF(F9="Scenario2PBT12",'Major retrofit'!$AM$101,IF(F9="Scenario3PBT12",'Major retrofit'!$AN$101,"")))&amp;IF(F9="Scenario1PBT13",'Major retrofit'!$AO$101,IF(F9="Scenario2PBT13",'Major retrofit'!$AP$101,IF(F9="Scenario3PBT13",'Major retrofit'!$AQ$101,"")))&amp;IF(F9="Scenario1PBT14",'Major retrofit'!$AR$101,IF(F9="Scenario2PBT14",'Major retrofit'!$AS$101,IF(F9="Scenario3PBT14",'Major retrofit'!$AT$101,"")))&amp;IF(F9="Scenario1PBT15",'Major retrofit'!$AU$101,IF(F9="Scenario2PBT15",'Major retrofit'!$AV$101,IF(F9="Scenario3PBT15",'Major retrofit'!$AW$101,"")))</f>
        <v/>
      </c>
      <c r="AB9" s="179">
        <f t="shared" si="23"/>
        <v>0</v>
      </c>
      <c r="AC9" s="363" t="str">
        <f t="shared" si="24"/>
        <v/>
      </c>
      <c r="AD9" s="353">
        <f>IF(AC9="",IFERROR('Projection_Base-case'!G10-G9,0),0)</f>
        <v>0</v>
      </c>
      <c r="AE9" s="350">
        <f t="shared" si="0"/>
        <v>0</v>
      </c>
      <c r="AF9" s="361">
        <f>IFERROR(100*AD9/'Projection_Base-case'!G10,0)</f>
        <v>0</v>
      </c>
      <c r="AG9" s="352">
        <f>IF(AC9="",IFERROR('Projection_Base-case'!I10-I9,0),0)</f>
        <v>0</v>
      </c>
      <c r="AH9" s="353">
        <f t="shared" si="1"/>
        <v>0</v>
      </c>
      <c r="AI9" s="361">
        <f>IFERROR(100*AG9/'Projection_Base-case'!I10,0)</f>
        <v>0</v>
      </c>
      <c r="AJ9" s="352">
        <f>IF(AC9="",IFERROR('Projection_Base-case'!K10-K9,0),0)</f>
        <v>0</v>
      </c>
      <c r="AK9" s="353">
        <f t="shared" si="2"/>
        <v>0</v>
      </c>
      <c r="AL9" s="361">
        <f>IFERROR(100*AJ9/'Projection_Base-case'!K10,0)</f>
        <v>0</v>
      </c>
      <c r="AM9" s="352">
        <f>-IF(AC9="",IFERROR('Projection_Base-case'!M10-M9,0),0)</f>
        <v>0</v>
      </c>
      <c r="AN9" s="353">
        <f t="shared" si="3"/>
        <v>0</v>
      </c>
      <c r="AO9" s="354">
        <f>IFERROR(IF('Projection_Base-case'!N10&gt;0,100*AN9/'Projection_Base-case'!N10,100*AN9/N9),0)</f>
        <v>0</v>
      </c>
      <c r="AP9" s="355">
        <f>IF(AC9="",IFERROR('Projection_Base-case'!O10-O9,0),0)</f>
        <v>0</v>
      </c>
      <c r="AQ9" s="356">
        <f t="shared" si="4"/>
        <v>0</v>
      </c>
      <c r="AR9" s="356">
        <f>IFERROR(100*AP9/'Projection_Base-case'!O10,0)</f>
        <v>0</v>
      </c>
      <c r="AS9" s="355">
        <f>IF(AC9="",IFERROR('Projection_Base-case'!Q10-Q9,0),0)</f>
        <v>0</v>
      </c>
      <c r="AT9" s="356">
        <f t="shared" si="5"/>
        <v>0</v>
      </c>
      <c r="AU9" s="356">
        <f>IFERROR(100*AS9/'Projection_Base-case'!Q10,0)</f>
        <v>0</v>
      </c>
      <c r="AV9" s="355">
        <f>IF(AC9="",IFERROR('Projection_Base-case'!S10-S9,0),0)</f>
        <v>0</v>
      </c>
      <c r="AW9" s="356">
        <f t="shared" si="6"/>
        <v>0</v>
      </c>
      <c r="AX9" s="357">
        <f>IFERROR(100*AV9/'Projection_Base-case'!S10,0)</f>
        <v>0</v>
      </c>
      <c r="AY9" s="358">
        <f>IF(AC9="",IFERROR('Projection_Base-case'!U10-U9,0),0)</f>
        <v>0</v>
      </c>
      <c r="AZ9" s="359">
        <f t="shared" si="7"/>
        <v>0</v>
      </c>
      <c r="BA9" s="359">
        <f>IFERROR(100*AY9/'Projection_Base-case'!U10,0)</f>
        <v>0</v>
      </c>
      <c r="BB9" s="358">
        <f>IF(AC9="",IFERROR('Projection_Base-case'!W10-W9,0),0)</f>
        <v>0</v>
      </c>
      <c r="BC9" s="359">
        <f t="shared" si="8"/>
        <v>0</v>
      </c>
      <c r="BD9" s="359">
        <f>IFERROR(100*BB9/'Projection_Base-case'!W10,0)</f>
        <v>0</v>
      </c>
      <c r="BE9" s="358">
        <f>IF(AC9="",IFERROR('Projection_Base-case'!Y10-Y9,0),0)</f>
        <v>0</v>
      </c>
      <c r="BF9" s="359">
        <f t="shared" si="9"/>
        <v>0</v>
      </c>
      <c r="BG9" s="359">
        <f>IFERROR(100*BE9/'Projection_Base-case'!Y10,0)</f>
        <v>0</v>
      </c>
      <c r="BH9" s="359">
        <f t="shared" si="10"/>
        <v>0</v>
      </c>
      <c r="BI9" s="360">
        <f t="shared" si="11"/>
        <v>0</v>
      </c>
    </row>
    <row r="10" spans="1:61">
      <c r="A10" s="205">
        <v>6</v>
      </c>
      <c r="B10" s="347">
        <f>IF('Projection_Base-case'!B11&lt;&gt;"",'Projection_Base-case'!B11,0)</f>
        <v>0</v>
      </c>
      <c r="C10" s="347">
        <f>IF('Projection_Base-case'!C11&lt;&gt;"",'Projection_Base-case'!C11,0)</f>
        <v>0</v>
      </c>
      <c r="D10" s="365">
        <f>IF('Projection_Base-case'!D11&lt;&gt;"",'Projection_Base-case'!D11,0)</f>
        <v>0</v>
      </c>
      <c r="E10" s="322"/>
      <c r="F10" s="367" t="str">
        <f t="shared" si="12"/>
        <v>0</v>
      </c>
      <c r="G10" s="177" t="str">
        <f>IF(F10="Scenario1PBT1",'Major retrofit'!$E$6,IF(F10="Scenario2PBT1",'Major retrofit'!$F$6,IF(F10="Scenario3PBT1",'Major retrofit'!$G$6,"")))&amp;IF(F10="Scenario1PBT2",'Major retrofit'!$H$6,IF(F10="Scenario2PBT2",'Major retrofit'!$I$6,IF(F10="Scenario3PBT2",'Major retrofit'!$J$6,"")))&amp;IF(F10="Scenario1PBT3",'Major retrofit'!$K$6,IF(F10="Scenario2PBT3",'Major retrofit'!$L$6,IF(F10="Scenario3PBT3",'Major retrofit'!$M$6,"")))&amp;IF(F10="Scenario1PBT4",'Major retrofit'!$N$6,IF(F10="Scenario2PBT4",'Major retrofit'!$O$6,IF(F10="Scenario3PBT4",'Major retrofit'!$P$6,"")))&amp;IF(F10="Scenario1PBT5",'Major retrofit'!$Q$6,IF(F10="Scenario2PBT5",'Major retrofit'!$R$6,IF(F10="Scenario3PBT5",'Major retrofit'!$S$6,"")))&amp;IF(F10="Scenario1PBT6",'Major retrofit'!$T$6,IF(F10="Scenario2PBT6",'Major retrofit'!$U$6,IF(F10="Scenario3PBT6",'Major retrofit'!$V$6,"")))&amp;IF(F10="Scenario1PBT7",'Major retrofit'!$W$6,IF(F10="Scenario2PBT7",'Major retrofit'!$X$6,IF(F10="Scenario3PBT7",'Major retrofit'!$Y$6,"")))&amp;IF(F10="Scenario1PBT8",'Major retrofit'!$Z$6,IF(F10="Scenario2PBT8",'Major retrofit'!$AA$6,IF(F10="Scenario3PBT8",'Major retrofit'!$AB$6,"")))&amp;IF(F10="Scenario1PBT9",'Major retrofit'!$AC$6,IF(F10="Scenario2PBT9",'Major retrofit'!$AD$6,IF(F10="Scenario3PBT9",'Major retrofit'!$AE$6,"")))&amp;IF(F10="Scenario1PBT10",'Major retrofit'!$AF$6,IF(F10="Scenario2PBT10",'Major retrofit'!$AG$6,IF(F10="Scenario3PBT10",'Major retrofit'!$AH$6,"")))&amp;IF(F10="Scenario1PBT11",'Major retrofit'!$AI$6,IF(F10="Scenario2PBT11",'Major retrofit'!$AJ$6,IF(F10="Scenario3PBT11",'Major retrofit'!$AK$6,"")))&amp;IF(F10="Scenario1PBT12",'Major retrofit'!$AL$6,IF(F10="Scenario2PBT12",'Major retrofit'!$AM$6,IF(F10="Scenario3PBT12",'Major retrofit'!$AN$6,"")))&amp;IF(F10="Scenario1PBT13",'Major retrofit'!$AO$6,IF(F10="Scenario2PBT13",'Major retrofit'!$AP$6,IF(F10="Scenario3PBT13",'Major retrofit'!$AQ$6,"")))&amp;IF(F10="Scenario1PBT14",'Major retrofit'!$AR$6,IF(F10="Scenario2PBT14",'Major retrofit'!$AS$6,IF(F10="Scenario3PBT14",'Major retrofit'!$AT$6,"")))&amp;IF(F10="Scenario1PBT15",'Major retrofit'!$AU$6,IF(F10="Scenario2PBT15",'Major retrofit'!$AV$6,IF(F10="Scenario3PBT15",'Major retrofit'!$AW$6,"")))</f>
        <v/>
      </c>
      <c r="H10" s="117">
        <f t="shared" si="13"/>
        <v>0</v>
      </c>
      <c r="I10" s="178" t="str">
        <f>IF(F10="Scenario1PBT1",'Major retrofit'!$E$16,IF(F10="Scenario2PBT1",'Major retrofit'!$F$16,IF(F10="Scenario3PBT1",'Major retrofit'!$G$16,"")))&amp;IF(F10="Scenario1PBT2",'Major retrofit'!$H$16,IF(F10="Scenario2PBT2",'Major retrofit'!$I$16,IF(F10="Scenario3PBT2",'Major retrofit'!$J$16,"")))&amp;IF(F10="Scenario1PBT3",'Major retrofit'!$K$16,IF(F10="Scenario2PBT3",'Major retrofit'!$L$16,IF(F10="Scenario3PBT3",'Major retrofit'!$M$16,"")))&amp;IF(F10="Scenario1PBT4",'Major retrofit'!$N$16,IF(F10="Scenario2PBT4",'Major retrofit'!$O$16,IF(F10="Scenario3PBT4",'Major retrofit'!$P$16,"")))&amp;IF(F10="Scenario1PBT5",'Major retrofit'!$Q$16,IF(F10="Scenario2PBT5",'Major retrofit'!$R$16,IF(F10="Scenario3PBT5",'Major retrofit'!$S$16,"")))&amp;IF(F10="Scenario1PBT6",'Major retrofit'!$T$16,IF(F10="Scenario2PBT6",'Major retrofit'!$U$16,IF(F10="Scenario3PBT6",'Major retrofit'!$V$16,"")))&amp;IF(F10="Scenario1PBT7",'Major retrofit'!$W$16,IF(F10="Scenario2PBT7",'Major retrofit'!$X$16,IF(F10="Scenario3PBT7",'Major retrofit'!$Y$16,"")))&amp;IF(F10="Scenario1PBT8",'Major retrofit'!$Z$16,IF(F10="Scenario2PBT8",'Major retrofit'!$AA$16,IF(F10="Scenario3PBT8",'Major retrofit'!$AB$16,"")))&amp;IF(F10="Scenario1PBT9",'Major retrofit'!$AC$16,IF(F10="Scenario2PBT9",'Major retrofit'!$AD$16,IF(F10="Scenario3PBT9",'Major retrofit'!$AE$16,"")))&amp;IF(F10="Scenario1PBT10",'Major retrofit'!$AF$16,IF(F10="Scenario2PBT10",'Major retrofit'!$AG$16,IF(F10="Scenario3PBT10",'Major retrofit'!$AH$16,"")))&amp;IF(F10="Scenario1PBT11",'Major retrofit'!$AI$16,IF(F10="Scenario2PBT11",'Major retrofit'!$AJ$16,IF(F10="Scenario3PBT11",'Major retrofit'!$AK$16,"")))&amp;IF(F10="Scenario1PBT12",'Major retrofit'!$AL$16,IF(F10="Scenario2PBT12",'Major retrofit'!$AM$16,IF(F10="Scenario3PBT12",'Major retrofit'!$AN$16,"")))&amp;IF(F10="Scenario1PBT13",'Major retrofit'!$AO$16,IF(F10="Scenario2PBT13",'Major retrofit'!$AP$16,IF(F10="Scenario3PBT13",'Major retrofit'!$AQ$16,"")))&amp;IF(F10="Scenario1PBT14",'Major retrofit'!$AR$16,IF(F10="Scenario2PBT14",'Major retrofit'!$AS$16,IF(F10="Scenario3PBT14",'Major retrofit'!$AT$16,"")))&amp;IF(F10="Scenario1PBT15",'Major retrofit'!$AU$16,IF(F10="Scenario2PBT15",'Major retrofit'!$AV$16,IF(F10="Scenario3PBT15",'Major retrofit'!$AW$16,"")))</f>
        <v/>
      </c>
      <c r="J10" s="117">
        <f t="shared" si="14"/>
        <v>0</v>
      </c>
      <c r="K10" s="117" t="str">
        <f>IF(F10="Scenario1PBT1",'Major retrofit'!$E$18,IF(F10="Scenario2PBT1",'Major retrofit'!$F$18,IF(F10="Scenario3PBT1",'Major retrofit'!$G$18,"")))&amp;IF(F10="Scenario1PBT2",'Major retrofit'!$H$18,IF(F10="Scenario2PBT2",'Major retrofit'!$I$18,IF(F10="Scenario3PBT2",'Major retrofit'!$J$18,"")))&amp;IF(F10="Scenario1PBT3",'Major retrofit'!$K$18,IF(F10="Scenario2PBT3",'Major retrofit'!$L$18,IF(F10="Scenario3PBT3",'Major retrofit'!$M$18,"")))&amp;IF(F10="Scenario1PBT4",'Major retrofit'!$N$18,IF(F10="Scenario2PBT4",'Major retrofit'!$O$18,IF(F10="Scenario3PBT4",'Major retrofit'!$P$18,"")))&amp;IF(F10="Scenario1PBT5",'Major retrofit'!$Q$18,IF(F10="Scenario2PBT5",'Major retrofit'!$R$18,IF(F10="Scenario3PBT5",'Major retrofit'!$S$18,"")))&amp;IF(F10="Scenario1PBT6",'Major retrofit'!$T$18,IF(F10="Scenario2PBT6",'Major retrofit'!$U$18,IF(F10="Scenario3PBT6",'Major retrofit'!$V$18,"")))&amp;IF(F10="Scenario1PBT7",'Major retrofit'!$W$18,IF(F10="Scenario2PBT7",'Major retrofit'!$X$18,IF(F10="Scenario3PBT7",'Major retrofit'!$Y$18,"")))&amp;IF(F10="Scenario1PBT8",'Major retrofit'!$Z$18,IF(F10="Scenario2PBT8",'Major retrofit'!$AA$18,IF(F10="Scenario3PBT8",'Major retrofit'!$AB$18,"")))&amp;IF(F10="Scenario1PBT9",'Major retrofit'!$AC$18,IF(F10="Scenario2PBT9",'Major retrofit'!$AD$18,IF(F10="Scenario3PBT9",'Major retrofit'!$AE$18,"")))&amp;IF(F10="Scenario1PBT10",'Major retrofit'!$AF$18,IF(F10="Scenario2PBT10",'Major retrofit'!$AG$18,IF(F10="Scenario3PBT10",'Major retrofit'!$AH$18,"")))&amp;IF(F10="Scenario1PBT11",'Major retrofit'!$AI$18,IF(F10="Scenario2PBT11",'Major retrofit'!$AJ$18,IF(F10="Scenario3PBT11",'Major retrofit'!$AK$18,"")))&amp;IF(F10="Scenario1PBT12",'Major retrofit'!$AL$18,IF(F10="Scenario2PBT12",'Major retrofit'!$AM$18,IF(F10="Scenario3PBT12",'Major retrofit'!$AN$18,"")))&amp;IF(F10="Scenario1PBT13",'Major retrofit'!$AO$18,IF(F10="Scenario2PBT13",'Major retrofit'!$AP$18,IF(F10="Scenario3PBT13",'Major retrofit'!$AQ$18,"")))&amp;IF(F10="Scenario1PBT14",'Major retrofit'!$AR$18,IF(F10="Scenario2PBT14",'Major retrofit'!$AS$18,IF(F10="Scenario3PBT14",'Major retrofit'!$AT$18,"")))&amp;IF(F10="Scenario1PBT15",'Major retrofit'!$AU$18,IF(F10="Scenario2PBT15",'Major retrofit'!$AV$18,IF(F10="Scenario3PBT15",'Major retrofit'!$AW$18,"")))</f>
        <v/>
      </c>
      <c r="L10" s="117">
        <f t="shared" si="15"/>
        <v>0</v>
      </c>
      <c r="M10" s="117" t="str">
        <f>IF(F10="Scenario1PBT1",'Major retrofit'!$E$20,IF(F10="Scenario2PBT1",'Major retrofit'!$F$20,IF(F10="Scenario3PBT1",'Major retrofit'!$G$20,"")))&amp;IF(F10="Scenario1PBT2",'Major retrofit'!$H$20,IF(F10="Scenario2PBT2",'Major retrofit'!$I$20,IF(F10="Scenario3PBT2",'Major retrofit'!$J$20,"")))&amp;IF(F10="Scenario1PBT3",'Major retrofit'!$K$20,IF(F10="Scenario2PBT3",'Major retrofit'!$L$20,IF(F10="Scenario3PBT3",'Major retrofit'!$M$20,"")))&amp;IF(F10="Scenario1PBT4",'Major retrofit'!$N$20,IF(F10="Scenario2PBT4",'Major retrofit'!$O$20,IF(F10="Scenario3PBT4",'Major retrofit'!$P$20,"")))&amp;IF(F10="Scenario1PBT5",'Major retrofit'!$Q$20,IF(F10="Scenario2PBT5",'Major retrofit'!$R$20,IF(F10="Scenario3PBT5",'Major retrofit'!$S$20,"")))&amp;IF(F10="Scenario1PBT6",'Major retrofit'!$T$20,IF(F10="Scenario2PBT6",'Major retrofit'!$U$20,IF(F10="Scenario3PBT6",'Major retrofit'!$V$20,"")))&amp;IF(F10="Scenario1PBT7",'Major retrofit'!$W$20,IF(F10="Scenario2PBT7",'Major retrofit'!$X$20,IF(F10="Scenario3PBT7",'Major retrofit'!$Y$20,"")))&amp;IF(F10="Scenario1PBT8",'Major retrofit'!$Z$20,IF(F10="Scenario2PBT8",'Major retrofit'!$AA$20,IF(F10="Scenario3PBT8",'Major retrofit'!$AB$20,"")))&amp;IF(F10="Scenario1PBT9",'Major retrofit'!$AC$20,IF(F10="Scenario2PBT9",'Major retrofit'!$AD$20,IF(F10="Scenario3PBT9",'Major retrofit'!$AE$20,"")))&amp;IF(F10="Scenario1PBT10",'Major retrofit'!$AF$20,IF(F10="Scenario2PBT10",'Major retrofit'!$AG$20,IF(F10="Scenario3PBT10",'Major retrofit'!$AH$20,"")))&amp;IF(F10="Scenario1PBT11",'Major retrofit'!$AI$20,IF(F10="Scenario2PBT11",'Major retrofit'!$AJ$20,IF(F10="Scenario3PBT11",'Major retrofit'!$AK$20,"")))&amp;IF(F10="Scenario1PBT12",'Major retrofit'!$AL$20,IF(F10="Scenario2PBT12",'Major retrofit'!$AM$20,IF(F10="Scenario3PBT12",'Major retrofit'!$AN$20,"")))&amp;IF(F10="Scenario1PBT13",'Major retrofit'!$AO$20,IF(F10="Scenario2PBT13",'Major retrofit'!$AP$20,IF(F10="Scenario3PBT13",'Major retrofit'!$AQ$20,"")))&amp;IF(F10="Scenario1PBT14",'Major retrofit'!$AR$20,IF(F10="Scenario2PBT14",'Major retrofit'!$AS$20,IF(F10="Scenario3PBT14",'Major retrofit'!$AT$20,"")))&amp;IF(F10="Scenario1PBT15",'Major retrofit'!$AU$20,IF(F10="Scenario2PBT15",'Major retrofit'!$AV$20,IF(F10="Scenario3PBT15",'Major retrofit'!$AW$20,"")))</f>
        <v/>
      </c>
      <c r="N10" s="118">
        <f t="shared" si="16"/>
        <v>0</v>
      </c>
      <c r="O10" s="206" t="str">
        <f>IF(F10="Scenario1PBT1",'Major retrofit'!$E$23,IF(F10="Scenario2PBT1",'Major retrofit'!$F$23,IF(F10="Scenario3PBT1",'Major retrofit'!$G$23,"")))&amp;IF(F10="Scenario1PBT2",'Major retrofit'!$H$23,IF(F10="Scenario2PBT2",'Major retrofit'!$I$23,IF(F10="Scenario3PBT2",'Major retrofit'!$J$23,"")))&amp;IF(F10="Scenario1PBT3",'Major retrofit'!$K$23,IF(F10="Scenario2PBT3",'Major retrofit'!$L$23,IF(F10="Scenario3PBT3",'Major retrofit'!$M$23,"")))&amp;IF(F10="Scenario1PBT4",'Major retrofit'!$N$23,IF(F10="Scenario2PBT4",'Major retrofit'!$O$23,IF(F10="Scenario3PBT4",'Major retrofit'!$P$23,"")))&amp;IF(F10="Scenario1PBT5",'Major retrofit'!$Q$23,IF(F10="Scenario2PBT5",'Major retrofit'!$R$23,IF(F10="Scenario3PBT5",'Major retrofit'!$S$23,"")))&amp;IF(F10="Scenario1PBT6",'Major retrofit'!$T$23,IF(F10="Scenario2PBT6",'Major retrofit'!$U$23,IF(F10="Scenario3PBT6",'Major retrofit'!$V$23,"")))&amp;IF(F10="Scenario1PBT7",'Major retrofit'!$W$23,IF(F10="Scenario2PBT7",'Major retrofit'!$X$23,IF(F10="Scenario3PBT7",'Major retrofit'!$Y$23,"")))&amp;IF(F10="Scenario1PBT8",'Major retrofit'!$Z$23,IF(F10="Scenario2PBT8",'Major retrofit'!$AA$23,IF(F10="Scenario3PBT8",'Major retrofit'!$AB$23,"")))&amp;IF(F10="Scenario1PBT9",'Major retrofit'!$AC$23,IF(F10="Scenario2PBT9",'Major retrofit'!$AD$23,IF(F10="Scenario3PBT9",'Major retrofit'!$AE$23,"")))&amp;IF(F10="Scenario1PBT10",'Major retrofit'!$AF$23,IF(F10="Scenario2PBT10",'Major retrofit'!$AG$23,IF(F10="Scenario3PBT10",'Major retrofit'!$AH$23,"")))&amp;IF(F10="Scenario1PBT11",'Major retrofit'!$AI$23,IF(F10="Scenario2PBT11",'Major retrofit'!$AJ$23,IF(F10="Scenario3PBT11",'Major retrofit'!$AK$23,"")))&amp;IF(F10="Scenario1PBT12",'Major retrofit'!$AL$23,IF(F10="Scenario2PBT12",'Major retrofit'!$AM$23,IF(F10="Scenario3PBT12",'Major retrofit'!$AN$23,"")))&amp;IF(F10="Scenario1PBT13",'Major retrofit'!$AO$23,IF(F10="Scenario2PBT13",'Major retrofit'!$AP$23,IF(F10="Scenario3PBT13",'Major retrofit'!$AQ$23,"")))&amp;IF(F10="Scenario1PBT14",'Major retrofit'!$AR$23,IF(F10="Scenario2PBT14",'Major retrofit'!$AS$23,IF(F10="Scenario3PBT14",'Major retrofit'!$AT$23,"")))&amp;IF(F10="Scenario1PBT15",'Major retrofit'!$AU$23,IF(F10="Scenario2PBT15",'Major retrofit'!$AV$23,IF(F10="Scenario3PBT15",'Major retrofit'!$AW$23,"")))</f>
        <v/>
      </c>
      <c r="P10" s="117">
        <f t="shared" si="17"/>
        <v>0</v>
      </c>
      <c r="Q10" s="117" t="str">
        <f>IF(F10="Scenario1PBT1",'Major retrofit'!$E$25,IF(F10="Scenario2PBT1",'Major retrofit'!$F$25,IF(F10="Scenario3PBT1",'Major retrofit'!$G$25,"")))&amp;IF(F10="Scenario1PBT2",'Major retrofit'!$H$25,IF(F10="Scenario2PBT2",'Major retrofit'!$I$25,IF(F10="Scenario3PBT2",'Major retrofit'!$J$25,"")))&amp;IF(F10="Scenario1PBT3",'Major retrofit'!$K$25,IF(F10="Scenario2PBT3",'Major retrofit'!$L$25,IF(F10="Scenario3PBT3",'Major retrofit'!$M$25,"")))&amp;IF(F10="Scenario1PBT4",'Major retrofit'!$N$25,IF(F10="Scenario2PBT4",'Major retrofit'!$O$25,IF(F10="Scenario3PBT4",'Major retrofit'!$P$25,"")))&amp;IF(F10="Scenario1PBT5",'Major retrofit'!$Q$25,IF(F10="Scenario2PBT5",'Major retrofit'!$R$25,IF(F10="Scenario3PBT5",'Major retrofit'!$S$25,"")))&amp;IF(F10="Scenario1PBT6",'Major retrofit'!$T$25,IF(F10="Scenario2PBT6",'Major retrofit'!$U$25,IF(F10="Scenario3PBT6",'Major retrofit'!$V$25,"")))&amp;IF(F10="Scenario1PBT7",'Major retrofit'!$W$25,IF(F10="Scenario2PBT7",'Major retrofit'!$X$25,IF(F10="Scenario3PBT7",'Major retrofit'!$Y$25,"")))&amp;IF(F10="Scenario1PBT8",'Major retrofit'!$Z$25,IF(F10="Scenario2PBT8",'Major retrofit'!$AA$25,IF(F10="Scenario3PBT8",'Major retrofit'!$AB$25,"")))&amp;IF(F10="Scenario1PBT9",'Major retrofit'!$AC$25,IF(F10="Scenario2PBT9",'Major retrofit'!$AD$25,IF(F10="Scenario3PBT9",'Major retrofit'!$AE$25,"")))&amp;IF(F10="Scenario1PBT10",'Major retrofit'!$AF$25,IF(F10="Scenario2PBT10",'Major retrofit'!$AG$25,IF(F10="Scenario3PBT10",'Major retrofit'!$AH$25,"")))&amp;IF(F10="Scenario1PBT11",'Major retrofit'!$AI$25,IF(F10="Scenario2PBT11",'Major retrofit'!$AJ$25,IF(F10="Scenario3PBT11",'Major retrofit'!$AK$25,"")))&amp;IF(F10="Scenario1PBT12",'Major retrofit'!$AL$25,IF(F10="Scenario2PBT12",'Major retrofit'!$AM$25,IF(F10="Scenario3PBT12",'Major retrofit'!$AN$25,"")))&amp;IF(F10="Scenario1PBT13",'Major retrofit'!$AO$25,IF(F10="Scenario2PBT13",'Major retrofit'!$AP$25,IF(F10="Scenario3PBT13",'Major retrofit'!$AQ$25,"")))&amp;IF(F10="Scenario1PBT14",'Major retrofit'!$AR$25,IF(F10="Scenario2PBT14",'Major retrofit'!$AS$25,IF(F10="Scenario3PBT14",'Major retrofit'!$AT$25,"")))&amp;IF(F10="Scenario1PBT15",'Major retrofit'!$AU$25,IF(F10="Scenario2PBT15",'Major retrofit'!$AV$25,IF(F10="Scenario3PBT15",'Major retrofit'!$AW$25,"")))</f>
        <v/>
      </c>
      <c r="R10" s="117">
        <f t="shared" si="18"/>
        <v>0</v>
      </c>
      <c r="S10" s="117" t="str">
        <f>IF(F10="Scenario1PBT1",'Major retrofit'!$E$27,IF(F10="Scenario2PBT1",'Major retrofit'!$F$27,IF(F10="Scenario3PBT1",'Major retrofit'!$G$27,"")))&amp;IF(F10="Scenario1PBT2",'Major retrofit'!$H$27,IF(F10="Scenario2PBT2",'Major retrofit'!$I$27,IF(F10="Scenario3PBT2",'Major retrofit'!$J$27,"")))&amp;IF(F10="Scenario1PBT3",'Major retrofit'!$K$27,IF(F10="Scenario2PBT3",'Major retrofit'!$L$27,IF(F10="Scenario3PBT3",'Major retrofit'!$M$27,"")))&amp;IF(F10="Scenario1PBT4",'Major retrofit'!$N$27,IF(F10="Scenario2PBT4",'Major retrofit'!$O$27,IF(F10="Scenario3PBT4",'Major retrofit'!$P$27,"")))&amp;IF(F10="Scenario1PBT5",'Major retrofit'!$Q$27,IF(F10="Scenario2PBT5",'Major retrofit'!$R$27,IF(F10="Scenario3PBT5",'Major retrofit'!$S$27,"")))&amp;IF(F10="Scenario1PBT6",'Major retrofit'!$T$27,IF(F10="Scenario2PBT6",'Major retrofit'!$U$27,IF(F10="Scenario3PBT6",'Major retrofit'!$V$27,"")))&amp;IF(F10="Scenario1PBT7",'Major retrofit'!$W$27,IF(F10="Scenario2PBT7",'Major retrofit'!$X$27,IF(F10="Scenario3PBT7",'Major retrofit'!$Y$27,"")))&amp;IF(F10="Scenario1PBT8",'Major retrofit'!$Z$27,IF(F10="Scenario2PBT8",'Major retrofit'!$AA$27,IF(F10="Scenario3PBT8",'Major retrofit'!$AB$27,"")))&amp;IF(F10="Scenario1PBT9",'Major retrofit'!$AC$27,IF(F10="Scenario2PBT9",'Major retrofit'!$AD$27,IF(F10="Scenario3PBT9",'Major retrofit'!$AE$27,"")))&amp;IF(F10="Scenario1PBT10",'Major retrofit'!$AF$27,IF(F10="Scenario2PBT10",'Major retrofit'!$AG$27,IF(F10="Scenario3PBT10",'Major retrofit'!$AH$27,"")))&amp;IF(F10="Scenario1PBT11",'Major retrofit'!$AI$27,IF(F10="Scenario2PBT11",'Major retrofit'!$AJ$27,IF(F10="Scenario3PBT11",'Major retrofit'!$AK$27,"")))&amp;IF(F10="Scenario1PBT12",'Major retrofit'!$AL$27,IF(F10="Scenario2PBT12",'Major retrofit'!$AM$27,IF(F10="Scenario3PBT12",'Major retrofit'!$AN$27,"")))&amp;IF(F10="Scenario1PBT13",'Major retrofit'!$AO$27,IF(F10="Scenario2PBT13",'Major retrofit'!$AP$27,IF(F10="Scenario3PBT13",'Major retrofit'!$AQ$27,"")))&amp;IF(F10="Scenario1PBT14",'Major retrofit'!$AR$27,IF(F10="Scenario2PBT14",'Major retrofit'!$AS$27,IF(F10="Scenario3PBT14",'Major retrofit'!$AT$27,"")))&amp;IF(F10="Scenario1PBT15",'Major retrofit'!$AU$27,IF(F10="Scenario2PBT15",'Major retrofit'!$AV$27,IF(F10="Scenario3PBT15",'Major retrofit'!$AW$27,"")))</f>
        <v/>
      </c>
      <c r="T10" s="207">
        <f t="shared" si="19"/>
        <v>0</v>
      </c>
      <c r="U10" s="206" t="str">
        <f>IF(F10="Scenario1PBT1",'Major retrofit'!$E$38,IF(F10="Scenario2PBT1",'Major retrofit'!$F$38,IF(F10="Scenario3PBT1",'Major retrofit'!$G$38,"")))&amp;IF(F10="Scenario1PBT2",'Major retrofit'!$H$38,IF(F10="Scenario2PBT2",'Major retrofit'!$I$38,IF(F10="Scenario3PBT2",'Major retrofit'!$J$38,"")))&amp;IF(F10="Scenario1PBT3",'Major retrofit'!$K$38,IF(F10="Scenario2PBT3",'Major retrofit'!$L$38,IF(F10="Scenario3PBT3",'Major retrofit'!$M$38,"")))&amp;IF(F10="Scenario1PBT4",'Major retrofit'!$N$38,IF(F10="Scenario2PBT4",'Major retrofit'!$O$38,IF(F10="Scenario3PBT4",'Major retrofit'!$P$38,"")))&amp;IF(F10="Scenario1PBT5",'Major retrofit'!$Q$38,IF(F10="Scenario2PBT5",'Major retrofit'!$R$38,IF(F10="Scenario3PBT5",'Major retrofit'!$S$38,"")))&amp;IF(F10="Scenario1PBT6",'Major retrofit'!$T$38,IF(F10="Scenario2PBT6",'Major retrofit'!$U$38,IF(F10="Scenario3PBT6",'Major retrofit'!$V$38,"")))&amp;IF(F10="Scenario1PBT7",'Major retrofit'!$W$38,IF(F10="Scenario2PBT7",'Major retrofit'!$X$38,IF(F10="Scenario3PBT7",'Major retrofit'!$Y$38,"")))&amp;IF(F10="Scenario1PBT8",'Major retrofit'!$Z$38,IF(F10="Scenario2PBT8",'Major retrofit'!$AA$38,IF(F10="Scenario3PBT8",'Major retrofit'!$AB$38,"")))&amp;IF(F10="Scenario1PBT9",'Major retrofit'!$AC$38,IF(F10="Scenario2PBT9",'Major retrofit'!$AD$38,IF(F10="Scenario3PBT9",'Major retrofit'!$AE$38,"")))&amp;IF(F10="Scenario1PBT10",'Major retrofit'!$AF$38,IF(F10="Scenario2PBT10",'Major retrofit'!$AG$38,IF(F10="Scenario3PBT10",'Major retrofit'!$AH$38,"")))&amp;IF(F10="Scenario1PBT11",'Major retrofit'!$AI$38,IF(F10="Scenario2PBT11",'Major retrofit'!$AJ$38,IF(F10="Scenario3PBT11",'Major retrofit'!$AK$38,"")))&amp;IF(F10="Scenario1PBT12",'Major retrofit'!$AL$38,IF(F10="Scenario2PBT12",'Major retrofit'!$AM$38,IF(F10="Scenario3PBT12",'Major retrofit'!$AN$38,"")))&amp;IF(F10="Scenario1PBT13",'Major retrofit'!$AO$38,IF(F10="Scenario2PBT13",'Major retrofit'!$AP$38,IF(F10="Scenario3PBT13",'Major retrofit'!$AQ$38,"")))&amp;IF(F10="Scenario1PBT14",'Major retrofit'!$AR$38,IF(F10="Scenario2PBT14",'Major retrofit'!$AS$38,IF(F10="Scenario3PBT14",'Major retrofit'!$AT$38,"")))&amp;IF(F10="Scenario1PBT15",'Major retrofit'!$AU$38,IF(F10="Scenario2PBT15",'Major retrofit'!$AV$38,IF(F10="Scenario3PBT15",'Major retrofit'!$AW$38,"")))</f>
        <v/>
      </c>
      <c r="V10" s="117">
        <f t="shared" si="20"/>
        <v>0</v>
      </c>
      <c r="W10" s="117" t="str">
        <f>IF(F10="Scenario1PBT1",'Major retrofit'!$E$40,IF(F10="Scenario2PBT1",'Major retrofit'!$F$40,IF(F10="Scenario3PBT1",'Major retrofit'!$G$40,"")))&amp;IF(F10="Scenario1PBT2",'Major retrofit'!$H$40,IF(F10="Scenario2PBT2",'Major retrofit'!$I$40,IF(F10="Scenario3PBT2",'Major retrofit'!$J$40,"")))&amp;IF(F10="Scenario1PBT3",'Major retrofit'!$K$40,IF(F10="Scenario2PBT3",'Major retrofit'!$L$40,IF(F10="Scenario3PBT3",'Major retrofit'!$M$40,"")))&amp;IF(F10="Scenario1PBT4",'Major retrofit'!$N$40,IF(F10="Scenario2PBT4",'Major retrofit'!$O$40,IF(F10="Scenario3PBT4",'Major retrofit'!$P$40,"")))&amp;IF(F10="Scenario1PBT5",'Major retrofit'!$Q$40,IF(F10="Scenario2PBT5",'Major retrofit'!$R$40,IF(F10="Scenario3PBT5",'Major retrofit'!$S$40,"")))&amp;IF(F10="Scenario1PBT6",'Major retrofit'!$T$40,IF(F10="Scenario2PBT6",'Major retrofit'!$U$40,IF(F10="Scenario3PBT6",'Major retrofit'!$V$40,"")))&amp;IF(F10="Scenario1PBT7",'Major retrofit'!$W$40,IF(F10="Scenario2PBT7",'Major retrofit'!$X$40,IF(F10="Scenario3PBT7",'Major retrofit'!$Y$40,"")))&amp;IF(F10="Scenario1PBT8",'Major retrofit'!$Z$40,IF(F10="Scenario2PBT8",'Major retrofit'!$AA$40,IF(F10="Scenario3PBT8",'Major retrofit'!$AB$40,"")))&amp;IF(F10="Scenario1PBT9",'Major retrofit'!$AC$40,IF(F10="Scenario2PBT9",'Major retrofit'!$AD$40,IF(F10="Scenario3PBT9",'Major retrofit'!$AE$40,"")))&amp;IF(F10="Scenario1PBT10",'Major retrofit'!$AF$40,IF(F10="Scenario2PBT10",'Major retrofit'!$AG$40,IF(F10="Scenario3PBT10",'Major retrofit'!$AH$40,"")))&amp;IF(F10="Scenario1PBT11",'Major retrofit'!$AI$40,IF(F10="Scenario2PBT11",'Major retrofit'!$AJ$40,IF(F10="Scenario3PBT11",'Major retrofit'!$AK$40,"")))&amp;IF(F10="Scenario1PBT12",'Major retrofit'!$AL$40,IF(F10="Scenario2PBT12",'Major retrofit'!$AM$40,IF(F10="Scenario3PBT12",'Major retrofit'!$AN$40,"")))&amp;IF(F10="Scenario1PBT13",'Major retrofit'!$AO$40,IF(F10="Scenario2PBT13",'Major retrofit'!$AP$40,IF(F10="Scenario3PBT13",'Major retrofit'!$AQ$40,"")))&amp;IF(F10="Scenario1PBT14",'Major retrofit'!$AR$40,IF(F10="Scenario2PBT14",'Major retrofit'!$AS$40,IF(F10="Scenario3PBT14",'Major retrofit'!$AT$40,"")))&amp;IF(F10="Scenario1PBT15",'Major retrofit'!$AU$40,IF(F10="Scenario2PBT15",'Major retrofit'!$AV$40,IF(F10="Scenario3PBT15",'Major retrofit'!$AW$40,"")))</f>
        <v/>
      </c>
      <c r="X10" s="117">
        <f t="shared" si="21"/>
        <v>0</v>
      </c>
      <c r="Y10" s="117" t="str">
        <f>IF(F10="Scenario1PBT1",'Major retrofit'!$E$42,IF(F10="Scenario2PBT1",'Major retrofit'!$F$42,IF(F10="Scenario3PBT1",'Major retrofit'!$G$42,"")))&amp;IF(F10="Scenario1PBT2",'Major retrofit'!$H$42,IF(F10="Scenario2PBT2",'Major retrofit'!$I$42,IF(F10="Scenario3PBT2",'Major retrofit'!$J$42,"")))&amp;IF(F10="Scenario1PBT3",'Major retrofit'!$K$42,IF(F10="Scenario2PBT3",'Major retrofit'!$L$42,IF(F10="Scenario3PBT3",'Major retrofit'!$M$42,"")))&amp;IF(F10="Scenario1PBT4",'Major retrofit'!$N$42,IF(F10="Scenario2PBT4",'Major retrofit'!$O$42,IF(F10="Scenario3PBT4",'Major retrofit'!$P$42,"")))&amp;IF(F10="Scenario1PBT5",'Major retrofit'!$Q$42,IF(F10="Scenario2PBT5",'Major retrofit'!$R$42,IF(F10="Scenario3PBT5",'Major retrofit'!$S$42,"")))&amp;IF(F10="Scenario1PBT6",'Major retrofit'!$T$42,IF(F10="Scenario2PBT6",'Major retrofit'!$U$42,IF(F10="Scenario3PBT6",'Major retrofit'!$V$42,"")))&amp;IF(F10="Scenario1PBT7",'Major retrofit'!$W$42,IF(F10="Scenario2PBT7",'Major retrofit'!$X$42,IF(F10="Scenario3PBT7",'Major retrofit'!$Y$42,"")))&amp;IF(F10="Scenario1PBT8",'Major retrofit'!$Z$42,IF(F10="Scenario2PBT8",'Major retrofit'!$AA$42,IF(F10="Scenario3PBT8",'Major retrofit'!$AB$42,"")))&amp;IF(F10="Scenario1PBT9",'Major retrofit'!$AC$42,IF(F10="Scenario2PBT9",'Major retrofit'!$AD$42,IF(F10="Scenario3PBT9",'Major retrofit'!$AE$42,"")))&amp;IF(F10="Scenario1PBT10",'Major retrofit'!$AF$42,IF(F10="Scenario2PBT10",'Major retrofit'!$AG$42,IF(F10="Scenario3PBT10",'Major retrofit'!$AH$42,"")))&amp;IF(F10="Scenario1PBT11",'Major retrofit'!$AI$42,IF(F10="Scenario2PBT11",'Major retrofit'!$AJ$42,IF(F10="Scenario3PBT11",'Major retrofit'!$AK$42,"")))&amp;IF(F10="Scenario1PBT12",'Major retrofit'!$AL$42,IF(F10="Scenario2PBT12",'Major retrofit'!$AM$42,IF(F10="Scenario3PBT12",'Major retrofit'!$AN$42,"")))&amp;IF(F10="Scenario1PBT13",'Major retrofit'!$AO$42,IF(F10="Scenario2PBT13",'Major retrofit'!$AP$42,IF(F10="Scenario3PBT13",'Major retrofit'!$AQ$42,"")))&amp;IF(F10="Scenario1PBT14",'Major retrofit'!$AR$42,IF(F10="Scenario2PBT14",'Major retrofit'!$AS$42,IF(F10="Scenario3PBT14",'Major retrofit'!$AT$42,"")))&amp;IF(F10="Scenario1PBT15",'Major retrofit'!$AU$42,IF(F10="Scenario2PBT15",'Major retrofit'!$AV$42,IF(F10="Scenario3PBT15",'Major retrofit'!$AW$42,"")))</f>
        <v/>
      </c>
      <c r="Z10" s="117">
        <f t="shared" si="22"/>
        <v>0</v>
      </c>
      <c r="AA10" s="178" t="str">
        <f>IF(F10="Scenario1PBT1",'Major retrofit'!$E$101,IF(F10="Scenario2PBT1",'Major retrofit'!$F$101,IF(F10="Scenario3PBT1",'Major retrofit'!$G$101,"")))&amp;IF(F10="Scenario1PBT2",'Major retrofit'!$H$101,IF(F10="Scenario2PBT2",'Major retrofit'!$I$101,IF(F10="Scenario3PBT2",'Major retrofit'!$J$101,"")))&amp;IF(F10="Scenario1PBT3",'Major retrofit'!$K$101,IF(F10="Scenario2PBT3",'Major retrofit'!$L$101,IF(F10="Scenario3PBT3",'Major retrofit'!$M$101,"")))&amp;IF(F10="Scenario1PBT4",'Major retrofit'!$N$101,IF(F10="Scenario2PBT4",'Major retrofit'!$O$101,IF(F10="Scenario3PBT4",'Major retrofit'!$P$101,"")))&amp;IF(F10="Scenario1PBT5",'Major retrofit'!$Q$101,IF(F10="Scenario2PBT5",'Major retrofit'!$R$101,IF(F10="Scenario3PBT5",'Major retrofit'!$S$101,"")))&amp;IF(F10="Scenario1PBT6",'Major retrofit'!$T$101,IF(F10="Scenario2PBT6",'Major retrofit'!$U$101,IF(F10="Scenario3PBT6",'Major retrofit'!$V$101,"")))&amp;IF(F10="Scenario1PBT7",'Major retrofit'!$W$101,IF(F10="Scenario2PBT7",'Major retrofit'!$X$101,IF(F10="Scenario3PBT7",'Major retrofit'!$Y$101,"")))&amp;IF(F10="Scenario1PBT8",'Major retrofit'!$Z$101,IF(F10="Scenario2PBT8",'Major retrofit'!$AA$101,IF(F10="Scenario3PBT8",'Major retrofit'!$AB$101,"")))&amp;IF(F10="Scenario1PBT9",'Major retrofit'!$AC$101,IF(F10="Scenario2PBT9",'Major retrofit'!$AD$101,IF(F10="Scenario3PBT9",'Major retrofit'!$AE$101,"")))&amp;IF(F10="Scenario1PBT10",'Major retrofit'!$AF$101,IF(F10="Scenario2PBT10",'Major retrofit'!$AG$101,IF(F10="Scenario3PBT10",'Major retrofit'!$AH$101,"")))&amp;IF(F10="Scenario1PBT11",'Major retrofit'!$AI$101,IF(F10="Scenario2PBT11",'Major retrofit'!$AJ$101,IF(F10="Scenario3PBT11",'Major retrofit'!$AK$101,"")))&amp;IF(F10="Scenario1PBT12",'Major retrofit'!$AL$101,IF(F10="Scenario2PBT12",'Major retrofit'!$AM$101,IF(F10="Scenario3PBT12",'Major retrofit'!$AN$101,"")))&amp;IF(F10="Scenario1PBT13",'Major retrofit'!$AO$101,IF(F10="Scenario2PBT13",'Major retrofit'!$AP$101,IF(F10="Scenario3PBT13",'Major retrofit'!$AQ$101,"")))&amp;IF(F10="Scenario1PBT14",'Major retrofit'!$AR$101,IF(F10="Scenario2PBT14",'Major retrofit'!$AS$101,IF(F10="Scenario3PBT14",'Major retrofit'!$AT$101,"")))&amp;IF(F10="Scenario1PBT15",'Major retrofit'!$AU$101,IF(F10="Scenario2PBT15",'Major retrofit'!$AV$101,IF(F10="Scenario3PBT15",'Major retrofit'!$AW$101,"")))</f>
        <v/>
      </c>
      <c r="AB10" s="179">
        <f t="shared" si="23"/>
        <v>0</v>
      </c>
      <c r="AC10" s="363" t="str">
        <f t="shared" si="24"/>
        <v/>
      </c>
      <c r="AD10" s="353">
        <f>IF(AC10="",IFERROR('Projection_Base-case'!G11-G10,0),0)</f>
        <v>0</v>
      </c>
      <c r="AE10" s="350">
        <f t="shared" si="0"/>
        <v>0</v>
      </c>
      <c r="AF10" s="361">
        <f>IFERROR(100*AD10/'Projection_Base-case'!G11,0)</f>
        <v>0</v>
      </c>
      <c r="AG10" s="352">
        <f>IF(AC10="",IFERROR('Projection_Base-case'!I11-I10,0),0)</f>
        <v>0</v>
      </c>
      <c r="AH10" s="353">
        <f t="shared" si="1"/>
        <v>0</v>
      </c>
      <c r="AI10" s="361">
        <f>IFERROR(100*AG10/'Projection_Base-case'!I11,0)</f>
        <v>0</v>
      </c>
      <c r="AJ10" s="352">
        <f>IF(AC10="",IFERROR('Projection_Base-case'!K11-K10,0),0)</f>
        <v>0</v>
      </c>
      <c r="AK10" s="353">
        <f t="shared" si="2"/>
        <v>0</v>
      </c>
      <c r="AL10" s="361">
        <f>IFERROR(100*AJ10/'Projection_Base-case'!K11,0)</f>
        <v>0</v>
      </c>
      <c r="AM10" s="352">
        <f>-IF(AC10="",IFERROR('Projection_Base-case'!M11-M10,0),0)</f>
        <v>0</v>
      </c>
      <c r="AN10" s="353">
        <f t="shared" si="3"/>
        <v>0</v>
      </c>
      <c r="AO10" s="354">
        <f>IFERROR(IF('Projection_Base-case'!N11&gt;0,100*AN10/'Projection_Base-case'!N11,100*AN10/N10),0)</f>
        <v>0</v>
      </c>
      <c r="AP10" s="355">
        <f>IF(AC10="",IFERROR('Projection_Base-case'!O11-O10,0),0)</f>
        <v>0</v>
      </c>
      <c r="AQ10" s="356">
        <f t="shared" si="4"/>
        <v>0</v>
      </c>
      <c r="AR10" s="356">
        <f>IFERROR(100*AP10/'Projection_Base-case'!O11,0)</f>
        <v>0</v>
      </c>
      <c r="AS10" s="355">
        <f>IF(AC10="",IFERROR('Projection_Base-case'!Q11-Q10,0),0)</f>
        <v>0</v>
      </c>
      <c r="AT10" s="356">
        <f t="shared" si="5"/>
        <v>0</v>
      </c>
      <c r="AU10" s="356">
        <f>IFERROR(100*AS10/'Projection_Base-case'!Q11,0)</f>
        <v>0</v>
      </c>
      <c r="AV10" s="355">
        <f>IF(AC10="",IFERROR('Projection_Base-case'!S11-S10,0),0)</f>
        <v>0</v>
      </c>
      <c r="AW10" s="356">
        <f t="shared" si="6"/>
        <v>0</v>
      </c>
      <c r="AX10" s="357">
        <f>IFERROR(100*AV10/'Projection_Base-case'!S11,0)</f>
        <v>0</v>
      </c>
      <c r="AY10" s="358">
        <f>IF(AC10="",IFERROR('Projection_Base-case'!U11-U10,0),0)</f>
        <v>0</v>
      </c>
      <c r="AZ10" s="359">
        <f t="shared" si="7"/>
        <v>0</v>
      </c>
      <c r="BA10" s="359">
        <f>IFERROR(100*AY10/'Projection_Base-case'!U11,0)</f>
        <v>0</v>
      </c>
      <c r="BB10" s="358">
        <f>IF(AC10="",IFERROR('Projection_Base-case'!W11-W10,0),0)</f>
        <v>0</v>
      </c>
      <c r="BC10" s="359">
        <f t="shared" si="8"/>
        <v>0</v>
      </c>
      <c r="BD10" s="359">
        <f>IFERROR(100*BB10/'Projection_Base-case'!W11,0)</f>
        <v>0</v>
      </c>
      <c r="BE10" s="358">
        <f>IF(AC10="",IFERROR('Projection_Base-case'!Y11-Y10,0),0)</f>
        <v>0</v>
      </c>
      <c r="BF10" s="359">
        <f t="shared" si="9"/>
        <v>0</v>
      </c>
      <c r="BG10" s="359">
        <f>IFERROR(100*BE10/'Projection_Base-case'!Y11,0)</f>
        <v>0</v>
      </c>
      <c r="BH10" s="359">
        <f t="shared" si="10"/>
        <v>0</v>
      </c>
      <c r="BI10" s="360">
        <f t="shared" si="11"/>
        <v>0</v>
      </c>
    </row>
    <row r="11" spans="1:61" ht="15" customHeight="1">
      <c r="A11" s="205">
        <v>7</v>
      </c>
      <c r="B11" s="347">
        <f>IF('Projection_Base-case'!B12&lt;&gt;"",'Projection_Base-case'!B12,0)</f>
        <v>0</v>
      </c>
      <c r="C11" s="347">
        <f>IF('Projection_Base-case'!C12&lt;&gt;"",'Projection_Base-case'!C12,0)</f>
        <v>0</v>
      </c>
      <c r="D11" s="365">
        <f>IF('Projection_Base-case'!D12&lt;&gt;"",'Projection_Base-case'!D12,0)</f>
        <v>0</v>
      </c>
      <c r="E11" s="322"/>
      <c r="F11" s="367" t="str">
        <f t="shared" si="12"/>
        <v>0</v>
      </c>
      <c r="G11" s="177" t="str">
        <f>IF(F11="Scenario1PBT1",'Major retrofit'!$E$6,IF(F11="Scenario2PBT1",'Major retrofit'!$F$6,IF(F11="Scenario3PBT1",'Major retrofit'!$G$6,"")))&amp;IF(F11="Scenario1PBT2",'Major retrofit'!$H$6,IF(F11="Scenario2PBT2",'Major retrofit'!$I$6,IF(F11="Scenario3PBT2",'Major retrofit'!$J$6,"")))&amp;IF(F11="Scenario1PBT3",'Major retrofit'!$K$6,IF(F11="Scenario2PBT3",'Major retrofit'!$L$6,IF(F11="Scenario3PBT3",'Major retrofit'!$M$6,"")))&amp;IF(F11="Scenario1PBT4",'Major retrofit'!$N$6,IF(F11="Scenario2PBT4",'Major retrofit'!$O$6,IF(F11="Scenario3PBT4",'Major retrofit'!$P$6,"")))&amp;IF(F11="Scenario1PBT5",'Major retrofit'!$Q$6,IF(F11="Scenario2PBT5",'Major retrofit'!$R$6,IF(F11="Scenario3PBT5",'Major retrofit'!$S$6,"")))&amp;IF(F11="Scenario1PBT6",'Major retrofit'!$T$6,IF(F11="Scenario2PBT6",'Major retrofit'!$U$6,IF(F11="Scenario3PBT6",'Major retrofit'!$V$6,"")))&amp;IF(F11="Scenario1PBT7",'Major retrofit'!$W$6,IF(F11="Scenario2PBT7",'Major retrofit'!$X$6,IF(F11="Scenario3PBT7",'Major retrofit'!$Y$6,"")))&amp;IF(F11="Scenario1PBT8",'Major retrofit'!$Z$6,IF(F11="Scenario2PBT8",'Major retrofit'!$AA$6,IF(F11="Scenario3PBT8",'Major retrofit'!$AB$6,"")))&amp;IF(F11="Scenario1PBT9",'Major retrofit'!$AC$6,IF(F11="Scenario2PBT9",'Major retrofit'!$AD$6,IF(F11="Scenario3PBT9",'Major retrofit'!$AE$6,"")))&amp;IF(F11="Scenario1PBT10",'Major retrofit'!$AF$6,IF(F11="Scenario2PBT10",'Major retrofit'!$AG$6,IF(F11="Scenario3PBT10",'Major retrofit'!$AH$6,"")))&amp;IF(F11="Scenario1PBT11",'Major retrofit'!$AI$6,IF(F11="Scenario2PBT11",'Major retrofit'!$AJ$6,IF(F11="Scenario3PBT11",'Major retrofit'!$AK$6,"")))&amp;IF(F11="Scenario1PBT12",'Major retrofit'!$AL$6,IF(F11="Scenario2PBT12",'Major retrofit'!$AM$6,IF(F11="Scenario3PBT12",'Major retrofit'!$AN$6,"")))&amp;IF(F11="Scenario1PBT13",'Major retrofit'!$AO$6,IF(F11="Scenario2PBT13",'Major retrofit'!$AP$6,IF(F11="Scenario3PBT13",'Major retrofit'!$AQ$6,"")))&amp;IF(F11="Scenario1PBT14",'Major retrofit'!$AR$6,IF(F11="Scenario2PBT14",'Major retrofit'!$AS$6,IF(F11="Scenario3PBT14",'Major retrofit'!$AT$6,"")))&amp;IF(F11="Scenario1PBT15",'Major retrofit'!$AU$6,IF(F11="Scenario2PBT15",'Major retrofit'!$AV$6,IF(F11="Scenario3PBT15",'Major retrofit'!$AW$6,"")))</f>
        <v/>
      </c>
      <c r="H11" s="117">
        <f t="shared" si="13"/>
        <v>0</v>
      </c>
      <c r="I11" s="178" t="str">
        <f>IF(F11="Scenario1PBT1",'Major retrofit'!$E$16,IF(F11="Scenario2PBT1",'Major retrofit'!$F$16,IF(F11="Scenario3PBT1",'Major retrofit'!$G$16,"")))&amp;IF(F11="Scenario1PBT2",'Major retrofit'!$H$16,IF(F11="Scenario2PBT2",'Major retrofit'!$I$16,IF(F11="Scenario3PBT2",'Major retrofit'!$J$16,"")))&amp;IF(F11="Scenario1PBT3",'Major retrofit'!$K$16,IF(F11="Scenario2PBT3",'Major retrofit'!$L$16,IF(F11="Scenario3PBT3",'Major retrofit'!$M$16,"")))&amp;IF(F11="Scenario1PBT4",'Major retrofit'!$N$16,IF(F11="Scenario2PBT4",'Major retrofit'!$O$16,IF(F11="Scenario3PBT4",'Major retrofit'!$P$16,"")))&amp;IF(F11="Scenario1PBT5",'Major retrofit'!$Q$16,IF(F11="Scenario2PBT5",'Major retrofit'!$R$16,IF(F11="Scenario3PBT5",'Major retrofit'!$S$16,"")))&amp;IF(F11="Scenario1PBT6",'Major retrofit'!$T$16,IF(F11="Scenario2PBT6",'Major retrofit'!$U$16,IF(F11="Scenario3PBT6",'Major retrofit'!$V$16,"")))&amp;IF(F11="Scenario1PBT7",'Major retrofit'!$W$16,IF(F11="Scenario2PBT7",'Major retrofit'!$X$16,IF(F11="Scenario3PBT7",'Major retrofit'!$Y$16,"")))&amp;IF(F11="Scenario1PBT8",'Major retrofit'!$Z$16,IF(F11="Scenario2PBT8",'Major retrofit'!$AA$16,IF(F11="Scenario3PBT8",'Major retrofit'!$AB$16,"")))&amp;IF(F11="Scenario1PBT9",'Major retrofit'!$AC$16,IF(F11="Scenario2PBT9",'Major retrofit'!$AD$16,IF(F11="Scenario3PBT9",'Major retrofit'!$AE$16,"")))&amp;IF(F11="Scenario1PBT10",'Major retrofit'!$AF$16,IF(F11="Scenario2PBT10",'Major retrofit'!$AG$16,IF(F11="Scenario3PBT10",'Major retrofit'!$AH$16,"")))&amp;IF(F11="Scenario1PBT11",'Major retrofit'!$AI$16,IF(F11="Scenario2PBT11",'Major retrofit'!$AJ$16,IF(F11="Scenario3PBT11",'Major retrofit'!$AK$16,"")))&amp;IF(F11="Scenario1PBT12",'Major retrofit'!$AL$16,IF(F11="Scenario2PBT12",'Major retrofit'!$AM$16,IF(F11="Scenario3PBT12",'Major retrofit'!$AN$16,"")))&amp;IF(F11="Scenario1PBT13",'Major retrofit'!$AO$16,IF(F11="Scenario2PBT13",'Major retrofit'!$AP$16,IF(F11="Scenario3PBT13",'Major retrofit'!$AQ$16,"")))&amp;IF(F11="Scenario1PBT14",'Major retrofit'!$AR$16,IF(F11="Scenario2PBT14",'Major retrofit'!$AS$16,IF(F11="Scenario3PBT14",'Major retrofit'!$AT$16,"")))&amp;IF(F11="Scenario1PBT15",'Major retrofit'!$AU$16,IF(F11="Scenario2PBT15",'Major retrofit'!$AV$16,IF(F11="Scenario3PBT15",'Major retrofit'!$AW$16,"")))</f>
        <v/>
      </c>
      <c r="J11" s="117">
        <f t="shared" si="14"/>
        <v>0</v>
      </c>
      <c r="K11" s="117" t="str">
        <f>IF(F11="Scenario1PBT1",'Major retrofit'!$E$18,IF(F11="Scenario2PBT1",'Major retrofit'!$F$18,IF(F11="Scenario3PBT1",'Major retrofit'!$G$18,"")))&amp;IF(F11="Scenario1PBT2",'Major retrofit'!$H$18,IF(F11="Scenario2PBT2",'Major retrofit'!$I$18,IF(F11="Scenario3PBT2",'Major retrofit'!$J$18,"")))&amp;IF(F11="Scenario1PBT3",'Major retrofit'!$K$18,IF(F11="Scenario2PBT3",'Major retrofit'!$L$18,IF(F11="Scenario3PBT3",'Major retrofit'!$M$18,"")))&amp;IF(F11="Scenario1PBT4",'Major retrofit'!$N$18,IF(F11="Scenario2PBT4",'Major retrofit'!$O$18,IF(F11="Scenario3PBT4",'Major retrofit'!$P$18,"")))&amp;IF(F11="Scenario1PBT5",'Major retrofit'!$Q$18,IF(F11="Scenario2PBT5",'Major retrofit'!$R$18,IF(F11="Scenario3PBT5",'Major retrofit'!$S$18,"")))&amp;IF(F11="Scenario1PBT6",'Major retrofit'!$T$18,IF(F11="Scenario2PBT6",'Major retrofit'!$U$18,IF(F11="Scenario3PBT6",'Major retrofit'!$V$18,"")))&amp;IF(F11="Scenario1PBT7",'Major retrofit'!$W$18,IF(F11="Scenario2PBT7",'Major retrofit'!$X$18,IF(F11="Scenario3PBT7",'Major retrofit'!$Y$18,"")))&amp;IF(F11="Scenario1PBT8",'Major retrofit'!$Z$18,IF(F11="Scenario2PBT8",'Major retrofit'!$AA$18,IF(F11="Scenario3PBT8",'Major retrofit'!$AB$18,"")))&amp;IF(F11="Scenario1PBT9",'Major retrofit'!$AC$18,IF(F11="Scenario2PBT9",'Major retrofit'!$AD$18,IF(F11="Scenario3PBT9",'Major retrofit'!$AE$18,"")))&amp;IF(F11="Scenario1PBT10",'Major retrofit'!$AF$18,IF(F11="Scenario2PBT10",'Major retrofit'!$AG$18,IF(F11="Scenario3PBT10",'Major retrofit'!$AH$18,"")))&amp;IF(F11="Scenario1PBT11",'Major retrofit'!$AI$18,IF(F11="Scenario2PBT11",'Major retrofit'!$AJ$18,IF(F11="Scenario3PBT11",'Major retrofit'!$AK$18,"")))&amp;IF(F11="Scenario1PBT12",'Major retrofit'!$AL$18,IF(F11="Scenario2PBT12",'Major retrofit'!$AM$18,IF(F11="Scenario3PBT12",'Major retrofit'!$AN$18,"")))&amp;IF(F11="Scenario1PBT13",'Major retrofit'!$AO$18,IF(F11="Scenario2PBT13",'Major retrofit'!$AP$18,IF(F11="Scenario3PBT13",'Major retrofit'!$AQ$18,"")))&amp;IF(F11="Scenario1PBT14",'Major retrofit'!$AR$18,IF(F11="Scenario2PBT14",'Major retrofit'!$AS$18,IF(F11="Scenario3PBT14",'Major retrofit'!$AT$18,"")))&amp;IF(F11="Scenario1PBT15",'Major retrofit'!$AU$18,IF(F11="Scenario2PBT15",'Major retrofit'!$AV$18,IF(F11="Scenario3PBT15",'Major retrofit'!$AW$18,"")))</f>
        <v/>
      </c>
      <c r="L11" s="117">
        <f t="shared" si="15"/>
        <v>0</v>
      </c>
      <c r="M11" s="117" t="str">
        <f>IF(F11="Scenario1PBT1",'Major retrofit'!$E$20,IF(F11="Scenario2PBT1",'Major retrofit'!$F$20,IF(F11="Scenario3PBT1",'Major retrofit'!$G$20,"")))&amp;IF(F11="Scenario1PBT2",'Major retrofit'!$H$20,IF(F11="Scenario2PBT2",'Major retrofit'!$I$20,IF(F11="Scenario3PBT2",'Major retrofit'!$J$20,"")))&amp;IF(F11="Scenario1PBT3",'Major retrofit'!$K$20,IF(F11="Scenario2PBT3",'Major retrofit'!$L$20,IF(F11="Scenario3PBT3",'Major retrofit'!$M$20,"")))&amp;IF(F11="Scenario1PBT4",'Major retrofit'!$N$20,IF(F11="Scenario2PBT4",'Major retrofit'!$O$20,IF(F11="Scenario3PBT4",'Major retrofit'!$P$20,"")))&amp;IF(F11="Scenario1PBT5",'Major retrofit'!$Q$20,IF(F11="Scenario2PBT5",'Major retrofit'!$R$20,IF(F11="Scenario3PBT5",'Major retrofit'!$S$20,"")))&amp;IF(F11="Scenario1PBT6",'Major retrofit'!$T$20,IF(F11="Scenario2PBT6",'Major retrofit'!$U$20,IF(F11="Scenario3PBT6",'Major retrofit'!$V$20,"")))&amp;IF(F11="Scenario1PBT7",'Major retrofit'!$W$20,IF(F11="Scenario2PBT7",'Major retrofit'!$X$20,IF(F11="Scenario3PBT7",'Major retrofit'!$Y$20,"")))&amp;IF(F11="Scenario1PBT8",'Major retrofit'!$Z$20,IF(F11="Scenario2PBT8",'Major retrofit'!$AA$20,IF(F11="Scenario3PBT8",'Major retrofit'!$AB$20,"")))&amp;IF(F11="Scenario1PBT9",'Major retrofit'!$AC$20,IF(F11="Scenario2PBT9",'Major retrofit'!$AD$20,IF(F11="Scenario3PBT9",'Major retrofit'!$AE$20,"")))&amp;IF(F11="Scenario1PBT10",'Major retrofit'!$AF$20,IF(F11="Scenario2PBT10",'Major retrofit'!$AG$20,IF(F11="Scenario3PBT10",'Major retrofit'!$AH$20,"")))&amp;IF(F11="Scenario1PBT11",'Major retrofit'!$AI$20,IF(F11="Scenario2PBT11",'Major retrofit'!$AJ$20,IF(F11="Scenario3PBT11",'Major retrofit'!$AK$20,"")))&amp;IF(F11="Scenario1PBT12",'Major retrofit'!$AL$20,IF(F11="Scenario2PBT12",'Major retrofit'!$AM$20,IF(F11="Scenario3PBT12",'Major retrofit'!$AN$20,"")))&amp;IF(F11="Scenario1PBT13",'Major retrofit'!$AO$20,IF(F11="Scenario2PBT13",'Major retrofit'!$AP$20,IF(F11="Scenario3PBT13",'Major retrofit'!$AQ$20,"")))&amp;IF(F11="Scenario1PBT14",'Major retrofit'!$AR$20,IF(F11="Scenario2PBT14",'Major retrofit'!$AS$20,IF(F11="Scenario3PBT14",'Major retrofit'!$AT$20,"")))&amp;IF(F11="Scenario1PBT15",'Major retrofit'!$AU$20,IF(F11="Scenario2PBT15",'Major retrofit'!$AV$20,IF(F11="Scenario3PBT15",'Major retrofit'!$AW$20,"")))</f>
        <v/>
      </c>
      <c r="N11" s="118">
        <f t="shared" si="16"/>
        <v>0</v>
      </c>
      <c r="O11" s="206" t="str">
        <f>IF(F11="Scenario1PBT1",'Major retrofit'!$E$23,IF(F11="Scenario2PBT1",'Major retrofit'!$F$23,IF(F11="Scenario3PBT1",'Major retrofit'!$G$23,"")))&amp;IF(F11="Scenario1PBT2",'Major retrofit'!$H$23,IF(F11="Scenario2PBT2",'Major retrofit'!$I$23,IF(F11="Scenario3PBT2",'Major retrofit'!$J$23,"")))&amp;IF(F11="Scenario1PBT3",'Major retrofit'!$K$23,IF(F11="Scenario2PBT3",'Major retrofit'!$L$23,IF(F11="Scenario3PBT3",'Major retrofit'!$M$23,"")))&amp;IF(F11="Scenario1PBT4",'Major retrofit'!$N$23,IF(F11="Scenario2PBT4",'Major retrofit'!$O$23,IF(F11="Scenario3PBT4",'Major retrofit'!$P$23,"")))&amp;IF(F11="Scenario1PBT5",'Major retrofit'!$Q$23,IF(F11="Scenario2PBT5",'Major retrofit'!$R$23,IF(F11="Scenario3PBT5",'Major retrofit'!$S$23,"")))&amp;IF(F11="Scenario1PBT6",'Major retrofit'!$T$23,IF(F11="Scenario2PBT6",'Major retrofit'!$U$23,IF(F11="Scenario3PBT6",'Major retrofit'!$V$23,"")))&amp;IF(F11="Scenario1PBT7",'Major retrofit'!$W$23,IF(F11="Scenario2PBT7",'Major retrofit'!$X$23,IF(F11="Scenario3PBT7",'Major retrofit'!$Y$23,"")))&amp;IF(F11="Scenario1PBT8",'Major retrofit'!$Z$23,IF(F11="Scenario2PBT8",'Major retrofit'!$AA$23,IF(F11="Scenario3PBT8",'Major retrofit'!$AB$23,"")))&amp;IF(F11="Scenario1PBT9",'Major retrofit'!$AC$23,IF(F11="Scenario2PBT9",'Major retrofit'!$AD$23,IF(F11="Scenario3PBT9",'Major retrofit'!$AE$23,"")))&amp;IF(F11="Scenario1PBT10",'Major retrofit'!$AF$23,IF(F11="Scenario2PBT10",'Major retrofit'!$AG$23,IF(F11="Scenario3PBT10",'Major retrofit'!$AH$23,"")))&amp;IF(F11="Scenario1PBT11",'Major retrofit'!$AI$23,IF(F11="Scenario2PBT11",'Major retrofit'!$AJ$23,IF(F11="Scenario3PBT11",'Major retrofit'!$AK$23,"")))&amp;IF(F11="Scenario1PBT12",'Major retrofit'!$AL$23,IF(F11="Scenario2PBT12",'Major retrofit'!$AM$23,IF(F11="Scenario3PBT12",'Major retrofit'!$AN$23,"")))&amp;IF(F11="Scenario1PBT13",'Major retrofit'!$AO$23,IF(F11="Scenario2PBT13",'Major retrofit'!$AP$23,IF(F11="Scenario3PBT13",'Major retrofit'!$AQ$23,"")))&amp;IF(F11="Scenario1PBT14",'Major retrofit'!$AR$23,IF(F11="Scenario2PBT14",'Major retrofit'!$AS$23,IF(F11="Scenario3PBT14",'Major retrofit'!$AT$23,"")))&amp;IF(F11="Scenario1PBT15",'Major retrofit'!$AU$23,IF(F11="Scenario2PBT15",'Major retrofit'!$AV$23,IF(F11="Scenario3PBT15",'Major retrofit'!$AW$23,"")))</f>
        <v/>
      </c>
      <c r="P11" s="117">
        <f t="shared" si="17"/>
        <v>0</v>
      </c>
      <c r="Q11" s="117" t="str">
        <f>IF(F11="Scenario1PBT1",'Major retrofit'!$E$25,IF(F11="Scenario2PBT1",'Major retrofit'!$F$25,IF(F11="Scenario3PBT1",'Major retrofit'!$G$25,"")))&amp;IF(F11="Scenario1PBT2",'Major retrofit'!$H$25,IF(F11="Scenario2PBT2",'Major retrofit'!$I$25,IF(F11="Scenario3PBT2",'Major retrofit'!$J$25,"")))&amp;IF(F11="Scenario1PBT3",'Major retrofit'!$K$25,IF(F11="Scenario2PBT3",'Major retrofit'!$L$25,IF(F11="Scenario3PBT3",'Major retrofit'!$M$25,"")))&amp;IF(F11="Scenario1PBT4",'Major retrofit'!$N$25,IF(F11="Scenario2PBT4",'Major retrofit'!$O$25,IF(F11="Scenario3PBT4",'Major retrofit'!$P$25,"")))&amp;IF(F11="Scenario1PBT5",'Major retrofit'!$Q$25,IF(F11="Scenario2PBT5",'Major retrofit'!$R$25,IF(F11="Scenario3PBT5",'Major retrofit'!$S$25,"")))&amp;IF(F11="Scenario1PBT6",'Major retrofit'!$T$25,IF(F11="Scenario2PBT6",'Major retrofit'!$U$25,IF(F11="Scenario3PBT6",'Major retrofit'!$V$25,"")))&amp;IF(F11="Scenario1PBT7",'Major retrofit'!$W$25,IF(F11="Scenario2PBT7",'Major retrofit'!$X$25,IF(F11="Scenario3PBT7",'Major retrofit'!$Y$25,"")))&amp;IF(F11="Scenario1PBT8",'Major retrofit'!$Z$25,IF(F11="Scenario2PBT8",'Major retrofit'!$AA$25,IF(F11="Scenario3PBT8",'Major retrofit'!$AB$25,"")))&amp;IF(F11="Scenario1PBT9",'Major retrofit'!$AC$25,IF(F11="Scenario2PBT9",'Major retrofit'!$AD$25,IF(F11="Scenario3PBT9",'Major retrofit'!$AE$25,"")))&amp;IF(F11="Scenario1PBT10",'Major retrofit'!$AF$25,IF(F11="Scenario2PBT10",'Major retrofit'!$AG$25,IF(F11="Scenario3PBT10",'Major retrofit'!$AH$25,"")))&amp;IF(F11="Scenario1PBT11",'Major retrofit'!$AI$25,IF(F11="Scenario2PBT11",'Major retrofit'!$AJ$25,IF(F11="Scenario3PBT11",'Major retrofit'!$AK$25,"")))&amp;IF(F11="Scenario1PBT12",'Major retrofit'!$AL$25,IF(F11="Scenario2PBT12",'Major retrofit'!$AM$25,IF(F11="Scenario3PBT12",'Major retrofit'!$AN$25,"")))&amp;IF(F11="Scenario1PBT13",'Major retrofit'!$AO$25,IF(F11="Scenario2PBT13",'Major retrofit'!$AP$25,IF(F11="Scenario3PBT13",'Major retrofit'!$AQ$25,"")))&amp;IF(F11="Scenario1PBT14",'Major retrofit'!$AR$25,IF(F11="Scenario2PBT14",'Major retrofit'!$AS$25,IF(F11="Scenario3PBT14",'Major retrofit'!$AT$25,"")))&amp;IF(F11="Scenario1PBT15",'Major retrofit'!$AU$25,IF(F11="Scenario2PBT15",'Major retrofit'!$AV$25,IF(F11="Scenario3PBT15",'Major retrofit'!$AW$25,"")))</f>
        <v/>
      </c>
      <c r="R11" s="117">
        <f t="shared" si="18"/>
        <v>0</v>
      </c>
      <c r="S11" s="117" t="str">
        <f>IF(F11="Scenario1PBT1",'Major retrofit'!$E$27,IF(F11="Scenario2PBT1",'Major retrofit'!$F$27,IF(F11="Scenario3PBT1",'Major retrofit'!$G$27,"")))&amp;IF(F11="Scenario1PBT2",'Major retrofit'!$H$27,IF(F11="Scenario2PBT2",'Major retrofit'!$I$27,IF(F11="Scenario3PBT2",'Major retrofit'!$J$27,"")))&amp;IF(F11="Scenario1PBT3",'Major retrofit'!$K$27,IF(F11="Scenario2PBT3",'Major retrofit'!$L$27,IF(F11="Scenario3PBT3",'Major retrofit'!$M$27,"")))&amp;IF(F11="Scenario1PBT4",'Major retrofit'!$N$27,IF(F11="Scenario2PBT4",'Major retrofit'!$O$27,IF(F11="Scenario3PBT4",'Major retrofit'!$P$27,"")))&amp;IF(F11="Scenario1PBT5",'Major retrofit'!$Q$27,IF(F11="Scenario2PBT5",'Major retrofit'!$R$27,IF(F11="Scenario3PBT5",'Major retrofit'!$S$27,"")))&amp;IF(F11="Scenario1PBT6",'Major retrofit'!$T$27,IF(F11="Scenario2PBT6",'Major retrofit'!$U$27,IF(F11="Scenario3PBT6",'Major retrofit'!$V$27,"")))&amp;IF(F11="Scenario1PBT7",'Major retrofit'!$W$27,IF(F11="Scenario2PBT7",'Major retrofit'!$X$27,IF(F11="Scenario3PBT7",'Major retrofit'!$Y$27,"")))&amp;IF(F11="Scenario1PBT8",'Major retrofit'!$Z$27,IF(F11="Scenario2PBT8",'Major retrofit'!$AA$27,IF(F11="Scenario3PBT8",'Major retrofit'!$AB$27,"")))&amp;IF(F11="Scenario1PBT9",'Major retrofit'!$AC$27,IF(F11="Scenario2PBT9",'Major retrofit'!$AD$27,IF(F11="Scenario3PBT9",'Major retrofit'!$AE$27,"")))&amp;IF(F11="Scenario1PBT10",'Major retrofit'!$AF$27,IF(F11="Scenario2PBT10",'Major retrofit'!$AG$27,IF(F11="Scenario3PBT10",'Major retrofit'!$AH$27,"")))&amp;IF(F11="Scenario1PBT11",'Major retrofit'!$AI$27,IF(F11="Scenario2PBT11",'Major retrofit'!$AJ$27,IF(F11="Scenario3PBT11",'Major retrofit'!$AK$27,"")))&amp;IF(F11="Scenario1PBT12",'Major retrofit'!$AL$27,IF(F11="Scenario2PBT12",'Major retrofit'!$AM$27,IF(F11="Scenario3PBT12",'Major retrofit'!$AN$27,"")))&amp;IF(F11="Scenario1PBT13",'Major retrofit'!$AO$27,IF(F11="Scenario2PBT13",'Major retrofit'!$AP$27,IF(F11="Scenario3PBT13",'Major retrofit'!$AQ$27,"")))&amp;IF(F11="Scenario1PBT14",'Major retrofit'!$AR$27,IF(F11="Scenario2PBT14",'Major retrofit'!$AS$27,IF(F11="Scenario3PBT14",'Major retrofit'!$AT$27,"")))&amp;IF(F11="Scenario1PBT15",'Major retrofit'!$AU$27,IF(F11="Scenario2PBT15",'Major retrofit'!$AV$27,IF(F11="Scenario3PBT15",'Major retrofit'!$AW$27,"")))</f>
        <v/>
      </c>
      <c r="T11" s="207">
        <f t="shared" si="19"/>
        <v>0</v>
      </c>
      <c r="U11" s="206" t="str">
        <f>IF(F11="Scenario1PBT1",'Major retrofit'!$E$38,IF(F11="Scenario2PBT1",'Major retrofit'!$F$38,IF(F11="Scenario3PBT1",'Major retrofit'!$G$38,"")))&amp;IF(F11="Scenario1PBT2",'Major retrofit'!$H$38,IF(F11="Scenario2PBT2",'Major retrofit'!$I$38,IF(F11="Scenario3PBT2",'Major retrofit'!$J$38,"")))&amp;IF(F11="Scenario1PBT3",'Major retrofit'!$K$38,IF(F11="Scenario2PBT3",'Major retrofit'!$L$38,IF(F11="Scenario3PBT3",'Major retrofit'!$M$38,"")))&amp;IF(F11="Scenario1PBT4",'Major retrofit'!$N$38,IF(F11="Scenario2PBT4",'Major retrofit'!$O$38,IF(F11="Scenario3PBT4",'Major retrofit'!$P$38,"")))&amp;IF(F11="Scenario1PBT5",'Major retrofit'!$Q$38,IF(F11="Scenario2PBT5",'Major retrofit'!$R$38,IF(F11="Scenario3PBT5",'Major retrofit'!$S$38,"")))&amp;IF(F11="Scenario1PBT6",'Major retrofit'!$T$38,IF(F11="Scenario2PBT6",'Major retrofit'!$U$38,IF(F11="Scenario3PBT6",'Major retrofit'!$V$38,"")))&amp;IF(F11="Scenario1PBT7",'Major retrofit'!$W$38,IF(F11="Scenario2PBT7",'Major retrofit'!$X$38,IF(F11="Scenario3PBT7",'Major retrofit'!$Y$38,"")))&amp;IF(F11="Scenario1PBT8",'Major retrofit'!$Z$38,IF(F11="Scenario2PBT8",'Major retrofit'!$AA$38,IF(F11="Scenario3PBT8",'Major retrofit'!$AB$38,"")))&amp;IF(F11="Scenario1PBT9",'Major retrofit'!$AC$38,IF(F11="Scenario2PBT9",'Major retrofit'!$AD$38,IF(F11="Scenario3PBT9",'Major retrofit'!$AE$38,"")))&amp;IF(F11="Scenario1PBT10",'Major retrofit'!$AF$38,IF(F11="Scenario2PBT10",'Major retrofit'!$AG$38,IF(F11="Scenario3PBT10",'Major retrofit'!$AH$38,"")))&amp;IF(F11="Scenario1PBT11",'Major retrofit'!$AI$38,IF(F11="Scenario2PBT11",'Major retrofit'!$AJ$38,IF(F11="Scenario3PBT11",'Major retrofit'!$AK$38,"")))&amp;IF(F11="Scenario1PBT12",'Major retrofit'!$AL$38,IF(F11="Scenario2PBT12",'Major retrofit'!$AM$38,IF(F11="Scenario3PBT12",'Major retrofit'!$AN$38,"")))&amp;IF(F11="Scenario1PBT13",'Major retrofit'!$AO$38,IF(F11="Scenario2PBT13",'Major retrofit'!$AP$38,IF(F11="Scenario3PBT13",'Major retrofit'!$AQ$38,"")))&amp;IF(F11="Scenario1PBT14",'Major retrofit'!$AR$38,IF(F11="Scenario2PBT14",'Major retrofit'!$AS$38,IF(F11="Scenario3PBT14",'Major retrofit'!$AT$38,"")))&amp;IF(F11="Scenario1PBT15",'Major retrofit'!$AU$38,IF(F11="Scenario2PBT15",'Major retrofit'!$AV$38,IF(F11="Scenario3PBT15",'Major retrofit'!$AW$38,"")))</f>
        <v/>
      </c>
      <c r="V11" s="117">
        <f t="shared" si="20"/>
        <v>0</v>
      </c>
      <c r="W11" s="117" t="str">
        <f>IF(F11="Scenario1PBT1",'Major retrofit'!$E$40,IF(F11="Scenario2PBT1",'Major retrofit'!$F$40,IF(F11="Scenario3PBT1",'Major retrofit'!$G$40,"")))&amp;IF(F11="Scenario1PBT2",'Major retrofit'!$H$40,IF(F11="Scenario2PBT2",'Major retrofit'!$I$40,IF(F11="Scenario3PBT2",'Major retrofit'!$J$40,"")))&amp;IF(F11="Scenario1PBT3",'Major retrofit'!$K$40,IF(F11="Scenario2PBT3",'Major retrofit'!$L$40,IF(F11="Scenario3PBT3",'Major retrofit'!$M$40,"")))&amp;IF(F11="Scenario1PBT4",'Major retrofit'!$N$40,IF(F11="Scenario2PBT4",'Major retrofit'!$O$40,IF(F11="Scenario3PBT4",'Major retrofit'!$P$40,"")))&amp;IF(F11="Scenario1PBT5",'Major retrofit'!$Q$40,IF(F11="Scenario2PBT5",'Major retrofit'!$R$40,IF(F11="Scenario3PBT5",'Major retrofit'!$S$40,"")))&amp;IF(F11="Scenario1PBT6",'Major retrofit'!$T$40,IF(F11="Scenario2PBT6",'Major retrofit'!$U$40,IF(F11="Scenario3PBT6",'Major retrofit'!$V$40,"")))&amp;IF(F11="Scenario1PBT7",'Major retrofit'!$W$40,IF(F11="Scenario2PBT7",'Major retrofit'!$X$40,IF(F11="Scenario3PBT7",'Major retrofit'!$Y$40,"")))&amp;IF(F11="Scenario1PBT8",'Major retrofit'!$Z$40,IF(F11="Scenario2PBT8",'Major retrofit'!$AA$40,IF(F11="Scenario3PBT8",'Major retrofit'!$AB$40,"")))&amp;IF(F11="Scenario1PBT9",'Major retrofit'!$AC$40,IF(F11="Scenario2PBT9",'Major retrofit'!$AD$40,IF(F11="Scenario3PBT9",'Major retrofit'!$AE$40,"")))&amp;IF(F11="Scenario1PBT10",'Major retrofit'!$AF$40,IF(F11="Scenario2PBT10",'Major retrofit'!$AG$40,IF(F11="Scenario3PBT10",'Major retrofit'!$AH$40,"")))&amp;IF(F11="Scenario1PBT11",'Major retrofit'!$AI$40,IF(F11="Scenario2PBT11",'Major retrofit'!$AJ$40,IF(F11="Scenario3PBT11",'Major retrofit'!$AK$40,"")))&amp;IF(F11="Scenario1PBT12",'Major retrofit'!$AL$40,IF(F11="Scenario2PBT12",'Major retrofit'!$AM$40,IF(F11="Scenario3PBT12",'Major retrofit'!$AN$40,"")))&amp;IF(F11="Scenario1PBT13",'Major retrofit'!$AO$40,IF(F11="Scenario2PBT13",'Major retrofit'!$AP$40,IF(F11="Scenario3PBT13",'Major retrofit'!$AQ$40,"")))&amp;IF(F11="Scenario1PBT14",'Major retrofit'!$AR$40,IF(F11="Scenario2PBT14",'Major retrofit'!$AS$40,IF(F11="Scenario3PBT14",'Major retrofit'!$AT$40,"")))&amp;IF(F11="Scenario1PBT15",'Major retrofit'!$AU$40,IF(F11="Scenario2PBT15",'Major retrofit'!$AV$40,IF(F11="Scenario3PBT15",'Major retrofit'!$AW$40,"")))</f>
        <v/>
      </c>
      <c r="X11" s="117">
        <f t="shared" si="21"/>
        <v>0</v>
      </c>
      <c r="Y11" s="117" t="str">
        <f>IF(F11="Scenario1PBT1",'Major retrofit'!$E$42,IF(F11="Scenario2PBT1",'Major retrofit'!$F$42,IF(F11="Scenario3PBT1",'Major retrofit'!$G$42,"")))&amp;IF(F11="Scenario1PBT2",'Major retrofit'!$H$42,IF(F11="Scenario2PBT2",'Major retrofit'!$I$42,IF(F11="Scenario3PBT2",'Major retrofit'!$J$42,"")))&amp;IF(F11="Scenario1PBT3",'Major retrofit'!$K$42,IF(F11="Scenario2PBT3",'Major retrofit'!$L$42,IF(F11="Scenario3PBT3",'Major retrofit'!$M$42,"")))&amp;IF(F11="Scenario1PBT4",'Major retrofit'!$N$42,IF(F11="Scenario2PBT4",'Major retrofit'!$O$42,IF(F11="Scenario3PBT4",'Major retrofit'!$P$42,"")))&amp;IF(F11="Scenario1PBT5",'Major retrofit'!$Q$42,IF(F11="Scenario2PBT5",'Major retrofit'!$R$42,IF(F11="Scenario3PBT5",'Major retrofit'!$S$42,"")))&amp;IF(F11="Scenario1PBT6",'Major retrofit'!$T$42,IF(F11="Scenario2PBT6",'Major retrofit'!$U$42,IF(F11="Scenario3PBT6",'Major retrofit'!$V$42,"")))&amp;IF(F11="Scenario1PBT7",'Major retrofit'!$W$42,IF(F11="Scenario2PBT7",'Major retrofit'!$X$42,IF(F11="Scenario3PBT7",'Major retrofit'!$Y$42,"")))&amp;IF(F11="Scenario1PBT8",'Major retrofit'!$Z$42,IF(F11="Scenario2PBT8",'Major retrofit'!$AA$42,IF(F11="Scenario3PBT8",'Major retrofit'!$AB$42,"")))&amp;IF(F11="Scenario1PBT9",'Major retrofit'!$AC$42,IF(F11="Scenario2PBT9",'Major retrofit'!$AD$42,IF(F11="Scenario3PBT9",'Major retrofit'!$AE$42,"")))&amp;IF(F11="Scenario1PBT10",'Major retrofit'!$AF$42,IF(F11="Scenario2PBT10",'Major retrofit'!$AG$42,IF(F11="Scenario3PBT10",'Major retrofit'!$AH$42,"")))&amp;IF(F11="Scenario1PBT11",'Major retrofit'!$AI$42,IF(F11="Scenario2PBT11",'Major retrofit'!$AJ$42,IF(F11="Scenario3PBT11",'Major retrofit'!$AK$42,"")))&amp;IF(F11="Scenario1PBT12",'Major retrofit'!$AL$42,IF(F11="Scenario2PBT12",'Major retrofit'!$AM$42,IF(F11="Scenario3PBT12",'Major retrofit'!$AN$42,"")))&amp;IF(F11="Scenario1PBT13",'Major retrofit'!$AO$42,IF(F11="Scenario2PBT13",'Major retrofit'!$AP$42,IF(F11="Scenario3PBT13",'Major retrofit'!$AQ$42,"")))&amp;IF(F11="Scenario1PBT14",'Major retrofit'!$AR$42,IF(F11="Scenario2PBT14",'Major retrofit'!$AS$42,IF(F11="Scenario3PBT14",'Major retrofit'!$AT$42,"")))&amp;IF(F11="Scenario1PBT15",'Major retrofit'!$AU$42,IF(F11="Scenario2PBT15",'Major retrofit'!$AV$42,IF(F11="Scenario3PBT15",'Major retrofit'!$AW$42,"")))</f>
        <v/>
      </c>
      <c r="Z11" s="117">
        <f t="shared" si="22"/>
        <v>0</v>
      </c>
      <c r="AA11" s="178" t="str">
        <f>IF(F11="Scenario1PBT1",'Major retrofit'!$E$101,IF(F11="Scenario2PBT1",'Major retrofit'!$F$101,IF(F11="Scenario3PBT1",'Major retrofit'!$G$101,"")))&amp;IF(F11="Scenario1PBT2",'Major retrofit'!$H$101,IF(F11="Scenario2PBT2",'Major retrofit'!$I$101,IF(F11="Scenario3PBT2",'Major retrofit'!$J$101,"")))&amp;IF(F11="Scenario1PBT3",'Major retrofit'!$K$101,IF(F11="Scenario2PBT3",'Major retrofit'!$L$101,IF(F11="Scenario3PBT3",'Major retrofit'!$M$101,"")))&amp;IF(F11="Scenario1PBT4",'Major retrofit'!$N$101,IF(F11="Scenario2PBT4",'Major retrofit'!$O$101,IF(F11="Scenario3PBT4",'Major retrofit'!$P$101,"")))&amp;IF(F11="Scenario1PBT5",'Major retrofit'!$Q$101,IF(F11="Scenario2PBT5",'Major retrofit'!$R$101,IF(F11="Scenario3PBT5",'Major retrofit'!$S$101,"")))&amp;IF(F11="Scenario1PBT6",'Major retrofit'!$T$101,IF(F11="Scenario2PBT6",'Major retrofit'!$U$101,IF(F11="Scenario3PBT6",'Major retrofit'!$V$101,"")))&amp;IF(F11="Scenario1PBT7",'Major retrofit'!$W$101,IF(F11="Scenario2PBT7",'Major retrofit'!$X$101,IF(F11="Scenario3PBT7",'Major retrofit'!$Y$101,"")))&amp;IF(F11="Scenario1PBT8",'Major retrofit'!$Z$101,IF(F11="Scenario2PBT8",'Major retrofit'!$AA$101,IF(F11="Scenario3PBT8",'Major retrofit'!$AB$101,"")))&amp;IF(F11="Scenario1PBT9",'Major retrofit'!$AC$101,IF(F11="Scenario2PBT9",'Major retrofit'!$AD$101,IF(F11="Scenario3PBT9",'Major retrofit'!$AE$101,"")))&amp;IF(F11="Scenario1PBT10",'Major retrofit'!$AF$101,IF(F11="Scenario2PBT10",'Major retrofit'!$AG$101,IF(F11="Scenario3PBT10",'Major retrofit'!$AH$101,"")))&amp;IF(F11="Scenario1PBT11",'Major retrofit'!$AI$101,IF(F11="Scenario2PBT11",'Major retrofit'!$AJ$101,IF(F11="Scenario3PBT11",'Major retrofit'!$AK$101,"")))&amp;IF(F11="Scenario1PBT12",'Major retrofit'!$AL$101,IF(F11="Scenario2PBT12",'Major retrofit'!$AM$101,IF(F11="Scenario3PBT12",'Major retrofit'!$AN$101,"")))&amp;IF(F11="Scenario1PBT13",'Major retrofit'!$AO$101,IF(F11="Scenario2PBT13",'Major retrofit'!$AP$101,IF(F11="Scenario3PBT13",'Major retrofit'!$AQ$101,"")))&amp;IF(F11="Scenario1PBT14",'Major retrofit'!$AR$101,IF(F11="Scenario2PBT14",'Major retrofit'!$AS$101,IF(F11="Scenario3PBT14",'Major retrofit'!$AT$101,"")))&amp;IF(F11="Scenario1PBT15",'Major retrofit'!$AU$101,IF(F11="Scenario2PBT15",'Major retrofit'!$AV$101,IF(F11="Scenario3PBT15",'Major retrofit'!$AW$101,"")))</f>
        <v/>
      </c>
      <c r="AB11" s="179">
        <f t="shared" si="23"/>
        <v>0</v>
      </c>
      <c r="AC11" s="363" t="str">
        <f t="shared" si="24"/>
        <v/>
      </c>
      <c r="AD11" s="353">
        <f>IF(AC11="",IFERROR('Projection_Base-case'!G12-G11,0),0)</f>
        <v>0</v>
      </c>
      <c r="AE11" s="350">
        <f t="shared" si="0"/>
        <v>0</v>
      </c>
      <c r="AF11" s="361">
        <f>IFERROR(100*AD11/'Projection_Base-case'!G12,0)</f>
        <v>0</v>
      </c>
      <c r="AG11" s="352">
        <f>IF(AC11="",IFERROR('Projection_Base-case'!I12-I11,0),0)</f>
        <v>0</v>
      </c>
      <c r="AH11" s="353">
        <f t="shared" si="1"/>
        <v>0</v>
      </c>
      <c r="AI11" s="361">
        <f>IFERROR(100*AG11/'Projection_Base-case'!I12,0)</f>
        <v>0</v>
      </c>
      <c r="AJ11" s="352">
        <f>IF(AC11="",IFERROR('Projection_Base-case'!K12-K11,0),0)</f>
        <v>0</v>
      </c>
      <c r="AK11" s="353">
        <f t="shared" si="2"/>
        <v>0</v>
      </c>
      <c r="AL11" s="361">
        <f>IFERROR(100*AJ11/'Projection_Base-case'!K12,0)</f>
        <v>0</v>
      </c>
      <c r="AM11" s="352">
        <f>-IF(AC11="",IFERROR('Projection_Base-case'!M12-M11,0),0)</f>
        <v>0</v>
      </c>
      <c r="AN11" s="353">
        <f t="shared" si="3"/>
        <v>0</v>
      </c>
      <c r="AO11" s="354">
        <f>IFERROR(IF('Projection_Base-case'!N12&gt;0,100*AN11/'Projection_Base-case'!N12,100*AN11/N11),0)</f>
        <v>0</v>
      </c>
      <c r="AP11" s="355">
        <f>IF(AC11="",IFERROR('Projection_Base-case'!O12-O11,0),0)</f>
        <v>0</v>
      </c>
      <c r="AQ11" s="356">
        <f t="shared" si="4"/>
        <v>0</v>
      </c>
      <c r="AR11" s="356">
        <f>IFERROR(100*AP11/'Projection_Base-case'!O12,0)</f>
        <v>0</v>
      </c>
      <c r="AS11" s="355">
        <f>IF(AC11="",IFERROR('Projection_Base-case'!Q12-Q11,0),0)</f>
        <v>0</v>
      </c>
      <c r="AT11" s="356">
        <f t="shared" si="5"/>
        <v>0</v>
      </c>
      <c r="AU11" s="356">
        <f>IFERROR(100*AS11/'Projection_Base-case'!Q12,0)</f>
        <v>0</v>
      </c>
      <c r="AV11" s="355">
        <f>IF(AC11="",IFERROR('Projection_Base-case'!S12-S11,0),0)</f>
        <v>0</v>
      </c>
      <c r="AW11" s="356">
        <f t="shared" si="6"/>
        <v>0</v>
      </c>
      <c r="AX11" s="357">
        <f>IFERROR(100*AV11/'Projection_Base-case'!S12,0)</f>
        <v>0</v>
      </c>
      <c r="AY11" s="358">
        <f>IF(AC11="",IFERROR('Projection_Base-case'!U12-U11,0),0)</f>
        <v>0</v>
      </c>
      <c r="AZ11" s="359">
        <f t="shared" si="7"/>
        <v>0</v>
      </c>
      <c r="BA11" s="359">
        <f>IFERROR(100*AY11/'Projection_Base-case'!U12,0)</f>
        <v>0</v>
      </c>
      <c r="BB11" s="358">
        <f>IF(AC11="",IFERROR('Projection_Base-case'!W12-W11,0),0)</f>
        <v>0</v>
      </c>
      <c r="BC11" s="359">
        <f t="shared" si="8"/>
        <v>0</v>
      </c>
      <c r="BD11" s="359">
        <f>IFERROR(100*BB11/'Projection_Base-case'!W12,0)</f>
        <v>0</v>
      </c>
      <c r="BE11" s="358">
        <f>IF(AC11="",IFERROR('Projection_Base-case'!Y12-Y11,0),0)</f>
        <v>0</v>
      </c>
      <c r="BF11" s="359">
        <f t="shared" si="9"/>
        <v>0</v>
      </c>
      <c r="BG11" s="359">
        <f>IFERROR(100*BE11/'Projection_Base-case'!Y12,0)</f>
        <v>0</v>
      </c>
      <c r="BH11" s="359">
        <f t="shared" si="10"/>
        <v>0</v>
      </c>
      <c r="BI11" s="360">
        <f t="shared" si="11"/>
        <v>0</v>
      </c>
    </row>
    <row r="12" spans="1:61">
      <c r="A12" s="205">
        <v>8</v>
      </c>
      <c r="B12" s="347">
        <f>IF('Projection_Base-case'!B13&lt;&gt;"",'Projection_Base-case'!B13,0)</f>
        <v>0</v>
      </c>
      <c r="C12" s="347">
        <f>IF('Projection_Base-case'!C13&lt;&gt;"",'Projection_Base-case'!C13,0)</f>
        <v>0</v>
      </c>
      <c r="D12" s="365">
        <f>IF('Projection_Base-case'!D13&lt;&gt;"",'Projection_Base-case'!D13,0)</f>
        <v>0</v>
      </c>
      <c r="E12" s="322"/>
      <c r="F12" s="367" t="str">
        <f t="shared" si="12"/>
        <v>0</v>
      </c>
      <c r="G12" s="177" t="str">
        <f>IF(F12="Scenario1PBT1",'Major retrofit'!$E$6,IF(F12="Scenario2PBT1",'Major retrofit'!$F$6,IF(F12="Scenario3PBT1",'Major retrofit'!$G$6,"")))&amp;IF(F12="Scenario1PBT2",'Major retrofit'!$H$6,IF(F12="Scenario2PBT2",'Major retrofit'!$I$6,IF(F12="Scenario3PBT2",'Major retrofit'!$J$6,"")))&amp;IF(F12="Scenario1PBT3",'Major retrofit'!$K$6,IF(F12="Scenario2PBT3",'Major retrofit'!$L$6,IF(F12="Scenario3PBT3",'Major retrofit'!$M$6,"")))&amp;IF(F12="Scenario1PBT4",'Major retrofit'!$N$6,IF(F12="Scenario2PBT4",'Major retrofit'!$O$6,IF(F12="Scenario3PBT4",'Major retrofit'!$P$6,"")))&amp;IF(F12="Scenario1PBT5",'Major retrofit'!$Q$6,IF(F12="Scenario2PBT5",'Major retrofit'!$R$6,IF(F12="Scenario3PBT5",'Major retrofit'!$S$6,"")))&amp;IF(F12="Scenario1PBT6",'Major retrofit'!$T$6,IF(F12="Scenario2PBT6",'Major retrofit'!$U$6,IF(F12="Scenario3PBT6",'Major retrofit'!$V$6,"")))&amp;IF(F12="Scenario1PBT7",'Major retrofit'!$W$6,IF(F12="Scenario2PBT7",'Major retrofit'!$X$6,IF(F12="Scenario3PBT7",'Major retrofit'!$Y$6,"")))&amp;IF(F12="Scenario1PBT8",'Major retrofit'!$Z$6,IF(F12="Scenario2PBT8",'Major retrofit'!$AA$6,IF(F12="Scenario3PBT8",'Major retrofit'!$AB$6,"")))&amp;IF(F12="Scenario1PBT9",'Major retrofit'!$AC$6,IF(F12="Scenario2PBT9",'Major retrofit'!$AD$6,IF(F12="Scenario3PBT9",'Major retrofit'!$AE$6,"")))&amp;IF(F12="Scenario1PBT10",'Major retrofit'!$AF$6,IF(F12="Scenario2PBT10",'Major retrofit'!$AG$6,IF(F12="Scenario3PBT10",'Major retrofit'!$AH$6,"")))&amp;IF(F12="Scenario1PBT11",'Major retrofit'!$AI$6,IF(F12="Scenario2PBT11",'Major retrofit'!$AJ$6,IF(F12="Scenario3PBT11",'Major retrofit'!$AK$6,"")))&amp;IF(F12="Scenario1PBT12",'Major retrofit'!$AL$6,IF(F12="Scenario2PBT12",'Major retrofit'!$AM$6,IF(F12="Scenario3PBT12",'Major retrofit'!$AN$6,"")))&amp;IF(F12="Scenario1PBT13",'Major retrofit'!$AO$6,IF(F12="Scenario2PBT13",'Major retrofit'!$AP$6,IF(F12="Scenario3PBT13",'Major retrofit'!$AQ$6,"")))&amp;IF(F12="Scenario1PBT14",'Major retrofit'!$AR$6,IF(F12="Scenario2PBT14",'Major retrofit'!$AS$6,IF(F12="Scenario3PBT14",'Major retrofit'!$AT$6,"")))&amp;IF(F12="Scenario1PBT15",'Major retrofit'!$AU$6,IF(F12="Scenario2PBT15",'Major retrofit'!$AV$6,IF(F12="Scenario3PBT15",'Major retrofit'!$AW$6,"")))</f>
        <v/>
      </c>
      <c r="H12" s="117">
        <f t="shared" si="13"/>
        <v>0</v>
      </c>
      <c r="I12" s="178" t="str">
        <f>IF(F12="Scenario1PBT1",'Major retrofit'!$E$16,IF(F12="Scenario2PBT1",'Major retrofit'!$F$16,IF(F12="Scenario3PBT1",'Major retrofit'!$G$16,"")))&amp;IF(F12="Scenario1PBT2",'Major retrofit'!$H$16,IF(F12="Scenario2PBT2",'Major retrofit'!$I$16,IF(F12="Scenario3PBT2",'Major retrofit'!$J$16,"")))&amp;IF(F12="Scenario1PBT3",'Major retrofit'!$K$16,IF(F12="Scenario2PBT3",'Major retrofit'!$L$16,IF(F12="Scenario3PBT3",'Major retrofit'!$M$16,"")))&amp;IF(F12="Scenario1PBT4",'Major retrofit'!$N$16,IF(F12="Scenario2PBT4",'Major retrofit'!$O$16,IF(F12="Scenario3PBT4",'Major retrofit'!$P$16,"")))&amp;IF(F12="Scenario1PBT5",'Major retrofit'!$Q$16,IF(F12="Scenario2PBT5",'Major retrofit'!$R$16,IF(F12="Scenario3PBT5",'Major retrofit'!$S$16,"")))&amp;IF(F12="Scenario1PBT6",'Major retrofit'!$T$16,IF(F12="Scenario2PBT6",'Major retrofit'!$U$16,IF(F12="Scenario3PBT6",'Major retrofit'!$V$16,"")))&amp;IF(F12="Scenario1PBT7",'Major retrofit'!$W$16,IF(F12="Scenario2PBT7",'Major retrofit'!$X$16,IF(F12="Scenario3PBT7",'Major retrofit'!$Y$16,"")))&amp;IF(F12="Scenario1PBT8",'Major retrofit'!$Z$16,IF(F12="Scenario2PBT8",'Major retrofit'!$AA$16,IF(F12="Scenario3PBT8",'Major retrofit'!$AB$16,"")))&amp;IF(F12="Scenario1PBT9",'Major retrofit'!$AC$16,IF(F12="Scenario2PBT9",'Major retrofit'!$AD$16,IF(F12="Scenario3PBT9",'Major retrofit'!$AE$16,"")))&amp;IF(F12="Scenario1PBT10",'Major retrofit'!$AF$16,IF(F12="Scenario2PBT10",'Major retrofit'!$AG$16,IF(F12="Scenario3PBT10",'Major retrofit'!$AH$16,"")))&amp;IF(F12="Scenario1PBT11",'Major retrofit'!$AI$16,IF(F12="Scenario2PBT11",'Major retrofit'!$AJ$16,IF(F12="Scenario3PBT11",'Major retrofit'!$AK$16,"")))&amp;IF(F12="Scenario1PBT12",'Major retrofit'!$AL$16,IF(F12="Scenario2PBT12",'Major retrofit'!$AM$16,IF(F12="Scenario3PBT12",'Major retrofit'!$AN$16,"")))&amp;IF(F12="Scenario1PBT13",'Major retrofit'!$AO$16,IF(F12="Scenario2PBT13",'Major retrofit'!$AP$16,IF(F12="Scenario3PBT13",'Major retrofit'!$AQ$16,"")))&amp;IF(F12="Scenario1PBT14",'Major retrofit'!$AR$16,IF(F12="Scenario2PBT14",'Major retrofit'!$AS$16,IF(F12="Scenario3PBT14",'Major retrofit'!$AT$16,"")))&amp;IF(F12="Scenario1PBT15",'Major retrofit'!$AU$16,IF(F12="Scenario2PBT15",'Major retrofit'!$AV$16,IF(F12="Scenario3PBT15",'Major retrofit'!$AW$16,"")))</f>
        <v/>
      </c>
      <c r="J12" s="117">
        <f t="shared" si="14"/>
        <v>0</v>
      </c>
      <c r="K12" s="117" t="str">
        <f>IF(F12="Scenario1PBT1",'Major retrofit'!$E$18,IF(F12="Scenario2PBT1",'Major retrofit'!$F$18,IF(F12="Scenario3PBT1",'Major retrofit'!$G$18,"")))&amp;IF(F12="Scenario1PBT2",'Major retrofit'!$H$18,IF(F12="Scenario2PBT2",'Major retrofit'!$I$18,IF(F12="Scenario3PBT2",'Major retrofit'!$J$18,"")))&amp;IF(F12="Scenario1PBT3",'Major retrofit'!$K$18,IF(F12="Scenario2PBT3",'Major retrofit'!$L$18,IF(F12="Scenario3PBT3",'Major retrofit'!$M$18,"")))&amp;IF(F12="Scenario1PBT4",'Major retrofit'!$N$18,IF(F12="Scenario2PBT4",'Major retrofit'!$O$18,IF(F12="Scenario3PBT4",'Major retrofit'!$P$18,"")))&amp;IF(F12="Scenario1PBT5",'Major retrofit'!$Q$18,IF(F12="Scenario2PBT5",'Major retrofit'!$R$18,IF(F12="Scenario3PBT5",'Major retrofit'!$S$18,"")))&amp;IF(F12="Scenario1PBT6",'Major retrofit'!$T$18,IF(F12="Scenario2PBT6",'Major retrofit'!$U$18,IF(F12="Scenario3PBT6",'Major retrofit'!$V$18,"")))&amp;IF(F12="Scenario1PBT7",'Major retrofit'!$W$18,IF(F12="Scenario2PBT7",'Major retrofit'!$X$18,IF(F12="Scenario3PBT7",'Major retrofit'!$Y$18,"")))&amp;IF(F12="Scenario1PBT8",'Major retrofit'!$Z$18,IF(F12="Scenario2PBT8",'Major retrofit'!$AA$18,IF(F12="Scenario3PBT8",'Major retrofit'!$AB$18,"")))&amp;IF(F12="Scenario1PBT9",'Major retrofit'!$AC$18,IF(F12="Scenario2PBT9",'Major retrofit'!$AD$18,IF(F12="Scenario3PBT9",'Major retrofit'!$AE$18,"")))&amp;IF(F12="Scenario1PBT10",'Major retrofit'!$AF$18,IF(F12="Scenario2PBT10",'Major retrofit'!$AG$18,IF(F12="Scenario3PBT10",'Major retrofit'!$AH$18,"")))&amp;IF(F12="Scenario1PBT11",'Major retrofit'!$AI$18,IF(F12="Scenario2PBT11",'Major retrofit'!$AJ$18,IF(F12="Scenario3PBT11",'Major retrofit'!$AK$18,"")))&amp;IF(F12="Scenario1PBT12",'Major retrofit'!$AL$18,IF(F12="Scenario2PBT12",'Major retrofit'!$AM$18,IF(F12="Scenario3PBT12",'Major retrofit'!$AN$18,"")))&amp;IF(F12="Scenario1PBT13",'Major retrofit'!$AO$18,IF(F12="Scenario2PBT13",'Major retrofit'!$AP$18,IF(F12="Scenario3PBT13",'Major retrofit'!$AQ$18,"")))&amp;IF(F12="Scenario1PBT14",'Major retrofit'!$AR$18,IF(F12="Scenario2PBT14",'Major retrofit'!$AS$18,IF(F12="Scenario3PBT14",'Major retrofit'!$AT$18,"")))&amp;IF(F12="Scenario1PBT15",'Major retrofit'!$AU$18,IF(F12="Scenario2PBT15",'Major retrofit'!$AV$18,IF(F12="Scenario3PBT15",'Major retrofit'!$AW$18,"")))</f>
        <v/>
      </c>
      <c r="L12" s="117">
        <f t="shared" si="15"/>
        <v>0</v>
      </c>
      <c r="M12" s="117" t="str">
        <f>IF(F12="Scenario1PBT1",'Major retrofit'!$E$20,IF(F12="Scenario2PBT1",'Major retrofit'!$F$20,IF(F12="Scenario3PBT1",'Major retrofit'!$G$20,"")))&amp;IF(F12="Scenario1PBT2",'Major retrofit'!$H$20,IF(F12="Scenario2PBT2",'Major retrofit'!$I$20,IF(F12="Scenario3PBT2",'Major retrofit'!$J$20,"")))&amp;IF(F12="Scenario1PBT3",'Major retrofit'!$K$20,IF(F12="Scenario2PBT3",'Major retrofit'!$L$20,IF(F12="Scenario3PBT3",'Major retrofit'!$M$20,"")))&amp;IF(F12="Scenario1PBT4",'Major retrofit'!$N$20,IF(F12="Scenario2PBT4",'Major retrofit'!$O$20,IF(F12="Scenario3PBT4",'Major retrofit'!$P$20,"")))&amp;IF(F12="Scenario1PBT5",'Major retrofit'!$Q$20,IF(F12="Scenario2PBT5",'Major retrofit'!$R$20,IF(F12="Scenario3PBT5",'Major retrofit'!$S$20,"")))&amp;IF(F12="Scenario1PBT6",'Major retrofit'!$T$20,IF(F12="Scenario2PBT6",'Major retrofit'!$U$20,IF(F12="Scenario3PBT6",'Major retrofit'!$V$20,"")))&amp;IF(F12="Scenario1PBT7",'Major retrofit'!$W$20,IF(F12="Scenario2PBT7",'Major retrofit'!$X$20,IF(F12="Scenario3PBT7",'Major retrofit'!$Y$20,"")))&amp;IF(F12="Scenario1PBT8",'Major retrofit'!$Z$20,IF(F12="Scenario2PBT8",'Major retrofit'!$AA$20,IF(F12="Scenario3PBT8",'Major retrofit'!$AB$20,"")))&amp;IF(F12="Scenario1PBT9",'Major retrofit'!$AC$20,IF(F12="Scenario2PBT9",'Major retrofit'!$AD$20,IF(F12="Scenario3PBT9",'Major retrofit'!$AE$20,"")))&amp;IF(F12="Scenario1PBT10",'Major retrofit'!$AF$20,IF(F12="Scenario2PBT10",'Major retrofit'!$AG$20,IF(F12="Scenario3PBT10",'Major retrofit'!$AH$20,"")))&amp;IF(F12="Scenario1PBT11",'Major retrofit'!$AI$20,IF(F12="Scenario2PBT11",'Major retrofit'!$AJ$20,IF(F12="Scenario3PBT11",'Major retrofit'!$AK$20,"")))&amp;IF(F12="Scenario1PBT12",'Major retrofit'!$AL$20,IF(F12="Scenario2PBT12",'Major retrofit'!$AM$20,IF(F12="Scenario3PBT12",'Major retrofit'!$AN$20,"")))&amp;IF(F12="Scenario1PBT13",'Major retrofit'!$AO$20,IF(F12="Scenario2PBT13",'Major retrofit'!$AP$20,IF(F12="Scenario3PBT13",'Major retrofit'!$AQ$20,"")))&amp;IF(F12="Scenario1PBT14",'Major retrofit'!$AR$20,IF(F12="Scenario2PBT14",'Major retrofit'!$AS$20,IF(F12="Scenario3PBT14",'Major retrofit'!$AT$20,"")))&amp;IF(F12="Scenario1PBT15",'Major retrofit'!$AU$20,IF(F12="Scenario2PBT15",'Major retrofit'!$AV$20,IF(F12="Scenario3PBT15",'Major retrofit'!$AW$20,"")))</f>
        <v/>
      </c>
      <c r="N12" s="118">
        <f t="shared" si="16"/>
        <v>0</v>
      </c>
      <c r="O12" s="206" t="str">
        <f>IF(F12="Scenario1PBT1",'Major retrofit'!$E$23,IF(F12="Scenario2PBT1",'Major retrofit'!$F$23,IF(F12="Scenario3PBT1",'Major retrofit'!$G$23,"")))&amp;IF(F12="Scenario1PBT2",'Major retrofit'!$H$23,IF(F12="Scenario2PBT2",'Major retrofit'!$I$23,IF(F12="Scenario3PBT2",'Major retrofit'!$J$23,"")))&amp;IF(F12="Scenario1PBT3",'Major retrofit'!$K$23,IF(F12="Scenario2PBT3",'Major retrofit'!$L$23,IF(F12="Scenario3PBT3",'Major retrofit'!$M$23,"")))&amp;IF(F12="Scenario1PBT4",'Major retrofit'!$N$23,IF(F12="Scenario2PBT4",'Major retrofit'!$O$23,IF(F12="Scenario3PBT4",'Major retrofit'!$P$23,"")))&amp;IF(F12="Scenario1PBT5",'Major retrofit'!$Q$23,IF(F12="Scenario2PBT5",'Major retrofit'!$R$23,IF(F12="Scenario3PBT5",'Major retrofit'!$S$23,"")))&amp;IF(F12="Scenario1PBT6",'Major retrofit'!$T$23,IF(F12="Scenario2PBT6",'Major retrofit'!$U$23,IF(F12="Scenario3PBT6",'Major retrofit'!$V$23,"")))&amp;IF(F12="Scenario1PBT7",'Major retrofit'!$W$23,IF(F12="Scenario2PBT7",'Major retrofit'!$X$23,IF(F12="Scenario3PBT7",'Major retrofit'!$Y$23,"")))&amp;IF(F12="Scenario1PBT8",'Major retrofit'!$Z$23,IF(F12="Scenario2PBT8",'Major retrofit'!$AA$23,IF(F12="Scenario3PBT8",'Major retrofit'!$AB$23,"")))&amp;IF(F12="Scenario1PBT9",'Major retrofit'!$AC$23,IF(F12="Scenario2PBT9",'Major retrofit'!$AD$23,IF(F12="Scenario3PBT9",'Major retrofit'!$AE$23,"")))&amp;IF(F12="Scenario1PBT10",'Major retrofit'!$AF$23,IF(F12="Scenario2PBT10",'Major retrofit'!$AG$23,IF(F12="Scenario3PBT10",'Major retrofit'!$AH$23,"")))&amp;IF(F12="Scenario1PBT11",'Major retrofit'!$AI$23,IF(F12="Scenario2PBT11",'Major retrofit'!$AJ$23,IF(F12="Scenario3PBT11",'Major retrofit'!$AK$23,"")))&amp;IF(F12="Scenario1PBT12",'Major retrofit'!$AL$23,IF(F12="Scenario2PBT12",'Major retrofit'!$AM$23,IF(F12="Scenario3PBT12",'Major retrofit'!$AN$23,"")))&amp;IF(F12="Scenario1PBT13",'Major retrofit'!$AO$23,IF(F12="Scenario2PBT13",'Major retrofit'!$AP$23,IF(F12="Scenario3PBT13",'Major retrofit'!$AQ$23,"")))&amp;IF(F12="Scenario1PBT14",'Major retrofit'!$AR$23,IF(F12="Scenario2PBT14",'Major retrofit'!$AS$23,IF(F12="Scenario3PBT14",'Major retrofit'!$AT$23,"")))&amp;IF(F12="Scenario1PBT15",'Major retrofit'!$AU$23,IF(F12="Scenario2PBT15",'Major retrofit'!$AV$23,IF(F12="Scenario3PBT15",'Major retrofit'!$AW$23,"")))</f>
        <v/>
      </c>
      <c r="P12" s="117">
        <f t="shared" si="17"/>
        <v>0</v>
      </c>
      <c r="Q12" s="117" t="str">
        <f>IF(F12="Scenario1PBT1",'Major retrofit'!$E$25,IF(F12="Scenario2PBT1",'Major retrofit'!$F$25,IF(F12="Scenario3PBT1",'Major retrofit'!$G$25,"")))&amp;IF(F12="Scenario1PBT2",'Major retrofit'!$H$25,IF(F12="Scenario2PBT2",'Major retrofit'!$I$25,IF(F12="Scenario3PBT2",'Major retrofit'!$J$25,"")))&amp;IF(F12="Scenario1PBT3",'Major retrofit'!$K$25,IF(F12="Scenario2PBT3",'Major retrofit'!$L$25,IF(F12="Scenario3PBT3",'Major retrofit'!$M$25,"")))&amp;IF(F12="Scenario1PBT4",'Major retrofit'!$N$25,IF(F12="Scenario2PBT4",'Major retrofit'!$O$25,IF(F12="Scenario3PBT4",'Major retrofit'!$P$25,"")))&amp;IF(F12="Scenario1PBT5",'Major retrofit'!$Q$25,IF(F12="Scenario2PBT5",'Major retrofit'!$R$25,IF(F12="Scenario3PBT5",'Major retrofit'!$S$25,"")))&amp;IF(F12="Scenario1PBT6",'Major retrofit'!$T$25,IF(F12="Scenario2PBT6",'Major retrofit'!$U$25,IF(F12="Scenario3PBT6",'Major retrofit'!$V$25,"")))&amp;IF(F12="Scenario1PBT7",'Major retrofit'!$W$25,IF(F12="Scenario2PBT7",'Major retrofit'!$X$25,IF(F12="Scenario3PBT7",'Major retrofit'!$Y$25,"")))&amp;IF(F12="Scenario1PBT8",'Major retrofit'!$Z$25,IF(F12="Scenario2PBT8",'Major retrofit'!$AA$25,IF(F12="Scenario3PBT8",'Major retrofit'!$AB$25,"")))&amp;IF(F12="Scenario1PBT9",'Major retrofit'!$AC$25,IF(F12="Scenario2PBT9",'Major retrofit'!$AD$25,IF(F12="Scenario3PBT9",'Major retrofit'!$AE$25,"")))&amp;IF(F12="Scenario1PBT10",'Major retrofit'!$AF$25,IF(F12="Scenario2PBT10",'Major retrofit'!$AG$25,IF(F12="Scenario3PBT10",'Major retrofit'!$AH$25,"")))&amp;IF(F12="Scenario1PBT11",'Major retrofit'!$AI$25,IF(F12="Scenario2PBT11",'Major retrofit'!$AJ$25,IF(F12="Scenario3PBT11",'Major retrofit'!$AK$25,"")))&amp;IF(F12="Scenario1PBT12",'Major retrofit'!$AL$25,IF(F12="Scenario2PBT12",'Major retrofit'!$AM$25,IF(F12="Scenario3PBT12",'Major retrofit'!$AN$25,"")))&amp;IF(F12="Scenario1PBT13",'Major retrofit'!$AO$25,IF(F12="Scenario2PBT13",'Major retrofit'!$AP$25,IF(F12="Scenario3PBT13",'Major retrofit'!$AQ$25,"")))&amp;IF(F12="Scenario1PBT14",'Major retrofit'!$AR$25,IF(F12="Scenario2PBT14",'Major retrofit'!$AS$25,IF(F12="Scenario3PBT14",'Major retrofit'!$AT$25,"")))&amp;IF(F12="Scenario1PBT15",'Major retrofit'!$AU$25,IF(F12="Scenario2PBT15",'Major retrofit'!$AV$25,IF(F12="Scenario3PBT15",'Major retrofit'!$AW$25,"")))</f>
        <v/>
      </c>
      <c r="R12" s="117">
        <f t="shared" si="18"/>
        <v>0</v>
      </c>
      <c r="S12" s="117" t="str">
        <f>IF(F12="Scenario1PBT1",'Major retrofit'!$E$27,IF(F12="Scenario2PBT1",'Major retrofit'!$F$27,IF(F12="Scenario3PBT1",'Major retrofit'!$G$27,"")))&amp;IF(F12="Scenario1PBT2",'Major retrofit'!$H$27,IF(F12="Scenario2PBT2",'Major retrofit'!$I$27,IF(F12="Scenario3PBT2",'Major retrofit'!$J$27,"")))&amp;IF(F12="Scenario1PBT3",'Major retrofit'!$K$27,IF(F12="Scenario2PBT3",'Major retrofit'!$L$27,IF(F12="Scenario3PBT3",'Major retrofit'!$M$27,"")))&amp;IF(F12="Scenario1PBT4",'Major retrofit'!$N$27,IF(F12="Scenario2PBT4",'Major retrofit'!$O$27,IF(F12="Scenario3PBT4",'Major retrofit'!$P$27,"")))&amp;IF(F12="Scenario1PBT5",'Major retrofit'!$Q$27,IF(F12="Scenario2PBT5",'Major retrofit'!$R$27,IF(F12="Scenario3PBT5",'Major retrofit'!$S$27,"")))&amp;IF(F12="Scenario1PBT6",'Major retrofit'!$T$27,IF(F12="Scenario2PBT6",'Major retrofit'!$U$27,IF(F12="Scenario3PBT6",'Major retrofit'!$V$27,"")))&amp;IF(F12="Scenario1PBT7",'Major retrofit'!$W$27,IF(F12="Scenario2PBT7",'Major retrofit'!$X$27,IF(F12="Scenario3PBT7",'Major retrofit'!$Y$27,"")))&amp;IF(F12="Scenario1PBT8",'Major retrofit'!$Z$27,IF(F12="Scenario2PBT8",'Major retrofit'!$AA$27,IF(F12="Scenario3PBT8",'Major retrofit'!$AB$27,"")))&amp;IF(F12="Scenario1PBT9",'Major retrofit'!$AC$27,IF(F12="Scenario2PBT9",'Major retrofit'!$AD$27,IF(F12="Scenario3PBT9",'Major retrofit'!$AE$27,"")))&amp;IF(F12="Scenario1PBT10",'Major retrofit'!$AF$27,IF(F12="Scenario2PBT10",'Major retrofit'!$AG$27,IF(F12="Scenario3PBT10",'Major retrofit'!$AH$27,"")))&amp;IF(F12="Scenario1PBT11",'Major retrofit'!$AI$27,IF(F12="Scenario2PBT11",'Major retrofit'!$AJ$27,IF(F12="Scenario3PBT11",'Major retrofit'!$AK$27,"")))&amp;IF(F12="Scenario1PBT12",'Major retrofit'!$AL$27,IF(F12="Scenario2PBT12",'Major retrofit'!$AM$27,IF(F12="Scenario3PBT12",'Major retrofit'!$AN$27,"")))&amp;IF(F12="Scenario1PBT13",'Major retrofit'!$AO$27,IF(F12="Scenario2PBT13",'Major retrofit'!$AP$27,IF(F12="Scenario3PBT13",'Major retrofit'!$AQ$27,"")))&amp;IF(F12="Scenario1PBT14",'Major retrofit'!$AR$27,IF(F12="Scenario2PBT14",'Major retrofit'!$AS$27,IF(F12="Scenario3PBT14",'Major retrofit'!$AT$27,"")))&amp;IF(F12="Scenario1PBT15",'Major retrofit'!$AU$27,IF(F12="Scenario2PBT15",'Major retrofit'!$AV$27,IF(F12="Scenario3PBT15",'Major retrofit'!$AW$27,"")))</f>
        <v/>
      </c>
      <c r="T12" s="207">
        <f t="shared" si="19"/>
        <v>0</v>
      </c>
      <c r="U12" s="177" t="str">
        <f>IF(F12="Scenario1PBT1",'Major retrofit'!$E$38,IF(F12="Scenario2PBT1",'Major retrofit'!$F$38,IF(F12="Scenario3PBT1",'Major retrofit'!$G$38,"")))&amp;IF(F12="Scenario1PBT2",'Major retrofit'!$H$38,IF(F12="Scenario2PBT2",'Major retrofit'!$I$38,IF(F12="Scenario3PBT2",'Major retrofit'!$J$38,"")))&amp;IF(F12="Scenario1PBT3",'Major retrofit'!$K$38,IF(F12="Scenario2PBT3",'Major retrofit'!$L$38,IF(F12="Scenario3PBT3",'Major retrofit'!$M$38,"")))&amp;IF(F12="Scenario1PBT4",'Major retrofit'!$N$38,IF(F12="Scenario2PBT4",'Major retrofit'!$O$38,IF(F12="Scenario3PBT4",'Major retrofit'!$P$38,"")))&amp;IF(F12="Scenario1PBT5",'Major retrofit'!$Q$38,IF(F12="Scenario2PBT5",'Major retrofit'!$R$38,IF(F12="Scenario3PBT5",'Major retrofit'!$S$38,"")))&amp;IF(F12="Scenario1PBT6",'Major retrofit'!$T$38,IF(F12="Scenario2PBT6",'Major retrofit'!$U$38,IF(F12="Scenario3PBT6",'Major retrofit'!$V$38,"")))&amp;IF(F12="Scenario1PBT7",'Major retrofit'!$W$38,IF(F12="Scenario2PBT7",'Major retrofit'!$X$38,IF(F12="Scenario3PBT7",'Major retrofit'!$Y$38,"")))&amp;IF(F12="Scenario1PBT8",'Major retrofit'!$Z$38,IF(F12="Scenario2PBT8",'Major retrofit'!$AA$38,IF(F12="Scenario3PBT8",'Major retrofit'!$AB$38,"")))&amp;IF(F12="Scenario1PBT9",'Major retrofit'!$AC$38,IF(F12="Scenario2PBT9",'Major retrofit'!$AD$38,IF(F12="Scenario3PBT9",'Major retrofit'!$AE$38,"")))&amp;IF(F12="Scenario1PBT10",'Major retrofit'!$AF$38,IF(F12="Scenario2PBT10",'Major retrofit'!$AG$38,IF(F12="Scenario3PBT10",'Major retrofit'!$AH$38,"")))&amp;IF(F12="Scenario1PBT11",'Major retrofit'!$AI$38,IF(F12="Scenario2PBT11",'Major retrofit'!$AJ$38,IF(F12="Scenario3PBT11",'Major retrofit'!$AK$38,"")))&amp;IF(F12="Scenario1PBT12",'Major retrofit'!$AL$38,IF(F12="Scenario2PBT12",'Major retrofit'!$AM$38,IF(F12="Scenario3PBT12",'Major retrofit'!$AN$38,"")))&amp;IF(F12="Scenario1PBT13",'Major retrofit'!$AO$38,IF(F12="Scenario2PBT13",'Major retrofit'!$AP$38,IF(F12="Scenario3PBT13",'Major retrofit'!$AQ$38,"")))&amp;IF(F12="Scenario1PBT14",'Major retrofit'!$AR$38,IF(F12="Scenario2PBT14",'Major retrofit'!$AS$38,IF(F12="Scenario3PBT14",'Major retrofit'!$AT$38,"")))&amp;IF(F12="Scenario1PBT15",'Major retrofit'!$AU$38,IF(F12="Scenario2PBT15",'Major retrofit'!$AV$38,IF(F12="Scenario3PBT15",'Major retrofit'!$AW$38,"")))</f>
        <v/>
      </c>
      <c r="V12" s="178">
        <f t="shared" si="20"/>
        <v>0</v>
      </c>
      <c r="W12" s="178" t="str">
        <f>IF(F12="Scenario1PBT1",'Major retrofit'!$E$40,IF(F12="Scenario2PBT1",'Major retrofit'!$F$40,IF(F12="Scenario3PBT1",'Major retrofit'!$G$40,"")))&amp;IF(F12="Scenario1PBT2",'Major retrofit'!$H$40,IF(F12="Scenario2PBT2",'Major retrofit'!$I$40,IF(F12="Scenario3PBT2",'Major retrofit'!$J$40,"")))&amp;IF(F12="Scenario1PBT3",'Major retrofit'!$K$40,IF(F12="Scenario2PBT3",'Major retrofit'!$L$40,IF(F12="Scenario3PBT3",'Major retrofit'!$M$40,"")))&amp;IF(F12="Scenario1PBT4",'Major retrofit'!$N$40,IF(F12="Scenario2PBT4",'Major retrofit'!$O$40,IF(F12="Scenario3PBT4",'Major retrofit'!$P$40,"")))&amp;IF(F12="Scenario1PBT5",'Major retrofit'!$Q$40,IF(F12="Scenario2PBT5",'Major retrofit'!$R$40,IF(F12="Scenario3PBT5",'Major retrofit'!$S$40,"")))&amp;IF(F12="Scenario1PBT6",'Major retrofit'!$T$40,IF(F12="Scenario2PBT6",'Major retrofit'!$U$40,IF(F12="Scenario3PBT6",'Major retrofit'!$V$40,"")))&amp;IF(F12="Scenario1PBT7",'Major retrofit'!$W$40,IF(F12="Scenario2PBT7",'Major retrofit'!$X$40,IF(F12="Scenario3PBT7",'Major retrofit'!$Y$40,"")))&amp;IF(F12="Scenario1PBT8",'Major retrofit'!$Z$40,IF(F12="Scenario2PBT8",'Major retrofit'!$AA$40,IF(F12="Scenario3PBT8",'Major retrofit'!$AB$40,"")))&amp;IF(F12="Scenario1PBT9",'Major retrofit'!$AC$40,IF(F12="Scenario2PBT9",'Major retrofit'!$AD$40,IF(F12="Scenario3PBT9",'Major retrofit'!$AE$40,"")))&amp;IF(F12="Scenario1PBT10",'Major retrofit'!$AF$40,IF(F12="Scenario2PBT10",'Major retrofit'!$AG$40,IF(F12="Scenario3PBT10",'Major retrofit'!$AH$40,"")))&amp;IF(F12="Scenario1PBT11",'Major retrofit'!$AI$40,IF(F12="Scenario2PBT11",'Major retrofit'!$AJ$40,IF(F12="Scenario3PBT11",'Major retrofit'!$AK$40,"")))&amp;IF(F12="Scenario1PBT12",'Major retrofit'!$AL$40,IF(F12="Scenario2PBT12",'Major retrofit'!$AM$40,IF(F12="Scenario3PBT12",'Major retrofit'!$AN$40,"")))&amp;IF(F12="Scenario1PBT13",'Major retrofit'!$AO$40,IF(F12="Scenario2PBT13",'Major retrofit'!$AP$40,IF(F12="Scenario3PBT13",'Major retrofit'!$AQ$40,"")))&amp;IF(F12="Scenario1PBT14",'Major retrofit'!$AR$40,IF(F12="Scenario2PBT14",'Major retrofit'!$AS$40,IF(F12="Scenario3PBT14",'Major retrofit'!$AT$40,"")))&amp;IF(F12="Scenario1PBT15",'Major retrofit'!$AU$40,IF(F12="Scenario2PBT15",'Major retrofit'!$AV$40,IF(F12="Scenario3PBT15",'Major retrofit'!$AW$40,"")))</f>
        <v/>
      </c>
      <c r="X12" s="178">
        <f t="shared" si="21"/>
        <v>0</v>
      </c>
      <c r="Y12" s="178" t="str">
        <f>IF(F12="Scenario1PBT1",'Major retrofit'!$E$42,IF(F12="Scenario2PBT1",'Major retrofit'!$F$42,IF(F12="Scenario3PBT1",'Major retrofit'!$G$42,"")))&amp;IF(F12="Scenario1PBT2",'Major retrofit'!$H$42,IF(F12="Scenario2PBT2",'Major retrofit'!$I$42,IF(F12="Scenario3PBT2",'Major retrofit'!$J$42,"")))&amp;IF(F12="Scenario1PBT3",'Major retrofit'!$K$42,IF(F12="Scenario2PBT3",'Major retrofit'!$L$42,IF(F12="Scenario3PBT3",'Major retrofit'!$M$42,"")))&amp;IF(F12="Scenario1PBT4",'Major retrofit'!$N$42,IF(F12="Scenario2PBT4",'Major retrofit'!$O$42,IF(F12="Scenario3PBT4",'Major retrofit'!$P$42,"")))&amp;IF(F12="Scenario1PBT5",'Major retrofit'!$Q$42,IF(F12="Scenario2PBT5",'Major retrofit'!$R$42,IF(F12="Scenario3PBT5",'Major retrofit'!$S$42,"")))&amp;IF(F12="Scenario1PBT6",'Major retrofit'!$T$42,IF(F12="Scenario2PBT6",'Major retrofit'!$U$42,IF(F12="Scenario3PBT6",'Major retrofit'!$V$42,"")))&amp;IF(F12="Scenario1PBT7",'Major retrofit'!$W$42,IF(F12="Scenario2PBT7",'Major retrofit'!$X$42,IF(F12="Scenario3PBT7",'Major retrofit'!$Y$42,"")))&amp;IF(F12="Scenario1PBT8",'Major retrofit'!$Z$42,IF(F12="Scenario2PBT8",'Major retrofit'!$AA$42,IF(F12="Scenario3PBT8",'Major retrofit'!$AB$42,"")))&amp;IF(F12="Scenario1PBT9",'Major retrofit'!$AC$42,IF(F12="Scenario2PBT9",'Major retrofit'!$AD$42,IF(F12="Scenario3PBT9",'Major retrofit'!$AE$42,"")))&amp;IF(F12="Scenario1PBT10",'Major retrofit'!$AF$42,IF(F12="Scenario2PBT10",'Major retrofit'!$AG$42,IF(F12="Scenario3PBT10",'Major retrofit'!$AH$42,"")))&amp;IF(F12="Scenario1PBT11",'Major retrofit'!$AI$42,IF(F12="Scenario2PBT11",'Major retrofit'!$AJ$42,IF(F12="Scenario3PBT11",'Major retrofit'!$AK$42,"")))&amp;IF(F12="Scenario1PBT12",'Major retrofit'!$AL$42,IF(F12="Scenario2PBT12",'Major retrofit'!$AM$42,IF(F12="Scenario3PBT12",'Major retrofit'!$AN$42,"")))&amp;IF(F12="Scenario1PBT13",'Major retrofit'!$AO$42,IF(F12="Scenario2PBT13",'Major retrofit'!$AP$42,IF(F12="Scenario3PBT13",'Major retrofit'!$AQ$42,"")))&amp;IF(F12="Scenario1PBT14",'Major retrofit'!$AR$42,IF(F12="Scenario2PBT14",'Major retrofit'!$AS$42,IF(F12="Scenario3PBT14",'Major retrofit'!$AT$42,"")))&amp;IF(F12="Scenario1PBT15",'Major retrofit'!$AU$42,IF(F12="Scenario2PBT15",'Major retrofit'!$AV$42,IF(F12="Scenario3PBT15",'Major retrofit'!$AW$42,"")))</f>
        <v/>
      </c>
      <c r="Z12" s="178">
        <f t="shared" si="22"/>
        <v>0</v>
      </c>
      <c r="AA12" s="178" t="str">
        <f>IF(F12="Scenario1PBT1",'Major retrofit'!$E$101,IF(F12="Scenario2PBT1",'Major retrofit'!$F$101,IF(F12="Scenario3PBT1",'Major retrofit'!$G$101,"")))&amp;IF(F12="Scenario1PBT2",'Major retrofit'!$H$101,IF(F12="Scenario2PBT2",'Major retrofit'!$I$101,IF(F12="Scenario3PBT2",'Major retrofit'!$J$101,"")))&amp;IF(F12="Scenario1PBT3",'Major retrofit'!$K$101,IF(F12="Scenario2PBT3",'Major retrofit'!$L$101,IF(F12="Scenario3PBT3",'Major retrofit'!$M$101,"")))&amp;IF(F12="Scenario1PBT4",'Major retrofit'!$N$101,IF(F12="Scenario2PBT4",'Major retrofit'!$O$101,IF(F12="Scenario3PBT4",'Major retrofit'!$P$101,"")))&amp;IF(F12="Scenario1PBT5",'Major retrofit'!$Q$101,IF(F12="Scenario2PBT5",'Major retrofit'!$R$101,IF(F12="Scenario3PBT5",'Major retrofit'!$S$101,"")))&amp;IF(F12="Scenario1PBT6",'Major retrofit'!$T$101,IF(F12="Scenario2PBT6",'Major retrofit'!$U$101,IF(F12="Scenario3PBT6",'Major retrofit'!$V$101,"")))&amp;IF(F12="Scenario1PBT7",'Major retrofit'!$W$101,IF(F12="Scenario2PBT7",'Major retrofit'!$X$101,IF(F12="Scenario3PBT7",'Major retrofit'!$Y$101,"")))&amp;IF(F12="Scenario1PBT8",'Major retrofit'!$Z$101,IF(F12="Scenario2PBT8",'Major retrofit'!$AA$101,IF(F12="Scenario3PBT8",'Major retrofit'!$AB$101,"")))&amp;IF(F12="Scenario1PBT9",'Major retrofit'!$AC$101,IF(F12="Scenario2PBT9",'Major retrofit'!$AD$101,IF(F12="Scenario3PBT9",'Major retrofit'!$AE$101,"")))&amp;IF(F12="Scenario1PBT10",'Major retrofit'!$AF$101,IF(F12="Scenario2PBT10",'Major retrofit'!$AG$101,IF(F12="Scenario3PBT10",'Major retrofit'!$AH$101,"")))&amp;IF(F12="Scenario1PBT11",'Major retrofit'!$AI$101,IF(F12="Scenario2PBT11",'Major retrofit'!$AJ$101,IF(F12="Scenario3PBT11",'Major retrofit'!$AK$101,"")))&amp;IF(F12="Scenario1PBT12",'Major retrofit'!$AL$101,IF(F12="Scenario2PBT12",'Major retrofit'!$AM$101,IF(F12="Scenario3PBT12",'Major retrofit'!$AN$101,"")))&amp;IF(F12="Scenario1PBT13",'Major retrofit'!$AO$101,IF(F12="Scenario2PBT13",'Major retrofit'!$AP$101,IF(F12="Scenario3PBT13",'Major retrofit'!$AQ$101,"")))&amp;IF(F12="Scenario1PBT14",'Major retrofit'!$AR$101,IF(F12="Scenario2PBT14",'Major retrofit'!$AS$101,IF(F12="Scenario3PBT14",'Major retrofit'!$AT$101,"")))&amp;IF(F12="Scenario1PBT15",'Major retrofit'!$AU$101,IF(F12="Scenario2PBT15",'Major retrofit'!$AV$101,IF(F12="Scenario3PBT15",'Major retrofit'!$AW$101,"")))</f>
        <v/>
      </c>
      <c r="AB12" s="179">
        <f t="shared" si="23"/>
        <v>0</v>
      </c>
      <c r="AC12" s="363" t="str">
        <f t="shared" si="24"/>
        <v/>
      </c>
      <c r="AD12" s="353">
        <f>IF(AC12="",IFERROR('Projection_Base-case'!G13-G12,0),0)</f>
        <v>0</v>
      </c>
      <c r="AE12" s="350">
        <f t="shared" si="0"/>
        <v>0</v>
      </c>
      <c r="AF12" s="361">
        <f>IFERROR(100*AD12/'Projection_Base-case'!G13,0)</f>
        <v>0</v>
      </c>
      <c r="AG12" s="352">
        <f>IF(AC12="",IFERROR('Projection_Base-case'!I13-I12,0),0)</f>
        <v>0</v>
      </c>
      <c r="AH12" s="353">
        <f t="shared" si="1"/>
        <v>0</v>
      </c>
      <c r="AI12" s="361">
        <f>IFERROR(100*AG12/'Projection_Base-case'!I13,0)</f>
        <v>0</v>
      </c>
      <c r="AJ12" s="352">
        <f>IF(AC12="",IFERROR('Projection_Base-case'!K13-K12,0),0)</f>
        <v>0</v>
      </c>
      <c r="AK12" s="353">
        <f t="shared" si="2"/>
        <v>0</v>
      </c>
      <c r="AL12" s="361">
        <f>IFERROR(100*AJ12/'Projection_Base-case'!K13,0)</f>
        <v>0</v>
      </c>
      <c r="AM12" s="352">
        <f>-IF(AC12="",IFERROR('Projection_Base-case'!M13-M12,0),0)</f>
        <v>0</v>
      </c>
      <c r="AN12" s="353">
        <f t="shared" si="3"/>
        <v>0</v>
      </c>
      <c r="AO12" s="354">
        <f>IFERROR(IF('Projection_Base-case'!N13&gt;0,100*AN12/'Projection_Base-case'!N13,100*AN12/N12),0)</f>
        <v>0</v>
      </c>
      <c r="AP12" s="355">
        <f>IF(AC12="",IFERROR('Projection_Base-case'!O13-O12,0),0)</f>
        <v>0</v>
      </c>
      <c r="AQ12" s="356">
        <f t="shared" si="4"/>
        <v>0</v>
      </c>
      <c r="AR12" s="356">
        <f>IFERROR(100*AP12/'Projection_Base-case'!O13,0)</f>
        <v>0</v>
      </c>
      <c r="AS12" s="355">
        <f>IF(AC12="",IFERROR('Projection_Base-case'!Q13-Q12,0),0)</f>
        <v>0</v>
      </c>
      <c r="AT12" s="356">
        <f t="shared" si="5"/>
        <v>0</v>
      </c>
      <c r="AU12" s="356">
        <f>IFERROR(100*AS12/'Projection_Base-case'!Q13,0)</f>
        <v>0</v>
      </c>
      <c r="AV12" s="355">
        <f>IF(AC12="",IFERROR('Projection_Base-case'!S13-S12,0),0)</f>
        <v>0</v>
      </c>
      <c r="AW12" s="356">
        <f t="shared" si="6"/>
        <v>0</v>
      </c>
      <c r="AX12" s="357">
        <f>IFERROR(100*AV12/'Projection_Base-case'!S13,0)</f>
        <v>0</v>
      </c>
      <c r="AY12" s="358">
        <f>IF(AC12="",IFERROR('Projection_Base-case'!U13-U12,0),0)</f>
        <v>0</v>
      </c>
      <c r="AZ12" s="359">
        <f t="shared" si="7"/>
        <v>0</v>
      </c>
      <c r="BA12" s="359">
        <f>IFERROR(100*AY12/'Projection_Base-case'!U13,0)</f>
        <v>0</v>
      </c>
      <c r="BB12" s="358">
        <f>IF(AC12="",IFERROR('Projection_Base-case'!W13-W12,0),0)</f>
        <v>0</v>
      </c>
      <c r="BC12" s="359">
        <f t="shared" si="8"/>
        <v>0</v>
      </c>
      <c r="BD12" s="359">
        <f>IFERROR(100*BB12/'Projection_Base-case'!W13,0)</f>
        <v>0</v>
      </c>
      <c r="BE12" s="358">
        <f>IF(AC12="",IFERROR('Projection_Base-case'!Y13-Y12,0),0)</f>
        <v>0</v>
      </c>
      <c r="BF12" s="359">
        <f t="shared" si="9"/>
        <v>0</v>
      </c>
      <c r="BG12" s="359">
        <f>IFERROR(100*BE12/'Projection_Base-case'!Y13,0)</f>
        <v>0</v>
      </c>
      <c r="BH12" s="359">
        <f t="shared" si="10"/>
        <v>0</v>
      </c>
      <c r="BI12" s="360">
        <f t="shared" si="11"/>
        <v>0</v>
      </c>
    </row>
    <row r="13" spans="1:61" ht="15" customHeight="1">
      <c r="A13" s="205">
        <v>9</v>
      </c>
      <c r="B13" s="347">
        <f>IF('Projection_Base-case'!B14&lt;&gt;"",'Projection_Base-case'!B14,0)</f>
        <v>0</v>
      </c>
      <c r="C13" s="347">
        <f>IF('Projection_Base-case'!C14&lt;&gt;"",'Projection_Base-case'!C14,0)</f>
        <v>0</v>
      </c>
      <c r="D13" s="365">
        <f>IF('Projection_Base-case'!D14&lt;&gt;"",'Projection_Base-case'!D14,0)</f>
        <v>0</v>
      </c>
      <c r="E13" s="322"/>
      <c r="F13" s="367" t="str">
        <f t="shared" si="12"/>
        <v>0</v>
      </c>
      <c r="G13" s="177" t="str">
        <f>IF(F13="Scenario1PBT1",'Major retrofit'!$E$6,IF(F13="Scenario2PBT1",'Major retrofit'!$F$6,IF(F13="Scenario3PBT1",'Major retrofit'!$G$6,"")))&amp;IF(F13="Scenario1PBT2",'Major retrofit'!$H$6,IF(F13="Scenario2PBT2",'Major retrofit'!$I$6,IF(F13="Scenario3PBT2",'Major retrofit'!$J$6,"")))&amp;IF(F13="Scenario1PBT3",'Major retrofit'!$K$6,IF(F13="Scenario2PBT3",'Major retrofit'!$L$6,IF(F13="Scenario3PBT3",'Major retrofit'!$M$6,"")))&amp;IF(F13="Scenario1PBT4",'Major retrofit'!$N$6,IF(F13="Scenario2PBT4",'Major retrofit'!$O$6,IF(F13="Scenario3PBT4",'Major retrofit'!$P$6,"")))&amp;IF(F13="Scenario1PBT5",'Major retrofit'!$Q$6,IF(F13="Scenario2PBT5",'Major retrofit'!$R$6,IF(F13="Scenario3PBT5",'Major retrofit'!$S$6,"")))&amp;IF(F13="Scenario1PBT6",'Major retrofit'!$T$6,IF(F13="Scenario2PBT6",'Major retrofit'!$U$6,IF(F13="Scenario3PBT6",'Major retrofit'!$V$6,"")))&amp;IF(F13="Scenario1PBT7",'Major retrofit'!$W$6,IF(F13="Scenario2PBT7",'Major retrofit'!$X$6,IF(F13="Scenario3PBT7",'Major retrofit'!$Y$6,"")))&amp;IF(F13="Scenario1PBT8",'Major retrofit'!$Z$6,IF(F13="Scenario2PBT8",'Major retrofit'!$AA$6,IF(F13="Scenario3PBT8",'Major retrofit'!$AB$6,"")))&amp;IF(F13="Scenario1PBT9",'Major retrofit'!$AC$6,IF(F13="Scenario2PBT9",'Major retrofit'!$AD$6,IF(F13="Scenario3PBT9",'Major retrofit'!$AE$6,"")))&amp;IF(F13="Scenario1PBT10",'Major retrofit'!$AF$6,IF(F13="Scenario2PBT10",'Major retrofit'!$AG$6,IF(F13="Scenario3PBT10",'Major retrofit'!$AH$6,"")))&amp;IF(F13="Scenario1PBT11",'Major retrofit'!$AI$6,IF(F13="Scenario2PBT11",'Major retrofit'!$AJ$6,IF(F13="Scenario3PBT11",'Major retrofit'!$AK$6,"")))&amp;IF(F13="Scenario1PBT12",'Major retrofit'!$AL$6,IF(F13="Scenario2PBT12",'Major retrofit'!$AM$6,IF(F13="Scenario3PBT12",'Major retrofit'!$AN$6,"")))&amp;IF(F13="Scenario1PBT13",'Major retrofit'!$AO$6,IF(F13="Scenario2PBT13",'Major retrofit'!$AP$6,IF(F13="Scenario3PBT13",'Major retrofit'!$AQ$6,"")))&amp;IF(F13="Scenario1PBT14",'Major retrofit'!$AR$6,IF(F13="Scenario2PBT14",'Major retrofit'!$AS$6,IF(F13="Scenario3PBT14",'Major retrofit'!$AT$6,"")))&amp;IF(F13="Scenario1PBT15",'Major retrofit'!$AU$6,IF(F13="Scenario2PBT15",'Major retrofit'!$AV$6,IF(F13="Scenario3PBT15",'Major retrofit'!$AW$6,"")))</f>
        <v/>
      </c>
      <c r="H13" s="117">
        <f t="shared" si="13"/>
        <v>0</v>
      </c>
      <c r="I13" s="178" t="str">
        <f>IF(F13="Scenario1PBT1",'Major retrofit'!$E$16,IF(F13="Scenario2PBT1",'Major retrofit'!$F$16,IF(F13="Scenario3PBT1",'Major retrofit'!$G$16,"")))&amp;IF(F13="Scenario1PBT2",'Major retrofit'!$H$16,IF(F13="Scenario2PBT2",'Major retrofit'!$I$16,IF(F13="Scenario3PBT2",'Major retrofit'!$J$16,"")))&amp;IF(F13="Scenario1PBT3",'Major retrofit'!$K$16,IF(F13="Scenario2PBT3",'Major retrofit'!$L$16,IF(F13="Scenario3PBT3",'Major retrofit'!$M$16,"")))&amp;IF(F13="Scenario1PBT4",'Major retrofit'!$N$16,IF(F13="Scenario2PBT4",'Major retrofit'!$O$16,IF(F13="Scenario3PBT4",'Major retrofit'!$P$16,"")))&amp;IF(F13="Scenario1PBT5",'Major retrofit'!$Q$16,IF(F13="Scenario2PBT5",'Major retrofit'!$R$16,IF(F13="Scenario3PBT5",'Major retrofit'!$S$16,"")))&amp;IF(F13="Scenario1PBT6",'Major retrofit'!$T$16,IF(F13="Scenario2PBT6",'Major retrofit'!$U$16,IF(F13="Scenario3PBT6",'Major retrofit'!$V$16,"")))&amp;IF(F13="Scenario1PBT7",'Major retrofit'!$W$16,IF(F13="Scenario2PBT7",'Major retrofit'!$X$16,IF(F13="Scenario3PBT7",'Major retrofit'!$Y$16,"")))&amp;IF(F13="Scenario1PBT8",'Major retrofit'!$Z$16,IF(F13="Scenario2PBT8",'Major retrofit'!$AA$16,IF(F13="Scenario3PBT8",'Major retrofit'!$AB$16,"")))&amp;IF(F13="Scenario1PBT9",'Major retrofit'!$AC$16,IF(F13="Scenario2PBT9",'Major retrofit'!$AD$16,IF(F13="Scenario3PBT9",'Major retrofit'!$AE$16,"")))&amp;IF(F13="Scenario1PBT10",'Major retrofit'!$AF$16,IF(F13="Scenario2PBT10",'Major retrofit'!$AG$16,IF(F13="Scenario3PBT10",'Major retrofit'!$AH$16,"")))&amp;IF(F13="Scenario1PBT11",'Major retrofit'!$AI$16,IF(F13="Scenario2PBT11",'Major retrofit'!$AJ$16,IF(F13="Scenario3PBT11",'Major retrofit'!$AK$16,"")))&amp;IF(F13="Scenario1PBT12",'Major retrofit'!$AL$16,IF(F13="Scenario2PBT12",'Major retrofit'!$AM$16,IF(F13="Scenario3PBT12",'Major retrofit'!$AN$16,"")))&amp;IF(F13="Scenario1PBT13",'Major retrofit'!$AO$16,IF(F13="Scenario2PBT13",'Major retrofit'!$AP$16,IF(F13="Scenario3PBT13",'Major retrofit'!$AQ$16,"")))&amp;IF(F13="Scenario1PBT14",'Major retrofit'!$AR$16,IF(F13="Scenario2PBT14",'Major retrofit'!$AS$16,IF(F13="Scenario3PBT14",'Major retrofit'!$AT$16,"")))&amp;IF(F13="Scenario1PBT15",'Major retrofit'!$AU$16,IF(F13="Scenario2PBT15",'Major retrofit'!$AV$16,IF(F13="Scenario3PBT15",'Major retrofit'!$AW$16,"")))</f>
        <v/>
      </c>
      <c r="J13" s="117">
        <f t="shared" si="14"/>
        <v>0</v>
      </c>
      <c r="K13" s="117" t="str">
        <f>IF(F13="Scenario1PBT1",'Major retrofit'!$E$18,IF(F13="Scenario2PBT1",'Major retrofit'!$F$18,IF(F13="Scenario3PBT1",'Major retrofit'!$G$18,"")))&amp;IF(F13="Scenario1PBT2",'Major retrofit'!$H$18,IF(F13="Scenario2PBT2",'Major retrofit'!$I$18,IF(F13="Scenario3PBT2",'Major retrofit'!$J$18,"")))&amp;IF(F13="Scenario1PBT3",'Major retrofit'!$K$18,IF(F13="Scenario2PBT3",'Major retrofit'!$L$18,IF(F13="Scenario3PBT3",'Major retrofit'!$M$18,"")))&amp;IF(F13="Scenario1PBT4",'Major retrofit'!$N$18,IF(F13="Scenario2PBT4",'Major retrofit'!$O$18,IF(F13="Scenario3PBT4",'Major retrofit'!$P$18,"")))&amp;IF(F13="Scenario1PBT5",'Major retrofit'!$Q$18,IF(F13="Scenario2PBT5",'Major retrofit'!$R$18,IF(F13="Scenario3PBT5",'Major retrofit'!$S$18,"")))&amp;IF(F13="Scenario1PBT6",'Major retrofit'!$T$18,IF(F13="Scenario2PBT6",'Major retrofit'!$U$18,IF(F13="Scenario3PBT6",'Major retrofit'!$V$18,"")))&amp;IF(F13="Scenario1PBT7",'Major retrofit'!$W$18,IF(F13="Scenario2PBT7",'Major retrofit'!$X$18,IF(F13="Scenario3PBT7",'Major retrofit'!$Y$18,"")))&amp;IF(F13="Scenario1PBT8",'Major retrofit'!$Z$18,IF(F13="Scenario2PBT8",'Major retrofit'!$AA$18,IF(F13="Scenario3PBT8",'Major retrofit'!$AB$18,"")))&amp;IF(F13="Scenario1PBT9",'Major retrofit'!$AC$18,IF(F13="Scenario2PBT9",'Major retrofit'!$AD$18,IF(F13="Scenario3PBT9",'Major retrofit'!$AE$18,"")))&amp;IF(F13="Scenario1PBT10",'Major retrofit'!$AF$18,IF(F13="Scenario2PBT10",'Major retrofit'!$AG$18,IF(F13="Scenario3PBT10",'Major retrofit'!$AH$18,"")))&amp;IF(F13="Scenario1PBT11",'Major retrofit'!$AI$18,IF(F13="Scenario2PBT11",'Major retrofit'!$AJ$18,IF(F13="Scenario3PBT11",'Major retrofit'!$AK$18,"")))&amp;IF(F13="Scenario1PBT12",'Major retrofit'!$AL$18,IF(F13="Scenario2PBT12",'Major retrofit'!$AM$18,IF(F13="Scenario3PBT12",'Major retrofit'!$AN$18,"")))&amp;IF(F13="Scenario1PBT13",'Major retrofit'!$AO$18,IF(F13="Scenario2PBT13",'Major retrofit'!$AP$18,IF(F13="Scenario3PBT13",'Major retrofit'!$AQ$18,"")))&amp;IF(F13="Scenario1PBT14",'Major retrofit'!$AR$18,IF(F13="Scenario2PBT14",'Major retrofit'!$AS$18,IF(F13="Scenario3PBT14",'Major retrofit'!$AT$18,"")))&amp;IF(F13="Scenario1PBT15",'Major retrofit'!$AU$18,IF(F13="Scenario2PBT15",'Major retrofit'!$AV$18,IF(F13="Scenario3PBT15",'Major retrofit'!$AW$18,"")))</f>
        <v/>
      </c>
      <c r="L13" s="117">
        <f t="shared" si="15"/>
        <v>0</v>
      </c>
      <c r="M13" s="117" t="str">
        <f>IF(F13="Scenario1PBT1",'Major retrofit'!$E$20,IF(F13="Scenario2PBT1",'Major retrofit'!$F$20,IF(F13="Scenario3PBT1",'Major retrofit'!$G$20,"")))&amp;IF(F13="Scenario1PBT2",'Major retrofit'!$H$20,IF(F13="Scenario2PBT2",'Major retrofit'!$I$20,IF(F13="Scenario3PBT2",'Major retrofit'!$J$20,"")))&amp;IF(F13="Scenario1PBT3",'Major retrofit'!$K$20,IF(F13="Scenario2PBT3",'Major retrofit'!$L$20,IF(F13="Scenario3PBT3",'Major retrofit'!$M$20,"")))&amp;IF(F13="Scenario1PBT4",'Major retrofit'!$N$20,IF(F13="Scenario2PBT4",'Major retrofit'!$O$20,IF(F13="Scenario3PBT4",'Major retrofit'!$P$20,"")))&amp;IF(F13="Scenario1PBT5",'Major retrofit'!$Q$20,IF(F13="Scenario2PBT5",'Major retrofit'!$R$20,IF(F13="Scenario3PBT5",'Major retrofit'!$S$20,"")))&amp;IF(F13="Scenario1PBT6",'Major retrofit'!$T$20,IF(F13="Scenario2PBT6",'Major retrofit'!$U$20,IF(F13="Scenario3PBT6",'Major retrofit'!$V$20,"")))&amp;IF(F13="Scenario1PBT7",'Major retrofit'!$W$20,IF(F13="Scenario2PBT7",'Major retrofit'!$X$20,IF(F13="Scenario3PBT7",'Major retrofit'!$Y$20,"")))&amp;IF(F13="Scenario1PBT8",'Major retrofit'!$Z$20,IF(F13="Scenario2PBT8",'Major retrofit'!$AA$20,IF(F13="Scenario3PBT8",'Major retrofit'!$AB$20,"")))&amp;IF(F13="Scenario1PBT9",'Major retrofit'!$AC$20,IF(F13="Scenario2PBT9",'Major retrofit'!$AD$20,IF(F13="Scenario3PBT9",'Major retrofit'!$AE$20,"")))&amp;IF(F13="Scenario1PBT10",'Major retrofit'!$AF$20,IF(F13="Scenario2PBT10",'Major retrofit'!$AG$20,IF(F13="Scenario3PBT10",'Major retrofit'!$AH$20,"")))&amp;IF(F13="Scenario1PBT11",'Major retrofit'!$AI$20,IF(F13="Scenario2PBT11",'Major retrofit'!$AJ$20,IF(F13="Scenario3PBT11",'Major retrofit'!$AK$20,"")))&amp;IF(F13="Scenario1PBT12",'Major retrofit'!$AL$20,IF(F13="Scenario2PBT12",'Major retrofit'!$AM$20,IF(F13="Scenario3PBT12",'Major retrofit'!$AN$20,"")))&amp;IF(F13="Scenario1PBT13",'Major retrofit'!$AO$20,IF(F13="Scenario2PBT13",'Major retrofit'!$AP$20,IF(F13="Scenario3PBT13",'Major retrofit'!$AQ$20,"")))&amp;IF(F13="Scenario1PBT14",'Major retrofit'!$AR$20,IF(F13="Scenario2PBT14",'Major retrofit'!$AS$20,IF(F13="Scenario3PBT14",'Major retrofit'!$AT$20,"")))&amp;IF(F13="Scenario1PBT15",'Major retrofit'!$AU$20,IF(F13="Scenario2PBT15",'Major retrofit'!$AV$20,IF(F13="Scenario3PBT15",'Major retrofit'!$AW$20,"")))</f>
        <v/>
      </c>
      <c r="N13" s="118">
        <f t="shared" si="16"/>
        <v>0</v>
      </c>
      <c r="O13" s="206" t="str">
        <f>IF(F13="Scenario1PBT1",'Major retrofit'!$E$23,IF(F13="Scenario2PBT1",'Major retrofit'!$F$23,IF(F13="Scenario3PBT1",'Major retrofit'!$G$23,"")))&amp;IF(F13="Scenario1PBT2",'Major retrofit'!$H$23,IF(F13="Scenario2PBT2",'Major retrofit'!$I$23,IF(F13="Scenario3PBT2",'Major retrofit'!$J$23,"")))&amp;IF(F13="Scenario1PBT3",'Major retrofit'!$K$23,IF(F13="Scenario2PBT3",'Major retrofit'!$L$23,IF(F13="Scenario3PBT3",'Major retrofit'!$M$23,"")))&amp;IF(F13="Scenario1PBT4",'Major retrofit'!$N$23,IF(F13="Scenario2PBT4",'Major retrofit'!$O$23,IF(F13="Scenario3PBT4",'Major retrofit'!$P$23,"")))&amp;IF(F13="Scenario1PBT5",'Major retrofit'!$Q$23,IF(F13="Scenario2PBT5",'Major retrofit'!$R$23,IF(F13="Scenario3PBT5",'Major retrofit'!$S$23,"")))&amp;IF(F13="Scenario1PBT6",'Major retrofit'!$T$23,IF(F13="Scenario2PBT6",'Major retrofit'!$U$23,IF(F13="Scenario3PBT6",'Major retrofit'!$V$23,"")))&amp;IF(F13="Scenario1PBT7",'Major retrofit'!$W$23,IF(F13="Scenario2PBT7",'Major retrofit'!$X$23,IF(F13="Scenario3PBT7",'Major retrofit'!$Y$23,"")))&amp;IF(F13="Scenario1PBT8",'Major retrofit'!$Z$23,IF(F13="Scenario2PBT8",'Major retrofit'!$AA$23,IF(F13="Scenario3PBT8",'Major retrofit'!$AB$23,"")))&amp;IF(F13="Scenario1PBT9",'Major retrofit'!$AC$23,IF(F13="Scenario2PBT9",'Major retrofit'!$AD$23,IF(F13="Scenario3PBT9",'Major retrofit'!$AE$23,"")))&amp;IF(F13="Scenario1PBT10",'Major retrofit'!$AF$23,IF(F13="Scenario2PBT10",'Major retrofit'!$AG$23,IF(F13="Scenario3PBT10",'Major retrofit'!$AH$23,"")))&amp;IF(F13="Scenario1PBT11",'Major retrofit'!$AI$23,IF(F13="Scenario2PBT11",'Major retrofit'!$AJ$23,IF(F13="Scenario3PBT11",'Major retrofit'!$AK$23,"")))&amp;IF(F13="Scenario1PBT12",'Major retrofit'!$AL$23,IF(F13="Scenario2PBT12",'Major retrofit'!$AM$23,IF(F13="Scenario3PBT12",'Major retrofit'!$AN$23,"")))&amp;IF(F13="Scenario1PBT13",'Major retrofit'!$AO$23,IF(F13="Scenario2PBT13",'Major retrofit'!$AP$23,IF(F13="Scenario3PBT13",'Major retrofit'!$AQ$23,"")))&amp;IF(F13="Scenario1PBT14",'Major retrofit'!$AR$23,IF(F13="Scenario2PBT14",'Major retrofit'!$AS$23,IF(F13="Scenario3PBT14",'Major retrofit'!$AT$23,"")))&amp;IF(F13="Scenario1PBT15",'Major retrofit'!$AU$23,IF(F13="Scenario2PBT15",'Major retrofit'!$AV$23,IF(F13="Scenario3PBT15",'Major retrofit'!$AW$23,"")))</f>
        <v/>
      </c>
      <c r="P13" s="117">
        <f t="shared" si="17"/>
        <v>0</v>
      </c>
      <c r="Q13" s="117" t="str">
        <f>IF(F13="Scenario1PBT1",'Major retrofit'!$E$25,IF(F13="Scenario2PBT1",'Major retrofit'!$F$25,IF(F13="Scenario3PBT1",'Major retrofit'!$G$25,"")))&amp;IF(F13="Scenario1PBT2",'Major retrofit'!$H$25,IF(F13="Scenario2PBT2",'Major retrofit'!$I$25,IF(F13="Scenario3PBT2",'Major retrofit'!$J$25,"")))&amp;IF(F13="Scenario1PBT3",'Major retrofit'!$K$25,IF(F13="Scenario2PBT3",'Major retrofit'!$L$25,IF(F13="Scenario3PBT3",'Major retrofit'!$M$25,"")))&amp;IF(F13="Scenario1PBT4",'Major retrofit'!$N$25,IF(F13="Scenario2PBT4",'Major retrofit'!$O$25,IF(F13="Scenario3PBT4",'Major retrofit'!$P$25,"")))&amp;IF(F13="Scenario1PBT5",'Major retrofit'!$Q$25,IF(F13="Scenario2PBT5",'Major retrofit'!$R$25,IF(F13="Scenario3PBT5",'Major retrofit'!$S$25,"")))&amp;IF(F13="Scenario1PBT6",'Major retrofit'!$T$25,IF(F13="Scenario2PBT6",'Major retrofit'!$U$25,IF(F13="Scenario3PBT6",'Major retrofit'!$V$25,"")))&amp;IF(F13="Scenario1PBT7",'Major retrofit'!$W$25,IF(F13="Scenario2PBT7",'Major retrofit'!$X$25,IF(F13="Scenario3PBT7",'Major retrofit'!$Y$25,"")))&amp;IF(F13="Scenario1PBT8",'Major retrofit'!$Z$25,IF(F13="Scenario2PBT8",'Major retrofit'!$AA$25,IF(F13="Scenario3PBT8",'Major retrofit'!$AB$25,"")))&amp;IF(F13="Scenario1PBT9",'Major retrofit'!$AC$25,IF(F13="Scenario2PBT9",'Major retrofit'!$AD$25,IF(F13="Scenario3PBT9",'Major retrofit'!$AE$25,"")))&amp;IF(F13="Scenario1PBT10",'Major retrofit'!$AF$25,IF(F13="Scenario2PBT10",'Major retrofit'!$AG$25,IF(F13="Scenario3PBT10",'Major retrofit'!$AH$25,"")))&amp;IF(F13="Scenario1PBT11",'Major retrofit'!$AI$25,IF(F13="Scenario2PBT11",'Major retrofit'!$AJ$25,IF(F13="Scenario3PBT11",'Major retrofit'!$AK$25,"")))&amp;IF(F13="Scenario1PBT12",'Major retrofit'!$AL$25,IF(F13="Scenario2PBT12",'Major retrofit'!$AM$25,IF(F13="Scenario3PBT12",'Major retrofit'!$AN$25,"")))&amp;IF(F13="Scenario1PBT13",'Major retrofit'!$AO$25,IF(F13="Scenario2PBT13",'Major retrofit'!$AP$25,IF(F13="Scenario3PBT13",'Major retrofit'!$AQ$25,"")))&amp;IF(F13="Scenario1PBT14",'Major retrofit'!$AR$25,IF(F13="Scenario2PBT14",'Major retrofit'!$AS$25,IF(F13="Scenario3PBT14",'Major retrofit'!$AT$25,"")))&amp;IF(F13="Scenario1PBT15",'Major retrofit'!$AU$25,IF(F13="Scenario2PBT15",'Major retrofit'!$AV$25,IF(F13="Scenario3PBT15",'Major retrofit'!$AW$25,"")))</f>
        <v/>
      </c>
      <c r="R13" s="117">
        <f t="shared" si="18"/>
        <v>0</v>
      </c>
      <c r="S13" s="117" t="str">
        <f>IF(F13="Scenario1PBT1",'Major retrofit'!$E$27,IF(F13="Scenario2PBT1",'Major retrofit'!$F$27,IF(F13="Scenario3PBT1",'Major retrofit'!$G$27,"")))&amp;IF(F13="Scenario1PBT2",'Major retrofit'!$H$27,IF(F13="Scenario2PBT2",'Major retrofit'!$I$27,IF(F13="Scenario3PBT2",'Major retrofit'!$J$27,"")))&amp;IF(F13="Scenario1PBT3",'Major retrofit'!$K$27,IF(F13="Scenario2PBT3",'Major retrofit'!$L$27,IF(F13="Scenario3PBT3",'Major retrofit'!$M$27,"")))&amp;IF(F13="Scenario1PBT4",'Major retrofit'!$N$27,IF(F13="Scenario2PBT4",'Major retrofit'!$O$27,IF(F13="Scenario3PBT4",'Major retrofit'!$P$27,"")))&amp;IF(F13="Scenario1PBT5",'Major retrofit'!$Q$27,IF(F13="Scenario2PBT5",'Major retrofit'!$R$27,IF(F13="Scenario3PBT5",'Major retrofit'!$S$27,"")))&amp;IF(F13="Scenario1PBT6",'Major retrofit'!$T$27,IF(F13="Scenario2PBT6",'Major retrofit'!$U$27,IF(F13="Scenario3PBT6",'Major retrofit'!$V$27,"")))&amp;IF(F13="Scenario1PBT7",'Major retrofit'!$W$27,IF(F13="Scenario2PBT7",'Major retrofit'!$X$27,IF(F13="Scenario3PBT7",'Major retrofit'!$Y$27,"")))&amp;IF(F13="Scenario1PBT8",'Major retrofit'!$Z$27,IF(F13="Scenario2PBT8",'Major retrofit'!$AA$27,IF(F13="Scenario3PBT8",'Major retrofit'!$AB$27,"")))&amp;IF(F13="Scenario1PBT9",'Major retrofit'!$AC$27,IF(F13="Scenario2PBT9",'Major retrofit'!$AD$27,IF(F13="Scenario3PBT9",'Major retrofit'!$AE$27,"")))&amp;IF(F13="Scenario1PBT10",'Major retrofit'!$AF$27,IF(F13="Scenario2PBT10",'Major retrofit'!$AG$27,IF(F13="Scenario3PBT10",'Major retrofit'!$AH$27,"")))&amp;IF(F13="Scenario1PBT11",'Major retrofit'!$AI$27,IF(F13="Scenario2PBT11",'Major retrofit'!$AJ$27,IF(F13="Scenario3PBT11",'Major retrofit'!$AK$27,"")))&amp;IF(F13="Scenario1PBT12",'Major retrofit'!$AL$27,IF(F13="Scenario2PBT12",'Major retrofit'!$AM$27,IF(F13="Scenario3PBT12",'Major retrofit'!$AN$27,"")))&amp;IF(F13="Scenario1PBT13",'Major retrofit'!$AO$27,IF(F13="Scenario2PBT13",'Major retrofit'!$AP$27,IF(F13="Scenario3PBT13",'Major retrofit'!$AQ$27,"")))&amp;IF(F13="Scenario1PBT14",'Major retrofit'!$AR$27,IF(F13="Scenario2PBT14",'Major retrofit'!$AS$27,IF(F13="Scenario3PBT14",'Major retrofit'!$AT$27,"")))&amp;IF(F13="Scenario1PBT15",'Major retrofit'!$AU$27,IF(F13="Scenario2PBT15",'Major retrofit'!$AV$27,IF(F13="Scenario3PBT15",'Major retrofit'!$AW$27,"")))</f>
        <v/>
      </c>
      <c r="T13" s="207">
        <f t="shared" si="19"/>
        <v>0</v>
      </c>
      <c r="U13" s="206" t="str">
        <f>IF(F13="Scenario1PBT1",'Major retrofit'!$E$38,IF(F13="Scenario2PBT1",'Major retrofit'!$F$38,IF(F13="Scenario3PBT1",'Major retrofit'!$G$38,"")))&amp;IF(F13="Scenario1PBT2",'Major retrofit'!$H$38,IF(F13="Scenario2PBT2",'Major retrofit'!$I$38,IF(F13="Scenario3PBT2",'Major retrofit'!$J$38,"")))&amp;IF(F13="Scenario1PBT3",'Major retrofit'!$K$38,IF(F13="Scenario2PBT3",'Major retrofit'!$L$38,IF(F13="Scenario3PBT3",'Major retrofit'!$M$38,"")))&amp;IF(F13="Scenario1PBT4",'Major retrofit'!$N$38,IF(F13="Scenario2PBT4",'Major retrofit'!$O$38,IF(F13="Scenario3PBT4",'Major retrofit'!$P$38,"")))&amp;IF(F13="Scenario1PBT5",'Major retrofit'!$Q$38,IF(F13="Scenario2PBT5",'Major retrofit'!$R$38,IF(F13="Scenario3PBT5",'Major retrofit'!$S$38,"")))&amp;IF(F13="Scenario1PBT6",'Major retrofit'!$T$38,IF(F13="Scenario2PBT6",'Major retrofit'!$U$38,IF(F13="Scenario3PBT6",'Major retrofit'!$V$38,"")))&amp;IF(F13="Scenario1PBT7",'Major retrofit'!$W$38,IF(F13="Scenario2PBT7",'Major retrofit'!$X$38,IF(F13="Scenario3PBT7",'Major retrofit'!$Y$38,"")))&amp;IF(F13="Scenario1PBT8",'Major retrofit'!$Z$38,IF(F13="Scenario2PBT8",'Major retrofit'!$AA$38,IF(F13="Scenario3PBT8",'Major retrofit'!$AB$38,"")))&amp;IF(F13="Scenario1PBT9",'Major retrofit'!$AC$38,IF(F13="Scenario2PBT9",'Major retrofit'!$AD$38,IF(F13="Scenario3PBT9",'Major retrofit'!$AE$38,"")))&amp;IF(F13="Scenario1PBT10",'Major retrofit'!$AF$38,IF(F13="Scenario2PBT10",'Major retrofit'!$AG$38,IF(F13="Scenario3PBT10",'Major retrofit'!$AH$38,"")))&amp;IF(F13="Scenario1PBT11",'Major retrofit'!$AI$38,IF(F13="Scenario2PBT11",'Major retrofit'!$AJ$38,IF(F13="Scenario3PBT11",'Major retrofit'!$AK$38,"")))&amp;IF(F13="Scenario1PBT12",'Major retrofit'!$AL$38,IF(F13="Scenario2PBT12",'Major retrofit'!$AM$38,IF(F13="Scenario3PBT12",'Major retrofit'!$AN$38,"")))&amp;IF(F13="Scenario1PBT13",'Major retrofit'!$AO$38,IF(F13="Scenario2PBT13",'Major retrofit'!$AP$38,IF(F13="Scenario3PBT13",'Major retrofit'!$AQ$38,"")))&amp;IF(F13="Scenario1PBT14",'Major retrofit'!$AR$38,IF(F13="Scenario2PBT14",'Major retrofit'!$AS$38,IF(F13="Scenario3PBT14",'Major retrofit'!$AT$38,"")))&amp;IF(F13="Scenario1PBT15",'Major retrofit'!$AU$38,IF(F13="Scenario2PBT15",'Major retrofit'!$AV$38,IF(F13="Scenario3PBT15",'Major retrofit'!$AW$38,"")))</f>
        <v/>
      </c>
      <c r="V13" s="117">
        <f t="shared" si="20"/>
        <v>0</v>
      </c>
      <c r="W13" s="117" t="str">
        <f>IF(F13="Scenario1PBT1",'Major retrofit'!$E$40,IF(F13="Scenario2PBT1",'Major retrofit'!$F$40,IF(F13="Scenario3PBT1",'Major retrofit'!$G$40,"")))&amp;IF(F13="Scenario1PBT2",'Major retrofit'!$H$40,IF(F13="Scenario2PBT2",'Major retrofit'!$I$40,IF(F13="Scenario3PBT2",'Major retrofit'!$J$40,"")))&amp;IF(F13="Scenario1PBT3",'Major retrofit'!$K$40,IF(F13="Scenario2PBT3",'Major retrofit'!$L$40,IF(F13="Scenario3PBT3",'Major retrofit'!$M$40,"")))&amp;IF(F13="Scenario1PBT4",'Major retrofit'!$N$40,IF(F13="Scenario2PBT4",'Major retrofit'!$O$40,IF(F13="Scenario3PBT4",'Major retrofit'!$P$40,"")))&amp;IF(F13="Scenario1PBT5",'Major retrofit'!$Q$40,IF(F13="Scenario2PBT5",'Major retrofit'!$R$40,IF(F13="Scenario3PBT5",'Major retrofit'!$S$40,"")))&amp;IF(F13="Scenario1PBT6",'Major retrofit'!$T$40,IF(F13="Scenario2PBT6",'Major retrofit'!$U$40,IF(F13="Scenario3PBT6",'Major retrofit'!$V$40,"")))&amp;IF(F13="Scenario1PBT7",'Major retrofit'!$W$40,IF(F13="Scenario2PBT7",'Major retrofit'!$X$40,IF(F13="Scenario3PBT7",'Major retrofit'!$Y$40,"")))&amp;IF(F13="Scenario1PBT8",'Major retrofit'!$Z$40,IF(F13="Scenario2PBT8",'Major retrofit'!$AA$40,IF(F13="Scenario3PBT8",'Major retrofit'!$AB$40,"")))&amp;IF(F13="Scenario1PBT9",'Major retrofit'!$AC$40,IF(F13="Scenario2PBT9",'Major retrofit'!$AD$40,IF(F13="Scenario3PBT9",'Major retrofit'!$AE$40,"")))&amp;IF(F13="Scenario1PBT10",'Major retrofit'!$AF$40,IF(F13="Scenario2PBT10",'Major retrofit'!$AG$40,IF(F13="Scenario3PBT10",'Major retrofit'!$AH$40,"")))&amp;IF(F13="Scenario1PBT11",'Major retrofit'!$AI$40,IF(F13="Scenario2PBT11",'Major retrofit'!$AJ$40,IF(F13="Scenario3PBT11",'Major retrofit'!$AK$40,"")))&amp;IF(F13="Scenario1PBT12",'Major retrofit'!$AL$40,IF(F13="Scenario2PBT12",'Major retrofit'!$AM$40,IF(F13="Scenario3PBT12",'Major retrofit'!$AN$40,"")))&amp;IF(F13="Scenario1PBT13",'Major retrofit'!$AO$40,IF(F13="Scenario2PBT13",'Major retrofit'!$AP$40,IF(F13="Scenario3PBT13",'Major retrofit'!$AQ$40,"")))&amp;IF(F13="Scenario1PBT14",'Major retrofit'!$AR$40,IF(F13="Scenario2PBT14",'Major retrofit'!$AS$40,IF(F13="Scenario3PBT14",'Major retrofit'!$AT$40,"")))&amp;IF(F13="Scenario1PBT15",'Major retrofit'!$AU$40,IF(F13="Scenario2PBT15",'Major retrofit'!$AV$40,IF(F13="Scenario3PBT15",'Major retrofit'!$AW$40,"")))</f>
        <v/>
      </c>
      <c r="X13" s="117">
        <f t="shared" si="21"/>
        <v>0</v>
      </c>
      <c r="Y13" s="117" t="str">
        <f>IF(F13="Scenario1PBT1",'Major retrofit'!$E$42,IF(F13="Scenario2PBT1",'Major retrofit'!$F$42,IF(F13="Scenario3PBT1",'Major retrofit'!$G$42,"")))&amp;IF(F13="Scenario1PBT2",'Major retrofit'!$H$42,IF(F13="Scenario2PBT2",'Major retrofit'!$I$42,IF(F13="Scenario3PBT2",'Major retrofit'!$J$42,"")))&amp;IF(F13="Scenario1PBT3",'Major retrofit'!$K$42,IF(F13="Scenario2PBT3",'Major retrofit'!$L$42,IF(F13="Scenario3PBT3",'Major retrofit'!$M$42,"")))&amp;IF(F13="Scenario1PBT4",'Major retrofit'!$N$42,IF(F13="Scenario2PBT4",'Major retrofit'!$O$42,IF(F13="Scenario3PBT4",'Major retrofit'!$P$42,"")))&amp;IF(F13="Scenario1PBT5",'Major retrofit'!$Q$42,IF(F13="Scenario2PBT5",'Major retrofit'!$R$42,IF(F13="Scenario3PBT5",'Major retrofit'!$S$42,"")))&amp;IF(F13="Scenario1PBT6",'Major retrofit'!$T$42,IF(F13="Scenario2PBT6",'Major retrofit'!$U$42,IF(F13="Scenario3PBT6",'Major retrofit'!$V$42,"")))&amp;IF(F13="Scenario1PBT7",'Major retrofit'!$W$42,IF(F13="Scenario2PBT7",'Major retrofit'!$X$42,IF(F13="Scenario3PBT7",'Major retrofit'!$Y$42,"")))&amp;IF(F13="Scenario1PBT8",'Major retrofit'!$Z$42,IF(F13="Scenario2PBT8",'Major retrofit'!$AA$42,IF(F13="Scenario3PBT8",'Major retrofit'!$AB$42,"")))&amp;IF(F13="Scenario1PBT9",'Major retrofit'!$AC$42,IF(F13="Scenario2PBT9",'Major retrofit'!$AD$42,IF(F13="Scenario3PBT9",'Major retrofit'!$AE$42,"")))&amp;IF(F13="Scenario1PBT10",'Major retrofit'!$AF$42,IF(F13="Scenario2PBT10",'Major retrofit'!$AG$42,IF(F13="Scenario3PBT10",'Major retrofit'!$AH$42,"")))&amp;IF(F13="Scenario1PBT11",'Major retrofit'!$AI$42,IF(F13="Scenario2PBT11",'Major retrofit'!$AJ$42,IF(F13="Scenario3PBT11",'Major retrofit'!$AK$42,"")))&amp;IF(F13="Scenario1PBT12",'Major retrofit'!$AL$42,IF(F13="Scenario2PBT12",'Major retrofit'!$AM$42,IF(F13="Scenario3PBT12",'Major retrofit'!$AN$42,"")))&amp;IF(F13="Scenario1PBT13",'Major retrofit'!$AO$42,IF(F13="Scenario2PBT13",'Major retrofit'!$AP$42,IF(F13="Scenario3PBT13",'Major retrofit'!$AQ$42,"")))&amp;IF(F13="Scenario1PBT14",'Major retrofit'!$AR$42,IF(F13="Scenario2PBT14",'Major retrofit'!$AS$42,IF(F13="Scenario3PBT14",'Major retrofit'!$AT$42,"")))&amp;IF(F13="Scenario1PBT15",'Major retrofit'!$AU$42,IF(F13="Scenario2PBT15",'Major retrofit'!$AV$42,IF(F13="Scenario3PBT15",'Major retrofit'!$AW$42,"")))</f>
        <v/>
      </c>
      <c r="Z13" s="117">
        <f t="shared" si="22"/>
        <v>0</v>
      </c>
      <c r="AA13" s="178" t="str">
        <f>IF(F13="Scenario1PBT1",'Major retrofit'!$E$101,IF(F13="Scenario2PBT1",'Major retrofit'!$F$101,IF(F13="Scenario3PBT1",'Major retrofit'!$G$101,"")))&amp;IF(F13="Scenario1PBT2",'Major retrofit'!$H$101,IF(F13="Scenario2PBT2",'Major retrofit'!$I$101,IF(F13="Scenario3PBT2",'Major retrofit'!$J$101,"")))&amp;IF(F13="Scenario1PBT3",'Major retrofit'!$K$101,IF(F13="Scenario2PBT3",'Major retrofit'!$L$101,IF(F13="Scenario3PBT3",'Major retrofit'!$M$101,"")))&amp;IF(F13="Scenario1PBT4",'Major retrofit'!$N$101,IF(F13="Scenario2PBT4",'Major retrofit'!$O$101,IF(F13="Scenario3PBT4",'Major retrofit'!$P$101,"")))&amp;IF(F13="Scenario1PBT5",'Major retrofit'!$Q$101,IF(F13="Scenario2PBT5",'Major retrofit'!$R$101,IF(F13="Scenario3PBT5",'Major retrofit'!$S$101,"")))&amp;IF(F13="Scenario1PBT6",'Major retrofit'!$T$101,IF(F13="Scenario2PBT6",'Major retrofit'!$U$101,IF(F13="Scenario3PBT6",'Major retrofit'!$V$101,"")))&amp;IF(F13="Scenario1PBT7",'Major retrofit'!$W$101,IF(F13="Scenario2PBT7",'Major retrofit'!$X$101,IF(F13="Scenario3PBT7",'Major retrofit'!$Y$101,"")))&amp;IF(F13="Scenario1PBT8",'Major retrofit'!$Z$101,IF(F13="Scenario2PBT8",'Major retrofit'!$AA$101,IF(F13="Scenario3PBT8",'Major retrofit'!$AB$101,"")))&amp;IF(F13="Scenario1PBT9",'Major retrofit'!$AC$101,IF(F13="Scenario2PBT9",'Major retrofit'!$AD$101,IF(F13="Scenario3PBT9",'Major retrofit'!$AE$101,"")))&amp;IF(F13="Scenario1PBT10",'Major retrofit'!$AF$101,IF(F13="Scenario2PBT10",'Major retrofit'!$AG$101,IF(F13="Scenario3PBT10",'Major retrofit'!$AH$101,"")))&amp;IF(F13="Scenario1PBT11",'Major retrofit'!$AI$101,IF(F13="Scenario2PBT11",'Major retrofit'!$AJ$101,IF(F13="Scenario3PBT11",'Major retrofit'!$AK$101,"")))&amp;IF(F13="Scenario1PBT12",'Major retrofit'!$AL$101,IF(F13="Scenario2PBT12",'Major retrofit'!$AM$101,IF(F13="Scenario3PBT12",'Major retrofit'!$AN$101,"")))&amp;IF(F13="Scenario1PBT13",'Major retrofit'!$AO$101,IF(F13="Scenario2PBT13",'Major retrofit'!$AP$101,IF(F13="Scenario3PBT13",'Major retrofit'!$AQ$101,"")))&amp;IF(F13="Scenario1PBT14",'Major retrofit'!$AR$101,IF(F13="Scenario2PBT14",'Major retrofit'!$AS$101,IF(F13="Scenario3PBT14",'Major retrofit'!$AT$101,"")))&amp;IF(F13="Scenario1PBT15",'Major retrofit'!$AU$101,IF(F13="Scenario2PBT15",'Major retrofit'!$AV$101,IF(F13="Scenario3PBT15",'Major retrofit'!$AW$101,"")))</f>
        <v/>
      </c>
      <c r="AB13" s="179">
        <f t="shared" si="23"/>
        <v>0</v>
      </c>
      <c r="AC13" s="363" t="str">
        <f t="shared" si="24"/>
        <v/>
      </c>
      <c r="AD13" s="353">
        <f>IF(AC13="",IFERROR('Projection_Base-case'!G14-G13,0),0)</f>
        <v>0</v>
      </c>
      <c r="AE13" s="350">
        <f t="shared" si="0"/>
        <v>0</v>
      </c>
      <c r="AF13" s="361">
        <f>IFERROR(100*AD13/'Projection_Base-case'!G14,0)</f>
        <v>0</v>
      </c>
      <c r="AG13" s="352">
        <f>IF(AC13="",IFERROR('Projection_Base-case'!I14-I13,0),0)</f>
        <v>0</v>
      </c>
      <c r="AH13" s="353">
        <f t="shared" si="1"/>
        <v>0</v>
      </c>
      <c r="AI13" s="361">
        <f>IFERROR(100*AG13/'Projection_Base-case'!I14,0)</f>
        <v>0</v>
      </c>
      <c r="AJ13" s="352">
        <f>IF(AC13="",IFERROR('Projection_Base-case'!K14-K13,0),0)</f>
        <v>0</v>
      </c>
      <c r="AK13" s="353">
        <f t="shared" si="2"/>
        <v>0</v>
      </c>
      <c r="AL13" s="361">
        <f>IFERROR(100*AJ13/'Projection_Base-case'!K14,0)</f>
        <v>0</v>
      </c>
      <c r="AM13" s="352">
        <f>-IF(AC13="",IFERROR('Projection_Base-case'!M14-M13,0),0)</f>
        <v>0</v>
      </c>
      <c r="AN13" s="353">
        <f t="shared" si="3"/>
        <v>0</v>
      </c>
      <c r="AO13" s="354">
        <f>IFERROR(IF('Projection_Base-case'!N14&gt;0,100*AN13/'Projection_Base-case'!N14,100*AN13/N13),0)</f>
        <v>0</v>
      </c>
      <c r="AP13" s="355">
        <f>IF(AC13="",IFERROR('Projection_Base-case'!O14-O13,0),0)</f>
        <v>0</v>
      </c>
      <c r="AQ13" s="356">
        <f t="shared" si="4"/>
        <v>0</v>
      </c>
      <c r="AR13" s="356">
        <f>IFERROR(100*AP13/'Projection_Base-case'!O14,0)</f>
        <v>0</v>
      </c>
      <c r="AS13" s="355">
        <f>IF(AC13="",IFERROR('Projection_Base-case'!Q14-Q13,0),0)</f>
        <v>0</v>
      </c>
      <c r="AT13" s="356">
        <f t="shared" si="5"/>
        <v>0</v>
      </c>
      <c r="AU13" s="356">
        <f>IFERROR(100*AS13/'Projection_Base-case'!Q14,0)</f>
        <v>0</v>
      </c>
      <c r="AV13" s="355">
        <f>IF(AC13="",IFERROR('Projection_Base-case'!S14-S13,0),0)</f>
        <v>0</v>
      </c>
      <c r="AW13" s="356">
        <f t="shared" si="6"/>
        <v>0</v>
      </c>
      <c r="AX13" s="357">
        <f>IFERROR(100*AV13/'Projection_Base-case'!S14,0)</f>
        <v>0</v>
      </c>
      <c r="AY13" s="358">
        <f>IF(AC13="",IFERROR('Projection_Base-case'!U14-U13,0),0)</f>
        <v>0</v>
      </c>
      <c r="AZ13" s="359">
        <f t="shared" si="7"/>
        <v>0</v>
      </c>
      <c r="BA13" s="359">
        <f>IFERROR(100*AY13/'Projection_Base-case'!U14,0)</f>
        <v>0</v>
      </c>
      <c r="BB13" s="358">
        <f>IF(AC13="",IFERROR('Projection_Base-case'!W14-W13,0),0)</f>
        <v>0</v>
      </c>
      <c r="BC13" s="359">
        <f t="shared" si="8"/>
        <v>0</v>
      </c>
      <c r="BD13" s="359">
        <f>IFERROR(100*BB13/'Projection_Base-case'!W14,0)</f>
        <v>0</v>
      </c>
      <c r="BE13" s="358">
        <f>IF(AC13="",IFERROR('Projection_Base-case'!Y14-Y13,0),0)</f>
        <v>0</v>
      </c>
      <c r="BF13" s="359">
        <f t="shared" si="9"/>
        <v>0</v>
      </c>
      <c r="BG13" s="359">
        <f>IFERROR(100*BE13/'Projection_Base-case'!Y14,0)</f>
        <v>0</v>
      </c>
      <c r="BH13" s="359">
        <f t="shared" si="10"/>
        <v>0</v>
      </c>
      <c r="BI13" s="360">
        <f t="shared" si="11"/>
        <v>0</v>
      </c>
    </row>
    <row r="14" spans="1:61">
      <c r="A14" s="205">
        <v>10</v>
      </c>
      <c r="B14" s="347">
        <f>IF('Projection_Base-case'!B15&lt;&gt;"",'Projection_Base-case'!B15,0)</f>
        <v>0</v>
      </c>
      <c r="C14" s="347">
        <f>IF('Projection_Base-case'!C15&lt;&gt;"",'Projection_Base-case'!C15,0)</f>
        <v>0</v>
      </c>
      <c r="D14" s="365">
        <f>IF('Projection_Base-case'!D15&lt;&gt;"",'Projection_Base-case'!D15,0)</f>
        <v>0</v>
      </c>
      <c r="E14" s="322"/>
      <c r="F14" s="367" t="str">
        <f t="shared" si="12"/>
        <v>0</v>
      </c>
      <c r="G14" s="177" t="str">
        <f>IF(F14="Scenario1PBT1",'Major retrofit'!$E$6,IF(F14="Scenario2PBT1",'Major retrofit'!$F$6,IF(F14="Scenario3PBT1",'Major retrofit'!$G$6,"")))&amp;IF(F14="Scenario1PBT2",'Major retrofit'!$H$6,IF(F14="Scenario2PBT2",'Major retrofit'!$I$6,IF(F14="Scenario3PBT2",'Major retrofit'!$J$6,"")))&amp;IF(F14="Scenario1PBT3",'Major retrofit'!$K$6,IF(F14="Scenario2PBT3",'Major retrofit'!$L$6,IF(F14="Scenario3PBT3",'Major retrofit'!$M$6,"")))&amp;IF(F14="Scenario1PBT4",'Major retrofit'!$N$6,IF(F14="Scenario2PBT4",'Major retrofit'!$O$6,IF(F14="Scenario3PBT4",'Major retrofit'!$P$6,"")))&amp;IF(F14="Scenario1PBT5",'Major retrofit'!$Q$6,IF(F14="Scenario2PBT5",'Major retrofit'!$R$6,IF(F14="Scenario3PBT5",'Major retrofit'!$S$6,"")))&amp;IF(F14="Scenario1PBT6",'Major retrofit'!$T$6,IF(F14="Scenario2PBT6",'Major retrofit'!$U$6,IF(F14="Scenario3PBT6",'Major retrofit'!$V$6,"")))&amp;IF(F14="Scenario1PBT7",'Major retrofit'!$W$6,IF(F14="Scenario2PBT7",'Major retrofit'!$X$6,IF(F14="Scenario3PBT7",'Major retrofit'!$Y$6,"")))&amp;IF(F14="Scenario1PBT8",'Major retrofit'!$Z$6,IF(F14="Scenario2PBT8",'Major retrofit'!$AA$6,IF(F14="Scenario3PBT8",'Major retrofit'!$AB$6,"")))&amp;IF(F14="Scenario1PBT9",'Major retrofit'!$AC$6,IF(F14="Scenario2PBT9",'Major retrofit'!$AD$6,IF(F14="Scenario3PBT9",'Major retrofit'!$AE$6,"")))&amp;IF(F14="Scenario1PBT10",'Major retrofit'!$AF$6,IF(F14="Scenario2PBT10",'Major retrofit'!$AG$6,IF(F14="Scenario3PBT10",'Major retrofit'!$AH$6,"")))&amp;IF(F14="Scenario1PBT11",'Major retrofit'!$AI$6,IF(F14="Scenario2PBT11",'Major retrofit'!$AJ$6,IF(F14="Scenario3PBT11",'Major retrofit'!$AK$6,"")))&amp;IF(F14="Scenario1PBT12",'Major retrofit'!$AL$6,IF(F14="Scenario2PBT12",'Major retrofit'!$AM$6,IF(F14="Scenario3PBT12",'Major retrofit'!$AN$6,"")))&amp;IF(F14="Scenario1PBT13",'Major retrofit'!$AO$6,IF(F14="Scenario2PBT13",'Major retrofit'!$AP$6,IF(F14="Scenario3PBT13",'Major retrofit'!$AQ$6,"")))&amp;IF(F14="Scenario1PBT14",'Major retrofit'!$AR$6,IF(F14="Scenario2PBT14",'Major retrofit'!$AS$6,IF(F14="Scenario3PBT14",'Major retrofit'!$AT$6,"")))&amp;IF(F14="Scenario1PBT15",'Major retrofit'!$AU$6,IF(F14="Scenario2PBT15",'Major retrofit'!$AV$6,IF(F14="Scenario3PBT15",'Major retrofit'!$AW$6,"")))</f>
        <v/>
      </c>
      <c r="H14" s="117">
        <f t="shared" si="13"/>
        <v>0</v>
      </c>
      <c r="I14" s="178" t="str">
        <f>IF(F14="Scenario1PBT1",'Major retrofit'!$E$16,IF(F14="Scenario2PBT1",'Major retrofit'!$F$16,IF(F14="Scenario3PBT1",'Major retrofit'!$G$16,"")))&amp;IF(F14="Scenario1PBT2",'Major retrofit'!$H$16,IF(F14="Scenario2PBT2",'Major retrofit'!$I$16,IF(F14="Scenario3PBT2",'Major retrofit'!$J$16,"")))&amp;IF(F14="Scenario1PBT3",'Major retrofit'!$K$16,IF(F14="Scenario2PBT3",'Major retrofit'!$L$16,IF(F14="Scenario3PBT3",'Major retrofit'!$M$16,"")))&amp;IF(F14="Scenario1PBT4",'Major retrofit'!$N$16,IF(F14="Scenario2PBT4",'Major retrofit'!$O$16,IF(F14="Scenario3PBT4",'Major retrofit'!$P$16,"")))&amp;IF(F14="Scenario1PBT5",'Major retrofit'!$Q$16,IF(F14="Scenario2PBT5",'Major retrofit'!$R$16,IF(F14="Scenario3PBT5",'Major retrofit'!$S$16,"")))&amp;IF(F14="Scenario1PBT6",'Major retrofit'!$T$16,IF(F14="Scenario2PBT6",'Major retrofit'!$U$16,IF(F14="Scenario3PBT6",'Major retrofit'!$V$16,"")))&amp;IF(F14="Scenario1PBT7",'Major retrofit'!$W$16,IF(F14="Scenario2PBT7",'Major retrofit'!$X$16,IF(F14="Scenario3PBT7",'Major retrofit'!$Y$16,"")))&amp;IF(F14="Scenario1PBT8",'Major retrofit'!$Z$16,IF(F14="Scenario2PBT8",'Major retrofit'!$AA$16,IF(F14="Scenario3PBT8",'Major retrofit'!$AB$16,"")))&amp;IF(F14="Scenario1PBT9",'Major retrofit'!$AC$16,IF(F14="Scenario2PBT9",'Major retrofit'!$AD$16,IF(F14="Scenario3PBT9",'Major retrofit'!$AE$16,"")))&amp;IF(F14="Scenario1PBT10",'Major retrofit'!$AF$16,IF(F14="Scenario2PBT10",'Major retrofit'!$AG$16,IF(F14="Scenario3PBT10",'Major retrofit'!$AH$16,"")))&amp;IF(F14="Scenario1PBT11",'Major retrofit'!$AI$16,IF(F14="Scenario2PBT11",'Major retrofit'!$AJ$16,IF(F14="Scenario3PBT11",'Major retrofit'!$AK$16,"")))&amp;IF(F14="Scenario1PBT12",'Major retrofit'!$AL$16,IF(F14="Scenario2PBT12",'Major retrofit'!$AM$16,IF(F14="Scenario3PBT12",'Major retrofit'!$AN$16,"")))&amp;IF(F14="Scenario1PBT13",'Major retrofit'!$AO$16,IF(F14="Scenario2PBT13",'Major retrofit'!$AP$16,IF(F14="Scenario3PBT13",'Major retrofit'!$AQ$16,"")))&amp;IF(F14="Scenario1PBT14",'Major retrofit'!$AR$16,IF(F14="Scenario2PBT14",'Major retrofit'!$AS$16,IF(F14="Scenario3PBT14",'Major retrofit'!$AT$16,"")))&amp;IF(F14="Scenario1PBT15",'Major retrofit'!$AU$16,IF(F14="Scenario2PBT15",'Major retrofit'!$AV$16,IF(F14="Scenario3PBT15",'Major retrofit'!$AW$16,"")))</f>
        <v/>
      </c>
      <c r="J14" s="117">
        <f t="shared" si="14"/>
        <v>0</v>
      </c>
      <c r="K14" s="117" t="str">
        <f>IF(F14="Scenario1PBT1",'Major retrofit'!$E$18,IF(F14="Scenario2PBT1",'Major retrofit'!$F$18,IF(F14="Scenario3PBT1",'Major retrofit'!$G$18,"")))&amp;IF(F14="Scenario1PBT2",'Major retrofit'!$H$18,IF(F14="Scenario2PBT2",'Major retrofit'!$I$18,IF(F14="Scenario3PBT2",'Major retrofit'!$J$18,"")))&amp;IF(F14="Scenario1PBT3",'Major retrofit'!$K$18,IF(F14="Scenario2PBT3",'Major retrofit'!$L$18,IF(F14="Scenario3PBT3",'Major retrofit'!$M$18,"")))&amp;IF(F14="Scenario1PBT4",'Major retrofit'!$N$18,IF(F14="Scenario2PBT4",'Major retrofit'!$O$18,IF(F14="Scenario3PBT4",'Major retrofit'!$P$18,"")))&amp;IF(F14="Scenario1PBT5",'Major retrofit'!$Q$18,IF(F14="Scenario2PBT5",'Major retrofit'!$R$18,IF(F14="Scenario3PBT5",'Major retrofit'!$S$18,"")))&amp;IF(F14="Scenario1PBT6",'Major retrofit'!$T$18,IF(F14="Scenario2PBT6",'Major retrofit'!$U$18,IF(F14="Scenario3PBT6",'Major retrofit'!$V$18,"")))&amp;IF(F14="Scenario1PBT7",'Major retrofit'!$W$18,IF(F14="Scenario2PBT7",'Major retrofit'!$X$18,IF(F14="Scenario3PBT7",'Major retrofit'!$Y$18,"")))&amp;IF(F14="Scenario1PBT8",'Major retrofit'!$Z$18,IF(F14="Scenario2PBT8",'Major retrofit'!$AA$18,IF(F14="Scenario3PBT8",'Major retrofit'!$AB$18,"")))&amp;IF(F14="Scenario1PBT9",'Major retrofit'!$AC$18,IF(F14="Scenario2PBT9",'Major retrofit'!$AD$18,IF(F14="Scenario3PBT9",'Major retrofit'!$AE$18,"")))&amp;IF(F14="Scenario1PBT10",'Major retrofit'!$AF$18,IF(F14="Scenario2PBT10",'Major retrofit'!$AG$18,IF(F14="Scenario3PBT10",'Major retrofit'!$AH$18,"")))&amp;IF(F14="Scenario1PBT11",'Major retrofit'!$AI$18,IF(F14="Scenario2PBT11",'Major retrofit'!$AJ$18,IF(F14="Scenario3PBT11",'Major retrofit'!$AK$18,"")))&amp;IF(F14="Scenario1PBT12",'Major retrofit'!$AL$18,IF(F14="Scenario2PBT12",'Major retrofit'!$AM$18,IF(F14="Scenario3PBT12",'Major retrofit'!$AN$18,"")))&amp;IF(F14="Scenario1PBT13",'Major retrofit'!$AO$18,IF(F14="Scenario2PBT13",'Major retrofit'!$AP$18,IF(F14="Scenario3PBT13",'Major retrofit'!$AQ$18,"")))&amp;IF(F14="Scenario1PBT14",'Major retrofit'!$AR$18,IF(F14="Scenario2PBT14",'Major retrofit'!$AS$18,IF(F14="Scenario3PBT14",'Major retrofit'!$AT$18,"")))&amp;IF(F14="Scenario1PBT15",'Major retrofit'!$AU$18,IF(F14="Scenario2PBT15",'Major retrofit'!$AV$18,IF(F14="Scenario3PBT15",'Major retrofit'!$AW$18,"")))</f>
        <v/>
      </c>
      <c r="L14" s="117">
        <f t="shared" si="15"/>
        <v>0</v>
      </c>
      <c r="M14" s="117" t="str">
        <f>IF(F14="Scenario1PBT1",'Major retrofit'!$E$20,IF(F14="Scenario2PBT1",'Major retrofit'!$F$20,IF(F14="Scenario3PBT1",'Major retrofit'!$G$20,"")))&amp;IF(F14="Scenario1PBT2",'Major retrofit'!$H$20,IF(F14="Scenario2PBT2",'Major retrofit'!$I$20,IF(F14="Scenario3PBT2",'Major retrofit'!$J$20,"")))&amp;IF(F14="Scenario1PBT3",'Major retrofit'!$K$20,IF(F14="Scenario2PBT3",'Major retrofit'!$L$20,IF(F14="Scenario3PBT3",'Major retrofit'!$M$20,"")))&amp;IF(F14="Scenario1PBT4",'Major retrofit'!$N$20,IF(F14="Scenario2PBT4",'Major retrofit'!$O$20,IF(F14="Scenario3PBT4",'Major retrofit'!$P$20,"")))&amp;IF(F14="Scenario1PBT5",'Major retrofit'!$Q$20,IF(F14="Scenario2PBT5",'Major retrofit'!$R$20,IF(F14="Scenario3PBT5",'Major retrofit'!$S$20,"")))&amp;IF(F14="Scenario1PBT6",'Major retrofit'!$T$20,IF(F14="Scenario2PBT6",'Major retrofit'!$U$20,IF(F14="Scenario3PBT6",'Major retrofit'!$V$20,"")))&amp;IF(F14="Scenario1PBT7",'Major retrofit'!$W$20,IF(F14="Scenario2PBT7",'Major retrofit'!$X$20,IF(F14="Scenario3PBT7",'Major retrofit'!$Y$20,"")))&amp;IF(F14="Scenario1PBT8",'Major retrofit'!$Z$20,IF(F14="Scenario2PBT8",'Major retrofit'!$AA$20,IF(F14="Scenario3PBT8",'Major retrofit'!$AB$20,"")))&amp;IF(F14="Scenario1PBT9",'Major retrofit'!$AC$20,IF(F14="Scenario2PBT9",'Major retrofit'!$AD$20,IF(F14="Scenario3PBT9",'Major retrofit'!$AE$20,"")))&amp;IF(F14="Scenario1PBT10",'Major retrofit'!$AF$20,IF(F14="Scenario2PBT10",'Major retrofit'!$AG$20,IF(F14="Scenario3PBT10",'Major retrofit'!$AH$20,"")))&amp;IF(F14="Scenario1PBT11",'Major retrofit'!$AI$20,IF(F14="Scenario2PBT11",'Major retrofit'!$AJ$20,IF(F14="Scenario3PBT11",'Major retrofit'!$AK$20,"")))&amp;IF(F14="Scenario1PBT12",'Major retrofit'!$AL$20,IF(F14="Scenario2PBT12",'Major retrofit'!$AM$20,IF(F14="Scenario3PBT12",'Major retrofit'!$AN$20,"")))&amp;IF(F14="Scenario1PBT13",'Major retrofit'!$AO$20,IF(F14="Scenario2PBT13",'Major retrofit'!$AP$20,IF(F14="Scenario3PBT13",'Major retrofit'!$AQ$20,"")))&amp;IF(F14="Scenario1PBT14",'Major retrofit'!$AR$20,IF(F14="Scenario2PBT14",'Major retrofit'!$AS$20,IF(F14="Scenario3PBT14",'Major retrofit'!$AT$20,"")))&amp;IF(F14="Scenario1PBT15",'Major retrofit'!$AU$20,IF(F14="Scenario2PBT15",'Major retrofit'!$AV$20,IF(F14="Scenario3PBT15",'Major retrofit'!$AW$20,"")))</f>
        <v/>
      </c>
      <c r="N14" s="118">
        <f t="shared" si="16"/>
        <v>0</v>
      </c>
      <c r="O14" s="206" t="str">
        <f>IF(F14="Scenario1PBT1",'Major retrofit'!$E$23,IF(F14="Scenario2PBT1",'Major retrofit'!$F$23,IF(F14="Scenario3PBT1",'Major retrofit'!$G$23,"")))&amp;IF(F14="Scenario1PBT2",'Major retrofit'!$H$23,IF(F14="Scenario2PBT2",'Major retrofit'!$I$23,IF(F14="Scenario3PBT2",'Major retrofit'!$J$23,"")))&amp;IF(F14="Scenario1PBT3",'Major retrofit'!$K$23,IF(F14="Scenario2PBT3",'Major retrofit'!$L$23,IF(F14="Scenario3PBT3",'Major retrofit'!$M$23,"")))&amp;IF(F14="Scenario1PBT4",'Major retrofit'!$N$23,IF(F14="Scenario2PBT4",'Major retrofit'!$O$23,IF(F14="Scenario3PBT4",'Major retrofit'!$P$23,"")))&amp;IF(F14="Scenario1PBT5",'Major retrofit'!$Q$23,IF(F14="Scenario2PBT5",'Major retrofit'!$R$23,IF(F14="Scenario3PBT5",'Major retrofit'!$S$23,"")))&amp;IF(F14="Scenario1PBT6",'Major retrofit'!$T$23,IF(F14="Scenario2PBT6",'Major retrofit'!$U$23,IF(F14="Scenario3PBT6",'Major retrofit'!$V$23,"")))&amp;IF(F14="Scenario1PBT7",'Major retrofit'!$W$23,IF(F14="Scenario2PBT7",'Major retrofit'!$X$23,IF(F14="Scenario3PBT7",'Major retrofit'!$Y$23,"")))&amp;IF(F14="Scenario1PBT8",'Major retrofit'!$Z$23,IF(F14="Scenario2PBT8",'Major retrofit'!$AA$23,IF(F14="Scenario3PBT8",'Major retrofit'!$AB$23,"")))&amp;IF(F14="Scenario1PBT9",'Major retrofit'!$AC$23,IF(F14="Scenario2PBT9",'Major retrofit'!$AD$23,IF(F14="Scenario3PBT9",'Major retrofit'!$AE$23,"")))&amp;IF(F14="Scenario1PBT10",'Major retrofit'!$AF$23,IF(F14="Scenario2PBT10",'Major retrofit'!$AG$23,IF(F14="Scenario3PBT10",'Major retrofit'!$AH$23,"")))&amp;IF(F14="Scenario1PBT11",'Major retrofit'!$AI$23,IF(F14="Scenario2PBT11",'Major retrofit'!$AJ$23,IF(F14="Scenario3PBT11",'Major retrofit'!$AK$23,"")))&amp;IF(F14="Scenario1PBT12",'Major retrofit'!$AL$23,IF(F14="Scenario2PBT12",'Major retrofit'!$AM$23,IF(F14="Scenario3PBT12",'Major retrofit'!$AN$23,"")))&amp;IF(F14="Scenario1PBT13",'Major retrofit'!$AO$23,IF(F14="Scenario2PBT13",'Major retrofit'!$AP$23,IF(F14="Scenario3PBT13",'Major retrofit'!$AQ$23,"")))&amp;IF(F14="Scenario1PBT14",'Major retrofit'!$AR$23,IF(F14="Scenario2PBT14",'Major retrofit'!$AS$23,IF(F14="Scenario3PBT14",'Major retrofit'!$AT$23,"")))&amp;IF(F14="Scenario1PBT15",'Major retrofit'!$AU$23,IF(F14="Scenario2PBT15",'Major retrofit'!$AV$23,IF(F14="Scenario3PBT15",'Major retrofit'!$AW$23,"")))</f>
        <v/>
      </c>
      <c r="P14" s="117">
        <f t="shared" si="17"/>
        <v>0</v>
      </c>
      <c r="Q14" s="117" t="str">
        <f>IF(F14="Scenario1PBT1",'Major retrofit'!$E$25,IF(F14="Scenario2PBT1",'Major retrofit'!$F$25,IF(F14="Scenario3PBT1",'Major retrofit'!$G$25,"")))&amp;IF(F14="Scenario1PBT2",'Major retrofit'!$H$25,IF(F14="Scenario2PBT2",'Major retrofit'!$I$25,IF(F14="Scenario3PBT2",'Major retrofit'!$J$25,"")))&amp;IF(F14="Scenario1PBT3",'Major retrofit'!$K$25,IF(F14="Scenario2PBT3",'Major retrofit'!$L$25,IF(F14="Scenario3PBT3",'Major retrofit'!$M$25,"")))&amp;IF(F14="Scenario1PBT4",'Major retrofit'!$N$25,IF(F14="Scenario2PBT4",'Major retrofit'!$O$25,IF(F14="Scenario3PBT4",'Major retrofit'!$P$25,"")))&amp;IF(F14="Scenario1PBT5",'Major retrofit'!$Q$25,IF(F14="Scenario2PBT5",'Major retrofit'!$R$25,IF(F14="Scenario3PBT5",'Major retrofit'!$S$25,"")))&amp;IF(F14="Scenario1PBT6",'Major retrofit'!$T$25,IF(F14="Scenario2PBT6",'Major retrofit'!$U$25,IF(F14="Scenario3PBT6",'Major retrofit'!$V$25,"")))&amp;IF(F14="Scenario1PBT7",'Major retrofit'!$W$25,IF(F14="Scenario2PBT7",'Major retrofit'!$X$25,IF(F14="Scenario3PBT7",'Major retrofit'!$Y$25,"")))&amp;IF(F14="Scenario1PBT8",'Major retrofit'!$Z$25,IF(F14="Scenario2PBT8",'Major retrofit'!$AA$25,IF(F14="Scenario3PBT8",'Major retrofit'!$AB$25,"")))&amp;IF(F14="Scenario1PBT9",'Major retrofit'!$AC$25,IF(F14="Scenario2PBT9",'Major retrofit'!$AD$25,IF(F14="Scenario3PBT9",'Major retrofit'!$AE$25,"")))&amp;IF(F14="Scenario1PBT10",'Major retrofit'!$AF$25,IF(F14="Scenario2PBT10",'Major retrofit'!$AG$25,IF(F14="Scenario3PBT10",'Major retrofit'!$AH$25,"")))&amp;IF(F14="Scenario1PBT11",'Major retrofit'!$AI$25,IF(F14="Scenario2PBT11",'Major retrofit'!$AJ$25,IF(F14="Scenario3PBT11",'Major retrofit'!$AK$25,"")))&amp;IF(F14="Scenario1PBT12",'Major retrofit'!$AL$25,IF(F14="Scenario2PBT12",'Major retrofit'!$AM$25,IF(F14="Scenario3PBT12",'Major retrofit'!$AN$25,"")))&amp;IF(F14="Scenario1PBT13",'Major retrofit'!$AO$25,IF(F14="Scenario2PBT13",'Major retrofit'!$AP$25,IF(F14="Scenario3PBT13",'Major retrofit'!$AQ$25,"")))&amp;IF(F14="Scenario1PBT14",'Major retrofit'!$AR$25,IF(F14="Scenario2PBT14",'Major retrofit'!$AS$25,IF(F14="Scenario3PBT14",'Major retrofit'!$AT$25,"")))&amp;IF(F14="Scenario1PBT15",'Major retrofit'!$AU$25,IF(F14="Scenario2PBT15",'Major retrofit'!$AV$25,IF(F14="Scenario3PBT15",'Major retrofit'!$AW$25,"")))</f>
        <v/>
      </c>
      <c r="R14" s="117">
        <f t="shared" si="18"/>
        <v>0</v>
      </c>
      <c r="S14" s="117" t="str">
        <f>IF(F14="Scenario1PBT1",'Major retrofit'!$E$27,IF(F14="Scenario2PBT1",'Major retrofit'!$F$27,IF(F14="Scenario3PBT1",'Major retrofit'!$G$27,"")))&amp;IF(F14="Scenario1PBT2",'Major retrofit'!$H$27,IF(F14="Scenario2PBT2",'Major retrofit'!$I$27,IF(F14="Scenario3PBT2",'Major retrofit'!$J$27,"")))&amp;IF(F14="Scenario1PBT3",'Major retrofit'!$K$27,IF(F14="Scenario2PBT3",'Major retrofit'!$L$27,IF(F14="Scenario3PBT3",'Major retrofit'!$M$27,"")))&amp;IF(F14="Scenario1PBT4",'Major retrofit'!$N$27,IF(F14="Scenario2PBT4",'Major retrofit'!$O$27,IF(F14="Scenario3PBT4",'Major retrofit'!$P$27,"")))&amp;IF(F14="Scenario1PBT5",'Major retrofit'!$Q$27,IF(F14="Scenario2PBT5",'Major retrofit'!$R$27,IF(F14="Scenario3PBT5",'Major retrofit'!$S$27,"")))&amp;IF(F14="Scenario1PBT6",'Major retrofit'!$T$27,IF(F14="Scenario2PBT6",'Major retrofit'!$U$27,IF(F14="Scenario3PBT6",'Major retrofit'!$V$27,"")))&amp;IF(F14="Scenario1PBT7",'Major retrofit'!$W$27,IF(F14="Scenario2PBT7",'Major retrofit'!$X$27,IF(F14="Scenario3PBT7",'Major retrofit'!$Y$27,"")))&amp;IF(F14="Scenario1PBT8",'Major retrofit'!$Z$27,IF(F14="Scenario2PBT8",'Major retrofit'!$AA$27,IF(F14="Scenario3PBT8",'Major retrofit'!$AB$27,"")))&amp;IF(F14="Scenario1PBT9",'Major retrofit'!$AC$27,IF(F14="Scenario2PBT9",'Major retrofit'!$AD$27,IF(F14="Scenario3PBT9",'Major retrofit'!$AE$27,"")))&amp;IF(F14="Scenario1PBT10",'Major retrofit'!$AF$27,IF(F14="Scenario2PBT10",'Major retrofit'!$AG$27,IF(F14="Scenario3PBT10",'Major retrofit'!$AH$27,"")))&amp;IF(F14="Scenario1PBT11",'Major retrofit'!$AI$27,IF(F14="Scenario2PBT11",'Major retrofit'!$AJ$27,IF(F14="Scenario3PBT11",'Major retrofit'!$AK$27,"")))&amp;IF(F14="Scenario1PBT12",'Major retrofit'!$AL$27,IF(F14="Scenario2PBT12",'Major retrofit'!$AM$27,IF(F14="Scenario3PBT12",'Major retrofit'!$AN$27,"")))&amp;IF(F14="Scenario1PBT13",'Major retrofit'!$AO$27,IF(F14="Scenario2PBT13",'Major retrofit'!$AP$27,IF(F14="Scenario3PBT13",'Major retrofit'!$AQ$27,"")))&amp;IF(F14="Scenario1PBT14",'Major retrofit'!$AR$27,IF(F14="Scenario2PBT14",'Major retrofit'!$AS$27,IF(F14="Scenario3PBT14",'Major retrofit'!$AT$27,"")))&amp;IF(F14="Scenario1PBT15",'Major retrofit'!$AU$27,IF(F14="Scenario2PBT15",'Major retrofit'!$AV$27,IF(F14="Scenario3PBT15",'Major retrofit'!$AW$27,"")))</f>
        <v/>
      </c>
      <c r="T14" s="207">
        <f t="shared" si="19"/>
        <v>0</v>
      </c>
      <c r="U14" s="206" t="str">
        <f>IF(F14="Scenario1PBT1",'Major retrofit'!$E$38,IF(F14="Scenario2PBT1",'Major retrofit'!$F$38,IF(F14="Scenario3PBT1",'Major retrofit'!$G$38,"")))&amp;IF(F14="Scenario1PBT2",'Major retrofit'!$H$38,IF(F14="Scenario2PBT2",'Major retrofit'!$I$38,IF(F14="Scenario3PBT2",'Major retrofit'!$J$38,"")))&amp;IF(F14="Scenario1PBT3",'Major retrofit'!$K$38,IF(F14="Scenario2PBT3",'Major retrofit'!$L$38,IF(F14="Scenario3PBT3",'Major retrofit'!$M$38,"")))&amp;IF(F14="Scenario1PBT4",'Major retrofit'!$N$38,IF(F14="Scenario2PBT4",'Major retrofit'!$O$38,IF(F14="Scenario3PBT4",'Major retrofit'!$P$38,"")))&amp;IF(F14="Scenario1PBT5",'Major retrofit'!$Q$38,IF(F14="Scenario2PBT5",'Major retrofit'!$R$38,IF(F14="Scenario3PBT5",'Major retrofit'!$S$38,"")))&amp;IF(F14="Scenario1PBT6",'Major retrofit'!$T$38,IF(F14="Scenario2PBT6",'Major retrofit'!$U$38,IF(F14="Scenario3PBT6",'Major retrofit'!$V$38,"")))&amp;IF(F14="Scenario1PBT7",'Major retrofit'!$W$38,IF(F14="Scenario2PBT7",'Major retrofit'!$X$38,IF(F14="Scenario3PBT7",'Major retrofit'!$Y$38,"")))&amp;IF(F14="Scenario1PBT8",'Major retrofit'!$Z$38,IF(F14="Scenario2PBT8",'Major retrofit'!$AA$38,IF(F14="Scenario3PBT8",'Major retrofit'!$AB$38,"")))&amp;IF(F14="Scenario1PBT9",'Major retrofit'!$AC$38,IF(F14="Scenario2PBT9",'Major retrofit'!$AD$38,IF(F14="Scenario3PBT9",'Major retrofit'!$AE$38,"")))&amp;IF(F14="Scenario1PBT10",'Major retrofit'!$AF$38,IF(F14="Scenario2PBT10",'Major retrofit'!$AG$38,IF(F14="Scenario3PBT10",'Major retrofit'!$AH$38,"")))&amp;IF(F14="Scenario1PBT11",'Major retrofit'!$AI$38,IF(F14="Scenario2PBT11",'Major retrofit'!$AJ$38,IF(F14="Scenario3PBT11",'Major retrofit'!$AK$38,"")))&amp;IF(F14="Scenario1PBT12",'Major retrofit'!$AL$38,IF(F14="Scenario2PBT12",'Major retrofit'!$AM$38,IF(F14="Scenario3PBT12",'Major retrofit'!$AN$38,"")))&amp;IF(F14="Scenario1PBT13",'Major retrofit'!$AO$38,IF(F14="Scenario2PBT13",'Major retrofit'!$AP$38,IF(F14="Scenario3PBT13",'Major retrofit'!$AQ$38,"")))&amp;IF(F14="Scenario1PBT14",'Major retrofit'!$AR$38,IF(F14="Scenario2PBT14",'Major retrofit'!$AS$38,IF(F14="Scenario3PBT14",'Major retrofit'!$AT$38,"")))&amp;IF(F14="Scenario1PBT15",'Major retrofit'!$AU$38,IF(F14="Scenario2PBT15",'Major retrofit'!$AV$38,IF(F14="Scenario3PBT15",'Major retrofit'!$AW$38,"")))</f>
        <v/>
      </c>
      <c r="V14" s="117">
        <f t="shared" si="20"/>
        <v>0</v>
      </c>
      <c r="W14" s="117" t="str">
        <f>IF(F14="Scenario1PBT1",'Major retrofit'!$E$40,IF(F14="Scenario2PBT1",'Major retrofit'!$F$40,IF(F14="Scenario3PBT1",'Major retrofit'!$G$40,"")))&amp;IF(F14="Scenario1PBT2",'Major retrofit'!$H$40,IF(F14="Scenario2PBT2",'Major retrofit'!$I$40,IF(F14="Scenario3PBT2",'Major retrofit'!$J$40,"")))&amp;IF(F14="Scenario1PBT3",'Major retrofit'!$K$40,IF(F14="Scenario2PBT3",'Major retrofit'!$L$40,IF(F14="Scenario3PBT3",'Major retrofit'!$M$40,"")))&amp;IF(F14="Scenario1PBT4",'Major retrofit'!$N$40,IF(F14="Scenario2PBT4",'Major retrofit'!$O$40,IF(F14="Scenario3PBT4",'Major retrofit'!$P$40,"")))&amp;IF(F14="Scenario1PBT5",'Major retrofit'!$Q$40,IF(F14="Scenario2PBT5",'Major retrofit'!$R$40,IF(F14="Scenario3PBT5",'Major retrofit'!$S$40,"")))&amp;IF(F14="Scenario1PBT6",'Major retrofit'!$T$40,IF(F14="Scenario2PBT6",'Major retrofit'!$U$40,IF(F14="Scenario3PBT6",'Major retrofit'!$V$40,"")))&amp;IF(F14="Scenario1PBT7",'Major retrofit'!$W$40,IF(F14="Scenario2PBT7",'Major retrofit'!$X$40,IF(F14="Scenario3PBT7",'Major retrofit'!$Y$40,"")))&amp;IF(F14="Scenario1PBT8",'Major retrofit'!$Z$40,IF(F14="Scenario2PBT8",'Major retrofit'!$AA$40,IF(F14="Scenario3PBT8",'Major retrofit'!$AB$40,"")))&amp;IF(F14="Scenario1PBT9",'Major retrofit'!$AC$40,IF(F14="Scenario2PBT9",'Major retrofit'!$AD$40,IF(F14="Scenario3PBT9",'Major retrofit'!$AE$40,"")))&amp;IF(F14="Scenario1PBT10",'Major retrofit'!$AF$40,IF(F14="Scenario2PBT10",'Major retrofit'!$AG$40,IF(F14="Scenario3PBT10",'Major retrofit'!$AH$40,"")))&amp;IF(F14="Scenario1PBT11",'Major retrofit'!$AI$40,IF(F14="Scenario2PBT11",'Major retrofit'!$AJ$40,IF(F14="Scenario3PBT11",'Major retrofit'!$AK$40,"")))&amp;IF(F14="Scenario1PBT12",'Major retrofit'!$AL$40,IF(F14="Scenario2PBT12",'Major retrofit'!$AM$40,IF(F14="Scenario3PBT12",'Major retrofit'!$AN$40,"")))&amp;IF(F14="Scenario1PBT13",'Major retrofit'!$AO$40,IF(F14="Scenario2PBT13",'Major retrofit'!$AP$40,IF(F14="Scenario3PBT13",'Major retrofit'!$AQ$40,"")))&amp;IF(F14="Scenario1PBT14",'Major retrofit'!$AR$40,IF(F14="Scenario2PBT14",'Major retrofit'!$AS$40,IF(F14="Scenario3PBT14",'Major retrofit'!$AT$40,"")))&amp;IF(F14="Scenario1PBT15",'Major retrofit'!$AU$40,IF(F14="Scenario2PBT15",'Major retrofit'!$AV$40,IF(F14="Scenario3PBT15",'Major retrofit'!$AW$40,"")))</f>
        <v/>
      </c>
      <c r="X14" s="117">
        <f t="shared" si="21"/>
        <v>0</v>
      </c>
      <c r="Y14" s="117" t="str">
        <f>IF(F14="Scenario1PBT1",'Major retrofit'!$E$42,IF(F14="Scenario2PBT1",'Major retrofit'!$F$42,IF(F14="Scenario3PBT1",'Major retrofit'!$G$42,"")))&amp;IF(F14="Scenario1PBT2",'Major retrofit'!$H$42,IF(F14="Scenario2PBT2",'Major retrofit'!$I$42,IF(F14="Scenario3PBT2",'Major retrofit'!$J$42,"")))&amp;IF(F14="Scenario1PBT3",'Major retrofit'!$K$42,IF(F14="Scenario2PBT3",'Major retrofit'!$L$42,IF(F14="Scenario3PBT3",'Major retrofit'!$M$42,"")))&amp;IF(F14="Scenario1PBT4",'Major retrofit'!$N$42,IF(F14="Scenario2PBT4",'Major retrofit'!$O$42,IF(F14="Scenario3PBT4",'Major retrofit'!$P$42,"")))&amp;IF(F14="Scenario1PBT5",'Major retrofit'!$Q$42,IF(F14="Scenario2PBT5",'Major retrofit'!$R$42,IF(F14="Scenario3PBT5",'Major retrofit'!$S$42,"")))&amp;IF(F14="Scenario1PBT6",'Major retrofit'!$T$42,IF(F14="Scenario2PBT6",'Major retrofit'!$U$42,IF(F14="Scenario3PBT6",'Major retrofit'!$V$42,"")))&amp;IF(F14="Scenario1PBT7",'Major retrofit'!$W$42,IF(F14="Scenario2PBT7",'Major retrofit'!$X$42,IF(F14="Scenario3PBT7",'Major retrofit'!$Y$42,"")))&amp;IF(F14="Scenario1PBT8",'Major retrofit'!$Z$42,IF(F14="Scenario2PBT8",'Major retrofit'!$AA$42,IF(F14="Scenario3PBT8",'Major retrofit'!$AB$42,"")))&amp;IF(F14="Scenario1PBT9",'Major retrofit'!$AC$42,IF(F14="Scenario2PBT9",'Major retrofit'!$AD$42,IF(F14="Scenario3PBT9",'Major retrofit'!$AE$42,"")))&amp;IF(F14="Scenario1PBT10",'Major retrofit'!$AF$42,IF(F14="Scenario2PBT10",'Major retrofit'!$AG$42,IF(F14="Scenario3PBT10",'Major retrofit'!$AH$42,"")))&amp;IF(F14="Scenario1PBT11",'Major retrofit'!$AI$42,IF(F14="Scenario2PBT11",'Major retrofit'!$AJ$42,IF(F14="Scenario3PBT11",'Major retrofit'!$AK$42,"")))&amp;IF(F14="Scenario1PBT12",'Major retrofit'!$AL$42,IF(F14="Scenario2PBT12",'Major retrofit'!$AM$42,IF(F14="Scenario3PBT12",'Major retrofit'!$AN$42,"")))&amp;IF(F14="Scenario1PBT13",'Major retrofit'!$AO$42,IF(F14="Scenario2PBT13",'Major retrofit'!$AP$42,IF(F14="Scenario3PBT13",'Major retrofit'!$AQ$42,"")))&amp;IF(F14="Scenario1PBT14",'Major retrofit'!$AR$42,IF(F14="Scenario2PBT14",'Major retrofit'!$AS$42,IF(F14="Scenario3PBT14",'Major retrofit'!$AT$42,"")))&amp;IF(F14="Scenario1PBT15",'Major retrofit'!$AU$42,IF(F14="Scenario2PBT15",'Major retrofit'!$AV$42,IF(F14="Scenario3PBT15",'Major retrofit'!$AW$42,"")))</f>
        <v/>
      </c>
      <c r="Z14" s="117">
        <f t="shared" si="22"/>
        <v>0</v>
      </c>
      <c r="AA14" s="178" t="str">
        <f>IF(F14="Scenario1PBT1",'Major retrofit'!$E$101,IF(F14="Scenario2PBT1",'Major retrofit'!$F$101,IF(F14="Scenario3PBT1",'Major retrofit'!$G$101,"")))&amp;IF(F14="Scenario1PBT2",'Major retrofit'!$H$101,IF(F14="Scenario2PBT2",'Major retrofit'!$I$101,IF(F14="Scenario3PBT2",'Major retrofit'!$J$101,"")))&amp;IF(F14="Scenario1PBT3",'Major retrofit'!$K$101,IF(F14="Scenario2PBT3",'Major retrofit'!$L$101,IF(F14="Scenario3PBT3",'Major retrofit'!$M$101,"")))&amp;IF(F14="Scenario1PBT4",'Major retrofit'!$N$101,IF(F14="Scenario2PBT4",'Major retrofit'!$O$101,IF(F14="Scenario3PBT4",'Major retrofit'!$P$101,"")))&amp;IF(F14="Scenario1PBT5",'Major retrofit'!$Q$101,IF(F14="Scenario2PBT5",'Major retrofit'!$R$101,IF(F14="Scenario3PBT5",'Major retrofit'!$S$101,"")))&amp;IF(F14="Scenario1PBT6",'Major retrofit'!$T$101,IF(F14="Scenario2PBT6",'Major retrofit'!$U$101,IF(F14="Scenario3PBT6",'Major retrofit'!$V$101,"")))&amp;IF(F14="Scenario1PBT7",'Major retrofit'!$W$101,IF(F14="Scenario2PBT7",'Major retrofit'!$X$101,IF(F14="Scenario3PBT7",'Major retrofit'!$Y$101,"")))&amp;IF(F14="Scenario1PBT8",'Major retrofit'!$Z$101,IF(F14="Scenario2PBT8",'Major retrofit'!$AA$101,IF(F14="Scenario3PBT8",'Major retrofit'!$AB$101,"")))&amp;IF(F14="Scenario1PBT9",'Major retrofit'!$AC$101,IF(F14="Scenario2PBT9",'Major retrofit'!$AD$101,IF(F14="Scenario3PBT9",'Major retrofit'!$AE$101,"")))&amp;IF(F14="Scenario1PBT10",'Major retrofit'!$AF$101,IF(F14="Scenario2PBT10",'Major retrofit'!$AG$101,IF(F14="Scenario3PBT10",'Major retrofit'!$AH$101,"")))&amp;IF(F14="Scenario1PBT11",'Major retrofit'!$AI$101,IF(F14="Scenario2PBT11",'Major retrofit'!$AJ$101,IF(F14="Scenario3PBT11",'Major retrofit'!$AK$101,"")))&amp;IF(F14="Scenario1PBT12",'Major retrofit'!$AL$101,IF(F14="Scenario2PBT12",'Major retrofit'!$AM$101,IF(F14="Scenario3PBT12",'Major retrofit'!$AN$101,"")))&amp;IF(F14="Scenario1PBT13",'Major retrofit'!$AO$101,IF(F14="Scenario2PBT13",'Major retrofit'!$AP$101,IF(F14="Scenario3PBT13",'Major retrofit'!$AQ$101,"")))&amp;IF(F14="Scenario1PBT14",'Major retrofit'!$AR$101,IF(F14="Scenario2PBT14",'Major retrofit'!$AS$101,IF(F14="Scenario3PBT14",'Major retrofit'!$AT$101,"")))&amp;IF(F14="Scenario1PBT15",'Major retrofit'!$AU$101,IF(F14="Scenario2PBT15",'Major retrofit'!$AV$101,IF(F14="Scenario3PBT15",'Major retrofit'!$AW$101,"")))</f>
        <v/>
      </c>
      <c r="AB14" s="179">
        <f t="shared" si="23"/>
        <v>0</v>
      </c>
      <c r="AC14" s="363" t="str">
        <f t="shared" si="24"/>
        <v/>
      </c>
      <c r="AD14" s="353">
        <f>IF(AC14="",IFERROR('Projection_Base-case'!G15-G14,0),0)</f>
        <v>0</v>
      </c>
      <c r="AE14" s="350">
        <f t="shared" si="0"/>
        <v>0</v>
      </c>
      <c r="AF14" s="361">
        <f>IFERROR(100*AD14/'Projection_Base-case'!G15,0)</f>
        <v>0</v>
      </c>
      <c r="AG14" s="352">
        <f>IF(AC14="",IFERROR('Projection_Base-case'!I15-I14,0),0)</f>
        <v>0</v>
      </c>
      <c r="AH14" s="353">
        <f t="shared" si="1"/>
        <v>0</v>
      </c>
      <c r="AI14" s="361">
        <f>IFERROR(100*AG14/'Projection_Base-case'!I15,0)</f>
        <v>0</v>
      </c>
      <c r="AJ14" s="352">
        <f>IF(AC14="",IFERROR('Projection_Base-case'!K15-K14,0),0)</f>
        <v>0</v>
      </c>
      <c r="AK14" s="353">
        <f t="shared" si="2"/>
        <v>0</v>
      </c>
      <c r="AL14" s="361">
        <f>IFERROR(100*AJ14/'Projection_Base-case'!K15,0)</f>
        <v>0</v>
      </c>
      <c r="AM14" s="352">
        <f>-IF(AC14="",IFERROR('Projection_Base-case'!M15-M14,0),0)</f>
        <v>0</v>
      </c>
      <c r="AN14" s="353">
        <f t="shared" si="3"/>
        <v>0</v>
      </c>
      <c r="AO14" s="354">
        <f>IFERROR(IF('Projection_Base-case'!N15&gt;0,100*AN14/'Projection_Base-case'!N15,100*AN14/N14),0)</f>
        <v>0</v>
      </c>
      <c r="AP14" s="355">
        <f>IF(AC14="",IFERROR('Projection_Base-case'!O15-O14,0),0)</f>
        <v>0</v>
      </c>
      <c r="AQ14" s="356">
        <f t="shared" si="4"/>
        <v>0</v>
      </c>
      <c r="AR14" s="356">
        <f>IFERROR(100*AP14/'Projection_Base-case'!O15,0)</f>
        <v>0</v>
      </c>
      <c r="AS14" s="355">
        <f>IF(AC14="",IFERROR('Projection_Base-case'!Q15-Q14,0),0)</f>
        <v>0</v>
      </c>
      <c r="AT14" s="356">
        <f t="shared" si="5"/>
        <v>0</v>
      </c>
      <c r="AU14" s="356">
        <f>IFERROR(100*AS14/'Projection_Base-case'!Q15,0)</f>
        <v>0</v>
      </c>
      <c r="AV14" s="355">
        <f>IF(AC14="",IFERROR('Projection_Base-case'!S15-S14,0),0)</f>
        <v>0</v>
      </c>
      <c r="AW14" s="356">
        <f t="shared" si="6"/>
        <v>0</v>
      </c>
      <c r="AX14" s="357">
        <f>IFERROR(100*AV14/'Projection_Base-case'!S15,0)</f>
        <v>0</v>
      </c>
      <c r="AY14" s="358">
        <f>IF(AC14="",IFERROR('Projection_Base-case'!U15-U14,0),0)</f>
        <v>0</v>
      </c>
      <c r="AZ14" s="359">
        <f t="shared" si="7"/>
        <v>0</v>
      </c>
      <c r="BA14" s="359">
        <f>IFERROR(100*AY14/'Projection_Base-case'!U15,0)</f>
        <v>0</v>
      </c>
      <c r="BB14" s="358">
        <f>IF(AC14="",IFERROR('Projection_Base-case'!W15-W14,0),0)</f>
        <v>0</v>
      </c>
      <c r="BC14" s="359">
        <f t="shared" si="8"/>
        <v>0</v>
      </c>
      <c r="BD14" s="359">
        <f>IFERROR(100*BB14/'Projection_Base-case'!W15,0)</f>
        <v>0</v>
      </c>
      <c r="BE14" s="358">
        <f>IF(AC14="",IFERROR('Projection_Base-case'!Y15-Y14,0),0)</f>
        <v>0</v>
      </c>
      <c r="BF14" s="359">
        <f t="shared" si="9"/>
        <v>0</v>
      </c>
      <c r="BG14" s="359">
        <f>IFERROR(100*BE14/'Projection_Base-case'!Y15,0)</f>
        <v>0</v>
      </c>
      <c r="BH14" s="359">
        <f t="shared" si="10"/>
        <v>0</v>
      </c>
      <c r="BI14" s="360">
        <f t="shared" si="11"/>
        <v>0</v>
      </c>
    </row>
    <row r="15" spans="1:61" ht="15" customHeight="1">
      <c r="A15" s="205">
        <v>11</v>
      </c>
      <c r="B15" s="347">
        <f>IF('Projection_Base-case'!B16&lt;&gt;"",'Projection_Base-case'!B16,0)</f>
        <v>0</v>
      </c>
      <c r="C15" s="347">
        <f>IF('Projection_Base-case'!C16&lt;&gt;"",'Projection_Base-case'!C16,0)</f>
        <v>0</v>
      </c>
      <c r="D15" s="365">
        <f>IF('Projection_Base-case'!D16&lt;&gt;"",'Projection_Base-case'!D16,0)</f>
        <v>0</v>
      </c>
      <c r="E15" s="322"/>
      <c r="F15" s="367" t="str">
        <f t="shared" si="12"/>
        <v>0</v>
      </c>
      <c r="G15" s="177" t="str">
        <f>IF(F15="Scenario1PBT1",'Major retrofit'!$E$6,IF(F15="Scenario2PBT1",'Major retrofit'!$F$6,IF(F15="Scenario3PBT1",'Major retrofit'!$G$6,"")))&amp;IF(F15="Scenario1PBT2",'Major retrofit'!$H$6,IF(F15="Scenario2PBT2",'Major retrofit'!$I$6,IF(F15="Scenario3PBT2",'Major retrofit'!$J$6,"")))&amp;IF(F15="Scenario1PBT3",'Major retrofit'!$K$6,IF(F15="Scenario2PBT3",'Major retrofit'!$L$6,IF(F15="Scenario3PBT3",'Major retrofit'!$M$6,"")))&amp;IF(F15="Scenario1PBT4",'Major retrofit'!$N$6,IF(F15="Scenario2PBT4",'Major retrofit'!$O$6,IF(F15="Scenario3PBT4",'Major retrofit'!$P$6,"")))&amp;IF(F15="Scenario1PBT5",'Major retrofit'!$Q$6,IF(F15="Scenario2PBT5",'Major retrofit'!$R$6,IF(F15="Scenario3PBT5",'Major retrofit'!$S$6,"")))&amp;IF(F15="Scenario1PBT6",'Major retrofit'!$T$6,IF(F15="Scenario2PBT6",'Major retrofit'!$U$6,IF(F15="Scenario3PBT6",'Major retrofit'!$V$6,"")))&amp;IF(F15="Scenario1PBT7",'Major retrofit'!$W$6,IF(F15="Scenario2PBT7",'Major retrofit'!$X$6,IF(F15="Scenario3PBT7",'Major retrofit'!$Y$6,"")))&amp;IF(F15="Scenario1PBT8",'Major retrofit'!$Z$6,IF(F15="Scenario2PBT8",'Major retrofit'!$AA$6,IF(F15="Scenario3PBT8",'Major retrofit'!$AB$6,"")))&amp;IF(F15="Scenario1PBT9",'Major retrofit'!$AC$6,IF(F15="Scenario2PBT9",'Major retrofit'!$AD$6,IF(F15="Scenario3PBT9",'Major retrofit'!$AE$6,"")))&amp;IF(F15="Scenario1PBT10",'Major retrofit'!$AF$6,IF(F15="Scenario2PBT10",'Major retrofit'!$AG$6,IF(F15="Scenario3PBT10",'Major retrofit'!$AH$6,"")))&amp;IF(F15="Scenario1PBT11",'Major retrofit'!$AI$6,IF(F15="Scenario2PBT11",'Major retrofit'!$AJ$6,IF(F15="Scenario3PBT11",'Major retrofit'!$AK$6,"")))&amp;IF(F15="Scenario1PBT12",'Major retrofit'!$AL$6,IF(F15="Scenario2PBT12",'Major retrofit'!$AM$6,IF(F15="Scenario3PBT12",'Major retrofit'!$AN$6,"")))&amp;IF(F15="Scenario1PBT13",'Major retrofit'!$AO$6,IF(F15="Scenario2PBT13",'Major retrofit'!$AP$6,IF(F15="Scenario3PBT13",'Major retrofit'!$AQ$6,"")))&amp;IF(F15="Scenario1PBT14",'Major retrofit'!$AR$6,IF(F15="Scenario2PBT14",'Major retrofit'!$AS$6,IF(F15="Scenario3PBT14",'Major retrofit'!$AT$6,"")))&amp;IF(F15="Scenario1PBT15",'Major retrofit'!$AU$6,IF(F15="Scenario2PBT15",'Major retrofit'!$AV$6,IF(F15="Scenario3PBT15",'Major retrofit'!$AW$6,"")))</f>
        <v/>
      </c>
      <c r="H15" s="117">
        <f t="shared" si="13"/>
        <v>0</v>
      </c>
      <c r="I15" s="178" t="str">
        <f>IF(F15="Scenario1PBT1",'Major retrofit'!$E$16,IF(F15="Scenario2PBT1",'Major retrofit'!$F$16,IF(F15="Scenario3PBT1",'Major retrofit'!$G$16,"")))&amp;IF(F15="Scenario1PBT2",'Major retrofit'!$H$16,IF(F15="Scenario2PBT2",'Major retrofit'!$I$16,IF(F15="Scenario3PBT2",'Major retrofit'!$J$16,"")))&amp;IF(F15="Scenario1PBT3",'Major retrofit'!$K$16,IF(F15="Scenario2PBT3",'Major retrofit'!$L$16,IF(F15="Scenario3PBT3",'Major retrofit'!$M$16,"")))&amp;IF(F15="Scenario1PBT4",'Major retrofit'!$N$16,IF(F15="Scenario2PBT4",'Major retrofit'!$O$16,IF(F15="Scenario3PBT4",'Major retrofit'!$P$16,"")))&amp;IF(F15="Scenario1PBT5",'Major retrofit'!$Q$16,IF(F15="Scenario2PBT5",'Major retrofit'!$R$16,IF(F15="Scenario3PBT5",'Major retrofit'!$S$16,"")))&amp;IF(F15="Scenario1PBT6",'Major retrofit'!$T$16,IF(F15="Scenario2PBT6",'Major retrofit'!$U$16,IF(F15="Scenario3PBT6",'Major retrofit'!$V$16,"")))&amp;IF(F15="Scenario1PBT7",'Major retrofit'!$W$16,IF(F15="Scenario2PBT7",'Major retrofit'!$X$16,IF(F15="Scenario3PBT7",'Major retrofit'!$Y$16,"")))&amp;IF(F15="Scenario1PBT8",'Major retrofit'!$Z$16,IF(F15="Scenario2PBT8",'Major retrofit'!$AA$16,IF(F15="Scenario3PBT8",'Major retrofit'!$AB$16,"")))&amp;IF(F15="Scenario1PBT9",'Major retrofit'!$AC$16,IF(F15="Scenario2PBT9",'Major retrofit'!$AD$16,IF(F15="Scenario3PBT9",'Major retrofit'!$AE$16,"")))&amp;IF(F15="Scenario1PBT10",'Major retrofit'!$AF$16,IF(F15="Scenario2PBT10",'Major retrofit'!$AG$16,IF(F15="Scenario3PBT10",'Major retrofit'!$AH$16,"")))&amp;IF(F15="Scenario1PBT11",'Major retrofit'!$AI$16,IF(F15="Scenario2PBT11",'Major retrofit'!$AJ$16,IF(F15="Scenario3PBT11",'Major retrofit'!$AK$16,"")))&amp;IF(F15="Scenario1PBT12",'Major retrofit'!$AL$16,IF(F15="Scenario2PBT12",'Major retrofit'!$AM$16,IF(F15="Scenario3PBT12",'Major retrofit'!$AN$16,"")))&amp;IF(F15="Scenario1PBT13",'Major retrofit'!$AO$16,IF(F15="Scenario2PBT13",'Major retrofit'!$AP$16,IF(F15="Scenario3PBT13",'Major retrofit'!$AQ$16,"")))&amp;IF(F15="Scenario1PBT14",'Major retrofit'!$AR$16,IF(F15="Scenario2PBT14",'Major retrofit'!$AS$16,IF(F15="Scenario3PBT14",'Major retrofit'!$AT$16,"")))&amp;IF(F15="Scenario1PBT15",'Major retrofit'!$AU$16,IF(F15="Scenario2PBT15",'Major retrofit'!$AV$16,IF(F15="Scenario3PBT15",'Major retrofit'!$AW$16,"")))</f>
        <v/>
      </c>
      <c r="J15" s="117">
        <f t="shared" si="14"/>
        <v>0</v>
      </c>
      <c r="K15" s="117" t="str">
        <f>IF(F15="Scenario1PBT1",'Major retrofit'!$E$18,IF(F15="Scenario2PBT1",'Major retrofit'!$F$18,IF(F15="Scenario3PBT1",'Major retrofit'!$G$18,"")))&amp;IF(F15="Scenario1PBT2",'Major retrofit'!$H$18,IF(F15="Scenario2PBT2",'Major retrofit'!$I$18,IF(F15="Scenario3PBT2",'Major retrofit'!$J$18,"")))&amp;IF(F15="Scenario1PBT3",'Major retrofit'!$K$18,IF(F15="Scenario2PBT3",'Major retrofit'!$L$18,IF(F15="Scenario3PBT3",'Major retrofit'!$M$18,"")))&amp;IF(F15="Scenario1PBT4",'Major retrofit'!$N$18,IF(F15="Scenario2PBT4",'Major retrofit'!$O$18,IF(F15="Scenario3PBT4",'Major retrofit'!$P$18,"")))&amp;IF(F15="Scenario1PBT5",'Major retrofit'!$Q$18,IF(F15="Scenario2PBT5",'Major retrofit'!$R$18,IF(F15="Scenario3PBT5",'Major retrofit'!$S$18,"")))&amp;IF(F15="Scenario1PBT6",'Major retrofit'!$T$18,IF(F15="Scenario2PBT6",'Major retrofit'!$U$18,IF(F15="Scenario3PBT6",'Major retrofit'!$V$18,"")))&amp;IF(F15="Scenario1PBT7",'Major retrofit'!$W$18,IF(F15="Scenario2PBT7",'Major retrofit'!$X$18,IF(F15="Scenario3PBT7",'Major retrofit'!$Y$18,"")))&amp;IF(F15="Scenario1PBT8",'Major retrofit'!$Z$18,IF(F15="Scenario2PBT8",'Major retrofit'!$AA$18,IF(F15="Scenario3PBT8",'Major retrofit'!$AB$18,"")))&amp;IF(F15="Scenario1PBT9",'Major retrofit'!$AC$18,IF(F15="Scenario2PBT9",'Major retrofit'!$AD$18,IF(F15="Scenario3PBT9",'Major retrofit'!$AE$18,"")))&amp;IF(F15="Scenario1PBT10",'Major retrofit'!$AF$18,IF(F15="Scenario2PBT10",'Major retrofit'!$AG$18,IF(F15="Scenario3PBT10",'Major retrofit'!$AH$18,"")))&amp;IF(F15="Scenario1PBT11",'Major retrofit'!$AI$18,IF(F15="Scenario2PBT11",'Major retrofit'!$AJ$18,IF(F15="Scenario3PBT11",'Major retrofit'!$AK$18,"")))&amp;IF(F15="Scenario1PBT12",'Major retrofit'!$AL$18,IF(F15="Scenario2PBT12",'Major retrofit'!$AM$18,IF(F15="Scenario3PBT12",'Major retrofit'!$AN$18,"")))&amp;IF(F15="Scenario1PBT13",'Major retrofit'!$AO$18,IF(F15="Scenario2PBT13",'Major retrofit'!$AP$18,IF(F15="Scenario3PBT13",'Major retrofit'!$AQ$18,"")))&amp;IF(F15="Scenario1PBT14",'Major retrofit'!$AR$18,IF(F15="Scenario2PBT14",'Major retrofit'!$AS$18,IF(F15="Scenario3PBT14",'Major retrofit'!$AT$18,"")))&amp;IF(F15="Scenario1PBT15",'Major retrofit'!$AU$18,IF(F15="Scenario2PBT15",'Major retrofit'!$AV$18,IF(F15="Scenario3PBT15",'Major retrofit'!$AW$18,"")))</f>
        <v/>
      </c>
      <c r="L15" s="117">
        <f t="shared" si="15"/>
        <v>0</v>
      </c>
      <c r="M15" s="117" t="str">
        <f>IF(F15="Scenario1PBT1",'Major retrofit'!$E$20,IF(F15="Scenario2PBT1",'Major retrofit'!$F$20,IF(F15="Scenario3PBT1",'Major retrofit'!$G$20,"")))&amp;IF(F15="Scenario1PBT2",'Major retrofit'!$H$20,IF(F15="Scenario2PBT2",'Major retrofit'!$I$20,IF(F15="Scenario3PBT2",'Major retrofit'!$J$20,"")))&amp;IF(F15="Scenario1PBT3",'Major retrofit'!$K$20,IF(F15="Scenario2PBT3",'Major retrofit'!$L$20,IF(F15="Scenario3PBT3",'Major retrofit'!$M$20,"")))&amp;IF(F15="Scenario1PBT4",'Major retrofit'!$N$20,IF(F15="Scenario2PBT4",'Major retrofit'!$O$20,IF(F15="Scenario3PBT4",'Major retrofit'!$P$20,"")))&amp;IF(F15="Scenario1PBT5",'Major retrofit'!$Q$20,IF(F15="Scenario2PBT5",'Major retrofit'!$R$20,IF(F15="Scenario3PBT5",'Major retrofit'!$S$20,"")))&amp;IF(F15="Scenario1PBT6",'Major retrofit'!$T$20,IF(F15="Scenario2PBT6",'Major retrofit'!$U$20,IF(F15="Scenario3PBT6",'Major retrofit'!$V$20,"")))&amp;IF(F15="Scenario1PBT7",'Major retrofit'!$W$20,IF(F15="Scenario2PBT7",'Major retrofit'!$X$20,IF(F15="Scenario3PBT7",'Major retrofit'!$Y$20,"")))&amp;IF(F15="Scenario1PBT8",'Major retrofit'!$Z$20,IF(F15="Scenario2PBT8",'Major retrofit'!$AA$20,IF(F15="Scenario3PBT8",'Major retrofit'!$AB$20,"")))&amp;IF(F15="Scenario1PBT9",'Major retrofit'!$AC$20,IF(F15="Scenario2PBT9",'Major retrofit'!$AD$20,IF(F15="Scenario3PBT9",'Major retrofit'!$AE$20,"")))&amp;IF(F15="Scenario1PBT10",'Major retrofit'!$AF$20,IF(F15="Scenario2PBT10",'Major retrofit'!$AG$20,IF(F15="Scenario3PBT10",'Major retrofit'!$AH$20,"")))&amp;IF(F15="Scenario1PBT11",'Major retrofit'!$AI$20,IF(F15="Scenario2PBT11",'Major retrofit'!$AJ$20,IF(F15="Scenario3PBT11",'Major retrofit'!$AK$20,"")))&amp;IF(F15="Scenario1PBT12",'Major retrofit'!$AL$20,IF(F15="Scenario2PBT12",'Major retrofit'!$AM$20,IF(F15="Scenario3PBT12",'Major retrofit'!$AN$20,"")))&amp;IF(F15="Scenario1PBT13",'Major retrofit'!$AO$20,IF(F15="Scenario2PBT13",'Major retrofit'!$AP$20,IF(F15="Scenario3PBT13",'Major retrofit'!$AQ$20,"")))&amp;IF(F15="Scenario1PBT14",'Major retrofit'!$AR$20,IF(F15="Scenario2PBT14",'Major retrofit'!$AS$20,IF(F15="Scenario3PBT14",'Major retrofit'!$AT$20,"")))&amp;IF(F15="Scenario1PBT15",'Major retrofit'!$AU$20,IF(F15="Scenario2PBT15",'Major retrofit'!$AV$20,IF(F15="Scenario3PBT15",'Major retrofit'!$AW$20,"")))</f>
        <v/>
      </c>
      <c r="N15" s="118">
        <f t="shared" si="16"/>
        <v>0</v>
      </c>
      <c r="O15" s="206" t="str">
        <f>IF(F15="Scenario1PBT1",'Major retrofit'!$E$23,IF(F15="Scenario2PBT1",'Major retrofit'!$F$23,IF(F15="Scenario3PBT1",'Major retrofit'!$G$23,"")))&amp;IF(F15="Scenario1PBT2",'Major retrofit'!$H$23,IF(F15="Scenario2PBT2",'Major retrofit'!$I$23,IF(F15="Scenario3PBT2",'Major retrofit'!$J$23,"")))&amp;IF(F15="Scenario1PBT3",'Major retrofit'!$K$23,IF(F15="Scenario2PBT3",'Major retrofit'!$L$23,IF(F15="Scenario3PBT3",'Major retrofit'!$M$23,"")))&amp;IF(F15="Scenario1PBT4",'Major retrofit'!$N$23,IF(F15="Scenario2PBT4",'Major retrofit'!$O$23,IF(F15="Scenario3PBT4",'Major retrofit'!$P$23,"")))&amp;IF(F15="Scenario1PBT5",'Major retrofit'!$Q$23,IF(F15="Scenario2PBT5",'Major retrofit'!$R$23,IF(F15="Scenario3PBT5",'Major retrofit'!$S$23,"")))&amp;IF(F15="Scenario1PBT6",'Major retrofit'!$T$23,IF(F15="Scenario2PBT6",'Major retrofit'!$U$23,IF(F15="Scenario3PBT6",'Major retrofit'!$V$23,"")))&amp;IF(F15="Scenario1PBT7",'Major retrofit'!$W$23,IF(F15="Scenario2PBT7",'Major retrofit'!$X$23,IF(F15="Scenario3PBT7",'Major retrofit'!$Y$23,"")))&amp;IF(F15="Scenario1PBT8",'Major retrofit'!$Z$23,IF(F15="Scenario2PBT8",'Major retrofit'!$AA$23,IF(F15="Scenario3PBT8",'Major retrofit'!$AB$23,"")))&amp;IF(F15="Scenario1PBT9",'Major retrofit'!$AC$23,IF(F15="Scenario2PBT9",'Major retrofit'!$AD$23,IF(F15="Scenario3PBT9",'Major retrofit'!$AE$23,"")))&amp;IF(F15="Scenario1PBT10",'Major retrofit'!$AF$23,IF(F15="Scenario2PBT10",'Major retrofit'!$AG$23,IF(F15="Scenario3PBT10",'Major retrofit'!$AH$23,"")))&amp;IF(F15="Scenario1PBT11",'Major retrofit'!$AI$23,IF(F15="Scenario2PBT11",'Major retrofit'!$AJ$23,IF(F15="Scenario3PBT11",'Major retrofit'!$AK$23,"")))&amp;IF(F15="Scenario1PBT12",'Major retrofit'!$AL$23,IF(F15="Scenario2PBT12",'Major retrofit'!$AM$23,IF(F15="Scenario3PBT12",'Major retrofit'!$AN$23,"")))&amp;IF(F15="Scenario1PBT13",'Major retrofit'!$AO$23,IF(F15="Scenario2PBT13",'Major retrofit'!$AP$23,IF(F15="Scenario3PBT13",'Major retrofit'!$AQ$23,"")))&amp;IF(F15="Scenario1PBT14",'Major retrofit'!$AR$23,IF(F15="Scenario2PBT14",'Major retrofit'!$AS$23,IF(F15="Scenario3PBT14",'Major retrofit'!$AT$23,"")))&amp;IF(F15="Scenario1PBT15",'Major retrofit'!$AU$23,IF(F15="Scenario2PBT15",'Major retrofit'!$AV$23,IF(F15="Scenario3PBT15",'Major retrofit'!$AW$23,"")))</f>
        <v/>
      </c>
      <c r="P15" s="117">
        <f t="shared" si="17"/>
        <v>0</v>
      </c>
      <c r="Q15" s="117" t="str">
        <f>IF(F15="Scenario1PBT1",'Major retrofit'!$E$25,IF(F15="Scenario2PBT1",'Major retrofit'!$F$25,IF(F15="Scenario3PBT1",'Major retrofit'!$G$25,"")))&amp;IF(F15="Scenario1PBT2",'Major retrofit'!$H$25,IF(F15="Scenario2PBT2",'Major retrofit'!$I$25,IF(F15="Scenario3PBT2",'Major retrofit'!$J$25,"")))&amp;IF(F15="Scenario1PBT3",'Major retrofit'!$K$25,IF(F15="Scenario2PBT3",'Major retrofit'!$L$25,IF(F15="Scenario3PBT3",'Major retrofit'!$M$25,"")))&amp;IF(F15="Scenario1PBT4",'Major retrofit'!$N$25,IF(F15="Scenario2PBT4",'Major retrofit'!$O$25,IF(F15="Scenario3PBT4",'Major retrofit'!$P$25,"")))&amp;IF(F15="Scenario1PBT5",'Major retrofit'!$Q$25,IF(F15="Scenario2PBT5",'Major retrofit'!$R$25,IF(F15="Scenario3PBT5",'Major retrofit'!$S$25,"")))&amp;IF(F15="Scenario1PBT6",'Major retrofit'!$T$25,IF(F15="Scenario2PBT6",'Major retrofit'!$U$25,IF(F15="Scenario3PBT6",'Major retrofit'!$V$25,"")))&amp;IF(F15="Scenario1PBT7",'Major retrofit'!$W$25,IF(F15="Scenario2PBT7",'Major retrofit'!$X$25,IF(F15="Scenario3PBT7",'Major retrofit'!$Y$25,"")))&amp;IF(F15="Scenario1PBT8",'Major retrofit'!$Z$25,IF(F15="Scenario2PBT8",'Major retrofit'!$AA$25,IF(F15="Scenario3PBT8",'Major retrofit'!$AB$25,"")))&amp;IF(F15="Scenario1PBT9",'Major retrofit'!$AC$25,IF(F15="Scenario2PBT9",'Major retrofit'!$AD$25,IF(F15="Scenario3PBT9",'Major retrofit'!$AE$25,"")))&amp;IF(F15="Scenario1PBT10",'Major retrofit'!$AF$25,IF(F15="Scenario2PBT10",'Major retrofit'!$AG$25,IF(F15="Scenario3PBT10",'Major retrofit'!$AH$25,"")))&amp;IF(F15="Scenario1PBT11",'Major retrofit'!$AI$25,IF(F15="Scenario2PBT11",'Major retrofit'!$AJ$25,IF(F15="Scenario3PBT11",'Major retrofit'!$AK$25,"")))&amp;IF(F15="Scenario1PBT12",'Major retrofit'!$AL$25,IF(F15="Scenario2PBT12",'Major retrofit'!$AM$25,IF(F15="Scenario3PBT12",'Major retrofit'!$AN$25,"")))&amp;IF(F15="Scenario1PBT13",'Major retrofit'!$AO$25,IF(F15="Scenario2PBT13",'Major retrofit'!$AP$25,IF(F15="Scenario3PBT13",'Major retrofit'!$AQ$25,"")))&amp;IF(F15="Scenario1PBT14",'Major retrofit'!$AR$25,IF(F15="Scenario2PBT14",'Major retrofit'!$AS$25,IF(F15="Scenario3PBT14",'Major retrofit'!$AT$25,"")))&amp;IF(F15="Scenario1PBT15",'Major retrofit'!$AU$25,IF(F15="Scenario2PBT15",'Major retrofit'!$AV$25,IF(F15="Scenario3PBT15",'Major retrofit'!$AW$25,"")))</f>
        <v/>
      </c>
      <c r="R15" s="117">
        <f t="shared" si="18"/>
        <v>0</v>
      </c>
      <c r="S15" s="117" t="str">
        <f>IF(F15="Scenario1PBT1",'Major retrofit'!$E$27,IF(F15="Scenario2PBT1",'Major retrofit'!$F$27,IF(F15="Scenario3PBT1",'Major retrofit'!$G$27,"")))&amp;IF(F15="Scenario1PBT2",'Major retrofit'!$H$27,IF(F15="Scenario2PBT2",'Major retrofit'!$I$27,IF(F15="Scenario3PBT2",'Major retrofit'!$J$27,"")))&amp;IF(F15="Scenario1PBT3",'Major retrofit'!$K$27,IF(F15="Scenario2PBT3",'Major retrofit'!$L$27,IF(F15="Scenario3PBT3",'Major retrofit'!$M$27,"")))&amp;IF(F15="Scenario1PBT4",'Major retrofit'!$N$27,IF(F15="Scenario2PBT4",'Major retrofit'!$O$27,IF(F15="Scenario3PBT4",'Major retrofit'!$P$27,"")))&amp;IF(F15="Scenario1PBT5",'Major retrofit'!$Q$27,IF(F15="Scenario2PBT5",'Major retrofit'!$R$27,IF(F15="Scenario3PBT5",'Major retrofit'!$S$27,"")))&amp;IF(F15="Scenario1PBT6",'Major retrofit'!$T$27,IF(F15="Scenario2PBT6",'Major retrofit'!$U$27,IF(F15="Scenario3PBT6",'Major retrofit'!$V$27,"")))&amp;IF(F15="Scenario1PBT7",'Major retrofit'!$W$27,IF(F15="Scenario2PBT7",'Major retrofit'!$X$27,IF(F15="Scenario3PBT7",'Major retrofit'!$Y$27,"")))&amp;IF(F15="Scenario1PBT8",'Major retrofit'!$Z$27,IF(F15="Scenario2PBT8",'Major retrofit'!$AA$27,IF(F15="Scenario3PBT8",'Major retrofit'!$AB$27,"")))&amp;IF(F15="Scenario1PBT9",'Major retrofit'!$AC$27,IF(F15="Scenario2PBT9",'Major retrofit'!$AD$27,IF(F15="Scenario3PBT9",'Major retrofit'!$AE$27,"")))&amp;IF(F15="Scenario1PBT10",'Major retrofit'!$AF$27,IF(F15="Scenario2PBT10",'Major retrofit'!$AG$27,IF(F15="Scenario3PBT10",'Major retrofit'!$AH$27,"")))&amp;IF(F15="Scenario1PBT11",'Major retrofit'!$AI$27,IF(F15="Scenario2PBT11",'Major retrofit'!$AJ$27,IF(F15="Scenario3PBT11",'Major retrofit'!$AK$27,"")))&amp;IF(F15="Scenario1PBT12",'Major retrofit'!$AL$27,IF(F15="Scenario2PBT12",'Major retrofit'!$AM$27,IF(F15="Scenario3PBT12",'Major retrofit'!$AN$27,"")))&amp;IF(F15="Scenario1PBT13",'Major retrofit'!$AO$27,IF(F15="Scenario2PBT13",'Major retrofit'!$AP$27,IF(F15="Scenario3PBT13",'Major retrofit'!$AQ$27,"")))&amp;IF(F15="Scenario1PBT14",'Major retrofit'!$AR$27,IF(F15="Scenario2PBT14",'Major retrofit'!$AS$27,IF(F15="Scenario3PBT14",'Major retrofit'!$AT$27,"")))&amp;IF(F15="Scenario1PBT15",'Major retrofit'!$AU$27,IF(F15="Scenario2PBT15",'Major retrofit'!$AV$27,IF(F15="Scenario3PBT15",'Major retrofit'!$AW$27,"")))</f>
        <v/>
      </c>
      <c r="T15" s="207">
        <f t="shared" si="19"/>
        <v>0</v>
      </c>
      <c r="U15" s="206" t="str">
        <f>IF(F15="Scenario1PBT1",'Major retrofit'!$E$38,IF(F15="Scenario2PBT1",'Major retrofit'!$F$38,IF(F15="Scenario3PBT1",'Major retrofit'!$G$38,"")))&amp;IF(F15="Scenario1PBT2",'Major retrofit'!$H$38,IF(F15="Scenario2PBT2",'Major retrofit'!$I$38,IF(F15="Scenario3PBT2",'Major retrofit'!$J$38,"")))&amp;IF(F15="Scenario1PBT3",'Major retrofit'!$K$38,IF(F15="Scenario2PBT3",'Major retrofit'!$L$38,IF(F15="Scenario3PBT3",'Major retrofit'!$M$38,"")))&amp;IF(F15="Scenario1PBT4",'Major retrofit'!$N$38,IF(F15="Scenario2PBT4",'Major retrofit'!$O$38,IF(F15="Scenario3PBT4",'Major retrofit'!$P$38,"")))&amp;IF(F15="Scenario1PBT5",'Major retrofit'!$Q$38,IF(F15="Scenario2PBT5",'Major retrofit'!$R$38,IF(F15="Scenario3PBT5",'Major retrofit'!$S$38,"")))&amp;IF(F15="Scenario1PBT6",'Major retrofit'!$T$38,IF(F15="Scenario2PBT6",'Major retrofit'!$U$38,IF(F15="Scenario3PBT6",'Major retrofit'!$V$38,"")))&amp;IF(F15="Scenario1PBT7",'Major retrofit'!$W$38,IF(F15="Scenario2PBT7",'Major retrofit'!$X$38,IF(F15="Scenario3PBT7",'Major retrofit'!$Y$38,"")))&amp;IF(F15="Scenario1PBT8",'Major retrofit'!$Z$38,IF(F15="Scenario2PBT8",'Major retrofit'!$AA$38,IF(F15="Scenario3PBT8",'Major retrofit'!$AB$38,"")))&amp;IF(F15="Scenario1PBT9",'Major retrofit'!$AC$38,IF(F15="Scenario2PBT9",'Major retrofit'!$AD$38,IF(F15="Scenario3PBT9",'Major retrofit'!$AE$38,"")))&amp;IF(F15="Scenario1PBT10",'Major retrofit'!$AF$38,IF(F15="Scenario2PBT10",'Major retrofit'!$AG$38,IF(F15="Scenario3PBT10",'Major retrofit'!$AH$38,"")))&amp;IF(F15="Scenario1PBT11",'Major retrofit'!$AI$38,IF(F15="Scenario2PBT11",'Major retrofit'!$AJ$38,IF(F15="Scenario3PBT11",'Major retrofit'!$AK$38,"")))&amp;IF(F15="Scenario1PBT12",'Major retrofit'!$AL$38,IF(F15="Scenario2PBT12",'Major retrofit'!$AM$38,IF(F15="Scenario3PBT12",'Major retrofit'!$AN$38,"")))&amp;IF(F15="Scenario1PBT13",'Major retrofit'!$AO$38,IF(F15="Scenario2PBT13",'Major retrofit'!$AP$38,IF(F15="Scenario3PBT13",'Major retrofit'!$AQ$38,"")))&amp;IF(F15="Scenario1PBT14",'Major retrofit'!$AR$38,IF(F15="Scenario2PBT14",'Major retrofit'!$AS$38,IF(F15="Scenario3PBT14",'Major retrofit'!$AT$38,"")))&amp;IF(F15="Scenario1PBT15",'Major retrofit'!$AU$38,IF(F15="Scenario2PBT15",'Major retrofit'!$AV$38,IF(F15="Scenario3PBT15",'Major retrofit'!$AW$38,"")))</f>
        <v/>
      </c>
      <c r="V15" s="117">
        <f t="shared" si="20"/>
        <v>0</v>
      </c>
      <c r="W15" s="117" t="str">
        <f>IF(F15="Scenario1PBT1",'Major retrofit'!$E$40,IF(F15="Scenario2PBT1",'Major retrofit'!$F$40,IF(F15="Scenario3PBT1",'Major retrofit'!$G$40,"")))&amp;IF(F15="Scenario1PBT2",'Major retrofit'!$H$40,IF(F15="Scenario2PBT2",'Major retrofit'!$I$40,IF(F15="Scenario3PBT2",'Major retrofit'!$J$40,"")))&amp;IF(F15="Scenario1PBT3",'Major retrofit'!$K$40,IF(F15="Scenario2PBT3",'Major retrofit'!$L$40,IF(F15="Scenario3PBT3",'Major retrofit'!$M$40,"")))&amp;IF(F15="Scenario1PBT4",'Major retrofit'!$N$40,IF(F15="Scenario2PBT4",'Major retrofit'!$O$40,IF(F15="Scenario3PBT4",'Major retrofit'!$P$40,"")))&amp;IF(F15="Scenario1PBT5",'Major retrofit'!$Q$40,IF(F15="Scenario2PBT5",'Major retrofit'!$R$40,IF(F15="Scenario3PBT5",'Major retrofit'!$S$40,"")))&amp;IF(F15="Scenario1PBT6",'Major retrofit'!$T$40,IF(F15="Scenario2PBT6",'Major retrofit'!$U$40,IF(F15="Scenario3PBT6",'Major retrofit'!$V$40,"")))&amp;IF(F15="Scenario1PBT7",'Major retrofit'!$W$40,IF(F15="Scenario2PBT7",'Major retrofit'!$X$40,IF(F15="Scenario3PBT7",'Major retrofit'!$Y$40,"")))&amp;IF(F15="Scenario1PBT8",'Major retrofit'!$Z$40,IF(F15="Scenario2PBT8",'Major retrofit'!$AA$40,IF(F15="Scenario3PBT8",'Major retrofit'!$AB$40,"")))&amp;IF(F15="Scenario1PBT9",'Major retrofit'!$AC$40,IF(F15="Scenario2PBT9",'Major retrofit'!$AD$40,IF(F15="Scenario3PBT9",'Major retrofit'!$AE$40,"")))&amp;IF(F15="Scenario1PBT10",'Major retrofit'!$AF$40,IF(F15="Scenario2PBT10",'Major retrofit'!$AG$40,IF(F15="Scenario3PBT10",'Major retrofit'!$AH$40,"")))&amp;IF(F15="Scenario1PBT11",'Major retrofit'!$AI$40,IF(F15="Scenario2PBT11",'Major retrofit'!$AJ$40,IF(F15="Scenario3PBT11",'Major retrofit'!$AK$40,"")))&amp;IF(F15="Scenario1PBT12",'Major retrofit'!$AL$40,IF(F15="Scenario2PBT12",'Major retrofit'!$AM$40,IF(F15="Scenario3PBT12",'Major retrofit'!$AN$40,"")))&amp;IF(F15="Scenario1PBT13",'Major retrofit'!$AO$40,IF(F15="Scenario2PBT13",'Major retrofit'!$AP$40,IF(F15="Scenario3PBT13",'Major retrofit'!$AQ$40,"")))&amp;IF(F15="Scenario1PBT14",'Major retrofit'!$AR$40,IF(F15="Scenario2PBT14",'Major retrofit'!$AS$40,IF(F15="Scenario3PBT14",'Major retrofit'!$AT$40,"")))&amp;IF(F15="Scenario1PBT15",'Major retrofit'!$AU$40,IF(F15="Scenario2PBT15",'Major retrofit'!$AV$40,IF(F15="Scenario3PBT15",'Major retrofit'!$AW$40,"")))</f>
        <v/>
      </c>
      <c r="X15" s="117">
        <f t="shared" si="21"/>
        <v>0</v>
      </c>
      <c r="Y15" s="117" t="str">
        <f>IF(F15="Scenario1PBT1",'Major retrofit'!$E$42,IF(F15="Scenario2PBT1",'Major retrofit'!$F$42,IF(F15="Scenario3PBT1",'Major retrofit'!$G$42,"")))&amp;IF(F15="Scenario1PBT2",'Major retrofit'!$H$42,IF(F15="Scenario2PBT2",'Major retrofit'!$I$42,IF(F15="Scenario3PBT2",'Major retrofit'!$J$42,"")))&amp;IF(F15="Scenario1PBT3",'Major retrofit'!$K$42,IF(F15="Scenario2PBT3",'Major retrofit'!$L$42,IF(F15="Scenario3PBT3",'Major retrofit'!$M$42,"")))&amp;IF(F15="Scenario1PBT4",'Major retrofit'!$N$42,IF(F15="Scenario2PBT4",'Major retrofit'!$O$42,IF(F15="Scenario3PBT4",'Major retrofit'!$P$42,"")))&amp;IF(F15="Scenario1PBT5",'Major retrofit'!$Q$42,IF(F15="Scenario2PBT5",'Major retrofit'!$R$42,IF(F15="Scenario3PBT5",'Major retrofit'!$S$42,"")))&amp;IF(F15="Scenario1PBT6",'Major retrofit'!$T$42,IF(F15="Scenario2PBT6",'Major retrofit'!$U$42,IF(F15="Scenario3PBT6",'Major retrofit'!$V$42,"")))&amp;IF(F15="Scenario1PBT7",'Major retrofit'!$W$42,IF(F15="Scenario2PBT7",'Major retrofit'!$X$42,IF(F15="Scenario3PBT7",'Major retrofit'!$Y$42,"")))&amp;IF(F15="Scenario1PBT8",'Major retrofit'!$Z$42,IF(F15="Scenario2PBT8",'Major retrofit'!$AA$42,IF(F15="Scenario3PBT8",'Major retrofit'!$AB$42,"")))&amp;IF(F15="Scenario1PBT9",'Major retrofit'!$AC$42,IF(F15="Scenario2PBT9",'Major retrofit'!$AD$42,IF(F15="Scenario3PBT9",'Major retrofit'!$AE$42,"")))&amp;IF(F15="Scenario1PBT10",'Major retrofit'!$AF$42,IF(F15="Scenario2PBT10",'Major retrofit'!$AG$42,IF(F15="Scenario3PBT10",'Major retrofit'!$AH$42,"")))&amp;IF(F15="Scenario1PBT11",'Major retrofit'!$AI$42,IF(F15="Scenario2PBT11",'Major retrofit'!$AJ$42,IF(F15="Scenario3PBT11",'Major retrofit'!$AK$42,"")))&amp;IF(F15="Scenario1PBT12",'Major retrofit'!$AL$42,IF(F15="Scenario2PBT12",'Major retrofit'!$AM$42,IF(F15="Scenario3PBT12",'Major retrofit'!$AN$42,"")))&amp;IF(F15="Scenario1PBT13",'Major retrofit'!$AO$42,IF(F15="Scenario2PBT13",'Major retrofit'!$AP$42,IF(F15="Scenario3PBT13",'Major retrofit'!$AQ$42,"")))&amp;IF(F15="Scenario1PBT14",'Major retrofit'!$AR$42,IF(F15="Scenario2PBT14",'Major retrofit'!$AS$42,IF(F15="Scenario3PBT14",'Major retrofit'!$AT$42,"")))&amp;IF(F15="Scenario1PBT15",'Major retrofit'!$AU$42,IF(F15="Scenario2PBT15",'Major retrofit'!$AV$42,IF(F15="Scenario3PBT15",'Major retrofit'!$AW$42,"")))</f>
        <v/>
      </c>
      <c r="Z15" s="117">
        <f t="shared" si="22"/>
        <v>0</v>
      </c>
      <c r="AA15" s="178" t="str">
        <f>IF(F15="Scenario1PBT1",'Major retrofit'!$E$101,IF(F15="Scenario2PBT1",'Major retrofit'!$F$101,IF(F15="Scenario3PBT1",'Major retrofit'!$G$101,"")))&amp;IF(F15="Scenario1PBT2",'Major retrofit'!$H$101,IF(F15="Scenario2PBT2",'Major retrofit'!$I$101,IF(F15="Scenario3PBT2",'Major retrofit'!$J$101,"")))&amp;IF(F15="Scenario1PBT3",'Major retrofit'!$K$101,IF(F15="Scenario2PBT3",'Major retrofit'!$L$101,IF(F15="Scenario3PBT3",'Major retrofit'!$M$101,"")))&amp;IF(F15="Scenario1PBT4",'Major retrofit'!$N$101,IF(F15="Scenario2PBT4",'Major retrofit'!$O$101,IF(F15="Scenario3PBT4",'Major retrofit'!$P$101,"")))&amp;IF(F15="Scenario1PBT5",'Major retrofit'!$Q$101,IF(F15="Scenario2PBT5",'Major retrofit'!$R$101,IF(F15="Scenario3PBT5",'Major retrofit'!$S$101,"")))&amp;IF(F15="Scenario1PBT6",'Major retrofit'!$T$101,IF(F15="Scenario2PBT6",'Major retrofit'!$U$101,IF(F15="Scenario3PBT6",'Major retrofit'!$V$101,"")))&amp;IF(F15="Scenario1PBT7",'Major retrofit'!$W$101,IF(F15="Scenario2PBT7",'Major retrofit'!$X$101,IF(F15="Scenario3PBT7",'Major retrofit'!$Y$101,"")))&amp;IF(F15="Scenario1PBT8",'Major retrofit'!$Z$101,IF(F15="Scenario2PBT8",'Major retrofit'!$AA$101,IF(F15="Scenario3PBT8",'Major retrofit'!$AB$101,"")))&amp;IF(F15="Scenario1PBT9",'Major retrofit'!$AC$101,IF(F15="Scenario2PBT9",'Major retrofit'!$AD$101,IF(F15="Scenario3PBT9",'Major retrofit'!$AE$101,"")))&amp;IF(F15="Scenario1PBT10",'Major retrofit'!$AF$101,IF(F15="Scenario2PBT10",'Major retrofit'!$AG$101,IF(F15="Scenario3PBT10",'Major retrofit'!$AH$101,"")))&amp;IF(F15="Scenario1PBT11",'Major retrofit'!$AI$101,IF(F15="Scenario2PBT11",'Major retrofit'!$AJ$101,IF(F15="Scenario3PBT11",'Major retrofit'!$AK$101,"")))&amp;IF(F15="Scenario1PBT12",'Major retrofit'!$AL$101,IF(F15="Scenario2PBT12",'Major retrofit'!$AM$101,IF(F15="Scenario3PBT12",'Major retrofit'!$AN$101,"")))&amp;IF(F15="Scenario1PBT13",'Major retrofit'!$AO$101,IF(F15="Scenario2PBT13",'Major retrofit'!$AP$101,IF(F15="Scenario3PBT13",'Major retrofit'!$AQ$101,"")))&amp;IF(F15="Scenario1PBT14",'Major retrofit'!$AR$101,IF(F15="Scenario2PBT14",'Major retrofit'!$AS$101,IF(F15="Scenario3PBT14",'Major retrofit'!$AT$101,"")))&amp;IF(F15="Scenario1PBT15",'Major retrofit'!$AU$101,IF(F15="Scenario2PBT15",'Major retrofit'!$AV$101,IF(F15="Scenario3PBT15",'Major retrofit'!$AW$101,"")))</f>
        <v/>
      </c>
      <c r="AB15" s="179">
        <f t="shared" si="23"/>
        <v>0</v>
      </c>
      <c r="AC15" s="363" t="str">
        <f t="shared" si="24"/>
        <v/>
      </c>
      <c r="AD15" s="353">
        <f>IF(AC15="",IFERROR('Projection_Base-case'!G16-G15,0),0)</f>
        <v>0</v>
      </c>
      <c r="AE15" s="350">
        <f t="shared" si="0"/>
        <v>0</v>
      </c>
      <c r="AF15" s="361">
        <f>IFERROR(100*AD15/'Projection_Base-case'!G16,0)</f>
        <v>0</v>
      </c>
      <c r="AG15" s="352">
        <f>IF(AC15="",IFERROR('Projection_Base-case'!I16-I15,0),0)</f>
        <v>0</v>
      </c>
      <c r="AH15" s="353">
        <f t="shared" si="1"/>
        <v>0</v>
      </c>
      <c r="AI15" s="361">
        <f>IFERROR(100*AG15/'Projection_Base-case'!I16,0)</f>
        <v>0</v>
      </c>
      <c r="AJ15" s="352">
        <f>IF(AC15="",IFERROR('Projection_Base-case'!K16-K15,0),0)</f>
        <v>0</v>
      </c>
      <c r="AK15" s="353">
        <f t="shared" si="2"/>
        <v>0</v>
      </c>
      <c r="AL15" s="361">
        <f>IFERROR(100*AJ15/'Projection_Base-case'!K16,0)</f>
        <v>0</v>
      </c>
      <c r="AM15" s="352">
        <f>-IF(AC15="",IFERROR('Projection_Base-case'!M16-M15,0),0)</f>
        <v>0</v>
      </c>
      <c r="AN15" s="353">
        <f t="shared" si="3"/>
        <v>0</v>
      </c>
      <c r="AO15" s="354">
        <f>IFERROR(IF('Projection_Base-case'!N16&gt;0,100*AN15/'Projection_Base-case'!N16,100*AN15/N15),0)</f>
        <v>0</v>
      </c>
      <c r="AP15" s="355">
        <f>IF(AC15="",IFERROR('Projection_Base-case'!O16-O15,0),0)</f>
        <v>0</v>
      </c>
      <c r="AQ15" s="356">
        <f t="shared" si="4"/>
        <v>0</v>
      </c>
      <c r="AR15" s="356">
        <f>IFERROR(100*AP15/'Projection_Base-case'!O16,0)</f>
        <v>0</v>
      </c>
      <c r="AS15" s="355">
        <f>IF(AC15="",IFERROR('Projection_Base-case'!Q16-Q15,0),0)</f>
        <v>0</v>
      </c>
      <c r="AT15" s="356">
        <f t="shared" si="5"/>
        <v>0</v>
      </c>
      <c r="AU15" s="356">
        <f>IFERROR(100*AS15/'Projection_Base-case'!Q16,0)</f>
        <v>0</v>
      </c>
      <c r="AV15" s="355">
        <f>IF(AC15="",IFERROR('Projection_Base-case'!S16-S15,0),0)</f>
        <v>0</v>
      </c>
      <c r="AW15" s="356">
        <f t="shared" si="6"/>
        <v>0</v>
      </c>
      <c r="AX15" s="357">
        <f>IFERROR(100*AV15/'Projection_Base-case'!S16,0)</f>
        <v>0</v>
      </c>
      <c r="AY15" s="358">
        <f>IF(AC15="",IFERROR('Projection_Base-case'!U16-U15,0),0)</f>
        <v>0</v>
      </c>
      <c r="AZ15" s="359">
        <f t="shared" si="7"/>
        <v>0</v>
      </c>
      <c r="BA15" s="359">
        <f>IFERROR(100*AY15/'Projection_Base-case'!U16,0)</f>
        <v>0</v>
      </c>
      <c r="BB15" s="358">
        <f>IF(AC15="",IFERROR('Projection_Base-case'!W16-W15,0),0)</f>
        <v>0</v>
      </c>
      <c r="BC15" s="359">
        <f t="shared" si="8"/>
        <v>0</v>
      </c>
      <c r="BD15" s="359">
        <f>IFERROR(100*BB15/'Projection_Base-case'!W16,0)</f>
        <v>0</v>
      </c>
      <c r="BE15" s="358">
        <f>IF(AC15="",IFERROR('Projection_Base-case'!Y16-Y15,0),0)</f>
        <v>0</v>
      </c>
      <c r="BF15" s="359">
        <f t="shared" si="9"/>
        <v>0</v>
      </c>
      <c r="BG15" s="359">
        <f>IFERROR(100*BE15/'Projection_Base-case'!Y16,0)</f>
        <v>0</v>
      </c>
      <c r="BH15" s="359">
        <f t="shared" si="10"/>
        <v>0</v>
      </c>
      <c r="BI15" s="360">
        <f t="shared" si="11"/>
        <v>0</v>
      </c>
    </row>
    <row r="16" spans="1:61">
      <c r="A16" s="205">
        <v>12</v>
      </c>
      <c r="B16" s="347">
        <f>IF('Projection_Base-case'!B17&lt;&gt;"",'Projection_Base-case'!B17,0)</f>
        <v>0</v>
      </c>
      <c r="C16" s="347">
        <f>IF('Projection_Base-case'!C17&lt;&gt;"",'Projection_Base-case'!C17,0)</f>
        <v>0</v>
      </c>
      <c r="D16" s="365">
        <f>IF('Projection_Base-case'!D17&lt;&gt;"",'Projection_Base-case'!D17,0)</f>
        <v>0</v>
      </c>
      <c r="E16" s="322"/>
      <c r="F16" s="367" t="str">
        <f t="shared" si="12"/>
        <v>0</v>
      </c>
      <c r="G16" s="177" t="str">
        <f>IF(F16="Scenario1PBT1",'Major retrofit'!$E$6,IF(F16="Scenario2PBT1",'Major retrofit'!$F$6,IF(F16="Scenario3PBT1",'Major retrofit'!$G$6,"")))&amp;IF(F16="Scenario1PBT2",'Major retrofit'!$H$6,IF(F16="Scenario2PBT2",'Major retrofit'!$I$6,IF(F16="Scenario3PBT2",'Major retrofit'!$J$6,"")))&amp;IF(F16="Scenario1PBT3",'Major retrofit'!$K$6,IF(F16="Scenario2PBT3",'Major retrofit'!$L$6,IF(F16="Scenario3PBT3",'Major retrofit'!$M$6,"")))&amp;IF(F16="Scenario1PBT4",'Major retrofit'!$N$6,IF(F16="Scenario2PBT4",'Major retrofit'!$O$6,IF(F16="Scenario3PBT4",'Major retrofit'!$P$6,"")))&amp;IF(F16="Scenario1PBT5",'Major retrofit'!$Q$6,IF(F16="Scenario2PBT5",'Major retrofit'!$R$6,IF(F16="Scenario3PBT5",'Major retrofit'!$S$6,"")))&amp;IF(F16="Scenario1PBT6",'Major retrofit'!$T$6,IF(F16="Scenario2PBT6",'Major retrofit'!$U$6,IF(F16="Scenario3PBT6",'Major retrofit'!$V$6,"")))&amp;IF(F16="Scenario1PBT7",'Major retrofit'!$W$6,IF(F16="Scenario2PBT7",'Major retrofit'!$X$6,IF(F16="Scenario3PBT7",'Major retrofit'!$Y$6,"")))&amp;IF(F16="Scenario1PBT8",'Major retrofit'!$Z$6,IF(F16="Scenario2PBT8",'Major retrofit'!$AA$6,IF(F16="Scenario3PBT8",'Major retrofit'!$AB$6,"")))&amp;IF(F16="Scenario1PBT9",'Major retrofit'!$AC$6,IF(F16="Scenario2PBT9",'Major retrofit'!$AD$6,IF(F16="Scenario3PBT9",'Major retrofit'!$AE$6,"")))&amp;IF(F16="Scenario1PBT10",'Major retrofit'!$AF$6,IF(F16="Scenario2PBT10",'Major retrofit'!$AG$6,IF(F16="Scenario3PBT10",'Major retrofit'!$AH$6,"")))&amp;IF(F16="Scenario1PBT11",'Major retrofit'!$AI$6,IF(F16="Scenario2PBT11",'Major retrofit'!$AJ$6,IF(F16="Scenario3PBT11",'Major retrofit'!$AK$6,"")))&amp;IF(F16="Scenario1PBT12",'Major retrofit'!$AL$6,IF(F16="Scenario2PBT12",'Major retrofit'!$AM$6,IF(F16="Scenario3PBT12",'Major retrofit'!$AN$6,"")))&amp;IF(F16="Scenario1PBT13",'Major retrofit'!$AO$6,IF(F16="Scenario2PBT13",'Major retrofit'!$AP$6,IF(F16="Scenario3PBT13",'Major retrofit'!$AQ$6,"")))&amp;IF(F16="Scenario1PBT14",'Major retrofit'!$AR$6,IF(F16="Scenario2PBT14",'Major retrofit'!$AS$6,IF(F16="Scenario3PBT14",'Major retrofit'!$AT$6,"")))&amp;IF(F16="Scenario1PBT15",'Major retrofit'!$AU$6,IF(F16="Scenario2PBT15",'Major retrofit'!$AV$6,IF(F16="Scenario3PBT15",'Major retrofit'!$AW$6,"")))</f>
        <v/>
      </c>
      <c r="H16" s="117">
        <f t="shared" si="13"/>
        <v>0</v>
      </c>
      <c r="I16" s="178" t="str">
        <f>IF(F16="Scenario1PBT1",'Major retrofit'!$E$16,IF(F16="Scenario2PBT1",'Major retrofit'!$F$16,IF(F16="Scenario3PBT1",'Major retrofit'!$G$16,"")))&amp;IF(F16="Scenario1PBT2",'Major retrofit'!$H$16,IF(F16="Scenario2PBT2",'Major retrofit'!$I$16,IF(F16="Scenario3PBT2",'Major retrofit'!$J$16,"")))&amp;IF(F16="Scenario1PBT3",'Major retrofit'!$K$16,IF(F16="Scenario2PBT3",'Major retrofit'!$L$16,IF(F16="Scenario3PBT3",'Major retrofit'!$M$16,"")))&amp;IF(F16="Scenario1PBT4",'Major retrofit'!$N$16,IF(F16="Scenario2PBT4",'Major retrofit'!$O$16,IF(F16="Scenario3PBT4",'Major retrofit'!$P$16,"")))&amp;IF(F16="Scenario1PBT5",'Major retrofit'!$Q$16,IF(F16="Scenario2PBT5",'Major retrofit'!$R$16,IF(F16="Scenario3PBT5",'Major retrofit'!$S$16,"")))&amp;IF(F16="Scenario1PBT6",'Major retrofit'!$T$16,IF(F16="Scenario2PBT6",'Major retrofit'!$U$16,IF(F16="Scenario3PBT6",'Major retrofit'!$V$16,"")))&amp;IF(F16="Scenario1PBT7",'Major retrofit'!$W$16,IF(F16="Scenario2PBT7",'Major retrofit'!$X$16,IF(F16="Scenario3PBT7",'Major retrofit'!$Y$16,"")))&amp;IF(F16="Scenario1PBT8",'Major retrofit'!$Z$16,IF(F16="Scenario2PBT8",'Major retrofit'!$AA$16,IF(F16="Scenario3PBT8",'Major retrofit'!$AB$16,"")))&amp;IF(F16="Scenario1PBT9",'Major retrofit'!$AC$16,IF(F16="Scenario2PBT9",'Major retrofit'!$AD$16,IF(F16="Scenario3PBT9",'Major retrofit'!$AE$16,"")))&amp;IF(F16="Scenario1PBT10",'Major retrofit'!$AF$16,IF(F16="Scenario2PBT10",'Major retrofit'!$AG$16,IF(F16="Scenario3PBT10",'Major retrofit'!$AH$16,"")))&amp;IF(F16="Scenario1PBT11",'Major retrofit'!$AI$16,IF(F16="Scenario2PBT11",'Major retrofit'!$AJ$16,IF(F16="Scenario3PBT11",'Major retrofit'!$AK$16,"")))&amp;IF(F16="Scenario1PBT12",'Major retrofit'!$AL$16,IF(F16="Scenario2PBT12",'Major retrofit'!$AM$16,IF(F16="Scenario3PBT12",'Major retrofit'!$AN$16,"")))&amp;IF(F16="Scenario1PBT13",'Major retrofit'!$AO$16,IF(F16="Scenario2PBT13",'Major retrofit'!$AP$16,IF(F16="Scenario3PBT13",'Major retrofit'!$AQ$16,"")))&amp;IF(F16="Scenario1PBT14",'Major retrofit'!$AR$16,IF(F16="Scenario2PBT14",'Major retrofit'!$AS$16,IF(F16="Scenario3PBT14",'Major retrofit'!$AT$16,"")))&amp;IF(F16="Scenario1PBT15",'Major retrofit'!$AU$16,IF(F16="Scenario2PBT15",'Major retrofit'!$AV$16,IF(F16="Scenario3PBT15",'Major retrofit'!$AW$16,"")))</f>
        <v/>
      </c>
      <c r="J16" s="117">
        <f t="shared" si="14"/>
        <v>0</v>
      </c>
      <c r="K16" s="117" t="str">
        <f>IF(F16="Scenario1PBT1",'Major retrofit'!$E$18,IF(F16="Scenario2PBT1",'Major retrofit'!$F$18,IF(F16="Scenario3PBT1",'Major retrofit'!$G$18,"")))&amp;IF(F16="Scenario1PBT2",'Major retrofit'!$H$18,IF(F16="Scenario2PBT2",'Major retrofit'!$I$18,IF(F16="Scenario3PBT2",'Major retrofit'!$J$18,"")))&amp;IF(F16="Scenario1PBT3",'Major retrofit'!$K$18,IF(F16="Scenario2PBT3",'Major retrofit'!$L$18,IF(F16="Scenario3PBT3",'Major retrofit'!$M$18,"")))&amp;IF(F16="Scenario1PBT4",'Major retrofit'!$N$18,IF(F16="Scenario2PBT4",'Major retrofit'!$O$18,IF(F16="Scenario3PBT4",'Major retrofit'!$P$18,"")))&amp;IF(F16="Scenario1PBT5",'Major retrofit'!$Q$18,IF(F16="Scenario2PBT5",'Major retrofit'!$R$18,IF(F16="Scenario3PBT5",'Major retrofit'!$S$18,"")))&amp;IF(F16="Scenario1PBT6",'Major retrofit'!$T$18,IF(F16="Scenario2PBT6",'Major retrofit'!$U$18,IF(F16="Scenario3PBT6",'Major retrofit'!$V$18,"")))&amp;IF(F16="Scenario1PBT7",'Major retrofit'!$W$18,IF(F16="Scenario2PBT7",'Major retrofit'!$X$18,IF(F16="Scenario3PBT7",'Major retrofit'!$Y$18,"")))&amp;IF(F16="Scenario1PBT8",'Major retrofit'!$Z$18,IF(F16="Scenario2PBT8",'Major retrofit'!$AA$18,IF(F16="Scenario3PBT8",'Major retrofit'!$AB$18,"")))&amp;IF(F16="Scenario1PBT9",'Major retrofit'!$AC$18,IF(F16="Scenario2PBT9",'Major retrofit'!$AD$18,IF(F16="Scenario3PBT9",'Major retrofit'!$AE$18,"")))&amp;IF(F16="Scenario1PBT10",'Major retrofit'!$AF$18,IF(F16="Scenario2PBT10",'Major retrofit'!$AG$18,IF(F16="Scenario3PBT10",'Major retrofit'!$AH$18,"")))&amp;IF(F16="Scenario1PBT11",'Major retrofit'!$AI$18,IF(F16="Scenario2PBT11",'Major retrofit'!$AJ$18,IF(F16="Scenario3PBT11",'Major retrofit'!$AK$18,"")))&amp;IF(F16="Scenario1PBT12",'Major retrofit'!$AL$18,IF(F16="Scenario2PBT12",'Major retrofit'!$AM$18,IF(F16="Scenario3PBT12",'Major retrofit'!$AN$18,"")))&amp;IF(F16="Scenario1PBT13",'Major retrofit'!$AO$18,IF(F16="Scenario2PBT13",'Major retrofit'!$AP$18,IF(F16="Scenario3PBT13",'Major retrofit'!$AQ$18,"")))&amp;IF(F16="Scenario1PBT14",'Major retrofit'!$AR$18,IF(F16="Scenario2PBT14",'Major retrofit'!$AS$18,IF(F16="Scenario3PBT14",'Major retrofit'!$AT$18,"")))&amp;IF(F16="Scenario1PBT15",'Major retrofit'!$AU$18,IF(F16="Scenario2PBT15",'Major retrofit'!$AV$18,IF(F16="Scenario3PBT15",'Major retrofit'!$AW$18,"")))</f>
        <v/>
      </c>
      <c r="L16" s="117">
        <f t="shared" si="15"/>
        <v>0</v>
      </c>
      <c r="M16" s="117" t="str">
        <f>IF(F16="Scenario1PBT1",'Major retrofit'!$E$20,IF(F16="Scenario2PBT1",'Major retrofit'!$F$20,IF(F16="Scenario3PBT1",'Major retrofit'!$G$20,"")))&amp;IF(F16="Scenario1PBT2",'Major retrofit'!$H$20,IF(F16="Scenario2PBT2",'Major retrofit'!$I$20,IF(F16="Scenario3PBT2",'Major retrofit'!$J$20,"")))&amp;IF(F16="Scenario1PBT3",'Major retrofit'!$K$20,IF(F16="Scenario2PBT3",'Major retrofit'!$L$20,IF(F16="Scenario3PBT3",'Major retrofit'!$M$20,"")))&amp;IF(F16="Scenario1PBT4",'Major retrofit'!$N$20,IF(F16="Scenario2PBT4",'Major retrofit'!$O$20,IF(F16="Scenario3PBT4",'Major retrofit'!$P$20,"")))&amp;IF(F16="Scenario1PBT5",'Major retrofit'!$Q$20,IF(F16="Scenario2PBT5",'Major retrofit'!$R$20,IF(F16="Scenario3PBT5",'Major retrofit'!$S$20,"")))&amp;IF(F16="Scenario1PBT6",'Major retrofit'!$T$20,IF(F16="Scenario2PBT6",'Major retrofit'!$U$20,IF(F16="Scenario3PBT6",'Major retrofit'!$V$20,"")))&amp;IF(F16="Scenario1PBT7",'Major retrofit'!$W$20,IF(F16="Scenario2PBT7",'Major retrofit'!$X$20,IF(F16="Scenario3PBT7",'Major retrofit'!$Y$20,"")))&amp;IF(F16="Scenario1PBT8",'Major retrofit'!$Z$20,IF(F16="Scenario2PBT8",'Major retrofit'!$AA$20,IF(F16="Scenario3PBT8",'Major retrofit'!$AB$20,"")))&amp;IF(F16="Scenario1PBT9",'Major retrofit'!$AC$20,IF(F16="Scenario2PBT9",'Major retrofit'!$AD$20,IF(F16="Scenario3PBT9",'Major retrofit'!$AE$20,"")))&amp;IF(F16="Scenario1PBT10",'Major retrofit'!$AF$20,IF(F16="Scenario2PBT10",'Major retrofit'!$AG$20,IF(F16="Scenario3PBT10",'Major retrofit'!$AH$20,"")))&amp;IF(F16="Scenario1PBT11",'Major retrofit'!$AI$20,IF(F16="Scenario2PBT11",'Major retrofit'!$AJ$20,IF(F16="Scenario3PBT11",'Major retrofit'!$AK$20,"")))&amp;IF(F16="Scenario1PBT12",'Major retrofit'!$AL$20,IF(F16="Scenario2PBT12",'Major retrofit'!$AM$20,IF(F16="Scenario3PBT12",'Major retrofit'!$AN$20,"")))&amp;IF(F16="Scenario1PBT13",'Major retrofit'!$AO$20,IF(F16="Scenario2PBT13",'Major retrofit'!$AP$20,IF(F16="Scenario3PBT13",'Major retrofit'!$AQ$20,"")))&amp;IF(F16="Scenario1PBT14",'Major retrofit'!$AR$20,IF(F16="Scenario2PBT14",'Major retrofit'!$AS$20,IF(F16="Scenario3PBT14",'Major retrofit'!$AT$20,"")))&amp;IF(F16="Scenario1PBT15",'Major retrofit'!$AU$20,IF(F16="Scenario2PBT15",'Major retrofit'!$AV$20,IF(F16="Scenario3PBT15",'Major retrofit'!$AW$20,"")))</f>
        <v/>
      </c>
      <c r="N16" s="118">
        <f t="shared" si="16"/>
        <v>0</v>
      </c>
      <c r="O16" s="206" t="str">
        <f>IF(F16="Scenario1PBT1",'Major retrofit'!$E$23,IF(F16="Scenario2PBT1",'Major retrofit'!$F$23,IF(F16="Scenario3PBT1",'Major retrofit'!$G$23,"")))&amp;IF(F16="Scenario1PBT2",'Major retrofit'!$H$23,IF(F16="Scenario2PBT2",'Major retrofit'!$I$23,IF(F16="Scenario3PBT2",'Major retrofit'!$J$23,"")))&amp;IF(F16="Scenario1PBT3",'Major retrofit'!$K$23,IF(F16="Scenario2PBT3",'Major retrofit'!$L$23,IF(F16="Scenario3PBT3",'Major retrofit'!$M$23,"")))&amp;IF(F16="Scenario1PBT4",'Major retrofit'!$N$23,IF(F16="Scenario2PBT4",'Major retrofit'!$O$23,IF(F16="Scenario3PBT4",'Major retrofit'!$P$23,"")))&amp;IF(F16="Scenario1PBT5",'Major retrofit'!$Q$23,IF(F16="Scenario2PBT5",'Major retrofit'!$R$23,IF(F16="Scenario3PBT5",'Major retrofit'!$S$23,"")))&amp;IF(F16="Scenario1PBT6",'Major retrofit'!$T$23,IF(F16="Scenario2PBT6",'Major retrofit'!$U$23,IF(F16="Scenario3PBT6",'Major retrofit'!$V$23,"")))&amp;IF(F16="Scenario1PBT7",'Major retrofit'!$W$23,IF(F16="Scenario2PBT7",'Major retrofit'!$X$23,IF(F16="Scenario3PBT7",'Major retrofit'!$Y$23,"")))&amp;IF(F16="Scenario1PBT8",'Major retrofit'!$Z$23,IF(F16="Scenario2PBT8",'Major retrofit'!$AA$23,IF(F16="Scenario3PBT8",'Major retrofit'!$AB$23,"")))&amp;IF(F16="Scenario1PBT9",'Major retrofit'!$AC$23,IF(F16="Scenario2PBT9",'Major retrofit'!$AD$23,IF(F16="Scenario3PBT9",'Major retrofit'!$AE$23,"")))&amp;IF(F16="Scenario1PBT10",'Major retrofit'!$AF$23,IF(F16="Scenario2PBT10",'Major retrofit'!$AG$23,IF(F16="Scenario3PBT10",'Major retrofit'!$AH$23,"")))&amp;IF(F16="Scenario1PBT11",'Major retrofit'!$AI$23,IF(F16="Scenario2PBT11",'Major retrofit'!$AJ$23,IF(F16="Scenario3PBT11",'Major retrofit'!$AK$23,"")))&amp;IF(F16="Scenario1PBT12",'Major retrofit'!$AL$23,IF(F16="Scenario2PBT12",'Major retrofit'!$AM$23,IF(F16="Scenario3PBT12",'Major retrofit'!$AN$23,"")))&amp;IF(F16="Scenario1PBT13",'Major retrofit'!$AO$23,IF(F16="Scenario2PBT13",'Major retrofit'!$AP$23,IF(F16="Scenario3PBT13",'Major retrofit'!$AQ$23,"")))&amp;IF(F16="Scenario1PBT14",'Major retrofit'!$AR$23,IF(F16="Scenario2PBT14",'Major retrofit'!$AS$23,IF(F16="Scenario3PBT14",'Major retrofit'!$AT$23,"")))&amp;IF(F16="Scenario1PBT15",'Major retrofit'!$AU$23,IF(F16="Scenario2PBT15",'Major retrofit'!$AV$23,IF(F16="Scenario3PBT15",'Major retrofit'!$AW$23,"")))</f>
        <v/>
      </c>
      <c r="P16" s="117">
        <f t="shared" si="17"/>
        <v>0</v>
      </c>
      <c r="Q16" s="117" t="str">
        <f>IF(F16="Scenario1PBT1",'Major retrofit'!$E$25,IF(F16="Scenario2PBT1",'Major retrofit'!$F$25,IF(F16="Scenario3PBT1",'Major retrofit'!$G$25,"")))&amp;IF(F16="Scenario1PBT2",'Major retrofit'!$H$25,IF(F16="Scenario2PBT2",'Major retrofit'!$I$25,IF(F16="Scenario3PBT2",'Major retrofit'!$J$25,"")))&amp;IF(F16="Scenario1PBT3",'Major retrofit'!$K$25,IF(F16="Scenario2PBT3",'Major retrofit'!$L$25,IF(F16="Scenario3PBT3",'Major retrofit'!$M$25,"")))&amp;IF(F16="Scenario1PBT4",'Major retrofit'!$N$25,IF(F16="Scenario2PBT4",'Major retrofit'!$O$25,IF(F16="Scenario3PBT4",'Major retrofit'!$P$25,"")))&amp;IF(F16="Scenario1PBT5",'Major retrofit'!$Q$25,IF(F16="Scenario2PBT5",'Major retrofit'!$R$25,IF(F16="Scenario3PBT5",'Major retrofit'!$S$25,"")))&amp;IF(F16="Scenario1PBT6",'Major retrofit'!$T$25,IF(F16="Scenario2PBT6",'Major retrofit'!$U$25,IF(F16="Scenario3PBT6",'Major retrofit'!$V$25,"")))&amp;IF(F16="Scenario1PBT7",'Major retrofit'!$W$25,IF(F16="Scenario2PBT7",'Major retrofit'!$X$25,IF(F16="Scenario3PBT7",'Major retrofit'!$Y$25,"")))&amp;IF(F16="Scenario1PBT8",'Major retrofit'!$Z$25,IF(F16="Scenario2PBT8",'Major retrofit'!$AA$25,IF(F16="Scenario3PBT8",'Major retrofit'!$AB$25,"")))&amp;IF(F16="Scenario1PBT9",'Major retrofit'!$AC$25,IF(F16="Scenario2PBT9",'Major retrofit'!$AD$25,IF(F16="Scenario3PBT9",'Major retrofit'!$AE$25,"")))&amp;IF(F16="Scenario1PBT10",'Major retrofit'!$AF$25,IF(F16="Scenario2PBT10",'Major retrofit'!$AG$25,IF(F16="Scenario3PBT10",'Major retrofit'!$AH$25,"")))&amp;IF(F16="Scenario1PBT11",'Major retrofit'!$AI$25,IF(F16="Scenario2PBT11",'Major retrofit'!$AJ$25,IF(F16="Scenario3PBT11",'Major retrofit'!$AK$25,"")))&amp;IF(F16="Scenario1PBT12",'Major retrofit'!$AL$25,IF(F16="Scenario2PBT12",'Major retrofit'!$AM$25,IF(F16="Scenario3PBT12",'Major retrofit'!$AN$25,"")))&amp;IF(F16="Scenario1PBT13",'Major retrofit'!$AO$25,IF(F16="Scenario2PBT13",'Major retrofit'!$AP$25,IF(F16="Scenario3PBT13",'Major retrofit'!$AQ$25,"")))&amp;IF(F16="Scenario1PBT14",'Major retrofit'!$AR$25,IF(F16="Scenario2PBT14",'Major retrofit'!$AS$25,IF(F16="Scenario3PBT14",'Major retrofit'!$AT$25,"")))&amp;IF(F16="Scenario1PBT15",'Major retrofit'!$AU$25,IF(F16="Scenario2PBT15",'Major retrofit'!$AV$25,IF(F16="Scenario3PBT15",'Major retrofit'!$AW$25,"")))</f>
        <v/>
      </c>
      <c r="R16" s="117">
        <f t="shared" si="18"/>
        <v>0</v>
      </c>
      <c r="S16" s="117" t="str">
        <f>IF(F16="Scenario1PBT1",'Major retrofit'!$E$27,IF(F16="Scenario2PBT1",'Major retrofit'!$F$27,IF(F16="Scenario3PBT1",'Major retrofit'!$G$27,"")))&amp;IF(F16="Scenario1PBT2",'Major retrofit'!$H$27,IF(F16="Scenario2PBT2",'Major retrofit'!$I$27,IF(F16="Scenario3PBT2",'Major retrofit'!$J$27,"")))&amp;IF(F16="Scenario1PBT3",'Major retrofit'!$K$27,IF(F16="Scenario2PBT3",'Major retrofit'!$L$27,IF(F16="Scenario3PBT3",'Major retrofit'!$M$27,"")))&amp;IF(F16="Scenario1PBT4",'Major retrofit'!$N$27,IF(F16="Scenario2PBT4",'Major retrofit'!$O$27,IF(F16="Scenario3PBT4",'Major retrofit'!$P$27,"")))&amp;IF(F16="Scenario1PBT5",'Major retrofit'!$Q$27,IF(F16="Scenario2PBT5",'Major retrofit'!$R$27,IF(F16="Scenario3PBT5",'Major retrofit'!$S$27,"")))&amp;IF(F16="Scenario1PBT6",'Major retrofit'!$T$27,IF(F16="Scenario2PBT6",'Major retrofit'!$U$27,IF(F16="Scenario3PBT6",'Major retrofit'!$V$27,"")))&amp;IF(F16="Scenario1PBT7",'Major retrofit'!$W$27,IF(F16="Scenario2PBT7",'Major retrofit'!$X$27,IF(F16="Scenario3PBT7",'Major retrofit'!$Y$27,"")))&amp;IF(F16="Scenario1PBT8",'Major retrofit'!$Z$27,IF(F16="Scenario2PBT8",'Major retrofit'!$AA$27,IF(F16="Scenario3PBT8",'Major retrofit'!$AB$27,"")))&amp;IF(F16="Scenario1PBT9",'Major retrofit'!$AC$27,IF(F16="Scenario2PBT9",'Major retrofit'!$AD$27,IF(F16="Scenario3PBT9",'Major retrofit'!$AE$27,"")))&amp;IF(F16="Scenario1PBT10",'Major retrofit'!$AF$27,IF(F16="Scenario2PBT10",'Major retrofit'!$AG$27,IF(F16="Scenario3PBT10",'Major retrofit'!$AH$27,"")))&amp;IF(F16="Scenario1PBT11",'Major retrofit'!$AI$27,IF(F16="Scenario2PBT11",'Major retrofit'!$AJ$27,IF(F16="Scenario3PBT11",'Major retrofit'!$AK$27,"")))&amp;IF(F16="Scenario1PBT12",'Major retrofit'!$AL$27,IF(F16="Scenario2PBT12",'Major retrofit'!$AM$27,IF(F16="Scenario3PBT12",'Major retrofit'!$AN$27,"")))&amp;IF(F16="Scenario1PBT13",'Major retrofit'!$AO$27,IF(F16="Scenario2PBT13",'Major retrofit'!$AP$27,IF(F16="Scenario3PBT13",'Major retrofit'!$AQ$27,"")))&amp;IF(F16="Scenario1PBT14",'Major retrofit'!$AR$27,IF(F16="Scenario2PBT14",'Major retrofit'!$AS$27,IF(F16="Scenario3PBT14",'Major retrofit'!$AT$27,"")))&amp;IF(F16="Scenario1PBT15",'Major retrofit'!$AU$27,IF(F16="Scenario2PBT15",'Major retrofit'!$AV$27,IF(F16="Scenario3PBT15",'Major retrofit'!$AW$27,"")))</f>
        <v/>
      </c>
      <c r="T16" s="207">
        <f t="shared" si="19"/>
        <v>0</v>
      </c>
      <c r="U16" s="206" t="str">
        <f>IF(F16="Scenario1PBT1",'Major retrofit'!$E$38,IF(F16="Scenario2PBT1",'Major retrofit'!$F$38,IF(F16="Scenario3PBT1",'Major retrofit'!$G$38,"")))&amp;IF(F16="Scenario1PBT2",'Major retrofit'!$H$38,IF(F16="Scenario2PBT2",'Major retrofit'!$I$38,IF(F16="Scenario3PBT2",'Major retrofit'!$J$38,"")))&amp;IF(F16="Scenario1PBT3",'Major retrofit'!$K$38,IF(F16="Scenario2PBT3",'Major retrofit'!$L$38,IF(F16="Scenario3PBT3",'Major retrofit'!$M$38,"")))&amp;IF(F16="Scenario1PBT4",'Major retrofit'!$N$38,IF(F16="Scenario2PBT4",'Major retrofit'!$O$38,IF(F16="Scenario3PBT4",'Major retrofit'!$P$38,"")))&amp;IF(F16="Scenario1PBT5",'Major retrofit'!$Q$38,IF(F16="Scenario2PBT5",'Major retrofit'!$R$38,IF(F16="Scenario3PBT5",'Major retrofit'!$S$38,"")))&amp;IF(F16="Scenario1PBT6",'Major retrofit'!$T$38,IF(F16="Scenario2PBT6",'Major retrofit'!$U$38,IF(F16="Scenario3PBT6",'Major retrofit'!$V$38,"")))&amp;IF(F16="Scenario1PBT7",'Major retrofit'!$W$38,IF(F16="Scenario2PBT7",'Major retrofit'!$X$38,IF(F16="Scenario3PBT7",'Major retrofit'!$Y$38,"")))&amp;IF(F16="Scenario1PBT8",'Major retrofit'!$Z$38,IF(F16="Scenario2PBT8",'Major retrofit'!$AA$38,IF(F16="Scenario3PBT8",'Major retrofit'!$AB$38,"")))&amp;IF(F16="Scenario1PBT9",'Major retrofit'!$AC$38,IF(F16="Scenario2PBT9",'Major retrofit'!$AD$38,IF(F16="Scenario3PBT9",'Major retrofit'!$AE$38,"")))&amp;IF(F16="Scenario1PBT10",'Major retrofit'!$AF$38,IF(F16="Scenario2PBT10",'Major retrofit'!$AG$38,IF(F16="Scenario3PBT10",'Major retrofit'!$AH$38,"")))&amp;IF(F16="Scenario1PBT11",'Major retrofit'!$AI$38,IF(F16="Scenario2PBT11",'Major retrofit'!$AJ$38,IF(F16="Scenario3PBT11",'Major retrofit'!$AK$38,"")))&amp;IF(F16="Scenario1PBT12",'Major retrofit'!$AL$38,IF(F16="Scenario2PBT12",'Major retrofit'!$AM$38,IF(F16="Scenario3PBT12",'Major retrofit'!$AN$38,"")))&amp;IF(F16="Scenario1PBT13",'Major retrofit'!$AO$38,IF(F16="Scenario2PBT13",'Major retrofit'!$AP$38,IF(F16="Scenario3PBT13",'Major retrofit'!$AQ$38,"")))&amp;IF(F16="Scenario1PBT14",'Major retrofit'!$AR$38,IF(F16="Scenario2PBT14",'Major retrofit'!$AS$38,IF(F16="Scenario3PBT14",'Major retrofit'!$AT$38,"")))&amp;IF(F16="Scenario1PBT15",'Major retrofit'!$AU$38,IF(F16="Scenario2PBT15",'Major retrofit'!$AV$38,IF(F16="Scenario3PBT15",'Major retrofit'!$AW$38,"")))</f>
        <v/>
      </c>
      <c r="V16" s="117">
        <f t="shared" si="20"/>
        <v>0</v>
      </c>
      <c r="W16" s="117" t="str">
        <f>IF(F16="Scenario1PBT1",'Major retrofit'!$E$40,IF(F16="Scenario2PBT1",'Major retrofit'!$F$40,IF(F16="Scenario3PBT1",'Major retrofit'!$G$40,"")))&amp;IF(F16="Scenario1PBT2",'Major retrofit'!$H$40,IF(F16="Scenario2PBT2",'Major retrofit'!$I$40,IF(F16="Scenario3PBT2",'Major retrofit'!$J$40,"")))&amp;IF(F16="Scenario1PBT3",'Major retrofit'!$K$40,IF(F16="Scenario2PBT3",'Major retrofit'!$L$40,IF(F16="Scenario3PBT3",'Major retrofit'!$M$40,"")))&amp;IF(F16="Scenario1PBT4",'Major retrofit'!$N$40,IF(F16="Scenario2PBT4",'Major retrofit'!$O$40,IF(F16="Scenario3PBT4",'Major retrofit'!$P$40,"")))&amp;IF(F16="Scenario1PBT5",'Major retrofit'!$Q$40,IF(F16="Scenario2PBT5",'Major retrofit'!$R$40,IF(F16="Scenario3PBT5",'Major retrofit'!$S$40,"")))&amp;IF(F16="Scenario1PBT6",'Major retrofit'!$T$40,IF(F16="Scenario2PBT6",'Major retrofit'!$U$40,IF(F16="Scenario3PBT6",'Major retrofit'!$V$40,"")))&amp;IF(F16="Scenario1PBT7",'Major retrofit'!$W$40,IF(F16="Scenario2PBT7",'Major retrofit'!$X$40,IF(F16="Scenario3PBT7",'Major retrofit'!$Y$40,"")))&amp;IF(F16="Scenario1PBT8",'Major retrofit'!$Z$40,IF(F16="Scenario2PBT8",'Major retrofit'!$AA$40,IF(F16="Scenario3PBT8",'Major retrofit'!$AB$40,"")))&amp;IF(F16="Scenario1PBT9",'Major retrofit'!$AC$40,IF(F16="Scenario2PBT9",'Major retrofit'!$AD$40,IF(F16="Scenario3PBT9",'Major retrofit'!$AE$40,"")))&amp;IF(F16="Scenario1PBT10",'Major retrofit'!$AF$40,IF(F16="Scenario2PBT10",'Major retrofit'!$AG$40,IF(F16="Scenario3PBT10",'Major retrofit'!$AH$40,"")))&amp;IF(F16="Scenario1PBT11",'Major retrofit'!$AI$40,IF(F16="Scenario2PBT11",'Major retrofit'!$AJ$40,IF(F16="Scenario3PBT11",'Major retrofit'!$AK$40,"")))&amp;IF(F16="Scenario1PBT12",'Major retrofit'!$AL$40,IF(F16="Scenario2PBT12",'Major retrofit'!$AM$40,IF(F16="Scenario3PBT12",'Major retrofit'!$AN$40,"")))&amp;IF(F16="Scenario1PBT13",'Major retrofit'!$AO$40,IF(F16="Scenario2PBT13",'Major retrofit'!$AP$40,IF(F16="Scenario3PBT13",'Major retrofit'!$AQ$40,"")))&amp;IF(F16="Scenario1PBT14",'Major retrofit'!$AR$40,IF(F16="Scenario2PBT14",'Major retrofit'!$AS$40,IF(F16="Scenario3PBT14",'Major retrofit'!$AT$40,"")))&amp;IF(F16="Scenario1PBT15",'Major retrofit'!$AU$40,IF(F16="Scenario2PBT15",'Major retrofit'!$AV$40,IF(F16="Scenario3PBT15",'Major retrofit'!$AW$40,"")))</f>
        <v/>
      </c>
      <c r="X16" s="117">
        <f t="shared" si="21"/>
        <v>0</v>
      </c>
      <c r="Y16" s="117" t="str">
        <f>IF(F16="Scenario1PBT1",'Major retrofit'!$E$42,IF(F16="Scenario2PBT1",'Major retrofit'!$F$42,IF(F16="Scenario3PBT1",'Major retrofit'!$G$42,"")))&amp;IF(F16="Scenario1PBT2",'Major retrofit'!$H$42,IF(F16="Scenario2PBT2",'Major retrofit'!$I$42,IF(F16="Scenario3PBT2",'Major retrofit'!$J$42,"")))&amp;IF(F16="Scenario1PBT3",'Major retrofit'!$K$42,IF(F16="Scenario2PBT3",'Major retrofit'!$L$42,IF(F16="Scenario3PBT3",'Major retrofit'!$M$42,"")))&amp;IF(F16="Scenario1PBT4",'Major retrofit'!$N$42,IF(F16="Scenario2PBT4",'Major retrofit'!$O$42,IF(F16="Scenario3PBT4",'Major retrofit'!$P$42,"")))&amp;IF(F16="Scenario1PBT5",'Major retrofit'!$Q$42,IF(F16="Scenario2PBT5",'Major retrofit'!$R$42,IF(F16="Scenario3PBT5",'Major retrofit'!$S$42,"")))&amp;IF(F16="Scenario1PBT6",'Major retrofit'!$T$42,IF(F16="Scenario2PBT6",'Major retrofit'!$U$42,IF(F16="Scenario3PBT6",'Major retrofit'!$V$42,"")))&amp;IF(F16="Scenario1PBT7",'Major retrofit'!$W$42,IF(F16="Scenario2PBT7",'Major retrofit'!$X$42,IF(F16="Scenario3PBT7",'Major retrofit'!$Y$42,"")))&amp;IF(F16="Scenario1PBT8",'Major retrofit'!$Z$42,IF(F16="Scenario2PBT8",'Major retrofit'!$AA$42,IF(F16="Scenario3PBT8",'Major retrofit'!$AB$42,"")))&amp;IF(F16="Scenario1PBT9",'Major retrofit'!$AC$42,IF(F16="Scenario2PBT9",'Major retrofit'!$AD$42,IF(F16="Scenario3PBT9",'Major retrofit'!$AE$42,"")))&amp;IF(F16="Scenario1PBT10",'Major retrofit'!$AF$42,IF(F16="Scenario2PBT10",'Major retrofit'!$AG$42,IF(F16="Scenario3PBT10",'Major retrofit'!$AH$42,"")))&amp;IF(F16="Scenario1PBT11",'Major retrofit'!$AI$42,IF(F16="Scenario2PBT11",'Major retrofit'!$AJ$42,IF(F16="Scenario3PBT11",'Major retrofit'!$AK$42,"")))&amp;IF(F16="Scenario1PBT12",'Major retrofit'!$AL$42,IF(F16="Scenario2PBT12",'Major retrofit'!$AM$42,IF(F16="Scenario3PBT12",'Major retrofit'!$AN$42,"")))&amp;IF(F16="Scenario1PBT13",'Major retrofit'!$AO$42,IF(F16="Scenario2PBT13",'Major retrofit'!$AP$42,IF(F16="Scenario3PBT13",'Major retrofit'!$AQ$42,"")))&amp;IF(F16="Scenario1PBT14",'Major retrofit'!$AR$42,IF(F16="Scenario2PBT14",'Major retrofit'!$AS$42,IF(F16="Scenario3PBT14",'Major retrofit'!$AT$42,"")))&amp;IF(F16="Scenario1PBT15",'Major retrofit'!$AU$42,IF(F16="Scenario2PBT15",'Major retrofit'!$AV$42,IF(F16="Scenario3PBT15",'Major retrofit'!$AW$42,"")))</f>
        <v/>
      </c>
      <c r="Z16" s="117">
        <f t="shared" si="22"/>
        <v>0</v>
      </c>
      <c r="AA16" s="178" t="str">
        <f>IF(F16="Scenario1PBT1",'Major retrofit'!$E$101,IF(F16="Scenario2PBT1",'Major retrofit'!$F$101,IF(F16="Scenario3PBT1",'Major retrofit'!$G$101,"")))&amp;IF(F16="Scenario1PBT2",'Major retrofit'!$H$101,IF(F16="Scenario2PBT2",'Major retrofit'!$I$101,IF(F16="Scenario3PBT2",'Major retrofit'!$J$101,"")))&amp;IF(F16="Scenario1PBT3",'Major retrofit'!$K$101,IF(F16="Scenario2PBT3",'Major retrofit'!$L$101,IF(F16="Scenario3PBT3",'Major retrofit'!$M$101,"")))&amp;IF(F16="Scenario1PBT4",'Major retrofit'!$N$101,IF(F16="Scenario2PBT4",'Major retrofit'!$O$101,IF(F16="Scenario3PBT4",'Major retrofit'!$P$101,"")))&amp;IF(F16="Scenario1PBT5",'Major retrofit'!$Q$101,IF(F16="Scenario2PBT5",'Major retrofit'!$R$101,IF(F16="Scenario3PBT5",'Major retrofit'!$S$101,"")))&amp;IF(F16="Scenario1PBT6",'Major retrofit'!$T$101,IF(F16="Scenario2PBT6",'Major retrofit'!$U$101,IF(F16="Scenario3PBT6",'Major retrofit'!$V$101,"")))&amp;IF(F16="Scenario1PBT7",'Major retrofit'!$W$101,IF(F16="Scenario2PBT7",'Major retrofit'!$X$101,IF(F16="Scenario3PBT7",'Major retrofit'!$Y$101,"")))&amp;IF(F16="Scenario1PBT8",'Major retrofit'!$Z$101,IF(F16="Scenario2PBT8",'Major retrofit'!$AA$101,IF(F16="Scenario3PBT8",'Major retrofit'!$AB$101,"")))&amp;IF(F16="Scenario1PBT9",'Major retrofit'!$AC$101,IF(F16="Scenario2PBT9",'Major retrofit'!$AD$101,IF(F16="Scenario3PBT9",'Major retrofit'!$AE$101,"")))&amp;IF(F16="Scenario1PBT10",'Major retrofit'!$AF$101,IF(F16="Scenario2PBT10",'Major retrofit'!$AG$101,IF(F16="Scenario3PBT10",'Major retrofit'!$AH$101,"")))&amp;IF(F16="Scenario1PBT11",'Major retrofit'!$AI$101,IF(F16="Scenario2PBT11",'Major retrofit'!$AJ$101,IF(F16="Scenario3PBT11",'Major retrofit'!$AK$101,"")))&amp;IF(F16="Scenario1PBT12",'Major retrofit'!$AL$101,IF(F16="Scenario2PBT12",'Major retrofit'!$AM$101,IF(F16="Scenario3PBT12",'Major retrofit'!$AN$101,"")))&amp;IF(F16="Scenario1PBT13",'Major retrofit'!$AO$101,IF(F16="Scenario2PBT13",'Major retrofit'!$AP$101,IF(F16="Scenario3PBT13",'Major retrofit'!$AQ$101,"")))&amp;IF(F16="Scenario1PBT14",'Major retrofit'!$AR$101,IF(F16="Scenario2PBT14",'Major retrofit'!$AS$101,IF(F16="Scenario3PBT14",'Major retrofit'!$AT$101,"")))&amp;IF(F16="Scenario1PBT15",'Major retrofit'!$AU$101,IF(F16="Scenario2PBT15",'Major retrofit'!$AV$101,IF(F16="Scenario3PBT15",'Major retrofit'!$AW$101,"")))</f>
        <v/>
      </c>
      <c r="AB16" s="179">
        <f t="shared" si="23"/>
        <v>0</v>
      </c>
      <c r="AC16" s="363" t="str">
        <f t="shared" si="24"/>
        <v/>
      </c>
      <c r="AD16" s="353">
        <f>IF(AC16="",IFERROR('Projection_Base-case'!G17-G16,0),0)</f>
        <v>0</v>
      </c>
      <c r="AE16" s="350">
        <f t="shared" si="0"/>
        <v>0</v>
      </c>
      <c r="AF16" s="361">
        <f>IFERROR(100*AD16/'Projection_Base-case'!G17,0)</f>
        <v>0</v>
      </c>
      <c r="AG16" s="352">
        <f>IF(AC16="",IFERROR('Projection_Base-case'!I17-I16,0),0)</f>
        <v>0</v>
      </c>
      <c r="AH16" s="353">
        <f t="shared" si="1"/>
        <v>0</v>
      </c>
      <c r="AI16" s="361">
        <f>IFERROR(100*AG16/'Projection_Base-case'!I17,0)</f>
        <v>0</v>
      </c>
      <c r="AJ16" s="352">
        <f>IF(AC16="",IFERROR('Projection_Base-case'!K17-K16,0),0)</f>
        <v>0</v>
      </c>
      <c r="AK16" s="353">
        <f t="shared" si="2"/>
        <v>0</v>
      </c>
      <c r="AL16" s="361">
        <f>IFERROR(100*AJ16/'Projection_Base-case'!K17,0)</f>
        <v>0</v>
      </c>
      <c r="AM16" s="352">
        <f>-IF(AC16="",IFERROR('Projection_Base-case'!M17-M16,0),0)</f>
        <v>0</v>
      </c>
      <c r="AN16" s="353">
        <f t="shared" si="3"/>
        <v>0</v>
      </c>
      <c r="AO16" s="354">
        <f>IFERROR(IF('Projection_Base-case'!N17&gt;0,100*AN16/'Projection_Base-case'!N17,100*AN16/N16),0)</f>
        <v>0</v>
      </c>
      <c r="AP16" s="355">
        <f>IF(AC16="",IFERROR('Projection_Base-case'!O17-O16,0),0)</f>
        <v>0</v>
      </c>
      <c r="AQ16" s="356">
        <f t="shared" si="4"/>
        <v>0</v>
      </c>
      <c r="AR16" s="356">
        <f>IFERROR(100*AP16/'Projection_Base-case'!O17,0)</f>
        <v>0</v>
      </c>
      <c r="AS16" s="355">
        <f>IF(AC16="",IFERROR('Projection_Base-case'!Q17-Q16,0),0)</f>
        <v>0</v>
      </c>
      <c r="AT16" s="356">
        <f t="shared" si="5"/>
        <v>0</v>
      </c>
      <c r="AU16" s="356">
        <f>IFERROR(100*AS16/'Projection_Base-case'!Q17,0)</f>
        <v>0</v>
      </c>
      <c r="AV16" s="355">
        <f>IF(AC16="",IFERROR('Projection_Base-case'!S17-S16,0),0)</f>
        <v>0</v>
      </c>
      <c r="AW16" s="356">
        <f t="shared" si="6"/>
        <v>0</v>
      </c>
      <c r="AX16" s="357">
        <f>IFERROR(100*AV16/'Projection_Base-case'!S17,0)</f>
        <v>0</v>
      </c>
      <c r="AY16" s="358">
        <f>IF(AC16="",IFERROR('Projection_Base-case'!U17-U16,0),0)</f>
        <v>0</v>
      </c>
      <c r="AZ16" s="359">
        <f t="shared" si="7"/>
        <v>0</v>
      </c>
      <c r="BA16" s="359">
        <f>IFERROR(100*AY16/'Projection_Base-case'!U17,0)</f>
        <v>0</v>
      </c>
      <c r="BB16" s="358">
        <f>IF(AC16="",IFERROR('Projection_Base-case'!W17-W16,0),0)</f>
        <v>0</v>
      </c>
      <c r="BC16" s="359">
        <f t="shared" si="8"/>
        <v>0</v>
      </c>
      <c r="BD16" s="359">
        <f>IFERROR(100*BB16/'Projection_Base-case'!W17,0)</f>
        <v>0</v>
      </c>
      <c r="BE16" s="358">
        <f>IF(AC16="",IFERROR('Projection_Base-case'!Y17-Y16,0),0)</f>
        <v>0</v>
      </c>
      <c r="BF16" s="359">
        <f t="shared" si="9"/>
        <v>0</v>
      </c>
      <c r="BG16" s="359">
        <f>IFERROR(100*BE16/'Projection_Base-case'!Y17,0)</f>
        <v>0</v>
      </c>
      <c r="BH16" s="359">
        <f t="shared" si="10"/>
        <v>0</v>
      </c>
      <c r="BI16" s="360">
        <f t="shared" si="11"/>
        <v>0</v>
      </c>
    </row>
    <row r="17" spans="1:61">
      <c r="A17" s="205">
        <v>13</v>
      </c>
      <c r="B17" s="347">
        <f>IF('Projection_Base-case'!B18&lt;&gt;"",'Projection_Base-case'!B18,0)</f>
        <v>0</v>
      </c>
      <c r="C17" s="347">
        <f>IF('Projection_Base-case'!C18&lt;&gt;"",'Projection_Base-case'!C18,0)</f>
        <v>0</v>
      </c>
      <c r="D17" s="365">
        <f>IF('Projection_Base-case'!D18&lt;&gt;"",'Projection_Base-case'!D18,0)</f>
        <v>0</v>
      </c>
      <c r="E17" s="322"/>
      <c r="F17" s="367" t="str">
        <f t="shared" si="12"/>
        <v>0</v>
      </c>
      <c r="G17" s="177" t="str">
        <f>IF(F17="Scenario1PBT1",'Major retrofit'!$E$6,IF(F17="Scenario2PBT1",'Major retrofit'!$F$6,IF(F17="Scenario3PBT1",'Major retrofit'!$G$6,"")))&amp;IF(F17="Scenario1PBT2",'Major retrofit'!$H$6,IF(F17="Scenario2PBT2",'Major retrofit'!$I$6,IF(F17="Scenario3PBT2",'Major retrofit'!$J$6,"")))&amp;IF(F17="Scenario1PBT3",'Major retrofit'!$K$6,IF(F17="Scenario2PBT3",'Major retrofit'!$L$6,IF(F17="Scenario3PBT3",'Major retrofit'!$M$6,"")))&amp;IF(F17="Scenario1PBT4",'Major retrofit'!$N$6,IF(F17="Scenario2PBT4",'Major retrofit'!$O$6,IF(F17="Scenario3PBT4",'Major retrofit'!$P$6,"")))&amp;IF(F17="Scenario1PBT5",'Major retrofit'!$Q$6,IF(F17="Scenario2PBT5",'Major retrofit'!$R$6,IF(F17="Scenario3PBT5",'Major retrofit'!$S$6,"")))&amp;IF(F17="Scenario1PBT6",'Major retrofit'!$T$6,IF(F17="Scenario2PBT6",'Major retrofit'!$U$6,IF(F17="Scenario3PBT6",'Major retrofit'!$V$6,"")))&amp;IF(F17="Scenario1PBT7",'Major retrofit'!$W$6,IF(F17="Scenario2PBT7",'Major retrofit'!$X$6,IF(F17="Scenario3PBT7",'Major retrofit'!$Y$6,"")))&amp;IF(F17="Scenario1PBT8",'Major retrofit'!$Z$6,IF(F17="Scenario2PBT8",'Major retrofit'!$AA$6,IF(F17="Scenario3PBT8",'Major retrofit'!$AB$6,"")))&amp;IF(F17="Scenario1PBT9",'Major retrofit'!$AC$6,IF(F17="Scenario2PBT9",'Major retrofit'!$AD$6,IF(F17="Scenario3PBT9",'Major retrofit'!$AE$6,"")))&amp;IF(F17="Scenario1PBT10",'Major retrofit'!$AF$6,IF(F17="Scenario2PBT10",'Major retrofit'!$AG$6,IF(F17="Scenario3PBT10",'Major retrofit'!$AH$6,"")))&amp;IF(F17="Scenario1PBT11",'Major retrofit'!$AI$6,IF(F17="Scenario2PBT11",'Major retrofit'!$AJ$6,IF(F17="Scenario3PBT11",'Major retrofit'!$AK$6,"")))&amp;IF(F17="Scenario1PBT12",'Major retrofit'!$AL$6,IF(F17="Scenario2PBT12",'Major retrofit'!$AM$6,IF(F17="Scenario3PBT12",'Major retrofit'!$AN$6,"")))&amp;IF(F17="Scenario1PBT13",'Major retrofit'!$AO$6,IF(F17="Scenario2PBT13",'Major retrofit'!$AP$6,IF(F17="Scenario3PBT13",'Major retrofit'!$AQ$6,"")))&amp;IF(F17="Scenario1PBT14",'Major retrofit'!$AR$6,IF(F17="Scenario2PBT14",'Major retrofit'!$AS$6,IF(F17="Scenario3PBT14",'Major retrofit'!$AT$6,"")))&amp;IF(F17="Scenario1PBT15",'Major retrofit'!$AU$6,IF(F17="Scenario2PBT15",'Major retrofit'!$AV$6,IF(F17="Scenario3PBT15",'Major retrofit'!$AW$6,"")))</f>
        <v/>
      </c>
      <c r="H17" s="117">
        <f t="shared" si="13"/>
        <v>0</v>
      </c>
      <c r="I17" s="178" t="str">
        <f>IF(F17="Scenario1PBT1",'Major retrofit'!$E$16,IF(F17="Scenario2PBT1",'Major retrofit'!$F$16,IF(F17="Scenario3PBT1",'Major retrofit'!$G$16,"")))&amp;IF(F17="Scenario1PBT2",'Major retrofit'!$H$16,IF(F17="Scenario2PBT2",'Major retrofit'!$I$16,IF(F17="Scenario3PBT2",'Major retrofit'!$J$16,"")))&amp;IF(F17="Scenario1PBT3",'Major retrofit'!$K$16,IF(F17="Scenario2PBT3",'Major retrofit'!$L$16,IF(F17="Scenario3PBT3",'Major retrofit'!$M$16,"")))&amp;IF(F17="Scenario1PBT4",'Major retrofit'!$N$16,IF(F17="Scenario2PBT4",'Major retrofit'!$O$16,IF(F17="Scenario3PBT4",'Major retrofit'!$P$16,"")))&amp;IF(F17="Scenario1PBT5",'Major retrofit'!$Q$16,IF(F17="Scenario2PBT5",'Major retrofit'!$R$16,IF(F17="Scenario3PBT5",'Major retrofit'!$S$16,"")))&amp;IF(F17="Scenario1PBT6",'Major retrofit'!$T$16,IF(F17="Scenario2PBT6",'Major retrofit'!$U$16,IF(F17="Scenario3PBT6",'Major retrofit'!$V$16,"")))&amp;IF(F17="Scenario1PBT7",'Major retrofit'!$W$16,IF(F17="Scenario2PBT7",'Major retrofit'!$X$16,IF(F17="Scenario3PBT7",'Major retrofit'!$Y$16,"")))&amp;IF(F17="Scenario1PBT8",'Major retrofit'!$Z$16,IF(F17="Scenario2PBT8",'Major retrofit'!$AA$16,IF(F17="Scenario3PBT8",'Major retrofit'!$AB$16,"")))&amp;IF(F17="Scenario1PBT9",'Major retrofit'!$AC$16,IF(F17="Scenario2PBT9",'Major retrofit'!$AD$16,IF(F17="Scenario3PBT9",'Major retrofit'!$AE$16,"")))&amp;IF(F17="Scenario1PBT10",'Major retrofit'!$AF$16,IF(F17="Scenario2PBT10",'Major retrofit'!$AG$16,IF(F17="Scenario3PBT10",'Major retrofit'!$AH$16,"")))&amp;IF(F17="Scenario1PBT11",'Major retrofit'!$AI$16,IF(F17="Scenario2PBT11",'Major retrofit'!$AJ$16,IF(F17="Scenario3PBT11",'Major retrofit'!$AK$16,"")))&amp;IF(F17="Scenario1PBT12",'Major retrofit'!$AL$16,IF(F17="Scenario2PBT12",'Major retrofit'!$AM$16,IF(F17="Scenario3PBT12",'Major retrofit'!$AN$16,"")))&amp;IF(F17="Scenario1PBT13",'Major retrofit'!$AO$16,IF(F17="Scenario2PBT13",'Major retrofit'!$AP$16,IF(F17="Scenario3PBT13",'Major retrofit'!$AQ$16,"")))&amp;IF(F17="Scenario1PBT14",'Major retrofit'!$AR$16,IF(F17="Scenario2PBT14",'Major retrofit'!$AS$16,IF(F17="Scenario3PBT14",'Major retrofit'!$AT$16,"")))&amp;IF(F17="Scenario1PBT15",'Major retrofit'!$AU$16,IF(F17="Scenario2PBT15",'Major retrofit'!$AV$16,IF(F17="Scenario3PBT15",'Major retrofit'!$AW$16,"")))</f>
        <v/>
      </c>
      <c r="J17" s="117">
        <f t="shared" si="14"/>
        <v>0</v>
      </c>
      <c r="K17" s="117" t="str">
        <f>IF(F17="Scenario1PBT1",'Major retrofit'!$E$18,IF(F17="Scenario2PBT1",'Major retrofit'!$F$18,IF(F17="Scenario3PBT1",'Major retrofit'!$G$18,"")))&amp;IF(F17="Scenario1PBT2",'Major retrofit'!$H$18,IF(F17="Scenario2PBT2",'Major retrofit'!$I$18,IF(F17="Scenario3PBT2",'Major retrofit'!$J$18,"")))&amp;IF(F17="Scenario1PBT3",'Major retrofit'!$K$18,IF(F17="Scenario2PBT3",'Major retrofit'!$L$18,IF(F17="Scenario3PBT3",'Major retrofit'!$M$18,"")))&amp;IF(F17="Scenario1PBT4",'Major retrofit'!$N$18,IF(F17="Scenario2PBT4",'Major retrofit'!$O$18,IF(F17="Scenario3PBT4",'Major retrofit'!$P$18,"")))&amp;IF(F17="Scenario1PBT5",'Major retrofit'!$Q$18,IF(F17="Scenario2PBT5",'Major retrofit'!$R$18,IF(F17="Scenario3PBT5",'Major retrofit'!$S$18,"")))&amp;IF(F17="Scenario1PBT6",'Major retrofit'!$T$18,IF(F17="Scenario2PBT6",'Major retrofit'!$U$18,IF(F17="Scenario3PBT6",'Major retrofit'!$V$18,"")))&amp;IF(F17="Scenario1PBT7",'Major retrofit'!$W$18,IF(F17="Scenario2PBT7",'Major retrofit'!$X$18,IF(F17="Scenario3PBT7",'Major retrofit'!$Y$18,"")))&amp;IF(F17="Scenario1PBT8",'Major retrofit'!$Z$18,IF(F17="Scenario2PBT8",'Major retrofit'!$AA$18,IF(F17="Scenario3PBT8",'Major retrofit'!$AB$18,"")))&amp;IF(F17="Scenario1PBT9",'Major retrofit'!$AC$18,IF(F17="Scenario2PBT9",'Major retrofit'!$AD$18,IF(F17="Scenario3PBT9",'Major retrofit'!$AE$18,"")))&amp;IF(F17="Scenario1PBT10",'Major retrofit'!$AF$18,IF(F17="Scenario2PBT10",'Major retrofit'!$AG$18,IF(F17="Scenario3PBT10",'Major retrofit'!$AH$18,"")))&amp;IF(F17="Scenario1PBT11",'Major retrofit'!$AI$18,IF(F17="Scenario2PBT11",'Major retrofit'!$AJ$18,IF(F17="Scenario3PBT11",'Major retrofit'!$AK$18,"")))&amp;IF(F17="Scenario1PBT12",'Major retrofit'!$AL$18,IF(F17="Scenario2PBT12",'Major retrofit'!$AM$18,IF(F17="Scenario3PBT12",'Major retrofit'!$AN$18,"")))&amp;IF(F17="Scenario1PBT13",'Major retrofit'!$AO$18,IF(F17="Scenario2PBT13",'Major retrofit'!$AP$18,IF(F17="Scenario3PBT13",'Major retrofit'!$AQ$18,"")))&amp;IF(F17="Scenario1PBT14",'Major retrofit'!$AR$18,IF(F17="Scenario2PBT14",'Major retrofit'!$AS$18,IF(F17="Scenario3PBT14",'Major retrofit'!$AT$18,"")))&amp;IF(F17="Scenario1PBT15",'Major retrofit'!$AU$18,IF(F17="Scenario2PBT15",'Major retrofit'!$AV$18,IF(F17="Scenario3PBT15",'Major retrofit'!$AW$18,"")))</f>
        <v/>
      </c>
      <c r="L17" s="117">
        <f t="shared" si="15"/>
        <v>0</v>
      </c>
      <c r="M17" s="117" t="str">
        <f>IF(F17="Scenario1PBT1",'Major retrofit'!$E$20,IF(F17="Scenario2PBT1",'Major retrofit'!$F$20,IF(F17="Scenario3PBT1",'Major retrofit'!$G$20,"")))&amp;IF(F17="Scenario1PBT2",'Major retrofit'!$H$20,IF(F17="Scenario2PBT2",'Major retrofit'!$I$20,IF(F17="Scenario3PBT2",'Major retrofit'!$J$20,"")))&amp;IF(F17="Scenario1PBT3",'Major retrofit'!$K$20,IF(F17="Scenario2PBT3",'Major retrofit'!$L$20,IF(F17="Scenario3PBT3",'Major retrofit'!$M$20,"")))&amp;IF(F17="Scenario1PBT4",'Major retrofit'!$N$20,IF(F17="Scenario2PBT4",'Major retrofit'!$O$20,IF(F17="Scenario3PBT4",'Major retrofit'!$P$20,"")))&amp;IF(F17="Scenario1PBT5",'Major retrofit'!$Q$20,IF(F17="Scenario2PBT5",'Major retrofit'!$R$20,IF(F17="Scenario3PBT5",'Major retrofit'!$S$20,"")))&amp;IF(F17="Scenario1PBT6",'Major retrofit'!$T$20,IF(F17="Scenario2PBT6",'Major retrofit'!$U$20,IF(F17="Scenario3PBT6",'Major retrofit'!$V$20,"")))&amp;IF(F17="Scenario1PBT7",'Major retrofit'!$W$20,IF(F17="Scenario2PBT7",'Major retrofit'!$X$20,IF(F17="Scenario3PBT7",'Major retrofit'!$Y$20,"")))&amp;IF(F17="Scenario1PBT8",'Major retrofit'!$Z$20,IF(F17="Scenario2PBT8",'Major retrofit'!$AA$20,IF(F17="Scenario3PBT8",'Major retrofit'!$AB$20,"")))&amp;IF(F17="Scenario1PBT9",'Major retrofit'!$AC$20,IF(F17="Scenario2PBT9",'Major retrofit'!$AD$20,IF(F17="Scenario3PBT9",'Major retrofit'!$AE$20,"")))&amp;IF(F17="Scenario1PBT10",'Major retrofit'!$AF$20,IF(F17="Scenario2PBT10",'Major retrofit'!$AG$20,IF(F17="Scenario3PBT10",'Major retrofit'!$AH$20,"")))&amp;IF(F17="Scenario1PBT11",'Major retrofit'!$AI$20,IF(F17="Scenario2PBT11",'Major retrofit'!$AJ$20,IF(F17="Scenario3PBT11",'Major retrofit'!$AK$20,"")))&amp;IF(F17="Scenario1PBT12",'Major retrofit'!$AL$20,IF(F17="Scenario2PBT12",'Major retrofit'!$AM$20,IF(F17="Scenario3PBT12",'Major retrofit'!$AN$20,"")))&amp;IF(F17="Scenario1PBT13",'Major retrofit'!$AO$20,IF(F17="Scenario2PBT13",'Major retrofit'!$AP$20,IF(F17="Scenario3PBT13",'Major retrofit'!$AQ$20,"")))&amp;IF(F17="Scenario1PBT14",'Major retrofit'!$AR$20,IF(F17="Scenario2PBT14",'Major retrofit'!$AS$20,IF(F17="Scenario3PBT14",'Major retrofit'!$AT$20,"")))&amp;IF(F17="Scenario1PBT15",'Major retrofit'!$AU$20,IF(F17="Scenario2PBT15",'Major retrofit'!$AV$20,IF(F17="Scenario3PBT15",'Major retrofit'!$AW$20,"")))</f>
        <v/>
      </c>
      <c r="N17" s="118">
        <f t="shared" si="16"/>
        <v>0</v>
      </c>
      <c r="O17" s="206" t="str">
        <f>IF(F17="Scenario1PBT1",'Major retrofit'!$E$23,IF(F17="Scenario2PBT1",'Major retrofit'!$F$23,IF(F17="Scenario3PBT1",'Major retrofit'!$G$23,"")))&amp;IF(F17="Scenario1PBT2",'Major retrofit'!$H$23,IF(F17="Scenario2PBT2",'Major retrofit'!$I$23,IF(F17="Scenario3PBT2",'Major retrofit'!$J$23,"")))&amp;IF(F17="Scenario1PBT3",'Major retrofit'!$K$23,IF(F17="Scenario2PBT3",'Major retrofit'!$L$23,IF(F17="Scenario3PBT3",'Major retrofit'!$M$23,"")))&amp;IF(F17="Scenario1PBT4",'Major retrofit'!$N$23,IF(F17="Scenario2PBT4",'Major retrofit'!$O$23,IF(F17="Scenario3PBT4",'Major retrofit'!$P$23,"")))&amp;IF(F17="Scenario1PBT5",'Major retrofit'!$Q$23,IF(F17="Scenario2PBT5",'Major retrofit'!$R$23,IF(F17="Scenario3PBT5",'Major retrofit'!$S$23,"")))&amp;IF(F17="Scenario1PBT6",'Major retrofit'!$T$23,IF(F17="Scenario2PBT6",'Major retrofit'!$U$23,IF(F17="Scenario3PBT6",'Major retrofit'!$V$23,"")))&amp;IF(F17="Scenario1PBT7",'Major retrofit'!$W$23,IF(F17="Scenario2PBT7",'Major retrofit'!$X$23,IF(F17="Scenario3PBT7",'Major retrofit'!$Y$23,"")))&amp;IF(F17="Scenario1PBT8",'Major retrofit'!$Z$23,IF(F17="Scenario2PBT8",'Major retrofit'!$AA$23,IF(F17="Scenario3PBT8",'Major retrofit'!$AB$23,"")))&amp;IF(F17="Scenario1PBT9",'Major retrofit'!$AC$23,IF(F17="Scenario2PBT9",'Major retrofit'!$AD$23,IF(F17="Scenario3PBT9",'Major retrofit'!$AE$23,"")))&amp;IF(F17="Scenario1PBT10",'Major retrofit'!$AF$23,IF(F17="Scenario2PBT10",'Major retrofit'!$AG$23,IF(F17="Scenario3PBT10",'Major retrofit'!$AH$23,"")))&amp;IF(F17="Scenario1PBT11",'Major retrofit'!$AI$23,IF(F17="Scenario2PBT11",'Major retrofit'!$AJ$23,IF(F17="Scenario3PBT11",'Major retrofit'!$AK$23,"")))&amp;IF(F17="Scenario1PBT12",'Major retrofit'!$AL$23,IF(F17="Scenario2PBT12",'Major retrofit'!$AM$23,IF(F17="Scenario3PBT12",'Major retrofit'!$AN$23,"")))&amp;IF(F17="Scenario1PBT13",'Major retrofit'!$AO$23,IF(F17="Scenario2PBT13",'Major retrofit'!$AP$23,IF(F17="Scenario3PBT13",'Major retrofit'!$AQ$23,"")))&amp;IF(F17="Scenario1PBT14",'Major retrofit'!$AR$23,IF(F17="Scenario2PBT14",'Major retrofit'!$AS$23,IF(F17="Scenario3PBT14",'Major retrofit'!$AT$23,"")))&amp;IF(F17="Scenario1PBT15",'Major retrofit'!$AU$23,IF(F17="Scenario2PBT15",'Major retrofit'!$AV$23,IF(F17="Scenario3PBT15",'Major retrofit'!$AW$23,"")))</f>
        <v/>
      </c>
      <c r="P17" s="117">
        <f t="shared" si="17"/>
        <v>0</v>
      </c>
      <c r="Q17" s="117" t="str">
        <f>IF(F17="Scenario1PBT1",'Major retrofit'!$E$25,IF(F17="Scenario2PBT1",'Major retrofit'!$F$25,IF(F17="Scenario3PBT1",'Major retrofit'!$G$25,"")))&amp;IF(F17="Scenario1PBT2",'Major retrofit'!$H$25,IF(F17="Scenario2PBT2",'Major retrofit'!$I$25,IF(F17="Scenario3PBT2",'Major retrofit'!$J$25,"")))&amp;IF(F17="Scenario1PBT3",'Major retrofit'!$K$25,IF(F17="Scenario2PBT3",'Major retrofit'!$L$25,IF(F17="Scenario3PBT3",'Major retrofit'!$M$25,"")))&amp;IF(F17="Scenario1PBT4",'Major retrofit'!$N$25,IF(F17="Scenario2PBT4",'Major retrofit'!$O$25,IF(F17="Scenario3PBT4",'Major retrofit'!$P$25,"")))&amp;IF(F17="Scenario1PBT5",'Major retrofit'!$Q$25,IF(F17="Scenario2PBT5",'Major retrofit'!$R$25,IF(F17="Scenario3PBT5",'Major retrofit'!$S$25,"")))&amp;IF(F17="Scenario1PBT6",'Major retrofit'!$T$25,IF(F17="Scenario2PBT6",'Major retrofit'!$U$25,IF(F17="Scenario3PBT6",'Major retrofit'!$V$25,"")))&amp;IF(F17="Scenario1PBT7",'Major retrofit'!$W$25,IF(F17="Scenario2PBT7",'Major retrofit'!$X$25,IF(F17="Scenario3PBT7",'Major retrofit'!$Y$25,"")))&amp;IF(F17="Scenario1PBT8",'Major retrofit'!$Z$25,IF(F17="Scenario2PBT8",'Major retrofit'!$AA$25,IF(F17="Scenario3PBT8",'Major retrofit'!$AB$25,"")))&amp;IF(F17="Scenario1PBT9",'Major retrofit'!$AC$25,IF(F17="Scenario2PBT9",'Major retrofit'!$AD$25,IF(F17="Scenario3PBT9",'Major retrofit'!$AE$25,"")))&amp;IF(F17="Scenario1PBT10",'Major retrofit'!$AF$25,IF(F17="Scenario2PBT10",'Major retrofit'!$AG$25,IF(F17="Scenario3PBT10",'Major retrofit'!$AH$25,"")))&amp;IF(F17="Scenario1PBT11",'Major retrofit'!$AI$25,IF(F17="Scenario2PBT11",'Major retrofit'!$AJ$25,IF(F17="Scenario3PBT11",'Major retrofit'!$AK$25,"")))&amp;IF(F17="Scenario1PBT12",'Major retrofit'!$AL$25,IF(F17="Scenario2PBT12",'Major retrofit'!$AM$25,IF(F17="Scenario3PBT12",'Major retrofit'!$AN$25,"")))&amp;IF(F17="Scenario1PBT13",'Major retrofit'!$AO$25,IF(F17="Scenario2PBT13",'Major retrofit'!$AP$25,IF(F17="Scenario3PBT13",'Major retrofit'!$AQ$25,"")))&amp;IF(F17="Scenario1PBT14",'Major retrofit'!$AR$25,IF(F17="Scenario2PBT14",'Major retrofit'!$AS$25,IF(F17="Scenario3PBT14",'Major retrofit'!$AT$25,"")))&amp;IF(F17="Scenario1PBT15",'Major retrofit'!$AU$25,IF(F17="Scenario2PBT15",'Major retrofit'!$AV$25,IF(F17="Scenario3PBT15",'Major retrofit'!$AW$25,"")))</f>
        <v/>
      </c>
      <c r="R17" s="117">
        <f t="shared" si="18"/>
        <v>0</v>
      </c>
      <c r="S17" s="117" t="str">
        <f>IF(F17="Scenario1PBT1",'Major retrofit'!$E$27,IF(F17="Scenario2PBT1",'Major retrofit'!$F$27,IF(F17="Scenario3PBT1",'Major retrofit'!$G$27,"")))&amp;IF(F17="Scenario1PBT2",'Major retrofit'!$H$27,IF(F17="Scenario2PBT2",'Major retrofit'!$I$27,IF(F17="Scenario3PBT2",'Major retrofit'!$J$27,"")))&amp;IF(F17="Scenario1PBT3",'Major retrofit'!$K$27,IF(F17="Scenario2PBT3",'Major retrofit'!$L$27,IF(F17="Scenario3PBT3",'Major retrofit'!$M$27,"")))&amp;IF(F17="Scenario1PBT4",'Major retrofit'!$N$27,IF(F17="Scenario2PBT4",'Major retrofit'!$O$27,IF(F17="Scenario3PBT4",'Major retrofit'!$P$27,"")))&amp;IF(F17="Scenario1PBT5",'Major retrofit'!$Q$27,IF(F17="Scenario2PBT5",'Major retrofit'!$R$27,IF(F17="Scenario3PBT5",'Major retrofit'!$S$27,"")))&amp;IF(F17="Scenario1PBT6",'Major retrofit'!$T$27,IF(F17="Scenario2PBT6",'Major retrofit'!$U$27,IF(F17="Scenario3PBT6",'Major retrofit'!$V$27,"")))&amp;IF(F17="Scenario1PBT7",'Major retrofit'!$W$27,IF(F17="Scenario2PBT7",'Major retrofit'!$X$27,IF(F17="Scenario3PBT7",'Major retrofit'!$Y$27,"")))&amp;IF(F17="Scenario1PBT8",'Major retrofit'!$Z$27,IF(F17="Scenario2PBT8",'Major retrofit'!$AA$27,IF(F17="Scenario3PBT8",'Major retrofit'!$AB$27,"")))&amp;IF(F17="Scenario1PBT9",'Major retrofit'!$AC$27,IF(F17="Scenario2PBT9",'Major retrofit'!$AD$27,IF(F17="Scenario3PBT9",'Major retrofit'!$AE$27,"")))&amp;IF(F17="Scenario1PBT10",'Major retrofit'!$AF$27,IF(F17="Scenario2PBT10",'Major retrofit'!$AG$27,IF(F17="Scenario3PBT10",'Major retrofit'!$AH$27,"")))&amp;IF(F17="Scenario1PBT11",'Major retrofit'!$AI$27,IF(F17="Scenario2PBT11",'Major retrofit'!$AJ$27,IF(F17="Scenario3PBT11",'Major retrofit'!$AK$27,"")))&amp;IF(F17="Scenario1PBT12",'Major retrofit'!$AL$27,IF(F17="Scenario2PBT12",'Major retrofit'!$AM$27,IF(F17="Scenario3PBT12",'Major retrofit'!$AN$27,"")))&amp;IF(F17="Scenario1PBT13",'Major retrofit'!$AO$27,IF(F17="Scenario2PBT13",'Major retrofit'!$AP$27,IF(F17="Scenario3PBT13",'Major retrofit'!$AQ$27,"")))&amp;IF(F17="Scenario1PBT14",'Major retrofit'!$AR$27,IF(F17="Scenario2PBT14",'Major retrofit'!$AS$27,IF(F17="Scenario3PBT14",'Major retrofit'!$AT$27,"")))&amp;IF(F17="Scenario1PBT15",'Major retrofit'!$AU$27,IF(F17="Scenario2PBT15",'Major retrofit'!$AV$27,IF(F17="Scenario3PBT15",'Major retrofit'!$AW$27,"")))</f>
        <v/>
      </c>
      <c r="T17" s="207">
        <f t="shared" si="19"/>
        <v>0</v>
      </c>
      <c r="U17" s="206" t="str">
        <f>IF(F17="Scenario1PBT1",'Major retrofit'!$E$38,IF(F17="Scenario2PBT1",'Major retrofit'!$F$38,IF(F17="Scenario3PBT1",'Major retrofit'!$G$38,"")))&amp;IF(F17="Scenario1PBT2",'Major retrofit'!$H$38,IF(F17="Scenario2PBT2",'Major retrofit'!$I$38,IF(F17="Scenario3PBT2",'Major retrofit'!$J$38,"")))&amp;IF(F17="Scenario1PBT3",'Major retrofit'!$K$38,IF(F17="Scenario2PBT3",'Major retrofit'!$L$38,IF(F17="Scenario3PBT3",'Major retrofit'!$M$38,"")))&amp;IF(F17="Scenario1PBT4",'Major retrofit'!$N$38,IF(F17="Scenario2PBT4",'Major retrofit'!$O$38,IF(F17="Scenario3PBT4",'Major retrofit'!$P$38,"")))&amp;IF(F17="Scenario1PBT5",'Major retrofit'!$Q$38,IF(F17="Scenario2PBT5",'Major retrofit'!$R$38,IF(F17="Scenario3PBT5",'Major retrofit'!$S$38,"")))&amp;IF(F17="Scenario1PBT6",'Major retrofit'!$T$38,IF(F17="Scenario2PBT6",'Major retrofit'!$U$38,IF(F17="Scenario3PBT6",'Major retrofit'!$V$38,"")))&amp;IF(F17="Scenario1PBT7",'Major retrofit'!$W$38,IF(F17="Scenario2PBT7",'Major retrofit'!$X$38,IF(F17="Scenario3PBT7",'Major retrofit'!$Y$38,"")))&amp;IF(F17="Scenario1PBT8",'Major retrofit'!$Z$38,IF(F17="Scenario2PBT8",'Major retrofit'!$AA$38,IF(F17="Scenario3PBT8",'Major retrofit'!$AB$38,"")))&amp;IF(F17="Scenario1PBT9",'Major retrofit'!$AC$38,IF(F17="Scenario2PBT9",'Major retrofit'!$AD$38,IF(F17="Scenario3PBT9",'Major retrofit'!$AE$38,"")))&amp;IF(F17="Scenario1PBT10",'Major retrofit'!$AF$38,IF(F17="Scenario2PBT10",'Major retrofit'!$AG$38,IF(F17="Scenario3PBT10",'Major retrofit'!$AH$38,"")))&amp;IF(F17="Scenario1PBT11",'Major retrofit'!$AI$38,IF(F17="Scenario2PBT11",'Major retrofit'!$AJ$38,IF(F17="Scenario3PBT11",'Major retrofit'!$AK$38,"")))&amp;IF(F17="Scenario1PBT12",'Major retrofit'!$AL$38,IF(F17="Scenario2PBT12",'Major retrofit'!$AM$38,IF(F17="Scenario3PBT12",'Major retrofit'!$AN$38,"")))&amp;IF(F17="Scenario1PBT13",'Major retrofit'!$AO$38,IF(F17="Scenario2PBT13",'Major retrofit'!$AP$38,IF(F17="Scenario3PBT13",'Major retrofit'!$AQ$38,"")))&amp;IF(F17="Scenario1PBT14",'Major retrofit'!$AR$38,IF(F17="Scenario2PBT14",'Major retrofit'!$AS$38,IF(F17="Scenario3PBT14",'Major retrofit'!$AT$38,"")))&amp;IF(F17="Scenario1PBT15",'Major retrofit'!$AU$38,IF(F17="Scenario2PBT15",'Major retrofit'!$AV$38,IF(F17="Scenario3PBT15",'Major retrofit'!$AW$38,"")))</f>
        <v/>
      </c>
      <c r="V17" s="117">
        <f t="shared" si="20"/>
        <v>0</v>
      </c>
      <c r="W17" s="117" t="str">
        <f>IF(F17="Scenario1PBT1",'Major retrofit'!$E$40,IF(F17="Scenario2PBT1",'Major retrofit'!$F$40,IF(F17="Scenario3PBT1",'Major retrofit'!$G$40,"")))&amp;IF(F17="Scenario1PBT2",'Major retrofit'!$H$40,IF(F17="Scenario2PBT2",'Major retrofit'!$I$40,IF(F17="Scenario3PBT2",'Major retrofit'!$J$40,"")))&amp;IF(F17="Scenario1PBT3",'Major retrofit'!$K$40,IF(F17="Scenario2PBT3",'Major retrofit'!$L$40,IF(F17="Scenario3PBT3",'Major retrofit'!$M$40,"")))&amp;IF(F17="Scenario1PBT4",'Major retrofit'!$N$40,IF(F17="Scenario2PBT4",'Major retrofit'!$O$40,IF(F17="Scenario3PBT4",'Major retrofit'!$P$40,"")))&amp;IF(F17="Scenario1PBT5",'Major retrofit'!$Q$40,IF(F17="Scenario2PBT5",'Major retrofit'!$R$40,IF(F17="Scenario3PBT5",'Major retrofit'!$S$40,"")))&amp;IF(F17="Scenario1PBT6",'Major retrofit'!$T$40,IF(F17="Scenario2PBT6",'Major retrofit'!$U$40,IF(F17="Scenario3PBT6",'Major retrofit'!$V$40,"")))&amp;IF(F17="Scenario1PBT7",'Major retrofit'!$W$40,IF(F17="Scenario2PBT7",'Major retrofit'!$X$40,IF(F17="Scenario3PBT7",'Major retrofit'!$Y$40,"")))&amp;IF(F17="Scenario1PBT8",'Major retrofit'!$Z$40,IF(F17="Scenario2PBT8",'Major retrofit'!$AA$40,IF(F17="Scenario3PBT8",'Major retrofit'!$AB$40,"")))&amp;IF(F17="Scenario1PBT9",'Major retrofit'!$AC$40,IF(F17="Scenario2PBT9",'Major retrofit'!$AD$40,IF(F17="Scenario3PBT9",'Major retrofit'!$AE$40,"")))&amp;IF(F17="Scenario1PBT10",'Major retrofit'!$AF$40,IF(F17="Scenario2PBT10",'Major retrofit'!$AG$40,IF(F17="Scenario3PBT10",'Major retrofit'!$AH$40,"")))&amp;IF(F17="Scenario1PBT11",'Major retrofit'!$AI$40,IF(F17="Scenario2PBT11",'Major retrofit'!$AJ$40,IF(F17="Scenario3PBT11",'Major retrofit'!$AK$40,"")))&amp;IF(F17="Scenario1PBT12",'Major retrofit'!$AL$40,IF(F17="Scenario2PBT12",'Major retrofit'!$AM$40,IF(F17="Scenario3PBT12",'Major retrofit'!$AN$40,"")))&amp;IF(F17="Scenario1PBT13",'Major retrofit'!$AO$40,IF(F17="Scenario2PBT13",'Major retrofit'!$AP$40,IF(F17="Scenario3PBT13",'Major retrofit'!$AQ$40,"")))&amp;IF(F17="Scenario1PBT14",'Major retrofit'!$AR$40,IF(F17="Scenario2PBT14",'Major retrofit'!$AS$40,IF(F17="Scenario3PBT14",'Major retrofit'!$AT$40,"")))&amp;IF(F17="Scenario1PBT15",'Major retrofit'!$AU$40,IF(F17="Scenario2PBT15",'Major retrofit'!$AV$40,IF(F17="Scenario3PBT15",'Major retrofit'!$AW$40,"")))</f>
        <v/>
      </c>
      <c r="X17" s="117">
        <f t="shared" si="21"/>
        <v>0</v>
      </c>
      <c r="Y17" s="117" t="str">
        <f>IF(F17="Scenario1PBT1",'Major retrofit'!$E$42,IF(F17="Scenario2PBT1",'Major retrofit'!$F$42,IF(F17="Scenario3PBT1",'Major retrofit'!$G$42,"")))&amp;IF(F17="Scenario1PBT2",'Major retrofit'!$H$42,IF(F17="Scenario2PBT2",'Major retrofit'!$I$42,IF(F17="Scenario3PBT2",'Major retrofit'!$J$42,"")))&amp;IF(F17="Scenario1PBT3",'Major retrofit'!$K$42,IF(F17="Scenario2PBT3",'Major retrofit'!$L$42,IF(F17="Scenario3PBT3",'Major retrofit'!$M$42,"")))&amp;IF(F17="Scenario1PBT4",'Major retrofit'!$N$42,IF(F17="Scenario2PBT4",'Major retrofit'!$O$42,IF(F17="Scenario3PBT4",'Major retrofit'!$P$42,"")))&amp;IF(F17="Scenario1PBT5",'Major retrofit'!$Q$42,IF(F17="Scenario2PBT5",'Major retrofit'!$R$42,IF(F17="Scenario3PBT5",'Major retrofit'!$S$42,"")))&amp;IF(F17="Scenario1PBT6",'Major retrofit'!$T$42,IF(F17="Scenario2PBT6",'Major retrofit'!$U$42,IF(F17="Scenario3PBT6",'Major retrofit'!$V$42,"")))&amp;IF(F17="Scenario1PBT7",'Major retrofit'!$W$42,IF(F17="Scenario2PBT7",'Major retrofit'!$X$42,IF(F17="Scenario3PBT7",'Major retrofit'!$Y$42,"")))&amp;IF(F17="Scenario1PBT8",'Major retrofit'!$Z$42,IF(F17="Scenario2PBT8",'Major retrofit'!$AA$42,IF(F17="Scenario3PBT8",'Major retrofit'!$AB$42,"")))&amp;IF(F17="Scenario1PBT9",'Major retrofit'!$AC$42,IF(F17="Scenario2PBT9",'Major retrofit'!$AD$42,IF(F17="Scenario3PBT9",'Major retrofit'!$AE$42,"")))&amp;IF(F17="Scenario1PBT10",'Major retrofit'!$AF$42,IF(F17="Scenario2PBT10",'Major retrofit'!$AG$42,IF(F17="Scenario3PBT10",'Major retrofit'!$AH$42,"")))&amp;IF(F17="Scenario1PBT11",'Major retrofit'!$AI$42,IF(F17="Scenario2PBT11",'Major retrofit'!$AJ$42,IF(F17="Scenario3PBT11",'Major retrofit'!$AK$42,"")))&amp;IF(F17="Scenario1PBT12",'Major retrofit'!$AL$42,IF(F17="Scenario2PBT12",'Major retrofit'!$AM$42,IF(F17="Scenario3PBT12",'Major retrofit'!$AN$42,"")))&amp;IF(F17="Scenario1PBT13",'Major retrofit'!$AO$42,IF(F17="Scenario2PBT13",'Major retrofit'!$AP$42,IF(F17="Scenario3PBT13",'Major retrofit'!$AQ$42,"")))&amp;IF(F17="Scenario1PBT14",'Major retrofit'!$AR$42,IF(F17="Scenario2PBT14",'Major retrofit'!$AS$42,IF(F17="Scenario3PBT14",'Major retrofit'!$AT$42,"")))&amp;IF(F17="Scenario1PBT15",'Major retrofit'!$AU$42,IF(F17="Scenario2PBT15",'Major retrofit'!$AV$42,IF(F17="Scenario3PBT15",'Major retrofit'!$AW$42,"")))</f>
        <v/>
      </c>
      <c r="Z17" s="117">
        <f t="shared" si="22"/>
        <v>0</v>
      </c>
      <c r="AA17" s="178" t="str">
        <f>IF(F17="Scenario1PBT1",'Major retrofit'!$E$101,IF(F17="Scenario2PBT1",'Major retrofit'!$F$101,IF(F17="Scenario3PBT1",'Major retrofit'!$G$101,"")))&amp;IF(F17="Scenario1PBT2",'Major retrofit'!$H$101,IF(F17="Scenario2PBT2",'Major retrofit'!$I$101,IF(F17="Scenario3PBT2",'Major retrofit'!$J$101,"")))&amp;IF(F17="Scenario1PBT3",'Major retrofit'!$K$101,IF(F17="Scenario2PBT3",'Major retrofit'!$L$101,IF(F17="Scenario3PBT3",'Major retrofit'!$M$101,"")))&amp;IF(F17="Scenario1PBT4",'Major retrofit'!$N$101,IF(F17="Scenario2PBT4",'Major retrofit'!$O$101,IF(F17="Scenario3PBT4",'Major retrofit'!$P$101,"")))&amp;IF(F17="Scenario1PBT5",'Major retrofit'!$Q$101,IF(F17="Scenario2PBT5",'Major retrofit'!$R$101,IF(F17="Scenario3PBT5",'Major retrofit'!$S$101,"")))&amp;IF(F17="Scenario1PBT6",'Major retrofit'!$T$101,IF(F17="Scenario2PBT6",'Major retrofit'!$U$101,IF(F17="Scenario3PBT6",'Major retrofit'!$V$101,"")))&amp;IF(F17="Scenario1PBT7",'Major retrofit'!$W$101,IF(F17="Scenario2PBT7",'Major retrofit'!$X$101,IF(F17="Scenario3PBT7",'Major retrofit'!$Y$101,"")))&amp;IF(F17="Scenario1PBT8",'Major retrofit'!$Z$101,IF(F17="Scenario2PBT8",'Major retrofit'!$AA$101,IF(F17="Scenario3PBT8",'Major retrofit'!$AB$101,"")))&amp;IF(F17="Scenario1PBT9",'Major retrofit'!$AC$101,IF(F17="Scenario2PBT9",'Major retrofit'!$AD$101,IF(F17="Scenario3PBT9",'Major retrofit'!$AE$101,"")))&amp;IF(F17="Scenario1PBT10",'Major retrofit'!$AF$101,IF(F17="Scenario2PBT10",'Major retrofit'!$AG$101,IF(F17="Scenario3PBT10",'Major retrofit'!$AH$101,"")))&amp;IF(F17="Scenario1PBT11",'Major retrofit'!$AI$101,IF(F17="Scenario2PBT11",'Major retrofit'!$AJ$101,IF(F17="Scenario3PBT11",'Major retrofit'!$AK$101,"")))&amp;IF(F17="Scenario1PBT12",'Major retrofit'!$AL$101,IF(F17="Scenario2PBT12",'Major retrofit'!$AM$101,IF(F17="Scenario3PBT12",'Major retrofit'!$AN$101,"")))&amp;IF(F17="Scenario1PBT13",'Major retrofit'!$AO$101,IF(F17="Scenario2PBT13",'Major retrofit'!$AP$101,IF(F17="Scenario3PBT13",'Major retrofit'!$AQ$101,"")))&amp;IF(F17="Scenario1PBT14",'Major retrofit'!$AR$101,IF(F17="Scenario2PBT14",'Major retrofit'!$AS$101,IF(F17="Scenario3PBT14",'Major retrofit'!$AT$101,"")))&amp;IF(F17="Scenario1PBT15",'Major retrofit'!$AU$101,IF(F17="Scenario2PBT15",'Major retrofit'!$AV$101,IF(F17="Scenario3PBT15",'Major retrofit'!$AW$101,"")))</f>
        <v/>
      </c>
      <c r="AB17" s="179">
        <f t="shared" si="23"/>
        <v>0</v>
      </c>
      <c r="AC17" s="363" t="str">
        <f t="shared" si="24"/>
        <v/>
      </c>
      <c r="AD17" s="353">
        <f>IF(AC17="",IFERROR('Projection_Base-case'!G18-G17,0),0)</f>
        <v>0</v>
      </c>
      <c r="AE17" s="350">
        <f t="shared" si="0"/>
        <v>0</v>
      </c>
      <c r="AF17" s="361">
        <f>IFERROR(100*AD17/'Projection_Base-case'!G18,0)</f>
        <v>0</v>
      </c>
      <c r="AG17" s="352">
        <f>IF(AC17="",IFERROR('Projection_Base-case'!I18-I17,0),0)</f>
        <v>0</v>
      </c>
      <c r="AH17" s="353">
        <f t="shared" si="1"/>
        <v>0</v>
      </c>
      <c r="AI17" s="361">
        <f>IFERROR(100*AG17/'Projection_Base-case'!I18,0)</f>
        <v>0</v>
      </c>
      <c r="AJ17" s="352">
        <f>IF(AC17="",IFERROR('Projection_Base-case'!K18-K17,0),0)</f>
        <v>0</v>
      </c>
      <c r="AK17" s="353">
        <f t="shared" si="2"/>
        <v>0</v>
      </c>
      <c r="AL17" s="361">
        <f>IFERROR(100*AJ17/'Projection_Base-case'!K18,0)</f>
        <v>0</v>
      </c>
      <c r="AM17" s="352">
        <f>-IF(AC17="",IFERROR('Projection_Base-case'!M18-M17,0),0)</f>
        <v>0</v>
      </c>
      <c r="AN17" s="353">
        <f t="shared" si="3"/>
        <v>0</v>
      </c>
      <c r="AO17" s="354">
        <f>IFERROR(IF('Projection_Base-case'!N18&gt;0,100*AN17/'Projection_Base-case'!N18,100*AN17/N17),0)</f>
        <v>0</v>
      </c>
      <c r="AP17" s="355">
        <f>IF(AC17="",IFERROR('Projection_Base-case'!O18-O17,0),0)</f>
        <v>0</v>
      </c>
      <c r="AQ17" s="356">
        <f t="shared" si="4"/>
        <v>0</v>
      </c>
      <c r="AR17" s="356">
        <f>IFERROR(100*AP17/'Projection_Base-case'!O18,0)</f>
        <v>0</v>
      </c>
      <c r="AS17" s="355">
        <f>IF(AC17="",IFERROR('Projection_Base-case'!Q18-Q17,0),0)</f>
        <v>0</v>
      </c>
      <c r="AT17" s="356">
        <f t="shared" si="5"/>
        <v>0</v>
      </c>
      <c r="AU17" s="356">
        <f>IFERROR(100*AS17/'Projection_Base-case'!Q18,0)</f>
        <v>0</v>
      </c>
      <c r="AV17" s="355">
        <f>IF(AC17="",IFERROR('Projection_Base-case'!S18-S17,0),0)</f>
        <v>0</v>
      </c>
      <c r="AW17" s="356">
        <f t="shared" si="6"/>
        <v>0</v>
      </c>
      <c r="AX17" s="357">
        <f>IFERROR(100*AV17/'Projection_Base-case'!S18,0)</f>
        <v>0</v>
      </c>
      <c r="AY17" s="358">
        <f>IF(AC17="",IFERROR('Projection_Base-case'!U18-U17,0),0)</f>
        <v>0</v>
      </c>
      <c r="AZ17" s="359">
        <f t="shared" si="7"/>
        <v>0</v>
      </c>
      <c r="BA17" s="359">
        <f>IFERROR(100*AY17/'Projection_Base-case'!U18,0)</f>
        <v>0</v>
      </c>
      <c r="BB17" s="358">
        <f>IF(AC17="",IFERROR('Projection_Base-case'!W18-W17,0),0)</f>
        <v>0</v>
      </c>
      <c r="BC17" s="359">
        <f t="shared" si="8"/>
        <v>0</v>
      </c>
      <c r="BD17" s="359">
        <f>IFERROR(100*BB17/'Projection_Base-case'!W18,0)</f>
        <v>0</v>
      </c>
      <c r="BE17" s="358">
        <f>IF(AC17="",IFERROR('Projection_Base-case'!Y18-Y17,0),0)</f>
        <v>0</v>
      </c>
      <c r="BF17" s="359">
        <f t="shared" si="9"/>
        <v>0</v>
      </c>
      <c r="BG17" s="359">
        <f>IFERROR(100*BE17/'Projection_Base-case'!Y18,0)</f>
        <v>0</v>
      </c>
      <c r="BH17" s="359">
        <f t="shared" si="10"/>
        <v>0</v>
      </c>
      <c r="BI17" s="360">
        <f t="shared" si="11"/>
        <v>0</v>
      </c>
    </row>
    <row r="18" spans="1:61">
      <c r="A18" s="205">
        <v>14</v>
      </c>
      <c r="B18" s="347">
        <f>IF('Projection_Base-case'!B19&lt;&gt;"",'Projection_Base-case'!B19,0)</f>
        <v>0</v>
      </c>
      <c r="C18" s="347">
        <f>IF('Projection_Base-case'!C19&lt;&gt;"",'Projection_Base-case'!C19,0)</f>
        <v>0</v>
      </c>
      <c r="D18" s="365">
        <f>IF('Projection_Base-case'!D19&lt;&gt;"",'Projection_Base-case'!D19,0)</f>
        <v>0</v>
      </c>
      <c r="E18" s="322"/>
      <c r="F18" s="367" t="str">
        <f>E18&amp;D18</f>
        <v>0</v>
      </c>
      <c r="G18" s="177" t="str">
        <f>IF(F18="Scenario1PBT1",'Major retrofit'!$E$6,IF(F18="Scenario2PBT1",'Major retrofit'!$F$6,IF(F18="Scenario3PBT1",'Major retrofit'!$G$6,"")))&amp;IF(F18="Scenario1PBT2",'Major retrofit'!$H$6,IF(F18="Scenario2PBT2",'Major retrofit'!$I$6,IF(F18="Scenario3PBT2",'Major retrofit'!$J$6,"")))&amp;IF(F18="Scenario1PBT3",'Major retrofit'!$K$6,IF(F18="Scenario2PBT3",'Major retrofit'!$L$6,IF(F18="Scenario3PBT3",'Major retrofit'!$M$6,"")))&amp;IF(F18="Scenario1PBT4",'Major retrofit'!$N$6,IF(F18="Scenario2PBT4",'Major retrofit'!$O$6,IF(F18="Scenario3PBT4",'Major retrofit'!$P$6,"")))&amp;IF(F18="Scenario1PBT5",'Major retrofit'!$Q$6,IF(F18="Scenario2PBT5",'Major retrofit'!$R$6,IF(F18="Scenario3PBT5",'Major retrofit'!$S$6,"")))&amp;IF(F18="Scenario1PBT6",'Major retrofit'!$T$6,IF(F18="Scenario2PBT6",'Major retrofit'!$U$6,IF(F18="Scenario3PBT6",'Major retrofit'!$V$6,"")))&amp;IF(F18="Scenario1PBT7",'Major retrofit'!$W$6,IF(F18="Scenario2PBT7",'Major retrofit'!$X$6,IF(F18="Scenario3PBT7",'Major retrofit'!$Y$6,"")))&amp;IF(F18="Scenario1PBT8",'Major retrofit'!$Z$6,IF(F18="Scenario2PBT8",'Major retrofit'!$AA$6,IF(F18="Scenario3PBT8",'Major retrofit'!$AB$6,"")))&amp;IF(F18="Scenario1PBT9",'Major retrofit'!$AC$6,IF(F18="Scenario2PBT9",'Major retrofit'!$AD$6,IF(F18="Scenario3PBT9",'Major retrofit'!$AE$6,"")))&amp;IF(F18="Scenario1PBT10",'Major retrofit'!$AF$6,IF(F18="Scenario2PBT10",'Major retrofit'!$AG$6,IF(F18="Scenario3PBT10",'Major retrofit'!$AH$6,"")))&amp;IF(F18="Scenario1PBT11",'Major retrofit'!$AI$6,IF(F18="Scenario2PBT11",'Major retrofit'!$AJ$6,IF(F18="Scenario3PBT11",'Major retrofit'!$AK$6,"")))&amp;IF(F18="Scenario1PBT12",'Major retrofit'!$AL$6,IF(F18="Scenario2PBT12",'Major retrofit'!$AM$6,IF(F18="Scenario3PBT12",'Major retrofit'!$AN$6,"")))&amp;IF(F18="Scenario1PBT13",'Major retrofit'!$AO$6,IF(F18="Scenario2PBT13",'Major retrofit'!$AP$6,IF(F18="Scenario3PBT13",'Major retrofit'!$AQ$6,"")))&amp;IF(F18="Scenario1PBT14",'Major retrofit'!$AR$6,IF(F18="Scenario2PBT14",'Major retrofit'!$AS$6,IF(F18="Scenario3PBT14",'Major retrofit'!$AT$6,"")))&amp;IF(F18="Scenario1PBT15",'Major retrofit'!$AU$6,IF(F18="Scenario2PBT15",'Major retrofit'!$AV$6,IF(F18="Scenario3PBT15",'Major retrofit'!$AW$6,"")))</f>
        <v/>
      </c>
      <c r="H18" s="117">
        <f t="shared" si="13"/>
        <v>0</v>
      </c>
      <c r="I18" s="178" t="str">
        <f>IF(F18="Scenario1PBT1",'Major retrofit'!$E$16,IF(F18="Scenario2PBT1",'Major retrofit'!$F$16,IF(F18="Scenario3PBT1",'Major retrofit'!$G$16,"")))&amp;IF(F18="Scenario1PBT2",'Major retrofit'!$H$16,IF(F18="Scenario2PBT2",'Major retrofit'!$I$16,IF(F18="Scenario3PBT2",'Major retrofit'!$J$16,"")))&amp;IF(F18="Scenario1PBT3",'Major retrofit'!$K$16,IF(F18="Scenario2PBT3",'Major retrofit'!$L$16,IF(F18="Scenario3PBT3",'Major retrofit'!$M$16,"")))&amp;IF(F18="Scenario1PBT4",'Major retrofit'!$N$16,IF(F18="Scenario2PBT4",'Major retrofit'!$O$16,IF(F18="Scenario3PBT4",'Major retrofit'!$P$16,"")))&amp;IF(F18="Scenario1PBT5",'Major retrofit'!$Q$16,IF(F18="Scenario2PBT5",'Major retrofit'!$R$16,IF(F18="Scenario3PBT5",'Major retrofit'!$S$16,"")))&amp;IF(F18="Scenario1PBT6",'Major retrofit'!$T$16,IF(F18="Scenario2PBT6",'Major retrofit'!$U$16,IF(F18="Scenario3PBT6",'Major retrofit'!$V$16,"")))&amp;IF(F18="Scenario1PBT7",'Major retrofit'!$W$16,IF(F18="Scenario2PBT7",'Major retrofit'!$X$16,IF(F18="Scenario3PBT7",'Major retrofit'!$Y$16,"")))&amp;IF(F18="Scenario1PBT8",'Major retrofit'!$Z$16,IF(F18="Scenario2PBT8",'Major retrofit'!$AA$16,IF(F18="Scenario3PBT8",'Major retrofit'!$AB$16,"")))&amp;IF(F18="Scenario1PBT9",'Major retrofit'!$AC$16,IF(F18="Scenario2PBT9",'Major retrofit'!$AD$16,IF(F18="Scenario3PBT9",'Major retrofit'!$AE$16,"")))&amp;IF(F18="Scenario1PBT10",'Major retrofit'!$AF$16,IF(F18="Scenario2PBT10",'Major retrofit'!$AG$16,IF(F18="Scenario3PBT10",'Major retrofit'!$AH$16,"")))&amp;IF(F18="Scenario1PBT11",'Major retrofit'!$AI$16,IF(F18="Scenario2PBT11",'Major retrofit'!$AJ$16,IF(F18="Scenario3PBT11",'Major retrofit'!$AK$16,"")))&amp;IF(F18="Scenario1PBT12",'Major retrofit'!$AL$16,IF(F18="Scenario2PBT12",'Major retrofit'!$AM$16,IF(F18="Scenario3PBT12",'Major retrofit'!$AN$16,"")))&amp;IF(F18="Scenario1PBT13",'Major retrofit'!$AO$16,IF(F18="Scenario2PBT13",'Major retrofit'!$AP$16,IF(F18="Scenario3PBT13",'Major retrofit'!$AQ$16,"")))&amp;IF(F18="Scenario1PBT14",'Major retrofit'!$AR$16,IF(F18="Scenario2PBT14",'Major retrofit'!$AS$16,IF(F18="Scenario3PBT14",'Major retrofit'!$AT$16,"")))&amp;IF(F18="Scenario1PBT15",'Major retrofit'!$AU$16,IF(F18="Scenario2PBT15",'Major retrofit'!$AV$16,IF(F18="Scenario3PBT15",'Major retrofit'!$AW$16,"")))</f>
        <v/>
      </c>
      <c r="J18" s="117">
        <f t="shared" si="14"/>
        <v>0</v>
      </c>
      <c r="K18" s="117" t="str">
        <f>IF(F18="Scenario1PBT1",'Major retrofit'!$E$18,IF(F18="Scenario2PBT1",'Major retrofit'!$F$18,IF(F18="Scenario3PBT1",'Major retrofit'!$G$18,"")))&amp;IF(F18="Scenario1PBT2",'Major retrofit'!$H$18,IF(F18="Scenario2PBT2",'Major retrofit'!$I$18,IF(F18="Scenario3PBT2",'Major retrofit'!$J$18,"")))&amp;IF(F18="Scenario1PBT3",'Major retrofit'!$K$18,IF(F18="Scenario2PBT3",'Major retrofit'!$L$18,IF(F18="Scenario3PBT3",'Major retrofit'!$M$18,"")))&amp;IF(F18="Scenario1PBT4",'Major retrofit'!$N$18,IF(F18="Scenario2PBT4",'Major retrofit'!$O$18,IF(F18="Scenario3PBT4",'Major retrofit'!$P$18,"")))&amp;IF(F18="Scenario1PBT5",'Major retrofit'!$Q$18,IF(F18="Scenario2PBT5",'Major retrofit'!$R$18,IF(F18="Scenario3PBT5",'Major retrofit'!$S$18,"")))&amp;IF(F18="Scenario1PBT6",'Major retrofit'!$T$18,IF(F18="Scenario2PBT6",'Major retrofit'!$U$18,IF(F18="Scenario3PBT6",'Major retrofit'!$V$18,"")))&amp;IF(F18="Scenario1PBT7",'Major retrofit'!$W$18,IF(F18="Scenario2PBT7",'Major retrofit'!$X$18,IF(F18="Scenario3PBT7",'Major retrofit'!$Y$18,"")))&amp;IF(F18="Scenario1PBT8",'Major retrofit'!$Z$18,IF(F18="Scenario2PBT8",'Major retrofit'!$AA$18,IF(F18="Scenario3PBT8",'Major retrofit'!$AB$18,"")))&amp;IF(F18="Scenario1PBT9",'Major retrofit'!$AC$18,IF(F18="Scenario2PBT9",'Major retrofit'!$AD$18,IF(F18="Scenario3PBT9",'Major retrofit'!$AE$18,"")))&amp;IF(F18="Scenario1PBT10",'Major retrofit'!$AF$18,IF(F18="Scenario2PBT10",'Major retrofit'!$AG$18,IF(F18="Scenario3PBT10",'Major retrofit'!$AH$18,"")))&amp;IF(F18="Scenario1PBT11",'Major retrofit'!$AI$18,IF(F18="Scenario2PBT11",'Major retrofit'!$AJ$18,IF(F18="Scenario3PBT11",'Major retrofit'!$AK$18,"")))&amp;IF(F18="Scenario1PBT12",'Major retrofit'!$AL$18,IF(F18="Scenario2PBT12",'Major retrofit'!$AM$18,IF(F18="Scenario3PBT12",'Major retrofit'!$AN$18,"")))&amp;IF(F18="Scenario1PBT13",'Major retrofit'!$AO$18,IF(F18="Scenario2PBT13",'Major retrofit'!$AP$18,IF(F18="Scenario3PBT13",'Major retrofit'!$AQ$18,"")))&amp;IF(F18="Scenario1PBT14",'Major retrofit'!$AR$18,IF(F18="Scenario2PBT14",'Major retrofit'!$AS$18,IF(F18="Scenario3PBT14",'Major retrofit'!$AT$18,"")))&amp;IF(F18="Scenario1PBT15",'Major retrofit'!$AU$18,IF(F18="Scenario2PBT15",'Major retrofit'!$AV$18,IF(F18="Scenario3PBT15",'Major retrofit'!$AW$18,"")))</f>
        <v/>
      </c>
      <c r="L18" s="117">
        <f t="shared" si="15"/>
        <v>0</v>
      </c>
      <c r="M18" s="117" t="str">
        <f>IF(F18="Scenario1PBT1",'Major retrofit'!$E$20,IF(F18="Scenario2PBT1",'Major retrofit'!$F$20,IF(F18="Scenario3PBT1",'Major retrofit'!$G$20,"")))&amp;IF(F18="Scenario1PBT2",'Major retrofit'!$H$20,IF(F18="Scenario2PBT2",'Major retrofit'!$I$20,IF(F18="Scenario3PBT2",'Major retrofit'!$J$20,"")))&amp;IF(F18="Scenario1PBT3",'Major retrofit'!$K$20,IF(F18="Scenario2PBT3",'Major retrofit'!$L$20,IF(F18="Scenario3PBT3",'Major retrofit'!$M$20,"")))&amp;IF(F18="Scenario1PBT4",'Major retrofit'!$N$20,IF(F18="Scenario2PBT4",'Major retrofit'!$O$20,IF(F18="Scenario3PBT4",'Major retrofit'!$P$20,"")))&amp;IF(F18="Scenario1PBT5",'Major retrofit'!$Q$20,IF(F18="Scenario2PBT5",'Major retrofit'!$R$20,IF(F18="Scenario3PBT5",'Major retrofit'!$S$20,"")))&amp;IF(F18="Scenario1PBT6",'Major retrofit'!$T$20,IF(F18="Scenario2PBT6",'Major retrofit'!$U$20,IF(F18="Scenario3PBT6",'Major retrofit'!$V$20,"")))&amp;IF(F18="Scenario1PBT7",'Major retrofit'!$W$20,IF(F18="Scenario2PBT7",'Major retrofit'!$X$20,IF(F18="Scenario3PBT7",'Major retrofit'!$Y$20,"")))&amp;IF(F18="Scenario1PBT8",'Major retrofit'!$Z$20,IF(F18="Scenario2PBT8",'Major retrofit'!$AA$20,IF(F18="Scenario3PBT8",'Major retrofit'!$AB$20,"")))&amp;IF(F18="Scenario1PBT9",'Major retrofit'!$AC$20,IF(F18="Scenario2PBT9",'Major retrofit'!$AD$20,IF(F18="Scenario3PBT9",'Major retrofit'!$AE$20,"")))&amp;IF(F18="Scenario1PBT10",'Major retrofit'!$AF$20,IF(F18="Scenario2PBT10",'Major retrofit'!$AG$20,IF(F18="Scenario3PBT10",'Major retrofit'!$AH$20,"")))&amp;IF(F18="Scenario1PBT11",'Major retrofit'!$AI$20,IF(F18="Scenario2PBT11",'Major retrofit'!$AJ$20,IF(F18="Scenario3PBT11",'Major retrofit'!$AK$20,"")))&amp;IF(F18="Scenario1PBT12",'Major retrofit'!$AL$20,IF(F18="Scenario2PBT12",'Major retrofit'!$AM$20,IF(F18="Scenario3PBT12",'Major retrofit'!$AN$20,"")))&amp;IF(F18="Scenario1PBT13",'Major retrofit'!$AO$20,IF(F18="Scenario2PBT13",'Major retrofit'!$AP$20,IF(F18="Scenario3PBT13",'Major retrofit'!$AQ$20,"")))&amp;IF(F18="Scenario1PBT14",'Major retrofit'!$AR$20,IF(F18="Scenario2PBT14",'Major retrofit'!$AS$20,IF(F18="Scenario3PBT14",'Major retrofit'!$AT$20,"")))&amp;IF(F18="Scenario1PBT15",'Major retrofit'!$AU$20,IF(F18="Scenario2PBT15",'Major retrofit'!$AV$20,IF(F18="Scenario3PBT15",'Major retrofit'!$AW$20,"")))</f>
        <v/>
      </c>
      <c r="N18" s="118">
        <f t="shared" si="16"/>
        <v>0</v>
      </c>
      <c r="O18" s="206" t="str">
        <f>IF(F18="Scenario1PBT1",'Major retrofit'!$E$23,IF(F18="Scenario2PBT1",'Major retrofit'!$F$23,IF(F18="Scenario3PBT1",'Major retrofit'!$G$23,"")))&amp;IF(F18="Scenario1PBT2",'Major retrofit'!$H$23,IF(F18="Scenario2PBT2",'Major retrofit'!$I$23,IF(F18="Scenario3PBT2",'Major retrofit'!$J$23,"")))&amp;IF(F18="Scenario1PBT3",'Major retrofit'!$K$23,IF(F18="Scenario2PBT3",'Major retrofit'!$L$23,IF(F18="Scenario3PBT3",'Major retrofit'!$M$23,"")))&amp;IF(F18="Scenario1PBT4",'Major retrofit'!$N$23,IF(F18="Scenario2PBT4",'Major retrofit'!$O$23,IF(F18="Scenario3PBT4",'Major retrofit'!$P$23,"")))&amp;IF(F18="Scenario1PBT5",'Major retrofit'!$Q$23,IF(F18="Scenario2PBT5",'Major retrofit'!$R$23,IF(F18="Scenario3PBT5",'Major retrofit'!$S$23,"")))&amp;IF(F18="Scenario1PBT6",'Major retrofit'!$T$23,IF(F18="Scenario2PBT6",'Major retrofit'!$U$23,IF(F18="Scenario3PBT6",'Major retrofit'!$V$23,"")))&amp;IF(F18="Scenario1PBT7",'Major retrofit'!$W$23,IF(F18="Scenario2PBT7",'Major retrofit'!$X$23,IF(F18="Scenario3PBT7",'Major retrofit'!$Y$23,"")))&amp;IF(F18="Scenario1PBT8",'Major retrofit'!$Z$23,IF(F18="Scenario2PBT8",'Major retrofit'!$AA$23,IF(F18="Scenario3PBT8",'Major retrofit'!$AB$23,"")))&amp;IF(F18="Scenario1PBT9",'Major retrofit'!$AC$23,IF(F18="Scenario2PBT9",'Major retrofit'!$AD$23,IF(F18="Scenario3PBT9",'Major retrofit'!$AE$23,"")))&amp;IF(F18="Scenario1PBT10",'Major retrofit'!$AF$23,IF(F18="Scenario2PBT10",'Major retrofit'!$AG$23,IF(F18="Scenario3PBT10",'Major retrofit'!$AH$23,"")))&amp;IF(F18="Scenario1PBT11",'Major retrofit'!$AI$23,IF(F18="Scenario2PBT11",'Major retrofit'!$AJ$23,IF(F18="Scenario3PBT11",'Major retrofit'!$AK$23,"")))&amp;IF(F18="Scenario1PBT12",'Major retrofit'!$AL$23,IF(F18="Scenario2PBT12",'Major retrofit'!$AM$23,IF(F18="Scenario3PBT12",'Major retrofit'!$AN$23,"")))&amp;IF(F18="Scenario1PBT13",'Major retrofit'!$AO$23,IF(F18="Scenario2PBT13",'Major retrofit'!$AP$23,IF(F18="Scenario3PBT13",'Major retrofit'!$AQ$23,"")))&amp;IF(F18="Scenario1PBT14",'Major retrofit'!$AR$23,IF(F18="Scenario2PBT14",'Major retrofit'!$AS$23,IF(F18="Scenario3PBT14",'Major retrofit'!$AT$23,"")))&amp;IF(F18="Scenario1PBT15",'Major retrofit'!$AU$23,IF(F18="Scenario2PBT15",'Major retrofit'!$AV$23,IF(F18="Scenario3PBT15",'Major retrofit'!$AW$23,"")))</f>
        <v/>
      </c>
      <c r="P18" s="117">
        <f t="shared" si="17"/>
        <v>0</v>
      </c>
      <c r="Q18" s="117" t="str">
        <f>IF(F18="Scenario1PBT1",'Major retrofit'!$E$25,IF(F18="Scenario2PBT1",'Major retrofit'!$F$25,IF(F18="Scenario3PBT1",'Major retrofit'!$G$25,"")))&amp;IF(F18="Scenario1PBT2",'Major retrofit'!$H$25,IF(F18="Scenario2PBT2",'Major retrofit'!$I$25,IF(F18="Scenario3PBT2",'Major retrofit'!$J$25,"")))&amp;IF(F18="Scenario1PBT3",'Major retrofit'!$K$25,IF(F18="Scenario2PBT3",'Major retrofit'!$L$25,IF(F18="Scenario3PBT3",'Major retrofit'!$M$25,"")))&amp;IF(F18="Scenario1PBT4",'Major retrofit'!$N$25,IF(F18="Scenario2PBT4",'Major retrofit'!$O$25,IF(F18="Scenario3PBT4",'Major retrofit'!$P$25,"")))&amp;IF(F18="Scenario1PBT5",'Major retrofit'!$Q$25,IF(F18="Scenario2PBT5",'Major retrofit'!$R$25,IF(F18="Scenario3PBT5",'Major retrofit'!$S$25,"")))&amp;IF(F18="Scenario1PBT6",'Major retrofit'!$T$25,IF(F18="Scenario2PBT6",'Major retrofit'!$U$25,IF(F18="Scenario3PBT6",'Major retrofit'!$V$25,"")))&amp;IF(F18="Scenario1PBT7",'Major retrofit'!$W$25,IF(F18="Scenario2PBT7",'Major retrofit'!$X$25,IF(F18="Scenario3PBT7",'Major retrofit'!$Y$25,"")))&amp;IF(F18="Scenario1PBT8",'Major retrofit'!$Z$25,IF(F18="Scenario2PBT8",'Major retrofit'!$AA$25,IF(F18="Scenario3PBT8",'Major retrofit'!$AB$25,"")))&amp;IF(F18="Scenario1PBT9",'Major retrofit'!$AC$25,IF(F18="Scenario2PBT9",'Major retrofit'!$AD$25,IF(F18="Scenario3PBT9",'Major retrofit'!$AE$25,"")))&amp;IF(F18="Scenario1PBT10",'Major retrofit'!$AF$25,IF(F18="Scenario2PBT10",'Major retrofit'!$AG$25,IF(F18="Scenario3PBT10",'Major retrofit'!$AH$25,"")))&amp;IF(F18="Scenario1PBT11",'Major retrofit'!$AI$25,IF(F18="Scenario2PBT11",'Major retrofit'!$AJ$25,IF(F18="Scenario3PBT11",'Major retrofit'!$AK$25,"")))&amp;IF(F18="Scenario1PBT12",'Major retrofit'!$AL$25,IF(F18="Scenario2PBT12",'Major retrofit'!$AM$25,IF(F18="Scenario3PBT12",'Major retrofit'!$AN$25,"")))&amp;IF(F18="Scenario1PBT13",'Major retrofit'!$AO$25,IF(F18="Scenario2PBT13",'Major retrofit'!$AP$25,IF(F18="Scenario3PBT13",'Major retrofit'!$AQ$25,"")))&amp;IF(F18="Scenario1PBT14",'Major retrofit'!$AR$25,IF(F18="Scenario2PBT14",'Major retrofit'!$AS$25,IF(F18="Scenario3PBT14",'Major retrofit'!$AT$25,"")))&amp;IF(F18="Scenario1PBT15",'Major retrofit'!$AU$25,IF(F18="Scenario2PBT15",'Major retrofit'!$AV$25,IF(F18="Scenario3PBT15",'Major retrofit'!$AW$25,"")))</f>
        <v/>
      </c>
      <c r="R18" s="117">
        <f t="shared" si="18"/>
        <v>0</v>
      </c>
      <c r="S18" s="117" t="str">
        <f>IF(F18="Scenario1PBT1",'Major retrofit'!$E$27,IF(F18="Scenario2PBT1",'Major retrofit'!$F$27,IF(F18="Scenario3PBT1",'Major retrofit'!$G$27,"")))&amp;IF(F18="Scenario1PBT2",'Major retrofit'!$H$27,IF(F18="Scenario2PBT2",'Major retrofit'!$I$27,IF(F18="Scenario3PBT2",'Major retrofit'!$J$27,"")))&amp;IF(F18="Scenario1PBT3",'Major retrofit'!$K$27,IF(F18="Scenario2PBT3",'Major retrofit'!$L$27,IF(F18="Scenario3PBT3",'Major retrofit'!$M$27,"")))&amp;IF(F18="Scenario1PBT4",'Major retrofit'!$N$27,IF(F18="Scenario2PBT4",'Major retrofit'!$O$27,IF(F18="Scenario3PBT4",'Major retrofit'!$P$27,"")))&amp;IF(F18="Scenario1PBT5",'Major retrofit'!$Q$27,IF(F18="Scenario2PBT5",'Major retrofit'!$R$27,IF(F18="Scenario3PBT5",'Major retrofit'!$S$27,"")))&amp;IF(F18="Scenario1PBT6",'Major retrofit'!$T$27,IF(F18="Scenario2PBT6",'Major retrofit'!$U$27,IF(F18="Scenario3PBT6",'Major retrofit'!$V$27,"")))&amp;IF(F18="Scenario1PBT7",'Major retrofit'!$W$27,IF(F18="Scenario2PBT7",'Major retrofit'!$X$27,IF(F18="Scenario3PBT7",'Major retrofit'!$Y$27,"")))&amp;IF(F18="Scenario1PBT8",'Major retrofit'!$Z$27,IF(F18="Scenario2PBT8",'Major retrofit'!$AA$27,IF(F18="Scenario3PBT8",'Major retrofit'!$AB$27,"")))&amp;IF(F18="Scenario1PBT9",'Major retrofit'!$AC$27,IF(F18="Scenario2PBT9",'Major retrofit'!$AD$27,IF(F18="Scenario3PBT9",'Major retrofit'!$AE$27,"")))&amp;IF(F18="Scenario1PBT10",'Major retrofit'!$AF$27,IF(F18="Scenario2PBT10",'Major retrofit'!$AG$27,IF(F18="Scenario3PBT10",'Major retrofit'!$AH$27,"")))&amp;IF(F18="Scenario1PBT11",'Major retrofit'!$AI$27,IF(F18="Scenario2PBT11",'Major retrofit'!$AJ$27,IF(F18="Scenario3PBT11",'Major retrofit'!$AK$27,"")))&amp;IF(F18="Scenario1PBT12",'Major retrofit'!$AL$27,IF(F18="Scenario2PBT12",'Major retrofit'!$AM$27,IF(F18="Scenario3PBT12",'Major retrofit'!$AN$27,"")))&amp;IF(F18="Scenario1PBT13",'Major retrofit'!$AO$27,IF(F18="Scenario2PBT13",'Major retrofit'!$AP$27,IF(F18="Scenario3PBT13",'Major retrofit'!$AQ$27,"")))&amp;IF(F18="Scenario1PBT14",'Major retrofit'!$AR$27,IF(F18="Scenario2PBT14",'Major retrofit'!$AS$27,IF(F18="Scenario3PBT14",'Major retrofit'!$AT$27,"")))&amp;IF(F18="Scenario1PBT15",'Major retrofit'!$AU$27,IF(F18="Scenario2PBT15",'Major retrofit'!$AV$27,IF(F18="Scenario3PBT15",'Major retrofit'!$AW$27,"")))</f>
        <v/>
      </c>
      <c r="T18" s="207">
        <f t="shared" si="19"/>
        <v>0</v>
      </c>
      <c r="U18" s="206" t="str">
        <f>IF(F18="Scenario1PBT1",'Major retrofit'!$E$38,IF(F18="Scenario2PBT1",'Major retrofit'!$F$38,IF(F18="Scenario3PBT1",'Major retrofit'!$G$38,"")))&amp;IF(F18="Scenario1PBT2",'Major retrofit'!$H$38,IF(F18="Scenario2PBT2",'Major retrofit'!$I$38,IF(F18="Scenario3PBT2",'Major retrofit'!$J$38,"")))&amp;IF(F18="Scenario1PBT3",'Major retrofit'!$K$38,IF(F18="Scenario2PBT3",'Major retrofit'!$L$38,IF(F18="Scenario3PBT3",'Major retrofit'!$M$38,"")))&amp;IF(F18="Scenario1PBT4",'Major retrofit'!$N$38,IF(F18="Scenario2PBT4",'Major retrofit'!$O$38,IF(F18="Scenario3PBT4",'Major retrofit'!$P$38,"")))&amp;IF(F18="Scenario1PBT5",'Major retrofit'!$Q$38,IF(F18="Scenario2PBT5",'Major retrofit'!$R$38,IF(F18="Scenario3PBT5",'Major retrofit'!$S$38,"")))&amp;IF(F18="Scenario1PBT6",'Major retrofit'!$T$38,IF(F18="Scenario2PBT6",'Major retrofit'!$U$38,IF(F18="Scenario3PBT6",'Major retrofit'!$V$38,"")))&amp;IF(F18="Scenario1PBT7",'Major retrofit'!$W$38,IF(F18="Scenario2PBT7",'Major retrofit'!$X$38,IF(F18="Scenario3PBT7",'Major retrofit'!$Y$38,"")))&amp;IF(F18="Scenario1PBT8",'Major retrofit'!$Z$38,IF(F18="Scenario2PBT8",'Major retrofit'!$AA$38,IF(F18="Scenario3PBT8",'Major retrofit'!$AB$38,"")))&amp;IF(F18="Scenario1PBT9",'Major retrofit'!$AC$38,IF(F18="Scenario2PBT9",'Major retrofit'!$AD$38,IF(F18="Scenario3PBT9",'Major retrofit'!$AE$38,"")))&amp;IF(F18="Scenario1PBT10",'Major retrofit'!$AF$38,IF(F18="Scenario2PBT10",'Major retrofit'!$AG$38,IF(F18="Scenario3PBT10",'Major retrofit'!$AH$38,"")))&amp;IF(F18="Scenario1PBT11",'Major retrofit'!$AI$38,IF(F18="Scenario2PBT11",'Major retrofit'!$AJ$38,IF(F18="Scenario3PBT11",'Major retrofit'!$AK$38,"")))&amp;IF(F18="Scenario1PBT12",'Major retrofit'!$AL$38,IF(F18="Scenario2PBT12",'Major retrofit'!$AM$38,IF(F18="Scenario3PBT12",'Major retrofit'!$AN$38,"")))&amp;IF(F18="Scenario1PBT13",'Major retrofit'!$AO$38,IF(F18="Scenario2PBT13",'Major retrofit'!$AP$38,IF(F18="Scenario3PBT13",'Major retrofit'!$AQ$38,"")))&amp;IF(F18="Scenario1PBT14",'Major retrofit'!$AR$38,IF(F18="Scenario2PBT14",'Major retrofit'!$AS$38,IF(F18="Scenario3PBT14",'Major retrofit'!$AT$38,"")))&amp;IF(F18="Scenario1PBT15",'Major retrofit'!$AU$38,IF(F18="Scenario2PBT15",'Major retrofit'!$AV$38,IF(F18="Scenario3PBT15",'Major retrofit'!$AW$38,"")))</f>
        <v/>
      </c>
      <c r="V18" s="117">
        <f t="shared" si="20"/>
        <v>0</v>
      </c>
      <c r="W18" s="117" t="str">
        <f>IF(F18="Scenario1PBT1",'Major retrofit'!$E$40,IF(F18="Scenario2PBT1",'Major retrofit'!$F$40,IF(F18="Scenario3PBT1",'Major retrofit'!$G$40,"")))&amp;IF(F18="Scenario1PBT2",'Major retrofit'!$H$40,IF(F18="Scenario2PBT2",'Major retrofit'!$I$40,IF(F18="Scenario3PBT2",'Major retrofit'!$J$40,"")))&amp;IF(F18="Scenario1PBT3",'Major retrofit'!$K$40,IF(F18="Scenario2PBT3",'Major retrofit'!$L$40,IF(F18="Scenario3PBT3",'Major retrofit'!$M$40,"")))&amp;IF(F18="Scenario1PBT4",'Major retrofit'!$N$40,IF(F18="Scenario2PBT4",'Major retrofit'!$O$40,IF(F18="Scenario3PBT4",'Major retrofit'!$P$40,"")))&amp;IF(F18="Scenario1PBT5",'Major retrofit'!$Q$40,IF(F18="Scenario2PBT5",'Major retrofit'!$R$40,IF(F18="Scenario3PBT5",'Major retrofit'!$S$40,"")))&amp;IF(F18="Scenario1PBT6",'Major retrofit'!$T$40,IF(F18="Scenario2PBT6",'Major retrofit'!$U$40,IF(F18="Scenario3PBT6",'Major retrofit'!$V$40,"")))&amp;IF(F18="Scenario1PBT7",'Major retrofit'!$W$40,IF(F18="Scenario2PBT7",'Major retrofit'!$X$40,IF(F18="Scenario3PBT7",'Major retrofit'!$Y$40,"")))&amp;IF(F18="Scenario1PBT8",'Major retrofit'!$Z$40,IF(F18="Scenario2PBT8",'Major retrofit'!$AA$40,IF(F18="Scenario3PBT8",'Major retrofit'!$AB$40,"")))&amp;IF(F18="Scenario1PBT9",'Major retrofit'!$AC$40,IF(F18="Scenario2PBT9",'Major retrofit'!$AD$40,IF(F18="Scenario3PBT9",'Major retrofit'!$AE$40,"")))&amp;IF(F18="Scenario1PBT10",'Major retrofit'!$AF$40,IF(F18="Scenario2PBT10",'Major retrofit'!$AG$40,IF(F18="Scenario3PBT10",'Major retrofit'!$AH$40,"")))&amp;IF(F18="Scenario1PBT11",'Major retrofit'!$AI$40,IF(F18="Scenario2PBT11",'Major retrofit'!$AJ$40,IF(F18="Scenario3PBT11",'Major retrofit'!$AK$40,"")))&amp;IF(F18="Scenario1PBT12",'Major retrofit'!$AL$40,IF(F18="Scenario2PBT12",'Major retrofit'!$AM$40,IF(F18="Scenario3PBT12",'Major retrofit'!$AN$40,"")))&amp;IF(F18="Scenario1PBT13",'Major retrofit'!$AO$40,IF(F18="Scenario2PBT13",'Major retrofit'!$AP$40,IF(F18="Scenario3PBT13",'Major retrofit'!$AQ$40,"")))&amp;IF(F18="Scenario1PBT14",'Major retrofit'!$AR$40,IF(F18="Scenario2PBT14",'Major retrofit'!$AS$40,IF(F18="Scenario3PBT14",'Major retrofit'!$AT$40,"")))&amp;IF(F18="Scenario1PBT15",'Major retrofit'!$AU$40,IF(F18="Scenario2PBT15",'Major retrofit'!$AV$40,IF(F18="Scenario3PBT15",'Major retrofit'!$AW$40,"")))</f>
        <v/>
      </c>
      <c r="X18" s="117">
        <f t="shared" si="21"/>
        <v>0</v>
      </c>
      <c r="Y18" s="117" t="str">
        <f>IF(F18="Scenario1PBT1",'Major retrofit'!$E$42,IF(F18="Scenario2PBT1",'Major retrofit'!$F$42,IF(F18="Scenario3PBT1",'Major retrofit'!$G$42,"")))&amp;IF(F18="Scenario1PBT2",'Major retrofit'!$H$42,IF(F18="Scenario2PBT2",'Major retrofit'!$I$42,IF(F18="Scenario3PBT2",'Major retrofit'!$J$42,"")))&amp;IF(F18="Scenario1PBT3",'Major retrofit'!$K$42,IF(F18="Scenario2PBT3",'Major retrofit'!$L$42,IF(F18="Scenario3PBT3",'Major retrofit'!$M$42,"")))&amp;IF(F18="Scenario1PBT4",'Major retrofit'!$N$42,IF(F18="Scenario2PBT4",'Major retrofit'!$O$42,IF(F18="Scenario3PBT4",'Major retrofit'!$P$42,"")))&amp;IF(F18="Scenario1PBT5",'Major retrofit'!$Q$42,IF(F18="Scenario2PBT5",'Major retrofit'!$R$42,IF(F18="Scenario3PBT5",'Major retrofit'!$S$42,"")))&amp;IF(F18="Scenario1PBT6",'Major retrofit'!$T$42,IF(F18="Scenario2PBT6",'Major retrofit'!$U$42,IF(F18="Scenario3PBT6",'Major retrofit'!$V$42,"")))&amp;IF(F18="Scenario1PBT7",'Major retrofit'!$W$42,IF(F18="Scenario2PBT7",'Major retrofit'!$X$42,IF(F18="Scenario3PBT7",'Major retrofit'!$Y$42,"")))&amp;IF(F18="Scenario1PBT8",'Major retrofit'!$Z$42,IF(F18="Scenario2PBT8",'Major retrofit'!$AA$42,IF(F18="Scenario3PBT8",'Major retrofit'!$AB$42,"")))&amp;IF(F18="Scenario1PBT9",'Major retrofit'!$AC$42,IF(F18="Scenario2PBT9",'Major retrofit'!$AD$42,IF(F18="Scenario3PBT9",'Major retrofit'!$AE$42,"")))&amp;IF(F18="Scenario1PBT10",'Major retrofit'!$AF$42,IF(F18="Scenario2PBT10",'Major retrofit'!$AG$42,IF(F18="Scenario3PBT10",'Major retrofit'!$AH$42,"")))&amp;IF(F18="Scenario1PBT11",'Major retrofit'!$AI$42,IF(F18="Scenario2PBT11",'Major retrofit'!$AJ$42,IF(F18="Scenario3PBT11",'Major retrofit'!$AK$42,"")))&amp;IF(F18="Scenario1PBT12",'Major retrofit'!$AL$42,IF(F18="Scenario2PBT12",'Major retrofit'!$AM$42,IF(F18="Scenario3PBT12",'Major retrofit'!$AN$42,"")))&amp;IF(F18="Scenario1PBT13",'Major retrofit'!$AO$42,IF(F18="Scenario2PBT13",'Major retrofit'!$AP$42,IF(F18="Scenario3PBT13",'Major retrofit'!$AQ$42,"")))&amp;IF(F18="Scenario1PBT14",'Major retrofit'!$AR$42,IF(F18="Scenario2PBT14",'Major retrofit'!$AS$42,IF(F18="Scenario3PBT14",'Major retrofit'!$AT$42,"")))&amp;IF(F18="Scenario1PBT15",'Major retrofit'!$AU$42,IF(F18="Scenario2PBT15",'Major retrofit'!$AV$42,IF(F18="Scenario3PBT15",'Major retrofit'!$AW$42,"")))</f>
        <v/>
      </c>
      <c r="Z18" s="117">
        <f t="shared" si="22"/>
        <v>0</v>
      </c>
      <c r="AA18" s="178" t="str">
        <f>IF(F18="Scenario1PBT1",'Major retrofit'!$E$101,IF(F18="Scenario2PBT1",'Major retrofit'!$F$101,IF(F18="Scenario3PBT1",'Major retrofit'!$G$101,"")))&amp;IF(F18="Scenario1PBT2",'Major retrofit'!$H$101,IF(F18="Scenario2PBT2",'Major retrofit'!$I$101,IF(F18="Scenario3PBT2",'Major retrofit'!$J$101,"")))&amp;IF(F18="Scenario1PBT3",'Major retrofit'!$K$101,IF(F18="Scenario2PBT3",'Major retrofit'!$L$101,IF(F18="Scenario3PBT3",'Major retrofit'!$M$101,"")))&amp;IF(F18="Scenario1PBT4",'Major retrofit'!$N$101,IF(F18="Scenario2PBT4",'Major retrofit'!$O$101,IF(F18="Scenario3PBT4",'Major retrofit'!$P$101,"")))&amp;IF(F18="Scenario1PBT5",'Major retrofit'!$Q$101,IF(F18="Scenario2PBT5",'Major retrofit'!$R$101,IF(F18="Scenario3PBT5",'Major retrofit'!$S$101,"")))&amp;IF(F18="Scenario1PBT6",'Major retrofit'!$T$101,IF(F18="Scenario2PBT6",'Major retrofit'!$U$101,IF(F18="Scenario3PBT6",'Major retrofit'!$V$101,"")))&amp;IF(F18="Scenario1PBT7",'Major retrofit'!$W$101,IF(F18="Scenario2PBT7",'Major retrofit'!$X$101,IF(F18="Scenario3PBT7",'Major retrofit'!$Y$101,"")))&amp;IF(F18="Scenario1PBT8",'Major retrofit'!$Z$101,IF(F18="Scenario2PBT8",'Major retrofit'!$AA$101,IF(F18="Scenario3PBT8",'Major retrofit'!$AB$101,"")))&amp;IF(F18="Scenario1PBT9",'Major retrofit'!$AC$101,IF(F18="Scenario2PBT9",'Major retrofit'!$AD$101,IF(F18="Scenario3PBT9",'Major retrofit'!$AE$101,"")))&amp;IF(F18="Scenario1PBT10",'Major retrofit'!$AF$101,IF(F18="Scenario2PBT10",'Major retrofit'!$AG$101,IF(F18="Scenario3PBT10",'Major retrofit'!$AH$101,"")))&amp;IF(F18="Scenario1PBT11",'Major retrofit'!$AI$101,IF(F18="Scenario2PBT11",'Major retrofit'!$AJ$101,IF(F18="Scenario3PBT11",'Major retrofit'!$AK$101,"")))&amp;IF(F18="Scenario1PBT12",'Major retrofit'!$AL$101,IF(F18="Scenario2PBT12",'Major retrofit'!$AM$101,IF(F18="Scenario3PBT12",'Major retrofit'!$AN$101,"")))&amp;IF(F18="Scenario1PBT13",'Major retrofit'!$AO$101,IF(F18="Scenario2PBT13",'Major retrofit'!$AP$101,IF(F18="Scenario3PBT13",'Major retrofit'!$AQ$101,"")))&amp;IF(F18="Scenario1PBT14",'Major retrofit'!$AR$101,IF(F18="Scenario2PBT14",'Major retrofit'!$AS$101,IF(F18="Scenario3PBT14",'Major retrofit'!$AT$101,"")))&amp;IF(F18="Scenario1PBT15",'Major retrofit'!$AU$101,IF(F18="Scenario2PBT15",'Major retrofit'!$AV$101,IF(F18="Scenario3PBT15",'Major retrofit'!$AW$101,"")))</f>
        <v/>
      </c>
      <c r="AB18" s="179">
        <f t="shared" si="23"/>
        <v>0</v>
      </c>
      <c r="AC18" s="363" t="str">
        <f t="shared" si="24"/>
        <v/>
      </c>
      <c r="AD18" s="353">
        <f>IF(AC18="",IFERROR('Projection_Base-case'!G19-G18,0),0)</f>
        <v>0</v>
      </c>
      <c r="AE18" s="350">
        <f t="shared" si="0"/>
        <v>0</v>
      </c>
      <c r="AF18" s="361">
        <f>IFERROR(100*AD18/'Projection_Base-case'!G19,0)</f>
        <v>0</v>
      </c>
      <c r="AG18" s="352">
        <f>IF(AC18="",IFERROR('Projection_Base-case'!I19-I18,0),0)</f>
        <v>0</v>
      </c>
      <c r="AH18" s="353">
        <f t="shared" si="1"/>
        <v>0</v>
      </c>
      <c r="AI18" s="361">
        <f>IFERROR(100*AG18/'Projection_Base-case'!I19,0)</f>
        <v>0</v>
      </c>
      <c r="AJ18" s="352">
        <f>IF(AC18="",IFERROR('Projection_Base-case'!K19-K18,0),0)</f>
        <v>0</v>
      </c>
      <c r="AK18" s="353">
        <f t="shared" si="2"/>
        <v>0</v>
      </c>
      <c r="AL18" s="361">
        <f>IFERROR(100*AJ18/'Projection_Base-case'!K19,0)</f>
        <v>0</v>
      </c>
      <c r="AM18" s="352">
        <f>-IF(AC18="",IFERROR('Projection_Base-case'!M19-M18,0),0)</f>
        <v>0</v>
      </c>
      <c r="AN18" s="353">
        <f t="shared" si="3"/>
        <v>0</v>
      </c>
      <c r="AO18" s="354">
        <f>IFERROR(IF('Projection_Base-case'!N19&gt;0,100*AN18/'Projection_Base-case'!N19,100*AN18/N18),0)</f>
        <v>0</v>
      </c>
      <c r="AP18" s="355">
        <f>IF(AC18="",IFERROR('Projection_Base-case'!O19-O18,0),0)</f>
        <v>0</v>
      </c>
      <c r="AQ18" s="356">
        <f t="shared" si="4"/>
        <v>0</v>
      </c>
      <c r="AR18" s="356">
        <f>IFERROR(100*AP18/'Projection_Base-case'!O19,0)</f>
        <v>0</v>
      </c>
      <c r="AS18" s="355">
        <f>IF(AC18="",IFERROR('Projection_Base-case'!Q19-Q18,0),0)</f>
        <v>0</v>
      </c>
      <c r="AT18" s="356">
        <f t="shared" si="5"/>
        <v>0</v>
      </c>
      <c r="AU18" s="356">
        <f>IFERROR(100*AS18/'Projection_Base-case'!Q19,0)</f>
        <v>0</v>
      </c>
      <c r="AV18" s="355">
        <f>IF(AC18="",IFERROR('Projection_Base-case'!S19-S18,0),0)</f>
        <v>0</v>
      </c>
      <c r="AW18" s="356">
        <f t="shared" si="6"/>
        <v>0</v>
      </c>
      <c r="AX18" s="357">
        <f>IFERROR(100*AV18/'Projection_Base-case'!S19,0)</f>
        <v>0</v>
      </c>
      <c r="AY18" s="358">
        <f>IF(AC18="",IFERROR('Projection_Base-case'!U19-U18,0),0)</f>
        <v>0</v>
      </c>
      <c r="AZ18" s="359">
        <f t="shared" si="7"/>
        <v>0</v>
      </c>
      <c r="BA18" s="359">
        <f>IFERROR(100*AY18/'Projection_Base-case'!U19,0)</f>
        <v>0</v>
      </c>
      <c r="BB18" s="358">
        <f>IF(AC18="",IFERROR('Projection_Base-case'!W19-W18,0),0)</f>
        <v>0</v>
      </c>
      <c r="BC18" s="359">
        <f t="shared" si="8"/>
        <v>0</v>
      </c>
      <c r="BD18" s="359">
        <f>IFERROR(100*BB18/'Projection_Base-case'!W19,0)</f>
        <v>0</v>
      </c>
      <c r="BE18" s="358">
        <f>IF(AC18="",IFERROR('Projection_Base-case'!Y19-Y18,0),0)</f>
        <v>0</v>
      </c>
      <c r="BF18" s="359">
        <f t="shared" si="9"/>
        <v>0</v>
      </c>
      <c r="BG18" s="359">
        <f>IFERROR(100*BE18/'Projection_Base-case'!Y19,0)</f>
        <v>0</v>
      </c>
      <c r="BH18" s="359">
        <f t="shared" si="10"/>
        <v>0</v>
      </c>
      <c r="BI18" s="360">
        <f t="shared" si="11"/>
        <v>0</v>
      </c>
    </row>
    <row r="19" spans="1:61">
      <c r="A19" s="205">
        <v>15</v>
      </c>
      <c r="B19" s="347">
        <f>IF('Projection_Base-case'!B20&lt;&gt;"",'Projection_Base-case'!B20,0)</f>
        <v>0</v>
      </c>
      <c r="C19" s="347">
        <f>IF('Projection_Base-case'!C20&lt;&gt;"",'Projection_Base-case'!C20,0)</f>
        <v>0</v>
      </c>
      <c r="D19" s="365">
        <f>IF('Projection_Base-case'!D20&lt;&gt;"",'Projection_Base-case'!D20,0)</f>
        <v>0</v>
      </c>
      <c r="E19" s="322"/>
      <c r="F19" s="367" t="str">
        <f t="shared" si="12"/>
        <v>0</v>
      </c>
      <c r="G19" s="177" t="str">
        <f>IF(F19="Scenario1PBT1",'Major retrofit'!$E$6,IF(F19="Scenario2PBT1",'Major retrofit'!$F$6,IF(F19="Scenario3PBT1",'Major retrofit'!$G$6,"")))&amp;IF(F19="Scenario1PBT2",'Major retrofit'!$H$6,IF(F19="Scenario2PBT2",'Major retrofit'!$I$6,IF(F19="Scenario3PBT2",'Major retrofit'!$J$6,"")))&amp;IF(F19="Scenario1PBT3",'Major retrofit'!$K$6,IF(F19="Scenario2PBT3",'Major retrofit'!$L$6,IF(F19="Scenario3PBT3",'Major retrofit'!$M$6,"")))&amp;IF(F19="Scenario1PBT4",'Major retrofit'!$N$6,IF(F19="Scenario2PBT4",'Major retrofit'!$O$6,IF(F19="Scenario3PBT4",'Major retrofit'!$P$6,"")))&amp;IF(F19="Scenario1PBT5",'Major retrofit'!$Q$6,IF(F19="Scenario2PBT5",'Major retrofit'!$R$6,IF(F19="Scenario3PBT5",'Major retrofit'!$S$6,"")))&amp;IF(F19="Scenario1PBT6",'Major retrofit'!$T$6,IF(F19="Scenario2PBT6",'Major retrofit'!$U$6,IF(F19="Scenario3PBT6",'Major retrofit'!$V$6,"")))&amp;IF(F19="Scenario1PBT7",'Major retrofit'!$W$6,IF(F19="Scenario2PBT7",'Major retrofit'!$X$6,IF(F19="Scenario3PBT7",'Major retrofit'!$Y$6,"")))&amp;IF(F19="Scenario1PBT8",'Major retrofit'!$Z$6,IF(F19="Scenario2PBT8",'Major retrofit'!$AA$6,IF(F19="Scenario3PBT8",'Major retrofit'!$AB$6,"")))&amp;IF(F19="Scenario1PBT9",'Major retrofit'!$AC$6,IF(F19="Scenario2PBT9",'Major retrofit'!$AD$6,IF(F19="Scenario3PBT9",'Major retrofit'!$AE$6,"")))&amp;IF(F19="Scenario1PBT10",'Major retrofit'!$AF$6,IF(F19="Scenario2PBT10",'Major retrofit'!$AG$6,IF(F19="Scenario3PBT10",'Major retrofit'!$AH$6,"")))&amp;IF(F19="Scenario1PBT11",'Major retrofit'!$AI$6,IF(F19="Scenario2PBT11",'Major retrofit'!$AJ$6,IF(F19="Scenario3PBT11",'Major retrofit'!$AK$6,"")))&amp;IF(F19="Scenario1PBT12",'Major retrofit'!$AL$6,IF(F19="Scenario2PBT12",'Major retrofit'!$AM$6,IF(F19="Scenario3PBT12",'Major retrofit'!$AN$6,"")))&amp;IF(F19="Scenario1PBT13",'Major retrofit'!$AO$6,IF(F19="Scenario2PBT13",'Major retrofit'!$AP$6,IF(F19="Scenario3PBT13",'Major retrofit'!$AQ$6,"")))&amp;IF(F19="Scenario1PBT14",'Major retrofit'!$AR$6,IF(F19="Scenario2PBT14",'Major retrofit'!$AS$6,IF(F19="Scenario3PBT14",'Major retrofit'!$AT$6,"")))&amp;IF(F19="Scenario1PBT15",'Major retrofit'!$AU$6,IF(F19="Scenario2PBT15",'Major retrofit'!$AV$6,IF(F19="Scenario3PBT15",'Major retrofit'!$AW$6,"")))</f>
        <v/>
      </c>
      <c r="H19" s="117">
        <f t="shared" si="13"/>
        <v>0</v>
      </c>
      <c r="I19" s="178" t="str">
        <f>IF(F19="Scenario1PBT1",'Major retrofit'!$E$16,IF(F19="Scenario2PBT1",'Major retrofit'!$F$16,IF(F19="Scenario3PBT1",'Major retrofit'!$G$16,"")))&amp;IF(F19="Scenario1PBT2",'Major retrofit'!$H$16,IF(F19="Scenario2PBT2",'Major retrofit'!$I$16,IF(F19="Scenario3PBT2",'Major retrofit'!$J$16,"")))&amp;IF(F19="Scenario1PBT3",'Major retrofit'!$K$16,IF(F19="Scenario2PBT3",'Major retrofit'!$L$16,IF(F19="Scenario3PBT3",'Major retrofit'!$M$16,"")))&amp;IF(F19="Scenario1PBT4",'Major retrofit'!$N$16,IF(F19="Scenario2PBT4",'Major retrofit'!$O$16,IF(F19="Scenario3PBT4",'Major retrofit'!$P$16,"")))&amp;IF(F19="Scenario1PBT5",'Major retrofit'!$Q$16,IF(F19="Scenario2PBT5",'Major retrofit'!$R$16,IF(F19="Scenario3PBT5",'Major retrofit'!$S$16,"")))&amp;IF(F19="Scenario1PBT6",'Major retrofit'!$T$16,IF(F19="Scenario2PBT6",'Major retrofit'!$U$16,IF(F19="Scenario3PBT6",'Major retrofit'!$V$16,"")))&amp;IF(F19="Scenario1PBT7",'Major retrofit'!$W$16,IF(F19="Scenario2PBT7",'Major retrofit'!$X$16,IF(F19="Scenario3PBT7",'Major retrofit'!$Y$16,"")))&amp;IF(F19="Scenario1PBT8",'Major retrofit'!$Z$16,IF(F19="Scenario2PBT8",'Major retrofit'!$AA$16,IF(F19="Scenario3PBT8",'Major retrofit'!$AB$16,"")))&amp;IF(F19="Scenario1PBT9",'Major retrofit'!$AC$16,IF(F19="Scenario2PBT9",'Major retrofit'!$AD$16,IF(F19="Scenario3PBT9",'Major retrofit'!$AE$16,"")))&amp;IF(F19="Scenario1PBT10",'Major retrofit'!$AF$16,IF(F19="Scenario2PBT10",'Major retrofit'!$AG$16,IF(F19="Scenario3PBT10",'Major retrofit'!$AH$16,"")))&amp;IF(F19="Scenario1PBT11",'Major retrofit'!$AI$16,IF(F19="Scenario2PBT11",'Major retrofit'!$AJ$16,IF(F19="Scenario3PBT11",'Major retrofit'!$AK$16,"")))&amp;IF(F19="Scenario1PBT12",'Major retrofit'!$AL$16,IF(F19="Scenario2PBT12",'Major retrofit'!$AM$16,IF(F19="Scenario3PBT12",'Major retrofit'!$AN$16,"")))&amp;IF(F19="Scenario1PBT13",'Major retrofit'!$AO$16,IF(F19="Scenario2PBT13",'Major retrofit'!$AP$16,IF(F19="Scenario3PBT13",'Major retrofit'!$AQ$16,"")))&amp;IF(F19="Scenario1PBT14",'Major retrofit'!$AR$16,IF(F19="Scenario2PBT14",'Major retrofit'!$AS$16,IF(F19="Scenario3PBT14",'Major retrofit'!$AT$16,"")))&amp;IF(F19="Scenario1PBT15",'Major retrofit'!$AU$16,IF(F19="Scenario2PBT15",'Major retrofit'!$AV$16,IF(F19="Scenario3PBT15",'Major retrofit'!$AW$16,"")))</f>
        <v/>
      </c>
      <c r="J19" s="117">
        <f t="shared" si="14"/>
        <v>0</v>
      </c>
      <c r="K19" s="117" t="str">
        <f>IF(F19="Scenario1PBT1",'Major retrofit'!$E$18,IF(F19="Scenario2PBT1",'Major retrofit'!$F$18,IF(F19="Scenario3PBT1",'Major retrofit'!$G$18,"")))&amp;IF(F19="Scenario1PBT2",'Major retrofit'!$H$18,IF(F19="Scenario2PBT2",'Major retrofit'!$I$18,IF(F19="Scenario3PBT2",'Major retrofit'!$J$18,"")))&amp;IF(F19="Scenario1PBT3",'Major retrofit'!$K$18,IF(F19="Scenario2PBT3",'Major retrofit'!$L$18,IF(F19="Scenario3PBT3",'Major retrofit'!$M$18,"")))&amp;IF(F19="Scenario1PBT4",'Major retrofit'!$N$18,IF(F19="Scenario2PBT4",'Major retrofit'!$O$18,IF(F19="Scenario3PBT4",'Major retrofit'!$P$18,"")))&amp;IF(F19="Scenario1PBT5",'Major retrofit'!$Q$18,IF(F19="Scenario2PBT5",'Major retrofit'!$R$18,IF(F19="Scenario3PBT5",'Major retrofit'!$S$18,"")))&amp;IF(F19="Scenario1PBT6",'Major retrofit'!$T$18,IF(F19="Scenario2PBT6",'Major retrofit'!$U$18,IF(F19="Scenario3PBT6",'Major retrofit'!$V$18,"")))&amp;IF(F19="Scenario1PBT7",'Major retrofit'!$W$18,IF(F19="Scenario2PBT7",'Major retrofit'!$X$18,IF(F19="Scenario3PBT7",'Major retrofit'!$Y$18,"")))&amp;IF(F19="Scenario1PBT8",'Major retrofit'!$Z$18,IF(F19="Scenario2PBT8",'Major retrofit'!$AA$18,IF(F19="Scenario3PBT8",'Major retrofit'!$AB$18,"")))&amp;IF(F19="Scenario1PBT9",'Major retrofit'!$AC$18,IF(F19="Scenario2PBT9",'Major retrofit'!$AD$18,IF(F19="Scenario3PBT9",'Major retrofit'!$AE$18,"")))&amp;IF(F19="Scenario1PBT10",'Major retrofit'!$AF$18,IF(F19="Scenario2PBT10",'Major retrofit'!$AG$18,IF(F19="Scenario3PBT10",'Major retrofit'!$AH$18,"")))&amp;IF(F19="Scenario1PBT11",'Major retrofit'!$AI$18,IF(F19="Scenario2PBT11",'Major retrofit'!$AJ$18,IF(F19="Scenario3PBT11",'Major retrofit'!$AK$18,"")))&amp;IF(F19="Scenario1PBT12",'Major retrofit'!$AL$18,IF(F19="Scenario2PBT12",'Major retrofit'!$AM$18,IF(F19="Scenario3PBT12",'Major retrofit'!$AN$18,"")))&amp;IF(F19="Scenario1PBT13",'Major retrofit'!$AO$18,IF(F19="Scenario2PBT13",'Major retrofit'!$AP$18,IF(F19="Scenario3PBT13",'Major retrofit'!$AQ$18,"")))&amp;IF(F19="Scenario1PBT14",'Major retrofit'!$AR$18,IF(F19="Scenario2PBT14",'Major retrofit'!$AS$18,IF(F19="Scenario3PBT14",'Major retrofit'!$AT$18,"")))&amp;IF(F19="Scenario1PBT15",'Major retrofit'!$AU$18,IF(F19="Scenario2PBT15",'Major retrofit'!$AV$18,IF(F19="Scenario3PBT15",'Major retrofit'!$AW$18,"")))</f>
        <v/>
      </c>
      <c r="L19" s="117">
        <f t="shared" si="15"/>
        <v>0</v>
      </c>
      <c r="M19" s="117" t="str">
        <f>IF(F19="Scenario1PBT1",'Major retrofit'!$E$20,IF(F19="Scenario2PBT1",'Major retrofit'!$F$20,IF(F19="Scenario3PBT1",'Major retrofit'!$G$20,"")))&amp;IF(F19="Scenario1PBT2",'Major retrofit'!$H$20,IF(F19="Scenario2PBT2",'Major retrofit'!$I$20,IF(F19="Scenario3PBT2",'Major retrofit'!$J$20,"")))&amp;IF(F19="Scenario1PBT3",'Major retrofit'!$K$20,IF(F19="Scenario2PBT3",'Major retrofit'!$L$20,IF(F19="Scenario3PBT3",'Major retrofit'!$M$20,"")))&amp;IF(F19="Scenario1PBT4",'Major retrofit'!$N$20,IF(F19="Scenario2PBT4",'Major retrofit'!$O$20,IF(F19="Scenario3PBT4",'Major retrofit'!$P$20,"")))&amp;IF(F19="Scenario1PBT5",'Major retrofit'!$Q$20,IF(F19="Scenario2PBT5",'Major retrofit'!$R$20,IF(F19="Scenario3PBT5",'Major retrofit'!$S$20,"")))&amp;IF(F19="Scenario1PBT6",'Major retrofit'!$T$20,IF(F19="Scenario2PBT6",'Major retrofit'!$U$20,IF(F19="Scenario3PBT6",'Major retrofit'!$V$20,"")))&amp;IF(F19="Scenario1PBT7",'Major retrofit'!$W$20,IF(F19="Scenario2PBT7",'Major retrofit'!$X$20,IF(F19="Scenario3PBT7",'Major retrofit'!$Y$20,"")))&amp;IF(F19="Scenario1PBT8",'Major retrofit'!$Z$20,IF(F19="Scenario2PBT8",'Major retrofit'!$AA$20,IF(F19="Scenario3PBT8",'Major retrofit'!$AB$20,"")))&amp;IF(F19="Scenario1PBT9",'Major retrofit'!$AC$20,IF(F19="Scenario2PBT9",'Major retrofit'!$AD$20,IF(F19="Scenario3PBT9",'Major retrofit'!$AE$20,"")))&amp;IF(F19="Scenario1PBT10",'Major retrofit'!$AF$20,IF(F19="Scenario2PBT10",'Major retrofit'!$AG$20,IF(F19="Scenario3PBT10",'Major retrofit'!$AH$20,"")))&amp;IF(F19="Scenario1PBT11",'Major retrofit'!$AI$20,IF(F19="Scenario2PBT11",'Major retrofit'!$AJ$20,IF(F19="Scenario3PBT11",'Major retrofit'!$AK$20,"")))&amp;IF(F19="Scenario1PBT12",'Major retrofit'!$AL$20,IF(F19="Scenario2PBT12",'Major retrofit'!$AM$20,IF(F19="Scenario3PBT12",'Major retrofit'!$AN$20,"")))&amp;IF(F19="Scenario1PBT13",'Major retrofit'!$AO$20,IF(F19="Scenario2PBT13",'Major retrofit'!$AP$20,IF(F19="Scenario3PBT13",'Major retrofit'!$AQ$20,"")))&amp;IF(F19="Scenario1PBT14",'Major retrofit'!$AR$20,IF(F19="Scenario2PBT14",'Major retrofit'!$AS$20,IF(F19="Scenario3PBT14",'Major retrofit'!$AT$20,"")))&amp;IF(F19="Scenario1PBT15",'Major retrofit'!$AU$20,IF(F19="Scenario2PBT15",'Major retrofit'!$AV$20,IF(F19="Scenario3PBT15",'Major retrofit'!$AW$20,"")))</f>
        <v/>
      </c>
      <c r="N19" s="118">
        <f t="shared" si="16"/>
        <v>0</v>
      </c>
      <c r="O19" s="206" t="str">
        <f>IF(F19="Scenario1PBT1",'Major retrofit'!$E$23,IF(F19="Scenario2PBT1",'Major retrofit'!$F$23,IF(F19="Scenario3PBT1",'Major retrofit'!$G$23,"")))&amp;IF(F19="Scenario1PBT2",'Major retrofit'!$H$23,IF(F19="Scenario2PBT2",'Major retrofit'!$I$23,IF(F19="Scenario3PBT2",'Major retrofit'!$J$23,"")))&amp;IF(F19="Scenario1PBT3",'Major retrofit'!$K$23,IF(F19="Scenario2PBT3",'Major retrofit'!$L$23,IF(F19="Scenario3PBT3",'Major retrofit'!$M$23,"")))&amp;IF(F19="Scenario1PBT4",'Major retrofit'!$N$23,IF(F19="Scenario2PBT4",'Major retrofit'!$O$23,IF(F19="Scenario3PBT4",'Major retrofit'!$P$23,"")))&amp;IF(F19="Scenario1PBT5",'Major retrofit'!$Q$23,IF(F19="Scenario2PBT5",'Major retrofit'!$R$23,IF(F19="Scenario3PBT5",'Major retrofit'!$S$23,"")))&amp;IF(F19="Scenario1PBT6",'Major retrofit'!$T$23,IF(F19="Scenario2PBT6",'Major retrofit'!$U$23,IF(F19="Scenario3PBT6",'Major retrofit'!$V$23,"")))&amp;IF(F19="Scenario1PBT7",'Major retrofit'!$W$23,IF(F19="Scenario2PBT7",'Major retrofit'!$X$23,IF(F19="Scenario3PBT7",'Major retrofit'!$Y$23,"")))&amp;IF(F19="Scenario1PBT8",'Major retrofit'!$Z$23,IF(F19="Scenario2PBT8",'Major retrofit'!$AA$23,IF(F19="Scenario3PBT8",'Major retrofit'!$AB$23,"")))&amp;IF(F19="Scenario1PBT9",'Major retrofit'!$AC$23,IF(F19="Scenario2PBT9",'Major retrofit'!$AD$23,IF(F19="Scenario3PBT9",'Major retrofit'!$AE$23,"")))&amp;IF(F19="Scenario1PBT10",'Major retrofit'!$AF$23,IF(F19="Scenario2PBT10",'Major retrofit'!$AG$23,IF(F19="Scenario3PBT10",'Major retrofit'!$AH$23,"")))&amp;IF(F19="Scenario1PBT11",'Major retrofit'!$AI$23,IF(F19="Scenario2PBT11",'Major retrofit'!$AJ$23,IF(F19="Scenario3PBT11",'Major retrofit'!$AK$23,"")))&amp;IF(F19="Scenario1PBT12",'Major retrofit'!$AL$23,IF(F19="Scenario2PBT12",'Major retrofit'!$AM$23,IF(F19="Scenario3PBT12",'Major retrofit'!$AN$23,"")))&amp;IF(F19="Scenario1PBT13",'Major retrofit'!$AO$23,IF(F19="Scenario2PBT13",'Major retrofit'!$AP$23,IF(F19="Scenario3PBT13",'Major retrofit'!$AQ$23,"")))&amp;IF(F19="Scenario1PBT14",'Major retrofit'!$AR$23,IF(F19="Scenario2PBT14",'Major retrofit'!$AS$23,IF(F19="Scenario3PBT14",'Major retrofit'!$AT$23,"")))&amp;IF(F19="Scenario1PBT15",'Major retrofit'!$AU$23,IF(F19="Scenario2PBT15",'Major retrofit'!$AV$23,IF(F19="Scenario3PBT15",'Major retrofit'!$AW$23,"")))</f>
        <v/>
      </c>
      <c r="P19" s="117">
        <f t="shared" si="17"/>
        <v>0</v>
      </c>
      <c r="Q19" s="117" t="str">
        <f>IF(F19="Scenario1PBT1",'Major retrofit'!$E$25,IF(F19="Scenario2PBT1",'Major retrofit'!$F$25,IF(F19="Scenario3PBT1",'Major retrofit'!$G$25,"")))&amp;IF(F19="Scenario1PBT2",'Major retrofit'!$H$25,IF(F19="Scenario2PBT2",'Major retrofit'!$I$25,IF(F19="Scenario3PBT2",'Major retrofit'!$J$25,"")))&amp;IF(F19="Scenario1PBT3",'Major retrofit'!$K$25,IF(F19="Scenario2PBT3",'Major retrofit'!$L$25,IF(F19="Scenario3PBT3",'Major retrofit'!$M$25,"")))&amp;IF(F19="Scenario1PBT4",'Major retrofit'!$N$25,IF(F19="Scenario2PBT4",'Major retrofit'!$O$25,IF(F19="Scenario3PBT4",'Major retrofit'!$P$25,"")))&amp;IF(F19="Scenario1PBT5",'Major retrofit'!$Q$25,IF(F19="Scenario2PBT5",'Major retrofit'!$R$25,IF(F19="Scenario3PBT5",'Major retrofit'!$S$25,"")))&amp;IF(F19="Scenario1PBT6",'Major retrofit'!$T$25,IF(F19="Scenario2PBT6",'Major retrofit'!$U$25,IF(F19="Scenario3PBT6",'Major retrofit'!$V$25,"")))&amp;IF(F19="Scenario1PBT7",'Major retrofit'!$W$25,IF(F19="Scenario2PBT7",'Major retrofit'!$X$25,IF(F19="Scenario3PBT7",'Major retrofit'!$Y$25,"")))&amp;IF(F19="Scenario1PBT8",'Major retrofit'!$Z$25,IF(F19="Scenario2PBT8",'Major retrofit'!$AA$25,IF(F19="Scenario3PBT8",'Major retrofit'!$AB$25,"")))&amp;IF(F19="Scenario1PBT9",'Major retrofit'!$AC$25,IF(F19="Scenario2PBT9",'Major retrofit'!$AD$25,IF(F19="Scenario3PBT9",'Major retrofit'!$AE$25,"")))&amp;IF(F19="Scenario1PBT10",'Major retrofit'!$AF$25,IF(F19="Scenario2PBT10",'Major retrofit'!$AG$25,IF(F19="Scenario3PBT10",'Major retrofit'!$AH$25,"")))&amp;IF(F19="Scenario1PBT11",'Major retrofit'!$AI$25,IF(F19="Scenario2PBT11",'Major retrofit'!$AJ$25,IF(F19="Scenario3PBT11",'Major retrofit'!$AK$25,"")))&amp;IF(F19="Scenario1PBT12",'Major retrofit'!$AL$25,IF(F19="Scenario2PBT12",'Major retrofit'!$AM$25,IF(F19="Scenario3PBT12",'Major retrofit'!$AN$25,"")))&amp;IF(F19="Scenario1PBT13",'Major retrofit'!$AO$25,IF(F19="Scenario2PBT13",'Major retrofit'!$AP$25,IF(F19="Scenario3PBT13",'Major retrofit'!$AQ$25,"")))&amp;IF(F19="Scenario1PBT14",'Major retrofit'!$AR$25,IF(F19="Scenario2PBT14",'Major retrofit'!$AS$25,IF(F19="Scenario3PBT14",'Major retrofit'!$AT$25,"")))&amp;IF(F19="Scenario1PBT15",'Major retrofit'!$AU$25,IF(F19="Scenario2PBT15",'Major retrofit'!$AV$25,IF(F19="Scenario3PBT15",'Major retrofit'!$AW$25,"")))</f>
        <v/>
      </c>
      <c r="R19" s="117">
        <f t="shared" si="18"/>
        <v>0</v>
      </c>
      <c r="S19" s="117" t="str">
        <f>IF(F19="Scenario1PBT1",'Major retrofit'!$E$27,IF(F19="Scenario2PBT1",'Major retrofit'!$F$27,IF(F19="Scenario3PBT1",'Major retrofit'!$G$27,"")))&amp;IF(F19="Scenario1PBT2",'Major retrofit'!$H$27,IF(F19="Scenario2PBT2",'Major retrofit'!$I$27,IF(F19="Scenario3PBT2",'Major retrofit'!$J$27,"")))&amp;IF(F19="Scenario1PBT3",'Major retrofit'!$K$27,IF(F19="Scenario2PBT3",'Major retrofit'!$L$27,IF(F19="Scenario3PBT3",'Major retrofit'!$M$27,"")))&amp;IF(F19="Scenario1PBT4",'Major retrofit'!$N$27,IF(F19="Scenario2PBT4",'Major retrofit'!$O$27,IF(F19="Scenario3PBT4",'Major retrofit'!$P$27,"")))&amp;IF(F19="Scenario1PBT5",'Major retrofit'!$Q$27,IF(F19="Scenario2PBT5",'Major retrofit'!$R$27,IF(F19="Scenario3PBT5",'Major retrofit'!$S$27,"")))&amp;IF(F19="Scenario1PBT6",'Major retrofit'!$T$27,IF(F19="Scenario2PBT6",'Major retrofit'!$U$27,IF(F19="Scenario3PBT6",'Major retrofit'!$V$27,"")))&amp;IF(F19="Scenario1PBT7",'Major retrofit'!$W$27,IF(F19="Scenario2PBT7",'Major retrofit'!$X$27,IF(F19="Scenario3PBT7",'Major retrofit'!$Y$27,"")))&amp;IF(F19="Scenario1PBT8",'Major retrofit'!$Z$27,IF(F19="Scenario2PBT8",'Major retrofit'!$AA$27,IF(F19="Scenario3PBT8",'Major retrofit'!$AB$27,"")))&amp;IF(F19="Scenario1PBT9",'Major retrofit'!$AC$27,IF(F19="Scenario2PBT9",'Major retrofit'!$AD$27,IF(F19="Scenario3PBT9",'Major retrofit'!$AE$27,"")))&amp;IF(F19="Scenario1PBT10",'Major retrofit'!$AF$27,IF(F19="Scenario2PBT10",'Major retrofit'!$AG$27,IF(F19="Scenario3PBT10",'Major retrofit'!$AH$27,"")))&amp;IF(F19="Scenario1PBT11",'Major retrofit'!$AI$27,IF(F19="Scenario2PBT11",'Major retrofit'!$AJ$27,IF(F19="Scenario3PBT11",'Major retrofit'!$AK$27,"")))&amp;IF(F19="Scenario1PBT12",'Major retrofit'!$AL$27,IF(F19="Scenario2PBT12",'Major retrofit'!$AM$27,IF(F19="Scenario3PBT12",'Major retrofit'!$AN$27,"")))&amp;IF(F19="Scenario1PBT13",'Major retrofit'!$AO$27,IF(F19="Scenario2PBT13",'Major retrofit'!$AP$27,IF(F19="Scenario3PBT13",'Major retrofit'!$AQ$27,"")))&amp;IF(F19="Scenario1PBT14",'Major retrofit'!$AR$27,IF(F19="Scenario2PBT14",'Major retrofit'!$AS$27,IF(F19="Scenario3PBT14",'Major retrofit'!$AT$27,"")))&amp;IF(F19="Scenario1PBT15",'Major retrofit'!$AU$27,IF(F19="Scenario2PBT15",'Major retrofit'!$AV$27,IF(F19="Scenario3PBT15",'Major retrofit'!$AW$27,"")))</f>
        <v/>
      </c>
      <c r="T19" s="207">
        <f t="shared" si="19"/>
        <v>0</v>
      </c>
      <c r="U19" s="206" t="str">
        <f>IF(F19="Scenario1PBT1",'Major retrofit'!$E$38,IF(F19="Scenario2PBT1",'Major retrofit'!$F$38,IF(F19="Scenario3PBT1",'Major retrofit'!$G$38,"")))&amp;IF(F19="Scenario1PBT2",'Major retrofit'!$H$38,IF(F19="Scenario2PBT2",'Major retrofit'!$I$38,IF(F19="Scenario3PBT2",'Major retrofit'!$J$38,"")))&amp;IF(F19="Scenario1PBT3",'Major retrofit'!$K$38,IF(F19="Scenario2PBT3",'Major retrofit'!$L$38,IF(F19="Scenario3PBT3",'Major retrofit'!$M$38,"")))&amp;IF(F19="Scenario1PBT4",'Major retrofit'!$N$38,IF(F19="Scenario2PBT4",'Major retrofit'!$O$38,IF(F19="Scenario3PBT4",'Major retrofit'!$P$38,"")))&amp;IF(F19="Scenario1PBT5",'Major retrofit'!$Q$38,IF(F19="Scenario2PBT5",'Major retrofit'!$R$38,IF(F19="Scenario3PBT5",'Major retrofit'!$S$38,"")))&amp;IF(F19="Scenario1PBT6",'Major retrofit'!$T$38,IF(F19="Scenario2PBT6",'Major retrofit'!$U$38,IF(F19="Scenario3PBT6",'Major retrofit'!$V$38,"")))&amp;IF(F19="Scenario1PBT7",'Major retrofit'!$W$38,IF(F19="Scenario2PBT7",'Major retrofit'!$X$38,IF(F19="Scenario3PBT7",'Major retrofit'!$Y$38,"")))&amp;IF(F19="Scenario1PBT8",'Major retrofit'!$Z$38,IF(F19="Scenario2PBT8",'Major retrofit'!$AA$38,IF(F19="Scenario3PBT8",'Major retrofit'!$AB$38,"")))&amp;IF(F19="Scenario1PBT9",'Major retrofit'!$AC$38,IF(F19="Scenario2PBT9",'Major retrofit'!$AD$38,IF(F19="Scenario3PBT9",'Major retrofit'!$AE$38,"")))&amp;IF(F19="Scenario1PBT10",'Major retrofit'!$AF$38,IF(F19="Scenario2PBT10",'Major retrofit'!$AG$38,IF(F19="Scenario3PBT10",'Major retrofit'!$AH$38,"")))&amp;IF(F19="Scenario1PBT11",'Major retrofit'!$AI$38,IF(F19="Scenario2PBT11",'Major retrofit'!$AJ$38,IF(F19="Scenario3PBT11",'Major retrofit'!$AK$38,"")))&amp;IF(F19="Scenario1PBT12",'Major retrofit'!$AL$38,IF(F19="Scenario2PBT12",'Major retrofit'!$AM$38,IF(F19="Scenario3PBT12",'Major retrofit'!$AN$38,"")))&amp;IF(F19="Scenario1PBT13",'Major retrofit'!$AO$38,IF(F19="Scenario2PBT13",'Major retrofit'!$AP$38,IF(F19="Scenario3PBT13",'Major retrofit'!$AQ$38,"")))&amp;IF(F19="Scenario1PBT14",'Major retrofit'!$AR$38,IF(F19="Scenario2PBT14",'Major retrofit'!$AS$38,IF(F19="Scenario3PBT14",'Major retrofit'!$AT$38,"")))&amp;IF(F19="Scenario1PBT15",'Major retrofit'!$AU$38,IF(F19="Scenario2PBT15",'Major retrofit'!$AV$38,IF(F19="Scenario3PBT15",'Major retrofit'!$AW$38,"")))</f>
        <v/>
      </c>
      <c r="V19" s="117">
        <f t="shared" si="20"/>
        <v>0</v>
      </c>
      <c r="W19" s="117" t="str">
        <f>IF(F19="Scenario1PBT1",'Major retrofit'!$E$40,IF(F19="Scenario2PBT1",'Major retrofit'!$F$40,IF(F19="Scenario3PBT1",'Major retrofit'!$G$40,"")))&amp;IF(F19="Scenario1PBT2",'Major retrofit'!$H$40,IF(F19="Scenario2PBT2",'Major retrofit'!$I$40,IF(F19="Scenario3PBT2",'Major retrofit'!$J$40,"")))&amp;IF(F19="Scenario1PBT3",'Major retrofit'!$K$40,IF(F19="Scenario2PBT3",'Major retrofit'!$L$40,IF(F19="Scenario3PBT3",'Major retrofit'!$M$40,"")))&amp;IF(F19="Scenario1PBT4",'Major retrofit'!$N$40,IF(F19="Scenario2PBT4",'Major retrofit'!$O$40,IF(F19="Scenario3PBT4",'Major retrofit'!$P$40,"")))&amp;IF(F19="Scenario1PBT5",'Major retrofit'!$Q$40,IF(F19="Scenario2PBT5",'Major retrofit'!$R$40,IF(F19="Scenario3PBT5",'Major retrofit'!$S$40,"")))&amp;IF(F19="Scenario1PBT6",'Major retrofit'!$T$40,IF(F19="Scenario2PBT6",'Major retrofit'!$U$40,IF(F19="Scenario3PBT6",'Major retrofit'!$V$40,"")))&amp;IF(F19="Scenario1PBT7",'Major retrofit'!$W$40,IF(F19="Scenario2PBT7",'Major retrofit'!$X$40,IF(F19="Scenario3PBT7",'Major retrofit'!$Y$40,"")))&amp;IF(F19="Scenario1PBT8",'Major retrofit'!$Z$40,IF(F19="Scenario2PBT8",'Major retrofit'!$AA$40,IF(F19="Scenario3PBT8",'Major retrofit'!$AB$40,"")))&amp;IF(F19="Scenario1PBT9",'Major retrofit'!$AC$40,IF(F19="Scenario2PBT9",'Major retrofit'!$AD$40,IF(F19="Scenario3PBT9",'Major retrofit'!$AE$40,"")))&amp;IF(F19="Scenario1PBT10",'Major retrofit'!$AF$40,IF(F19="Scenario2PBT10",'Major retrofit'!$AG$40,IF(F19="Scenario3PBT10",'Major retrofit'!$AH$40,"")))&amp;IF(F19="Scenario1PBT11",'Major retrofit'!$AI$40,IF(F19="Scenario2PBT11",'Major retrofit'!$AJ$40,IF(F19="Scenario3PBT11",'Major retrofit'!$AK$40,"")))&amp;IF(F19="Scenario1PBT12",'Major retrofit'!$AL$40,IF(F19="Scenario2PBT12",'Major retrofit'!$AM$40,IF(F19="Scenario3PBT12",'Major retrofit'!$AN$40,"")))&amp;IF(F19="Scenario1PBT13",'Major retrofit'!$AO$40,IF(F19="Scenario2PBT13",'Major retrofit'!$AP$40,IF(F19="Scenario3PBT13",'Major retrofit'!$AQ$40,"")))&amp;IF(F19="Scenario1PBT14",'Major retrofit'!$AR$40,IF(F19="Scenario2PBT14",'Major retrofit'!$AS$40,IF(F19="Scenario3PBT14",'Major retrofit'!$AT$40,"")))&amp;IF(F19="Scenario1PBT15",'Major retrofit'!$AU$40,IF(F19="Scenario2PBT15",'Major retrofit'!$AV$40,IF(F19="Scenario3PBT15",'Major retrofit'!$AW$40,"")))</f>
        <v/>
      </c>
      <c r="X19" s="117">
        <f t="shared" si="21"/>
        <v>0</v>
      </c>
      <c r="Y19" s="117" t="str">
        <f>IF(F19="Scenario1PBT1",'Major retrofit'!$E$42,IF(F19="Scenario2PBT1",'Major retrofit'!$F$42,IF(F19="Scenario3PBT1",'Major retrofit'!$G$42,"")))&amp;IF(F19="Scenario1PBT2",'Major retrofit'!$H$42,IF(F19="Scenario2PBT2",'Major retrofit'!$I$42,IF(F19="Scenario3PBT2",'Major retrofit'!$J$42,"")))&amp;IF(F19="Scenario1PBT3",'Major retrofit'!$K$42,IF(F19="Scenario2PBT3",'Major retrofit'!$L$42,IF(F19="Scenario3PBT3",'Major retrofit'!$M$42,"")))&amp;IF(F19="Scenario1PBT4",'Major retrofit'!$N$42,IF(F19="Scenario2PBT4",'Major retrofit'!$O$42,IF(F19="Scenario3PBT4",'Major retrofit'!$P$42,"")))&amp;IF(F19="Scenario1PBT5",'Major retrofit'!$Q$42,IF(F19="Scenario2PBT5",'Major retrofit'!$R$42,IF(F19="Scenario3PBT5",'Major retrofit'!$S$42,"")))&amp;IF(F19="Scenario1PBT6",'Major retrofit'!$T$42,IF(F19="Scenario2PBT6",'Major retrofit'!$U$42,IF(F19="Scenario3PBT6",'Major retrofit'!$V$42,"")))&amp;IF(F19="Scenario1PBT7",'Major retrofit'!$W$42,IF(F19="Scenario2PBT7",'Major retrofit'!$X$42,IF(F19="Scenario3PBT7",'Major retrofit'!$Y$42,"")))&amp;IF(F19="Scenario1PBT8",'Major retrofit'!$Z$42,IF(F19="Scenario2PBT8",'Major retrofit'!$AA$42,IF(F19="Scenario3PBT8",'Major retrofit'!$AB$42,"")))&amp;IF(F19="Scenario1PBT9",'Major retrofit'!$AC$42,IF(F19="Scenario2PBT9",'Major retrofit'!$AD$42,IF(F19="Scenario3PBT9",'Major retrofit'!$AE$42,"")))&amp;IF(F19="Scenario1PBT10",'Major retrofit'!$AF$42,IF(F19="Scenario2PBT10",'Major retrofit'!$AG$42,IF(F19="Scenario3PBT10",'Major retrofit'!$AH$42,"")))&amp;IF(F19="Scenario1PBT11",'Major retrofit'!$AI$42,IF(F19="Scenario2PBT11",'Major retrofit'!$AJ$42,IF(F19="Scenario3PBT11",'Major retrofit'!$AK$42,"")))&amp;IF(F19="Scenario1PBT12",'Major retrofit'!$AL$42,IF(F19="Scenario2PBT12",'Major retrofit'!$AM$42,IF(F19="Scenario3PBT12",'Major retrofit'!$AN$42,"")))&amp;IF(F19="Scenario1PBT13",'Major retrofit'!$AO$42,IF(F19="Scenario2PBT13",'Major retrofit'!$AP$42,IF(F19="Scenario3PBT13",'Major retrofit'!$AQ$42,"")))&amp;IF(F19="Scenario1PBT14",'Major retrofit'!$AR$42,IF(F19="Scenario2PBT14",'Major retrofit'!$AS$42,IF(F19="Scenario3PBT14",'Major retrofit'!$AT$42,"")))&amp;IF(F19="Scenario1PBT15",'Major retrofit'!$AU$42,IF(F19="Scenario2PBT15",'Major retrofit'!$AV$42,IF(F19="Scenario3PBT15",'Major retrofit'!$AW$42,"")))</f>
        <v/>
      </c>
      <c r="Z19" s="117">
        <f t="shared" si="22"/>
        <v>0</v>
      </c>
      <c r="AA19" s="178" t="str">
        <f>IF(F19="Scenario1PBT1",'Major retrofit'!$E$101,IF(F19="Scenario2PBT1",'Major retrofit'!$F$101,IF(F19="Scenario3PBT1",'Major retrofit'!$G$101,"")))&amp;IF(F19="Scenario1PBT2",'Major retrofit'!$H$101,IF(F19="Scenario2PBT2",'Major retrofit'!$I$101,IF(F19="Scenario3PBT2",'Major retrofit'!$J$101,"")))&amp;IF(F19="Scenario1PBT3",'Major retrofit'!$K$101,IF(F19="Scenario2PBT3",'Major retrofit'!$L$101,IF(F19="Scenario3PBT3",'Major retrofit'!$M$101,"")))&amp;IF(F19="Scenario1PBT4",'Major retrofit'!$N$101,IF(F19="Scenario2PBT4",'Major retrofit'!$O$101,IF(F19="Scenario3PBT4",'Major retrofit'!$P$101,"")))&amp;IF(F19="Scenario1PBT5",'Major retrofit'!$Q$101,IF(F19="Scenario2PBT5",'Major retrofit'!$R$101,IF(F19="Scenario3PBT5",'Major retrofit'!$S$101,"")))&amp;IF(F19="Scenario1PBT6",'Major retrofit'!$T$101,IF(F19="Scenario2PBT6",'Major retrofit'!$U$101,IF(F19="Scenario3PBT6",'Major retrofit'!$V$101,"")))&amp;IF(F19="Scenario1PBT7",'Major retrofit'!$W$101,IF(F19="Scenario2PBT7",'Major retrofit'!$X$101,IF(F19="Scenario3PBT7",'Major retrofit'!$Y$101,"")))&amp;IF(F19="Scenario1PBT8",'Major retrofit'!$Z$101,IF(F19="Scenario2PBT8",'Major retrofit'!$AA$101,IF(F19="Scenario3PBT8",'Major retrofit'!$AB$101,"")))&amp;IF(F19="Scenario1PBT9",'Major retrofit'!$AC$101,IF(F19="Scenario2PBT9",'Major retrofit'!$AD$101,IF(F19="Scenario3PBT9",'Major retrofit'!$AE$101,"")))&amp;IF(F19="Scenario1PBT10",'Major retrofit'!$AF$101,IF(F19="Scenario2PBT10",'Major retrofit'!$AG$101,IF(F19="Scenario3PBT10",'Major retrofit'!$AH$101,"")))&amp;IF(F19="Scenario1PBT11",'Major retrofit'!$AI$101,IF(F19="Scenario2PBT11",'Major retrofit'!$AJ$101,IF(F19="Scenario3PBT11",'Major retrofit'!$AK$101,"")))&amp;IF(F19="Scenario1PBT12",'Major retrofit'!$AL$101,IF(F19="Scenario2PBT12",'Major retrofit'!$AM$101,IF(F19="Scenario3PBT12",'Major retrofit'!$AN$101,"")))&amp;IF(F19="Scenario1PBT13",'Major retrofit'!$AO$101,IF(F19="Scenario2PBT13",'Major retrofit'!$AP$101,IF(F19="Scenario3PBT13",'Major retrofit'!$AQ$101,"")))&amp;IF(F19="Scenario1PBT14",'Major retrofit'!$AR$101,IF(F19="Scenario2PBT14",'Major retrofit'!$AS$101,IF(F19="Scenario3PBT14",'Major retrofit'!$AT$101,"")))&amp;IF(F19="Scenario1PBT15",'Major retrofit'!$AU$101,IF(F19="Scenario2PBT15",'Major retrofit'!$AV$101,IF(F19="Scenario3PBT15",'Major retrofit'!$AW$101,"")))</f>
        <v/>
      </c>
      <c r="AB19" s="179">
        <f t="shared" si="23"/>
        <v>0</v>
      </c>
      <c r="AC19" s="363" t="str">
        <f t="shared" si="24"/>
        <v/>
      </c>
      <c r="AD19" s="353">
        <f>IF(AC19="",IFERROR('Projection_Base-case'!G20-G19,0),0)</f>
        <v>0</v>
      </c>
      <c r="AE19" s="350">
        <f t="shared" si="0"/>
        <v>0</v>
      </c>
      <c r="AF19" s="361">
        <f>IFERROR(100*AD19/'Projection_Base-case'!G20,0)</f>
        <v>0</v>
      </c>
      <c r="AG19" s="352">
        <f>IF(AC19="",IFERROR('Projection_Base-case'!I20-I19,0),0)</f>
        <v>0</v>
      </c>
      <c r="AH19" s="353">
        <f t="shared" si="1"/>
        <v>0</v>
      </c>
      <c r="AI19" s="361">
        <f>IFERROR(100*AG19/'Projection_Base-case'!I20,0)</f>
        <v>0</v>
      </c>
      <c r="AJ19" s="352">
        <f>IF(AC19="",IFERROR('Projection_Base-case'!K20-K19,0),0)</f>
        <v>0</v>
      </c>
      <c r="AK19" s="353">
        <f t="shared" si="2"/>
        <v>0</v>
      </c>
      <c r="AL19" s="361">
        <f>IFERROR(100*AJ19/'Projection_Base-case'!K20,0)</f>
        <v>0</v>
      </c>
      <c r="AM19" s="352">
        <f>-IF(AC19="",IFERROR('Projection_Base-case'!M20-M19,0),0)</f>
        <v>0</v>
      </c>
      <c r="AN19" s="353">
        <f t="shared" si="3"/>
        <v>0</v>
      </c>
      <c r="AO19" s="354">
        <f>IFERROR(IF('Projection_Base-case'!N20&gt;0,100*AN19/'Projection_Base-case'!N20,100*AN19/N19),0)</f>
        <v>0</v>
      </c>
      <c r="AP19" s="355">
        <f>IF(AC19="",IFERROR('Projection_Base-case'!O20-O19,0),0)</f>
        <v>0</v>
      </c>
      <c r="AQ19" s="356">
        <f t="shared" si="4"/>
        <v>0</v>
      </c>
      <c r="AR19" s="356">
        <f>IFERROR(100*AP19/'Projection_Base-case'!O20,0)</f>
        <v>0</v>
      </c>
      <c r="AS19" s="355">
        <f>IF(AC19="",IFERROR('Projection_Base-case'!Q20-Q19,0),0)</f>
        <v>0</v>
      </c>
      <c r="AT19" s="356">
        <f t="shared" si="5"/>
        <v>0</v>
      </c>
      <c r="AU19" s="356">
        <f>IFERROR(100*AS19/'Projection_Base-case'!Q20,0)</f>
        <v>0</v>
      </c>
      <c r="AV19" s="355">
        <f>IF(AC19="",IFERROR('Projection_Base-case'!S20-S19,0),0)</f>
        <v>0</v>
      </c>
      <c r="AW19" s="356">
        <f t="shared" si="6"/>
        <v>0</v>
      </c>
      <c r="AX19" s="357">
        <f>IFERROR(100*AV19/'Projection_Base-case'!S20,0)</f>
        <v>0</v>
      </c>
      <c r="AY19" s="358">
        <f>IF(AC19="",IFERROR('Projection_Base-case'!U20-U19,0),0)</f>
        <v>0</v>
      </c>
      <c r="AZ19" s="359">
        <f t="shared" si="7"/>
        <v>0</v>
      </c>
      <c r="BA19" s="359">
        <f>IFERROR(100*AY19/'Projection_Base-case'!U20,0)</f>
        <v>0</v>
      </c>
      <c r="BB19" s="358">
        <f>IF(AC19="",IFERROR('Projection_Base-case'!W20-W19,0),0)</f>
        <v>0</v>
      </c>
      <c r="BC19" s="359">
        <f t="shared" si="8"/>
        <v>0</v>
      </c>
      <c r="BD19" s="359">
        <f>IFERROR(100*BB19/'Projection_Base-case'!W20,0)</f>
        <v>0</v>
      </c>
      <c r="BE19" s="358">
        <f>IF(AC19="",IFERROR('Projection_Base-case'!Y20-Y19,0),0)</f>
        <v>0</v>
      </c>
      <c r="BF19" s="359">
        <f t="shared" si="9"/>
        <v>0</v>
      </c>
      <c r="BG19" s="359">
        <f>IFERROR(100*BE19/'Projection_Base-case'!Y20,0)</f>
        <v>0</v>
      </c>
      <c r="BH19" s="359">
        <f t="shared" si="10"/>
        <v>0</v>
      </c>
      <c r="BI19" s="360">
        <f t="shared" si="11"/>
        <v>0</v>
      </c>
    </row>
    <row r="20" spans="1:61">
      <c r="A20" s="205">
        <v>16</v>
      </c>
      <c r="B20" s="347">
        <f>IF('Projection_Base-case'!B21&lt;&gt;"",'Projection_Base-case'!B21,0)</f>
        <v>0</v>
      </c>
      <c r="C20" s="347">
        <f>IF('Projection_Base-case'!C21&lt;&gt;"",'Projection_Base-case'!C21,0)</f>
        <v>0</v>
      </c>
      <c r="D20" s="365">
        <f>IF('Projection_Base-case'!D21&lt;&gt;"",'Projection_Base-case'!D21,0)</f>
        <v>0</v>
      </c>
      <c r="E20" s="322"/>
      <c r="F20" s="367" t="str">
        <f t="shared" si="12"/>
        <v>0</v>
      </c>
      <c r="G20" s="177" t="str">
        <f>IF(F20="Scenario1PBT1",'Major retrofit'!$E$6,IF(F20="Scenario2PBT1",'Major retrofit'!$F$6,IF(F20="Scenario3PBT1",'Major retrofit'!$G$6,"")))&amp;IF(F20="Scenario1PBT2",'Major retrofit'!$H$6,IF(F20="Scenario2PBT2",'Major retrofit'!$I$6,IF(F20="Scenario3PBT2",'Major retrofit'!$J$6,"")))&amp;IF(F20="Scenario1PBT3",'Major retrofit'!$K$6,IF(F20="Scenario2PBT3",'Major retrofit'!$L$6,IF(F20="Scenario3PBT3",'Major retrofit'!$M$6,"")))&amp;IF(F20="Scenario1PBT4",'Major retrofit'!$N$6,IF(F20="Scenario2PBT4",'Major retrofit'!$O$6,IF(F20="Scenario3PBT4",'Major retrofit'!$P$6,"")))&amp;IF(F20="Scenario1PBT5",'Major retrofit'!$Q$6,IF(F20="Scenario2PBT5",'Major retrofit'!$R$6,IF(F20="Scenario3PBT5",'Major retrofit'!$S$6,"")))&amp;IF(F20="Scenario1PBT6",'Major retrofit'!$T$6,IF(F20="Scenario2PBT6",'Major retrofit'!$U$6,IF(F20="Scenario3PBT6",'Major retrofit'!$V$6,"")))&amp;IF(F20="Scenario1PBT7",'Major retrofit'!$W$6,IF(F20="Scenario2PBT7",'Major retrofit'!$X$6,IF(F20="Scenario3PBT7",'Major retrofit'!$Y$6,"")))&amp;IF(F20="Scenario1PBT8",'Major retrofit'!$Z$6,IF(F20="Scenario2PBT8",'Major retrofit'!$AA$6,IF(F20="Scenario3PBT8",'Major retrofit'!$AB$6,"")))&amp;IF(F20="Scenario1PBT9",'Major retrofit'!$AC$6,IF(F20="Scenario2PBT9",'Major retrofit'!$AD$6,IF(F20="Scenario3PBT9",'Major retrofit'!$AE$6,"")))&amp;IF(F20="Scenario1PBT10",'Major retrofit'!$AF$6,IF(F20="Scenario2PBT10",'Major retrofit'!$AG$6,IF(F20="Scenario3PBT10",'Major retrofit'!$AH$6,"")))&amp;IF(F20="Scenario1PBT11",'Major retrofit'!$AI$6,IF(F20="Scenario2PBT11",'Major retrofit'!$AJ$6,IF(F20="Scenario3PBT11",'Major retrofit'!$AK$6,"")))&amp;IF(F20="Scenario1PBT12",'Major retrofit'!$AL$6,IF(F20="Scenario2PBT12",'Major retrofit'!$AM$6,IF(F20="Scenario3PBT12",'Major retrofit'!$AN$6,"")))&amp;IF(F20="Scenario1PBT13",'Major retrofit'!$AO$6,IF(F20="Scenario2PBT13",'Major retrofit'!$AP$6,IF(F20="Scenario3PBT13",'Major retrofit'!$AQ$6,"")))&amp;IF(F20="Scenario1PBT14",'Major retrofit'!$AR$6,IF(F20="Scenario2PBT14",'Major retrofit'!$AS$6,IF(F20="Scenario3PBT14",'Major retrofit'!$AT$6,"")))&amp;IF(F20="Scenario1PBT15",'Major retrofit'!$AU$6,IF(F20="Scenario2PBT15",'Major retrofit'!$AV$6,IF(F20="Scenario3PBT15",'Major retrofit'!$AW$6,"")))</f>
        <v/>
      </c>
      <c r="H20" s="117">
        <f t="shared" si="13"/>
        <v>0</v>
      </c>
      <c r="I20" s="178" t="str">
        <f>IF(F20="Scenario1PBT1",'Major retrofit'!$E$16,IF(F20="Scenario2PBT1",'Major retrofit'!$F$16,IF(F20="Scenario3PBT1",'Major retrofit'!$G$16,"")))&amp;IF(F20="Scenario1PBT2",'Major retrofit'!$H$16,IF(F20="Scenario2PBT2",'Major retrofit'!$I$16,IF(F20="Scenario3PBT2",'Major retrofit'!$J$16,"")))&amp;IF(F20="Scenario1PBT3",'Major retrofit'!$K$16,IF(F20="Scenario2PBT3",'Major retrofit'!$L$16,IF(F20="Scenario3PBT3",'Major retrofit'!$M$16,"")))&amp;IF(F20="Scenario1PBT4",'Major retrofit'!$N$16,IF(F20="Scenario2PBT4",'Major retrofit'!$O$16,IF(F20="Scenario3PBT4",'Major retrofit'!$P$16,"")))&amp;IF(F20="Scenario1PBT5",'Major retrofit'!$Q$16,IF(F20="Scenario2PBT5",'Major retrofit'!$R$16,IF(F20="Scenario3PBT5",'Major retrofit'!$S$16,"")))&amp;IF(F20="Scenario1PBT6",'Major retrofit'!$T$16,IF(F20="Scenario2PBT6",'Major retrofit'!$U$16,IF(F20="Scenario3PBT6",'Major retrofit'!$V$16,"")))&amp;IF(F20="Scenario1PBT7",'Major retrofit'!$W$16,IF(F20="Scenario2PBT7",'Major retrofit'!$X$16,IF(F20="Scenario3PBT7",'Major retrofit'!$Y$16,"")))&amp;IF(F20="Scenario1PBT8",'Major retrofit'!$Z$16,IF(F20="Scenario2PBT8",'Major retrofit'!$AA$16,IF(F20="Scenario3PBT8",'Major retrofit'!$AB$16,"")))&amp;IF(F20="Scenario1PBT9",'Major retrofit'!$AC$16,IF(F20="Scenario2PBT9",'Major retrofit'!$AD$16,IF(F20="Scenario3PBT9",'Major retrofit'!$AE$16,"")))&amp;IF(F20="Scenario1PBT10",'Major retrofit'!$AF$16,IF(F20="Scenario2PBT10",'Major retrofit'!$AG$16,IF(F20="Scenario3PBT10",'Major retrofit'!$AH$16,"")))&amp;IF(F20="Scenario1PBT11",'Major retrofit'!$AI$16,IF(F20="Scenario2PBT11",'Major retrofit'!$AJ$16,IF(F20="Scenario3PBT11",'Major retrofit'!$AK$16,"")))&amp;IF(F20="Scenario1PBT12",'Major retrofit'!$AL$16,IF(F20="Scenario2PBT12",'Major retrofit'!$AM$16,IF(F20="Scenario3PBT12",'Major retrofit'!$AN$16,"")))&amp;IF(F20="Scenario1PBT13",'Major retrofit'!$AO$16,IF(F20="Scenario2PBT13",'Major retrofit'!$AP$16,IF(F20="Scenario3PBT13",'Major retrofit'!$AQ$16,"")))&amp;IF(F20="Scenario1PBT14",'Major retrofit'!$AR$16,IF(F20="Scenario2PBT14",'Major retrofit'!$AS$16,IF(F20="Scenario3PBT14",'Major retrofit'!$AT$16,"")))&amp;IF(F20="Scenario1PBT15",'Major retrofit'!$AU$16,IF(F20="Scenario2PBT15",'Major retrofit'!$AV$16,IF(F20="Scenario3PBT15",'Major retrofit'!$AW$16,"")))</f>
        <v/>
      </c>
      <c r="J20" s="117">
        <f t="shared" si="14"/>
        <v>0</v>
      </c>
      <c r="K20" s="117" t="str">
        <f>IF(F20="Scenario1PBT1",'Major retrofit'!$E$18,IF(F20="Scenario2PBT1",'Major retrofit'!$F$18,IF(F20="Scenario3PBT1",'Major retrofit'!$G$18,"")))&amp;IF(F20="Scenario1PBT2",'Major retrofit'!$H$18,IF(F20="Scenario2PBT2",'Major retrofit'!$I$18,IF(F20="Scenario3PBT2",'Major retrofit'!$J$18,"")))&amp;IF(F20="Scenario1PBT3",'Major retrofit'!$K$18,IF(F20="Scenario2PBT3",'Major retrofit'!$L$18,IF(F20="Scenario3PBT3",'Major retrofit'!$M$18,"")))&amp;IF(F20="Scenario1PBT4",'Major retrofit'!$N$18,IF(F20="Scenario2PBT4",'Major retrofit'!$O$18,IF(F20="Scenario3PBT4",'Major retrofit'!$P$18,"")))&amp;IF(F20="Scenario1PBT5",'Major retrofit'!$Q$18,IF(F20="Scenario2PBT5",'Major retrofit'!$R$18,IF(F20="Scenario3PBT5",'Major retrofit'!$S$18,"")))&amp;IF(F20="Scenario1PBT6",'Major retrofit'!$T$18,IF(F20="Scenario2PBT6",'Major retrofit'!$U$18,IF(F20="Scenario3PBT6",'Major retrofit'!$V$18,"")))&amp;IF(F20="Scenario1PBT7",'Major retrofit'!$W$18,IF(F20="Scenario2PBT7",'Major retrofit'!$X$18,IF(F20="Scenario3PBT7",'Major retrofit'!$Y$18,"")))&amp;IF(F20="Scenario1PBT8",'Major retrofit'!$Z$18,IF(F20="Scenario2PBT8",'Major retrofit'!$AA$18,IF(F20="Scenario3PBT8",'Major retrofit'!$AB$18,"")))&amp;IF(F20="Scenario1PBT9",'Major retrofit'!$AC$18,IF(F20="Scenario2PBT9",'Major retrofit'!$AD$18,IF(F20="Scenario3PBT9",'Major retrofit'!$AE$18,"")))&amp;IF(F20="Scenario1PBT10",'Major retrofit'!$AF$18,IF(F20="Scenario2PBT10",'Major retrofit'!$AG$18,IF(F20="Scenario3PBT10",'Major retrofit'!$AH$18,"")))&amp;IF(F20="Scenario1PBT11",'Major retrofit'!$AI$18,IF(F20="Scenario2PBT11",'Major retrofit'!$AJ$18,IF(F20="Scenario3PBT11",'Major retrofit'!$AK$18,"")))&amp;IF(F20="Scenario1PBT12",'Major retrofit'!$AL$18,IF(F20="Scenario2PBT12",'Major retrofit'!$AM$18,IF(F20="Scenario3PBT12",'Major retrofit'!$AN$18,"")))&amp;IF(F20="Scenario1PBT13",'Major retrofit'!$AO$18,IF(F20="Scenario2PBT13",'Major retrofit'!$AP$18,IF(F20="Scenario3PBT13",'Major retrofit'!$AQ$18,"")))&amp;IF(F20="Scenario1PBT14",'Major retrofit'!$AR$18,IF(F20="Scenario2PBT14",'Major retrofit'!$AS$18,IF(F20="Scenario3PBT14",'Major retrofit'!$AT$18,"")))&amp;IF(F20="Scenario1PBT15",'Major retrofit'!$AU$18,IF(F20="Scenario2PBT15",'Major retrofit'!$AV$18,IF(F20="Scenario3PBT15",'Major retrofit'!$AW$18,"")))</f>
        <v/>
      </c>
      <c r="L20" s="117">
        <f t="shared" si="15"/>
        <v>0</v>
      </c>
      <c r="M20" s="117" t="str">
        <f>IF(F20="Scenario1PBT1",'Major retrofit'!$E$20,IF(F20="Scenario2PBT1",'Major retrofit'!$F$20,IF(F20="Scenario3PBT1",'Major retrofit'!$G$20,"")))&amp;IF(F20="Scenario1PBT2",'Major retrofit'!$H$20,IF(F20="Scenario2PBT2",'Major retrofit'!$I$20,IF(F20="Scenario3PBT2",'Major retrofit'!$J$20,"")))&amp;IF(F20="Scenario1PBT3",'Major retrofit'!$K$20,IF(F20="Scenario2PBT3",'Major retrofit'!$L$20,IF(F20="Scenario3PBT3",'Major retrofit'!$M$20,"")))&amp;IF(F20="Scenario1PBT4",'Major retrofit'!$N$20,IF(F20="Scenario2PBT4",'Major retrofit'!$O$20,IF(F20="Scenario3PBT4",'Major retrofit'!$P$20,"")))&amp;IF(F20="Scenario1PBT5",'Major retrofit'!$Q$20,IF(F20="Scenario2PBT5",'Major retrofit'!$R$20,IF(F20="Scenario3PBT5",'Major retrofit'!$S$20,"")))&amp;IF(F20="Scenario1PBT6",'Major retrofit'!$T$20,IF(F20="Scenario2PBT6",'Major retrofit'!$U$20,IF(F20="Scenario3PBT6",'Major retrofit'!$V$20,"")))&amp;IF(F20="Scenario1PBT7",'Major retrofit'!$W$20,IF(F20="Scenario2PBT7",'Major retrofit'!$X$20,IF(F20="Scenario3PBT7",'Major retrofit'!$Y$20,"")))&amp;IF(F20="Scenario1PBT8",'Major retrofit'!$Z$20,IF(F20="Scenario2PBT8",'Major retrofit'!$AA$20,IF(F20="Scenario3PBT8",'Major retrofit'!$AB$20,"")))&amp;IF(F20="Scenario1PBT9",'Major retrofit'!$AC$20,IF(F20="Scenario2PBT9",'Major retrofit'!$AD$20,IF(F20="Scenario3PBT9",'Major retrofit'!$AE$20,"")))&amp;IF(F20="Scenario1PBT10",'Major retrofit'!$AF$20,IF(F20="Scenario2PBT10",'Major retrofit'!$AG$20,IF(F20="Scenario3PBT10",'Major retrofit'!$AH$20,"")))&amp;IF(F20="Scenario1PBT11",'Major retrofit'!$AI$20,IF(F20="Scenario2PBT11",'Major retrofit'!$AJ$20,IF(F20="Scenario3PBT11",'Major retrofit'!$AK$20,"")))&amp;IF(F20="Scenario1PBT12",'Major retrofit'!$AL$20,IF(F20="Scenario2PBT12",'Major retrofit'!$AM$20,IF(F20="Scenario3PBT12",'Major retrofit'!$AN$20,"")))&amp;IF(F20="Scenario1PBT13",'Major retrofit'!$AO$20,IF(F20="Scenario2PBT13",'Major retrofit'!$AP$20,IF(F20="Scenario3PBT13",'Major retrofit'!$AQ$20,"")))&amp;IF(F20="Scenario1PBT14",'Major retrofit'!$AR$20,IF(F20="Scenario2PBT14",'Major retrofit'!$AS$20,IF(F20="Scenario3PBT14",'Major retrofit'!$AT$20,"")))&amp;IF(F20="Scenario1PBT15",'Major retrofit'!$AU$20,IF(F20="Scenario2PBT15",'Major retrofit'!$AV$20,IF(F20="Scenario3PBT15",'Major retrofit'!$AW$20,"")))</f>
        <v/>
      </c>
      <c r="N20" s="118">
        <f t="shared" si="16"/>
        <v>0</v>
      </c>
      <c r="O20" s="206" t="str">
        <f>IF(F20="Scenario1PBT1",'Major retrofit'!$E$23,IF(F20="Scenario2PBT1",'Major retrofit'!$F$23,IF(F20="Scenario3PBT1",'Major retrofit'!$G$23,"")))&amp;IF(F20="Scenario1PBT2",'Major retrofit'!$H$23,IF(F20="Scenario2PBT2",'Major retrofit'!$I$23,IF(F20="Scenario3PBT2",'Major retrofit'!$J$23,"")))&amp;IF(F20="Scenario1PBT3",'Major retrofit'!$K$23,IF(F20="Scenario2PBT3",'Major retrofit'!$L$23,IF(F20="Scenario3PBT3",'Major retrofit'!$M$23,"")))&amp;IF(F20="Scenario1PBT4",'Major retrofit'!$N$23,IF(F20="Scenario2PBT4",'Major retrofit'!$O$23,IF(F20="Scenario3PBT4",'Major retrofit'!$P$23,"")))&amp;IF(F20="Scenario1PBT5",'Major retrofit'!$Q$23,IF(F20="Scenario2PBT5",'Major retrofit'!$R$23,IF(F20="Scenario3PBT5",'Major retrofit'!$S$23,"")))&amp;IF(F20="Scenario1PBT6",'Major retrofit'!$T$23,IF(F20="Scenario2PBT6",'Major retrofit'!$U$23,IF(F20="Scenario3PBT6",'Major retrofit'!$V$23,"")))&amp;IF(F20="Scenario1PBT7",'Major retrofit'!$W$23,IF(F20="Scenario2PBT7",'Major retrofit'!$X$23,IF(F20="Scenario3PBT7",'Major retrofit'!$Y$23,"")))&amp;IF(F20="Scenario1PBT8",'Major retrofit'!$Z$23,IF(F20="Scenario2PBT8",'Major retrofit'!$AA$23,IF(F20="Scenario3PBT8",'Major retrofit'!$AB$23,"")))&amp;IF(F20="Scenario1PBT9",'Major retrofit'!$AC$23,IF(F20="Scenario2PBT9",'Major retrofit'!$AD$23,IF(F20="Scenario3PBT9",'Major retrofit'!$AE$23,"")))&amp;IF(F20="Scenario1PBT10",'Major retrofit'!$AF$23,IF(F20="Scenario2PBT10",'Major retrofit'!$AG$23,IF(F20="Scenario3PBT10",'Major retrofit'!$AH$23,"")))&amp;IF(F20="Scenario1PBT11",'Major retrofit'!$AI$23,IF(F20="Scenario2PBT11",'Major retrofit'!$AJ$23,IF(F20="Scenario3PBT11",'Major retrofit'!$AK$23,"")))&amp;IF(F20="Scenario1PBT12",'Major retrofit'!$AL$23,IF(F20="Scenario2PBT12",'Major retrofit'!$AM$23,IF(F20="Scenario3PBT12",'Major retrofit'!$AN$23,"")))&amp;IF(F20="Scenario1PBT13",'Major retrofit'!$AO$23,IF(F20="Scenario2PBT13",'Major retrofit'!$AP$23,IF(F20="Scenario3PBT13",'Major retrofit'!$AQ$23,"")))&amp;IF(F20="Scenario1PBT14",'Major retrofit'!$AR$23,IF(F20="Scenario2PBT14",'Major retrofit'!$AS$23,IF(F20="Scenario3PBT14",'Major retrofit'!$AT$23,"")))&amp;IF(F20="Scenario1PBT15",'Major retrofit'!$AU$23,IF(F20="Scenario2PBT15",'Major retrofit'!$AV$23,IF(F20="Scenario3PBT15",'Major retrofit'!$AW$23,"")))</f>
        <v/>
      </c>
      <c r="P20" s="117">
        <f t="shared" si="17"/>
        <v>0</v>
      </c>
      <c r="Q20" s="117" t="str">
        <f>IF(F20="Scenario1PBT1",'Major retrofit'!$E$25,IF(F20="Scenario2PBT1",'Major retrofit'!$F$25,IF(F20="Scenario3PBT1",'Major retrofit'!$G$25,"")))&amp;IF(F20="Scenario1PBT2",'Major retrofit'!$H$25,IF(F20="Scenario2PBT2",'Major retrofit'!$I$25,IF(F20="Scenario3PBT2",'Major retrofit'!$J$25,"")))&amp;IF(F20="Scenario1PBT3",'Major retrofit'!$K$25,IF(F20="Scenario2PBT3",'Major retrofit'!$L$25,IF(F20="Scenario3PBT3",'Major retrofit'!$M$25,"")))&amp;IF(F20="Scenario1PBT4",'Major retrofit'!$N$25,IF(F20="Scenario2PBT4",'Major retrofit'!$O$25,IF(F20="Scenario3PBT4",'Major retrofit'!$P$25,"")))&amp;IF(F20="Scenario1PBT5",'Major retrofit'!$Q$25,IF(F20="Scenario2PBT5",'Major retrofit'!$R$25,IF(F20="Scenario3PBT5",'Major retrofit'!$S$25,"")))&amp;IF(F20="Scenario1PBT6",'Major retrofit'!$T$25,IF(F20="Scenario2PBT6",'Major retrofit'!$U$25,IF(F20="Scenario3PBT6",'Major retrofit'!$V$25,"")))&amp;IF(F20="Scenario1PBT7",'Major retrofit'!$W$25,IF(F20="Scenario2PBT7",'Major retrofit'!$X$25,IF(F20="Scenario3PBT7",'Major retrofit'!$Y$25,"")))&amp;IF(F20="Scenario1PBT8",'Major retrofit'!$Z$25,IF(F20="Scenario2PBT8",'Major retrofit'!$AA$25,IF(F20="Scenario3PBT8",'Major retrofit'!$AB$25,"")))&amp;IF(F20="Scenario1PBT9",'Major retrofit'!$AC$25,IF(F20="Scenario2PBT9",'Major retrofit'!$AD$25,IF(F20="Scenario3PBT9",'Major retrofit'!$AE$25,"")))&amp;IF(F20="Scenario1PBT10",'Major retrofit'!$AF$25,IF(F20="Scenario2PBT10",'Major retrofit'!$AG$25,IF(F20="Scenario3PBT10",'Major retrofit'!$AH$25,"")))&amp;IF(F20="Scenario1PBT11",'Major retrofit'!$AI$25,IF(F20="Scenario2PBT11",'Major retrofit'!$AJ$25,IF(F20="Scenario3PBT11",'Major retrofit'!$AK$25,"")))&amp;IF(F20="Scenario1PBT12",'Major retrofit'!$AL$25,IF(F20="Scenario2PBT12",'Major retrofit'!$AM$25,IF(F20="Scenario3PBT12",'Major retrofit'!$AN$25,"")))&amp;IF(F20="Scenario1PBT13",'Major retrofit'!$AO$25,IF(F20="Scenario2PBT13",'Major retrofit'!$AP$25,IF(F20="Scenario3PBT13",'Major retrofit'!$AQ$25,"")))&amp;IF(F20="Scenario1PBT14",'Major retrofit'!$AR$25,IF(F20="Scenario2PBT14",'Major retrofit'!$AS$25,IF(F20="Scenario3PBT14",'Major retrofit'!$AT$25,"")))&amp;IF(F20="Scenario1PBT15",'Major retrofit'!$AU$25,IF(F20="Scenario2PBT15",'Major retrofit'!$AV$25,IF(F20="Scenario3PBT15",'Major retrofit'!$AW$25,"")))</f>
        <v/>
      </c>
      <c r="R20" s="117">
        <f t="shared" si="18"/>
        <v>0</v>
      </c>
      <c r="S20" s="117" t="str">
        <f>IF(F20="Scenario1PBT1",'Major retrofit'!$E$27,IF(F20="Scenario2PBT1",'Major retrofit'!$F$27,IF(F20="Scenario3PBT1",'Major retrofit'!$G$27,"")))&amp;IF(F20="Scenario1PBT2",'Major retrofit'!$H$27,IF(F20="Scenario2PBT2",'Major retrofit'!$I$27,IF(F20="Scenario3PBT2",'Major retrofit'!$J$27,"")))&amp;IF(F20="Scenario1PBT3",'Major retrofit'!$K$27,IF(F20="Scenario2PBT3",'Major retrofit'!$L$27,IF(F20="Scenario3PBT3",'Major retrofit'!$M$27,"")))&amp;IF(F20="Scenario1PBT4",'Major retrofit'!$N$27,IF(F20="Scenario2PBT4",'Major retrofit'!$O$27,IF(F20="Scenario3PBT4",'Major retrofit'!$P$27,"")))&amp;IF(F20="Scenario1PBT5",'Major retrofit'!$Q$27,IF(F20="Scenario2PBT5",'Major retrofit'!$R$27,IF(F20="Scenario3PBT5",'Major retrofit'!$S$27,"")))&amp;IF(F20="Scenario1PBT6",'Major retrofit'!$T$27,IF(F20="Scenario2PBT6",'Major retrofit'!$U$27,IF(F20="Scenario3PBT6",'Major retrofit'!$V$27,"")))&amp;IF(F20="Scenario1PBT7",'Major retrofit'!$W$27,IF(F20="Scenario2PBT7",'Major retrofit'!$X$27,IF(F20="Scenario3PBT7",'Major retrofit'!$Y$27,"")))&amp;IF(F20="Scenario1PBT8",'Major retrofit'!$Z$27,IF(F20="Scenario2PBT8",'Major retrofit'!$AA$27,IF(F20="Scenario3PBT8",'Major retrofit'!$AB$27,"")))&amp;IF(F20="Scenario1PBT9",'Major retrofit'!$AC$27,IF(F20="Scenario2PBT9",'Major retrofit'!$AD$27,IF(F20="Scenario3PBT9",'Major retrofit'!$AE$27,"")))&amp;IF(F20="Scenario1PBT10",'Major retrofit'!$AF$27,IF(F20="Scenario2PBT10",'Major retrofit'!$AG$27,IF(F20="Scenario3PBT10",'Major retrofit'!$AH$27,"")))&amp;IF(F20="Scenario1PBT11",'Major retrofit'!$AI$27,IF(F20="Scenario2PBT11",'Major retrofit'!$AJ$27,IF(F20="Scenario3PBT11",'Major retrofit'!$AK$27,"")))&amp;IF(F20="Scenario1PBT12",'Major retrofit'!$AL$27,IF(F20="Scenario2PBT12",'Major retrofit'!$AM$27,IF(F20="Scenario3PBT12",'Major retrofit'!$AN$27,"")))&amp;IF(F20="Scenario1PBT13",'Major retrofit'!$AO$27,IF(F20="Scenario2PBT13",'Major retrofit'!$AP$27,IF(F20="Scenario3PBT13",'Major retrofit'!$AQ$27,"")))&amp;IF(F20="Scenario1PBT14",'Major retrofit'!$AR$27,IF(F20="Scenario2PBT14",'Major retrofit'!$AS$27,IF(F20="Scenario3PBT14",'Major retrofit'!$AT$27,"")))&amp;IF(F20="Scenario1PBT15",'Major retrofit'!$AU$27,IF(F20="Scenario2PBT15",'Major retrofit'!$AV$27,IF(F20="Scenario3PBT15",'Major retrofit'!$AW$27,"")))</f>
        <v/>
      </c>
      <c r="T20" s="207">
        <f t="shared" si="19"/>
        <v>0</v>
      </c>
      <c r="U20" s="206" t="str">
        <f>IF(F20="Scenario1PBT1",'Major retrofit'!$E$38,IF(F20="Scenario2PBT1",'Major retrofit'!$F$38,IF(F20="Scenario3PBT1",'Major retrofit'!$G$38,"")))&amp;IF(F20="Scenario1PBT2",'Major retrofit'!$H$38,IF(F20="Scenario2PBT2",'Major retrofit'!$I$38,IF(F20="Scenario3PBT2",'Major retrofit'!$J$38,"")))&amp;IF(F20="Scenario1PBT3",'Major retrofit'!$K$38,IF(F20="Scenario2PBT3",'Major retrofit'!$L$38,IF(F20="Scenario3PBT3",'Major retrofit'!$M$38,"")))&amp;IF(F20="Scenario1PBT4",'Major retrofit'!$N$38,IF(F20="Scenario2PBT4",'Major retrofit'!$O$38,IF(F20="Scenario3PBT4",'Major retrofit'!$P$38,"")))&amp;IF(F20="Scenario1PBT5",'Major retrofit'!$Q$38,IF(F20="Scenario2PBT5",'Major retrofit'!$R$38,IF(F20="Scenario3PBT5",'Major retrofit'!$S$38,"")))&amp;IF(F20="Scenario1PBT6",'Major retrofit'!$T$38,IF(F20="Scenario2PBT6",'Major retrofit'!$U$38,IF(F20="Scenario3PBT6",'Major retrofit'!$V$38,"")))&amp;IF(F20="Scenario1PBT7",'Major retrofit'!$W$38,IF(F20="Scenario2PBT7",'Major retrofit'!$X$38,IF(F20="Scenario3PBT7",'Major retrofit'!$Y$38,"")))&amp;IF(F20="Scenario1PBT8",'Major retrofit'!$Z$38,IF(F20="Scenario2PBT8",'Major retrofit'!$AA$38,IF(F20="Scenario3PBT8",'Major retrofit'!$AB$38,"")))&amp;IF(F20="Scenario1PBT9",'Major retrofit'!$AC$38,IF(F20="Scenario2PBT9",'Major retrofit'!$AD$38,IF(F20="Scenario3PBT9",'Major retrofit'!$AE$38,"")))&amp;IF(F20="Scenario1PBT10",'Major retrofit'!$AF$38,IF(F20="Scenario2PBT10",'Major retrofit'!$AG$38,IF(F20="Scenario3PBT10",'Major retrofit'!$AH$38,"")))&amp;IF(F20="Scenario1PBT11",'Major retrofit'!$AI$38,IF(F20="Scenario2PBT11",'Major retrofit'!$AJ$38,IF(F20="Scenario3PBT11",'Major retrofit'!$AK$38,"")))&amp;IF(F20="Scenario1PBT12",'Major retrofit'!$AL$38,IF(F20="Scenario2PBT12",'Major retrofit'!$AM$38,IF(F20="Scenario3PBT12",'Major retrofit'!$AN$38,"")))&amp;IF(F20="Scenario1PBT13",'Major retrofit'!$AO$38,IF(F20="Scenario2PBT13",'Major retrofit'!$AP$38,IF(F20="Scenario3PBT13",'Major retrofit'!$AQ$38,"")))&amp;IF(F20="Scenario1PBT14",'Major retrofit'!$AR$38,IF(F20="Scenario2PBT14",'Major retrofit'!$AS$38,IF(F20="Scenario3PBT14",'Major retrofit'!$AT$38,"")))&amp;IF(F20="Scenario1PBT15",'Major retrofit'!$AU$38,IF(F20="Scenario2PBT15",'Major retrofit'!$AV$38,IF(F20="Scenario3PBT15",'Major retrofit'!$AW$38,"")))</f>
        <v/>
      </c>
      <c r="V20" s="117">
        <f t="shared" si="20"/>
        <v>0</v>
      </c>
      <c r="W20" s="117" t="str">
        <f>IF(F20="Scenario1PBT1",'Major retrofit'!$E$40,IF(F20="Scenario2PBT1",'Major retrofit'!$F$40,IF(F20="Scenario3PBT1",'Major retrofit'!$G$40,"")))&amp;IF(F20="Scenario1PBT2",'Major retrofit'!$H$40,IF(F20="Scenario2PBT2",'Major retrofit'!$I$40,IF(F20="Scenario3PBT2",'Major retrofit'!$J$40,"")))&amp;IF(F20="Scenario1PBT3",'Major retrofit'!$K$40,IF(F20="Scenario2PBT3",'Major retrofit'!$L$40,IF(F20="Scenario3PBT3",'Major retrofit'!$M$40,"")))&amp;IF(F20="Scenario1PBT4",'Major retrofit'!$N$40,IF(F20="Scenario2PBT4",'Major retrofit'!$O$40,IF(F20="Scenario3PBT4",'Major retrofit'!$P$40,"")))&amp;IF(F20="Scenario1PBT5",'Major retrofit'!$Q$40,IF(F20="Scenario2PBT5",'Major retrofit'!$R$40,IF(F20="Scenario3PBT5",'Major retrofit'!$S$40,"")))&amp;IF(F20="Scenario1PBT6",'Major retrofit'!$T$40,IF(F20="Scenario2PBT6",'Major retrofit'!$U$40,IF(F20="Scenario3PBT6",'Major retrofit'!$V$40,"")))&amp;IF(F20="Scenario1PBT7",'Major retrofit'!$W$40,IF(F20="Scenario2PBT7",'Major retrofit'!$X$40,IF(F20="Scenario3PBT7",'Major retrofit'!$Y$40,"")))&amp;IF(F20="Scenario1PBT8",'Major retrofit'!$Z$40,IF(F20="Scenario2PBT8",'Major retrofit'!$AA$40,IF(F20="Scenario3PBT8",'Major retrofit'!$AB$40,"")))&amp;IF(F20="Scenario1PBT9",'Major retrofit'!$AC$40,IF(F20="Scenario2PBT9",'Major retrofit'!$AD$40,IF(F20="Scenario3PBT9",'Major retrofit'!$AE$40,"")))&amp;IF(F20="Scenario1PBT10",'Major retrofit'!$AF$40,IF(F20="Scenario2PBT10",'Major retrofit'!$AG$40,IF(F20="Scenario3PBT10",'Major retrofit'!$AH$40,"")))&amp;IF(F20="Scenario1PBT11",'Major retrofit'!$AI$40,IF(F20="Scenario2PBT11",'Major retrofit'!$AJ$40,IF(F20="Scenario3PBT11",'Major retrofit'!$AK$40,"")))&amp;IF(F20="Scenario1PBT12",'Major retrofit'!$AL$40,IF(F20="Scenario2PBT12",'Major retrofit'!$AM$40,IF(F20="Scenario3PBT12",'Major retrofit'!$AN$40,"")))&amp;IF(F20="Scenario1PBT13",'Major retrofit'!$AO$40,IF(F20="Scenario2PBT13",'Major retrofit'!$AP$40,IF(F20="Scenario3PBT13",'Major retrofit'!$AQ$40,"")))&amp;IF(F20="Scenario1PBT14",'Major retrofit'!$AR$40,IF(F20="Scenario2PBT14",'Major retrofit'!$AS$40,IF(F20="Scenario3PBT14",'Major retrofit'!$AT$40,"")))&amp;IF(F20="Scenario1PBT15",'Major retrofit'!$AU$40,IF(F20="Scenario2PBT15",'Major retrofit'!$AV$40,IF(F20="Scenario3PBT15",'Major retrofit'!$AW$40,"")))</f>
        <v/>
      </c>
      <c r="X20" s="117">
        <f t="shared" si="21"/>
        <v>0</v>
      </c>
      <c r="Y20" s="117" t="str">
        <f>IF(F20="Scenario1PBT1",'Major retrofit'!$E$42,IF(F20="Scenario2PBT1",'Major retrofit'!$F$42,IF(F20="Scenario3PBT1",'Major retrofit'!$G$42,"")))&amp;IF(F20="Scenario1PBT2",'Major retrofit'!$H$42,IF(F20="Scenario2PBT2",'Major retrofit'!$I$42,IF(F20="Scenario3PBT2",'Major retrofit'!$J$42,"")))&amp;IF(F20="Scenario1PBT3",'Major retrofit'!$K$42,IF(F20="Scenario2PBT3",'Major retrofit'!$L$42,IF(F20="Scenario3PBT3",'Major retrofit'!$M$42,"")))&amp;IF(F20="Scenario1PBT4",'Major retrofit'!$N$42,IF(F20="Scenario2PBT4",'Major retrofit'!$O$42,IF(F20="Scenario3PBT4",'Major retrofit'!$P$42,"")))&amp;IF(F20="Scenario1PBT5",'Major retrofit'!$Q$42,IF(F20="Scenario2PBT5",'Major retrofit'!$R$42,IF(F20="Scenario3PBT5",'Major retrofit'!$S$42,"")))&amp;IF(F20="Scenario1PBT6",'Major retrofit'!$T$42,IF(F20="Scenario2PBT6",'Major retrofit'!$U$42,IF(F20="Scenario3PBT6",'Major retrofit'!$V$42,"")))&amp;IF(F20="Scenario1PBT7",'Major retrofit'!$W$42,IF(F20="Scenario2PBT7",'Major retrofit'!$X$42,IF(F20="Scenario3PBT7",'Major retrofit'!$Y$42,"")))&amp;IF(F20="Scenario1PBT8",'Major retrofit'!$Z$42,IF(F20="Scenario2PBT8",'Major retrofit'!$AA$42,IF(F20="Scenario3PBT8",'Major retrofit'!$AB$42,"")))&amp;IF(F20="Scenario1PBT9",'Major retrofit'!$AC$42,IF(F20="Scenario2PBT9",'Major retrofit'!$AD$42,IF(F20="Scenario3PBT9",'Major retrofit'!$AE$42,"")))&amp;IF(F20="Scenario1PBT10",'Major retrofit'!$AF$42,IF(F20="Scenario2PBT10",'Major retrofit'!$AG$42,IF(F20="Scenario3PBT10",'Major retrofit'!$AH$42,"")))&amp;IF(F20="Scenario1PBT11",'Major retrofit'!$AI$42,IF(F20="Scenario2PBT11",'Major retrofit'!$AJ$42,IF(F20="Scenario3PBT11",'Major retrofit'!$AK$42,"")))&amp;IF(F20="Scenario1PBT12",'Major retrofit'!$AL$42,IF(F20="Scenario2PBT12",'Major retrofit'!$AM$42,IF(F20="Scenario3PBT12",'Major retrofit'!$AN$42,"")))&amp;IF(F20="Scenario1PBT13",'Major retrofit'!$AO$42,IF(F20="Scenario2PBT13",'Major retrofit'!$AP$42,IF(F20="Scenario3PBT13",'Major retrofit'!$AQ$42,"")))&amp;IF(F20="Scenario1PBT14",'Major retrofit'!$AR$42,IF(F20="Scenario2PBT14",'Major retrofit'!$AS$42,IF(F20="Scenario3PBT14",'Major retrofit'!$AT$42,"")))&amp;IF(F20="Scenario1PBT15",'Major retrofit'!$AU$42,IF(F20="Scenario2PBT15",'Major retrofit'!$AV$42,IF(F20="Scenario3PBT15",'Major retrofit'!$AW$42,"")))</f>
        <v/>
      </c>
      <c r="Z20" s="117">
        <f t="shared" si="22"/>
        <v>0</v>
      </c>
      <c r="AA20" s="178" t="str">
        <f>IF(F20="Scenario1PBT1",'Major retrofit'!$E$101,IF(F20="Scenario2PBT1",'Major retrofit'!$F$101,IF(F20="Scenario3PBT1",'Major retrofit'!$G$101,"")))&amp;IF(F20="Scenario1PBT2",'Major retrofit'!$H$101,IF(F20="Scenario2PBT2",'Major retrofit'!$I$101,IF(F20="Scenario3PBT2",'Major retrofit'!$J$101,"")))&amp;IF(F20="Scenario1PBT3",'Major retrofit'!$K$101,IF(F20="Scenario2PBT3",'Major retrofit'!$L$101,IF(F20="Scenario3PBT3",'Major retrofit'!$M$101,"")))&amp;IF(F20="Scenario1PBT4",'Major retrofit'!$N$101,IF(F20="Scenario2PBT4",'Major retrofit'!$O$101,IF(F20="Scenario3PBT4",'Major retrofit'!$P$101,"")))&amp;IF(F20="Scenario1PBT5",'Major retrofit'!$Q$101,IF(F20="Scenario2PBT5",'Major retrofit'!$R$101,IF(F20="Scenario3PBT5",'Major retrofit'!$S$101,"")))&amp;IF(F20="Scenario1PBT6",'Major retrofit'!$T$101,IF(F20="Scenario2PBT6",'Major retrofit'!$U$101,IF(F20="Scenario3PBT6",'Major retrofit'!$V$101,"")))&amp;IF(F20="Scenario1PBT7",'Major retrofit'!$W$101,IF(F20="Scenario2PBT7",'Major retrofit'!$X$101,IF(F20="Scenario3PBT7",'Major retrofit'!$Y$101,"")))&amp;IF(F20="Scenario1PBT8",'Major retrofit'!$Z$101,IF(F20="Scenario2PBT8",'Major retrofit'!$AA$101,IF(F20="Scenario3PBT8",'Major retrofit'!$AB$101,"")))&amp;IF(F20="Scenario1PBT9",'Major retrofit'!$AC$101,IF(F20="Scenario2PBT9",'Major retrofit'!$AD$101,IF(F20="Scenario3PBT9",'Major retrofit'!$AE$101,"")))&amp;IF(F20="Scenario1PBT10",'Major retrofit'!$AF$101,IF(F20="Scenario2PBT10",'Major retrofit'!$AG$101,IF(F20="Scenario3PBT10",'Major retrofit'!$AH$101,"")))&amp;IF(F20="Scenario1PBT11",'Major retrofit'!$AI$101,IF(F20="Scenario2PBT11",'Major retrofit'!$AJ$101,IF(F20="Scenario3PBT11",'Major retrofit'!$AK$101,"")))&amp;IF(F20="Scenario1PBT12",'Major retrofit'!$AL$101,IF(F20="Scenario2PBT12",'Major retrofit'!$AM$101,IF(F20="Scenario3PBT12",'Major retrofit'!$AN$101,"")))&amp;IF(F20="Scenario1PBT13",'Major retrofit'!$AO$101,IF(F20="Scenario2PBT13",'Major retrofit'!$AP$101,IF(F20="Scenario3PBT13",'Major retrofit'!$AQ$101,"")))&amp;IF(F20="Scenario1PBT14",'Major retrofit'!$AR$101,IF(F20="Scenario2PBT14",'Major retrofit'!$AS$101,IF(F20="Scenario3PBT14",'Major retrofit'!$AT$101,"")))&amp;IF(F20="Scenario1PBT15",'Major retrofit'!$AU$101,IF(F20="Scenario2PBT15",'Major retrofit'!$AV$101,IF(F20="Scenario3PBT15",'Major retrofit'!$AW$101,"")))</f>
        <v/>
      </c>
      <c r="AB20" s="179">
        <f t="shared" si="23"/>
        <v>0</v>
      </c>
      <c r="AC20" s="363" t="str">
        <f t="shared" si="24"/>
        <v/>
      </c>
      <c r="AD20" s="353">
        <f>IF(AC20="",IFERROR('Projection_Base-case'!G21-G20,0),0)</f>
        <v>0</v>
      </c>
      <c r="AE20" s="350">
        <f t="shared" si="0"/>
        <v>0</v>
      </c>
      <c r="AF20" s="361">
        <f>IFERROR(100*AD20/'Projection_Base-case'!G21,0)</f>
        <v>0</v>
      </c>
      <c r="AG20" s="352">
        <f>IF(AC20="",IFERROR('Projection_Base-case'!I21-I20,0),0)</f>
        <v>0</v>
      </c>
      <c r="AH20" s="353">
        <f t="shared" si="1"/>
        <v>0</v>
      </c>
      <c r="AI20" s="361">
        <f>IFERROR(100*AG20/'Projection_Base-case'!I21,0)</f>
        <v>0</v>
      </c>
      <c r="AJ20" s="352">
        <f>IF(AC20="",IFERROR('Projection_Base-case'!K21-K20,0),0)</f>
        <v>0</v>
      </c>
      <c r="AK20" s="353">
        <f t="shared" si="2"/>
        <v>0</v>
      </c>
      <c r="AL20" s="361">
        <f>IFERROR(100*AJ20/'Projection_Base-case'!K21,0)</f>
        <v>0</v>
      </c>
      <c r="AM20" s="352">
        <f>-IF(AC20="",IFERROR('Projection_Base-case'!M21-M20,0),0)</f>
        <v>0</v>
      </c>
      <c r="AN20" s="353">
        <f t="shared" si="3"/>
        <v>0</v>
      </c>
      <c r="AO20" s="354">
        <f>IFERROR(IF('Projection_Base-case'!N21&gt;0,100*AN20/'Projection_Base-case'!N21,100*AN20/N20),0)</f>
        <v>0</v>
      </c>
      <c r="AP20" s="355">
        <f>IF(AC20="",IFERROR('Projection_Base-case'!O21-O20,0),0)</f>
        <v>0</v>
      </c>
      <c r="AQ20" s="356">
        <f t="shared" si="4"/>
        <v>0</v>
      </c>
      <c r="AR20" s="356">
        <f>IFERROR(100*AP20/'Projection_Base-case'!O21,0)</f>
        <v>0</v>
      </c>
      <c r="AS20" s="355">
        <f>IF(AC20="",IFERROR('Projection_Base-case'!Q21-Q20,0),0)</f>
        <v>0</v>
      </c>
      <c r="AT20" s="356">
        <f t="shared" si="5"/>
        <v>0</v>
      </c>
      <c r="AU20" s="356">
        <f>IFERROR(100*AS20/'Projection_Base-case'!Q21,0)</f>
        <v>0</v>
      </c>
      <c r="AV20" s="355">
        <f>IF(AC20="",IFERROR('Projection_Base-case'!S21-S20,0),0)</f>
        <v>0</v>
      </c>
      <c r="AW20" s="356">
        <f t="shared" si="6"/>
        <v>0</v>
      </c>
      <c r="AX20" s="357">
        <f>IFERROR(100*AV20/'Projection_Base-case'!S21,0)</f>
        <v>0</v>
      </c>
      <c r="AY20" s="358">
        <f>IF(AC20="",IFERROR('Projection_Base-case'!U21-U20,0),0)</f>
        <v>0</v>
      </c>
      <c r="AZ20" s="359">
        <f t="shared" si="7"/>
        <v>0</v>
      </c>
      <c r="BA20" s="359">
        <f>IFERROR(100*AY20/'Projection_Base-case'!U21,0)</f>
        <v>0</v>
      </c>
      <c r="BB20" s="358">
        <f>IF(AC20="",IFERROR('Projection_Base-case'!W21-W20,0),0)</f>
        <v>0</v>
      </c>
      <c r="BC20" s="359">
        <f t="shared" si="8"/>
        <v>0</v>
      </c>
      <c r="BD20" s="359">
        <f>IFERROR(100*BB20/'Projection_Base-case'!W21,0)</f>
        <v>0</v>
      </c>
      <c r="BE20" s="358">
        <f>IF(AC20="",IFERROR('Projection_Base-case'!Y21-Y20,0),0)</f>
        <v>0</v>
      </c>
      <c r="BF20" s="359">
        <f t="shared" si="9"/>
        <v>0</v>
      </c>
      <c r="BG20" s="359">
        <f>IFERROR(100*BE20/'Projection_Base-case'!Y21,0)</f>
        <v>0</v>
      </c>
      <c r="BH20" s="359">
        <f t="shared" si="10"/>
        <v>0</v>
      </c>
      <c r="BI20" s="360">
        <f t="shared" si="11"/>
        <v>0</v>
      </c>
    </row>
    <row r="21" spans="1:61">
      <c r="A21" s="205">
        <v>17</v>
      </c>
      <c r="B21" s="347">
        <f>IF('Projection_Base-case'!B22&lt;&gt;"",'Projection_Base-case'!B22,0)</f>
        <v>0</v>
      </c>
      <c r="C21" s="347">
        <f>IF('Projection_Base-case'!C22&lt;&gt;"",'Projection_Base-case'!C22,0)</f>
        <v>0</v>
      </c>
      <c r="D21" s="365">
        <f>IF('Projection_Base-case'!D22&lt;&gt;"",'Projection_Base-case'!D22,0)</f>
        <v>0</v>
      </c>
      <c r="E21" s="322"/>
      <c r="F21" s="367" t="str">
        <f t="shared" si="12"/>
        <v>0</v>
      </c>
      <c r="G21" s="177" t="str">
        <f>IF(F21="Scenario1PBT1",'Major retrofit'!$E$6,IF(F21="Scenario2PBT1",'Major retrofit'!$F$6,IF(F21="Scenario3PBT1",'Major retrofit'!$G$6,"")))&amp;IF(F21="Scenario1PBT2",'Major retrofit'!$H$6,IF(F21="Scenario2PBT2",'Major retrofit'!$I$6,IF(F21="Scenario3PBT2",'Major retrofit'!$J$6,"")))&amp;IF(F21="Scenario1PBT3",'Major retrofit'!$K$6,IF(F21="Scenario2PBT3",'Major retrofit'!$L$6,IF(F21="Scenario3PBT3",'Major retrofit'!$M$6,"")))&amp;IF(F21="Scenario1PBT4",'Major retrofit'!$N$6,IF(F21="Scenario2PBT4",'Major retrofit'!$O$6,IF(F21="Scenario3PBT4",'Major retrofit'!$P$6,"")))&amp;IF(F21="Scenario1PBT5",'Major retrofit'!$Q$6,IF(F21="Scenario2PBT5",'Major retrofit'!$R$6,IF(F21="Scenario3PBT5",'Major retrofit'!$S$6,"")))&amp;IF(F21="Scenario1PBT6",'Major retrofit'!$T$6,IF(F21="Scenario2PBT6",'Major retrofit'!$U$6,IF(F21="Scenario3PBT6",'Major retrofit'!$V$6,"")))&amp;IF(F21="Scenario1PBT7",'Major retrofit'!$W$6,IF(F21="Scenario2PBT7",'Major retrofit'!$X$6,IF(F21="Scenario3PBT7",'Major retrofit'!$Y$6,"")))&amp;IF(F21="Scenario1PBT8",'Major retrofit'!$Z$6,IF(F21="Scenario2PBT8",'Major retrofit'!$AA$6,IF(F21="Scenario3PBT8",'Major retrofit'!$AB$6,"")))&amp;IF(F21="Scenario1PBT9",'Major retrofit'!$AC$6,IF(F21="Scenario2PBT9",'Major retrofit'!$AD$6,IF(F21="Scenario3PBT9",'Major retrofit'!$AE$6,"")))&amp;IF(F21="Scenario1PBT10",'Major retrofit'!$AF$6,IF(F21="Scenario2PBT10",'Major retrofit'!$AG$6,IF(F21="Scenario3PBT10",'Major retrofit'!$AH$6,"")))&amp;IF(F21="Scenario1PBT11",'Major retrofit'!$AI$6,IF(F21="Scenario2PBT11",'Major retrofit'!$AJ$6,IF(F21="Scenario3PBT11",'Major retrofit'!$AK$6,"")))&amp;IF(F21="Scenario1PBT12",'Major retrofit'!$AL$6,IF(F21="Scenario2PBT12",'Major retrofit'!$AM$6,IF(F21="Scenario3PBT12",'Major retrofit'!$AN$6,"")))&amp;IF(F21="Scenario1PBT13",'Major retrofit'!$AO$6,IF(F21="Scenario2PBT13",'Major retrofit'!$AP$6,IF(F21="Scenario3PBT13",'Major retrofit'!$AQ$6,"")))&amp;IF(F21="Scenario1PBT14",'Major retrofit'!$AR$6,IF(F21="Scenario2PBT14",'Major retrofit'!$AS$6,IF(F21="Scenario3PBT14",'Major retrofit'!$AT$6,"")))&amp;IF(F21="Scenario1PBT15",'Major retrofit'!$AU$6,IF(F21="Scenario2PBT15",'Major retrofit'!$AV$6,IF(F21="Scenario3PBT15",'Major retrofit'!$AW$6,"")))</f>
        <v/>
      </c>
      <c r="H21" s="117">
        <f t="shared" si="13"/>
        <v>0</v>
      </c>
      <c r="I21" s="178" t="str">
        <f>IF(F21="Scenario1PBT1",'Major retrofit'!$E$16,IF(F21="Scenario2PBT1",'Major retrofit'!$F$16,IF(F21="Scenario3PBT1",'Major retrofit'!$G$16,"")))&amp;IF(F21="Scenario1PBT2",'Major retrofit'!$H$16,IF(F21="Scenario2PBT2",'Major retrofit'!$I$16,IF(F21="Scenario3PBT2",'Major retrofit'!$J$16,"")))&amp;IF(F21="Scenario1PBT3",'Major retrofit'!$K$16,IF(F21="Scenario2PBT3",'Major retrofit'!$L$16,IF(F21="Scenario3PBT3",'Major retrofit'!$M$16,"")))&amp;IF(F21="Scenario1PBT4",'Major retrofit'!$N$16,IF(F21="Scenario2PBT4",'Major retrofit'!$O$16,IF(F21="Scenario3PBT4",'Major retrofit'!$P$16,"")))&amp;IF(F21="Scenario1PBT5",'Major retrofit'!$Q$16,IF(F21="Scenario2PBT5",'Major retrofit'!$R$16,IF(F21="Scenario3PBT5",'Major retrofit'!$S$16,"")))&amp;IF(F21="Scenario1PBT6",'Major retrofit'!$T$16,IF(F21="Scenario2PBT6",'Major retrofit'!$U$16,IF(F21="Scenario3PBT6",'Major retrofit'!$V$16,"")))&amp;IF(F21="Scenario1PBT7",'Major retrofit'!$W$16,IF(F21="Scenario2PBT7",'Major retrofit'!$X$16,IF(F21="Scenario3PBT7",'Major retrofit'!$Y$16,"")))&amp;IF(F21="Scenario1PBT8",'Major retrofit'!$Z$16,IF(F21="Scenario2PBT8",'Major retrofit'!$AA$16,IF(F21="Scenario3PBT8",'Major retrofit'!$AB$16,"")))&amp;IF(F21="Scenario1PBT9",'Major retrofit'!$AC$16,IF(F21="Scenario2PBT9",'Major retrofit'!$AD$16,IF(F21="Scenario3PBT9",'Major retrofit'!$AE$16,"")))&amp;IF(F21="Scenario1PBT10",'Major retrofit'!$AF$16,IF(F21="Scenario2PBT10",'Major retrofit'!$AG$16,IF(F21="Scenario3PBT10",'Major retrofit'!$AH$16,"")))&amp;IF(F21="Scenario1PBT11",'Major retrofit'!$AI$16,IF(F21="Scenario2PBT11",'Major retrofit'!$AJ$16,IF(F21="Scenario3PBT11",'Major retrofit'!$AK$16,"")))&amp;IF(F21="Scenario1PBT12",'Major retrofit'!$AL$16,IF(F21="Scenario2PBT12",'Major retrofit'!$AM$16,IF(F21="Scenario3PBT12",'Major retrofit'!$AN$16,"")))&amp;IF(F21="Scenario1PBT13",'Major retrofit'!$AO$16,IF(F21="Scenario2PBT13",'Major retrofit'!$AP$16,IF(F21="Scenario3PBT13",'Major retrofit'!$AQ$16,"")))&amp;IF(F21="Scenario1PBT14",'Major retrofit'!$AR$16,IF(F21="Scenario2PBT14",'Major retrofit'!$AS$16,IF(F21="Scenario3PBT14",'Major retrofit'!$AT$16,"")))&amp;IF(F21="Scenario1PBT15",'Major retrofit'!$AU$16,IF(F21="Scenario2PBT15",'Major retrofit'!$AV$16,IF(F21="Scenario3PBT15",'Major retrofit'!$AW$16,"")))</f>
        <v/>
      </c>
      <c r="J21" s="117">
        <f t="shared" si="14"/>
        <v>0</v>
      </c>
      <c r="K21" s="117" t="str">
        <f>IF(F21="Scenario1PBT1",'Major retrofit'!$E$18,IF(F21="Scenario2PBT1",'Major retrofit'!$F$18,IF(F21="Scenario3PBT1",'Major retrofit'!$G$18,"")))&amp;IF(F21="Scenario1PBT2",'Major retrofit'!$H$18,IF(F21="Scenario2PBT2",'Major retrofit'!$I$18,IF(F21="Scenario3PBT2",'Major retrofit'!$J$18,"")))&amp;IF(F21="Scenario1PBT3",'Major retrofit'!$K$18,IF(F21="Scenario2PBT3",'Major retrofit'!$L$18,IF(F21="Scenario3PBT3",'Major retrofit'!$M$18,"")))&amp;IF(F21="Scenario1PBT4",'Major retrofit'!$N$18,IF(F21="Scenario2PBT4",'Major retrofit'!$O$18,IF(F21="Scenario3PBT4",'Major retrofit'!$P$18,"")))&amp;IF(F21="Scenario1PBT5",'Major retrofit'!$Q$18,IF(F21="Scenario2PBT5",'Major retrofit'!$R$18,IF(F21="Scenario3PBT5",'Major retrofit'!$S$18,"")))&amp;IF(F21="Scenario1PBT6",'Major retrofit'!$T$18,IF(F21="Scenario2PBT6",'Major retrofit'!$U$18,IF(F21="Scenario3PBT6",'Major retrofit'!$V$18,"")))&amp;IF(F21="Scenario1PBT7",'Major retrofit'!$W$18,IF(F21="Scenario2PBT7",'Major retrofit'!$X$18,IF(F21="Scenario3PBT7",'Major retrofit'!$Y$18,"")))&amp;IF(F21="Scenario1PBT8",'Major retrofit'!$Z$18,IF(F21="Scenario2PBT8",'Major retrofit'!$AA$18,IF(F21="Scenario3PBT8",'Major retrofit'!$AB$18,"")))&amp;IF(F21="Scenario1PBT9",'Major retrofit'!$AC$18,IF(F21="Scenario2PBT9",'Major retrofit'!$AD$18,IF(F21="Scenario3PBT9",'Major retrofit'!$AE$18,"")))&amp;IF(F21="Scenario1PBT10",'Major retrofit'!$AF$18,IF(F21="Scenario2PBT10",'Major retrofit'!$AG$18,IF(F21="Scenario3PBT10",'Major retrofit'!$AH$18,"")))&amp;IF(F21="Scenario1PBT11",'Major retrofit'!$AI$18,IF(F21="Scenario2PBT11",'Major retrofit'!$AJ$18,IF(F21="Scenario3PBT11",'Major retrofit'!$AK$18,"")))&amp;IF(F21="Scenario1PBT12",'Major retrofit'!$AL$18,IF(F21="Scenario2PBT12",'Major retrofit'!$AM$18,IF(F21="Scenario3PBT12",'Major retrofit'!$AN$18,"")))&amp;IF(F21="Scenario1PBT13",'Major retrofit'!$AO$18,IF(F21="Scenario2PBT13",'Major retrofit'!$AP$18,IF(F21="Scenario3PBT13",'Major retrofit'!$AQ$18,"")))&amp;IF(F21="Scenario1PBT14",'Major retrofit'!$AR$18,IF(F21="Scenario2PBT14",'Major retrofit'!$AS$18,IF(F21="Scenario3PBT14",'Major retrofit'!$AT$18,"")))&amp;IF(F21="Scenario1PBT15",'Major retrofit'!$AU$18,IF(F21="Scenario2PBT15",'Major retrofit'!$AV$18,IF(F21="Scenario3PBT15",'Major retrofit'!$AW$18,"")))</f>
        <v/>
      </c>
      <c r="L21" s="117">
        <f t="shared" si="15"/>
        <v>0</v>
      </c>
      <c r="M21" s="117" t="str">
        <f>IF(F21="Scenario1PBT1",'Major retrofit'!$E$20,IF(F21="Scenario2PBT1",'Major retrofit'!$F$20,IF(F21="Scenario3PBT1",'Major retrofit'!$G$20,"")))&amp;IF(F21="Scenario1PBT2",'Major retrofit'!$H$20,IF(F21="Scenario2PBT2",'Major retrofit'!$I$20,IF(F21="Scenario3PBT2",'Major retrofit'!$J$20,"")))&amp;IF(F21="Scenario1PBT3",'Major retrofit'!$K$20,IF(F21="Scenario2PBT3",'Major retrofit'!$L$20,IF(F21="Scenario3PBT3",'Major retrofit'!$M$20,"")))&amp;IF(F21="Scenario1PBT4",'Major retrofit'!$N$20,IF(F21="Scenario2PBT4",'Major retrofit'!$O$20,IF(F21="Scenario3PBT4",'Major retrofit'!$P$20,"")))&amp;IF(F21="Scenario1PBT5",'Major retrofit'!$Q$20,IF(F21="Scenario2PBT5",'Major retrofit'!$R$20,IF(F21="Scenario3PBT5",'Major retrofit'!$S$20,"")))&amp;IF(F21="Scenario1PBT6",'Major retrofit'!$T$20,IF(F21="Scenario2PBT6",'Major retrofit'!$U$20,IF(F21="Scenario3PBT6",'Major retrofit'!$V$20,"")))&amp;IF(F21="Scenario1PBT7",'Major retrofit'!$W$20,IF(F21="Scenario2PBT7",'Major retrofit'!$X$20,IF(F21="Scenario3PBT7",'Major retrofit'!$Y$20,"")))&amp;IF(F21="Scenario1PBT8",'Major retrofit'!$Z$20,IF(F21="Scenario2PBT8",'Major retrofit'!$AA$20,IF(F21="Scenario3PBT8",'Major retrofit'!$AB$20,"")))&amp;IF(F21="Scenario1PBT9",'Major retrofit'!$AC$20,IF(F21="Scenario2PBT9",'Major retrofit'!$AD$20,IF(F21="Scenario3PBT9",'Major retrofit'!$AE$20,"")))&amp;IF(F21="Scenario1PBT10",'Major retrofit'!$AF$20,IF(F21="Scenario2PBT10",'Major retrofit'!$AG$20,IF(F21="Scenario3PBT10",'Major retrofit'!$AH$20,"")))&amp;IF(F21="Scenario1PBT11",'Major retrofit'!$AI$20,IF(F21="Scenario2PBT11",'Major retrofit'!$AJ$20,IF(F21="Scenario3PBT11",'Major retrofit'!$AK$20,"")))&amp;IF(F21="Scenario1PBT12",'Major retrofit'!$AL$20,IF(F21="Scenario2PBT12",'Major retrofit'!$AM$20,IF(F21="Scenario3PBT12",'Major retrofit'!$AN$20,"")))&amp;IF(F21="Scenario1PBT13",'Major retrofit'!$AO$20,IF(F21="Scenario2PBT13",'Major retrofit'!$AP$20,IF(F21="Scenario3PBT13",'Major retrofit'!$AQ$20,"")))&amp;IF(F21="Scenario1PBT14",'Major retrofit'!$AR$20,IF(F21="Scenario2PBT14",'Major retrofit'!$AS$20,IF(F21="Scenario3PBT14",'Major retrofit'!$AT$20,"")))&amp;IF(F21="Scenario1PBT15",'Major retrofit'!$AU$20,IF(F21="Scenario2PBT15",'Major retrofit'!$AV$20,IF(F21="Scenario3PBT15",'Major retrofit'!$AW$20,"")))</f>
        <v/>
      </c>
      <c r="N21" s="118">
        <f t="shared" si="16"/>
        <v>0</v>
      </c>
      <c r="O21" s="206" t="str">
        <f>IF(F21="Scenario1PBT1",'Major retrofit'!$E$23,IF(F21="Scenario2PBT1",'Major retrofit'!$F$23,IF(F21="Scenario3PBT1",'Major retrofit'!$G$23,"")))&amp;IF(F21="Scenario1PBT2",'Major retrofit'!$H$23,IF(F21="Scenario2PBT2",'Major retrofit'!$I$23,IF(F21="Scenario3PBT2",'Major retrofit'!$J$23,"")))&amp;IF(F21="Scenario1PBT3",'Major retrofit'!$K$23,IF(F21="Scenario2PBT3",'Major retrofit'!$L$23,IF(F21="Scenario3PBT3",'Major retrofit'!$M$23,"")))&amp;IF(F21="Scenario1PBT4",'Major retrofit'!$N$23,IF(F21="Scenario2PBT4",'Major retrofit'!$O$23,IF(F21="Scenario3PBT4",'Major retrofit'!$P$23,"")))&amp;IF(F21="Scenario1PBT5",'Major retrofit'!$Q$23,IF(F21="Scenario2PBT5",'Major retrofit'!$R$23,IF(F21="Scenario3PBT5",'Major retrofit'!$S$23,"")))&amp;IF(F21="Scenario1PBT6",'Major retrofit'!$T$23,IF(F21="Scenario2PBT6",'Major retrofit'!$U$23,IF(F21="Scenario3PBT6",'Major retrofit'!$V$23,"")))&amp;IF(F21="Scenario1PBT7",'Major retrofit'!$W$23,IF(F21="Scenario2PBT7",'Major retrofit'!$X$23,IF(F21="Scenario3PBT7",'Major retrofit'!$Y$23,"")))&amp;IF(F21="Scenario1PBT8",'Major retrofit'!$Z$23,IF(F21="Scenario2PBT8",'Major retrofit'!$AA$23,IF(F21="Scenario3PBT8",'Major retrofit'!$AB$23,"")))&amp;IF(F21="Scenario1PBT9",'Major retrofit'!$AC$23,IF(F21="Scenario2PBT9",'Major retrofit'!$AD$23,IF(F21="Scenario3PBT9",'Major retrofit'!$AE$23,"")))&amp;IF(F21="Scenario1PBT10",'Major retrofit'!$AF$23,IF(F21="Scenario2PBT10",'Major retrofit'!$AG$23,IF(F21="Scenario3PBT10",'Major retrofit'!$AH$23,"")))&amp;IF(F21="Scenario1PBT11",'Major retrofit'!$AI$23,IF(F21="Scenario2PBT11",'Major retrofit'!$AJ$23,IF(F21="Scenario3PBT11",'Major retrofit'!$AK$23,"")))&amp;IF(F21="Scenario1PBT12",'Major retrofit'!$AL$23,IF(F21="Scenario2PBT12",'Major retrofit'!$AM$23,IF(F21="Scenario3PBT12",'Major retrofit'!$AN$23,"")))&amp;IF(F21="Scenario1PBT13",'Major retrofit'!$AO$23,IF(F21="Scenario2PBT13",'Major retrofit'!$AP$23,IF(F21="Scenario3PBT13",'Major retrofit'!$AQ$23,"")))&amp;IF(F21="Scenario1PBT14",'Major retrofit'!$AR$23,IF(F21="Scenario2PBT14",'Major retrofit'!$AS$23,IF(F21="Scenario3PBT14",'Major retrofit'!$AT$23,"")))&amp;IF(F21="Scenario1PBT15",'Major retrofit'!$AU$23,IF(F21="Scenario2PBT15",'Major retrofit'!$AV$23,IF(F21="Scenario3PBT15",'Major retrofit'!$AW$23,"")))</f>
        <v/>
      </c>
      <c r="P21" s="117">
        <f t="shared" si="17"/>
        <v>0</v>
      </c>
      <c r="Q21" s="117" t="str">
        <f>IF(F21="Scenario1PBT1",'Major retrofit'!$E$25,IF(F21="Scenario2PBT1",'Major retrofit'!$F$25,IF(F21="Scenario3PBT1",'Major retrofit'!$G$25,"")))&amp;IF(F21="Scenario1PBT2",'Major retrofit'!$H$25,IF(F21="Scenario2PBT2",'Major retrofit'!$I$25,IF(F21="Scenario3PBT2",'Major retrofit'!$J$25,"")))&amp;IF(F21="Scenario1PBT3",'Major retrofit'!$K$25,IF(F21="Scenario2PBT3",'Major retrofit'!$L$25,IF(F21="Scenario3PBT3",'Major retrofit'!$M$25,"")))&amp;IF(F21="Scenario1PBT4",'Major retrofit'!$N$25,IF(F21="Scenario2PBT4",'Major retrofit'!$O$25,IF(F21="Scenario3PBT4",'Major retrofit'!$P$25,"")))&amp;IF(F21="Scenario1PBT5",'Major retrofit'!$Q$25,IF(F21="Scenario2PBT5",'Major retrofit'!$R$25,IF(F21="Scenario3PBT5",'Major retrofit'!$S$25,"")))&amp;IF(F21="Scenario1PBT6",'Major retrofit'!$T$25,IF(F21="Scenario2PBT6",'Major retrofit'!$U$25,IF(F21="Scenario3PBT6",'Major retrofit'!$V$25,"")))&amp;IF(F21="Scenario1PBT7",'Major retrofit'!$W$25,IF(F21="Scenario2PBT7",'Major retrofit'!$X$25,IF(F21="Scenario3PBT7",'Major retrofit'!$Y$25,"")))&amp;IF(F21="Scenario1PBT8",'Major retrofit'!$Z$25,IF(F21="Scenario2PBT8",'Major retrofit'!$AA$25,IF(F21="Scenario3PBT8",'Major retrofit'!$AB$25,"")))&amp;IF(F21="Scenario1PBT9",'Major retrofit'!$AC$25,IF(F21="Scenario2PBT9",'Major retrofit'!$AD$25,IF(F21="Scenario3PBT9",'Major retrofit'!$AE$25,"")))&amp;IF(F21="Scenario1PBT10",'Major retrofit'!$AF$25,IF(F21="Scenario2PBT10",'Major retrofit'!$AG$25,IF(F21="Scenario3PBT10",'Major retrofit'!$AH$25,"")))&amp;IF(F21="Scenario1PBT11",'Major retrofit'!$AI$25,IF(F21="Scenario2PBT11",'Major retrofit'!$AJ$25,IF(F21="Scenario3PBT11",'Major retrofit'!$AK$25,"")))&amp;IF(F21="Scenario1PBT12",'Major retrofit'!$AL$25,IF(F21="Scenario2PBT12",'Major retrofit'!$AM$25,IF(F21="Scenario3PBT12",'Major retrofit'!$AN$25,"")))&amp;IF(F21="Scenario1PBT13",'Major retrofit'!$AO$25,IF(F21="Scenario2PBT13",'Major retrofit'!$AP$25,IF(F21="Scenario3PBT13",'Major retrofit'!$AQ$25,"")))&amp;IF(F21="Scenario1PBT14",'Major retrofit'!$AR$25,IF(F21="Scenario2PBT14",'Major retrofit'!$AS$25,IF(F21="Scenario3PBT14",'Major retrofit'!$AT$25,"")))&amp;IF(F21="Scenario1PBT15",'Major retrofit'!$AU$25,IF(F21="Scenario2PBT15",'Major retrofit'!$AV$25,IF(F21="Scenario3PBT15",'Major retrofit'!$AW$25,"")))</f>
        <v/>
      </c>
      <c r="R21" s="117">
        <f t="shared" si="18"/>
        <v>0</v>
      </c>
      <c r="S21" s="117" t="str">
        <f>IF(F21="Scenario1PBT1",'Major retrofit'!$E$27,IF(F21="Scenario2PBT1",'Major retrofit'!$F$27,IF(F21="Scenario3PBT1",'Major retrofit'!$G$27,"")))&amp;IF(F21="Scenario1PBT2",'Major retrofit'!$H$27,IF(F21="Scenario2PBT2",'Major retrofit'!$I$27,IF(F21="Scenario3PBT2",'Major retrofit'!$J$27,"")))&amp;IF(F21="Scenario1PBT3",'Major retrofit'!$K$27,IF(F21="Scenario2PBT3",'Major retrofit'!$L$27,IF(F21="Scenario3PBT3",'Major retrofit'!$M$27,"")))&amp;IF(F21="Scenario1PBT4",'Major retrofit'!$N$27,IF(F21="Scenario2PBT4",'Major retrofit'!$O$27,IF(F21="Scenario3PBT4",'Major retrofit'!$P$27,"")))&amp;IF(F21="Scenario1PBT5",'Major retrofit'!$Q$27,IF(F21="Scenario2PBT5",'Major retrofit'!$R$27,IF(F21="Scenario3PBT5",'Major retrofit'!$S$27,"")))&amp;IF(F21="Scenario1PBT6",'Major retrofit'!$T$27,IF(F21="Scenario2PBT6",'Major retrofit'!$U$27,IF(F21="Scenario3PBT6",'Major retrofit'!$V$27,"")))&amp;IF(F21="Scenario1PBT7",'Major retrofit'!$W$27,IF(F21="Scenario2PBT7",'Major retrofit'!$X$27,IF(F21="Scenario3PBT7",'Major retrofit'!$Y$27,"")))&amp;IF(F21="Scenario1PBT8",'Major retrofit'!$Z$27,IF(F21="Scenario2PBT8",'Major retrofit'!$AA$27,IF(F21="Scenario3PBT8",'Major retrofit'!$AB$27,"")))&amp;IF(F21="Scenario1PBT9",'Major retrofit'!$AC$27,IF(F21="Scenario2PBT9",'Major retrofit'!$AD$27,IF(F21="Scenario3PBT9",'Major retrofit'!$AE$27,"")))&amp;IF(F21="Scenario1PBT10",'Major retrofit'!$AF$27,IF(F21="Scenario2PBT10",'Major retrofit'!$AG$27,IF(F21="Scenario3PBT10",'Major retrofit'!$AH$27,"")))&amp;IF(F21="Scenario1PBT11",'Major retrofit'!$AI$27,IF(F21="Scenario2PBT11",'Major retrofit'!$AJ$27,IF(F21="Scenario3PBT11",'Major retrofit'!$AK$27,"")))&amp;IF(F21="Scenario1PBT12",'Major retrofit'!$AL$27,IF(F21="Scenario2PBT12",'Major retrofit'!$AM$27,IF(F21="Scenario3PBT12",'Major retrofit'!$AN$27,"")))&amp;IF(F21="Scenario1PBT13",'Major retrofit'!$AO$27,IF(F21="Scenario2PBT13",'Major retrofit'!$AP$27,IF(F21="Scenario3PBT13",'Major retrofit'!$AQ$27,"")))&amp;IF(F21="Scenario1PBT14",'Major retrofit'!$AR$27,IF(F21="Scenario2PBT14",'Major retrofit'!$AS$27,IF(F21="Scenario3PBT14",'Major retrofit'!$AT$27,"")))&amp;IF(F21="Scenario1PBT15",'Major retrofit'!$AU$27,IF(F21="Scenario2PBT15",'Major retrofit'!$AV$27,IF(F21="Scenario3PBT15",'Major retrofit'!$AW$27,"")))</f>
        <v/>
      </c>
      <c r="T21" s="207">
        <f t="shared" si="19"/>
        <v>0</v>
      </c>
      <c r="U21" s="206" t="str">
        <f>IF(F21="Scenario1PBT1",'Major retrofit'!$E$38,IF(F21="Scenario2PBT1",'Major retrofit'!$F$38,IF(F21="Scenario3PBT1",'Major retrofit'!$G$38,"")))&amp;IF(F21="Scenario1PBT2",'Major retrofit'!$H$38,IF(F21="Scenario2PBT2",'Major retrofit'!$I$38,IF(F21="Scenario3PBT2",'Major retrofit'!$J$38,"")))&amp;IF(F21="Scenario1PBT3",'Major retrofit'!$K$38,IF(F21="Scenario2PBT3",'Major retrofit'!$L$38,IF(F21="Scenario3PBT3",'Major retrofit'!$M$38,"")))&amp;IF(F21="Scenario1PBT4",'Major retrofit'!$N$38,IF(F21="Scenario2PBT4",'Major retrofit'!$O$38,IF(F21="Scenario3PBT4",'Major retrofit'!$P$38,"")))&amp;IF(F21="Scenario1PBT5",'Major retrofit'!$Q$38,IF(F21="Scenario2PBT5",'Major retrofit'!$R$38,IF(F21="Scenario3PBT5",'Major retrofit'!$S$38,"")))&amp;IF(F21="Scenario1PBT6",'Major retrofit'!$T$38,IF(F21="Scenario2PBT6",'Major retrofit'!$U$38,IF(F21="Scenario3PBT6",'Major retrofit'!$V$38,"")))&amp;IF(F21="Scenario1PBT7",'Major retrofit'!$W$38,IF(F21="Scenario2PBT7",'Major retrofit'!$X$38,IF(F21="Scenario3PBT7",'Major retrofit'!$Y$38,"")))&amp;IF(F21="Scenario1PBT8",'Major retrofit'!$Z$38,IF(F21="Scenario2PBT8",'Major retrofit'!$AA$38,IF(F21="Scenario3PBT8",'Major retrofit'!$AB$38,"")))&amp;IF(F21="Scenario1PBT9",'Major retrofit'!$AC$38,IF(F21="Scenario2PBT9",'Major retrofit'!$AD$38,IF(F21="Scenario3PBT9",'Major retrofit'!$AE$38,"")))&amp;IF(F21="Scenario1PBT10",'Major retrofit'!$AF$38,IF(F21="Scenario2PBT10",'Major retrofit'!$AG$38,IF(F21="Scenario3PBT10",'Major retrofit'!$AH$38,"")))&amp;IF(F21="Scenario1PBT11",'Major retrofit'!$AI$38,IF(F21="Scenario2PBT11",'Major retrofit'!$AJ$38,IF(F21="Scenario3PBT11",'Major retrofit'!$AK$38,"")))&amp;IF(F21="Scenario1PBT12",'Major retrofit'!$AL$38,IF(F21="Scenario2PBT12",'Major retrofit'!$AM$38,IF(F21="Scenario3PBT12",'Major retrofit'!$AN$38,"")))&amp;IF(F21="Scenario1PBT13",'Major retrofit'!$AO$38,IF(F21="Scenario2PBT13",'Major retrofit'!$AP$38,IF(F21="Scenario3PBT13",'Major retrofit'!$AQ$38,"")))&amp;IF(F21="Scenario1PBT14",'Major retrofit'!$AR$38,IF(F21="Scenario2PBT14",'Major retrofit'!$AS$38,IF(F21="Scenario3PBT14",'Major retrofit'!$AT$38,"")))&amp;IF(F21="Scenario1PBT15",'Major retrofit'!$AU$38,IF(F21="Scenario2PBT15",'Major retrofit'!$AV$38,IF(F21="Scenario3PBT15",'Major retrofit'!$AW$38,"")))</f>
        <v/>
      </c>
      <c r="V21" s="117">
        <f t="shared" si="20"/>
        <v>0</v>
      </c>
      <c r="W21" s="117" t="str">
        <f>IF(F21="Scenario1PBT1",'Major retrofit'!$E$40,IF(F21="Scenario2PBT1",'Major retrofit'!$F$40,IF(F21="Scenario3PBT1",'Major retrofit'!$G$40,"")))&amp;IF(F21="Scenario1PBT2",'Major retrofit'!$H$40,IF(F21="Scenario2PBT2",'Major retrofit'!$I$40,IF(F21="Scenario3PBT2",'Major retrofit'!$J$40,"")))&amp;IF(F21="Scenario1PBT3",'Major retrofit'!$K$40,IF(F21="Scenario2PBT3",'Major retrofit'!$L$40,IF(F21="Scenario3PBT3",'Major retrofit'!$M$40,"")))&amp;IF(F21="Scenario1PBT4",'Major retrofit'!$N$40,IF(F21="Scenario2PBT4",'Major retrofit'!$O$40,IF(F21="Scenario3PBT4",'Major retrofit'!$P$40,"")))&amp;IF(F21="Scenario1PBT5",'Major retrofit'!$Q$40,IF(F21="Scenario2PBT5",'Major retrofit'!$R$40,IF(F21="Scenario3PBT5",'Major retrofit'!$S$40,"")))&amp;IF(F21="Scenario1PBT6",'Major retrofit'!$T$40,IF(F21="Scenario2PBT6",'Major retrofit'!$U$40,IF(F21="Scenario3PBT6",'Major retrofit'!$V$40,"")))&amp;IF(F21="Scenario1PBT7",'Major retrofit'!$W$40,IF(F21="Scenario2PBT7",'Major retrofit'!$X$40,IF(F21="Scenario3PBT7",'Major retrofit'!$Y$40,"")))&amp;IF(F21="Scenario1PBT8",'Major retrofit'!$Z$40,IF(F21="Scenario2PBT8",'Major retrofit'!$AA$40,IF(F21="Scenario3PBT8",'Major retrofit'!$AB$40,"")))&amp;IF(F21="Scenario1PBT9",'Major retrofit'!$AC$40,IF(F21="Scenario2PBT9",'Major retrofit'!$AD$40,IF(F21="Scenario3PBT9",'Major retrofit'!$AE$40,"")))&amp;IF(F21="Scenario1PBT10",'Major retrofit'!$AF$40,IF(F21="Scenario2PBT10",'Major retrofit'!$AG$40,IF(F21="Scenario3PBT10",'Major retrofit'!$AH$40,"")))&amp;IF(F21="Scenario1PBT11",'Major retrofit'!$AI$40,IF(F21="Scenario2PBT11",'Major retrofit'!$AJ$40,IF(F21="Scenario3PBT11",'Major retrofit'!$AK$40,"")))&amp;IF(F21="Scenario1PBT12",'Major retrofit'!$AL$40,IF(F21="Scenario2PBT12",'Major retrofit'!$AM$40,IF(F21="Scenario3PBT12",'Major retrofit'!$AN$40,"")))&amp;IF(F21="Scenario1PBT13",'Major retrofit'!$AO$40,IF(F21="Scenario2PBT13",'Major retrofit'!$AP$40,IF(F21="Scenario3PBT13",'Major retrofit'!$AQ$40,"")))&amp;IF(F21="Scenario1PBT14",'Major retrofit'!$AR$40,IF(F21="Scenario2PBT14",'Major retrofit'!$AS$40,IF(F21="Scenario3PBT14",'Major retrofit'!$AT$40,"")))&amp;IF(F21="Scenario1PBT15",'Major retrofit'!$AU$40,IF(F21="Scenario2PBT15",'Major retrofit'!$AV$40,IF(F21="Scenario3PBT15",'Major retrofit'!$AW$40,"")))</f>
        <v/>
      </c>
      <c r="X21" s="117">
        <f t="shared" si="21"/>
        <v>0</v>
      </c>
      <c r="Y21" s="117" t="str">
        <f>IF(F21="Scenario1PBT1",'Major retrofit'!$E$42,IF(F21="Scenario2PBT1",'Major retrofit'!$F$42,IF(F21="Scenario3PBT1",'Major retrofit'!$G$42,"")))&amp;IF(F21="Scenario1PBT2",'Major retrofit'!$H$42,IF(F21="Scenario2PBT2",'Major retrofit'!$I$42,IF(F21="Scenario3PBT2",'Major retrofit'!$J$42,"")))&amp;IF(F21="Scenario1PBT3",'Major retrofit'!$K$42,IF(F21="Scenario2PBT3",'Major retrofit'!$L$42,IF(F21="Scenario3PBT3",'Major retrofit'!$M$42,"")))&amp;IF(F21="Scenario1PBT4",'Major retrofit'!$N$42,IF(F21="Scenario2PBT4",'Major retrofit'!$O$42,IF(F21="Scenario3PBT4",'Major retrofit'!$P$42,"")))&amp;IF(F21="Scenario1PBT5",'Major retrofit'!$Q$42,IF(F21="Scenario2PBT5",'Major retrofit'!$R$42,IF(F21="Scenario3PBT5",'Major retrofit'!$S$42,"")))&amp;IF(F21="Scenario1PBT6",'Major retrofit'!$T$42,IF(F21="Scenario2PBT6",'Major retrofit'!$U$42,IF(F21="Scenario3PBT6",'Major retrofit'!$V$42,"")))&amp;IF(F21="Scenario1PBT7",'Major retrofit'!$W$42,IF(F21="Scenario2PBT7",'Major retrofit'!$X$42,IF(F21="Scenario3PBT7",'Major retrofit'!$Y$42,"")))&amp;IF(F21="Scenario1PBT8",'Major retrofit'!$Z$42,IF(F21="Scenario2PBT8",'Major retrofit'!$AA$42,IF(F21="Scenario3PBT8",'Major retrofit'!$AB$42,"")))&amp;IF(F21="Scenario1PBT9",'Major retrofit'!$AC$42,IF(F21="Scenario2PBT9",'Major retrofit'!$AD$42,IF(F21="Scenario3PBT9",'Major retrofit'!$AE$42,"")))&amp;IF(F21="Scenario1PBT10",'Major retrofit'!$AF$42,IF(F21="Scenario2PBT10",'Major retrofit'!$AG$42,IF(F21="Scenario3PBT10",'Major retrofit'!$AH$42,"")))&amp;IF(F21="Scenario1PBT11",'Major retrofit'!$AI$42,IF(F21="Scenario2PBT11",'Major retrofit'!$AJ$42,IF(F21="Scenario3PBT11",'Major retrofit'!$AK$42,"")))&amp;IF(F21="Scenario1PBT12",'Major retrofit'!$AL$42,IF(F21="Scenario2PBT12",'Major retrofit'!$AM$42,IF(F21="Scenario3PBT12",'Major retrofit'!$AN$42,"")))&amp;IF(F21="Scenario1PBT13",'Major retrofit'!$AO$42,IF(F21="Scenario2PBT13",'Major retrofit'!$AP$42,IF(F21="Scenario3PBT13",'Major retrofit'!$AQ$42,"")))&amp;IF(F21="Scenario1PBT14",'Major retrofit'!$AR$42,IF(F21="Scenario2PBT14",'Major retrofit'!$AS$42,IF(F21="Scenario3PBT14",'Major retrofit'!$AT$42,"")))&amp;IF(F21="Scenario1PBT15",'Major retrofit'!$AU$42,IF(F21="Scenario2PBT15",'Major retrofit'!$AV$42,IF(F21="Scenario3PBT15",'Major retrofit'!$AW$42,"")))</f>
        <v/>
      </c>
      <c r="Z21" s="117">
        <f t="shared" si="22"/>
        <v>0</v>
      </c>
      <c r="AA21" s="178" t="str">
        <f>IF(F21="Scenario1PBT1",'Major retrofit'!$E$101,IF(F21="Scenario2PBT1",'Major retrofit'!$F$101,IF(F21="Scenario3PBT1",'Major retrofit'!$G$101,"")))&amp;IF(F21="Scenario1PBT2",'Major retrofit'!$H$101,IF(F21="Scenario2PBT2",'Major retrofit'!$I$101,IF(F21="Scenario3PBT2",'Major retrofit'!$J$101,"")))&amp;IF(F21="Scenario1PBT3",'Major retrofit'!$K$101,IF(F21="Scenario2PBT3",'Major retrofit'!$L$101,IF(F21="Scenario3PBT3",'Major retrofit'!$M$101,"")))&amp;IF(F21="Scenario1PBT4",'Major retrofit'!$N$101,IF(F21="Scenario2PBT4",'Major retrofit'!$O$101,IF(F21="Scenario3PBT4",'Major retrofit'!$P$101,"")))&amp;IF(F21="Scenario1PBT5",'Major retrofit'!$Q$101,IF(F21="Scenario2PBT5",'Major retrofit'!$R$101,IF(F21="Scenario3PBT5",'Major retrofit'!$S$101,"")))&amp;IF(F21="Scenario1PBT6",'Major retrofit'!$T$101,IF(F21="Scenario2PBT6",'Major retrofit'!$U$101,IF(F21="Scenario3PBT6",'Major retrofit'!$V$101,"")))&amp;IF(F21="Scenario1PBT7",'Major retrofit'!$W$101,IF(F21="Scenario2PBT7",'Major retrofit'!$X$101,IF(F21="Scenario3PBT7",'Major retrofit'!$Y$101,"")))&amp;IF(F21="Scenario1PBT8",'Major retrofit'!$Z$101,IF(F21="Scenario2PBT8",'Major retrofit'!$AA$101,IF(F21="Scenario3PBT8",'Major retrofit'!$AB$101,"")))&amp;IF(F21="Scenario1PBT9",'Major retrofit'!$AC$101,IF(F21="Scenario2PBT9",'Major retrofit'!$AD$101,IF(F21="Scenario3PBT9",'Major retrofit'!$AE$101,"")))&amp;IF(F21="Scenario1PBT10",'Major retrofit'!$AF$101,IF(F21="Scenario2PBT10",'Major retrofit'!$AG$101,IF(F21="Scenario3PBT10",'Major retrofit'!$AH$101,"")))&amp;IF(F21="Scenario1PBT11",'Major retrofit'!$AI$101,IF(F21="Scenario2PBT11",'Major retrofit'!$AJ$101,IF(F21="Scenario3PBT11",'Major retrofit'!$AK$101,"")))&amp;IF(F21="Scenario1PBT12",'Major retrofit'!$AL$101,IF(F21="Scenario2PBT12",'Major retrofit'!$AM$101,IF(F21="Scenario3PBT12",'Major retrofit'!$AN$101,"")))&amp;IF(F21="Scenario1PBT13",'Major retrofit'!$AO$101,IF(F21="Scenario2PBT13",'Major retrofit'!$AP$101,IF(F21="Scenario3PBT13",'Major retrofit'!$AQ$101,"")))&amp;IF(F21="Scenario1PBT14",'Major retrofit'!$AR$101,IF(F21="Scenario2PBT14",'Major retrofit'!$AS$101,IF(F21="Scenario3PBT14",'Major retrofit'!$AT$101,"")))&amp;IF(F21="Scenario1PBT15",'Major retrofit'!$AU$101,IF(F21="Scenario2PBT15",'Major retrofit'!$AV$101,IF(F21="Scenario3PBT15",'Major retrofit'!$AW$101,"")))</f>
        <v/>
      </c>
      <c r="AB21" s="179">
        <f t="shared" si="23"/>
        <v>0</v>
      </c>
      <c r="AC21" s="363" t="str">
        <f t="shared" si="24"/>
        <v/>
      </c>
      <c r="AD21" s="353">
        <f>IF(AC21="",IFERROR('Projection_Base-case'!G22-G21,0),0)</f>
        <v>0</v>
      </c>
      <c r="AE21" s="350">
        <f t="shared" si="0"/>
        <v>0</v>
      </c>
      <c r="AF21" s="361">
        <f>IFERROR(100*AD21/'Projection_Base-case'!G22,0)</f>
        <v>0</v>
      </c>
      <c r="AG21" s="352">
        <f>IF(AC21="",IFERROR('Projection_Base-case'!I22-I21,0),0)</f>
        <v>0</v>
      </c>
      <c r="AH21" s="353">
        <f t="shared" si="1"/>
        <v>0</v>
      </c>
      <c r="AI21" s="361">
        <f>IFERROR(100*AG21/'Projection_Base-case'!I22,0)</f>
        <v>0</v>
      </c>
      <c r="AJ21" s="352">
        <f>IF(AC21="",IFERROR('Projection_Base-case'!K22-K21,0),0)</f>
        <v>0</v>
      </c>
      <c r="AK21" s="353">
        <f t="shared" si="2"/>
        <v>0</v>
      </c>
      <c r="AL21" s="361">
        <f>IFERROR(100*AJ21/'Projection_Base-case'!K22,0)</f>
        <v>0</v>
      </c>
      <c r="AM21" s="352">
        <f>-IF(AC21="",IFERROR('Projection_Base-case'!M22-M21,0),0)</f>
        <v>0</v>
      </c>
      <c r="AN21" s="353">
        <f t="shared" si="3"/>
        <v>0</v>
      </c>
      <c r="AO21" s="354">
        <f>IFERROR(IF('Projection_Base-case'!N22&gt;0,100*AN21/'Projection_Base-case'!N22,100*AN21/N21),0)</f>
        <v>0</v>
      </c>
      <c r="AP21" s="355">
        <f>IF(AC21="",IFERROR('Projection_Base-case'!O22-O21,0),0)</f>
        <v>0</v>
      </c>
      <c r="AQ21" s="356">
        <f t="shared" si="4"/>
        <v>0</v>
      </c>
      <c r="AR21" s="356">
        <f>IFERROR(100*AP21/'Projection_Base-case'!O22,0)</f>
        <v>0</v>
      </c>
      <c r="AS21" s="355">
        <f>IF(AC21="",IFERROR('Projection_Base-case'!Q22-Q21,0),0)</f>
        <v>0</v>
      </c>
      <c r="AT21" s="356">
        <f t="shared" si="5"/>
        <v>0</v>
      </c>
      <c r="AU21" s="356">
        <f>IFERROR(100*AS21/'Projection_Base-case'!Q22,0)</f>
        <v>0</v>
      </c>
      <c r="AV21" s="355">
        <f>IF(AC21="",IFERROR('Projection_Base-case'!S22-S21,0),0)</f>
        <v>0</v>
      </c>
      <c r="AW21" s="356">
        <f t="shared" si="6"/>
        <v>0</v>
      </c>
      <c r="AX21" s="357">
        <f>IFERROR(100*AV21/'Projection_Base-case'!S22,0)</f>
        <v>0</v>
      </c>
      <c r="AY21" s="358">
        <f>IF(AC21="",IFERROR('Projection_Base-case'!U22-U21,0),0)</f>
        <v>0</v>
      </c>
      <c r="AZ21" s="359">
        <f t="shared" si="7"/>
        <v>0</v>
      </c>
      <c r="BA21" s="359">
        <f>IFERROR(100*AY21/'Projection_Base-case'!U22,0)</f>
        <v>0</v>
      </c>
      <c r="BB21" s="358">
        <f>IF(AC21="",IFERROR('Projection_Base-case'!W22-W21,0),0)</f>
        <v>0</v>
      </c>
      <c r="BC21" s="359">
        <f t="shared" si="8"/>
        <v>0</v>
      </c>
      <c r="BD21" s="359">
        <f>IFERROR(100*BB21/'Projection_Base-case'!W22,0)</f>
        <v>0</v>
      </c>
      <c r="BE21" s="358">
        <f>IF(AC21="",IFERROR('Projection_Base-case'!Y22-Y21,0),0)</f>
        <v>0</v>
      </c>
      <c r="BF21" s="359">
        <f t="shared" si="9"/>
        <v>0</v>
      </c>
      <c r="BG21" s="359">
        <f>IFERROR(100*BE21/'Projection_Base-case'!Y22,0)</f>
        <v>0</v>
      </c>
      <c r="BH21" s="359">
        <f t="shared" si="10"/>
        <v>0</v>
      </c>
      <c r="BI21" s="360">
        <f t="shared" si="11"/>
        <v>0</v>
      </c>
    </row>
    <row r="22" spans="1:61">
      <c r="A22" s="205">
        <v>18</v>
      </c>
      <c r="B22" s="347">
        <f>IF('Projection_Base-case'!B23&lt;&gt;"",'Projection_Base-case'!B23,0)</f>
        <v>0</v>
      </c>
      <c r="C22" s="347">
        <f>IF('Projection_Base-case'!C23&lt;&gt;"",'Projection_Base-case'!C23,0)</f>
        <v>0</v>
      </c>
      <c r="D22" s="365">
        <f>IF('Projection_Base-case'!D23&lt;&gt;"",'Projection_Base-case'!D23,0)</f>
        <v>0</v>
      </c>
      <c r="E22" s="322"/>
      <c r="F22" s="367" t="str">
        <f t="shared" si="12"/>
        <v>0</v>
      </c>
      <c r="G22" s="177" t="str">
        <f>IF(F22="Scenario1PBT1",'Major retrofit'!$E$6,IF(F22="Scenario2PBT1",'Major retrofit'!$F$6,IF(F22="Scenario3PBT1",'Major retrofit'!$G$6,"")))&amp;IF(F22="Scenario1PBT2",'Major retrofit'!$H$6,IF(F22="Scenario2PBT2",'Major retrofit'!$I$6,IF(F22="Scenario3PBT2",'Major retrofit'!$J$6,"")))&amp;IF(F22="Scenario1PBT3",'Major retrofit'!$K$6,IF(F22="Scenario2PBT3",'Major retrofit'!$L$6,IF(F22="Scenario3PBT3",'Major retrofit'!$M$6,"")))&amp;IF(F22="Scenario1PBT4",'Major retrofit'!$N$6,IF(F22="Scenario2PBT4",'Major retrofit'!$O$6,IF(F22="Scenario3PBT4",'Major retrofit'!$P$6,"")))&amp;IF(F22="Scenario1PBT5",'Major retrofit'!$Q$6,IF(F22="Scenario2PBT5",'Major retrofit'!$R$6,IF(F22="Scenario3PBT5",'Major retrofit'!$S$6,"")))&amp;IF(F22="Scenario1PBT6",'Major retrofit'!$T$6,IF(F22="Scenario2PBT6",'Major retrofit'!$U$6,IF(F22="Scenario3PBT6",'Major retrofit'!$V$6,"")))&amp;IF(F22="Scenario1PBT7",'Major retrofit'!$W$6,IF(F22="Scenario2PBT7",'Major retrofit'!$X$6,IF(F22="Scenario3PBT7",'Major retrofit'!$Y$6,"")))&amp;IF(F22="Scenario1PBT8",'Major retrofit'!$Z$6,IF(F22="Scenario2PBT8",'Major retrofit'!$AA$6,IF(F22="Scenario3PBT8",'Major retrofit'!$AB$6,"")))&amp;IF(F22="Scenario1PBT9",'Major retrofit'!$AC$6,IF(F22="Scenario2PBT9",'Major retrofit'!$AD$6,IF(F22="Scenario3PBT9",'Major retrofit'!$AE$6,"")))&amp;IF(F22="Scenario1PBT10",'Major retrofit'!$AF$6,IF(F22="Scenario2PBT10",'Major retrofit'!$AG$6,IF(F22="Scenario3PBT10",'Major retrofit'!$AH$6,"")))&amp;IF(F22="Scenario1PBT11",'Major retrofit'!$AI$6,IF(F22="Scenario2PBT11",'Major retrofit'!$AJ$6,IF(F22="Scenario3PBT11",'Major retrofit'!$AK$6,"")))&amp;IF(F22="Scenario1PBT12",'Major retrofit'!$AL$6,IF(F22="Scenario2PBT12",'Major retrofit'!$AM$6,IF(F22="Scenario3PBT12",'Major retrofit'!$AN$6,"")))&amp;IF(F22="Scenario1PBT13",'Major retrofit'!$AO$6,IF(F22="Scenario2PBT13",'Major retrofit'!$AP$6,IF(F22="Scenario3PBT13",'Major retrofit'!$AQ$6,"")))&amp;IF(F22="Scenario1PBT14",'Major retrofit'!$AR$6,IF(F22="Scenario2PBT14",'Major retrofit'!$AS$6,IF(F22="Scenario3PBT14",'Major retrofit'!$AT$6,"")))&amp;IF(F22="Scenario1PBT15",'Major retrofit'!$AU$6,IF(F22="Scenario2PBT15",'Major retrofit'!$AV$6,IF(F22="Scenario3PBT15",'Major retrofit'!$AW$6,"")))</f>
        <v/>
      </c>
      <c r="H22" s="117">
        <f t="shared" si="13"/>
        <v>0</v>
      </c>
      <c r="I22" s="178" t="str">
        <f>IF(F22="Scenario1PBT1",'Major retrofit'!$E$16,IF(F22="Scenario2PBT1",'Major retrofit'!$F$16,IF(F22="Scenario3PBT1",'Major retrofit'!$G$16,"")))&amp;IF(F22="Scenario1PBT2",'Major retrofit'!$H$16,IF(F22="Scenario2PBT2",'Major retrofit'!$I$16,IF(F22="Scenario3PBT2",'Major retrofit'!$J$16,"")))&amp;IF(F22="Scenario1PBT3",'Major retrofit'!$K$16,IF(F22="Scenario2PBT3",'Major retrofit'!$L$16,IF(F22="Scenario3PBT3",'Major retrofit'!$M$16,"")))&amp;IF(F22="Scenario1PBT4",'Major retrofit'!$N$16,IF(F22="Scenario2PBT4",'Major retrofit'!$O$16,IF(F22="Scenario3PBT4",'Major retrofit'!$P$16,"")))&amp;IF(F22="Scenario1PBT5",'Major retrofit'!$Q$16,IF(F22="Scenario2PBT5",'Major retrofit'!$R$16,IF(F22="Scenario3PBT5",'Major retrofit'!$S$16,"")))&amp;IF(F22="Scenario1PBT6",'Major retrofit'!$T$16,IF(F22="Scenario2PBT6",'Major retrofit'!$U$16,IF(F22="Scenario3PBT6",'Major retrofit'!$V$16,"")))&amp;IF(F22="Scenario1PBT7",'Major retrofit'!$W$16,IF(F22="Scenario2PBT7",'Major retrofit'!$X$16,IF(F22="Scenario3PBT7",'Major retrofit'!$Y$16,"")))&amp;IF(F22="Scenario1PBT8",'Major retrofit'!$Z$16,IF(F22="Scenario2PBT8",'Major retrofit'!$AA$16,IF(F22="Scenario3PBT8",'Major retrofit'!$AB$16,"")))&amp;IF(F22="Scenario1PBT9",'Major retrofit'!$AC$16,IF(F22="Scenario2PBT9",'Major retrofit'!$AD$16,IF(F22="Scenario3PBT9",'Major retrofit'!$AE$16,"")))&amp;IF(F22="Scenario1PBT10",'Major retrofit'!$AF$16,IF(F22="Scenario2PBT10",'Major retrofit'!$AG$16,IF(F22="Scenario3PBT10",'Major retrofit'!$AH$16,"")))&amp;IF(F22="Scenario1PBT11",'Major retrofit'!$AI$16,IF(F22="Scenario2PBT11",'Major retrofit'!$AJ$16,IF(F22="Scenario3PBT11",'Major retrofit'!$AK$16,"")))&amp;IF(F22="Scenario1PBT12",'Major retrofit'!$AL$16,IF(F22="Scenario2PBT12",'Major retrofit'!$AM$16,IF(F22="Scenario3PBT12",'Major retrofit'!$AN$16,"")))&amp;IF(F22="Scenario1PBT13",'Major retrofit'!$AO$16,IF(F22="Scenario2PBT13",'Major retrofit'!$AP$16,IF(F22="Scenario3PBT13",'Major retrofit'!$AQ$16,"")))&amp;IF(F22="Scenario1PBT14",'Major retrofit'!$AR$16,IF(F22="Scenario2PBT14",'Major retrofit'!$AS$16,IF(F22="Scenario3PBT14",'Major retrofit'!$AT$16,"")))&amp;IF(F22="Scenario1PBT15",'Major retrofit'!$AU$16,IF(F22="Scenario2PBT15",'Major retrofit'!$AV$16,IF(F22="Scenario3PBT15",'Major retrofit'!$AW$16,"")))</f>
        <v/>
      </c>
      <c r="J22" s="117">
        <f t="shared" si="14"/>
        <v>0</v>
      </c>
      <c r="K22" s="117" t="str">
        <f>IF(F22="Scenario1PBT1",'Major retrofit'!$E$18,IF(F22="Scenario2PBT1",'Major retrofit'!$F$18,IF(F22="Scenario3PBT1",'Major retrofit'!$G$18,"")))&amp;IF(F22="Scenario1PBT2",'Major retrofit'!$H$18,IF(F22="Scenario2PBT2",'Major retrofit'!$I$18,IF(F22="Scenario3PBT2",'Major retrofit'!$J$18,"")))&amp;IF(F22="Scenario1PBT3",'Major retrofit'!$K$18,IF(F22="Scenario2PBT3",'Major retrofit'!$L$18,IF(F22="Scenario3PBT3",'Major retrofit'!$M$18,"")))&amp;IF(F22="Scenario1PBT4",'Major retrofit'!$N$18,IF(F22="Scenario2PBT4",'Major retrofit'!$O$18,IF(F22="Scenario3PBT4",'Major retrofit'!$P$18,"")))&amp;IF(F22="Scenario1PBT5",'Major retrofit'!$Q$18,IF(F22="Scenario2PBT5",'Major retrofit'!$R$18,IF(F22="Scenario3PBT5",'Major retrofit'!$S$18,"")))&amp;IF(F22="Scenario1PBT6",'Major retrofit'!$T$18,IF(F22="Scenario2PBT6",'Major retrofit'!$U$18,IF(F22="Scenario3PBT6",'Major retrofit'!$V$18,"")))&amp;IF(F22="Scenario1PBT7",'Major retrofit'!$W$18,IF(F22="Scenario2PBT7",'Major retrofit'!$X$18,IF(F22="Scenario3PBT7",'Major retrofit'!$Y$18,"")))&amp;IF(F22="Scenario1PBT8",'Major retrofit'!$Z$18,IF(F22="Scenario2PBT8",'Major retrofit'!$AA$18,IF(F22="Scenario3PBT8",'Major retrofit'!$AB$18,"")))&amp;IF(F22="Scenario1PBT9",'Major retrofit'!$AC$18,IF(F22="Scenario2PBT9",'Major retrofit'!$AD$18,IF(F22="Scenario3PBT9",'Major retrofit'!$AE$18,"")))&amp;IF(F22="Scenario1PBT10",'Major retrofit'!$AF$18,IF(F22="Scenario2PBT10",'Major retrofit'!$AG$18,IF(F22="Scenario3PBT10",'Major retrofit'!$AH$18,"")))&amp;IF(F22="Scenario1PBT11",'Major retrofit'!$AI$18,IF(F22="Scenario2PBT11",'Major retrofit'!$AJ$18,IF(F22="Scenario3PBT11",'Major retrofit'!$AK$18,"")))&amp;IF(F22="Scenario1PBT12",'Major retrofit'!$AL$18,IF(F22="Scenario2PBT12",'Major retrofit'!$AM$18,IF(F22="Scenario3PBT12",'Major retrofit'!$AN$18,"")))&amp;IF(F22="Scenario1PBT13",'Major retrofit'!$AO$18,IF(F22="Scenario2PBT13",'Major retrofit'!$AP$18,IF(F22="Scenario3PBT13",'Major retrofit'!$AQ$18,"")))&amp;IF(F22="Scenario1PBT14",'Major retrofit'!$AR$18,IF(F22="Scenario2PBT14",'Major retrofit'!$AS$18,IF(F22="Scenario3PBT14",'Major retrofit'!$AT$18,"")))&amp;IF(F22="Scenario1PBT15",'Major retrofit'!$AU$18,IF(F22="Scenario2PBT15",'Major retrofit'!$AV$18,IF(F22="Scenario3PBT15",'Major retrofit'!$AW$18,"")))</f>
        <v/>
      </c>
      <c r="L22" s="117">
        <f t="shared" si="15"/>
        <v>0</v>
      </c>
      <c r="M22" s="117" t="str">
        <f>IF(F22="Scenario1PBT1",'Major retrofit'!$E$20,IF(F22="Scenario2PBT1",'Major retrofit'!$F$20,IF(F22="Scenario3PBT1",'Major retrofit'!$G$20,"")))&amp;IF(F22="Scenario1PBT2",'Major retrofit'!$H$20,IF(F22="Scenario2PBT2",'Major retrofit'!$I$20,IF(F22="Scenario3PBT2",'Major retrofit'!$J$20,"")))&amp;IF(F22="Scenario1PBT3",'Major retrofit'!$K$20,IF(F22="Scenario2PBT3",'Major retrofit'!$L$20,IF(F22="Scenario3PBT3",'Major retrofit'!$M$20,"")))&amp;IF(F22="Scenario1PBT4",'Major retrofit'!$N$20,IF(F22="Scenario2PBT4",'Major retrofit'!$O$20,IF(F22="Scenario3PBT4",'Major retrofit'!$P$20,"")))&amp;IF(F22="Scenario1PBT5",'Major retrofit'!$Q$20,IF(F22="Scenario2PBT5",'Major retrofit'!$R$20,IF(F22="Scenario3PBT5",'Major retrofit'!$S$20,"")))&amp;IF(F22="Scenario1PBT6",'Major retrofit'!$T$20,IF(F22="Scenario2PBT6",'Major retrofit'!$U$20,IF(F22="Scenario3PBT6",'Major retrofit'!$V$20,"")))&amp;IF(F22="Scenario1PBT7",'Major retrofit'!$W$20,IF(F22="Scenario2PBT7",'Major retrofit'!$X$20,IF(F22="Scenario3PBT7",'Major retrofit'!$Y$20,"")))&amp;IF(F22="Scenario1PBT8",'Major retrofit'!$Z$20,IF(F22="Scenario2PBT8",'Major retrofit'!$AA$20,IF(F22="Scenario3PBT8",'Major retrofit'!$AB$20,"")))&amp;IF(F22="Scenario1PBT9",'Major retrofit'!$AC$20,IF(F22="Scenario2PBT9",'Major retrofit'!$AD$20,IF(F22="Scenario3PBT9",'Major retrofit'!$AE$20,"")))&amp;IF(F22="Scenario1PBT10",'Major retrofit'!$AF$20,IF(F22="Scenario2PBT10",'Major retrofit'!$AG$20,IF(F22="Scenario3PBT10",'Major retrofit'!$AH$20,"")))&amp;IF(F22="Scenario1PBT11",'Major retrofit'!$AI$20,IF(F22="Scenario2PBT11",'Major retrofit'!$AJ$20,IF(F22="Scenario3PBT11",'Major retrofit'!$AK$20,"")))&amp;IF(F22="Scenario1PBT12",'Major retrofit'!$AL$20,IF(F22="Scenario2PBT12",'Major retrofit'!$AM$20,IF(F22="Scenario3PBT12",'Major retrofit'!$AN$20,"")))&amp;IF(F22="Scenario1PBT13",'Major retrofit'!$AO$20,IF(F22="Scenario2PBT13",'Major retrofit'!$AP$20,IF(F22="Scenario3PBT13",'Major retrofit'!$AQ$20,"")))&amp;IF(F22="Scenario1PBT14",'Major retrofit'!$AR$20,IF(F22="Scenario2PBT14",'Major retrofit'!$AS$20,IF(F22="Scenario3PBT14",'Major retrofit'!$AT$20,"")))&amp;IF(F22="Scenario1PBT15",'Major retrofit'!$AU$20,IF(F22="Scenario2PBT15",'Major retrofit'!$AV$20,IF(F22="Scenario3PBT15",'Major retrofit'!$AW$20,"")))</f>
        <v/>
      </c>
      <c r="N22" s="118">
        <f t="shared" si="16"/>
        <v>0</v>
      </c>
      <c r="O22" s="206" t="str">
        <f>IF(F22="Scenario1PBT1",'Major retrofit'!$E$23,IF(F22="Scenario2PBT1",'Major retrofit'!$F$23,IF(F22="Scenario3PBT1",'Major retrofit'!$G$23,"")))&amp;IF(F22="Scenario1PBT2",'Major retrofit'!$H$23,IF(F22="Scenario2PBT2",'Major retrofit'!$I$23,IF(F22="Scenario3PBT2",'Major retrofit'!$J$23,"")))&amp;IF(F22="Scenario1PBT3",'Major retrofit'!$K$23,IF(F22="Scenario2PBT3",'Major retrofit'!$L$23,IF(F22="Scenario3PBT3",'Major retrofit'!$M$23,"")))&amp;IF(F22="Scenario1PBT4",'Major retrofit'!$N$23,IF(F22="Scenario2PBT4",'Major retrofit'!$O$23,IF(F22="Scenario3PBT4",'Major retrofit'!$P$23,"")))&amp;IF(F22="Scenario1PBT5",'Major retrofit'!$Q$23,IF(F22="Scenario2PBT5",'Major retrofit'!$R$23,IF(F22="Scenario3PBT5",'Major retrofit'!$S$23,"")))&amp;IF(F22="Scenario1PBT6",'Major retrofit'!$T$23,IF(F22="Scenario2PBT6",'Major retrofit'!$U$23,IF(F22="Scenario3PBT6",'Major retrofit'!$V$23,"")))&amp;IF(F22="Scenario1PBT7",'Major retrofit'!$W$23,IF(F22="Scenario2PBT7",'Major retrofit'!$X$23,IF(F22="Scenario3PBT7",'Major retrofit'!$Y$23,"")))&amp;IF(F22="Scenario1PBT8",'Major retrofit'!$Z$23,IF(F22="Scenario2PBT8",'Major retrofit'!$AA$23,IF(F22="Scenario3PBT8",'Major retrofit'!$AB$23,"")))&amp;IF(F22="Scenario1PBT9",'Major retrofit'!$AC$23,IF(F22="Scenario2PBT9",'Major retrofit'!$AD$23,IF(F22="Scenario3PBT9",'Major retrofit'!$AE$23,"")))&amp;IF(F22="Scenario1PBT10",'Major retrofit'!$AF$23,IF(F22="Scenario2PBT10",'Major retrofit'!$AG$23,IF(F22="Scenario3PBT10",'Major retrofit'!$AH$23,"")))&amp;IF(F22="Scenario1PBT11",'Major retrofit'!$AI$23,IF(F22="Scenario2PBT11",'Major retrofit'!$AJ$23,IF(F22="Scenario3PBT11",'Major retrofit'!$AK$23,"")))&amp;IF(F22="Scenario1PBT12",'Major retrofit'!$AL$23,IF(F22="Scenario2PBT12",'Major retrofit'!$AM$23,IF(F22="Scenario3PBT12",'Major retrofit'!$AN$23,"")))&amp;IF(F22="Scenario1PBT13",'Major retrofit'!$AO$23,IF(F22="Scenario2PBT13",'Major retrofit'!$AP$23,IF(F22="Scenario3PBT13",'Major retrofit'!$AQ$23,"")))&amp;IF(F22="Scenario1PBT14",'Major retrofit'!$AR$23,IF(F22="Scenario2PBT14",'Major retrofit'!$AS$23,IF(F22="Scenario3PBT14",'Major retrofit'!$AT$23,"")))&amp;IF(F22="Scenario1PBT15",'Major retrofit'!$AU$23,IF(F22="Scenario2PBT15",'Major retrofit'!$AV$23,IF(F22="Scenario3PBT15",'Major retrofit'!$AW$23,"")))</f>
        <v/>
      </c>
      <c r="P22" s="117">
        <f t="shared" si="17"/>
        <v>0</v>
      </c>
      <c r="Q22" s="117" t="str">
        <f>IF(F22="Scenario1PBT1",'Major retrofit'!$E$25,IF(F22="Scenario2PBT1",'Major retrofit'!$F$25,IF(F22="Scenario3PBT1",'Major retrofit'!$G$25,"")))&amp;IF(F22="Scenario1PBT2",'Major retrofit'!$H$25,IF(F22="Scenario2PBT2",'Major retrofit'!$I$25,IF(F22="Scenario3PBT2",'Major retrofit'!$J$25,"")))&amp;IF(F22="Scenario1PBT3",'Major retrofit'!$K$25,IF(F22="Scenario2PBT3",'Major retrofit'!$L$25,IF(F22="Scenario3PBT3",'Major retrofit'!$M$25,"")))&amp;IF(F22="Scenario1PBT4",'Major retrofit'!$N$25,IF(F22="Scenario2PBT4",'Major retrofit'!$O$25,IF(F22="Scenario3PBT4",'Major retrofit'!$P$25,"")))&amp;IF(F22="Scenario1PBT5",'Major retrofit'!$Q$25,IF(F22="Scenario2PBT5",'Major retrofit'!$R$25,IF(F22="Scenario3PBT5",'Major retrofit'!$S$25,"")))&amp;IF(F22="Scenario1PBT6",'Major retrofit'!$T$25,IF(F22="Scenario2PBT6",'Major retrofit'!$U$25,IF(F22="Scenario3PBT6",'Major retrofit'!$V$25,"")))&amp;IF(F22="Scenario1PBT7",'Major retrofit'!$W$25,IF(F22="Scenario2PBT7",'Major retrofit'!$X$25,IF(F22="Scenario3PBT7",'Major retrofit'!$Y$25,"")))&amp;IF(F22="Scenario1PBT8",'Major retrofit'!$Z$25,IF(F22="Scenario2PBT8",'Major retrofit'!$AA$25,IF(F22="Scenario3PBT8",'Major retrofit'!$AB$25,"")))&amp;IF(F22="Scenario1PBT9",'Major retrofit'!$AC$25,IF(F22="Scenario2PBT9",'Major retrofit'!$AD$25,IF(F22="Scenario3PBT9",'Major retrofit'!$AE$25,"")))&amp;IF(F22="Scenario1PBT10",'Major retrofit'!$AF$25,IF(F22="Scenario2PBT10",'Major retrofit'!$AG$25,IF(F22="Scenario3PBT10",'Major retrofit'!$AH$25,"")))&amp;IF(F22="Scenario1PBT11",'Major retrofit'!$AI$25,IF(F22="Scenario2PBT11",'Major retrofit'!$AJ$25,IF(F22="Scenario3PBT11",'Major retrofit'!$AK$25,"")))&amp;IF(F22="Scenario1PBT12",'Major retrofit'!$AL$25,IF(F22="Scenario2PBT12",'Major retrofit'!$AM$25,IF(F22="Scenario3PBT12",'Major retrofit'!$AN$25,"")))&amp;IF(F22="Scenario1PBT13",'Major retrofit'!$AO$25,IF(F22="Scenario2PBT13",'Major retrofit'!$AP$25,IF(F22="Scenario3PBT13",'Major retrofit'!$AQ$25,"")))&amp;IF(F22="Scenario1PBT14",'Major retrofit'!$AR$25,IF(F22="Scenario2PBT14",'Major retrofit'!$AS$25,IF(F22="Scenario3PBT14",'Major retrofit'!$AT$25,"")))&amp;IF(F22="Scenario1PBT15",'Major retrofit'!$AU$25,IF(F22="Scenario2PBT15",'Major retrofit'!$AV$25,IF(F22="Scenario3PBT15",'Major retrofit'!$AW$25,"")))</f>
        <v/>
      </c>
      <c r="R22" s="117">
        <f t="shared" si="18"/>
        <v>0</v>
      </c>
      <c r="S22" s="117" t="str">
        <f>IF(F22="Scenario1PBT1",'Major retrofit'!$E$27,IF(F22="Scenario2PBT1",'Major retrofit'!$F$27,IF(F22="Scenario3PBT1",'Major retrofit'!$G$27,"")))&amp;IF(F22="Scenario1PBT2",'Major retrofit'!$H$27,IF(F22="Scenario2PBT2",'Major retrofit'!$I$27,IF(F22="Scenario3PBT2",'Major retrofit'!$J$27,"")))&amp;IF(F22="Scenario1PBT3",'Major retrofit'!$K$27,IF(F22="Scenario2PBT3",'Major retrofit'!$L$27,IF(F22="Scenario3PBT3",'Major retrofit'!$M$27,"")))&amp;IF(F22="Scenario1PBT4",'Major retrofit'!$N$27,IF(F22="Scenario2PBT4",'Major retrofit'!$O$27,IF(F22="Scenario3PBT4",'Major retrofit'!$P$27,"")))&amp;IF(F22="Scenario1PBT5",'Major retrofit'!$Q$27,IF(F22="Scenario2PBT5",'Major retrofit'!$R$27,IF(F22="Scenario3PBT5",'Major retrofit'!$S$27,"")))&amp;IF(F22="Scenario1PBT6",'Major retrofit'!$T$27,IF(F22="Scenario2PBT6",'Major retrofit'!$U$27,IF(F22="Scenario3PBT6",'Major retrofit'!$V$27,"")))&amp;IF(F22="Scenario1PBT7",'Major retrofit'!$W$27,IF(F22="Scenario2PBT7",'Major retrofit'!$X$27,IF(F22="Scenario3PBT7",'Major retrofit'!$Y$27,"")))&amp;IF(F22="Scenario1PBT8",'Major retrofit'!$Z$27,IF(F22="Scenario2PBT8",'Major retrofit'!$AA$27,IF(F22="Scenario3PBT8",'Major retrofit'!$AB$27,"")))&amp;IF(F22="Scenario1PBT9",'Major retrofit'!$AC$27,IF(F22="Scenario2PBT9",'Major retrofit'!$AD$27,IF(F22="Scenario3PBT9",'Major retrofit'!$AE$27,"")))&amp;IF(F22="Scenario1PBT10",'Major retrofit'!$AF$27,IF(F22="Scenario2PBT10",'Major retrofit'!$AG$27,IF(F22="Scenario3PBT10",'Major retrofit'!$AH$27,"")))&amp;IF(F22="Scenario1PBT11",'Major retrofit'!$AI$27,IF(F22="Scenario2PBT11",'Major retrofit'!$AJ$27,IF(F22="Scenario3PBT11",'Major retrofit'!$AK$27,"")))&amp;IF(F22="Scenario1PBT12",'Major retrofit'!$AL$27,IF(F22="Scenario2PBT12",'Major retrofit'!$AM$27,IF(F22="Scenario3PBT12",'Major retrofit'!$AN$27,"")))&amp;IF(F22="Scenario1PBT13",'Major retrofit'!$AO$27,IF(F22="Scenario2PBT13",'Major retrofit'!$AP$27,IF(F22="Scenario3PBT13",'Major retrofit'!$AQ$27,"")))&amp;IF(F22="Scenario1PBT14",'Major retrofit'!$AR$27,IF(F22="Scenario2PBT14",'Major retrofit'!$AS$27,IF(F22="Scenario3PBT14",'Major retrofit'!$AT$27,"")))&amp;IF(F22="Scenario1PBT15",'Major retrofit'!$AU$27,IF(F22="Scenario2PBT15",'Major retrofit'!$AV$27,IF(F22="Scenario3PBT15",'Major retrofit'!$AW$27,"")))</f>
        <v/>
      </c>
      <c r="T22" s="207">
        <f t="shared" si="19"/>
        <v>0</v>
      </c>
      <c r="U22" s="206" t="str">
        <f>IF(F22="Scenario1PBT1",'Major retrofit'!$E$38,IF(F22="Scenario2PBT1",'Major retrofit'!$F$38,IF(F22="Scenario3PBT1",'Major retrofit'!$G$38,"")))&amp;IF(F22="Scenario1PBT2",'Major retrofit'!$H$38,IF(F22="Scenario2PBT2",'Major retrofit'!$I$38,IF(F22="Scenario3PBT2",'Major retrofit'!$J$38,"")))&amp;IF(F22="Scenario1PBT3",'Major retrofit'!$K$38,IF(F22="Scenario2PBT3",'Major retrofit'!$L$38,IF(F22="Scenario3PBT3",'Major retrofit'!$M$38,"")))&amp;IF(F22="Scenario1PBT4",'Major retrofit'!$N$38,IF(F22="Scenario2PBT4",'Major retrofit'!$O$38,IF(F22="Scenario3PBT4",'Major retrofit'!$P$38,"")))&amp;IF(F22="Scenario1PBT5",'Major retrofit'!$Q$38,IF(F22="Scenario2PBT5",'Major retrofit'!$R$38,IF(F22="Scenario3PBT5",'Major retrofit'!$S$38,"")))&amp;IF(F22="Scenario1PBT6",'Major retrofit'!$T$38,IF(F22="Scenario2PBT6",'Major retrofit'!$U$38,IF(F22="Scenario3PBT6",'Major retrofit'!$V$38,"")))&amp;IF(F22="Scenario1PBT7",'Major retrofit'!$W$38,IF(F22="Scenario2PBT7",'Major retrofit'!$X$38,IF(F22="Scenario3PBT7",'Major retrofit'!$Y$38,"")))&amp;IF(F22="Scenario1PBT8",'Major retrofit'!$Z$38,IF(F22="Scenario2PBT8",'Major retrofit'!$AA$38,IF(F22="Scenario3PBT8",'Major retrofit'!$AB$38,"")))&amp;IF(F22="Scenario1PBT9",'Major retrofit'!$AC$38,IF(F22="Scenario2PBT9",'Major retrofit'!$AD$38,IF(F22="Scenario3PBT9",'Major retrofit'!$AE$38,"")))&amp;IF(F22="Scenario1PBT10",'Major retrofit'!$AF$38,IF(F22="Scenario2PBT10",'Major retrofit'!$AG$38,IF(F22="Scenario3PBT10",'Major retrofit'!$AH$38,"")))&amp;IF(F22="Scenario1PBT11",'Major retrofit'!$AI$38,IF(F22="Scenario2PBT11",'Major retrofit'!$AJ$38,IF(F22="Scenario3PBT11",'Major retrofit'!$AK$38,"")))&amp;IF(F22="Scenario1PBT12",'Major retrofit'!$AL$38,IF(F22="Scenario2PBT12",'Major retrofit'!$AM$38,IF(F22="Scenario3PBT12",'Major retrofit'!$AN$38,"")))&amp;IF(F22="Scenario1PBT13",'Major retrofit'!$AO$38,IF(F22="Scenario2PBT13",'Major retrofit'!$AP$38,IF(F22="Scenario3PBT13",'Major retrofit'!$AQ$38,"")))&amp;IF(F22="Scenario1PBT14",'Major retrofit'!$AR$38,IF(F22="Scenario2PBT14",'Major retrofit'!$AS$38,IF(F22="Scenario3PBT14",'Major retrofit'!$AT$38,"")))&amp;IF(F22="Scenario1PBT15",'Major retrofit'!$AU$38,IF(F22="Scenario2PBT15",'Major retrofit'!$AV$38,IF(F22="Scenario3PBT15",'Major retrofit'!$AW$38,"")))</f>
        <v/>
      </c>
      <c r="V22" s="117">
        <f t="shared" si="20"/>
        <v>0</v>
      </c>
      <c r="W22" s="117" t="str">
        <f>IF(F22="Scenario1PBT1",'Major retrofit'!$E$40,IF(F22="Scenario2PBT1",'Major retrofit'!$F$40,IF(F22="Scenario3PBT1",'Major retrofit'!$G$40,"")))&amp;IF(F22="Scenario1PBT2",'Major retrofit'!$H$40,IF(F22="Scenario2PBT2",'Major retrofit'!$I$40,IF(F22="Scenario3PBT2",'Major retrofit'!$J$40,"")))&amp;IF(F22="Scenario1PBT3",'Major retrofit'!$K$40,IF(F22="Scenario2PBT3",'Major retrofit'!$L$40,IF(F22="Scenario3PBT3",'Major retrofit'!$M$40,"")))&amp;IF(F22="Scenario1PBT4",'Major retrofit'!$N$40,IF(F22="Scenario2PBT4",'Major retrofit'!$O$40,IF(F22="Scenario3PBT4",'Major retrofit'!$P$40,"")))&amp;IF(F22="Scenario1PBT5",'Major retrofit'!$Q$40,IF(F22="Scenario2PBT5",'Major retrofit'!$R$40,IF(F22="Scenario3PBT5",'Major retrofit'!$S$40,"")))&amp;IF(F22="Scenario1PBT6",'Major retrofit'!$T$40,IF(F22="Scenario2PBT6",'Major retrofit'!$U$40,IF(F22="Scenario3PBT6",'Major retrofit'!$V$40,"")))&amp;IF(F22="Scenario1PBT7",'Major retrofit'!$W$40,IF(F22="Scenario2PBT7",'Major retrofit'!$X$40,IF(F22="Scenario3PBT7",'Major retrofit'!$Y$40,"")))&amp;IF(F22="Scenario1PBT8",'Major retrofit'!$Z$40,IF(F22="Scenario2PBT8",'Major retrofit'!$AA$40,IF(F22="Scenario3PBT8",'Major retrofit'!$AB$40,"")))&amp;IF(F22="Scenario1PBT9",'Major retrofit'!$AC$40,IF(F22="Scenario2PBT9",'Major retrofit'!$AD$40,IF(F22="Scenario3PBT9",'Major retrofit'!$AE$40,"")))&amp;IF(F22="Scenario1PBT10",'Major retrofit'!$AF$40,IF(F22="Scenario2PBT10",'Major retrofit'!$AG$40,IF(F22="Scenario3PBT10",'Major retrofit'!$AH$40,"")))&amp;IF(F22="Scenario1PBT11",'Major retrofit'!$AI$40,IF(F22="Scenario2PBT11",'Major retrofit'!$AJ$40,IF(F22="Scenario3PBT11",'Major retrofit'!$AK$40,"")))&amp;IF(F22="Scenario1PBT12",'Major retrofit'!$AL$40,IF(F22="Scenario2PBT12",'Major retrofit'!$AM$40,IF(F22="Scenario3PBT12",'Major retrofit'!$AN$40,"")))&amp;IF(F22="Scenario1PBT13",'Major retrofit'!$AO$40,IF(F22="Scenario2PBT13",'Major retrofit'!$AP$40,IF(F22="Scenario3PBT13",'Major retrofit'!$AQ$40,"")))&amp;IF(F22="Scenario1PBT14",'Major retrofit'!$AR$40,IF(F22="Scenario2PBT14",'Major retrofit'!$AS$40,IF(F22="Scenario3PBT14",'Major retrofit'!$AT$40,"")))&amp;IF(F22="Scenario1PBT15",'Major retrofit'!$AU$40,IF(F22="Scenario2PBT15",'Major retrofit'!$AV$40,IF(F22="Scenario3PBT15",'Major retrofit'!$AW$40,"")))</f>
        <v/>
      </c>
      <c r="X22" s="117">
        <f t="shared" si="21"/>
        <v>0</v>
      </c>
      <c r="Y22" s="117" t="str">
        <f>IF(F22="Scenario1PBT1",'Major retrofit'!$E$42,IF(F22="Scenario2PBT1",'Major retrofit'!$F$42,IF(F22="Scenario3PBT1",'Major retrofit'!$G$42,"")))&amp;IF(F22="Scenario1PBT2",'Major retrofit'!$H$42,IF(F22="Scenario2PBT2",'Major retrofit'!$I$42,IF(F22="Scenario3PBT2",'Major retrofit'!$J$42,"")))&amp;IF(F22="Scenario1PBT3",'Major retrofit'!$K$42,IF(F22="Scenario2PBT3",'Major retrofit'!$L$42,IF(F22="Scenario3PBT3",'Major retrofit'!$M$42,"")))&amp;IF(F22="Scenario1PBT4",'Major retrofit'!$N$42,IF(F22="Scenario2PBT4",'Major retrofit'!$O$42,IF(F22="Scenario3PBT4",'Major retrofit'!$P$42,"")))&amp;IF(F22="Scenario1PBT5",'Major retrofit'!$Q$42,IF(F22="Scenario2PBT5",'Major retrofit'!$R$42,IF(F22="Scenario3PBT5",'Major retrofit'!$S$42,"")))&amp;IF(F22="Scenario1PBT6",'Major retrofit'!$T$42,IF(F22="Scenario2PBT6",'Major retrofit'!$U$42,IF(F22="Scenario3PBT6",'Major retrofit'!$V$42,"")))&amp;IF(F22="Scenario1PBT7",'Major retrofit'!$W$42,IF(F22="Scenario2PBT7",'Major retrofit'!$X$42,IF(F22="Scenario3PBT7",'Major retrofit'!$Y$42,"")))&amp;IF(F22="Scenario1PBT8",'Major retrofit'!$Z$42,IF(F22="Scenario2PBT8",'Major retrofit'!$AA$42,IF(F22="Scenario3PBT8",'Major retrofit'!$AB$42,"")))&amp;IF(F22="Scenario1PBT9",'Major retrofit'!$AC$42,IF(F22="Scenario2PBT9",'Major retrofit'!$AD$42,IF(F22="Scenario3PBT9",'Major retrofit'!$AE$42,"")))&amp;IF(F22="Scenario1PBT10",'Major retrofit'!$AF$42,IF(F22="Scenario2PBT10",'Major retrofit'!$AG$42,IF(F22="Scenario3PBT10",'Major retrofit'!$AH$42,"")))&amp;IF(F22="Scenario1PBT11",'Major retrofit'!$AI$42,IF(F22="Scenario2PBT11",'Major retrofit'!$AJ$42,IF(F22="Scenario3PBT11",'Major retrofit'!$AK$42,"")))&amp;IF(F22="Scenario1PBT12",'Major retrofit'!$AL$42,IF(F22="Scenario2PBT12",'Major retrofit'!$AM$42,IF(F22="Scenario3PBT12",'Major retrofit'!$AN$42,"")))&amp;IF(F22="Scenario1PBT13",'Major retrofit'!$AO$42,IF(F22="Scenario2PBT13",'Major retrofit'!$AP$42,IF(F22="Scenario3PBT13",'Major retrofit'!$AQ$42,"")))&amp;IF(F22="Scenario1PBT14",'Major retrofit'!$AR$42,IF(F22="Scenario2PBT14",'Major retrofit'!$AS$42,IF(F22="Scenario3PBT14",'Major retrofit'!$AT$42,"")))&amp;IF(F22="Scenario1PBT15",'Major retrofit'!$AU$42,IF(F22="Scenario2PBT15",'Major retrofit'!$AV$42,IF(F22="Scenario3PBT15",'Major retrofit'!$AW$42,"")))</f>
        <v/>
      </c>
      <c r="Z22" s="117">
        <f t="shared" si="22"/>
        <v>0</v>
      </c>
      <c r="AA22" s="178" t="str">
        <f>IF(F22="Scenario1PBT1",'Major retrofit'!$E$101,IF(F22="Scenario2PBT1",'Major retrofit'!$F$101,IF(F22="Scenario3PBT1",'Major retrofit'!$G$101,"")))&amp;IF(F22="Scenario1PBT2",'Major retrofit'!$H$101,IF(F22="Scenario2PBT2",'Major retrofit'!$I$101,IF(F22="Scenario3PBT2",'Major retrofit'!$J$101,"")))&amp;IF(F22="Scenario1PBT3",'Major retrofit'!$K$101,IF(F22="Scenario2PBT3",'Major retrofit'!$L$101,IF(F22="Scenario3PBT3",'Major retrofit'!$M$101,"")))&amp;IF(F22="Scenario1PBT4",'Major retrofit'!$N$101,IF(F22="Scenario2PBT4",'Major retrofit'!$O$101,IF(F22="Scenario3PBT4",'Major retrofit'!$P$101,"")))&amp;IF(F22="Scenario1PBT5",'Major retrofit'!$Q$101,IF(F22="Scenario2PBT5",'Major retrofit'!$R$101,IF(F22="Scenario3PBT5",'Major retrofit'!$S$101,"")))&amp;IF(F22="Scenario1PBT6",'Major retrofit'!$T$101,IF(F22="Scenario2PBT6",'Major retrofit'!$U$101,IF(F22="Scenario3PBT6",'Major retrofit'!$V$101,"")))&amp;IF(F22="Scenario1PBT7",'Major retrofit'!$W$101,IF(F22="Scenario2PBT7",'Major retrofit'!$X$101,IF(F22="Scenario3PBT7",'Major retrofit'!$Y$101,"")))&amp;IF(F22="Scenario1PBT8",'Major retrofit'!$Z$101,IF(F22="Scenario2PBT8",'Major retrofit'!$AA$101,IF(F22="Scenario3PBT8",'Major retrofit'!$AB$101,"")))&amp;IF(F22="Scenario1PBT9",'Major retrofit'!$AC$101,IF(F22="Scenario2PBT9",'Major retrofit'!$AD$101,IF(F22="Scenario3PBT9",'Major retrofit'!$AE$101,"")))&amp;IF(F22="Scenario1PBT10",'Major retrofit'!$AF$101,IF(F22="Scenario2PBT10",'Major retrofit'!$AG$101,IF(F22="Scenario3PBT10",'Major retrofit'!$AH$101,"")))&amp;IF(F22="Scenario1PBT11",'Major retrofit'!$AI$101,IF(F22="Scenario2PBT11",'Major retrofit'!$AJ$101,IF(F22="Scenario3PBT11",'Major retrofit'!$AK$101,"")))&amp;IF(F22="Scenario1PBT12",'Major retrofit'!$AL$101,IF(F22="Scenario2PBT12",'Major retrofit'!$AM$101,IF(F22="Scenario3PBT12",'Major retrofit'!$AN$101,"")))&amp;IF(F22="Scenario1PBT13",'Major retrofit'!$AO$101,IF(F22="Scenario2PBT13",'Major retrofit'!$AP$101,IF(F22="Scenario3PBT13",'Major retrofit'!$AQ$101,"")))&amp;IF(F22="Scenario1PBT14",'Major retrofit'!$AR$101,IF(F22="Scenario2PBT14",'Major retrofit'!$AS$101,IF(F22="Scenario3PBT14",'Major retrofit'!$AT$101,"")))&amp;IF(F22="Scenario1PBT15",'Major retrofit'!$AU$101,IF(F22="Scenario2PBT15",'Major retrofit'!$AV$101,IF(F22="Scenario3PBT15",'Major retrofit'!$AW$101,"")))</f>
        <v/>
      </c>
      <c r="AB22" s="179">
        <f t="shared" si="23"/>
        <v>0</v>
      </c>
      <c r="AC22" s="363" t="str">
        <f t="shared" si="24"/>
        <v/>
      </c>
      <c r="AD22" s="353">
        <f>IF(AC22="",IFERROR('Projection_Base-case'!G23-G22,0),0)</f>
        <v>0</v>
      </c>
      <c r="AE22" s="350">
        <f t="shared" si="0"/>
        <v>0</v>
      </c>
      <c r="AF22" s="361">
        <f>IFERROR(100*AD22/'Projection_Base-case'!G23,0)</f>
        <v>0</v>
      </c>
      <c r="AG22" s="352">
        <f>IF(AC22="",IFERROR('Projection_Base-case'!I23-I22,0),0)</f>
        <v>0</v>
      </c>
      <c r="AH22" s="353">
        <f t="shared" si="1"/>
        <v>0</v>
      </c>
      <c r="AI22" s="361">
        <f>IFERROR(100*AG22/'Projection_Base-case'!I23,0)</f>
        <v>0</v>
      </c>
      <c r="AJ22" s="352">
        <f>IF(AC22="",IFERROR('Projection_Base-case'!K23-K22,0),0)</f>
        <v>0</v>
      </c>
      <c r="AK22" s="353">
        <f t="shared" si="2"/>
        <v>0</v>
      </c>
      <c r="AL22" s="361">
        <f>IFERROR(100*AJ22/'Projection_Base-case'!K23,0)</f>
        <v>0</v>
      </c>
      <c r="AM22" s="352">
        <f>-IF(AC22="",IFERROR('Projection_Base-case'!M23-M22,0),0)</f>
        <v>0</v>
      </c>
      <c r="AN22" s="353">
        <f t="shared" si="3"/>
        <v>0</v>
      </c>
      <c r="AO22" s="354">
        <f>IFERROR(IF('Projection_Base-case'!N23&gt;0,100*AN22/'Projection_Base-case'!N23,100*AN22/N22),0)</f>
        <v>0</v>
      </c>
      <c r="AP22" s="355">
        <f>IF(AC22="",IFERROR('Projection_Base-case'!O23-O22,0),0)</f>
        <v>0</v>
      </c>
      <c r="AQ22" s="356">
        <f t="shared" si="4"/>
        <v>0</v>
      </c>
      <c r="AR22" s="356">
        <f>IFERROR(100*AP22/'Projection_Base-case'!O23,0)</f>
        <v>0</v>
      </c>
      <c r="AS22" s="355">
        <f>IF(AC22="",IFERROR('Projection_Base-case'!Q23-Q22,0),0)</f>
        <v>0</v>
      </c>
      <c r="AT22" s="356">
        <f t="shared" si="5"/>
        <v>0</v>
      </c>
      <c r="AU22" s="356">
        <f>IFERROR(100*AS22/'Projection_Base-case'!Q23,0)</f>
        <v>0</v>
      </c>
      <c r="AV22" s="355">
        <f>IF(AC22="",IFERROR('Projection_Base-case'!S23-S22,0),0)</f>
        <v>0</v>
      </c>
      <c r="AW22" s="356">
        <f t="shared" si="6"/>
        <v>0</v>
      </c>
      <c r="AX22" s="357">
        <f>IFERROR(100*AV22/'Projection_Base-case'!S23,0)</f>
        <v>0</v>
      </c>
      <c r="AY22" s="358">
        <f>IF(AC22="",IFERROR('Projection_Base-case'!U23-U22,0),0)</f>
        <v>0</v>
      </c>
      <c r="AZ22" s="359">
        <f t="shared" si="7"/>
        <v>0</v>
      </c>
      <c r="BA22" s="359">
        <f>IFERROR(100*AY22/'Projection_Base-case'!U23,0)</f>
        <v>0</v>
      </c>
      <c r="BB22" s="358">
        <f>IF(AC22="",IFERROR('Projection_Base-case'!W23-W22,0),0)</f>
        <v>0</v>
      </c>
      <c r="BC22" s="359">
        <f t="shared" si="8"/>
        <v>0</v>
      </c>
      <c r="BD22" s="359">
        <f>IFERROR(100*BB22/'Projection_Base-case'!W23,0)</f>
        <v>0</v>
      </c>
      <c r="BE22" s="358">
        <f>IF(AC22="",IFERROR('Projection_Base-case'!Y23-Y22,0),0)</f>
        <v>0</v>
      </c>
      <c r="BF22" s="359">
        <f t="shared" si="9"/>
        <v>0</v>
      </c>
      <c r="BG22" s="359">
        <f>IFERROR(100*BE22/'Projection_Base-case'!Y23,0)</f>
        <v>0</v>
      </c>
      <c r="BH22" s="359">
        <f t="shared" si="10"/>
        <v>0</v>
      </c>
      <c r="BI22" s="360">
        <f t="shared" si="11"/>
        <v>0</v>
      </c>
    </row>
    <row r="23" spans="1:61">
      <c r="A23" s="205">
        <v>19</v>
      </c>
      <c r="B23" s="347">
        <f>IF('Projection_Base-case'!B24&lt;&gt;"",'Projection_Base-case'!B24,0)</f>
        <v>0</v>
      </c>
      <c r="C23" s="347">
        <f>IF('Projection_Base-case'!C24&lt;&gt;"",'Projection_Base-case'!C24,0)</f>
        <v>0</v>
      </c>
      <c r="D23" s="365">
        <f>IF('Projection_Base-case'!D24&lt;&gt;"",'Projection_Base-case'!D24,0)</f>
        <v>0</v>
      </c>
      <c r="E23" s="322"/>
      <c r="F23" s="367" t="str">
        <f t="shared" si="12"/>
        <v>0</v>
      </c>
      <c r="G23" s="177" t="str">
        <f>IF(F23="Scenario1PBT1",'Major retrofit'!$E$6,IF(F23="Scenario2PBT1",'Major retrofit'!$F$6,IF(F23="Scenario3PBT1",'Major retrofit'!$G$6,"")))&amp;IF(F23="Scenario1PBT2",'Major retrofit'!$H$6,IF(F23="Scenario2PBT2",'Major retrofit'!$I$6,IF(F23="Scenario3PBT2",'Major retrofit'!$J$6,"")))&amp;IF(F23="Scenario1PBT3",'Major retrofit'!$K$6,IF(F23="Scenario2PBT3",'Major retrofit'!$L$6,IF(F23="Scenario3PBT3",'Major retrofit'!$M$6,"")))&amp;IF(F23="Scenario1PBT4",'Major retrofit'!$N$6,IF(F23="Scenario2PBT4",'Major retrofit'!$O$6,IF(F23="Scenario3PBT4",'Major retrofit'!$P$6,"")))&amp;IF(F23="Scenario1PBT5",'Major retrofit'!$Q$6,IF(F23="Scenario2PBT5",'Major retrofit'!$R$6,IF(F23="Scenario3PBT5",'Major retrofit'!$S$6,"")))&amp;IF(F23="Scenario1PBT6",'Major retrofit'!$T$6,IF(F23="Scenario2PBT6",'Major retrofit'!$U$6,IF(F23="Scenario3PBT6",'Major retrofit'!$V$6,"")))&amp;IF(F23="Scenario1PBT7",'Major retrofit'!$W$6,IF(F23="Scenario2PBT7",'Major retrofit'!$X$6,IF(F23="Scenario3PBT7",'Major retrofit'!$Y$6,"")))&amp;IF(F23="Scenario1PBT8",'Major retrofit'!$Z$6,IF(F23="Scenario2PBT8",'Major retrofit'!$AA$6,IF(F23="Scenario3PBT8",'Major retrofit'!$AB$6,"")))&amp;IF(F23="Scenario1PBT9",'Major retrofit'!$AC$6,IF(F23="Scenario2PBT9",'Major retrofit'!$AD$6,IF(F23="Scenario3PBT9",'Major retrofit'!$AE$6,"")))&amp;IF(F23="Scenario1PBT10",'Major retrofit'!$AF$6,IF(F23="Scenario2PBT10",'Major retrofit'!$AG$6,IF(F23="Scenario3PBT10",'Major retrofit'!$AH$6,"")))&amp;IF(F23="Scenario1PBT11",'Major retrofit'!$AI$6,IF(F23="Scenario2PBT11",'Major retrofit'!$AJ$6,IF(F23="Scenario3PBT11",'Major retrofit'!$AK$6,"")))&amp;IF(F23="Scenario1PBT12",'Major retrofit'!$AL$6,IF(F23="Scenario2PBT12",'Major retrofit'!$AM$6,IF(F23="Scenario3PBT12",'Major retrofit'!$AN$6,"")))&amp;IF(F23="Scenario1PBT13",'Major retrofit'!$AO$6,IF(F23="Scenario2PBT13",'Major retrofit'!$AP$6,IF(F23="Scenario3PBT13",'Major retrofit'!$AQ$6,"")))&amp;IF(F23="Scenario1PBT14",'Major retrofit'!$AR$6,IF(F23="Scenario2PBT14",'Major retrofit'!$AS$6,IF(F23="Scenario3PBT14",'Major retrofit'!$AT$6,"")))&amp;IF(F23="Scenario1PBT15",'Major retrofit'!$AU$6,IF(F23="Scenario2PBT15",'Major retrofit'!$AV$6,IF(F23="Scenario3PBT15",'Major retrofit'!$AW$6,"")))</f>
        <v/>
      </c>
      <c r="H23" s="117">
        <f t="shared" si="13"/>
        <v>0</v>
      </c>
      <c r="I23" s="178" t="str">
        <f>IF(F23="Scenario1PBT1",'Major retrofit'!$E$16,IF(F23="Scenario2PBT1",'Major retrofit'!$F$16,IF(F23="Scenario3PBT1",'Major retrofit'!$G$16,"")))&amp;IF(F23="Scenario1PBT2",'Major retrofit'!$H$16,IF(F23="Scenario2PBT2",'Major retrofit'!$I$16,IF(F23="Scenario3PBT2",'Major retrofit'!$J$16,"")))&amp;IF(F23="Scenario1PBT3",'Major retrofit'!$K$16,IF(F23="Scenario2PBT3",'Major retrofit'!$L$16,IF(F23="Scenario3PBT3",'Major retrofit'!$M$16,"")))&amp;IF(F23="Scenario1PBT4",'Major retrofit'!$N$16,IF(F23="Scenario2PBT4",'Major retrofit'!$O$16,IF(F23="Scenario3PBT4",'Major retrofit'!$P$16,"")))&amp;IF(F23="Scenario1PBT5",'Major retrofit'!$Q$16,IF(F23="Scenario2PBT5",'Major retrofit'!$R$16,IF(F23="Scenario3PBT5",'Major retrofit'!$S$16,"")))&amp;IF(F23="Scenario1PBT6",'Major retrofit'!$T$16,IF(F23="Scenario2PBT6",'Major retrofit'!$U$16,IF(F23="Scenario3PBT6",'Major retrofit'!$V$16,"")))&amp;IF(F23="Scenario1PBT7",'Major retrofit'!$W$16,IF(F23="Scenario2PBT7",'Major retrofit'!$X$16,IF(F23="Scenario3PBT7",'Major retrofit'!$Y$16,"")))&amp;IF(F23="Scenario1PBT8",'Major retrofit'!$Z$16,IF(F23="Scenario2PBT8",'Major retrofit'!$AA$16,IF(F23="Scenario3PBT8",'Major retrofit'!$AB$16,"")))&amp;IF(F23="Scenario1PBT9",'Major retrofit'!$AC$16,IF(F23="Scenario2PBT9",'Major retrofit'!$AD$16,IF(F23="Scenario3PBT9",'Major retrofit'!$AE$16,"")))&amp;IF(F23="Scenario1PBT10",'Major retrofit'!$AF$16,IF(F23="Scenario2PBT10",'Major retrofit'!$AG$16,IF(F23="Scenario3PBT10",'Major retrofit'!$AH$16,"")))&amp;IF(F23="Scenario1PBT11",'Major retrofit'!$AI$16,IF(F23="Scenario2PBT11",'Major retrofit'!$AJ$16,IF(F23="Scenario3PBT11",'Major retrofit'!$AK$16,"")))&amp;IF(F23="Scenario1PBT12",'Major retrofit'!$AL$16,IF(F23="Scenario2PBT12",'Major retrofit'!$AM$16,IF(F23="Scenario3PBT12",'Major retrofit'!$AN$16,"")))&amp;IF(F23="Scenario1PBT13",'Major retrofit'!$AO$16,IF(F23="Scenario2PBT13",'Major retrofit'!$AP$16,IF(F23="Scenario3PBT13",'Major retrofit'!$AQ$16,"")))&amp;IF(F23="Scenario1PBT14",'Major retrofit'!$AR$16,IF(F23="Scenario2PBT14",'Major retrofit'!$AS$16,IF(F23="Scenario3PBT14",'Major retrofit'!$AT$16,"")))&amp;IF(F23="Scenario1PBT15",'Major retrofit'!$AU$16,IF(F23="Scenario2PBT15",'Major retrofit'!$AV$16,IF(F23="Scenario3PBT15",'Major retrofit'!$AW$16,"")))</f>
        <v/>
      </c>
      <c r="J23" s="117">
        <f t="shared" si="14"/>
        <v>0</v>
      </c>
      <c r="K23" s="117" t="str">
        <f>IF(F23="Scenario1PBT1",'Major retrofit'!$E$18,IF(F23="Scenario2PBT1",'Major retrofit'!$F$18,IF(F23="Scenario3PBT1",'Major retrofit'!$G$18,"")))&amp;IF(F23="Scenario1PBT2",'Major retrofit'!$H$18,IF(F23="Scenario2PBT2",'Major retrofit'!$I$18,IF(F23="Scenario3PBT2",'Major retrofit'!$J$18,"")))&amp;IF(F23="Scenario1PBT3",'Major retrofit'!$K$18,IF(F23="Scenario2PBT3",'Major retrofit'!$L$18,IF(F23="Scenario3PBT3",'Major retrofit'!$M$18,"")))&amp;IF(F23="Scenario1PBT4",'Major retrofit'!$N$18,IF(F23="Scenario2PBT4",'Major retrofit'!$O$18,IF(F23="Scenario3PBT4",'Major retrofit'!$P$18,"")))&amp;IF(F23="Scenario1PBT5",'Major retrofit'!$Q$18,IF(F23="Scenario2PBT5",'Major retrofit'!$R$18,IF(F23="Scenario3PBT5",'Major retrofit'!$S$18,"")))&amp;IF(F23="Scenario1PBT6",'Major retrofit'!$T$18,IF(F23="Scenario2PBT6",'Major retrofit'!$U$18,IF(F23="Scenario3PBT6",'Major retrofit'!$V$18,"")))&amp;IF(F23="Scenario1PBT7",'Major retrofit'!$W$18,IF(F23="Scenario2PBT7",'Major retrofit'!$X$18,IF(F23="Scenario3PBT7",'Major retrofit'!$Y$18,"")))&amp;IF(F23="Scenario1PBT8",'Major retrofit'!$Z$18,IF(F23="Scenario2PBT8",'Major retrofit'!$AA$18,IF(F23="Scenario3PBT8",'Major retrofit'!$AB$18,"")))&amp;IF(F23="Scenario1PBT9",'Major retrofit'!$AC$18,IF(F23="Scenario2PBT9",'Major retrofit'!$AD$18,IF(F23="Scenario3PBT9",'Major retrofit'!$AE$18,"")))&amp;IF(F23="Scenario1PBT10",'Major retrofit'!$AF$18,IF(F23="Scenario2PBT10",'Major retrofit'!$AG$18,IF(F23="Scenario3PBT10",'Major retrofit'!$AH$18,"")))&amp;IF(F23="Scenario1PBT11",'Major retrofit'!$AI$18,IF(F23="Scenario2PBT11",'Major retrofit'!$AJ$18,IF(F23="Scenario3PBT11",'Major retrofit'!$AK$18,"")))&amp;IF(F23="Scenario1PBT12",'Major retrofit'!$AL$18,IF(F23="Scenario2PBT12",'Major retrofit'!$AM$18,IF(F23="Scenario3PBT12",'Major retrofit'!$AN$18,"")))&amp;IF(F23="Scenario1PBT13",'Major retrofit'!$AO$18,IF(F23="Scenario2PBT13",'Major retrofit'!$AP$18,IF(F23="Scenario3PBT13",'Major retrofit'!$AQ$18,"")))&amp;IF(F23="Scenario1PBT14",'Major retrofit'!$AR$18,IF(F23="Scenario2PBT14",'Major retrofit'!$AS$18,IF(F23="Scenario3PBT14",'Major retrofit'!$AT$18,"")))&amp;IF(F23="Scenario1PBT15",'Major retrofit'!$AU$18,IF(F23="Scenario2PBT15",'Major retrofit'!$AV$18,IF(F23="Scenario3PBT15",'Major retrofit'!$AW$18,"")))</f>
        <v/>
      </c>
      <c r="L23" s="117">
        <f t="shared" si="15"/>
        <v>0</v>
      </c>
      <c r="M23" s="117" t="str">
        <f>IF(F23="Scenario1PBT1",'Major retrofit'!$E$20,IF(F23="Scenario2PBT1",'Major retrofit'!$F$20,IF(F23="Scenario3PBT1",'Major retrofit'!$G$20,"")))&amp;IF(F23="Scenario1PBT2",'Major retrofit'!$H$20,IF(F23="Scenario2PBT2",'Major retrofit'!$I$20,IF(F23="Scenario3PBT2",'Major retrofit'!$J$20,"")))&amp;IF(F23="Scenario1PBT3",'Major retrofit'!$K$20,IF(F23="Scenario2PBT3",'Major retrofit'!$L$20,IF(F23="Scenario3PBT3",'Major retrofit'!$M$20,"")))&amp;IF(F23="Scenario1PBT4",'Major retrofit'!$N$20,IF(F23="Scenario2PBT4",'Major retrofit'!$O$20,IF(F23="Scenario3PBT4",'Major retrofit'!$P$20,"")))&amp;IF(F23="Scenario1PBT5",'Major retrofit'!$Q$20,IF(F23="Scenario2PBT5",'Major retrofit'!$R$20,IF(F23="Scenario3PBT5",'Major retrofit'!$S$20,"")))&amp;IF(F23="Scenario1PBT6",'Major retrofit'!$T$20,IF(F23="Scenario2PBT6",'Major retrofit'!$U$20,IF(F23="Scenario3PBT6",'Major retrofit'!$V$20,"")))&amp;IF(F23="Scenario1PBT7",'Major retrofit'!$W$20,IF(F23="Scenario2PBT7",'Major retrofit'!$X$20,IF(F23="Scenario3PBT7",'Major retrofit'!$Y$20,"")))&amp;IF(F23="Scenario1PBT8",'Major retrofit'!$Z$20,IF(F23="Scenario2PBT8",'Major retrofit'!$AA$20,IF(F23="Scenario3PBT8",'Major retrofit'!$AB$20,"")))&amp;IF(F23="Scenario1PBT9",'Major retrofit'!$AC$20,IF(F23="Scenario2PBT9",'Major retrofit'!$AD$20,IF(F23="Scenario3PBT9",'Major retrofit'!$AE$20,"")))&amp;IF(F23="Scenario1PBT10",'Major retrofit'!$AF$20,IF(F23="Scenario2PBT10",'Major retrofit'!$AG$20,IF(F23="Scenario3PBT10",'Major retrofit'!$AH$20,"")))&amp;IF(F23="Scenario1PBT11",'Major retrofit'!$AI$20,IF(F23="Scenario2PBT11",'Major retrofit'!$AJ$20,IF(F23="Scenario3PBT11",'Major retrofit'!$AK$20,"")))&amp;IF(F23="Scenario1PBT12",'Major retrofit'!$AL$20,IF(F23="Scenario2PBT12",'Major retrofit'!$AM$20,IF(F23="Scenario3PBT12",'Major retrofit'!$AN$20,"")))&amp;IF(F23="Scenario1PBT13",'Major retrofit'!$AO$20,IF(F23="Scenario2PBT13",'Major retrofit'!$AP$20,IF(F23="Scenario3PBT13",'Major retrofit'!$AQ$20,"")))&amp;IF(F23="Scenario1PBT14",'Major retrofit'!$AR$20,IF(F23="Scenario2PBT14",'Major retrofit'!$AS$20,IF(F23="Scenario3PBT14",'Major retrofit'!$AT$20,"")))&amp;IF(F23="Scenario1PBT15",'Major retrofit'!$AU$20,IF(F23="Scenario2PBT15",'Major retrofit'!$AV$20,IF(F23="Scenario3PBT15",'Major retrofit'!$AW$20,"")))</f>
        <v/>
      </c>
      <c r="N23" s="118">
        <f t="shared" si="16"/>
        <v>0</v>
      </c>
      <c r="O23" s="206" t="str">
        <f>IF(F23="Scenario1PBT1",'Major retrofit'!$E$23,IF(F23="Scenario2PBT1",'Major retrofit'!$F$23,IF(F23="Scenario3PBT1",'Major retrofit'!$G$23,"")))&amp;IF(F23="Scenario1PBT2",'Major retrofit'!$H$23,IF(F23="Scenario2PBT2",'Major retrofit'!$I$23,IF(F23="Scenario3PBT2",'Major retrofit'!$J$23,"")))&amp;IF(F23="Scenario1PBT3",'Major retrofit'!$K$23,IF(F23="Scenario2PBT3",'Major retrofit'!$L$23,IF(F23="Scenario3PBT3",'Major retrofit'!$M$23,"")))&amp;IF(F23="Scenario1PBT4",'Major retrofit'!$N$23,IF(F23="Scenario2PBT4",'Major retrofit'!$O$23,IF(F23="Scenario3PBT4",'Major retrofit'!$P$23,"")))&amp;IF(F23="Scenario1PBT5",'Major retrofit'!$Q$23,IF(F23="Scenario2PBT5",'Major retrofit'!$R$23,IF(F23="Scenario3PBT5",'Major retrofit'!$S$23,"")))&amp;IF(F23="Scenario1PBT6",'Major retrofit'!$T$23,IF(F23="Scenario2PBT6",'Major retrofit'!$U$23,IF(F23="Scenario3PBT6",'Major retrofit'!$V$23,"")))&amp;IF(F23="Scenario1PBT7",'Major retrofit'!$W$23,IF(F23="Scenario2PBT7",'Major retrofit'!$X$23,IF(F23="Scenario3PBT7",'Major retrofit'!$Y$23,"")))&amp;IF(F23="Scenario1PBT8",'Major retrofit'!$Z$23,IF(F23="Scenario2PBT8",'Major retrofit'!$AA$23,IF(F23="Scenario3PBT8",'Major retrofit'!$AB$23,"")))&amp;IF(F23="Scenario1PBT9",'Major retrofit'!$AC$23,IF(F23="Scenario2PBT9",'Major retrofit'!$AD$23,IF(F23="Scenario3PBT9",'Major retrofit'!$AE$23,"")))&amp;IF(F23="Scenario1PBT10",'Major retrofit'!$AF$23,IF(F23="Scenario2PBT10",'Major retrofit'!$AG$23,IF(F23="Scenario3PBT10",'Major retrofit'!$AH$23,"")))&amp;IF(F23="Scenario1PBT11",'Major retrofit'!$AI$23,IF(F23="Scenario2PBT11",'Major retrofit'!$AJ$23,IF(F23="Scenario3PBT11",'Major retrofit'!$AK$23,"")))&amp;IF(F23="Scenario1PBT12",'Major retrofit'!$AL$23,IF(F23="Scenario2PBT12",'Major retrofit'!$AM$23,IF(F23="Scenario3PBT12",'Major retrofit'!$AN$23,"")))&amp;IF(F23="Scenario1PBT13",'Major retrofit'!$AO$23,IF(F23="Scenario2PBT13",'Major retrofit'!$AP$23,IF(F23="Scenario3PBT13",'Major retrofit'!$AQ$23,"")))&amp;IF(F23="Scenario1PBT14",'Major retrofit'!$AR$23,IF(F23="Scenario2PBT14",'Major retrofit'!$AS$23,IF(F23="Scenario3PBT14",'Major retrofit'!$AT$23,"")))&amp;IF(F23="Scenario1PBT15",'Major retrofit'!$AU$23,IF(F23="Scenario2PBT15",'Major retrofit'!$AV$23,IF(F23="Scenario3PBT15",'Major retrofit'!$AW$23,"")))</f>
        <v/>
      </c>
      <c r="P23" s="117">
        <f t="shared" si="17"/>
        <v>0</v>
      </c>
      <c r="Q23" s="117" t="str">
        <f>IF(F23="Scenario1PBT1",'Major retrofit'!$E$25,IF(F23="Scenario2PBT1",'Major retrofit'!$F$25,IF(F23="Scenario3PBT1",'Major retrofit'!$G$25,"")))&amp;IF(F23="Scenario1PBT2",'Major retrofit'!$H$25,IF(F23="Scenario2PBT2",'Major retrofit'!$I$25,IF(F23="Scenario3PBT2",'Major retrofit'!$J$25,"")))&amp;IF(F23="Scenario1PBT3",'Major retrofit'!$K$25,IF(F23="Scenario2PBT3",'Major retrofit'!$L$25,IF(F23="Scenario3PBT3",'Major retrofit'!$M$25,"")))&amp;IF(F23="Scenario1PBT4",'Major retrofit'!$N$25,IF(F23="Scenario2PBT4",'Major retrofit'!$O$25,IF(F23="Scenario3PBT4",'Major retrofit'!$P$25,"")))&amp;IF(F23="Scenario1PBT5",'Major retrofit'!$Q$25,IF(F23="Scenario2PBT5",'Major retrofit'!$R$25,IF(F23="Scenario3PBT5",'Major retrofit'!$S$25,"")))&amp;IF(F23="Scenario1PBT6",'Major retrofit'!$T$25,IF(F23="Scenario2PBT6",'Major retrofit'!$U$25,IF(F23="Scenario3PBT6",'Major retrofit'!$V$25,"")))&amp;IF(F23="Scenario1PBT7",'Major retrofit'!$W$25,IF(F23="Scenario2PBT7",'Major retrofit'!$X$25,IF(F23="Scenario3PBT7",'Major retrofit'!$Y$25,"")))&amp;IF(F23="Scenario1PBT8",'Major retrofit'!$Z$25,IF(F23="Scenario2PBT8",'Major retrofit'!$AA$25,IF(F23="Scenario3PBT8",'Major retrofit'!$AB$25,"")))&amp;IF(F23="Scenario1PBT9",'Major retrofit'!$AC$25,IF(F23="Scenario2PBT9",'Major retrofit'!$AD$25,IF(F23="Scenario3PBT9",'Major retrofit'!$AE$25,"")))&amp;IF(F23="Scenario1PBT10",'Major retrofit'!$AF$25,IF(F23="Scenario2PBT10",'Major retrofit'!$AG$25,IF(F23="Scenario3PBT10",'Major retrofit'!$AH$25,"")))&amp;IF(F23="Scenario1PBT11",'Major retrofit'!$AI$25,IF(F23="Scenario2PBT11",'Major retrofit'!$AJ$25,IF(F23="Scenario3PBT11",'Major retrofit'!$AK$25,"")))&amp;IF(F23="Scenario1PBT12",'Major retrofit'!$AL$25,IF(F23="Scenario2PBT12",'Major retrofit'!$AM$25,IF(F23="Scenario3PBT12",'Major retrofit'!$AN$25,"")))&amp;IF(F23="Scenario1PBT13",'Major retrofit'!$AO$25,IF(F23="Scenario2PBT13",'Major retrofit'!$AP$25,IF(F23="Scenario3PBT13",'Major retrofit'!$AQ$25,"")))&amp;IF(F23="Scenario1PBT14",'Major retrofit'!$AR$25,IF(F23="Scenario2PBT14",'Major retrofit'!$AS$25,IF(F23="Scenario3PBT14",'Major retrofit'!$AT$25,"")))&amp;IF(F23="Scenario1PBT15",'Major retrofit'!$AU$25,IF(F23="Scenario2PBT15",'Major retrofit'!$AV$25,IF(F23="Scenario3PBT15",'Major retrofit'!$AW$25,"")))</f>
        <v/>
      </c>
      <c r="R23" s="117">
        <f t="shared" si="18"/>
        <v>0</v>
      </c>
      <c r="S23" s="117" t="str">
        <f>IF(F23="Scenario1PBT1",'Major retrofit'!$E$27,IF(F23="Scenario2PBT1",'Major retrofit'!$F$27,IF(F23="Scenario3PBT1",'Major retrofit'!$G$27,"")))&amp;IF(F23="Scenario1PBT2",'Major retrofit'!$H$27,IF(F23="Scenario2PBT2",'Major retrofit'!$I$27,IF(F23="Scenario3PBT2",'Major retrofit'!$J$27,"")))&amp;IF(F23="Scenario1PBT3",'Major retrofit'!$K$27,IF(F23="Scenario2PBT3",'Major retrofit'!$L$27,IF(F23="Scenario3PBT3",'Major retrofit'!$M$27,"")))&amp;IF(F23="Scenario1PBT4",'Major retrofit'!$N$27,IF(F23="Scenario2PBT4",'Major retrofit'!$O$27,IF(F23="Scenario3PBT4",'Major retrofit'!$P$27,"")))&amp;IF(F23="Scenario1PBT5",'Major retrofit'!$Q$27,IF(F23="Scenario2PBT5",'Major retrofit'!$R$27,IF(F23="Scenario3PBT5",'Major retrofit'!$S$27,"")))&amp;IF(F23="Scenario1PBT6",'Major retrofit'!$T$27,IF(F23="Scenario2PBT6",'Major retrofit'!$U$27,IF(F23="Scenario3PBT6",'Major retrofit'!$V$27,"")))&amp;IF(F23="Scenario1PBT7",'Major retrofit'!$W$27,IF(F23="Scenario2PBT7",'Major retrofit'!$X$27,IF(F23="Scenario3PBT7",'Major retrofit'!$Y$27,"")))&amp;IF(F23="Scenario1PBT8",'Major retrofit'!$Z$27,IF(F23="Scenario2PBT8",'Major retrofit'!$AA$27,IF(F23="Scenario3PBT8",'Major retrofit'!$AB$27,"")))&amp;IF(F23="Scenario1PBT9",'Major retrofit'!$AC$27,IF(F23="Scenario2PBT9",'Major retrofit'!$AD$27,IF(F23="Scenario3PBT9",'Major retrofit'!$AE$27,"")))&amp;IF(F23="Scenario1PBT10",'Major retrofit'!$AF$27,IF(F23="Scenario2PBT10",'Major retrofit'!$AG$27,IF(F23="Scenario3PBT10",'Major retrofit'!$AH$27,"")))&amp;IF(F23="Scenario1PBT11",'Major retrofit'!$AI$27,IF(F23="Scenario2PBT11",'Major retrofit'!$AJ$27,IF(F23="Scenario3PBT11",'Major retrofit'!$AK$27,"")))&amp;IF(F23="Scenario1PBT12",'Major retrofit'!$AL$27,IF(F23="Scenario2PBT12",'Major retrofit'!$AM$27,IF(F23="Scenario3PBT12",'Major retrofit'!$AN$27,"")))&amp;IF(F23="Scenario1PBT13",'Major retrofit'!$AO$27,IF(F23="Scenario2PBT13",'Major retrofit'!$AP$27,IF(F23="Scenario3PBT13",'Major retrofit'!$AQ$27,"")))&amp;IF(F23="Scenario1PBT14",'Major retrofit'!$AR$27,IF(F23="Scenario2PBT14",'Major retrofit'!$AS$27,IF(F23="Scenario3PBT14",'Major retrofit'!$AT$27,"")))&amp;IF(F23="Scenario1PBT15",'Major retrofit'!$AU$27,IF(F23="Scenario2PBT15",'Major retrofit'!$AV$27,IF(F23="Scenario3PBT15",'Major retrofit'!$AW$27,"")))</f>
        <v/>
      </c>
      <c r="T23" s="207">
        <f t="shared" si="19"/>
        <v>0</v>
      </c>
      <c r="U23" s="206" t="str">
        <f>IF(F23="Scenario1PBT1",'Major retrofit'!$E$38,IF(F23="Scenario2PBT1",'Major retrofit'!$F$38,IF(F23="Scenario3PBT1",'Major retrofit'!$G$38,"")))&amp;IF(F23="Scenario1PBT2",'Major retrofit'!$H$38,IF(F23="Scenario2PBT2",'Major retrofit'!$I$38,IF(F23="Scenario3PBT2",'Major retrofit'!$J$38,"")))&amp;IF(F23="Scenario1PBT3",'Major retrofit'!$K$38,IF(F23="Scenario2PBT3",'Major retrofit'!$L$38,IF(F23="Scenario3PBT3",'Major retrofit'!$M$38,"")))&amp;IF(F23="Scenario1PBT4",'Major retrofit'!$N$38,IF(F23="Scenario2PBT4",'Major retrofit'!$O$38,IF(F23="Scenario3PBT4",'Major retrofit'!$P$38,"")))&amp;IF(F23="Scenario1PBT5",'Major retrofit'!$Q$38,IF(F23="Scenario2PBT5",'Major retrofit'!$R$38,IF(F23="Scenario3PBT5",'Major retrofit'!$S$38,"")))&amp;IF(F23="Scenario1PBT6",'Major retrofit'!$T$38,IF(F23="Scenario2PBT6",'Major retrofit'!$U$38,IF(F23="Scenario3PBT6",'Major retrofit'!$V$38,"")))&amp;IF(F23="Scenario1PBT7",'Major retrofit'!$W$38,IF(F23="Scenario2PBT7",'Major retrofit'!$X$38,IF(F23="Scenario3PBT7",'Major retrofit'!$Y$38,"")))&amp;IF(F23="Scenario1PBT8",'Major retrofit'!$Z$38,IF(F23="Scenario2PBT8",'Major retrofit'!$AA$38,IF(F23="Scenario3PBT8",'Major retrofit'!$AB$38,"")))&amp;IF(F23="Scenario1PBT9",'Major retrofit'!$AC$38,IF(F23="Scenario2PBT9",'Major retrofit'!$AD$38,IF(F23="Scenario3PBT9",'Major retrofit'!$AE$38,"")))&amp;IF(F23="Scenario1PBT10",'Major retrofit'!$AF$38,IF(F23="Scenario2PBT10",'Major retrofit'!$AG$38,IF(F23="Scenario3PBT10",'Major retrofit'!$AH$38,"")))&amp;IF(F23="Scenario1PBT11",'Major retrofit'!$AI$38,IF(F23="Scenario2PBT11",'Major retrofit'!$AJ$38,IF(F23="Scenario3PBT11",'Major retrofit'!$AK$38,"")))&amp;IF(F23="Scenario1PBT12",'Major retrofit'!$AL$38,IF(F23="Scenario2PBT12",'Major retrofit'!$AM$38,IF(F23="Scenario3PBT12",'Major retrofit'!$AN$38,"")))&amp;IF(F23="Scenario1PBT13",'Major retrofit'!$AO$38,IF(F23="Scenario2PBT13",'Major retrofit'!$AP$38,IF(F23="Scenario3PBT13",'Major retrofit'!$AQ$38,"")))&amp;IF(F23="Scenario1PBT14",'Major retrofit'!$AR$38,IF(F23="Scenario2PBT14",'Major retrofit'!$AS$38,IF(F23="Scenario3PBT14",'Major retrofit'!$AT$38,"")))&amp;IF(F23="Scenario1PBT15",'Major retrofit'!$AU$38,IF(F23="Scenario2PBT15",'Major retrofit'!$AV$38,IF(F23="Scenario3PBT15",'Major retrofit'!$AW$38,"")))</f>
        <v/>
      </c>
      <c r="V23" s="117">
        <f t="shared" si="20"/>
        <v>0</v>
      </c>
      <c r="W23" s="117" t="str">
        <f>IF(F23="Scenario1PBT1",'Major retrofit'!$E$40,IF(F23="Scenario2PBT1",'Major retrofit'!$F$40,IF(F23="Scenario3PBT1",'Major retrofit'!$G$40,"")))&amp;IF(F23="Scenario1PBT2",'Major retrofit'!$H$40,IF(F23="Scenario2PBT2",'Major retrofit'!$I$40,IF(F23="Scenario3PBT2",'Major retrofit'!$J$40,"")))&amp;IF(F23="Scenario1PBT3",'Major retrofit'!$K$40,IF(F23="Scenario2PBT3",'Major retrofit'!$L$40,IF(F23="Scenario3PBT3",'Major retrofit'!$M$40,"")))&amp;IF(F23="Scenario1PBT4",'Major retrofit'!$N$40,IF(F23="Scenario2PBT4",'Major retrofit'!$O$40,IF(F23="Scenario3PBT4",'Major retrofit'!$P$40,"")))&amp;IF(F23="Scenario1PBT5",'Major retrofit'!$Q$40,IF(F23="Scenario2PBT5",'Major retrofit'!$R$40,IF(F23="Scenario3PBT5",'Major retrofit'!$S$40,"")))&amp;IF(F23="Scenario1PBT6",'Major retrofit'!$T$40,IF(F23="Scenario2PBT6",'Major retrofit'!$U$40,IF(F23="Scenario3PBT6",'Major retrofit'!$V$40,"")))&amp;IF(F23="Scenario1PBT7",'Major retrofit'!$W$40,IF(F23="Scenario2PBT7",'Major retrofit'!$X$40,IF(F23="Scenario3PBT7",'Major retrofit'!$Y$40,"")))&amp;IF(F23="Scenario1PBT8",'Major retrofit'!$Z$40,IF(F23="Scenario2PBT8",'Major retrofit'!$AA$40,IF(F23="Scenario3PBT8",'Major retrofit'!$AB$40,"")))&amp;IF(F23="Scenario1PBT9",'Major retrofit'!$AC$40,IF(F23="Scenario2PBT9",'Major retrofit'!$AD$40,IF(F23="Scenario3PBT9",'Major retrofit'!$AE$40,"")))&amp;IF(F23="Scenario1PBT10",'Major retrofit'!$AF$40,IF(F23="Scenario2PBT10",'Major retrofit'!$AG$40,IF(F23="Scenario3PBT10",'Major retrofit'!$AH$40,"")))&amp;IF(F23="Scenario1PBT11",'Major retrofit'!$AI$40,IF(F23="Scenario2PBT11",'Major retrofit'!$AJ$40,IF(F23="Scenario3PBT11",'Major retrofit'!$AK$40,"")))&amp;IF(F23="Scenario1PBT12",'Major retrofit'!$AL$40,IF(F23="Scenario2PBT12",'Major retrofit'!$AM$40,IF(F23="Scenario3PBT12",'Major retrofit'!$AN$40,"")))&amp;IF(F23="Scenario1PBT13",'Major retrofit'!$AO$40,IF(F23="Scenario2PBT13",'Major retrofit'!$AP$40,IF(F23="Scenario3PBT13",'Major retrofit'!$AQ$40,"")))&amp;IF(F23="Scenario1PBT14",'Major retrofit'!$AR$40,IF(F23="Scenario2PBT14",'Major retrofit'!$AS$40,IF(F23="Scenario3PBT14",'Major retrofit'!$AT$40,"")))&amp;IF(F23="Scenario1PBT15",'Major retrofit'!$AU$40,IF(F23="Scenario2PBT15",'Major retrofit'!$AV$40,IF(F23="Scenario3PBT15",'Major retrofit'!$AW$40,"")))</f>
        <v/>
      </c>
      <c r="X23" s="117">
        <f t="shared" si="21"/>
        <v>0</v>
      </c>
      <c r="Y23" s="117" t="str">
        <f>IF(F23="Scenario1PBT1",'Major retrofit'!$E$42,IF(F23="Scenario2PBT1",'Major retrofit'!$F$42,IF(F23="Scenario3PBT1",'Major retrofit'!$G$42,"")))&amp;IF(F23="Scenario1PBT2",'Major retrofit'!$H$42,IF(F23="Scenario2PBT2",'Major retrofit'!$I$42,IF(F23="Scenario3PBT2",'Major retrofit'!$J$42,"")))&amp;IF(F23="Scenario1PBT3",'Major retrofit'!$K$42,IF(F23="Scenario2PBT3",'Major retrofit'!$L$42,IF(F23="Scenario3PBT3",'Major retrofit'!$M$42,"")))&amp;IF(F23="Scenario1PBT4",'Major retrofit'!$N$42,IF(F23="Scenario2PBT4",'Major retrofit'!$O$42,IF(F23="Scenario3PBT4",'Major retrofit'!$P$42,"")))&amp;IF(F23="Scenario1PBT5",'Major retrofit'!$Q$42,IF(F23="Scenario2PBT5",'Major retrofit'!$R$42,IF(F23="Scenario3PBT5",'Major retrofit'!$S$42,"")))&amp;IF(F23="Scenario1PBT6",'Major retrofit'!$T$42,IF(F23="Scenario2PBT6",'Major retrofit'!$U$42,IF(F23="Scenario3PBT6",'Major retrofit'!$V$42,"")))&amp;IF(F23="Scenario1PBT7",'Major retrofit'!$W$42,IF(F23="Scenario2PBT7",'Major retrofit'!$X$42,IF(F23="Scenario3PBT7",'Major retrofit'!$Y$42,"")))&amp;IF(F23="Scenario1PBT8",'Major retrofit'!$Z$42,IF(F23="Scenario2PBT8",'Major retrofit'!$AA$42,IF(F23="Scenario3PBT8",'Major retrofit'!$AB$42,"")))&amp;IF(F23="Scenario1PBT9",'Major retrofit'!$AC$42,IF(F23="Scenario2PBT9",'Major retrofit'!$AD$42,IF(F23="Scenario3PBT9",'Major retrofit'!$AE$42,"")))&amp;IF(F23="Scenario1PBT10",'Major retrofit'!$AF$42,IF(F23="Scenario2PBT10",'Major retrofit'!$AG$42,IF(F23="Scenario3PBT10",'Major retrofit'!$AH$42,"")))&amp;IF(F23="Scenario1PBT11",'Major retrofit'!$AI$42,IF(F23="Scenario2PBT11",'Major retrofit'!$AJ$42,IF(F23="Scenario3PBT11",'Major retrofit'!$AK$42,"")))&amp;IF(F23="Scenario1PBT12",'Major retrofit'!$AL$42,IF(F23="Scenario2PBT12",'Major retrofit'!$AM$42,IF(F23="Scenario3PBT12",'Major retrofit'!$AN$42,"")))&amp;IF(F23="Scenario1PBT13",'Major retrofit'!$AO$42,IF(F23="Scenario2PBT13",'Major retrofit'!$AP$42,IF(F23="Scenario3PBT13",'Major retrofit'!$AQ$42,"")))&amp;IF(F23="Scenario1PBT14",'Major retrofit'!$AR$42,IF(F23="Scenario2PBT14",'Major retrofit'!$AS$42,IF(F23="Scenario3PBT14",'Major retrofit'!$AT$42,"")))&amp;IF(F23="Scenario1PBT15",'Major retrofit'!$AU$42,IF(F23="Scenario2PBT15",'Major retrofit'!$AV$42,IF(F23="Scenario3PBT15",'Major retrofit'!$AW$42,"")))</f>
        <v/>
      </c>
      <c r="Z23" s="117">
        <f t="shared" si="22"/>
        <v>0</v>
      </c>
      <c r="AA23" s="178" t="str">
        <f>IF(F23="Scenario1PBT1",'Major retrofit'!$E$101,IF(F23="Scenario2PBT1",'Major retrofit'!$F$101,IF(F23="Scenario3PBT1",'Major retrofit'!$G$101,"")))&amp;IF(F23="Scenario1PBT2",'Major retrofit'!$H$101,IF(F23="Scenario2PBT2",'Major retrofit'!$I$101,IF(F23="Scenario3PBT2",'Major retrofit'!$J$101,"")))&amp;IF(F23="Scenario1PBT3",'Major retrofit'!$K$101,IF(F23="Scenario2PBT3",'Major retrofit'!$L$101,IF(F23="Scenario3PBT3",'Major retrofit'!$M$101,"")))&amp;IF(F23="Scenario1PBT4",'Major retrofit'!$N$101,IF(F23="Scenario2PBT4",'Major retrofit'!$O$101,IF(F23="Scenario3PBT4",'Major retrofit'!$P$101,"")))&amp;IF(F23="Scenario1PBT5",'Major retrofit'!$Q$101,IF(F23="Scenario2PBT5",'Major retrofit'!$R$101,IF(F23="Scenario3PBT5",'Major retrofit'!$S$101,"")))&amp;IF(F23="Scenario1PBT6",'Major retrofit'!$T$101,IF(F23="Scenario2PBT6",'Major retrofit'!$U$101,IF(F23="Scenario3PBT6",'Major retrofit'!$V$101,"")))&amp;IF(F23="Scenario1PBT7",'Major retrofit'!$W$101,IF(F23="Scenario2PBT7",'Major retrofit'!$X$101,IF(F23="Scenario3PBT7",'Major retrofit'!$Y$101,"")))&amp;IF(F23="Scenario1PBT8",'Major retrofit'!$Z$101,IF(F23="Scenario2PBT8",'Major retrofit'!$AA$101,IF(F23="Scenario3PBT8",'Major retrofit'!$AB$101,"")))&amp;IF(F23="Scenario1PBT9",'Major retrofit'!$AC$101,IF(F23="Scenario2PBT9",'Major retrofit'!$AD$101,IF(F23="Scenario3PBT9",'Major retrofit'!$AE$101,"")))&amp;IF(F23="Scenario1PBT10",'Major retrofit'!$AF$101,IF(F23="Scenario2PBT10",'Major retrofit'!$AG$101,IF(F23="Scenario3PBT10",'Major retrofit'!$AH$101,"")))&amp;IF(F23="Scenario1PBT11",'Major retrofit'!$AI$101,IF(F23="Scenario2PBT11",'Major retrofit'!$AJ$101,IF(F23="Scenario3PBT11",'Major retrofit'!$AK$101,"")))&amp;IF(F23="Scenario1PBT12",'Major retrofit'!$AL$101,IF(F23="Scenario2PBT12",'Major retrofit'!$AM$101,IF(F23="Scenario3PBT12",'Major retrofit'!$AN$101,"")))&amp;IF(F23="Scenario1PBT13",'Major retrofit'!$AO$101,IF(F23="Scenario2PBT13",'Major retrofit'!$AP$101,IF(F23="Scenario3PBT13",'Major retrofit'!$AQ$101,"")))&amp;IF(F23="Scenario1PBT14",'Major retrofit'!$AR$101,IF(F23="Scenario2PBT14",'Major retrofit'!$AS$101,IF(F23="Scenario3PBT14",'Major retrofit'!$AT$101,"")))&amp;IF(F23="Scenario1PBT15",'Major retrofit'!$AU$101,IF(F23="Scenario2PBT15",'Major retrofit'!$AV$101,IF(F23="Scenario3PBT15",'Major retrofit'!$AW$101,"")))</f>
        <v/>
      </c>
      <c r="AB23" s="179">
        <f t="shared" si="23"/>
        <v>0</v>
      </c>
      <c r="AC23" s="363" t="str">
        <f t="shared" si="24"/>
        <v/>
      </c>
      <c r="AD23" s="353">
        <f>IF(AC23="",IFERROR('Projection_Base-case'!G24-G23,0),0)</f>
        <v>0</v>
      </c>
      <c r="AE23" s="350">
        <f t="shared" si="0"/>
        <v>0</v>
      </c>
      <c r="AF23" s="361">
        <f>IFERROR(100*AD23/'Projection_Base-case'!G24,0)</f>
        <v>0</v>
      </c>
      <c r="AG23" s="352">
        <f>IF(AC23="",IFERROR('Projection_Base-case'!I24-I23,0),0)</f>
        <v>0</v>
      </c>
      <c r="AH23" s="353">
        <f t="shared" si="1"/>
        <v>0</v>
      </c>
      <c r="AI23" s="361">
        <f>IFERROR(100*AG23/'Projection_Base-case'!I24,0)</f>
        <v>0</v>
      </c>
      <c r="AJ23" s="352">
        <f>IF(AC23="",IFERROR('Projection_Base-case'!K24-K23,0),0)</f>
        <v>0</v>
      </c>
      <c r="AK23" s="353">
        <f t="shared" si="2"/>
        <v>0</v>
      </c>
      <c r="AL23" s="361">
        <f>IFERROR(100*AJ23/'Projection_Base-case'!K24,0)</f>
        <v>0</v>
      </c>
      <c r="AM23" s="352">
        <f>-IF(AC23="",IFERROR('Projection_Base-case'!M24-M23,0),0)</f>
        <v>0</v>
      </c>
      <c r="AN23" s="353">
        <f t="shared" si="3"/>
        <v>0</v>
      </c>
      <c r="AO23" s="354">
        <f>IFERROR(IF('Projection_Base-case'!N24&gt;0,100*AN23/'Projection_Base-case'!N24,100*AN23/N23),0)</f>
        <v>0</v>
      </c>
      <c r="AP23" s="355">
        <f>IF(AC23="",IFERROR('Projection_Base-case'!O24-O23,0),0)</f>
        <v>0</v>
      </c>
      <c r="AQ23" s="356">
        <f t="shared" si="4"/>
        <v>0</v>
      </c>
      <c r="AR23" s="356">
        <f>IFERROR(100*AP23/'Projection_Base-case'!O24,0)</f>
        <v>0</v>
      </c>
      <c r="AS23" s="355">
        <f>IF(AC23="",IFERROR('Projection_Base-case'!Q24-Q23,0),0)</f>
        <v>0</v>
      </c>
      <c r="AT23" s="356">
        <f t="shared" si="5"/>
        <v>0</v>
      </c>
      <c r="AU23" s="356">
        <f>IFERROR(100*AS23/'Projection_Base-case'!Q24,0)</f>
        <v>0</v>
      </c>
      <c r="AV23" s="355">
        <f>IF(AC23="",IFERROR('Projection_Base-case'!S24-S23,0),0)</f>
        <v>0</v>
      </c>
      <c r="AW23" s="356">
        <f t="shared" si="6"/>
        <v>0</v>
      </c>
      <c r="AX23" s="357">
        <f>IFERROR(100*AV23/'Projection_Base-case'!S24,0)</f>
        <v>0</v>
      </c>
      <c r="AY23" s="358">
        <f>IF(AC23="",IFERROR('Projection_Base-case'!U24-U23,0),0)</f>
        <v>0</v>
      </c>
      <c r="AZ23" s="359">
        <f t="shared" si="7"/>
        <v>0</v>
      </c>
      <c r="BA23" s="359">
        <f>IFERROR(100*AY23/'Projection_Base-case'!U24,0)</f>
        <v>0</v>
      </c>
      <c r="BB23" s="358">
        <f>IF(AC23="",IFERROR('Projection_Base-case'!W24-W23,0),0)</f>
        <v>0</v>
      </c>
      <c r="BC23" s="359">
        <f t="shared" si="8"/>
        <v>0</v>
      </c>
      <c r="BD23" s="359">
        <f>IFERROR(100*BB23/'Projection_Base-case'!W24,0)</f>
        <v>0</v>
      </c>
      <c r="BE23" s="358">
        <f>IF(AC23="",IFERROR('Projection_Base-case'!Y24-Y23,0),0)</f>
        <v>0</v>
      </c>
      <c r="BF23" s="359">
        <f t="shared" si="9"/>
        <v>0</v>
      </c>
      <c r="BG23" s="359">
        <f>IFERROR(100*BE23/'Projection_Base-case'!Y24,0)</f>
        <v>0</v>
      </c>
      <c r="BH23" s="359">
        <f t="shared" si="10"/>
        <v>0</v>
      </c>
      <c r="BI23" s="360">
        <f t="shared" si="11"/>
        <v>0</v>
      </c>
    </row>
    <row r="24" spans="1:61">
      <c r="A24" s="205">
        <v>20</v>
      </c>
      <c r="B24" s="347">
        <f>IF('Projection_Base-case'!B25&lt;&gt;"",'Projection_Base-case'!B25,0)</f>
        <v>0</v>
      </c>
      <c r="C24" s="347">
        <f>IF('Projection_Base-case'!C25&lt;&gt;"",'Projection_Base-case'!C25,0)</f>
        <v>0</v>
      </c>
      <c r="D24" s="365">
        <f>IF('Projection_Base-case'!D25&lt;&gt;"",'Projection_Base-case'!D25,0)</f>
        <v>0</v>
      </c>
      <c r="E24" s="322"/>
      <c r="F24" s="367" t="str">
        <f t="shared" si="12"/>
        <v>0</v>
      </c>
      <c r="G24" s="177" t="str">
        <f>IF(F24="Scenario1PBT1",'Major retrofit'!$E$6,IF(F24="Scenario2PBT1",'Major retrofit'!$F$6,IF(F24="Scenario3PBT1",'Major retrofit'!$G$6,"")))&amp;IF(F24="Scenario1PBT2",'Major retrofit'!$H$6,IF(F24="Scenario2PBT2",'Major retrofit'!$I$6,IF(F24="Scenario3PBT2",'Major retrofit'!$J$6,"")))&amp;IF(F24="Scenario1PBT3",'Major retrofit'!$K$6,IF(F24="Scenario2PBT3",'Major retrofit'!$L$6,IF(F24="Scenario3PBT3",'Major retrofit'!$M$6,"")))&amp;IF(F24="Scenario1PBT4",'Major retrofit'!$N$6,IF(F24="Scenario2PBT4",'Major retrofit'!$O$6,IF(F24="Scenario3PBT4",'Major retrofit'!$P$6,"")))&amp;IF(F24="Scenario1PBT5",'Major retrofit'!$Q$6,IF(F24="Scenario2PBT5",'Major retrofit'!$R$6,IF(F24="Scenario3PBT5",'Major retrofit'!$S$6,"")))&amp;IF(F24="Scenario1PBT6",'Major retrofit'!$T$6,IF(F24="Scenario2PBT6",'Major retrofit'!$U$6,IF(F24="Scenario3PBT6",'Major retrofit'!$V$6,"")))&amp;IF(F24="Scenario1PBT7",'Major retrofit'!$W$6,IF(F24="Scenario2PBT7",'Major retrofit'!$X$6,IF(F24="Scenario3PBT7",'Major retrofit'!$Y$6,"")))&amp;IF(F24="Scenario1PBT8",'Major retrofit'!$Z$6,IF(F24="Scenario2PBT8",'Major retrofit'!$AA$6,IF(F24="Scenario3PBT8",'Major retrofit'!$AB$6,"")))&amp;IF(F24="Scenario1PBT9",'Major retrofit'!$AC$6,IF(F24="Scenario2PBT9",'Major retrofit'!$AD$6,IF(F24="Scenario3PBT9",'Major retrofit'!$AE$6,"")))&amp;IF(F24="Scenario1PBT10",'Major retrofit'!$AF$6,IF(F24="Scenario2PBT10",'Major retrofit'!$AG$6,IF(F24="Scenario3PBT10",'Major retrofit'!$AH$6,"")))&amp;IF(F24="Scenario1PBT11",'Major retrofit'!$AI$6,IF(F24="Scenario2PBT11",'Major retrofit'!$AJ$6,IF(F24="Scenario3PBT11",'Major retrofit'!$AK$6,"")))&amp;IF(F24="Scenario1PBT12",'Major retrofit'!$AL$6,IF(F24="Scenario2PBT12",'Major retrofit'!$AM$6,IF(F24="Scenario3PBT12",'Major retrofit'!$AN$6,"")))&amp;IF(F24="Scenario1PBT13",'Major retrofit'!$AO$6,IF(F24="Scenario2PBT13",'Major retrofit'!$AP$6,IF(F24="Scenario3PBT13",'Major retrofit'!$AQ$6,"")))&amp;IF(F24="Scenario1PBT14",'Major retrofit'!$AR$6,IF(F24="Scenario2PBT14",'Major retrofit'!$AS$6,IF(F24="Scenario3PBT14",'Major retrofit'!$AT$6,"")))&amp;IF(F24="Scenario1PBT15",'Major retrofit'!$AU$6,IF(F24="Scenario2PBT15",'Major retrofit'!$AV$6,IF(F24="Scenario3PBT15",'Major retrofit'!$AW$6,"")))</f>
        <v/>
      </c>
      <c r="H24" s="117">
        <f t="shared" si="13"/>
        <v>0</v>
      </c>
      <c r="I24" s="178" t="str">
        <f>IF(F24="Scenario1PBT1",'Major retrofit'!$E$16,IF(F24="Scenario2PBT1",'Major retrofit'!$F$16,IF(F24="Scenario3PBT1",'Major retrofit'!$G$16,"")))&amp;IF(F24="Scenario1PBT2",'Major retrofit'!$H$16,IF(F24="Scenario2PBT2",'Major retrofit'!$I$16,IF(F24="Scenario3PBT2",'Major retrofit'!$J$16,"")))&amp;IF(F24="Scenario1PBT3",'Major retrofit'!$K$16,IF(F24="Scenario2PBT3",'Major retrofit'!$L$16,IF(F24="Scenario3PBT3",'Major retrofit'!$M$16,"")))&amp;IF(F24="Scenario1PBT4",'Major retrofit'!$N$16,IF(F24="Scenario2PBT4",'Major retrofit'!$O$16,IF(F24="Scenario3PBT4",'Major retrofit'!$P$16,"")))&amp;IF(F24="Scenario1PBT5",'Major retrofit'!$Q$16,IF(F24="Scenario2PBT5",'Major retrofit'!$R$16,IF(F24="Scenario3PBT5",'Major retrofit'!$S$16,"")))&amp;IF(F24="Scenario1PBT6",'Major retrofit'!$T$16,IF(F24="Scenario2PBT6",'Major retrofit'!$U$16,IF(F24="Scenario3PBT6",'Major retrofit'!$V$16,"")))&amp;IF(F24="Scenario1PBT7",'Major retrofit'!$W$16,IF(F24="Scenario2PBT7",'Major retrofit'!$X$16,IF(F24="Scenario3PBT7",'Major retrofit'!$Y$16,"")))&amp;IF(F24="Scenario1PBT8",'Major retrofit'!$Z$16,IF(F24="Scenario2PBT8",'Major retrofit'!$AA$16,IF(F24="Scenario3PBT8",'Major retrofit'!$AB$16,"")))&amp;IF(F24="Scenario1PBT9",'Major retrofit'!$AC$16,IF(F24="Scenario2PBT9",'Major retrofit'!$AD$16,IF(F24="Scenario3PBT9",'Major retrofit'!$AE$16,"")))&amp;IF(F24="Scenario1PBT10",'Major retrofit'!$AF$16,IF(F24="Scenario2PBT10",'Major retrofit'!$AG$16,IF(F24="Scenario3PBT10",'Major retrofit'!$AH$16,"")))&amp;IF(F24="Scenario1PBT11",'Major retrofit'!$AI$16,IF(F24="Scenario2PBT11",'Major retrofit'!$AJ$16,IF(F24="Scenario3PBT11",'Major retrofit'!$AK$16,"")))&amp;IF(F24="Scenario1PBT12",'Major retrofit'!$AL$16,IF(F24="Scenario2PBT12",'Major retrofit'!$AM$16,IF(F24="Scenario3PBT12",'Major retrofit'!$AN$16,"")))&amp;IF(F24="Scenario1PBT13",'Major retrofit'!$AO$16,IF(F24="Scenario2PBT13",'Major retrofit'!$AP$16,IF(F24="Scenario3PBT13",'Major retrofit'!$AQ$16,"")))&amp;IF(F24="Scenario1PBT14",'Major retrofit'!$AR$16,IF(F24="Scenario2PBT14",'Major retrofit'!$AS$16,IF(F24="Scenario3PBT14",'Major retrofit'!$AT$16,"")))&amp;IF(F24="Scenario1PBT15",'Major retrofit'!$AU$16,IF(F24="Scenario2PBT15",'Major retrofit'!$AV$16,IF(F24="Scenario3PBT15",'Major retrofit'!$AW$16,"")))</f>
        <v/>
      </c>
      <c r="J24" s="117">
        <f t="shared" si="14"/>
        <v>0</v>
      </c>
      <c r="K24" s="117" t="str">
        <f>IF(F24="Scenario1PBT1",'Major retrofit'!$E$18,IF(F24="Scenario2PBT1",'Major retrofit'!$F$18,IF(F24="Scenario3PBT1",'Major retrofit'!$G$18,"")))&amp;IF(F24="Scenario1PBT2",'Major retrofit'!$H$18,IF(F24="Scenario2PBT2",'Major retrofit'!$I$18,IF(F24="Scenario3PBT2",'Major retrofit'!$J$18,"")))&amp;IF(F24="Scenario1PBT3",'Major retrofit'!$K$18,IF(F24="Scenario2PBT3",'Major retrofit'!$L$18,IF(F24="Scenario3PBT3",'Major retrofit'!$M$18,"")))&amp;IF(F24="Scenario1PBT4",'Major retrofit'!$N$18,IF(F24="Scenario2PBT4",'Major retrofit'!$O$18,IF(F24="Scenario3PBT4",'Major retrofit'!$P$18,"")))&amp;IF(F24="Scenario1PBT5",'Major retrofit'!$Q$18,IF(F24="Scenario2PBT5",'Major retrofit'!$R$18,IF(F24="Scenario3PBT5",'Major retrofit'!$S$18,"")))&amp;IF(F24="Scenario1PBT6",'Major retrofit'!$T$18,IF(F24="Scenario2PBT6",'Major retrofit'!$U$18,IF(F24="Scenario3PBT6",'Major retrofit'!$V$18,"")))&amp;IF(F24="Scenario1PBT7",'Major retrofit'!$W$18,IF(F24="Scenario2PBT7",'Major retrofit'!$X$18,IF(F24="Scenario3PBT7",'Major retrofit'!$Y$18,"")))&amp;IF(F24="Scenario1PBT8",'Major retrofit'!$Z$18,IF(F24="Scenario2PBT8",'Major retrofit'!$AA$18,IF(F24="Scenario3PBT8",'Major retrofit'!$AB$18,"")))&amp;IF(F24="Scenario1PBT9",'Major retrofit'!$AC$18,IF(F24="Scenario2PBT9",'Major retrofit'!$AD$18,IF(F24="Scenario3PBT9",'Major retrofit'!$AE$18,"")))&amp;IF(F24="Scenario1PBT10",'Major retrofit'!$AF$18,IF(F24="Scenario2PBT10",'Major retrofit'!$AG$18,IF(F24="Scenario3PBT10",'Major retrofit'!$AH$18,"")))&amp;IF(F24="Scenario1PBT11",'Major retrofit'!$AI$18,IF(F24="Scenario2PBT11",'Major retrofit'!$AJ$18,IF(F24="Scenario3PBT11",'Major retrofit'!$AK$18,"")))&amp;IF(F24="Scenario1PBT12",'Major retrofit'!$AL$18,IF(F24="Scenario2PBT12",'Major retrofit'!$AM$18,IF(F24="Scenario3PBT12",'Major retrofit'!$AN$18,"")))&amp;IF(F24="Scenario1PBT13",'Major retrofit'!$AO$18,IF(F24="Scenario2PBT13",'Major retrofit'!$AP$18,IF(F24="Scenario3PBT13",'Major retrofit'!$AQ$18,"")))&amp;IF(F24="Scenario1PBT14",'Major retrofit'!$AR$18,IF(F24="Scenario2PBT14",'Major retrofit'!$AS$18,IF(F24="Scenario3PBT14",'Major retrofit'!$AT$18,"")))&amp;IF(F24="Scenario1PBT15",'Major retrofit'!$AU$18,IF(F24="Scenario2PBT15",'Major retrofit'!$AV$18,IF(F24="Scenario3PBT15",'Major retrofit'!$AW$18,"")))</f>
        <v/>
      </c>
      <c r="L24" s="117">
        <f t="shared" si="15"/>
        <v>0</v>
      </c>
      <c r="M24" s="117" t="str">
        <f>IF(F24="Scenario1PBT1",'Major retrofit'!$E$20,IF(F24="Scenario2PBT1",'Major retrofit'!$F$20,IF(F24="Scenario3PBT1",'Major retrofit'!$G$20,"")))&amp;IF(F24="Scenario1PBT2",'Major retrofit'!$H$20,IF(F24="Scenario2PBT2",'Major retrofit'!$I$20,IF(F24="Scenario3PBT2",'Major retrofit'!$J$20,"")))&amp;IF(F24="Scenario1PBT3",'Major retrofit'!$K$20,IF(F24="Scenario2PBT3",'Major retrofit'!$L$20,IF(F24="Scenario3PBT3",'Major retrofit'!$M$20,"")))&amp;IF(F24="Scenario1PBT4",'Major retrofit'!$N$20,IF(F24="Scenario2PBT4",'Major retrofit'!$O$20,IF(F24="Scenario3PBT4",'Major retrofit'!$P$20,"")))&amp;IF(F24="Scenario1PBT5",'Major retrofit'!$Q$20,IF(F24="Scenario2PBT5",'Major retrofit'!$R$20,IF(F24="Scenario3PBT5",'Major retrofit'!$S$20,"")))&amp;IF(F24="Scenario1PBT6",'Major retrofit'!$T$20,IF(F24="Scenario2PBT6",'Major retrofit'!$U$20,IF(F24="Scenario3PBT6",'Major retrofit'!$V$20,"")))&amp;IF(F24="Scenario1PBT7",'Major retrofit'!$W$20,IF(F24="Scenario2PBT7",'Major retrofit'!$X$20,IF(F24="Scenario3PBT7",'Major retrofit'!$Y$20,"")))&amp;IF(F24="Scenario1PBT8",'Major retrofit'!$Z$20,IF(F24="Scenario2PBT8",'Major retrofit'!$AA$20,IF(F24="Scenario3PBT8",'Major retrofit'!$AB$20,"")))&amp;IF(F24="Scenario1PBT9",'Major retrofit'!$AC$20,IF(F24="Scenario2PBT9",'Major retrofit'!$AD$20,IF(F24="Scenario3PBT9",'Major retrofit'!$AE$20,"")))&amp;IF(F24="Scenario1PBT10",'Major retrofit'!$AF$20,IF(F24="Scenario2PBT10",'Major retrofit'!$AG$20,IF(F24="Scenario3PBT10",'Major retrofit'!$AH$20,"")))&amp;IF(F24="Scenario1PBT11",'Major retrofit'!$AI$20,IF(F24="Scenario2PBT11",'Major retrofit'!$AJ$20,IF(F24="Scenario3PBT11",'Major retrofit'!$AK$20,"")))&amp;IF(F24="Scenario1PBT12",'Major retrofit'!$AL$20,IF(F24="Scenario2PBT12",'Major retrofit'!$AM$20,IF(F24="Scenario3PBT12",'Major retrofit'!$AN$20,"")))&amp;IF(F24="Scenario1PBT13",'Major retrofit'!$AO$20,IF(F24="Scenario2PBT13",'Major retrofit'!$AP$20,IF(F24="Scenario3PBT13",'Major retrofit'!$AQ$20,"")))&amp;IF(F24="Scenario1PBT14",'Major retrofit'!$AR$20,IF(F24="Scenario2PBT14",'Major retrofit'!$AS$20,IF(F24="Scenario3PBT14",'Major retrofit'!$AT$20,"")))&amp;IF(F24="Scenario1PBT15",'Major retrofit'!$AU$20,IF(F24="Scenario2PBT15",'Major retrofit'!$AV$20,IF(F24="Scenario3PBT15",'Major retrofit'!$AW$20,"")))</f>
        <v/>
      </c>
      <c r="N24" s="118">
        <f t="shared" si="16"/>
        <v>0</v>
      </c>
      <c r="O24" s="206" t="str">
        <f>IF(F24="Scenario1PBT1",'Major retrofit'!$E$23,IF(F24="Scenario2PBT1",'Major retrofit'!$F$23,IF(F24="Scenario3PBT1",'Major retrofit'!$G$23,"")))&amp;IF(F24="Scenario1PBT2",'Major retrofit'!$H$23,IF(F24="Scenario2PBT2",'Major retrofit'!$I$23,IF(F24="Scenario3PBT2",'Major retrofit'!$J$23,"")))&amp;IF(F24="Scenario1PBT3",'Major retrofit'!$K$23,IF(F24="Scenario2PBT3",'Major retrofit'!$L$23,IF(F24="Scenario3PBT3",'Major retrofit'!$M$23,"")))&amp;IF(F24="Scenario1PBT4",'Major retrofit'!$N$23,IF(F24="Scenario2PBT4",'Major retrofit'!$O$23,IF(F24="Scenario3PBT4",'Major retrofit'!$P$23,"")))&amp;IF(F24="Scenario1PBT5",'Major retrofit'!$Q$23,IF(F24="Scenario2PBT5",'Major retrofit'!$R$23,IF(F24="Scenario3PBT5",'Major retrofit'!$S$23,"")))&amp;IF(F24="Scenario1PBT6",'Major retrofit'!$T$23,IF(F24="Scenario2PBT6",'Major retrofit'!$U$23,IF(F24="Scenario3PBT6",'Major retrofit'!$V$23,"")))&amp;IF(F24="Scenario1PBT7",'Major retrofit'!$W$23,IF(F24="Scenario2PBT7",'Major retrofit'!$X$23,IF(F24="Scenario3PBT7",'Major retrofit'!$Y$23,"")))&amp;IF(F24="Scenario1PBT8",'Major retrofit'!$Z$23,IF(F24="Scenario2PBT8",'Major retrofit'!$AA$23,IF(F24="Scenario3PBT8",'Major retrofit'!$AB$23,"")))&amp;IF(F24="Scenario1PBT9",'Major retrofit'!$AC$23,IF(F24="Scenario2PBT9",'Major retrofit'!$AD$23,IF(F24="Scenario3PBT9",'Major retrofit'!$AE$23,"")))&amp;IF(F24="Scenario1PBT10",'Major retrofit'!$AF$23,IF(F24="Scenario2PBT10",'Major retrofit'!$AG$23,IF(F24="Scenario3PBT10",'Major retrofit'!$AH$23,"")))&amp;IF(F24="Scenario1PBT11",'Major retrofit'!$AI$23,IF(F24="Scenario2PBT11",'Major retrofit'!$AJ$23,IF(F24="Scenario3PBT11",'Major retrofit'!$AK$23,"")))&amp;IF(F24="Scenario1PBT12",'Major retrofit'!$AL$23,IF(F24="Scenario2PBT12",'Major retrofit'!$AM$23,IF(F24="Scenario3PBT12",'Major retrofit'!$AN$23,"")))&amp;IF(F24="Scenario1PBT13",'Major retrofit'!$AO$23,IF(F24="Scenario2PBT13",'Major retrofit'!$AP$23,IF(F24="Scenario3PBT13",'Major retrofit'!$AQ$23,"")))&amp;IF(F24="Scenario1PBT14",'Major retrofit'!$AR$23,IF(F24="Scenario2PBT14",'Major retrofit'!$AS$23,IF(F24="Scenario3PBT14",'Major retrofit'!$AT$23,"")))&amp;IF(F24="Scenario1PBT15",'Major retrofit'!$AU$23,IF(F24="Scenario2PBT15",'Major retrofit'!$AV$23,IF(F24="Scenario3PBT15",'Major retrofit'!$AW$23,"")))</f>
        <v/>
      </c>
      <c r="P24" s="117">
        <f t="shared" si="17"/>
        <v>0</v>
      </c>
      <c r="Q24" s="117" t="str">
        <f>IF(F24="Scenario1PBT1",'Major retrofit'!$E$25,IF(F24="Scenario2PBT1",'Major retrofit'!$F$25,IF(F24="Scenario3PBT1",'Major retrofit'!$G$25,"")))&amp;IF(F24="Scenario1PBT2",'Major retrofit'!$H$25,IF(F24="Scenario2PBT2",'Major retrofit'!$I$25,IF(F24="Scenario3PBT2",'Major retrofit'!$J$25,"")))&amp;IF(F24="Scenario1PBT3",'Major retrofit'!$K$25,IF(F24="Scenario2PBT3",'Major retrofit'!$L$25,IF(F24="Scenario3PBT3",'Major retrofit'!$M$25,"")))&amp;IF(F24="Scenario1PBT4",'Major retrofit'!$N$25,IF(F24="Scenario2PBT4",'Major retrofit'!$O$25,IF(F24="Scenario3PBT4",'Major retrofit'!$P$25,"")))&amp;IF(F24="Scenario1PBT5",'Major retrofit'!$Q$25,IF(F24="Scenario2PBT5",'Major retrofit'!$R$25,IF(F24="Scenario3PBT5",'Major retrofit'!$S$25,"")))&amp;IF(F24="Scenario1PBT6",'Major retrofit'!$T$25,IF(F24="Scenario2PBT6",'Major retrofit'!$U$25,IF(F24="Scenario3PBT6",'Major retrofit'!$V$25,"")))&amp;IF(F24="Scenario1PBT7",'Major retrofit'!$W$25,IF(F24="Scenario2PBT7",'Major retrofit'!$X$25,IF(F24="Scenario3PBT7",'Major retrofit'!$Y$25,"")))&amp;IF(F24="Scenario1PBT8",'Major retrofit'!$Z$25,IF(F24="Scenario2PBT8",'Major retrofit'!$AA$25,IF(F24="Scenario3PBT8",'Major retrofit'!$AB$25,"")))&amp;IF(F24="Scenario1PBT9",'Major retrofit'!$AC$25,IF(F24="Scenario2PBT9",'Major retrofit'!$AD$25,IF(F24="Scenario3PBT9",'Major retrofit'!$AE$25,"")))&amp;IF(F24="Scenario1PBT10",'Major retrofit'!$AF$25,IF(F24="Scenario2PBT10",'Major retrofit'!$AG$25,IF(F24="Scenario3PBT10",'Major retrofit'!$AH$25,"")))&amp;IF(F24="Scenario1PBT11",'Major retrofit'!$AI$25,IF(F24="Scenario2PBT11",'Major retrofit'!$AJ$25,IF(F24="Scenario3PBT11",'Major retrofit'!$AK$25,"")))&amp;IF(F24="Scenario1PBT12",'Major retrofit'!$AL$25,IF(F24="Scenario2PBT12",'Major retrofit'!$AM$25,IF(F24="Scenario3PBT12",'Major retrofit'!$AN$25,"")))&amp;IF(F24="Scenario1PBT13",'Major retrofit'!$AO$25,IF(F24="Scenario2PBT13",'Major retrofit'!$AP$25,IF(F24="Scenario3PBT13",'Major retrofit'!$AQ$25,"")))&amp;IF(F24="Scenario1PBT14",'Major retrofit'!$AR$25,IF(F24="Scenario2PBT14",'Major retrofit'!$AS$25,IF(F24="Scenario3PBT14",'Major retrofit'!$AT$25,"")))&amp;IF(F24="Scenario1PBT15",'Major retrofit'!$AU$25,IF(F24="Scenario2PBT15",'Major retrofit'!$AV$25,IF(F24="Scenario3PBT15",'Major retrofit'!$AW$25,"")))</f>
        <v/>
      </c>
      <c r="R24" s="117">
        <f t="shared" si="18"/>
        <v>0</v>
      </c>
      <c r="S24" s="117" t="str">
        <f>IF(F24="Scenario1PBT1",'Major retrofit'!$E$27,IF(F24="Scenario2PBT1",'Major retrofit'!$F$27,IF(F24="Scenario3PBT1",'Major retrofit'!$G$27,"")))&amp;IF(F24="Scenario1PBT2",'Major retrofit'!$H$27,IF(F24="Scenario2PBT2",'Major retrofit'!$I$27,IF(F24="Scenario3PBT2",'Major retrofit'!$J$27,"")))&amp;IF(F24="Scenario1PBT3",'Major retrofit'!$K$27,IF(F24="Scenario2PBT3",'Major retrofit'!$L$27,IF(F24="Scenario3PBT3",'Major retrofit'!$M$27,"")))&amp;IF(F24="Scenario1PBT4",'Major retrofit'!$N$27,IF(F24="Scenario2PBT4",'Major retrofit'!$O$27,IF(F24="Scenario3PBT4",'Major retrofit'!$P$27,"")))&amp;IF(F24="Scenario1PBT5",'Major retrofit'!$Q$27,IF(F24="Scenario2PBT5",'Major retrofit'!$R$27,IF(F24="Scenario3PBT5",'Major retrofit'!$S$27,"")))&amp;IF(F24="Scenario1PBT6",'Major retrofit'!$T$27,IF(F24="Scenario2PBT6",'Major retrofit'!$U$27,IF(F24="Scenario3PBT6",'Major retrofit'!$V$27,"")))&amp;IF(F24="Scenario1PBT7",'Major retrofit'!$W$27,IF(F24="Scenario2PBT7",'Major retrofit'!$X$27,IF(F24="Scenario3PBT7",'Major retrofit'!$Y$27,"")))&amp;IF(F24="Scenario1PBT8",'Major retrofit'!$Z$27,IF(F24="Scenario2PBT8",'Major retrofit'!$AA$27,IF(F24="Scenario3PBT8",'Major retrofit'!$AB$27,"")))&amp;IF(F24="Scenario1PBT9",'Major retrofit'!$AC$27,IF(F24="Scenario2PBT9",'Major retrofit'!$AD$27,IF(F24="Scenario3PBT9",'Major retrofit'!$AE$27,"")))&amp;IF(F24="Scenario1PBT10",'Major retrofit'!$AF$27,IF(F24="Scenario2PBT10",'Major retrofit'!$AG$27,IF(F24="Scenario3PBT10",'Major retrofit'!$AH$27,"")))&amp;IF(F24="Scenario1PBT11",'Major retrofit'!$AI$27,IF(F24="Scenario2PBT11",'Major retrofit'!$AJ$27,IF(F24="Scenario3PBT11",'Major retrofit'!$AK$27,"")))&amp;IF(F24="Scenario1PBT12",'Major retrofit'!$AL$27,IF(F24="Scenario2PBT12",'Major retrofit'!$AM$27,IF(F24="Scenario3PBT12",'Major retrofit'!$AN$27,"")))&amp;IF(F24="Scenario1PBT13",'Major retrofit'!$AO$27,IF(F24="Scenario2PBT13",'Major retrofit'!$AP$27,IF(F24="Scenario3PBT13",'Major retrofit'!$AQ$27,"")))&amp;IF(F24="Scenario1PBT14",'Major retrofit'!$AR$27,IF(F24="Scenario2PBT14",'Major retrofit'!$AS$27,IF(F24="Scenario3PBT14",'Major retrofit'!$AT$27,"")))&amp;IF(F24="Scenario1PBT15",'Major retrofit'!$AU$27,IF(F24="Scenario2PBT15",'Major retrofit'!$AV$27,IF(F24="Scenario3PBT15",'Major retrofit'!$AW$27,"")))</f>
        <v/>
      </c>
      <c r="T24" s="207">
        <f t="shared" si="19"/>
        <v>0</v>
      </c>
      <c r="U24" s="206" t="str">
        <f>IF(F24="Scenario1PBT1",'Major retrofit'!$E$38,IF(F24="Scenario2PBT1",'Major retrofit'!$F$38,IF(F24="Scenario3PBT1",'Major retrofit'!$G$38,"")))&amp;IF(F24="Scenario1PBT2",'Major retrofit'!$H$38,IF(F24="Scenario2PBT2",'Major retrofit'!$I$38,IF(F24="Scenario3PBT2",'Major retrofit'!$J$38,"")))&amp;IF(F24="Scenario1PBT3",'Major retrofit'!$K$38,IF(F24="Scenario2PBT3",'Major retrofit'!$L$38,IF(F24="Scenario3PBT3",'Major retrofit'!$M$38,"")))&amp;IF(F24="Scenario1PBT4",'Major retrofit'!$N$38,IF(F24="Scenario2PBT4",'Major retrofit'!$O$38,IF(F24="Scenario3PBT4",'Major retrofit'!$P$38,"")))&amp;IF(F24="Scenario1PBT5",'Major retrofit'!$Q$38,IF(F24="Scenario2PBT5",'Major retrofit'!$R$38,IF(F24="Scenario3PBT5",'Major retrofit'!$S$38,"")))&amp;IF(F24="Scenario1PBT6",'Major retrofit'!$T$38,IF(F24="Scenario2PBT6",'Major retrofit'!$U$38,IF(F24="Scenario3PBT6",'Major retrofit'!$V$38,"")))&amp;IF(F24="Scenario1PBT7",'Major retrofit'!$W$38,IF(F24="Scenario2PBT7",'Major retrofit'!$X$38,IF(F24="Scenario3PBT7",'Major retrofit'!$Y$38,"")))&amp;IF(F24="Scenario1PBT8",'Major retrofit'!$Z$38,IF(F24="Scenario2PBT8",'Major retrofit'!$AA$38,IF(F24="Scenario3PBT8",'Major retrofit'!$AB$38,"")))&amp;IF(F24="Scenario1PBT9",'Major retrofit'!$AC$38,IF(F24="Scenario2PBT9",'Major retrofit'!$AD$38,IF(F24="Scenario3PBT9",'Major retrofit'!$AE$38,"")))&amp;IF(F24="Scenario1PBT10",'Major retrofit'!$AF$38,IF(F24="Scenario2PBT10",'Major retrofit'!$AG$38,IF(F24="Scenario3PBT10",'Major retrofit'!$AH$38,"")))&amp;IF(F24="Scenario1PBT11",'Major retrofit'!$AI$38,IF(F24="Scenario2PBT11",'Major retrofit'!$AJ$38,IF(F24="Scenario3PBT11",'Major retrofit'!$AK$38,"")))&amp;IF(F24="Scenario1PBT12",'Major retrofit'!$AL$38,IF(F24="Scenario2PBT12",'Major retrofit'!$AM$38,IF(F24="Scenario3PBT12",'Major retrofit'!$AN$38,"")))&amp;IF(F24="Scenario1PBT13",'Major retrofit'!$AO$38,IF(F24="Scenario2PBT13",'Major retrofit'!$AP$38,IF(F24="Scenario3PBT13",'Major retrofit'!$AQ$38,"")))&amp;IF(F24="Scenario1PBT14",'Major retrofit'!$AR$38,IF(F24="Scenario2PBT14",'Major retrofit'!$AS$38,IF(F24="Scenario3PBT14",'Major retrofit'!$AT$38,"")))&amp;IF(F24="Scenario1PBT15",'Major retrofit'!$AU$38,IF(F24="Scenario2PBT15",'Major retrofit'!$AV$38,IF(F24="Scenario3PBT15",'Major retrofit'!$AW$38,"")))</f>
        <v/>
      </c>
      <c r="V24" s="117">
        <f t="shared" si="20"/>
        <v>0</v>
      </c>
      <c r="W24" s="117" t="str">
        <f>IF(F24="Scenario1PBT1",'Major retrofit'!$E$40,IF(F24="Scenario2PBT1",'Major retrofit'!$F$40,IF(F24="Scenario3PBT1",'Major retrofit'!$G$40,"")))&amp;IF(F24="Scenario1PBT2",'Major retrofit'!$H$40,IF(F24="Scenario2PBT2",'Major retrofit'!$I$40,IF(F24="Scenario3PBT2",'Major retrofit'!$J$40,"")))&amp;IF(F24="Scenario1PBT3",'Major retrofit'!$K$40,IF(F24="Scenario2PBT3",'Major retrofit'!$L$40,IF(F24="Scenario3PBT3",'Major retrofit'!$M$40,"")))&amp;IF(F24="Scenario1PBT4",'Major retrofit'!$N$40,IF(F24="Scenario2PBT4",'Major retrofit'!$O$40,IF(F24="Scenario3PBT4",'Major retrofit'!$P$40,"")))&amp;IF(F24="Scenario1PBT5",'Major retrofit'!$Q$40,IF(F24="Scenario2PBT5",'Major retrofit'!$R$40,IF(F24="Scenario3PBT5",'Major retrofit'!$S$40,"")))&amp;IF(F24="Scenario1PBT6",'Major retrofit'!$T$40,IF(F24="Scenario2PBT6",'Major retrofit'!$U$40,IF(F24="Scenario3PBT6",'Major retrofit'!$V$40,"")))&amp;IF(F24="Scenario1PBT7",'Major retrofit'!$W$40,IF(F24="Scenario2PBT7",'Major retrofit'!$X$40,IF(F24="Scenario3PBT7",'Major retrofit'!$Y$40,"")))&amp;IF(F24="Scenario1PBT8",'Major retrofit'!$Z$40,IF(F24="Scenario2PBT8",'Major retrofit'!$AA$40,IF(F24="Scenario3PBT8",'Major retrofit'!$AB$40,"")))&amp;IF(F24="Scenario1PBT9",'Major retrofit'!$AC$40,IF(F24="Scenario2PBT9",'Major retrofit'!$AD$40,IF(F24="Scenario3PBT9",'Major retrofit'!$AE$40,"")))&amp;IF(F24="Scenario1PBT10",'Major retrofit'!$AF$40,IF(F24="Scenario2PBT10",'Major retrofit'!$AG$40,IF(F24="Scenario3PBT10",'Major retrofit'!$AH$40,"")))&amp;IF(F24="Scenario1PBT11",'Major retrofit'!$AI$40,IF(F24="Scenario2PBT11",'Major retrofit'!$AJ$40,IF(F24="Scenario3PBT11",'Major retrofit'!$AK$40,"")))&amp;IF(F24="Scenario1PBT12",'Major retrofit'!$AL$40,IF(F24="Scenario2PBT12",'Major retrofit'!$AM$40,IF(F24="Scenario3PBT12",'Major retrofit'!$AN$40,"")))&amp;IF(F24="Scenario1PBT13",'Major retrofit'!$AO$40,IF(F24="Scenario2PBT13",'Major retrofit'!$AP$40,IF(F24="Scenario3PBT13",'Major retrofit'!$AQ$40,"")))&amp;IF(F24="Scenario1PBT14",'Major retrofit'!$AR$40,IF(F24="Scenario2PBT14",'Major retrofit'!$AS$40,IF(F24="Scenario3PBT14",'Major retrofit'!$AT$40,"")))&amp;IF(F24="Scenario1PBT15",'Major retrofit'!$AU$40,IF(F24="Scenario2PBT15",'Major retrofit'!$AV$40,IF(F24="Scenario3PBT15",'Major retrofit'!$AW$40,"")))</f>
        <v/>
      </c>
      <c r="X24" s="117">
        <f t="shared" si="21"/>
        <v>0</v>
      </c>
      <c r="Y24" s="117" t="str">
        <f>IF(F24="Scenario1PBT1",'Major retrofit'!$E$42,IF(F24="Scenario2PBT1",'Major retrofit'!$F$42,IF(F24="Scenario3PBT1",'Major retrofit'!$G$42,"")))&amp;IF(F24="Scenario1PBT2",'Major retrofit'!$H$42,IF(F24="Scenario2PBT2",'Major retrofit'!$I$42,IF(F24="Scenario3PBT2",'Major retrofit'!$J$42,"")))&amp;IF(F24="Scenario1PBT3",'Major retrofit'!$K$42,IF(F24="Scenario2PBT3",'Major retrofit'!$L$42,IF(F24="Scenario3PBT3",'Major retrofit'!$M$42,"")))&amp;IF(F24="Scenario1PBT4",'Major retrofit'!$N$42,IF(F24="Scenario2PBT4",'Major retrofit'!$O$42,IF(F24="Scenario3PBT4",'Major retrofit'!$P$42,"")))&amp;IF(F24="Scenario1PBT5",'Major retrofit'!$Q$42,IF(F24="Scenario2PBT5",'Major retrofit'!$R$42,IF(F24="Scenario3PBT5",'Major retrofit'!$S$42,"")))&amp;IF(F24="Scenario1PBT6",'Major retrofit'!$T$42,IF(F24="Scenario2PBT6",'Major retrofit'!$U$42,IF(F24="Scenario3PBT6",'Major retrofit'!$V$42,"")))&amp;IF(F24="Scenario1PBT7",'Major retrofit'!$W$42,IF(F24="Scenario2PBT7",'Major retrofit'!$X$42,IF(F24="Scenario3PBT7",'Major retrofit'!$Y$42,"")))&amp;IF(F24="Scenario1PBT8",'Major retrofit'!$Z$42,IF(F24="Scenario2PBT8",'Major retrofit'!$AA$42,IF(F24="Scenario3PBT8",'Major retrofit'!$AB$42,"")))&amp;IF(F24="Scenario1PBT9",'Major retrofit'!$AC$42,IF(F24="Scenario2PBT9",'Major retrofit'!$AD$42,IF(F24="Scenario3PBT9",'Major retrofit'!$AE$42,"")))&amp;IF(F24="Scenario1PBT10",'Major retrofit'!$AF$42,IF(F24="Scenario2PBT10",'Major retrofit'!$AG$42,IF(F24="Scenario3PBT10",'Major retrofit'!$AH$42,"")))&amp;IF(F24="Scenario1PBT11",'Major retrofit'!$AI$42,IF(F24="Scenario2PBT11",'Major retrofit'!$AJ$42,IF(F24="Scenario3PBT11",'Major retrofit'!$AK$42,"")))&amp;IF(F24="Scenario1PBT12",'Major retrofit'!$AL$42,IF(F24="Scenario2PBT12",'Major retrofit'!$AM$42,IF(F24="Scenario3PBT12",'Major retrofit'!$AN$42,"")))&amp;IF(F24="Scenario1PBT13",'Major retrofit'!$AO$42,IF(F24="Scenario2PBT13",'Major retrofit'!$AP$42,IF(F24="Scenario3PBT13",'Major retrofit'!$AQ$42,"")))&amp;IF(F24="Scenario1PBT14",'Major retrofit'!$AR$42,IF(F24="Scenario2PBT14",'Major retrofit'!$AS$42,IF(F24="Scenario3PBT14",'Major retrofit'!$AT$42,"")))&amp;IF(F24="Scenario1PBT15",'Major retrofit'!$AU$42,IF(F24="Scenario2PBT15",'Major retrofit'!$AV$42,IF(F24="Scenario3PBT15",'Major retrofit'!$AW$42,"")))</f>
        <v/>
      </c>
      <c r="Z24" s="117">
        <f t="shared" si="22"/>
        <v>0</v>
      </c>
      <c r="AA24" s="178" t="str">
        <f>IF(F24="Scenario1PBT1",'Major retrofit'!$E$101,IF(F24="Scenario2PBT1",'Major retrofit'!$F$101,IF(F24="Scenario3PBT1",'Major retrofit'!$G$101,"")))&amp;IF(F24="Scenario1PBT2",'Major retrofit'!$H$101,IF(F24="Scenario2PBT2",'Major retrofit'!$I$101,IF(F24="Scenario3PBT2",'Major retrofit'!$J$101,"")))&amp;IF(F24="Scenario1PBT3",'Major retrofit'!$K$101,IF(F24="Scenario2PBT3",'Major retrofit'!$L$101,IF(F24="Scenario3PBT3",'Major retrofit'!$M$101,"")))&amp;IF(F24="Scenario1PBT4",'Major retrofit'!$N$101,IF(F24="Scenario2PBT4",'Major retrofit'!$O$101,IF(F24="Scenario3PBT4",'Major retrofit'!$P$101,"")))&amp;IF(F24="Scenario1PBT5",'Major retrofit'!$Q$101,IF(F24="Scenario2PBT5",'Major retrofit'!$R$101,IF(F24="Scenario3PBT5",'Major retrofit'!$S$101,"")))&amp;IF(F24="Scenario1PBT6",'Major retrofit'!$T$101,IF(F24="Scenario2PBT6",'Major retrofit'!$U$101,IF(F24="Scenario3PBT6",'Major retrofit'!$V$101,"")))&amp;IF(F24="Scenario1PBT7",'Major retrofit'!$W$101,IF(F24="Scenario2PBT7",'Major retrofit'!$X$101,IF(F24="Scenario3PBT7",'Major retrofit'!$Y$101,"")))&amp;IF(F24="Scenario1PBT8",'Major retrofit'!$Z$101,IF(F24="Scenario2PBT8",'Major retrofit'!$AA$101,IF(F24="Scenario3PBT8",'Major retrofit'!$AB$101,"")))&amp;IF(F24="Scenario1PBT9",'Major retrofit'!$AC$101,IF(F24="Scenario2PBT9",'Major retrofit'!$AD$101,IF(F24="Scenario3PBT9",'Major retrofit'!$AE$101,"")))&amp;IF(F24="Scenario1PBT10",'Major retrofit'!$AF$101,IF(F24="Scenario2PBT10",'Major retrofit'!$AG$101,IF(F24="Scenario3PBT10",'Major retrofit'!$AH$101,"")))&amp;IF(F24="Scenario1PBT11",'Major retrofit'!$AI$101,IF(F24="Scenario2PBT11",'Major retrofit'!$AJ$101,IF(F24="Scenario3PBT11",'Major retrofit'!$AK$101,"")))&amp;IF(F24="Scenario1PBT12",'Major retrofit'!$AL$101,IF(F24="Scenario2PBT12",'Major retrofit'!$AM$101,IF(F24="Scenario3PBT12",'Major retrofit'!$AN$101,"")))&amp;IF(F24="Scenario1PBT13",'Major retrofit'!$AO$101,IF(F24="Scenario2PBT13",'Major retrofit'!$AP$101,IF(F24="Scenario3PBT13",'Major retrofit'!$AQ$101,"")))&amp;IF(F24="Scenario1PBT14",'Major retrofit'!$AR$101,IF(F24="Scenario2PBT14",'Major retrofit'!$AS$101,IF(F24="Scenario3PBT14",'Major retrofit'!$AT$101,"")))&amp;IF(F24="Scenario1PBT15",'Major retrofit'!$AU$101,IF(F24="Scenario2PBT15",'Major retrofit'!$AV$101,IF(F24="Scenario3PBT15",'Major retrofit'!$AW$101,"")))</f>
        <v/>
      </c>
      <c r="AB24" s="179">
        <f t="shared" si="23"/>
        <v>0</v>
      </c>
      <c r="AC24" s="363" t="str">
        <f t="shared" si="24"/>
        <v/>
      </c>
      <c r="AD24" s="353">
        <f>IF(AC24="",IFERROR('Projection_Base-case'!G25-G24,0),0)</f>
        <v>0</v>
      </c>
      <c r="AE24" s="350">
        <f t="shared" si="0"/>
        <v>0</v>
      </c>
      <c r="AF24" s="361">
        <f>IFERROR(100*AD24/'Projection_Base-case'!G25,0)</f>
        <v>0</v>
      </c>
      <c r="AG24" s="352">
        <f>IF(AC24="",IFERROR('Projection_Base-case'!I25-I24,0),0)</f>
        <v>0</v>
      </c>
      <c r="AH24" s="353">
        <f t="shared" si="1"/>
        <v>0</v>
      </c>
      <c r="AI24" s="361">
        <f>IFERROR(100*AG24/'Projection_Base-case'!I25,0)</f>
        <v>0</v>
      </c>
      <c r="AJ24" s="352">
        <f>IF(AC24="",IFERROR('Projection_Base-case'!K25-K24,0),0)</f>
        <v>0</v>
      </c>
      <c r="AK24" s="353">
        <f t="shared" si="2"/>
        <v>0</v>
      </c>
      <c r="AL24" s="361">
        <f>IFERROR(100*AJ24/'Projection_Base-case'!K25,0)</f>
        <v>0</v>
      </c>
      <c r="AM24" s="352">
        <f>-IF(AC24="",IFERROR('Projection_Base-case'!M25-M24,0),0)</f>
        <v>0</v>
      </c>
      <c r="AN24" s="353">
        <f t="shared" si="3"/>
        <v>0</v>
      </c>
      <c r="AO24" s="354">
        <f>IFERROR(IF('Projection_Base-case'!N25&gt;0,100*AN24/'Projection_Base-case'!N25,100*AN24/N24),0)</f>
        <v>0</v>
      </c>
      <c r="AP24" s="355">
        <f>IF(AC24="",IFERROR('Projection_Base-case'!O25-O24,0),0)</f>
        <v>0</v>
      </c>
      <c r="AQ24" s="356">
        <f t="shared" si="4"/>
        <v>0</v>
      </c>
      <c r="AR24" s="356">
        <f>IFERROR(100*AP24/'Projection_Base-case'!O25,0)</f>
        <v>0</v>
      </c>
      <c r="AS24" s="355">
        <f>IF(AC24="",IFERROR('Projection_Base-case'!Q25-Q24,0),0)</f>
        <v>0</v>
      </c>
      <c r="AT24" s="356">
        <f t="shared" si="5"/>
        <v>0</v>
      </c>
      <c r="AU24" s="356">
        <f>IFERROR(100*AS24/'Projection_Base-case'!Q25,0)</f>
        <v>0</v>
      </c>
      <c r="AV24" s="355">
        <f>IF(AC24="",IFERROR('Projection_Base-case'!S25-S24,0),0)</f>
        <v>0</v>
      </c>
      <c r="AW24" s="356">
        <f t="shared" si="6"/>
        <v>0</v>
      </c>
      <c r="AX24" s="357">
        <f>IFERROR(100*AV24/'Projection_Base-case'!S25,0)</f>
        <v>0</v>
      </c>
      <c r="AY24" s="358">
        <f>IF(AC24="",IFERROR('Projection_Base-case'!U25-U24,0),0)</f>
        <v>0</v>
      </c>
      <c r="AZ24" s="359">
        <f t="shared" si="7"/>
        <v>0</v>
      </c>
      <c r="BA24" s="359">
        <f>IFERROR(100*AY24/'Projection_Base-case'!U25,0)</f>
        <v>0</v>
      </c>
      <c r="BB24" s="358">
        <f>IF(AC24="",IFERROR('Projection_Base-case'!W25-W24,0),0)</f>
        <v>0</v>
      </c>
      <c r="BC24" s="359">
        <f t="shared" si="8"/>
        <v>0</v>
      </c>
      <c r="BD24" s="359">
        <f>IFERROR(100*BB24/'Projection_Base-case'!W25,0)</f>
        <v>0</v>
      </c>
      <c r="BE24" s="358">
        <f>IF(AC24="",IFERROR('Projection_Base-case'!Y25-Y24,0),0)</f>
        <v>0</v>
      </c>
      <c r="BF24" s="359">
        <f t="shared" si="9"/>
        <v>0</v>
      </c>
      <c r="BG24" s="359">
        <f>IFERROR(100*BE24/'Projection_Base-case'!Y25,0)</f>
        <v>0</v>
      </c>
      <c r="BH24" s="359">
        <f t="shared" si="10"/>
        <v>0</v>
      </c>
      <c r="BI24" s="360">
        <f t="shared" si="11"/>
        <v>0</v>
      </c>
    </row>
    <row r="25" spans="1:61">
      <c r="A25" s="205">
        <v>21</v>
      </c>
      <c r="B25" s="347">
        <f>IF('Projection_Base-case'!B26&lt;&gt;"",'Projection_Base-case'!B26,0)</f>
        <v>0</v>
      </c>
      <c r="C25" s="347">
        <f>IF('Projection_Base-case'!C26&lt;&gt;"",'Projection_Base-case'!C26,0)</f>
        <v>0</v>
      </c>
      <c r="D25" s="365">
        <f>IF('Projection_Base-case'!D26&lt;&gt;"",'Projection_Base-case'!D26,0)</f>
        <v>0</v>
      </c>
      <c r="E25" s="322"/>
      <c r="F25" s="367" t="str">
        <f t="shared" si="12"/>
        <v>0</v>
      </c>
      <c r="G25" s="177" t="str">
        <f>IF(F25="Scenario1PBT1",'Major retrofit'!$E$6,IF(F25="Scenario2PBT1",'Major retrofit'!$F$6,IF(F25="Scenario3PBT1",'Major retrofit'!$G$6,"")))&amp;IF(F25="Scenario1PBT2",'Major retrofit'!$H$6,IF(F25="Scenario2PBT2",'Major retrofit'!$I$6,IF(F25="Scenario3PBT2",'Major retrofit'!$J$6,"")))&amp;IF(F25="Scenario1PBT3",'Major retrofit'!$K$6,IF(F25="Scenario2PBT3",'Major retrofit'!$L$6,IF(F25="Scenario3PBT3",'Major retrofit'!$M$6,"")))&amp;IF(F25="Scenario1PBT4",'Major retrofit'!$N$6,IF(F25="Scenario2PBT4",'Major retrofit'!$O$6,IF(F25="Scenario3PBT4",'Major retrofit'!$P$6,"")))&amp;IF(F25="Scenario1PBT5",'Major retrofit'!$Q$6,IF(F25="Scenario2PBT5",'Major retrofit'!$R$6,IF(F25="Scenario3PBT5",'Major retrofit'!$S$6,"")))&amp;IF(F25="Scenario1PBT6",'Major retrofit'!$T$6,IF(F25="Scenario2PBT6",'Major retrofit'!$U$6,IF(F25="Scenario3PBT6",'Major retrofit'!$V$6,"")))&amp;IF(F25="Scenario1PBT7",'Major retrofit'!$W$6,IF(F25="Scenario2PBT7",'Major retrofit'!$X$6,IF(F25="Scenario3PBT7",'Major retrofit'!$Y$6,"")))&amp;IF(F25="Scenario1PBT8",'Major retrofit'!$Z$6,IF(F25="Scenario2PBT8",'Major retrofit'!$AA$6,IF(F25="Scenario3PBT8",'Major retrofit'!$AB$6,"")))&amp;IF(F25="Scenario1PBT9",'Major retrofit'!$AC$6,IF(F25="Scenario2PBT9",'Major retrofit'!$AD$6,IF(F25="Scenario3PBT9",'Major retrofit'!$AE$6,"")))&amp;IF(F25="Scenario1PBT10",'Major retrofit'!$AF$6,IF(F25="Scenario2PBT10",'Major retrofit'!$AG$6,IF(F25="Scenario3PBT10",'Major retrofit'!$AH$6,"")))&amp;IF(F25="Scenario1PBT11",'Major retrofit'!$AI$6,IF(F25="Scenario2PBT11",'Major retrofit'!$AJ$6,IF(F25="Scenario3PBT11",'Major retrofit'!$AK$6,"")))&amp;IF(F25="Scenario1PBT12",'Major retrofit'!$AL$6,IF(F25="Scenario2PBT12",'Major retrofit'!$AM$6,IF(F25="Scenario3PBT12",'Major retrofit'!$AN$6,"")))&amp;IF(F25="Scenario1PBT13",'Major retrofit'!$AO$6,IF(F25="Scenario2PBT13",'Major retrofit'!$AP$6,IF(F25="Scenario3PBT13",'Major retrofit'!$AQ$6,"")))&amp;IF(F25="Scenario1PBT14",'Major retrofit'!$AR$6,IF(F25="Scenario2PBT14",'Major retrofit'!$AS$6,IF(F25="Scenario3PBT14",'Major retrofit'!$AT$6,"")))&amp;IF(F25="Scenario1PBT15",'Major retrofit'!$AU$6,IF(F25="Scenario2PBT15",'Major retrofit'!$AV$6,IF(F25="Scenario3PBT15",'Major retrofit'!$AW$6,"")))</f>
        <v/>
      </c>
      <c r="H25" s="117">
        <f t="shared" si="13"/>
        <v>0</v>
      </c>
      <c r="I25" s="178" t="str">
        <f>IF(F25="Scenario1PBT1",'Major retrofit'!$E$16,IF(F25="Scenario2PBT1",'Major retrofit'!$F$16,IF(F25="Scenario3PBT1",'Major retrofit'!$G$16,"")))&amp;IF(F25="Scenario1PBT2",'Major retrofit'!$H$16,IF(F25="Scenario2PBT2",'Major retrofit'!$I$16,IF(F25="Scenario3PBT2",'Major retrofit'!$J$16,"")))&amp;IF(F25="Scenario1PBT3",'Major retrofit'!$K$16,IF(F25="Scenario2PBT3",'Major retrofit'!$L$16,IF(F25="Scenario3PBT3",'Major retrofit'!$M$16,"")))&amp;IF(F25="Scenario1PBT4",'Major retrofit'!$N$16,IF(F25="Scenario2PBT4",'Major retrofit'!$O$16,IF(F25="Scenario3PBT4",'Major retrofit'!$P$16,"")))&amp;IF(F25="Scenario1PBT5",'Major retrofit'!$Q$16,IF(F25="Scenario2PBT5",'Major retrofit'!$R$16,IF(F25="Scenario3PBT5",'Major retrofit'!$S$16,"")))&amp;IF(F25="Scenario1PBT6",'Major retrofit'!$T$16,IF(F25="Scenario2PBT6",'Major retrofit'!$U$16,IF(F25="Scenario3PBT6",'Major retrofit'!$V$16,"")))&amp;IF(F25="Scenario1PBT7",'Major retrofit'!$W$16,IF(F25="Scenario2PBT7",'Major retrofit'!$X$16,IF(F25="Scenario3PBT7",'Major retrofit'!$Y$16,"")))&amp;IF(F25="Scenario1PBT8",'Major retrofit'!$Z$16,IF(F25="Scenario2PBT8",'Major retrofit'!$AA$16,IF(F25="Scenario3PBT8",'Major retrofit'!$AB$16,"")))&amp;IF(F25="Scenario1PBT9",'Major retrofit'!$AC$16,IF(F25="Scenario2PBT9",'Major retrofit'!$AD$16,IF(F25="Scenario3PBT9",'Major retrofit'!$AE$16,"")))&amp;IF(F25="Scenario1PBT10",'Major retrofit'!$AF$16,IF(F25="Scenario2PBT10",'Major retrofit'!$AG$16,IF(F25="Scenario3PBT10",'Major retrofit'!$AH$16,"")))&amp;IF(F25="Scenario1PBT11",'Major retrofit'!$AI$16,IF(F25="Scenario2PBT11",'Major retrofit'!$AJ$16,IF(F25="Scenario3PBT11",'Major retrofit'!$AK$16,"")))&amp;IF(F25="Scenario1PBT12",'Major retrofit'!$AL$16,IF(F25="Scenario2PBT12",'Major retrofit'!$AM$16,IF(F25="Scenario3PBT12",'Major retrofit'!$AN$16,"")))&amp;IF(F25="Scenario1PBT13",'Major retrofit'!$AO$16,IF(F25="Scenario2PBT13",'Major retrofit'!$AP$16,IF(F25="Scenario3PBT13",'Major retrofit'!$AQ$16,"")))&amp;IF(F25="Scenario1PBT14",'Major retrofit'!$AR$16,IF(F25="Scenario2PBT14",'Major retrofit'!$AS$16,IF(F25="Scenario3PBT14",'Major retrofit'!$AT$16,"")))&amp;IF(F25="Scenario1PBT15",'Major retrofit'!$AU$16,IF(F25="Scenario2PBT15",'Major retrofit'!$AV$16,IF(F25="Scenario3PBT15",'Major retrofit'!$AW$16,"")))</f>
        <v/>
      </c>
      <c r="J25" s="117">
        <f t="shared" si="14"/>
        <v>0</v>
      </c>
      <c r="K25" s="117" t="str">
        <f>IF(F25="Scenario1PBT1",'Major retrofit'!$E$18,IF(F25="Scenario2PBT1",'Major retrofit'!$F$18,IF(F25="Scenario3PBT1",'Major retrofit'!$G$18,"")))&amp;IF(F25="Scenario1PBT2",'Major retrofit'!$H$18,IF(F25="Scenario2PBT2",'Major retrofit'!$I$18,IF(F25="Scenario3PBT2",'Major retrofit'!$J$18,"")))&amp;IF(F25="Scenario1PBT3",'Major retrofit'!$K$18,IF(F25="Scenario2PBT3",'Major retrofit'!$L$18,IF(F25="Scenario3PBT3",'Major retrofit'!$M$18,"")))&amp;IF(F25="Scenario1PBT4",'Major retrofit'!$N$18,IF(F25="Scenario2PBT4",'Major retrofit'!$O$18,IF(F25="Scenario3PBT4",'Major retrofit'!$P$18,"")))&amp;IF(F25="Scenario1PBT5",'Major retrofit'!$Q$18,IF(F25="Scenario2PBT5",'Major retrofit'!$R$18,IF(F25="Scenario3PBT5",'Major retrofit'!$S$18,"")))&amp;IF(F25="Scenario1PBT6",'Major retrofit'!$T$18,IF(F25="Scenario2PBT6",'Major retrofit'!$U$18,IF(F25="Scenario3PBT6",'Major retrofit'!$V$18,"")))&amp;IF(F25="Scenario1PBT7",'Major retrofit'!$W$18,IF(F25="Scenario2PBT7",'Major retrofit'!$X$18,IF(F25="Scenario3PBT7",'Major retrofit'!$Y$18,"")))&amp;IF(F25="Scenario1PBT8",'Major retrofit'!$Z$18,IF(F25="Scenario2PBT8",'Major retrofit'!$AA$18,IF(F25="Scenario3PBT8",'Major retrofit'!$AB$18,"")))&amp;IF(F25="Scenario1PBT9",'Major retrofit'!$AC$18,IF(F25="Scenario2PBT9",'Major retrofit'!$AD$18,IF(F25="Scenario3PBT9",'Major retrofit'!$AE$18,"")))&amp;IF(F25="Scenario1PBT10",'Major retrofit'!$AF$18,IF(F25="Scenario2PBT10",'Major retrofit'!$AG$18,IF(F25="Scenario3PBT10",'Major retrofit'!$AH$18,"")))&amp;IF(F25="Scenario1PBT11",'Major retrofit'!$AI$18,IF(F25="Scenario2PBT11",'Major retrofit'!$AJ$18,IF(F25="Scenario3PBT11",'Major retrofit'!$AK$18,"")))&amp;IF(F25="Scenario1PBT12",'Major retrofit'!$AL$18,IF(F25="Scenario2PBT12",'Major retrofit'!$AM$18,IF(F25="Scenario3PBT12",'Major retrofit'!$AN$18,"")))&amp;IF(F25="Scenario1PBT13",'Major retrofit'!$AO$18,IF(F25="Scenario2PBT13",'Major retrofit'!$AP$18,IF(F25="Scenario3PBT13",'Major retrofit'!$AQ$18,"")))&amp;IF(F25="Scenario1PBT14",'Major retrofit'!$AR$18,IF(F25="Scenario2PBT14",'Major retrofit'!$AS$18,IF(F25="Scenario3PBT14",'Major retrofit'!$AT$18,"")))&amp;IF(F25="Scenario1PBT15",'Major retrofit'!$AU$18,IF(F25="Scenario2PBT15",'Major retrofit'!$AV$18,IF(F25="Scenario3PBT15",'Major retrofit'!$AW$18,"")))</f>
        <v/>
      </c>
      <c r="L25" s="117">
        <f t="shared" si="15"/>
        <v>0</v>
      </c>
      <c r="M25" s="117" t="str">
        <f>IF(F25="Scenario1PBT1",'Major retrofit'!$E$20,IF(F25="Scenario2PBT1",'Major retrofit'!$F$20,IF(F25="Scenario3PBT1",'Major retrofit'!$G$20,"")))&amp;IF(F25="Scenario1PBT2",'Major retrofit'!$H$20,IF(F25="Scenario2PBT2",'Major retrofit'!$I$20,IF(F25="Scenario3PBT2",'Major retrofit'!$J$20,"")))&amp;IF(F25="Scenario1PBT3",'Major retrofit'!$K$20,IF(F25="Scenario2PBT3",'Major retrofit'!$L$20,IF(F25="Scenario3PBT3",'Major retrofit'!$M$20,"")))&amp;IF(F25="Scenario1PBT4",'Major retrofit'!$N$20,IF(F25="Scenario2PBT4",'Major retrofit'!$O$20,IF(F25="Scenario3PBT4",'Major retrofit'!$P$20,"")))&amp;IF(F25="Scenario1PBT5",'Major retrofit'!$Q$20,IF(F25="Scenario2PBT5",'Major retrofit'!$R$20,IF(F25="Scenario3PBT5",'Major retrofit'!$S$20,"")))&amp;IF(F25="Scenario1PBT6",'Major retrofit'!$T$20,IF(F25="Scenario2PBT6",'Major retrofit'!$U$20,IF(F25="Scenario3PBT6",'Major retrofit'!$V$20,"")))&amp;IF(F25="Scenario1PBT7",'Major retrofit'!$W$20,IF(F25="Scenario2PBT7",'Major retrofit'!$X$20,IF(F25="Scenario3PBT7",'Major retrofit'!$Y$20,"")))&amp;IF(F25="Scenario1PBT8",'Major retrofit'!$Z$20,IF(F25="Scenario2PBT8",'Major retrofit'!$AA$20,IF(F25="Scenario3PBT8",'Major retrofit'!$AB$20,"")))&amp;IF(F25="Scenario1PBT9",'Major retrofit'!$AC$20,IF(F25="Scenario2PBT9",'Major retrofit'!$AD$20,IF(F25="Scenario3PBT9",'Major retrofit'!$AE$20,"")))&amp;IF(F25="Scenario1PBT10",'Major retrofit'!$AF$20,IF(F25="Scenario2PBT10",'Major retrofit'!$AG$20,IF(F25="Scenario3PBT10",'Major retrofit'!$AH$20,"")))&amp;IF(F25="Scenario1PBT11",'Major retrofit'!$AI$20,IF(F25="Scenario2PBT11",'Major retrofit'!$AJ$20,IF(F25="Scenario3PBT11",'Major retrofit'!$AK$20,"")))&amp;IF(F25="Scenario1PBT12",'Major retrofit'!$AL$20,IF(F25="Scenario2PBT12",'Major retrofit'!$AM$20,IF(F25="Scenario3PBT12",'Major retrofit'!$AN$20,"")))&amp;IF(F25="Scenario1PBT13",'Major retrofit'!$AO$20,IF(F25="Scenario2PBT13",'Major retrofit'!$AP$20,IF(F25="Scenario3PBT13",'Major retrofit'!$AQ$20,"")))&amp;IF(F25="Scenario1PBT14",'Major retrofit'!$AR$20,IF(F25="Scenario2PBT14",'Major retrofit'!$AS$20,IF(F25="Scenario3PBT14",'Major retrofit'!$AT$20,"")))&amp;IF(F25="Scenario1PBT15",'Major retrofit'!$AU$20,IF(F25="Scenario2PBT15",'Major retrofit'!$AV$20,IF(F25="Scenario3PBT15",'Major retrofit'!$AW$20,"")))</f>
        <v/>
      </c>
      <c r="N25" s="118">
        <f t="shared" si="16"/>
        <v>0</v>
      </c>
      <c r="O25" s="206" t="str">
        <f>IF(F25="Scenario1PBT1",'Major retrofit'!$E$23,IF(F25="Scenario2PBT1",'Major retrofit'!$F$23,IF(F25="Scenario3PBT1",'Major retrofit'!$G$23,"")))&amp;IF(F25="Scenario1PBT2",'Major retrofit'!$H$23,IF(F25="Scenario2PBT2",'Major retrofit'!$I$23,IF(F25="Scenario3PBT2",'Major retrofit'!$J$23,"")))&amp;IF(F25="Scenario1PBT3",'Major retrofit'!$K$23,IF(F25="Scenario2PBT3",'Major retrofit'!$L$23,IF(F25="Scenario3PBT3",'Major retrofit'!$M$23,"")))&amp;IF(F25="Scenario1PBT4",'Major retrofit'!$N$23,IF(F25="Scenario2PBT4",'Major retrofit'!$O$23,IF(F25="Scenario3PBT4",'Major retrofit'!$P$23,"")))&amp;IF(F25="Scenario1PBT5",'Major retrofit'!$Q$23,IF(F25="Scenario2PBT5",'Major retrofit'!$R$23,IF(F25="Scenario3PBT5",'Major retrofit'!$S$23,"")))&amp;IF(F25="Scenario1PBT6",'Major retrofit'!$T$23,IF(F25="Scenario2PBT6",'Major retrofit'!$U$23,IF(F25="Scenario3PBT6",'Major retrofit'!$V$23,"")))&amp;IF(F25="Scenario1PBT7",'Major retrofit'!$W$23,IF(F25="Scenario2PBT7",'Major retrofit'!$X$23,IF(F25="Scenario3PBT7",'Major retrofit'!$Y$23,"")))&amp;IF(F25="Scenario1PBT8",'Major retrofit'!$Z$23,IF(F25="Scenario2PBT8",'Major retrofit'!$AA$23,IF(F25="Scenario3PBT8",'Major retrofit'!$AB$23,"")))&amp;IF(F25="Scenario1PBT9",'Major retrofit'!$AC$23,IF(F25="Scenario2PBT9",'Major retrofit'!$AD$23,IF(F25="Scenario3PBT9",'Major retrofit'!$AE$23,"")))&amp;IF(F25="Scenario1PBT10",'Major retrofit'!$AF$23,IF(F25="Scenario2PBT10",'Major retrofit'!$AG$23,IF(F25="Scenario3PBT10",'Major retrofit'!$AH$23,"")))&amp;IF(F25="Scenario1PBT11",'Major retrofit'!$AI$23,IF(F25="Scenario2PBT11",'Major retrofit'!$AJ$23,IF(F25="Scenario3PBT11",'Major retrofit'!$AK$23,"")))&amp;IF(F25="Scenario1PBT12",'Major retrofit'!$AL$23,IF(F25="Scenario2PBT12",'Major retrofit'!$AM$23,IF(F25="Scenario3PBT12",'Major retrofit'!$AN$23,"")))&amp;IF(F25="Scenario1PBT13",'Major retrofit'!$AO$23,IF(F25="Scenario2PBT13",'Major retrofit'!$AP$23,IF(F25="Scenario3PBT13",'Major retrofit'!$AQ$23,"")))&amp;IF(F25="Scenario1PBT14",'Major retrofit'!$AR$23,IF(F25="Scenario2PBT14",'Major retrofit'!$AS$23,IF(F25="Scenario3PBT14",'Major retrofit'!$AT$23,"")))&amp;IF(F25="Scenario1PBT15",'Major retrofit'!$AU$23,IF(F25="Scenario2PBT15",'Major retrofit'!$AV$23,IF(F25="Scenario3PBT15",'Major retrofit'!$AW$23,"")))</f>
        <v/>
      </c>
      <c r="P25" s="117">
        <f t="shared" si="17"/>
        <v>0</v>
      </c>
      <c r="Q25" s="117" t="str">
        <f>IF(F25="Scenario1PBT1",'Major retrofit'!$E$25,IF(F25="Scenario2PBT1",'Major retrofit'!$F$25,IF(F25="Scenario3PBT1",'Major retrofit'!$G$25,"")))&amp;IF(F25="Scenario1PBT2",'Major retrofit'!$H$25,IF(F25="Scenario2PBT2",'Major retrofit'!$I$25,IF(F25="Scenario3PBT2",'Major retrofit'!$J$25,"")))&amp;IF(F25="Scenario1PBT3",'Major retrofit'!$K$25,IF(F25="Scenario2PBT3",'Major retrofit'!$L$25,IF(F25="Scenario3PBT3",'Major retrofit'!$M$25,"")))&amp;IF(F25="Scenario1PBT4",'Major retrofit'!$N$25,IF(F25="Scenario2PBT4",'Major retrofit'!$O$25,IF(F25="Scenario3PBT4",'Major retrofit'!$P$25,"")))&amp;IF(F25="Scenario1PBT5",'Major retrofit'!$Q$25,IF(F25="Scenario2PBT5",'Major retrofit'!$R$25,IF(F25="Scenario3PBT5",'Major retrofit'!$S$25,"")))&amp;IF(F25="Scenario1PBT6",'Major retrofit'!$T$25,IF(F25="Scenario2PBT6",'Major retrofit'!$U$25,IF(F25="Scenario3PBT6",'Major retrofit'!$V$25,"")))&amp;IF(F25="Scenario1PBT7",'Major retrofit'!$W$25,IF(F25="Scenario2PBT7",'Major retrofit'!$X$25,IF(F25="Scenario3PBT7",'Major retrofit'!$Y$25,"")))&amp;IF(F25="Scenario1PBT8",'Major retrofit'!$Z$25,IF(F25="Scenario2PBT8",'Major retrofit'!$AA$25,IF(F25="Scenario3PBT8",'Major retrofit'!$AB$25,"")))&amp;IF(F25="Scenario1PBT9",'Major retrofit'!$AC$25,IF(F25="Scenario2PBT9",'Major retrofit'!$AD$25,IF(F25="Scenario3PBT9",'Major retrofit'!$AE$25,"")))&amp;IF(F25="Scenario1PBT10",'Major retrofit'!$AF$25,IF(F25="Scenario2PBT10",'Major retrofit'!$AG$25,IF(F25="Scenario3PBT10",'Major retrofit'!$AH$25,"")))&amp;IF(F25="Scenario1PBT11",'Major retrofit'!$AI$25,IF(F25="Scenario2PBT11",'Major retrofit'!$AJ$25,IF(F25="Scenario3PBT11",'Major retrofit'!$AK$25,"")))&amp;IF(F25="Scenario1PBT12",'Major retrofit'!$AL$25,IF(F25="Scenario2PBT12",'Major retrofit'!$AM$25,IF(F25="Scenario3PBT12",'Major retrofit'!$AN$25,"")))&amp;IF(F25="Scenario1PBT13",'Major retrofit'!$AO$25,IF(F25="Scenario2PBT13",'Major retrofit'!$AP$25,IF(F25="Scenario3PBT13",'Major retrofit'!$AQ$25,"")))&amp;IF(F25="Scenario1PBT14",'Major retrofit'!$AR$25,IF(F25="Scenario2PBT14",'Major retrofit'!$AS$25,IF(F25="Scenario3PBT14",'Major retrofit'!$AT$25,"")))&amp;IF(F25="Scenario1PBT15",'Major retrofit'!$AU$25,IF(F25="Scenario2PBT15",'Major retrofit'!$AV$25,IF(F25="Scenario3PBT15",'Major retrofit'!$AW$25,"")))</f>
        <v/>
      </c>
      <c r="R25" s="117">
        <f t="shared" si="18"/>
        <v>0</v>
      </c>
      <c r="S25" s="117" t="str">
        <f>IF(F25="Scenario1PBT1",'Major retrofit'!$E$27,IF(F25="Scenario2PBT1",'Major retrofit'!$F$27,IF(F25="Scenario3PBT1",'Major retrofit'!$G$27,"")))&amp;IF(F25="Scenario1PBT2",'Major retrofit'!$H$27,IF(F25="Scenario2PBT2",'Major retrofit'!$I$27,IF(F25="Scenario3PBT2",'Major retrofit'!$J$27,"")))&amp;IF(F25="Scenario1PBT3",'Major retrofit'!$K$27,IF(F25="Scenario2PBT3",'Major retrofit'!$L$27,IF(F25="Scenario3PBT3",'Major retrofit'!$M$27,"")))&amp;IF(F25="Scenario1PBT4",'Major retrofit'!$N$27,IF(F25="Scenario2PBT4",'Major retrofit'!$O$27,IF(F25="Scenario3PBT4",'Major retrofit'!$P$27,"")))&amp;IF(F25="Scenario1PBT5",'Major retrofit'!$Q$27,IF(F25="Scenario2PBT5",'Major retrofit'!$R$27,IF(F25="Scenario3PBT5",'Major retrofit'!$S$27,"")))&amp;IF(F25="Scenario1PBT6",'Major retrofit'!$T$27,IF(F25="Scenario2PBT6",'Major retrofit'!$U$27,IF(F25="Scenario3PBT6",'Major retrofit'!$V$27,"")))&amp;IF(F25="Scenario1PBT7",'Major retrofit'!$W$27,IF(F25="Scenario2PBT7",'Major retrofit'!$X$27,IF(F25="Scenario3PBT7",'Major retrofit'!$Y$27,"")))&amp;IF(F25="Scenario1PBT8",'Major retrofit'!$Z$27,IF(F25="Scenario2PBT8",'Major retrofit'!$AA$27,IF(F25="Scenario3PBT8",'Major retrofit'!$AB$27,"")))&amp;IF(F25="Scenario1PBT9",'Major retrofit'!$AC$27,IF(F25="Scenario2PBT9",'Major retrofit'!$AD$27,IF(F25="Scenario3PBT9",'Major retrofit'!$AE$27,"")))&amp;IF(F25="Scenario1PBT10",'Major retrofit'!$AF$27,IF(F25="Scenario2PBT10",'Major retrofit'!$AG$27,IF(F25="Scenario3PBT10",'Major retrofit'!$AH$27,"")))&amp;IF(F25="Scenario1PBT11",'Major retrofit'!$AI$27,IF(F25="Scenario2PBT11",'Major retrofit'!$AJ$27,IF(F25="Scenario3PBT11",'Major retrofit'!$AK$27,"")))&amp;IF(F25="Scenario1PBT12",'Major retrofit'!$AL$27,IF(F25="Scenario2PBT12",'Major retrofit'!$AM$27,IF(F25="Scenario3PBT12",'Major retrofit'!$AN$27,"")))&amp;IF(F25="Scenario1PBT13",'Major retrofit'!$AO$27,IF(F25="Scenario2PBT13",'Major retrofit'!$AP$27,IF(F25="Scenario3PBT13",'Major retrofit'!$AQ$27,"")))&amp;IF(F25="Scenario1PBT14",'Major retrofit'!$AR$27,IF(F25="Scenario2PBT14",'Major retrofit'!$AS$27,IF(F25="Scenario3PBT14",'Major retrofit'!$AT$27,"")))&amp;IF(F25="Scenario1PBT15",'Major retrofit'!$AU$27,IF(F25="Scenario2PBT15",'Major retrofit'!$AV$27,IF(F25="Scenario3PBT15",'Major retrofit'!$AW$27,"")))</f>
        <v/>
      </c>
      <c r="T25" s="207">
        <f t="shared" si="19"/>
        <v>0</v>
      </c>
      <c r="U25" s="206" t="str">
        <f>IF(F25="Scenario1PBT1",'Major retrofit'!$E$38,IF(F25="Scenario2PBT1",'Major retrofit'!$F$38,IF(F25="Scenario3PBT1",'Major retrofit'!$G$38,"")))&amp;IF(F25="Scenario1PBT2",'Major retrofit'!$H$38,IF(F25="Scenario2PBT2",'Major retrofit'!$I$38,IF(F25="Scenario3PBT2",'Major retrofit'!$J$38,"")))&amp;IF(F25="Scenario1PBT3",'Major retrofit'!$K$38,IF(F25="Scenario2PBT3",'Major retrofit'!$L$38,IF(F25="Scenario3PBT3",'Major retrofit'!$M$38,"")))&amp;IF(F25="Scenario1PBT4",'Major retrofit'!$N$38,IF(F25="Scenario2PBT4",'Major retrofit'!$O$38,IF(F25="Scenario3PBT4",'Major retrofit'!$P$38,"")))&amp;IF(F25="Scenario1PBT5",'Major retrofit'!$Q$38,IF(F25="Scenario2PBT5",'Major retrofit'!$R$38,IF(F25="Scenario3PBT5",'Major retrofit'!$S$38,"")))&amp;IF(F25="Scenario1PBT6",'Major retrofit'!$T$38,IF(F25="Scenario2PBT6",'Major retrofit'!$U$38,IF(F25="Scenario3PBT6",'Major retrofit'!$V$38,"")))&amp;IF(F25="Scenario1PBT7",'Major retrofit'!$W$38,IF(F25="Scenario2PBT7",'Major retrofit'!$X$38,IF(F25="Scenario3PBT7",'Major retrofit'!$Y$38,"")))&amp;IF(F25="Scenario1PBT8",'Major retrofit'!$Z$38,IF(F25="Scenario2PBT8",'Major retrofit'!$AA$38,IF(F25="Scenario3PBT8",'Major retrofit'!$AB$38,"")))&amp;IF(F25="Scenario1PBT9",'Major retrofit'!$AC$38,IF(F25="Scenario2PBT9",'Major retrofit'!$AD$38,IF(F25="Scenario3PBT9",'Major retrofit'!$AE$38,"")))&amp;IF(F25="Scenario1PBT10",'Major retrofit'!$AF$38,IF(F25="Scenario2PBT10",'Major retrofit'!$AG$38,IF(F25="Scenario3PBT10",'Major retrofit'!$AH$38,"")))&amp;IF(F25="Scenario1PBT11",'Major retrofit'!$AI$38,IF(F25="Scenario2PBT11",'Major retrofit'!$AJ$38,IF(F25="Scenario3PBT11",'Major retrofit'!$AK$38,"")))&amp;IF(F25="Scenario1PBT12",'Major retrofit'!$AL$38,IF(F25="Scenario2PBT12",'Major retrofit'!$AM$38,IF(F25="Scenario3PBT12",'Major retrofit'!$AN$38,"")))&amp;IF(F25="Scenario1PBT13",'Major retrofit'!$AO$38,IF(F25="Scenario2PBT13",'Major retrofit'!$AP$38,IF(F25="Scenario3PBT13",'Major retrofit'!$AQ$38,"")))&amp;IF(F25="Scenario1PBT14",'Major retrofit'!$AR$38,IF(F25="Scenario2PBT14",'Major retrofit'!$AS$38,IF(F25="Scenario3PBT14",'Major retrofit'!$AT$38,"")))&amp;IF(F25="Scenario1PBT15",'Major retrofit'!$AU$38,IF(F25="Scenario2PBT15",'Major retrofit'!$AV$38,IF(F25="Scenario3PBT15",'Major retrofit'!$AW$38,"")))</f>
        <v/>
      </c>
      <c r="V25" s="117">
        <f t="shared" si="20"/>
        <v>0</v>
      </c>
      <c r="W25" s="117" t="str">
        <f>IF(F25="Scenario1PBT1",'Major retrofit'!$E$40,IF(F25="Scenario2PBT1",'Major retrofit'!$F$40,IF(F25="Scenario3PBT1",'Major retrofit'!$G$40,"")))&amp;IF(F25="Scenario1PBT2",'Major retrofit'!$H$40,IF(F25="Scenario2PBT2",'Major retrofit'!$I$40,IF(F25="Scenario3PBT2",'Major retrofit'!$J$40,"")))&amp;IF(F25="Scenario1PBT3",'Major retrofit'!$K$40,IF(F25="Scenario2PBT3",'Major retrofit'!$L$40,IF(F25="Scenario3PBT3",'Major retrofit'!$M$40,"")))&amp;IF(F25="Scenario1PBT4",'Major retrofit'!$N$40,IF(F25="Scenario2PBT4",'Major retrofit'!$O$40,IF(F25="Scenario3PBT4",'Major retrofit'!$P$40,"")))&amp;IF(F25="Scenario1PBT5",'Major retrofit'!$Q$40,IF(F25="Scenario2PBT5",'Major retrofit'!$R$40,IF(F25="Scenario3PBT5",'Major retrofit'!$S$40,"")))&amp;IF(F25="Scenario1PBT6",'Major retrofit'!$T$40,IF(F25="Scenario2PBT6",'Major retrofit'!$U$40,IF(F25="Scenario3PBT6",'Major retrofit'!$V$40,"")))&amp;IF(F25="Scenario1PBT7",'Major retrofit'!$W$40,IF(F25="Scenario2PBT7",'Major retrofit'!$X$40,IF(F25="Scenario3PBT7",'Major retrofit'!$Y$40,"")))&amp;IF(F25="Scenario1PBT8",'Major retrofit'!$Z$40,IF(F25="Scenario2PBT8",'Major retrofit'!$AA$40,IF(F25="Scenario3PBT8",'Major retrofit'!$AB$40,"")))&amp;IF(F25="Scenario1PBT9",'Major retrofit'!$AC$40,IF(F25="Scenario2PBT9",'Major retrofit'!$AD$40,IF(F25="Scenario3PBT9",'Major retrofit'!$AE$40,"")))&amp;IF(F25="Scenario1PBT10",'Major retrofit'!$AF$40,IF(F25="Scenario2PBT10",'Major retrofit'!$AG$40,IF(F25="Scenario3PBT10",'Major retrofit'!$AH$40,"")))&amp;IF(F25="Scenario1PBT11",'Major retrofit'!$AI$40,IF(F25="Scenario2PBT11",'Major retrofit'!$AJ$40,IF(F25="Scenario3PBT11",'Major retrofit'!$AK$40,"")))&amp;IF(F25="Scenario1PBT12",'Major retrofit'!$AL$40,IF(F25="Scenario2PBT12",'Major retrofit'!$AM$40,IF(F25="Scenario3PBT12",'Major retrofit'!$AN$40,"")))&amp;IF(F25="Scenario1PBT13",'Major retrofit'!$AO$40,IF(F25="Scenario2PBT13",'Major retrofit'!$AP$40,IF(F25="Scenario3PBT13",'Major retrofit'!$AQ$40,"")))&amp;IF(F25="Scenario1PBT14",'Major retrofit'!$AR$40,IF(F25="Scenario2PBT14",'Major retrofit'!$AS$40,IF(F25="Scenario3PBT14",'Major retrofit'!$AT$40,"")))&amp;IF(F25="Scenario1PBT15",'Major retrofit'!$AU$40,IF(F25="Scenario2PBT15",'Major retrofit'!$AV$40,IF(F25="Scenario3PBT15",'Major retrofit'!$AW$40,"")))</f>
        <v/>
      </c>
      <c r="X25" s="117">
        <f t="shared" si="21"/>
        <v>0</v>
      </c>
      <c r="Y25" s="117" t="str">
        <f>IF(F25="Scenario1PBT1",'Major retrofit'!$E$42,IF(F25="Scenario2PBT1",'Major retrofit'!$F$42,IF(F25="Scenario3PBT1",'Major retrofit'!$G$42,"")))&amp;IF(F25="Scenario1PBT2",'Major retrofit'!$H$42,IF(F25="Scenario2PBT2",'Major retrofit'!$I$42,IF(F25="Scenario3PBT2",'Major retrofit'!$J$42,"")))&amp;IF(F25="Scenario1PBT3",'Major retrofit'!$K$42,IF(F25="Scenario2PBT3",'Major retrofit'!$L$42,IF(F25="Scenario3PBT3",'Major retrofit'!$M$42,"")))&amp;IF(F25="Scenario1PBT4",'Major retrofit'!$N$42,IF(F25="Scenario2PBT4",'Major retrofit'!$O$42,IF(F25="Scenario3PBT4",'Major retrofit'!$P$42,"")))&amp;IF(F25="Scenario1PBT5",'Major retrofit'!$Q$42,IF(F25="Scenario2PBT5",'Major retrofit'!$R$42,IF(F25="Scenario3PBT5",'Major retrofit'!$S$42,"")))&amp;IF(F25="Scenario1PBT6",'Major retrofit'!$T$42,IF(F25="Scenario2PBT6",'Major retrofit'!$U$42,IF(F25="Scenario3PBT6",'Major retrofit'!$V$42,"")))&amp;IF(F25="Scenario1PBT7",'Major retrofit'!$W$42,IF(F25="Scenario2PBT7",'Major retrofit'!$X$42,IF(F25="Scenario3PBT7",'Major retrofit'!$Y$42,"")))&amp;IF(F25="Scenario1PBT8",'Major retrofit'!$Z$42,IF(F25="Scenario2PBT8",'Major retrofit'!$AA$42,IF(F25="Scenario3PBT8",'Major retrofit'!$AB$42,"")))&amp;IF(F25="Scenario1PBT9",'Major retrofit'!$AC$42,IF(F25="Scenario2PBT9",'Major retrofit'!$AD$42,IF(F25="Scenario3PBT9",'Major retrofit'!$AE$42,"")))&amp;IF(F25="Scenario1PBT10",'Major retrofit'!$AF$42,IF(F25="Scenario2PBT10",'Major retrofit'!$AG$42,IF(F25="Scenario3PBT10",'Major retrofit'!$AH$42,"")))&amp;IF(F25="Scenario1PBT11",'Major retrofit'!$AI$42,IF(F25="Scenario2PBT11",'Major retrofit'!$AJ$42,IF(F25="Scenario3PBT11",'Major retrofit'!$AK$42,"")))&amp;IF(F25="Scenario1PBT12",'Major retrofit'!$AL$42,IF(F25="Scenario2PBT12",'Major retrofit'!$AM$42,IF(F25="Scenario3PBT12",'Major retrofit'!$AN$42,"")))&amp;IF(F25="Scenario1PBT13",'Major retrofit'!$AO$42,IF(F25="Scenario2PBT13",'Major retrofit'!$AP$42,IF(F25="Scenario3PBT13",'Major retrofit'!$AQ$42,"")))&amp;IF(F25="Scenario1PBT14",'Major retrofit'!$AR$42,IF(F25="Scenario2PBT14",'Major retrofit'!$AS$42,IF(F25="Scenario3PBT14",'Major retrofit'!$AT$42,"")))&amp;IF(F25="Scenario1PBT15",'Major retrofit'!$AU$42,IF(F25="Scenario2PBT15",'Major retrofit'!$AV$42,IF(F25="Scenario3PBT15",'Major retrofit'!$AW$42,"")))</f>
        <v/>
      </c>
      <c r="Z25" s="117">
        <f t="shared" si="22"/>
        <v>0</v>
      </c>
      <c r="AA25" s="178" t="str">
        <f>IF(F25="Scenario1PBT1",'Major retrofit'!$E$101,IF(F25="Scenario2PBT1",'Major retrofit'!$F$101,IF(F25="Scenario3PBT1",'Major retrofit'!$G$101,"")))&amp;IF(F25="Scenario1PBT2",'Major retrofit'!$H$101,IF(F25="Scenario2PBT2",'Major retrofit'!$I$101,IF(F25="Scenario3PBT2",'Major retrofit'!$J$101,"")))&amp;IF(F25="Scenario1PBT3",'Major retrofit'!$K$101,IF(F25="Scenario2PBT3",'Major retrofit'!$L$101,IF(F25="Scenario3PBT3",'Major retrofit'!$M$101,"")))&amp;IF(F25="Scenario1PBT4",'Major retrofit'!$N$101,IF(F25="Scenario2PBT4",'Major retrofit'!$O$101,IF(F25="Scenario3PBT4",'Major retrofit'!$P$101,"")))&amp;IF(F25="Scenario1PBT5",'Major retrofit'!$Q$101,IF(F25="Scenario2PBT5",'Major retrofit'!$R$101,IF(F25="Scenario3PBT5",'Major retrofit'!$S$101,"")))&amp;IF(F25="Scenario1PBT6",'Major retrofit'!$T$101,IF(F25="Scenario2PBT6",'Major retrofit'!$U$101,IF(F25="Scenario3PBT6",'Major retrofit'!$V$101,"")))&amp;IF(F25="Scenario1PBT7",'Major retrofit'!$W$101,IF(F25="Scenario2PBT7",'Major retrofit'!$X$101,IF(F25="Scenario3PBT7",'Major retrofit'!$Y$101,"")))&amp;IF(F25="Scenario1PBT8",'Major retrofit'!$Z$101,IF(F25="Scenario2PBT8",'Major retrofit'!$AA$101,IF(F25="Scenario3PBT8",'Major retrofit'!$AB$101,"")))&amp;IF(F25="Scenario1PBT9",'Major retrofit'!$AC$101,IF(F25="Scenario2PBT9",'Major retrofit'!$AD$101,IF(F25="Scenario3PBT9",'Major retrofit'!$AE$101,"")))&amp;IF(F25="Scenario1PBT10",'Major retrofit'!$AF$101,IF(F25="Scenario2PBT10",'Major retrofit'!$AG$101,IF(F25="Scenario3PBT10",'Major retrofit'!$AH$101,"")))&amp;IF(F25="Scenario1PBT11",'Major retrofit'!$AI$101,IF(F25="Scenario2PBT11",'Major retrofit'!$AJ$101,IF(F25="Scenario3PBT11",'Major retrofit'!$AK$101,"")))&amp;IF(F25="Scenario1PBT12",'Major retrofit'!$AL$101,IF(F25="Scenario2PBT12",'Major retrofit'!$AM$101,IF(F25="Scenario3PBT12",'Major retrofit'!$AN$101,"")))&amp;IF(F25="Scenario1PBT13",'Major retrofit'!$AO$101,IF(F25="Scenario2PBT13",'Major retrofit'!$AP$101,IF(F25="Scenario3PBT13",'Major retrofit'!$AQ$101,"")))&amp;IF(F25="Scenario1PBT14",'Major retrofit'!$AR$101,IF(F25="Scenario2PBT14",'Major retrofit'!$AS$101,IF(F25="Scenario3PBT14",'Major retrofit'!$AT$101,"")))&amp;IF(F25="Scenario1PBT15",'Major retrofit'!$AU$101,IF(F25="Scenario2PBT15",'Major retrofit'!$AV$101,IF(F25="Scenario3PBT15",'Major retrofit'!$AW$101,"")))</f>
        <v/>
      </c>
      <c r="AB25" s="179">
        <f t="shared" si="23"/>
        <v>0</v>
      </c>
      <c r="AC25" s="363" t="str">
        <f t="shared" si="24"/>
        <v/>
      </c>
      <c r="AD25" s="353">
        <f>IF(AC25="",IFERROR('Projection_Base-case'!G26-G25,0),0)</f>
        <v>0</v>
      </c>
      <c r="AE25" s="350">
        <f t="shared" si="0"/>
        <v>0</v>
      </c>
      <c r="AF25" s="361">
        <f>IFERROR(100*AD25/'Projection_Base-case'!G26,0)</f>
        <v>0</v>
      </c>
      <c r="AG25" s="352">
        <f>IF(AC25="",IFERROR('Projection_Base-case'!I26-I25,0),0)</f>
        <v>0</v>
      </c>
      <c r="AH25" s="353">
        <f t="shared" si="1"/>
        <v>0</v>
      </c>
      <c r="AI25" s="361">
        <f>IFERROR(100*AG25/'Projection_Base-case'!I26,0)</f>
        <v>0</v>
      </c>
      <c r="AJ25" s="352">
        <f>IF(AC25="",IFERROR('Projection_Base-case'!K26-K25,0),0)</f>
        <v>0</v>
      </c>
      <c r="AK25" s="353">
        <f t="shared" si="2"/>
        <v>0</v>
      </c>
      <c r="AL25" s="361">
        <f>IFERROR(100*AJ25/'Projection_Base-case'!K26,0)</f>
        <v>0</v>
      </c>
      <c r="AM25" s="352">
        <f>-IF(AC25="",IFERROR('Projection_Base-case'!M26-M25,0),0)</f>
        <v>0</v>
      </c>
      <c r="AN25" s="353">
        <f t="shared" si="3"/>
        <v>0</v>
      </c>
      <c r="AO25" s="354">
        <f>IFERROR(IF('Projection_Base-case'!N26&gt;0,100*AN25/'Projection_Base-case'!N26,100*AN25/N25),0)</f>
        <v>0</v>
      </c>
      <c r="AP25" s="355">
        <f>IF(AC25="",IFERROR('Projection_Base-case'!O26-O25,0),0)</f>
        <v>0</v>
      </c>
      <c r="AQ25" s="356">
        <f t="shared" si="4"/>
        <v>0</v>
      </c>
      <c r="AR25" s="356">
        <f>IFERROR(100*AP25/'Projection_Base-case'!O26,0)</f>
        <v>0</v>
      </c>
      <c r="AS25" s="355">
        <f>IF(AC25="",IFERROR('Projection_Base-case'!Q26-Q25,0),0)</f>
        <v>0</v>
      </c>
      <c r="AT25" s="356">
        <f t="shared" si="5"/>
        <v>0</v>
      </c>
      <c r="AU25" s="356">
        <f>IFERROR(100*AS25/'Projection_Base-case'!Q26,0)</f>
        <v>0</v>
      </c>
      <c r="AV25" s="355">
        <f>IF(AC25="",IFERROR('Projection_Base-case'!S26-S25,0),0)</f>
        <v>0</v>
      </c>
      <c r="AW25" s="356">
        <f t="shared" si="6"/>
        <v>0</v>
      </c>
      <c r="AX25" s="357">
        <f>IFERROR(100*AV25/'Projection_Base-case'!S26,0)</f>
        <v>0</v>
      </c>
      <c r="AY25" s="358">
        <f>IF(AC25="",IFERROR('Projection_Base-case'!U26-U25,0),0)</f>
        <v>0</v>
      </c>
      <c r="AZ25" s="359">
        <f t="shared" si="7"/>
        <v>0</v>
      </c>
      <c r="BA25" s="359">
        <f>IFERROR(100*AY25/'Projection_Base-case'!U26,0)</f>
        <v>0</v>
      </c>
      <c r="BB25" s="358">
        <f>IF(AC25="",IFERROR('Projection_Base-case'!W26-W25,0),0)</f>
        <v>0</v>
      </c>
      <c r="BC25" s="359">
        <f t="shared" si="8"/>
        <v>0</v>
      </c>
      <c r="BD25" s="359">
        <f>IFERROR(100*BB25/'Projection_Base-case'!W26,0)</f>
        <v>0</v>
      </c>
      <c r="BE25" s="358">
        <f>IF(AC25="",IFERROR('Projection_Base-case'!Y26-Y25,0),0)</f>
        <v>0</v>
      </c>
      <c r="BF25" s="359">
        <f t="shared" si="9"/>
        <v>0</v>
      </c>
      <c r="BG25" s="359">
        <f>IFERROR(100*BE25/'Projection_Base-case'!Y26,0)</f>
        <v>0</v>
      </c>
      <c r="BH25" s="359">
        <f t="shared" si="10"/>
        <v>0</v>
      </c>
      <c r="BI25" s="360">
        <f t="shared" si="11"/>
        <v>0</v>
      </c>
    </row>
    <row r="26" spans="1:61">
      <c r="A26" s="205">
        <v>22</v>
      </c>
      <c r="B26" s="347">
        <f>IF('Projection_Base-case'!B27&lt;&gt;"",'Projection_Base-case'!B27,0)</f>
        <v>0</v>
      </c>
      <c r="C26" s="347">
        <f>IF('Projection_Base-case'!C27&lt;&gt;"",'Projection_Base-case'!C27,0)</f>
        <v>0</v>
      </c>
      <c r="D26" s="365">
        <f>IF('Projection_Base-case'!D27&lt;&gt;"",'Projection_Base-case'!D27,0)</f>
        <v>0</v>
      </c>
      <c r="E26" s="322"/>
      <c r="F26" s="367" t="str">
        <f t="shared" si="12"/>
        <v>0</v>
      </c>
      <c r="G26" s="177" t="str">
        <f>IF(F26="Scenario1PBT1",'Major retrofit'!$E$6,IF(F26="Scenario2PBT1",'Major retrofit'!$F$6,IF(F26="Scenario3PBT1",'Major retrofit'!$G$6,"")))&amp;IF(F26="Scenario1PBT2",'Major retrofit'!$H$6,IF(F26="Scenario2PBT2",'Major retrofit'!$I$6,IF(F26="Scenario3PBT2",'Major retrofit'!$J$6,"")))&amp;IF(F26="Scenario1PBT3",'Major retrofit'!$K$6,IF(F26="Scenario2PBT3",'Major retrofit'!$L$6,IF(F26="Scenario3PBT3",'Major retrofit'!$M$6,"")))&amp;IF(F26="Scenario1PBT4",'Major retrofit'!$N$6,IF(F26="Scenario2PBT4",'Major retrofit'!$O$6,IF(F26="Scenario3PBT4",'Major retrofit'!$P$6,"")))&amp;IF(F26="Scenario1PBT5",'Major retrofit'!$Q$6,IF(F26="Scenario2PBT5",'Major retrofit'!$R$6,IF(F26="Scenario3PBT5",'Major retrofit'!$S$6,"")))&amp;IF(F26="Scenario1PBT6",'Major retrofit'!$T$6,IF(F26="Scenario2PBT6",'Major retrofit'!$U$6,IF(F26="Scenario3PBT6",'Major retrofit'!$V$6,"")))&amp;IF(F26="Scenario1PBT7",'Major retrofit'!$W$6,IF(F26="Scenario2PBT7",'Major retrofit'!$X$6,IF(F26="Scenario3PBT7",'Major retrofit'!$Y$6,"")))&amp;IF(F26="Scenario1PBT8",'Major retrofit'!$Z$6,IF(F26="Scenario2PBT8",'Major retrofit'!$AA$6,IF(F26="Scenario3PBT8",'Major retrofit'!$AB$6,"")))&amp;IF(F26="Scenario1PBT9",'Major retrofit'!$AC$6,IF(F26="Scenario2PBT9",'Major retrofit'!$AD$6,IF(F26="Scenario3PBT9",'Major retrofit'!$AE$6,"")))&amp;IF(F26="Scenario1PBT10",'Major retrofit'!$AF$6,IF(F26="Scenario2PBT10",'Major retrofit'!$AG$6,IF(F26="Scenario3PBT10",'Major retrofit'!$AH$6,"")))&amp;IF(F26="Scenario1PBT11",'Major retrofit'!$AI$6,IF(F26="Scenario2PBT11",'Major retrofit'!$AJ$6,IF(F26="Scenario3PBT11",'Major retrofit'!$AK$6,"")))&amp;IF(F26="Scenario1PBT12",'Major retrofit'!$AL$6,IF(F26="Scenario2PBT12",'Major retrofit'!$AM$6,IF(F26="Scenario3PBT12",'Major retrofit'!$AN$6,"")))&amp;IF(F26="Scenario1PBT13",'Major retrofit'!$AO$6,IF(F26="Scenario2PBT13",'Major retrofit'!$AP$6,IF(F26="Scenario3PBT13",'Major retrofit'!$AQ$6,"")))&amp;IF(F26="Scenario1PBT14",'Major retrofit'!$AR$6,IF(F26="Scenario2PBT14",'Major retrofit'!$AS$6,IF(F26="Scenario3PBT14",'Major retrofit'!$AT$6,"")))&amp;IF(F26="Scenario1PBT15",'Major retrofit'!$AU$6,IF(F26="Scenario2PBT15",'Major retrofit'!$AV$6,IF(F26="Scenario3PBT15",'Major retrofit'!$AW$6,"")))</f>
        <v/>
      </c>
      <c r="H26" s="117">
        <f t="shared" si="13"/>
        <v>0</v>
      </c>
      <c r="I26" s="178" t="str">
        <f>IF(F26="Scenario1PBT1",'Major retrofit'!$E$16,IF(F26="Scenario2PBT1",'Major retrofit'!$F$16,IF(F26="Scenario3PBT1",'Major retrofit'!$G$16,"")))&amp;IF(F26="Scenario1PBT2",'Major retrofit'!$H$16,IF(F26="Scenario2PBT2",'Major retrofit'!$I$16,IF(F26="Scenario3PBT2",'Major retrofit'!$J$16,"")))&amp;IF(F26="Scenario1PBT3",'Major retrofit'!$K$16,IF(F26="Scenario2PBT3",'Major retrofit'!$L$16,IF(F26="Scenario3PBT3",'Major retrofit'!$M$16,"")))&amp;IF(F26="Scenario1PBT4",'Major retrofit'!$N$16,IF(F26="Scenario2PBT4",'Major retrofit'!$O$16,IF(F26="Scenario3PBT4",'Major retrofit'!$P$16,"")))&amp;IF(F26="Scenario1PBT5",'Major retrofit'!$Q$16,IF(F26="Scenario2PBT5",'Major retrofit'!$R$16,IF(F26="Scenario3PBT5",'Major retrofit'!$S$16,"")))&amp;IF(F26="Scenario1PBT6",'Major retrofit'!$T$16,IF(F26="Scenario2PBT6",'Major retrofit'!$U$16,IF(F26="Scenario3PBT6",'Major retrofit'!$V$16,"")))&amp;IF(F26="Scenario1PBT7",'Major retrofit'!$W$16,IF(F26="Scenario2PBT7",'Major retrofit'!$X$16,IF(F26="Scenario3PBT7",'Major retrofit'!$Y$16,"")))&amp;IF(F26="Scenario1PBT8",'Major retrofit'!$Z$16,IF(F26="Scenario2PBT8",'Major retrofit'!$AA$16,IF(F26="Scenario3PBT8",'Major retrofit'!$AB$16,"")))&amp;IF(F26="Scenario1PBT9",'Major retrofit'!$AC$16,IF(F26="Scenario2PBT9",'Major retrofit'!$AD$16,IF(F26="Scenario3PBT9",'Major retrofit'!$AE$16,"")))&amp;IF(F26="Scenario1PBT10",'Major retrofit'!$AF$16,IF(F26="Scenario2PBT10",'Major retrofit'!$AG$16,IF(F26="Scenario3PBT10",'Major retrofit'!$AH$16,"")))&amp;IF(F26="Scenario1PBT11",'Major retrofit'!$AI$16,IF(F26="Scenario2PBT11",'Major retrofit'!$AJ$16,IF(F26="Scenario3PBT11",'Major retrofit'!$AK$16,"")))&amp;IF(F26="Scenario1PBT12",'Major retrofit'!$AL$16,IF(F26="Scenario2PBT12",'Major retrofit'!$AM$16,IF(F26="Scenario3PBT12",'Major retrofit'!$AN$16,"")))&amp;IF(F26="Scenario1PBT13",'Major retrofit'!$AO$16,IF(F26="Scenario2PBT13",'Major retrofit'!$AP$16,IF(F26="Scenario3PBT13",'Major retrofit'!$AQ$16,"")))&amp;IF(F26="Scenario1PBT14",'Major retrofit'!$AR$16,IF(F26="Scenario2PBT14",'Major retrofit'!$AS$16,IF(F26="Scenario3PBT14",'Major retrofit'!$AT$16,"")))&amp;IF(F26="Scenario1PBT15",'Major retrofit'!$AU$16,IF(F26="Scenario2PBT15",'Major retrofit'!$AV$16,IF(F26="Scenario3PBT15",'Major retrofit'!$AW$16,"")))</f>
        <v/>
      </c>
      <c r="J26" s="117">
        <f t="shared" si="14"/>
        <v>0</v>
      </c>
      <c r="K26" s="117" t="str">
        <f>IF(F26="Scenario1PBT1",'Major retrofit'!$E$18,IF(F26="Scenario2PBT1",'Major retrofit'!$F$18,IF(F26="Scenario3PBT1",'Major retrofit'!$G$18,"")))&amp;IF(F26="Scenario1PBT2",'Major retrofit'!$H$18,IF(F26="Scenario2PBT2",'Major retrofit'!$I$18,IF(F26="Scenario3PBT2",'Major retrofit'!$J$18,"")))&amp;IF(F26="Scenario1PBT3",'Major retrofit'!$K$18,IF(F26="Scenario2PBT3",'Major retrofit'!$L$18,IF(F26="Scenario3PBT3",'Major retrofit'!$M$18,"")))&amp;IF(F26="Scenario1PBT4",'Major retrofit'!$N$18,IF(F26="Scenario2PBT4",'Major retrofit'!$O$18,IF(F26="Scenario3PBT4",'Major retrofit'!$P$18,"")))&amp;IF(F26="Scenario1PBT5",'Major retrofit'!$Q$18,IF(F26="Scenario2PBT5",'Major retrofit'!$R$18,IF(F26="Scenario3PBT5",'Major retrofit'!$S$18,"")))&amp;IF(F26="Scenario1PBT6",'Major retrofit'!$T$18,IF(F26="Scenario2PBT6",'Major retrofit'!$U$18,IF(F26="Scenario3PBT6",'Major retrofit'!$V$18,"")))&amp;IF(F26="Scenario1PBT7",'Major retrofit'!$W$18,IF(F26="Scenario2PBT7",'Major retrofit'!$X$18,IF(F26="Scenario3PBT7",'Major retrofit'!$Y$18,"")))&amp;IF(F26="Scenario1PBT8",'Major retrofit'!$Z$18,IF(F26="Scenario2PBT8",'Major retrofit'!$AA$18,IF(F26="Scenario3PBT8",'Major retrofit'!$AB$18,"")))&amp;IF(F26="Scenario1PBT9",'Major retrofit'!$AC$18,IF(F26="Scenario2PBT9",'Major retrofit'!$AD$18,IF(F26="Scenario3PBT9",'Major retrofit'!$AE$18,"")))&amp;IF(F26="Scenario1PBT10",'Major retrofit'!$AF$18,IF(F26="Scenario2PBT10",'Major retrofit'!$AG$18,IF(F26="Scenario3PBT10",'Major retrofit'!$AH$18,"")))&amp;IF(F26="Scenario1PBT11",'Major retrofit'!$AI$18,IF(F26="Scenario2PBT11",'Major retrofit'!$AJ$18,IF(F26="Scenario3PBT11",'Major retrofit'!$AK$18,"")))&amp;IF(F26="Scenario1PBT12",'Major retrofit'!$AL$18,IF(F26="Scenario2PBT12",'Major retrofit'!$AM$18,IF(F26="Scenario3PBT12",'Major retrofit'!$AN$18,"")))&amp;IF(F26="Scenario1PBT13",'Major retrofit'!$AO$18,IF(F26="Scenario2PBT13",'Major retrofit'!$AP$18,IF(F26="Scenario3PBT13",'Major retrofit'!$AQ$18,"")))&amp;IF(F26="Scenario1PBT14",'Major retrofit'!$AR$18,IF(F26="Scenario2PBT14",'Major retrofit'!$AS$18,IF(F26="Scenario3PBT14",'Major retrofit'!$AT$18,"")))&amp;IF(F26="Scenario1PBT15",'Major retrofit'!$AU$18,IF(F26="Scenario2PBT15",'Major retrofit'!$AV$18,IF(F26="Scenario3PBT15",'Major retrofit'!$AW$18,"")))</f>
        <v/>
      </c>
      <c r="L26" s="117">
        <f t="shared" si="15"/>
        <v>0</v>
      </c>
      <c r="M26" s="117" t="str">
        <f>IF(F26="Scenario1PBT1",'Major retrofit'!$E$20,IF(F26="Scenario2PBT1",'Major retrofit'!$F$20,IF(F26="Scenario3PBT1",'Major retrofit'!$G$20,"")))&amp;IF(F26="Scenario1PBT2",'Major retrofit'!$H$20,IF(F26="Scenario2PBT2",'Major retrofit'!$I$20,IF(F26="Scenario3PBT2",'Major retrofit'!$J$20,"")))&amp;IF(F26="Scenario1PBT3",'Major retrofit'!$K$20,IF(F26="Scenario2PBT3",'Major retrofit'!$L$20,IF(F26="Scenario3PBT3",'Major retrofit'!$M$20,"")))&amp;IF(F26="Scenario1PBT4",'Major retrofit'!$N$20,IF(F26="Scenario2PBT4",'Major retrofit'!$O$20,IF(F26="Scenario3PBT4",'Major retrofit'!$P$20,"")))&amp;IF(F26="Scenario1PBT5",'Major retrofit'!$Q$20,IF(F26="Scenario2PBT5",'Major retrofit'!$R$20,IF(F26="Scenario3PBT5",'Major retrofit'!$S$20,"")))&amp;IF(F26="Scenario1PBT6",'Major retrofit'!$T$20,IF(F26="Scenario2PBT6",'Major retrofit'!$U$20,IF(F26="Scenario3PBT6",'Major retrofit'!$V$20,"")))&amp;IF(F26="Scenario1PBT7",'Major retrofit'!$W$20,IF(F26="Scenario2PBT7",'Major retrofit'!$X$20,IF(F26="Scenario3PBT7",'Major retrofit'!$Y$20,"")))&amp;IF(F26="Scenario1PBT8",'Major retrofit'!$Z$20,IF(F26="Scenario2PBT8",'Major retrofit'!$AA$20,IF(F26="Scenario3PBT8",'Major retrofit'!$AB$20,"")))&amp;IF(F26="Scenario1PBT9",'Major retrofit'!$AC$20,IF(F26="Scenario2PBT9",'Major retrofit'!$AD$20,IF(F26="Scenario3PBT9",'Major retrofit'!$AE$20,"")))&amp;IF(F26="Scenario1PBT10",'Major retrofit'!$AF$20,IF(F26="Scenario2PBT10",'Major retrofit'!$AG$20,IF(F26="Scenario3PBT10",'Major retrofit'!$AH$20,"")))&amp;IF(F26="Scenario1PBT11",'Major retrofit'!$AI$20,IF(F26="Scenario2PBT11",'Major retrofit'!$AJ$20,IF(F26="Scenario3PBT11",'Major retrofit'!$AK$20,"")))&amp;IF(F26="Scenario1PBT12",'Major retrofit'!$AL$20,IF(F26="Scenario2PBT12",'Major retrofit'!$AM$20,IF(F26="Scenario3PBT12",'Major retrofit'!$AN$20,"")))&amp;IF(F26="Scenario1PBT13",'Major retrofit'!$AO$20,IF(F26="Scenario2PBT13",'Major retrofit'!$AP$20,IF(F26="Scenario3PBT13",'Major retrofit'!$AQ$20,"")))&amp;IF(F26="Scenario1PBT14",'Major retrofit'!$AR$20,IF(F26="Scenario2PBT14",'Major retrofit'!$AS$20,IF(F26="Scenario3PBT14",'Major retrofit'!$AT$20,"")))&amp;IF(F26="Scenario1PBT15",'Major retrofit'!$AU$20,IF(F26="Scenario2PBT15",'Major retrofit'!$AV$20,IF(F26="Scenario3PBT15",'Major retrofit'!$AW$20,"")))</f>
        <v/>
      </c>
      <c r="N26" s="118">
        <f t="shared" si="16"/>
        <v>0</v>
      </c>
      <c r="O26" s="206" t="str">
        <f>IF(F26="Scenario1PBT1",'Major retrofit'!$E$23,IF(F26="Scenario2PBT1",'Major retrofit'!$F$23,IF(F26="Scenario3PBT1",'Major retrofit'!$G$23,"")))&amp;IF(F26="Scenario1PBT2",'Major retrofit'!$H$23,IF(F26="Scenario2PBT2",'Major retrofit'!$I$23,IF(F26="Scenario3PBT2",'Major retrofit'!$J$23,"")))&amp;IF(F26="Scenario1PBT3",'Major retrofit'!$K$23,IF(F26="Scenario2PBT3",'Major retrofit'!$L$23,IF(F26="Scenario3PBT3",'Major retrofit'!$M$23,"")))&amp;IF(F26="Scenario1PBT4",'Major retrofit'!$N$23,IF(F26="Scenario2PBT4",'Major retrofit'!$O$23,IF(F26="Scenario3PBT4",'Major retrofit'!$P$23,"")))&amp;IF(F26="Scenario1PBT5",'Major retrofit'!$Q$23,IF(F26="Scenario2PBT5",'Major retrofit'!$R$23,IF(F26="Scenario3PBT5",'Major retrofit'!$S$23,"")))&amp;IF(F26="Scenario1PBT6",'Major retrofit'!$T$23,IF(F26="Scenario2PBT6",'Major retrofit'!$U$23,IF(F26="Scenario3PBT6",'Major retrofit'!$V$23,"")))&amp;IF(F26="Scenario1PBT7",'Major retrofit'!$W$23,IF(F26="Scenario2PBT7",'Major retrofit'!$X$23,IF(F26="Scenario3PBT7",'Major retrofit'!$Y$23,"")))&amp;IF(F26="Scenario1PBT8",'Major retrofit'!$Z$23,IF(F26="Scenario2PBT8",'Major retrofit'!$AA$23,IF(F26="Scenario3PBT8",'Major retrofit'!$AB$23,"")))&amp;IF(F26="Scenario1PBT9",'Major retrofit'!$AC$23,IF(F26="Scenario2PBT9",'Major retrofit'!$AD$23,IF(F26="Scenario3PBT9",'Major retrofit'!$AE$23,"")))&amp;IF(F26="Scenario1PBT10",'Major retrofit'!$AF$23,IF(F26="Scenario2PBT10",'Major retrofit'!$AG$23,IF(F26="Scenario3PBT10",'Major retrofit'!$AH$23,"")))&amp;IF(F26="Scenario1PBT11",'Major retrofit'!$AI$23,IF(F26="Scenario2PBT11",'Major retrofit'!$AJ$23,IF(F26="Scenario3PBT11",'Major retrofit'!$AK$23,"")))&amp;IF(F26="Scenario1PBT12",'Major retrofit'!$AL$23,IF(F26="Scenario2PBT12",'Major retrofit'!$AM$23,IF(F26="Scenario3PBT12",'Major retrofit'!$AN$23,"")))&amp;IF(F26="Scenario1PBT13",'Major retrofit'!$AO$23,IF(F26="Scenario2PBT13",'Major retrofit'!$AP$23,IF(F26="Scenario3PBT13",'Major retrofit'!$AQ$23,"")))&amp;IF(F26="Scenario1PBT14",'Major retrofit'!$AR$23,IF(F26="Scenario2PBT14",'Major retrofit'!$AS$23,IF(F26="Scenario3PBT14",'Major retrofit'!$AT$23,"")))&amp;IF(F26="Scenario1PBT15",'Major retrofit'!$AU$23,IF(F26="Scenario2PBT15",'Major retrofit'!$AV$23,IF(F26="Scenario3PBT15",'Major retrofit'!$AW$23,"")))</f>
        <v/>
      </c>
      <c r="P26" s="117">
        <f t="shared" si="17"/>
        <v>0</v>
      </c>
      <c r="Q26" s="117" t="str">
        <f>IF(F26="Scenario1PBT1",'Major retrofit'!$E$25,IF(F26="Scenario2PBT1",'Major retrofit'!$F$25,IF(F26="Scenario3PBT1",'Major retrofit'!$G$25,"")))&amp;IF(F26="Scenario1PBT2",'Major retrofit'!$H$25,IF(F26="Scenario2PBT2",'Major retrofit'!$I$25,IF(F26="Scenario3PBT2",'Major retrofit'!$J$25,"")))&amp;IF(F26="Scenario1PBT3",'Major retrofit'!$K$25,IF(F26="Scenario2PBT3",'Major retrofit'!$L$25,IF(F26="Scenario3PBT3",'Major retrofit'!$M$25,"")))&amp;IF(F26="Scenario1PBT4",'Major retrofit'!$N$25,IF(F26="Scenario2PBT4",'Major retrofit'!$O$25,IF(F26="Scenario3PBT4",'Major retrofit'!$P$25,"")))&amp;IF(F26="Scenario1PBT5",'Major retrofit'!$Q$25,IF(F26="Scenario2PBT5",'Major retrofit'!$R$25,IF(F26="Scenario3PBT5",'Major retrofit'!$S$25,"")))&amp;IF(F26="Scenario1PBT6",'Major retrofit'!$T$25,IF(F26="Scenario2PBT6",'Major retrofit'!$U$25,IF(F26="Scenario3PBT6",'Major retrofit'!$V$25,"")))&amp;IF(F26="Scenario1PBT7",'Major retrofit'!$W$25,IF(F26="Scenario2PBT7",'Major retrofit'!$X$25,IF(F26="Scenario3PBT7",'Major retrofit'!$Y$25,"")))&amp;IF(F26="Scenario1PBT8",'Major retrofit'!$Z$25,IF(F26="Scenario2PBT8",'Major retrofit'!$AA$25,IF(F26="Scenario3PBT8",'Major retrofit'!$AB$25,"")))&amp;IF(F26="Scenario1PBT9",'Major retrofit'!$AC$25,IF(F26="Scenario2PBT9",'Major retrofit'!$AD$25,IF(F26="Scenario3PBT9",'Major retrofit'!$AE$25,"")))&amp;IF(F26="Scenario1PBT10",'Major retrofit'!$AF$25,IF(F26="Scenario2PBT10",'Major retrofit'!$AG$25,IF(F26="Scenario3PBT10",'Major retrofit'!$AH$25,"")))&amp;IF(F26="Scenario1PBT11",'Major retrofit'!$AI$25,IF(F26="Scenario2PBT11",'Major retrofit'!$AJ$25,IF(F26="Scenario3PBT11",'Major retrofit'!$AK$25,"")))&amp;IF(F26="Scenario1PBT12",'Major retrofit'!$AL$25,IF(F26="Scenario2PBT12",'Major retrofit'!$AM$25,IF(F26="Scenario3PBT12",'Major retrofit'!$AN$25,"")))&amp;IF(F26="Scenario1PBT13",'Major retrofit'!$AO$25,IF(F26="Scenario2PBT13",'Major retrofit'!$AP$25,IF(F26="Scenario3PBT13",'Major retrofit'!$AQ$25,"")))&amp;IF(F26="Scenario1PBT14",'Major retrofit'!$AR$25,IF(F26="Scenario2PBT14",'Major retrofit'!$AS$25,IF(F26="Scenario3PBT14",'Major retrofit'!$AT$25,"")))&amp;IF(F26="Scenario1PBT15",'Major retrofit'!$AU$25,IF(F26="Scenario2PBT15",'Major retrofit'!$AV$25,IF(F26="Scenario3PBT15",'Major retrofit'!$AW$25,"")))</f>
        <v/>
      </c>
      <c r="R26" s="117">
        <f t="shared" si="18"/>
        <v>0</v>
      </c>
      <c r="S26" s="117" t="str">
        <f>IF(F26="Scenario1PBT1",'Major retrofit'!$E$27,IF(F26="Scenario2PBT1",'Major retrofit'!$F$27,IF(F26="Scenario3PBT1",'Major retrofit'!$G$27,"")))&amp;IF(F26="Scenario1PBT2",'Major retrofit'!$H$27,IF(F26="Scenario2PBT2",'Major retrofit'!$I$27,IF(F26="Scenario3PBT2",'Major retrofit'!$J$27,"")))&amp;IF(F26="Scenario1PBT3",'Major retrofit'!$K$27,IF(F26="Scenario2PBT3",'Major retrofit'!$L$27,IF(F26="Scenario3PBT3",'Major retrofit'!$M$27,"")))&amp;IF(F26="Scenario1PBT4",'Major retrofit'!$N$27,IF(F26="Scenario2PBT4",'Major retrofit'!$O$27,IF(F26="Scenario3PBT4",'Major retrofit'!$P$27,"")))&amp;IF(F26="Scenario1PBT5",'Major retrofit'!$Q$27,IF(F26="Scenario2PBT5",'Major retrofit'!$R$27,IF(F26="Scenario3PBT5",'Major retrofit'!$S$27,"")))&amp;IF(F26="Scenario1PBT6",'Major retrofit'!$T$27,IF(F26="Scenario2PBT6",'Major retrofit'!$U$27,IF(F26="Scenario3PBT6",'Major retrofit'!$V$27,"")))&amp;IF(F26="Scenario1PBT7",'Major retrofit'!$W$27,IF(F26="Scenario2PBT7",'Major retrofit'!$X$27,IF(F26="Scenario3PBT7",'Major retrofit'!$Y$27,"")))&amp;IF(F26="Scenario1PBT8",'Major retrofit'!$Z$27,IF(F26="Scenario2PBT8",'Major retrofit'!$AA$27,IF(F26="Scenario3PBT8",'Major retrofit'!$AB$27,"")))&amp;IF(F26="Scenario1PBT9",'Major retrofit'!$AC$27,IF(F26="Scenario2PBT9",'Major retrofit'!$AD$27,IF(F26="Scenario3PBT9",'Major retrofit'!$AE$27,"")))&amp;IF(F26="Scenario1PBT10",'Major retrofit'!$AF$27,IF(F26="Scenario2PBT10",'Major retrofit'!$AG$27,IF(F26="Scenario3PBT10",'Major retrofit'!$AH$27,"")))&amp;IF(F26="Scenario1PBT11",'Major retrofit'!$AI$27,IF(F26="Scenario2PBT11",'Major retrofit'!$AJ$27,IF(F26="Scenario3PBT11",'Major retrofit'!$AK$27,"")))&amp;IF(F26="Scenario1PBT12",'Major retrofit'!$AL$27,IF(F26="Scenario2PBT12",'Major retrofit'!$AM$27,IF(F26="Scenario3PBT12",'Major retrofit'!$AN$27,"")))&amp;IF(F26="Scenario1PBT13",'Major retrofit'!$AO$27,IF(F26="Scenario2PBT13",'Major retrofit'!$AP$27,IF(F26="Scenario3PBT13",'Major retrofit'!$AQ$27,"")))&amp;IF(F26="Scenario1PBT14",'Major retrofit'!$AR$27,IF(F26="Scenario2PBT14",'Major retrofit'!$AS$27,IF(F26="Scenario3PBT14",'Major retrofit'!$AT$27,"")))&amp;IF(F26="Scenario1PBT15",'Major retrofit'!$AU$27,IF(F26="Scenario2PBT15",'Major retrofit'!$AV$27,IF(F26="Scenario3PBT15",'Major retrofit'!$AW$27,"")))</f>
        <v/>
      </c>
      <c r="T26" s="207">
        <f t="shared" si="19"/>
        <v>0</v>
      </c>
      <c r="U26" s="206" t="str">
        <f>IF(F26="Scenario1PBT1",'Major retrofit'!$E$38,IF(F26="Scenario2PBT1",'Major retrofit'!$F$38,IF(F26="Scenario3PBT1",'Major retrofit'!$G$38,"")))&amp;IF(F26="Scenario1PBT2",'Major retrofit'!$H$38,IF(F26="Scenario2PBT2",'Major retrofit'!$I$38,IF(F26="Scenario3PBT2",'Major retrofit'!$J$38,"")))&amp;IF(F26="Scenario1PBT3",'Major retrofit'!$K$38,IF(F26="Scenario2PBT3",'Major retrofit'!$L$38,IF(F26="Scenario3PBT3",'Major retrofit'!$M$38,"")))&amp;IF(F26="Scenario1PBT4",'Major retrofit'!$N$38,IF(F26="Scenario2PBT4",'Major retrofit'!$O$38,IF(F26="Scenario3PBT4",'Major retrofit'!$P$38,"")))&amp;IF(F26="Scenario1PBT5",'Major retrofit'!$Q$38,IF(F26="Scenario2PBT5",'Major retrofit'!$R$38,IF(F26="Scenario3PBT5",'Major retrofit'!$S$38,"")))&amp;IF(F26="Scenario1PBT6",'Major retrofit'!$T$38,IF(F26="Scenario2PBT6",'Major retrofit'!$U$38,IF(F26="Scenario3PBT6",'Major retrofit'!$V$38,"")))&amp;IF(F26="Scenario1PBT7",'Major retrofit'!$W$38,IF(F26="Scenario2PBT7",'Major retrofit'!$X$38,IF(F26="Scenario3PBT7",'Major retrofit'!$Y$38,"")))&amp;IF(F26="Scenario1PBT8",'Major retrofit'!$Z$38,IF(F26="Scenario2PBT8",'Major retrofit'!$AA$38,IF(F26="Scenario3PBT8",'Major retrofit'!$AB$38,"")))&amp;IF(F26="Scenario1PBT9",'Major retrofit'!$AC$38,IF(F26="Scenario2PBT9",'Major retrofit'!$AD$38,IF(F26="Scenario3PBT9",'Major retrofit'!$AE$38,"")))&amp;IF(F26="Scenario1PBT10",'Major retrofit'!$AF$38,IF(F26="Scenario2PBT10",'Major retrofit'!$AG$38,IF(F26="Scenario3PBT10",'Major retrofit'!$AH$38,"")))&amp;IF(F26="Scenario1PBT11",'Major retrofit'!$AI$38,IF(F26="Scenario2PBT11",'Major retrofit'!$AJ$38,IF(F26="Scenario3PBT11",'Major retrofit'!$AK$38,"")))&amp;IF(F26="Scenario1PBT12",'Major retrofit'!$AL$38,IF(F26="Scenario2PBT12",'Major retrofit'!$AM$38,IF(F26="Scenario3PBT12",'Major retrofit'!$AN$38,"")))&amp;IF(F26="Scenario1PBT13",'Major retrofit'!$AO$38,IF(F26="Scenario2PBT13",'Major retrofit'!$AP$38,IF(F26="Scenario3PBT13",'Major retrofit'!$AQ$38,"")))&amp;IF(F26="Scenario1PBT14",'Major retrofit'!$AR$38,IF(F26="Scenario2PBT14",'Major retrofit'!$AS$38,IF(F26="Scenario3PBT14",'Major retrofit'!$AT$38,"")))&amp;IF(F26="Scenario1PBT15",'Major retrofit'!$AU$38,IF(F26="Scenario2PBT15",'Major retrofit'!$AV$38,IF(F26="Scenario3PBT15",'Major retrofit'!$AW$38,"")))</f>
        <v/>
      </c>
      <c r="V26" s="117">
        <f t="shared" si="20"/>
        <v>0</v>
      </c>
      <c r="W26" s="117" t="str">
        <f>IF(F26="Scenario1PBT1",'Major retrofit'!$E$40,IF(F26="Scenario2PBT1",'Major retrofit'!$F$40,IF(F26="Scenario3PBT1",'Major retrofit'!$G$40,"")))&amp;IF(F26="Scenario1PBT2",'Major retrofit'!$H$40,IF(F26="Scenario2PBT2",'Major retrofit'!$I$40,IF(F26="Scenario3PBT2",'Major retrofit'!$J$40,"")))&amp;IF(F26="Scenario1PBT3",'Major retrofit'!$K$40,IF(F26="Scenario2PBT3",'Major retrofit'!$L$40,IF(F26="Scenario3PBT3",'Major retrofit'!$M$40,"")))&amp;IF(F26="Scenario1PBT4",'Major retrofit'!$N$40,IF(F26="Scenario2PBT4",'Major retrofit'!$O$40,IF(F26="Scenario3PBT4",'Major retrofit'!$P$40,"")))&amp;IF(F26="Scenario1PBT5",'Major retrofit'!$Q$40,IF(F26="Scenario2PBT5",'Major retrofit'!$R$40,IF(F26="Scenario3PBT5",'Major retrofit'!$S$40,"")))&amp;IF(F26="Scenario1PBT6",'Major retrofit'!$T$40,IF(F26="Scenario2PBT6",'Major retrofit'!$U$40,IF(F26="Scenario3PBT6",'Major retrofit'!$V$40,"")))&amp;IF(F26="Scenario1PBT7",'Major retrofit'!$W$40,IF(F26="Scenario2PBT7",'Major retrofit'!$X$40,IF(F26="Scenario3PBT7",'Major retrofit'!$Y$40,"")))&amp;IF(F26="Scenario1PBT8",'Major retrofit'!$Z$40,IF(F26="Scenario2PBT8",'Major retrofit'!$AA$40,IF(F26="Scenario3PBT8",'Major retrofit'!$AB$40,"")))&amp;IF(F26="Scenario1PBT9",'Major retrofit'!$AC$40,IF(F26="Scenario2PBT9",'Major retrofit'!$AD$40,IF(F26="Scenario3PBT9",'Major retrofit'!$AE$40,"")))&amp;IF(F26="Scenario1PBT10",'Major retrofit'!$AF$40,IF(F26="Scenario2PBT10",'Major retrofit'!$AG$40,IF(F26="Scenario3PBT10",'Major retrofit'!$AH$40,"")))&amp;IF(F26="Scenario1PBT11",'Major retrofit'!$AI$40,IF(F26="Scenario2PBT11",'Major retrofit'!$AJ$40,IF(F26="Scenario3PBT11",'Major retrofit'!$AK$40,"")))&amp;IF(F26="Scenario1PBT12",'Major retrofit'!$AL$40,IF(F26="Scenario2PBT12",'Major retrofit'!$AM$40,IF(F26="Scenario3PBT12",'Major retrofit'!$AN$40,"")))&amp;IF(F26="Scenario1PBT13",'Major retrofit'!$AO$40,IF(F26="Scenario2PBT13",'Major retrofit'!$AP$40,IF(F26="Scenario3PBT13",'Major retrofit'!$AQ$40,"")))&amp;IF(F26="Scenario1PBT14",'Major retrofit'!$AR$40,IF(F26="Scenario2PBT14",'Major retrofit'!$AS$40,IF(F26="Scenario3PBT14",'Major retrofit'!$AT$40,"")))&amp;IF(F26="Scenario1PBT15",'Major retrofit'!$AU$40,IF(F26="Scenario2PBT15",'Major retrofit'!$AV$40,IF(F26="Scenario3PBT15",'Major retrofit'!$AW$40,"")))</f>
        <v/>
      </c>
      <c r="X26" s="117">
        <f t="shared" si="21"/>
        <v>0</v>
      </c>
      <c r="Y26" s="117" t="str">
        <f>IF(F26="Scenario1PBT1",'Major retrofit'!$E$42,IF(F26="Scenario2PBT1",'Major retrofit'!$F$42,IF(F26="Scenario3PBT1",'Major retrofit'!$G$42,"")))&amp;IF(F26="Scenario1PBT2",'Major retrofit'!$H$42,IF(F26="Scenario2PBT2",'Major retrofit'!$I$42,IF(F26="Scenario3PBT2",'Major retrofit'!$J$42,"")))&amp;IF(F26="Scenario1PBT3",'Major retrofit'!$K$42,IF(F26="Scenario2PBT3",'Major retrofit'!$L$42,IF(F26="Scenario3PBT3",'Major retrofit'!$M$42,"")))&amp;IF(F26="Scenario1PBT4",'Major retrofit'!$N$42,IF(F26="Scenario2PBT4",'Major retrofit'!$O$42,IF(F26="Scenario3PBT4",'Major retrofit'!$P$42,"")))&amp;IF(F26="Scenario1PBT5",'Major retrofit'!$Q$42,IF(F26="Scenario2PBT5",'Major retrofit'!$R$42,IF(F26="Scenario3PBT5",'Major retrofit'!$S$42,"")))&amp;IF(F26="Scenario1PBT6",'Major retrofit'!$T$42,IF(F26="Scenario2PBT6",'Major retrofit'!$U$42,IF(F26="Scenario3PBT6",'Major retrofit'!$V$42,"")))&amp;IF(F26="Scenario1PBT7",'Major retrofit'!$W$42,IF(F26="Scenario2PBT7",'Major retrofit'!$X$42,IF(F26="Scenario3PBT7",'Major retrofit'!$Y$42,"")))&amp;IF(F26="Scenario1PBT8",'Major retrofit'!$Z$42,IF(F26="Scenario2PBT8",'Major retrofit'!$AA$42,IF(F26="Scenario3PBT8",'Major retrofit'!$AB$42,"")))&amp;IF(F26="Scenario1PBT9",'Major retrofit'!$AC$42,IF(F26="Scenario2PBT9",'Major retrofit'!$AD$42,IF(F26="Scenario3PBT9",'Major retrofit'!$AE$42,"")))&amp;IF(F26="Scenario1PBT10",'Major retrofit'!$AF$42,IF(F26="Scenario2PBT10",'Major retrofit'!$AG$42,IF(F26="Scenario3PBT10",'Major retrofit'!$AH$42,"")))&amp;IF(F26="Scenario1PBT11",'Major retrofit'!$AI$42,IF(F26="Scenario2PBT11",'Major retrofit'!$AJ$42,IF(F26="Scenario3PBT11",'Major retrofit'!$AK$42,"")))&amp;IF(F26="Scenario1PBT12",'Major retrofit'!$AL$42,IF(F26="Scenario2PBT12",'Major retrofit'!$AM$42,IF(F26="Scenario3PBT12",'Major retrofit'!$AN$42,"")))&amp;IF(F26="Scenario1PBT13",'Major retrofit'!$AO$42,IF(F26="Scenario2PBT13",'Major retrofit'!$AP$42,IF(F26="Scenario3PBT13",'Major retrofit'!$AQ$42,"")))&amp;IF(F26="Scenario1PBT14",'Major retrofit'!$AR$42,IF(F26="Scenario2PBT14",'Major retrofit'!$AS$42,IF(F26="Scenario3PBT14",'Major retrofit'!$AT$42,"")))&amp;IF(F26="Scenario1PBT15",'Major retrofit'!$AU$42,IF(F26="Scenario2PBT15",'Major retrofit'!$AV$42,IF(F26="Scenario3PBT15",'Major retrofit'!$AW$42,"")))</f>
        <v/>
      </c>
      <c r="Z26" s="117">
        <f t="shared" si="22"/>
        <v>0</v>
      </c>
      <c r="AA26" s="178" t="str">
        <f>IF(F26="Scenario1PBT1",'Major retrofit'!$E$101,IF(F26="Scenario2PBT1",'Major retrofit'!$F$101,IF(F26="Scenario3PBT1",'Major retrofit'!$G$101,"")))&amp;IF(F26="Scenario1PBT2",'Major retrofit'!$H$101,IF(F26="Scenario2PBT2",'Major retrofit'!$I$101,IF(F26="Scenario3PBT2",'Major retrofit'!$J$101,"")))&amp;IF(F26="Scenario1PBT3",'Major retrofit'!$K$101,IF(F26="Scenario2PBT3",'Major retrofit'!$L$101,IF(F26="Scenario3PBT3",'Major retrofit'!$M$101,"")))&amp;IF(F26="Scenario1PBT4",'Major retrofit'!$N$101,IF(F26="Scenario2PBT4",'Major retrofit'!$O$101,IF(F26="Scenario3PBT4",'Major retrofit'!$P$101,"")))&amp;IF(F26="Scenario1PBT5",'Major retrofit'!$Q$101,IF(F26="Scenario2PBT5",'Major retrofit'!$R$101,IF(F26="Scenario3PBT5",'Major retrofit'!$S$101,"")))&amp;IF(F26="Scenario1PBT6",'Major retrofit'!$T$101,IF(F26="Scenario2PBT6",'Major retrofit'!$U$101,IF(F26="Scenario3PBT6",'Major retrofit'!$V$101,"")))&amp;IF(F26="Scenario1PBT7",'Major retrofit'!$W$101,IF(F26="Scenario2PBT7",'Major retrofit'!$X$101,IF(F26="Scenario3PBT7",'Major retrofit'!$Y$101,"")))&amp;IF(F26="Scenario1PBT8",'Major retrofit'!$Z$101,IF(F26="Scenario2PBT8",'Major retrofit'!$AA$101,IF(F26="Scenario3PBT8",'Major retrofit'!$AB$101,"")))&amp;IF(F26="Scenario1PBT9",'Major retrofit'!$AC$101,IF(F26="Scenario2PBT9",'Major retrofit'!$AD$101,IF(F26="Scenario3PBT9",'Major retrofit'!$AE$101,"")))&amp;IF(F26="Scenario1PBT10",'Major retrofit'!$AF$101,IF(F26="Scenario2PBT10",'Major retrofit'!$AG$101,IF(F26="Scenario3PBT10",'Major retrofit'!$AH$101,"")))&amp;IF(F26="Scenario1PBT11",'Major retrofit'!$AI$101,IF(F26="Scenario2PBT11",'Major retrofit'!$AJ$101,IF(F26="Scenario3PBT11",'Major retrofit'!$AK$101,"")))&amp;IF(F26="Scenario1PBT12",'Major retrofit'!$AL$101,IF(F26="Scenario2PBT12",'Major retrofit'!$AM$101,IF(F26="Scenario3PBT12",'Major retrofit'!$AN$101,"")))&amp;IF(F26="Scenario1PBT13",'Major retrofit'!$AO$101,IF(F26="Scenario2PBT13",'Major retrofit'!$AP$101,IF(F26="Scenario3PBT13",'Major retrofit'!$AQ$101,"")))&amp;IF(F26="Scenario1PBT14",'Major retrofit'!$AR$101,IF(F26="Scenario2PBT14",'Major retrofit'!$AS$101,IF(F26="Scenario3PBT14",'Major retrofit'!$AT$101,"")))&amp;IF(F26="Scenario1PBT15",'Major retrofit'!$AU$101,IF(F26="Scenario2PBT15",'Major retrofit'!$AV$101,IF(F26="Scenario3PBT15",'Major retrofit'!$AW$101,"")))</f>
        <v/>
      </c>
      <c r="AB26" s="179">
        <f t="shared" si="23"/>
        <v>0</v>
      </c>
      <c r="AC26" s="363" t="str">
        <f t="shared" si="24"/>
        <v/>
      </c>
      <c r="AD26" s="353">
        <f>IF(AC26="",IFERROR('Projection_Base-case'!G27-G26,0),0)</f>
        <v>0</v>
      </c>
      <c r="AE26" s="350">
        <f t="shared" si="0"/>
        <v>0</v>
      </c>
      <c r="AF26" s="361">
        <f>IFERROR(100*AD26/'Projection_Base-case'!G27,0)</f>
        <v>0</v>
      </c>
      <c r="AG26" s="352">
        <f>IF(AC26="",IFERROR('Projection_Base-case'!I27-I26,0),0)</f>
        <v>0</v>
      </c>
      <c r="AH26" s="353">
        <f t="shared" si="1"/>
        <v>0</v>
      </c>
      <c r="AI26" s="361">
        <f>IFERROR(100*AG26/'Projection_Base-case'!I27,0)</f>
        <v>0</v>
      </c>
      <c r="AJ26" s="352">
        <f>IF(AC26="",IFERROR('Projection_Base-case'!K27-K26,0),0)</f>
        <v>0</v>
      </c>
      <c r="AK26" s="353">
        <f t="shared" si="2"/>
        <v>0</v>
      </c>
      <c r="AL26" s="361">
        <f>IFERROR(100*AJ26/'Projection_Base-case'!K27,0)</f>
        <v>0</v>
      </c>
      <c r="AM26" s="352">
        <f>-IF(AC26="",IFERROR('Projection_Base-case'!M27-M26,0),0)</f>
        <v>0</v>
      </c>
      <c r="AN26" s="353">
        <f t="shared" si="3"/>
        <v>0</v>
      </c>
      <c r="AO26" s="354">
        <f>IFERROR(IF('Projection_Base-case'!N27&gt;0,100*AN26/'Projection_Base-case'!N27,100*AN26/N26),0)</f>
        <v>0</v>
      </c>
      <c r="AP26" s="355">
        <f>IF(AC26="",IFERROR('Projection_Base-case'!O27-O26,0),0)</f>
        <v>0</v>
      </c>
      <c r="AQ26" s="356">
        <f t="shared" si="4"/>
        <v>0</v>
      </c>
      <c r="AR26" s="356">
        <f>IFERROR(100*AP26/'Projection_Base-case'!O27,0)</f>
        <v>0</v>
      </c>
      <c r="AS26" s="355">
        <f>IF(AC26="",IFERROR('Projection_Base-case'!Q27-Q26,0),0)</f>
        <v>0</v>
      </c>
      <c r="AT26" s="356">
        <f t="shared" si="5"/>
        <v>0</v>
      </c>
      <c r="AU26" s="356">
        <f>IFERROR(100*AS26/'Projection_Base-case'!Q27,0)</f>
        <v>0</v>
      </c>
      <c r="AV26" s="355">
        <f>IF(AC26="",IFERROR('Projection_Base-case'!S27-S26,0),0)</f>
        <v>0</v>
      </c>
      <c r="AW26" s="356">
        <f t="shared" si="6"/>
        <v>0</v>
      </c>
      <c r="AX26" s="357">
        <f>IFERROR(100*AV26/'Projection_Base-case'!S27,0)</f>
        <v>0</v>
      </c>
      <c r="AY26" s="358">
        <f>IF(AC26="",IFERROR('Projection_Base-case'!U27-U26,0),0)</f>
        <v>0</v>
      </c>
      <c r="AZ26" s="359">
        <f t="shared" si="7"/>
        <v>0</v>
      </c>
      <c r="BA26" s="359">
        <f>IFERROR(100*AY26/'Projection_Base-case'!U27,0)</f>
        <v>0</v>
      </c>
      <c r="BB26" s="358">
        <f>IF(AC26="",IFERROR('Projection_Base-case'!W27-W26,0),0)</f>
        <v>0</v>
      </c>
      <c r="BC26" s="359">
        <f t="shared" si="8"/>
        <v>0</v>
      </c>
      <c r="BD26" s="359">
        <f>IFERROR(100*BB26/'Projection_Base-case'!W27,0)</f>
        <v>0</v>
      </c>
      <c r="BE26" s="358">
        <f>IF(AC26="",IFERROR('Projection_Base-case'!Y27-Y26,0),0)</f>
        <v>0</v>
      </c>
      <c r="BF26" s="359">
        <f t="shared" si="9"/>
        <v>0</v>
      </c>
      <c r="BG26" s="359">
        <f>IFERROR(100*BE26/'Projection_Base-case'!Y27,0)</f>
        <v>0</v>
      </c>
      <c r="BH26" s="359">
        <f t="shared" si="10"/>
        <v>0</v>
      </c>
      <c r="BI26" s="360">
        <f t="shared" si="11"/>
        <v>0</v>
      </c>
    </row>
    <row r="27" spans="1:61">
      <c r="A27" s="205">
        <v>23</v>
      </c>
      <c r="B27" s="347">
        <f>IF('Projection_Base-case'!B28&lt;&gt;"",'Projection_Base-case'!B28,0)</f>
        <v>0</v>
      </c>
      <c r="C27" s="347">
        <f>IF('Projection_Base-case'!C28&lt;&gt;"",'Projection_Base-case'!C28,0)</f>
        <v>0</v>
      </c>
      <c r="D27" s="365">
        <f>IF('Projection_Base-case'!D28&lt;&gt;"",'Projection_Base-case'!D28,0)</f>
        <v>0</v>
      </c>
      <c r="E27" s="322"/>
      <c r="F27" s="367" t="str">
        <f t="shared" si="12"/>
        <v>0</v>
      </c>
      <c r="G27" s="177" t="str">
        <f>IF(F27="Scenario1PBT1",'Major retrofit'!$E$6,IF(F27="Scenario2PBT1",'Major retrofit'!$F$6,IF(F27="Scenario3PBT1",'Major retrofit'!$G$6,"")))&amp;IF(F27="Scenario1PBT2",'Major retrofit'!$H$6,IF(F27="Scenario2PBT2",'Major retrofit'!$I$6,IF(F27="Scenario3PBT2",'Major retrofit'!$J$6,"")))&amp;IF(F27="Scenario1PBT3",'Major retrofit'!$K$6,IF(F27="Scenario2PBT3",'Major retrofit'!$L$6,IF(F27="Scenario3PBT3",'Major retrofit'!$M$6,"")))&amp;IF(F27="Scenario1PBT4",'Major retrofit'!$N$6,IF(F27="Scenario2PBT4",'Major retrofit'!$O$6,IF(F27="Scenario3PBT4",'Major retrofit'!$P$6,"")))&amp;IF(F27="Scenario1PBT5",'Major retrofit'!$Q$6,IF(F27="Scenario2PBT5",'Major retrofit'!$R$6,IF(F27="Scenario3PBT5",'Major retrofit'!$S$6,"")))&amp;IF(F27="Scenario1PBT6",'Major retrofit'!$T$6,IF(F27="Scenario2PBT6",'Major retrofit'!$U$6,IF(F27="Scenario3PBT6",'Major retrofit'!$V$6,"")))&amp;IF(F27="Scenario1PBT7",'Major retrofit'!$W$6,IF(F27="Scenario2PBT7",'Major retrofit'!$X$6,IF(F27="Scenario3PBT7",'Major retrofit'!$Y$6,"")))&amp;IF(F27="Scenario1PBT8",'Major retrofit'!$Z$6,IF(F27="Scenario2PBT8",'Major retrofit'!$AA$6,IF(F27="Scenario3PBT8",'Major retrofit'!$AB$6,"")))&amp;IF(F27="Scenario1PBT9",'Major retrofit'!$AC$6,IF(F27="Scenario2PBT9",'Major retrofit'!$AD$6,IF(F27="Scenario3PBT9",'Major retrofit'!$AE$6,"")))&amp;IF(F27="Scenario1PBT10",'Major retrofit'!$AF$6,IF(F27="Scenario2PBT10",'Major retrofit'!$AG$6,IF(F27="Scenario3PBT10",'Major retrofit'!$AH$6,"")))&amp;IF(F27="Scenario1PBT11",'Major retrofit'!$AI$6,IF(F27="Scenario2PBT11",'Major retrofit'!$AJ$6,IF(F27="Scenario3PBT11",'Major retrofit'!$AK$6,"")))&amp;IF(F27="Scenario1PBT12",'Major retrofit'!$AL$6,IF(F27="Scenario2PBT12",'Major retrofit'!$AM$6,IF(F27="Scenario3PBT12",'Major retrofit'!$AN$6,"")))&amp;IF(F27="Scenario1PBT13",'Major retrofit'!$AO$6,IF(F27="Scenario2PBT13",'Major retrofit'!$AP$6,IF(F27="Scenario3PBT13",'Major retrofit'!$AQ$6,"")))&amp;IF(F27="Scenario1PBT14",'Major retrofit'!$AR$6,IF(F27="Scenario2PBT14",'Major retrofit'!$AS$6,IF(F27="Scenario3PBT14",'Major retrofit'!$AT$6,"")))&amp;IF(F27="Scenario1PBT15",'Major retrofit'!$AU$6,IF(F27="Scenario2PBT15",'Major retrofit'!$AV$6,IF(F27="Scenario3PBT15",'Major retrofit'!$AW$6,"")))</f>
        <v/>
      </c>
      <c r="H27" s="117">
        <f t="shared" si="13"/>
        <v>0</v>
      </c>
      <c r="I27" s="178" t="str">
        <f>IF(F27="Scenario1PBT1",'Major retrofit'!$E$16,IF(F27="Scenario2PBT1",'Major retrofit'!$F$16,IF(F27="Scenario3PBT1",'Major retrofit'!$G$16,"")))&amp;IF(F27="Scenario1PBT2",'Major retrofit'!$H$16,IF(F27="Scenario2PBT2",'Major retrofit'!$I$16,IF(F27="Scenario3PBT2",'Major retrofit'!$J$16,"")))&amp;IF(F27="Scenario1PBT3",'Major retrofit'!$K$16,IF(F27="Scenario2PBT3",'Major retrofit'!$L$16,IF(F27="Scenario3PBT3",'Major retrofit'!$M$16,"")))&amp;IF(F27="Scenario1PBT4",'Major retrofit'!$N$16,IF(F27="Scenario2PBT4",'Major retrofit'!$O$16,IF(F27="Scenario3PBT4",'Major retrofit'!$P$16,"")))&amp;IF(F27="Scenario1PBT5",'Major retrofit'!$Q$16,IF(F27="Scenario2PBT5",'Major retrofit'!$R$16,IF(F27="Scenario3PBT5",'Major retrofit'!$S$16,"")))&amp;IF(F27="Scenario1PBT6",'Major retrofit'!$T$16,IF(F27="Scenario2PBT6",'Major retrofit'!$U$16,IF(F27="Scenario3PBT6",'Major retrofit'!$V$16,"")))&amp;IF(F27="Scenario1PBT7",'Major retrofit'!$W$16,IF(F27="Scenario2PBT7",'Major retrofit'!$X$16,IF(F27="Scenario3PBT7",'Major retrofit'!$Y$16,"")))&amp;IF(F27="Scenario1PBT8",'Major retrofit'!$Z$16,IF(F27="Scenario2PBT8",'Major retrofit'!$AA$16,IF(F27="Scenario3PBT8",'Major retrofit'!$AB$16,"")))&amp;IF(F27="Scenario1PBT9",'Major retrofit'!$AC$16,IF(F27="Scenario2PBT9",'Major retrofit'!$AD$16,IF(F27="Scenario3PBT9",'Major retrofit'!$AE$16,"")))&amp;IF(F27="Scenario1PBT10",'Major retrofit'!$AF$16,IF(F27="Scenario2PBT10",'Major retrofit'!$AG$16,IF(F27="Scenario3PBT10",'Major retrofit'!$AH$16,"")))&amp;IF(F27="Scenario1PBT11",'Major retrofit'!$AI$16,IF(F27="Scenario2PBT11",'Major retrofit'!$AJ$16,IF(F27="Scenario3PBT11",'Major retrofit'!$AK$16,"")))&amp;IF(F27="Scenario1PBT12",'Major retrofit'!$AL$16,IF(F27="Scenario2PBT12",'Major retrofit'!$AM$16,IF(F27="Scenario3PBT12",'Major retrofit'!$AN$16,"")))&amp;IF(F27="Scenario1PBT13",'Major retrofit'!$AO$16,IF(F27="Scenario2PBT13",'Major retrofit'!$AP$16,IF(F27="Scenario3PBT13",'Major retrofit'!$AQ$16,"")))&amp;IF(F27="Scenario1PBT14",'Major retrofit'!$AR$16,IF(F27="Scenario2PBT14",'Major retrofit'!$AS$16,IF(F27="Scenario3PBT14",'Major retrofit'!$AT$16,"")))&amp;IF(F27="Scenario1PBT15",'Major retrofit'!$AU$16,IF(F27="Scenario2PBT15",'Major retrofit'!$AV$16,IF(F27="Scenario3PBT15",'Major retrofit'!$AW$16,"")))</f>
        <v/>
      </c>
      <c r="J27" s="117">
        <f t="shared" si="14"/>
        <v>0</v>
      </c>
      <c r="K27" s="117" t="str">
        <f>IF(F27="Scenario1PBT1",'Major retrofit'!$E$18,IF(F27="Scenario2PBT1",'Major retrofit'!$F$18,IF(F27="Scenario3PBT1",'Major retrofit'!$G$18,"")))&amp;IF(F27="Scenario1PBT2",'Major retrofit'!$H$18,IF(F27="Scenario2PBT2",'Major retrofit'!$I$18,IF(F27="Scenario3PBT2",'Major retrofit'!$J$18,"")))&amp;IF(F27="Scenario1PBT3",'Major retrofit'!$K$18,IF(F27="Scenario2PBT3",'Major retrofit'!$L$18,IF(F27="Scenario3PBT3",'Major retrofit'!$M$18,"")))&amp;IF(F27="Scenario1PBT4",'Major retrofit'!$N$18,IF(F27="Scenario2PBT4",'Major retrofit'!$O$18,IF(F27="Scenario3PBT4",'Major retrofit'!$P$18,"")))&amp;IF(F27="Scenario1PBT5",'Major retrofit'!$Q$18,IF(F27="Scenario2PBT5",'Major retrofit'!$R$18,IF(F27="Scenario3PBT5",'Major retrofit'!$S$18,"")))&amp;IF(F27="Scenario1PBT6",'Major retrofit'!$T$18,IF(F27="Scenario2PBT6",'Major retrofit'!$U$18,IF(F27="Scenario3PBT6",'Major retrofit'!$V$18,"")))&amp;IF(F27="Scenario1PBT7",'Major retrofit'!$W$18,IF(F27="Scenario2PBT7",'Major retrofit'!$X$18,IF(F27="Scenario3PBT7",'Major retrofit'!$Y$18,"")))&amp;IF(F27="Scenario1PBT8",'Major retrofit'!$Z$18,IF(F27="Scenario2PBT8",'Major retrofit'!$AA$18,IF(F27="Scenario3PBT8",'Major retrofit'!$AB$18,"")))&amp;IF(F27="Scenario1PBT9",'Major retrofit'!$AC$18,IF(F27="Scenario2PBT9",'Major retrofit'!$AD$18,IF(F27="Scenario3PBT9",'Major retrofit'!$AE$18,"")))&amp;IF(F27="Scenario1PBT10",'Major retrofit'!$AF$18,IF(F27="Scenario2PBT10",'Major retrofit'!$AG$18,IF(F27="Scenario3PBT10",'Major retrofit'!$AH$18,"")))&amp;IF(F27="Scenario1PBT11",'Major retrofit'!$AI$18,IF(F27="Scenario2PBT11",'Major retrofit'!$AJ$18,IF(F27="Scenario3PBT11",'Major retrofit'!$AK$18,"")))&amp;IF(F27="Scenario1PBT12",'Major retrofit'!$AL$18,IF(F27="Scenario2PBT12",'Major retrofit'!$AM$18,IF(F27="Scenario3PBT12",'Major retrofit'!$AN$18,"")))&amp;IF(F27="Scenario1PBT13",'Major retrofit'!$AO$18,IF(F27="Scenario2PBT13",'Major retrofit'!$AP$18,IF(F27="Scenario3PBT13",'Major retrofit'!$AQ$18,"")))&amp;IF(F27="Scenario1PBT14",'Major retrofit'!$AR$18,IF(F27="Scenario2PBT14",'Major retrofit'!$AS$18,IF(F27="Scenario3PBT14",'Major retrofit'!$AT$18,"")))&amp;IF(F27="Scenario1PBT15",'Major retrofit'!$AU$18,IF(F27="Scenario2PBT15",'Major retrofit'!$AV$18,IF(F27="Scenario3PBT15",'Major retrofit'!$AW$18,"")))</f>
        <v/>
      </c>
      <c r="L27" s="117">
        <f t="shared" si="15"/>
        <v>0</v>
      </c>
      <c r="M27" s="117" t="str">
        <f>IF(F27="Scenario1PBT1",'Major retrofit'!$E$20,IF(F27="Scenario2PBT1",'Major retrofit'!$F$20,IF(F27="Scenario3PBT1",'Major retrofit'!$G$20,"")))&amp;IF(F27="Scenario1PBT2",'Major retrofit'!$H$20,IF(F27="Scenario2PBT2",'Major retrofit'!$I$20,IF(F27="Scenario3PBT2",'Major retrofit'!$J$20,"")))&amp;IF(F27="Scenario1PBT3",'Major retrofit'!$K$20,IF(F27="Scenario2PBT3",'Major retrofit'!$L$20,IF(F27="Scenario3PBT3",'Major retrofit'!$M$20,"")))&amp;IF(F27="Scenario1PBT4",'Major retrofit'!$N$20,IF(F27="Scenario2PBT4",'Major retrofit'!$O$20,IF(F27="Scenario3PBT4",'Major retrofit'!$P$20,"")))&amp;IF(F27="Scenario1PBT5",'Major retrofit'!$Q$20,IF(F27="Scenario2PBT5",'Major retrofit'!$R$20,IF(F27="Scenario3PBT5",'Major retrofit'!$S$20,"")))&amp;IF(F27="Scenario1PBT6",'Major retrofit'!$T$20,IF(F27="Scenario2PBT6",'Major retrofit'!$U$20,IF(F27="Scenario3PBT6",'Major retrofit'!$V$20,"")))&amp;IF(F27="Scenario1PBT7",'Major retrofit'!$W$20,IF(F27="Scenario2PBT7",'Major retrofit'!$X$20,IF(F27="Scenario3PBT7",'Major retrofit'!$Y$20,"")))&amp;IF(F27="Scenario1PBT8",'Major retrofit'!$Z$20,IF(F27="Scenario2PBT8",'Major retrofit'!$AA$20,IF(F27="Scenario3PBT8",'Major retrofit'!$AB$20,"")))&amp;IF(F27="Scenario1PBT9",'Major retrofit'!$AC$20,IF(F27="Scenario2PBT9",'Major retrofit'!$AD$20,IF(F27="Scenario3PBT9",'Major retrofit'!$AE$20,"")))&amp;IF(F27="Scenario1PBT10",'Major retrofit'!$AF$20,IF(F27="Scenario2PBT10",'Major retrofit'!$AG$20,IF(F27="Scenario3PBT10",'Major retrofit'!$AH$20,"")))&amp;IF(F27="Scenario1PBT11",'Major retrofit'!$AI$20,IF(F27="Scenario2PBT11",'Major retrofit'!$AJ$20,IF(F27="Scenario3PBT11",'Major retrofit'!$AK$20,"")))&amp;IF(F27="Scenario1PBT12",'Major retrofit'!$AL$20,IF(F27="Scenario2PBT12",'Major retrofit'!$AM$20,IF(F27="Scenario3PBT12",'Major retrofit'!$AN$20,"")))&amp;IF(F27="Scenario1PBT13",'Major retrofit'!$AO$20,IF(F27="Scenario2PBT13",'Major retrofit'!$AP$20,IF(F27="Scenario3PBT13",'Major retrofit'!$AQ$20,"")))&amp;IF(F27="Scenario1PBT14",'Major retrofit'!$AR$20,IF(F27="Scenario2PBT14",'Major retrofit'!$AS$20,IF(F27="Scenario3PBT14",'Major retrofit'!$AT$20,"")))&amp;IF(F27="Scenario1PBT15",'Major retrofit'!$AU$20,IF(F27="Scenario2PBT15",'Major retrofit'!$AV$20,IF(F27="Scenario3PBT15",'Major retrofit'!$AW$20,"")))</f>
        <v/>
      </c>
      <c r="N27" s="118">
        <f t="shared" si="16"/>
        <v>0</v>
      </c>
      <c r="O27" s="206" t="str">
        <f>IF(F27="Scenario1PBT1",'Major retrofit'!$E$23,IF(F27="Scenario2PBT1",'Major retrofit'!$F$23,IF(F27="Scenario3PBT1",'Major retrofit'!$G$23,"")))&amp;IF(F27="Scenario1PBT2",'Major retrofit'!$H$23,IF(F27="Scenario2PBT2",'Major retrofit'!$I$23,IF(F27="Scenario3PBT2",'Major retrofit'!$J$23,"")))&amp;IF(F27="Scenario1PBT3",'Major retrofit'!$K$23,IF(F27="Scenario2PBT3",'Major retrofit'!$L$23,IF(F27="Scenario3PBT3",'Major retrofit'!$M$23,"")))&amp;IF(F27="Scenario1PBT4",'Major retrofit'!$N$23,IF(F27="Scenario2PBT4",'Major retrofit'!$O$23,IF(F27="Scenario3PBT4",'Major retrofit'!$P$23,"")))&amp;IF(F27="Scenario1PBT5",'Major retrofit'!$Q$23,IF(F27="Scenario2PBT5",'Major retrofit'!$R$23,IF(F27="Scenario3PBT5",'Major retrofit'!$S$23,"")))&amp;IF(F27="Scenario1PBT6",'Major retrofit'!$T$23,IF(F27="Scenario2PBT6",'Major retrofit'!$U$23,IF(F27="Scenario3PBT6",'Major retrofit'!$V$23,"")))&amp;IF(F27="Scenario1PBT7",'Major retrofit'!$W$23,IF(F27="Scenario2PBT7",'Major retrofit'!$X$23,IF(F27="Scenario3PBT7",'Major retrofit'!$Y$23,"")))&amp;IF(F27="Scenario1PBT8",'Major retrofit'!$Z$23,IF(F27="Scenario2PBT8",'Major retrofit'!$AA$23,IF(F27="Scenario3PBT8",'Major retrofit'!$AB$23,"")))&amp;IF(F27="Scenario1PBT9",'Major retrofit'!$AC$23,IF(F27="Scenario2PBT9",'Major retrofit'!$AD$23,IF(F27="Scenario3PBT9",'Major retrofit'!$AE$23,"")))&amp;IF(F27="Scenario1PBT10",'Major retrofit'!$AF$23,IF(F27="Scenario2PBT10",'Major retrofit'!$AG$23,IF(F27="Scenario3PBT10",'Major retrofit'!$AH$23,"")))&amp;IF(F27="Scenario1PBT11",'Major retrofit'!$AI$23,IF(F27="Scenario2PBT11",'Major retrofit'!$AJ$23,IF(F27="Scenario3PBT11",'Major retrofit'!$AK$23,"")))&amp;IF(F27="Scenario1PBT12",'Major retrofit'!$AL$23,IF(F27="Scenario2PBT12",'Major retrofit'!$AM$23,IF(F27="Scenario3PBT12",'Major retrofit'!$AN$23,"")))&amp;IF(F27="Scenario1PBT13",'Major retrofit'!$AO$23,IF(F27="Scenario2PBT13",'Major retrofit'!$AP$23,IF(F27="Scenario3PBT13",'Major retrofit'!$AQ$23,"")))&amp;IF(F27="Scenario1PBT14",'Major retrofit'!$AR$23,IF(F27="Scenario2PBT14",'Major retrofit'!$AS$23,IF(F27="Scenario3PBT14",'Major retrofit'!$AT$23,"")))&amp;IF(F27="Scenario1PBT15",'Major retrofit'!$AU$23,IF(F27="Scenario2PBT15",'Major retrofit'!$AV$23,IF(F27="Scenario3PBT15",'Major retrofit'!$AW$23,"")))</f>
        <v/>
      </c>
      <c r="P27" s="117">
        <f t="shared" si="17"/>
        <v>0</v>
      </c>
      <c r="Q27" s="117" t="str">
        <f>IF(F27="Scenario1PBT1",'Major retrofit'!$E$25,IF(F27="Scenario2PBT1",'Major retrofit'!$F$25,IF(F27="Scenario3PBT1",'Major retrofit'!$G$25,"")))&amp;IF(F27="Scenario1PBT2",'Major retrofit'!$H$25,IF(F27="Scenario2PBT2",'Major retrofit'!$I$25,IF(F27="Scenario3PBT2",'Major retrofit'!$J$25,"")))&amp;IF(F27="Scenario1PBT3",'Major retrofit'!$K$25,IF(F27="Scenario2PBT3",'Major retrofit'!$L$25,IF(F27="Scenario3PBT3",'Major retrofit'!$M$25,"")))&amp;IF(F27="Scenario1PBT4",'Major retrofit'!$N$25,IF(F27="Scenario2PBT4",'Major retrofit'!$O$25,IF(F27="Scenario3PBT4",'Major retrofit'!$P$25,"")))&amp;IF(F27="Scenario1PBT5",'Major retrofit'!$Q$25,IF(F27="Scenario2PBT5",'Major retrofit'!$R$25,IF(F27="Scenario3PBT5",'Major retrofit'!$S$25,"")))&amp;IF(F27="Scenario1PBT6",'Major retrofit'!$T$25,IF(F27="Scenario2PBT6",'Major retrofit'!$U$25,IF(F27="Scenario3PBT6",'Major retrofit'!$V$25,"")))&amp;IF(F27="Scenario1PBT7",'Major retrofit'!$W$25,IF(F27="Scenario2PBT7",'Major retrofit'!$X$25,IF(F27="Scenario3PBT7",'Major retrofit'!$Y$25,"")))&amp;IF(F27="Scenario1PBT8",'Major retrofit'!$Z$25,IF(F27="Scenario2PBT8",'Major retrofit'!$AA$25,IF(F27="Scenario3PBT8",'Major retrofit'!$AB$25,"")))&amp;IF(F27="Scenario1PBT9",'Major retrofit'!$AC$25,IF(F27="Scenario2PBT9",'Major retrofit'!$AD$25,IF(F27="Scenario3PBT9",'Major retrofit'!$AE$25,"")))&amp;IF(F27="Scenario1PBT10",'Major retrofit'!$AF$25,IF(F27="Scenario2PBT10",'Major retrofit'!$AG$25,IF(F27="Scenario3PBT10",'Major retrofit'!$AH$25,"")))&amp;IF(F27="Scenario1PBT11",'Major retrofit'!$AI$25,IF(F27="Scenario2PBT11",'Major retrofit'!$AJ$25,IF(F27="Scenario3PBT11",'Major retrofit'!$AK$25,"")))&amp;IF(F27="Scenario1PBT12",'Major retrofit'!$AL$25,IF(F27="Scenario2PBT12",'Major retrofit'!$AM$25,IF(F27="Scenario3PBT12",'Major retrofit'!$AN$25,"")))&amp;IF(F27="Scenario1PBT13",'Major retrofit'!$AO$25,IF(F27="Scenario2PBT13",'Major retrofit'!$AP$25,IF(F27="Scenario3PBT13",'Major retrofit'!$AQ$25,"")))&amp;IF(F27="Scenario1PBT14",'Major retrofit'!$AR$25,IF(F27="Scenario2PBT14",'Major retrofit'!$AS$25,IF(F27="Scenario3PBT14",'Major retrofit'!$AT$25,"")))&amp;IF(F27="Scenario1PBT15",'Major retrofit'!$AU$25,IF(F27="Scenario2PBT15",'Major retrofit'!$AV$25,IF(F27="Scenario3PBT15",'Major retrofit'!$AW$25,"")))</f>
        <v/>
      </c>
      <c r="R27" s="117">
        <f t="shared" si="18"/>
        <v>0</v>
      </c>
      <c r="S27" s="117" t="str">
        <f>IF(F27="Scenario1PBT1",'Major retrofit'!$E$27,IF(F27="Scenario2PBT1",'Major retrofit'!$F$27,IF(F27="Scenario3PBT1",'Major retrofit'!$G$27,"")))&amp;IF(F27="Scenario1PBT2",'Major retrofit'!$H$27,IF(F27="Scenario2PBT2",'Major retrofit'!$I$27,IF(F27="Scenario3PBT2",'Major retrofit'!$J$27,"")))&amp;IF(F27="Scenario1PBT3",'Major retrofit'!$K$27,IF(F27="Scenario2PBT3",'Major retrofit'!$L$27,IF(F27="Scenario3PBT3",'Major retrofit'!$M$27,"")))&amp;IF(F27="Scenario1PBT4",'Major retrofit'!$N$27,IF(F27="Scenario2PBT4",'Major retrofit'!$O$27,IF(F27="Scenario3PBT4",'Major retrofit'!$P$27,"")))&amp;IF(F27="Scenario1PBT5",'Major retrofit'!$Q$27,IF(F27="Scenario2PBT5",'Major retrofit'!$R$27,IF(F27="Scenario3PBT5",'Major retrofit'!$S$27,"")))&amp;IF(F27="Scenario1PBT6",'Major retrofit'!$T$27,IF(F27="Scenario2PBT6",'Major retrofit'!$U$27,IF(F27="Scenario3PBT6",'Major retrofit'!$V$27,"")))&amp;IF(F27="Scenario1PBT7",'Major retrofit'!$W$27,IF(F27="Scenario2PBT7",'Major retrofit'!$X$27,IF(F27="Scenario3PBT7",'Major retrofit'!$Y$27,"")))&amp;IF(F27="Scenario1PBT8",'Major retrofit'!$Z$27,IF(F27="Scenario2PBT8",'Major retrofit'!$AA$27,IF(F27="Scenario3PBT8",'Major retrofit'!$AB$27,"")))&amp;IF(F27="Scenario1PBT9",'Major retrofit'!$AC$27,IF(F27="Scenario2PBT9",'Major retrofit'!$AD$27,IF(F27="Scenario3PBT9",'Major retrofit'!$AE$27,"")))&amp;IF(F27="Scenario1PBT10",'Major retrofit'!$AF$27,IF(F27="Scenario2PBT10",'Major retrofit'!$AG$27,IF(F27="Scenario3PBT10",'Major retrofit'!$AH$27,"")))&amp;IF(F27="Scenario1PBT11",'Major retrofit'!$AI$27,IF(F27="Scenario2PBT11",'Major retrofit'!$AJ$27,IF(F27="Scenario3PBT11",'Major retrofit'!$AK$27,"")))&amp;IF(F27="Scenario1PBT12",'Major retrofit'!$AL$27,IF(F27="Scenario2PBT12",'Major retrofit'!$AM$27,IF(F27="Scenario3PBT12",'Major retrofit'!$AN$27,"")))&amp;IF(F27="Scenario1PBT13",'Major retrofit'!$AO$27,IF(F27="Scenario2PBT13",'Major retrofit'!$AP$27,IF(F27="Scenario3PBT13",'Major retrofit'!$AQ$27,"")))&amp;IF(F27="Scenario1PBT14",'Major retrofit'!$AR$27,IF(F27="Scenario2PBT14",'Major retrofit'!$AS$27,IF(F27="Scenario3PBT14",'Major retrofit'!$AT$27,"")))&amp;IF(F27="Scenario1PBT15",'Major retrofit'!$AU$27,IF(F27="Scenario2PBT15",'Major retrofit'!$AV$27,IF(F27="Scenario3PBT15",'Major retrofit'!$AW$27,"")))</f>
        <v/>
      </c>
      <c r="T27" s="207">
        <f t="shared" si="19"/>
        <v>0</v>
      </c>
      <c r="U27" s="206" t="str">
        <f>IF(F27="Scenario1PBT1",'Major retrofit'!$E$38,IF(F27="Scenario2PBT1",'Major retrofit'!$F$38,IF(F27="Scenario3PBT1",'Major retrofit'!$G$38,"")))&amp;IF(F27="Scenario1PBT2",'Major retrofit'!$H$38,IF(F27="Scenario2PBT2",'Major retrofit'!$I$38,IF(F27="Scenario3PBT2",'Major retrofit'!$J$38,"")))&amp;IF(F27="Scenario1PBT3",'Major retrofit'!$K$38,IF(F27="Scenario2PBT3",'Major retrofit'!$L$38,IF(F27="Scenario3PBT3",'Major retrofit'!$M$38,"")))&amp;IF(F27="Scenario1PBT4",'Major retrofit'!$N$38,IF(F27="Scenario2PBT4",'Major retrofit'!$O$38,IF(F27="Scenario3PBT4",'Major retrofit'!$P$38,"")))&amp;IF(F27="Scenario1PBT5",'Major retrofit'!$Q$38,IF(F27="Scenario2PBT5",'Major retrofit'!$R$38,IF(F27="Scenario3PBT5",'Major retrofit'!$S$38,"")))&amp;IF(F27="Scenario1PBT6",'Major retrofit'!$T$38,IF(F27="Scenario2PBT6",'Major retrofit'!$U$38,IF(F27="Scenario3PBT6",'Major retrofit'!$V$38,"")))&amp;IF(F27="Scenario1PBT7",'Major retrofit'!$W$38,IF(F27="Scenario2PBT7",'Major retrofit'!$X$38,IF(F27="Scenario3PBT7",'Major retrofit'!$Y$38,"")))&amp;IF(F27="Scenario1PBT8",'Major retrofit'!$Z$38,IF(F27="Scenario2PBT8",'Major retrofit'!$AA$38,IF(F27="Scenario3PBT8",'Major retrofit'!$AB$38,"")))&amp;IF(F27="Scenario1PBT9",'Major retrofit'!$AC$38,IF(F27="Scenario2PBT9",'Major retrofit'!$AD$38,IF(F27="Scenario3PBT9",'Major retrofit'!$AE$38,"")))&amp;IF(F27="Scenario1PBT10",'Major retrofit'!$AF$38,IF(F27="Scenario2PBT10",'Major retrofit'!$AG$38,IF(F27="Scenario3PBT10",'Major retrofit'!$AH$38,"")))&amp;IF(F27="Scenario1PBT11",'Major retrofit'!$AI$38,IF(F27="Scenario2PBT11",'Major retrofit'!$AJ$38,IF(F27="Scenario3PBT11",'Major retrofit'!$AK$38,"")))&amp;IF(F27="Scenario1PBT12",'Major retrofit'!$AL$38,IF(F27="Scenario2PBT12",'Major retrofit'!$AM$38,IF(F27="Scenario3PBT12",'Major retrofit'!$AN$38,"")))&amp;IF(F27="Scenario1PBT13",'Major retrofit'!$AO$38,IF(F27="Scenario2PBT13",'Major retrofit'!$AP$38,IF(F27="Scenario3PBT13",'Major retrofit'!$AQ$38,"")))&amp;IF(F27="Scenario1PBT14",'Major retrofit'!$AR$38,IF(F27="Scenario2PBT14",'Major retrofit'!$AS$38,IF(F27="Scenario3PBT14",'Major retrofit'!$AT$38,"")))&amp;IF(F27="Scenario1PBT15",'Major retrofit'!$AU$38,IF(F27="Scenario2PBT15",'Major retrofit'!$AV$38,IF(F27="Scenario3PBT15",'Major retrofit'!$AW$38,"")))</f>
        <v/>
      </c>
      <c r="V27" s="117">
        <f t="shared" si="20"/>
        <v>0</v>
      </c>
      <c r="W27" s="117" t="str">
        <f>IF(F27="Scenario1PBT1",'Major retrofit'!$E$40,IF(F27="Scenario2PBT1",'Major retrofit'!$F$40,IF(F27="Scenario3PBT1",'Major retrofit'!$G$40,"")))&amp;IF(F27="Scenario1PBT2",'Major retrofit'!$H$40,IF(F27="Scenario2PBT2",'Major retrofit'!$I$40,IF(F27="Scenario3PBT2",'Major retrofit'!$J$40,"")))&amp;IF(F27="Scenario1PBT3",'Major retrofit'!$K$40,IF(F27="Scenario2PBT3",'Major retrofit'!$L$40,IF(F27="Scenario3PBT3",'Major retrofit'!$M$40,"")))&amp;IF(F27="Scenario1PBT4",'Major retrofit'!$N$40,IF(F27="Scenario2PBT4",'Major retrofit'!$O$40,IF(F27="Scenario3PBT4",'Major retrofit'!$P$40,"")))&amp;IF(F27="Scenario1PBT5",'Major retrofit'!$Q$40,IF(F27="Scenario2PBT5",'Major retrofit'!$R$40,IF(F27="Scenario3PBT5",'Major retrofit'!$S$40,"")))&amp;IF(F27="Scenario1PBT6",'Major retrofit'!$T$40,IF(F27="Scenario2PBT6",'Major retrofit'!$U$40,IF(F27="Scenario3PBT6",'Major retrofit'!$V$40,"")))&amp;IF(F27="Scenario1PBT7",'Major retrofit'!$W$40,IF(F27="Scenario2PBT7",'Major retrofit'!$X$40,IF(F27="Scenario3PBT7",'Major retrofit'!$Y$40,"")))&amp;IF(F27="Scenario1PBT8",'Major retrofit'!$Z$40,IF(F27="Scenario2PBT8",'Major retrofit'!$AA$40,IF(F27="Scenario3PBT8",'Major retrofit'!$AB$40,"")))&amp;IF(F27="Scenario1PBT9",'Major retrofit'!$AC$40,IF(F27="Scenario2PBT9",'Major retrofit'!$AD$40,IF(F27="Scenario3PBT9",'Major retrofit'!$AE$40,"")))&amp;IF(F27="Scenario1PBT10",'Major retrofit'!$AF$40,IF(F27="Scenario2PBT10",'Major retrofit'!$AG$40,IF(F27="Scenario3PBT10",'Major retrofit'!$AH$40,"")))&amp;IF(F27="Scenario1PBT11",'Major retrofit'!$AI$40,IF(F27="Scenario2PBT11",'Major retrofit'!$AJ$40,IF(F27="Scenario3PBT11",'Major retrofit'!$AK$40,"")))&amp;IF(F27="Scenario1PBT12",'Major retrofit'!$AL$40,IF(F27="Scenario2PBT12",'Major retrofit'!$AM$40,IF(F27="Scenario3PBT12",'Major retrofit'!$AN$40,"")))&amp;IF(F27="Scenario1PBT13",'Major retrofit'!$AO$40,IF(F27="Scenario2PBT13",'Major retrofit'!$AP$40,IF(F27="Scenario3PBT13",'Major retrofit'!$AQ$40,"")))&amp;IF(F27="Scenario1PBT14",'Major retrofit'!$AR$40,IF(F27="Scenario2PBT14",'Major retrofit'!$AS$40,IF(F27="Scenario3PBT14",'Major retrofit'!$AT$40,"")))&amp;IF(F27="Scenario1PBT15",'Major retrofit'!$AU$40,IF(F27="Scenario2PBT15",'Major retrofit'!$AV$40,IF(F27="Scenario3PBT15",'Major retrofit'!$AW$40,"")))</f>
        <v/>
      </c>
      <c r="X27" s="117">
        <f t="shared" si="21"/>
        <v>0</v>
      </c>
      <c r="Y27" s="117" t="str">
        <f>IF(F27="Scenario1PBT1",'Major retrofit'!$E$42,IF(F27="Scenario2PBT1",'Major retrofit'!$F$42,IF(F27="Scenario3PBT1",'Major retrofit'!$G$42,"")))&amp;IF(F27="Scenario1PBT2",'Major retrofit'!$H$42,IF(F27="Scenario2PBT2",'Major retrofit'!$I$42,IF(F27="Scenario3PBT2",'Major retrofit'!$J$42,"")))&amp;IF(F27="Scenario1PBT3",'Major retrofit'!$K$42,IF(F27="Scenario2PBT3",'Major retrofit'!$L$42,IF(F27="Scenario3PBT3",'Major retrofit'!$M$42,"")))&amp;IF(F27="Scenario1PBT4",'Major retrofit'!$N$42,IF(F27="Scenario2PBT4",'Major retrofit'!$O$42,IF(F27="Scenario3PBT4",'Major retrofit'!$P$42,"")))&amp;IF(F27="Scenario1PBT5",'Major retrofit'!$Q$42,IF(F27="Scenario2PBT5",'Major retrofit'!$R$42,IF(F27="Scenario3PBT5",'Major retrofit'!$S$42,"")))&amp;IF(F27="Scenario1PBT6",'Major retrofit'!$T$42,IF(F27="Scenario2PBT6",'Major retrofit'!$U$42,IF(F27="Scenario3PBT6",'Major retrofit'!$V$42,"")))&amp;IF(F27="Scenario1PBT7",'Major retrofit'!$W$42,IF(F27="Scenario2PBT7",'Major retrofit'!$X$42,IF(F27="Scenario3PBT7",'Major retrofit'!$Y$42,"")))&amp;IF(F27="Scenario1PBT8",'Major retrofit'!$Z$42,IF(F27="Scenario2PBT8",'Major retrofit'!$AA$42,IF(F27="Scenario3PBT8",'Major retrofit'!$AB$42,"")))&amp;IF(F27="Scenario1PBT9",'Major retrofit'!$AC$42,IF(F27="Scenario2PBT9",'Major retrofit'!$AD$42,IF(F27="Scenario3PBT9",'Major retrofit'!$AE$42,"")))&amp;IF(F27="Scenario1PBT10",'Major retrofit'!$AF$42,IF(F27="Scenario2PBT10",'Major retrofit'!$AG$42,IF(F27="Scenario3PBT10",'Major retrofit'!$AH$42,"")))&amp;IF(F27="Scenario1PBT11",'Major retrofit'!$AI$42,IF(F27="Scenario2PBT11",'Major retrofit'!$AJ$42,IF(F27="Scenario3PBT11",'Major retrofit'!$AK$42,"")))&amp;IF(F27="Scenario1PBT12",'Major retrofit'!$AL$42,IF(F27="Scenario2PBT12",'Major retrofit'!$AM$42,IF(F27="Scenario3PBT12",'Major retrofit'!$AN$42,"")))&amp;IF(F27="Scenario1PBT13",'Major retrofit'!$AO$42,IF(F27="Scenario2PBT13",'Major retrofit'!$AP$42,IF(F27="Scenario3PBT13",'Major retrofit'!$AQ$42,"")))&amp;IF(F27="Scenario1PBT14",'Major retrofit'!$AR$42,IF(F27="Scenario2PBT14",'Major retrofit'!$AS$42,IF(F27="Scenario3PBT14",'Major retrofit'!$AT$42,"")))&amp;IF(F27="Scenario1PBT15",'Major retrofit'!$AU$42,IF(F27="Scenario2PBT15",'Major retrofit'!$AV$42,IF(F27="Scenario3PBT15",'Major retrofit'!$AW$42,"")))</f>
        <v/>
      </c>
      <c r="Z27" s="117">
        <f t="shared" si="22"/>
        <v>0</v>
      </c>
      <c r="AA27" s="178" t="str">
        <f>IF(F27="Scenario1PBT1",'Major retrofit'!$E$101,IF(F27="Scenario2PBT1",'Major retrofit'!$F$101,IF(F27="Scenario3PBT1",'Major retrofit'!$G$101,"")))&amp;IF(F27="Scenario1PBT2",'Major retrofit'!$H$101,IF(F27="Scenario2PBT2",'Major retrofit'!$I$101,IF(F27="Scenario3PBT2",'Major retrofit'!$J$101,"")))&amp;IF(F27="Scenario1PBT3",'Major retrofit'!$K$101,IF(F27="Scenario2PBT3",'Major retrofit'!$L$101,IF(F27="Scenario3PBT3",'Major retrofit'!$M$101,"")))&amp;IF(F27="Scenario1PBT4",'Major retrofit'!$N$101,IF(F27="Scenario2PBT4",'Major retrofit'!$O$101,IF(F27="Scenario3PBT4",'Major retrofit'!$P$101,"")))&amp;IF(F27="Scenario1PBT5",'Major retrofit'!$Q$101,IF(F27="Scenario2PBT5",'Major retrofit'!$R$101,IF(F27="Scenario3PBT5",'Major retrofit'!$S$101,"")))&amp;IF(F27="Scenario1PBT6",'Major retrofit'!$T$101,IF(F27="Scenario2PBT6",'Major retrofit'!$U$101,IF(F27="Scenario3PBT6",'Major retrofit'!$V$101,"")))&amp;IF(F27="Scenario1PBT7",'Major retrofit'!$W$101,IF(F27="Scenario2PBT7",'Major retrofit'!$X$101,IF(F27="Scenario3PBT7",'Major retrofit'!$Y$101,"")))&amp;IF(F27="Scenario1PBT8",'Major retrofit'!$Z$101,IF(F27="Scenario2PBT8",'Major retrofit'!$AA$101,IF(F27="Scenario3PBT8",'Major retrofit'!$AB$101,"")))&amp;IF(F27="Scenario1PBT9",'Major retrofit'!$AC$101,IF(F27="Scenario2PBT9",'Major retrofit'!$AD$101,IF(F27="Scenario3PBT9",'Major retrofit'!$AE$101,"")))&amp;IF(F27="Scenario1PBT10",'Major retrofit'!$AF$101,IF(F27="Scenario2PBT10",'Major retrofit'!$AG$101,IF(F27="Scenario3PBT10",'Major retrofit'!$AH$101,"")))&amp;IF(F27="Scenario1PBT11",'Major retrofit'!$AI$101,IF(F27="Scenario2PBT11",'Major retrofit'!$AJ$101,IF(F27="Scenario3PBT11",'Major retrofit'!$AK$101,"")))&amp;IF(F27="Scenario1PBT12",'Major retrofit'!$AL$101,IF(F27="Scenario2PBT12",'Major retrofit'!$AM$101,IF(F27="Scenario3PBT12",'Major retrofit'!$AN$101,"")))&amp;IF(F27="Scenario1PBT13",'Major retrofit'!$AO$101,IF(F27="Scenario2PBT13",'Major retrofit'!$AP$101,IF(F27="Scenario3PBT13",'Major retrofit'!$AQ$101,"")))&amp;IF(F27="Scenario1PBT14",'Major retrofit'!$AR$101,IF(F27="Scenario2PBT14",'Major retrofit'!$AS$101,IF(F27="Scenario3PBT14",'Major retrofit'!$AT$101,"")))&amp;IF(F27="Scenario1PBT15",'Major retrofit'!$AU$101,IF(F27="Scenario2PBT15",'Major retrofit'!$AV$101,IF(F27="Scenario3PBT15",'Major retrofit'!$AW$101,"")))</f>
        <v/>
      </c>
      <c r="AB27" s="179">
        <f t="shared" si="23"/>
        <v>0</v>
      </c>
      <c r="AC27" s="363" t="str">
        <f t="shared" si="24"/>
        <v/>
      </c>
      <c r="AD27" s="353">
        <f>IF(AC27="",IFERROR('Projection_Base-case'!G28-G27,0),0)</f>
        <v>0</v>
      </c>
      <c r="AE27" s="350">
        <f t="shared" si="0"/>
        <v>0</v>
      </c>
      <c r="AF27" s="361">
        <f>IFERROR(100*AD27/'Projection_Base-case'!G28,0)</f>
        <v>0</v>
      </c>
      <c r="AG27" s="352">
        <f>IF(AC27="",IFERROR('Projection_Base-case'!I28-I27,0),0)</f>
        <v>0</v>
      </c>
      <c r="AH27" s="353">
        <f t="shared" si="1"/>
        <v>0</v>
      </c>
      <c r="AI27" s="361">
        <f>IFERROR(100*AG27/'Projection_Base-case'!I28,0)</f>
        <v>0</v>
      </c>
      <c r="AJ27" s="352">
        <f>IF(AC27="",IFERROR('Projection_Base-case'!K28-K27,0),0)</f>
        <v>0</v>
      </c>
      <c r="AK27" s="353">
        <f t="shared" si="2"/>
        <v>0</v>
      </c>
      <c r="AL27" s="361">
        <f>IFERROR(100*AJ27/'Projection_Base-case'!K28,0)</f>
        <v>0</v>
      </c>
      <c r="AM27" s="352">
        <f>-IF(AC27="",IFERROR('Projection_Base-case'!M28-M27,0),0)</f>
        <v>0</v>
      </c>
      <c r="AN27" s="353">
        <f t="shared" si="3"/>
        <v>0</v>
      </c>
      <c r="AO27" s="354">
        <f>IFERROR(IF('Projection_Base-case'!N28&gt;0,100*AN27/'Projection_Base-case'!N28,100*AN27/N27),0)</f>
        <v>0</v>
      </c>
      <c r="AP27" s="355">
        <f>IF(AC27="",IFERROR('Projection_Base-case'!O28-O27,0),0)</f>
        <v>0</v>
      </c>
      <c r="AQ27" s="356">
        <f t="shared" si="4"/>
        <v>0</v>
      </c>
      <c r="AR27" s="356">
        <f>IFERROR(100*AP27/'Projection_Base-case'!O28,0)</f>
        <v>0</v>
      </c>
      <c r="AS27" s="355">
        <f>IF(AC27="",IFERROR('Projection_Base-case'!Q28-Q27,0),0)</f>
        <v>0</v>
      </c>
      <c r="AT27" s="356">
        <f t="shared" si="5"/>
        <v>0</v>
      </c>
      <c r="AU27" s="356">
        <f>IFERROR(100*AS27/'Projection_Base-case'!Q28,0)</f>
        <v>0</v>
      </c>
      <c r="AV27" s="355">
        <f>IF(AC27="",IFERROR('Projection_Base-case'!S28-S27,0),0)</f>
        <v>0</v>
      </c>
      <c r="AW27" s="356">
        <f t="shared" si="6"/>
        <v>0</v>
      </c>
      <c r="AX27" s="357">
        <f>IFERROR(100*AV27/'Projection_Base-case'!S28,0)</f>
        <v>0</v>
      </c>
      <c r="AY27" s="358">
        <f>IF(AC27="",IFERROR('Projection_Base-case'!U28-U27,0),0)</f>
        <v>0</v>
      </c>
      <c r="AZ27" s="359">
        <f t="shared" si="7"/>
        <v>0</v>
      </c>
      <c r="BA27" s="359">
        <f>IFERROR(100*AY27/'Projection_Base-case'!U28,0)</f>
        <v>0</v>
      </c>
      <c r="BB27" s="358">
        <f>IF(AC27="",IFERROR('Projection_Base-case'!W28-W27,0),0)</f>
        <v>0</v>
      </c>
      <c r="BC27" s="359">
        <f t="shared" si="8"/>
        <v>0</v>
      </c>
      <c r="BD27" s="359">
        <f>IFERROR(100*BB27/'Projection_Base-case'!W28,0)</f>
        <v>0</v>
      </c>
      <c r="BE27" s="358">
        <f>IF(AC27="",IFERROR('Projection_Base-case'!Y28-Y27,0),0)</f>
        <v>0</v>
      </c>
      <c r="BF27" s="359">
        <f t="shared" si="9"/>
        <v>0</v>
      </c>
      <c r="BG27" s="359">
        <f>IFERROR(100*BE27/'Projection_Base-case'!Y28,0)</f>
        <v>0</v>
      </c>
      <c r="BH27" s="359">
        <f t="shared" si="10"/>
        <v>0</v>
      </c>
      <c r="BI27" s="360">
        <f t="shared" si="11"/>
        <v>0</v>
      </c>
    </row>
    <row r="28" spans="1:61">
      <c r="A28" s="205">
        <v>24</v>
      </c>
      <c r="B28" s="347">
        <f>IF('Projection_Base-case'!B29&lt;&gt;"",'Projection_Base-case'!B29,0)</f>
        <v>0</v>
      </c>
      <c r="C28" s="347">
        <f>IF('Projection_Base-case'!C29&lt;&gt;"",'Projection_Base-case'!C29,0)</f>
        <v>0</v>
      </c>
      <c r="D28" s="365">
        <f>IF('Projection_Base-case'!D29&lt;&gt;"",'Projection_Base-case'!D29,0)</f>
        <v>0</v>
      </c>
      <c r="E28" s="322"/>
      <c r="F28" s="367" t="str">
        <f t="shared" si="12"/>
        <v>0</v>
      </c>
      <c r="G28" s="177" t="str">
        <f>IF(F28="Scenario1PBT1",'Major retrofit'!$E$6,IF(F28="Scenario2PBT1",'Major retrofit'!$F$6,IF(F28="Scenario3PBT1",'Major retrofit'!$G$6,"")))&amp;IF(F28="Scenario1PBT2",'Major retrofit'!$H$6,IF(F28="Scenario2PBT2",'Major retrofit'!$I$6,IF(F28="Scenario3PBT2",'Major retrofit'!$J$6,"")))&amp;IF(F28="Scenario1PBT3",'Major retrofit'!$K$6,IF(F28="Scenario2PBT3",'Major retrofit'!$L$6,IF(F28="Scenario3PBT3",'Major retrofit'!$M$6,"")))&amp;IF(F28="Scenario1PBT4",'Major retrofit'!$N$6,IF(F28="Scenario2PBT4",'Major retrofit'!$O$6,IF(F28="Scenario3PBT4",'Major retrofit'!$P$6,"")))&amp;IF(F28="Scenario1PBT5",'Major retrofit'!$Q$6,IF(F28="Scenario2PBT5",'Major retrofit'!$R$6,IF(F28="Scenario3PBT5",'Major retrofit'!$S$6,"")))&amp;IF(F28="Scenario1PBT6",'Major retrofit'!$T$6,IF(F28="Scenario2PBT6",'Major retrofit'!$U$6,IF(F28="Scenario3PBT6",'Major retrofit'!$V$6,"")))&amp;IF(F28="Scenario1PBT7",'Major retrofit'!$W$6,IF(F28="Scenario2PBT7",'Major retrofit'!$X$6,IF(F28="Scenario3PBT7",'Major retrofit'!$Y$6,"")))&amp;IF(F28="Scenario1PBT8",'Major retrofit'!$Z$6,IF(F28="Scenario2PBT8",'Major retrofit'!$AA$6,IF(F28="Scenario3PBT8",'Major retrofit'!$AB$6,"")))&amp;IF(F28="Scenario1PBT9",'Major retrofit'!$AC$6,IF(F28="Scenario2PBT9",'Major retrofit'!$AD$6,IF(F28="Scenario3PBT9",'Major retrofit'!$AE$6,"")))&amp;IF(F28="Scenario1PBT10",'Major retrofit'!$AF$6,IF(F28="Scenario2PBT10",'Major retrofit'!$AG$6,IF(F28="Scenario3PBT10",'Major retrofit'!$AH$6,"")))&amp;IF(F28="Scenario1PBT11",'Major retrofit'!$AI$6,IF(F28="Scenario2PBT11",'Major retrofit'!$AJ$6,IF(F28="Scenario3PBT11",'Major retrofit'!$AK$6,"")))&amp;IF(F28="Scenario1PBT12",'Major retrofit'!$AL$6,IF(F28="Scenario2PBT12",'Major retrofit'!$AM$6,IF(F28="Scenario3PBT12",'Major retrofit'!$AN$6,"")))&amp;IF(F28="Scenario1PBT13",'Major retrofit'!$AO$6,IF(F28="Scenario2PBT13",'Major retrofit'!$AP$6,IF(F28="Scenario3PBT13",'Major retrofit'!$AQ$6,"")))&amp;IF(F28="Scenario1PBT14",'Major retrofit'!$AR$6,IF(F28="Scenario2PBT14",'Major retrofit'!$AS$6,IF(F28="Scenario3PBT14",'Major retrofit'!$AT$6,"")))&amp;IF(F28="Scenario1PBT15",'Major retrofit'!$AU$6,IF(F28="Scenario2PBT15",'Major retrofit'!$AV$6,IF(F28="Scenario3PBT15",'Major retrofit'!$AW$6,"")))</f>
        <v/>
      </c>
      <c r="H28" s="117">
        <f t="shared" si="13"/>
        <v>0</v>
      </c>
      <c r="I28" s="178" t="str">
        <f>IF(F28="Scenario1PBT1",'Major retrofit'!$E$16,IF(F28="Scenario2PBT1",'Major retrofit'!$F$16,IF(F28="Scenario3PBT1",'Major retrofit'!$G$16,"")))&amp;IF(F28="Scenario1PBT2",'Major retrofit'!$H$16,IF(F28="Scenario2PBT2",'Major retrofit'!$I$16,IF(F28="Scenario3PBT2",'Major retrofit'!$J$16,"")))&amp;IF(F28="Scenario1PBT3",'Major retrofit'!$K$16,IF(F28="Scenario2PBT3",'Major retrofit'!$L$16,IF(F28="Scenario3PBT3",'Major retrofit'!$M$16,"")))&amp;IF(F28="Scenario1PBT4",'Major retrofit'!$N$16,IF(F28="Scenario2PBT4",'Major retrofit'!$O$16,IF(F28="Scenario3PBT4",'Major retrofit'!$P$16,"")))&amp;IF(F28="Scenario1PBT5",'Major retrofit'!$Q$16,IF(F28="Scenario2PBT5",'Major retrofit'!$R$16,IF(F28="Scenario3PBT5",'Major retrofit'!$S$16,"")))&amp;IF(F28="Scenario1PBT6",'Major retrofit'!$T$16,IF(F28="Scenario2PBT6",'Major retrofit'!$U$16,IF(F28="Scenario3PBT6",'Major retrofit'!$V$16,"")))&amp;IF(F28="Scenario1PBT7",'Major retrofit'!$W$16,IF(F28="Scenario2PBT7",'Major retrofit'!$X$16,IF(F28="Scenario3PBT7",'Major retrofit'!$Y$16,"")))&amp;IF(F28="Scenario1PBT8",'Major retrofit'!$Z$16,IF(F28="Scenario2PBT8",'Major retrofit'!$AA$16,IF(F28="Scenario3PBT8",'Major retrofit'!$AB$16,"")))&amp;IF(F28="Scenario1PBT9",'Major retrofit'!$AC$16,IF(F28="Scenario2PBT9",'Major retrofit'!$AD$16,IF(F28="Scenario3PBT9",'Major retrofit'!$AE$16,"")))&amp;IF(F28="Scenario1PBT10",'Major retrofit'!$AF$16,IF(F28="Scenario2PBT10",'Major retrofit'!$AG$16,IF(F28="Scenario3PBT10",'Major retrofit'!$AH$16,"")))&amp;IF(F28="Scenario1PBT11",'Major retrofit'!$AI$16,IF(F28="Scenario2PBT11",'Major retrofit'!$AJ$16,IF(F28="Scenario3PBT11",'Major retrofit'!$AK$16,"")))&amp;IF(F28="Scenario1PBT12",'Major retrofit'!$AL$16,IF(F28="Scenario2PBT12",'Major retrofit'!$AM$16,IF(F28="Scenario3PBT12",'Major retrofit'!$AN$16,"")))&amp;IF(F28="Scenario1PBT13",'Major retrofit'!$AO$16,IF(F28="Scenario2PBT13",'Major retrofit'!$AP$16,IF(F28="Scenario3PBT13",'Major retrofit'!$AQ$16,"")))&amp;IF(F28="Scenario1PBT14",'Major retrofit'!$AR$16,IF(F28="Scenario2PBT14",'Major retrofit'!$AS$16,IF(F28="Scenario3PBT14",'Major retrofit'!$AT$16,"")))&amp;IF(F28="Scenario1PBT15",'Major retrofit'!$AU$16,IF(F28="Scenario2PBT15",'Major retrofit'!$AV$16,IF(F28="Scenario3PBT15",'Major retrofit'!$AW$16,"")))</f>
        <v/>
      </c>
      <c r="J28" s="117">
        <f t="shared" si="14"/>
        <v>0</v>
      </c>
      <c r="K28" s="117" t="str">
        <f>IF(F28="Scenario1PBT1",'Major retrofit'!$E$18,IF(F28="Scenario2PBT1",'Major retrofit'!$F$18,IF(F28="Scenario3PBT1",'Major retrofit'!$G$18,"")))&amp;IF(F28="Scenario1PBT2",'Major retrofit'!$H$18,IF(F28="Scenario2PBT2",'Major retrofit'!$I$18,IF(F28="Scenario3PBT2",'Major retrofit'!$J$18,"")))&amp;IF(F28="Scenario1PBT3",'Major retrofit'!$K$18,IF(F28="Scenario2PBT3",'Major retrofit'!$L$18,IF(F28="Scenario3PBT3",'Major retrofit'!$M$18,"")))&amp;IF(F28="Scenario1PBT4",'Major retrofit'!$N$18,IF(F28="Scenario2PBT4",'Major retrofit'!$O$18,IF(F28="Scenario3PBT4",'Major retrofit'!$P$18,"")))&amp;IF(F28="Scenario1PBT5",'Major retrofit'!$Q$18,IF(F28="Scenario2PBT5",'Major retrofit'!$R$18,IF(F28="Scenario3PBT5",'Major retrofit'!$S$18,"")))&amp;IF(F28="Scenario1PBT6",'Major retrofit'!$T$18,IF(F28="Scenario2PBT6",'Major retrofit'!$U$18,IF(F28="Scenario3PBT6",'Major retrofit'!$V$18,"")))&amp;IF(F28="Scenario1PBT7",'Major retrofit'!$W$18,IF(F28="Scenario2PBT7",'Major retrofit'!$X$18,IF(F28="Scenario3PBT7",'Major retrofit'!$Y$18,"")))&amp;IF(F28="Scenario1PBT8",'Major retrofit'!$Z$18,IF(F28="Scenario2PBT8",'Major retrofit'!$AA$18,IF(F28="Scenario3PBT8",'Major retrofit'!$AB$18,"")))&amp;IF(F28="Scenario1PBT9",'Major retrofit'!$AC$18,IF(F28="Scenario2PBT9",'Major retrofit'!$AD$18,IF(F28="Scenario3PBT9",'Major retrofit'!$AE$18,"")))&amp;IF(F28="Scenario1PBT10",'Major retrofit'!$AF$18,IF(F28="Scenario2PBT10",'Major retrofit'!$AG$18,IF(F28="Scenario3PBT10",'Major retrofit'!$AH$18,"")))&amp;IF(F28="Scenario1PBT11",'Major retrofit'!$AI$18,IF(F28="Scenario2PBT11",'Major retrofit'!$AJ$18,IF(F28="Scenario3PBT11",'Major retrofit'!$AK$18,"")))&amp;IF(F28="Scenario1PBT12",'Major retrofit'!$AL$18,IF(F28="Scenario2PBT12",'Major retrofit'!$AM$18,IF(F28="Scenario3PBT12",'Major retrofit'!$AN$18,"")))&amp;IF(F28="Scenario1PBT13",'Major retrofit'!$AO$18,IF(F28="Scenario2PBT13",'Major retrofit'!$AP$18,IF(F28="Scenario3PBT13",'Major retrofit'!$AQ$18,"")))&amp;IF(F28="Scenario1PBT14",'Major retrofit'!$AR$18,IF(F28="Scenario2PBT14",'Major retrofit'!$AS$18,IF(F28="Scenario3PBT14",'Major retrofit'!$AT$18,"")))&amp;IF(F28="Scenario1PBT15",'Major retrofit'!$AU$18,IF(F28="Scenario2PBT15",'Major retrofit'!$AV$18,IF(F28="Scenario3PBT15",'Major retrofit'!$AW$18,"")))</f>
        <v/>
      </c>
      <c r="L28" s="117">
        <f t="shared" si="15"/>
        <v>0</v>
      </c>
      <c r="M28" s="117" t="str">
        <f>IF(F28="Scenario1PBT1",'Major retrofit'!$E$20,IF(F28="Scenario2PBT1",'Major retrofit'!$F$20,IF(F28="Scenario3PBT1",'Major retrofit'!$G$20,"")))&amp;IF(F28="Scenario1PBT2",'Major retrofit'!$H$20,IF(F28="Scenario2PBT2",'Major retrofit'!$I$20,IF(F28="Scenario3PBT2",'Major retrofit'!$J$20,"")))&amp;IF(F28="Scenario1PBT3",'Major retrofit'!$K$20,IF(F28="Scenario2PBT3",'Major retrofit'!$L$20,IF(F28="Scenario3PBT3",'Major retrofit'!$M$20,"")))&amp;IF(F28="Scenario1PBT4",'Major retrofit'!$N$20,IF(F28="Scenario2PBT4",'Major retrofit'!$O$20,IF(F28="Scenario3PBT4",'Major retrofit'!$P$20,"")))&amp;IF(F28="Scenario1PBT5",'Major retrofit'!$Q$20,IF(F28="Scenario2PBT5",'Major retrofit'!$R$20,IF(F28="Scenario3PBT5",'Major retrofit'!$S$20,"")))&amp;IF(F28="Scenario1PBT6",'Major retrofit'!$T$20,IF(F28="Scenario2PBT6",'Major retrofit'!$U$20,IF(F28="Scenario3PBT6",'Major retrofit'!$V$20,"")))&amp;IF(F28="Scenario1PBT7",'Major retrofit'!$W$20,IF(F28="Scenario2PBT7",'Major retrofit'!$X$20,IF(F28="Scenario3PBT7",'Major retrofit'!$Y$20,"")))&amp;IF(F28="Scenario1PBT8",'Major retrofit'!$Z$20,IF(F28="Scenario2PBT8",'Major retrofit'!$AA$20,IF(F28="Scenario3PBT8",'Major retrofit'!$AB$20,"")))&amp;IF(F28="Scenario1PBT9",'Major retrofit'!$AC$20,IF(F28="Scenario2PBT9",'Major retrofit'!$AD$20,IF(F28="Scenario3PBT9",'Major retrofit'!$AE$20,"")))&amp;IF(F28="Scenario1PBT10",'Major retrofit'!$AF$20,IF(F28="Scenario2PBT10",'Major retrofit'!$AG$20,IF(F28="Scenario3PBT10",'Major retrofit'!$AH$20,"")))&amp;IF(F28="Scenario1PBT11",'Major retrofit'!$AI$20,IF(F28="Scenario2PBT11",'Major retrofit'!$AJ$20,IF(F28="Scenario3PBT11",'Major retrofit'!$AK$20,"")))&amp;IF(F28="Scenario1PBT12",'Major retrofit'!$AL$20,IF(F28="Scenario2PBT12",'Major retrofit'!$AM$20,IF(F28="Scenario3PBT12",'Major retrofit'!$AN$20,"")))&amp;IF(F28="Scenario1PBT13",'Major retrofit'!$AO$20,IF(F28="Scenario2PBT13",'Major retrofit'!$AP$20,IF(F28="Scenario3PBT13",'Major retrofit'!$AQ$20,"")))&amp;IF(F28="Scenario1PBT14",'Major retrofit'!$AR$20,IF(F28="Scenario2PBT14",'Major retrofit'!$AS$20,IF(F28="Scenario3PBT14",'Major retrofit'!$AT$20,"")))&amp;IF(F28="Scenario1PBT15",'Major retrofit'!$AU$20,IF(F28="Scenario2PBT15",'Major retrofit'!$AV$20,IF(F28="Scenario3PBT15",'Major retrofit'!$AW$20,"")))</f>
        <v/>
      </c>
      <c r="N28" s="118">
        <f t="shared" si="16"/>
        <v>0</v>
      </c>
      <c r="O28" s="206" t="str">
        <f>IF(F28="Scenario1PBT1",'Major retrofit'!$E$23,IF(F28="Scenario2PBT1",'Major retrofit'!$F$23,IF(F28="Scenario3PBT1",'Major retrofit'!$G$23,"")))&amp;IF(F28="Scenario1PBT2",'Major retrofit'!$H$23,IF(F28="Scenario2PBT2",'Major retrofit'!$I$23,IF(F28="Scenario3PBT2",'Major retrofit'!$J$23,"")))&amp;IF(F28="Scenario1PBT3",'Major retrofit'!$K$23,IF(F28="Scenario2PBT3",'Major retrofit'!$L$23,IF(F28="Scenario3PBT3",'Major retrofit'!$M$23,"")))&amp;IF(F28="Scenario1PBT4",'Major retrofit'!$N$23,IF(F28="Scenario2PBT4",'Major retrofit'!$O$23,IF(F28="Scenario3PBT4",'Major retrofit'!$P$23,"")))&amp;IF(F28="Scenario1PBT5",'Major retrofit'!$Q$23,IF(F28="Scenario2PBT5",'Major retrofit'!$R$23,IF(F28="Scenario3PBT5",'Major retrofit'!$S$23,"")))&amp;IF(F28="Scenario1PBT6",'Major retrofit'!$T$23,IF(F28="Scenario2PBT6",'Major retrofit'!$U$23,IF(F28="Scenario3PBT6",'Major retrofit'!$V$23,"")))&amp;IF(F28="Scenario1PBT7",'Major retrofit'!$W$23,IF(F28="Scenario2PBT7",'Major retrofit'!$X$23,IF(F28="Scenario3PBT7",'Major retrofit'!$Y$23,"")))&amp;IF(F28="Scenario1PBT8",'Major retrofit'!$Z$23,IF(F28="Scenario2PBT8",'Major retrofit'!$AA$23,IF(F28="Scenario3PBT8",'Major retrofit'!$AB$23,"")))&amp;IF(F28="Scenario1PBT9",'Major retrofit'!$AC$23,IF(F28="Scenario2PBT9",'Major retrofit'!$AD$23,IF(F28="Scenario3PBT9",'Major retrofit'!$AE$23,"")))&amp;IF(F28="Scenario1PBT10",'Major retrofit'!$AF$23,IF(F28="Scenario2PBT10",'Major retrofit'!$AG$23,IF(F28="Scenario3PBT10",'Major retrofit'!$AH$23,"")))&amp;IF(F28="Scenario1PBT11",'Major retrofit'!$AI$23,IF(F28="Scenario2PBT11",'Major retrofit'!$AJ$23,IF(F28="Scenario3PBT11",'Major retrofit'!$AK$23,"")))&amp;IF(F28="Scenario1PBT12",'Major retrofit'!$AL$23,IF(F28="Scenario2PBT12",'Major retrofit'!$AM$23,IF(F28="Scenario3PBT12",'Major retrofit'!$AN$23,"")))&amp;IF(F28="Scenario1PBT13",'Major retrofit'!$AO$23,IF(F28="Scenario2PBT13",'Major retrofit'!$AP$23,IF(F28="Scenario3PBT13",'Major retrofit'!$AQ$23,"")))&amp;IF(F28="Scenario1PBT14",'Major retrofit'!$AR$23,IF(F28="Scenario2PBT14",'Major retrofit'!$AS$23,IF(F28="Scenario3PBT14",'Major retrofit'!$AT$23,"")))&amp;IF(F28="Scenario1PBT15",'Major retrofit'!$AU$23,IF(F28="Scenario2PBT15",'Major retrofit'!$AV$23,IF(F28="Scenario3PBT15",'Major retrofit'!$AW$23,"")))</f>
        <v/>
      </c>
      <c r="P28" s="117">
        <f t="shared" si="17"/>
        <v>0</v>
      </c>
      <c r="Q28" s="117" t="str">
        <f>IF(F28="Scenario1PBT1",'Major retrofit'!$E$25,IF(F28="Scenario2PBT1",'Major retrofit'!$F$25,IF(F28="Scenario3PBT1",'Major retrofit'!$G$25,"")))&amp;IF(F28="Scenario1PBT2",'Major retrofit'!$H$25,IF(F28="Scenario2PBT2",'Major retrofit'!$I$25,IF(F28="Scenario3PBT2",'Major retrofit'!$J$25,"")))&amp;IF(F28="Scenario1PBT3",'Major retrofit'!$K$25,IF(F28="Scenario2PBT3",'Major retrofit'!$L$25,IF(F28="Scenario3PBT3",'Major retrofit'!$M$25,"")))&amp;IF(F28="Scenario1PBT4",'Major retrofit'!$N$25,IF(F28="Scenario2PBT4",'Major retrofit'!$O$25,IF(F28="Scenario3PBT4",'Major retrofit'!$P$25,"")))&amp;IF(F28="Scenario1PBT5",'Major retrofit'!$Q$25,IF(F28="Scenario2PBT5",'Major retrofit'!$R$25,IF(F28="Scenario3PBT5",'Major retrofit'!$S$25,"")))&amp;IF(F28="Scenario1PBT6",'Major retrofit'!$T$25,IF(F28="Scenario2PBT6",'Major retrofit'!$U$25,IF(F28="Scenario3PBT6",'Major retrofit'!$V$25,"")))&amp;IF(F28="Scenario1PBT7",'Major retrofit'!$W$25,IF(F28="Scenario2PBT7",'Major retrofit'!$X$25,IF(F28="Scenario3PBT7",'Major retrofit'!$Y$25,"")))&amp;IF(F28="Scenario1PBT8",'Major retrofit'!$Z$25,IF(F28="Scenario2PBT8",'Major retrofit'!$AA$25,IF(F28="Scenario3PBT8",'Major retrofit'!$AB$25,"")))&amp;IF(F28="Scenario1PBT9",'Major retrofit'!$AC$25,IF(F28="Scenario2PBT9",'Major retrofit'!$AD$25,IF(F28="Scenario3PBT9",'Major retrofit'!$AE$25,"")))&amp;IF(F28="Scenario1PBT10",'Major retrofit'!$AF$25,IF(F28="Scenario2PBT10",'Major retrofit'!$AG$25,IF(F28="Scenario3PBT10",'Major retrofit'!$AH$25,"")))&amp;IF(F28="Scenario1PBT11",'Major retrofit'!$AI$25,IF(F28="Scenario2PBT11",'Major retrofit'!$AJ$25,IF(F28="Scenario3PBT11",'Major retrofit'!$AK$25,"")))&amp;IF(F28="Scenario1PBT12",'Major retrofit'!$AL$25,IF(F28="Scenario2PBT12",'Major retrofit'!$AM$25,IF(F28="Scenario3PBT12",'Major retrofit'!$AN$25,"")))&amp;IF(F28="Scenario1PBT13",'Major retrofit'!$AO$25,IF(F28="Scenario2PBT13",'Major retrofit'!$AP$25,IF(F28="Scenario3PBT13",'Major retrofit'!$AQ$25,"")))&amp;IF(F28="Scenario1PBT14",'Major retrofit'!$AR$25,IF(F28="Scenario2PBT14",'Major retrofit'!$AS$25,IF(F28="Scenario3PBT14",'Major retrofit'!$AT$25,"")))&amp;IF(F28="Scenario1PBT15",'Major retrofit'!$AU$25,IF(F28="Scenario2PBT15",'Major retrofit'!$AV$25,IF(F28="Scenario3PBT15",'Major retrofit'!$AW$25,"")))</f>
        <v/>
      </c>
      <c r="R28" s="117">
        <f t="shared" si="18"/>
        <v>0</v>
      </c>
      <c r="S28" s="117" t="str">
        <f>IF(F28="Scenario1PBT1",'Major retrofit'!$E$27,IF(F28="Scenario2PBT1",'Major retrofit'!$F$27,IF(F28="Scenario3PBT1",'Major retrofit'!$G$27,"")))&amp;IF(F28="Scenario1PBT2",'Major retrofit'!$H$27,IF(F28="Scenario2PBT2",'Major retrofit'!$I$27,IF(F28="Scenario3PBT2",'Major retrofit'!$J$27,"")))&amp;IF(F28="Scenario1PBT3",'Major retrofit'!$K$27,IF(F28="Scenario2PBT3",'Major retrofit'!$L$27,IF(F28="Scenario3PBT3",'Major retrofit'!$M$27,"")))&amp;IF(F28="Scenario1PBT4",'Major retrofit'!$N$27,IF(F28="Scenario2PBT4",'Major retrofit'!$O$27,IF(F28="Scenario3PBT4",'Major retrofit'!$P$27,"")))&amp;IF(F28="Scenario1PBT5",'Major retrofit'!$Q$27,IF(F28="Scenario2PBT5",'Major retrofit'!$R$27,IF(F28="Scenario3PBT5",'Major retrofit'!$S$27,"")))&amp;IF(F28="Scenario1PBT6",'Major retrofit'!$T$27,IF(F28="Scenario2PBT6",'Major retrofit'!$U$27,IF(F28="Scenario3PBT6",'Major retrofit'!$V$27,"")))&amp;IF(F28="Scenario1PBT7",'Major retrofit'!$W$27,IF(F28="Scenario2PBT7",'Major retrofit'!$X$27,IF(F28="Scenario3PBT7",'Major retrofit'!$Y$27,"")))&amp;IF(F28="Scenario1PBT8",'Major retrofit'!$Z$27,IF(F28="Scenario2PBT8",'Major retrofit'!$AA$27,IF(F28="Scenario3PBT8",'Major retrofit'!$AB$27,"")))&amp;IF(F28="Scenario1PBT9",'Major retrofit'!$AC$27,IF(F28="Scenario2PBT9",'Major retrofit'!$AD$27,IF(F28="Scenario3PBT9",'Major retrofit'!$AE$27,"")))&amp;IF(F28="Scenario1PBT10",'Major retrofit'!$AF$27,IF(F28="Scenario2PBT10",'Major retrofit'!$AG$27,IF(F28="Scenario3PBT10",'Major retrofit'!$AH$27,"")))&amp;IF(F28="Scenario1PBT11",'Major retrofit'!$AI$27,IF(F28="Scenario2PBT11",'Major retrofit'!$AJ$27,IF(F28="Scenario3PBT11",'Major retrofit'!$AK$27,"")))&amp;IF(F28="Scenario1PBT12",'Major retrofit'!$AL$27,IF(F28="Scenario2PBT12",'Major retrofit'!$AM$27,IF(F28="Scenario3PBT12",'Major retrofit'!$AN$27,"")))&amp;IF(F28="Scenario1PBT13",'Major retrofit'!$AO$27,IF(F28="Scenario2PBT13",'Major retrofit'!$AP$27,IF(F28="Scenario3PBT13",'Major retrofit'!$AQ$27,"")))&amp;IF(F28="Scenario1PBT14",'Major retrofit'!$AR$27,IF(F28="Scenario2PBT14",'Major retrofit'!$AS$27,IF(F28="Scenario3PBT14",'Major retrofit'!$AT$27,"")))&amp;IF(F28="Scenario1PBT15",'Major retrofit'!$AU$27,IF(F28="Scenario2PBT15",'Major retrofit'!$AV$27,IF(F28="Scenario3PBT15",'Major retrofit'!$AW$27,"")))</f>
        <v/>
      </c>
      <c r="T28" s="207">
        <f t="shared" si="19"/>
        <v>0</v>
      </c>
      <c r="U28" s="206" t="str">
        <f>IF(F28="Scenario1PBT1",'Major retrofit'!$E$38,IF(F28="Scenario2PBT1",'Major retrofit'!$F$38,IF(F28="Scenario3PBT1",'Major retrofit'!$G$38,"")))&amp;IF(F28="Scenario1PBT2",'Major retrofit'!$H$38,IF(F28="Scenario2PBT2",'Major retrofit'!$I$38,IF(F28="Scenario3PBT2",'Major retrofit'!$J$38,"")))&amp;IF(F28="Scenario1PBT3",'Major retrofit'!$K$38,IF(F28="Scenario2PBT3",'Major retrofit'!$L$38,IF(F28="Scenario3PBT3",'Major retrofit'!$M$38,"")))&amp;IF(F28="Scenario1PBT4",'Major retrofit'!$N$38,IF(F28="Scenario2PBT4",'Major retrofit'!$O$38,IF(F28="Scenario3PBT4",'Major retrofit'!$P$38,"")))&amp;IF(F28="Scenario1PBT5",'Major retrofit'!$Q$38,IF(F28="Scenario2PBT5",'Major retrofit'!$R$38,IF(F28="Scenario3PBT5",'Major retrofit'!$S$38,"")))&amp;IF(F28="Scenario1PBT6",'Major retrofit'!$T$38,IF(F28="Scenario2PBT6",'Major retrofit'!$U$38,IF(F28="Scenario3PBT6",'Major retrofit'!$V$38,"")))&amp;IF(F28="Scenario1PBT7",'Major retrofit'!$W$38,IF(F28="Scenario2PBT7",'Major retrofit'!$X$38,IF(F28="Scenario3PBT7",'Major retrofit'!$Y$38,"")))&amp;IF(F28="Scenario1PBT8",'Major retrofit'!$Z$38,IF(F28="Scenario2PBT8",'Major retrofit'!$AA$38,IF(F28="Scenario3PBT8",'Major retrofit'!$AB$38,"")))&amp;IF(F28="Scenario1PBT9",'Major retrofit'!$AC$38,IF(F28="Scenario2PBT9",'Major retrofit'!$AD$38,IF(F28="Scenario3PBT9",'Major retrofit'!$AE$38,"")))&amp;IF(F28="Scenario1PBT10",'Major retrofit'!$AF$38,IF(F28="Scenario2PBT10",'Major retrofit'!$AG$38,IF(F28="Scenario3PBT10",'Major retrofit'!$AH$38,"")))&amp;IF(F28="Scenario1PBT11",'Major retrofit'!$AI$38,IF(F28="Scenario2PBT11",'Major retrofit'!$AJ$38,IF(F28="Scenario3PBT11",'Major retrofit'!$AK$38,"")))&amp;IF(F28="Scenario1PBT12",'Major retrofit'!$AL$38,IF(F28="Scenario2PBT12",'Major retrofit'!$AM$38,IF(F28="Scenario3PBT12",'Major retrofit'!$AN$38,"")))&amp;IF(F28="Scenario1PBT13",'Major retrofit'!$AO$38,IF(F28="Scenario2PBT13",'Major retrofit'!$AP$38,IF(F28="Scenario3PBT13",'Major retrofit'!$AQ$38,"")))&amp;IF(F28="Scenario1PBT14",'Major retrofit'!$AR$38,IF(F28="Scenario2PBT14",'Major retrofit'!$AS$38,IF(F28="Scenario3PBT14",'Major retrofit'!$AT$38,"")))&amp;IF(F28="Scenario1PBT15",'Major retrofit'!$AU$38,IF(F28="Scenario2PBT15",'Major retrofit'!$AV$38,IF(F28="Scenario3PBT15",'Major retrofit'!$AW$38,"")))</f>
        <v/>
      </c>
      <c r="V28" s="117">
        <f t="shared" si="20"/>
        <v>0</v>
      </c>
      <c r="W28" s="117" t="str">
        <f>IF(F28="Scenario1PBT1",'Major retrofit'!$E$40,IF(F28="Scenario2PBT1",'Major retrofit'!$F$40,IF(F28="Scenario3PBT1",'Major retrofit'!$G$40,"")))&amp;IF(F28="Scenario1PBT2",'Major retrofit'!$H$40,IF(F28="Scenario2PBT2",'Major retrofit'!$I$40,IF(F28="Scenario3PBT2",'Major retrofit'!$J$40,"")))&amp;IF(F28="Scenario1PBT3",'Major retrofit'!$K$40,IF(F28="Scenario2PBT3",'Major retrofit'!$L$40,IF(F28="Scenario3PBT3",'Major retrofit'!$M$40,"")))&amp;IF(F28="Scenario1PBT4",'Major retrofit'!$N$40,IF(F28="Scenario2PBT4",'Major retrofit'!$O$40,IF(F28="Scenario3PBT4",'Major retrofit'!$P$40,"")))&amp;IF(F28="Scenario1PBT5",'Major retrofit'!$Q$40,IF(F28="Scenario2PBT5",'Major retrofit'!$R$40,IF(F28="Scenario3PBT5",'Major retrofit'!$S$40,"")))&amp;IF(F28="Scenario1PBT6",'Major retrofit'!$T$40,IF(F28="Scenario2PBT6",'Major retrofit'!$U$40,IF(F28="Scenario3PBT6",'Major retrofit'!$V$40,"")))&amp;IF(F28="Scenario1PBT7",'Major retrofit'!$W$40,IF(F28="Scenario2PBT7",'Major retrofit'!$X$40,IF(F28="Scenario3PBT7",'Major retrofit'!$Y$40,"")))&amp;IF(F28="Scenario1PBT8",'Major retrofit'!$Z$40,IF(F28="Scenario2PBT8",'Major retrofit'!$AA$40,IF(F28="Scenario3PBT8",'Major retrofit'!$AB$40,"")))&amp;IF(F28="Scenario1PBT9",'Major retrofit'!$AC$40,IF(F28="Scenario2PBT9",'Major retrofit'!$AD$40,IF(F28="Scenario3PBT9",'Major retrofit'!$AE$40,"")))&amp;IF(F28="Scenario1PBT10",'Major retrofit'!$AF$40,IF(F28="Scenario2PBT10",'Major retrofit'!$AG$40,IF(F28="Scenario3PBT10",'Major retrofit'!$AH$40,"")))&amp;IF(F28="Scenario1PBT11",'Major retrofit'!$AI$40,IF(F28="Scenario2PBT11",'Major retrofit'!$AJ$40,IF(F28="Scenario3PBT11",'Major retrofit'!$AK$40,"")))&amp;IF(F28="Scenario1PBT12",'Major retrofit'!$AL$40,IF(F28="Scenario2PBT12",'Major retrofit'!$AM$40,IF(F28="Scenario3PBT12",'Major retrofit'!$AN$40,"")))&amp;IF(F28="Scenario1PBT13",'Major retrofit'!$AO$40,IF(F28="Scenario2PBT13",'Major retrofit'!$AP$40,IF(F28="Scenario3PBT13",'Major retrofit'!$AQ$40,"")))&amp;IF(F28="Scenario1PBT14",'Major retrofit'!$AR$40,IF(F28="Scenario2PBT14",'Major retrofit'!$AS$40,IF(F28="Scenario3PBT14",'Major retrofit'!$AT$40,"")))&amp;IF(F28="Scenario1PBT15",'Major retrofit'!$AU$40,IF(F28="Scenario2PBT15",'Major retrofit'!$AV$40,IF(F28="Scenario3PBT15",'Major retrofit'!$AW$40,"")))</f>
        <v/>
      </c>
      <c r="X28" s="117">
        <f t="shared" si="21"/>
        <v>0</v>
      </c>
      <c r="Y28" s="117" t="str">
        <f>IF(F28="Scenario1PBT1",'Major retrofit'!$E$42,IF(F28="Scenario2PBT1",'Major retrofit'!$F$42,IF(F28="Scenario3PBT1",'Major retrofit'!$G$42,"")))&amp;IF(F28="Scenario1PBT2",'Major retrofit'!$H$42,IF(F28="Scenario2PBT2",'Major retrofit'!$I$42,IF(F28="Scenario3PBT2",'Major retrofit'!$J$42,"")))&amp;IF(F28="Scenario1PBT3",'Major retrofit'!$K$42,IF(F28="Scenario2PBT3",'Major retrofit'!$L$42,IF(F28="Scenario3PBT3",'Major retrofit'!$M$42,"")))&amp;IF(F28="Scenario1PBT4",'Major retrofit'!$N$42,IF(F28="Scenario2PBT4",'Major retrofit'!$O$42,IF(F28="Scenario3PBT4",'Major retrofit'!$P$42,"")))&amp;IF(F28="Scenario1PBT5",'Major retrofit'!$Q$42,IF(F28="Scenario2PBT5",'Major retrofit'!$R$42,IF(F28="Scenario3PBT5",'Major retrofit'!$S$42,"")))&amp;IF(F28="Scenario1PBT6",'Major retrofit'!$T$42,IF(F28="Scenario2PBT6",'Major retrofit'!$U$42,IF(F28="Scenario3PBT6",'Major retrofit'!$V$42,"")))&amp;IF(F28="Scenario1PBT7",'Major retrofit'!$W$42,IF(F28="Scenario2PBT7",'Major retrofit'!$X$42,IF(F28="Scenario3PBT7",'Major retrofit'!$Y$42,"")))&amp;IF(F28="Scenario1PBT8",'Major retrofit'!$Z$42,IF(F28="Scenario2PBT8",'Major retrofit'!$AA$42,IF(F28="Scenario3PBT8",'Major retrofit'!$AB$42,"")))&amp;IF(F28="Scenario1PBT9",'Major retrofit'!$AC$42,IF(F28="Scenario2PBT9",'Major retrofit'!$AD$42,IF(F28="Scenario3PBT9",'Major retrofit'!$AE$42,"")))&amp;IF(F28="Scenario1PBT10",'Major retrofit'!$AF$42,IF(F28="Scenario2PBT10",'Major retrofit'!$AG$42,IF(F28="Scenario3PBT10",'Major retrofit'!$AH$42,"")))&amp;IF(F28="Scenario1PBT11",'Major retrofit'!$AI$42,IF(F28="Scenario2PBT11",'Major retrofit'!$AJ$42,IF(F28="Scenario3PBT11",'Major retrofit'!$AK$42,"")))&amp;IF(F28="Scenario1PBT12",'Major retrofit'!$AL$42,IF(F28="Scenario2PBT12",'Major retrofit'!$AM$42,IF(F28="Scenario3PBT12",'Major retrofit'!$AN$42,"")))&amp;IF(F28="Scenario1PBT13",'Major retrofit'!$AO$42,IF(F28="Scenario2PBT13",'Major retrofit'!$AP$42,IF(F28="Scenario3PBT13",'Major retrofit'!$AQ$42,"")))&amp;IF(F28="Scenario1PBT14",'Major retrofit'!$AR$42,IF(F28="Scenario2PBT14",'Major retrofit'!$AS$42,IF(F28="Scenario3PBT14",'Major retrofit'!$AT$42,"")))&amp;IF(F28="Scenario1PBT15",'Major retrofit'!$AU$42,IF(F28="Scenario2PBT15",'Major retrofit'!$AV$42,IF(F28="Scenario3PBT15",'Major retrofit'!$AW$42,"")))</f>
        <v/>
      </c>
      <c r="Z28" s="117">
        <f t="shared" si="22"/>
        <v>0</v>
      </c>
      <c r="AA28" s="178" t="str">
        <f>IF(F28="Scenario1PBT1",'Major retrofit'!$E$101,IF(F28="Scenario2PBT1",'Major retrofit'!$F$101,IF(F28="Scenario3PBT1",'Major retrofit'!$G$101,"")))&amp;IF(F28="Scenario1PBT2",'Major retrofit'!$H$101,IF(F28="Scenario2PBT2",'Major retrofit'!$I$101,IF(F28="Scenario3PBT2",'Major retrofit'!$J$101,"")))&amp;IF(F28="Scenario1PBT3",'Major retrofit'!$K$101,IF(F28="Scenario2PBT3",'Major retrofit'!$L$101,IF(F28="Scenario3PBT3",'Major retrofit'!$M$101,"")))&amp;IF(F28="Scenario1PBT4",'Major retrofit'!$N$101,IF(F28="Scenario2PBT4",'Major retrofit'!$O$101,IF(F28="Scenario3PBT4",'Major retrofit'!$P$101,"")))&amp;IF(F28="Scenario1PBT5",'Major retrofit'!$Q$101,IF(F28="Scenario2PBT5",'Major retrofit'!$R$101,IF(F28="Scenario3PBT5",'Major retrofit'!$S$101,"")))&amp;IF(F28="Scenario1PBT6",'Major retrofit'!$T$101,IF(F28="Scenario2PBT6",'Major retrofit'!$U$101,IF(F28="Scenario3PBT6",'Major retrofit'!$V$101,"")))&amp;IF(F28="Scenario1PBT7",'Major retrofit'!$W$101,IF(F28="Scenario2PBT7",'Major retrofit'!$X$101,IF(F28="Scenario3PBT7",'Major retrofit'!$Y$101,"")))&amp;IF(F28="Scenario1PBT8",'Major retrofit'!$Z$101,IF(F28="Scenario2PBT8",'Major retrofit'!$AA$101,IF(F28="Scenario3PBT8",'Major retrofit'!$AB$101,"")))&amp;IF(F28="Scenario1PBT9",'Major retrofit'!$AC$101,IF(F28="Scenario2PBT9",'Major retrofit'!$AD$101,IF(F28="Scenario3PBT9",'Major retrofit'!$AE$101,"")))&amp;IF(F28="Scenario1PBT10",'Major retrofit'!$AF$101,IF(F28="Scenario2PBT10",'Major retrofit'!$AG$101,IF(F28="Scenario3PBT10",'Major retrofit'!$AH$101,"")))&amp;IF(F28="Scenario1PBT11",'Major retrofit'!$AI$101,IF(F28="Scenario2PBT11",'Major retrofit'!$AJ$101,IF(F28="Scenario3PBT11",'Major retrofit'!$AK$101,"")))&amp;IF(F28="Scenario1PBT12",'Major retrofit'!$AL$101,IF(F28="Scenario2PBT12",'Major retrofit'!$AM$101,IF(F28="Scenario3PBT12",'Major retrofit'!$AN$101,"")))&amp;IF(F28="Scenario1PBT13",'Major retrofit'!$AO$101,IF(F28="Scenario2PBT13",'Major retrofit'!$AP$101,IF(F28="Scenario3PBT13",'Major retrofit'!$AQ$101,"")))&amp;IF(F28="Scenario1PBT14",'Major retrofit'!$AR$101,IF(F28="Scenario2PBT14",'Major retrofit'!$AS$101,IF(F28="Scenario3PBT14",'Major retrofit'!$AT$101,"")))&amp;IF(F28="Scenario1PBT15",'Major retrofit'!$AU$101,IF(F28="Scenario2PBT15",'Major retrofit'!$AV$101,IF(F28="Scenario3PBT15",'Major retrofit'!$AW$101,"")))</f>
        <v/>
      </c>
      <c r="AB28" s="179">
        <f t="shared" si="23"/>
        <v>0</v>
      </c>
      <c r="AC28" s="363" t="str">
        <f t="shared" si="24"/>
        <v/>
      </c>
      <c r="AD28" s="353">
        <f>IF(AC28="",IFERROR('Projection_Base-case'!G29-G28,0),0)</f>
        <v>0</v>
      </c>
      <c r="AE28" s="350">
        <f t="shared" si="0"/>
        <v>0</v>
      </c>
      <c r="AF28" s="361">
        <f>IFERROR(100*AD28/'Projection_Base-case'!G29,0)</f>
        <v>0</v>
      </c>
      <c r="AG28" s="352">
        <f>IF(AC28="",IFERROR('Projection_Base-case'!I29-I28,0),0)</f>
        <v>0</v>
      </c>
      <c r="AH28" s="353">
        <f t="shared" si="1"/>
        <v>0</v>
      </c>
      <c r="AI28" s="361">
        <f>IFERROR(100*AG28/'Projection_Base-case'!I29,0)</f>
        <v>0</v>
      </c>
      <c r="AJ28" s="352">
        <f>IF(AC28="",IFERROR('Projection_Base-case'!K29-K28,0),0)</f>
        <v>0</v>
      </c>
      <c r="AK28" s="353">
        <f t="shared" si="2"/>
        <v>0</v>
      </c>
      <c r="AL28" s="361">
        <f>IFERROR(100*AJ28/'Projection_Base-case'!K29,0)</f>
        <v>0</v>
      </c>
      <c r="AM28" s="352">
        <f>-IF(AC28="",IFERROR('Projection_Base-case'!M29-M28,0),0)</f>
        <v>0</v>
      </c>
      <c r="AN28" s="353">
        <f t="shared" si="3"/>
        <v>0</v>
      </c>
      <c r="AO28" s="354">
        <f>IFERROR(IF('Projection_Base-case'!N29&gt;0,100*AN28/'Projection_Base-case'!N29,100*AN28/N28),0)</f>
        <v>0</v>
      </c>
      <c r="AP28" s="355">
        <f>IF(AC28="",IFERROR('Projection_Base-case'!O29-O28,0),0)</f>
        <v>0</v>
      </c>
      <c r="AQ28" s="356">
        <f t="shared" si="4"/>
        <v>0</v>
      </c>
      <c r="AR28" s="356">
        <f>IFERROR(100*AP28/'Projection_Base-case'!O29,0)</f>
        <v>0</v>
      </c>
      <c r="AS28" s="355">
        <f>IF(AC28="",IFERROR('Projection_Base-case'!Q29-Q28,0),0)</f>
        <v>0</v>
      </c>
      <c r="AT28" s="356">
        <f t="shared" si="5"/>
        <v>0</v>
      </c>
      <c r="AU28" s="356">
        <f>IFERROR(100*AS28/'Projection_Base-case'!Q29,0)</f>
        <v>0</v>
      </c>
      <c r="AV28" s="355">
        <f>IF(AC28="",IFERROR('Projection_Base-case'!S29-S28,0),0)</f>
        <v>0</v>
      </c>
      <c r="AW28" s="356">
        <f t="shared" si="6"/>
        <v>0</v>
      </c>
      <c r="AX28" s="357">
        <f>IFERROR(100*AV28/'Projection_Base-case'!S29,0)</f>
        <v>0</v>
      </c>
      <c r="AY28" s="358">
        <f>IF(AC28="",IFERROR('Projection_Base-case'!U29-U28,0),0)</f>
        <v>0</v>
      </c>
      <c r="AZ28" s="359">
        <f t="shared" si="7"/>
        <v>0</v>
      </c>
      <c r="BA28" s="359">
        <f>IFERROR(100*AY28/'Projection_Base-case'!U29,0)</f>
        <v>0</v>
      </c>
      <c r="BB28" s="358">
        <f>IF(AC28="",IFERROR('Projection_Base-case'!W29-W28,0),0)</f>
        <v>0</v>
      </c>
      <c r="BC28" s="359">
        <f t="shared" si="8"/>
        <v>0</v>
      </c>
      <c r="BD28" s="359">
        <f>IFERROR(100*BB28/'Projection_Base-case'!W29,0)</f>
        <v>0</v>
      </c>
      <c r="BE28" s="358">
        <f>IF(AC28="",IFERROR('Projection_Base-case'!Y29-Y28,0),0)</f>
        <v>0</v>
      </c>
      <c r="BF28" s="359">
        <f t="shared" si="9"/>
        <v>0</v>
      </c>
      <c r="BG28" s="359">
        <f>IFERROR(100*BE28/'Projection_Base-case'!Y29,0)</f>
        <v>0</v>
      </c>
      <c r="BH28" s="359">
        <f t="shared" si="10"/>
        <v>0</v>
      </c>
      <c r="BI28" s="360">
        <f t="shared" si="11"/>
        <v>0</v>
      </c>
    </row>
    <row r="29" spans="1:61">
      <c r="A29" s="205">
        <v>25</v>
      </c>
      <c r="B29" s="347">
        <f>IF('Projection_Base-case'!B30&lt;&gt;"",'Projection_Base-case'!B30,0)</f>
        <v>0</v>
      </c>
      <c r="C29" s="347">
        <f>IF('Projection_Base-case'!C30&lt;&gt;"",'Projection_Base-case'!C30,0)</f>
        <v>0</v>
      </c>
      <c r="D29" s="365">
        <f>IF('Projection_Base-case'!D30&lt;&gt;"",'Projection_Base-case'!D30,0)</f>
        <v>0</v>
      </c>
      <c r="E29" s="322"/>
      <c r="F29" s="367" t="str">
        <f t="shared" si="12"/>
        <v>0</v>
      </c>
      <c r="G29" s="177" t="str">
        <f>IF(F29="Scenario1PBT1",'Major retrofit'!$E$6,IF(F29="Scenario2PBT1",'Major retrofit'!$F$6,IF(F29="Scenario3PBT1",'Major retrofit'!$G$6,"")))&amp;IF(F29="Scenario1PBT2",'Major retrofit'!$H$6,IF(F29="Scenario2PBT2",'Major retrofit'!$I$6,IF(F29="Scenario3PBT2",'Major retrofit'!$J$6,"")))&amp;IF(F29="Scenario1PBT3",'Major retrofit'!$K$6,IF(F29="Scenario2PBT3",'Major retrofit'!$L$6,IF(F29="Scenario3PBT3",'Major retrofit'!$M$6,"")))&amp;IF(F29="Scenario1PBT4",'Major retrofit'!$N$6,IF(F29="Scenario2PBT4",'Major retrofit'!$O$6,IF(F29="Scenario3PBT4",'Major retrofit'!$P$6,"")))&amp;IF(F29="Scenario1PBT5",'Major retrofit'!$Q$6,IF(F29="Scenario2PBT5",'Major retrofit'!$R$6,IF(F29="Scenario3PBT5",'Major retrofit'!$S$6,"")))&amp;IF(F29="Scenario1PBT6",'Major retrofit'!$T$6,IF(F29="Scenario2PBT6",'Major retrofit'!$U$6,IF(F29="Scenario3PBT6",'Major retrofit'!$V$6,"")))&amp;IF(F29="Scenario1PBT7",'Major retrofit'!$W$6,IF(F29="Scenario2PBT7",'Major retrofit'!$X$6,IF(F29="Scenario3PBT7",'Major retrofit'!$Y$6,"")))&amp;IF(F29="Scenario1PBT8",'Major retrofit'!$Z$6,IF(F29="Scenario2PBT8",'Major retrofit'!$AA$6,IF(F29="Scenario3PBT8",'Major retrofit'!$AB$6,"")))&amp;IF(F29="Scenario1PBT9",'Major retrofit'!$AC$6,IF(F29="Scenario2PBT9",'Major retrofit'!$AD$6,IF(F29="Scenario3PBT9",'Major retrofit'!$AE$6,"")))&amp;IF(F29="Scenario1PBT10",'Major retrofit'!$AF$6,IF(F29="Scenario2PBT10",'Major retrofit'!$AG$6,IF(F29="Scenario3PBT10",'Major retrofit'!$AH$6,"")))&amp;IF(F29="Scenario1PBT11",'Major retrofit'!$AI$6,IF(F29="Scenario2PBT11",'Major retrofit'!$AJ$6,IF(F29="Scenario3PBT11",'Major retrofit'!$AK$6,"")))&amp;IF(F29="Scenario1PBT12",'Major retrofit'!$AL$6,IF(F29="Scenario2PBT12",'Major retrofit'!$AM$6,IF(F29="Scenario3PBT12",'Major retrofit'!$AN$6,"")))&amp;IF(F29="Scenario1PBT13",'Major retrofit'!$AO$6,IF(F29="Scenario2PBT13",'Major retrofit'!$AP$6,IF(F29="Scenario3PBT13",'Major retrofit'!$AQ$6,"")))&amp;IF(F29="Scenario1PBT14",'Major retrofit'!$AR$6,IF(F29="Scenario2PBT14",'Major retrofit'!$AS$6,IF(F29="Scenario3PBT14",'Major retrofit'!$AT$6,"")))&amp;IF(F29="Scenario1PBT15",'Major retrofit'!$AU$6,IF(F29="Scenario2PBT15",'Major retrofit'!$AV$6,IF(F29="Scenario3PBT15",'Major retrofit'!$AW$6,"")))</f>
        <v/>
      </c>
      <c r="H29" s="117">
        <f t="shared" si="13"/>
        <v>0</v>
      </c>
      <c r="I29" s="178" t="str">
        <f>IF(F29="Scenario1PBT1",'Major retrofit'!$E$16,IF(F29="Scenario2PBT1",'Major retrofit'!$F$16,IF(F29="Scenario3PBT1",'Major retrofit'!$G$16,"")))&amp;IF(F29="Scenario1PBT2",'Major retrofit'!$H$16,IF(F29="Scenario2PBT2",'Major retrofit'!$I$16,IF(F29="Scenario3PBT2",'Major retrofit'!$J$16,"")))&amp;IF(F29="Scenario1PBT3",'Major retrofit'!$K$16,IF(F29="Scenario2PBT3",'Major retrofit'!$L$16,IF(F29="Scenario3PBT3",'Major retrofit'!$M$16,"")))&amp;IF(F29="Scenario1PBT4",'Major retrofit'!$N$16,IF(F29="Scenario2PBT4",'Major retrofit'!$O$16,IF(F29="Scenario3PBT4",'Major retrofit'!$P$16,"")))&amp;IF(F29="Scenario1PBT5",'Major retrofit'!$Q$16,IF(F29="Scenario2PBT5",'Major retrofit'!$R$16,IF(F29="Scenario3PBT5",'Major retrofit'!$S$16,"")))&amp;IF(F29="Scenario1PBT6",'Major retrofit'!$T$16,IF(F29="Scenario2PBT6",'Major retrofit'!$U$16,IF(F29="Scenario3PBT6",'Major retrofit'!$V$16,"")))&amp;IF(F29="Scenario1PBT7",'Major retrofit'!$W$16,IF(F29="Scenario2PBT7",'Major retrofit'!$X$16,IF(F29="Scenario3PBT7",'Major retrofit'!$Y$16,"")))&amp;IF(F29="Scenario1PBT8",'Major retrofit'!$Z$16,IF(F29="Scenario2PBT8",'Major retrofit'!$AA$16,IF(F29="Scenario3PBT8",'Major retrofit'!$AB$16,"")))&amp;IF(F29="Scenario1PBT9",'Major retrofit'!$AC$16,IF(F29="Scenario2PBT9",'Major retrofit'!$AD$16,IF(F29="Scenario3PBT9",'Major retrofit'!$AE$16,"")))&amp;IF(F29="Scenario1PBT10",'Major retrofit'!$AF$16,IF(F29="Scenario2PBT10",'Major retrofit'!$AG$16,IF(F29="Scenario3PBT10",'Major retrofit'!$AH$16,"")))&amp;IF(F29="Scenario1PBT11",'Major retrofit'!$AI$16,IF(F29="Scenario2PBT11",'Major retrofit'!$AJ$16,IF(F29="Scenario3PBT11",'Major retrofit'!$AK$16,"")))&amp;IF(F29="Scenario1PBT12",'Major retrofit'!$AL$16,IF(F29="Scenario2PBT12",'Major retrofit'!$AM$16,IF(F29="Scenario3PBT12",'Major retrofit'!$AN$16,"")))&amp;IF(F29="Scenario1PBT13",'Major retrofit'!$AO$16,IF(F29="Scenario2PBT13",'Major retrofit'!$AP$16,IF(F29="Scenario3PBT13",'Major retrofit'!$AQ$16,"")))&amp;IF(F29="Scenario1PBT14",'Major retrofit'!$AR$16,IF(F29="Scenario2PBT14",'Major retrofit'!$AS$16,IF(F29="Scenario3PBT14",'Major retrofit'!$AT$16,"")))&amp;IF(F29="Scenario1PBT15",'Major retrofit'!$AU$16,IF(F29="Scenario2PBT15",'Major retrofit'!$AV$16,IF(F29="Scenario3PBT15",'Major retrofit'!$AW$16,"")))</f>
        <v/>
      </c>
      <c r="J29" s="117">
        <f t="shared" si="14"/>
        <v>0</v>
      </c>
      <c r="K29" s="117" t="str">
        <f>IF(F29="Scenario1PBT1",'Major retrofit'!$E$18,IF(F29="Scenario2PBT1",'Major retrofit'!$F$18,IF(F29="Scenario3PBT1",'Major retrofit'!$G$18,"")))&amp;IF(F29="Scenario1PBT2",'Major retrofit'!$H$18,IF(F29="Scenario2PBT2",'Major retrofit'!$I$18,IF(F29="Scenario3PBT2",'Major retrofit'!$J$18,"")))&amp;IF(F29="Scenario1PBT3",'Major retrofit'!$K$18,IF(F29="Scenario2PBT3",'Major retrofit'!$L$18,IF(F29="Scenario3PBT3",'Major retrofit'!$M$18,"")))&amp;IF(F29="Scenario1PBT4",'Major retrofit'!$N$18,IF(F29="Scenario2PBT4",'Major retrofit'!$O$18,IF(F29="Scenario3PBT4",'Major retrofit'!$P$18,"")))&amp;IF(F29="Scenario1PBT5",'Major retrofit'!$Q$18,IF(F29="Scenario2PBT5",'Major retrofit'!$R$18,IF(F29="Scenario3PBT5",'Major retrofit'!$S$18,"")))&amp;IF(F29="Scenario1PBT6",'Major retrofit'!$T$18,IF(F29="Scenario2PBT6",'Major retrofit'!$U$18,IF(F29="Scenario3PBT6",'Major retrofit'!$V$18,"")))&amp;IF(F29="Scenario1PBT7",'Major retrofit'!$W$18,IF(F29="Scenario2PBT7",'Major retrofit'!$X$18,IF(F29="Scenario3PBT7",'Major retrofit'!$Y$18,"")))&amp;IF(F29="Scenario1PBT8",'Major retrofit'!$Z$18,IF(F29="Scenario2PBT8",'Major retrofit'!$AA$18,IF(F29="Scenario3PBT8",'Major retrofit'!$AB$18,"")))&amp;IF(F29="Scenario1PBT9",'Major retrofit'!$AC$18,IF(F29="Scenario2PBT9",'Major retrofit'!$AD$18,IF(F29="Scenario3PBT9",'Major retrofit'!$AE$18,"")))&amp;IF(F29="Scenario1PBT10",'Major retrofit'!$AF$18,IF(F29="Scenario2PBT10",'Major retrofit'!$AG$18,IF(F29="Scenario3PBT10",'Major retrofit'!$AH$18,"")))&amp;IF(F29="Scenario1PBT11",'Major retrofit'!$AI$18,IF(F29="Scenario2PBT11",'Major retrofit'!$AJ$18,IF(F29="Scenario3PBT11",'Major retrofit'!$AK$18,"")))&amp;IF(F29="Scenario1PBT12",'Major retrofit'!$AL$18,IF(F29="Scenario2PBT12",'Major retrofit'!$AM$18,IF(F29="Scenario3PBT12",'Major retrofit'!$AN$18,"")))&amp;IF(F29="Scenario1PBT13",'Major retrofit'!$AO$18,IF(F29="Scenario2PBT13",'Major retrofit'!$AP$18,IF(F29="Scenario3PBT13",'Major retrofit'!$AQ$18,"")))&amp;IF(F29="Scenario1PBT14",'Major retrofit'!$AR$18,IF(F29="Scenario2PBT14",'Major retrofit'!$AS$18,IF(F29="Scenario3PBT14",'Major retrofit'!$AT$18,"")))&amp;IF(F29="Scenario1PBT15",'Major retrofit'!$AU$18,IF(F29="Scenario2PBT15",'Major retrofit'!$AV$18,IF(F29="Scenario3PBT15",'Major retrofit'!$AW$18,"")))</f>
        <v/>
      </c>
      <c r="L29" s="117">
        <f t="shared" si="15"/>
        <v>0</v>
      </c>
      <c r="M29" s="117" t="str">
        <f>IF(F29="Scenario1PBT1",'Major retrofit'!$E$20,IF(F29="Scenario2PBT1",'Major retrofit'!$F$20,IF(F29="Scenario3PBT1",'Major retrofit'!$G$20,"")))&amp;IF(F29="Scenario1PBT2",'Major retrofit'!$H$20,IF(F29="Scenario2PBT2",'Major retrofit'!$I$20,IF(F29="Scenario3PBT2",'Major retrofit'!$J$20,"")))&amp;IF(F29="Scenario1PBT3",'Major retrofit'!$K$20,IF(F29="Scenario2PBT3",'Major retrofit'!$L$20,IF(F29="Scenario3PBT3",'Major retrofit'!$M$20,"")))&amp;IF(F29="Scenario1PBT4",'Major retrofit'!$N$20,IF(F29="Scenario2PBT4",'Major retrofit'!$O$20,IF(F29="Scenario3PBT4",'Major retrofit'!$P$20,"")))&amp;IF(F29="Scenario1PBT5",'Major retrofit'!$Q$20,IF(F29="Scenario2PBT5",'Major retrofit'!$R$20,IF(F29="Scenario3PBT5",'Major retrofit'!$S$20,"")))&amp;IF(F29="Scenario1PBT6",'Major retrofit'!$T$20,IF(F29="Scenario2PBT6",'Major retrofit'!$U$20,IF(F29="Scenario3PBT6",'Major retrofit'!$V$20,"")))&amp;IF(F29="Scenario1PBT7",'Major retrofit'!$W$20,IF(F29="Scenario2PBT7",'Major retrofit'!$X$20,IF(F29="Scenario3PBT7",'Major retrofit'!$Y$20,"")))&amp;IF(F29="Scenario1PBT8",'Major retrofit'!$Z$20,IF(F29="Scenario2PBT8",'Major retrofit'!$AA$20,IF(F29="Scenario3PBT8",'Major retrofit'!$AB$20,"")))&amp;IF(F29="Scenario1PBT9",'Major retrofit'!$AC$20,IF(F29="Scenario2PBT9",'Major retrofit'!$AD$20,IF(F29="Scenario3PBT9",'Major retrofit'!$AE$20,"")))&amp;IF(F29="Scenario1PBT10",'Major retrofit'!$AF$20,IF(F29="Scenario2PBT10",'Major retrofit'!$AG$20,IF(F29="Scenario3PBT10",'Major retrofit'!$AH$20,"")))&amp;IF(F29="Scenario1PBT11",'Major retrofit'!$AI$20,IF(F29="Scenario2PBT11",'Major retrofit'!$AJ$20,IF(F29="Scenario3PBT11",'Major retrofit'!$AK$20,"")))&amp;IF(F29="Scenario1PBT12",'Major retrofit'!$AL$20,IF(F29="Scenario2PBT12",'Major retrofit'!$AM$20,IF(F29="Scenario3PBT12",'Major retrofit'!$AN$20,"")))&amp;IF(F29="Scenario1PBT13",'Major retrofit'!$AO$20,IF(F29="Scenario2PBT13",'Major retrofit'!$AP$20,IF(F29="Scenario3PBT13",'Major retrofit'!$AQ$20,"")))&amp;IF(F29="Scenario1PBT14",'Major retrofit'!$AR$20,IF(F29="Scenario2PBT14",'Major retrofit'!$AS$20,IF(F29="Scenario3PBT14",'Major retrofit'!$AT$20,"")))&amp;IF(F29="Scenario1PBT15",'Major retrofit'!$AU$20,IF(F29="Scenario2PBT15",'Major retrofit'!$AV$20,IF(F29="Scenario3PBT15",'Major retrofit'!$AW$20,"")))</f>
        <v/>
      </c>
      <c r="N29" s="118">
        <f t="shared" si="16"/>
        <v>0</v>
      </c>
      <c r="O29" s="206" t="str">
        <f>IF(F29="Scenario1PBT1",'Major retrofit'!$E$23,IF(F29="Scenario2PBT1",'Major retrofit'!$F$23,IF(F29="Scenario3PBT1",'Major retrofit'!$G$23,"")))&amp;IF(F29="Scenario1PBT2",'Major retrofit'!$H$23,IF(F29="Scenario2PBT2",'Major retrofit'!$I$23,IF(F29="Scenario3PBT2",'Major retrofit'!$J$23,"")))&amp;IF(F29="Scenario1PBT3",'Major retrofit'!$K$23,IF(F29="Scenario2PBT3",'Major retrofit'!$L$23,IF(F29="Scenario3PBT3",'Major retrofit'!$M$23,"")))&amp;IF(F29="Scenario1PBT4",'Major retrofit'!$N$23,IF(F29="Scenario2PBT4",'Major retrofit'!$O$23,IF(F29="Scenario3PBT4",'Major retrofit'!$P$23,"")))&amp;IF(F29="Scenario1PBT5",'Major retrofit'!$Q$23,IF(F29="Scenario2PBT5",'Major retrofit'!$R$23,IF(F29="Scenario3PBT5",'Major retrofit'!$S$23,"")))&amp;IF(F29="Scenario1PBT6",'Major retrofit'!$T$23,IF(F29="Scenario2PBT6",'Major retrofit'!$U$23,IF(F29="Scenario3PBT6",'Major retrofit'!$V$23,"")))&amp;IF(F29="Scenario1PBT7",'Major retrofit'!$W$23,IF(F29="Scenario2PBT7",'Major retrofit'!$X$23,IF(F29="Scenario3PBT7",'Major retrofit'!$Y$23,"")))&amp;IF(F29="Scenario1PBT8",'Major retrofit'!$Z$23,IF(F29="Scenario2PBT8",'Major retrofit'!$AA$23,IF(F29="Scenario3PBT8",'Major retrofit'!$AB$23,"")))&amp;IF(F29="Scenario1PBT9",'Major retrofit'!$AC$23,IF(F29="Scenario2PBT9",'Major retrofit'!$AD$23,IF(F29="Scenario3PBT9",'Major retrofit'!$AE$23,"")))&amp;IF(F29="Scenario1PBT10",'Major retrofit'!$AF$23,IF(F29="Scenario2PBT10",'Major retrofit'!$AG$23,IF(F29="Scenario3PBT10",'Major retrofit'!$AH$23,"")))&amp;IF(F29="Scenario1PBT11",'Major retrofit'!$AI$23,IF(F29="Scenario2PBT11",'Major retrofit'!$AJ$23,IF(F29="Scenario3PBT11",'Major retrofit'!$AK$23,"")))&amp;IF(F29="Scenario1PBT12",'Major retrofit'!$AL$23,IF(F29="Scenario2PBT12",'Major retrofit'!$AM$23,IF(F29="Scenario3PBT12",'Major retrofit'!$AN$23,"")))&amp;IF(F29="Scenario1PBT13",'Major retrofit'!$AO$23,IF(F29="Scenario2PBT13",'Major retrofit'!$AP$23,IF(F29="Scenario3PBT13",'Major retrofit'!$AQ$23,"")))&amp;IF(F29="Scenario1PBT14",'Major retrofit'!$AR$23,IF(F29="Scenario2PBT14",'Major retrofit'!$AS$23,IF(F29="Scenario3PBT14",'Major retrofit'!$AT$23,"")))&amp;IF(F29="Scenario1PBT15",'Major retrofit'!$AU$23,IF(F29="Scenario2PBT15",'Major retrofit'!$AV$23,IF(F29="Scenario3PBT15",'Major retrofit'!$AW$23,"")))</f>
        <v/>
      </c>
      <c r="P29" s="117">
        <f t="shared" si="17"/>
        <v>0</v>
      </c>
      <c r="Q29" s="117" t="str">
        <f>IF(F29="Scenario1PBT1",'Major retrofit'!$E$25,IF(F29="Scenario2PBT1",'Major retrofit'!$F$25,IF(F29="Scenario3PBT1",'Major retrofit'!$G$25,"")))&amp;IF(F29="Scenario1PBT2",'Major retrofit'!$H$25,IF(F29="Scenario2PBT2",'Major retrofit'!$I$25,IF(F29="Scenario3PBT2",'Major retrofit'!$J$25,"")))&amp;IF(F29="Scenario1PBT3",'Major retrofit'!$K$25,IF(F29="Scenario2PBT3",'Major retrofit'!$L$25,IF(F29="Scenario3PBT3",'Major retrofit'!$M$25,"")))&amp;IF(F29="Scenario1PBT4",'Major retrofit'!$N$25,IF(F29="Scenario2PBT4",'Major retrofit'!$O$25,IF(F29="Scenario3PBT4",'Major retrofit'!$P$25,"")))&amp;IF(F29="Scenario1PBT5",'Major retrofit'!$Q$25,IF(F29="Scenario2PBT5",'Major retrofit'!$R$25,IF(F29="Scenario3PBT5",'Major retrofit'!$S$25,"")))&amp;IF(F29="Scenario1PBT6",'Major retrofit'!$T$25,IF(F29="Scenario2PBT6",'Major retrofit'!$U$25,IF(F29="Scenario3PBT6",'Major retrofit'!$V$25,"")))&amp;IF(F29="Scenario1PBT7",'Major retrofit'!$W$25,IF(F29="Scenario2PBT7",'Major retrofit'!$X$25,IF(F29="Scenario3PBT7",'Major retrofit'!$Y$25,"")))&amp;IF(F29="Scenario1PBT8",'Major retrofit'!$Z$25,IF(F29="Scenario2PBT8",'Major retrofit'!$AA$25,IF(F29="Scenario3PBT8",'Major retrofit'!$AB$25,"")))&amp;IF(F29="Scenario1PBT9",'Major retrofit'!$AC$25,IF(F29="Scenario2PBT9",'Major retrofit'!$AD$25,IF(F29="Scenario3PBT9",'Major retrofit'!$AE$25,"")))&amp;IF(F29="Scenario1PBT10",'Major retrofit'!$AF$25,IF(F29="Scenario2PBT10",'Major retrofit'!$AG$25,IF(F29="Scenario3PBT10",'Major retrofit'!$AH$25,"")))&amp;IF(F29="Scenario1PBT11",'Major retrofit'!$AI$25,IF(F29="Scenario2PBT11",'Major retrofit'!$AJ$25,IF(F29="Scenario3PBT11",'Major retrofit'!$AK$25,"")))&amp;IF(F29="Scenario1PBT12",'Major retrofit'!$AL$25,IF(F29="Scenario2PBT12",'Major retrofit'!$AM$25,IF(F29="Scenario3PBT12",'Major retrofit'!$AN$25,"")))&amp;IF(F29="Scenario1PBT13",'Major retrofit'!$AO$25,IF(F29="Scenario2PBT13",'Major retrofit'!$AP$25,IF(F29="Scenario3PBT13",'Major retrofit'!$AQ$25,"")))&amp;IF(F29="Scenario1PBT14",'Major retrofit'!$AR$25,IF(F29="Scenario2PBT14",'Major retrofit'!$AS$25,IF(F29="Scenario3PBT14",'Major retrofit'!$AT$25,"")))&amp;IF(F29="Scenario1PBT15",'Major retrofit'!$AU$25,IF(F29="Scenario2PBT15",'Major retrofit'!$AV$25,IF(F29="Scenario3PBT15",'Major retrofit'!$AW$25,"")))</f>
        <v/>
      </c>
      <c r="R29" s="117">
        <f t="shared" si="18"/>
        <v>0</v>
      </c>
      <c r="S29" s="117" t="str">
        <f>IF(F29="Scenario1PBT1",'Major retrofit'!$E$27,IF(F29="Scenario2PBT1",'Major retrofit'!$F$27,IF(F29="Scenario3PBT1",'Major retrofit'!$G$27,"")))&amp;IF(F29="Scenario1PBT2",'Major retrofit'!$H$27,IF(F29="Scenario2PBT2",'Major retrofit'!$I$27,IF(F29="Scenario3PBT2",'Major retrofit'!$J$27,"")))&amp;IF(F29="Scenario1PBT3",'Major retrofit'!$K$27,IF(F29="Scenario2PBT3",'Major retrofit'!$L$27,IF(F29="Scenario3PBT3",'Major retrofit'!$M$27,"")))&amp;IF(F29="Scenario1PBT4",'Major retrofit'!$N$27,IF(F29="Scenario2PBT4",'Major retrofit'!$O$27,IF(F29="Scenario3PBT4",'Major retrofit'!$P$27,"")))&amp;IF(F29="Scenario1PBT5",'Major retrofit'!$Q$27,IF(F29="Scenario2PBT5",'Major retrofit'!$R$27,IF(F29="Scenario3PBT5",'Major retrofit'!$S$27,"")))&amp;IF(F29="Scenario1PBT6",'Major retrofit'!$T$27,IF(F29="Scenario2PBT6",'Major retrofit'!$U$27,IF(F29="Scenario3PBT6",'Major retrofit'!$V$27,"")))&amp;IF(F29="Scenario1PBT7",'Major retrofit'!$W$27,IF(F29="Scenario2PBT7",'Major retrofit'!$X$27,IF(F29="Scenario3PBT7",'Major retrofit'!$Y$27,"")))&amp;IF(F29="Scenario1PBT8",'Major retrofit'!$Z$27,IF(F29="Scenario2PBT8",'Major retrofit'!$AA$27,IF(F29="Scenario3PBT8",'Major retrofit'!$AB$27,"")))&amp;IF(F29="Scenario1PBT9",'Major retrofit'!$AC$27,IF(F29="Scenario2PBT9",'Major retrofit'!$AD$27,IF(F29="Scenario3PBT9",'Major retrofit'!$AE$27,"")))&amp;IF(F29="Scenario1PBT10",'Major retrofit'!$AF$27,IF(F29="Scenario2PBT10",'Major retrofit'!$AG$27,IF(F29="Scenario3PBT10",'Major retrofit'!$AH$27,"")))&amp;IF(F29="Scenario1PBT11",'Major retrofit'!$AI$27,IF(F29="Scenario2PBT11",'Major retrofit'!$AJ$27,IF(F29="Scenario3PBT11",'Major retrofit'!$AK$27,"")))&amp;IF(F29="Scenario1PBT12",'Major retrofit'!$AL$27,IF(F29="Scenario2PBT12",'Major retrofit'!$AM$27,IF(F29="Scenario3PBT12",'Major retrofit'!$AN$27,"")))&amp;IF(F29="Scenario1PBT13",'Major retrofit'!$AO$27,IF(F29="Scenario2PBT13",'Major retrofit'!$AP$27,IF(F29="Scenario3PBT13",'Major retrofit'!$AQ$27,"")))&amp;IF(F29="Scenario1PBT14",'Major retrofit'!$AR$27,IF(F29="Scenario2PBT14",'Major retrofit'!$AS$27,IF(F29="Scenario3PBT14",'Major retrofit'!$AT$27,"")))&amp;IF(F29="Scenario1PBT15",'Major retrofit'!$AU$27,IF(F29="Scenario2PBT15",'Major retrofit'!$AV$27,IF(F29="Scenario3PBT15",'Major retrofit'!$AW$27,"")))</f>
        <v/>
      </c>
      <c r="T29" s="207">
        <f t="shared" si="19"/>
        <v>0</v>
      </c>
      <c r="U29" s="206" t="str">
        <f>IF(F29="Scenario1PBT1",'Major retrofit'!$E$38,IF(F29="Scenario2PBT1",'Major retrofit'!$F$38,IF(F29="Scenario3PBT1",'Major retrofit'!$G$38,"")))&amp;IF(F29="Scenario1PBT2",'Major retrofit'!$H$38,IF(F29="Scenario2PBT2",'Major retrofit'!$I$38,IF(F29="Scenario3PBT2",'Major retrofit'!$J$38,"")))&amp;IF(F29="Scenario1PBT3",'Major retrofit'!$K$38,IF(F29="Scenario2PBT3",'Major retrofit'!$L$38,IF(F29="Scenario3PBT3",'Major retrofit'!$M$38,"")))&amp;IF(F29="Scenario1PBT4",'Major retrofit'!$N$38,IF(F29="Scenario2PBT4",'Major retrofit'!$O$38,IF(F29="Scenario3PBT4",'Major retrofit'!$P$38,"")))&amp;IF(F29="Scenario1PBT5",'Major retrofit'!$Q$38,IF(F29="Scenario2PBT5",'Major retrofit'!$R$38,IF(F29="Scenario3PBT5",'Major retrofit'!$S$38,"")))&amp;IF(F29="Scenario1PBT6",'Major retrofit'!$T$38,IF(F29="Scenario2PBT6",'Major retrofit'!$U$38,IF(F29="Scenario3PBT6",'Major retrofit'!$V$38,"")))&amp;IF(F29="Scenario1PBT7",'Major retrofit'!$W$38,IF(F29="Scenario2PBT7",'Major retrofit'!$X$38,IF(F29="Scenario3PBT7",'Major retrofit'!$Y$38,"")))&amp;IF(F29="Scenario1PBT8",'Major retrofit'!$Z$38,IF(F29="Scenario2PBT8",'Major retrofit'!$AA$38,IF(F29="Scenario3PBT8",'Major retrofit'!$AB$38,"")))&amp;IF(F29="Scenario1PBT9",'Major retrofit'!$AC$38,IF(F29="Scenario2PBT9",'Major retrofit'!$AD$38,IF(F29="Scenario3PBT9",'Major retrofit'!$AE$38,"")))&amp;IF(F29="Scenario1PBT10",'Major retrofit'!$AF$38,IF(F29="Scenario2PBT10",'Major retrofit'!$AG$38,IF(F29="Scenario3PBT10",'Major retrofit'!$AH$38,"")))&amp;IF(F29="Scenario1PBT11",'Major retrofit'!$AI$38,IF(F29="Scenario2PBT11",'Major retrofit'!$AJ$38,IF(F29="Scenario3PBT11",'Major retrofit'!$AK$38,"")))&amp;IF(F29="Scenario1PBT12",'Major retrofit'!$AL$38,IF(F29="Scenario2PBT12",'Major retrofit'!$AM$38,IF(F29="Scenario3PBT12",'Major retrofit'!$AN$38,"")))&amp;IF(F29="Scenario1PBT13",'Major retrofit'!$AO$38,IF(F29="Scenario2PBT13",'Major retrofit'!$AP$38,IF(F29="Scenario3PBT13",'Major retrofit'!$AQ$38,"")))&amp;IF(F29="Scenario1PBT14",'Major retrofit'!$AR$38,IF(F29="Scenario2PBT14",'Major retrofit'!$AS$38,IF(F29="Scenario3PBT14",'Major retrofit'!$AT$38,"")))&amp;IF(F29="Scenario1PBT15",'Major retrofit'!$AU$38,IF(F29="Scenario2PBT15",'Major retrofit'!$AV$38,IF(F29="Scenario3PBT15",'Major retrofit'!$AW$38,"")))</f>
        <v/>
      </c>
      <c r="V29" s="117">
        <f t="shared" si="20"/>
        <v>0</v>
      </c>
      <c r="W29" s="117" t="str">
        <f>IF(F29="Scenario1PBT1",'Major retrofit'!$E$40,IF(F29="Scenario2PBT1",'Major retrofit'!$F$40,IF(F29="Scenario3PBT1",'Major retrofit'!$G$40,"")))&amp;IF(F29="Scenario1PBT2",'Major retrofit'!$H$40,IF(F29="Scenario2PBT2",'Major retrofit'!$I$40,IF(F29="Scenario3PBT2",'Major retrofit'!$J$40,"")))&amp;IF(F29="Scenario1PBT3",'Major retrofit'!$K$40,IF(F29="Scenario2PBT3",'Major retrofit'!$L$40,IF(F29="Scenario3PBT3",'Major retrofit'!$M$40,"")))&amp;IF(F29="Scenario1PBT4",'Major retrofit'!$N$40,IF(F29="Scenario2PBT4",'Major retrofit'!$O$40,IF(F29="Scenario3PBT4",'Major retrofit'!$P$40,"")))&amp;IF(F29="Scenario1PBT5",'Major retrofit'!$Q$40,IF(F29="Scenario2PBT5",'Major retrofit'!$R$40,IF(F29="Scenario3PBT5",'Major retrofit'!$S$40,"")))&amp;IF(F29="Scenario1PBT6",'Major retrofit'!$T$40,IF(F29="Scenario2PBT6",'Major retrofit'!$U$40,IF(F29="Scenario3PBT6",'Major retrofit'!$V$40,"")))&amp;IF(F29="Scenario1PBT7",'Major retrofit'!$W$40,IF(F29="Scenario2PBT7",'Major retrofit'!$X$40,IF(F29="Scenario3PBT7",'Major retrofit'!$Y$40,"")))&amp;IF(F29="Scenario1PBT8",'Major retrofit'!$Z$40,IF(F29="Scenario2PBT8",'Major retrofit'!$AA$40,IF(F29="Scenario3PBT8",'Major retrofit'!$AB$40,"")))&amp;IF(F29="Scenario1PBT9",'Major retrofit'!$AC$40,IF(F29="Scenario2PBT9",'Major retrofit'!$AD$40,IF(F29="Scenario3PBT9",'Major retrofit'!$AE$40,"")))&amp;IF(F29="Scenario1PBT10",'Major retrofit'!$AF$40,IF(F29="Scenario2PBT10",'Major retrofit'!$AG$40,IF(F29="Scenario3PBT10",'Major retrofit'!$AH$40,"")))&amp;IF(F29="Scenario1PBT11",'Major retrofit'!$AI$40,IF(F29="Scenario2PBT11",'Major retrofit'!$AJ$40,IF(F29="Scenario3PBT11",'Major retrofit'!$AK$40,"")))&amp;IF(F29="Scenario1PBT12",'Major retrofit'!$AL$40,IF(F29="Scenario2PBT12",'Major retrofit'!$AM$40,IF(F29="Scenario3PBT12",'Major retrofit'!$AN$40,"")))&amp;IF(F29="Scenario1PBT13",'Major retrofit'!$AO$40,IF(F29="Scenario2PBT13",'Major retrofit'!$AP$40,IF(F29="Scenario3PBT13",'Major retrofit'!$AQ$40,"")))&amp;IF(F29="Scenario1PBT14",'Major retrofit'!$AR$40,IF(F29="Scenario2PBT14",'Major retrofit'!$AS$40,IF(F29="Scenario3PBT14",'Major retrofit'!$AT$40,"")))&amp;IF(F29="Scenario1PBT15",'Major retrofit'!$AU$40,IF(F29="Scenario2PBT15",'Major retrofit'!$AV$40,IF(F29="Scenario3PBT15",'Major retrofit'!$AW$40,"")))</f>
        <v/>
      </c>
      <c r="X29" s="117">
        <f t="shared" si="21"/>
        <v>0</v>
      </c>
      <c r="Y29" s="117" t="str">
        <f>IF(F29="Scenario1PBT1",'Major retrofit'!$E$42,IF(F29="Scenario2PBT1",'Major retrofit'!$F$42,IF(F29="Scenario3PBT1",'Major retrofit'!$G$42,"")))&amp;IF(F29="Scenario1PBT2",'Major retrofit'!$H$42,IF(F29="Scenario2PBT2",'Major retrofit'!$I$42,IF(F29="Scenario3PBT2",'Major retrofit'!$J$42,"")))&amp;IF(F29="Scenario1PBT3",'Major retrofit'!$K$42,IF(F29="Scenario2PBT3",'Major retrofit'!$L$42,IF(F29="Scenario3PBT3",'Major retrofit'!$M$42,"")))&amp;IF(F29="Scenario1PBT4",'Major retrofit'!$N$42,IF(F29="Scenario2PBT4",'Major retrofit'!$O$42,IF(F29="Scenario3PBT4",'Major retrofit'!$P$42,"")))&amp;IF(F29="Scenario1PBT5",'Major retrofit'!$Q$42,IF(F29="Scenario2PBT5",'Major retrofit'!$R$42,IF(F29="Scenario3PBT5",'Major retrofit'!$S$42,"")))&amp;IF(F29="Scenario1PBT6",'Major retrofit'!$T$42,IF(F29="Scenario2PBT6",'Major retrofit'!$U$42,IF(F29="Scenario3PBT6",'Major retrofit'!$V$42,"")))&amp;IF(F29="Scenario1PBT7",'Major retrofit'!$W$42,IF(F29="Scenario2PBT7",'Major retrofit'!$X$42,IF(F29="Scenario3PBT7",'Major retrofit'!$Y$42,"")))&amp;IF(F29="Scenario1PBT8",'Major retrofit'!$Z$42,IF(F29="Scenario2PBT8",'Major retrofit'!$AA$42,IF(F29="Scenario3PBT8",'Major retrofit'!$AB$42,"")))&amp;IF(F29="Scenario1PBT9",'Major retrofit'!$AC$42,IF(F29="Scenario2PBT9",'Major retrofit'!$AD$42,IF(F29="Scenario3PBT9",'Major retrofit'!$AE$42,"")))&amp;IF(F29="Scenario1PBT10",'Major retrofit'!$AF$42,IF(F29="Scenario2PBT10",'Major retrofit'!$AG$42,IF(F29="Scenario3PBT10",'Major retrofit'!$AH$42,"")))&amp;IF(F29="Scenario1PBT11",'Major retrofit'!$AI$42,IF(F29="Scenario2PBT11",'Major retrofit'!$AJ$42,IF(F29="Scenario3PBT11",'Major retrofit'!$AK$42,"")))&amp;IF(F29="Scenario1PBT12",'Major retrofit'!$AL$42,IF(F29="Scenario2PBT12",'Major retrofit'!$AM$42,IF(F29="Scenario3PBT12",'Major retrofit'!$AN$42,"")))&amp;IF(F29="Scenario1PBT13",'Major retrofit'!$AO$42,IF(F29="Scenario2PBT13",'Major retrofit'!$AP$42,IF(F29="Scenario3PBT13",'Major retrofit'!$AQ$42,"")))&amp;IF(F29="Scenario1PBT14",'Major retrofit'!$AR$42,IF(F29="Scenario2PBT14",'Major retrofit'!$AS$42,IF(F29="Scenario3PBT14",'Major retrofit'!$AT$42,"")))&amp;IF(F29="Scenario1PBT15",'Major retrofit'!$AU$42,IF(F29="Scenario2PBT15",'Major retrofit'!$AV$42,IF(F29="Scenario3PBT15",'Major retrofit'!$AW$42,"")))</f>
        <v/>
      </c>
      <c r="Z29" s="117">
        <f t="shared" si="22"/>
        <v>0</v>
      </c>
      <c r="AA29" s="178" t="str">
        <f>IF(F29="Scenario1PBT1",'Major retrofit'!$E$101,IF(F29="Scenario2PBT1",'Major retrofit'!$F$101,IF(F29="Scenario3PBT1",'Major retrofit'!$G$101,"")))&amp;IF(F29="Scenario1PBT2",'Major retrofit'!$H$101,IF(F29="Scenario2PBT2",'Major retrofit'!$I$101,IF(F29="Scenario3PBT2",'Major retrofit'!$J$101,"")))&amp;IF(F29="Scenario1PBT3",'Major retrofit'!$K$101,IF(F29="Scenario2PBT3",'Major retrofit'!$L$101,IF(F29="Scenario3PBT3",'Major retrofit'!$M$101,"")))&amp;IF(F29="Scenario1PBT4",'Major retrofit'!$N$101,IF(F29="Scenario2PBT4",'Major retrofit'!$O$101,IF(F29="Scenario3PBT4",'Major retrofit'!$P$101,"")))&amp;IF(F29="Scenario1PBT5",'Major retrofit'!$Q$101,IF(F29="Scenario2PBT5",'Major retrofit'!$R$101,IF(F29="Scenario3PBT5",'Major retrofit'!$S$101,"")))&amp;IF(F29="Scenario1PBT6",'Major retrofit'!$T$101,IF(F29="Scenario2PBT6",'Major retrofit'!$U$101,IF(F29="Scenario3PBT6",'Major retrofit'!$V$101,"")))&amp;IF(F29="Scenario1PBT7",'Major retrofit'!$W$101,IF(F29="Scenario2PBT7",'Major retrofit'!$X$101,IF(F29="Scenario3PBT7",'Major retrofit'!$Y$101,"")))&amp;IF(F29="Scenario1PBT8",'Major retrofit'!$Z$101,IF(F29="Scenario2PBT8",'Major retrofit'!$AA$101,IF(F29="Scenario3PBT8",'Major retrofit'!$AB$101,"")))&amp;IF(F29="Scenario1PBT9",'Major retrofit'!$AC$101,IF(F29="Scenario2PBT9",'Major retrofit'!$AD$101,IF(F29="Scenario3PBT9",'Major retrofit'!$AE$101,"")))&amp;IF(F29="Scenario1PBT10",'Major retrofit'!$AF$101,IF(F29="Scenario2PBT10",'Major retrofit'!$AG$101,IF(F29="Scenario3PBT10",'Major retrofit'!$AH$101,"")))&amp;IF(F29="Scenario1PBT11",'Major retrofit'!$AI$101,IF(F29="Scenario2PBT11",'Major retrofit'!$AJ$101,IF(F29="Scenario3PBT11",'Major retrofit'!$AK$101,"")))&amp;IF(F29="Scenario1PBT12",'Major retrofit'!$AL$101,IF(F29="Scenario2PBT12",'Major retrofit'!$AM$101,IF(F29="Scenario3PBT12",'Major retrofit'!$AN$101,"")))&amp;IF(F29="Scenario1PBT13",'Major retrofit'!$AO$101,IF(F29="Scenario2PBT13",'Major retrofit'!$AP$101,IF(F29="Scenario3PBT13",'Major retrofit'!$AQ$101,"")))&amp;IF(F29="Scenario1PBT14",'Major retrofit'!$AR$101,IF(F29="Scenario2PBT14",'Major retrofit'!$AS$101,IF(F29="Scenario3PBT14",'Major retrofit'!$AT$101,"")))&amp;IF(F29="Scenario1PBT15",'Major retrofit'!$AU$101,IF(F29="Scenario2PBT15",'Major retrofit'!$AV$101,IF(F29="Scenario3PBT15",'Major retrofit'!$AW$101,"")))</f>
        <v/>
      </c>
      <c r="AB29" s="179">
        <f t="shared" si="23"/>
        <v>0</v>
      </c>
      <c r="AC29" s="363" t="str">
        <f t="shared" si="24"/>
        <v/>
      </c>
      <c r="AD29" s="353">
        <f>IF(AC29="",IFERROR('Projection_Base-case'!G30-G29,0),0)</f>
        <v>0</v>
      </c>
      <c r="AE29" s="350">
        <f t="shared" si="0"/>
        <v>0</v>
      </c>
      <c r="AF29" s="361">
        <f>IFERROR(100*AD29/'Projection_Base-case'!G30,0)</f>
        <v>0</v>
      </c>
      <c r="AG29" s="352">
        <f>IF(AC29="",IFERROR('Projection_Base-case'!I30-I29,0),0)</f>
        <v>0</v>
      </c>
      <c r="AH29" s="353">
        <f t="shared" si="1"/>
        <v>0</v>
      </c>
      <c r="AI29" s="361">
        <f>IFERROR(100*AG29/'Projection_Base-case'!I30,0)</f>
        <v>0</v>
      </c>
      <c r="AJ29" s="352">
        <f>IF(AC29="",IFERROR('Projection_Base-case'!K30-K29,0),0)</f>
        <v>0</v>
      </c>
      <c r="AK29" s="353">
        <f t="shared" si="2"/>
        <v>0</v>
      </c>
      <c r="AL29" s="361">
        <f>IFERROR(100*AJ29/'Projection_Base-case'!K30,0)</f>
        <v>0</v>
      </c>
      <c r="AM29" s="352">
        <f>-IF(AC29="",IFERROR('Projection_Base-case'!M30-M29,0),0)</f>
        <v>0</v>
      </c>
      <c r="AN29" s="353">
        <f t="shared" si="3"/>
        <v>0</v>
      </c>
      <c r="AO29" s="354">
        <f>IFERROR(IF('Projection_Base-case'!N30&gt;0,100*AN29/'Projection_Base-case'!N30,100*AN29/N29),0)</f>
        <v>0</v>
      </c>
      <c r="AP29" s="355">
        <f>IF(AC29="",IFERROR('Projection_Base-case'!O30-O29,0),0)</f>
        <v>0</v>
      </c>
      <c r="AQ29" s="356">
        <f t="shared" si="4"/>
        <v>0</v>
      </c>
      <c r="AR29" s="356">
        <f>IFERROR(100*AP29/'Projection_Base-case'!O30,0)</f>
        <v>0</v>
      </c>
      <c r="AS29" s="355">
        <f>IF(AC29="",IFERROR('Projection_Base-case'!Q30-Q29,0),0)</f>
        <v>0</v>
      </c>
      <c r="AT29" s="356">
        <f t="shared" si="5"/>
        <v>0</v>
      </c>
      <c r="AU29" s="356">
        <f>IFERROR(100*AS29/'Projection_Base-case'!Q30,0)</f>
        <v>0</v>
      </c>
      <c r="AV29" s="355">
        <f>IF(AC29="",IFERROR('Projection_Base-case'!S30-S29,0),0)</f>
        <v>0</v>
      </c>
      <c r="AW29" s="356">
        <f t="shared" si="6"/>
        <v>0</v>
      </c>
      <c r="AX29" s="357">
        <f>IFERROR(100*AV29/'Projection_Base-case'!S30,0)</f>
        <v>0</v>
      </c>
      <c r="AY29" s="358">
        <f>IF(AC29="",IFERROR('Projection_Base-case'!U30-U29,0),0)</f>
        <v>0</v>
      </c>
      <c r="AZ29" s="359">
        <f t="shared" si="7"/>
        <v>0</v>
      </c>
      <c r="BA29" s="359">
        <f>IFERROR(100*AY29/'Projection_Base-case'!U30,0)</f>
        <v>0</v>
      </c>
      <c r="BB29" s="358">
        <f>IF(AC29="",IFERROR('Projection_Base-case'!W30-W29,0),0)</f>
        <v>0</v>
      </c>
      <c r="BC29" s="359">
        <f t="shared" si="8"/>
        <v>0</v>
      </c>
      <c r="BD29" s="359">
        <f>IFERROR(100*BB29/'Projection_Base-case'!W30,0)</f>
        <v>0</v>
      </c>
      <c r="BE29" s="358">
        <f>IF(AC29="",IFERROR('Projection_Base-case'!Y30-Y29,0),0)</f>
        <v>0</v>
      </c>
      <c r="BF29" s="359">
        <f t="shared" si="9"/>
        <v>0</v>
      </c>
      <c r="BG29" s="359">
        <f>IFERROR(100*BE29/'Projection_Base-case'!Y30,0)</f>
        <v>0</v>
      </c>
      <c r="BH29" s="359">
        <f t="shared" si="10"/>
        <v>0</v>
      </c>
      <c r="BI29" s="360">
        <f t="shared" si="11"/>
        <v>0</v>
      </c>
    </row>
    <row r="30" spans="1:61">
      <c r="A30" s="205">
        <v>26</v>
      </c>
      <c r="B30" s="347">
        <f>IF('Projection_Base-case'!B31&lt;&gt;"",'Projection_Base-case'!B31,0)</f>
        <v>0</v>
      </c>
      <c r="C30" s="347">
        <f>IF('Projection_Base-case'!C31&lt;&gt;"",'Projection_Base-case'!C31,0)</f>
        <v>0</v>
      </c>
      <c r="D30" s="365">
        <f>IF('Projection_Base-case'!D31&lt;&gt;"",'Projection_Base-case'!D31,0)</f>
        <v>0</v>
      </c>
      <c r="E30" s="322"/>
      <c r="F30" s="367" t="str">
        <f t="shared" si="12"/>
        <v>0</v>
      </c>
      <c r="G30" s="177" t="str">
        <f>IF(F30="Scenario1PBT1",'Major retrofit'!$E$6,IF(F30="Scenario2PBT1",'Major retrofit'!$F$6,IF(F30="Scenario3PBT1",'Major retrofit'!$G$6,"")))&amp;IF(F30="Scenario1PBT2",'Major retrofit'!$H$6,IF(F30="Scenario2PBT2",'Major retrofit'!$I$6,IF(F30="Scenario3PBT2",'Major retrofit'!$J$6,"")))&amp;IF(F30="Scenario1PBT3",'Major retrofit'!$K$6,IF(F30="Scenario2PBT3",'Major retrofit'!$L$6,IF(F30="Scenario3PBT3",'Major retrofit'!$M$6,"")))&amp;IF(F30="Scenario1PBT4",'Major retrofit'!$N$6,IF(F30="Scenario2PBT4",'Major retrofit'!$O$6,IF(F30="Scenario3PBT4",'Major retrofit'!$P$6,"")))&amp;IF(F30="Scenario1PBT5",'Major retrofit'!$Q$6,IF(F30="Scenario2PBT5",'Major retrofit'!$R$6,IF(F30="Scenario3PBT5",'Major retrofit'!$S$6,"")))&amp;IF(F30="Scenario1PBT6",'Major retrofit'!$T$6,IF(F30="Scenario2PBT6",'Major retrofit'!$U$6,IF(F30="Scenario3PBT6",'Major retrofit'!$V$6,"")))&amp;IF(F30="Scenario1PBT7",'Major retrofit'!$W$6,IF(F30="Scenario2PBT7",'Major retrofit'!$X$6,IF(F30="Scenario3PBT7",'Major retrofit'!$Y$6,"")))&amp;IF(F30="Scenario1PBT8",'Major retrofit'!$Z$6,IF(F30="Scenario2PBT8",'Major retrofit'!$AA$6,IF(F30="Scenario3PBT8",'Major retrofit'!$AB$6,"")))&amp;IF(F30="Scenario1PBT9",'Major retrofit'!$AC$6,IF(F30="Scenario2PBT9",'Major retrofit'!$AD$6,IF(F30="Scenario3PBT9",'Major retrofit'!$AE$6,"")))&amp;IF(F30="Scenario1PBT10",'Major retrofit'!$AF$6,IF(F30="Scenario2PBT10",'Major retrofit'!$AG$6,IF(F30="Scenario3PBT10",'Major retrofit'!$AH$6,"")))&amp;IF(F30="Scenario1PBT11",'Major retrofit'!$AI$6,IF(F30="Scenario2PBT11",'Major retrofit'!$AJ$6,IF(F30="Scenario3PBT11",'Major retrofit'!$AK$6,"")))&amp;IF(F30="Scenario1PBT12",'Major retrofit'!$AL$6,IF(F30="Scenario2PBT12",'Major retrofit'!$AM$6,IF(F30="Scenario3PBT12",'Major retrofit'!$AN$6,"")))&amp;IF(F30="Scenario1PBT13",'Major retrofit'!$AO$6,IF(F30="Scenario2PBT13",'Major retrofit'!$AP$6,IF(F30="Scenario3PBT13",'Major retrofit'!$AQ$6,"")))&amp;IF(F30="Scenario1PBT14",'Major retrofit'!$AR$6,IF(F30="Scenario2PBT14",'Major retrofit'!$AS$6,IF(F30="Scenario3PBT14",'Major retrofit'!$AT$6,"")))&amp;IF(F30="Scenario1PBT15",'Major retrofit'!$AU$6,IF(F30="Scenario2PBT15",'Major retrofit'!$AV$6,IF(F30="Scenario3PBT15",'Major retrofit'!$AW$6,"")))</f>
        <v/>
      </c>
      <c r="H30" s="117">
        <f t="shared" si="13"/>
        <v>0</v>
      </c>
      <c r="I30" s="178" t="str">
        <f>IF(F30="Scenario1PBT1",'Major retrofit'!$E$16,IF(F30="Scenario2PBT1",'Major retrofit'!$F$16,IF(F30="Scenario3PBT1",'Major retrofit'!$G$16,"")))&amp;IF(F30="Scenario1PBT2",'Major retrofit'!$H$16,IF(F30="Scenario2PBT2",'Major retrofit'!$I$16,IF(F30="Scenario3PBT2",'Major retrofit'!$J$16,"")))&amp;IF(F30="Scenario1PBT3",'Major retrofit'!$K$16,IF(F30="Scenario2PBT3",'Major retrofit'!$L$16,IF(F30="Scenario3PBT3",'Major retrofit'!$M$16,"")))&amp;IF(F30="Scenario1PBT4",'Major retrofit'!$N$16,IF(F30="Scenario2PBT4",'Major retrofit'!$O$16,IF(F30="Scenario3PBT4",'Major retrofit'!$P$16,"")))&amp;IF(F30="Scenario1PBT5",'Major retrofit'!$Q$16,IF(F30="Scenario2PBT5",'Major retrofit'!$R$16,IF(F30="Scenario3PBT5",'Major retrofit'!$S$16,"")))&amp;IF(F30="Scenario1PBT6",'Major retrofit'!$T$16,IF(F30="Scenario2PBT6",'Major retrofit'!$U$16,IF(F30="Scenario3PBT6",'Major retrofit'!$V$16,"")))&amp;IF(F30="Scenario1PBT7",'Major retrofit'!$W$16,IF(F30="Scenario2PBT7",'Major retrofit'!$X$16,IF(F30="Scenario3PBT7",'Major retrofit'!$Y$16,"")))&amp;IF(F30="Scenario1PBT8",'Major retrofit'!$Z$16,IF(F30="Scenario2PBT8",'Major retrofit'!$AA$16,IF(F30="Scenario3PBT8",'Major retrofit'!$AB$16,"")))&amp;IF(F30="Scenario1PBT9",'Major retrofit'!$AC$16,IF(F30="Scenario2PBT9",'Major retrofit'!$AD$16,IF(F30="Scenario3PBT9",'Major retrofit'!$AE$16,"")))&amp;IF(F30="Scenario1PBT10",'Major retrofit'!$AF$16,IF(F30="Scenario2PBT10",'Major retrofit'!$AG$16,IF(F30="Scenario3PBT10",'Major retrofit'!$AH$16,"")))&amp;IF(F30="Scenario1PBT11",'Major retrofit'!$AI$16,IF(F30="Scenario2PBT11",'Major retrofit'!$AJ$16,IF(F30="Scenario3PBT11",'Major retrofit'!$AK$16,"")))&amp;IF(F30="Scenario1PBT12",'Major retrofit'!$AL$16,IF(F30="Scenario2PBT12",'Major retrofit'!$AM$16,IF(F30="Scenario3PBT12",'Major retrofit'!$AN$16,"")))&amp;IF(F30="Scenario1PBT13",'Major retrofit'!$AO$16,IF(F30="Scenario2PBT13",'Major retrofit'!$AP$16,IF(F30="Scenario3PBT13",'Major retrofit'!$AQ$16,"")))&amp;IF(F30="Scenario1PBT14",'Major retrofit'!$AR$16,IF(F30="Scenario2PBT14",'Major retrofit'!$AS$16,IF(F30="Scenario3PBT14",'Major retrofit'!$AT$16,"")))&amp;IF(F30="Scenario1PBT15",'Major retrofit'!$AU$16,IF(F30="Scenario2PBT15",'Major retrofit'!$AV$16,IF(F30="Scenario3PBT15",'Major retrofit'!$AW$16,"")))</f>
        <v/>
      </c>
      <c r="J30" s="117">
        <f t="shared" si="14"/>
        <v>0</v>
      </c>
      <c r="K30" s="117" t="str">
        <f>IF(F30="Scenario1PBT1",'Major retrofit'!$E$18,IF(F30="Scenario2PBT1",'Major retrofit'!$F$18,IF(F30="Scenario3PBT1",'Major retrofit'!$G$18,"")))&amp;IF(F30="Scenario1PBT2",'Major retrofit'!$H$18,IF(F30="Scenario2PBT2",'Major retrofit'!$I$18,IF(F30="Scenario3PBT2",'Major retrofit'!$J$18,"")))&amp;IF(F30="Scenario1PBT3",'Major retrofit'!$K$18,IF(F30="Scenario2PBT3",'Major retrofit'!$L$18,IF(F30="Scenario3PBT3",'Major retrofit'!$M$18,"")))&amp;IF(F30="Scenario1PBT4",'Major retrofit'!$N$18,IF(F30="Scenario2PBT4",'Major retrofit'!$O$18,IF(F30="Scenario3PBT4",'Major retrofit'!$P$18,"")))&amp;IF(F30="Scenario1PBT5",'Major retrofit'!$Q$18,IF(F30="Scenario2PBT5",'Major retrofit'!$R$18,IF(F30="Scenario3PBT5",'Major retrofit'!$S$18,"")))&amp;IF(F30="Scenario1PBT6",'Major retrofit'!$T$18,IF(F30="Scenario2PBT6",'Major retrofit'!$U$18,IF(F30="Scenario3PBT6",'Major retrofit'!$V$18,"")))&amp;IF(F30="Scenario1PBT7",'Major retrofit'!$W$18,IF(F30="Scenario2PBT7",'Major retrofit'!$X$18,IF(F30="Scenario3PBT7",'Major retrofit'!$Y$18,"")))&amp;IF(F30="Scenario1PBT8",'Major retrofit'!$Z$18,IF(F30="Scenario2PBT8",'Major retrofit'!$AA$18,IF(F30="Scenario3PBT8",'Major retrofit'!$AB$18,"")))&amp;IF(F30="Scenario1PBT9",'Major retrofit'!$AC$18,IF(F30="Scenario2PBT9",'Major retrofit'!$AD$18,IF(F30="Scenario3PBT9",'Major retrofit'!$AE$18,"")))&amp;IF(F30="Scenario1PBT10",'Major retrofit'!$AF$18,IF(F30="Scenario2PBT10",'Major retrofit'!$AG$18,IF(F30="Scenario3PBT10",'Major retrofit'!$AH$18,"")))&amp;IF(F30="Scenario1PBT11",'Major retrofit'!$AI$18,IF(F30="Scenario2PBT11",'Major retrofit'!$AJ$18,IF(F30="Scenario3PBT11",'Major retrofit'!$AK$18,"")))&amp;IF(F30="Scenario1PBT12",'Major retrofit'!$AL$18,IF(F30="Scenario2PBT12",'Major retrofit'!$AM$18,IF(F30="Scenario3PBT12",'Major retrofit'!$AN$18,"")))&amp;IF(F30="Scenario1PBT13",'Major retrofit'!$AO$18,IF(F30="Scenario2PBT13",'Major retrofit'!$AP$18,IF(F30="Scenario3PBT13",'Major retrofit'!$AQ$18,"")))&amp;IF(F30="Scenario1PBT14",'Major retrofit'!$AR$18,IF(F30="Scenario2PBT14",'Major retrofit'!$AS$18,IF(F30="Scenario3PBT14",'Major retrofit'!$AT$18,"")))&amp;IF(F30="Scenario1PBT15",'Major retrofit'!$AU$18,IF(F30="Scenario2PBT15",'Major retrofit'!$AV$18,IF(F30="Scenario3PBT15",'Major retrofit'!$AW$18,"")))</f>
        <v/>
      </c>
      <c r="L30" s="117">
        <f t="shared" si="15"/>
        <v>0</v>
      </c>
      <c r="M30" s="117" t="str">
        <f>IF(F30="Scenario1PBT1",'Major retrofit'!$E$20,IF(F30="Scenario2PBT1",'Major retrofit'!$F$20,IF(F30="Scenario3PBT1",'Major retrofit'!$G$20,"")))&amp;IF(F30="Scenario1PBT2",'Major retrofit'!$H$20,IF(F30="Scenario2PBT2",'Major retrofit'!$I$20,IF(F30="Scenario3PBT2",'Major retrofit'!$J$20,"")))&amp;IF(F30="Scenario1PBT3",'Major retrofit'!$K$20,IF(F30="Scenario2PBT3",'Major retrofit'!$L$20,IF(F30="Scenario3PBT3",'Major retrofit'!$M$20,"")))&amp;IF(F30="Scenario1PBT4",'Major retrofit'!$N$20,IF(F30="Scenario2PBT4",'Major retrofit'!$O$20,IF(F30="Scenario3PBT4",'Major retrofit'!$P$20,"")))&amp;IF(F30="Scenario1PBT5",'Major retrofit'!$Q$20,IF(F30="Scenario2PBT5",'Major retrofit'!$R$20,IF(F30="Scenario3PBT5",'Major retrofit'!$S$20,"")))&amp;IF(F30="Scenario1PBT6",'Major retrofit'!$T$20,IF(F30="Scenario2PBT6",'Major retrofit'!$U$20,IF(F30="Scenario3PBT6",'Major retrofit'!$V$20,"")))&amp;IF(F30="Scenario1PBT7",'Major retrofit'!$W$20,IF(F30="Scenario2PBT7",'Major retrofit'!$X$20,IF(F30="Scenario3PBT7",'Major retrofit'!$Y$20,"")))&amp;IF(F30="Scenario1PBT8",'Major retrofit'!$Z$20,IF(F30="Scenario2PBT8",'Major retrofit'!$AA$20,IF(F30="Scenario3PBT8",'Major retrofit'!$AB$20,"")))&amp;IF(F30="Scenario1PBT9",'Major retrofit'!$AC$20,IF(F30="Scenario2PBT9",'Major retrofit'!$AD$20,IF(F30="Scenario3PBT9",'Major retrofit'!$AE$20,"")))&amp;IF(F30="Scenario1PBT10",'Major retrofit'!$AF$20,IF(F30="Scenario2PBT10",'Major retrofit'!$AG$20,IF(F30="Scenario3PBT10",'Major retrofit'!$AH$20,"")))&amp;IF(F30="Scenario1PBT11",'Major retrofit'!$AI$20,IF(F30="Scenario2PBT11",'Major retrofit'!$AJ$20,IF(F30="Scenario3PBT11",'Major retrofit'!$AK$20,"")))&amp;IF(F30="Scenario1PBT12",'Major retrofit'!$AL$20,IF(F30="Scenario2PBT12",'Major retrofit'!$AM$20,IF(F30="Scenario3PBT12",'Major retrofit'!$AN$20,"")))&amp;IF(F30="Scenario1PBT13",'Major retrofit'!$AO$20,IF(F30="Scenario2PBT13",'Major retrofit'!$AP$20,IF(F30="Scenario3PBT13",'Major retrofit'!$AQ$20,"")))&amp;IF(F30="Scenario1PBT14",'Major retrofit'!$AR$20,IF(F30="Scenario2PBT14",'Major retrofit'!$AS$20,IF(F30="Scenario3PBT14",'Major retrofit'!$AT$20,"")))&amp;IF(F30="Scenario1PBT15",'Major retrofit'!$AU$20,IF(F30="Scenario2PBT15",'Major retrofit'!$AV$20,IF(F30="Scenario3PBT15",'Major retrofit'!$AW$20,"")))</f>
        <v/>
      </c>
      <c r="N30" s="118">
        <f t="shared" si="16"/>
        <v>0</v>
      </c>
      <c r="O30" s="206" t="str">
        <f>IF(F30="Scenario1PBT1",'Major retrofit'!$E$23,IF(F30="Scenario2PBT1",'Major retrofit'!$F$23,IF(F30="Scenario3PBT1",'Major retrofit'!$G$23,"")))&amp;IF(F30="Scenario1PBT2",'Major retrofit'!$H$23,IF(F30="Scenario2PBT2",'Major retrofit'!$I$23,IF(F30="Scenario3PBT2",'Major retrofit'!$J$23,"")))&amp;IF(F30="Scenario1PBT3",'Major retrofit'!$K$23,IF(F30="Scenario2PBT3",'Major retrofit'!$L$23,IF(F30="Scenario3PBT3",'Major retrofit'!$M$23,"")))&amp;IF(F30="Scenario1PBT4",'Major retrofit'!$N$23,IF(F30="Scenario2PBT4",'Major retrofit'!$O$23,IF(F30="Scenario3PBT4",'Major retrofit'!$P$23,"")))&amp;IF(F30="Scenario1PBT5",'Major retrofit'!$Q$23,IF(F30="Scenario2PBT5",'Major retrofit'!$R$23,IF(F30="Scenario3PBT5",'Major retrofit'!$S$23,"")))&amp;IF(F30="Scenario1PBT6",'Major retrofit'!$T$23,IF(F30="Scenario2PBT6",'Major retrofit'!$U$23,IF(F30="Scenario3PBT6",'Major retrofit'!$V$23,"")))&amp;IF(F30="Scenario1PBT7",'Major retrofit'!$W$23,IF(F30="Scenario2PBT7",'Major retrofit'!$X$23,IF(F30="Scenario3PBT7",'Major retrofit'!$Y$23,"")))&amp;IF(F30="Scenario1PBT8",'Major retrofit'!$Z$23,IF(F30="Scenario2PBT8",'Major retrofit'!$AA$23,IF(F30="Scenario3PBT8",'Major retrofit'!$AB$23,"")))&amp;IF(F30="Scenario1PBT9",'Major retrofit'!$AC$23,IF(F30="Scenario2PBT9",'Major retrofit'!$AD$23,IF(F30="Scenario3PBT9",'Major retrofit'!$AE$23,"")))&amp;IF(F30="Scenario1PBT10",'Major retrofit'!$AF$23,IF(F30="Scenario2PBT10",'Major retrofit'!$AG$23,IF(F30="Scenario3PBT10",'Major retrofit'!$AH$23,"")))&amp;IF(F30="Scenario1PBT11",'Major retrofit'!$AI$23,IF(F30="Scenario2PBT11",'Major retrofit'!$AJ$23,IF(F30="Scenario3PBT11",'Major retrofit'!$AK$23,"")))&amp;IF(F30="Scenario1PBT12",'Major retrofit'!$AL$23,IF(F30="Scenario2PBT12",'Major retrofit'!$AM$23,IF(F30="Scenario3PBT12",'Major retrofit'!$AN$23,"")))&amp;IF(F30="Scenario1PBT13",'Major retrofit'!$AO$23,IF(F30="Scenario2PBT13",'Major retrofit'!$AP$23,IF(F30="Scenario3PBT13",'Major retrofit'!$AQ$23,"")))&amp;IF(F30="Scenario1PBT14",'Major retrofit'!$AR$23,IF(F30="Scenario2PBT14",'Major retrofit'!$AS$23,IF(F30="Scenario3PBT14",'Major retrofit'!$AT$23,"")))&amp;IF(F30="Scenario1PBT15",'Major retrofit'!$AU$23,IF(F30="Scenario2PBT15",'Major retrofit'!$AV$23,IF(F30="Scenario3PBT15",'Major retrofit'!$AW$23,"")))</f>
        <v/>
      </c>
      <c r="P30" s="117">
        <f t="shared" si="17"/>
        <v>0</v>
      </c>
      <c r="Q30" s="117" t="str">
        <f>IF(F30="Scenario1PBT1",'Major retrofit'!$E$25,IF(F30="Scenario2PBT1",'Major retrofit'!$F$25,IF(F30="Scenario3PBT1",'Major retrofit'!$G$25,"")))&amp;IF(F30="Scenario1PBT2",'Major retrofit'!$H$25,IF(F30="Scenario2PBT2",'Major retrofit'!$I$25,IF(F30="Scenario3PBT2",'Major retrofit'!$J$25,"")))&amp;IF(F30="Scenario1PBT3",'Major retrofit'!$K$25,IF(F30="Scenario2PBT3",'Major retrofit'!$L$25,IF(F30="Scenario3PBT3",'Major retrofit'!$M$25,"")))&amp;IF(F30="Scenario1PBT4",'Major retrofit'!$N$25,IF(F30="Scenario2PBT4",'Major retrofit'!$O$25,IF(F30="Scenario3PBT4",'Major retrofit'!$P$25,"")))&amp;IF(F30="Scenario1PBT5",'Major retrofit'!$Q$25,IF(F30="Scenario2PBT5",'Major retrofit'!$R$25,IF(F30="Scenario3PBT5",'Major retrofit'!$S$25,"")))&amp;IF(F30="Scenario1PBT6",'Major retrofit'!$T$25,IF(F30="Scenario2PBT6",'Major retrofit'!$U$25,IF(F30="Scenario3PBT6",'Major retrofit'!$V$25,"")))&amp;IF(F30="Scenario1PBT7",'Major retrofit'!$W$25,IF(F30="Scenario2PBT7",'Major retrofit'!$X$25,IF(F30="Scenario3PBT7",'Major retrofit'!$Y$25,"")))&amp;IF(F30="Scenario1PBT8",'Major retrofit'!$Z$25,IF(F30="Scenario2PBT8",'Major retrofit'!$AA$25,IF(F30="Scenario3PBT8",'Major retrofit'!$AB$25,"")))&amp;IF(F30="Scenario1PBT9",'Major retrofit'!$AC$25,IF(F30="Scenario2PBT9",'Major retrofit'!$AD$25,IF(F30="Scenario3PBT9",'Major retrofit'!$AE$25,"")))&amp;IF(F30="Scenario1PBT10",'Major retrofit'!$AF$25,IF(F30="Scenario2PBT10",'Major retrofit'!$AG$25,IF(F30="Scenario3PBT10",'Major retrofit'!$AH$25,"")))&amp;IF(F30="Scenario1PBT11",'Major retrofit'!$AI$25,IF(F30="Scenario2PBT11",'Major retrofit'!$AJ$25,IF(F30="Scenario3PBT11",'Major retrofit'!$AK$25,"")))&amp;IF(F30="Scenario1PBT12",'Major retrofit'!$AL$25,IF(F30="Scenario2PBT12",'Major retrofit'!$AM$25,IF(F30="Scenario3PBT12",'Major retrofit'!$AN$25,"")))&amp;IF(F30="Scenario1PBT13",'Major retrofit'!$AO$25,IF(F30="Scenario2PBT13",'Major retrofit'!$AP$25,IF(F30="Scenario3PBT13",'Major retrofit'!$AQ$25,"")))&amp;IF(F30="Scenario1PBT14",'Major retrofit'!$AR$25,IF(F30="Scenario2PBT14",'Major retrofit'!$AS$25,IF(F30="Scenario3PBT14",'Major retrofit'!$AT$25,"")))&amp;IF(F30="Scenario1PBT15",'Major retrofit'!$AU$25,IF(F30="Scenario2PBT15",'Major retrofit'!$AV$25,IF(F30="Scenario3PBT15",'Major retrofit'!$AW$25,"")))</f>
        <v/>
      </c>
      <c r="R30" s="117">
        <f t="shared" si="18"/>
        <v>0</v>
      </c>
      <c r="S30" s="117" t="str">
        <f>IF(F30="Scenario1PBT1",'Major retrofit'!$E$27,IF(F30="Scenario2PBT1",'Major retrofit'!$F$27,IF(F30="Scenario3PBT1",'Major retrofit'!$G$27,"")))&amp;IF(F30="Scenario1PBT2",'Major retrofit'!$H$27,IF(F30="Scenario2PBT2",'Major retrofit'!$I$27,IF(F30="Scenario3PBT2",'Major retrofit'!$J$27,"")))&amp;IF(F30="Scenario1PBT3",'Major retrofit'!$K$27,IF(F30="Scenario2PBT3",'Major retrofit'!$L$27,IF(F30="Scenario3PBT3",'Major retrofit'!$M$27,"")))&amp;IF(F30="Scenario1PBT4",'Major retrofit'!$N$27,IF(F30="Scenario2PBT4",'Major retrofit'!$O$27,IF(F30="Scenario3PBT4",'Major retrofit'!$P$27,"")))&amp;IF(F30="Scenario1PBT5",'Major retrofit'!$Q$27,IF(F30="Scenario2PBT5",'Major retrofit'!$R$27,IF(F30="Scenario3PBT5",'Major retrofit'!$S$27,"")))&amp;IF(F30="Scenario1PBT6",'Major retrofit'!$T$27,IF(F30="Scenario2PBT6",'Major retrofit'!$U$27,IF(F30="Scenario3PBT6",'Major retrofit'!$V$27,"")))&amp;IF(F30="Scenario1PBT7",'Major retrofit'!$W$27,IF(F30="Scenario2PBT7",'Major retrofit'!$X$27,IF(F30="Scenario3PBT7",'Major retrofit'!$Y$27,"")))&amp;IF(F30="Scenario1PBT8",'Major retrofit'!$Z$27,IF(F30="Scenario2PBT8",'Major retrofit'!$AA$27,IF(F30="Scenario3PBT8",'Major retrofit'!$AB$27,"")))&amp;IF(F30="Scenario1PBT9",'Major retrofit'!$AC$27,IF(F30="Scenario2PBT9",'Major retrofit'!$AD$27,IF(F30="Scenario3PBT9",'Major retrofit'!$AE$27,"")))&amp;IF(F30="Scenario1PBT10",'Major retrofit'!$AF$27,IF(F30="Scenario2PBT10",'Major retrofit'!$AG$27,IF(F30="Scenario3PBT10",'Major retrofit'!$AH$27,"")))&amp;IF(F30="Scenario1PBT11",'Major retrofit'!$AI$27,IF(F30="Scenario2PBT11",'Major retrofit'!$AJ$27,IF(F30="Scenario3PBT11",'Major retrofit'!$AK$27,"")))&amp;IF(F30="Scenario1PBT12",'Major retrofit'!$AL$27,IF(F30="Scenario2PBT12",'Major retrofit'!$AM$27,IF(F30="Scenario3PBT12",'Major retrofit'!$AN$27,"")))&amp;IF(F30="Scenario1PBT13",'Major retrofit'!$AO$27,IF(F30="Scenario2PBT13",'Major retrofit'!$AP$27,IF(F30="Scenario3PBT13",'Major retrofit'!$AQ$27,"")))&amp;IF(F30="Scenario1PBT14",'Major retrofit'!$AR$27,IF(F30="Scenario2PBT14",'Major retrofit'!$AS$27,IF(F30="Scenario3PBT14",'Major retrofit'!$AT$27,"")))&amp;IF(F30="Scenario1PBT15",'Major retrofit'!$AU$27,IF(F30="Scenario2PBT15",'Major retrofit'!$AV$27,IF(F30="Scenario3PBT15",'Major retrofit'!$AW$27,"")))</f>
        <v/>
      </c>
      <c r="T30" s="207">
        <f t="shared" si="19"/>
        <v>0</v>
      </c>
      <c r="U30" s="206" t="str">
        <f>IF(F30="Scenario1PBT1",'Major retrofit'!$E$38,IF(F30="Scenario2PBT1",'Major retrofit'!$F$38,IF(F30="Scenario3PBT1",'Major retrofit'!$G$38,"")))&amp;IF(F30="Scenario1PBT2",'Major retrofit'!$H$38,IF(F30="Scenario2PBT2",'Major retrofit'!$I$38,IF(F30="Scenario3PBT2",'Major retrofit'!$J$38,"")))&amp;IF(F30="Scenario1PBT3",'Major retrofit'!$K$38,IF(F30="Scenario2PBT3",'Major retrofit'!$L$38,IF(F30="Scenario3PBT3",'Major retrofit'!$M$38,"")))&amp;IF(F30="Scenario1PBT4",'Major retrofit'!$N$38,IF(F30="Scenario2PBT4",'Major retrofit'!$O$38,IF(F30="Scenario3PBT4",'Major retrofit'!$P$38,"")))&amp;IF(F30="Scenario1PBT5",'Major retrofit'!$Q$38,IF(F30="Scenario2PBT5",'Major retrofit'!$R$38,IF(F30="Scenario3PBT5",'Major retrofit'!$S$38,"")))&amp;IF(F30="Scenario1PBT6",'Major retrofit'!$T$38,IF(F30="Scenario2PBT6",'Major retrofit'!$U$38,IF(F30="Scenario3PBT6",'Major retrofit'!$V$38,"")))&amp;IF(F30="Scenario1PBT7",'Major retrofit'!$W$38,IF(F30="Scenario2PBT7",'Major retrofit'!$X$38,IF(F30="Scenario3PBT7",'Major retrofit'!$Y$38,"")))&amp;IF(F30="Scenario1PBT8",'Major retrofit'!$Z$38,IF(F30="Scenario2PBT8",'Major retrofit'!$AA$38,IF(F30="Scenario3PBT8",'Major retrofit'!$AB$38,"")))&amp;IF(F30="Scenario1PBT9",'Major retrofit'!$AC$38,IF(F30="Scenario2PBT9",'Major retrofit'!$AD$38,IF(F30="Scenario3PBT9",'Major retrofit'!$AE$38,"")))&amp;IF(F30="Scenario1PBT10",'Major retrofit'!$AF$38,IF(F30="Scenario2PBT10",'Major retrofit'!$AG$38,IF(F30="Scenario3PBT10",'Major retrofit'!$AH$38,"")))&amp;IF(F30="Scenario1PBT11",'Major retrofit'!$AI$38,IF(F30="Scenario2PBT11",'Major retrofit'!$AJ$38,IF(F30="Scenario3PBT11",'Major retrofit'!$AK$38,"")))&amp;IF(F30="Scenario1PBT12",'Major retrofit'!$AL$38,IF(F30="Scenario2PBT12",'Major retrofit'!$AM$38,IF(F30="Scenario3PBT12",'Major retrofit'!$AN$38,"")))&amp;IF(F30="Scenario1PBT13",'Major retrofit'!$AO$38,IF(F30="Scenario2PBT13",'Major retrofit'!$AP$38,IF(F30="Scenario3PBT13",'Major retrofit'!$AQ$38,"")))&amp;IF(F30="Scenario1PBT14",'Major retrofit'!$AR$38,IF(F30="Scenario2PBT14",'Major retrofit'!$AS$38,IF(F30="Scenario3PBT14",'Major retrofit'!$AT$38,"")))&amp;IF(F30="Scenario1PBT15",'Major retrofit'!$AU$38,IF(F30="Scenario2PBT15",'Major retrofit'!$AV$38,IF(F30="Scenario3PBT15",'Major retrofit'!$AW$38,"")))</f>
        <v/>
      </c>
      <c r="V30" s="117">
        <f t="shared" si="20"/>
        <v>0</v>
      </c>
      <c r="W30" s="117" t="str">
        <f>IF(F30="Scenario1PBT1",'Major retrofit'!$E$40,IF(F30="Scenario2PBT1",'Major retrofit'!$F$40,IF(F30="Scenario3PBT1",'Major retrofit'!$G$40,"")))&amp;IF(F30="Scenario1PBT2",'Major retrofit'!$H$40,IF(F30="Scenario2PBT2",'Major retrofit'!$I$40,IF(F30="Scenario3PBT2",'Major retrofit'!$J$40,"")))&amp;IF(F30="Scenario1PBT3",'Major retrofit'!$K$40,IF(F30="Scenario2PBT3",'Major retrofit'!$L$40,IF(F30="Scenario3PBT3",'Major retrofit'!$M$40,"")))&amp;IF(F30="Scenario1PBT4",'Major retrofit'!$N$40,IF(F30="Scenario2PBT4",'Major retrofit'!$O$40,IF(F30="Scenario3PBT4",'Major retrofit'!$P$40,"")))&amp;IF(F30="Scenario1PBT5",'Major retrofit'!$Q$40,IF(F30="Scenario2PBT5",'Major retrofit'!$R$40,IF(F30="Scenario3PBT5",'Major retrofit'!$S$40,"")))&amp;IF(F30="Scenario1PBT6",'Major retrofit'!$T$40,IF(F30="Scenario2PBT6",'Major retrofit'!$U$40,IF(F30="Scenario3PBT6",'Major retrofit'!$V$40,"")))&amp;IF(F30="Scenario1PBT7",'Major retrofit'!$W$40,IF(F30="Scenario2PBT7",'Major retrofit'!$X$40,IF(F30="Scenario3PBT7",'Major retrofit'!$Y$40,"")))&amp;IF(F30="Scenario1PBT8",'Major retrofit'!$Z$40,IF(F30="Scenario2PBT8",'Major retrofit'!$AA$40,IF(F30="Scenario3PBT8",'Major retrofit'!$AB$40,"")))&amp;IF(F30="Scenario1PBT9",'Major retrofit'!$AC$40,IF(F30="Scenario2PBT9",'Major retrofit'!$AD$40,IF(F30="Scenario3PBT9",'Major retrofit'!$AE$40,"")))&amp;IF(F30="Scenario1PBT10",'Major retrofit'!$AF$40,IF(F30="Scenario2PBT10",'Major retrofit'!$AG$40,IF(F30="Scenario3PBT10",'Major retrofit'!$AH$40,"")))&amp;IF(F30="Scenario1PBT11",'Major retrofit'!$AI$40,IF(F30="Scenario2PBT11",'Major retrofit'!$AJ$40,IF(F30="Scenario3PBT11",'Major retrofit'!$AK$40,"")))&amp;IF(F30="Scenario1PBT12",'Major retrofit'!$AL$40,IF(F30="Scenario2PBT12",'Major retrofit'!$AM$40,IF(F30="Scenario3PBT12",'Major retrofit'!$AN$40,"")))&amp;IF(F30="Scenario1PBT13",'Major retrofit'!$AO$40,IF(F30="Scenario2PBT13",'Major retrofit'!$AP$40,IF(F30="Scenario3PBT13",'Major retrofit'!$AQ$40,"")))&amp;IF(F30="Scenario1PBT14",'Major retrofit'!$AR$40,IF(F30="Scenario2PBT14",'Major retrofit'!$AS$40,IF(F30="Scenario3PBT14",'Major retrofit'!$AT$40,"")))&amp;IF(F30="Scenario1PBT15",'Major retrofit'!$AU$40,IF(F30="Scenario2PBT15",'Major retrofit'!$AV$40,IF(F30="Scenario3PBT15",'Major retrofit'!$AW$40,"")))</f>
        <v/>
      </c>
      <c r="X30" s="117">
        <f t="shared" si="21"/>
        <v>0</v>
      </c>
      <c r="Y30" s="117" t="str">
        <f>IF(F30="Scenario1PBT1",'Major retrofit'!$E$42,IF(F30="Scenario2PBT1",'Major retrofit'!$F$42,IF(F30="Scenario3PBT1",'Major retrofit'!$G$42,"")))&amp;IF(F30="Scenario1PBT2",'Major retrofit'!$H$42,IF(F30="Scenario2PBT2",'Major retrofit'!$I$42,IF(F30="Scenario3PBT2",'Major retrofit'!$J$42,"")))&amp;IF(F30="Scenario1PBT3",'Major retrofit'!$K$42,IF(F30="Scenario2PBT3",'Major retrofit'!$L$42,IF(F30="Scenario3PBT3",'Major retrofit'!$M$42,"")))&amp;IF(F30="Scenario1PBT4",'Major retrofit'!$N$42,IF(F30="Scenario2PBT4",'Major retrofit'!$O$42,IF(F30="Scenario3PBT4",'Major retrofit'!$P$42,"")))&amp;IF(F30="Scenario1PBT5",'Major retrofit'!$Q$42,IF(F30="Scenario2PBT5",'Major retrofit'!$R$42,IF(F30="Scenario3PBT5",'Major retrofit'!$S$42,"")))&amp;IF(F30="Scenario1PBT6",'Major retrofit'!$T$42,IF(F30="Scenario2PBT6",'Major retrofit'!$U$42,IF(F30="Scenario3PBT6",'Major retrofit'!$V$42,"")))&amp;IF(F30="Scenario1PBT7",'Major retrofit'!$W$42,IF(F30="Scenario2PBT7",'Major retrofit'!$X$42,IF(F30="Scenario3PBT7",'Major retrofit'!$Y$42,"")))&amp;IF(F30="Scenario1PBT8",'Major retrofit'!$Z$42,IF(F30="Scenario2PBT8",'Major retrofit'!$AA$42,IF(F30="Scenario3PBT8",'Major retrofit'!$AB$42,"")))&amp;IF(F30="Scenario1PBT9",'Major retrofit'!$AC$42,IF(F30="Scenario2PBT9",'Major retrofit'!$AD$42,IF(F30="Scenario3PBT9",'Major retrofit'!$AE$42,"")))&amp;IF(F30="Scenario1PBT10",'Major retrofit'!$AF$42,IF(F30="Scenario2PBT10",'Major retrofit'!$AG$42,IF(F30="Scenario3PBT10",'Major retrofit'!$AH$42,"")))&amp;IF(F30="Scenario1PBT11",'Major retrofit'!$AI$42,IF(F30="Scenario2PBT11",'Major retrofit'!$AJ$42,IF(F30="Scenario3PBT11",'Major retrofit'!$AK$42,"")))&amp;IF(F30="Scenario1PBT12",'Major retrofit'!$AL$42,IF(F30="Scenario2PBT12",'Major retrofit'!$AM$42,IF(F30="Scenario3PBT12",'Major retrofit'!$AN$42,"")))&amp;IF(F30="Scenario1PBT13",'Major retrofit'!$AO$42,IF(F30="Scenario2PBT13",'Major retrofit'!$AP$42,IF(F30="Scenario3PBT13",'Major retrofit'!$AQ$42,"")))&amp;IF(F30="Scenario1PBT14",'Major retrofit'!$AR$42,IF(F30="Scenario2PBT14",'Major retrofit'!$AS$42,IF(F30="Scenario3PBT14",'Major retrofit'!$AT$42,"")))&amp;IF(F30="Scenario1PBT15",'Major retrofit'!$AU$42,IF(F30="Scenario2PBT15",'Major retrofit'!$AV$42,IF(F30="Scenario3PBT15",'Major retrofit'!$AW$42,"")))</f>
        <v/>
      </c>
      <c r="Z30" s="117">
        <f t="shared" si="22"/>
        <v>0</v>
      </c>
      <c r="AA30" s="178" t="str">
        <f>IF(F30="Scenario1PBT1",'Major retrofit'!$E$101,IF(F30="Scenario2PBT1",'Major retrofit'!$F$101,IF(F30="Scenario3PBT1",'Major retrofit'!$G$101,"")))&amp;IF(F30="Scenario1PBT2",'Major retrofit'!$H$101,IF(F30="Scenario2PBT2",'Major retrofit'!$I$101,IF(F30="Scenario3PBT2",'Major retrofit'!$J$101,"")))&amp;IF(F30="Scenario1PBT3",'Major retrofit'!$K$101,IF(F30="Scenario2PBT3",'Major retrofit'!$L$101,IF(F30="Scenario3PBT3",'Major retrofit'!$M$101,"")))&amp;IF(F30="Scenario1PBT4",'Major retrofit'!$N$101,IF(F30="Scenario2PBT4",'Major retrofit'!$O$101,IF(F30="Scenario3PBT4",'Major retrofit'!$P$101,"")))&amp;IF(F30="Scenario1PBT5",'Major retrofit'!$Q$101,IF(F30="Scenario2PBT5",'Major retrofit'!$R$101,IF(F30="Scenario3PBT5",'Major retrofit'!$S$101,"")))&amp;IF(F30="Scenario1PBT6",'Major retrofit'!$T$101,IF(F30="Scenario2PBT6",'Major retrofit'!$U$101,IF(F30="Scenario3PBT6",'Major retrofit'!$V$101,"")))&amp;IF(F30="Scenario1PBT7",'Major retrofit'!$W$101,IF(F30="Scenario2PBT7",'Major retrofit'!$X$101,IF(F30="Scenario3PBT7",'Major retrofit'!$Y$101,"")))&amp;IF(F30="Scenario1PBT8",'Major retrofit'!$Z$101,IF(F30="Scenario2PBT8",'Major retrofit'!$AA$101,IF(F30="Scenario3PBT8",'Major retrofit'!$AB$101,"")))&amp;IF(F30="Scenario1PBT9",'Major retrofit'!$AC$101,IF(F30="Scenario2PBT9",'Major retrofit'!$AD$101,IF(F30="Scenario3PBT9",'Major retrofit'!$AE$101,"")))&amp;IF(F30="Scenario1PBT10",'Major retrofit'!$AF$101,IF(F30="Scenario2PBT10",'Major retrofit'!$AG$101,IF(F30="Scenario3PBT10",'Major retrofit'!$AH$101,"")))&amp;IF(F30="Scenario1PBT11",'Major retrofit'!$AI$101,IF(F30="Scenario2PBT11",'Major retrofit'!$AJ$101,IF(F30="Scenario3PBT11",'Major retrofit'!$AK$101,"")))&amp;IF(F30="Scenario1PBT12",'Major retrofit'!$AL$101,IF(F30="Scenario2PBT12",'Major retrofit'!$AM$101,IF(F30="Scenario3PBT12",'Major retrofit'!$AN$101,"")))&amp;IF(F30="Scenario1PBT13",'Major retrofit'!$AO$101,IF(F30="Scenario2PBT13",'Major retrofit'!$AP$101,IF(F30="Scenario3PBT13",'Major retrofit'!$AQ$101,"")))&amp;IF(F30="Scenario1PBT14",'Major retrofit'!$AR$101,IF(F30="Scenario2PBT14",'Major retrofit'!$AS$101,IF(F30="Scenario3PBT14",'Major retrofit'!$AT$101,"")))&amp;IF(F30="Scenario1PBT15",'Major retrofit'!$AU$101,IF(F30="Scenario2PBT15",'Major retrofit'!$AV$101,IF(F30="Scenario3PBT15",'Major retrofit'!$AW$101,"")))</f>
        <v/>
      </c>
      <c r="AB30" s="179">
        <f t="shared" si="23"/>
        <v>0</v>
      </c>
      <c r="AC30" s="363" t="str">
        <f t="shared" si="24"/>
        <v/>
      </c>
      <c r="AD30" s="353">
        <f>IF(AC30="",IFERROR('Projection_Base-case'!G31-G30,0),0)</f>
        <v>0</v>
      </c>
      <c r="AE30" s="350">
        <f t="shared" si="0"/>
        <v>0</v>
      </c>
      <c r="AF30" s="361">
        <f>IFERROR(100*AD30/'Projection_Base-case'!G31,0)</f>
        <v>0</v>
      </c>
      <c r="AG30" s="352">
        <f>IF(AC30="",IFERROR('Projection_Base-case'!I31-I30,0),0)</f>
        <v>0</v>
      </c>
      <c r="AH30" s="353">
        <f t="shared" si="1"/>
        <v>0</v>
      </c>
      <c r="AI30" s="361">
        <f>IFERROR(100*AG30/'Projection_Base-case'!I31,0)</f>
        <v>0</v>
      </c>
      <c r="AJ30" s="352">
        <f>IF(AC30="",IFERROR('Projection_Base-case'!K31-K30,0),0)</f>
        <v>0</v>
      </c>
      <c r="AK30" s="353">
        <f t="shared" si="2"/>
        <v>0</v>
      </c>
      <c r="AL30" s="361">
        <f>IFERROR(100*AJ30/'Projection_Base-case'!K31,0)</f>
        <v>0</v>
      </c>
      <c r="AM30" s="352">
        <f>-IF(AC30="",IFERROR('Projection_Base-case'!M31-M30,0),0)</f>
        <v>0</v>
      </c>
      <c r="AN30" s="353">
        <f t="shared" si="3"/>
        <v>0</v>
      </c>
      <c r="AO30" s="354">
        <f>IFERROR(IF('Projection_Base-case'!N31&gt;0,100*AN30/'Projection_Base-case'!N31,100*AN30/N30),0)</f>
        <v>0</v>
      </c>
      <c r="AP30" s="355">
        <f>IF(AC30="",IFERROR('Projection_Base-case'!O31-O30,0),0)</f>
        <v>0</v>
      </c>
      <c r="AQ30" s="356">
        <f t="shared" si="4"/>
        <v>0</v>
      </c>
      <c r="AR30" s="356">
        <f>IFERROR(100*AP30/'Projection_Base-case'!O31,0)</f>
        <v>0</v>
      </c>
      <c r="AS30" s="355">
        <f>IF(AC30="",IFERROR('Projection_Base-case'!Q31-Q30,0),0)</f>
        <v>0</v>
      </c>
      <c r="AT30" s="356">
        <f t="shared" si="5"/>
        <v>0</v>
      </c>
      <c r="AU30" s="356">
        <f>IFERROR(100*AS30/'Projection_Base-case'!Q31,0)</f>
        <v>0</v>
      </c>
      <c r="AV30" s="355">
        <f>IF(AC30="",IFERROR('Projection_Base-case'!S31-S30,0),0)</f>
        <v>0</v>
      </c>
      <c r="AW30" s="356">
        <f t="shared" si="6"/>
        <v>0</v>
      </c>
      <c r="AX30" s="357">
        <f>IFERROR(100*AV30/'Projection_Base-case'!S31,0)</f>
        <v>0</v>
      </c>
      <c r="AY30" s="358">
        <f>IF(AC30="",IFERROR('Projection_Base-case'!U31-U30,0),0)</f>
        <v>0</v>
      </c>
      <c r="AZ30" s="359">
        <f t="shared" si="7"/>
        <v>0</v>
      </c>
      <c r="BA30" s="359">
        <f>IFERROR(100*AY30/'Projection_Base-case'!U31,0)</f>
        <v>0</v>
      </c>
      <c r="BB30" s="358">
        <f>IF(AC30="",IFERROR('Projection_Base-case'!W31-W30,0),0)</f>
        <v>0</v>
      </c>
      <c r="BC30" s="359">
        <f t="shared" si="8"/>
        <v>0</v>
      </c>
      <c r="BD30" s="359">
        <f>IFERROR(100*BB30/'Projection_Base-case'!W31,0)</f>
        <v>0</v>
      </c>
      <c r="BE30" s="358">
        <f>IF(AC30="",IFERROR('Projection_Base-case'!Y31-Y30,0),0)</f>
        <v>0</v>
      </c>
      <c r="BF30" s="359">
        <f t="shared" si="9"/>
        <v>0</v>
      </c>
      <c r="BG30" s="359">
        <f>IFERROR(100*BE30/'Projection_Base-case'!Y31,0)</f>
        <v>0</v>
      </c>
      <c r="BH30" s="359">
        <f t="shared" si="10"/>
        <v>0</v>
      </c>
      <c r="BI30" s="360">
        <f t="shared" si="11"/>
        <v>0</v>
      </c>
    </row>
    <row r="31" spans="1:61">
      <c r="A31" s="205">
        <v>27</v>
      </c>
      <c r="B31" s="347">
        <f>IF('Projection_Base-case'!B32&lt;&gt;"",'Projection_Base-case'!B32,0)</f>
        <v>0</v>
      </c>
      <c r="C31" s="347">
        <f>IF('Projection_Base-case'!C32&lt;&gt;"",'Projection_Base-case'!C32,0)</f>
        <v>0</v>
      </c>
      <c r="D31" s="365">
        <f>IF('Projection_Base-case'!D32&lt;&gt;"",'Projection_Base-case'!D32,0)</f>
        <v>0</v>
      </c>
      <c r="E31" s="322"/>
      <c r="F31" s="367" t="str">
        <f t="shared" si="12"/>
        <v>0</v>
      </c>
      <c r="G31" s="177" t="str">
        <f>IF(F31="Scenario1PBT1",'Major retrofit'!$E$6,IF(F31="Scenario2PBT1",'Major retrofit'!$F$6,IF(F31="Scenario3PBT1",'Major retrofit'!$G$6,"")))&amp;IF(F31="Scenario1PBT2",'Major retrofit'!$H$6,IF(F31="Scenario2PBT2",'Major retrofit'!$I$6,IF(F31="Scenario3PBT2",'Major retrofit'!$J$6,"")))&amp;IF(F31="Scenario1PBT3",'Major retrofit'!$K$6,IF(F31="Scenario2PBT3",'Major retrofit'!$L$6,IF(F31="Scenario3PBT3",'Major retrofit'!$M$6,"")))&amp;IF(F31="Scenario1PBT4",'Major retrofit'!$N$6,IF(F31="Scenario2PBT4",'Major retrofit'!$O$6,IF(F31="Scenario3PBT4",'Major retrofit'!$P$6,"")))&amp;IF(F31="Scenario1PBT5",'Major retrofit'!$Q$6,IF(F31="Scenario2PBT5",'Major retrofit'!$R$6,IF(F31="Scenario3PBT5",'Major retrofit'!$S$6,"")))&amp;IF(F31="Scenario1PBT6",'Major retrofit'!$T$6,IF(F31="Scenario2PBT6",'Major retrofit'!$U$6,IF(F31="Scenario3PBT6",'Major retrofit'!$V$6,"")))&amp;IF(F31="Scenario1PBT7",'Major retrofit'!$W$6,IF(F31="Scenario2PBT7",'Major retrofit'!$X$6,IF(F31="Scenario3PBT7",'Major retrofit'!$Y$6,"")))&amp;IF(F31="Scenario1PBT8",'Major retrofit'!$Z$6,IF(F31="Scenario2PBT8",'Major retrofit'!$AA$6,IF(F31="Scenario3PBT8",'Major retrofit'!$AB$6,"")))&amp;IF(F31="Scenario1PBT9",'Major retrofit'!$AC$6,IF(F31="Scenario2PBT9",'Major retrofit'!$AD$6,IF(F31="Scenario3PBT9",'Major retrofit'!$AE$6,"")))&amp;IF(F31="Scenario1PBT10",'Major retrofit'!$AF$6,IF(F31="Scenario2PBT10",'Major retrofit'!$AG$6,IF(F31="Scenario3PBT10",'Major retrofit'!$AH$6,"")))&amp;IF(F31="Scenario1PBT11",'Major retrofit'!$AI$6,IF(F31="Scenario2PBT11",'Major retrofit'!$AJ$6,IF(F31="Scenario3PBT11",'Major retrofit'!$AK$6,"")))&amp;IF(F31="Scenario1PBT12",'Major retrofit'!$AL$6,IF(F31="Scenario2PBT12",'Major retrofit'!$AM$6,IF(F31="Scenario3PBT12",'Major retrofit'!$AN$6,"")))&amp;IF(F31="Scenario1PBT13",'Major retrofit'!$AO$6,IF(F31="Scenario2PBT13",'Major retrofit'!$AP$6,IF(F31="Scenario3PBT13",'Major retrofit'!$AQ$6,"")))&amp;IF(F31="Scenario1PBT14",'Major retrofit'!$AR$6,IF(F31="Scenario2PBT14",'Major retrofit'!$AS$6,IF(F31="Scenario3PBT14",'Major retrofit'!$AT$6,"")))&amp;IF(F31="Scenario1PBT15",'Major retrofit'!$AU$6,IF(F31="Scenario2PBT15",'Major retrofit'!$AV$6,IF(F31="Scenario3PBT15",'Major retrofit'!$AW$6,"")))</f>
        <v/>
      </c>
      <c r="H31" s="117">
        <f t="shared" si="13"/>
        <v>0</v>
      </c>
      <c r="I31" s="178" t="str">
        <f>IF(F31="Scenario1PBT1",'Major retrofit'!$E$16,IF(F31="Scenario2PBT1",'Major retrofit'!$F$16,IF(F31="Scenario3PBT1",'Major retrofit'!$G$16,"")))&amp;IF(F31="Scenario1PBT2",'Major retrofit'!$H$16,IF(F31="Scenario2PBT2",'Major retrofit'!$I$16,IF(F31="Scenario3PBT2",'Major retrofit'!$J$16,"")))&amp;IF(F31="Scenario1PBT3",'Major retrofit'!$K$16,IF(F31="Scenario2PBT3",'Major retrofit'!$L$16,IF(F31="Scenario3PBT3",'Major retrofit'!$M$16,"")))&amp;IF(F31="Scenario1PBT4",'Major retrofit'!$N$16,IF(F31="Scenario2PBT4",'Major retrofit'!$O$16,IF(F31="Scenario3PBT4",'Major retrofit'!$P$16,"")))&amp;IF(F31="Scenario1PBT5",'Major retrofit'!$Q$16,IF(F31="Scenario2PBT5",'Major retrofit'!$R$16,IF(F31="Scenario3PBT5",'Major retrofit'!$S$16,"")))&amp;IF(F31="Scenario1PBT6",'Major retrofit'!$T$16,IF(F31="Scenario2PBT6",'Major retrofit'!$U$16,IF(F31="Scenario3PBT6",'Major retrofit'!$V$16,"")))&amp;IF(F31="Scenario1PBT7",'Major retrofit'!$W$16,IF(F31="Scenario2PBT7",'Major retrofit'!$X$16,IF(F31="Scenario3PBT7",'Major retrofit'!$Y$16,"")))&amp;IF(F31="Scenario1PBT8",'Major retrofit'!$Z$16,IF(F31="Scenario2PBT8",'Major retrofit'!$AA$16,IF(F31="Scenario3PBT8",'Major retrofit'!$AB$16,"")))&amp;IF(F31="Scenario1PBT9",'Major retrofit'!$AC$16,IF(F31="Scenario2PBT9",'Major retrofit'!$AD$16,IF(F31="Scenario3PBT9",'Major retrofit'!$AE$16,"")))&amp;IF(F31="Scenario1PBT10",'Major retrofit'!$AF$16,IF(F31="Scenario2PBT10",'Major retrofit'!$AG$16,IF(F31="Scenario3PBT10",'Major retrofit'!$AH$16,"")))&amp;IF(F31="Scenario1PBT11",'Major retrofit'!$AI$16,IF(F31="Scenario2PBT11",'Major retrofit'!$AJ$16,IF(F31="Scenario3PBT11",'Major retrofit'!$AK$16,"")))&amp;IF(F31="Scenario1PBT12",'Major retrofit'!$AL$16,IF(F31="Scenario2PBT12",'Major retrofit'!$AM$16,IF(F31="Scenario3PBT12",'Major retrofit'!$AN$16,"")))&amp;IF(F31="Scenario1PBT13",'Major retrofit'!$AO$16,IF(F31="Scenario2PBT13",'Major retrofit'!$AP$16,IF(F31="Scenario3PBT13",'Major retrofit'!$AQ$16,"")))&amp;IF(F31="Scenario1PBT14",'Major retrofit'!$AR$16,IF(F31="Scenario2PBT14",'Major retrofit'!$AS$16,IF(F31="Scenario3PBT14",'Major retrofit'!$AT$16,"")))&amp;IF(F31="Scenario1PBT15",'Major retrofit'!$AU$16,IF(F31="Scenario2PBT15",'Major retrofit'!$AV$16,IF(F31="Scenario3PBT15",'Major retrofit'!$AW$16,"")))</f>
        <v/>
      </c>
      <c r="J31" s="117">
        <f t="shared" si="14"/>
        <v>0</v>
      </c>
      <c r="K31" s="117" t="str">
        <f>IF(F31="Scenario1PBT1",'Major retrofit'!$E$18,IF(F31="Scenario2PBT1",'Major retrofit'!$F$18,IF(F31="Scenario3PBT1",'Major retrofit'!$G$18,"")))&amp;IF(F31="Scenario1PBT2",'Major retrofit'!$H$18,IF(F31="Scenario2PBT2",'Major retrofit'!$I$18,IF(F31="Scenario3PBT2",'Major retrofit'!$J$18,"")))&amp;IF(F31="Scenario1PBT3",'Major retrofit'!$K$18,IF(F31="Scenario2PBT3",'Major retrofit'!$L$18,IF(F31="Scenario3PBT3",'Major retrofit'!$M$18,"")))&amp;IF(F31="Scenario1PBT4",'Major retrofit'!$N$18,IF(F31="Scenario2PBT4",'Major retrofit'!$O$18,IF(F31="Scenario3PBT4",'Major retrofit'!$P$18,"")))&amp;IF(F31="Scenario1PBT5",'Major retrofit'!$Q$18,IF(F31="Scenario2PBT5",'Major retrofit'!$R$18,IF(F31="Scenario3PBT5",'Major retrofit'!$S$18,"")))&amp;IF(F31="Scenario1PBT6",'Major retrofit'!$T$18,IF(F31="Scenario2PBT6",'Major retrofit'!$U$18,IF(F31="Scenario3PBT6",'Major retrofit'!$V$18,"")))&amp;IF(F31="Scenario1PBT7",'Major retrofit'!$W$18,IF(F31="Scenario2PBT7",'Major retrofit'!$X$18,IF(F31="Scenario3PBT7",'Major retrofit'!$Y$18,"")))&amp;IF(F31="Scenario1PBT8",'Major retrofit'!$Z$18,IF(F31="Scenario2PBT8",'Major retrofit'!$AA$18,IF(F31="Scenario3PBT8",'Major retrofit'!$AB$18,"")))&amp;IF(F31="Scenario1PBT9",'Major retrofit'!$AC$18,IF(F31="Scenario2PBT9",'Major retrofit'!$AD$18,IF(F31="Scenario3PBT9",'Major retrofit'!$AE$18,"")))&amp;IF(F31="Scenario1PBT10",'Major retrofit'!$AF$18,IF(F31="Scenario2PBT10",'Major retrofit'!$AG$18,IF(F31="Scenario3PBT10",'Major retrofit'!$AH$18,"")))&amp;IF(F31="Scenario1PBT11",'Major retrofit'!$AI$18,IF(F31="Scenario2PBT11",'Major retrofit'!$AJ$18,IF(F31="Scenario3PBT11",'Major retrofit'!$AK$18,"")))&amp;IF(F31="Scenario1PBT12",'Major retrofit'!$AL$18,IF(F31="Scenario2PBT12",'Major retrofit'!$AM$18,IF(F31="Scenario3PBT12",'Major retrofit'!$AN$18,"")))&amp;IF(F31="Scenario1PBT13",'Major retrofit'!$AO$18,IF(F31="Scenario2PBT13",'Major retrofit'!$AP$18,IF(F31="Scenario3PBT13",'Major retrofit'!$AQ$18,"")))&amp;IF(F31="Scenario1PBT14",'Major retrofit'!$AR$18,IF(F31="Scenario2PBT14",'Major retrofit'!$AS$18,IF(F31="Scenario3PBT14",'Major retrofit'!$AT$18,"")))&amp;IF(F31="Scenario1PBT15",'Major retrofit'!$AU$18,IF(F31="Scenario2PBT15",'Major retrofit'!$AV$18,IF(F31="Scenario3PBT15",'Major retrofit'!$AW$18,"")))</f>
        <v/>
      </c>
      <c r="L31" s="117">
        <f t="shared" si="15"/>
        <v>0</v>
      </c>
      <c r="M31" s="117" t="str">
        <f>IF(F31="Scenario1PBT1",'Major retrofit'!$E$20,IF(F31="Scenario2PBT1",'Major retrofit'!$F$20,IF(F31="Scenario3PBT1",'Major retrofit'!$G$20,"")))&amp;IF(F31="Scenario1PBT2",'Major retrofit'!$H$20,IF(F31="Scenario2PBT2",'Major retrofit'!$I$20,IF(F31="Scenario3PBT2",'Major retrofit'!$J$20,"")))&amp;IF(F31="Scenario1PBT3",'Major retrofit'!$K$20,IF(F31="Scenario2PBT3",'Major retrofit'!$L$20,IF(F31="Scenario3PBT3",'Major retrofit'!$M$20,"")))&amp;IF(F31="Scenario1PBT4",'Major retrofit'!$N$20,IF(F31="Scenario2PBT4",'Major retrofit'!$O$20,IF(F31="Scenario3PBT4",'Major retrofit'!$P$20,"")))&amp;IF(F31="Scenario1PBT5",'Major retrofit'!$Q$20,IF(F31="Scenario2PBT5",'Major retrofit'!$R$20,IF(F31="Scenario3PBT5",'Major retrofit'!$S$20,"")))&amp;IF(F31="Scenario1PBT6",'Major retrofit'!$T$20,IF(F31="Scenario2PBT6",'Major retrofit'!$U$20,IF(F31="Scenario3PBT6",'Major retrofit'!$V$20,"")))&amp;IF(F31="Scenario1PBT7",'Major retrofit'!$W$20,IF(F31="Scenario2PBT7",'Major retrofit'!$X$20,IF(F31="Scenario3PBT7",'Major retrofit'!$Y$20,"")))&amp;IF(F31="Scenario1PBT8",'Major retrofit'!$Z$20,IF(F31="Scenario2PBT8",'Major retrofit'!$AA$20,IF(F31="Scenario3PBT8",'Major retrofit'!$AB$20,"")))&amp;IF(F31="Scenario1PBT9",'Major retrofit'!$AC$20,IF(F31="Scenario2PBT9",'Major retrofit'!$AD$20,IF(F31="Scenario3PBT9",'Major retrofit'!$AE$20,"")))&amp;IF(F31="Scenario1PBT10",'Major retrofit'!$AF$20,IF(F31="Scenario2PBT10",'Major retrofit'!$AG$20,IF(F31="Scenario3PBT10",'Major retrofit'!$AH$20,"")))&amp;IF(F31="Scenario1PBT11",'Major retrofit'!$AI$20,IF(F31="Scenario2PBT11",'Major retrofit'!$AJ$20,IF(F31="Scenario3PBT11",'Major retrofit'!$AK$20,"")))&amp;IF(F31="Scenario1PBT12",'Major retrofit'!$AL$20,IF(F31="Scenario2PBT12",'Major retrofit'!$AM$20,IF(F31="Scenario3PBT12",'Major retrofit'!$AN$20,"")))&amp;IF(F31="Scenario1PBT13",'Major retrofit'!$AO$20,IF(F31="Scenario2PBT13",'Major retrofit'!$AP$20,IF(F31="Scenario3PBT13",'Major retrofit'!$AQ$20,"")))&amp;IF(F31="Scenario1PBT14",'Major retrofit'!$AR$20,IF(F31="Scenario2PBT14",'Major retrofit'!$AS$20,IF(F31="Scenario3PBT14",'Major retrofit'!$AT$20,"")))&amp;IF(F31="Scenario1PBT15",'Major retrofit'!$AU$20,IF(F31="Scenario2PBT15",'Major retrofit'!$AV$20,IF(F31="Scenario3PBT15",'Major retrofit'!$AW$20,"")))</f>
        <v/>
      </c>
      <c r="N31" s="118">
        <f t="shared" si="16"/>
        <v>0</v>
      </c>
      <c r="O31" s="206" t="str">
        <f>IF(F31="Scenario1PBT1",'Major retrofit'!$E$23,IF(F31="Scenario2PBT1",'Major retrofit'!$F$23,IF(F31="Scenario3PBT1",'Major retrofit'!$G$23,"")))&amp;IF(F31="Scenario1PBT2",'Major retrofit'!$H$23,IF(F31="Scenario2PBT2",'Major retrofit'!$I$23,IF(F31="Scenario3PBT2",'Major retrofit'!$J$23,"")))&amp;IF(F31="Scenario1PBT3",'Major retrofit'!$K$23,IF(F31="Scenario2PBT3",'Major retrofit'!$L$23,IF(F31="Scenario3PBT3",'Major retrofit'!$M$23,"")))&amp;IF(F31="Scenario1PBT4",'Major retrofit'!$N$23,IF(F31="Scenario2PBT4",'Major retrofit'!$O$23,IF(F31="Scenario3PBT4",'Major retrofit'!$P$23,"")))&amp;IF(F31="Scenario1PBT5",'Major retrofit'!$Q$23,IF(F31="Scenario2PBT5",'Major retrofit'!$R$23,IF(F31="Scenario3PBT5",'Major retrofit'!$S$23,"")))&amp;IF(F31="Scenario1PBT6",'Major retrofit'!$T$23,IF(F31="Scenario2PBT6",'Major retrofit'!$U$23,IF(F31="Scenario3PBT6",'Major retrofit'!$V$23,"")))&amp;IF(F31="Scenario1PBT7",'Major retrofit'!$W$23,IF(F31="Scenario2PBT7",'Major retrofit'!$X$23,IF(F31="Scenario3PBT7",'Major retrofit'!$Y$23,"")))&amp;IF(F31="Scenario1PBT8",'Major retrofit'!$Z$23,IF(F31="Scenario2PBT8",'Major retrofit'!$AA$23,IF(F31="Scenario3PBT8",'Major retrofit'!$AB$23,"")))&amp;IF(F31="Scenario1PBT9",'Major retrofit'!$AC$23,IF(F31="Scenario2PBT9",'Major retrofit'!$AD$23,IF(F31="Scenario3PBT9",'Major retrofit'!$AE$23,"")))&amp;IF(F31="Scenario1PBT10",'Major retrofit'!$AF$23,IF(F31="Scenario2PBT10",'Major retrofit'!$AG$23,IF(F31="Scenario3PBT10",'Major retrofit'!$AH$23,"")))&amp;IF(F31="Scenario1PBT11",'Major retrofit'!$AI$23,IF(F31="Scenario2PBT11",'Major retrofit'!$AJ$23,IF(F31="Scenario3PBT11",'Major retrofit'!$AK$23,"")))&amp;IF(F31="Scenario1PBT12",'Major retrofit'!$AL$23,IF(F31="Scenario2PBT12",'Major retrofit'!$AM$23,IF(F31="Scenario3PBT12",'Major retrofit'!$AN$23,"")))&amp;IF(F31="Scenario1PBT13",'Major retrofit'!$AO$23,IF(F31="Scenario2PBT13",'Major retrofit'!$AP$23,IF(F31="Scenario3PBT13",'Major retrofit'!$AQ$23,"")))&amp;IF(F31="Scenario1PBT14",'Major retrofit'!$AR$23,IF(F31="Scenario2PBT14",'Major retrofit'!$AS$23,IF(F31="Scenario3PBT14",'Major retrofit'!$AT$23,"")))&amp;IF(F31="Scenario1PBT15",'Major retrofit'!$AU$23,IF(F31="Scenario2PBT15",'Major retrofit'!$AV$23,IF(F31="Scenario3PBT15",'Major retrofit'!$AW$23,"")))</f>
        <v/>
      </c>
      <c r="P31" s="117">
        <f t="shared" si="17"/>
        <v>0</v>
      </c>
      <c r="Q31" s="117" t="str">
        <f>IF(F31="Scenario1PBT1",'Major retrofit'!$E$25,IF(F31="Scenario2PBT1",'Major retrofit'!$F$25,IF(F31="Scenario3PBT1",'Major retrofit'!$G$25,"")))&amp;IF(F31="Scenario1PBT2",'Major retrofit'!$H$25,IF(F31="Scenario2PBT2",'Major retrofit'!$I$25,IF(F31="Scenario3PBT2",'Major retrofit'!$J$25,"")))&amp;IF(F31="Scenario1PBT3",'Major retrofit'!$K$25,IF(F31="Scenario2PBT3",'Major retrofit'!$L$25,IF(F31="Scenario3PBT3",'Major retrofit'!$M$25,"")))&amp;IF(F31="Scenario1PBT4",'Major retrofit'!$N$25,IF(F31="Scenario2PBT4",'Major retrofit'!$O$25,IF(F31="Scenario3PBT4",'Major retrofit'!$P$25,"")))&amp;IF(F31="Scenario1PBT5",'Major retrofit'!$Q$25,IF(F31="Scenario2PBT5",'Major retrofit'!$R$25,IF(F31="Scenario3PBT5",'Major retrofit'!$S$25,"")))&amp;IF(F31="Scenario1PBT6",'Major retrofit'!$T$25,IF(F31="Scenario2PBT6",'Major retrofit'!$U$25,IF(F31="Scenario3PBT6",'Major retrofit'!$V$25,"")))&amp;IF(F31="Scenario1PBT7",'Major retrofit'!$W$25,IF(F31="Scenario2PBT7",'Major retrofit'!$X$25,IF(F31="Scenario3PBT7",'Major retrofit'!$Y$25,"")))&amp;IF(F31="Scenario1PBT8",'Major retrofit'!$Z$25,IF(F31="Scenario2PBT8",'Major retrofit'!$AA$25,IF(F31="Scenario3PBT8",'Major retrofit'!$AB$25,"")))&amp;IF(F31="Scenario1PBT9",'Major retrofit'!$AC$25,IF(F31="Scenario2PBT9",'Major retrofit'!$AD$25,IF(F31="Scenario3PBT9",'Major retrofit'!$AE$25,"")))&amp;IF(F31="Scenario1PBT10",'Major retrofit'!$AF$25,IF(F31="Scenario2PBT10",'Major retrofit'!$AG$25,IF(F31="Scenario3PBT10",'Major retrofit'!$AH$25,"")))&amp;IF(F31="Scenario1PBT11",'Major retrofit'!$AI$25,IF(F31="Scenario2PBT11",'Major retrofit'!$AJ$25,IF(F31="Scenario3PBT11",'Major retrofit'!$AK$25,"")))&amp;IF(F31="Scenario1PBT12",'Major retrofit'!$AL$25,IF(F31="Scenario2PBT12",'Major retrofit'!$AM$25,IF(F31="Scenario3PBT12",'Major retrofit'!$AN$25,"")))&amp;IF(F31="Scenario1PBT13",'Major retrofit'!$AO$25,IF(F31="Scenario2PBT13",'Major retrofit'!$AP$25,IF(F31="Scenario3PBT13",'Major retrofit'!$AQ$25,"")))&amp;IF(F31="Scenario1PBT14",'Major retrofit'!$AR$25,IF(F31="Scenario2PBT14",'Major retrofit'!$AS$25,IF(F31="Scenario3PBT14",'Major retrofit'!$AT$25,"")))&amp;IF(F31="Scenario1PBT15",'Major retrofit'!$AU$25,IF(F31="Scenario2PBT15",'Major retrofit'!$AV$25,IF(F31="Scenario3PBT15",'Major retrofit'!$AW$25,"")))</f>
        <v/>
      </c>
      <c r="R31" s="117">
        <f t="shared" si="18"/>
        <v>0</v>
      </c>
      <c r="S31" s="117" t="str">
        <f>IF(F31="Scenario1PBT1",'Major retrofit'!$E$27,IF(F31="Scenario2PBT1",'Major retrofit'!$F$27,IF(F31="Scenario3PBT1",'Major retrofit'!$G$27,"")))&amp;IF(F31="Scenario1PBT2",'Major retrofit'!$H$27,IF(F31="Scenario2PBT2",'Major retrofit'!$I$27,IF(F31="Scenario3PBT2",'Major retrofit'!$J$27,"")))&amp;IF(F31="Scenario1PBT3",'Major retrofit'!$K$27,IF(F31="Scenario2PBT3",'Major retrofit'!$L$27,IF(F31="Scenario3PBT3",'Major retrofit'!$M$27,"")))&amp;IF(F31="Scenario1PBT4",'Major retrofit'!$N$27,IF(F31="Scenario2PBT4",'Major retrofit'!$O$27,IF(F31="Scenario3PBT4",'Major retrofit'!$P$27,"")))&amp;IF(F31="Scenario1PBT5",'Major retrofit'!$Q$27,IF(F31="Scenario2PBT5",'Major retrofit'!$R$27,IF(F31="Scenario3PBT5",'Major retrofit'!$S$27,"")))&amp;IF(F31="Scenario1PBT6",'Major retrofit'!$T$27,IF(F31="Scenario2PBT6",'Major retrofit'!$U$27,IF(F31="Scenario3PBT6",'Major retrofit'!$V$27,"")))&amp;IF(F31="Scenario1PBT7",'Major retrofit'!$W$27,IF(F31="Scenario2PBT7",'Major retrofit'!$X$27,IF(F31="Scenario3PBT7",'Major retrofit'!$Y$27,"")))&amp;IF(F31="Scenario1PBT8",'Major retrofit'!$Z$27,IF(F31="Scenario2PBT8",'Major retrofit'!$AA$27,IF(F31="Scenario3PBT8",'Major retrofit'!$AB$27,"")))&amp;IF(F31="Scenario1PBT9",'Major retrofit'!$AC$27,IF(F31="Scenario2PBT9",'Major retrofit'!$AD$27,IF(F31="Scenario3PBT9",'Major retrofit'!$AE$27,"")))&amp;IF(F31="Scenario1PBT10",'Major retrofit'!$AF$27,IF(F31="Scenario2PBT10",'Major retrofit'!$AG$27,IF(F31="Scenario3PBT10",'Major retrofit'!$AH$27,"")))&amp;IF(F31="Scenario1PBT11",'Major retrofit'!$AI$27,IF(F31="Scenario2PBT11",'Major retrofit'!$AJ$27,IF(F31="Scenario3PBT11",'Major retrofit'!$AK$27,"")))&amp;IF(F31="Scenario1PBT12",'Major retrofit'!$AL$27,IF(F31="Scenario2PBT12",'Major retrofit'!$AM$27,IF(F31="Scenario3PBT12",'Major retrofit'!$AN$27,"")))&amp;IF(F31="Scenario1PBT13",'Major retrofit'!$AO$27,IF(F31="Scenario2PBT13",'Major retrofit'!$AP$27,IF(F31="Scenario3PBT13",'Major retrofit'!$AQ$27,"")))&amp;IF(F31="Scenario1PBT14",'Major retrofit'!$AR$27,IF(F31="Scenario2PBT14",'Major retrofit'!$AS$27,IF(F31="Scenario3PBT14",'Major retrofit'!$AT$27,"")))&amp;IF(F31="Scenario1PBT15",'Major retrofit'!$AU$27,IF(F31="Scenario2PBT15",'Major retrofit'!$AV$27,IF(F31="Scenario3PBT15",'Major retrofit'!$AW$27,"")))</f>
        <v/>
      </c>
      <c r="T31" s="207">
        <f t="shared" si="19"/>
        <v>0</v>
      </c>
      <c r="U31" s="206" t="str">
        <f>IF(F31="Scenario1PBT1",'Major retrofit'!$E$38,IF(F31="Scenario2PBT1",'Major retrofit'!$F$38,IF(F31="Scenario3PBT1",'Major retrofit'!$G$38,"")))&amp;IF(F31="Scenario1PBT2",'Major retrofit'!$H$38,IF(F31="Scenario2PBT2",'Major retrofit'!$I$38,IF(F31="Scenario3PBT2",'Major retrofit'!$J$38,"")))&amp;IF(F31="Scenario1PBT3",'Major retrofit'!$K$38,IF(F31="Scenario2PBT3",'Major retrofit'!$L$38,IF(F31="Scenario3PBT3",'Major retrofit'!$M$38,"")))&amp;IF(F31="Scenario1PBT4",'Major retrofit'!$N$38,IF(F31="Scenario2PBT4",'Major retrofit'!$O$38,IF(F31="Scenario3PBT4",'Major retrofit'!$P$38,"")))&amp;IF(F31="Scenario1PBT5",'Major retrofit'!$Q$38,IF(F31="Scenario2PBT5",'Major retrofit'!$R$38,IF(F31="Scenario3PBT5",'Major retrofit'!$S$38,"")))&amp;IF(F31="Scenario1PBT6",'Major retrofit'!$T$38,IF(F31="Scenario2PBT6",'Major retrofit'!$U$38,IF(F31="Scenario3PBT6",'Major retrofit'!$V$38,"")))&amp;IF(F31="Scenario1PBT7",'Major retrofit'!$W$38,IF(F31="Scenario2PBT7",'Major retrofit'!$X$38,IF(F31="Scenario3PBT7",'Major retrofit'!$Y$38,"")))&amp;IF(F31="Scenario1PBT8",'Major retrofit'!$Z$38,IF(F31="Scenario2PBT8",'Major retrofit'!$AA$38,IF(F31="Scenario3PBT8",'Major retrofit'!$AB$38,"")))&amp;IF(F31="Scenario1PBT9",'Major retrofit'!$AC$38,IF(F31="Scenario2PBT9",'Major retrofit'!$AD$38,IF(F31="Scenario3PBT9",'Major retrofit'!$AE$38,"")))&amp;IF(F31="Scenario1PBT10",'Major retrofit'!$AF$38,IF(F31="Scenario2PBT10",'Major retrofit'!$AG$38,IF(F31="Scenario3PBT10",'Major retrofit'!$AH$38,"")))&amp;IF(F31="Scenario1PBT11",'Major retrofit'!$AI$38,IF(F31="Scenario2PBT11",'Major retrofit'!$AJ$38,IF(F31="Scenario3PBT11",'Major retrofit'!$AK$38,"")))&amp;IF(F31="Scenario1PBT12",'Major retrofit'!$AL$38,IF(F31="Scenario2PBT12",'Major retrofit'!$AM$38,IF(F31="Scenario3PBT12",'Major retrofit'!$AN$38,"")))&amp;IF(F31="Scenario1PBT13",'Major retrofit'!$AO$38,IF(F31="Scenario2PBT13",'Major retrofit'!$AP$38,IF(F31="Scenario3PBT13",'Major retrofit'!$AQ$38,"")))&amp;IF(F31="Scenario1PBT14",'Major retrofit'!$AR$38,IF(F31="Scenario2PBT14",'Major retrofit'!$AS$38,IF(F31="Scenario3PBT14",'Major retrofit'!$AT$38,"")))&amp;IF(F31="Scenario1PBT15",'Major retrofit'!$AU$38,IF(F31="Scenario2PBT15",'Major retrofit'!$AV$38,IF(F31="Scenario3PBT15",'Major retrofit'!$AW$38,"")))</f>
        <v/>
      </c>
      <c r="V31" s="117">
        <f t="shared" si="20"/>
        <v>0</v>
      </c>
      <c r="W31" s="117" t="str">
        <f>IF(F31="Scenario1PBT1",'Major retrofit'!$E$40,IF(F31="Scenario2PBT1",'Major retrofit'!$F$40,IF(F31="Scenario3PBT1",'Major retrofit'!$G$40,"")))&amp;IF(F31="Scenario1PBT2",'Major retrofit'!$H$40,IF(F31="Scenario2PBT2",'Major retrofit'!$I$40,IF(F31="Scenario3PBT2",'Major retrofit'!$J$40,"")))&amp;IF(F31="Scenario1PBT3",'Major retrofit'!$K$40,IF(F31="Scenario2PBT3",'Major retrofit'!$L$40,IF(F31="Scenario3PBT3",'Major retrofit'!$M$40,"")))&amp;IF(F31="Scenario1PBT4",'Major retrofit'!$N$40,IF(F31="Scenario2PBT4",'Major retrofit'!$O$40,IF(F31="Scenario3PBT4",'Major retrofit'!$P$40,"")))&amp;IF(F31="Scenario1PBT5",'Major retrofit'!$Q$40,IF(F31="Scenario2PBT5",'Major retrofit'!$R$40,IF(F31="Scenario3PBT5",'Major retrofit'!$S$40,"")))&amp;IF(F31="Scenario1PBT6",'Major retrofit'!$T$40,IF(F31="Scenario2PBT6",'Major retrofit'!$U$40,IF(F31="Scenario3PBT6",'Major retrofit'!$V$40,"")))&amp;IF(F31="Scenario1PBT7",'Major retrofit'!$W$40,IF(F31="Scenario2PBT7",'Major retrofit'!$X$40,IF(F31="Scenario3PBT7",'Major retrofit'!$Y$40,"")))&amp;IF(F31="Scenario1PBT8",'Major retrofit'!$Z$40,IF(F31="Scenario2PBT8",'Major retrofit'!$AA$40,IF(F31="Scenario3PBT8",'Major retrofit'!$AB$40,"")))&amp;IF(F31="Scenario1PBT9",'Major retrofit'!$AC$40,IF(F31="Scenario2PBT9",'Major retrofit'!$AD$40,IF(F31="Scenario3PBT9",'Major retrofit'!$AE$40,"")))&amp;IF(F31="Scenario1PBT10",'Major retrofit'!$AF$40,IF(F31="Scenario2PBT10",'Major retrofit'!$AG$40,IF(F31="Scenario3PBT10",'Major retrofit'!$AH$40,"")))&amp;IF(F31="Scenario1PBT11",'Major retrofit'!$AI$40,IF(F31="Scenario2PBT11",'Major retrofit'!$AJ$40,IF(F31="Scenario3PBT11",'Major retrofit'!$AK$40,"")))&amp;IF(F31="Scenario1PBT12",'Major retrofit'!$AL$40,IF(F31="Scenario2PBT12",'Major retrofit'!$AM$40,IF(F31="Scenario3PBT12",'Major retrofit'!$AN$40,"")))&amp;IF(F31="Scenario1PBT13",'Major retrofit'!$AO$40,IF(F31="Scenario2PBT13",'Major retrofit'!$AP$40,IF(F31="Scenario3PBT13",'Major retrofit'!$AQ$40,"")))&amp;IF(F31="Scenario1PBT14",'Major retrofit'!$AR$40,IF(F31="Scenario2PBT14",'Major retrofit'!$AS$40,IF(F31="Scenario3PBT14",'Major retrofit'!$AT$40,"")))&amp;IF(F31="Scenario1PBT15",'Major retrofit'!$AU$40,IF(F31="Scenario2PBT15",'Major retrofit'!$AV$40,IF(F31="Scenario3PBT15",'Major retrofit'!$AW$40,"")))</f>
        <v/>
      </c>
      <c r="X31" s="117">
        <f t="shared" si="21"/>
        <v>0</v>
      </c>
      <c r="Y31" s="117" t="str">
        <f>IF(F31="Scenario1PBT1",'Major retrofit'!$E$42,IF(F31="Scenario2PBT1",'Major retrofit'!$F$42,IF(F31="Scenario3PBT1",'Major retrofit'!$G$42,"")))&amp;IF(F31="Scenario1PBT2",'Major retrofit'!$H$42,IF(F31="Scenario2PBT2",'Major retrofit'!$I$42,IF(F31="Scenario3PBT2",'Major retrofit'!$J$42,"")))&amp;IF(F31="Scenario1PBT3",'Major retrofit'!$K$42,IF(F31="Scenario2PBT3",'Major retrofit'!$L$42,IF(F31="Scenario3PBT3",'Major retrofit'!$M$42,"")))&amp;IF(F31="Scenario1PBT4",'Major retrofit'!$N$42,IF(F31="Scenario2PBT4",'Major retrofit'!$O$42,IF(F31="Scenario3PBT4",'Major retrofit'!$P$42,"")))&amp;IF(F31="Scenario1PBT5",'Major retrofit'!$Q$42,IF(F31="Scenario2PBT5",'Major retrofit'!$R$42,IF(F31="Scenario3PBT5",'Major retrofit'!$S$42,"")))&amp;IF(F31="Scenario1PBT6",'Major retrofit'!$T$42,IF(F31="Scenario2PBT6",'Major retrofit'!$U$42,IF(F31="Scenario3PBT6",'Major retrofit'!$V$42,"")))&amp;IF(F31="Scenario1PBT7",'Major retrofit'!$W$42,IF(F31="Scenario2PBT7",'Major retrofit'!$X$42,IF(F31="Scenario3PBT7",'Major retrofit'!$Y$42,"")))&amp;IF(F31="Scenario1PBT8",'Major retrofit'!$Z$42,IF(F31="Scenario2PBT8",'Major retrofit'!$AA$42,IF(F31="Scenario3PBT8",'Major retrofit'!$AB$42,"")))&amp;IF(F31="Scenario1PBT9",'Major retrofit'!$AC$42,IF(F31="Scenario2PBT9",'Major retrofit'!$AD$42,IF(F31="Scenario3PBT9",'Major retrofit'!$AE$42,"")))&amp;IF(F31="Scenario1PBT10",'Major retrofit'!$AF$42,IF(F31="Scenario2PBT10",'Major retrofit'!$AG$42,IF(F31="Scenario3PBT10",'Major retrofit'!$AH$42,"")))&amp;IF(F31="Scenario1PBT11",'Major retrofit'!$AI$42,IF(F31="Scenario2PBT11",'Major retrofit'!$AJ$42,IF(F31="Scenario3PBT11",'Major retrofit'!$AK$42,"")))&amp;IF(F31="Scenario1PBT12",'Major retrofit'!$AL$42,IF(F31="Scenario2PBT12",'Major retrofit'!$AM$42,IF(F31="Scenario3PBT12",'Major retrofit'!$AN$42,"")))&amp;IF(F31="Scenario1PBT13",'Major retrofit'!$AO$42,IF(F31="Scenario2PBT13",'Major retrofit'!$AP$42,IF(F31="Scenario3PBT13",'Major retrofit'!$AQ$42,"")))&amp;IF(F31="Scenario1PBT14",'Major retrofit'!$AR$42,IF(F31="Scenario2PBT14",'Major retrofit'!$AS$42,IF(F31="Scenario3PBT14",'Major retrofit'!$AT$42,"")))&amp;IF(F31="Scenario1PBT15",'Major retrofit'!$AU$42,IF(F31="Scenario2PBT15",'Major retrofit'!$AV$42,IF(F31="Scenario3PBT15",'Major retrofit'!$AW$42,"")))</f>
        <v/>
      </c>
      <c r="Z31" s="117">
        <f t="shared" si="22"/>
        <v>0</v>
      </c>
      <c r="AA31" s="178" t="str">
        <f>IF(F31="Scenario1PBT1",'Major retrofit'!$E$101,IF(F31="Scenario2PBT1",'Major retrofit'!$F$101,IF(F31="Scenario3PBT1",'Major retrofit'!$G$101,"")))&amp;IF(F31="Scenario1PBT2",'Major retrofit'!$H$101,IF(F31="Scenario2PBT2",'Major retrofit'!$I$101,IF(F31="Scenario3PBT2",'Major retrofit'!$J$101,"")))&amp;IF(F31="Scenario1PBT3",'Major retrofit'!$K$101,IF(F31="Scenario2PBT3",'Major retrofit'!$L$101,IF(F31="Scenario3PBT3",'Major retrofit'!$M$101,"")))&amp;IF(F31="Scenario1PBT4",'Major retrofit'!$N$101,IF(F31="Scenario2PBT4",'Major retrofit'!$O$101,IF(F31="Scenario3PBT4",'Major retrofit'!$P$101,"")))&amp;IF(F31="Scenario1PBT5",'Major retrofit'!$Q$101,IF(F31="Scenario2PBT5",'Major retrofit'!$R$101,IF(F31="Scenario3PBT5",'Major retrofit'!$S$101,"")))&amp;IF(F31="Scenario1PBT6",'Major retrofit'!$T$101,IF(F31="Scenario2PBT6",'Major retrofit'!$U$101,IF(F31="Scenario3PBT6",'Major retrofit'!$V$101,"")))&amp;IF(F31="Scenario1PBT7",'Major retrofit'!$W$101,IF(F31="Scenario2PBT7",'Major retrofit'!$X$101,IF(F31="Scenario3PBT7",'Major retrofit'!$Y$101,"")))&amp;IF(F31="Scenario1PBT8",'Major retrofit'!$Z$101,IF(F31="Scenario2PBT8",'Major retrofit'!$AA$101,IF(F31="Scenario3PBT8",'Major retrofit'!$AB$101,"")))&amp;IF(F31="Scenario1PBT9",'Major retrofit'!$AC$101,IF(F31="Scenario2PBT9",'Major retrofit'!$AD$101,IF(F31="Scenario3PBT9",'Major retrofit'!$AE$101,"")))&amp;IF(F31="Scenario1PBT10",'Major retrofit'!$AF$101,IF(F31="Scenario2PBT10",'Major retrofit'!$AG$101,IF(F31="Scenario3PBT10",'Major retrofit'!$AH$101,"")))&amp;IF(F31="Scenario1PBT11",'Major retrofit'!$AI$101,IF(F31="Scenario2PBT11",'Major retrofit'!$AJ$101,IF(F31="Scenario3PBT11",'Major retrofit'!$AK$101,"")))&amp;IF(F31="Scenario1PBT12",'Major retrofit'!$AL$101,IF(F31="Scenario2PBT12",'Major retrofit'!$AM$101,IF(F31="Scenario3PBT12",'Major retrofit'!$AN$101,"")))&amp;IF(F31="Scenario1PBT13",'Major retrofit'!$AO$101,IF(F31="Scenario2PBT13",'Major retrofit'!$AP$101,IF(F31="Scenario3PBT13",'Major retrofit'!$AQ$101,"")))&amp;IF(F31="Scenario1PBT14",'Major retrofit'!$AR$101,IF(F31="Scenario2PBT14",'Major retrofit'!$AS$101,IF(F31="Scenario3PBT14",'Major retrofit'!$AT$101,"")))&amp;IF(F31="Scenario1PBT15",'Major retrofit'!$AU$101,IF(F31="Scenario2PBT15",'Major retrofit'!$AV$101,IF(F31="Scenario3PBT15",'Major retrofit'!$AW$101,"")))</f>
        <v/>
      </c>
      <c r="AB31" s="179">
        <f t="shared" si="23"/>
        <v>0</v>
      </c>
      <c r="AC31" s="363" t="str">
        <f t="shared" si="24"/>
        <v/>
      </c>
      <c r="AD31" s="353">
        <f>IF(AC31="",IFERROR('Projection_Base-case'!G32-G31,0),0)</f>
        <v>0</v>
      </c>
      <c r="AE31" s="350">
        <f t="shared" si="0"/>
        <v>0</v>
      </c>
      <c r="AF31" s="361">
        <f>IFERROR(100*AD31/'Projection_Base-case'!G32,0)</f>
        <v>0</v>
      </c>
      <c r="AG31" s="352">
        <f>IF(AC31="",IFERROR('Projection_Base-case'!I32-I31,0),0)</f>
        <v>0</v>
      </c>
      <c r="AH31" s="353">
        <f t="shared" si="1"/>
        <v>0</v>
      </c>
      <c r="AI31" s="361">
        <f>IFERROR(100*AG31/'Projection_Base-case'!I32,0)</f>
        <v>0</v>
      </c>
      <c r="AJ31" s="352">
        <f>IF(AC31="",IFERROR('Projection_Base-case'!K32-K31,0),0)</f>
        <v>0</v>
      </c>
      <c r="AK31" s="353">
        <f t="shared" si="2"/>
        <v>0</v>
      </c>
      <c r="AL31" s="361">
        <f>IFERROR(100*AJ31/'Projection_Base-case'!K32,0)</f>
        <v>0</v>
      </c>
      <c r="AM31" s="352">
        <f>-IF(AC31="",IFERROR('Projection_Base-case'!M32-M31,0),0)</f>
        <v>0</v>
      </c>
      <c r="AN31" s="353">
        <f t="shared" si="3"/>
        <v>0</v>
      </c>
      <c r="AO31" s="354">
        <f>IFERROR(IF('Projection_Base-case'!N32&gt;0,100*AN31/'Projection_Base-case'!N32,100*AN31/N31),0)</f>
        <v>0</v>
      </c>
      <c r="AP31" s="355">
        <f>IF(AC31="",IFERROR('Projection_Base-case'!O32-O31,0),0)</f>
        <v>0</v>
      </c>
      <c r="AQ31" s="356">
        <f t="shared" si="4"/>
        <v>0</v>
      </c>
      <c r="AR31" s="356">
        <f>IFERROR(100*AP31/'Projection_Base-case'!O32,0)</f>
        <v>0</v>
      </c>
      <c r="AS31" s="355">
        <f>IF(AC31="",IFERROR('Projection_Base-case'!Q32-Q31,0),0)</f>
        <v>0</v>
      </c>
      <c r="AT31" s="356">
        <f t="shared" si="5"/>
        <v>0</v>
      </c>
      <c r="AU31" s="356">
        <f>IFERROR(100*AS31/'Projection_Base-case'!Q32,0)</f>
        <v>0</v>
      </c>
      <c r="AV31" s="355">
        <f>IF(AC31="",IFERROR('Projection_Base-case'!S32-S31,0),0)</f>
        <v>0</v>
      </c>
      <c r="AW31" s="356">
        <f t="shared" si="6"/>
        <v>0</v>
      </c>
      <c r="AX31" s="357">
        <f>IFERROR(100*AV31/'Projection_Base-case'!S32,0)</f>
        <v>0</v>
      </c>
      <c r="AY31" s="358">
        <f>IF(AC31="",IFERROR('Projection_Base-case'!U32-U31,0),0)</f>
        <v>0</v>
      </c>
      <c r="AZ31" s="359">
        <f t="shared" si="7"/>
        <v>0</v>
      </c>
      <c r="BA31" s="359">
        <f>IFERROR(100*AY31/'Projection_Base-case'!U32,0)</f>
        <v>0</v>
      </c>
      <c r="BB31" s="358">
        <f>IF(AC31="",IFERROR('Projection_Base-case'!W32-W31,0),0)</f>
        <v>0</v>
      </c>
      <c r="BC31" s="359">
        <f t="shared" si="8"/>
        <v>0</v>
      </c>
      <c r="BD31" s="359">
        <f>IFERROR(100*BB31/'Projection_Base-case'!W32,0)</f>
        <v>0</v>
      </c>
      <c r="BE31" s="358">
        <f>IF(AC31="",IFERROR('Projection_Base-case'!Y32-Y31,0),0)</f>
        <v>0</v>
      </c>
      <c r="BF31" s="359">
        <f t="shared" si="9"/>
        <v>0</v>
      </c>
      <c r="BG31" s="359">
        <f>IFERROR(100*BE31/'Projection_Base-case'!Y32,0)</f>
        <v>0</v>
      </c>
      <c r="BH31" s="359">
        <f t="shared" si="10"/>
        <v>0</v>
      </c>
      <c r="BI31" s="360">
        <f t="shared" si="11"/>
        <v>0</v>
      </c>
    </row>
    <row r="32" spans="1:61">
      <c r="A32" s="205">
        <v>28</v>
      </c>
      <c r="B32" s="347">
        <f>IF('Projection_Base-case'!B33&lt;&gt;"",'Projection_Base-case'!B33,0)</f>
        <v>0</v>
      </c>
      <c r="C32" s="347">
        <f>IF('Projection_Base-case'!C33&lt;&gt;"",'Projection_Base-case'!C33,0)</f>
        <v>0</v>
      </c>
      <c r="D32" s="365">
        <f>IF('Projection_Base-case'!D33&lt;&gt;"",'Projection_Base-case'!D33,0)</f>
        <v>0</v>
      </c>
      <c r="E32" s="322"/>
      <c r="F32" s="367" t="str">
        <f t="shared" si="12"/>
        <v>0</v>
      </c>
      <c r="G32" s="177" t="str">
        <f>IF(F32="Scenario1PBT1",'Major retrofit'!$E$6,IF(F32="Scenario2PBT1",'Major retrofit'!$F$6,IF(F32="Scenario3PBT1",'Major retrofit'!$G$6,"")))&amp;IF(F32="Scenario1PBT2",'Major retrofit'!$H$6,IF(F32="Scenario2PBT2",'Major retrofit'!$I$6,IF(F32="Scenario3PBT2",'Major retrofit'!$J$6,"")))&amp;IF(F32="Scenario1PBT3",'Major retrofit'!$K$6,IF(F32="Scenario2PBT3",'Major retrofit'!$L$6,IF(F32="Scenario3PBT3",'Major retrofit'!$M$6,"")))&amp;IF(F32="Scenario1PBT4",'Major retrofit'!$N$6,IF(F32="Scenario2PBT4",'Major retrofit'!$O$6,IF(F32="Scenario3PBT4",'Major retrofit'!$P$6,"")))&amp;IF(F32="Scenario1PBT5",'Major retrofit'!$Q$6,IF(F32="Scenario2PBT5",'Major retrofit'!$R$6,IF(F32="Scenario3PBT5",'Major retrofit'!$S$6,"")))&amp;IF(F32="Scenario1PBT6",'Major retrofit'!$T$6,IF(F32="Scenario2PBT6",'Major retrofit'!$U$6,IF(F32="Scenario3PBT6",'Major retrofit'!$V$6,"")))&amp;IF(F32="Scenario1PBT7",'Major retrofit'!$W$6,IF(F32="Scenario2PBT7",'Major retrofit'!$X$6,IF(F32="Scenario3PBT7",'Major retrofit'!$Y$6,"")))&amp;IF(F32="Scenario1PBT8",'Major retrofit'!$Z$6,IF(F32="Scenario2PBT8",'Major retrofit'!$AA$6,IF(F32="Scenario3PBT8",'Major retrofit'!$AB$6,"")))&amp;IF(F32="Scenario1PBT9",'Major retrofit'!$AC$6,IF(F32="Scenario2PBT9",'Major retrofit'!$AD$6,IF(F32="Scenario3PBT9",'Major retrofit'!$AE$6,"")))&amp;IF(F32="Scenario1PBT10",'Major retrofit'!$AF$6,IF(F32="Scenario2PBT10",'Major retrofit'!$AG$6,IF(F32="Scenario3PBT10",'Major retrofit'!$AH$6,"")))&amp;IF(F32="Scenario1PBT11",'Major retrofit'!$AI$6,IF(F32="Scenario2PBT11",'Major retrofit'!$AJ$6,IF(F32="Scenario3PBT11",'Major retrofit'!$AK$6,"")))&amp;IF(F32="Scenario1PBT12",'Major retrofit'!$AL$6,IF(F32="Scenario2PBT12",'Major retrofit'!$AM$6,IF(F32="Scenario3PBT12",'Major retrofit'!$AN$6,"")))&amp;IF(F32="Scenario1PBT13",'Major retrofit'!$AO$6,IF(F32="Scenario2PBT13",'Major retrofit'!$AP$6,IF(F32="Scenario3PBT13",'Major retrofit'!$AQ$6,"")))&amp;IF(F32="Scenario1PBT14",'Major retrofit'!$AR$6,IF(F32="Scenario2PBT14",'Major retrofit'!$AS$6,IF(F32="Scenario3PBT14",'Major retrofit'!$AT$6,"")))&amp;IF(F32="Scenario1PBT15",'Major retrofit'!$AU$6,IF(F32="Scenario2PBT15",'Major retrofit'!$AV$6,IF(F32="Scenario3PBT15",'Major retrofit'!$AW$6,"")))</f>
        <v/>
      </c>
      <c r="H32" s="117">
        <f t="shared" si="13"/>
        <v>0</v>
      </c>
      <c r="I32" s="178" t="str">
        <f>IF(F32="Scenario1PBT1",'Major retrofit'!$E$16,IF(F32="Scenario2PBT1",'Major retrofit'!$F$16,IF(F32="Scenario3PBT1",'Major retrofit'!$G$16,"")))&amp;IF(F32="Scenario1PBT2",'Major retrofit'!$H$16,IF(F32="Scenario2PBT2",'Major retrofit'!$I$16,IF(F32="Scenario3PBT2",'Major retrofit'!$J$16,"")))&amp;IF(F32="Scenario1PBT3",'Major retrofit'!$K$16,IF(F32="Scenario2PBT3",'Major retrofit'!$L$16,IF(F32="Scenario3PBT3",'Major retrofit'!$M$16,"")))&amp;IF(F32="Scenario1PBT4",'Major retrofit'!$N$16,IF(F32="Scenario2PBT4",'Major retrofit'!$O$16,IF(F32="Scenario3PBT4",'Major retrofit'!$P$16,"")))&amp;IF(F32="Scenario1PBT5",'Major retrofit'!$Q$16,IF(F32="Scenario2PBT5",'Major retrofit'!$R$16,IF(F32="Scenario3PBT5",'Major retrofit'!$S$16,"")))&amp;IF(F32="Scenario1PBT6",'Major retrofit'!$T$16,IF(F32="Scenario2PBT6",'Major retrofit'!$U$16,IF(F32="Scenario3PBT6",'Major retrofit'!$V$16,"")))&amp;IF(F32="Scenario1PBT7",'Major retrofit'!$W$16,IF(F32="Scenario2PBT7",'Major retrofit'!$X$16,IF(F32="Scenario3PBT7",'Major retrofit'!$Y$16,"")))&amp;IF(F32="Scenario1PBT8",'Major retrofit'!$Z$16,IF(F32="Scenario2PBT8",'Major retrofit'!$AA$16,IF(F32="Scenario3PBT8",'Major retrofit'!$AB$16,"")))&amp;IF(F32="Scenario1PBT9",'Major retrofit'!$AC$16,IF(F32="Scenario2PBT9",'Major retrofit'!$AD$16,IF(F32="Scenario3PBT9",'Major retrofit'!$AE$16,"")))&amp;IF(F32="Scenario1PBT10",'Major retrofit'!$AF$16,IF(F32="Scenario2PBT10",'Major retrofit'!$AG$16,IF(F32="Scenario3PBT10",'Major retrofit'!$AH$16,"")))&amp;IF(F32="Scenario1PBT11",'Major retrofit'!$AI$16,IF(F32="Scenario2PBT11",'Major retrofit'!$AJ$16,IF(F32="Scenario3PBT11",'Major retrofit'!$AK$16,"")))&amp;IF(F32="Scenario1PBT12",'Major retrofit'!$AL$16,IF(F32="Scenario2PBT12",'Major retrofit'!$AM$16,IF(F32="Scenario3PBT12",'Major retrofit'!$AN$16,"")))&amp;IF(F32="Scenario1PBT13",'Major retrofit'!$AO$16,IF(F32="Scenario2PBT13",'Major retrofit'!$AP$16,IF(F32="Scenario3PBT13",'Major retrofit'!$AQ$16,"")))&amp;IF(F32="Scenario1PBT14",'Major retrofit'!$AR$16,IF(F32="Scenario2PBT14",'Major retrofit'!$AS$16,IF(F32="Scenario3PBT14",'Major retrofit'!$AT$16,"")))&amp;IF(F32="Scenario1PBT15",'Major retrofit'!$AU$16,IF(F32="Scenario2PBT15",'Major retrofit'!$AV$16,IF(F32="Scenario3PBT15",'Major retrofit'!$AW$16,"")))</f>
        <v/>
      </c>
      <c r="J32" s="117">
        <f t="shared" si="14"/>
        <v>0</v>
      </c>
      <c r="K32" s="117" t="str">
        <f>IF(F32="Scenario1PBT1",'Major retrofit'!$E$18,IF(F32="Scenario2PBT1",'Major retrofit'!$F$18,IF(F32="Scenario3PBT1",'Major retrofit'!$G$18,"")))&amp;IF(F32="Scenario1PBT2",'Major retrofit'!$H$18,IF(F32="Scenario2PBT2",'Major retrofit'!$I$18,IF(F32="Scenario3PBT2",'Major retrofit'!$J$18,"")))&amp;IF(F32="Scenario1PBT3",'Major retrofit'!$K$18,IF(F32="Scenario2PBT3",'Major retrofit'!$L$18,IF(F32="Scenario3PBT3",'Major retrofit'!$M$18,"")))&amp;IF(F32="Scenario1PBT4",'Major retrofit'!$N$18,IF(F32="Scenario2PBT4",'Major retrofit'!$O$18,IF(F32="Scenario3PBT4",'Major retrofit'!$P$18,"")))&amp;IF(F32="Scenario1PBT5",'Major retrofit'!$Q$18,IF(F32="Scenario2PBT5",'Major retrofit'!$R$18,IF(F32="Scenario3PBT5",'Major retrofit'!$S$18,"")))&amp;IF(F32="Scenario1PBT6",'Major retrofit'!$T$18,IF(F32="Scenario2PBT6",'Major retrofit'!$U$18,IF(F32="Scenario3PBT6",'Major retrofit'!$V$18,"")))&amp;IF(F32="Scenario1PBT7",'Major retrofit'!$W$18,IF(F32="Scenario2PBT7",'Major retrofit'!$X$18,IF(F32="Scenario3PBT7",'Major retrofit'!$Y$18,"")))&amp;IF(F32="Scenario1PBT8",'Major retrofit'!$Z$18,IF(F32="Scenario2PBT8",'Major retrofit'!$AA$18,IF(F32="Scenario3PBT8",'Major retrofit'!$AB$18,"")))&amp;IF(F32="Scenario1PBT9",'Major retrofit'!$AC$18,IF(F32="Scenario2PBT9",'Major retrofit'!$AD$18,IF(F32="Scenario3PBT9",'Major retrofit'!$AE$18,"")))&amp;IF(F32="Scenario1PBT10",'Major retrofit'!$AF$18,IF(F32="Scenario2PBT10",'Major retrofit'!$AG$18,IF(F32="Scenario3PBT10",'Major retrofit'!$AH$18,"")))&amp;IF(F32="Scenario1PBT11",'Major retrofit'!$AI$18,IF(F32="Scenario2PBT11",'Major retrofit'!$AJ$18,IF(F32="Scenario3PBT11",'Major retrofit'!$AK$18,"")))&amp;IF(F32="Scenario1PBT12",'Major retrofit'!$AL$18,IF(F32="Scenario2PBT12",'Major retrofit'!$AM$18,IF(F32="Scenario3PBT12",'Major retrofit'!$AN$18,"")))&amp;IF(F32="Scenario1PBT13",'Major retrofit'!$AO$18,IF(F32="Scenario2PBT13",'Major retrofit'!$AP$18,IF(F32="Scenario3PBT13",'Major retrofit'!$AQ$18,"")))&amp;IF(F32="Scenario1PBT14",'Major retrofit'!$AR$18,IF(F32="Scenario2PBT14",'Major retrofit'!$AS$18,IF(F32="Scenario3PBT14",'Major retrofit'!$AT$18,"")))&amp;IF(F32="Scenario1PBT15",'Major retrofit'!$AU$18,IF(F32="Scenario2PBT15",'Major retrofit'!$AV$18,IF(F32="Scenario3PBT15",'Major retrofit'!$AW$18,"")))</f>
        <v/>
      </c>
      <c r="L32" s="117">
        <f t="shared" si="15"/>
        <v>0</v>
      </c>
      <c r="M32" s="117" t="str">
        <f>IF(F32="Scenario1PBT1",'Major retrofit'!$E$20,IF(F32="Scenario2PBT1",'Major retrofit'!$F$20,IF(F32="Scenario3PBT1",'Major retrofit'!$G$20,"")))&amp;IF(F32="Scenario1PBT2",'Major retrofit'!$H$20,IF(F32="Scenario2PBT2",'Major retrofit'!$I$20,IF(F32="Scenario3PBT2",'Major retrofit'!$J$20,"")))&amp;IF(F32="Scenario1PBT3",'Major retrofit'!$K$20,IF(F32="Scenario2PBT3",'Major retrofit'!$L$20,IF(F32="Scenario3PBT3",'Major retrofit'!$M$20,"")))&amp;IF(F32="Scenario1PBT4",'Major retrofit'!$N$20,IF(F32="Scenario2PBT4",'Major retrofit'!$O$20,IF(F32="Scenario3PBT4",'Major retrofit'!$P$20,"")))&amp;IF(F32="Scenario1PBT5",'Major retrofit'!$Q$20,IF(F32="Scenario2PBT5",'Major retrofit'!$R$20,IF(F32="Scenario3PBT5",'Major retrofit'!$S$20,"")))&amp;IF(F32="Scenario1PBT6",'Major retrofit'!$T$20,IF(F32="Scenario2PBT6",'Major retrofit'!$U$20,IF(F32="Scenario3PBT6",'Major retrofit'!$V$20,"")))&amp;IF(F32="Scenario1PBT7",'Major retrofit'!$W$20,IF(F32="Scenario2PBT7",'Major retrofit'!$X$20,IF(F32="Scenario3PBT7",'Major retrofit'!$Y$20,"")))&amp;IF(F32="Scenario1PBT8",'Major retrofit'!$Z$20,IF(F32="Scenario2PBT8",'Major retrofit'!$AA$20,IF(F32="Scenario3PBT8",'Major retrofit'!$AB$20,"")))&amp;IF(F32="Scenario1PBT9",'Major retrofit'!$AC$20,IF(F32="Scenario2PBT9",'Major retrofit'!$AD$20,IF(F32="Scenario3PBT9",'Major retrofit'!$AE$20,"")))&amp;IF(F32="Scenario1PBT10",'Major retrofit'!$AF$20,IF(F32="Scenario2PBT10",'Major retrofit'!$AG$20,IF(F32="Scenario3PBT10",'Major retrofit'!$AH$20,"")))&amp;IF(F32="Scenario1PBT11",'Major retrofit'!$AI$20,IF(F32="Scenario2PBT11",'Major retrofit'!$AJ$20,IF(F32="Scenario3PBT11",'Major retrofit'!$AK$20,"")))&amp;IF(F32="Scenario1PBT12",'Major retrofit'!$AL$20,IF(F32="Scenario2PBT12",'Major retrofit'!$AM$20,IF(F32="Scenario3PBT12",'Major retrofit'!$AN$20,"")))&amp;IF(F32="Scenario1PBT13",'Major retrofit'!$AO$20,IF(F32="Scenario2PBT13",'Major retrofit'!$AP$20,IF(F32="Scenario3PBT13",'Major retrofit'!$AQ$20,"")))&amp;IF(F32="Scenario1PBT14",'Major retrofit'!$AR$20,IF(F32="Scenario2PBT14",'Major retrofit'!$AS$20,IF(F32="Scenario3PBT14",'Major retrofit'!$AT$20,"")))&amp;IF(F32="Scenario1PBT15",'Major retrofit'!$AU$20,IF(F32="Scenario2PBT15",'Major retrofit'!$AV$20,IF(F32="Scenario3PBT15",'Major retrofit'!$AW$20,"")))</f>
        <v/>
      </c>
      <c r="N32" s="118">
        <f t="shared" si="16"/>
        <v>0</v>
      </c>
      <c r="O32" s="206" t="str">
        <f>IF(F32="Scenario1PBT1",'Major retrofit'!$E$23,IF(F32="Scenario2PBT1",'Major retrofit'!$F$23,IF(F32="Scenario3PBT1",'Major retrofit'!$G$23,"")))&amp;IF(F32="Scenario1PBT2",'Major retrofit'!$H$23,IF(F32="Scenario2PBT2",'Major retrofit'!$I$23,IF(F32="Scenario3PBT2",'Major retrofit'!$J$23,"")))&amp;IF(F32="Scenario1PBT3",'Major retrofit'!$K$23,IF(F32="Scenario2PBT3",'Major retrofit'!$L$23,IF(F32="Scenario3PBT3",'Major retrofit'!$M$23,"")))&amp;IF(F32="Scenario1PBT4",'Major retrofit'!$N$23,IF(F32="Scenario2PBT4",'Major retrofit'!$O$23,IF(F32="Scenario3PBT4",'Major retrofit'!$P$23,"")))&amp;IF(F32="Scenario1PBT5",'Major retrofit'!$Q$23,IF(F32="Scenario2PBT5",'Major retrofit'!$R$23,IF(F32="Scenario3PBT5",'Major retrofit'!$S$23,"")))&amp;IF(F32="Scenario1PBT6",'Major retrofit'!$T$23,IF(F32="Scenario2PBT6",'Major retrofit'!$U$23,IF(F32="Scenario3PBT6",'Major retrofit'!$V$23,"")))&amp;IF(F32="Scenario1PBT7",'Major retrofit'!$W$23,IF(F32="Scenario2PBT7",'Major retrofit'!$X$23,IF(F32="Scenario3PBT7",'Major retrofit'!$Y$23,"")))&amp;IF(F32="Scenario1PBT8",'Major retrofit'!$Z$23,IF(F32="Scenario2PBT8",'Major retrofit'!$AA$23,IF(F32="Scenario3PBT8",'Major retrofit'!$AB$23,"")))&amp;IF(F32="Scenario1PBT9",'Major retrofit'!$AC$23,IF(F32="Scenario2PBT9",'Major retrofit'!$AD$23,IF(F32="Scenario3PBT9",'Major retrofit'!$AE$23,"")))&amp;IF(F32="Scenario1PBT10",'Major retrofit'!$AF$23,IF(F32="Scenario2PBT10",'Major retrofit'!$AG$23,IF(F32="Scenario3PBT10",'Major retrofit'!$AH$23,"")))&amp;IF(F32="Scenario1PBT11",'Major retrofit'!$AI$23,IF(F32="Scenario2PBT11",'Major retrofit'!$AJ$23,IF(F32="Scenario3PBT11",'Major retrofit'!$AK$23,"")))&amp;IF(F32="Scenario1PBT12",'Major retrofit'!$AL$23,IF(F32="Scenario2PBT12",'Major retrofit'!$AM$23,IF(F32="Scenario3PBT12",'Major retrofit'!$AN$23,"")))&amp;IF(F32="Scenario1PBT13",'Major retrofit'!$AO$23,IF(F32="Scenario2PBT13",'Major retrofit'!$AP$23,IF(F32="Scenario3PBT13",'Major retrofit'!$AQ$23,"")))&amp;IF(F32="Scenario1PBT14",'Major retrofit'!$AR$23,IF(F32="Scenario2PBT14",'Major retrofit'!$AS$23,IF(F32="Scenario3PBT14",'Major retrofit'!$AT$23,"")))&amp;IF(F32="Scenario1PBT15",'Major retrofit'!$AU$23,IF(F32="Scenario2PBT15",'Major retrofit'!$AV$23,IF(F32="Scenario3PBT15",'Major retrofit'!$AW$23,"")))</f>
        <v/>
      </c>
      <c r="P32" s="117">
        <f t="shared" si="17"/>
        <v>0</v>
      </c>
      <c r="Q32" s="117" t="str">
        <f>IF(F32="Scenario1PBT1",'Major retrofit'!$E$25,IF(F32="Scenario2PBT1",'Major retrofit'!$F$25,IF(F32="Scenario3PBT1",'Major retrofit'!$G$25,"")))&amp;IF(F32="Scenario1PBT2",'Major retrofit'!$H$25,IF(F32="Scenario2PBT2",'Major retrofit'!$I$25,IF(F32="Scenario3PBT2",'Major retrofit'!$J$25,"")))&amp;IF(F32="Scenario1PBT3",'Major retrofit'!$K$25,IF(F32="Scenario2PBT3",'Major retrofit'!$L$25,IF(F32="Scenario3PBT3",'Major retrofit'!$M$25,"")))&amp;IF(F32="Scenario1PBT4",'Major retrofit'!$N$25,IF(F32="Scenario2PBT4",'Major retrofit'!$O$25,IF(F32="Scenario3PBT4",'Major retrofit'!$P$25,"")))&amp;IF(F32="Scenario1PBT5",'Major retrofit'!$Q$25,IF(F32="Scenario2PBT5",'Major retrofit'!$R$25,IF(F32="Scenario3PBT5",'Major retrofit'!$S$25,"")))&amp;IF(F32="Scenario1PBT6",'Major retrofit'!$T$25,IF(F32="Scenario2PBT6",'Major retrofit'!$U$25,IF(F32="Scenario3PBT6",'Major retrofit'!$V$25,"")))&amp;IF(F32="Scenario1PBT7",'Major retrofit'!$W$25,IF(F32="Scenario2PBT7",'Major retrofit'!$X$25,IF(F32="Scenario3PBT7",'Major retrofit'!$Y$25,"")))&amp;IF(F32="Scenario1PBT8",'Major retrofit'!$Z$25,IF(F32="Scenario2PBT8",'Major retrofit'!$AA$25,IF(F32="Scenario3PBT8",'Major retrofit'!$AB$25,"")))&amp;IF(F32="Scenario1PBT9",'Major retrofit'!$AC$25,IF(F32="Scenario2PBT9",'Major retrofit'!$AD$25,IF(F32="Scenario3PBT9",'Major retrofit'!$AE$25,"")))&amp;IF(F32="Scenario1PBT10",'Major retrofit'!$AF$25,IF(F32="Scenario2PBT10",'Major retrofit'!$AG$25,IF(F32="Scenario3PBT10",'Major retrofit'!$AH$25,"")))&amp;IF(F32="Scenario1PBT11",'Major retrofit'!$AI$25,IF(F32="Scenario2PBT11",'Major retrofit'!$AJ$25,IF(F32="Scenario3PBT11",'Major retrofit'!$AK$25,"")))&amp;IF(F32="Scenario1PBT12",'Major retrofit'!$AL$25,IF(F32="Scenario2PBT12",'Major retrofit'!$AM$25,IF(F32="Scenario3PBT12",'Major retrofit'!$AN$25,"")))&amp;IF(F32="Scenario1PBT13",'Major retrofit'!$AO$25,IF(F32="Scenario2PBT13",'Major retrofit'!$AP$25,IF(F32="Scenario3PBT13",'Major retrofit'!$AQ$25,"")))&amp;IF(F32="Scenario1PBT14",'Major retrofit'!$AR$25,IF(F32="Scenario2PBT14",'Major retrofit'!$AS$25,IF(F32="Scenario3PBT14",'Major retrofit'!$AT$25,"")))&amp;IF(F32="Scenario1PBT15",'Major retrofit'!$AU$25,IF(F32="Scenario2PBT15",'Major retrofit'!$AV$25,IF(F32="Scenario3PBT15",'Major retrofit'!$AW$25,"")))</f>
        <v/>
      </c>
      <c r="R32" s="117">
        <f t="shared" si="18"/>
        <v>0</v>
      </c>
      <c r="S32" s="117" t="str">
        <f>IF(F32="Scenario1PBT1",'Major retrofit'!$E$27,IF(F32="Scenario2PBT1",'Major retrofit'!$F$27,IF(F32="Scenario3PBT1",'Major retrofit'!$G$27,"")))&amp;IF(F32="Scenario1PBT2",'Major retrofit'!$H$27,IF(F32="Scenario2PBT2",'Major retrofit'!$I$27,IF(F32="Scenario3PBT2",'Major retrofit'!$J$27,"")))&amp;IF(F32="Scenario1PBT3",'Major retrofit'!$K$27,IF(F32="Scenario2PBT3",'Major retrofit'!$L$27,IF(F32="Scenario3PBT3",'Major retrofit'!$M$27,"")))&amp;IF(F32="Scenario1PBT4",'Major retrofit'!$N$27,IF(F32="Scenario2PBT4",'Major retrofit'!$O$27,IF(F32="Scenario3PBT4",'Major retrofit'!$P$27,"")))&amp;IF(F32="Scenario1PBT5",'Major retrofit'!$Q$27,IF(F32="Scenario2PBT5",'Major retrofit'!$R$27,IF(F32="Scenario3PBT5",'Major retrofit'!$S$27,"")))&amp;IF(F32="Scenario1PBT6",'Major retrofit'!$T$27,IF(F32="Scenario2PBT6",'Major retrofit'!$U$27,IF(F32="Scenario3PBT6",'Major retrofit'!$V$27,"")))&amp;IF(F32="Scenario1PBT7",'Major retrofit'!$W$27,IF(F32="Scenario2PBT7",'Major retrofit'!$X$27,IF(F32="Scenario3PBT7",'Major retrofit'!$Y$27,"")))&amp;IF(F32="Scenario1PBT8",'Major retrofit'!$Z$27,IF(F32="Scenario2PBT8",'Major retrofit'!$AA$27,IF(F32="Scenario3PBT8",'Major retrofit'!$AB$27,"")))&amp;IF(F32="Scenario1PBT9",'Major retrofit'!$AC$27,IF(F32="Scenario2PBT9",'Major retrofit'!$AD$27,IF(F32="Scenario3PBT9",'Major retrofit'!$AE$27,"")))&amp;IF(F32="Scenario1PBT10",'Major retrofit'!$AF$27,IF(F32="Scenario2PBT10",'Major retrofit'!$AG$27,IF(F32="Scenario3PBT10",'Major retrofit'!$AH$27,"")))&amp;IF(F32="Scenario1PBT11",'Major retrofit'!$AI$27,IF(F32="Scenario2PBT11",'Major retrofit'!$AJ$27,IF(F32="Scenario3PBT11",'Major retrofit'!$AK$27,"")))&amp;IF(F32="Scenario1PBT12",'Major retrofit'!$AL$27,IF(F32="Scenario2PBT12",'Major retrofit'!$AM$27,IF(F32="Scenario3PBT12",'Major retrofit'!$AN$27,"")))&amp;IF(F32="Scenario1PBT13",'Major retrofit'!$AO$27,IF(F32="Scenario2PBT13",'Major retrofit'!$AP$27,IF(F32="Scenario3PBT13",'Major retrofit'!$AQ$27,"")))&amp;IF(F32="Scenario1PBT14",'Major retrofit'!$AR$27,IF(F32="Scenario2PBT14",'Major retrofit'!$AS$27,IF(F32="Scenario3PBT14",'Major retrofit'!$AT$27,"")))&amp;IF(F32="Scenario1PBT15",'Major retrofit'!$AU$27,IF(F32="Scenario2PBT15",'Major retrofit'!$AV$27,IF(F32="Scenario3PBT15",'Major retrofit'!$AW$27,"")))</f>
        <v/>
      </c>
      <c r="T32" s="207">
        <f t="shared" si="19"/>
        <v>0</v>
      </c>
      <c r="U32" s="206" t="str">
        <f>IF(F32="Scenario1PBT1",'Major retrofit'!$E$38,IF(F32="Scenario2PBT1",'Major retrofit'!$F$38,IF(F32="Scenario3PBT1",'Major retrofit'!$G$38,"")))&amp;IF(F32="Scenario1PBT2",'Major retrofit'!$H$38,IF(F32="Scenario2PBT2",'Major retrofit'!$I$38,IF(F32="Scenario3PBT2",'Major retrofit'!$J$38,"")))&amp;IF(F32="Scenario1PBT3",'Major retrofit'!$K$38,IF(F32="Scenario2PBT3",'Major retrofit'!$L$38,IF(F32="Scenario3PBT3",'Major retrofit'!$M$38,"")))&amp;IF(F32="Scenario1PBT4",'Major retrofit'!$N$38,IF(F32="Scenario2PBT4",'Major retrofit'!$O$38,IF(F32="Scenario3PBT4",'Major retrofit'!$P$38,"")))&amp;IF(F32="Scenario1PBT5",'Major retrofit'!$Q$38,IF(F32="Scenario2PBT5",'Major retrofit'!$R$38,IF(F32="Scenario3PBT5",'Major retrofit'!$S$38,"")))&amp;IF(F32="Scenario1PBT6",'Major retrofit'!$T$38,IF(F32="Scenario2PBT6",'Major retrofit'!$U$38,IF(F32="Scenario3PBT6",'Major retrofit'!$V$38,"")))&amp;IF(F32="Scenario1PBT7",'Major retrofit'!$W$38,IF(F32="Scenario2PBT7",'Major retrofit'!$X$38,IF(F32="Scenario3PBT7",'Major retrofit'!$Y$38,"")))&amp;IF(F32="Scenario1PBT8",'Major retrofit'!$Z$38,IF(F32="Scenario2PBT8",'Major retrofit'!$AA$38,IF(F32="Scenario3PBT8",'Major retrofit'!$AB$38,"")))&amp;IF(F32="Scenario1PBT9",'Major retrofit'!$AC$38,IF(F32="Scenario2PBT9",'Major retrofit'!$AD$38,IF(F32="Scenario3PBT9",'Major retrofit'!$AE$38,"")))&amp;IF(F32="Scenario1PBT10",'Major retrofit'!$AF$38,IF(F32="Scenario2PBT10",'Major retrofit'!$AG$38,IF(F32="Scenario3PBT10",'Major retrofit'!$AH$38,"")))&amp;IF(F32="Scenario1PBT11",'Major retrofit'!$AI$38,IF(F32="Scenario2PBT11",'Major retrofit'!$AJ$38,IF(F32="Scenario3PBT11",'Major retrofit'!$AK$38,"")))&amp;IF(F32="Scenario1PBT12",'Major retrofit'!$AL$38,IF(F32="Scenario2PBT12",'Major retrofit'!$AM$38,IF(F32="Scenario3PBT12",'Major retrofit'!$AN$38,"")))&amp;IF(F32="Scenario1PBT13",'Major retrofit'!$AO$38,IF(F32="Scenario2PBT13",'Major retrofit'!$AP$38,IF(F32="Scenario3PBT13",'Major retrofit'!$AQ$38,"")))&amp;IF(F32="Scenario1PBT14",'Major retrofit'!$AR$38,IF(F32="Scenario2PBT14",'Major retrofit'!$AS$38,IF(F32="Scenario3PBT14",'Major retrofit'!$AT$38,"")))&amp;IF(F32="Scenario1PBT15",'Major retrofit'!$AU$38,IF(F32="Scenario2PBT15",'Major retrofit'!$AV$38,IF(F32="Scenario3PBT15",'Major retrofit'!$AW$38,"")))</f>
        <v/>
      </c>
      <c r="V32" s="117">
        <f t="shared" si="20"/>
        <v>0</v>
      </c>
      <c r="W32" s="117" t="str">
        <f>IF(F32="Scenario1PBT1",'Major retrofit'!$E$40,IF(F32="Scenario2PBT1",'Major retrofit'!$F$40,IF(F32="Scenario3PBT1",'Major retrofit'!$G$40,"")))&amp;IF(F32="Scenario1PBT2",'Major retrofit'!$H$40,IF(F32="Scenario2PBT2",'Major retrofit'!$I$40,IF(F32="Scenario3PBT2",'Major retrofit'!$J$40,"")))&amp;IF(F32="Scenario1PBT3",'Major retrofit'!$K$40,IF(F32="Scenario2PBT3",'Major retrofit'!$L$40,IF(F32="Scenario3PBT3",'Major retrofit'!$M$40,"")))&amp;IF(F32="Scenario1PBT4",'Major retrofit'!$N$40,IF(F32="Scenario2PBT4",'Major retrofit'!$O$40,IF(F32="Scenario3PBT4",'Major retrofit'!$P$40,"")))&amp;IF(F32="Scenario1PBT5",'Major retrofit'!$Q$40,IF(F32="Scenario2PBT5",'Major retrofit'!$R$40,IF(F32="Scenario3PBT5",'Major retrofit'!$S$40,"")))&amp;IF(F32="Scenario1PBT6",'Major retrofit'!$T$40,IF(F32="Scenario2PBT6",'Major retrofit'!$U$40,IF(F32="Scenario3PBT6",'Major retrofit'!$V$40,"")))&amp;IF(F32="Scenario1PBT7",'Major retrofit'!$W$40,IF(F32="Scenario2PBT7",'Major retrofit'!$X$40,IF(F32="Scenario3PBT7",'Major retrofit'!$Y$40,"")))&amp;IF(F32="Scenario1PBT8",'Major retrofit'!$Z$40,IF(F32="Scenario2PBT8",'Major retrofit'!$AA$40,IF(F32="Scenario3PBT8",'Major retrofit'!$AB$40,"")))&amp;IF(F32="Scenario1PBT9",'Major retrofit'!$AC$40,IF(F32="Scenario2PBT9",'Major retrofit'!$AD$40,IF(F32="Scenario3PBT9",'Major retrofit'!$AE$40,"")))&amp;IF(F32="Scenario1PBT10",'Major retrofit'!$AF$40,IF(F32="Scenario2PBT10",'Major retrofit'!$AG$40,IF(F32="Scenario3PBT10",'Major retrofit'!$AH$40,"")))&amp;IF(F32="Scenario1PBT11",'Major retrofit'!$AI$40,IF(F32="Scenario2PBT11",'Major retrofit'!$AJ$40,IF(F32="Scenario3PBT11",'Major retrofit'!$AK$40,"")))&amp;IF(F32="Scenario1PBT12",'Major retrofit'!$AL$40,IF(F32="Scenario2PBT12",'Major retrofit'!$AM$40,IF(F32="Scenario3PBT12",'Major retrofit'!$AN$40,"")))&amp;IF(F32="Scenario1PBT13",'Major retrofit'!$AO$40,IF(F32="Scenario2PBT13",'Major retrofit'!$AP$40,IF(F32="Scenario3PBT13",'Major retrofit'!$AQ$40,"")))&amp;IF(F32="Scenario1PBT14",'Major retrofit'!$AR$40,IF(F32="Scenario2PBT14",'Major retrofit'!$AS$40,IF(F32="Scenario3PBT14",'Major retrofit'!$AT$40,"")))&amp;IF(F32="Scenario1PBT15",'Major retrofit'!$AU$40,IF(F32="Scenario2PBT15",'Major retrofit'!$AV$40,IF(F32="Scenario3PBT15",'Major retrofit'!$AW$40,"")))</f>
        <v/>
      </c>
      <c r="X32" s="117">
        <f t="shared" si="21"/>
        <v>0</v>
      </c>
      <c r="Y32" s="117" t="str">
        <f>IF(F32="Scenario1PBT1",'Major retrofit'!$E$42,IF(F32="Scenario2PBT1",'Major retrofit'!$F$42,IF(F32="Scenario3PBT1",'Major retrofit'!$G$42,"")))&amp;IF(F32="Scenario1PBT2",'Major retrofit'!$H$42,IF(F32="Scenario2PBT2",'Major retrofit'!$I$42,IF(F32="Scenario3PBT2",'Major retrofit'!$J$42,"")))&amp;IF(F32="Scenario1PBT3",'Major retrofit'!$K$42,IF(F32="Scenario2PBT3",'Major retrofit'!$L$42,IF(F32="Scenario3PBT3",'Major retrofit'!$M$42,"")))&amp;IF(F32="Scenario1PBT4",'Major retrofit'!$N$42,IF(F32="Scenario2PBT4",'Major retrofit'!$O$42,IF(F32="Scenario3PBT4",'Major retrofit'!$P$42,"")))&amp;IF(F32="Scenario1PBT5",'Major retrofit'!$Q$42,IF(F32="Scenario2PBT5",'Major retrofit'!$R$42,IF(F32="Scenario3PBT5",'Major retrofit'!$S$42,"")))&amp;IF(F32="Scenario1PBT6",'Major retrofit'!$T$42,IF(F32="Scenario2PBT6",'Major retrofit'!$U$42,IF(F32="Scenario3PBT6",'Major retrofit'!$V$42,"")))&amp;IF(F32="Scenario1PBT7",'Major retrofit'!$W$42,IF(F32="Scenario2PBT7",'Major retrofit'!$X$42,IF(F32="Scenario3PBT7",'Major retrofit'!$Y$42,"")))&amp;IF(F32="Scenario1PBT8",'Major retrofit'!$Z$42,IF(F32="Scenario2PBT8",'Major retrofit'!$AA$42,IF(F32="Scenario3PBT8",'Major retrofit'!$AB$42,"")))&amp;IF(F32="Scenario1PBT9",'Major retrofit'!$AC$42,IF(F32="Scenario2PBT9",'Major retrofit'!$AD$42,IF(F32="Scenario3PBT9",'Major retrofit'!$AE$42,"")))&amp;IF(F32="Scenario1PBT10",'Major retrofit'!$AF$42,IF(F32="Scenario2PBT10",'Major retrofit'!$AG$42,IF(F32="Scenario3PBT10",'Major retrofit'!$AH$42,"")))&amp;IF(F32="Scenario1PBT11",'Major retrofit'!$AI$42,IF(F32="Scenario2PBT11",'Major retrofit'!$AJ$42,IF(F32="Scenario3PBT11",'Major retrofit'!$AK$42,"")))&amp;IF(F32="Scenario1PBT12",'Major retrofit'!$AL$42,IF(F32="Scenario2PBT12",'Major retrofit'!$AM$42,IF(F32="Scenario3PBT12",'Major retrofit'!$AN$42,"")))&amp;IF(F32="Scenario1PBT13",'Major retrofit'!$AO$42,IF(F32="Scenario2PBT13",'Major retrofit'!$AP$42,IF(F32="Scenario3PBT13",'Major retrofit'!$AQ$42,"")))&amp;IF(F32="Scenario1PBT14",'Major retrofit'!$AR$42,IF(F32="Scenario2PBT14",'Major retrofit'!$AS$42,IF(F32="Scenario3PBT14",'Major retrofit'!$AT$42,"")))&amp;IF(F32="Scenario1PBT15",'Major retrofit'!$AU$42,IF(F32="Scenario2PBT15",'Major retrofit'!$AV$42,IF(F32="Scenario3PBT15",'Major retrofit'!$AW$42,"")))</f>
        <v/>
      </c>
      <c r="Z32" s="117">
        <f t="shared" si="22"/>
        <v>0</v>
      </c>
      <c r="AA32" s="178" t="str">
        <f>IF(F32="Scenario1PBT1",'Major retrofit'!$E$101,IF(F32="Scenario2PBT1",'Major retrofit'!$F$101,IF(F32="Scenario3PBT1",'Major retrofit'!$G$101,"")))&amp;IF(F32="Scenario1PBT2",'Major retrofit'!$H$101,IF(F32="Scenario2PBT2",'Major retrofit'!$I$101,IF(F32="Scenario3PBT2",'Major retrofit'!$J$101,"")))&amp;IF(F32="Scenario1PBT3",'Major retrofit'!$K$101,IF(F32="Scenario2PBT3",'Major retrofit'!$L$101,IF(F32="Scenario3PBT3",'Major retrofit'!$M$101,"")))&amp;IF(F32="Scenario1PBT4",'Major retrofit'!$N$101,IF(F32="Scenario2PBT4",'Major retrofit'!$O$101,IF(F32="Scenario3PBT4",'Major retrofit'!$P$101,"")))&amp;IF(F32="Scenario1PBT5",'Major retrofit'!$Q$101,IF(F32="Scenario2PBT5",'Major retrofit'!$R$101,IF(F32="Scenario3PBT5",'Major retrofit'!$S$101,"")))&amp;IF(F32="Scenario1PBT6",'Major retrofit'!$T$101,IF(F32="Scenario2PBT6",'Major retrofit'!$U$101,IF(F32="Scenario3PBT6",'Major retrofit'!$V$101,"")))&amp;IF(F32="Scenario1PBT7",'Major retrofit'!$W$101,IF(F32="Scenario2PBT7",'Major retrofit'!$X$101,IF(F32="Scenario3PBT7",'Major retrofit'!$Y$101,"")))&amp;IF(F32="Scenario1PBT8",'Major retrofit'!$Z$101,IF(F32="Scenario2PBT8",'Major retrofit'!$AA$101,IF(F32="Scenario3PBT8",'Major retrofit'!$AB$101,"")))&amp;IF(F32="Scenario1PBT9",'Major retrofit'!$AC$101,IF(F32="Scenario2PBT9",'Major retrofit'!$AD$101,IF(F32="Scenario3PBT9",'Major retrofit'!$AE$101,"")))&amp;IF(F32="Scenario1PBT10",'Major retrofit'!$AF$101,IF(F32="Scenario2PBT10",'Major retrofit'!$AG$101,IF(F32="Scenario3PBT10",'Major retrofit'!$AH$101,"")))&amp;IF(F32="Scenario1PBT11",'Major retrofit'!$AI$101,IF(F32="Scenario2PBT11",'Major retrofit'!$AJ$101,IF(F32="Scenario3PBT11",'Major retrofit'!$AK$101,"")))&amp;IF(F32="Scenario1PBT12",'Major retrofit'!$AL$101,IF(F32="Scenario2PBT12",'Major retrofit'!$AM$101,IF(F32="Scenario3PBT12",'Major retrofit'!$AN$101,"")))&amp;IF(F32="Scenario1PBT13",'Major retrofit'!$AO$101,IF(F32="Scenario2PBT13",'Major retrofit'!$AP$101,IF(F32="Scenario3PBT13",'Major retrofit'!$AQ$101,"")))&amp;IF(F32="Scenario1PBT14",'Major retrofit'!$AR$101,IF(F32="Scenario2PBT14",'Major retrofit'!$AS$101,IF(F32="Scenario3PBT14",'Major retrofit'!$AT$101,"")))&amp;IF(F32="Scenario1PBT15",'Major retrofit'!$AU$101,IF(F32="Scenario2PBT15",'Major retrofit'!$AV$101,IF(F32="Scenario3PBT15",'Major retrofit'!$AW$101,"")))</f>
        <v/>
      </c>
      <c r="AB32" s="179">
        <f t="shared" si="23"/>
        <v>0</v>
      </c>
      <c r="AC32" s="363" t="str">
        <f t="shared" si="24"/>
        <v/>
      </c>
      <c r="AD32" s="353">
        <f>IF(AC32="",IFERROR('Projection_Base-case'!G33-G32,0),0)</f>
        <v>0</v>
      </c>
      <c r="AE32" s="350">
        <f t="shared" si="0"/>
        <v>0</v>
      </c>
      <c r="AF32" s="361">
        <f>IFERROR(100*AD32/'Projection_Base-case'!G33,0)</f>
        <v>0</v>
      </c>
      <c r="AG32" s="352">
        <f>IF(AC32="",IFERROR('Projection_Base-case'!I33-I32,0),0)</f>
        <v>0</v>
      </c>
      <c r="AH32" s="353">
        <f t="shared" si="1"/>
        <v>0</v>
      </c>
      <c r="AI32" s="361">
        <f>IFERROR(100*AG32/'Projection_Base-case'!I33,0)</f>
        <v>0</v>
      </c>
      <c r="AJ32" s="352">
        <f>IF(AC32="",IFERROR('Projection_Base-case'!K33-K32,0),0)</f>
        <v>0</v>
      </c>
      <c r="AK32" s="353">
        <f t="shared" si="2"/>
        <v>0</v>
      </c>
      <c r="AL32" s="361">
        <f>IFERROR(100*AJ32/'Projection_Base-case'!K33,0)</f>
        <v>0</v>
      </c>
      <c r="AM32" s="352">
        <f>-IF(AC32="",IFERROR('Projection_Base-case'!M33-M32,0),0)</f>
        <v>0</v>
      </c>
      <c r="AN32" s="353">
        <f t="shared" si="3"/>
        <v>0</v>
      </c>
      <c r="AO32" s="354">
        <f>IFERROR(IF('Projection_Base-case'!N33&gt;0,100*AN32/'Projection_Base-case'!N33,100*AN32/N32),0)</f>
        <v>0</v>
      </c>
      <c r="AP32" s="355">
        <f>IF(AC32="",IFERROR('Projection_Base-case'!O33-O32,0),0)</f>
        <v>0</v>
      </c>
      <c r="AQ32" s="356">
        <f t="shared" si="4"/>
        <v>0</v>
      </c>
      <c r="AR32" s="356">
        <f>IFERROR(100*AP32/'Projection_Base-case'!O33,0)</f>
        <v>0</v>
      </c>
      <c r="AS32" s="355">
        <f>IF(AC32="",IFERROR('Projection_Base-case'!Q33-Q32,0),0)</f>
        <v>0</v>
      </c>
      <c r="AT32" s="356">
        <f t="shared" si="5"/>
        <v>0</v>
      </c>
      <c r="AU32" s="356">
        <f>IFERROR(100*AS32/'Projection_Base-case'!Q33,0)</f>
        <v>0</v>
      </c>
      <c r="AV32" s="355">
        <f>IF(AC32="",IFERROR('Projection_Base-case'!S33-S32,0),0)</f>
        <v>0</v>
      </c>
      <c r="AW32" s="356">
        <f t="shared" si="6"/>
        <v>0</v>
      </c>
      <c r="AX32" s="357">
        <f>IFERROR(100*AV32/'Projection_Base-case'!S33,0)</f>
        <v>0</v>
      </c>
      <c r="AY32" s="358">
        <f>IF(AC32="",IFERROR('Projection_Base-case'!U33-U32,0),0)</f>
        <v>0</v>
      </c>
      <c r="AZ32" s="359">
        <f t="shared" si="7"/>
        <v>0</v>
      </c>
      <c r="BA32" s="359">
        <f>IFERROR(100*AY32/'Projection_Base-case'!U33,0)</f>
        <v>0</v>
      </c>
      <c r="BB32" s="358">
        <f>IF(AC32="",IFERROR('Projection_Base-case'!W33-W32,0),0)</f>
        <v>0</v>
      </c>
      <c r="BC32" s="359">
        <f t="shared" si="8"/>
        <v>0</v>
      </c>
      <c r="BD32" s="359">
        <f>IFERROR(100*BB32/'Projection_Base-case'!W33,0)</f>
        <v>0</v>
      </c>
      <c r="BE32" s="358">
        <f>IF(AC32="",IFERROR('Projection_Base-case'!Y33-Y32,0),0)</f>
        <v>0</v>
      </c>
      <c r="BF32" s="359">
        <f t="shared" si="9"/>
        <v>0</v>
      </c>
      <c r="BG32" s="359">
        <f>IFERROR(100*BE32/'Projection_Base-case'!Y33,0)</f>
        <v>0</v>
      </c>
      <c r="BH32" s="359">
        <f t="shared" si="10"/>
        <v>0</v>
      </c>
      <c r="BI32" s="360">
        <f t="shared" si="11"/>
        <v>0</v>
      </c>
    </row>
    <row r="33" spans="1:61">
      <c r="A33" s="205">
        <v>29</v>
      </c>
      <c r="B33" s="347">
        <f>IF('Projection_Base-case'!B34&lt;&gt;"",'Projection_Base-case'!B34,0)</f>
        <v>0</v>
      </c>
      <c r="C33" s="347">
        <f>IF('Projection_Base-case'!C34&lt;&gt;"",'Projection_Base-case'!C34,0)</f>
        <v>0</v>
      </c>
      <c r="D33" s="365">
        <f>IF('Projection_Base-case'!D34&lt;&gt;"",'Projection_Base-case'!D34,0)</f>
        <v>0</v>
      </c>
      <c r="E33" s="322"/>
      <c r="F33" s="367" t="str">
        <f t="shared" si="12"/>
        <v>0</v>
      </c>
      <c r="G33" s="177" t="str">
        <f>IF(F33="Scenario1PBT1",'Major retrofit'!$E$6,IF(F33="Scenario2PBT1",'Major retrofit'!$F$6,IF(F33="Scenario3PBT1",'Major retrofit'!$G$6,"")))&amp;IF(F33="Scenario1PBT2",'Major retrofit'!$H$6,IF(F33="Scenario2PBT2",'Major retrofit'!$I$6,IF(F33="Scenario3PBT2",'Major retrofit'!$J$6,"")))&amp;IF(F33="Scenario1PBT3",'Major retrofit'!$K$6,IF(F33="Scenario2PBT3",'Major retrofit'!$L$6,IF(F33="Scenario3PBT3",'Major retrofit'!$M$6,"")))&amp;IF(F33="Scenario1PBT4",'Major retrofit'!$N$6,IF(F33="Scenario2PBT4",'Major retrofit'!$O$6,IF(F33="Scenario3PBT4",'Major retrofit'!$P$6,"")))&amp;IF(F33="Scenario1PBT5",'Major retrofit'!$Q$6,IF(F33="Scenario2PBT5",'Major retrofit'!$R$6,IF(F33="Scenario3PBT5",'Major retrofit'!$S$6,"")))&amp;IF(F33="Scenario1PBT6",'Major retrofit'!$T$6,IF(F33="Scenario2PBT6",'Major retrofit'!$U$6,IF(F33="Scenario3PBT6",'Major retrofit'!$V$6,"")))&amp;IF(F33="Scenario1PBT7",'Major retrofit'!$W$6,IF(F33="Scenario2PBT7",'Major retrofit'!$X$6,IF(F33="Scenario3PBT7",'Major retrofit'!$Y$6,"")))&amp;IF(F33="Scenario1PBT8",'Major retrofit'!$Z$6,IF(F33="Scenario2PBT8",'Major retrofit'!$AA$6,IF(F33="Scenario3PBT8",'Major retrofit'!$AB$6,"")))&amp;IF(F33="Scenario1PBT9",'Major retrofit'!$AC$6,IF(F33="Scenario2PBT9",'Major retrofit'!$AD$6,IF(F33="Scenario3PBT9",'Major retrofit'!$AE$6,"")))&amp;IF(F33="Scenario1PBT10",'Major retrofit'!$AF$6,IF(F33="Scenario2PBT10",'Major retrofit'!$AG$6,IF(F33="Scenario3PBT10",'Major retrofit'!$AH$6,"")))&amp;IF(F33="Scenario1PBT11",'Major retrofit'!$AI$6,IF(F33="Scenario2PBT11",'Major retrofit'!$AJ$6,IF(F33="Scenario3PBT11",'Major retrofit'!$AK$6,"")))&amp;IF(F33="Scenario1PBT12",'Major retrofit'!$AL$6,IF(F33="Scenario2PBT12",'Major retrofit'!$AM$6,IF(F33="Scenario3PBT12",'Major retrofit'!$AN$6,"")))&amp;IF(F33="Scenario1PBT13",'Major retrofit'!$AO$6,IF(F33="Scenario2PBT13",'Major retrofit'!$AP$6,IF(F33="Scenario3PBT13",'Major retrofit'!$AQ$6,"")))&amp;IF(F33="Scenario1PBT14",'Major retrofit'!$AR$6,IF(F33="Scenario2PBT14",'Major retrofit'!$AS$6,IF(F33="Scenario3PBT14",'Major retrofit'!$AT$6,"")))&amp;IF(F33="Scenario1PBT15",'Major retrofit'!$AU$6,IF(F33="Scenario2PBT15",'Major retrofit'!$AV$6,IF(F33="Scenario3PBT15",'Major retrofit'!$AW$6,"")))</f>
        <v/>
      </c>
      <c r="H33" s="117">
        <f t="shared" si="13"/>
        <v>0</v>
      </c>
      <c r="I33" s="178" t="str">
        <f>IF(F33="Scenario1PBT1",'Major retrofit'!$E$16,IF(F33="Scenario2PBT1",'Major retrofit'!$F$16,IF(F33="Scenario3PBT1",'Major retrofit'!$G$16,"")))&amp;IF(F33="Scenario1PBT2",'Major retrofit'!$H$16,IF(F33="Scenario2PBT2",'Major retrofit'!$I$16,IF(F33="Scenario3PBT2",'Major retrofit'!$J$16,"")))&amp;IF(F33="Scenario1PBT3",'Major retrofit'!$K$16,IF(F33="Scenario2PBT3",'Major retrofit'!$L$16,IF(F33="Scenario3PBT3",'Major retrofit'!$M$16,"")))&amp;IF(F33="Scenario1PBT4",'Major retrofit'!$N$16,IF(F33="Scenario2PBT4",'Major retrofit'!$O$16,IF(F33="Scenario3PBT4",'Major retrofit'!$P$16,"")))&amp;IF(F33="Scenario1PBT5",'Major retrofit'!$Q$16,IF(F33="Scenario2PBT5",'Major retrofit'!$R$16,IF(F33="Scenario3PBT5",'Major retrofit'!$S$16,"")))&amp;IF(F33="Scenario1PBT6",'Major retrofit'!$T$16,IF(F33="Scenario2PBT6",'Major retrofit'!$U$16,IF(F33="Scenario3PBT6",'Major retrofit'!$V$16,"")))&amp;IF(F33="Scenario1PBT7",'Major retrofit'!$W$16,IF(F33="Scenario2PBT7",'Major retrofit'!$X$16,IF(F33="Scenario3PBT7",'Major retrofit'!$Y$16,"")))&amp;IF(F33="Scenario1PBT8",'Major retrofit'!$Z$16,IF(F33="Scenario2PBT8",'Major retrofit'!$AA$16,IF(F33="Scenario3PBT8",'Major retrofit'!$AB$16,"")))&amp;IF(F33="Scenario1PBT9",'Major retrofit'!$AC$16,IF(F33="Scenario2PBT9",'Major retrofit'!$AD$16,IF(F33="Scenario3PBT9",'Major retrofit'!$AE$16,"")))&amp;IF(F33="Scenario1PBT10",'Major retrofit'!$AF$16,IF(F33="Scenario2PBT10",'Major retrofit'!$AG$16,IF(F33="Scenario3PBT10",'Major retrofit'!$AH$16,"")))&amp;IF(F33="Scenario1PBT11",'Major retrofit'!$AI$16,IF(F33="Scenario2PBT11",'Major retrofit'!$AJ$16,IF(F33="Scenario3PBT11",'Major retrofit'!$AK$16,"")))&amp;IF(F33="Scenario1PBT12",'Major retrofit'!$AL$16,IF(F33="Scenario2PBT12",'Major retrofit'!$AM$16,IF(F33="Scenario3PBT12",'Major retrofit'!$AN$16,"")))&amp;IF(F33="Scenario1PBT13",'Major retrofit'!$AO$16,IF(F33="Scenario2PBT13",'Major retrofit'!$AP$16,IF(F33="Scenario3PBT13",'Major retrofit'!$AQ$16,"")))&amp;IF(F33="Scenario1PBT14",'Major retrofit'!$AR$16,IF(F33="Scenario2PBT14",'Major retrofit'!$AS$16,IF(F33="Scenario3PBT14",'Major retrofit'!$AT$16,"")))&amp;IF(F33="Scenario1PBT15",'Major retrofit'!$AU$16,IF(F33="Scenario2PBT15",'Major retrofit'!$AV$16,IF(F33="Scenario3PBT15",'Major retrofit'!$AW$16,"")))</f>
        <v/>
      </c>
      <c r="J33" s="117">
        <f t="shared" si="14"/>
        <v>0</v>
      </c>
      <c r="K33" s="117" t="str">
        <f>IF(F33="Scenario1PBT1",'Major retrofit'!$E$18,IF(F33="Scenario2PBT1",'Major retrofit'!$F$18,IF(F33="Scenario3PBT1",'Major retrofit'!$G$18,"")))&amp;IF(F33="Scenario1PBT2",'Major retrofit'!$H$18,IF(F33="Scenario2PBT2",'Major retrofit'!$I$18,IF(F33="Scenario3PBT2",'Major retrofit'!$J$18,"")))&amp;IF(F33="Scenario1PBT3",'Major retrofit'!$K$18,IF(F33="Scenario2PBT3",'Major retrofit'!$L$18,IF(F33="Scenario3PBT3",'Major retrofit'!$M$18,"")))&amp;IF(F33="Scenario1PBT4",'Major retrofit'!$N$18,IF(F33="Scenario2PBT4",'Major retrofit'!$O$18,IF(F33="Scenario3PBT4",'Major retrofit'!$P$18,"")))&amp;IF(F33="Scenario1PBT5",'Major retrofit'!$Q$18,IF(F33="Scenario2PBT5",'Major retrofit'!$R$18,IF(F33="Scenario3PBT5",'Major retrofit'!$S$18,"")))&amp;IF(F33="Scenario1PBT6",'Major retrofit'!$T$18,IF(F33="Scenario2PBT6",'Major retrofit'!$U$18,IF(F33="Scenario3PBT6",'Major retrofit'!$V$18,"")))&amp;IF(F33="Scenario1PBT7",'Major retrofit'!$W$18,IF(F33="Scenario2PBT7",'Major retrofit'!$X$18,IF(F33="Scenario3PBT7",'Major retrofit'!$Y$18,"")))&amp;IF(F33="Scenario1PBT8",'Major retrofit'!$Z$18,IF(F33="Scenario2PBT8",'Major retrofit'!$AA$18,IF(F33="Scenario3PBT8",'Major retrofit'!$AB$18,"")))&amp;IF(F33="Scenario1PBT9",'Major retrofit'!$AC$18,IF(F33="Scenario2PBT9",'Major retrofit'!$AD$18,IF(F33="Scenario3PBT9",'Major retrofit'!$AE$18,"")))&amp;IF(F33="Scenario1PBT10",'Major retrofit'!$AF$18,IF(F33="Scenario2PBT10",'Major retrofit'!$AG$18,IF(F33="Scenario3PBT10",'Major retrofit'!$AH$18,"")))&amp;IF(F33="Scenario1PBT11",'Major retrofit'!$AI$18,IF(F33="Scenario2PBT11",'Major retrofit'!$AJ$18,IF(F33="Scenario3PBT11",'Major retrofit'!$AK$18,"")))&amp;IF(F33="Scenario1PBT12",'Major retrofit'!$AL$18,IF(F33="Scenario2PBT12",'Major retrofit'!$AM$18,IF(F33="Scenario3PBT12",'Major retrofit'!$AN$18,"")))&amp;IF(F33="Scenario1PBT13",'Major retrofit'!$AO$18,IF(F33="Scenario2PBT13",'Major retrofit'!$AP$18,IF(F33="Scenario3PBT13",'Major retrofit'!$AQ$18,"")))&amp;IF(F33="Scenario1PBT14",'Major retrofit'!$AR$18,IF(F33="Scenario2PBT14",'Major retrofit'!$AS$18,IF(F33="Scenario3PBT14",'Major retrofit'!$AT$18,"")))&amp;IF(F33="Scenario1PBT15",'Major retrofit'!$AU$18,IF(F33="Scenario2PBT15",'Major retrofit'!$AV$18,IF(F33="Scenario3PBT15",'Major retrofit'!$AW$18,"")))</f>
        <v/>
      </c>
      <c r="L33" s="117">
        <f t="shared" si="15"/>
        <v>0</v>
      </c>
      <c r="M33" s="117" t="str">
        <f>IF(F33="Scenario1PBT1",'Major retrofit'!$E$20,IF(F33="Scenario2PBT1",'Major retrofit'!$F$20,IF(F33="Scenario3PBT1",'Major retrofit'!$G$20,"")))&amp;IF(F33="Scenario1PBT2",'Major retrofit'!$H$20,IF(F33="Scenario2PBT2",'Major retrofit'!$I$20,IF(F33="Scenario3PBT2",'Major retrofit'!$J$20,"")))&amp;IF(F33="Scenario1PBT3",'Major retrofit'!$K$20,IF(F33="Scenario2PBT3",'Major retrofit'!$L$20,IF(F33="Scenario3PBT3",'Major retrofit'!$M$20,"")))&amp;IF(F33="Scenario1PBT4",'Major retrofit'!$N$20,IF(F33="Scenario2PBT4",'Major retrofit'!$O$20,IF(F33="Scenario3PBT4",'Major retrofit'!$P$20,"")))&amp;IF(F33="Scenario1PBT5",'Major retrofit'!$Q$20,IF(F33="Scenario2PBT5",'Major retrofit'!$R$20,IF(F33="Scenario3PBT5",'Major retrofit'!$S$20,"")))&amp;IF(F33="Scenario1PBT6",'Major retrofit'!$T$20,IF(F33="Scenario2PBT6",'Major retrofit'!$U$20,IF(F33="Scenario3PBT6",'Major retrofit'!$V$20,"")))&amp;IF(F33="Scenario1PBT7",'Major retrofit'!$W$20,IF(F33="Scenario2PBT7",'Major retrofit'!$X$20,IF(F33="Scenario3PBT7",'Major retrofit'!$Y$20,"")))&amp;IF(F33="Scenario1PBT8",'Major retrofit'!$Z$20,IF(F33="Scenario2PBT8",'Major retrofit'!$AA$20,IF(F33="Scenario3PBT8",'Major retrofit'!$AB$20,"")))&amp;IF(F33="Scenario1PBT9",'Major retrofit'!$AC$20,IF(F33="Scenario2PBT9",'Major retrofit'!$AD$20,IF(F33="Scenario3PBT9",'Major retrofit'!$AE$20,"")))&amp;IF(F33="Scenario1PBT10",'Major retrofit'!$AF$20,IF(F33="Scenario2PBT10",'Major retrofit'!$AG$20,IF(F33="Scenario3PBT10",'Major retrofit'!$AH$20,"")))&amp;IF(F33="Scenario1PBT11",'Major retrofit'!$AI$20,IF(F33="Scenario2PBT11",'Major retrofit'!$AJ$20,IF(F33="Scenario3PBT11",'Major retrofit'!$AK$20,"")))&amp;IF(F33="Scenario1PBT12",'Major retrofit'!$AL$20,IF(F33="Scenario2PBT12",'Major retrofit'!$AM$20,IF(F33="Scenario3PBT12",'Major retrofit'!$AN$20,"")))&amp;IF(F33="Scenario1PBT13",'Major retrofit'!$AO$20,IF(F33="Scenario2PBT13",'Major retrofit'!$AP$20,IF(F33="Scenario3PBT13",'Major retrofit'!$AQ$20,"")))&amp;IF(F33="Scenario1PBT14",'Major retrofit'!$AR$20,IF(F33="Scenario2PBT14",'Major retrofit'!$AS$20,IF(F33="Scenario3PBT14",'Major retrofit'!$AT$20,"")))&amp;IF(F33="Scenario1PBT15",'Major retrofit'!$AU$20,IF(F33="Scenario2PBT15",'Major retrofit'!$AV$20,IF(F33="Scenario3PBT15",'Major retrofit'!$AW$20,"")))</f>
        <v/>
      </c>
      <c r="N33" s="118">
        <f t="shared" si="16"/>
        <v>0</v>
      </c>
      <c r="O33" s="206" t="str">
        <f>IF(F33="Scenario1PBT1",'Major retrofit'!$E$23,IF(F33="Scenario2PBT1",'Major retrofit'!$F$23,IF(F33="Scenario3PBT1",'Major retrofit'!$G$23,"")))&amp;IF(F33="Scenario1PBT2",'Major retrofit'!$H$23,IF(F33="Scenario2PBT2",'Major retrofit'!$I$23,IF(F33="Scenario3PBT2",'Major retrofit'!$J$23,"")))&amp;IF(F33="Scenario1PBT3",'Major retrofit'!$K$23,IF(F33="Scenario2PBT3",'Major retrofit'!$L$23,IF(F33="Scenario3PBT3",'Major retrofit'!$M$23,"")))&amp;IF(F33="Scenario1PBT4",'Major retrofit'!$N$23,IF(F33="Scenario2PBT4",'Major retrofit'!$O$23,IF(F33="Scenario3PBT4",'Major retrofit'!$P$23,"")))&amp;IF(F33="Scenario1PBT5",'Major retrofit'!$Q$23,IF(F33="Scenario2PBT5",'Major retrofit'!$R$23,IF(F33="Scenario3PBT5",'Major retrofit'!$S$23,"")))&amp;IF(F33="Scenario1PBT6",'Major retrofit'!$T$23,IF(F33="Scenario2PBT6",'Major retrofit'!$U$23,IF(F33="Scenario3PBT6",'Major retrofit'!$V$23,"")))&amp;IF(F33="Scenario1PBT7",'Major retrofit'!$W$23,IF(F33="Scenario2PBT7",'Major retrofit'!$X$23,IF(F33="Scenario3PBT7",'Major retrofit'!$Y$23,"")))&amp;IF(F33="Scenario1PBT8",'Major retrofit'!$Z$23,IF(F33="Scenario2PBT8",'Major retrofit'!$AA$23,IF(F33="Scenario3PBT8",'Major retrofit'!$AB$23,"")))&amp;IF(F33="Scenario1PBT9",'Major retrofit'!$AC$23,IF(F33="Scenario2PBT9",'Major retrofit'!$AD$23,IF(F33="Scenario3PBT9",'Major retrofit'!$AE$23,"")))&amp;IF(F33="Scenario1PBT10",'Major retrofit'!$AF$23,IF(F33="Scenario2PBT10",'Major retrofit'!$AG$23,IF(F33="Scenario3PBT10",'Major retrofit'!$AH$23,"")))&amp;IF(F33="Scenario1PBT11",'Major retrofit'!$AI$23,IF(F33="Scenario2PBT11",'Major retrofit'!$AJ$23,IF(F33="Scenario3PBT11",'Major retrofit'!$AK$23,"")))&amp;IF(F33="Scenario1PBT12",'Major retrofit'!$AL$23,IF(F33="Scenario2PBT12",'Major retrofit'!$AM$23,IF(F33="Scenario3PBT12",'Major retrofit'!$AN$23,"")))&amp;IF(F33="Scenario1PBT13",'Major retrofit'!$AO$23,IF(F33="Scenario2PBT13",'Major retrofit'!$AP$23,IF(F33="Scenario3PBT13",'Major retrofit'!$AQ$23,"")))&amp;IF(F33="Scenario1PBT14",'Major retrofit'!$AR$23,IF(F33="Scenario2PBT14",'Major retrofit'!$AS$23,IF(F33="Scenario3PBT14",'Major retrofit'!$AT$23,"")))&amp;IF(F33="Scenario1PBT15",'Major retrofit'!$AU$23,IF(F33="Scenario2PBT15",'Major retrofit'!$AV$23,IF(F33="Scenario3PBT15",'Major retrofit'!$AW$23,"")))</f>
        <v/>
      </c>
      <c r="P33" s="117">
        <f t="shared" si="17"/>
        <v>0</v>
      </c>
      <c r="Q33" s="117" t="str">
        <f>IF(F33="Scenario1PBT1",'Major retrofit'!$E$25,IF(F33="Scenario2PBT1",'Major retrofit'!$F$25,IF(F33="Scenario3PBT1",'Major retrofit'!$G$25,"")))&amp;IF(F33="Scenario1PBT2",'Major retrofit'!$H$25,IF(F33="Scenario2PBT2",'Major retrofit'!$I$25,IF(F33="Scenario3PBT2",'Major retrofit'!$J$25,"")))&amp;IF(F33="Scenario1PBT3",'Major retrofit'!$K$25,IF(F33="Scenario2PBT3",'Major retrofit'!$L$25,IF(F33="Scenario3PBT3",'Major retrofit'!$M$25,"")))&amp;IF(F33="Scenario1PBT4",'Major retrofit'!$N$25,IF(F33="Scenario2PBT4",'Major retrofit'!$O$25,IF(F33="Scenario3PBT4",'Major retrofit'!$P$25,"")))&amp;IF(F33="Scenario1PBT5",'Major retrofit'!$Q$25,IF(F33="Scenario2PBT5",'Major retrofit'!$R$25,IF(F33="Scenario3PBT5",'Major retrofit'!$S$25,"")))&amp;IF(F33="Scenario1PBT6",'Major retrofit'!$T$25,IF(F33="Scenario2PBT6",'Major retrofit'!$U$25,IF(F33="Scenario3PBT6",'Major retrofit'!$V$25,"")))&amp;IF(F33="Scenario1PBT7",'Major retrofit'!$W$25,IF(F33="Scenario2PBT7",'Major retrofit'!$X$25,IF(F33="Scenario3PBT7",'Major retrofit'!$Y$25,"")))&amp;IF(F33="Scenario1PBT8",'Major retrofit'!$Z$25,IF(F33="Scenario2PBT8",'Major retrofit'!$AA$25,IF(F33="Scenario3PBT8",'Major retrofit'!$AB$25,"")))&amp;IF(F33="Scenario1PBT9",'Major retrofit'!$AC$25,IF(F33="Scenario2PBT9",'Major retrofit'!$AD$25,IF(F33="Scenario3PBT9",'Major retrofit'!$AE$25,"")))&amp;IF(F33="Scenario1PBT10",'Major retrofit'!$AF$25,IF(F33="Scenario2PBT10",'Major retrofit'!$AG$25,IF(F33="Scenario3PBT10",'Major retrofit'!$AH$25,"")))&amp;IF(F33="Scenario1PBT11",'Major retrofit'!$AI$25,IF(F33="Scenario2PBT11",'Major retrofit'!$AJ$25,IF(F33="Scenario3PBT11",'Major retrofit'!$AK$25,"")))&amp;IF(F33="Scenario1PBT12",'Major retrofit'!$AL$25,IF(F33="Scenario2PBT12",'Major retrofit'!$AM$25,IF(F33="Scenario3PBT12",'Major retrofit'!$AN$25,"")))&amp;IF(F33="Scenario1PBT13",'Major retrofit'!$AO$25,IF(F33="Scenario2PBT13",'Major retrofit'!$AP$25,IF(F33="Scenario3PBT13",'Major retrofit'!$AQ$25,"")))&amp;IF(F33="Scenario1PBT14",'Major retrofit'!$AR$25,IF(F33="Scenario2PBT14",'Major retrofit'!$AS$25,IF(F33="Scenario3PBT14",'Major retrofit'!$AT$25,"")))&amp;IF(F33="Scenario1PBT15",'Major retrofit'!$AU$25,IF(F33="Scenario2PBT15",'Major retrofit'!$AV$25,IF(F33="Scenario3PBT15",'Major retrofit'!$AW$25,"")))</f>
        <v/>
      </c>
      <c r="R33" s="117">
        <f t="shared" si="18"/>
        <v>0</v>
      </c>
      <c r="S33" s="117" t="str">
        <f>IF(F33="Scenario1PBT1",'Major retrofit'!$E$27,IF(F33="Scenario2PBT1",'Major retrofit'!$F$27,IF(F33="Scenario3PBT1",'Major retrofit'!$G$27,"")))&amp;IF(F33="Scenario1PBT2",'Major retrofit'!$H$27,IF(F33="Scenario2PBT2",'Major retrofit'!$I$27,IF(F33="Scenario3PBT2",'Major retrofit'!$J$27,"")))&amp;IF(F33="Scenario1PBT3",'Major retrofit'!$K$27,IF(F33="Scenario2PBT3",'Major retrofit'!$L$27,IF(F33="Scenario3PBT3",'Major retrofit'!$M$27,"")))&amp;IF(F33="Scenario1PBT4",'Major retrofit'!$N$27,IF(F33="Scenario2PBT4",'Major retrofit'!$O$27,IF(F33="Scenario3PBT4",'Major retrofit'!$P$27,"")))&amp;IF(F33="Scenario1PBT5",'Major retrofit'!$Q$27,IF(F33="Scenario2PBT5",'Major retrofit'!$R$27,IF(F33="Scenario3PBT5",'Major retrofit'!$S$27,"")))&amp;IF(F33="Scenario1PBT6",'Major retrofit'!$T$27,IF(F33="Scenario2PBT6",'Major retrofit'!$U$27,IF(F33="Scenario3PBT6",'Major retrofit'!$V$27,"")))&amp;IF(F33="Scenario1PBT7",'Major retrofit'!$W$27,IF(F33="Scenario2PBT7",'Major retrofit'!$X$27,IF(F33="Scenario3PBT7",'Major retrofit'!$Y$27,"")))&amp;IF(F33="Scenario1PBT8",'Major retrofit'!$Z$27,IF(F33="Scenario2PBT8",'Major retrofit'!$AA$27,IF(F33="Scenario3PBT8",'Major retrofit'!$AB$27,"")))&amp;IF(F33="Scenario1PBT9",'Major retrofit'!$AC$27,IF(F33="Scenario2PBT9",'Major retrofit'!$AD$27,IF(F33="Scenario3PBT9",'Major retrofit'!$AE$27,"")))&amp;IF(F33="Scenario1PBT10",'Major retrofit'!$AF$27,IF(F33="Scenario2PBT10",'Major retrofit'!$AG$27,IF(F33="Scenario3PBT10",'Major retrofit'!$AH$27,"")))&amp;IF(F33="Scenario1PBT11",'Major retrofit'!$AI$27,IF(F33="Scenario2PBT11",'Major retrofit'!$AJ$27,IF(F33="Scenario3PBT11",'Major retrofit'!$AK$27,"")))&amp;IF(F33="Scenario1PBT12",'Major retrofit'!$AL$27,IF(F33="Scenario2PBT12",'Major retrofit'!$AM$27,IF(F33="Scenario3PBT12",'Major retrofit'!$AN$27,"")))&amp;IF(F33="Scenario1PBT13",'Major retrofit'!$AO$27,IF(F33="Scenario2PBT13",'Major retrofit'!$AP$27,IF(F33="Scenario3PBT13",'Major retrofit'!$AQ$27,"")))&amp;IF(F33="Scenario1PBT14",'Major retrofit'!$AR$27,IF(F33="Scenario2PBT14",'Major retrofit'!$AS$27,IF(F33="Scenario3PBT14",'Major retrofit'!$AT$27,"")))&amp;IF(F33="Scenario1PBT15",'Major retrofit'!$AU$27,IF(F33="Scenario2PBT15",'Major retrofit'!$AV$27,IF(F33="Scenario3PBT15",'Major retrofit'!$AW$27,"")))</f>
        <v/>
      </c>
      <c r="T33" s="207">
        <f t="shared" si="19"/>
        <v>0</v>
      </c>
      <c r="U33" s="206" t="str">
        <f>IF(F33="Scenario1PBT1",'Major retrofit'!$E$38,IF(F33="Scenario2PBT1",'Major retrofit'!$F$38,IF(F33="Scenario3PBT1",'Major retrofit'!$G$38,"")))&amp;IF(F33="Scenario1PBT2",'Major retrofit'!$H$38,IF(F33="Scenario2PBT2",'Major retrofit'!$I$38,IF(F33="Scenario3PBT2",'Major retrofit'!$J$38,"")))&amp;IF(F33="Scenario1PBT3",'Major retrofit'!$K$38,IF(F33="Scenario2PBT3",'Major retrofit'!$L$38,IF(F33="Scenario3PBT3",'Major retrofit'!$M$38,"")))&amp;IF(F33="Scenario1PBT4",'Major retrofit'!$N$38,IF(F33="Scenario2PBT4",'Major retrofit'!$O$38,IF(F33="Scenario3PBT4",'Major retrofit'!$P$38,"")))&amp;IF(F33="Scenario1PBT5",'Major retrofit'!$Q$38,IF(F33="Scenario2PBT5",'Major retrofit'!$R$38,IF(F33="Scenario3PBT5",'Major retrofit'!$S$38,"")))&amp;IF(F33="Scenario1PBT6",'Major retrofit'!$T$38,IF(F33="Scenario2PBT6",'Major retrofit'!$U$38,IF(F33="Scenario3PBT6",'Major retrofit'!$V$38,"")))&amp;IF(F33="Scenario1PBT7",'Major retrofit'!$W$38,IF(F33="Scenario2PBT7",'Major retrofit'!$X$38,IF(F33="Scenario3PBT7",'Major retrofit'!$Y$38,"")))&amp;IF(F33="Scenario1PBT8",'Major retrofit'!$Z$38,IF(F33="Scenario2PBT8",'Major retrofit'!$AA$38,IF(F33="Scenario3PBT8",'Major retrofit'!$AB$38,"")))&amp;IF(F33="Scenario1PBT9",'Major retrofit'!$AC$38,IF(F33="Scenario2PBT9",'Major retrofit'!$AD$38,IF(F33="Scenario3PBT9",'Major retrofit'!$AE$38,"")))&amp;IF(F33="Scenario1PBT10",'Major retrofit'!$AF$38,IF(F33="Scenario2PBT10",'Major retrofit'!$AG$38,IF(F33="Scenario3PBT10",'Major retrofit'!$AH$38,"")))&amp;IF(F33="Scenario1PBT11",'Major retrofit'!$AI$38,IF(F33="Scenario2PBT11",'Major retrofit'!$AJ$38,IF(F33="Scenario3PBT11",'Major retrofit'!$AK$38,"")))&amp;IF(F33="Scenario1PBT12",'Major retrofit'!$AL$38,IF(F33="Scenario2PBT12",'Major retrofit'!$AM$38,IF(F33="Scenario3PBT12",'Major retrofit'!$AN$38,"")))&amp;IF(F33="Scenario1PBT13",'Major retrofit'!$AO$38,IF(F33="Scenario2PBT13",'Major retrofit'!$AP$38,IF(F33="Scenario3PBT13",'Major retrofit'!$AQ$38,"")))&amp;IF(F33="Scenario1PBT14",'Major retrofit'!$AR$38,IF(F33="Scenario2PBT14",'Major retrofit'!$AS$38,IF(F33="Scenario3PBT14",'Major retrofit'!$AT$38,"")))&amp;IF(F33="Scenario1PBT15",'Major retrofit'!$AU$38,IF(F33="Scenario2PBT15",'Major retrofit'!$AV$38,IF(F33="Scenario3PBT15",'Major retrofit'!$AW$38,"")))</f>
        <v/>
      </c>
      <c r="V33" s="117">
        <f t="shared" si="20"/>
        <v>0</v>
      </c>
      <c r="W33" s="117" t="str">
        <f>IF(F33="Scenario1PBT1",'Major retrofit'!$E$40,IF(F33="Scenario2PBT1",'Major retrofit'!$F$40,IF(F33="Scenario3PBT1",'Major retrofit'!$G$40,"")))&amp;IF(F33="Scenario1PBT2",'Major retrofit'!$H$40,IF(F33="Scenario2PBT2",'Major retrofit'!$I$40,IF(F33="Scenario3PBT2",'Major retrofit'!$J$40,"")))&amp;IF(F33="Scenario1PBT3",'Major retrofit'!$K$40,IF(F33="Scenario2PBT3",'Major retrofit'!$L$40,IF(F33="Scenario3PBT3",'Major retrofit'!$M$40,"")))&amp;IF(F33="Scenario1PBT4",'Major retrofit'!$N$40,IF(F33="Scenario2PBT4",'Major retrofit'!$O$40,IF(F33="Scenario3PBT4",'Major retrofit'!$P$40,"")))&amp;IF(F33="Scenario1PBT5",'Major retrofit'!$Q$40,IF(F33="Scenario2PBT5",'Major retrofit'!$R$40,IF(F33="Scenario3PBT5",'Major retrofit'!$S$40,"")))&amp;IF(F33="Scenario1PBT6",'Major retrofit'!$T$40,IF(F33="Scenario2PBT6",'Major retrofit'!$U$40,IF(F33="Scenario3PBT6",'Major retrofit'!$V$40,"")))&amp;IF(F33="Scenario1PBT7",'Major retrofit'!$W$40,IF(F33="Scenario2PBT7",'Major retrofit'!$X$40,IF(F33="Scenario3PBT7",'Major retrofit'!$Y$40,"")))&amp;IF(F33="Scenario1PBT8",'Major retrofit'!$Z$40,IF(F33="Scenario2PBT8",'Major retrofit'!$AA$40,IF(F33="Scenario3PBT8",'Major retrofit'!$AB$40,"")))&amp;IF(F33="Scenario1PBT9",'Major retrofit'!$AC$40,IF(F33="Scenario2PBT9",'Major retrofit'!$AD$40,IF(F33="Scenario3PBT9",'Major retrofit'!$AE$40,"")))&amp;IF(F33="Scenario1PBT10",'Major retrofit'!$AF$40,IF(F33="Scenario2PBT10",'Major retrofit'!$AG$40,IF(F33="Scenario3PBT10",'Major retrofit'!$AH$40,"")))&amp;IF(F33="Scenario1PBT11",'Major retrofit'!$AI$40,IF(F33="Scenario2PBT11",'Major retrofit'!$AJ$40,IF(F33="Scenario3PBT11",'Major retrofit'!$AK$40,"")))&amp;IF(F33="Scenario1PBT12",'Major retrofit'!$AL$40,IF(F33="Scenario2PBT12",'Major retrofit'!$AM$40,IF(F33="Scenario3PBT12",'Major retrofit'!$AN$40,"")))&amp;IF(F33="Scenario1PBT13",'Major retrofit'!$AO$40,IF(F33="Scenario2PBT13",'Major retrofit'!$AP$40,IF(F33="Scenario3PBT13",'Major retrofit'!$AQ$40,"")))&amp;IF(F33="Scenario1PBT14",'Major retrofit'!$AR$40,IF(F33="Scenario2PBT14",'Major retrofit'!$AS$40,IF(F33="Scenario3PBT14",'Major retrofit'!$AT$40,"")))&amp;IF(F33="Scenario1PBT15",'Major retrofit'!$AU$40,IF(F33="Scenario2PBT15",'Major retrofit'!$AV$40,IF(F33="Scenario3PBT15",'Major retrofit'!$AW$40,"")))</f>
        <v/>
      </c>
      <c r="X33" s="117">
        <f t="shared" si="21"/>
        <v>0</v>
      </c>
      <c r="Y33" s="117" t="str">
        <f>IF(F33="Scenario1PBT1",'Major retrofit'!$E$42,IF(F33="Scenario2PBT1",'Major retrofit'!$F$42,IF(F33="Scenario3PBT1",'Major retrofit'!$G$42,"")))&amp;IF(F33="Scenario1PBT2",'Major retrofit'!$H$42,IF(F33="Scenario2PBT2",'Major retrofit'!$I$42,IF(F33="Scenario3PBT2",'Major retrofit'!$J$42,"")))&amp;IF(F33="Scenario1PBT3",'Major retrofit'!$K$42,IF(F33="Scenario2PBT3",'Major retrofit'!$L$42,IF(F33="Scenario3PBT3",'Major retrofit'!$M$42,"")))&amp;IF(F33="Scenario1PBT4",'Major retrofit'!$N$42,IF(F33="Scenario2PBT4",'Major retrofit'!$O$42,IF(F33="Scenario3PBT4",'Major retrofit'!$P$42,"")))&amp;IF(F33="Scenario1PBT5",'Major retrofit'!$Q$42,IF(F33="Scenario2PBT5",'Major retrofit'!$R$42,IF(F33="Scenario3PBT5",'Major retrofit'!$S$42,"")))&amp;IF(F33="Scenario1PBT6",'Major retrofit'!$T$42,IF(F33="Scenario2PBT6",'Major retrofit'!$U$42,IF(F33="Scenario3PBT6",'Major retrofit'!$V$42,"")))&amp;IF(F33="Scenario1PBT7",'Major retrofit'!$W$42,IF(F33="Scenario2PBT7",'Major retrofit'!$X$42,IF(F33="Scenario3PBT7",'Major retrofit'!$Y$42,"")))&amp;IF(F33="Scenario1PBT8",'Major retrofit'!$Z$42,IF(F33="Scenario2PBT8",'Major retrofit'!$AA$42,IF(F33="Scenario3PBT8",'Major retrofit'!$AB$42,"")))&amp;IF(F33="Scenario1PBT9",'Major retrofit'!$AC$42,IF(F33="Scenario2PBT9",'Major retrofit'!$AD$42,IF(F33="Scenario3PBT9",'Major retrofit'!$AE$42,"")))&amp;IF(F33="Scenario1PBT10",'Major retrofit'!$AF$42,IF(F33="Scenario2PBT10",'Major retrofit'!$AG$42,IF(F33="Scenario3PBT10",'Major retrofit'!$AH$42,"")))&amp;IF(F33="Scenario1PBT11",'Major retrofit'!$AI$42,IF(F33="Scenario2PBT11",'Major retrofit'!$AJ$42,IF(F33="Scenario3PBT11",'Major retrofit'!$AK$42,"")))&amp;IF(F33="Scenario1PBT12",'Major retrofit'!$AL$42,IF(F33="Scenario2PBT12",'Major retrofit'!$AM$42,IF(F33="Scenario3PBT12",'Major retrofit'!$AN$42,"")))&amp;IF(F33="Scenario1PBT13",'Major retrofit'!$AO$42,IF(F33="Scenario2PBT13",'Major retrofit'!$AP$42,IF(F33="Scenario3PBT13",'Major retrofit'!$AQ$42,"")))&amp;IF(F33="Scenario1PBT14",'Major retrofit'!$AR$42,IF(F33="Scenario2PBT14",'Major retrofit'!$AS$42,IF(F33="Scenario3PBT14",'Major retrofit'!$AT$42,"")))&amp;IF(F33="Scenario1PBT15",'Major retrofit'!$AU$42,IF(F33="Scenario2PBT15",'Major retrofit'!$AV$42,IF(F33="Scenario3PBT15",'Major retrofit'!$AW$42,"")))</f>
        <v/>
      </c>
      <c r="Z33" s="117">
        <f t="shared" si="22"/>
        <v>0</v>
      </c>
      <c r="AA33" s="178" t="str">
        <f>IF(F33="Scenario1PBT1",'Major retrofit'!$E$101,IF(F33="Scenario2PBT1",'Major retrofit'!$F$101,IF(F33="Scenario3PBT1",'Major retrofit'!$G$101,"")))&amp;IF(F33="Scenario1PBT2",'Major retrofit'!$H$101,IF(F33="Scenario2PBT2",'Major retrofit'!$I$101,IF(F33="Scenario3PBT2",'Major retrofit'!$J$101,"")))&amp;IF(F33="Scenario1PBT3",'Major retrofit'!$K$101,IF(F33="Scenario2PBT3",'Major retrofit'!$L$101,IF(F33="Scenario3PBT3",'Major retrofit'!$M$101,"")))&amp;IF(F33="Scenario1PBT4",'Major retrofit'!$N$101,IF(F33="Scenario2PBT4",'Major retrofit'!$O$101,IF(F33="Scenario3PBT4",'Major retrofit'!$P$101,"")))&amp;IF(F33="Scenario1PBT5",'Major retrofit'!$Q$101,IF(F33="Scenario2PBT5",'Major retrofit'!$R$101,IF(F33="Scenario3PBT5",'Major retrofit'!$S$101,"")))&amp;IF(F33="Scenario1PBT6",'Major retrofit'!$T$101,IF(F33="Scenario2PBT6",'Major retrofit'!$U$101,IF(F33="Scenario3PBT6",'Major retrofit'!$V$101,"")))&amp;IF(F33="Scenario1PBT7",'Major retrofit'!$W$101,IF(F33="Scenario2PBT7",'Major retrofit'!$X$101,IF(F33="Scenario3PBT7",'Major retrofit'!$Y$101,"")))&amp;IF(F33="Scenario1PBT8",'Major retrofit'!$Z$101,IF(F33="Scenario2PBT8",'Major retrofit'!$AA$101,IF(F33="Scenario3PBT8",'Major retrofit'!$AB$101,"")))&amp;IF(F33="Scenario1PBT9",'Major retrofit'!$AC$101,IF(F33="Scenario2PBT9",'Major retrofit'!$AD$101,IF(F33="Scenario3PBT9",'Major retrofit'!$AE$101,"")))&amp;IF(F33="Scenario1PBT10",'Major retrofit'!$AF$101,IF(F33="Scenario2PBT10",'Major retrofit'!$AG$101,IF(F33="Scenario3PBT10",'Major retrofit'!$AH$101,"")))&amp;IF(F33="Scenario1PBT11",'Major retrofit'!$AI$101,IF(F33="Scenario2PBT11",'Major retrofit'!$AJ$101,IF(F33="Scenario3PBT11",'Major retrofit'!$AK$101,"")))&amp;IF(F33="Scenario1PBT12",'Major retrofit'!$AL$101,IF(F33="Scenario2PBT12",'Major retrofit'!$AM$101,IF(F33="Scenario3PBT12",'Major retrofit'!$AN$101,"")))&amp;IF(F33="Scenario1PBT13",'Major retrofit'!$AO$101,IF(F33="Scenario2PBT13",'Major retrofit'!$AP$101,IF(F33="Scenario3PBT13",'Major retrofit'!$AQ$101,"")))&amp;IF(F33="Scenario1PBT14",'Major retrofit'!$AR$101,IF(F33="Scenario2PBT14",'Major retrofit'!$AS$101,IF(F33="Scenario3PBT14",'Major retrofit'!$AT$101,"")))&amp;IF(F33="Scenario1PBT15",'Major retrofit'!$AU$101,IF(F33="Scenario2PBT15",'Major retrofit'!$AV$101,IF(F33="Scenario3PBT15",'Major retrofit'!$AW$101,"")))</f>
        <v/>
      </c>
      <c r="AB33" s="179">
        <f t="shared" si="23"/>
        <v>0</v>
      </c>
      <c r="AC33" s="363" t="str">
        <f t="shared" si="24"/>
        <v/>
      </c>
      <c r="AD33" s="353">
        <f>IF(AC33="",IFERROR('Projection_Base-case'!G34-G33,0),0)</f>
        <v>0</v>
      </c>
      <c r="AE33" s="350">
        <f t="shared" si="0"/>
        <v>0</v>
      </c>
      <c r="AF33" s="361">
        <f>IFERROR(100*AD33/'Projection_Base-case'!G34,0)</f>
        <v>0</v>
      </c>
      <c r="AG33" s="352">
        <f>IF(AC33="",IFERROR('Projection_Base-case'!I34-I33,0),0)</f>
        <v>0</v>
      </c>
      <c r="AH33" s="353">
        <f t="shared" si="1"/>
        <v>0</v>
      </c>
      <c r="AI33" s="361">
        <f>IFERROR(100*AG33/'Projection_Base-case'!I34,0)</f>
        <v>0</v>
      </c>
      <c r="AJ33" s="352">
        <f>IF(AC33="",IFERROR('Projection_Base-case'!K34-K33,0),0)</f>
        <v>0</v>
      </c>
      <c r="AK33" s="353">
        <f t="shared" si="2"/>
        <v>0</v>
      </c>
      <c r="AL33" s="361">
        <f>IFERROR(100*AJ33/'Projection_Base-case'!K34,0)</f>
        <v>0</v>
      </c>
      <c r="AM33" s="352">
        <f>-IF(AC33="",IFERROR('Projection_Base-case'!M34-M33,0),0)</f>
        <v>0</v>
      </c>
      <c r="AN33" s="353">
        <f t="shared" si="3"/>
        <v>0</v>
      </c>
      <c r="AO33" s="354">
        <f>IFERROR(IF('Projection_Base-case'!N34&gt;0,100*AN33/'Projection_Base-case'!N34,100*AN33/N33),0)</f>
        <v>0</v>
      </c>
      <c r="AP33" s="355">
        <f>IF(AC33="",IFERROR('Projection_Base-case'!O34-O33,0),0)</f>
        <v>0</v>
      </c>
      <c r="AQ33" s="356">
        <f t="shared" si="4"/>
        <v>0</v>
      </c>
      <c r="AR33" s="356">
        <f>IFERROR(100*AP33/'Projection_Base-case'!O34,0)</f>
        <v>0</v>
      </c>
      <c r="AS33" s="355">
        <f>IF(AC33="",IFERROR('Projection_Base-case'!Q34-Q33,0),0)</f>
        <v>0</v>
      </c>
      <c r="AT33" s="356">
        <f t="shared" si="5"/>
        <v>0</v>
      </c>
      <c r="AU33" s="356">
        <f>IFERROR(100*AS33/'Projection_Base-case'!Q34,0)</f>
        <v>0</v>
      </c>
      <c r="AV33" s="355">
        <f>IF(AC33="",IFERROR('Projection_Base-case'!S34-S33,0),0)</f>
        <v>0</v>
      </c>
      <c r="AW33" s="356">
        <f t="shared" si="6"/>
        <v>0</v>
      </c>
      <c r="AX33" s="357">
        <f>IFERROR(100*AV33/'Projection_Base-case'!S34,0)</f>
        <v>0</v>
      </c>
      <c r="AY33" s="358">
        <f>IF(AC33="",IFERROR('Projection_Base-case'!U34-U33,0),0)</f>
        <v>0</v>
      </c>
      <c r="AZ33" s="359">
        <f t="shared" si="7"/>
        <v>0</v>
      </c>
      <c r="BA33" s="359">
        <f>IFERROR(100*AY33/'Projection_Base-case'!U34,0)</f>
        <v>0</v>
      </c>
      <c r="BB33" s="358">
        <f>IF(AC33="",IFERROR('Projection_Base-case'!W34-W33,0),0)</f>
        <v>0</v>
      </c>
      <c r="BC33" s="359">
        <f t="shared" si="8"/>
        <v>0</v>
      </c>
      <c r="BD33" s="359">
        <f>IFERROR(100*BB33/'Projection_Base-case'!W34,0)</f>
        <v>0</v>
      </c>
      <c r="BE33" s="358">
        <f>IF(AC33="",IFERROR('Projection_Base-case'!Y34-Y33,0),0)</f>
        <v>0</v>
      </c>
      <c r="BF33" s="359">
        <f t="shared" si="9"/>
        <v>0</v>
      </c>
      <c r="BG33" s="359">
        <f>IFERROR(100*BE33/'Projection_Base-case'!Y34,0)</f>
        <v>0</v>
      </c>
      <c r="BH33" s="359">
        <f t="shared" si="10"/>
        <v>0</v>
      </c>
      <c r="BI33" s="360">
        <f t="shared" si="11"/>
        <v>0</v>
      </c>
    </row>
    <row r="34" spans="1:61">
      <c r="A34" s="205">
        <v>30</v>
      </c>
      <c r="B34" s="347">
        <f>IF('Projection_Base-case'!B35&lt;&gt;"",'Projection_Base-case'!B35,0)</f>
        <v>0</v>
      </c>
      <c r="C34" s="347">
        <f>IF('Projection_Base-case'!C35&lt;&gt;"",'Projection_Base-case'!C35,0)</f>
        <v>0</v>
      </c>
      <c r="D34" s="365">
        <f>IF('Projection_Base-case'!D35&lt;&gt;"",'Projection_Base-case'!D35,0)</f>
        <v>0</v>
      </c>
      <c r="E34" s="322"/>
      <c r="F34" s="367" t="str">
        <f t="shared" si="12"/>
        <v>0</v>
      </c>
      <c r="G34" s="177" t="str">
        <f>IF(F34="Scenario1PBT1",'Major retrofit'!$E$6,IF(F34="Scenario2PBT1",'Major retrofit'!$F$6,IF(F34="Scenario3PBT1",'Major retrofit'!$G$6,"")))&amp;IF(F34="Scenario1PBT2",'Major retrofit'!$H$6,IF(F34="Scenario2PBT2",'Major retrofit'!$I$6,IF(F34="Scenario3PBT2",'Major retrofit'!$J$6,"")))&amp;IF(F34="Scenario1PBT3",'Major retrofit'!$K$6,IF(F34="Scenario2PBT3",'Major retrofit'!$L$6,IF(F34="Scenario3PBT3",'Major retrofit'!$M$6,"")))&amp;IF(F34="Scenario1PBT4",'Major retrofit'!$N$6,IF(F34="Scenario2PBT4",'Major retrofit'!$O$6,IF(F34="Scenario3PBT4",'Major retrofit'!$P$6,"")))&amp;IF(F34="Scenario1PBT5",'Major retrofit'!$Q$6,IF(F34="Scenario2PBT5",'Major retrofit'!$R$6,IF(F34="Scenario3PBT5",'Major retrofit'!$S$6,"")))&amp;IF(F34="Scenario1PBT6",'Major retrofit'!$T$6,IF(F34="Scenario2PBT6",'Major retrofit'!$U$6,IF(F34="Scenario3PBT6",'Major retrofit'!$V$6,"")))&amp;IF(F34="Scenario1PBT7",'Major retrofit'!$W$6,IF(F34="Scenario2PBT7",'Major retrofit'!$X$6,IF(F34="Scenario3PBT7",'Major retrofit'!$Y$6,"")))&amp;IF(F34="Scenario1PBT8",'Major retrofit'!$Z$6,IF(F34="Scenario2PBT8",'Major retrofit'!$AA$6,IF(F34="Scenario3PBT8",'Major retrofit'!$AB$6,"")))&amp;IF(F34="Scenario1PBT9",'Major retrofit'!$AC$6,IF(F34="Scenario2PBT9",'Major retrofit'!$AD$6,IF(F34="Scenario3PBT9",'Major retrofit'!$AE$6,"")))&amp;IF(F34="Scenario1PBT10",'Major retrofit'!$AF$6,IF(F34="Scenario2PBT10",'Major retrofit'!$AG$6,IF(F34="Scenario3PBT10",'Major retrofit'!$AH$6,"")))&amp;IF(F34="Scenario1PBT11",'Major retrofit'!$AI$6,IF(F34="Scenario2PBT11",'Major retrofit'!$AJ$6,IF(F34="Scenario3PBT11",'Major retrofit'!$AK$6,"")))&amp;IF(F34="Scenario1PBT12",'Major retrofit'!$AL$6,IF(F34="Scenario2PBT12",'Major retrofit'!$AM$6,IF(F34="Scenario3PBT12",'Major retrofit'!$AN$6,"")))&amp;IF(F34="Scenario1PBT13",'Major retrofit'!$AO$6,IF(F34="Scenario2PBT13",'Major retrofit'!$AP$6,IF(F34="Scenario3PBT13",'Major retrofit'!$AQ$6,"")))&amp;IF(F34="Scenario1PBT14",'Major retrofit'!$AR$6,IF(F34="Scenario2PBT14",'Major retrofit'!$AS$6,IF(F34="Scenario3PBT14",'Major retrofit'!$AT$6,"")))&amp;IF(F34="Scenario1PBT15",'Major retrofit'!$AU$6,IF(F34="Scenario2PBT15",'Major retrofit'!$AV$6,IF(F34="Scenario3PBT15",'Major retrofit'!$AW$6,"")))</f>
        <v/>
      </c>
      <c r="H34" s="117">
        <f t="shared" si="13"/>
        <v>0</v>
      </c>
      <c r="I34" s="178" t="str">
        <f>IF(F34="Scenario1PBT1",'Major retrofit'!$E$16,IF(F34="Scenario2PBT1",'Major retrofit'!$F$16,IF(F34="Scenario3PBT1",'Major retrofit'!$G$16,"")))&amp;IF(F34="Scenario1PBT2",'Major retrofit'!$H$16,IF(F34="Scenario2PBT2",'Major retrofit'!$I$16,IF(F34="Scenario3PBT2",'Major retrofit'!$J$16,"")))&amp;IF(F34="Scenario1PBT3",'Major retrofit'!$K$16,IF(F34="Scenario2PBT3",'Major retrofit'!$L$16,IF(F34="Scenario3PBT3",'Major retrofit'!$M$16,"")))&amp;IF(F34="Scenario1PBT4",'Major retrofit'!$N$16,IF(F34="Scenario2PBT4",'Major retrofit'!$O$16,IF(F34="Scenario3PBT4",'Major retrofit'!$P$16,"")))&amp;IF(F34="Scenario1PBT5",'Major retrofit'!$Q$16,IF(F34="Scenario2PBT5",'Major retrofit'!$R$16,IF(F34="Scenario3PBT5",'Major retrofit'!$S$16,"")))&amp;IF(F34="Scenario1PBT6",'Major retrofit'!$T$16,IF(F34="Scenario2PBT6",'Major retrofit'!$U$16,IF(F34="Scenario3PBT6",'Major retrofit'!$V$16,"")))&amp;IF(F34="Scenario1PBT7",'Major retrofit'!$W$16,IF(F34="Scenario2PBT7",'Major retrofit'!$X$16,IF(F34="Scenario3PBT7",'Major retrofit'!$Y$16,"")))&amp;IF(F34="Scenario1PBT8",'Major retrofit'!$Z$16,IF(F34="Scenario2PBT8",'Major retrofit'!$AA$16,IF(F34="Scenario3PBT8",'Major retrofit'!$AB$16,"")))&amp;IF(F34="Scenario1PBT9",'Major retrofit'!$AC$16,IF(F34="Scenario2PBT9",'Major retrofit'!$AD$16,IF(F34="Scenario3PBT9",'Major retrofit'!$AE$16,"")))&amp;IF(F34="Scenario1PBT10",'Major retrofit'!$AF$16,IF(F34="Scenario2PBT10",'Major retrofit'!$AG$16,IF(F34="Scenario3PBT10",'Major retrofit'!$AH$16,"")))&amp;IF(F34="Scenario1PBT11",'Major retrofit'!$AI$16,IF(F34="Scenario2PBT11",'Major retrofit'!$AJ$16,IF(F34="Scenario3PBT11",'Major retrofit'!$AK$16,"")))&amp;IF(F34="Scenario1PBT12",'Major retrofit'!$AL$16,IF(F34="Scenario2PBT12",'Major retrofit'!$AM$16,IF(F34="Scenario3PBT12",'Major retrofit'!$AN$16,"")))&amp;IF(F34="Scenario1PBT13",'Major retrofit'!$AO$16,IF(F34="Scenario2PBT13",'Major retrofit'!$AP$16,IF(F34="Scenario3PBT13",'Major retrofit'!$AQ$16,"")))&amp;IF(F34="Scenario1PBT14",'Major retrofit'!$AR$16,IF(F34="Scenario2PBT14",'Major retrofit'!$AS$16,IF(F34="Scenario3PBT14",'Major retrofit'!$AT$16,"")))&amp;IF(F34="Scenario1PBT15",'Major retrofit'!$AU$16,IF(F34="Scenario2PBT15",'Major retrofit'!$AV$16,IF(F34="Scenario3PBT15",'Major retrofit'!$AW$16,"")))</f>
        <v/>
      </c>
      <c r="J34" s="117">
        <f t="shared" si="14"/>
        <v>0</v>
      </c>
      <c r="K34" s="117" t="str">
        <f>IF(F34="Scenario1PBT1",'Major retrofit'!$E$18,IF(F34="Scenario2PBT1",'Major retrofit'!$F$18,IF(F34="Scenario3PBT1",'Major retrofit'!$G$18,"")))&amp;IF(F34="Scenario1PBT2",'Major retrofit'!$H$18,IF(F34="Scenario2PBT2",'Major retrofit'!$I$18,IF(F34="Scenario3PBT2",'Major retrofit'!$J$18,"")))&amp;IF(F34="Scenario1PBT3",'Major retrofit'!$K$18,IF(F34="Scenario2PBT3",'Major retrofit'!$L$18,IF(F34="Scenario3PBT3",'Major retrofit'!$M$18,"")))&amp;IF(F34="Scenario1PBT4",'Major retrofit'!$N$18,IF(F34="Scenario2PBT4",'Major retrofit'!$O$18,IF(F34="Scenario3PBT4",'Major retrofit'!$P$18,"")))&amp;IF(F34="Scenario1PBT5",'Major retrofit'!$Q$18,IF(F34="Scenario2PBT5",'Major retrofit'!$R$18,IF(F34="Scenario3PBT5",'Major retrofit'!$S$18,"")))&amp;IF(F34="Scenario1PBT6",'Major retrofit'!$T$18,IF(F34="Scenario2PBT6",'Major retrofit'!$U$18,IF(F34="Scenario3PBT6",'Major retrofit'!$V$18,"")))&amp;IF(F34="Scenario1PBT7",'Major retrofit'!$W$18,IF(F34="Scenario2PBT7",'Major retrofit'!$X$18,IF(F34="Scenario3PBT7",'Major retrofit'!$Y$18,"")))&amp;IF(F34="Scenario1PBT8",'Major retrofit'!$Z$18,IF(F34="Scenario2PBT8",'Major retrofit'!$AA$18,IF(F34="Scenario3PBT8",'Major retrofit'!$AB$18,"")))&amp;IF(F34="Scenario1PBT9",'Major retrofit'!$AC$18,IF(F34="Scenario2PBT9",'Major retrofit'!$AD$18,IF(F34="Scenario3PBT9",'Major retrofit'!$AE$18,"")))&amp;IF(F34="Scenario1PBT10",'Major retrofit'!$AF$18,IF(F34="Scenario2PBT10",'Major retrofit'!$AG$18,IF(F34="Scenario3PBT10",'Major retrofit'!$AH$18,"")))&amp;IF(F34="Scenario1PBT11",'Major retrofit'!$AI$18,IF(F34="Scenario2PBT11",'Major retrofit'!$AJ$18,IF(F34="Scenario3PBT11",'Major retrofit'!$AK$18,"")))&amp;IF(F34="Scenario1PBT12",'Major retrofit'!$AL$18,IF(F34="Scenario2PBT12",'Major retrofit'!$AM$18,IF(F34="Scenario3PBT12",'Major retrofit'!$AN$18,"")))&amp;IF(F34="Scenario1PBT13",'Major retrofit'!$AO$18,IF(F34="Scenario2PBT13",'Major retrofit'!$AP$18,IF(F34="Scenario3PBT13",'Major retrofit'!$AQ$18,"")))&amp;IF(F34="Scenario1PBT14",'Major retrofit'!$AR$18,IF(F34="Scenario2PBT14",'Major retrofit'!$AS$18,IF(F34="Scenario3PBT14",'Major retrofit'!$AT$18,"")))&amp;IF(F34="Scenario1PBT15",'Major retrofit'!$AU$18,IF(F34="Scenario2PBT15",'Major retrofit'!$AV$18,IF(F34="Scenario3PBT15",'Major retrofit'!$AW$18,"")))</f>
        <v/>
      </c>
      <c r="L34" s="117">
        <f t="shared" si="15"/>
        <v>0</v>
      </c>
      <c r="M34" s="117" t="str">
        <f>IF(F34="Scenario1PBT1",'Major retrofit'!$E$20,IF(F34="Scenario2PBT1",'Major retrofit'!$F$20,IF(F34="Scenario3PBT1",'Major retrofit'!$G$20,"")))&amp;IF(F34="Scenario1PBT2",'Major retrofit'!$H$20,IF(F34="Scenario2PBT2",'Major retrofit'!$I$20,IF(F34="Scenario3PBT2",'Major retrofit'!$J$20,"")))&amp;IF(F34="Scenario1PBT3",'Major retrofit'!$K$20,IF(F34="Scenario2PBT3",'Major retrofit'!$L$20,IF(F34="Scenario3PBT3",'Major retrofit'!$M$20,"")))&amp;IF(F34="Scenario1PBT4",'Major retrofit'!$N$20,IF(F34="Scenario2PBT4",'Major retrofit'!$O$20,IF(F34="Scenario3PBT4",'Major retrofit'!$P$20,"")))&amp;IF(F34="Scenario1PBT5",'Major retrofit'!$Q$20,IF(F34="Scenario2PBT5",'Major retrofit'!$R$20,IF(F34="Scenario3PBT5",'Major retrofit'!$S$20,"")))&amp;IF(F34="Scenario1PBT6",'Major retrofit'!$T$20,IF(F34="Scenario2PBT6",'Major retrofit'!$U$20,IF(F34="Scenario3PBT6",'Major retrofit'!$V$20,"")))&amp;IF(F34="Scenario1PBT7",'Major retrofit'!$W$20,IF(F34="Scenario2PBT7",'Major retrofit'!$X$20,IF(F34="Scenario3PBT7",'Major retrofit'!$Y$20,"")))&amp;IF(F34="Scenario1PBT8",'Major retrofit'!$Z$20,IF(F34="Scenario2PBT8",'Major retrofit'!$AA$20,IF(F34="Scenario3PBT8",'Major retrofit'!$AB$20,"")))&amp;IF(F34="Scenario1PBT9",'Major retrofit'!$AC$20,IF(F34="Scenario2PBT9",'Major retrofit'!$AD$20,IF(F34="Scenario3PBT9",'Major retrofit'!$AE$20,"")))&amp;IF(F34="Scenario1PBT10",'Major retrofit'!$AF$20,IF(F34="Scenario2PBT10",'Major retrofit'!$AG$20,IF(F34="Scenario3PBT10",'Major retrofit'!$AH$20,"")))&amp;IF(F34="Scenario1PBT11",'Major retrofit'!$AI$20,IF(F34="Scenario2PBT11",'Major retrofit'!$AJ$20,IF(F34="Scenario3PBT11",'Major retrofit'!$AK$20,"")))&amp;IF(F34="Scenario1PBT12",'Major retrofit'!$AL$20,IF(F34="Scenario2PBT12",'Major retrofit'!$AM$20,IF(F34="Scenario3PBT12",'Major retrofit'!$AN$20,"")))&amp;IF(F34="Scenario1PBT13",'Major retrofit'!$AO$20,IF(F34="Scenario2PBT13",'Major retrofit'!$AP$20,IF(F34="Scenario3PBT13",'Major retrofit'!$AQ$20,"")))&amp;IF(F34="Scenario1PBT14",'Major retrofit'!$AR$20,IF(F34="Scenario2PBT14",'Major retrofit'!$AS$20,IF(F34="Scenario3PBT14",'Major retrofit'!$AT$20,"")))&amp;IF(F34="Scenario1PBT15",'Major retrofit'!$AU$20,IF(F34="Scenario2PBT15",'Major retrofit'!$AV$20,IF(F34="Scenario3PBT15",'Major retrofit'!$AW$20,"")))</f>
        <v/>
      </c>
      <c r="N34" s="118">
        <f t="shared" si="16"/>
        <v>0</v>
      </c>
      <c r="O34" s="206" t="str">
        <f>IF(F34="Scenario1PBT1",'Major retrofit'!$E$23,IF(F34="Scenario2PBT1",'Major retrofit'!$F$23,IF(F34="Scenario3PBT1",'Major retrofit'!$G$23,"")))&amp;IF(F34="Scenario1PBT2",'Major retrofit'!$H$23,IF(F34="Scenario2PBT2",'Major retrofit'!$I$23,IF(F34="Scenario3PBT2",'Major retrofit'!$J$23,"")))&amp;IF(F34="Scenario1PBT3",'Major retrofit'!$K$23,IF(F34="Scenario2PBT3",'Major retrofit'!$L$23,IF(F34="Scenario3PBT3",'Major retrofit'!$M$23,"")))&amp;IF(F34="Scenario1PBT4",'Major retrofit'!$N$23,IF(F34="Scenario2PBT4",'Major retrofit'!$O$23,IF(F34="Scenario3PBT4",'Major retrofit'!$P$23,"")))&amp;IF(F34="Scenario1PBT5",'Major retrofit'!$Q$23,IF(F34="Scenario2PBT5",'Major retrofit'!$R$23,IF(F34="Scenario3PBT5",'Major retrofit'!$S$23,"")))&amp;IF(F34="Scenario1PBT6",'Major retrofit'!$T$23,IF(F34="Scenario2PBT6",'Major retrofit'!$U$23,IF(F34="Scenario3PBT6",'Major retrofit'!$V$23,"")))&amp;IF(F34="Scenario1PBT7",'Major retrofit'!$W$23,IF(F34="Scenario2PBT7",'Major retrofit'!$X$23,IF(F34="Scenario3PBT7",'Major retrofit'!$Y$23,"")))&amp;IF(F34="Scenario1PBT8",'Major retrofit'!$Z$23,IF(F34="Scenario2PBT8",'Major retrofit'!$AA$23,IF(F34="Scenario3PBT8",'Major retrofit'!$AB$23,"")))&amp;IF(F34="Scenario1PBT9",'Major retrofit'!$AC$23,IF(F34="Scenario2PBT9",'Major retrofit'!$AD$23,IF(F34="Scenario3PBT9",'Major retrofit'!$AE$23,"")))&amp;IF(F34="Scenario1PBT10",'Major retrofit'!$AF$23,IF(F34="Scenario2PBT10",'Major retrofit'!$AG$23,IF(F34="Scenario3PBT10",'Major retrofit'!$AH$23,"")))&amp;IF(F34="Scenario1PBT11",'Major retrofit'!$AI$23,IF(F34="Scenario2PBT11",'Major retrofit'!$AJ$23,IF(F34="Scenario3PBT11",'Major retrofit'!$AK$23,"")))&amp;IF(F34="Scenario1PBT12",'Major retrofit'!$AL$23,IF(F34="Scenario2PBT12",'Major retrofit'!$AM$23,IF(F34="Scenario3PBT12",'Major retrofit'!$AN$23,"")))&amp;IF(F34="Scenario1PBT13",'Major retrofit'!$AO$23,IF(F34="Scenario2PBT13",'Major retrofit'!$AP$23,IF(F34="Scenario3PBT13",'Major retrofit'!$AQ$23,"")))&amp;IF(F34="Scenario1PBT14",'Major retrofit'!$AR$23,IF(F34="Scenario2PBT14",'Major retrofit'!$AS$23,IF(F34="Scenario3PBT14",'Major retrofit'!$AT$23,"")))&amp;IF(F34="Scenario1PBT15",'Major retrofit'!$AU$23,IF(F34="Scenario2PBT15",'Major retrofit'!$AV$23,IF(F34="Scenario3PBT15",'Major retrofit'!$AW$23,"")))</f>
        <v/>
      </c>
      <c r="P34" s="117">
        <f t="shared" si="17"/>
        <v>0</v>
      </c>
      <c r="Q34" s="117" t="str">
        <f>IF(F34="Scenario1PBT1",'Major retrofit'!$E$25,IF(F34="Scenario2PBT1",'Major retrofit'!$F$25,IF(F34="Scenario3PBT1",'Major retrofit'!$G$25,"")))&amp;IF(F34="Scenario1PBT2",'Major retrofit'!$H$25,IF(F34="Scenario2PBT2",'Major retrofit'!$I$25,IF(F34="Scenario3PBT2",'Major retrofit'!$J$25,"")))&amp;IF(F34="Scenario1PBT3",'Major retrofit'!$K$25,IF(F34="Scenario2PBT3",'Major retrofit'!$L$25,IF(F34="Scenario3PBT3",'Major retrofit'!$M$25,"")))&amp;IF(F34="Scenario1PBT4",'Major retrofit'!$N$25,IF(F34="Scenario2PBT4",'Major retrofit'!$O$25,IF(F34="Scenario3PBT4",'Major retrofit'!$P$25,"")))&amp;IF(F34="Scenario1PBT5",'Major retrofit'!$Q$25,IF(F34="Scenario2PBT5",'Major retrofit'!$R$25,IF(F34="Scenario3PBT5",'Major retrofit'!$S$25,"")))&amp;IF(F34="Scenario1PBT6",'Major retrofit'!$T$25,IF(F34="Scenario2PBT6",'Major retrofit'!$U$25,IF(F34="Scenario3PBT6",'Major retrofit'!$V$25,"")))&amp;IF(F34="Scenario1PBT7",'Major retrofit'!$W$25,IF(F34="Scenario2PBT7",'Major retrofit'!$X$25,IF(F34="Scenario3PBT7",'Major retrofit'!$Y$25,"")))&amp;IF(F34="Scenario1PBT8",'Major retrofit'!$Z$25,IF(F34="Scenario2PBT8",'Major retrofit'!$AA$25,IF(F34="Scenario3PBT8",'Major retrofit'!$AB$25,"")))&amp;IF(F34="Scenario1PBT9",'Major retrofit'!$AC$25,IF(F34="Scenario2PBT9",'Major retrofit'!$AD$25,IF(F34="Scenario3PBT9",'Major retrofit'!$AE$25,"")))&amp;IF(F34="Scenario1PBT10",'Major retrofit'!$AF$25,IF(F34="Scenario2PBT10",'Major retrofit'!$AG$25,IF(F34="Scenario3PBT10",'Major retrofit'!$AH$25,"")))&amp;IF(F34="Scenario1PBT11",'Major retrofit'!$AI$25,IF(F34="Scenario2PBT11",'Major retrofit'!$AJ$25,IF(F34="Scenario3PBT11",'Major retrofit'!$AK$25,"")))&amp;IF(F34="Scenario1PBT12",'Major retrofit'!$AL$25,IF(F34="Scenario2PBT12",'Major retrofit'!$AM$25,IF(F34="Scenario3PBT12",'Major retrofit'!$AN$25,"")))&amp;IF(F34="Scenario1PBT13",'Major retrofit'!$AO$25,IF(F34="Scenario2PBT13",'Major retrofit'!$AP$25,IF(F34="Scenario3PBT13",'Major retrofit'!$AQ$25,"")))&amp;IF(F34="Scenario1PBT14",'Major retrofit'!$AR$25,IF(F34="Scenario2PBT14",'Major retrofit'!$AS$25,IF(F34="Scenario3PBT14",'Major retrofit'!$AT$25,"")))&amp;IF(F34="Scenario1PBT15",'Major retrofit'!$AU$25,IF(F34="Scenario2PBT15",'Major retrofit'!$AV$25,IF(F34="Scenario3PBT15",'Major retrofit'!$AW$25,"")))</f>
        <v/>
      </c>
      <c r="R34" s="117">
        <f t="shared" si="18"/>
        <v>0</v>
      </c>
      <c r="S34" s="117" t="str">
        <f>IF(F34="Scenario1PBT1",'Major retrofit'!$E$27,IF(F34="Scenario2PBT1",'Major retrofit'!$F$27,IF(F34="Scenario3PBT1",'Major retrofit'!$G$27,"")))&amp;IF(F34="Scenario1PBT2",'Major retrofit'!$H$27,IF(F34="Scenario2PBT2",'Major retrofit'!$I$27,IF(F34="Scenario3PBT2",'Major retrofit'!$J$27,"")))&amp;IF(F34="Scenario1PBT3",'Major retrofit'!$K$27,IF(F34="Scenario2PBT3",'Major retrofit'!$L$27,IF(F34="Scenario3PBT3",'Major retrofit'!$M$27,"")))&amp;IF(F34="Scenario1PBT4",'Major retrofit'!$N$27,IF(F34="Scenario2PBT4",'Major retrofit'!$O$27,IF(F34="Scenario3PBT4",'Major retrofit'!$P$27,"")))&amp;IF(F34="Scenario1PBT5",'Major retrofit'!$Q$27,IF(F34="Scenario2PBT5",'Major retrofit'!$R$27,IF(F34="Scenario3PBT5",'Major retrofit'!$S$27,"")))&amp;IF(F34="Scenario1PBT6",'Major retrofit'!$T$27,IF(F34="Scenario2PBT6",'Major retrofit'!$U$27,IF(F34="Scenario3PBT6",'Major retrofit'!$V$27,"")))&amp;IF(F34="Scenario1PBT7",'Major retrofit'!$W$27,IF(F34="Scenario2PBT7",'Major retrofit'!$X$27,IF(F34="Scenario3PBT7",'Major retrofit'!$Y$27,"")))&amp;IF(F34="Scenario1PBT8",'Major retrofit'!$Z$27,IF(F34="Scenario2PBT8",'Major retrofit'!$AA$27,IF(F34="Scenario3PBT8",'Major retrofit'!$AB$27,"")))&amp;IF(F34="Scenario1PBT9",'Major retrofit'!$AC$27,IF(F34="Scenario2PBT9",'Major retrofit'!$AD$27,IF(F34="Scenario3PBT9",'Major retrofit'!$AE$27,"")))&amp;IF(F34="Scenario1PBT10",'Major retrofit'!$AF$27,IF(F34="Scenario2PBT10",'Major retrofit'!$AG$27,IF(F34="Scenario3PBT10",'Major retrofit'!$AH$27,"")))&amp;IF(F34="Scenario1PBT11",'Major retrofit'!$AI$27,IF(F34="Scenario2PBT11",'Major retrofit'!$AJ$27,IF(F34="Scenario3PBT11",'Major retrofit'!$AK$27,"")))&amp;IF(F34="Scenario1PBT12",'Major retrofit'!$AL$27,IF(F34="Scenario2PBT12",'Major retrofit'!$AM$27,IF(F34="Scenario3PBT12",'Major retrofit'!$AN$27,"")))&amp;IF(F34="Scenario1PBT13",'Major retrofit'!$AO$27,IF(F34="Scenario2PBT13",'Major retrofit'!$AP$27,IF(F34="Scenario3PBT13",'Major retrofit'!$AQ$27,"")))&amp;IF(F34="Scenario1PBT14",'Major retrofit'!$AR$27,IF(F34="Scenario2PBT14",'Major retrofit'!$AS$27,IF(F34="Scenario3PBT14",'Major retrofit'!$AT$27,"")))&amp;IF(F34="Scenario1PBT15",'Major retrofit'!$AU$27,IF(F34="Scenario2PBT15",'Major retrofit'!$AV$27,IF(F34="Scenario3PBT15",'Major retrofit'!$AW$27,"")))</f>
        <v/>
      </c>
      <c r="T34" s="207">
        <f t="shared" si="19"/>
        <v>0</v>
      </c>
      <c r="U34" s="206" t="str">
        <f>IF(F34="Scenario1PBT1",'Major retrofit'!$E$38,IF(F34="Scenario2PBT1",'Major retrofit'!$F$38,IF(F34="Scenario3PBT1",'Major retrofit'!$G$38,"")))&amp;IF(F34="Scenario1PBT2",'Major retrofit'!$H$38,IF(F34="Scenario2PBT2",'Major retrofit'!$I$38,IF(F34="Scenario3PBT2",'Major retrofit'!$J$38,"")))&amp;IF(F34="Scenario1PBT3",'Major retrofit'!$K$38,IF(F34="Scenario2PBT3",'Major retrofit'!$L$38,IF(F34="Scenario3PBT3",'Major retrofit'!$M$38,"")))&amp;IF(F34="Scenario1PBT4",'Major retrofit'!$N$38,IF(F34="Scenario2PBT4",'Major retrofit'!$O$38,IF(F34="Scenario3PBT4",'Major retrofit'!$P$38,"")))&amp;IF(F34="Scenario1PBT5",'Major retrofit'!$Q$38,IF(F34="Scenario2PBT5",'Major retrofit'!$R$38,IF(F34="Scenario3PBT5",'Major retrofit'!$S$38,"")))&amp;IF(F34="Scenario1PBT6",'Major retrofit'!$T$38,IF(F34="Scenario2PBT6",'Major retrofit'!$U$38,IF(F34="Scenario3PBT6",'Major retrofit'!$V$38,"")))&amp;IF(F34="Scenario1PBT7",'Major retrofit'!$W$38,IF(F34="Scenario2PBT7",'Major retrofit'!$X$38,IF(F34="Scenario3PBT7",'Major retrofit'!$Y$38,"")))&amp;IF(F34="Scenario1PBT8",'Major retrofit'!$Z$38,IF(F34="Scenario2PBT8",'Major retrofit'!$AA$38,IF(F34="Scenario3PBT8",'Major retrofit'!$AB$38,"")))&amp;IF(F34="Scenario1PBT9",'Major retrofit'!$AC$38,IF(F34="Scenario2PBT9",'Major retrofit'!$AD$38,IF(F34="Scenario3PBT9",'Major retrofit'!$AE$38,"")))&amp;IF(F34="Scenario1PBT10",'Major retrofit'!$AF$38,IF(F34="Scenario2PBT10",'Major retrofit'!$AG$38,IF(F34="Scenario3PBT10",'Major retrofit'!$AH$38,"")))&amp;IF(F34="Scenario1PBT11",'Major retrofit'!$AI$38,IF(F34="Scenario2PBT11",'Major retrofit'!$AJ$38,IF(F34="Scenario3PBT11",'Major retrofit'!$AK$38,"")))&amp;IF(F34="Scenario1PBT12",'Major retrofit'!$AL$38,IF(F34="Scenario2PBT12",'Major retrofit'!$AM$38,IF(F34="Scenario3PBT12",'Major retrofit'!$AN$38,"")))&amp;IF(F34="Scenario1PBT13",'Major retrofit'!$AO$38,IF(F34="Scenario2PBT13",'Major retrofit'!$AP$38,IF(F34="Scenario3PBT13",'Major retrofit'!$AQ$38,"")))&amp;IF(F34="Scenario1PBT14",'Major retrofit'!$AR$38,IF(F34="Scenario2PBT14",'Major retrofit'!$AS$38,IF(F34="Scenario3PBT14",'Major retrofit'!$AT$38,"")))&amp;IF(F34="Scenario1PBT15",'Major retrofit'!$AU$38,IF(F34="Scenario2PBT15",'Major retrofit'!$AV$38,IF(F34="Scenario3PBT15",'Major retrofit'!$AW$38,"")))</f>
        <v/>
      </c>
      <c r="V34" s="117">
        <f t="shared" si="20"/>
        <v>0</v>
      </c>
      <c r="W34" s="117" t="str">
        <f>IF(F34="Scenario1PBT1",'Major retrofit'!$E$40,IF(F34="Scenario2PBT1",'Major retrofit'!$F$40,IF(F34="Scenario3PBT1",'Major retrofit'!$G$40,"")))&amp;IF(F34="Scenario1PBT2",'Major retrofit'!$H$40,IF(F34="Scenario2PBT2",'Major retrofit'!$I$40,IF(F34="Scenario3PBT2",'Major retrofit'!$J$40,"")))&amp;IF(F34="Scenario1PBT3",'Major retrofit'!$K$40,IF(F34="Scenario2PBT3",'Major retrofit'!$L$40,IF(F34="Scenario3PBT3",'Major retrofit'!$M$40,"")))&amp;IF(F34="Scenario1PBT4",'Major retrofit'!$N$40,IF(F34="Scenario2PBT4",'Major retrofit'!$O$40,IF(F34="Scenario3PBT4",'Major retrofit'!$P$40,"")))&amp;IF(F34="Scenario1PBT5",'Major retrofit'!$Q$40,IF(F34="Scenario2PBT5",'Major retrofit'!$R$40,IF(F34="Scenario3PBT5",'Major retrofit'!$S$40,"")))&amp;IF(F34="Scenario1PBT6",'Major retrofit'!$T$40,IF(F34="Scenario2PBT6",'Major retrofit'!$U$40,IF(F34="Scenario3PBT6",'Major retrofit'!$V$40,"")))&amp;IF(F34="Scenario1PBT7",'Major retrofit'!$W$40,IF(F34="Scenario2PBT7",'Major retrofit'!$X$40,IF(F34="Scenario3PBT7",'Major retrofit'!$Y$40,"")))&amp;IF(F34="Scenario1PBT8",'Major retrofit'!$Z$40,IF(F34="Scenario2PBT8",'Major retrofit'!$AA$40,IF(F34="Scenario3PBT8",'Major retrofit'!$AB$40,"")))&amp;IF(F34="Scenario1PBT9",'Major retrofit'!$AC$40,IF(F34="Scenario2PBT9",'Major retrofit'!$AD$40,IF(F34="Scenario3PBT9",'Major retrofit'!$AE$40,"")))&amp;IF(F34="Scenario1PBT10",'Major retrofit'!$AF$40,IF(F34="Scenario2PBT10",'Major retrofit'!$AG$40,IF(F34="Scenario3PBT10",'Major retrofit'!$AH$40,"")))&amp;IF(F34="Scenario1PBT11",'Major retrofit'!$AI$40,IF(F34="Scenario2PBT11",'Major retrofit'!$AJ$40,IF(F34="Scenario3PBT11",'Major retrofit'!$AK$40,"")))&amp;IF(F34="Scenario1PBT12",'Major retrofit'!$AL$40,IF(F34="Scenario2PBT12",'Major retrofit'!$AM$40,IF(F34="Scenario3PBT12",'Major retrofit'!$AN$40,"")))&amp;IF(F34="Scenario1PBT13",'Major retrofit'!$AO$40,IF(F34="Scenario2PBT13",'Major retrofit'!$AP$40,IF(F34="Scenario3PBT13",'Major retrofit'!$AQ$40,"")))&amp;IF(F34="Scenario1PBT14",'Major retrofit'!$AR$40,IF(F34="Scenario2PBT14",'Major retrofit'!$AS$40,IF(F34="Scenario3PBT14",'Major retrofit'!$AT$40,"")))&amp;IF(F34="Scenario1PBT15",'Major retrofit'!$AU$40,IF(F34="Scenario2PBT15",'Major retrofit'!$AV$40,IF(F34="Scenario3PBT15",'Major retrofit'!$AW$40,"")))</f>
        <v/>
      </c>
      <c r="X34" s="117">
        <f t="shared" si="21"/>
        <v>0</v>
      </c>
      <c r="Y34" s="117" t="str">
        <f>IF(F34="Scenario1PBT1",'Major retrofit'!$E$42,IF(F34="Scenario2PBT1",'Major retrofit'!$F$42,IF(F34="Scenario3PBT1",'Major retrofit'!$G$42,"")))&amp;IF(F34="Scenario1PBT2",'Major retrofit'!$H$42,IF(F34="Scenario2PBT2",'Major retrofit'!$I$42,IF(F34="Scenario3PBT2",'Major retrofit'!$J$42,"")))&amp;IF(F34="Scenario1PBT3",'Major retrofit'!$K$42,IF(F34="Scenario2PBT3",'Major retrofit'!$L$42,IF(F34="Scenario3PBT3",'Major retrofit'!$M$42,"")))&amp;IF(F34="Scenario1PBT4",'Major retrofit'!$N$42,IF(F34="Scenario2PBT4",'Major retrofit'!$O$42,IF(F34="Scenario3PBT4",'Major retrofit'!$P$42,"")))&amp;IF(F34="Scenario1PBT5",'Major retrofit'!$Q$42,IF(F34="Scenario2PBT5",'Major retrofit'!$R$42,IF(F34="Scenario3PBT5",'Major retrofit'!$S$42,"")))&amp;IF(F34="Scenario1PBT6",'Major retrofit'!$T$42,IF(F34="Scenario2PBT6",'Major retrofit'!$U$42,IF(F34="Scenario3PBT6",'Major retrofit'!$V$42,"")))&amp;IF(F34="Scenario1PBT7",'Major retrofit'!$W$42,IF(F34="Scenario2PBT7",'Major retrofit'!$X$42,IF(F34="Scenario3PBT7",'Major retrofit'!$Y$42,"")))&amp;IF(F34="Scenario1PBT8",'Major retrofit'!$Z$42,IF(F34="Scenario2PBT8",'Major retrofit'!$AA$42,IF(F34="Scenario3PBT8",'Major retrofit'!$AB$42,"")))&amp;IF(F34="Scenario1PBT9",'Major retrofit'!$AC$42,IF(F34="Scenario2PBT9",'Major retrofit'!$AD$42,IF(F34="Scenario3PBT9",'Major retrofit'!$AE$42,"")))&amp;IF(F34="Scenario1PBT10",'Major retrofit'!$AF$42,IF(F34="Scenario2PBT10",'Major retrofit'!$AG$42,IF(F34="Scenario3PBT10",'Major retrofit'!$AH$42,"")))&amp;IF(F34="Scenario1PBT11",'Major retrofit'!$AI$42,IF(F34="Scenario2PBT11",'Major retrofit'!$AJ$42,IF(F34="Scenario3PBT11",'Major retrofit'!$AK$42,"")))&amp;IF(F34="Scenario1PBT12",'Major retrofit'!$AL$42,IF(F34="Scenario2PBT12",'Major retrofit'!$AM$42,IF(F34="Scenario3PBT12",'Major retrofit'!$AN$42,"")))&amp;IF(F34="Scenario1PBT13",'Major retrofit'!$AO$42,IF(F34="Scenario2PBT13",'Major retrofit'!$AP$42,IF(F34="Scenario3PBT13",'Major retrofit'!$AQ$42,"")))&amp;IF(F34="Scenario1PBT14",'Major retrofit'!$AR$42,IF(F34="Scenario2PBT14",'Major retrofit'!$AS$42,IF(F34="Scenario3PBT14",'Major retrofit'!$AT$42,"")))&amp;IF(F34="Scenario1PBT15",'Major retrofit'!$AU$42,IF(F34="Scenario2PBT15",'Major retrofit'!$AV$42,IF(F34="Scenario3PBT15",'Major retrofit'!$AW$42,"")))</f>
        <v/>
      </c>
      <c r="Z34" s="117">
        <f t="shared" si="22"/>
        <v>0</v>
      </c>
      <c r="AA34" s="178" t="str">
        <f>IF(F34="Scenario1PBT1",'Major retrofit'!$E$101,IF(F34="Scenario2PBT1",'Major retrofit'!$F$101,IF(F34="Scenario3PBT1",'Major retrofit'!$G$101,"")))&amp;IF(F34="Scenario1PBT2",'Major retrofit'!$H$101,IF(F34="Scenario2PBT2",'Major retrofit'!$I$101,IF(F34="Scenario3PBT2",'Major retrofit'!$J$101,"")))&amp;IF(F34="Scenario1PBT3",'Major retrofit'!$K$101,IF(F34="Scenario2PBT3",'Major retrofit'!$L$101,IF(F34="Scenario3PBT3",'Major retrofit'!$M$101,"")))&amp;IF(F34="Scenario1PBT4",'Major retrofit'!$N$101,IF(F34="Scenario2PBT4",'Major retrofit'!$O$101,IF(F34="Scenario3PBT4",'Major retrofit'!$P$101,"")))&amp;IF(F34="Scenario1PBT5",'Major retrofit'!$Q$101,IF(F34="Scenario2PBT5",'Major retrofit'!$R$101,IF(F34="Scenario3PBT5",'Major retrofit'!$S$101,"")))&amp;IF(F34="Scenario1PBT6",'Major retrofit'!$T$101,IF(F34="Scenario2PBT6",'Major retrofit'!$U$101,IF(F34="Scenario3PBT6",'Major retrofit'!$V$101,"")))&amp;IF(F34="Scenario1PBT7",'Major retrofit'!$W$101,IF(F34="Scenario2PBT7",'Major retrofit'!$X$101,IF(F34="Scenario3PBT7",'Major retrofit'!$Y$101,"")))&amp;IF(F34="Scenario1PBT8",'Major retrofit'!$Z$101,IF(F34="Scenario2PBT8",'Major retrofit'!$AA$101,IF(F34="Scenario3PBT8",'Major retrofit'!$AB$101,"")))&amp;IF(F34="Scenario1PBT9",'Major retrofit'!$AC$101,IF(F34="Scenario2PBT9",'Major retrofit'!$AD$101,IF(F34="Scenario3PBT9",'Major retrofit'!$AE$101,"")))&amp;IF(F34="Scenario1PBT10",'Major retrofit'!$AF$101,IF(F34="Scenario2PBT10",'Major retrofit'!$AG$101,IF(F34="Scenario3PBT10",'Major retrofit'!$AH$101,"")))&amp;IF(F34="Scenario1PBT11",'Major retrofit'!$AI$101,IF(F34="Scenario2PBT11",'Major retrofit'!$AJ$101,IF(F34="Scenario3PBT11",'Major retrofit'!$AK$101,"")))&amp;IF(F34="Scenario1PBT12",'Major retrofit'!$AL$101,IF(F34="Scenario2PBT12",'Major retrofit'!$AM$101,IF(F34="Scenario3PBT12",'Major retrofit'!$AN$101,"")))&amp;IF(F34="Scenario1PBT13",'Major retrofit'!$AO$101,IF(F34="Scenario2PBT13",'Major retrofit'!$AP$101,IF(F34="Scenario3PBT13",'Major retrofit'!$AQ$101,"")))&amp;IF(F34="Scenario1PBT14",'Major retrofit'!$AR$101,IF(F34="Scenario2PBT14",'Major retrofit'!$AS$101,IF(F34="Scenario3PBT14",'Major retrofit'!$AT$101,"")))&amp;IF(F34="Scenario1PBT15",'Major retrofit'!$AU$101,IF(F34="Scenario2PBT15",'Major retrofit'!$AV$101,IF(F34="Scenario3PBT15",'Major retrofit'!$AW$101,"")))</f>
        <v/>
      </c>
      <c r="AB34" s="179">
        <f t="shared" si="23"/>
        <v>0</v>
      </c>
      <c r="AC34" s="363" t="str">
        <f t="shared" si="24"/>
        <v/>
      </c>
      <c r="AD34" s="353">
        <f>IF(AC34="",IFERROR('Projection_Base-case'!G35-G34,0),0)</f>
        <v>0</v>
      </c>
      <c r="AE34" s="350">
        <f t="shared" si="0"/>
        <v>0</v>
      </c>
      <c r="AF34" s="361">
        <f>IFERROR(100*AD34/'Projection_Base-case'!G35,0)</f>
        <v>0</v>
      </c>
      <c r="AG34" s="352">
        <f>IF(AC34="",IFERROR('Projection_Base-case'!I35-I34,0),0)</f>
        <v>0</v>
      </c>
      <c r="AH34" s="353">
        <f t="shared" si="1"/>
        <v>0</v>
      </c>
      <c r="AI34" s="361">
        <f>IFERROR(100*AG34/'Projection_Base-case'!I35,0)</f>
        <v>0</v>
      </c>
      <c r="AJ34" s="352">
        <f>IF(AC34="",IFERROR('Projection_Base-case'!K35-K34,0),0)</f>
        <v>0</v>
      </c>
      <c r="AK34" s="353">
        <f t="shared" si="2"/>
        <v>0</v>
      </c>
      <c r="AL34" s="361">
        <f>IFERROR(100*AJ34/'Projection_Base-case'!K35,0)</f>
        <v>0</v>
      </c>
      <c r="AM34" s="352">
        <f>-IF(AC34="",IFERROR('Projection_Base-case'!M35-M34,0),0)</f>
        <v>0</v>
      </c>
      <c r="AN34" s="353">
        <f t="shared" si="3"/>
        <v>0</v>
      </c>
      <c r="AO34" s="354">
        <f>IFERROR(IF('Projection_Base-case'!N35&gt;0,100*AN34/'Projection_Base-case'!N35,100*AN34/N34),0)</f>
        <v>0</v>
      </c>
      <c r="AP34" s="355">
        <f>IF(AC34="",IFERROR('Projection_Base-case'!O35-O34,0),0)</f>
        <v>0</v>
      </c>
      <c r="AQ34" s="356">
        <f t="shared" si="4"/>
        <v>0</v>
      </c>
      <c r="AR34" s="356">
        <f>IFERROR(100*AP34/'Projection_Base-case'!O35,0)</f>
        <v>0</v>
      </c>
      <c r="AS34" s="355">
        <f>IF(AC34="",IFERROR('Projection_Base-case'!Q35-Q34,0),0)</f>
        <v>0</v>
      </c>
      <c r="AT34" s="356">
        <f t="shared" si="5"/>
        <v>0</v>
      </c>
      <c r="AU34" s="356">
        <f>IFERROR(100*AS34/'Projection_Base-case'!Q35,0)</f>
        <v>0</v>
      </c>
      <c r="AV34" s="355">
        <f>IF(AC34="",IFERROR('Projection_Base-case'!S35-S34,0),0)</f>
        <v>0</v>
      </c>
      <c r="AW34" s="356">
        <f t="shared" si="6"/>
        <v>0</v>
      </c>
      <c r="AX34" s="357">
        <f>IFERROR(100*AV34/'Projection_Base-case'!S35,0)</f>
        <v>0</v>
      </c>
      <c r="AY34" s="358">
        <f>IF(AC34="",IFERROR('Projection_Base-case'!U35-U34,0),0)</f>
        <v>0</v>
      </c>
      <c r="AZ34" s="359">
        <f t="shared" si="7"/>
        <v>0</v>
      </c>
      <c r="BA34" s="359">
        <f>IFERROR(100*AY34/'Projection_Base-case'!U35,0)</f>
        <v>0</v>
      </c>
      <c r="BB34" s="358">
        <f>IF(AC34="",IFERROR('Projection_Base-case'!W35-W34,0),0)</f>
        <v>0</v>
      </c>
      <c r="BC34" s="359">
        <f t="shared" si="8"/>
        <v>0</v>
      </c>
      <c r="BD34" s="359">
        <f>IFERROR(100*BB34/'Projection_Base-case'!W35,0)</f>
        <v>0</v>
      </c>
      <c r="BE34" s="358">
        <f>IF(AC34="",IFERROR('Projection_Base-case'!Y35-Y34,0),0)</f>
        <v>0</v>
      </c>
      <c r="BF34" s="359">
        <f t="shared" si="9"/>
        <v>0</v>
      </c>
      <c r="BG34" s="359">
        <f>IFERROR(100*BE34/'Projection_Base-case'!Y35,0)</f>
        <v>0</v>
      </c>
      <c r="BH34" s="359">
        <f t="shared" si="10"/>
        <v>0</v>
      </c>
      <c r="BI34" s="360">
        <f t="shared" si="11"/>
        <v>0</v>
      </c>
    </row>
    <row r="35" spans="1:61">
      <c r="A35" s="205">
        <v>31</v>
      </c>
      <c r="B35" s="347">
        <f>IF('Projection_Base-case'!B36&lt;&gt;"",'Projection_Base-case'!B36,0)</f>
        <v>0</v>
      </c>
      <c r="C35" s="347">
        <f>IF('Projection_Base-case'!C36&lt;&gt;"",'Projection_Base-case'!C36,0)</f>
        <v>0</v>
      </c>
      <c r="D35" s="365">
        <f>IF('Projection_Base-case'!D36&lt;&gt;"",'Projection_Base-case'!D36,0)</f>
        <v>0</v>
      </c>
      <c r="E35" s="322"/>
      <c r="F35" s="367" t="str">
        <f t="shared" si="12"/>
        <v>0</v>
      </c>
      <c r="G35" s="177" t="str">
        <f>IF(F35="Scenario1PBT1",'Major retrofit'!$E$6,IF(F35="Scenario2PBT1",'Major retrofit'!$F$6,IF(F35="Scenario3PBT1",'Major retrofit'!$G$6,"")))&amp;IF(F35="Scenario1PBT2",'Major retrofit'!$H$6,IF(F35="Scenario2PBT2",'Major retrofit'!$I$6,IF(F35="Scenario3PBT2",'Major retrofit'!$J$6,"")))&amp;IF(F35="Scenario1PBT3",'Major retrofit'!$K$6,IF(F35="Scenario2PBT3",'Major retrofit'!$L$6,IF(F35="Scenario3PBT3",'Major retrofit'!$M$6,"")))&amp;IF(F35="Scenario1PBT4",'Major retrofit'!$N$6,IF(F35="Scenario2PBT4",'Major retrofit'!$O$6,IF(F35="Scenario3PBT4",'Major retrofit'!$P$6,"")))&amp;IF(F35="Scenario1PBT5",'Major retrofit'!$Q$6,IF(F35="Scenario2PBT5",'Major retrofit'!$R$6,IF(F35="Scenario3PBT5",'Major retrofit'!$S$6,"")))&amp;IF(F35="Scenario1PBT6",'Major retrofit'!$T$6,IF(F35="Scenario2PBT6",'Major retrofit'!$U$6,IF(F35="Scenario3PBT6",'Major retrofit'!$V$6,"")))&amp;IF(F35="Scenario1PBT7",'Major retrofit'!$W$6,IF(F35="Scenario2PBT7",'Major retrofit'!$X$6,IF(F35="Scenario3PBT7",'Major retrofit'!$Y$6,"")))&amp;IF(F35="Scenario1PBT8",'Major retrofit'!$Z$6,IF(F35="Scenario2PBT8",'Major retrofit'!$AA$6,IF(F35="Scenario3PBT8",'Major retrofit'!$AB$6,"")))&amp;IF(F35="Scenario1PBT9",'Major retrofit'!$AC$6,IF(F35="Scenario2PBT9",'Major retrofit'!$AD$6,IF(F35="Scenario3PBT9",'Major retrofit'!$AE$6,"")))&amp;IF(F35="Scenario1PBT10",'Major retrofit'!$AF$6,IF(F35="Scenario2PBT10",'Major retrofit'!$AG$6,IF(F35="Scenario3PBT10",'Major retrofit'!$AH$6,"")))&amp;IF(F35="Scenario1PBT11",'Major retrofit'!$AI$6,IF(F35="Scenario2PBT11",'Major retrofit'!$AJ$6,IF(F35="Scenario3PBT11",'Major retrofit'!$AK$6,"")))&amp;IF(F35="Scenario1PBT12",'Major retrofit'!$AL$6,IF(F35="Scenario2PBT12",'Major retrofit'!$AM$6,IF(F35="Scenario3PBT12",'Major retrofit'!$AN$6,"")))&amp;IF(F35="Scenario1PBT13",'Major retrofit'!$AO$6,IF(F35="Scenario2PBT13",'Major retrofit'!$AP$6,IF(F35="Scenario3PBT13",'Major retrofit'!$AQ$6,"")))&amp;IF(F35="Scenario1PBT14",'Major retrofit'!$AR$6,IF(F35="Scenario2PBT14",'Major retrofit'!$AS$6,IF(F35="Scenario3PBT14",'Major retrofit'!$AT$6,"")))&amp;IF(F35="Scenario1PBT15",'Major retrofit'!$AU$6,IF(F35="Scenario2PBT15",'Major retrofit'!$AV$6,IF(F35="Scenario3PBT15",'Major retrofit'!$AW$6,"")))</f>
        <v/>
      </c>
      <c r="H35" s="117">
        <f t="shared" si="13"/>
        <v>0</v>
      </c>
      <c r="I35" s="178" t="str">
        <f>IF(F35="Scenario1PBT1",'Major retrofit'!$E$16,IF(F35="Scenario2PBT1",'Major retrofit'!$F$16,IF(F35="Scenario3PBT1",'Major retrofit'!$G$16,"")))&amp;IF(F35="Scenario1PBT2",'Major retrofit'!$H$16,IF(F35="Scenario2PBT2",'Major retrofit'!$I$16,IF(F35="Scenario3PBT2",'Major retrofit'!$J$16,"")))&amp;IF(F35="Scenario1PBT3",'Major retrofit'!$K$16,IF(F35="Scenario2PBT3",'Major retrofit'!$L$16,IF(F35="Scenario3PBT3",'Major retrofit'!$M$16,"")))&amp;IF(F35="Scenario1PBT4",'Major retrofit'!$N$16,IF(F35="Scenario2PBT4",'Major retrofit'!$O$16,IF(F35="Scenario3PBT4",'Major retrofit'!$P$16,"")))&amp;IF(F35="Scenario1PBT5",'Major retrofit'!$Q$16,IF(F35="Scenario2PBT5",'Major retrofit'!$R$16,IF(F35="Scenario3PBT5",'Major retrofit'!$S$16,"")))&amp;IF(F35="Scenario1PBT6",'Major retrofit'!$T$16,IF(F35="Scenario2PBT6",'Major retrofit'!$U$16,IF(F35="Scenario3PBT6",'Major retrofit'!$V$16,"")))&amp;IF(F35="Scenario1PBT7",'Major retrofit'!$W$16,IF(F35="Scenario2PBT7",'Major retrofit'!$X$16,IF(F35="Scenario3PBT7",'Major retrofit'!$Y$16,"")))&amp;IF(F35="Scenario1PBT8",'Major retrofit'!$Z$16,IF(F35="Scenario2PBT8",'Major retrofit'!$AA$16,IF(F35="Scenario3PBT8",'Major retrofit'!$AB$16,"")))&amp;IF(F35="Scenario1PBT9",'Major retrofit'!$AC$16,IF(F35="Scenario2PBT9",'Major retrofit'!$AD$16,IF(F35="Scenario3PBT9",'Major retrofit'!$AE$16,"")))&amp;IF(F35="Scenario1PBT10",'Major retrofit'!$AF$16,IF(F35="Scenario2PBT10",'Major retrofit'!$AG$16,IF(F35="Scenario3PBT10",'Major retrofit'!$AH$16,"")))&amp;IF(F35="Scenario1PBT11",'Major retrofit'!$AI$16,IF(F35="Scenario2PBT11",'Major retrofit'!$AJ$16,IF(F35="Scenario3PBT11",'Major retrofit'!$AK$16,"")))&amp;IF(F35="Scenario1PBT12",'Major retrofit'!$AL$16,IF(F35="Scenario2PBT12",'Major retrofit'!$AM$16,IF(F35="Scenario3PBT12",'Major retrofit'!$AN$16,"")))&amp;IF(F35="Scenario1PBT13",'Major retrofit'!$AO$16,IF(F35="Scenario2PBT13",'Major retrofit'!$AP$16,IF(F35="Scenario3PBT13",'Major retrofit'!$AQ$16,"")))&amp;IF(F35="Scenario1PBT14",'Major retrofit'!$AR$16,IF(F35="Scenario2PBT14",'Major retrofit'!$AS$16,IF(F35="Scenario3PBT14",'Major retrofit'!$AT$16,"")))&amp;IF(F35="Scenario1PBT15",'Major retrofit'!$AU$16,IF(F35="Scenario2PBT15",'Major retrofit'!$AV$16,IF(F35="Scenario3PBT15",'Major retrofit'!$AW$16,"")))</f>
        <v/>
      </c>
      <c r="J35" s="117">
        <f t="shared" si="14"/>
        <v>0</v>
      </c>
      <c r="K35" s="117" t="str">
        <f>IF(F35="Scenario1PBT1",'Major retrofit'!$E$18,IF(F35="Scenario2PBT1",'Major retrofit'!$F$18,IF(F35="Scenario3PBT1",'Major retrofit'!$G$18,"")))&amp;IF(F35="Scenario1PBT2",'Major retrofit'!$H$18,IF(F35="Scenario2PBT2",'Major retrofit'!$I$18,IF(F35="Scenario3PBT2",'Major retrofit'!$J$18,"")))&amp;IF(F35="Scenario1PBT3",'Major retrofit'!$K$18,IF(F35="Scenario2PBT3",'Major retrofit'!$L$18,IF(F35="Scenario3PBT3",'Major retrofit'!$M$18,"")))&amp;IF(F35="Scenario1PBT4",'Major retrofit'!$N$18,IF(F35="Scenario2PBT4",'Major retrofit'!$O$18,IF(F35="Scenario3PBT4",'Major retrofit'!$P$18,"")))&amp;IF(F35="Scenario1PBT5",'Major retrofit'!$Q$18,IF(F35="Scenario2PBT5",'Major retrofit'!$R$18,IF(F35="Scenario3PBT5",'Major retrofit'!$S$18,"")))&amp;IF(F35="Scenario1PBT6",'Major retrofit'!$T$18,IF(F35="Scenario2PBT6",'Major retrofit'!$U$18,IF(F35="Scenario3PBT6",'Major retrofit'!$V$18,"")))&amp;IF(F35="Scenario1PBT7",'Major retrofit'!$W$18,IF(F35="Scenario2PBT7",'Major retrofit'!$X$18,IF(F35="Scenario3PBT7",'Major retrofit'!$Y$18,"")))&amp;IF(F35="Scenario1PBT8",'Major retrofit'!$Z$18,IF(F35="Scenario2PBT8",'Major retrofit'!$AA$18,IF(F35="Scenario3PBT8",'Major retrofit'!$AB$18,"")))&amp;IF(F35="Scenario1PBT9",'Major retrofit'!$AC$18,IF(F35="Scenario2PBT9",'Major retrofit'!$AD$18,IF(F35="Scenario3PBT9",'Major retrofit'!$AE$18,"")))&amp;IF(F35="Scenario1PBT10",'Major retrofit'!$AF$18,IF(F35="Scenario2PBT10",'Major retrofit'!$AG$18,IF(F35="Scenario3PBT10",'Major retrofit'!$AH$18,"")))&amp;IF(F35="Scenario1PBT11",'Major retrofit'!$AI$18,IF(F35="Scenario2PBT11",'Major retrofit'!$AJ$18,IF(F35="Scenario3PBT11",'Major retrofit'!$AK$18,"")))&amp;IF(F35="Scenario1PBT12",'Major retrofit'!$AL$18,IF(F35="Scenario2PBT12",'Major retrofit'!$AM$18,IF(F35="Scenario3PBT12",'Major retrofit'!$AN$18,"")))&amp;IF(F35="Scenario1PBT13",'Major retrofit'!$AO$18,IF(F35="Scenario2PBT13",'Major retrofit'!$AP$18,IF(F35="Scenario3PBT13",'Major retrofit'!$AQ$18,"")))&amp;IF(F35="Scenario1PBT14",'Major retrofit'!$AR$18,IF(F35="Scenario2PBT14",'Major retrofit'!$AS$18,IF(F35="Scenario3PBT14",'Major retrofit'!$AT$18,"")))&amp;IF(F35="Scenario1PBT15",'Major retrofit'!$AU$18,IF(F35="Scenario2PBT15",'Major retrofit'!$AV$18,IF(F35="Scenario3PBT15",'Major retrofit'!$AW$18,"")))</f>
        <v/>
      </c>
      <c r="L35" s="117">
        <f t="shared" si="15"/>
        <v>0</v>
      </c>
      <c r="M35" s="117" t="str">
        <f>IF(F35="Scenario1PBT1",'Major retrofit'!$E$20,IF(F35="Scenario2PBT1",'Major retrofit'!$F$20,IF(F35="Scenario3PBT1",'Major retrofit'!$G$20,"")))&amp;IF(F35="Scenario1PBT2",'Major retrofit'!$H$20,IF(F35="Scenario2PBT2",'Major retrofit'!$I$20,IF(F35="Scenario3PBT2",'Major retrofit'!$J$20,"")))&amp;IF(F35="Scenario1PBT3",'Major retrofit'!$K$20,IF(F35="Scenario2PBT3",'Major retrofit'!$L$20,IF(F35="Scenario3PBT3",'Major retrofit'!$M$20,"")))&amp;IF(F35="Scenario1PBT4",'Major retrofit'!$N$20,IF(F35="Scenario2PBT4",'Major retrofit'!$O$20,IF(F35="Scenario3PBT4",'Major retrofit'!$P$20,"")))&amp;IF(F35="Scenario1PBT5",'Major retrofit'!$Q$20,IF(F35="Scenario2PBT5",'Major retrofit'!$R$20,IF(F35="Scenario3PBT5",'Major retrofit'!$S$20,"")))&amp;IF(F35="Scenario1PBT6",'Major retrofit'!$T$20,IF(F35="Scenario2PBT6",'Major retrofit'!$U$20,IF(F35="Scenario3PBT6",'Major retrofit'!$V$20,"")))&amp;IF(F35="Scenario1PBT7",'Major retrofit'!$W$20,IF(F35="Scenario2PBT7",'Major retrofit'!$X$20,IF(F35="Scenario3PBT7",'Major retrofit'!$Y$20,"")))&amp;IF(F35="Scenario1PBT8",'Major retrofit'!$Z$20,IF(F35="Scenario2PBT8",'Major retrofit'!$AA$20,IF(F35="Scenario3PBT8",'Major retrofit'!$AB$20,"")))&amp;IF(F35="Scenario1PBT9",'Major retrofit'!$AC$20,IF(F35="Scenario2PBT9",'Major retrofit'!$AD$20,IF(F35="Scenario3PBT9",'Major retrofit'!$AE$20,"")))&amp;IF(F35="Scenario1PBT10",'Major retrofit'!$AF$20,IF(F35="Scenario2PBT10",'Major retrofit'!$AG$20,IF(F35="Scenario3PBT10",'Major retrofit'!$AH$20,"")))&amp;IF(F35="Scenario1PBT11",'Major retrofit'!$AI$20,IF(F35="Scenario2PBT11",'Major retrofit'!$AJ$20,IF(F35="Scenario3PBT11",'Major retrofit'!$AK$20,"")))&amp;IF(F35="Scenario1PBT12",'Major retrofit'!$AL$20,IF(F35="Scenario2PBT12",'Major retrofit'!$AM$20,IF(F35="Scenario3PBT12",'Major retrofit'!$AN$20,"")))&amp;IF(F35="Scenario1PBT13",'Major retrofit'!$AO$20,IF(F35="Scenario2PBT13",'Major retrofit'!$AP$20,IF(F35="Scenario3PBT13",'Major retrofit'!$AQ$20,"")))&amp;IF(F35="Scenario1PBT14",'Major retrofit'!$AR$20,IF(F35="Scenario2PBT14",'Major retrofit'!$AS$20,IF(F35="Scenario3PBT14",'Major retrofit'!$AT$20,"")))&amp;IF(F35="Scenario1PBT15",'Major retrofit'!$AU$20,IF(F35="Scenario2PBT15",'Major retrofit'!$AV$20,IF(F35="Scenario3PBT15",'Major retrofit'!$AW$20,"")))</f>
        <v/>
      </c>
      <c r="N35" s="118">
        <f t="shared" si="16"/>
        <v>0</v>
      </c>
      <c r="O35" s="206" t="str">
        <f>IF(F35="Scenario1PBT1",'Major retrofit'!$E$23,IF(F35="Scenario2PBT1",'Major retrofit'!$F$23,IF(F35="Scenario3PBT1",'Major retrofit'!$G$23,"")))&amp;IF(F35="Scenario1PBT2",'Major retrofit'!$H$23,IF(F35="Scenario2PBT2",'Major retrofit'!$I$23,IF(F35="Scenario3PBT2",'Major retrofit'!$J$23,"")))&amp;IF(F35="Scenario1PBT3",'Major retrofit'!$K$23,IF(F35="Scenario2PBT3",'Major retrofit'!$L$23,IF(F35="Scenario3PBT3",'Major retrofit'!$M$23,"")))&amp;IF(F35="Scenario1PBT4",'Major retrofit'!$N$23,IF(F35="Scenario2PBT4",'Major retrofit'!$O$23,IF(F35="Scenario3PBT4",'Major retrofit'!$P$23,"")))&amp;IF(F35="Scenario1PBT5",'Major retrofit'!$Q$23,IF(F35="Scenario2PBT5",'Major retrofit'!$R$23,IF(F35="Scenario3PBT5",'Major retrofit'!$S$23,"")))&amp;IF(F35="Scenario1PBT6",'Major retrofit'!$T$23,IF(F35="Scenario2PBT6",'Major retrofit'!$U$23,IF(F35="Scenario3PBT6",'Major retrofit'!$V$23,"")))&amp;IF(F35="Scenario1PBT7",'Major retrofit'!$W$23,IF(F35="Scenario2PBT7",'Major retrofit'!$X$23,IF(F35="Scenario3PBT7",'Major retrofit'!$Y$23,"")))&amp;IF(F35="Scenario1PBT8",'Major retrofit'!$Z$23,IF(F35="Scenario2PBT8",'Major retrofit'!$AA$23,IF(F35="Scenario3PBT8",'Major retrofit'!$AB$23,"")))&amp;IF(F35="Scenario1PBT9",'Major retrofit'!$AC$23,IF(F35="Scenario2PBT9",'Major retrofit'!$AD$23,IF(F35="Scenario3PBT9",'Major retrofit'!$AE$23,"")))&amp;IF(F35="Scenario1PBT10",'Major retrofit'!$AF$23,IF(F35="Scenario2PBT10",'Major retrofit'!$AG$23,IF(F35="Scenario3PBT10",'Major retrofit'!$AH$23,"")))&amp;IF(F35="Scenario1PBT11",'Major retrofit'!$AI$23,IF(F35="Scenario2PBT11",'Major retrofit'!$AJ$23,IF(F35="Scenario3PBT11",'Major retrofit'!$AK$23,"")))&amp;IF(F35="Scenario1PBT12",'Major retrofit'!$AL$23,IF(F35="Scenario2PBT12",'Major retrofit'!$AM$23,IF(F35="Scenario3PBT12",'Major retrofit'!$AN$23,"")))&amp;IF(F35="Scenario1PBT13",'Major retrofit'!$AO$23,IF(F35="Scenario2PBT13",'Major retrofit'!$AP$23,IF(F35="Scenario3PBT13",'Major retrofit'!$AQ$23,"")))&amp;IF(F35="Scenario1PBT14",'Major retrofit'!$AR$23,IF(F35="Scenario2PBT14",'Major retrofit'!$AS$23,IF(F35="Scenario3PBT14",'Major retrofit'!$AT$23,"")))&amp;IF(F35="Scenario1PBT15",'Major retrofit'!$AU$23,IF(F35="Scenario2PBT15",'Major retrofit'!$AV$23,IF(F35="Scenario3PBT15",'Major retrofit'!$AW$23,"")))</f>
        <v/>
      </c>
      <c r="P35" s="117">
        <f t="shared" si="17"/>
        <v>0</v>
      </c>
      <c r="Q35" s="117" t="str">
        <f>IF(F35="Scenario1PBT1",'Major retrofit'!$E$25,IF(F35="Scenario2PBT1",'Major retrofit'!$F$25,IF(F35="Scenario3PBT1",'Major retrofit'!$G$25,"")))&amp;IF(F35="Scenario1PBT2",'Major retrofit'!$H$25,IF(F35="Scenario2PBT2",'Major retrofit'!$I$25,IF(F35="Scenario3PBT2",'Major retrofit'!$J$25,"")))&amp;IF(F35="Scenario1PBT3",'Major retrofit'!$K$25,IF(F35="Scenario2PBT3",'Major retrofit'!$L$25,IF(F35="Scenario3PBT3",'Major retrofit'!$M$25,"")))&amp;IF(F35="Scenario1PBT4",'Major retrofit'!$N$25,IF(F35="Scenario2PBT4",'Major retrofit'!$O$25,IF(F35="Scenario3PBT4",'Major retrofit'!$P$25,"")))&amp;IF(F35="Scenario1PBT5",'Major retrofit'!$Q$25,IF(F35="Scenario2PBT5",'Major retrofit'!$R$25,IF(F35="Scenario3PBT5",'Major retrofit'!$S$25,"")))&amp;IF(F35="Scenario1PBT6",'Major retrofit'!$T$25,IF(F35="Scenario2PBT6",'Major retrofit'!$U$25,IF(F35="Scenario3PBT6",'Major retrofit'!$V$25,"")))&amp;IF(F35="Scenario1PBT7",'Major retrofit'!$W$25,IF(F35="Scenario2PBT7",'Major retrofit'!$X$25,IF(F35="Scenario3PBT7",'Major retrofit'!$Y$25,"")))&amp;IF(F35="Scenario1PBT8",'Major retrofit'!$Z$25,IF(F35="Scenario2PBT8",'Major retrofit'!$AA$25,IF(F35="Scenario3PBT8",'Major retrofit'!$AB$25,"")))&amp;IF(F35="Scenario1PBT9",'Major retrofit'!$AC$25,IF(F35="Scenario2PBT9",'Major retrofit'!$AD$25,IF(F35="Scenario3PBT9",'Major retrofit'!$AE$25,"")))&amp;IF(F35="Scenario1PBT10",'Major retrofit'!$AF$25,IF(F35="Scenario2PBT10",'Major retrofit'!$AG$25,IF(F35="Scenario3PBT10",'Major retrofit'!$AH$25,"")))&amp;IF(F35="Scenario1PBT11",'Major retrofit'!$AI$25,IF(F35="Scenario2PBT11",'Major retrofit'!$AJ$25,IF(F35="Scenario3PBT11",'Major retrofit'!$AK$25,"")))&amp;IF(F35="Scenario1PBT12",'Major retrofit'!$AL$25,IF(F35="Scenario2PBT12",'Major retrofit'!$AM$25,IF(F35="Scenario3PBT12",'Major retrofit'!$AN$25,"")))&amp;IF(F35="Scenario1PBT13",'Major retrofit'!$AO$25,IF(F35="Scenario2PBT13",'Major retrofit'!$AP$25,IF(F35="Scenario3PBT13",'Major retrofit'!$AQ$25,"")))&amp;IF(F35="Scenario1PBT14",'Major retrofit'!$AR$25,IF(F35="Scenario2PBT14",'Major retrofit'!$AS$25,IF(F35="Scenario3PBT14",'Major retrofit'!$AT$25,"")))&amp;IF(F35="Scenario1PBT15",'Major retrofit'!$AU$25,IF(F35="Scenario2PBT15",'Major retrofit'!$AV$25,IF(F35="Scenario3PBT15",'Major retrofit'!$AW$25,"")))</f>
        <v/>
      </c>
      <c r="R35" s="117">
        <f t="shared" si="18"/>
        <v>0</v>
      </c>
      <c r="S35" s="117" t="str">
        <f>IF(F35="Scenario1PBT1",'Major retrofit'!$E$27,IF(F35="Scenario2PBT1",'Major retrofit'!$F$27,IF(F35="Scenario3PBT1",'Major retrofit'!$G$27,"")))&amp;IF(F35="Scenario1PBT2",'Major retrofit'!$H$27,IF(F35="Scenario2PBT2",'Major retrofit'!$I$27,IF(F35="Scenario3PBT2",'Major retrofit'!$J$27,"")))&amp;IF(F35="Scenario1PBT3",'Major retrofit'!$K$27,IF(F35="Scenario2PBT3",'Major retrofit'!$L$27,IF(F35="Scenario3PBT3",'Major retrofit'!$M$27,"")))&amp;IF(F35="Scenario1PBT4",'Major retrofit'!$N$27,IF(F35="Scenario2PBT4",'Major retrofit'!$O$27,IF(F35="Scenario3PBT4",'Major retrofit'!$P$27,"")))&amp;IF(F35="Scenario1PBT5",'Major retrofit'!$Q$27,IF(F35="Scenario2PBT5",'Major retrofit'!$R$27,IF(F35="Scenario3PBT5",'Major retrofit'!$S$27,"")))&amp;IF(F35="Scenario1PBT6",'Major retrofit'!$T$27,IF(F35="Scenario2PBT6",'Major retrofit'!$U$27,IF(F35="Scenario3PBT6",'Major retrofit'!$V$27,"")))&amp;IF(F35="Scenario1PBT7",'Major retrofit'!$W$27,IF(F35="Scenario2PBT7",'Major retrofit'!$X$27,IF(F35="Scenario3PBT7",'Major retrofit'!$Y$27,"")))&amp;IF(F35="Scenario1PBT8",'Major retrofit'!$Z$27,IF(F35="Scenario2PBT8",'Major retrofit'!$AA$27,IF(F35="Scenario3PBT8",'Major retrofit'!$AB$27,"")))&amp;IF(F35="Scenario1PBT9",'Major retrofit'!$AC$27,IF(F35="Scenario2PBT9",'Major retrofit'!$AD$27,IF(F35="Scenario3PBT9",'Major retrofit'!$AE$27,"")))&amp;IF(F35="Scenario1PBT10",'Major retrofit'!$AF$27,IF(F35="Scenario2PBT10",'Major retrofit'!$AG$27,IF(F35="Scenario3PBT10",'Major retrofit'!$AH$27,"")))&amp;IF(F35="Scenario1PBT11",'Major retrofit'!$AI$27,IF(F35="Scenario2PBT11",'Major retrofit'!$AJ$27,IF(F35="Scenario3PBT11",'Major retrofit'!$AK$27,"")))&amp;IF(F35="Scenario1PBT12",'Major retrofit'!$AL$27,IF(F35="Scenario2PBT12",'Major retrofit'!$AM$27,IF(F35="Scenario3PBT12",'Major retrofit'!$AN$27,"")))&amp;IF(F35="Scenario1PBT13",'Major retrofit'!$AO$27,IF(F35="Scenario2PBT13",'Major retrofit'!$AP$27,IF(F35="Scenario3PBT13",'Major retrofit'!$AQ$27,"")))&amp;IF(F35="Scenario1PBT14",'Major retrofit'!$AR$27,IF(F35="Scenario2PBT14",'Major retrofit'!$AS$27,IF(F35="Scenario3PBT14",'Major retrofit'!$AT$27,"")))&amp;IF(F35="Scenario1PBT15",'Major retrofit'!$AU$27,IF(F35="Scenario2PBT15",'Major retrofit'!$AV$27,IF(F35="Scenario3PBT15",'Major retrofit'!$AW$27,"")))</f>
        <v/>
      </c>
      <c r="T35" s="207">
        <f t="shared" si="19"/>
        <v>0</v>
      </c>
      <c r="U35" s="206" t="str">
        <f>IF(F35="Scenario1PBT1",'Major retrofit'!$E$38,IF(F35="Scenario2PBT1",'Major retrofit'!$F$38,IF(F35="Scenario3PBT1",'Major retrofit'!$G$38,"")))&amp;IF(F35="Scenario1PBT2",'Major retrofit'!$H$38,IF(F35="Scenario2PBT2",'Major retrofit'!$I$38,IF(F35="Scenario3PBT2",'Major retrofit'!$J$38,"")))&amp;IF(F35="Scenario1PBT3",'Major retrofit'!$K$38,IF(F35="Scenario2PBT3",'Major retrofit'!$L$38,IF(F35="Scenario3PBT3",'Major retrofit'!$M$38,"")))&amp;IF(F35="Scenario1PBT4",'Major retrofit'!$N$38,IF(F35="Scenario2PBT4",'Major retrofit'!$O$38,IF(F35="Scenario3PBT4",'Major retrofit'!$P$38,"")))&amp;IF(F35="Scenario1PBT5",'Major retrofit'!$Q$38,IF(F35="Scenario2PBT5",'Major retrofit'!$R$38,IF(F35="Scenario3PBT5",'Major retrofit'!$S$38,"")))&amp;IF(F35="Scenario1PBT6",'Major retrofit'!$T$38,IF(F35="Scenario2PBT6",'Major retrofit'!$U$38,IF(F35="Scenario3PBT6",'Major retrofit'!$V$38,"")))&amp;IF(F35="Scenario1PBT7",'Major retrofit'!$W$38,IF(F35="Scenario2PBT7",'Major retrofit'!$X$38,IF(F35="Scenario3PBT7",'Major retrofit'!$Y$38,"")))&amp;IF(F35="Scenario1PBT8",'Major retrofit'!$Z$38,IF(F35="Scenario2PBT8",'Major retrofit'!$AA$38,IF(F35="Scenario3PBT8",'Major retrofit'!$AB$38,"")))&amp;IF(F35="Scenario1PBT9",'Major retrofit'!$AC$38,IF(F35="Scenario2PBT9",'Major retrofit'!$AD$38,IF(F35="Scenario3PBT9",'Major retrofit'!$AE$38,"")))&amp;IF(F35="Scenario1PBT10",'Major retrofit'!$AF$38,IF(F35="Scenario2PBT10",'Major retrofit'!$AG$38,IF(F35="Scenario3PBT10",'Major retrofit'!$AH$38,"")))&amp;IF(F35="Scenario1PBT11",'Major retrofit'!$AI$38,IF(F35="Scenario2PBT11",'Major retrofit'!$AJ$38,IF(F35="Scenario3PBT11",'Major retrofit'!$AK$38,"")))&amp;IF(F35="Scenario1PBT12",'Major retrofit'!$AL$38,IF(F35="Scenario2PBT12",'Major retrofit'!$AM$38,IF(F35="Scenario3PBT12",'Major retrofit'!$AN$38,"")))&amp;IF(F35="Scenario1PBT13",'Major retrofit'!$AO$38,IF(F35="Scenario2PBT13",'Major retrofit'!$AP$38,IF(F35="Scenario3PBT13",'Major retrofit'!$AQ$38,"")))&amp;IF(F35="Scenario1PBT14",'Major retrofit'!$AR$38,IF(F35="Scenario2PBT14",'Major retrofit'!$AS$38,IF(F35="Scenario3PBT14",'Major retrofit'!$AT$38,"")))&amp;IF(F35="Scenario1PBT15",'Major retrofit'!$AU$38,IF(F35="Scenario2PBT15",'Major retrofit'!$AV$38,IF(F35="Scenario3PBT15",'Major retrofit'!$AW$38,"")))</f>
        <v/>
      </c>
      <c r="V35" s="117">
        <f t="shared" si="20"/>
        <v>0</v>
      </c>
      <c r="W35" s="117" t="str">
        <f>IF(F35="Scenario1PBT1",'Major retrofit'!$E$40,IF(F35="Scenario2PBT1",'Major retrofit'!$F$40,IF(F35="Scenario3PBT1",'Major retrofit'!$G$40,"")))&amp;IF(F35="Scenario1PBT2",'Major retrofit'!$H$40,IF(F35="Scenario2PBT2",'Major retrofit'!$I$40,IF(F35="Scenario3PBT2",'Major retrofit'!$J$40,"")))&amp;IF(F35="Scenario1PBT3",'Major retrofit'!$K$40,IF(F35="Scenario2PBT3",'Major retrofit'!$L$40,IF(F35="Scenario3PBT3",'Major retrofit'!$M$40,"")))&amp;IF(F35="Scenario1PBT4",'Major retrofit'!$N$40,IF(F35="Scenario2PBT4",'Major retrofit'!$O$40,IF(F35="Scenario3PBT4",'Major retrofit'!$P$40,"")))&amp;IF(F35="Scenario1PBT5",'Major retrofit'!$Q$40,IF(F35="Scenario2PBT5",'Major retrofit'!$R$40,IF(F35="Scenario3PBT5",'Major retrofit'!$S$40,"")))&amp;IF(F35="Scenario1PBT6",'Major retrofit'!$T$40,IF(F35="Scenario2PBT6",'Major retrofit'!$U$40,IF(F35="Scenario3PBT6",'Major retrofit'!$V$40,"")))&amp;IF(F35="Scenario1PBT7",'Major retrofit'!$W$40,IF(F35="Scenario2PBT7",'Major retrofit'!$X$40,IF(F35="Scenario3PBT7",'Major retrofit'!$Y$40,"")))&amp;IF(F35="Scenario1PBT8",'Major retrofit'!$Z$40,IF(F35="Scenario2PBT8",'Major retrofit'!$AA$40,IF(F35="Scenario3PBT8",'Major retrofit'!$AB$40,"")))&amp;IF(F35="Scenario1PBT9",'Major retrofit'!$AC$40,IF(F35="Scenario2PBT9",'Major retrofit'!$AD$40,IF(F35="Scenario3PBT9",'Major retrofit'!$AE$40,"")))&amp;IF(F35="Scenario1PBT10",'Major retrofit'!$AF$40,IF(F35="Scenario2PBT10",'Major retrofit'!$AG$40,IF(F35="Scenario3PBT10",'Major retrofit'!$AH$40,"")))&amp;IF(F35="Scenario1PBT11",'Major retrofit'!$AI$40,IF(F35="Scenario2PBT11",'Major retrofit'!$AJ$40,IF(F35="Scenario3PBT11",'Major retrofit'!$AK$40,"")))&amp;IF(F35="Scenario1PBT12",'Major retrofit'!$AL$40,IF(F35="Scenario2PBT12",'Major retrofit'!$AM$40,IF(F35="Scenario3PBT12",'Major retrofit'!$AN$40,"")))&amp;IF(F35="Scenario1PBT13",'Major retrofit'!$AO$40,IF(F35="Scenario2PBT13",'Major retrofit'!$AP$40,IF(F35="Scenario3PBT13",'Major retrofit'!$AQ$40,"")))&amp;IF(F35="Scenario1PBT14",'Major retrofit'!$AR$40,IF(F35="Scenario2PBT14",'Major retrofit'!$AS$40,IF(F35="Scenario3PBT14",'Major retrofit'!$AT$40,"")))&amp;IF(F35="Scenario1PBT15",'Major retrofit'!$AU$40,IF(F35="Scenario2PBT15",'Major retrofit'!$AV$40,IF(F35="Scenario3PBT15",'Major retrofit'!$AW$40,"")))</f>
        <v/>
      </c>
      <c r="X35" s="117">
        <f t="shared" si="21"/>
        <v>0</v>
      </c>
      <c r="Y35" s="117" t="str">
        <f>IF(F35="Scenario1PBT1",'Major retrofit'!$E$42,IF(F35="Scenario2PBT1",'Major retrofit'!$F$42,IF(F35="Scenario3PBT1",'Major retrofit'!$G$42,"")))&amp;IF(F35="Scenario1PBT2",'Major retrofit'!$H$42,IF(F35="Scenario2PBT2",'Major retrofit'!$I$42,IF(F35="Scenario3PBT2",'Major retrofit'!$J$42,"")))&amp;IF(F35="Scenario1PBT3",'Major retrofit'!$K$42,IF(F35="Scenario2PBT3",'Major retrofit'!$L$42,IF(F35="Scenario3PBT3",'Major retrofit'!$M$42,"")))&amp;IF(F35="Scenario1PBT4",'Major retrofit'!$N$42,IF(F35="Scenario2PBT4",'Major retrofit'!$O$42,IF(F35="Scenario3PBT4",'Major retrofit'!$P$42,"")))&amp;IF(F35="Scenario1PBT5",'Major retrofit'!$Q$42,IF(F35="Scenario2PBT5",'Major retrofit'!$R$42,IF(F35="Scenario3PBT5",'Major retrofit'!$S$42,"")))&amp;IF(F35="Scenario1PBT6",'Major retrofit'!$T$42,IF(F35="Scenario2PBT6",'Major retrofit'!$U$42,IF(F35="Scenario3PBT6",'Major retrofit'!$V$42,"")))&amp;IF(F35="Scenario1PBT7",'Major retrofit'!$W$42,IF(F35="Scenario2PBT7",'Major retrofit'!$X$42,IF(F35="Scenario3PBT7",'Major retrofit'!$Y$42,"")))&amp;IF(F35="Scenario1PBT8",'Major retrofit'!$Z$42,IF(F35="Scenario2PBT8",'Major retrofit'!$AA$42,IF(F35="Scenario3PBT8",'Major retrofit'!$AB$42,"")))&amp;IF(F35="Scenario1PBT9",'Major retrofit'!$AC$42,IF(F35="Scenario2PBT9",'Major retrofit'!$AD$42,IF(F35="Scenario3PBT9",'Major retrofit'!$AE$42,"")))&amp;IF(F35="Scenario1PBT10",'Major retrofit'!$AF$42,IF(F35="Scenario2PBT10",'Major retrofit'!$AG$42,IF(F35="Scenario3PBT10",'Major retrofit'!$AH$42,"")))&amp;IF(F35="Scenario1PBT11",'Major retrofit'!$AI$42,IF(F35="Scenario2PBT11",'Major retrofit'!$AJ$42,IF(F35="Scenario3PBT11",'Major retrofit'!$AK$42,"")))&amp;IF(F35="Scenario1PBT12",'Major retrofit'!$AL$42,IF(F35="Scenario2PBT12",'Major retrofit'!$AM$42,IF(F35="Scenario3PBT12",'Major retrofit'!$AN$42,"")))&amp;IF(F35="Scenario1PBT13",'Major retrofit'!$AO$42,IF(F35="Scenario2PBT13",'Major retrofit'!$AP$42,IF(F35="Scenario3PBT13",'Major retrofit'!$AQ$42,"")))&amp;IF(F35="Scenario1PBT14",'Major retrofit'!$AR$42,IF(F35="Scenario2PBT14",'Major retrofit'!$AS$42,IF(F35="Scenario3PBT14",'Major retrofit'!$AT$42,"")))&amp;IF(F35="Scenario1PBT15",'Major retrofit'!$AU$42,IF(F35="Scenario2PBT15",'Major retrofit'!$AV$42,IF(F35="Scenario3PBT15",'Major retrofit'!$AW$42,"")))</f>
        <v/>
      </c>
      <c r="Z35" s="117">
        <f t="shared" si="22"/>
        <v>0</v>
      </c>
      <c r="AA35" s="178" t="str">
        <f>IF(F35="Scenario1PBT1",'Major retrofit'!$E$101,IF(F35="Scenario2PBT1",'Major retrofit'!$F$101,IF(F35="Scenario3PBT1",'Major retrofit'!$G$101,"")))&amp;IF(F35="Scenario1PBT2",'Major retrofit'!$H$101,IF(F35="Scenario2PBT2",'Major retrofit'!$I$101,IF(F35="Scenario3PBT2",'Major retrofit'!$J$101,"")))&amp;IF(F35="Scenario1PBT3",'Major retrofit'!$K$101,IF(F35="Scenario2PBT3",'Major retrofit'!$L$101,IF(F35="Scenario3PBT3",'Major retrofit'!$M$101,"")))&amp;IF(F35="Scenario1PBT4",'Major retrofit'!$N$101,IF(F35="Scenario2PBT4",'Major retrofit'!$O$101,IF(F35="Scenario3PBT4",'Major retrofit'!$P$101,"")))&amp;IF(F35="Scenario1PBT5",'Major retrofit'!$Q$101,IF(F35="Scenario2PBT5",'Major retrofit'!$R$101,IF(F35="Scenario3PBT5",'Major retrofit'!$S$101,"")))&amp;IF(F35="Scenario1PBT6",'Major retrofit'!$T$101,IF(F35="Scenario2PBT6",'Major retrofit'!$U$101,IF(F35="Scenario3PBT6",'Major retrofit'!$V$101,"")))&amp;IF(F35="Scenario1PBT7",'Major retrofit'!$W$101,IF(F35="Scenario2PBT7",'Major retrofit'!$X$101,IF(F35="Scenario3PBT7",'Major retrofit'!$Y$101,"")))&amp;IF(F35="Scenario1PBT8",'Major retrofit'!$Z$101,IF(F35="Scenario2PBT8",'Major retrofit'!$AA$101,IF(F35="Scenario3PBT8",'Major retrofit'!$AB$101,"")))&amp;IF(F35="Scenario1PBT9",'Major retrofit'!$AC$101,IF(F35="Scenario2PBT9",'Major retrofit'!$AD$101,IF(F35="Scenario3PBT9",'Major retrofit'!$AE$101,"")))&amp;IF(F35="Scenario1PBT10",'Major retrofit'!$AF$101,IF(F35="Scenario2PBT10",'Major retrofit'!$AG$101,IF(F35="Scenario3PBT10",'Major retrofit'!$AH$101,"")))&amp;IF(F35="Scenario1PBT11",'Major retrofit'!$AI$101,IF(F35="Scenario2PBT11",'Major retrofit'!$AJ$101,IF(F35="Scenario3PBT11",'Major retrofit'!$AK$101,"")))&amp;IF(F35="Scenario1PBT12",'Major retrofit'!$AL$101,IF(F35="Scenario2PBT12",'Major retrofit'!$AM$101,IF(F35="Scenario3PBT12",'Major retrofit'!$AN$101,"")))&amp;IF(F35="Scenario1PBT13",'Major retrofit'!$AO$101,IF(F35="Scenario2PBT13",'Major retrofit'!$AP$101,IF(F35="Scenario3PBT13",'Major retrofit'!$AQ$101,"")))&amp;IF(F35="Scenario1PBT14",'Major retrofit'!$AR$101,IF(F35="Scenario2PBT14",'Major retrofit'!$AS$101,IF(F35="Scenario3PBT14",'Major retrofit'!$AT$101,"")))&amp;IF(F35="Scenario1PBT15",'Major retrofit'!$AU$101,IF(F35="Scenario2PBT15",'Major retrofit'!$AV$101,IF(F35="Scenario3PBT15",'Major retrofit'!$AW$101,"")))</f>
        <v/>
      </c>
      <c r="AB35" s="179">
        <f t="shared" si="23"/>
        <v>0</v>
      </c>
      <c r="AC35" s="363" t="str">
        <f t="shared" si="24"/>
        <v/>
      </c>
      <c r="AD35" s="353">
        <f>IF(AC35="",IFERROR('Projection_Base-case'!G36-G35,0),0)</f>
        <v>0</v>
      </c>
      <c r="AE35" s="350">
        <f t="shared" si="0"/>
        <v>0</v>
      </c>
      <c r="AF35" s="361">
        <f>IFERROR(100*AD35/'Projection_Base-case'!G36,0)</f>
        <v>0</v>
      </c>
      <c r="AG35" s="352">
        <f>IF(AC35="",IFERROR('Projection_Base-case'!I36-I35,0),0)</f>
        <v>0</v>
      </c>
      <c r="AH35" s="353">
        <f t="shared" si="1"/>
        <v>0</v>
      </c>
      <c r="AI35" s="361">
        <f>IFERROR(100*AG35/'Projection_Base-case'!I36,0)</f>
        <v>0</v>
      </c>
      <c r="AJ35" s="352">
        <f>IF(AC35="",IFERROR('Projection_Base-case'!K36-K35,0),0)</f>
        <v>0</v>
      </c>
      <c r="AK35" s="353">
        <f t="shared" si="2"/>
        <v>0</v>
      </c>
      <c r="AL35" s="361">
        <f>IFERROR(100*AJ35/'Projection_Base-case'!K36,0)</f>
        <v>0</v>
      </c>
      <c r="AM35" s="352">
        <f>-IF(AC35="",IFERROR('Projection_Base-case'!M36-M35,0),0)</f>
        <v>0</v>
      </c>
      <c r="AN35" s="353">
        <f t="shared" si="3"/>
        <v>0</v>
      </c>
      <c r="AO35" s="354">
        <f>IFERROR(IF('Projection_Base-case'!N36&gt;0,100*AN35/'Projection_Base-case'!N36,100*AN35/N35),0)</f>
        <v>0</v>
      </c>
      <c r="AP35" s="355">
        <f>IF(AC35="",IFERROR('Projection_Base-case'!O36-O35,0),0)</f>
        <v>0</v>
      </c>
      <c r="AQ35" s="356">
        <f t="shared" si="4"/>
        <v>0</v>
      </c>
      <c r="AR35" s="356">
        <f>IFERROR(100*AP35/'Projection_Base-case'!O36,0)</f>
        <v>0</v>
      </c>
      <c r="AS35" s="355">
        <f>IF(AC35="",IFERROR('Projection_Base-case'!Q36-Q35,0),0)</f>
        <v>0</v>
      </c>
      <c r="AT35" s="356">
        <f t="shared" si="5"/>
        <v>0</v>
      </c>
      <c r="AU35" s="356">
        <f>IFERROR(100*AS35/'Projection_Base-case'!Q36,0)</f>
        <v>0</v>
      </c>
      <c r="AV35" s="355">
        <f>IF(AC35="",IFERROR('Projection_Base-case'!S36-S35,0),0)</f>
        <v>0</v>
      </c>
      <c r="AW35" s="356">
        <f t="shared" si="6"/>
        <v>0</v>
      </c>
      <c r="AX35" s="357">
        <f>IFERROR(100*AV35/'Projection_Base-case'!S36,0)</f>
        <v>0</v>
      </c>
      <c r="AY35" s="358">
        <f>IF(AC35="",IFERROR('Projection_Base-case'!U36-U35,0),0)</f>
        <v>0</v>
      </c>
      <c r="AZ35" s="359">
        <f t="shared" si="7"/>
        <v>0</v>
      </c>
      <c r="BA35" s="359">
        <f>IFERROR(100*AY35/'Projection_Base-case'!U36,0)</f>
        <v>0</v>
      </c>
      <c r="BB35" s="358">
        <f>IF(AC35="",IFERROR('Projection_Base-case'!W36-W35,0),0)</f>
        <v>0</v>
      </c>
      <c r="BC35" s="359">
        <f t="shared" si="8"/>
        <v>0</v>
      </c>
      <c r="BD35" s="359">
        <f>IFERROR(100*BB35/'Projection_Base-case'!W36,0)</f>
        <v>0</v>
      </c>
      <c r="BE35" s="358">
        <f>IF(AC35="",IFERROR('Projection_Base-case'!Y36-Y35,0),0)</f>
        <v>0</v>
      </c>
      <c r="BF35" s="359">
        <f t="shared" si="9"/>
        <v>0</v>
      </c>
      <c r="BG35" s="359">
        <f>IFERROR(100*BE35/'Projection_Base-case'!Y36,0)</f>
        <v>0</v>
      </c>
      <c r="BH35" s="359">
        <f t="shared" si="10"/>
        <v>0</v>
      </c>
      <c r="BI35" s="360">
        <f t="shared" si="11"/>
        <v>0</v>
      </c>
    </row>
    <row r="36" spans="1:61">
      <c r="A36" s="205">
        <v>32</v>
      </c>
      <c r="B36" s="347">
        <f>IF('Projection_Base-case'!B37&lt;&gt;"",'Projection_Base-case'!B37,0)</f>
        <v>0</v>
      </c>
      <c r="C36" s="347">
        <f>IF('Projection_Base-case'!C37&lt;&gt;"",'Projection_Base-case'!C37,0)</f>
        <v>0</v>
      </c>
      <c r="D36" s="365">
        <f>IF('Projection_Base-case'!D37&lt;&gt;"",'Projection_Base-case'!D37,0)</f>
        <v>0</v>
      </c>
      <c r="E36" s="322"/>
      <c r="F36" s="367" t="str">
        <f t="shared" si="12"/>
        <v>0</v>
      </c>
      <c r="G36" s="177" t="str">
        <f>IF(F36="Scenario1PBT1",'Major retrofit'!$E$6,IF(F36="Scenario2PBT1",'Major retrofit'!$F$6,IF(F36="Scenario3PBT1",'Major retrofit'!$G$6,"")))&amp;IF(F36="Scenario1PBT2",'Major retrofit'!$H$6,IF(F36="Scenario2PBT2",'Major retrofit'!$I$6,IF(F36="Scenario3PBT2",'Major retrofit'!$J$6,"")))&amp;IF(F36="Scenario1PBT3",'Major retrofit'!$K$6,IF(F36="Scenario2PBT3",'Major retrofit'!$L$6,IF(F36="Scenario3PBT3",'Major retrofit'!$M$6,"")))&amp;IF(F36="Scenario1PBT4",'Major retrofit'!$N$6,IF(F36="Scenario2PBT4",'Major retrofit'!$O$6,IF(F36="Scenario3PBT4",'Major retrofit'!$P$6,"")))&amp;IF(F36="Scenario1PBT5",'Major retrofit'!$Q$6,IF(F36="Scenario2PBT5",'Major retrofit'!$R$6,IF(F36="Scenario3PBT5",'Major retrofit'!$S$6,"")))&amp;IF(F36="Scenario1PBT6",'Major retrofit'!$T$6,IF(F36="Scenario2PBT6",'Major retrofit'!$U$6,IF(F36="Scenario3PBT6",'Major retrofit'!$V$6,"")))&amp;IF(F36="Scenario1PBT7",'Major retrofit'!$W$6,IF(F36="Scenario2PBT7",'Major retrofit'!$X$6,IF(F36="Scenario3PBT7",'Major retrofit'!$Y$6,"")))&amp;IF(F36="Scenario1PBT8",'Major retrofit'!$Z$6,IF(F36="Scenario2PBT8",'Major retrofit'!$AA$6,IF(F36="Scenario3PBT8",'Major retrofit'!$AB$6,"")))&amp;IF(F36="Scenario1PBT9",'Major retrofit'!$AC$6,IF(F36="Scenario2PBT9",'Major retrofit'!$AD$6,IF(F36="Scenario3PBT9",'Major retrofit'!$AE$6,"")))&amp;IF(F36="Scenario1PBT10",'Major retrofit'!$AF$6,IF(F36="Scenario2PBT10",'Major retrofit'!$AG$6,IF(F36="Scenario3PBT10",'Major retrofit'!$AH$6,"")))&amp;IF(F36="Scenario1PBT11",'Major retrofit'!$AI$6,IF(F36="Scenario2PBT11",'Major retrofit'!$AJ$6,IF(F36="Scenario3PBT11",'Major retrofit'!$AK$6,"")))&amp;IF(F36="Scenario1PBT12",'Major retrofit'!$AL$6,IF(F36="Scenario2PBT12",'Major retrofit'!$AM$6,IF(F36="Scenario3PBT12",'Major retrofit'!$AN$6,"")))&amp;IF(F36="Scenario1PBT13",'Major retrofit'!$AO$6,IF(F36="Scenario2PBT13",'Major retrofit'!$AP$6,IF(F36="Scenario3PBT13",'Major retrofit'!$AQ$6,"")))&amp;IF(F36="Scenario1PBT14",'Major retrofit'!$AR$6,IF(F36="Scenario2PBT14",'Major retrofit'!$AS$6,IF(F36="Scenario3PBT14",'Major retrofit'!$AT$6,"")))&amp;IF(F36="Scenario1PBT15",'Major retrofit'!$AU$6,IF(F36="Scenario2PBT15",'Major retrofit'!$AV$6,IF(F36="Scenario3PBT15",'Major retrofit'!$AW$6,"")))</f>
        <v/>
      </c>
      <c r="H36" s="117">
        <f t="shared" si="13"/>
        <v>0</v>
      </c>
      <c r="I36" s="178" t="str">
        <f>IF(F36="Scenario1PBT1",'Major retrofit'!$E$16,IF(F36="Scenario2PBT1",'Major retrofit'!$F$16,IF(F36="Scenario3PBT1",'Major retrofit'!$G$16,"")))&amp;IF(F36="Scenario1PBT2",'Major retrofit'!$H$16,IF(F36="Scenario2PBT2",'Major retrofit'!$I$16,IF(F36="Scenario3PBT2",'Major retrofit'!$J$16,"")))&amp;IF(F36="Scenario1PBT3",'Major retrofit'!$K$16,IF(F36="Scenario2PBT3",'Major retrofit'!$L$16,IF(F36="Scenario3PBT3",'Major retrofit'!$M$16,"")))&amp;IF(F36="Scenario1PBT4",'Major retrofit'!$N$16,IF(F36="Scenario2PBT4",'Major retrofit'!$O$16,IF(F36="Scenario3PBT4",'Major retrofit'!$P$16,"")))&amp;IF(F36="Scenario1PBT5",'Major retrofit'!$Q$16,IF(F36="Scenario2PBT5",'Major retrofit'!$R$16,IF(F36="Scenario3PBT5",'Major retrofit'!$S$16,"")))&amp;IF(F36="Scenario1PBT6",'Major retrofit'!$T$16,IF(F36="Scenario2PBT6",'Major retrofit'!$U$16,IF(F36="Scenario3PBT6",'Major retrofit'!$V$16,"")))&amp;IF(F36="Scenario1PBT7",'Major retrofit'!$W$16,IF(F36="Scenario2PBT7",'Major retrofit'!$X$16,IF(F36="Scenario3PBT7",'Major retrofit'!$Y$16,"")))&amp;IF(F36="Scenario1PBT8",'Major retrofit'!$Z$16,IF(F36="Scenario2PBT8",'Major retrofit'!$AA$16,IF(F36="Scenario3PBT8",'Major retrofit'!$AB$16,"")))&amp;IF(F36="Scenario1PBT9",'Major retrofit'!$AC$16,IF(F36="Scenario2PBT9",'Major retrofit'!$AD$16,IF(F36="Scenario3PBT9",'Major retrofit'!$AE$16,"")))&amp;IF(F36="Scenario1PBT10",'Major retrofit'!$AF$16,IF(F36="Scenario2PBT10",'Major retrofit'!$AG$16,IF(F36="Scenario3PBT10",'Major retrofit'!$AH$16,"")))&amp;IF(F36="Scenario1PBT11",'Major retrofit'!$AI$16,IF(F36="Scenario2PBT11",'Major retrofit'!$AJ$16,IF(F36="Scenario3PBT11",'Major retrofit'!$AK$16,"")))&amp;IF(F36="Scenario1PBT12",'Major retrofit'!$AL$16,IF(F36="Scenario2PBT12",'Major retrofit'!$AM$16,IF(F36="Scenario3PBT12",'Major retrofit'!$AN$16,"")))&amp;IF(F36="Scenario1PBT13",'Major retrofit'!$AO$16,IF(F36="Scenario2PBT13",'Major retrofit'!$AP$16,IF(F36="Scenario3PBT13",'Major retrofit'!$AQ$16,"")))&amp;IF(F36="Scenario1PBT14",'Major retrofit'!$AR$16,IF(F36="Scenario2PBT14",'Major retrofit'!$AS$16,IF(F36="Scenario3PBT14",'Major retrofit'!$AT$16,"")))&amp;IF(F36="Scenario1PBT15",'Major retrofit'!$AU$16,IF(F36="Scenario2PBT15",'Major retrofit'!$AV$16,IF(F36="Scenario3PBT15",'Major retrofit'!$AW$16,"")))</f>
        <v/>
      </c>
      <c r="J36" s="117">
        <f t="shared" si="14"/>
        <v>0</v>
      </c>
      <c r="K36" s="117" t="str">
        <f>IF(F36="Scenario1PBT1",'Major retrofit'!$E$18,IF(F36="Scenario2PBT1",'Major retrofit'!$F$18,IF(F36="Scenario3PBT1",'Major retrofit'!$G$18,"")))&amp;IF(F36="Scenario1PBT2",'Major retrofit'!$H$18,IF(F36="Scenario2PBT2",'Major retrofit'!$I$18,IF(F36="Scenario3PBT2",'Major retrofit'!$J$18,"")))&amp;IF(F36="Scenario1PBT3",'Major retrofit'!$K$18,IF(F36="Scenario2PBT3",'Major retrofit'!$L$18,IF(F36="Scenario3PBT3",'Major retrofit'!$M$18,"")))&amp;IF(F36="Scenario1PBT4",'Major retrofit'!$N$18,IF(F36="Scenario2PBT4",'Major retrofit'!$O$18,IF(F36="Scenario3PBT4",'Major retrofit'!$P$18,"")))&amp;IF(F36="Scenario1PBT5",'Major retrofit'!$Q$18,IF(F36="Scenario2PBT5",'Major retrofit'!$R$18,IF(F36="Scenario3PBT5",'Major retrofit'!$S$18,"")))&amp;IF(F36="Scenario1PBT6",'Major retrofit'!$T$18,IF(F36="Scenario2PBT6",'Major retrofit'!$U$18,IF(F36="Scenario3PBT6",'Major retrofit'!$V$18,"")))&amp;IF(F36="Scenario1PBT7",'Major retrofit'!$W$18,IF(F36="Scenario2PBT7",'Major retrofit'!$X$18,IF(F36="Scenario3PBT7",'Major retrofit'!$Y$18,"")))&amp;IF(F36="Scenario1PBT8",'Major retrofit'!$Z$18,IF(F36="Scenario2PBT8",'Major retrofit'!$AA$18,IF(F36="Scenario3PBT8",'Major retrofit'!$AB$18,"")))&amp;IF(F36="Scenario1PBT9",'Major retrofit'!$AC$18,IF(F36="Scenario2PBT9",'Major retrofit'!$AD$18,IF(F36="Scenario3PBT9",'Major retrofit'!$AE$18,"")))&amp;IF(F36="Scenario1PBT10",'Major retrofit'!$AF$18,IF(F36="Scenario2PBT10",'Major retrofit'!$AG$18,IF(F36="Scenario3PBT10",'Major retrofit'!$AH$18,"")))&amp;IF(F36="Scenario1PBT11",'Major retrofit'!$AI$18,IF(F36="Scenario2PBT11",'Major retrofit'!$AJ$18,IF(F36="Scenario3PBT11",'Major retrofit'!$AK$18,"")))&amp;IF(F36="Scenario1PBT12",'Major retrofit'!$AL$18,IF(F36="Scenario2PBT12",'Major retrofit'!$AM$18,IF(F36="Scenario3PBT12",'Major retrofit'!$AN$18,"")))&amp;IF(F36="Scenario1PBT13",'Major retrofit'!$AO$18,IF(F36="Scenario2PBT13",'Major retrofit'!$AP$18,IF(F36="Scenario3PBT13",'Major retrofit'!$AQ$18,"")))&amp;IF(F36="Scenario1PBT14",'Major retrofit'!$AR$18,IF(F36="Scenario2PBT14",'Major retrofit'!$AS$18,IF(F36="Scenario3PBT14",'Major retrofit'!$AT$18,"")))&amp;IF(F36="Scenario1PBT15",'Major retrofit'!$AU$18,IF(F36="Scenario2PBT15",'Major retrofit'!$AV$18,IF(F36="Scenario3PBT15",'Major retrofit'!$AW$18,"")))</f>
        <v/>
      </c>
      <c r="L36" s="117">
        <f t="shared" si="15"/>
        <v>0</v>
      </c>
      <c r="M36" s="117" t="str">
        <f>IF(F36="Scenario1PBT1",'Major retrofit'!$E$20,IF(F36="Scenario2PBT1",'Major retrofit'!$F$20,IF(F36="Scenario3PBT1",'Major retrofit'!$G$20,"")))&amp;IF(F36="Scenario1PBT2",'Major retrofit'!$H$20,IF(F36="Scenario2PBT2",'Major retrofit'!$I$20,IF(F36="Scenario3PBT2",'Major retrofit'!$J$20,"")))&amp;IF(F36="Scenario1PBT3",'Major retrofit'!$K$20,IF(F36="Scenario2PBT3",'Major retrofit'!$L$20,IF(F36="Scenario3PBT3",'Major retrofit'!$M$20,"")))&amp;IF(F36="Scenario1PBT4",'Major retrofit'!$N$20,IF(F36="Scenario2PBT4",'Major retrofit'!$O$20,IF(F36="Scenario3PBT4",'Major retrofit'!$P$20,"")))&amp;IF(F36="Scenario1PBT5",'Major retrofit'!$Q$20,IF(F36="Scenario2PBT5",'Major retrofit'!$R$20,IF(F36="Scenario3PBT5",'Major retrofit'!$S$20,"")))&amp;IF(F36="Scenario1PBT6",'Major retrofit'!$T$20,IF(F36="Scenario2PBT6",'Major retrofit'!$U$20,IF(F36="Scenario3PBT6",'Major retrofit'!$V$20,"")))&amp;IF(F36="Scenario1PBT7",'Major retrofit'!$W$20,IF(F36="Scenario2PBT7",'Major retrofit'!$X$20,IF(F36="Scenario3PBT7",'Major retrofit'!$Y$20,"")))&amp;IF(F36="Scenario1PBT8",'Major retrofit'!$Z$20,IF(F36="Scenario2PBT8",'Major retrofit'!$AA$20,IF(F36="Scenario3PBT8",'Major retrofit'!$AB$20,"")))&amp;IF(F36="Scenario1PBT9",'Major retrofit'!$AC$20,IF(F36="Scenario2PBT9",'Major retrofit'!$AD$20,IF(F36="Scenario3PBT9",'Major retrofit'!$AE$20,"")))&amp;IF(F36="Scenario1PBT10",'Major retrofit'!$AF$20,IF(F36="Scenario2PBT10",'Major retrofit'!$AG$20,IF(F36="Scenario3PBT10",'Major retrofit'!$AH$20,"")))&amp;IF(F36="Scenario1PBT11",'Major retrofit'!$AI$20,IF(F36="Scenario2PBT11",'Major retrofit'!$AJ$20,IF(F36="Scenario3PBT11",'Major retrofit'!$AK$20,"")))&amp;IF(F36="Scenario1PBT12",'Major retrofit'!$AL$20,IF(F36="Scenario2PBT12",'Major retrofit'!$AM$20,IF(F36="Scenario3PBT12",'Major retrofit'!$AN$20,"")))&amp;IF(F36="Scenario1PBT13",'Major retrofit'!$AO$20,IF(F36="Scenario2PBT13",'Major retrofit'!$AP$20,IF(F36="Scenario3PBT13",'Major retrofit'!$AQ$20,"")))&amp;IF(F36="Scenario1PBT14",'Major retrofit'!$AR$20,IF(F36="Scenario2PBT14",'Major retrofit'!$AS$20,IF(F36="Scenario3PBT14",'Major retrofit'!$AT$20,"")))&amp;IF(F36="Scenario1PBT15",'Major retrofit'!$AU$20,IF(F36="Scenario2PBT15",'Major retrofit'!$AV$20,IF(F36="Scenario3PBT15",'Major retrofit'!$AW$20,"")))</f>
        <v/>
      </c>
      <c r="N36" s="118">
        <f t="shared" si="16"/>
        <v>0</v>
      </c>
      <c r="O36" s="206" t="str">
        <f>IF(F36="Scenario1PBT1",'Major retrofit'!$E$23,IF(F36="Scenario2PBT1",'Major retrofit'!$F$23,IF(F36="Scenario3PBT1",'Major retrofit'!$G$23,"")))&amp;IF(F36="Scenario1PBT2",'Major retrofit'!$H$23,IF(F36="Scenario2PBT2",'Major retrofit'!$I$23,IF(F36="Scenario3PBT2",'Major retrofit'!$J$23,"")))&amp;IF(F36="Scenario1PBT3",'Major retrofit'!$K$23,IF(F36="Scenario2PBT3",'Major retrofit'!$L$23,IF(F36="Scenario3PBT3",'Major retrofit'!$M$23,"")))&amp;IF(F36="Scenario1PBT4",'Major retrofit'!$N$23,IF(F36="Scenario2PBT4",'Major retrofit'!$O$23,IF(F36="Scenario3PBT4",'Major retrofit'!$P$23,"")))&amp;IF(F36="Scenario1PBT5",'Major retrofit'!$Q$23,IF(F36="Scenario2PBT5",'Major retrofit'!$R$23,IF(F36="Scenario3PBT5",'Major retrofit'!$S$23,"")))&amp;IF(F36="Scenario1PBT6",'Major retrofit'!$T$23,IF(F36="Scenario2PBT6",'Major retrofit'!$U$23,IF(F36="Scenario3PBT6",'Major retrofit'!$V$23,"")))&amp;IF(F36="Scenario1PBT7",'Major retrofit'!$W$23,IF(F36="Scenario2PBT7",'Major retrofit'!$X$23,IF(F36="Scenario3PBT7",'Major retrofit'!$Y$23,"")))&amp;IF(F36="Scenario1PBT8",'Major retrofit'!$Z$23,IF(F36="Scenario2PBT8",'Major retrofit'!$AA$23,IF(F36="Scenario3PBT8",'Major retrofit'!$AB$23,"")))&amp;IF(F36="Scenario1PBT9",'Major retrofit'!$AC$23,IF(F36="Scenario2PBT9",'Major retrofit'!$AD$23,IF(F36="Scenario3PBT9",'Major retrofit'!$AE$23,"")))&amp;IF(F36="Scenario1PBT10",'Major retrofit'!$AF$23,IF(F36="Scenario2PBT10",'Major retrofit'!$AG$23,IF(F36="Scenario3PBT10",'Major retrofit'!$AH$23,"")))&amp;IF(F36="Scenario1PBT11",'Major retrofit'!$AI$23,IF(F36="Scenario2PBT11",'Major retrofit'!$AJ$23,IF(F36="Scenario3PBT11",'Major retrofit'!$AK$23,"")))&amp;IF(F36="Scenario1PBT12",'Major retrofit'!$AL$23,IF(F36="Scenario2PBT12",'Major retrofit'!$AM$23,IF(F36="Scenario3PBT12",'Major retrofit'!$AN$23,"")))&amp;IF(F36="Scenario1PBT13",'Major retrofit'!$AO$23,IF(F36="Scenario2PBT13",'Major retrofit'!$AP$23,IF(F36="Scenario3PBT13",'Major retrofit'!$AQ$23,"")))&amp;IF(F36="Scenario1PBT14",'Major retrofit'!$AR$23,IF(F36="Scenario2PBT14",'Major retrofit'!$AS$23,IF(F36="Scenario3PBT14",'Major retrofit'!$AT$23,"")))&amp;IF(F36="Scenario1PBT15",'Major retrofit'!$AU$23,IF(F36="Scenario2PBT15",'Major retrofit'!$AV$23,IF(F36="Scenario3PBT15",'Major retrofit'!$AW$23,"")))</f>
        <v/>
      </c>
      <c r="P36" s="117">
        <f t="shared" si="17"/>
        <v>0</v>
      </c>
      <c r="Q36" s="117" t="str">
        <f>IF(F36="Scenario1PBT1",'Major retrofit'!$E$25,IF(F36="Scenario2PBT1",'Major retrofit'!$F$25,IF(F36="Scenario3PBT1",'Major retrofit'!$G$25,"")))&amp;IF(F36="Scenario1PBT2",'Major retrofit'!$H$25,IF(F36="Scenario2PBT2",'Major retrofit'!$I$25,IF(F36="Scenario3PBT2",'Major retrofit'!$J$25,"")))&amp;IF(F36="Scenario1PBT3",'Major retrofit'!$K$25,IF(F36="Scenario2PBT3",'Major retrofit'!$L$25,IF(F36="Scenario3PBT3",'Major retrofit'!$M$25,"")))&amp;IF(F36="Scenario1PBT4",'Major retrofit'!$N$25,IF(F36="Scenario2PBT4",'Major retrofit'!$O$25,IF(F36="Scenario3PBT4",'Major retrofit'!$P$25,"")))&amp;IF(F36="Scenario1PBT5",'Major retrofit'!$Q$25,IF(F36="Scenario2PBT5",'Major retrofit'!$R$25,IF(F36="Scenario3PBT5",'Major retrofit'!$S$25,"")))&amp;IF(F36="Scenario1PBT6",'Major retrofit'!$T$25,IF(F36="Scenario2PBT6",'Major retrofit'!$U$25,IF(F36="Scenario3PBT6",'Major retrofit'!$V$25,"")))&amp;IF(F36="Scenario1PBT7",'Major retrofit'!$W$25,IF(F36="Scenario2PBT7",'Major retrofit'!$X$25,IF(F36="Scenario3PBT7",'Major retrofit'!$Y$25,"")))&amp;IF(F36="Scenario1PBT8",'Major retrofit'!$Z$25,IF(F36="Scenario2PBT8",'Major retrofit'!$AA$25,IF(F36="Scenario3PBT8",'Major retrofit'!$AB$25,"")))&amp;IF(F36="Scenario1PBT9",'Major retrofit'!$AC$25,IF(F36="Scenario2PBT9",'Major retrofit'!$AD$25,IF(F36="Scenario3PBT9",'Major retrofit'!$AE$25,"")))&amp;IF(F36="Scenario1PBT10",'Major retrofit'!$AF$25,IF(F36="Scenario2PBT10",'Major retrofit'!$AG$25,IF(F36="Scenario3PBT10",'Major retrofit'!$AH$25,"")))&amp;IF(F36="Scenario1PBT11",'Major retrofit'!$AI$25,IF(F36="Scenario2PBT11",'Major retrofit'!$AJ$25,IF(F36="Scenario3PBT11",'Major retrofit'!$AK$25,"")))&amp;IF(F36="Scenario1PBT12",'Major retrofit'!$AL$25,IF(F36="Scenario2PBT12",'Major retrofit'!$AM$25,IF(F36="Scenario3PBT12",'Major retrofit'!$AN$25,"")))&amp;IF(F36="Scenario1PBT13",'Major retrofit'!$AO$25,IF(F36="Scenario2PBT13",'Major retrofit'!$AP$25,IF(F36="Scenario3PBT13",'Major retrofit'!$AQ$25,"")))&amp;IF(F36="Scenario1PBT14",'Major retrofit'!$AR$25,IF(F36="Scenario2PBT14",'Major retrofit'!$AS$25,IF(F36="Scenario3PBT14",'Major retrofit'!$AT$25,"")))&amp;IF(F36="Scenario1PBT15",'Major retrofit'!$AU$25,IF(F36="Scenario2PBT15",'Major retrofit'!$AV$25,IF(F36="Scenario3PBT15",'Major retrofit'!$AW$25,"")))</f>
        <v/>
      </c>
      <c r="R36" s="117">
        <f t="shared" si="18"/>
        <v>0</v>
      </c>
      <c r="S36" s="117" t="str">
        <f>IF(F36="Scenario1PBT1",'Major retrofit'!$E$27,IF(F36="Scenario2PBT1",'Major retrofit'!$F$27,IF(F36="Scenario3PBT1",'Major retrofit'!$G$27,"")))&amp;IF(F36="Scenario1PBT2",'Major retrofit'!$H$27,IF(F36="Scenario2PBT2",'Major retrofit'!$I$27,IF(F36="Scenario3PBT2",'Major retrofit'!$J$27,"")))&amp;IF(F36="Scenario1PBT3",'Major retrofit'!$K$27,IF(F36="Scenario2PBT3",'Major retrofit'!$L$27,IF(F36="Scenario3PBT3",'Major retrofit'!$M$27,"")))&amp;IF(F36="Scenario1PBT4",'Major retrofit'!$N$27,IF(F36="Scenario2PBT4",'Major retrofit'!$O$27,IF(F36="Scenario3PBT4",'Major retrofit'!$P$27,"")))&amp;IF(F36="Scenario1PBT5",'Major retrofit'!$Q$27,IF(F36="Scenario2PBT5",'Major retrofit'!$R$27,IF(F36="Scenario3PBT5",'Major retrofit'!$S$27,"")))&amp;IF(F36="Scenario1PBT6",'Major retrofit'!$T$27,IF(F36="Scenario2PBT6",'Major retrofit'!$U$27,IF(F36="Scenario3PBT6",'Major retrofit'!$V$27,"")))&amp;IF(F36="Scenario1PBT7",'Major retrofit'!$W$27,IF(F36="Scenario2PBT7",'Major retrofit'!$X$27,IF(F36="Scenario3PBT7",'Major retrofit'!$Y$27,"")))&amp;IF(F36="Scenario1PBT8",'Major retrofit'!$Z$27,IF(F36="Scenario2PBT8",'Major retrofit'!$AA$27,IF(F36="Scenario3PBT8",'Major retrofit'!$AB$27,"")))&amp;IF(F36="Scenario1PBT9",'Major retrofit'!$AC$27,IF(F36="Scenario2PBT9",'Major retrofit'!$AD$27,IF(F36="Scenario3PBT9",'Major retrofit'!$AE$27,"")))&amp;IF(F36="Scenario1PBT10",'Major retrofit'!$AF$27,IF(F36="Scenario2PBT10",'Major retrofit'!$AG$27,IF(F36="Scenario3PBT10",'Major retrofit'!$AH$27,"")))&amp;IF(F36="Scenario1PBT11",'Major retrofit'!$AI$27,IF(F36="Scenario2PBT11",'Major retrofit'!$AJ$27,IF(F36="Scenario3PBT11",'Major retrofit'!$AK$27,"")))&amp;IF(F36="Scenario1PBT12",'Major retrofit'!$AL$27,IF(F36="Scenario2PBT12",'Major retrofit'!$AM$27,IF(F36="Scenario3PBT12",'Major retrofit'!$AN$27,"")))&amp;IF(F36="Scenario1PBT13",'Major retrofit'!$AO$27,IF(F36="Scenario2PBT13",'Major retrofit'!$AP$27,IF(F36="Scenario3PBT13",'Major retrofit'!$AQ$27,"")))&amp;IF(F36="Scenario1PBT14",'Major retrofit'!$AR$27,IF(F36="Scenario2PBT14",'Major retrofit'!$AS$27,IF(F36="Scenario3PBT14",'Major retrofit'!$AT$27,"")))&amp;IF(F36="Scenario1PBT15",'Major retrofit'!$AU$27,IF(F36="Scenario2PBT15",'Major retrofit'!$AV$27,IF(F36="Scenario3PBT15",'Major retrofit'!$AW$27,"")))</f>
        <v/>
      </c>
      <c r="T36" s="207">
        <f t="shared" si="19"/>
        <v>0</v>
      </c>
      <c r="U36" s="206" t="str">
        <f>IF(F36="Scenario1PBT1",'Major retrofit'!$E$38,IF(F36="Scenario2PBT1",'Major retrofit'!$F$38,IF(F36="Scenario3PBT1",'Major retrofit'!$G$38,"")))&amp;IF(F36="Scenario1PBT2",'Major retrofit'!$H$38,IF(F36="Scenario2PBT2",'Major retrofit'!$I$38,IF(F36="Scenario3PBT2",'Major retrofit'!$J$38,"")))&amp;IF(F36="Scenario1PBT3",'Major retrofit'!$K$38,IF(F36="Scenario2PBT3",'Major retrofit'!$L$38,IF(F36="Scenario3PBT3",'Major retrofit'!$M$38,"")))&amp;IF(F36="Scenario1PBT4",'Major retrofit'!$N$38,IF(F36="Scenario2PBT4",'Major retrofit'!$O$38,IF(F36="Scenario3PBT4",'Major retrofit'!$P$38,"")))&amp;IF(F36="Scenario1PBT5",'Major retrofit'!$Q$38,IF(F36="Scenario2PBT5",'Major retrofit'!$R$38,IF(F36="Scenario3PBT5",'Major retrofit'!$S$38,"")))&amp;IF(F36="Scenario1PBT6",'Major retrofit'!$T$38,IF(F36="Scenario2PBT6",'Major retrofit'!$U$38,IF(F36="Scenario3PBT6",'Major retrofit'!$V$38,"")))&amp;IF(F36="Scenario1PBT7",'Major retrofit'!$W$38,IF(F36="Scenario2PBT7",'Major retrofit'!$X$38,IF(F36="Scenario3PBT7",'Major retrofit'!$Y$38,"")))&amp;IF(F36="Scenario1PBT8",'Major retrofit'!$Z$38,IF(F36="Scenario2PBT8",'Major retrofit'!$AA$38,IF(F36="Scenario3PBT8",'Major retrofit'!$AB$38,"")))&amp;IF(F36="Scenario1PBT9",'Major retrofit'!$AC$38,IF(F36="Scenario2PBT9",'Major retrofit'!$AD$38,IF(F36="Scenario3PBT9",'Major retrofit'!$AE$38,"")))&amp;IF(F36="Scenario1PBT10",'Major retrofit'!$AF$38,IF(F36="Scenario2PBT10",'Major retrofit'!$AG$38,IF(F36="Scenario3PBT10",'Major retrofit'!$AH$38,"")))&amp;IF(F36="Scenario1PBT11",'Major retrofit'!$AI$38,IF(F36="Scenario2PBT11",'Major retrofit'!$AJ$38,IF(F36="Scenario3PBT11",'Major retrofit'!$AK$38,"")))&amp;IF(F36="Scenario1PBT12",'Major retrofit'!$AL$38,IF(F36="Scenario2PBT12",'Major retrofit'!$AM$38,IF(F36="Scenario3PBT12",'Major retrofit'!$AN$38,"")))&amp;IF(F36="Scenario1PBT13",'Major retrofit'!$AO$38,IF(F36="Scenario2PBT13",'Major retrofit'!$AP$38,IF(F36="Scenario3PBT13",'Major retrofit'!$AQ$38,"")))&amp;IF(F36="Scenario1PBT14",'Major retrofit'!$AR$38,IF(F36="Scenario2PBT14",'Major retrofit'!$AS$38,IF(F36="Scenario3PBT14",'Major retrofit'!$AT$38,"")))&amp;IF(F36="Scenario1PBT15",'Major retrofit'!$AU$38,IF(F36="Scenario2PBT15",'Major retrofit'!$AV$38,IF(F36="Scenario3PBT15",'Major retrofit'!$AW$38,"")))</f>
        <v/>
      </c>
      <c r="V36" s="117">
        <f t="shared" si="20"/>
        <v>0</v>
      </c>
      <c r="W36" s="117" t="str">
        <f>IF(F36="Scenario1PBT1",'Major retrofit'!$E$40,IF(F36="Scenario2PBT1",'Major retrofit'!$F$40,IF(F36="Scenario3PBT1",'Major retrofit'!$G$40,"")))&amp;IF(F36="Scenario1PBT2",'Major retrofit'!$H$40,IF(F36="Scenario2PBT2",'Major retrofit'!$I$40,IF(F36="Scenario3PBT2",'Major retrofit'!$J$40,"")))&amp;IF(F36="Scenario1PBT3",'Major retrofit'!$K$40,IF(F36="Scenario2PBT3",'Major retrofit'!$L$40,IF(F36="Scenario3PBT3",'Major retrofit'!$M$40,"")))&amp;IF(F36="Scenario1PBT4",'Major retrofit'!$N$40,IF(F36="Scenario2PBT4",'Major retrofit'!$O$40,IF(F36="Scenario3PBT4",'Major retrofit'!$P$40,"")))&amp;IF(F36="Scenario1PBT5",'Major retrofit'!$Q$40,IF(F36="Scenario2PBT5",'Major retrofit'!$R$40,IF(F36="Scenario3PBT5",'Major retrofit'!$S$40,"")))&amp;IF(F36="Scenario1PBT6",'Major retrofit'!$T$40,IF(F36="Scenario2PBT6",'Major retrofit'!$U$40,IF(F36="Scenario3PBT6",'Major retrofit'!$V$40,"")))&amp;IF(F36="Scenario1PBT7",'Major retrofit'!$W$40,IF(F36="Scenario2PBT7",'Major retrofit'!$X$40,IF(F36="Scenario3PBT7",'Major retrofit'!$Y$40,"")))&amp;IF(F36="Scenario1PBT8",'Major retrofit'!$Z$40,IF(F36="Scenario2PBT8",'Major retrofit'!$AA$40,IF(F36="Scenario3PBT8",'Major retrofit'!$AB$40,"")))&amp;IF(F36="Scenario1PBT9",'Major retrofit'!$AC$40,IF(F36="Scenario2PBT9",'Major retrofit'!$AD$40,IF(F36="Scenario3PBT9",'Major retrofit'!$AE$40,"")))&amp;IF(F36="Scenario1PBT10",'Major retrofit'!$AF$40,IF(F36="Scenario2PBT10",'Major retrofit'!$AG$40,IF(F36="Scenario3PBT10",'Major retrofit'!$AH$40,"")))&amp;IF(F36="Scenario1PBT11",'Major retrofit'!$AI$40,IF(F36="Scenario2PBT11",'Major retrofit'!$AJ$40,IF(F36="Scenario3PBT11",'Major retrofit'!$AK$40,"")))&amp;IF(F36="Scenario1PBT12",'Major retrofit'!$AL$40,IF(F36="Scenario2PBT12",'Major retrofit'!$AM$40,IF(F36="Scenario3PBT12",'Major retrofit'!$AN$40,"")))&amp;IF(F36="Scenario1PBT13",'Major retrofit'!$AO$40,IF(F36="Scenario2PBT13",'Major retrofit'!$AP$40,IF(F36="Scenario3PBT13",'Major retrofit'!$AQ$40,"")))&amp;IF(F36="Scenario1PBT14",'Major retrofit'!$AR$40,IF(F36="Scenario2PBT14",'Major retrofit'!$AS$40,IF(F36="Scenario3PBT14",'Major retrofit'!$AT$40,"")))&amp;IF(F36="Scenario1PBT15",'Major retrofit'!$AU$40,IF(F36="Scenario2PBT15",'Major retrofit'!$AV$40,IF(F36="Scenario3PBT15",'Major retrofit'!$AW$40,"")))</f>
        <v/>
      </c>
      <c r="X36" s="117">
        <f t="shared" si="21"/>
        <v>0</v>
      </c>
      <c r="Y36" s="117" t="str">
        <f>IF(F36="Scenario1PBT1",'Major retrofit'!$E$42,IF(F36="Scenario2PBT1",'Major retrofit'!$F$42,IF(F36="Scenario3PBT1",'Major retrofit'!$G$42,"")))&amp;IF(F36="Scenario1PBT2",'Major retrofit'!$H$42,IF(F36="Scenario2PBT2",'Major retrofit'!$I$42,IF(F36="Scenario3PBT2",'Major retrofit'!$J$42,"")))&amp;IF(F36="Scenario1PBT3",'Major retrofit'!$K$42,IF(F36="Scenario2PBT3",'Major retrofit'!$L$42,IF(F36="Scenario3PBT3",'Major retrofit'!$M$42,"")))&amp;IF(F36="Scenario1PBT4",'Major retrofit'!$N$42,IF(F36="Scenario2PBT4",'Major retrofit'!$O$42,IF(F36="Scenario3PBT4",'Major retrofit'!$P$42,"")))&amp;IF(F36="Scenario1PBT5",'Major retrofit'!$Q$42,IF(F36="Scenario2PBT5",'Major retrofit'!$R$42,IF(F36="Scenario3PBT5",'Major retrofit'!$S$42,"")))&amp;IF(F36="Scenario1PBT6",'Major retrofit'!$T$42,IF(F36="Scenario2PBT6",'Major retrofit'!$U$42,IF(F36="Scenario3PBT6",'Major retrofit'!$V$42,"")))&amp;IF(F36="Scenario1PBT7",'Major retrofit'!$W$42,IF(F36="Scenario2PBT7",'Major retrofit'!$X$42,IF(F36="Scenario3PBT7",'Major retrofit'!$Y$42,"")))&amp;IF(F36="Scenario1PBT8",'Major retrofit'!$Z$42,IF(F36="Scenario2PBT8",'Major retrofit'!$AA$42,IF(F36="Scenario3PBT8",'Major retrofit'!$AB$42,"")))&amp;IF(F36="Scenario1PBT9",'Major retrofit'!$AC$42,IF(F36="Scenario2PBT9",'Major retrofit'!$AD$42,IF(F36="Scenario3PBT9",'Major retrofit'!$AE$42,"")))&amp;IF(F36="Scenario1PBT10",'Major retrofit'!$AF$42,IF(F36="Scenario2PBT10",'Major retrofit'!$AG$42,IF(F36="Scenario3PBT10",'Major retrofit'!$AH$42,"")))&amp;IF(F36="Scenario1PBT11",'Major retrofit'!$AI$42,IF(F36="Scenario2PBT11",'Major retrofit'!$AJ$42,IF(F36="Scenario3PBT11",'Major retrofit'!$AK$42,"")))&amp;IF(F36="Scenario1PBT12",'Major retrofit'!$AL$42,IF(F36="Scenario2PBT12",'Major retrofit'!$AM$42,IF(F36="Scenario3PBT12",'Major retrofit'!$AN$42,"")))&amp;IF(F36="Scenario1PBT13",'Major retrofit'!$AO$42,IF(F36="Scenario2PBT13",'Major retrofit'!$AP$42,IF(F36="Scenario3PBT13",'Major retrofit'!$AQ$42,"")))&amp;IF(F36="Scenario1PBT14",'Major retrofit'!$AR$42,IF(F36="Scenario2PBT14",'Major retrofit'!$AS$42,IF(F36="Scenario3PBT14",'Major retrofit'!$AT$42,"")))&amp;IF(F36="Scenario1PBT15",'Major retrofit'!$AU$42,IF(F36="Scenario2PBT15",'Major retrofit'!$AV$42,IF(F36="Scenario3PBT15",'Major retrofit'!$AW$42,"")))</f>
        <v/>
      </c>
      <c r="Z36" s="117">
        <f t="shared" si="22"/>
        <v>0</v>
      </c>
      <c r="AA36" s="178" t="str">
        <f>IF(F36="Scenario1PBT1",'Major retrofit'!$E$101,IF(F36="Scenario2PBT1",'Major retrofit'!$F$101,IF(F36="Scenario3PBT1",'Major retrofit'!$G$101,"")))&amp;IF(F36="Scenario1PBT2",'Major retrofit'!$H$101,IF(F36="Scenario2PBT2",'Major retrofit'!$I$101,IF(F36="Scenario3PBT2",'Major retrofit'!$J$101,"")))&amp;IF(F36="Scenario1PBT3",'Major retrofit'!$K$101,IF(F36="Scenario2PBT3",'Major retrofit'!$L$101,IF(F36="Scenario3PBT3",'Major retrofit'!$M$101,"")))&amp;IF(F36="Scenario1PBT4",'Major retrofit'!$N$101,IF(F36="Scenario2PBT4",'Major retrofit'!$O$101,IF(F36="Scenario3PBT4",'Major retrofit'!$P$101,"")))&amp;IF(F36="Scenario1PBT5",'Major retrofit'!$Q$101,IF(F36="Scenario2PBT5",'Major retrofit'!$R$101,IF(F36="Scenario3PBT5",'Major retrofit'!$S$101,"")))&amp;IF(F36="Scenario1PBT6",'Major retrofit'!$T$101,IF(F36="Scenario2PBT6",'Major retrofit'!$U$101,IF(F36="Scenario3PBT6",'Major retrofit'!$V$101,"")))&amp;IF(F36="Scenario1PBT7",'Major retrofit'!$W$101,IF(F36="Scenario2PBT7",'Major retrofit'!$X$101,IF(F36="Scenario3PBT7",'Major retrofit'!$Y$101,"")))&amp;IF(F36="Scenario1PBT8",'Major retrofit'!$Z$101,IF(F36="Scenario2PBT8",'Major retrofit'!$AA$101,IF(F36="Scenario3PBT8",'Major retrofit'!$AB$101,"")))&amp;IF(F36="Scenario1PBT9",'Major retrofit'!$AC$101,IF(F36="Scenario2PBT9",'Major retrofit'!$AD$101,IF(F36="Scenario3PBT9",'Major retrofit'!$AE$101,"")))&amp;IF(F36="Scenario1PBT10",'Major retrofit'!$AF$101,IF(F36="Scenario2PBT10",'Major retrofit'!$AG$101,IF(F36="Scenario3PBT10",'Major retrofit'!$AH$101,"")))&amp;IF(F36="Scenario1PBT11",'Major retrofit'!$AI$101,IF(F36="Scenario2PBT11",'Major retrofit'!$AJ$101,IF(F36="Scenario3PBT11",'Major retrofit'!$AK$101,"")))&amp;IF(F36="Scenario1PBT12",'Major retrofit'!$AL$101,IF(F36="Scenario2PBT12",'Major retrofit'!$AM$101,IF(F36="Scenario3PBT12",'Major retrofit'!$AN$101,"")))&amp;IF(F36="Scenario1PBT13",'Major retrofit'!$AO$101,IF(F36="Scenario2PBT13",'Major retrofit'!$AP$101,IF(F36="Scenario3PBT13",'Major retrofit'!$AQ$101,"")))&amp;IF(F36="Scenario1PBT14",'Major retrofit'!$AR$101,IF(F36="Scenario2PBT14",'Major retrofit'!$AS$101,IF(F36="Scenario3PBT14",'Major retrofit'!$AT$101,"")))&amp;IF(F36="Scenario1PBT15",'Major retrofit'!$AU$101,IF(F36="Scenario2PBT15",'Major retrofit'!$AV$101,IF(F36="Scenario3PBT15",'Major retrofit'!$AW$101,"")))</f>
        <v/>
      </c>
      <c r="AB36" s="179">
        <f t="shared" si="23"/>
        <v>0</v>
      </c>
      <c r="AC36" s="363" t="str">
        <f t="shared" si="24"/>
        <v/>
      </c>
      <c r="AD36" s="353">
        <f>IF(AC36="",IFERROR('Projection_Base-case'!G37-G36,0),0)</f>
        <v>0</v>
      </c>
      <c r="AE36" s="350">
        <f t="shared" si="0"/>
        <v>0</v>
      </c>
      <c r="AF36" s="361">
        <f>IFERROR(100*AD36/'Projection_Base-case'!G37,0)</f>
        <v>0</v>
      </c>
      <c r="AG36" s="352">
        <f>IF(AC36="",IFERROR('Projection_Base-case'!I37-I36,0),0)</f>
        <v>0</v>
      </c>
      <c r="AH36" s="353">
        <f t="shared" si="1"/>
        <v>0</v>
      </c>
      <c r="AI36" s="361">
        <f>IFERROR(100*AG36/'Projection_Base-case'!I37,0)</f>
        <v>0</v>
      </c>
      <c r="AJ36" s="352">
        <f>IF(AC36="",IFERROR('Projection_Base-case'!K37-K36,0),0)</f>
        <v>0</v>
      </c>
      <c r="AK36" s="353">
        <f t="shared" si="2"/>
        <v>0</v>
      </c>
      <c r="AL36" s="361">
        <f>IFERROR(100*AJ36/'Projection_Base-case'!K37,0)</f>
        <v>0</v>
      </c>
      <c r="AM36" s="352">
        <f>-IF(AC36="",IFERROR('Projection_Base-case'!M37-M36,0),0)</f>
        <v>0</v>
      </c>
      <c r="AN36" s="353">
        <f t="shared" si="3"/>
        <v>0</v>
      </c>
      <c r="AO36" s="354">
        <f>IFERROR(IF('Projection_Base-case'!N37&gt;0,100*AN36/'Projection_Base-case'!N37,100*AN36/N36),0)</f>
        <v>0</v>
      </c>
      <c r="AP36" s="355">
        <f>IF(AC36="",IFERROR('Projection_Base-case'!O37-O36,0),0)</f>
        <v>0</v>
      </c>
      <c r="AQ36" s="356">
        <f t="shared" si="4"/>
        <v>0</v>
      </c>
      <c r="AR36" s="356">
        <f>IFERROR(100*AP36/'Projection_Base-case'!O37,0)</f>
        <v>0</v>
      </c>
      <c r="AS36" s="355">
        <f>IF(AC36="",IFERROR('Projection_Base-case'!Q37-Q36,0),0)</f>
        <v>0</v>
      </c>
      <c r="AT36" s="356">
        <f t="shared" si="5"/>
        <v>0</v>
      </c>
      <c r="AU36" s="356">
        <f>IFERROR(100*AS36/'Projection_Base-case'!Q37,0)</f>
        <v>0</v>
      </c>
      <c r="AV36" s="355">
        <f>IF(AC36="",IFERROR('Projection_Base-case'!S37-S36,0),0)</f>
        <v>0</v>
      </c>
      <c r="AW36" s="356">
        <f t="shared" si="6"/>
        <v>0</v>
      </c>
      <c r="AX36" s="357">
        <f>IFERROR(100*AV36/'Projection_Base-case'!S37,0)</f>
        <v>0</v>
      </c>
      <c r="AY36" s="358">
        <f>IF(AC36="",IFERROR('Projection_Base-case'!U37-U36,0),0)</f>
        <v>0</v>
      </c>
      <c r="AZ36" s="359">
        <f t="shared" si="7"/>
        <v>0</v>
      </c>
      <c r="BA36" s="359">
        <f>IFERROR(100*AY36/'Projection_Base-case'!U37,0)</f>
        <v>0</v>
      </c>
      <c r="BB36" s="358">
        <f>IF(AC36="",IFERROR('Projection_Base-case'!W37-W36,0),0)</f>
        <v>0</v>
      </c>
      <c r="BC36" s="359">
        <f t="shared" si="8"/>
        <v>0</v>
      </c>
      <c r="BD36" s="359">
        <f>IFERROR(100*BB36/'Projection_Base-case'!W37,0)</f>
        <v>0</v>
      </c>
      <c r="BE36" s="358">
        <f>IF(AC36="",IFERROR('Projection_Base-case'!Y37-Y36,0),0)</f>
        <v>0</v>
      </c>
      <c r="BF36" s="359">
        <f t="shared" si="9"/>
        <v>0</v>
      </c>
      <c r="BG36" s="359">
        <f>IFERROR(100*BE36/'Projection_Base-case'!Y37,0)</f>
        <v>0</v>
      </c>
      <c r="BH36" s="359">
        <f t="shared" si="10"/>
        <v>0</v>
      </c>
      <c r="BI36" s="360">
        <f t="shared" si="11"/>
        <v>0</v>
      </c>
    </row>
    <row r="37" spans="1:61">
      <c r="A37" s="205">
        <v>33</v>
      </c>
      <c r="B37" s="347">
        <f>IF('Projection_Base-case'!B38&lt;&gt;"",'Projection_Base-case'!B38,0)</f>
        <v>0</v>
      </c>
      <c r="C37" s="347">
        <f>IF('Projection_Base-case'!C38&lt;&gt;"",'Projection_Base-case'!C38,0)</f>
        <v>0</v>
      </c>
      <c r="D37" s="365">
        <f>IF('Projection_Base-case'!D38&lt;&gt;"",'Projection_Base-case'!D38,0)</f>
        <v>0</v>
      </c>
      <c r="E37" s="322"/>
      <c r="F37" s="367" t="str">
        <f t="shared" si="12"/>
        <v>0</v>
      </c>
      <c r="G37" s="177" t="str">
        <f>IF(F37="Scenario1PBT1",'Major retrofit'!$E$6,IF(F37="Scenario2PBT1",'Major retrofit'!$F$6,IF(F37="Scenario3PBT1",'Major retrofit'!$G$6,"")))&amp;IF(F37="Scenario1PBT2",'Major retrofit'!$H$6,IF(F37="Scenario2PBT2",'Major retrofit'!$I$6,IF(F37="Scenario3PBT2",'Major retrofit'!$J$6,"")))&amp;IF(F37="Scenario1PBT3",'Major retrofit'!$K$6,IF(F37="Scenario2PBT3",'Major retrofit'!$L$6,IF(F37="Scenario3PBT3",'Major retrofit'!$M$6,"")))&amp;IF(F37="Scenario1PBT4",'Major retrofit'!$N$6,IF(F37="Scenario2PBT4",'Major retrofit'!$O$6,IF(F37="Scenario3PBT4",'Major retrofit'!$P$6,"")))&amp;IF(F37="Scenario1PBT5",'Major retrofit'!$Q$6,IF(F37="Scenario2PBT5",'Major retrofit'!$R$6,IF(F37="Scenario3PBT5",'Major retrofit'!$S$6,"")))&amp;IF(F37="Scenario1PBT6",'Major retrofit'!$T$6,IF(F37="Scenario2PBT6",'Major retrofit'!$U$6,IF(F37="Scenario3PBT6",'Major retrofit'!$V$6,"")))&amp;IF(F37="Scenario1PBT7",'Major retrofit'!$W$6,IF(F37="Scenario2PBT7",'Major retrofit'!$X$6,IF(F37="Scenario3PBT7",'Major retrofit'!$Y$6,"")))&amp;IF(F37="Scenario1PBT8",'Major retrofit'!$Z$6,IF(F37="Scenario2PBT8",'Major retrofit'!$AA$6,IF(F37="Scenario3PBT8",'Major retrofit'!$AB$6,"")))&amp;IF(F37="Scenario1PBT9",'Major retrofit'!$AC$6,IF(F37="Scenario2PBT9",'Major retrofit'!$AD$6,IF(F37="Scenario3PBT9",'Major retrofit'!$AE$6,"")))&amp;IF(F37="Scenario1PBT10",'Major retrofit'!$AF$6,IF(F37="Scenario2PBT10",'Major retrofit'!$AG$6,IF(F37="Scenario3PBT10",'Major retrofit'!$AH$6,"")))&amp;IF(F37="Scenario1PBT11",'Major retrofit'!$AI$6,IF(F37="Scenario2PBT11",'Major retrofit'!$AJ$6,IF(F37="Scenario3PBT11",'Major retrofit'!$AK$6,"")))&amp;IF(F37="Scenario1PBT12",'Major retrofit'!$AL$6,IF(F37="Scenario2PBT12",'Major retrofit'!$AM$6,IF(F37="Scenario3PBT12",'Major retrofit'!$AN$6,"")))&amp;IF(F37="Scenario1PBT13",'Major retrofit'!$AO$6,IF(F37="Scenario2PBT13",'Major retrofit'!$AP$6,IF(F37="Scenario3PBT13",'Major retrofit'!$AQ$6,"")))&amp;IF(F37="Scenario1PBT14",'Major retrofit'!$AR$6,IF(F37="Scenario2PBT14",'Major retrofit'!$AS$6,IF(F37="Scenario3PBT14",'Major retrofit'!$AT$6,"")))&amp;IF(F37="Scenario1PBT15",'Major retrofit'!$AU$6,IF(F37="Scenario2PBT15",'Major retrofit'!$AV$6,IF(F37="Scenario3PBT15",'Major retrofit'!$AW$6,"")))</f>
        <v/>
      </c>
      <c r="H37" s="117">
        <f t="shared" si="13"/>
        <v>0</v>
      </c>
      <c r="I37" s="178" t="str">
        <f>IF(F37="Scenario1PBT1",'Major retrofit'!$E$16,IF(F37="Scenario2PBT1",'Major retrofit'!$F$16,IF(F37="Scenario3PBT1",'Major retrofit'!$G$16,"")))&amp;IF(F37="Scenario1PBT2",'Major retrofit'!$H$16,IF(F37="Scenario2PBT2",'Major retrofit'!$I$16,IF(F37="Scenario3PBT2",'Major retrofit'!$J$16,"")))&amp;IF(F37="Scenario1PBT3",'Major retrofit'!$K$16,IF(F37="Scenario2PBT3",'Major retrofit'!$L$16,IF(F37="Scenario3PBT3",'Major retrofit'!$M$16,"")))&amp;IF(F37="Scenario1PBT4",'Major retrofit'!$N$16,IF(F37="Scenario2PBT4",'Major retrofit'!$O$16,IF(F37="Scenario3PBT4",'Major retrofit'!$P$16,"")))&amp;IF(F37="Scenario1PBT5",'Major retrofit'!$Q$16,IF(F37="Scenario2PBT5",'Major retrofit'!$R$16,IF(F37="Scenario3PBT5",'Major retrofit'!$S$16,"")))&amp;IF(F37="Scenario1PBT6",'Major retrofit'!$T$16,IF(F37="Scenario2PBT6",'Major retrofit'!$U$16,IF(F37="Scenario3PBT6",'Major retrofit'!$V$16,"")))&amp;IF(F37="Scenario1PBT7",'Major retrofit'!$W$16,IF(F37="Scenario2PBT7",'Major retrofit'!$X$16,IF(F37="Scenario3PBT7",'Major retrofit'!$Y$16,"")))&amp;IF(F37="Scenario1PBT8",'Major retrofit'!$Z$16,IF(F37="Scenario2PBT8",'Major retrofit'!$AA$16,IF(F37="Scenario3PBT8",'Major retrofit'!$AB$16,"")))&amp;IF(F37="Scenario1PBT9",'Major retrofit'!$AC$16,IF(F37="Scenario2PBT9",'Major retrofit'!$AD$16,IF(F37="Scenario3PBT9",'Major retrofit'!$AE$16,"")))&amp;IF(F37="Scenario1PBT10",'Major retrofit'!$AF$16,IF(F37="Scenario2PBT10",'Major retrofit'!$AG$16,IF(F37="Scenario3PBT10",'Major retrofit'!$AH$16,"")))&amp;IF(F37="Scenario1PBT11",'Major retrofit'!$AI$16,IF(F37="Scenario2PBT11",'Major retrofit'!$AJ$16,IF(F37="Scenario3PBT11",'Major retrofit'!$AK$16,"")))&amp;IF(F37="Scenario1PBT12",'Major retrofit'!$AL$16,IF(F37="Scenario2PBT12",'Major retrofit'!$AM$16,IF(F37="Scenario3PBT12",'Major retrofit'!$AN$16,"")))&amp;IF(F37="Scenario1PBT13",'Major retrofit'!$AO$16,IF(F37="Scenario2PBT13",'Major retrofit'!$AP$16,IF(F37="Scenario3PBT13",'Major retrofit'!$AQ$16,"")))&amp;IF(F37="Scenario1PBT14",'Major retrofit'!$AR$16,IF(F37="Scenario2PBT14",'Major retrofit'!$AS$16,IF(F37="Scenario3PBT14",'Major retrofit'!$AT$16,"")))&amp;IF(F37="Scenario1PBT15",'Major retrofit'!$AU$16,IF(F37="Scenario2PBT15",'Major retrofit'!$AV$16,IF(F37="Scenario3PBT15",'Major retrofit'!$AW$16,"")))</f>
        <v/>
      </c>
      <c r="J37" s="117">
        <f t="shared" si="14"/>
        <v>0</v>
      </c>
      <c r="K37" s="117" t="str">
        <f>IF(F37="Scenario1PBT1",'Major retrofit'!$E$18,IF(F37="Scenario2PBT1",'Major retrofit'!$F$18,IF(F37="Scenario3PBT1",'Major retrofit'!$G$18,"")))&amp;IF(F37="Scenario1PBT2",'Major retrofit'!$H$18,IF(F37="Scenario2PBT2",'Major retrofit'!$I$18,IF(F37="Scenario3PBT2",'Major retrofit'!$J$18,"")))&amp;IF(F37="Scenario1PBT3",'Major retrofit'!$K$18,IF(F37="Scenario2PBT3",'Major retrofit'!$L$18,IF(F37="Scenario3PBT3",'Major retrofit'!$M$18,"")))&amp;IF(F37="Scenario1PBT4",'Major retrofit'!$N$18,IF(F37="Scenario2PBT4",'Major retrofit'!$O$18,IF(F37="Scenario3PBT4",'Major retrofit'!$P$18,"")))&amp;IF(F37="Scenario1PBT5",'Major retrofit'!$Q$18,IF(F37="Scenario2PBT5",'Major retrofit'!$R$18,IF(F37="Scenario3PBT5",'Major retrofit'!$S$18,"")))&amp;IF(F37="Scenario1PBT6",'Major retrofit'!$T$18,IF(F37="Scenario2PBT6",'Major retrofit'!$U$18,IF(F37="Scenario3PBT6",'Major retrofit'!$V$18,"")))&amp;IF(F37="Scenario1PBT7",'Major retrofit'!$W$18,IF(F37="Scenario2PBT7",'Major retrofit'!$X$18,IF(F37="Scenario3PBT7",'Major retrofit'!$Y$18,"")))&amp;IF(F37="Scenario1PBT8",'Major retrofit'!$Z$18,IF(F37="Scenario2PBT8",'Major retrofit'!$AA$18,IF(F37="Scenario3PBT8",'Major retrofit'!$AB$18,"")))&amp;IF(F37="Scenario1PBT9",'Major retrofit'!$AC$18,IF(F37="Scenario2PBT9",'Major retrofit'!$AD$18,IF(F37="Scenario3PBT9",'Major retrofit'!$AE$18,"")))&amp;IF(F37="Scenario1PBT10",'Major retrofit'!$AF$18,IF(F37="Scenario2PBT10",'Major retrofit'!$AG$18,IF(F37="Scenario3PBT10",'Major retrofit'!$AH$18,"")))&amp;IF(F37="Scenario1PBT11",'Major retrofit'!$AI$18,IF(F37="Scenario2PBT11",'Major retrofit'!$AJ$18,IF(F37="Scenario3PBT11",'Major retrofit'!$AK$18,"")))&amp;IF(F37="Scenario1PBT12",'Major retrofit'!$AL$18,IF(F37="Scenario2PBT12",'Major retrofit'!$AM$18,IF(F37="Scenario3PBT12",'Major retrofit'!$AN$18,"")))&amp;IF(F37="Scenario1PBT13",'Major retrofit'!$AO$18,IF(F37="Scenario2PBT13",'Major retrofit'!$AP$18,IF(F37="Scenario3PBT13",'Major retrofit'!$AQ$18,"")))&amp;IF(F37="Scenario1PBT14",'Major retrofit'!$AR$18,IF(F37="Scenario2PBT14",'Major retrofit'!$AS$18,IF(F37="Scenario3PBT14",'Major retrofit'!$AT$18,"")))&amp;IF(F37="Scenario1PBT15",'Major retrofit'!$AU$18,IF(F37="Scenario2PBT15",'Major retrofit'!$AV$18,IF(F37="Scenario3PBT15",'Major retrofit'!$AW$18,"")))</f>
        <v/>
      </c>
      <c r="L37" s="117">
        <f t="shared" si="15"/>
        <v>0</v>
      </c>
      <c r="M37" s="117" t="str">
        <f>IF(F37="Scenario1PBT1",'Major retrofit'!$E$20,IF(F37="Scenario2PBT1",'Major retrofit'!$F$20,IF(F37="Scenario3PBT1",'Major retrofit'!$G$20,"")))&amp;IF(F37="Scenario1PBT2",'Major retrofit'!$H$20,IF(F37="Scenario2PBT2",'Major retrofit'!$I$20,IF(F37="Scenario3PBT2",'Major retrofit'!$J$20,"")))&amp;IF(F37="Scenario1PBT3",'Major retrofit'!$K$20,IF(F37="Scenario2PBT3",'Major retrofit'!$L$20,IF(F37="Scenario3PBT3",'Major retrofit'!$M$20,"")))&amp;IF(F37="Scenario1PBT4",'Major retrofit'!$N$20,IF(F37="Scenario2PBT4",'Major retrofit'!$O$20,IF(F37="Scenario3PBT4",'Major retrofit'!$P$20,"")))&amp;IF(F37="Scenario1PBT5",'Major retrofit'!$Q$20,IF(F37="Scenario2PBT5",'Major retrofit'!$R$20,IF(F37="Scenario3PBT5",'Major retrofit'!$S$20,"")))&amp;IF(F37="Scenario1PBT6",'Major retrofit'!$T$20,IF(F37="Scenario2PBT6",'Major retrofit'!$U$20,IF(F37="Scenario3PBT6",'Major retrofit'!$V$20,"")))&amp;IF(F37="Scenario1PBT7",'Major retrofit'!$W$20,IF(F37="Scenario2PBT7",'Major retrofit'!$X$20,IF(F37="Scenario3PBT7",'Major retrofit'!$Y$20,"")))&amp;IF(F37="Scenario1PBT8",'Major retrofit'!$Z$20,IF(F37="Scenario2PBT8",'Major retrofit'!$AA$20,IF(F37="Scenario3PBT8",'Major retrofit'!$AB$20,"")))&amp;IF(F37="Scenario1PBT9",'Major retrofit'!$AC$20,IF(F37="Scenario2PBT9",'Major retrofit'!$AD$20,IF(F37="Scenario3PBT9",'Major retrofit'!$AE$20,"")))&amp;IF(F37="Scenario1PBT10",'Major retrofit'!$AF$20,IF(F37="Scenario2PBT10",'Major retrofit'!$AG$20,IF(F37="Scenario3PBT10",'Major retrofit'!$AH$20,"")))&amp;IF(F37="Scenario1PBT11",'Major retrofit'!$AI$20,IF(F37="Scenario2PBT11",'Major retrofit'!$AJ$20,IF(F37="Scenario3PBT11",'Major retrofit'!$AK$20,"")))&amp;IF(F37="Scenario1PBT12",'Major retrofit'!$AL$20,IF(F37="Scenario2PBT12",'Major retrofit'!$AM$20,IF(F37="Scenario3PBT12",'Major retrofit'!$AN$20,"")))&amp;IF(F37="Scenario1PBT13",'Major retrofit'!$AO$20,IF(F37="Scenario2PBT13",'Major retrofit'!$AP$20,IF(F37="Scenario3PBT13",'Major retrofit'!$AQ$20,"")))&amp;IF(F37="Scenario1PBT14",'Major retrofit'!$AR$20,IF(F37="Scenario2PBT14",'Major retrofit'!$AS$20,IF(F37="Scenario3PBT14",'Major retrofit'!$AT$20,"")))&amp;IF(F37="Scenario1PBT15",'Major retrofit'!$AU$20,IF(F37="Scenario2PBT15",'Major retrofit'!$AV$20,IF(F37="Scenario3PBT15",'Major retrofit'!$AW$20,"")))</f>
        <v/>
      </c>
      <c r="N37" s="118">
        <f t="shared" si="16"/>
        <v>0</v>
      </c>
      <c r="O37" s="206" t="str">
        <f>IF(F37="Scenario1PBT1",'Major retrofit'!$E$23,IF(F37="Scenario2PBT1",'Major retrofit'!$F$23,IF(F37="Scenario3PBT1",'Major retrofit'!$G$23,"")))&amp;IF(F37="Scenario1PBT2",'Major retrofit'!$H$23,IF(F37="Scenario2PBT2",'Major retrofit'!$I$23,IF(F37="Scenario3PBT2",'Major retrofit'!$J$23,"")))&amp;IF(F37="Scenario1PBT3",'Major retrofit'!$K$23,IF(F37="Scenario2PBT3",'Major retrofit'!$L$23,IF(F37="Scenario3PBT3",'Major retrofit'!$M$23,"")))&amp;IF(F37="Scenario1PBT4",'Major retrofit'!$N$23,IF(F37="Scenario2PBT4",'Major retrofit'!$O$23,IF(F37="Scenario3PBT4",'Major retrofit'!$P$23,"")))&amp;IF(F37="Scenario1PBT5",'Major retrofit'!$Q$23,IF(F37="Scenario2PBT5",'Major retrofit'!$R$23,IF(F37="Scenario3PBT5",'Major retrofit'!$S$23,"")))&amp;IF(F37="Scenario1PBT6",'Major retrofit'!$T$23,IF(F37="Scenario2PBT6",'Major retrofit'!$U$23,IF(F37="Scenario3PBT6",'Major retrofit'!$V$23,"")))&amp;IF(F37="Scenario1PBT7",'Major retrofit'!$W$23,IF(F37="Scenario2PBT7",'Major retrofit'!$X$23,IF(F37="Scenario3PBT7",'Major retrofit'!$Y$23,"")))&amp;IF(F37="Scenario1PBT8",'Major retrofit'!$Z$23,IF(F37="Scenario2PBT8",'Major retrofit'!$AA$23,IF(F37="Scenario3PBT8",'Major retrofit'!$AB$23,"")))&amp;IF(F37="Scenario1PBT9",'Major retrofit'!$AC$23,IF(F37="Scenario2PBT9",'Major retrofit'!$AD$23,IF(F37="Scenario3PBT9",'Major retrofit'!$AE$23,"")))&amp;IF(F37="Scenario1PBT10",'Major retrofit'!$AF$23,IF(F37="Scenario2PBT10",'Major retrofit'!$AG$23,IF(F37="Scenario3PBT10",'Major retrofit'!$AH$23,"")))&amp;IF(F37="Scenario1PBT11",'Major retrofit'!$AI$23,IF(F37="Scenario2PBT11",'Major retrofit'!$AJ$23,IF(F37="Scenario3PBT11",'Major retrofit'!$AK$23,"")))&amp;IF(F37="Scenario1PBT12",'Major retrofit'!$AL$23,IF(F37="Scenario2PBT12",'Major retrofit'!$AM$23,IF(F37="Scenario3PBT12",'Major retrofit'!$AN$23,"")))&amp;IF(F37="Scenario1PBT13",'Major retrofit'!$AO$23,IF(F37="Scenario2PBT13",'Major retrofit'!$AP$23,IF(F37="Scenario3PBT13",'Major retrofit'!$AQ$23,"")))&amp;IF(F37="Scenario1PBT14",'Major retrofit'!$AR$23,IF(F37="Scenario2PBT14",'Major retrofit'!$AS$23,IF(F37="Scenario3PBT14",'Major retrofit'!$AT$23,"")))&amp;IF(F37="Scenario1PBT15",'Major retrofit'!$AU$23,IF(F37="Scenario2PBT15",'Major retrofit'!$AV$23,IF(F37="Scenario3PBT15",'Major retrofit'!$AW$23,"")))</f>
        <v/>
      </c>
      <c r="P37" s="117">
        <f t="shared" si="17"/>
        <v>0</v>
      </c>
      <c r="Q37" s="117" t="str">
        <f>IF(F37="Scenario1PBT1",'Major retrofit'!$E$25,IF(F37="Scenario2PBT1",'Major retrofit'!$F$25,IF(F37="Scenario3PBT1",'Major retrofit'!$G$25,"")))&amp;IF(F37="Scenario1PBT2",'Major retrofit'!$H$25,IF(F37="Scenario2PBT2",'Major retrofit'!$I$25,IF(F37="Scenario3PBT2",'Major retrofit'!$J$25,"")))&amp;IF(F37="Scenario1PBT3",'Major retrofit'!$K$25,IF(F37="Scenario2PBT3",'Major retrofit'!$L$25,IF(F37="Scenario3PBT3",'Major retrofit'!$M$25,"")))&amp;IF(F37="Scenario1PBT4",'Major retrofit'!$N$25,IF(F37="Scenario2PBT4",'Major retrofit'!$O$25,IF(F37="Scenario3PBT4",'Major retrofit'!$P$25,"")))&amp;IF(F37="Scenario1PBT5",'Major retrofit'!$Q$25,IF(F37="Scenario2PBT5",'Major retrofit'!$R$25,IF(F37="Scenario3PBT5",'Major retrofit'!$S$25,"")))&amp;IF(F37="Scenario1PBT6",'Major retrofit'!$T$25,IF(F37="Scenario2PBT6",'Major retrofit'!$U$25,IF(F37="Scenario3PBT6",'Major retrofit'!$V$25,"")))&amp;IF(F37="Scenario1PBT7",'Major retrofit'!$W$25,IF(F37="Scenario2PBT7",'Major retrofit'!$X$25,IF(F37="Scenario3PBT7",'Major retrofit'!$Y$25,"")))&amp;IF(F37="Scenario1PBT8",'Major retrofit'!$Z$25,IF(F37="Scenario2PBT8",'Major retrofit'!$AA$25,IF(F37="Scenario3PBT8",'Major retrofit'!$AB$25,"")))&amp;IF(F37="Scenario1PBT9",'Major retrofit'!$AC$25,IF(F37="Scenario2PBT9",'Major retrofit'!$AD$25,IF(F37="Scenario3PBT9",'Major retrofit'!$AE$25,"")))&amp;IF(F37="Scenario1PBT10",'Major retrofit'!$AF$25,IF(F37="Scenario2PBT10",'Major retrofit'!$AG$25,IF(F37="Scenario3PBT10",'Major retrofit'!$AH$25,"")))&amp;IF(F37="Scenario1PBT11",'Major retrofit'!$AI$25,IF(F37="Scenario2PBT11",'Major retrofit'!$AJ$25,IF(F37="Scenario3PBT11",'Major retrofit'!$AK$25,"")))&amp;IF(F37="Scenario1PBT12",'Major retrofit'!$AL$25,IF(F37="Scenario2PBT12",'Major retrofit'!$AM$25,IF(F37="Scenario3PBT12",'Major retrofit'!$AN$25,"")))&amp;IF(F37="Scenario1PBT13",'Major retrofit'!$AO$25,IF(F37="Scenario2PBT13",'Major retrofit'!$AP$25,IF(F37="Scenario3PBT13",'Major retrofit'!$AQ$25,"")))&amp;IF(F37="Scenario1PBT14",'Major retrofit'!$AR$25,IF(F37="Scenario2PBT14",'Major retrofit'!$AS$25,IF(F37="Scenario3PBT14",'Major retrofit'!$AT$25,"")))&amp;IF(F37="Scenario1PBT15",'Major retrofit'!$AU$25,IF(F37="Scenario2PBT15",'Major retrofit'!$AV$25,IF(F37="Scenario3PBT15",'Major retrofit'!$AW$25,"")))</f>
        <v/>
      </c>
      <c r="R37" s="117">
        <f t="shared" si="18"/>
        <v>0</v>
      </c>
      <c r="S37" s="117" t="str">
        <f>IF(F37="Scenario1PBT1",'Major retrofit'!$E$27,IF(F37="Scenario2PBT1",'Major retrofit'!$F$27,IF(F37="Scenario3PBT1",'Major retrofit'!$G$27,"")))&amp;IF(F37="Scenario1PBT2",'Major retrofit'!$H$27,IF(F37="Scenario2PBT2",'Major retrofit'!$I$27,IF(F37="Scenario3PBT2",'Major retrofit'!$J$27,"")))&amp;IF(F37="Scenario1PBT3",'Major retrofit'!$K$27,IF(F37="Scenario2PBT3",'Major retrofit'!$L$27,IF(F37="Scenario3PBT3",'Major retrofit'!$M$27,"")))&amp;IF(F37="Scenario1PBT4",'Major retrofit'!$N$27,IF(F37="Scenario2PBT4",'Major retrofit'!$O$27,IF(F37="Scenario3PBT4",'Major retrofit'!$P$27,"")))&amp;IF(F37="Scenario1PBT5",'Major retrofit'!$Q$27,IF(F37="Scenario2PBT5",'Major retrofit'!$R$27,IF(F37="Scenario3PBT5",'Major retrofit'!$S$27,"")))&amp;IF(F37="Scenario1PBT6",'Major retrofit'!$T$27,IF(F37="Scenario2PBT6",'Major retrofit'!$U$27,IF(F37="Scenario3PBT6",'Major retrofit'!$V$27,"")))&amp;IF(F37="Scenario1PBT7",'Major retrofit'!$W$27,IF(F37="Scenario2PBT7",'Major retrofit'!$X$27,IF(F37="Scenario3PBT7",'Major retrofit'!$Y$27,"")))&amp;IF(F37="Scenario1PBT8",'Major retrofit'!$Z$27,IF(F37="Scenario2PBT8",'Major retrofit'!$AA$27,IF(F37="Scenario3PBT8",'Major retrofit'!$AB$27,"")))&amp;IF(F37="Scenario1PBT9",'Major retrofit'!$AC$27,IF(F37="Scenario2PBT9",'Major retrofit'!$AD$27,IF(F37="Scenario3PBT9",'Major retrofit'!$AE$27,"")))&amp;IF(F37="Scenario1PBT10",'Major retrofit'!$AF$27,IF(F37="Scenario2PBT10",'Major retrofit'!$AG$27,IF(F37="Scenario3PBT10",'Major retrofit'!$AH$27,"")))&amp;IF(F37="Scenario1PBT11",'Major retrofit'!$AI$27,IF(F37="Scenario2PBT11",'Major retrofit'!$AJ$27,IF(F37="Scenario3PBT11",'Major retrofit'!$AK$27,"")))&amp;IF(F37="Scenario1PBT12",'Major retrofit'!$AL$27,IF(F37="Scenario2PBT12",'Major retrofit'!$AM$27,IF(F37="Scenario3PBT12",'Major retrofit'!$AN$27,"")))&amp;IF(F37="Scenario1PBT13",'Major retrofit'!$AO$27,IF(F37="Scenario2PBT13",'Major retrofit'!$AP$27,IF(F37="Scenario3PBT13",'Major retrofit'!$AQ$27,"")))&amp;IF(F37="Scenario1PBT14",'Major retrofit'!$AR$27,IF(F37="Scenario2PBT14",'Major retrofit'!$AS$27,IF(F37="Scenario3PBT14",'Major retrofit'!$AT$27,"")))&amp;IF(F37="Scenario1PBT15",'Major retrofit'!$AU$27,IF(F37="Scenario2PBT15",'Major retrofit'!$AV$27,IF(F37="Scenario3PBT15",'Major retrofit'!$AW$27,"")))</f>
        <v/>
      </c>
      <c r="T37" s="207">
        <f t="shared" si="19"/>
        <v>0</v>
      </c>
      <c r="U37" s="206" t="str">
        <f>IF(F37="Scenario1PBT1",'Major retrofit'!$E$38,IF(F37="Scenario2PBT1",'Major retrofit'!$F$38,IF(F37="Scenario3PBT1",'Major retrofit'!$G$38,"")))&amp;IF(F37="Scenario1PBT2",'Major retrofit'!$H$38,IF(F37="Scenario2PBT2",'Major retrofit'!$I$38,IF(F37="Scenario3PBT2",'Major retrofit'!$J$38,"")))&amp;IF(F37="Scenario1PBT3",'Major retrofit'!$K$38,IF(F37="Scenario2PBT3",'Major retrofit'!$L$38,IF(F37="Scenario3PBT3",'Major retrofit'!$M$38,"")))&amp;IF(F37="Scenario1PBT4",'Major retrofit'!$N$38,IF(F37="Scenario2PBT4",'Major retrofit'!$O$38,IF(F37="Scenario3PBT4",'Major retrofit'!$P$38,"")))&amp;IF(F37="Scenario1PBT5",'Major retrofit'!$Q$38,IF(F37="Scenario2PBT5",'Major retrofit'!$R$38,IF(F37="Scenario3PBT5",'Major retrofit'!$S$38,"")))&amp;IF(F37="Scenario1PBT6",'Major retrofit'!$T$38,IF(F37="Scenario2PBT6",'Major retrofit'!$U$38,IF(F37="Scenario3PBT6",'Major retrofit'!$V$38,"")))&amp;IF(F37="Scenario1PBT7",'Major retrofit'!$W$38,IF(F37="Scenario2PBT7",'Major retrofit'!$X$38,IF(F37="Scenario3PBT7",'Major retrofit'!$Y$38,"")))&amp;IF(F37="Scenario1PBT8",'Major retrofit'!$Z$38,IF(F37="Scenario2PBT8",'Major retrofit'!$AA$38,IF(F37="Scenario3PBT8",'Major retrofit'!$AB$38,"")))&amp;IF(F37="Scenario1PBT9",'Major retrofit'!$AC$38,IF(F37="Scenario2PBT9",'Major retrofit'!$AD$38,IF(F37="Scenario3PBT9",'Major retrofit'!$AE$38,"")))&amp;IF(F37="Scenario1PBT10",'Major retrofit'!$AF$38,IF(F37="Scenario2PBT10",'Major retrofit'!$AG$38,IF(F37="Scenario3PBT10",'Major retrofit'!$AH$38,"")))&amp;IF(F37="Scenario1PBT11",'Major retrofit'!$AI$38,IF(F37="Scenario2PBT11",'Major retrofit'!$AJ$38,IF(F37="Scenario3PBT11",'Major retrofit'!$AK$38,"")))&amp;IF(F37="Scenario1PBT12",'Major retrofit'!$AL$38,IF(F37="Scenario2PBT12",'Major retrofit'!$AM$38,IF(F37="Scenario3PBT12",'Major retrofit'!$AN$38,"")))&amp;IF(F37="Scenario1PBT13",'Major retrofit'!$AO$38,IF(F37="Scenario2PBT13",'Major retrofit'!$AP$38,IF(F37="Scenario3PBT13",'Major retrofit'!$AQ$38,"")))&amp;IF(F37="Scenario1PBT14",'Major retrofit'!$AR$38,IF(F37="Scenario2PBT14",'Major retrofit'!$AS$38,IF(F37="Scenario3PBT14",'Major retrofit'!$AT$38,"")))&amp;IF(F37="Scenario1PBT15",'Major retrofit'!$AU$38,IF(F37="Scenario2PBT15",'Major retrofit'!$AV$38,IF(F37="Scenario3PBT15",'Major retrofit'!$AW$38,"")))</f>
        <v/>
      </c>
      <c r="V37" s="117">
        <f t="shared" si="20"/>
        <v>0</v>
      </c>
      <c r="W37" s="117" t="str">
        <f>IF(F37="Scenario1PBT1",'Major retrofit'!$E$40,IF(F37="Scenario2PBT1",'Major retrofit'!$F$40,IF(F37="Scenario3PBT1",'Major retrofit'!$G$40,"")))&amp;IF(F37="Scenario1PBT2",'Major retrofit'!$H$40,IF(F37="Scenario2PBT2",'Major retrofit'!$I$40,IF(F37="Scenario3PBT2",'Major retrofit'!$J$40,"")))&amp;IF(F37="Scenario1PBT3",'Major retrofit'!$K$40,IF(F37="Scenario2PBT3",'Major retrofit'!$L$40,IF(F37="Scenario3PBT3",'Major retrofit'!$M$40,"")))&amp;IF(F37="Scenario1PBT4",'Major retrofit'!$N$40,IF(F37="Scenario2PBT4",'Major retrofit'!$O$40,IF(F37="Scenario3PBT4",'Major retrofit'!$P$40,"")))&amp;IF(F37="Scenario1PBT5",'Major retrofit'!$Q$40,IF(F37="Scenario2PBT5",'Major retrofit'!$R$40,IF(F37="Scenario3PBT5",'Major retrofit'!$S$40,"")))&amp;IF(F37="Scenario1PBT6",'Major retrofit'!$T$40,IF(F37="Scenario2PBT6",'Major retrofit'!$U$40,IF(F37="Scenario3PBT6",'Major retrofit'!$V$40,"")))&amp;IF(F37="Scenario1PBT7",'Major retrofit'!$W$40,IF(F37="Scenario2PBT7",'Major retrofit'!$X$40,IF(F37="Scenario3PBT7",'Major retrofit'!$Y$40,"")))&amp;IF(F37="Scenario1PBT8",'Major retrofit'!$Z$40,IF(F37="Scenario2PBT8",'Major retrofit'!$AA$40,IF(F37="Scenario3PBT8",'Major retrofit'!$AB$40,"")))&amp;IF(F37="Scenario1PBT9",'Major retrofit'!$AC$40,IF(F37="Scenario2PBT9",'Major retrofit'!$AD$40,IF(F37="Scenario3PBT9",'Major retrofit'!$AE$40,"")))&amp;IF(F37="Scenario1PBT10",'Major retrofit'!$AF$40,IF(F37="Scenario2PBT10",'Major retrofit'!$AG$40,IF(F37="Scenario3PBT10",'Major retrofit'!$AH$40,"")))&amp;IF(F37="Scenario1PBT11",'Major retrofit'!$AI$40,IF(F37="Scenario2PBT11",'Major retrofit'!$AJ$40,IF(F37="Scenario3PBT11",'Major retrofit'!$AK$40,"")))&amp;IF(F37="Scenario1PBT12",'Major retrofit'!$AL$40,IF(F37="Scenario2PBT12",'Major retrofit'!$AM$40,IF(F37="Scenario3PBT12",'Major retrofit'!$AN$40,"")))&amp;IF(F37="Scenario1PBT13",'Major retrofit'!$AO$40,IF(F37="Scenario2PBT13",'Major retrofit'!$AP$40,IF(F37="Scenario3PBT13",'Major retrofit'!$AQ$40,"")))&amp;IF(F37="Scenario1PBT14",'Major retrofit'!$AR$40,IF(F37="Scenario2PBT14",'Major retrofit'!$AS$40,IF(F37="Scenario3PBT14",'Major retrofit'!$AT$40,"")))&amp;IF(F37="Scenario1PBT15",'Major retrofit'!$AU$40,IF(F37="Scenario2PBT15",'Major retrofit'!$AV$40,IF(F37="Scenario3PBT15",'Major retrofit'!$AW$40,"")))</f>
        <v/>
      </c>
      <c r="X37" s="117">
        <f t="shared" si="21"/>
        <v>0</v>
      </c>
      <c r="Y37" s="117" t="str">
        <f>IF(F37="Scenario1PBT1",'Major retrofit'!$E$42,IF(F37="Scenario2PBT1",'Major retrofit'!$F$42,IF(F37="Scenario3PBT1",'Major retrofit'!$G$42,"")))&amp;IF(F37="Scenario1PBT2",'Major retrofit'!$H$42,IF(F37="Scenario2PBT2",'Major retrofit'!$I$42,IF(F37="Scenario3PBT2",'Major retrofit'!$J$42,"")))&amp;IF(F37="Scenario1PBT3",'Major retrofit'!$K$42,IF(F37="Scenario2PBT3",'Major retrofit'!$L$42,IF(F37="Scenario3PBT3",'Major retrofit'!$M$42,"")))&amp;IF(F37="Scenario1PBT4",'Major retrofit'!$N$42,IF(F37="Scenario2PBT4",'Major retrofit'!$O$42,IF(F37="Scenario3PBT4",'Major retrofit'!$P$42,"")))&amp;IF(F37="Scenario1PBT5",'Major retrofit'!$Q$42,IF(F37="Scenario2PBT5",'Major retrofit'!$R$42,IF(F37="Scenario3PBT5",'Major retrofit'!$S$42,"")))&amp;IF(F37="Scenario1PBT6",'Major retrofit'!$T$42,IF(F37="Scenario2PBT6",'Major retrofit'!$U$42,IF(F37="Scenario3PBT6",'Major retrofit'!$V$42,"")))&amp;IF(F37="Scenario1PBT7",'Major retrofit'!$W$42,IF(F37="Scenario2PBT7",'Major retrofit'!$X$42,IF(F37="Scenario3PBT7",'Major retrofit'!$Y$42,"")))&amp;IF(F37="Scenario1PBT8",'Major retrofit'!$Z$42,IF(F37="Scenario2PBT8",'Major retrofit'!$AA$42,IF(F37="Scenario3PBT8",'Major retrofit'!$AB$42,"")))&amp;IF(F37="Scenario1PBT9",'Major retrofit'!$AC$42,IF(F37="Scenario2PBT9",'Major retrofit'!$AD$42,IF(F37="Scenario3PBT9",'Major retrofit'!$AE$42,"")))&amp;IF(F37="Scenario1PBT10",'Major retrofit'!$AF$42,IF(F37="Scenario2PBT10",'Major retrofit'!$AG$42,IF(F37="Scenario3PBT10",'Major retrofit'!$AH$42,"")))&amp;IF(F37="Scenario1PBT11",'Major retrofit'!$AI$42,IF(F37="Scenario2PBT11",'Major retrofit'!$AJ$42,IF(F37="Scenario3PBT11",'Major retrofit'!$AK$42,"")))&amp;IF(F37="Scenario1PBT12",'Major retrofit'!$AL$42,IF(F37="Scenario2PBT12",'Major retrofit'!$AM$42,IF(F37="Scenario3PBT12",'Major retrofit'!$AN$42,"")))&amp;IF(F37="Scenario1PBT13",'Major retrofit'!$AO$42,IF(F37="Scenario2PBT13",'Major retrofit'!$AP$42,IF(F37="Scenario3PBT13",'Major retrofit'!$AQ$42,"")))&amp;IF(F37="Scenario1PBT14",'Major retrofit'!$AR$42,IF(F37="Scenario2PBT14",'Major retrofit'!$AS$42,IF(F37="Scenario3PBT14",'Major retrofit'!$AT$42,"")))&amp;IF(F37="Scenario1PBT15",'Major retrofit'!$AU$42,IF(F37="Scenario2PBT15",'Major retrofit'!$AV$42,IF(F37="Scenario3PBT15",'Major retrofit'!$AW$42,"")))</f>
        <v/>
      </c>
      <c r="Z37" s="117">
        <f t="shared" si="22"/>
        <v>0</v>
      </c>
      <c r="AA37" s="178" t="str">
        <f>IF(F37="Scenario1PBT1",'Major retrofit'!$E$101,IF(F37="Scenario2PBT1",'Major retrofit'!$F$101,IF(F37="Scenario3PBT1",'Major retrofit'!$G$101,"")))&amp;IF(F37="Scenario1PBT2",'Major retrofit'!$H$101,IF(F37="Scenario2PBT2",'Major retrofit'!$I$101,IF(F37="Scenario3PBT2",'Major retrofit'!$J$101,"")))&amp;IF(F37="Scenario1PBT3",'Major retrofit'!$K$101,IF(F37="Scenario2PBT3",'Major retrofit'!$L$101,IF(F37="Scenario3PBT3",'Major retrofit'!$M$101,"")))&amp;IF(F37="Scenario1PBT4",'Major retrofit'!$N$101,IF(F37="Scenario2PBT4",'Major retrofit'!$O$101,IF(F37="Scenario3PBT4",'Major retrofit'!$P$101,"")))&amp;IF(F37="Scenario1PBT5",'Major retrofit'!$Q$101,IF(F37="Scenario2PBT5",'Major retrofit'!$R$101,IF(F37="Scenario3PBT5",'Major retrofit'!$S$101,"")))&amp;IF(F37="Scenario1PBT6",'Major retrofit'!$T$101,IF(F37="Scenario2PBT6",'Major retrofit'!$U$101,IF(F37="Scenario3PBT6",'Major retrofit'!$V$101,"")))&amp;IF(F37="Scenario1PBT7",'Major retrofit'!$W$101,IF(F37="Scenario2PBT7",'Major retrofit'!$X$101,IF(F37="Scenario3PBT7",'Major retrofit'!$Y$101,"")))&amp;IF(F37="Scenario1PBT8",'Major retrofit'!$Z$101,IF(F37="Scenario2PBT8",'Major retrofit'!$AA$101,IF(F37="Scenario3PBT8",'Major retrofit'!$AB$101,"")))&amp;IF(F37="Scenario1PBT9",'Major retrofit'!$AC$101,IF(F37="Scenario2PBT9",'Major retrofit'!$AD$101,IF(F37="Scenario3PBT9",'Major retrofit'!$AE$101,"")))&amp;IF(F37="Scenario1PBT10",'Major retrofit'!$AF$101,IF(F37="Scenario2PBT10",'Major retrofit'!$AG$101,IF(F37="Scenario3PBT10",'Major retrofit'!$AH$101,"")))&amp;IF(F37="Scenario1PBT11",'Major retrofit'!$AI$101,IF(F37="Scenario2PBT11",'Major retrofit'!$AJ$101,IF(F37="Scenario3PBT11",'Major retrofit'!$AK$101,"")))&amp;IF(F37="Scenario1PBT12",'Major retrofit'!$AL$101,IF(F37="Scenario2PBT12",'Major retrofit'!$AM$101,IF(F37="Scenario3PBT12",'Major retrofit'!$AN$101,"")))&amp;IF(F37="Scenario1PBT13",'Major retrofit'!$AO$101,IF(F37="Scenario2PBT13",'Major retrofit'!$AP$101,IF(F37="Scenario3PBT13",'Major retrofit'!$AQ$101,"")))&amp;IF(F37="Scenario1PBT14",'Major retrofit'!$AR$101,IF(F37="Scenario2PBT14",'Major retrofit'!$AS$101,IF(F37="Scenario3PBT14",'Major retrofit'!$AT$101,"")))&amp;IF(F37="Scenario1PBT15",'Major retrofit'!$AU$101,IF(F37="Scenario2PBT15",'Major retrofit'!$AV$101,IF(F37="Scenario3PBT15",'Major retrofit'!$AW$101,"")))</f>
        <v/>
      </c>
      <c r="AB37" s="179">
        <f t="shared" si="23"/>
        <v>0</v>
      </c>
      <c r="AC37" s="363" t="str">
        <f t="shared" si="24"/>
        <v/>
      </c>
      <c r="AD37" s="353">
        <f>IF(AC37="",IFERROR('Projection_Base-case'!G38-G37,0),0)</f>
        <v>0</v>
      </c>
      <c r="AE37" s="350">
        <f t="shared" ref="AE37:AE68" si="25">IFERROR(AD37*C37,0)</f>
        <v>0</v>
      </c>
      <c r="AF37" s="361">
        <f>IFERROR(100*AD37/'Projection_Base-case'!G38,0)</f>
        <v>0</v>
      </c>
      <c r="AG37" s="352">
        <f>IF(AC37="",IFERROR('Projection_Base-case'!I38-I37,0),0)</f>
        <v>0</v>
      </c>
      <c r="AH37" s="353">
        <f t="shared" ref="AH37:AH68" si="26">IFERROR(AG37*C37,0)</f>
        <v>0</v>
      </c>
      <c r="AI37" s="361">
        <f>IFERROR(100*AG37/'Projection_Base-case'!I38,0)</f>
        <v>0</v>
      </c>
      <c r="AJ37" s="352">
        <f>IF(AC37="",IFERROR('Projection_Base-case'!K38-K37,0),0)</f>
        <v>0</v>
      </c>
      <c r="AK37" s="353">
        <f t="shared" ref="AK37:AK68" si="27">IFERROR(AJ37*C37,0)</f>
        <v>0</v>
      </c>
      <c r="AL37" s="361">
        <f>IFERROR(100*AJ37/'Projection_Base-case'!K38,0)</f>
        <v>0</v>
      </c>
      <c r="AM37" s="352">
        <f>-IF(AC37="",IFERROR('Projection_Base-case'!M38-M37,0),0)</f>
        <v>0</v>
      </c>
      <c r="AN37" s="353">
        <f t="shared" ref="AN37:AN68" si="28">IFERROR(AM37*C37,0)</f>
        <v>0</v>
      </c>
      <c r="AO37" s="354">
        <f>IFERROR(IF('Projection_Base-case'!N38&gt;0,100*AN37/'Projection_Base-case'!N38,100*AN37/N37),0)</f>
        <v>0</v>
      </c>
      <c r="AP37" s="355">
        <f>IF(AC37="",IFERROR('Projection_Base-case'!O38-O37,0),0)</f>
        <v>0</v>
      </c>
      <c r="AQ37" s="356">
        <f t="shared" ref="AQ37:AQ68" si="29">IFERROR(AP37*C37,0)</f>
        <v>0</v>
      </c>
      <c r="AR37" s="356">
        <f>IFERROR(100*AP37/'Projection_Base-case'!O38,0)</f>
        <v>0</v>
      </c>
      <c r="AS37" s="355">
        <f>IF(AC37="",IFERROR('Projection_Base-case'!Q38-Q37,0),0)</f>
        <v>0</v>
      </c>
      <c r="AT37" s="356">
        <f t="shared" ref="AT37:AT68" si="30">IFERROR(AS37*C37,0)</f>
        <v>0</v>
      </c>
      <c r="AU37" s="356">
        <f>IFERROR(100*AS37/'Projection_Base-case'!Q38,0)</f>
        <v>0</v>
      </c>
      <c r="AV37" s="355">
        <f>IF(AC37="",IFERROR('Projection_Base-case'!S38-S37,0),0)</f>
        <v>0</v>
      </c>
      <c r="AW37" s="356">
        <f t="shared" ref="AW37:AW68" si="31">IFERROR(AV37*C37,0)</f>
        <v>0</v>
      </c>
      <c r="AX37" s="357">
        <f>IFERROR(100*AV37/'Projection_Base-case'!S38,0)</f>
        <v>0</v>
      </c>
      <c r="AY37" s="358">
        <f>IF(AC37="",IFERROR('Projection_Base-case'!U38-U37,0),0)</f>
        <v>0</v>
      </c>
      <c r="AZ37" s="359">
        <f t="shared" ref="AZ37:AZ68" si="32">IFERROR(AY37*C37,0)</f>
        <v>0</v>
      </c>
      <c r="BA37" s="359">
        <f>IFERROR(100*AY37/'Projection_Base-case'!U38,0)</f>
        <v>0</v>
      </c>
      <c r="BB37" s="358">
        <f>IF(AC37="",IFERROR('Projection_Base-case'!W38-W37,0),0)</f>
        <v>0</v>
      </c>
      <c r="BC37" s="359">
        <f t="shared" ref="BC37:BC68" si="33">IFERROR(BB37*C37,0)</f>
        <v>0</v>
      </c>
      <c r="BD37" s="359">
        <f>IFERROR(100*BB37/'Projection_Base-case'!W38,0)</f>
        <v>0</v>
      </c>
      <c r="BE37" s="358">
        <f>IF(AC37="",IFERROR('Projection_Base-case'!Y38-Y37,0),0)</f>
        <v>0</v>
      </c>
      <c r="BF37" s="359">
        <f t="shared" ref="BF37:BF68" si="34">IFERROR(BE37*C37,0)</f>
        <v>0</v>
      </c>
      <c r="BG37" s="359">
        <f>IFERROR(100*BE37/'Projection_Base-case'!Y38,0)</f>
        <v>0</v>
      </c>
      <c r="BH37" s="359">
        <f t="shared" ref="BH37:BH68" si="35">IFERROR(AB37/AZ37,0)</f>
        <v>0</v>
      </c>
      <c r="BI37" s="360">
        <f t="shared" ref="BI37:BI68" si="36">IFERROR(AB37/AE37,0)</f>
        <v>0</v>
      </c>
    </row>
    <row r="38" spans="1:61">
      <c r="A38" s="205">
        <v>34</v>
      </c>
      <c r="B38" s="347">
        <f>IF('Projection_Base-case'!B39&lt;&gt;"",'Projection_Base-case'!B39,0)</f>
        <v>0</v>
      </c>
      <c r="C38" s="347">
        <f>IF('Projection_Base-case'!C39&lt;&gt;"",'Projection_Base-case'!C39,0)</f>
        <v>0</v>
      </c>
      <c r="D38" s="365">
        <f>IF('Projection_Base-case'!D39&lt;&gt;"",'Projection_Base-case'!D39,0)</f>
        <v>0</v>
      </c>
      <c r="E38" s="322"/>
      <c r="F38" s="367" t="str">
        <f t="shared" si="12"/>
        <v>0</v>
      </c>
      <c r="G38" s="177" t="str">
        <f>IF(F38="Scenario1PBT1",'Major retrofit'!$E$6,IF(F38="Scenario2PBT1",'Major retrofit'!$F$6,IF(F38="Scenario3PBT1",'Major retrofit'!$G$6,"")))&amp;IF(F38="Scenario1PBT2",'Major retrofit'!$H$6,IF(F38="Scenario2PBT2",'Major retrofit'!$I$6,IF(F38="Scenario3PBT2",'Major retrofit'!$J$6,"")))&amp;IF(F38="Scenario1PBT3",'Major retrofit'!$K$6,IF(F38="Scenario2PBT3",'Major retrofit'!$L$6,IF(F38="Scenario3PBT3",'Major retrofit'!$M$6,"")))&amp;IF(F38="Scenario1PBT4",'Major retrofit'!$N$6,IF(F38="Scenario2PBT4",'Major retrofit'!$O$6,IF(F38="Scenario3PBT4",'Major retrofit'!$P$6,"")))&amp;IF(F38="Scenario1PBT5",'Major retrofit'!$Q$6,IF(F38="Scenario2PBT5",'Major retrofit'!$R$6,IF(F38="Scenario3PBT5",'Major retrofit'!$S$6,"")))&amp;IF(F38="Scenario1PBT6",'Major retrofit'!$T$6,IF(F38="Scenario2PBT6",'Major retrofit'!$U$6,IF(F38="Scenario3PBT6",'Major retrofit'!$V$6,"")))&amp;IF(F38="Scenario1PBT7",'Major retrofit'!$W$6,IF(F38="Scenario2PBT7",'Major retrofit'!$X$6,IF(F38="Scenario3PBT7",'Major retrofit'!$Y$6,"")))&amp;IF(F38="Scenario1PBT8",'Major retrofit'!$Z$6,IF(F38="Scenario2PBT8",'Major retrofit'!$AA$6,IF(F38="Scenario3PBT8",'Major retrofit'!$AB$6,"")))&amp;IF(F38="Scenario1PBT9",'Major retrofit'!$AC$6,IF(F38="Scenario2PBT9",'Major retrofit'!$AD$6,IF(F38="Scenario3PBT9",'Major retrofit'!$AE$6,"")))&amp;IF(F38="Scenario1PBT10",'Major retrofit'!$AF$6,IF(F38="Scenario2PBT10",'Major retrofit'!$AG$6,IF(F38="Scenario3PBT10",'Major retrofit'!$AH$6,"")))&amp;IF(F38="Scenario1PBT11",'Major retrofit'!$AI$6,IF(F38="Scenario2PBT11",'Major retrofit'!$AJ$6,IF(F38="Scenario3PBT11",'Major retrofit'!$AK$6,"")))&amp;IF(F38="Scenario1PBT12",'Major retrofit'!$AL$6,IF(F38="Scenario2PBT12",'Major retrofit'!$AM$6,IF(F38="Scenario3PBT12",'Major retrofit'!$AN$6,"")))&amp;IF(F38="Scenario1PBT13",'Major retrofit'!$AO$6,IF(F38="Scenario2PBT13",'Major retrofit'!$AP$6,IF(F38="Scenario3PBT13",'Major retrofit'!$AQ$6,"")))&amp;IF(F38="Scenario1PBT14",'Major retrofit'!$AR$6,IF(F38="Scenario2PBT14",'Major retrofit'!$AS$6,IF(F38="Scenario3PBT14",'Major retrofit'!$AT$6,"")))&amp;IF(F38="Scenario1PBT15",'Major retrofit'!$AU$6,IF(F38="Scenario2PBT15",'Major retrofit'!$AV$6,IF(F38="Scenario3PBT15",'Major retrofit'!$AW$6,"")))</f>
        <v/>
      </c>
      <c r="H38" s="117">
        <f t="shared" si="13"/>
        <v>0</v>
      </c>
      <c r="I38" s="178" t="str">
        <f>IF(F38="Scenario1PBT1",'Major retrofit'!$E$16,IF(F38="Scenario2PBT1",'Major retrofit'!$F$16,IF(F38="Scenario3PBT1",'Major retrofit'!$G$16,"")))&amp;IF(F38="Scenario1PBT2",'Major retrofit'!$H$16,IF(F38="Scenario2PBT2",'Major retrofit'!$I$16,IF(F38="Scenario3PBT2",'Major retrofit'!$J$16,"")))&amp;IF(F38="Scenario1PBT3",'Major retrofit'!$K$16,IF(F38="Scenario2PBT3",'Major retrofit'!$L$16,IF(F38="Scenario3PBT3",'Major retrofit'!$M$16,"")))&amp;IF(F38="Scenario1PBT4",'Major retrofit'!$N$16,IF(F38="Scenario2PBT4",'Major retrofit'!$O$16,IF(F38="Scenario3PBT4",'Major retrofit'!$P$16,"")))&amp;IF(F38="Scenario1PBT5",'Major retrofit'!$Q$16,IF(F38="Scenario2PBT5",'Major retrofit'!$R$16,IF(F38="Scenario3PBT5",'Major retrofit'!$S$16,"")))&amp;IF(F38="Scenario1PBT6",'Major retrofit'!$T$16,IF(F38="Scenario2PBT6",'Major retrofit'!$U$16,IF(F38="Scenario3PBT6",'Major retrofit'!$V$16,"")))&amp;IF(F38="Scenario1PBT7",'Major retrofit'!$W$16,IF(F38="Scenario2PBT7",'Major retrofit'!$X$16,IF(F38="Scenario3PBT7",'Major retrofit'!$Y$16,"")))&amp;IF(F38="Scenario1PBT8",'Major retrofit'!$Z$16,IF(F38="Scenario2PBT8",'Major retrofit'!$AA$16,IF(F38="Scenario3PBT8",'Major retrofit'!$AB$16,"")))&amp;IF(F38="Scenario1PBT9",'Major retrofit'!$AC$16,IF(F38="Scenario2PBT9",'Major retrofit'!$AD$16,IF(F38="Scenario3PBT9",'Major retrofit'!$AE$16,"")))&amp;IF(F38="Scenario1PBT10",'Major retrofit'!$AF$16,IF(F38="Scenario2PBT10",'Major retrofit'!$AG$16,IF(F38="Scenario3PBT10",'Major retrofit'!$AH$16,"")))&amp;IF(F38="Scenario1PBT11",'Major retrofit'!$AI$16,IF(F38="Scenario2PBT11",'Major retrofit'!$AJ$16,IF(F38="Scenario3PBT11",'Major retrofit'!$AK$16,"")))&amp;IF(F38="Scenario1PBT12",'Major retrofit'!$AL$16,IF(F38="Scenario2PBT12",'Major retrofit'!$AM$16,IF(F38="Scenario3PBT12",'Major retrofit'!$AN$16,"")))&amp;IF(F38="Scenario1PBT13",'Major retrofit'!$AO$16,IF(F38="Scenario2PBT13",'Major retrofit'!$AP$16,IF(F38="Scenario3PBT13",'Major retrofit'!$AQ$16,"")))&amp;IF(F38="Scenario1PBT14",'Major retrofit'!$AR$16,IF(F38="Scenario2PBT14",'Major retrofit'!$AS$16,IF(F38="Scenario3PBT14",'Major retrofit'!$AT$16,"")))&amp;IF(F38="Scenario1PBT15",'Major retrofit'!$AU$16,IF(F38="Scenario2PBT15",'Major retrofit'!$AV$16,IF(F38="Scenario3PBT15",'Major retrofit'!$AW$16,"")))</f>
        <v/>
      </c>
      <c r="J38" s="117">
        <f t="shared" si="14"/>
        <v>0</v>
      </c>
      <c r="K38" s="117" t="str">
        <f>IF(F38="Scenario1PBT1",'Major retrofit'!$E$18,IF(F38="Scenario2PBT1",'Major retrofit'!$F$18,IF(F38="Scenario3PBT1",'Major retrofit'!$G$18,"")))&amp;IF(F38="Scenario1PBT2",'Major retrofit'!$H$18,IF(F38="Scenario2PBT2",'Major retrofit'!$I$18,IF(F38="Scenario3PBT2",'Major retrofit'!$J$18,"")))&amp;IF(F38="Scenario1PBT3",'Major retrofit'!$K$18,IF(F38="Scenario2PBT3",'Major retrofit'!$L$18,IF(F38="Scenario3PBT3",'Major retrofit'!$M$18,"")))&amp;IF(F38="Scenario1PBT4",'Major retrofit'!$N$18,IF(F38="Scenario2PBT4",'Major retrofit'!$O$18,IF(F38="Scenario3PBT4",'Major retrofit'!$P$18,"")))&amp;IF(F38="Scenario1PBT5",'Major retrofit'!$Q$18,IF(F38="Scenario2PBT5",'Major retrofit'!$R$18,IF(F38="Scenario3PBT5",'Major retrofit'!$S$18,"")))&amp;IF(F38="Scenario1PBT6",'Major retrofit'!$T$18,IF(F38="Scenario2PBT6",'Major retrofit'!$U$18,IF(F38="Scenario3PBT6",'Major retrofit'!$V$18,"")))&amp;IF(F38="Scenario1PBT7",'Major retrofit'!$W$18,IF(F38="Scenario2PBT7",'Major retrofit'!$X$18,IF(F38="Scenario3PBT7",'Major retrofit'!$Y$18,"")))&amp;IF(F38="Scenario1PBT8",'Major retrofit'!$Z$18,IF(F38="Scenario2PBT8",'Major retrofit'!$AA$18,IF(F38="Scenario3PBT8",'Major retrofit'!$AB$18,"")))&amp;IF(F38="Scenario1PBT9",'Major retrofit'!$AC$18,IF(F38="Scenario2PBT9",'Major retrofit'!$AD$18,IF(F38="Scenario3PBT9",'Major retrofit'!$AE$18,"")))&amp;IF(F38="Scenario1PBT10",'Major retrofit'!$AF$18,IF(F38="Scenario2PBT10",'Major retrofit'!$AG$18,IF(F38="Scenario3PBT10",'Major retrofit'!$AH$18,"")))&amp;IF(F38="Scenario1PBT11",'Major retrofit'!$AI$18,IF(F38="Scenario2PBT11",'Major retrofit'!$AJ$18,IF(F38="Scenario3PBT11",'Major retrofit'!$AK$18,"")))&amp;IF(F38="Scenario1PBT12",'Major retrofit'!$AL$18,IF(F38="Scenario2PBT12",'Major retrofit'!$AM$18,IF(F38="Scenario3PBT12",'Major retrofit'!$AN$18,"")))&amp;IF(F38="Scenario1PBT13",'Major retrofit'!$AO$18,IF(F38="Scenario2PBT13",'Major retrofit'!$AP$18,IF(F38="Scenario3PBT13",'Major retrofit'!$AQ$18,"")))&amp;IF(F38="Scenario1PBT14",'Major retrofit'!$AR$18,IF(F38="Scenario2PBT14",'Major retrofit'!$AS$18,IF(F38="Scenario3PBT14",'Major retrofit'!$AT$18,"")))&amp;IF(F38="Scenario1PBT15",'Major retrofit'!$AU$18,IF(F38="Scenario2PBT15",'Major retrofit'!$AV$18,IF(F38="Scenario3PBT15",'Major retrofit'!$AW$18,"")))</f>
        <v/>
      </c>
      <c r="L38" s="117">
        <f t="shared" si="15"/>
        <v>0</v>
      </c>
      <c r="M38" s="117" t="str">
        <f>IF(F38="Scenario1PBT1",'Major retrofit'!$E$20,IF(F38="Scenario2PBT1",'Major retrofit'!$F$20,IF(F38="Scenario3PBT1",'Major retrofit'!$G$20,"")))&amp;IF(F38="Scenario1PBT2",'Major retrofit'!$H$20,IF(F38="Scenario2PBT2",'Major retrofit'!$I$20,IF(F38="Scenario3PBT2",'Major retrofit'!$J$20,"")))&amp;IF(F38="Scenario1PBT3",'Major retrofit'!$K$20,IF(F38="Scenario2PBT3",'Major retrofit'!$L$20,IF(F38="Scenario3PBT3",'Major retrofit'!$M$20,"")))&amp;IF(F38="Scenario1PBT4",'Major retrofit'!$N$20,IF(F38="Scenario2PBT4",'Major retrofit'!$O$20,IF(F38="Scenario3PBT4",'Major retrofit'!$P$20,"")))&amp;IF(F38="Scenario1PBT5",'Major retrofit'!$Q$20,IF(F38="Scenario2PBT5",'Major retrofit'!$R$20,IF(F38="Scenario3PBT5",'Major retrofit'!$S$20,"")))&amp;IF(F38="Scenario1PBT6",'Major retrofit'!$T$20,IF(F38="Scenario2PBT6",'Major retrofit'!$U$20,IF(F38="Scenario3PBT6",'Major retrofit'!$V$20,"")))&amp;IF(F38="Scenario1PBT7",'Major retrofit'!$W$20,IF(F38="Scenario2PBT7",'Major retrofit'!$X$20,IF(F38="Scenario3PBT7",'Major retrofit'!$Y$20,"")))&amp;IF(F38="Scenario1PBT8",'Major retrofit'!$Z$20,IF(F38="Scenario2PBT8",'Major retrofit'!$AA$20,IF(F38="Scenario3PBT8",'Major retrofit'!$AB$20,"")))&amp;IF(F38="Scenario1PBT9",'Major retrofit'!$AC$20,IF(F38="Scenario2PBT9",'Major retrofit'!$AD$20,IF(F38="Scenario3PBT9",'Major retrofit'!$AE$20,"")))&amp;IF(F38="Scenario1PBT10",'Major retrofit'!$AF$20,IF(F38="Scenario2PBT10",'Major retrofit'!$AG$20,IF(F38="Scenario3PBT10",'Major retrofit'!$AH$20,"")))&amp;IF(F38="Scenario1PBT11",'Major retrofit'!$AI$20,IF(F38="Scenario2PBT11",'Major retrofit'!$AJ$20,IF(F38="Scenario3PBT11",'Major retrofit'!$AK$20,"")))&amp;IF(F38="Scenario1PBT12",'Major retrofit'!$AL$20,IF(F38="Scenario2PBT12",'Major retrofit'!$AM$20,IF(F38="Scenario3PBT12",'Major retrofit'!$AN$20,"")))&amp;IF(F38="Scenario1PBT13",'Major retrofit'!$AO$20,IF(F38="Scenario2PBT13",'Major retrofit'!$AP$20,IF(F38="Scenario3PBT13",'Major retrofit'!$AQ$20,"")))&amp;IF(F38="Scenario1PBT14",'Major retrofit'!$AR$20,IF(F38="Scenario2PBT14",'Major retrofit'!$AS$20,IF(F38="Scenario3PBT14",'Major retrofit'!$AT$20,"")))&amp;IF(F38="Scenario1PBT15",'Major retrofit'!$AU$20,IF(F38="Scenario2PBT15",'Major retrofit'!$AV$20,IF(F38="Scenario3PBT15",'Major retrofit'!$AW$20,"")))</f>
        <v/>
      </c>
      <c r="N38" s="118">
        <f t="shared" si="16"/>
        <v>0</v>
      </c>
      <c r="O38" s="206" t="str">
        <f>IF(F38="Scenario1PBT1",'Major retrofit'!$E$23,IF(F38="Scenario2PBT1",'Major retrofit'!$F$23,IF(F38="Scenario3PBT1",'Major retrofit'!$G$23,"")))&amp;IF(F38="Scenario1PBT2",'Major retrofit'!$H$23,IF(F38="Scenario2PBT2",'Major retrofit'!$I$23,IF(F38="Scenario3PBT2",'Major retrofit'!$J$23,"")))&amp;IF(F38="Scenario1PBT3",'Major retrofit'!$K$23,IF(F38="Scenario2PBT3",'Major retrofit'!$L$23,IF(F38="Scenario3PBT3",'Major retrofit'!$M$23,"")))&amp;IF(F38="Scenario1PBT4",'Major retrofit'!$N$23,IF(F38="Scenario2PBT4",'Major retrofit'!$O$23,IF(F38="Scenario3PBT4",'Major retrofit'!$P$23,"")))&amp;IF(F38="Scenario1PBT5",'Major retrofit'!$Q$23,IF(F38="Scenario2PBT5",'Major retrofit'!$R$23,IF(F38="Scenario3PBT5",'Major retrofit'!$S$23,"")))&amp;IF(F38="Scenario1PBT6",'Major retrofit'!$T$23,IF(F38="Scenario2PBT6",'Major retrofit'!$U$23,IF(F38="Scenario3PBT6",'Major retrofit'!$V$23,"")))&amp;IF(F38="Scenario1PBT7",'Major retrofit'!$W$23,IF(F38="Scenario2PBT7",'Major retrofit'!$X$23,IF(F38="Scenario3PBT7",'Major retrofit'!$Y$23,"")))&amp;IF(F38="Scenario1PBT8",'Major retrofit'!$Z$23,IF(F38="Scenario2PBT8",'Major retrofit'!$AA$23,IF(F38="Scenario3PBT8",'Major retrofit'!$AB$23,"")))&amp;IF(F38="Scenario1PBT9",'Major retrofit'!$AC$23,IF(F38="Scenario2PBT9",'Major retrofit'!$AD$23,IF(F38="Scenario3PBT9",'Major retrofit'!$AE$23,"")))&amp;IF(F38="Scenario1PBT10",'Major retrofit'!$AF$23,IF(F38="Scenario2PBT10",'Major retrofit'!$AG$23,IF(F38="Scenario3PBT10",'Major retrofit'!$AH$23,"")))&amp;IF(F38="Scenario1PBT11",'Major retrofit'!$AI$23,IF(F38="Scenario2PBT11",'Major retrofit'!$AJ$23,IF(F38="Scenario3PBT11",'Major retrofit'!$AK$23,"")))&amp;IF(F38="Scenario1PBT12",'Major retrofit'!$AL$23,IF(F38="Scenario2PBT12",'Major retrofit'!$AM$23,IF(F38="Scenario3PBT12",'Major retrofit'!$AN$23,"")))&amp;IF(F38="Scenario1PBT13",'Major retrofit'!$AO$23,IF(F38="Scenario2PBT13",'Major retrofit'!$AP$23,IF(F38="Scenario3PBT13",'Major retrofit'!$AQ$23,"")))&amp;IF(F38="Scenario1PBT14",'Major retrofit'!$AR$23,IF(F38="Scenario2PBT14",'Major retrofit'!$AS$23,IF(F38="Scenario3PBT14",'Major retrofit'!$AT$23,"")))&amp;IF(F38="Scenario1PBT15",'Major retrofit'!$AU$23,IF(F38="Scenario2PBT15",'Major retrofit'!$AV$23,IF(F38="Scenario3PBT15",'Major retrofit'!$AW$23,"")))</f>
        <v/>
      </c>
      <c r="P38" s="117">
        <f t="shared" si="17"/>
        <v>0</v>
      </c>
      <c r="Q38" s="117" t="str">
        <f>IF(F38="Scenario1PBT1",'Major retrofit'!$E$25,IF(F38="Scenario2PBT1",'Major retrofit'!$F$25,IF(F38="Scenario3PBT1",'Major retrofit'!$G$25,"")))&amp;IF(F38="Scenario1PBT2",'Major retrofit'!$H$25,IF(F38="Scenario2PBT2",'Major retrofit'!$I$25,IF(F38="Scenario3PBT2",'Major retrofit'!$J$25,"")))&amp;IF(F38="Scenario1PBT3",'Major retrofit'!$K$25,IF(F38="Scenario2PBT3",'Major retrofit'!$L$25,IF(F38="Scenario3PBT3",'Major retrofit'!$M$25,"")))&amp;IF(F38="Scenario1PBT4",'Major retrofit'!$N$25,IF(F38="Scenario2PBT4",'Major retrofit'!$O$25,IF(F38="Scenario3PBT4",'Major retrofit'!$P$25,"")))&amp;IF(F38="Scenario1PBT5",'Major retrofit'!$Q$25,IF(F38="Scenario2PBT5",'Major retrofit'!$R$25,IF(F38="Scenario3PBT5",'Major retrofit'!$S$25,"")))&amp;IF(F38="Scenario1PBT6",'Major retrofit'!$T$25,IF(F38="Scenario2PBT6",'Major retrofit'!$U$25,IF(F38="Scenario3PBT6",'Major retrofit'!$V$25,"")))&amp;IF(F38="Scenario1PBT7",'Major retrofit'!$W$25,IF(F38="Scenario2PBT7",'Major retrofit'!$X$25,IF(F38="Scenario3PBT7",'Major retrofit'!$Y$25,"")))&amp;IF(F38="Scenario1PBT8",'Major retrofit'!$Z$25,IF(F38="Scenario2PBT8",'Major retrofit'!$AA$25,IF(F38="Scenario3PBT8",'Major retrofit'!$AB$25,"")))&amp;IF(F38="Scenario1PBT9",'Major retrofit'!$AC$25,IF(F38="Scenario2PBT9",'Major retrofit'!$AD$25,IF(F38="Scenario3PBT9",'Major retrofit'!$AE$25,"")))&amp;IF(F38="Scenario1PBT10",'Major retrofit'!$AF$25,IF(F38="Scenario2PBT10",'Major retrofit'!$AG$25,IF(F38="Scenario3PBT10",'Major retrofit'!$AH$25,"")))&amp;IF(F38="Scenario1PBT11",'Major retrofit'!$AI$25,IF(F38="Scenario2PBT11",'Major retrofit'!$AJ$25,IF(F38="Scenario3PBT11",'Major retrofit'!$AK$25,"")))&amp;IF(F38="Scenario1PBT12",'Major retrofit'!$AL$25,IF(F38="Scenario2PBT12",'Major retrofit'!$AM$25,IF(F38="Scenario3PBT12",'Major retrofit'!$AN$25,"")))&amp;IF(F38="Scenario1PBT13",'Major retrofit'!$AO$25,IF(F38="Scenario2PBT13",'Major retrofit'!$AP$25,IF(F38="Scenario3PBT13",'Major retrofit'!$AQ$25,"")))&amp;IF(F38="Scenario1PBT14",'Major retrofit'!$AR$25,IF(F38="Scenario2PBT14",'Major retrofit'!$AS$25,IF(F38="Scenario3PBT14",'Major retrofit'!$AT$25,"")))&amp;IF(F38="Scenario1PBT15",'Major retrofit'!$AU$25,IF(F38="Scenario2PBT15",'Major retrofit'!$AV$25,IF(F38="Scenario3PBT15",'Major retrofit'!$AW$25,"")))</f>
        <v/>
      </c>
      <c r="R38" s="117">
        <f t="shared" si="18"/>
        <v>0</v>
      </c>
      <c r="S38" s="117" t="str">
        <f>IF(F38="Scenario1PBT1",'Major retrofit'!$E$27,IF(F38="Scenario2PBT1",'Major retrofit'!$F$27,IF(F38="Scenario3PBT1",'Major retrofit'!$G$27,"")))&amp;IF(F38="Scenario1PBT2",'Major retrofit'!$H$27,IF(F38="Scenario2PBT2",'Major retrofit'!$I$27,IF(F38="Scenario3PBT2",'Major retrofit'!$J$27,"")))&amp;IF(F38="Scenario1PBT3",'Major retrofit'!$K$27,IF(F38="Scenario2PBT3",'Major retrofit'!$L$27,IF(F38="Scenario3PBT3",'Major retrofit'!$M$27,"")))&amp;IF(F38="Scenario1PBT4",'Major retrofit'!$N$27,IF(F38="Scenario2PBT4",'Major retrofit'!$O$27,IF(F38="Scenario3PBT4",'Major retrofit'!$P$27,"")))&amp;IF(F38="Scenario1PBT5",'Major retrofit'!$Q$27,IF(F38="Scenario2PBT5",'Major retrofit'!$R$27,IF(F38="Scenario3PBT5",'Major retrofit'!$S$27,"")))&amp;IF(F38="Scenario1PBT6",'Major retrofit'!$T$27,IF(F38="Scenario2PBT6",'Major retrofit'!$U$27,IF(F38="Scenario3PBT6",'Major retrofit'!$V$27,"")))&amp;IF(F38="Scenario1PBT7",'Major retrofit'!$W$27,IF(F38="Scenario2PBT7",'Major retrofit'!$X$27,IF(F38="Scenario3PBT7",'Major retrofit'!$Y$27,"")))&amp;IF(F38="Scenario1PBT8",'Major retrofit'!$Z$27,IF(F38="Scenario2PBT8",'Major retrofit'!$AA$27,IF(F38="Scenario3PBT8",'Major retrofit'!$AB$27,"")))&amp;IF(F38="Scenario1PBT9",'Major retrofit'!$AC$27,IF(F38="Scenario2PBT9",'Major retrofit'!$AD$27,IF(F38="Scenario3PBT9",'Major retrofit'!$AE$27,"")))&amp;IF(F38="Scenario1PBT10",'Major retrofit'!$AF$27,IF(F38="Scenario2PBT10",'Major retrofit'!$AG$27,IF(F38="Scenario3PBT10",'Major retrofit'!$AH$27,"")))&amp;IF(F38="Scenario1PBT11",'Major retrofit'!$AI$27,IF(F38="Scenario2PBT11",'Major retrofit'!$AJ$27,IF(F38="Scenario3PBT11",'Major retrofit'!$AK$27,"")))&amp;IF(F38="Scenario1PBT12",'Major retrofit'!$AL$27,IF(F38="Scenario2PBT12",'Major retrofit'!$AM$27,IF(F38="Scenario3PBT12",'Major retrofit'!$AN$27,"")))&amp;IF(F38="Scenario1PBT13",'Major retrofit'!$AO$27,IF(F38="Scenario2PBT13",'Major retrofit'!$AP$27,IF(F38="Scenario3PBT13",'Major retrofit'!$AQ$27,"")))&amp;IF(F38="Scenario1PBT14",'Major retrofit'!$AR$27,IF(F38="Scenario2PBT14",'Major retrofit'!$AS$27,IF(F38="Scenario3PBT14",'Major retrofit'!$AT$27,"")))&amp;IF(F38="Scenario1PBT15",'Major retrofit'!$AU$27,IF(F38="Scenario2PBT15",'Major retrofit'!$AV$27,IF(F38="Scenario3PBT15",'Major retrofit'!$AW$27,"")))</f>
        <v/>
      </c>
      <c r="T38" s="207">
        <f t="shared" si="19"/>
        <v>0</v>
      </c>
      <c r="U38" s="206" t="str">
        <f>IF(F38="Scenario1PBT1",'Major retrofit'!$E$38,IF(F38="Scenario2PBT1",'Major retrofit'!$F$38,IF(F38="Scenario3PBT1",'Major retrofit'!$G$38,"")))&amp;IF(F38="Scenario1PBT2",'Major retrofit'!$H$38,IF(F38="Scenario2PBT2",'Major retrofit'!$I$38,IF(F38="Scenario3PBT2",'Major retrofit'!$J$38,"")))&amp;IF(F38="Scenario1PBT3",'Major retrofit'!$K$38,IF(F38="Scenario2PBT3",'Major retrofit'!$L$38,IF(F38="Scenario3PBT3",'Major retrofit'!$M$38,"")))&amp;IF(F38="Scenario1PBT4",'Major retrofit'!$N$38,IF(F38="Scenario2PBT4",'Major retrofit'!$O$38,IF(F38="Scenario3PBT4",'Major retrofit'!$P$38,"")))&amp;IF(F38="Scenario1PBT5",'Major retrofit'!$Q$38,IF(F38="Scenario2PBT5",'Major retrofit'!$R$38,IF(F38="Scenario3PBT5",'Major retrofit'!$S$38,"")))&amp;IF(F38="Scenario1PBT6",'Major retrofit'!$T$38,IF(F38="Scenario2PBT6",'Major retrofit'!$U$38,IF(F38="Scenario3PBT6",'Major retrofit'!$V$38,"")))&amp;IF(F38="Scenario1PBT7",'Major retrofit'!$W$38,IF(F38="Scenario2PBT7",'Major retrofit'!$X$38,IF(F38="Scenario3PBT7",'Major retrofit'!$Y$38,"")))&amp;IF(F38="Scenario1PBT8",'Major retrofit'!$Z$38,IF(F38="Scenario2PBT8",'Major retrofit'!$AA$38,IF(F38="Scenario3PBT8",'Major retrofit'!$AB$38,"")))&amp;IF(F38="Scenario1PBT9",'Major retrofit'!$AC$38,IF(F38="Scenario2PBT9",'Major retrofit'!$AD$38,IF(F38="Scenario3PBT9",'Major retrofit'!$AE$38,"")))&amp;IF(F38="Scenario1PBT10",'Major retrofit'!$AF$38,IF(F38="Scenario2PBT10",'Major retrofit'!$AG$38,IF(F38="Scenario3PBT10",'Major retrofit'!$AH$38,"")))&amp;IF(F38="Scenario1PBT11",'Major retrofit'!$AI$38,IF(F38="Scenario2PBT11",'Major retrofit'!$AJ$38,IF(F38="Scenario3PBT11",'Major retrofit'!$AK$38,"")))&amp;IF(F38="Scenario1PBT12",'Major retrofit'!$AL$38,IF(F38="Scenario2PBT12",'Major retrofit'!$AM$38,IF(F38="Scenario3PBT12",'Major retrofit'!$AN$38,"")))&amp;IF(F38="Scenario1PBT13",'Major retrofit'!$AO$38,IF(F38="Scenario2PBT13",'Major retrofit'!$AP$38,IF(F38="Scenario3PBT13",'Major retrofit'!$AQ$38,"")))&amp;IF(F38="Scenario1PBT14",'Major retrofit'!$AR$38,IF(F38="Scenario2PBT14",'Major retrofit'!$AS$38,IF(F38="Scenario3PBT14",'Major retrofit'!$AT$38,"")))&amp;IF(F38="Scenario1PBT15",'Major retrofit'!$AU$38,IF(F38="Scenario2PBT15",'Major retrofit'!$AV$38,IF(F38="Scenario3PBT15",'Major retrofit'!$AW$38,"")))</f>
        <v/>
      </c>
      <c r="V38" s="117">
        <f t="shared" si="20"/>
        <v>0</v>
      </c>
      <c r="W38" s="117" t="str">
        <f>IF(F38="Scenario1PBT1",'Major retrofit'!$E$40,IF(F38="Scenario2PBT1",'Major retrofit'!$F$40,IF(F38="Scenario3PBT1",'Major retrofit'!$G$40,"")))&amp;IF(F38="Scenario1PBT2",'Major retrofit'!$H$40,IF(F38="Scenario2PBT2",'Major retrofit'!$I$40,IF(F38="Scenario3PBT2",'Major retrofit'!$J$40,"")))&amp;IF(F38="Scenario1PBT3",'Major retrofit'!$K$40,IF(F38="Scenario2PBT3",'Major retrofit'!$L$40,IF(F38="Scenario3PBT3",'Major retrofit'!$M$40,"")))&amp;IF(F38="Scenario1PBT4",'Major retrofit'!$N$40,IF(F38="Scenario2PBT4",'Major retrofit'!$O$40,IF(F38="Scenario3PBT4",'Major retrofit'!$P$40,"")))&amp;IF(F38="Scenario1PBT5",'Major retrofit'!$Q$40,IF(F38="Scenario2PBT5",'Major retrofit'!$R$40,IF(F38="Scenario3PBT5",'Major retrofit'!$S$40,"")))&amp;IF(F38="Scenario1PBT6",'Major retrofit'!$T$40,IF(F38="Scenario2PBT6",'Major retrofit'!$U$40,IF(F38="Scenario3PBT6",'Major retrofit'!$V$40,"")))&amp;IF(F38="Scenario1PBT7",'Major retrofit'!$W$40,IF(F38="Scenario2PBT7",'Major retrofit'!$X$40,IF(F38="Scenario3PBT7",'Major retrofit'!$Y$40,"")))&amp;IF(F38="Scenario1PBT8",'Major retrofit'!$Z$40,IF(F38="Scenario2PBT8",'Major retrofit'!$AA$40,IF(F38="Scenario3PBT8",'Major retrofit'!$AB$40,"")))&amp;IF(F38="Scenario1PBT9",'Major retrofit'!$AC$40,IF(F38="Scenario2PBT9",'Major retrofit'!$AD$40,IF(F38="Scenario3PBT9",'Major retrofit'!$AE$40,"")))&amp;IF(F38="Scenario1PBT10",'Major retrofit'!$AF$40,IF(F38="Scenario2PBT10",'Major retrofit'!$AG$40,IF(F38="Scenario3PBT10",'Major retrofit'!$AH$40,"")))&amp;IF(F38="Scenario1PBT11",'Major retrofit'!$AI$40,IF(F38="Scenario2PBT11",'Major retrofit'!$AJ$40,IF(F38="Scenario3PBT11",'Major retrofit'!$AK$40,"")))&amp;IF(F38="Scenario1PBT12",'Major retrofit'!$AL$40,IF(F38="Scenario2PBT12",'Major retrofit'!$AM$40,IF(F38="Scenario3PBT12",'Major retrofit'!$AN$40,"")))&amp;IF(F38="Scenario1PBT13",'Major retrofit'!$AO$40,IF(F38="Scenario2PBT13",'Major retrofit'!$AP$40,IF(F38="Scenario3PBT13",'Major retrofit'!$AQ$40,"")))&amp;IF(F38="Scenario1PBT14",'Major retrofit'!$AR$40,IF(F38="Scenario2PBT14",'Major retrofit'!$AS$40,IF(F38="Scenario3PBT14",'Major retrofit'!$AT$40,"")))&amp;IF(F38="Scenario1PBT15",'Major retrofit'!$AU$40,IF(F38="Scenario2PBT15",'Major retrofit'!$AV$40,IF(F38="Scenario3PBT15",'Major retrofit'!$AW$40,"")))</f>
        <v/>
      </c>
      <c r="X38" s="117">
        <f t="shared" si="21"/>
        <v>0</v>
      </c>
      <c r="Y38" s="117" t="str">
        <f>IF(F38="Scenario1PBT1",'Major retrofit'!$E$42,IF(F38="Scenario2PBT1",'Major retrofit'!$F$42,IF(F38="Scenario3PBT1",'Major retrofit'!$G$42,"")))&amp;IF(F38="Scenario1PBT2",'Major retrofit'!$H$42,IF(F38="Scenario2PBT2",'Major retrofit'!$I$42,IF(F38="Scenario3PBT2",'Major retrofit'!$J$42,"")))&amp;IF(F38="Scenario1PBT3",'Major retrofit'!$K$42,IF(F38="Scenario2PBT3",'Major retrofit'!$L$42,IF(F38="Scenario3PBT3",'Major retrofit'!$M$42,"")))&amp;IF(F38="Scenario1PBT4",'Major retrofit'!$N$42,IF(F38="Scenario2PBT4",'Major retrofit'!$O$42,IF(F38="Scenario3PBT4",'Major retrofit'!$P$42,"")))&amp;IF(F38="Scenario1PBT5",'Major retrofit'!$Q$42,IF(F38="Scenario2PBT5",'Major retrofit'!$R$42,IF(F38="Scenario3PBT5",'Major retrofit'!$S$42,"")))&amp;IF(F38="Scenario1PBT6",'Major retrofit'!$T$42,IF(F38="Scenario2PBT6",'Major retrofit'!$U$42,IF(F38="Scenario3PBT6",'Major retrofit'!$V$42,"")))&amp;IF(F38="Scenario1PBT7",'Major retrofit'!$W$42,IF(F38="Scenario2PBT7",'Major retrofit'!$X$42,IF(F38="Scenario3PBT7",'Major retrofit'!$Y$42,"")))&amp;IF(F38="Scenario1PBT8",'Major retrofit'!$Z$42,IF(F38="Scenario2PBT8",'Major retrofit'!$AA$42,IF(F38="Scenario3PBT8",'Major retrofit'!$AB$42,"")))&amp;IF(F38="Scenario1PBT9",'Major retrofit'!$AC$42,IF(F38="Scenario2PBT9",'Major retrofit'!$AD$42,IF(F38="Scenario3PBT9",'Major retrofit'!$AE$42,"")))&amp;IF(F38="Scenario1PBT10",'Major retrofit'!$AF$42,IF(F38="Scenario2PBT10",'Major retrofit'!$AG$42,IF(F38="Scenario3PBT10",'Major retrofit'!$AH$42,"")))&amp;IF(F38="Scenario1PBT11",'Major retrofit'!$AI$42,IF(F38="Scenario2PBT11",'Major retrofit'!$AJ$42,IF(F38="Scenario3PBT11",'Major retrofit'!$AK$42,"")))&amp;IF(F38="Scenario1PBT12",'Major retrofit'!$AL$42,IF(F38="Scenario2PBT12",'Major retrofit'!$AM$42,IF(F38="Scenario3PBT12",'Major retrofit'!$AN$42,"")))&amp;IF(F38="Scenario1PBT13",'Major retrofit'!$AO$42,IF(F38="Scenario2PBT13",'Major retrofit'!$AP$42,IF(F38="Scenario3PBT13",'Major retrofit'!$AQ$42,"")))&amp;IF(F38="Scenario1PBT14",'Major retrofit'!$AR$42,IF(F38="Scenario2PBT14",'Major retrofit'!$AS$42,IF(F38="Scenario3PBT14",'Major retrofit'!$AT$42,"")))&amp;IF(F38="Scenario1PBT15",'Major retrofit'!$AU$42,IF(F38="Scenario2PBT15",'Major retrofit'!$AV$42,IF(F38="Scenario3PBT15",'Major retrofit'!$AW$42,"")))</f>
        <v/>
      </c>
      <c r="Z38" s="117">
        <f t="shared" si="22"/>
        <v>0</v>
      </c>
      <c r="AA38" s="178" t="str">
        <f>IF(F38="Scenario1PBT1",'Major retrofit'!$E$101,IF(F38="Scenario2PBT1",'Major retrofit'!$F$101,IF(F38="Scenario3PBT1",'Major retrofit'!$G$101,"")))&amp;IF(F38="Scenario1PBT2",'Major retrofit'!$H$101,IF(F38="Scenario2PBT2",'Major retrofit'!$I$101,IF(F38="Scenario3PBT2",'Major retrofit'!$J$101,"")))&amp;IF(F38="Scenario1PBT3",'Major retrofit'!$K$101,IF(F38="Scenario2PBT3",'Major retrofit'!$L$101,IF(F38="Scenario3PBT3",'Major retrofit'!$M$101,"")))&amp;IF(F38="Scenario1PBT4",'Major retrofit'!$N$101,IF(F38="Scenario2PBT4",'Major retrofit'!$O$101,IF(F38="Scenario3PBT4",'Major retrofit'!$P$101,"")))&amp;IF(F38="Scenario1PBT5",'Major retrofit'!$Q$101,IF(F38="Scenario2PBT5",'Major retrofit'!$R$101,IF(F38="Scenario3PBT5",'Major retrofit'!$S$101,"")))&amp;IF(F38="Scenario1PBT6",'Major retrofit'!$T$101,IF(F38="Scenario2PBT6",'Major retrofit'!$U$101,IF(F38="Scenario3PBT6",'Major retrofit'!$V$101,"")))&amp;IF(F38="Scenario1PBT7",'Major retrofit'!$W$101,IF(F38="Scenario2PBT7",'Major retrofit'!$X$101,IF(F38="Scenario3PBT7",'Major retrofit'!$Y$101,"")))&amp;IF(F38="Scenario1PBT8",'Major retrofit'!$Z$101,IF(F38="Scenario2PBT8",'Major retrofit'!$AA$101,IF(F38="Scenario3PBT8",'Major retrofit'!$AB$101,"")))&amp;IF(F38="Scenario1PBT9",'Major retrofit'!$AC$101,IF(F38="Scenario2PBT9",'Major retrofit'!$AD$101,IF(F38="Scenario3PBT9",'Major retrofit'!$AE$101,"")))&amp;IF(F38="Scenario1PBT10",'Major retrofit'!$AF$101,IF(F38="Scenario2PBT10",'Major retrofit'!$AG$101,IF(F38="Scenario3PBT10",'Major retrofit'!$AH$101,"")))&amp;IF(F38="Scenario1PBT11",'Major retrofit'!$AI$101,IF(F38="Scenario2PBT11",'Major retrofit'!$AJ$101,IF(F38="Scenario3PBT11",'Major retrofit'!$AK$101,"")))&amp;IF(F38="Scenario1PBT12",'Major retrofit'!$AL$101,IF(F38="Scenario2PBT12",'Major retrofit'!$AM$101,IF(F38="Scenario3PBT12",'Major retrofit'!$AN$101,"")))&amp;IF(F38="Scenario1PBT13",'Major retrofit'!$AO$101,IF(F38="Scenario2PBT13",'Major retrofit'!$AP$101,IF(F38="Scenario3PBT13",'Major retrofit'!$AQ$101,"")))&amp;IF(F38="Scenario1PBT14",'Major retrofit'!$AR$101,IF(F38="Scenario2PBT14",'Major retrofit'!$AS$101,IF(F38="Scenario3PBT14",'Major retrofit'!$AT$101,"")))&amp;IF(F38="Scenario1PBT15",'Major retrofit'!$AU$101,IF(F38="Scenario2PBT15",'Major retrofit'!$AV$101,IF(F38="Scenario3PBT15",'Major retrofit'!$AW$101,"")))</f>
        <v/>
      </c>
      <c r="AB38" s="179">
        <f t="shared" si="23"/>
        <v>0</v>
      </c>
      <c r="AC38" s="363" t="str">
        <f t="shared" si="24"/>
        <v/>
      </c>
      <c r="AD38" s="353">
        <f>IF(AC38="",IFERROR('Projection_Base-case'!G39-G38,0),0)</f>
        <v>0</v>
      </c>
      <c r="AE38" s="350">
        <f t="shared" si="25"/>
        <v>0</v>
      </c>
      <c r="AF38" s="361">
        <f>IFERROR(100*AD38/'Projection_Base-case'!G39,0)</f>
        <v>0</v>
      </c>
      <c r="AG38" s="352">
        <f>IF(AC38="",IFERROR('Projection_Base-case'!I39-I38,0),0)</f>
        <v>0</v>
      </c>
      <c r="AH38" s="353">
        <f t="shared" si="26"/>
        <v>0</v>
      </c>
      <c r="AI38" s="361">
        <f>IFERROR(100*AG38/'Projection_Base-case'!I39,0)</f>
        <v>0</v>
      </c>
      <c r="AJ38" s="352">
        <f>IF(AC38="",IFERROR('Projection_Base-case'!K39-K38,0),0)</f>
        <v>0</v>
      </c>
      <c r="AK38" s="353">
        <f t="shared" si="27"/>
        <v>0</v>
      </c>
      <c r="AL38" s="361">
        <f>IFERROR(100*AJ38/'Projection_Base-case'!K39,0)</f>
        <v>0</v>
      </c>
      <c r="AM38" s="352">
        <f>-IF(AC38="",IFERROR('Projection_Base-case'!M39-M38,0),0)</f>
        <v>0</v>
      </c>
      <c r="AN38" s="353">
        <f t="shared" si="28"/>
        <v>0</v>
      </c>
      <c r="AO38" s="354">
        <f>IFERROR(IF('Projection_Base-case'!N39&gt;0,100*AN38/'Projection_Base-case'!N39,100*AN38/N38),0)</f>
        <v>0</v>
      </c>
      <c r="AP38" s="355">
        <f>IF(AC38="",IFERROR('Projection_Base-case'!O39-O38,0),0)</f>
        <v>0</v>
      </c>
      <c r="AQ38" s="356">
        <f t="shared" si="29"/>
        <v>0</v>
      </c>
      <c r="AR38" s="356">
        <f>IFERROR(100*AP38/'Projection_Base-case'!O39,0)</f>
        <v>0</v>
      </c>
      <c r="AS38" s="355">
        <f>IF(AC38="",IFERROR('Projection_Base-case'!Q39-Q38,0),0)</f>
        <v>0</v>
      </c>
      <c r="AT38" s="356">
        <f t="shared" si="30"/>
        <v>0</v>
      </c>
      <c r="AU38" s="356">
        <f>IFERROR(100*AS38/'Projection_Base-case'!Q39,0)</f>
        <v>0</v>
      </c>
      <c r="AV38" s="355">
        <f>IF(AC38="",IFERROR('Projection_Base-case'!S39-S38,0),0)</f>
        <v>0</v>
      </c>
      <c r="AW38" s="356">
        <f t="shared" si="31"/>
        <v>0</v>
      </c>
      <c r="AX38" s="357">
        <f>IFERROR(100*AV38/'Projection_Base-case'!S39,0)</f>
        <v>0</v>
      </c>
      <c r="AY38" s="358">
        <f>IF(AC38="",IFERROR('Projection_Base-case'!U39-U38,0),0)</f>
        <v>0</v>
      </c>
      <c r="AZ38" s="359">
        <f t="shared" si="32"/>
        <v>0</v>
      </c>
      <c r="BA38" s="359">
        <f>IFERROR(100*AY38/'Projection_Base-case'!U39,0)</f>
        <v>0</v>
      </c>
      <c r="BB38" s="358">
        <f>IF(AC38="",IFERROR('Projection_Base-case'!W39-W38,0),0)</f>
        <v>0</v>
      </c>
      <c r="BC38" s="359">
        <f t="shared" si="33"/>
        <v>0</v>
      </c>
      <c r="BD38" s="359">
        <f>IFERROR(100*BB38/'Projection_Base-case'!W39,0)</f>
        <v>0</v>
      </c>
      <c r="BE38" s="358">
        <f>IF(AC38="",IFERROR('Projection_Base-case'!Y39-Y38,0),0)</f>
        <v>0</v>
      </c>
      <c r="BF38" s="359">
        <f t="shared" si="34"/>
        <v>0</v>
      </c>
      <c r="BG38" s="359">
        <f>IFERROR(100*BE38/'Projection_Base-case'!Y39,0)</f>
        <v>0</v>
      </c>
      <c r="BH38" s="359">
        <f t="shared" si="35"/>
        <v>0</v>
      </c>
      <c r="BI38" s="360">
        <f t="shared" si="36"/>
        <v>0</v>
      </c>
    </row>
    <row r="39" spans="1:61">
      <c r="A39" s="205">
        <v>35</v>
      </c>
      <c r="B39" s="347">
        <f>IF('Projection_Base-case'!B40&lt;&gt;"",'Projection_Base-case'!B40,0)</f>
        <v>0</v>
      </c>
      <c r="C39" s="347">
        <f>IF('Projection_Base-case'!C40&lt;&gt;"",'Projection_Base-case'!C40,0)</f>
        <v>0</v>
      </c>
      <c r="D39" s="365">
        <f>IF('Projection_Base-case'!D40&lt;&gt;"",'Projection_Base-case'!D40,0)</f>
        <v>0</v>
      </c>
      <c r="E39" s="322"/>
      <c r="F39" s="367" t="str">
        <f t="shared" si="12"/>
        <v>0</v>
      </c>
      <c r="G39" s="177" t="str">
        <f>IF(F39="Scenario1PBT1",'Major retrofit'!$E$6,IF(F39="Scenario2PBT1",'Major retrofit'!$F$6,IF(F39="Scenario3PBT1",'Major retrofit'!$G$6,"")))&amp;IF(F39="Scenario1PBT2",'Major retrofit'!$H$6,IF(F39="Scenario2PBT2",'Major retrofit'!$I$6,IF(F39="Scenario3PBT2",'Major retrofit'!$J$6,"")))&amp;IF(F39="Scenario1PBT3",'Major retrofit'!$K$6,IF(F39="Scenario2PBT3",'Major retrofit'!$L$6,IF(F39="Scenario3PBT3",'Major retrofit'!$M$6,"")))&amp;IF(F39="Scenario1PBT4",'Major retrofit'!$N$6,IF(F39="Scenario2PBT4",'Major retrofit'!$O$6,IF(F39="Scenario3PBT4",'Major retrofit'!$P$6,"")))&amp;IF(F39="Scenario1PBT5",'Major retrofit'!$Q$6,IF(F39="Scenario2PBT5",'Major retrofit'!$R$6,IF(F39="Scenario3PBT5",'Major retrofit'!$S$6,"")))&amp;IF(F39="Scenario1PBT6",'Major retrofit'!$T$6,IF(F39="Scenario2PBT6",'Major retrofit'!$U$6,IF(F39="Scenario3PBT6",'Major retrofit'!$V$6,"")))&amp;IF(F39="Scenario1PBT7",'Major retrofit'!$W$6,IF(F39="Scenario2PBT7",'Major retrofit'!$X$6,IF(F39="Scenario3PBT7",'Major retrofit'!$Y$6,"")))&amp;IF(F39="Scenario1PBT8",'Major retrofit'!$Z$6,IF(F39="Scenario2PBT8",'Major retrofit'!$AA$6,IF(F39="Scenario3PBT8",'Major retrofit'!$AB$6,"")))&amp;IF(F39="Scenario1PBT9",'Major retrofit'!$AC$6,IF(F39="Scenario2PBT9",'Major retrofit'!$AD$6,IF(F39="Scenario3PBT9",'Major retrofit'!$AE$6,"")))&amp;IF(F39="Scenario1PBT10",'Major retrofit'!$AF$6,IF(F39="Scenario2PBT10",'Major retrofit'!$AG$6,IF(F39="Scenario3PBT10",'Major retrofit'!$AH$6,"")))&amp;IF(F39="Scenario1PBT11",'Major retrofit'!$AI$6,IF(F39="Scenario2PBT11",'Major retrofit'!$AJ$6,IF(F39="Scenario3PBT11",'Major retrofit'!$AK$6,"")))&amp;IF(F39="Scenario1PBT12",'Major retrofit'!$AL$6,IF(F39="Scenario2PBT12",'Major retrofit'!$AM$6,IF(F39="Scenario3PBT12",'Major retrofit'!$AN$6,"")))&amp;IF(F39="Scenario1PBT13",'Major retrofit'!$AO$6,IF(F39="Scenario2PBT13",'Major retrofit'!$AP$6,IF(F39="Scenario3PBT13",'Major retrofit'!$AQ$6,"")))&amp;IF(F39="Scenario1PBT14",'Major retrofit'!$AR$6,IF(F39="Scenario2PBT14",'Major retrofit'!$AS$6,IF(F39="Scenario3PBT14",'Major retrofit'!$AT$6,"")))&amp;IF(F39="Scenario1PBT15",'Major retrofit'!$AU$6,IF(F39="Scenario2PBT15",'Major retrofit'!$AV$6,IF(F39="Scenario3PBT15",'Major retrofit'!$AW$6,"")))</f>
        <v/>
      </c>
      <c r="H39" s="117">
        <f t="shared" si="13"/>
        <v>0</v>
      </c>
      <c r="I39" s="178" t="str">
        <f>IF(F39="Scenario1PBT1",'Major retrofit'!$E$16,IF(F39="Scenario2PBT1",'Major retrofit'!$F$16,IF(F39="Scenario3PBT1",'Major retrofit'!$G$16,"")))&amp;IF(F39="Scenario1PBT2",'Major retrofit'!$H$16,IF(F39="Scenario2PBT2",'Major retrofit'!$I$16,IF(F39="Scenario3PBT2",'Major retrofit'!$J$16,"")))&amp;IF(F39="Scenario1PBT3",'Major retrofit'!$K$16,IF(F39="Scenario2PBT3",'Major retrofit'!$L$16,IF(F39="Scenario3PBT3",'Major retrofit'!$M$16,"")))&amp;IF(F39="Scenario1PBT4",'Major retrofit'!$N$16,IF(F39="Scenario2PBT4",'Major retrofit'!$O$16,IF(F39="Scenario3PBT4",'Major retrofit'!$P$16,"")))&amp;IF(F39="Scenario1PBT5",'Major retrofit'!$Q$16,IF(F39="Scenario2PBT5",'Major retrofit'!$R$16,IF(F39="Scenario3PBT5",'Major retrofit'!$S$16,"")))&amp;IF(F39="Scenario1PBT6",'Major retrofit'!$T$16,IF(F39="Scenario2PBT6",'Major retrofit'!$U$16,IF(F39="Scenario3PBT6",'Major retrofit'!$V$16,"")))&amp;IF(F39="Scenario1PBT7",'Major retrofit'!$W$16,IF(F39="Scenario2PBT7",'Major retrofit'!$X$16,IF(F39="Scenario3PBT7",'Major retrofit'!$Y$16,"")))&amp;IF(F39="Scenario1PBT8",'Major retrofit'!$Z$16,IF(F39="Scenario2PBT8",'Major retrofit'!$AA$16,IF(F39="Scenario3PBT8",'Major retrofit'!$AB$16,"")))&amp;IF(F39="Scenario1PBT9",'Major retrofit'!$AC$16,IF(F39="Scenario2PBT9",'Major retrofit'!$AD$16,IF(F39="Scenario3PBT9",'Major retrofit'!$AE$16,"")))&amp;IF(F39="Scenario1PBT10",'Major retrofit'!$AF$16,IF(F39="Scenario2PBT10",'Major retrofit'!$AG$16,IF(F39="Scenario3PBT10",'Major retrofit'!$AH$16,"")))&amp;IF(F39="Scenario1PBT11",'Major retrofit'!$AI$16,IF(F39="Scenario2PBT11",'Major retrofit'!$AJ$16,IF(F39="Scenario3PBT11",'Major retrofit'!$AK$16,"")))&amp;IF(F39="Scenario1PBT12",'Major retrofit'!$AL$16,IF(F39="Scenario2PBT12",'Major retrofit'!$AM$16,IF(F39="Scenario3PBT12",'Major retrofit'!$AN$16,"")))&amp;IF(F39="Scenario1PBT13",'Major retrofit'!$AO$16,IF(F39="Scenario2PBT13",'Major retrofit'!$AP$16,IF(F39="Scenario3PBT13",'Major retrofit'!$AQ$16,"")))&amp;IF(F39="Scenario1PBT14",'Major retrofit'!$AR$16,IF(F39="Scenario2PBT14",'Major retrofit'!$AS$16,IF(F39="Scenario3PBT14",'Major retrofit'!$AT$16,"")))&amp;IF(F39="Scenario1PBT15",'Major retrofit'!$AU$16,IF(F39="Scenario2PBT15",'Major retrofit'!$AV$16,IF(F39="Scenario3PBT15",'Major retrofit'!$AW$16,"")))</f>
        <v/>
      </c>
      <c r="J39" s="117">
        <f t="shared" si="14"/>
        <v>0</v>
      </c>
      <c r="K39" s="117" t="str">
        <f>IF(F39="Scenario1PBT1",'Major retrofit'!$E$18,IF(F39="Scenario2PBT1",'Major retrofit'!$F$18,IF(F39="Scenario3PBT1",'Major retrofit'!$G$18,"")))&amp;IF(F39="Scenario1PBT2",'Major retrofit'!$H$18,IF(F39="Scenario2PBT2",'Major retrofit'!$I$18,IF(F39="Scenario3PBT2",'Major retrofit'!$J$18,"")))&amp;IF(F39="Scenario1PBT3",'Major retrofit'!$K$18,IF(F39="Scenario2PBT3",'Major retrofit'!$L$18,IF(F39="Scenario3PBT3",'Major retrofit'!$M$18,"")))&amp;IF(F39="Scenario1PBT4",'Major retrofit'!$N$18,IF(F39="Scenario2PBT4",'Major retrofit'!$O$18,IF(F39="Scenario3PBT4",'Major retrofit'!$P$18,"")))&amp;IF(F39="Scenario1PBT5",'Major retrofit'!$Q$18,IF(F39="Scenario2PBT5",'Major retrofit'!$R$18,IF(F39="Scenario3PBT5",'Major retrofit'!$S$18,"")))&amp;IF(F39="Scenario1PBT6",'Major retrofit'!$T$18,IF(F39="Scenario2PBT6",'Major retrofit'!$U$18,IF(F39="Scenario3PBT6",'Major retrofit'!$V$18,"")))&amp;IF(F39="Scenario1PBT7",'Major retrofit'!$W$18,IF(F39="Scenario2PBT7",'Major retrofit'!$X$18,IF(F39="Scenario3PBT7",'Major retrofit'!$Y$18,"")))&amp;IF(F39="Scenario1PBT8",'Major retrofit'!$Z$18,IF(F39="Scenario2PBT8",'Major retrofit'!$AA$18,IF(F39="Scenario3PBT8",'Major retrofit'!$AB$18,"")))&amp;IF(F39="Scenario1PBT9",'Major retrofit'!$AC$18,IF(F39="Scenario2PBT9",'Major retrofit'!$AD$18,IF(F39="Scenario3PBT9",'Major retrofit'!$AE$18,"")))&amp;IF(F39="Scenario1PBT10",'Major retrofit'!$AF$18,IF(F39="Scenario2PBT10",'Major retrofit'!$AG$18,IF(F39="Scenario3PBT10",'Major retrofit'!$AH$18,"")))&amp;IF(F39="Scenario1PBT11",'Major retrofit'!$AI$18,IF(F39="Scenario2PBT11",'Major retrofit'!$AJ$18,IF(F39="Scenario3PBT11",'Major retrofit'!$AK$18,"")))&amp;IF(F39="Scenario1PBT12",'Major retrofit'!$AL$18,IF(F39="Scenario2PBT12",'Major retrofit'!$AM$18,IF(F39="Scenario3PBT12",'Major retrofit'!$AN$18,"")))&amp;IF(F39="Scenario1PBT13",'Major retrofit'!$AO$18,IF(F39="Scenario2PBT13",'Major retrofit'!$AP$18,IF(F39="Scenario3PBT13",'Major retrofit'!$AQ$18,"")))&amp;IF(F39="Scenario1PBT14",'Major retrofit'!$AR$18,IF(F39="Scenario2PBT14",'Major retrofit'!$AS$18,IF(F39="Scenario3PBT14",'Major retrofit'!$AT$18,"")))&amp;IF(F39="Scenario1PBT15",'Major retrofit'!$AU$18,IF(F39="Scenario2PBT15",'Major retrofit'!$AV$18,IF(F39="Scenario3PBT15",'Major retrofit'!$AW$18,"")))</f>
        <v/>
      </c>
      <c r="L39" s="117">
        <f t="shared" si="15"/>
        <v>0</v>
      </c>
      <c r="M39" s="117" t="str">
        <f>IF(F39="Scenario1PBT1",'Major retrofit'!$E$20,IF(F39="Scenario2PBT1",'Major retrofit'!$F$20,IF(F39="Scenario3PBT1",'Major retrofit'!$G$20,"")))&amp;IF(F39="Scenario1PBT2",'Major retrofit'!$H$20,IF(F39="Scenario2PBT2",'Major retrofit'!$I$20,IF(F39="Scenario3PBT2",'Major retrofit'!$J$20,"")))&amp;IF(F39="Scenario1PBT3",'Major retrofit'!$K$20,IF(F39="Scenario2PBT3",'Major retrofit'!$L$20,IF(F39="Scenario3PBT3",'Major retrofit'!$M$20,"")))&amp;IF(F39="Scenario1PBT4",'Major retrofit'!$N$20,IF(F39="Scenario2PBT4",'Major retrofit'!$O$20,IF(F39="Scenario3PBT4",'Major retrofit'!$P$20,"")))&amp;IF(F39="Scenario1PBT5",'Major retrofit'!$Q$20,IF(F39="Scenario2PBT5",'Major retrofit'!$R$20,IF(F39="Scenario3PBT5",'Major retrofit'!$S$20,"")))&amp;IF(F39="Scenario1PBT6",'Major retrofit'!$T$20,IF(F39="Scenario2PBT6",'Major retrofit'!$U$20,IF(F39="Scenario3PBT6",'Major retrofit'!$V$20,"")))&amp;IF(F39="Scenario1PBT7",'Major retrofit'!$W$20,IF(F39="Scenario2PBT7",'Major retrofit'!$X$20,IF(F39="Scenario3PBT7",'Major retrofit'!$Y$20,"")))&amp;IF(F39="Scenario1PBT8",'Major retrofit'!$Z$20,IF(F39="Scenario2PBT8",'Major retrofit'!$AA$20,IF(F39="Scenario3PBT8",'Major retrofit'!$AB$20,"")))&amp;IF(F39="Scenario1PBT9",'Major retrofit'!$AC$20,IF(F39="Scenario2PBT9",'Major retrofit'!$AD$20,IF(F39="Scenario3PBT9",'Major retrofit'!$AE$20,"")))&amp;IF(F39="Scenario1PBT10",'Major retrofit'!$AF$20,IF(F39="Scenario2PBT10",'Major retrofit'!$AG$20,IF(F39="Scenario3PBT10",'Major retrofit'!$AH$20,"")))&amp;IF(F39="Scenario1PBT11",'Major retrofit'!$AI$20,IF(F39="Scenario2PBT11",'Major retrofit'!$AJ$20,IF(F39="Scenario3PBT11",'Major retrofit'!$AK$20,"")))&amp;IF(F39="Scenario1PBT12",'Major retrofit'!$AL$20,IF(F39="Scenario2PBT12",'Major retrofit'!$AM$20,IF(F39="Scenario3PBT12",'Major retrofit'!$AN$20,"")))&amp;IF(F39="Scenario1PBT13",'Major retrofit'!$AO$20,IF(F39="Scenario2PBT13",'Major retrofit'!$AP$20,IF(F39="Scenario3PBT13",'Major retrofit'!$AQ$20,"")))&amp;IF(F39="Scenario1PBT14",'Major retrofit'!$AR$20,IF(F39="Scenario2PBT14",'Major retrofit'!$AS$20,IF(F39="Scenario3PBT14",'Major retrofit'!$AT$20,"")))&amp;IF(F39="Scenario1PBT15",'Major retrofit'!$AU$20,IF(F39="Scenario2PBT15",'Major retrofit'!$AV$20,IF(F39="Scenario3PBT15",'Major retrofit'!$AW$20,"")))</f>
        <v/>
      </c>
      <c r="N39" s="118">
        <f t="shared" si="16"/>
        <v>0</v>
      </c>
      <c r="O39" s="206" t="str">
        <f>IF(F39="Scenario1PBT1",'Major retrofit'!$E$23,IF(F39="Scenario2PBT1",'Major retrofit'!$F$23,IF(F39="Scenario3PBT1",'Major retrofit'!$G$23,"")))&amp;IF(F39="Scenario1PBT2",'Major retrofit'!$H$23,IF(F39="Scenario2PBT2",'Major retrofit'!$I$23,IF(F39="Scenario3PBT2",'Major retrofit'!$J$23,"")))&amp;IF(F39="Scenario1PBT3",'Major retrofit'!$K$23,IF(F39="Scenario2PBT3",'Major retrofit'!$L$23,IF(F39="Scenario3PBT3",'Major retrofit'!$M$23,"")))&amp;IF(F39="Scenario1PBT4",'Major retrofit'!$N$23,IF(F39="Scenario2PBT4",'Major retrofit'!$O$23,IF(F39="Scenario3PBT4",'Major retrofit'!$P$23,"")))&amp;IF(F39="Scenario1PBT5",'Major retrofit'!$Q$23,IF(F39="Scenario2PBT5",'Major retrofit'!$R$23,IF(F39="Scenario3PBT5",'Major retrofit'!$S$23,"")))&amp;IF(F39="Scenario1PBT6",'Major retrofit'!$T$23,IF(F39="Scenario2PBT6",'Major retrofit'!$U$23,IF(F39="Scenario3PBT6",'Major retrofit'!$V$23,"")))&amp;IF(F39="Scenario1PBT7",'Major retrofit'!$W$23,IF(F39="Scenario2PBT7",'Major retrofit'!$X$23,IF(F39="Scenario3PBT7",'Major retrofit'!$Y$23,"")))&amp;IF(F39="Scenario1PBT8",'Major retrofit'!$Z$23,IF(F39="Scenario2PBT8",'Major retrofit'!$AA$23,IF(F39="Scenario3PBT8",'Major retrofit'!$AB$23,"")))&amp;IF(F39="Scenario1PBT9",'Major retrofit'!$AC$23,IF(F39="Scenario2PBT9",'Major retrofit'!$AD$23,IF(F39="Scenario3PBT9",'Major retrofit'!$AE$23,"")))&amp;IF(F39="Scenario1PBT10",'Major retrofit'!$AF$23,IF(F39="Scenario2PBT10",'Major retrofit'!$AG$23,IF(F39="Scenario3PBT10",'Major retrofit'!$AH$23,"")))&amp;IF(F39="Scenario1PBT11",'Major retrofit'!$AI$23,IF(F39="Scenario2PBT11",'Major retrofit'!$AJ$23,IF(F39="Scenario3PBT11",'Major retrofit'!$AK$23,"")))&amp;IF(F39="Scenario1PBT12",'Major retrofit'!$AL$23,IF(F39="Scenario2PBT12",'Major retrofit'!$AM$23,IF(F39="Scenario3PBT12",'Major retrofit'!$AN$23,"")))&amp;IF(F39="Scenario1PBT13",'Major retrofit'!$AO$23,IF(F39="Scenario2PBT13",'Major retrofit'!$AP$23,IF(F39="Scenario3PBT13",'Major retrofit'!$AQ$23,"")))&amp;IF(F39="Scenario1PBT14",'Major retrofit'!$AR$23,IF(F39="Scenario2PBT14",'Major retrofit'!$AS$23,IF(F39="Scenario3PBT14",'Major retrofit'!$AT$23,"")))&amp;IF(F39="Scenario1PBT15",'Major retrofit'!$AU$23,IF(F39="Scenario2PBT15",'Major retrofit'!$AV$23,IF(F39="Scenario3PBT15",'Major retrofit'!$AW$23,"")))</f>
        <v/>
      </c>
      <c r="P39" s="117">
        <f t="shared" si="17"/>
        <v>0</v>
      </c>
      <c r="Q39" s="117" t="str">
        <f>IF(F39="Scenario1PBT1",'Major retrofit'!$E$25,IF(F39="Scenario2PBT1",'Major retrofit'!$F$25,IF(F39="Scenario3PBT1",'Major retrofit'!$G$25,"")))&amp;IF(F39="Scenario1PBT2",'Major retrofit'!$H$25,IF(F39="Scenario2PBT2",'Major retrofit'!$I$25,IF(F39="Scenario3PBT2",'Major retrofit'!$J$25,"")))&amp;IF(F39="Scenario1PBT3",'Major retrofit'!$K$25,IF(F39="Scenario2PBT3",'Major retrofit'!$L$25,IF(F39="Scenario3PBT3",'Major retrofit'!$M$25,"")))&amp;IF(F39="Scenario1PBT4",'Major retrofit'!$N$25,IF(F39="Scenario2PBT4",'Major retrofit'!$O$25,IF(F39="Scenario3PBT4",'Major retrofit'!$P$25,"")))&amp;IF(F39="Scenario1PBT5",'Major retrofit'!$Q$25,IF(F39="Scenario2PBT5",'Major retrofit'!$R$25,IF(F39="Scenario3PBT5",'Major retrofit'!$S$25,"")))&amp;IF(F39="Scenario1PBT6",'Major retrofit'!$T$25,IF(F39="Scenario2PBT6",'Major retrofit'!$U$25,IF(F39="Scenario3PBT6",'Major retrofit'!$V$25,"")))&amp;IF(F39="Scenario1PBT7",'Major retrofit'!$W$25,IF(F39="Scenario2PBT7",'Major retrofit'!$X$25,IF(F39="Scenario3PBT7",'Major retrofit'!$Y$25,"")))&amp;IF(F39="Scenario1PBT8",'Major retrofit'!$Z$25,IF(F39="Scenario2PBT8",'Major retrofit'!$AA$25,IF(F39="Scenario3PBT8",'Major retrofit'!$AB$25,"")))&amp;IF(F39="Scenario1PBT9",'Major retrofit'!$AC$25,IF(F39="Scenario2PBT9",'Major retrofit'!$AD$25,IF(F39="Scenario3PBT9",'Major retrofit'!$AE$25,"")))&amp;IF(F39="Scenario1PBT10",'Major retrofit'!$AF$25,IF(F39="Scenario2PBT10",'Major retrofit'!$AG$25,IF(F39="Scenario3PBT10",'Major retrofit'!$AH$25,"")))&amp;IF(F39="Scenario1PBT11",'Major retrofit'!$AI$25,IF(F39="Scenario2PBT11",'Major retrofit'!$AJ$25,IF(F39="Scenario3PBT11",'Major retrofit'!$AK$25,"")))&amp;IF(F39="Scenario1PBT12",'Major retrofit'!$AL$25,IF(F39="Scenario2PBT12",'Major retrofit'!$AM$25,IF(F39="Scenario3PBT12",'Major retrofit'!$AN$25,"")))&amp;IF(F39="Scenario1PBT13",'Major retrofit'!$AO$25,IF(F39="Scenario2PBT13",'Major retrofit'!$AP$25,IF(F39="Scenario3PBT13",'Major retrofit'!$AQ$25,"")))&amp;IF(F39="Scenario1PBT14",'Major retrofit'!$AR$25,IF(F39="Scenario2PBT14",'Major retrofit'!$AS$25,IF(F39="Scenario3PBT14",'Major retrofit'!$AT$25,"")))&amp;IF(F39="Scenario1PBT15",'Major retrofit'!$AU$25,IF(F39="Scenario2PBT15",'Major retrofit'!$AV$25,IF(F39="Scenario3PBT15",'Major retrofit'!$AW$25,"")))</f>
        <v/>
      </c>
      <c r="R39" s="117">
        <f t="shared" si="18"/>
        <v>0</v>
      </c>
      <c r="S39" s="117" t="str">
        <f>IF(F39="Scenario1PBT1",'Major retrofit'!$E$27,IF(F39="Scenario2PBT1",'Major retrofit'!$F$27,IF(F39="Scenario3PBT1",'Major retrofit'!$G$27,"")))&amp;IF(F39="Scenario1PBT2",'Major retrofit'!$H$27,IF(F39="Scenario2PBT2",'Major retrofit'!$I$27,IF(F39="Scenario3PBT2",'Major retrofit'!$J$27,"")))&amp;IF(F39="Scenario1PBT3",'Major retrofit'!$K$27,IF(F39="Scenario2PBT3",'Major retrofit'!$L$27,IF(F39="Scenario3PBT3",'Major retrofit'!$M$27,"")))&amp;IF(F39="Scenario1PBT4",'Major retrofit'!$N$27,IF(F39="Scenario2PBT4",'Major retrofit'!$O$27,IF(F39="Scenario3PBT4",'Major retrofit'!$P$27,"")))&amp;IF(F39="Scenario1PBT5",'Major retrofit'!$Q$27,IF(F39="Scenario2PBT5",'Major retrofit'!$R$27,IF(F39="Scenario3PBT5",'Major retrofit'!$S$27,"")))&amp;IF(F39="Scenario1PBT6",'Major retrofit'!$T$27,IF(F39="Scenario2PBT6",'Major retrofit'!$U$27,IF(F39="Scenario3PBT6",'Major retrofit'!$V$27,"")))&amp;IF(F39="Scenario1PBT7",'Major retrofit'!$W$27,IF(F39="Scenario2PBT7",'Major retrofit'!$X$27,IF(F39="Scenario3PBT7",'Major retrofit'!$Y$27,"")))&amp;IF(F39="Scenario1PBT8",'Major retrofit'!$Z$27,IF(F39="Scenario2PBT8",'Major retrofit'!$AA$27,IF(F39="Scenario3PBT8",'Major retrofit'!$AB$27,"")))&amp;IF(F39="Scenario1PBT9",'Major retrofit'!$AC$27,IF(F39="Scenario2PBT9",'Major retrofit'!$AD$27,IF(F39="Scenario3PBT9",'Major retrofit'!$AE$27,"")))&amp;IF(F39="Scenario1PBT10",'Major retrofit'!$AF$27,IF(F39="Scenario2PBT10",'Major retrofit'!$AG$27,IF(F39="Scenario3PBT10",'Major retrofit'!$AH$27,"")))&amp;IF(F39="Scenario1PBT11",'Major retrofit'!$AI$27,IF(F39="Scenario2PBT11",'Major retrofit'!$AJ$27,IF(F39="Scenario3PBT11",'Major retrofit'!$AK$27,"")))&amp;IF(F39="Scenario1PBT12",'Major retrofit'!$AL$27,IF(F39="Scenario2PBT12",'Major retrofit'!$AM$27,IF(F39="Scenario3PBT12",'Major retrofit'!$AN$27,"")))&amp;IF(F39="Scenario1PBT13",'Major retrofit'!$AO$27,IF(F39="Scenario2PBT13",'Major retrofit'!$AP$27,IF(F39="Scenario3PBT13",'Major retrofit'!$AQ$27,"")))&amp;IF(F39="Scenario1PBT14",'Major retrofit'!$AR$27,IF(F39="Scenario2PBT14",'Major retrofit'!$AS$27,IF(F39="Scenario3PBT14",'Major retrofit'!$AT$27,"")))&amp;IF(F39="Scenario1PBT15",'Major retrofit'!$AU$27,IF(F39="Scenario2PBT15",'Major retrofit'!$AV$27,IF(F39="Scenario3PBT15",'Major retrofit'!$AW$27,"")))</f>
        <v/>
      </c>
      <c r="T39" s="207">
        <f t="shared" si="19"/>
        <v>0</v>
      </c>
      <c r="U39" s="206" t="str">
        <f>IF(F39="Scenario1PBT1",'Major retrofit'!$E$38,IF(F39="Scenario2PBT1",'Major retrofit'!$F$38,IF(F39="Scenario3PBT1",'Major retrofit'!$G$38,"")))&amp;IF(F39="Scenario1PBT2",'Major retrofit'!$H$38,IF(F39="Scenario2PBT2",'Major retrofit'!$I$38,IF(F39="Scenario3PBT2",'Major retrofit'!$J$38,"")))&amp;IF(F39="Scenario1PBT3",'Major retrofit'!$K$38,IF(F39="Scenario2PBT3",'Major retrofit'!$L$38,IF(F39="Scenario3PBT3",'Major retrofit'!$M$38,"")))&amp;IF(F39="Scenario1PBT4",'Major retrofit'!$N$38,IF(F39="Scenario2PBT4",'Major retrofit'!$O$38,IF(F39="Scenario3PBT4",'Major retrofit'!$P$38,"")))&amp;IF(F39="Scenario1PBT5",'Major retrofit'!$Q$38,IF(F39="Scenario2PBT5",'Major retrofit'!$R$38,IF(F39="Scenario3PBT5",'Major retrofit'!$S$38,"")))&amp;IF(F39="Scenario1PBT6",'Major retrofit'!$T$38,IF(F39="Scenario2PBT6",'Major retrofit'!$U$38,IF(F39="Scenario3PBT6",'Major retrofit'!$V$38,"")))&amp;IF(F39="Scenario1PBT7",'Major retrofit'!$W$38,IF(F39="Scenario2PBT7",'Major retrofit'!$X$38,IF(F39="Scenario3PBT7",'Major retrofit'!$Y$38,"")))&amp;IF(F39="Scenario1PBT8",'Major retrofit'!$Z$38,IF(F39="Scenario2PBT8",'Major retrofit'!$AA$38,IF(F39="Scenario3PBT8",'Major retrofit'!$AB$38,"")))&amp;IF(F39="Scenario1PBT9",'Major retrofit'!$AC$38,IF(F39="Scenario2PBT9",'Major retrofit'!$AD$38,IF(F39="Scenario3PBT9",'Major retrofit'!$AE$38,"")))&amp;IF(F39="Scenario1PBT10",'Major retrofit'!$AF$38,IF(F39="Scenario2PBT10",'Major retrofit'!$AG$38,IF(F39="Scenario3PBT10",'Major retrofit'!$AH$38,"")))&amp;IF(F39="Scenario1PBT11",'Major retrofit'!$AI$38,IF(F39="Scenario2PBT11",'Major retrofit'!$AJ$38,IF(F39="Scenario3PBT11",'Major retrofit'!$AK$38,"")))&amp;IF(F39="Scenario1PBT12",'Major retrofit'!$AL$38,IF(F39="Scenario2PBT12",'Major retrofit'!$AM$38,IF(F39="Scenario3PBT12",'Major retrofit'!$AN$38,"")))&amp;IF(F39="Scenario1PBT13",'Major retrofit'!$AO$38,IF(F39="Scenario2PBT13",'Major retrofit'!$AP$38,IF(F39="Scenario3PBT13",'Major retrofit'!$AQ$38,"")))&amp;IF(F39="Scenario1PBT14",'Major retrofit'!$AR$38,IF(F39="Scenario2PBT14",'Major retrofit'!$AS$38,IF(F39="Scenario3PBT14",'Major retrofit'!$AT$38,"")))&amp;IF(F39="Scenario1PBT15",'Major retrofit'!$AU$38,IF(F39="Scenario2PBT15",'Major retrofit'!$AV$38,IF(F39="Scenario3PBT15",'Major retrofit'!$AW$38,"")))</f>
        <v/>
      </c>
      <c r="V39" s="117">
        <f t="shared" si="20"/>
        <v>0</v>
      </c>
      <c r="W39" s="117" t="str">
        <f>IF(F39="Scenario1PBT1",'Major retrofit'!$E$40,IF(F39="Scenario2PBT1",'Major retrofit'!$F$40,IF(F39="Scenario3PBT1",'Major retrofit'!$G$40,"")))&amp;IF(F39="Scenario1PBT2",'Major retrofit'!$H$40,IF(F39="Scenario2PBT2",'Major retrofit'!$I$40,IF(F39="Scenario3PBT2",'Major retrofit'!$J$40,"")))&amp;IF(F39="Scenario1PBT3",'Major retrofit'!$K$40,IF(F39="Scenario2PBT3",'Major retrofit'!$L$40,IF(F39="Scenario3PBT3",'Major retrofit'!$M$40,"")))&amp;IF(F39="Scenario1PBT4",'Major retrofit'!$N$40,IF(F39="Scenario2PBT4",'Major retrofit'!$O$40,IF(F39="Scenario3PBT4",'Major retrofit'!$P$40,"")))&amp;IF(F39="Scenario1PBT5",'Major retrofit'!$Q$40,IF(F39="Scenario2PBT5",'Major retrofit'!$R$40,IF(F39="Scenario3PBT5",'Major retrofit'!$S$40,"")))&amp;IF(F39="Scenario1PBT6",'Major retrofit'!$T$40,IF(F39="Scenario2PBT6",'Major retrofit'!$U$40,IF(F39="Scenario3PBT6",'Major retrofit'!$V$40,"")))&amp;IF(F39="Scenario1PBT7",'Major retrofit'!$W$40,IF(F39="Scenario2PBT7",'Major retrofit'!$X$40,IF(F39="Scenario3PBT7",'Major retrofit'!$Y$40,"")))&amp;IF(F39="Scenario1PBT8",'Major retrofit'!$Z$40,IF(F39="Scenario2PBT8",'Major retrofit'!$AA$40,IF(F39="Scenario3PBT8",'Major retrofit'!$AB$40,"")))&amp;IF(F39="Scenario1PBT9",'Major retrofit'!$AC$40,IF(F39="Scenario2PBT9",'Major retrofit'!$AD$40,IF(F39="Scenario3PBT9",'Major retrofit'!$AE$40,"")))&amp;IF(F39="Scenario1PBT10",'Major retrofit'!$AF$40,IF(F39="Scenario2PBT10",'Major retrofit'!$AG$40,IF(F39="Scenario3PBT10",'Major retrofit'!$AH$40,"")))&amp;IF(F39="Scenario1PBT11",'Major retrofit'!$AI$40,IF(F39="Scenario2PBT11",'Major retrofit'!$AJ$40,IF(F39="Scenario3PBT11",'Major retrofit'!$AK$40,"")))&amp;IF(F39="Scenario1PBT12",'Major retrofit'!$AL$40,IF(F39="Scenario2PBT12",'Major retrofit'!$AM$40,IF(F39="Scenario3PBT12",'Major retrofit'!$AN$40,"")))&amp;IF(F39="Scenario1PBT13",'Major retrofit'!$AO$40,IF(F39="Scenario2PBT13",'Major retrofit'!$AP$40,IF(F39="Scenario3PBT13",'Major retrofit'!$AQ$40,"")))&amp;IF(F39="Scenario1PBT14",'Major retrofit'!$AR$40,IF(F39="Scenario2PBT14",'Major retrofit'!$AS$40,IF(F39="Scenario3PBT14",'Major retrofit'!$AT$40,"")))&amp;IF(F39="Scenario1PBT15",'Major retrofit'!$AU$40,IF(F39="Scenario2PBT15",'Major retrofit'!$AV$40,IF(F39="Scenario3PBT15",'Major retrofit'!$AW$40,"")))</f>
        <v/>
      </c>
      <c r="X39" s="117">
        <f t="shared" si="21"/>
        <v>0</v>
      </c>
      <c r="Y39" s="117" t="str">
        <f>IF(F39="Scenario1PBT1",'Major retrofit'!$E$42,IF(F39="Scenario2PBT1",'Major retrofit'!$F$42,IF(F39="Scenario3PBT1",'Major retrofit'!$G$42,"")))&amp;IF(F39="Scenario1PBT2",'Major retrofit'!$H$42,IF(F39="Scenario2PBT2",'Major retrofit'!$I$42,IF(F39="Scenario3PBT2",'Major retrofit'!$J$42,"")))&amp;IF(F39="Scenario1PBT3",'Major retrofit'!$K$42,IF(F39="Scenario2PBT3",'Major retrofit'!$L$42,IF(F39="Scenario3PBT3",'Major retrofit'!$M$42,"")))&amp;IF(F39="Scenario1PBT4",'Major retrofit'!$N$42,IF(F39="Scenario2PBT4",'Major retrofit'!$O$42,IF(F39="Scenario3PBT4",'Major retrofit'!$P$42,"")))&amp;IF(F39="Scenario1PBT5",'Major retrofit'!$Q$42,IF(F39="Scenario2PBT5",'Major retrofit'!$R$42,IF(F39="Scenario3PBT5",'Major retrofit'!$S$42,"")))&amp;IF(F39="Scenario1PBT6",'Major retrofit'!$T$42,IF(F39="Scenario2PBT6",'Major retrofit'!$U$42,IF(F39="Scenario3PBT6",'Major retrofit'!$V$42,"")))&amp;IF(F39="Scenario1PBT7",'Major retrofit'!$W$42,IF(F39="Scenario2PBT7",'Major retrofit'!$X$42,IF(F39="Scenario3PBT7",'Major retrofit'!$Y$42,"")))&amp;IF(F39="Scenario1PBT8",'Major retrofit'!$Z$42,IF(F39="Scenario2PBT8",'Major retrofit'!$AA$42,IF(F39="Scenario3PBT8",'Major retrofit'!$AB$42,"")))&amp;IF(F39="Scenario1PBT9",'Major retrofit'!$AC$42,IF(F39="Scenario2PBT9",'Major retrofit'!$AD$42,IF(F39="Scenario3PBT9",'Major retrofit'!$AE$42,"")))&amp;IF(F39="Scenario1PBT10",'Major retrofit'!$AF$42,IF(F39="Scenario2PBT10",'Major retrofit'!$AG$42,IF(F39="Scenario3PBT10",'Major retrofit'!$AH$42,"")))&amp;IF(F39="Scenario1PBT11",'Major retrofit'!$AI$42,IF(F39="Scenario2PBT11",'Major retrofit'!$AJ$42,IF(F39="Scenario3PBT11",'Major retrofit'!$AK$42,"")))&amp;IF(F39="Scenario1PBT12",'Major retrofit'!$AL$42,IF(F39="Scenario2PBT12",'Major retrofit'!$AM$42,IF(F39="Scenario3PBT12",'Major retrofit'!$AN$42,"")))&amp;IF(F39="Scenario1PBT13",'Major retrofit'!$AO$42,IF(F39="Scenario2PBT13",'Major retrofit'!$AP$42,IF(F39="Scenario3PBT13",'Major retrofit'!$AQ$42,"")))&amp;IF(F39="Scenario1PBT14",'Major retrofit'!$AR$42,IF(F39="Scenario2PBT14",'Major retrofit'!$AS$42,IF(F39="Scenario3PBT14",'Major retrofit'!$AT$42,"")))&amp;IF(F39="Scenario1PBT15",'Major retrofit'!$AU$42,IF(F39="Scenario2PBT15",'Major retrofit'!$AV$42,IF(F39="Scenario3PBT15",'Major retrofit'!$AW$42,"")))</f>
        <v/>
      </c>
      <c r="Z39" s="117">
        <f t="shared" si="22"/>
        <v>0</v>
      </c>
      <c r="AA39" s="178" t="str">
        <f>IF(F39="Scenario1PBT1",'Major retrofit'!$E$101,IF(F39="Scenario2PBT1",'Major retrofit'!$F$101,IF(F39="Scenario3PBT1",'Major retrofit'!$G$101,"")))&amp;IF(F39="Scenario1PBT2",'Major retrofit'!$H$101,IF(F39="Scenario2PBT2",'Major retrofit'!$I$101,IF(F39="Scenario3PBT2",'Major retrofit'!$J$101,"")))&amp;IF(F39="Scenario1PBT3",'Major retrofit'!$K$101,IF(F39="Scenario2PBT3",'Major retrofit'!$L$101,IF(F39="Scenario3PBT3",'Major retrofit'!$M$101,"")))&amp;IF(F39="Scenario1PBT4",'Major retrofit'!$N$101,IF(F39="Scenario2PBT4",'Major retrofit'!$O$101,IF(F39="Scenario3PBT4",'Major retrofit'!$P$101,"")))&amp;IF(F39="Scenario1PBT5",'Major retrofit'!$Q$101,IF(F39="Scenario2PBT5",'Major retrofit'!$R$101,IF(F39="Scenario3PBT5",'Major retrofit'!$S$101,"")))&amp;IF(F39="Scenario1PBT6",'Major retrofit'!$T$101,IF(F39="Scenario2PBT6",'Major retrofit'!$U$101,IF(F39="Scenario3PBT6",'Major retrofit'!$V$101,"")))&amp;IF(F39="Scenario1PBT7",'Major retrofit'!$W$101,IF(F39="Scenario2PBT7",'Major retrofit'!$X$101,IF(F39="Scenario3PBT7",'Major retrofit'!$Y$101,"")))&amp;IF(F39="Scenario1PBT8",'Major retrofit'!$Z$101,IF(F39="Scenario2PBT8",'Major retrofit'!$AA$101,IF(F39="Scenario3PBT8",'Major retrofit'!$AB$101,"")))&amp;IF(F39="Scenario1PBT9",'Major retrofit'!$AC$101,IF(F39="Scenario2PBT9",'Major retrofit'!$AD$101,IF(F39="Scenario3PBT9",'Major retrofit'!$AE$101,"")))&amp;IF(F39="Scenario1PBT10",'Major retrofit'!$AF$101,IF(F39="Scenario2PBT10",'Major retrofit'!$AG$101,IF(F39="Scenario3PBT10",'Major retrofit'!$AH$101,"")))&amp;IF(F39="Scenario1PBT11",'Major retrofit'!$AI$101,IF(F39="Scenario2PBT11",'Major retrofit'!$AJ$101,IF(F39="Scenario3PBT11",'Major retrofit'!$AK$101,"")))&amp;IF(F39="Scenario1PBT12",'Major retrofit'!$AL$101,IF(F39="Scenario2PBT12",'Major retrofit'!$AM$101,IF(F39="Scenario3PBT12",'Major retrofit'!$AN$101,"")))&amp;IF(F39="Scenario1PBT13",'Major retrofit'!$AO$101,IF(F39="Scenario2PBT13",'Major retrofit'!$AP$101,IF(F39="Scenario3PBT13",'Major retrofit'!$AQ$101,"")))&amp;IF(F39="Scenario1PBT14",'Major retrofit'!$AR$101,IF(F39="Scenario2PBT14",'Major retrofit'!$AS$101,IF(F39="Scenario3PBT14",'Major retrofit'!$AT$101,"")))&amp;IF(F39="Scenario1PBT15",'Major retrofit'!$AU$101,IF(F39="Scenario2PBT15",'Major retrofit'!$AV$101,IF(F39="Scenario3PBT15",'Major retrofit'!$AW$101,"")))</f>
        <v/>
      </c>
      <c r="AB39" s="179">
        <f t="shared" si="23"/>
        <v>0</v>
      </c>
      <c r="AC39" s="363" t="str">
        <f t="shared" si="24"/>
        <v/>
      </c>
      <c r="AD39" s="353">
        <f>IF(AC39="",IFERROR('Projection_Base-case'!G40-G39,0),0)</f>
        <v>0</v>
      </c>
      <c r="AE39" s="350">
        <f t="shared" si="25"/>
        <v>0</v>
      </c>
      <c r="AF39" s="361">
        <f>IFERROR(100*AD39/'Projection_Base-case'!G40,0)</f>
        <v>0</v>
      </c>
      <c r="AG39" s="352">
        <f>IF(AC39="",IFERROR('Projection_Base-case'!I40-I39,0),0)</f>
        <v>0</v>
      </c>
      <c r="AH39" s="353">
        <f t="shared" si="26"/>
        <v>0</v>
      </c>
      <c r="AI39" s="361">
        <f>IFERROR(100*AG39/'Projection_Base-case'!I40,0)</f>
        <v>0</v>
      </c>
      <c r="AJ39" s="352">
        <f>IF(AC39="",IFERROR('Projection_Base-case'!K40-K39,0),0)</f>
        <v>0</v>
      </c>
      <c r="AK39" s="353">
        <f t="shared" si="27"/>
        <v>0</v>
      </c>
      <c r="AL39" s="361">
        <f>IFERROR(100*AJ39/'Projection_Base-case'!K40,0)</f>
        <v>0</v>
      </c>
      <c r="AM39" s="352">
        <f>-IF(AC39="",IFERROR('Projection_Base-case'!M40-M39,0),0)</f>
        <v>0</v>
      </c>
      <c r="AN39" s="353">
        <f t="shared" si="28"/>
        <v>0</v>
      </c>
      <c r="AO39" s="354">
        <f>IFERROR(IF('Projection_Base-case'!N40&gt;0,100*AN39/'Projection_Base-case'!N40,100*AN39/N39),0)</f>
        <v>0</v>
      </c>
      <c r="AP39" s="355">
        <f>IF(AC39="",IFERROR('Projection_Base-case'!O40-O39,0),0)</f>
        <v>0</v>
      </c>
      <c r="AQ39" s="356">
        <f t="shared" si="29"/>
        <v>0</v>
      </c>
      <c r="AR39" s="356">
        <f>IFERROR(100*AP39/'Projection_Base-case'!O40,0)</f>
        <v>0</v>
      </c>
      <c r="AS39" s="355">
        <f>IF(AC39="",IFERROR('Projection_Base-case'!Q40-Q39,0),0)</f>
        <v>0</v>
      </c>
      <c r="AT39" s="356">
        <f t="shared" si="30"/>
        <v>0</v>
      </c>
      <c r="AU39" s="356">
        <f>IFERROR(100*AS39/'Projection_Base-case'!Q40,0)</f>
        <v>0</v>
      </c>
      <c r="AV39" s="355">
        <f>IF(AC39="",IFERROR('Projection_Base-case'!S40-S39,0),0)</f>
        <v>0</v>
      </c>
      <c r="AW39" s="356">
        <f t="shared" si="31"/>
        <v>0</v>
      </c>
      <c r="AX39" s="357">
        <f>IFERROR(100*AV39/'Projection_Base-case'!S40,0)</f>
        <v>0</v>
      </c>
      <c r="AY39" s="358">
        <f>IF(AC39="",IFERROR('Projection_Base-case'!U40-U39,0),0)</f>
        <v>0</v>
      </c>
      <c r="AZ39" s="359">
        <f t="shared" si="32"/>
        <v>0</v>
      </c>
      <c r="BA39" s="359">
        <f>IFERROR(100*AY39/'Projection_Base-case'!U40,0)</f>
        <v>0</v>
      </c>
      <c r="BB39" s="358">
        <f>IF(AC39="",IFERROR('Projection_Base-case'!W40-W39,0),0)</f>
        <v>0</v>
      </c>
      <c r="BC39" s="359">
        <f t="shared" si="33"/>
        <v>0</v>
      </c>
      <c r="BD39" s="359">
        <f>IFERROR(100*BB39/'Projection_Base-case'!W40,0)</f>
        <v>0</v>
      </c>
      <c r="BE39" s="358">
        <f>IF(AC39="",IFERROR('Projection_Base-case'!Y40-Y39,0),0)</f>
        <v>0</v>
      </c>
      <c r="BF39" s="359">
        <f t="shared" si="34"/>
        <v>0</v>
      </c>
      <c r="BG39" s="359">
        <f>IFERROR(100*BE39/'Projection_Base-case'!Y40,0)</f>
        <v>0</v>
      </c>
      <c r="BH39" s="359">
        <f t="shared" si="35"/>
        <v>0</v>
      </c>
      <c r="BI39" s="360">
        <f t="shared" si="36"/>
        <v>0</v>
      </c>
    </row>
    <row r="40" spans="1:61">
      <c r="A40" s="205">
        <v>36</v>
      </c>
      <c r="B40" s="347">
        <f>IF('Projection_Base-case'!B41&lt;&gt;"",'Projection_Base-case'!B41,0)</f>
        <v>0</v>
      </c>
      <c r="C40" s="347">
        <f>IF('Projection_Base-case'!C41&lt;&gt;"",'Projection_Base-case'!C41,0)</f>
        <v>0</v>
      </c>
      <c r="D40" s="365">
        <f>IF('Projection_Base-case'!D41&lt;&gt;"",'Projection_Base-case'!D41,0)</f>
        <v>0</v>
      </c>
      <c r="E40" s="322"/>
      <c r="F40" s="367" t="str">
        <f t="shared" si="12"/>
        <v>0</v>
      </c>
      <c r="G40" s="177" t="str">
        <f>IF(F40="Scenario1PBT1",'Major retrofit'!$E$6,IF(F40="Scenario2PBT1",'Major retrofit'!$F$6,IF(F40="Scenario3PBT1",'Major retrofit'!$G$6,"")))&amp;IF(F40="Scenario1PBT2",'Major retrofit'!$H$6,IF(F40="Scenario2PBT2",'Major retrofit'!$I$6,IF(F40="Scenario3PBT2",'Major retrofit'!$J$6,"")))&amp;IF(F40="Scenario1PBT3",'Major retrofit'!$K$6,IF(F40="Scenario2PBT3",'Major retrofit'!$L$6,IF(F40="Scenario3PBT3",'Major retrofit'!$M$6,"")))&amp;IF(F40="Scenario1PBT4",'Major retrofit'!$N$6,IF(F40="Scenario2PBT4",'Major retrofit'!$O$6,IF(F40="Scenario3PBT4",'Major retrofit'!$P$6,"")))&amp;IF(F40="Scenario1PBT5",'Major retrofit'!$Q$6,IF(F40="Scenario2PBT5",'Major retrofit'!$R$6,IF(F40="Scenario3PBT5",'Major retrofit'!$S$6,"")))&amp;IF(F40="Scenario1PBT6",'Major retrofit'!$T$6,IF(F40="Scenario2PBT6",'Major retrofit'!$U$6,IF(F40="Scenario3PBT6",'Major retrofit'!$V$6,"")))&amp;IF(F40="Scenario1PBT7",'Major retrofit'!$W$6,IF(F40="Scenario2PBT7",'Major retrofit'!$X$6,IF(F40="Scenario3PBT7",'Major retrofit'!$Y$6,"")))&amp;IF(F40="Scenario1PBT8",'Major retrofit'!$Z$6,IF(F40="Scenario2PBT8",'Major retrofit'!$AA$6,IF(F40="Scenario3PBT8",'Major retrofit'!$AB$6,"")))&amp;IF(F40="Scenario1PBT9",'Major retrofit'!$AC$6,IF(F40="Scenario2PBT9",'Major retrofit'!$AD$6,IF(F40="Scenario3PBT9",'Major retrofit'!$AE$6,"")))&amp;IF(F40="Scenario1PBT10",'Major retrofit'!$AF$6,IF(F40="Scenario2PBT10",'Major retrofit'!$AG$6,IF(F40="Scenario3PBT10",'Major retrofit'!$AH$6,"")))&amp;IF(F40="Scenario1PBT11",'Major retrofit'!$AI$6,IF(F40="Scenario2PBT11",'Major retrofit'!$AJ$6,IF(F40="Scenario3PBT11",'Major retrofit'!$AK$6,"")))&amp;IF(F40="Scenario1PBT12",'Major retrofit'!$AL$6,IF(F40="Scenario2PBT12",'Major retrofit'!$AM$6,IF(F40="Scenario3PBT12",'Major retrofit'!$AN$6,"")))&amp;IF(F40="Scenario1PBT13",'Major retrofit'!$AO$6,IF(F40="Scenario2PBT13",'Major retrofit'!$AP$6,IF(F40="Scenario3PBT13",'Major retrofit'!$AQ$6,"")))&amp;IF(F40="Scenario1PBT14",'Major retrofit'!$AR$6,IF(F40="Scenario2PBT14",'Major retrofit'!$AS$6,IF(F40="Scenario3PBT14",'Major retrofit'!$AT$6,"")))&amp;IF(F40="Scenario1PBT15",'Major retrofit'!$AU$6,IF(F40="Scenario2PBT15",'Major retrofit'!$AV$6,IF(F40="Scenario3PBT15",'Major retrofit'!$AW$6,"")))</f>
        <v/>
      </c>
      <c r="H40" s="117">
        <f t="shared" si="13"/>
        <v>0</v>
      </c>
      <c r="I40" s="178" t="str">
        <f>IF(F40="Scenario1PBT1",'Major retrofit'!$E$16,IF(F40="Scenario2PBT1",'Major retrofit'!$F$16,IF(F40="Scenario3PBT1",'Major retrofit'!$G$16,"")))&amp;IF(F40="Scenario1PBT2",'Major retrofit'!$H$16,IF(F40="Scenario2PBT2",'Major retrofit'!$I$16,IF(F40="Scenario3PBT2",'Major retrofit'!$J$16,"")))&amp;IF(F40="Scenario1PBT3",'Major retrofit'!$K$16,IF(F40="Scenario2PBT3",'Major retrofit'!$L$16,IF(F40="Scenario3PBT3",'Major retrofit'!$M$16,"")))&amp;IF(F40="Scenario1PBT4",'Major retrofit'!$N$16,IF(F40="Scenario2PBT4",'Major retrofit'!$O$16,IF(F40="Scenario3PBT4",'Major retrofit'!$P$16,"")))&amp;IF(F40="Scenario1PBT5",'Major retrofit'!$Q$16,IF(F40="Scenario2PBT5",'Major retrofit'!$R$16,IF(F40="Scenario3PBT5",'Major retrofit'!$S$16,"")))&amp;IF(F40="Scenario1PBT6",'Major retrofit'!$T$16,IF(F40="Scenario2PBT6",'Major retrofit'!$U$16,IF(F40="Scenario3PBT6",'Major retrofit'!$V$16,"")))&amp;IF(F40="Scenario1PBT7",'Major retrofit'!$W$16,IF(F40="Scenario2PBT7",'Major retrofit'!$X$16,IF(F40="Scenario3PBT7",'Major retrofit'!$Y$16,"")))&amp;IF(F40="Scenario1PBT8",'Major retrofit'!$Z$16,IF(F40="Scenario2PBT8",'Major retrofit'!$AA$16,IF(F40="Scenario3PBT8",'Major retrofit'!$AB$16,"")))&amp;IF(F40="Scenario1PBT9",'Major retrofit'!$AC$16,IF(F40="Scenario2PBT9",'Major retrofit'!$AD$16,IF(F40="Scenario3PBT9",'Major retrofit'!$AE$16,"")))&amp;IF(F40="Scenario1PBT10",'Major retrofit'!$AF$16,IF(F40="Scenario2PBT10",'Major retrofit'!$AG$16,IF(F40="Scenario3PBT10",'Major retrofit'!$AH$16,"")))&amp;IF(F40="Scenario1PBT11",'Major retrofit'!$AI$16,IF(F40="Scenario2PBT11",'Major retrofit'!$AJ$16,IF(F40="Scenario3PBT11",'Major retrofit'!$AK$16,"")))&amp;IF(F40="Scenario1PBT12",'Major retrofit'!$AL$16,IF(F40="Scenario2PBT12",'Major retrofit'!$AM$16,IF(F40="Scenario3PBT12",'Major retrofit'!$AN$16,"")))&amp;IF(F40="Scenario1PBT13",'Major retrofit'!$AO$16,IF(F40="Scenario2PBT13",'Major retrofit'!$AP$16,IF(F40="Scenario3PBT13",'Major retrofit'!$AQ$16,"")))&amp;IF(F40="Scenario1PBT14",'Major retrofit'!$AR$16,IF(F40="Scenario2PBT14",'Major retrofit'!$AS$16,IF(F40="Scenario3PBT14",'Major retrofit'!$AT$16,"")))&amp;IF(F40="Scenario1PBT15",'Major retrofit'!$AU$16,IF(F40="Scenario2PBT15",'Major retrofit'!$AV$16,IF(F40="Scenario3PBT15",'Major retrofit'!$AW$16,"")))</f>
        <v/>
      </c>
      <c r="J40" s="117">
        <f t="shared" si="14"/>
        <v>0</v>
      </c>
      <c r="K40" s="117" t="str">
        <f>IF(F40="Scenario1PBT1",'Major retrofit'!$E$18,IF(F40="Scenario2PBT1",'Major retrofit'!$F$18,IF(F40="Scenario3PBT1",'Major retrofit'!$G$18,"")))&amp;IF(F40="Scenario1PBT2",'Major retrofit'!$H$18,IF(F40="Scenario2PBT2",'Major retrofit'!$I$18,IF(F40="Scenario3PBT2",'Major retrofit'!$J$18,"")))&amp;IF(F40="Scenario1PBT3",'Major retrofit'!$K$18,IF(F40="Scenario2PBT3",'Major retrofit'!$L$18,IF(F40="Scenario3PBT3",'Major retrofit'!$M$18,"")))&amp;IF(F40="Scenario1PBT4",'Major retrofit'!$N$18,IF(F40="Scenario2PBT4",'Major retrofit'!$O$18,IF(F40="Scenario3PBT4",'Major retrofit'!$P$18,"")))&amp;IF(F40="Scenario1PBT5",'Major retrofit'!$Q$18,IF(F40="Scenario2PBT5",'Major retrofit'!$R$18,IF(F40="Scenario3PBT5",'Major retrofit'!$S$18,"")))&amp;IF(F40="Scenario1PBT6",'Major retrofit'!$T$18,IF(F40="Scenario2PBT6",'Major retrofit'!$U$18,IF(F40="Scenario3PBT6",'Major retrofit'!$V$18,"")))&amp;IF(F40="Scenario1PBT7",'Major retrofit'!$W$18,IF(F40="Scenario2PBT7",'Major retrofit'!$X$18,IF(F40="Scenario3PBT7",'Major retrofit'!$Y$18,"")))&amp;IF(F40="Scenario1PBT8",'Major retrofit'!$Z$18,IF(F40="Scenario2PBT8",'Major retrofit'!$AA$18,IF(F40="Scenario3PBT8",'Major retrofit'!$AB$18,"")))&amp;IF(F40="Scenario1PBT9",'Major retrofit'!$AC$18,IF(F40="Scenario2PBT9",'Major retrofit'!$AD$18,IF(F40="Scenario3PBT9",'Major retrofit'!$AE$18,"")))&amp;IF(F40="Scenario1PBT10",'Major retrofit'!$AF$18,IF(F40="Scenario2PBT10",'Major retrofit'!$AG$18,IF(F40="Scenario3PBT10",'Major retrofit'!$AH$18,"")))&amp;IF(F40="Scenario1PBT11",'Major retrofit'!$AI$18,IF(F40="Scenario2PBT11",'Major retrofit'!$AJ$18,IF(F40="Scenario3PBT11",'Major retrofit'!$AK$18,"")))&amp;IF(F40="Scenario1PBT12",'Major retrofit'!$AL$18,IF(F40="Scenario2PBT12",'Major retrofit'!$AM$18,IF(F40="Scenario3PBT12",'Major retrofit'!$AN$18,"")))&amp;IF(F40="Scenario1PBT13",'Major retrofit'!$AO$18,IF(F40="Scenario2PBT13",'Major retrofit'!$AP$18,IF(F40="Scenario3PBT13",'Major retrofit'!$AQ$18,"")))&amp;IF(F40="Scenario1PBT14",'Major retrofit'!$AR$18,IF(F40="Scenario2PBT14",'Major retrofit'!$AS$18,IF(F40="Scenario3PBT14",'Major retrofit'!$AT$18,"")))&amp;IF(F40="Scenario1PBT15",'Major retrofit'!$AU$18,IF(F40="Scenario2PBT15",'Major retrofit'!$AV$18,IF(F40="Scenario3PBT15",'Major retrofit'!$AW$18,"")))</f>
        <v/>
      </c>
      <c r="L40" s="117">
        <f t="shared" si="15"/>
        <v>0</v>
      </c>
      <c r="M40" s="117" t="str">
        <f>IF(F40="Scenario1PBT1",'Major retrofit'!$E$20,IF(F40="Scenario2PBT1",'Major retrofit'!$F$20,IF(F40="Scenario3PBT1",'Major retrofit'!$G$20,"")))&amp;IF(F40="Scenario1PBT2",'Major retrofit'!$H$20,IF(F40="Scenario2PBT2",'Major retrofit'!$I$20,IF(F40="Scenario3PBT2",'Major retrofit'!$J$20,"")))&amp;IF(F40="Scenario1PBT3",'Major retrofit'!$K$20,IF(F40="Scenario2PBT3",'Major retrofit'!$L$20,IF(F40="Scenario3PBT3",'Major retrofit'!$M$20,"")))&amp;IF(F40="Scenario1PBT4",'Major retrofit'!$N$20,IF(F40="Scenario2PBT4",'Major retrofit'!$O$20,IF(F40="Scenario3PBT4",'Major retrofit'!$P$20,"")))&amp;IF(F40="Scenario1PBT5",'Major retrofit'!$Q$20,IF(F40="Scenario2PBT5",'Major retrofit'!$R$20,IF(F40="Scenario3PBT5",'Major retrofit'!$S$20,"")))&amp;IF(F40="Scenario1PBT6",'Major retrofit'!$T$20,IF(F40="Scenario2PBT6",'Major retrofit'!$U$20,IF(F40="Scenario3PBT6",'Major retrofit'!$V$20,"")))&amp;IF(F40="Scenario1PBT7",'Major retrofit'!$W$20,IF(F40="Scenario2PBT7",'Major retrofit'!$X$20,IF(F40="Scenario3PBT7",'Major retrofit'!$Y$20,"")))&amp;IF(F40="Scenario1PBT8",'Major retrofit'!$Z$20,IF(F40="Scenario2PBT8",'Major retrofit'!$AA$20,IF(F40="Scenario3PBT8",'Major retrofit'!$AB$20,"")))&amp;IF(F40="Scenario1PBT9",'Major retrofit'!$AC$20,IF(F40="Scenario2PBT9",'Major retrofit'!$AD$20,IF(F40="Scenario3PBT9",'Major retrofit'!$AE$20,"")))&amp;IF(F40="Scenario1PBT10",'Major retrofit'!$AF$20,IF(F40="Scenario2PBT10",'Major retrofit'!$AG$20,IF(F40="Scenario3PBT10",'Major retrofit'!$AH$20,"")))&amp;IF(F40="Scenario1PBT11",'Major retrofit'!$AI$20,IF(F40="Scenario2PBT11",'Major retrofit'!$AJ$20,IF(F40="Scenario3PBT11",'Major retrofit'!$AK$20,"")))&amp;IF(F40="Scenario1PBT12",'Major retrofit'!$AL$20,IF(F40="Scenario2PBT12",'Major retrofit'!$AM$20,IF(F40="Scenario3PBT12",'Major retrofit'!$AN$20,"")))&amp;IF(F40="Scenario1PBT13",'Major retrofit'!$AO$20,IF(F40="Scenario2PBT13",'Major retrofit'!$AP$20,IF(F40="Scenario3PBT13",'Major retrofit'!$AQ$20,"")))&amp;IF(F40="Scenario1PBT14",'Major retrofit'!$AR$20,IF(F40="Scenario2PBT14",'Major retrofit'!$AS$20,IF(F40="Scenario3PBT14",'Major retrofit'!$AT$20,"")))&amp;IF(F40="Scenario1PBT15",'Major retrofit'!$AU$20,IF(F40="Scenario2PBT15",'Major retrofit'!$AV$20,IF(F40="Scenario3PBT15",'Major retrofit'!$AW$20,"")))</f>
        <v/>
      </c>
      <c r="N40" s="118">
        <f t="shared" si="16"/>
        <v>0</v>
      </c>
      <c r="O40" s="206" t="str">
        <f>IF(F40="Scenario1PBT1",'Major retrofit'!$E$23,IF(F40="Scenario2PBT1",'Major retrofit'!$F$23,IF(F40="Scenario3PBT1",'Major retrofit'!$G$23,"")))&amp;IF(F40="Scenario1PBT2",'Major retrofit'!$H$23,IF(F40="Scenario2PBT2",'Major retrofit'!$I$23,IF(F40="Scenario3PBT2",'Major retrofit'!$J$23,"")))&amp;IF(F40="Scenario1PBT3",'Major retrofit'!$K$23,IF(F40="Scenario2PBT3",'Major retrofit'!$L$23,IF(F40="Scenario3PBT3",'Major retrofit'!$M$23,"")))&amp;IF(F40="Scenario1PBT4",'Major retrofit'!$N$23,IF(F40="Scenario2PBT4",'Major retrofit'!$O$23,IF(F40="Scenario3PBT4",'Major retrofit'!$P$23,"")))&amp;IF(F40="Scenario1PBT5",'Major retrofit'!$Q$23,IF(F40="Scenario2PBT5",'Major retrofit'!$R$23,IF(F40="Scenario3PBT5",'Major retrofit'!$S$23,"")))&amp;IF(F40="Scenario1PBT6",'Major retrofit'!$T$23,IF(F40="Scenario2PBT6",'Major retrofit'!$U$23,IF(F40="Scenario3PBT6",'Major retrofit'!$V$23,"")))&amp;IF(F40="Scenario1PBT7",'Major retrofit'!$W$23,IF(F40="Scenario2PBT7",'Major retrofit'!$X$23,IF(F40="Scenario3PBT7",'Major retrofit'!$Y$23,"")))&amp;IF(F40="Scenario1PBT8",'Major retrofit'!$Z$23,IF(F40="Scenario2PBT8",'Major retrofit'!$AA$23,IF(F40="Scenario3PBT8",'Major retrofit'!$AB$23,"")))&amp;IF(F40="Scenario1PBT9",'Major retrofit'!$AC$23,IF(F40="Scenario2PBT9",'Major retrofit'!$AD$23,IF(F40="Scenario3PBT9",'Major retrofit'!$AE$23,"")))&amp;IF(F40="Scenario1PBT10",'Major retrofit'!$AF$23,IF(F40="Scenario2PBT10",'Major retrofit'!$AG$23,IF(F40="Scenario3PBT10",'Major retrofit'!$AH$23,"")))&amp;IF(F40="Scenario1PBT11",'Major retrofit'!$AI$23,IF(F40="Scenario2PBT11",'Major retrofit'!$AJ$23,IF(F40="Scenario3PBT11",'Major retrofit'!$AK$23,"")))&amp;IF(F40="Scenario1PBT12",'Major retrofit'!$AL$23,IF(F40="Scenario2PBT12",'Major retrofit'!$AM$23,IF(F40="Scenario3PBT12",'Major retrofit'!$AN$23,"")))&amp;IF(F40="Scenario1PBT13",'Major retrofit'!$AO$23,IF(F40="Scenario2PBT13",'Major retrofit'!$AP$23,IF(F40="Scenario3PBT13",'Major retrofit'!$AQ$23,"")))&amp;IF(F40="Scenario1PBT14",'Major retrofit'!$AR$23,IF(F40="Scenario2PBT14",'Major retrofit'!$AS$23,IF(F40="Scenario3PBT14",'Major retrofit'!$AT$23,"")))&amp;IF(F40="Scenario1PBT15",'Major retrofit'!$AU$23,IF(F40="Scenario2PBT15",'Major retrofit'!$AV$23,IF(F40="Scenario3PBT15",'Major retrofit'!$AW$23,"")))</f>
        <v/>
      </c>
      <c r="P40" s="117">
        <f t="shared" si="17"/>
        <v>0</v>
      </c>
      <c r="Q40" s="117" t="str">
        <f>IF(F40="Scenario1PBT1",'Major retrofit'!$E$25,IF(F40="Scenario2PBT1",'Major retrofit'!$F$25,IF(F40="Scenario3PBT1",'Major retrofit'!$G$25,"")))&amp;IF(F40="Scenario1PBT2",'Major retrofit'!$H$25,IF(F40="Scenario2PBT2",'Major retrofit'!$I$25,IF(F40="Scenario3PBT2",'Major retrofit'!$J$25,"")))&amp;IF(F40="Scenario1PBT3",'Major retrofit'!$K$25,IF(F40="Scenario2PBT3",'Major retrofit'!$L$25,IF(F40="Scenario3PBT3",'Major retrofit'!$M$25,"")))&amp;IF(F40="Scenario1PBT4",'Major retrofit'!$N$25,IF(F40="Scenario2PBT4",'Major retrofit'!$O$25,IF(F40="Scenario3PBT4",'Major retrofit'!$P$25,"")))&amp;IF(F40="Scenario1PBT5",'Major retrofit'!$Q$25,IF(F40="Scenario2PBT5",'Major retrofit'!$R$25,IF(F40="Scenario3PBT5",'Major retrofit'!$S$25,"")))&amp;IF(F40="Scenario1PBT6",'Major retrofit'!$T$25,IF(F40="Scenario2PBT6",'Major retrofit'!$U$25,IF(F40="Scenario3PBT6",'Major retrofit'!$V$25,"")))&amp;IF(F40="Scenario1PBT7",'Major retrofit'!$W$25,IF(F40="Scenario2PBT7",'Major retrofit'!$X$25,IF(F40="Scenario3PBT7",'Major retrofit'!$Y$25,"")))&amp;IF(F40="Scenario1PBT8",'Major retrofit'!$Z$25,IF(F40="Scenario2PBT8",'Major retrofit'!$AA$25,IF(F40="Scenario3PBT8",'Major retrofit'!$AB$25,"")))&amp;IF(F40="Scenario1PBT9",'Major retrofit'!$AC$25,IF(F40="Scenario2PBT9",'Major retrofit'!$AD$25,IF(F40="Scenario3PBT9",'Major retrofit'!$AE$25,"")))&amp;IF(F40="Scenario1PBT10",'Major retrofit'!$AF$25,IF(F40="Scenario2PBT10",'Major retrofit'!$AG$25,IF(F40="Scenario3PBT10",'Major retrofit'!$AH$25,"")))&amp;IF(F40="Scenario1PBT11",'Major retrofit'!$AI$25,IF(F40="Scenario2PBT11",'Major retrofit'!$AJ$25,IF(F40="Scenario3PBT11",'Major retrofit'!$AK$25,"")))&amp;IF(F40="Scenario1PBT12",'Major retrofit'!$AL$25,IF(F40="Scenario2PBT12",'Major retrofit'!$AM$25,IF(F40="Scenario3PBT12",'Major retrofit'!$AN$25,"")))&amp;IF(F40="Scenario1PBT13",'Major retrofit'!$AO$25,IF(F40="Scenario2PBT13",'Major retrofit'!$AP$25,IF(F40="Scenario3PBT13",'Major retrofit'!$AQ$25,"")))&amp;IF(F40="Scenario1PBT14",'Major retrofit'!$AR$25,IF(F40="Scenario2PBT14",'Major retrofit'!$AS$25,IF(F40="Scenario3PBT14",'Major retrofit'!$AT$25,"")))&amp;IF(F40="Scenario1PBT15",'Major retrofit'!$AU$25,IF(F40="Scenario2PBT15",'Major retrofit'!$AV$25,IF(F40="Scenario3PBT15",'Major retrofit'!$AW$25,"")))</f>
        <v/>
      </c>
      <c r="R40" s="117">
        <f t="shared" si="18"/>
        <v>0</v>
      </c>
      <c r="S40" s="117" t="str">
        <f>IF(F40="Scenario1PBT1",'Major retrofit'!$E$27,IF(F40="Scenario2PBT1",'Major retrofit'!$F$27,IF(F40="Scenario3PBT1",'Major retrofit'!$G$27,"")))&amp;IF(F40="Scenario1PBT2",'Major retrofit'!$H$27,IF(F40="Scenario2PBT2",'Major retrofit'!$I$27,IF(F40="Scenario3PBT2",'Major retrofit'!$J$27,"")))&amp;IF(F40="Scenario1PBT3",'Major retrofit'!$K$27,IF(F40="Scenario2PBT3",'Major retrofit'!$L$27,IF(F40="Scenario3PBT3",'Major retrofit'!$M$27,"")))&amp;IF(F40="Scenario1PBT4",'Major retrofit'!$N$27,IF(F40="Scenario2PBT4",'Major retrofit'!$O$27,IF(F40="Scenario3PBT4",'Major retrofit'!$P$27,"")))&amp;IF(F40="Scenario1PBT5",'Major retrofit'!$Q$27,IF(F40="Scenario2PBT5",'Major retrofit'!$R$27,IF(F40="Scenario3PBT5",'Major retrofit'!$S$27,"")))&amp;IF(F40="Scenario1PBT6",'Major retrofit'!$T$27,IF(F40="Scenario2PBT6",'Major retrofit'!$U$27,IF(F40="Scenario3PBT6",'Major retrofit'!$V$27,"")))&amp;IF(F40="Scenario1PBT7",'Major retrofit'!$W$27,IF(F40="Scenario2PBT7",'Major retrofit'!$X$27,IF(F40="Scenario3PBT7",'Major retrofit'!$Y$27,"")))&amp;IF(F40="Scenario1PBT8",'Major retrofit'!$Z$27,IF(F40="Scenario2PBT8",'Major retrofit'!$AA$27,IF(F40="Scenario3PBT8",'Major retrofit'!$AB$27,"")))&amp;IF(F40="Scenario1PBT9",'Major retrofit'!$AC$27,IF(F40="Scenario2PBT9",'Major retrofit'!$AD$27,IF(F40="Scenario3PBT9",'Major retrofit'!$AE$27,"")))&amp;IF(F40="Scenario1PBT10",'Major retrofit'!$AF$27,IF(F40="Scenario2PBT10",'Major retrofit'!$AG$27,IF(F40="Scenario3PBT10",'Major retrofit'!$AH$27,"")))&amp;IF(F40="Scenario1PBT11",'Major retrofit'!$AI$27,IF(F40="Scenario2PBT11",'Major retrofit'!$AJ$27,IF(F40="Scenario3PBT11",'Major retrofit'!$AK$27,"")))&amp;IF(F40="Scenario1PBT12",'Major retrofit'!$AL$27,IF(F40="Scenario2PBT12",'Major retrofit'!$AM$27,IF(F40="Scenario3PBT12",'Major retrofit'!$AN$27,"")))&amp;IF(F40="Scenario1PBT13",'Major retrofit'!$AO$27,IF(F40="Scenario2PBT13",'Major retrofit'!$AP$27,IF(F40="Scenario3PBT13",'Major retrofit'!$AQ$27,"")))&amp;IF(F40="Scenario1PBT14",'Major retrofit'!$AR$27,IF(F40="Scenario2PBT14",'Major retrofit'!$AS$27,IF(F40="Scenario3PBT14",'Major retrofit'!$AT$27,"")))&amp;IF(F40="Scenario1PBT15",'Major retrofit'!$AU$27,IF(F40="Scenario2PBT15",'Major retrofit'!$AV$27,IF(F40="Scenario3PBT15",'Major retrofit'!$AW$27,"")))</f>
        <v/>
      </c>
      <c r="T40" s="207">
        <f t="shared" si="19"/>
        <v>0</v>
      </c>
      <c r="U40" s="206" t="str">
        <f>IF(F40="Scenario1PBT1",'Major retrofit'!$E$38,IF(F40="Scenario2PBT1",'Major retrofit'!$F$38,IF(F40="Scenario3PBT1",'Major retrofit'!$G$38,"")))&amp;IF(F40="Scenario1PBT2",'Major retrofit'!$H$38,IF(F40="Scenario2PBT2",'Major retrofit'!$I$38,IF(F40="Scenario3PBT2",'Major retrofit'!$J$38,"")))&amp;IF(F40="Scenario1PBT3",'Major retrofit'!$K$38,IF(F40="Scenario2PBT3",'Major retrofit'!$L$38,IF(F40="Scenario3PBT3",'Major retrofit'!$M$38,"")))&amp;IF(F40="Scenario1PBT4",'Major retrofit'!$N$38,IF(F40="Scenario2PBT4",'Major retrofit'!$O$38,IF(F40="Scenario3PBT4",'Major retrofit'!$P$38,"")))&amp;IF(F40="Scenario1PBT5",'Major retrofit'!$Q$38,IF(F40="Scenario2PBT5",'Major retrofit'!$R$38,IF(F40="Scenario3PBT5",'Major retrofit'!$S$38,"")))&amp;IF(F40="Scenario1PBT6",'Major retrofit'!$T$38,IF(F40="Scenario2PBT6",'Major retrofit'!$U$38,IF(F40="Scenario3PBT6",'Major retrofit'!$V$38,"")))&amp;IF(F40="Scenario1PBT7",'Major retrofit'!$W$38,IF(F40="Scenario2PBT7",'Major retrofit'!$X$38,IF(F40="Scenario3PBT7",'Major retrofit'!$Y$38,"")))&amp;IF(F40="Scenario1PBT8",'Major retrofit'!$Z$38,IF(F40="Scenario2PBT8",'Major retrofit'!$AA$38,IF(F40="Scenario3PBT8",'Major retrofit'!$AB$38,"")))&amp;IF(F40="Scenario1PBT9",'Major retrofit'!$AC$38,IF(F40="Scenario2PBT9",'Major retrofit'!$AD$38,IF(F40="Scenario3PBT9",'Major retrofit'!$AE$38,"")))&amp;IF(F40="Scenario1PBT10",'Major retrofit'!$AF$38,IF(F40="Scenario2PBT10",'Major retrofit'!$AG$38,IF(F40="Scenario3PBT10",'Major retrofit'!$AH$38,"")))&amp;IF(F40="Scenario1PBT11",'Major retrofit'!$AI$38,IF(F40="Scenario2PBT11",'Major retrofit'!$AJ$38,IF(F40="Scenario3PBT11",'Major retrofit'!$AK$38,"")))&amp;IF(F40="Scenario1PBT12",'Major retrofit'!$AL$38,IF(F40="Scenario2PBT12",'Major retrofit'!$AM$38,IF(F40="Scenario3PBT12",'Major retrofit'!$AN$38,"")))&amp;IF(F40="Scenario1PBT13",'Major retrofit'!$AO$38,IF(F40="Scenario2PBT13",'Major retrofit'!$AP$38,IF(F40="Scenario3PBT13",'Major retrofit'!$AQ$38,"")))&amp;IF(F40="Scenario1PBT14",'Major retrofit'!$AR$38,IF(F40="Scenario2PBT14",'Major retrofit'!$AS$38,IF(F40="Scenario3PBT14",'Major retrofit'!$AT$38,"")))&amp;IF(F40="Scenario1PBT15",'Major retrofit'!$AU$38,IF(F40="Scenario2PBT15",'Major retrofit'!$AV$38,IF(F40="Scenario3PBT15",'Major retrofit'!$AW$38,"")))</f>
        <v/>
      </c>
      <c r="V40" s="117">
        <f t="shared" si="20"/>
        <v>0</v>
      </c>
      <c r="W40" s="117" t="str">
        <f>IF(F40="Scenario1PBT1",'Major retrofit'!$E$40,IF(F40="Scenario2PBT1",'Major retrofit'!$F$40,IF(F40="Scenario3PBT1",'Major retrofit'!$G$40,"")))&amp;IF(F40="Scenario1PBT2",'Major retrofit'!$H$40,IF(F40="Scenario2PBT2",'Major retrofit'!$I$40,IF(F40="Scenario3PBT2",'Major retrofit'!$J$40,"")))&amp;IF(F40="Scenario1PBT3",'Major retrofit'!$K$40,IF(F40="Scenario2PBT3",'Major retrofit'!$L$40,IF(F40="Scenario3PBT3",'Major retrofit'!$M$40,"")))&amp;IF(F40="Scenario1PBT4",'Major retrofit'!$N$40,IF(F40="Scenario2PBT4",'Major retrofit'!$O$40,IF(F40="Scenario3PBT4",'Major retrofit'!$P$40,"")))&amp;IF(F40="Scenario1PBT5",'Major retrofit'!$Q$40,IF(F40="Scenario2PBT5",'Major retrofit'!$R$40,IF(F40="Scenario3PBT5",'Major retrofit'!$S$40,"")))&amp;IF(F40="Scenario1PBT6",'Major retrofit'!$T$40,IF(F40="Scenario2PBT6",'Major retrofit'!$U$40,IF(F40="Scenario3PBT6",'Major retrofit'!$V$40,"")))&amp;IF(F40="Scenario1PBT7",'Major retrofit'!$W$40,IF(F40="Scenario2PBT7",'Major retrofit'!$X$40,IF(F40="Scenario3PBT7",'Major retrofit'!$Y$40,"")))&amp;IF(F40="Scenario1PBT8",'Major retrofit'!$Z$40,IF(F40="Scenario2PBT8",'Major retrofit'!$AA$40,IF(F40="Scenario3PBT8",'Major retrofit'!$AB$40,"")))&amp;IF(F40="Scenario1PBT9",'Major retrofit'!$AC$40,IF(F40="Scenario2PBT9",'Major retrofit'!$AD$40,IF(F40="Scenario3PBT9",'Major retrofit'!$AE$40,"")))&amp;IF(F40="Scenario1PBT10",'Major retrofit'!$AF$40,IF(F40="Scenario2PBT10",'Major retrofit'!$AG$40,IF(F40="Scenario3PBT10",'Major retrofit'!$AH$40,"")))&amp;IF(F40="Scenario1PBT11",'Major retrofit'!$AI$40,IF(F40="Scenario2PBT11",'Major retrofit'!$AJ$40,IF(F40="Scenario3PBT11",'Major retrofit'!$AK$40,"")))&amp;IF(F40="Scenario1PBT12",'Major retrofit'!$AL$40,IF(F40="Scenario2PBT12",'Major retrofit'!$AM$40,IF(F40="Scenario3PBT12",'Major retrofit'!$AN$40,"")))&amp;IF(F40="Scenario1PBT13",'Major retrofit'!$AO$40,IF(F40="Scenario2PBT13",'Major retrofit'!$AP$40,IF(F40="Scenario3PBT13",'Major retrofit'!$AQ$40,"")))&amp;IF(F40="Scenario1PBT14",'Major retrofit'!$AR$40,IF(F40="Scenario2PBT14",'Major retrofit'!$AS$40,IF(F40="Scenario3PBT14",'Major retrofit'!$AT$40,"")))&amp;IF(F40="Scenario1PBT15",'Major retrofit'!$AU$40,IF(F40="Scenario2PBT15",'Major retrofit'!$AV$40,IF(F40="Scenario3PBT15",'Major retrofit'!$AW$40,"")))</f>
        <v/>
      </c>
      <c r="X40" s="117">
        <f t="shared" si="21"/>
        <v>0</v>
      </c>
      <c r="Y40" s="117" t="str">
        <f>IF(F40="Scenario1PBT1",'Major retrofit'!$E$42,IF(F40="Scenario2PBT1",'Major retrofit'!$F$42,IF(F40="Scenario3PBT1",'Major retrofit'!$G$42,"")))&amp;IF(F40="Scenario1PBT2",'Major retrofit'!$H$42,IF(F40="Scenario2PBT2",'Major retrofit'!$I$42,IF(F40="Scenario3PBT2",'Major retrofit'!$J$42,"")))&amp;IF(F40="Scenario1PBT3",'Major retrofit'!$K$42,IF(F40="Scenario2PBT3",'Major retrofit'!$L$42,IF(F40="Scenario3PBT3",'Major retrofit'!$M$42,"")))&amp;IF(F40="Scenario1PBT4",'Major retrofit'!$N$42,IF(F40="Scenario2PBT4",'Major retrofit'!$O$42,IF(F40="Scenario3PBT4",'Major retrofit'!$P$42,"")))&amp;IF(F40="Scenario1PBT5",'Major retrofit'!$Q$42,IF(F40="Scenario2PBT5",'Major retrofit'!$R$42,IF(F40="Scenario3PBT5",'Major retrofit'!$S$42,"")))&amp;IF(F40="Scenario1PBT6",'Major retrofit'!$T$42,IF(F40="Scenario2PBT6",'Major retrofit'!$U$42,IF(F40="Scenario3PBT6",'Major retrofit'!$V$42,"")))&amp;IF(F40="Scenario1PBT7",'Major retrofit'!$W$42,IF(F40="Scenario2PBT7",'Major retrofit'!$X$42,IF(F40="Scenario3PBT7",'Major retrofit'!$Y$42,"")))&amp;IF(F40="Scenario1PBT8",'Major retrofit'!$Z$42,IF(F40="Scenario2PBT8",'Major retrofit'!$AA$42,IF(F40="Scenario3PBT8",'Major retrofit'!$AB$42,"")))&amp;IF(F40="Scenario1PBT9",'Major retrofit'!$AC$42,IF(F40="Scenario2PBT9",'Major retrofit'!$AD$42,IF(F40="Scenario3PBT9",'Major retrofit'!$AE$42,"")))&amp;IF(F40="Scenario1PBT10",'Major retrofit'!$AF$42,IF(F40="Scenario2PBT10",'Major retrofit'!$AG$42,IF(F40="Scenario3PBT10",'Major retrofit'!$AH$42,"")))&amp;IF(F40="Scenario1PBT11",'Major retrofit'!$AI$42,IF(F40="Scenario2PBT11",'Major retrofit'!$AJ$42,IF(F40="Scenario3PBT11",'Major retrofit'!$AK$42,"")))&amp;IF(F40="Scenario1PBT12",'Major retrofit'!$AL$42,IF(F40="Scenario2PBT12",'Major retrofit'!$AM$42,IF(F40="Scenario3PBT12",'Major retrofit'!$AN$42,"")))&amp;IF(F40="Scenario1PBT13",'Major retrofit'!$AO$42,IF(F40="Scenario2PBT13",'Major retrofit'!$AP$42,IF(F40="Scenario3PBT13",'Major retrofit'!$AQ$42,"")))&amp;IF(F40="Scenario1PBT14",'Major retrofit'!$AR$42,IF(F40="Scenario2PBT14",'Major retrofit'!$AS$42,IF(F40="Scenario3PBT14",'Major retrofit'!$AT$42,"")))&amp;IF(F40="Scenario1PBT15",'Major retrofit'!$AU$42,IF(F40="Scenario2PBT15",'Major retrofit'!$AV$42,IF(F40="Scenario3PBT15",'Major retrofit'!$AW$42,"")))</f>
        <v/>
      </c>
      <c r="Z40" s="117">
        <f t="shared" si="22"/>
        <v>0</v>
      </c>
      <c r="AA40" s="178" t="str">
        <f>IF(F40="Scenario1PBT1",'Major retrofit'!$E$101,IF(F40="Scenario2PBT1",'Major retrofit'!$F$101,IF(F40="Scenario3PBT1",'Major retrofit'!$G$101,"")))&amp;IF(F40="Scenario1PBT2",'Major retrofit'!$H$101,IF(F40="Scenario2PBT2",'Major retrofit'!$I$101,IF(F40="Scenario3PBT2",'Major retrofit'!$J$101,"")))&amp;IF(F40="Scenario1PBT3",'Major retrofit'!$K$101,IF(F40="Scenario2PBT3",'Major retrofit'!$L$101,IF(F40="Scenario3PBT3",'Major retrofit'!$M$101,"")))&amp;IF(F40="Scenario1PBT4",'Major retrofit'!$N$101,IF(F40="Scenario2PBT4",'Major retrofit'!$O$101,IF(F40="Scenario3PBT4",'Major retrofit'!$P$101,"")))&amp;IF(F40="Scenario1PBT5",'Major retrofit'!$Q$101,IF(F40="Scenario2PBT5",'Major retrofit'!$R$101,IF(F40="Scenario3PBT5",'Major retrofit'!$S$101,"")))&amp;IF(F40="Scenario1PBT6",'Major retrofit'!$T$101,IF(F40="Scenario2PBT6",'Major retrofit'!$U$101,IF(F40="Scenario3PBT6",'Major retrofit'!$V$101,"")))&amp;IF(F40="Scenario1PBT7",'Major retrofit'!$W$101,IF(F40="Scenario2PBT7",'Major retrofit'!$X$101,IF(F40="Scenario3PBT7",'Major retrofit'!$Y$101,"")))&amp;IF(F40="Scenario1PBT8",'Major retrofit'!$Z$101,IF(F40="Scenario2PBT8",'Major retrofit'!$AA$101,IF(F40="Scenario3PBT8",'Major retrofit'!$AB$101,"")))&amp;IF(F40="Scenario1PBT9",'Major retrofit'!$AC$101,IF(F40="Scenario2PBT9",'Major retrofit'!$AD$101,IF(F40="Scenario3PBT9",'Major retrofit'!$AE$101,"")))&amp;IF(F40="Scenario1PBT10",'Major retrofit'!$AF$101,IF(F40="Scenario2PBT10",'Major retrofit'!$AG$101,IF(F40="Scenario3PBT10",'Major retrofit'!$AH$101,"")))&amp;IF(F40="Scenario1PBT11",'Major retrofit'!$AI$101,IF(F40="Scenario2PBT11",'Major retrofit'!$AJ$101,IF(F40="Scenario3PBT11",'Major retrofit'!$AK$101,"")))&amp;IF(F40="Scenario1PBT12",'Major retrofit'!$AL$101,IF(F40="Scenario2PBT12",'Major retrofit'!$AM$101,IF(F40="Scenario3PBT12",'Major retrofit'!$AN$101,"")))&amp;IF(F40="Scenario1PBT13",'Major retrofit'!$AO$101,IF(F40="Scenario2PBT13",'Major retrofit'!$AP$101,IF(F40="Scenario3PBT13",'Major retrofit'!$AQ$101,"")))&amp;IF(F40="Scenario1PBT14",'Major retrofit'!$AR$101,IF(F40="Scenario2PBT14",'Major retrofit'!$AS$101,IF(F40="Scenario3PBT14",'Major retrofit'!$AT$101,"")))&amp;IF(F40="Scenario1PBT15",'Major retrofit'!$AU$101,IF(F40="Scenario2PBT15",'Major retrofit'!$AV$101,IF(F40="Scenario3PBT15",'Major retrofit'!$AW$101,"")))</f>
        <v/>
      </c>
      <c r="AB40" s="179">
        <f t="shared" si="23"/>
        <v>0</v>
      </c>
      <c r="AC40" s="363" t="str">
        <f t="shared" si="24"/>
        <v/>
      </c>
      <c r="AD40" s="353">
        <f>IF(AC40="",IFERROR('Projection_Base-case'!G41-G40,0),0)</f>
        <v>0</v>
      </c>
      <c r="AE40" s="350">
        <f t="shared" si="25"/>
        <v>0</v>
      </c>
      <c r="AF40" s="361">
        <f>IFERROR(100*AD40/'Projection_Base-case'!G41,0)</f>
        <v>0</v>
      </c>
      <c r="AG40" s="352">
        <f>IF(AC40="",IFERROR('Projection_Base-case'!I41-I40,0),0)</f>
        <v>0</v>
      </c>
      <c r="AH40" s="353">
        <f t="shared" si="26"/>
        <v>0</v>
      </c>
      <c r="AI40" s="361">
        <f>IFERROR(100*AG40/'Projection_Base-case'!I41,0)</f>
        <v>0</v>
      </c>
      <c r="AJ40" s="352">
        <f>IF(AC40="",IFERROR('Projection_Base-case'!K41-K40,0),0)</f>
        <v>0</v>
      </c>
      <c r="AK40" s="353">
        <f t="shared" si="27"/>
        <v>0</v>
      </c>
      <c r="AL40" s="361">
        <f>IFERROR(100*AJ40/'Projection_Base-case'!K41,0)</f>
        <v>0</v>
      </c>
      <c r="AM40" s="352">
        <f>-IF(AC40="",IFERROR('Projection_Base-case'!M41-M40,0),0)</f>
        <v>0</v>
      </c>
      <c r="AN40" s="353">
        <f t="shared" si="28"/>
        <v>0</v>
      </c>
      <c r="AO40" s="354">
        <f>IFERROR(IF('Projection_Base-case'!N41&gt;0,100*AN40/'Projection_Base-case'!N41,100*AN40/N40),0)</f>
        <v>0</v>
      </c>
      <c r="AP40" s="355">
        <f>IF(AC40="",IFERROR('Projection_Base-case'!O41-O40,0),0)</f>
        <v>0</v>
      </c>
      <c r="AQ40" s="356">
        <f t="shared" si="29"/>
        <v>0</v>
      </c>
      <c r="AR40" s="356">
        <f>IFERROR(100*AP40/'Projection_Base-case'!O41,0)</f>
        <v>0</v>
      </c>
      <c r="AS40" s="355">
        <f>IF(AC40="",IFERROR('Projection_Base-case'!Q41-Q40,0),0)</f>
        <v>0</v>
      </c>
      <c r="AT40" s="356">
        <f t="shared" si="30"/>
        <v>0</v>
      </c>
      <c r="AU40" s="356">
        <f>IFERROR(100*AS40/'Projection_Base-case'!Q41,0)</f>
        <v>0</v>
      </c>
      <c r="AV40" s="355">
        <f>IF(AC40="",IFERROR('Projection_Base-case'!S41-S40,0),0)</f>
        <v>0</v>
      </c>
      <c r="AW40" s="356">
        <f t="shared" si="31"/>
        <v>0</v>
      </c>
      <c r="AX40" s="357">
        <f>IFERROR(100*AV40/'Projection_Base-case'!S41,0)</f>
        <v>0</v>
      </c>
      <c r="AY40" s="358">
        <f>IF(AC40="",IFERROR('Projection_Base-case'!U41-U40,0),0)</f>
        <v>0</v>
      </c>
      <c r="AZ40" s="359">
        <f t="shared" si="32"/>
        <v>0</v>
      </c>
      <c r="BA40" s="359">
        <f>IFERROR(100*AY40/'Projection_Base-case'!U41,0)</f>
        <v>0</v>
      </c>
      <c r="BB40" s="358">
        <f>IF(AC40="",IFERROR('Projection_Base-case'!W41-W40,0),0)</f>
        <v>0</v>
      </c>
      <c r="BC40" s="359">
        <f t="shared" si="33"/>
        <v>0</v>
      </c>
      <c r="BD40" s="359">
        <f>IFERROR(100*BB40/'Projection_Base-case'!W41,0)</f>
        <v>0</v>
      </c>
      <c r="BE40" s="358">
        <f>IF(AC40="",IFERROR('Projection_Base-case'!Y41-Y40,0),0)</f>
        <v>0</v>
      </c>
      <c r="BF40" s="359">
        <f t="shared" si="34"/>
        <v>0</v>
      </c>
      <c r="BG40" s="359">
        <f>IFERROR(100*BE40/'Projection_Base-case'!Y41,0)</f>
        <v>0</v>
      </c>
      <c r="BH40" s="359">
        <f t="shared" si="35"/>
        <v>0</v>
      </c>
      <c r="BI40" s="360">
        <f t="shared" si="36"/>
        <v>0</v>
      </c>
    </row>
    <row r="41" spans="1:61">
      <c r="A41" s="205">
        <v>37</v>
      </c>
      <c r="B41" s="347">
        <f>IF('Projection_Base-case'!B42&lt;&gt;"",'Projection_Base-case'!B42,0)</f>
        <v>0</v>
      </c>
      <c r="C41" s="347">
        <f>IF('Projection_Base-case'!C42&lt;&gt;"",'Projection_Base-case'!C42,0)</f>
        <v>0</v>
      </c>
      <c r="D41" s="365">
        <f>IF('Projection_Base-case'!D42&lt;&gt;"",'Projection_Base-case'!D42,0)</f>
        <v>0</v>
      </c>
      <c r="E41" s="322"/>
      <c r="F41" s="367" t="str">
        <f t="shared" si="12"/>
        <v>0</v>
      </c>
      <c r="G41" s="177" t="str">
        <f>IF(F41="Scenario1PBT1",'Major retrofit'!$E$6,IF(F41="Scenario2PBT1",'Major retrofit'!$F$6,IF(F41="Scenario3PBT1",'Major retrofit'!$G$6,"")))&amp;IF(F41="Scenario1PBT2",'Major retrofit'!$H$6,IF(F41="Scenario2PBT2",'Major retrofit'!$I$6,IF(F41="Scenario3PBT2",'Major retrofit'!$J$6,"")))&amp;IF(F41="Scenario1PBT3",'Major retrofit'!$K$6,IF(F41="Scenario2PBT3",'Major retrofit'!$L$6,IF(F41="Scenario3PBT3",'Major retrofit'!$M$6,"")))&amp;IF(F41="Scenario1PBT4",'Major retrofit'!$N$6,IF(F41="Scenario2PBT4",'Major retrofit'!$O$6,IF(F41="Scenario3PBT4",'Major retrofit'!$P$6,"")))&amp;IF(F41="Scenario1PBT5",'Major retrofit'!$Q$6,IF(F41="Scenario2PBT5",'Major retrofit'!$R$6,IF(F41="Scenario3PBT5",'Major retrofit'!$S$6,"")))&amp;IF(F41="Scenario1PBT6",'Major retrofit'!$T$6,IF(F41="Scenario2PBT6",'Major retrofit'!$U$6,IF(F41="Scenario3PBT6",'Major retrofit'!$V$6,"")))&amp;IF(F41="Scenario1PBT7",'Major retrofit'!$W$6,IF(F41="Scenario2PBT7",'Major retrofit'!$X$6,IF(F41="Scenario3PBT7",'Major retrofit'!$Y$6,"")))&amp;IF(F41="Scenario1PBT8",'Major retrofit'!$Z$6,IF(F41="Scenario2PBT8",'Major retrofit'!$AA$6,IF(F41="Scenario3PBT8",'Major retrofit'!$AB$6,"")))&amp;IF(F41="Scenario1PBT9",'Major retrofit'!$AC$6,IF(F41="Scenario2PBT9",'Major retrofit'!$AD$6,IF(F41="Scenario3PBT9",'Major retrofit'!$AE$6,"")))&amp;IF(F41="Scenario1PBT10",'Major retrofit'!$AF$6,IF(F41="Scenario2PBT10",'Major retrofit'!$AG$6,IF(F41="Scenario3PBT10",'Major retrofit'!$AH$6,"")))&amp;IF(F41="Scenario1PBT11",'Major retrofit'!$AI$6,IF(F41="Scenario2PBT11",'Major retrofit'!$AJ$6,IF(F41="Scenario3PBT11",'Major retrofit'!$AK$6,"")))&amp;IF(F41="Scenario1PBT12",'Major retrofit'!$AL$6,IF(F41="Scenario2PBT12",'Major retrofit'!$AM$6,IF(F41="Scenario3PBT12",'Major retrofit'!$AN$6,"")))&amp;IF(F41="Scenario1PBT13",'Major retrofit'!$AO$6,IF(F41="Scenario2PBT13",'Major retrofit'!$AP$6,IF(F41="Scenario3PBT13",'Major retrofit'!$AQ$6,"")))&amp;IF(F41="Scenario1PBT14",'Major retrofit'!$AR$6,IF(F41="Scenario2PBT14",'Major retrofit'!$AS$6,IF(F41="Scenario3PBT14",'Major retrofit'!$AT$6,"")))&amp;IF(F41="Scenario1PBT15",'Major retrofit'!$AU$6,IF(F41="Scenario2PBT15",'Major retrofit'!$AV$6,IF(F41="Scenario3PBT15",'Major retrofit'!$AW$6,"")))</f>
        <v/>
      </c>
      <c r="H41" s="117">
        <f t="shared" si="13"/>
        <v>0</v>
      </c>
      <c r="I41" s="178" t="str">
        <f>IF(F41="Scenario1PBT1",'Major retrofit'!$E$16,IF(F41="Scenario2PBT1",'Major retrofit'!$F$16,IF(F41="Scenario3PBT1",'Major retrofit'!$G$16,"")))&amp;IF(F41="Scenario1PBT2",'Major retrofit'!$H$16,IF(F41="Scenario2PBT2",'Major retrofit'!$I$16,IF(F41="Scenario3PBT2",'Major retrofit'!$J$16,"")))&amp;IF(F41="Scenario1PBT3",'Major retrofit'!$K$16,IF(F41="Scenario2PBT3",'Major retrofit'!$L$16,IF(F41="Scenario3PBT3",'Major retrofit'!$M$16,"")))&amp;IF(F41="Scenario1PBT4",'Major retrofit'!$N$16,IF(F41="Scenario2PBT4",'Major retrofit'!$O$16,IF(F41="Scenario3PBT4",'Major retrofit'!$P$16,"")))&amp;IF(F41="Scenario1PBT5",'Major retrofit'!$Q$16,IF(F41="Scenario2PBT5",'Major retrofit'!$R$16,IF(F41="Scenario3PBT5",'Major retrofit'!$S$16,"")))&amp;IF(F41="Scenario1PBT6",'Major retrofit'!$T$16,IF(F41="Scenario2PBT6",'Major retrofit'!$U$16,IF(F41="Scenario3PBT6",'Major retrofit'!$V$16,"")))&amp;IF(F41="Scenario1PBT7",'Major retrofit'!$W$16,IF(F41="Scenario2PBT7",'Major retrofit'!$X$16,IF(F41="Scenario3PBT7",'Major retrofit'!$Y$16,"")))&amp;IF(F41="Scenario1PBT8",'Major retrofit'!$Z$16,IF(F41="Scenario2PBT8",'Major retrofit'!$AA$16,IF(F41="Scenario3PBT8",'Major retrofit'!$AB$16,"")))&amp;IF(F41="Scenario1PBT9",'Major retrofit'!$AC$16,IF(F41="Scenario2PBT9",'Major retrofit'!$AD$16,IF(F41="Scenario3PBT9",'Major retrofit'!$AE$16,"")))&amp;IF(F41="Scenario1PBT10",'Major retrofit'!$AF$16,IF(F41="Scenario2PBT10",'Major retrofit'!$AG$16,IF(F41="Scenario3PBT10",'Major retrofit'!$AH$16,"")))&amp;IF(F41="Scenario1PBT11",'Major retrofit'!$AI$16,IF(F41="Scenario2PBT11",'Major retrofit'!$AJ$16,IF(F41="Scenario3PBT11",'Major retrofit'!$AK$16,"")))&amp;IF(F41="Scenario1PBT12",'Major retrofit'!$AL$16,IF(F41="Scenario2PBT12",'Major retrofit'!$AM$16,IF(F41="Scenario3PBT12",'Major retrofit'!$AN$16,"")))&amp;IF(F41="Scenario1PBT13",'Major retrofit'!$AO$16,IF(F41="Scenario2PBT13",'Major retrofit'!$AP$16,IF(F41="Scenario3PBT13",'Major retrofit'!$AQ$16,"")))&amp;IF(F41="Scenario1PBT14",'Major retrofit'!$AR$16,IF(F41="Scenario2PBT14",'Major retrofit'!$AS$16,IF(F41="Scenario3PBT14",'Major retrofit'!$AT$16,"")))&amp;IF(F41="Scenario1PBT15",'Major retrofit'!$AU$16,IF(F41="Scenario2PBT15",'Major retrofit'!$AV$16,IF(F41="Scenario3PBT15",'Major retrofit'!$AW$16,"")))</f>
        <v/>
      </c>
      <c r="J41" s="117">
        <f t="shared" si="14"/>
        <v>0</v>
      </c>
      <c r="K41" s="117" t="str">
        <f>IF(F41="Scenario1PBT1",'Major retrofit'!$E$18,IF(F41="Scenario2PBT1",'Major retrofit'!$F$18,IF(F41="Scenario3PBT1",'Major retrofit'!$G$18,"")))&amp;IF(F41="Scenario1PBT2",'Major retrofit'!$H$18,IF(F41="Scenario2PBT2",'Major retrofit'!$I$18,IF(F41="Scenario3PBT2",'Major retrofit'!$J$18,"")))&amp;IF(F41="Scenario1PBT3",'Major retrofit'!$K$18,IF(F41="Scenario2PBT3",'Major retrofit'!$L$18,IF(F41="Scenario3PBT3",'Major retrofit'!$M$18,"")))&amp;IF(F41="Scenario1PBT4",'Major retrofit'!$N$18,IF(F41="Scenario2PBT4",'Major retrofit'!$O$18,IF(F41="Scenario3PBT4",'Major retrofit'!$P$18,"")))&amp;IF(F41="Scenario1PBT5",'Major retrofit'!$Q$18,IF(F41="Scenario2PBT5",'Major retrofit'!$R$18,IF(F41="Scenario3PBT5",'Major retrofit'!$S$18,"")))&amp;IF(F41="Scenario1PBT6",'Major retrofit'!$T$18,IF(F41="Scenario2PBT6",'Major retrofit'!$U$18,IF(F41="Scenario3PBT6",'Major retrofit'!$V$18,"")))&amp;IF(F41="Scenario1PBT7",'Major retrofit'!$W$18,IF(F41="Scenario2PBT7",'Major retrofit'!$X$18,IF(F41="Scenario3PBT7",'Major retrofit'!$Y$18,"")))&amp;IF(F41="Scenario1PBT8",'Major retrofit'!$Z$18,IF(F41="Scenario2PBT8",'Major retrofit'!$AA$18,IF(F41="Scenario3PBT8",'Major retrofit'!$AB$18,"")))&amp;IF(F41="Scenario1PBT9",'Major retrofit'!$AC$18,IF(F41="Scenario2PBT9",'Major retrofit'!$AD$18,IF(F41="Scenario3PBT9",'Major retrofit'!$AE$18,"")))&amp;IF(F41="Scenario1PBT10",'Major retrofit'!$AF$18,IF(F41="Scenario2PBT10",'Major retrofit'!$AG$18,IF(F41="Scenario3PBT10",'Major retrofit'!$AH$18,"")))&amp;IF(F41="Scenario1PBT11",'Major retrofit'!$AI$18,IF(F41="Scenario2PBT11",'Major retrofit'!$AJ$18,IF(F41="Scenario3PBT11",'Major retrofit'!$AK$18,"")))&amp;IF(F41="Scenario1PBT12",'Major retrofit'!$AL$18,IF(F41="Scenario2PBT12",'Major retrofit'!$AM$18,IF(F41="Scenario3PBT12",'Major retrofit'!$AN$18,"")))&amp;IF(F41="Scenario1PBT13",'Major retrofit'!$AO$18,IF(F41="Scenario2PBT13",'Major retrofit'!$AP$18,IF(F41="Scenario3PBT13",'Major retrofit'!$AQ$18,"")))&amp;IF(F41="Scenario1PBT14",'Major retrofit'!$AR$18,IF(F41="Scenario2PBT14",'Major retrofit'!$AS$18,IF(F41="Scenario3PBT14",'Major retrofit'!$AT$18,"")))&amp;IF(F41="Scenario1PBT15",'Major retrofit'!$AU$18,IF(F41="Scenario2PBT15",'Major retrofit'!$AV$18,IF(F41="Scenario3PBT15",'Major retrofit'!$AW$18,"")))</f>
        <v/>
      </c>
      <c r="L41" s="117">
        <f t="shared" si="15"/>
        <v>0</v>
      </c>
      <c r="M41" s="117" t="str">
        <f>IF(F41="Scenario1PBT1",'Major retrofit'!$E$20,IF(F41="Scenario2PBT1",'Major retrofit'!$F$20,IF(F41="Scenario3PBT1",'Major retrofit'!$G$20,"")))&amp;IF(F41="Scenario1PBT2",'Major retrofit'!$H$20,IF(F41="Scenario2PBT2",'Major retrofit'!$I$20,IF(F41="Scenario3PBT2",'Major retrofit'!$J$20,"")))&amp;IF(F41="Scenario1PBT3",'Major retrofit'!$K$20,IF(F41="Scenario2PBT3",'Major retrofit'!$L$20,IF(F41="Scenario3PBT3",'Major retrofit'!$M$20,"")))&amp;IF(F41="Scenario1PBT4",'Major retrofit'!$N$20,IF(F41="Scenario2PBT4",'Major retrofit'!$O$20,IF(F41="Scenario3PBT4",'Major retrofit'!$P$20,"")))&amp;IF(F41="Scenario1PBT5",'Major retrofit'!$Q$20,IF(F41="Scenario2PBT5",'Major retrofit'!$R$20,IF(F41="Scenario3PBT5",'Major retrofit'!$S$20,"")))&amp;IF(F41="Scenario1PBT6",'Major retrofit'!$T$20,IF(F41="Scenario2PBT6",'Major retrofit'!$U$20,IF(F41="Scenario3PBT6",'Major retrofit'!$V$20,"")))&amp;IF(F41="Scenario1PBT7",'Major retrofit'!$W$20,IF(F41="Scenario2PBT7",'Major retrofit'!$X$20,IF(F41="Scenario3PBT7",'Major retrofit'!$Y$20,"")))&amp;IF(F41="Scenario1PBT8",'Major retrofit'!$Z$20,IF(F41="Scenario2PBT8",'Major retrofit'!$AA$20,IF(F41="Scenario3PBT8",'Major retrofit'!$AB$20,"")))&amp;IF(F41="Scenario1PBT9",'Major retrofit'!$AC$20,IF(F41="Scenario2PBT9",'Major retrofit'!$AD$20,IF(F41="Scenario3PBT9",'Major retrofit'!$AE$20,"")))&amp;IF(F41="Scenario1PBT10",'Major retrofit'!$AF$20,IF(F41="Scenario2PBT10",'Major retrofit'!$AG$20,IF(F41="Scenario3PBT10",'Major retrofit'!$AH$20,"")))&amp;IF(F41="Scenario1PBT11",'Major retrofit'!$AI$20,IF(F41="Scenario2PBT11",'Major retrofit'!$AJ$20,IF(F41="Scenario3PBT11",'Major retrofit'!$AK$20,"")))&amp;IF(F41="Scenario1PBT12",'Major retrofit'!$AL$20,IF(F41="Scenario2PBT12",'Major retrofit'!$AM$20,IF(F41="Scenario3PBT12",'Major retrofit'!$AN$20,"")))&amp;IF(F41="Scenario1PBT13",'Major retrofit'!$AO$20,IF(F41="Scenario2PBT13",'Major retrofit'!$AP$20,IF(F41="Scenario3PBT13",'Major retrofit'!$AQ$20,"")))&amp;IF(F41="Scenario1PBT14",'Major retrofit'!$AR$20,IF(F41="Scenario2PBT14",'Major retrofit'!$AS$20,IF(F41="Scenario3PBT14",'Major retrofit'!$AT$20,"")))&amp;IF(F41="Scenario1PBT15",'Major retrofit'!$AU$20,IF(F41="Scenario2PBT15",'Major retrofit'!$AV$20,IF(F41="Scenario3PBT15",'Major retrofit'!$AW$20,"")))</f>
        <v/>
      </c>
      <c r="N41" s="118">
        <f t="shared" si="16"/>
        <v>0</v>
      </c>
      <c r="O41" s="206" t="str">
        <f>IF(F41="Scenario1PBT1",'Major retrofit'!$E$23,IF(F41="Scenario2PBT1",'Major retrofit'!$F$23,IF(F41="Scenario3PBT1",'Major retrofit'!$G$23,"")))&amp;IF(F41="Scenario1PBT2",'Major retrofit'!$H$23,IF(F41="Scenario2PBT2",'Major retrofit'!$I$23,IF(F41="Scenario3PBT2",'Major retrofit'!$J$23,"")))&amp;IF(F41="Scenario1PBT3",'Major retrofit'!$K$23,IF(F41="Scenario2PBT3",'Major retrofit'!$L$23,IF(F41="Scenario3PBT3",'Major retrofit'!$M$23,"")))&amp;IF(F41="Scenario1PBT4",'Major retrofit'!$N$23,IF(F41="Scenario2PBT4",'Major retrofit'!$O$23,IF(F41="Scenario3PBT4",'Major retrofit'!$P$23,"")))&amp;IF(F41="Scenario1PBT5",'Major retrofit'!$Q$23,IF(F41="Scenario2PBT5",'Major retrofit'!$R$23,IF(F41="Scenario3PBT5",'Major retrofit'!$S$23,"")))&amp;IF(F41="Scenario1PBT6",'Major retrofit'!$T$23,IF(F41="Scenario2PBT6",'Major retrofit'!$U$23,IF(F41="Scenario3PBT6",'Major retrofit'!$V$23,"")))&amp;IF(F41="Scenario1PBT7",'Major retrofit'!$W$23,IF(F41="Scenario2PBT7",'Major retrofit'!$X$23,IF(F41="Scenario3PBT7",'Major retrofit'!$Y$23,"")))&amp;IF(F41="Scenario1PBT8",'Major retrofit'!$Z$23,IF(F41="Scenario2PBT8",'Major retrofit'!$AA$23,IF(F41="Scenario3PBT8",'Major retrofit'!$AB$23,"")))&amp;IF(F41="Scenario1PBT9",'Major retrofit'!$AC$23,IF(F41="Scenario2PBT9",'Major retrofit'!$AD$23,IF(F41="Scenario3PBT9",'Major retrofit'!$AE$23,"")))&amp;IF(F41="Scenario1PBT10",'Major retrofit'!$AF$23,IF(F41="Scenario2PBT10",'Major retrofit'!$AG$23,IF(F41="Scenario3PBT10",'Major retrofit'!$AH$23,"")))&amp;IF(F41="Scenario1PBT11",'Major retrofit'!$AI$23,IF(F41="Scenario2PBT11",'Major retrofit'!$AJ$23,IF(F41="Scenario3PBT11",'Major retrofit'!$AK$23,"")))&amp;IF(F41="Scenario1PBT12",'Major retrofit'!$AL$23,IF(F41="Scenario2PBT12",'Major retrofit'!$AM$23,IF(F41="Scenario3PBT12",'Major retrofit'!$AN$23,"")))&amp;IF(F41="Scenario1PBT13",'Major retrofit'!$AO$23,IF(F41="Scenario2PBT13",'Major retrofit'!$AP$23,IF(F41="Scenario3PBT13",'Major retrofit'!$AQ$23,"")))&amp;IF(F41="Scenario1PBT14",'Major retrofit'!$AR$23,IF(F41="Scenario2PBT14",'Major retrofit'!$AS$23,IF(F41="Scenario3PBT14",'Major retrofit'!$AT$23,"")))&amp;IF(F41="Scenario1PBT15",'Major retrofit'!$AU$23,IF(F41="Scenario2PBT15",'Major retrofit'!$AV$23,IF(F41="Scenario3PBT15",'Major retrofit'!$AW$23,"")))</f>
        <v/>
      </c>
      <c r="P41" s="117">
        <f t="shared" si="17"/>
        <v>0</v>
      </c>
      <c r="Q41" s="117" t="str">
        <f>IF(F41="Scenario1PBT1",'Major retrofit'!$E$25,IF(F41="Scenario2PBT1",'Major retrofit'!$F$25,IF(F41="Scenario3PBT1",'Major retrofit'!$G$25,"")))&amp;IF(F41="Scenario1PBT2",'Major retrofit'!$H$25,IF(F41="Scenario2PBT2",'Major retrofit'!$I$25,IF(F41="Scenario3PBT2",'Major retrofit'!$J$25,"")))&amp;IF(F41="Scenario1PBT3",'Major retrofit'!$K$25,IF(F41="Scenario2PBT3",'Major retrofit'!$L$25,IF(F41="Scenario3PBT3",'Major retrofit'!$M$25,"")))&amp;IF(F41="Scenario1PBT4",'Major retrofit'!$N$25,IF(F41="Scenario2PBT4",'Major retrofit'!$O$25,IF(F41="Scenario3PBT4",'Major retrofit'!$P$25,"")))&amp;IF(F41="Scenario1PBT5",'Major retrofit'!$Q$25,IF(F41="Scenario2PBT5",'Major retrofit'!$R$25,IF(F41="Scenario3PBT5",'Major retrofit'!$S$25,"")))&amp;IF(F41="Scenario1PBT6",'Major retrofit'!$T$25,IF(F41="Scenario2PBT6",'Major retrofit'!$U$25,IF(F41="Scenario3PBT6",'Major retrofit'!$V$25,"")))&amp;IF(F41="Scenario1PBT7",'Major retrofit'!$W$25,IF(F41="Scenario2PBT7",'Major retrofit'!$X$25,IF(F41="Scenario3PBT7",'Major retrofit'!$Y$25,"")))&amp;IF(F41="Scenario1PBT8",'Major retrofit'!$Z$25,IF(F41="Scenario2PBT8",'Major retrofit'!$AA$25,IF(F41="Scenario3PBT8",'Major retrofit'!$AB$25,"")))&amp;IF(F41="Scenario1PBT9",'Major retrofit'!$AC$25,IF(F41="Scenario2PBT9",'Major retrofit'!$AD$25,IF(F41="Scenario3PBT9",'Major retrofit'!$AE$25,"")))&amp;IF(F41="Scenario1PBT10",'Major retrofit'!$AF$25,IF(F41="Scenario2PBT10",'Major retrofit'!$AG$25,IF(F41="Scenario3PBT10",'Major retrofit'!$AH$25,"")))&amp;IF(F41="Scenario1PBT11",'Major retrofit'!$AI$25,IF(F41="Scenario2PBT11",'Major retrofit'!$AJ$25,IF(F41="Scenario3PBT11",'Major retrofit'!$AK$25,"")))&amp;IF(F41="Scenario1PBT12",'Major retrofit'!$AL$25,IF(F41="Scenario2PBT12",'Major retrofit'!$AM$25,IF(F41="Scenario3PBT12",'Major retrofit'!$AN$25,"")))&amp;IF(F41="Scenario1PBT13",'Major retrofit'!$AO$25,IF(F41="Scenario2PBT13",'Major retrofit'!$AP$25,IF(F41="Scenario3PBT13",'Major retrofit'!$AQ$25,"")))&amp;IF(F41="Scenario1PBT14",'Major retrofit'!$AR$25,IF(F41="Scenario2PBT14",'Major retrofit'!$AS$25,IF(F41="Scenario3PBT14",'Major retrofit'!$AT$25,"")))&amp;IF(F41="Scenario1PBT15",'Major retrofit'!$AU$25,IF(F41="Scenario2PBT15",'Major retrofit'!$AV$25,IF(F41="Scenario3PBT15",'Major retrofit'!$AW$25,"")))</f>
        <v/>
      </c>
      <c r="R41" s="117">
        <f t="shared" si="18"/>
        <v>0</v>
      </c>
      <c r="S41" s="117" t="str">
        <f>IF(F41="Scenario1PBT1",'Major retrofit'!$E$27,IF(F41="Scenario2PBT1",'Major retrofit'!$F$27,IF(F41="Scenario3PBT1",'Major retrofit'!$G$27,"")))&amp;IF(F41="Scenario1PBT2",'Major retrofit'!$H$27,IF(F41="Scenario2PBT2",'Major retrofit'!$I$27,IF(F41="Scenario3PBT2",'Major retrofit'!$J$27,"")))&amp;IF(F41="Scenario1PBT3",'Major retrofit'!$K$27,IF(F41="Scenario2PBT3",'Major retrofit'!$L$27,IF(F41="Scenario3PBT3",'Major retrofit'!$M$27,"")))&amp;IF(F41="Scenario1PBT4",'Major retrofit'!$N$27,IF(F41="Scenario2PBT4",'Major retrofit'!$O$27,IF(F41="Scenario3PBT4",'Major retrofit'!$P$27,"")))&amp;IF(F41="Scenario1PBT5",'Major retrofit'!$Q$27,IF(F41="Scenario2PBT5",'Major retrofit'!$R$27,IF(F41="Scenario3PBT5",'Major retrofit'!$S$27,"")))&amp;IF(F41="Scenario1PBT6",'Major retrofit'!$T$27,IF(F41="Scenario2PBT6",'Major retrofit'!$U$27,IF(F41="Scenario3PBT6",'Major retrofit'!$V$27,"")))&amp;IF(F41="Scenario1PBT7",'Major retrofit'!$W$27,IF(F41="Scenario2PBT7",'Major retrofit'!$X$27,IF(F41="Scenario3PBT7",'Major retrofit'!$Y$27,"")))&amp;IF(F41="Scenario1PBT8",'Major retrofit'!$Z$27,IF(F41="Scenario2PBT8",'Major retrofit'!$AA$27,IF(F41="Scenario3PBT8",'Major retrofit'!$AB$27,"")))&amp;IF(F41="Scenario1PBT9",'Major retrofit'!$AC$27,IF(F41="Scenario2PBT9",'Major retrofit'!$AD$27,IF(F41="Scenario3PBT9",'Major retrofit'!$AE$27,"")))&amp;IF(F41="Scenario1PBT10",'Major retrofit'!$AF$27,IF(F41="Scenario2PBT10",'Major retrofit'!$AG$27,IF(F41="Scenario3PBT10",'Major retrofit'!$AH$27,"")))&amp;IF(F41="Scenario1PBT11",'Major retrofit'!$AI$27,IF(F41="Scenario2PBT11",'Major retrofit'!$AJ$27,IF(F41="Scenario3PBT11",'Major retrofit'!$AK$27,"")))&amp;IF(F41="Scenario1PBT12",'Major retrofit'!$AL$27,IF(F41="Scenario2PBT12",'Major retrofit'!$AM$27,IF(F41="Scenario3PBT12",'Major retrofit'!$AN$27,"")))&amp;IF(F41="Scenario1PBT13",'Major retrofit'!$AO$27,IF(F41="Scenario2PBT13",'Major retrofit'!$AP$27,IF(F41="Scenario3PBT13",'Major retrofit'!$AQ$27,"")))&amp;IF(F41="Scenario1PBT14",'Major retrofit'!$AR$27,IF(F41="Scenario2PBT14",'Major retrofit'!$AS$27,IF(F41="Scenario3PBT14",'Major retrofit'!$AT$27,"")))&amp;IF(F41="Scenario1PBT15",'Major retrofit'!$AU$27,IF(F41="Scenario2PBT15",'Major retrofit'!$AV$27,IF(F41="Scenario3PBT15",'Major retrofit'!$AW$27,"")))</f>
        <v/>
      </c>
      <c r="T41" s="207">
        <f t="shared" si="19"/>
        <v>0</v>
      </c>
      <c r="U41" s="206" t="str">
        <f>IF(F41="Scenario1PBT1",'Major retrofit'!$E$38,IF(F41="Scenario2PBT1",'Major retrofit'!$F$38,IF(F41="Scenario3PBT1",'Major retrofit'!$G$38,"")))&amp;IF(F41="Scenario1PBT2",'Major retrofit'!$H$38,IF(F41="Scenario2PBT2",'Major retrofit'!$I$38,IF(F41="Scenario3PBT2",'Major retrofit'!$J$38,"")))&amp;IF(F41="Scenario1PBT3",'Major retrofit'!$K$38,IF(F41="Scenario2PBT3",'Major retrofit'!$L$38,IF(F41="Scenario3PBT3",'Major retrofit'!$M$38,"")))&amp;IF(F41="Scenario1PBT4",'Major retrofit'!$N$38,IF(F41="Scenario2PBT4",'Major retrofit'!$O$38,IF(F41="Scenario3PBT4",'Major retrofit'!$P$38,"")))&amp;IF(F41="Scenario1PBT5",'Major retrofit'!$Q$38,IF(F41="Scenario2PBT5",'Major retrofit'!$R$38,IF(F41="Scenario3PBT5",'Major retrofit'!$S$38,"")))&amp;IF(F41="Scenario1PBT6",'Major retrofit'!$T$38,IF(F41="Scenario2PBT6",'Major retrofit'!$U$38,IF(F41="Scenario3PBT6",'Major retrofit'!$V$38,"")))&amp;IF(F41="Scenario1PBT7",'Major retrofit'!$W$38,IF(F41="Scenario2PBT7",'Major retrofit'!$X$38,IF(F41="Scenario3PBT7",'Major retrofit'!$Y$38,"")))&amp;IF(F41="Scenario1PBT8",'Major retrofit'!$Z$38,IF(F41="Scenario2PBT8",'Major retrofit'!$AA$38,IF(F41="Scenario3PBT8",'Major retrofit'!$AB$38,"")))&amp;IF(F41="Scenario1PBT9",'Major retrofit'!$AC$38,IF(F41="Scenario2PBT9",'Major retrofit'!$AD$38,IF(F41="Scenario3PBT9",'Major retrofit'!$AE$38,"")))&amp;IF(F41="Scenario1PBT10",'Major retrofit'!$AF$38,IF(F41="Scenario2PBT10",'Major retrofit'!$AG$38,IF(F41="Scenario3PBT10",'Major retrofit'!$AH$38,"")))&amp;IF(F41="Scenario1PBT11",'Major retrofit'!$AI$38,IF(F41="Scenario2PBT11",'Major retrofit'!$AJ$38,IF(F41="Scenario3PBT11",'Major retrofit'!$AK$38,"")))&amp;IF(F41="Scenario1PBT12",'Major retrofit'!$AL$38,IF(F41="Scenario2PBT12",'Major retrofit'!$AM$38,IF(F41="Scenario3PBT12",'Major retrofit'!$AN$38,"")))&amp;IF(F41="Scenario1PBT13",'Major retrofit'!$AO$38,IF(F41="Scenario2PBT13",'Major retrofit'!$AP$38,IF(F41="Scenario3PBT13",'Major retrofit'!$AQ$38,"")))&amp;IF(F41="Scenario1PBT14",'Major retrofit'!$AR$38,IF(F41="Scenario2PBT14",'Major retrofit'!$AS$38,IF(F41="Scenario3PBT14",'Major retrofit'!$AT$38,"")))&amp;IF(F41="Scenario1PBT15",'Major retrofit'!$AU$38,IF(F41="Scenario2PBT15",'Major retrofit'!$AV$38,IF(F41="Scenario3PBT15",'Major retrofit'!$AW$38,"")))</f>
        <v/>
      </c>
      <c r="V41" s="117">
        <f t="shared" si="20"/>
        <v>0</v>
      </c>
      <c r="W41" s="117" t="str">
        <f>IF(F41="Scenario1PBT1",'Major retrofit'!$E$40,IF(F41="Scenario2PBT1",'Major retrofit'!$F$40,IF(F41="Scenario3PBT1",'Major retrofit'!$G$40,"")))&amp;IF(F41="Scenario1PBT2",'Major retrofit'!$H$40,IF(F41="Scenario2PBT2",'Major retrofit'!$I$40,IF(F41="Scenario3PBT2",'Major retrofit'!$J$40,"")))&amp;IF(F41="Scenario1PBT3",'Major retrofit'!$K$40,IF(F41="Scenario2PBT3",'Major retrofit'!$L$40,IF(F41="Scenario3PBT3",'Major retrofit'!$M$40,"")))&amp;IF(F41="Scenario1PBT4",'Major retrofit'!$N$40,IF(F41="Scenario2PBT4",'Major retrofit'!$O$40,IF(F41="Scenario3PBT4",'Major retrofit'!$P$40,"")))&amp;IF(F41="Scenario1PBT5",'Major retrofit'!$Q$40,IF(F41="Scenario2PBT5",'Major retrofit'!$R$40,IF(F41="Scenario3PBT5",'Major retrofit'!$S$40,"")))&amp;IF(F41="Scenario1PBT6",'Major retrofit'!$T$40,IF(F41="Scenario2PBT6",'Major retrofit'!$U$40,IF(F41="Scenario3PBT6",'Major retrofit'!$V$40,"")))&amp;IF(F41="Scenario1PBT7",'Major retrofit'!$W$40,IF(F41="Scenario2PBT7",'Major retrofit'!$X$40,IF(F41="Scenario3PBT7",'Major retrofit'!$Y$40,"")))&amp;IF(F41="Scenario1PBT8",'Major retrofit'!$Z$40,IF(F41="Scenario2PBT8",'Major retrofit'!$AA$40,IF(F41="Scenario3PBT8",'Major retrofit'!$AB$40,"")))&amp;IF(F41="Scenario1PBT9",'Major retrofit'!$AC$40,IF(F41="Scenario2PBT9",'Major retrofit'!$AD$40,IF(F41="Scenario3PBT9",'Major retrofit'!$AE$40,"")))&amp;IF(F41="Scenario1PBT10",'Major retrofit'!$AF$40,IF(F41="Scenario2PBT10",'Major retrofit'!$AG$40,IF(F41="Scenario3PBT10",'Major retrofit'!$AH$40,"")))&amp;IF(F41="Scenario1PBT11",'Major retrofit'!$AI$40,IF(F41="Scenario2PBT11",'Major retrofit'!$AJ$40,IF(F41="Scenario3PBT11",'Major retrofit'!$AK$40,"")))&amp;IF(F41="Scenario1PBT12",'Major retrofit'!$AL$40,IF(F41="Scenario2PBT12",'Major retrofit'!$AM$40,IF(F41="Scenario3PBT12",'Major retrofit'!$AN$40,"")))&amp;IF(F41="Scenario1PBT13",'Major retrofit'!$AO$40,IF(F41="Scenario2PBT13",'Major retrofit'!$AP$40,IF(F41="Scenario3PBT13",'Major retrofit'!$AQ$40,"")))&amp;IF(F41="Scenario1PBT14",'Major retrofit'!$AR$40,IF(F41="Scenario2PBT14",'Major retrofit'!$AS$40,IF(F41="Scenario3PBT14",'Major retrofit'!$AT$40,"")))&amp;IF(F41="Scenario1PBT15",'Major retrofit'!$AU$40,IF(F41="Scenario2PBT15",'Major retrofit'!$AV$40,IF(F41="Scenario3PBT15",'Major retrofit'!$AW$40,"")))</f>
        <v/>
      </c>
      <c r="X41" s="117">
        <f t="shared" si="21"/>
        <v>0</v>
      </c>
      <c r="Y41" s="117" t="str">
        <f>IF(F41="Scenario1PBT1",'Major retrofit'!$E$42,IF(F41="Scenario2PBT1",'Major retrofit'!$F$42,IF(F41="Scenario3PBT1",'Major retrofit'!$G$42,"")))&amp;IF(F41="Scenario1PBT2",'Major retrofit'!$H$42,IF(F41="Scenario2PBT2",'Major retrofit'!$I$42,IF(F41="Scenario3PBT2",'Major retrofit'!$J$42,"")))&amp;IF(F41="Scenario1PBT3",'Major retrofit'!$K$42,IF(F41="Scenario2PBT3",'Major retrofit'!$L$42,IF(F41="Scenario3PBT3",'Major retrofit'!$M$42,"")))&amp;IF(F41="Scenario1PBT4",'Major retrofit'!$N$42,IF(F41="Scenario2PBT4",'Major retrofit'!$O$42,IF(F41="Scenario3PBT4",'Major retrofit'!$P$42,"")))&amp;IF(F41="Scenario1PBT5",'Major retrofit'!$Q$42,IF(F41="Scenario2PBT5",'Major retrofit'!$R$42,IF(F41="Scenario3PBT5",'Major retrofit'!$S$42,"")))&amp;IF(F41="Scenario1PBT6",'Major retrofit'!$T$42,IF(F41="Scenario2PBT6",'Major retrofit'!$U$42,IF(F41="Scenario3PBT6",'Major retrofit'!$V$42,"")))&amp;IF(F41="Scenario1PBT7",'Major retrofit'!$W$42,IF(F41="Scenario2PBT7",'Major retrofit'!$X$42,IF(F41="Scenario3PBT7",'Major retrofit'!$Y$42,"")))&amp;IF(F41="Scenario1PBT8",'Major retrofit'!$Z$42,IF(F41="Scenario2PBT8",'Major retrofit'!$AA$42,IF(F41="Scenario3PBT8",'Major retrofit'!$AB$42,"")))&amp;IF(F41="Scenario1PBT9",'Major retrofit'!$AC$42,IF(F41="Scenario2PBT9",'Major retrofit'!$AD$42,IF(F41="Scenario3PBT9",'Major retrofit'!$AE$42,"")))&amp;IF(F41="Scenario1PBT10",'Major retrofit'!$AF$42,IF(F41="Scenario2PBT10",'Major retrofit'!$AG$42,IF(F41="Scenario3PBT10",'Major retrofit'!$AH$42,"")))&amp;IF(F41="Scenario1PBT11",'Major retrofit'!$AI$42,IF(F41="Scenario2PBT11",'Major retrofit'!$AJ$42,IF(F41="Scenario3PBT11",'Major retrofit'!$AK$42,"")))&amp;IF(F41="Scenario1PBT12",'Major retrofit'!$AL$42,IF(F41="Scenario2PBT12",'Major retrofit'!$AM$42,IF(F41="Scenario3PBT12",'Major retrofit'!$AN$42,"")))&amp;IF(F41="Scenario1PBT13",'Major retrofit'!$AO$42,IF(F41="Scenario2PBT13",'Major retrofit'!$AP$42,IF(F41="Scenario3PBT13",'Major retrofit'!$AQ$42,"")))&amp;IF(F41="Scenario1PBT14",'Major retrofit'!$AR$42,IF(F41="Scenario2PBT14",'Major retrofit'!$AS$42,IF(F41="Scenario3PBT14",'Major retrofit'!$AT$42,"")))&amp;IF(F41="Scenario1PBT15",'Major retrofit'!$AU$42,IF(F41="Scenario2PBT15",'Major retrofit'!$AV$42,IF(F41="Scenario3PBT15",'Major retrofit'!$AW$42,"")))</f>
        <v/>
      </c>
      <c r="Z41" s="117">
        <f t="shared" si="22"/>
        <v>0</v>
      </c>
      <c r="AA41" s="178" t="str">
        <f>IF(F41="Scenario1PBT1",'Major retrofit'!$E$101,IF(F41="Scenario2PBT1",'Major retrofit'!$F$101,IF(F41="Scenario3PBT1",'Major retrofit'!$G$101,"")))&amp;IF(F41="Scenario1PBT2",'Major retrofit'!$H$101,IF(F41="Scenario2PBT2",'Major retrofit'!$I$101,IF(F41="Scenario3PBT2",'Major retrofit'!$J$101,"")))&amp;IF(F41="Scenario1PBT3",'Major retrofit'!$K$101,IF(F41="Scenario2PBT3",'Major retrofit'!$L$101,IF(F41="Scenario3PBT3",'Major retrofit'!$M$101,"")))&amp;IF(F41="Scenario1PBT4",'Major retrofit'!$N$101,IF(F41="Scenario2PBT4",'Major retrofit'!$O$101,IF(F41="Scenario3PBT4",'Major retrofit'!$P$101,"")))&amp;IF(F41="Scenario1PBT5",'Major retrofit'!$Q$101,IF(F41="Scenario2PBT5",'Major retrofit'!$R$101,IF(F41="Scenario3PBT5",'Major retrofit'!$S$101,"")))&amp;IF(F41="Scenario1PBT6",'Major retrofit'!$T$101,IF(F41="Scenario2PBT6",'Major retrofit'!$U$101,IF(F41="Scenario3PBT6",'Major retrofit'!$V$101,"")))&amp;IF(F41="Scenario1PBT7",'Major retrofit'!$W$101,IF(F41="Scenario2PBT7",'Major retrofit'!$X$101,IF(F41="Scenario3PBT7",'Major retrofit'!$Y$101,"")))&amp;IF(F41="Scenario1PBT8",'Major retrofit'!$Z$101,IF(F41="Scenario2PBT8",'Major retrofit'!$AA$101,IF(F41="Scenario3PBT8",'Major retrofit'!$AB$101,"")))&amp;IF(F41="Scenario1PBT9",'Major retrofit'!$AC$101,IF(F41="Scenario2PBT9",'Major retrofit'!$AD$101,IF(F41="Scenario3PBT9",'Major retrofit'!$AE$101,"")))&amp;IF(F41="Scenario1PBT10",'Major retrofit'!$AF$101,IF(F41="Scenario2PBT10",'Major retrofit'!$AG$101,IF(F41="Scenario3PBT10",'Major retrofit'!$AH$101,"")))&amp;IF(F41="Scenario1PBT11",'Major retrofit'!$AI$101,IF(F41="Scenario2PBT11",'Major retrofit'!$AJ$101,IF(F41="Scenario3PBT11",'Major retrofit'!$AK$101,"")))&amp;IF(F41="Scenario1PBT12",'Major retrofit'!$AL$101,IF(F41="Scenario2PBT12",'Major retrofit'!$AM$101,IF(F41="Scenario3PBT12",'Major retrofit'!$AN$101,"")))&amp;IF(F41="Scenario1PBT13",'Major retrofit'!$AO$101,IF(F41="Scenario2PBT13",'Major retrofit'!$AP$101,IF(F41="Scenario3PBT13",'Major retrofit'!$AQ$101,"")))&amp;IF(F41="Scenario1PBT14",'Major retrofit'!$AR$101,IF(F41="Scenario2PBT14",'Major retrofit'!$AS$101,IF(F41="Scenario3PBT14",'Major retrofit'!$AT$101,"")))&amp;IF(F41="Scenario1PBT15",'Major retrofit'!$AU$101,IF(F41="Scenario2PBT15",'Major retrofit'!$AV$101,IF(F41="Scenario3PBT15",'Major retrofit'!$AW$101,"")))</f>
        <v/>
      </c>
      <c r="AB41" s="179">
        <f t="shared" si="23"/>
        <v>0</v>
      </c>
      <c r="AC41" s="363" t="str">
        <f t="shared" si="24"/>
        <v/>
      </c>
      <c r="AD41" s="353">
        <f>IF(AC41="",IFERROR('Projection_Base-case'!G42-G41,0),0)</f>
        <v>0</v>
      </c>
      <c r="AE41" s="350">
        <f t="shared" si="25"/>
        <v>0</v>
      </c>
      <c r="AF41" s="361">
        <f>IFERROR(100*AD41/'Projection_Base-case'!G42,0)</f>
        <v>0</v>
      </c>
      <c r="AG41" s="352">
        <f>IF(AC41="",IFERROR('Projection_Base-case'!I42-I41,0),0)</f>
        <v>0</v>
      </c>
      <c r="AH41" s="353">
        <f t="shared" si="26"/>
        <v>0</v>
      </c>
      <c r="AI41" s="361">
        <f>IFERROR(100*AG41/'Projection_Base-case'!I42,0)</f>
        <v>0</v>
      </c>
      <c r="AJ41" s="352">
        <f>IF(AC41="",IFERROR('Projection_Base-case'!K42-K41,0),0)</f>
        <v>0</v>
      </c>
      <c r="AK41" s="353">
        <f t="shared" si="27"/>
        <v>0</v>
      </c>
      <c r="AL41" s="361">
        <f>IFERROR(100*AJ41/'Projection_Base-case'!K42,0)</f>
        <v>0</v>
      </c>
      <c r="AM41" s="352">
        <f>-IF(AC41="",IFERROR('Projection_Base-case'!M42-M41,0),0)</f>
        <v>0</v>
      </c>
      <c r="AN41" s="353">
        <f t="shared" si="28"/>
        <v>0</v>
      </c>
      <c r="AO41" s="354">
        <f>IFERROR(IF('Projection_Base-case'!N42&gt;0,100*AN41/'Projection_Base-case'!N42,100*AN41/N41),0)</f>
        <v>0</v>
      </c>
      <c r="AP41" s="355">
        <f>IF(AC41="",IFERROR('Projection_Base-case'!O42-O41,0),0)</f>
        <v>0</v>
      </c>
      <c r="AQ41" s="356">
        <f t="shared" si="29"/>
        <v>0</v>
      </c>
      <c r="AR41" s="356">
        <f>IFERROR(100*AP41/'Projection_Base-case'!O42,0)</f>
        <v>0</v>
      </c>
      <c r="AS41" s="355">
        <f>IF(AC41="",IFERROR('Projection_Base-case'!Q42-Q41,0),0)</f>
        <v>0</v>
      </c>
      <c r="AT41" s="356">
        <f t="shared" si="30"/>
        <v>0</v>
      </c>
      <c r="AU41" s="356">
        <f>IFERROR(100*AS41/'Projection_Base-case'!Q42,0)</f>
        <v>0</v>
      </c>
      <c r="AV41" s="355">
        <f>IF(AC41="",IFERROR('Projection_Base-case'!S42-S41,0),0)</f>
        <v>0</v>
      </c>
      <c r="AW41" s="356">
        <f t="shared" si="31"/>
        <v>0</v>
      </c>
      <c r="AX41" s="357">
        <f>IFERROR(100*AV41/'Projection_Base-case'!S42,0)</f>
        <v>0</v>
      </c>
      <c r="AY41" s="358">
        <f>IF(AC41="",IFERROR('Projection_Base-case'!U42-U41,0),0)</f>
        <v>0</v>
      </c>
      <c r="AZ41" s="359">
        <f t="shared" si="32"/>
        <v>0</v>
      </c>
      <c r="BA41" s="359">
        <f>IFERROR(100*AY41/'Projection_Base-case'!U42,0)</f>
        <v>0</v>
      </c>
      <c r="BB41" s="358">
        <f>IF(AC41="",IFERROR('Projection_Base-case'!W42-W41,0),0)</f>
        <v>0</v>
      </c>
      <c r="BC41" s="359">
        <f t="shared" si="33"/>
        <v>0</v>
      </c>
      <c r="BD41" s="359">
        <f>IFERROR(100*BB41/'Projection_Base-case'!W42,0)</f>
        <v>0</v>
      </c>
      <c r="BE41" s="358">
        <f>IF(AC41="",IFERROR('Projection_Base-case'!Y42-Y41,0),0)</f>
        <v>0</v>
      </c>
      <c r="BF41" s="359">
        <f t="shared" si="34"/>
        <v>0</v>
      </c>
      <c r="BG41" s="359">
        <f>IFERROR(100*BE41/'Projection_Base-case'!Y42,0)</f>
        <v>0</v>
      </c>
      <c r="BH41" s="359">
        <f t="shared" si="35"/>
        <v>0</v>
      </c>
      <c r="BI41" s="360">
        <f t="shared" si="36"/>
        <v>0</v>
      </c>
    </row>
    <row r="42" spans="1:61">
      <c r="A42" s="205">
        <v>38</v>
      </c>
      <c r="B42" s="347">
        <f>IF('Projection_Base-case'!B43&lt;&gt;"",'Projection_Base-case'!B43,0)</f>
        <v>0</v>
      </c>
      <c r="C42" s="347">
        <f>IF('Projection_Base-case'!C43&lt;&gt;"",'Projection_Base-case'!C43,0)</f>
        <v>0</v>
      </c>
      <c r="D42" s="365">
        <f>IF('Projection_Base-case'!D43&lt;&gt;"",'Projection_Base-case'!D43,0)</f>
        <v>0</v>
      </c>
      <c r="E42" s="322"/>
      <c r="F42" s="367" t="str">
        <f t="shared" si="12"/>
        <v>0</v>
      </c>
      <c r="G42" s="177" t="str">
        <f>IF(F42="Scenario1PBT1",'Major retrofit'!$E$6,IF(F42="Scenario2PBT1",'Major retrofit'!$F$6,IF(F42="Scenario3PBT1",'Major retrofit'!$G$6,"")))&amp;IF(F42="Scenario1PBT2",'Major retrofit'!$H$6,IF(F42="Scenario2PBT2",'Major retrofit'!$I$6,IF(F42="Scenario3PBT2",'Major retrofit'!$J$6,"")))&amp;IF(F42="Scenario1PBT3",'Major retrofit'!$K$6,IF(F42="Scenario2PBT3",'Major retrofit'!$L$6,IF(F42="Scenario3PBT3",'Major retrofit'!$M$6,"")))&amp;IF(F42="Scenario1PBT4",'Major retrofit'!$N$6,IF(F42="Scenario2PBT4",'Major retrofit'!$O$6,IF(F42="Scenario3PBT4",'Major retrofit'!$P$6,"")))&amp;IF(F42="Scenario1PBT5",'Major retrofit'!$Q$6,IF(F42="Scenario2PBT5",'Major retrofit'!$R$6,IF(F42="Scenario3PBT5",'Major retrofit'!$S$6,"")))&amp;IF(F42="Scenario1PBT6",'Major retrofit'!$T$6,IF(F42="Scenario2PBT6",'Major retrofit'!$U$6,IF(F42="Scenario3PBT6",'Major retrofit'!$V$6,"")))&amp;IF(F42="Scenario1PBT7",'Major retrofit'!$W$6,IF(F42="Scenario2PBT7",'Major retrofit'!$X$6,IF(F42="Scenario3PBT7",'Major retrofit'!$Y$6,"")))&amp;IF(F42="Scenario1PBT8",'Major retrofit'!$Z$6,IF(F42="Scenario2PBT8",'Major retrofit'!$AA$6,IF(F42="Scenario3PBT8",'Major retrofit'!$AB$6,"")))&amp;IF(F42="Scenario1PBT9",'Major retrofit'!$AC$6,IF(F42="Scenario2PBT9",'Major retrofit'!$AD$6,IF(F42="Scenario3PBT9",'Major retrofit'!$AE$6,"")))&amp;IF(F42="Scenario1PBT10",'Major retrofit'!$AF$6,IF(F42="Scenario2PBT10",'Major retrofit'!$AG$6,IF(F42="Scenario3PBT10",'Major retrofit'!$AH$6,"")))&amp;IF(F42="Scenario1PBT11",'Major retrofit'!$AI$6,IF(F42="Scenario2PBT11",'Major retrofit'!$AJ$6,IF(F42="Scenario3PBT11",'Major retrofit'!$AK$6,"")))&amp;IF(F42="Scenario1PBT12",'Major retrofit'!$AL$6,IF(F42="Scenario2PBT12",'Major retrofit'!$AM$6,IF(F42="Scenario3PBT12",'Major retrofit'!$AN$6,"")))&amp;IF(F42="Scenario1PBT13",'Major retrofit'!$AO$6,IF(F42="Scenario2PBT13",'Major retrofit'!$AP$6,IF(F42="Scenario3PBT13",'Major retrofit'!$AQ$6,"")))&amp;IF(F42="Scenario1PBT14",'Major retrofit'!$AR$6,IF(F42="Scenario2PBT14",'Major retrofit'!$AS$6,IF(F42="Scenario3PBT14",'Major retrofit'!$AT$6,"")))&amp;IF(F42="Scenario1PBT15",'Major retrofit'!$AU$6,IF(F42="Scenario2PBT15",'Major retrofit'!$AV$6,IF(F42="Scenario3PBT15",'Major retrofit'!$AW$6,"")))</f>
        <v/>
      </c>
      <c r="H42" s="117">
        <f t="shared" si="13"/>
        <v>0</v>
      </c>
      <c r="I42" s="178" t="str">
        <f>IF(F42="Scenario1PBT1",'Major retrofit'!$E$16,IF(F42="Scenario2PBT1",'Major retrofit'!$F$16,IF(F42="Scenario3PBT1",'Major retrofit'!$G$16,"")))&amp;IF(F42="Scenario1PBT2",'Major retrofit'!$H$16,IF(F42="Scenario2PBT2",'Major retrofit'!$I$16,IF(F42="Scenario3PBT2",'Major retrofit'!$J$16,"")))&amp;IF(F42="Scenario1PBT3",'Major retrofit'!$K$16,IF(F42="Scenario2PBT3",'Major retrofit'!$L$16,IF(F42="Scenario3PBT3",'Major retrofit'!$M$16,"")))&amp;IF(F42="Scenario1PBT4",'Major retrofit'!$N$16,IF(F42="Scenario2PBT4",'Major retrofit'!$O$16,IF(F42="Scenario3PBT4",'Major retrofit'!$P$16,"")))&amp;IF(F42="Scenario1PBT5",'Major retrofit'!$Q$16,IF(F42="Scenario2PBT5",'Major retrofit'!$R$16,IF(F42="Scenario3PBT5",'Major retrofit'!$S$16,"")))&amp;IF(F42="Scenario1PBT6",'Major retrofit'!$T$16,IF(F42="Scenario2PBT6",'Major retrofit'!$U$16,IF(F42="Scenario3PBT6",'Major retrofit'!$V$16,"")))&amp;IF(F42="Scenario1PBT7",'Major retrofit'!$W$16,IF(F42="Scenario2PBT7",'Major retrofit'!$X$16,IF(F42="Scenario3PBT7",'Major retrofit'!$Y$16,"")))&amp;IF(F42="Scenario1PBT8",'Major retrofit'!$Z$16,IF(F42="Scenario2PBT8",'Major retrofit'!$AA$16,IF(F42="Scenario3PBT8",'Major retrofit'!$AB$16,"")))&amp;IF(F42="Scenario1PBT9",'Major retrofit'!$AC$16,IF(F42="Scenario2PBT9",'Major retrofit'!$AD$16,IF(F42="Scenario3PBT9",'Major retrofit'!$AE$16,"")))&amp;IF(F42="Scenario1PBT10",'Major retrofit'!$AF$16,IF(F42="Scenario2PBT10",'Major retrofit'!$AG$16,IF(F42="Scenario3PBT10",'Major retrofit'!$AH$16,"")))&amp;IF(F42="Scenario1PBT11",'Major retrofit'!$AI$16,IF(F42="Scenario2PBT11",'Major retrofit'!$AJ$16,IF(F42="Scenario3PBT11",'Major retrofit'!$AK$16,"")))&amp;IF(F42="Scenario1PBT12",'Major retrofit'!$AL$16,IF(F42="Scenario2PBT12",'Major retrofit'!$AM$16,IF(F42="Scenario3PBT12",'Major retrofit'!$AN$16,"")))&amp;IF(F42="Scenario1PBT13",'Major retrofit'!$AO$16,IF(F42="Scenario2PBT13",'Major retrofit'!$AP$16,IF(F42="Scenario3PBT13",'Major retrofit'!$AQ$16,"")))&amp;IF(F42="Scenario1PBT14",'Major retrofit'!$AR$16,IF(F42="Scenario2PBT14",'Major retrofit'!$AS$16,IF(F42="Scenario3PBT14",'Major retrofit'!$AT$16,"")))&amp;IF(F42="Scenario1PBT15",'Major retrofit'!$AU$16,IF(F42="Scenario2PBT15",'Major retrofit'!$AV$16,IF(F42="Scenario3PBT15",'Major retrofit'!$AW$16,"")))</f>
        <v/>
      </c>
      <c r="J42" s="117">
        <f t="shared" si="14"/>
        <v>0</v>
      </c>
      <c r="K42" s="117" t="str">
        <f>IF(F42="Scenario1PBT1",'Major retrofit'!$E$18,IF(F42="Scenario2PBT1",'Major retrofit'!$F$18,IF(F42="Scenario3PBT1",'Major retrofit'!$G$18,"")))&amp;IF(F42="Scenario1PBT2",'Major retrofit'!$H$18,IF(F42="Scenario2PBT2",'Major retrofit'!$I$18,IF(F42="Scenario3PBT2",'Major retrofit'!$J$18,"")))&amp;IF(F42="Scenario1PBT3",'Major retrofit'!$K$18,IF(F42="Scenario2PBT3",'Major retrofit'!$L$18,IF(F42="Scenario3PBT3",'Major retrofit'!$M$18,"")))&amp;IF(F42="Scenario1PBT4",'Major retrofit'!$N$18,IF(F42="Scenario2PBT4",'Major retrofit'!$O$18,IF(F42="Scenario3PBT4",'Major retrofit'!$P$18,"")))&amp;IF(F42="Scenario1PBT5",'Major retrofit'!$Q$18,IF(F42="Scenario2PBT5",'Major retrofit'!$R$18,IF(F42="Scenario3PBT5",'Major retrofit'!$S$18,"")))&amp;IF(F42="Scenario1PBT6",'Major retrofit'!$T$18,IF(F42="Scenario2PBT6",'Major retrofit'!$U$18,IF(F42="Scenario3PBT6",'Major retrofit'!$V$18,"")))&amp;IF(F42="Scenario1PBT7",'Major retrofit'!$W$18,IF(F42="Scenario2PBT7",'Major retrofit'!$X$18,IF(F42="Scenario3PBT7",'Major retrofit'!$Y$18,"")))&amp;IF(F42="Scenario1PBT8",'Major retrofit'!$Z$18,IF(F42="Scenario2PBT8",'Major retrofit'!$AA$18,IF(F42="Scenario3PBT8",'Major retrofit'!$AB$18,"")))&amp;IF(F42="Scenario1PBT9",'Major retrofit'!$AC$18,IF(F42="Scenario2PBT9",'Major retrofit'!$AD$18,IF(F42="Scenario3PBT9",'Major retrofit'!$AE$18,"")))&amp;IF(F42="Scenario1PBT10",'Major retrofit'!$AF$18,IF(F42="Scenario2PBT10",'Major retrofit'!$AG$18,IF(F42="Scenario3PBT10",'Major retrofit'!$AH$18,"")))&amp;IF(F42="Scenario1PBT11",'Major retrofit'!$AI$18,IF(F42="Scenario2PBT11",'Major retrofit'!$AJ$18,IF(F42="Scenario3PBT11",'Major retrofit'!$AK$18,"")))&amp;IF(F42="Scenario1PBT12",'Major retrofit'!$AL$18,IF(F42="Scenario2PBT12",'Major retrofit'!$AM$18,IF(F42="Scenario3PBT12",'Major retrofit'!$AN$18,"")))&amp;IF(F42="Scenario1PBT13",'Major retrofit'!$AO$18,IF(F42="Scenario2PBT13",'Major retrofit'!$AP$18,IF(F42="Scenario3PBT13",'Major retrofit'!$AQ$18,"")))&amp;IF(F42="Scenario1PBT14",'Major retrofit'!$AR$18,IF(F42="Scenario2PBT14",'Major retrofit'!$AS$18,IF(F42="Scenario3PBT14",'Major retrofit'!$AT$18,"")))&amp;IF(F42="Scenario1PBT15",'Major retrofit'!$AU$18,IF(F42="Scenario2PBT15",'Major retrofit'!$AV$18,IF(F42="Scenario3PBT15",'Major retrofit'!$AW$18,"")))</f>
        <v/>
      </c>
      <c r="L42" s="117">
        <f t="shared" si="15"/>
        <v>0</v>
      </c>
      <c r="M42" s="117" t="str">
        <f>IF(F42="Scenario1PBT1",'Major retrofit'!$E$20,IF(F42="Scenario2PBT1",'Major retrofit'!$F$20,IF(F42="Scenario3PBT1",'Major retrofit'!$G$20,"")))&amp;IF(F42="Scenario1PBT2",'Major retrofit'!$H$20,IF(F42="Scenario2PBT2",'Major retrofit'!$I$20,IF(F42="Scenario3PBT2",'Major retrofit'!$J$20,"")))&amp;IF(F42="Scenario1PBT3",'Major retrofit'!$K$20,IF(F42="Scenario2PBT3",'Major retrofit'!$L$20,IF(F42="Scenario3PBT3",'Major retrofit'!$M$20,"")))&amp;IF(F42="Scenario1PBT4",'Major retrofit'!$N$20,IF(F42="Scenario2PBT4",'Major retrofit'!$O$20,IF(F42="Scenario3PBT4",'Major retrofit'!$P$20,"")))&amp;IF(F42="Scenario1PBT5",'Major retrofit'!$Q$20,IF(F42="Scenario2PBT5",'Major retrofit'!$R$20,IF(F42="Scenario3PBT5",'Major retrofit'!$S$20,"")))&amp;IF(F42="Scenario1PBT6",'Major retrofit'!$T$20,IF(F42="Scenario2PBT6",'Major retrofit'!$U$20,IF(F42="Scenario3PBT6",'Major retrofit'!$V$20,"")))&amp;IF(F42="Scenario1PBT7",'Major retrofit'!$W$20,IF(F42="Scenario2PBT7",'Major retrofit'!$X$20,IF(F42="Scenario3PBT7",'Major retrofit'!$Y$20,"")))&amp;IF(F42="Scenario1PBT8",'Major retrofit'!$Z$20,IF(F42="Scenario2PBT8",'Major retrofit'!$AA$20,IF(F42="Scenario3PBT8",'Major retrofit'!$AB$20,"")))&amp;IF(F42="Scenario1PBT9",'Major retrofit'!$AC$20,IF(F42="Scenario2PBT9",'Major retrofit'!$AD$20,IF(F42="Scenario3PBT9",'Major retrofit'!$AE$20,"")))&amp;IF(F42="Scenario1PBT10",'Major retrofit'!$AF$20,IF(F42="Scenario2PBT10",'Major retrofit'!$AG$20,IF(F42="Scenario3PBT10",'Major retrofit'!$AH$20,"")))&amp;IF(F42="Scenario1PBT11",'Major retrofit'!$AI$20,IF(F42="Scenario2PBT11",'Major retrofit'!$AJ$20,IF(F42="Scenario3PBT11",'Major retrofit'!$AK$20,"")))&amp;IF(F42="Scenario1PBT12",'Major retrofit'!$AL$20,IF(F42="Scenario2PBT12",'Major retrofit'!$AM$20,IF(F42="Scenario3PBT12",'Major retrofit'!$AN$20,"")))&amp;IF(F42="Scenario1PBT13",'Major retrofit'!$AO$20,IF(F42="Scenario2PBT13",'Major retrofit'!$AP$20,IF(F42="Scenario3PBT13",'Major retrofit'!$AQ$20,"")))&amp;IF(F42="Scenario1PBT14",'Major retrofit'!$AR$20,IF(F42="Scenario2PBT14",'Major retrofit'!$AS$20,IF(F42="Scenario3PBT14",'Major retrofit'!$AT$20,"")))&amp;IF(F42="Scenario1PBT15",'Major retrofit'!$AU$20,IF(F42="Scenario2PBT15",'Major retrofit'!$AV$20,IF(F42="Scenario3PBT15",'Major retrofit'!$AW$20,"")))</f>
        <v/>
      </c>
      <c r="N42" s="118">
        <f t="shared" si="16"/>
        <v>0</v>
      </c>
      <c r="O42" s="206" t="str">
        <f>IF(F42="Scenario1PBT1",'Major retrofit'!$E$23,IF(F42="Scenario2PBT1",'Major retrofit'!$F$23,IF(F42="Scenario3PBT1",'Major retrofit'!$G$23,"")))&amp;IF(F42="Scenario1PBT2",'Major retrofit'!$H$23,IF(F42="Scenario2PBT2",'Major retrofit'!$I$23,IF(F42="Scenario3PBT2",'Major retrofit'!$J$23,"")))&amp;IF(F42="Scenario1PBT3",'Major retrofit'!$K$23,IF(F42="Scenario2PBT3",'Major retrofit'!$L$23,IF(F42="Scenario3PBT3",'Major retrofit'!$M$23,"")))&amp;IF(F42="Scenario1PBT4",'Major retrofit'!$N$23,IF(F42="Scenario2PBT4",'Major retrofit'!$O$23,IF(F42="Scenario3PBT4",'Major retrofit'!$P$23,"")))&amp;IF(F42="Scenario1PBT5",'Major retrofit'!$Q$23,IF(F42="Scenario2PBT5",'Major retrofit'!$R$23,IF(F42="Scenario3PBT5",'Major retrofit'!$S$23,"")))&amp;IF(F42="Scenario1PBT6",'Major retrofit'!$T$23,IF(F42="Scenario2PBT6",'Major retrofit'!$U$23,IF(F42="Scenario3PBT6",'Major retrofit'!$V$23,"")))&amp;IF(F42="Scenario1PBT7",'Major retrofit'!$W$23,IF(F42="Scenario2PBT7",'Major retrofit'!$X$23,IF(F42="Scenario3PBT7",'Major retrofit'!$Y$23,"")))&amp;IF(F42="Scenario1PBT8",'Major retrofit'!$Z$23,IF(F42="Scenario2PBT8",'Major retrofit'!$AA$23,IF(F42="Scenario3PBT8",'Major retrofit'!$AB$23,"")))&amp;IF(F42="Scenario1PBT9",'Major retrofit'!$AC$23,IF(F42="Scenario2PBT9",'Major retrofit'!$AD$23,IF(F42="Scenario3PBT9",'Major retrofit'!$AE$23,"")))&amp;IF(F42="Scenario1PBT10",'Major retrofit'!$AF$23,IF(F42="Scenario2PBT10",'Major retrofit'!$AG$23,IF(F42="Scenario3PBT10",'Major retrofit'!$AH$23,"")))&amp;IF(F42="Scenario1PBT11",'Major retrofit'!$AI$23,IF(F42="Scenario2PBT11",'Major retrofit'!$AJ$23,IF(F42="Scenario3PBT11",'Major retrofit'!$AK$23,"")))&amp;IF(F42="Scenario1PBT12",'Major retrofit'!$AL$23,IF(F42="Scenario2PBT12",'Major retrofit'!$AM$23,IF(F42="Scenario3PBT12",'Major retrofit'!$AN$23,"")))&amp;IF(F42="Scenario1PBT13",'Major retrofit'!$AO$23,IF(F42="Scenario2PBT13",'Major retrofit'!$AP$23,IF(F42="Scenario3PBT13",'Major retrofit'!$AQ$23,"")))&amp;IF(F42="Scenario1PBT14",'Major retrofit'!$AR$23,IF(F42="Scenario2PBT14",'Major retrofit'!$AS$23,IF(F42="Scenario3PBT14",'Major retrofit'!$AT$23,"")))&amp;IF(F42="Scenario1PBT15",'Major retrofit'!$AU$23,IF(F42="Scenario2PBT15",'Major retrofit'!$AV$23,IF(F42="Scenario3PBT15",'Major retrofit'!$AW$23,"")))</f>
        <v/>
      </c>
      <c r="P42" s="117">
        <f t="shared" si="17"/>
        <v>0</v>
      </c>
      <c r="Q42" s="117" t="str">
        <f>IF(F42="Scenario1PBT1",'Major retrofit'!$E$25,IF(F42="Scenario2PBT1",'Major retrofit'!$F$25,IF(F42="Scenario3PBT1",'Major retrofit'!$G$25,"")))&amp;IF(F42="Scenario1PBT2",'Major retrofit'!$H$25,IF(F42="Scenario2PBT2",'Major retrofit'!$I$25,IF(F42="Scenario3PBT2",'Major retrofit'!$J$25,"")))&amp;IF(F42="Scenario1PBT3",'Major retrofit'!$K$25,IF(F42="Scenario2PBT3",'Major retrofit'!$L$25,IF(F42="Scenario3PBT3",'Major retrofit'!$M$25,"")))&amp;IF(F42="Scenario1PBT4",'Major retrofit'!$N$25,IF(F42="Scenario2PBT4",'Major retrofit'!$O$25,IF(F42="Scenario3PBT4",'Major retrofit'!$P$25,"")))&amp;IF(F42="Scenario1PBT5",'Major retrofit'!$Q$25,IF(F42="Scenario2PBT5",'Major retrofit'!$R$25,IF(F42="Scenario3PBT5",'Major retrofit'!$S$25,"")))&amp;IF(F42="Scenario1PBT6",'Major retrofit'!$T$25,IF(F42="Scenario2PBT6",'Major retrofit'!$U$25,IF(F42="Scenario3PBT6",'Major retrofit'!$V$25,"")))&amp;IF(F42="Scenario1PBT7",'Major retrofit'!$W$25,IF(F42="Scenario2PBT7",'Major retrofit'!$X$25,IF(F42="Scenario3PBT7",'Major retrofit'!$Y$25,"")))&amp;IF(F42="Scenario1PBT8",'Major retrofit'!$Z$25,IF(F42="Scenario2PBT8",'Major retrofit'!$AA$25,IF(F42="Scenario3PBT8",'Major retrofit'!$AB$25,"")))&amp;IF(F42="Scenario1PBT9",'Major retrofit'!$AC$25,IF(F42="Scenario2PBT9",'Major retrofit'!$AD$25,IF(F42="Scenario3PBT9",'Major retrofit'!$AE$25,"")))&amp;IF(F42="Scenario1PBT10",'Major retrofit'!$AF$25,IF(F42="Scenario2PBT10",'Major retrofit'!$AG$25,IF(F42="Scenario3PBT10",'Major retrofit'!$AH$25,"")))&amp;IF(F42="Scenario1PBT11",'Major retrofit'!$AI$25,IF(F42="Scenario2PBT11",'Major retrofit'!$AJ$25,IF(F42="Scenario3PBT11",'Major retrofit'!$AK$25,"")))&amp;IF(F42="Scenario1PBT12",'Major retrofit'!$AL$25,IF(F42="Scenario2PBT12",'Major retrofit'!$AM$25,IF(F42="Scenario3PBT12",'Major retrofit'!$AN$25,"")))&amp;IF(F42="Scenario1PBT13",'Major retrofit'!$AO$25,IF(F42="Scenario2PBT13",'Major retrofit'!$AP$25,IF(F42="Scenario3PBT13",'Major retrofit'!$AQ$25,"")))&amp;IF(F42="Scenario1PBT14",'Major retrofit'!$AR$25,IF(F42="Scenario2PBT14",'Major retrofit'!$AS$25,IF(F42="Scenario3PBT14",'Major retrofit'!$AT$25,"")))&amp;IF(F42="Scenario1PBT15",'Major retrofit'!$AU$25,IF(F42="Scenario2PBT15",'Major retrofit'!$AV$25,IF(F42="Scenario3PBT15",'Major retrofit'!$AW$25,"")))</f>
        <v/>
      </c>
      <c r="R42" s="117">
        <f t="shared" si="18"/>
        <v>0</v>
      </c>
      <c r="S42" s="117" t="str">
        <f>IF(F42="Scenario1PBT1",'Major retrofit'!$E$27,IF(F42="Scenario2PBT1",'Major retrofit'!$F$27,IF(F42="Scenario3PBT1",'Major retrofit'!$G$27,"")))&amp;IF(F42="Scenario1PBT2",'Major retrofit'!$H$27,IF(F42="Scenario2PBT2",'Major retrofit'!$I$27,IF(F42="Scenario3PBT2",'Major retrofit'!$J$27,"")))&amp;IF(F42="Scenario1PBT3",'Major retrofit'!$K$27,IF(F42="Scenario2PBT3",'Major retrofit'!$L$27,IF(F42="Scenario3PBT3",'Major retrofit'!$M$27,"")))&amp;IF(F42="Scenario1PBT4",'Major retrofit'!$N$27,IF(F42="Scenario2PBT4",'Major retrofit'!$O$27,IF(F42="Scenario3PBT4",'Major retrofit'!$P$27,"")))&amp;IF(F42="Scenario1PBT5",'Major retrofit'!$Q$27,IF(F42="Scenario2PBT5",'Major retrofit'!$R$27,IF(F42="Scenario3PBT5",'Major retrofit'!$S$27,"")))&amp;IF(F42="Scenario1PBT6",'Major retrofit'!$T$27,IF(F42="Scenario2PBT6",'Major retrofit'!$U$27,IF(F42="Scenario3PBT6",'Major retrofit'!$V$27,"")))&amp;IF(F42="Scenario1PBT7",'Major retrofit'!$W$27,IF(F42="Scenario2PBT7",'Major retrofit'!$X$27,IF(F42="Scenario3PBT7",'Major retrofit'!$Y$27,"")))&amp;IF(F42="Scenario1PBT8",'Major retrofit'!$Z$27,IF(F42="Scenario2PBT8",'Major retrofit'!$AA$27,IF(F42="Scenario3PBT8",'Major retrofit'!$AB$27,"")))&amp;IF(F42="Scenario1PBT9",'Major retrofit'!$AC$27,IF(F42="Scenario2PBT9",'Major retrofit'!$AD$27,IF(F42="Scenario3PBT9",'Major retrofit'!$AE$27,"")))&amp;IF(F42="Scenario1PBT10",'Major retrofit'!$AF$27,IF(F42="Scenario2PBT10",'Major retrofit'!$AG$27,IF(F42="Scenario3PBT10",'Major retrofit'!$AH$27,"")))&amp;IF(F42="Scenario1PBT11",'Major retrofit'!$AI$27,IF(F42="Scenario2PBT11",'Major retrofit'!$AJ$27,IF(F42="Scenario3PBT11",'Major retrofit'!$AK$27,"")))&amp;IF(F42="Scenario1PBT12",'Major retrofit'!$AL$27,IF(F42="Scenario2PBT12",'Major retrofit'!$AM$27,IF(F42="Scenario3PBT12",'Major retrofit'!$AN$27,"")))&amp;IF(F42="Scenario1PBT13",'Major retrofit'!$AO$27,IF(F42="Scenario2PBT13",'Major retrofit'!$AP$27,IF(F42="Scenario3PBT13",'Major retrofit'!$AQ$27,"")))&amp;IF(F42="Scenario1PBT14",'Major retrofit'!$AR$27,IF(F42="Scenario2PBT14",'Major retrofit'!$AS$27,IF(F42="Scenario3PBT14",'Major retrofit'!$AT$27,"")))&amp;IF(F42="Scenario1PBT15",'Major retrofit'!$AU$27,IF(F42="Scenario2PBT15",'Major retrofit'!$AV$27,IF(F42="Scenario3PBT15",'Major retrofit'!$AW$27,"")))</f>
        <v/>
      </c>
      <c r="T42" s="207">
        <f t="shared" si="19"/>
        <v>0</v>
      </c>
      <c r="U42" s="206" t="str">
        <f>IF(F42="Scenario1PBT1",'Major retrofit'!$E$38,IF(F42="Scenario2PBT1",'Major retrofit'!$F$38,IF(F42="Scenario3PBT1",'Major retrofit'!$G$38,"")))&amp;IF(F42="Scenario1PBT2",'Major retrofit'!$H$38,IF(F42="Scenario2PBT2",'Major retrofit'!$I$38,IF(F42="Scenario3PBT2",'Major retrofit'!$J$38,"")))&amp;IF(F42="Scenario1PBT3",'Major retrofit'!$K$38,IF(F42="Scenario2PBT3",'Major retrofit'!$L$38,IF(F42="Scenario3PBT3",'Major retrofit'!$M$38,"")))&amp;IF(F42="Scenario1PBT4",'Major retrofit'!$N$38,IF(F42="Scenario2PBT4",'Major retrofit'!$O$38,IF(F42="Scenario3PBT4",'Major retrofit'!$P$38,"")))&amp;IF(F42="Scenario1PBT5",'Major retrofit'!$Q$38,IF(F42="Scenario2PBT5",'Major retrofit'!$R$38,IF(F42="Scenario3PBT5",'Major retrofit'!$S$38,"")))&amp;IF(F42="Scenario1PBT6",'Major retrofit'!$T$38,IF(F42="Scenario2PBT6",'Major retrofit'!$U$38,IF(F42="Scenario3PBT6",'Major retrofit'!$V$38,"")))&amp;IF(F42="Scenario1PBT7",'Major retrofit'!$W$38,IF(F42="Scenario2PBT7",'Major retrofit'!$X$38,IF(F42="Scenario3PBT7",'Major retrofit'!$Y$38,"")))&amp;IF(F42="Scenario1PBT8",'Major retrofit'!$Z$38,IF(F42="Scenario2PBT8",'Major retrofit'!$AA$38,IF(F42="Scenario3PBT8",'Major retrofit'!$AB$38,"")))&amp;IF(F42="Scenario1PBT9",'Major retrofit'!$AC$38,IF(F42="Scenario2PBT9",'Major retrofit'!$AD$38,IF(F42="Scenario3PBT9",'Major retrofit'!$AE$38,"")))&amp;IF(F42="Scenario1PBT10",'Major retrofit'!$AF$38,IF(F42="Scenario2PBT10",'Major retrofit'!$AG$38,IF(F42="Scenario3PBT10",'Major retrofit'!$AH$38,"")))&amp;IF(F42="Scenario1PBT11",'Major retrofit'!$AI$38,IF(F42="Scenario2PBT11",'Major retrofit'!$AJ$38,IF(F42="Scenario3PBT11",'Major retrofit'!$AK$38,"")))&amp;IF(F42="Scenario1PBT12",'Major retrofit'!$AL$38,IF(F42="Scenario2PBT12",'Major retrofit'!$AM$38,IF(F42="Scenario3PBT12",'Major retrofit'!$AN$38,"")))&amp;IF(F42="Scenario1PBT13",'Major retrofit'!$AO$38,IF(F42="Scenario2PBT13",'Major retrofit'!$AP$38,IF(F42="Scenario3PBT13",'Major retrofit'!$AQ$38,"")))&amp;IF(F42="Scenario1PBT14",'Major retrofit'!$AR$38,IF(F42="Scenario2PBT14",'Major retrofit'!$AS$38,IF(F42="Scenario3PBT14",'Major retrofit'!$AT$38,"")))&amp;IF(F42="Scenario1PBT15",'Major retrofit'!$AU$38,IF(F42="Scenario2PBT15",'Major retrofit'!$AV$38,IF(F42="Scenario3PBT15",'Major retrofit'!$AW$38,"")))</f>
        <v/>
      </c>
      <c r="V42" s="117">
        <f t="shared" si="20"/>
        <v>0</v>
      </c>
      <c r="W42" s="117" t="str">
        <f>IF(F42="Scenario1PBT1",'Major retrofit'!$E$40,IF(F42="Scenario2PBT1",'Major retrofit'!$F$40,IF(F42="Scenario3PBT1",'Major retrofit'!$G$40,"")))&amp;IF(F42="Scenario1PBT2",'Major retrofit'!$H$40,IF(F42="Scenario2PBT2",'Major retrofit'!$I$40,IF(F42="Scenario3PBT2",'Major retrofit'!$J$40,"")))&amp;IF(F42="Scenario1PBT3",'Major retrofit'!$K$40,IF(F42="Scenario2PBT3",'Major retrofit'!$L$40,IF(F42="Scenario3PBT3",'Major retrofit'!$M$40,"")))&amp;IF(F42="Scenario1PBT4",'Major retrofit'!$N$40,IF(F42="Scenario2PBT4",'Major retrofit'!$O$40,IF(F42="Scenario3PBT4",'Major retrofit'!$P$40,"")))&amp;IF(F42="Scenario1PBT5",'Major retrofit'!$Q$40,IF(F42="Scenario2PBT5",'Major retrofit'!$R$40,IF(F42="Scenario3PBT5",'Major retrofit'!$S$40,"")))&amp;IF(F42="Scenario1PBT6",'Major retrofit'!$T$40,IF(F42="Scenario2PBT6",'Major retrofit'!$U$40,IF(F42="Scenario3PBT6",'Major retrofit'!$V$40,"")))&amp;IF(F42="Scenario1PBT7",'Major retrofit'!$W$40,IF(F42="Scenario2PBT7",'Major retrofit'!$X$40,IF(F42="Scenario3PBT7",'Major retrofit'!$Y$40,"")))&amp;IF(F42="Scenario1PBT8",'Major retrofit'!$Z$40,IF(F42="Scenario2PBT8",'Major retrofit'!$AA$40,IF(F42="Scenario3PBT8",'Major retrofit'!$AB$40,"")))&amp;IF(F42="Scenario1PBT9",'Major retrofit'!$AC$40,IF(F42="Scenario2PBT9",'Major retrofit'!$AD$40,IF(F42="Scenario3PBT9",'Major retrofit'!$AE$40,"")))&amp;IF(F42="Scenario1PBT10",'Major retrofit'!$AF$40,IF(F42="Scenario2PBT10",'Major retrofit'!$AG$40,IF(F42="Scenario3PBT10",'Major retrofit'!$AH$40,"")))&amp;IF(F42="Scenario1PBT11",'Major retrofit'!$AI$40,IF(F42="Scenario2PBT11",'Major retrofit'!$AJ$40,IF(F42="Scenario3PBT11",'Major retrofit'!$AK$40,"")))&amp;IF(F42="Scenario1PBT12",'Major retrofit'!$AL$40,IF(F42="Scenario2PBT12",'Major retrofit'!$AM$40,IF(F42="Scenario3PBT12",'Major retrofit'!$AN$40,"")))&amp;IF(F42="Scenario1PBT13",'Major retrofit'!$AO$40,IF(F42="Scenario2PBT13",'Major retrofit'!$AP$40,IF(F42="Scenario3PBT13",'Major retrofit'!$AQ$40,"")))&amp;IF(F42="Scenario1PBT14",'Major retrofit'!$AR$40,IF(F42="Scenario2PBT14",'Major retrofit'!$AS$40,IF(F42="Scenario3PBT14",'Major retrofit'!$AT$40,"")))&amp;IF(F42="Scenario1PBT15",'Major retrofit'!$AU$40,IF(F42="Scenario2PBT15",'Major retrofit'!$AV$40,IF(F42="Scenario3PBT15",'Major retrofit'!$AW$40,"")))</f>
        <v/>
      </c>
      <c r="X42" s="117">
        <f t="shared" si="21"/>
        <v>0</v>
      </c>
      <c r="Y42" s="117" t="str">
        <f>IF(F42="Scenario1PBT1",'Major retrofit'!$E$42,IF(F42="Scenario2PBT1",'Major retrofit'!$F$42,IF(F42="Scenario3PBT1",'Major retrofit'!$G$42,"")))&amp;IF(F42="Scenario1PBT2",'Major retrofit'!$H$42,IF(F42="Scenario2PBT2",'Major retrofit'!$I$42,IF(F42="Scenario3PBT2",'Major retrofit'!$J$42,"")))&amp;IF(F42="Scenario1PBT3",'Major retrofit'!$K$42,IF(F42="Scenario2PBT3",'Major retrofit'!$L$42,IF(F42="Scenario3PBT3",'Major retrofit'!$M$42,"")))&amp;IF(F42="Scenario1PBT4",'Major retrofit'!$N$42,IF(F42="Scenario2PBT4",'Major retrofit'!$O$42,IF(F42="Scenario3PBT4",'Major retrofit'!$P$42,"")))&amp;IF(F42="Scenario1PBT5",'Major retrofit'!$Q$42,IF(F42="Scenario2PBT5",'Major retrofit'!$R$42,IF(F42="Scenario3PBT5",'Major retrofit'!$S$42,"")))&amp;IF(F42="Scenario1PBT6",'Major retrofit'!$T$42,IF(F42="Scenario2PBT6",'Major retrofit'!$U$42,IF(F42="Scenario3PBT6",'Major retrofit'!$V$42,"")))&amp;IF(F42="Scenario1PBT7",'Major retrofit'!$W$42,IF(F42="Scenario2PBT7",'Major retrofit'!$X$42,IF(F42="Scenario3PBT7",'Major retrofit'!$Y$42,"")))&amp;IF(F42="Scenario1PBT8",'Major retrofit'!$Z$42,IF(F42="Scenario2PBT8",'Major retrofit'!$AA$42,IF(F42="Scenario3PBT8",'Major retrofit'!$AB$42,"")))&amp;IF(F42="Scenario1PBT9",'Major retrofit'!$AC$42,IF(F42="Scenario2PBT9",'Major retrofit'!$AD$42,IF(F42="Scenario3PBT9",'Major retrofit'!$AE$42,"")))&amp;IF(F42="Scenario1PBT10",'Major retrofit'!$AF$42,IF(F42="Scenario2PBT10",'Major retrofit'!$AG$42,IF(F42="Scenario3PBT10",'Major retrofit'!$AH$42,"")))&amp;IF(F42="Scenario1PBT11",'Major retrofit'!$AI$42,IF(F42="Scenario2PBT11",'Major retrofit'!$AJ$42,IF(F42="Scenario3PBT11",'Major retrofit'!$AK$42,"")))&amp;IF(F42="Scenario1PBT12",'Major retrofit'!$AL$42,IF(F42="Scenario2PBT12",'Major retrofit'!$AM$42,IF(F42="Scenario3PBT12",'Major retrofit'!$AN$42,"")))&amp;IF(F42="Scenario1PBT13",'Major retrofit'!$AO$42,IF(F42="Scenario2PBT13",'Major retrofit'!$AP$42,IF(F42="Scenario3PBT13",'Major retrofit'!$AQ$42,"")))&amp;IF(F42="Scenario1PBT14",'Major retrofit'!$AR$42,IF(F42="Scenario2PBT14",'Major retrofit'!$AS$42,IF(F42="Scenario3PBT14",'Major retrofit'!$AT$42,"")))&amp;IF(F42="Scenario1PBT15",'Major retrofit'!$AU$42,IF(F42="Scenario2PBT15",'Major retrofit'!$AV$42,IF(F42="Scenario3PBT15",'Major retrofit'!$AW$42,"")))</f>
        <v/>
      </c>
      <c r="Z42" s="117">
        <f t="shared" si="22"/>
        <v>0</v>
      </c>
      <c r="AA42" s="178" t="str">
        <f>IF(F42="Scenario1PBT1",'Major retrofit'!$E$101,IF(F42="Scenario2PBT1",'Major retrofit'!$F$101,IF(F42="Scenario3PBT1",'Major retrofit'!$G$101,"")))&amp;IF(F42="Scenario1PBT2",'Major retrofit'!$H$101,IF(F42="Scenario2PBT2",'Major retrofit'!$I$101,IF(F42="Scenario3PBT2",'Major retrofit'!$J$101,"")))&amp;IF(F42="Scenario1PBT3",'Major retrofit'!$K$101,IF(F42="Scenario2PBT3",'Major retrofit'!$L$101,IF(F42="Scenario3PBT3",'Major retrofit'!$M$101,"")))&amp;IF(F42="Scenario1PBT4",'Major retrofit'!$N$101,IF(F42="Scenario2PBT4",'Major retrofit'!$O$101,IF(F42="Scenario3PBT4",'Major retrofit'!$P$101,"")))&amp;IF(F42="Scenario1PBT5",'Major retrofit'!$Q$101,IF(F42="Scenario2PBT5",'Major retrofit'!$R$101,IF(F42="Scenario3PBT5",'Major retrofit'!$S$101,"")))&amp;IF(F42="Scenario1PBT6",'Major retrofit'!$T$101,IF(F42="Scenario2PBT6",'Major retrofit'!$U$101,IF(F42="Scenario3PBT6",'Major retrofit'!$V$101,"")))&amp;IF(F42="Scenario1PBT7",'Major retrofit'!$W$101,IF(F42="Scenario2PBT7",'Major retrofit'!$X$101,IF(F42="Scenario3PBT7",'Major retrofit'!$Y$101,"")))&amp;IF(F42="Scenario1PBT8",'Major retrofit'!$Z$101,IF(F42="Scenario2PBT8",'Major retrofit'!$AA$101,IF(F42="Scenario3PBT8",'Major retrofit'!$AB$101,"")))&amp;IF(F42="Scenario1PBT9",'Major retrofit'!$AC$101,IF(F42="Scenario2PBT9",'Major retrofit'!$AD$101,IF(F42="Scenario3PBT9",'Major retrofit'!$AE$101,"")))&amp;IF(F42="Scenario1PBT10",'Major retrofit'!$AF$101,IF(F42="Scenario2PBT10",'Major retrofit'!$AG$101,IF(F42="Scenario3PBT10",'Major retrofit'!$AH$101,"")))&amp;IF(F42="Scenario1PBT11",'Major retrofit'!$AI$101,IF(F42="Scenario2PBT11",'Major retrofit'!$AJ$101,IF(F42="Scenario3PBT11",'Major retrofit'!$AK$101,"")))&amp;IF(F42="Scenario1PBT12",'Major retrofit'!$AL$101,IF(F42="Scenario2PBT12",'Major retrofit'!$AM$101,IF(F42="Scenario3PBT12",'Major retrofit'!$AN$101,"")))&amp;IF(F42="Scenario1PBT13",'Major retrofit'!$AO$101,IF(F42="Scenario2PBT13",'Major retrofit'!$AP$101,IF(F42="Scenario3PBT13",'Major retrofit'!$AQ$101,"")))&amp;IF(F42="Scenario1PBT14",'Major retrofit'!$AR$101,IF(F42="Scenario2PBT14",'Major retrofit'!$AS$101,IF(F42="Scenario3PBT14",'Major retrofit'!$AT$101,"")))&amp;IF(F42="Scenario1PBT15",'Major retrofit'!$AU$101,IF(F42="Scenario2PBT15",'Major retrofit'!$AV$101,IF(F42="Scenario3PBT15",'Major retrofit'!$AW$101,"")))</f>
        <v/>
      </c>
      <c r="AB42" s="179">
        <f t="shared" si="23"/>
        <v>0</v>
      </c>
      <c r="AC42" s="363" t="str">
        <f t="shared" si="24"/>
        <v/>
      </c>
      <c r="AD42" s="353">
        <f>IF(AC42="",IFERROR('Projection_Base-case'!G43-G42,0),0)</f>
        <v>0</v>
      </c>
      <c r="AE42" s="350">
        <f t="shared" si="25"/>
        <v>0</v>
      </c>
      <c r="AF42" s="361">
        <f>IFERROR(100*AD42/'Projection_Base-case'!G43,0)</f>
        <v>0</v>
      </c>
      <c r="AG42" s="352">
        <f>IF(AC42="",IFERROR('Projection_Base-case'!I43-I42,0),0)</f>
        <v>0</v>
      </c>
      <c r="AH42" s="353">
        <f t="shared" si="26"/>
        <v>0</v>
      </c>
      <c r="AI42" s="361">
        <f>IFERROR(100*AG42/'Projection_Base-case'!I43,0)</f>
        <v>0</v>
      </c>
      <c r="AJ42" s="352">
        <f>IF(AC42="",IFERROR('Projection_Base-case'!K43-K42,0),0)</f>
        <v>0</v>
      </c>
      <c r="AK42" s="353">
        <f t="shared" si="27"/>
        <v>0</v>
      </c>
      <c r="AL42" s="361">
        <f>IFERROR(100*AJ42/'Projection_Base-case'!K43,0)</f>
        <v>0</v>
      </c>
      <c r="AM42" s="352">
        <f>-IF(AC42="",IFERROR('Projection_Base-case'!M43-M42,0),0)</f>
        <v>0</v>
      </c>
      <c r="AN42" s="353">
        <f t="shared" si="28"/>
        <v>0</v>
      </c>
      <c r="AO42" s="354">
        <f>IFERROR(IF('Projection_Base-case'!N43&gt;0,100*AN42/'Projection_Base-case'!N43,100*AN42/N42),0)</f>
        <v>0</v>
      </c>
      <c r="AP42" s="355">
        <f>IF(AC42="",IFERROR('Projection_Base-case'!O43-O42,0),0)</f>
        <v>0</v>
      </c>
      <c r="AQ42" s="356">
        <f t="shared" si="29"/>
        <v>0</v>
      </c>
      <c r="AR42" s="356">
        <f>IFERROR(100*AP42/'Projection_Base-case'!O43,0)</f>
        <v>0</v>
      </c>
      <c r="AS42" s="355">
        <f>IF(AC42="",IFERROR('Projection_Base-case'!Q43-Q42,0),0)</f>
        <v>0</v>
      </c>
      <c r="AT42" s="356">
        <f t="shared" si="30"/>
        <v>0</v>
      </c>
      <c r="AU42" s="356">
        <f>IFERROR(100*AS42/'Projection_Base-case'!Q43,0)</f>
        <v>0</v>
      </c>
      <c r="AV42" s="355">
        <f>IF(AC42="",IFERROR('Projection_Base-case'!S43-S42,0),0)</f>
        <v>0</v>
      </c>
      <c r="AW42" s="356">
        <f t="shared" si="31"/>
        <v>0</v>
      </c>
      <c r="AX42" s="357">
        <f>IFERROR(100*AV42/'Projection_Base-case'!S43,0)</f>
        <v>0</v>
      </c>
      <c r="AY42" s="358">
        <f>IF(AC42="",IFERROR('Projection_Base-case'!U43-U42,0),0)</f>
        <v>0</v>
      </c>
      <c r="AZ42" s="359">
        <f t="shared" si="32"/>
        <v>0</v>
      </c>
      <c r="BA42" s="359">
        <f>IFERROR(100*AY42/'Projection_Base-case'!U43,0)</f>
        <v>0</v>
      </c>
      <c r="BB42" s="358">
        <f>IF(AC42="",IFERROR('Projection_Base-case'!W43-W42,0),0)</f>
        <v>0</v>
      </c>
      <c r="BC42" s="359">
        <f t="shared" si="33"/>
        <v>0</v>
      </c>
      <c r="BD42" s="359">
        <f>IFERROR(100*BB42/'Projection_Base-case'!W43,0)</f>
        <v>0</v>
      </c>
      <c r="BE42" s="358">
        <f>IF(AC42="",IFERROR('Projection_Base-case'!Y43-Y42,0),0)</f>
        <v>0</v>
      </c>
      <c r="BF42" s="359">
        <f t="shared" si="34"/>
        <v>0</v>
      </c>
      <c r="BG42" s="359">
        <f>IFERROR(100*BE42/'Projection_Base-case'!Y43,0)</f>
        <v>0</v>
      </c>
      <c r="BH42" s="359">
        <f t="shared" si="35"/>
        <v>0</v>
      </c>
      <c r="BI42" s="360">
        <f t="shared" si="36"/>
        <v>0</v>
      </c>
    </row>
    <row r="43" spans="1:61">
      <c r="A43" s="205">
        <v>39</v>
      </c>
      <c r="B43" s="347">
        <f>IF('Projection_Base-case'!B44&lt;&gt;"",'Projection_Base-case'!B44,0)</f>
        <v>0</v>
      </c>
      <c r="C43" s="347">
        <f>IF('Projection_Base-case'!C44&lt;&gt;"",'Projection_Base-case'!C44,0)</f>
        <v>0</v>
      </c>
      <c r="D43" s="365">
        <f>IF('Projection_Base-case'!D44&lt;&gt;"",'Projection_Base-case'!D44,0)</f>
        <v>0</v>
      </c>
      <c r="E43" s="322"/>
      <c r="F43" s="367" t="str">
        <f t="shared" si="12"/>
        <v>0</v>
      </c>
      <c r="G43" s="177" t="str">
        <f>IF(F43="Scenario1PBT1",'Major retrofit'!$E$6,IF(F43="Scenario2PBT1",'Major retrofit'!$F$6,IF(F43="Scenario3PBT1",'Major retrofit'!$G$6,"")))&amp;IF(F43="Scenario1PBT2",'Major retrofit'!$H$6,IF(F43="Scenario2PBT2",'Major retrofit'!$I$6,IF(F43="Scenario3PBT2",'Major retrofit'!$J$6,"")))&amp;IF(F43="Scenario1PBT3",'Major retrofit'!$K$6,IF(F43="Scenario2PBT3",'Major retrofit'!$L$6,IF(F43="Scenario3PBT3",'Major retrofit'!$M$6,"")))&amp;IF(F43="Scenario1PBT4",'Major retrofit'!$N$6,IF(F43="Scenario2PBT4",'Major retrofit'!$O$6,IF(F43="Scenario3PBT4",'Major retrofit'!$P$6,"")))&amp;IF(F43="Scenario1PBT5",'Major retrofit'!$Q$6,IF(F43="Scenario2PBT5",'Major retrofit'!$R$6,IF(F43="Scenario3PBT5",'Major retrofit'!$S$6,"")))&amp;IF(F43="Scenario1PBT6",'Major retrofit'!$T$6,IF(F43="Scenario2PBT6",'Major retrofit'!$U$6,IF(F43="Scenario3PBT6",'Major retrofit'!$V$6,"")))&amp;IF(F43="Scenario1PBT7",'Major retrofit'!$W$6,IF(F43="Scenario2PBT7",'Major retrofit'!$X$6,IF(F43="Scenario3PBT7",'Major retrofit'!$Y$6,"")))&amp;IF(F43="Scenario1PBT8",'Major retrofit'!$Z$6,IF(F43="Scenario2PBT8",'Major retrofit'!$AA$6,IF(F43="Scenario3PBT8",'Major retrofit'!$AB$6,"")))&amp;IF(F43="Scenario1PBT9",'Major retrofit'!$AC$6,IF(F43="Scenario2PBT9",'Major retrofit'!$AD$6,IF(F43="Scenario3PBT9",'Major retrofit'!$AE$6,"")))&amp;IF(F43="Scenario1PBT10",'Major retrofit'!$AF$6,IF(F43="Scenario2PBT10",'Major retrofit'!$AG$6,IF(F43="Scenario3PBT10",'Major retrofit'!$AH$6,"")))&amp;IF(F43="Scenario1PBT11",'Major retrofit'!$AI$6,IF(F43="Scenario2PBT11",'Major retrofit'!$AJ$6,IF(F43="Scenario3PBT11",'Major retrofit'!$AK$6,"")))&amp;IF(F43="Scenario1PBT12",'Major retrofit'!$AL$6,IF(F43="Scenario2PBT12",'Major retrofit'!$AM$6,IF(F43="Scenario3PBT12",'Major retrofit'!$AN$6,"")))&amp;IF(F43="Scenario1PBT13",'Major retrofit'!$AO$6,IF(F43="Scenario2PBT13",'Major retrofit'!$AP$6,IF(F43="Scenario3PBT13",'Major retrofit'!$AQ$6,"")))&amp;IF(F43="Scenario1PBT14",'Major retrofit'!$AR$6,IF(F43="Scenario2PBT14",'Major retrofit'!$AS$6,IF(F43="Scenario3PBT14",'Major retrofit'!$AT$6,"")))&amp;IF(F43="Scenario1PBT15",'Major retrofit'!$AU$6,IF(F43="Scenario2PBT15",'Major retrofit'!$AV$6,IF(F43="Scenario3PBT15",'Major retrofit'!$AW$6,"")))</f>
        <v/>
      </c>
      <c r="H43" s="117">
        <f t="shared" si="13"/>
        <v>0</v>
      </c>
      <c r="I43" s="178" t="str">
        <f>IF(F43="Scenario1PBT1",'Major retrofit'!$E$16,IF(F43="Scenario2PBT1",'Major retrofit'!$F$16,IF(F43="Scenario3PBT1",'Major retrofit'!$G$16,"")))&amp;IF(F43="Scenario1PBT2",'Major retrofit'!$H$16,IF(F43="Scenario2PBT2",'Major retrofit'!$I$16,IF(F43="Scenario3PBT2",'Major retrofit'!$J$16,"")))&amp;IF(F43="Scenario1PBT3",'Major retrofit'!$K$16,IF(F43="Scenario2PBT3",'Major retrofit'!$L$16,IF(F43="Scenario3PBT3",'Major retrofit'!$M$16,"")))&amp;IF(F43="Scenario1PBT4",'Major retrofit'!$N$16,IF(F43="Scenario2PBT4",'Major retrofit'!$O$16,IF(F43="Scenario3PBT4",'Major retrofit'!$P$16,"")))&amp;IF(F43="Scenario1PBT5",'Major retrofit'!$Q$16,IF(F43="Scenario2PBT5",'Major retrofit'!$R$16,IF(F43="Scenario3PBT5",'Major retrofit'!$S$16,"")))&amp;IF(F43="Scenario1PBT6",'Major retrofit'!$T$16,IF(F43="Scenario2PBT6",'Major retrofit'!$U$16,IF(F43="Scenario3PBT6",'Major retrofit'!$V$16,"")))&amp;IF(F43="Scenario1PBT7",'Major retrofit'!$W$16,IF(F43="Scenario2PBT7",'Major retrofit'!$X$16,IF(F43="Scenario3PBT7",'Major retrofit'!$Y$16,"")))&amp;IF(F43="Scenario1PBT8",'Major retrofit'!$Z$16,IF(F43="Scenario2PBT8",'Major retrofit'!$AA$16,IF(F43="Scenario3PBT8",'Major retrofit'!$AB$16,"")))&amp;IF(F43="Scenario1PBT9",'Major retrofit'!$AC$16,IF(F43="Scenario2PBT9",'Major retrofit'!$AD$16,IF(F43="Scenario3PBT9",'Major retrofit'!$AE$16,"")))&amp;IF(F43="Scenario1PBT10",'Major retrofit'!$AF$16,IF(F43="Scenario2PBT10",'Major retrofit'!$AG$16,IF(F43="Scenario3PBT10",'Major retrofit'!$AH$16,"")))&amp;IF(F43="Scenario1PBT11",'Major retrofit'!$AI$16,IF(F43="Scenario2PBT11",'Major retrofit'!$AJ$16,IF(F43="Scenario3PBT11",'Major retrofit'!$AK$16,"")))&amp;IF(F43="Scenario1PBT12",'Major retrofit'!$AL$16,IF(F43="Scenario2PBT12",'Major retrofit'!$AM$16,IF(F43="Scenario3PBT12",'Major retrofit'!$AN$16,"")))&amp;IF(F43="Scenario1PBT13",'Major retrofit'!$AO$16,IF(F43="Scenario2PBT13",'Major retrofit'!$AP$16,IF(F43="Scenario3PBT13",'Major retrofit'!$AQ$16,"")))&amp;IF(F43="Scenario1PBT14",'Major retrofit'!$AR$16,IF(F43="Scenario2PBT14",'Major retrofit'!$AS$16,IF(F43="Scenario3PBT14",'Major retrofit'!$AT$16,"")))&amp;IF(F43="Scenario1PBT15",'Major retrofit'!$AU$16,IF(F43="Scenario2PBT15",'Major retrofit'!$AV$16,IF(F43="Scenario3PBT15",'Major retrofit'!$AW$16,"")))</f>
        <v/>
      </c>
      <c r="J43" s="117">
        <f t="shared" si="14"/>
        <v>0</v>
      </c>
      <c r="K43" s="117" t="str">
        <f>IF(F43="Scenario1PBT1",'Major retrofit'!$E$18,IF(F43="Scenario2PBT1",'Major retrofit'!$F$18,IF(F43="Scenario3PBT1",'Major retrofit'!$G$18,"")))&amp;IF(F43="Scenario1PBT2",'Major retrofit'!$H$18,IF(F43="Scenario2PBT2",'Major retrofit'!$I$18,IF(F43="Scenario3PBT2",'Major retrofit'!$J$18,"")))&amp;IF(F43="Scenario1PBT3",'Major retrofit'!$K$18,IF(F43="Scenario2PBT3",'Major retrofit'!$L$18,IF(F43="Scenario3PBT3",'Major retrofit'!$M$18,"")))&amp;IF(F43="Scenario1PBT4",'Major retrofit'!$N$18,IF(F43="Scenario2PBT4",'Major retrofit'!$O$18,IF(F43="Scenario3PBT4",'Major retrofit'!$P$18,"")))&amp;IF(F43="Scenario1PBT5",'Major retrofit'!$Q$18,IF(F43="Scenario2PBT5",'Major retrofit'!$R$18,IF(F43="Scenario3PBT5",'Major retrofit'!$S$18,"")))&amp;IF(F43="Scenario1PBT6",'Major retrofit'!$T$18,IF(F43="Scenario2PBT6",'Major retrofit'!$U$18,IF(F43="Scenario3PBT6",'Major retrofit'!$V$18,"")))&amp;IF(F43="Scenario1PBT7",'Major retrofit'!$W$18,IF(F43="Scenario2PBT7",'Major retrofit'!$X$18,IF(F43="Scenario3PBT7",'Major retrofit'!$Y$18,"")))&amp;IF(F43="Scenario1PBT8",'Major retrofit'!$Z$18,IF(F43="Scenario2PBT8",'Major retrofit'!$AA$18,IF(F43="Scenario3PBT8",'Major retrofit'!$AB$18,"")))&amp;IF(F43="Scenario1PBT9",'Major retrofit'!$AC$18,IF(F43="Scenario2PBT9",'Major retrofit'!$AD$18,IF(F43="Scenario3PBT9",'Major retrofit'!$AE$18,"")))&amp;IF(F43="Scenario1PBT10",'Major retrofit'!$AF$18,IF(F43="Scenario2PBT10",'Major retrofit'!$AG$18,IF(F43="Scenario3PBT10",'Major retrofit'!$AH$18,"")))&amp;IF(F43="Scenario1PBT11",'Major retrofit'!$AI$18,IF(F43="Scenario2PBT11",'Major retrofit'!$AJ$18,IF(F43="Scenario3PBT11",'Major retrofit'!$AK$18,"")))&amp;IF(F43="Scenario1PBT12",'Major retrofit'!$AL$18,IF(F43="Scenario2PBT12",'Major retrofit'!$AM$18,IF(F43="Scenario3PBT12",'Major retrofit'!$AN$18,"")))&amp;IF(F43="Scenario1PBT13",'Major retrofit'!$AO$18,IF(F43="Scenario2PBT13",'Major retrofit'!$AP$18,IF(F43="Scenario3PBT13",'Major retrofit'!$AQ$18,"")))&amp;IF(F43="Scenario1PBT14",'Major retrofit'!$AR$18,IF(F43="Scenario2PBT14",'Major retrofit'!$AS$18,IF(F43="Scenario3PBT14",'Major retrofit'!$AT$18,"")))&amp;IF(F43="Scenario1PBT15",'Major retrofit'!$AU$18,IF(F43="Scenario2PBT15",'Major retrofit'!$AV$18,IF(F43="Scenario3PBT15",'Major retrofit'!$AW$18,"")))</f>
        <v/>
      </c>
      <c r="L43" s="117">
        <f t="shared" si="15"/>
        <v>0</v>
      </c>
      <c r="M43" s="117" t="str">
        <f>IF(F43="Scenario1PBT1",'Major retrofit'!$E$20,IF(F43="Scenario2PBT1",'Major retrofit'!$F$20,IF(F43="Scenario3PBT1",'Major retrofit'!$G$20,"")))&amp;IF(F43="Scenario1PBT2",'Major retrofit'!$H$20,IF(F43="Scenario2PBT2",'Major retrofit'!$I$20,IF(F43="Scenario3PBT2",'Major retrofit'!$J$20,"")))&amp;IF(F43="Scenario1PBT3",'Major retrofit'!$K$20,IF(F43="Scenario2PBT3",'Major retrofit'!$L$20,IF(F43="Scenario3PBT3",'Major retrofit'!$M$20,"")))&amp;IF(F43="Scenario1PBT4",'Major retrofit'!$N$20,IF(F43="Scenario2PBT4",'Major retrofit'!$O$20,IF(F43="Scenario3PBT4",'Major retrofit'!$P$20,"")))&amp;IF(F43="Scenario1PBT5",'Major retrofit'!$Q$20,IF(F43="Scenario2PBT5",'Major retrofit'!$R$20,IF(F43="Scenario3PBT5",'Major retrofit'!$S$20,"")))&amp;IF(F43="Scenario1PBT6",'Major retrofit'!$T$20,IF(F43="Scenario2PBT6",'Major retrofit'!$U$20,IF(F43="Scenario3PBT6",'Major retrofit'!$V$20,"")))&amp;IF(F43="Scenario1PBT7",'Major retrofit'!$W$20,IF(F43="Scenario2PBT7",'Major retrofit'!$X$20,IF(F43="Scenario3PBT7",'Major retrofit'!$Y$20,"")))&amp;IF(F43="Scenario1PBT8",'Major retrofit'!$Z$20,IF(F43="Scenario2PBT8",'Major retrofit'!$AA$20,IF(F43="Scenario3PBT8",'Major retrofit'!$AB$20,"")))&amp;IF(F43="Scenario1PBT9",'Major retrofit'!$AC$20,IF(F43="Scenario2PBT9",'Major retrofit'!$AD$20,IF(F43="Scenario3PBT9",'Major retrofit'!$AE$20,"")))&amp;IF(F43="Scenario1PBT10",'Major retrofit'!$AF$20,IF(F43="Scenario2PBT10",'Major retrofit'!$AG$20,IF(F43="Scenario3PBT10",'Major retrofit'!$AH$20,"")))&amp;IF(F43="Scenario1PBT11",'Major retrofit'!$AI$20,IF(F43="Scenario2PBT11",'Major retrofit'!$AJ$20,IF(F43="Scenario3PBT11",'Major retrofit'!$AK$20,"")))&amp;IF(F43="Scenario1PBT12",'Major retrofit'!$AL$20,IF(F43="Scenario2PBT12",'Major retrofit'!$AM$20,IF(F43="Scenario3PBT12",'Major retrofit'!$AN$20,"")))&amp;IF(F43="Scenario1PBT13",'Major retrofit'!$AO$20,IF(F43="Scenario2PBT13",'Major retrofit'!$AP$20,IF(F43="Scenario3PBT13",'Major retrofit'!$AQ$20,"")))&amp;IF(F43="Scenario1PBT14",'Major retrofit'!$AR$20,IF(F43="Scenario2PBT14",'Major retrofit'!$AS$20,IF(F43="Scenario3PBT14",'Major retrofit'!$AT$20,"")))&amp;IF(F43="Scenario1PBT15",'Major retrofit'!$AU$20,IF(F43="Scenario2PBT15",'Major retrofit'!$AV$20,IF(F43="Scenario3PBT15",'Major retrofit'!$AW$20,"")))</f>
        <v/>
      </c>
      <c r="N43" s="118">
        <f t="shared" si="16"/>
        <v>0</v>
      </c>
      <c r="O43" s="206" t="str">
        <f>IF(F43="Scenario1PBT1",'Major retrofit'!$E$23,IF(F43="Scenario2PBT1",'Major retrofit'!$F$23,IF(F43="Scenario3PBT1",'Major retrofit'!$G$23,"")))&amp;IF(F43="Scenario1PBT2",'Major retrofit'!$H$23,IF(F43="Scenario2PBT2",'Major retrofit'!$I$23,IF(F43="Scenario3PBT2",'Major retrofit'!$J$23,"")))&amp;IF(F43="Scenario1PBT3",'Major retrofit'!$K$23,IF(F43="Scenario2PBT3",'Major retrofit'!$L$23,IF(F43="Scenario3PBT3",'Major retrofit'!$M$23,"")))&amp;IF(F43="Scenario1PBT4",'Major retrofit'!$N$23,IF(F43="Scenario2PBT4",'Major retrofit'!$O$23,IF(F43="Scenario3PBT4",'Major retrofit'!$P$23,"")))&amp;IF(F43="Scenario1PBT5",'Major retrofit'!$Q$23,IF(F43="Scenario2PBT5",'Major retrofit'!$R$23,IF(F43="Scenario3PBT5",'Major retrofit'!$S$23,"")))&amp;IF(F43="Scenario1PBT6",'Major retrofit'!$T$23,IF(F43="Scenario2PBT6",'Major retrofit'!$U$23,IF(F43="Scenario3PBT6",'Major retrofit'!$V$23,"")))&amp;IF(F43="Scenario1PBT7",'Major retrofit'!$W$23,IF(F43="Scenario2PBT7",'Major retrofit'!$X$23,IF(F43="Scenario3PBT7",'Major retrofit'!$Y$23,"")))&amp;IF(F43="Scenario1PBT8",'Major retrofit'!$Z$23,IF(F43="Scenario2PBT8",'Major retrofit'!$AA$23,IF(F43="Scenario3PBT8",'Major retrofit'!$AB$23,"")))&amp;IF(F43="Scenario1PBT9",'Major retrofit'!$AC$23,IF(F43="Scenario2PBT9",'Major retrofit'!$AD$23,IF(F43="Scenario3PBT9",'Major retrofit'!$AE$23,"")))&amp;IF(F43="Scenario1PBT10",'Major retrofit'!$AF$23,IF(F43="Scenario2PBT10",'Major retrofit'!$AG$23,IF(F43="Scenario3PBT10",'Major retrofit'!$AH$23,"")))&amp;IF(F43="Scenario1PBT11",'Major retrofit'!$AI$23,IF(F43="Scenario2PBT11",'Major retrofit'!$AJ$23,IF(F43="Scenario3PBT11",'Major retrofit'!$AK$23,"")))&amp;IF(F43="Scenario1PBT12",'Major retrofit'!$AL$23,IF(F43="Scenario2PBT12",'Major retrofit'!$AM$23,IF(F43="Scenario3PBT12",'Major retrofit'!$AN$23,"")))&amp;IF(F43="Scenario1PBT13",'Major retrofit'!$AO$23,IF(F43="Scenario2PBT13",'Major retrofit'!$AP$23,IF(F43="Scenario3PBT13",'Major retrofit'!$AQ$23,"")))&amp;IF(F43="Scenario1PBT14",'Major retrofit'!$AR$23,IF(F43="Scenario2PBT14",'Major retrofit'!$AS$23,IF(F43="Scenario3PBT14",'Major retrofit'!$AT$23,"")))&amp;IF(F43="Scenario1PBT15",'Major retrofit'!$AU$23,IF(F43="Scenario2PBT15",'Major retrofit'!$AV$23,IF(F43="Scenario3PBT15",'Major retrofit'!$AW$23,"")))</f>
        <v/>
      </c>
      <c r="P43" s="117">
        <f t="shared" si="17"/>
        <v>0</v>
      </c>
      <c r="Q43" s="117" t="str">
        <f>IF(F43="Scenario1PBT1",'Major retrofit'!$E$25,IF(F43="Scenario2PBT1",'Major retrofit'!$F$25,IF(F43="Scenario3PBT1",'Major retrofit'!$G$25,"")))&amp;IF(F43="Scenario1PBT2",'Major retrofit'!$H$25,IF(F43="Scenario2PBT2",'Major retrofit'!$I$25,IF(F43="Scenario3PBT2",'Major retrofit'!$J$25,"")))&amp;IF(F43="Scenario1PBT3",'Major retrofit'!$K$25,IF(F43="Scenario2PBT3",'Major retrofit'!$L$25,IF(F43="Scenario3PBT3",'Major retrofit'!$M$25,"")))&amp;IF(F43="Scenario1PBT4",'Major retrofit'!$N$25,IF(F43="Scenario2PBT4",'Major retrofit'!$O$25,IF(F43="Scenario3PBT4",'Major retrofit'!$P$25,"")))&amp;IF(F43="Scenario1PBT5",'Major retrofit'!$Q$25,IF(F43="Scenario2PBT5",'Major retrofit'!$R$25,IF(F43="Scenario3PBT5",'Major retrofit'!$S$25,"")))&amp;IF(F43="Scenario1PBT6",'Major retrofit'!$T$25,IF(F43="Scenario2PBT6",'Major retrofit'!$U$25,IF(F43="Scenario3PBT6",'Major retrofit'!$V$25,"")))&amp;IF(F43="Scenario1PBT7",'Major retrofit'!$W$25,IF(F43="Scenario2PBT7",'Major retrofit'!$X$25,IF(F43="Scenario3PBT7",'Major retrofit'!$Y$25,"")))&amp;IF(F43="Scenario1PBT8",'Major retrofit'!$Z$25,IF(F43="Scenario2PBT8",'Major retrofit'!$AA$25,IF(F43="Scenario3PBT8",'Major retrofit'!$AB$25,"")))&amp;IF(F43="Scenario1PBT9",'Major retrofit'!$AC$25,IF(F43="Scenario2PBT9",'Major retrofit'!$AD$25,IF(F43="Scenario3PBT9",'Major retrofit'!$AE$25,"")))&amp;IF(F43="Scenario1PBT10",'Major retrofit'!$AF$25,IF(F43="Scenario2PBT10",'Major retrofit'!$AG$25,IF(F43="Scenario3PBT10",'Major retrofit'!$AH$25,"")))&amp;IF(F43="Scenario1PBT11",'Major retrofit'!$AI$25,IF(F43="Scenario2PBT11",'Major retrofit'!$AJ$25,IF(F43="Scenario3PBT11",'Major retrofit'!$AK$25,"")))&amp;IF(F43="Scenario1PBT12",'Major retrofit'!$AL$25,IF(F43="Scenario2PBT12",'Major retrofit'!$AM$25,IF(F43="Scenario3PBT12",'Major retrofit'!$AN$25,"")))&amp;IF(F43="Scenario1PBT13",'Major retrofit'!$AO$25,IF(F43="Scenario2PBT13",'Major retrofit'!$AP$25,IF(F43="Scenario3PBT13",'Major retrofit'!$AQ$25,"")))&amp;IF(F43="Scenario1PBT14",'Major retrofit'!$AR$25,IF(F43="Scenario2PBT14",'Major retrofit'!$AS$25,IF(F43="Scenario3PBT14",'Major retrofit'!$AT$25,"")))&amp;IF(F43="Scenario1PBT15",'Major retrofit'!$AU$25,IF(F43="Scenario2PBT15",'Major retrofit'!$AV$25,IF(F43="Scenario3PBT15",'Major retrofit'!$AW$25,"")))</f>
        <v/>
      </c>
      <c r="R43" s="117">
        <f t="shared" si="18"/>
        <v>0</v>
      </c>
      <c r="S43" s="117" t="str">
        <f>IF(F43="Scenario1PBT1",'Major retrofit'!$E$27,IF(F43="Scenario2PBT1",'Major retrofit'!$F$27,IF(F43="Scenario3PBT1",'Major retrofit'!$G$27,"")))&amp;IF(F43="Scenario1PBT2",'Major retrofit'!$H$27,IF(F43="Scenario2PBT2",'Major retrofit'!$I$27,IF(F43="Scenario3PBT2",'Major retrofit'!$J$27,"")))&amp;IF(F43="Scenario1PBT3",'Major retrofit'!$K$27,IF(F43="Scenario2PBT3",'Major retrofit'!$L$27,IF(F43="Scenario3PBT3",'Major retrofit'!$M$27,"")))&amp;IF(F43="Scenario1PBT4",'Major retrofit'!$N$27,IF(F43="Scenario2PBT4",'Major retrofit'!$O$27,IF(F43="Scenario3PBT4",'Major retrofit'!$P$27,"")))&amp;IF(F43="Scenario1PBT5",'Major retrofit'!$Q$27,IF(F43="Scenario2PBT5",'Major retrofit'!$R$27,IF(F43="Scenario3PBT5",'Major retrofit'!$S$27,"")))&amp;IF(F43="Scenario1PBT6",'Major retrofit'!$T$27,IF(F43="Scenario2PBT6",'Major retrofit'!$U$27,IF(F43="Scenario3PBT6",'Major retrofit'!$V$27,"")))&amp;IF(F43="Scenario1PBT7",'Major retrofit'!$W$27,IF(F43="Scenario2PBT7",'Major retrofit'!$X$27,IF(F43="Scenario3PBT7",'Major retrofit'!$Y$27,"")))&amp;IF(F43="Scenario1PBT8",'Major retrofit'!$Z$27,IF(F43="Scenario2PBT8",'Major retrofit'!$AA$27,IF(F43="Scenario3PBT8",'Major retrofit'!$AB$27,"")))&amp;IF(F43="Scenario1PBT9",'Major retrofit'!$AC$27,IF(F43="Scenario2PBT9",'Major retrofit'!$AD$27,IF(F43="Scenario3PBT9",'Major retrofit'!$AE$27,"")))&amp;IF(F43="Scenario1PBT10",'Major retrofit'!$AF$27,IF(F43="Scenario2PBT10",'Major retrofit'!$AG$27,IF(F43="Scenario3PBT10",'Major retrofit'!$AH$27,"")))&amp;IF(F43="Scenario1PBT11",'Major retrofit'!$AI$27,IF(F43="Scenario2PBT11",'Major retrofit'!$AJ$27,IF(F43="Scenario3PBT11",'Major retrofit'!$AK$27,"")))&amp;IF(F43="Scenario1PBT12",'Major retrofit'!$AL$27,IF(F43="Scenario2PBT12",'Major retrofit'!$AM$27,IF(F43="Scenario3PBT12",'Major retrofit'!$AN$27,"")))&amp;IF(F43="Scenario1PBT13",'Major retrofit'!$AO$27,IF(F43="Scenario2PBT13",'Major retrofit'!$AP$27,IF(F43="Scenario3PBT13",'Major retrofit'!$AQ$27,"")))&amp;IF(F43="Scenario1PBT14",'Major retrofit'!$AR$27,IF(F43="Scenario2PBT14",'Major retrofit'!$AS$27,IF(F43="Scenario3PBT14",'Major retrofit'!$AT$27,"")))&amp;IF(F43="Scenario1PBT15",'Major retrofit'!$AU$27,IF(F43="Scenario2PBT15",'Major retrofit'!$AV$27,IF(F43="Scenario3PBT15",'Major retrofit'!$AW$27,"")))</f>
        <v/>
      </c>
      <c r="T43" s="207">
        <f t="shared" si="19"/>
        <v>0</v>
      </c>
      <c r="U43" s="206" t="str">
        <f>IF(F43="Scenario1PBT1",'Major retrofit'!$E$38,IF(F43="Scenario2PBT1",'Major retrofit'!$F$38,IF(F43="Scenario3PBT1",'Major retrofit'!$G$38,"")))&amp;IF(F43="Scenario1PBT2",'Major retrofit'!$H$38,IF(F43="Scenario2PBT2",'Major retrofit'!$I$38,IF(F43="Scenario3PBT2",'Major retrofit'!$J$38,"")))&amp;IF(F43="Scenario1PBT3",'Major retrofit'!$K$38,IF(F43="Scenario2PBT3",'Major retrofit'!$L$38,IF(F43="Scenario3PBT3",'Major retrofit'!$M$38,"")))&amp;IF(F43="Scenario1PBT4",'Major retrofit'!$N$38,IF(F43="Scenario2PBT4",'Major retrofit'!$O$38,IF(F43="Scenario3PBT4",'Major retrofit'!$P$38,"")))&amp;IF(F43="Scenario1PBT5",'Major retrofit'!$Q$38,IF(F43="Scenario2PBT5",'Major retrofit'!$R$38,IF(F43="Scenario3PBT5",'Major retrofit'!$S$38,"")))&amp;IF(F43="Scenario1PBT6",'Major retrofit'!$T$38,IF(F43="Scenario2PBT6",'Major retrofit'!$U$38,IF(F43="Scenario3PBT6",'Major retrofit'!$V$38,"")))&amp;IF(F43="Scenario1PBT7",'Major retrofit'!$W$38,IF(F43="Scenario2PBT7",'Major retrofit'!$X$38,IF(F43="Scenario3PBT7",'Major retrofit'!$Y$38,"")))&amp;IF(F43="Scenario1PBT8",'Major retrofit'!$Z$38,IF(F43="Scenario2PBT8",'Major retrofit'!$AA$38,IF(F43="Scenario3PBT8",'Major retrofit'!$AB$38,"")))&amp;IF(F43="Scenario1PBT9",'Major retrofit'!$AC$38,IF(F43="Scenario2PBT9",'Major retrofit'!$AD$38,IF(F43="Scenario3PBT9",'Major retrofit'!$AE$38,"")))&amp;IF(F43="Scenario1PBT10",'Major retrofit'!$AF$38,IF(F43="Scenario2PBT10",'Major retrofit'!$AG$38,IF(F43="Scenario3PBT10",'Major retrofit'!$AH$38,"")))&amp;IF(F43="Scenario1PBT11",'Major retrofit'!$AI$38,IF(F43="Scenario2PBT11",'Major retrofit'!$AJ$38,IF(F43="Scenario3PBT11",'Major retrofit'!$AK$38,"")))&amp;IF(F43="Scenario1PBT12",'Major retrofit'!$AL$38,IF(F43="Scenario2PBT12",'Major retrofit'!$AM$38,IF(F43="Scenario3PBT12",'Major retrofit'!$AN$38,"")))&amp;IF(F43="Scenario1PBT13",'Major retrofit'!$AO$38,IF(F43="Scenario2PBT13",'Major retrofit'!$AP$38,IF(F43="Scenario3PBT13",'Major retrofit'!$AQ$38,"")))&amp;IF(F43="Scenario1PBT14",'Major retrofit'!$AR$38,IF(F43="Scenario2PBT14",'Major retrofit'!$AS$38,IF(F43="Scenario3PBT14",'Major retrofit'!$AT$38,"")))&amp;IF(F43="Scenario1PBT15",'Major retrofit'!$AU$38,IF(F43="Scenario2PBT15",'Major retrofit'!$AV$38,IF(F43="Scenario3PBT15",'Major retrofit'!$AW$38,"")))</f>
        <v/>
      </c>
      <c r="V43" s="117">
        <f t="shared" si="20"/>
        <v>0</v>
      </c>
      <c r="W43" s="117" t="str">
        <f>IF(F43="Scenario1PBT1",'Major retrofit'!$E$40,IF(F43="Scenario2PBT1",'Major retrofit'!$F$40,IF(F43="Scenario3PBT1",'Major retrofit'!$G$40,"")))&amp;IF(F43="Scenario1PBT2",'Major retrofit'!$H$40,IF(F43="Scenario2PBT2",'Major retrofit'!$I$40,IF(F43="Scenario3PBT2",'Major retrofit'!$J$40,"")))&amp;IF(F43="Scenario1PBT3",'Major retrofit'!$K$40,IF(F43="Scenario2PBT3",'Major retrofit'!$L$40,IF(F43="Scenario3PBT3",'Major retrofit'!$M$40,"")))&amp;IF(F43="Scenario1PBT4",'Major retrofit'!$N$40,IF(F43="Scenario2PBT4",'Major retrofit'!$O$40,IF(F43="Scenario3PBT4",'Major retrofit'!$P$40,"")))&amp;IF(F43="Scenario1PBT5",'Major retrofit'!$Q$40,IF(F43="Scenario2PBT5",'Major retrofit'!$R$40,IF(F43="Scenario3PBT5",'Major retrofit'!$S$40,"")))&amp;IF(F43="Scenario1PBT6",'Major retrofit'!$T$40,IF(F43="Scenario2PBT6",'Major retrofit'!$U$40,IF(F43="Scenario3PBT6",'Major retrofit'!$V$40,"")))&amp;IF(F43="Scenario1PBT7",'Major retrofit'!$W$40,IF(F43="Scenario2PBT7",'Major retrofit'!$X$40,IF(F43="Scenario3PBT7",'Major retrofit'!$Y$40,"")))&amp;IF(F43="Scenario1PBT8",'Major retrofit'!$Z$40,IF(F43="Scenario2PBT8",'Major retrofit'!$AA$40,IF(F43="Scenario3PBT8",'Major retrofit'!$AB$40,"")))&amp;IF(F43="Scenario1PBT9",'Major retrofit'!$AC$40,IF(F43="Scenario2PBT9",'Major retrofit'!$AD$40,IF(F43="Scenario3PBT9",'Major retrofit'!$AE$40,"")))&amp;IF(F43="Scenario1PBT10",'Major retrofit'!$AF$40,IF(F43="Scenario2PBT10",'Major retrofit'!$AG$40,IF(F43="Scenario3PBT10",'Major retrofit'!$AH$40,"")))&amp;IF(F43="Scenario1PBT11",'Major retrofit'!$AI$40,IF(F43="Scenario2PBT11",'Major retrofit'!$AJ$40,IF(F43="Scenario3PBT11",'Major retrofit'!$AK$40,"")))&amp;IF(F43="Scenario1PBT12",'Major retrofit'!$AL$40,IF(F43="Scenario2PBT12",'Major retrofit'!$AM$40,IF(F43="Scenario3PBT12",'Major retrofit'!$AN$40,"")))&amp;IF(F43="Scenario1PBT13",'Major retrofit'!$AO$40,IF(F43="Scenario2PBT13",'Major retrofit'!$AP$40,IF(F43="Scenario3PBT13",'Major retrofit'!$AQ$40,"")))&amp;IF(F43="Scenario1PBT14",'Major retrofit'!$AR$40,IF(F43="Scenario2PBT14",'Major retrofit'!$AS$40,IF(F43="Scenario3PBT14",'Major retrofit'!$AT$40,"")))&amp;IF(F43="Scenario1PBT15",'Major retrofit'!$AU$40,IF(F43="Scenario2PBT15",'Major retrofit'!$AV$40,IF(F43="Scenario3PBT15",'Major retrofit'!$AW$40,"")))</f>
        <v/>
      </c>
      <c r="X43" s="117">
        <f t="shared" si="21"/>
        <v>0</v>
      </c>
      <c r="Y43" s="117" t="str">
        <f>IF(F43="Scenario1PBT1",'Major retrofit'!$E$42,IF(F43="Scenario2PBT1",'Major retrofit'!$F$42,IF(F43="Scenario3PBT1",'Major retrofit'!$G$42,"")))&amp;IF(F43="Scenario1PBT2",'Major retrofit'!$H$42,IF(F43="Scenario2PBT2",'Major retrofit'!$I$42,IF(F43="Scenario3PBT2",'Major retrofit'!$J$42,"")))&amp;IF(F43="Scenario1PBT3",'Major retrofit'!$K$42,IF(F43="Scenario2PBT3",'Major retrofit'!$L$42,IF(F43="Scenario3PBT3",'Major retrofit'!$M$42,"")))&amp;IF(F43="Scenario1PBT4",'Major retrofit'!$N$42,IF(F43="Scenario2PBT4",'Major retrofit'!$O$42,IF(F43="Scenario3PBT4",'Major retrofit'!$P$42,"")))&amp;IF(F43="Scenario1PBT5",'Major retrofit'!$Q$42,IF(F43="Scenario2PBT5",'Major retrofit'!$R$42,IF(F43="Scenario3PBT5",'Major retrofit'!$S$42,"")))&amp;IF(F43="Scenario1PBT6",'Major retrofit'!$T$42,IF(F43="Scenario2PBT6",'Major retrofit'!$U$42,IF(F43="Scenario3PBT6",'Major retrofit'!$V$42,"")))&amp;IF(F43="Scenario1PBT7",'Major retrofit'!$W$42,IF(F43="Scenario2PBT7",'Major retrofit'!$X$42,IF(F43="Scenario3PBT7",'Major retrofit'!$Y$42,"")))&amp;IF(F43="Scenario1PBT8",'Major retrofit'!$Z$42,IF(F43="Scenario2PBT8",'Major retrofit'!$AA$42,IF(F43="Scenario3PBT8",'Major retrofit'!$AB$42,"")))&amp;IF(F43="Scenario1PBT9",'Major retrofit'!$AC$42,IF(F43="Scenario2PBT9",'Major retrofit'!$AD$42,IF(F43="Scenario3PBT9",'Major retrofit'!$AE$42,"")))&amp;IF(F43="Scenario1PBT10",'Major retrofit'!$AF$42,IF(F43="Scenario2PBT10",'Major retrofit'!$AG$42,IF(F43="Scenario3PBT10",'Major retrofit'!$AH$42,"")))&amp;IF(F43="Scenario1PBT11",'Major retrofit'!$AI$42,IF(F43="Scenario2PBT11",'Major retrofit'!$AJ$42,IF(F43="Scenario3PBT11",'Major retrofit'!$AK$42,"")))&amp;IF(F43="Scenario1PBT12",'Major retrofit'!$AL$42,IF(F43="Scenario2PBT12",'Major retrofit'!$AM$42,IF(F43="Scenario3PBT12",'Major retrofit'!$AN$42,"")))&amp;IF(F43="Scenario1PBT13",'Major retrofit'!$AO$42,IF(F43="Scenario2PBT13",'Major retrofit'!$AP$42,IF(F43="Scenario3PBT13",'Major retrofit'!$AQ$42,"")))&amp;IF(F43="Scenario1PBT14",'Major retrofit'!$AR$42,IF(F43="Scenario2PBT14",'Major retrofit'!$AS$42,IF(F43="Scenario3PBT14",'Major retrofit'!$AT$42,"")))&amp;IF(F43="Scenario1PBT15",'Major retrofit'!$AU$42,IF(F43="Scenario2PBT15",'Major retrofit'!$AV$42,IF(F43="Scenario3PBT15",'Major retrofit'!$AW$42,"")))</f>
        <v/>
      </c>
      <c r="Z43" s="117">
        <f t="shared" si="22"/>
        <v>0</v>
      </c>
      <c r="AA43" s="178" t="str">
        <f>IF(F43="Scenario1PBT1",'Major retrofit'!$E$101,IF(F43="Scenario2PBT1",'Major retrofit'!$F$101,IF(F43="Scenario3PBT1",'Major retrofit'!$G$101,"")))&amp;IF(F43="Scenario1PBT2",'Major retrofit'!$H$101,IF(F43="Scenario2PBT2",'Major retrofit'!$I$101,IF(F43="Scenario3PBT2",'Major retrofit'!$J$101,"")))&amp;IF(F43="Scenario1PBT3",'Major retrofit'!$K$101,IF(F43="Scenario2PBT3",'Major retrofit'!$L$101,IF(F43="Scenario3PBT3",'Major retrofit'!$M$101,"")))&amp;IF(F43="Scenario1PBT4",'Major retrofit'!$N$101,IF(F43="Scenario2PBT4",'Major retrofit'!$O$101,IF(F43="Scenario3PBT4",'Major retrofit'!$P$101,"")))&amp;IF(F43="Scenario1PBT5",'Major retrofit'!$Q$101,IF(F43="Scenario2PBT5",'Major retrofit'!$R$101,IF(F43="Scenario3PBT5",'Major retrofit'!$S$101,"")))&amp;IF(F43="Scenario1PBT6",'Major retrofit'!$T$101,IF(F43="Scenario2PBT6",'Major retrofit'!$U$101,IF(F43="Scenario3PBT6",'Major retrofit'!$V$101,"")))&amp;IF(F43="Scenario1PBT7",'Major retrofit'!$W$101,IF(F43="Scenario2PBT7",'Major retrofit'!$X$101,IF(F43="Scenario3PBT7",'Major retrofit'!$Y$101,"")))&amp;IF(F43="Scenario1PBT8",'Major retrofit'!$Z$101,IF(F43="Scenario2PBT8",'Major retrofit'!$AA$101,IF(F43="Scenario3PBT8",'Major retrofit'!$AB$101,"")))&amp;IF(F43="Scenario1PBT9",'Major retrofit'!$AC$101,IF(F43="Scenario2PBT9",'Major retrofit'!$AD$101,IF(F43="Scenario3PBT9",'Major retrofit'!$AE$101,"")))&amp;IF(F43="Scenario1PBT10",'Major retrofit'!$AF$101,IF(F43="Scenario2PBT10",'Major retrofit'!$AG$101,IF(F43="Scenario3PBT10",'Major retrofit'!$AH$101,"")))&amp;IF(F43="Scenario1PBT11",'Major retrofit'!$AI$101,IF(F43="Scenario2PBT11",'Major retrofit'!$AJ$101,IF(F43="Scenario3PBT11",'Major retrofit'!$AK$101,"")))&amp;IF(F43="Scenario1PBT12",'Major retrofit'!$AL$101,IF(F43="Scenario2PBT12",'Major retrofit'!$AM$101,IF(F43="Scenario3PBT12",'Major retrofit'!$AN$101,"")))&amp;IF(F43="Scenario1PBT13",'Major retrofit'!$AO$101,IF(F43="Scenario2PBT13",'Major retrofit'!$AP$101,IF(F43="Scenario3PBT13",'Major retrofit'!$AQ$101,"")))&amp;IF(F43="Scenario1PBT14",'Major retrofit'!$AR$101,IF(F43="Scenario2PBT14",'Major retrofit'!$AS$101,IF(F43="Scenario3PBT14",'Major retrofit'!$AT$101,"")))&amp;IF(F43="Scenario1PBT15",'Major retrofit'!$AU$101,IF(F43="Scenario2PBT15",'Major retrofit'!$AV$101,IF(F43="Scenario3PBT15",'Major retrofit'!$AW$101,"")))</f>
        <v/>
      </c>
      <c r="AB43" s="179">
        <f t="shared" si="23"/>
        <v>0</v>
      </c>
      <c r="AC43" s="363" t="str">
        <f t="shared" si="24"/>
        <v/>
      </c>
      <c r="AD43" s="353">
        <f>IF(AC43="",IFERROR('Projection_Base-case'!G44-G43,0),0)</f>
        <v>0</v>
      </c>
      <c r="AE43" s="350">
        <f t="shared" si="25"/>
        <v>0</v>
      </c>
      <c r="AF43" s="361">
        <f>IFERROR(100*AD43/'Projection_Base-case'!G44,0)</f>
        <v>0</v>
      </c>
      <c r="AG43" s="352">
        <f>IF(AC43="",IFERROR('Projection_Base-case'!I44-I43,0),0)</f>
        <v>0</v>
      </c>
      <c r="AH43" s="353">
        <f t="shared" si="26"/>
        <v>0</v>
      </c>
      <c r="AI43" s="361">
        <f>IFERROR(100*AG43/'Projection_Base-case'!I44,0)</f>
        <v>0</v>
      </c>
      <c r="AJ43" s="352">
        <f>IF(AC43="",IFERROR('Projection_Base-case'!K44-K43,0),0)</f>
        <v>0</v>
      </c>
      <c r="AK43" s="353">
        <f t="shared" si="27"/>
        <v>0</v>
      </c>
      <c r="AL43" s="361">
        <f>IFERROR(100*AJ43/'Projection_Base-case'!K44,0)</f>
        <v>0</v>
      </c>
      <c r="AM43" s="352">
        <f>-IF(AC43="",IFERROR('Projection_Base-case'!M44-M43,0),0)</f>
        <v>0</v>
      </c>
      <c r="AN43" s="353">
        <f t="shared" si="28"/>
        <v>0</v>
      </c>
      <c r="AO43" s="354">
        <f>IFERROR(IF('Projection_Base-case'!N44&gt;0,100*AN43/'Projection_Base-case'!N44,100*AN43/N43),0)</f>
        <v>0</v>
      </c>
      <c r="AP43" s="355">
        <f>IF(AC43="",IFERROR('Projection_Base-case'!O44-O43,0),0)</f>
        <v>0</v>
      </c>
      <c r="AQ43" s="356">
        <f t="shared" si="29"/>
        <v>0</v>
      </c>
      <c r="AR43" s="356">
        <f>IFERROR(100*AP43/'Projection_Base-case'!O44,0)</f>
        <v>0</v>
      </c>
      <c r="AS43" s="355">
        <f>IF(AC43="",IFERROR('Projection_Base-case'!Q44-Q43,0),0)</f>
        <v>0</v>
      </c>
      <c r="AT43" s="356">
        <f t="shared" si="30"/>
        <v>0</v>
      </c>
      <c r="AU43" s="356">
        <f>IFERROR(100*AS43/'Projection_Base-case'!Q44,0)</f>
        <v>0</v>
      </c>
      <c r="AV43" s="355">
        <f>IF(AC43="",IFERROR('Projection_Base-case'!S44-S43,0),0)</f>
        <v>0</v>
      </c>
      <c r="AW43" s="356">
        <f t="shared" si="31"/>
        <v>0</v>
      </c>
      <c r="AX43" s="357">
        <f>IFERROR(100*AV43/'Projection_Base-case'!S44,0)</f>
        <v>0</v>
      </c>
      <c r="AY43" s="358">
        <f>IF(AC43="",IFERROR('Projection_Base-case'!U44-U43,0),0)</f>
        <v>0</v>
      </c>
      <c r="AZ43" s="359">
        <f t="shared" si="32"/>
        <v>0</v>
      </c>
      <c r="BA43" s="359">
        <f>IFERROR(100*AY43/'Projection_Base-case'!U44,0)</f>
        <v>0</v>
      </c>
      <c r="BB43" s="358">
        <f>IF(AC43="",IFERROR('Projection_Base-case'!W44-W43,0),0)</f>
        <v>0</v>
      </c>
      <c r="BC43" s="359">
        <f t="shared" si="33"/>
        <v>0</v>
      </c>
      <c r="BD43" s="359">
        <f>IFERROR(100*BB43/'Projection_Base-case'!W44,0)</f>
        <v>0</v>
      </c>
      <c r="BE43" s="358">
        <f>IF(AC43="",IFERROR('Projection_Base-case'!Y44-Y43,0),0)</f>
        <v>0</v>
      </c>
      <c r="BF43" s="359">
        <f t="shared" si="34"/>
        <v>0</v>
      </c>
      <c r="BG43" s="359">
        <f>IFERROR(100*BE43/'Projection_Base-case'!Y44,0)</f>
        <v>0</v>
      </c>
      <c r="BH43" s="359">
        <f t="shared" si="35"/>
        <v>0</v>
      </c>
      <c r="BI43" s="360">
        <f t="shared" si="36"/>
        <v>0</v>
      </c>
    </row>
    <row r="44" spans="1:61">
      <c r="A44" s="205">
        <v>40</v>
      </c>
      <c r="B44" s="347">
        <f>IF('Projection_Base-case'!B45&lt;&gt;"",'Projection_Base-case'!B45,0)</f>
        <v>0</v>
      </c>
      <c r="C44" s="347">
        <f>IF('Projection_Base-case'!C45&lt;&gt;"",'Projection_Base-case'!C45,0)</f>
        <v>0</v>
      </c>
      <c r="D44" s="365">
        <f>IF('Projection_Base-case'!D45&lt;&gt;"",'Projection_Base-case'!D45,0)</f>
        <v>0</v>
      </c>
      <c r="E44" s="322"/>
      <c r="F44" s="367" t="str">
        <f t="shared" si="12"/>
        <v>0</v>
      </c>
      <c r="G44" s="177" t="str">
        <f>IF(F44="Scenario1PBT1",'Major retrofit'!$E$6,IF(F44="Scenario2PBT1",'Major retrofit'!$F$6,IF(F44="Scenario3PBT1",'Major retrofit'!$G$6,"")))&amp;IF(F44="Scenario1PBT2",'Major retrofit'!$H$6,IF(F44="Scenario2PBT2",'Major retrofit'!$I$6,IF(F44="Scenario3PBT2",'Major retrofit'!$J$6,"")))&amp;IF(F44="Scenario1PBT3",'Major retrofit'!$K$6,IF(F44="Scenario2PBT3",'Major retrofit'!$L$6,IF(F44="Scenario3PBT3",'Major retrofit'!$M$6,"")))&amp;IF(F44="Scenario1PBT4",'Major retrofit'!$N$6,IF(F44="Scenario2PBT4",'Major retrofit'!$O$6,IF(F44="Scenario3PBT4",'Major retrofit'!$P$6,"")))&amp;IF(F44="Scenario1PBT5",'Major retrofit'!$Q$6,IF(F44="Scenario2PBT5",'Major retrofit'!$R$6,IF(F44="Scenario3PBT5",'Major retrofit'!$S$6,"")))&amp;IF(F44="Scenario1PBT6",'Major retrofit'!$T$6,IF(F44="Scenario2PBT6",'Major retrofit'!$U$6,IF(F44="Scenario3PBT6",'Major retrofit'!$V$6,"")))&amp;IF(F44="Scenario1PBT7",'Major retrofit'!$W$6,IF(F44="Scenario2PBT7",'Major retrofit'!$X$6,IF(F44="Scenario3PBT7",'Major retrofit'!$Y$6,"")))&amp;IF(F44="Scenario1PBT8",'Major retrofit'!$Z$6,IF(F44="Scenario2PBT8",'Major retrofit'!$AA$6,IF(F44="Scenario3PBT8",'Major retrofit'!$AB$6,"")))&amp;IF(F44="Scenario1PBT9",'Major retrofit'!$AC$6,IF(F44="Scenario2PBT9",'Major retrofit'!$AD$6,IF(F44="Scenario3PBT9",'Major retrofit'!$AE$6,"")))&amp;IF(F44="Scenario1PBT10",'Major retrofit'!$AF$6,IF(F44="Scenario2PBT10",'Major retrofit'!$AG$6,IF(F44="Scenario3PBT10",'Major retrofit'!$AH$6,"")))&amp;IF(F44="Scenario1PBT11",'Major retrofit'!$AI$6,IF(F44="Scenario2PBT11",'Major retrofit'!$AJ$6,IF(F44="Scenario3PBT11",'Major retrofit'!$AK$6,"")))&amp;IF(F44="Scenario1PBT12",'Major retrofit'!$AL$6,IF(F44="Scenario2PBT12",'Major retrofit'!$AM$6,IF(F44="Scenario3PBT12",'Major retrofit'!$AN$6,"")))&amp;IF(F44="Scenario1PBT13",'Major retrofit'!$AO$6,IF(F44="Scenario2PBT13",'Major retrofit'!$AP$6,IF(F44="Scenario3PBT13",'Major retrofit'!$AQ$6,"")))&amp;IF(F44="Scenario1PBT14",'Major retrofit'!$AR$6,IF(F44="Scenario2PBT14",'Major retrofit'!$AS$6,IF(F44="Scenario3PBT14",'Major retrofit'!$AT$6,"")))&amp;IF(F44="Scenario1PBT15",'Major retrofit'!$AU$6,IF(F44="Scenario2PBT15",'Major retrofit'!$AV$6,IF(F44="Scenario3PBT15",'Major retrofit'!$AW$6,"")))</f>
        <v/>
      </c>
      <c r="H44" s="117">
        <f t="shared" si="13"/>
        <v>0</v>
      </c>
      <c r="I44" s="178" t="str">
        <f>IF(F44="Scenario1PBT1",'Major retrofit'!$E$16,IF(F44="Scenario2PBT1",'Major retrofit'!$F$16,IF(F44="Scenario3PBT1",'Major retrofit'!$G$16,"")))&amp;IF(F44="Scenario1PBT2",'Major retrofit'!$H$16,IF(F44="Scenario2PBT2",'Major retrofit'!$I$16,IF(F44="Scenario3PBT2",'Major retrofit'!$J$16,"")))&amp;IF(F44="Scenario1PBT3",'Major retrofit'!$K$16,IF(F44="Scenario2PBT3",'Major retrofit'!$L$16,IF(F44="Scenario3PBT3",'Major retrofit'!$M$16,"")))&amp;IF(F44="Scenario1PBT4",'Major retrofit'!$N$16,IF(F44="Scenario2PBT4",'Major retrofit'!$O$16,IF(F44="Scenario3PBT4",'Major retrofit'!$P$16,"")))&amp;IF(F44="Scenario1PBT5",'Major retrofit'!$Q$16,IF(F44="Scenario2PBT5",'Major retrofit'!$R$16,IF(F44="Scenario3PBT5",'Major retrofit'!$S$16,"")))&amp;IF(F44="Scenario1PBT6",'Major retrofit'!$T$16,IF(F44="Scenario2PBT6",'Major retrofit'!$U$16,IF(F44="Scenario3PBT6",'Major retrofit'!$V$16,"")))&amp;IF(F44="Scenario1PBT7",'Major retrofit'!$W$16,IF(F44="Scenario2PBT7",'Major retrofit'!$X$16,IF(F44="Scenario3PBT7",'Major retrofit'!$Y$16,"")))&amp;IF(F44="Scenario1PBT8",'Major retrofit'!$Z$16,IF(F44="Scenario2PBT8",'Major retrofit'!$AA$16,IF(F44="Scenario3PBT8",'Major retrofit'!$AB$16,"")))&amp;IF(F44="Scenario1PBT9",'Major retrofit'!$AC$16,IF(F44="Scenario2PBT9",'Major retrofit'!$AD$16,IF(F44="Scenario3PBT9",'Major retrofit'!$AE$16,"")))&amp;IF(F44="Scenario1PBT10",'Major retrofit'!$AF$16,IF(F44="Scenario2PBT10",'Major retrofit'!$AG$16,IF(F44="Scenario3PBT10",'Major retrofit'!$AH$16,"")))&amp;IF(F44="Scenario1PBT11",'Major retrofit'!$AI$16,IF(F44="Scenario2PBT11",'Major retrofit'!$AJ$16,IF(F44="Scenario3PBT11",'Major retrofit'!$AK$16,"")))&amp;IF(F44="Scenario1PBT12",'Major retrofit'!$AL$16,IF(F44="Scenario2PBT12",'Major retrofit'!$AM$16,IF(F44="Scenario3PBT12",'Major retrofit'!$AN$16,"")))&amp;IF(F44="Scenario1PBT13",'Major retrofit'!$AO$16,IF(F44="Scenario2PBT13",'Major retrofit'!$AP$16,IF(F44="Scenario3PBT13",'Major retrofit'!$AQ$16,"")))&amp;IF(F44="Scenario1PBT14",'Major retrofit'!$AR$16,IF(F44="Scenario2PBT14",'Major retrofit'!$AS$16,IF(F44="Scenario3PBT14",'Major retrofit'!$AT$16,"")))&amp;IF(F44="Scenario1PBT15",'Major retrofit'!$AU$16,IF(F44="Scenario2PBT15",'Major retrofit'!$AV$16,IF(F44="Scenario3PBT15",'Major retrofit'!$AW$16,"")))</f>
        <v/>
      </c>
      <c r="J44" s="117">
        <f t="shared" si="14"/>
        <v>0</v>
      </c>
      <c r="K44" s="117" t="str">
        <f>IF(F44="Scenario1PBT1",'Major retrofit'!$E$18,IF(F44="Scenario2PBT1",'Major retrofit'!$F$18,IF(F44="Scenario3PBT1",'Major retrofit'!$G$18,"")))&amp;IF(F44="Scenario1PBT2",'Major retrofit'!$H$18,IF(F44="Scenario2PBT2",'Major retrofit'!$I$18,IF(F44="Scenario3PBT2",'Major retrofit'!$J$18,"")))&amp;IF(F44="Scenario1PBT3",'Major retrofit'!$K$18,IF(F44="Scenario2PBT3",'Major retrofit'!$L$18,IF(F44="Scenario3PBT3",'Major retrofit'!$M$18,"")))&amp;IF(F44="Scenario1PBT4",'Major retrofit'!$N$18,IF(F44="Scenario2PBT4",'Major retrofit'!$O$18,IF(F44="Scenario3PBT4",'Major retrofit'!$P$18,"")))&amp;IF(F44="Scenario1PBT5",'Major retrofit'!$Q$18,IF(F44="Scenario2PBT5",'Major retrofit'!$R$18,IF(F44="Scenario3PBT5",'Major retrofit'!$S$18,"")))&amp;IF(F44="Scenario1PBT6",'Major retrofit'!$T$18,IF(F44="Scenario2PBT6",'Major retrofit'!$U$18,IF(F44="Scenario3PBT6",'Major retrofit'!$V$18,"")))&amp;IF(F44="Scenario1PBT7",'Major retrofit'!$W$18,IF(F44="Scenario2PBT7",'Major retrofit'!$X$18,IF(F44="Scenario3PBT7",'Major retrofit'!$Y$18,"")))&amp;IF(F44="Scenario1PBT8",'Major retrofit'!$Z$18,IF(F44="Scenario2PBT8",'Major retrofit'!$AA$18,IF(F44="Scenario3PBT8",'Major retrofit'!$AB$18,"")))&amp;IF(F44="Scenario1PBT9",'Major retrofit'!$AC$18,IF(F44="Scenario2PBT9",'Major retrofit'!$AD$18,IF(F44="Scenario3PBT9",'Major retrofit'!$AE$18,"")))&amp;IF(F44="Scenario1PBT10",'Major retrofit'!$AF$18,IF(F44="Scenario2PBT10",'Major retrofit'!$AG$18,IF(F44="Scenario3PBT10",'Major retrofit'!$AH$18,"")))&amp;IF(F44="Scenario1PBT11",'Major retrofit'!$AI$18,IF(F44="Scenario2PBT11",'Major retrofit'!$AJ$18,IF(F44="Scenario3PBT11",'Major retrofit'!$AK$18,"")))&amp;IF(F44="Scenario1PBT12",'Major retrofit'!$AL$18,IF(F44="Scenario2PBT12",'Major retrofit'!$AM$18,IF(F44="Scenario3PBT12",'Major retrofit'!$AN$18,"")))&amp;IF(F44="Scenario1PBT13",'Major retrofit'!$AO$18,IF(F44="Scenario2PBT13",'Major retrofit'!$AP$18,IF(F44="Scenario3PBT13",'Major retrofit'!$AQ$18,"")))&amp;IF(F44="Scenario1PBT14",'Major retrofit'!$AR$18,IF(F44="Scenario2PBT14",'Major retrofit'!$AS$18,IF(F44="Scenario3PBT14",'Major retrofit'!$AT$18,"")))&amp;IF(F44="Scenario1PBT15",'Major retrofit'!$AU$18,IF(F44="Scenario2PBT15",'Major retrofit'!$AV$18,IF(F44="Scenario3PBT15",'Major retrofit'!$AW$18,"")))</f>
        <v/>
      </c>
      <c r="L44" s="117">
        <f t="shared" si="15"/>
        <v>0</v>
      </c>
      <c r="M44" s="117" t="str">
        <f>IF(F44="Scenario1PBT1",'Major retrofit'!$E$20,IF(F44="Scenario2PBT1",'Major retrofit'!$F$20,IF(F44="Scenario3PBT1",'Major retrofit'!$G$20,"")))&amp;IF(F44="Scenario1PBT2",'Major retrofit'!$H$20,IF(F44="Scenario2PBT2",'Major retrofit'!$I$20,IF(F44="Scenario3PBT2",'Major retrofit'!$J$20,"")))&amp;IF(F44="Scenario1PBT3",'Major retrofit'!$K$20,IF(F44="Scenario2PBT3",'Major retrofit'!$L$20,IF(F44="Scenario3PBT3",'Major retrofit'!$M$20,"")))&amp;IF(F44="Scenario1PBT4",'Major retrofit'!$N$20,IF(F44="Scenario2PBT4",'Major retrofit'!$O$20,IF(F44="Scenario3PBT4",'Major retrofit'!$P$20,"")))&amp;IF(F44="Scenario1PBT5",'Major retrofit'!$Q$20,IF(F44="Scenario2PBT5",'Major retrofit'!$R$20,IF(F44="Scenario3PBT5",'Major retrofit'!$S$20,"")))&amp;IF(F44="Scenario1PBT6",'Major retrofit'!$T$20,IF(F44="Scenario2PBT6",'Major retrofit'!$U$20,IF(F44="Scenario3PBT6",'Major retrofit'!$V$20,"")))&amp;IF(F44="Scenario1PBT7",'Major retrofit'!$W$20,IF(F44="Scenario2PBT7",'Major retrofit'!$X$20,IF(F44="Scenario3PBT7",'Major retrofit'!$Y$20,"")))&amp;IF(F44="Scenario1PBT8",'Major retrofit'!$Z$20,IF(F44="Scenario2PBT8",'Major retrofit'!$AA$20,IF(F44="Scenario3PBT8",'Major retrofit'!$AB$20,"")))&amp;IF(F44="Scenario1PBT9",'Major retrofit'!$AC$20,IF(F44="Scenario2PBT9",'Major retrofit'!$AD$20,IF(F44="Scenario3PBT9",'Major retrofit'!$AE$20,"")))&amp;IF(F44="Scenario1PBT10",'Major retrofit'!$AF$20,IF(F44="Scenario2PBT10",'Major retrofit'!$AG$20,IF(F44="Scenario3PBT10",'Major retrofit'!$AH$20,"")))&amp;IF(F44="Scenario1PBT11",'Major retrofit'!$AI$20,IF(F44="Scenario2PBT11",'Major retrofit'!$AJ$20,IF(F44="Scenario3PBT11",'Major retrofit'!$AK$20,"")))&amp;IF(F44="Scenario1PBT12",'Major retrofit'!$AL$20,IF(F44="Scenario2PBT12",'Major retrofit'!$AM$20,IF(F44="Scenario3PBT12",'Major retrofit'!$AN$20,"")))&amp;IF(F44="Scenario1PBT13",'Major retrofit'!$AO$20,IF(F44="Scenario2PBT13",'Major retrofit'!$AP$20,IF(F44="Scenario3PBT13",'Major retrofit'!$AQ$20,"")))&amp;IF(F44="Scenario1PBT14",'Major retrofit'!$AR$20,IF(F44="Scenario2PBT14",'Major retrofit'!$AS$20,IF(F44="Scenario3PBT14",'Major retrofit'!$AT$20,"")))&amp;IF(F44="Scenario1PBT15",'Major retrofit'!$AU$20,IF(F44="Scenario2PBT15",'Major retrofit'!$AV$20,IF(F44="Scenario3PBT15",'Major retrofit'!$AW$20,"")))</f>
        <v/>
      </c>
      <c r="N44" s="118">
        <f t="shared" si="16"/>
        <v>0</v>
      </c>
      <c r="O44" s="206" t="str">
        <f>IF(F44="Scenario1PBT1",'Major retrofit'!$E$23,IF(F44="Scenario2PBT1",'Major retrofit'!$F$23,IF(F44="Scenario3PBT1",'Major retrofit'!$G$23,"")))&amp;IF(F44="Scenario1PBT2",'Major retrofit'!$H$23,IF(F44="Scenario2PBT2",'Major retrofit'!$I$23,IF(F44="Scenario3PBT2",'Major retrofit'!$J$23,"")))&amp;IF(F44="Scenario1PBT3",'Major retrofit'!$K$23,IF(F44="Scenario2PBT3",'Major retrofit'!$L$23,IF(F44="Scenario3PBT3",'Major retrofit'!$M$23,"")))&amp;IF(F44="Scenario1PBT4",'Major retrofit'!$N$23,IF(F44="Scenario2PBT4",'Major retrofit'!$O$23,IF(F44="Scenario3PBT4",'Major retrofit'!$P$23,"")))&amp;IF(F44="Scenario1PBT5",'Major retrofit'!$Q$23,IF(F44="Scenario2PBT5",'Major retrofit'!$R$23,IF(F44="Scenario3PBT5",'Major retrofit'!$S$23,"")))&amp;IF(F44="Scenario1PBT6",'Major retrofit'!$T$23,IF(F44="Scenario2PBT6",'Major retrofit'!$U$23,IF(F44="Scenario3PBT6",'Major retrofit'!$V$23,"")))&amp;IF(F44="Scenario1PBT7",'Major retrofit'!$W$23,IF(F44="Scenario2PBT7",'Major retrofit'!$X$23,IF(F44="Scenario3PBT7",'Major retrofit'!$Y$23,"")))&amp;IF(F44="Scenario1PBT8",'Major retrofit'!$Z$23,IF(F44="Scenario2PBT8",'Major retrofit'!$AA$23,IF(F44="Scenario3PBT8",'Major retrofit'!$AB$23,"")))&amp;IF(F44="Scenario1PBT9",'Major retrofit'!$AC$23,IF(F44="Scenario2PBT9",'Major retrofit'!$AD$23,IF(F44="Scenario3PBT9",'Major retrofit'!$AE$23,"")))&amp;IF(F44="Scenario1PBT10",'Major retrofit'!$AF$23,IF(F44="Scenario2PBT10",'Major retrofit'!$AG$23,IF(F44="Scenario3PBT10",'Major retrofit'!$AH$23,"")))&amp;IF(F44="Scenario1PBT11",'Major retrofit'!$AI$23,IF(F44="Scenario2PBT11",'Major retrofit'!$AJ$23,IF(F44="Scenario3PBT11",'Major retrofit'!$AK$23,"")))&amp;IF(F44="Scenario1PBT12",'Major retrofit'!$AL$23,IF(F44="Scenario2PBT12",'Major retrofit'!$AM$23,IF(F44="Scenario3PBT12",'Major retrofit'!$AN$23,"")))&amp;IF(F44="Scenario1PBT13",'Major retrofit'!$AO$23,IF(F44="Scenario2PBT13",'Major retrofit'!$AP$23,IF(F44="Scenario3PBT13",'Major retrofit'!$AQ$23,"")))&amp;IF(F44="Scenario1PBT14",'Major retrofit'!$AR$23,IF(F44="Scenario2PBT14",'Major retrofit'!$AS$23,IF(F44="Scenario3PBT14",'Major retrofit'!$AT$23,"")))&amp;IF(F44="Scenario1PBT15",'Major retrofit'!$AU$23,IF(F44="Scenario2PBT15",'Major retrofit'!$AV$23,IF(F44="Scenario3PBT15",'Major retrofit'!$AW$23,"")))</f>
        <v/>
      </c>
      <c r="P44" s="117">
        <f t="shared" si="17"/>
        <v>0</v>
      </c>
      <c r="Q44" s="117" t="str">
        <f>IF(F44="Scenario1PBT1",'Major retrofit'!$E$25,IF(F44="Scenario2PBT1",'Major retrofit'!$F$25,IF(F44="Scenario3PBT1",'Major retrofit'!$G$25,"")))&amp;IF(F44="Scenario1PBT2",'Major retrofit'!$H$25,IF(F44="Scenario2PBT2",'Major retrofit'!$I$25,IF(F44="Scenario3PBT2",'Major retrofit'!$J$25,"")))&amp;IF(F44="Scenario1PBT3",'Major retrofit'!$K$25,IF(F44="Scenario2PBT3",'Major retrofit'!$L$25,IF(F44="Scenario3PBT3",'Major retrofit'!$M$25,"")))&amp;IF(F44="Scenario1PBT4",'Major retrofit'!$N$25,IF(F44="Scenario2PBT4",'Major retrofit'!$O$25,IF(F44="Scenario3PBT4",'Major retrofit'!$P$25,"")))&amp;IF(F44="Scenario1PBT5",'Major retrofit'!$Q$25,IF(F44="Scenario2PBT5",'Major retrofit'!$R$25,IF(F44="Scenario3PBT5",'Major retrofit'!$S$25,"")))&amp;IF(F44="Scenario1PBT6",'Major retrofit'!$T$25,IF(F44="Scenario2PBT6",'Major retrofit'!$U$25,IF(F44="Scenario3PBT6",'Major retrofit'!$V$25,"")))&amp;IF(F44="Scenario1PBT7",'Major retrofit'!$W$25,IF(F44="Scenario2PBT7",'Major retrofit'!$X$25,IF(F44="Scenario3PBT7",'Major retrofit'!$Y$25,"")))&amp;IF(F44="Scenario1PBT8",'Major retrofit'!$Z$25,IF(F44="Scenario2PBT8",'Major retrofit'!$AA$25,IF(F44="Scenario3PBT8",'Major retrofit'!$AB$25,"")))&amp;IF(F44="Scenario1PBT9",'Major retrofit'!$AC$25,IF(F44="Scenario2PBT9",'Major retrofit'!$AD$25,IF(F44="Scenario3PBT9",'Major retrofit'!$AE$25,"")))&amp;IF(F44="Scenario1PBT10",'Major retrofit'!$AF$25,IF(F44="Scenario2PBT10",'Major retrofit'!$AG$25,IF(F44="Scenario3PBT10",'Major retrofit'!$AH$25,"")))&amp;IF(F44="Scenario1PBT11",'Major retrofit'!$AI$25,IF(F44="Scenario2PBT11",'Major retrofit'!$AJ$25,IF(F44="Scenario3PBT11",'Major retrofit'!$AK$25,"")))&amp;IF(F44="Scenario1PBT12",'Major retrofit'!$AL$25,IF(F44="Scenario2PBT12",'Major retrofit'!$AM$25,IF(F44="Scenario3PBT12",'Major retrofit'!$AN$25,"")))&amp;IF(F44="Scenario1PBT13",'Major retrofit'!$AO$25,IF(F44="Scenario2PBT13",'Major retrofit'!$AP$25,IF(F44="Scenario3PBT13",'Major retrofit'!$AQ$25,"")))&amp;IF(F44="Scenario1PBT14",'Major retrofit'!$AR$25,IF(F44="Scenario2PBT14",'Major retrofit'!$AS$25,IF(F44="Scenario3PBT14",'Major retrofit'!$AT$25,"")))&amp;IF(F44="Scenario1PBT15",'Major retrofit'!$AU$25,IF(F44="Scenario2PBT15",'Major retrofit'!$AV$25,IF(F44="Scenario3PBT15",'Major retrofit'!$AW$25,"")))</f>
        <v/>
      </c>
      <c r="R44" s="117">
        <f t="shared" si="18"/>
        <v>0</v>
      </c>
      <c r="S44" s="117" t="str">
        <f>IF(F44="Scenario1PBT1",'Major retrofit'!$E$27,IF(F44="Scenario2PBT1",'Major retrofit'!$F$27,IF(F44="Scenario3PBT1",'Major retrofit'!$G$27,"")))&amp;IF(F44="Scenario1PBT2",'Major retrofit'!$H$27,IF(F44="Scenario2PBT2",'Major retrofit'!$I$27,IF(F44="Scenario3PBT2",'Major retrofit'!$J$27,"")))&amp;IF(F44="Scenario1PBT3",'Major retrofit'!$K$27,IF(F44="Scenario2PBT3",'Major retrofit'!$L$27,IF(F44="Scenario3PBT3",'Major retrofit'!$M$27,"")))&amp;IF(F44="Scenario1PBT4",'Major retrofit'!$N$27,IF(F44="Scenario2PBT4",'Major retrofit'!$O$27,IF(F44="Scenario3PBT4",'Major retrofit'!$P$27,"")))&amp;IF(F44="Scenario1PBT5",'Major retrofit'!$Q$27,IF(F44="Scenario2PBT5",'Major retrofit'!$R$27,IF(F44="Scenario3PBT5",'Major retrofit'!$S$27,"")))&amp;IF(F44="Scenario1PBT6",'Major retrofit'!$T$27,IF(F44="Scenario2PBT6",'Major retrofit'!$U$27,IF(F44="Scenario3PBT6",'Major retrofit'!$V$27,"")))&amp;IF(F44="Scenario1PBT7",'Major retrofit'!$W$27,IF(F44="Scenario2PBT7",'Major retrofit'!$X$27,IF(F44="Scenario3PBT7",'Major retrofit'!$Y$27,"")))&amp;IF(F44="Scenario1PBT8",'Major retrofit'!$Z$27,IF(F44="Scenario2PBT8",'Major retrofit'!$AA$27,IF(F44="Scenario3PBT8",'Major retrofit'!$AB$27,"")))&amp;IF(F44="Scenario1PBT9",'Major retrofit'!$AC$27,IF(F44="Scenario2PBT9",'Major retrofit'!$AD$27,IF(F44="Scenario3PBT9",'Major retrofit'!$AE$27,"")))&amp;IF(F44="Scenario1PBT10",'Major retrofit'!$AF$27,IF(F44="Scenario2PBT10",'Major retrofit'!$AG$27,IF(F44="Scenario3PBT10",'Major retrofit'!$AH$27,"")))&amp;IF(F44="Scenario1PBT11",'Major retrofit'!$AI$27,IF(F44="Scenario2PBT11",'Major retrofit'!$AJ$27,IF(F44="Scenario3PBT11",'Major retrofit'!$AK$27,"")))&amp;IF(F44="Scenario1PBT12",'Major retrofit'!$AL$27,IF(F44="Scenario2PBT12",'Major retrofit'!$AM$27,IF(F44="Scenario3PBT12",'Major retrofit'!$AN$27,"")))&amp;IF(F44="Scenario1PBT13",'Major retrofit'!$AO$27,IF(F44="Scenario2PBT13",'Major retrofit'!$AP$27,IF(F44="Scenario3PBT13",'Major retrofit'!$AQ$27,"")))&amp;IF(F44="Scenario1PBT14",'Major retrofit'!$AR$27,IF(F44="Scenario2PBT14",'Major retrofit'!$AS$27,IF(F44="Scenario3PBT14",'Major retrofit'!$AT$27,"")))&amp;IF(F44="Scenario1PBT15",'Major retrofit'!$AU$27,IF(F44="Scenario2PBT15",'Major retrofit'!$AV$27,IF(F44="Scenario3PBT15",'Major retrofit'!$AW$27,"")))</f>
        <v/>
      </c>
      <c r="T44" s="207">
        <f t="shared" si="19"/>
        <v>0</v>
      </c>
      <c r="U44" s="206" t="str">
        <f>IF(F44="Scenario1PBT1",'Major retrofit'!$E$38,IF(F44="Scenario2PBT1",'Major retrofit'!$F$38,IF(F44="Scenario3PBT1",'Major retrofit'!$G$38,"")))&amp;IF(F44="Scenario1PBT2",'Major retrofit'!$H$38,IF(F44="Scenario2PBT2",'Major retrofit'!$I$38,IF(F44="Scenario3PBT2",'Major retrofit'!$J$38,"")))&amp;IF(F44="Scenario1PBT3",'Major retrofit'!$K$38,IF(F44="Scenario2PBT3",'Major retrofit'!$L$38,IF(F44="Scenario3PBT3",'Major retrofit'!$M$38,"")))&amp;IF(F44="Scenario1PBT4",'Major retrofit'!$N$38,IF(F44="Scenario2PBT4",'Major retrofit'!$O$38,IF(F44="Scenario3PBT4",'Major retrofit'!$P$38,"")))&amp;IF(F44="Scenario1PBT5",'Major retrofit'!$Q$38,IF(F44="Scenario2PBT5",'Major retrofit'!$R$38,IF(F44="Scenario3PBT5",'Major retrofit'!$S$38,"")))&amp;IF(F44="Scenario1PBT6",'Major retrofit'!$T$38,IF(F44="Scenario2PBT6",'Major retrofit'!$U$38,IF(F44="Scenario3PBT6",'Major retrofit'!$V$38,"")))&amp;IF(F44="Scenario1PBT7",'Major retrofit'!$W$38,IF(F44="Scenario2PBT7",'Major retrofit'!$X$38,IF(F44="Scenario3PBT7",'Major retrofit'!$Y$38,"")))&amp;IF(F44="Scenario1PBT8",'Major retrofit'!$Z$38,IF(F44="Scenario2PBT8",'Major retrofit'!$AA$38,IF(F44="Scenario3PBT8",'Major retrofit'!$AB$38,"")))&amp;IF(F44="Scenario1PBT9",'Major retrofit'!$AC$38,IF(F44="Scenario2PBT9",'Major retrofit'!$AD$38,IF(F44="Scenario3PBT9",'Major retrofit'!$AE$38,"")))&amp;IF(F44="Scenario1PBT10",'Major retrofit'!$AF$38,IF(F44="Scenario2PBT10",'Major retrofit'!$AG$38,IF(F44="Scenario3PBT10",'Major retrofit'!$AH$38,"")))&amp;IF(F44="Scenario1PBT11",'Major retrofit'!$AI$38,IF(F44="Scenario2PBT11",'Major retrofit'!$AJ$38,IF(F44="Scenario3PBT11",'Major retrofit'!$AK$38,"")))&amp;IF(F44="Scenario1PBT12",'Major retrofit'!$AL$38,IF(F44="Scenario2PBT12",'Major retrofit'!$AM$38,IF(F44="Scenario3PBT12",'Major retrofit'!$AN$38,"")))&amp;IF(F44="Scenario1PBT13",'Major retrofit'!$AO$38,IF(F44="Scenario2PBT13",'Major retrofit'!$AP$38,IF(F44="Scenario3PBT13",'Major retrofit'!$AQ$38,"")))&amp;IF(F44="Scenario1PBT14",'Major retrofit'!$AR$38,IF(F44="Scenario2PBT14",'Major retrofit'!$AS$38,IF(F44="Scenario3PBT14",'Major retrofit'!$AT$38,"")))&amp;IF(F44="Scenario1PBT15",'Major retrofit'!$AU$38,IF(F44="Scenario2PBT15",'Major retrofit'!$AV$38,IF(F44="Scenario3PBT15",'Major retrofit'!$AW$38,"")))</f>
        <v/>
      </c>
      <c r="V44" s="117">
        <f t="shared" si="20"/>
        <v>0</v>
      </c>
      <c r="W44" s="117" t="str">
        <f>IF(F44="Scenario1PBT1",'Major retrofit'!$E$40,IF(F44="Scenario2PBT1",'Major retrofit'!$F$40,IF(F44="Scenario3PBT1",'Major retrofit'!$G$40,"")))&amp;IF(F44="Scenario1PBT2",'Major retrofit'!$H$40,IF(F44="Scenario2PBT2",'Major retrofit'!$I$40,IF(F44="Scenario3PBT2",'Major retrofit'!$J$40,"")))&amp;IF(F44="Scenario1PBT3",'Major retrofit'!$K$40,IF(F44="Scenario2PBT3",'Major retrofit'!$L$40,IF(F44="Scenario3PBT3",'Major retrofit'!$M$40,"")))&amp;IF(F44="Scenario1PBT4",'Major retrofit'!$N$40,IF(F44="Scenario2PBT4",'Major retrofit'!$O$40,IF(F44="Scenario3PBT4",'Major retrofit'!$P$40,"")))&amp;IF(F44="Scenario1PBT5",'Major retrofit'!$Q$40,IF(F44="Scenario2PBT5",'Major retrofit'!$R$40,IF(F44="Scenario3PBT5",'Major retrofit'!$S$40,"")))&amp;IF(F44="Scenario1PBT6",'Major retrofit'!$T$40,IF(F44="Scenario2PBT6",'Major retrofit'!$U$40,IF(F44="Scenario3PBT6",'Major retrofit'!$V$40,"")))&amp;IF(F44="Scenario1PBT7",'Major retrofit'!$W$40,IF(F44="Scenario2PBT7",'Major retrofit'!$X$40,IF(F44="Scenario3PBT7",'Major retrofit'!$Y$40,"")))&amp;IF(F44="Scenario1PBT8",'Major retrofit'!$Z$40,IF(F44="Scenario2PBT8",'Major retrofit'!$AA$40,IF(F44="Scenario3PBT8",'Major retrofit'!$AB$40,"")))&amp;IF(F44="Scenario1PBT9",'Major retrofit'!$AC$40,IF(F44="Scenario2PBT9",'Major retrofit'!$AD$40,IF(F44="Scenario3PBT9",'Major retrofit'!$AE$40,"")))&amp;IF(F44="Scenario1PBT10",'Major retrofit'!$AF$40,IF(F44="Scenario2PBT10",'Major retrofit'!$AG$40,IF(F44="Scenario3PBT10",'Major retrofit'!$AH$40,"")))&amp;IF(F44="Scenario1PBT11",'Major retrofit'!$AI$40,IF(F44="Scenario2PBT11",'Major retrofit'!$AJ$40,IF(F44="Scenario3PBT11",'Major retrofit'!$AK$40,"")))&amp;IF(F44="Scenario1PBT12",'Major retrofit'!$AL$40,IF(F44="Scenario2PBT12",'Major retrofit'!$AM$40,IF(F44="Scenario3PBT12",'Major retrofit'!$AN$40,"")))&amp;IF(F44="Scenario1PBT13",'Major retrofit'!$AO$40,IF(F44="Scenario2PBT13",'Major retrofit'!$AP$40,IF(F44="Scenario3PBT13",'Major retrofit'!$AQ$40,"")))&amp;IF(F44="Scenario1PBT14",'Major retrofit'!$AR$40,IF(F44="Scenario2PBT14",'Major retrofit'!$AS$40,IF(F44="Scenario3PBT14",'Major retrofit'!$AT$40,"")))&amp;IF(F44="Scenario1PBT15",'Major retrofit'!$AU$40,IF(F44="Scenario2PBT15",'Major retrofit'!$AV$40,IF(F44="Scenario3PBT15",'Major retrofit'!$AW$40,"")))</f>
        <v/>
      </c>
      <c r="X44" s="117">
        <f t="shared" si="21"/>
        <v>0</v>
      </c>
      <c r="Y44" s="117" t="str">
        <f>IF(F44="Scenario1PBT1",'Major retrofit'!$E$42,IF(F44="Scenario2PBT1",'Major retrofit'!$F$42,IF(F44="Scenario3PBT1",'Major retrofit'!$G$42,"")))&amp;IF(F44="Scenario1PBT2",'Major retrofit'!$H$42,IF(F44="Scenario2PBT2",'Major retrofit'!$I$42,IF(F44="Scenario3PBT2",'Major retrofit'!$J$42,"")))&amp;IF(F44="Scenario1PBT3",'Major retrofit'!$K$42,IF(F44="Scenario2PBT3",'Major retrofit'!$L$42,IF(F44="Scenario3PBT3",'Major retrofit'!$M$42,"")))&amp;IF(F44="Scenario1PBT4",'Major retrofit'!$N$42,IF(F44="Scenario2PBT4",'Major retrofit'!$O$42,IF(F44="Scenario3PBT4",'Major retrofit'!$P$42,"")))&amp;IF(F44="Scenario1PBT5",'Major retrofit'!$Q$42,IF(F44="Scenario2PBT5",'Major retrofit'!$R$42,IF(F44="Scenario3PBT5",'Major retrofit'!$S$42,"")))&amp;IF(F44="Scenario1PBT6",'Major retrofit'!$T$42,IF(F44="Scenario2PBT6",'Major retrofit'!$U$42,IF(F44="Scenario3PBT6",'Major retrofit'!$V$42,"")))&amp;IF(F44="Scenario1PBT7",'Major retrofit'!$W$42,IF(F44="Scenario2PBT7",'Major retrofit'!$X$42,IF(F44="Scenario3PBT7",'Major retrofit'!$Y$42,"")))&amp;IF(F44="Scenario1PBT8",'Major retrofit'!$Z$42,IF(F44="Scenario2PBT8",'Major retrofit'!$AA$42,IF(F44="Scenario3PBT8",'Major retrofit'!$AB$42,"")))&amp;IF(F44="Scenario1PBT9",'Major retrofit'!$AC$42,IF(F44="Scenario2PBT9",'Major retrofit'!$AD$42,IF(F44="Scenario3PBT9",'Major retrofit'!$AE$42,"")))&amp;IF(F44="Scenario1PBT10",'Major retrofit'!$AF$42,IF(F44="Scenario2PBT10",'Major retrofit'!$AG$42,IF(F44="Scenario3PBT10",'Major retrofit'!$AH$42,"")))&amp;IF(F44="Scenario1PBT11",'Major retrofit'!$AI$42,IF(F44="Scenario2PBT11",'Major retrofit'!$AJ$42,IF(F44="Scenario3PBT11",'Major retrofit'!$AK$42,"")))&amp;IF(F44="Scenario1PBT12",'Major retrofit'!$AL$42,IF(F44="Scenario2PBT12",'Major retrofit'!$AM$42,IF(F44="Scenario3PBT12",'Major retrofit'!$AN$42,"")))&amp;IF(F44="Scenario1PBT13",'Major retrofit'!$AO$42,IF(F44="Scenario2PBT13",'Major retrofit'!$AP$42,IF(F44="Scenario3PBT13",'Major retrofit'!$AQ$42,"")))&amp;IF(F44="Scenario1PBT14",'Major retrofit'!$AR$42,IF(F44="Scenario2PBT14",'Major retrofit'!$AS$42,IF(F44="Scenario3PBT14",'Major retrofit'!$AT$42,"")))&amp;IF(F44="Scenario1PBT15",'Major retrofit'!$AU$42,IF(F44="Scenario2PBT15",'Major retrofit'!$AV$42,IF(F44="Scenario3PBT15",'Major retrofit'!$AW$42,"")))</f>
        <v/>
      </c>
      <c r="Z44" s="117">
        <f t="shared" si="22"/>
        <v>0</v>
      </c>
      <c r="AA44" s="178" t="str">
        <f>IF(F44="Scenario1PBT1",'Major retrofit'!$E$101,IF(F44="Scenario2PBT1",'Major retrofit'!$F$101,IF(F44="Scenario3PBT1",'Major retrofit'!$G$101,"")))&amp;IF(F44="Scenario1PBT2",'Major retrofit'!$H$101,IF(F44="Scenario2PBT2",'Major retrofit'!$I$101,IF(F44="Scenario3PBT2",'Major retrofit'!$J$101,"")))&amp;IF(F44="Scenario1PBT3",'Major retrofit'!$K$101,IF(F44="Scenario2PBT3",'Major retrofit'!$L$101,IF(F44="Scenario3PBT3",'Major retrofit'!$M$101,"")))&amp;IF(F44="Scenario1PBT4",'Major retrofit'!$N$101,IF(F44="Scenario2PBT4",'Major retrofit'!$O$101,IF(F44="Scenario3PBT4",'Major retrofit'!$P$101,"")))&amp;IF(F44="Scenario1PBT5",'Major retrofit'!$Q$101,IF(F44="Scenario2PBT5",'Major retrofit'!$R$101,IF(F44="Scenario3PBT5",'Major retrofit'!$S$101,"")))&amp;IF(F44="Scenario1PBT6",'Major retrofit'!$T$101,IF(F44="Scenario2PBT6",'Major retrofit'!$U$101,IF(F44="Scenario3PBT6",'Major retrofit'!$V$101,"")))&amp;IF(F44="Scenario1PBT7",'Major retrofit'!$W$101,IF(F44="Scenario2PBT7",'Major retrofit'!$X$101,IF(F44="Scenario3PBT7",'Major retrofit'!$Y$101,"")))&amp;IF(F44="Scenario1PBT8",'Major retrofit'!$Z$101,IF(F44="Scenario2PBT8",'Major retrofit'!$AA$101,IF(F44="Scenario3PBT8",'Major retrofit'!$AB$101,"")))&amp;IF(F44="Scenario1PBT9",'Major retrofit'!$AC$101,IF(F44="Scenario2PBT9",'Major retrofit'!$AD$101,IF(F44="Scenario3PBT9",'Major retrofit'!$AE$101,"")))&amp;IF(F44="Scenario1PBT10",'Major retrofit'!$AF$101,IF(F44="Scenario2PBT10",'Major retrofit'!$AG$101,IF(F44="Scenario3PBT10",'Major retrofit'!$AH$101,"")))&amp;IF(F44="Scenario1PBT11",'Major retrofit'!$AI$101,IF(F44="Scenario2PBT11",'Major retrofit'!$AJ$101,IF(F44="Scenario3PBT11",'Major retrofit'!$AK$101,"")))&amp;IF(F44="Scenario1PBT12",'Major retrofit'!$AL$101,IF(F44="Scenario2PBT12",'Major retrofit'!$AM$101,IF(F44="Scenario3PBT12",'Major retrofit'!$AN$101,"")))&amp;IF(F44="Scenario1PBT13",'Major retrofit'!$AO$101,IF(F44="Scenario2PBT13",'Major retrofit'!$AP$101,IF(F44="Scenario3PBT13",'Major retrofit'!$AQ$101,"")))&amp;IF(F44="Scenario1PBT14",'Major retrofit'!$AR$101,IF(F44="Scenario2PBT14",'Major retrofit'!$AS$101,IF(F44="Scenario3PBT14",'Major retrofit'!$AT$101,"")))&amp;IF(F44="Scenario1PBT15",'Major retrofit'!$AU$101,IF(F44="Scenario2PBT15",'Major retrofit'!$AV$101,IF(F44="Scenario3PBT15",'Major retrofit'!$AW$101,"")))</f>
        <v/>
      </c>
      <c r="AB44" s="179">
        <f t="shared" si="23"/>
        <v>0</v>
      </c>
      <c r="AC44" s="363" t="str">
        <f t="shared" si="24"/>
        <v/>
      </c>
      <c r="AD44" s="353">
        <f>IF(AC44="",IFERROR('Projection_Base-case'!G45-G44,0),0)</f>
        <v>0</v>
      </c>
      <c r="AE44" s="350">
        <f t="shared" si="25"/>
        <v>0</v>
      </c>
      <c r="AF44" s="361">
        <f>IFERROR(100*AD44/'Projection_Base-case'!G45,0)</f>
        <v>0</v>
      </c>
      <c r="AG44" s="352">
        <f>IF(AC44="",IFERROR('Projection_Base-case'!I45-I44,0),0)</f>
        <v>0</v>
      </c>
      <c r="AH44" s="353">
        <f t="shared" si="26"/>
        <v>0</v>
      </c>
      <c r="AI44" s="361">
        <f>IFERROR(100*AG44/'Projection_Base-case'!I45,0)</f>
        <v>0</v>
      </c>
      <c r="AJ44" s="352">
        <f>IF(AC44="",IFERROR('Projection_Base-case'!K45-K44,0),0)</f>
        <v>0</v>
      </c>
      <c r="AK44" s="353">
        <f t="shared" si="27"/>
        <v>0</v>
      </c>
      <c r="AL44" s="361">
        <f>IFERROR(100*AJ44/'Projection_Base-case'!K45,0)</f>
        <v>0</v>
      </c>
      <c r="AM44" s="352">
        <f>-IF(AC44="",IFERROR('Projection_Base-case'!M45-M44,0),0)</f>
        <v>0</v>
      </c>
      <c r="AN44" s="353">
        <f t="shared" si="28"/>
        <v>0</v>
      </c>
      <c r="AO44" s="354">
        <f>IFERROR(IF('Projection_Base-case'!N45&gt;0,100*AN44/'Projection_Base-case'!N45,100*AN44/N44),0)</f>
        <v>0</v>
      </c>
      <c r="AP44" s="355">
        <f>IF(AC44="",IFERROR('Projection_Base-case'!O45-O44,0),0)</f>
        <v>0</v>
      </c>
      <c r="AQ44" s="356">
        <f t="shared" si="29"/>
        <v>0</v>
      </c>
      <c r="AR44" s="356">
        <f>IFERROR(100*AP44/'Projection_Base-case'!O45,0)</f>
        <v>0</v>
      </c>
      <c r="AS44" s="355">
        <f>IF(AC44="",IFERROR('Projection_Base-case'!Q45-Q44,0),0)</f>
        <v>0</v>
      </c>
      <c r="AT44" s="356">
        <f t="shared" si="30"/>
        <v>0</v>
      </c>
      <c r="AU44" s="356">
        <f>IFERROR(100*AS44/'Projection_Base-case'!Q45,0)</f>
        <v>0</v>
      </c>
      <c r="AV44" s="355">
        <f>IF(AC44="",IFERROR('Projection_Base-case'!S45-S44,0),0)</f>
        <v>0</v>
      </c>
      <c r="AW44" s="356">
        <f t="shared" si="31"/>
        <v>0</v>
      </c>
      <c r="AX44" s="357">
        <f>IFERROR(100*AV44/'Projection_Base-case'!S45,0)</f>
        <v>0</v>
      </c>
      <c r="AY44" s="358">
        <f>IF(AC44="",IFERROR('Projection_Base-case'!U45-U44,0),0)</f>
        <v>0</v>
      </c>
      <c r="AZ44" s="359">
        <f t="shared" si="32"/>
        <v>0</v>
      </c>
      <c r="BA44" s="359">
        <f>IFERROR(100*AY44/'Projection_Base-case'!U45,0)</f>
        <v>0</v>
      </c>
      <c r="BB44" s="358">
        <f>IF(AC44="",IFERROR('Projection_Base-case'!W45-W44,0),0)</f>
        <v>0</v>
      </c>
      <c r="BC44" s="359">
        <f t="shared" si="33"/>
        <v>0</v>
      </c>
      <c r="BD44" s="359">
        <f>IFERROR(100*BB44/'Projection_Base-case'!W45,0)</f>
        <v>0</v>
      </c>
      <c r="BE44" s="358">
        <f>IF(AC44="",IFERROR('Projection_Base-case'!Y45-Y44,0),0)</f>
        <v>0</v>
      </c>
      <c r="BF44" s="359">
        <f t="shared" si="34"/>
        <v>0</v>
      </c>
      <c r="BG44" s="359">
        <f>IFERROR(100*BE44/'Projection_Base-case'!Y45,0)</f>
        <v>0</v>
      </c>
      <c r="BH44" s="359">
        <f t="shared" si="35"/>
        <v>0</v>
      </c>
      <c r="BI44" s="360">
        <f t="shared" si="36"/>
        <v>0</v>
      </c>
    </row>
    <row r="45" spans="1:61">
      <c r="A45" s="205">
        <v>41</v>
      </c>
      <c r="B45" s="347">
        <f>IF('Projection_Base-case'!B46&lt;&gt;"",'Projection_Base-case'!B46,0)</f>
        <v>0</v>
      </c>
      <c r="C45" s="347">
        <f>IF('Projection_Base-case'!C46&lt;&gt;"",'Projection_Base-case'!C46,0)</f>
        <v>0</v>
      </c>
      <c r="D45" s="365">
        <f>IF('Projection_Base-case'!D46&lt;&gt;"",'Projection_Base-case'!D46,0)</f>
        <v>0</v>
      </c>
      <c r="E45" s="322"/>
      <c r="F45" s="367" t="str">
        <f t="shared" si="12"/>
        <v>0</v>
      </c>
      <c r="G45" s="177" t="str">
        <f>IF(F45="Scenario1PBT1",'Major retrofit'!$E$6,IF(F45="Scenario2PBT1",'Major retrofit'!$F$6,IF(F45="Scenario3PBT1",'Major retrofit'!$G$6,"")))&amp;IF(F45="Scenario1PBT2",'Major retrofit'!$H$6,IF(F45="Scenario2PBT2",'Major retrofit'!$I$6,IF(F45="Scenario3PBT2",'Major retrofit'!$J$6,"")))&amp;IF(F45="Scenario1PBT3",'Major retrofit'!$K$6,IF(F45="Scenario2PBT3",'Major retrofit'!$L$6,IF(F45="Scenario3PBT3",'Major retrofit'!$M$6,"")))&amp;IF(F45="Scenario1PBT4",'Major retrofit'!$N$6,IF(F45="Scenario2PBT4",'Major retrofit'!$O$6,IF(F45="Scenario3PBT4",'Major retrofit'!$P$6,"")))&amp;IF(F45="Scenario1PBT5",'Major retrofit'!$Q$6,IF(F45="Scenario2PBT5",'Major retrofit'!$R$6,IF(F45="Scenario3PBT5",'Major retrofit'!$S$6,"")))&amp;IF(F45="Scenario1PBT6",'Major retrofit'!$T$6,IF(F45="Scenario2PBT6",'Major retrofit'!$U$6,IF(F45="Scenario3PBT6",'Major retrofit'!$V$6,"")))&amp;IF(F45="Scenario1PBT7",'Major retrofit'!$W$6,IF(F45="Scenario2PBT7",'Major retrofit'!$X$6,IF(F45="Scenario3PBT7",'Major retrofit'!$Y$6,"")))&amp;IF(F45="Scenario1PBT8",'Major retrofit'!$Z$6,IF(F45="Scenario2PBT8",'Major retrofit'!$AA$6,IF(F45="Scenario3PBT8",'Major retrofit'!$AB$6,"")))&amp;IF(F45="Scenario1PBT9",'Major retrofit'!$AC$6,IF(F45="Scenario2PBT9",'Major retrofit'!$AD$6,IF(F45="Scenario3PBT9",'Major retrofit'!$AE$6,"")))&amp;IF(F45="Scenario1PBT10",'Major retrofit'!$AF$6,IF(F45="Scenario2PBT10",'Major retrofit'!$AG$6,IF(F45="Scenario3PBT10",'Major retrofit'!$AH$6,"")))&amp;IF(F45="Scenario1PBT11",'Major retrofit'!$AI$6,IF(F45="Scenario2PBT11",'Major retrofit'!$AJ$6,IF(F45="Scenario3PBT11",'Major retrofit'!$AK$6,"")))&amp;IF(F45="Scenario1PBT12",'Major retrofit'!$AL$6,IF(F45="Scenario2PBT12",'Major retrofit'!$AM$6,IF(F45="Scenario3PBT12",'Major retrofit'!$AN$6,"")))&amp;IF(F45="Scenario1PBT13",'Major retrofit'!$AO$6,IF(F45="Scenario2PBT13",'Major retrofit'!$AP$6,IF(F45="Scenario3PBT13",'Major retrofit'!$AQ$6,"")))&amp;IF(F45="Scenario1PBT14",'Major retrofit'!$AR$6,IF(F45="Scenario2PBT14",'Major retrofit'!$AS$6,IF(F45="Scenario3PBT14",'Major retrofit'!$AT$6,"")))&amp;IF(F45="Scenario1PBT15",'Major retrofit'!$AU$6,IF(F45="Scenario2PBT15",'Major retrofit'!$AV$6,IF(F45="Scenario3PBT15",'Major retrofit'!$AW$6,"")))</f>
        <v/>
      </c>
      <c r="H45" s="117">
        <f t="shared" si="13"/>
        <v>0</v>
      </c>
      <c r="I45" s="178" t="str">
        <f>IF(F45="Scenario1PBT1",'Major retrofit'!$E$16,IF(F45="Scenario2PBT1",'Major retrofit'!$F$16,IF(F45="Scenario3PBT1",'Major retrofit'!$G$16,"")))&amp;IF(F45="Scenario1PBT2",'Major retrofit'!$H$16,IF(F45="Scenario2PBT2",'Major retrofit'!$I$16,IF(F45="Scenario3PBT2",'Major retrofit'!$J$16,"")))&amp;IF(F45="Scenario1PBT3",'Major retrofit'!$K$16,IF(F45="Scenario2PBT3",'Major retrofit'!$L$16,IF(F45="Scenario3PBT3",'Major retrofit'!$M$16,"")))&amp;IF(F45="Scenario1PBT4",'Major retrofit'!$N$16,IF(F45="Scenario2PBT4",'Major retrofit'!$O$16,IF(F45="Scenario3PBT4",'Major retrofit'!$P$16,"")))&amp;IF(F45="Scenario1PBT5",'Major retrofit'!$Q$16,IF(F45="Scenario2PBT5",'Major retrofit'!$R$16,IF(F45="Scenario3PBT5",'Major retrofit'!$S$16,"")))&amp;IF(F45="Scenario1PBT6",'Major retrofit'!$T$16,IF(F45="Scenario2PBT6",'Major retrofit'!$U$16,IF(F45="Scenario3PBT6",'Major retrofit'!$V$16,"")))&amp;IF(F45="Scenario1PBT7",'Major retrofit'!$W$16,IF(F45="Scenario2PBT7",'Major retrofit'!$X$16,IF(F45="Scenario3PBT7",'Major retrofit'!$Y$16,"")))&amp;IF(F45="Scenario1PBT8",'Major retrofit'!$Z$16,IF(F45="Scenario2PBT8",'Major retrofit'!$AA$16,IF(F45="Scenario3PBT8",'Major retrofit'!$AB$16,"")))&amp;IF(F45="Scenario1PBT9",'Major retrofit'!$AC$16,IF(F45="Scenario2PBT9",'Major retrofit'!$AD$16,IF(F45="Scenario3PBT9",'Major retrofit'!$AE$16,"")))&amp;IF(F45="Scenario1PBT10",'Major retrofit'!$AF$16,IF(F45="Scenario2PBT10",'Major retrofit'!$AG$16,IF(F45="Scenario3PBT10",'Major retrofit'!$AH$16,"")))&amp;IF(F45="Scenario1PBT11",'Major retrofit'!$AI$16,IF(F45="Scenario2PBT11",'Major retrofit'!$AJ$16,IF(F45="Scenario3PBT11",'Major retrofit'!$AK$16,"")))&amp;IF(F45="Scenario1PBT12",'Major retrofit'!$AL$16,IF(F45="Scenario2PBT12",'Major retrofit'!$AM$16,IF(F45="Scenario3PBT12",'Major retrofit'!$AN$16,"")))&amp;IF(F45="Scenario1PBT13",'Major retrofit'!$AO$16,IF(F45="Scenario2PBT13",'Major retrofit'!$AP$16,IF(F45="Scenario3PBT13",'Major retrofit'!$AQ$16,"")))&amp;IF(F45="Scenario1PBT14",'Major retrofit'!$AR$16,IF(F45="Scenario2PBT14",'Major retrofit'!$AS$16,IF(F45="Scenario3PBT14",'Major retrofit'!$AT$16,"")))&amp;IF(F45="Scenario1PBT15",'Major retrofit'!$AU$16,IF(F45="Scenario2PBT15",'Major retrofit'!$AV$16,IF(F45="Scenario3PBT15",'Major retrofit'!$AW$16,"")))</f>
        <v/>
      </c>
      <c r="J45" s="117">
        <f t="shared" si="14"/>
        <v>0</v>
      </c>
      <c r="K45" s="117" t="str">
        <f>IF(F45="Scenario1PBT1",'Major retrofit'!$E$18,IF(F45="Scenario2PBT1",'Major retrofit'!$F$18,IF(F45="Scenario3PBT1",'Major retrofit'!$G$18,"")))&amp;IF(F45="Scenario1PBT2",'Major retrofit'!$H$18,IF(F45="Scenario2PBT2",'Major retrofit'!$I$18,IF(F45="Scenario3PBT2",'Major retrofit'!$J$18,"")))&amp;IF(F45="Scenario1PBT3",'Major retrofit'!$K$18,IF(F45="Scenario2PBT3",'Major retrofit'!$L$18,IF(F45="Scenario3PBT3",'Major retrofit'!$M$18,"")))&amp;IF(F45="Scenario1PBT4",'Major retrofit'!$N$18,IF(F45="Scenario2PBT4",'Major retrofit'!$O$18,IF(F45="Scenario3PBT4",'Major retrofit'!$P$18,"")))&amp;IF(F45="Scenario1PBT5",'Major retrofit'!$Q$18,IF(F45="Scenario2PBT5",'Major retrofit'!$R$18,IF(F45="Scenario3PBT5",'Major retrofit'!$S$18,"")))&amp;IF(F45="Scenario1PBT6",'Major retrofit'!$T$18,IF(F45="Scenario2PBT6",'Major retrofit'!$U$18,IF(F45="Scenario3PBT6",'Major retrofit'!$V$18,"")))&amp;IF(F45="Scenario1PBT7",'Major retrofit'!$W$18,IF(F45="Scenario2PBT7",'Major retrofit'!$X$18,IF(F45="Scenario3PBT7",'Major retrofit'!$Y$18,"")))&amp;IF(F45="Scenario1PBT8",'Major retrofit'!$Z$18,IF(F45="Scenario2PBT8",'Major retrofit'!$AA$18,IF(F45="Scenario3PBT8",'Major retrofit'!$AB$18,"")))&amp;IF(F45="Scenario1PBT9",'Major retrofit'!$AC$18,IF(F45="Scenario2PBT9",'Major retrofit'!$AD$18,IF(F45="Scenario3PBT9",'Major retrofit'!$AE$18,"")))&amp;IF(F45="Scenario1PBT10",'Major retrofit'!$AF$18,IF(F45="Scenario2PBT10",'Major retrofit'!$AG$18,IF(F45="Scenario3PBT10",'Major retrofit'!$AH$18,"")))&amp;IF(F45="Scenario1PBT11",'Major retrofit'!$AI$18,IF(F45="Scenario2PBT11",'Major retrofit'!$AJ$18,IF(F45="Scenario3PBT11",'Major retrofit'!$AK$18,"")))&amp;IF(F45="Scenario1PBT12",'Major retrofit'!$AL$18,IF(F45="Scenario2PBT12",'Major retrofit'!$AM$18,IF(F45="Scenario3PBT12",'Major retrofit'!$AN$18,"")))&amp;IF(F45="Scenario1PBT13",'Major retrofit'!$AO$18,IF(F45="Scenario2PBT13",'Major retrofit'!$AP$18,IF(F45="Scenario3PBT13",'Major retrofit'!$AQ$18,"")))&amp;IF(F45="Scenario1PBT14",'Major retrofit'!$AR$18,IF(F45="Scenario2PBT14",'Major retrofit'!$AS$18,IF(F45="Scenario3PBT14",'Major retrofit'!$AT$18,"")))&amp;IF(F45="Scenario1PBT15",'Major retrofit'!$AU$18,IF(F45="Scenario2PBT15",'Major retrofit'!$AV$18,IF(F45="Scenario3PBT15",'Major retrofit'!$AW$18,"")))</f>
        <v/>
      </c>
      <c r="L45" s="117">
        <f t="shared" si="15"/>
        <v>0</v>
      </c>
      <c r="M45" s="117" t="str">
        <f>IF(F45="Scenario1PBT1",'Major retrofit'!$E$20,IF(F45="Scenario2PBT1",'Major retrofit'!$F$20,IF(F45="Scenario3PBT1",'Major retrofit'!$G$20,"")))&amp;IF(F45="Scenario1PBT2",'Major retrofit'!$H$20,IF(F45="Scenario2PBT2",'Major retrofit'!$I$20,IF(F45="Scenario3PBT2",'Major retrofit'!$J$20,"")))&amp;IF(F45="Scenario1PBT3",'Major retrofit'!$K$20,IF(F45="Scenario2PBT3",'Major retrofit'!$L$20,IF(F45="Scenario3PBT3",'Major retrofit'!$M$20,"")))&amp;IF(F45="Scenario1PBT4",'Major retrofit'!$N$20,IF(F45="Scenario2PBT4",'Major retrofit'!$O$20,IF(F45="Scenario3PBT4",'Major retrofit'!$P$20,"")))&amp;IF(F45="Scenario1PBT5",'Major retrofit'!$Q$20,IF(F45="Scenario2PBT5",'Major retrofit'!$R$20,IF(F45="Scenario3PBT5",'Major retrofit'!$S$20,"")))&amp;IF(F45="Scenario1PBT6",'Major retrofit'!$T$20,IF(F45="Scenario2PBT6",'Major retrofit'!$U$20,IF(F45="Scenario3PBT6",'Major retrofit'!$V$20,"")))&amp;IF(F45="Scenario1PBT7",'Major retrofit'!$W$20,IF(F45="Scenario2PBT7",'Major retrofit'!$X$20,IF(F45="Scenario3PBT7",'Major retrofit'!$Y$20,"")))&amp;IF(F45="Scenario1PBT8",'Major retrofit'!$Z$20,IF(F45="Scenario2PBT8",'Major retrofit'!$AA$20,IF(F45="Scenario3PBT8",'Major retrofit'!$AB$20,"")))&amp;IF(F45="Scenario1PBT9",'Major retrofit'!$AC$20,IF(F45="Scenario2PBT9",'Major retrofit'!$AD$20,IF(F45="Scenario3PBT9",'Major retrofit'!$AE$20,"")))&amp;IF(F45="Scenario1PBT10",'Major retrofit'!$AF$20,IF(F45="Scenario2PBT10",'Major retrofit'!$AG$20,IF(F45="Scenario3PBT10",'Major retrofit'!$AH$20,"")))&amp;IF(F45="Scenario1PBT11",'Major retrofit'!$AI$20,IF(F45="Scenario2PBT11",'Major retrofit'!$AJ$20,IF(F45="Scenario3PBT11",'Major retrofit'!$AK$20,"")))&amp;IF(F45="Scenario1PBT12",'Major retrofit'!$AL$20,IF(F45="Scenario2PBT12",'Major retrofit'!$AM$20,IF(F45="Scenario3PBT12",'Major retrofit'!$AN$20,"")))&amp;IF(F45="Scenario1PBT13",'Major retrofit'!$AO$20,IF(F45="Scenario2PBT13",'Major retrofit'!$AP$20,IF(F45="Scenario3PBT13",'Major retrofit'!$AQ$20,"")))&amp;IF(F45="Scenario1PBT14",'Major retrofit'!$AR$20,IF(F45="Scenario2PBT14",'Major retrofit'!$AS$20,IF(F45="Scenario3PBT14",'Major retrofit'!$AT$20,"")))&amp;IF(F45="Scenario1PBT15",'Major retrofit'!$AU$20,IF(F45="Scenario2PBT15",'Major retrofit'!$AV$20,IF(F45="Scenario3PBT15",'Major retrofit'!$AW$20,"")))</f>
        <v/>
      </c>
      <c r="N45" s="118">
        <f t="shared" si="16"/>
        <v>0</v>
      </c>
      <c r="O45" s="206" t="str">
        <f>IF(F45="Scenario1PBT1",'Major retrofit'!$E$23,IF(F45="Scenario2PBT1",'Major retrofit'!$F$23,IF(F45="Scenario3PBT1",'Major retrofit'!$G$23,"")))&amp;IF(F45="Scenario1PBT2",'Major retrofit'!$H$23,IF(F45="Scenario2PBT2",'Major retrofit'!$I$23,IF(F45="Scenario3PBT2",'Major retrofit'!$J$23,"")))&amp;IF(F45="Scenario1PBT3",'Major retrofit'!$K$23,IF(F45="Scenario2PBT3",'Major retrofit'!$L$23,IF(F45="Scenario3PBT3",'Major retrofit'!$M$23,"")))&amp;IF(F45="Scenario1PBT4",'Major retrofit'!$N$23,IF(F45="Scenario2PBT4",'Major retrofit'!$O$23,IF(F45="Scenario3PBT4",'Major retrofit'!$P$23,"")))&amp;IF(F45="Scenario1PBT5",'Major retrofit'!$Q$23,IF(F45="Scenario2PBT5",'Major retrofit'!$R$23,IF(F45="Scenario3PBT5",'Major retrofit'!$S$23,"")))&amp;IF(F45="Scenario1PBT6",'Major retrofit'!$T$23,IF(F45="Scenario2PBT6",'Major retrofit'!$U$23,IF(F45="Scenario3PBT6",'Major retrofit'!$V$23,"")))&amp;IF(F45="Scenario1PBT7",'Major retrofit'!$W$23,IF(F45="Scenario2PBT7",'Major retrofit'!$X$23,IF(F45="Scenario3PBT7",'Major retrofit'!$Y$23,"")))&amp;IF(F45="Scenario1PBT8",'Major retrofit'!$Z$23,IF(F45="Scenario2PBT8",'Major retrofit'!$AA$23,IF(F45="Scenario3PBT8",'Major retrofit'!$AB$23,"")))&amp;IF(F45="Scenario1PBT9",'Major retrofit'!$AC$23,IF(F45="Scenario2PBT9",'Major retrofit'!$AD$23,IF(F45="Scenario3PBT9",'Major retrofit'!$AE$23,"")))&amp;IF(F45="Scenario1PBT10",'Major retrofit'!$AF$23,IF(F45="Scenario2PBT10",'Major retrofit'!$AG$23,IF(F45="Scenario3PBT10",'Major retrofit'!$AH$23,"")))&amp;IF(F45="Scenario1PBT11",'Major retrofit'!$AI$23,IF(F45="Scenario2PBT11",'Major retrofit'!$AJ$23,IF(F45="Scenario3PBT11",'Major retrofit'!$AK$23,"")))&amp;IF(F45="Scenario1PBT12",'Major retrofit'!$AL$23,IF(F45="Scenario2PBT12",'Major retrofit'!$AM$23,IF(F45="Scenario3PBT12",'Major retrofit'!$AN$23,"")))&amp;IF(F45="Scenario1PBT13",'Major retrofit'!$AO$23,IF(F45="Scenario2PBT13",'Major retrofit'!$AP$23,IF(F45="Scenario3PBT13",'Major retrofit'!$AQ$23,"")))&amp;IF(F45="Scenario1PBT14",'Major retrofit'!$AR$23,IF(F45="Scenario2PBT14",'Major retrofit'!$AS$23,IF(F45="Scenario3PBT14",'Major retrofit'!$AT$23,"")))&amp;IF(F45="Scenario1PBT15",'Major retrofit'!$AU$23,IF(F45="Scenario2PBT15",'Major retrofit'!$AV$23,IF(F45="Scenario3PBT15",'Major retrofit'!$AW$23,"")))</f>
        <v/>
      </c>
      <c r="P45" s="117">
        <f t="shared" si="17"/>
        <v>0</v>
      </c>
      <c r="Q45" s="117" t="str">
        <f>IF(F45="Scenario1PBT1",'Major retrofit'!$E$25,IF(F45="Scenario2PBT1",'Major retrofit'!$F$25,IF(F45="Scenario3PBT1",'Major retrofit'!$G$25,"")))&amp;IF(F45="Scenario1PBT2",'Major retrofit'!$H$25,IF(F45="Scenario2PBT2",'Major retrofit'!$I$25,IF(F45="Scenario3PBT2",'Major retrofit'!$J$25,"")))&amp;IF(F45="Scenario1PBT3",'Major retrofit'!$K$25,IF(F45="Scenario2PBT3",'Major retrofit'!$L$25,IF(F45="Scenario3PBT3",'Major retrofit'!$M$25,"")))&amp;IF(F45="Scenario1PBT4",'Major retrofit'!$N$25,IF(F45="Scenario2PBT4",'Major retrofit'!$O$25,IF(F45="Scenario3PBT4",'Major retrofit'!$P$25,"")))&amp;IF(F45="Scenario1PBT5",'Major retrofit'!$Q$25,IF(F45="Scenario2PBT5",'Major retrofit'!$R$25,IF(F45="Scenario3PBT5",'Major retrofit'!$S$25,"")))&amp;IF(F45="Scenario1PBT6",'Major retrofit'!$T$25,IF(F45="Scenario2PBT6",'Major retrofit'!$U$25,IF(F45="Scenario3PBT6",'Major retrofit'!$V$25,"")))&amp;IF(F45="Scenario1PBT7",'Major retrofit'!$W$25,IF(F45="Scenario2PBT7",'Major retrofit'!$X$25,IF(F45="Scenario3PBT7",'Major retrofit'!$Y$25,"")))&amp;IF(F45="Scenario1PBT8",'Major retrofit'!$Z$25,IF(F45="Scenario2PBT8",'Major retrofit'!$AA$25,IF(F45="Scenario3PBT8",'Major retrofit'!$AB$25,"")))&amp;IF(F45="Scenario1PBT9",'Major retrofit'!$AC$25,IF(F45="Scenario2PBT9",'Major retrofit'!$AD$25,IF(F45="Scenario3PBT9",'Major retrofit'!$AE$25,"")))&amp;IF(F45="Scenario1PBT10",'Major retrofit'!$AF$25,IF(F45="Scenario2PBT10",'Major retrofit'!$AG$25,IF(F45="Scenario3PBT10",'Major retrofit'!$AH$25,"")))&amp;IF(F45="Scenario1PBT11",'Major retrofit'!$AI$25,IF(F45="Scenario2PBT11",'Major retrofit'!$AJ$25,IF(F45="Scenario3PBT11",'Major retrofit'!$AK$25,"")))&amp;IF(F45="Scenario1PBT12",'Major retrofit'!$AL$25,IF(F45="Scenario2PBT12",'Major retrofit'!$AM$25,IF(F45="Scenario3PBT12",'Major retrofit'!$AN$25,"")))&amp;IF(F45="Scenario1PBT13",'Major retrofit'!$AO$25,IF(F45="Scenario2PBT13",'Major retrofit'!$AP$25,IF(F45="Scenario3PBT13",'Major retrofit'!$AQ$25,"")))&amp;IF(F45="Scenario1PBT14",'Major retrofit'!$AR$25,IF(F45="Scenario2PBT14",'Major retrofit'!$AS$25,IF(F45="Scenario3PBT14",'Major retrofit'!$AT$25,"")))&amp;IF(F45="Scenario1PBT15",'Major retrofit'!$AU$25,IF(F45="Scenario2PBT15",'Major retrofit'!$AV$25,IF(F45="Scenario3PBT15",'Major retrofit'!$AW$25,"")))</f>
        <v/>
      </c>
      <c r="R45" s="117">
        <f t="shared" si="18"/>
        <v>0</v>
      </c>
      <c r="S45" s="117" t="str">
        <f>IF(F45="Scenario1PBT1",'Major retrofit'!$E$27,IF(F45="Scenario2PBT1",'Major retrofit'!$F$27,IF(F45="Scenario3PBT1",'Major retrofit'!$G$27,"")))&amp;IF(F45="Scenario1PBT2",'Major retrofit'!$H$27,IF(F45="Scenario2PBT2",'Major retrofit'!$I$27,IF(F45="Scenario3PBT2",'Major retrofit'!$J$27,"")))&amp;IF(F45="Scenario1PBT3",'Major retrofit'!$K$27,IF(F45="Scenario2PBT3",'Major retrofit'!$L$27,IF(F45="Scenario3PBT3",'Major retrofit'!$M$27,"")))&amp;IF(F45="Scenario1PBT4",'Major retrofit'!$N$27,IF(F45="Scenario2PBT4",'Major retrofit'!$O$27,IF(F45="Scenario3PBT4",'Major retrofit'!$P$27,"")))&amp;IF(F45="Scenario1PBT5",'Major retrofit'!$Q$27,IF(F45="Scenario2PBT5",'Major retrofit'!$R$27,IF(F45="Scenario3PBT5",'Major retrofit'!$S$27,"")))&amp;IF(F45="Scenario1PBT6",'Major retrofit'!$T$27,IF(F45="Scenario2PBT6",'Major retrofit'!$U$27,IF(F45="Scenario3PBT6",'Major retrofit'!$V$27,"")))&amp;IF(F45="Scenario1PBT7",'Major retrofit'!$W$27,IF(F45="Scenario2PBT7",'Major retrofit'!$X$27,IF(F45="Scenario3PBT7",'Major retrofit'!$Y$27,"")))&amp;IF(F45="Scenario1PBT8",'Major retrofit'!$Z$27,IF(F45="Scenario2PBT8",'Major retrofit'!$AA$27,IF(F45="Scenario3PBT8",'Major retrofit'!$AB$27,"")))&amp;IF(F45="Scenario1PBT9",'Major retrofit'!$AC$27,IF(F45="Scenario2PBT9",'Major retrofit'!$AD$27,IF(F45="Scenario3PBT9",'Major retrofit'!$AE$27,"")))&amp;IF(F45="Scenario1PBT10",'Major retrofit'!$AF$27,IF(F45="Scenario2PBT10",'Major retrofit'!$AG$27,IF(F45="Scenario3PBT10",'Major retrofit'!$AH$27,"")))&amp;IF(F45="Scenario1PBT11",'Major retrofit'!$AI$27,IF(F45="Scenario2PBT11",'Major retrofit'!$AJ$27,IF(F45="Scenario3PBT11",'Major retrofit'!$AK$27,"")))&amp;IF(F45="Scenario1PBT12",'Major retrofit'!$AL$27,IF(F45="Scenario2PBT12",'Major retrofit'!$AM$27,IF(F45="Scenario3PBT12",'Major retrofit'!$AN$27,"")))&amp;IF(F45="Scenario1PBT13",'Major retrofit'!$AO$27,IF(F45="Scenario2PBT13",'Major retrofit'!$AP$27,IF(F45="Scenario3PBT13",'Major retrofit'!$AQ$27,"")))&amp;IF(F45="Scenario1PBT14",'Major retrofit'!$AR$27,IF(F45="Scenario2PBT14",'Major retrofit'!$AS$27,IF(F45="Scenario3PBT14",'Major retrofit'!$AT$27,"")))&amp;IF(F45="Scenario1PBT15",'Major retrofit'!$AU$27,IF(F45="Scenario2PBT15",'Major retrofit'!$AV$27,IF(F45="Scenario3PBT15",'Major retrofit'!$AW$27,"")))</f>
        <v/>
      </c>
      <c r="T45" s="207">
        <f t="shared" si="19"/>
        <v>0</v>
      </c>
      <c r="U45" s="206" t="str">
        <f>IF(F45="Scenario1PBT1",'Major retrofit'!$E$38,IF(F45="Scenario2PBT1",'Major retrofit'!$F$38,IF(F45="Scenario3PBT1",'Major retrofit'!$G$38,"")))&amp;IF(F45="Scenario1PBT2",'Major retrofit'!$H$38,IF(F45="Scenario2PBT2",'Major retrofit'!$I$38,IF(F45="Scenario3PBT2",'Major retrofit'!$J$38,"")))&amp;IF(F45="Scenario1PBT3",'Major retrofit'!$K$38,IF(F45="Scenario2PBT3",'Major retrofit'!$L$38,IF(F45="Scenario3PBT3",'Major retrofit'!$M$38,"")))&amp;IF(F45="Scenario1PBT4",'Major retrofit'!$N$38,IF(F45="Scenario2PBT4",'Major retrofit'!$O$38,IF(F45="Scenario3PBT4",'Major retrofit'!$P$38,"")))&amp;IF(F45="Scenario1PBT5",'Major retrofit'!$Q$38,IF(F45="Scenario2PBT5",'Major retrofit'!$R$38,IF(F45="Scenario3PBT5",'Major retrofit'!$S$38,"")))&amp;IF(F45="Scenario1PBT6",'Major retrofit'!$T$38,IF(F45="Scenario2PBT6",'Major retrofit'!$U$38,IF(F45="Scenario3PBT6",'Major retrofit'!$V$38,"")))&amp;IF(F45="Scenario1PBT7",'Major retrofit'!$W$38,IF(F45="Scenario2PBT7",'Major retrofit'!$X$38,IF(F45="Scenario3PBT7",'Major retrofit'!$Y$38,"")))&amp;IF(F45="Scenario1PBT8",'Major retrofit'!$Z$38,IF(F45="Scenario2PBT8",'Major retrofit'!$AA$38,IF(F45="Scenario3PBT8",'Major retrofit'!$AB$38,"")))&amp;IF(F45="Scenario1PBT9",'Major retrofit'!$AC$38,IF(F45="Scenario2PBT9",'Major retrofit'!$AD$38,IF(F45="Scenario3PBT9",'Major retrofit'!$AE$38,"")))&amp;IF(F45="Scenario1PBT10",'Major retrofit'!$AF$38,IF(F45="Scenario2PBT10",'Major retrofit'!$AG$38,IF(F45="Scenario3PBT10",'Major retrofit'!$AH$38,"")))&amp;IF(F45="Scenario1PBT11",'Major retrofit'!$AI$38,IF(F45="Scenario2PBT11",'Major retrofit'!$AJ$38,IF(F45="Scenario3PBT11",'Major retrofit'!$AK$38,"")))&amp;IF(F45="Scenario1PBT12",'Major retrofit'!$AL$38,IF(F45="Scenario2PBT12",'Major retrofit'!$AM$38,IF(F45="Scenario3PBT12",'Major retrofit'!$AN$38,"")))&amp;IF(F45="Scenario1PBT13",'Major retrofit'!$AO$38,IF(F45="Scenario2PBT13",'Major retrofit'!$AP$38,IF(F45="Scenario3PBT13",'Major retrofit'!$AQ$38,"")))&amp;IF(F45="Scenario1PBT14",'Major retrofit'!$AR$38,IF(F45="Scenario2PBT14",'Major retrofit'!$AS$38,IF(F45="Scenario3PBT14",'Major retrofit'!$AT$38,"")))&amp;IF(F45="Scenario1PBT15",'Major retrofit'!$AU$38,IF(F45="Scenario2PBT15",'Major retrofit'!$AV$38,IF(F45="Scenario3PBT15",'Major retrofit'!$AW$38,"")))</f>
        <v/>
      </c>
      <c r="V45" s="117">
        <f t="shared" si="20"/>
        <v>0</v>
      </c>
      <c r="W45" s="117" t="str">
        <f>IF(F45="Scenario1PBT1",'Major retrofit'!$E$40,IF(F45="Scenario2PBT1",'Major retrofit'!$F$40,IF(F45="Scenario3PBT1",'Major retrofit'!$G$40,"")))&amp;IF(F45="Scenario1PBT2",'Major retrofit'!$H$40,IF(F45="Scenario2PBT2",'Major retrofit'!$I$40,IF(F45="Scenario3PBT2",'Major retrofit'!$J$40,"")))&amp;IF(F45="Scenario1PBT3",'Major retrofit'!$K$40,IF(F45="Scenario2PBT3",'Major retrofit'!$L$40,IF(F45="Scenario3PBT3",'Major retrofit'!$M$40,"")))&amp;IF(F45="Scenario1PBT4",'Major retrofit'!$N$40,IF(F45="Scenario2PBT4",'Major retrofit'!$O$40,IF(F45="Scenario3PBT4",'Major retrofit'!$P$40,"")))&amp;IF(F45="Scenario1PBT5",'Major retrofit'!$Q$40,IF(F45="Scenario2PBT5",'Major retrofit'!$R$40,IF(F45="Scenario3PBT5",'Major retrofit'!$S$40,"")))&amp;IF(F45="Scenario1PBT6",'Major retrofit'!$T$40,IF(F45="Scenario2PBT6",'Major retrofit'!$U$40,IF(F45="Scenario3PBT6",'Major retrofit'!$V$40,"")))&amp;IF(F45="Scenario1PBT7",'Major retrofit'!$W$40,IF(F45="Scenario2PBT7",'Major retrofit'!$X$40,IF(F45="Scenario3PBT7",'Major retrofit'!$Y$40,"")))&amp;IF(F45="Scenario1PBT8",'Major retrofit'!$Z$40,IF(F45="Scenario2PBT8",'Major retrofit'!$AA$40,IF(F45="Scenario3PBT8",'Major retrofit'!$AB$40,"")))&amp;IF(F45="Scenario1PBT9",'Major retrofit'!$AC$40,IF(F45="Scenario2PBT9",'Major retrofit'!$AD$40,IF(F45="Scenario3PBT9",'Major retrofit'!$AE$40,"")))&amp;IF(F45="Scenario1PBT10",'Major retrofit'!$AF$40,IF(F45="Scenario2PBT10",'Major retrofit'!$AG$40,IF(F45="Scenario3PBT10",'Major retrofit'!$AH$40,"")))&amp;IF(F45="Scenario1PBT11",'Major retrofit'!$AI$40,IF(F45="Scenario2PBT11",'Major retrofit'!$AJ$40,IF(F45="Scenario3PBT11",'Major retrofit'!$AK$40,"")))&amp;IF(F45="Scenario1PBT12",'Major retrofit'!$AL$40,IF(F45="Scenario2PBT12",'Major retrofit'!$AM$40,IF(F45="Scenario3PBT12",'Major retrofit'!$AN$40,"")))&amp;IF(F45="Scenario1PBT13",'Major retrofit'!$AO$40,IF(F45="Scenario2PBT13",'Major retrofit'!$AP$40,IF(F45="Scenario3PBT13",'Major retrofit'!$AQ$40,"")))&amp;IF(F45="Scenario1PBT14",'Major retrofit'!$AR$40,IF(F45="Scenario2PBT14",'Major retrofit'!$AS$40,IF(F45="Scenario3PBT14",'Major retrofit'!$AT$40,"")))&amp;IF(F45="Scenario1PBT15",'Major retrofit'!$AU$40,IF(F45="Scenario2PBT15",'Major retrofit'!$AV$40,IF(F45="Scenario3PBT15",'Major retrofit'!$AW$40,"")))</f>
        <v/>
      </c>
      <c r="X45" s="117">
        <f t="shared" si="21"/>
        <v>0</v>
      </c>
      <c r="Y45" s="117" t="str">
        <f>IF(F45="Scenario1PBT1",'Major retrofit'!$E$42,IF(F45="Scenario2PBT1",'Major retrofit'!$F$42,IF(F45="Scenario3PBT1",'Major retrofit'!$G$42,"")))&amp;IF(F45="Scenario1PBT2",'Major retrofit'!$H$42,IF(F45="Scenario2PBT2",'Major retrofit'!$I$42,IF(F45="Scenario3PBT2",'Major retrofit'!$J$42,"")))&amp;IF(F45="Scenario1PBT3",'Major retrofit'!$K$42,IF(F45="Scenario2PBT3",'Major retrofit'!$L$42,IF(F45="Scenario3PBT3",'Major retrofit'!$M$42,"")))&amp;IF(F45="Scenario1PBT4",'Major retrofit'!$N$42,IF(F45="Scenario2PBT4",'Major retrofit'!$O$42,IF(F45="Scenario3PBT4",'Major retrofit'!$P$42,"")))&amp;IF(F45="Scenario1PBT5",'Major retrofit'!$Q$42,IF(F45="Scenario2PBT5",'Major retrofit'!$R$42,IF(F45="Scenario3PBT5",'Major retrofit'!$S$42,"")))&amp;IF(F45="Scenario1PBT6",'Major retrofit'!$T$42,IF(F45="Scenario2PBT6",'Major retrofit'!$U$42,IF(F45="Scenario3PBT6",'Major retrofit'!$V$42,"")))&amp;IF(F45="Scenario1PBT7",'Major retrofit'!$W$42,IF(F45="Scenario2PBT7",'Major retrofit'!$X$42,IF(F45="Scenario3PBT7",'Major retrofit'!$Y$42,"")))&amp;IF(F45="Scenario1PBT8",'Major retrofit'!$Z$42,IF(F45="Scenario2PBT8",'Major retrofit'!$AA$42,IF(F45="Scenario3PBT8",'Major retrofit'!$AB$42,"")))&amp;IF(F45="Scenario1PBT9",'Major retrofit'!$AC$42,IF(F45="Scenario2PBT9",'Major retrofit'!$AD$42,IF(F45="Scenario3PBT9",'Major retrofit'!$AE$42,"")))&amp;IF(F45="Scenario1PBT10",'Major retrofit'!$AF$42,IF(F45="Scenario2PBT10",'Major retrofit'!$AG$42,IF(F45="Scenario3PBT10",'Major retrofit'!$AH$42,"")))&amp;IF(F45="Scenario1PBT11",'Major retrofit'!$AI$42,IF(F45="Scenario2PBT11",'Major retrofit'!$AJ$42,IF(F45="Scenario3PBT11",'Major retrofit'!$AK$42,"")))&amp;IF(F45="Scenario1PBT12",'Major retrofit'!$AL$42,IF(F45="Scenario2PBT12",'Major retrofit'!$AM$42,IF(F45="Scenario3PBT12",'Major retrofit'!$AN$42,"")))&amp;IF(F45="Scenario1PBT13",'Major retrofit'!$AO$42,IF(F45="Scenario2PBT13",'Major retrofit'!$AP$42,IF(F45="Scenario3PBT13",'Major retrofit'!$AQ$42,"")))&amp;IF(F45="Scenario1PBT14",'Major retrofit'!$AR$42,IF(F45="Scenario2PBT14",'Major retrofit'!$AS$42,IF(F45="Scenario3PBT14",'Major retrofit'!$AT$42,"")))&amp;IF(F45="Scenario1PBT15",'Major retrofit'!$AU$42,IF(F45="Scenario2PBT15",'Major retrofit'!$AV$42,IF(F45="Scenario3PBT15",'Major retrofit'!$AW$42,"")))</f>
        <v/>
      </c>
      <c r="Z45" s="117">
        <f t="shared" si="22"/>
        <v>0</v>
      </c>
      <c r="AA45" s="178" t="str">
        <f>IF(F45="Scenario1PBT1",'Major retrofit'!$E$101,IF(F45="Scenario2PBT1",'Major retrofit'!$F$101,IF(F45="Scenario3PBT1",'Major retrofit'!$G$101,"")))&amp;IF(F45="Scenario1PBT2",'Major retrofit'!$H$101,IF(F45="Scenario2PBT2",'Major retrofit'!$I$101,IF(F45="Scenario3PBT2",'Major retrofit'!$J$101,"")))&amp;IF(F45="Scenario1PBT3",'Major retrofit'!$K$101,IF(F45="Scenario2PBT3",'Major retrofit'!$L$101,IF(F45="Scenario3PBT3",'Major retrofit'!$M$101,"")))&amp;IF(F45="Scenario1PBT4",'Major retrofit'!$N$101,IF(F45="Scenario2PBT4",'Major retrofit'!$O$101,IF(F45="Scenario3PBT4",'Major retrofit'!$P$101,"")))&amp;IF(F45="Scenario1PBT5",'Major retrofit'!$Q$101,IF(F45="Scenario2PBT5",'Major retrofit'!$R$101,IF(F45="Scenario3PBT5",'Major retrofit'!$S$101,"")))&amp;IF(F45="Scenario1PBT6",'Major retrofit'!$T$101,IF(F45="Scenario2PBT6",'Major retrofit'!$U$101,IF(F45="Scenario3PBT6",'Major retrofit'!$V$101,"")))&amp;IF(F45="Scenario1PBT7",'Major retrofit'!$W$101,IF(F45="Scenario2PBT7",'Major retrofit'!$X$101,IF(F45="Scenario3PBT7",'Major retrofit'!$Y$101,"")))&amp;IF(F45="Scenario1PBT8",'Major retrofit'!$Z$101,IF(F45="Scenario2PBT8",'Major retrofit'!$AA$101,IF(F45="Scenario3PBT8",'Major retrofit'!$AB$101,"")))&amp;IF(F45="Scenario1PBT9",'Major retrofit'!$AC$101,IF(F45="Scenario2PBT9",'Major retrofit'!$AD$101,IF(F45="Scenario3PBT9",'Major retrofit'!$AE$101,"")))&amp;IF(F45="Scenario1PBT10",'Major retrofit'!$AF$101,IF(F45="Scenario2PBT10",'Major retrofit'!$AG$101,IF(F45="Scenario3PBT10",'Major retrofit'!$AH$101,"")))&amp;IF(F45="Scenario1PBT11",'Major retrofit'!$AI$101,IF(F45="Scenario2PBT11",'Major retrofit'!$AJ$101,IF(F45="Scenario3PBT11",'Major retrofit'!$AK$101,"")))&amp;IF(F45="Scenario1PBT12",'Major retrofit'!$AL$101,IF(F45="Scenario2PBT12",'Major retrofit'!$AM$101,IF(F45="Scenario3PBT12",'Major retrofit'!$AN$101,"")))&amp;IF(F45="Scenario1PBT13",'Major retrofit'!$AO$101,IF(F45="Scenario2PBT13",'Major retrofit'!$AP$101,IF(F45="Scenario3PBT13",'Major retrofit'!$AQ$101,"")))&amp;IF(F45="Scenario1PBT14",'Major retrofit'!$AR$101,IF(F45="Scenario2PBT14",'Major retrofit'!$AS$101,IF(F45="Scenario3PBT14",'Major retrofit'!$AT$101,"")))&amp;IF(F45="Scenario1PBT15",'Major retrofit'!$AU$101,IF(F45="Scenario2PBT15",'Major retrofit'!$AV$101,IF(F45="Scenario3PBT15",'Major retrofit'!$AW$101,"")))</f>
        <v/>
      </c>
      <c r="AB45" s="179">
        <f t="shared" si="23"/>
        <v>0</v>
      </c>
      <c r="AC45" s="363" t="str">
        <f t="shared" si="24"/>
        <v/>
      </c>
      <c r="AD45" s="353">
        <f>IF(AC45="",IFERROR('Projection_Base-case'!G46-G45,0),0)</f>
        <v>0</v>
      </c>
      <c r="AE45" s="350">
        <f t="shared" si="25"/>
        <v>0</v>
      </c>
      <c r="AF45" s="361">
        <f>IFERROR(100*AD45/'Projection_Base-case'!G46,0)</f>
        <v>0</v>
      </c>
      <c r="AG45" s="352">
        <f>IF(AC45="",IFERROR('Projection_Base-case'!I46-I45,0),0)</f>
        <v>0</v>
      </c>
      <c r="AH45" s="353">
        <f t="shared" si="26"/>
        <v>0</v>
      </c>
      <c r="AI45" s="361">
        <f>IFERROR(100*AG45/'Projection_Base-case'!I46,0)</f>
        <v>0</v>
      </c>
      <c r="AJ45" s="352">
        <f>IF(AC45="",IFERROR('Projection_Base-case'!K46-K45,0),0)</f>
        <v>0</v>
      </c>
      <c r="AK45" s="353">
        <f t="shared" si="27"/>
        <v>0</v>
      </c>
      <c r="AL45" s="361">
        <f>IFERROR(100*AJ45/'Projection_Base-case'!K46,0)</f>
        <v>0</v>
      </c>
      <c r="AM45" s="352">
        <f>-IF(AC45="",IFERROR('Projection_Base-case'!M46-M45,0),0)</f>
        <v>0</v>
      </c>
      <c r="AN45" s="353">
        <f t="shared" si="28"/>
        <v>0</v>
      </c>
      <c r="AO45" s="354">
        <f>IFERROR(IF('Projection_Base-case'!N46&gt;0,100*AN45/'Projection_Base-case'!N46,100*AN45/N45),0)</f>
        <v>0</v>
      </c>
      <c r="AP45" s="355">
        <f>IF(AC45="",IFERROR('Projection_Base-case'!O46-O45,0),0)</f>
        <v>0</v>
      </c>
      <c r="AQ45" s="356">
        <f t="shared" si="29"/>
        <v>0</v>
      </c>
      <c r="AR45" s="356">
        <f>IFERROR(100*AP45/'Projection_Base-case'!O46,0)</f>
        <v>0</v>
      </c>
      <c r="AS45" s="355">
        <f>IF(AC45="",IFERROR('Projection_Base-case'!Q46-Q45,0),0)</f>
        <v>0</v>
      </c>
      <c r="AT45" s="356">
        <f t="shared" si="30"/>
        <v>0</v>
      </c>
      <c r="AU45" s="356">
        <f>IFERROR(100*AS45/'Projection_Base-case'!Q46,0)</f>
        <v>0</v>
      </c>
      <c r="AV45" s="355">
        <f>IF(AC45="",IFERROR('Projection_Base-case'!S46-S45,0),0)</f>
        <v>0</v>
      </c>
      <c r="AW45" s="356">
        <f t="shared" si="31"/>
        <v>0</v>
      </c>
      <c r="AX45" s="357">
        <f>IFERROR(100*AV45/'Projection_Base-case'!S46,0)</f>
        <v>0</v>
      </c>
      <c r="AY45" s="358">
        <f>IF(AC45="",IFERROR('Projection_Base-case'!U46-U45,0),0)</f>
        <v>0</v>
      </c>
      <c r="AZ45" s="359">
        <f t="shared" si="32"/>
        <v>0</v>
      </c>
      <c r="BA45" s="359">
        <f>IFERROR(100*AY45/'Projection_Base-case'!U46,0)</f>
        <v>0</v>
      </c>
      <c r="BB45" s="358">
        <f>IF(AC45="",IFERROR('Projection_Base-case'!W46-W45,0),0)</f>
        <v>0</v>
      </c>
      <c r="BC45" s="359">
        <f t="shared" si="33"/>
        <v>0</v>
      </c>
      <c r="BD45" s="359">
        <f>IFERROR(100*BB45/'Projection_Base-case'!W46,0)</f>
        <v>0</v>
      </c>
      <c r="BE45" s="358">
        <f>IF(AC45="",IFERROR('Projection_Base-case'!Y46-Y45,0),0)</f>
        <v>0</v>
      </c>
      <c r="BF45" s="359">
        <f t="shared" si="34"/>
        <v>0</v>
      </c>
      <c r="BG45" s="359">
        <f>IFERROR(100*BE45/'Projection_Base-case'!Y46,0)</f>
        <v>0</v>
      </c>
      <c r="BH45" s="359">
        <f t="shared" si="35"/>
        <v>0</v>
      </c>
      <c r="BI45" s="360">
        <f t="shared" si="36"/>
        <v>0</v>
      </c>
    </row>
    <row r="46" spans="1:61">
      <c r="A46" s="205">
        <v>42</v>
      </c>
      <c r="B46" s="347">
        <f>IF('Projection_Base-case'!B47&lt;&gt;"",'Projection_Base-case'!B47,0)</f>
        <v>0</v>
      </c>
      <c r="C46" s="347">
        <f>IF('Projection_Base-case'!C47&lt;&gt;"",'Projection_Base-case'!C47,0)</f>
        <v>0</v>
      </c>
      <c r="D46" s="365">
        <f>IF('Projection_Base-case'!D47&lt;&gt;"",'Projection_Base-case'!D47,0)</f>
        <v>0</v>
      </c>
      <c r="E46" s="322"/>
      <c r="F46" s="367" t="str">
        <f t="shared" si="12"/>
        <v>0</v>
      </c>
      <c r="G46" s="177" t="str">
        <f>IF(F46="Scenario1PBT1",'Major retrofit'!$E$6,IF(F46="Scenario2PBT1",'Major retrofit'!$F$6,IF(F46="Scenario3PBT1",'Major retrofit'!$G$6,"")))&amp;IF(F46="Scenario1PBT2",'Major retrofit'!$H$6,IF(F46="Scenario2PBT2",'Major retrofit'!$I$6,IF(F46="Scenario3PBT2",'Major retrofit'!$J$6,"")))&amp;IF(F46="Scenario1PBT3",'Major retrofit'!$K$6,IF(F46="Scenario2PBT3",'Major retrofit'!$L$6,IF(F46="Scenario3PBT3",'Major retrofit'!$M$6,"")))&amp;IF(F46="Scenario1PBT4",'Major retrofit'!$N$6,IF(F46="Scenario2PBT4",'Major retrofit'!$O$6,IF(F46="Scenario3PBT4",'Major retrofit'!$P$6,"")))&amp;IF(F46="Scenario1PBT5",'Major retrofit'!$Q$6,IF(F46="Scenario2PBT5",'Major retrofit'!$R$6,IF(F46="Scenario3PBT5",'Major retrofit'!$S$6,"")))&amp;IF(F46="Scenario1PBT6",'Major retrofit'!$T$6,IF(F46="Scenario2PBT6",'Major retrofit'!$U$6,IF(F46="Scenario3PBT6",'Major retrofit'!$V$6,"")))&amp;IF(F46="Scenario1PBT7",'Major retrofit'!$W$6,IF(F46="Scenario2PBT7",'Major retrofit'!$X$6,IF(F46="Scenario3PBT7",'Major retrofit'!$Y$6,"")))&amp;IF(F46="Scenario1PBT8",'Major retrofit'!$Z$6,IF(F46="Scenario2PBT8",'Major retrofit'!$AA$6,IF(F46="Scenario3PBT8",'Major retrofit'!$AB$6,"")))&amp;IF(F46="Scenario1PBT9",'Major retrofit'!$AC$6,IF(F46="Scenario2PBT9",'Major retrofit'!$AD$6,IF(F46="Scenario3PBT9",'Major retrofit'!$AE$6,"")))&amp;IF(F46="Scenario1PBT10",'Major retrofit'!$AF$6,IF(F46="Scenario2PBT10",'Major retrofit'!$AG$6,IF(F46="Scenario3PBT10",'Major retrofit'!$AH$6,"")))&amp;IF(F46="Scenario1PBT11",'Major retrofit'!$AI$6,IF(F46="Scenario2PBT11",'Major retrofit'!$AJ$6,IF(F46="Scenario3PBT11",'Major retrofit'!$AK$6,"")))&amp;IF(F46="Scenario1PBT12",'Major retrofit'!$AL$6,IF(F46="Scenario2PBT12",'Major retrofit'!$AM$6,IF(F46="Scenario3PBT12",'Major retrofit'!$AN$6,"")))&amp;IF(F46="Scenario1PBT13",'Major retrofit'!$AO$6,IF(F46="Scenario2PBT13",'Major retrofit'!$AP$6,IF(F46="Scenario3PBT13",'Major retrofit'!$AQ$6,"")))&amp;IF(F46="Scenario1PBT14",'Major retrofit'!$AR$6,IF(F46="Scenario2PBT14",'Major retrofit'!$AS$6,IF(F46="Scenario3PBT14",'Major retrofit'!$AT$6,"")))&amp;IF(F46="Scenario1PBT15",'Major retrofit'!$AU$6,IF(F46="Scenario2PBT15",'Major retrofit'!$AV$6,IF(F46="Scenario3PBT15",'Major retrofit'!$AW$6,"")))</f>
        <v/>
      </c>
      <c r="H46" s="117">
        <f t="shared" si="13"/>
        <v>0</v>
      </c>
      <c r="I46" s="178" t="str">
        <f>IF(F46="Scenario1PBT1",'Major retrofit'!$E$16,IF(F46="Scenario2PBT1",'Major retrofit'!$F$16,IF(F46="Scenario3PBT1",'Major retrofit'!$G$16,"")))&amp;IF(F46="Scenario1PBT2",'Major retrofit'!$H$16,IF(F46="Scenario2PBT2",'Major retrofit'!$I$16,IF(F46="Scenario3PBT2",'Major retrofit'!$J$16,"")))&amp;IF(F46="Scenario1PBT3",'Major retrofit'!$K$16,IF(F46="Scenario2PBT3",'Major retrofit'!$L$16,IF(F46="Scenario3PBT3",'Major retrofit'!$M$16,"")))&amp;IF(F46="Scenario1PBT4",'Major retrofit'!$N$16,IF(F46="Scenario2PBT4",'Major retrofit'!$O$16,IF(F46="Scenario3PBT4",'Major retrofit'!$P$16,"")))&amp;IF(F46="Scenario1PBT5",'Major retrofit'!$Q$16,IF(F46="Scenario2PBT5",'Major retrofit'!$R$16,IF(F46="Scenario3PBT5",'Major retrofit'!$S$16,"")))&amp;IF(F46="Scenario1PBT6",'Major retrofit'!$T$16,IF(F46="Scenario2PBT6",'Major retrofit'!$U$16,IF(F46="Scenario3PBT6",'Major retrofit'!$V$16,"")))&amp;IF(F46="Scenario1PBT7",'Major retrofit'!$W$16,IF(F46="Scenario2PBT7",'Major retrofit'!$X$16,IF(F46="Scenario3PBT7",'Major retrofit'!$Y$16,"")))&amp;IF(F46="Scenario1PBT8",'Major retrofit'!$Z$16,IF(F46="Scenario2PBT8",'Major retrofit'!$AA$16,IF(F46="Scenario3PBT8",'Major retrofit'!$AB$16,"")))&amp;IF(F46="Scenario1PBT9",'Major retrofit'!$AC$16,IF(F46="Scenario2PBT9",'Major retrofit'!$AD$16,IF(F46="Scenario3PBT9",'Major retrofit'!$AE$16,"")))&amp;IF(F46="Scenario1PBT10",'Major retrofit'!$AF$16,IF(F46="Scenario2PBT10",'Major retrofit'!$AG$16,IF(F46="Scenario3PBT10",'Major retrofit'!$AH$16,"")))&amp;IF(F46="Scenario1PBT11",'Major retrofit'!$AI$16,IF(F46="Scenario2PBT11",'Major retrofit'!$AJ$16,IF(F46="Scenario3PBT11",'Major retrofit'!$AK$16,"")))&amp;IF(F46="Scenario1PBT12",'Major retrofit'!$AL$16,IF(F46="Scenario2PBT12",'Major retrofit'!$AM$16,IF(F46="Scenario3PBT12",'Major retrofit'!$AN$16,"")))&amp;IF(F46="Scenario1PBT13",'Major retrofit'!$AO$16,IF(F46="Scenario2PBT13",'Major retrofit'!$AP$16,IF(F46="Scenario3PBT13",'Major retrofit'!$AQ$16,"")))&amp;IF(F46="Scenario1PBT14",'Major retrofit'!$AR$16,IF(F46="Scenario2PBT14",'Major retrofit'!$AS$16,IF(F46="Scenario3PBT14",'Major retrofit'!$AT$16,"")))&amp;IF(F46="Scenario1PBT15",'Major retrofit'!$AU$16,IF(F46="Scenario2PBT15",'Major retrofit'!$AV$16,IF(F46="Scenario3PBT15",'Major retrofit'!$AW$16,"")))</f>
        <v/>
      </c>
      <c r="J46" s="117">
        <f t="shared" si="14"/>
        <v>0</v>
      </c>
      <c r="K46" s="117" t="str">
        <f>IF(F46="Scenario1PBT1",'Major retrofit'!$E$18,IF(F46="Scenario2PBT1",'Major retrofit'!$F$18,IF(F46="Scenario3PBT1",'Major retrofit'!$G$18,"")))&amp;IF(F46="Scenario1PBT2",'Major retrofit'!$H$18,IF(F46="Scenario2PBT2",'Major retrofit'!$I$18,IF(F46="Scenario3PBT2",'Major retrofit'!$J$18,"")))&amp;IF(F46="Scenario1PBT3",'Major retrofit'!$K$18,IF(F46="Scenario2PBT3",'Major retrofit'!$L$18,IF(F46="Scenario3PBT3",'Major retrofit'!$M$18,"")))&amp;IF(F46="Scenario1PBT4",'Major retrofit'!$N$18,IF(F46="Scenario2PBT4",'Major retrofit'!$O$18,IF(F46="Scenario3PBT4",'Major retrofit'!$P$18,"")))&amp;IF(F46="Scenario1PBT5",'Major retrofit'!$Q$18,IF(F46="Scenario2PBT5",'Major retrofit'!$R$18,IF(F46="Scenario3PBT5",'Major retrofit'!$S$18,"")))&amp;IF(F46="Scenario1PBT6",'Major retrofit'!$T$18,IF(F46="Scenario2PBT6",'Major retrofit'!$U$18,IF(F46="Scenario3PBT6",'Major retrofit'!$V$18,"")))&amp;IF(F46="Scenario1PBT7",'Major retrofit'!$W$18,IF(F46="Scenario2PBT7",'Major retrofit'!$X$18,IF(F46="Scenario3PBT7",'Major retrofit'!$Y$18,"")))&amp;IF(F46="Scenario1PBT8",'Major retrofit'!$Z$18,IF(F46="Scenario2PBT8",'Major retrofit'!$AA$18,IF(F46="Scenario3PBT8",'Major retrofit'!$AB$18,"")))&amp;IF(F46="Scenario1PBT9",'Major retrofit'!$AC$18,IF(F46="Scenario2PBT9",'Major retrofit'!$AD$18,IF(F46="Scenario3PBT9",'Major retrofit'!$AE$18,"")))&amp;IF(F46="Scenario1PBT10",'Major retrofit'!$AF$18,IF(F46="Scenario2PBT10",'Major retrofit'!$AG$18,IF(F46="Scenario3PBT10",'Major retrofit'!$AH$18,"")))&amp;IF(F46="Scenario1PBT11",'Major retrofit'!$AI$18,IF(F46="Scenario2PBT11",'Major retrofit'!$AJ$18,IF(F46="Scenario3PBT11",'Major retrofit'!$AK$18,"")))&amp;IF(F46="Scenario1PBT12",'Major retrofit'!$AL$18,IF(F46="Scenario2PBT12",'Major retrofit'!$AM$18,IF(F46="Scenario3PBT12",'Major retrofit'!$AN$18,"")))&amp;IF(F46="Scenario1PBT13",'Major retrofit'!$AO$18,IF(F46="Scenario2PBT13",'Major retrofit'!$AP$18,IF(F46="Scenario3PBT13",'Major retrofit'!$AQ$18,"")))&amp;IF(F46="Scenario1PBT14",'Major retrofit'!$AR$18,IF(F46="Scenario2PBT14",'Major retrofit'!$AS$18,IF(F46="Scenario3PBT14",'Major retrofit'!$AT$18,"")))&amp;IF(F46="Scenario1PBT15",'Major retrofit'!$AU$18,IF(F46="Scenario2PBT15",'Major retrofit'!$AV$18,IF(F46="Scenario3PBT15",'Major retrofit'!$AW$18,"")))</f>
        <v/>
      </c>
      <c r="L46" s="117">
        <f t="shared" si="15"/>
        <v>0</v>
      </c>
      <c r="M46" s="117" t="str">
        <f>IF(F46="Scenario1PBT1",'Major retrofit'!$E$20,IF(F46="Scenario2PBT1",'Major retrofit'!$F$20,IF(F46="Scenario3PBT1",'Major retrofit'!$G$20,"")))&amp;IF(F46="Scenario1PBT2",'Major retrofit'!$H$20,IF(F46="Scenario2PBT2",'Major retrofit'!$I$20,IF(F46="Scenario3PBT2",'Major retrofit'!$J$20,"")))&amp;IF(F46="Scenario1PBT3",'Major retrofit'!$K$20,IF(F46="Scenario2PBT3",'Major retrofit'!$L$20,IF(F46="Scenario3PBT3",'Major retrofit'!$M$20,"")))&amp;IF(F46="Scenario1PBT4",'Major retrofit'!$N$20,IF(F46="Scenario2PBT4",'Major retrofit'!$O$20,IF(F46="Scenario3PBT4",'Major retrofit'!$P$20,"")))&amp;IF(F46="Scenario1PBT5",'Major retrofit'!$Q$20,IF(F46="Scenario2PBT5",'Major retrofit'!$R$20,IF(F46="Scenario3PBT5",'Major retrofit'!$S$20,"")))&amp;IF(F46="Scenario1PBT6",'Major retrofit'!$T$20,IF(F46="Scenario2PBT6",'Major retrofit'!$U$20,IF(F46="Scenario3PBT6",'Major retrofit'!$V$20,"")))&amp;IF(F46="Scenario1PBT7",'Major retrofit'!$W$20,IF(F46="Scenario2PBT7",'Major retrofit'!$X$20,IF(F46="Scenario3PBT7",'Major retrofit'!$Y$20,"")))&amp;IF(F46="Scenario1PBT8",'Major retrofit'!$Z$20,IF(F46="Scenario2PBT8",'Major retrofit'!$AA$20,IF(F46="Scenario3PBT8",'Major retrofit'!$AB$20,"")))&amp;IF(F46="Scenario1PBT9",'Major retrofit'!$AC$20,IF(F46="Scenario2PBT9",'Major retrofit'!$AD$20,IF(F46="Scenario3PBT9",'Major retrofit'!$AE$20,"")))&amp;IF(F46="Scenario1PBT10",'Major retrofit'!$AF$20,IF(F46="Scenario2PBT10",'Major retrofit'!$AG$20,IF(F46="Scenario3PBT10",'Major retrofit'!$AH$20,"")))&amp;IF(F46="Scenario1PBT11",'Major retrofit'!$AI$20,IF(F46="Scenario2PBT11",'Major retrofit'!$AJ$20,IF(F46="Scenario3PBT11",'Major retrofit'!$AK$20,"")))&amp;IF(F46="Scenario1PBT12",'Major retrofit'!$AL$20,IF(F46="Scenario2PBT12",'Major retrofit'!$AM$20,IF(F46="Scenario3PBT12",'Major retrofit'!$AN$20,"")))&amp;IF(F46="Scenario1PBT13",'Major retrofit'!$AO$20,IF(F46="Scenario2PBT13",'Major retrofit'!$AP$20,IF(F46="Scenario3PBT13",'Major retrofit'!$AQ$20,"")))&amp;IF(F46="Scenario1PBT14",'Major retrofit'!$AR$20,IF(F46="Scenario2PBT14",'Major retrofit'!$AS$20,IF(F46="Scenario3PBT14",'Major retrofit'!$AT$20,"")))&amp;IF(F46="Scenario1PBT15",'Major retrofit'!$AU$20,IF(F46="Scenario2PBT15",'Major retrofit'!$AV$20,IF(F46="Scenario3PBT15",'Major retrofit'!$AW$20,"")))</f>
        <v/>
      </c>
      <c r="N46" s="118">
        <f t="shared" si="16"/>
        <v>0</v>
      </c>
      <c r="O46" s="206" t="str">
        <f>IF(F46="Scenario1PBT1",'Major retrofit'!$E$23,IF(F46="Scenario2PBT1",'Major retrofit'!$F$23,IF(F46="Scenario3PBT1",'Major retrofit'!$G$23,"")))&amp;IF(F46="Scenario1PBT2",'Major retrofit'!$H$23,IF(F46="Scenario2PBT2",'Major retrofit'!$I$23,IF(F46="Scenario3PBT2",'Major retrofit'!$J$23,"")))&amp;IF(F46="Scenario1PBT3",'Major retrofit'!$K$23,IF(F46="Scenario2PBT3",'Major retrofit'!$L$23,IF(F46="Scenario3PBT3",'Major retrofit'!$M$23,"")))&amp;IF(F46="Scenario1PBT4",'Major retrofit'!$N$23,IF(F46="Scenario2PBT4",'Major retrofit'!$O$23,IF(F46="Scenario3PBT4",'Major retrofit'!$P$23,"")))&amp;IF(F46="Scenario1PBT5",'Major retrofit'!$Q$23,IF(F46="Scenario2PBT5",'Major retrofit'!$R$23,IF(F46="Scenario3PBT5",'Major retrofit'!$S$23,"")))&amp;IF(F46="Scenario1PBT6",'Major retrofit'!$T$23,IF(F46="Scenario2PBT6",'Major retrofit'!$U$23,IF(F46="Scenario3PBT6",'Major retrofit'!$V$23,"")))&amp;IF(F46="Scenario1PBT7",'Major retrofit'!$W$23,IF(F46="Scenario2PBT7",'Major retrofit'!$X$23,IF(F46="Scenario3PBT7",'Major retrofit'!$Y$23,"")))&amp;IF(F46="Scenario1PBT8",'Major retrofit'!$Z$23,IF(F46="Scenario2PBT8",'Major retrofit'!$AA$23,IF(F46="Scenario3PBT8",'Major retrofit'!$AB$23,"")))&amp;IF(F46="Scenario1PBT9",'Major retrofit'!$AC$23,IF(F46="Scenario2PBT9",'Major retrofit'!$AD$23,IF(F46="Scenario3PBT9",'Major retrofit'!$AE$23,"")))&amp;IF(F46="Scenario1PBT10",'Major retrofit'!$AF$23,IF(F46="Scenario2PBT10",'Major retrofit'!$AG$23,IF(F46="Scenario3PBT10",'Major retrofit'!$AH$23,"")))&amp;IF(F46="Scenario1PBT11",'Major retrofit'!$AI$23,IF(F46="Scenario2PBT11",'Major retrofit'!$AJ$23,IF(F46="Scenario3PBT11",'Major retrofit'!$AK$23,"")))&amp;IF(F46="Scenario1PBT12",'Major retrofit'!$AL$23,IF(F46="Scenario2PBT12",'Major retrofit'!$AM$23,IF(F46="Scenario3PBT12",'Major retrofit'!$AN$23,"")))&amp;IF(F46="Scenario1PBT13",'Major retrofit'!$AO$23,IF(F46="Scenario2PBT13",'Major retrofit'!$AP$23,IF(F46="Scenario3PBT13",'Major retrofit'!$AQ$23,"")))&amp;IF(F46="Scenario1PBT14",'Major retrofit'!$AR$23,IF(F46="Scenario2PBT14",'Major retrofit'!$AS$23,IF(F46="Scenario3PBT14",'Major retrofit'!$AT$23,"")))&amp;IF(F46="Scenario1PBT15",'Major retrofit'!$AU$23,IF(F46="Scenario2PBT15",'Major retrofit'!$AV$23,IF(F46="Scenario3PBT15",'Major retrofit'!$AW$23,"")))</f>
        <v/>
      </c>
      <c r="P46" s="117">
        <f t="shared" si="17"/>
        <v>0</v>
      </c>
      <c r="Q46" s="117" t="str">
        <f>IF(F46="Scenario1PBT1",'Major retrofit'!$E$25,IF(F46="Scenario2PBT1",'Major retrofit'!$F$25,IF(F46="Scenario3PBT1",'Major retrofit'!$G$25,"")))&amp;IF(F46="Scenario1PBT2",'Major retrofit'!$H$25,IF(F46="Scenario2PBT2",'Major retrofit'!$I$25,IF(F46="Scenario3PBT2",'Major retrofit'!$J$25,"")))&amp;IF(F46="Scenario1PBT3",'Major retrofit'!$K$25,IF(F46="Scenario2PBT3",'Major retrofit'!$L$25,IF(F46="Scenario3PBT3",'Major retrofit'!$M$25,"")))&amp;IF(F46="Scenario1PBT4",'Major retrofit'!$N$25,IF(F46="Scenario2PBT4",'Major retrofit'!$O$25,IF(F46="Scenario3PBT4",'Major retrofit'!$P$25,"")))&amp;IF(F46="Scenario1PBT5",'Major retrofit'!$Q$25,IF(F46="Scenario2PBT5",'Major retrofit'!$R$25,IF(F46="Scenario3PBT5",'Major retrofit'!$S$25,"")))&amp;IF(F46="Scenario1PBT6",'Major retrofit'!$T$25,IF(F46="Scenario2PBT6",'Major retrofit'!$U$25,IF(F46="Scenario3PBT6",'Major retrofit'!$V$25,"")))&amp;IF(F46="Scenario1PBT7",'Major retrofit'!$W$25,IF(F46="Scenario2PBT7",'Major retrofit'!$X$25,IF(F46="Scenario3PBT7",'Major retrofit'!$Y$25,"")))&amp;IF(F46="Scenario1PBT8",'Major retrofit'!$Z$25,IF(F46="Scenario2PBT8",'Major retrofit'!$AA$25,IF(F46="Scenario3PBT8",'Major retrofit'!$AB$25,"")))&amp;IF(F46="Scenario1PBT9",'Major retrofit'!$AC$25,IF(F46="Scenario2PBT9",'Major retrofit'!$AD$25,IF(F46="Scenario3PBT9",'Major retrofit'!$AE$25,"")))&amp;IF(F46="Scenario1PBT10",'Major retrofit'!$AF$25,IF(F46="Scenario2PBT10",'Major retrofit'!$AG$25,IF(F46="Scenario3PBT10",'Major retrofit'!$AH$25,"")))&amp;IF(F46="Scenario1PBT11",'Major retrofit'!$AI$25,IF(F46="Scenario2PBT11",'Major retrofit'!$AJ$25,IF(F46="Scenario3PBT11",'Major retrofit'!$AK$25,"")))&amp;IF(F46="Scenario1PBT12",'Major retrofit'!$AL$25,IF(F46="Scenario2PBT12",'Major retrofit'!$AM$25,IF(F46="Scenario3PBT12",'Major retrofit'!$AN$25,"")))&amp;IF(F46="Scenario1PBT13",'Major retrofit'!$AO$25,IF(F46="Scenario2PBT13",'Major retrofit'!$AP$25,IF(F46="Scenario3PBT13",'Major retrofit'!$AQ$25,"")))&amp;IF(F46="Scenario1PBT14",'Major retrofit'!$AR$25,IF(F46="Scenario2PBT14",'Major retrofit'!$AS$25,IF(F46="Scenario3PBT14",'Major retrofit'!$AT$25,"")))&amp;IF(F46="Scenario1PBT15",'Major retrofit'!$AU$25,IF(F46="Scenario2PBT15",'Major retrofit'!$AV$25,IF(F46="Scenario3PBT15",'Major retrofit'!$AW$25,"")))</f>
        <v/>
      </c>
      <c r="R46" s="117">
        <f t="shared" si="18"/>
        <v>0</v>
      </c>
      <c r="S46" s="117" t="str">
        <f>IF(F46="Scenario1PBT1",'Major retrofit'!$E$27,IF(F46="Scenario2PBT1",'Major retrofit'!$F$27,IF(F46="Scenario3PBT1",'Major retrofit'!$G$27,"")))&amp;IF(F46="Scenario1PBT2",'Major retrofit'!$H$27,IF(F46="Scenario2PBT2",'Major retrofit'!$I$27,IF(F46="Scenario3PBT2",'Major retrofit'!$J$27,"")))&amp;IF(F46="Scenario1PBT3",'Major retrofit'!$K$27,IF(F46="Scenario2PBT3",'Major retrofit'!$L$27,IF(F46="Scenario3PBT3",'Major retrofit'!$M$27,"")))&amp;IF(F46="Scenario1PBT4",'Major retrofit'!$N$27,IF(F46="Scenario2PBT4",'Major retrofit'!$O$27,IF(F46="Scenario3PBT4",'Major retrofit'!$P$27,"")))&amp;IF(F46="Scenario1PBT5",'Major retrofit'!$Q$27,IF(F46="Scenario2PBT5",'Major retrofit'!$R$27,IF(F46="Scenario3PBT5",'Major retrofit'!$S$27,"")))&amp;IF(F46="Scenario1PBT6",'Major retrofit'!$T$27,IF(F46="Scenario2PBT6",'Major retrofit'!$U$27,IF(F46="Scenario3PBT6",'Major retrofit'!$V$27,"")))&amp;IF(F46="Scenario1PBT7",'Major retrofit'!$W$27,IF(F46="Scenario2PBT7",'Major retrofit'!$X$27,IF(F46="Scenario3PBT7",'Major retrofit'!$Y$27,"")))&amp;IF(F46="Scenario1PBT8",'Major retrofit'!$Z$27,IF(F46="Scenario2PBT8",'Major retrofit'!$AA$27,IF(F46="Scenario3PBT8",'Major retrofit'!$AB$27,"")))&amp;IF(F46="Scenario1PBT9",'Major retrofit'!$AC$27,IF(F46="Scenario2PBT9",'Major retrofit'!$AD$27,IF(F46="Scenario3PBT9",'Major retrofit'!$AE$27,"")))&amp;IF(F46="Scenario1PBT10",'Major retrofit'!$AF$27,IF(F46="Scenario2PBT10",'Major retrofit'!$AG$27,IF(F46="Scenario3PBT10",'Major retrofit'!$AH$27,"")))&amp;IF(F46="Scenario1PBT11",'Major retrofit'!$AI$27,IF(F46="Scenario2PBT11",'Major retrofit'!$AJ$27,IF(F46="Scenario3PBT11",'Major retrofit'!$AK$27,"")))&amp;IF(F46="Scenario1PBT12",'Major retrofit'!$AL$27,IF(F46="Scenario2PBT12",'Major retrofit'!$AM$27,IF(F46="Scenario3PBT12",'Major retrofit'!$AN$27,"")))&amp;IF(F46="Scenario1PBT13",'Major retrofit'!$AO$27,IF(F46="Scenario2PBT13",'Major retrofit'!$AP$27,IF(F46="Scenario3PBT13",'Major retrofit'!$AQ$27,"")))&amp;IF(F46="Scenario1PBT14",'Major retrofit'!$AR$27,IF(F46="Scenario2PBT14",'Major retrofit'!$AS$27,IF(F46="Scenario3PBT14",'Major retrofit'!$AT$27,"")))&amp;IF(F46="Scenario1PBT15",'Major retrofit'!$AU$27,IF(F46="Scenario2PBT15",'Major retrofit'!$AV$27,IF(F46="Scenario3PBT15",'Major retrofit'!$AW$27,"")))</f>
        <v/>
      </c>
      <c r="T46" s="207">
        <f t="shared" si="19"/>
        <v>0</v>
      </c>
      <c r="U46" s="206" t="str">
        <f>IF(F46="Scenario1PBT1",'Major retrofit'!$E$38,IF(F46="Scenario2PBT1",'Major retrofit'!$F$38,IF(F46="Scenario3PBT1",'Major retrofit'!$G$38,"")))&amp;IF(F46="Scenario1PBT2",'Major retrofit'!$H$38,IF(F46="Scenario2PBT2",'Major retrofit'!$I$38,IF(F46="Scenario3PBT2",'Major retrofit'!$J$38,"")))&amp;IF(F46="Scenario1PBT3",'Major retrofit'!$K$38,IF(F46="Scenario2PBT3",'Major retrofit'!$L$38,IF(F46="Scenario3PBT3",'Major retrofit'!$M$38,"")))&amp;IF(F46="Scenario1PBT4",'Major retrofit'!$N$38,IF(F46="Scenario2PBT4",'Major retrofit'!$O$38,IF(F46="Scenario3PBT4",'Major retrofit'!$P$38,"")))&amp;IF(F46="Scenario1PBT5",'Major retrofit'!$Q$38,IF(F46="Scenario2PBT5",'Major retrofit'!$R$38,IF(F46="Scenario3PBT5",'Major retrofit'!$S$38,"")))&amp;IF(F46="Scenario1PBT6",'Major retrofit'!$T$38,IF(F46="Scenario2PBT6",'Major retrofit'!$U$38,IF(F46="Scenario3PBT6",'Major retrofit'!$V$38,"")))&amp;IF(F46="Scenario1PBT7",'Major retrofit'!$W$38,IF(F46="Scenario2PBT7",'Major retrofit'!$X$38,IF(F46="Scenario3PBT7",'Major retrofit'!$Y$38,"")))&amp;IF(F46="Scenario1PBT8",'Major retrofit'!$Z$38,IF(F46="Scenario2PBT8",'Major retrofit'!$AA$38,IF(F46="Scenario3PBT8",'Major retrofit'!$AB$38,"")))&amp;IF(F46="Scenario1PBT9",'Major retrofit'!$AC$38,IF(F46="Scenario2PBT9",'Major retrofit'!$AD$38,IF(F46="Scenario3PBT9",'Major retrofit'!$AE$38,"")))&amp;IF(F46="Scenario1PBT10",'Major retrofit'!$AF$38,IF(F46="Scenario2PBT10",'Major retrofit'!$AG$38,IF(F46="Scenario3PBT10",'Major retrofit'!$AH$38,"")))&amp;IF(F46="Scenario1PBT11",'Major retrofit'!$AI$38,IF(F46="Scenario2PBT11",'Major retrofit'!$AJ$38,IF(F46="Scenario3PBT11",'Major retrofit'!$AK$38,"")))&amp;IF(F46="Scenario1PBT12",'Major retrofit'!$AL$38,IF(F46="Scenario2PBT12",'Major retrofit'!$AM$38,IF(F46="Scenario3PBT12",'Major retrofit'!$AN$38,"")))&amp;IF(F46="Scenario1PBT13",'Major retrofit'!$AO$38,IF(F46="Scenario2PBT13",'Major retrofit'!$AP$38,IF(F46="Scenario3PBT13",'Major retrofit'!$AQ$38,"")))&amp;IF(F46="Scenario1PBT14",'Major retrofit'!$AR$38,IF(F46="Scenario2PBT14",'Major retrofit'!$AS$38,IF(F46="Scenario3PBT14",'Major retrofit'!$AT$38,"")))&amp;IF(F46="Scenario1PBT15",'Major retrofit'!$AU$38,IF(F46="Scenario2PBT15",'Major retrofit'!$AV$38,IF(F46="Scenario3PBT15",'Major retrofit'!$AW$38,"")))</f>
        <v/>
      </c>
      <c r="V46" s="117">
        <f t="shared" si="20"/>
        <v>0</v>
      </c>
      <c r="W46" s="117" t="str">
        <f>IF(F46="Scenario1PBT1",'Major retrofit'!$E$40,IF(F46="Scenario2PBT1",'Major retrofit'!$F$40,IF(F46="Scenario3PBT1",'Major retrofit'!$G$40,"")))&amp;IF(F46="Scenario1PBT2",'Major retrofit'!$H$40,IF(F46="Scenario2PBT2",'Major retrofit'!$I$40,IF(F46="Scenario3PBT2",'Major retrofit'!$J$40,"")))&amp;IF(F46="Scenario1PBT3",'Major retrofit'!$K$40,IF(F46="Scenario2PBT3",'Major retrofit'!$L$40,IF(F46="Scenario3PBT3",'Major retrofit'!$M$40,"")))&amp;IF(F46="Scenario1PBT4",'Major retrofit'!$N$40,IF(F46="Scenario2PBT4",'Major retrofit'!$O$40,IF(F46="Scenario3PBT4",'Major retrofit'!$P$40,"")))&amp;IF(F46="Scenario1PBT5",'Major retrofit'!$Q$40,IF(F46="Scenario2PBT5",'Major retrofit'!$R$40,IF(F46="Scenario3PBT5",'Major retrofit'!$S$40,"")))&amp;IF(F46="Scenario1PBT6",'Major retrofit'!$T$40,IF(F46="Scenario2PBT6",'Major retrofit'!$U$40,IF(F46="Scenario3PBT6",'Major retrofit'!$V$40,"")))&amp;IF(F46="Scenario1PBT7",'Major retrofit'!$W$40,IF(F46="Scenario2PBT7",'Major retrofit'!$X$40,IF(F46="Scenario3PBT7",'Major retrofit'!$Y$40,"")))&amp;IF(F46="Scenario1PBT8",'Major retrofit'!$Z$40,IF(F46="Scenario2PBT8",'Major retrofit'!$AA$40,IF(F46="Scenario3PBT8",'Major retrofit'!$AB$40,"")))&amp;IF(F46="Scenario1PBT9",'Major retrofit'!$AC$40,IF(F46="Scenario2PBT9",'Major retrofit'!$AD$40,IF(F46="Scenario3PBT9",'Major retrofit'!$AE$40,"")))&amp;IF(F46="Scenario1PBT10",'Major retrofit'!$AF$40,IF(F46="Scenario2PBT10",'Major retrofit'!$AG$40,IF(F46="Scenario3PBT10",'Major retrofit'!$AH$40,"")))&amp;IF(F46="Scenario1PBT11",'Major retrofit'!$AI$40,IF(F46="Scenario2PBT11",'Major retrofit'!$AJ$40,IF(F46="Scenario3PBT11",'Major retrofit'!$AK$40,"")))&amp;IF(F46="Scenario1PBT12",'Major retrofit'!$AL$40,IF(F46="Scenario2PBT12",'Major retrofit'!$AM$40,IF(F46="Scenario3PBT12",'Major retrofit'!$AN$40,"")))&amp;IF(F46="Scenario1PBT13",'Major retrofit'!$AO$40,IF(F46="Scenario2PBT13",'Major retrofit'!$AP$40,IF(F46="Scenario3PBT13",'Major retrofit'!$AQ$40,"")))&amp;IF(F46="Scenario1PBT14",'Major retrofit'!$AR$40,IF(F46="Scenario2PBT14",'Major retrofit'!$AS$40,IF(F46="Scenario3PBT14",'Major retrofit'!$AT$40,"")))&amp;IF(F46="Scenario1PBT15",'Major retrofit'!$AU$40,IF(F46="Scenario2PBT15",'Major retrofit'!$AV$40,IF(F46="Scenario3PBT15",'Major retrofit'!$AW$40,"")))</f>
        <v/>
      </c>
      <c r="X46" s="117">
        <f t="shared" si="21"/>
        <v>0</v>
      </c>
      <c r="Y46" s="117" t="str">
        <f>IF(F46="Scenario1PBT1",'Major retrofit'!$E$42,IF(F46="Scenario2PBT1",'Major retrofit'!$F$42,IF(F46="Scenario3PBT1",'Major retrofit'!$G$42,"")))&amp;IF(F46="Scenario1PBT2",'Major retrofit'!$H$42,IF(F46="Scenario2PBT2",'Major retrofit'!$I$42,IF(F46="Scenario3PBT2",'Major retrofit'!$J$42,"")))&amp;IF(F46="Scenario1PBT3",'Major retrofit'!$K$42,IF(F46="Scenario2PBT3",'Major retrofit'!$L$42,IF(F46="Scenario3PBT3",'Major retrofit'!$M$42,"")))&amp;IF(F46="Scenario1PBT4",'Major retrofit'!$N$42,IF(F46="Scenario2PBT4",'Major retrofit'!$O$42,IF(F46="Scenario3PBT4",'Major retrofit'!$P$42,"")))&amp;IF(F46="Scenario1PBT5",'Major retrofit'!$Q$42,IF(F46="Scenario2PBT5",'Major retrofit'!$R$42,IF(F46="Scenario3PBT5",'Major retrofit'!$S$42,"")))&amp;IF(F46="Scenario1PBT6",'Major retrofit'!$T$42,IF(F46="Scenario2PBT6",'Major retrofit'!$U$42,IF(F46="Scenario3PBT6",'Major retrofit'!$V$42,"")))&amp;IF(F46="Scenario1PBT7",'Major retrofit'!$W$42,IF(F46="Scenario2PBT7",'Major retrofit'!$X$42,IF(F46="Scenario3PBT7",'Major retrofit'!$Y$42,"")))&amp;IF(F46="Scenario1PBT8",'Major retrofit'!$Z$42,IF(F46="Scenario2PBT8",'Major retrofit'!$AA$42,IF(F46="Scenario3PBT8",'Major retrofit'!$AB$42,"")))&amp;IF(F46="Scenario1PBT9",'Major retrofit'!$AC$42,IF(F46="Scenario2PBT9",'Major retrofit'!$AD$42,IF(F46="Scenario3PBT9",'Major retrofit'!$AE$42,"")))&amp;IF(F46="Scenario1PBT10",'Major retrofit'!$AF$42,IF(F46="Scenario2PBT10",'Major retrofit'!$AG$42,IF(F46="Scenario3PBT10",'Major retrofit'!$AH$42,"")))&amp;IF(F46="Scenario1PBT11",'Major retrofit'!$AI$42,IF(F46="Scenario2PBT11",'Major retrofit'!$AJ$42,IF(F46="Scenario3PBT11",'Major retrofit'!$AK$42,"")))&amp;IF(F46="Scenario1PBT12",'Major retrofit'!$AL$42,IF(F46="Scenario2PBT12",'Major retrofit'!$AM$42,IF(F46="Scenario3PBT12",'Major retrofit'!$AN$42,"")))&amp;IF(F46="Scenario1PBT13",'Major retrofit'!$AO$42,IF(F46="Scenario2PBT13",'Major retrofit'!$AP$42,IF(F46="Scenario3PBT13",'Major retrofit'!$AQ$42,"")))&amp;IF(F46="Scenario1PBT14",'Major retrofit'!$AR$42,IF(F46="Scenario2PBT14",'Major retrofit'!$AS$42,IF(F46="Scenario3PBT14",'Major retrofit'!$AT$42,"")))&amp;IF(F46="Scenario1PBT15",'Major retrofit'!$AU$42,IF(F46="Scenario2PBT15",'Major retrofit'!$AV$42,IF(F46="Scenario3PBT15",'Major retrofit'!$AW$42,"")))</f>
        <v/>
      </c>
      <c r="Z46" s="117">
        <f t="shared" si="22"/>
        <v>0</v>
      </c>
      <c r="AA46" s="178" t="str">
        <f>IF(F46="Scenario1PBT1",'Major retrofit'!$E$101,IF(F46="Scenario2PBT1",'Major retrofit'!$F$101,IF(F46="Scenario3PBT1",'Major retrofit'!$G$101,"")))&amp;IF(F46="Scenario1PBT2",'Major retrofit'!$H$101,IF(F46="Scenario2PBT2",'Major retrofit'!$I$101,IF(F46="Scenario3PBT2",'Major retrofit'!$J$101,"")))&amp;IF(F46="Scenario1PBT3",'Major retrofit'!$K$101,IF(F46="Scenario2PBT3",'Major retrofit'!$L$101,IF(F46="Scenario3PBT3",'Major retrofit'!$M$101,"")))&amp;IF(F46="Scenario1PBT4",'Major retrofit'!$N$101,IF(F46="Scenario2PBT4",'Major retrofit'!$O$101,IF(F46="Scenario3PBT4",'Major retrofit'!$P$101,"")))&amp;IF(F46="Scenario1PBT5",'Major retrofit'!$Q$101,IF(F46="Scenario2PBT5",'Major retrofit'!$R$101,IF(F46="Scenario3PBT5",'Major retrofit'!$S$101,"")))&amp;IF(F46="Scenario1PBT6",'Major retrofit'!$T$101,IF(F46="Scenario2PBT6",'Major retrofit'!$U$101,IF(F46="Scenario3PBT6",'Major retrofit'!$V$101,"")))&amp;IF(F46="Scenario1PBT7",'Major retrofit'!$W$101,IF(F46="Scenario2PBT7",'Major retrofit'!$X$101,IF(F46="Scenario3PBT7",'Major retrofit'!$Y$101,"")))&amp;IF(F46="Scenario1PBT8",'Major retrofit'!$Z$101,IF(F46="Scenario2PBT8",'Major retrofit'!$AA$101,IF(F46="Scenario3PBT8",'Major retrofit'!$AB$101,"")))&amp;IF(F46="Scenario1PBT9",'Major retrofit'!$AC$101,IF(F46="Scenario2PBT9",'Major retrofit'!$AD$101,IF(F46="Scenario3PBT9",'Major retrofit'!$AE$101,"")))&amp;IF(F46="Scenario1PBT10",'Major retrofit'!$AF$101,IF(F46="Scenario2PBT10",'Major retrofit'!$AG$101,IF(F46="Scenario3PBT10",'Major retrofit'!$AH$101,"")))&amp;IF(F46="Scenario1PBT11",'Major retrofit'!$AI$101,IF(F46="Scenario2PBT11",'Major retrofit'!$AJ$101,IF(F46="Scenario3PBT11",'Major retrofit'!$AK$101,"")))&amp;IF(F46="Scenario1PBT12",'Major retrofit'!$AL$101,IF(F46="Scenario2PBT12",'Major retrofit'!$AM$101,IF(F46="Scenario3PBT12",'Major retrofit'!$AN$101,"")))&amp;IF(F46="Scenario1PBT13",'Major retrofit'!$AO$101,IF(F46="Scenario2PBT13",'Major retrofit'!$AP$101,IF(F46="Scenario3PBT13",'Major retrofit'!$AQ$101,"")))&amp;IF(F46="Scenario1PBT14",'Major retrofit'!$AR$101,IF(F46="Scenario2PBT14",'Major retrofit'!$AS$101,IF(F46="Scenario3PBT14",'Major retrofit'!$AT$101,"")))&amp;IF(F46="Scenario1PBT15",'Major retrofit'!$AU$101,IF(F46="Scenario2PBT15",'Major retrofit'!$AV$101,IF(F46="Scenario3PBT15",'Major retrofit'!$AW$101,"")))</f>
        <v/>
      </c>
      <c r="AB46" s="179">
        <f t="shared" si="23"/>
        <v>0</v>
      </c>
      <c r="AC46" s="363" t="str">
        <f t="shared" si="24"/>
        <v/>
      </c>
      <c r="AD46" s="353">
        <f>IF(AC46="",IFERROR('Projection_Base-case'!G47-G46,0),0)</f>
        <v>0</v>
      </c>
      <c r="AE46" s="350">
        <f t="shared" si="25"/>
        <v>0</v>
      </c>
      <c r="AF46" s="361">
        <f>IFERROR(100*AD46/'Projection_Base-case'!G47,0)</f>
        <v>0</v>
      </c>
      <c r="AG46" s="352">
        <f>IF(AC46="",IFERROR('Projection_Base-case'!I47-I46,0),0)</f>
        <v>0</v>
      </c>
      <c r="AH46" s="353">
        <f t="shared" si="26"/>
        <v>0</v>
      </c>
      <c r="AI46" s="361">
        <f>IFERROR(100*AG46/'Projection_Base-case'!I47,0)</f>
        <v>0</v>
      </c>
      <c r="AJ46" s="352">
        <f>IF(AC46="",IFERROR('Projection_Base-case'!K47-K46,0),0)</f>
        <v>0</v>
      </c>
      <c r="AK46" s="353">
        <f t="shared" si="27"/>
        <v>0</v>
      </c>
      <c r="AL46" s="361">
        <f>IFERROR(100*AJ46/'Projection_Base-case'!K47,0)</f>
        <v>0</v>
      </c>
      <c r="AM46" s="352">
        <f>-IF(AC46="",IFERROR('Projection_Base-case'!M47-M46,0),0)</f>
        <v>0</v>
      </c>
      <c r="AN46" s="353">
        <f t="shared" si="28"/>
        <v>0</v>
      </c>
      <c r="AO46" s="354">
        <f>IFERROR(IF('Projection_Base-case'!N47&gt;0,100*AN46/'Projection_Base-case'!N47,100*AN46/N46),0)</f>
        <v>0</v>
      </c>
      <c r="AP46" s="355">
        <f>IF(AC46="",IFERROR('Projection_Base-case'!O47-O46,0),0)</f>
        <v>0</v>
      </c>
      <c r="AQ46" s="356">
        <f t="shared" si="29"/>
        <v>0</v>
      </c>
      <c r="AR46" s="356">
        <f>IFERROR(100*AP46/'Projection_Base-case'!O47,0)</f>
        <v>0</v>
      </c>
      <c r="AS46" s="355">
        <f>IF(AC46="",IFERROR('Projection_Base-case'!Q47-Q46,0),0)</f>
        <v>0</v>
      </c>
      <c r="AT46" s="356">
        <f t="shared" si="30"/>
        <v>0</v>
      </c>
      <c r="AU46" s="356">
        <f>IFERROR(100*AS46/'Projection_Base-case'!Q47,0)</f>
        <v>0</v>
      </c>
      <c r="AV46" s="355">
        <f>IF(AC46="",IFERROR('Projection_Base-case'!S47-S46,0),0)</f>
        <v>0</v>
      </c>
      <c r="AW46" s="356">
        <f t="shared" si="31"/>
        <v>0</v>
      </c>
      <c r="AX46" s="357">
        <f>IFERROR(100*AV46/'Projection_Base-case'!S47,0)</f>
        <v>0</v>
      </c>
      <c r="AY46" s="358">
        <f>IF(AC46="",IFERROR('Projection_Base-case'!U47-U46,0),0)</f>
        <v>0</v>
      </c>
      <c r="AZ46" s="359">
        <f t="shared" si="32"/>
        <v>0</v>
      </c>
      <c r="BA46" s="359">
        <f>IFERROR(100*AY46/'Projection_Base-case'!U47,0)</f>
        <v>0</v>
      </c>
      <c r="BB46" s="358">
        <f>IF(AC46="",IFERROR('Projection_Base-case'!W47-W46,0),0)</f>
        <v>0</v>
      </c>
      <c r="BC46" s="359">
        <f t="shared" si="33"/>
        <v>0</v>
      </c>
      <c r="BD46" s="359">
        <f>IFERROR(100*BB46/'Projection_Base-case'!W47,0)</f>
        <v>0</v>
      </c>
      <c r="BE46" s="358">
        <f>IF(AC46="",IFERROR('Projection_Base-case'!Y47-Y46,0),0)</f>
        <v>0</v>
      </c>
      <c r="BF46" s="359">
        <f t="shared" si="34"/>
        <v>0</v>
      </c>
      <c r="BG46" s="359">
        <f>IFERROR(100*BE46/'Projection_Base-case'!Y47,0)</f>
        <v>0</v>
      </c>
      <c r="BH46" s="359">
        <f t="shared" si="35"/>
        <v>0</v>
      </c>
      <c r="BI46" s="360">
        <f t="shared" si="36"/>
        <v>0</v>
      </c>
    </row>
    <row r="47" spans="1:61">
      <c r="A47" s="205">
        <v>43</v>
      </c>
      <c r="B47" s="347">
        <f>IF('Projection_Base-case'!B48&lt;&gt;"",'Projection_Base-case'!B48,0)</f>
        <v>0</v>
      </c>
      <c r="C47" s="347">
        <f>IF('Projection_Base-case'!C48&lt;&gt;"",'Projection_Base-case'!C48,0)</f>
        <v>0</v>
      </c>
      <c r="D47" s="365">
        <f>IF('Projection_Base-case'!D48&lt;&gt;"",'Projection_Base-case'!D48,0)</f>
        <v>0</v>
      </c>
      <c r="E47" s="322"/>
      <c r="F47" s="367" t="str">
        <f t="shared" si="12"/>
        <v>0</v>
      </c>
      <c r="G47" s="177" t="str">
        <f>IF(F47="Scenario1PBT1",'Major retrofit'!$E$6,IF(F47="Scenario2PBT1",'Major retrofit'!$F$6,IF(F47="Scenario3PBT1",'Major retrofit'!$G$6,"")))&amp;IF(F47="Scenario1PBT2",'Major retrofit'!$H$6,IF(F47="Scenario2PBT2",'Major retrofit'!$I$6,IF(F47="Scenario3PBT2",'Major retrofit'!$J$6,"")))&amp;IF(F47="Scenario1PBT3",'Major retrofit'!$K$6,IF(F47="Scenario2PBT3",'Major retrofit'!$L$6,IF(F47="Scenario3PBT3",'Major retrofit'!$M$6,"")))&amp;IF(F47="Scenario1PBT4",'Major retrofit'!$N$6,IF(F47="Scenario2PBT4",'Major retrofit'!$O$6,IF(F47="Scenario3PBT4",'Major retrofit'!$P$6,"")))&amp;IF(F47="Scenario1PBT5",'Major retrofit'!$Q$6,IF(F47="Scenario2PBT5",'Major retrofit'!$R$6,IF(F47="Scenario3PBT5",'Major retrofit'!$S$6,"")))&amp;IF(F47="Scenario1PBT6",'Major retrofit'!$T$6,IF(F47="Scenario2PBT6",'Major retrofit'!$U$6,IF(F47="Scenario3PBT6",'Major retrofit'!$V$6,"")))&amp;IF(F47="Scenario1PBT7",'Major retrofit'!$W$6,IF(F47="Scenario2PBT7",'Major retrofit'!$X$6,IF(F47="Scenario3PBT7",'Major retrofit'!$Y$6,"")))&amp;IF(F47="Scenario1PBT8",'Major retrofit'!$Z$6,IF(F47="Scenario2PBT8",'Major retrofit'!$AA$6,IF(F47="Scenario3PBT8",'Major retrofit'!$AB$6,"")))&amp;IF(F47="Scenario1PBT9",'Major retrofit'!$AC$6,IF(F47="Scenario2PBT9",'Major retrofit'!$AD$6,IF(F47="Scenario3PBT9",'Major retrofit'!$AE$6,"")))&amp;IF(F47="Scenario1PBT10",'Major retrofit'!$AF$6,IF(F47="Scenario2PBT10",'Major retrofit'!$AG$6,IF(F47="Scenario3PBT10",'Major retrofit'!$AH$6,"")))&amp;IF(F47="Scenario1PBT11",'Major retrofit'!$AI$6,IF(F47="Scenario2PBT11",'Major retrofit'!$AJ$6,IF(F47="Scenario3PBT11",'Major retrofit'!$AK$6,"")))&amp;IF(F47="Scenario1PBT12",'Major retrofit'!$AL$6,IF(F47="Scenario2PBT12",'Major retrofit'!$AM$6,IF(F47="Scenario3PBT12",'Major retrofit'!$AN$6,"")))&amp;IF(F47="Scenario1PBT13",'Major retrofit'!$AO$6,IF(F47="Scenario2PBT13",'Major retrofit'!$AP$6,IF(F47="Scenario3PBT13",'Major retrofit'!$AQ$6,"")))&amp;IF(F47="Scenario1PBT14",'Major retrofit'!$AR$6,IF(F47="Scenario2PBT14",'Major retrofit'!$AS$6,IF(F47="Scenario3PBT14",'Major retrofit'!$AT$6,"")))&amp;IF(F47="Scenario1PBT15",'Major retrofit'!$AU$6,IF(F47="Scenario2PBT15",'Major retrofit'!$AV$6,IF(F47="Scenario3PBT15",'Major retrofit'!$AW$6,"")))</f>
        <v/>
      </c>
      <c r="H47" s="117">
        <f t="shared" si="13"/>
        <v>0</v>
      </c>
      <c r="I47" s="178" t="str">
        <f>IF(F47="Scenario1PBT1",'Major retrofit'!$E$16,IF(F47="Scenario2PBT1",'Major retrofit'!$F$16,IF(F47="Scenario3PBT1",'Major retrofit'!$G$16,"")))&amp;IF(F47="Scenario1PBT2",'Major retrofit'!$H$16,IF(F47="Scenario2PBT2",'Major retrofit'!$I$16,IF(F47="Scenario3PBT2",'Major retrofit'!$J$16,"")))&amp;IF(F47="Scenario1PBT3",'Major retrofit'!$K$16,IF(F47="Scenario2PBT3",'Major retrofit'!$L$16,IF(F47="Scenario3PBT3",'Major retrofit'!$M$16,"")))&amp;IF(F47="Scenario1PBT4",'Major retrofit'!$N$16,IF(F47="Scenario2PBT4",'Major retrofit'!$O$16,IF(F47="Scenario3PBT4",'Major retrofit'!$P$16,"")))&amp;IF(F47="Scenario1PBT5",'Major retrofit'!$Q$16,IF(F47="Scenario2PBT5",'Major retrofit'!$R$16,IF(F47="Scenario3PBT5",'Major retrofit'!$S$16,"")))&amp;IF(F47="Scenario1PBT6",'Major retrofit'!$T$16,IF(F47="Scenario2PBT6",'Major retrofit'!$U$16,IF(F47="Scenario3PBT6",'Major retrofit'!$V$16,"")))&amp;IF(F47="Scenario1PBT7",'Major retrofit'!$W$16,IF(F47="Scenario2PBT7",'Major retrofit'!$X$16,IF(F47="Scenario3PBT7",'Major retrofit'!$Y$16,"")))&amp;IF(F47="Scenario1PBT8",'Major retrofit'!$Z$16,IF(F47="Scenario2PBT8",'Major retrofit'!$AA$16,IF(F47="Scenario3PBT8",'Major retrofit'!$AB$16,"")))&amp;IF(F47="Scenario1PBT9",'Major retrofit'!$AC$16,IF(F47="Scenario2PBT9",'Major retrofit'!$AD$16,IF(F47="Scenario3PBT9",'Major retrofit'!$AE$16,"")))&amp;IF(F47="Scenario1PBT10",'Major retrofit'!$AF$16,IF(F47="Scenario2PBT10",'Major retrofit'!$AG$16,IF(F47="Scenario3PBT10",'Major retrofit'!$AH$16,"")))&amp;IF(F47="Scenario1PBT11",'Major retrofit'!$AI$16,IF(F47="Scenario2PBT11",'Major retrofit'!$AJ$16,IF(F47="Scenario3PBT11",'Major retrofit'!$AK$16,"")))&amp;IF(F47="Scenario1PBT12",'Major retrofit'!$AL$16,IF(F47="Scenario2PBT12",'Major retrofit'!$AM$16,IF(F47="Scenario3PBT12",'Major retrofit'!$AN$16,"")))&amp;IF(F47="Scenario1PBT13",'Major retrofit'!$AO$16,IF(F47="Scenario2PBT13",'Major retrofit'!$AP$16,IF(F47="Scenario3PBT13",'Major retrofit'!$AQ$16,"")))&amp;IF(F47="Scenario1PBT14",'Major retrofit'!$AR$16,IF(F47="Scenario2PBT14",'Major retrofit'!$AS$16,IF(F47="Scenario3PBT14",'Major retrofit'!$AT$16,"")))&amp;IF(F47="Scenario1PBT15",'Major retrofit'!$AU$16,IF(F47="Scenario2PBT15",'Major retrofit'!$AV$16,IF(F47="Scenario3PBT15",'Major retrofit'!$AW$16,"")))</f>
        <v/>
      </c>
      <c r="J47" s="117">
        <f t="shared" si="14"/>
        <v>0</v>
      </c>
      <c r="K47" s="117" t="str">
        <f>IF(F47="Scenario1PBT1",'Major retrofit'!$E$18,IF(F47="Scenario2PBT1",'Major retrofit'!$F$18,IF(F47="Scenario3PBT1",'Major retrofit'!$G$18,"")))&amp;IF(F47="Scenario1PBT2",'Major retrofit'!$H$18,IF(F47="Scenario2PBT2",'Major retrofit'!$I$18,IF(F47="Scenario3PBT2",'Major retrofit'!$J$18,"")))&amp;IF(F47="Scenario1PBT3",'Major retrofit'!$K$18,IF(F47="Scenario2PBT3",'Major retrofit'!$L$18,IF(F47="Scenario3PBT3",'Major retrofit'!$M$18,"")))&amp;IF(F47="Scenario1PBT4",'Major retrofit'!$N$18,IF(F47="Scenario2PBT4",'Major retrofit'!$O$18,IF(F47="Scenario3PBT4",'Major retrofit'!$P$18,"")))&amp;IF(F47="Scenario1PBT5",'Major retrofit'!$Q$18,IF(F47="Scenario2PBT5",'Major retrofit'!$R$18,IF(F47="Scenario3PBT5",'Major retrofit'!$S$18,"")))&amp;IF(F47="Scenario1PBT6",'Major retrofit'!$T$18,IF(F47="Scenario2PBT6",'Major retrofit'!$U$18,IF(F47="Scenario3PBT6",'Major retrofit'!$V$18,"")))&amp;IF(F47="Scenario1PBT7",'Major retrofit'!$W$18,IF(F47="Scenario2PBT7",'Major retrofit'!$X$18,IF(F47="Scenario3PBT7",'Major retrofit'!$Y$18,"")))&amp;IF(F47="Scenario1PBT8",'Major retrofit'!$Z$18,IF(F47="Scenario2PBT8",'Major retrofit'!$AA$18,IF(F47="Scenario3PBT8",'Major retrofit'!$AB$18,"")))&amp;IF(F47="Scenario1PBT9",'Major retrofit'!$AC$18,IF(F47="Scenario2PBT9",'Major retrofit'!$AD$18,IF(F47="Scenario3PBT9",'Major retrofit'!$AE$18,"")))&amp;IF(F47="Scenario1PBT10",'Major retrofit'!$AF$18,IF(F47="Scenario2PBT10",'Major retrofit'!$AG$18,IF(F47="Scenario3PBT10",'Major retrofit'!$AH$18,"")))&amp;IF(F47="Scenario1PBT11",'Major retrofit'!$AI$18,IF(F47="Scenario2PBT11",'Major retrofit'!$AJ$18,IF(F47="Scenario3PBT11",'Major retrofit'!$AK$18,"")))&amp;IF(F47="Scenario1PBT12",'Major retrofit'!$AL$18,IF(F47="Scenario2PBT12",'Major retrofit'!$AM$18,IF(F47="Scenario3PBT12",'Major retrofit'!$AN$18,"")))&amp;IF(F47="Scenario1PBT13",'Major retrofit'!$AO$18,IF(F47="Scenario2PBT13",'Major retrofit'!$AP$18,IF(F47="Scenario3PBT13",'Major retrofit'!$AQ$18,"")))&amp;IF(F47="Scenario1PBT14",'Major retrofit'!$AR$18,IF(F47="Scenario2PBT14",'Major retrofit'!$AS$18,IF(F47="Scenario3PBT14",'Major retrofit'!$AT$18,"")))&amp;IF(F47="Scenario1PBT15",'Major retrofit'!$AU$18,IF(F47="Scenario2PBT15",'Major retrofit'!$AV$18,IF(F47="Scenario3PBT15",'Major retrofit'!$AW$18,"")))</f>
        <v/>
      </c>
      <c r="L47" s="117">
        <f t="shared" si="15"/>
        <v>0</v>
      </c>
      <c r="M47" s="117" t="str">
        <f>IF(F47="Scenario1PBT1",'Major retrofit'!$E$20,IF(F47="Scenario2PBT1",'Major retrofit'!$F$20,IF(F47="Scenario3PBT1",'Major retrofit'!$G$20,"")))&amp;IF(F47="Scenario1PBT2",'Major retrofit'!$H$20,IF(F47="Scenario2PBT2",'Major retrofit'!$I$20,IF(F47="Scenario3PBT2",'Major retrofit'!$J$20,"")))&amp;IF(F47="Scenario1PBT3",'Major retrofit'!$K$20,IF(F47="Scenario2PBT3",'Major retrofit'!$L$20,IF(F47="Scenario3PBT3",'Major retrofit'!$M$20,"")))&amp;IF(F47="Scenario1PBT4",'Major retrofit'!$N$20,IF(F47="Scenario2PBT4",'Major retrofit'!$O$20,IF(F47="Scenario3PBT4",'Major retrofit'!$P$20,"")))&amp;IF(F47="Scenario1PBT5",'Major retrofit'!$Q$20,IF(F47="Scenario2PBT5",'Major retrofit'!$R$20,IF(F47="Scenario3PBT5",'Major retrofit'!$S$20,"")))&amp;IF(F47="Scenario1PBT6",'Major retrofit'!$T$20,IF(F47="Scenario2PBT6",'Major retrofit'!$U$20,IF(F47="Scenario3PBT6",'Major retrofit'!$V$20,"")))&amp;IF(F47="Scenario1PBT7",'Major retrofit'!$W$20,IF(F47="Scenario2PBT7",'Major retrofit'!$X$20,IF(F47="Scenario3PBT7",'Major retrofit'!$Y$20,"")))&amp;IF(F47="Scenario1PBT8",'Major retrofit'!$Z$20,IF(F47="Scenario2PBT8",'Major retrofit'!$AA$20,IF(F47="Scenario3PBT8",'Major retrofit'!$AB$20,"")))&amp;IF(F47="Scenario1PBT9",'Major retrofit'!$AC$20,IF(F47="Scenario2PBT9",'Major retrofit'!$AD$20,IF(F47="Scenario3PBT9",'Major retrofit'!$AE$20,"")))&amp;IF(F47="Scenario1PBT10",'Major retrofit'!$AF$20,IF(F47="Scenario2PBT10",'Major retrofit'!$AG$20,IF(F47="Scenario3PBT10",'Major retrofit'!$AH$20,"")))&amp;IF(F47="Scenario1PBT11",'Major retrofit'!$AI$20,IF(F47="Scenario2PBT11",'Major retrofit'!$AJ$20,IF(F47="Scenario3PBT11",'Major retrofit'!$AK$20,"")))&amp;IF(F47="Scenario1PBT12",'Major retrofit'!$AL$20,IF(F47="Scenario2PBT12",'Major retrofit'!$AM$20,IF(F47="Scenario3PBT12",'Major retrofit'!$AN$20,"")))&amp;IF(F47="Scenario1PBT13",'Major retrofit'!$AO$20,IF(F47="Scenario2PBT13",'Major retrofit'!$AP$20,IF(F47="Scenario3PBT13",'Major retrofit'!$AQ$20,"")))&amp;IF(F47="Scenario1PBT14",'Major retrofit'!$AR$20,IF(F47="Scenario2PBT14",'Major retrofit'!$AS$20,IF(F47="Scenario3PBT14",'Major retrofit'!$AT$20,"")))&amp;IF(F47="Scenario1PBT15",'Major retrofit'!$AU$20,IF(F47="Scenario2PBT15",'Major retrofit'!$AV$20,IF(F47="Scenario3PBT15",'Major retrofit'!$AW$20,"")))</f>
        <v/>
      </c>
      <c r="N47" s="118">
        <f t="shared" si="16"/>
        <v>0</v>
      </c>
      <c r="O47" s="206" t="str">
        <f>IF(F47="Scenario1PBT1",'Major retrofit'!$E$23,IF(F47="Scenario2PBT1",'Major retrofit'!$F$23,IF(F47="Scenario3PBT1",'Major retrofit'!$G$23,"")))&amp;IF(F47="Scenario1PBT2",'Major retrofit'!$H$23,IF(F47="Scenario2PBT2",'Major retrofit'!$I$23,IF(F47="Scenario3PBT2",'Major retrofit'!$J$23,"")))&amp;IF(F47="Scenario1PBT3",'Major retrofit'!$K$23,IF(F47="Scenario2PBT3",'Major retrofit'!$L$23,IF(F47="Scenario3PBT3",'Major retrofit'!$M$23,"")))&amp;IF(F47="Scenario1PBT4",'Major retrofit'!$N$23,IF(F47="Scenario2PBT4",'Major retrofit'!$O$23,IF(F47="Scenario3PBT4",'Major retrofit'!$P$23,"")))&amp;IF(F47="Scenario1PBT5",'Major retrofit'!$Q$23,IF(F47="Scenario2PBT5",'Major retrofit'!$R$23,IF(F47="Scenario3PBT5",'Major retrofit'!$S$23,"")))&amp;IF(F47="Scenario1PBT6",'Major retrofit'!$T$23,IF(F47="Scenario2PBT6",'Major retrofit'!$U$23,IF(F47="Scenario3PBT6",'Major retrofit'!$V$23,"")))&amp;IF(F47="Scenario1PBT7",'Major retrofit'!$W$23,IF(F47="Scenario2PBT7",'Major retrofit'!$X$23,IF(F47="Scenario3PBT7",'Major retrofit'!$Y$23,"")))&amp;IF(F47="Scenario1PBT8",'Major retrofit'!$Z$23,IF(F47="Scenario2PBT8",'Major retrofit'!$AA$23,IF(F47="Scenario3PBT8",'Major retrofit'!$AB$23,"")))&amp;IF(F47="Scenario1PBT9",'Major retrofit'!$AC$23,IF(F47="Scenario2PBT9",'Major retrofit'!$AD$23,IF(F47="Scenario3PBT9",'Major retrofit'!$AE$23,"")))&amp;IF(F47="Scenario1PBT10",'Major retrofit'!$AF$23,IF(F47="Scenario2PBT10",'Major retrofit'!$AG$23,IF(F47="Scenario3PBT10",'Major retrofit'!$AH$23,"")))&amp;IF(F47="Scenario1PBT11",'Major retrofit'!$AI$23,IF(F47="Scenario2PBT11",'Major retrofit'!$AJ$23,IF(F47="Scenario3PBT11",'Major retrofit'!$AK$23,"")))&amp;IF(F47="Scenario1PBT12",'Major retrofit'!$AL$23,IF(F47="Scenario2PBT12",'Major retrofit'!$AM$23,IF(F47="Scenario3PBT12",'Major retrofit'!$AN$23,"")))&amp;IF(F47="Scenario1PBT13",'Major retrofit'!$AO$23,IF(F47="Scenario2PBT13",'Major retrofit'!$AP$23,IF(F47="Scenario3PBT13",'Major retrofit'!$AQ$23,"")))&amp;IF(F47="Scenario1PBT14",'Major retrofit'!$AR$23,IF(F47="Scenario2PBT14",'Major retrofit'!$AS$23,IF(F47="Scenario3PBT14",'Major retrofit'!$AT$23,"")))&amp;IF(F47="Scenario1PBT15",'Major retrofit'!$AU$23,IF(F47="Scenario2PBT15",'Major retrofit'!$AV$23,IF(F47="Scenario3PBT15",'Major retrofit'!$AW$23,"")))</f>
        <v/>
      </c>
      <c r="P47" s="117">
        <f t="shared" si="17"/>
        <v>0</v>
      </c>
      <c r="Q47" s="117" t="str">
        <f>IF(F47="Scenario1PBT1",'Major retrofit'!$E$25,IF(F47="Scenario2PBT1",'Major retrofit'!$F$25,IF(F47="Scenario3PBT1",'Major retrofit'!$G$25,"")))&amp;IF(F47="Scenario1PBT2",'Major retrofit'!$H$25,IF(F47="Scenario2PBT2",'Major retrofit'!$I$25,IF(F47="Scenario3PBT2",'Major retrofit'!$J$25,"")))&amp;IF(F47="Scenario1PBT3",'Major retrofit'!$K$25,IF(F47="Scenario2PBT3",'Major retrofit'!$L$25,IF(F47="Scenario3PBT3",'Major retrofit'!$M$25,"")))&amp;IF(F47="Scenario1PBT4",'Major retrofit'!$N$25,IF(F47="Scenario2PBT4",'Major retrofit'!$O$25,IF(F47="Scenario3PBT4",'Major retrofit'!$P$25,"")))&amp;IF(F47="Scenario1PBT5",'Major retrofit'!$Q$25,IF(F47="Scenario2PBT5",'Major retrofit'!$R$25,IF(F47="Scenario3PBT5",'Major retrofit'!$S$25,"")))&amp;IF(F47="Scenario1PBT6",'Major retrofit'!$T$25,IF(F47="Scenario2PBT6",'Major retrofit'!$U$25,IF(F47="Scenario3PBT6",'Major retrofit'!$V$25,"")))&amp;IF(F47="Scenario1PBT7",'Major retrofit'!$W$25,IF(F47="Scenario2PBT7",'Major retrofit'!$X$25,IF(F47="Scenario3PBT7",'Major retrofit'!$Y$25,"")))&amp;IF(F47="Scenario1PBT8",'Major retrofit'!$Z$25,IF(F47="Scenario2PBT8",'Major retrofit'!$AA$25,IF(F47="Scenario3PBT8",'Major retrofit'!$AB$25,"")))&amp;IF(F47="Scenario1PBT9",'Major retrofit'!$AC$25,IF(F47="Scenario2PBT9",'Major retrofit'!$AD$25,IF(F47="Scenario3PBT9",'Major retrofit'!$AE$25,"")))&amp;IF(F47="Scenario1PBT10",'Major retrofit'!$AF$25,IF(F47="Scenario2PBT10",'Major retrofit'!$AG$25,IF(F47="Scenario3PBT10",'Major retrofit'!$AH$25,"")))&amp;IF(F47="Scenario1PBT11",'Major retrofit'!$AI$25,IF(F47="Scenario2PBT11",'Major retrofit'!$AJ$25,IF(F47="Scenario3PBT11",'Major retrofit'!$AK$25,"")))&amp;IF(F47="Scenario1PBT12",'Major retrofit'!$AL$25,IF(F47="Scenario2PBT12",'Major retrofit'!$AM$25,IF(F47="Scenario3PBT12",'Major retrofit'!$AN$25,"")))&amp;IF(F47="Scenario1PBT13",'Major retrofit'!$AO$25,IF(F47="Scenario2PBT13",'Major retrofit'!$AP$25,IF(F47="Scenario3PBT13",'Major retrofit'!$AQ$25,"")))&amp;IF(F47="Scenario1PBT14",'Major retrofit'!$AR$25,IF(F47="Scenario2PBT14",'Major retrofit'!$AS$25,IF(F47="Scenario3PBT14",'Major retrofit'!$AT$25,"")))&amp;IF(F47="Scenario1PBT15",'Major retrofit'!$AU$25,IF(F47="Scenario2PBT15",'Major retrofit'!$AV$25,IF(F47="Scenario3PBT15",'Major retrofit'!$AW$25,"")))</f>
        <v/>
      </c>
      <c r="R47" s="117">
        <f t="shared" si="18"/>
        <v>0</v>
      </c>
      <c r="S47" s="117" t="str">
        <f>IF(F47="Scenario1PBT1",'Major retrofit'!$E$27,IF(F47="Scenario2PBT1",'Major retrofit'!$F$27,IF(F47="Scenario3PBT1",'Major retrofit'!$G$27,"")))&amp;IF(F47="Scenario1PBT2",'Major retrofit'!$H$27,IF(F47="Scenario2PBT2",'Major retrofit'!$I$27,IF(F47="Scenario3PBT2",'Major retrofit'!$J$27,"")))&amp;IF(F47="Scenario1PBT3",'Major retrofit'!$K$27,IF(F47="Scenario2PBT3",'Major retrofit'!$L$27,IF(F47="Scenario3PBT3",'Major retrofit'!$M$27,"")))&amp;IF(F47="Scenario1PBT4",'Major retrofit'!$N$27,IF(F47="Scenario2PBT4",'Major retrofit'!$O$27,IF(F47="Scenario3PBT4",'Major retrofit'!$P$27,"")))&amp;IF(F47="Scenario1PBT5",'Major retrofit'!$Q$27,IF(F47="Scenario2PBT5",'Major retrofit'!$R$27,IF(F47="Scenario3PBT5",'Major retrofit'!$S$27,"")))&amp;IF(F47="Scenario1PBT6",'Major retrofit'!$T$27,IF(F47="Scenario2PBT6",'Major retrofit'!$U$27,IF(F47="Scenario3PBT6",'Major retrofit'!$V$27,"")))&amp;IF(F47="Scenario1PBT7",'Major retrofit'!$W$27,IF(F47="Scenario2PBT7",'Major retrofit'!$X$27,IF(F47="Scenario3PBT7",'Major retrofit'!$Y$27,"")))&amp;IF(F47="Scenario1PBT8",'Major retrofit'!$Z$27,IF(F47="Scenario2PBT8",'Major retrofit'!$AA$27,IF(F47="Scenario3PBT8",'Major retrofit'!$AB$27,"")))&amp;IF(F47="Scenario1PBT9",'Major retrofit'!$AC$27,IF(F47="Scenario2PBT9",'Major retrofit'!$AD$27,IF(F47="Scenario3PBT9",'Major retrofit'!$AE$27,"")))&amp;IF(F47="Scenario1PBT10",'Major retrofit'!$AF$27,IF(F47="Scenario2PBT10",'Major retrofit'!$AG$27,IF(F47="Scenario3PBT10",'Major retrofit'!$AH$27,"")))&amp;IF(F47="Scenario1PBT11",'Major retrofit'!$AI$27,IF(F47="Scenario2PBT11",'Major retrofit'!$AJ$27,IF(F47="Scenario3PBT11",'Major retrofit'!$AK$27,"")))&amp;IF(F47="Scenario1PBT12",'Major retrofit'!$AL$27,IF(F47="Scenario2PBT12",'Major retrofit'!$AM$27,IF(F47="Scenario3PBT12",'Major retrofit'!$AN$27,"")))&amp;IF(F47="Scenario1PBT13",'Major retrofit'!$AO$27,IF(F47="Scenario2PBT13",'Major retrofit'!$AP$27,IF(F47="Scenario3PBT13",'Major retrofit'!$AQ$27,"")))&amp;IF(F47="Scenario1PBT14",'Major retrofit'!$AR$27,IF(F47="Scenario2PBT14",'Major retrofit'!$AS$27,IF(F47="Scenario3PBT14",'Major retrofit'!$AT$27,"")))&amp;IF(F47="Scenario1PBT15",'Major retrofit'!$AU$27,IF(F47="Scenario2PBT15",'Major retrofit'!$AV$27,IF(F47="Scenario3PBT15",'Major retrofit'!$AW$27,"")))</f>
        <v/>
      </c>
      <c r="T47" s="207">
        <f t="shared" si="19"/>
        <v>0</v>
      </c>
      <c r="U47" s="206" t="str">
        <f>IF(F47="Scenario1PBT1",'Major retrofit'!$E$38,IF(F47="Scenario2PBT1",'Major retrofit'!$F$38,IF(F47="Scenario3PBT1",'Major retrofit'!$G$38,"")))&amp;IF(F47="Scenario1PBT2",'Major retrofit'!$H$38,IF(F47="Scenario2PBT2",'Major retrofit'!$I$38,IF(F47="Scenario3PBT2",'Major retrofit'!$J$38,"")))&amp;IF(F47="Scenario1PBT3",'Major retrofit'!$K$38,IF(F47="Scenario2PBT3",'Major retrofit'!$L$38,IF(F47="Scenario3PBT3",'Major retrofit'!$M$38,"")))&amp;IF(F47="Scenario1PBT4",'Major retrofit'!$N$38,IF(F47="Scenario2PBT4",'Major retrofit'!$O$38,IF(F47="Scenario3PBT4",'Major retrofit'!$P$38,"")))&amp;IF(F47="Scenario1PBT5",'Major retrofit'!$Q$38,IF(F47="Scenario2PBT5",'Major retrofit'!$R$38,IF(F47="Scenario3PBT5",'Major retrofit'!$S$38,"")))&amp;IF(F47="Scenario1PBT6",'Major retrofit'!$T$38,IF(F47="Scenario2PBT6",'Major retrofit'!$U$38,IF(F47="Scenario3PBT6",'Major retrofit'!$V$38,"")))&amp;IF(F47="Scenario1PBT7",'Major retrofit'!$W$38,IF(F47="Scenario2PBT7",'Major retrofit'!$X$38,IF(F47="Scenario3PBT7",'Major retrofit'!$Y$38,"")))&amp;IF(F47="Scenario1PBT8",'Major retrofit'!$Z$38,IF(F47="Scenario2PBT8",'Major retrofit'!$AA$38,IF(F47="Scenario3PBT8",'Major retrofit'!$AB$38,"")))&amp;IF(F47="Scenario1PBT9",'Major retrofit'!$AC$38,IF(F47="Scenario2PBT9",'Major retrofit'!$AD$38,IF(F47="Scenario3PBT9",'Major retrofit'!$AE$38,"")))&amp;IF(F47="Scenario1PBT10",'Major retrofit'!$AF$38,IF(F47="Scenario2PBT10",'Major retrofit'!$AG$38,IF(F47="Scenario3PBT10",'Major retrofit'!$AH$38,"")))&amp;IF(F47="Scenario1PBT11",'Major retrofit'!$AI$38,IF(F47="Scenario2PBT11",'Major retrofit'!$AJ$38,IF(F47="Scenario3PBT11",'Major retrofit'!$AK$38,"")))&amp;IF(F47="Scenario1PBT12",'Major retrofit'!$AL$38,IF(F47="Scenario2PBT12",'Major retrofit'!$AM$38,IF(F47="Scenario3PBT12",'Major retrofit'!$AN$38,"")))&amp;IF(F47="Scenario1PBT13",'Major retrofit'!$AO$38,IF(F47="Scenario2PBT13",'Major retrofit'!$AP$38,IF(F47="Scenario3PBT13",'Major retrofit'!$AQ$38,"")))&amp;IF(F47="Scenario1PBT14",'Major retrofit'!$AR$38,IF(F47="Scenario2PBT14",'Major retrofit'!$AS$38,IF(F47="Scenario3PBT14",'Major retrofit'!$AT$38,"")))&amp;IF(F47="Scenario1PBT15",'Major retrofit'!$AU$38,IF(F47="Scenario2PBT15",'Major retrofit'!$AV$38,IF(F47="Scenario3PBT15",'Major retrofit'!$AW$38,"")))</f>
        <v/>
      </c>
      <c r="V47" s="117">
        <f t="shared" si="20"/>
        <v>0</v>
      </c>
      <c r="W47" s="117" t="str">
        <f>IF(F47="Scenario1PBT1",'Major retrofit'!$E$40,IF(F47="Scenario2PBT1",'Major retrofit'!$F$40,IF(F47="Scenario3PBT1",'Major retrofit'!$G$40,"")))&amp;IF(F47="Scenario1PBT2",'Major retrofit'!$H$40,IF(F47="Scenario2PBT2",'Major retrofit'!$I$40,IF(F47="Scenario3PBT2",'Major retrofit'!$J$40,"")))&amp;IF(F47="Scenario1PBT3",'Major retrofit'!$K$40,IF(F47="Scenario2PBT3",'Major retrofit'!$L$40,IF(F47="Scenario3PBT3",'Major retrofit'!$M$40,"")))&amp;IF(F47="Scenario1PBT4",'Major retrofit'!$N$40,IF(F47="Scenario2PBT4",'Major retrofit'!$O$40,IF(F47="Scenario3PBT4",'Major retrofit'!$P$40,"")))&amp;IF(F47="Scenario1PBT5",'Major retrofit'!$Q$40,IF(F47="Scenario2PBT5",'Major retrofit'!$R$40,IF(F47="Scenario3PBT5",'Major retrofit'!$S$40,"")))&amp;IF(F47="Scenario1PBT6",'Major retrofit'!$T$40,IF(F47="Scenario2PBT6",'Major retrofit'!$U$40,IF(F47="Scenario3PBT6",'Major retrofit'!$V$40,"")))&amp;IF(F47="Scenario1PBT7",'Major retrofit'!$W$40,IF(F47="Scenario2PBT7",'Major retrofit'!$X$40,IF(F47="Scenario3PBT7",'Major retrofit'!$Y$40,"")))&amp;IF(F47="Scenario1PBT8",'Major retrofit'!$Z$40,IF(F47="Scenario2PBT8",'Major retrofit'!$AA$40,IF(F47="Scenario3PBT8",'Major retrofit'!$AB$40,"")))&amp;IF(F47="Scenario1PBT9",'Major retrofit'!$AC$40,IF(F47="Scenario2PBT9",'Major retrofit'!$AD$40,IF(F47="Scenario3PBT9",'Major retrofit'!$AE$40,"")))&amp;IF(F47="Scenario1PBT10",'Major retrofit'!$AF$40,IF(F47="Scenario2PBT10",'Major retrofit'!$AG$40,IF(F47="Scenario3PBT10",'Major retrofit'!$AH$40,"")))&amp;IF(F47="Scenario1PBT11",'Major retrofit'!$AI$40,IF(F47="Scenario2PBT11",'Major retrofit'!$AJ$40,IF(F47="Scenario3PBT11",'Major retrofit'!$AK$40,"")))&amp;IF(F47="Scenario1PBT12",'Major retrofit'!$AL$40,IF(F47="Scenario2PBT12",'Major retrofit'!$AM$40,IF(F47="Scenario3PBT12",'Major retrofit'!$AN$40,"")))&amp;IF(F47="Scenario1PBT13",'Major retrofit'!$AO$40,IF(F47="Scenario2PBT13",'Major retrofit'!$AP$40,IF(F47="Scenario3PBT13",'Major retrofit'!$AQ$40,"")))&amp;IF(F47="Scenario1PBT14",'Major retrofit'!$AR$40,IF(F47="Scenario2PBT14",'Major retrofit'!$AS$40,IF(F47="Scenario3PBT14",'Major retrofit'!$AT$40,"")))&amp;IF(F47="Scenario1PBT15",'Major retrofit'!$AU$40,IF(F47="Scenario2PBT15",'Major retrofit'!$AV$40,IF(F47="Scenario3PBT15",'Major retrofit'!$AW$40,"")))</f>
        <v/>
      </c>
      <c r="X47" s="117">
        <f t="shared" si="21"/>
        <v>0</v>
      </c>
      <c r="Y47" s="117" t="str">
        <f>IF(F47="Scenario1PBT1",'Major retrofit'!$E$42,IF(F47="Scenario2PBT1",'Major retrofit'!$F$42,IF(F47="Scenario3PBT1",'Major retrofit'!$G$42,"")))&amp;IF(F47="Scenario1PBT2",'Major retrofit'!$H$42,IF(F47="Scenario2PBT2",'Major retrofit'!$I$42,IF(F47="Scenario3PBT2",'Major retrofit'!$J$42,"")))&amp;IF(F47="Scenario1PBT3",'Major retrofit'!$K$42,IF(F47="Scenario2PBT3",'Major retrofit'!$L$42,IF(F47="Scenario3PBT3",'Major retrofit'!$M$42,"")))&amp;IF(F47="Scenario1PBT4",'Major retrofit'!$N$42,IF(F47="Scenario2PBT4",'Major retrofit'!$O$42,IF(F47="Scenario3PBT4",'Major retrofit'!$P$42,"")))&amp;IF(F47="Scenario1PBT5",'Major retrofit'!$Q$42,IF(F47="Scenario2PBT5",'Major retrofit'!$R$42,IF(F47="Scenario3PBT5",'Major retrofit'!$S$42,"")))&amp;IF(F47="Scenario1PBT6",'Major retrofit'!$T$42,IF(F47="Scenario2PBT6",'Major retrofit'!$U$42,IF(F47="Scenario3PBT6",'Major retrofit'!$V$42,"")))&amp;IF(F47="Scenario1PBT7",'Major retrofit'!$W$42,IF(F47="Scenario2PBT7",'Major retrofit'!$X$42,IF(F47="Scenario3PBT7",'Major retrofit'!$Y$42,"")))&amp;IF(F47="Scenario1PBT8",'Major retrofit'!$Z$42,IF(F47="Scenario2PBT8",'Major retrofit'!$AA$42,IF(F47="Scenario3PBT8",'Major retrofit'!$AB$42,"")))&amp;IF(F47="Scenario1PBT9",'Major retrofit'!$AC$42,IF(F47="Scenario2PBT9",'Major retrofit'!$AD$42,IF(F47="Scenario3PBT9",'Major retrofit'!$AE$42,"")))&amp;IF(F47="Scenario1PBT10",'Major retrofit'!$AF$42,IF(F47="Scenario2PBT10",'Major retrofit'!$AG$42,IF(F47="Scenario3PBT10",'Major retrofit'!$AH$42,"")))&amp;IF(F47="Scenario1PBT11",'Major retrofit'!$AI$42,IF(F47="Scenario2PBT11",'Major retrofit'!$AJ$42,IF(F47="Scenario3PBT11",'Major retrofit'!$AK$42,"")))&amp;IF(F47="Scenario1PBT12",'Major retrofit'!$AL$42,IF(F47="Scenario2PBT12",'Major retrofit'!$AM$42,IF(F47="Scenario3PBT12",'Major retrofit'!$AN$42,"")))&amp;IF(F47="Scenario1PBT13",'Major retrofit'!$AO$42,IF(F47="Scenario2PBT13",'Major retrofit'!$AP$42,IF(F47="Scenario3PBT13",'Major retrofit'!$AQ$42,"")))&amp;IF(F47="Scenario1PBT14",'Major retrofit'!$AR$42,IF(F47="Scenario2PBT14",'Major retrofit'!$AS$42,IF(F47="Scenario3PBT14",'Major retrofit'!$AT$42,"")))&amp;IF(F47="Scenario1PBT15",'Major retrofit'!$AU$42,IF(F47="Scenario2PBT15",'Major retrofit'!$AV$42,IF(F47="Scenario3PBT15",'Major retrofit'!$AW$42,"")))</f>
        <v/>
      </c>
      <c r="Z47" s="117">
        <f t="shared" si="22"/>
        <v>0</v>
      </c>
      <c r="AA47" s="178" t="str">
        <f>IF(F47="Scenario1PBT1",'Major retrofit'!$E$101,IF(F47="Scenario2PBT1",'Major retrofit'!$F$101,IF(F47="Scenario3PBT1",'Major retrofit'!$G$101,"")))&amp;IF(F47="Scenario1PBT2",'Major retrofit'!$H$101,IF(F47="Scenario2PBT2",'Major retrofit'!$I$101,IF(F47="Scenario3PBT2",'Major retrofit'!$J$101,"")))&amp;IF(F47="Scenario1PBT3",'Major retrofit'!$K$101,IF(F47="Scenario2PBT3",'Major retrofit'!$L$101,IF(F47="Scenario3PBT3",'Major retrofit'!$M$101,"")))&amp;IF(F47="Scenario1PBT4",'Major retrofit'!$N$101,IF(F47="Scenario2PBT4",'Major retrofit'!$O$101,IF(F47="Scenario3PBT4",'Major retrofit'!$P$101,"")))&amp;IF(F47="Scenario1PBT5",'Major retrofit'!$Q$101,IF(F47="Scenario2PBT5",'Major retrofit'!$R$101,IF(F47="Scenario3PBT5",'Major retrofit'!$S$101,"")))&amp;IF(F47="Scenario1PBT6",'Major retrofit'!$T$101,IF(F47="Scenario2PBT6",'Major retrofit'!$U$101,IF(F47="Scenario3PBT6",'Major retrofit'!$V$101,"")))&amp;IF(F47="Scenario1PBT7",'Major retrofit'!$W$101,IF(F47="Scenario2PBT7",'Major retrofit'!$X$101,IF(F47="Scenario3PBT7",'Major retrofit'!$Y$101,"")))&amp;IF(F47="Scenario1PBT8",'Major retrofit'!$Z$101,IF(F47="Scenario2PBT8",'Major retrofit'!$AA$101,IF(F47="Scenario3PBT8",'Major retrofit'!$AB$101,"")))&amp;IF(F47="Scenario1PBT9",'Major retrofit'!$AC$101,IF(F47="Scenario2PBT9",'Major retrofit'!$AD$101,IF(F47="Scenario3PBT9",'Major retrofit'!$AE$101,"")))&amp;IF(F47="Scenario1PBT10",'Major retrofit'!$AF$101,IF(F47="Scenario2PBT10",'Major retrofit'!$AG$101,IF(F47="Scenario3PBT10",'Major retrofit'!$AH$101,"")))&amp;IF(F47="Scenario1PBT11",'Major retrofit'!$AI$101,IF(F47="Scenario2PBT11",'Major retrofit'!$AJ$101,IF(F47="Scenario3PBT11",'Major retrofit'!$AK$101,"")))&amp;IF(F47="Scenario1PBT12",'Major retrofit'!$AL$101,IF(F47="Scenario2PBT12",'Major retrofit'!$AM$101,IF(F47="Scenario3PBT12",'Major retrofit'!$AN$101,"")))&amp;IF(F47="Scenario1PBT13",'Major retrofit'!$AO$101,IF(F47="Scenario2PBT13",'Major retrofit'!$AP$101,IF(F47="Scenario3PBT13",'Major retrofit'!$AQ$101,"")))&amp;IF(F47="Scenario1PBT14",'Major retrofit'!$AR$101,IF(F47="Scenario2PBT14",'Major retrofit'!$AS$101,IF(F47="Scenario3PBT14",'Major retrofit'!$AT$101,"")))&amp;IF(F47="Scenario1PBT15",'Major retrofit'!$AU$101,IF(F47="Scenario2PBT15",'Major retrofit'!$AV$101,IF(F47="Scenario3PBT15",'Major retrofit'!$AW$101,"")))</f>
        <v/>
      </c>
      <c r="AB47" s="179">
        <f t="shared" si="23"/>
        <v>0</v>
      </c>
      <c r="AC47" s="363" t="str">
        <f t="shared" si="24"/>
        <v/>
      </c>
      <c r="AD47" s="353">
        <f>IF(AC47="",IFERROR('Projection_Base-case'!G48-G47,0),0)</f>
        <v>0</v>
      </c>
      <c r="AE47" s="350">
        <f t="shared" si="25"/>
        <v>0</v>
      </c>
      <c r="AF47" s="361">
        <f>IFERROR(100*AD47/'Projection_Base-case'!G48,0)</f>
        <v>0</v>
      </c>
      <c r="AG47" s="352">
        <f>IF(AC47="",IFERROR('Projection_Base-case'!I48-I47,0),0)</f>
        <v>0</v>
      </c>
      <c r="AH47" s="353">
        <f t="shared" si="26"/>
        <v>0</v>
      </c>
      <c r="AI47" s="361">
        <f>IFERROR(100*AG47/'Projection_Base-case'!I48,0)</f>
        <v>0</v>
      </c>
      <c r="AJ47" s="352">
        <f>IF(AC47="",IFERROR('Projection_Base-case'!K48-K47,0),0)</f>
        <v>0</v>
      </c>
      <c r="AK47" s="353">
        <f t="shared" si="27"/>
        <v>0</v>
      </c>
      <c r="AL47" s="361">
        <f>IFERROR(100*AJ47/'Projection_Base-case'!K48,0)</f>
        <v>0</v>
      </c>
      <c r="AM47" s="352">
        <f>-IF(AC47="",IFERROR('Projection_Base-case'!M48-M47,0),0)</f>
        <v>0</v>
      </c>
      <c r="AN47" s="353">
        <f t="shared" si="28"/>
        <v>0</v>
      </c>
      <c r="AO47" s="354">
        <f>IFERROR(IF('Projection_Base-case'!N48&gt;0,100*AN47/'Projection_Base-case'!N48,100*AN47/N47),0)</f>
        <v>0</v>
      </c>
      <c r="AP47" s="355">
        <f>IF(AC47="",IFERROR('Projection_Base-case'!O48-O47,0),0)</f>
        <v>0</v>
      </c>
      <c r="AQ47" s="356">
        <f t="shared" si="29"/>
        <v>0</v>
      </c>
      <c r="AR47" s="356">
        <f>IFERROR(100*AP47/'Projection_Base-case'!O48,0)</f>
        <v>0</v>
      </c>
      <c r="AS47" s="355">
        <f>IF(AC47="",IFERROR('Projection_Base-case'!Q48-Q47,0),0)</f>
        <v>0</v>
      </c>
      <c r="AT47" s="356">
        <f t="shared" si="30"/>
        <v>0</v>
      </c>
      <c r="AU47" s="356">
        <f>IFERROR(100*AS47/'Projection_Base-case'!Q48,0)</f>
        <v>0</v>
      </c>
      <c r="AV47" s="355">
        <f>IF(AC47="",IFERROR('Projection_Base-case'!S48-S47,0),0)</f>
        <v>0</v>
      </c>
      <c r="AW47" s="356">
        <f t="shared" si="31"/>
        <v>0</v>
      </c>
      <c r="AX47" s="357">
        <f>IFERROR(100*AV47/'Projection_Base-case'!S48,0)</f>
        <v>0</v>
      </c>
      <c r="AY47" s="358">
        <f>IF(AC47="",IFERROR('Projection_Base-case'!U48-U47,0),0)</f>
        <v>0</v>
      </c>
      <c r="AZ47" s="359">
        <f t="shared" si="32"/>
        <v>0</v>
      </c>
      <c r="BA47" s="359">
        <f>IFERROR(100*AY47/'Projection_Base-case'!U48,0)</f>
        <v>0</v>
      </c>
      <c r="BB47" s="358">
        <f>IF(AC47="",IFERROR('Projection_Base-case'!W48-W47,0),0)</f>
        <v>0</v>
      </c>
      <c r="BC47" s="359">
        <f t="shared" si="33"/>
        <v>0</v>
      </c>
      <c r="BD47" s="359">
        <f>IFERROR(100*BB47/'Projection_Base-case'!W48,0)</f>
        <v>0</v>
      </c>
      <c r="BE47" s="358">
        <f>IF(AC47="",IFERROR('Projection_Base-case'!Y48-Y47,0),0)</f>
        <v>0</v>
      </c>
      <c r="BF47" s="359">
        <f t="shared" si="34"/>
        <v>0</v>
      </c>
      <c r="BG47" s="359">
        <f>IFERROR(100*BE47/'Projection_Base-case'!Y48,0)</f>
        <v>0</v>
      </c>
      <c r="BH47" s="359">
        <f t="shared" si="35"/>
        <v>0</v>
      </c>
      <c r="BI47" s="360">
        <f t="shared" si="36"/>
        <v>0</v>
      </c>
    </row>
    <row r="48" spans="1:61">
      <c r="A48" s="205">
        <v>44</v>
      </c>
      <c r="B48" s="347">
        <f>IF('Projection_Base-case'!B49&lt;&gt;"",'Projection_Base-case'!B49,0)</f>
        <v>0</v>
      </c>
      <c r="C48" s="347">
        <f>IF('Projection_Base-case'!C49&lt;&gt;"",'Projection_Base-case'!C49,0)</f>
        <v>0</v>
      </c>
      <c r="D48" s="365">
        <f>IF('Projection_Base-case'!D49&lt;&gt;"",'Projection_Base-case'!D49,0)</f>
        <v>0</v>
      </c>
      <c r="E48" s="322"/>
      <c r="F48" s="367" t="str">
        <f t="shared" si="12"/>
        <v>0</v>
      </c>
      <c r="G48" s="177" t="str">
        <f>IF(F48="Scenario1PBT1",'Major retrofit'!$E$6,IF(F48="Scenario2PBT1",'Major retrofit'!$F$6,IF(F48="Scenario3PBT1",'Major retrofit'!$G$6,"")))&amp;IF(F48="Scenario1PBT2",'Major retrofit'!$H$6,IF(F48="Scenario2PBT2",'Major retrofit'!$I$6,IF(F48="Scenario3PBT2",'Major retrofit'!$J$6,"")))&amp;IF(F48="Scenario1PBT3",'Major retrofit'!$K$6,IF(F48="Scenario2PBT3",'Major retrofit'!$L$6,IF(F48="Scenario3PBT3",'Major retrofit'!$M$6,"")))&amp;IF(F48="Scenario1PBT4",'Major retrofit'!$N$6,IF(F48="Scenario2PBT4",'Major retrofit'!$O$6,IF(F48="Scenario3PBT4",'Major retrofit'!$P$6,"")))&amp;IF(F48="Scenario1PBT5",'Major retrofit'!$Q$6,IF(F48="Scenario2PBT5",'Major retrofit'!$R$6,IF(F48="Scenario3PBT5",'Major retrofit'!$S$6,"")))&amp;IF(F48="Scenario1PBT6",'Major retrofit'!$T$6,IF(F48="Scenario2PBT6",'Major retrofit'!$U$6,IF(F48="Scenario3PBT6",'Major retrofit'!$V$6,"")))&amp;IF(F48="Scenario1PBT7",'Major retrofit'!$W$6,IF(F48="Scenario2PBT7",'Major retrofit'!$X$6,IF(F48="Scenario3PBT7",'Major retrofit'!$Y$6,"")))&amp;IF(F48="Scenario1PBT8",'Major retrofit'!$Z$6,IF(F48="Scenario2PBT8",'Major retrofit'!$AA$6,IF(F48="Scenario3PBT8",'Major retrofit'!$AB$6,"")))&amp;IF(F48="Scenario1PBT9",'Major retrofit'!$AC$6,IF(F48="Scenario2PBT9",'Major retrofit'!$AD$6,IF(F48="Scenario3PBT9",'Major retrofit'!$AE$6,"")))&amp;IF(F48="Scenario1PBT10",'Major retrofit'!$AF$6,IF(F48="Scenario2PBT10",'Major retrofit'!$AG$6,IF(F48="Scenario3PBT10",'Major retrofit'!$AH$6,"")))&amp;IF(F48="Scenario1PBT11",'Major retrofit'!$AI$6,IF(F48="Scenario2PBT11",'Major retrofit'!$AJ$6,IF(F48="Scenario3PBT11",'Major retrofit'!$AK$6,"")))&amp;IF(F48="Scenario1PBT12",'Major retrofit'!$AL$6,IF(F48="Scenario2PBT12",'Major retrofit'!$AM$6,IF(F48="Scenario3PBT12",'Major retrofit'!$AN$6,"")))&amp;IF(F48="Scenario1PBT13",'Major retrofit'!$AO$6,IF(F48="Scenario2PBT13",'Major retrofit'!$AP$6,IF(F48="Scenario3PBT13",'Major retrofit'!$AQ$6,"")))&amp;IF(F48="Scenario1PBT14",'Major retrofit'!$AR$6,IF(F48="Scenario2PBT14",'Major retrofit'!$AS$6,IF(F48="Scenario3PBT14",'Major retrofit'!$AT$6,"")))&amp;IF(F48="Scenario1PBT15",'Major retrofit'!$AU$6,IF(F48="Scenario2PBT15",'Major retrofit'!$AV$6,IF(F48="Scenario3PBT15",'Major retrofit'!$AW$6,"")))</f>
        <v/>
      </c>
      <c r="H48" s="117">
        <f t="shared" si="13"/>
        <v>0</v>
      </c>
      <c r="I48" s="178" t="str">
        <f>IF(F48="Scenario1PBT1",'Major retrofit'!$E$16,IF(F48="Scenario2PBT1",'Major retrofit'!$F$16,IF(F48="Scenario3PBT1",'Major retrofit'!$G$16,"")))&amp;IF(F48="Scenario1PBT2",'Major retrofit'!$H$16,IF(F48="Scenario2PBT2",'Major retrofit'!$I$16,IF(F48="Scenario3PBT2",'Major retrofit'!$J$16,"")))&amp;IF(F48="Scenario1PBT3",'Major retrofit'!$K$16,IF(F48="Scenario2PBT3",'Major retrofit'!$L$16,IF(F48="Scenario3PBT3",'Major retrofit'!$M$16,"")))&amp;IF(F48="Scenario1PBT4",'Major retrofit'!$N$16,IF(F48="Scenario2PBT4",'Major retrofit'!$O$16,IF(F48="Scenario3PBT4",'Major retrofit'!$P$16,"")))&amp;IF(F48="Scenario1PBT5",'Major retrofit'!$Q$16,IF(F48="Scenario2PBT5",'Major retrofit'!$R$16,IF(F48="Scenario3PBT5",'Major retrofit'!$S$16,"")))&amp;IF(F48="Scenario1PBT6",'Major retrofit'!$T$16,IF(F48="Scenario2PBT6",'Major retrofit'!$U$16,IF(F48="Scenario3PBT6",'Major retrofit'!$V$16,"")))&amp;IF(F48="Scenario1PBT7",'Major retrofit'!$W$16,IF(F48="Scenario2PBT7",'Major retrofit'!$X$16,IF(F48="Scenario3PBT7",'Major retrofit'!$Y$16,"")))&amp;IF(F48="Scenario1PBT8",'Major retrofit'!$Z$16,IF(F48="Scenario2PBT8",'Major retrofit'!$AA$16,IF(F48="Scenario3PBT8",'Major retrofit'!$AB$16,"")))&amp;IF(F48="Scenario1PBT9",'Major retrofit'!$AC$16,IF(F48="Scenario2PBT9",'Major retrofit'!$AD$16,IF(F48="Scenario3PBT9",'Major retrofit'!$AE$16,"")))&amp;IF(F48="Scenario1PBT10",'Major retrofit'!$AF$16,IF(F48="Scenario2PBT10",'Major retrofit'!$AG$16,IF(F48="Scenario3PBT10",'Major retrofit'!$AH$16,"")))&amp;IF(F48="Scenario1PBT11",'Major retrofit'!$AI$16,IF(F48="Scenario2PBT11",'Major retrofit'!$AJ$16,IF(F48="Scenario3PBT11",'Major retrofit'!$AK$16,"")))&amp;IF(F48="Scenario1PBT12",'Major retrofit'!$AL$16,IF(F48="Scenario2PBT12",'Major retrofit'!$AM$16,IF(F48="Scenario3PBT12",'Major retrofit'!$AN$16,"")))&amp;IF(F48="Scenario1PBT13",'Major retrofit'!$AO$16,IF(F48="Scenario2PBT13",'Major retrofit'!$AP$16,IF(F48="Scenario3PBT13",'Major retrofit'!$AQ$16,"")))&amp;IF(F48="Scenario1PBT14",'Major retrofit'!$AR$16,IF(F48="Scenario2PBT14",'Major retrofit'!$AS$16,IF(F48="Scenario3PBT14",'Major retrofit'!$AT$16,"")))&amp;IF(F48="Scenario1PBT15",'Major retrofit'!$AU$16,IF(F48="Scenario2PBT15",'Major retrofit'!$AV$16,IF(F48="Scenario3PBT15",'Major retrofit'!$AW$16,"")))</f>
        <v/>
      </c>
      <c r="J48" s="117">
        <f t="shared" si="14"/>
        <v>0</v>
      </c>
      <c r="K48" s="117" t="str">
        <f>IF(F48="Scenario1PBT1",'Major retrofit'!$E$18,IF(F48="Scenario2PBT1",'Major retrofit'!$F$18,IF(F48="Scenario3PBT1",'Major retrofit'!$G$18,"")))&amp;IF(F48="Scenario1PBT2",'Major retrofit'!$H$18,IF(F48="Scenario2PBT2",'Major retrofit'!$I$18,IF(F48="Scenario3PBT2",'Major retrofit'!$J$18,"")))&amp;IF(F48="Scenario1PBT3",'Major retrofit'!$K$18,IF(F48="Scenario2PBT3",'Major retrofit'!$L$18,IF(F48="Scenario3PBT3",'Major retrofit'!$M$18,"")))&amp;IF(F48="Scenario1PBT4",'Major retrofit'!$N$18,IF(F48="Scenario2PBT4",'Major retrofit'!$O$18,IF(F48="Scenario3PBT4",'Major retrofit'!$P$18,"")))&amp;IF(F48="Scenario1PBT5",'Major retrofit'!$Q$18,IF(F48="Scenario2PBT5",'Major retrofit'!$R$18,IF(F48="Scenario3PBT5",'Major retrofit'!$S$18,"")))&amp;IF(F48="Scenario1PBT6",'Major retrofit'!$T$18,IF(F48="Scenario2PBT6",'Major retrofit'!$U$18,IF(F48="Scenario3PBT6",'Major retrofit'!$V$18,"")))&amp;IF(F48="Scenario1PBT7",'Major retrofit'!$W$18,IF(F48="Scenario2PBT7",'Major retrofit'!$X$18,IF(F48="Scenario3PBT7",'Major retrofit'!$Y$18,"")))&amp;IF(F48="Scenario1PBT8",'Major retrofit'!$Z$18,IF(F48="Scenario2PBT8",'Major retrofit'!$AA$18,IF(F48="Scenario3PBT8",'Major retrofit'!$AB$18,"")))&amp;IF(F48="Scenario1PBT9",'Major retrofit'!$AC$18,IF(F48="Scenario2PBT9",'Major retrofit'!$AD$18,IF(F48="Scenario3PBT9",'Major retrofit'!$AE$18,"")))&amp;IF(F48="Scenario1PBT10",'Major retrofit'!$AF$18,IF(F48="Scenario2PBT10",'Major retrofit'!$AG$18,IF(F48="Scenario3PBT10",'Major retrofit'!$AH$18,"")))&amp;IF(F48="Scenario1PBT11",'Major retrofit'!$AI$18,IF(F48="Scenario2PBT11",'Major retrofit'!$AJ$18,IF(F48="Scenario3PBT11",'Major retrofit'!$AK$18,"")))&amp;IF(F48="Scenario1PBT12",'Major retrofit'!$AL$18,IF(F48="Scenario2PBT12",'Major retrofit'!$AM$18,IF(F48="Scenario3PBT12",'Major retrofit'!$AN$18,"")))&amp;IF(F48="Scenario1PBT13",'Major retrofit'!$AO$18,IF(F48="Scenario2PBT13",'Major retrofit'!$AP$18,IF(F48="Scenario3PBT13",'Major retrofit'!$AQ$18,"")))&amp;IF(F48="Scenario1PBT14",'Major retrofit'!$AR$18,IF(F48="Scenario2PBT14",'Major retrofit'!$AS$18,IF(F48="Scenario3PBT14",'Major retrofit'!$AT$18,"")))&amp;IF(F48="Scenario1PBT15",'Major retrofit'!$AU$18,IF(F48="Scenario2PBT15",'Major retrofit'!$AV$18,IF(F48="Scenario3PBT15",'Major retrofit'!$AW$18,"")))</f>
        <v/>
      </c>
      <c r="L48" s="117">
        <f t="shared" si="15"/>
        <v>0</v>
      </c>
      <c r="M48" s="117" t="str">
        <f>IF(F48="Scenario1PBT1",'Major retrofit'!$E$20,IF(F48="Scenario2PBT1",'Major retrofit'!$F$20,IF(F48="Scenario3PBT1",'Major retrofit'!$G$20,"")))&amp;IF(F48="Scenario1PBT2",'Major retrofit'!$H$20,IF(F48="Scenario2PBT2",'Major retrofit'!$I$20,IF(F48="Scenario3PBT2",'Major retrofit'!$J$20,"")))&amp;IF(F48="Scenario1PBT3",'Major retrofit'!$K$20,IF(F48="Scenario2PBT3",'Major retrofit'!$L$20,IF(F48="Scenario3PBT3",'Major retrofit'!$M$20,"")))&amp;IF(F48="Scenario1PBT4",'Major retrofit'!$N$20,IF(F48="Scenario2PBT4",'Major retrofit'!$O$20,IF(F48="Scenario3PBT4",'Major retrofit'!$P$20,"")))&amp;IF(F48="Scenario1PBT5",'Major retrofit'!$Q$20,IF(F48="Scenario2PBT5",'Major retrofit'!$R$20,IF(F48="Scenario3PBT5",'Major retrofit'!$S$20,"")))&amp;IF(F48="Scenario1PBT6",'Major retrofit'!$T$20,IF(F48="Scenario2PBT6",'Major retrofit'!$U$20,IF(F48="Scenario3PBT6",'Major retrofit'!$V$20,"")))&amp;IF(F48="Scenario1PBT7",'Major retrofit'!$W$20,IF(F48="Scenario2PBT7",'Major retrofit'!$X$20,IF(F48="Scenario3PBT7",'Major retrofit'!$Y$20,"")))&amp;IF(F48="Scenario1PBT8",'Major retrofit'!$Z$20,IF(F48="Scenario2PBT8",'Major retrofit'!$AA$20,IF(F48="Scenario3PBT8",'Major retrofit'!$AB$20,"")))&amp;IF(F48="Scenario1PBT9",'Major retrofit'!$AC$20,IF(F48="Scenario2PBT9",'Major retrofit'!$AD$20,IF(F48="Scenario3PBT9",'Major retrofit'!$AE$20,"")))&amp;IF(F48="Scenario1PBT10",'Major retrofit'!$AF$20,IF(F48="Scenario2PBT10",'Major retrofit'!$AG$20,IF(F48="Scenario3PBT10",'Major retrofit'!$AH$20,"")))&amp;IF(F48="Scenario1PBT11",'Major retrofit'!$AI$20,IF(F48="Scenario2PBT11",'Major retrofit'!$AJ$20,IF(F48="Scenario3PBT11",'Major retrofit'!$AK$20,"")))&amp;IF(F48="Scenario1PBT12",'Major retrofit'!$AL$20,IF(F48="Scenario2PBT12",'Major retrofit'!$AM$20,IF(F48="Scenario3PBT12",'Major retrofit'!$AN$20,"")))&amp;IF(F48="Scenario1PBT13",'Major retrofit'!$AO$20,IF(F48="Scenario2PBT13",'Major retrofit'!$AP$20,IF(F48="Scenario3PBT13",'Major retrofit'!$AQ$20,"")))&amp;IF(F48="Scenario1PBT14",'Major retrofit'!$AR$20,IF(F48="Scenario2PBT14",'Major retrofit'!$AS$20,IF(F48="Scenario3PBT14",'Major retrofit'!$AT$20,"")))&amp;IF(F48="Scenario1PBT15",'Major retrofit'!$AU$20,IF(F48="Scenario2PBT15",'Major retrofit'!$AV$20,IF(F48="Scenario3PBT15",'Major retrofit'!$AW$20,"")))</f>
        <v/>
      </c>
      <c r="N48" s="118">
        <f t="shared" si="16"/>
        <v>0</v>
      </c>
      <c r="O48" s="206" t="str">
        <f>IF(F48="Scenario1PBT1",'Major retrofit'!$E$23,IF(F48="Scenario2PBT1",'Major retrofit'!$F$23,IF(F48="Scenario3PBT1",'Major retrofit'!$G$23,"")))&amp;IF(F48="Scenario1PBT2",'Major retrofit'!$H$23,IF(F48="Scenario2PBT2",'Major retrofit'!$I$23,IF(F48="Scenario3PBT2",'Major retrofit'!$J$23,"")))&amp;IF(F48="Scenario1PBT3",'Major retrofit'!$K$23,IF(F48="Scenario2PBT3",'Major retrofit'!$L$23,IF(F48="Scenario3PBT3",'Major retrofit'!$M$23,"")))&amp;IF(F48="Scenario1PBT4",'Major retrofit'!$N$23,IF(F48="Scenario2PBT4",'Major retrofit'!$O$23,IF(F48="Scenario3PBT4",'Major retrofit'!$P$23,"")))&amp;IF(F48="Scenario1PBT5",'Major retrofit'!$Q$23,IF(F48="Scenario2PBT5",'Major retrofit'!$R$23,IF(F48="Scenario3PBT5",'Major retrofit'!$S$23,"")))&amp;IF(F48="Scenario1PBT6",'Major retrofit'!$T$23,IF(F48="Scenario2PBT6",'Major retrofit'!$U$23,IF(F48="Scenario3PBT6",'Major retrofit'!$V$23,"")))&amp;IF(F48="Scenario1PBT7",'Major retrofit'!$W$23,IF(F48="Scenario2PBT7",'Major retrofit'!$X$23,IF(F48="Scenario3PBT7",'Major retrofit'!$Y$23,"")))&amp;IF(F48="Scenario1PBT8",'Major retrofit'!$Z$23,IF(F48="Scenario2PBT8",'Major retrofit'!$AA$23,IF(F48="Scenario3PBT8",'Major retrofit'!$AB$23,"")))&amp;IF(F48="Scenario1PBT9",'Major retrofit'!$AC$23,IF(F48="Scenario2PBT9",'Major retrofit'!$AD$23,IF(F48="Scenario3PBT9",'Major retrofit'!$AE$23,"")))&amp;IF(F48="Scenario1PBT10",'Major retrofit'!$AF$23,IF(F48="Scenario2PBT10",'Major retrofit'!$AG$23,IF(F48="Scenario3PBT10",'Major retrofit'!$AH$23,"")))&amp;IF(F48="Scenario1PBT11",'Major retrofit'!$AI$23,IF(F48="Scenario2PBT11",'Major retrofit'!$AJ$23,IF(F48="Scenario3PBT11",'Major retrofit'!$AK$23,"")))&amp;IF(F48="Scenario1PBT12",'Major retrofit'!$AL$23,IF(F48="Scenario2PBT12",'Major retrofit'!$AM$23,IF(F48="Scenario3PBT12",'Major retrofit'!$AN$23,"")))&amp;IF(F48="Scenario1PBT13",'Major retrofit'!$AO$23,IF(F48="Scenario2PBT13",'Major retrofit'!$AP$23,IF(F48="Scenario3PBT13",'Major retrofit'!$AQ$23,"")))&amp;IF(F48="Scenario1PBT14",'Major retrofit'!$AR$23,IF(F48="Scenario2PBT14",'Major retrofit'!$AS$23,IF(F48="Scenario3PBT14",'Major retrofit'!$AT$23,"")))&amp;IF(F48="Scenario1PBT15",'Major retrofit'!$AU$23,IF(F48="Scenario2PBT15",'Major retrofit'!$AV$23,IF(F48="Scenario3PBT15",'Major retrofit'!$AW$23,"")))</f>
        <v/>
      </c>
      <c r="P48" s="117">
        <f t="shared" si="17"/>
        <v>0</v>
      </c>
      <c r="Q48" s="117" t="str">
        <f>IF(F48="Scenario1PBT1",'Major retrofit'!$E$25,IF(F48="Scenario2PBT1",'Major retrofit'!$F$25,IF(F48="Scenario3PBT1",'Major retrofit'!$G$25,"")))&amp;IF(F48="Scenario1PBT2",'Major retrofit'!$H$25,IF(F48="Scenario2PBT2",'Major retrofit'!$I$25,IF(F48="Scenario3PBT2",'Major retrofit'!$J$25,"")))&amp;IF(F48="Scenario1PBT3",'Major retrofit'!$K$25,IF(F48="Scenario2PBT3",'Major retrofit'!$L$25,IF(F48="Scenario3PBT3",'Major retrofit'!$M$25,"")))&amp;IF(F48="Scenario1PBT4",'Major retrofit'!$N$25,IF(F48="Scenario2PBT4",'Major retrofit'!$O$25,IF(F48="Scenario3PBT4",'Major retrofit'!$P$25,"")))&amp;IF(F48="Scenario1PBT5",'Major retrofit'!$Q$25,IF(F48="Scenario2PBT5",'Major retrofit'!$R$25,IF(F48="Scenario3PBT5",'Major retrofit'!$S$25,"")))&amp;IF(F48="Scenario1PBT6",'Major retrofit'!$T$25,IF(F48="Scenario2PBT6",'Major retrofit'!$U$25,IF(F48="Scenario3PBT6",'Major retrofit'!$V$25,"")))&amp;IF(F48="Scenario1PBT7",'Major retrofit'!$W$25,IF(F48="Scenario2PBT7",'Major retrofit'!$X$25,IF(F48="Scenario3PBT7",'Major retrofit'!$Y$25,"")))&amp;IF(F48="Scenario1PBT8",'Major retrofit'!$Z$25,IF(F48="Scenario2PBT8",'Major retrofit'!$AA$25,IF(F48="Scenario3PBT8",'Major retrofit'!$AB$25,"")))&amp;IF(F48="Scenario1PBT9",'Major retrofit'!$AC$25,IF(F48="Scenario2PBT9",'Major retrofit'!$AD$25,IF(F48="Scenario3PBT9",'Major retrofit'!$AE$25,"")))&amp;IF(F48="Scenario1PBT10",'Major retrofit'!$AF$25,IF(F48="Scenario2PBT10",'Major retrofit'!$AG$25,IF(F48="Scenario3PBT10",'Major retrofit'!$AH$25,"")))&amp;IF(F48="Scenario1PBT11",'Major retrofit'!$AI$25,IF(F48="Scenario2PBT11",'Major retrofit'!$AJ$25,IF(F48="Scenario3PBT11",'Major retrofit'!$AK$25,"")))&amp;IF(F48="Scenario1PBT12",'Major retrofit'!$AL$25,IF(F48="Scenario2PBT12",'Major retrofit'!$AM$25,IF(F48="Scenario3PBT12",'Major retrofit'!$AN$25,"")))&amp;IF(F48="Scenario1PBT13",'Major retrofit'!$AO$25,IF(F48="Scenario2PBT13",'Major retrofit'!$AP$25,IF(F48="Scenario3PBT13",'Major retrofit'!$AQ$25,"")))&amp;IF(F48="Scenario1PBT14",'Major retrofit'!$AR$25,IF(F48="Scenario2PBT14",'Major retrofit'!$AS$25,IF(F48="Scenario3PBT14",'Major retrofit'!$AT$25,"")))&amp;IF(F48="Scenario1PBT15",'Major retrofit'!$AU$25,IF(F48="Scenario2PBT15",'Major retrofit'!$AV$25,IF(F48="Scenario3PBT15",'Major retrofit'!$AW$25,"")))</f>
        <v/>
      </c>
      <c r="R48" s="117">
        <f t="shared" si="18"/>
        <v>0</v>
      </c>
      <c r="S48" s="117" t="str">
        <f>IF(F48="Scenario1PBT1",'Major retrofit'!$E$27,IF(F48="Scenario2PBT1",'Major retrofit'!$F$27,IF(F48="Scenario3PBT1",'Major retrofit'!$G$27,"")))&amp;IF(F48="Scenario1PBT2",'Major retrofit'!$H$27,IF(F48="Scenario2PBT2",'Major retrofit'!$I$27,IF(F48="Scenario3PBT2",'Major retrofit'!$J$27,"")))&amp;IF(F48="Scenario1PBT3",'Major retrofit'!$K$27,IF(F48="Scenario2PBT3",'Major retrofit'!$L$27,IF(F48="Scenario3PBT3",'Major retrofit'!$M$27,"")))&amp;IF(F48="Scenario1PBT4",'Major retrofit'!$N$27,IF(F48="Scenario2PBT4",'Major retrofit'!$O$27,IF(F48="Scenario3PBT4",'Major retrofit'!$P$27,"")))&amp;IF(F48="Scenario1PBT5",'Major retrofit'!$Q$27,IF(F48="Scenario2PBT5",'Major retrofit'!$R$27,IF(F48="Scenario3PBT5",'Major retrofit'!$S$27,"")))&amp;IF(F48="Scenario1PBT6",'Major retrofit'!$T$27,IF(F48="Scenario2PBT6",'Major retrofit'!$U$27,IF(F48="Scenario3PBT6",'Major retrofit'!$V$27,"")))&amp;IF(F48="Scenario1PBT7",'Major retrofit'!$W$27,IF(F48="Scenario2PBT7",'Major retrofit'!$X$27,IF(F48="Scenario3PBT7",'Major retrofit'!$Y$27,"")))&amp;IF(F48="Scenario1PBT8",'Major retrofit'!$Z$27,IF(F48="Scenario2PBT8",'Major retrofit'!$AA$27,IF(F48="Scenario3PBT8",'Major retrofit'!$AB$27,"")))&amp;IF(F48="Scenario1PBT9",'Major retrofit'!$AC$27,IF(F48="Scenario2PBT9",'Major retrofit'!$AD$27,IF(F48="Scenario3PBT9",'Major retrofit'!$AE$27,"")))&amp;IF(F48="Scenario1PBT10",'Major retrofit'!$AF$27,IF(F48="Scenario2PBT10",'Major retrofit'!$AG$27,IF(F48="Scenario3PBT10",'Major retrofit'!$AH$27,"")))&amp;IF(F48="Scenario1PBT11",'Major retrofit'!$AI$27,IF(F48="Scenario2PBT11",'Major retrofit'!$AJ$27,IF(F48="Scenario3PBT11",'Major retrofit'!$AK$27,"")))&amp;IF(F48="Scenario1PBT12",'Major retrofit'!$AL$27,IF(F48="Scenario2PBT12",'Major retrofit'!$AM$27,IF(F48="Scenario3PBT12",'Major retrofit'!$AN$27,"")))&amp;IF(F48="Scenario1PBT13",'Major retrofit'!$AO$27,IF(F48="Scenario2PBT13",'Major retrofit'!$AP$27,IF(F48="Scenario3PBT13",'Major retrofit'!$AQ$27,"")))&amp;IF(F48="Scenario1PBT14",'Major retrofit'!$AR$27,IF(F48="Scenario2PBT14",'Major retrofit'!$AS$27,IF(F48="Scenario3PBT14",'Major retrofit'!$AT$27,"")))&amp;IF(F48="Scenario1PBT15",'Major retrofit'!$AU$27,IF(F48="Scenario2PBT15",'Major retrofit'!$AV$27,IF(F48="Scenario3PBT15",'Major retrofit'!$AW$27,"")))</f>
        <v/>
      </c>
      <c r="T48" s="207">
        <f t="shared" si="19"/>
        <v>0</v>
      </c>
      <c r="U48" s="206" t="str">
        <f>IF(F48="Scenario1PBT1",'Major retrofit'!$E$38,IF(F48="Scenario2PBT1",'Major retrofit'!$F$38,IF(F48="Scenario3PBT1",'Major retrofit'!$G$38,"")))&amp;IF(F48="Scenario1PBT2",'Major retrofit'!$H$38,IF(F48="Scenario2PBT2",'Major retrofit'!$I$38,IF(F48="Scenario3PBT2",'Major retrofit'!$J$38,"")))&amp;IF(F48="Scenario1PBT3",'Major retrofit'!$K$38,IF(F48="Scenario2PBT3",'Major retrofit'!$L$38,IF(F48="Scenario3PBT3",'Major retrofit'!$M$38,"")))&amp;IF(F48="Scenario1PBT4",'Major retrofit'!$N$38,IF(F48="Scenario2PBT4",'Major retrofit'!$O$38,IF(F48="Scenario3PBT4",'Major retrofit'!$P$38,"")))&amp;IF(F48="Scenario1PBT5",'Major retrofit'!$Q$38,IF(F48="Scenario2PBT5",'Major retrofit'!$R$38,IF(F48="Scenario3PBT5",'Major retrofit'!$S$38,"")))&amp;IF(F48="Scenario1PBT6",'Major retrofit'!$T$38,IF(F48="Scenario2PBT6",'Major retrofit'!$U$38,IF(F48="Scenario3PBT6",'Major retrofit'!$V$38,"")))&amp;IF(F48="Scenario1PBT7",'Major retrofit'!$W$38,IF(F48="Scenario2PBT7",'Major retrofit'!$X$38,IF(F48="Scenario3PBT7",'Major retrofit'!$Y$38,"")))&amp;IF(F48="Scenario1PBT8",'Major retrofit'!$Z$38,IF(F48="Scenario2PBT8",'Major retrofit'!$AA$38,IF(F48="Scenario3PBT8",'Major retrofit'!$AB$38,"")))&amp;IF(F48="Scenario1PBT9",'Major retrofit'!$AC$38,IF(F48="Scenario2PBT9",'Major retrofit'!$AD$38,IF(F48="Scenario3PBT9",'Major retrofit'!$AE$38,"")))&amp;IF(F48="Scenario1PBT10",'Major retrofit'!$AF$38,IF(F48="Scenario2PBT10",'Major retrofit'!$AG$38,IF(F48="Scenario3PBT10",'Major retrofit'!$AH$38,"")))&amp;IF(F48="Scenario1PBT11",'Major retrofit'!$AI$38,IF(F48="Scenario2PBT11",'Major retrofit'!$AJ$38,IF(F48="Scenario3PBT11",'Major retrofit'!$AK$38,"")))&amp;IF(F48="Scenario1PBT12",'Major retrofit'!$AL$38,IF(F48="Scenario2PBT12",'Major retrofit'!$AM$38,IF(F48="Scenario3PBT12",'Major retrofit'!$AN$38,"")))&amp;IF(F48="Scenario1PBT13",'Major retrofit'!$AO$38,IF(F48="Scenario2PBT13",'Major retrofit'!$AP$38,IF(F48="Scenario3PBT13",'Major retrofit'!$AQ$38,"")))&amp;IF(F48="Scenario1PBT14",'Major retrofit'!$AR$38,IF(F48="Scenario2PBT14",'Major retrofit'!$AS$38,IF(F48="Scenario3PBT14",'Major retrofit'!$AT$38,"")))&amp;IF(F48="Scenario1PBT15",'Major retrofit'!$AU$38,IF(F48="Scenario2PBT15",'Major retrofit'!$AV$38,IF(F48="Scenario3PBT15",'Major retrofit'!$AW$38,"")))</f>
        <v/>
      </c>
      <c r="V48" s="117">
        <f t="shared" si="20"/>
        <v>0</v>
      </c>
      <c r="W48" s="117" t="str">
        <f>IF(F48="Scenario1PBT1",'Major retrofit'!$E$40,IF(F48="Scenario2PBT1",'Major retrofit'!$F$40,IF(F48="Scenario3PBT1",'Major retrofit'!$G$40,"")))&amp;IF(F48="Scenario1PBT2",'Major retrofit'!$H$40,IF(F48="Scenario2PBT2",'Major retrofit'!$I$40,IF(F48="Scenario3PBT2",'Major retrofit'!$J$40,"")))&amp;IF(F48="Scenario1PBT3",'Major retrofit'!$K$40,IF(F48="Scenario2PBT3",'Major retrofit'!$L$40,IF(F48="Scenario3PBT3",'Major retrofit'!$M$40,"")))&amp;IF(F48="Scenario1PBT4",'Major retrofit'!$N$40,IF(F48="Scenario2PBT4",'Major retrofit'!$O$40,IF(F48="Scenario3PBT4",'Major retrofit'!$P$40,"")))&amp;IF(F48="Scenario1PBT5",'Major retrofit'!$Q$40,IF(F48="Scenario2PBT5",'Major retrofit'!$R$40,IF(F48="Scenario3PBT5",'Major retrofit'!$S$40,"")))&amp;IF(F48="Scenario1PBT6",'Major retrofit'!$T$40,IF(F48="Scenario2PBT6",'Major retrofit'!$U$40,IF(F48="Scenario3PBT6",'Major retrofit'!$V$40,"")))&amp;IF(F48="Scenario1PBT7",'Major retrofit'!$W$40,IF(F48="Scenario2PBT7",'Major retrofit'!$X$40,IF(F48="Scenario3PBT7",'Major retrofit'!$Y$40,"")))&amp;IF(F48="Scenario1PBT8",'Major retrofit'!$Z$40,IF(F48="Scenario2PBT8",'Major retrofit'!$AA$40,IF(F48="Scenario3PBT8",'Major retrofit'!$AB$40,"")))&amp;IF(F48="Scenario1PBT9",'Major retrofit'!$AC$40,IF(F48="Scenario2PBT9",'Major retrofit'!$AD$40,IF(F48="Scenario3PBT9",'Major retrofit'!$AE$40,"")))&amp;IF(F48="Scenario1PBT10",'Major retrofit'!$AF$40,IF(F48="Scenario2PBT10",'Major retrofit'!$AG$40,IF(F48="Scenario3PBT10",'Major retrofit'!$AH$40,"")))&amp;IF(F48="Scenario1PBT11",'Major retrofit'!$AI$40,IF(F48="Scenario2PBT11",'Major retrofit'!$AJ$40,IF(F48="Scenario3PBT11",'Major retrofit'!$AK$40,"")))&amp;IF(F48="Scenario1PBT12",'Major retrofit'!$AL$40,IF(F48="Scenario2PBT12",'Major retrofit'!$AM$40,IF(F48="Scenario3PBT12",'Major retrofit'!$AN$40,"")))&amp;IF(F48="Scenario1PBT13",'Major retrofit'!$AO$40,IF(F48="Scenario2PBT13",'Major retrofit'!$AP$40,IF(F48="Scenario3PBT13",'Major retrofit'!$AQ$40,"")))&amp;IF(F48="Scenario1PBT14",'Major retrofit'!$AR$40,IF(F48="Scenario2PBT14",'Major retrofit'!$AS$40,IF(F48="Scenario3PBT14",'Major retrofit'!$AT$40,"")))&amp;IF(F48="Scenario1PBT15",'Major retrofit'!$AU$40,IF(F48="Scenario2PBT15",'Major retrofit'!$AV$40,IF(F48="Scenario3PBT15",'Major retrofit'!$AW$40,"")))</f>
        <v/>
      </c>
      <c r="X48" s="117">
        <f t="shared" si="21"/>
        <v>0</v>
      </c>
      <c r="Y48" s="117" t="str">
        <f>IF(F48="Scenario1PBT1",'Major retrofit'!$E$42,IF(F48="Scenario2PBT1",'Major retrofit'!$F$42,IF(F48="Scenario3PBT1",'Major retrofit'!$G$42,"")))&amp;IF(F48="Scenario1PBT2",'Major retrofit'!$H$42,IF(F48="Scenario2PBT2",'Major retrofit'!$I$42,IF(F48="Scenario3PBT2",'Major retrofit'!$J$42,"")))&amp;IF(F48="Scenario1PBT3",'Major retrofit'!$K$42,IF(F48="Scenario2PBT3",'Major retrofit'!$L$42,IF(F48="Scenario3PBT3",'Major retrofit'!$M$42,"")))&amp;IF(F48="Scenario1PBT4",'Major retrofit'!$N$42,IF(F48="Scenario2PBT4",'Major retrofit'!$O$42,IF(F48="Scenario3PBT4",'Major retrofit'!$P$42,"")))&amp;IF(F48="Scenario1PBT5",'Major retrofit'!$Q$42,IF(F48="Scenario2PBT5",'Major retrofit'!$R$42,IF(F48="Scenario3PBT5",'Major retrofit'!$S$42,"")))&amp;IF(F48="Scenario1PBT6",'Major retrofit'!$T$42,IF(F48="Scenario2PBT6",'Major retrofit'!$U$42,IF(F48="Scenario3PBT6",'Major retrofit'!$V$42,"")))&amp;IF(F48="Scenario1PBT7",'Major retrofit'!$W$42,IF(F48="Scenario2PBT7",'Major retrofit'!$X$42,IF(F48="Scenario3PBT7",'Major retrofit'!$Y$42,"")))&amp;IF(F48="Scenario1PBT8",'Major retrofit'!$Z$42,IF(F48="Scenario2PBT8",'Major retrofit'!$AA$42,IF(F48="Scenario3PBT8",'Major retrofit'!$AB$42,"")))&amp;IF(F48="Scenario1PBT9",'Major retrofit'!$AC$42,IF(F48="Scenario2PBT9",'Major retrofit'!$AD$42,IF(F48="Scenario3PBT9",'Major retrofit'!$AE$42,"")))&amp;IF(F48="Scenario1PBT10",'Major retrofit'!$AF$42,IF(F48="Scenario2PBT10",'Major retrofit'!$AG$42,IF(F48="Scenario3PBT10",'Major retrofit'!$AH$42,"")))&amp;IF(F48="Scenario1PBT11",'Major retrofit'!$AI$42,IF(F48="Scenario2PBT11",'Major retrofit'!$AJ$42,IF(F48="Scenario3PBT11",'Major retrofit'!$AK$42,"")))&amp;IF(F48="Scenario1PBT12",'Major retrofit'!$AL$42,IF(F48="Scenario2PBT12",'Major retrofit'!$AM$42,IF(F48="Scenario3PBT12",'Major retrofit'!$AN$42,"")))&amp;IF(F48="Scenario1PBT13",'Major retrofit'!$AO$42,IF(F48="Scenario2PBT13",'Major retrofit'!$AP$42,IF(F48="Scenario3PBT13",'Major retrofit'!$AQ$42,"")))&amp;IF(F48="Scenario1PBT14",'Major retrofit'!$AR$42,IF(F48="Scenario2PBT14",'Major retrofit'!$AS$42,IF(F48="Scenario3PBT14",'Major retrofit'!$AT$42,"")))&amp;IF(F48="Scenario1PBT15",'Major retrofit'!$AU$42,IF(F48="Scenario2PBT15",'Major retrofit'!$AV$42,IF(F48="Scenario3PBT15",'Major retrofit'!$AW$42,"")))</f>
        <v/>
      </c>
      <c r="Z48" s="117">
        <f t="shared" si="22"/>
        <v>0</v>
      </c>
      <c r="AA48" s="178" t="str">
        <f>IF(F48="Scenario1PBT1",'Major retrofit'!$E$101,IF(F48="Scenario2PBT1",'Major retrofit'!$F$101,IF(F48="Scenario3PBT1",'Major retrofit'!$G$101,"")))&amp;IF(F48="Scenario1PBT2",'Major retrofit'!$H$101,IF(F48="Scenario2PBT2",'Major retrofit'!$I$101,IF(F48="Scenario3PBT2",'Major retrofit'!$J$101,"")))&amp;IF(F48="Scenario1PBT3",'Major retrofit'!$K$101,IF(F48="Scenario2PBT3",'Major retrofit'!$L$101,IF(F48="Scenario3PBT3",'Major retrofit'!$M$101,"")))&amp;IF(F48="Scenario1PBT4",'Major retrofit'!$N$101,IF(F48="Scenario2PBT4",'Major retrofit'!$O$101,IF(F48="Scenario3PBT4",'Major retrofit'!$P$101,"")))&amp;IF(F48="Scenario1PBT5",'Major retrofit'!$Q$101,IF(F48="Scenario2PBT5",'Major retrofit'!$R$101,IF(F48="Scenario3PBT5",'Major retrofit'!$S$101,"")))&amp;IF(F48="Scenario1PBT6",'Major retrofit'!$T$101,IF(F48="Scenario2PBT6",'Major retrofit'!$U$101,IF(F48="Scenario3PBT6",'Major retrofit'!$V$101,"")))&amp;IF(F48="Scenario1PBT7",'Major retrofit'!$W$101,IF(F48="Scenario2PBT7",'Major retrofit'!$X$101,IF(F48="Scenario3PBT7",'Major retrofit'!$Y$101,"")))&amp;IF(F48="Scenario1PBT8",'Major retrofit'!$Z$101,IF(F48="Scenario2PBT8",'Major retrofit'!$AA$101,IF(F48="Scenario3PBT8",'Major retrofit'!$AB$101,"")))&amp;IF(F48="Scenario1PBT9",'Major retrofit'!$AC$101,IF(F48="Scenario2PBT9",'Major retrofit'!$AD$101,IF(F48="Scenario3PBT9",'Major retrofit'!$AE$101,"")))&amp;IF(F48="Scenario1PBT10",'Major retrofit'!$AF$101,IF(F48="Scenario2PBT10",'Major retrofit'!$AG$101,IF(F48="Scenario3PBT10",'Major retrofit'!$AH$101,"")))&amp;IF(F48="Scenario1PBT11",'Major retrofit'!$AI$101,IF(F48="Scenario2PBT11",'Major retrofit'!$AJ$101,IF(F48="Scenario3PBT11",'Major retrofit'!$AK$101,"")))&amp;IF(F48="Scenario1PBT12",'Major retrofit'!$AL$101,IF(F48="Scenario2PBT12",'Major retrofit'!$AM$101,IF(F48="Scenario3PBT12",'Major retrofit'!$AN$101,"")))&amp;IF(F48="Scenario1PBT13",'Major retrofit'!$AO$101,IF(F48="Scenario2PBT13",'Major retrofit'!$AP$101,IF(F48="Scenario3PBT13",'Major retrofit'!$AQ$101,"")))&amp;IF(F48="Scenario1PBT14",'Major retrofit'!$AR$101,IF(F48="Scenario2PBT14",'Major retrofit'!$AS$101,IF(F48="Scenario3PBT14",'Major retrofit'!$AT$101,"")))&amp;IF(F48="Scenario1PBT15",'Major retrofit'!$AU$101,IF(F48="Scenario2PBT15",'Major retrofit'!$AV$101,IF(F48="Scenario3PBT15",'Major retrofit'!$AW$101,"")))</f>
        <v/>
      </c>
      <c r="AB48" s="179">
        <f t="shared" si="23"/>
        <v>0</v>
      </c>
      <c r="AC48" s="363" t="str">
        <f t="shared" si="24"/>
        <v/>
      </c>
      <c r="AD48" s="353">
        <f>IF(AC48="",IFERROR('Projection_Base-case'!G49-G48,0),0)</f>
        <v>0</v>
      </c>
      <c r="AE48" s="350">
        <f t="shared" si="25"/>
        <v>0</v>
      </c>
      <c r="AF48" s="361">
        <f>IFERROR(100*AD48/'Projection_Base-case'!G49,0)</f>
        <v>0</v>
      </c>
      <c r="AG48" s="352">
        <f>IF(AC48="",IFERROR('Projection_Base-case'!I49-I48,0),0)</f>
        <v>0</v>
      </c>
      <c r="AH48" s="353">
        <f t="shared" si="26"/>
        <v>0</v>
      </c>
      <c r="AI48" s="361">
        <f>IFERROR(100*AG48/'Projection_Base-case'!I49,0)</f>
        <v>0</v>
      </c>
      <c r="AJ48" s="352">
        <f>IF(AC48="",IFERROR('Projection_Base-case'!K49-K48,0),0)</f>
        <v>0</v>
      </c>
      <c r="AK48" s="353">
        <f t="shared" si="27"/>
        <v>0</v>
      </c>
      <c r="AL48" s="361">
        <f>IFERROR(100*AJ48/'Projection_Base-case'!K49,0)</f>
        <v>0</v>
      </c>
      <c r="AM48" s="352">
        <f>-IF(AC48="",IFERROR('Projection_Base-case'!M49-M48,0),0)</f>
        <v>0</v>
      </c>
      <c r="AN48" s="353">
        <f t="shared" si="28"/>
        <v>0</v>
      </c>
      <c r="AO48" s="354">
        <f>IFERROR(IF('Projection_Base-case'!N49&gt;0,100*AN48/'Projection_Base-case'!N49,100*AN48/N48),0)</f>
        <v>0</v>
      </c>
      <c r="AP48" s="355">
        <f>IF(AC48="",IFERROR('Projection_Base-case'!O49-O48,0),0)</f>
        <v>0</v>
      </c>
      <c r="AQ48" s="356">
        <f t="shared" si="29"/>
        <v>0</v>
      </c>
      <c r="AR48" s="356">
        <f>IFERROR(100*AP48/'Projection_Base-case'!O49,0)</f>
        <v>0</v>
      </c>
      <c r="AS48" s="355">
        <f>IF(AC48="",IFERROR('Projection_Base-case'!Q49-Q48,0),0)</f>
        <v>0</v>
      </c>
      <c r="AT48" s="356">
        <f t="shared" si="30"/>
        <v>0</v>
      </c>
      <c r="AU48" s="356">
        <f>IFERROR(100*AS48/'Projection_Base-case'!Q49,0)</f>
        <v>0</v>
      </c>
      <c r="AV48" s="355">
        <f>IF(AC48="",IFERROR('Projection_Base-case'!S49-S48,0),0)</f>
        <v>0</v>
      </c>
      <c r="AW48" s="356">
        <f t="shared" si="31"/>
        <v>0</v>
      </c>
      <c r="AX48" s="357">
        <f>IFERROR(100*AV48/'Projection_Base-case'!S49,0)</f>
        <v>0</v>
      </c>
      <c r="AY48" s="358">
        <f>IF(AC48="",IFERROR('Projection_Base-case'!U49-U48,0),0)</f>
        <v>0</v>
      </c>
      <c r="AZ48" s="359">
        <f t="shared" si="32"/>
        <v>0</v>
      </c>
      <c r="BA48" s="359">
        <f>IFERROR(100*AY48/'Projection_Base-case'!U49,0)</f>
        <v>0</v>
      </c>
      <c r="BB48" s="358">
        <f>IF(AC48="",IFERROR('Projection_Base-case'!W49-W48,0),0)</f>
        <v>0</v>
      </c>
      <c r="BC48" s="359">
        <f t="shared" si="33"/>
        <v>0</v>
      </c>
      <c r="BD48" s="359">
        <f>IFERROR(100*BB48/'Projection_Base-case'!W49,0)</f>
        <v>0</v>
      </c>
      <c r="BE48" s="358">
        <f>IF(AC48="",IFERROR('Projection_Base-case'!Y49-Y48,0),0)</f>
        <v>0</v>
      </c>
      <c r="BF48" s="359">
        <f t="shared" si="34"/>
        <v>0</v>
      </c>
      <c r="BG48" s="359">
        <f>IFERROR(100*BE48/'Projection_Base-case'!Y49,0)</f>
        <v>0</v>
      </c>
      <c r="BH48" s="359">
        <f t="shared" si="35"/>
        <v>0</v>
      </c>
      <c r="BI48" s="360">
        <f t="shared" si="36"/>
        <v>0</v>
      </c>
    </row>
    <row r="49" spans="1:61">
      <c r="A49" s="205">
        <v>45</v>
      </c>
      <c r="B49" s="347">
        <f>IF('Projection_Base-case'!B50&lt;&gt;"",'Projection_Base-case'!B50,0)</f>
        <v>0</v>
      </c>
      <c r="C49" s="347">
        <f>IF('Projection_Base-case'!C50&lt;&gt;"",'Projection_Base-case'!C50,0)</f>
        <v>0</v>
      </c>
      <c r="D49" s="365">
        <f>IF('Projection_Base-case'!D50&lt;&gt;"",'Projection_Base-case'!D50,0)</f>
        <v>0</v>
      </c>
      <c r="E49" s="322"/>
      <c r="F49" s="367" t="str">
        <f t="shared" si="12"/>
        <v>0</v>
      </c>
      <c r="G49" s="177" t="str">
        <f>IF(F49="Scenario1PBT1",'Major retrofit'!$E$6,IF(F49="Scenario2PBT1",'Major retrofit'!$F$6,IF(F49="Scenario3PBT1",'Major retrofit'!$G$6,"")))&amp;IF(F49="Scenario1PBT2",'Major retrofit'!$H$6,IF(F49="Scenario2PBT2",'Major retrofit'!$I$6,IF(F49="Scenario3PBT2",'Major retrofit'!$J$6,"")))&amp;IF(F49="Scenario1PBT3",'Major retrofit'!$K$6,IF(F49="Scenario2PBT3",'Major retrofit'!$L$6,IF(F49="Scenario3PBT3",'Major retrofit'!$M$6,"")))&amp;IF(F49="Scenario1PBT4",'Major retrofit'!$N$6,IF(F49="Scenario2PBT4",'Major retrofit'!$O$6,IF(F49="Scenario3PBT4",'Major retrofit'!$P$6,"")))&amp;IF(F49="Scenario1PBT5",'Major retrofit'!$Q$6,IF(F49="Scenario2PBT5",'Major retrofit'!$R$6,IF(F49="Scenario3PBT5",'Major retrofit'!$S$6,"")))&amp;IF(F49="Scenario1PBT6",'Major retrofit'!$T$6,IF(F49="Scenario2PBT6",'Major retrofit'!$U$6,IF(F49="Scenario3PBT6",'Major retrofit'!$V$6,"")))&amp;IF(F49="Scenario1PBT7",'Major retrofit'!$W$6,IF(F49="Scenario2PBT7",'Major retrofit'!$X$6,IF(F49="Scenario3PBT7",'Major retrofit'!$Y$6,"")))&amp;IF(F49="Scenario1PBT8",'Major retrofit'!$Z$6,IF(F49="Scenario2PBT8",'Major retrofit'!$AA$6,IF(F49="Scenario3PBT8",'Major retrofit'!$AB$6,"")))&amp;IF(F49="Scenario1PBT9",'Major retrofit'!$AC$6,IF(F49="Scenario2PBT9",'Major retrofit'!$AD$6,IF(F49="Scenario3PBT9",'Major retrofit'!$AE$6,"")))&amp;IF(F49="Scenario1PBT10",'Major retrofit'!$AF$6,IF(F49="Scenario2PBT10",'Major retrofit'!$AG$6,IF(F49="Scenario3PBT10",'Major retrofit'!$AH$6,"")))&amp;IF(F49="Scenario1PBT11",'Major retrofit'!$AI$6,IF(F49="Scenario2PBT11",'Major retrofit'!$AJ$6,IF(F49="Scenario3PBT11",'Major retrofit'!$AK$6,"")))&amp;IF(F49="Scenario1PBT12",'Major retrofit'!$AL$6,IF(F49="Scenario2PBT12",'Major retrofit'!$AM$6,IF(F49="Scenario3PBT12",'Major retrofit'!$AN$6,"")))&amp;IF(F49="Scenario1PBT13",'Major retrofit'!$AO$6,IF(F49="Scenario2PBT13",'Major retrofit'!$AP$6,IF(F49="Scenario3PBT13",'Major retrofit'!$AQ$6,"")))&amp;IF(F49="Scenario1PBT14",'Major retrofit'!$AR$6,IF(F49="Scenario2PBT14",'Major retrofit'!$AS$6,IF(F49="Scenario3PBT14",'Major retrofit'!$AT$6,"")))&amp;IF(F49="Scenario1PBT15",'Major retrofit'!$AU$6,IF(F49="Scenario2PBT15",'Major retrofit'!$AV$6,IF(F49="Scenario3PBT15",'Major retrofit'!$AW$6,"")))</f>
        <v/>
      </c>
      <c r="H49" s="117">
        <f t="shared" si="13"/>
        <v>0</v>
      </c>
      <c r="I49" s="178" t="str">
        <f>IF(F49="Scenario1PBT1",'Major retrofit'!$E$16,IF(F49="Scenario2PBT1",'Major retrofit'!$F$16,IF(F49="Scenario3PBT1",'Major retrofit'!$G$16,"")))&amp;IF(F49="Scenario1PBT2",'Major retrofit'!$H$16,IF(F49="Scenario2PBT2",'Major retrofit'!$I$16,IF(F49="Scenario3PBT2",'Major retrofit'!$J$16,"")))&amp;IF(F49="Scenario1PBT3",'Major retrofit'!$K$16,IF(F49="Scenario2PBT3",'Major retrofit'!$L$16,IF(F49="Scenario3PBT3",'Major retrofit'!$M$16,"")))&amp;IF(F49="Scenario1PBT4",'Major retrofit'!$N$16,IF(F49="Scenario2PBT4",'Major retrofit'!$O$16,IF(F49="Scenario3PBT4",'Major retrofit'!$P$16,"")))&amp;IF(F49="Scenario1PBT5",'Major retrofit'!$Q$16,IF(F49="Scenario2PBT5",'Major retrofit'!$R$16,IF(F49="Scenario3PBT5",'Major retrofit'!$S$16,"")))&amp;IF(F49="Scenario1PBT6",'Major retrofit'!$T$16,IF(F49="Scenario2PBT6",'Major retrofit'!$U$16,IF(F49="Scenario3PBT6",'Major retrofit'!$V$16,"")))&amp;IF(F49="Scenario1PBT7",'Major retrofit'!$W$16,IF(F49="Scenario2PBT7",'Major retrofit'!$X$16,IF(F49="Scenario3PBT7",'Major retrofit'!$Y$16,"")))&amp;IF(F49="Scenario1PBT8",'Major retrofit'!$Z$16,IF(F49="Scenario2PBT8",'Major retrofit'!$AA$16,IF(F49="Scenario3PBT8",'Major retrofit'!$AB$16,"")))&amp;IF(F49="Scenario1PBT9",'Major retrofit'!$AC$16,IF(F49="Scenario2PBT9",'Major retrofit'!$AD$16,IF(F49="Scenario3PBT9",'Major retrofit'!$AE$16,"")))&amp;IF(F49="Scenario1PBT10",'Major retrofit'!$AF$16,IF(F49="Scenario2PBT10",'Major retrofit'!$AG$16,IF(F49="Scenario3PBT10",'Major retrofit'!$AH$16,"")))&amp;IF(F49="Scenario1PBT11",'Major retrofit'!$AI$16,IF(F49="Scenario2PBT11",'Major retrofit'!$AJ$16,IF(F49="Scenario3PBT11",'Major retrofit'!$AK$16,"")))&amp;IF(F49="Scenario1PBT12",'Major retrofit'!$AL$16,IF(F49="Scenario2PBT12",'Major retrofit'!$AM$16,IF(F49="Scenario3PBT12",'Major retrofit'!$AN$16,"")))&amp;IF(F49="Scenario1PBT13",'Major retrofit'!$AO$16,IF(F49="Scenario2PBT13",'Major retrofit'!$AP$16,IF(F49="Scenario3PBT13",'Major retrofit'!$AQ$16,"")))&amp;IF(F49="Scenario1PBT14",'Major retrofit'!$AR$16,IF(F49="Scenario2PBT14",'Major retrofit'!$AS$16,IF(F49="Scenario3PBT14",'Major retrofit'!$AT$16,"")))&amp;IF(F49="Scenario1PBT15",'Major retrofit'!$AU$16,IF(F49="Scenario2PBT15",'Major retrofit'!$AV$16,IF(F49="Scenario3PBT15",'Major retrofit'!$AW$16,"")))</f>
        <v/>
      </c>
      <c r="J49" s="117">
        <f t="shared" si="14"/>
        <v>0</v>
      </c>
      <c r="K49" s="117" t="str">
        <f>IF(F49="Scenario1PBT1",'Major retrofit'!$E$18,IF(F49="Scenario2PBT1",'Major retrofit'!$F$18,IF(F49="Scenario3PBT1",'Major retrofit'!$G$18,"")))&amp;IF(F49="Scenario1PBT2",'Major retrofit'!$H$18,IF(F49="Scenario2PBT2",'Major retrofit'!$I$18,IF(F49="Scenario3PBT2",'Major retrofit'!$J$18,"")))&amp;IF(F49="Scenario1PBT3",'Major retrofit'!$K$18,IF(F49="Scenario2PBT3",'Major retrofit'!$L$18,IF(F49="Scenario3PBT3",'Major retrofit'!$M$18,"")))&amp;IF(F49="Scenario1PBT4",'Major retrofit'!$N$18,IF(F49="Scenario2PBT4",'Major retrofit'!$O$18,IF(F49="Scenario3PBT4",'Major retrofit'!$P$18,"")))&amp;IF(F49="Scenario1PBT5",'Major retrofit'!$Q$18,IF(F49="Scenario2PBT5",'Major retrofit'!$R$18,IF(F49="Scenario3PBT5",'Major retrofit'!$S$18,"")))&amp;IF(F49="Scenario1PBT6",'Major retrofit'!$T$18,IF(F49="Scenario2PBT6",'Major retrofit'!$U$18,IF(F49="Scenario3PBT6",'Major retrofit'!$V$18,"")))&amp;IF(F49="Scenario1PBT7",'Major retrofit'!$W$18,IF(F49="Scenario2PBT7",'Major retrofit'!$X$18,IF(F49="Scenario3PBT7",'Major retrofit'!$Y$18,"")))&amp;IF(F49="Scenario1PBT8",'Major retrofit'!$Z$18,IF(F49="Scenario2PBT8",'Major retrofit'!$AA$18,IF(F49="Scenario3PBT8",'Major retrofit'!$AB$18,"")))&amp;IF(F49="Scenario1PBT9",'Major retrofit'!$AC$18,IF(F49="Scenario2PBT9",'Major retrofit'!$AD$18,IF(F49="Scenario3PBT9",'Major retrofit'!$AE$18,"")))&amp;IF(F49="Scenario1PBT10",'Major retrofit'!$AF$18,IF(F49="Scenario2PBT10",'Major retrofit'!$AG$18,IF(F49="Scenario3PBT10",'Major retrofit'!$AH$18,"")))&amp;IF(F49="Scenario1PBT11",'Major retrofit'!$AI$18,IF(F49="Scenario2PBT11",'Major retrofit'!$AJ$18,IF(F49="Scenario3PBT11",'Major retrofit'!$AK$18,"")))&amp;IF(F49="Scenario1PBT12",'Major retrofit'!$AL$18,IF(F49="Scenario2PBT12",'Major retrofit'!$AM$18,IF(F49="Scenario3PBT12",'Major retrofit'!$AN$18,"")))&amp;IF(F49="Scenario1PBT13",'Major retrofit'!$AO$18,IF(F49="Scenario2PBT13",'Major retrofit'!$AP$18,IF(F49="Scenario3PBT13",'Major retrofit'!$AQ$18,"")))&amp;IF(F49="Scenario1PBT14",'Major retrofit'!$AR$18,IF(F49="Scenario2PBT14",'Major retrofit'!$AS$18,IF(F49="Scenario3PBT14",'Major retrofit'!$AT$18,"")))&amp;IF(F49="Scenario1PBT15",'Major retrofit'!$AU$18,IF(F49="Scenario2PBT15",'Major retrofit'!$AV$18,IF(F49="Scenario3PBT15",'Major retrofit'!$AW$18,"")))</f>
        <v/>
      </c>
      <c r="L49" s="117">
        <f t="shared" si="15"/>
        <v>0</v>
      </c>
      <c r="M49" s="117" t="str">
        <f>IF(F49="Scenario1PBT1",'Major retrofit'!$E$20,IF(F49="Scenario2PBT1",'Major retrofit'!$F$20,IF(F49="Scenario3PBT1",'Major retrofit'!$G$20,"")))&amp;IF(F49="Scenario1PBT2",'Major retrofit'!$H$20,IF(F49="Scenario2PBT2",'Major retrofit'!$I$20,IF(F49="Scenario3PBT2",'Major retrofit'!$J$20,"")))&amp;IF(F49="Scenario1PBT3",'Major retrofit'!$K$20,IF(F49="Scenario2PBT3",'Major retrofit'!$L$20,IF(F49="Scenario3PBT3",'Major retrofit'!$M$20,"")))&amp;IF(F49="Scenario1PBT4",'Major retrofit'!$N$20,IF(F49="Scenario2PBT4",'Major retrofit'!$O$20,IF(F49="Scenario3PBT4",'Major retrofit'!$P$20,"")))&amp;IF(F49="Scenario1PBT5",'Major retrofit'!$Q$20,IF(F49="Scenario2PBT5",'Major retrofit'!$R$20,IF(F49="Scenario3PBT5",'Major retrofit'!$S$20,"")))&amp;IF(F49="Scenario1PBT6",'Major retrofit'!$T$20,IF(F49="Scenario2PBT6",'Major retrofit'!$U$20,IF(F49="Scenario3PBT6",'Major retrofit'!$V$20,"")))&amp;IF(F49="Scenario1PBT7",'Major retrofit'!$W$20,IF(F49="Scenario2PBT7",'Major retrofit'!$X$20,IF(F49="Scenario3PBT7",'Major retrofit'!$Y$20,"")))&amp;IF(F49="Scenario1PBT8",'Major retrofit'!$Z$20,IF(F49="Scenario2PBT8",'Major retrofit'!$AA$20,IF(F49="Scenario3PBT8",'Major retrofit'!$AB$20,"")))&amp;IF(F49="Scenario1PBT9",'Major retrofit'!$AC$20,IF(F49="Scenario2PBT9",'Major retrofit'!$AD$20,IF(F49="Scenario3PBT9",'Major retrofit'!$AE$20,"")))&amp;IF(F49="Scenario1PBT10",'Major retrofit'!$AF$20,IF(F49="Scenario2PBT10",'Major retrofit'!$AG$20,IF(F49="Scenario3PBT10",'Major retrofit'!$AH$20,"")))&amp;IF(F49="Scenario1PBT11",'Major retrofit'!$AI$20,IF(F49="Scenario2PBT11",'Major retrofit'!$AJ$20,IF(F49="Scenario3PBT11",'Major retrofit'!$AK$20,"")))&amp;IF(F49="Scenario1PBT12",'Major retrofit'!$AL$20,IF(F49="Scenario2PBT12",'Major retrofit'!$AM$20,IF(F49="Scenario3PBT12",'Major retrofit'!$AN$20,"")))&amp;IF(F49="Scenario1PBT13",'Major retrofit'!$AO$20,IF(F49="Scenario2PBT13",'Major retrofit'!$AP$20,IF(F49="Scenario3PBT13",'Major retrofit'!$AQ$20,"")))&amp;IF(F49="Scenario1PBT14",'Major retrofit'!$AR$20,IF(F49="Scenario2PBT14",'Major retrofit'!$AS$20,IF(F49="Scenario3PBT14",'Major retrofit'!$AT$20,"")))&amp;IF(F49="Scenario1PBT15",'Major retrofit'!$AU$20,IF(F49="Scenario2PBT15",'Major retrofit'!$AV$20,IF(F49="Scenario3PBT15",'Major retrofit'!$AW$20,"")))</f>
        <v/>
      </c>
      <c r="N49" s="118">
        <f t="shared" si="16"/>
        <v>0</v>
      </c>
      <c r="O49" s="206" t="str">
        <f>IF(F49="Scenario1PBT1",'Major retrofit'!$E$23,IF(F49="Scenario2PBT1",'Major retrofit'!$F$23,IF(F49="Scenario3PBT1",'Major retrofit'!$G$23,"")))&amp;IF(F49="Scenario1PBT2",'Major retrofit'!$H$23,IF(F49="Scenario2PBT2",'Major retrofit'!$I$23,IF(F49="Scenario3PBT2",'Major retrofit'!$J$23,"")))&amp;IF(F49="Scenario1PBT3",'Major retrofit'!$K$23,IF(F49="Scenario2PBT3",'Major retrofit'!$L$23,IF(F49="Scenario3PBT3",'Major retrofit'!$M$23,"")))&amp;IF(F49="Scenario1PBT4",'Major retrofit'!$N$23,IF(F49="Scenario2PBT4",'Major retrofit'!$O$23,IF(F49="Scenario3PBT4",'Major retrofit'!$P$23,"")))&amp;IF(F49="Scenario1PBT5",'Major retrofit'!$Q$23,IF(F49="Scenario2PBT5",'Major retrofit'!$R$23,IF(F49="Scenario3PBT5",'Major retrofit'!$S$23,"")))&amp;IF(F49="Scenario1PBT6",'Major retrofit'!$T$23,IF(F49="Scenario2PBT6",'Major retrofit'!$U$23,IF(F49="Scenario3PBT6",'Major retrofit'!$V$23,"")))&amp;IF(F49="Scenario1PBT7",'Major retrofit'!$W$23,IF(F49="Scenario2PBT7",'Major retrofit'!$X$23,IF(F49="Scenario3PBT7",'Major retrofit'!$Y$23,"")))&amp;IF(F49="Scenario1PBT8",'Major retrofit'!$Z$23,IF(F49="Scenario2PBT8",'Major retrofit'!$AA$23,IF(F49="Scenario3PBT8",'Major retrofit'!$AB$23,"")))&amp;IF(F49="Scenario1PBT9",'Major retrofit'!$AC$23,IF(F49="Scenario2PBT9",'Major retrofit'!$AD$23,IF(F49="Scenario3PBT9",'Major retrofit'!$AE$23,"")))&amp;IF(F49="Scenario1PBT10",'Major retrofit'!$AF$23,IF(F49="Scenario2PBT10",'Major retrofit'!$AG$23,IF(F49="Scenario3PBT10",'Major retrofit'!$AH$23,"")))&amp;IF(F49="Scenario1PBT11",'Major retrofit'!$AI$23,IF(F49="Scenario2PBT11",'Major retrofit'!$AJ$23,IF(F49="Scenario3PBT11",'Major retrofit'!$AK$23,"")))&amp;IF(F49="Scenario1PBT12",'Major retrofit'!$AL$23,IF(F49="Scenario2PBT12",'Major retrofit'!$AM$23,IF(F49="Scenario3PBT12",'Major retrofit'!$AN$23,"")))&amp;IF(F49="Scenario1PBT13",'Major retrofit'!$AO$23,IF(F49="Scenario2PBT13",'Major retrofit'!$AP$23,IF(F49="Scenario3PBT13",'Major retrofit'!$AQ$23,"")))&amp;IF(F49="Scenario1PBT14",'Major retrofit'!$AR$23,IF(F49="Scenario2PBT14",'Major retrofit'!$AS$23,IF(F49="Scenario3PBT14",'Major retrofit'!$AT$23,"")))&amp;IF(F49="Scenario1PBT15",'Major retrofit'!$AU$23,IF(F49="Scenario2PBT15",'Major retrofit'!$AV$23,IF(F49="Scenario3PBT15",'Major retrofit'!$AW$23,"")))</f>
        <v/>
      </c>
      <c r="P49" s="117">
        <f t="shared" si="17"/>
        <v>0</v>
      </c>
      <c r="Q49" s="117" t="str">
        <f>IF(F49="Scenario1PBT1",'Major retrofit'!$E$25,IF(F49="Scenario2PBT1",'Major retrofit'!$F$25,IF(F49="Scenario3PBT1",'Major retrofit'!$G$25,"")))&amp;IF(F49="Scenario1PBT2",'Major retrofit'!$H$25,IF(F49="Scenario2PBT2",'Major retrofit'!$I$25,IF(F49="Scenario3PBT2",'Major retrofit'!$J$25,"")))&amp;IF(F49="Scenario1PBT3",'Major retrofit'!$K$25,IF(F49="Scenario2PBT3",'Major retrofit'!$L$25,IF(F49="Scenario3PBT3",'Major retrofit'!$M$25,"")))&amp;IF(F49="Scenario1PBT4",'Major retrofit'!$N$25,IF(F49="Scenario2PBT4",'Major retrofit'!$O$25,IF(F49="Scenario3PBT4",'Major retrofit'!$P$25,"")))&amp;IF(F49="Scenario1PBT5",'Major retrofit'!$Q$25,IF(F49="Scenario2PBT5",'Major retrofit'!$R$25,IF(F49="Scenario3PBT5",'Major retrofit'!$S$25,"")))&amp;IF(F49="Scenario1PBT6",'Major retrofit'!$T$25,IF(F49="Scenario2PBT6",'Major retrofit'!$U$25,IF(F49="Scenario3PBT6",'Major retrofit'!$V$25,"")))&amp;IF(F49="Scenario1PBT7",'Major retrofit'!$W$25,IF(F49="Scenario2PBT7",'Major retrofit'!$X$25,IF(F49="Scenario3PBT7",'Major retrofit'!$Y$25,"")))&amp;IF(F49="Scenario1PBT8",'Major retrofit'!$Z$25,IF(F49="Scenario2PBT8",'Major retrofit'!$AA$25,IF(F49="Scenario3PBT8",'Major retrofit'!$AB$25,"")))&amp;IF(F49="Scenario1PBT9",'Major retrofit'!$AC$25,IF(F49="Scenario2PBT9",'Major retrofit'!$AD$25,IF(F49="Scenario3PBT9",'Major retrofit'!$AE$25,"")))&amp;IF(F49="Scenario1PBT10",'Major retrofit'!$AF$25,IF(F49="Scenario2PBT10",'Major retrofit'!$AG$25,IF(F49="Scenario3PBT10",'Major retrofit'!$AH$25,"")))&amp;IF(F49="Scenario1PBT11",'Major retrofit'!$AI$25,IF(F49="Scenario2PBT11",'Major retrofit'!$AJ$25,IF(F49="Scenario3PBT11",'Major retrofit'!$AK$25,"")))&amp;IF(F49="Scenario1PBT12",'Major retrofit'!$AL$25,IF(F49="Scenario2PBT12",'Major retrofit'!$AM$25,IF(F49="Scenario3PBT12",'Major retrofit'!$AN$25,"")))&amp;IF(F49="Scenario1PBT13",'Major retrofit'!$AO$25,IF(F49="Scenario2PBT13",'Major retrofit'!$AP$25,IF(F49="Scenario3PBT13",'Major retrofit'!$AQ$25,"")))&amp;IF(F49="Scenario1PBT14",'Major retrofit'!$AR$25,IF(F49="Scenario2PBT14",'Major retrofit'!$AS$25,IF(F49="Scenario3PBT14",'Major retrofit'!$AT$25,"")))&amp;IF(F49="Scenario1PBT15",'Major retrofit'!$AU$25,IF(F49="Scenario2PBT15",'Major retrofit'!$AV$25,IF(F49="Scenario3PBT15",'Major retrofit'!$AW$25,"")))</f>
        <v/>
      </c>
      <c r="R49" s="117">
        <f t="shared" si="18"/>
        <v>0</v>
      </c>
      <c r="S49" s="117" t="str">
        <f>IF(F49="Scenario1PBT1",'Major retrofit'!$E$27,IF(F49="Scenario2PBT1",'Major retrofit'!$F$27,IF(F49="Scenario3PBT1",'Major retrofit'!$G$27,"")))&amp;IF(F49="Scenario1PBT2",'Major retrofit'!$H$27,IF(F49="Scenario2PBT2",'Major retrofit'!$I$27,IF(F49="Scenario3PBT2",'Major retrofit'!$J$27,"")))&amp;IF(F49="Scenario1PBT3",'Major retrofit'!$K$27,IF(F49="Scenario2PBT3",'Major retrofit'!$L$27,IF(F49="Scenario3PBT3",'Major retrofit'!$M$27,"")))&amp;IF(F49="Scenario1PBT4",'Major retrofit'!$N$27,IF(F49="Scenario2PBT4",'Major retrofit'!$O$27,IF(F49="Scenario3PBT4",'Major retrofit'!$P$27,"")))&amp;IF(F49="Scenario1PBT5",'Major retrofit'!$Q$27,IF(F49="Scenario2PBT5",'Major retrofit'!$R$27,IF(F49="Scenario3PBT5",'Major retrofit'!$S$27,"")))&amp;IF(F49="Scenario1PBT6",'Major retrofit'!$T$27,IF(F49="Scenario2PBT6",'Major retrofit'!$U$27,IF(F49="Scenario3PBT6",'Major retrofit'!$V$27,"")))&amp;IF(F49="Scenario1PBT7",'Major retrofit'!$W$27,IF(F49="Scenario2PBT7",'Major retrofit'!$X$27,IF(F49="Scenario3PBT7",'Major retrofit'!$Y$27,"")))&amp;IF(F49="Scenario1PBT8",'Major retrofit'!$Z$27,IF(F49="Scenario2PBT8",'Major retrofit'!$AA$27,IF(F49="Scenario3PBT8",'Major retrofit'!$AB$27,"")))&amp;IF(F49="Scenario1PBT9",'Major retrofit'!$AC$27,IF(F49="Scenario2PBT9",'Major retrofit'!$AD$27,IF(F49="Scenario3PBT9",'Major retrofit'!$AE$27,"")))&amp;IF(F49="Scenario1PBT10",'Major retrofit'!$AF$27,IF(F49="Scenario2PBT10",'Major retrofit'!$AG$27,IF(F49="Scenario3PBT10",'Major retrofit'!$AH$27,"")))&amp;IF(F49="Scenario1PBT11",'Major retrofit'!$AI$27,IF(F49="Scenario2PBT11",'Major retrofit'!$AJ$27,IF(F49="Scenario3PBT11",'Major retrofit'!$AK$27,"")))&amp;IF(F49="Scenario1PBT12",'Major retrofit'!$AL$27,IF(F49="Scenario2PBT12",'Major retrofit'!$AM$27,IF(F49="Scenario3PBT12",'Major retrofit'!$AN$27,"")))&amp;IF(F49="Scenario1PBT13",'Major retrofit'!$AO$27,IF(F49="Scenario2PBT13",'Major retrofit'!$AP$27,IF(F49="Scenario3PBT13",'Major retrofit'!$AQ$27,"")))&amp;IF(F49="Scenario1PBT14",'Major retrofit'!$AR$27,IF(F49="Scenario2PBT14",'Major retrofit'!$AS$27,IF(F49="Scenario3PBT14",'Major retrofit'!$AT$27,"")))&amp;IF(F49="Scenario1PBT15",'Major retrofit'!$AU$27,IF(F49="Scenario2PBT15",'Major retrofit'!$AV$27,IF(F49="Scenario3PBT15",'Major retrofit'!$AW$27,"")))</f>
        <v/>
      </c>
      <c r="T49" s="207">
        <f t="shared" si="19"/>
        <v>0</v>
      </c>
      <c r="U49" s="206" t="str">
        <f>IF(F49="Scenario1PBT1",'Major retrofit'!$E$38,IF(F49="Scenario2PBT1",'Major retrofit'!$F$38,IF(F49="Scenario3PBT1",'Major retrofit'!$G$38,"")))&amp;IF(F49="Scenario1PBT2",'Major retrofit'!$H$38,IF(F49="Scenario2PBT2",'Major retrofit'!$I$38,IF(F49="Scenario3PBT2",'Major retrofit'!$J$38,"")))&amp;IF(F49="Scenario1PBT3",'Major retrofit'!$K$38,IF(F49="Scenario2PBT3",'Major retrofit'!$L$38,IF(F49="Scenario3PBT3",'Major retrofit'!$M$38,"")))&amp;IF(F49="Scenario1PBT4",'Major retrofit'!$N$38,IF(F49="Scenario2PBT4",'Major retrofit'!$O$38,IF(F49="Scenario3PBT4",'Major retrofit'!$P$38,"")))&amp;IF(F49="Scenario1PBT5",'Major retrofit'!$Q$38,IF(F49="Scenario2PBT5",'Major retrofit'!$R$38,IF(F49="Scenario3PBT5",'Major retrofit'!$S$38,"")))&amp;IF(F49="Scenario1PBT6",'Major retrofit'!$T$38,IF(F49="Scenario2PBT6",'Major retrofit'!$U$38,IF(F49="Scenario3PBT6",'Major retrofit'!$V$38,"")))&amp;IF(F49="Scenario1PBT7",'Major retrofit'!$W$38,IF(F49="Scenario2PBT7",'Major retrofit'!$X$38,IF(F49="Scenario3PBT7",'Major retrofit'!$Y$38,"")))&amp;IF(F49="Scenario1PBT8",'Major retrofit'!$Z$38,IF(F49="Scenario2PBT8",'Major retrofit'!$AA$38,IF(F49="Scenario3PBT8",'Major retrofit'!$AB$38,"")))&amp;IF(F49="Scenario1PBT9",'Major retrofit'!$AC$38,IF(F49="Scenario2PBT9",'Major retrofit'!$AD$38,IF(F49="Scenario3PBT9",'Major retrofit'!$AE$38,"")))&amp;IF(F49="Scenario1PBT10",'Major retrofit'!$AF$38,IF(F49="Scenario2PBT10",'Major retrofit'!$AG$38,IF(F49="Scenario3PBT10",'Major retrofit'!$AH$38,"")))&amp;IF(F49="Scenario1PBT11",'Major retrofit'!$AI$38,IF(F49="Scenario2PBT11",'Major retrofit'!$AJ$38,IF(F49="Scenario3PBT11",'Major retrofit'!$AK$38,"")))&amp;IF(F49="Scenario1PBT12",'Major retrofit'!$AL$38,IF(F49="Scenario2PBT12",'Major retrofit'!$AM$38,IF(F49="Scenario3PBT12",'Major retrofit'!$AN$38,"")))&amp;IF(F49="Scenario1PBT13",'Major retrofit'!$AO$38,IF(F49="Scenario2PBT13",'Major retrofit'!$AP$38,IF(F49="Scenario3PBT13",'Major retrofit'!$AQ$38,"")))&amp;IF(F49="Scenario1PBT14",'Major retrofit'!$AR$38,IF(F49="Scenario2PBT14",'Major retrofit'!$AS$38,IF(F49="Scenario3PBT14",'Major retrofit'!$AT$38,"")))&amp;IF(F49="Scenario1PBT15",'Major retrofit'!$AU$38,IF(F49="Scenario2PBT15",'Major retrofit'!$AV$38,IF(F49="Scenario3PBT15",'Major retrofit'!$AW$38,"")))</f>
        <v/>
      </c>
      <c r="V49" s="117">
        <f t="shared" si="20"/>
        <v>0</v>
      </c>
      <c r="W49" s="117" t="str">
        <f>IF(F49="Scenario1PBT1",'Major retrofit'!$E$40,IF(F49="Scenario2PBT1",'Major retrofit'!$F$40,IF(F49="Scenario3PBT1",'Major retrofit'!$G$40,"")))&amp;IF(F49="Scenario1PBT2",'Major retrofit'!$H$40,IF(F49="Scenario2PBT2",'Major retrofit'!$I$40,IF(F49="Scenario3PBT2",'Major retrofit'!$J$40,"")))&amp;IF(F49="Scenario1PBT3",'Major retrofit'!$K$40,IF(F49="Scenario2PBT3",'Major retrofit'!$L$40,IF(F49="Scenario3PBT3",'Major retrofit'!$M$40,"")))&amp;IF(F49="Scenario1PBT4",'Major retrofit'!$N$40,IF(F49="Scenario2PBT4",'Major retrofit'!$O$40,IF(F49="Scenario3PBT4",'Major retrofit'!$P$40,"")))&amp;IF(F49="Scenario1PBT5",'Major retrofit'!$Q$40,IF(F49="Scenario2PBT5",'Major retrofit'!$R$40,IF(F49="Scenario3PBT5",'Major retrofit'!$S$40,"")))&amp;IF(F49="Scenario1PBT6",'Major retrofit'!$T$40,IF(F49="Scenario2PBT6",'Major retrofit'!$U$40,IF(F49="Scenario3PBT6",'Major retrofit'!$V$40,"")))&amp;IF(F49="Scenario1PBT7",'Major retrofit'!$W$40,IF(F49="Scenario2PBT7",'Major retrofit'!$X$40,IF(F49="Scenario3PBT7",'Major retrofit'!$Y$40,"")))&amp;IF(F49="Scenario1PBT8",'Major retrofit'!$Z$40,IF(F49="Scenario2PBT8",'Major retrofit'!$AA$40,IF(F49="Scenario3PBT8",'Major retrofit'!$AB$40,"")))&amp;IF(F49="Scenario1PBT9",'Major retrofit'!$AC$40,IF(F49="Scenario2PBT9",'Major retrofit'!$AD$40,IF(F49="Scenario3PBT9",'Major retrofit'!$AE$40,"")))&amp;IF(F49="Scenario1PBT10",'Major retrofit'!$AF$40,IF(F49="Scenario2PBT10",'Major retrofit'!$AG$40,IF(F49="Scenario3PBT10",'Major retrofit'!$AH$40,"")))&amp;IF(F49="Scenario1PBT11",'Major retrofit'!$AI$40,IF(F49="Scenario2PBT11",'Major retrofit'!$AJ$40,IF(F49="Scenario3PBT11",'Major retrofit'!$AK$40,"")))&amp;IF(F49="Scenario1PBT12",'Major retrofit'!$AL$40,IF(F49="Scenario2PBT12",'Major retrofit'!$AM$40,IF(F49="Scenario3PBT12",'Major retrofit'!$AN$40,"")))&amp;IF(F49="Scenario1PBT13",'Major retrofit'!$AO$40,IF(F49="Scenario2PBT13",'Major retrofit'!$AP$40,IF(F49="Scenario3PBT13",'Major retrofit'!$AQ$40,"")))&amp;IF(F49="Scenario1PBT14",'Major retrofit'!$AR$40,IF(F49="Scenario2PBT14",'Major retrofit'!$AS$40,IF(F49="Scenario3PBT14",'Major retrofit'!$AT$40,"")))&amp;IF(F49="Scenario1PBT15",'Major retrofit'!$AU$40,IF(F49="Scenario2PBT15",'Major retrofit'!$AV$40,IF(F49="Scenario3PBT15",'Major retrofit'!$AW$40,"")))</f>
        <v/>
      </c>
      <c r="X49" s="117">
        <f t="shared" si="21"/>
        <v>0</v>
      </c>
      <c r="Y49" s="117" t="str">
        <f>IF(F49="Scenario1PBT1",'Major retrofit'!$E$42,IF(F49="Scenario2PBT1",'Major retrofit'!$F$42,IF(F49="Scenario3PBT1",'Major retrofit'!$G$42,"")))&amp;IF(F49="Scenario1PBT2",'Major retrofit'!$H$42,IF(F49="Scenario2PBT2",'Major retrofit'!$I$42,IF(F49="Scenario3PBT2",'Major retrofit'!$J$42,"")))&amp;IF(F49="Scenario1PBT3",'Major retrofit'!$K$42,IF(F49="Scenario2PBT3",'Major retrofit'!$L$42,IF(F49="Scenario3PBT3",'Major retrofit'!$M$42,"")))&amp;IF(F49="Scenario1PBT4",'Major retrofit'!$N$42,IF(F49="Scenario2PBT4",'Major retrofit'!$O$42,IF(F49="Scenario3PBT4",'Major retrofit'!$P$42,"")))&amp;IF(F49="Scenario1PBT5",'Major retrofit'!$Q$42,IF(F49="Scenario2PBT5",'Major retrofit'!$R$42,IF(F49="Scenario3PBT5",'Major retrofit'!$S$42,"")))&amp;IF(F49="Scenario1PBT6",'Major retrofit'!$T$42,IF(F49="Scenario2PBT6",'Major retrofit'!$U$42,IF(F49="Scenario3PBT6",'Major retrofit'!$V$42,"")))&amp;IF(F49="Scenario1PBT7",'Major retrofit'!$W$42,IF(F49="Scenario2PBT7",'Major retrofit'!$X$42,IF(F49="Scenario3PBT7",'Major retrofit'!$Y$42,"")))&amp;IF(F49="Scenario1PBT8",'Major retrofit'!$Z$42,IF(F49="Scenario2PBT8",'Major retrofit'!$AA$42,IF(F49="Scenario3PBT8",'Major retrofit'!$AB$42,"")))&amp;IF(F49="Scenario1PBT9",'Major retrofit'!$AC$42,IF(F49="Scenario2PBT9",'Major retrofit'!$AD$42,IF(F49="Scenario3PBT9",'Major retrofit'!$AE$42,"")))&amp;IF(F49="Scenario1PBT10",'Major retrofit'!$AF$42,IF(F49="Scenario2PBT10",'Major retrofit'!$AG$42,IF(F49="Scenario3PBT10",'Major retrofit'!$AH$42,"")))&amp;IF(F49="Scenario1PBT11",'Major retrofit'!$AI$42,IF(F49="Scenario2PBT11",'Major retrofit'!$AJ$42,IF(F49="Scenario3PBT11",'Major retrofit'!$AK$42,"")))&amp;IF(F49="Scenario1PBT12",'Major retrofit'!$AL$42,IF(F49="Scenario2PBT12",'Major retrofit'!$AM$42,IF(F49="Scenario3PBT12",'Major retrofit'!$AN$42,"")))&amp;IF(F49="Scenario1PBT13",'Major retrofit'!$AO$42,IF(F49="Scenario2PBT13",'Major retrofit'!$AP$42,IF(F49="Scenario3PBT13",'Major retrofit'!$AQ$42,"")))&amp;IF(F49="Scenario1PBT14",'Major retrofit'!$AR$42,IF(F49="Scenario2PBT14",'Major retrofit'!$AS$42,IF(F49="Scenario3PBT14",'Major retrofit'!$AT$42,"")))&amp;IF(F49="Scenario1PBT15",'Major retrofit'!$AU$42,IF(F49="Scenario2PBT15",'Major retrofit'!$AV$42,IF(F49="Scenario3PBT15",'Major retrofit'!$AW$42,"")))</f>
        <v/>
      </c>
      <c r="Z49" s="117">
        <f t="shared" si="22"/>
        <v>0</v>
      </c>
      <c r="AA49" s="178" t="str">
        <f>IF(F49="Scenario1PBT1",'Major retrofit'!$E$101,IF(F49="Scenario2PBT1",'Major retrofit'!$F$101,IF(F49="Scenario3PBT1",'Major retrofit'!$G$101,"")))&amp;IF(F49="Scenario1PBT2",'Major retrofit'!$H$101,IF(F49="Scenario2PBT2",'Major retrofit'!$I$101,IF(F49="Scenario3PBT2",'Major retrofit'!$J$101,"")))&amp;IF(F49="Scenario1PBT3",'Major retrofit'!$K$101,IF(F49="Scenario2PBT3",'Major retrofit'!$L$101,IF(F49="Scenario3PBT3",'Major retrofit'!$M$101,"")))&amp;IF(F49="Scenario1PBT4",'Major retrofit'!$N$101,IF(F49="Scenario2PBT4",'Major retrofit'!$O$101,IF(F49="Scenario3PBT4",'Major retrofit'!$P$101,"")))&amp;IF(F49="Scenario1PBT5",'Major retrofit'!$Q$101,IF(F49="Scenario2PBT5",'Major retrofit'!$R$101,IF(F49="Scenario3PBT5",'Major retrofit'!$S$101,"")))&amp;IF(F49="Scenario1PBT6",'Major retrofit'!$T$101,IF(F49="Scenario2PBT6",'Major retrofit'!$U$101,IF(F49="Scenario3PBT6",'Major retrofit'!$V$101,"")))&amp;IF(F49="Scenario1PBT7",'Major retrofit'!$W$101,IF(F49="Scenario2PBT7",'Major retrofit'!$X$101,IF(F49="Scenario3PBT7",'Major retrofit'!$Y$101,"")))&amp;IF(F49="Scenario1PBT8",'Major retrofit'!$Z$101,IF(F49="Scenario2PBT8",'Major retrofit'!$AA$101,IF(F49="Scenario3PBT8",'Major retrofit'!$AB$101,"")))&amp;IF(F49="Scenario1PBT9",'Major retrofit'!$AC$101,IF(F49="Scenario2PBT9",'Major retrofit'!$AD$101,IF(F49="Scenario3PBT9",'Major retrofit'!$AE$101,"")))&amp;IF(F49="Scenario1PBT10",'Major retrofit'!$AF$101,IF(F49="Scenario2PBT10",'Major retrofit'!$AG$101,IF(F49="Scenario3PBT10",'Major retrofit'!$AH$101,"")))&amp;IF(F49="Scenario1PBT11",'Major retrofit'!$AI$101,IF(F49="Scenario2PBT11",'Major retrofit'!$AJ$101,IF(F49="Scenario3PBT11",'Major retrofit'!$AK$101,"")))&amp;IF(F49="Scenario1PBT12",'Major retrofit'!$AL$101,IF(F49="Scenario2PBT12",'Major retrofit'!$AM$101,IF(F49="Scenario3PBT12",'Major retrofit'!$AN$101,"")))&amp;IF(F49="Scenario1PBT13",'Major retrofit'!$AO$101,IF(F49="Scenario2PBT13",'Major retrofit'!$AP$101,IF(F49="Scenario3PBT13",'Major retrofit'!$AQ$101,"")))&amp;IF(F49="Scenario1PBT14",'Major retrofit'!$AR$101,IF(F49="Scenario2PBT14",'Major retrofit'!$AS$101,IF(F49="Scenario3PBT14",'Major retrofit'!$AT$101,"")))&amp;IF(F49="Scenario1PBT15",'Major retrofit'!$AU$101,IF(F49="Scenario2PBT15",'Major retrofit'!$AV$101,IF(F49="Scenario3PBT15",'Major retrofit'!$AW$101,"")))</f>
        <v/>
      </c>
      <c r="AB49" s="179">
        <f t="shared" si="23"/>
        <v>0</v>
      </c>
      <c r="AC49" s="363" t="str">
        <f t="shared" si="24"/>
        <v/>
      </c>
      <c r="AD49" s="353">
        <f>IF(AC49="",IFERROR('Projection_Base-case'!G50-G49,0),0)</f>
        <v>0</v>
      </c>
      <c r="AE49" s="350">
        <f t="shared" si="25"/>
        <v>0</v>
      </c>
      <c r="AF49" s="361">
        <f>IFERROR(100*AD49/'Projection_Base-case'!G50,0)</f>
        <v>0</v>
      </c>
      <c r="AG49" s="352">
        <f>IF(AC49="",IFERROR('Projection_Base-case'!I50-I49,0),0)</f>
        <v>0</v>
      </c>
      <c r="AH49" s="353">
        <f t="shared" si="26"/>
        <v>0</v>
      </c>
      <c r="AI49" s="361">
        <f>IFERROR(100*AG49/'Projection_Base-case'!I50,0)</f>
        <v>0</v>
      </c>
      <c r="AJ49" s="352">
        <f>IF(AC49="",IFERROR('Projection_Base-case'!K50-K49,0),0)</f>
        <v>0</v>
      </c>
      <c r="AK49" s="353">
        <f t="shared" si="27"/>
        <v>0</v>
      </c>
      <c r="AL49" s="361">
        <f>IFERROR(100*AJ49/'Projection_Base-case'!K50,0)</f>
        <v>0</v>
      </c>
      <c r="AM49" s="352">
        <f>-IF(AC49="",IFERROR('Projection_Base-case'!M50-M49,0),0)</f>
        <v>0</v>
      </c>
      <c r="AN49" s="353">
        <f t="shared" si="28"/>
        <v>0</v>
      </c>
      <c r="AO49" s="354">
        <f>IFERROR(IF('Projection_Base-case'!N50&gt;0,100*AN49/'Projection_Base-case'!N50,100*AN49/N49),0)</f>
        <v>0</v>
      </c>
      <c r="AP49" s="355">
        <f>IF(AC49="",IFERROR('Projection_Base-case'!O50-O49,0),0)</f>
        <v>0</v>
      </c>
      <c r="AQ49" s="356">
        <f t="shared" si="29"/>
        <v>0</v>
      </c>
      <c r="AR49" s="356">
        <f>IFERROR(100*AP49/'Projection_Base-case'!O50,0)</f>
        <v>0</v>
      </c>
      <c r="AS49" s="355">
        <f>IF(AC49="",IFERROR('Projection_Base-case'!Q50-Q49,0),0)</f>
        <v>0</v>
      </c>
      <c r="AT49" s="356">
        <f t="shared" si="30"/>
        <v>0</v>
      </c>
      <c r="AU49" s="356">
        <f>IFERROR(100*AS49/'Projection_Base-case'!Q50,0)</f>
        <v>0</v>
      </c>
      <c r="AV49" s="355">
        <f>IF(AC49="",IFERROR('Projection_Base-case'!S50-S49,0),0)</f>
        <v>0</v>
      </c>
      <c r="AW49" s="356">
        <f t="shared" si="31"/>
        <v>0</v>
      </c>
      <c r="AX49" s="357">
        <f>IFERROR(100*AV49/'Projection_Base-case'!S50,0)</f>
        <v>0</v>
      </c>
      <c r="AY49" s="358">
        <f>IF(AC49="",IFERROR('Projection_Base-case'!U50-U49,0),0)</f>
        <v>0</v>
      </c>
      <c r="AZ49" s="359">
        <f t="shared" si="32"/>
        <v>0</v>
      </c>
      <c r="BA49" s="359">
        <f>IFERROR(100*AY49/'Projection_Base-case'!U50,0)</f>
        <v>0</v>
      </c>
      <c r="BB49" s="358">
        <f>IF(AC49="",IFERROR('Projection_Base-case'!W50-W49,0),0)</f>
        <v>0</v>
      </c>
      <c r="BC49" s="359">
        <f t="shared" si="33"/>
        <v>0</v>
      </c>
      <c r="BD49" s="359">
        <f>IFERROR(100*BB49/'Projection_Base-case'!W50,0)</f>
        <v>0</v>
      </c>
      <c r="BE49" s="358">
        <f>IF(AC49="",IFERROR('Projection_Base-case'!Y50-Y49,0),0)</f>
        <v>0</v>
      </c>
      <c r="BF49" s="359">
        <f t="shared" si="34"/>
        <v>0</v>
      </c>
      <c r="BG49" s="359">
        <f>IFERROR(100*BE49/'Projection_Base-case'!Y50,0)</f>
        <v>0</v>
      </c>
      <c r="BH49" s="359">
        <f t="shared" si="35"/>
        <v>0</v>
      </c>
      <c r="BI49" s="360">
        <f t="shared" si="36"/>
        <v>0</v>
      </c>
    </row>
    <row r="50" spans="1:61">
      <c r="A50" s="205">
        <v>46</v>
      </c>
      <c r="B50" s="347">
        <f>IF('Projection_Base-case'!B51&lt;&gt;"",'Projection_Base-case'!B51,0)</f>
        <v>0</v>
      </c>
      <c r="C50" s="347">
        <f>IF('Projection_Base-case'!C51&lt;&gt;"",'Projection_Base-case'!C51,0)</f>
        <v>0</v>
      </c>
      <c r="D50" s="365">
        <f>IF('Projection_Base-case'!D51&lt;&gt;"",'Projection_Base-case'!D51,0)</f>
        <v>0</v>
      </c>
      <c r="E50" s="322"/>
      <c r="F50" s="367" t="str">
        <f t="shared" si="12"/>
        <v>0</v>
      </c>
      <c r="G50" s="177" t="str">
        <f>IF(F50="Scenario1PBT1",'Major retrofit'!$E$6,IF(F50="Scenario2PBT1",'Major retrofit'!$F$6,IF(F50="Scenario3PBT1",'Major retrofit'!$G$6,"")))&amp;IF(F50="Scenario1PBT2",'Major retrofit'!$H$6,IF(F50="Scenario2PBT2",'Major retrofit'!$I$6,IF(F50="Scenario3PBT2",'Major retrofit'!$J$6,"")))&amp;IF(F50="Scenario1PBT3",'Major retrofit'!$K$6,IF(F50="Scenario2PBT3",'Major retrofit'!$L$6,IF(F50="Scenario3PBT3",'Major retrofit'!$M$6,"")))&amp;IF(F50="Scenario1PBT4",'Major retrofit'!$N$6,IF(F50="Scenario2PBT4",'Major retrofit'!$O$6,IF(F50="Scenario3PBT4",'Major retrofit'!$P$6,"")))&amp;IF(F50="Scenario1PBT5",'Major retrofit'!$Q$6,IF(F50="Scenario2PBT5",'Major retrofit'!$R$6,IF(F50="Scenario3PBT5",'Major retrofit'!$S$6,"")))&amp;IF(F50="Scenario1PBT6",'Major retrofit'!$T$6,IF(F50="Scenario2PBT6",'Major retrofit'!$U$6,IF(F50="Scenario3PBT6",'Major retrofit'!$V$6,"")))&amp;IF(F50="Scenario1PBT7",'Major retrofit'!$W$6,IF(F50="Scenario2PBT7",'Major retrofit'!$X$6,IF(F50="Scenario3PBT7",'Major retrofit'!$Y$6,"")))&amp;IF(F50="Scenario1PBT8",'Major retrofit'!$Z$6,IF(F50="Scenario2PBT8",'Major retrofit'!$AA$6,IF(F50="Scenario3PBT8",'Major retrofit'!$AB$6,"")))&amp;IF(F50="Scenario1PBT9",'Major retrofit'!$AC$6,IF(F50="Scenario2PBT9",'Major retrofit'!$AD$6,IF(F50="Scenario3PBT9",'Major retrofit'!$AE$6,"")))&amp;IF(F50="Scenario1PBT10",'Major retrofit'!$AF$6,IF(F50="Scenario2PBT10",'Major retrofit'!$AG$6,IF(F50="Scenario3PBT10",'Major retrofit'!$AH$6,"")))&amp;IF(F50="Scenario1PBT11",'Major retrofit'!$AI$6,IF(F50="Scenario2PBT11",'Major retrofit'!$AJ$6,IF(F50="Scenario3PBT11",'Major retrofit'!$AK$6,"")))&amp;IF(F50="Scenario1PBT12",'Major retrofit'!$AL$6,IF(F50="Scenario2PBT12",'Major retrofit'!$AM$6,IF(F50="Scenario3PBT12",'Major retrofit'!$AN$6,"")))&amp;IF(F50="Scenario1PBT13",'Major retrofit'!$AO$6,IF(F50="Scenario2PBT13",'Major retrofit'!$AP$6,IF(F50="Scenario3PBT13",'Major retrofit'!$AQ$6,"")))&amp;IF(F50="Scenario1PBT14",'Major retrofit'!$AR$6,IF(F50="Scenario2PBT14",'Major retrofit'!$AS$6,IF(F50="Scenario3PBT14",'Major retrofit'!$AT$6,"")))&amp;IF(F50="Scenario1PBT15",'Major retrofit'!$AU$6,IF(F50="Scenario2PBT15",'Major retrofit'!$AV$6,IF(F50="Scenario3PBT15",'Major retrofit'!$AW$6,"")))</f>
        <v/>
      </c>
      <c r="H50" s="117">
        <f t="shared" si="13"/>
        <v>0</v>
      </c>
      <c r="I50" s="178" t="str">
        <f>IF(F50="Scenario1PBT1",'Major retrofit'!$E$16,IF(F50="Scenario2PBT1",'Major retrofit'!$F$16,IF(F50="Scenario3PBT1",'Major retrofit'!$G$16,"")))&amp;IF(F50="Scenario1PBT2",'Major retrofit'!$H$16,IF(F50="Scenario2PBT2",'Major retrofit'!$I$16,IF(F50="Scenario3PBT2",'Major retrofit'!$J$16,"")))&amp;IF(F50="Scenario1PBT3",'Major retrofit'!$K$16,IF(F50="Scenario2PBT3",'Major retrofit'!$L$16,IF(F50="Scenario3PBT3",'Major retrofit'!$M$16,"")))&amp;IF(F50="Scenario1PBT4",'Major retrofit'!$N$16,IF(F50="Scenario2PBT4",'Major retrofit'!$O$16,IF(F50="Scenario3PBT4",'Major retrofit'!$P$16,"")))&amp;IF(F50="Scenario1PBT5",'Major retrofit'!$Q$16,IF(F50="Scenario2PBT5",'Major retrofit'!$R$16,IF(F50="Scenario3PBT5",'Major retrofit'!$S$16,"")))&amp;IF(F50="Scenario1PBT6",'Major retrofit'!$T$16,IF(F50="Scenario2PBT6",'Major retrofit'!$U$16,IF(F50="Scenario3PBT6",'Major retrofit'!$V$16,"")))&amp;IF(F50="Scenario1PBT7",'Major retrofit'!$W$16,IF(F50="Scenario2PBT7",'Major retrofit'!$X$16,IF(F50="Scenario3PBT7",'Major retrofit'!$Y$16,"")))&amp;IF(F50="Scenario1PBT8",'Major retrofit'!$Z$16,IF(F50="Scenario2PBT8",'Major retrofit'!$AA$16,IF(F50="Scenario3PBT8",'Major retrofit'!$AB$16,"")))&amp;IF(F50="Scenario1PBT9",'Major retrofit'!$AC$16,IF(F50="Scenario2PBT9",'Major retrofit'!$AD$16,IF(F50="Scenario3PBT9",'Major retrofit'!$AE$16,"")))&amp;IF(F50="Scenario1PBT10",'Major retrofit'!$AF$16,IF(F50="Scenario2PBT10",'Major retrofit'!$AG$16,IF(F50="Scenario3PBT10",'Major retrofit'!$AH$16,"")))&amp;IF(F50="Scenario1PBT11",'Major retrofit'!$AI$16,IF(F50="Scenario2PBT11",'Major retrofit'!$AJ$16,IF(F50="Scenario3PBT11",'Major retrofit'!$AK$16,"")))&amp;IF(F50="Scenario1PBT12",'Major retrofit'!$AL$16,IF(F50="Scenario2PBT12",'Major retrofit'!$AM$16,IF(F50="Scenario3PBT12",'Major retrofit'!$AN$16,"")))&amp;IF(F50="Scenario1PBT13",'Major retrofit'!$AO$16,IF(F50="Scenario2PBT13",'Major retrofit'!$AP$16,IF(F50="Scenario3PBT13",'Major retrofit'!$AQ$16,"")))&amp;IF(F50="Scenario1PBT14",'Major retrofit'!$AR$16,IF(F50="Scenario2PBT14",'Major retrofit'!$AS$16,IF(F50="Scenario3PBT14",'Major retrofit'!$AT$16,"")))&amp;IF(F50="Scenario1PBT15",'Major retrofit'!$AU$16,IF(F50="Scenario2PBT15",'Major retrofit'!$AV$16,IF(F50="Scenario3PBT15",'Major retrofit'!$AW$16,"")))</f>
        <v/>
      </c>
      <c r="J50" s="117">
        <f t="shared" si="14"/>
        <v>0</v>
      </c>
      <c r="K50" s="117" t="str">
        <f>IF(F50="Scenario1PBT1",'Major retrofit'!$E$18,IF(F50="Scenario2PBT1",'Major retrofit'!$F$18,IF(F50="Scenario3PBT1",'Major retrofit'!$G$18,"")))&amp;IF(F50="Scenario1PBT2",'Major retrofit'!$H$18,IF(F50="Scenario2PBT2",'Major retrofit'!$I$18,IF(F50="Scenario3PBT2",'Major retrofit'!$J$18,"")))&amp;IF(F50="Scenario1PBT3",'Major retrofit'!$K$18,IF(F50="Scenario2PBT3",'Major retrofit'!$L$18,IF(F50="Scenario3PBT3",'Major retrofit'!$M$18,"")))&amp;IF(F50="Scenario1PBT4",'Major retrofit'!$N$18,IF(F50="Scenario2PBT4",'Major retrofit'!$O$18,IF(F50="Scenario3PBT4",'Major retrofit'!$P$18,"")))&amp;IF(F50="Scenario1PBT5",'Major retrofit'!$Q$18,IF(F50="Scenario2PBT5",'Major retrofit'!$R$18,IF(F50="Scenario3PBT5",'Major retrofit'!$S$18,"")))&amp;IF(F50="Scenario1PBT6",'Major retrofit'!$T$18,IF(F50="Scenario2PBT6",'Major retrofit'!$U$18,IF(F50="Scenario3PBT6",'Major retrofit'!$V$18,"")))&amp;IF(F50="Scenario1PBT7",'Major retrofit'!$W$18,IF(F50="Scenario2PBT7",'Major retrofit'!$X$18,IF(F50="Scenario3PBT7",'Major retrofit'!$Y$18,"")))&amp;IF(F50="Scenario1PBT8",'Major retrofit'!$Z$18,IF(F50="Scenario2PBT8",'Major retrofit'!$AA$18,IF(F50="Scenario3PBT8",'Major retrofit'!$AB$18,"")))&amp;IF(F50="Scenario1PBT9",'Major retrofit'!$AC$18,IF(F50="Scenario2PBT9",'Major retrofit'!$AD$18,IF(F50="Scenario3PBT9",'Major retrofit'!$AE$18,"")))&amp;IF(F50="Scenario1PBT10",'Major retrofit'!$AF$18,IF(F50="Scenario2PBT10",'Major retrofit'!$AG$18,IF(F50="Scenario3PBT10",'Major retrofit'!$AH$18,"")))&amp;IF(F50="Scenario1PBT11",'Major retrofit'!$AI$18,IF(F50="Scenario2PBT11",'Major retrofit'!$AJ$18,IF(F50="Scenario3PBT11",'Major retrofit'!$AK$18,"")))&amp;IF(F50="Scenario1PBT12",'Major retrofit'!$AL$18,IF(F50="Scenario2PBT12",'Major retrofit'!$AM$18,IF(F50="Scenario3PBT12",'Major retrofit'!$AN$18,"")))&amp;IF(F50="Scenario1PBT13",'Major retrofit'!$AO$18,IF(F50="Scenario2PBT13",'Major retrofit'!$AP$18,IF(F50="Scenario3PBT13",'Major retrofit'!$AQ$18,"")))&amp;IF(F50="Scenario1PBT14",'Major retrofit'!$AR$18,IF(F50="Scenario2PBT14",'Major retrofit'!$AS$18,IF(F50="Scenario3PBT14",'Major retrofit'!$AT$18,"")))&amp;IF(F50="Scenario1PBT15",'Major retrofit'!$AU$18,IF(F50="Scenario2PBT15",'Major retrofit'!$AV$18,IF(F50="Scenario3PBT15",'Major retrofit'!$AW$18,"")))</f>
        <v/>
      </c>
      <c r="L50" s="117">
        <f t="shared" si="15"/>
        <v>0</v>
      </c>
      <c r="M50" s="117" t="str">
        <f>IF(F50="Scenario1PBT1",'Major retrofit'!$E$20,IF(F50="Scenario2PBT1",'Major retrofit'!$F$20,IF(F50="Scenario3PBT1",'Major retrofit'!$G$20,"")))&amp;IF(F50="Scenario1PBT2",'Major retrofit'!$H$20,IF(F50="Scenario2PBT2",'Major retrofit'!$I$20,IF(F50="Scenario3PBT2",'Major retrofit'!$J$20,"")))&amp;IF(F50="Scenario1PBT3",'Major retrofit'!$K$20,IF(F50="Scenario2PBT3",'Major retrofit'!$L$20,IF(F50="Scenario3PBT3",'Major retrofit'!$M$20,"")))&amp;IF(F50="Scenario1PBT4",'Major retrofit'!$N$20,IF(F50="Scenario2PBT4",'Major retrofit'!$O$20,IF(F50="Scenario3PBT4",'Major retrofit'!$P$20,"")))&amp;IF(F50="Scenario1PBT5",'Major retrofit'!$Q$20,IF(F50="Scenario2PBT5",'Major retrofit'!$R$20,IF(F50="Scenario3PBT5",'Major retrofit'!$S$20,"")))&amp;IF(F50="Scenario1PBT6",'Major retrofit'!$T$20,IF(F50="Scenario2PBT6",'Major retrofit'!$U$20,IF(F50="Scenario3PBT6",'Major retrofit'!$V$20,"")))&amp;IF(F50="Scenario1PBT7",'Major retrofit'!$W$20,IF(F50="Scenario2PBT7",'Major retrofit'!$X$20,IF(F50="Scenario3PBT7",'Major retrofit'!$Y$20,"")))&amp;IF(F50="Scenario1PBT8",'Major retrofit'!$Z$20,IF(F50="Scenario2PBT8",'Major retrofit'!$AA$20,IF(F50="Scenario3PBT8",'Major retrofit'!$AB$20,"")))&amp;IF(F50="Scenario1PBT9",'Major retrofit'!$AC$20,IF(F50="Scenario2PBT9",'Major retrofit'!$AD$20,IF(F50="Scenario3PBT9",'Major retrofit'!$AE$20,"")))&amp;IF(F50="Scenario1PBT10",'Major retrofit'!$AF$20,IF(F50="Scenario2PBT10",'Major retrofit'!$AG$20,IF(F50="Scenario3PBT10",'Major retrofit'!$AH$20,"")))&amp;IF(F50="Scenario1PBT11",'Major retrofit'!$AI$20,IF(F50="Scenario2PBT11",'Major retrofit'!$AJ$20,IF(F50="Scenario3PBT11",'Major retrofit'!$AK$20,"")))&amp;IF(F50="Scenario1PBT12",'Major retrofit'!$AL$20,IF(F50="Scenario2PBT12",'Major retrofit'!$AM$20,IF(F50="Scenario3PBT12",'Major retrofit'!$AN$20,"")))&amp;IF(F50="Scenario1PBT13",'Major retrofit'!$AO$20,IF(F50="Scenario2PBT13",'Major retrofit'!$AP$20,IF(F50="Scenario3PBT13",'Major retrofit'!$AQ$20,"")))&amp;IF(F50="Scenario1PBT14",'Major retrofit'!$AR$20,IF(F50="Scenario2PBT14",'Major retrofit'!$AS$20,IF(F50="Scenario3PBT14",'Major retrofit'!$AT$20,"")))&amp;IF(F50="Scenario1PBT15",'Major retrofit'!$AU$20,IF(F50="Scenario2PBT15",'Major retrofit'!$AV$20,IF(F50="Scenario3PBT15",'Major retrofit'!$AW$20,"")))</f>
        <v/>
      </c>
      <c r="N50" s="118">
        <f t="shared" si="16"/>
        <v>0</v>
      </c>
      <c r="O50" s="206" t="str">
        <f>IF(F50="Scenario1PBT1",'Major retrofit'!$E$23,IF(F50="Scenario2PBT1",'Major retrofit'!$F$23,IF(F50="Scenario3PBT1",'Major retrofit'!$G$23,"")))&amp;IF(F50="Scenario1PBT2",'Major retrofit'!$H$23,IF(F50="Scenario2PBT2",'Major retrofit'!$I$23,IF(F50="Scenario3PBT2",'Major retrofit'!$J$23,"")))&amp;IF(F50="Scenario1PBT3",'Major retrofit'!$K$23,IF(F50="Scenario2PBT3",'Major retrofit'!$L$23,IF(F50="Scenario3PBT3",'Major retrofit'!$M$23,"")))&amp;IF(F50="Scenario1PBT4",'Major retrofit'!$N$23,IF(F50="Scenario2PBT4",'Major retrofit'!$O$23,IF(F50="Scenario3PBT4",'Major retrofit'!$P$23,"")))&amp;IF(F50="Scenario1PBT5",'Major retrofit'!$Q$23,IF(F50="Scenario2PBT5",'Major retrofit'!$R$23,IF(F50="Scenario3PBT5",'Major retrofit'!$S$23,"")))&amp;IF(F50="Scenario1PBT6",'Major retrofit'!$T$23,IF(F50="Scenario2PBT6",'Major retrofit'!$U$23,IF(F50="Scenario3PBT6",'Major retrofit'!$V$23,"")))&amp;IF(F50="Scenario1PBT7",'Major retrofit'!$W$23,IF(F50="Scenario2PBT7",'Major retrofit'!$X$23,IF(F50="Scenario3PBT7",'Major retrofit'!$Y$23,"")))&amp;IF(F50="Scenario1PBT8",'Major retrofit'!$Z$23,IF(F50="Scenario2PBT8",'Major retrofit'!$AA$23,IF(F50="Scenario3PBT8",'Major retrofit'!$AB$23,"")))&amp;IF(F50="Scenario1PBT9",'Major retrofit'!$AC$23,IF(F50="Scenario2PBT9",'Major retrofit'!$AD$23,IF(F50="Scenario3PBT9",'Major retrofit'!$AE$23,"")))&amp;IF(F50="Scenario1PBT10",'Major retrofit'!$AF$23,IF(F50="Scenario2PBT10",'Major retrofit'!$AG$23,IF(F50="Scenario3PBT10",'Major retrofit'!$AH$23,"")))&amp;IF(F50="Scenario1PBT11",'Major retrofit'!$AI$23,IF(F50="Scenario2PBT11",'Major retrofit'!$AJ$23,IF(F50="Scenario3PBT11",'Major retrofit'!$AK$23,"")))&amp;IF(F50="Scenario1PBT12",'Major retrofit'!$AL$23,IF(F50="Scenario2PBT12",'Major retrofit'!$AM$23,IF(F50="Scenario3PBT12",'Major retrofit'!$AN$23,"")))&amp;IF(F50="Scenario1PBT13",'Major retrofit'!$AO$23,IF(F50="Scenario2PBT13",'Major retrofit'!$AP$23,IF(F50="Scenario3PBT13",'Major retrofit'!$AQ$23,"")))&amp;IF(F50="Scenario1PBT14",'Major retrofit'!$AR$23,IF(F50="Scenario2PBT14",'Major retrofit'!$AS$23,IF(F50="Scenario3PBT14",'Major retrofit'!$AT$23,"")))&amp;IF(F50="Scenario1PBT15",'Major retrofit'!$AU$23,IF(F50="Scenario2PBT15",'Major retrofit'!$AV$23,IF(F50="Scenario3PBT15",'Major retrofit'!$AW$23,"")))</f>
        <v/>
      </c>
      <c r="P50" s="117">
        <f t="shared" si="17"/>
        <v>0</v>
      </c>
      <c r="Q50" s="117" t="str">
        <f>IF(F50="Scenario1PBT1",'Major retrofit'!$E$25,IF(F50="Scenario2PBT1",'Major retrofit'!$F$25,IF(F50="Scenario3PBT1",'Major retrofit'!$G$25,"")))&amp;IF(F50="Scenario1PBT2",'Major retrofit'!$H$25,IF(F50="Scenario2PBT2",'Major retrofit'!$I$25,IF(F50="Scenario3PBT2",'Major retrofit'!$J$25,"")))&amp;IF(F50="Scenario1PBT3",'Major retrofit'!$K$25,IF(F50="Scenario2PBT3",'Major retrofit'!$L$25,IF(F50="Scenario3PBT3",'Major retrofit'!$M$25,"")))&amp;IF(F50="Scenario1PBT4",'Major retrofit'!$N$25,IF(F50="Scenario2PBT4",'Major retrofit'!$O$25,IF(F50="Scenario3PBT4",'Major retrofit'!$P$25,"")))&amp;IF(F50="Scenario1PBT5",'Major retrofit'!$Q$25,IF(F50="Scenario2PBT5",'Major retrofit'!$R$25,IF(F50="Scenario3PBT5",'Major retrofit'!$S$25,"")))&amp;IF(F50="Scenario1PBT6",'Major retrofit'!$T$25,IF(F50="Scenario2PBT6",'Major retrofit'!$U$25,IF(F50="Scenario3PBT6",'Major retrofit'!$V$25,"")))&amp;IF(F50="Scenario1PBT7",'Major retrofit'!$W$25,IF(F50="Scenario2PBT7",'Major retrofit'!$X$25,IF(F50="Scenario3PBT7",'Major retrofit'!$Y$25,"")))&amp;IF(F50="Scenario1PBT8",'Major retrofit'!$Z$25,IF(F50="Scenario2PBT8",'Major retrofit'!$AA$25,IF(F50="Scenario3PBT8",'Major retrofit'!$AB$25,"")))&amp;IF(F50="Scenario1PBT9",'Major retrofit'!$AC$25,IF(F50="Scenario2PBT9",'Major retrofit'!$AD$25,IF(F50="Scenario3PBT9",'Major retrofit'!$AE$25,"")))&amp;IF(F50="Scenario1PBT10",'Major retrofit'!$AF$25,IF(F50="Scenario2PBT10",'Major retrofit'!$AG$25,IF(F50="Scenario3PBT10",'Major retrofit'!$AH$25,"")))&amp;IF(F50="Scenario1PBT11",'Major retrofit'!$AI$25,IF(F50="Scenario2PBT11",'Major retrofit'!$AJ$25,IF(F50="Scenario3PBT11",'Major retrofit'!$AK$25,"")))&amp;IF(F50="Scenario1PBT12",'Major retrofit'!$AL$25,IF(F50="Scenario2PBT12",'Major retrofit'!$AM$25,IF(F50="Scenario3PBT12",'Major retrofit'!$AN$25,"")))&amp;IF(F50="Scenario1PBT13",'Major retrofit'!$AO$25,IF(F50="Scenario2PBT13",'Major retrofit'!$AP$25,IF(F50="Scenario3PBT13",'Major retrofit'!$AQ$25,"")))&amp;IF(F50="Scenario1PBT14",'Major retrofit'!$AR$25,IF(F50="Scenario2PBT14",'Major retrofit'!$AS$25,IF(F50="Scenario3PBT14",'Major retrofit'!$AT$25,"")))&amp;IF(F50="Scenario1PBT15",'Major retrofit'!$AU$25,IF(F50="Scenario2PBT15",'Major retrofit'!$AV$25,IF(F50="Scenario3PBT15",'Major retrofit'!$AW$25,"")))</f>
        <v/>
      </c>
      <c r="R50" s="117">
        <f t="shared" si="18"/>
        <v>0</v>
      </c>
      <c r="S50" s="117" t="str">
        <f>IF(F50="Scenario1PBT1",'Major retrofit'!$E$27,IF(F50="Scenario2PBT1",'Major retrofit'!$F$27,IF(F50="Scenario3PBT1",'Major retrofit'!$G$27,"")))&amp;IF(F50="Scenario1PBT2",'Major retrofit'!$H$27,IF(F50="Scenario2PBT2",'Major retrofit'!$I$27,IF(F50="Scenario3PBT2",'Major retrofit'!$J$27,"")))&amp;IF(F50="Scenario1PBT3",'Major retrofit'!$K$27,IF(F50="Scenario2PBT3",'Major retrofit'!$L$27,IF(F50="Scenario3PBT3",'Major retrofit'!$M$27,"")))&amp;IF(F50="Scenario1PBT4",'Major retrofit'!$N$27,IF(F50="Scenario2PBT4",'Major retrofit'!$O$27,IF(F50="Scenario3PBT4",'Major retrofit'!$P$27,"")))&amp;IF(F50="Scenario1PBT5",'Major retrofit'!$Q$27,IF(F50="Scenario2PBT5",'Major retrofit'!$R$27,IF(F50="Scenario3PBT5",'Major retrofit'!$S$27,"")))&amp;IF(F50="Scenario1PBT6",'Major retrofit'!$T$27,IF(F50="Scenario2PBT6",'Major retrofit'!$U$27,IF(F50="Scenario3PBT6",'Major retrofit'!$V$27,"")))&amp;IF(F50="Scenario1PBT7",'Major retrofit'!$W$27,IF(F50="Scenario2PBT7",'Major retrofit'!$X$27,IF(F50="Scenario3PBT7",'Major retrofit'!$Y$27,"")))&amp;IF(F50="Scenario1PBT8",'Major retrofit'!$Z$27,IF(F50="Scenario2PBT8",'Major retrofit'!$AA$27,IF(F50="Scenario3PBT8",'Major retrofit'!$AB$27,"")))&amp;IF(F50="Scenario1PBT9",'Major retrofit'!$AC$27,IF(F50="Scenario2PBT9",'Major retrofit'!$AD$27,IF(F50="Scenario3PBT9",'Major retrofit'!$AE$27,"")))&amp;IF(F50="Scenario1PBT10",'Major retrofit'!$AF$27,IF(F50="Scenario2PBT10",'Major retrofit'!$AG$27,IF(F50="Scenario3PBT10",'Major retrofit'!$AH$27,"")))&amp;IF(F50="Scenario1PBT11",'Major retrofit'!$AI$27,IF(F50="Scenario2PBT11",'Major retrofit'!$AJ$27,IF(F50="Scenario3PBT11",'Major retrofit'!$AK$27,"")))&amp;IF(F50="Scenario1PBT12",'Major retrofit'!$AL$27,IF(F50="Scenario2PBT12",'Major retrofit'!$AM$27,IF(F50="Scenario3PBT12",'Major retrofit'!$AN$27,"")))&amp;IF(F50="Scenario1PBT13",'Major retrofit'!$AO$27,IF(F50="Scenario2PBT13",'Major retrofit'!$AP$27,IF(F50="Scenario3PBT13",'Major retrofit'!$AQ$27,"")))&amp;IF(F50="Scenario1PBT14",'Major retrofit'!$AR$27,IF(F50="Scenario2PBT14",'Major retrofit'!$AS$27,IF(F50="Scenario3PBT14",'Major retrofit'!$AT$27,"")))&amp;IF(F50="Scenario1PBT15",'Major retrofit'!$AU$27,IF(F50="Scenario2PBT15",'Major retrofit'!$AV$27,IF(F50="Scenario3PBT15",'Major retrofit'!$AW$27,"")))</f>
        <v/>
      </c>
      <c r="T50" s="207">
        <f t="shared" si="19"/>
        <v>0</v>
      </c>
      <c r="U50" s="206" t="str">
        <f>IF(F50="Scenario1PBT1",'Major retrofit'!$E$38,IF(F50="Scenario2PBT1",'Major retrofit'!$F$38,IF(F50="Scenario3PBT1",'Major retrofit'!$G$38,"")))&amp;IF(F50="Scenario1PBT2",'Major retrofit'!$H$38,IF(F50="Scenario2PBT2",'Major retrofit'!$I$38,IF(F50="Scenario3PBT2",'Major retrofit'!$J$38,"")))&amp;IF(F50="Scenario1PBT3",'Major retrofit'!$K$38,IF(F50="Scenario2PBT3",'Major retrofit'!$L$38,IF(F50="Scenario3PBT3",'Major retrofit'!$M$38,"")))&amp;IF(F50="Scenario1PBT4",'Major retrofit'!$N$38,IF(F50="Scenario2PBT4",'Major retrofit'!$O$38,IF(F50="Scenario3PBT4",'Major retrofit'!$P$38,"")))&amp;IF(F50="Scenario1PBT5",'Major retrofit'!$Q$38,IF(F50="Scenario2PBT5",'Major retrofit'!$R$38,IF(F50="Scenario3PBT5",'Major retrofit'!$S$38,"")))&amp;IF(F50="Scenario1PBT6",'Major retrofit'!$T$38,IF(F50="Scenario2PBT6",'Major retrofit'!$U$38,IF(F50="Scenario3PBT6",'Major retrofit'!$V$38,"")))&amp;IF(F50="Scenario1PBT7",'Major retrofit'!$W$38,IF(F50="Scenario2PBT7",'Major retrofit'!$X$38,IF(F50="Scenario3PBT7",'Major retrofit'!$Y$38,"")))&amp;IF(F50="Scenario1PBT8",'Major retrofit'!$Z$38,IF(F50="Scenario2PBT8",'Major retrofit'!$AA$38,IF(F50="Scenario3PBT8",'Major retrofit'!$AB$38,"")))&amp;IF(F50="Scenario1PBT9",'Major retrofit'!$AC$38,IF(F50="Scenario2PBT9",'Major retrofit'!$AD$38,IF(F50="Scenario3PBT9",'Major retrofit'!$AE$38,"")))&amp;IF(F50="Scenario1PBT10",'Major retrofit'!$AF$38,IF(F50="Scenario2PBT10",'Major retrofit'!$AG$38,IF(F50="Scenario3PBT10",'Major retrofit'!$AH$38,"")))&amp;IF(F50="Scenario1PBT11",'Major retrofit'!$AI$38,IF(F50="Scenario2PBT11",'Major retrofit'!$AJ$38,IF(F50="Scenario3PBT11",'Major retrofit'!$AK$38,"")))&amp;IF(F50="Scenario1PBT12",'Major retrofit'!$AL$38,IF(F50="Scenario2PBT12",'Major retrofit'!$AM$38,IF(F50="Scenario3PBT12",'Major retrofit'!$AN$38,"")))&amp;IF(F50="Scenario1PBT13",'Major retrofit'!$AO$38,IF(F50="Scenario2PBT13",'Major retrofit'!$AP$38,IF(F50="Scenario3PBT13",'Major retrofit'!$AQ$38,"")))&amp;IF(F50="Scenario1PBT14",'Major retrofit'!$AR$38,IF(F50="Scenario2PBT14",'Major retrofit'!$AS$38,IF(F50="Scenario3PBT14",'Major retrofit'!$AT$38,"")))&amp;IF(F50="Scenario1PBT15",'Major retrofit'!$AU$38,IF(F50="Scenario2PBT15",'Major retrofit'!$AV$38,IF(F50="Scenario3PBT15",'Major retrofit'!$AW$38,"")))</f>
        <v/>
      </c>
      <c r="V50" s="117">
        <f t="shared" si="20"/>
        <v>0</v>
      </c>
      <c r="W50" s="117" t="str">
        <f>IF(F50="Scenario1PBT1",'Major retrofit'!$E$40,IF(F50="Scenario2PBT1",'Major retrofit'!$F$40,IF(F50="Scenario3PBT1",'Major retrofit'!$G$40,"")))&amp;IF(F50="Scenario1PBT2",'Major retrofit'!$H$40,IF(F50="Scenario2PBT2",'Major retrofit'!$I$40,IF(F50="Scenario3PBT2",'Major retrofit'!$J$40,"")))&amp;IF(F50="Scenario1PBT3",'Major retrofit'!$K$40,IF(F50="Scenario2PBT3",'Major retrofit'!$L$40,IF(F50="Scenario3PBT3",'Major retrofit'!$M$40,"")))&amp;IF(F50="Scenario1PBT4",'Major retrofit'!$N$40,IF(F50="Scenario2PBT4",'Major retrofit'!$O$40,IF(F50="Scenario3PBT4",'Major retrofit'!$P$40,"")))&amp;IF(F50="Scenario1PBT5",'Major retrofit'!$Q$40,IF(F50="Scenario2PBT5",'Major retrofit'!$R$40,IF(F50="Scenario3PBT5",'Major retrofit'!$S$40,"")))&amp;IF(F50="Scenario1PBT6",'Major retrofit'!$T$40,IF(F50="Scenario2PBT6",'Major retrofit'!$U$40,IF(F50="Scenario3PBT6",'Major retrofit'!$V$40,"")))&amp;IF(F50="Scenario1PBT7",'Major retrofit'!$W$40,IF(F50="Scenario2PBT7",'Major retrofit'!$X$40,IF(F50="Scenario3PBT7",'Major retrofit'!$Y$40,"")))&amp;IF(F50="Scenario1PBT8",'Major retrofit'!$Z$40,IF(F50="Scenario2PBT8",'Major retrofit'!$AA$40,IF(F50="Scenario3PBT8",'Major retrofit'!$AB$40,"")))&amp;IF(F50="Scenario1PBT9",'Major retrofit'!$AC$40,IF(F50="Scenario2PBT9",'Major retrofit'!$AD$40,IF(F50="Scenario3PBT9",'Major retrofit'!$AE$40,"")))&amp;IF(F50="Scenario1PBT10",'Major retrofit'!$AF$40,IF(F50="Scenario2PBT10",'Major retrofit'!$AG$40,IF(F50="Scenario3PBT10",'Major retrofit'!$AH$40,"")))&amp;IF(F50="Scenario1PBT11",'Major retrofit'!$AI$40,IF(F50="Scenario2PBT11",'Major retrofit'!$AJ$40,IF(F50="Scenario3PBT11",'Major retrofit'!$AK$40,"")))&amp;IF(F50="Scenario1PBT12",'Major retrofit'!$AL$40,IF(F50="Scenario2PBT12",'Major retrofit'!$AM$40,IF(F50="Scenario3PBT12",'Major retrofit'!$AN$40,"")))&amp;IF(F50="Scenario1PBT13",'Major retrofit'!$AO$40,IF(F50="Scenario2PBT13",'Major retrofit'!$AP$40,IF(F50="Scenario3PBT13",'Major retrofit'!$AQ$40,"")))&amp;IF(F50="Scenario1PBT14",'Major retrofit'!$AR$40,IF(F50="Scenario2PBT14",'Major retrofit'!$AS$40,IF(F50="Scenario3PBT14",'Major retrofit'!$AT$40,"")))&amp;IF(F50="Scenario1PBT15",'Major retrofit'!$AU$40,IF(F50="Scenario2PBT15",'Major retrofit'!$AV$40,IF(F50="Scenario3PBT15",'Major retrofit'!$AW$40,"")))</f>
        <v/>
      </c>
      <c r="X50" s="117">
        <f t="shared" si="21"/>
        <v>0</v>
      </c>
      <c r="Y50" s="117" t="str">
        <f>IF(F50="Scenario1PBT1",'Major retrofit'!$E$42,IF(F50="Scenario2PBT1",'Major retrofit'!$F$42,IF(F50="Scenario3PBT1",'Major retrofit'!$G$42,"")))&amp;IF(F50="Scenario1PBT2",'Major retrofit'!$H$42,IF(F50="Scenario2PBT2",'Major retrofit'!$I$42,IF(F50="Scenario3PBT2",'Major retrofit'!$J$42,"")))&amp;IF(F50="Scenario1PBT3",'Major retrofit'!$K$42,IF(F50="Scenario2PBT3",'Major retrofit'!$L$42,IF(F50="Scenario3PBT3",'Major retrofit'!$M$42,"")))&amp;IF(F50="Scenario1PBT4",'Major retrofit'!$N$42,IF(F50="Scenario2PBT4",'Major retrofit'!$O$42,IF(F50="Scenario3PBT4",'Major retrofit'!$P$42,"")))&amp;IF(F50="Scenario1PBT5",'Major retrofit'!$Q$42,IF(F50="Scenario2PBT5",'Major retrofit'!$R$42,IF(F50="Scenario3PBT5",'Major retrofit'!$S$42,"")))&amp;IF(F50="Scenario1PBT6",'Major retrofit'!$T$42,IF(F50="Scenario2PBT6",'Major retrofit'!$U$42,IF(F50="Scenario3PBT6",'Major retrofit'!$V$42,"")))&amp;IF(F50="Scenario1PBT7",'Major retrofit'!$W$42,IF(F50="Scenario2PBT7",'Major retrofit'!$X$42,IF(F50="Scenario3PBT7",'Major retrofit'!$Y$42,"")))&amp;IF(F50="Scenario1PBT8",'Major retrofit'!$Z$42,IF(F50="Scenario2PBT8",'Major retrofit'!$AA$42,IF(F50="Scenario3PBT8",'Major retrofit'!$AB$42,"")))&amp;IF(F50="Scenario1PBT9",'Major retrofit'!$AC$42,IF(F50="Scenario2PBT9",'Major retrofit'!$AD$42,IF(F50="Scenario3PBT9",'Major retrofit'!$AE$42,"")))&amp;IF(F50="Scenario1PBT10",'Major retrofit'!$AF$42,IF(F50="Scenario2PBT10",'Major retrofit'!$AG$42,IF(F50="Scenario3PBT10",'Major retrofit'!$AH$42,"")))&amp;IF(F50="Scenario1PBT11",'Major retrofit'!$AI$42,IF(F50="Scenario2PBT11",'Major retrofit'!$AJ$42,IF(F50="Scenario3PBT11",'Major retrofit'!$AK$42,"")))&amp;IF(F50="Scenario1PBT12",'Major retrofit'!$AL$42,IF(F50="Scenario2PBT12",'Major retrofit'!$AM$42,IF(F50="Scenario3PBT12",'Major retrofit'!$AN$42,"")))&amp;IF(F50="Scenario1PBT13",'Major retrofit'!$AO$42,IF(F50="Scenario2PBT13",'Major retrofit'!$AP$42,IF(F50="Scenario3PBT13",'Major retrofit'!$AQ$42,"")))&amp;IF(F50="Scenario1PBT14",'Major retrofit'!$AR$42,IF(F50="Scenario2PBT14",'Major retrofit'!$AS$42,IF(F50="Scenario3PBT14",'Major retrofit'!$AT$42,"")))&amp;IF(F50="Scenario1PBT15",'Major retrofit'!$AU$42,IF(F50="Scenario2PBT15",'Major retrofit'!$AV$42,IF(F50="Scenario3PBT15",'Major retrofit'!$AW$42,"")))</f>
        <v/>
      </c>
      <c r="Z50" s="117">
        <f t="shared" si="22"/>
        <v>0</v>
      </c>
      <c r="AA50" s="178" t="str">
        <f>IF(F50="Scenario1PBT1",'Major retrofit'!$E$101,IF(F50="Scenario2PBT1",'Major retrofit'!$F$101,IF(F50="Scenario3PBT1",'Major retrofit'!$G$101,"")))&amp;IF(F50="Scenario1PBT2",'Major retrofit'!$H$101,IF(F50="Scenario2PBT2",'Major retrofit'!$I$101,IF(F50="Scenario3PBT2",'Major retrofit'!$J$101,"")))&amp;IF(F50="Scenario1PBT3",'Major retrofit'!$K$101,IF(F50="Scenario2PBT3",'Major retrofit'!$L$101,IF(F50="Scenario3PBT3",'Major retrofit'!$M$101,"")))&amp;IF(F50="Scenario1PBT4",'Major retrofit'!$N$101,IF(F50="Scenario2PBT4",'Major retrofit'!$O$101,IF(F50="Scenario3PBT4",'Major retrofit'!$P$101,"")))&amp;IF(F50="Scenario1PBT5",'Major retrofit'!$Q$101,IF(F50="Scenario2PBT5",'Major retrofit'!$R$101,IF(F50="Scenario3PBT5",'Major retrofit'!$S$101,"")))&amp;IF(F50="Scenario1PBT6",'Major retrofit'!$T$101,IF(F50="Scenario2PBT6",'Major retrofit'!$U$101,IF(F50="Scenario3PBT6",'Major retrofit'!$V$101,"")))&amp;IF(F50="Scenario1PBT7",'Major retrofit'!$W$101,IF(F50="Scenario2PBT7",'Major retrofit'!$X$101,IF(F50="Scenario3PBT7",'Major retrofit'!$Y$101,"")))&amp;IF(F50="Scenario1PBT8",'Major retrofit'!$Z$101,IF(F50="Scenario2PBT8",'Major retrofit'!$AA$101,IF(F50="Scenario3PBT8",'Major retrofit'!$AB$101,"")))&amp;IF(F50="Scenario1PBT9",'Major retrofit'!$AC$101,IF(F50="Scenario2PBT9",'Major retrofit'!$AD$101,IF(F50="Scenario3PBT9",'Major retrofit'!$AE$101,"")))&amp;IF(F50="Scenario1PBT10",'Major retrofit'!$AF$101,IF(F50="Scenario2PBT10",'Major retrofit'!$AG$101,IF(F50="Scenario3PBT10",'Major retrofit'!$AH$101,"")))&amp;IF(F50="Scenario1PBT11",'Major retrofit'!$AI$101,IF(F50="Scenario2PBT11",'Major retrofit'!$AJ$101,IF(F50="Scenario3PBT11",'Major retrofit'!$AK$101,"")))&amp;IF(F50="Scenario1PBT12",'Major retrofit'!$AL$101,IF(F50="Scenario2PBT12",'Major retrofit'!$AM$101,IF(F50="Scenario3PBT12",'Major retrofit'!$AN$101,"")))&amp;IF(F50="Scenario1PBT13",'Major retrofit'!$AO$101,IF(F50="Scenario2PBT13",'Major retrofit'!$AP$101,IF(F50="Scenario3PBT13",'Major retrofit'!$AQ$101,"")))&amp;IF(F50="Scenario1PBT14",'Major retrofit'!$AR$101,IF(F50="Scenario2PBT14",'Major retrofit'!$AS$101,IF(F50="Scenario3PBT14",'Major retrofit'!$AT$101,"")))&amp;IF(F50="Scenario1PBT15",'Major retrofit'!$AU$101,IF(F50="Scenario2PBT15",'Major retrofit'!$AV$101,IF(F50="Scenario3PBT15",'Major retrofit'!$AW$101,"")))</f>
        <v/>
      </c>
      <c r="AB50" s="179">
        <f t="shared" si="23"/>
        <v>0</v>
      </c>
      <c r="AC50" s="363" t="str">
        <f t="shared" si="24"/>
        <v/>
      </c>
      <c r="AD50" s="353">
        <f>IF(AC50="",IFERROR('Projection_Base-case'!G51-G50,0),0)</f>
        <v>0</v>
      </c>
      <c r="AE50" s="350">
        <f t="shared" si="25"/>
        <v>0</v>
      </c>
      <c r="AF50" s="361">
        <f>IFERROR(100*AD50/'Projection_Base-case'!G51,0)</f>
        <v>0</v>
      </c>
      <c r="AG50" s="352">
        <f>IF(AC50="",IFERROR('Projection_Base-case'!I51-I50,0),0)</f>
        <v>0</v>
      </c>
      <c r="AH50" s="353">
        <f t="shared" si="26"/>
        <v>0</v>
      </c>
      <c r="AI50" s="361">
        <f>IFERROR(100*AG50/'Projection_Base-case'!I51,0)</f>
        <v>0</v>
      </c>
      <c r="AJ50" s="352">
        <f>IF(AC50="",IFERROR('Projection_Base-case'!K51-K50,0),0)</f>
        <v>0</v>
      </c>
      <c r="AK50" s="353">
        <f t="shared" si="27"/>
        <v>0</v>
      </c>
      <c r="AL50" s="361">
        <f>IFERROR(100*AJ50/'Projection_Base-case'!K51,0)</f>
        <v>0</v>
      </c>
      <c r="AM50" s="352">
        <f>-IF(AC50="",IFERROR('Projection_Base-case'!M51-M50,0),0)</f>
        <v>0</v>
      </c>
      <c r="AN50" s="353">
        <f t="shared" si="28"/>
        <v>0</v>
      </c>
      <c r="AO50" s="354">
        <f>IFERROR(IF('Projection_Base-case'!N51&gt;0,100*AN50/'Projection_Base-case'!N51,100*AN50/N50),0)</f>
        <v>0</v>
      </c>
      <c r="AP50" s="355">
        <f>IF(AC50="",IFERROR('Projection_Base-case'!O51-O50,0),0)</f>
        <v>0</v>
      </c>
      <c r="AQ50" s="356">
        <f t="shared" si="29"/>
        <v>0</v>
      </c>
      <c r="AR50" s="356">
        <f>IFERROR(100*AP50/'Projection_Base-case'!O51,0)</f>
        <v>0</v>
      </c>
      <c r="AS50" s="355">
        <f>IF(AC50="",IFERROR('Projection_Base-case'!Q51-Q50,0),0)</f>
        <v>0</v>
      </c>
      <c r="AT50" s="356">
        <f t="shared" si="30"/>
        <v>0</v>
      </c>
      <c r="AU50" s="356">
        <f>IFERROR(100*AS50/'Projection_Base-case'!Q51,0)</f>
        <v>0</v>
      </c>
      <c r="AV50" s="355">
        <f>IF(AC50="",IFERROR('Projection_Base-case'!S51-S50,0),0)</f>
        <v>0</v>
      </c>
      <c r="AW50" s="356">
        <f t="shared" si="31"/>
        <v>0</v>
      </c>
      <c r="AX50" s="357">
        <f>IFERROR(100*AV50/'Projection_Base-case'!S51,0)</f>
        <v>0</v>
      </c>
      <c r="AY50" s="358">
        <f>IF(AC50="",IFERROR('Projection_Base-case'!U51-U50,0),0)</f>
        <v>0</v>
      </c>
      <c r="AZ50" s="359">
        <f t="shared" si="32"/>
        <v>0</v>
      </c>
      <c r="BA50" s="359">
        <f>IFERROR(100*AY50/'Projection_Base-case'!U51,0)</f>
        <v>0</v>
      </c>
      <c r="BB50" s="358">
        <f>IF(AC50="",IFERROR('Projection_Base-case'!W51-W50,0),0)</f>
        <v>0</v>
      </c>
      <c r="BC50" s="359">
        <f t="shared" si="33"/>
        <v>0</v>
      </c>
      <c r="BD50" s="359">
        <f>IFERROR(100*BB50/'Projection_Base-case'!W51,0)</f>
        <v>0</v>
      </c>
      <c r="BE50" s="358">
        <f>IF(AC50="",IFERROR('Projection_Base-case'!Y51-Y50,0),0)</f>
        <v>0</v>
      </c>
      <c r="BF50" s="359">
        <f t="shared" si="34"/>
        <v>0</v>
      </c>
      <c r="BG50" s="359">
        <f>IFERROR(100*BE50/'Projection_Base-case'!Y51,0)</f>
        <v>0</v>
      </c>
      <c r="BH50" s="359">
        <f t="shared" si="35"/>
        <v>0</v>
      </c>
      <c r="BI50" s="360">
        <f t="shared" si="36"/>
        <v>0</v>
      </c>
    </row>
    <row r="51" spans="1:61">
      <c r="A51" s="205">
        <v>47</v>
      </c>
      <c r="B51" s="347">
        <f>IF('Projection_Base-case'!B52&lt;&gt;"",'Projection_Base-case'!B52,0)</f>
        <v>0</v>
      </c>
      <c r="C51" s="347">
        <f>IF('Projection_Base-case'!C52&lt;&gt;"",'Projection_Base-case'!C52,0)</f>
        <v>0</v>
      </c>
      <c r="D51" s="365">
        <f>IF('Projection_Base-case'!D52&lt;&gt;"",'Projection_Base-case'!D52,0)</f>
        <v>0</v>
      </c>
      <c r="E51" s="322"/>
      <c r="F51" s="367" t="str">
        <f t="shared" si="12"/>
        <v>0</v>
      </c>
      <c r="G51" s="177" t="str">
        <f>IF(F51="Scenario1PBT1",'Major retrofit'!$E$6,IF(F51="Scenario2PBT1",'Major retrofit'!$F$6,IF(F51="Scenario3PBT1",'Major retrofit'!$G$6,"")))&amp;IF(F51="Scenario1PBT2",'Major retrofit'!$H$6,IF(F51="Scenario2PBT2",'Major retrofit'!$I$6,IF(F51="Scenario3PBT2",'Major retrofit'!$J$6,"")))&amp;IF(F51="Scenario1PBT3",'Major retrofit'!$K$6,IF(F51="Scenario2PBT3",'Major retrofit'!$L$6,IF(F51="Scenario3PBT3",'Major retrofit'!$M$6,"")))&amp;IF(F51="Scenario1PBT4",'Major retrofit'!$N$6,IF(F51="Scenario2PBT4",'Major retrofit'!$O$6,IF(F51="Scenario3PBT4",'Major retrofit'!$P$6,"")))&amp;IF(F51="Scenario1PBT5",'Major retrofit'!$Q$6,IF(F51="Scenario2PBT5",'Major retrofit'!$R$6,IF(F51="Scenario3PBT5",'Major retrofit'!$S$6,"")))&amp;IF(F51="Scenario1PBT6",'Major retrofit'!$T$6,IF(F51="Scenario2PBT6",'Major retrofit'!$U$6,IF(F51="Scenario3PBT6",'Major retrofit'!$V$6,"")))&amp;IF(F51="Scenario1PBT7",'Major retrofit'!$W$6,IF(F51="Scenario2PBT7",'Major retrofit'!$X$6,IF(F51="Scenario3PBT7",'Major retrofit'!$Y$6,"")))&amp;IF(F51="Scenario1PBT8",'Major retrofit'!$Z$6,IF(F51="Scenario2PBT8",'Major retrofit'!$AA$6,IF(F51="Scenario3PBT8",'Major retrofit'!$AB$6,"")))&amp;IF(F51="Scenario1PBT9",'Major retrofit'!$AC$6,IF(F51="Scenario2PBT9",'Major retrofit'!$AD$6,IF(F51="Scenario3PBT9",'Major retrofit'!$AE$6,"")))&amp;IF(F51="Scenario1PBT10",'Major retrofit'!$AF$6,IF(F51="Scenario2PBT10",'Major retrofit'!$AG$6,IF(F51="Scenario3PBT10",'Major retrofit'!$AH$6,"")))&amp;IF(F51="Scenario1PBT11",'Major retrofit'!$AI$6,IF(F51="Scenario2PBT11",'Major retrofit'!$AJ$6,IF(F51="Scenario3PBT11",'Major retrofit'!$AK$6,"")))&amp;IF(F51="Scenario1PBT12",'Major retrofit'!$AL$6,IF(F51="Scenario2PBT12",'Major retrofit'!$AM$6,IF(F51="Scenario3PBT12",'Major retrofit'!$AN$6,"")))&amp;IF(F51="Scenario1PBT13",'Major retrofit'!$AO$6,IF(F51="Scenario2PBT13",'Major retrofit'!$AP$6,IF(F51="Scenario3PBT13",'Major retrofit'!$AQ$6,"")))&amp;IF(F51="Scenario1PBT14",'Major retrofit'!$AR$6,IF(F51="Scenario2PBT14",'Major retrofit'!$AS$6,IF(F51="Scenario3PBT14",'Major retrofit'!$AT$6,"")))&amp;IF(F51="Scenario1PBT15",'Major retrofit'!$AU$6,IF(F51="Scenario2PBT15",'Major retrofit'!$AV$6,IF(F51="Scenario3PBT15",'Major retrofit'!$AW$6,"")))</f>
        <v/>
      </c>
      <c r="H51" s="117">
        <f t="shared" si="13"/>
        <v>0</v>
      </c>
      <c r="I51" s="178" t="str">
        <f>IF(F51="Scenario1PBT1",'Major retrofit'!$E$16,IF(F51="Scenario2PBT1",'Major retrofit'!$F$16,IF(F51="Scenario3PBT1",'Major retrofit'!$G$16,"")))&amp;IF(F51="Scenario1PBT2",'Major retrofit'!$H$16,IF(F51="Scenario2PBT2",'Major retrofit'!$I$16,IF(F51="Scenario3PBT2",'Major retrofit'!$J$16,"")))&amp;IF(F51="Scenario1PBT3",'Major retrofit'!$K$16,IF(F51="Scenario2PBT3",'Major retrofit'!$L$16,IF(F51="Scenario3PBT3",'Major retrofit'!$M$16,"")))&amp;IF(F51="Scenario1PBT4",'Major retrofit'!$N$16,IF(F51="Scenario2PBT4",'Major retrofit'!$O$16,IF(F51="Scenario3PBT4",'Major retrofit'!$P$16,"")))&amp;IF(F51="Scenario1PBT5",'Major retrofit'!$Q$16,IF(F51="Scenario2PBT5",'Major retrofit'!$R$16,IF(F51="Scenario3PBT5",'Major retrofit'!$S$16,"")))&amp;IF(F51="Scenario1PBT6",'Major retrofit'!$T$16,IF(F51="Scenario2PBT6",'Major retrofit'!$U$16,IF(F51="Scenario3PBT6",'Major retrofit'!$V$16,"")))&amp;IF(F51="Scenario1PBT7",'Major retrofit'!$W$16,IF(F51="Scenario2PBT7",'Major retrofit'!$X$16,IF(F51="Scenario3PBT7",'Major retrofit'!$Y$16,"")))&amp;IF(F51="Scenario1PBT8",'Major retrofit'!$Z$16,IF(F51="Scenario2PBT8",'Major retrofit'!$AA$16,IF(F51="Scenario3PBT8",'Major retrofit'!$AB$16,"")))&amp;IF(F51="Scenario1PBT9",'Major retrofit'!$AC$16,IF(F51="Scenario2PBT9",'Major retrofit'!$AD$16,IF(F51="Scenario3PBT9",'Major retrofit'!$AE$16,"")))&amp;IF(F51="Scenario1PBT10",'Major retrofit'!$AF$16,IF(F51="Scenario2PBT10",'Major retrofit'!$AG$16,IF(F51="Scenario3PBT10",'Major retrofit'!$AH$16,"")))&amp;IF(F51="Scenario1PBT11",'Major retrofit'!$AI$16,IF(F51="Scenario2PBT11",'Major retrofit'!$AJ$16,IF(F51="Scenario3PBT11",'Major retrofit'!$AK$16,"")))&amp;IF(F51="Scenario1PBT12",'Major retrofit'!$AL$16,IF(F51="Scenario2PBT12",'Major retrofit'!$AM$16,IF(F51="Scenario3PBT12",'Major retrofit'!$AN$16,"")))&amp;IF(F51="Scenario1PBT13",'Major retrofit'!$AO$16,IF(F51="Scenario2PBT13",'Major retrofit'!$AP$16,IF(F51="Scenario3PBT13",'Major retrofit'!$AQ$16,"")))&amp;IF(F51="Scenario1PBT14",'Major retrofit'!$AR$16,IF(F51="Scenario2PBT14",'Major retrofit'!$AS$16,IF(F51="Scenario3PBT14",'Major retrofit'!$AT$16,"")))&amp;IF(F51="Scenario1PBT15",'Major retrofit'!$AU$16,IF(F51="Scenario2PBT15",'Major retrofit'!$AV$16,IF(F51="Scenario3PBT15",'Major retrofit'!$AW$16,"")))</f>
        <v/>
      </c>
      <c r="J51" s="117">
        <f t="shared" si="14"/>
        <v>0</v>
      </c>
      <c r="K51" s="117" t="str">
        <f>IF(F51="Scenario1PBT1",'Major retrofit'!$E$18,IF(F51="Scenario2PBT1",'Major retrofit'!$F$18,IF(F51="Scenario3PBT1",'Major retrofit'!$G$18,"")))&amp;IF(F51="Scenario1PBT2",'Major retrofit'!$H$18,IF(F51="Scenario2PBT2",'Major retrofit'!$I$18,IF(F51="Scenario3PBT2",'Major retrofit'!$J$18,"")))&amp;IF(F51="Scenario1PBT3",'Major retrofit'!$K$18,IF(F51="Scenario2PBT3",'Major retrofit'!$L$18,IF(F51="Scenario3PBT3",'Major retrofit'!$M$18,"")))&amp;IF(F51="Scenario1PBT4",'Major retrofit'!$N$18,IF(F51="Scenario2PBT4",'Major retrofit'!$O$18,IF(F51="Scenario3PBT4",'Major retrofit'!$P$18,"")))&amp;IF(F51="Scenario1PBT5",'Major retrofit'!$Q$18,IF(F51="Scenario2PBT5",'Major retrofit'!$R$18,IF(F51="Scenario3PBT5",'Major retrofit'!$S$18,"")))&amp;IF(F51="Scenario1PBT6",'Major retrofit'!$T$18,IF(F51="Scenario2PBT6",'Major retrofit'!$U$18,IF(F51="Scenario3PBT6",'Major retrofit'!$V$18,"")))&amp;IF(F51="Scenario1PBT7",'Major retrofit'!$W$18,IF(F51="Scenario2PBT7",'Major retrofit'!$X$18,IF(F51="Scenario3PBT7",'Major retrofit'!$Y$18,"")))&amp;IF(F51="Scenario1PBT8",'Major retrofit'!$Z$18,IF(F51="Scenario2PBT8",'Major retrofit'!$AA$18,IF(F51="Scenario3PBT8",'Major retrofit'!$AB$18,"")))&amp;IF(F51="Scenario1PBT9",'Major retrofit'!$AC$18,IF(F51="Scenario2PBT9",'Major retrofit'!$AD$18,IF(F51="Scenario3PBT9",'Major retrofit'!$AE$18,"")))&amp;IF(F51="Scenario1PBT10",'Major retrofit'!$AF$18,IF(F51="Scenario2PBT10",'Major retrofit'!$AG$18,IF(F51="Scenario3PBT10",'Major retrofit'!$AH$18,"")))&amp;IF(F51="Scenario1PBT11",'Major retrofit'!$AI$18,IF(F51="Scenario2PBT11",'Major retrofit'!$AJ$18,IF(F51="Scenario3PBT11",'Major retrofit'!$AK$18,"")))&amp;IF(F51="Scenario1PBT12",'Major retrofit'!$AL$18,IF(F51="Scenario2PBT12",'Major retrofit'!$AM$18,IF(F51="Scenario3PBT12",'Major retrofit'!$AN$18,"")))&amp;IF(F51="Scenario1PBT13",'Major retrofit'!$AO$18,IF(F51="Scenario2PBT13",'Major retrofit'!$AP$18,IF(F51="Scenario3PBT13",'Major retrofit'!$AQ$18,"")))&amp;IF(F51="Scenario1PBT14",'Major retrofit'!$AR$18,IF(F51="Scenario2PBT14",'Major retrofit'!$AS$18,IF(F51="Scenario3PBT14",'Major retrofit'!$AT$18,"")))&amp;IF(F51="Scenario1PBT15",'Major retrofit'!$AU$18,IF(F51="Scenario2PBT15",'Major retrofit'!$AV$18,IF(F51="Scenario3PBT15",'Major retrofit'!$AW$18,"")))</f>
        <v/>
      </c>
      <c r="L51" s="117">
        <f t="shared" si="15"/>
        <v>0</v>
      </c>
      <c r="M51" s="117" t="str">
        <f>IF(F51="Scenario1PBT1",'Major retrofit'!$E$20,IF(F51="Scenario2PBT1",'Major retrofit'!$F$20,IF(F51="Scenario3PBT1",'Major retrofit'!$G$20,"")))&amp;IF(F51="Scenario1PBT2",'Major retrofit'!$H$20,IF(F51="Scenario2PBT2",'Major retrofit'!$I$20,IF(F51="Scenario3PBT2",'Major retrofit'!$J$20,"")))&amp;IF(F51="Scenario1PBT3",'Major retrofit'!$K$20,IF(F51="Scenario2PBT3",'Major retrofit'!$L$20,IF(F51="Scenario3PBT3",'Major retrofit'!$M$20,"")))&amp;IF(F51="Scenario1PBT4",'Major retrofit'!$N$20,IF(F51="Scenario2PBT4",'Major retrofit'!$O$20,IF(F51="Scenario3PBT4",'Major retrofit'!$P$20,"")))&amp;IF(F51="Scenario1PBT5",'Major retrofit'!$Q$20,IF(F51="Scenario2PBT5",'Major retrofit'!$R$20,IF(F51="Scenario3PBT5",'Major retrofit'!$S$20,"")))&amp;IF(F51="Scenario1PBT6",'Major retrofit'!$T$20,IF(F51="Scenario2PBT6",'Major retrofit'!$U$20,IF(F51="Scenario3PBT6",'Major retrofit'!$V$20,"")))&amp;IF(F51="Scenario1PBT7",'Major retrofit'!$W$20,IF(F51="Scenario2PBT7",'Major retrofit'!$X$20,IF(F51="Scenario3PBT7",'Major retrofit'!$Y$20,"")))&amp;IF(F51="Scenario1PBT8",'Major retrofit'!$Z$20,IF(F51="Scenario2PBT8",'Major retrofit'!$AA$20,IF(F51="Scenario3PBT8",'Major retrofit'!$AB$20,"")))&amp;IF(F51="Scenario1PBT9",'Major retrofit'!$AC$20,IF(F51="Scenario2PBT9",'Major retrofit'!$AD$20,IF(F51="Scenario3PBT9",'Major retrofit'!$AE$20,"")))&amp;IF(F51="Scenario1PBT10",'Major retrofit'!$AF$20,IF(F51="Scenario2PBT10",'Major retrofit'!$AG$20,IF(F51="Scenario3PBT10",'Major retrofit'!$AH$20,"")))&amp;IF(F51="Scenario1PBT11",'Major retrofit'!$AI$20,IF(F51="Scenario2PBT11",'Major retrofit'!$AJ$20,IF(F51="Scenario3PBT11",'Major retrofit'!$AK$20,"")))&amp;IF(F51="Scenario1PBT12",'Major retrofit'!$AL$20,IF(F51="Scenario2PBT12",'Major retrofit'!$AM$20,IF(F51="Scenario3PBT12",'Major retrofit'!$AN$20,"")))&amp;IF(F51="Scenario1PBT13",'Major retrofit'!$AO$20,IF(F51="Scenario2PBT13",'Major retrofit'!$AP$20,IF(F51="Scenario3PBT13",'Major retrofit'!$AQ$20,"")))&amp;IF(F51="Scenario1PBT14",'Major retrofit'!$AR$20,IF(F51="Scenario2PBT14",'Major retrofit'!$AS$20,IF(F51="Scenario3PBT14",'Major retrofit'!$AT$20,"")))&amp;IF(F51="Scenario1PBT15",'Major retrofit'!$AU$20,IF(F51="Scenario2PBT15",'Major retrofit'!$AV$20,IF(F51="Scenario3PBT15",'Major retrofit'!$AW$20,"")))</f>
        <v/>
      </c>
      <c r="N51" s="118">
        <f t="shared" si="16"/>
        <v>0</v>
      </c>
      <c r="O51" s="206" t="str">
        <f>IF(F51="Scenario1PBT1",'Major retrofit'!$E$23,IF(F51="Scenario2PBT1",'Major retrofit'!$F$23,IF(F51="Scenario3PBT1",'Major retrofit'!$G$23,"")))&amp;IF(F51="Scenario1PBT2",'Major retrofit'!$H$23,IF(F51="Scenario2PBT2",'Major retrofit'!$I$23,IF(F51="Scenario3PBT2",'Major retrofit'!$J$23,"")))&amp;IF(F51="Scenario1PBT3",'Major retrofit'!$K$23,IF(F51="Scenario2PBT3",'Major retrofit'!$L$23,IF(F51="Scenario3PBT3",'Major retrofit'!$M$23,"")))&amp;IF(F51="Scenario1PBT4",'Major retrofit'!$N$23,IF(F51="Scenario2PBT4",'Major retrofit'!$O$23,IF(F51="Scenario3PBT4",'Major retrofit'!$P$23,"")))&amp;IF(F51="Scenario1PBT5",'Major retrofit'!$Q$23,IF(F51="Scenario2PBT5",'Major retrofit'!$R$23,IF(F51="Scenario3PBT5",'Major retrofit'!$S$23,"")))&amp;IF(F51="Scenario1PBT6",'Major retrofit'!$T$23,IF(F51="Scenario2PBT6",'Major retrofit'!$U$23,IF(F51="Scenario3PBT6",'Major retrofit'!$V$23,"")))&amp;IF(F51="Scenario1PBT7",'Major retrofit'!$W$23,IF(F51="Scenario2PBT7",'Major retrofit'!$X$23,IF(F51="Scenario3PBT7",'Major retrofit'!$Y$23,"")))&amp;IF(F51="Scenario1PBT8",'Major retrofit'!$Z$23,IF(F51="Scenario2PBT8",'Major retrofit'!$AA$23,IF(F51="Scenario3PBT8",'Major retrofit'!$AB$23,"")))&amp;IF(F51="Scenario1PBT9",'Major retrofit'!$AC$23,IF(F51="Scenario2PBT9",'Major retrofit'!$AD$23,IF(F51="Scenario3PBT9",'Major retrofit'!$AE$23,"")))&amp;IF(F51="Scenario1PBT10",'Major retrofit'!$AF$23,IF(F51="Scenario2PBT10",'Major retrofit'!$AG$23,IF(F51="Scenario3PBT10",'Major retrofit'!$AH$23,"")))&amp;IF(F51="Scenario1PBT11",'Major retrofit'!$AI$23,IF(F51="Scenario2PBT11",'Major retrofit'!$AJ$23,IF(F51="Scenario3PBT11",'Major retrofit'!$AK$23,"")))&amp;IF(F51="Scenario1PBT12",'Major retrofit'!$AL$23,IF(F51="Scenario2PBT12",'Major retrofit'!$AM$23,IF(F51="Scenario3PBT12",'Major retrofit'!$AN$23,"")))&amp;IF(F51="Scenario1PBT13",'Major retrofit'!$AO$23,IF(F51="Scenario2PBT13",'Major retrofit'!$AP$23,IF(F51="Scenario3PBT13",'Major retrofit'!$AQ$23,"")))&amp;IF(F51="Scenario1PBT14",'Major retrofit'!$AR$23,IF(F51="Scenario2PBT14",'Major retrofit'!$AS$23,IF(F51="Scenario3PBT14",'Major retrofit'!$AT$23,"")))&amp;IF(F51="Scenario1PBT15",'Major retrofit'!$AU$23,IF(F51="Scenario2PBT15",'Major retrofit'!$AV$23,IF(F51="Scenario3PBT15",'Major retrofit'!$AW$23,"")))</f>
        <v/>
      </c>
      <c r="P51" s="117">
        <f t="shared" si="17"/>
        <v>0</v>
      </c>
      <c r="Q51" s="117" t="str">
        <f>IF(F51="Scenario1PBT1",'Major retrofit'!$E$25,IF(F51="Scenario2PBT1",'Major retrofit'!$F$25,IF(F51="Scenario3PBT1",'Major retrofit'!$G$25,"")))&amp;IF(F51="Scenario1PBT2",'Major retrofit'!$H$25,IF(F51="Scenario2PBT2",'Major retrofit'!$I$25,IF(F51="Scenario3PBT2",'Major retrofit'!$J$25,"")))&amp;IF(F51="Scenario1PBT3",'Major retrofit'!$K$25,IF(F51="Scenario2PBT3",'Major retrofit'!$L$25,IF(F51="Scenario3PBT3",'Major retrofit'!$M$25,"")))&amp;IF(F51="Scenario1PBT4",'Major retrofit'!$N$25,IF(F51="Scenario2PBT4",'Major retrofit'!$O$25,IF(F51="Scenario3PBT4",'Major retrofit'!$P$25,"")))&amp;IF(F51="Scenario1PBT5",'Major retrofit'!$Q$25,IF(F51="Scenario2PBT5",'Major retrofit'!$R$25,IF(F51="Scenario3PBT5",'Major retrofit'!$S$25,"")))&amp;IF(F51="Scenario1PBT6",'Major retrofit'!$T$25,IF(F51="Scenario2PBT6",'Major retrofit'!$U$25,IF(F51="Scenario3PBT6",'Major retrofit'!$V$25,"")))&amp;IF(F51="Scenario1PBT7",'Major retrofit'!$W$25,IF(F51="Scenario2PBT7",'Major retrofit'!$X$25,IF(F51="Scenario3PBT7",'Major retrofit'!$Y$25,"")))&amp;IF(F51="Scenario1PBT8",'Major retrofit'!$Z$25,IF(F51="Scenario2PBT8",'Major retrofit'!$AA$25,IF(F51="Scenario3PBT8",'Major retrofit'!$AB$25,"")))&amp;IF(F51="Scenario1PBT9",'Major retrofit'!$AC$25,IF(F51="Scenario2PBT9",'Major retrofit'!$AD$25,IF(F51="Scenario3PBT9",'Major retrofit'!$AE$25,"")))&amp;IF(F51="Scenario1PBT10",'Major retrofit'!$AF$25,IF(F51="Scenario2PBT10",'Major retrofit'!$AG$25,IF(F51="Scenario3PBT10",'Major retrofit'!$AH$25,"")))&amp;IF(F51="Scenario1PBT11",'Major retrofit'!$AI$25,IF(F51="Scenario2PBT11",'Major retrofit'!$AJ$25,IF(F51="Scenario3PBT11",'Major retrofit'!$AK$25,"")))&amp;IF(F51="Scenario1PBT12",'Major retrofit'!$AL$25,IF(F51="Scenario2PBT12",'Major retrofit'!$AM$25,IF(F51="Scenario3PBT12",'Major retrofit'!$AN$25,"")))&amp;IF(F51="Scenario1PBT13",'Major retrofit'!$AO$25,IF(F51="Scenario2PBT13",'Major retrofit'!$AP$25,IF(F51="Scenario3PBT13",'Major retrofit'!$AQ$25,"")))&amp;IF(F51="Scenario1PBT14",'Major retrofit'!$AR$25,IF(F51="Scenario2PBT14",'Major retrofit'!$AS$25,IF(F51="Scenario3PBT14",'Major retrofit'!$AT$25,"")))&amp;IF(F51="Scenario1PBT15",'Major retrofit'!$AU$25,IF(F51="Scenario2PBT15",'Major retrofit'!$AV$25,IF(F51="Scenario3PBT15",'Major retrofit'!$AW$25,"")))</f>
        <v/>
      </c>
      <c r="R51" s="117">
        <f t="shared" si="18"/>
        <v>0</v>
      </c>
      <c r="S51" s="117" t="str">
        <f>IF(F51="Scenario1PBT1",'Major retrofit'!$E$27,IF(F51="Scenario2PBT1",'Major retrofit'!$F$27,IF(F51="Scenario3PBT1",'Major retrofit'!$G$27,"")))&amp;IF(F51="Scenario1PBT2",'Major retrofit'!$H$27,IF(F51="Scenario2PBT2",'Major retrofit'!$I$27,IF(F51="Scenario3PBT2",'Major retrofit'!$J$27,"")))&amp;IF(F51="Scenario1PBT3",'Major retrofit'!$K$27,IF(F51="Scenario2PBT3",'Major retrofit'!$L$27,IF(F51="Scenario3PBT3",'Major retrofit'!$M$27,"")))&amp;IF(F51="Scenario1PBT4",'Major retrofit'!$N$27,IF(F51="Scenario2PBT4",'Major retrofit'!$O$27,IF(F51="Scenario3PBT4",'Major retrofit'!$P$27,"")))&amp;IF(F51="Scenario1PBT5",'Major retrofit'!$Q$27,IF(F51="Scenario2PBT5",'Major retrofit'!$R$27,IF(F51="Scenario3PBT5",'Major retrofit'!$S$27,"")))&amp;IF(F51="Scenario1PBT6",'Major retrofit'!$T$27,IF(F51="Scenario2PBT6",'Major retrofit'!$U$27,IF(F51="Scenario3PBT6",'Major retrofit'!$V$27,"")))&amp;IF(F51="Scenario1PBT7",'Major retrofit'!$W$27,IF(F51="Scenario2PBT7",'Major retrofit'!$X$27,IF(F51="Scenario3PBT7",'Major retrofit'!$Y$27,"")))&amp;IF(F51="Scenario1PBT8",'Major retrofit'!$Z$27,IF(F51="Scenario2PBT8",'Major retrofit'!$AA$27,IF(F51="Scenario3PBT8",'Major retrofit'!$AB$27,"")))&amp;IF(F51="Scenario1PBT9",'Major retrofit'!$AC$27,IF(F51="Scenario2PBT9",'Major retrofit'!$AD$27,IF(F51="Scenario3PBT9",'Major retrofit'!$AE$27,"")))&amp;IF(F51="Scenario1PBT10",'Major retrofit'!$AF$27,IF(F51="Scenario2PBT10",'Major retrofit'!$AG$27,IF(F51="Scenario3PBT10",'Major retrofit'!$AH$27,"")))&amp;IF(F51="Scenario1PBT11",'Major retrofit'!$AI$27,IF(F51="Scenario2PBT11",'Major retrofit'!$AJ$27,IF(F51="Scenario3PBT11",'Major retrofit'!$AK$27,"")))&amp;IF(F51="Scenario1PBT12",'Major retrofit'!$AL$27,IF(F51="Scenario2PBT12",'Major retrofit'!$AM$27,IF(F51="Scenario3PBT12",'Major retrofit'!$AN$27,"")))&amp;IF(F51="Scenario1PBT13",'Major retrofit'!$AO$27,IF(F51="Scenario2PBT13",'Major retrofit'!$AP$27,IF(F51="Scenario3PBT13",'Major retrofit'!$AQ$27,"")))&amp;IF(F51="Scenario1PBT14",'Major retrofit'!$AR$27,IF(F51="Scenario2PBT14",'Major retrofit'!$AS$27,IF(F51="Scenario3PBT14",'Major retrofit'!$AT$27,"")))&amp;IF(F51="Scenario1PBT15",'Major retrofit'!$AU$27,IF(F51="Scenario2PBT15",'Major retrofit'!$AV$27,IF(F51="Scenario3PBT15",'Major retrofit'!$AW$27,"")))</f>
        <v/>
      </c>
      <c r="T51" s="207">
        <f t="shared" si="19"/>
        <v>0</v>
      </c>
      <c r="U51" s="206" t="str">
        <f>IF(F51="Scenario1PBT1",'Major retrofit'!$E$38,IF(F51="Scenario2PBT1",'Major retrofit'!$F$38,IF(F51="Scenario3PBT1",'Major retrofit'!$G$38,"")))&amp;IF(F51="Scenario1PBT2",'Major retrofit'!$H$38,IF(F51="Scenario2PBT2",'Major retrofit'!$I$38,IF(F51="Scenario3PBT2",'Major retrofit'!$J$38,"")))&amp;IF(F51="Scenario1PBT3",'Major retrofit'!$K$38,IF(F51="Scenario2PBT3",'Major retrofit'!$L$38,IF(F51="Scenario3PBT3",'Major retrofit'!$M$38,"")))&amp;IF(F51="Scenario1PBT4",'Major retrofit'!$N$38,IF(F51="Scenario2PBT4",'Major retrofit'!$O$38,IF(F51="Scenario3PBT4",'Major retrofit'!$P$38,"")))&amp;IF(F51="Scenario1PBT5",'Major retrofit'!$Q$38,IF(F51="Scenario2PBT5",'Major retrofit'!$R$38,IF(F51="Scenario3PBT5",'Major retrofit'!$S$38,"")))&amp;IF(F51="Scenario1PBT6",'Major retrofit'!$T$38,IF(F51="Scenario2PBT6",'Major retrofit'!$U$38,IF(F51="Scenario3PBT6",'Major retrofit'!$V$38,"")))&amp;IF(F51="Scenario1PBT7",'Major retrofit'!$W$38,IF(F51="Scenario2PBT7",'Major retrofit'!$X$38,IF(F51="Scenario3PBT7",'Major retrofit'!$Y$38,"")))&amp;IF(F51="Scenario1PBT8",'Major retrofit'!$Z$38,IF(F51="Scenario2PBT8",'Major retrofit'!$AA$38,IF(F51="Scenario3PBT8",'Major retrofit'!$AB$38,"")))&amp;IF(F51="Scenario1PBT9",'Major retrofit'!$AC$38,IF(F51="Scenario2PBT9",'Major retrofit'!$AD$38,IF(F51="Scenario3PBT9",'Major retrofit'!$AE$38,"")))&amp;IF(F51="Scenario1PBT10",'Major retrofit'!$AF$38,IF(F51="Scenario2PBT10",'Major retrofit'!$AG$38,IF(F51="Scenario3PBT10",'Major retrofit'!$AH$38,"")))&amp;IF(F51="Scenario1PBT11",'Major retrofit'!$AI$38,IF(F51="Scenario2PBT11",'Major retrofit'!$AJ$38,IF(F51="Scenario3PBT11",'Major retrofit'!$AK$38,"")))&amp;IF(F51="Scenario1PBT12",'Major retrofit'!$AL$38,IF(F51="Scenario2PBT12",'Major retrofit'!$AM$38,IF(F51="Scenario3PBT12",'Major retrofit'!$AN$38,"")))&amp;IF(F51="Scenario1PBT13",'Major retrofit'!$AO$38,IF(F51="Scenario2PBT13",'Major retrofit'!$AP$38,IF(F51="Scenario3PBT13",'Major retrofit'!$AQ$38,"")))&amp;IF(F51="Scenario1PBT14",'Major retrofit'!$AR$38,IF(F51="Scenario2PBT14",'Major retrofit'!$AS$38,IF(F51="Scenario3PBT14",'Major retrofit'!$AT$38,"")))&amp;IF(F51="Scenario1PBT15",'Major retrofit'!$AU$38,IF(F51="Scenario2PBT15",'Major retrofit'!$AV$38,IF(F51="Scenario3PBT15",'Major retrofit'!$AW$38,"")))</f>
        <v/>
      </c>
      <c r="V51" s="117">
        <f t="shared" si="20"/>
        <v>0</v>
      </c>
      <c r="W51" s="117" t="str">
        <f>IF(F51="Scenario1PBT1",'Major retrofit'!$E$40,IF(F51="Scenario2PBT1",'Major retrofit'!$F$40,IF(F51="Scenario3PBT1",'Major retrofit'!$G$40,"")))&amp;IF(F51="Scenario1PBT2",'Major retrofit'!$H$40,IF(F51="Scenario2PBT2",'Major retrofit'!$I$40,IF(F51="Scenario3PBT2",'Major retrofit'!$J$40,"")))&amp;IF(F51="Scenario1PBT3",'Major retrofit'!$K$40,IF(F51="Scenario2PBT3",'Major retrofit'!$L$40,IF(F51="Scenario3PBT3",'Major retrofit'!$M$40,"")))&amp;IF(F51="Scenario1PBT4",'Major retrofit'!$N$40,IF(F51="Scenario2PBT4",'Major retrofit'!$O$40,IF(F51="Scenario3PBT4",'Major retrofit'!$P$40,"")))&amp;IF(F51="Scenario1PBT5",'Major retrofit'!$Q$40,IF(F51="Scenario2PBT5",'Major retrofit'!$R$40,IF(F51="Scenario3PBT5",'Major retrofit'!$S$40,"")))&amp;IF(F51="Scenario1PBT6",'Major retrofit'!$T$40,IF(F51="Scenario2PBT6",'Major retrofit'!$U$40,IF(F51="Scenario3PBT6",'Major retrofit'!$V$40,"")))&amp;IF(F51="Scenario1PBT7",'Major retrofit'!$W$40,IF(F51="Scenario2PBT7",'Major retrofit'!$X$40,IF(F51="Scenario3PBT7",'Major retrofit'!$Y$40,"")))&amp;IF(F51="Scenario1PBT8",'Major retrofit'!$Z$40,IF(F51="Scenario2PBT8",'Major retrofit'!$AA$40,IF(F51="Scenario3PBT8",'Major retrofit'!$AB$40,"")))&amp;IF(F51="Scenario1PBT9",'Major retrofit'!$AC$40,IF(F51="Scenario2PBT9",'Major retrofit'!$AD$40,IF(F51="Scenario3PBT9",'Major retrofit'!$AE$40,"")))&amp;IF(F51="Scenario1PBT10",'Major retrofit'!$AF$40,IF(F51="Scenario2PBT10",'Major retrofit'!$AG$40,IF(F51="Scenario3PBT10",'Major retrofit'!$AH$40,"")))&amp;IF(F51="Scenario1PBT11",'Major retrofit'!$AI$40,IF(F51="Scenario2PBT11",'Major retrofit'!$AJ$40,IF(F51="Scenario3PBT11",'Major retrofit'!$AK$40,"")))&amp;IF(F51="Scenario1PBT12",'Major retrofit'!$AL$40,IF(F51="Scenario2PBT12",'Major retrofit'!$AM$40,IF(F51="Scenario3PBT12",'Major retrofit'!$AN$40,"")))&amp;IF(F51="Scenario1PBT13",'Major retrofit'!$AO$40,IF(F51="Scenario2PBT13",'Major retrofit'!$AP$40,IF(F51="Scenario3PBT13",'Major retrofit'!$AQ$40,"")))&amp;IF(F51="Scenario1PBT14",'Major retrofit'!$AR$40,IF(F51="Scenario2PBT14",'Major retrofit'!$AS$40,IF(F51="Scenario3PBT14",'Major retrofit'!$AT$40,"")))&amp;IF(F51="Scenario1PBT15",'Major retrofit'!$AU$40,IF(F51="Scenario2PBT15",'Major retrofit'!$AV$40,IF(F51="Scenario3PBT15",'Major retrofit'!$AW$40,"")))</f>
        <v/>
      </c>
      <c r="X51" s="117">
        <f t="shared" si="21"/>
        <v>0</v>
      </c>
      <c r="Y51" s="117" t="str">
        <f>IF(F51="Scenario1PBT1",'Major retrofit'!$E$42,IF(F51="Scenario2PBT1",'Major retrofit'!$F$42,IF(F51="Scenario3PBT1",'Major retrofit'!$G$42,"")))&amp;IF(F51="Scenario1PBT2",'Major retrofit'!$H$42,IF(F51="Scenario2PBT2",'Major retrofit'!$I$42,IF(F51="Scenario3PBT2",'Major retrofit'!$J$42,"")))&amp;IF(F51="Scenario1PBT3",'Major retrofit'!$K$42,IF(F51="Scenario2PBT3",'Major retrofit'!$L$42,IF(F51="Scenario3PBT3",'Major retrofit'!$M$42,"")))&amp;IF(F51="Scenario1PBT4",'Major retrofit'!$N$42,IF(F51="Scenario2PBT4",'Major retrofit'!$O$42,IF(F51="Scenario3PBT4",'Major retrofit'!$P$42,"")))&amp;IF(F51="Scenario1PBT5",'Major retrofit'!$Q$42,IF(F51="Scenario2PBT5",'Major retrofit'!$R$42,IF(F51="Scenario3PBT5",'Major retrofit'!$S$42,"")))&amp;IF(F51="Scenario1PBT6",'Major retrofit'!$T$42,IF(F51="Scenario2PBT6",'Major retrofit'!$U$42,IF(F51="Scenario3PBT6",'Major retrofit'!$V$42,"")))&amp;IF(F51="Scenario1PBT7",'Major retrofit'!$W$42,IF(F51="Scenario2PBT7",'Major retrofit'!$X$42,IF(F51="Scenario3PBT7",'Major retrofit'!$Y$42,"")))&amp;IF(F51="Scenario1PBT8",'Major retrofit'!$Z$42,IF(F51="Scenario2PBT8",'Major retrofit'!$AA$42,IF(F51="Scenario3PBT8",'Major retrofit'!$AB$42,"")))&amp;IF(F51="Scenario1PBT9",'Major retrofit'!$AC$42,IF(F51="Scenario2PBT9",'Major retrofit'!$AD$42,IF(F51="Scenario3PBT9",'Major retrofit'!$AE$42,"")))&amp;IF(F51="Scenario1PBT10",'Major retrofit'!$AF$42,IF(F51="Scenario2PBT10",'Major retrofit'!$AG$42,IF(F51="Scenario3PBT10",'Major retrofit'!$AH$42,"")))&amp;IF(F51="Scenario1PBT11",'Major retrofit'!$AI$42,IF(F51="Scenario2PBT11",'Major retrofit'!$AJ$42,IF(F51="Scenario3PBT11",'Major retrofit'!$AK$42,"")))&amp;IF(F51="Scenario1PBT12",'Major retrofit'!$AL$42,IF(F51="Scenario2PBT12",'Major retrofit'!$AM$42,IF(F51="Scenario3PBT12",'Major retrofit'!$AN$42,"")))&amp;IF(F51="Scenario1PBT13",'Major retrofit'!$AO$42,IF(F51="Scenario2PBT13",'Major retrofit'!$AP$42,IF(F51="Scenario3PBT13",'Major retrofit'!$AQ$42,"")))&amp;IF(F51="Scenario1PBT14",'Major retrofit'!$AR$42,IF(F51="Scenario2PBT14",'Major retrofit'!$AS$42,IF(F51="Scenario3PBT14",'Major retrofit'!$AT$42,"")))&amp;IF(F51="Scenario1PBT15",'Major retrofit'!$AU$42,IF(F51="Scenario2PBT15",'Major retrofit'!$AV$42,IF(F51="Scenario3PBT15",'Major retrofit'!$AW$42,"")))</f>
        <v/>
      </c>
      <c r="Z51" s="117">
        <f t="shared" si="22"/>
        <v>0</v>
      </c>
      <c r="AA51" s="178" t="str">
        <f>IF(F51="Scenario1PBT1",'Major retrofit'!$E$101,IF(F51="Scenario2PBT1",'Major retrofit'!$F$101,IF(F51="Scenario3PBT1",'Major retrofit'!$G$101,"")))&amp;IF(F51="Scenario1PBT2",'Major retrofit'!$H$101,IF(F51="Scenario2PBT2",'Major retrofit'!$I$101,IF(F51="Scenario3PBT2",'Major retrofit'!$J$101,"")))&amp;IF(F51="Scenario1PBT3",'Major retrofit'!$K$101,IF(F51="Scenario2PBT3",'Major retrofit'!$L$101,IF(F51="Scenario3PBT3",'Major retrofit'!$M$101,"")))&amp;IF(F51="Scenario1PBT4",'Major retrofit'!$N$101,IF(F51="Scenario2PBT4",'Major retrofit'!$O$101,IF(F51="Scenario3PBT4",'Major retrofit'!$P$101,"")))&amp;IF(F51="Scenario1PBT5",'Major retrofit'!$Q$101,IF(F51="Scenario2PBT5",'Major retrofit'!$R$101,IF(F51="Scenario3PBT5",'Major retrofit'!$S$101,"")))&amp;IF(F51="Scenario1PBT6",'Major retrofit'!$T$101,IF(F51="Scenario2PBT6",'Major retrofit'!$U$101,IF(F51="Scenario3PBT6",'Major retrofit'!$V$101,"")))&amp;IF(F51="Scenario1PBT7",'Major retrofit'!$W$101,IF(F51="Scenario2PBT7",'Major retrofit'!$X$101,IF(F51="Scenario3PBT7",'Major retrofit'!$Y$101,"")))&amp;IF(F51="Scenario1PBT8",'Major retrofit'!$Z$101,IF(F51="Scenario2PBT8",'Major retrofit'!$AA$101,IF(F51="Scenario3PBT8",'Major retrofit'!$AB$101,"")))&amp;IF(F51="Scenario1PBT9",'Major retrofit'!$AC$101,IF(F51="Scenario2PBT9",'Major retrofit'!$AD$101,IF(F51="Scenario3PBT9",'Major retrofit'!$AE$101,"")))&amp;IF(F51="Scenario1PBT10",'Major retrofit'!$AF$101,IF(F51="Scenario2PBT10",'Major retrofit'!$AG$101,IF(F51="Scenario3PBT10",'Major retrofit'!$AH$101,"")))&amp;IF(F51="Scenario1PBT11",'Major retrofit'!$AI$101,IF(F51="Scenario2PBT11",'Major retrofit'!$AJ$101,IF(F51="Scenario3PBT11",'Major retrofit'!$AK$101,"")))&amp;IF(F51="Scenario1PBT12",'Major retrofit'!$AL$101,IF(F51="Scenario2PBT12",'Major retrofit'!$AM$101,IF(F51="Scenario3PBT12",'Major retrofit'!$AN$101,"")))&amp;IF(F51="Scenario1PBT13",'Major retrofit'!$AO$101,IF(F51="Scenario2PBT13",'Major retrofit'!$AP$101,IF(F51="Scenario3PBT13",'Major retrofit'!$AQ$101,"")))&amp;IF(F51="Scenario1PBT14",'Major retrofit'!$AR$101,IF(F51="Scenario2PBT14",'Major retrofit'!$AS$101,IF(F51="Scenario3PBT14",'Major retrofit'!$AT$101,"")))&amp;IF(F51="Scenario1PBT15",'Major retrofit'!$AU$101,IF(F51="Scenario2PBT15",'Major retrofit'!$AV$101,IF(F51="Scenario3PBT15",'Major retrofit'!$AW$101,"")))</f>
        <v/>
      </c>
      <c r="AB51" s="179">
        <f t="shared" si="23"/>
        <v>0</v>
      </c>
      <c r="AC51" s="363" t="str">
        <f t="shared" si="24"/>
        <v/>
      </c>
      <c r="AD51" s="353">
        <f>IF(AC51="",IFERROR('Projection_Base-case'!G52-G51,0),0)</f>
        <v>0</v>
      </c>
      <c r="AE51" s="350">
        <f t="shared" si="25"/>
        <v>0</v>
      </c>
      <c r="AF51" s="361">
        <f>IFERROR(100*AD51/'Projection_Base-case'!G52,0)</f>
        <v>0</v>
      </c>
      <c r="AG51" s="352">
        <f>IF(AC51="",IFERROR('Projection_Base-case'!I52-I51,0),0)</f>
        <v>0</v>
      </c>
      <c r="AH51" s="353">
        <f t="shared" si="26"/>
        <v>0</v>
      </c>
      <c r="AI51" s="361">
        <f>IFERROR(100*AG51/'Projection_Base-case'!I52,0)</f>
        <v>0</v>
      </c>
      <c r="AJ51" s="352">
        <f>IF(AC51="",IFERROR('Projection_Base-case'!K52-K51,0),0)</f>
        <v>0</v>
      </c>
      <c r="AK51" s="353">
        <f t="shared" si="27"/>
        <v>0</v>
      </c>
      <c r="AL51" s="361">
        <f>IFERROR(100*AJ51/'Projection_Base-case'!K52,0)</f>
        <v>0</v>
      </c>
      <c r="AM51" s="352">
        <f>-IF(AC51="",IFERROR('Projection_Base-case'!M52-M51,0),0)</f>
        <v>0</v>
      </c>
      <c r="AN51" s="353">
        <f t="shared" si="28"/>
        <v>0</v>
      </c>
      <c r="AO51" s="354">
        <f>IFERROR(IF('Projection_Base-case'!N52&gt;0,100*AN51/'Projection_Base-case'!N52,100*AN51/N51),0)</f>
        <v>0</v>
      </c>
      <c r="AP51" s="355">
        <f>IF(AC51="",IFERROR('Projection_Base-case'!O52-O51,0),0)</f>
        <v>0</v>
      </c>
      <c r="AQ51" s="356">
        <f t="shared" si="29"/>
        <v>0</v>
      </c>
      <c r="AR51" s="356">
        <f>IFERROR(100*AP51/'Projection_Base-case'!O52,0)</f>
        <v>0</v>
      </c>
      <c r="AS51" s="355">
        <f>IF(AC51="",IFERROR('Projection_Base-case'!Q52-Q51,0),0)</f>
        <v>0</v>
      </c>
      <c r="AT51" s="356">
        <f t="shared" si="30"/>
        <v>0</v>
      </c>
      <c r="AU51" s="356">
        <f>IFERROR(100*AS51/'Projection_Base-case'!Q52,0)</f>
        <v>0</v>
      </c>
      <c r="AV51" s="355">
        <f>IF(AC51="",IFERROR('Projection_Base-case'!S52-S51,0),0)</f>
        <v>0</v>
      </c>
      <c r="AW51" s="356">
        <f t="shared" si="31"/>
        <v>0</v>
      </c>
      <c r="AX51" s="357">
        <f>IFERROR(100*AV51/'Projection_Base-case'!S52,0)</f>
        <v>0</v>
      </c>
      <c r="AY51" s="358">
        <f>IF(AC51="",IFERROR('Projection_Base-case'!U52-U51,0),0)</f>
        <v>0</v>
      </c>
      <c r="AZ51" s="359">
        <f t="shared" si="32"/>
        <v>0</v>
      </c>
      <c r="BA51" s="359">
        <f>IFERROR(100*AY51/'Projection_Base-case'!U52,0)</f>
        <v>0</v>
      </c>
      <c r="BB51" s="358">
        <f>IF(AC51="",IFERROR('Projection_Base-case'!W52-W51,0),0)</f>
        <v>0</v>
      </c>
      <c r="BC51" s="359">
        <f t="shared" si="33"/>
        <v>0</v>
      </c>
      <c r="BD51" s="359">
        <f>IFERROR(100*BB51/'Projection_Base-case'!W52,0)</f>
        <v>0</v>
      </c>
      <c r="BE51" s="358">
        <f>IF(AC51="",IFERROR('Projection_Base-case'!Y52-Y51,0),0)</f>
        <v>0</v>
      </c>
      <c r="BF51" s="359">
        <f t="shared" si="34"/>
        <v>0</v>
      </c>
      <c r="BG51" s="359">
        <f>IFERROR(100*BE51/'Projection_Base-case'!Y52,0)</f>
        <v>0</v>
      </c>
      <c r="BH51" s="359">
        <f t="shared" si="35"/>
        <v>0</v>
      </c>
      <c r="BI51" s="360">
        <f t="shared" si="36"/>
        <v>0</v>
      </c>
    </row>
    <row r="52" spans="1:61">
      <c r="A52" s="205">
        <v>48</v>
      </c>
      <c r="B52" s="347">
        <f>IF('Projection_Base-case'!B53&lt;&gt;"",'Projection_Base-case'!B53,0)</f>
        <v>0</v>
      </c>
      <c r="C52" s="347">
        <f>IF('Projection_Base-case'!C53&lt;&gt;"",'Projection_Base-case'!C53,0)</f>
        <v>0</v>
      </c>
      <c r="D52" s="365">
        <f>IF('Projection_Base-case'!D53&lt;&gt;"",'Projection_Base-case'!D53,0)</f>
        <v>0</v>
      </c>
      <c r="E52" s="322"/>
      <c r="F52" s="367" t="str">
        <f t="shared" si="12"/>
        <v>0</v>
      </c>
      <c r="G52" s="177" t="str">
        <f>IF(F52="Scenario1PBT1",'Major retrofit'!$E$6,IF(F52="Scenario2PBT1",'Major retrofit'!$F$6,IF(F52="Scenario3PBT1",'Major retrofit'!$G$6,"")))&amp;IF(F52="Scenario1PBT2",'Major retrofit'!$H$6,IF(F52="Scenario2PBT2",'Major retrofit'!$I$6,IF(F52="Scenario3PBT2",'Major retrofit'!$J$6,"")))&amp;IF(F52="Scenario1PBT3",'Major retrofit'!$K$6,IF(F52="Scenario2PBT3",'Major retrofit'!$L$6,IF(F52="Scenario3PBT3",'Major retrofit'!$M$6,"")))&amp;IF(F52="Scenario1PBT4",'Major retrofit'!$N$6,IF(F52="Scenario2PBT4",'Major retrofit'!$O$6,IF(F52="Scenario3PBT4",'Major retrofit'!$P$6,"")))&amp;IF(F52="Scenario1PBT5",'Major retrofit'!$Q$6,IF(F52="Scenario2PBT5",'Major retrofit'!$R$6,IF(F52="Scenario3PBT5",'Major retrofit'!$S$6,"")))&amp;IF(F52="Scenario1PBT6",'Major retrofit'!$T$6,IF(F52="Scenario2PBT6",'Major retrofit'!$U$6,IF(F52="Scenario3PBT6",'Major retrofit'!$V$6,"")))&amp;IF(F52="Scenario1PBT7",'Major retrofit'!$W$6,IF(F52="Scenario2PBT7",'Major retrofit'!$X$6,IF(F52="Scenario3PBT7",'Major retrofit'!$Y$6,"")))&amp;IF(F52="Scenario1PBT8",'Major retrofit'!$Z$6,IF(F52="Scenario2PBT8",'Major retrofit'!$AA$6,IF(F52="Scenario3PBT8",'Major retrofit'!$AB$6,"")))&amp;IF(F52="Scenario1PBT9",'Major retrofit'!$AC$6,IF(F52="Scenario2PBT9",'Major retrofit'!$AD$6,IF(F52="Scenario3PBT9",'Major retrofit'!$AE$6,"")))&amp;IF(F52="Scenario1PBT10",'Major retrofit'!$AF$6,IF(F52="Scenario2PBT10",'Major retrofit'!$AG$6,IF(F52="Scenario3PBT10",'Major retrofit'!$AH$6,"")))&amp;IF(F52="Scenario1PBT11",'Major retrofit'!$AI$6,IF(F52="Scenario2PBT11",'Major retrofit'!$AJ$6,IF(F52="Scenario3PBT11",'Major retrofit'!$AK$6,"")))&amp;IF(F52="Scenario1PBT12",'Major retrofit'!$AL$6,IF(F52="Scenario2PBT12",'Major retrofit'!$AM$6,IF(F52="Scenario3PBT12",'Major retrofit'!$AN$6,"")))&amp;IF(F52="Scenario1PBT13",'Major retrofit'!$AO$6,IF(F52="Scenario2PBT13",'Major retrofit'!$AP$6,IF(F52="Scenario3PBT13",'Major retrofit'!$AQ$6,"")))&amp;IF(F52="Scenario1PBT14",'Major retrofit'!$AR$6,IF(F52="Scenario2PBT14",'Major retrofit'!$AS$6,IF(F52="Scenario3PBT14",'Major retrofit'!$AT$6,"")))&amp;IF(F52="Scenario1PBT15",'Major retrofit'!$AU$6,IF(F52="Scenario2PBT15",'Major retrofit'!$AV$6,IF(F52="Scenario3PBT15",'Major retrofit'!$AW$6,"")))</f>
        <v/>
      </c>
      <c r="H52" s="117">
        <f t="shared" si="13"/>
        <v>0</v>
      </c>
      <c r="I52" s="178" t="str">
        <f>IF(F52="Scenario1PBT1",'Major retrofit'!$E$16,IF(F52="Scenario2PBT1",'Major retrofit'!$F$16,IF(F52="Scenario3PBT1",'Major retrofit'!$G$16,"")))&amp;IF(F52="Scenario1PBT2",'Major retrofit'!$H$16,IF(F52="Scenario2PBT2",'Major retrofit'!$I$16,IF(F52="Scenario3PBT2",'Major retrofit'!$J$16,"")))&amp;IF(F52="Scenario1PBT3",'Major retrofit'!$K$16,IF(F52="Scenario2PBT3",'Major retrofit'!$L$16,IF(F52="Scenario3PBT3",'Major retrofit'!$M$16,"")))&amp;IF(F52="Scenario1PBT4",'Major retrofit'!$N$16,IF(F52="Scenario2PBT4",'Major retrofit'!$O$16,IF(F52="Scenario3PBT4",'Major retrofit'!$P$16,"")))&amp;IF(F52="Scenario1PBT5",'Major retrofit'!$Q$16,IF(F52="Scenario2PBT5",'Major retrofit'!$R$16,IF(F52="Scenario3PBT5",'Major retrofit'!$S$16,"")))&amp;IF(F52="Scenario1PBT6",'Major retrofit'!$T$16,IF(F52="Scenario2PBT6",'Major retrofit'!$U$16,IF(F52="Scenario3PBT6",'Major retrofit'!$V$16,"")))&amp;IF(F52="Scenario1PBT7",'Major retrofit'!$W$16,IF(F52="Scenario2PBT7",'Major retrofit'!$X$16,IF(F52="Scenario3PBT7",'Major retrofit'!$Y$16,"")))&amp;IF(F52="Scenario1PBT8",'Major retrofit'!$Z$16,IF(F52="Scenario2PBT8",'Major retrofit'!$AA$16,IF(F52="Scenario3PBT8",'Major retrofit'!$AB$16,"")))&amp;IF(F52="Scenario1PBT9",'Major retrofit'!$AC$16,IF(F52="Scenario2PBT9",'Major retrofit'!$AD$16,IF(F52="Scenario3PBT9",'Major retrofit'!$AE$16,"")))&amp;IF(F52="Scenario1PBT10",'Major retrofit'!$AF$16,IF(F52="Scenario2PBT10",'Major retrofit'!$AG$16,IF(F52="Scenario3PBT10",'Major retrofit'!$AH$16,"")))&amp;IF(F52="Scenario1PBT11",'Major retrofit'!$AI$16,IF(F52="Scenario2PBT11",'Major retrofit'!$AJ$16,IF(F52="Scenario3PBT11",'Major retrofit'!$AK$16,"")))&amp;IF(F52="Scenario1PBT12",'Major retrofit'!$AL$16,IF(F52="Scenario2PBT12",'Major retrofit'!$AM$16,IF(F52="Scenario3PBT12",'Major retrofit'!$AN$16,"")))&amp;IF(F52="Scenario1PBT13",'Major retrofit'!$AO$16,IF(F52="Scenario2PBT13",'Major retrofit'!$AP$16,IF(F52="Scenario3PBT13",'Major retrofit'!$AQ$16,"")))&amp;IF(F52="Scenario1PBT14",'Major retrofit'!$AR$16,IF(F52="Scenario2PBT14",'Major retrofit'!$AS$16,IF(F52="Scenario3PBT14",'Major retrofit'!$AT$16,"")))&amp;IF(F52="Scenario1PBT15",'Major retrofit'!$AU$16,IF(F52="Scenario2PBT15",'Major retrofit'!$AV$16,IF(F52="Scenario3PBT15",'Major retrofit'!$AW$16,"")))</f>
        <v/>
      </c>
      <c r="J52" s="117">
        <f t="shared" si="14"/>
        <v>0</v>
      </c>
      <c r="K52" s="117" t="str">
        <f>IF(F52="Scenario1PBT1",'Major retrofit'!$E$18,IF(F52="Scenario2PBT1",'Major retrofit'!$F$18,IF(F52="Scenario3PBT1",'Major retrofit'!$G$18,"")))&amp;IF(F52="Scenario1PBT2",'Major retrofit'!$H$18,IF(F52="Scenario2PBT2",'Major retrofit'!$I$18,IF(F52="Scenario3PBT2",'Major retrofit'!$J$18,"")))&amp;IF(F52="Scenario1PBT3",'Major retrofit'!$K$18,IF(F52="Scenario2PBT3",'Major retrofit'!$L$18,IF(F52="Scenario3PBT3",'Major retrofit'!$M$18,"")))&amp;IF(F52="Scenario1PBT4",'Major retrofit'!$N$18,IF(F52="Scenario2PBT4",'Major retrofit'!$O$18,IF(F52="Scenario3PBT4",'Major retrofit'!$P$18,"")))&amp;IF(F52="Scenario1PBT5",'Major retrofit'!$Q$18,IF(F52="Scenario2PBT5",'Major retrofit'!$R$18,IF(F52="Scenario3PBT5",'Major retrofit'!$S$18,"")))&amp;IF(F52="Scenario1PBT6",'Major retrofit'!$T$18,IF(F52="Scenario2PBT6",'Major retrofit'!$U$18,IF(F52="Scenario3PBT6",'Major retrofit'!$V$18,"")))&amp;IF(F52="Scenario1PBT7",'Major retrofit'!$W$18,IF(F52="Scenario2PBT7",'Major retrofit'!$X$18,IF(F52="Scenario3PBT7",'Major retrofit'!$Y$18,"")))&amp;IF(F52="Scenario1PBT8",'Major retrofit'!$Z$18,IF(F52="Scenario2PBT8",'Major retrofit'!$AA$18,IF(F52="Scenario3PBT8",'Major retrofit'!$AB$18,"")))&amp;IF(F52="Scenario1PBT9",'Major retrofit'!$AC$18,IF(F52="Scenario2PBT9",'Major retrofit'!$AD$18,IF(F52="Scenario3PBT9",'Major retrofit'!$AE$18,"")))&amp;IF(F52="Scenario1PBT10",'Major retrofit'!$AF$18,IF(F52="Scenario2PBT10",'Major retrofit'!$AG$18,IF(F52="Scenario3PBT10",'Major retrofit'!$AH$18,"")))&amp;IF(F52="Scenario1PBT11",'Major retrofit'!$AI$18,IF(F52="Scenario2PBT11",'Major retrofit'!$AJ$18,IF(F52="Scenario3PBT11",'Major retrofit'!$AK$18,"")))&amp;IF(F52="Scenario1PBT12",'Major retrofit'!$AL$18,IF(F52="Scenario2PBT12",'Major retrofit'!$AM$18,IF(F52="Scenario3PBT12",'Major retrofit'!$AN$18,"")))&amp;IF(F52="Scenario1PBT13",'Major retrofit'!$AO$18,IF(F52="Scenario2PBT13",'Major retrofit'!$AP$18,IF(F52="Scenario3PBT13",'Major retrofit'!$AQ$18,"")))&amp;IF(F52="Scenario1PBT14",'Major retrofit'!$AR$18,IF(F52="Scenario2PBT14",'Major retrofit'!$AS$18,IF(F52="Scenario3PBT14",'Major retrofit'!$AT$18,"")))&amp;IF(F52="Scenario1PBT15",'Major retrofit'!$AU$18,IF(F52="Scenario2PBT15",'Major retrofit'!$AV$18,IF(F52="Scenario3PBT15",'Major retrofit'!$AW$18,"")))</f>
        <v/>
      </c>
      <c r="L52" s="117">
        <f t="shared" si="15"/>
        <v>0</v>
      </c>
      <c r="M52" s="117" t="str">
        <f>IF(F52="Scenario1PBT1",'Major retrofit'!$E$20,IF(F52="Scenario2PBT1",'Major retrofit'!$F$20,IF(F52="Scenario3PBT1",'Major retrofit'!$G$20,"")))&amp;IF(F52="Scenario1PBT2",'Major retrofit'!$H$20,IF(F52="Scenario2PBT2",'Major retrofit'!$I$20,IF(F52="Scenario3PBT2",'Major retrofit'!$J$20,"")))&amp;IF(F52="Scenario1PBT3",'Major retrofit'!$K$20,IF(F52="Scenario2PBT3",'Major retrofit'!$L$20,IF(F52="Scenario3PBT3",'Major retrofit'!$M$20,"")))&amp;IF(F52="Scenario1PBT4",'Major retrofit'!$N$20,IF(F52="Scenario2PBT4",'Major retrofit'!$O$20,IF(F52="Scenario3PBT4",'Major retrofit'!$P$20,"")))&amp;IF(F52="Scenario1PBT5",'Major retrofit'!$Q$20,IF(F52="Scenario2PBT5",'Major retrofit'!$R$20,IF(F52="Scenario3PBT5",'Major retrofit'!$S$20,"")))&amp;IF(F52="Scenario1PBT6",'Major retrofit'!$T$20,IF(F52="Scenario2PBT6",'Major retrofit'!$U$20,IF(F52="Scenario3PBT6",'Major retrofit'!$V$20,"")))&amp;IF(F52="Scenario1PBT7",'Major retrofit'!$W$20,IF(F52="Scenario2PBT7",'Major retrofit'!$X$20,IF(F52="Scenario3PBT7",'Major retrofit'!$Y$20,"")))&amp;IF(F52="Scenario1PBT8",'Major retrofit'!$Z$20,IF(F52="Scenario2PBT8",'Major retrofit'!$AA$20,IF(F52="Scenario3PBT8",'Major retrofit'!$AB$20,"")))&amp;IF(F52="Scenario1PBT9",'Major retrofit'!$AC$20,IF(F52="Scenario2PBT9",'Major retrofit'!$AD$20,IF(F52="Scenario3PBT9",'Major retrofit'!$AE$20,"")))&amp;IF(F52="Scenario1PBT10",'Major retrofit'!$AF$20,IF(F52="Scenario2PBT10",'Major retrofit'!$AG$20,IF(F52="Scenario3PBT10",'Major retrofit'!$AH$20,"")))&amp;IF(F52="Scenario1PBT11",'Major retrofit'!$AI$20,IF(F52="Scenario2PBT11",'Major retrofit'!$AJ$20,IF(F52="Scenario3PBT11",'Major retrofit'!$AK$20,"")))&amp;IF(F52="Scenario1PBT12",'Major retrofit'!$AL$20,IF(F52="Scenario2PBT12",'Major retrofit'!$AM$20,IF(F52="Scenario3PBT12",'Major retrofit'!$AN$20,"")))&amp;IF(F52="Scenario1PBT13",'Major retrofit'!$AO$20,IF(F52="Scenario2PBT13",'Major retrofit'!$AP$20,IF(F52="Scenario3PBT13",'Major retrofit'!$AQ$20,"")))&amp;IF(F52="Scenario1PBT14",'Major retrofit'!$AR$20,IF(F52="Scenario2PBT14",'Major retrofit'!$AS$20,IF(F52="Scenario3PBT14",'Major retrofit'!$AT$20,"")))&amp;IF(F52="Scenario1PBT15",'Major retrofit'!$AU$20,IF(F52="Scenario2PBT15",'Major retrofit'!$AV$20,IF(F52="Scenario3PBT15",'Major retrofit'!$AW$20,"")))</f>
        <v/>
      </c>
      <c r="N52" s="118">
        <f t="shared" si="16"/>
        <v>0</v>
      </c>
      <c r="O52" s="206" t="str">
        <f>IF(F52="Scenario1PBT1",'Major retrofit'!$E$23,IF(F52="Scenario2PBT1",'Major retrofit'!$F$23,IF(F52="Scenario3PBT1",'Major retrofit'!$G$23,"")))&amp;IF(F52="Scenario1PBT2",'Major retrofit'!$H$23,IF(F52="Scenario2PBT2",'Major retrofit'!$I$23,IF(F52="Scenario3PBT2",'Major retrofit'!$J$23,"")))&amp;IF(F52="Scenario1PBT3",'Major retrofit'!$K$23,IF(F52="Scenario2PBT3",'Major retrofit'!$L$23,IF(F52="Scenario3PBT3",'Major retrofit'!$M$23,"")))&amp;IF(F52="Scenario1PBT4",'Major retrofit'!$N$23,IF(F52="Scenario2PBT4",'Major retrofit'!$O$23,IF(F52="Scenario3PBT4",'Major retrofit'!$P$23,"")))&amp;IF(F52="Scenario1PBT5",'Major retrofit'!$Q$23,IF(F52="Scenario2PBT5",'Major retrofit'!$R$23,IF(F52="Scenario3PBT5",'Major retrofit'!$S$23,"")))&amp;IF(F52="Scenario1PBT6",'Major retrofit'!$T$23,IF(F52="Scenario2PBT6",'Major retrofit'!$U$23,IF(F52="Scenario3PBT6",'Major retrofit'!$V$23,"")))&amp;IF(F52="Scenario1PBT7",'Major retrofit'!$W$23,IF(F52="Scenario2PBT7",'Major retrofit'!$X$23,IF(F52="Scenario3PBT7",'Major retrofit'!$Y$23,"")))&amp;IF(F52="Scenario1PBT8",'Major retrofit'!$Z$23,IF(F52="Scenario2PBT8",'Major retrofit'!$AA$23,IF(F52="Scenario3PBT8",'Major retrofit'!$AB$23,"")))&amp;IF(F52="Scenario1PBT9",'Major retrofit'!$AC$23,IF(F52="Scenario2PBT9",'Major retrofit'!$AD$23,IF(F52="Scenario3PBT9",'Major retrofit'!$AE$23,"")))&amp;IF(F52="Scenario1PBT10",'Major retrofit'!$AF$23,IF(F52="Scenario2PBT10",'Major retrofit'!$AG$23,IF(F52="Scenario3PBT10",'Major retrofit'!$AH$23,"")))&amp;IF(F52="Scenario1PBT11",'Major retrofit'!$AI$23,IF(F52="Scenario2PBT11",'Major retrofit'!$AJ$23,IF(F52="Scenario3PBT11",'Major retrofit'!$AK$23,"")))&amp;IF(F52="Scenario1PBT12",'Major retrofit'!$AL$23,IF(F52="Scenario2PBT12",'Major retrofit'!$AM$23,IF(F52="Scenario3PBT12",'Major retrofit'!$AN$23,"")))&amp;IF(F52="Scenario1PBT13",'Major retrofit'!$AO$23,IF(F52="Scenario2PBT13",'Major retrofit'!$AP$23,IF(F52="Scenario3PBT13",'Major retrofit'!$AQ$23,"")))&amp;IF(F52="Scenario1PBT14",'Major retrofit'!$AR$23,IF(F52="Scenario2PBT14",'Major retrofit'!$AS$23,IF(F52="Scenario3PBT14",'Major retrofit'!$AT$23,"")))&amp;IF(F52="Scenario1PBT15",'Major retrofit'!$AU$23,IF(F52="Scenario2PBT15",'Major retrofit'!$AV$23,IF(F52="Scenario3PBT15",'Major retrofit'!$AW$23,"")))</f>
        <v/>
      </c>
      <c r="P52" s="117">
        <f t="shared" si="17"/>
        <v>0</v>
      </c>
      <c r="Q52" s="117" t="str">
        <f>IF(F52="Scenario1PBT1",'Major retrofit'!$E$25,IF(F52="Scenario2PBT1",'Major retrofit'!$F$25,IF(F52="Scenario3PBT1",'Major retrofit'!$G$25,"")))&amp;IF(F52="Scenario1PBT2",'Major retrofit'!$H$25,IF(F52="Scenario2PBT2",'Major retrofit'!$I$25,IF(F52="Scenario3PBT2",'Major retrofit'!$J$25,"")))&amp;IF(F52="Scenario1PBT3",'Major retrofit'!$K$25,IF(F52="Scenario2PBT3",'Major retrofit'!$L$25,IF(F52="Scenario3PBT3",'Major retrofit'!$M$25,"")))&amp;IF(F52="Scenario1PBT4",'Major retrofit'!$N$25,IF(F52="Scenario2PBT4",'Major retrofit'!$O$25,IF(F52="Scenario3PBT4",'Major retrofit'!$P$25,"")))&amp;IF(F52="Scenario1PBT5",'Major retrofit'!$Q$25,IF(F52="Scenario2PBT5",'Major retrofit'!$R$25,IF(F52="Scenario3PBT5",'Major retrofit'!$S$25,"")))&amp;IF(F52="Scenario1PBT6",'Major retrofit'!$T$25,IF(F52="Scenario2PBT6",'Major retrofit'!$U$25,IF(F52="Scenario3PBT6",'Major retrofit'!$V$25,"")))&amp;IF(F52="Scenario1PBT7",'Major retrofit'!$W$25,IF(F52="Scenario2PBT7",'Major retrofit'!$X$25,IF(F52="Scenario3PBT7",'Major retrofit'!$Y$25,"")))&amp;IF(F52="Scenario1PBT8",'Major retrofit'!$Z$25,IF(F52="Scenario2PBT8",'Major retrofit'!$AA$25,IF(F52="Scenario3PBT8",'Major retrofit'!$AB$25,"")))&amp;IF(F52="Scenario1PBT9",'Major retrofit'!$AC$25,IF(F52="Scenario2PBT9",'Major retrofit'!$AD$25,IF(F52="Scenario3PBT9",'Major retrofit'!$AE$25,"")))&amp;IF(F52="Scenario1PBT10",'Major retrofit'!$AF$25,IF(F52="Scenario2PBT10",'Major retrofit'!$AG$25,IF(F52="Scenario3PBT10",'Major retrofit'!$AH$25,"")))&amp;IF(F52="Scenario1PBT11",'Major retrofit'!$AI$25,IF(F52="Scenario2PBT11",'Major retrofit'!$AJ$25,IF(F52="Scenario3PBT11",'Major retrofit'!$AK$25,"")))&amp;IF(F52="Scenario1PBT12",'Major retrofit'!$AL$25,IF(F52="Scenario2PBT12",'Major retrofit'!$AM$25,IF(F52="Scenario3PBT12",'Major retrofit'!$AN$25,"")))&amp;IF(F52="Scenario1PBT13",'Major retrofit'!$AO$25,IF(F52="Scenario2PBT13",'Major retrofit'!$AP$25,IF(F52="Scenario3PBT13",'Major retrofit'!$AQ$25,"")))&amp;IF(F52="Scenario1PBT14",'Major retrofit'!$AR$25,IF(F52="Scenario2PBT14",'Major retrofit'!$AS$25,IF(F52="Scenario3PBT14",'Major retrofit'!$AT$25,"")))&amp;IF(F52="Scenario1PBT15",'Major retrofit'!$AU$25,IF(F52="Scenario2PBT15",'Major retrofit'!$AV$25,IF(F52="Scenario3PBT15",'Major retrofit'!$AW$25,"")))</f>
        <v/>
      </c>
      <c r="R52" s="117">
        <f t="shared" si="18"/>
        <v>0</v>
      </c>
      <c r="S52" s="117" t="str">
        <f>IF(F52="Scenario1PBT1",'Major retrofit'!$E$27,IF(F52="Scenario2PBT1",'Major retrofit'!$F$27,IF(F52="Scenario3PBT1",'Major retrofit'!$G$27,"")))&amp;IF(F52="Scenario1PBT2",'Major retrofit'!$H$27,IF(F52="Scenario2PBT2",'Major retrofit'!$I$27,IF(F52="Scenario3PBT2",'Major retrofit'!$J$27,"")))&amp;IF(F52="Scenario1PBT3",'Major retrofit'!$K$27,IF(F52="Scenario2PBT3",'Major retrofit'!$L$27,IF(F52="Scenario3PBT3",'Major retrofit'!$M$27,"")))&amp;IF(F52="Scenario1PBT4",'Major retrofit'!$N$27,IF(F52="Scenario2PBT4",'Major retrofit'!$O$27,IF(F52="Scenario3PBT4",'Major retrofit'!$P$27,"")))&amp;IF(F52="Scenario1PBT5",'Major retrofit'!$Q$27,IF(F52="Scenario2PBT5",'Major retrofit'!$R$27,IF(F52="Scenario3PBT5",'Major retrofit'!$S$27,"")))&amp;IF(F52="Scenario1PBT6",'Major retrofit'!$T$27,IF(F52="Scenario2PBT6",'Major retrofit'!$U$27,IF(F52="Scenario3PBT6",'Major retrofit'!$V$27,"")))&amp;IF(F52="Scenario1PBT7",'Major retrofit'!$W$27,IF(F52="Scenario2PBT7",'Major retrofit'!$X$27,IF(F52="Scenario3PBT7",'Major retrofit'!$Y$27,"")))&amp;IF(F52="Scenario1PBT8",'Major retrofit'!$Z$27,IF(F52="Scenario2PBT8",'Major retrofit'!$AA$27,IF(F52="Scenario3PBT8",'Major retrofit'!$AB$27,"")))&amp;IF(F52="Scenario1PBT9",'Major retrofit'!$AC$27,IF(F52="Scenario2PBT9",'Major retrofit'!$AD$27,IF(F52="Scenario3PBT9",'Major retrofit'!$AE$27,"")))&amp;IF(F52="Scenario1PBT10",'Major retrofit'!$AF$27,IF(F52="Scenario2PBT10",'Major retrofit'!$AG$27,IF(F52="Scenario3PBT10",'Major retrofit'!$AH$27,"")))&amp;IF(F52="Scenario1PBT11",'Major retrofit'!$AI$27,IF(F52="Scenario2PBT11",'Major retrofit'!$AJ$27,IF(F52="Scenario3PBT11",'Major retrofit'!$AK$27,"")))&amp;IF(F52="Scenario1PBT12",'Major retrofit'!$AL$27,IF(F52="Scenario2PBT12",'Major retrofit'!$AM$27,IF(F52="Scenario3PBT12",'Major retrofit'!$AN$27,"")))&amp;IF(F52="Scenario1PBT13",'Major retrofit'!$AO$27,IF(F52="Scenario2PBT13",'Major retrofit'!$AP$27,IF(F52="Scenario3PBT13",'Major retrofit'!$AQ$27,"")))&amp;IF(F52="Scenario1PBT14",'Major retrofit'!$AR$27,IF(F52="Scenario2PBT14",'Major retrofit'!$AS$27,IF(F52="Scenario3PBT14",'Major retrofit'!$AT$27,"")))&amp;IF(F52="Scenario1PBT15",'Major retrofit'!$AU$27,IF(F52="Scenario2PBT15",'Major retrofit'!$AV$27,IF(F52="Scenario3PBT15",'Major retrofit'!$AW$27,"")))</f>
        <v/>
      </c>
      <c r="T52" s="207">
        <f t="shared" si="19"/>
        <v>0</v>
      </c>
      <c r="U52" s="206" t="str">
        <f>IF(F52="Scenario1PBT1",'Major retrofit'!$E$38,IF(F52="Scenario2PBT1",'Major retrofit'!$F$38,IF(F52="Scenario3PBT1",'Major retrofit'!$G$38,"")))&amp;IF(F52="Scenario1PBT2",'Major retrofit'!$H$38,IF(F52="Scenario2PBT2",'Major retrofit'!$I$38,IF(F52="Scenario3PBT2",'Major retrofit'!$J$38,"")))&amp;IF(F52="Scenario1PBT3",'Major retrofit'!$K$38,IF(F52="Scenario2PBT3",'Major retrofit'!$L$38,IF(F52="Scenario3PBT3",'Major retrofit'!$M$38,"")))&amp;IF(F52="Scenario1PBT4",'Major retrofit'!$N$38,IF(F52="Scenario2PBT4",'Major retrofit'!$O$38,IF(F52="Scenario3PBT4",'Major retrofit'!$P$38,"")))&amp;IF(F52="Scenario1PBT5",'Major retrofit'!$Q$38,IF(F52="Scenario2PBT5",'Major retrofit'!$R$38,IF(F52="Scenario3PBT5",'Major retrofit'!$S$38,"")))&amp;IF(F52="Scenario1PBT6",'Major retrofit'!$T$38,IF(F52="Scenario2PBT6",'Major retrofit'!$U$38,IF(F52="Scenario3PBT6",'Major retrofit'!$V$38,"")))&amp;IF(F52="Scenario1PBT7",'Major retrofit'!$W$38,IF(F52="Scenario2PBT7",'Major retrofit'!$X$38,IF(F52="Scenario3PBT7",'Major retrofit'!$Y$38,"")))&amp;IF(F52="Scenario1PBT8",'Major retrofit'!$Z$38,IF(F52="Scenario2PBT8",'Major retrofit'!$AA$38,IF(F52="Scenario3PBT8",'Major retrofit'!$AB$38,"")))&amp;IF(F52="Scenario1PBT9",'Major retrofit'!$AC$38,IF(F52="Scenario2PBT9",'Major retrofit'!$AD$38,IF(F52="Scenario3PBT9",'Major retrofit'!$AE$38,"")))&amp;IF(F52="Scenario1PBT10",'Major retrofit'!$AF$38,IF(F52="Scenario2PBT10",'Major retrofit'!$AG$38,IF(F52="Scenario3PBT10",'Major retrofit'!$AH$38,"")))&amp;IF(F52="Scenario1PBT11",'Major retrofit'!$AI$38,IF(F52="Scenario2PBT11",'Major retrofit'!$AJ$38,IF(F52="Scenario3PBT11",'Major retrofit'!$AK$38,"")))&amp;IF(F52="Scenario1PBT12",'Major retrofit'!$AL$38,IF(F52="Scenario2PBT12",'Major retrofit'!$AM$38,IF(F52="Scenario3PBT12",'Major retrofit'!$AN$38,"")))&amp;IF(F52="Scenario1PBT13",'Major retrofit'!$AO$38,IF(F52="Scenario2PBT13",'Major retrofit'!$AP$38,IF(F52="Scenario3PBT13",'Major retrofit'!$AQ$38,"")))&amp;IF(F52="Scenario1PBT14",'Major retrofit'!$AR$38,IF(F52="Scenario2PBT14",'Major retrofit'!$AS$38,IF(F52="Scenario3PBT14",'Major retrofit'!$AT$38,"")))&amp;IF(F52="Scenario1PBT15",'Major retrofit'!$AU$38,IF(F52="Scenario2PBT15",'Major retrofit'!$AV$38,IF(F52="Scenario3PBT15",'Major retrofit'!$AW$38,"")))</f>
        <v/>
      </c>
      <c r="V52" s="117">
        <f t="shared" si="20"/>
        <v>0</v>
      </c>
      <c r="W52" s="117" t="str">
        <f>IF(F52="Scenario1PBT1",'Major retrofit'!$E$40,IF(F52="Scenario2PBT1",'Major retrofit'!$F$40,IF(F52="Scenario3PBT1",'Major retrofit'!$G$40,"")))&amp;IF(F52="Scenario1PBT2",'Major retrofit'!$H$40,IF(F52="Scenario2PBT2",'Major retrofit'!$I$40,IF(F52="Scenario3PBT2",'Major retrofit'!$J$40,"")))&amp;IF(F52="Scenario1PBT3",'Major retrofit'!$K$40,IF(F52="Scenario2PBT3",'Major retrofit'!$L$40,IF(F52="Scenario3PBT3",'Major retrofit'!$M$40,"")))&amp;IF(F52="Scenario1PBT4",'Major retrofit'!$N$40,IF(F52="Scenario2PBT4",'Major retrofit'!$O$40,IF(F52="Scenario3PBT4",'Major retrofit'!$P$40,"")))&amp;IF(F52="Scenario1PBT5",'Major retrofit'!$Q$40,IF(F52="Scenario2PBT5",'Major retrofit'!$R$40,IF(F52="Scenario3PBT5",'Major retrofit'!$S$40,"")))&amp;IF(F52="Scenario1PBT6",'Major retrofit'!$T$40,IF(F52="Scenario2PBT6",'Major retrofit'!$U$40,IF(F52="Scenario3PBT6",'Major retrofit'!$V$40,"")))&amp;IF(F52="Scenario1PBT7",'Major retrofit'!$W$40,IF(F52="Scenario2PBT7",'Major retrofit'!$X$40,IF(F52="Scenario3PBT7",'Major retrofit'!$Y$40,"")))&amp;IF(F52="Scenario1PBT8",'Major retrofit'!$Z$40,IF(F52="Scenario2PBT8",'Major retrofit'!$AA$40,IF(F52="Scenario3PBT8",'Major retrofit'!$AB$40,"")))&amp;IF(F52="Scenario1PBT9",'Major retrofit'!$AC$40,IF(F52="Scenario2PBT9",'Major retrofit'!$AD$40,IF(F52="Scenario3PBT9",'Major retrofit'!$AE$40,"")))&amp;IF(F52="Scenario1PBT10",'Major retrofit'!$AF$40,IF(F52="Scenario2PBT10",'Major retrofit'!$AG$40,IF(F52="Scenario3PBT10",'Major retrofit'!$AH$40,"")))&amp;IF(F52="Scenario1PBT11",'Major retrofit'!$AI$40,IF(F52="Scenario2PBT11",'Major retrofit'!$AJ$40,IF(F52="Scenario3PBT11",'Major retrofit'!$AK$40,"")))&amp;IF(F52="Scenario1PBT12",'Major retrofit'!$AL$40,IF(F52="Scenario2PBT12",'Major retrofit'!$AM$40,IF(F52="Scenario3PBT12",'Major retrofit'!$AN$40,"")))&amp;IF(F52="Scenario1PBT13",'Major retrofit'!$AO$40,IF(F52="Scenario2PBT13",'Major retrofit'!$AP$40,IF(F52="Scenario3PBT13",'Major retrofit'!$AQ$40,"")))&amp;IF(F52="Scenario1PBT14",'Major retrofit'!$AR$40,IF(F52="Scenario2PBT14",'Major retrofit'!$AS$40,IF(F52="Scenario3PBT14",'Major retrofit'!$AT$40,"")))&amp;IF(F52="Scenario1PBT15",'Major retrofit'!$AU$40,IF(F52="Scenario2PBT15",'Major retrofit'!$AV$40,IF(F52="Scenario3PBT15",'Major retrofit'!$AW$40,"")))</f>
        <v/>
      </c>
      <c r="X52" s="117">
        <f t="shared" si="21"/>
        <v>0</v>
      </c>
      <c r="Y52" s="117" t="str">
        <f>IF(F52="Scenario1PBT1",'Major retrofit'!$E$42,IF(F52="Scenario2PBT1",'Major retrofit'!$F$42,IF(F52="Scenario3PBT1",'Major retrofit'!$G$42,"")))&amp;IF(F52="Scenario1PBT2",'Major retrofit'!$H$42,IF(F52="Scenario2PBT2",'Major retrofit'!$I$42,IF(F52="Scenario3PBT2",'Major retrofit'!$J$42,"")))&amp;IF(F52="Scenario1PBT3",'Major retrofit'!$K$42,IF(F52="Scenario2PBT3",'Major retrofit'!$L$42,IF(F52="Scenario3PBT3",'Major retrofit'!$M$42,"")))&amp;IF(F52="Scenario1PBT4",'Major retrofit'!$N$42,IF(F52="Scenario2PBT4",'Major retrofit'!$O$42,IF(F52="Scenario3PBT4",'Major retrofit'!$P$42,"")))&amp;IF(F52="Scenario1PBT5",'Major retrofit'!$Q$42,IF(F52="Scenario2PBT5",'Major retrofit'!$R$42,IF(F52="Scenario3PBT5",'Major retrofit'!$S$42,"")))&amp;IF(F52="Scenario1PBT6",'Major retrofit'!$T$42,IF(F52="Scenario2PBT6",'Major retrofit'!$U$42,IF(F52="Scenario3PBT6",'Major retrofit'!$V$42,"")))&amp;IF(F52="Scenario1PBT7",'Major retrofit'!$W$42,IF(F52="Scenario2PBT7",'Major retrofit'!$X$42,IF(F52="Scenario3PBT7",'Major retrofit'!$Y$42,"")))&amp;IF(F52="Scenario1PBT8",'Major retrofit'!$Z$42,IF(F52="Scenario2PBT8",'Major retrofit'!$AA$42,IF(F52="Scenario3PBT8",'Major retrofit'!$AB$42,"")))&amp;IF(F52="Scenario1PBT9",'Major retrofit'!$AC$42,IF(F52="Scenario2PBT9",'Major retrofit'!$AD$42,IF(F52="Scenario3PBT9",'Major retrofit'!$AE$42,"")))&amp;IF(F52="Scenario1PBT10",'Major retrofit'!$AF$42,IF(F52="Scenario2PBT10",'Major retrofit'!$AG$42,IF(F52="Scenario3PBT10",'Major retrofit'!$AH$42,"")))&amp;IF(F52="Scenario1PBT11",'Major retrofit'!$AI$42,IF(F52="Scenario2PBT11",'Major retrofit'!$AJ$42,IF(F52="Scenario3PBT11",'Major retrofit'!$AK$42,"")))&amp;IF(F52="Scenario1PBT12",'Major retrofit'!$AL$42,IF(F52="Scenario2PBT12",'Major retrofit'!$AM$42,IF(F52="Scenario3PBT12",'Major retrofit'!$AN$42,"")))&amp;IF(F52="Scenario1PBT13",'Major retrofit'!$AO$42,IF(F52="Scenario2PBT13",'Major retrofit'!$AP$42,IF(F52="Scenario3PBT13",'Major retrofit'!$AQ$42,"")))&amp;IF(F52="Scenario1PBT14",'Major retrofit'!$AR$42,IF(F52="Scenario2PBT14",'Major retrofit'!$AS$42,IF(F52="Scenario3PBT14",'Major retrofit'!$AT$42,"")))&amp;IF(F52="Scenario1PBT15",'Major retrofit'!$AU$42,IF(F52="Scenario2PBT15",'Major retrofit'!$AV$42,IF(F52="Scenario3PBT15",'Major retrofit'!$AW$42,"")))</f>
        <v/>
      </c>
      <c r="Z52" s="117">
        <f t="shared" si="22"/>
        <v>0</v>
      </c>
      <c r="AA52" s="178" t="str">
        <f>IF(F52="Scenario1PBT1",'Major retrofit'!$E$101,IF(F52="Scenario2PBT1",'Major retrofit'!$F$101,IF(F52="Scenario3PBT1",'Major retrofit'!$G$101,"")))&amp;IF(F52="Scenario1PBT2",'Major retrofit'!$H$101,IF(F52="Scenario2PBT2",'Major retrofit'!$I$101,IF(F52="Scenario3PBT2",'Major retrofit'!$J$101,"")))&amp;IF(F52="Scenario1PBT3",'Major retrofit'!$K$101,IF(F52="Scenario2PBT3",'Major retrofit'!$L$101,IF(F52="Scenario3PBT3",'Major retrofit'!$M$101,"")))&amp;IF(F52="Scenario1PBT4",'Major retrofit'!$N$101,IF(F52="Scenario2PBT4",'Major retrofit'!$O$101,IF(F52="Scenario3PBT4",'Major retrofit'!$P$101,"")))&amp;IF(F52="Scenario1PBT5",'Major retrofit'!$Q$101,IF(F52="Scenario2PBT5",'Major retrofit'!$R$101,IF(F52="Scenario3PBT5",'Major retrofit'!$S$101,"")))&amp;IF(F52="Scenario1PBT6",'Major retrofit'!$T$101,IF(F52="Scenario2PBT6",'Major retrofit'!$U$101,IF(F52="Scenario3PBT6",'Major retrofit'!$V$101,"")))&amp;IF(F52="Scenario1PBT7",'Major retrofit'!$W$101,IF(F52="Scenario2PBT7",'Major retrofit'!$X$101,IF(F52="Scenario3PBT7",'Major retrofit'!$Y$101,"")))&amp;IF(F52="Scenario1PBT8",'Major retrofit'!$Z$101,IF(F52="Scenario2PBT8",'Major retrofit'!$AA$101,IF(F52="Scenario3PBT8",'Major retrofit'!$AB$101,"")))&amp;IF(F52="Scenario1PBT9",'Major retrofit'!$AC$101,IF(F52="Scenario2PBT9",'Major retrofit'!$AD$101,IF(F52="Scenario3PBT9",'Major retrofit'!$AE$101,"")))&amp;IF(F52="Scenario1PBT10",'Major retrofit'!$AF$101,IF(F52="Scenario2PBT10",'Major retrofit'!$AG$101,IF(F52="Scenario3PBT10",'Major retrofit'!$AH$101,"")))&amp;IF(F52="Scenario1PBT11",'Major retrofit'!$AI$101,IF(F52="Scenario2PBT11",'Major retrofit'!$AJ$101,IF(F52="Scenario3PBT11",'Major retrofit'!$AK$101,"")))&amp;IF(F52="Scenario1PBT12",'Major retrofit'!$AL$101,IF(F52="Scenario2PBT12",'Major retrofit'!$AM$101,IF(F52="Scenario3PBT12",'Major retrofit'!$AN$101,"")))&amp;IF(F52="Scenario1PBT13",'Major retrofit'!$AO$101,IF(F52="Scenario2PBT13",'Major retrofit'!$AP$101,IF(F52="Scenario3PBT13",'Major retrofit'!$AQ$101,"")))&amp;IF(F52="Scenario1PBT14",'Major retrofit'!$AR$101,IF(F52="Scenario2PBT14",'Major retrofit'!$AS$101,IF(F52="Scenario3PBT14",'Major retrofit'!$AT$101,"")))&amp;IF(F52="Scenario1PBT15",'Major retrofit'!$AU$101,IF(F52="Scenario2PBT15",'Major retrofit'!$AV$101,IF(F52="Scenario3PBT15",'Major retrofit'!$AW$101,"")))</f>
        <v/>
      </c>
      <c r="AB52" s="179">
        <f t="shared" si="23"/>
        <v>0</v>
      </c>
      <c r="AC52" s="363" t="str">
        <f t="shared" si="24"/>
        <v/>
      </c>
      <c r="AD52" s="353">
        <f>IF(AC52="",IFERROR('Projection_Base-case'!G53-G52,0),0)</f>
        <v>0</v>
      </c>
      <c r="AE52" s="350">
        <f t="shared" si="25"/>
        <v>0</v>
      </c>
      <c r="AF52" s="361">
        <f>IFERROR(100*AD52/'Projection_Base-case'!G53,0)</f>
        <v>0</v>
      </c>
      <c r="AG52" s="352">
        <f>IF(AC52="",IFERROR('Projection_Base-case'!I53-I52,0),0)</f>
        <v>0</v>
      </c>
      <c r="AH52" s="353">
        <f t="shared" si="26"/>
        <v>0</v>
      </c>
      <c r="AI52" s="361">
        <f>IFERROR(100*AG52/'Projection_Base-case'!I53,0)</f>
        <v>0</v>
      </c>
      <c r="AJ52" s="352">
        <f>IF(AC52="",IFERROR('Projection_Base-case'!K53-K52,0),0)</f>
        <v>0</v>
      </c>
      <c r="AK52" s="353">
        <f t="shared" si="27"/>
        <v>0</v>
      </c>
      <c r="AL52" s="361">
        <f>IFERROR(100*AJ52/'Projection_Base-case'!K53,0)</f>
        <v>0</v>
      </c>
      <c r="AM52" s="352">
        <f>-IF(AC52="",IFERROR('Projection_Base-case'!M53-M52,0),0)</f>
        <v>0</v>
      </c>
      <c r="AN52" s="353">
        <f t="shared" si="28"/>
        <v>0</v>
      </c>
      <c r="AO52" s="354">
        <f>IFERROR(IF('Projection_Base-case'!N53&gt;0,100*AN52/'Projection_Base-case'!N53,100*AN52/N52),0)</f>
        <v>0</v>
      </c>
      <c r="AP52" s="355">
        <f>IF(AC52="",IFERROR('Projection_Base-case'!O53-O52,0),0)</f>
        <v>0</v>
      </c>
      <c r="AQ52" s="356">
        <f t="shared" si="29"/>
        <v>0</v>
      </c>
      <c r="AR52" s="356">
        <f>IFERROR(100*AP52/'Projection_Base-case'!O53,0)</f>
        <v>0</v>
      </c>
      <c r="AS52" s="355">
        <f>IF(AC52="",IFERROR('Projection_Base-case'!Q53-Q52,0),0)</f>
        <v>0</v>
      </c>
      <c r="AT52" s="356">
        <f t="shared" si="30"/>
        <v>0</v>
      </c>
      <c r="AU52" s="356">
        <f>IFERROR(100*AS52/'Projection_Base-case'!Q53,0)</f>
        <v>0</v>
      </c>
      <c r="AV52" s="355">
        <f>IF(AC52="",IFERROR('Projection_Base-case'!S53-S52,0),0)</f>
        <v>0</v>
      </c>
      <c r="AW52" s="356">
        <f t="shared" si="31"/>
        <v>0</v>
      </c>
      <c r="AX52" s="357">
        <f>IFERROR(100*AV52/'Projection_Base-case'!S53,0)</f>
        <v>0</v>
      </c>
      <c r="AY52" s="358">
        <f>IF(AC52="",IFERROR('Projection_Base-case'!U53-U52,0),0)</f>
        <v>0</v>
      </c>
      <c r="AZ52" s="359">
        <f t="shared" si="32"/>
        <v>0</v>
      </c>
      <c r="BA52" s="359">
        <f>IFERROR(100*AY52/'Projection_Base-case'!U53,0)</f>
        <v>0</v>
      </c>
      <c r="BB52" s="358">
        <f>IF(AC52="",IFERROR('Projection_Base-case'!W53-W52,0),0)</f>
        <v>0</v>
      </c>
      <c r="BC52" s="359">
        <f t="shared" si="33"/>
        <v>0</v>
      </c>
      <c r="BD52" s="359">
        <f>IFERROR(100*BB52/'Projection_Base-case'!W53,0)</f>
        <v>0</v>
      </c>
      <c r="BE52" s="358">
        <f>IF(AC52="",IFERROR('Projection_Base-case'!Y53-Y52,0),0)</f>
        <v>0</v>
      </c>
      <c r="BF52" s="359">
        <f t="shared" si="34"/>
        <v>0</v>
      </c>
      <c r="BG52" s="359">
        <f>IFERROR(100*BE52/'Projection_Base-case'!Y53,0)</f>
        <v>0</v>
      </c>
      <c r="BH52" s="359">
        <f t="shared" si="35"/>
        <v>0</v>
      </c>
      <c r="BI52" s="360">
        <f t="shared" si="36"/>
        <v>0</v>
      </c>
    </row>
    <row r="53" spans="1:61">
      <c r="A53" s="205">
        <v>49</v>
      </c>
      <c r="B53" s="347">
        <f>IF('Projection_Base-case'!B54&lt;&gt;"",'Projection_Base-case'!B54,0)</f>
        <v>0</v>
      </c>
      <c r="C53" s="347">
        <f>IF('Projection_Base-case'!C54&lt;&gt;"",'Projection_Base-case'!C54,0)</f>
        <v>0</v>
      </c>
      <c r="D53" s="365">
        <f>IF('Projection_Base-case'!D54&lt;&gt;"",'Projection_Base-case'!D54,0)</f>
        <v>0</v>
      </c>
      <c r="E53" s="322"/>
      <c r="F53" s="367" t="str">
        <f t="shared" si="12"/>
        <v>0</v>
      </c>
      <c r="G53" s="177" t="str">
        <f>IF(F53="Scenario1PBT1",'Major retrofit'!$E$6,IF(F53="Scenario2PBT1",'Major retrofit'!$F$6,IF(F53="Scenario3PBT1",'Major retrofit'!$G$6,"")))&amp;IF(F53="Scenario1PBT2",'Major retrofit'!$H$6,IF(F53="Scenario2PBT2",'Major retrofit'!$I$6,IF(F53="Scenario3PBT2",'Major retrofit'!$J$6,"")))&amp;IF(F53="Scenario1PBT3",'Major retrofit'!$K$6,IF(F53="Scenario2PBT3",'Major retrofit'!$L$6,IF(F53="Scenario3PBT3",'Major retrofit'!$M$6,"")))&amp;IF(F53="Scenario1PBT4",'Major retrofit'!$N$6,IF(F53="Scenario2PBT4",'Major retrofit'!$O$6,IF(F53="Scenario3PBT4",'Major retrofit'!$P$6,"")))&amp;IF(F53="Scenario1PBT5",'Major retrofit'!$Q$6,IF(F53="Scenario2PBT5",'Major retrofit'!$R$6,IF(F53="Scenario3PBT5",'Major retrofit'!$S$6,"")))&amp;IF(F53="Scenario1PBT6",'Major retrofit'!$T$6,IF(F53="Scenario2PBT6",'Major retrofit'!$U$6,IF(F53="Scenario3PBT6",'Major retrofit'!$V$6,"")))&amp;IF(F53="Scenario1PBT7",'Major retrofit'!$W$6,IF(F53="Scenario2PBT7",'Major retrofit'!$X$6,IF(F53="Scenario3PBT7",'Major retrofit'!$Y$6,"")))&amp;IF(F53="Scenario1PBT8",'Major retrofit'!$Z$6,IF(F53="Scenario2PBT8",'Major retrofit'!$AA$6,IF(F53="Scenario3PBT8",'Major retrofit'!$AB$6,"")))&amp;IF(F53="Scenario1PBT9",'Major retrofit'!$AC$6,IF(F53="Scenario2PBT9",'Major retrofit'!$AD$6,IF(F53="Scenario3PBT9",'Major retrofit'!$AE$6,"")))&amp;IF(F53="Scenario1PBT10",'Major retrofit'!$AF$6,IF(F53="Scenario2PBT10",'Major retrofit'!$AG$6,IF(F53="Scenario3PBT10",'Major retrofit'!$AH$6,"")))&amp;IF(F53="Scenario1PBT11",'Major retrofit'!$AI$6,IF(F53="Scenario2PBT11",'Major retrofit'!$AJ$6,IF(F53="Scenario3PBT11",'Major retrofit'!$AK$6,"")))&amp;IF(F53="Scenario1PBT12",'Major retrofit'!$AL$6,IF(F53="Scenario2PBT12",'Major retrofit'!$AM$6,IF(F53="Scenario3PBT12",'Major retrofit'!$AN$6,"")))&amp;IF(F53="Scenario1PBT13",'Major retrofit'!$AO$6,IF(F53="Scenario2PBT13",'Major retrofit'!$AP$6,IF(F53="Scenario3PBT13",'Major retrofit'!$AQ$6,"")))&amp;IF(F53="Scenario1PBT14",'Major retrofit'!$AR$6,IF(F53="Scenario2PBT14",'Major retrofit'!$AS$6,IF(F53="Scenario3PBT14",'Major retrofit'!$AT$6,"")))&amp;IF(F53="Scenario1PBT15",'Major retrofit'!$AU$6,IF(F53="Scenario2PBT15",'Major retrofit'!$AV$6,IF(F53="Scenario3PBT15",'Major retrofit'!$AW$6,"")))</f>
        <v/>
      </c>
      <c r="H53" s="117">
        <f t="shared" si="13"/>
        <v>0</v>
      </c>
      <c r="I53" s="178" t="str">
        <f>IF(F53="Scenario1PBT1",'Major retrofit'!$E$16,IF(F53="Scenario2PBT1",'Major retrofit'!$F$16,IF(F53="Scenario3PBT1",'Major retrofit'!$G$16,"")))&amp;IF(F53="Scenario1PBT2",'Major retrofit'!$H$16,IF(F53="Scenario2PBT2",'Major retrofit'!$I$16,IF(F53="Scenario3PBT2",'Major retrofit'!$J$16,"")))&amp;IF(F53="Scenario1PBT3",'Major retrofit'!$K$16,IF(F53="Scenario2PBT3",'Major retrofit'!$L$16,IF(F53="Scenario3PBT3",'Major retrofit'!$M$16,"")))&amp;IF(F53="Scenario1PBT4",'Major retrofit'!$N$16,IF(F53="Scenario2PBT4",'Major retrofit'!$O$16,IF(F53="Scenario3PBT4",'Major retrofit'!$P$16,"")))&amp;IF(F53="Scenario1PBT5",'Major retrofit'!$Q$16,IF(F53="Scenario2PBT5",'Major retrofit'!$R$16,IF(F53="Scenario3PBT5",'Major retrofit'!$S$16,"")))&amp;IF(F53="Scenario1PBT6",'Major retrofit'!$T$16,IF(F53="Scenario2PBT6",'Major retrofit'!$U$16,IF(F53="Scenario3PBT6",'Major retrofit'!$V$16,"")))&amp;IF(F53="Scenario1PBT7",'Major retrofit'!$W$16,IF(F53="Scenario2PBT7",'Major retrofit'!$X$16,IF(F53="Scenario3PBT7",'Major retrofit'!$Y$16,"")))&amp;IF(F53="Scenario1PBT8",'Major retrofit'!$Z$16,IF(F53="Scenario2PBT8",'Major retrofit'!$AA$16,IF(F53="Scenario3PBT8",'Major retrofit'!$AB$16,"")))&amp;IF(F53="Scenario1PBT9",'Major retrofit'!$AC$16,IF(F53="Scenario2PBT9",'Major retrofit'!$AD$16,IF(F53="Scenario3PBT9",'Major retrofit'!$AE$16,"")))&amp;IF(F53="Scenario1PBT10",'Major retrofit'!$AF$16,IF(F53="Scenario2PBT10",'Major retrofit'!$AG$16,IF(F53="Scenario3PBT10",'Major retrofit'!$AH$16,"")))&amp;IF(F53="Scenario1PBT11",'Major retrofit'!$AI$16,IF(F53="Scenario2PBT11",'Major retrofit'!$AJ$16,IF(F53="Scenario3PBT11",'Major retrofit'!$AK$16,"")))&amp;IF(F53="Scenario1PBT12",'Major retrofit'!$AL$16,IF(F53="Scenario2PBT12",'Major retrofit'!$AM$16,IF(F53="Scenario3PBT12",'Major retrofit'!$AN$16,"")))&amp;IF(F53="Scenario1PBT13",'Major retrofit'!$AO$16,IF(F53="Scenario2PBT13",'Major retrofit'!$AP$16,IF(F53="Scenario3PBT13",'Major retrofit'!$AQ$16,"")))&amp;IF(F53="Scenario1PBT14",'Major retrofit'!$AR$16,IF(F53="Scenario2PBT14",'Major retrofit'!$AS$16,IF(F53="Scenario3PBT14",'Major retrofit'!$AT$16,"")))&amp;IF(F53="Scenario1PBT15",'Major retrofit'!$AU$16,IF(F53="Scenario2PBT15",'Major retrofit'!$AV$16,IF(F53="Scenario3PBT15",'Major retrofit'!$AW$16,"")))</f>
        <v/>
      </c>
      <c r="J53" s="117">
        <f t="shared" si="14"/>
        <v>0</v>
      </c>
      <c r="K53" s="117" t="str">
        <f>IF(F53="Scenario1PBT1",'Major retrofit'!$E$18,IF(F53="Scenario2PBT1",'Major retrofit'!$F$18,IF(F53="Scenario3PBT1",'Major retrofit'!$G$18,"")))&amp;IF(F53="Scenario1PBT2",'Major retrofit'!$H$18,IF(F53="Scenario2PBT2",'Major retrofit'!$I$18,IF(F53="Scenario3PBT2",'Major retrofit'!$J$18,"")))&amp;IF(F53="Scenario1PBT3",'Major retrofit'!$K$18,IF(F53="Scenario2PBT3",'Major retrofit'!$L$18,IF(F53="Scenario3PBT3",'Major retrofit'!$M$18,"")))&amp;IF(F53="Scenario1PBT4",'Major retrofit'!$N$18,IF(F53="Scenario2PBT4",'Major retrofit'!$O$18,IF(F53="Scenario3PBT4",'Major retrofit'!$P$18,"")))&amp;IF(F53="Scenario1PBT5",'Major retrofit'!$Q$18,IF(F53="Scenario2PBT5",'Major retrofit'!$R$18,IF(F53="Scenario3PBT5",'Major retrofit'!$S$18,"")))&amp;IF(F53="Scenario1PBT6",'Major retrofit'!$T$18,IF(F53="Scenario2PBT6",'Major retrofit'!$U$18,IF(F53="Scenario3PBT6",'Major retrofit'!$V$18,"")))&amp;IF(F53="Scenario1PBT7",'Major retrofit'!$W$18,IF(F53="Scenario2PBT7",'Major retrofit'!$X$18,IF(F53="Scenario3PBT7",'Major retrofit'!$Y$18,"")))&amp;IF(F53="Scenario1PBT8",'Major retrofit'!$Z$18,IF(F53="Scenario2PBT8",'Major retrofit'!$AA$18,IF(F53="Scenario3PBT8",'Major retrofit'!$AB$18,"")))&amp;IF(F53="Scenario1PBT9",'Major retrofit'!$AC$18,IF(F53="Scenario2PBT9",'Major retrofit'!$AD$18,IF(F53="Scenario3PBT9",'Major retrofit'!$AE$18,"")))&amp;IF(F53="Scenario1PBT10",'Major retrofit'!$AF$18,IF(F53="Scenario2PBT10",'Major retrofit'!$AG$18,IF(F53="Scenario3PBT10",'Major retrofit'!$AH$18,"")))&amp;IF(F53="Scenario1PBT11",'Major retrofit'!$AI$18,IF(F53="Scenario2PBT11",'Major retrofit'!$AJ$18,IF(F53="Scenario3PBT11",'Major retrofit'!$AK$18,"")))&amp;IF(F53="Scenario1PBT12",'Major retrofit'!$AL$18,IF(F53="Scenario2PBT12",'Major retrofit'!$AM$18,IF(F53="Scenario3PBT12",'Major retrofit'!$AN$18,"")))&amp;IF(F53="Scenario1PBT13",'Major retrofit'!$AO$18,IF(F53="Scenario2PBT13",'Major retrofit'!$AP$18,IF(F53="Scenario3PBT13",'Major retrofit'!$AQ$18,"")))&amp;IF(F53="Scenario1PBT14",'Major retrofit'!$AR$18,IF(F53="Scenario2PBT14",'Major retrofit'!$AS$18,IF(F53="Scenario3PBT14",'Major retrofit'!$AT$18,"")))&amp;IF(F53="Scenario1PBT15",'Major retrofit'!$AU$18,IF(F53="Scenario2PBT15",'Major retrofit'!$AV$18,IF(F53="Scenario3PBT15",'Major retrofit'!$AW$18,"")))</f>
        <v/>
      </c>
      <c r="L53" s="117">
        <f t="shared" si="15"/>
        <v>0</v>
      </c>
      <c r="M53" s="117" t="str">
        <f>IF(F53="Scenario1PBT1",'Major retrofit'!$E$20,IF(F53="Scenario2PBT1",'Major retrofit'!$F$20,IF(F53="Scenario3PBT1",'Major retrofit'!$G$20,"")))&amp;IF(F53="Scenario1PBT2",'Major retrofit'!$H$20,IF(F53="Scenario2PBT2",'Major retrofit'!$I$20,IF(F53="Scenario3PBT2",'Major retrofit'!$J$20,"")))&amp;IF(F53="Scenario1PBT3",'Major retrofit'!$K$20,IF(F53="Scenario2PBT3",'Major retrofit'!$L$20,IF(F53="Scenario3PBT3",'Major retrofit'!$M$20,"")))&amp;IF(F53="Scenario1PBT4",'Major retrofit'!$N$20,IF(F53="Scenario2PBT4",'Major retrofit'!$O$20,IF(F53="Scenario3PBT4",'Major retrofit'!$P$20,"")))&amp;IF(F53="Scenario1PBT5",'Major retrofit'!$Q$20,IF(F53="Scenario2PBT5",'Major retrofit'!$R$20,IF(F53="Scenario3PBT5",'Major retrofit'!$S$20,"")))&amp;IF(F53="Scenario1PBT6",'Major retrofit'!$T$20,IF(F53="Scenario2PBT6",'Major retrofit'!$U$20,IF(F53="Scenario3PBT6",'Major retrofit'!$V$20,"")))&amp;IF(F53="Scenario1PBT7",'Major retrofit'!$W$20,IF(F53="Scenario2PBT7",'Major retrofit'!$X$20,IF(F53="Scenario3PBT7",'Major retrofit'!$Y$20,"")))&amp;IF(F53="Scenario1PBT8",'Major retrofit'!$Z$20,IF(F53="Scenario2PBT8",'Major retrofit'!$AA$20,IF(F53="Scenario3PBT8",'Major retrofit'!$AB$20,"")))&amp;IF(F53="Scenario1PBT9",'Major retrofit'!$AC$20,IF(F53="Scenario2PBT9",'Major retrofit'!$AD$20,IF(F53="Scenario3PBT9",'Major retrofit'!$AE$20,"")))&amp;IF(F53="Scenario1PBT10",'Major retrofit'!$AF$20,IF(F53="Scenario2PBT10",'Major retrofit'!$AG$20,IF(F53="Scenario3PBT10",'Major retrofit'!$AH$20,"")))&amp;IF(F53="Scenario1PBT11",'Major retrofit'!$AI$20,IF(F53="Scenario2PBT11",'Major retrofit'!$AJ$20,IF(F53="Scenario3PBT11",'Major retrofit'!$AK$20,"")))&amp;IF(F53="Scenario1PBT12",'Major retrofit'!$AL$20,IF(F53="Scenario2PBT12",'Major retrofit'!$AM$20,IF(F53="Scenario3PBT12",'Major retrofit'!$AN$20,"")))&amp;IF(F53="Scenario1PBT13",'Major retrofit'!$AO$20,IF(F53="Scenario2PBT13",'Major retrofit'!$AP$20,IF(F53="Scenario3PBT13",'Major retrofit'!$AQ$20,"")))&amp;IF(F53="Scenario1PBT14",'Major retrofit'!$AR$20,IF(F53="Scenario2PBT14",'Major retrofit'!$AS$20,IF(F53="Scenario3PBT14",'Major retrofit'!$AT$20,"")))&amp;IF(F53="Scenario1PBT15",'Major retrofit'!$AU$20,IF(F53="Scenario2PBT15",'Major retrofit'!$AV$20,IF(F53="Scenario3PBT15",'Major retrofit'!$AW$20,"")))</f>
        <v/>
      </c>
      <c r="N53" s="118">
        <f t="shared" si="16"/>
        <v>0</v>
      </c>
      <c r="O53" s="206" t="str">
        <f>IF(F53="Scenario1PBT1",'Major retrofit'!$E$23,IF(F53="Scenario2PBT1",'Major retrofit'!$F$23,IF(F53="Scenario3PBT1",'Major retrofit'!$G$23,"")))&amp;IF(F53="Scenario1PBT2",'Major retrofit'!$H$23,IF(F53="Scenario2PBT2",'Major retrofit'!$I$23,IF(F53="Scenario3PBT2",'Major retrofit'!$J$23,"")))&amp;IF(F53="Scenario1PBT3",'Major retrofit'!$K$23,IF(F53="Scenario2PBT3",'Major retrofit'!$L$23,IF(F53="Scenario3PBT3",'Major retrofit'!$M$23,"")))&amp;IF(F53="Scenario1PBT4",'Major retrofit'!$N$23,IF(F53="Scenario2PBT4",'Major retrofit'!$O$23,IF(F53="Scenario3PBT4",'Major retrofit'!$P$23,"")))&amp;IF(F53="Scenario1PBT5",'Major retrofit'!$Q$23,IF(F53="Scenario2PBT5",'Major retrofit'!$R$23,IF(F53="Scenario3PBT5",'Major retrofit'!$S$23,"")))&amp;IF(F53="Scenario1PBT6",'Major retrofit'!$T$23,IF(F53="Scenario2PBT6",'Major retrofit'!$U$23,IF(F53="Scenario3PBT6",'Major retrofit'!$V$23,"")))&amp;IF(F53="Scenario1PBT7",'Major retrofit'!$W$23,IF(F53="Scenario2PBT7",'Major retrofit'!$X$23,IF(F53="Scenario3PBT7",'Major retrofit'!$Y$23,"")))&amp;IF(F53="Scenario1PBT8",'Major retrofit'!$Z$23,IF(F53="Scenario2PBT8",'Major retrofit'!$AA$23,IF(F53="Scenario3PBT8",'Major retrofit'!$AB$23,"")))&amp;IF(F53="Scenario1PBT9",'Major retrofit'!$AC$23,IF(F53="Scenario2PBT9",'Major retrofit'!$AD$23,IF(F53="Scenario3PBT9",'Major retrofit'!$AE$23,"")))&amp;IF(F53="Scenario1PBT10",'Major retrofit'!$AF$23,IF(F53="Scenario2PBT10",'Major retrofit'!$AG$23,IF(F53="Scenario3PBT10",'Major retrofit'!$AH$23,"")))&amp;IF(F53="Scenario1PBT11",'Major retrofit'!$AI$23,IF(F53="Scenario2PBT11",'Major retrofit'!$AJ$23,IF(F53="Scenario3PBT11",'Major retrofit'!$AK$23,"")))&amp;IF(F53="Scenario1PBT12",'Major retrofit'!$AL$23,IF(F53="Scenario2PBT12",'Major retrofit'!$AM$23,IF(F53="Scenario3PBT12",'Major retrofit'!$AN$23,"")))&amp;IF(F53="Scenario1PBT13",'Major retrofit'!$AO$23,IF(F53="Scenario2PBT13",'Major retrofit'!$AP$23,IF(F53="Scenario3PBT13",'Major retrofit'!$AQ$23,"")))&amp;IF(F53="Scenario1PBT14",'Major retrofit'!$AR$23,IF(F53="Scenario2PBT14",'Major retrofit'!$AS$23,IF(F53="Scenario3PBT14",'Major retrofit'!$AT$23,"")))&amp;IF(F53="Scenario1PBT15",'Major retrofit'!$AU$23,IF(F53="Scenario2PBT15",'Major retrofit'!$AV$23,IF(F53="Scenario3PBT15",'Major retrofit'!$AW$23,"")))</f>
        <v/>
      </c>
      <c r="P53" s="117">
        <f t="shared" si="17"/>
        <v>0</v>
      </c>
      <c r="Q53" s="117" t="str">
        <f>IF(F53="Scenario1PBT1",'Major retrofit'!$E$25,IF(F53="Scenario2PBT1",'Major retrofit'!$F$25,IF(F53="Scenario3PBT1",'Major retrofit'!$G$25,"")))&amp;IF(F53="Scenario1PBT2",'Major retrofit'!$H$25,IF(F53="Scenario2PBT2",'Major retrofit'!$I$25,IF(F53="Scenario3PBT2",'Major retrofit'!$J$25,"")))&amp;IF(F53="Scenario1PBT3",'Major retrofit'!$K$25,IF(F53="Scenario2PBT3",'Major retrofit'!$L$25,IF(F53="Scenario3PBT3",'Major retrofit'!$M$25,"")))&amp;IF(F53="Scenario1PBT4",'Major retrofit'!$N$25,IF(F53="Scenario2PBT4",'Major retrofit'!$O$25,IF(F53="Scenario3PBT4",'Major retrofit'!$P$25,"")))&amp;IF(F53="Scenario1PBT5",'Major retrofit'!$Q$25,IF(F53="Scenario2PBT5",'Major retrofit'!$R$25,IF(F53="Scenario3PBT5",'Major retrofit'!$S$25,"")))&amp;IF(F53="Scenario1PBT6",'Major retrofit'!$T$25,IF(F53="Scenario2PBT6",'Major retrofit'!$U$25,IF(F53="Scenario3PBT6",'Major retrofit'!$V$25,"")))&amp;IF(F53="Scenario1PBT7",'Major retrofit'!$W$25,IF(F53="Scenario2PBT7",'Major retrofit'!$X$25,IF(F53="Scenario3PBT7",'Major retrofit'!$Y$25,"")))&amp;IF(F53="Scenario1PBT8",'Major retrofit'!$Z$25,IF(F53="Scenario2PBT8",'Major retrofit'!$AA$25,IF(F53="Scenario3PBT8",'Major retrofit'!$AB$25,"")))&amp;IF(F53="Scenario1PBT9",'Major retrofit'!$AC$25,IF(F53="Scenario2PBT9",'Major retrofit'!$AD$25,IF(F53="Scenario3PBT9",'Major retrofit'!$AE$25,"")))&amp;IF(F53="Scenario1PBT10",'Major retrofit'!$AF$25,IF(F53="Scenario2PBT10",'Major retrofit'!$AG$25,IF(F53="Scenario3PBT10",'Major retrofit'!$AH$25,"")))&amp;IF(F53="Scenario1PBT11",'Major retrofit'!$AI$25,IF(F53="Scenario2PBT11",'Major retrofit'!$AJ$25,IF(F53="Scenario3PBT11",'Major retrofit'!$AK$25,"")))&amp;IF(F53="Scenario1PBT12",'Major retrofit'!$AL$25,IF(F53="Scenario2PBT12",'Major retrofit'!$AM$25,IF(F53="Scenario3PBT12",'Major retrofit'!$AN$25,"")))&amp;IF(F53="Scenario1PBT13",'Major retrofit'!$AO$25,IF(F53="Scenario2PBT13",'Major retrofit'!$AP$25,IF(F53="Scenario3PBT13",'Major retrofit'!$AQ$25,"")))&amp;IF(F53="Scenario1PBT14",'Major retrofit'!$AR$25,IF(F53="Scenario2PBT14",'Major retrofit'!$AS$25,IF(F53="Scenario3PBT14",'Major retrofit'!$AT$25,"")))&amp;IF(F53="Scenario1PBT15",'Major retrofit'!$AU$25,IF(F53="Scenario2PBT15",'Major retrofit'!$AV$25,IF(F53="Scenario3PBT15",'Major retrofit'!$AW$25,"")))</f>
        <v/>
      </c>
      <c r="R53" s="117">
        <f t="shared" si="18"/>
        <v>0</v>
      </c>
      <c r="S53" s="117" t="str">
        <f>IF(F53="Scenario1PBT1",'Major retrofit'!$E$27,IF(F53="Scenario2PBT1",'Major retrofit'!$F$27,IF(F53="Scenario3PBT1",'Major retrofit'!$G$27,"")))&amp;IF(F53="Scenario1PBT2",'Major retrofit'!$H$27,IF(F53="Scenario2PBT2",'Major retrofit'!$I$27,IF(F53="Scenario3PBT2",'Major retrofit'!$J$27,"")))&amp;IF(F53="Scenario1PBT3",'Major retrofit'!$K$27,IF(F53="Scenario2PBT3",'Major retrofit'!$L$27,IF(F53="Scenario3PBT3",'Major retrofit'!$M$27,"")))&amp;IF(F53="Scenario1PBT4",'Major retrofit'!$N$27,IF(F53="Scenario2PBT4",'Major retrofit'!$O$27,IF(F53="Scenario3PBT4",'Major retrofit'!$P$27,"")))&amp;IF(F53="Scenario1PBT5",'Major retrofit'!$Q$27,IF(F53="Scenario2PBT5",'Major retrofit'!$R$27,IF(F53="Scenario3PBT5",'Major retrofit'!$S$27,"")))&amp;IF(F53="Scenario1PBT6",'Major retrofit'!$T$27,IF(F53="Scenario2PBT6",'Major retrofit'!$U$27,IF(F53="Scenario3PBT6",'Major retrofit'!$V$27,"")))&amp;IF(F53="Scenario1PBT7",'Major retrofit'!$W$27,IF(F53="Scenario2PBT7",'Major retrofit'!$X$27,IF(F53="Scenario3PBT7",'Major retrofit'!$Y$27,"")))&amp;IF(F53="Scenario1PBT8",'Major retrofit'!$Z$27,IF(F53="Scenario2PBT8",'Major retrofit'!$AA$27,IF(F53="Scenario3PBT8",'Major retrofit'!$AB$27,"")))&amp;IF(F53="Scenario1PBT9",'Major retrofit'!$AC$27,IF(F53="Scenario2PBT9",'Major retrofit'!$AD$27,IF(F53="Scenario3PBT9",'Major retrofit'!$AE$27,"")))&amp;IF(F53="Scenario1PBT10",'Major retrofit'!$AF$27,IF(F53="Scenario2PBT10",'Major retrofit'!$AG$27,IF(F53="Scenario3PBT10",'Major retrofit'!$AH$27,"")))&amp;IF(F53="Scenario1PBT11",'Major retrofit'!$AI$27,IF(F53="Scenario2PBT11",'Major retrofit'!$AJ$27,IF(F53="Scenario3PBT11",'Major retrofit'!$AK$27,"")))&amp;IF(F53="Scenario1PBT12",'Major retrofit'!$AL$27,IF(F53="Scenario2PBT12",'Major retrofit'!$AM$27,IF(F53="Scenario3PBT12",'Major retrofit'!$AN$27,"")))&amp;IF(F53="Scenario1PBT13",'Major retrofit'!$AO$27,IF(F53="Scenario2PBT13",'Major retrofit'!$AP$27,IF(F53="Scenario3PBT13",'Major retrofit'!$AQ$27,"")))&amp;IF(F53="Scenario1PBT14",'Major retrofit'!$AR$27,IF(F53="Scenario2PBT14",'Major retrofit'!$AS$27,IF(F53="Scenario3PBT14",'Major retrofit'!$AT$27,"")))&amp;IF(F53="Scenario1PBT15",'Major retrofit'!$AU$27,IF(F53="Scenario2PBT15",'Major retrofit'!$AV$27,IF(F53="Scenario3PBT15",'Major retrofit'!$AW$27,"")))</f>
        <v/>
      </c>
      <c r="T53" s="207">
        <f t="shared" si="19"/>
        <v>0</v>
      </c>
      <c r="U53" s="206" t="str">
        <f>IF(F53="Scenario1PBT1",'Major retrofit'!$E$38,IF(F53="Scenario2PBT1",'Major retrofit'!$F$38,IF(F53="Scenario3PBT1",'Major retrofit'!$G$38,"")))&amp;IF(F53="Scenario1PBT2",'Major retrofit'!$H$38,IF(F53="Scenario2PBT2",'Major retrofit'!$I$38,IF(F53="Scenario3PBT2",'Major retrofit'!$J$38,"")))&amp;IF(F53="Scenario1PBT3",'Major retrofit'!$K$38,IF(F53="Scenario2PBT3",'Major retrofit'!$L$38,IF(F53="Scenario3PBT3",'Major retrofit'!$M$38,"")))&amp;IF(F53="Scenario1PBT4",'Major retrofit'!$N$38,IF(F53="Scenario2PBT4",'Major retrofit'!$O$38,IF(F53="Scenario3PBT4",'Major retrofit'!$P$38,"")))&amp;IF(F53="Scenario1PBT5",'Major retrofit'!$Q$38,IF(F53="Scenario2PBT5",'Major retrofit'!$R$38,IF(F53="Scenario3PBT5",'Major retrofit'!$S$38,"")))&amp;IF(F53="Scenario1PBT6",'Major retrofit'!$T$38,IF(F53="Scenario2PBT6",'Major retrofit'!$U$38,IF(F53="Scenario3PBT6",'Major retrofit'!$V$38,"")))&amp;IF(F53="Scenario1PBT7",'Major retrofit'!$W$38,IF(F53="Scenario2PBT7",'Major retrofit'!$X$38,IF(F53="Scenario3PBT7",'Major retrofit'!$Y$38,"")))&amp;IF(F53="Scenario1PBT8",'Major retrofit'!$Z$38,IF(F53="Scenario2PBT8",'Major retrofit'!$AA$38,IF(F53="Scenario3PBT8",'Major retrofit'!$AB$38,"")))&amp;IF(F53="Scenario1PBT9",'Major retrofit'!$AC$38,IF(F53="Scenario2PBT9",'Major retrofit'!$AD$38,IF(F53="Scenario3PBT9",'Major retrofit'!$AE$38,"")))&amp;IF(F53="Scenario1PBT10",'Major retrofit'!$AF$38,IF(F53="Scenario2PBT10",'Major retrofit'!$AG$38,IF(F53="Scenario3PBT10",'Major retrofit'!$AH$38,"")))&amp;IF(F53="Scenario1PBT11",'Major retrofit'!$AI$38,IF(F53="Scenario2PBT11",'Major retrofit'!$AJ$38,IF(F53="Scenario3PBT11",'Major retrofit'!$AK$38,"")))&amp;IF(F53="Scenario1PBT12",'Major retrofit'!$AL$38,IF(F53="Scenario2PBT12",'Major retrofit'!$AM$38,IF(F53="Scenario3PBT12",'Major retrofit'!$AN$38,"")))&amp;IF(F53="Scenario1PBT13",'Major retrofit'!$AO$38,IF(F53="Scenario2PBT13",'Major retrofit'!$AP$38,IF(F53="Scenario3PBT13",'Major retrofit'!$AQ$38,"")))&amp;IF(F53="Scenario1PBT14",'Major retrofit'!$AR$38,IF(F53="Scenario2PBT14",'Major retrofit'!$AS$38,IF(F53="Scenario3PBT14",'Major retrofit'!$AT$38,"")))&amp;IF(F53="Scenario1PBT15",'Major retrofit'!$AU$38,IF(F53="Scenario2PBT15",'Major retrofit'!$AV$38,IF(F53="Scenario3PBT15",'Major retrofit'!$AW$38,"")))</f>
        <v/>
      </c>
      <c r="V53" s="117">
        <f t="shared" si="20"/>
        <v>0</v>
      </c>
      <c r="W53" s="117" t="str">
        <f>IF(F53="Scenario1PBT1",'Major retrofit'!$E$40,IF(F53="Scenario2PBT1",'Major retrofit'!$F$40,IF(F53="Scenario3PBT1",'Major retrofit'!$G$40,"")))&amp;IF(F53="Scenario1PBT2",'Major retrofit'!$H$40,IF(F53="Scenario2PBT2",'Major retrofit'!$I$40,IF(F53="Scenario3PBT2",'Major retrofit'!$J$40,"")))&amp;IF(F53="Scenario1PBT3",'Major retrofit'!$K$40,IF(F53="Scenario2PBT3",'Major retrofit'!$L$40,IF(F53="Scenario3PBT3",'Major retrofit'!$M$40,"")))&amp;IF(F53="Scenario1PBT4",'Major retrofit'!$N$40,IF(F53="Scenario2PBT4",'Major retrofit'!$O$40,IF(F53="Scenario3PBT4",'Major retrofit'!$P$40,"")))&amp;IF(F53="Scenario1PBT5",'Major retrofit'!$Q$40,IF(F53="Scenario2PBT5",'Major retrofit'!$R$40,IF(F53="Scenario3PBT5",'Major retrofit'!$S$40,"")))&amp;IF(F53="Scenario1PBT6",'Major retrofit'!$T$40,IF(F53="Scenario2PBT6",'Major retrofit'!$U$40,IF(F53="Scenario3PBT6",'Major retrofit'!$V$40,"")))&amp;IF(F53="Scenario1PBT7",'Major retrofit'!$W$40,IF(F53="Scenario2PBT7",'Major retrofit'!$X$40,IF(F53="Scenario3PBT7",'Major retrofit'!$Y$40,"")))&amp;IF(F53="Scenario1PBT8",'Major retrofit'!$Z$40,IF(F53="Scenario2PBT8",'Major retrofit'!$AA$40,IF(F53="Scenario3PBT8",'Major retrofit'!$AB$40,"")))&amp;IF(F53="Scenario1PBT9",'Major retrofit'!$AC$40,IF(F53="Scenario2PBT9",'Major retrofit'!$AD$40,IF(F53="Scenario3PBT9",'Major retrofit'!$AE$40,"")))&amp;IF(F53="Scenario1PBT10",'Major retrofit'!$AF$40,IF(F53="Scenario2PBT10",'Major retrofit'!$AG$40,IF(F53="Scenario3PBT10",'Major retrofit'!$AH$40,"")))&amp;IF(F53="Scenario1PBT11",'Major retrofit'!$AI$40,IF(F53="Scenario2PBT11",'Major retrofit'!$AJ$40,IF(F53="Scenario3PBT11",'Major retrofit'!$AK$40,"")))&amp;IF(F53="Scenario1PBT12",'Major retrofit'!$AL$40,IF(F53="Scenario2PBT12",'Major retrofit'!$AM$40,IF(F53="Scenario3PBT12",'Major retrofit'!$AN$40,"")))&amp;IF(F53="Scenario1PBT13",'Major retrofit'!$AO$40,IF(F53="Scenario2PBT13",'Major retrofit'!$AP$40,IF(F53="Scenario3PBT13",'Major retrofit'!$AQ$40,"")))&amp;IF(F53="Scenario1PBT14",'Major retrofit'!$AR$40,IF(F53="Scenario2PBT14",'Major retrofit'!$AS$40,IF(F53="Scenario3PBT14",'Major retrofit'!$AT$40,"")))&amp;IF(F53="Scenario1PBT15",'Major retrofit'!$AU$40,IF(F53="Scenario2PBT15",'Major retrofit'!$AV$40,IF(F53="Scenario3PBT15",'Major retrofit'!$AW$40,"")))</f>
        <v/>
      </c>
      <c r="X53" s="117">
        <f t="shared" si="21"/>
        <v>0</v>
      </c>
      <c r="Y53" s="117" t="str">
        <f>IF(F53="Scenario1PBT1",'Major retrofit'!$E$42,IF(F53="Scenario2PBT1",'Major retrofit'!$F$42,IF(F53="Scenario3PBT1",'Major retrofit'!$G$42,"")))&amp;IF(F53="Scenario1PBT2",'Major retrofit'!$H$42,IF(F53="Scenario2PBT2",'Major retrofit'!$I$42,IF(F53="Scenario3PBT2",'Major retrofit'!$J$42,"")))&amp;IF(F53="Scenario1PBT3",'Major retrofit'!$K$42,IF(F53="Scenario2PBT3",'Major retrofit'!$L$42,IF(F53="Scenario3PBT3",'Major retrofit'!$M$42,"")))&amp;IF(F53="Scenario1PBT4",'Major retrofit'!$N$42,IF(F53="Scenario2PBT4",'Major retrofit'!$O$42,IF(F53="Scenario3PBT4",'Major retrofit'!$P$42,"")))&amp;IF(F53="Scenario1PBT5",'Major retrofit'!$Q$42,IF(F53="Scenario2PBT5",'Major retrofit'!$R$42,IF(F53="Scenario3PBT5",'Major retrofit'!$S$42,"")))&amp;IF(F53="Scenario1PBT6",'Major retrofit'!$T$42,IF(F53="Scenario2PBT6",'Major retrofit'!$U$42,IF(F53="Scenario3PBT6",'Major retrofit'!$V$42,"")))&amp;IF(F53="Scenario1PBT7",'Major retrofit'!$W$42,IF(F53="Scenario2PBT7",'Major retrofit'!$X$42,IF(F53="Scenario3PBT7",'Major retrofit'!$Y$42,"")))&amp;IF(F53="Scenario1PBT8",'Major retrofit'!$Z$42,IF(F53="Scenario2PBT8",'Major retrofit'!$AA$42,IF(F53="Scenario3PBT8",'Major retrofit'!$AB$42,"")))&amp;IF(F53="Scenario1PBT9",'Major retrofit'!$AC$42,IF(F53="Scenario2PBT9",'Major retrofit'!$AD$42,IF(F53="Scenario3PBT9",'Major retrofit'!$AE$42,"")))&amp;IF(F53="Scenario1PBT10",'Major retrofit'!$AF$42,IF(F53="Scenario2PBT10",'Major retrofit'!$AG$42,IF(F53="Scenario3PBT10",'Major retrofit'!$AH$42,"")))&amp;IF(F53="Scenario1PBT11",'Major retrofit'!$AI$42,IF(F53="Scenario2PBT11",'Major retrofit'!$AJ$42,IF(F53="Scenario3PBT11",'Major retrofit'!$AK$42,"")))&amp;IF(F53="Scenario1PBT12",'Major retrofit'!$AL$42,IF(F53="Scenario2PBT12",'Major retrofit'!$AM$42,IF(F53="Scenario3PBT12",'Major retrofit'!$AN$42,"")))&amp;IF(F53="Scenario1PBT13",'Major retrofit'!$AO$42,IF(F53="Scenario2PBT13",'Major retrofit'!$AP$42,IF(F53="Scenario3PBT13",'Major retrofit'!$AQ$42,"")))&amp;IF(F53="Scenario1PBT14",'Major retrofit'!$AR$42,IF(F53="Scenario2PBT14",'Major retrofit'!$AS$42,IF(F53="Scenario3PBT14",'Major retrofit'!$AT$42,"")))&amp;IF(F53="Scenario1PBT15",'Major retrofit'!$AU$42,IF(F53="Scenario2PBT15",'Major retrofit'!$AV$42,IF(F53="Scenario3PBT15",'Major retrofit'!$AW$42,"")))</f>
        <v/>
      </c>
      <c r="Z53" s="117">
        <f t="shared" si="22"/>
        <v>0</v>
      </c>
      <c r="AA53" s="178" t="str">
        <f>IF(F53="Scenario1PBT1",'Major retrofit'!$E$101,IF(F53="Scenario2PBT1",'Major retrofit'!$F$101,IF(F53="Scenario3PBT1",'Major retrofit'!$G$101,"")))&amp;IF(F53="Scenario1PBT2",'Major retrofit'!$H$101,IF(F53="Scenario2PBT2",'Major retrofit'!$I$101,IF(F53="Scenario3PBT2",'Major retrofit'!$J$101,"")))&amp;IF(F53="Scenario1PBT3",'Major retrofit'!$K$101,IF(F53="Scenario2PBT3",'Major retrofit'!$L$101,IF(F53="Scenario3PBT3",'Major retrofit'!$M$101,"")))&amp;IF(F53="Scenario1PBT4",'Major retrofit'!$N$101,IF(F53="Scenario2PBT4",'Major retrofit'!$O$101,IF(F53="Scenario3PBT4",'Major retrofit'!$P$101,"")))&amp;IF(F53="Scenario1PBT5",'Major retrofit'!$Q$101,IF(F53="Scenario2PBT5",'Major retrofit'!$R$101,IF(F53="Scenario3PBT5",'Major retrofit'!$S$101,"")))&amp;IF(F53="Scenario1PBT6",'Major retrofit'!$T$101,IF(F53="Scenario2PBT6",'Major retrofit'!$U$101,IF(F53="Scenario3PBT6",'Major retrofit'!$V$101,"")))&amp;IF(F53="Scenario1PBT7",'Major retrofit'!$W$101,IF(F53="Scenario2PBT7",'Major retrofit'!$X$101,IF(F53="Scenario3PBT7",'Major retrofit'!$Y$101,"")))&amp;IF(F53="Scenario1PBT8",'Major retrofit'!$Z$101,IF(F53="Scenario2PBT8",'Major retrofit'!$AA$101,IF(F53="Scenario3PBT8",'Major retrofit'!$AB$101,"")))&amp;IF(F53="Scenario1PBT9",'Major retrofit'!$AC$101,IF(F53="Scenario2PBT9",'Major retrofit'!$AD$101,IF(F53="Scenario3PBT9",'Major retrofit'!$AE$101,"")))&amp;IF(F53="Scenario1PBT10",'Major retrofit'!$AF$101,IF(F53="Scenario2PBT10",'Major retrofit'!$AG$101,IF(F53="Scenario3PBT10",'Major retrofit'!$AH$101,"")))&amp;IF(F53="Scenario1PBT11",'Major retrofit'!$AI$101,IF(F53="Scenario2PBT11",'Major retrofit'!$AJ$101,IF(F53="Scenario3PBT11",'Major retrofit'!$AK$101,"")))&amp;IF(F53="Scenario1PBT12",'Major retrofit'!$AL$101,IF(F53="Scenario2PBT12",'Major retrofit'!$AM$101,IF(F53="Scenario3PBT12",'Major retrofit'!$AN$101,"")))&amp;IF(F53="Scenario1PBT13",'Major retrofit'!$AO$101,IF(F53="Scenario2PBT13",'Major retrofit'!$AP$101,IF(F53="Scenario3PBT13",'Major retrofit'!$AQ$101,"")))&amp;IF(F53="Scenario1PBT14",'Major retrofit'!$AR$101,IF(F53="Scenario2PBT14",'Major retrofit'!$AS$101,IF(F53="Scenario3PBT14",'Major retrofit'!$AT$101,"")))&amp;IF(F53="Scenario1PBT15",'Major retrofit'!$AU$101,IF(F53="Scenario2PBT15",'Major retrofit'!$AV$101,IF(F53="Scenario3PBT15",'Major retrofit'!$AW$101,"")))</f>
        <v/>
      </c>
      <c r="AB53" s="179">
        <f t="shared" si="23"/>
        <v>0</v>
      </c>
      <c r="AC53" s="363" t="str">
        <f t="shared" si="24"/>
        <v/>
      </c>
      <c r="AD53" s="353">
        <f>IF(AC53="",IFERROR('Projection_Base-case'!G54-G53,0),0)</f>
        <v>0</v>
      </c>
      <c r="AE53" s="350">
        <f t="shared" si="25"/>
        <v>0</v>
      </c>
      <c r="AF53" s="361">
        <f>IFERROR(100*AD53/'Projection_Base-case'!G54,0)</f>
        <v>0</v>
      </c>
      <c r="AG53" s="352">
        <f>IF(AC53="",IFERROR('Projection_Base-case'!I54-I53,0),0)</f>
        <v>0</v>
      </c>
      <c r="AH53" s="353">
        <f t="shared" si="26"/>
        <v>0</v>
      </c>
      <c r="AI53" s="361">
        <f>IFERROR(100*AG53/'Projection_Base-case'!I54,0)</f>
        <v>0</v>
      </c>
      <c r="AJ53" s="352">
        <f>IF(AC53="",IFERROR('Projection_Base-case'!K54-K53,0),0)</f>
        <v>0</v>
      </c>
      <c r="AK53" s="353">
        <f t="shared" si="27"/>
        <v>0</v>
      </c>
      <c r="AL53" s="361">
        <f>IFERROR(100*AJ53/'Projection_Base-case'!K54,0)</f>
        <v>0</v>
      </c>
      <c r="AM53" s="352">
        <f>-IF(AC53="",IFERROR('Projection_Base-case'!M54-M53,0),0)</f>
        <v>0</v>
      </c>
      <c r="AN53" s="353">
        <f t="shared" si="28"/>
        <v>0</v>
      </c>
      <c r="AO53" s="354">
        <f>IFERROR(IF('Projection_Base-case'!N54&gt;0,100*AN53/'Projection_Base-case'!N54,100*AN53/N53),0)</f>
        <v>0</v>
      </c>
      <c r="AP53" s="355">
        <f>IF(AC53="",IFERROR('Projection_Base-case'!O54-O53,0),0)</f>
        <v>0</v>
      </c>
      <c r="AQ53" s="356">
        <f t="shared" si="29"/>
        <v>0</v>
      </c>
      <c r="AR53" s="356">
        <f>IFERROR(100*AP53/'Projection_Base-case'!O54,0)</f>
        <v>0</v>
      </c>
      <c r="AS53" s="355">
        <f>IF(AC53="",IFERROR('Projection_Base-case'!Q54-Q53,0),0)</f>
        <v>0</v>
      </c>
      <c r="AT53" s="356">
        <f t="shared" si="30"/>
        <v>0</v>
      </c>
      <c r="AU53" s="356">
        <f>IFERROR(100*AS53/'Projection_Base-case'!Q54,0)</f>
        <v>0</v>
      </c>
      <c r="AV53" s="355">
        <f>IF(AC53="",IFERROR('Projection_Base-case'!S54-S53,0),0)</f>
        <v>0</v>
      </c>
      <c r="AW53" s="356">
        <f t="shared" si="31"/>
        <v>0</v>
      </c>
      <c r="AX53" s="357">
        <f>IFERROR(100*AV53/'Projection_Base-case'!S54,0)</f>
        <v>0</v>
      </c>
      <c r="AY53" s="358">
        <f>IF(AC53="",IFERROR('Projection_Base-case'!U54-U53,0),0)</f>
        <v>0</v>
      </c>
      <c r="AZ53" s="359">
        <f t="shared" si="32"/>
        <v>0</v>
      </c>
      <c r="BA53" s="359">
        <f>IFERROR(100*AY53/'Projection_Base-case'!U54,0)</f>
        <v>0</v>
      </c>
      <c r="BB53" s="358">
        <f>IF(AC53="",IFERROR('Projection_Base-case'!W54-W53,0),0)</f>
        <v>0</v>
      </c>
      <c r="BC53" s="359">
        <f t="shared" si="33"/>
        <v>0</v>
      </c>
      <c r="BD53" s="359">
        <f>IFERROR(100*BB53/'Projection_Base-case'!W54,0)</f>
        <v>0</v>
      </c>
      <c r="BE53" s="358">
        <f>IF(AC53="",IFERROR('Projection_Base-case'!Y54-Y53,0),0)</f>
        <v>0</v>
      </c>
      <c r="BF53" s="359">
        <f t="shared" si="34"/>
        <v>0</v>
      </c>
      <c r="BG53" s="359">
        <f>IFERROR(100*BE53/'Projection_Base-case'!Y54,0)</f>
        <v>0</v>
      </c>
      <c r="BH53" s="359">
        <f t="shared" si="35"/>
        <v>0</v>
      </c>
      <c r="BI53" s="360">
        <f t="shared" si="36"/>
        <v>0</v>
      </c>
    </row>
    <row r="54" spans="1:61">
      <c r="A54" s="205">
        <v>50</v>
      </c>
      <c r="B54" s="347">
        <f>IF('Projection_Base-case'!B55&lt;&gt;"",'Projection_Base-case'!B55,0)</f>
        <v>0</v>
      </c>
      <c r="C54" s="347">
        <f>IF('Projection_Base-case'!C55&lt;&gt;"",'Projection_Base-case'!C55,0)</f>
        <v>0</v>
      </c>
      <c r="D54" s="365">
        <f>IF('Projection_Base-case'!D55&lt;&gt;"",'Projection_Base-case'!D55,0)</f>
        <v>0</v>
      </c>
      <c r="E54" s="322"/>
      <c r="F54" s="367" t="str">
        <f t="shared" si="12"/>
        <v>0</v>
      </c>
      <c r="G54" s="177" t="str">
        <f>IF(F54="Scenario1PBT1",'Major retrofit'!$E$6,IF(F54="Scenario2PBT1",'Major retrofit'!$F$6,IF(F54="Scenario3PBT1",'Major retrofit'!$G$6,"")))&amp;IF(F54="Scenario1PBT2",'Major retrofit'!$H$6,IF(F54="Scenario2PBT2",'Major retrofit'!$I$6,IF(F54="Scenario3PBT2",'Major retrofit'!$J$6,"")))&amp;IF(F54="Scenario1PBT3",'Major retrofit'!$K$6,IF(F54="Scenario2PBT3",'Major retrofit'!$L$6,IF(F54="Scenario3PBT3",'Major retrofit'!$M$6,"")))&amp;IF(F54="Scenario1PBT4",'Major retrofit'!$N$6,IF(F54="Scenario2PBT4",'Major retrofit'!$O$6,IF(F54="Scenario3PBT4",'Major retrofit'!$P$6,"")))&amp;IF(F54="Scenario1PBT5",'Major retrofit'!$Q$6,IF(F54="Scenario2PBT5",'Major retrofit'!$R$6,IF(F54="Scenario3PBT5",'Major retrofit'!$S$6,"")))&amp;IF(F54="Scenario1PBT6",'Major retrofit'!$T$6,IF(F54="Scenario2PBT6",'Major retrofit'!$U$6,IF(F54="Scenario3PBT6",'Major retrofit'!$V$6,"")))&amp;IF(F54="Scenario1PBT7",'Major retrofit'!$W$6,IF(F54="Scenario2PBT7",'Major retrofit'!$X$6,IF(F54="Scenario3PBT7",'Major retrofit'!$Y$6,"")))&amp;IF(F54="Scenario1PBT8",'Major retrofit'!$Z$6,IF(F54="Scenario2PBT8",'Major retrofit'!$AA$6,IF(F54="Scenario3PBT8",'Major retrofit'!$AB$6,"")))&amp;IF(F54="Scenario1PBT9",'Major retrofit'!$AC$6,IF(F54="Scenario2PBT9",'Major retrofit'!$AD$6,IF(F54="Scenario3PBT9",'Major retrofit'!$AE$6,"")))&amp;IF(F54="Scenario1PBT10",'Major retrofit'!$AF$6,IF(F54="Scenario2PBT10",'Major retrofit'!$AG$6,IF(F54="Scenario3PBT10",'Major retrofit'!$AH$6,"")))&amp;IF(F54="Scenario1PBT11",'Major retrofit'!$AI$6,IF(F54="Scenario2PBT11",'Major retrofit'!$AJ$6,IF(F54="Scenario3PBT11",'Major retrofit'!$AK$6,"")))&amp;IF(F54="Scenario1PBT12",'Major retrofit'!$AL$6,IF(F54="Scenario2PBT12",'Major retrofit'!$AM$6,IF(F54="Scenario3PBT12",'Major retrofit'!$AN$6,"")))&amp;IF(F54="Scenario1PBT13",'Major retrofit'!$AO$6,IF(F54="Scenario2PBT13",'Major retrofit'!$AP$6,IF(F54="Scenario3PBT13",'Major retrofit'!$AQ$6,"")))&amp;IF(F54="Scenario1PBT14",'Major retrofit'!$AR$6,IF(F54="Scenario2PBT14",'Major retrofit'!$AS$6,IF(F54="Scenario3PBT14",'Major retrofit'!$AT$6,"")))&amp;IF(F54="Scenario1PBT15",'Major retrofit'!$AU$6,IF(F54="Scenario2PBT15",'Major retrofit'!$AV$6,IF(F54="Scenario3PBT15",'Major retrofit'!$AW$6,"")))</f>
        <v/>
      </c>
      <c r="H54" s="117">
        <f t="shared" si="13"/>
        <v>0</v>
      </c>
      <c r="I54" s="178" t="str">
        <f>IF(F54="Scenario1PBT1",'Major retrofit'!$E$16,IF(F54="Scenario2PBT1",'Major retrofit'!$F$16,IF(F54="Scenario3PBT1",'Major retrofit'!$G$16,"")))&amp;IF(F54="Scenario1PBT2",'Major retrofit'!$H$16,IF(F54="Scenario2PBT2",'Major retrofit'!$I$16,IF(F54="Scenario3PBT2",'Major retrofit'!$J$16,"")))&amp;IF(F54="Scenario1PBT3",'Major retrofit'!$K$16,IF(F54="Scenario2PBT3",'Major retrofit'!$L$16,IF(F54="Scenario3PBT3",'Major retrofit'!$M$16,"")))&amp;IF(F54="Scenario1PBT4",'Major retrofit'!$N$16,IF(F54="Scenario2PBT4",'Major retrofit'!$O$16,IF(F54="Scenario3PBT4",'Major retrofit'!$P$16,"")))&amp;IF(F54="Scenario1PBT5",'Major retrofit'!$Q$16,IF(F54="Scenario2PBT5",'Major retrofit'!$R$16,IF(F54="Scenario3PBT5",'Major retrofit'!$S$16,"")))&amp;IF(F54="Scenario1PBT6",'Major retrofit'!$T$16,IF(F54="Scenario2PBT6",'Major retrofit'!$U$16,IF(F54="Scenario3PBT6",'Major retrofit'!$V$16,"")))&amp;IF(F54="Scenario1PBT7",'Major retrofit'!$W$16,IF(F54="Scenario2PBT7",'Major retrofit'!$X$16,IF(F54="Scenario3PBT7",'Major retrofit'!$Y$16,"")))&amp;IF(F54="Scenario1PBT8",'Major retrofit'!$Z$16,IF(F54="Scenario2PBT8",'Major retrofit'!$AA$16,IF(F54="Scenario3PBT8",'Major retrofit'!$AB$16,"")))&amp;IF(F54="Scenario1PBT9",'Major retrofit'!$AC$16,IF(F54="Scenario2PBT9",'Major retrofit'!$AD$16,IF(F54="Scenario3PBT9",'Major retrofit'!$AE$16,"")))&amp;IF(F54="Scenario1PBT10",'Major retrofit'!$AF$16,IF(F54="Scenario2PBT10",'Major retrofit'!$AG$16,IF(F54="Scenario3PBT10",'Major retrofit'!$AH$16,"")))&amp;IF(F54="Scenario1PBT11",'Major retrofit'!$AI$16,IF(F54="Scenario2PBT11",'Major retrofit'!$AJ$16,IF(F54="Scenario3PBT11",'Major retrofit'!$AK$16,"")))&amp;IF(F54="Scenario1PBT12",'Major retrofit'!$AL$16,IF(F54="Scenario2PBT12",'Major retrofit'!$AM$16,IF(F54="Scenario3PBT12",'Major retrofit'!$AN$16,"")))&amp;IF(F54="Scenario1PBT13",'Major retrofit'!$AO$16,IF(F54="Scenario2PBT13",'Major retrofit'!$AP$16,IF(F54="Scenario3PBT13",'Major retrofit'!$AQ$16,"")))&amp;IF(F54="Scenario1PBT14",'Major retrofit'!$AR$16,IF(F54="Scenario2PBT14",'Major retrofit'!$AS$16,IF(F54="Scenario3PBT14",'Major retrofit'!$AT$16,"")))&amp;IF(F54="Scenario1PBT15",'Major retrofit'!$AU$16,IF(F54="Scenario2PBT15",'Major retrofit'!$AV$16,IF(F54="Scenario3PBT15",'Major retrofit'!$AW$16,"")))</f>
        <v/>
      </c>
      <c r="J54" s="117">
        <f t="shared" si="14"/>
        <v>0</v>
      </c>
      <c r="K54" s="117" t="str">
        <f>IF(F54="Scenario1PBT1",'Major retrofit'!$E$18,IF(F54="Scenario2PBT1",'Major retrofit'!$F$18,IF(F54="Scenario3PBT1",'Major retrofit'!$G$18,"")))&amp;IF(F54="Scenario1PBT2",'Major retrofit'!$H$18,IF(F54="Scenario2PBT2",'Major retrofit'!$I$18,IF(F54="Scenario3PBT2",'Major retrofit'!$J$18,"")))&amp;IF(F54="Scenario1PBT3",'Major retrofit'!$K$18,IF(F54="Scenario2PBT3",'Major retrofit'!$L$18,IF(F54="Scenario3PBT3",'Major retrofit'!$M$18,"")))&amp;IF(F54="Scenario1PBT4",'Major retrofit'!$N$18,IF(F54="Scenario2PBT4",'Major retrofit'!$O$18,IF(F54="Scenario3PBT4",'Major retrofit'!$P$18,"")))&amp;IF(F54="Scenario1PBT5",'Major retrofit'!$Q$18,IF(F54="Scenario2PBT5",'Major retrofit'!$R$18,IF(F54="Scenario3PBT5",'Major retrofit'!$S$18,"")))&amp;IF(F54="Scenario1PBT6",'Major retrofit'!$T$18,IF(F54="Scenario2PBT6",'Major retrofit'!$U$18,IF(F54="Scenario3PBT6",'Major retrofit'!$V$18,"")))&amp;IF(F54="Scenario1PBT7",'Major retrofit'!$W$18,IF(F54="Scenario2PBT7",'Major retrofit'!$X$18,IF(F54="Scenario3PBT7",'Major retrofit'!$Y$18,"")))&amp;IF(F54="Scenario1PBT8",'Major retrofit'!$Z$18,IF(F54="Scenario2PBT8",'Major retrofit'!$AA$18,IF(F54="Scenario3PBT8",'Major retrofit'!$AB$18,"")))&amp;IF(F54="Scenario1PBT9",'Major retrofit'!$AC$18,IF(F54="Scenario2PBT9",'Major retrofit'!$AD$18,IF(F54="Scenario3PBT9",'Major retrofit'!$AE$18,"")))&amp;IF(F54="Scenario1PBT10",'Major retrofit'!$AF$18,IF(F54="Scenario2PBT10",'Major retrofit'!$AG$18,IF(F54="Scenario3PBT10",'Major retrofit'!$AH$18,"")))&amp;IF(F54="Scenario1PBT11",'Major retrofit'!$AI$18,IF(F54="Scenario2PBT11",'Major retrofit'!$AJ$18,IF(F54="Scenario3PBT11",'Major retrofit'!$AK$18,"")))&amp;IF(F54="Scenario1PBT12",'Major retrofit'!$AL$18,IF(F54="Scenario2PBT12",'Major retrofit'!$AM$18,IF(F54="Scenario3PBT12",'Major retrofit'!$AN$18,"")))&amp;IF(F54="Scenario1PBT13",'Major retrofit'!$AO$18,IF(F54="Scenario2PBT13",'Major retrofit'!$AP$18,IF(F54="Scenario3PBT13",'Major retrofit'!$AQ$18,"")))&amp;IF(F54="Scenario1PBT14",'Major retrofit'!$AR$18,IF(F54="Scenario2PBT14",'Major retrofit'!$AS$18,IF(F54="Scenario3PBT14",'Major retrofit'!$AT$18,"")))&amp;IF(F54="Scenario1PBT15",'Major retrofit'!$AU$18,IF(F54="Scenario2PBT15",'Major retrofit'!$AV$18,IF(F54="Scenario3PBT15",'Major retrofit'!$AW$18,"")))</f>
        <v/>
      </c>
      <c r="L54" s="117">
        <f t="shared" si="15"/>
        <v>0</v>
      </c>
      <c r="M54" s="117" t="str">
        <f>IF(F54="Scenario1PBT1",'Major retrofit'!$E$20,IF(F54="Scenario2PBT1",'Major retrofit'!$F$20,IF(F54="Scenario3PBT1",'Major retrofit'!$G$20,"")))&amp;IF(F54="Scenario1PBT2",'Major retrofit'!$H$20,IF(F54="Scenario2PBT2",'Major retrofit'!$I$20,IF(F54="Scenario3PBT2",'Major retrofit'!$J$20,"")))&amp;IF(F54="Scenario1PBT3",'Major retrofit'!$K$20,IF(F54="Scenario2PBT3",'Major retrofit'!$L$20,IF(F54="Scenario3PBT3",'Major retrofit'!$M$20,"")))&amp;IF(F54="Scenario1PBT4",'Major retrofit'!$N$20,IF(F54="Scenario2PBT4",'Major retrofit'!$O$20,IF(F54="Scenario3PBT4",'Major retrofit'!$P$20,"")))&amp;IF(F54="Scenario1PBT5",'Major retrofit'!$Q$20,IF(F54="Scenario2PBT5",'Major retrofit'!$R$20,IF(F54="Scenario3PBT5",'Major retrofit'!$S$20,"")))&amp;IF(F54="Scenario1PBT6",'Major retrofit'!$T$20,IF(F54="Scenario2PBT6",'Major retrofit'!$U$20,IF(F54="Scenario3PBT6",'Major retrofit'!$V$20,"")))&amp;IF(F54="Scenario1PBT7",'Major retrofit'!$W$20,IF(F54="Scenario2PBT7",'Major retrofit'!$X$20,IF(F54="Scenario3PBT7",'Major retrofit'!$Y$20,"")))&amp;IF(F54="Scenario1PBT8",'Major retrofit'!$Z$20,IF(F54="Scenario2PBT8",'Major retrofit'!$AA$20,IF(F54="Scenario3PBT8",'Major retrofit'!$AB$20,"")))&amp;IF(F54="Scenario1PBT9",'Major retrofit'!$AC$20,IF(F54="Scenario2PBT9",'Major retrofit'!$AD$20,IF(F54="Scenario3PBT9",'Major retrofit'!$AE$20,"")))&amp;IF(F54="Scenario1PBT10",'Major retrofit'!$AF$20,IF(F54="Scenario2PBT10",'Major retrofit'!$AG$20,IF(F54="Scenario3PBT10",'Major retrofit'!$AH$20,"")))&amp;IF(F54="Scenario1PBT11",'Major retrofit'!$AI$20,IF(F54="Scenario2PBT11",'Major retrofit'!$AJ$20,IF(F54="Scenario3PBT11",'Major retrofit'!$AK$20,"")))&amp;IF(F54="Scenario1PBT12",'Major retrofit'!$AL$20,IF(F54="Scenario2PBT12",'Major retrofit'!$AM$20,IF(F54="Scenario3PBT12",'Major retrofit'!$AN$20,"")))&amp;IF(F54="Scenario1PBT13",'Major retrofit'!$AO$20,IF(F54="Scenario2PBT13",'Major retrofit'!$AP$20,IF(F54="Scenario3PBT13",'Major retrofit'!$AQ$20,"")))&amp;IF(F54="Scenario1PBT14",'Major retrofit'!$AR$20,IF(F54="Scenario2PBT14",'Major retrofit'!$AS$20,IF(F54="Scenario3PBT14",'Major retrofit'!$AT$20,"")))&amp;IF(F54="Scenario1PBT15",'Major retrofit'!$AU$20,IF(F54="Scenario2PBT15",'Major retrofit'!$AV$20,IF(F54="Scenario3PBT15",'Major retrofit'!$AW$20,"")))</f>
        <v/>
      </c>
      <c r="N54" s="118">
        <f t="shared" si="16"/>
        <v>0</v>
      </c>
      <c r="O54" s="206" t="str">
        <f>IF(F54="Scenario1PBT1",'Major retrofit'!$E$23,IF(F54="Scenario2PBT1",'Major retrofit'!$F$23,IF(F54="Scenario3PBT1",'Major retrofit'!$G$23,"")))&amp;IF(F54="Scenario1PBT2",'Major retrofit'!$H$23,IF(F54="Scenario2PBT2",'Major retrofit'!$I$23,IF(F54="Scenario3PBT2",'Major retrofit'!$J$23,"")))&amp;IF(F54="Scenario1PBT3",'Major retrofit'!$K$23,IF(F54="Scenario2PBT3",'Major retrofit'!$L$23,IF(F54="Scenario3PBT3",'Major retrofit'!$M$23,"")))&amp;IF(F54="Scenario1PBT4",'Major retrofit'!$N$23,IF(F54="Scenario2PBT4",'Major retrofit'!$O$23,IF(F54="Scenario3PBT4",'Major retrofit'!$P$23,"")))&amp;IF(F54="Scenario1PBT5",'Major retrofit'!$Q$23,IF(F54="Scenario2PBT5",'Major retrofit'!$R$23,IF(F54="Scenario3PBT5",'Major retrofit'!$S$23,"")))&amp;IF(F54="Scenario1PBT6",'Major retrofit'!$T$23,IF(F54="Scenario2PBT6",'Major retrofit'!$U$23,IF(F54="Scenario3PBT6",'Major retrofit'!$V$23,"")))&amp;IF(F54="Scenario1PBT7",'Major retrofit'!$W$23,IF(F54="Scenario2PBT7",'Major retrofit'!$X$23,IF(F54="Scenario3PBT7",'Major retrofit'!$Y$23,"")))&amp;IF(F54="Scenario1PBT8",'Major retrofit'!$Z$23,IF(F54="Scenario2PBT8",'Major retrofit'!$AA$23,IF(F54="Scenario3PBT8",'Major retrofit'!$AB$23,"")))&amp;IF(F54="Scenario1PBT9",'Major retrofit'!$AC$23,IF(F54="Scenario2PBT9",'Major retrofit'!$AD$23,IF(F54="Scenario3PBT9",'Major retrofit'!$AE$23,"")))&amp;IF(F54="Scenario1PBT10",'Major retrofit'!$AF$23,IF(F54="Scenario2PBT10",'Major retrofit'!$AG$23,IF(F54="Scenario3PBT10",'Major retrofit'!$AH$23,"")))&amp;IF(F54="Scenario1PBT11",'Major retrofit'!$AI$23,IF(F54="Scenario2PBT11",'Major retrofit'!$AJ$23,IF(F54="Scenario3PBT11",'Major retrofit'!$AK$23,"")))&amp;IF(F54="Scenario1PBT12",'Major retrofit'!$AL$23,IF(F54="Scenario2PBT12",'Major retrofit'!$AM$23,IF(F54="Scenario3PBT12",'Major retrofit'!$AN$23,"")))&amp;IF(F54="Scenario1PBT13",'Major retrofit'!$AO$23,IF(F54="Scenario2PBT13",'Major retrofit'!$AP$23,IF(F54="Scenario3PBT13",'Major retrofit'!$AQ$23,"")))&amp;IF(F54="Scenario1PBT14",'Major retrofit'!$AR$23,IF(F54="Scenario2PBT14",'Major retrofit'!$AS$23,IF(F54="Scenario3PBT14",'Major retrofit'!$AT$23,"")))&amp;IF(F54="Scenario1PBT15",'Major retrofit'!$AU$23,IF(F54="Scenario2PBT15",'Major retrofit'!$AV$23,IF(F54="Scenario3PBT15",'Major retrofit'!$AW$23,"")))</f>
        <v/>
      </c>
      <c r="P54" s="117">
        <f t="shared" si="17"/>
        <v>0</v>
      </c>
      <c r="Q54" s="117" t="str">
        <f>IF(F54="Scenario1PBT1",'Major retrofit'!$E$25,IF(F54="Scenario2PBT1",'Major retrofit'!$F$25,IF(F54="Scenario3PBT1",'Major retrofit'!$G$25,"")))&amp;IF(F54="Scenario1PBT2",'Major retrofit'!$H$25,IF(F54="Scenario2PBT2",'Major retrofit'!$I$25,IF(F54="Scenario3PBT2",'Major retrofit'!$J$25,"")))&amp;IF(F54="Scenario1PBT3",'Major retrofit'!$K$25,IF(F54="Scenario2PBT3",'Major retrofit'!$L$25,IF(F54="Scenario3PBT3",'Major retrofit'!$M$25,"")))&amp;IF(F54="Scenario1PBT4",'Major retrofit'!$N$25,IF(F54="Scenario2PBT4",'Major retrofit'!$O$25,IF(F54="Scenario3PBT4",'Major retrofit'!$P$25,"")))&amp;IF(F54="Scenario1PBT5",'Major retrofit'!$Q$25,IF(F54="Scenario2PBT5",'Major retrofit'!$R$25,IF(F54="Scenario3PBT5",'Major retrofit'!$S$25,"")))&amp;IF(F54="Scenario1PBT6",'Major retrofit'!$T$25,IF(F54="Scenario2PBT6",'Major retrofit'!$U$25,IF(F54="Scenario3PBT6",'Major retrofit'!$V$25,"")))&amp;IF(F54="Scenario1PBT7",'Major retrofit'!$W$25,IF(F54="Scenario2PBT7",'Major retrofit'!$X$25,IF(F54="Scenario3PBT7",'Major retrofit'!$Y$25,"")))&amp;IF(F54="Scenario1PBT8",'Major retrofit'!$Z$25,IF(F54="Scenario2PBT8",'Major retrofit'!$AA$25,IF(F54="Scenario3PBT8",'Major retrofit'!$AB$25,"")))&amp;IF(F54="Scenario1PBT9",'Major retrofit'!$AC$25,IF(F54="Scenario2PBT9",'Major retrofit'!$AD$25,IF(F54="Scenario3PBT9",'Major retrofit'!$AE$25,"")))&amp;IF(F54="Scenario1PBT10",'Major retrofit'!$AF$25,IF(F54="Scenario2PBT10",'Major retrofit'!$AG$25,IF(F54="Scenario3PBT10",'Major retrofit'!$AH$25,"")))&amp;IF(F54="Scenario1PBT11",'Major retrofit'!$AI$25,IF(F54="Scenario2PBT11",'Major retrofit'!$AJ$25,IF(F54="Scenario3PBT11",'Major retrofit'!$AK$25,"")))&amp;IF(F54="Scenario1PBT12",'Major retrofit'!$AL$25,IF(F54="Scenario2PBT12",'Major retrofit'!$AM$25,IF(F54="Scenario3PBT12",'Major retrofit'!$AN$25,"")))&amp;IF(F54="Scenario1PBT13",'Major retrofit'!$AO$25,IF(F54="Scenario2PBT13",'Major retrofit'!$AP$25,IF(F54="Scenario3PBT13",'Major retrofit'!$AQ$25,"")))&amp;IF(F54="Scenario1PBT14",'Major retrofit'!$AR$25,IF(F54="Scenario2PBT14",'Major retrofit'!$AS$25,IF(F54="Scenario3PBT14",'Major retrofit'!$AT$25,"")))&amp;IF(F54="Scenario1PBT15",'Major retrofit'!$AU$25,IF(F54="Scenario2PBT15",'Major retrofit'!$AV$25,IF(F54="Scenario3PBT15",'Major retrofit'!$AW$25,"")))</f>
        <v/>
      </c>
      <c r="R54" s="117">
        <f t="shared" si="18"/>
        <v>0</v>
      </c>
      <c r="S54" s="117" t="str">
        <f>IF(F54="Scenario1PBT1",'Major retrofit'!$E$27,IF(F54="Scenario2PBT1",'Major retrofit'!$F$27,IF(F54="Scenario3PBT1",'Major retrofit'!$G$27,"")))&amp;IF(F54="Scenario1PBT2",'Major retrofit'!$H$27,IF(F54="Scenario2PBT2",'Major retrofit'!$I$27,IF(F54="Scenario3PBT2",'Major retrofit'!$J$27,"")))&amp;IF(F54="Scenario1PBT3",'Major retrofit'!$K$27,IF(F54="Scenario2PBT3",'Major retrofit'!$L$27,IF(F54="Scenario3PBT3",'Major retrofit'!$M$27,"")))&amp;IF(F54="Scenario1PBT4",'Major retrofit'!$N$27,IF(F54="Scenario2PBT4",'Major retrofit'!$O$27,IF(F54="Scenario3PBT4",'Major retrofit'!$P$27,"")))&amp;IF(F54="Scenario1PBT5",'Major retrofit'!$Q$27,IF(F54="Scenario2PBT5",'Major retrofit'!$R$27,IF(F54="Scenario3PBT5",'Major retrofit'!$S$27,"")))&amp;IF(F54="Scenario1PBT6",'Major retrofit'!$T$27,IF(F54="Scenario2PBT6",'Major retrofit'!$U$27,IF(F54="Scenario3PBT6",'Major retrofit'!$V$27,"")))&amp;IF(F54="Scenario1PBT7",'Major retrofit'!$W$27,IF(F54="Scenario2PBT7",'Major retrofit'!$X$27,IF(F54="Scenario3PBT7",'Major retrofit'!$Y$27,"")))&amp;IF(F54="Scenario1PBT8",'Major retrofit'!$Z$27,IF(F54="Scenario2PBT8",'Major retrofit'!$AA$27,IF(F54="Scenario3PBT8",'Major retrofit'!$AB$27,"")))&amp;IF(F54="Scenario1PBT9",'Major retrofit'!$AC$27,IF(F54="Scenario2PBT9",'Major retrofit'!$AD$27,IF(F54="Scenario3PBT9",'Major retrofit'!$AE$27,"")))&amp;IF(F54="Scenario1PBT10",'Major retrofit'!$AF$27,IF(F54="Scenario2PBT10",'Major retrofit'!$AG$27,IF(F54="Scenario3PBT10",'Major retrofit'!$AH$27,"")))&amp;IF(F54="Scenario1PBT11",'Major retrofit'!$AI$27,IF(F54="Scenario2PBT11",'Major retrofit'!$AJ$27,IF(F54="Scenario3PBT11",'Major retrofit'!$AK$27,"")))&amp;IF(F54="Scenario1PBT12",'Major retrofit'!$AL$27,IF(F54="Scenario2PBT12",'Major retrofit'!$AM$27,IF(F54="Scenario3PBT12",'Major retrofit'!$AN$27,"")))&amp;IF(F54="Scenario1PBT13",'Major retrofit'!$AO$27,IF(F54="Scenario2PBT13",'Major retrofit'!$AP$27,IF(F54="Scenario3PBT13",'Major retrofit'!$AQ$27,"")))&amp;IF(F54="Scenario1PBT14",'Major retrofit'!$AR$27,IF(F54="Scenario2PBT14",'Major retrofit'!$AS$27,IF(F54="Scenario3PBT14",'Major retrofit'!$AT$27,"")))&amp;IF(F54="Scenario1PBT15",'Major retrofit'!$AU$27,IF(F54="Scenario2PBT15",'Major retrofit'!$AV$27,IF(F54="Scenario3PBT15",'Major retrofit'!$AW$27,"")))</f>
        <v/>
      </c>
      <c r="T54" s="207">
        <f t="shared" si="19"/>
        <v>0</v>
      </c>
      <c r="U54" s="206" t="str">
        <f>IF(F54="Scenario1PBT1",'Major retrofit'!$E$38,IF(F54="Scenario2PBT1",'Major retrofit'!$F$38,IF(F54="Scenario3PBT1",'Major retrofit'!$G$38,"")))&amp;IF(F54="Scenario1PBT2",'Major retrofit'!$H$38,IF(F54="Scenario2PBT2",'Major retrofit'!$I$38,IF(F54="Scenario3PBT2",'Major retrofit'!$J$38,"")))&amp;IF(F54="Scenario1PBT3",'Major retrofit'!$K$38,IF(F54="Scenario2PBT3",'Major retrofit'!$L$38,IF(F54="Scenario3PBT3",'Major retrofit'!$M$38,"")))&amp;IF(F54="Scenario1PBT4",'Major retrofit'!$N$38,IF(F54="Scenario2PBT4",'Major retrofit'!$O$38,IF(F54="Scenario3PBT4",'Major retrofit'!$P$38,"")))&amp;IF(F54="Scenario1PBT5",'Major retrofit'!$Q$38,IF(F54="Scenario2PBT5",'Major retrofit'!$R$38,IF(F54="Scenario3PBT5",'Major retrofit'!$S$38,"")))&amp;IF(F54="Scenario1PBT6",'Major retrofit'!$T$38,IF(F54="Scenario2PBT6",'Major retrofit'!$U$38,IF(F54="Scenario3PBT6",'Major retrofit'!$V$38,"")))&amp;IF(F54="Scenario1PBT7",'Major retrofit'!$W$38,IF(F54="Scenario2PBT7",'Major retrofit'!$X$38,IF(F54="Scenario3PBT7",'Major retrofit'!$Y$38,"")))&amp;IF(F54="Scenario1PBT8",'Major retrofit'!$Z$38,IF(F54="Scenario2PBT8",'Major retrofit'!$AA$38,IF(F54="Scenario3PBT8",'Major retrofit'!$AB$38,"")))&amp;IF(F54="Scenario1PBT9",'Major retrofit'!$AC$38,IF(F54="Scenario2PBT9",'Major retrofit'!$AD$38,IF(F54="Scenario3PBT9",'Major retrofit'!$AE$38,"")))&amp;IF(F54="Scenario1PBT10",'Major retrofit'!$AF$38,IF(F54="Scenario2PBT10",'Major retrofit'!$AG$38,IF(F54="Scenario3PBT10",'Major retrofit'!$AH$38,"")))&amp;IF(F54="Scenario1PBT11",'Major retrofit'!$AI$38,IF(F54="Scenario2PBT11",'Major retrofit'!$AJ$38,IF(F54="Scenario3PBT11",'Major retrofit'!$AK$38,"")))&amp;IF(F54="Scenario1PBT12",'Major retrofit'!$AL$38,IF(F54="Scenario2PBT12",'Major retrofit'!$AM$38,IF(F54="Scenario3PBT12",'Major retrofit'!$AN$38,"")))&amp;IF(F54="Scenario1PBT13",'Major retrofit'!$AO$38,IF(F54="Scenario2PBT13",'Major retrofit'!$AP$38,IF(F54="Scenario3PBT13",'Major retrofit'!$AQ$38,"")))&amp;IF(F54="Scenario1PBT14",'Major retrofit'!$AR$38,IF(F54="Scenario2PBT14",'Major retrofit'!$AS$38,IF(F54="Scenario3PBT14",'Major retrofit'!$AT$38,"")))&amp;IF(F54="Scenario1PBT15",'Major retrofit'!$AU$38,IF(F54="Scenario2PBT15",'Major retrofit'!$AV$38,IF(F54="Scenario3PBT15",'Major retrofit'!$AW$38,"")))</f>
        <v/>
      </c>
      <c r="V54" s="117">
        <f t="shared" si="20"/>
        <v>0</v>
      </c>
      <c r="W54" s="117" t="str">
        <f>IF(F54="Scenario1PBT1",'Major retrofit'!$E$40,IF(F54="Scenario2PBT1",'Major retrofit'!$F$40,IF(F54="Scenario3PBT1",'Major retrofit'!$G$40,"")))&amp;IF(F54="Scenario1PBT2",'Major retrofit'!$H$40,IF(F54="Scenario2PBT2",'Major retrofit'!$I$40,IF(F54="Scenario3PBT2",'Major retrofit'!$J$40,"")))&amp;IF(F54="Scenario1PBT3",'Major retrofit'!$K$40,IF(F54="Scenario2PBT3",'Major retrofit'!$L$40,IF(F54="Scenario3PBT3",'Major retrofit'!$M$40,"")))&amp;IF(F54="Scenario1PBT4",'Major retrofit'!$N$40,IF(F54="Scenario2PBT4",'Major retrofit'!$O$40,IF(F54="Scenario3PBT4",'Major retrofit'!$P$40,"")))&amp;IF(F54="Scenario1PBT5",'Major retrofit'!$Q$40,IF(F54="Scenario2PBT5",'Major retrofit'!$R$40,IF(F54="Scenario3PBT5",'Major retrofit'!$S$40,"")))&amp;IF(F54="Scenario1PBT6",'Major retrofit'!$T$40,IF(F54="Scenario2PBT6",'Major retrofit'!$U$40,IF(F54="Scenario3PBT6",'Major retrofit'!$V$40,"")))&amp;IF(F54="Scenario1PBT7",'Major retrofit'!$W$40,IF(F54="Scenario2PBT7",'Major retrofit'!$X$40,IF(F54="Scenario3PBT7",'Major retrofit'!$Y$40,"")))&amp;IF(F54="Scenario1PBT8",'Major retrofit'!$Z$40,IF(F54="Scenario2PBT8",'Major retrofit'!$AA$40,IF(F54="Scenario3PBT8",'Major retrofit'!$AB$40,"")))&amp;IF(F54="Scenario1PBT9",'Major retrofit'!$AC$40,IF(F54="Scenario2PBT9",'Major retrofit'!$AD$40,IF(F54="Scenario3PBT9",'Major retrofit'!$AE$40,"")))&amp;IF(F54="Scenario1PBT10",'Major retrofit'!$AF$40,IF(F54="Scenario2PBT10",'Major retrofit'!$AG$40,IF(F54="Scenario3PBT10",'Major retrofit'!$AH$40,"")))&amp;IF(F54="Scenario1PBT11",'Major retrofit'!$AI$40,IF(F54="Scenario2PBT11",'Major retrofit'!$AJ$40,IF(F54="Scenario3PBT11",'Major retrofit'!$AK$40,"")))&amp;IF(F54="Scenario1PBT12",'Major retrofit'!$AL$40,IF(F54="Scenario2PBT12",'Major retrofit'!$AM$40,IF(F54="Scenario3PBT12",'Major retrofit'!$AN$40,"")))&amp;IF(F54="Scenario1PBT13",'Major retrofit'!$AO$40,IF(F54="Scenario2PBT13",'Major retrofit'!$AP$40,IF(F54="Scenario3PBT13",'Major retrofit'!$AQ$40,"")))&amp;IF(F54="Scenario1PBT14",'Major retrofit'!$AR$40,IF(F54="Scenario2PBT14",'Major retrofit'!$AS$40,IF(F54="Scenario3PBT14",'Major retrofit'!$AT$40,"")))&amp;IF(F54="Scenario1PBT15",'Major retrofit'!$AU$40,IF(F54="Scenario2PBT15",'Major retrofit'!$AV$40,IF(F54="Scenario3PBT15",'Major retrofit'!$AW$40,"")))</f>
        <v/>
      </c>
      <c r="X54" s="117">
        <f t="shared" si="21"/>
        <v>0</v>
      </c>
      <c r="Y54" s="117" t="str">
        <f>IF(F54="Scenario1PBT1",'Major retrofit'!$E$42,IF(F54="Scenario2PBT1",'Major retrofit'!$F$42,IF(F54="Scenario3PBT1",'Major retrofit'!$G$42,"")))&amp;IF(F54="Scenario1PBT2",'Major retrofit'!$H$42,IF(F54="Scenario2PBT2",'Major retrofit'!$I$42,IF(F54="Scenario3PBT2",'Major retrofit'!$J$42,"")))&amp;IF(F54="Scenario1PBT3",'Major retrofit'!$K$42,IF(F54="Scenario2PBT3",'Major retrofit'!$L$42,IF(F54="Scenario3PBT3",'Major retrofit'!$M$42,"")))&amp;IF(F54="Scenario1PBT4",'Major retrofit'!$N$42,IF(F54="Scenario2PBT4",'Major retrofit'!$O$42,IF(F54="Scenario3PBT4",'Major retrofit'!$P$42,"")))&amp;IF(F54="Scenario1PBT5",'Major retrofit'!$Q$42,IF(F54="Scenario2PBT5",'Major retrofit'!$R$42,IF(F54="Scenario3PBT5",'Major retrofit'!$S$42,"")))&amp;IF(F54="Scenario1PBT6",'Major retrofit'!$T$42,IF(F54="Scenario2PBT6",'Major retrofit'!$U$42,IF(F54="Scenario3PBT6",'Major retrofit'!$V$42,"")))&amp;IF(F54="Scenario1PBT7",'Major retrofit'!$W$42,IF(F54="Scenario2PBT7",'Major retrofit'!$X$42,IF(F54="Scenario3PBT7",'Major retrofit'!$Y$42,"")))&amp;IF(F54="Scenario1PBT8",'Major retrofit'!$Z$42,IF(F54="Scenario2PBT8",'Major retrofit'!$AA$42,IF(F54="Scenario3PBT8",'Major retrofit'!$AB$42,"")))&amp;IF(F54="Scenario1PBT9",'Major retrofit'!$AC$42,IF(F54="Scenario2PBT9",'Major retrofit'!$AD$42,IF(F54="Scenario3PBT9",'Major retrofit'!$AE$42,"")))&amp;IF(F54="Scenario1PBT10",'Major retrofit'!$AF$42,IF(F54="Scenario2PBT10",'Major retrofit'!$AG$42,IF(F54="Scenario3PBT10",'Major retrofit'!$AH$42,"")))&amp;IF(F54="Scenario1PBT11",'Major retrofit'!$AI$42,IF(F54="Scenario2PBT11",'Major retrofit'!$AJ$42,IF(F54="Scenario3PBT11",'Major retrofit'!$AK$42,"")))&amp;IF(F54="Scenario1PBT12",'Major retrofit'!$AL$42,IF(F54="Scenario2PBT12",'Major retrofit'!$AM$42,IF(F54="Scenario3PBT12",'Major retrofit'!$AN$42,"")))&amp;IF(F54="Scenario1PBT13",'Major retrofit'!$AO$42,IF(F54="Scenario2PBT13",'Major retrofit'!$AP$42,IF(F54="Scenario3PBT13",'Major retrofit'!$AQ$42,"")))&amp;IF(F54="Scenario1PBT14",'Major retrofit'!$AR$42,IF(F54="Scenario2PBT14",'Major retrofit'!$AS$42,IF(F54="Scenario3PBT14",'Major retrofit'!$AT$42,"")))&amp;IF(F54="Scenario1PBT15",'Major retrofit'!$AU$42,IF(F54="Scenario2PBT15",'Major retrofit'!$AV$42,IF(F54="Scenario3PBT15",'Major retrofit'!$AW$42,"")))</f>
        <v/>
      </c>
      <c r="Z54" s="117">
        <f t="shared" si="22"/>
        <v>0</v>
      </c>
      <c r="AA54" s="178" t="str">
        <f>IF(F54="Scenario1PBT1",'Major retrofit'!$E$101,IF(F54="Scenario2PBT1",'Major retrofit'!$F$101,IF(F54="Scenario3PBT1",'Major retrofit'!$G$101,"")))&amp;IF(F54="Scenario1PBT2",'Major retrofit'!$H$101,IF(F54="Scenario2PBT2",'Major retrofit'!$I$101,IF(F54="Scenario3PBT2",'Major retrofit'!$J$101,"")))&amp;IF(F54="Scenario1PBT3",'Major retrofit'!$K$101,IF(F54="Scenario2PBT3",'Major retrofit'!$L$101,IF(F54="Scenario3PBT3",'Major retrofit'!$M$101,"")))&amp;IF(F54="Scenario1PBT4",'Major retrofit'!$N$101,IF(F54="Scenario2PBT4",'Major retrofit'!$O$101,IF(F54="Scenario3PBT4",'Major retrofit'!$P$101,"")))&amp;IF(F54="Scenario1PBT5",'Major retrofit'!$Q$101,IF(F54="Scenario2PBT5",'Major retrofit'!$R$101,IF(F54="Scenario3PBT5",'Major retrofit'!$S$101,"")))&amp;IF(F54="Scenario1PBT6",'Major retrofit'!$T$101,IF(F54="Scenario2PBT6",'Major retrofit'!$U$101,IF(F54="Scenario3PBT6",'Major retrofit'!$V$101,"")))&amp;IF(F54="Scenario1PBT7",'Major retrofit'!$W$101,IF(F54="Scenario2PBT7",'Major retrofit'!$X$101,IF(F54="Scenario3PBT7",'Major retrofit'!$Y$101,"")))&amp;IF(F54="Scenario1PBT8",'Major retrofit'!$Z$101,IF(F54="Scenario2PBT8",'Major retrofit'!$AA$101,IF(F54="Scenario3PBT8",'Major retrofit'!$AB$101,"")))&amp;IF(F54="Scenario1PBT9",'Major retrofit'!$AC$101,IF(F54="Scenario2PBT9",'Major retrofit'!$AD$101,IF(F54="Scenario3PBT9",'Major retrofit'!$AE$101,"")))&amp;IF(F54="Scenario1PBT10",'Major retrofit'!$AF$101,IF(F54="Scenario2PBT10",'Major retrofit'!$AG$101,IF(F54="Scenario3PBT10",'Major retrofit'!$AH$101,"")))&amp;IF(F54="Scenario1PBT11",'Major retrofit'!$AI$101,IF(F54="Scenario2PBT11",'Major retrofit'!$AJ$101,IF(F54="Scenario3PBT11",'Major retrofit'!$AK$101,"")))&amp;IF(F54="Scenario1PBT12",'Major retrofit'!$AL$101,IF(F54="Scenario2PBT12",'Major retrofit'!$AM$101,IF(F54="Scenario3PBT12",'Major retrofit'!$AN$101,"")))&amp;IF(F54="Scenario1PBT13",'Major retrofit'!$AO$101,IF(F54="Scenario2PBT13",'Major retrofit'!$AP$101,IF(F54="Scenario3PBT13",'Major retrofit'!$AQ$101,"")))&amp;IF(F54="Scenario1PBT14",'Major retrofit'!$AR$101,IF(F54="Scenario2PBT14",'Major retrofit'!$AS$101,IF(F54="Scenario3PBT14",'Major retrofit'!$AT$101,"")))&amp;IF(F54="Scenario1PBT15",'Major retrofit'!$AU$101,IF(F54="Scenario2PBT15",'Major retrofit'!$AV$101,IF(F54="Scenario3PBT15",'Major retrofit'!$AW$101,"")))</f>
        <v/>
      </c>
      <c r="AB54" s="179">
        <f t="shared" si="23"/>
        <v>0</v>
      </c>
      <c r="AC54" s="363" t="str">
        <f t="shared" si="24"/>
        <v/>
      </c>
      <c r="AD54" s="353">
        <f>IF(AC54="",IFERROR('Projection_Base-case'!G55-G54,0),0)</f>
        <v>0</v>
      </c>
      <c r="AE54" s="350">
        <f t="shared" si="25"/>
        <v>0</v>
      </c>
      <c r="AF54" s="361">
        <f>IFERROR(100*AD54/'Projection_Base-case'!G55,0)</f>
        <v>0</v>
      </c>
      <c r="AG54" s="352">
        <f>IF(AC54="",IFERROR('Projection_Base-case'!I55-I54,0),0)</f>
        <v>0</v>
      </c>
      <c r="AH54" s="353">
        <f t="shared" si="26"/>
        <v>0</v>
      </c>
      <c r="AI54" s="361">
        <f>IFERROR(100*AG54/'Projection_Base-case'!I55,0)</f>
        <v>0</v>
      </c>
      <c r="AJ54" s="352">
        <f>IF(AC54="",IFERROR('Projection_Base-case'!K55-K54,0),0)</f>
        <v>0</v>
      </c>
      <c r="AK54" s="353">
        <f t="shared" si="27"/>
        <v>0</v>
      </c>
      <c r="AL54" s="361">
        <f>IFERROR(100*AJ54/'Projection_Base-case'!K55,0)</f>
        <v>0</v>
      </c>
      <c r="AM54" s="352">
        <f>-IF(AC54="",IFERROR('Projection_Base-case'!M55-M54,0),0)</f>
        <v>0</v>
      </c>
      <c r="AN54" s="353">
        <f t="shared" si="28"/>
        <v>0</v>
      </c>
      <c r="AO54" s="354">
        <f>IFERROR(IF('Projection_Base-case'!N55&gt;0,100*AN54/'Projection_Base-case'!N55,100*AN54/N54),0)</f>
        <v>0</v>
      </c>
      <c r="AP54" s="355">
        <f>IF(AC54="",IFERROR('Projection_Base-case'!O55-O54,0),0)</f>
        <v>0</v>
      </c>
      <c r="AQ54" s="356">
        <f t="shared" si="29"/>
        <v>0</v>
      </c>
      <c r="AR54" s="356">
        <f>IFERROR(100*AP54/'Projection_Base-case'!O55,0)</f>
        <v>0</v>
      </c>
      <c r="AS54" s="355">
        <f>IF(AC54="",IFERROR('Projection_Base-case'!Q55-Q54,0),0)</f>
        <v>0</v>
      </c>
      <c r="AT54" s="356">
        <f t="shared" si="30"/>
        <v>0</v>
      </c>
      <c r="AU54" s="356">
        <f>IFERROR(100*AS54/'Projection_Base-case'!Q55,0)</f>
        <v>0</v>
      </c>
      <c r="AV54" s="355">
        <f>IF(AC54="",IFERROR('Projection_Base-case'!S55-S54,0),0)</f>
        <v>0</v>
      </c>
      <c r="AW54" s="356">
        <f t="shared" si="31"/>
        <v>0</v>
      </c>
      <c r="AX54" s="357">
        <f>IFERROR(100*AV54/'Projection_Base-case'!S55,0)</f>
        <v>0</v>
      </c>
      <c r="AY54" s="358">
        <f>IF(AC54="",IFERROR('Projection_Base-case'!U55-U54,0),0)</f>
        <v>0</v>
      </c>
      <c r="AZ54" s="359">
        <f t="shared" si="32"/>
        <v>0</v>
      </c>
      <c r="BA54" s="359">
        <f>IFERROR(100*AY54/'Projection_Base-case'!U55,0)</f>
        <v>0</v>
      </c>
      <c r="BB54" s="358">
        <f>IF(AC54="",IFERROR('Projection_Base-case'!W55-W54,0),0)</f>
        <v>0</v>
      </c>
      <c r="BC54" s="359">
        <f t="shared" si="33"/>
        <v>0</v>
      </c>
      <c r="BD54" s="359">
        <f>IFERROR(100*BB54/'Projection_Base-case'!W55,0)</f>
        <v>0</v>
      </c>
      <c r="BE54" s="358">
        <f>IF(AC54="",IFERROR('Projection_Base-case'!Y55-Y54,0),0)</f>
        <v>0</v>
      </c>
      <c r="BF54" s="359">
        <f t="shared" si="34"/>
        <v>0</v>
      </c>
      <c r="BG54" s="359">
        <f>IFERROR(100*BE54/'Projection_Base-case'!Y55,0)</f>
        <v>0</v>
      </c>
      <c r="BH54" s="359">
        <f t="shared" si="35"/>
        <v>0</v>
      </c>
      <c r="BI54" s="360">
        <f t="shared" si="36"/>
        <v>0</v>
      </c>
    </row>
    <row r="55" spans="1:61">
      <c r="A55" s="205">
        <v>51</v>
      </c>
      <c r="B55" s="347">
        <f>IF('Projection_Base-case'!B56&lt;&gt;"",'Projection_Base-case'!B56,0)</f>
        <v>0</v>
      </c>
      <c r="C55" s="347">
        <f>IF('Projection_Base-case'!C56&lt;&gt;"",'Projection_Base-case'!C56,0)</f>
        <v>0</v>
      </c>
      <c r="D55" s="365">
        <f>IF('Projection_Base-case'!D56&lt;&gt;"",'Projection_Base-case'!D56,0)</f>
        <v>0</v>
      </c>
      <c r="E55" s="322"/>
      <c r="F55" s="367" t="str">
        <f t="shared" si="12"/>
        <v>0</v>
      </c>
      <c r="G55" s="177" t="str">
        <f>IF(F55="Scenario1PBT1",'Major retrofit'!$E$6,IF(F55="Scenario2PBT1",'Major retrofit'!$F$6,IF(F55="Scenario3PBT1",'Major retrofit'!$G$6,"")))&amp;IF(F55="Scenario1PBT2",'Major retrofit'!$H$6,IF(F55="Scenario2PBT2",'Major retrofit'!$I$6,IF(F55="Scenario3PBT2",'Major retrofit'!$J$6,"")))&amp;IF(F55="Scenario1PBT3",'Major retrofit'!$K$6,IF(F55="Scenario2PBT3",'Major retrofit'!$L$6,IF(F55="Scenario3PBT3",'Major retrofit'!$M$6,"")))&amp;IF(F55="Scenario1PBT4",'Major retrofit'!$N$6,IF(F55="Scenario2PBT4",'Major retrofit'!$O$6,IF(F55="Scenario3PBT4",'Major retrofit'!$P$6,"")))&amp;IF(F55="Scenario1PBT5",'Major retrofit'!$Q$6,IF(F55="Scenario2PBT5",'Major retrofit'!$R$6,IF(F55="Scenario3PBT5",'Major retrofit'!$S$6,"")))&amp;IF(F55="Scenario1PBT6",'Major retrofit'!$T$6,IF(F55="Scenario2PBT6",'Major retrofit'!$U$6,IF(F55="Scenario3PBT6",'Major retrofit'!$V$6,"")))&amp;IF(F55="Scenario1PBT7",'Major retrofit'!$W$6,IF(F55="Scenario2PBT7",'Major retrofit'!$X$6,IF(F55="Scenario3PBT7",'Major retrofit'!$Y$6,"")))&amp;IF(F55="Scenario1PBT8",'Major retrofit'!$Z$6,IF(F55="Scenario2PBT8",'Major retrofit'!$AA$6,IF(F55="Scenario3PBT8",'Major retrofit'!$AB$6,"")))&amp;IF(F55="Scenario1PBT9",'Major retrofit'!$AC$6,IF(F55="Scenario2PBT9",'Major retrofit'!$AD$6,IF(F55="Scenario3PBT9",'Major retrofit'!$AE$6,"")))&amp;IF(F55="Scenario1PBT10",'Major retrofit'!$AF$6,IF(F55="Scenario2PBT10",'Major retrofit'!$AG$6,IF(F55="Scenario3PBT10",'Major retrofit'!$AH$6,"")))&amp;IF(F55="Scenario1PBT11",'Major retrofit'!$AI$6,IF(F55="Scenario2PBT11",'Major retrofit'!$AJ$6,IF(F55="Scenario3PBT11",'Major retrofit'!$AK$6,"")))&amp;IF(F55="Scenario1PBT12",'Major retrofit'!$AL$6,IF(F55="Scenario2PBT12",'Major retrofit'!$AM$6,IF(F55="Scenario3PBT12",'Major retrofit'!$AN$6,"")))&amp;IF(F55="Scenario1PBT13",'Major retrofit'!$AO$6,IF(F55="Scenario2PBT13",'Major retrofit'!$AP$6,IF(F55="Scenario3PBT13",'Major retrofit'!$AQ$6,"")))&amp;IF(F55="Scenario1PBT14",'Major retrofit'!$AR$6,IF(F55="Scenario2PBT14",'Major retrofit'!$AS$6,IF(F55="Scenario3PBT14",'Major retrofit'!$AT$6,"")))&amp;IF(F55="Scenario1PBT15",'Major retrofit'!$AU$6,IF(F55="Scenario2PBT15",'Major retrofit'!$AV$6,IF(F55="Scenario3PBT15",'Major retrofit'!$AW$6,"")))</f>
        <v/>
      </c>
      <c r="H55" s="117">
        <f t="shared" si="13"/>
        <v>0</v>
      </c>
      <c r="I55" s="178" t="str">
        <f>IF(F55="Scenario1PBT1",'Major retrofit'!$E$16,IF(F55="Scenario2PBT1",'Major retrofit'!$F$16,IF(F55="Scenario3PBT1",'Major retrofit'!$G$16,"")))&amp;IF(F55="Scenario1PBT2",'Major retrofit'!$H$16,IF(F55="Scenario2PBT2",'Major retrofit'!$I$16,IF(F55="Scenario3PBT2",'Major retrofit'!$J$16,"")))&amp;IF(F55="Scenario1PBT3",'Major retrofit'!$K$16,IF(F55="Scenario2PBT3",'Major retrofit'!$L$16,IF(F55="Scenario3PBT3",'Major retrofit'!$M$16,"")))&amp;IF(F55="Scenario1PBT4",'Major retrofit'!$N$16,IF(F55="Scenario2PBT4",'Major retrofit'!$O$16,IF(F55="Scenario3PBT4",'Major retrofit'!$P$16,"")))&amp;IF(F55="Scenario1PBT5",'Major retrofit'!$Q$16,IF(F55="Scenario2PBT5",'Major retrofit'!$R$16,IF(F55="Scenario3PBT5",'Major retrofit'!$S$16,"")))&amp;IF(F55="Scenario1PBT6",'Major retrofit'!$T$16,IF(F55="Scenario2PBT6",'Major retrofit'!$U$16,IF(F55="Scenario3PBT6",'Major retrofit'!$V$16,"")))&amp;IF(F55="Scenario1PBT7",'Major retrofit'!$W$16,IF(F55="Scenario2PBT7",'Major retrofit'!$X$16,IF(F55="Scenario3PBT7",'Major retrofit'!$Y$16,"")))&amp;IF(F55="Scenario1PBT8",'Major retrofit'!$Z$16,IF(F55="Scenario2PBT8",'Major retrofit'!$AA$16,IF(F55="Scenario3PBT8",'Major retrofit'!$AB$16,"")))&amp;IF(F55="Scenario1PBT9",'Major retrofit'!$AC$16,IF(F55="Scenario2PBT9",'Major retrofit'!$AD$16,IF(F55="Scenario3PBT9",'Major retrofit'!$AE$16,"")))&amp;IF(F55="Scenario1PBT10",'Major retrofit'!$AF$16,IF(F55="Scenario2PBT10",'Major retrofit'!$AG$16,IF(F55="Scenario3PBT10",'Major retrofit'!$AH$16,"")))&amp;IF(F55="Scenario1PBT11",'Major retrofit'!$AI$16,IF(F55="Scenario2PBT11",'Major retrofit'!$AJ$16,IF(F55="Scenario3PBT11",'Major retrofit'!$AK$16,"")))&amp;IF(F55="Scenario1PBT12",'Major retrofit'!$AL$16,IF(F55="Scenario2PBT12",'Major retrofit'!$AM$16,IF(F55="Scenario3PBT12",'Major retrofit'!$AN$16,"")))&amp;IF(F55="Scenario1PBT13",'Major retrofit'!$AO$16,IF(F55="Scenario2PBT13",'Major retrofit'!$AP$16,IF(F55="Scenario3PBT13",'Major retrofit'!$AQ$16,"")))&amp;IF(F55="Scenario1PBT14",'Major retrofit'!$AR$16,IF(F55="Scenario2PBT14",'Major retrofit'!$AS$16,IF(F55="Scenario3PBT14",'Major retrofit'!$AT$16,"")))&amp;IF(F55="Scenario1PBT15",'Major retrofit'!$AU$16,IF(F55="Scenario2PBT15",'Major retrofit'!$AV$16,IF(F55="Scenario3PBT15",'Major retrofit'!$AW$16,"")))</f>
        <v/>
      </c>
      <c r="J55" s="117">
        <f t="shared" si="14"/>
        <v>0</v>
      </c>
      <c r="K55" s="117" t="str">
        <f>IF(F55="Scenario1PBT1",'Major retrofit'!$E$18,IF(F55="Scenario2PBT1",'Major retrofit'!$F$18,IF(F55="Scenario3PBT1",'Major retrofit'!$G$18,"")))&amp;IF(F55="Scenario1PBT2",'Major retrofit'!$H$18,IF(F55="Scenario2PBT2",'Major retrofit'!$I$18,IF(F55="Scenario3PBT2",'Major retrofit'!$J$18,"")))&amp;IF(F55="Scenario1PBT3",'Major retrofit'!$K$18,IF(F55="Scenario2PBT3",'Major retrofit'!$L$18,IF(F55="Scenario3PBT3",'Major retrofit'!$M$18,"")))&amp;IF(F55="Scenario1PBT4",'Major retrofit'!$N$18,IF(F55="Scenario2PBT4",'Major retrofit'!$O$18,IF(F55="Scenario3PBT4",'Major retrofit'!$P$18,"")))&amp;IF(F55="Scenario1PBT5",'Major retrofit'!$Q$18,IF(F55="Scenario2PBT5",'Major retrofit'!$R$18,IF(F55="Scenario3PBT5",'Major retrofit'!$S$18,"")))&amp;IF(F55="Scenario1PBT6",'Major retrofit'!$T$18,IF(F55="Scenario2PBT6",'Major retrofit'!$U$18,IF(F55="Scenario3PBT6",'Major retrofit'!$V$18,"")))&amp;IF(F55="Scenario1PBT7",'Major retrofit'!$W$18,IF(F55="Scenario2PBT7",'Major retrofit'!$X$18,IF(F55="Scenario3PBT7",'Major retrofit'!$Y$18,"")))&amp;IF(F55="Scenario1PBT8",'Major retrofit'!$Z$18,IF(F55="Scenario2PBT8",'Major retrofit'!$AA$18,IF(F55="Scenario3PBT8",'Major retrofit'!$AB$18,"")))&amp;IF(F55="Scenario1PBT9",'Major retrofit'!$AC$18,IF(F55="Scenario2PBT9",'Major retrofit'!$AD$18,IF(F55="Scenario3PBT9",'Major retrofit'!$AE$18,"")))&amp;IF(F55="Scenario1PBT10",'Major retrofit'!$AF$18,IF(F55="Scenario2PBT10",'Major retrofit'!$AG$18,IF(F55="Scenario3PBT10",'Major retrofit'!$AH$18,"")))&amp;IF(F55="Scenario1PBT11",'Major retrofit'!$AI$18,IF(F55="Scenario2PBT11",'Major retrofit'!$AJ$18,IF(F55="Scenario3PBT11",'Major retrofit'!$AK$18,"")))&amp;IF(F55="Scenario1PBT12",'Major retrofit'!$AL$18,IF(F55="Scenario2PBT12",'Major retrofit'!$AM$18,IF(F55="Scenario3PBT12",'Major retrofit'!$AN$18,"")))&amp;IF(F55="Scenario1PBT13",'Major retrofit'!$AO$18,IF(F55="Scenario2PBT13",'Major retrofit'!$AP$18,IF(F55="Scenario3PBT13",'Major retrofit'!$AQ$18,"")))&amp;IF(F55="Scenario1PBT14",'Major retrofit'!$AR$18,IF(F55="Scenario2PBT14",'Major retrofit'!$AS$18,IF(F55="Scenario3PBT14",'Major retrofit'!$AT$18,"")))&amp;IF(F55="Scenario1PBT15",'Major retrofit'!$AU$18,IF(F55="Scenario2PBT15",'Major retrofit'!$AV$18,IF(F55="Scenario3PBT15",'Major retrofit'!$AW$18,"")))</f>
        <v/>
      </c>
      <c r="L55" s="117">
        <f t="shared" si="15"/>
        <v>0</v>
      </c>
      <c r="M55" s="117" t="str">
        <f>IF(F55="Scenario1PBT1",'Major retrofit'!$E$20,IF(F55="Scenario2PBT1",'Major retrofit'!$F$20,IF(F55="Scenario3PBT1",'Major retrofit'!$G$20,"")))&amp;IF(F55="Scenario1PBT2",'Major retrofit'!$H$20,IF(F55="Scenario2PBT2",'Major retrofit'!$I$20,IF(F55="Scenario3PBT2",'Major retrofit'!$J$20,"")))&amp;IF(F55="Scenario1PBT3",'Major retrofit'!$K$20,IF(F55="Scenario2PBT3",'Major retrofit'!$L$20,IF(F55="Scenario3PBT3",'Major retrofit'!$M$20,"")))&amp;IF(F55="Scenario1PBT4",'Major retrofit'!$N$20,IF(F55="Scenario2PBT4",'Major retrofit'!$O$20,IF(F55="Scenario3PBT4",'Major retrofit'!$P$20,"")))&amp;IF(F55="Scenario1PBT5",'Major retrofit'!$Q$20,IF(F55="Scenario2PBT5",'Major retrofit'!$R$20,IF(F55="Scenario3PBT5",'Major retrofit'!$S$20,"")))&amp;IF(F55="Scenario1PBT6",'Major retrofit'!$T$20,IF(F55="Scenario2PBT6",'Major retrofit'!$U$20,IF(F55="Scenario3PBT6",'Major retrofit'!$V$20,"")))&amp;IF(F55="Scenario1PBT7",'Major retrofit'!$W$20,IF(F55="Scenario2PBT7",'Major retrofit'!$X$20,IF(F55="Scenario3PBT7",'Major retrofit'!$Y$20,"")))&amp;IF(F55="Scenario1PBT8",'Major retrofit'!$Z$20,IF(F55="Scenario2PBT8",'Major retrofit'!$AA$20,IF(F55="Scenario3PBT8",'Major retrofit'!$AB$20,"")))&amp;IF(F55="Scenario1PBT9",'Major retrofit'!$AC$20,IF(F55="Scenario2PBT9",'Major retrofit'!$AD$20,IF(F55="Scenario3PBT9",'Major retrofit'!$AE$20,"")))&amp;IF(F55="Scenario1PBT10",'Major retrofit'!$AF$20,IF(F55="Scenario2PBT10",'Major retrofit'!$AG$20,IF(F55="Scenario3PBT10",'Major retrofit'!$AH$20,"")))&amp;IF(F55="Scenario1PBT11",'Major retrofit'!$AI$20,IF(F55="Scenario2PBT11",'Major retrofit'!$AJ$20,IF(F55="Scenario3PBT11",'Major retrofit'!$AK$20,"")))&amp;IF(F55="Scenario1PBT12",'Major retrofit'!$AL$20,IF(F55="Scenario2PBT12",'Major retrofit'!$AM$20,IF(F55="Scenario3PBT12",'Major retrofit'!$AN$20,"")))&amp;IF(F55="Scenario1PBT13",'Major retrofit'!$AO$20,IF(F55="Scenario2PBT13",'Major retrofit'!$AP$20,IF(F55="Scenario3PBT13",'Major retrofit'!$AQ$20,"")))&amp;IF(F55="Scenario1PBT14",'Major retrofit'!$AR$20,IF(F55="Scenario2PBT14",'Major retrofit'!$AS$20,IF(F55="Scenario3PBT14",'Major retrofit'!$AT$20,"")))&amp;IF(F55="Scenario1PBT15",'Major retrofit'!$AU$20,IF(F55="Scenario2PBT15",'Major retrofit'!$AV$20,IF(F55="Scenario3PBT15",'Major retrofit'!$AW$20,"")))</f>
        <v/>
      </c>
      <c r="N55" s="118">
        <f t="shared" si="16"/>
        <v>0</v>
      </c>
      <c r="O55" s="206" t="str">
        <f>IF(F55="Scenario1PBT1",'Major retrofit'!$E$23,IF(F55="Scenario2PBT1",'Major retrofit'!$F$23,IF(F55="Scenario3PBT1",'Major retrofit'!$G$23,"")))&amp;IF(F55="Scenario1PBT2",'Major retrofit'!$H$23,IF(F55="Scenario2PBT2",'Major retrofit'!$I$23,IF(F55="Scenario3PBT2",'Major retrofit'!$J$23,"")))&amp;IF(F55="Scenario1PBT3",'Major retrofit'!$K$23,IF(F55="Scenario2PBT3",'Major retrofit'!$L$23,IF(F55="Scenario3PBT3",'Major retrofit'!$M$23,"")))&amp;IF(F55="Scenario1PBT4",'Major retrofit'!$N$23,IF(F55="Scenario2PBT4",'Major retrofit'!$O$23,IF(F55="Scenario3PBT4",'Major retrofit'!$P$23,"")))&amp;IF(F55="Scenario1PBT5",'Major retrofit'!$Q$23,IF(F55="Scenario2PBT5",'Major retrofit'!$R$23,IF(F55="Scenario3PBT5",'Major retrofit'!$S$23,"")))&amp;IF(F55="Scenario1PBT6",'Major retrofit'!$T$23,IF(F55="Scenario2PBT6",'Major retrofit'!$U$23,IF(F55="Scenario3PBT6",'Major retrofit'!$V$23,"")))&amp;IF(F55="Scenario1PBT7",'Major retrofit'!$W$23,IF(F55="Scenario2PBT7",'Major retrofit'!$X$23,IF(F55="Scenario3PBT7",'Major retrofit'!$Y$23,"")))&amp;IF(F55="Scenario1PBT8",'Major retrofit'!$Z$23,IF(F55="Scenario2PBT8",'Major retrofit'!$AA$23,IF(F55="Scenario3PBT8",'Major retrofit'!$AB$23,"")))&amp;IF(F55="Scenario1PBT9",'Major retrofit'!$AC$23,IF(F55="Scenario2PBT9",'Major retrofit'!$AD$23,IF(F55="Scenario3PBT9",'Major retrofit'!$AE$23,"")))&amp;IF(F55="Scenario1PBT10",'Major retrofit'!$AF$23,IF(F55="Scenario2PBT10",'Major retrofit'!$AG$23,IF(F55="Scenario3PBT10",'Major retrofit'!$AH$23,"")))&amp;IF(F55="Scenario1PBT11",'Major retrofit'!$AI$23,IF(F55="Scenario2PBT11",'Major retrofit'!$AJ$23,IF(F55="Scenario3PBT11",'Major retrofit'!$AK$23,"")))&amp;IF(F55="Scenario1PBT12",'Major retrofit'!$AL$23,IF(F55="Scenario2PBT12",'Major retrofit'!$AM$23,IF(F55="Scenario3PBT12",'Major retrofit'!$AN$23,"")))&amp;IF(F55="Scenario1PBT13",'Major retrofit'!$AO$23,IF(F55="Scenario2PBT13",'Major retrofit'!$AP$23,IF(F55="Scenario3PBT13",'Major retrofit'!$AQ$23,"")))&amp;IF(F55="Scenario1PBT14",'Major retrofit'!$AR$23,IF(F55="Scenario2PBT14",'Major retrofit'!$AS$23,IF(F55="Scenario3PBT14",'Major retrofit'!$AT$23,"")))&amp;IF(F55="Scenario1PBT15",'Major retrofit'!$AU$23,IF(F55="Scenario2PBT15",'Major retrofit'!$AV$23,IF(F55="Scenario3PBT15",'Major retrofit'!$AW$23,"")))</f>
        <v/>
      </c>
      <c r="P55" s="117">
        <f t="shared" si="17"/>
        <v>0</v>
      </c>
      <c r="Q55" s="117" t="str">
        <f>IF(F55="Scenario1PBT1",'Major retrofit'!$E$25,IF(F55="Scenario2PBT1",'Major retrofit'!$F$25,IF(F55="Scenario3PBT1",'Major retrofit'!$G$25,"")))&amp;IF(F55="Scenario1PBT2",'Major retrofit'!$H$25,IF(F55="Scenario2PBT2",'Major retrofit'!$I$25,IF(F55="Scenario3PBT2",'Major retrofit'!$J$25,"")))&amp;IF(F55="Scenario1PBT3",'Major retrofit'!$K$25,IF(F55="Scenario2PBT3",'Major retrofit'!$L$25,IF(F55="Scenario3PBT3",'Major retrofit'!$M$25,"")))&amp;IF(F55="Scenario1PBT4",'Major retrofit'!$N$25,IF(F55="Scenario2PBT4",'Major retrofit'!$O$25,IF(F55="Scenario3PBT4",'Major retrofit'!$P$25,"")))&amp;IF(F55="Scenario1PBT5",'Major retrofit'!$Q$25,IF(F55="Scenario2PBT5",'Major retrofit'!$R$25,IF(F55="Scenario3PBT5",'Major retrofit'!$S$25,"")))&amp;IF(F55="Scenario1PBT6",'Major retrofit'!$T$25,IF(F55="Scenario2PBT6",'Major retrofit'!$U$25,IF(F55="Scenario3PBT6",'Major retrofit'!$V$25,"")))&amp;IF(F55="Scenario1PBT7",'Major retrofit'!$W$25,IF(F55="Scenario2PBT7",'Major retrofit'!$X$25,IF(F55="Scenario3PBT7",'Major retrofit'!$Y$25,"")))&amp;IF(F55="Scenario1PBT8",'Major retrofit'!$Z$25,IF(F55="Scenario2PBT8",'Major retrofit'!$AA$25,IF(F55="Scenario3PBT8",'Major retrofit'!$AB$25,"")))&amp;IF(F55="Scenario1PBT9",'Major retrofit'!$AC$25,IF(F55="Scenario2PBT9",'Major retrofit'!$AD$25,IF(F55="Scenario3PBT9",'Major retrofit'!$AE$25,"")))&amp;IF(F55="Scenario1PBT10",'Major retrofit'!$AF$25,IF(F55="Scenario2PBT10",'Major retrofit'!$AG$25,IF(F55="Scenario3PBT10",'Major retrofit'!$AH$25,"")))&amp;IF(F55="Scenario1PBT11",'Major retrofit'!$AI$25,IF(F55="Scenario2PBT11",'Major retrofit'!$AJ$25,IF(F55="Scenario3PBT11",'Major retrofit'!$AK$25,"")))&amp;IF(F55="Scenario1PBT12",'Major retrofit'!$AL$25,IF(F55="Scenario2PBT12",'Major retrofit'!$AM$25,IF(F55="Scenario3PBT12",'Major retrofit'!$AN$25,"")))&amp;IF(F55="Scenario1PBT13",'Major retrofit'!$AO$25,IF(F55="Scenario2PBT13",'Major retrofit'!$AP$25,IF(F55="Scenario3PBT13",'Major retrofit'!$AQ$25,"")))&amp;IF(F55="Scenario1PBT14",'Major retrofit'!$AR$25,IF(F55="Scenario2PBT14",'Major retrofit'!$AS$25,IF(F55="Scenario3PBT14",'Major retrofit'!$AT$25,"")))&amp;IF(F55="Scenario1PBT15",'Major retrofit'!$AU$25,IF(F55="Scenario2PBT15",'Major retrofit'!$AV$25,IF(F55="Scenario3PBT15",'Major retrofit'!$AW$25,"")))</f>
        <v/>
      </c>
      <c r="R55" s="117">
        <f t="shared" si="18"/>
        <v>0</v>
      </c>
      <c r="S55" s="117" t="str">
        <f>IF(F55="Scenario1PBT1",'Major retrofit'!$E$27,IF(F55="Scenario2PBT1",'Major retrofit'!$F$27,IF(F55="Scenario3PBT1",'Major retrofit'!$G$27,"")))&amp;IF(F55="Scenario1PBT2",'Major retrofit'!$H$27,IF(F55="Scenario2PBT2",'Major retrofit'!$I$27,IF(F55="Scenario3PBT2",'Major retrofit'!$J$27,"")))&amp;IF(F55="Scenario1PBT3",'Major retrofit'!$K$27,IF(F55="Scenario2PBT3",'Major retrofit'!$L$27,IF(F55="Scenario3PBT3",'Major retrofit'!$M$27,"")))&amp;IF(F55="Scenario1PBT4",'Major retrofit'!$N$27,IF(F55="Scenario2PBT4",'Major retrofit'!$O$27,IF(F55="Scenario3PBT4",'Major retrofit'!$P$27,"")))&amp;IF(F55="Scenario1PBT5",'Major retrofit'!$Q$27,IF(F55="Scenario2PBT5",'Major retrofit'!$R$27,IF(F55="Scenario3PBT5",'Major retrofit'!$S$27,"")))&amp;IF(F55="Scenario1PBT6",'Major retrofit'!$T$27,IF(F55="Scenario2PBT6",'Major retrofit'!$U$27,IF(F55="Scenario3PBT6",'Major retrofit'!$V$27,"")))&amp;IF(F55="Scenario1PBT7",'Major retrofit'!$W$27,IF(F55="Scenario2PBT7",'Major retrofit'!$X$27,IF(F55="Scenario3PBT7",'Major retrofit'!$Y$27,"")))&amp;IF(F55="Scenario1PBT8",'Major retrofit'!$Z$27,IF(F55="Scenario2PBT8",'Major retrofit'!$AA$27,IF(F55="Scenario3PBT8",'Major retrofit'!$AB$27,"")))&amp;IF(F55="Scenario1PBT9",'Major retrofit'!$AC$27,IF(F55="Scenario2PBT9",'Major retrofit'!$AD$27,IF(F55="Scenario3PBT9",'Major retrofit'!$AE$27,"")))&amp;IF(F55="Scenario1PBT10",'Major retrofit'!$AF$27,IF(F55="Scenario2PBT10",'Major retrofit'!$AG$27,IF(F55="Scenario3PBT10",'Major retrofit'!$AH$27,"")))&amp;IF(F55="Scenario1PBT11",'Major retrofit'!$AI$27,IF(F55="Scenario2PBT11",'Major retrofit'!$AJ$27,IF(F55="Scenario3PBT11",'Major retrofit'!$AK$27,"")))&amp;IF(F55="Scenario1PBT12",'Major retrofit'!$AL$27,IF(F55="Scenario2PBT12",'Major retrofit'!$AM$27,IF(F55="Scenario3PBT12",'Major retrofit'!$AN$27,"")))&amp;IF(F55="Scenario1PBT13",'Major retrofit'!$AO$27,IF(F55="Scenario2PBT13",'Major retrofit'!$AP$27,IF(F55="Scenario3PBT13",'Major retrofit'!$AQ$27,"")))&amp;IF(F55="Scenario1PBT14",'Major retrofit'!$AR$27,IF(F55="Scenario2PBT14",'Major retrofit'!$AS$27,IF(F55="Scenario3PBT14",'Major retrofit'!$AT$27,"")))&amp;IF(F55="Scenario1PBT15",'Major retrofit'!$AU$27,IF(F55="Scenario2PBT15",'Major retrofit'!$AV$27,IF(F55="Scenario3PBT15",'Major retrofit'!$AW$27,"")))</f>
        <v/>
      </c>
      <c r="T55" s="207">
        <f t="shared" si="19"/>
        <v>0</v>
      </c>
      <c r="U55" s="206" t="str">
        <f>IF(F55="Scenario1PBT1",'Major retrofit'!$E$38,IF(F55="Scenario2PBT1",'Major retrofit'!$F$38,IF(F55="Scenario3PBT1",'Major retrofit'!$G$38,"")))&amp;IF(F55="Scenario1PBT2",'Major retrofit'!$H$38,IF(F55="Scenario2PBT2",'Major retrofit'!$I$38,IF(F55="Scenario3PBT2",'Major retrofit'!$J$38,"")))&amp;IF(F55="Scenario1PBT3",'Major retrofit'!$K$38,IF(F55="Scenario2PBT3",'Major retrofit'!$L$38,IF(F55="Scenario3PBT3",'Major retrofit'!$M$38,"")))&amp;IF(F55="Scenario1PBT4",'Major retrofit'!$N$38,IF(F55="Scenario2PBT4",'Major retrofit'!$O$38,IF(F55="Scenario3PBT4",'Major retrofit'!$P$38,"")))&amp;IF(F55="Scenario1PBT5",'Major retrofit'!$Q$38,IF(F55="Scenario2PBT5",'Major retrofit'!$R$38,IF(F55="Scenario3PBT5",'Major retrofit'!$S$38,"")))&amp;IF(F55="Scenario1PBT6",'Major retrofit'!$T$38,IF(F55="Scenario2PBT6",'Major retrofit'!$U$38,IF(F55="Scenario3PBT6",'Major retrofit'!$V$38,"")))&amp;IF(F55="Scenario1PBT7",'Major retrofit'!$W$38,IF(F55="Scenario2PBT7",'Major retrofit'!$X$38,IF(F55="Scenario3PBT7",'Major retrofit'!$Y$38,"")))&amp;IF(F55="Scenario1PBT8",'Major retrofit'!$Z$38,IF(F55="Scenario2PBT8",'Major retrofit'!$AA$38,IF(F55="Scenario3PBT8",'Major retrofit'!$AB$38,"")))&amp;IF(F55="Scenario1PBT9",'Major retrofit'!$AC$38,IF(F55="Scenario2PBT9",'Major retrofit'!$AD$38,IF(F55="Scenario3PBT9",'Major retrofit'!$AE$38,"")))&amp;IF(F55="Scenario1PBT10",'Major retrofit'!$AF$38,IF(F55="Scenario2PBT10",'Major retrofit'!$AG$38,IF(F55="Scenario3PBT10",'Major retrofit'!$AH$38,"")))&amp;IF(F55="Scenario1PBT11",'Major retrofit'!$AI$38,IF(F55="Scenario2PBT11",'Major retrofit'!$AJ$38,IF(F55="Scenario3PBT11",'Major retrofit'!$AK$38,"")))&amp;IF(F55="Scenario1PBT12",'Major retrofit'!$AL$38,IF(F55="Scenario2PBT12",'Major retrofit'!$AM$38,IF(F55="Scenario3PBT12",'Major retrofit'!$AN$38,"")))&amp;IF(F55="Scenario1PBT13",'Major retrofit'!$AO$38,IF(F55="Scenario2PBT13",'Major retrofit'!$AP$38,IF(F55="Scenario3PBT13",'Major retrofit'!$AQ$38,"")))&amp;IF(F55="Scenario1PBT14",'Major retrofit'!$AR$38,IF(F55="Scenario2PBT14",'Major retrofit'!$AS$38,IF(F55="Scenario3PBT14",'Major retrofit'!$AT$38,"")))&amp;IF(F55="Scenario1PBT15",'Major retrofit'!$AU$38,IF(F55="Scenario2PBT15",'Major retrofit'!$AV$38,IF(F55="Scenario3PBT15",'Major retrofit'!$AW$38,"")))</f>
        <v/>
      </c>
      <c r="V55" s="117">
        <f t="shared" si="20"/>
        <v>0</v>
      </c>
      <c r="W55" s="117" t="str">
        <f>IF(F55="Scenario1PBT1",'Major retrofit'!$E$40,IF(F55="Scenario2PBT1",'Major retrofit'!$F$40,IF(F55="Scenario3PBT1",'Major retrofit'!$G$40,"")))&amp;IF(F55="Scenario1PBT2",'Major retrofit'!$H$40,IF(F55="Scenario2PBT2",'Major retrofit'!$I$40,IF(F55="Scenario3PBT2",'Major retrofit'!$J$40,"")))&amp;IF(F55="Scenario1PBT3",'Major retrofit'!$K$40,IF(F55="Scenario2PBT3",'Major retrofit'!$L$40,IF(F55="Scenario3PBT3",'Major retrofit'!$M$40,"")))&amp;IF(F55="Scenario1PBT4",'Major retrofit'!$N$40,IF(F55="Scenario2PBT4",'Major retrofit'!$O$40,IF(F55="Scenario3PBT4",'Major retrofit'!$P$40,"")))&amp;IF(F55="Scenario1PBT5",'Major retrofit'!$Q$40,IF(F55="Scenario2PBT5",'Major retrofit'!$R$40,IF(F55="Scenario3PBT5",'Major retrofit'!$S$40,"")))&amp;IF(F55="Scenario1PBT6",'Major retrofit'!$T$40,IF(F55="Scenario2PBT6",'Major retrofit'!$U$40,IF(F55="Scenario3PBT6",'Major retrofit'!$V$40,"")))&amp;IF(F55="Scenario1PBT7",'Major retrofit'!$W$40,IF(F55="Scenario2PBT7",'Major retrofit'!$X$40,IF(F55="Scenario3PBT7",'Major retrofit'!$Y$40,"")))&amp;IF(F55="Scenario1PBT8",'Major retrofit'!$Z$40,IF(F55="Scenario2PBT8",'Major retrofit'!$AA$40,IF(F55="Scenario3PBT8",'Major retrofit'!$AB$40,"")))&amp;IF(F55="Scenario1PBT9",'Major retrofit'!$AC$40,IF(F55="Scenario2PBT9",'Major retrofit'!$AD$40,IF(F55="Scenario3PBT9",'Major retrofit'!$AE$40,"")))&amp;IF(F55="Scenario1PBT10",'Major retrofit'!$AF$40,IF(F55="Scenario2PBT10",'Major retrofit'!$AG$40,IF(F55="Scenario3PBT10",'Major retrofit'!$AH$40,"")))&amp;IF(F55="Scenario1PBT11",'Major retrofit'!$AI$40,IF(F55="Scenario2PBT11",'Major retrofit'!$AJ$40,IF(F55="Scenario3PBT11",'Major retrofit'!$AK$40,"")))&amp;IF(F55="Scenario1PBT12",'Major retrofit'!$AL$40,IF(F55="Scenario2PBT12",'Major retrofit'!$AM$40,IF(F55="Scenario3PBT12",'Major retrofit'!$AN$40,"")))&amp;IF(F55="Scenario1PBT13",'Major retrofit'!$AO$40,IF(F55="Scenario2PBT13",'Major retrofit'!$AP$40,IF(F55="Scenario3PBT13",'Major retrofit'!$AQ$40,"")))&amp;IF(F55="Scenario1PBT14",'Major retrofit'!$AR$40,IF(F55="Scenario2PBT14",'Major retrofit'!$AS$40,IF(F55="Scenario3PBT14",'Major retrofit'!$AT$40,"")))&amp;IF(F55="Scenario1PBT15",'Major retrofit'!$AU$40,IF(F55="Scenario2PBT15",'Major retrofit'!$AV$40,IF(F55="Scenario3PBT15",'Major retrofit'!$AW$40,"")))</f>
        <v/>
      </c>
      <c r="X55" s="117">
        <f t="shared" si="21"/>
        <v>0</v>
      </c>
      <c r="Y55" s="117" t="str">
        <f>IF(F55="Scenario1PBT1",'Major retrofit'!$E$42,IF(F55="Scenario2PBT1",'Major retrofit'!$F$42,IF(F55="Scenario3PBT1",'Major retrofit'!$G$42,"")))&amp;IF(F55="Scenario1PBT2",'Major retrofit'!$H$42,IF(F55="Scenario2PBT2",'Major retrofit'!$I$42,IF(F55="Scenario3PBT2",'Major retrofit'!$J$42,"")))&amp;IF(F55="Scenario1PBT3",'Major retrofit'!$K$42,IF(F55="Scenario2PBT3",'Major retrofit'!$L$42,IF(F55="Scenario3PBT3",'Major retrofit'!$M$42,"")))&amp;IF(F55="Scenario1PBT4",'Major retrofit'!$N$42,IF(F55="Scenario2PBT4",'Major retrofit'!$O$42,IF(F55="Scenario3PBT4",'Major retrofit'!$P$42,"")))&amp;IF(F55="Scenario1PBT5",'Major retrofit'!$Q$42,IF(F55="Scenario2PBT5",'Major retrofit'!$R$42,IF(F55="Scenario3PBT5",'Major retrofit'!$S$42,"")))&amp;IF(F55="Scenario1PBT6",'Major retrofit'!$T$42,IF(F55="Scenario2PBT6",'Major retrofit'!$U$42,IF(F55="Scenario3PBT6",'Major retrofit'!$V$42,"")))&amp;IF(F55="Scenario1PBT7",'Major retrofit'!$W$42,IF(F55="Scenario2PBT7",'Major retrofit'!$X$42,IF(F55="Scenario3PBT7",'Major retrofit'!$Y$42,"")))&amp;IF(F55="Scenario1PBT8",'Major retrofit'!$Z$42,IF(F55="Scenario2PBT8",'Major retrofit'!$AA$42,IF(F55="Scenario3PBT8",'Major retrofit'!$AB$42,"")))&amp;IF(F55="Scenario1PBT9",'Major retrofit'!$AC$42,IF(F55="Scenario2PBT9",'Major retrofit'!$AD$42,IF(F55="Scenario3PBT9",'Major retrofit'!$AE$42,"")))&amp;IF(F55="Scenario1PBT10",'Major retrofit'!$AF$42,IF(F55="Scenario2PBT10",'Major retrofit'!$AG$42,IF(F55="Scenario3PBT10",'Major retrofit'!$AH$42,"")))&amp;IF(F55="Scenario1PBT11",'Major retrofit'!$AI$42,IF(F55="Scenario2PBT11",'Major retrofit'!$AJ$42,IF(F55="Scenario3PBT11",'Major retrofit'!$AK$42,"")))&amp;IF(F55="Scenario1PBT12",'Major retrofit'!$AL$42,IF(F55="Scenario2PBT12",'Major retrofit'!$AM$42,IF(F55="Scenario3PBT12",'Major retrofit'!$AN$42,"")))&amp;IF(F55="Scenario1PBT13",'Major retrofit'!$AO$42,IF(F55="Scenario2PBT13",'Major retrofit'!$AP$42,IF(F55="Scenario3PBT13",'Major retrofit'!$AQ$42,"")))&amp;IF(F55="Scenario1PBT14",'Major retrofit'!$AR$42,IF(F55="Scenario2PBT14",'Major retrofit'!$AS$42,IF(F55="Scenario3PBT14",'Major retrofit'!$AT$42,"")))&amp;IF(F55="Scenario1PBT15",'Major retrofit'!$AU$42,IF(F55="Scenario2PBT15",'Major retrofit'!$AV$42,IF(F55="Scenario3PBT15",'Major retrofit'!$AW$42,"")))</f>
        <v/>
      </c>
      <c r="Z55" s="117">
        <f t="shared" si="22"/>
        <v>0</v>
      </c>
      <c r="AA55" s="178" t="str">
        <f>IF(F55="Scenario1PBT1",'Major retrofit'!$E$101,IF(F55="Scenario2PBT1",'Major retrofit'!$F$101,IF(F55="Scenario3PBT1",'Major retrofit'!$G$101,"")))&amp;IF(F55="Scenario1PBT2",'Major retrofit'!$H$101,IF(F55="Scenario2PBT2",'Major retrofit'!$I$101,IF(F55="Scenario3PBT2",'Major retrofit'!$J$101,"")))&amp;IF(F55="Scenario1PBT3",'Major retrofit'!$K$101,IF(F55="Scenario2PBT3",'Major retrofit'!$L$101,IF(F55="Scenario3PBT3",'Major retrofit'!$M$101,"")))&amp;IF(F55="Scenario1PBT4",'Major retrofit'!$N$101,IF(F55="Scenario2PBT4",'Major retrofit'!$O$101,IF(F55="Scenario3PBT4",'Major retrofit'!$P$101,"")))&amp;IF(F55="Scenario1PBT5",'Major retrofit'!$Q$101,IF(F55="Scenario2PBT5",'Major retrofit'!$R$101,IF(F55="Scenario3PBT5",'Major retrofit'!$S$101,"")))&amp;IF(F55="Scenario1PBT6",'Major retrofit'!$T$101,IF(F55="Scenario2PBT6",'Major retrofit'!$U$101,IF(F55="Scenario3PBT6",'Major retrofit'!$V$101,"")))&amp;IF(F55="Scenario1PBT7",'Major retrofit'!$W$101,IF(F55="Scenario2PBT7",'Major retrofit'!$X$101,IF(F55="Scenario3PBT7",'Major retrofit'!$Y$101,"")))&amp;IF(F55="Scenario1PBT8",'Major retrofit'!$Z$101,IF(F55="Scenario2PBT8",'Major retrofit'!$AA$101,IF(F55="Scenario3PBT8",'Major retrofit'!$AB$101,"")))&amp;IF(F55="Scenario1PBT9",'Major retrofit'!$AC$101,IF(F55="Scenario2PBT9",'Major retrofit'!$AD$101,IF(F55="Scenario3PBT9",'Major retrofit'!$AE$101,"")))&amp;IF(F55="Scenario1PBT10",'Major retrofit'!$AF$101,IF(F55="Scenario2PBT10",'Major retrofit'!$AG$101,IF(F55="Scenario3PBT10",'Major retrofit'!$AH$101,"")))&amp;IF(F55="Scenario1PBT11",'Major retrofit'!$AI$101,IF(F55="Scenario2PBT11",'Major retrofit'!$AJ$101,IF(F55="Scenario3PBT11",'Major retrofit'!$AK$101,"")))&amp;IF(F55="Scenario1PBT12",'Major retrofit'!$AL$101,IF(F55="Scenario2PBT12",'Major retrofit'!$AM$101,IF(F55="Scenario3PBT12",'Major retrofit'!$AN$101,"")))&amp;IF(F55="Scenario1PBT13",'Major retrofit'!$AO$101,IF(F55="Scenario2PBT13",'Major retrofit'!$AP$101,IF(F55="Scenario3PBT13",'Major retrofit'!$AQ$101,"")))&amp;IF(F55="Scenario1PBT14",'Major retrofit'!$AR$101,IF(F55="Scenario2PBT14",'Major retrofit'!$AS$101,IF(F55="Scenario3PBT14",'Major retrofit'!$AT$101,"")))&amp;IF(F55="Scenario1PBT15",'Major retrofit'!$AU$101,IF(F55="Scenario2PBT15",'Major retrofit'!$AV$101,IF(F55="Scenario3PBT15",'Major retrofit'!$AW$101,"")))</f>
        <v/>
      </c>
      <c r="AB55" s="179">
        <f t="shared" si="23"/>
        <v>0</v>
      </c>
      <c r="AC55" s="363" t="str">
        <f t="shared" si="24"/>
        <v/>
      </c>
      <c r="AD55" s="353">
        <f>IF(AC55="",IFERROR('Projection_Base-case'!G56-G55,0),0)</f>
        <v>0</v>
      </c>
      <c r="AE55" s="350">
        <f t="shared" si="25"/>
        <v>0</v>
      </c>
      <c r="AF55" s="361">
        <f>IFERROR(100*AD55/'Projection_Base-case'!G56,0)</f>
        <v>0</v>
      </c>
      <c r="AG55" s="352">
        <f>IF(AC55="",IFERROR('Projection_Base-case'!I56-I55,0),0)</f>
        <v>0</v>
      </c>
      <c r="AH55" s="353">
        <f t="shared" si="26"/>
        <v>0</v>
      </c>
      <c r="AI55" s="361">
        <f>IFERROR(100*AG55/'Projection_Base-case'!I56,0)</f>
        <v>0</v>
      </c>
      <c r="AJ55" s="352">
        <f>IF(AC55="",IFERROR('Projection_Base-case'!K56-K55,0),0)</f>
        <v>0</v>
      </c>
      <c r="AK55" s="353">
        <f t="shared" si="27"/>
        <v>0</v>
      </c>
      <c r="AL55" s="361">
        <f>IFERROR(100*AJ55/'Projection_Base-case'!K56,0)</f>
        <v>0</v>
      </c>
      <c r="AM55" s="352">
        <f>-IF(AC55="",IFERROR('Projection_Base-case'!M56-M55,0),0)</f>
        <v>0</v>
      </c>
      <c r="AN55" s="353">
        <f t="shared" si="28"/>
        <v>0</v>
      </c>
      <c r="AO55" s="354">
        <f>IFERROR(IF('Projection_Base-case'!N56&gt;0,100*AN55/'Projection_Base-case'!N56,100*AN55/N55),0)</f>
        <v>0</v>
      </c>
      <c r="AP55" s="355">
        <f>IF(AC55="",IFERROR('Projection_Base-case'!O56-O55,0),0)</f>
        <v>0</v>
      </c>
      <c r="AQ55" s="356">
        <f t="shared" si="29"/>
        <v>0</v>
      </c>
      <c r="AR55" s="356">
        <f>IFERROR(100*AP55/'Projection_Base-case'!O56,0)</f>
        <v>0</v>
      </c>
      <c r="AS55" s="355">
        <f>IF(AC55="",IFERROR('Projection_Base-case'!Q56-Q55,0),0)</f>
        <v>0</v>
      </c>
      <c r="AT55" s="356">
        <f t="shared" si="30"/>
        <v>0</v>
      </c>
      <c r="AU55" s="356">
        <f>IFERROR(100*AS55/'Projection_Base-case'!Q56,0)</f>
        <v>0</v>
      </c>
      <c r="AV55" s="355">
        <f>IF(AC55="",IFERROR('Projection_Base-case'!S56-S55,0),0)</f>
        <v>0</v>
      </c>
      <c r="AW55" s="356">
        <f t="shared" si="31"/>
        <v>0</v>
      </c>
      <c r="AX55" s="357">
        <f>IFERROR(100*AV55/'Projection_Base-case'!S56,0)</f>
        <v>0</v>
      </c>
      <c r="AY55" s="358">
        <f>IF(AC55="",IFERROR('Projection_Base-case'!U56-U55,0),0)</f>
        <v>0</v>
      </c>
      <c r="AZ55" s="359">
        <f t="shared" si="32"/>
        <v>0</v>
      </c>
      <c r="BA55" s="359">
        <f>IFERROR(100*AY55/'Projection_Base-case'!U56,0)</f>
        <v>0</v>
      </c>
      <c r="BB55" s="358">
        <f>IF(AC55="",IFERROR('Projection_Base-case'!W56-W55,0),0)</f>
        <v>0</v>
      </c>
      <c r="BC55" s="359">
        <f t="shared" si="33"/>
        <v>0</v>
      </c>
      <c r="BD55" s="359">
        <f>IFERROR(100*BB55/'Projection_Base-case'!W56,0)</f>
        <v>0</v>
      </c>
      <c r="BE55" s="358">
        <f>IF(AC55="",IFERROR('Projection_Base-case'!Y56-Y55,0),0)</f>
        <v>0</v>
      </c>
      <c r="BF55" s="359">
        <f t="shared" si="34"/>
        <v>0</v>
      </c>
      <c r="BG55" s="359">
        <f>IFERROR(100*BE55/'Projection_Base-case'!Y56,0)</f>
        <v>0</v>
      </c>
      <c r="BH55" s="359">
        <f t="shared" si="35"/>
        <v>0</v>
      </c>
      <c r="BI55" s="360">
        <f t="shared" si="36"/>
        <v>0</v>
      </c>
    </row>
    <row r="56" spans="1:61">
      <c r="A56" s="205">
        <v>52</v>
      </c>
      <c r="B56" s="347">
        <f>IF('Projection_Base-case'!B57&lt;&gt;"",'Projection_Base-case'!B57,0)</f>
        <v>0</v>
      </c>
      <c r="C56" s="347">
        <f>IF('Projection_Base-case'!C57&lt;&gt;"",'Projection_Base-case'!C57,0)</f>
        <v>0</v>
      </c>
      <c r="D56" s="365">
        <f>IF('Projection_Base-case'!D57&lt;&gt;"",'Projection_Base-case'!D57,0)</f>
        <v>0</v>
      </c>
      <c r="E56" s="322"/>
      <c r="F56" s="367" t="str">
        <f t="shared" si="12"/>
        <v>0</v>
      </c>
      <c r="G56" s="177" t="str">
        <f>IF(F56="Scenario1PBT1",'Major retrofit'!$E$6,IF(F56="Scenario2PBT1",'Major retrofit'!$F$6,IF(F56="Scenario3PBT1",'Major retrofit'!$G$6,"")))&amp;IF(F56="Scenario1PBT2",'Major retrofit'!$H$6,IF(F56="Scenario2PBT2",'Major retrofit'!$I$6,IF(F56="Scenario3PBT2",'Major retrofit'!$J$6,"")))&amp;IF(F56="Scenario1PBT3",'Major retrofit'!$K$6,IF(F56="Scenario2PBT3",'Major retrofit'!$L$6,IF(F56="Scenario3PBT3",'Major retrofit'!$M$6,"")))&amp;IF(F56="Scenario1PBT4",'Major retrofit'!$N$6,IF(F56="Scenario2PBT4",'Major retrofit'!$O$6,IF(F56="Scenario3PBT4",'Major retrofit'!$P$6,"")))&amp;IF(F56="Scenario1PBT5",'Major retrofit'!$Q$6,IF(F56="Scenario2PBT5",'Major retrofit'!$R$6,IF(F56="Scenario3PBT5",'Major retrofit'!$S$6,"")))&amp;IF(F56="Scenario1PBT6",'Major retrofit'!$T$6,IF(F56="Scenario2PBT6",'Major retrofit'!$U$6,IF(F56="Scenario3PBT6",'Major retrofit'!$V$6,"")))&amp;IF(F56="Scenario1PBT7",'Major retrofit'!$W$6,IF(F56="Scenario2PBT7",'Major retrofit'!$X$6,IF(F56="Scenario3PBT7",'Major retrofit'!$Y$6,"")))&amp;IF(F56="Scenario1PBT8",'Major retrofit'!$Z$6,IF(F56="Scenario2PBT8",'Major retrofit'!$AA$6,IF(F56="Scenario3PBT8",'Major retrofit'!$AB$6,"")))&amp;IF(F56="Scenario1PBT9",'Major retrofit'!$AC$6,IF(F56="Scenario2PBT9",'Major retrofit'!$AD$6,IF(F56="Scenario3PBT9",'Major retrofit'!$AE$6,"")))&amp;IF(F56="Scenario1PBT10",'Major retrofit'!$AF$6,IF(F56="Scenario2PBT10",'Major retrofit'!$AG$6,IF(F56="Scenario3PBT10",'Major retrofit'!$AH$6,"")))&amp;IF(F56="Scenario1PBT11",'Major retrofit'!$AI$6,IF(F56="Scenario2PBT11",'Major retrofit'!$AJ$6,IF(F56="Scenario3PBT11",'Major retrofit'!$AK$6,"")))&amp;IF(F56="Scenario1PBT12",'Major retrofit'!$AL$6,IF(F56="Scenario2PBT12",'Major retrofit'!$AM$6,IF(F56="Scenario3PBT12",'Major retrofit'!$AN$6,"")))&amp;IF(F56="Scenario1PBT13",'Major retrofit'!$AO$6,IF(F56="Scenario2PBT13",'Major retrofit'!$AP$6,IF(F56="Scenario3PBT13",'Major retrofit'!$AQ$6,"")))&amp;IF(F56="Scenario1PBT14",'Major retrofit'!$AR$6,IF(F56="Scenario2PBT14",'Major retrofit'!$AS$6,IF(F56="Scenario3PBT14",'Major retrofit'!$AT$6,"")))&amp;IF(F56="Scenario1PBT15",'Major retrofit'!$AU$6,IF(F56="Scenario2PBT15",'Major retrofit'!$AV$6,IF(F56="Scenario3PBT15",'Major retrofit'!$AW$6,"")))</f>
        <v/>
      </c>
      <c r="H56" s="117">
        <f t="shared" si="13"/>
        <v>0</v>
      </c>
      <c r="I56" s="178" t="str">
        <f>IF(F56="Scenario1PBT1",'Major retrofit'!$E$16,IF(F56="Scenario2PBT1",'Major retrofit'!$F$16,IF(F56="Scenario3PBT1",'Major retrofit'!$G$16,"")))&amp;IF(F56="Scenario1PBT2",'Major retrofit'!$H$16,IF(F56="Scenario2PBT2",'Major retrofit'!$I$16,IF(F56="Scenario3PBT2",'Major retrofit'!$J$16,"")))&amp;IF(F56="Scenario1PBT3",'Major retrofit'!$K$16,IF(F56="Scenario2PBT3",'Major retrofit'!$L$16,IF(F56="Scenario3PBT3",'Major retrofit'!$M$16,"")))&amp;IF(F56="Scenario1PBT4",'Major retrofit'!$N$16,IF(F56="Scenario2PBT4",'Major retrofit'!$O$16,IF(F56="Scenario3PBT4",'Major retrofit'!$P$16,"")))&amp;IF(F56="Scenario1PBT5",'Major retrofit'!$Q$16,IF(F56="Scenario2PBT5",'Major retrofit'!$R$16,IF(F56="Scenario3PBT5",'Major retrofit'!$S$16,"")))&amp;IF(F56="Scenario1PBT6",'Major retrofit'!$T$16,IF(F56="Scenario2PBT6",'Major retrofit'!$U$16,IF(F56="Scenario3PBT6",'Major retrofit'!$V$16,"")))&amp;IF(F56="Scenario1PBT7",'Major retrofit'!$W$16,IF(F56="Scenario2PBT7",'Major retrofit'!$X$16,IF(F56="Scenario3PBT7",'Major retrofit'!$Y$16,"")))&amp;IF(F56="Scenario1PBT8",'Major retrofit'!$Z$16,IF(F56="Scenario2PBT8",'Major retrofit'!$AA$16,IF(F56="Scenario3PBT8",'Major retrofit'!$AB$16,"")))&amp;IF(F56="Scenario1PBT9",'Major retrofit'!$AC$16,IF(F56="Scenario2PBT9",'Major retrofit'!$AD$16,IF(F56="Scenario3PBT9",'Major retrofit'!$AE$16,"")))&amp;IF(F56="Scenario1PBT10",'Major retrofit'!$AF$16,IF(F56="Scenario2PBT10",'Major retrofit'!$AG$16,IF(F56="Scenario3PBT10",'Major retrofit'!$AH$16,"")))&amp;IF(F56="Scenario1PBT11",'Major retrofit'!$AI$16,IF(F56="Scenario2PBT11",'Major retrofit'!$AJ$16,IF(F56="Scenario3PBT11",'Major retrofit'!$AK$16,"")))&amp;IF(F56="Scenario1PBT12",'Major retrofit'!$AL$16,IF(F56="Scenario2PBT12",'Major retrofit'!$AM$16,IF(F56="Scenario3PBT12",'Major retrofit'!$AN$16,"")))&amp;IF(F56="Scenario1PBT13",'Major retrofit'!$AO$16,IF(F56="Scenario2PBT13",'Major retrofit'!$AP$16,IF(F56="Scenario3PBT13",'Major retrofit'!$AQ$16,"")))&amp;IF(F56="Scenario1PBT14",'Major retrofit'!$AR$16,IF(F56="Scenario2PBT14",'Major retrofit'!$AS$16,IF(F56="Scenario3PBT14",'Major retrofit'!$AT$16,"")))&amp;IF(F56="Scenario1PBT15",'Major retrofit'!$AU$16,IF(F56="Scenario2PBT15",'Major retrofit'!$AV$16,IF(F56="Scenario3PBT15",'Major retrofit'!$AW$16,"")))</f>
        <v/>
      </c>
      <c r="J56" s="117">
        <f t="shared" si="14"/>
        <v>0</v>
      </c>
      <c r="K56" s="117" t="str">
        <f>IF(F56="Scenario1PBT1",'Major retrofit'!$E$18,IF(F56="Scenario2PBT1",'Major retrofit'!$F$18,IF(F56="Scenario3PBT1",'Major retrofit'!$G$18,"")))&amp;IF(F56="Scenario1PBT2",'Major retrofit'!$H$18,IF(F56="Scenario2PBT2",'Major retrofit'!$I$18,IF(F56="Scenario3PBT2",'Major retrofit'!$J$18,"")))&amp;IF(F56="Scenario1PBT3",'Major retrofit'!$K$18,IF(F56="Scenario2PBT3",'Major retrofit'!$L$18,IF(F56="Scenario3PBT3",'Major retrofit'!$M$18,"")))&amp;IF(F56="Scenario1PBT4",'Major retrofit'!$N$18,IF(F56="Scenario2PBT4",'Major retrofit'!$O$18,IF(F56="Scenario3PBT4",'Major retrofit'!$P$18,"")))&amp;IF(F56="Scenario1PBT5",'Major retrofit'!$Q$18,IF(F56="Scenario2PBT5",'Major retrofit'!$R$18,IF(F56="Scenario3PBT5",'Major retrofit'!$S$18,"")))&amp;IF(F56="Scenario1PBT6",'Major retrofit'!$T$18,IF(F56="Scenario2PBT6",'Major retrofit'!$U$18,IF(F56="Scenario3PBT6",'Major retrofit'!$V$18,"")))&amp;IF(F56="Scenario1PBT7",'Major retrofit'!$W$18,IF(F56="Scenario2PBT7",'Major retrofit'!$X$18,IF(F56="Scenario3PBT7",'Major retrofit'!$Y$18,"")))&amp;IF(F56="Scenario1PBT8",'Major retrofit'!$Z$18,IF(F56="Scenario2PBT8",'Major retrofit'!$AA$18,IF(F56="Scenario3PBT8",'Major retrofit'!$AB$18,"")))&amp;IF(F56="Scenario1PBT9",'Major retrofit'!$AC$18,IF(F56="Scenario2PBT9",'Major retrofit'!$AD$18,IF(F56="Scenario3PBT9",'Major retrofit'!$AE$18,"")))&amp;IF(F56="Scenario1PBT10",'Major retrofit'!$AF$18,IF(F56="Scenario2PBT10",'Major retrofit'!$AG$18,IF(F56="Scenario3PBT10",'Major retrofit'!$AH$18,"")))&amp;IF(F56="Scenario1PBT11",'Major retrofit'!$AI$18,IF(F56="Scenario2PBT11",'Major retrofit'!$AJ$18,IF(F56="Scenario3PBT11",'Major retrofit'!$AK$18,"")))&amp;IF(F56="Scenario1PBT12",'Major retrofit'!$AL$18,IF(F56="Scenario2PBT12",'Major retrofit'!$AM$18,IF(F56="Scenario3PBT12",'Major retrofit'!$AN$18,"")))&amp;IF(F56="Scenario1PBT13",'Major retrofit'!$AO$18,IF(F56="Scenario2PBT13",'Major retrofit'!$AP$18,IF(F56="Scenario3PBT13",'Major retrofit'!$AQ$18,"")))&amp;IF(F56="Scenario1PBT14",'Major retrofit'!$AR$18,IF(F56="Scenario2PBT14",'Major retrofit'!$AS$18,IF(F56="Scenario3PBT14",'Major retrofit'!$AT$18,"")))&amp;IF(F56="Scenario1PBT15",'Major retrofit'!$AU$18,IF(F56="Scenario2PBT15",'Major retrofit'!$AV$18,IF(F56="Scenario3PBT15",'Major retrofit'!$AW$18,"")))</f>
        <v/>
      </c>
      <c r="L56" s="117">
        <f t="shared" si="15"/>
        <v>0</v>
      </c>
      <c r="M56" s="117" t="str">
        <f>IF(F56="Scenario1PBT1",'Major retrofit'!$E$20,IF(F56="Scenario2PBT1",'Major retrofit'!$F$20,IF(F56="Scenario3PBT1",'Major retrofit'!$G$20,"")))&amp;IF(F56="Scenario1PBT2",'Major retrofit'!$H$20,IF(F56="Scenario2PBT2",'Major retrofit'!$I$20,IF(F56="Scenario3PBT2",'Major retrofit'!$J$20,"")))&amp;IF(F56="Scenario1PBT3",'Major retrofit'!$K$20,IF(F56="Scenario2PBT3",'Major retrofit'!$L$20,IF(F56="Scenario3PBT3",'Major retrofit'!$M$20,"")))&amp;IF(F56="Scenario1PBT4",'Major retrofit'!$N$20,IF(F56="Scenario2PBT4",'Major retrofit'!$O$20,IF(F56="Scenario3PBT4",'Major retrofit'!$P$20,"")))&amp;IF(F56="Scenario1PBT5",'Major retrofit'!$Q$20,IF(F56="Scenario2PBT5",'Major retrofit'!$R$20,IF(F56="Scenario3PBT5",'Major retrofit'!$S$20,"")))&amp;IF(F56="Scenario1PBT6",'Major retrofit'!$T$20,IF(F56="Scenario2PBT6",'Major retrofit'!$U$20,IF(F56="Scenario3PBT6",'Major retrofit'!$V$20,"")))&amp;IF(F56="Scenario1PBT7",'Major retrofit'!$W$20,IF(F56="Scenario2PBT7",'Major retrofit'!$X$20,IF(F56="Scenario3PBT7",'Major retrofit'!$Y$20,"")))&amp;IF(F56="Scenario1PBT8",'Major retrofit'!$Z$20,IF(F56="Scenario2PBT8",'Major retrofit'!$AA$20,IF(F56="Scenario3PBT8",'Major retrofit'!$AB$20,"")))&amp;IF(F56="Scenario1PBT9",'Major retrofit'!$AC$20,IF(F56="Scenario2PBT9",'Major retrofit'!$AD$20,IF(F56="Scenario3PBT9",'Major retrofit'!$AE$20,"")))&amp;IF(F56="Scenario1PBT10",'Major retrofit'!$AF$20,IF(F56="Scenario2PBT10",'Major retrofit'!$AG$20,IF(F56="Scenario3PBT10",'Major retrofit'!$AH$20,"")))&amp;IF(F56="Scenario1PBT11",'Major retrofit'!$AI$20,IF(F56="Scenario2PBT11",'Major retrofit'!$AJ$20,IF(F56="Scenario3PBT11",'Major retrofit'!$AK$20,"")))&amp;IF(F56="Scenario1PBT12",'Major retrofit'!$AL$20,IF(F56="Scenario2PBT12",'Major retrofit'!$AM$20,IF(F56="Scenario3PBT12",'Major retrofit'!$AN$20,"")))&amp;IF(F56="Scenario1PBT13",'Major retrofit'!$AO$20,IF(F56="Scenario2PBT13",'Major retrofit'!$AP$20,IF(F56="Scenario3PBT13",'Major retrofit'!$AQ$20,"")))&amp;IF(F56="Scenario1PBT14",'Major retrofit'!$AR$20,IF(F56="Scenario2PBT14",'Major retrofit'!$AS$20,IF(F56="Scenario3PBT14",'Major retrofit'!$AT$20,"")))&amp;IF(F56="Scenario1PBT15",'Major retrofit'!$AU$20,IF(F56="Scenario2PBT15",'Major retrofit'!$AV$20,IF(F56="Scenario3PBT15",'Major retrofit'!$AW$20,"")))</f>
        <v/>
      </c>
      <c r="N56" s="118">
        <f t="shared" si="16"/>
        <v>0</v>
      </c>
      <c r="O56" s="206" t="str">
        <f>IF(F56="Scenario1PBT1",'Major retrofit'!$E$23,IF(F56="Scenario2PBT1",'Major retrofit'!$F$23,IF(F56="Scenario3PBT1",'Major retrofit'!$G$23,"")))&amp;IF(F56="Scenario1PBT2",'Major retrofit'!$H$23,IF(F56="Scenario2PBT2",'Major retrofit'!$I$23,IF(F56="Scenario3PBT2",'Major retrofit'!$J$23,"")))&amp;IF(F56="Scenario1PBT3",'Major retrofit'!$K$23,IF(F56="Scenario2PBT3",'Major retrofit'!$L$23,IF(F56="Scenario3PBT3",'Major retrofit'!$M$23,"")))&amp;IF(F56="Scenario1PBT4",'Major retrofit'!$N$23,IF(F56="Scenario2PBT4",'Major retrofit'!$O$23,IF(F56="Scenario3PBT4",'Major retrofit'!$P$23,"")))&amp;IF(F56="Scenario1PBT5",'Major retrofit'!$Q$23,IF(F56="Scenario2PBT5",'Major retrofit'!$R$23,IF(F56="Scenario3PBT5",'Major retrofit'!$S$23,"")))&amp;IF(F56="Scenario1PBT6",'Major retrofit'!$T$23,IF(F56="Scenario2PBT6",'Major retrofit'!$U$23,IF(F56="Scenario3PBT6",'Major retrofit'!$V$23,"")))&amp;IF(F56="Scenario1PBT7",'Major retrofit'!$W$23,IF(F56="Scenario2PBT7",'Major retrofit'!$X$23,IF(F56="Scenario3PBT7",'Major retrofit'!$Y$23,"")))&amp;IF(F56="Scenario1PBT8",'Major retrofit'!$Z$23,IF(F56="Scenario2PBT8",'Major retrofit'!$AA$23,IF(F56="Scenario3PBT8",'Major retrofit'!$AB$23,"")))&amp;IF(F56="Scenario1PBT9",'Major retrofit'!$AC$23,IF(F56="Scenario2PBT9",'Major retrofit'!$AD$23,IF(F56="Scenario3PBT9",'Major retrofit'!$AE$23,"")))&amp;IF(F56="Scenario1PBT10",'Major retrofit'!$AF$23,IF(F56="Scenario2PBT10",'Major retrofit'!$AG$23,IF(F56="Scenario3PBT10",'Major retrofit'!$AH$23,"")))&amp;IF(F56="Scenario1PBT11",'Major retrofit'!$AI$23,IF(F56="Scenario2PBT11",'Major retrofit'!$AJ$23,IF(F56="Scenario3PBT11",'Major retrofit'!$AK$23,"")))&amp;IF(F56="Scenario1PBT12",'Major retrofit'!$AL$23,IF(F56="Scenario2PBT12",'Major retrofit'!$AM$23,IF(F56="Scenario3PBT12",'Major retrofit'!$AN$23,"")))&amp;IF(F56="Scenario1PBT13",'Major retrofit'!$AO$23,IF(F56="Scenario2PBT13",'Major retrofit'!$AP$23,IF(F56="Scenario3PBT13",'Major retrofit'!$AQ$23,"")))&amp;IF(F56="Scenario1PBT14",'Major retrofit'!$AR$23,IF(F56="Scenario2PBT14",'Major retrofit'!$AS$23,IF(F56="Scenario3PBT14",'Major retrofit'!$AT$23,"")))&amp;IF(F56="Scenario1PBT15",'Major retrofit'!$AU$23,IF(F56="Scenario2PBT15",'Major retrofit'!$AV$23,IF(F56="Scenario3PBT15",'Major retrofit'!$AW$23,"")))</f>
        <v/>
      </c>
      <c r="P56" s="117">
        <f t="shared" si="17"/>
        <v>0</v>
      </c>
      <c r="Q56" s="117" t="str">
        <f>IF(F56="Scenario1PBT1",'Major retrofit'!$E$25,IF(F56="Scenario2PBT1",'Major retrofit'!$F$25,IF(F56="Scenario3PBT1",'Major retrofit'!$G$25,"")))&amp;IF(F56="Scenario1PBT2",'Major retrofit'!$H$25,IF(F56="Scenario2PBT2",'Major retrofit'!$I$25,IF(F56="Scenario3PBT2",'Major retrofit'!$J$25,"")))&amp;IF(F56="Scenario1PBT3",'Major retrofit'!$K$25,IF(F56="Scenario2PBT3",'Major retrofit'!$L$25,IF(F56="Scenario3PBT3",'Major retrofit'!$M$25,"")))&amp;IF(F56="Scenario1PBT4",'Major retrofit'!$N$25,IF(F56="Scenario2PBT4",'Major retrofit'!$O$25,IF(F56="Scenario3PBT4",'Major retrofit'!$P$25,"")))&amp;IF(F56="Scenario1PBT5",'Major retrofit'!$Q$25,IF(F56="Scenario2PBT5",'Major retrofit'!$R$25,IF(F56="Scenario3PBT5",'Major retrofit'!$S$25,"")))&amp;IF(F56="Scenario1PBT6",'Major retrofit'!$T$25,IF(F56="Scenario2PBT6",'Major retrofit'!$U$25,IF(F56="Scenario3PBT6",'Major retrofit'!$V$25,"")))&amp;IF(F56="Scenario1PBT7",'Major retrofit'!$W$25,IF(F56="Scenario2PBT7",'Major retrofit'!$X$25,IF(F56="Scenario3PBT7",'Major retrofit'!$Y$25,"")))&amp;IF(F56="Scenario1PBT8",'Major retrofit'!$Z$25,IF(F56="Scenario2PBT8",'Major retrofit'!$AA$25,IF(F56="Scenario3PBT8",'Major retrofit'!$AB$25,"")))&amp;IF(F56="Scenario1PBT9",'Major retrofit'!$AC$25,IF(F56="Scenario2PBT9",'Major retrofit'!$AD$25,IF(F56="Scenario3PBT9",'Major retrofit'!$AE$25,"")))&amp;IF(F56="Scenario1PBT10",'Major retrofit'!$AF$25,IF(F56="Scenario2PBT10",'Major retrofit'!$AG$25,IF(F56="Scenario3PBT10",'Major retrofit'!$AH$25,"")))&amp;IF(F56="Scenario1PBT11",'Major retrofit'!$AI$25,IF(F56="Scenario2PBT11",'Major retrofit'!$AJ$25,IF(F56="Scenario3PBT11",'Major retrofit'!$AK$25,"")))&amp;IF(F56="Scenario1PBT12",'Major retrofit'!$AL$25,IF(F56="Scenario2PBT12",'Major retrofit'!$AM$25,IF(F56="Scenario3PBT12",'Major retrofit'!$AN$25,"")))&amp;IF(F56="Scenario1PBT13",'Major retrofit'!$AO$25,IF(F56="Scenario2PBT13",'Major retrofit'!$AP$25,IF(F56="Scenario3PBT13",'Major retrofit'!$AQ$25,"")))&amp;IF(F56="Scenario1PBT14",'Major retrofit'!$AR$25,IF(F56="Scenario2PBT14",'Major retrofit'!$AS$25,IF(F56="Scenario3PBT14",'Major retrofit'!$AT$25,"")))&amp;IF(F56="Scenario1PBT15",'Major retrofit'!$AU$25,IF(F56="Scenario2PBT15",'Major retrofit'!$AV$25,IF(F56="Scenario3PBT15",'Major retrofit'!$AW$25,"")))</f>
        <v/>
      </c>
      <c r="R56" s="117">
        <f t="shared" si="18"/>
        <v>0</v>
      </c>
      <c r="S56" s="117" t="str">
        <f>IF(F56="Scenario1PBT1",'Major retrofit'!$E$27,IF(F56="Scenario2PBT1",'Major retrofit'!$F$27,IF(F56="Scenario3PBT1",'Major retrofit'!$G$27,"")))&amp;IF(F56="Scenario1PBT2",'Major retrofit'!$H$27,IF(F56="Scenario2PBT2",'Major retrofit'!$I$27,IF(F56="Scenario3PBT2",'Major retrofit'!$J$27,"")))&amp;IF(F56="Scenario1PBT3",'Major retrofit'!$K$27,IF(F56="Scenario2PBT3",'Major retrofit'!$L$27,IF(F56="Scenario3PBT3",'Major retrofit'!$M$27,"")))&amp;IF(F56="Scenario1PBT4",'Major retrofit'!$N$27,IF(F56="Scenario2PBT4",'Major retrofit'!$O$27,IF(F56="Scenario3PBT4",'Major retrofit'!$P$27,"")))&amp;IF(F56="Scenario1PBT5",'Major retrofit'!$Q$27,IF(F56="Scenario2PBT5",'Major retrofit'!$R$27,IF(F56="Scenario3PBT5",'Major retrofit'!$S$27,"")))&amp;IF(F56="Scenario1PBT6",'Major retrofit'!$T$27,IF(F56="Scenario2PBT6",'Major retrofit'!$U$27,IF(F56="Scenario3PBT6",'Major retrofit'!$V$27,"")))&amp;IF(F56="Scenario1PBT7",'Major retrofit'!$W$27,IF(F56="Scenario2PBT7",'Major retrofit'!$X$27,IF(F56="Scenario3PBT7",'Major retrofit'!$Y$27,"")))&amp;IF(F56="Scenario1PBT8",'Major retrofit'!$Z$27,IF(F56="Scenario2PBT8",'Major retrofit'!$AA$27,IF(F56="Scenario3PBT8",'Major retrofit'!$AB$27,"")))&amp;IF(F56="Scenario1PBT9",'Major retrofit'!$AC$27,IF(F56="Scenario2PBT9",'Major retrofit'!$AD$27,IF(F56="Scenario3PBT9",'Major retrofit'!$AE$27,"")))&amp;IF(F56="Scenario1PBT10",'Major retrofit'!$AF$27,IF(F56="Scenario2PBT10",'Major retrofit'!$AG$27,IF(F56="Scenario3PBT10",'Major retrofit'!$AH$27,"")))&amp;IF(F56="Scenario1PBT11",'Major retrofit'!$AI$27,IF(F56="Scenario2PBT11",'Major retrofit'!$AJ$27,IF(F56="Scenario3PBT11",'Major retrofit'!$AK$27,"")))&amp;IF(F56="Scenario1PBT12",'Major retrofit'!$AL$27,IF(F56="Scenario2PBT12",'Major retrofit'!$AM$27,IF(F56="Scenario3PBT12",'Major retrofit'!$AN$27,"")))&amp;IF(F56="Scenario1PBT13",'Major retrofit'!$AO$27,IF(F56="Scenario2PBT13",'Major retrofit'!$AP$27,IF(F56="Scenario3PBT13",'Major retrofit'!$AQ$27,"")))&amp;IF(F56="Scenario1PBT14",'Major retrofit'!$AR$27,IF(F56="Scenario2PBT14",'Major retrofit'!$AS$27,IF(F56="Scenario3PBT14",'Major retrofit'!$AT$27,"")))&amp;IF(F56="Scenario1PBT15",'Major retrofit'!$AU$27,IF(F56="Scenario2PBT15",'Major retrofit'!$AV$27,IF(F56="Scenario3PBT15",'Major retrofit'!$AW$27,"")))</f>
        <v/>
      </c>
      <c r="T56" s="207">
        <f t="shared" si="19"/>
        <v>0</v>
      </c>
      <c r="U56" s="206" t="str">
        <f>IF(F56="Scenario1PBT1",'Major retrofit'!$E$38,IF(F56="Scenario2PBT1",'Major retrofit'!$F$38,IF(F56="Scenario3PBT1",'Major retrofit'!$G$38,"")))&amp;IF(F56="Scenario1PBT2",'Major retrofit'!$H$38,IF(F56="Scenario2PBT2",'Major retrofit'!$I$38,IF(F56="Scenario3PBT2",'Major retrofit'!$J$38,"")))&amp;IF(F56="Scenario1PBT3",'Major retrofit'!$K$38,IF(F56="Scenario2PBT3",'Major retrofit'!$L$38,IF(F56="Scenario3PBT3",'Major retrofit'!$M$38,"")))&amp;IF(F56="Scenario1PBT4",'Major retrofit'!$N$38,IF(F56="Scenario2PBT4",'Major retrofit'!$O$38,IF(F56="Scenario3PBT4",'Major retrofit'!$P$38,"")))&amp;IF(F56="Scenario1PBT5",'Major retrofit'!$Q$38,IF(F56="Scenario2PBT5",'Major retrofit'!$R$38,IF(F56="Scenario3PBT5",'Major retrofit'!$S$38,"")))&amp;IF(F56="Scenario1PBT6",'Major retrofit'!$T$38,IF(F56="Scenario2PBT6",'Major retrofit'!$U$38,IF(F56="Scenario3PBT6",'Major retrofit'!$V$38,"")))&amp;IF(F56="Scenario1PBT7",'Major retrofit'!$W$38,IF(F56="Scenario2PBT7",'Major retrofit'!$X$38,IF(F56="Scenario3PBT7",'Major retrofit'!$Y$38,"")))&amp;IF(F56="Scenario1PBT8",'Major retrofit'!$Z$38,IF(F56="Scenario2PBT8",'Major retrofit'!$AA$38,IF(F56="Scenario3PBT8",'Major retrofit'!$AB$38,"")))&amp;IF(F56="Scenario1PBT9",'Major retrofit'!$AC$38,IF(F56="Scenario2PBT9",'Major retrofit'!$AD$38,IF(F56="Scenario3PBT9",'Major retrofit'!$AE$38,"")))&amp;IF(F56="Scenario1PBT10",'Major retrofit'!$AF$38,IF(F56="Scenario2PBT10",'Major retrofit'!$AG$38,IF(F56="Scenario3PBT10",'Major retrofit'!$AH$38,"")))&amp;IF(F56="Scenario1PBT11",'Major retrofit'!$AI$38,IF(F56="Scenario2PBT11",'Major retrofit'!$AJ$38,IF(F56="Scenario3PBT11",'Major retrofit'!$AK$38,"")))&amp;IF(F56="Scenario1PBT12",'Major retrofit'!$AL$38,IF(F56="Scenario2PBT12",'Major retrofit'!$AM$38,IF(F56="Scenario3PBT12",'Major retrofit'!$AN$38,"")))&amp;IF(F56="Scenario1PBT13",'Major retrofit'!$AO$38,IF(F56="Scenario2PBT13",'Major retrofit'!$AP$38,IF(F56="Scenario3PBT13",'Major retrofit'!$AQ$38,"")))&amp;IF(F56="Scenario1PBT14",'Major retrofit'!$AR$38,IF(F56="Scenario2PBT14",'Major retrofit'!$AS$38,IF(F56="Scenario3PBT14",'Major retrofit'!$AT$38,"")))&amp;IF(F56="Scenario1PBT15",'Major retrofit'!$AU$38,IF(F56="Scenario2PBT15",'Major retrofit'!$AV$38,IF(F56="Scenario3PBT15",'Major retrofit'!$AW$38,"")))</f>
        <v/>
      </c>
      <c r="V56" s="117">
        <f t="shared" si="20"/>
        <v>0</v>
      </c>
      <c r="W56" s="117" t="str">
        <f>IF(F56="Scenario1PBT1",'Major retrofit'!$E$40,IF(F56="Scenario2PBT1",'Major retrofit'!$F$40,IF(F56="Scenario3PBT1",'Major retrofit'!$G$40,"")))&amp;IF(F56="Scenario1PBT2",'Major retrofit'!$H$40,IF(F56="Scenario2PBT2",'Major retrofit'!$I$40,IF(F56="Scenario3PBT2",'Major retrofit'!$J$40,"")))&amp;IF(F56="Scenario1PBT3",'Major retrofit'!$K$40,IF(F56="Scenario2PBT3",'Major retrofit'!$L$40,IF(F56="Scenario3PBT3",'Major retrofit'!$M$40,"")))&amp;IF(F56="Scenario1PBT4",'Major retrofit'!$N$40,IF(F56="Scenario2PBT4",'Major retrofit'!$O$40,IF(F56="Scenario3PBT4",'Major retrofit'!$P$40,"")))&amp;IF(F56="Scenario1PBT5",'Major retrofit'!$Q$40,IF(F56="Scenario2PBT5",'Major retrofit'!$R$40,IF(F56="Scenario3PBT5",'Major retrofit'!$S$40,"")))&amp;IF(F56="Scenario1PBT6",'Major retrofit'!$T$40,IF(F56="Scenario2PBT6",'Major retrofit'!$U$40,IF(F56="Scenario3PBT6",'Major retrofit'!$V$40,"")))&amp;IF(F56="Scenario1PBT7",'Major retrofit'!$W$40,IF(F56="Scenario2PBT7",'Major retrofit'!$X$40,IF(F56="Scenario3PBT7",'Major retrofit'!$Y$40,"")))&amp;IF(F56="Scenario1PBT8",'Major retrofit'!$Z$40,IF(F56="Scenario2PBT8",'Major retrofit'!$AA$40,IF(F56="Scenario3PBT8",'Major retrofit'!$AB$40,"")))&amp;IF(F56="Scenario1PBT9",'Major retrofit'!$AC$40,IF(F56="Scenario2PBT9",'Major retrofit'!$AD$40,IF(F56="Scenario3PBT9",'Major retrofit'!$AE$40,"")))&amp;IF(F56="Scenario1PBT10",'Major retrofit'!$AF$40,IF(F56="Scenario2PBT10",'Major retrofit'!$AG$40,IF(F56="Scenario3PBT10",'Major retrofit'!$AH$40,"")))&amp;IF(F56="Scenario1PBT11",'Major retrofit'!$AI$40,IF(F56="Scenario2PBT11",'Major retrofit'!$AJ$40,IF(F56="Scenario3PBT11",'Major retrofit'!$AK$40,"")))&amp;IF(F56="Scenario1PBT12",'Major retrofit'!$AL$40,IF(F56="Scenario2PBT12",'Major retrofit'!$AM$40,IF(F56="Scenario3PBT12",'Major retrofit'!$AN$40,"")))&amp;IF(F56="Scenario1PBT13",'Major retrofit'!$AO$40,IF(F56="Scenario2PBT13",'Major retrofit'!$AP$40,IF(F56="Scenario3PBT13",'Major retrofit'!$AQ$40,"")))&amp;IF(F56="Scenario1PBT14",'Major retrofit'!$AR$40,IF(F56="Scenario2PBT14",'Major retrofit'!$AS$40,IF(F56="Scenario3PBT14",'Major retrofit'!$AT$40,"")))&amp;IF(F56="Scenario1PBT15",'Major retrofit'!$AU$40,IF(F56="Scenario2PBT15",'Major retrofit'!$AV$40,IF(F56="Scenario3PBT15",'Major retrofit'!$AW$40,"")))</f>
        <v/>
      </c>
      <c r="X56" s="117">
        <f t="shared" si="21"/>
        <v>0</v>
      </c>
      <c r="Y56" s="117" t="str">
        <f>IF(F56="Scenario1PBT1",'Major retrofit'!$E$42,IF(F56="Scenario2PBT1",'Major retrofit'!$F$42,IF(F56="Scenario3PBT1",'Major retrofit'!$G$42,"")))&amp;IF(F56="Scenario1PBT2",'Major retrofit'!$H$42,IF(F56="Scenario2PBT2",'Major retrofit'!$I$42,IF(F56="Scenario3PBT2",'Major retrofit'!$J$42,"")))&amp;IF(F56="Scenario1PBT3",'Major retrofit'!$K$42,IF(F56="Scenario2PBT3",'Major retrofit'!$L$42,IF(F56="Scenario3PBT3",'Major retrofit'!$M$42,"")))&amp;IF(F56="Scenario1PBT4",'Major retrofit'!$N$42,IF(F56="Scenario2PBT4",'Major retrofit'!$O$42,IF(F56="Scenario3PBT4",'Major retrofit'!$P$42,"")))&amp;IF(F56="Scenario1PBT5",'Major retrofit'!$Q$42,IF(F56="Scenario2PBT5",'Major retrofit'!$R$42,IF(F56="Scenario3PBT5",'Major retrofit'!$S$42,"")))&amp;IF(F56="Scenario1PBT6",'Major retrofit'!$T$42,IF(F56="Scenario2PBT6",'Major retrofit'!$U$42,IF(F56="Scenario3PBT6",'Major retrofit'!$V$42,"")))&amp;IF(F56="Scenario1PBT7",'Major retrofit'!$W$42,IF(F56="Scenario2PBT7",'Major retrofit'!$X$42,IF(F56="Scenario3PBT7",'Major retrofit'!$Y$42,"")))&amp;IF(F56="Scenario1PBT8",'Major retrofit'!$Z$42,IF(F56="Scenario2PBT8",'Major retrofit'!$AA$42,IF(F56="Scenario3PBT8",'Major retrofit'!$AB$42,"")))&amp;IF(F56="Scenario1PBT9",'Major retrofit'!$AC$42,IF(F56="Scenario2PBT9",'Major retrofit'!$AD$42,IF(F56="Scenario3PBT9",'Major retrofit'!$AE$42,"")))&amp;IF(F56="Scenario1PBT10",'Major retrofit'!$AF$42,IF(F56="Scenario2PBT10",'Major retrofit'!$AG$42,IF(F56="Scenario3PBT10",'Major retrofit'!$AH$42,"")))&amp;IF(F56="Scenario1PBT11",'Major retrofit'!$AI$42,IF(F56="Scenario2PBT11",'Major retrofit'!$AJ$42,IF(F56="Scenario3PBT11",'Major retrofit'!$AK$42,"")))&amp;IF(F56="Scenario1PBT12",'Major retrofit'!$AL$42,IF(F56="Scenario2PBT12",'Major retrofit'!$AM$42,IF(F56="Scenario3PBT12",'Major retrofit'!$AN$42,"")))&amp;IF(F56="Scenario1PBT13",'Major retrofit'!$AO$42,IF(F56="Scenario2PBT13",'Major retrofit'!$AP$42,IF(F56="Scenario3PBT13",'Major retrofit'!$AQ$42,"")))&amp;IF(F56="Scenario1PBT14",'Major retrofit'!$AR$42,IF(F56="Scenario2PBT14",'Major retrofit'!$AS$42,IF(F56="Scenario3PBT14",'Major retrofit'!$AT$42,"")))&amp;IF(F56="Scenario1PBT15",'Major retrofit'!$AU$42,IF(F56="Scenario2PBT15",'Major retrofit'!$AV$42,IF(F56="Scenario3PBT15",'Major retrofit'!$AW$42,"")))</f>
        <v/>
      </c>
      <c r="Z56" s="117">
        <f t="shared" si="22"/>
        <v>0</v>
      </c>
      <c r="AA56" s="178" t="str">
        <f>IF(F56="Scenario1PBT1",'Major retrofit'!$E$101,IF(F56="Scenario2PBT1",'Major retrofit'!$F$101,IF(F56="Scenario3PBT1",'Major retrofit'!$G$101,"")))&amp;IF(F56="Scenario1PBT2",'Major retrofit'!$H$101,IF(F56="Scenario2PBT2",'Major retrofit'!$I$101,IF(F56="Scenario3PBT2",'Major retrofit'!$J$101,"")))&amp;IF(F56="Scenario1PBT3",'Major retrofit'!$K$101,IF(F56="Scenario2PBT3",'Major retrofit'!$L$101,IF(F56="Scenario3PBT3",'Major retrofit'!$M$101,"")))&amp;IF(F56="Scenario1PBT4",'Major retrofit'!$N$101,IF(F56="Scenario2PBT4",'Major retrofit'!$O$101,IF(F56="Scenario3PBT4",'Major retrofit'!$P$101,"")))&amp;IF(F56="Scenario1PBT5",'Major retrofit'!$Q$101,IF(F56="Scenario2PBT5",'Major retrofit'!$R$101,IF(F56="Scenario3PBT5",'Major retrofit'!$S$101,"")))&amp;IF(F56="Scenario1PBT6",'Major retrofit'!$T$101,IF(F56="Scenario2PBT6",'Major retrofit'!$U$101,IF(F56="Scenario3PBT6",'Major retrofit'!$V$101,"")))&amp;IF(F56="Scenario1PBT7",'Major retrofit'!$W$101,IF(F56="Scenario2PBT7",'Major retrofit'!$X$101,IF(F56="Scenario3PBT7",'Major retrofit'!$Y$101,"")))&amp;IF(F56="Scenario1PBT8",'Major retrofit'!$Z$101,IF(F56="Scenario2PBT8",'Major retrofit'!$AA$101,IF(F56="Scenario3PBT8",'Major retrofit'!$AB$101,"")))&amp;IF(F56="Scenario1PBT9",'Major retrofit'!$AC$101,IF(F56="Scenario2PBT9",'Major retrofit'!$AD$101,IF(F56="Scenario3PBT9",'Major retrofit'!$AE$101,"")))&amp;IF(F56="Scenario1PBT10",'Major retrofit'!$AF$101,IF(F56="Scenario2PBT10",'Major retrofit'!$AG$101,IF(F56="Scenario3PBT10",'Major retrofit'!$AH$101,"")))&amp;IF(F56="Scenario1PBT11",'Major retrofit'!$AI$101,IF(F56="Scenario2PBT11",'Major retrofit'!$AJ$101,IF(F56="Scenario3PBT11",'Major retrofit'!$AK$101,"")))&amp;IF(F56="Scenario1PBT12",'Major retrofit'!$AL$101,IF(F56="Scenario2PBT12",'Major retrofit'!$AM$101,IF(F56="Scenario3PBT12",'Major retrofit'!$AN$101,"")))&amp;IF(F56="Scenario1PBT13",'Major retrofit'!$AO$101,IF(F56="Scenario2PBT13",'Major retrofit'!$AP$101,IF(F56="Scenario3PBT13",'Major retrofit'!$AQ$101,"")))&amp;IF(F56="Scenario1PBT14",'Major retrofit'!$AR$101,IF(F56="Scenario2PBT14",'Major retrofit'!$AS$101,IF(F56="Scenario3PBT14",'Major retrofit'!$AT$101,"")))&amp;IF(F56="Scenario1PBT15",'Major retrofit'!$AU$101,IF(F56="Scenario2PBT15",'Major retrofit'!$AV$101,IF(F56="Scenario3PBT15",'Major retrofit'!$AW$101,"")))</f>
        <v/>
      </c>
      <c r="AB56" s="179">
        <f t="shared" si="23"/>
        <v>0</v>
      </c>
      <c r="AC56" s="363" t="str">
        <f t="shared" si="24"/>
        <v/>
      </c>
      <c r="AD56" s="353">
        <f>IF(AC56="",IFERROR('Projection_Base-case'!G57-G56,0),0)</f>
        <v>0</v>
      </c>
      <c r="AE56" s="350">
        <f t="shared" si="25"/>
        <v>0</v>
      </c>
      <c r="AF56" s="361">
        <f>IFERROR(100*AD56/'Projection_Base-case'!G57,0)</f>
        <v>0</v>
      </c>
      <c r="AG56" s="352">
        <f>IF(AC56="",IFERROR('Projection_Base-case'!I57-I56,0),0)</f>
        <v>0</v>
      </c>
      <c r="AH56" s="353">
        <f t="shared" si="26"/>
        <v>0</v>
      </c>
      <c r="AI56" s="361">
        <f>IFERROR(100*AG56/'Projection_Base-case'!I57,0)</f>
        <v>0</v>
      </c>
      <c r="AJ56" s="352">
        <f>IF(AC56="",IFERROR('Projection_Base-case'!K57-K56,0),0)</f>
        <v>0</v>
      </c>
      <c r="AK56" s="353">
        <f t="shared" si="27"/>
        <v>0</v>
      </c>
      <c r="AL56" s="361">
        <f>IFERROR(100*AJ56/'Projection_Base-case'!K57,0)</f>
        <v>0</v>
      </c>
      <c r="AM56" s="352">
        <f>-IF(AC56="",IFERROR('Projection_Base-case'!M57-M56,0),0)</f>
        <v>0</v>
      </c>
      <c r="AN56" s="353">
        <f t="shared" si="28"/>
        <v>0</v>
      </c>
      <c r="AO56" s="354">
        <f>IFERROR(IF('Projection_Base-case'!N57&gt;0,100*AN56/'Projection_Base-case'!N57,100*AN56/N56),0)</f>
        <v>0</v>
      </c>
      <c r="AP56" s="355">
        <f>IF(AC56="",IFERROR('Projection_Base-case'!O57-O56,0),0)</f>
        <v>0</v>
      </c>
      <c r="AQ56" s="356">
        <f t="shared" si="29"/>
        <v>0</v>
      </c>
      <c r="AR56" s="356">
        <f>IFERROR(100*AP56/'Projection_Base-case'!O57,0)</f>
        <v>0</v>
      </c>
      <c r="AS56" s="355">
        <f>IF(AC56="",IFERROR('Projection_Base-case'!Q57-Q56,0),0)</f>
        <v>0</v>
      </c>
      <c r="AT56" s="356">
        <f t="shared" si="30"/>
        <v>0</v>
      </c>
      <c r="AU56" s="356">
        <f>IFERROR(100*AS56/'Projection_Base-case'!Q57,0)</f>
        <v>0</v>
      </c>
      <c r="AV56" s="355">
        <f>IF(AC56="",IFERROR('Projection_Base-case'!S57-S56,0),0)</f>
        <v>0</v>
      </c>
      <c r="AW56" s="356">
        <f t="shared" si="31"/>
        <v>0</v>
      </c>
      <c r="AX56" s="357">
        <f>IFERROR(100*AV56/'Projection_Base-case'!S57,0)</f>
        <v>0</v>
      </c>
      <c r="AY56" s="358">
        <f>IF(AC56="",IFERROR('Projection_Base-case'!U57-U56,0),0)</f>
        <v>0</v>
      </c>
      <c r="AZ56" s="359">
        <f t="shared" si="32"/>
        <v>0</v>
      </c>
      <c r="BA56" s="359">
        <f>IFERROR(100*AY56/'Projection_Base-case'!U57,0)</f>
        <v>0</v>
      </c>
      <c r="BB56" s="358">
        <f>IF(AC56="",IFERROR('Projection_Base-case'!W57-W56,0),0)</f>
        <v>0</v>
      </c>
      <c r="BC56" s="359">
        <f t="shared" si="33"/>
        <v>0</v>
      </c>
      <c r="BD56" s="359">
        <f>IFERROR(100*BB56/'Projection_Base-case'!W57,0)</f>
        <v>0</v>
      </c>
      <c r="BE56" s="358">
        <f>IF(AC56="",IFERROR('Projection_Base-case'!Y57-Y56,0),0)</f>
        <v>0</v>
      </c>
      <c r="BF56" s="359">
        <f t="shared" si="34"/>
        <v>0</v>
      </c>
      <c r="BG56" s="359">
        <f>IFERROR(100*BE56/'Projection_Base-case'!Y57,0)</f>
        <v>0</v>
      </c>
      <c r="BH56" s="359">
        <f t="shared" si="35"/>
        <v>0</v>
      </c>
      <c r="BI56" s="360">
        <f t="shared" si="36"/>
        <v>0</v>
      </c>
    </row>
    <row r="57" spans="1:61">
      <c r="A57" s="205">
        <v>53</v>
      </c>
      <c r="B57" s="347">
        <f>IF('Projection_Base-case'!B58&lt;&gt;"",'Projection_Base-case'!B58,0)</f>
        <v>0</v>
      </c>
      <c r="C57" s="347">
        <f>IF('Projection_Base-case'!C58&lt;&gt;"",'Projection_Base-case'!C58,0)</f>
        <v>0</v>
      </c>
      <c r="D57" s="365">
        <f>IF('Projection_Base-case'!D58&lt;&gt;"",'Projection_Base-case'!D58,0)</f>
        <v>0</v>
      </c>
      <c r="E57" s="322"/>
      <c r="F57" s="367" t="str">
        <f t="shared" si="12"/>
        <v>0</v>
      </c>
      <c r="G57" s="177" t="str">
        <f>IF(F57="Scenario1PBT1",'Major retrofit'!$E$6,IF(F57="Scenario2PBT1",'Major retrofit'!$F$6,IF(F57="Scenario3PBT1",'Major retrofit'!$G$6,"")))&amp;IF(F57="Scenario1PBT2",'Major retrofit'!$H$6,IF(F57="Scenario2PBT2",'Major retrofit'!$I$6,IF(F57="Scenario3PBT2",'Major retrofit'!$J$6,"")))&amp;IF(F57="Scenario1PBT3",'Major retrofit'!$K$6,IF(F57="Scenario2PBT3",'Major retrofit'!$L$6,IF(F57="Scenario3PBT3",'Major retrofit'!$M$6,"")))&amp;IF(F57="Scenario1PBT4",'Major retrofit'!$N$6,IF(F57="Scenario2PBT4",'Major retrofit'!$O$6,IF(F57="Scenario3PBT4",'Major retrofit'!$P$6,"")))&amp;IF(F57="Scenario1PBT5",'Major retrofit'!$Q$6,IF(F57="Scenario2PBT5",'Major retrofit'!$R$6,IF(F57="Scenario3PBT5",'Major retrofit'!$S$6,"")))&amp;IF(F57="Scenario1PBT6",'Major retrofit'!$T$6,IF(F57="Scenario2PBT6",'Major retrofit'!$U$6,IF(F57="Scenario3PBT6",'Major retrofit'!$V$6,"")))&amp;IF(F57="Scenario1PBT7",'Major retrofit'!$W$6,IF(F57="Scenario2PBT7",'Major retrofit'!$X$6,IF(F57="Scenario3PBT7",'Major retrofit'!$Y$6,"")))&amp;IF(F57="Scenario1PBT8",'Major retrofit'!$Z$6,IF(F57="Scenario2PBT8",'Major retrofit'!$AA$6,IF(F57="Scenario3PBT8",'Major retrofit'!$AB$6,"")))&amp;IF(F57="Scenario1PBT9",'Major retrofit'!$AC$6,IF(F57="Scenario2PBT9",'Major retrofit'!$AD$6,IF(F57="Scenario3PBT9",'Major retrofit'!$AE$6,"")))&amp;IF(F57="Scenario1PBT10",'Major retrofit'!$AF$6,IF(F57="Scenario2PBT10",'Major retrofit'!$AG$6,IF(F57="Scenario3PBT10",'Major retrofit'!$AH$6,"")))&amp;IF(F57="Scenario1PBT11",'Major retrofit'!$AI$6,IF(F57="Scenario2PBT11",'Major retrofit'!$AJ$6,IF(F57="Scenario3PBT11",'Major retrofit'!$AK$6,"")))&amp;IF(F57="Scenario1PBT12",'Major retrofit'!$AL$6,IF(F57="Scenario2PBT12",'Major retrofit'!$AM$6,IF(F57="Scenario3PBT12",'Major retrofit'!$AN$6,"")))&amp;IF(F57="Scenario1PBT13",'Major retrofit'!$AO$6,IF(F57="Scenario2PBT13",'Major retrofit'!$AP$6,IF(F57="Scenario3PBT13",'Major retrofit'!$AQ$6,"")))&amp;IF(F57="Scenario1PBT14",'Major retrofit'!$AR$6,IF(F57="Scenario2PBT14",'Major retrofit'!$AS$6,IF(F57="Scenario3PBT14",'Major retrofit'!$AT$6,"")))&amp;IF(F57="Scenario1PBT15",'Major retrofit'!$AU$6,IF(F57="Scenario2PBT15",'Major retrofit'!$AV$6,IF(F57="Scenario3PBT15",'Major retrofit'!$AW$6,"")))</f>
        <v/>
      </c>
      <c r="H57" s="117">
        <f t="shared" si="13"/>
        <v>0</v>
      </c>
      <c r="I57" s="178" t="str">
        <f>IF(F57="Scenario1PBT1",'Major retrofit'!$E$16,IF(F57="Scenario2PBT1",'Major retrofit'!$F$16,IF(F57="Scenario3PBT1",'Major retrofit'!$G$16,"")))&amp;IF(F57="Scenario1PBT2",'Major retrofit'!$H$16,IF(F57="Scenario2PBT2",'Major retrofit'!$I$16,IF(F57="Scenario3PBT2",'Major retrofit'!$J$16,"")))&amp;IF(F57="Scenario1PBT3",'Major retrofit'!$K$16,IF(F57="Scenario2PBT3",'Major retrofit'!$L$16,IF(F57="Scenario3PBT3",'Major retrofit'!$M$16,"")))&amp;IF(F57="Scenario1PBT4",'Major retrofit'!$N$16,IF(F57="Scenario2PBT4",'Major retrofit'!$O$16,IF(F57="Scenario3PBT4",'Major retrofit'!$P$16,"")))&amp;IF(F57="Scenario1PBT5",'Major retrofit'!$Q$16,IF(F57="Scenario2PBT5",'Major retrofit'!$R$16,IF(F57="Scenario3PBT5",'Major retrofit'!$S$16,"")))&amp;IF(F57="Scenario1PBT6",'Major retrofit'!$T$16,IF(F57="Scenario2PBT6",'Major retrofit'!$U$16,IF(F57="Scenario3PBT6",'Major retrofit'!$V$16,"")))&amp;IF(F57="Scenario1PBT7",'Major retrofit'!$W$16,IF(F57="Scenario2PBT7",'Major retrofit'!$X$16,IF(F57="Scenario3PBT7",'Major retrofit'!$Y$16,"")))&amp;IF(F57="Scenario1PBT8",'Major retrofit'!$Z$16,IF(F57="Scenario2PBT8",'Major retrofit'!$AA$16,IF(F57="Scenario3PBT8",'Major retrofit'!$AB$16,"")))&amp;IF(F57="Scenario1PBT9",'Major retrofit'!$AC$16,IF(F57="Scenario2PBT9",'Major retrofit'!$AD$16,IF(F57="Scenario3PBT9",'Major retrofit'!$AE$16,"")))&amp;IF(F57="Scenario1PBT10",'Major retrofit'!$AF$16,IF(F57="Scenario2PBT10",'Major retrofit'!$AG$16,IF(F57="Scenario3PBT10",'Major retrofit'!$AH$16,"")))&amp;IF(F57="Scenario1PBT11",'Major retrofit'!$AI$16,IF(F57="Scenario2PBT11",'Major retrofit'!$AJ$16,IF(F57="Scenario3PBT11",'Major retrofit'!$AK$16,"")))&amp;IF(F57="Scenario1PBT12",'Major retrofit'!$AL$16,IF(F57="Scenario2PBT12",'Major retrofit'!$AM$16,IF(F57="Scenario3PBT12",'Major retrofit'!$AN$16,"")))&amp;IF(F57="Scenario1PBT13",'Major retrofit'!$AO$16,IF(F57="Scenario2PBT13",'Major retrofit'!$AP$16,IF(F57="Scenario3PBT13",'Major retrofit'!$AQ$16,"")))&amp;IF(F57="Scenario1PBT14",'Major retrofit'!$AR$16,IF(F57="Scenario2PBT14",'Major retrofit'!$AS$16,IF(F57="Scenario3PBT14",'Major retrofit'!$AT$16,"")))&amp;IF(F57="Scenario1PBT15",'Major retrofit'!$AU$16,IF(F57="Scenario2PBT15",'Major retrofit'!$AV$16,IF(F57="Scenario3PBT15",'Major retrofit'!$AW$16,"")))</f>
        <v/>
      </c>
      <c r="J57" s="117">
        <f t="shared" si="14"/>
        <v>0</v>
      </c>
      <c r="K57" s="117" t="str">
        <f>IF(F57="Scenario1PBT1",'Major retrofit'!$E$18,IF(F57="Scenario2PBT1",'Major retrofit'!$F$18,IF(F57="Scenario3PBT1",'Major retrofit'!$G$18,"")))&amp;IF(F57="Scenario1PBT2",'Major retrofit'!$H$18,IF(F57="Scenario2PBT2",'Major retrofit'!$I$18,IF(F57="Scenario3PBT2",'Major retrofit'!$J$18,"")))&amp;IF(F57="Scenario1PBT3",'Major retrofit'!$K$18,IF(F57="Scenario2PBT3",'Major retrofit'!$L$18,IF(F57="Scenario3PBT3",'Major retrofit'!$M$18,"")))&amp;IF(F57="Scenario1PBT4",'Major retrofit'!$N$18,IF(F57="Scenario2PBT4",'Major retrofit'!$O$18,IF(F57="Scenario3PBT4",'Major retrofit'!$P$18,"")))&amp;IF(F57="Scenario1PBT5",'Major retrofit'!$Q$18,IF(F57="Scenario2PBT5",'Major retrofit'!$R$18,IF(F57="Scenario3PBT5",'Major retrofit'!$S$18,"")))&amp;IF(F57="Scenario1PBT6",'Major retrofit'!$T$18,IF(F57="Scenario2PBT6",'Major retrofit'!$U$18,IF(F57="Scenario3PBT6",'Major retrofit'!$V$18,"")))&amp;IF(F57="Scenario1PBT7",'Major retrofit'!$W$18,IF(F57="Scenario2PBT7",'Major retrofit'!$X$18,IF(F57="Scenario3PBT7",'Major retrofit'!$Y$18,"")))&amp;IF(F57="Scenario1PBT8",'Major retrofit'!$Z$18,IF(F57="Scenario2PBT8",'Major retrofit'!$AA$18,IF(F57="Scenario3PBT8",'Major retrofit'!$AB$18,"")))&amp;IF(F57="Scenario1PBT9",'Major retrofit'!$AC$18,IF(F57="Scenario2PBT9",'Major retrofit'!$AD$18,IF(F57="Scenario3PBT9",'Major retrofit'!$AE$18,"")))&amp;IF(F57="Scenario1PBT10",'Major retrofit'!$AF$18,IF(F57="Scenario2PBT10",'Major retrofit'!$AG$18,IF(F57="Scenario3PBT10",'Major retrofit'!$AH$18,"")))&amp;IF(F57="Scenario1PBT11",'Major retrofit'!$AI$18,IF(F57="Scenario2PBT11",'Major retrofit'!$AJ$18,IF(F57="Scenario3PBT11",'Major retrofit'!$AK$18,"")))&amp;IF(F57="Scenario1PBT12",'Major retrofit'!$AL$18,IF(F57="Scenario2PBT12",'Major retrofit'!$AM$18,IF(F57="Scenario3PBT12",'Major retrofit'!$AN$18,"")))&amp;IF(F57="Scenario1PBT13",'Major retrofit'!$AO$18,IF(F57="Scenario2PBT13",'Major retrofit'!$AP$18,IF(F57="Scenario3PBT13",'Major retrofit'!$AQ$18,"")))&amp;IF(F57="Scenario1PBT14",'Major retrofit'!$AR$18,IF(F57="Scenario2PBT14",'Major retrofit'!$AS$18,IF(F57="Scenario3PBT14",'Major retrofit'!$AT$18,"")))&amp;IF(F57="Scenario1PBT15",'Major retrofit'!$AU$18,IF(F57="Scenario2PBT15",'Major retrofit'!$AV$18,IF(F57="Scenario3PBT15",'Major retrofit'!$AW$18,"")))</f>
        <v/>
      </c>
      <c r="L57" s="117">
        <f t="shared" si="15"/>
        <v>0</v>
      </c>
      <c r="M57" s="117" t="str">
        <f>IF(F57="Scenario1PBT1",'Major retrofit'!$E$20,IF(F57="Scenario2PBT1",'Major retrofit'!$F$20,IF(F57="Scenario3PBT1",'Major retrofit'!$G$20,"")))&amp;IF(F57="Scenario1PBT2",'Major retrofit'!$H$20,IF(F57="Scenario2PBT2",'Major retrofit'!$I$20,IF(F57="Scenario3PBT2",'Major retrofit'!$J$20,"")))&amp;IF(F57="Scenario1PBT3",'Major retrofit'!$K$20,IF(F57="Scenario2PBT3",'Major retrofit'!$L$20,IF(F57="Scenario3PBT3",'Major retrofit'!$M$20,"")))&amp;IF(F57="Scenario1PBT4",'Major retrofit'!$N$20,IF(F57="Scenario2PBT4",'Major retrofit'!$O$20,IF(F57="Scenario3PBT4",'Major retrofit'!$P$20,"")))&amp;IF(F57="Scenario1PBT5",'Major retrofit'!$Q$20,IF(F57="Scenario2PBT5",'Major retrofit'!$R$20,IF(F57="Scenario3PBT5",'Major retrofit'!$S$20,"")))&amp;IF(F57="Scenario1PBT6",'Major retrofit'!$T$20,IF(F57="Scenario2PBT6",'Major retrofit'!$U$20,IF(F57="Scenario3PBT6",'Major retrofit'!$V$20,"")))&amp;IF(F57="Scenario1PBT7",'Major retrofit'!$W$20,IF(F57="Scenario2PBT7",'Major retrofit'!$X$20,IF(F57="Scenario3PBT7",'Major retrofit'!$Y$20,"")))&amp;IF(F57="Scenario1PBT8",'Major retrofit'!$Z$20,IF(F57="Scenario2PBT8",'Major retrofit'!$AA$20,IF(F57="Scenario3PBT8",'Major retrofit'!$AB$20,"")))&amp;IF(F57="Scenario1PBT9",'Major retrofit'!$AC$20,IF(F57="Scenario2PBT9",'Major retrofit'!$AD$20,IF(F57="Scenario3PBT9",'Major retrofit'!$AE$20,"")))&amp;IF(F57="Scenario1PBT10",'Major retrofit'!$AF$20,IF(F57="Scenario2PBT10",'Major retrofit'!$AG$20,IF(F57="Scenario3PBT10",'Major retrofit'!$AH$20,"")))&amp;IF(F57="Scenario1PBT11",'Major retrofit'!$AI$20,IF(F57="Scenario2PBT11",'Major retrofit'!$AJ$20,IF(F57="Scenario3PBT11",'Major retrofit'!$AK$20,"")))&amp;IF(F57="Scenario1PBT12",'Major retrofit'!$AL$20,IF(F57="Scenario2PBT12",'Major retrofit'!$AM$20,IF(F57="Scenario3PBT12",'Major retrofit'!$AN$20,"")))&amp;IF(F57="Scenario1PBT13",'Major retrofit'!$AO$20,IF(F57="Scenario2PBT13",'Major retrofit'!$AP$20,IF(F57="Scenario3PBT13",'Major retrofit'!$AQ$20,"")))&amp;IF(F57="Scenario1PBT14",'Major retrofit'!$AR$20,IF(F57="Scenario2PBT14",'Major retrofit'!$AS$20,IF(F57="Scenario3PBT14",'Major retrofit'!$AT$20,"")))&amp;IF(F57="Scenario1PBT15",'Major retrofit'!$AU$20,IF(F57="Scenario2PBT15",'Major retrofit'!$AV$20,IF(F57="Scenario3PBT15",'Major retrofit'!$AW$20,"")))</f>
        <v/>
      </c>
      <c r="N57" s="118">
        <f t="shared" si="16"/>
        <v>0</v>
      </c>
      <c r="O57" s="206" t="str">
        <f>IF(F57="Scenario1PBT1",'Major retrofit'!$E$23,IF(F57="Scenario2PBT1",'Major retrofit'!$F$23,IF(F57="Scenario3PBT1",'Major retrofit'!$G$23,"")))&amp;IF(F57="Scenario1PBT2",'Major retrofit'!$H$23,IF(F57="Scenario2PBT2",'Major retrofit'!$I$23,IF(F57="Scenario3PBT2",'Major retrofit'!$J$23,"")))&amp;IF(F57="Scenario1PBT3",'Major retrofit'!$K$23,IF(F57="Scenario2PBT3",'Major retrofit'!$L$23,IF(F57="Scenario3PBT3",'Major retrofit'!$M$23,"")))&amp;IF(F57="Scenario1PBT4",'Major retrofit'!$N$23,IF(F57="Scenario2PBT4",'Major retrofit'!$O$23,IF(F57="Scenario3PBT4",'Major retrofit'!$P$23,"")))&amp;IF(F57="Scenario1PBT5",'Major retrofit'!$Q$23,IF(F57="Scenario2PBT5",'Major retrofit'!$R$23,IF(F57="Scenario3PBT5",'Major retrofit'!$S$23,"")))&amp;IF(F57="Scenario1PBT6",'Major retrofit'!$T$23,IF(F57="Scenario2PBT6",'Major retrofit'!$U$23,IF(F57="Scenario3PBT6",'Major retrofit'!$V$23,"")))&amp;IF(F57="Scenario1PBT7",'Major retrofit'!$W$23,IF(F57="Scenario2PBT7",'Major retrofit'!$X$23,IF(F57="Scenario3PBT7",'Major retrofit'!$Y$23,"")))&amp;IF(F57="Scenario1PBT8",'Major retrofit'!$Z$23,IF(F57="Scenario2PBT8",'Major retrofit'!$AA$23,IF(F57="Scenario3PBT8",'Major retrofit'!$AB$23,"")))&amp;IF(F57="Scenario1PBT9",'Major retrofit'!$AC$23,IF(F57="Scenario2PBT9",'Major retrofit'!$AD$23,IF(F57="Scenario3PBT9",'Major retrofit'!$AE$23,"")))&amp;IF(F57="Scenario1PBT10",'Major retrofit'!$AF$23,IF(F57="Scenario2PBT10",'Major retrofit'!$AG$23,IF(F57="Scenario3PBT10",'Major retrofit'!$AH$23,"")))&amp;IF(F57="Scenario1PBT11",'Major retrofit'!$AI$23,IF(F57="Scenario2PBT11",'Major retrofit'!$AJ$23,IF(F57="Scenario3PBT11",'Major retrofit'!$AK$23,"")))&amp;IF(F57="Scenario1PBT12",'Major retrofit'!$AL$23,IF(F57="Scenario2PBT12",'Major retrofit'!$AM$23,IF(F57="Scenario3PBT12",'Major retrofit'!$AN$23,"")))&amp;IF(F57="Scenario1PBT13",'Major retrofit'!$AO$23,IF(F57="Scenario2PBT13",'Major retrofit'!$AP$23,IF(F57="Scenario3PBT13",'Major retrofit'!$AQ$23,"")))&amp;IF(F57="Scenario1PBT14",'Major retrofit'!$AR$23,IF(F57="Scenario2PBT14",'Major retrofit'!$AS$23,IF(F57="Scenario3PBT14",'Major retrofit'!$AT$23,"")))&amp;IF(F57="Scenario1PBT15",'Major retrofit'!$AU$23,IF(F57="Scenario2PBT15",'Major retrofit'!$AV$23,IF(F57="Scenario3PBT15",'Major retrofit'!$AW$23,"")))</f>
        <v/>
      </c>
      <c r="P57" s="117">
        <f t="shared" si="17"/>
        <v>0</v>
      </c>
      <c r="Q57" s="117" t="str">
        <f>IF(F57="Scenario1PBT1",'Major retrofit'!$E$25,IF(F57="Scenario2PBT1",'Major retrofit'!$F$25,IF(F57="Scenario3PBT1",'Major retrofit'!$G$25,"")))&amp;IF(F57="Scenario1PBT2",'Major retrofit'!$H$25,IF(F57="Scenario2PBT2",'Major retrofit'!$I$25,IF(F57="Scenario3PBT2",'Major retrofit'!$J$25,"")))&amp;IF(F57="Scenario1PBT3",'Major retrofit'!$K$25,IF(F57="Scenario2PBT3",'Major retrofit'!$L$25,IF(F57="Scenario3PBT3",'Major retrofit'!$M$25,"")))&amp;IF(F57="Scenario1PBT4",'Major retrofit'!$N$25,IF(F57="Scenario2PBT4",'Major retrofit'!$O$25,IF(F57="Scenario3PBT4",'Major retrofit'!$P$25,"")))&amp;IF(F57="Scenario1PBT5",'Major retrofit'!$Q$25,IF(F57="Scenario2PBT5",'Major retrofit'!$R$25,IF(F57="Scenario3PBT5",'Major retrofit'!$S$25,"")))&amp;IF(F57="Scenario1PBT6",'Major retrofit'!$T$25,IF(F57="Scenario2PBT6",'Major retrofit'!$U$25,IF(F57="Scenario3PBT6",'Major retrofit'!$V$25,"")))&amp;IF(F57="Scenario1PBT7",'Major retrofit'!$W$25,IF(F57="Scenario2PBT7",'Major retrofit'!$X$25,IF(F57="Scenario3PBT7",'Major retrofit'!$Y$25,"")))&amp;IF(F57="Scenario1PBT8",'Major retrofit'!$Z$25,IF(F57="Scenario2PBT8",'Major retrofit'!$AA$25,IF(F57="Scenario3PBT8",'Major retrofit'!$AB$25,"")))&amp;IF(F57="Scenario1PBT9",'Major retrofit'!$AC$25,IF(F57="Scenario2PBT9",'Major retrofit'!$AD$25,IF(F57="Scenario3PBT9",'Major retrofit'!$AE$25,"")))&amp;IF(F57="Scenario1PBT10",'Major retrofit'!$AF$25,IF(F57="Scenario2PBT10",'Major retrofit'!$AG$25,IF(F57="Scenario3PBT10",'Major retrofit'!$AH$25,"")))&amp;IF(F57="Scenario1PBT11",'Major retrofit'!$AI$25,IF(F57="Scenario2PBT11",'Major retrofit'!$AJ$25,IF(F57="Scenario3PBT11",'Major retrofit'!$AK$25,"")))&amp;IF(F57="Scenario1PBT12",'Major retrofit'!$AL$25,IF(F57="Scenario2PBT12",'Major retrofit'!$AM$25,IF(F57="Scenario3PBT12",'Major retrofit'!$AN$25,"")))&amp;IF(F57="Scenario1PBT13",'Major retrofit'!$AO$25,IF(F57="Scenario2PBT13",'Major retrofit'!$AP$25,IF(F57="Scenario3PBT13",'Major retrofit'!$AQ$25,"")))&amp;IF(F57="Scenario1PBT14",'Major retrofit'!$AR$25,IF(F57="Scenario2PBT14",'Major retrofit'!$AS$25,IF(F57="Scenario3PBT14",'Major retrofit'!$AT$25,"")))&amp;IF(F57="Scenario1PBT15",'Major retrofit'!$AU$25,IF(F57="Scenario2PBT15",'Major retrofit'!$AV$25,IF(F57="Scenario3PBT15",'Major retrofit'!$AW$25,"")))</f>
        <v/>
      </c>
      <c r="R57" s="117">
        <f t="shared" si="18"/>
        <v>0</v>
      </c>
      <c r="S57" s="117" t="str">
        <f>IF(F57="Scenario1PBT1",'Major retrofit'!$E$27,IF(F57="Scenario2PBT1",'Major retrofit'!$F$27,IF(F57="Scenario3PBT1",'Major retrofit'!$G$27,"")))&amp;IF(F57="Scenario1PBT2",'Major retrofit'!$H$27,IF(F57="Scenario2PBT2",'Major retrofit'!$I$27,IF(F57="Scenario3PBT2",'Major retrofit'!$J$27,"")))&amp;IF(F57="Scenario1PBT3",'Major retrofit'!$K$27,IF(F57="Scenario2PBT3",'Major retrofit'!$L$27,IF(F57="Scenario3PBT3",'Major retrofit'!$M$27,"")))&amp;IF(F57="Scenario1PBT4",'Major retrofit'!$N$27,IF(F57="Scenario2PBT4",'Major retrofit'!$O$27,IF(F57="Scenario3PBT4",'Major retrofit'!$P$27,"")))&amp;IF(F57="Scenario1PBT5",'Major retrofit'!$Q$27,IF(F57="Scenario2PBT5",'Major retrofit'!$R$27,IF(F57="Scenario3PBT5",'Major retrofit'!$S$27,"")))&amp;IF(F57="Scenario1PBT6",'Major retrofit'!$T$27,IF(F57="Scenario2PBT6",'Major retrofit'!$U$27,IF(F57="Scenario3PBT6",'Major retrofit'!$V$27,"")))&amp;IF(F57="Scenario1PBT7",'Major retrofit'!$W$27,IF(F57="Scenario2PBT7",'Major retrofit'!$X$27,IF(F57="Scenario3PBT7",'Major retrofit'!$Y$27,"")))&amp;IF(F57="Scenario1PBT8",'Major retrofit'!$Z$27,IF(F57="Scenario2PBT8",'Major retrofit'!$AA$27,IF(F57="Scenario3PBT8",'Major retrofit'!$AB$27,"")))&amp;IF(F57="Scenario1PBT9",'Major retrofit'!$AC$27,IF(F57="Scenario2PBT9",'Major retrofit'!$AD$27,IF(F57="Scenario3PBT9",'Major retrofit'!$AE$27,"")))&amp;IF(F57="Scenario1PBT10",'Major retrofit'!$AF$27,IF(F57="Scenario2PBT10",'Major retrofit'!$AG$27,IF(F57="Scenario3PBT10",'Major retrofit'!$AH$27,"")))&amp;IF(F57="Scenario1PBT11",'Major retrofit'!$AI$27,IF(F57="Scenario2PBT11",'Major retrofit'!$AJ$27,IF(F57="Scenario3PBT11",'Major retrofit'!$AK$27,"")))&amp;IF(F57="Scenario1PBT12",'Major retrofit'!$AL$27,IF(F57="Scenario2PBT12",'Major retrofit'!$AM$27,IF(F57="Scenario3PBT12",'Major retrofit'!$AN$27,"")))&amp;IF(F57="Scenario1PBT13",'Major retrofit'!$AO$27,IF(F57="Scenario2PBT13",'Major retrofit'!$AP$27,IF(F57="Scenario3PBT13",'Major retrofit'!$AQ$27,"")))&amp;IF(F57="Scenario1PBT14",'Major retrofit'!$AR$27,IF(F57="Scenario2PBT14",'Major retrofit'!$AS$27,IF(F57="Scenario3PBT14",'Major retrofit'!$AT$27,"")))&amp;IF(F57="Scenario1PBT15",'Major retrofit'!$AU$27,IF(F57="Scenario2PBT15",'Major retrofit'!$AV$27,IF(F57="Scenario3PBT15",'Major retrofit'!$AW$27,"")))</f>
        <v/>
      </c>
      <c r="T57" s="207">
        <f t="shared" si="19"/>
        <v>0</v>
      </c>
      <c r="U57" s="206" t="str">
        <f>IF(F57="Scenario1PBT1",'Major retrofit'!$E$38,IF(F57="Scenario2PBT1",'Major retrofit'!$F$38,IF(F57="Scenario3PBT1",'Major retrofit'!$G$38,"")))&amp;IF(F57="Scenario1PBT2",'Major retrofit'!$H$38,IF(F57="Scenario2PBT2",'Major retrofit'!$I$38,IF(F57="Scenario3PBT2",'Major retrofit'!$J$38,"")))&amp;IF(F57="Scenario1PBT3",'Major retrofit'!$K$38,IF(F57="Scenario2PBT3",'Major retrofit'!$L$38,IF(F57="Scenario3PBT3",'Major retrofit'!$M$38,"")))&amp;IF(F57="Scenario1PBT4",'Major retrofit'!$N$38,IF(F57="Scenario2PBT4",'Major retrofit'!$O$38,IF(F57="Scenario3PBT4",'Major retrofit'!$P$38,"")))&amp;IF(F57="Scenario1PBT5",'Major retrofit'!$Q$38,IF(F57="Scenario2PBT5",'Major retrofit'!$R$38,IF(F57="Scenario3PBT5",'Major retrofit'!$S$38,"")))&amp;IF(F57="Scenario1PBT6",'Major retrofit'!$T$38,IF(F57="Scenario2PBT6",'Major retrofit'!$U$38,IF(F57="Scenario3PBT6",'Major retrofit'!$V$38,"")))&amp;IF(F57="Scenario1PBT7",'Major retrofit'!$W$38,IF(F57="Scenario2PBT7",'Major retrofit'!$X$38,IF(F57="Scenario3PBT7",'Major retrofit'!$Y$38,"")))&amp;IF(F57="Scenario1PBT8",'Major retrofit'!$Z$38,IF(F57="Scenario2PBT8",'Major retrofit'!$AA$38,IF(F57="Scenario3PBT8",'Major retrofit'!$AB$38,"")))&amp;IF(F57="Scenario1PBT9",'Major retrofit'!$AC$38,IF(F57="Scenario2PBT9",'Major retrofit'!$AD$38,IF(F57="Scenario3PBT9",'Major retrofit'!$AE$38,"")))&amp;IF(F57="Scenario1PBT10",'Major retrofit'!$AF$38,IF(F57="Scenario2PBT10",'Major retrofit'!$AG$38,IF(F57="Scenario3PBT10",'Major retrofit'!$AH$38,"")))&amp;IF(F57="Scenario1PBT11",'Major retrofit'!$AI$38,IF(F57="Scenario2PBT11",'Major retrofit'!$AJ$38,IF(F57="Scenario3PBT11",'Major retrofit'!$AK$38,"")))&amp;IF(F57="Scenario1PBT12",'Major retrofit'!$AL$38,IF(F57="Scenario2PBT12",'Major retrofit'!$AM$38,IF(F57="Scenario3PBT12",'Major retrofit'!$AN$38,"")))&amp;IF(F57="Scenario1PBT13",'Major retrofit'!$AO$38,IF(F57="Scenario2PBT13",'Major retrofit'!$AP$38,IF(F57="Scenario3PBT13",'Major retrofit'!$AQ$38,"")))&amp;IF(F57="Scenario1PBT14",'Major retrofit'!$AR$38,IF(F57="Scenario2PBT14",'Major retrofit'!$AS$38,IF(F57="Scenario3PBT14",'Major retrofit'!$AT$38,"")))&amp;IF(F57="Scenario1PBT15",'Major retrofit'!$AU$38,IF(F57="Scenario2PBT15",'Major retrofit'!$AV$38,IF(F57="Scenario3PBT15",'Major retrofit'!$AW$38,"")))</f>
        <v/>
      </c>
      <c r="V57" s="117">
        <f t="shared" si="20"/>
        <v>0</v>
      </c>
      <c r="W57" s="117" t="str">
        <f>IF(F57="Scenario1PBT1",'Major retrofit'!$E$40,IF(F57="Scenario2PBT1",'Major retrofit'!$F$40,IF(F57="Scenario3PBT1",'Major retrofit'!$G$40,"")))&amp;IF(F57="Scenario1PBT2",'Major retrofit'!$H$40,IF(F57="Scenario2PBT2",'Major retrofit'!$I$40,IF(F57="Scenario3PBT2",'Major retrofit'!$J$40,"")))&amp;IF(F57="Scenario1PBT3",'Major retrofit'!$K$40,IF(F57="Scenario2PBT3",'Major retrofit'!$L$40,IF(F57="Scenario3PBT3",'Major retrofit'!$M$40,"")))&amp;IF(F57="Scenario1PBT4",'Major retrofit'!$N$40,IF(F57="Scenario2PBT4",'Major retrofit'!$O$40,IF(F57="Scenario3PBT4",'Major retrofit'!$P$40,"")))&amp;IF(F57="Scenario1PBT5",'Major retrofit'!$Q$40,IF(F57="Scenario2PBT5",'Major retrofit'!$R$40,IF(F57="Scenario3PBT5",'Major retrofit'!$S$40,"")))&amp;IF(F57="Scenario1PBT6",'Major retrofit'!$T$40,IF(F57="Scenario2PBT6",'Major retrofit'!$U$40,IF(F57="Scenario3PBT6",'Major retrofit'!$V$40,"")))&amp;IF(F57="Scenario1PBT7",'Major retrofit'!$W$40,IF(F57="Scenario2PBT7",'Major retrofit'!$X$40,IF(F57="Scenario3PBT7",'Major retrofit'!$Y$40,"")))&amp;IF(F57="Scenario1PBT8",'Major retrofit'!$Z$40,IF(F57="Scenario2PBT8",'Major retrofit'!$AA$40,IF(F57="Scenario3PBT8",'Major retrofit'!$AB$40,"")))&amp;IF(F57="Scenario1PBT9",'Major retrofit'!$AC$40,IF(F57="Scenario2PBT9",'Major retrofit'!$AD$40,IF(F57="Scenario3PBT9",'Major retrofit'!$AE$40,"")))&amp;IF(F57="Scenario1PBT10",'Major retrofit'!$AF$40,IF(F57="Scenario2PBT10",'Major retrofit'!$AG$40,IF(F57="Scenario3PBT10",'Major retrofit'!$AH$40,"")))&amp;IF(F57="Scenario1PBT11",'Major retrofit'!$AI$40,IF(F57="Scenario2PBT11",'Major retrofit'!$AJ$40,IF(F57="Scenario3PBT11",'Major retrofit'!$AK$40,"")))&amp;IF(F57="Scenario1PBT12",'Major retrofit'!$AL$40,IF(F57="Scenario2PBT12",'Major retrofit'!$AM$40,IF(F57="Scenario3PBT12",'Major retrofit'!$AN$40,"")))&amp;IF(F57="Scenario1PBT13",'Major retrofit'!$AO$40,IF(F57="Scenario2PBT13",'Major retrofit'!$AP$40,IF(F57="Scenario3PBT13",'Major retrofit'!$AQ$40,"")))&amp;IF(F57="Scenario1PBT14",'Major retrofit'!$AR$40,IF(F57="Scenario2PBT14",'Major retrofit'!$AS$40,IF(F57="Scenario3PBT14",'Major retrofit'!$AT$40,"")))&amp;IF(F57="Scenario1PBT15",'Major retrofit'!$AU$40,IF(F57="Scenario2PBT15",'Major retrofit'!$AV$40,IF(F57="Scenario3PBT15",'Major retrofit'!$AW$40,"")))</f>
        <v/>
      </c>
      <c r="X57" s="117">
        <f t="shared" si="21"/>
        <v>0</v>
      </c>
      <c r="Y57" s="117" t="str">
        <f>IF(F57="Scenario1PBT1",'Major retrofit'!$E$42,IF(F57="Scenario2PBT1",'Major retrofit'!$F$42,IF(F57="Scenario3PBT1",'Major retrofit'!$G$42,"")))&amp;IF(F57="Scenario1PBT2",'Major retrofit'!$H$42,IF(F57="Scenario2PBT2",'Major retrofit'!$I$42,IF(F57="Scenario3PBT2",'Major retrofit'!$J$42,"")))&amp;IF(F57="Scenario1PBT3",'Major retrofit'!$K$42,IF(F57="Scenario2PBT3",'Major retrofit'!$L$42,IF(F57="Scenario3PBT3",'Major retrofit'!$M$42,"")))&amp;IF(F57="Scenario1PBT4",'Major retrofit'!$N$42,IF(F57="Scenario2PBT4",'Major retrofit'!$O$42,IF(F57="Scenario3PBT4",'Major retrofit'!$P$42,"")))&amp;IF(F57="Scenario1PBT5",'Major retrofit'!$Q$42,IF(F57="Scenario2PBT5",'Major retrofit'!$R$42,IF(F57="Scenario3PBT5",'Major retrofit'!$S$42,"")))&amp;IF(F57="Scenario1PBT6",'Major retrofit'!$T$42,IF(F57="Scenario2PBT6",'Major retrofit'!$U$42,IF(F57="Scenario3PBT6",'Major retrofit'!$V$42,"")))&amp;IF(F57="Scenario1PBT7",'Major retrofit'!$W$42,IF(F57="Scenario2PBT7",'Major retrofit'!$X$42,IF(F57="Scenario3PBT7",'Major retrofit'!$Y$42,"")))&amp;IF(F57="Scenario1PBT8",'Major retrofit'!$Z$42,IF(F57="Scenario2PBT8",'Major retrofit'!$AA$42,IF(F57="Scenario3PBT8",'Major retrofit'!$AB$42,"")))&amp;IF(F57="Scenario1PBT9",'Major retrofit'!$AC$42,IF(F57="Scenario2PBT9",'Major retrofit'!$AD$42,IF(F57="Scenario3PBT9",'Major retrofit'!$AE$42,"")))&amp;IF(F57="Scenario1PBT10",'Major retrofit'!$AF$42,IF(F57="Scenario2PBT10",'Major retrofit'!$AG$42,IF(F57="Scenario3PBT10",'Major retrofit'!$AH$42,"")))&amp;IF(F57="Scenario1PBT11",'Major retrofit'!$AI$42,IF(F57="Scenario2PBT11",'Major retrofit'!$AJ$42,IF(F57="Scenario3PBT11",'Major retrofit'!$AK$42,"")))&amp;IF(F57="Scenario1PBT12",'Major retrofit'!$AL$42,IF(F57="Scenario2PBT12",'Major retrofit'!$AM$42,IF(F57="Scenario3PBT12",'Major retrofit'!$AN$42,"")))&amp;IF(F57="Scenario1PBT13",'Major retrofit'!$AO$42,IF(F57="Scenario2PBT13",'Major retrofit'!$AP$42,IF(F57="Scenario3PBT13",'Major retrofit'!$AQ$42,"")))&amp;IF(F57="Scenario1PBT14",'Major retrofit'!$AR$42,IF(F57="Scenario2PBT14",'Major retrofit'!$AS$42,IF(F57="Scenario3PBT14",'Major retrofit'!$AT$42,"")))&amp;IF(F57="Scenario1PBT15",'Major retrofit'!$AU$42,IF(F57="Scenario2PBT15",'Major retrofit'!$AV$42,IF(F57="Scenario3PBT15",'Major retrofit'!$AW$42,"")))</f>
        <v/>
      </c>
      <c r="Z57" s="117">
        <f t="shared" si="22"/>
        <v>0</v>
      </c>
      <c r="AA57" s="178" t="str">
        <f>IF(F57="Scenario1PBT1",'Major retrofit'!$E$101,IF(F57="Scenario2PBT1",'Major retrofit'!$F$101,IF(F57="Scenario3PBT1",'Major retrofit'!$G$101,"")))&amp;IF(F57="Scenario1PBT2",'Major retrofit'!$H$101,IF(F57="Scenario2PBT2",'Major retrofit'!$I$101,IF(F57="Scenario3PBT2",'Major retrofit'!$J$101,"")))&amp;IF(F57="Scenario1PBT3",'Major retrofit'!$K$101,IF(F57="Scenario2PBT3",'Major retrofit'!$L$101,IF(F57="Scenario3PBT3",'Major retrofit'!$M$101,"")))&amp;IF(F57="Scenario1PBT4",'Major retrofit'!$N$101,IF(F57="Scenario2PBT4",'Major retrofit'!$O$101,IF(F57="Scenario3PBT4",'Major retrofit'!$P$101,"")))&amp;IF(F57="Scenario1PBT5",'Major retrofit'!$Q$101,IF(F57="Scenario2PBT5",'Major retrofit'!$R$101,IF(F57="Scenario3PBT5",'Major retrofit'!$S$101,"")))&amp;IF(F57="Scenario1PBT6",'Major retrofit'!$T$101,IF(F57="Scenario2PBT6",'Major retrofit'!$U$101,IF(F57="Scenario3PBT6",'Major retrofit'!$V$101,"")))&amp;IF(F57="Scenario1PBT7",'Major retrofit'!$W$101,IF(F57="Scenario2PBT7",'Major retrofit'!$X$101,IF(F57="Scenario3PBT7",'Major retrofit'!$Y$101,"")))&amp;IF(F57="Scenario1PBT8",'Major retrofit'!$Z$101,IF(F57="Scenario2PBT8",'Major retrofit'!$AA$101,IF(F57="Scenario3PBT8",'Major retrofit'!$AB$101,"")))&amp;IF(F57="Scenario1PBT9",'Major retrofit'!$AC$101,IF(F57="Scenario2PBT9",'Major retrofit'!$AD$101,IF(F57="Scenario3PBT9",'Major retrofit'!$AE$101,"")))&amp;IF(F57="Scenario1PBT10",'Major retrofit'!$AF$101,IF(F57="Scenario2PBT10",'Major retrofit'!$AG$101,IF(F57="Scenario3PBT10",'Major retrofit'!$AH$101,"")))&amp;IF(F57="Scenario1PBT11",'Major retrofit'!$AI$101,IF(F57="Scenario2PBT11",'Major retrofit'!$AJ$101,IF(F57="Scenario3PBT11",'Major retrofit'!$AK$101,"")))&amp;IF(F57="Scenario1PBT12",'Major retrofit'!$AL$101,IF(F57="Scenario2PBT12",'Major retrofit'!$AM$101,IF(F57="Scenario3PBT12",'Major retrofit'!$AN$101,"")))&amp;IF(F57="Scenario1PBT13",'Major retrofit'!$AO$101,IF(F57="Scenario2PBT13",'Major retrofit'!$AP$101,IF(F57="Scenario3PBT13",'Major retrofit'!$AQ$101,"")))&amp;IF(F57="Scenario1PBT14",'Major retrofit'!$AR$101,IF(F57="Scenario2PBT14",'Major retrofit'!$AS$101,IF(F57="Scenario3PBT14",'Major retrofit'!$AT$101,"")))&amp;IF(F57="Scenario1PBT15",'Major retrofit'!$AU$101,IF(F57="Scenario2PBT15",'Major retrofit'!$AV$101,IF(F57="Scenario3PBT15",'Major retrofit'!$AW$101,"")))</f>
        <v/>
      </c>
      <c r="AB57" s="179">
        <f t="shared" si="23"/>
        <v>0</v>
      </c>
      <c r="AC57" s="363" t="str">
        <f t="shared" si="24"/>
        <v/>
      </c>
      <c r="AD57" s="353">
        <f>IF(AC57="",IFERROR('Projection_Base-case'!G58-G57,0),0)</f>
        <v>0</v>
      </c>
      <c r="AE57" s="350">
        <f t="shared" si="25"/>
        <v>0</v>
      </c>
      <c r="AF57" s="361">
        <f>IFERROR(100*AD57/'Projection_Base-case'!G58,0)</f>
        <v>0</v>
      </c>
      <c r="AG57" s="352">
        <f>IF(AC57="",IFERROR('Projection_Base-case'!I58-I57,0),0)</f>
        <v>0</v>
      </c>
      <c r="AH57" s="353">
        <f t="shared" si="26"/>
        <v>0</v>
      </c>
      <c r="AI57" s="361">
        <f>IFERROR(100*AG57/'Projection_Base-case'!I58,0)</f>
        <v>0</v>
      </c>
      <c r="AJ57" s="352">
        <f>IF(AC57="",IFERROR('Projection_Base-case'!K58-K57,0),0)</f>
        <v>0</v>
      </c>
      <c r="AK57" s="353">
        <f t="shared" si="27"/>
        <v>0</v>
      </c>
      <c r="AL57" s="361">
        <f>IFERROR(100*AJ57/'Projection_Base-case'!K58,0)</f>
        <v>0</v>
      </c>
      <c r="AM57" s="352">
        <f>-IF(AC57="",IFERROR('Projection_Base-case'!M58-M57,0),0)</f>
        <v>0</v>
      </c>
      <c r="AN57" s="353">
        <f t="shared" si="28"/>
        <v>0</v>
      </c>
      <c r="AO57" s="354">
        <f>IFERROR(IF('Projection_Base-case'!N58&gt;0,100*AN57/'Projection_Base-case'!N58,100*AN57/N57),0)</f>
        <v>0</v>
      </c>
      <c r="AP57" s="355">
        <f>IF(AC57="",IFERROR('Projection_Base-case'!O58-O57,0),0)</f>
        <v>0</v>
      </c>
      <c r="AQ57" s="356">
        <f t="shared" si="29"/>
        <v>0</v>
      </c>
      <c r="AR57" s="356">
        <f>IFERROR(100*AP57/'Projection_Base-case'!O58,0)</f>
        <v>0</v>
      </c>
      <c r="AS57" s="355">
        <f>IF(AC57="",IFERROR('Projection_Base-case'!Q58-Q57,0),0)</f>
        <v>0</v>
      </c>
      <c r="AT57" s="356">
        <f t="shared" si="30"/>
        <v>0</v>
      </c>
      <c r="AU57" s="356">
        <f>IFERROR(100*AS57/'Projection_Base-case'!Q58,0)</f>
        <v>0</v>
      </c>
      <c r="AV57" s="355">
        <f>IF(AC57="",IFERROR('Projection_Base-case'!S58-S57,0),0)</f>
        <v>0</v>
      </c>
      <c r="AW57" s="356">
        <f t="shared" si="31"/>
        <v>0</v>
      </c>
      <c r="AX57" s="357">
        <f>IFERROR(100*AV57/'Projection_Base-case'!S58,0)</f>
        <v>0</v>
      </c>
      <c r="AY57" s="358">
        <f>IF(AC57="",IFERROR('Projection_Base-case'!U58-U57,0),0)</f>
        <v>0</v>
      </c>
      <c r="AZ57" s="359">
        <f t="shared" si="32"/>
        <v>0</v>
      </c>
      <c r="BA57" s="359">
        <f>IFERROR(100*AY57/'Projection_Base-case'!U58,0)</f>
        <v>0</v>
      </c>
      <c r="BB57" s="358">
        <f>IF(AC57="",IFERROR('Projection_Base-case'!W58-W57,0),0)</f>
        <v>0</v>
      </c>
      <c r="BC57" s="359">
        <f t="shared" si="33"/>
        <v>0</v>
      </c>
      <c r="BD57" s="359">
        <f>IFERROR(100*BB57/'Projection_Base-case'!W58,0)</f>
        <v>0</v>
      </c>
      <c r="BE57" s="358">
        <f>IF(AC57="",IFERROR('Projection_Base-case'!Y58-Y57,0),0)</f>
        <v>0</v>
      </c>
      <c r="BF57" s="359">
        <f t="shared" si="34"/>
        <v>0</v>
      </c>
      <c r="BG57" s="359">
        <f>IFERROR(100*BE57/'Projection_Base-case'!Y58,0)</f>
        <v>0</v>
      </c>
      <c r="BH57" s="359">
        <f t="shared" si="35"/>
        <v>0</v>
      </c>
      <c r="BI57" s="360">
        <f t="shared" si="36"/>
        <v>0</v>
      </c>
    </row>
    <row r="58" spans="1:61">
      <c r="A58" s="205">
        <v>54</v>
      </c>
      <c r="B58" s="347">
        <f>IF('Projection_Base-case'!B59&lt;&gt;"",'Projection_Base-case'!B59,0)</f>
        <v>0</v>
      </c>
      <c r="C58" s="347">
        <f>IF('Projection_Base-case'!C59&lt;&gt;"",'Projection_Base-case'!C59,0)</f>
        <v>0</v>
      </c>
      <c r="D58" s="365">
        <f>IF('Projection_Base-case'!D59&lt;&gt;"",'Projection_Base-case'!D59,0)</f>
        <v>0</v>
      </c>
      <c r="E58" s="322"/>
      <c r="F58" s="367" t="str">
        <f t="shared" si="12"/>
        <v>0</v>
      </c>
      <c r="G58" s="177" t="str">
        <f>IF(F58="Scenario1PBT1",'Major retrofit'!$E$6,IF(F58="Scenario2PBT1",'Major retrofit'!$F$6,IF(F58="Scenario3PBT1",'Major retrofit'!$G$6,"")))&amp;IF(F58="Scenario1PBT2",'Major retrofit'!$H$6,IF(F58="Scenario2PBT2",'Major retrofit'!$I$6,IF(F58="Scenario3PBT2",'Major retrofit'!$J$6,"")))&amp;IF(F58="Scenario1PBT3",'Major retrofit'!$K$6,IF(F58="Scenario2PBT3",'Major retrofit'!$L$6,IF(F58="Scenario3PBT3",'Major retrofit'!$M$6,"")))&amp;IF(F58="Scenario1PBT4",'Major retrofit'!$N$6,IF(F58="Scenario2PBT4",'Major retrofit'!$O$6,IF(F58="Scenario3PBT4",'Major retrofit'!$P$6,"")))&amp;IF(F58="Scenario1PBT5",'Major retrofit'!$Q$6,IF(F58="Scenario2PBT5",'Major retrofit'!$R$6,IF(F58="Scenario3PBT5",'Major retrofit'!$S$6,"")))&amp;IF(F58="Scenario1PBT6",'Major retrofit'!$T$6,IF(F58="Scenario2PBT6",'Major retrofit'!$U$6,IF(F58="Scenario3PBT6",'Major retrofit'!$V$6,"")))&amp;IF(F58="Scenario1PBT7",'Major retrofit'!$W$6,IF(F58="Scenario2PBT7",'Major retrofit'!$X$6,IF(F58="Scenario3PBT7",'Major retrofit'!$Y$6,"")))&amp;IF(F58="Scenario1PBT8",'Major retrofit'!$Z$6,IF(F58="Scenario2PBT8",'Major retrofit'!$AA$6,IF(F58="Scenario3PBT8",'Major retrofit'!$AB$6,"")))&amp;IF(F58="Scenario1PBT9",'Major retrofit'!$AC$6,IF(F58="Scenario2PBT9",'Major retrofit'!$AD$6,IF(F58="Scenario3PBT9",'Major retrofit'!$AE$6,"")))&amp;IF(F58="Scenario1PBT10",'Major retrofit'!$AF$6,IF(F58="Scenario2PBT10",'Major retrofit'!$AG$6,IF(F58="Scenario3PBT10",'Major retrofit'!$AH$6,"")))&amp;IF(F58="Scenario1PBT11",'Major retrofit'!$AI$6,IF(F58="Scenario2PBT11",'Major retrofit'!$AJ$6,IF(F58="Scenario3PBT11",'Major retrofit'!$AK$6,"")))&amp;IF(F58="Scenario1PBT12",'Major retrofit'!$AL$6,IF(F58="Scenario2PBT12",'Major retrofit'!$AM$6,IF(F58="Scenario3PBT12",'Major retrofit'!$AN$6,"")))&amp;IF(F58="Scenario1PBT13",'Major retrofit'!$AO$6,IF(F58="Scenario2PBT13",'Major retrofit'!$AP$6,IF(F58="Scenario3PBT13",'Major retrofit'!$AQ$6,"")))&amp;IF(F58="Scenario1PBT14",'Major retrofit'!$AR$6,IF(F58="Scenario2PBT14",'Major retrofit'!$AS$6,IF(F58="Scenario3PBT14",'Major retrofit'!$AT$6,"")))&amp;IF(F58="Scenario1PBT15",'Major retrofit'!$AU$6,IF(F58="Scenario2PBT15",'Major retrofit'!$AV$6,IF(F58="Scenario3PBT15",'Major retrofit'!$AW$6,"")))</f>
        <v/>
      </c>
      <c r="H58" s="117">
        <f t="shared" si="13"/>
        <v>0</v>
      </c>
      <c r="I58" s="178" t="str">
        <f>IF(F58="Scenario1PBT1",'Major retrofit'!$E$16,IF(F58="Scenario2PBT1",'Major retrofit'!$F$16,IF(F58="Scenario3PBT1",'Major retrofit'!$G$16,"")))&amp;IF(F58="Scenario1PBT2",'Major retrofit'!$H$16,IF(F58="Scenario2PBT2",'Major retrofit'!$I$16,IF(F58="Scenario3PBT2",'Major retrofit'!$J$16,"")))&amp;IF(F58="Scenario1PBT3",'Major retrofit'!$K$16,IF(F58="Scenario2PBT3",'Major retrofit'!$L$16,IF(F58="Scenario3PBT3",'Major retrofit'!$M$16,"")))&amp;IF(F58="Scenario1PBT4",'Major retrofit'!$N$16,IF(F58="Scenario2PBT4",'Major retrofit'!$O$16,IF(F58="Scenario3PBT4",'Major retrofit'!$P$16,"")))&amp;IF(F58="Scenario1PBT5",'Major retrofit'!$Q$16,IF(F58="Scenario2PBT5",'Major retrofit'!$R$16,IF(F58="Scenario3PBT5",'Major retrofit'!$S$16,"")))&amp;IF(F58="Scenario1PBT6",'Major retrofit'!$T$16,IF(F58="Scenario2PBT6",'Major retrofit'!$U$16,IF(F58="Scenario3PBT6",'Major retrofit'!$V$16,"")))&amp;IF(F58="Scenario1PBT7",'Major retrofit'!$W$16,IF(F58="Scenario2PBT7",'Major retrofit'!$X$16,IF(F58="Scenario3PBT7",'Major retrofit'!$Y$16,"")))&amp;IF(F58="Scenario1PBT8",'Major retrofit'!$Z$16,IF(F58="Scenario2PBT8",'Major retrofit'!$AA$16,IF(F58="Scenario3PBT8",'Major retrofit'!$AB$16,"")))&amp;IF(F58="Scenario1PBT9",'Major retrofit'!$AC$16,IF(F58="Scenario2PBT9",'Major retrofit'!$AD$16,IF(F58="Scenario3PBT9",'Major retrofit'!$AE$16,"")))&amp;IF(F58="Scenario1PBT10",'Major retrofit'!$AF$16,IF(F58="Scenario2PBT10",'Major retrofit'!$AG$16,IF(F58="Scenario3PBT10",'Major retrofit'!$AH$16,"")))&amp;IF(F58="Scenario1PBT11",'Major retrofit'!$AI$16,IF(F58="Scenario2PBT11",'Major retrofit'!$AJ$16,IF(F58="Scenario3PBT11",'Major retrofit'!$AK$16,"")))&amp;IF(F58="Scenario1PBT12",'Major retrofit'!$AL$16,IF(F58="Scenario2PBT12",'Major retrofit'!$AM$16,IF(F58="Scenario3PBT12",'Major retrofit'!$AN$16,"")))&amp;IF(F58="Scenario1PBT13",'Major retrofit'!$AO$16,IF(F58="Scenario2PBT13",'Major retrofit'!$AP$16,IF(F58="Scenario3PBT13",'Major retrofit'!$AQ$16,"")))&amp;IF(F58="Scenario1PBT14",'Major retrofit'!$AR$16,IF(F58="Scenario2PBT14",'Major retrofit'!$AS$16,IF(F58="Scenario3PBT14",'Major retrofit'!$AT$16,"")))&amp;IF(F58="Scenario1PBT15",'Major retrofit'!$AU$16,IF(F58="Scenario2PBT15",'Major retrofit'!$AV$16,IF(F58="Scenario3PBT15",'Major retrofit'!$AW$16,"")))</f>
        <v/>
      </c>
      <c r="J58" s="117">
        <f t="shared" si="14"/>
        <v>0</v>
      </c>
      <c r="K58" s="117" t="str">
        <f>IF(F58="Scenario1PBT1",'Major retrofit'!$E$18,IF(F58="Scenario2PBT1",'Major retrofit'!$F$18,IF(F58="Scenario3PBT1",'Major retrofit'!$G$18,"")))&amp;IF(F58="Scenario1PBT2",'Major retrofit'!$H$18,IF(F58="Scenario2PBT2",'Major retrofit'!$I$18,IF(F58="Scenario3PBT2",'Major retrofit'!$J$18,"")))&amp;IF(F58="Scenario1PBT3",'Major retrofit'!$K$18,IF(F58="Scenario2PBT3",'Major retrofit'!$L$18,IF(F58="Scenario3PBT3",'Major retrofit'!$M$18,"")))&amp;IF(F58="Scenario1PBT4",'Major retrofit'!$N$18,IF(F58="Scenario2PBT4",'Major retrofit'!$O$18,IF(F58="Scenario3PBT4",'Major retrofit'!$P$18,"")))&amp;IF(F58="Scenario1PBT5",'Major retrofit'!$Q$18,IF(F58="Scenario2PBT5",'Major retrofit'!$R$18,IF(F58="Scenario3PBT5",'Major retrofit'!$S$18,"")))&amp;IF(F58="Scenario1PBT6",'Major retrofit'!$T$18,IF(F58="Scenario2PBT6",'Major retrofit'!$U$18,IF(F58="Scenario3PBT6",'Major retrofit'!$V$18,"")))&amp;IF(F58="Scenario1PBT7",'Major retrofit'!$W$18,IF(F58="Scenario2PBT7",'Major retrofit'!$X$18,IF(F58="Scenario3PBT7",'Major retrofit'!$Y$18,"")))&amp;IF(F58="Scenario1PBT8",'Major retrofit'!$Z$18,IF(F58="Scenario2PBT8",'Major retrofit'!$AA$18,IF(F58="Scenario3PBT8",'Major retrofit'!$AB$18,"")))&amp;IF(F58="Scenario1PBT9",'Major retrofit'!$AC$18,IF(F58="Scenario2PBT9",'Major retrofit'!$AD$18,IF(F58="Scenario3PBT9",'Major retrofit'!$AE$18,"")))&amp;IF(F58="Scenario1PBT10",'Major retrofit'!$AF$18,IF(F58="Scenario2PBT10",'Major retrofit'!$AG$18,IF(F58="Scenario3PBT10",'Major retrofit'!$AH$18,"")))&amp;IF(F58="Scenario1PBT11",'Major retrofit'!$AI$18,IF(F58="Scenario2PBT11",'Major retrofit'!$AJ$18,IF(F58="Scenario3PBT11",'Major retrofit'!$AK$18,"")))&amp;IF(F58="Scenario1PBT12",'Major retrofit'!$AL$18,IF(F58="Scenario2PBT12",'Major retrofit'!$AM$18,IF(F58="Scenario3PBT12",'Major retrofit'!$AN$18,"")))&amp;IF(F58="Scenario1PBT13",'Major retrofit'!$AO$18,IF(F58="Scenario2PBT13",'Major retrofit'!$AP$18,IF(F58="Scenario3PBT13",'Major retrofit'!$AQ$18,"")))&amp;IF(F58="Scenario1PBT14",'Major retrofit'!$AR$18,IF(F58="Scenario2PBT14",'Major retrofit'!$AS$18,IF(F58="Scenario3PBT14",'Major retrofit'!$AT$18,"")))&amp;IF(F58="Scenario1PBT15",'Major retrofit'!$AU$18,IF(F58="Scenario2PBT15",'Major retrofit'!$AV$18,IF(F58="Scenario3PBT15",'Major retrofit'!$AW$18,"")))</f>
        <v/>
      </c>
      <c r="L58" s="117">
        <f t="shared" si="15"/>
        <v>0</v>
      </c>
      <c r="M58" s="117" t="str">
        <f>IF(F58="Scenario1PBT1",'Major retrofit'!$E$20,IF(F58="Scenario2PBT1",'Major retrofit'!$F$20,IF(F58="Scenario3PBT1",'Major retrofit'!$G$20,"")))&amp;IF(F58="Scenario1PBT2",'Major retrofit'!$H$20,IF(F58="Scenario2PBT2",'Major retrofit'!$I$20,IF(F58="Scenario3PBT2",'Major retrofit'!$J$20,"")))&amp;IF(F58="Scenario1PBT3",'Major retrofit'!$K$20,IF(F58="Scenario2PBT3",'Major retrofit'!$L$20,IF(F58="Scenario3PBT3",'Major retrofit'!$M$20,"")))&amp;IF(F58="Scenario1PBT4",'Major retrofit'!$N$20,IF(F58="Scenario2PBT4",'Major retrofit'!$O$20,IF(F58="Scenario3PBT4",'Major retrofit'!$P$20,"")))&amp;IF(F58="Scenario1PBT5",'Major retrofit'!$Q$20,IF(F58="Scenario2PBT5",'Major retrofit'!$R$20,IF(F58="Scenario3PBT5",'Major retrofit'!$S$20,"")))&amp;IF(F58="Scenario1PBT6",'Major retrofit'!$T$20,IF(F58="Scenario2PBT6",'Major retrofit'!$U$20,IF(F58="Scenario3PBT6",'Major retrofit'!$V$20,"")))&amp;IF(F58="Scenario1PBT7",'Major retrofit'!$W$20,IF(F58="Scenario2PBT7",'Major retrofit'!$X$20,IF(F58="Scenario3PBT7",'Major retrofit'!$Y$20,"")))&amp;IF(F58="Scenario1PBT8",'Major retrofit'!$Z$20,IF(F58="Scenario2PBT8",'Major retrofit'!$AA$20,IF(F58="Scenario3PBT8",'Major retrofit'!$AB$20,"")))&amp;IF(F58="Scenario1PBT9",'Major retrofit'!$AC$20,IF(F58="Scenario2PBT9",'Major retrofit'!$AD$20,IF(F58="Scenario3PBT9",'Major retrofit'!$AE$20,"")))&amp;IF(F58="Scenario1PBT10",'Major retrofit'!$AF$20,IF(F58="Scenario2PBT10",'Major retrofit'!$AG$20,IF(F58="Scenario3PBT10",'Major retrofit'!$AH$20,"")))&amp;IF(F58="Scenario1PBT11",'Major retrofit'!$AI$20,IF(F58="Scenario2PBT11",'Major retrofit'!$AJ$20,IF(F58="Scenario3PBT11",'Major retrofit'!$AK$20,"")))&amp;IF(F58="Scenario1PBT12",'Major retrofit'!$AL$20,IF(F58="Scenario2PBT12",'Major retrofit'!$AM$20,IF(F58="Scenario3PBT12",'Major retrofit'!$AN$20,"")))&amp;IF(F58="Scenario1PBT13",'Major retrofit'!$AO$20,IF(F58="Scenario2PBT13",'Major retrofit'!$AP$20,IF(F58="Scenario3PBT13",'Major retrofit'!$AQ$20,"")))&amp;IF(F58="Scenario1PBT14",'Major retrofit'!$AR$20,IF(F58="Scenario2PBT14",'Major retrofit'!$AS$20,IF(F58="Scenario3PBT14",'Major retrofit'!$AT$20,"")))&amp;IF(F58="Scenario1PBT15",'Major retrofit'!$AU$20,IF(F58="Scenario2PBT15",'Major retrofit'!$AV$20,IF(F58="Scenario3PBT15",'Major retrofit'!$AW$20,"")))</f>
        <v/>
      </c>
      <c r="N58" s="118">
        <f t="shared" si="16"/>
        <v>0</v>
      </c>
      <c r="O58" s="206" t="str">
        <f>IF(F58="Scenario1PBT1",'Major retrofit'!$E$23,IF(F58="Scenario2PBT1",'Major retrofit'!$F$23,IF(F58="Scenario3PBT1",'Major retrofit'!$G$23,"")))&amp;IF(F58="Scenario1PBT2",'Major retrofit'!$H$23,IF(F58="Scenario2PBT2",'Major retrofit'!$I$23,IF(F58="Scenario3PBT2",'Major retrofit'!$J$23,"")))&amp;IF(F58="Scenario1PBT3",'Major retrofit'!$K$23,IF(F58="Scenario2PBT3",'Major retrofit'!$L$23,IF(F58="Scenario3PBT3",'Major retrofit'!$M$23,"")))&amp;IF(F58="Scenario1PBT4",'Major retrofit'!$N$23,IF(F58="Scenario2PBT4",'Major retrofit'!$O$23,IF(F58="Scenario3PBT4",'Major retrofit'!$P$23,"")))&amp;IF(F58="Scenario1PBT5",'Major retrofit'!$Q$23,IF(F58="Scenario2PBT5",'Major retrofit'!$R$23,IF(F58="Scenario3PBT5",'Major retrofit'!$S$23,"")))&amp;IF(F58="Scenario1PBT6",'Major retrofit'!$T$23,IF(F58="Scenario2PBT6",'Major retrofit'!$U$23,IF(F58="Scenario3PBT6",'Major retrofit'!$V$23,"")))&amp;IF(F58="Scenario1PBT7",'Major retrofit'!$W$23,IF(F58="Scenario2PBT7",'Major retrofit'!$X$23,IF(F58="Scenario3PBT7",'Major retrofit'!$Y$23,"")))&amp;IF(F58="Scenario1PBT8",'Major retrofit'!$Z$23,IF(F58="Scenario2PBT8",'Major retrofit'!$AA$23,IF(F58="Scenario3PBT8",'Major retrofit'!$AB$23,"")))&amp;IF(F58="Scenario1PBT9",'Major retrofit'!$AC$23,IF(F58="Scenario2PBT9",'Major retrofit'!$AD$23,IF(F58="Scenario3PBT9",'Major retrofit'!$AE$23,"")))&amp;IF(F58="Scenario1PBT10",'Major retrofit'!$AF$23,IF(F58="Scenario2PBT10",'Major retrofit'!$AG$23,IF(F58="Scenario3PBT10",'Major retrofit'!$AH$23,"")))&amp;IF(F58="Scenario1PBT11",'Major retrofit'!$AI$23,IF(F58="Scenario2PBT11",'Major retrofit'!$AJ$23,IF(F58="Scenario3PBT11",'Major retrofit'!$AK$23,"")))&amp;IF(F58="Scenario1PBT12",'Major retrofit'!$AL$23,IF(F58="Scenario2PBT12",'Major retrofit'!$AM$23,IF(F58="Scenario3PBT12",'Major retrofit'!$AN$23,"")))&amp;IF(F58="Scenario1PBT13",'Major retrofit'!$AO$23,IF(F58="Scenario2PBT13",'Major retrofit'!$AP$23,IF(F58="Scenario3PBT13",'Major retrofit'!$AQ$23,"")))&amp;IF(F58="Scenario1PBT14",'Major retrofit'!$AR$23,IF(F58="Scenario2PBT14",'Major retrofit'!$AS$23,IF(F58="Scenario3PBT14",'Major retrofit'!$AT$23,"")))&amp;IF(F58="Scenario1PBT15",'Major retrofit'!$AU$23,IF(F58="Scenario2PBT15",'Major retrofit'!$AV$23,IF(F58="Scenario3PBT15",'Major retrofit'!$AW$23,"")))</f>
        <v/>
      </c>
      <c r="P58" s="117">
        <f t="shared" si="17"/>
        <v>0</v>
      </c>
      <c r="Q58" s="117" t="str">
        <f>IF(F58="Scenario1PBT1",'Major retrofit'!$E$25,IF(F58="Scenario2PBT1",'Major retrofit'!$F$25,IF(F58="Scenario3PBT1",'Major retrofit'!$G$25,"")))&amp;IF(F58="Scenario1PBT2",'Major retrofit'!$H$25,IF(F58="Scenario2PBT2",'Major retrofit'!$I$25,IF(F58="Scenario3PBT2",'Major retrofit'!$J$25,"")))&amp;IF(F58="Scenario1PBT3",'Major retrofit'!$K$25,IF(F58="Scenario2PBT3",'Major retrofit'!$L$25,IF(F58="Scenario3PBT3",'Major retrofit'!$M$25,"")))&amp;IF(F58="Scenario1PBT4",'Major retrofit'!$N$25,IF(F58="Scenario2PBT4",'Major retrofit'!$O$25,IF(F58="Scenario3PBT4",'Major retrofit'!$P$25,"")))&amp;IF(F58="Scenario1PBT5",'Major retrofit'!$Q$25,IF(F58="Scenario2PBT5",'Major retrofit'!$R$25,IF(F58="Scenario3PBT5",'Major retrofit'!$S$25,"")))&amp;IF(F58="Scenario1PBT6",'Major retrofit'!$T$25,IF(F58="Scenario2PBT6",'Major retrofit'!$U$25,IF(F58="Scenario3PBT6",'Major retrofit'!$V$25,"")))&amp;IF(F58="Scenario1PBT7",'Major retrofit'!$W$25,IF(F58="Scenario2PBT7",'Major retrofit'!$X$25,IF(F58="Scenario3PBT7",'Major retrofit'!$Y$25,"")))&amp;IF(F58="Scenario1PBT8",'Major retrofit'!$Z$25,IF(F58="Scenario2PBT8",'Major retrofit'!$AA$25,IF(F58="Scenario3PBT8",'Major retrofit'!$AB$25,"")))&amp;IF(F58="Scenario1PBT9",'Major retrofit'!$AC$25,IF(F58="Scenario2PBT9",'Major retrofit'!$AD$25,IF(F58="Scenario3PBT9",'Major retrofit'!$AE$25,"")))&amp;IF(F58="Scenario1PBT10",'Major retrofit'!$AF$25,IF(F58="Scenario2PBT10",'Major retrofit'!$AG$25,IF(F58="Scenario3PBT10",'Major retrofit'!$AH$25,"")))&amp;IF(F58="Scenario1PBT11",'Major retrofit'!$AI$25,IF(F58="Scenario2PBT11",'Major retrofit'!$AJ$25,IF(F58="Scenario3PBT11",'Major retrofit'!$AK$25,"")))&amp;IF(F58="Scenario1PBT12",'Major retrofit'!$AL$25,IF(F58="Scenario2PBT12",'Major retrofit'!$AM$25,IF(F58="Scenario3PBT12",'Major retrofit'!$AN$25,"")))&amp;IF(F58="Scenario1PBT13",'Major retrofit'!$AO$25,IF(F58="Scenario2PBT13",'Major retrofit'!$AP$25,IF(F58="Scenario3PBT13",'Major retrofit'!$AQ$25,"")))&amp;IF(F58="Scenario1PBT14",'Major retrofit'!$AR$25,IF(F58="Scenario2PBT14",'Major retrofit'!$AS$25,IF(F58="Scenario3PBT14",'Major retrofit'!$AT$25,"")))&amp;IF(F58="Scenario1PBT15",'Major retrofit'!$AU$25,IF(F58="Scenario2PBT15",'Major retrofit'!$AV$25,IF(F58="Scenario3PBT15",'Major retrofit'!$AW$25,"")))</f>
        <v/>
      </c>
      <c r="R58" s="117">
        <f t="shared" si="18"/>
        <v>0</v>
      </c>
      <c r="S58" s="117" t="str">
        <f>IF(F58="Scenario1PBT1",'Major retrofit'!$E$27,IF(F58="Scenario2PBT1",'Major retrofit'!$F$27,IF(F58="Scenario3PBT1",'Major retrofit'!$G$27,"")))&amp;IF(F58="Scenario1PBT2",'Major retrofit'!$H$27,IF(F58="Scenario2PBT2",'Major retrofit'!$I$27,IF(F58="Scenario3PBT2",'Major retrofit'!$J$27,"")))&amp;IF(F58="Scenario1PBT3",'Major retrofit'!$K$27,IF(F58="Scenario2PBT3",'Major retrofit'!$L$27,IF(F58="Scenario3PBT3",'Major retrofit'!$M$27,"")))&amp;IF(F58="Scenario1PBT4",'Major retrofit'!$N$27,IF(F58="Scenario2PBT4",'Major retrofit'!$O$27,IF(F58="Scenario3PBT4",'Major retrofit'!$P$27,"")))&amp;IF(F58="Scenario1PBT5",'Major retrofit'!$Q$27,IF(F58="Scenario2PBT5",'Major retrofit'!$R$27,IF(F58="Scenario3PBT5",'Major retrofit'!$S$27,"")))&amp;IF(F58="Scenario1PBT6",'Major retrofit'!$T$27,IF(F58="Scenario2PBT6",'Major retrofit'!$U$27,IF(F58="Scenario3PBT6",'Major retrofit'!$V$27,"")))&amp;IF(F58="Scenario1PBT7",'Major retrofit'!$W$27,IF(F58="Scenario2PBT7",'Major retrofit'!$X$27,IF(F58="Scenario3PBT7",'Major retrofit'!$Y$27,"")))&amp;IF(F58="Scenario1PBT8",'Major retrofit'!$Z$27,IF(F58="Scenario2PBT8",'Major retrofit'!$AA$27,IF(F58="Scenario3PBT8",'Major retrofit'!$AB$27,"")))&amp;IF(F58="Scenario1PBT9",'Major retrofit'!$AC$27,IF(F58="Scenario2PBT9",'Major retrofit'!$AD$27,IF(F58="Scenario3PBT9",'Major retrofit'!$AE$27,"")))&amp;IF(F58="Scenario1PBT10",'Major retrofit'!$AF$27,IF(F58="Scenario2PBT10",'Major retrofit'!$AG$27,IF(F58="Scenario3PBT10",'Major retrofit'!$AH$27,"")))&amp;IF(F58="Scenario1PBT11",'Major retrofit'!$AI$27,IF(F58="Scenario2PBT11",'Major retrofit'!$AJ$27,IF(F58="Scenario3PBT11",'Major retrofit'!$AK$27,"")))&amp;IF(F58="Scenario1PBT12",'Major retrofit'!$AL$27,IF(F58="Scenario2PBT12",'Major retrofit'!$AM$27,IF(F58="Scenario3PBT12",'Major retrofit'!$AN$27,"")))&amp;IF(F58="Scenario1PBT13",'Major retrofit'!$AO$27,IF(F58="Scenario2PBT13",'Major retrofit'!$AP$27,IF(F58="Scenario3PBT13",'Major retrofit'!$AQ$27,"")))&amp;IF(F58="Scenario1PBT14",'Major retrofit'!$AR$27,IF(F58="Scenario2PBT14",'Major retrofit'!$AS$27,IF(F58="Scenario3PBT14",'Major retrofit'!$AT$27,"")))&amp;IF(F58="Scenario1PBT15",'Major retrofit'!$AU$27,IF(F58="Scenario2PBT15",'Major retrofit'!$AV$27,IF(F58="Scenario3PBT15",'Major retrofit'!$AW$27,"")))</f>
        <v/>
      </c>
      <c r="T58" s="207">
        <f t="shared" si="19"/>
        <v>0</v>
      </c>
      <c r="U58" s="206" t="str">
        <f>IF(F58="Scenario1PBT1",'Major retrofit'!$E$38,IF(F58="Scenario2PBT1",'Major retrofit'!$F$38,IF(F58="Scenario3PBT1",'Major retrofit'!$G$38,"")))&amp;IF(F58="Scenario1PBT2",'Major retrofit'!$H$38,IF(F58="Scenario2PBT2",'Major retrofit'!$I$38,IF(F58="Scenario3PBT2",'Major retrofit'!$J$38,"")))&amp;IF(F58="Scenario1PBT3",'Major retrofit'!$K$38,IF(F58="Scenario2PBT3",'Major retrofit'!$L$38,IF(F58="Scenario3PBT3",'Major retrofit'!$M$38,"")))&amp;IF(F58="Scenario1PBT4",'Major retrofit'!$N$38,IF(F58="Scenario2PBT4",'Major retrofit'!$O$38,IF(F58="Scenario3PBT4",'Major retrofit'!$P$38,"")))&amp;IF(F58="Scenario1PBT5",'Major retrofit'!$Q$38,IF(F58="Scenario2PBT5",'Major retrofit'!$R$38,IF(F58="Scenario3PBT5",'Major retrofit'!$S$38,"")))&amp;IF(F58="Scenario1PBT6",'Major retrofit'!$T$38,IF(F58="Scenario2PBT6",'Major retrofit'!$U$38,IF(F58="Scenario3PBT6",'Major retrofit'!$V$38,"")))&amp;IF(F58="Scenario1PBT7",'Major retrofit'!$W$38,IF(F58="Scenario2PBT7",'Major retrofit'!$X$38,IF(F58="Scenario3PBT7",'Major retrofit'!$Y$38,"")))&amp;IF(F58="Scenario1PBT8",'Major retrofit'!$Z$38,IF(F58="Scenario2PBT8",'Major retrofit'!$AA$38,IF(F58="Scenario3PBT8",'Major retrofit'!$AB$38,"")))&amp;IF(F58="Scenario1PBT9",'Major retrofit'!$AC$38,IF(F58="Scenario2PBT9",'Major retrofit'!$AD$38,IF(F58="Scenario3PBT9",'Major retrofit'!$AE$38,"")))&amp;IF(F58="Scenario1PBT10",'Major retrofit'!$AF$38,IF(F58="Scenario2PBT10",'Major retrofit'!$AG$38,IF(F58="Scenario3PBT10",'Major retrofit'!$AH$38,"")))&amp;IF(F58="Scenario1PBT11",'Major retrofit'!$AI$38,IF(F58="Scenario2PBT11",'Major retrofit'!$AJ$38,IF(F58="Scenario3PBT11",'Major retrofit'!$AK$38,"")))&amp;IF(F58="Scenario1PBT12",'Major retrofit'!$AL$38,IF(F58="Scenario2PBT12",'Major retrofit'!$AM$38,IF(F58="Scenario3PBT12",'Major retrofit'!$AN$38,"")))&amp;IF(F58="Scenario1PBT13",'Major retrofit'!$AO$38,IF(F58="Scenario2PBT13",'Major retrofit'!$AP$38,IF(F58="Scenario3PBT13",'Major retrofit'!$AQ$38,"")))&amp;IF(F58="Scenario1PBT14",'Major retrofit'!$AR$38,IF(F58="Scenario2PBT14",'Major retrofit'!$AS$38,IF(F58="Scenario3PBT14",'Major retrofit'!$AT$38,"")))&amp;IF(F58="Scenario1PBT15",'Major retrofit'!$AU$38,IF(F58="Scenario2PBT15",'Major retrofit'!$AV$38,IF(F58="Scenario3PBT15",'Major retrofit'!$AW$38,"")))</f>
        <v/>
      </c>
      <c r="V58" s="117">
        <f t="shared" si="20"/>
        <v>0</v>
      </c>
      <c r="W58" s="117" t="str">
        <f>IF(F58="Scenario1PBT1",'Major retrofit'!$E$40,IF(F58="Scenario2PBT1",'Major retrofit'!$F$40,IF(F58="Scenario3PBT1",'Major retrofit'!$G$40,"")))&amp;IF(F58="Scenario1PBT2",'Major retrofit'!$H$40,IF(F58="Scenario2PBT2",'Major retrofit'!$I$40,IF(F58="Scenario3PBT2",'Major retrofit'!$J$40,"")))&amp;IF(F58="Scenario1PBT3",'Major retrofit'!$K$40,IF(F58="Scenario2PBT3",'Major retrofit'!$L$40,IF(F58="Scenario3PBT3",'Major retrofit'!$M$40,"")))&amp;IF(F58="Scenario1PBT4",'Major retrofit'!$N$40,IF(F58="Scenario2PBT4",'Major retrofit'!$O$40,IF(F58="Scenario3PBT4",'Major retrofit'!$P$40,"")))&amp;IF(F58="Scenario1PBT5",'Major retrofit'!$Q$40,IF(F58="Scenario2PBT5",'Major retrofit'!$R$40,IF(F58="Scenario3PBT5",'Major retrofit'!$S$40,"")))&amp;IF(F58="Scenario1PBT6",'Major retrofit'!$T$40,IF(F58="Scenario2PBT6",'Major retrofit'!$U$40,IF(F58="Scenario3PBT6",'Major retrofit'!$V$40,"")))&amp;IF(F58="Scenario1PBT7",'Major retrofit'!$W$40,IF(F58="Scenario2PBT7",'Major retrofit'!$X$40,IF(F58="Scenario3PBT7",'Major retrofit'!$Y$40,"")))&amp;IF(F58="Scenario1PBT8",'Major retrofit'!$Z$40,IF(F58="Scenario2PBT8",'Major retrofit'!$AA$40,IF(F58="Scenario3PBT8",'Major retrofit'!$AB$40,"")))&amp;IF(F58="Scenario1PBT9",'Major retrofit'!$AC$40,IF(F58="Scenario2PBT9",'Major retrofit'!$AD$40,IF(F58="Scenario3PBT9",'Major retrofit'!$AE$40,"")))&amp;IF(F58="Scenario1PBT10",'Major retrofit'!$AF$40,IF(F58="Scenario2PBT10",'Major retrofit'!$AG$40,IF(F58="Scenario3PBT10",'Major retrofit'!$AH$40,"")))&amp;IF(F58="Scenario1PBT11",'Major retrofit'!$AI$40,IF(F58="Scenario2PBT11",'Major retrofit'!$AJ$40,IF(F58="Scenario3PBT11",'Major retrofit'!$AK$40,"")))&amp;IF(F58="Scenario1PBT12",'Major retrofit'!$AL$40,IF(F58="Scenario2PBT12",'Major retrofit'!$AM$40,IF(F58="Scenario3PBT12",'Major retrofit'!$AN$40,"")))&amp;IF(F58="Scenario1PBT13",'Major retrofit'!$AO$40,IF(F58="Scenario2PBT13",'Major retrofit'!$AP$40,IF(F58="Scenario3PBT13",'Major retrofit'!$AQ$40,"")))&amp;IF(F58="Scenario1PBT14",'Major retrofit'!$AR$40,IF(F58="Scenario2PBT14",'Major retrofit'!$AS$40,IF(F58="Scenario3PBT14",'Major retrofit'!$AT$40,"")))&amp;IF(F58="Scenario1PBT15",'Major retrofit'!$AU$40,IF(F58="Scenario2PBT15",'Major retrofit'!$AV$40,IF(F58="Scenario3PBT15",'Major retrofit'!$AW$40,"")))</f>
        <v/>
      </c>
      <c r="X58" s="117">
        <f t="shared" si="21"/>
        <v>0</v>
      </c>
      <c r="Y58" s="117" t="str">
        <f>IF(F58="Scenario1PBT1",'Major retrofit'!$E$42,IF(F58="Scenario2PBT1",'Major retrofit'!$F$42,IF(F58="Scenario3PBT1",'Major retrofit'!$G$42,"")))&amp;IF(F58="Scenario1PBT2",'Major retrofit'!$H$42,IF(F58="Scenario2PBT2",'Major retrofit'!$I$42,IF(F58="Scenario3PBT2",'Major retrofit'!$J$42,"")))&amp;IF(F58="Scenario1PBT3",'Major retrofit'!$K$42,IF(F58="Scenario2PBT3",'Major retrofit'!$L$42,IF(F58="Scenario3PBT3",'Major retrofit'!$M$42,"")))&amp;IF(F58="Scenario1PBT4",'Major retrofit'!$N$42,IF(F58="Scenario2PBT4",'Major retrofit'!$O$42,IF(F58="Scenario3PBT4",'Major retrofit'!$P$42,"")))&amp;IF(F58="Scenario1PBT5",'Major retrofit'!$Q$42,IF(F58="Scenario2PBT5",'Major retrofit'!$R$42,IF(F58="Scenario3PBT5",'Major retrofit'!$S$42,"")))&amp;IF(F58="Scenario1PBT6",'Major retrofit'!$T$42,IF(F58="Scenario2PBT6",'Major retrofit'!$U$42,IF(F58="Scenario3PBT6",'Major retrofit'!$V$42,"")))&amp;IF(F58="Scenario1PBT7",'Major retrofit'!$W$42,IF(F58="Scenario2PBT7",'Major retrofit'!$X$42,IF(F58="Scenario3PBT7",'Major retrofit'!$Y$42,"")))&amp;IF(F58="Scenario1PBT8",'Major retrofit'!$Z$42,IF(F58="Scenario2PBT8",'Major retrofit'!$AA$42,IF(F58="Scenario3PBT8",'Major retrofit'!$AB$42,"")))&amp;IF(F58="Scenario1PBT9",'Major retrofit'!$AC$42,IF(F58="Scenario2PBT9",'Major retrofit'!$AD$42,IF(F58="Scenario3PBT9",'Major retrofit'!$AE$42,"")))&amp;IF(F58="Scenario1PBT10",'Major retrofit'!$AF$42,IF(F58="Scenario2PBT10",'Major retrofit'!$AG$42,IF(F58="Scenario3PBT10",'Major retrofit'!$AH$42,"")))&amp;IF(F58="Scenario1PBT11",'Major retrofit'!$AI$42,IF(F58="Scenario2PBT11",'Major retrofit'!$AJ$42,IF(F58="Scenario3PBT11",'Major retrofit'!$AK$42,"")))&amp;IF(F58="Scenario1PBT12",'Major retrofit'!$AL$42,IF(F58="Scenario2PBT12",'Major retrofit'!$AM$42,IF(F58="Scenario3PBT12",'Major retrofit'!$AN$42,"")))&amp;IF(F58="Scenario1PBT13",'Major retrofit'!$AO$42,IF(F58="Scenario2PBT13",'Major retrofit'!$AP$42,IF(F58="Scenario3PBT13",'Major retrofit'!$AQ$42,"")))&amp;IF(F58="Scenario1PBT14",'Major retrofit'!$AR$42,IF(F58="Scenario2PBT14",'Major retrofit'!$AS$42,IF(F58="Scenario3PBT14",'Major retrofit'!$AT$42,"")))&amp;IF(F58="Scenario1PBT15",'Major retrofit'!$AU$42,IF(F58="Scenario2PBT15",'Major retrofit'!$AV$42,IF(F58="Scenario3PBT15",'Major retrofit'!$AW$42,"")))</f>
        <v/>
      </c>
      <c r="Z58" s="117">
        <f t="shared" si="22"/>
        <v>0</v>
      </c>
      <c r="AA58" s="178" t="str">
        <f>IF(F58="Scenario1PBT1",'Major retrofit'!$E$101,IF(F58="Scenario2PBT1",'Major retrofit'!$F$101,IF(F58="Scenario3PBT1",'Major retrofit'!$G$101,"")))&amp;IF(F58="Scenario1PBT2",'Major retrofit'!$H$101,IF(F58="Scenario2PBT2",'Major retrofit'!$I$101,IF(F58="Scenario3PBT2",'Major retrofit'!$J$101,"")))&amp;IF(F58="Scenario1PBT3",'Major retrofit'!$K$101,IF(F58="Scenario2PBT3",'Major retrofit'!$L$101,IF(F58="Scenario3PBT3",'Major retrofit'!$M$101,"")))&amp;IF(F58="Scenario1PBT4",'Major retrofit'!$N$101,IF(F58="Scenario2PBT4",'Major retrofit'!$O$101,IF(F58="Scenario3PBT4",'Major retrofit'!$P$101,"")))&amp;IF(F58="Scenario1PBT5",'Major retrofit'!$Q$101,IF(F58="Scenario2PBT5",'Major retrofit'!$R$101,IF(F58="Scenario3PBT5",'Major retrofit'!$S$101,"")))&amp;IF(F58="Scenario1PBT6",'Major retrofit'!$T$101,IF(F58="Scenario2PBT6",'Major retrofit'!$U$101,IF(F58="Scenario3PBT6",'Major retrofit'!$V$101,"")))&amp;IF(F58="Scenario1PBT7",'Major retrofit'!$W$101,IF(F58="Scenario2PBT7",'Major retrofit'!$X$101,IF(F58="Scenario3PBT7",'Major retrofit'!$Y$101,"")))&amp;IF(F58="Scenario1PBT8",'Major retrofit'!$Z$101,IF(F58="Scenario2PBT8",'Major retrofit'!$AA$101,IF(F58="Scenario3PBT8",'Major retrofit'!$AB$101,"")))&amp;IF(F58="Scenario1PBT9",'Major retrofit'!$AC$101,IF(F58="Scenario2PBT9",'Major retrofit'!$AD$101,IF(F58="Scenario3PBT9",'Major retrofit'!$AE$101,"")))&amp;IF(F58="Scenario1PBT10",'Major retrofit'!$AF$101,IF(F58="Scenario2PBT10",'Major retrofit'!$AG$101,IF(F58="Scenario3PBT10",'Major retrofit'!$AH$101,"")))&amp;IF(F58="Scenario1PBT11",'Major retrofit'!$AI$101,IF(F58="Scenario2PBT11",'Major retrofit'!$AJ$101,IF(F58="Scenario3PBT11",'Major retrofit'!$AK$101,"")))&amp;IF(F58="Scenario1PBT12",'Major retrofit'!$AL$101,IF(F58="Scenario2PBT12",'Major retrofit'!$AM$101,IF(F58="Scenario3PBT12",'Major retrofit'!$AN$101,"")))&amp;IF(F58="Scenario1PBT13",'Major retrofit'!$AO$101,IF(F58="Scenario2PBT13",'Major retrofit'!$AP$101,IF(F58="Scenario3PBT13",'Major retrofit'!$AQ$101,"")))&amp;IF(F58="Scenario1PBT14",'Major retrofit'!$AR$101,IF(F58="Scenario2PBT14",'Major retrofit'!$AS$101,IF(F58="Scenario3PBT14",'Major retrofit'!$AT$101,"")))&amp;IF(F58="Scenario1PBT15",'Major retrofit'!$AU$101,IF(F58="Scenario2PBT15",'Major retrofit'!$AV$101,IF(F58="Scenario3PBT15",'Major retrofit'!$AW$101,"")))</f>
        <v/>
      </c>
      <c r="AB58" s="179">
        <f t="shared" si="23"/>
        <v>0</v>
      </c>
      <c r="AC58" s="363" t="str">
        <f t="shared" si="24"/>
        <v/>
      </c>
      <c r="AD58" s="353">
        <f>IF(AC58="",IFERROR('Projection_Base-case'!G59-G58,0),0)</f>
        <v>0</v>
      </c>
      <c r="AE58" s="350">
        <f t="shared" si="25"/>
        <v>0</v>
      </c>
      <c r="AF58" s="361">
        <f>IFERROR(100*AD58/'Projection_Base-case'!G59,0)</f>
        <v>0</v>
      </c>
      <c r="AG58" s="352">
        <f>IF(AC58="",IFERROR('Projection_Base-case'!I59-I58,0),0)</f>
        <v>0</v>
      </c>
      <c r="AH58" s="353">
        <f t="shared" si="26"/>
        <v>0</v>
      </c>
      <c r="AI58" s="361">
        <f>IFERROR(100*AG58/'Projection_Base-case'!I59,0)</f>
        <v>0</v>
      </c>
      <c r="AJ58" s="352">
        <f>IF(AC58="",IFERROR('Projection_Base-case'!K59-K58,0),0)</f>
        <v>0</v>
      </c>
      <c r="AK58" s="353">
        <f t="shared" si="27"/>
        <v>0</v>
      </c>
      <c r="AL58" s="361">
        <f>IFERROR(100*AJ58/'Projection_Base-case'!K59,0)</f>
        <v>0</v>
      </c>
      <c r="AM58" s="352">
        <f>-IF(AC58="",IFERROR('Projection_Base-case'!M59-M58,0),0)</f>
        <v>0</v>
      </c>
      <c r="AN58" s="353">
        <f t="shared" si="28"/>
        <v>0</v>
      </c>
      <c r="AO58" s="354">
        <f>IFERROR(IF('Projection_Base-case'!N59&gt;0,100*AN58/'Projection_Base-case'!N59,100*AN58/N58),0)</f>
        <v>0</v>
      </c>
      <c r="AP58" s="355">
        <f>IF(AC58="",IFERROR('Projection_Base-case'!O59-O58,0),0)</f>
        <v>0</v>
      </c>
      <c r="AQ58" s="356">
        <f t="shared" si="29"/>
        <v>0</v>
      </c>
      <c r="AR58" s="356">
        <f>IFERROR(100*AP58/'Projection_Base-case'!O59,0)</f>
        <v>0</v>
      </c>
      <c r="AS58" s="355">
        <f>IF(AC58="",IFERROR('Projection_Base-case'!Q59-Q58,0),0)</f>
        <v>0</v>
      </c>
      <c r="AT58" s="356">
        <f t="shared" si="30"/>
        <v>0</v>
      </c>
      <c r="AU58" s="356">
        <f>IFERROR(100*AS58/'Projection_Base-case'!Q59,0)</f>
        <v>0</v>
      </c>
      <c r="AV58" s="355">
        <f>IF(AC58="",IFERROR('Projection_Base-case'!S59-S58,0),0)</f>
        <v>0</v>
      </c>
      <c r="AW58" s="356">
        <f t="shared" si="31"/>
        <v>0</v>
      </c>
      <c r="AX58" s="357">
        <f>IFERROR(100*AV58/'Projection_Base-case'!S59,0)</f>
        <v>0</v>
      </c>
      <c r="AY58" s="358">
        <f>IF(AC58="",IFERROR('Projection_Base-case'!U59-U58,0),0)</f>
        <v>0</v>
      </c>
      <c r="AZ58" s="359">
        <f t="shared" si="32"/>
        <v>0</v>
      </c>
      <c r="BA58" s="359">
        <f>IFERROR(100*AY58/'Projection_Base-case'!U59,0)</f>
        <v>0</v>
      </c>
      <c r="BB58" s="358">
        <f>IF(AC58="",IFERROR('Projection_Base-case'!W59-W58,0),0)</f>
        <v>0</v>
      </c>
      <c r="BC58" s="359">
        <f t="shared" si="33"/>
        <v>0</v>
      </c>
      <c r="BD58" s="359">
        <f>IFERROR(100*BB58/'Projection_Base-case'!W59,0)</f>
        <v>0</v>
      </c>
      <c r="BE58" s="358">
        <f>IF(AC58="",IFERROR('Projection_Base-case'!Y59-Y58,0),0)</f>
        <v>0</v>
      </c>
      <c r="BF58" s="359">
        <f t="shared" si="34"/>
        <v>0</v>
      </c>
      <c r="BG58" s="359">
        <f>IFERROR(100*BE58/'Projection_Base-case'!Y59,0)</f>
        <v>0</v>
      </c>
      <c r="BH58" s="359">
        <f t="shared" si="35"/>
        <v>0</v>
      </c>
      <c r="BI58" s="360">
        <f t="shared" si="36"/>
        <v>0</v>
      </c>
    </row>
    <row r="59" spans="1:61">
      <c r="A59" s="205">
        <v>55</v>
      </c>
      <c r="B59" s="347">
        <f>IF('Projection_Base-case'!B60&lt;&gt;"",'Projection_Base-case'!B60,0)</f>
        <v>0</v>
      </c>
      <c r="C59" s="347">
        <f>IF('Projection_Base-case'!C60&lt;&gt;"",'Projection_Base-case'!C60,0)</f>
        <v>0</v>
      </c>
      <c r="D59" s="365">
        <f>IF('Projection_Base-case'!D60&lt;&gt;"",'Projection_Base-case'!D60,0)</f>
        <v>0</v>
      </c>
      <c r="E59" s="322"/>
      <c r="F59" s="367" t="str">
        <f t="shared" si="12"/>
        <v>0</v>
      </c>
      <c r="G59" s="177" t="str">
        <f>IF(F59="Scenario1PBT1",'Major retrofit'!$E$6,IF(F59="Scenario2PBT1",'Major retrofit'!$F$6,IF(F59="Scenario3PBT1",'Major retrofit'!$G$6,"")))&amp;IF(F59="Scenario1PBT2",'Major retrofit'!$H$6,IF(F59="Scenario2PBT2",'Major retrofit'!$I$6,IF(F59="Scenario3PBT2",'Major retrofit'!$J$6,"")))&amp;IF(F59="Scenario1PBT3",'Major retrofit'!$K$6,IF(F59="Scenario2PBT3",'Major retrofit'!$L$6,IF(F59="Scenario3PBT3",'Major retrofit'!$M$6,"")))&amp;IF(F59="Scenario1PBT4",'Major retrofit'!$N$6,IF(F59="Scenario2PBT4",'Major retrofit'!$O$6,IF(F59="Scenario3PBT4",'Major retrofit'!$P$6,"")))&amp;IF(F59="Scenario1PBT5",'Major retrofit'!$Q$6,IF(F59="Scenario2PBT5",'Major retrofit'!$R$6,IF(F59="Scenario3PBT5",'Major retrofit'!$S$6,"")))&amp;IF(F59="Scenario1PBT6",'Major retrofit'!$T$6,IF(F59="Scenario2PBT6",'Major retrofit'!$U$6,IF(F59="Scenario3PBT6",'Major retrofit'!$V$6,"")))&amp;IF(F59="Scenario1PBT7",'Major retrofit'!$W$6,IF(F59="Scenario2PBT7",'Major retrofit'!$X$6,IF(F59="Scenario3PBT7",'Major retrofit'!$Y$6,"")))&amp;IF(F59="Scenario1PBT8",'Major retrofit'!$Z$6,IF(F59="Scenario2PBT8",'Major retrofit'!$AA$6,IF(F59="Scenario3PBT8",'Major retrofit'!$AB$6,"")))&amp;IF(F59="Scenario1PBT9",'Major retrofit'!$AC$6,IF(F59="Scenario2PBT9",'Major retrofit'!$AD$6,IF(F59="Scenario3PBT9",'Major retrofit'!$AE$6,"")))&amp;IF(F59="Scenario1PBT10",'Major retrofit'!$AF$6,IF(F59="Scenario2PBT10",'Major retrofit'!$AG$6,IF(F59="Scenario3PBT10",'Major retrofit'!$AH$6,"")))&amp;IF(F59="Scenario1PBT11",'Major retrofit'!$AI$6,IF(F59="Scenario2PBT11",'Major retrofit'!$AJ$6,IF(F59="Scenario3PBT11",'Major retrofit'!$AK$6,"")))&amp;IF(F59="Scenario1PBT12",'Major retrofit'!$AL$6,IF(F59="Scenario2PBT12",'Major retrofit'!$AM$6,IF(F59="Scenario3PBT12",'Major retrofit'!$AN$6,"")))&amp;IF(F59="Scenario1PBT13",'Major retrofit'!$AO$6,IF(F59="Scenario2PBT13",'Major retrofit'!$AP$6,IF(F59="Scenario3PBT13",'Major retrofit'!$AQ$6,"")))&amp;IF(F59="Scenario1PBT14",'Major retrofit'!$AR$6,IF(F59="Scenario2PBT14",'Major retrofit'!$AS$6,IF(F59="Scenario3PBT14",'Major retrofit'!$AT$6,"")))&amp;IF(F59="Scenario1PBT15",'Major retrofit'!$AU$6,IF(F59="Scenario2PBT15",'Major retrofit'!$AV$6,IF(F59="Scenario3PBT15",'Major retrofit'!$AW$6,"")))</f>
        <v/>
      </c>
      <c r="H59" s="117">
        <f t="shared" si="13"/>
        <v>0</v>
      </c>
      <c r="I59" s="178" t="str">
        <f>IF(F59="Scenario1PBT1",'Major retrofit'!$E$16,IF(F59="Scenario2PBT1",'Major retrofit'!$F$16,IF(F59="Scenario3PBT1",'Major retrofit'!$G$16,"")))&amp;IF(F59="Scenario1PBT2",'Major retrofit'!$H$16,IF(F59="Scenario2PBT2",'Major retrofit'!$I$16,IF(F59="Scenario3PBT2",'Major retrofit'!$J$16,"")))&amp;IF(F59="Scenario1PBT3",'Major retrofit'!$K$16,IF(F59="Scenario2PBT3",'Major retrofit'!$L$16,IF(F59="Scenario3PBT3",'Major retrofit'!$M$16,"")))&amp;IF(F59="Scenario1PBT4",'Major retrofit'!$N$16,IF(F59="Scenario2PBT4",'Major retrofit'!$O$16,IF(F59="Scenario3PBT4",'Major retrofit'!$P$16,"")))&amp;IF(F59="Scenario1PBT5",'Major retrofit'!$Q$16,IF(F59="Scenario2PBT5",'Major retrofit'!$R$16,IF(F59="Scenario3PBT5",'Major retrofit'!$S$16,"")))&amp;IF(F59="Scenario1PBT6",'Major retrofit'!$T$16,IF(F59="Scenario2PBT6",'Major retrofit'!$U$16,IF(F59="Scenario3PBT6",'Major retrofit'!$V$16,"")))&amp;IF(F59="Scenario1PBT7",'Major retrofit'!$W$16,IF(F59="Scenario2PBT7",'Major retrofit'!$X$16,IF(F59="Scenario3PBT7",'Major retrofit'!$Y$16,"")))&amp;IF(F59="Scenario1PBT8",'Major retrofit'!$Z$16,IF(F59="Scenario2PBT8",'Major retrofit'!$AA$16,IF(F59="Scenario3PBT8",'Major retrofit'!$AB$16,"")))&amp;IF(F59="Scenario1PBT9",'Major retrofit'!$AC$16,IF(F59="Scenario2PBT9",'Major retrofit'!$AD$16,IF(F59="Scenario3PBT9",'Major retrofit'!$AE$16,"")))&amp;IF(F59="Scenario1PBT10",'Major retrofit'!$AF$16,IF(F59="Scenario2PBT10",'Major retrofit'!$AG$16,IF(F59="Scenario3PBT10",'Major retrofit'!$AH$16,"")))&amp;IF(F59="Scenario1PBT11",'Major retrofit'!$AI$16,IF(F59="Scenario2PBT11",'Major retrofit'!$AJ$16,IF(F59="Scenario3PBT11",'Major retrofit'!$AK$16,"")))&amp;IF(F59="Scenario1PBT12",'Major retrofit'!$AL$16,IF(F59="Scenario2PBT12",'Major retrofit'!$AM$16,IF(F59="Scenario3PBT12",'Major retrofit'!$AN$16,"")))&amp;IF(F59="Scenario1PBT13",'Major retrofit'!$AO$16,IF(F59="Scenario2PBT13",'Major retrofit'!$AP$16,IF(F59="Scenario3PBT13",'Major retrofit'!$AQ$16,"")))&amp;IF(F59="Scenario1PBT14",'Major retrofit'!$AR$16,IF(F59="Scenario2PBT14",'Major retrofit'!$AS$16,IF(F59="Scenario3PBT14",'Major retrofit'!$AT$16,"")))&amp;IF(F59="Scenario1PBT15",'Major retrofit'!$AU$16,IF(F59="Scenario2PBT15",'Major retrofit'!$AV$16,IF(F59="Scenario3PBT15",'Major retrofit'!$AW$16,"")))</f>
        <v/>
      </c>
      <c r="J59" s="117">
        <f t="shared" si="14"/>
        <v>0</v>
      </c>
      <c r="K59" s="117" t="str">
        <f>IF(F59="Scenario1PBT1",'Major retrofit'!$E$18,IF(F59="Scenario2PBT1",'Major retrofit'!$F$18,IF(F59="Scenario3PBT1",'Major retrofit'!$G$18,"")))&amp;IF(F59="Scenario1PBT2",'Major retrofit'!$H$18,IF(F59="Scenario2PBT2",'Major retrofit'!$I$18,IF(F59="Scenario3PBT2",'Major retrofit'!$J$18,"")))&amp;IF(F59="Scenario1PBT3",'Major retrofit'!$K$18,IF(F59="Scenario2PBT3",'Major retrofit'!$L$18,IF(F59="Scenario3PBT3",'Major retrofit'!$M$18,"")))&amp;IF(F59="Scenario1PBT4",'Major retrofit'!$N$18,IF(F59="Scenario2PBT4",'Major retrofit'!$O$18,IF(F59="Scenario3PBT4",'Major retrofit'!$P$18,"")))&amp;IF(F59="Scenario1PBT5",'Major retrofit'!$Q$18,IF(F59="Scenario2PBT5",'Major retrofit'!$R$18,IF(F59="Scenario3PBT5",'Major retrofit'!$S$18,"")))&amp;IF(F59="Scenario1PBT6",'Major retrofit'!$T$18,IF(F59="Scenario2PBT6",'Major retrofit'!$U$18,IF(F59="Scenario3PBT6",'Major retrofit'!$V$18,"")))&amp;IF(F59="Scenario1PBT7",'Major retrofit'!$W$18,IF(F59="Scenario2PBT7",'Major retrofit'!$X$18,IF(F59="Scenario3PBT7",'Major retrofit'!$Y$18,"")))&amp;IF(F59="Scenario1PBT8",'Major retrofit'!$Z$18,IF(F59="Scenario2PBT8",'Major retrofit'!$AA$18,IF(F59="Scenario3PBT8",'Major retrofit'!$AB$18,"")))&amp;IF(F59="Scenario1PBT9",'Major retrofit'!$AC$18,IF(F59="Scenario2PBT9",'Major retrofit'!$AD$18,IF(F59="Scenario3PBT9",'Major retrofit'!$AE$18,"")))&amp;IF(F59="Scenario1PBT10",'Major retrofit'!$AF$18,IF(F59="Scenario2PBT10",'Major retrofit'!$AG$18,IF(F59="Scenario3PBT10",'Major retrofit'!$AH$18,"")))&amp;IF(F59="Scenario1PBT11",'Major retrofit'!$AI$18,IF(F59="Scenario2PBT11",'Major retrofit'!$AJ$18,IF(F59="Scenario3PBT11",'Major retrofit'!$AK$18,"")))&amp;IF(F59="Scenario1PBT12",'Major retrofit'!$AL$18,IF(F59="Scenario2PBT12",'Major retrofit'!$AM$18,IF(F59="Scenario3PBT12",'Major retrofit'!$AN$18,"")))&amp;IF(F59="Scenario1PBT13",'Major retrofit'!$AO$18,IF(F59="Scenario2PBT13",'Major retrofit'!$AP$18,IF(F59="Scenario3PBT13",'Major retrofit'!$AQ$18,"")))&amp;IF(F59="Scenario1PBT14",'Major retrofit'!$AR$18,IF(F59="Scenario2PBT14",'Major retrofit'!$AS$18,IF(F59="Scenario3PBT14",'Major retrofit'!$AT$18,"")))&amp;IF(F59="Scenario1PBT15",'Major retrofit'!$AU$18,IF(F59="Scenario2PBT15",'Major retrofit'!$AV$18,IF(F59="Scenario3PBT15",'Major retrofit'!$AW$18,"")))</f>
        <v/>
      </c>
      <c r="L59" s="117">
        <f t="shared" si="15"/>
        <v>0</v>
      </c>
      <c r="M59" s="117" t="str">
        <f>IF(F59="Scenario1PBT1",'Major retrofit'!$E$20,IF(F59="Scenario2PBT1",'Major retrofit'!$F$20,IF(F59="Scenario3PBT1",'Major retrofit'!$G$20,"")))&amp;IF(F59="Scenario1PBT2",'Major retrofit'!$H$20,IF(F59="Scenario2PBT2",'Major retrofit'!$I$20,IF(F59="Scenario3PBT2",'Major retrofit'!$J$20,"")))&amp;IF(F59="Scenario1PBT3",'Major retrofit'!$K$20,IF(F59="Scenario2PBT3",'Major retrofit'!$L$20,IF(F59="Scenario3PBT3",'Major retrofit'!$M$20,"")))&amp;IF(F59="Scenario1PBT4",'Major retrofit'!$N$20,IF(F59="Scenario2PBT4",'Major retrofit'!$O$20,IF(F59="Scenario3PBT4",'Major retrofit'!$P$20,"")))&amp;IF(F59="Scenario1PBT5",'Major retrofit'!$Q$20,IF(F59="Scenario2PBT5",'Major retrofit'!$R$20,IF(F59="Scenario3PBT5",'Major retrofit'!$S$20,"")))&amp;IF(F59="Scenario1PBT6",'Major retrofit'!$T$20,IF(F59="Scenario2PBT6",'Major retrofit'!$U$20,IF(F59="Scenario3PBT6",'Major retrofit'!$V$20,"")))&amp;IF(F59="Scenario1PBT7",'Major retrofit'!$W$20,IF(F59="Scenario2PBT7",'Major retrofit'!$X$20,IF(F59="Scenario3PBT7",'Major retrofit'!$Y$20,"")))&amp;IF(F59="Scenario1PBT8",'Major retrofit'!$Z$20,IF(F59="Scenario2PBT8",'Major retrofit'!$AA$20,IF(F59="Scenario3PBT8",'Major retrofit'!$AB$20,"")))&amp;IF(F59="Scenario1PBT9",'Major retrofit'!$AC$20,IF(F59="Scenario2PBT9",'Major retrofit'!$AD$20,IF(F59="Scenario3PBT9",'Major retrofit'!$AE$20,"")))&amp;IF(F59="Scenario1PBT10",'Major retrofit'!$AF$20,IF(F59="Scenario2PBT10",'Major retrofit'!$AG$20,IF(F59="Scenario3PBT10",'Major retrofit'!$AH$20,"")))&amp;IF(F59="Scenario1PBT11",'Major retrofit'!$AI$20,IF(F59="Scenario2PBT11",'Major retrofit'!$AJ$20,IF(F59="Scenario3PBT11",'Major retrofit'!$AK$20,"")))&amp;IF(F59="Scenario1PBT12",'Major retrofit'!$AL$20,IF(F59="Scenario2PBT12",'Major retrofit'!$AM$20,IF(F59="Scenario3PBT12",'Major retrofit'!$AN$20,"")))&amp;IF(F59="Scenario1PBT13",'Major retrofit'!$AO$20,IF(F59="Scenario2PBT13",'Major retrofit'!$AP$20,IF(F59="Scenario3PBT13",'Major retrofit'!$AQ$20,"")))&amp;IF(F59="Scenario1PBT14",'Major retrofit'!$AR$20,IF(F59="Scenario2PBT14",'Major retrofit'!$AS$20,IF(F59="Scenario3PBT14",'Major retrofit'!$AT$20,"")))&amp;IF(F59="Scenario1PBT15",'Major retrofit'!$AU$20,IF(F59="Scenario2PBT15",'Major retrofit'!$AV$20,IF(F59="Scenario3PBT15",'Major retrofit'!$AW$20,"")))</f>
        <v/>
      </c>
      <c r="N59" s="118">
        <f t="shared" si="16"/>
        <v>0</v>
      </c>
      <c r="O59" s="206" t="str">
        <f>IF(F59="Scenario1PBT1",'Major retrofit'!$E$23,IF(F59="Scenario2PBT1",'Major retrofit'!$F$23,IF(F59="Scenario3PBT1",'Major retrofit'!$G$23,"")))&amp;IF(F59="Scenario1PBT2",'Major retrofit'!$H$23,IF(F59="Scenario2PBT2",'Major retrofit'!$I$23,IF(F59="Scenario3PBT2",'Major retrofit'!$J$23,"")))&amp;IF(F59="Scenario1PBT3",'Major retrofit'!$K$23,IF(F59="Scenario2PBT3",'Major retrofit'!$L$23,IF(F59="Scenario3PBT3",'Major retrofit'!$M$23,"")))&amp;IF(F59="Scenario1PBT4",'Major retrofit'!$N$23,IF(F59="Scenario2PBT4",'Major retrofit'!$O$23,IF(F59="Scenario3PBT4",'Major retrofit'!$P$23,"")))&amp;IF(F59="Scenario1PBT5",'Major retrofit'!$Q$23,IF(F59="Scenario2PBT5",'Major retrofit'!$R$23,IF(F59="Scenario3PBT5",'Major retrofit'!$S$23,"")))&amp;IF(F59="Scenario1PBT6",'Major retrofit'!$T$23,IF(F59="Scenario2PBT6",'Major retrofit'!$U$23,IF(F59="Scenario3PBT6",'Major retrofit'!$V$23,"")))&amp;IF(F59="Scenario1PBT7",'Major retrofit'!$W$23,IF(F59="Scenario2PBT7",'Major retrofit'!$X$23,IF(F59="Scenario3PBT7",'Major retrofit'!$Y$23,"")))&amp;IF(F59="Scenario1PBT8",'Major retrofit'!$Z$23,IF(F59="Scenario2PBT8",'Major retrofit'!$AA$23,IF(F59="Scenario3PBT8",'Major retrofit'!$AB$23,"")))&amp;IF(F59="Scenario1PBT9",'Major retrofit'!$AC$23,IF(F59="Scenario2PBT9",'Major retrofit'!$AD$23,IF(F59="Scenario3PBT9",'Major retrofit'!$AE$23,"")))&amp;IF(F59="Scenario1PBT10",'Major retrofit'!$AF$23,IF(F59="Scenario2PBT10",'Major retrofit'!$AG$23,IF(F59="Scenario3PBT10",'Major retrofit'!$AH$23,"")))&amp;IF(F59="Scenario1PBT11",'Major retrofit'!$AI$23,IF(F59="Scenario2PBT11",'Major retrofit'!$AJ$23,IF(F59="Scenario3PBT11",'Major retrofit'!$AK$23,"")))&amp;IF(F59="Scenario1PBT12",'Major retrofit'!$AL$23,IF(F59="Scenario2PBT12",'Major retrofit'!$AM$23,IF(F59="Scenario3PBT12",'Major retrofit'!$AN$23,"")))&amp;IF(F59="Scenario1PBT13",'Major retrofit'!$AO$23,IF(F59="Scenario2PBT13",'Major retrofit'!$AP$23,IF(F59="Scenario3PBT13",'Major retrofit'!$AQ$23,"")))&amp;IF(F59="Scenario1PBT14",'Major retrofit'!$AR$23,IF(F59="Scenario2PBT14",'Major retrofit'!$AS$23,IF(F59="Scenario3PBT14",'Major retrofit'!$AT$23,"")))&amp;IF(F59="Scenario1PBT15",'Major retrofit'!$AU$23,IF(F59="Scenario2PBT15",'Major retrofit'!$AV$23,IF(F59="Scenario3PBT15",'Major retrofit'!$AW$23,"")))</f>
        <v/>
      </c>
      <c r="P59" s="117">
        <f t="shared" si="17"/>
        <v>0</v>
      </c>
      <c r="Q59" s="117" t="str">
        <f>IF(F59="Scenario1PBT1",'Major retrofit'!$E$25,IF(F59="Scenario2PBT1",'Major retrofit'!$F$25,IF(F59="Scenario3PBT1",'Major retrofit'!$G$25,"")))&amp;IF(F59="Scenario1PBT2",'Major retrofit'!$H$25,IF(F59="Scenario2PBT2",'Major retrofit'!$I$25,IF(F59="Scenario3PBT2",'Major retrofit'!$J$25,"")))&amp;IF(F59="Scenario1PBT3",'Major retrofit'!$K$25,IF(F59="Scenario2PBT3",'Major retrofit'!$L$25,IF(F59="Scenario3PBT3",'Major retrofit'!$M$25,"")))&amp;IF(F59="Scenario1PBT4",'Major retrofit'!$N$25,IF(F59="Scenario2PBT4",'Major retrofit'!$O$25,IF(F59="Scenario3PBT4",'Major retrofit'!$P$25,"")))&amp;IF(F59="Scenario1PBT5",'Major retrofit'!$Q$25,IF(F59="Scenario2PBT5",'Major retrofit'!$R$25,IF(F59="Scenario3PBT5",'Major retrofit'!$S$25,"")))&amp;IF(F59="Scenario1PBT6",'Major retrofit'!$T$25,IF(F59="Scenario2PBT6",'Major retrofit'!$U$25,IF(F59="Scenario3PBT6",'Major retrofit'!$V$25,"")))&amp;IF(F59="Scenario1PBT7",'Major retrofit'!$W$25,IF(F59="Scenario2PBT7",'Major retrofit'!$X$25,IF(F59="Scenario3PBT7",'Major retrofit'!$Y$25,"")))&amp;IF(F59="Scenario1PBT8",'Major retrofit'!$Z$25,IF(F59="Scenario2PBT8",'Major retrofit'!$AA$25,IF(F59="Scenario3PBT8",'Major retrofit'!$AB$25,"")))&amp;IF(F59="Scenario1PBT9",'Major retrofit'!$AC$25,IF(F59="Scenario2PBT9",'Major retrofit'!$AD$25,IF(F59="Scenario3PBT9",'Major retrofit'!$AE$25,"")))&amp;IF(F59="Scenario1PBT10",'Major retrofit'!$AF$25,IF(F59="Scenario2PBT10",'Major retrofit'!$AG$25,IF(F59="Scenario3PBT10",'Major retrofit'!$AH$25,"")))&amp;IF(F59="Scenario1PBT11",'Major retrofit'!$AI$25,IF(F59="Scenario2PBT11",'Major retrofit'!$AJ$25,IF(F59="Scenario3PBT11",'Major retrofit'!$AK$25,"")))&amp;IF(F59="Scenario1PBT12",'Major retrofit'!$AL$25,IF(F59="Scenario2PBT12",'Major retrofit'!$AM$25,IF(F59="Scenario3PBT12",'Major retrofit'!$AN$25,"")))&amp;IF(F59="Scenario1PBT13",'Major retrofit'!$AO$25,IF(F59="Scenario2PBT13",'Major retrofit'!$AP$25,IF(F59="Scenario3PBT13",'Major retrofit'!$AQ$25,"")))&amp;IF(F59="Scenario1PBT14",'Major retrofit'!$AR$25,IF(F59="Scenario2PBT14",'Major retrofit'!$AS$25,IF(F59="Scenario3PBT14",'Major retrofit'!$AT$25,"")))&amp;IF(F59="Scenario1PBT15",'Major retrofit'!$AU$25,IF(F59="Scenario2PBT15",'Major retrofit'!$AV$25,IF(F59="Scenario3PBT15",'Major retrofit'!$AW$25,"")))</f>
        <v/>
      </c>
      <c r="R59" s="117">
        <f t="shared" si="18"/>
        <v>0</v>
      </c>
      <c r="S59" s="117" t="str">
        <f>IF(F59="Scenario1PBT1",'Major retrofit'!$E$27,IF(F59="Scenario2PBT1",'Major retrofit'!$F$27,IF(F59="Scenario3PBT1",'Major retrofit'!$G$27,"")))&amp;IF(F59="Scenario1PBT2",'Major retrofit'!$H$27,IF(F59="Scenario2PBT2",'Major retrofit'!$I$27,IF(F59="Scenario3PBT2",'Major retrofit'!$J$27,"")))&amp;IF(F59="Scenario1PBT3",'Major retrofit'!$K$27,IF(F59="Scenario2PBT3",'Major retrofit'!$L$27,IF(F59="Scenario3PBT3",'Major retrofit'!$M$27,"")))&amp;IF(F59="Scenario1PBT4",'Major retrofit'!$N$27,IF(F59="Scenario2PBT4",'Major retrofit'!$O$27,IF(F59="Scenario3PBT4",'Major retrofit'!$P$27,"")))&amp;IF(F59="Scenario1PBT5",'Major retrofit'!$Q$27,IF(F59="Scenario2PBT5",'Major retrofit'!$R$27,IF(F59="Scenario3PBT5",'Major retrofit'!$S$27,"")))&amp;IF(F59="Scenario1PBT6",'Major retrofit'!$T$27,IF(F59="Scenario2PBT6",'Major retrofit'!$U$27,IF(F59="Scenario3PBT6",'Major retrofit'!$V$27,"")))&amp;IF(F59="Scenario1PBT7",'Major retrofit'!$W$27,IF(F59="Scenario2PBT7",'Major retrofit'!$X$27,IF(F59="Scenario3PBT7",'Major retrofit'!$Y$27,"")))&amp;IF(F59="Scenario1PBT8",'Major retrofit'!$Z$27,IF(F59="Scenario2PBT8",'Major retrofit'!$AA$27,IF(F59="Scenario3PBT8",'Major retrofit'!$AB$27,"")))&amp;IF(F59="Scenario1PBT9",'Major retrofit'!$AC$27,IF(F59="Scenario2PBT9",'Major retrofit'!$AD$27,IF(F59="Scenario3PBT9",'Major retrofit'!$AE$27,"")))&amp;IF(F59="Scenario1PBT10",'Major retrofit'!$AF$27,IF(F59="Scenario2PBT10",'Major retrofit'!$AG$27,IF(F59="Scenario3PBT10",'Major retrofit'!$AH$27,"")))&amp;IF(F59="Scenario1PBT11",'Major retrofit'!$AI$27,IF(F59="Scenario2PBT11",'Major retrofit'!$AJ$27,IF(F59="Scenario3PBT11",'Major retrofit'!$AK$27,"")))&amp;IF(F59="Scenario1PBT12",'Major retrofit'!$AL$27,IF(F59="Scenario2PBT12",'Major retrofit'!$AM$27,IF(F59="Scenario3PBT12",'Major retrofit'!$AN$27,"")))&amp;IF(F59="Scenario1PBT13",'Major retrofit'!$AO$27,IF(F59="Scenario2PBT13",'Major retrofit'!$AP$27,IF(F59="Scenario3PBT13",'Major retrofit'!$AQ$27,"")))&amp;IF(F59="Scenario1PBT14",'Major retrofit'!$AR$27,IF(F59="Scenario2PBT14",'Major retrofit'!$AS$27,IF(F59="Scenario3PBT14",'Major retrofit'!$AT$27,"")))&amp;IF(F59="Scenario1PBT15",'Major retrofit'!$AU$27,IF(F59="Scenario2PBT15",'Major retrofit'!$AV$27,IF(F59="Scenario3PBT15",'Major retrofit'!$AW$27,"")))</f>
        <v/>
      </c>
      <c r="T59" s="207">
        <f t="shared" si="19"/>
        <v>0</v>
      </c>
      <c r="U59" s="206" t="str">
        <f>IF(F59="Scenario1PBT1",'Major retrofit'!$E$38,IF(F59="Scenario2PBT1",'Major retrofit'!$F$38,IF(F59="Scenario3PBT1",'Major retrofit'!$G$38,"")))&amp;IF(F59="Scenario1PBT2",'Major retrofit'!$H$38,IF(F59="Scenario2PBT2",'Major retrofit'!$I$38,IF(F59="Scenario3PBT2",'Major retrofit'!$J$38,"")))&amp;IF(F59="Scenario1PBT3",'Major retrofit'!$K$38,IF(F59="Scenario2PBT3",'Major retrofit'!$L$38,IF(F59="Scenario3PBT3",'Major retrofit'!$M$38,"")))&amp;IF(F59="Scenario1PBT4",'Major retrofit'!$N$38,IF(F59="Scenario2PBT4",'Major retrofit'!$O$38,IF(F59="Scenario3PBT4",'Major retrofit'!$P$38,"")))&amp;IF(F59="Scenario1PBT5",'Major retrofit'!$Q$38,IF(F59="Scenario2PBT5",'Major retrofit'!$R$38,IF(F59="Scenario3PBT5",'Major retrofit'!$S$38,"")))&amp;IF(F59="Scenario1PBT6",'Major retrofit'!$T$38,IF(F59="Scenario2PBT6",'Major retrofit'!$U$38,IF(F59="Scenario3PBT6",'Major retrofit'!$V$38,"")))&amp;IF(F59="Scenario1PBT7",'Major retrofit'!$W$38,IF(F59="Scenario2PBT7",'Major retrofit'!$X$38,IF(F59="Scenario3PBT7",'Major retrofit'!$Y$38,"")))&amp;IF(F59="Scenario1PBT8",'Major retrofit'!$Z$38,IF(F59="Scenario2PBT8",'Major retrofit'!$AA$38,IF(F59="Scenario3PBT8",'Major retrofit'!$AB$38,"")))&amp;IF(F59="Scenario1PBT9",'Major retrofit'!$AC$38,IF(F59="Scenario2PBT9",'Major retrofit'!$AD$38,IF(F59="Scenario3PBT9",'Major retrofit'!$AE$38,"")))&amp;IF(F59="Scenario1PBT10",'Major retrofit'!$AF$38,IF(F59="Scenario2PBT10",'Major retrofit'!$AG$38,IF(F59="Scenario3PBT10",'Major retrofit'!$AH$38,"")))&amp;IF(F59="Scenario1PBT11",'Major retrofit'!$AI$38,IF(F59="Scenario2PBT11",'Major retrofit'!$AJ$38,IF(F59="Scenario3PBT11",'Major retrofit'!$AK$38,"")))&amp;IF(F59="Scenario1PBT12",'Major retrofit'!$AL$38,IF(F59="Scenario2PBT12",'Major retrofit'!$AM$38,IF(F59="Scenario3PBT12",'Major retrofit'!$AN$38,"")))&amp;IF(F59="Scenario1PBT13",'Major retrofit'!$AO$38,IF(F59="Scenario2PBT13",'Major retrofit'!$AP$38,IF(F59="Scenario3PBT13",'Major retrofit'!$AQ$38,"")))&amp;IF(F59="Scenario1PBT14",'Major retrofit'!$AR$38,IF(F59="Scenario2PBT14",'Major retrofit'!$AS$38,IF(F59="Scenario3PBT14",'Major retrofit'!$AT$38,"")))&amp;IF(F59="Scenario1PBT15",'Major retrofit'!$AU$38,IF(F59="Scenario2PBT15",'Major retrofit'!$AV$38,IF(F59="Scenario3PBT15",'Major retrofit'!$AW$38,"")))</f>
        <v/>
      </c>
      <c r="V59" s="117">
        <f t="shared" si="20"/>
        <v>0</v>
      </c>
      <c r="W59" s="117" t="str">
        <f>IF(F59="Scenario1PBT1",'Major retrofit'!$E$40,IF(F59="Scenario2PBT1",'Major retrofit'!$F$40,IF(F59="Scenario3PBT1",'Major retrofit'!$G$40,"")))&amp;IF(F59="Scenario1PBT2",'Major retrofit'!$H$40,IF(F59="Scenario2PBT2",'Major retrofit'!$I$40,IF(F59="Scenario3PBT2",'Major retrofit'!$J$40,"")))&amp;IF(F59="Scenario1PBT3",'Major retrofit'!$K$40,IF(F59="Scenario2PBT3",'Major retrofit'!$L$40,IF(F59="Scenario3PBT3",'Major retrofit'!$M$40,"")))&amp;IF(F59="Scenario1PBT4",'Major retrofit'!$N$40,IF(F59="Scenario2PBT4",'Major retrofit'!$O$40,IF(F59="Scenario3PBT4",'Major retrofit'!$P$40,"")))&amp;IF(F59="Scenario1PBT5",'Major retrofit'!$Q$40,IF(F59="Scenario2PBT5",'Major retrofit'!$R$40,IF(F59="Scenario3PBT5",'Major retrofit'!$S$40,"")))&amp;IF(F59="Scenario1PBT6",'Major retrofit'!$T$40,IF(F59="Scenario2PBT6",'Major retrofit'!$U$40,IF(F59="Scenario3PBT6",'Major retrofit'!$V$40,"")))&amp;IF(F59="Scenario1PBT7",'Major retrofit'!$W$40,IF(F59="Scenario2PBT7",'Major retrofit'!$X$40,IF(F59="Scenario3PBT7",'Major retrofit'!$Y$40,"")))&amp;IF(F59="Scenario1PBT8",'Major retrofit'!$Z$40,IF(F59="Scenario2PBT8",'Major retrofit'!$AA$40,IF(F59="Scenario3PBT8",'Major retrofit'!$AB$40,"")))&amp;IF(F59="Scenario1PBT9",'Major retrofit'!$AC$40,IF(F59="Scenario2PBT9",'Major retrofit'!$AD$40,IF(F59="Scenario3PBT9",'Major retrofit'!$AE$40,"")))&amp;IF(F59="Scenario1PBT10",'Major retrofit'!$AF$40,IF(F59="Scenario2PBT10",'Major retrofit'!$AG$40,IF(F59="Scenario3PBT10",'Major retrofit'!$AH$40,"")))&amp;IF(F59="Scenario1PBT11",'Major retrofit'!$AI$40,IF(F59="Scenario2PBT11",'Major retrofit'!$AJ$40,IF(F59="Scenario3PBT11",'Major retrofit'!$AK$40,"")))&amp;IF(F59="Scenario1PBT12",'Major retrofit'!$AL$40,IF(F59="Scenario2PBT12",'Major retrofit'!$AM$40,IF(F59="Scenario3PBT12",'Major retrofit'!$AN$40,"")))&amp;IF(F59="Scenario1PBT13",'Major retrofit'!$AO$40,IF(F59="Scenario2PBT13",'Major retrofit'!$AP$40,IF(F59="Scenario3PBT13",'Major retrofit'!$AQ$40,"")))&amp;IF(F59="Scenario1PBT14",'Major retrofit'!$AR$40,IF(F59="Scenario2PBT14",'Major retrofit'!$AS$40,IF(F59="Scenario3PBT14",'Major retrofit'!$AT$40,"")))&amp;IF(F59="Scenario1PBT15",'Major retrofit'!$AU$40,IF(F59="Scenario2PBT15",'Major retrofit'!$AV$40,IF(F59="Scenario3PBT15",'Major retrofit'!$AW$40,"")))</f>
        <v/>
      </c>
      <c r="X59" s="117">
        <f t="shared" si="21"/>
        <v>0</v>
      </c>
      <c r="Y59" s="117" t="str">
        <f>IF(F59="Scenario1PBT1",'Major retrofit'!$E$42,IF(F59="Scenario2PBT1",'Major retrofit'!$F$42,IF(F59="Scenario3PBT1",'Major retrofit'!$G$42,"")))&amp;IF(F59="Scenario1PBT2",'Major retrofit'!$H$42,IF(F59="Scenario2PBT2",'Major retrofit'!$I$42,IF(F59="Scenario3PBT2",'Major retrofit'!$J$42,"")))&amp;IF(F59="Scenario1PBT3",'Major retrofit'!$K$42,IF(F59="Scenario2PBT3",'Major retrofit'!$L$42,IF(F59="Scenario3PBT3",'Major retrofit'!$M$42,"")))&amp;IF(F59="Scenario1PBT4",'Major retrofit'!$N$42,IF(F59="Scenario2PBT4",'Major retrofit'!$O$42,IF(F59="Scenario3PBT4",'Major retrofit'!$P$42,"")))&amp;IF(F59="Scenario1PBT5",'Major retrofit'!$Q$42,IF(F59="Scenario2PBT5",'Major retrofit'!$R$42,IF(F59="Scenario3PBT5",'Major retrofit'!$S$42,"")))&amp;IF(F59="Scenario1PBT6",'Major retrofit'!$T$42,IF(F59="Scenario2PBT6",'Major retrofit'!$U$42,IF(F59="Scenario3PBT6",'Major retrofit'!$V$42,"")))&amp;IF(F59="Scenario1PBT7",'Major retrofit'!$W$42,IF(F59="Scenario2PBT7",'Major retrofit'!$X$42,IF(F59="Scenario3PBT7",'Major retrofit'!$Y$42,"")))&amp;IF(F59="Scenario1PBT8",'Major retrofit'!$Z$42,IF(F59="Scenario2PBT8",'Major retrofit'!$AA$42,IF(F59="Scenario3PBT8",'Major retrofit'!$AB$42,"")))&amp;IF(F59="Scenario1PBT9",'Major retrofit'!$AC$42,IF(F59="Scenario2PBT9",'Major retrofit'!$AD$42,IF(F59="Scenario3PBT9",'Major retrofit'!$AE$42,"")))&amp;IF(F59="Scenario1PBT10",'Major retrofit'!$AF$42,IF(F59="Scenario2PBT10",'Major retrofit'!$AG$42,IF(F59="Scenario3PBT10",'Major retrofit'!$AH$42,"")))&amp;IF(F59="Scenario1PBT11",'Major retrofit'!$AI$42,IF(F59="Scenario2PBT11",'Major retrofit'!$AJ$42,IF(F59="Scenario3PBT11",'Major retrofit'!$AK$42,"")))&amp;IF(F59="Scenario1PBT12",'Major retrofit'!$AL$42,IF(F59="Scenario2PBT12",'Major retrofit'!$AM$42,IF(F59="Scenario3PBT12",'Major retrofit'!$AN$42,"")))&amp;IF(F59="Scenario1PBT13",'Major retrofit'!$AO$42,IF(F59="Scenario2PBT13",'Major retrofit'!$AP$42,IF(F59="Scenario3PBT13",'Major retrofit'!$AQ$42,"")))&amp;IF(F59="Scenario1PBT14",'Major retrofit'!$AR$42,IF(F59="Scenario2PBT14",'Major retrofit'!$AS$42,IF(F59="Scenario3PBT14",'Major retrofit'!$AT$42,"")))&amp;IF(F59="Scenario1PBT15",'Major retrofit'!$AU$42,IF(F59="Scenario2PBT15",'Major retrofit'!$AV$42,IF(F59="Scenario3PBT15",'Major retrofit'!$AW$42,"")))</f>
        <v/>
      </c>
      <c r="Z59" s="117">
        <f t="shared" si="22"/>
        <v>0</v>
      </c>
      <c r="AA59" s="178" t="str">
        <f>IF(F59="Scenario1PBT1",'Major retrofit'!$E$101,IF(F59="Scenario2PBT1",'Major retrofit'!$F$101,IF(F59="Scenario3PBT1",'Major retrofit'!$G$101,"")))&amp;IF(F59="Scenario1PBT2",'Major retrofit'!$H$101,IF(F59="Scenario2PBT2",'Major retrofit'!$I$101,IF(F59="Scenario3PBT2",'Major retrofit'!$J$101,"")))&amp;IF(F59="Scenario1PBT3",'Major retrofit'!$K$101,IF(F59="Scenario2PBT3",'Major retrofit'!$L$101,IF(F59="Scenario3PBT3",'Major retrofit'!$M$101,"")))&amp;IF(F59="Scenario1PBT4",'Major retrofit'!$N$101,IF(F59="Scenario2PBT4",'Major retrofit'!$O$101,IF(F59="Scenario3PBT4",'Major retrofit'!$P$101,"")))&amp;IF(F59="Scenario1PBT5",'Major retrofit'!$Q$101,IF(F59="Scenario2PBT5",'Major retrofit'!$R$101,IF(F59="Scenario3PBT5",'Major retrofit'!$S$101,"")))&amp;IF(F59="Scenario1PBT6",'Major retrofit'!$T$101,IF(F59="Scenario2PBT6",'Major retrofit'!$U$101,IF(F59="Scenario3PBT6",'Major retrofit'!$V$101,"")))&amp;IF(F59="Scenario1PBT7",'Major retrofit'!$W$101,IF(F59="Scenario2PBT7",'Major retrofit'!$X$101,IF(F59="Scenario3PBT7",'Major retrofit'!$Y$101,"")))&amp;IF(F59="Scenario1PBT8",'Major retrofit'!$Z$101,IF(F59="Scenario2PBT8",'Major retrofit'!$AA$101,IF(F59="Scenario3PBT8",'Major retrofit'!$AB$101,"")))&amp;IF(F59="Scenario1PBT9",'Major retrofit'!$AC$101,IF(F59="Scenario2PBT9",'Major retrofit'!$AD$101,IF(F59="Scenario3PBT9",'Major retrofit'!$AE$101,"")))&amp;IF(F59="Scenario1PBT10",'Major retrofit'!$AF$101,IF(F59="Scenario2PBT10",'Major retrofit'!$AG$101,IF(F59="Scenario3PBT10",'Major retrofit'!$AH$101,"")))&amp;IF(F59="Scenario1PBT11",'Major retrofit'!$AI$101,IF(F59="Scenario2PBT11",'Major retrofit'!$AJ$101,IF(F59="Scenario3PBT11",'Major retrofit'!$AK$101,"")))&amp;IF(F59="Scenario1PBT12",'Major retrofit'!$AL$101,IF(F59="Scenario2PBT12",'Major retrofit'!$AM$101,IF(F59="Scenario3PBT12",'Major retrofit'!$AN$101,"")))&amp;IF(F59="Scenario1PBT13",'Major retrofit'!$AO$101,IF(F59="Scenario2PBT13",'Major retrofit'!$AP$101,IF(F59="Scenario3PBT13",'Major retrofit'!$AQ$101,"")))&amp;IF(F59="Scenario1PBT14",'Major retrofit'!$AR$101,IF(F59="Scenario2PBT14",'Major retrofit'!$AS$101,IF(F59="Scenario3PBT14",'Major retrofit'!$AT$101,"")))&amp;IF(F59="Scenario1PBT15",'Major retrofit'!$AU$101,IF(F59="Scenario2PBT15",'Major retrofit'!$AV$101,IF(F59="Scenario3PBT15",'Major retrofit'!$AW$101,"")))</f>
        <v/>
      </c>
      <c r="AB59" s="179">
        <f t="shared" si="23"/>
        <v>0</v>
      </c>
      <c r="AC59" s="363" t="str">
        <f t="shared" si="24"/>
        <v/>
      </c>
      <c r="AD59" s="353">
        <f>IF(AC59="",IFERROR('Projection_Base-case'!G60-G59,0),0)</f>
        <v>0</v>
      </c>
      <c r="AE59" s="350">
        <f t="shared" si="25"/>
        <v>0</v>
      </c>
      <c r="AF59" s="361">
        <f>IFERROR(100*AD59/'Projection_Base-case'!G60,0)</f>
        <v>0</v>
      </c>
      <c r="AG59" s="352">
        <f>IF(AC59="",IFERROR('Projection_Base-case'!I60-I59,0),0)</f>
        <v>0</v>
      </c>
      <c r="AH59" s="353">
        <f t="shared" si="26"/>
        <v>0</v>
      </c>
      <c r="AI59" s="361">
        <f>IFERROR(100*AG59/'Projection_Base-case'!I60,0)</f>
        <v>0</v>
      </c>
      <c r="AJ59" s="352">
        <f>IF(AC59="",IFERROR('Projection_Base-case'!K60-K59,0),0)</f>
        <v>0</v>
      </c>
      <c r="AK59" s="353">
        <f t="shared" si="27"/>
        <v>0</v>
      </c>
      <c r="AL59" s="361">
        <f>IFERROR(100*AJ59/'Projection_Base-case'!K60,0)</f>
        <v>0</v>
      </c>
      <c r="AM59" s="352">
        <f>-IF(AC59="",IFERROR('Projection_Base-case'!M60-M59,0),0)</f>
        <v>0</v>
      </c>
      <c r="AN59" s="353">
        <f t="shared" si="28"/>
        <v>0</v>
      </c>
      <c r="AO59" s="354">
        <f>IFERROR(IF('Projection_Base-case'!N60&gt;0,100*AN59/'Projection_Base-case'!N60,100*AN59/N59),0)</f>
        <v>0</v>
      </c>
      <c r="AP59" s="355">
        <f>IF(AC59="",IFERROR('Projection_Base-case'!O60-O59,0),0)</f>
        <v>0</v>
      </c>
      <c r="AQ59" s="356">
        <f t="shared" si="29"/>
        <v>0</v>
      </c>
      <c r="AR59" s="356">
        <f>IFERROR(100*AP59/'Projection_Base-case'!O60,0)</f>
        <v>0</v>
      </c>
      <c r="AS59" s="355">
        <f>IF(AC59="",IFERROR('Projection_Base-case'!Q60-Q59,0),0)</f>
        <v>0</v>
      </c>
      <c r="AT59" s="356">
        <f t="shared" si="30"/>
        <v>0</v>
      </c>
      <c r="AU59" s="356">
        <f>IFERROR(100*AS59/'Projection_Base-case'!Q60,0)</f>
        <v>0</v>
      </c>
      <c r="AV59" s="355">
        <f>IF(AC59="",IFERROR('Projection_Base-case'!S60-S59,0),0)</f>
        <v>0</v>
      </c>
      <c r="AW59" s="356">
        <f t="shared" si="31"/>
        <v>0</v>
      </c>
      <c r="AX59" s="357">
        <f>IFERROR(100*AV59/'Projection_Base-case'!S60,0)</f>
        <v>0</v>
      </c>
      <c r="AY59" s="358">
        <f>IF(AC59="",IFERROR('Projection_Base-case'!U60-U59,0),0)</f>
        <v>0</v>
      </c>
      <c r="AZ59" s="359">
        <f t="shared" si="32"/>
        <v>0</v>
      </c>
      <c r="BA59" s="359">
        <f>IFERROR(100*AY59/'Projection_Base-case'!U60,0)</f>
        <v>0</v>
      </c>
      <c r="BB59" s="358">
        <f>IF(AC59="",IFERROR('Projection_Base-case'!W60-W59,0),0)</f>
        <v>0</v>
      </c>
      <c r="BC59" s="359">
        <f t="shared" si="33"/>
        <v>0</v>
      </c>
      <c r="BD59" s="359">
        <f>IFERROR(100*BB59/'Projection_Base-case'!W60,0)</f>
        <v>0</v>
      </c>
      <c r="BE59" s="358">
        <f>IF(AC59="",IFERROR('Projection_Base-case'!Y60-Y59,0),0)</f>
        <v>0</v>
      </c>
      <c r="BF59" s="359">
        <f t="shared" si="34"/>
        <v>0</v>
      </c>
      <c r="BG59" s="359">
        <f>IFERROR(100*BE59/'Projection_Base-case'!Y60,0)</f>
        <v>0</v>
      </c>
      <c r="BH59" s="359">
        <f t="shared" si="35"/>
        <v>0</v>
      </c>
      <c r="BI59" s="360">
        <f t="shared" si="36"/>
        <v>0</v>
      </c>
    </row>
    <row r="60" spans="1:61">
      <c r="A60" s="205">
        <v>56</v>
      </c>
      <c r="B60" s="347">
        <f>IF('Projection_Base-case'!B61&lt;&gt;"",'Projection_Base-case'!B61,0)</f>
        <v>0</v>
      </c>
      <c r="C60" s="347">
        <f>IF('Projection_Base-case'!C61&lt;&gt;"",'Projection_Base-case'!C61,0)</f>
        <v>0</v>
      </c>
      <c r="D60" s="365">
        <f>IF('Projection_Base-case'!D61&lt;&gt;"",'Projection_Base-case'!D61,0)</f>
        <v>0</v>
      </c>
      <c r="E60" s="322"/>
      <c r="F60" s="367" t="str">
        <f t="shared" si="12"/>
        <v>0</v>
      </c>
      <c r="G60" s="177" t="str">
        <f>IF(F60="Scenario1PBT1",'Major retrofit'!$E$6,IF(F60="Scenario2PBT1",'Major retrofit'!$F$6,IF(F60="Scenario3PBT1",'Major retrofit'!$G$6,"")))&amp;IF(F60="Scenario1PBT2",'Major retrofit'!$H$6,IF(F60="Scenario2PBT2",'Major retrofit'!$I$6,IF(F60="Scenario3PBT2",'Major retrofit'!$J$6,"")))&amp;IF(F60="Scenario1PBT3",'Major retrofit'!$K$6,IF(F60="Scenario2PBT3",'Major retrofit'!$L$6,IF(F60="Scenario3PBT3",'Major retrofit'!$M$6,"")))&amp;IF(F60="Scenario1PBT4",'Major retrofit'!$N$6,IF(F60="Scenario2PBT4",'Major retrofit'!$O$6,IF(F60="Scenario3PBT4",'Major retrofit'!$P$6,"")))&amp;IF(F60="Scenario1PBT5",'Major retrofit'!$Q$6,IF(F60="Scenario2PBT5",'Major retrofit'!$R$6,IF(F60="Scenario3PBT5",'Major retrofit'!$S$6,"")))&amp;IF(F60="Scenario1PBT6",'Major retrofit'!$T$6,IF(F60="Scenario2PBT6",'Major retrofit'!$U$6,IF(F60="Scenario3PBT6",'Major retrofit'!$V$6,"")))&amp;IF(F60="Scenario1PBT7",'Major retrofit'!$W$6,IF(F60="Scenario2PBT7",'Major retrofit'!$X$6,IF(F60="Scenario3PBT7",'Major retrofit'!$Y$6,"")))&amp;IF(F60="Scenario1PBT8",'Major retrofit'!$Z$6,IF(F60="Scenario2PBT8",'Major retrofit'!$AA$6,IF(F60="Scenario3PBT8",'Major retrofit'!$AB$6,"")))&amp;IF(F60="Scenario1PBT9",'Major retrofit'!$AC$6,IF(F60="Scenario2PBT9",'Major retrofit'!$AD$6,IF(F60="Scenario3PBT9",'Major retrofit'!$AE$6,"")))&amp;IF(F60="Scenario1PBT10",'Major retrofit'!$AF$6,IF(F60="Scenario2PBT10",'Major retrofit'!$AG$6,IF(F60="Scenario3PBT10",'Major retrofit'!$AH$6,"")))&amp;IF(F60="Scenario1PBT11",'Major retrofit'!$AI$6,IF(F60="Scenario2PBT11",'Major retrofit'!$AJ$6,IF(F60="Scenario3PBT11",'Major retrofit'!$AK$6,"")))&amp;IF(F60="Scenario1PBT12",'Major retrofit'!$AL$6,IF(F60="Scenario2PBT12",'Major retrofit'!$AM$6,IF(F60="Scenario3PBT12",'Major retrofit'!$AN$6,"")))&amp;IF(F60="Scenario1PBT13",'Major retrofit'!$AO$6,IF(F60="Scenario2PBT13",'Major retrofit'!$AP$6,IF(F60="Scenario3PBT13",'Major retrofit'!$AQ$6,"")))&amp;IF(F60="Scenario1PBT14",'Major retrofit'!$AR$6,IF(F60="Scenario2PBT14",'Major retrofit'!$AS$6,IF(F60="Scenario3PBT14",'Major retrofit'!$AT$6,"")))&amp;IF(F60="Scenario1PBT15",'Major retrofit'!$AU$6,IF(F60="Scenario2PBT15",'Major retrofit'!$AV$6,IF(F60="Scenario3PBT15",'Major retrofit'!$AW$6,"")))</f>
        <v/>
      </c>
      <c r="H60" s="117">
        <f t="shared" si="13"/>
        <v>0</v>
      </c>
      <c r="I60" s="178" t="str">
        <f>IF(F60="Scenario1PBT1",'Major retrofit'!$E$16,IF(F60="Scenario2PBT1",'Major retrofit'!$F$16,IF(F60="Scenario3PBT1",'Major retrofit'!$G$16,"")))&amp;IF(F60="Scenario1PBT2",'Major retrofit'!$H$16,IF(F60="Scenario2PBT2",'Major retrofit'!$I$16,IF(F60="Scenario3PBT2",'Major retrofit'!$J$16,"")))&amp;IF(F60="Scenario1PBT3",'Major retrofit'!$K$16,IF(F60="Scenario2PBT3",'Major retrofit'!$L$16,IF(F60="Scenario3PBT3",'Major retrofit'!$M$16,"")))&amp;IF(F60="Scenario1PBT4",'Major retrofit'!$N$16,IF(F60="Scenario2PBT4",'Major retrofit'!$O$16,IF(F60="Scenario3PBT4",'Major retrofit'!$P$16,"")))&amp;IF(F60="Scenario1PBT5",'Major retrofit'!$Q$16,IF(F60="Scenario2PBT5",'Major retrofit'!$R$16,IF(F60="Scenario3PBT5",'Major retrofit'!$S$16,"")))&amp;IF(F60="Scenario1PBT6",'Major retrofit'!$T$16,IF(F60="Scenario2PBT6",'Major retrofit'!$U$16,IF(F60="Scenario3PBT6",'Major retrofit'!$V$16,"")))&amp;IF(F60="Scenario1PBT7",'Major retrofit'!$W$16,IF(F60="Scenario2PBT7",'Major retrofit'!$X$16,IF(F60="Scenario3PBT7",'Major retrofit'!$Y$16,"")))&amp;IF(F60="Scenario1PBT8",'Major retrofit'!$Z$16,IF(F60="Scenario2PBT8",'Major retrofit'!$AA$16,IF(F60="Scenario3PBT8",'Major retrofit'!$AB$16,"")))&amp;IF(F60="Scenario1PBT9",'Major retrofit'!$AC$16,IF(F60="Scenario2PBT9",'Major retrofit'!$AD$16,IF(F60="Scenario3PBT9",'Major retrofit'!$AE$16,"")))&amp;IF(F60="Scenario1PBT10",'Major retrofit'!$AF$16,IF(F60="Scenario2PBT10",'Major retrofit'!$AG$16,IF(F60="Scenario3PBT10",'Major retrofit'!$AH$16,"")))&amp;IF(F60="Scenario1PBT11",'Major retrofit'!$AI$16,IF(F60="Scenario2PBT11",'Major retrofit'!$AJ$16,IF(F60="Scenario3PBT11",'Major retrofit'!$AK$16,"")))&amp;IF(F60="Scenario1PBT12",'Major retrofit'!$AL$16,IF(F60="Scenario2PBT12",'Major retrofit'!$AM$16,IF(F60="Scenario3PBT12",'Major retrofit'!$AN$16,"")))&amp;IF(F60="Scenario1PBT13",'Major retrofit'!$AO$16,IF(F60="Scenario2PBT13",'Major retrofit'!$AP$16,IF(F60="Scenario3PBT13",'Major retrofit'!$AQ$16,"")))&amp;IF(F60="Scenario1PBT14",'Major retrofit'!$AR$16,IF(F60="Scenario2PBT14",'Major retrofit'!$AS$16,IF(F60="Scenario3PBT14",'Major retrofit'!$AT$16,"")))&amp;IF(F60="Scenario1PBT15",'Major retrofit'!$AU$16,IF(F60="Scenario2PBT15",'Major retrofit'!$AV$16,IF(F60="Scenario3PBT15",'Major retrofit'!$AW$16,"")))</f>
        <v/>
      </c>
      <c r="J60" s="117">
        <f t="shared" si="14"/>
        <v>0</v>
      </c>
      <c r="K60" s="117" t="str">
        <f>IF(F60="Scenario1PBT1",'Major retrofit'!$E$18,IF(F60="Scenario2PBT1",'Major retrofit'!$F$18,IF(F60="Scenario3PBT1",'Major retrofit'!$G$18,"")))&amp;IF(F60="Scenario1PBT2",'Major retrofit'!$H$18,IF(F60="Scenario2PBT2",'Major retrofit'!$I$18,IF(F60="Scenario3PBT2",'Major retrofit'!$J$18,"")))&amp;IF(F60="Scenario1PBT3",'Major retrofit'!$K$18,IF(F60="Scenario2PBT3",'Major retrofit'!$L$18,IF(F60="Scenario3PBT3",'Major retrofit'!$M$18,"")))&amp;IF(F60="Scenario1PBT4",'Major retrofit'!$N$18,IF(F60="Scenario2PBT4",'Major retrofit'!$O$18,IF(F60="Scenario3PBT4",'Major retrofit'!$P$18,"")))&amp;IF(F60="Scenario1PBT5",'Major retrofit'!$Q$18,IF(F60="Scenario2PBT5",'Major retrofit'!$R$18,IF(F60="Scenario3PBT5",'Major retrofit'!$S$18,"")))&amp;IF(F60="Scenario1PBT6",'Major retrofit'!$T$18,IF(F60="Scenario2PBT6",'Major retrofit'!$U$18,IF(F60="Scenario3PBT6",'Major retrofit'!$V$18,"")))&amp;IF(F60="Scenario1PBT7",'Major retrofit'!$W$18,IF(F60="Scenario2PBT7",'Major retrofit'!$X$18,IF(F60="Scenario3PBT7",'Major retrofit'!$Y$18,"")))&amp;IF(F60="Scenario1PBT8",'Major retrofit'!$Z$18,IF(F60="Scenario2PBT8",'Major retrofit'!$AA$18,IF(F60="Scenario3PBT8",'Major retrofit'!$AB$18,"")))&amp;IF(F60="Scenario1PBT9",'Major retrofit'!$AC$18,IF(F60="Scenario2PBT9",'Major retrofit'!$AD$18,IF(F60="Scenario3PBT9",'Major retrofit'!$AE$18,"")))&amp;IF(F60="Scenario1PBT10",'Major retrofit'!$AF$18,IF(F60="Scenario2PBT10",'Major retrofit'!$AG$18,IF(F60="Scenario3PBT10",'Major retrofit'!$AH$18,"")))&amp;IF(F60="Scenario1PBT11",'Major retrofit'!$AI$18,IF(F60="Scenario2PBT11",'Major retrofit'!$AJ$18,IF(F60="Scenario3PBT11",'Major retrofit'!$AK$18,"")))&amp;IF(F60="Scenario1PBT12",'Major retrofit'!$AL$18,IF(F60="Scenario2PBT12",'Major retrofit'!$AM$18,IF(F60="Scenario3PBT12",'Major retrofit'!$AN$18,"")))&amp;IF(F60="Scenario1PBT13",'Major retrofit'!$AO$18,IF(F60="Scenario2PBT13",'Major retrofit'!$AP$18,IF(F60="Scenario3PBT13",'Major retrofit'!$AQ$18,"")))&amp;IF(F60="Scenario1PBT14",'Major retrofit'!$AR$18,IF(F60="Scenario2PBT14",'Major retrofit'!$AS$18,IF(F60="Scenario3PBT14",'Major retrofit'!$AT$18,"")))&amp;IF(F60="Scenario1PBT15",'Major retrofit'!$AU$18,IF(F60="Scenario2PBT15",'Major retrofit'!$AV$18,IF(F60="Scenario3PBT15",'Major retrofit'!$AW$18,"")))</f>
        <v/>
      </c>
      <c r="L60" s="117">
        <f t="shared" si="15"/>
        <v>0</v>
      </c>
      <c r="M60" s="117" t="str">
        <f>IF(F60="Scenario1PBT1",'Major retrofit'!$E$20,IF(F60="Scenario2PBT1",'Major retrofit'!$F$20,IF(F60="Scenario3PBT1",'Major retrofit'!$G$20,"")))&amp;IF(F60="Scenario1PBT2",'Major retrofit'!$H$20,IF(F60="Scenario2PBT2",'Major retrofit'!$I$20,IF(F60="Scenario3PBT2",'Major retrofit'!$J$20,"")))&amp;IF(F60="Scenario1PBT3",'Major retrofit'!$K$20,IF(F60="Scenario2PBT3",'Major retrofit'!$L$20,IF(F60="Scenario3PBT3",'Major retrofit'!$M$20,"")))&amp;IF(F60="Scenario1PBT4",'Major retrofit'!$N$20,IF(F60="Scenario2PBT4",'Major retrofit'!$O$20,IF(F60="Scenario3PBT4",'Major retrofit'!$P$20,"")))&amp;IF(F60="Scenario1PBT5",'Major retrofit'!$Q$20,IF(F60="Scenario2PBT5",'Major retrofit'!$R$20,IF(F60="Scenario3PBT5",'Major retrofit'!$S$20,"")))&amp;IF(F60="Scenario1PBT6",'Major retrofit'!$T$20,IF(F60="Scenario2PBT6",'Major retrofit'!$U$20,IF(F60="Scenario3PBT6",'Major retrofit'!$V$20,"")))&amp;IF(F60="Scenario1PBT7",'Major retrofit'!$W$20,IF(F60="Scenario2PBT7",'Major retrofit'!$X$20,IF(F60="Scenario3PBT7",'Major retrofit'!$Y$20,"")))&amp;IF(F60="Scenario1PBT8",'Major retrofit'!$Z$20,IF(F60="Scenario2PBT8",'Major retrofit'!$AA$20,IF(F60="Scenario3PBT8",'Major retrofit'!$AB$20,"")))&amp;IF(F60="Scenario1PBT9",'Major retrofit'!$AC$20,IF(F60="Scenario2PBT9",'Major retrofit'!$AD$20,IF(F60="Scenario3PBT9",'Major retrofit'!$AE$20,"")))&amp;IF(F60="Scenario1PBT10",'Major retrofit'!$AF$20,IF(F60="Scenario2PBT10",'Major retrofit'!$AG$20,IF(F60="Scenario3PBT10",'Major retrofit'!$AH$20,"")))&amp;IF(F60="Scenario1PBT11",'Major retrofit'!$AI$20,IF(F60="Scenario2PBT11",'Major retrofit'!$AJ$20,IF(F60="Scenario3PBT11",'Major retrofit'!$AK$20,"")))&amp;IF(F60="Scenario1PBT12",'Major retrofit'!$AL$20,IF(F60="Scenario2PBT12",'Major retrofit'!$AM$20,IF(F60="Scenario3PBT12",'Major retrofit'!$AN$20,"")))&amp;IF(F60="Scenario1PBT13",'Major retrofit'!$AO$20,IF(F60="Scenario2PBT13",'Major retrofit'!$AP$20,IF(F60="Scenario3PBT13",'Major retrofit'!$AQ$20,"")))&amp;IF(F60="Scenario1PBT14",'Major retrofit'!$AR$20,IF(F60="Scenario2PBT14",'Major retrofit'!$AS$20,IF(F60="Scenario3PBT14",'Major retrofit'!$AT$20,"")))&amp;IF(F60="Scenario1PBT15",'Major retrofit'!$AU$20,IF(F60="Scenario2PBT15",'Major retrofit'!$AV$20,IF(F60="Scenario3PBT15",'Major retrofit'!$AW$20,"")))</f>
        <v/>
      </c>
      <c r="N60" s="118">
        <f t="shared" si="16"/>
        <v>0</v>
      </c>
      <c r="O60" s="206" t="str">
        <f>IF(F60="Scenario1PBT1",'Major retrofit'!$E$23,IF(F60="Scenario2PBT1",'Major retrofit'!$F$23,IF(F60="Scenario3PBT1",'Major retrofit'!$G$23,"")))&amp;IF(F60="Scenario1PBT2",'Major retrofit'!$H$23,IF(F60="Scenario2PBT2",'Major retrofit'!$I$23,IF(F60="Scenario3PBT2",'Major retrofit'!$J$23,"")))&amp;IF(F60="Scenario1PBT3",'Major retrofit'!$K$23,IF(F60="Scenario2PBT3",'Major retrofit'!$L$23,IF(F60="Scenario3PBT3",'Major retrofit'!$M$23,"")))&amp;IF(F60="Scenario1PBT4",'Major retrofit'!$N$23,IF(F60="Scenario2PBT4",'Major retrofit'!$O$23,IF(F60="Scenario3PBT4",'Major retrofit'!$P$23,"")))&amp;IF(F60="Scenario1PBT5",'Major retrofit'!$Q$23,IF(F60="Scenario2PBT5",'Major retrofit'!$R$23,IF(F60="Scenario3PBT5",'Major retrofit'!$S$23,"")))&amp;IF(F60="Scenario1PBT6",'Major retrofit'!$T$23,IF(F60="Scenario2PBT6",'Major retrofit'!$U$23,IF(F60="Scenario3PBT6",'Major retrofit'!$V$23,"")))&amp;IF(F60="Scenario1PBT7",'Major retrofit'!$W$23,IF(F60="Scenario2PBT7",'Major retrofit'!$X$23,IF(F60="Scenario3PBT7",'Major retrofit'!$Y$23,"")))&amp;IF(F60="Scenario1PBT8",'Major retrofit'!$Z$23,IF(F60="Scenario2PBT8",'Major retrofit'!$AA$23,IF(F60="Scenario3PBT8",'Major retrofit'!$AB$23,"")))&amp;IF(F60="Scenario1PBT9",'Major retrofit'!$AC$23,IF(F60="Scenario2PBT9",'Major retrofit'!$AD$23,IF(F60="Scenario3PBT9",'Major retrofit'!$AE$23,"")))&amp;IF(F60="Scenario1PBT10",'Major retrofit'!$AF$23,IF(F60="Scenario2PBT10",'Major retrofit'!$AG$23,IF(F60="Scenario3PBT10",'Major retrofit'!$AH$23,"")))&amp;IF(F60="Scenario1PBT11",'Major retrofit'!$AI$23,IF(F60="Scenario2PBT11",'Major retrofit'!$AJ$23,IF(F60="Scenario3PBT11",'Major retrofit'!$AK$23,"")))&amp;IF(F60="Scenario1PBT12",'Major retrofit'!$AL$23,IF(F60="Scenario2PBT12",'Major retrofit'!$AM$23,IF(F60="Scenario3PBT12",'Major retrofit'!$AN$23,"")))&amp;IF(F60="Scenario1PBT13",'Major retrofit'!$AO$23,IF(F60="Scenario2PBT13",'Major retrofit'!$AP$23,IF(F60="Scenario3PBT13",'Major retrofit'!$AQ$23,"")))&amp;IF(F60="Scenario1PBT14",'Major retrofit'!$AR$23,IF(F60="Scenario2PBT14",'Major retrofit'!$AS$23,IF(F60="Scenario3PBT14",'Major retrofit'!$AT$23,"")))&amp;IF(F60="Scenario1PBT15",'Major retrofit'!$AU$23,IF(F60="Scenario2PBT15",'Major retrofit'!$AV$23,IF(F60="Scenario3PBT15",'Major retrofit'!$AW$23,"")))</f>
        <v/>
      </c>
      <c r="P60" s="117">
        <f t="shared" si="17"/>
        <v>0</v>
      </c>
      <c r="Q60" s="117" t="str">
        <f>IF(F60="Scenario1PBT1",'Major retrofit'!$E$25,IF(F60="Scenario2PBT1",'Major retrofit'!$F$25,IF(F60="Scenario3PBT1",'Major retrofit'!$G$25,"")))&amp;IF(F60="Scenario1PBT2",'Major retrofit'!$H$25,IF(F60="Scenario2PBT2",'Major retrofit'!$I$25,IF(F60="Scenario3PBT2",'Major retrofit'!$J$25,"")))&amp;IF(F60="Scenario1PBT3",'Major retrofit'!$K$25,IF(F60="Scenario2PBT3",'Major retrofit'!$L$25,IF(F60="Scenario3PBT3",'Major retrofit'!$M$25,"")))&amp;IF(F60="Scenario1PBT4",'Major retrofit'!$N$25,IF(F60="Scenario2PBT4",'Major retrofit'!$O$25,IF(F60="Scenario3PBT4",'Major retrofit'!$P$25,"")))&amp;IF(F60="Scenario1PBT5",'Major retrofit'!$Q$25,IF(F60="Scenario2PBT5",'Major retrofit'!$R$25,IF(F60="Scenario3PBT5",'Major retrofit'!$S$25,"")))&amp;IF(F60="Scenario1PBT6",'Major retrofit'!$T$25,IF(F60="Scenario2PBT6",'Major retrofit'!$U$25,IF(F60="Scenario3PBT6",'Major retrofit'!$V$25,"")))&amp;IF(F60="Scenario1PBT7",'Major retrofit'!$W$25,IF(F60="Scenario2PBT7",'Major retrofit'!$X$25,IF(F60="Scenario3PBT7",'Major retrofit'!$Y$25,"")))&amp;IF(F60="Scenario1PBT8",'Major retrofit'!$Z$25,IF(F60="Scenario2PBT8",'Major retrofit'!$AA$25,IF(F60="Scenario3PBT8",'Major retrofit'!$AB$25,"")))&amp;IF(F60="Scenario1PBT9",'Major retrofit'!$AC$25,IF(F60="Scenario2PBT9",'Major retrofit'!$AD$25,IF(F60="Scenario3PBT9",'Major retrofit'!$AE$25,"")))&amp;IF(F60="Scenario1PBT10",'Major retrofit'!$AF$25,IF(F60="Scenario2PBT10",'Major retrofit'!$AG$25,IF(F60="Scenario3PBT10",'Major retrofit'!$AH$25,"")))&amp;IF(F60="Scenario1PBT11",'Major retrofit'!$AI$25,IF(F60="Scenario2PBT11",'Major retrofit'!$AJ$25,IF(F60="Scenario3PBT11",'Major retrofit'!$AK$25,"")))&amp;IF(F60="Scenario1PBT12",'Major retrofit'!$AL$25,IF(F60="Scenario2PBT12",'Major retrofit'!$AM$25,IF(F60="Scenario3PBT12",'Major retrofit'!$AN$25,"")))&amp;IF(F60="Scenario1PBT13",'Major retrofit'!$AO$25,IF(F60="Scenario2PBT13",'Major retrofit'!$AP$25,IF(F60="Scenario3PBT13",'Major retrofit'!$AQ$25,"")))&amp;IF(F60="Scenario1PBT14",'Major retrofit'!$AR$25,IF(F60="Scenario2PBT14",'Major retrofit'!$AS$25,IF(F60="Scenario3PBT14",'Major retrofit'!$AT$25,"")))&amp;IF(F60="Scenario1PBT15",'Major retrofit'!$AU$25,IF(F60="Scenario2PBT15",'Major retrofit'!$AV$25,IF(F60="Scenario3PBT15",'Major retrofit'!$AW$25,"")))</f>
        <v/>
      </c>
      <c r="R60" s="117">
        <f t="shared" si="18"/>
        <v>0</v>
      </c>
      <c r="S60" s="117" t="str">
        <f>IF(F60="Scenario1PBT1",'Major retrofit'!$E$27,IF(F60="Scenario2PBT1",'Major retrofit'!$F$27,IF(F60="Scenario3PBT1",'Major retrofit'!$G$27,"")))&amp;IF(F60="Scenario1PBT2",'Major retrofit'!$H$27,IF(F60="Scenario2PBT2",'Major retrofit'!$I$27,IF(F60="Scenario3PBT2",'Major retrofit'!$J$27,"")))&amp;IF(F60="Scenario1PBT3",'Major retrofit'!$K$27,IF(F60="Scenario2PBT3",'Major retrofit'!$L$27,IF(F60="Scenario3PBT3",'Major retrofit'!$M$27,"")))&amp;IF(F60="Scenario1PBT4",'Major retrofit'!$N$27,IF(F60="Scenario2PBT4",'Major retrofit'!$O$27,IF(F60="Scenario3PBT4",'Major retrofit'!$P$27,"")))&amp;IF(F60="Scenario1PBT5",'Major retrofit'!$Q$27,IF(F60="Scenario2PBT5",'Major retrofit'!$R$27,IF(F60="Scenario3PBT5",'Major retrofit'!$S$27,"")))&amp;IF(F60="Scenario1PBT6",'Major retrofit'!$T$27,IF(F60="Scenario2PBT6",'Major retrofit'!$U$27,IF(F60="Scenario3PBT6",'Major retrofit'!$V$27,"")))&amp;IF(F60="Scenario1PBT7",'Major retrofit'!$W$27,IF(F60="Scenario2PBT7",'Major retrofit'!$X$27,IF(F60="Scenario3PBT7",'Major retrofit'!$Y$27,"")))&amp;IF(F60="Scenario1PBT8",'Major retrofit'!$Z$27,IF(F60="Scenario2PBT8",'Major retrofit'!$AA$27,IF(F60="Scenario3PBT8",'Major retrofit'!$AB$27,"")))&amp;IF(F60="Scenario1PBT9",'Major retrofit'!$AC$27,IF(F60="Scenario2PBT9",'Major retrofit'!$AD$27,IF(F60="Scenario3PBT9",'Major retrofit'!$AE$27,"")))&amp;IF(F60="Scenario1PBT10",'Major retrofit'!$AF$27,IF(F60="Scenario2PBT10",'Major retrofit'!$AG$27,IF(F60="Scenario3PBT10",'Major retrofit'!$AH$27,"")))&amp;IF(F60="Scenario1PBT11",'Major retrofit'!$AI$27,IF(F60="Scenario2PBT11",'Major retrofit'!$AJ$27,IF(F60="Scenario3PBT11",'Major retrofit'!$AK$27,"")))&amp;IF(F60="Scenario1PBT12",'Major retrofit'!$AL$27,IF(F60="Scenario2PBT12",'Major retrofit'!$AM$27,IF(F60="Scenario3PBT12",'Major retrofit'!$AN$27,"")))&amp;IF(F60="Scenario1PBT13",'Major retrofit'!$AO$27,IF(F60="Scenario2PBT13",'Major retrofit'!$AP$27,IF(F60="Scenario3PBT13",'Major retrofit'!$AQ$27,"")))&amp;IF(F60="Scenario1PBT14",'Major retrofit'!$AR$27,IF(F60="Scenario2PBT14",'Major retrofit'!$AS$27,IF(F60="Scenario3PBT14",'Major retrofit'!$AT$27,"")))&amp;IF(F60="Scenario1PBT15",'Major retrofit'!$AU$27,IF(F60="Scenario2PBT15",'Major retrofit'!$AV$27,IF(F60="Scenario3PBT15",'Major retrofit'!$AW$27,"")))</f>
        <v/>
      </c>
      <c r="T60" s="207">
        <f t="shared" si="19"/>
        <v>0</v>
      </c>
      <c r="U60" s="206" t="str">
        <f>IF(F60="Scenario1PBT1",'Major retrofit'!$E$38,IF(F60="Scenario2PBT1",'Major retrofit'!$F$38,IF(F60="Scenario3PBT1",'Major retrofit'!$G$38,"")))&amp;IF(F60="Scenario1PBT2",'Major retrofit'!$H$38,IF(F60="Scenario2PBT2",'Major retrofit'!$I$38,IF(F60="Scenario3PBT2",'Major retrofit'!$J$38,"")))&amp;IF(F60="Scenario1PBT3",'Major retrofit'!$K$38,IF(F60="Scenario2PBT3",'Major retrofit'!$L$38,IF(F60="Scenario3PBT3",'Major retrofit'!$M$38,"")))&amp;IF(F60="Scenario1PBT4",'Major retrofit'!$N$38,IF(F60="Scenario2PBT4",'Major retrofit'!$O$38,IF(F60="Scenario3PBT4",'Major retrofit'!$P$38,"")))&amp;IF(F60="Scenario1PBT5",'Major retrofit'!$Q$38,IF(F60="Scenario2PBT5",'Major retrofit'!$R$38,IF(F60="Scenario3PBT5",'Major retrofit'!$S$38,"")))&amp;IF(F60="Scenario1PBT6",'Major retrofit'!$T$38,IF(F60="Scenario2PBT6",'Major retrofit'!$U$38,IF(F60="Scenario3PBT6",'Major retrofit'!$V$38,"")))&amp;IF(F60="Scenario1PBT7",'Major retrofit'!$W$38,IF(F60="Scenario2PBT7",'Major retrofit'!$X$38,IF(F60="Scenario3PBT7",'Major retrofit'!$Y$38,"")))&amp;IF(F60="Scenario1PBT8",'Major retrofit'!$Z$38,IF(F60="Scenario2PBT8",'Major retrofit'!$AA$38,IF(F60="Scenario3PBT8",'Major retrofit'!$AB$38,"")))&amp;IF(F60="Scenario1PBT9",'Major retrofit'!$AC$38,IF(F60="Scenario2PBT9",'Major retrofit'!$AD$38,IF(F60="Scenario3PBT9",'Major retrofit'!$AE$38,"")))&amp;IF(F60="Scenario1PBT10",'Major retrofit'!$AF$38,IF(F60="Scenario2PBT10",'Major retrofit'!$AG$38,IF(F60="Scenario3PBT10",'Major retrofit'!$AH$38,"")))&amp;IF(F60="Scenario1PBT11",'Major retrofit'!$AI$38,IF(F60="Scenario2PBT11",'Major retrofit'!$AJ$38,IF(F60="Scenario3PBT11",'Major retrofit'!$AK$38,"")))&amp;IF(F60="Scenario1PBT12",'Major retrofit'!$AL$38,IF(F60="Scenario2PBT12",'Major retrofit'!$AM$38,IF(F60="Scenario3PBT12",'Major retrofit'!$AN$38,"")))&amp;IF(F60="Scenario1PBT13",'Major retrofit'!$AO$38,IF(F60="Scenario2PBT13",'Major retrofit'!$AP$38,IF(F60="Scenario3PBT13",'Major retrofit'!$AQ$38,"")))&amp;IF(F60="Scenario1PBT14",'Major retrofit'!$AR$38,IF(F60="Scenario2PBT14",'Major retrofit'!$AS$38,IF(F60="Scenario3PBT14",'Major retrofit'!$AT$38,"")))&amp;IF(F60="Scenario1PBT15",'Major retrofit'!$AU$38,IF(F60="Scenario2PBT15",'Major retrofit'!$AV$38,IF(F60="Scenario3PBT15",'Major retrofit'!$AW$38,"")))</f>
        <v/>
      </c>
      <c r="V60" s="117">
        <f t="shared" si="20"/>
        <v>0</v>
      </c>
      <c r="W60" s="117" t="str">
        <f>IF(F60="Scenario1PBT1",'Major retrofit'!$E$40,IF(F60="Scenario2PBT1",'Major retrofit'!$F$40,IF(F60="Scenario3PBT1",'Major retrofit'!$G$40,"")))&amp;IF(F60="Scenario1PBT2",'Major retrofit'!$H$40,IF(F60="Scenario2PBT2",'Major retrofit'!$I$40,IF(F60="Scenario3PBT2",'Major retrofit'!$J$40,"")))&amp;IF(F60="Scenario1PBT3",'Major retrofit'!$K$40,IF(F60="Scenario2PBT3",'Major retrofit'!$L$40,IF(F60="Scenario3PBT3",'Major retrofit'!$M$40,"")))&amp;IF(F60="Scenario1PBT4",'Major retrofit'!$N$40,IF(F60="Scenario2PBT4",'Major retrofit'!$O$40,IF(F60="Scenario3PBT4",'Major retrofit'!$P$40,"")))&amp;IF(F60="Scenario1PBT5",'Major retrofit'!$Q$40,IF(F60="Scenario2PBT5",'Major retrofit'!$R$40,IF(F60="Scenario3PBT5",'Major retrofit'!$S$40,"")))&amp;IF(F60="Scenario1PBT6",'Major retrofit'!$T$40,IF(F60="Scenario2PBT6",'Major retrofit'!$U$40,IF(F60="Scenario3PBT6",'Major retrofit'!$V$40,"")))&amp;IF(F60="Scenario1PBT7",'Major retrofit'!$W$40,IF(F60="Scenario2PBT7",'Major retrofit'!$X$40,IF(F60="Scenario3PBT7",'Major retrofit'!$Y$40,"")))&amp;IF(F60="Scenario1PBT8",'Major retrofit'!$Z$40,IF(F60="Scenario2PBT8",'Major retrofit'!$AA$40,IF(F60="Scenario3PBT8",'Major retrofit'!$AB$40,"")))&amp;IF(F60="Scenario1PBT9",'Major retrofit'!$AC$40,IF(F60="Scenario2PBT9",'Major retrofit'!$AD$40,IF(F60="Scenario3PBT9",'Major retrofit'!$AE$40,"")))&amp;IF(F60="Scenario1PBT10",'Major retrofit'!$AF$40,IF(F60="Scenario2PBT10",'Major retrofit'!$AG$40,IF(F60="Scenario3PBT10",'Major retrofit'!$AH$40,"")))&amp;IF(F60="Scenario1PBT11",'Major retrofit'!$AI$40,IF(F60="Scenario2PBT11",'Major retrofit'!$AJ$40,IF(F60="Scenario3PBT11",'Major retrofit'!$AK$40,"")))&amp;IF(F60="Scenario1PBT12",'Major retrofit'!$AL$40,IF(F60="Scenario2PBT12",'Major retrofit'!$AM$40,IF(F60="Scenario3PBT12",'Major retrofit'!$AN$40,"")))&amp;IF(F60="Scenario1PBT13",'Major retrofit'!$AO$40,IF(F60="Scenario2PBT13",'Major retrofit'!$AP$40,IF(F60="Scenario3PBT13",'Major retrofit'!$AQ$40,"")))&amp;IF(F60="Scenario1PBT14",'Major retrofit'!$AR$40,IF(F60="Scenario2PBT14",'Major retrofit'!$AS$40,IF(F60="Scenario3PBT14",'Major retrofit'!$AT$40,"")))&amp;IF(F60="Scenario1PBT15",'Major retrofit'!$AU$40,IF(F60="Scenario2PBT15",'Major retrofit'!$AV$40,IF(F60="Scenario3PBT15",'Major retrofit'!$AW$40,"")))</f>
        <v/>
      </c>
      <c r="X60" s="117">
        <f t="shared" si="21"/>
        <v>0</v>
      </c>
      <c r="Y60" s="117" t="str">
        <f>IF(F60="Scenario1PBT1",'Major retrofit'!$E$42,IF(F60="Scenario2PBT1",'Major retrofit'!$F$42,IF(F60="Scenario3PBT1",'Major retrofit'!$G$42,"")))&amp;IF(F60="Scenario1PBT2",'Major retrofit'!$H$42,IF(F60="Scenario2PBT2",'Major retrofit'!$I$42,IF(F60="Scenario3PBT2",'Major retrofit'!$J$42,"")))&amp;IF(F60="Scenario1PBT3",'Major retrofit'!$K$42,IF(F60="Scenario2PBT3",'Major retrofit'!$L$42,IF(F60="Scenario3PBT3",'Major retrofit'!$M$42,"")))&amp;IF(F60="Scenario1PBT4",'Major retrofit'!$N$42,IF(F60="Scenario2PBT4",'Major retrofit'!$O$42,IF(F60="Scenario3PBT4",'Major retrofit'!$P$42,"")))&amp;IF(F60="Scenario1PBT5",'Major retrofit'!$Q$42,IF(F60="Scenario2PBT5",'Major retrofit'!$R$42,IF(F60="Scenario3PBT5",'Major retrofit'!$S$42,"")))&amp;IF(F60="Scenario1PBT6",'Major retrofit'!$T$42,IF(F60="Scenario2PBT6",'Major retrofit'!$U$42,IF(F60="Scenario3PBT6",'Major retrofit'!$V$42,"")))&amp;IF(F60="Scenario1PBT7",'Major retrofit'!$W$42,IF(F60="Scenario2PBT7",'Major retrofit'!$X$42,IF(F60="Scenario3PBT7",'Major retrofit'!$Y$42,"")))&amp;IF(F60="Scenario1PBT8",'Major retrofit'!$Z$42,IF(F60="Scenario2PBT8",'Major retrofit'!$AA$42,IF(F60="Scenario3PBT8",'Major retrofit'!$AB$42,"")))&amp;IF(F60="Scenario1PBT9",'Major retrofit'!$AC$42,IF(F60="Scenario2PBT9",'Major retrofit'!$AD$42,IF(F60="Scenario3PBT9",'Major retrofit'!$AE$42,"")))&amp;IF(F60="Scenario1PBT10",'Major retrofit'!$AF$42,IF(F60="Scenario2PBT10",'Major retrofit'!$AG$42,IF(F60="Scenario3PBT10",'Major retrofit'!$AH$42,"")))&amp;IF(F60="Scenario1PBT11",'Major retrofit'!$AI$42,IF(F60="Scenario2PBT11",'Major retrofit'!$AJ$42,IF(F60="Scenario3PBT11",'Major retrofit'!$AK$42,"")))&amp;IF(F60="Scenario1PBT12",'Major retrofit'!$AL$42,IF(F60="Scenario2PBT12",'Major retrofit'!$AM$42,IF(F60="Scenario3PBT12",'Major retrofit'!$AN$42,"")))&amp;IF(F60="Scenario1PBT13",'Major retrofit'!$AO$42,IF(F60="Scenario2PBT13",'Major retrofit'!$AP$42,IF(F60="Scenario3PBT13",'Major retrofit'!$AQ$42,"")))&amp;IF(F60="Scenario1PBT14",'Major retrofit'!$AR$42,IF(F60="Scenario2PBT14",'Major retrofit'!$AS$42,IF(F60="Scenario3PBT14",'Major retrofit'!$AT$42,"")))&amp;IF(F60="Scenario1PBT15",'Major retrofit'!$AU$42,IF(F60="Scenario2PBT15",'Major retrofit'!$AV$42,IF(F60="Scenario3PBT15",'Major retrofit'!$AW$42,"")))</f>
        <v/>
      </c>
      <c r="Z60" s="117">
        <f t="shared" si="22"/>
        <v>0</v>
      </c>
      <c r="AA60" s="178" t="str">
        <f>IF(F60="Scenario1PBT1",'Major retrofit'!$E$101,IF(F60="Scenario2PBT1",'Major retrofit'!$F$101,IF(F60="Scenario3PBT1",'Major retrofit'!$G$101,"")))&amp;IF(F60="Scenario1PBT2",'Major retrofit'!$H$101,IF(F60="Scenario2PBT2",'Major retrofit'!$I$101,IF(F60="Scenario3PBT2",'Major retrofit'!$J$101,"")))&amp;IF(F60="Scenario1PBT3",'Major retrofit'!$K$101,IF(F60="Scenario2PBT3",'Major retrofit'!$L$101,IF(F60="Scenario3PBT3",'Major retrofit'!$M$101,"")))&amp;IF(F60="Scenario1PBT4",'Major retrofit'!$N$101,IF(F60="Scenario2PBT4",'Major retrofit'!$O$101,IF(F60="Scenario3PBT4",'Major retrofit'!$P$101,"")))&amp;IF(F60="Scenario1PBT5",'Major retrofit'!$Q$101,IF(F60="Scenario2PBT5",'Major retrofit'!$R$101,IF(F60="Scenario3PBT5",'Major retrofit'!$S$101,"")))&amp;IF(F60="Scenario1PBT6",'Major retrofit'!$T$101,IF(F60="Scenario2PBT6",'Major retrofit'!$U$101,IF(F60="Scenario3PBT6",'Major retrofit'!$V$101,"")))&amp;IF(F60="Scenario1PBT7",'Major retrofit'!$W$101,IF(F60="Scenario2PBT7",'Major retrofit'!$X$101,IF(F60="Scenario3PBT7",'Major retrofit'!$Y$101,"")))&amp;IF(F60="Scenario1PBT8",'Major retrofit'!$Z$101,IF(F60="Scenario2PBT8",'Major retrofit'!$AA$101,IF(F60="Scenario3PBT8",'Major retrofit'!$AB$101,"")))&amp;IF(F60="Scenario1PBT9",'Major retrofit'!$AC$101,IF(F60="Scenario2PBT9",'Major retrofit'!$AD$101,IF(F60="Scenario3PBT9",'Major retrofit'!$AE$101,"")))&amp;IF(F60="Scenario1PBT10",'Major retrofit'!$AF$101,IF(F60="Scenario2PBT10",'Major retrofit'!$AG$101,IF(F60="Scenario3PBT10",'Major retrofit'!$AH$101,"")))&amp;IF(F60="Scenario1PBT11",'Major retrofit'!$AI$101,IF(F60="Scenario2PBT11",'Major retrofit'!$AJ$101,IF(F60="Scenario3PBT11",'Major retrofit'!$AK$101,"")))&amp;IF(F60="Scenario1PBT12",'Major retrofit'!$AL$101,IF(F60="Scenario2PBT12",'Major retrofit'!$AM$101,IF(F60="Scenario3PBT12",'Major retrofit'!$AN$101,"")))&amp;IF(F60="Scenario1PBT13",'Major retrofit'!$AO$101,IF(F60="Scenario2PBT13",'Major retrofit'!$AP$101,IF(F60="Scenario3PBT13",'Major retrofit'!$AQ$101,"")))&amp;IF(F60="Scenario1PBT14",'Major retrofit'!$AR$101,IF(F60="Scenario2PBT14",'Major retrofit'!$AS$101,IF(F60="Scenario3PBT14",'Major retrofit'!$AT$101,"")))&amp;IF(F60="Scenario1PBT15",'Major retrofit'!$AU$101,IF(F60="Scenario2PBT15",'Major retrofit'!$AV$101,IF(F60="Scenario3PBT15",'Major retrofit'!$AW$101,"")))</f>
        <v/>
      </c>
      <c r="AB60" s="179">
        <f t="shared" si="23"/>
        <v>0</v>
      </c>
      <c r="AC60" s="363" t="str">
        <f t="shared" si="24"/>
        <v/>
      </c>
      <c r="AD60" s="353">
        <f>IF(AC60="",IFERROR('Projection_Base-case'!G61-G60,0),0)</f>
        <v>0</v>
      </c>
      <c r="AE60" s="350">
        <f t="shared" si="25"/>
        <v>0</v>
      </c>
      <c r="AF60" s="361">
        <f>IFERROR(100*AD60/'Projection_Base-case'!G61,0)</f>
        <v>0</v>
      </c>
      <c r="AG60" s="352">
        <f>IF(AC60="",IFERROR('Projection_Base-case'!I61-I60,0),0)</f>
        <v>0</v>
      </c>
      <c r="AH60" s="353">
        <f t="shared" si="26"/>
        <v>0</v>
      </c>
      <c r="AI60" s="361">
        <f>IFERROR(100*AG60/'Projection_Base-case'!I61,0)</f>
        <v>0</v>
      </c>
      <c r="AJ60" s="352">
        <f>IF(AC60="",IFERROR('Projection_Base-case'!K61-K60,0),0)</f>
        <v>0</v>
      </c>
      <c r="AK60" s="353">
        <f t="shared" si="27"/>
        <v>0</v>
      </c>
      <c r="AL60" s="361">
        <f>IFERROR(100*AJ60/'Projection_Base-case'!K61,0)</f>
        <v>0</v>
      </c>
      <c r="AM60" s="352">
        <f>-IF(AC60="",IFERROR('Projection_Base-case'!M61-M60,0),0)</f>
        <v>0</v>
      </c>
      <c r="AN60" s="353">
        <f t="shared" si="28"/>
        <v>0</v>
      </c>
      <c r="AO60" s="354">
        <f>IFERROR(IF('Projection_Base-case'!N61&gt;0,100*AN60/'Projection_Base-case'!N61,100*AN60/N60),0)</f>
        <v>0</v>
      </c>
      <c r="AP60" s="355">
        <f>IF(AC60="",IFERROR('Projection_Base-case'!O61-O60,0),0)</f>
        <v>0</v>
      </c>
      <c r="AQ60" s="356">
        <f t="shared" si="29"/>
        <v>0</v>
      </c>
      <c r="AR60" s="356">
        <f>IFERROR(100*AP60/'Projection_Base-case'!O61,0)</f>
        <v>0</v>
      </c>
      <c r="AS60" s="355">
        <f>IF(AC60="",IFERROR('Projection_Base-case'!Q61-Q60,0),0)</f>
        <v>0</v>
      </c>
      <c r="AT60" s="356">
        <f t="shared" si="30"/>
        <v>0</v>
      </c>
      <c r="AU60" s="356">
        <f>IFERROR(100*AS60/'Projection_Base-case'!Q61,0)</f>
        <v>0</v>
      </c>
      <c r="AV60" s="355">
        <f>IF(AC60="",IFERROR('Projection_Base-case'!S61-S60,0),0)</f>
        <v>0</v>
      </c>
      <c r="AW60" s="356">
        <f t="shared" si="31"/>
        <v>0</v>
      </c>
      <c r="AX60" s="357">
        <f>IFERROR(100*AV60/'Projection_Base-case'!S61,0)</f>
        <v>0</v>
      </c>
      <c r="AY60" s="358">
        <f>IF(AC60="",IFERROR('Projection_Base-case'!U61-U60,0),0)</f>
        <v>0</v>
      </c>
      <c r="AZ60" s="359">
        <f t="shared" si="32"/>
        <v>0</v>
      </c>
      <c r="BA60" s="359">
        <f>IFERROR(100*AY60/'Projection_Base-case'!U61,0)</f>
        <v>0</v>
      </c>
      <c r="BB60" s="358">
        <f>IF(AC60="",IFERROR('Projection_Base-case'!W61-W60,0),0)</f>
        <v>0</v>
      </c>
      <c r="BC60" s="359">
        <f t="shared" si="33"/>
        <v>0</v>
      </c>
      <c r="BD60" s="359">
        <f>IFERROR(100*BB60/'Projection_Base-case'!W61,0)</f>
        <v>0</v>
      </c>
      <c r="BE60" s="358">
        <f>IF(AC60="",IFERROR('Projection_Base-case'!Y61-Y60,0),0)</f>
        <v>0</v>
      </c>
      <c r="BF60" s="359">
        <f t="shared" si="34"/>
        <v>0</v>
      </c>
      <c r="BG60" s="359">
        <f>IFERROR(100*BE60/'Projection_Base-case'!Y61,0)</f>
        <v>0</v>
      </c>
      <c r="BH60" s="359">
        <f t="shared" si="35"/>
        <v>0</v>
      </c>
      <c r="BI60" s="360">
        <f t="shared" si="36"/>
        <v>0</v>
      </c>
    </row>
    <row r="61" spans="1:61">
      <c r="A61" s="205">
        <v>57</v>
      </c>
      <c r="B61" s="347">
        <f>IF('Projection_Base-case'!B62&lt;&gt;"",'Projection_Base-case'!B62,0)</f>
        <v>0</v>
      </c>
      <c r="C61" s="347">
        <f>IF('Projection_Base-case'!C62&lt;&gt;"",'Projection_Base-case'!C62,0)</f>
        <v>0</v>
      </c>
      <c r="D61" s="365">
        <f>IF('Projection_Base-case'!D62&lt;&gt;"",'Projection_Base-case'!D62,0)</f>
        <v>0</v>
      </c>
      <c r="E61" s="322"/>
      <c r="F61" s="367" t="str">
        <f t="shared" si="12"/>
        <v>0</v>
      </c>
      <c r="G61" s="177" t="str">
        <f>IF(F61="Scenario1PBT1",'Major retrofit'!$E$6,IF(F61="Scenario2PBT1",'Major retrofit'!$F$6,IF(F61="Scenario3PBT1",'Major retrofit'!$G$6,"")))&amp;IF(F61="Scenario1PBT2",'Major retrofit'!$H$6,IF(F61="Scenario2PBT2",'Major retrofit'!$I$6,IF(F61="Scenario3PBT2",'Major retrofit'!$J$6,"")))&amp;IF(F61="Scenario1PBT3",'Major retrofit'!$K$6,IF(F61="Scenario2PBT3",'Major retrofit'!$L$6,IF(F61="Scenario3PBT3",'Major retrofit'!$M$6,"")))&amp;IF(F61="Scenario1PBT4",'Major retrofit'!$N$6,IF(F61="Scenario2PBT4",'Major retrofit'!$O$6,IF(F61="Scenario3PBT4",'Major retrofit'!$P$6,"")))&amp;IF(F61="Scenario1PBT5",'Major retrofit'!$Q$6,IF(F61="Scenario2PBT5",'Major retrofit'!$R$6,IF(F61="Scenario3PBT5",'Major retrofit'!$S$6,"")))&amp;IF(F61="Scenario1PBT6",'Major retrofit'!$T$6,IF(F61="Scenario2PBT6",'Major retrofit'!$U$6,IF(F61="Scenario3PBT6",'Major retrofit'!$V$6,"")))&amp;IF(F61="Scenario1PBT7",'Major retrofit'!$W$6,IF(F61="Scenario2PBT7",'Major retrofit'!$X$6,IF(F61="Scenario3PBT7",'Major retrofit'!$Y$6,"")))&amp;IF(F61="Scenario1PBT8",'Major retrofit'!$Z$6,IF(F61="Scenario2PBT8",'Major retrofit'!$AA$6,IF(F61="Scenario3PBT8",'Major retrofit'!$AB$6,"")))&amp;IF(F61="Scenario1PBT9",'Major retrofit'!$AC$6,IF(F61="Scenario2PBT9",'Major retrofit'!$AD$6,IF(F61="Scenario3PBT9",'Major retrofit'!$AE$6,"")))&amp;IF(F61="Scenario1PBT10",'Major retrofit'!$AF$6,IF(F61="Scenario2PBT10",'Major retrofit'!$AG$6,IF(F61="Scenario3PBT10",'Major retrofit'!$AH$6,"")))&amp;IF(F61="Scenario1PBT11",'Major retrofit'!$AI$6,IF(F61="Scenario2PBT11",'Major retrofit'!$AJ$6,IF(F61="Scenario3PBT11",'Major retrofit'!$AK$6,"")))&amp;IF(F61="Scenario1PBT12",'Major retrofit'!$AL$6,IF(F61="Scenario2PBT12",'Major retrofit'!$AM$6,IF(F61="Scenario3PBT12",'Major retrofit'!$AN$6,"")))&amp;IF(F61="Scenario1PBT13",'Major retrofit'!$AO$6,IF(F61="Scenario2PBT13",'Major retrofit'!$AP$6,IF(F61="Scenario3PBT13",'Major retrofit'!$AQ$6,"")))&amp;IF(F61="Scenario1PBT14",'Major retrofit'!$AR$6,IF(F61="Scenario2PBT14",'Major retrofit'!$AS$6,IF(F61="Scenario3PBT14",'Major retrofit'!$AT$6,"")))&amp;IF(F61="Scenario1PBT15",'Major retrofit'!$AU$6,IF(F61="Scenario2PBT15",'Major retrofit'!$AV$6,IF(F61="Scenario3PBT15",'Major retrofit'!$AW$6,"")))</f>
        <v/>
      </c>
      <c r="H61" s="117">
        <f t="shared" si="13"/>
        <v>0</v>
      </c>
      <c r="I61" s="178" t="str">
        <f>IF(F61="Scenario1PBT1",'Major retrofit'!$E$16,IF(F61="Scenario2PBT1",'Major retrofit'!$F$16,IF(F61="Scenario3PBT1",'Major retrofit'!$G$16,"")))&amp;IF(F61="Scenario1PBT2",'Major retrofit'!$H$16,IF(F61="Scenario2PBT2",'Major retrofit'!$I$16,IF(F61="Scenario3PBT2",'Major retrofit'!$J$16,"")))&amp;IF(F61="Scenario1PBT3",'Major retrofit'!$K$16,IF(F61="Scenario2PBT3",'Major retrofit'!$L$16,IF(F61="Scenario3PBT3",'Major retrofit'!$M$16,"")))&amp;IF(F61="Scenario1PBT4",'Major retrofit'!$N$16,IF(F61="Scenario2PBT4",'Major retrofit'!$O$16,IF(F61="Scenario3PBT4",'Major retrofit'!$P$16,"")))&amp;IF(F61="Scenario1PBT5",'Major retrofit'!$Q$16,IF(F61="Scenario2PBT5",'Major retrofit'!$R$16,IF(F61="Scenario3PBT5",'Major retrofit'!$S$16,"")))&amp;IF(F61="Scenario1PBT6",'Major retrofit'!$T$16,IF(F61="Scenario2PBT6",'Major retrofit'!$U$16,IF(F61="Scenario3PBT6",'Major retrofit'!$V$16,"")))&amp;IF(F61="Scenario1PBT7",'Major retrofit'!$W$16,IF(F61="Scenario2PBT7",'Major retrofit'!$X$16,IF(F61="Scenario3PBT7",'Major retrofit'!$Y$16,"")))&amp;IF(F61="Scenario1PBT8",'Major retrofit'!$Z$16,IF(F61="Scenario2PBT8",'Major retrofit'!$AA$16,IF(F61="Scenario3PBT8",'Major retrofit'!$AB$16,"")))&amp;IF(F61="Scenario1PBT9",'Major retrofit'!$AC$16,IF(F61="Scenario2PBT9",'Major retrofit'!$AD$16,IF(F61="Scenario3PBT9",'Major retrofit'!$AE$16,"")))&amp;IF(F61="Scenario1PBT10",'Major retrofit'!$AF$16,IF(F61="Scenario2PBT10",'Major retrofit'!$AG$16,IF(F61="Scenario3PBT10",'Major retrofit'!$AH$16,"")))&amp;IF(F61="Scenario1PBT11",'Major retrofit'!$AI$16,IF(F61="Scenario2PBT11",'Major retrofit'!$AJ$16,IF(F61="Scenario3PBT11",'Major retrofit'!$AK$16,"")))&amp;IF(F61="Scenario1PBT12",'Major retrofit'!$AL$16,IF(F61="Scenario2PBT12",'Major retrofit'!$AM$16,IF(F61="Scenario3PBT12",'Major retrofit'!$AN$16,"")))&amp;IF(F61="Scenario1PBT13",'Major retrofit'!$AO$16,IF(F61="Scenario2PBT13",'Major retrofit'!$AP$16,IF(F61="Scenario3PBT13",'Major retrofit'!$AQ$16,"")))&amp;IF(F61="Scenario1PBT14",'Major retrofit'!$AR$16,IF(F61="Scenario2PBT14",'Major retrofit'!$AS$16,IF(F61="Scenario3PBT14",'Major retrofit'!$AT$16,"")))&amp;IF(F61="Scenario1PBT15",'Major retrofit'!$AU$16,IF(F61="Scenario2PBT15",'Major retrofit'!$AV$16,IF(F61="Scenario3PBT15",'Major retrofit'!$AW$16,"")))</f>
        <v/>
      </c>
      <c r="J61" s="117">
        <f t="shared" si="14"/>
        <v>0</v>
      </c>
      <c r="K61" s="117" t="str">
        <f>IF(F61="Scenario1PBT1",'Major retrofit'!$E$18,IF(F61="Scenario2PBT1",'Major retrofit'!$F$18,IF(F61="Scenario3PBT1",'Major retrofit'!$G$18,"")))&amp;IF(F61="Scenario1PBT2",'Major retrofit'!$H$18,IF(F61="Scenario2PBT2",'Major retrofit'!$I$18,IF(F61="Scenario3PBT2",'Major retrofit'!$J$18,"")))&amp;IF(F61="Scenario1PBT3",'Major retrofit'!$K$18,IF(F61="Scenario2PBT3",'Major retrofit'!$L$18,IF(F61="Scenario3PBT3",'Major retrofit'!$M$18,"")))&amp;IF(F61="Scenario1PBT4",'Major retrofit'!$N$18,IF(F61="Scenario2PBT4",'Major retrofit'!$O$18,IF(F61="Scenario3PBT4",'Major retrofit'!$P$18,"")))&amp;IF(F61="Scenario1PBT5",'Major retrofit'!$Q$18,IF(F61="Scenario2PBT5",'Major retrofit'!$R$18,IF(F61="Scenario3PBT5",'Major retrofit'!$S$18,"")))&amp;IF(F61="Scenario1PBT6",'Major retrofit'!$T$18,IF(F61="Scenario2PBT6",'Major retrofit'!$U$18,IF(F61="Scenario3PBT6",'Major retrofit'!$V$18,"")))&amp;IF(F61="Scenario1PBT7",'Major retrofit'!$W$18,IF(F61="Scenario2PBT7",'Major retrofit'!$X$18,IF(F61="Scenario3PBT7",'Major retrofit'!$Y$18,"")))&amp;IF(F61="Scenario1PBT8",'Major retrofit'!$Z$18,IF(F61="Scenario2PBT8",'Major retrofit'!$AA$18,IF(F61="Scenario3PBT8",'Major retrofit'!$AB$18,"")))&amp;IF(F61="Scenario1PBT9",'Major retrofit'!$AC$18,IF(F61="Scenario2PBT9",'Major retrofit'!$AD$18,IF(F61="Scenario3PBT9",'Major retrofit'!$AE$18,"")))&amp;IF(F61="Scenario1PBT10",'Major retrofit'!$AF$18,IF(F61="Scenario2PBT10",'Major retrofit'!$AG$18,IF(F61="Scenario3PBT10",'Major retrofit'!$AH$18,"")))&amp;IF(F61="Scenario1PBT11",'Major retrofit'!$AI$18,IF(F61="Scenario2PBT11",'Major retrofit'!$AJ$18,IF(F61="Scenario3PBT11",'Major retrofit'!$AK$18,"")))&amp;IF(F61="Scenario1PBT12",'Major retrofit'!$AL$18,IF(F61="Scenario2PBT12",'Major retrofit'!$AM$18,IF(F61="Scenario3PBT12",'Major retrofit'!$AN$18,"")))&amp;IF(F61="Scenario1PBT13",'Major retrofit'!$AO$18,IF(F61="Scenario2PBT13",'Major retrofit'!$AP$18,IF(F61="Scenario3PBT13",'Major retrofit'!$AQ$18,"")))&amp;IF(F61="Scenario1PBT14",'Major retrofit'!$AR$18,IF(F61="Scenario2PBT14",'Major retrofit'!$AS$18,IF(F61="Scenario3PBT14",'Major retrofit'!$AT$18,"")))&amp;IF(F61="Scenario1PBT15",'Major retrofit'!$AU$18,IF(F61="Scenario2PBT15",'Major retrofit'!$AV$18,IF(F61="Scenario3PBT15",'Major retrofit'!$AW$18,"")))</f>
        <v/>
      </c>
      <c r="L61" s="117">
        <f t="shared" si="15"/>
        <v>0</v>
      </c>
      <c r="M61" s="117" t="str">
        <f>IF(F61="Scenario1PBT1",'Major retrofit'!$E$20,IF(F61="Scenario2PBT1",'Major retrofit'!$F$20,IF(F61="Scenario3PBT1",'Major retrofit'!$G$20,"")))&amp;IF(F61="Scenario1PBT2",'Major retrofit'!$H$20,IF(F61="Scenario2PBT2",'Major retrofit'!$I$20,IF(F61="Scenario3PBT2",'Major retrofit'!$J$20,"")))&amp;IF(F61="Scenario1PBT3",'Major retrofit'!$K$20,IF(F61="Scenario2PBT3",'Major retrofit'!$L$20,IF(F61="Scenario3PBT3",'Major retrofit'!$M$20,"")))&amp;IF(F61="Scenario1PBT4",'Major retrofit'!$N$20,IF(F61="Scenario2PBT4",'Major retrofit'!$O$20,IF(F61="Scenario3PBT4",'Major retrofit'!$P$20,"")))&amp;IF(F61="Scenario1PBT5",'Major retrofit'!$Q$20,IF(F61="Scenario2PBT5",'Major retrofit'!$R$20,IF(F61="Scenario3PBT5",'Major retrofit'!$S$20,"")))&amp;IF(F61="Scenario1PBT6",'Major retrofit'!$T$20,IF(F61="Scenario2PBT6",'Major retrofit'!$U$20,IF(F61="Scenario3PBT6",'Major retrofit'!$V$20,"")))&amp;IF(F61="Scenario1PBT7",'Major retrofit'!$W$20,IF(F61="Scenario2PBT7",'Major retrofit'!$X$20,IF(F61="Scenario3PBT7",'Major retrofit'!$Y$20,"")))&amp;IF(F61="Scenario1PBT8",'Major retrofit'!$Z$20,IF(F61="Scenario2PBT8",'Major retrofit'!$AA$20,IF(F61="Scenario3PBT8",'Major retrofit'!$AB$20,"")))&amp;IF(F61="Scenario1PBT9",'Major retrofit'!$AC$20,IF(F61="Scenario2PBT9",'Major retrofit'!$AD$20,IF(F61="Scenario3PBT9",'Major retrofit'!$AE$20,"")))&amp;IF(F61="Scenario1PBT10",'Major retrofit'!$AF$20,IF(F61="Scenario2PBT10",'Major retrofit'!$AG$20,IF(F61="Scenario3PBT10",'Major retrofit'!$AH$20,"")))&amp;IF(F61="Scenario1PBT11",'Major retrofit'!$AI$20,IF(F61="Scenario2PBT11",'Major retrofit'!$AJ$20,IF(F61="Scenario3PBT11",'Major retrofit'!$AK$20,"")))&amp;IF(F61="Scenario1PBT12",'Major retrofit'!$AL$20,IF(F61="Scenario2PBT12",'Major retrofit'!$AM$20,IF(F61="Scenario3PBT12",'Major retrofit'!$AN$20,"")))&amp;IF(F61="Scenario1PBT13",'Major retrofit'!$AO$20,IF(F61="Scenario2PBT13",'Major retrofit'!$AP$20,IF(F61="Scenario3PBT13",'Major retrofit'!$AQ$20,"")))&amp;IF(F61="Scenario1PBT14",'Major retrofit'!$AR$20,IF(F61="Scenario2PBT14",'Major retrofit'!$AS$20,IF(F61="Scenario3PBT14",'Major retrofit'!$AT$20,"")))&amp;IF(F61="Scenario1PBT15",'Major retrofit'!$AU$20,IF(F61="Scenario2PBT15",'Major retrofit'!$AV$20,IF(F61="Scenario3PBT15",'Major retrofit'!$AW$20,"")))</f>
        <v/>
      </c>
      <c r="N61" s="118">
        <f t="shared" si="16"/>
        <v>0</v>
      </c>
      <c r="O61" s="206" t="str">
        <f>IF(F61="Scenario1PBT1",'Major retrofit'!$E$23,IF(F61="Scenario2PBT1",'Major retrofit'!$F$23,IF(F61="Scenario3PBT1",'Major retrofit'!$G$23,"")))&amp;IF(F61="Scenario1PBT2",'Major retrofit'!$H$23,IF(F61="Scenario2PBT2",'Major retrofit'!$I$23,IF(F61="Scenario3PBT2",'Major retrofit'!$J$23,"")))&amp;IF(F61="Scenario1PBT3",'Major retrofit'!$K$23,IF(F61="Scenario2PBT3",'Major retrofit'!$L$23,IF(F61="Scenario3PBT3",'Major retrofit'!$M$23,"")))&amp;IF(F61="Scenario1PBT4",'Major retrofit'!$N$23,IF(F61="Scenario2PBT4",'Major retrofit'!$O$23,IF(F61="Scenario3PBT4",'Major retrofit'!$P$23,"")))&amp;IF(F61="Scenario1PBT5",'Major retrofit'!$Q$23,IF(F61="Scenario2PBT5",'Major retrofit'!$R$23,IF(F61="Scenario3PBT5",'Major retrofit'!$S$23,"")))&amp;IF(F61="Scenario1PBT6",'Major retrofit'!$T$23,IF(F61="Scenario2PBT6",'Major retrofit'!$U$23,IF(F61="Scenario3PBT6",'Major retrofit'!$V$23,"")))&amp;IF(F61="Scenario1PBT7",'Major retrofit'!$W$23,IF(F61="Scenario2PBT7",'Major retrofit'!$X$23,IF(F61="Scenario3PBT7",'Major retrofit'!$Y$23,"")))&amp;IF(F61="Scenario1PBT8",'Major retrofit'!$Z$23,IF(F61="Scenario2PBT8",'Major retrofit'!$AA$23,IF(F61="Scenario3PBT8",'Major retrofit'!$AB$23,"")))&amp;IF(F61="Scenario1PBT9",'Major retrofit'!$AC$23,IF(F61="Scenario2PBT9",'Major retrofit'!$AD$23,IF(F61="Scenario3PBT9",'Major retrofit'!$AE$23,"")))&amp;IF(F61="Scenario1PBT10",'Major retrofit'!$AF$23,IF(F61="Scenario2PBT10",'Major retrofit'!$AG$23,IF(F61="Scenario3PBT10",'Major retrofit'!$AH$23,"")))&amp;IF(F61="Scenario1PBT11",'Major retrofit'!$AI$23,IF(F61="Scenario2PBT11",'Major retrofit'!$AJ$23,IF(F61="Scenario3PBT11",'Major retrofit'!$AK$23,"")))&amp;IF(F61="Scenario1PBT12",'Major retrofit'!$AL$23,IF(F61="Scenario2PBT12",'Major retrofit'!$AM$23,IF(F61="Scenario3PBT12",'Major retrofit'!$AN$23,"")))&amp;IF(F61="Scenario1PBT13",'Major retrofit'!$AO$23,IF(F61="Scenario2PBT13",'Major retrofit'!$AP$23,IF(F61="Scenario3PBT13",'Major retrofit'!$AQ$23,"")))&amp;IF(F61="Scenario1PBT14",'Major retrofit'!$AR$23,IF(F61="Scenario2PBT14",'Major retrofit'!$AS$23,IF(F61="Scenario3PBT14",'Major retrofit'!$AT$23,"")))&amp;IF(F61="Scenario1PBT15",'Major retrofit'!$AU$23,IF(F61="Scenario2PBT15",'Major retrofit'!$AV$23,IF(F61="Scenario3PBT15",'Major retrofit'!$AW$23,"")))</f>
        <v/>
      </c>
      <c r="P61" s="117">
        <f t="shared" si="17"/>
        <v>0</v>
      </c>
      <c r="Q61" s="117" t="str">
        <f>IF(F61="Scenario1PBT1",'Major retrofit'!$E$25,IF(F61="Scenario2PBT1",'Major retrofit'!$F$25,IF(F61="Scenario3PBT1",'Major retrofit'!$G$25,"")))&amp;IF(F61="Scenario1PBT2",'Major retrofit'!$H$25,IF(F61="Scenario2PBT2",'Major retrofit'!$I$25,IF(F61="Scenario3PBT2",'Major retrofit'!$J$25,"")))&amp;IF(F61="Scenario1PBT3",'Major retrofit'!$K$25,IF(F61="Scenario2PBT3",'Major retrofit'!$L$25,IF(F61="Scenario3PBT3",'Major retrofit'!$M$25,"")))&amp;IF(F61="Scenario1PBT4",'Major retrofit'!$N$25,IF(F61="Scenario2PBT4",'Major retrofit'!$O$25,IF(F61="Scenario3PBT4",'Major retrofit'!$P$25,"")))&amp;IF(F61="Scenario1PBT5",'Major retrofit'!$Q$25,IF(F61="Scenario2PBT5",'Major retrofit'!$R$25,IF(F61="Scenario3PBT5",'Major retrofit'!$S$25,"")))&amp;IF(F61="Scenario1PBT6",'Major retrofit'!$T$25,IF(F61="Scenario2PBT6",'Major retrofit'!$U$25,IF(F61="Scenario3PBT6",'Major retrofit'!$V$25,"")))&amp;IF(F61="Scenario1PBT7",'Major retrofit'!$W$25,IF(F61="Scenario2PBT7",'Major retrofit'!$X$25,IF(F61="Scenario3PBT7",'Major retrofit'!$Y$25,"")))&amp;IF(F61="Scenario1PBT8",'Major retrofit'!$Z$25,IF(F61="Scenario2PBT8",'Major retrofit'!$AA$25,IF(F61="Scenario3PBT8",'Major retrofit'!$AB$25,"")))&amp;IF(F61="Scenario1PBT9",'Major retrofit'!$AC$25,IF(F61="Scenario2PBT9",'Major retrofit'!$AD$25,IF(F61="Scenario3PBT9",'Major retrofit'!$AE$25,"")))&amp;IF(F61="Scenario1PBT10",'Major retrofit'!$AF$25,IF(F61="Scenario2PBT10",'Major retrofit'!$AG$25,IF(F61="Scenario3PBT10",'Major retrofit'!$AH$25,"")))&amp;IF(F61="Scenario1PBT11",'Major retrofit'!$AI$25,IF(F61="Scenario2PBT11",'Major retrofit'!$AJ$25,IF(F61="Scenario3PBT11",'Major retrofit'!$AK$25,"")))&amp;IF(F61="Scenario1PBT12",'Major retrofit'!$AL$25,IF(F61="Scenario2PBT12",'Major retrofit'!$AM$25,IF(F61="Scenario3PBT12",'Major retrofit'!$AN$25,"")))&amp;IF(F61="Scenario1PBT13",'Major retrofit'!$AO$25,IF(F61="Scenario2PBT13",'Major retrofit'!$AP$25,IF(F61="Scenario3PBT13",'Major retrofit'!$AQ$25,"")))&amp;IF(F61="Scenario1PBT14",'Major retrofit'!$AR$25,IF(F61="Scenario2PBT14",'Major retrofit'!$AS$25,IF(F61="Scenario3PBT14",'Major retrofit'!$AT$25,"")))&amp;IF(F61="Scenario1PBT15",'Major retrofit'!$AU$25,IF(F61="Scenario2PBT15",'Major retrofit'!$AV$25,IF(F61="Scenario3PBT15",'Major retrofit'!$AW$25,"")))</f>
        <v/>
      </c>
      <c r="R61" s="117">
        <f t="shared" si="18"/>
        <v>0</v>
      </c>
      <c r="S61" s="117" t="str">
        <f>IF(F61="Scenario1PBT1",'Major retrofit'!$E$27,IF(F61="Scenario2PBT1",'Major retrofit'!$F$27,IF(F61="Scenario3PBT1",'Major retrofit'!$G$27,"")))&amp;IF(F61="Scenario1PBT2",'Major retrofit'!$H$27,IF(F61="Scenario2PBT2",'Major retrofit'!$I$27,IF(F61="Scenario3PBT2",'Major retrofit'!$J$27,"")))&amp;IF(F61="Scenario1PBT3",'Major retrofit'!$K$27,IF(F61="Scenario2PBT3",'Major retrofit'!$L$27,IF(F61="Scenario3PBT3",'Major retrofit'!$M$27,"")))&amp;IF(F61="Scenario1PBT4",'Major retrofit'!$N$27,IF(F61="Scenario2PBT4",'Major retrofit'!$O$27,IF(F61="Scenario3PBT4",'Major retrofit'!$P$27,"")))&amp;IF(F61="Scenario1PBT5",'Major retrofit'!$Q$27,IF(F61="Scenario2PBT5",'Major retrofit'!$R$27,IF(F61="Scenario3PBT5",'Major retrofit'!$S$27,"")))&amp;IF(F61="Scenario1PBT6",'Major retrofit'!$T$27,IF(F61="Scenario2PBT6",'Major retrofit'!$U$27,IF(F61="Scenario3PBT6",'Major retrofit'!$V$27,"")))&amp;IF(F61="Scenario1PBT7",'Major retrofit'!$W$27,IF(F61="Scenario2PBT7",'Major retrofit'!$X$27,IF(F61="Scenario3PBT7",'Major retrofit'!$Y$27,"")))&amp;IF(F61="Scenario1PBT8",'Major retrofit'!$Z$27,IF(F61="Scenario2PBT8",'Major retrofit'!$AA$27,IF(F61="Scenario3PBT8",'Major retrofit'!$AB$27,"")))&amp;IF(F61="Scenario1PBT9",'Major retrofit'!$AC$27,IF(F61="Scenario2PBT9",'Major retrofit'!$AD$27,IF(F61="Scenario3PBT9",'Major retrofit'!$AE$27,"")))&amp;IF(F61="Scenario1PBT10",'Major retrofit'!$AF$27,IF(F61="Scenario2PBT10",'Major retrofit'!$AG$27,IF(F61="Scenario3PBT10",'Major retrofit'!$AH$27,"")))&amp;IF(F61="Scenario1PBT11",'Major retrofit'!$AI$27,IF(F61="Scenario2PBT11",'Major retrofit'!$AJ$27,IF(F61="Scenario3PBT11",'Major retrofit'!$AK$27,"")))&amp;IF(F61="Scenario1PBT12",'Major retrofit'!$AL$27,IF(F61="Scenario2PBT12",'Major retrofit'!$AM$27,IF(F61="Scenario3PBT12",'Major retrofit'!$AN$27,"")))&amp;IF(F61="Scenario1PBT13",'Major retrofit'!$AO$27,IF(F61="Scenario2PBT13",'Major retrofit'!$AP$27,IF(F61="Scenario3PBT13",'Major retrofit'!$AQ$27,"")))&amp;IF(F61="Scenario1PBT14",'Major retrofit'!$AR$27,IF(F61="Scenario2PBT14",'Major retrofit'!$AS$27,IF(F61="Scenario3PBT14",'Major retrofit'!$AT$27,"")))&amp;IF(F61="Scenario1PBT15",'Major retrofit'!$AU$27,IF(F61="Scenario2PBT15",'Major retrofit'!$AV$27,IF(F61="Scenario3PBT15",'Major retrofit'!$AW$27,"")))</f>
        <v/>
      </c>
      <c r="T61" s="207">
        <f t="shared" si="19"/>
        <v>0</v>
      </c>
      <c r="U61" s="206" t="str">
        <f>IF(F61="Scenario1PBT1",'Major retrofit'!$E$38,IF(F61="Scenario2PBT1",'Major retrofit'!$F$38,IF(F61="Scenario3PBT1",'Major retrofit'!$G$38,"")))&amp;IF(F61="Scenario1PBT2",'Major retrofit'!$H$38,IF(F61="Scenario2PBT2",'Major retrofit'!$I$38,IF(F61="Scenario3PBT2",'Major retrofit'!$J$38,"")))&amp;IF(F61="Scenario1PBT3",'Major retrofit'!$K$38,IF(F61="Scenario2PBT3",'Major retrofit'!$L$38,IF(F61="Scenario3PBT3",'Major retrofit'!$M$38,"")))&amp;IF(F61="Scenario1PBT4",'Major retrofit'!$N$38,IF(F61="Scenario2PBT4",'Major retrofit'!$O$38,IF(F61="Scenario3PBT4",'Major retrofit'!$P$38,"")))&amp;IF(F61="Scenario1PBT5",'Major retrofit'!$Q$38,IF(F61="Scenario2PBT5",'Major retrofit'!$R$38,IF(F61="Scenario3PBT5",'Major retrofit'!$S$38,"")))&amp;IF(F61="Scenario1PBT6",'Major retrofit'!$T$38,IF(F61="Scenario2PBT6",'Major retrofit'!$U$38,IF(F61="Scenario3PBT6",'Major retrofit'!$V$38,"")))&amp;IF(F61="Scenario1PBT7",'Major retrofit'!$W$38,IF(F61="Scenario2PBT7",'Major retrofit'!$X$38,IF(F61="Scenario3PBT7",'Major retrofit'!$Y$38,"")))&amp;IF(F61="Scenario1PBT8",'Major retrofit'!$Z$38,IF(F61="Scenario2PBT8",'Major retrofit'!$AA$38,IF(F61="Scenario3PBT8",'Major retrofit'!$AB$38,"")))&amp;IF(F61="Scenario1PBT9",'Major retrofit'!$AC$38,IF(F61="Scenario2PBT9",'Major retrofit'!$AD$38,IF(F61="Scenario3PBT9",'Major retrofit'!$AE$38,"")))&amp;IF(F61="Scenario1PBT10",'Major retrofit'!$AF$38,IF(F61="Scenario2PBT10",'Major retrofit'!$AG$38,IF(F61="Scenario3PBT10",'Major retrofit'!$AH$38,"")))&amp;IF(F61="Scenario1PBT11",'Major retrofit'!$AI$38,IF(F61="Scenario2PBT11",'Major retrofit'!$AJ$38,IF(F61="Scenario3PBT11",'Major retrofit'!$AK$38,"")))&amp;IF(F61="Scenario1PBT12",'Major retrofit'!$AL$38,IF(F61="Scenario2PBT12",'Major retrofit'!$AM$38,IF(F61="Scenario3PBT12",'Major retrofit'!$AN$38,"")))&amp;IF(F61="Scenario1PBT13",'Major retrofit'!$AO$38,IF(F61="Scenario2PBT13",'Major retrofit'!$AP$38,IF(F61="Scenario3PBT13",'Major retrofit'!$AQ$38,"")))&amp;IF(F61="Scenario1PBT14",'Major retrofit'!$AR$38,IF(F61="Scenario2PBT14",'Major retrofit'!$AS$38,IF(F61="Scenario3PBT14",'Major retrofit'!$AT$38,"")))&amp;IF(F61="Scenario1PBT15",'Major retrofit'!$AU$38,IF(F61="Scenario2PBT15",'Major retrofit'!$AV$38,IF(F61="Scenario3PBT15",'Major retrofit'!$AW$38,"")))</f>
        <v/>
      </c>
      <c r="V61" s="117">
        <f t="shared" si="20"/>
        <v>0</v>
      </c>
      <c r="W61" s="117" t="str">
        <f>IF(F61="Scenario1PBT1",'Major retrofit'!$E$40,IF(F61="Scenario2PBT1",'Major retrofit'!$F$40,IF(F61="Scenario3PBT1",'Major retrofit'!$G$40,"")))&amp;IF(F61="Scenario1PBT2",'Major retrofit'!$H$40,IF(F61="Scenario2PBT2",'Major retrofit'!$I$40,IF(F61="Scenario3PBT2",'Major retrofit'!$J$40,"")))&amp;IF(F61="Scenario1PBT3",'Major retrofit'!$K$40,IF(F61="Scenario2PBT3",'Major retrofit'!$L$40,IF(F61="Scenario3PBT3",'Major retrofit'!$M$40,"")))&amp;IF(F61="Scenario1PBT4",'Major retrofit'!$N$40,IF(F61="Scenario2PBT4",'Major retrofit'!$O$40,IF(F61="Scenario3PBT4",'Major retrofit'!$P$40,"")))&amp;IF(F61="Scenario1PBT5",'Major retrofit'!$Q$40,IF(F61="Scenario2PBT5",'Major retrofit'!$R$40,IF(F61="Scenario3PBT5",'Major retrofit'!$S$40,"")))&amp;IF(F61="Scenario1PBT6",'Major retrofit'!$T$40,IF(F61="Scenario2PBT6",'Major retrofit'!$U$40,IF(F61="Scenario3PBT6",'Major retrofit'!$V$40,"")))&amp;IF(F61="Scenario1PBT7",'Major retrofit'!$W$40,IF(F61="Scenario2PBT7",'Major retrofit'!$X$40,IF(F61="Scenario3PBT7",'Major retrofit'!$Y$40,"")))&amp;IF(F61="Scenario1PBT8",'Major retrofit'!$Z$40,IF(F61="Scenario2PBT8",'Major retrofit'!$AA$40,IF(F61="Scenario3PBT8",'Major retrofit'!$AB$40,"")))&amp;IF(F61="Scenario1PBT9",'Major retrofit'!$AC$40,IF(F61="Scenario2PBT9",'Major retrofit'!$AD$40,IF(F61="Scenario3PBT9",'Major retrofit'!$AE$40,"")))&amp;IF(F61="Scenario1PBT10",'Major retrofit'!$AF$40,IF(F61="Scenario2PBT10",'Major retrofit'!$AG$40,IF(F61="Scenario3PBT10",'Major retrofit'!$AH$40,"")))&amp;IF(F61="Scenario1PBT11",'Major retrofit'!$AI$40,IF(F61="Scenario2PBT11",'Major retrofit'!$AJ$40,IF(F61="Scenario3PBT11",'Major retrofit'!$AK$40,"")))&amp;IF(F61="Scenario1PBT12",'Major retrofit'!$AL$40,IF(F61="Scenario2PBT12",'Major retrofit'!$AM$40,IF(F61="Scenario3PBT12",'Major retrofit'!$AN$40,"")))&amp;IF(F61="Scenario1PBT13",'Major retrofit'!$AO$40,IF(F61="Scenario2PBT13",'Major retrofit'!$AP$40,IF(F61="Scenario3PBT13",'Major retrofit'!$AQ$40,"")))&amp;IF(F61="Scenario1PBT14",'Major retrofit'!$AR$40,IF(F61="Scenario2PBT14",'Major retrofit'!$AS$40,IF(F61="Scenario3PBT14",'Major retrofit'!$AT$40,"")))&amp;IF(F61="Scenario1PBT15",'Major retrofit'!$AU$40,IF(F61="Scenario2PBT15",'Major retrofit'!$AV$40,IF(F61="Scenario3PBT15",'Major retrofit'!$AW$40,"")))</f>
        <v/>
      </c>
      <c r="X61" s="117">
        <f t="shared" si="21"/>
        <v>0</v>
      </c>
      <c r="Y61" s="117" t="str">
        <f>IF(F61="Scenario1PBT1",'Major retrofit'!$E$42,IF(F61="Scenario2PBT1",'Major retrofit'!$F$42,IF(F61="Scenario3PBT1",'Major retrofit'!$G$42,"")))&amp;IF(F61="Scenario1PBT2",'Major retrofit'!$H$42,IF(F61="Scenario2PBT2",'Major retrofit'!$I$42,IF(F61="Scenario3PBT2",'Major retrofit'!$J$42,"")))&amp;IF(F61="Scenario1PBT3",'Major retrofit'!$K$42,IF(F61="Scenario2PBT3",'Major retrofit'!$L$42,IF(F61="Scenario3PBT3",'Major retrofit'!$M$42,"")))&amp;IF(F61="Scenario1PBT4",'Major retrofit'!$N$42,IF(F61="Scenario2PBT4",'Major retrofit'!$O$42,IF(F61="Scenario3PBT4",'Major retrofit'!$P$42,"")))&amp;IF(F61="Scenario1PBT5",'Major retrofit'!$Q$42,IF(F61="Scenario2PBT5",'Major retrofit'!$R$42,IF(F61="Scenario3PBT5",'Major retrofit'!$S$42,"")))&amp;IF(F61="Scenario1PBT6",'Major retrofit'!$T$42,IF(F61="Scenario2PBT6",'Major retrofit'!$U$42,IF(F61="Scenario3PBT6",'Major retrofit'!$V$42,"")))&amp;IF(F61="Scenario1PBT7",'Major retrofit'!$W$42,IF(F61="Scenario2PBT7",'Major retrofit'!$X$42,IF(F61="Scenario3PBT7",'Major retrofit'!$Y$42,"")))&amp;IF(F61="Scenario1PBT8",'Major retrofit'!$Z$42,IF(F61="Scenario2PBT8",'Major retrofit'!$AA$42,IF(F61="Scenario3PBT8",'Major retrofit'!$AB$42,"")))&amp;IF(F61="Scenario1PBT9",'Major retrofit'!$AC$42,IF(F61="Scenario2PBT9",'Major retrofit'!$AD$42,IF(F61="Scenario3PBT9",'Major retrofit'!$AE$42,"")))&amp;IF(F61="Scenario1PBT10",'Major retrofit'!$AF$42,IF(F61="Scenario2PBT10",'Major retrofit'!$AG$42,IF(F61="Scenario3PBT10",'Major retrofit'!$AH$42,"")))&amp;IF(F61="Scenario1PBT11",'Major retrofit'!$AI$42,IF(F61="Scenario2PBT11",'Major retrofit'!$AJ$42,IF(F61="Scenario3PBT11",'Major retrofit'!$AK$42,"")))&amp;IF(F61="Scenario1PBT12",'Major retrofit'!$AL$42,IF(F61="Scenario2PBT12",'Major retrofit'!$AM$42,IF(F61="Scenario3PBT12",'Major retrofit'!$AN$42,"")))&amp;IF(F61="Scenario1PBT13",'Major retrofit'!$AO$42,IF(F61="Scenario2PBT13",'Major retrofit'!$AP$42,IF(F61="Scenario3PBT13",'Major retrofit'!$AQ$42,"")))&amp;IF(F61="Scenario1PBT14",'Major retrofit'!$AR$42,IF(F61="Scenario2PBT14",'Major retrofit'!$AS$42,IF(F61="Scenario3PBT14",'Major retrofit'!$AT$42,"")))&amp;IF(F61="Scenario1PBT15",'Major retrofit'!$AU$42,IF(F61="Scenario2PBT15",'Major retrofit'!$AV$42,IF(F61="Scenario3PBT15",'Major retrofit'!$AW$42,"")))</f>
        <v/>
      </c>
      <c r="Z61" s="117">
        <f t="shared" si="22"/>
        <v>0</v>
      </c>
      <c r="AA61" s="178" t="str">
        <f>IF(F61="Scenario1PBT1",'Major retrofit'!$E$101,IF(F61="Scenario2PBT1",'Major retrofit'!$F$101,IF(F61="Scenario3PBT1",'Major retrofit'!$G$101,"")))&amp;IF(F61="Scenario1PBT2",'Major retrofit'!$H$101,IF(F61="Scenario2PBT2",'Major retrofit'!$I$101,IF(F61="Scenario3PBT2",'Major retrofit'!$J$101,"")))&amp;IF(F61="Scenario1PBT3",'Major retrofit'!$K$101,IF(F61="Scenario2PBT3",'Major retrofit'!$L$101,IF(F61="Scenario3PBT3",'Major retrofit'!$M$101,"")))&amp;IF(F61="Scenario1PBT4",'Major retrofit'!$N$101,IF(F61="Scenario2PBT4",'Major retrofit'!$O$101,IF(F61="Scenario3PBT4",'Major retrofit'!$P$101,"")))&amp;IF(F61="Scenario1PBT5",'Major retrofit'!$Q$101,IF(F61="Scenario2PBT5",'Major retrofit'!$R$101,IF(F61="Scenario3PBT5",'Major retrofit'!$S$101,"")))&amp;IF(F61="Scenario1PBT6",'Major retrofit'!$T$101,IF(F61="Scenario2PBT6",'Major retrofit'!$U$101,IF(F61="Scenario3PBT6",'Major retrofit'!$V$101,"")))&amp;IF(F61="Scenario1PBT7",'Major retrofit'!$W$101,IF(F61="Scenario2PBT7",'Major retrofit'!$X$101,IF(F61="Scenario3PBT7",'Major retrofit'!$Y$101,"")))&amp;IF(F61="Scenario1PBT8",'Major retrofit'!$Z$101,IF(F61="Scenario2PBT8",'Major retrofit'!$AA$101,IF(F61="Scenario3PBT8",'Major retrofit'!$AB$101,"")))&amp;IF(F61="Scenario1PBT9",'Major retrofit'!$AC$101,IF(F61="Scenario2PBT9",'Major retrofit'!$AD$101,IF(F61="Scenario3PBT9",'Major retrofit'!$AE$101,"")))&amp;IF(F61="Scenario1PBT10",'Major retrofit'!$AF$101,IF(F61="Scenario2PBT10",'Major retrofit'!$AG$101,IF(F61="Scenario3PBT10",'Major retrofit'!$AH$101,"")))&amp;IF(F61="Scenario1PBT11",'Major retrofit'!$AI$101,IF(F61="Scenario2PBT11",'Major retrofit'!$AJ$101,IF(F61="Scenario3PBT11",'Major retrofit'!$AK$101,"")))&amp;IF(F61="Scenario1PBT12",'Major retrofit'!$AL$101,IF(F61="Scenario2PBT12",'Major retrofit'!$AM$101,IF(F61="Scenario3PBT12",'Major retrofit'!$AN$101,"")))&amp;IF(F61="Scenario1PBT13",'Major retrofit'!$AO$101,IF(F61="Scenario2PBT13",'Major retrofit'!$AP$101,IF(F61="Scenario3PBT13",'Major retrofit'!$AQ$101,"")))&amp;IF(F61="Scenario1PBT14",'Major retrofit'!$AR$101,IF(F61="Scenario2PBT14",'Major retrofit'!$AS$101,IF(F61="Scenario3PBT14",'Major retrofit'!$AT$101,"")))&amp;IF(F61="Scenario1PBT15",'Major retrofit'!$AU$101,IF(F61="Scenario2PBT15",'Major retrofit'!$AV$101,IF(F61="Scenario3PBT15",'Major retrofit'!$AW$101,"")))</f>
        <v/>
      </c>
      <c r="AB61" s="179">
        <f t="shared" si="23"/>
        <v>0</v>
      </c>
      <c r="AC61" s="363" t="str">
        <f t="shared" si="24"/>
        <v/>
      </c>
      <c r="AD61" s="353">
        <f>IF(AC61="",IFERROR('Projection_Base-case'!G62-G61,0),0)</f>
        <v>0</v>
      </c>
      <c r="AE61" s="350">
        <f t="shared" si="25"/>
        <v>0</v>
      </c>
      <c r="AF61" s="361">
        <f>IFERROR(100*AD61/'Projection_Base-case'!G62,0)</f>
        <v>0</v>
      </c>
      <c r="AG61" s="352">
        <f>IF(AC61="",IFERROR('Projection_Base-case'!I62-I61,0),0)</f>
        <v>0</v>
      </c>
      <c r="AH61" s="353">
        <f t="shared" si="26"/>
        <v>0</v>
      </c>
      <c r="AI61" s="361">
        <f>IFERROR(100*AG61/'Projection_Base-case'!I62,0)</f>
        <v>0</v>
      </c>
      <c r="AJ61" s="352">
        <f>IF(AC61="",IFERROR('Projection_Base-case'!K62-K61,0),0)</f>
        <v>0</v>
      </c>
      <c r="AK61" s="353">
        <f t="shared" si="27"/>
        <v>0</v>
      </c>
      <c r="AL61" s="361">
        <f>IFERROR(100*AJ61/'Projection_Base-case'!K62,0)</f>
        <v>0</v>
      </c>
      <c r="AM61" s="352">
        <f>-IF(AC61="",IFERROR('Projection_Base-case'!M62-M61,0),0)</f>
        <v>0</v>
      </c>
      <c r="AN61" s="353">
        <f t="shared" si="28"/>
        <v>0</v>
      </c>
      <c r="AO61" s="354">
        <f>IFERROR(IF('Projection_Base-case'!N62&gt;0,100*AN61/'Projection_Base-case'!N62,100*AN61/N61),0)</f>
        <v>0</v>
      </c>
      <c r="AP61" s="355">
        <f>IF(AC61="",IFERROR('Projection_Base-case'!O62-O61,0),0)</f>
        <v>0</v>
      </c>
      <c r="AQ61" s="356">
        <f t="shared" si="29"/>
        <v>0</v>
      </c>
      <c r="AR61" s="356">
        <f>IFERROR(100*AP61/'Projection_Base-case'!O62,0)</f>
        <v>0</v>
      </c>
      <c r="AS61" s="355">
        <f>IF(AC61="",IFERROR('Projection_Base-case'!Q62-Q61,0),0)</f>
        <v>0</v>
      </c>
      <c r="AT61" s="356">
        <f t="shared" si="30"/>
        <v>0</v>
      </c>
      <c r="AU61" s="356">
        <f>IFERROR(100*AS61/'Projection_Base-case'!Q62,0)</f>
        <v>0</v>
      </c>
      <c r="AV61" s="355">
        <f>IF(AC61="",IFERROR('Projection_Base-case'!S62-S61,0),0)</f>
        <v>0</v>
      </c>
      <c r="AW61" s="356">
        <f t="shared" si="31"/>
        <v>0</v>
      </c>
      <c r="AX61" s="357">
        <f>IFERROR(100*AV61/'Projection_Base-case'!S62,0)</f>
        <v>0</v>
      </c>
      <c r="AY61" s="358">
        <f>IF(AC61="",IFERROR('Projection_Base-case'!U62-U61,0),0)</f>
        <v>0</v>
      </c>
      <c r="AZ61" s="359">
        <f t="shared" si="32"/>
        <v>0</v>
      </c>
      <c r="BA61" s="359">
        <f>IFERROR(100*AY61/'Projection_Base-case'!U62,0)</f>
        <v>0</v>
      </c>
      <c r="BB61" s="358">
        <f>IF(AC61="",IFERROR('Projection_Base-case'!W62-W61,0),0)</f>
        <v>0</v>
      </c>
      <c r="BC61" s="359">
        <f t="shared" si="33"/>
        <v>0</v>
      </c>
      <c r="BD61" s="359">
        <f>IFERROR(100*BB61/'Projection_Base-case'!W62,0)</f>
        <v>0</v>
      </c>
      <c r="BE61" s="358">
        <f>IF(AC61="",IFERROR('Projection_Base-case'!Y62-Y61,0),0)</f>
        <v>0</v>
      </c>
      <c r="BF61" s="359">
        <f t="shared" si="34"/>
        <v>0</v>
      </c>
      <c r="BG61" s="359">
        <f>IFERROR(100*BE61/'Projection_Base-case'!Y62,0)</f>
        <v>0</v>
      </c>
      <c r="BH61" s="359">
        <f t="shared" si="35"/>
        <v>0</v>
      </c>
      <c r="BI61" s="360">
        <f t="shared" si="36"/>
        <v>0</v>
      </c>
    </row>
    <row r="62" spans="1:61">
      <c r="A62" s="205">
        <v>58</v>
      </c>
      <c r="B62" s="347">
        <f>IF('Projection_Base-case'!B63&lt;&gt;"",'Projection_Base-case'!B63,0)</f>
        <v>0</v>
      </c>
      <c r="C62" s="347">
        <f>IF('Projection_Base-case'!C63&lt;&gt;"",'Projection_Base-case'!C63,0)</f>
        <v>0</v>
      </c>
      <c r="D62" s="365">
        <f>IF('Projection_Base-case'!D63&lt;&gt;"",'Projection_Base-case'!D63,0)</f>
        <v>0</v>
      </c>
      <c r="E62" s="322"/>
      <c r="F62" s="367" t="str">
        <f t="shared" si="12"/>
        <v>0</v>
      </c>
      <c r="G62" s="177" t="str">
        <f>IF(F62="Scenario1PBT1",'Major retrofit'!$E$6,IF(F62="Scenario2PBT1",'Major retrofit'!$F$6,IF(F62="Scenario3PBT1",'Major retrofit'!$G$6,"")))&amp;IF(F62="Scenario1PBT2",'Major retrofit'!$H$6,IF(F62="Scenario2PBT2",'Major retrofit'!$I$6,IF(F62="Scenario3PBT2",'Major retrofit'!$J$6,"")))&amp;IF(F62="Scenario1PBT3",'Major retrofit'!$K$6,IF(F62="Scenario2PBT3",'Major retrofit'!$L$6,IF(F62="Scenario3PBT3",'Major retrofit'!$M$6,"")))&amp;IF(F62="Scenario1PBT4",'Major retrofit'!$N$6,IF(F62="Scenario2PBT4",'Major retrofit'!$O$6,IF(F62="Scenario3PBT4",'Major retrofit'!$P$6,"")))&amp;IF(F62="Scenario1PBT5",'Major retrofit'!$Q$6,IF(F62="Scenario2PBT5",'Major retrofit'!$R$6,IF(F62="Scenario3PBT5",'Major retrofit'!$S$6,"")))&amp;IF(F62="Scenario1PBT6",'Major retrofit'!$T$6,IF(F62="Scenario2PBT6",'Major retrofit'!$U$6,IF(F62="Scenario3PBT6",'Major retrofit'!$V$6,"")))&amp;IF(F62="Scenario1PBT7",'Major retrofit'!$W$6,IF(F62="Scenario2PBT7",'Major retrofit'!$X$6,IF(F62="Scenario3PBT7",'Major retrofit'!$Y$6,"")))&amp;IF(F62="Scenario1PBT8",'Major retrofit'!$Z$6,IF(F62="Scenario2PBT8",'Major retrofit'!$AA$6,IF(F62="Scenario3PBT8",'Major retrofit'!$AB$6,"")))&amp;IF(F62="Scenario1PBT9",'Major retrofit'!$AC$6,IF(F62="Scenario2PBT9",'Major retrofit'!$AD$6,IF(F62="Scenario3PBT9",'Major retrofit'!$AE$6,"")))&amp;IF(F62="Scenario1PBT10",'Major retrofit'!$AF$6,IF(F62="Scenario2PBT10",'Major retrofit'!$AG$6,IF(F62="Scenario3PBT10",'Major retrofit'!$AH$6,"")))&amp;IF(F62="Scenario1PBT11",'Major retrofit'!$AI$6,IF(F62="Scenario2PBT11",'Major retrofit'!$AJ$6,IF(F62="Scenario3PBT11",'Major retrofit'!$AK$6,"")))&amp;IF(F62="Scenario1PBT12",'Major retrofit'!$AL$6,IF(F62="Scenario2PBT12",'Major retrofit'!$AM$6,IF(F62="Scenario3PBT12",'Major retrofit'!$AN$6,"")))&amp;IF(F62="Scenario1PBT13",'Major retrofit'!$AO$6,IF(F62="Scenario2PBT13",'Major retrofit'!$AP$6,IF(F62="Scenario3PBT13",'Major retrofit'!$AQ$6,"")))&amp;IF(F62="Scenario1PBT14",'Major retrofit'!$AR$6,IF(F62="Scenario2PBT14",'Major retrofit'!$AS$6,IF(F62="Scenario3PBT14",'Major retrofit'!$AT$6,"")))&amp;IF(F62="Scenario1PBT15",'Major retrofit'!$AU$6,IF(F62="Scenario2PBT15",'Major retrofit'!$AV$6,IF(F62="Scenario3PBT15",'Major retrofit'!$AW$6,"")))</f>
        <v/>
      </c>
      <c r="H62" s="117">
        <f t="shared" si="13"/>
        <v>0</v>
      </c>
      <c r="I62" s="178" t="str">
        <f>IF(F62="Scenario1PBT1",'Major retrofit'!$E$16,IF(F62="Scenario2PBT1",'Major retrofit'!$F$16,IF(F62="Scenario3PBT1",'Major retrofit'!$G$16,"")))&amp;IF(F62="Scenario1PBT2",'Major retrofit'!$H$16,IF(F62="Scenario2PBT2",'Major retrofit'!$I$16,IF(F62="Scenario3PBT2",'Major retrofit'!$J$16,"")))&amp;IF(F62="Scenario1PBT3",'Major retrofit'!$K$16,IF(F62="Scenario2PBT3",'Major retrofit'!$L$16,IF(F62="Scenario3PBT3",'Major retrofit'!$M$16,"")))&amp;IF(F62="Scenario1PBT4",'Major retrofit'!$N$16,IF(F62="Scenario2PBT4",'Major retrofit'!$O$16,IF(F62="Scenario3PBT4",'Major retrofit'!$P$16,"")))&amp;IF(F62="Scenario1PBT5",'Major retrofit'!$Q$16,IF(F62="Scenario2PBT5",'Major retrofit'!$R$16,IF(F62="Scenario3PBT5",'Major retrofit'!$S$16,"")))&amp;IF(F62="Scenario1PBT6",'Major retrofit'!$T$16,IF(F62="Scenario2PBT6",'Major retrofit'!$U$16,IF(F62="Scenario3PBT6",'Major retrofit'!$V$16,"")))&amp;IF(F62="Scenario1PBT7",'Major retrofit'!$W$16,IF(F62="Scenario2PBT7",'Major retrofit'!$X$16,IF(F62="Scenario3PBT7",'Major retrofit'!$Y$16,"")))&amp;IF(F62="Scenario1PBT8",'Major retrofit'!$Z$16,IF(F62="Scenario2PBT8",'Major retrofit'!$AA$16,IF(F62="Scenario3PBT8",'Major retrofit'!$AB$16,"")))&amp;IF(F62="Scenario1PBT9",'Major retrofit'!$AC$16,IF(F62="Scenario2PBT9",'Major retrofit'!$AD$16,IF(F62="Scenario3PBT9",'Major retrofit'!$AE$16,"")))&amp;IF(F62="Scenario1PBT10",'Major retrofit'!$AF$16,IF(F62="Scenario2PBT10",'Major retrofit'!$AG$16,IF(F62="Scenario3PBT10",'Major retrofit'!$AH$16,"")))&amp;IF(F62="Scenario1PBT11",'Major retrofit'!$AI$16,IF(F62="Scenario2PBT11",'Major retrofit'!$AJ$16,IF(F62="Scenario3PBT11",'Major retrofit'!$AK$16,"")))&amp;IF(F62="Scenario1PBT12",'Major retrofit'!$AL$16,IF(F62="Scenario2PBT12",'Major retrofit'!$AM$16,IF(F62="Scenario3PBT12",'Major retrofit'!$AN$16,"")))&amp;IF(F62="Scenario1PBT13",'Major retrofit'!$AO$16,IF(F62="Scenario2PBT13",'Major retrofit'!$AP$16,IF(F62="Scenario3PBT13",'Major retrofit'!$AQ$16,"")))&amp;IF(F62="Scenario1PBT14",'Major retrofit'!$AR$16,IF(F62="Scenario2PBT14",'Major retrofit'!$AS$16,IF(F62="Scenario3PBT14",'Major retrofit'!$AT$16,"")))&amp;IF(F62="Scenario1PBT15",'Major retrofit'!$AU$16,IF(F62="Scenario2PBT15",'Major retrofit'!$AV$16,IF(F62="Scenario3PBT15",'Major retrofit'!$AW$16,"")))</f>
        <v/>
      </c>
      <c r="J62" s="117">
        <f t="shared" si="14"/>
        <v>0</v>
      </c>
      <c r="K62" s="117" t="str">
        <f>IF(F62="Scenario1PBT1",'Major retrofit'!$E$18,IF(F62="Scenario2PBT1",'Major retrofit'!$F$18,IF(F62="Scenario3PBT1",'Major retrofit'!$G$18,"")))&amp;IF(F62="Scenario1PBT2",'Major retrofit'!$H$18,IF(F62="Scenario2PBT2",'Major retrofit'!$I$18,IF(F62="Scenario3PBT2",'Major retrofit'!$J$18,"")))&amp;IF(F62="Scenario1PBT3",'Major retrofit'!$K$18,IF(F62="Scenario2PBT3",'Major retrofit'!$L$18,IF(F62="Scenario3PBT3",'Major retrofit'!$M$18,"")))&amp;IF(F62="Scenario1PBT4",'Major retrofit'!$N$18,IF(F62="Scenario2PBT4",'Major retrofit'!$O$18,IF(F62="Scenario3PBT4",'Major retrofit'!$P$18,"")))&amp;IF(F62="Scenario1PBT5",'Major retrofit'!$Q$18,IF(F62="Scenario2PBT5",'Major retrofit'!$R$18,IF(F62="Scenario3PBT5",'Major retrofit'!$S$18,"")))&amp;IF(F62="Scenario1PBT6",'Major retrofit'!$T$18,IF(F62="Scenario2PBT6",'Major retrofit'!$U$18,IF(F62="Scenario3PBT6",'Major retrofit'!$V$18,"")))&amp;IF(F62="Scenario1PBT7",'Major retrofit'!$W$18,IF(F62="Scenario2PBT7",'Major retrofit'!$X$18,IF(F62="Scenario3PBT7",'Major retrofit'!$Y$18,"")))&amp;IF(F62="Scenario1PBT8",'Major retrofit'!$Z$18,IF(F62="Scenario2PBT8",'Major retrofit'!$AA$18,IF(F62="Scenario3PBT8",'Major retrofit'!$AB$18,"")))&amp;IF(F62="Scenario1PBT9",'Major retrofit'!$AC$18,IF(F62="Scenario2PBT9",'Major retrofit'!$AD$18,IF(F62="Scenario3PBT9",'Major retrofit'!$AE$18,"")))&amp;IF(F62="Scenario1PBT10",'Major retrofit'!$AF$18,IF(F62="Scenario2PBT10",'Major retrofit'!$AG$18,IF(F62="Scenario3PBT10",'Major retrofit'!$AH$18,"")))&amp;IF(F62="Scenario1PBT11",'Major retrofit'!$AI$18,IF(F62="Scenario2PBT11",'Major retrofit'!$AJ$18,IF(F62="Scenario3PBT11",'Major retrofit'!$AK$18,"")))&amp;IF(F62="Scenario1PBT12",'Major retrofit'!$AL$18,IF(F62="Scenario2PBT12",'Major retrofit'!$AM$18,IF(F62="Scenario3PBT12",'Major retrofit'!$AN$18,"")))&amp;IF(F62="Scenario1PBT13",'Major retrofit'!$AO$18,IF(F62="Scenario2PBT13",'Major retrofit'!$AP$18,IF(F62="Scenario3PBT13",'Major retrofit'!$AQ$18,"")))&amp;IF(F62="Scenario1PBT14",'Major retrofit'!$AR$18,IF(F62="Scenario2PBT14",'Major retrofit'!$AS$18,IF(F62="Scenario3PBT14",'Major retrofit'!$AT$18,"")))&amp;IF(F62="Scenario1PBT15",'Major retrofit'!$AU$18,IF(F62="Scenario2PBT15",'Major retrofit'!$AV$18,IF(F62="Scenario3PBT15",'Major retrofit'!$AW$18,"")))</f>
        <v/>
      </c>
      <c r="L62" s="117">
        <f t="shared" si="15"/>
        <v>0</v>
      </c>
      <c r="M62" s="117" t="str">
        <f>IF(F62="Scenario1PBT1",'Major retrofit'!$E$20,IF(F62="Scenario2PBT1",'Major retrofit'!$F$20,IF(F62="Scenario3PBT1",'Major retrofit'!$G$20,"")))&amp;IF(F62="Scenario1PBT2",'Major retrofit'!$H$20,IF(F62="Scenario2PBT2",'Major retrofit'!$I$20,IF(F62="Scenario3PBT2",'Major retrofit'!$J$20,"")))&amp;IF(F62="Scenario1PBT3",'Major retrofit'!$K$20,IF(F62="Scenario2PBT3",'Major retrofit'!$L$20,IF(F62="Scenario3PBT3",'Major retrofit'!$M$20,"")))&amp;IF(F62="Scenario1PBT4",'Major retrofit'!$N$20,IF(F62="Scenario2PBT4",'Major retrofit'!$O$20,IF(F62="Scenario3PBT4",'Major retrofit'!$P$20,"")))&amp;IF(F62="Scenario1PBT5",'Major retrofit'!$Q$20,IF(F62="Scenario2PBT5",'Major retrofit'!$R$20,IF(F62="Scenario3PBT5",'Major retrofit'!$S$20,"")))&amp;IF(F62="Scenario1PBT6",'Major retrofit'!$T$20,IF(F62="Scenario2PBT6",'Major retrofit'!$U$20,IF(F62="Scenario3PBT6",'Major retrofit'!$V$20,"")))&amp;IF(F62="Scenario1PBT7",'Major retrofit'!$W$20,IF(F62="Scenario2PBT7",'Major retrofit'!$X$20,IF(F62="Scenario3PBT7",'Major retrofit'!$Y$20,"")))&amp;IF(F62="Scenario1PBT8",'Major retrofit'!$Z$20,IF(F62="Scenario2PBT8",'Major retrofit'!$AA$20,IF(F62="Scenario3PBT8",'Major retrofit'!$AB$20,"")))&amp;IF(F62="Scenario1PBT9",'Major retrofit'!$AC$20,IF(F62="Scenario2PBT9",'Major retrofit'!$AD$20,IF(F62="Scenario3PBT9",'Major retrofit'!$AE$20,"")))&amp;IF(F62="Scenario1PBT10",'Major retrofit'!$AF$20,IF(F62="Scenario2PBT10",'Major retrofit'!$AG$20,IF(F62="Scenario3PBT10",'Major retrofit'!$AH$20,"")))&amp;IF(F62="Scenario1PBT11",'Major retrofit'!$AI$20,IF(F62="Scenario2PBT11",'Major retrofit'!$AJ$20,IF(F62="Scenario3PBT11",'Major retrofit'!$AK$20,"")))&amp;IF(F62="Scenario1PBT12",'Major retrofit'!$AL$20,IF(F62="Scenario2PBT12",'Major retrofit'!$AM$20,IF(F62="Scenario3PBT12",'Major retrofit'!$AN$20,"")))&amp;IF(F62="Scenario1PBT13",'Major retrofit'!$AO$20,IF(F62="Scenario2PBT13",'Major retrofit'!$AP$20,IF(F62="Scenario3PBT13",'Major retrofit'!$AQ$20,"")))&amp;IF(F62="Scenario1PBT14",'Major retrofit'!$AR$20,IF(F62="Scenario2PBT14",'Major retrofit'!$AS$20,IF(F62="Scenario3PBT14",'Major retrofit'!$AT$20,"")))&amp;IF(F62="Scenario1PBT15",'Major retrofit'!$AU$20,IF(F62="Scenario2PBT15",'Major retrofit'!$AV$20,IF(F62="Scenario3PBT15",'Major retrofit'!$AW$20,"")))</f>
        <v/>
      </c>
      <c r="N62" s="118">
        <f t="shared" si="16"/>
        <v>0</v>
      </c>
      <c r="O62" s="206" t="str">
        <f>IF(F62="Scenario1PBT1",'Major retrofit'!$E$23,IF(F62="Scenario2PBT1",'Major retrofit'!$F$23,IF(F62="Scenario3PBT1",'Major retrofit'!$G$23,"")))&amp;IF(F62="Scenario1PBT2",'Major retrofit'!$H$23,IF(F62="Scenario2PBT2",'Major retrofit'!$I$23,IF(F62="Scenario3PBT2",'Major retrofit'!$J$23,"")))&amp;IF(F62="Scenario1PBT3",'Major retrofit'!$K$23,IF(F62="Scenario2PBT3",'Major retrofit'!$L$23,IF(F62="Scenario3PBT3",'Major retrofit'!$M$23,"")))&amp;IF(F62="Scenario1PBT4",'Major retrofit'!$N$23,IF(F62="Scenario2PBT4",'Major retrofit'!$O$23,IF(F62="Scenario3PBT4",'Major retrofit'!$P$23,"")))&amp;IF(F62="Scenario1PBT5",'Major retrofit'!$Q$23,IF(F62="Scenario2PBT5",'Major retrofit'!$R$23,IF(F62="Scenario3PBT5",'Major retrofit'!$S$23,"")))&amp;IF(F62="Scenario1PBT6",'Major retrofit'!$T$23,IF(F62="Scenario2PBT6",'Major retrofit'!$U$23,IF(F62="Scenario3PBT6",'Major retrofit'!$V$23,"")))&amp;IF(F62="Scenario1PBT7",'Major retrofit'!$W$23,IF(F62="Scenario2PBT7",'Major retrofit'!$X$23,IF(F62="Scenario3PBT7",'Major retrofit'!$Y$23,"")))&amp;IF(F62="Scenario1PBT8",'Major retrofit'!$Z$23,IF(F62="Scenario2PBT8",'Major retrofit'!$AA$23,IF(F62="Scenario3PBT8",'Major retrofit'!$AB$23,"")))&amp;IF(F62="Scenario1PBT9",'Major retrofit'!$AC$23,IF(F62="Scenario2PBT9",'Major retrofit'!$AD$23,IF(F62="Scenario3PBT9",'Major retrofit'!$AE$23,"")))&amp;IF(F62="Scenario1PBT10",'Major retrofit'!$AF$23,IF(F62="Scenario2PBT10",'Major retrofit'!$AG$23,IF(F62="Scenario3PBT10",'Major retrofit'!$AH$23,"")))&amp;IF(F62="Scenario1PBT11",'Major retrofit'!$AI$23,IF(F62="Scenario2PBT11",'Major retrofit'!$AJ$23,IF(F62="Scenario3PBT11",'Major retrofit'!$AK$23,"")))&amp;IF(F62="Scenario1PBT12",'Major retrofit'!$AL$23,IF(F62="Scenario2PBT12",'Major retrofit'!$AM$23,IF(F62="Scenario3PBT12",'Major retrofit'!$AN$23,"")))&amp;IF(F62="Scenario1PBT13",'Major retrofit'!$AO$23,IF(F62="Scenario2PBT13",'Major retrofit'!$AP$23,IF(F62="Scenario3PBT13",'Major retrofit'!$AQ$23,"")))&amp;IF(F62="Scenario1PBT14",'Major retrofit'!$AR$23,IF(F62="Scenario2PBT14",'Major retrofit'!$AS$23,IF(F62="Scenario3PBT14",'Major retrofit'!$AT$23,"")))&amp;IF(F62="Scenario1PBT15",'Major retrofit'!$AU$23,IF(F62="Scenario2PBT15",'Major retrofit'!$AV$23,IF(F62="Scenario3PBT15",'Major retrofit'!$AW$23,"")))</f>
        <v/>
      </c>
      <c r="P62" s="117">
        <f t="shared" si="17"/>
        <v>0</v>
      </c>
      <c r="Q62" s="117" t="str">
        <f>IF(F62="Scenario1PBT1",'Major retrofit'!$E$25,IF(F62="Scenario2PBT1",'Major retrofit'!$F$25,IF(F62="Scenario3PBT1",'Major retrofit'!$G$25,"")))&amp;IF(F62="Scenario1PBT2",'Major retrofit'!$H$25,IF(F62="Scenario2PBT2",'Major retrofit'!$I$25,IF(F62="Scenario3PBT2",'Major retrofit'!$J$25,"")))&amp;IF(F62="Scenario1PBT3",'Major retrofit'!$K$25,IF(F62="Scenario2PBT3",'Major retrofit'!$L$25,IF(F62="Scenario3PBT3",'Major retrofit'!$M$25,"")))&amp;IF(F62="Scenario1PBT4",'Major retrofit'!$N$25,IF(F62="Scenario2PBT4",'Major retrofit'!$O$25,IF(F62="Scenario3PBT4",'Major retrofit'!$P$25,"")))&amp;IF(F62="Scenario1PBT5",'Major retrofit'!$Q$25,IF(F62="Scenario2PBT5",'Major retrofit'!$R$25,IF(F62="Scenario3PBT5",'Major retrofit'!$S$25,"")))&amp;IF(F62="Scenario1PBT6",'Major retrofit'!$T$25,IF(F62="Scenario2PBT6",'Major retrofit'!$U$25,IF(F62="Scenario3PBT6",'Major retrofit'!$V$25,"")))&amp;IF(F62="Scenario1PBT7",'Major retrofit'!$W$25,IF(F62="Scenario2PBT7",'Major retrofit'!$X$25,IF(F62="Scenario3PBT7",'Major retrofit'!$Y$25,"")))&amp;IF(F62="Scenario1PBT8",'Major retrofit'!$Z$25,IF(F62="Scenario2PBT8",'Major retrofit'!$AA$25,IF(F62="Scenario3PBT8",'Major retrofit'!$AB$25,"")))&amp;IF(F62="Scenario1PBT9",'Major retrofit'!$AC$25,IF(F62="Scenario2PBT9",'Major retrofit'!$AD$25,IF(F62="Scenario3PBT9",'Major retrofit'!$AE$25,"")))&amp;IF(F62="Scenario1PBT10",'Major retrofit'!$AF$25,IF(F62="Scenario2PBT10",'Major retrofit'!$AG$25,IF(F62="Scenario3PBT10",'Major retrofit'!$AH$25,"")))&amp;IF(F62="Scenario1PBT11",'Major retrofit'!$AI$25,IF(F62="Scenario2PBT11",'Major retrofit'!$AJ$25,IF(F62="Scenario3PBT11",'Major retrofit'!$AK$25,"")))&amp;IF(F62="Scenario1PBT12",'Major retrofit'!$AL$25,IF(F62="Scenario2PBT12",'Major retrofit'!$AM$25,IF(F62="Scenario3PBT12",'Major retrofit'!$AN$25,"")))&amp;IF(F62="Scenario1PBT13",'Major retrofit'!$AO$25,IF(F62="Scenario2PBT13",'Major retrofit'!$AP$25,IF(F62="Scenario3PBT13",'Major retrofit'!$AQ$25,"")))&amp;IF(F62="Scenario1PBT14",'Major retrofit'!$AR$25,IF(F62="Scenario2PBT14",'Major retrofit'!$AS$25,IF(F62="Scenario3PBT14",'Major retrofit'!$AT$25,"")))&amp;IF(F62="Scenario1PBT15",'Major retrofit'!$AU$25,IF(F62="Scenario2PBT15",'Major retrofit'!$AV$25,IF(F62="Scenario3PBT15",'Major retrofit'!$AW$25,"")))</f>
        <v/>
      </c>
      <c r="R62" s="117">
        <f t="shared" si="18"/>
        <v>0</v>
      </c>
      <c r="S62" s="117" t="str">
        <f>IF(F62="Scenario1PBT1",'Major retrofit'!$E$27,IF(F62="Scenario2PBT1",'Major retrofit'!$F$27,IF(F62="Scenario3PBT1",'Major retrofit'!$G$27,"")))&amp;IF(F62="Scenario1PBT2",'Major retrofit'!$H$27,IF(F62="Scenario2PBT2",'Major retrofit'!$I$27,IF(F62="Scenario3PBT2",'Major retrofit'!$J$27,"")))&amp;IF(F62="Scenario1PBT3",'Major retrofit'!$K$27,IF(F62="Scenario2PBT3",'Major retrofit'!$L$27,IF(F62="Scenario3PBT3",'Major retrofit'!$M$27,"")))&amp;IF(F62="Scenario1PBT4",'Major retrofit'!$N$27,IF(F62="Scenario2PBT4",'Major retrofit'!$O$27,IF(F62="Scenario3PBT4",'Major retrofit'!$P$27,"")))&amp;IF(F62="Scenario1PBT5",'Major retrofit'!$Q$27,IF(F62="Scenario2PBT5",'Major retrofit'!$R$27,IF(F62="Scenario3PBT5",'Major retrofit'!$S$27,"")))&amp;IF(F62="Scenario1PBT6",'Major retrofit'!$T$27,IF(F62="Scenario2PBT6",'Major retrofit'!$U$27,IF(F62="Scenario3PBT6",'Major retrofit'!$V$27,"")))&amp;IF(F62="Scenario1PBT7",'Major retrofit'!$W$27,IF(F62="Scenario2PBT7",'Major retrofit'!$X$27,IF(F62="Scenario3PBT7",'Major retrofit'!$Y$27,"")))&amp;IF(F62="Scenario1PBT8",'Major retrofit'!$Z$27,IF(F62="Scenario2PBT8",'Major retrofit'!$AA$27,IF(F62="Scenario3PBT8",'Major retrofit'!$AB$27,"")))&amp;IF(F62="Scenario1PBT9",'Major retrofit'!$AC$27,IF(F62="Scenario2PBT9",'Major retrofit'!$AD$27,IF(F62="Scenario3PBT9",'Major retrofit'!$AE$27,"")))&amp;IF(F62="Scenario1PBT10",'Major retrofit'!$AF$27,IF(F62="Scenario2PBT10",'Major retrofit'!$AG$27,IF(F62="Scenario3PBT10",'Major retrofit'!$AH$27,"")))&amp;IF(F62="Scenario1PBT11",'Major retrofit'!$AI$27,IF(F62="Scenario2PBT11",'Major retrofit'!$AJ$27,IF(F62="Scenario3PBT11",'Major retrofit'!$AK$27,"")))&amp;IF(F62="Scenario1PBT12",'Major retrofit'!$AL$27,IF(F62="Scenario2PBT12",'Major retrofit'!$AM$27,IF(F62="Scenario3PBT12",'Major retrofit'!$AN$27,"")))&amp;IF(F62="Scenario1PBT13",'Major retrofit'!$AO$27,IF(F62="Scenario2PBT13",'Major retrofit'!$AP$27,IF(F62="Scenario3PBT13",'Major retrofit'!$AQ$27,"")))&amp;IF(F62="Scenario1PBT14",'Major retrofit'!$AR$27,IF(F62="Scenario2PBT14",'Major retrofit'!$AS$27,IF(F62="Scenario3PBT14",'Major retrofit'!$AT$27,"")))&amp;IF(F62="Scenario1PBT15",'Major retrofit'!$AU$27,IF(F62="Scenario2PBT15",'Major retrofit'!$AV$27,IF(F62="Scenario3PBT15",'Major retrofit'!$AW$27,"")))</f>
        <v/>
      </c>
      <c r="T62" s="207">
        <f t="shared" si="19"/>
        <v>0</v>
      </c>
      <c r="U62" s="206" t="str">
        <f>IF(F62="Scenario1PBT1",'Major retrofit'!$E$38,IF(F62="Scenario2PBT1",'Major retrofit'!$F$38,IF(F62="Scenario3PBT1",'Major retrofit'!$G$38,"")))&amp;IF(F62="Scenario1PBT2",'Major retrofit'!$H$38,IF(F62="Scenario2PBT2",'Major retrofit'!$I$38,IF(F62="Scenario3PBT2",'Major retrofit'!$J$38,"")))&amp;IF(F62="Scenario1PBT3",'Major retrofit'!$K$38,IF(F62="Scenario2PBT3",'Major retrofit'!$L$38,IF(F62="Scenario3PBT3",'Major retrofit'!$M$38,"")))&amp;IF(F62="Scenario1PBT4",'Major retrofit'!$N$38,IF(F62="Scenario2PBT4",'Major retrofit'!$O$38,IF(F62="Scenario3PBT4",'Major retrofit'!$P$38,"")))&amp;IF(F62="Scenario1PBT5",'Major retrofit'!$Q$38,IF(F62="Scenario2PBT5",'Major retrofit'!$R$38,IF(F62="Scenario3PBT5",'Major retrofit'!$S$38,"")))&amp;IF(F62="Scenario1PBT6",'Major retrofit'!$T$38,IF(F62="Scenario2PBT6",'Major retrofit'!$U$38,IF(F62="Scenario3PBT6",'Major retrofit'!$V$38,"")))&amp;IF(F62="Scenario1PBT7",'Major retrofit'!$W$38,IF(F62="Scenario2PBT7",'Major retrofit'!$X$38,IF(F62="Scenario3PBT7",'Major retrofit'!$Y$38,"")))&amp;IF(F62="Scenario1PBT8",'Major retrofit'!$Z$38,IF(F62="Scenario2PBT8",'Major retrofit'!$AA$38,IF(F62="Scenario3PBT8",'Major retrofit'!$AB$38,"")))&amp;IF(F62="Scenario1PBT9",'Major retrofit'!$AC$38,IF(F62="Scenario2PBT9",'Major retrofit'!$AD$38,IF(F62="Scenario3PBT9",'Major retrofit'!$AE$38,"")))&amp;IF(F62="Scenario1PBT10",'Major retrofit'!$AF$38,IF(F62="Scenario2PBT10",'Major retrofit'!$AG$38,IF(F62="Scenario3PBT10",'Major retrofit'!$AH$38,"")))&amp;IF(F62="Scenario1PBT11",'Major retrofit'!$AI$38,IF(F62="Scenario2PBT11",'Major retrofit'!$AJ$38,IF(F62="Scenario3PBT11",'Major retrofit'!$AK$38,"")))&amp;IF(F62="Scenario1PBT12",'Major retrofit'!$AL$38,IF(F62="Scenario2PBT12",'Major retrofit'!$AM$38,IF(F62="Scenario3PBT12",'Major retrofit'!$AN$38,"")))&amp;IF(F62="Scenario1PBT13",'Major retrofit'!$AO$38,IF(F62="Scenario2PBT13",'Major retrofit'!$AP$38,IF(F62="Scenario3PBT13",'Major retrofit'!$AQ$38,"")))&amp;IF(F62="Scenario1PBT14",'Major retrofit'!$AR$38,IF(F62="Scenario2PBT14",'Major retrofit'!$AS$38,IF(F62="Scenario3PBT14",'Major retrofit'!$AT$38,"")))&amp;IF(F62="Scenario1PBT15",'Major retrofit'!$AU$38,IF(F62="Scenario2PBT15",'Major retrofit'!$AV$38,IF(F62="Scenario3PBT15",'Major retrofit'!$AW$38,"")))</f>
        <v/>
      </c>
      <c r="V62" s="117">
        <f t="shared" si="20"/>
        <v>0</v>
      </c>
      <c r="W62" s="117" t="str">
        <f>IF(F62="Scenario1PBT1",'Major retrofit'!$E$40,IF(F62="Scenario2PBT1",'Major retrofit'!$F$40,IF(F62="Scenario3PBT1",'Major retrofit'!$G$40,"")))&amp;IF(F62="Scenario1PBT2",'Major retrofit'!$H$40,IF(F62="Scenario2PBT2",'Major retrofit'!$I$40,IF(F62="Scenario3PBT2",'Major retrofit'!$J$40,"")))&amp;IF(F62="Scenario1PBT3",'Major retrofit'!$K$40,IF(F62="Scenario2PBT3",'Major retrofit'!$L$40,IF(F62="Scenario3PBT3",'Major retrofit'!$M$40,"")))&amp;IF(F62="Scenario1PBT4",'Major retrofit'!$N$40,IF(F62="Scenario2PBT4",'Major retrofit'!$O$40,IF(F62="Scenario3PBT4",'Major retrofit'!$P$40,"")))&amp;IF(F62="Scenario1PBT5",'Major retrofit'!$Q$40,IF(F62="Scenario2PBT5",'Major retrofit'!$R$40,IF(F62="Scenario3PBT5",'Major retrofit'!$S$40,"")))&amp;IF(F62="Scenario1PBT6",'Major retrofit'!$T$40,IF(F62="Scenario2PBT6",'Major retrofit'!$U$40,IF(F62="Scenario3PBT6",'Major retrofit'!$V$40,"")))&amp;IF(F62="Scenario1PBT7",'Major retrofit'!$W$40,IF(F62="Scenario2PBT7",'Major retrofit'!$X$40,IF(F62="Scenario3PBT7",'Major retrofit'!$Y$40,"")))&amp;IF(F62="Scenario1PBT8",'Major retrofit'!$Z$40,IF(F62="Scenario2PBT8",'Major retrofit'!$AA$40,IF(F62="Scenario3PBT8",'Major retrofit'!$AB$40,"")))&amp;IF(F62="Scenario1PBT9",'Major retrofit'!$AC$40,IF(F62="Scenario2PBT9",'Major retrofit'!$AD$40,IF(F62="Scenario3PBT9",'Major retrofit'!$AE$40,"")))&amp;IF(F62="Scenario1PBT10",'Major retrofit'!$AF$40,IF(F62="Scenario2PBT10",'Major retrofit'!$AG$40,IF(F62="Scenario3PBT10",'Major retrofit'!$AH$40,"")))&amp;IF(F62="Scenario1PBT11",'Major retrofit'!$AI$40,IF(F62="Scenario2PBT11",'Major retrofit'!$AJ$40,IF(F62="Scenario3PBT11",'Major retrofit'!$AK$40,"")))&amp;IF(F62="Scenario1PBT12",'Major retrofit'!$AL$40,IF(F62="Scenario2PBT12",'Major retrofit'!$AM$40,IF(F62="Scenario3PBT12",'Major retrofit'!$AN$40,"")))&amp;IF(F62="Scenario1PBT13",'Major retrofit'!$AO$40,IF(F62="Scenario2PBT13",'Major retrofit'!$AP$40,IF(F62="Scenario3PBT13",'Major retrofit'!$AQ$40,"")))&amp;IF(F62="Scenario1PBT14",'Major retrofit'!$AR$40,IF(F62="Scenario2PBT14",'Major retrofit'!$AS$40,IF(F62="Scenario3PBT14",'Major retrofit'!$AT$40,"")))&amp;IF(F62="Scenario1PBT15",'Major retrofit'!$AU$40,IF(F62="Scenario2PBT15",'Major retrofit'!$AV$40,IF(F62="Scenario3PBT15",'Major retrofit'!$AW$40,"")))</f>
        <v/>
      </c>
      <c r="X62" s="117">
        <f t="shared" si="21"/>
        <v>0</v>
      </c>
      <c r="Y62" s="117" t="str">
        <f>IF(F62="Scenario1PBT1",'Major retrofit'!$E$42,IF(F62="Scenario2PBT1",'Major retrofit'!$F$42,IF(F62="Scenario3PBT1",'Major retrofit'!$G$42,"")))&amp;IF(F62="Scenario1PBT2",'Major retrofit'!$H$42,IF(F62="Scenario2PBT2",'Major retrofit'!$I$42,IF(F62="Scenario3PBT2",'Major retrofit'!$J$42,"")))&amp;IF(F62="Scenario1PBT3",'Major retrofit'!$K$42,IF(F62="Scenario2PBT3",'Major retrofit'!$L$42,IF(F62="Scenario3PBT3",'Major retrofit'!$M$42,"")))&amp;IF(F62="Scenario1PBT4",'Major retrofit'!$N$42,IF(F62="Scenario2PBT4",'Major retrofit'!$O$42,IF(F62="Scenario3PBT4",'Major retrofit'!$P$42,"")))&amp;IF(F62="Scenario1PBT5",'Major retrofit'!$Q$42,IF(F62="Scenario2PBT5",'Major retrofit'!$R$42,IF(F62="Scenario3PBT5",'Major retrofit'!$S$42,"")))&amp;IF(F62="Scenario1PBT6",'Major retrofit'!$T$42,IF(F62="Scenario2PBT6",'Major retrofit'!$U$42,IF(F62="Scenario3PBT6",'Major retrofit'!$V$42,"")))&amp;IF(F62="Scenario1PBT7",'Major retrofit'!$W$42,IF(F62="Scenario2PBT7",'Major retrofit'!$X$42,IF(F62="Scenario3PBT7",'Major retrofit'!$Y$42,"")))&amp;IF(F62="Scenario1PBT8",'Major retrofit'!$Z$42,IF(F62="Scenario2PBT8",'Major retrofit'!$AA$42,IF(F62="Scenario3PBT8",'Major retrofit'!$AB$42,"")))&amp;IF(F62="Scenario1PBT9",'Major retrofit'!$AC$42,IF(F62="Scenario2PBT9",'Major retrofit'!$AD$42,IF(F62="Scenario3PBT9",'Major retrofit'!$AE$42,"")))&amp;IF(F62="Scenario1PBT10",'Major retrofit'!$AF$42,IF(F62="Scenario2PBT10",'Major retrofit'!$AG$42,IF(F62="Scenario3PBT10",'Major retrofit'!$AH$42,"")))&amp;IF(F62="Scenario1PBT11",'Major retrofit'!$AI$42,IF(F62="Scenario2PBT11",'Major retrofit'!$AJ$42,IF(F62="Scenario3PBT11",'Major retrofit'!$AK$42,"")))&amp;IF(F62="Scenario1PBT12",'Major retrofit'!$AL$42,IF(F62="Scenario2PBT12",'Major retrofit'!$AM$42,IF(F62="Scenario3PBT12",'Major retrofit'!$AN$42,"")))&amp;IF(F62="Scenario1PBT13",'Major retrofit'!$AO$42,IF(F62="Scenario2PBT13",'Major retrofit'!$AP$42,IF(F62="Scenario3PBT13",'Major retrofit'!$AQ$42,"")))&amp;IF(F62="Scenario1PBT14",'Major retrofit'!$AR$42,IF(F62="Scenario2PBT14",'Major retrofit'!$AS$42,IF(F62="Scenario3PBT14",'Major retrofit'!$AT$42,"")))&amp;IF(F62="Scenario1PBT15",'Major retrofit'!$AU$42,IF(F62="Scenario2PBT15",'Major retrofit'!$AV$42,IF(F62="Scenario3PBT15",'Major retrofit'!$AW$42,"")))</f>
        <v/>
      </c>
      <c r="Z62" s="117">
        <f t="shared" si="22"/>
        <v>0</v>
      </c>
      <c r="AA62" s="178" t="str">
        <f>IF(F62="Scenario1PBT1",'Major retrofit'!$E$101,IF(F62="Scenario2PBT1",'Major retrofit'!$F$101,IF(F62="Scenario3PBT1",'Major retrofit'!$G$101,"")))&amp;IF(F62="Scenario1PBT2",'Major retrofit'!$H$101,IF(F62="Scenario2PBT2",'Major retrofit'!$I$101,IF(F62="Scenario3PBT2",'Major retrofit'!$J$101,"")))&amp;IF(F62="Scenario1PBT3",'Major retrofit'!$K$101,IF(F62="Scenario2PBT3",'Major retrofit'!$L$101,IF(F62="Scenario3PBT3",'Major retrofit'!$M$101,"")))&amp;IF(F62="Scenario1PBT4",'Major retrofit'!$N$101,IF(F62="Scenario2PBT4",'Major retrofit'!$O$101,IF(F62="Scenario3PBT4",'Major retrofit'!$P$101,"")))&amp;IF(F62="Scenario1PBT5",'Major retrofit'!$Q$101,IF(F62="Scenario2PBT5",'Major retrofit'!$R$101,IF(F62="Scenario3PBT5",'Major retrofit'!$S$101,"")))&amp;IF(F62="Scenario1PBT6",'Major retrofit'!$T$101,IF(F62="Scenario2PBT6",'Major retrofit'!$U$101,IF(F62="Scenario3PBT6",'Major retrofit'!$V$101,"")))&amp;IF(F62="Scenario1PBT7",'Major retrofit'!$W$101,IF(F62="Scenario2PBT7",'Major retrofit'!$X$101,IF(F62="Scenario3PBT7",'Major retrofit'!$Y$101,"")))&amp;IF(F62="Scenario1PBT8",'Major retrofit'!$Z$101,IF(F62="Scenario2PBT8",'Major retrofit'!$AA$101,IF(F62="Scenario3PBT8",'Major retrofit'!$AB$101,"")))&amp;IF(F62="Scenario1PBT9",'Major retrofit'!$AC$101,IF(F62="Scenario2PBT9",'Major retrofit'!$AD$101,IF(F62="Scenario3PBT9",'Major retrofit'!$AE$101,"")))&amp;IF(F62="Scenario1PBT10",'Major retrofit'!$AF$101,IF(F62="Scenario2PBT10",'Major retrofit'!$AG$101,IF(F62="Scenario3PBT10",'Major retrofit'!$AH$101,"")))&amp;IF(F62="Scenario1PBT11",'Major retrofit'!$AI$101,IF(F62="Scenario2PBT11",'Major retrofit'!$AJ$101,IF(F62="Scenario3PBT11",'Major retrofit'!$AK$101,"")))&amp;IF(F62="Scenario1PBT12",'Major retrofit'!$AL$101,IF(F62="Scenario2PBT12",'Major retrofit'!$AM$101,IF(F62="Scenario3PBT12",'Major retrofit'!$AN$101,"")))&amp;IF(F62="Scenario1PBT13",'Major retrofit'!$AO$101,IF(F62="Scenario2PBT13",'Major retrofit'!$AP$101,IF(F62="Scenario3PBT13",'Major retrofit'!$AQ$101,"")))&amp;IF(F62="Scenario1PBT14",'Major retrofit'!$AR$101,IF(F62="Scenario2PBT14",'Major retrofit'!$AS$101,IF(F62="Scenario3PBT14",'Major retrofit'!$AT$101,"")))&amp;IF(F62="Scenario1PBT15",'Major retrofit'!$AU$101,IF(F62="Scenario2PBT15",'Major retrofit'!$AV$101,IF(F62="Scenario3PBT15",'Major retrofit'!$AW$101,"")))</f>
        <v/>
      </c>
      <c r="AB62" s="179">
        <f t="shared" si="23"/>
        <v>0</v>
      </c>
      <c r="AC62" s="363" t="str">
        <f t="shared" si="24"/>
        <v/>
      </c>
      <c r="AD62" s="353">
        <f>IF(AC62="",IFERROR('Projection_Base-case'!G63-G62,0),0)</f>
        <v>0</v>
      </c>
      <c r="AE62" s="350">
        <f t="shared" si="25"/>
        <v>0</v>
      </c>
      <c r="AF62" s="361">
        <f>IFERROR(100*AD62/'Projection_Base-case'!G63,0)</f>
        <v>0</v>
      </c>
      <c r="AG62" s="352">
        <f>IF(AC62="",IFERROR('Projection_Base-case'!I63-I62,0),0)</f>
        <v>0</v>
      </c>
      <c r="AH62" s="353">
        <f t="shared" si="26"/>
        <v>0</v>
      </c>
      <c r="AI62" s="361">
        <f>IFERROR(100*AG62/'Projection_Base-case'!I63,0)</f>
        <v>0</v>
      </c>
      <c r="AJ62" s="352">
        <f>IF(AC62="",IFERROR('Projection_Base-case'!K63-K62,0),0)</f>
        <v>0</v>
      </c>
      <c r="AK62" s="353">
        <f t="shared" si="27"/>
        <v>0</v>
      </c>
      <c r="AL62" s="361">
        <f>IFERROR(100*AJ62/'Projection_Base-case'!K63,0)</f>
        <v>0</v>
      </c>
      <c r="AM62" s="352">
        <f>-IF(AC62="",IFERROR('Projection_Base-case'!M63-M62,0),0)</f>
        <v>0</v>
      </c>
      <c r="AN62" s="353">
        <f t="shared" si="28"/>
        <v>0</v>
      </c>
      <c r="AO62" s="354">
        <f>IFERROR(IF('Projection_Base-case'!N63&gt;0,100*AN62/'Projection_Base-case'!N63,100*AN62/N62),0)</f>
        <v>0</v>
      </c>
      <c r="AP62" s="355">
        <f>IF(AC62="",IFERROR('Projection_Base-case'!O63-O62,0),0)</f>
        <v>0</v>
      </c>
      <c r="AQ62" s="356">
        <f t="shared" si="29"/>
        <v>0</v>
      </c>
      <c r="AR62" s="356">
        <f>IFERROR(100*AP62/'Projection_Base-case'!O63,0)</f>
        <v>0</v>
      </c>
      <c r="AS62" s="355">
        <f>IF(AC62="",IFERROR('Projection_Base-case'!Q63-Q62,0),0)</f>
        <v>0</v>
      </c>
      <c r="AT62" s="356">
        <f t="shared" si="30"/>
        <v>0</v>
      </c>
      <c r="AU62" s="356">
        <f>IFERROR(100*AS62/'Projection_Base-case'!Q63,0)</f>
        <v>0</v>
      </c>
      <c r="AV62" s="355">
        <f>IF(AC62="",IFERROR('Projection_Base-case'!S63-S62,0),0)</f>
        <v>0</v>
      </c>
      <c r="AW62" s="356">
        <f t="shared" si="31"/>
        <v>0</v>
      </c>
      <c r="AX62" s="357">
        <f>IFERROR(100*AV62/'Projection_Base-case'!S63,0)</f>
        <v>0</v>
      </c>
      <c r="AY62" s="358">
        <f>IF(AC62="",IFERROR('Projection_Base-case'!U63-U62,0),0)</f>
        <v>0</v>
      </c>
      <c r="AZ62" s="359">
        <f t="shared" si="32"/>
        <v>0</v>
      </c>
      <c r="BA62" s="359">
        <f>IFERROR(100*AY62/'Projection_Base-case'!U63,0)</f>
        <v>0</v>
      </c>
      <c r="BB62" s="358">
        <f>IF(AC62="",IFERROR('Projection_Base-case'!W63-W62,0),0)</f>
        <v>0</v>
      </c>
      <c r="BC62" s="359">
        <f t="shared" si="33"/>
        <v>0</v>
      </c>
      <c r="BD62" s="359">
        <f>IFERROR(100*BB62/'Projection_Base-case'!W63,0)</f>
        <v>0</v>
      </c>
      <c r="BE62" s="358">
        <f>IF(AC62="",IFERROR('Projection_Base-case'!Y63-Y62,0),0)</f>
        <v>0</v>
      </c>
      <c r="BF62" s="359">
        <f t="shared" si="34"/>
        <v>0</v>
      </c>
      <c r="BG62" s="359">
        <f>IFERROR(100*BE62/'Projection_Base-case'!Y63,0)</f>
        <v>0</v>
      </c>
      <c r="BH62" s="359">
        <f t="shared" si="35"/>
        <v>0</v>
      </c>
      <c r="BI62" s="360">
        <f t="shared" si="36"/>
        <v>0</v>
      </c>
    </row>
    <row r="63" spans="1:61">
      <c r="A63" s="205">
        <v>59</v>
      </c>
      <c r="B63" s="347">
        <f>IF('Projection_Base-case'!B64&lt;&gt;"",'Projection_Base-case'!B64,0)</f>
        <v>0</v>
      </c>
      <c r="C63" s="347">
        <f>IF('Projection_Base-case'!C64&lt;&gt;"",'Projection_Base-case'!C64,0)</f>
        <v>0</v>
      </c>
      <c r="D63" s="365">
        <f>IF('Projection_Base-case'!D64&lt;&gt;"",'Projection_Base-case'!D64,0)</f>
        <v>0</v>
      </c>
      <c r="E63" s="322"/>
      <c r="F63" s="367" t="str">
        <f t="shared" si="12"/>
        <v>0</v>
      </c>
      <c r="G63" s="177" t="str">
        <f>IF(F63="Scenario1PBT1",'Major retrofit'!$E$6,IF(F63="Scenario2PBT1",'Major retrofit'!$F$6,IF(F63="Scenario3PBT1",'Major retrofit'!$G$6,"")))&amp;IF(F63="Scenario1PBT2",'Major retrofit'!$H$6,IF(F63="Scenario2PBT2",'Major retrofit'!$I$6,IF(F63="Scenario3PBT2",'Major retrofit'!$J$6,"")))&amp;IF(F63="Scenario1PBT3",'Major retrofit'!$K$6,IF(F63="Scenario2PBT3",'Major retrofit'!$L$6,IF(F63="Scenario3PBT3",'Major retrofit'!$M$6,"")))&amp;IF(F63="Scenario1PBT4",'Major retrofit'!$N$6,IF(F63="Scenario2PBT4",'Major retrofit'!$O$6,IF(F63="Scenario3PBT4",'Major retrofit'!$P$6,"")))&amp;IF(F63="Scenario1PBT5",'Major retrofit'!$Q$6,IF(F63="Scenario2PBT5",'Major retrofit'!$R$6,IF(F63="Scenario3PBT5",'Major retrofit'!$S$6,"")))&amp;IF(F63="Scenario1PBT6",'Major retrofit'!$T$6,IF(F63="Scenario2PBT6",'Major retrofit'!$U$6,IF(F63="Scenario3PBT6",'Major retrofit'!$V$6,"")))&amp;IF(F63="Scenario1PBT7",'Major retrofit'!$W$6,IF(F63="Scenario2PBT7",'Major retrofit'!$X$6,IF(F63="Scenario3PBT7",'Major retrofit'!$Y$6,"")))&amp;IF(F63="Scenario1PBT8",'Major retrofit'!$Z$6,IF(F63="Scenario2PBT8",'Major retrofit'!$AA$6,IF(F63="Scenario3PBT8",'Major retrofit'!$AB$6,"")))&amp;IF(F63="Scenario1PBT9",'Major retrofit'!$AC$6,IF(F63="Scenario2PBT9",'Major retrofit'!$AD$6,IF(F63="Scenario3PBT9",'Major retrofit'!$AE$6,"")))&amp;IF(F63="Scenario1PBT10",'Major retrofit'!$AF$6,IF(F63="Scenario2PBT10",'Major retrofit'!$AG$6,IF(F63="Scenario3PBT10",'Major retrofit'!$AH$6,"")))&amp;IF(F63="Scenario1PBT11",'Major retrofit'!$AI$6,IF(F63="Scenario2PBT11",'Major retrofit'!$AJ$6,IF(F63="Scenario3PBT11",'Major retrofit'!$AK$6,"")))&amp;IF(F63="Scenario1PBT12",'Major retrofit'!$AL$6,IF(F63="Scenario2PBT12",'Major retrofit'!$AM$6,IF(F63="Scenario3PBT12",'Major retrofit'!$AN$6,"")))&amp;IF(F63="Scenario1PBT13",'Major retrofit'!$AO$6,IF(F63="Scenario2PBT13",'Major retrofit'!$AP$6,IF(F63="Scenario3PBT13",'Major retrofit'!$AQ$6,"")))&amp;IF(F63="Scenario1PBT14",'Major retrofit'!$AR$6,IF(F63="Scenario2PBT14",'Major retrofit'!$AS$6,IF(F63="Scenario3PBT14",'Major retrofit'!$AT$6,"")))&amp;IF(F63="Scenario1PBT15",'Major retrofit'!$AU$6,IF(F63="Scenario2PBT15",'Major retrofit'!$AV$6,IF(F63="Scenario3PBT15",'Major retrofit'!$AW$6,"")))</f>
        <v/>
      </c>
      <c r="H63" s="117">
        <f t="shared" si="13"/>
        <v>0</v>
      </c>
      <c r="I63" s="178" t="str">
        <f>IF(F63="Scenario1PBT1",'Major retrofit'!$E$16,IF(F63="Scenario2PBT1",'Major retrofit'!$F$16,IF(F63="Scenario3PBT1",'Major retrofit'!$G$16,"")))&amp;IF(F63="Scenario1PBT2",'Major retrofit'!$H$16,IF(F63="Scenario2PBT2",'Major retrofit'!$I$16,IF(F63="Scenario3PBT2",'Major retrofit'!$J$16,"")))&amp;IF(F63="Scenario1PBT3",'Major retrofit'!$K$16,IF(F63="Scenario2PBT3",'Major retrofit'!$L$16,IF(F63="Scenario3PBT3",'Major retrofit'!$M$16,"")))&amp;IF(F63="Scenario1PBT4",'Major retrofit'!$N$16,IF(F63="Scenario2PBT4",'Major retrofit'!$O$16,IF(F63="Scenario3PBT4",'Major retrofit'!$P$16,"")))&amp;IF(F63="Scenario1PBT5",'Major retrofit'!$Q$16,IF(F63="Scenario2PBT5",'Major retrofit'!$R$16,IF(F63="Scenario3PBT5",'Major retrofit'!$S$16,"")))&amp;IF(F63="Scenario1PBT6",'Major retrofit'!$T$16,IF(F63="Scenario2PBT6",'Major retrofit'!$U$16,IF(F63="Scenario3PBT6",'Major retrofit'!$V$16,"")))&amp;IF(F63="Scenario1PBT7",'Major retrofit'!$W$16,IF(F63="Scenario2PBT7",'Major retrofit'!$X$16,IF(F63="Scenario3PBT7",'Major retrofit'!$Y$16,"")))&amp;IF(F63="Scenario1PBT8",'Major retrofit'!$Z$16,IF(F63="Scenario2PBT8",'Major retrofit'!$AA$16,IF(F63="Scenario3PBT8",'Major retrofit'!$AB$16,"")))&amp;IF(F63="Scenario1PBT9",'Major retrofit'!$AC$16,IF(F63="Scenario2PBT9",'Major retrofit'!$AD$16,IF(F63="Scenario3PBT9",'Major retrofit'!$AE$16,"")))&amp;IF(F63="Scenario1PBT10",'Major retrofit'!$AF$16,IF(F63="Scenario2PBT10",'Major retrofit'!$AG$16,IF(F63="Scenario3PBT10",'Major retrofit'!$AH$16,"")))&amp;IF(F63="Scenario1PBT11",'Major retrofit'!$AI$16,IF(F63="Scenario2PBT11",'Major retrofit'!$AJ$16,IF(F63="Scenario3PBT11",'Major retrofit'!$AK$16,"")))&amp;IF(F63="Scenario1PBT12",'Major retrofit'!$AL$16,IF(F63="Scenario2PBT12",'Major retrofit'!$AM$16,IF(F63="Scenario3PBT12",'Major retrofit'!$AN$16,"")))&amp;IF(F63="Scenario1PBT13",'Major retrofit'!$AO$16,IF(F63="Scenario2PBT13",'Major retrofit'!$AP$16,IF(F63="Scenario3PBT13",'Major retrofit'!$AQ$16,"")))&amp;IF(F63="Scenario1PBT14",'Major retrofit'!$AR$16,IF(F63="Scenario2PBT14",'Major retrofit'!$AS$16,IF(F63="Scenario3PBT14",'Major retrofit'!$AT$16,"")))&amp;IF(F63="Scenario1PBT15",'Major retrofit'!$AU$16,IF(F63="Scenario2PBT15",'Major retrofit'!$AV$16,IF(F63="Scenario3PBT15",'Major retrofit'!$AW$16,"")))</f>
        <v/>
      </c>
      <c r="J63" s="117">
        <f t="shared" si="14"/>
        <v>0</v>
      </c>
      <c r="K63" s="117" t="str">
        <f>IF(F63="Scenario1PBT1",'Major retrofit'!$E$18,IF(F63="Scenario2PBT1",'Major retrofit'!$F$18,IF(F63="Scenario3PBT1",'Major retrofit'!$G$18,"")))&amp;IF(F63="Scenario1PBT2",'Major retrofit'!$H$18,IF(F63="Scenario2PBT2",'Major retrofit'!$I$18,IF(F63="Scenario3PBT2",'Major retrofit'!$J$18,"")))&amp;IF(F63="Scenario1PBT3",'Major retrofit'!$K$18,IF(F63="Scenario2PBT3",'Major retrofit'!$L$18,IF(F63="Scenario3PBT3",'Major retrofit'!$M$18,"")))&amp;IF(F63="Scenario1PBT4",'Major retrofit'!$N$18,IF(F63="Scenario2PBT4",'Major retrofit'!$O$18,IF(F63="Scenario3PBT4",'Major retrofit'!$P$18,"")))&amp;IF(F63="Scenario1PBT5",'Major retrofit'!$Q$18,IF(F63="Scenario2PBT5",'Major retrofit'!$R$18,IF(F63="Scenario3PBT5",'Major retrofit'!$S$18,"")))&amp;IF(F63="Scenario1PBT6",'Major retrofit'!$T$18,IF(F63="Scenario2PBT6",'Major retrofit'!$U$18,IF(F63="Scenario3PBT6",'Major retrofit'!$V$18,"")))&amp;IF(F63="Scenario1PBT7",'Major retrofit'!$W$18,IF(F63="Scenario2PBT7",'Major retrofit'!$X$18,IF(F63="Scenario3PBT7",'Major retrofit'!$Y$18,"")))&amp;IF(F63="Scenario1PBT8",'Major retrofit'!$Z$18,IF(F63="Scenario2PBT8",'Major retrofit'!$AA$18,IF(F63="Scenario3PBT8",'Major retrofit'!$AB$18,"")))&amp;IF(F63="Scenario1PBT9",'Major retrofit'!$AC$18,IF(F63="Scenario2PBT9",'Major retrofit'!$AD$18,IF(F63="Scenario3PBT9",'Major retrofit'!$AE$18,"")))&amp;IF(F63="Scenario1PBT10",'Major retrofit'!$AF$18,IF(F63="Scenario2PBT10",'Major retrofit'!$AG$18,IF(F63="Scenario3PBT10",'Major retrofit'!$AH$18,"")))&amp;IF(F63="Scenario1PBT11",'Major retrofit'!$AI$18,IF(F63="Scenario2PBT11",'Major retrofit'!$AJ$18,IF(F63="Scenario3PBT11",'Major retrofit'!$AK$18,"")))&amp;IF(F63="Scenario1PBT12",'Major retrofit'!$AL$18,IF(F63="Scenario2PBT12",'Major retrofit'!$AM$18,IF(F63="Scenario3PBT12",'Major retrofit'!$AN$18,"")))&amp;IF(F63="Scenario1PBT13",'Major retrofit'!$AO$18,IF(F63="Scenario2PBT13",'Major retrofit'!$AP$18,IF(F63="Scenario3PBT13",'Major retrofit'!$AQ$18,"")))&amp;IF(F63="Scenario1PBT14",'Major retrofit'!$AR$18,IF(F63="Scenario2PBT14",'Major retrofit'!$AS$18,IF(F63="Scenario3PBT14",'Major retrofit'!$AT$18,"")))&amp;IF(F63="Scenario1PBT15",'Major retrofit'!$AU$18,IF(F63="Scenario2PBT15",'Major retrofit'!$AV$18,IF(F63="Scenario3PBT15",'Major retrofit'!$AW$18,"")))</f>
        <v/>
      </c>
      <c r="L63" s="117">
        <f t="shared" si="15"/>
        <v>0</v>
      </c>
      <c r="M63" s="117" t="str">
        <f>IF(F63="Scenario1PBT1",'Major retrofit'!$E$20,IF(F63="Scenario2PBT1",'Major retrofit'!$F$20,IF(F63="Scenario3PBT1",'Major retrofit'!$G$20,"")))&amp;IF(F63="Scenario1PBT2",'Major retrofit'!$H$20,IF(F63="Scenario2PBT2",'Major retrofit'!$I$20,IF(F63="Scenario3PBT2",'Major retrofit'!$J$20,"")))&amp;IF(F63="Scenario1PBT3",'Major retrofit'!$K$20,IF(F63="Scenario2PBT3",'Major retrofit'!$L$20,IF(F63="Scenario3PBT3",'Major retrofit'!$M$20,"")))&amp;IF(F63="Scenario1PBT4",'Major retrofit'!$N$20,IF(F63="Scenario2PBT4",'Major retrofit'!$O$20,IF(F63="Scenario3PBT4",'Major retrofit'!$P$20,"")))&amp;IF(F63="Scenario1PBT5",'Major retrofit'!$Q$20,IF(F63="Scenario2PBT5",'Major retrofit'!$R$20,IF(F63="Scenario3PBT5",'Major retrofit'!$S$20,"")))&amp;IF(F63="Scenario1PBT6",'Major retrofit'!$T$20,IF(F63="Scenario2PBT6",'Major retrofit'!$U$20,IF(F63="Scenario3PBT6",'Major retrofit'!$V$20,"")))&amp;IF(F63="Scenario1PBT7",'Major retrofit'!$W$20,IF(F63="Scenario2PBT7",'Major retrofit'!$X$20,IF(F63="Scenario3PBT7",'Major retrofit'!$Y$20,"")))&amp;IF(F63="Scenario1PBT8",'Major retrofit'!$Z$20,IF(F63="Scenario2PBT8",'Major retrofit'!$AA$20,IF(F63="Scenario3PBT8",'Major retrofit'!$AB$20,"")))&amp;IF(F63="Scenario1PBT9",'Major retrofit'!$AC$20,IF(F63="Scenario2PBT9",'Major retrofit'!$AD$20,IF(F63="Scenario3PBT9",'Major retrofit'!$AE$20,"")))&amp;IF(F63="Scenario1PBT10",'Major retrofit'!$AF$20,IF(F63="Scenario2PBT10",'Major retrofit'!$AG$20,IF(F63="Scenario3PBT10",'Major retrofit'!$AH$20,"")))&amp;IF(F63="Scenario1PBT11",'Major retrofit'!$AI$20,IF(F63="Scenario2PBT11",'Major retrofit'!$AJ$20,IF(F63="Scenario3PBT11",'Major retrofit'!$AK$20,"")))&amp;IF(F63="Scenario1PBT12",'Major retrofit'!$AL$20,IF(F63="Scenario2PBT12",'Major retrofit'!$AM$20,IF(F63="Scenario3PBT12",'Major retrofit'!$AN$20,"")))&amp;IF(F63="Scenario1PBT13",'Major retrofit'!$AO$20,IF(F63="Scenario2PBT13",'Major retrofit'!$AP$20,IF(F63="Scenario3PBT13",'Major retrofit'!$AQ$20,"")))&amp;IF(F63="Scenario1PBT14",'Major retrofit'!$AR$20,IF(F63="Scenario2PBT14",'Major retrofit'!$AS$20,IF(F63="Scenario3PBT14",'Major retrofit'!$AT$20,"")))&amp;IF(F63="Scenario1PBT15",'Major retrofit'!$AU$20,IF(F63="Scenario2PBT15",'Major retrofit'!$AV$20,IF(F63="Scenario3PBT15",'Major retrofit'!$AW$20,"")))</f>
        <v/>
      </c>
      <c r="N63" s="118">
        <f t="shared" si="16"/>
        <v>0</v>
      </c>
      <c r="O63" s="206" t="str">
        <f>IF(F63="Scenario1PBT1",'Major retrofit'!$E$23,IF(F63="Scenario2PBT1",'Major retrofit'!$F$23,IF(F63="Scenario3PBT1",'Major retrofit'!$G$23,"")))&amp;IF(F63="Scenario1PBT2",'Major retrofit'!$H$23,IF(F63="Scenario2PBT2",'Major retrofit'!$I$23,IF(F63="Scenario3PBT2",'Major retrofit'!$J$23,"")))&amp;IF(F63="Scenario1PBT3",'Major retrofit'!$K$23,IF(F63="Scenario2PBT3",'Major retrofit'!$L$23,IF(F63="Scenario3PBT3",'Major retrofit'!$M$23,"")))&amp;IF(F63="Scenario1PBT4",'Major retrofit'!$N$23,IF(F63="Scenario2PBT4",'Major retrofit'!$O$23,IF(F63="Scenario3PBT4",'Major retrofit'!$P$23,"")))&amp;IF(F63="Scenario1PBT5",'Major retrofit'!$Q$23,IF(F63="Scenario2PBT5",'Major retrofit'!$R$23,IF(F63="Scenario3PBT5",'Major retrofit'!$S$23,"")))&amp;IF(F63="Scenario1PBT6",'Major retrofit'!$T$23,IF(F63="Scenario2PBT6",'Major retrofit'!$U$23,IF(F63="Scenario3PBT6",'Major retrofit'!$V$23,"")))&amp;IF(F63="Scenario1PBT7",'Major retrofit'!$W$23,IF(F63="Scenario2PBT7",'Major retrofit'!$X$23,IF(F63="Scenario3PBT7",'Major retrofit'!$Y$23,"")))&amp;IF(F63="Scenario1PBT8",'Major retrofit'!$Z$23,IF(F63="Scenario2PBT8",'Major retrofit'!$AA$23,IF(F63="Scenario3PBT8",'Major retrofit'!$AB$23,"")))&amp;IF(F63="Scenario1PBT9",'Major retrofit'!$AC$23,IF(F63="Scenario2PBT9",'Major retrofit'!$AD$23,IF(F63="Scenario3PBT9",'Major retrofit'!$AE$23,"")))&amp;IF(F63="Scenario1PBT10",'Major retrofit'!$AF$23,IF(F63="Scenario2PBT10",'Major retrofit'!$AG$23,IF(F63="Scenario3PBT10",'Major retrofit'!$AH$23,"")))&amp;IF(F63="Scenario1PBT11",'Major retrofit'!$AI$23,IF(F63="Scenario2PBT11",'Major retrofit'!$AJ$23,IF(F63="Scenario3PBT11",'Major retrofit'!$AK$23,"")))&amp;IF(F63="Scenario1PBT12",'Major retrofit'!$AL$23,IF(F63="Scenario2PBT12",'Major retrofit'!$AM$23,IF(F63="Scenario3PBT12",'Major retrofit'!$AN$23,"")))&amp;IF(F63="Scenario1PBT13",'Major retrofit'!$AO$23,IF(F63="Scenario2PBT13",'Major retrofit'!$AP$23,IF(F63="Scenario3PBT13",'Major retrofit'!$AQ$23,"")))&amp;IF(F63="Scenario1PBT14",'Major retrofit'!$AR$23,IF(F63="Scenario2PBT14",'Major retrofit'!$AS$23,IF(F63="Scenario3PBT14",'Major retrofit'!$AT$23,"")))&amp;IF(F63="Scenario1PBT15",'Major retrofit'!$AU$23,IF(F63="Scenario2PBT15",'Major retrofit'!$AV$23,IF(F63="Scenario3PBT15",'Major retrofit'!$AW$23,"")))</f>
        <v/>
      </c>
      <c r="P63" s="117">
        <f t="shared" si="17"/>
        <v>0</v>
      </c>
      <c r="Q63" s="117" t="str">
        <f>IF(F63="Scenario1PBT1",'Major retrofit'!$E$25,IF(F63="Scenario2PBT1",'Major retrofit'!$F$25,IF(F63="Scenario3PBT1",'Major retrofit'!$G$25,"")))&amp;IF(F63="Scenario1PBT2",'Major retrofit'!$H$25,IF(F63="Scenario2PBT2",'Major retrofit'!$I$25,IF(F63="Scenario3PBT2",'Major retrofit'!$J$25,"")))&amp;IF(F63="Scenario1PBT3",'Major retrofit'!$K$25,IF(F63="Scenario2PBT3",'Major retrofit'!$L$25,IF(F63="Scenario3PBT3",'Major retrofit'!$M$25,"")))&amp;IF(F63="Scenario1PBT4",'Major retrofit'!$N$25,IF(F63="Scenario2PBT4",'Major retrofit'!$O$25,IF(F63="Scenario3PBT4",'Major retrofit'!$P$25,"")))&amp;IF(F63="Scenario1PBT5",'Major retrofit'!$Q$25,IF(F63="Scenario2PBT5",'Major retrofit'!$R$25,IF(F63="Scenario3PBT5",'Major retrofit'!$S$25,"")))&amp;IF(F63="Scenario1PBT6",'Major retrofit'!$T$25,IF(F63="Scenario2PBT6",'Major retrofit'!$U$25,IF(F63="Scenario3PBT6",'Major retrofit'!$V$25,"")))&amp;IF(F63="Scenario1PBT7",'Major retrofit'!$W$25,IF(F63="Scenario2PBT7",'Major retrofit'!$X$25,IF(F63="Scenario3PBT7",'Major retrofit'!$Y$25,"")))&amp;IF(F63="Scenario1PBT8",'Major retrofit'!$Z$25,IF(F63="Scenario2PBT8",'Major retrofit'!$AA$25,IF(F63="Scenario3PBT8",'Major retrofit'!$AB$25,"")))&amp;IF(F63="Scenario1PBT9",'Major retrofit'!$AC$25,IF(F63="Scenario2PBT9",'Major retrofit'!$AD$25,IF(F63="Scenario3PBT9",'Major retrofit'!$AE$25,"")))&amp;IF(F63="Scenario1PBT10",'Major retrofit'!$AF$25,IF(F63="Scenario2PBT10",'Major retrofit'!$AG$25,IF(F63="Scenario3PBT10",'Major retrofit'!$AH$25,"")))&amp;IF(F63="Scenario1PBT11",'Major retrofit'!$AI$25,IF(F63="Scenario2PBT11",'Major retrofit'!$AJ$25,IF(F63="Scenario3PBT11",'Major retrofit'!$AK$25,"")))&amp;IF(F63="Scenario1PBT12",'Major retrofit'!$AL$25,IF(F63="Scenario2PBT12",'Major retrofit'!$AM$25,IF(F63="Scenario3PBT12",'Major retrofit'!$AN$25,"")))&amp;IF(F63="Scenario1PBT13",'Major retrofit'!$AO$25,IF(F63="Scenario2PBT13",'Major retrofit'!$AP$25,IF(F63="Scenario3PBT13",'Major retrofit'!$AQ$25,"")))&amp;IF(F63="Scenario1PBT14",'Major retrofit'!$AR$25,IF(F63="Scenario2PBT14",'Major retrofit'!$AS$25,IF(F63="Scenario3PBT14",'Major retrofit'!$AT$25,"")))&amp;IF(F63="Scenario1PBT15",'Major retrofit'!$AU$25,IF(F63="Scenario2PBT15",'Major retrofit'!$AV$25,IF(F63="Scenario3PBT15",'Major retrofit'!$AW$25,"")))</f>
        <v/>
      </c>
      <c r="R63" s="117">
        <f t="shared" si="18"/>
        <v>0</v>
      </c>
      <c r="S63" s="117" t="str">
        <f>IF(F63="Scenario1PBT1",'Major retrofit'!$E$27,IF(F63="Scenario2PBT1",'Major retrofit'!$F$27,IF(F63="Scenario3PBT1",'Major retrofit'!$G$27,"")))&amp;IF(F63="Scenario1PBT2",'Major retrofit'!$H$27,IF(F63="Scenario2PBT2",'Major retrofit'!$I$27,IF(F63="Scenario3PBT2",'Major retrofit'!$J$27,"")))&amp;IF(F63="Scenario1PBT3",'Major retrofit'!$K$27,IF(F63="Scenario2PBT3",'Major retrofit'!$L$27,IF(F63="Scenario3PBT3",'Major retrofit'!$M$27,"")))&amp;IF(F63="Scenario1PBT4",'Major retrofit'!$N$27,IF(F63="Scenario2PBT4",'Major retrofit'!$O$27,IF(F63="Scenario3PBT4",'Major retrofit'!$P$27,"")))&amp;IF(F63="Scenario1PBT5",'Major retrofit'!$Q$27,IF(F63="Scenario2PBT5",'Major retrofit'!$R$27,IF(F63="Scenario3PBT5",'Major retrofit'!$S$27,"")))&amp;IF(F63="Scenario1PBT6",'Major retrofit'!$T$27,IF(F63="Scenario2PBT6",'Major retrofit'!$U$27,IF(F63="Scenario3PBT6",'Major retrofit'!$V$27,"")))&amp;IF(F63="Scenario1PBT7",'Major retrofit'!$W$27,IF(F63="Scenario2PBT7",'Major retrofit'!$X$27,IF(F63="Scenario3PBT7",'Major retrofit'!$Y$27,"")))&amp;IF(F63="Scenario1PBT8",'Major retrofit'!$Z$27,IF(F63="Scenario2PBT8",'Major retrofit'!$AA$27,IF(F63="Scenario3PBT8",'Major retrofit'!$AB$27,"")))&amp;IF(F63="Scenario1PBT9",'Major retrofit'!$AC$27,IF(F63="Scenario2PBT9",'Major retrofit'!$AD$27,IF(F63="Scenario3PBT9",'Major retrofit'!$AE$27,"")))&amp;IF(F63="Scenario1PBT10",'Major retrofit'!$AF$27,IF(F63="Scenario2PBT10",'Major retrofit'!$AG$27,IF(F63="Scenario3PBT10",'Major retrofit'!$AH$27,"")))&amp;IF(F63="Scenario1PBT11",'Major retrofit'!$AI$27,IF(F63="Scenario2PBT11",'Major retrofit'!$AJ$27,IF(F63="Scenario3PBT11",'Major retrofit'!$AK$27,"")))&amp;IF(F63="Scenario1PBT12",'Major retrofit'!$AL$27,IF(F63="Scenario2PBT12",'Major retrofit'!$AM$27,IF(F63="Scenario3PBT12",'Major retrofit'!$AN$27,"")))&amp;IF(F63="Scenario1PBT13",'Major retrofit'!$AO$27,IF(F63="Scenario2PBT13",'Major retrofit'!$AP$27,IF(F63="Scenario3PBT13",'Major retrofit'!$AQ$27,"")))&amp;IF(F63="Scenario1PBT14",'Major retrofit'!$AR$27,IF(F63="Scenario2PBT14",'Major retrofit'!$AS$27,IF(F63="Scenario3PBT14",'Major retrofit'!$AT$27,"")))&amp;IF(F63="Scenario1PBT15",'Major retrofit'!$AU$27,IF(F63="Scenario2PBT15",'Major retrofit'!$AV$27,IF(F63="Scenario3PBT15",'Major retrofit'!$AW$27,"")))</f>
        <v/>
      </c>
      <c r="T63" s="207">
        <f t="shared" si="19"/>
        <v>0</v>
      </c>
      <c r="U63" s="206" t="str">
        <f>IF(F63="Scenario1PBT1",'Major retrofit'!$E$38,IF(F63="Scenario2PBT1",'Major retrofit'!$F$38,IF(F63="Scenario3PBT1",'Major retrofit'!$G$38,"")))&amp;IF(F63="Scenario1PBT2",'Major retrofit'!$H$38,IF(F63="Scenario2PBT2",'Major retrofit'!$I$38,IF(F63="Scenario3PBT2",'Major retrofit'!$J$38,"")))&amp;IF(F63="Scenario1PBT3",'Major retrofit'!$K$38,IF(F63="Scenario2PBT3",'Major retrofit'!$L$38,IF(F63="Scenario3PBT3",'Major retrofit'!$M$38,"")))&amp;IF(F63="Scenario1PBT4",'Major retrofit'!$N$38,IF(F63="Scenario2PBT4",'Major retrofit'!$O$38,IF(F63="Scenario3PBT4",'Major retrofit'!$P$38,"")))&amp;IF(F63="Scenario1PBT5",'Major retrofit'!$Q$38,IF(F63="Scenario2PBT5",'Major retrofit'!$R$38,IF(F63="Scenario3PBT5",'Major retrofit'!$S$38,"")))&amp;IF(F63="Scenario1PBT6",'Major retrofit'!$T$38,IF(F63="Scenario2PBT6",'Major retrofit'!$U$38,IF(F63="Scenario3PBT6",'Major retrofit'!$V$38,"")))&amp;IF(F63="Scenario1PBT7",'Major retrofit'!$W$38,IF(F63="Scenario2PBT7",'Major retrofit'!$X$38,IF(F63="Scenario3PBT7",'Major retrofit'!$Y$38,"")))&amp;IF(F63="Scenario1PBT8",'Major retrofit'!$Z$38,IF(F63="Scenario2PBT8",'Major retrofit'!$AA$38,IF(F63="Scenario3PBT8",'Major retrofit'!$AB$38,"")))&amp;IF(F63="Scenario1PBT9",'Major retrofit'!$AC$38,IF(F63="Scenario2PBT9",'Major retrofit'!$AD$38,IF(F63="Scenario3PBT9",'Major retrofit'!$AE$38,"")))&amp;IF(F63="Scenario1PBT10",'Major retrofit'!$AF$38,IF(F63="Scenario2PBT10",'Major retrofit'!$AG$38,IF(F63="Scenario3PBT10",'Major retrofit'!$AH$38,"")))&amp;IF(F63="Scenario1PBT11",'Major retrofit'!$AI$38,IF(F63="Scenario2PBT11",'Major retrofit'!$AJ$38,IF(F63="Scenario3PBT11",'Major retrofit'!$AK$38,"")))&amp;IF(F63="Scenario1PBT12",'Major retrofit'!$AL$38,IF(F63="Scenario2PBT12",'Major retrofit'!$AM$38,IF(F63="Scenario3PBT12",'Major retrofit'!$AN$38,"")))&amp;IF(F63="Scenario1PBT13",'Major retrofit'!$AO$38,IF(F63="Scenario2PBT13",'Major retrofit'!$AP$38,IF(F63="Scenario3PBT13",'Major retrofit'!$AQ$38,"")))&amp;IF(F63="Scenario1PBT14",'Major retrofit'!$AR$38,IF(F63="Scenario2PBT14",'Major retrofit'!$AS$38,IF(F63="Scenario3PBT14",'Major retrofit'!$AT$38,"")))&amp;IF(F63="Scenario1PBT15",'Major retrofit'!$AU$38,IF(F63="Scenario2PBT15",'Major retrofit'!$AV$38,IF(F63="Scenario3PBT15",'Major retrofit'!$AW$38,"")))</f>
        <v/>
      </c>
      <c r="V63" s="117">
        <f t="shared" si="20"/>
        <v>0</v>
      </c>
      <c r="W63" s="117" t="str">
        <f>IF(F63="Scenario1PBT1",'Major retrofit'!$E$40,IF(F63="Scenario2PBT1",'Major retrofit'!$F$40,IF(F63="Scenario3PBT1",'Major retrofit'!$G$40,"")))&amp;IF(F63="Scenario1PBT2",'Major retrofit'!$H$40,IF(F63="Scenario2PBT2",'Major retrofit'!$I$40,IF(F63="Scenario3PBT2",'Major retrofit'!$J$40,"")))&amp;IF(F63="Scenario1PBT3",'Major retrofit'!$K$40,IF(F63="Scenario2PBT3",'Major retrofit'!$L$40,IF(F63="Scenario3PBT3",'Major retrofit'!$M$40,"")))&amp;IF(F63="Scenario1PBT4",'Major retrofit'!$N$40,IF(F63="Scenario2PBT4",'Major retrofit'!$O$40,IF(F63="Scenario3PBT4",'Major retrofit'!$P$40,"")))&amp;IF(F63="Scenario1PBT5",'Major retrofit'!$Q$40,IF(F63="Scenario2PBT5",'Major retrofit'!$R$40,IF(F63="Scenario3PBT5",'Major retrofit'!$S$40,"")))&amp;IF(F63="Scenario1PBT6",'Major retrofit'!$T$40,IF(F63="Scenario2PBT6",'Major retrofit'!$U$40,IF(F63="Scenario3PBT6",'Major retrofit'!$V$40,"")))&amp;IF(F63="Scenario1PBT7",'Major retrofit'!$W$40,IF(F63="Scenario2PBT7",'Major retrofit'!$X$40,IF(F63="Scenario3PBT7",'Major retrofit'!$Y$40,"")))&amp;IF(F63="Scenario1PBT8",'Major retrofit'!$Z$40,IF(F63="Scenario2PBT8",'Major retrofit'!$AA$40,IF(F63="Scenario3PBT8",'Major retrofit'!$AB$40,"")))&amp;IF(F63="Scenario1PBT9",'Major retrofit'!$AC$40,IF(F63="Scenario2PBT9",'Major retrofit'!$AD$40,IF(F63="Scenario3PBT9",'Major retrofit'!$AE$40,"")))&amp;IF(F63="Scenario1PBT10",'Major retrofit'!$AF$40,IF(F63="Scenario2PBT10",'Major retrofit'!$AG$40,IF(F63="Scenario3PBT10",'Major retrofit'!$AH$40,"")))&amp;IF(F63="Scenario1PBT11",'Major retrofit'!$AI$40,IF(F63="Scenario2PBT11",'Major retrofit'!$AJ$40,IF(F63="Scenario3PBT11",'Major retrofit'!$AK$40,"")))&amp;IF(F63="Scenario1PBT12",'Major retrofit'!$AL$40,IF(F63="Scenario2PBT12",'Major retrofit'!$AM$40,IF(F63="Scenario3PBT12",'Major retrofit'!$AN$40,"")))&amp;IF(F63="Scenario1PBT13",'Major retrofit'!$AO$40,IF(F63="Scenario2PBT13",'Major retrofit'!$AP$40,IF(F63="Scenario3PBT13",'Major retrofit'!$AQ$40,"")))&amp;IF(F63="Scenario1PBT14",'Major retrofit'!$AR$40,IF(F63="Scenario2PBT14",'Major retrofit'!$AS$40,IF(F63="Scenario3PBT14",'Major retrofit'!$AT$40,"")))&amp;IF(F63="Scenario1PBT15",'Major retrofit'!$AU$40,IF(F63="Scenario2PBT15",'Major retrofit'!$AV$40,IF(F63="Scenario3PBT15",'Major retrofit'!$AW$40,"")))</f>
        <v/>
      </c>
      <c r="X63" s="117">
        <f t="shared" si="21"/>
        <v>0</v>
      </c>
      <c r="Y63" s="117" t="str">
        <f>IF(F63="Scenario1PBT1",'Major retrofit'!$E$42,IF(F63="Scenario2PBT1",'Major retrofit'!$F$42,IF(F63="Scenario3PBT1",'Major retrofit'!$G$42,"")))&amp;IF(F63="Scenario1PBT2",'Major retrofit'!$H$42,IF(F63="Scenario2PBT2",'Major retrofit'!$I$42,IF(F63="Scenario3PBT2",'Major retrofit'!$J$42,"")))&amp;IF(F63="Scenario1PBT3",'Major retrofit'!$K$42,IF(F63="Scenario2PBT3",'Major retrofit'!$L$42,IF(F63="Scenario3PBT3",'Major retrofit'!$M$42,"")))&amp;IF(F63="Scenario1PBT4",'Major retrofit'!$N$42,IF(F63="Scenario2PBT4",'Major retrofit'!$O$42,IF(F63="Scenario3PBT4",'Major retrofit'!$P$42,"")))&amp;IF(F63="Scenario1PBT5",'Major retrofit'!$Q$42,IF(F63="Scenario2PBT5",'Major retrofit'!$R$42,IF(F63="Scenario3PBT5",'Major retrofit'!$S$42,"")))&amp;IF(F63="Scenario1PBT6",'Major retrofit'!$T$42,IF(F63="Scenario2PBT6",'Major retrofit'!$U$42,IF(F63="Scenario3PBT6",'Major retrofit'!$V$42,"")))&amp;IF(F63="Scenario1PBT7",'Major retrofit'!$W$42,IF(F63="Scenario2PBT7",'Major retrofit'!$X$42,IF(F63="Scenario3PBT7",'Major retrofit'!$Y$42,"")))&amp;IF(F63="Scenario1PBT8",'Major retrofit'!$Z$42,IF(F63="Scenario2PBT8",'Major retrofit'!$AA$42,IF(F63="Scenario3PBT8",'Major retrofit'!$AB$42,"")))&amp;IF(F63="Scenario1PBT9",'Major retrofit'!$AC$42,IF(F63="Scenario2PBT9",'Major retrofit'!$AD$42,IF(F63="Scenario3PBT9",'Major retrofit'!$AE$42,"")))&amp;IF(F63="Scenario1PBT10",'Major retrofit'!$AF$42,IF(F63="Scenario2PBT10",'Major retrofit'!$AG$42,IF(F63="Scenario3PBT10",'Major retrofit'!$AH$42,"")))&amp;IF(F63="Scenario1PBT11",'Major retrofit'!$AI$42,IF(F63="Scenario2PBT11",'Major retrofit'!$AJ$42,IF(F63="Scenario3PBT11",'Major retrofit'!$AK$42,"")))&amp;IF(F63="Scenario1PBT12",'Major retrofit'!$AL$42,IF(F63="Scenario2PBT12",'Major retrofit'!$AM$42,IF(F63="Scenario3PBT12",'Major retrofit'!$AN$42,"")))&amp;IF(F63="Scenario1PBT13",'Major retrofit'!$AO$42,IF(F63="Scenario2PBT13",'Major retrofit'!$AP$42,IF(F63="Scenario3PBT13",'Major retrofit'!$AQ$42,"")))&amp;IF(F63="Scenario1PBT14",'Major retrofit'!$AR$42,IF(F63="Scenario2PBT14",'Major retrofit'!$AS$42,IF(F63="Scenario3PBT14",'Major retrofit'!$AT$42,"")))&amp;IF(F63="Scenario1PBT15",'Major retrofit'!$AU$42,IF(F63="Scenario2PBT15",'Major retrofit'!$AV$42,IF(F63="Scenario3PBT15",'Major retrofit'!$AW$42,"")))</f>
        <v/>
      </c>
      <c r="Z63" s="117">
        <f t="shared" si="22"/>
        <v>0</v>
      </c>
      <c r="AA63" s="178" t="str">
        <f>IF(F63="Scenario1PBT1",'Major retrofit'!$E$101,IF(F63="Scenario2PBT1",'Major retrofit'!$F$101,IF(F63="Scenario3PBT1",'Major retrofit'!$G$101,"")))&amp;IF(F63="Scenario1PBT2",'Major retrofit'!$H$101,IF(F63="Scenario2PBT2",'Major retrofit'!$I$101,IF(F63="Scenario3PBT2",'Major retrofit'!$J$101,"")))&amp;IF(F63="Scenario1PBT3",'Major retrofit'!$K$101,IF(F63="Scenario2PBT3",'Major retrofit'!$L$101,IF(F63="Scenario3PBT3",'Major retrofit'!$M$101,"")))&amp;IF(F63="Scenario1PBT4",'Major retrofit'!$N$101,IF(F63="Scenario2PBT4",'Major retrofit'!$O$101,IF(F63="Scenario3PBT4",'Major retrofit'!$P$101,"")))&amp;IF(F63="Scenario1PBT5",'Major retrofit'!$Q$101,IF(F63="Scenario2PBT5",'Major retrofit'!$R$101,IF(F63="Scenario3PBT5",'Major retrofit'!$S$101,"")))&amp;IF(F63="Scenario1PBT6",'Major retrofit'!$T$101,IF(F63="Scenario2PBT6",'Major retrofit'!$U$101,IF(F63="Scenario3PBT6",'Major retrofit'!$V$101,"")))&amp;IF(F63="Scenario1PBT7",'Major retrofit'!$W$101,IF(F63="Scenario2PBT7",'Major retrofit'!$X$101,IF(F63="Scenario3PBT7",'Major retrofit'!$Y$101,"")))&amp;IF(F63="Scenario1PBT8",'Major retrofit'!$Z$101,IF(F63="Scenario2PBT8",'Major retrofit'!$AA$101,IF(F63="Scenario3PBT8",'Major retrofit'!$AB$101,"")))&amp;IF(F63="Scenario1PBT9",'Major retrofit'!$AC$101,IF(F63="Scenario2PBT9",'Major retrofit'!$AD$101,IF(F63="Scenario3PBT9",'Major retrofit'!$AE$101,"")))&amp;IF(F63="Scenario1PBT10",'Major retrofit'!$AF$101,IF(F63="Scenario2PBT10",'Major retrofit'!$AG$101,IF(F63="Scenario3PBT10",'Major retrofit'!$AH$101,"")))&amp;IF(F63="Scenario1PBT11",'Major retrofit'!$AI$101,IF(F63="Scenario2PBT11",'Major retrofit'!$AJ$101,IF(F63="Scenario3PBT11",'Major retrofit'!$AK$101,"")))&amp;IF(F63="Scenario1PBT12",'Major retrofit'!$AL$101,IF(F63="Scenario2PBT12",'Major retrofit'!$AM$101,IF(F63="Scenario3PBT12",'Major retrofit'!$AN$101,"")))&amp;IF(F63="Scenario1PBT13",'Major retrofit'!$AO$101,IF(F63="Scenario2PBT13",'Major retrofit'!$AP$101,IF(F63="Scenario3PBT13",'Major retrofit'!$AQ$101,"")))&amp;IF(F63="Scenario1PBT14",'Major retrofit'!$AR$101,IF(F63="Scenario2PBT14",'Major retrofit'!$AS$101,IF(F63="Scenario3PBT14",'Major retrofit'!$AT$101,"")))&amp;IF(F63="Scenario1PBT15",'Major retrofit'!$AU$101,IF(F63="Scenario2PBT15",'Major retrofit'!$AV$101,IF(F63="Scenario3PBT15",'Major retrofit'!$AW$101,"")))</f>
        <v/>
      </c>
      <c r="AB63" s="179">
        <f t="shared" si="23"/>
        <v>0</v>
      </c>
      <c r="AC63" s="363" t="str">
        <f t="shared" si="24"/>
        <v/>
      </c>
      <c r="AD63" s="353">
        <f>IF(AC63="",IFERROR('Projection_Base-case'!G64-G63,0),0)</f>
        <v>0</v>
      </c>
      <c r="AE63" s="350">
        <f t="shared" si="25"/>
        <v>0</v>
      </c>
      <c r="AF63" s="361">
        <f>IFERROR(100*AD63/'Projection_Base-case'!G64,0)</f>
        <v>0</v>
      </c>
      <c r="AG63" s="352">
        <f>IF(AC63="",IFERROR('Projection_Base-case'!I64-I63,0),0)</f>
        <v>0</v>
      </c>
      <c r="AH63" s="353">
        <f t="shared" si="26"/>
        <v>0</v>
      </c>
      <c r="AI63" s="361">
        <f>IFERROR(100*AG63/'Projection_Base-case'!I64,0)</f>
        <v>0</v>
      </c>
      <c r="AJ63" s="352">
        <f>IF(AC63="",IFERROR('Projection_Base-case'!K64-K63,0),0)</f>
        <v>0</v>
      </c>
      <c r="AK63" s="353">
        <f t="shared" si="27"/>
        <v>0</v>
      </c>
      <c r="AL63" s="361">
        <f>IFERROR(100*AJ63/'Projection_Base-case'!K64,0)</f>
        <v>0</v>
      </c>
      <c r="AM63" s="352">
        <f>-IF(AC63="",IFERROR('Projection_Base-case'!M64-M63,0),0)</f>
        <v>0</v>
      </c>
      <c r="AN63" s="353">
        <f t="shared" si="28"/>
        <v>0</v>
      </c>
      <c r="AO63" s="354">
        <f>IFERROR(IF('Projection_Base-case'!N64&gt;0,100*AN63/'Projection_Base-case'!N64,100*AN63/N63),0)</f>
        <v>0</v>
      </c>
      <c r="AP63" s="355">
        <f>IF(AC63="",IFERROR('Projection_Base-case'!O64-O63,0),0)</f>
        <v>0</v>
      </c>
      <c r="AQ63" s="356">
        <f t="shared" si="29"/>
        <v>0</v>
      </c>
      <c r="AR63" s="356">
        <f>IFERROR(100*AP63/'Projection_Base-case'!O64,0)</f>
        <v>0</v>
      </c>
      <c r="AS63" s="355">
        <f>IF(AC63="",IFERROR('Projection_Base-case'!Q64-Q63,0),0)</f>
        <v>0</v>
      </c>
      <c r="AT63" s="356">
        <f t="shared" si="30"/>
        <v>0</v>
      </c>
      <c r="AU63" s="356">
        <f>IFERROR(100*AS63/'Projection_Base-case'!Q64,0)</f>
        <v>0</v>
      </c>
      <c r="AV63" s="355">
        <f>IF(AC63="",IFERROR('Projection_Base-case'!S64-S63,0),0)</f>
        <v>0</v>
      </c>
      <c r="AW63" s="356">
        <f t="shared" si="31"/>
        <v>0</v>
      </c>
      <c r="AX63" s="357">
        <f>IFERROR(100*AV63/'Projection_Base-case'!S64,0)</f>
        <v>0</v>
      </c>
      <c r="AY63" s="358">
        <f>IF(AC63="",IFERROR('Projection_Base-case'!U64-U63,0),0)</f>
        <v>0</v>
      </c>
      <c r="AZ63" s="359">
        <f t="shared" si="32"/>
        <v>0</v>
      </c>
      <c r="BA63" s="359">
        <f>IFERROR(100*AY63/'Projection_Base-case'!U64,0)</f>
        <v>0</v>
      </c>
      <c r="BB63" s="358">
        <f>IF(AC63="",IFERROR('Projection_Base-case'!W64-W63,0),0)</f>
        <v>0</v>
      </c>
      <c r="BC63" s="359">
        <f t="shared" si="33"/>
        <v>0</v>
      </c>
      <c r="BD63" s="359">
        <f>IFERROR(100*BB63/'Projection_Base-case'!W64,0)</f>
        <v>0</v>
      </c>
      <c r="BE63" s="358">
        <f>IF(AC63="",IFERROR('Projection_Base-case'!Y64-Y63,0),0)</f>
        <v>0</v>
      </c>
      <c r="BF63" s="359">
        <f t="shared" si="34"/>
        <v>0</v>
      </c>
      <c r="BG63" s="359">
        <f>IFERROR(100*BE63/'Projection_Base-case'!Y64,0)</f>
        <v>0</v>
      </c>
      <c r="BH63" s="359">
        <f t="shared" si="35"/>
        <v>0</v>
      </c>
      <c r="BI63" s="360">
        <f t="shared" si="36"/>
        <v>0</v>
      </c>
    </row>
    <row r="64" spans="1:61">
      <c r="A64" s="205">
        <v>60</v>
      </c>
      <c r="B64" s="347">
        <f>IF('Projection_Base-case'!B65&lt;&gt;"",'Projection_Base-case'!B65,0)</f>
        <v>0</v>
      </c>
      <c r="C64" s="347">
        <f>IF('Projection_Base-case'!C65&lt;&gt;"",'Projection_Base-case'!C65,0)</f>
        <v>0</v>
      </c>
      <c r="D64" s="365">
        <f>IF('Projection_Base-case'!D65&lt;&gt;"",'Projection_Base-case'!D65,0)</f>
        <v>0</v>
      </c>
      <c r="E64" s="322"/>
      <c r="F64" s="367" t="str">
        <f t="shared" si="12"/>
        <v>0</v>
      </c>
      <c r="G64" s="177" t="str">
        <f>IF(F64="Scenario1PBT1",'Major retrofit'!$E$6,IF(F64="Scenario2PBT1",'Major retrofit'!$F$6,IF(F64="Scenario3PBT1",'Major retrofit'!$G$6,"")))&amp;IF(F64="Scenario1PBT2",'Major retrofit'!$H$6,IF(F64="Scenario2PBT2",'Major retrofit'!$I$6,IF(F64="Scenario3PBT2",'Major retrofit'!$J$6,"")))&amp;IF(F64="Scenario1PBT3",'Major retrofit'!$K$6,IF(F64="Scenario2PBT3",'Major retrofit'!$L$6,IF(F64="Scenario3PBT3",'Major retrofit'!$M$6,"")))&amp;IF(F64="Scenario1PBT4",'Major retrofit'!$N$6,IF(F64="Scenario2PBT4",'Major retrofit'!$O$6,IF(F64="Scenario3PBT4",'Major retrofit'!$P$6,"")))&amp;IF(F64="Scenario1PBT5",'Major retrofit'!$Q$6,IF(F64="Scenario2PBT5",'Major retrofit'!$R$6,IF(F64="Scenario3PBT5",'Major retrofit'!$S$6,"")))&amp;IF(F64="Scenario1PBT6",'Major retrofit'!$T$6,IF(F64="Scenario2PBT6",'Major retrofit'!$U$6,IF(F64="Scenario3PBT6",'Major retrofit'!$V$6,"")))&amp;IF(F64="Scenario1PBT7",'Major retrofit'!$W$6,IF(F64="Scenario2PBT7",'Major retrofit'!$X$6,IF(F64="Scenario3PBT7",'Major retrofit'!$Y$6,"")))&amp;IF(F64="Scenario1PBT8",'Major retrofit'!$Z$6,IF(F64="Scenario2PBT8",'Major retrofit'!$AA$6,IF(F64="Scenario3PBT8",'Major retrofit'!$AB$6,"")))&amp;IF(F64="Scenario1PBT9",'Major retrofit'!$AC$6,IF(F64="Scenario2PBT9",'Major retrofit'!$AD$6,IF(F64="Scenario3PBT9",'Major retrofit'!$AE$6,"")))&amp;IF(F64="Scenario1PBT10",'Major retrofit'!$AF$6,IF(F64="Scenario2PBT10",'Major retrofit'!$AG$6,IF(F64="Scenario3PBT10",'Major retrofit'!$AH$6,"")))&amp;IF(F64="Scenario1PBT11",'Major retrofit'!$AI$6,IF(F64="Scenario2PBT11",'Major retrofit'!$AJ$6,IF(F64="Scenario3PBT11",'Major retrofit'!$AK$6,"")))&amp;IF(F64="Scenario1PBT12",'Major retrofit'!$AL$6,IF(F64="Scenario2PBT12",'Major retrofit'!$AM$6,IF(F64="Scenario3PBT12",'Major retrofit'!$AN$6,"")))&amp;IF(F64="Scenario1PBT13",'Major retrofit'!$AO$6,IF(F64="Scenario2PBT13",'Major retrofit'!$AP$6,IF(F64="Scenario3PBT13",'Major retrofit'!$AQ$6,"")))&amp;IF(F64="Scenario1PBT14",'Major retrofit'!$AR$6,IF(F64="Scenario2PBT14",'Major retrofit'!$AS$6,IF(F64="Scenario3PBT14",'Major retrofit'!$AT$6,"")))&amp;IF(F64="Scenario1PBT15",'Major retrofit'!$AU$6,IF(F64="Scenario2PBT15",'Major retrofit'!$AV$6,IF(F64="Scenario3PBT15",'Major retrofit'!$AW$6,"")))</f>
        <v/>
      </c>
      <c r="H64" s="117">
        <f t="shared" si="13"/>
        <v>0</v>
      </c>
      <c r="I64" s="178" t="str">
        <f>IF(F64="Scenario1PBT1",'Major retrofit'!$E$16,IF(F64="Scenario2PBT1",'Major retrofit'!$F$16,IF(F64="Scenario3PBT1",'Major retrofit'!$G$16,"")))&amp;IF(F64="Scenario1PBT2",'Major retrofit'!$H$16,IF(F64="Scenario2PBT2",'Major retrofit'!$I$16,IF(F64="Scenario3PBT2",'Major retrofit'!$J$16,"")))&amp;IF(F64="Scenario1PBT3",'Major retrofit'!$K$16,IF(F64="Scenario2PBT3",'Major retrofit'!$L$16,IF(F64="Scenario3PBT3",'Major retrofit'!$M$16,"")))&amp;IF(F64="Scenario1PBT4",'Major retrofit'!$N$16,IF(F64="Scenario2PBT4",'Major retrofit'!$O$16,IF(F64="Scenario3PBT4",'Major retrofit'!$P$16,"")))&amp;IF(F64="Scenario1PBT5",'Major retrofit'!$Q$16,IF(F64="Scenario2PBT5",'Major retrofit'!$R$16,IF(F64="Scenario3PBT5",'Major retrofit'!$S$16,"")))&amp;IF(F64="Scenario1PBT6",'Major retrofit'!$T$16,IF(F64="Scenario2PBT6",'Major retrofit'!$U$16,IF(F64="Scenario3PBT6",'Major retrofit'!$V$16,"")))&amp;IF(F64="Scenario1PBT7",'Major retrofit'!$W$16,IF(F64="Scenario2PBT7",'Major retrofit'!$X$16,IF(F64="Scenario3PBT7",'Major retrofit'!$Y$16,"")))&amp;IF(F64="Scenario1PBT8",'Major retrofit'!$Z$16,IF(F64="Scenario2PBT8",'Major retrofit'!$AA$16,IF(F64="Scenario3PBT8",'Major retrofit'!$AB$16,"")))&amp;IF(F64="Scenario1PBT9",'Major retrofit'!$AC$16,IF(F64="Scenario2PBT9",'Major retrofit'!$AD$16,IF(F64="Scenario3PBT9",'Major retrofit'!$AE$16,"")))&amp;IF(F64="Scenario1PBT10",'Major retrofit'!$AF$16,IF(F64="Scenario2PBT10",'Major retrofit'!$AG$16,IF(F64="Scenario3PBT10",'Major retrofit'!$AH$16,"")))&amp;IF(F64="Scenario1PBT11",'Major retrofit'!$AI$16,IF(F64="Scenario2PBT11",'Major retrofit'!$AJ$16,IF(F64="Scenario3PBT11",'Major retrofit'!$AK$16,"")))&amp;IF(F64="Scenario1PBT12",'Major retrofit'!$AL$16,IF(F64="Scenario2PBT12",'Major retrofit'!$AM$16,IF(F64="Scenario3PBT12",'Major retrofit'!$AN$16,"")))&amp;IF(F64="Scenario1PBT13",'Major retrofit'!$AO$16,IF(F64="Scenario2PBT13",'Major retrofit'!$AP$16,IF(F64="Scenario3PBT13",'Major retrofit'!$AQ$16,"")))&amp;IF(F64="Scenario1PBT14",'Major retrofit'!$AR$16,IF(F64="Scenario2PBT14",'Major retrofit'!$AS$16,IF(F64="Scenario3PBT14",'Major retrofit'!$AT$16,"")))&amp;IF(F64="Scenario1PBT15",'Major retrofit'!$AU$16,IF(F64="Scenario2PBT15",'Major retrofit'!$AV$16,IF(F64="Scenario3PBT15",'Major retrofit'!$AW$16,"")))</f>
        <v/>
      </c>
      <c r="J64" s="117">
        <f t="shared" si="14"/>
        <v>0</v>
      </c>
      <c r="K64" s="117" t="str">
        <f>IF(F64="Scenario1PBT1",'Major retrofit'!$E$18,IF(F64="Scenario2PBT1",'Major retrofit'!$F$18,IF(F64="Scenario3PBT1",'Major retrofit'!$G$18,"")))&amp;IF(F64="Scenario1PBT2",'Major retrofit'!$H$18,IF(F64="Scenario2PBT2",'Major retrofit'!$I$18,IF(F64="Scenario3PBT2",'Major retrofit'!$J$18,"")))&amp;IF(F64="Scenario1PBT3",'Major retrofit'!$K$18,IF(F64="Scenario2PBT3",'Major retrofit'!$L$18,IF(F64="Scenario3PBT3",'Major retrofit'!$M$18,"")))&amp;IF(F64="Scenario1PBT4",'Major retrofit'!$N$18,IF(F64="Scenario2PBT4",'Major retrofit'!$O$18,IF(F64="Scenario3PBT4",'Major retrofit'!$P$18,"")))&amp;IF(F64="Scenario1PBT5",'Major retrofit'!$Q$18,IF(F64="Scenario2PBT5",'Major retrofit'!$R$18,IF(F64="Scenario3PBT5",'Major retrofit'!$S$18,"")))&amp;IF(F64="Scenario1PBT6",'Major retrofit'!$T$18,IF(F64="Scenario2PBT6",'Major retrofit'!$U$18,IF(F64="Scenario3PBT6",'Major retrofit'!$V$18,"")))&amp;IF(F64="Scenario1PBT7",'Major retrofit'!$W$18,IF(F64="Scenario2PBT7",'Major retrofit'!$X$18,IF(F64="Scenario3PBT7",'Major retrofit'!$Y$18,"")))&amp;IF(F64="Scenario1PBT8",'Major retrofit'!$Z$18,IF(F64="Scenario2PBT8",'Major retrofit'!$AA$18,IF(F64="Scenario3PBT8",'Major retrofit'!$AB$18,"")))&amp;IF(F64="Scenario1PBT9",'Major retrofit'!$AC$18,IF(F64="Scenario2PBT9",'Major retrofit'!$AD$18,IF(F64="Scenario3PBT9",'Major retrofit'!$AE$18,"")))&amp;IF(F64="Scenario1PBT10",'Major retrofit'!$AF$18,IF(F64="Scenario2PBT10",'Major retrofit'!$AG$18,IF(F64="Scenario3PBT10",'Major retrofit'!$AH$18,"")))&amp;IF(F64="Scenario1PBT11",'Major retrofit'!$AI$18,IF(F64="Scenario2PBT11",'Major retrofit'!$AJ$18,IF(F64="Scenario3PBT11",'Major retrofit'!$AK$18,"")))&amp;IF(F64="Scenario1PBT12",'Major retrofit'!$AL$18,IF(F64="Scenario2PBT12",'Major retrofit'!$AM$18,IF(F64="Scenario3PBT12",'Major retrofit'!$AN$18,"")))&amp;IF(F64="Scenario1PBT13",'Major retrofit'!$AO$18,IF(F64="Scenario2PBT13",'Major retrofit'!$AP$18,IF(F64="Scenario3PBT13",'Major retrofit'!$AQ$18,"")))&amp;IF(F64="Scenario1PBT14",'Major retrofit'!$AR$18,IF(F64="Scenario2PBT14",'Major retrofit'!$AS$18,IF(F64="Scenario3PBT14",'Major retrofit'!$AT$18,"")))&amp;IF(F64="Scenario1PBT15",'Major retrofit'!$AU$18,IF(F64="Scenario2PBT15",'Major retrofit'!$AV$18,IF(F64="Scenario3PBT15",'Major retrofit'!$AW$18,"")))</f>
        <v/>
      </c>
      <c r="L64" s="117">
        <f t="shared" si="15"/>
        <v>0</v>
      </c>
      <c r="M64" s="117" t="str">
        <f>IF(F64="Scenario1PBT1",'Major retrofit'!$E$20,IF(F64="Scenario2PBT1",'Major retrofit'!$F$20,IF(F64="Scenario3PBT1",'Major retrofit'!$G$20,"")))&amp;IF(F64="Scenario1PBT2",'Major retrofit'!$H$20,IF(F64="Scenario2PBT2",'Major retrofit'!$I$20,IF(F64="Scenario3PBT2",'Major retrofit'!$J$20,"")))&amp;IF(F64="Scenario1PBT3",'Major retrofit'!$K$20,IF(F64="Scenario2PBT3",'Major retrofit'!$L$20,IF(F64="Scenario3PBT3",'Major retrofit'!$M$20,"")))&amp;IF(F64="Scenario1PBT4",'Major retrofit'!$N$20,IF(F64="Scenario2PBT4",'Major retrofit'!$O$20,IF(F64="Scenario3PBT4",'Major retrofit'!$P$20,"")))&amp;IF(F64="Scenario1PBT5",'Major retrofit'!$Q$20,IF(F64="Scenario2PBT5",'Major retrofit'!$R$20,IF(F64="Scenario3PBT5",'Major retrofit'!$S$20,"")))&amp;IF(F64="Scenario1PBT6",'Major retrofit'!$T$20,IF(F64="Scenario2PBT6",'Major retrofit'!$U$20,IF(F64="Scenario3PBT6",'Major retrofit'!$V$20,"")))&amp;IF(F64="Scenario1PBT7",'Major retrofit'!$W$20,IF(F64="Scenario2PBT7",'Major retrofit'!$X$20,IF(F64="Scenario3PBT7",'Major retrofit'!$Y$20,"")))&amp;IF(F64="Scenario1PBT8",'Major retrofit'!$Z$20,IF(F64="Scenario2PBT8",'Major retrofit'!$AA$20,IF(F64="Scenario3PBT8",'Major retrofit'!$AB$20,"")))&amp;IF(F64="Scenario1PBT9",'Major retrofit'!$AC$20,IF(F64="Scenario2PBT9",'Major retrofit'!$AD$20,IF(F64="Scenario3PBT9",'Major retrofit'!$AE$20,"")))&amp;IF(F64="Scenario1PBT10",'Major retrofit'!$AF$20,IF(F64="Scenario2PBT10",'Major retrofit'!$AG$20,IF(F64="Scenario3PBT10",'Major retrofit'!$AH$20,"")))&amp;IF(F64="Scenario1PBT11",'Major retrofit'!$AI$20,IF(F64="Scenario2PBT11",'Major retrofit'!$AJ$20,IF(F64="Scenario3PBT11",'Major retrofit'!$AK$20,"")))&amp;IF(F64="Scenario1PBT12",'Major retrofit'!$AL$20,IF(F64="Scenario2PBT12",'Major retrofit'!$AM$20,IF(F64="Scenario3PBT12",'Major retrofit'!$AN$20,"")))&amp;IF(F64="Scenario1PBT13",'Major retrofit'!$AO$20,IF(F64="Scenario2PBT13",'Major retrofit'!$AP$20,IF(F64="Scenario3PBT13",'Major retrofit'!$AQ$20,"")))&amp;IF(F64="Scenario1PBT14",'Major retrofit'!$AR$20,IF(F64="Scenario2PBT14",'Major retrofit'!$AS$20,IF(F64="Scenario3PBT14",'Major retrofit'!$AT$20,"")))&amp;IF(F64="Scenario1PBT15",'Major retrofit'!$AU$20,IF(F64="Scenario2PBT15",'Major retrofit'!$AV$20,IF(F64="Scenario3PBT15",'Major retrofit'!$AW$20,"")))</f>
        <v/>
      </c>
      <c r="N64" s="118">
        <f t="shared" si="16"/>
        <v>0</v>
      </c>
      <c r="O64" s="206" t="str">
        <f>IF(F64="Scenario1PBT1",'Major retrofit'!$E$23,IF(F64="Scenario2PBT1",'Major retrofit'!$F$23,IF(F64="Scenario3PBT1",'Major retrofit'!$G$23,"")))&amp;IF(F64="Scenario1PBT2",'Major retrofit'!$H$23,IF(F64="Scenario2PBT2",'Major retrofit'!$I$23,IF(F64="Scenario3PBT2",'Major retrofit'!$J$23,"")))&amp;IF(F64="Scenario1PBT3",'Major retrofit'!$K$23,IF(F64="Scenario2PBT3",'Major retrofit'!$L$23,IF(F64="Scenario3PBT3",'Major retrofit'!$M$23,"")))&amp;IF(F64="Scenario1PBT4",'Major retrofit'!$N$23,IF(F64="Scenario2PBT4",'Major retrofit'!$O$23,IF(F64="Scenario3PBT4",'Major retrofit'!$P$23,"")))&amp;IF(F64="Scenario1PBT5",'Major retrofit'!$Q$23,IF(F64="Scenario2PBT5",'Major retrofit'!$R$23,IF(F64="Scenario3PBT5",'Major retrofit'!$S$23,"")))&amp;IF(F64="Scenario1PBT6",'Major retrofit'!$T$23,IF(F64="Scenario2PBT6",'Major retrofit'!$U$23,IF(F64="Scenario3PBT6",'Major retrofit'!$V$23,"")))&amp;IF(F64="Scenario1PBT7",'Major retrofit'!$W$23,IF(F64="Scenario2PBT7",'Major retrofit'!$X$23,IF(F64="Scenario3PBT7",'Major retrofit'!$Y$23,"")))&amp;IF(F64="Scenario1PBT8",'Major retrofit'!$Z$23,IF(F64="Scenario2PBT8",'Major retrofit'!$AA$23,IF(F64="Scenario3PBT8",'Major retrofit'!$AB$23,"")))&amp;IF(F64="Scenario1PBT9",'Major retrofit'!$AC$23,IF(F64="Scenario2PBT9",'Major retrofit'!$AD$23,IF(F64="Scenario3PBT9",'Major retrofit'!$AE$23,"")))&amp;IF(F64="Scenario1PBT10",'Major retrofit'!$AF$23,IF(F64="Scenario2PBT10",'Major retrofit'!$AG$23,IF(F64="Scenario3PBT10",'Major retrofit'!$AH$23,"")))&amp;IF(F64="Scenario1PBT11",'Major retrofit'!$AI$23,IF(F64="Scenario2PBT11",'Major retrofit'!$AJ$23,IF(F64="Scenario3PBT11",'Major retrofit'!$AK$23,"")))&amp;IF(F64="Scenario1PBT12",'Major retrofit'!$AL$23,IF(F64="Scenario2PBT12",'Major retrofit'!$AM$23,IF(F64="Scenario3PBT12",'Major retrofit'!$AN$23,"")))&amp;IF(F64="Scenario1PBT13",'Major retrofit'!$AO$23,IF(F64="Scenario2PBT13",'Major retrofit'!$AP$23,IF(F64="Scenario3PBT13",'Major retrofit'!$AQ$23,"")))&amp;IF(F64="Scenario1PBT14",'Major retrofit'!$AR$23,IF(F64="Scenario2PBT14",'Major retrofit'!$AS$23,IF(F64="Scenario3PBT14",'Major retrofit'!$AT$23,"")))&amp;IF(F64="Scenario1PBT15",'Major retrofit'!$AU$23,IF(F64="Scenario2PBT15",'Major retrofit'!$AV$23,IF(F64="Scenario3PBT15",'Major retrofit'!$AW$23,"")))</f>
        <v/>
      </c>
      <c r="P64" s="117">
        <f t="shared" si="17"/>
        <v>0</v>
      </c>
      <c r="Q64" s="117" t="str">
        <f>IF(F64="Scenario1PBT1",'Major retrofit'!$E$25,IF(F64="Scenario2PBT1",'Major retrofit'!$F$25,IF(F64="Scenario3PBT1",'Major retrofit'!$G$25,"")))&amp;IF(F64="Scenario1PBT2",'Major retrofit'!$H$25,IF(F64="Scenario2PBT2",'Major retrofit'!$I$25,IF(F64="Scenario3PBT2",'Major retrofit'!$J$25,"")))&amp;IF(F64="Scenario1PBT3",'Major retrofit'!$K$25,IF(F64="Scenario2PBT3",'Major retrofit'!$L$25,IF(F64="Scenario3PBT3",'Major retrofit'!$M$25,"")))&amp;IF(F64="Scenario1PBT4",'Major retrofit'!$N$25,IF(F64="Scenario2PBT4",'Major retrofit'!$O$25,IF(F64="Scenario3PBT4",'Major retrofit'!$P$25,"")))&amp;IF(F64="Scenario1PBT5",'Major retrofit'!$Q$25,IF(F64="Scenario2PBT5",'Major retrofit'!$R$25,IF(F64="Scenario3PBT5",'Major retrofit'!$S$25,"")))&amp;IF(F64="Scenario1PBT6",'Major retrofit'!$T$25,IF(F64="Scenario2PBT6",'Major retrofit'!$U$25,IF(F64="Scenario3PBT6",'Major retrofit'!$V$25,"")))&amp;IF(F64="Scenario1PBT7",'Major retrofit'!$W$25,IF(F64="Scenario2PBT7",'Major retrofit'!$X$25,IF(F64="Scenario3PBT7",'Major retrofit'!$Y$25,"")))&amp;IF(F64="Scenario1PBT8",'Major retrofit'!$Z$25,IF(F64="Scenario2PBT8",'Major retrofit'!$AA$25,IF(F64="Scenario3PBT8",'Major retrofit'!$AB$25,"")))&amp;IF(F64="Scenario1PBT9",'Major retrofit'!$AC$25,IF(F64="Scenario2PBT9",'Major retrofit'!$AD$25,IF(F64="Scenario3PBT9",'Major retrofit'!$AE$25,"")))&amp;IF(F64="Scenario1PBT10",'Major retrofit'!$AF$25,IF(F64="Scenario2PBT10",'Major retrofit'!$AG$25,IF(F64="Scenario3PBT10",'Major retrofit'!$AH$25,"")))&amp;IF(F64="Scenario1PBT11",'Major retrofit'!$AI$25,IF(F64="Scenario2PBT11",'Major retrofit'!$AJ$25,IF(F64="Scenario3PBT11",'Major retrofit'!$AK$25,"")))&amp;IF(F64="Scenario1PBT12",'Major retrofit'!$AL$25,IF(F64="Scenario2PBT12",'Major retrofit'!$AM$25,IF(F64="Scenario3PBT12",'Major retrofit'!$AN$25,"")))&amp;IF(F64="Scenario1PBT13",'Major retrofit'!$AO$25,IF(F64="Scenario2PBT13",'Major retrofit'!$AP$25,IF(F64="Scenario3PBT13",'Major retrofit'!$AQ$25,"")))&amp;IF(F64="Scenario1PBT14",'Major retrofit'!$AR$25,IF(F64="Scenario2PBT14",'Major retrofit'!$AS$25,IF(F64="Scenario3PBT14",'Major retrofit'!$AT$25,"")))&amp;IF(F64="Scenario1PBT15",'Major retrofit'!$AU$25,IF(F64="Scenario2PBT15",'Major retrofit'!$AV$25,IF(F64="Scenario3PBT15",'Major retrofit'!$AW$25,"")))</f>
        <v/>
      </c>
      <c r="R64" s="117">
        <f t="shared" si="18"/>
        <v>0</v>
      </c>
      <c r="S64" s="117" t="str">
        <f>IF(F64="Scenario1PBT1",'Major retrofit'!$E$27,IF(F64="Scenario2PBT1",'Major retrofit'!$F$27,IF(F64="Scenario3PBT1",'Major retrofit'!$G$27,"")))&amp;IF(F64="Scenario1PBT2",'Major retrofit'!$H$27,IF(F64="Scenario2PBT2",'Major retrofit'!$I$27,IF(F64="Scenario3PBT2",'Major retrofit'!$J$27,"")))&amp;IF(F64="Scenario1PBT3",'Major retrofit'!$K$27,IF(F64="Scenario2PBT3",'Major retrofit'!$L$27,IF(F64="Scenario3PBT3",'Major retrofit'!$M$27,"")))&amp;IF(F64="Scenario1PBT4",'Major retrofit'!$N$27,IF(F64="Scenario2PBT4",'Major retrofit'!$O$27,IF(F64="Scenario3PBT4",'Major retrofit'!$P$27,"")))&amp;IF(F64="Scenario1PBT5",'Major retrofit'!$Q$27,IF(F64="Scenario2PBT5",'Major retrofit'!$R$27,IF(F64="Scenario3PBT5",'Major retrofit'!$S$27,"")))&amp;IF(F64="Scenario1PBT6",'Major retrofit'!$T$27,IF(F64="Scenario2PBT6",'Major retrofit'!$U$27,IF(F64="Scenario3PBT6",'Major retrofit'!$V$27,"")))&amp;IF(F64="Scenario1PBT7",'Major retrofit'!$W$27,IF(F64="Scenario2PBT7",'Major retrofit'!$X$27,IF(F64="Scenario3PBT7",'Major retrofit'!$Y$27,"")))&amp;IF(F64="Scenario1PBT8",'Major retrofit'!$Z$27,IF(F64="Scenario2PBT8",'Major retrofit'!$AA$27,IF(F64="Scenario3PBT8",'Major retrofit'!$AB$27,"")))&amp;IF(F64="Scenario1PBT9",'Major retrofit'!$AC$27,IF(F64="Scenario2PBT9",'Major retrofit'!$AD$27,IF(F64="Scenario3PBT9",'Major retrofit'!$AE$27,"")))&amp;IF(F64="Scenario1PBT10",'Major retrofit'!$AF$27,IF(F64="Scenario2PBT10",'Major retrofit'!$AG$27,IF(F64="Scenario3PBT10",'Major retrofit'!$AH$27,"")))&amp;IF(F64="Scenario1PBT11",'Major retrofit'!$AI$27,IF(F64="Scenario2PBT11",'Major retrofit'!$AJ$27,IF(F64="Scenario3PBT11",'Major retrofit'!$AK$27,"")))&amp;IF(F64="Scenario1PBT12",'Major retrofit'!$AL$27,IF(F64="Scenario2PBT12",'Major retrofit'!$AM$27,IF(F64="Scenario3PBT12",'Major retrofit'!$AN$27,"")))&amp;IF(F64="Scenario1PBT13",'Major retrofit'!$AO$27,IF(F64="Scenario2PBT13",'Major retrofit'!$AP$27,IF(F64="Scenario3PBT13",'Major retrofit'!$AQ$27,"")))&amp;IF(F64="Scenario1PBT14",'Major retrofit'!$AR$27,IF(F64="Scenario2PBT14",'Major retrofit'!$AS$27,IF(F64="Scenario3PBT14",'Major retrofit'!$AT$27,"")))&amp;IF(F64="Scenario1PBT15",'Major retrofit'!$AU$27,IF(F64="Scenario2PBT15",'Major retrofit'!$AV$27,IF(F64="Scenario3PBT15",'Major retrofit'!$AW$27,"")))</f>
        <v/>
      </c>
      <c r="T64" s="207">
        <f t="shared" si="19"/>
        <v>0</v>
      </c>
      <c r="U64" s="206" t="str">
        <f>IF(F64="Scenario1PBT1",'Major retrofit'!$E$38,IF(F64="Scenario2PBT1",'Major retrofit'!$F$38,IF(F64="Scenario3PBT1",'Major retrofit'!$G$38,"")))&amp;IF(F64="Scenario1PBT2",'Major retrofit'!$H$38,IF(F64="Scenario2PBT2",'Major retrofit'!$I$38,IF(F64="Scenario3PBT2",'Major retrofit'!$J$38,"")))&amp;IF(F64="Scenario1PBT3",'Major retrofit'!$K$38,IF(F64="Scenario2PBT3",'Major retrofit'!$L$38,IF(F64="Scenario3PBT3",'Major retrofit'!$M$38,"")))&amp;IF(F64="Scenario1PBT4",'Major retrofit'!$N$38,IF(F64="Scenario2PBT4",'Major retrofit'!$O$38,IF(F64="Scenario3PBT4",'Major retrofit'!$P$38,"")))&amp;IF(F64="Scenario1PBT5",'Major retrofit'!$Q$38,IF(F64="Scenario2PBT5",'Major retrofit'!$R$38,IF(F64="Scenario3PBT5",'Major retrofit'!$S$38,"")))&amp;IF(F64="Scenario1PBT6",'Major retrofit'!$T$38,IF(F64="Scenario2PBT6",'Major retrofit'!$U$38,IF(F64="Scenario3PBT6",'Major retrofit'!$V$38,"")))&amp;IF(F64="Scenario1PBT7",'Major retrofit'!$W$38,IF(F64="Scenario2PBT7",'Major retrofit'!$X$38,IF(F64="Scenario3PBT7",'Major retrofit'!$Y$38,"")))&amp;IF(F64="Scenario1PBT8",'Major retrofit'!$Z$38,IF(F64="Scenario2PBT8",'Major retrofit'!$AA$38,IF(F64="Scenario3PBT8",'Major retrofit'!$AB$38,"")))&amp;IF(F64="Scenario1PBT9",'Major retrofit'!$AC$38,IF(F64="Scenario2PBT9",'Major retrofit'!$AD$38,IF(F64="Scenario3PBT9",'Major retrofit'!$AE$38,"")))&amp;IF(F64="Scenario1PBT10",'Major retrofit'!$AF$38,IF(F64="Scenario2PBT10",'Major retrofit'!$AG$38,IF(F64="Scenario3PBT10",'Major retrofit'!$AH$38,"")))&amp;IF(F64="Scenario1PBT11",'Major retrofit'!$AI$38,IF(F64="Scenario2PBT11",'Major retrofit'!$AJ$38,IF(F64="Scenario3PBT11",'Major retrofit'!$AK$38,"")))&amp;IF(F64="Scenario1PBT12",'Major retrofit'!$AL$38,IF(F64="Scenario2PBT12",'Major retrofit'!$AM$38,IF(F64="Scenario3PBT12",'Major retrofit'!$AN$38,"")))&amp;IF(F64="Scenario1PBT13",'Major retrofit'!$AO$38,IF(F64="Scenario2PBT13",'Major retrofit'!$AP$38,IF(F64="Scenario3PBT13",'Major retrofit'!$AQ$38,"")))&amp;IF(F64="Scenario1PBT14",'Major retrofit'!$AR$38,IF(F64="Scenario2PBT14",'Major retrofit'!$AS$38,IF(F64="Scenario3PBT14",'Major retrofit'!$AT$38,"")))&amp;IF(F64="Scenario1PBT15",'Major retrofit'!$AU$38,IF(F64="Scenario2PBT15",'Major retrofit'!$AV$38,IF(F64="Scenario3PBT15",'Major retrofit'!$AW$38,"")))</f>
        <v/>
      </c>
      <c r="V64" s="117">
        <f t="shared" si="20"/>
        <v>0</v>
      </c>
      <c r="W64" s="117" t="str">
        <f>IF(F64="Scenario1PBT1",'Major retrofit'!$E$40,IF(F64="Scenario2PBT1",'Major retrofit'!$F$40,IF(F64="Scenario3PBT1",'Major retrofit'!$G$40,"")))&amp;IF(F64="Scenario1PBT2",'Major retrofit'!$H$40,IF(F64="Scenario2PBT2",'Major retrofit'!$I$40,IF(F64="Scenario3PBT2",'Major retrofit'!$J$40,"")))&amp;IF(F64="Scenario1PBT3",'Major retrofit'!$K$40,IF(F64="Scenario2PBT3",'Major retrofit'!$L$40,IF(F64="Scenario3PBT3",'Major retrofit'!$M$40,"")))&amp;IF(F64="Scenario1PBT4",'Major retrofit'!$N$40,IF(F64="Scenario2PBT4",'Major retrofit'!$O$40,IF(F64="Scenario3PBT4",'Major retrofit'!$P$40,"")))&amp;IF(F64="Scenario1PBT5",'Major retrofit'!$Q$40,IF(F64="Scenario2PBT5",'Major retrofit'!$R$40,IF(F64="Scenario3PBT5",'Major retrofit'!$S$40,"")))&amp;IF(F64="Scenario1PBT6",'Major retrofit'!$T$40,IF(F64="Scenario2PBT6",'Major retrofit'!$U$40,IF(F64="Scenario3PBT6",'Major retrofit'!$V$40,"")))&amp;IF(F64="Scenario1PBT7",'Major retrofit'!$W$40,IF(F64="Scenario2PBT7",'Major retrofit'!$X$40,IF(F64="Scenario3PBT7",'Major retrofit'!$Y$40,"")))&amp;IF(F64="Scenario1PBT8",'Major retrofit'!$Z$40,IF(F64="Scenario2PBT8",'Major retrofit'!$AA$40,IF(F64="Scenario3PBT8",'Major retrofit'!$AB$40,"")))&amp;IF(F64="Scenario1PBT9",'Major retrofit'!$AC$40,IF(F64="Scenario2PBT9",'Major retrofit'!$AD$40,IF(F64="Scenario3PBT9",'Major retrofit'!$AE$40,"")))&amp;IF(F64="Scenario1PBT10",'Major retrofit'!$AF$40,IF(F64="Scenario2PBT10",'Major retrofit'!$AG$40,IF(F64="Scenario3PBT10",'Major retrofit'!$AH$40,"")))&amp;IF(F64="Scenario1PBT11",'Major retrofit'!$AI$40,IF(F64="Scenario2PBT11",'Major retrofit'!$AJ$40,IF(F64="Scenario3PBT11",'Major retrofit'!$AK$40,"")))&amp;IF(F64="Scenario1PBT12",'Major retrofit'!$AL$40,IF(F64="Scenario2PBT12",'Major retrofit'!$AM$40,IF(F64="Scenario3PBT12",'Major retrofit'!$AN$40,"")))&amp;IF(F64="Scenario1PBT13",'Major retrofit'!$AO$40,IF(F64="Scenario2PBT13",'Major retrofit'!$AP$40,IF(F64="Scenario3PBT13",'Major retrofit'!$AQ$40,"")))&amp;IF(F64="Scenario1PBT14",'Major retrofit'!$AR$40,IF(F64="Scenario2PBT14",'Major retrofit'!$AS$40,IF(F64="Scenario3PBT14",'Major retrofit'!$AT$40,"")))&amp;IF(F64="Scenario1PBT15",'Major retrofit'!$AU$40,IF(F64="Scenario2PBT15",'Major retrofit'!$AV$40,IF(F64="Scenario3PBT15",'Major retrofit'!$AW$40,"")))</f>
        <v/>
      </c>
      <c r="X64" s="117">
        <f t="shared" si="21"/>
        <v>0</v>
      </c>
      <c r="Y64" s="117" t="str">
        <f>IF(F64="Scenario1PBT1",'Major retrofit'!$E$42,IF(F64="Scenario2PBT1",'Major retrofit'!$F$42,IF(F64="Scenario3PBT1",'Major retrofit'!$G$42,"")))&amp;IF(F64="Scenario1PBT2",'Major retrofit'!$H$42,IF(F64="Scenario2PBT2",'Major retrofit'!$I$42,IF(F64="Scenario3PBT2",'Major retrofit'!$J$42,"")))&amp;IF(F64="Scenario1PBT3",'Major retrofit'!$K$42,IF(F64="Scenario2PBT3",'Major retrofit'!$L$42,IF(F64="Scenario3PBT3",'Major retrofit'!$M$42,"")))&amp;IF(F64="Scenario1PBT4",'Major retrofit'!$N$42,IF(F64="Scenario2PBT4",'Major retrofit'!$O$42,IF(F64="Scenario3PBT4",'Major retrofit'!$P$42,"")))&amp;IF(F64="Scenario1PBT5",'Major retrofit'!$Q$42,IF(F64="Scenario2PBT5",'Major retrofit'!$R$42,IF(F64="Scenario3PBT5",'Major retrofit'!$S$42,"")))&amp;IF(F64="Scenario1PBT6",'Major retrofit'!$T$42,IF(F64="Scenario2PBT6",'Major retrofit'!$U$42,IF(F64="Scenario3PBT6",'Major retrofit'!$V$42,"")))&amp;IF(F64="Scenario1PBT7",'Major retrofit'!$W$42,IF(F64="Scenario2PBT7",'Major retrofit'!$X$42,IF(F64="Scenario3PBT7",'Major retrofit'!$Y$42,"")))&amp;IF(F64="Scenario1PBT8",'Major retrofit'!$Z$42,IF(F64="Scenario2PBT8",'Major retrofit'!$AA$42,IF(F64="Scenario3PBT8",'Major retrofit'!$AB$42,"")))&amp;IF(F64="Scenario1PBT9",'Major retrofit'!$AC$42,IF(F64="Scenario2PBT9",'Major retrofit'!$AD$42,IF(F64="Scenario3PBT9",'Major retrofit'!$AE$42,"")))&amp;IF(F64="Scenario1PBT10",'Major retrofit'!$AF$42,IF(F64="Scenario2PBT10",'Major retrofit'!$AG$42,IF(F64="Scenario3PBT10",'Major retrofit'!$AH$42,"")))&amp;IF(F64="Scenario1PBT11",'Major retrofit'!$AI$42,IF(F64="Scenario2PBT11",'Major retrofit'!$AJ$42,IF(F64="Scenario3PBT11",'Major retrofit'!$AK$42,"")))&amp;IF(F64="Scenario1PBT12",'Major retrofit'!$AL$42,IF(F64="Scenario2PBT12",'Major retrofit'!$AM$42,IF(F64="Scenario3PBT12",'Major retrofit'!$AN$42,"")))&amp;IF(F64="Scenario1PBT13",'Major retrofit'!$AO$42,IF(F64="Scenario2PBT13",'Major retrofit'!$AP$42,IF(F64="Scenario3PBT13",'Major retrofit'!$AQ$42,"")))&amp;IF(F64="Scenario1PBT14",'Major retrofit'!$AR$42,IF(F64="Scenario2PBT14",'Major retrofit'!$AS$42,IF(F64="Scenario3PBT14",'Major retrofit'!$AT$42,"")))&amp;IF(F64="Scenario1PBT15",'Major retrofit'!$AU$42,IF(F64="Scenario2PBT15",'Major retrofit'!$AV$42,IF(F64="Scenario3PBT15",'Major retrofit'!$AW$42,"")))</f>
        <v/>
      </c>
      <c r="Z64" s="117">
        <f t="shared" si="22"/>
        <v>0</v>
      </c>
      <c r="AA64" s="178" t="str">
        <f>IF(F64="Scenario1PBT1",'Major retrofit'!$E$101,IF(F64="Scenario2PBT1",'Major retrofit'!$F$101,IF(F64="Scenario3PBT1",'Major retrofit'!$G$101,"")))&amp;IF(F64="Scenario1PBT2",'Major retrofit'!$H$101,IF(F64="Scenario2PBT2",'Major retrofit'!$I$101,IF(F64="Scenario3PBT2",'Major retrofit'!$J$101,"")))&amp;IF(F64="Scenario1PBT3",'Major retrofit'!$K$101,IF(F64="Scenario2PBT3",'Major retrofit'!$L$101,IF(F64="Scenario3PBT3",'Major retrofit'!$M$101,"")))&amp;IF(F64="Scenario1PBT4",'Major retrofit'!$N$101,IF(F64="Scenario2PBT4",'Major retrofit'!$O$101,IF(F64="Scenario3PBT4",'Major retrofit'!$P$101,"")))&amp;IF(F64="Scenario1PBT5",'Major retrofit'!$Q$101,IF(F64="Scenario2PBT5",'Major retrofit'!$R$101,IF(F64="Scenario3PBT5",'Major retrofit'!$S$101,"")))&amp;IF(F64="Scenario1PBT6",'Major retrofit'!$T$101,IF(F64="Scenario2PBT6",'Major retrofit'!$U$101,IF(F64="Scenario3PBT6",'Major retrofit'!$V$101,"")))&amp;IF(F64="Scenario1PBT7",'Major retrofit'!$W$101,IF(F64="Scenario2PBT7",'Major retrofit'!$X$101,IF(F64="Scenario3PBT7",'Major retrofit'!$Y$101,"")))&amp;IF(F64="Scenario1PBT8",'Major retrofit'!$Z$101,IF(F64="Scenario2PBT8",'Major retrofit'!$AA$101,IF(F64="Scenario3PBT8",'Major retrofit'!$AB$101,"")))&amp;IF(F64="Scenario1PBT9",'Major retrofit'!$AC$101,IF(F64="Scenario2PBT9",'Major retrofit'!$AD$101,IF(F64="Scenario3PBT9",'Major retrofit'!$AE$101,"")))&amp;IF(F64="Scenario1PBT10",'Major retrofit'!$AF$101,IF(F64="Scenario2PBT10",'Major retrofit'!$AG$101,IF(F64="Scenario3PBT10",'Major retrofit'!$AH$101,"")))&amp;IF(F64="Scenario1PBT11",'Major retrofit'!$AI$101,IF(F64="Scenario2PBT11",'Major retrofit'!$AJ$101,IF(F64="Scenario3PBT11",'Major retrofit'!$AK$101,"")))&amp;IF(F64="Scenario1PBT12",'Major retrofit'!$AL$101,IF(F64="Scenario2PBT12",'Major retrofit'!$AM$101,IF(F64="Scenario3PBT12",'Major retrofit'!$AN$101,"")))&amp;IF(F64="Scenario1PBT13",'Major retrofit'!$AO$101,IF(F64="Scenario2PBT13",'Major retrofit'!$AP$101,IF(F64="Scenario3PBT13",'Major retrofit'!$AQ$101,"")))&amp;IF(F64="Scenario1PBT14",'Major retrofit'!$AR$101,IF(F64="Scenario2PBT14",'Major retrofit'!$AS$101,IF(F64="Scenario3PBT14",'Major retrofit'!$AT$101,"")))&amp;IF(F64="Scenario1PBT15",'Major retrofit'!$AU$101,IF(F64="Scenario2PBT15",'Major retrofit'!$AV$101,IF(F64="Scenario3PBT15",'Major retrofit'!$AW$101,"")))</f>
        <v/>
      </c>
      <c r="AB64" s="179">
        <f t="shared" si="23"/>
        <v>0</v>
      </c>
      <c r="AC64" s="363" t="str">
        <f t="shared" si="24"/>
        <v/>
      </c>
      <c r="AD64" s="353">
        <f>IF(AC64="",IFERROR('Projection_Base-case'!G65-G64,0),0)</f>
        <v>0</v>
      </c>
      <c r="AE64" s="350">
        <f t="shared" si="25"/>
        <v>0</v>
      </c>
      <c r="AF64" s="361">
        <f>IFERROR(100*AD64/'Projection_Base-case'!G65,0)</f>
        <v>0</v>
      </c>
      <c r="AG64" s="352">
        <f>IF(AC64="",IFERROR('Projection_Base-case'!I65-I64,0),0)</f>
        <v>0</v>
      </c>
      <c r="AH64" s="353">
        <f t="shared" si="26"/>
        <v>0</v>
      </c>
      <c r="AI64" s="361">
        <f>IFERROR(100*AG64/'Projection_Base-case'!I65,0)</f>
        <v>0</v>
      </c>
      <c r="AJ64" s="352">
        <f>IF(AC64="",IFERROR('Projection_Base-case'!K65-K64,0),0)</f>
        <v>0</v>
      </c>
      <c r="AK64" s="353">
        <f t="shared" si="27"/>
        <v>0</v>
      </c>
      <c r="AL64" s="361">
        <f>IFERROR(100*AJ64/'Projection_Base-case'!K65,0)</f>
        <v>0</v>
      </c>
      <c r="AM64" s="352">
        <f>-IF(AC64="",IFERROR('Projection_Base-case'!M65-M64,0),0)</f>
        <v>0</v>
      </c>
      <c r="AN64" s="353">
        <f t="shared" si="28"/>
        <v>0</v>
      </c>
      <c r="AO64" s="354">
        <f>IFERROR(IF('Projection_Base-case'!N65&gt;0,100*AN64/'Projection_Base-case'!N65,100*AN64/N64),0)</f>
        <v>0</v>
      </c>
      <c r="AP64" s="355">
        <f>IF(AC64="",IFERROR('Projection_Base-case'!O65-O64,0),0)</f>
        <v>0</v>
      </c>
      <c r="AQ64" s="356">
        <f t="shared" si="29"/>
        <v>0</v>
      </c>
      <c r="AR64" s="356">
        <f>IFERROR(100*AP64/'Projection_Base-case'!O65,0)</f>
        <v>0</v>
      </c>
      <c r="AS64" s="355">
        <f>IF(AC64="",IFERROR('Projection_Base-case'!Q65-Q64,0),0)</f>
        <v>0</v>
      </c>
      <c r="AT64" s="356">
        <f t="shared" si="30"/>
        <v>0</v>
      </c>
      <c r="AU64" s="356">
        <f>IFERROR(100*AS64/'Projection_Base-case'!Q65,0)</f>
        <v>0</v>
      </c>
      <c r="AV64" s="355">
        <f>IF(AC64="",IFERROR('Projection_Base-case'!S65-S64,0),0)</f>
        <v>0</v>
      </c>
      <c r="AW64" s="356">
        <f t="shared" si="31"/>
        <v>0</v>
      </c>
      <c r="AX64" s="357">
        <f>IFERROR(100*AV64/'Projection_Base-case'!S65,0)</f>
        <v>0</v>
      </c>
      <c r="AY64" s="358">
        <f>IF(AC64="",IFERROR('Projection_Base-case'!U65-U64,0),0)</f>
        <v>0</v>
      </c>
      <c r="AZ64" s="359">
        <f t="shared" si="32"/>
        <v>0</v>
      </c>
      <c r="BA64" s="359">
        <f>IFERROR(100*AY64/'Projection_Base-case'!U65,0)</f>
        <v>0</v>
      </c>
      <c r="BB64" s="358">
        <f>IF(AC64="",IFERROR('Projection_Base-case'!W65-W64,0),0)</f>
        <v>0</v>
      </c>
      <c r="BC64" s="359">
        <f t="shared" si="33"/>
        <v>0</v>
      </c>
      <c r="BD64" s="359">
        <f>IFERROR(100*BB64/'Projection_Base-case'!W65,0)</f>
        <v>0</v>
      </c>
      <c r="BE64" s="358">
        <f>IF(AC64="",IFERROR('Projection_Base-case'!Y65-Y64,0),0)</f>
        <v>0</v>
      </c>
      <c r="BF64" s="359">
        <f t="shared" si="34"/>
        <v>0</v>
      </c>
      <c r="BG64" s="359">
        <f>IFERROR(100*BE64/'Projection_Base-case'!Y65,0)</f>
        <v>0</v>
      </c>
      <c r="BH64" s="359">
        <f t="shared" si="35"/>
        <v>0</v>
      </c>
      <c r="BI64" s="360">
        <f t="shared" si="36"/>
        <v>0</v>
      </c>
    </row>
    <row r="65" spans="1:61">
      <c r="A65" s="205">
        <v>61</v>
      </c>
      <c r="B65" s="347">
        <f>IF('Projection_Base-case'!B66&lt;&gt;"",'Projection_Base-case'!B66,0)</f>
        <v>0</v>
      </c>
      <c r="C65" s="347">
        <f>IF('Projection_Base-case'!C66&lt;&gt;"",'Projection_Base-case'!C66,0)</f>
        <v>0</v>
      </c>
      <c r="D65" s="365">
        <f>IF('Projection_Base-case'!D66&lt;&gt;"",'Projection_Base-case'!D66,0)</f>
        <v>0</v>
      </c>
      <c r="E65" s="322"/>
      <c r="F65" s="367" t="str">
        <f t="shared" si="12"/>
        <v>0</v>
      </c>
      <c r="G65" s="177" t="str">
        <f>IF(F65="Scenario1PBT1",'Major retrofit'!$E$6,IF(F65="Scenario2PBT1",'Major retrofit'!$F$6,IF(F65="Scenario3PBT1",'Major retrofit'!$G$6,"")))&amp;IF(F65="Scenario1PBT2",'Major retrofit'!$H$6,IF(F65="Scenario2PBT2",'Major retrofit'!$I$6,IF(F65="Scenario3PBT2",'Major retrofit'!$J$6,"")))&amp;IF(F65="Scenario1PBT3",'Major retrofit'!$K$6,IF(F65="Scenario2PBT3",'Major retrofit'!$L$6,IF(F65="Scenario3PBT3",'Major retrofit'!$M$6,"")))&amp;IF(F65="Scenario1PBT4",'Major retrofit'!$N$6,IF(F65="Scenario2PBT4",'Major retrofit'!$O$6,IF(F65="Scenario3PBT4",'Major retrofit'!$P$6,"")))&amp;IF(F65="Scenario1PBT5",'Major retrofit'!$Q$6,IF(F65="Scenario2PBT5",'Major retrofit'!$R$6,IF(F65="Scenario3PBT5",'Major retrofit'!$S$6,"")))&amp;IF(F65="Scenario1PBT6",'Major retrofit'!$T$6,IF(F65="Scenario2PBT6",'Major retrofit'!$U$6,IF(F65="Scenario3PBT6",'Major retrofit'!$V$6,"")))&amp;IF(F65="Scenario1PBT7",'Major retrofit'!$W$6,IF(F65="Scenario2PBT7",'Major retrofit'!$X$6,IF(F65="Scenario3PBT7",'Major retrofit'!$Y$6,"")))&amp;IF(F65="Scenario1PBT8",'Major retrofit'!$Z$6,IF(F65="Scenario2PBT8",'Major retrofit'!$AA$6,IF(F65="Scenario3PBT8",'Major retrofit'!$AB$6,"")))&amp;IF(F65="Scenario1PBT9",'Major retrofit'!$AC$6,IF(F65="Scenario2PBT9",'Major retrofit'!$AD$6,IF(F65="Scenario3PBT9",'Major retrofit'!$AE$6,"")))&amp;IF(F65="Scenario1PBT10",'Major retrofit'!$AF$6,IF(F65="Scenario2PBT10",'Major retrofit'!$AG$6,IF(F65="Scenario3PBT10",'Major retrofit'!$AH$6,"")))&amp;IF(F65="Scenario1PBT11",'Major retrofit'!$AI$6,IF(F65="Scenario2PBT11",'Major retrofit'!$AJ$6,IF(F65="Scenario3PBT11",'Major retrofit'!$AK$6,"")))&amp;IF(F65="Scenario1PBT12",'Major retrofit'!$AL$6,IF(F65="Scenario2PBT12",'Major retrofit'!$AM$6,IF(F65="Scenario3PBT12",'Major retrofit'!$AN$6,"")))&amp;IF(F65="Scenario1PBT13",'Major retrofit'!$AO$6,IF(F65="Scenario2PBT13",'Major retrofit'!$AP$6,IF(F65="Scenario3PBT13",'Major retrofit'!$AQ$6,"")))&amp;IF(F65="Scenario1PBT14",'Major retrofit'!$AR$6,IF(F65="Scenario2PBT14",'Major retrofit'!$AS$6,IF(F65="Scenario3PBT14",'Major retrofit'!$AT$6,"")))&amp;IF(F65="Scenario1PBT15",'Major retrofit'!$AU$6,IF(F65="Scenario2PBT15",'Major retrofit'!$AV$6,IF(F65="Scenario3PBT15",'Major retrofit'!$AW$6,"")))</f>
        <v/>
      </c>
      <c r="H65" s="117">
        <f t="shared" si="13"/>
        <v>0</v>
      </c>
      <c r="I65" s="178" t="str">
        <f>IF(F65="Scenario1PBT1",'Major retrofit'!$E$16,IF(F65="Scenario2PBT1",'Major retrofit'!$F$16,IF(F65="Scenario3PBT1",'Major retrofit'!$G$16,"")))&amp;IF(F65="Scenario1PBT2",'Major retrofit'!$H$16,IF(F65="Scenario2PBT2",'Major retrofit'!$I$16,IF(F65="Scenario3PBT2",'Major retrofit'!$J$16,"")))&amp;IF(F65="Scenario1PBT3",'Major retrofit'!$K$16,IF(F65="Scenario2PBT3",'Major retrofit'!$L$16,IF(F65="Scenario3PBT3",'Major retrofit'!$M$16,"")))&amp;IF(F65="Scenario1PBT4",'Major retrofit'!$N$16,IF(F65="Scenario2PBT4",'Major retrofit'!$O$16,IF(F65="Scenario3PBT4",'Major retrofit'!$P$16,"")))&amp;IF(F65="Scenario1PBT5",'Major retrofit'!$Q$16,IF(F65="Scenario2PBT5",'Major retrofit'!$R$16,IF(F65="Scenario3PBT5",'Major retrofit'!$S$16,"")))&amp;IF(F65="Scenario1PBT6",'Major retrofit'!$T$16,IF(F65="Scenario2PBT6",'Major retrofit'!$U$16,IF(F65="Scenario3PBT6",'Major retrofit'!$V$16,"")))&amp;IF(F65="Scenario1PBT7",'Major retrofit'!$W$16,IF(F65="Scenario2PBT7",'Major retrofit'!$X$16,IF(F65="Scenario3PBT7",'Major retrofit'!$Y$16,"")))&amp;IF(F65="Scenario1PBT8",'Major retrofit'!$Z$16,IF(F65="Scenario2PBT8",'Major retrofit'!$AA$16,IF(F65="Scenario3PBT8",'Major retrofit'!$AB$16,"")))&amp;IF(F65="Scenario1PBT9",'Major retrofit'!$AC$16,IF(F65="Scenario2PBT9",'Major retrofit'!$AD$16,IF(F65="Scenario3PBT9",'Major retrofit'!$AE$16,"")))&amp;IF(F65="Scenario1PBT10",'Major retrofit'!$AF$16,IF(F65="Scenario2PBT10",'Major retrofit'!$AG$16,IF(F65="Scenario3PBT10",'Major retrofit'!$AH$16,"")))&amp;IF(F65="Scenario1PBT11",'Major retrofit'!$AI$16,IF(F65="Scenario2PBT11",'Major retrofit'!$AJ$16,IF(F65="Scenario3PBT11",'Major retrofit'!$AK$16,"")))&amp;IF(F65="Scenario1PBT12",'Major retrofit'!$AL$16,IF(F65="Scenario2PBT12",'Major retrofit'!$AM$16,IF(F65="Scenario3PBT12",'Major retrofit'!$AN$16,"")))&amp;IF(F65="Scenario1PBT13",'Major retrofit'!$AO$16,IF(F65="Scenario2PBT13",'Major retrofit'!$AP$16,IF(F65="Scenario3PBT13",'Major retrofit'!$AQ$16,"")))&amp;IF(F65="Scenario1PBT14",'Major retrofit'!$AR$16,IF(F65="Scenario2PBT14",'Major retrofit'!$AS$16,IF(F65="Scenario3PBT14",'Major retrofit'!$AT$16,"")))&amp;IF(F65="Scenario1PBT15",'Major retrofit'!$AU$16,IF(F65="Scenario2PBT15",'Major retrofit'!$AV$16,IF(F65="Scenario3PBT15",'Major retrofit'!$AW$16,"")))</f>
        <v/>
      </c>
      <c r="J65" s="117">
        <f t="shared" si="14"/>
        <v>0</v>
      </c>
      <c r="K65" s="117" t="str">
        <f>IF(F65="Scenario1PBT1",'Major retrofit'!$E$18,IF(F65="Scenario2PBT1",'Major retrofit'!$F$18,IF(F65="Scenario3PBT1",'Major retrofit'!$G$18,"")))&amp;IF(F65="Scenario1PBT2",'Major retrofit'!$H$18,IF(F65="Scenario2PBT2",'Major retrofit'!$I$18,IF(F65="Scenario3PBT2",'Major retrofit'!$J$18,"")))&amp;IF(F65="Scenario1PBT3",'Major retrofit'!$K$18,IF(F65="Scenario2PBT3",'Major retrofit'!$L$18,IF(F65="Scenario3PBT3",'Major retrofit'!$M$18,"")))&amp;IF(F65="Scenario1PBT4",'Major retrofit'!$N$18,IF(F65="Scenario2PBT4",'Major retrofit'!$O$18,IF(F65="Scenario3PBT4",'Major retrofit'!$P$18,"")))&amp;IF(F65="Scenario1PBT5",'Major retrofit'!$Q$18,IF(F65="Scenario2PBT5",'Major retrofit'!$R$18,IF(F65="Scenario3PBT5",'Major retrofit'!$S$18,"")))&amp;IF(F65="Scenario1PBT6",'Major retrofit'!$T$18,IF(F65="Scenario2PBT6",'Major retrofit'!$U$18,IF(F65="Scenario3PBT6",'Major retrofit'!$V$18,"")))&amp;IF(F65="Scenario1PBT7",'Major retrofit'!$W$18,IF(F65="Scenario2PBT7",'Major retrofit'!$X$18,IF(F65="Scenario3PBT7",'Major retrofit'!$Y$18,"")))&amp;IF(F65="Scenario1PBT8",'Major retrofit'!$Z$18,IF(F65="Scenario2PBT8",'Major retrofit'!$AA$18,IF(F65="Scenario3PBT8",'Major retrofit'!$AB$18,"")))&amp;IF(F65="Scenario1PBT9",'Major retrofit'!$AC$18,IF(F65="Scenario2PBT9",'Major retrofit'!$AD$18,IF(F65="Scenario3PBT9",'Major retrofit'!$AE$18,"")))&amp;IF(F65="Scenario1PBT10",'Major retrofit'!$AF$18,IF(F65="Scenario2PBT10",'Major retrofit'!$AG$18,IF(F65="Scenario3PBT10",'Major retrofit'!$AH$18,"")))&amp;IF(F65="Scenario1PBT11",'Major retrofit'!$AI$18,IF(F65="Scenario2PBT11",'Major retrofit'!$AJ$18,IF(F65="Scenario3PBT11",'Major retrofit'!$AK$18,"")))&amp;IF(F65="Scenario1PBT12",'Major retrofit'!$AL$18,IF(F65="Scenario2PBT12",'Major retrofit'!$AM$18,IF(F65="Scenario3PBT12",'Major retrofit'!$AN$18,"")))&amp;IF(F65="Scenario1PBT13",'Major retrofit'!$AO$18,IF(F65="Scenario2PBT13",'Major retrofit'!$AP$18,IF(F65="Scenario3PBT13",'Major retrofit'!$AQ$18,"")))&amp;IF(F65="Scenario1PBT14",'Major retrofit'!$AR$18,IF(F65="Scenario2PBT14",'Major retrofit'!$AS$18,IF(F65="Scenario3PBT14",'Major retrofit'!$AT$18,"")))&amp;IF(F65="Scenario1PBT15",'Major retrofit'!$AU$18,IF(F65="Scenario2PBT15",'Major retrofit'!$AV$18,IF(F65="Scenario3PBT15",'Major retrofit'!$AW$18,"")))</f>
        <v/>
      </c>
      <c r="L65" s="117">
        <f t="shared" si="15"/>
        <v>0</v>
      </c>
      <c r="M65" s="117" t="str">
        <f>IF(F65="Scenario1PBT1",'Major retrofit'!$E$20,IF(F65="Scenario2PBT1",'Major retrofit'!$F$20,IF(F65="Scenario3PBT1",'Major retrofit'!$G$20,"")))&amp;IF(F65="Scenario1PBT2",'Major retrofit'!$H$20,IF(F65="Scenario2PBT2",'Major retrofit'!$I$20,IF(F65="Scenario3PBT2",'Major retrofit'!$J$20,"")))&amp;IF(F65="Scenario1PBT3",'Major retrofit'!$K$20,IF(F65="Scenario2PBT3",'Major retrofit'!$L$20,IF(F65="Scenario3PBT3",'Major retrofit'!$M$20,"")))&amp;IF(F65="Scenario1PBT4",'Major retrofit'!$N$20,IF(F65="Scenario2PBT4",'Major retrofit'!$O$20,IF(F65="Scenario3PBT4",'Major retrofit'!$P$20,"")))&amp;IF(F65="Scenario1PBT5",'Major retrofit'!$Q$20,IF(F65="Scenario2PBT5",'Major retrofit'!$R$20,IF(F65="Scenario3PBT5",'Major retrofit'!$S$20,"")))&amp;IF(F65="Scenario1PBT6",'Major retrofit'!$T$20,IF(F65="Scenario2PBT6",'Major retrofit'!$U$20,IF(F65="Scenario3PBT6",'Major retrofit'!$V$20,"")))&amp;IF(F65="Scenario1PBT7",'Major retrofit'!$W$20,IF(F65="Scenario2PBT7",'Major retrofit'!$X$20,IF(F65="Scenario3PBT7",'Major retrofit'!$Y$20,"")))&amp;IF(F65="Scenario1PBT8",'Major retrofit'!$Z$20,IF(F65="Scenario2PBT8",'Major retrofit'!$AA$20,IF(F65="Scenario3PBT8",'Major retrofit'!$AB$20,"")))&amp;IF(F65="Scenario1PBT9",'Major retrofit'!$AC$20,IF(F65="Scenario2PBT9",'Major retrofit'!$AD$20,IF(F65="Scenario3PBT9",'Major retrofit'!$AE$20,"")))&amp;IF(F65="Scenario1PBT10",'Major retrofit'!$AF$20,IF(F65="Scenario2PBT10",'Major retrofit'!$AG$20,IF(F65="Scenario3PBT10",'Major retrofit'!$AH$20,"")))&amp;IF(F65="Scenario1PBT11",'Major retrofit'!$AI$20,IF(F65="Scenario2PBT11",'Major retrofit'!$AJ$20,IF(F65="Scenario3PBT11",'Major retrofit'!$AK$20,"")))&amp;IF(F65="Scenario1PBT12",'Major retrofit'!$AL$20,IF(F65="Scenario2PBT12",'Major retrofit'!$AM$20,IF(F65="Scenario3PBT12",'Major retrofit'!$AN$20,"")))&amp;IF(F65="Scenario1PBT13",'Major retrofit'!$AO$20,IF(F65="Scenario2PBT13",'Major retrofit'!$AP$20,IF(F65="Scenario3PBT13",'Major retrofit'!$AQ$20,"")))&amp;IF(F65="Scenario1PBT14",'Major retrofit'!$AR$20,IF(F65="Scenario2PBT14",'Major retrofit'!$AS$20,IF(F65="Scenario3PBT14",'Major retrofit'!$AT$20,"")))&amp;IF(F65="Scenario1PBT15",'Major retrofit'!$AU$20,IF(F65="Scenario2PBT15",'Major retrofit'!$AV$20,IF(F65="Scenario3PBT15",'Major retrofit'!$AW$20,"")))</f>
        <v/>
      </c>
      <c r="N65" s="118">
        <f t="shared" si="16"/>
        <v>0</v>
      </c>
      <c r="O65" s="206" t="str">
        <f>IF(F65="Scenario1PBT1",'Major retrofit'!$E$23,IF(F65="Scenario2PBT1",'Major retrofit'!$F$23,IF(F65="Scenario3PBT1",'Major retrofit'!$G$23,"")))&amp;IF(F65="Scenario1PBT2",'Major retrofit'!$H$23,IF(F65="Scenario2PBT2",'Major retrofit'!$I$23,IF(F65="Scenario3PBT2",'Major retrofit'!$J$23,"")))&amp;IF(F65="Scenario1PBT3",'Major retrofit'!$K$23,IF(F65="Scenario2PBT3",'Major retrofit'!$L$23,IF(F65="Scenario3PBT3",'Major retrofit'!$M$23,"")))&amp;IF(F65="Scenario1PBT4",'Major retrofit'!$N$23,IF(F65="Scenario2PBT4",'Major retrofit'!$O$23,IF(F65="Scenario3PBT4",'Major retrofit'!$P$23,"")))&amp;IF(F65="Scenario1PBT5",'Major retrofit'!$Q$23,IF(F65="Scenario2PBT5",'Major retrofit'!$R$23,IF(F65="Scenario3PBT5",'Major retrofit'!$S$23,"")))&amp;IF(F65="Scenario1PBT6",'Major retrofit'!$T$23,IF(F65="Scenario2PBT6",'Major retrofit'!$U$23,IF(F65="Scenario3PBT6",'Major retrofit'!$V$23,"")))&amp;IF(F65="Scenario1PBT7",'Major retrofit'!$W$23,IF(F65="Scenario2PBT7",'Major retrofit'!$X$23,IF(F65="Scenario3PBT7",'Major retrofit'!$Y$23,"")))&amp;IF(F65="Scenario1PBT8",'Major retrofit'!$Z$23,IF(F65="Scenario2PBT8",'Major retrofit'!$AA$23,IF(F65="Scenario3PBT8",'Major retrofit'!$AB$23,"")))&amp;IF(F65="Scenario1PBT9",'Major retrofit'!$AC$23,IF(F65="Scenario2PBT9",'Major retrofit'!$AD$23,IF(F65="Scenario3PBT9",'Major retrofit'!$AE$23,"")))&amp;IF(F65="Scenario1PBT10",'Major retrofit'!$AF$23,IF(F65="Scenario2PBT10",'Major retrofit'!$AG$23,IF(F65="Scenario3PBT10",'Major retrofit'!$AH$23,"")))&amp;IF(F65="Scenario1PBT11",'Major retrofit'!$AI$23,IF(F65="Scenario2PBT11",'Major retrofit'!$AJ$23,IF(F65="Scenario3PBT11",'Major retrofit'!$AK$23,"")))&amp;IF(F65="Scenario1PBT12",'Major retrofit'!$AL$23,IF(F65="Scenario2PBT12",'Major retrofit'!$AM$23,IF(F65="Scenario3PBT12",'Major retrofit'!$AN$23,"")))&amp;IF(F65="Scenario1PBT13",'Major retrofit'!$AO$23,IF(F65="Scenario2PBT13",'Major retrofit'!$AP$23,IF(F65="Scenario3PBT13",'Major retrofit'!$AQ$23,"")))&amp;IF(F65="Scenario1PBT14",'Major retrofit'!$AR$23,IF(F65="Scenario2PBT14",'Major retrofit'!$AS$23,IF(F65="Scenario3PBT14",'Major retrofit'!$AT$23,"")))&amp;IF(F65="Scenario1PBT15",'Major retrofit'!$AU$23,IF(F65="Scenario2PBT15",'Major retrofit'!$AV$23,IF(F65="Scenario3PBT15",'Major retrofit'!$AW$23,"")))</f>
        <v/>
      </c>
      <c r="P65" s="117">
        <f t="shared" si="17"/>
        <v>0</v>
      </c>
      <c r="Q65" s="117" t="str">
        <f>IF(F65="Scenario1PBT1",'Major retrofit'!$E$25,IF(F65="Scenario2PBT1",'Major retrofit'!$F$25,IF(F65="Scenario3PBT1",'Major retrofit'!$G$25,"")))&amp;IF(F65="Scenario1PBT2",'Major retrofit'!$H$25,IF(F65="Scenario2PBT2",'Major retrofit'!$I$25,IF(F65="Scenario3PBT2",'Major retrofit'!$J$25,"")))&amp;IF(F65="Scenario1PBT3",'Major retrofit'!$K$25,IF(F65="Scenario2PBT3",'Major retrofit'!$L$25,IF(F65="Scenario3PBT3",'Major retrofit'!$M$25,"")))&amp;IF(F65="Scenario1PBT4",'Major retrofit'!$N$25,IF(F65="Scenario2PBT4",'Major retrofit'!$O$25,IF(F65="Scenario3PBT4",'Major retrofit'!$P$25,"")))&amp;IF(F65="Scenario1PBT5",'Major retrofit'!$Q$25,IF(F65="Scenario2PBT5",'Major retrofit'!$R$25,IF(F65="Scenario3PBT5",'Major retrofit'!$S$25,"")))&amp;IF(F65="Scenario1PBT6",'Major retrofit'!$T$25,IF(F65="Scenario2PBT6",'Major retrofit'!$U$25,IF(F65="Scenario3PBT6",'Major retrofit'!$V$25,"")))&amp;IF(F65="Scenario1PBT7",'Major retrofit'!$W$25,IF(F65="Scenario2PBT7",'Major retrofit'!$X$25,IF(F65="Scenario3PBT7",'Major retrofit'!$Y$25,"")))&amp;IF(F65="Scenario1PBT8",'Major retrofit'!$Z$25,IF(F65="Scenario2PBT8",'Major retrofit'!$AA$25,IF(F65="Scenario3PBT8",'Major retrofit'!$AB$25,"")))&amp;IF(F65="Scenario1PBT9",'Major retrofit'!$AC$25,IF(F65="Scenario2PBT9",'Major retrofit'!$AD$25,IF(F65="Scenario3PBT9",'Major retrofit'!$AE$25,"")))&amp;IF(F65="Scenario1PBT10",'Major retrofit'!$AF$25,IF(F65="Scenario2PBT10",'Major retrofit'!$AG$25,IF(F65="Scenario3PBT10",'Major retrofit'!$AH$25,"")))&amp;IF(F65="Scenario1PBT11",'Major retrofit'!$AI$25,IF(F65="Scenario2PBT11",'Major retrofit'!$AJ$25,IF(F65="Scenario3PBT11",'Major retrofit'!$AK$25,"")))&amp;IF(F65="Scenario1PBT12",'Major retrofit'!$AL$25,IF(F65="Scenario2PBT12",'Major retrofit'!$AM$25,IF(F65="Scenario3PBT12",'Major retrofit'!$AN$25,"")))&amp;IF(F65="Scenario1PBT13",'Major retrofit'!$AO$25,IF(F65="Scenario2PBT13",'Major retrofit'!$AP$25,IF(F65="Scenario3PBT13",'Major retrofit'!$AQ$25,"")))&amp;IF(F65="Scenario1PBT14",'Major retrofit'!$AR$25,IF(F65="Scenario2PBT14",'Major retrofit'!$AS$25,IF(F65="Scenario3PBT14",'Major retrofit'!$AT$25,"")))&amp;IF(F65="Scenario1PBT15",'Major retrofit'!$AU$25,IF(F65="Scenario2PBT15",'Major retrofit'!$AV$25,IF(F65="Scenario3PBT15",'Major retrofit'!$AW$25,"")))</f>
        <v/>
      </c>
      <c r="R65" s="117">
        <f t="shared" si="18"/>
        <v>0</v>
      </c>
      <c r="S65" s="117" t="str">
        <f>IF(F65="Scenario1PBT1",'Major retrofit'!$E$27,IF(F65="Scenario2PBT1",'Major retrofit'!$F$27,IF(F65="Scenario3PBT1",'Major retrofit'!$G$27,"")))&amp;IF(F65="Scenario1PBT2",'Major retrofit'!$H$27,IF(F65="Scenario2PBT2",'Major retrofit'!$I$27,IF(F65="Scenario3PBT2",'Major retrofit'!$J$27,"")))&amp;IF(F65="Scenario1PBT3",'Major retrofit'!$K$27,IF(F65="Scenario2PBT3",'Major retrofit'!$L$27,IF(F65="Scenario3PBT3",'Major retrofit'!$M$27,"")))&amp;IF(F65="Scenario1PBT4",'Major retrofit'!$N$27,IF(F65="Scenario2PBT4",'Major retrofit'!$O$27,IF(F65="Scenario3PBT4",'Major retrofit'!$P$27,"")))&amp;IF(F65="Scenario1PBT5",'Major retrofit'!$Q$27,IF(F65="Scenario2PBT5",'Major retrofit'!$R$27,IF(F65="Scenario3PBT5",'Major retrofit'!$S$27,"")))&amp;IF(F65="Scenario1PBT6",'Major retrofit'!$T$27,IF(F65="Scenario2PBT6",'Major retrofit'!$U$27,IF(F65="Scenario3PBT6",'Major retrofit'!$V$27,"")))&amp;IF(F65="Scenario1PBT7",'Major retrofit'!$W$27,IF(F65="Scenario2PBT7",'Major retrofit'!$X$27,IF(F65="Scenario3PBT7",'Major retrofit'!$Y$27,"")))&amp;IF(F65="Scenario1PBT8",'Major retrofit'!$Z$27,IF(F65="Scenario2PBT8",'Major retrofit'!$AA$27,IF(F65="Scenario3PBT8",'Major retrofit'!$AB$27,"")))&amp;IF(F65="Scenario1PBT9",'Major retrofit'!$AC$27,IF(F65="Scenario2PBT9",'Major retrofit'!$AD$27,IF(F65="Scenario3PBT9",'Major retrofit'!$AE$27,"")))&amp;IF(F65="Scenario1PBT10",'Major retrofit'!$AF$27,IF(F65="Scenario2PBT10",'Major retrofit'!$AG$27,IF(F65="Scenario3PBT10",'Major retrofit'!$AH$27,"")))&amp;IF(F65="Scenario1PBT11",'Major retrofit'!$AI$27,IF(F65="Scenario2PBT11",'Major retrofit'!$AJ$27,IF(F65="Scenario3PBT11",'Major retrofit'!$AK$27,"")))&amp;IF(F65="Scenario1PBT12",'Major retrofit'!$AL$27,IF(F65="Scenario2PBT12",'Major retrofit'!$AM$27,IF(F65="Scenario3PBT12",'Major retrofit'!$AN$27,"")))&amp;IF(F65="Scenario1PBT13",'Major retrofit'!$AO$27,IF(F65="Scenario2PBT13",'Major retrofit'!$AP$27,IF(F65="Scenario3PBT13",'Major retrofit'!$AQ$27,"")))&amp;IF(F65="Scenario1PBT14",'Major retrofit'!$AR$27,IF(F65="Scenario2PBT14",'Major retrofit'!$AS$27,IF(F65="Scenario3PBT14",'Major retrofit'!$AT$27,"")))&amp;IF(F65="Scenario1PBT15",'Major retrofit'!$AU$27,IF(F65="Scenario2PBT15",'Major retrofit'!$AV$27,IF(F65="Scenario3PBT15",'Major retrofit'!$AW$27,"")))</f>
        <v/>
      </c>
      <c r="T65" s="207">
        <f t="shared" si="19"/>
        <v>0</v>
      </c>
      <c r="U65" s="206" t="str">
        <f>IF(F65="Scenario1PBT1",'Major retrofit'!$E$38,IF(F65="Scenario2PBT1",'Major retrofit'!$F$38,IF(F65="Scenario3PBT1",'Major retrofit'!$G$38,"")))&amp;IF(F65="Scenario1PBT2",'Major retrofit'!$H$38,IF(F65="Scenario2PBT2",'Major retrofit'!$I$38,IF(F65="Scenario3PBT2",'Major retrofit'!$J$38,"")))&amp;IF(F65="Scenario1PBT3",'Major retrofit'!$K$38,IF(F65="Scenario2PBT3",'Major retrofit'!$L$38,IF(F65="Scenario3PBT3",'Major retrofit'!$M$38,"")))&amp;IF(F65="Scenario1PBT4",'Major retrofit'!$N$38,IF(F65="Scenario2PBT4",'Major retrofit'!$O$38,IF(F65="Scenario3PBT4",'Major retrofit'!$P$38,"")))&amp;IF(F65="Scenario1PBT5",'Major retrofit'!$Q$38,IF(F65="Scenario2PBT5",'Major retrofit'!$R$38,IF(F65="Scenario3PBT5",'Major retrofit'!$S$38,"")))&amp;IF(F65="Scenario1PBT6",'Major retrofit'!$T$38,IF(F65="Scenario2PBT6",'Major retrofit'!$U$38,IF(F65="Scenario3PBT6",'Major retrofit'!$V$38,"")))&amp;IF(F65="Scenario1PBT7",'Major retrofit'!$W$38,IF(F65="Scenario2PBT7",'Major retrofit'!$X$38,IF(F65="Scenario3PBT7",'Major retrofit'!$Y$38,"")))&amp;IF(F65="Scenario1PBT8",'Major retrofit'!$Z$38,IF(F65="Scenario2PBT8",'Major retrofit'!$AA$38,IF(F65="Scenario3PBT8",'Major retrofit'!$AB$38,"")))&amp;IF(F65="Scenario1PBT9",'Major retrofit'!$AC$38,IF(F65="Scenario2PBT9",'Major retrofit'!$AD$38,IF(F65="Scenario3PBT9",'Major retrofit'!$AE$38,"")))&amp;IF(F65="Scenario1PBT10",'Major retrofit'!$AF$38,IF(F65="Scenario2PBT10",'Major retrofit'!$AG$38,IF(F65="Scenario3PBT10",'Major retrofit'!$AH$38,"")))&amp;IF(F65="Scenario1PBT11",'Major retrofit'!$AI$38,IF(F65="Scenario2PBT11",'Major retrofit'!$AJ$38,IF(F65="Scenario3PBT11",'Major retrofit'!$AK$38,"")))&amp;IF(F65="Scenario1PBT12",'Major retrofit'!$AL$38,IF(F65="Scenario2PBT12",'Major retrofit'!$AM$38,IF(F65="Scenario3PBT12",'Major retrofit'!$AN$38,"")))&amp;IF(F65="Scenario1PBT13",'Major retrofit'!$AO$38,IF(F65="Scenario2PBT13",'Major retrofit'!$AP$38,IF(F65="Scenario3PBT13",'Major retrofit'!$AQ$38,"")))&amp;IF(F65="Scenario1PBT14",'Major retrofit'!$AR$38,IF(F65="Scenario2PBT14",'Major retrofit'!$AS$38,IF(F65="Scenario3PBT14",'Major retrofit'!$AT$38,"")))&amp;IF(F65="Scenario1PBT15",'Major retrofit'!$AU$38,IF(F65="Scenario2PBT15",'Major retrofit'!$AV$38,IF(F65="Scenario3PBT15",'Major retrofit'!$AW$38,"")))</f>
        <v/>
      </c>
      <c r="V65" s="117">
        <f t="shared" si="20"/>
        <v>0</v>
      </c>
      <c r="W65" s="117" t="str">
        <f>IF(F65="Scenario1PBT1",'Major retrofit'!$E$40,IF(F65="Scenario2PBT1",'Major retrofit'!$F$40,IF(F65="Scenario3PBT1",'Major retrofit'!$G$40,"")))&amp;IF(F65="Scenario1PBT2",'Major retrofit'!$H$40,IF(F65="Scenario2PBT2",'Major retrofit'!$I$40,IF(F65="Scenario3PBT2",'Major retrofit'!$J$40,"")))&amp;IF(F65="Scenario1PBT3",'Major retrofit'!$K$40,IF(F65="Scenario2PBT3",'Major retrofit'!$L$40,IF(F65="Scenario3PBT3",'Major retrofit'!$M$40,"")))&amp;IF(F65="Scenario1PBT4",'Major retrofit'!$N$40,IF(F65="Scenario2PBT4",'Major retrofit'!$O$40,IF(F65="Scenario3PBT4",'Major retrofit'!$P$40,"")))&amp;IF(F65="Scenario1PBT5",'Major retrofit'!$Q$40,IF(F65="Scenario2PBT5",'Major retrofit'!$R$40,IF(F65="Scenario3PBT5",'Major retrofit'!$S$40,"")))&amp;IF(F65="Scenario1PBT6",'Major retrofit'!$T$40,IF(F65="Scenario2PBT6",'Major retrofit'!$U$40,IF(F65="Scenario3PBT6",'Major retrofit'!$V$40,"")))&amp;IF(F65="Scenario1PBT7",'Major retrofit'!$W$40,IF(F65="Scenario2PBT7",'Major retrofit'!$X$40,IF(F65="Scenario3PBT7",'Major retrofit'!$Y$40,"")))&amp;IF(F65="Scenario1PBT8",'Major retrofit'!$Z$40,IF(F65="Scenario2PBT8",'Major retrofit'!$AA$40,IF(F65="Scenario3PBT8",'Major retrofit'!$AB$40,"")))&amp;IF(F65="Scenario1PBT9",'Major retrofit'!$AC$40,IF(F65="Scenario2PBT9",'Major retrofit'!$AD$40,IF(F65="Scenario3PBT9",'Major retrofit'!$AE$40,"")))&amp;IF(F65="Scenario1PBT10",'Major retrofit'!$AF$40,IF(F65="Scenario2PBT10",'Major retrofit'!$AG$40,IF(F65="Scenario3PBT10",'Major retrofit'!$AH$40,"")))&amp;IF(F65="Scenario1PBT11",'Major retrofit'!$AI$40,IF(F65="Scenario2PBT11",'Major retrofit'!$AJ$40,IF(F65="Scenario3PBT11",'Major retrofit'!$AK$40,"")))&amp;IF(F65="Scenario1PBT12",'Major retrofit'!$AL$40,IF(F65="Scenario2PBT12",'Major retrofit'!$AM$40,IF(F65="Scenario3PBT12",'Major retrofit'!$AN$40,"")))&amp;IF(F65="Scenario1PBT13",'Major retrofit'!$AO$40,IF(F65="Scenario2PBT13",'Major retrofit'!$AP$40,IF(F65="Scenario3PBT13",'Major retrofit'!$AQ$40,"")))&amp;IF(F65="Scenario1PBT14",'Major retrofit'!$AR$40,IF(F65="Scenario2PBT14",'Major retrofit'!$AS$40,IF(F65="Scenario3PBT14",'Major retrofit'!$AT$40,"")))&amp;IF(F65="Scenario1PBT15",'Major retrofit'!$AU$40,IF(F65="Scenario2PBT15",'Major retrofit'!$AV$40,IF(F65="Scenario3PBT15",'Major retrofit'!$AW$40,"")))</f>
        <v/>
      </c>
      <c r="X65" s="117">
        <f t="shared" si="21"/>
        <v>0</v>
      </c>
      <c r="Y65" s="117" t="str">
        <f>IF(F65="Scenario1PBT1",'Major retrofit'!$E$42,IF(F65="Scenario2PBT1",'Major retrofit'!$F$42,IF(F65="Scenario3PBT1",'Major retrofit'!$G$42,"")))&amp;IF(F65="Scenario1PBT2",'Major retrofit'!$H$42,IF(F65="Scenario2PBT2",'Major retrofit'!$I$42,IF(F65="Scenario3PBT2",'Major retrofit'!$J$42,"")))&amp;IF(F65="Scenario1PBT3",'Major retrofit'!$K$42,IF(F65="Scenario2PBT3",'Major retrofit'!$L$42,IF(F65="Scenario3PBT3",'Major retrofit'!$M$42,"")))&amp;IF(F65="Scenario1PBT4",'Major retrofit'!$N$42,IF(F65="Scenario2PBT4",'Major retrofit'!$O$42,IF(F65="Scenario3PBT4",'Major retrofit'!$P$42,"")))&amp;IF(F65="Scenario1PBT5",'Major retrofit'!$Q$42,IF(F65="Scenario2PBT5",'Major retrofit'!$R$42,IF(F65="Scenario3PBT5",'Major retrofit'!$S$42,"")))&amp;IF(F65="Scenario1PBT6",'Major retrofit'!$T$42,IF(F65="Scenario2PBT6",'Major retrofit'!$U$42,IF(F65="Scenario3PBT6",'Major retrofit'!$V$42,"")))&amp;IF(F65="Scenario1PBT7",'Major retrofit'!$W$42,IF(F65="Scenario2PBT7",'Major retrofit'!$X$42,IF(F65="Scenario3PBT7",'Major retrofit'!$Y$42,"")))&amp;IF(F65="Scenario1PBT8",'Major retrofit'!$Z$42,IF(F65="Scenario2PBT8",'Major retrofit'!$AA$42,IF(F65="Scenario3PBT8",'Major retrofit'!$AB$42,"")))&amp;IF(F65="Scenario1PBT9",'Major retrofit'!$AC$42,IF(F65="Scenario2PBT9",'Major retrofit'!$AD$42,IF(F65="Scenario3PBT9",'Major retrofit'!$AE$42,"")))&amp;IF(F65="Scenario1PBT10",'Major retrofit'!$AF$42,IF(F65="Scenario2PBT10",'Major retrofit'!$AG$42,IF(F65="Scenario3PBT10",'Major retrofit'!$AH$42,"")))&amp;IF(F65="Scenario1PBT11",'Major retrofit'!$AI$42,IF(F65="Scenario2PBT11",'Major retrofit'!$AJ$42,IF(F65="Scenario3PBT11",'Major retrofit'!$AK$42,"")))&amp;IF(F65="Scenario1PBT12",'Major retrofit'!$AL$42,IF(F65="Scenario2PBT12",'Major retrofit'!$AM$42,IF(F65="Scenario3PBT12",'Major retrofit'!$AN$42,"")))&amp;IF(F65="Scenario1PBT13",'Major retrofit'!$AO$42,IF(F65="Scenario2PBT13",'Major retrofit'!$AP$42,IF(F65="Scenario3PBT13",'Major retrofit'!$AQ$42,"")))&amp;IF(F65="Scenario1PBT14",'Major retrofit'!$AR$42,IF(F65="Scenario2PBT14",'Major retrofit'!$AS$42,IF(F65="Scenario3PBT14",'Major retrofit'!$AT$42,"")))&amp;IF(F65="Scenario1PBT15",'Major retrofit'!$AU$42,IF(F65="Scenario2PBT15",'Major retrofit'!$AV$42,IF(F65="Scenario3PBT15",'Major retrofit'!$AW$42,"")))</f>
        <v/>
      </c>
      <c r="Z65" s="117">
        <f t="shared" si="22"/>
        <v>0</v>
      </c>
      <c r="AA65" s="178" t="str">
        <f>IF(F65="Scenario1PBT1",'Major retrofit'!$E$101,IF(F65="Scenario2PBT1",'Major retrofit'!$F$101,IF(F65="Scenario3PBT1",'Major retrofit'!$G$101,"")))&amp;IF(F65="Scenario1PBT2",'Major retrofit'!$H$101,IF(F65="Scenario2PBT2",'Major retrofit'!$I$101,IF(F65="Scenario3PBT2",'Major retrofit'!$J$101,"")))&amp;IF(F65="Scenario1PBT3",'Major retrofit'!$K$101,IF(F65="Scenario2PBT3",'Major retrofit'!$L$101,IF(F65="Scenario3PBT3",'Major retrofit'!$M$101,"")))&amp;IF(F65="Scenario1PBT4",'Major retrofit'!$N$101,IF(F65="Scenario2PBT4",'Major retrofit'!$O$101,IF(F65="Scenario3PBT4",'Major retrofit'!$P$101,"")))&amp;IF(F65="Scenario1PBT5",'Major retrofit'!$Q$101,IF(F65="Scenario2PBT5",'Major retrofit'!$R$101,IF(F65="Scenario3PBT5",'Major retrofit'!$S$101,"")))&amp;IF(F65="Scenario1PBT6",'Major retrofit'!$T$101,IF(F65="Scenario2PBT6",'Major retrofit'!$U$101,IF(F65="Scenario3PBT6",'Major retrofit'!$V$101,"")))&amp;IF(F65="Scenario1PBT7",'Major retrofit'!$W$101,IF(F65="Scenario2PBT7",'Major retrofit'!$X$101,IF(F65="Scenario3PBT7",'Major retrofit'!$Y$101,"")))&amp;IF(F65="Scenario1PBT8",'Major retrofit'!$Z$101,IF(F65="Scenario2PBT8",'Major retrofit'!$AA$101,IF(F65="Scenario3PBT8",'Major retrofit'!$AB$101,"")))&amp;IF(F65="Scenario1PBT9",'Major retrofit'!$AC$101,IF(F65="Scenario2PBT9",'Major retrofit'!$AD$101,IF(F65="Scenario3PBT9",'Major retrofit'!$AE$101,"")))&amp;IF(F65="Scenario1PBT10",'Major retrofit'!$AF$101,IF(F65="Scenario2PBT10",'Major retrofit'!$AG$101,IF(F65="Scenario3PBT10",'Major retrofit'!$AH$101,"")))&amp;IF(F65="Scenario1PBT11",'Major retrofit'!$AI$101,IF(F65="Scenario2PBT11",'Major retrofit'!$AJ$101,IF(F65="Scenario3PBT11",'Major retrofit'!$AK$101,"")))&amp;IF(F65="Scenario1PBT12",'Major retrofit'!$AL$101,IF(F65="Scenario2PBT12",'Major retrofit'!$AM$101,IF(F65="Scenario3PBT12",'Major retrofit'!$AN$101,"")))&amp;IF(F65="Scenario1PBT13",'Major retrofit'!$AO$101,IF(F65="Scenario2PBT13",'Major retrofit'!$AP$101,IF(F65="Scenario3PBT13",'Major retrofit'!$AQ$101,"")))&amp;IF(F65="Scenario1PBT14",'Major retrofit'!$AR$101,IF(F65="Scenario2PBT14",'Major retrofit'!$AS$101,IF(F65="Scenario3PBT14",'Major retrofit'!$AT$101,"")))&amp;IF(F65="Scenario1PBT15",'Major retrofit'!$AU$101,IF(F65="Scenario2PBT15",'Major retrofit'!$AV$101,IF(F65="Scenario3PBT15",'Major retrofit'!$AW$101,"")))</f>
        <v/>
      </c>
      <c r="AB65" s="179">
        <f t="shared" si="23"/>
        <v>0</v>
      </c>
      <c r="AC65" s="363" t="str">
        <f t="shared" si="24"/>
        <v/>
      </c>
      <c r="AD65" s="353">
        <f>IF(AC65="",IFERROR('Projection_Base-case'!G66-G65,0),0)</f>
        <v>0</v>
      </c>
      <c r="AE65" s="350">
        <f t="shared" si="25"/>
        <v>0</v>
      </c>
      <c r="AF65" s="361">
        <f>IFERROR(100*AD65/'Projection_Base-case'!G66,0)</f>
        <v>0</v>
      </c>
      <c r="AG65" s="352">
        <f>IF(AC65="",IFERROR('Projection_Base-case'!I66-I65,0),0)</f>
        <v>0</v>
      </c>
      <c r="AH65" s="353">
        <f t="shared" si="26"/>
        <v>0</v>
      </c>
      <c r="AI65" s="361">
        <f>IFERROR(100*AG65/'Projection_Base-case'!I66,0)</f>
        <v>0</v>
      </c>
      <c r="AJ65" s="352">
        <f>IF(AC65="",IFERROR('Projection_Base-case'!K66-K65,0),0)</f>
        <v>0</v>
      </c>
      <c r="AK65" s="353">
        <f t="shared" si="27"/>
        <v>0</v>
      </c>
      <c r="AL65" s="361">
        <f>IFERROR(100*AJ65/'Projection_Base-case'!K66,0)</f>
        <v>0</v>
      </c>
      <c r="AM65" s="352">
        <f>-IF(AC65="",IFERROR('Projection_Base-case'!M66-M65,0),0)</f>
        <v>0</v>
      </c>
      <c r="AN65" s="353">
        <f t="shared" si="28"/>
        <v>0</v>
      </c>
      <c r="AO65" s="354">
        <f>IFERROR(IF('Projection_Base-case'!N66&gt;0,100*AN65/'Projection_Base-case'!N66,100*AN65/N65),0)</f>
        <v>0</v>
      </c>
      <c r="AP65" s="355">
        <f>IF(AC65="",IFERROR('Projection_Base-case'!O66-O65,0),0)</f>
        <v>0</v>
      </c>
      <c r="AQ65" s="356">
        <f t="shared" si="29"/>
        <v>0</v>
      </c>
      <c r="AR65" s="356">
        <f>IFERROR(100*AP65/'Projection_Base-case'!O66,0)</f>
        <v>0</v>
      </c>
      <c r="AS65" s="355">
        <f>IF(AC65="",IFERROR('Projection_Base-case'!Q66-Q65,0),0)</f>
        <v>0</v>
      </c>
      <c r="AT65" s="356">
        <f t="shared" si="30"/>
        <v>0</v>
      </c>
      <c r="AU65" s="356">
        <f>IFERROR(100*AS65/'Projection_Base-case'!Q66,0)</f>
        <v>0</v>
      </c>
      <c r="AV65" s="355">
        <f>IF(AC65="",IFERROR('Projection_Base-case'!S66-S65,0),0)</f>
        <v>0</v>
      </c>
      <c r="AW65" s="356">
        <f t="shared" si="31"/>
        <v>0</v>
      </c>
      <c r="AX65" s="357">
        <f>IFERROR(100*AV65/'Projection_Base-case'!S66,0)</f>
        <v>0</v>
      </c>
      <c r="AY65" s="358">
        <f>IF(AC65="",IFERROR('Projection_Base-case'!U66-U65,0),0)</f>
        <v>0</v>
      </c>
      <c r="AZ65" s="359">
        <f t="shared" si="32"/>
        <v>0</v>
      </c>
      <c r="BA65" s="359">
        <f>IFERROR(100*AY65/'Projection_Base-case'!U66,0)</f>
        <v>0</v>
      </c>
      <c r="BB65" s="358">
        <f>IF(AC65="",IFERROR('Projection_Base-case'!W66-W65,0),0)</f>
        <v>0</v>
      </c>
      <c r="BC65" s="359">
        <f t="shared" si="33"/>
        <v>0</v>
      </c>
      <c r="BD65" s="359">
        <f>IFERROR(100*BB65/'Projection_Base-case'!W66,0)</f>
        <v>0</v>
      </c>
      <c r="BE65" s="358">
        <f>IF(AC65="",IFERROR('Projection_Base-case'!Y66-Y65,0),0)</f>
        <v>0</v>
      </c>
      <c r="BF65" s="359">
        <f t="shared" si="34"/>
        <v>0</v>
      </c>
      <c r="BG65" s="359">
        <f>IFERROR(100*BE65/'Projection_Base-case'!Y66,0)</f>
        <v>0</v>
      </c>
      <c r="BH65" s="359">
        <f t="shared" si="35"/>
        <v>0</v>
      </c>
      <c r="BI65" s="360">
        <f t="shared" si="36"/>
        <v>0</v>
      </c>
    </row>
    <row r="66" spans="1:61">
      <c r="A66" s="205">
        <v>62</v>
      </c>
      <c r="B66" s="347">
        <f>IF('Projection_Base-case'!B67&lt;&gt;"",'Projection_Base-case'!B67,0)</f>
        <v>0</v>
      </c>
      <c r="C66" s="347">
        <f>IF('Projection_Base-case'!C67&lt;&gt;"",'Projection_Base-case'!C67,0)</f>
        <v>0</v>
      </c>
      <c r="D66" s="365">
        <f>IF('Projection_Base-case'!D67&lt;&gt;"",'Projection_Base-case'!D67,0)</f>
        <v>0</v>
      </c>
      <c r="E66" s="322"/>
      <c r="F66" s="367" t="str">
        <f t="shared" si="12"/>
        <v>0</v>
      </c>
      <c r="G66" s="177" t="str">
        <f>IF(F66="Scenario1PBT1",'Major retrofit'!$E$6,IF(F66="Scenario2PBT1",'Major retrofit'!$F$6,IF(F66="Scenario3PBT1",'Major retrofit'!$G$6,"")))&amp;IF(F66="Scenario1PBT2",'Major retrofit'!$H$6,IF(F66="Scenario2PBT2",'Major retrofit'!$I$6,IF(F66="Scenario3PBT2",'Major retrofit'!$J$6,"")))&amp;IF(F66="Scenario1PBT3",'Major retrofit'!$K$6,IF(F66="Scenario2PBT3",'Major retrofit'!$L$6,IF(F66="Scenario3PBT3",'Major retrofit'!$M$6,"")))&amp;IF(F66="Scenario1PBT4",'Major retrofit'!$N$6,IF(F66="Scenario2PBT4",'Major retrofit'!$O$6,IF(F66="Scenario3PBT4",'Major retrofit'!$P$6,"")))&amp;IF(F66="Scenario1PBT5",'Major retrofit'!$Q$6,IF(F66="Scenario2PBT5",'Major retrofit'!$R$6,IF(F66="Scenario3PBT5",'Major retrofit'!$S$6,"")))&amp;IF(F66="Scenario1PBT6",'Major retrofit'!$T$6,IF(F66="Scenario2PBT6",'Major retrofit'!$U$6,IF(F66="Scenario3PBT6",'Major retrofit'!$V$6,"")))&amp;IF(F66="Scenario1PBT7",'Major retrofit'!$W$6,IF(F66="Scenario2PBT7",'Major retrofit'!$X$6,IF(F66="Scenario3PBT7",'Major retrofit'!$Y$6,"")))&amp;IF(F66="Scenario1PBT8",'Major retrofit'!$Z$6,IF(F66="Scenario2PBT8",'Major retrofit'!$AA$6,IF(F66="Scenario3PBT8",'Major retrofit'!$AB$6,"")))&amp;IF(F66="Scenario1PBT9",'Major retrofit'!$AC$6,IF(F66="Scenario2PBT9",'Major retrofit'!$AD$6,IF(F66="Scenario3PBT9",'Major retrofit'!$AE$6,"")))&amp;IF(F66="Scenario1PBT10",'Major retrofit'!$AF$6,IF(F66="Scenario2PBT10",'Major retrofit'!$AG$6,IF(F66="Scenario3PBT10",'Major retrofit'!$AH$6,"")))&amp;IF(F66="Scenario1PBT11",'Major retrofit'!$AI$6,IF(F66="Scenario2PBT11",'Major retrofit'!$AJ$6,IF(F66="Scenario3PBT11",'Major retrofit'!$AK$6,"")))&amp;IF(F66="Scenario1PBT12",'Major retrofit'!$AL$6,IF(F66="Scenario2PBT12",'Major retrofit'!$AM$6,IF(F66="Scenario3PBT12",'Major retrofit'!$AN$6,"")))&amp;IF(F66="Scenario1PBT13",'Major retrofit'!$AO$6,IF(F66="Scenario2PBT13",'Major retrofit'!$AP$6,IF(F66="Scenario3PBT13",'Major retrofit'!$AQ$6,"")))&amp;IF(F66="Scenario1PBT14",'Major retrofit'!$AR$6,IF(F66="Scenario2PBT14",'Major retrofit'!$AS$6,IF(F66="Scenario3PBT14",'Major retrofit'!$AT$6,"")))&amp;IF(F66="Scenario1PBT15",'Major retrofit'!$AU$6,IF(F66="Scenario2PBT15",'Major retrofit'!$AV$6,IF(F66="Scenario3PBT15",'Major retrofit'!$AW$6,"")))</f>
        <v/>
      </c>
      <c r="H66" s="117">
        <f t="shared" si="13"/>
        <v>0</v>
      </c>
      <c r="I66" s="178" t="str">
        <f>IF(F66="Scenario1PBT1",'Major retrofit'!$E$16,IF(F66="Scenario2PBT1",'Major retrofit'!$F$16,IF(F66="Scenario3PBT1",'Major retrofit'!$G$16,"")))&amp;IF(F66="Scenario1PBT2",'Major retrofit'!$H$16,IF(F66="Scenario2PBT2",'Major retrofit'!$I$16,IF(F66="Scenario3PBT2",'Major retrofit'!$J$16,"")))&amp;IF(F66="Scenario1PBT3",'Major retrofit'!$K$16,IF(F66="Scenario2PBT3",'Major retrofit'!$L$16,IF(F66="Scenario3PBT3",'Major retrofit'!$M$16,"")))&amp;IF(F66="Scenario1PBT4",'Major retrofit'!$N$16,IF(F66="Scenario2PBT4",'Major retrofit'!$O$16,IF(F66="Scenario3PBT4",'Major retrofit'!$P$16,"")))&amp;IF(F66="Scenario1PBT5",'Major retrofit'!$Q$16,IF(F66="Scenario2PBT5",'Major retrofit'!$R$16,IF(F66="Scenario3PBT5",'Major retrofit'!$S$16,"")))&amp;IF(F66="Scenario1PBT6",'Major retrofit'!$T$16,IF(F66="Scenario2PBT6",'Major retrofit'!$U$16,IF(F66="Scenario3PBT6",'Major retrofit'!$V$16,"")))&amp;IF(F66="Scenario1PBT7",'Major retrofit'!$W$16,IF(F66="Scenario2PBT7",'Major retrofit'!$X$16,IF(F66="Scenario3PBT7",'Major retrofit'!$Y$16,"")))&amp;IF(F66="Scenario1PBT8",'Major retrofit'!$Z$16,IF(F66="Scenario2PBT8",'Major retrofit'!$AA$16,IF(F66="Scenario3PBT8",'Major retrofit'!$AB$16,"")))&amp;IF(F66="Scenario1PBT9",'Major retrofit'!$AC$16,IF(F66="Scenario2PBT9",'Major retrofit'!$AD$16,IF(F66="Scenario3PBT9",'Major retrofit'!$AE$16,"")))&amp;IF(F66="Scenario1PBT10",'Major retrofit'!$AF$16,IF(F66="Scenario2PBT10",'Major retrofit'!$AG$16,IF(F66="Scenario3PBT10",'Major retrofit'!$AH$16,"")))&amp;IF(F66="Scenario1PBT11",'Major retrofit'!$AI$16,IF(F66="Scenario2PBT11",'Major retrofit'!$AJ$16,IF(F66="Scenario3PBT11",'Major retrofit'!$AK$16,"")))&amp;IF(F66="Scenario1PBT12",'Major retrofit'!$AL$16,IF(F66="Scenario2PBT12",'Major retrofit'!$AM$16,IF(F66="Scenario3PBT12",'Major retrofit'!$AN$16,"")))&amp;IF(F66="Scenario1PBT13",'Major retrofit'!$AO$16,IF(F66="Scenario2PBT13",'Major retrofit'!$AP$16,IF(F66="Scenario3PBT13",'Major retrofit'!$AQ$16,"")))&amp;IF(F66="Scenario1PBT14",'Major retrofit'!$AR$16,IF(F66="Scenario2PBT14",'Major retrofit'!$AS$16,IF(F66="Scenario3PBT14",'Major retrofit'!$AT$16,"")))&amp;IF(F66="Scenario1PBT15",'Major retrofit'!$AU$16,IF(F66="Scenario2PBT15",'Major retrofit'!$AV$16,IF(F66="Scenario3PBT15",'Major retrofit'!$AW$16,"")))</f>
        <v/>
      </c>
      <c r="J66" s="117">
        <f t="shared" si="14"/>
        <v>0</v>
      </c>
      <c r="K66" s="117" t="str">
        <f>IF(F66="Scenario1PBT1",'Major retrofit'!$E$18,IF(F66="Scenario2PBT1",'Major retrofit'!$F$18,IF(F66="Scenario3PBT1",'Major retrofit'!$G$18,"")))&amp;IF(F66="Scenario1PBT2",'Major retrofit'!$H$18,IF(F66="Scenario2PBT2",'Major retrofit'!$I$18,IF(F66="Scenario3PBT2",'Major retrofit'!$J$18,"")))&amp;IF(F66="Scenario1PBT3",'Major retrofit'!$K$18,IF(F66="Scenario2PBT3",'Major retrofit'!$L$18,IF(F66="Scenario3PBT3",'Major retrofit'!$M$18,"")))&amp;IF(F66="Scenario1PBT4",'Major retrofit'!$N$18,IF(F66="Scenario2PBT4",'Major retrofit'!$O$18,IF(F66="Scenario3PBT4",'Major retrofit'!$P$18,"")))&amp;IF(F66="Scenario1PBT5",'Major retrofit'!$Q$18,IF(F66="Scenario2PBT5",'Major retrofit'!$R$18,IF(F66="Scenario3PBT5",'Major retrofit'!$S$18,"")))&amp;IF(F66="Scenario1PBT6",'Major retrofit'!$T$18,IF(F66="Scenario2PBT6",'Major retrofit'!$U$18,IF(F66="Scenario3PBT6",'Major retrofit'!$V$18,"")))&amp;IF(F66="Scenario1PBT7",'Major retrofit'!$W$18,IF(F66="Scenario2PBT7",'Major retrofit'!$X$18,IF(F66="Scenario3PBT7",'Major retrofit'!$Y$18,"")))&amp;IF(F66="Scenario1PBT8",'Major retrofit'!$Z$18,IF(F66="Scenario2PBT8",'Major retrofit'!$AA$18,IF(F66="Scenario3PBT8",'Major retrofit'!$AB$18,"")))&amp;IF(F66="Scenario1PBT9",'Major retrofit'!$AC$18,IF(F66="Scenario2PBT9",'Major retrofit'!$AD$18,IF(F66="Scenario3PBT9",'Major retrofit'!$AE$18,"")))&amp;IF(F66="Scenario1PBT10",'Major retrofit'!$AF$18,IF(F66="Scenario2PBT10",'Major retrofit'!$AG$18,IF(F66="Scenario3PBT10",'Major retrofit'!$AH$18,"")))&amp;IF(F66="Scenario1PBT11",'Major retrofit'!$AI$18,IF(F66="Scenario2PBT11",'Major retrofit'!$AJ$18,IF(F66="Scenario3PBT11",'Major retrofit'!$AK$18,"")))&amp;IF(F66="Scenario1PBT12",'Major retrofit'!$AL$18,IF(F66="Scenario2PBT12",'Major retrofit'!$AM$18,IF(F66="Scenario3PBT12",'Major retrofit'!$AN$18,"")))&amp;IF(F66="Scenario1PBT13",'Major retrofit'!$AO$18,IF(F66="Scenario2PBT13",'Major retrofit'!$AP$18,IF(F66="Scenario3PBT13",'Major retrofit'!$AQ$18,"")))&amp;IF(F66="Scenario1PBT14",'Major retrofit'!$AR$18,IF(F66="Scenario2PBT14",'Major retrofit'!$AS$18,IF(F66="Scenario3PBT14",'Major retrofit'!$AT$18,"")))&amp;IF(F66="Scenario1PBT15",'Major retrofit'!$AU$18,IF(F66="Scenario2PBT15",'Major retrofit'!$AV$18,IF(F66="Scenario3PBT15",'Major retrofit'!$AW$18,"")))</f>
        <v/>
      </c>
      <c r="L66" s="117">
        <f t="shared" si="15"/>
        <v>0</v>
      </c>
      <c r="M66" s="117" t="str">
        <f>IF(F66="Scenario1PBT1",'Major retrofit'!$E$20,IF(F66="Scenario2PBT1",'Major retrofit'!$F$20,IF(F66="Scenario3PBT1",'Major retrofit'!$G$20,"")))&amp;IF(F66="Scenario1PBT2",'Major retrofit'!$H$20,IF(F66="Scenario2PBT2",'Major retrofit'!$I$20,IF(F66="Scenario3PBT2",'Major retrofit'!$J$20,"")))&amp;IF(F66="Scenario1PBT3",'Major retrofit'!$K$20,IF(F66="Scenario2PBT3",'Major retrofit'!$L$20,IF(F66="Scenario3PBT3",'Major retrofit'!$M$20,"")))&amp;IF(F66="Scenario1PBT4",'Major retrofit'!$N$20,IF(F66="Scenario2PBT4",'Major retrofit'!$O$20,IF(F66="Scenario3PBT4",'Major retrofit'!$P$20,"")))&amp;IF(F66="Scenario1PBT5",'Major retrofit'!$Q$20,IF(F66="Scenario2PBT5",'Major retrofit'!$R$20,IF(F66="Scenario3PBT5",'Major retrofit'!$S$20,"")))&amp;IF(F66="Scenario1PBT6",'Major retrofit'!$T$20,IF(F66="Scenario2PBT6",'Major retrofit'!$U$20,IF(F66="Scenario3PBT6",'Major retrofit'!$V$20,"")))&amp;IF(F66="Scenario1PBT7",'Major retrofit'!$W$20,IF(F66="Scenario2PBT7",'Major retrofit'!$X$20,IF(F66="Scenario3PBT7",'Major retrofit'!$Y$20,"")))&amp;IF(F66="Scenario1PBT8",'Major retrofit'!$Z$20,IF(F66="Scenario2PBT8",'Major retrofit'!$AA$20,IF(F66="Scenario3PBT8",'Major retrofit'!$AB$20,"")))&amp;IF(F66="Scenario1PBT9",'Major retrofit'!$AC$20,IF(F66="Scenario2PBT9",'Major retrofit'!$AD$20,IF(F66="Scenario3PBT9",'Major retrofit'!$AE$20,"")))&amp;IF(F66="Scenario1PBT10",'Major retrofit'!$AF$20,IF(F66="Scenario2PBT10",'Major retrofit'!$AG$20,IF(F66="Scenario3PBT10",'Major retrofit'!$AH$20,"")))&amp;IF(F66="Scenario1PBT11",'Major retrofit'!$AI$20,IF(F66="Scenario2PBT11",'Major retrofit'!$AJ$20,IF(F66="Scenario3PBT11",'Major retrofit'!$AK$20,"")))&amp;IF(F66="Scenario1PBT12",'Major retrofit'!$AL$20,IF(F66="Scenario2PBT12",'Major retrofit'!$AM$20,IF(F66="Scenario3PBT12",'Major retrofit'!$AN$20,"")))&amp;IF(F66="Scenario1PBT13",'Major retrofit'!$AO$20,IF(F66="Scenario2PBT13",'Major retrofit'!$AP$20,IF(F66="Scenario3PBT13",'Major retrofit'!$AQ$20,"")))&amp;IF(F66="Scenario1PBT14",'Major retrofit'!$AR$20,IF(F66="Scenario2PBT14",'Major retrofit'!$AS$20,IF(F66="Scenario3PBT14",'Major retrofit'!$AT$20,"")))&amp;IF(F66="Scenario1PBT15",'Major retrofit'!$AU$20,IF(F66="Scenario2PBT15",'Major retrofit'!$AV$20,IF(F66="Scenario3PBT15",'Major retrofit'!$AW$20,"")))</f>
        <v/>
      </c>
      <c r="N66" s="118">
        <f t="shared" si="16"/>
        <v>0</v>
      </c>
      <c r="O66" s="206" t="str">
        <f>IF(F66="Scenario1PBT1",'Major retrofit'!$E$23,IF(F66="Scenario2PBT1",'Major retrofit'!$F$23,IF(F66="Scenario3PBT1",'Major retrofit'!$G$23,"")))&amp;IF(F66="Scenario1PBT2",'Major retrofit'!$H$23,IF(F66="Scenario2PBT2",'Major retrofit'!$I$23,IF(F66="Scenario3PBT2",'Major retrofit'!$J$23,"")))&amp;IF(F66="Scenario1PBT3",'Major retrofit'!$K$23,IF(F66="Scenario2PBT3",'Major retrofit'!$L$23,IF(F66="Scenario3PBT3",'Major retrofit'!$M$23,"")))&amp;IF(F66="Scenario1PBT4",'Major retrofit'!$N$23,IF(F66="Scenario2PBT4",'Major retrofit'!$O$23,IF(F66="Scenario3PBT4",'Major retrofit'!$P$23,"")))&amp;IF(F66="Scenario1PBT5",'Major retrofit'!$Q$23,IF(F66="Scenario2PBT5",'Major retrofit'!$R$23,IF(F66="Scenario3PBT5",'Major retrofit'!$S$23,"")))&amp;IF(F66="Scenario1PBT6",'Major retrofit'!$T$23,IF(F66="Scenario2PBT6",'Major retrofit'!$U$23,IF(F66="Scenario3PBT6",'Major retrofit'!$V$23,"")))&amp;IF(F66="Scenario1PBT7",'Major retrofit'!$W$23,IF(F66="Scenario2PBT7",'Major retrofit'!$X$23,IF(F66="Scenario3PBT7",'Major retrofit'!$Y$23,"")))&amp;IF(F66="Scenario1PBT8",'Major retrofit'!$Z$23,IF(F66="Scenario2PBT8",'Major retrofit'!$AA$23,IF(F66="Scenario3PBT8",'Major retrofit'!$AB$23,"")))&amp;IF(F66="Scenario1PBT9",'Major retrofit'!$AC$23,IF(F66="Scenario2PBT9",'Major retrofit'!$AD$23,IF(F66="Scenario3PBT9",'Major retrofit'!$AE$23,"")))&amp;IF(F66="Scenario1PBT10",'Major retrofit'!$AF$23,IF(F66="Scenario2PBT10",'Major retrofit'!$AG$23,IF(F66="Scenario3PBT10",'Major retrofit'!$AH$23,"")))&amp;IF(F66="Scenario1PBT11",'Major retrofit'!$AI$23,IF(F66="Scenario2PBT11",'Major retrofit'!$AJ$23,IF(F66="Scenario3PBT11",'Major retrofit'!$AK$23,"")))&amp;IF(F66="Scenario1PBT12",'Major retrofit'!$AL$23,IF(F66="Scenario2PBT12",'Major retrofit'!$AM$23,IF(F66="Scenario3PBT12",'Major retrofit'!$AN$23,"")))&amp;IF(F66="Scenario1PBT13",'Major retrofit'!$AO$23,IF(F66="Scenario2PBT13",'Major retrofit'!$AP$23,IF(F66="Scenario3PBT13",'Major retrofit'!$AQ$23,"")))&amp;IF(F66="Scenario1PBT14",'Major retrofit'!$AR$23,IF(F66="Scenario2PBT14",'Major retrofit'!$AS$23,IF(F66="Scenario3PBT14",'Major retrofit'!$AT$23,"")))&amp;IF(F66="Scenario1PBT15",'Major retrofit'!$AU$23,IF(F66="Scenario2PBT15",'Major retrofit'!$AV$23,IF(F66="Scenario3PBT15",'Major retrofit'!$AW$23,"")))</f>
        <v/>
      </c>
      <c r="P66" s="117">
        <f t="shared" si="17"/>
        <v>0</v>
      </c>
      <c r="Q66" s="117" t="str">
        <f>IF(F66="Scenario1PBT1",'Major retrofit'!$E$25,IF(F66="Scenario2PBT1",'Major retrofit'!$F$25,IF(F66="Scenario3PBT1",'Major retrofit'!$G$25,"")))&amp;IF(F66="Scenario1PBT2",'Major retrofit'!$H$25,IF(F66="Scenario2PBT2",'Major retrofit'!$I$25,IF(F66="Scenario3PBT2",'Major retrofit'!$J$25,"")))&amp;IF(F66="Scenario1PBT3",'Major retrofit'!$K$25,IF(F66="Scenario2PBT3",'Major retrofit'!$L$25,IF(F66="Scenario3PBT3",'Major retrofit'!$M$25,"")))&amp;IF(F66="Scenario1PBT4",'Major retrofit'!$N$25,IF(F66="Scenario2PBT4",'Major retrofit'!$O$25,IF(F66="Scenario3PBT4",'Major retrofit'!$P$25,"")))&amp;IF(F66="Scenario1PBT5",'Major retrofit'!$Q$25,IF(F66="Scenario2PBT5",'Major retrofit'!$R$25,IF(F66="Scenario3PBT5",'Major retrofit'!$S$25,"")))&amp;IF(F66="Scenario1PBT6",'Major retrofit'!$T$25,IF(F66="Scenario2PBT6",'Major retrofit'!$U$25,IF(F66="Scenario3PBT6",'Major retrofit'!$V$25,"")))&amp;IF(F66="Scenario1PBT7",'Major retrofit'!$W$25,IF(F66="Scenario2PBT7",'Major retrofit'!$X$25,IF(F66="Scenario3PBT7",'Major retrofit'!$Y$25,"")))&amp;IF(F66="Scenario1PBT8",'Major retrofit'!$Z$25,IF(F66="Scenario2PBT8",'Major retrofit'!$AA$25,IF(F66="Scenario3PBT8",'Major retrofit'!$AB$25,"")))&amp;IF(F66="Scenario1PBT9",'Major retrofit'!$AC$25,IF(F66="Scenario2PBT9",'Major retrofit'!$AD$25,IF(F66="Scenario3PBT9",'Major retrofit'!$AE$25,"")))&amp;IF(F66="Scenario1PBT10",'Major retrofit'!$AF$25,IF(F66="Scenario2PBT10",'Major retrofit'!$AG$25,IF(F66="Scenario3PBT10",'Major retrofit'!$AH$25,"")))&amp;IF(F66="Scenario1PBT11",'Major retrofit'!$AI$25,IF(F66="Scenario2PBT11",'Major retrofit'!$AJ$25,IF(F66="Scenario3PBT11",'Major retrofit'!$AK$25,"")))&amp;IF(F66="Scenario1PBT12",'Major retrofit'!$AL$25,IF(F66="Scenario2PBT12",'Major retrofit'!$AM$25,IF(F66="Scenario3PBT12",'Major retrofit'!$AN$25,"")))&amp;IF(F66="Scenario1PBT13",'Major retrofit'!$AO$25,IF(F66="Scenario2PBT13",'Major retrofit'!$AP$25,IF(F66="Scenario3PBT13",'Major retrofit'!$AQ$25,"")))&amp;IF(F66="Scenario1PBT14",'Major retrofit'!$AR$25,IF(F66="Scenario2PBT14",'Major retrofit'!$AS$25,IF(F66="Scenario3PBT14",'Major retrofit'!$AT$25,"")))&amp;IF(F66="Scenario1PBT15",'Major retrofit'!$AU$25,IF(F66="Scenario2PBT15",'Major retrofit'!$AV$25,IF(F66="Scenario3PBT15",'Major retrofit'!$AW$25,"")))</f>
        <v/>
      </c>
      <c r="R66" s="117">
        <f t="shared" si="18"/>
        <v>0</v>
      </c>
      <c r="S66" s="117" t="str">
        <f>IF(F66="Scenario1PBT1",'Major retrofit'!$E$27,IF(F66="Scenario2PBT1",'Major retrofit'!$F$27,IF(F66="Scenario3PBT1",'Major retrofit'!$G$27,"")))&amp;IF(F66="Scenario1PBT2",'Major retrofit'!$H$27,IF(F66="Scenario2PBT2",'Major retrofit'!$I$27,IF(F66="Scenario3PBT2",'Major retrofit'!$J$27,"")))&amp;IF(F66="Scenario1PBT3",'Major retrofit'!$K$27,IF(F66="Scenario2PBT3",'Major retrofit'!$L$27,IF(F66="Scenario3PBT3",'Major retrofit'!$M$27,"")))&amp;IF(F66="Scenario1PBT4",'Major retrofit'!$N$27,IF(F66="Scenario2PBT4",'Major retrofit'!$O$27,IF(F66="Scenario3PBT4",'Major retrofit'!$P$27,"")))&amp;IF(F66="Scenario1PBT5",'Major retrofit'!$Q$27,IF(F66="Scenario2PBT5",'Major retrofit'!$R$27,IF(F66="Scenario3PBT5",'Major retrofit'!$S$27,"")))&amp;IF(F66="Scenario1PBT6",'Major retrofit'!$T$27,IF(F66="Scenario2PBT6",'Major retrofit'!$U$27,IF(F66="Scenario3PBT6",'Major retrofit'!$V$27,"")))&amp;IF(F66="Scenario1PBT7",'Major retrofit'!$W$27,IF(F66="Scenario2PBT7",'Major retrofit'!$X$27,IF(F66="Scenario3PBT7",'Major retrofit'!$Y$27,"")))&amp;IF(F66="Scenario1PBT8",'Major retrofit'!$Z$27,IF(F66="Scenario2PBT8",'Major retrofit'!$AA$27,IF(F66="Scenario3PBT8",'Major retrofit'!$AB$27,"")))&amp;IF(F66="Scenario1PBT9",'Major retrofit'!$AC$27,IF(F66="Scenario2PBT9",'Major retrofit'!$AD$27,IF(F66="Scenario3PBT9",'Major retrofit'!$AE$27,"")))&amp;IF(F66="Scenario1PBT10",'Major retrofit'!$AF$27,IF(F66="Scenario2PBT10",'Major retrofit'!$AG$27,IF(F66="Scenario3PBT10",'Major retrofit'!$AH$27,"")))&amp;IF(F66="Scenario1PBT11",'Major retrofit'!$AI$27,IF(F66="Scenario2PBT11",'Major retrofit'!$AJ$27,IF(F66="Scenario3PBT11",'Major retrofit'!$AK$27,"")))&amp;IF(F66="Scenario1PBT12",'Major retrofit'!$AL$27,IF(F66="Scenario2PBT12",'Major retrofit'!$AM$27,IF(F66="Scenario3PBT12",'Major retrofit'!$AN$27,"")))&amp;IF(F66="Scenario1PBT13",'Major retrofit'!$AO$27,IF(F66="Scenario2PBT13",'Major retrofit'!$AP$27,IF(F66="Scenario3PBT13",'Major retrofit'!$AQ$27,"")))&amp;IF(F66="Scenario1PBT14",'Major retrofit'!$AR$27,IF(F66="Scenario2PBT14",'Major retrofit'!$AS$27,IF(F66="Scenario3PBT14",'Major retrofit'!$AT$27,"")))&amp;IF(F66="Scenario1PBT15",'Major retrofit'!$AU$27,IF(F66="Scenario2PBT15",'Major retrofit'!$AV$27,IF(F66="Scenario3PBT15",'Major retrofit'!$AW$27,"")))</f>
        <v/>
      </c>
      <c r="T66" s="207">
        <f t="shared" si="19"/>
        <v>0</v>
      </c>
      <c r="U66" s="206" t="str">
        <f>IF(F66="Scenario1PBT1",'Major retrofit'!$E$38,IF(F66="Scenario2PBT1",'Major retrofit'!$F$38,IF(F66="Scenario3PBT1",'Major retrofit'!$G$38,"")))&amp;IF(F66="Scenario1PBT2",'Major retrofit'!$H$38,IF(F66="Scenario2PBT2",'Major retrofit'!$I$38,IF(F66="Scenario3PBT2",'Major retrofit'!$J$38,"")))&amp;IF(F66="Scenario1PBT3",'Major retrofit'!$K$38,IF(F66="Scenario2PBT3",'Major retrofit'!$L$38,IF(F66="Scenario3PBT3",'Major retrofit'!$M$38,"")))&amp;IF(F66="Scenario1PBT4",'Major retrofit'!$N$38,IF(F66="Scenario2PBT4",'Major retrofit'!$O$38,IF(F66="Scenario3PBT4",'Major retrofit'!$P$38,"")))&amp;IF(F66="Scenario1PBT5",'Major retrofit'!$Q$38,IF(F66="Scenario2PBT5",'Major retrofit'!$R$38,IF(F66="Scenario3PBT5",'Major retrofit'!$S$38,"")))&amp;IF(F66="Scenario1PBT6",'Major retrofit'!$T$38,IF(F66="Scenario2PBT6",'Major retrofit'!$U$38,IF(F66="Scenario3PBT6",'Major retrofit'!$V$38,"")))&amp;IF(F66="Scenario1PBT7",'Major retrofit'!$W$38,IF(F66="Scenario2PBT7",'Major retrofit'!$X$38,IF(F66="Scenario3PBT7",'Major retrofit'!$Y$38,"")))&amp;IF(F66="Scenario1PBT8",'Major retrofit'!$Z$38,IF(F66="Scenario2PBT8",'Major retrofit'!$AA$38,IF(F66="Scenario3PBT8",'Major retrofit'!$AB$38,"")))&amp;IF(F66="Scenario1PBT9",'Major retrofit'!$AC$38,IF(F66="Scenario2PBT9",'Major retrofit'!$AD$38,IF(F66="Scenario3PBT9",'Major retrofit'!$AE$38,"")))&amp;IF(F66="Scenario1PBT10",'Major retrofit'!$AF$38,IF(F66="Scenario2PBT10",'Major retrofit'!$AG$38,IF(F66="Scenario3PBT10",'Major retrofit'!$AH$38,"")))&amp;IF(F66="Scenario1PBT11",'Major retrofit'!$AI$38,IF(F66="Scenario2PBT11",'Major retrofit'!$AJ$38,IF(F66="Scenario3PBT11",'Major retrofit'!$AK$38,"")))&amp;IF(F66="Scenario1PBT12",'Major retrofit'!$AL$38,IF(F66="Scenario2PBT12",'Major retrofit'!$AM$38,IF(F66="Scenario3PBT12",'Major retrofit'!$AN$38,"")))&amp;IF(F66="Scenario1PBT13",'Major retrofit'!$AO$38,IF(F66="Scenario2PBT13",'Major retrofit'!$AP$38,IF(F66="Scenario3PBT13",'Major retrofit'!$AQ$38,"")))&amp;IF(F66="Scenario1PBT14",'Major retrofit'!$AR$38,IF(F66="Scenario2PBT14",'Major retrofit'!$AS$38,IF(F66="Scenario3PBT14",'Major retrofit'!$AT$38,"")))&amp;IF(F66="Scenario1PBT15",'Major retrofit'!$AU$38,IF(F66="Scenario2PBT15",'Major retrofit'!$AV$38,IF(F66="Scenario3PBT15",'Major retrofit'!$AW$38,"")))</f>
        <v/>
      </c>
      <c r="V66" s="117">
        <f t="shared" si="20"/>
        <v>0</v>
      </c>
      <c r="W66" s="117" t="str">
        <f>IF(F66="Scenario1PBT1",'Major retrofit'!$E$40,IF(F66="Scenario2PBT1",'Major retrofit'!$F$40,IF(F66="Scenario3PBT1",'Major retrofit'!$G$40,"")))&amp;IF(F66="Scenario1PBT2",'Major retrofit'!$H$40,IF(F66="Scenario2PBT2",'Major retrofit'!$I$40,IF(F66="Scenario3PBT2",'Major retrofit'!$J$40,"")))&amp;IF(F66="Scenario1PBT3",'Major retrofit'!$K$40,IF(F66="Scenario2PBT3",'Major retrofit'!$L$40,IF(F66="Scenario3PBT3",'Major retrofit'!$M$40,"")))&amp;IF(F66="Scenario1PBT4",'Major retrofit'!$N$40,IF(F66="Scenario2PBT4",'Major retrofit'!$O$40,IF(F66="Scenario3PBT4",'Major retrofit'!$P$40,"")))&amp;IF(F66="Scenario1PBT5",'Major retrofit'!$Q$40,IF(F66="Scenario2PBT5",'Major retrofit'!$R$40,IF(F66="Scenario3PBT5",'Major retrofit'!$S$40,"")))&amp;IF(F66="Scenario1PBT6",'Major retrofit'!$T$40,IF(F66="Scenario2PBT6",'Major retrofit'!$U$40,IF(F66="Scenario3PBT6",'Major retrofit'!$V$40,"")))&amp;IF(F66="Scenario1PBT7",'Major retrofit'!$W$40,IF(F66="Scenario2PBT7",'Major retrofit'!$X$40,IF(F66="Scenario3PBT7",'Major retrofit'!$Y$40,"")))&amp;IF(F66="Scenario1PBT8",'Major retrofit'!$Z$40,IF(F66="Scenario2PBT8",'Major retrofit'!$AA$40,IF(F66="Scenario3PBT8",'Major retrofit'!$AB$40,"")))&amp;IF(F66="Scenario1PBT9",'Major retrofit'!$AC$40,IF(F66="Scenario2PBT9",'Major retrofit'!$AD$40,IF(F66="Scenario3PBT9",'Major retrofit'!$AE$40,"")))&amp;IF(F66="Scenario1PBT10",'Major retrofit'!$AF$40,IF(F66="Scenario2PBT10",'Major retrofit'!$AG$40,IF(F66="Scenario3PBT10",'Major retrofit'!$AH$40,"")))&amp;IF(F66="Scenario1PBT11",'Major retrofit'!$AI$40,IF(F66="Scenario2PBT11",'Major retrofit'!$AJ$40,IF(F66="Scenario3PBT11",'Major retrofit'!$AK$40,"")))&amp;IF(F66="Scenario1PBT12",'Major retrofit'!$AL$40,IF(F66="Scenario2PBT12",'Major retrofit'!$AM$40,IF(F66="Scenario3PBT12",'Major retrofit'!$AN$40,"")))&amp;IF(F66="Scenario1PBT13",'Major retrofit'!$AO$40,IF(F66="Scenario2PBT13",'Major retrofit'!$AP$40,IF(F66="Scenario3PBT13",'Major retrofit'!$AQ$40,"")))&amp;IF(F66="Scenario1PBT14",'Major retrofit'!$AR$40,IF(F66="Scenario2PBT14",'Major retrofit'!$AS$40,IF(F66="Scenario3PBT14",'Major retrofit'!$AT$40,"")))&amp;IF(F66="Scenario1PBT15",'Major retrofit'!$AU$40,IF(F66="Scenario2PBT15",'Major retrofit'!$AV$40,IF(F66="Scenario3PBT15",'Major retrofit'!$AW$40,"")))</f>
        <v/>
      </c>
      <c r="X66" s="117">
        <f t="shared" si="21"/>
        <v>0</v>
      </c>
      <c r="Y66" s="117" t="str">
        <f>IF(F66="Scenario1PBT1",'Major retrofit'!$E$42,IF(F66="Scenario2PBT1",'Major retrofit'!$F$42,IF(F66="Scenario3PBT1",'Major retrofit'!$G$42,"")))&amp;IF(F66="Scenario1PBT2",'Major retrofit'!$H$42,IF(F66="Scenario2PBT2",'Major retrofit'!$I$42,IF(F66="Scenario3PBT2",'Major retrofit'!$J$42,"")))&amp;IF(F66="Scenario1PBT3",'Major retrofit'!$K$42,IF(F66="Scenario2PBT3",'Major retrofit'!$L$42,IF(F66="Scenario3PBT3",'Major retrofit'!$M$42,"")))&amp;IF(F66="Scenario1PBT4",'Major retrofit'!$N$42,IF(F66="Scenario2PBT4",'Major retrofit'!$O$42,IF(F66="Scenario3PBT4",'Major retrofit'!$P$42,"")))&amp;IF(F66="Scenario1PBT5",'Major retrofit'!$Q$42,IF(F66="Scenario2PBT5",'Major retrofit'!$R$42,IF(F66="Scenario3PBT5",'Major retrofit'!$S$42,"")))&amp;IF(F66="Scenario1PBT6",'Major retrofit'!$T$42,IF(F66="Scenario2PBT6",'Major retrofit'!$U$42,IF(F66="Scenario3PBT6",'Major retrofit'!$V$42,"")))&amp;IF(F66="Scenario1PBT7",'Major retrofit'!$W$42,IF(F66="Scenario2PBT7",'Major retrofit'!$X$42,IF(F66="Scenario3PBT7",'Major retrofit'!$Y$42,"")))&amp;IF(F66="Scenario1PBT8",'Major retrofit'!$Z$42,IF(F66="Scenario2PBT8",'Major retrofit'!$AA$42,IF(F66="Scenario3PBT8",'Major retrofit'!$AB$42,"")))&amp;IF(F66="Scenario1PBT9",'Major retrofit'!$AC$42,IF(F66="Scenario2PBT9",'Major retrofit'!$AD$42,IF(F66="Scenario3PBT9",'Major retrofit'!$AE$42,"")))&amp;IF(F66="Scenario1PBT10",'Major retrofit'!$AF$42,IF(F66="Scenario2PBT10",'Major retrofit'!$AG$42,IF(F66="Scenario3PBT10",'Major retrofit'!$AH$42,"")))&amp;IF(F66="Scenario1PBT11",'Major retrofit'!$AI$42,IF(F66="Scenario2PBT11",'Major retrofit'!$AJ$42,IF(F66="Scenario3PBT11",'Major retrofit'!$AK$42,"")))&amp;IF(F66="Scenario1PBT12",'Major retrofit'!$AL$42,IF(F66="Scenario2PBT12",'Major retrofit'!$AM$42,IF(F66="Scenario3PBT12",'Major retrofit'!$AN$42,"")))&amp;IF(F66="Scenario1PBT13",'Major retrofit'!$AO$42,IF(F66="Scenario2PBT13",'Major retrofit'!$AP$42,IF(F66="Scenario3PBT13",'Major retrofit'!$AQ$42,"")))&amp;IF(F66="Scenario1PBT14",'Major retrofit'!$AR$42,IF(F66="Scenario2PBT14",'Major retrofit'!$AS$42,IF(F66="Scenario3PBT14",'Major retrofit'!$AT$42,"")))&amp;IF(F66="Scenario1PBT15",'Major retrofit'!$AU$42,IF(F66="Scenario2PBT15",'Major retrofit'!$AV$42,IF(F66="Scenario3PBT15",'Major retrofit'!$AW$42,"")))</f>
        <v/>
      </c>
      <c r="Z66" s="117">
        <f t="shared" si="22"/>
        <v>0</v>
      </c>
      <c r="AA66" s="178" t="str">
        <f>IF(F66="Scenario1PBT1",'Major retrofit'!$E$101,IF(F66="Scenario2PBT1",'Major retrofit'!$F$101,IF(F66="Scenario3PBT1",'Major retrofit'!$G$101,"")))&amp;IF(F66="Scenario1PBT2",'Major retrofit'!$H$101,IF(F66="Scenario2PBT2",'Major retrofit'!$I$101,IF(F66="Scenario3PBT2",'Major retrofit'!$J$101,"")))&amp;IF(F66="Scenario1PBT3",'Major retrofit'!$K$101,IF(F66="Scenario2PBT3",'Major retrofit'!$L$101,IF(F66="Scenario3PBT3",'Major retrofit'!$M$101,"")))&amp;IF(F66="Scenario1PBT4",'Major retrofit'!$N$101,IF(F66="Scenario2PBT4",'Major retrofit'!$O$101,IF(F66="Scenario3PBT4",'Major retrofit'!$P$101,"")))&amp;IF(F66="Scenario1PBT5",'Major retrofit'!$Q$101,IF(F66="Scenario2PBT5",'Major retrofit'!$R$101,IF(F66="Scenario3PBT5",'Major retrofit'!$S$101,"")))&amp;IF(F66="Scenario1PBT6",'Major retrofit'!$T$101,IF(F66="Scenario2PBT6",'Major retrofit'!$U$101,IF(F66="Scenario3PBT6",'Major retrofit'!$V$101,"")))&amp;IF(F66="Scenario1PBT7",'Major retrofit'!$W$101,IF(F66="Scenario2PBT7",'Major retrofit'!$X$101,IF(F66="Scenario3PBT7",'Major retrofit'!$Y$101,"")))&amp;IF(F66="Scenario1PBT8",'Major retrofit'!$Z$101,IF(F66="Scenario2PBT8",'Major retrofit'!$AA$101,IF(F66="Scenario3PBT8",'Major retrofit'!$AB$101,"")))&amp;IF(F66="Scenario1PBT9",'Major retrofit'!$AC$101,IF(F66="Scenario2PBT9",'Major retrofit'!$AD$101,IF(F66="Scenario3PBT9",'Major retrofit'!$AE$101,"")))&amp;IF(F66="Scenario1PBT10",'Major retrofit'!$AF$101,IF(F66="Scenario2PBT10",'Major retrofit'!$AG$101,IF(F66="Scenario3PBT10",'Major retrofit'!$AH$101,"")))&amp;IF(F66="Scenario1PBT11",'Major retrofit'!$AI$101,IF(F66="Scenario2PBT11",'Major retrofit'!$AJ$101,IF(F66="Scenario3PBT11",'Major retrofit'!$AK$101,"")))&amp;IF(F66="Scenario1PBT12",'Major retrofit'!$AL$101,IF(F66="Scenario2PBT12",'Major retrofit'!$AM$101,IF(F66="Scenario3PBT12",'Major retrofit'!$AN$101,"")))&amp;IF(F66="Scenario1PBT13",'Major retrofit'!$AO$101,IF(F66="Scenario2PBT13",'Major retrofit'!$AP$101,IF(F66="Scenario3PBT13",'Major retrofit'!$AQ$101,"")))&amp;IF(F66="Scenario1PBT14",'Major retrofit'!$AR$101,IF(F66="Scenario2PBT14",'Major retrofit'!$AS$101,IF(F66="Scenario3PBT14",'Major retrofit'!$AT$101,"")))&amp;IF(F66="Scenario1PBT15",'Major retrofit'!$AU$101,IF(F66="Scenario2PBT15",'Major retrofit'!$AV$101,IF(F66="Scenario3PBT15",'Major retrofit'!$AW$101,"")))</f>
        <v/>
      </c>
      <c r="AB66" s="179">
        <f t="shared" si="23"/>
        <v>0</v>
      </c>
      <c r="AC66" s="363" t="str">
        <f t="shared" si="24"/>
        <v/>
      </c>
      <c r="AD66" s="353">
        <f>IF(AC66="",IFERROR('Projection_Base-case'!G67-G66,0),0)</f>
        <v>0</v>
      </c>
      <c r="AE66" s="350">
        <f t="shared" si="25"/>
        <v>0</v>
      </c>
      <c r="AF66" s="361">
        <f>IFERROR(100*AD66/'Projection_Base-case'!G67,0)</f>
        <v>0</v>
      </c>
      <c r="AG66" s="352">
        <f>IF(AC66="",IFERROR('Projection_Base-case'!I67-I66,0),0)</f>
        <v>0</v>
      </c>
      <c r="AH66" s="353">
        <f t="shared" si="26"/>
        <v>0</v>
      </c>
      <c r="AI66" s="361">
        <f>IFERROR(100*AG66/'Projection_Base-case'!I67,0)</f>
        <v>0</v>
      </c>
      <c r="AJ66" s="352">
        <f>IF(AC66="",IFERROR('Projection_Base-case'!K67-K66,0),0)</f>
        <v>0</v>
      </c>
      <c r="AK66" s="353">
        <f t="shared" si="27"/>
        <v>0</v>
      </c>
      <c r="AL66" s="361">
        <f>IFERROR(100*AJ66/'Projection_Base-case'!K67,0)</f>
        <v>0</v>
      </c>
      <c r="AM66" s="352">
        <f>-IF(AC66="",IFERROR('Projection_Base-case'!M67-M66,0),0)</f>
        <v>0</v>
      </c>
      <c r="AN66" s="353">
        <f t="shared" si="28"/>
        <v>0</v>
      </c>
      <c r="AO66" s="354">
        <f>IFERROR(IF('Projection_Base-case'!N67&gt;0,100*AN66/'Projection_Base-case'!N67,100*AN66/N66),0)</f>
        <v>0</v>
      </c>
      <c r="AP66" s="355">
        <f>IF(AC66="",IFERROR('Projection_Base-case'!O67-O66,0),0)</f>
        <v>0</v>
      </c>
      <c r="AQ66" s="356">
        <f t="shared" si="29"/>
        <v>0</v>
      </c>
      <c r="AR66" s="356">
        <f>IFERROR(100*AP66/'Projection_Base-case'!O67,0)</f>
        <v>0</v>
      </c>
      <c r="AS66" s="355">
        <f>IF(AC66="",IFERROR('Projection_Base-case'!Q67-Q66,0),0)</f>
        <v>0</v>
      </c>
      <c r="AT66" s="356">
        <f t="shared" si="30"/>
        <v>0</v>
      </c>
      <c r="AU66" s="356">
        <f>IFERROR(100*AS66/'Projection_Base-case'!Q67,0)</f>
        <v>0</v>
      </c>
      <c r="AV66" s="355">
        <f>IF(AC66="",IFERROR('Projection_Base-case'!S67-S66,0),0)</f>
        <v>0</v>
      </c>
      <c r="AW66" s="356">
        <f t="shared" si="31"/>
        <v>0</v>
      </c>
      <c r="AX66" s="357">
        <f>IFERROR(100*AV66/'Projection_Base-case'!S67,0)</f>
        <v>0</v>
      </c>
      <c r="AY66" s="358">
        <f>IF(AC66="",IFERROR('Projection_Base-case'!U67-U66,0),0)</f>
        <v>0</v>
      </c>
      <c r="AZ66" s="359">
        <f t="shared" si="32"/>
        <v>0</v>
      </c>
      <c r="BA66" s="359">
        <f>IFERROR(100*AY66/'Projection_Base-case'!U67,0)</f>
        <v>0</v>
      </c>
      <c r="BB66" s="358">
        <f>IF(AC66="",IFERROR('Projection_Base-case'!W67-W66,0),0)</f>
        <v>0</v>
      </c>
      <c r="BC66" s="359">
        <f t="shared" si="33"/>
        <v>0</v>
      </c>
      <c r="BD66" s="359">
        <f>IFERROR(100*BB66/'Projection_Base-case'!W67,0)</f>
        <v>0</v>
      </c>
      <c r="BE66" s="358">
        <f>IF(AC66="",IFERROR('Projection_Base-case'!Y67-Y66,0),0)</f>
        <v>0</v>
      </c>
      <c r="BF66" s="359">
        <f t="shared" si="34"/>
        <v>0</v>
      </c>
      <c r="BG66" s="359">
        <f>IFERROR(100*BE66/'Projection_Base-case'!Y67,0)</f>
        <v>0</v>
      </c>
      <c r="BH66" s="359">
        <f t="shared" si="35"/>
        <v>0</v>
      </c>
      <c r="BI66" s="360">
        <f t="shared" si="36"/>
        <v>0</v>
      </c>
    </row>
    <row r="67" spans="1:61">
      <c r="A67" s="205">
        <v>63</v>
      </c>
      <c r="B67" s="347">
        <f>IF('Projection_Base-case'!B68&lt;&gt;"",'Projection_Base-case'!B68,0)</f>
        <v>0</v>
      </c>
      <c r="C67" s="347">
        <f>IF('Projection_Base-case'!C68&lt;&gt;"",'Projection_Base-case'!C68,0)</f>
        <v>0</v>
      </c>
      <c r="D67" s="365">
        <f>IF('Projection_Base-case'!D68&lt;&gt;"",'Projection_Base-case'!D68,0)</f>
        <v>0</v>
      </c>
      <c r="E67" s="322"/>
      <c r="F67" s="367" t="str">
        <f t="shared" si="12"/>
        <v>0</v>
      </c>
      <c r="G67" s="177" t="str">
        <f>IF(F67="Scenario1PBT1",'Major retrofit'!$E$6,IF(F67="Scenario2PBT1",'Major retrofit'!$F$6,IF(F67="Scenario3PBT1",'Major retrofit'!$G$6,"")))&amp;IF(F67="Scenario1PBT2",'Major retrofit'!$H$6,IF(F67="Scenario2PBT2",'Major retrofit'!$I$6,IF(F67="Scenario3PBT2",'Major retrofit'!$J$6,"")))&amp;IF(F67="Scenario1PBT3",'Major retrofit'!$K$6,IF(F67="Scenario2PBT3",'Major retrofit'!$L$6,IF(F67="Scenario3PBT3",'Major retrofit'!$M$6,"")))&amp;IF(F67="Scenario1PBT4",'Major retrofit'!$N$6,IF(F67="Scenario2PBT4",'Major retrofit'!$O$6,IF(F67="Scenario3PBT4",'Major retrofit'!$P$6,"")))&amp;IF(F67="Scenario1PBT5",'Major retrofit'!$Q$6,IF(F67="Scenario2PBT5",'Major retrofit'!$R$6,IF(F67="Scenario3PBT5",'Major retrofit'!$S$6,"")))&amp;IF(F67="Scenario1PBT6",'Major retrofit'!$T$6,IF(F67="Scenario2PBT6",'Major retrofit'!$U$6,IF(F67="Scenario3PBT6",'Major retrofit'!$V$6,"")))&amp;IF(F67="Scenario1PBT7",'Major retrofit'!$W$6,IF(F67="Scenario2PBT7",'Major retrofit'!$X$6,IF(F67="Scenario3PBT7",'Major retrofit'!$Y$6,"")))&amp;IF(F67="Scenario1PBT8",'Major retrofit'!$Z$6,IF(F67="Scenario2PBT8",'Major retrofit'!$AA$6,IF(F67="Scenario3PBT8",'Major retrofit'!$AB$6,"")))&amp;IF(F67="Scenario1PBT9",'Major retrofit'!$AC$6,IF(F67="Scenario2PBT9",'Major retrofit'!$AD$6,IF(F67="Scenario3PBT9",'Major retrofit'!$AE$6,"")))&amp;IF(F67="Scenario1PBT10",'Major retrofit'!$AF$6,IF(F67="Scenario2PBT10",'Major retrofit'!$AG$6,IF(F67="Scenario3PBT10",'Major retrofit'!$AH$6,"")))&amp;IF(F67="Scenario1PBT11",'Major retrofit'!$AI$6,IF(F67="Scenario2PBT11",'Major retrofit'!$AJ$6,IF(F67="Scenario3PBT11",'Major retrofit'!$AK$6,"")))&amp;IF(F67="Scenario1PBT12",'Major retrofit'!$AL$6,IF(F67="Scenario2PBT12",'Major retrofit'!$AM$6,IF(F67="Scenario3PBT12",'Major retrofit'!$AN$6,"")))&amp;IF(F67="Scenario1PBT13",'Major retrofit'!$AO$6,IF(F67="Scenario2PBT13",'Major retrofit'!$AP$6,IF(F67="Scenario3PBT13",'Major retrofit'!$AQ$6,"")))&amp;IF(F67="Scenario1PBT14",'Major retrofit'!$AR$6,IF(F67="Scenario2PBT14",'Major retrofit'!$AS$6,IF(F67="Scenario3PBT14",'Major retrofit'!$AT$6,"")))&amp;IF(F67="Scenario1PBT15",'Major retrofit'!$AU$6,IF(F67="Scenario2PBT15",'Major retrofit'!$AV$6,IF(F67="Scenario3PBT15",'Major retrofit'!$AW$6,"")))</f>
        <v/>
      </c>
      <c r="H67" s="117">
        <f t="shared" si="13"/>
        <v>0</v>
      </c>
      <c r="I67" s="178" t="str">
        <f>IF(F67="Scenario1PBT1",'Major retrofit'!$E$16,IF(F67="Scenario2PBT1",'Major retrofit'!$F$16,IF(F67="Scenario3PBT1",'Major retrofit'!$G$16,"")))&amp;IF(F67="Scenario1PBT2",'Major retrofit'!$H$16,IF(F67="Scenario2PBT2",'Major retrofit'!$I$16,IF(F67="Scenario3PBT2",'Major retrofit'!$J$16,"")))&amp;IF(F67="Scenario1PBT3",'Major retrofit'!$K$16,IF(F67="Scenario2PBT3",'Major retrofit'!$L$16,IF(F67="Scenario3PBT3",'Major retrofit'!$M$16,"")))&amp;IF(F67="Scenario1PBT4",'Major retrofit'!$N$16,IF(F67="Scenario2PBT4",'Major retrofit'!$O$16,IF(F67="Scenario3PBT4",'Major retrofit'!$P$16,"")))&amp;IF(F67="Scenario1PBT5",'Major retrofit'!$Q$16,IF(F67="Scenario2PBT5",'Major retrofit'!$R$16,IF(F67="Scenario3PBT5",'Major retrofit'!$S$16,"")))&amp;IF(F67="Scenario1PBT6",'Major retrofit'!$T$16,IF(F67="Scenario2PBT6",'Major retrofit'!$U$16,IF(F67="Scenario3PBT6",'Major retrofit'!$V$16,"")))&amp;IF(F67="Scenario1PBT7",'Major retrofit'!$W$16,IF(F67="Scenario2PBT7",'Major retrofit'!$X$16,IF(F67="Scenario3PBT7",'Major retrofit'!$Y$16,"")))&amp;IF(F67="Scenario1PBT8",'Major retrofit'!$Z$16,IF(F67="Scenario2PBT8",'Major retrofit'!$AA$16,IF(F67="Scenario3PBT8",'Major retrofit'!$AB$16,"")))&amp;IF(F67="Scenario1PBT9",'Major retrofit'!$AC$16,IF(F67="Scenario2PBT9",'Major retrofit'!$AD$16,IF(F67="Scenario3PBT9",'Major retrofit'!$AE$16,"")))&amp;IF(F67="Scenario1PBT10",'Major retrofit'!$AF$16,IF(F67="Scenario2PBT10",'Major retrofit'!$AG$16,IF(F67="Scenario3PBT10",'Major retrofit'!$AH$16,"")))&amp;IF(F67="Scenario1PBT11",'Major retrofit'!$AI$16,IF(F67="Scenario2PBT11",'Major retrofit'!$AJ$16,IF(F67="Scenario3PBT11",'Major retrofit'!$AK$16,"")))&amp;IF(F67="Scenario1PBT12",'Major retrofit'!$AL$16,IF(F67="Scenario2PBT12",'Major retrofit'!$AM$16,IF(F67="Scenario3PBT12",'Major retrofit'!$AN$16,"")))&amp;IF(F67="Scenario1PBT13",'Major retrofit'!$AO$16,IF(F67="Scenario2PBT13",'Major retrofit'!$AP$16,IF(F67="Scenario3PBT13",'Major retrofit'!$AQ$16,"")))&amp;IF(F67="Scenario1PBT14",'Major retrofit'!$AR$16,IF(F67="Scenario2PBT14",'Major retrofit'!$AS$16,IF(F67="Scenario3PBT14",'Major retrofit'!$AT$16,"")))&amp;IF(F67="Scenario1PBT15",'Major retrofit'!$AU$16,IF(F67="Scenario2PBT15",'Major retrofit'!$AV$16,IF(F67="Scenario3PBT15",'Major retrofit'!$AW$16,"")))</f>
        <v/>
      </c>
      <c r="J67" s="117">
        <f t="shared" si="14"/>
        <v>0</v>
      </c>
      <c r="K67" s="117" t="str">
        <f>IF(F67="Scenario1PBT1",'Major retrofit'!$E$18,IF(F67="Scenario2PBT1",'Major retrofit'!$F$18,IF(F67="Scenario3PBT1",'Major retrofit'!$G$18,"")))&amp;IF(F67="Scenario1PBT2",'Major retrofit'!$H$18,IF(F67="Scenario2PBT2",'Major retrofit'!$I$18,IF(F67="Scenario3PBT2",'Major retrofit'!$J$18,"")))&amp;IF(F67="Scenario1PBT3",'Major retrofit'!$K$18,IF(F67="Scenario2PBT3",'Major retrofit'!$L$18,IF(F67="Scenario3PBT3",'Major retrofit'!$M$18,"")))&amp;IF(F67="Scenario1PBT4",'Major retrofit'!$N$18,IF(F67="Scenario2PBT4",'Major retrofit'!$O$18,IF(F67="Scenario3PBT4",'Major retrofit'!$P$18,"")))&amp;IF(F67="Scenario1PBT5",'Major retrofit'!$Q$18,IF(F67="Scenario2PBT5",'Major retrofit'!$R$18,IF(F67="Scenario3PBT5",'Major retrofit'!$S$18,"")))&amp;IF(F67="Scenario1PBT6",'Major retrofit'!$T$18,IF(F67="Scenario2PBT6",'Major retrofit'!$U$18,IF(F67="Scenario3PBT6",'Major retrofit'!$V$18,"")))&amp;IF(F67="Scenario1PBT7",'Major retrofit'!$W$18,IF(F67="Scenario2PBT7",'Major retrofit'!$X$18,IF(F67="Scenario3PBT7",'Major retrofit'!$Y$18,"")))&amp;IF(F67="Scenario1PBT8",'Major retrofit'!$Z$18,IF(F67="Scenario2PBT8",'Major retrofit'!$AA$18,IF(F67="Scenario3PBT8",'Major retrofit'!$AB$18,"")))&amp;IF(F67="Scenario1PBT9",'Major retrofit'!$AC$18,IF(F67="Scenario2PBT9",'Major retrofit'!$AD$18,IF(F67="Scenario3PBT9",'Major retrofit'!$AE$18,"")))&amp;IF(F67="Scenario1PBT10",'Major retrofit'!$AF$18,IF(F67="Scenario2PBT10",'Major retrofit'!$AG$18,IF(F67="Scenario3PBT10",'Major retrofit'!$AH$18,"")))&amp;IF(F67="Scenario1PBT11",'Major retrofit'!$AI$18,IF(F67="Scenario2PBT11",'Major retrofit'!$AJ$18,IF(F67="Scenario3PBT11",'Major retrofit'!$AK$18,"")))&amp;IF(F67="Scenario1PBT12",'Major retrofit'!$AL$18,IF(F67="Scenario2PBT12",'Major retrofit'!$AM$18,IF(F67="Scenario3PBT12",'Major retrofit'!$AN$18,"")))&amp;IF(F67="Scenario1PBT13",'Major retrofit'!$AO$18,IF(F67="Scenario2PBT13",'Major retrofit'!$AP$18,IF(F67="Scenario3PBT13",'Major retrofit'!$AQ$18,"")))&amp;IF(F67="Scenario1PBT14",'Major retrofit'!$AR$18,IF(F67="Scenario2PBT14",'Major retrofit'!$AS$18,IF(F67="Scenario3PBT14",'Major retrofit'!$AT$18,"")))&amp;IF(F67="Scenario1PBT15",'Major retrofit'!$AU$18,IF(F67="Scenario2PBT15",'Major retrofit'!$AV$18,IF(F67="Scenario3PBT15",'Major retrofit'!$AW$18,"")))</f>
        <v/>
      </c>
      <c r="L67" s="117">
        <f t="shared" si="15"/>
        <v>0</v>
      </c>
      <c r="M67" s="117" t="str">
        <f>IF(F67="Scenario1PBT1",'Major retrofit'!$E$20,IF(F67="Scenario2PBT1",'Major retrofit'!$F$20,IF(F67="Scenario3PBT1",'Major retrofit'!$G$20,"")))&amp;IF(F67="Scenario1PBT2",'Major retrofit'!$H$20,IF(F67="Scenario2PBT2",'Major retrofit'!$I$20,IF(F67="Scenario3PBT2",'Major retrofit'!$J$20,"")))&amp;IF(F67="Scenario1PBT3",'Major retrofit'!$K$20,IF(F67="Scenario2PBT3",'Major retrofit'!$L$20,IF(F67="Scenario3PBT3",'Major retrofit'!$M$20,"")))&amp;IF(F67="Scenario1PBT4",'Major retrofit'!$N$20,IF(F67="Scenario2PBT4",'Major retrofit'!$O$20,IF(F67="Scenario3PBT4",'Major retrofit'!$P$20,"")))&amp;IF(F67="Scenario1PBT5",'Major retrofit'!$Q$20,IF(F67="Scenario2PBT5",'Major retrofit'!$R$20,IF(F67="Scenario3PBT5",'Major retrofit'!$S$20,"")))&amp;IF(F67="Scenario1PBT6",'Major retrofit'!$T$20,IF(F67="Scenario2PBT6",'Major retrofit'!$U$20,IF(F67="Scenario3PBT6",'Major retrofit'!$V$20,"")))&amp;IF(F67="Scenario1PBT7",'Major retrofit'!$W$20,IF(F67="Scenario2PBT7",'Major retrofit'!$X$20,IF(F67="Scenario3PBT7",'Major retrofit'!$Y$20,"")))&amp;IF(F67="Scenario1PBT8",'Major retrofit'!$Z$20,IF(F67="Scenario2PBT8",'Major retrofit'!$AA$20,IF(F67="Scenario3PBT8",'Major retrofit'!$AB$20,"")))&amp;IF(F67="Scenario1PBT9",'Major retrofit'!$AC$20,IF(F67="Scenario2PBT9",'Major retrofit'!$AD$20,IF(F67="Scenario3PBT9",'Major retrofit'!$AE$20,"")))&amp;IF(F67="Scenario1PBT10",'Major retrofit'!$AF$20,IF(F67="Scenario2PBT10",'Major retrofit'!$AG$20,IF(F67="Scenario3PBT10",'Major retrofit'!$AH$20,"")))&amp;IF(F67="Scenario1PBT11",'Major retrofit'!$AI$20,IF(F67="Scenario2PBT11",'Major retrofit'!$AJ$20,IF(F67="Scenario3PBT11",'Major retrofit'!$AK$20,"")))&amp;IF(F67="Scenario1PBT12",'Major retrofit'!$AL$20,IF(F67="Scenario2PBT12",'Major retrofit'!$AM$20,IF(F67="Scenario3PBT12",'Major retrofit'!$AN$20,"")))&amp;IF(F67="Scenario1PBT13",'Major retrofit'!$AO$20,IF(F67="Scenario2PBT13",'Major retrofit'!$AP$20,IF(F67="Scenario3PBT13",'Major retrofit'!$AQ$20,"")))&amp;IF(F67="Scenario1PBT14",'Major retrofit'!$AR$20,IF(F67="Scenario2PBT14",'Major retrofit'!$AS$20,IF(F67="Scenario3PBT14",'Major retrofit'!$AT$20,"")))&amp;IF(F67="Scenario1PBT15",'Major retrofit'!$AU$20,IF(F67="Scenario2PBT15",'Major retrofit'!$AV$20,IF(F67="Scenario3PBT15",'Major retrofit'!$AW$20,"")))</f>
        <v/>
      </c>
      <c r="N67" s="118">
        <f t="shared" si="16"/>
        <v>0</v>
      </c>
      <c r="O67" s="206" t="str">
        <f>IF(F67="Scenario1PBT1",'Major retrofit'!$E$23,IF(F67="Scenario2PBT1",'Major retrofit'!$F$23,IF(F67="Scenario3PBT1",'Major retrofit'!$G$23,"")))&amp;IF(F67="Scenario1PBT2",'Major retrofit'!$H$23,IF(F67="Scenario2PBT2",'Major retrofit'!$I$23,IF(F67="Scenario3PBT2",'Major retrofit'!$J$23,"")))&amp;IF(F67="Scenario1PBT3",'Major retrofit'!$K$23,IF(F67="Scenario2PBT3",'Major retrofit'!$L$23,IF(F67="Scenario3PBT3",'Major retrofit'!$M$23,"")))&amp;IF(F67="Scenario1PBT4",'Major retrofit'!$N$23,IF(F67="Scenario2PBT4",'Major retrofit'!$O$23,IF(F67="Scenario3PBT4",'Major retrofit'!$P$23,"")))&amp;IF(F67="Scenario1PBT5",'Major retrofit'!$Q$23,IF(F67="Scenario2PBT5",'Major retrofit'!$R$23,IF(F67="Scenario3PBT5",'Major retrofit'!$S$23,"")))&amp;IF(F67="Scenario1PBT6",'Major retrofit'!$T$23,IF(F67="Scenario2PBT6",'Major retrofit'!$U$23,IF(F67="Scenario3PBT6",'Major retrofit'!$V$23,"")))&amp;IF(F67="Scenario1PBT7",'Major retrofit'!$W$23,IF(F67="Scenario2PBT7",'Major retrofit'!$X$23,IF(F67="Scenario3PBT7",'Major retrofit'!$Y$23,"")))&amp;IF(F67="Scenario1PBT8",'Major retrofit'!$Z$23,IF(F67="Scenario2PBT8",'Major retrofit'!$AA$23,IF(F67="Scenario3PBT8",'Major retrofit'!$AB$23,"")))&amp;IF(F67="Scenario1PBT9",'Major retrofit'!$AC$23,IF(F67="Scenario2PBT9",'Major retrofit'!$AD$23,IF(F67="Scenario3PBT9",'Major retrofit'!$AE$23,"")))&amp;IF(F67="Scenario1PBT10",'Major retrofit'!$AF$23,IF(F67="Scenario2PBT10",'Major retrofit'!$AG$23,IF(F67="Scenario3PBT10",'Major retrofit'!$AH$23,"")))&amp;IF(F67="Scenario1PBT11",'Major retrofit'!$AI$23,IF(F67="Scenario2PBT11",'Major retrofit'!$AJ$23,IF(F67="Scenario3PBT11",'Major retrofit'!$AK$23,"")))&amp;IF(F67="Scenario1PBT12",'Major retrofit'!$AL$23,IF(F67="Scenario2PBT12",'Major retrofit'!$AM$23,IF(F67="Scenario3PBT12",'Major retrofit'!$AN$23,"")))&amp;IF(F67="Scenario1PBT13",'Major retrofit'!$AO$23,IF(F67="Scenario2PBT13",'Major retrofit'!$AP$23,IF(F67="Scenario3PBT13",'Major retrofit'!$AQ$23,"")))&amp;IF(F67="Scenario1PBT14",'Major retrofit'!$AR$23,IF(F67="Scenario2PBT14",'Major retrofit'!$AS$23,IF(F67="Scenario3PBT14",'Major retrofit'!$AT$23,"")))&amp;IF(F67="Scenario1PBT15",'Major retrofit'!$AU$23,IF(F67="Scenario2PBT15",'Major retrofit'!$AV$23,IF(F67="Scenario3PBT15",'Major retrofit'!$AW$23,"")))</f>
        <v/>
      </c>
      <c r="P67" s="117">
        <f t="shared" si="17"/>
        <v>0</v>
      </c>
      <c r="Q67" s="117" t="str">
        <f>IF(F67="Scenario1PBT1",'Major retrofit'!$E$25,IF(F67="Scenario2PBT1",'Major retrofit'!$F$25,IF(F67="Scenario3PBT1",'Major retrofit'!$G$25,"")))&amp;IF(F67="Scenario1PBT2",'Major retrofit'!$H$25,IF(F67="Scenario2PBT2",'Major retrofit'!$I$25,IF(F67="Scenario3PBT2",'Major retrofit'!$J$25,"")))&amp;IF(F67="Scenario1PBT3",'Major retrofit'!$K$25,IF(F67="Scenario2PBT3",'Major retrofit'!$L$25,IF(F67="Scenario3PBT3",'Major retrofit'!$M$25,"")))&amp;IF(F67="Scenario1PBT4",'Major retrofit'!$N$25,IF(F67="Scenario2PBT4",'Major retrofit'!$O$25,IF(F67="Scenario3PBT4",'Major retrofit'!$P$25,"")))&amp;IF(F67="Scenario1PBT5",'Major retrofit'!$Q$25,IF(F67="Scenario2PBT5",'Major retrofit'!$R$25,IF(F67="Scenario3PBT5",'Major retrofit'!$S$25,"")))&amp;IF(F67="Scenario1PBT6",'Major retrofit'!$T$25,IF(F67="Scenario2PBT6",'Major retrofit'!$U$25,IF(F67="Scenario3PBT6",'Major retrofit'!$V$25,"")))&amp;IF(F67="Scenario1PBT7",'Major retrofit'!$W$25,IF(F67="Scenario2PBT7",'Major retrofit'!$X$25,IF(F67="Scenario3PBT7",'Major retrofit'!$Y$25,"")))&amp;IF(F67="Scenario1PBT8",'Major retrofit'!$Z$25,IF(F67="Scenario2PBT8",'Major retrofit'!$AA$25,IF(F67="Scenario3PBT8",'Major retrofit'!$AB$25,"")))&amp;IF(F67="Scenario1PBT9",'Major retrofit'!$AC$25,IF(F67="Scenario2PBT9",'Major retrofit'!$AD$25,IF(F67="Scenario3PBT9",'Major retrofit'!$AE$25,"")))&amp;IF(F67="Scenario1PBT10",'Major retrofit'!$AF$25,IF(F67="Scenario2PBT10",'Major retrofit'!$AG$25,IF(F67="Scenario3PBT10",'Major retrofit'!$AH$25,"")))&amp;IF(F67="Scenario1PBT11",'Major retrofit'!$AI$25,IF(F67="Scenario2PBT11",'Major retrofit'!$AJ$25,IF(F67="Scenario3PBT11",'Major retrofit'!$AK$25,"")))&amp;IF(F67="Scenario1PBT12",'Major retrofit'!$AL$25,IF(F67="Scenario2PBT12",'Major retrofit'!$AM$25,IF(F67="Scenario3PBT12",'Major retrofit'!$AN$25,"")))&amp;IF(F67="Scenario1PBT13",'Major retrofit'!$AO$25,IF(F67="Scenario2PBT13",'Major retrofit'!$AP$25,IF(F67="Scenario3PBT13",'Major retrofit'!$AQ$25,"")))&amp;IF(F67="Scenario1PBT14",'Major retrofit'!$AR$25,IF(F67="Scenario2PBT14",'Major retrofit'!$AS$25,IF(F67="Scenario3PBT14",'Major retrofit'!$AT$25,"")))&amp;IF(F67="Scenario1PBT15",'Major retrofit'!$AU$25,IF(F67="Scenario2PBT15",'Major retrofit'!$AV$25,IF(F67="Scenario3PBT15",'Major retrofit'!$AW$25,"")))</f>
        <v/>
      </c>
      <c r="R67" s="117">
        <f t="shared" si="18"/>
        <v>0</v>
      </c>
      <c r="S67" s="117" t="str">
        <f>IF(F67="Scenario1PBT1",'Major retrofit'!$E$27,IF(F67="Scenario2PBT1",'Major retrofit'!$F$27,IF(F67="Scenario3PBT1",'Major retrofit'!$G$27,"")))&amp;IF(F67="Scenario1PBT2",'Major retrofit'!$H$27,IF(F67="Scenario2PBT2",'Major retrofit'!$I$27,IF(F67="Scenario3PBT2",'Major retrofit'!$J$27,"")))&amp;IF(F67="Scenario1PBT3",'Major retrofit'!$K$27,IF(F67="Scenario2PBT3",'Major retrofit'!$L$27,IF(F67="Scenario3PBT3",'Major retrofit'!$M$27,"")))&amp;IF(F67="Scenario1PBT4",'Major retrofit'!$N$27,IF(F67="Scenario2PBT4",'Major retrofit'!$O$27,IF(F67="Scenario3PBT4",'Major retrofit'!$P$27,"")))&amp;IF(F67="Scenario1PBT5",'Major retrofit'!$Q$27,IF(F67="Scenario2PBT5",'Major retrofit'!$R$27,IF(F67="Scenario3PBT5",'Major retrofit'!$S$27,"")))&amp;IF(F67="Scenario1PBT6",'Major retrofit'!$T$27,IF(F67="Scenario2PBT6",'Major retrofit'!$U$27,IF(F67="Scenario3PBT6",'Major retrofit'!$V$27,"")))&amp;IF(F67="Scenario1PBT7",'Major retrofit'!$W$27,IF(F67="Scenario2PBT7",'Major retrofit'!$X$27,IF(F67="Scenario3PBT7",'Major retrofit'!$Y$27,"")))&amp;IF(F67="Scenario1PBT8",'Major retrofit'!$Z$27,IF(F67="Scenario2PBT8",'Major retrofit'!$AA$27,IF(F67="Scenario3PBT8",'Major retrofit'!$AB$27,"")))&amp;IF(F67="Scenario1PBT9",'Major retrofit'!$AC$27,IF(F67="Scenario2PBT9",'Major retrofit'!$AD$27,IF(F67="Scenario3PBT9",'Major retrofit'!$AE$27,"")))&amp;IF(F67="Scenario1PBT10",'Major retrofit'!$AF$27,IF(F67="Scenario2PBT10",'Major retrofit'!$AG$27,IF(F67="Scenario3PBT10",'Major retrofit'!$AH$27,"")))&amp;IF(F67="Scenario1PBT11",'Major retrofit'!$AI$27,IF(F67="Scenario2PBT11",'Major retrofit'!$AJ$27,IF(F67="Scenario3PBT11",'Major retrofit'!$AK$27,"")))&amp;IF(F67="Scenario1PBT12",'Major retrofit'!$AL$27,IF(F67="Scenario2PBT12",'Major retrofit'!$AM$27,IF(F67="Scenario3PBT12",'Major retrofit'!$AN$27,"")))&amp;IF(F67="Scenario1PBT13",'Major retrofit'!$AO$27,IF(F67="Scenario2PBT13",'Major retrofit'!$AP$27,IF(F67="Scenario3PBT13",'Major retrofit'!$AQ$27,"")))&amp;IF(F67="Scenario1PBT14",'Major retrofit'!$AR$27,IF(F67="Scenario2PBT14",'Major retrofit'!$AS$27,IF(F67="Scenario3PBT14",'Major retrofit'!$AT$27,"")))&amp;IF(F67="Scenario1PBT15",'Major retrofit'!$AU$27,IF(F67="Scenario2PBT15",'Major retrofit'!$AV$27,IF(F67="Scenario3PBT15",'Major retrofit'!$AW$27,"")))</f>
        <v/>
      </c>
      <c r="T67" s="207">
        <f t="shared" si="19"/>
        <v>0</v>
      </c>
      <c r="U67" s="206" t="str">
        <f>IF(F67="Scenario1PBT1",'Major retrofit'!$E$38,IF(F67="Scenario2PBT1",'Major retrofit'!$F$38,IF(F67="Scenario3PBT1",'Major retrofit'!$G$38,"")))&amp;IF(F67="Scenario1PBT2",'Major retrofit'!$H$38,IF(F67="Scenario2PBT2",'Major retrofit'!$I$38,IF(F67="Scenario3PBT2",'Major retrofit'!$J$38,"")))&amp;IF(F67="Scenario1PBT3",'Major retrofit'!$K$38,IF(F67="Scenario2PBT3",'Major retrofit'!$L$38,IF(F67="Scenario3PBT3",'Major retrofit'!$M$38,"")))&amp;IF(F67="Scenario1PBT4",'Major retrofit'!$N$38,IF(F67="Scenario2PBT4",'Major retrofit'!$O$38,IF(F67="Scenario3PBT4",'Major retrofit'!$P$38,"")))&amp;IF(F67="Scenario1PBT5",'Major retrofit'!$Q$38,IF(F67="Scenario2PBT5",'Major retrofit'!$R$38,IF(F67="Scenario3PBT5",'Major retrofit'!$S$38,"")))&amp;IF(F67="Scenario1PBT6",'Major retrofit'!$T$38,IF(F67="Scenario2PBT6",'Major retrofit'!$U$38,IF(F67="Scenario3PBT6",'Major retrofit'!$V$38,"")))&amp;IF(F67="Scenario1PBT7",'Major retrofit'!$W$38,IF(F67="Scenario2PBT7",'Major retrofit'!$X$38,IF(F67="Scenario3PBT7",'Major retrofit'!$Y$38,"")))&amp;IF(F67="Scenario1PBT8",'Major retrofit'!$Z$38,IF(F67="Scenario2PBT8",'Major retrofit'!$AA$38,IF(F67="Scenario3PBT8",'Major retrofit'!$AB$38,"")))&amp;IF(F67="Scenario1PBT9",'Major retrofit'!$AC$38,IF(F67="Scenario2PBT9",'Major retrofit'!$AD$38,IF(F67="Scenario3PBT9",'Major retrofit'!$AE$38,"")))&amp;IF(F67="Scenario1PBT10",'Major retrofit'!$AF$38,IF(F67="Scenario2PBT10",'Major retrofit'!$AG$38,IF(F67="Scenario3PBT10",'Major retrofit'!$AH$38,"")))&amp;IF(F67="Scenario1PBT11",'Major retrofit'!$AI$38,IF(F67="Scenario2PBT11",'Major retrofit'!$AJ$38,IF(F67="Scenario3PBT11",'Major retrofit'!$AK$38,"")))&amp;IF(F67="Scenario1PBT12",'Major retrofit'!$AL$38,IF(F67="Scenario2PBT12",'Major retrofit'!$AM$38,IF(F67="Scenario3PBT12",'Major retrofit'!$AN$38,"")))&amp;IF(F67="Scenario1PBT13",'Major retrofit'!$AO$38,IF(F67="Scenario2PBT13",'Major retrofit'!$AP$38,IF(F67="Scenario3PBT13",'Major retrofit'!$AQ$38,"")))&amp;IF(F67="Scenario1PBT14",'Major retrofit'!$AR$38,IF(F67="Scenario2PBT14",'Major retrofit'!$AS$38,IF(F67="Scenario3PBT14",'Major retrofit'!$AT$38,"")))&amp;IF(F67="Scenario1PBT15",'Major retrofit'!$AU$38,IF(F67="Scenario2PBT15",'Major retrofit'!$AV$38,IF(F67="Scenario3PBT15",'Major retrofit'!$AW$38,"")))</f>
        <v/>
      </c>
      <c r="V67" s="117">
        <f t="shared" si="20"/>
        <v>0</v>
      </c>
      <c r="W67" s="117" t="str">
        <f>IF(F67="Scenario1PBT1",'Major retrofit'!$E$40,IF(F67="Scenario2PBT1",'Major retrofit'!$F$40,IF(F67="Scenario3PBT1",'Major retrofit'!$G$40,"")))&amp;IF(F67="Scenario1PBT2",'Major retrofit'!$H$40,IF(F67="Scenario2PBT2",'Major retrofit'!$I$40,IF(F67="Scenario3PBT2",'Major retrofit'!$J$40,"")))&amp;IF(F67="Scenario1PBT3",'Major retrofit'!$K$40,IF(F67="Scenario2PBT3",'Major retrofit'!$L$40,IF(F67="Scenario3PBT3",'Major retrofit'!$M$40,"")))&amp;IF(F67="Scenario1PBT4",'Major retrofit'!$N$40,IF(F67="Scenario2PBT4",'Major retrofit'!$O$40,IF(F67="Scenario3PBT4",'Major retrofit'!$P$40,"")))&amp;IF(F67="Scenario1PBT5",'Major retrofit'!$Q$40,IF(F67="Scenario2PBT5",'Major retrofit'!$R$40,IF(F67="Scenario3PBT5",'Major retrofit'!$S$40,"")))&amp;IF(F67="Scenario1PBT6",'Major retrofit'!$T$40,IF(F67="Scenario2PBT6",'Major retrofit'!$U$40,IF(F67="Scenario3PBT6",'Major retrofit'!$V$40,"")))&amp;IF(F67="Scenario1PBT7",'Major retrofit'!$W$40,IF(F67="Scenario2PBT7",'Major retrofit'!$X$40,IF(F67="Scenario3PBT7",'Major retrofit'!$Y$40,"")))&amp;IF(F67="Scenario1PBT8",'Major retrofit'!$Z$40,IF(F67="Scenario2PBT8",'Major retrofit'!$AA$40,IF(F67="Scenario3PBT8",'Major retrofit'!$AB$40,"")))&amp;IF(F67="Scenario1PBT9",'Major retrofit'!$AC$40,IF(F67="Scenario2PBT9",'Major retrofit'!$AD$40,IF(F67="Scenario3PBT9",'Major retrofit'!$AE$40,"")))&amp;IF(F67="Scenario1PBT10",'Major retrofit'!$AF$40,IF(F67="Scenario2PBT10",'Major retrofit'!$AG$40,IF(F67="Scenario3PBT10",'Major retrofit'!$AH$40,"")))&amp;IF(F67="Scenario1PBT11",'Major retrofit'!$AI$40,IF(F67="Scenario2PBT11",'Major retrofit'!$AJ$40,IF(F67="Scenario3PBT11",'Major retrofit'!$AK$40,"")))&amp;IF(F67="Scenario1PBT12",'Major retrofit'!$AL$40,IF(F67="Scenario2PBT12",'Major retrofit'!$AM$40,IF(F67="Scenario3PBT12",'Major retrofit'!$AN$40,"")))&amp;IF(F67="Scenario1PBT13",'Major retrofit'!$AO$40,IF(F67="Scenario2PBT13",'Major retrofit'!$AP$40,IF(F67="Scenario3PBT13",'Major retrofit'!$AQ$40,"")))&amp;IF(F67="Scenario1PBT14",'Major retrofit'!$AR$40,IF(F67="Scenario2PBT14",'Major retrofit'!$AS$40,IF(F67="Scenario3PBT14",'Major retrofit'!$AT$40,"")))&amp;IF(F67="Scenario1PBT15",'Major retrofit'!$AU$40,IF(F67="Scenario2PBT15",'Major retrofit'!$AV$40,IF(F67="Scenario3PBT15",'Major retrofit'!$AW$40,"")))</f>
        <v/>
      </c>
      <c r="X67" s="117">
        <f t="shared" si="21"/>
        <v>0</v>
      </c>
      <c r="Y67" s="117" t="str">
        <f>IF(F67="Scenario1PBT1",'Major retrofit'!$E$42,IF(F67="Scenario2PBT1",'Major retrofit'!$F$42,IF(F67="Scenario3PBT1",'Major retrofit'!$G$42,"")))&amp;IF(F67="Scenario1PBT2",'Major retrofit'!$H$42,IF(F67="Scenario2PBT2",'Major retrofit'!$I$42,IF(F67="Scenario3PBT2",'Major retrofit'!$J$42,"")))&amp;IF(F67="Scenario1PBT3",'Major retrofit'!$K$42,IF(F67="Scenario2PBT3",'Major retrofit'!$L$42,IF(F67="Scenario3PBT3",'Major retrofit'!$M$42,"")))&amp;IF(F67="Scenario1PBT4",'Major retrofit'!$N$42,IF(F67="Scenario2PBT4",'Major retrofit'!$O$42,IF(F67="Scenario3PBT4",'Major retrofit'!$P$42,"")))&amp;IF(F67="Scenario1PBT5",'Major retrofit'!$Q$42,IF(F67="Scenario2PBT5",'Major retrofit'!$R$42,IF(F67="Scenario3PBT5",'Major retrofit'!$S$42,"")))&amp;IF(F67="Scenario1PBT6",'Major retrofit'!$T$42,IF(F67="Scenario2PBT6",'Major retrofit'!$U$42,IF(F67="Scenario3PBT6",'Major retrofit'!$V$42,"")))&amp;IF(F67="Scenario1PBT7",'Major retrofit'!$W$42,IF(F67="Scenario2PBT7",'Major retrofit'!$X$42,IF(F67="Scenario3PBT7",'Major retrofit'!$Y$42,"")))&amp;IF(F67="Scenario1PBT8",'Major retrofit'!$Z$42,IF(F67="Scenario2PBT8",'Major retrofit'!$AA$42,IF(F67="Scenario3PBT8",'Major retrofit'!$AB$42,"")))&amp;IF(F67="Scenario1PBT9",'Major retrofit'!$AC$42,IF(F67="Scenario2PBT9",'Major retrofit'!$AD$42,IF(F67="Scenario3PBT9",'Major retrofit'!$AE$42,"")))&amp;IF(F67="Scenario1PBT10",'Major retrofit'!$AF$42,IF(F67="Scenario2PBT10",'Major retrofit'!$AG$42,IF(F67="Scenario3PBT10",'Major retrofit'!$AH$42,"")))&amp;IF(F67="Scenario1PBT11",'Major retrofit'!$AI$42,IF(F67="Scenario2PBT11",'Major retrofit'!$AJ$42,IF(F67="Scenario3PBT11",'Major retrofit'!$AK$42,"")))&amp;IF(F67="Scenario1PBT12",'Major retrofit'!$AL$42,IF(F67="Scenario2PBT12",'Major retrofit'!$AM$42,IF(F67="Scenario3PBT12",'Major retrofit'!$AN$42,"")))&amp;IF(F67="Scenario1PBT13",'Major retrofit'!$AO$42,IF(F67="Scenario2PBT13",'Major retrofit'!$AP$42,IF(F67="Scenario3PBT13",'Major retrofit'!$AQ$42,"")))&amp;IF(F67="Scenario1PBT14",'Major retrofit'!$AR$42,IF(F67="Scenario2PBT14",'Major retrofit'!$AS$42,IF(F67="Scenario3PBT14",'Major retrofit'!$AT$42,"")))&amp;IF(F67="Scenario1PBT15",'Major retrofit'!$AU$42,IF(F67="Scenario2PBT15",'Major retrofit'!$AV$42,IF(F67="Scenario3PBT15",'Major retrofit'!$AW$42,"")))</f>
        <v/>
      </c>
      <c r="Z67" s="117">
        <f t="shared" si="22"/>
        <v>0</v>
      </c>
      <c r="AA67" s="178" t="str">
        <f>IF(F67="Scenario1PBT1",'Major retrofit'!$E$101,IF(F67="Scenario2PBT1",'Major retrofit'!$F$101,IF(F67="Scenario3PBT1",'Major retrofit'!$G$101,"")))&amp;IF(F67="Scenario1PBT2",'Major retrofit'!$H$101,IF(F67="Scenario2PBT2",'Major retrofit'!$I$101,IF(F67="Scenario3PBT2",'Major retrofit'!$J$101,"")))&amp;IF(F67="Scenario1PBT3",'Major retrofit'!$K$101,IF(F67="Scenario2PBT3",'Major retrofit'!$L$101,IF(F67="Scenario3PBT3",'Major retrofit'!$M$101,"")))&amp;IF(F67="Scenario1PBT4",'Major retrofit'!$N$101,IF(F67="Scenario2PBT4",'Major retrofit'!$O$101,IF(F67="Scenario3PBT4",'Major retrofit'!$P$101,"")))&amp;IF(F67="Scenario1PBT5",'Major retrofit'!$Q$101,IF(F67="Scenario2PBT5",'Major retrofit'!$R$101,IF(F67="Scenario3PBT5",'Major retrofit'!$S$101,"")))&amp;IF(F67="Scenario1PBT6",'Major retrofit'!$T$101,IF(F67="Scenario2PBT6",'Major retrofit'!$U$101,IF(F67="Scenario3PBT6",'Major retrofit'!$V$101,"")))&amp;IF(F67="Scenario1PBT7",'Major retrofit'!$W$101,IF(F67="Scenario2PBT7",'Major retrofit'!$X$101,IF(F67="Scenario3PBT7",'Major retrofit'!$Y$101,"")))&amp;IF(F67="Scenario1PBT8",'Major retrofit'!$Z$101,IF(F67="Scenario2PBT8",'Major retrofit'!$AA$101,IF(F67="Scenario3PBT8",'Major retrofit'!$AB$101,"")))&amp;IF(F67="Scenario1PBT9",'Major retrofit'!$AC$101,IF(F67="Scenario2PBT9",'Major retrofit'!$AD$101,IF(F67="Scenario3PBT9",'Major retrofit'!$AE$101,"")))&amp;IF(F67="Scenario1PBT10",'Major retrofit'!$AF$101,IF(F67="Scenario2PBT10",'Major retrofit'!$AG$101,IF(F67="Scenario3PBT10",'Major retrofit'!$AH$101,"")))&amp;IF(F67="Scenario1PBT11",'Major retrofit'!$AI$101,IF(F67="Scenario2PBT11",'Major retrofit'!$AJ$101,IF(F67="Scenario3PBT11",'Major retrofit'!$AK$101,"")))&amp;IF(F67="Scenario1PBT12",'Major retrofit'!$AL$101,IF(F67="Scenario2PBT12",'Major retrofit'!$AM$101,IF(F67="Scenario3PBT12",'Major retrofit'!$AN$101,"")))&amp;IF(F67="Scenario1PBT13",'Major retrofit'!$AO$101,IF(F67="Scenario2PBT13",'Major retrofit'!$AP$101,IF(F67="Scenario3PBT13",'Major retrofit'!$AQ$101,"")))&amp;IF(F67="Scenario1PBT14",'Major retrofit'!$AR$101,IF(F67="Scenario2PBT14",'Major retrofit'!$AS$101,IF(F67="Scenario3PBT14",'Major retrofit'!$AT$101,"")))&amp;IF(F67="Scenario1PBT15",'Major retrofit'!$AU$101,IF(F67="Scenario2PBT15",'Major retrofit'!$AV$101,IF(F67="Scenario3PBT15",'Major retrofit'!$AW$101,"")))</f>
        <v/>
      </c>
      <c r="AB67" s="179">
        <f t="shared" si="23"/>
        <v>0</v>
      </c>
      <c r="AC67" s="363" t="str">
        <f t="shared" si="24"/>
        <v/>
      </c>
      <c r="AD67" s="353">
        <f>IF(AC67="",IFERROR('Projection_Base-case'!G68-G67,0),0)</f>
        <v>0</v>
      </c>
      <c r="AE67" s="350">
        <f t="shared" si="25"/>
        <v>0</v>
      </c>
      <c r="AF67" s="361">
        <f>IFERROR(100*AD67/'Projection_Base-case'!G68,0)</f>
        <v>0</v>
      </c>
      <c r="AG67" s="352">
        <f>IF(AC67="",IFERROR('Projection_Base-case'!I68-I67,0),0)</f>
        <v>0</v>
      </c>
      <c r="AH67" s="353">
        <f t="shared" si="26"/>
        <v>0</v>
      </c>
      <c r="AI67" s="361">
        <f>IFERROR(100*AG67/'Projection_Base-case'!I68,0)</f>
        <v>0</v>
      </c>
      <c r="AJ67" s="352">
        <f>IF(AC67="",IFERROR('Projection_Base-case'!K68-K67,0),0)</f>
        <v>0</v>
      </c>
      <c r="AK67" s="353">
        <f t="shared" si="27"/>
        <v>0</v>
      </c>
      <c r="AL67" s="361">
        <f>IFERROR(100*AJ67/'Projection_Base-case'!K68,0)</f>
        <v>0</v>
      </c>
      <c r="AM67" s="352">
        <f>-IF(AC67="",IFERROR('Projection_Base-case'!M68-M67,0),0)</f>
        <v>0</v>
      </c>
      <c r="AN67" s="353">
        <f t="shared" si="28"/>
        <v>0</v>
      </c>
      <c r="AO67" s="354">
        <f>IFERROR(IF('Projection_Base-case'!N68&gt;0,100*AN67/'Projection_Base-case'!N68,100*AN67/N67),0)</f>
        <v>0</v>
      </c>
      <c r="AP67" s="355">
        <f>IF(AC67="",IFERROR('Projection_Base-case'!O68-O67,0),0)</f>
        <v>0</v>
      </c>
      <c r="AQ67" s="356">
        <f t="shared" si="29"/>
        <v>0</v>
      </c>
      <c r="AR67" s="356">
        <f>IFERROR(100*AP67/'Projection_Base-case'!O68,0)</f>
        <v>0</v>
      </c>
      <c r="AS67" s="355">
        <f>IF(AC67="",IFERROR('Projection_Base-case'!Q68-Q67,0),0)</f>
        <v>0</v>
      </c>
      <c r="AT67" s="356">
        <f t="shared" si="30"/>
        <v>0</v>
      </c>
      <c r="AU67" s="356">
        <f>IFERROR(100*AS67/'Projection_Base-case'!Q68,0)</f>
        <v>0</v>
      </c>
      <c r="AV67" s="355">
        <f>IF(AC67="",IFERROR('Projection_Base-case'!S68-S67,0),0)</f>
        <v>0</v>
      </c>
      <c r="AW67" s="356">
        <f t="shared" si="31"/>
        <v>0</v>
      </c>
      <c r="AX67" s="357">
        <f>IFERROR(100*AV67/'Projection_Base-case'!S68,0)</f>
        <v>0</v>
      </c>
      <c r="AY67" s="358">
        <f>IF(AC67="",IFERROR('Projection_Base-case'!U68-U67,0),0)</f>
        <v>0</v>
      </c>
      <c r="AZ67" s="359">
        <f t="shared" si="32"/>
        <v>0</v>
      </c>
      <c r="BA67" s="359">
        <f>IFERROR(100*AY67/'Projection_Base-case'!U68,0)</f>
        <v>0</v>
      </c>
      <c r="BB67" s="358">
        <f>IF(AC67="",IFERROR('Projection_Base-case'!W68-W67,0),0)</f>
        <v>0</v>
      </c>
      <c r="BC67" s="359">
        <f t="shared" si="33"/>
        <v>0</v>
      </c>
      <c r="BD67" s="359">
        <f>IFERROR(100*BB67/'Projection_Base-case'!W68,0)</f>
        <v>0</v>
      </c>
      <c r="BE67" s="358">
        <f>IF(AC67="",IFERROR('Projection_Base-case'!Y68-Y67,0),0)</f>
        <v>0</v>
      </c>
      <c r="BF67" s="359">
        <f t="shared" si="34"/>
        <v>0</v>
      </c>
      <c r="BG67" s="359">
        <f>IFERROR(100*BE67/'Projection_Base-case'!Y68,0)</f>
        <v>0</v>
      </c>
      <c r="BH67" s="359">
        <f t="shared" si="35"/>
        <v>0</v>
      </c>
      <c r="BI67" s="360">
        <f t="shared" si="36"/>
        <v>0</v>
      </c>
    </row>
    <row r="68" spans="1:61">
      <c r="A68" s="205">
        <v>64</v>
      </c>
      <c r="B68" s="347">
        <f>IF('Projection_Base-case'!B69&lt;&gt;"",'Projection_Base-case'!B69,0)</f>
        <v>0</v>
      </c>
      <c r="C68" s="347">
        <f>IF('Projection_Base-case'!C69&lt;&gt;"",'Projection_Base-case'!C69,0)</f>
        <v>0</v>
      </c>
      <c r="D68" s="365">
        <f>IF('Projection_Base-case'!D69&lt;&gt;"",'Projection_Base-case'!D69,0)</f>
        <v>0</v>
      </c>
      <c r="E68" s="322"/>
      <c r="F68" s="367" t="str">
        <f t="shared" si="12"/>
        <v>0</v>
      </c>
      <c r="G68" s="177" t="str">
        <f>IF(F68="Scenario1PBT1",'Major retrofit'!$E$6,IF(F68="Scenario2PBT1",'Major retrofit'!$F$6,IF(F68="Scenario3PBT1",'Major retrofit'!$G$6,"")))&amp;IF(F68="Scenario1PBT2",'Major retrofit'!$H$6,IF(F68="Scenario2PBT2",'Major retrofit'!$I$6,IF(F68="Scenario3PBT2",'Major retrofit'!$J$6,"")))&amp;IF(F68="Scenario1PBT3",'Major retrofit'!$K$6,IF(F68="Scenario2PBT3",'Major retrofit'!$L$6,IF(F68="Scenario3PBT3",'Major retrofit'!$M$6,"")))&amp;IF(F68="Scenario1PBT4",'Major retrofit'!$N$6,IF(F68="Scenario2PBT4",'Major retrofit'!$O$6,IF(F68="Scenario3PBT4",'Major retrofit'!$P$6,"")))&amp;IF(F68="Scenario1PBT5",'Major retrofit'!$Q$6,IF(F68="Scenario2PBT5",'Major retrofit'!$R$6,IF(F68="Scenario3PBT5",'Major retrofit'!$S$6,"")))&amp;IF(F68="Scenario1PBT6",'Major retrofit'!$T$6,IF(F68="Scenario2PBT6",'Major retrofit'!$U$6,IF(F68="Scenario3PBT6",'Major retrofit'!$V$6,"")))&amp;IF(F68="Scenario1PBT7",'Major retrofit'!$W$6,IF(F68="Scenario2PBT7",'Major retrofit'!$X$6,IF(F68="Scenario3PBT7",'Major retrofit'!$Y$6,"")))&amp;IF(F68="Scenario1PBT8",'Major retrofit'!$Z$6,IF(F68="Scenario2PBT8",'Major retrofit'!$AA$6,IF(F68="Scenario3PBT8",'Major retrofit'!$AB$6,"")))&amp;IF(F68="Scenario1PBT9",'Major retrofit'!$AC$6,IF(F68="Scenario2PBT9",'Major retrofit'!$AD$6,IF(F68="Scenario3PBT9",'Major retrofit'!$AE$6,"")))&amp;IF(F68="Scenario1PBT10",'Major retrofit'!$AF$6,IF(F68="Scenario2PBT10",'Major retrofit'!$AG$6,IF(F68="Scenario3PBT10",'Major retrofit'!$AH$6,"")))&amp;IF(F68="Scenario1PBT11",'Major retrofit'!$AI$6,IF(F68="Scenario2PBT11",'Major retrofit'!$AJ$6,IF(F68="Scenario3PBT11",'Major retrofit'!$AK$6,"")))&amp;IF(F68="Scenario1PBT12",'Major retrofit'!$AL$6,IF(F68="Scenario2PBT12",'Major retrofit'!$AM$6,IF(F68="Scenario3PBT12",'Major retrofit'!$AN$6,"")))&amp;IF(F68="Scenario1PBT13",'Major retrofit'!$AO$6,IF(F68="Scenario2PBT13",'Major retrofit'!$AP$6,IF(F68="Scenario3PBT13",'Major retrofit'!$AQ$6,"")))&amp;IF(F68="Scenario1PBT14",'Major retrofit'!$AR$6,IF(F68="Scenario2PBT14",'Major retrofit'!$AS$6,IF(F68="Scenario3PBT14",'Major retrofit'!$AT$6,"")))&amp;IF(F68="Scenario1PBT15",'Major retrofit'!$AU$6,IF(F68="Scenario2PBT15",'Major retrofit'!$AV$6,IF(F68="Scenario3PBT15",'Major retrofit'!$AW$6,"")))</f>
        <v/>
      </c>
      <c r="H68" s="117">
        <f t="shared" si="13"/>
        <v>0</v>
      </c>
      <c r="I68" s="178" t="str">
        <f>IF(F68="Scenario1PBT1",'Major retrofit'!$E$16,IF(F68="Scenario2PBT1",'Major retrofit'!$F$16,IF(F68="Scenario3PBT1",'Major retrofit'!$G$16,"")))&amp;IF(F68="Scenario1PBT2",'Major retrofit'!$H$16,IF(F68="Scenario2PBT2",'Major retrofit'!$I$16,IF(F68="Scenario3PBT2",'Major retrofit'!$J$16,"")))&amp;IF(F68="Scenario1PBT3",'Major retrofit'!$K$16,IF(F68="Scenario2PBT3",'Major retrofit'!$L$16,IF(F68="Scenario3PBT3",'Major retrofit'!$M$16,"")))&amp;IF(F68="Scenario1PBT4",'Major retrofit'!$N$16,IF(F68="Scenario2PBT4",'Major retrofit'!$O$16,IF(F68="Scenario3PBT4",'Major retrofit'!$P$16,"")))&amp;IF(F68="Scenario1PBT5",'Major retrofit'!$Q$16,IF(F68="Scenario2PBT5",'Major retrofit'!$R$16,IF(F68="Scenario3PBT5",'Major retrofit'!$S$16,"")))&amp;IF(F68="Scenario1PBT6",'Major retrofit'!$T$16,IF(F68="Scenario2PBT6",'Major retrofit'!$U$16,IF(F68="Scenario3PBT6",'Major retrofit'!$V$16,"")))&amp;IF(F68="Scenario1PBT7",'Major retrofit'!$W$16,IF(F68="Scenario2PBT7",'Major retrofit'!$X$16,IF(F68="Scenario3PBT7",'Major retrofit'!$Y$16,"")))&amp;IF(F68="Scenario1PBT8",'Major retrofit'!$Z$16,IF(F68="Scenario2PBT8",'Major retrofit'!$AA$16,IF(F68="Scenario3PBT8",'Major retrofit'!$AB$16,"")))&amp;IF(F68="Scenario1PBT9",'Major retrofit'!$AC$16,IF(F68="Scenario2PBT9",'Major retrofit'!$AD$16,IF(F68="Scenario3PBT9",'Major retrofit'!$AE$16,"")))&amp;IF(F68="Scenario1PBT10",'Major retrofit'!$AF$16,IF(F68="Scenario2PBT10",'Major retrofit'!$AG$16,IF(F68="Scenario3PBT10",'Major retrofit'!$AH$16,"")))&amp;IF(F68="Scenario1PBT11",'Major retrofit'!$AI$16,IF(F68="Scenario2PBT11",'Major retrofit'!$AJ$16,IF(F68="Scenario3PBT11",'Major retrofit'!$AK$16,"")))&amp;IF(F68="Scenario1PBT12",'Major retrofit'!$AL$16,IF(F68="Scenario2PBT12",'Major retrofit'!$AM$16,IF(F68="Scenario3PBT12",'Major retrofit'!$AN$16,"")))&amp;IF(F68="Scenario1PBT13",'Major retrofit'!$AO$16,IF(F68="Scenario2PBT13",'Major retrofit'!$AP$16,IF(F68="Scenario3PBT13",'Major retrofit'!$AQ$16,"")))&amp;IF(F68="Scenario1PBT14",'Major retrofit'!$AR$16,IF(F68="Scenario2PBT14",'Major retrofit'!$AS$16,IF(F68="Scenario3PBT14",'Major retrofit'!$AT$16,"")))&amp;IF(F68="Scenario1PBT15",'Major retrofit'!$AU$16,IF(F68="Scenario2PBT15",'Major retrofit'!$AV$16,IF(F68="Scenario3PBT15",'Major retrofit'!$AW$16,"")))</f>
        <v/>
      </c>
      <c r="J68" s="117">
        <f t="shared" si="14"/>
        <v>0</v>
      </c>
      <c r="K68" s="117" t="str">
        <f>IF(F68="Scenario1PBT1",'Major retrofit'!$E$18,IF(F68="Scenario2PBT1",'Major retrofit'!$F$18,IF(F68="Scenario3PBT1",'Major retrofit'!$G$18,"")))&amp;IF(F68="Scenario1PBT2",'Major retrofit'!$H$18,IF(F68="Scenario2PBT2",'Major retrofit'!$I$18,IF(F68="Scenario3PBT2",'Major retrofit'!$J$18,"")))&amp;IF(F68="Scenario1PBT3",'Major retrofit'!$K$18,IF(F68="Scenario2PBT3",'Major retrofit'!$L$18,IF(F68="Scenario3PBT3",'Major retrofit'!$M$18,"")))&amp;IF(F68="Scenario1PBT4",'Major retrofit'!$N$18,IF(F68="Scenario2PBT4",'Major retrofit'!$O$18,IF(F68="Scenario3PBT4",'Major retrofit'!$P$18,"")))&amp;IF(F68="Scenario1PBT5",'Major retrofit'!$Q$18,IF(F68="Scenario2PBT5",'Major retrofit'!$R$18,IF(F68="Scenario3PBT5",'Major retrofit'!$S$18,"")))&amp;IF(F68="Scenario1PBT6",'Major retrofit'!$T$18,IF(F68="Scenario2PBT6",'Major retrofit'!$U$18,IF(F68="Scenario3PBT6",'Major retrofit'!$V$18,"")))&amp;IF(F68="Scenario1PBT7",'Major retrofit'!$W$18,IF(F68="Scenario2PBT7",'Major retrofit'!$X$18,IF(F68="Scenario3PBT7",'Major retrofit'!$Y$18,"")))&amp;IF(F68="Scenario1PBT8",'Major retrofit'!$Z$18,IF(F68="Scenario2PBT8",'Major retrofit'!$AA$18,IF(F68="Scenario3PBT8",'Major retrofit'!$AB$18,"")))&amp;IF(F68="Scenario1PBT9",'Major retrofit'!$AC$18,IF(F68="Scenario2PBT9",'Major retrofit'!$AD$18,IF(F68="Scenario3PBT9",'Major retrofit'!$AE$18,"")))&amp;IF(F68="Scenario1PBT10",'Major retrofit'!$AF$18,IF(F68="Scenario2PBT10",'Major retrofit'!$AG$18,IF(F68="Scenario3PBT10",'Major retrofit'!$AH$18,"")))&amp;IF(F68="Scenario1PBT11",'Major retrofit'!$AI$18,IF(F68="Scenario2PBT11",'Major retrofit'!$AJ$18,IF(F68="Scenario3PBT11",'Major retrofit'!$AK$18,"")))&amp;IF(F68="Scenario1PBT12",'Major retrofit'!$AL$18,IF(F68="Scenario2PBT12",'Major retrofit'!$AM$18,IF(F68="Scenario3PBT12",'Major retrofit'!$AN$18,"")))&amp;IF(F68="Scenario1PBT13",'Major retrofit'!$AO$18,IF(F68="Scenario2PBT13",'Major retrofit'!$AP$18,IF(F68="Scenario3PBT13",'Major retrofit'!$AQ$18,"")))&amp;IF(F68="Scenario1PBT14",'Major retrofit'!$AR$18,IF(F68="Scenario2PBT14",'Major retrofit'!$AS$18,IF(F68="Scenario3PBT14",'Major retrofit'!$AT$18,"")))&amp;IF(F68="Scenario1PBT15",'Major retrofit'!$AU$18,IF(F68="Scenario2PBT15",'Major retrofit'!$AV$18,IF(F68="Scenario3PBT15",'Major retrofit'!$AW$18,"")))</f>
        <v/>
      </c>
      <c r="L68" s="117">
        <f t="shared" si="15"/>
        <v>0</v>
      </c>
      <c r="M68" s="117" t="str">
        <f>IF(F68="Scenario1PBT1",'Major retrofit'!$E$20,IF(F68="Scenario2PBT1",'Major retrofit'!$F$20,IF(F68="Scenario3PBT1",'Major retrofit'!$G$20,"")))&amp;IF(F68="Scenario1PBT2",'Major retrofit'!$H$20,IF(F68="Scenario2PBT2",'Major retrofit'!$I$20,IF(F68="Scenario3PBT2",'Major retrofit'!$J$20,"")))&amp;IF(F68="Scenario1PBT3",'Major retrofit'!$K$20,IF(F68="Scenario2PBT3",'Major retrofit'!$L$20,IF(F68="Scenario3PBT3",'Major retrofit'!$M$20,"")))&amp;IF(F68="Scenario1PBT4",'Major retrofit'!$N$20,IF(F68="Scenario2PBT4",'Major retrofit'!$O$20,IF(F68="Scenario3PBT4",'Major retrofit'!$P$20,"")))&amp;IF(F68="Scenario1PBT5",'Major retrofit'!$Q$20,IF(F68="Scenario2PBT5",'Major retrofit'!$R$20,IF(F68="Scenario3PBT5",'Major retrofit'!$S$20,"")))&amp;IF(F68="Scenario1PBT6",'Major retrofit'!$T$20,IF(F68="Scenario2PBT6",'Major retrofit'!$U$20,IF(F68="Scenario3PBT6",'Major retrofit'!$V$20,"")))&amp;IF(F68="Scenario1PBT7",'Major retrofit'!$W$20,IF(F68="Scenario2PBT7",'Major retrofit'!$X$20,IF(F68="Scenario3PBT7",'Major retrofit'!$Y$20,"")))&amp;IF(F68="Scenario1PBT8",'Major retrofit'!$Z$20,IF(F68="Scenario2PBT8",'Major retrofit'!$AA$20,IF(F68="Scenario3PBT8",'Major retrofit'!$AB$20,"")))&amp;IF(F68="Scenario1PBT9",'Major retrofit'!$AC$20,IF(F68="Scenario2PBT9",'Major retrofit'!$AD$20,IF(F68="Scenario3PBT9",'Major retrofit'!$AE$20,"")))&amp;IF(F68="Scenario1PBT10",'Major retrofit'!$AF$20,IF(F68="Scenario2PBT10",'Major retrofit'!$AG$20,IF(F68="Scenario3PBT10",'Major retrofit'!$AH$20,"")))&amp;IF(F68="Scenario1PBT11",'Major retrofit'!$AI$20,IF(F68="Scenario2PBT11",'Major retrofit'!$AJ$20,IF(F68="Scenario3PBT11",'Major retrofit'!$AK$20,"")))&amp;IF(F68="Scenario1PBT12",'Major retrofit'!$AL$20,IF(F68="Scenario2PBT12",'Major retrofit'!$AM$20,IF(F68="Scenario3PBT12",'Major retrofit'!$AN$20,"")))&amp;IF(F68="Scenario1PBT13",'Major retrofit'!$AO$20,IF(F68="Scenario2PBT13",'Major retrofit'!$AP$20,IF(F68="Scenario3PBT13",'Major retrofit'!$AQ$20,"")))&amp;IF(F68="Scenario1PBT14",'Major retrofit'!$AR$20,IF(F68="Scenario2PBT14",'Major retrofit'!$AS$20,IF(F68="Scenario3PBT14",'Major retrofit'!$AT$20,"")))&amp;IF(F68="Scenario1PBT15",'Major retrofit'!$AU$20,IF(F68="Scenario2PBT15",'Major retrofit'!$AV$20,IF(F68="Scenario3PBT15",'Major retrofit'!$AW$20,"")))</f>
        <v/>
      </c>
      <c r="N68" s="118">
        <f t="shared" si="16"/>
        <v>0</v>
      </c>
      <c r="O68" s="206" t="str">
        <f>IF(F68="Scenario1PBT1",'Major retrofit'!$E$23,IF(F68="Scenario2PBT1",'Major retrofit'!$F$23,IF(F68="Scenario3PBT1",'Major retrofit'!$G$23,"")))&amp;IF(F68="Scenario1PBT2",'Major retrofit'!$H$23,IF(F68="Scenario2PBT2",'Major retrofit'!$I$23,IF(F68="Scenario3PBT2",'Major retrofit'!$J$23,"")))&amp;IF(F68="Scenario1PBT3",'Major retrofit'!$K$23,IF(F68="Scenario2PBT3",'Major retrofit'!$L$23,IF(F68="Scenario3PBT3",'Major retrofit'!$M$23,"")))&amp;IF(F68="Scenario1PBT4",'Major retrofit'!$N$23,IF(F68="Scenario2PBT4",'Major retrofit'!$O$23,IF(F68="Scenario3PBT4",'Major retrofit'!$P$23,"")))&amp;IF(F68="Scenario1PBT5",'Major retrofit'!$Q$23,IF(F68="Scenario2PBT5",'Major retrofit'!$R$23,IF(F68="Scenario3PBT5",'Major retrofit'!$S$23,"")))&amp;IF(F68="Scenario1PBT6",'Major retrofit'!$T$23,IF(F68="Scenario2PBT6",'Major retrofit'!$U$23,IF(F68="Scenario3PBT6",'Major retrofit'!$V$23,"")))&amp;IF(F68="Scenario1PBT7",'Major retrofit'!$W$23,IF(F68="Scenario2PBT7",'Major retrofit'!$X$23,IF(F68="Scenario3PBT7",'Major retrofit'!$Y$23,"")))&amp;IF(F68="Scenario1PBT8",'Major retrofit'!$Z$23,IF(F68="Scenario2PBT8",'Major retrofit'!$AA$23,IF(F68="Scenario3PBT8",'Major retrofit'!$AB$23,"")))&amp;IF(F68="Scenario1PBT9",'Major retrofit'!$AC$23,IF(F68="Scenario2PBT9",'Major retrofit'!$AD$23,IF(F68="Scenario3PBT9",'Major retrofit'!$AE$23,"")))&amp;IF(F68="Scenario1PBT10",'Major retrofit'!$AF$23,IF(F68="Scenario2PBT10",'Major retrofit'!$AG$23,IF(F68="Scenario3PBT10",'Major retrofit'!$AH$23,"")))&amp;IF(F68="Scenario1PBT11",'Major retrofit'!$AI$23,IF(F68="Scenario2PBT11",'Major retrofit'!$AJ$23,IF(F68="Scenario3PBT11",'Major retrofit'!$AK$23,"")))&amp;IF(F68="Scenario1PBT12",'Major retrofit'!$AL$23,IF(F68="Scenario2PBT12",'Major retrofit'!$AM$23,IF(F68="Scenario3PBT12",'Major retrofit'!$AN$23,"")))&amp;IF(F68="Scenario1PBT13",'Major retrofit'!$AO$23,IF(F68="Scenario2PBT13",'Major retrofit'!$AP$23,IF(F68="Scenario3PBT13",'Major retrofit'!$AQ$23,"")))&amp;IF(F68="Scenario1PBT14",'Major retrofit'!$AR$23,IF(F68="Scenario2PBT14",'Major retrofit'!$AS$23,IF(F68="Scenario3PBT14",'Major retrofit'!$AT$23,"")))&amp;IF(F68="Scenario1PBT15",'Major retrofit'!$AU$23,IF(F68="Scenario2PBT15",'Major retrofit'!$AV$23,IF(F68="Scenario3PBT15",'Major retrofit'!$AW$23,"")))</f>
        <v/>
      </c>
      <c r="P68" s="117">
        <f t="shared" si="17"/>
        <v>0</v>
      </c>
      <c r="Q68" s="117" t="str">
        <f>IF(F68="Scenario1PBT1",'Major retrofit'!$E$25,IF(F68="Scenario2PBT1",'Major retrofit'!$F$25,IF(F68="Scenario3PBT1",'Major retrofit'!$G$25,"")))&amp;IF(F68="Scenario1PBT2",'Major retrofit'!$H$25,IF(F68="Scenario2PBT2",'Major retrofit'!$I$25,IF(F68="Scenario3PBT2",'Major retrofit'!$J$25,"")))&amp;IF(F68="Scenario1PBT3",'Major retrofit'!$K$25,IF(F68="Scenario2PBT3",'Major retrofit'!$L$25,IF(F68="Scenario3PBT3",'Major retrofit'!$M$25,"")))&amp;IF(F68="Scenario1PBT4",'Major retrofit'!$N$25,IF(F68="Scenario2PBT4",'Major retrofit'!$O$25,IF(F68="Scenario3PBT4",'Major retrofit'!$P$25,"")))&amp;IF(F68="Scenario1PBT5",'Major retrofit'!$Q$25,IF(F68="Scenario2PBT5",'Major retrofit'!$R$25,IF(F68="Scenario3PBT5",'Major retrofit'!$S$25,"")))&amp;IF(F68="Scenario1PBT6",'Major retrofit'!$T$25,IF(F68="Scenario2PBT6",'Major retrofit'!$U$25,IF(F68="Scenario3PBT6",'Major retrofit'!$V$25,"")))&amp;IF(F68="Scenario1PBT7",'Major retrofit'!$W$25,IF(F68="Scenario2PBT7",'Major retrofit'!$X$25,IF(F68="Scenario3PBT7",'Major retrofit'!$Y$25,"")))&amp;IF(F68="Scenario1PBT8",'Major retrofit'!$Z$25,IF(F68="Scenario2PBT8",'Major retrofit'!$AA$25,IF(F68="Scenario3PBT8",'Major retrofit'!$AB$25,"")))&amp;IF(F68="Scenario1PBT9",'Major retrofit'!$AC$25,IF(F68="Scenario2PBT9",'Major retrofit'!$AD$25,IF(F68="Scenario3PBT9",'Major retrofit'!$AE$25,"")))&amp;IF(F68="Scenario1PBT10",'Major retrofit'!$AF$25,IF(F68="Scenario2PBT10",'Major retrofit'!$AG$25,IF(F68="Scenario3PBT10",'Major retrofit'!$AH$25,"")))&amp;IF(F68="Scenario1PBT11",'Major retrofit'!$AI$25,IF(F68="Scenario2PBT11",'Major retrofit'!$AJ$25,IF(F68="Scenario3PBT11",'Major retrofit'!$AK$25,"")))&amp;IF(F68="Scenario1PBT12",'Major retrofit'!$AL$25,IF(F68="Scenario2PBT12",'Major retrofit'!$AM$25,IF(F68="Scenario3PBT12",'Major retrofit'!$AN$25,"")))&amp;IF(F68="Scenario1PBT13",'Major retrofit'!$AO$25,IF(F68="Scenario2PBT13",'Major retrofit'!$AP$25,IF(F68="Scenario3PBT13",'Major retrofit'!$AQ$25,"")))&amp;IF(F68="Scenario1PBT14",'Major retrofit'!$AR$25,IF(F68="Scenario2PBT14",'Major retrofit'!$AS$25,IF(F68="Scenario3PBT14",'Major retrofit'!$AT$25,"")))&amp;IF(F68="Scenario1PBT15",'Major retrofit'!$AU$25,IF(F68="Scenario2PBT15",'Major retrofit'!$AV$25,IF(F68="Scenario3PBT15",'Major retrofit'!$AW$25,"")))</f>
        <v/>
      </c>
      <c r="R68" s="117">
        <f t="shared" si="18"/>
        <v>0</v>
      </c>
      <c r="S68" s="117" t="str">
        <f>IF(F68="Scenario1PBT1",'Major retrofit'!$E$27,IF(F68="Scenario2PBT1",'Major retrofit'!$F$27,IF(F68="Scenario3PBT1",'Major retrofit'!$G$27,"")))&amp;IF(F68="Scenario1PBT2",'Major retrofit'!$H$27,IF(F68="Scenario2PBT2",'Major retrofit'!$I$27,IF(F68="Scenario3PBT2",'Major retrofit'!$J$27,"")))&amp;IF(F68="Scenario1PBT3",'Major retrofit'!$K$27,IF(F68="Scenario2PBT3",'Major retrofit'!$L$27,IF(F68="Scenario3PBT3",'Major retrofit'!$M$27,"")))&amp;IF(F68="Scenario1PBT4",'Major retrofit'!$N$27,IF(F68="Scenario2PBT4",'Major retrofit'!$O$27,IF(F68="Scenario3PBT4",'Major retrofit'!$P$27,"")))&amp;IF(F68="Scenario1PBT5",'Major retrofit'!$Q$27,IF(F68="Scenario2PBT5",'Major retrofit'!$R$27,IF(F68="Scenario3PBT5",'Major retrofit'!$S$27,"")))&amp;IF(F68="Scenario1PBT6",'Major retrofit'!$T$27,IF(F68="Scenario2PBT6",'Major retrofit'!$U$27,IF(F68="Scenario3PBT6",'Major retrofit'!$V$27,"")))&amp;IF(F68="Scenario1PBT7",'Major retrofit'!$W$27,IF(F68="Scenario2PBT7",'Major retrofit'!$X$27,IF(F68="Scenario3PBT7",'Major retrofit'!$Y$27,"")))&amp;IF(F68="Scenario1PBT8",'Major retrofit'!$Z$27,IF(F68="Scenario2PBT8",'Major retrofit'!$AA$27,IF(F68="Scenario3PBT8",'Major retrofit'!$AB$27,"")))&amp;IF(F68="Scenario1PBT9",'Major retrofit'!$AC$27,IF(F68="Scenario2PBT9",'Major retrofit'!$AD$27,IF(F68="Scenario3PBT9",'Major retrofit'!$AE$27,"")))&amp;IF(F68="Scenario1PBT10",'Major retrofit'!$AF$27,IF(F68="Scenario2PBT10",'Major retrofit'!$AG$27,IF(F68="Scenario3PBT10",'Major retrofit'!$AH$27,"")))&amp;IF(F68="Scenario1PBT11",'Major retrofit'!$AI$27,IF(F68="Scenario2PBT11",'Major retrofit'!$AJ$27,IF(F68="Scenario3PBT11",'Major retrofit'!$AK$27,"")))&amp;IF(F68="Scenario1PBT12",'Major retrofit'!$AL$27,IF(F68="Scenario2PBT12",'Major retrofit'!$AM$27,IF(F68="Scenario3PBT12",'Major retrofit'!$AN$27,"")))&amp;IF(F68="Scenario1PBT13",'Major retrofit'!$AO$27,IF(F68="Scenario2PBT13",'Major retrofit'!$AP$27,IF(F68="Scenario3PBT13",'Major retrofit'!$AQ$27,"")))&amp;IF(F68="Scenario1PBT14",'Major retrofit'!$AR$27,IF(F68="Scenario2PBT14",'Major retrofit'!$AS$27,IF(F68="Scenario3PBT14",'Major retrofit'!$AT$27,"")))&amp;IF(F68="Scenario1PBT15",'Major retrofit'!$AU$27,IF(F68="Scenario2PBT15",'Major retrofit'!$AV$27,IF(F68="Scenario3PBT15",'Major retrofit'!$AW$27,"")))</f>
        <v/>
      </c>
      <c r="T68" s="207">
        <f t="shared" si="19"/>
        <v>0</v>
      </c>
      <c r="U68" s="206" t="str">
        <f>IF(F68="Scenario1PBT1",'Major retrofit'!$E$38,IF(F68="Scenario2PBT1",'Major retrofit'!$F$38,IF(F68="Scenario3PBT1",'Major retrofit'!$G$38,"")))&amp;IF(F68="Scenario1PBT2",'Major retrofit'!$H$38,IF(F68="Scenario2PBT2",'Major retrofit'!$I$38,IF(F68="Scenario3PBT2",'Major retrofit'!$J$38,"")))&amp;IF(F68="Scenario1PBT3",'Major retrofit'!$K$38,IF(F68="Scenario2PBT3",'Major retrofit'!$L$38,IF(F68="Scenario3PBT3",'Major retrofit'!$M$38,"")))&amp;IF(F68="Scenario1PBT4",'Major retrofit'!$N$38,IF(F68="Scenario2PBT4",'Major retrofit'!$O$38,IF(F68="Scenario3PBT4",'Major retrofit'!$P$38,"")))&amp;IF(F68="Scenario1PBT5",'Major retrofit'!$Q$38,IF(F68="Scenario2PBT5",'Major retrofit'!$R$38,IF(F68="Scenario3PBT5",'Major retrofit'!$S$38,"")))&amp;IF(F68="Scenario1PBT6",'Major retrofit'!$T$38,IF(F68="Scenario2PBT6",'Major retrofit'!$U$38,IF(F68="Scenario3PBT6",'Major retrofit'!$V$38,"")))&amp;IF(F68="Scenario1PBT7",'Major retrofit'!$W$38,IF(F68="Scenario2PBT7",'Major retrofit'!$X$38,IF(F68="Scenario3PBT7",'Major retrofit'!$Y$38,"")))&amp;IF(F68="Scenario1PBT8",'Major retrofit'!$Z$38,IF(F68="Scenario2PBT8",'Major retrofit'!$AA$38,IF(F68="Scenario3PBT8",'Major retrofit'!$AB$38,"")))&amp;IF(F68="Scenario1PBT9",'Major retrofit'!$AC$38,IF(F68="Scenario2PBT9",'Major retrofit'!$AD$38,IF(F68="Scenario3PBT9",'Major retrofit'!$AE$38,"")))&amp;IF(F68="Scenario1PBT10",'Major retrofit'!$AF$38,IF(F68="Scenario2PBT10",'Major retrofit'!$AG$38,IF(F68="Scenario3PBT10",'Major retrofit'!$AH$38,"")))&amp;IF(F68="Scenario1PBT11",'Major retrofit'!$AI$38,IF(F68="Scenario2PBT11",'Major retrofit'!$AJ$38,IF(F68="Scenario3PBT11",'Major retrofit'!$AK$38,"")))&amp;IF(F68="Scenario1PBT12",'Major retrofit'!$AL$38,IF(F68="Scenario2PBT12",'Major retrofit'!$AM$38,IF(F68="Scenario3PBT12",'Major retrofit'!$AN$38,"")))&amp;IF(F68="Scenario1PBT13",'Major retrofit'!$AO$38,IF(F68="Scenario2PBT13",'Major retrofit'!$AP$38,IF(F68="Scenario3PBT13",'Major retrofit'!$AQ$38,"")))&amp;IF(F68="Scenario1PBT14",'Major retrofit'!$AR$38,IF(F68="Scenario2PBT14",'Major retrofit'!$AS$38,IF(F68="Scenario3PBT14",'Major retrofit'!$AT$38,"")))&amp;IF(F68="Scenario1PBT15",'Major retrofit'!$AU$38,IF(F68="Scenario2PBT15",'Major retrofit'!$AV$38,IF(F68="Scenario3PBT15",'Major retrofit'!$AW$38,"")))</f>
        <v/>
      </c>
      <c r="V68" s="117">
        <f t="shared" si="20"/>
        <v>0</v>
      </c>
      <c r="W68" s="117" t="str">
        <f>IF(F68="Scenario1PBT1",'Major retrofit'!$E$40,IF(F68="Scenario2PBT1",'Major retrofit'!$F$40,IF(F68="Scenario3PBT1",'Major retrofit'!$G$40,"")))&amp;IF(F68="Scenario1PBT2",'Major retrofit'!$H$40,IF(F68="Scenario2PBT2",'Major retrofit'!$I$40,IF(F68="Scenario3PBT2",'Major retrofit'!$J$40,"")))&amp;IF(F68="Scenario1PBT3",'Major retrofit'!$K$40,IF(F68="Scenario2PBT3",'Major retrofit'!$L$40,IF(F68="Scenario3PBT3",'Major retrofit'!$M$40,"")))&amp;IF(F68="Scenario1PBT4",'Major retrofit'!$N$40,IF(F68="Scenario2PBT4",'Major retrofit'!$O$40,IF(F68="Scenario3PBT4",'Major retrofit'!$P$40,"")))&amp;IF(F68="Scenario1PBT5",'Major retrofit'!$Q$40,IF(F68="Scenario2PBT5",'Major retrofit'!$R$40,IF(F68="Scenario3PBT5",'Major retrofit'!$S$40,"")))&amp;IF(F68="Scenario1PBT6",'Major retrofit'!$T$40,IF(F68="Scenario2PBT6",'Major retrofit'!$U$40,IF(F68="Scenario3PBT6",'Major retrofit'!$V$40,"")))&amp;IF(F68="Scenario1PBT7",'Major retrofit'!$W$40,IF(F68="Scenario2PBT7",'Major retrofit'!$X$40,IF(F68="Scenario3PBT7",'Major retrofit'!$Y$40,"")))&amp;IF(F68="Scenario1PBT8",'Major retrofit'!$Z$40,IF(F68="Scenario2PBT8",'Major retrofit'!$AA$40,IF(F68="Scenario3PBT8",'Major retrofit'!$AB$40,"")))&amp;IF(F68="Scenario1PBT9",'Major retrofit'!$AC$40,IF(F68="Scenario2PBT9",'Major retrofit'!$AD$40,IF(F68="Scenario3PBT9",'Major retrofit'!$AE$40,"")))&amp;IF(F68="Scenario1PBT10",'Major retrofit'!$AF$40,IF(F68="Scenario2PBT10",'Major retrofit'!$AG$40,IF(F68="Scenario3PBT10",'Major retrofit'!$AH$40,"")))&amp;IF(F68="Scenario1PBT11",'Major retrofit'!$AI$40,IF(F68="Scenario2PBT11",'Major retrofit'!$AJ$40,IF(F68="Scenario3PBT11",'Major retrofit'!$AK$40,"")))&amp;IF(F68="Scenario1PBT12",'Major retrofit'!$AL$40,IF(F68="Scenario2PBT12",'Major retrofit'!$AM$40,IF(F68="Scenario3PBT12",'Major retrofit'!$AN$40,"")))&amp;IF(F68="Scenario1PBT13",'Major retrofit'!$AO$40,IF(F68="Scenario2PBT13",'Major retrofit'!$AP$40,IF(F68="Scenario3PBT13",'Major retrofit'!$AQ$40,"")))&amp;IF(F68="Scenario1PBT14",'Major retrofit'!$AR$40,IF(F68="Scenario2PBT14",'Major retrofit'!$AS$40,IF(F68="Scenario3PBT14",'Major retrofit'!$AT$40,"")))&amp;IF(F68="Scenario1PBT15",'Major retrofit'!$AU$40,IF(F68="Scenario2PBT15",'Major retrofit'!$AV$40,IF(F68="Scenario3PBT15",'Major retrofit'!$AW$40,"")))</f>
        <v/>
      </c>
      <c r="X68" s="117">
        <f t="shared" si="21"/>
        <v>0</v>
      </c>
      <c r="Y68" s="117" t="str">
        <f>IF(F68="Scenario1PBT1",'Major retrofit'!$E$42,IF(F68="Scenario2PBT1",'Major retrofit'!$F$42,IF(F68="Scenario3PBT1",'Major retrofit'!$G$42,"")))&amp;IF(F68="Scenario1PBT2",'Major retrofit'!$H$42,IF(F68="Scenario2PBT2",'Major retrofit'!$I$42,IF(F68="Scenario3PBT2",'Major retrofit'!$J$42,"")))&amp;IF(F68="Scenario1PBT3",'Major retrofit'!$K$42,IF(F68="Scenario2PBT3",'Major retrofit'!$L$42,IF(F68="Scenario3PBT3",'Major retrofit'!$M$42,"")))&amp;IF(F68="Scenario1PBT4",'Major retrofit'!$N$42,IF(F68="Scenario2PBT4",'Major retrofit'!$O$42,IF(F68="Scenario3PBT4",'Major retrofit'!$P$42,"")))&amp;IF(F68="Scenario1PBT5",'Major retrofit'!$Q$42,IF(F68="Scenario2PBT5",'Major retrofit'!$R$42,IF(F68="Scenario3PBT5",'Major retrofit'!$S$42,"")))&amp;IF(F68="Scenario1PBT6",'Major retrofit'!$T$42,IF(F68="Scenario2PBT6",'Major retrofit'!$U$42,IF(F68="Scenario3PBT6",'Major retrofit'!$V$42,"")))&amp;IF(F68="Scenario1PBT7",'Major retrofit'!$W$42,IF(F68="Scenario2PBT7",'Major retrofit'!$X$42,IF(F68="Scenario3PBT7",'Major retrofit'!$Y$42,"")))&amp;IF(F68="Scenario1PBT8",'Major retrofit'!$Z$42,IF(F68="Scenario2PBT8",'Major retrofit'!$AA$42,IF(F68="Scenario3PBT8",'Major retrofit'!$AB$42,"")))&amp;IF(F68="Scenario1PBT9",'Major retrofit'!$AC$42,IF(F68="Scenario2PBT9",'Major retrofit'!$AD$42,IF(F68="Scenario3PBT9",'Major retrofit'!$AE$42,"")))&amp;IF(F68="Scenario1PBT10",'Major retrofit'!$AF$42,IF(F68="Scenario2PBT10",'Major retrofit'!$AG$42,IF(F68="Scenario3PBT10",'Major retrofit'!$AH$42,"")))&amp;IF(F68="Scenario1PBT11",'Major retrofit'!$AI$42,IF(F68="Scenario2PBT11",'Major retrofit'!$AJ$42,IF(F68="Scenario3PBT11",'Major retrofit'!$AK$42,"")))&amp;IF(F68="Scenario1PBT12",'Major retrofit'!$AL$42,IF(F68="Scenario2PBT12",'Major retrofit'!$AM$42,IF(F68="Scenario3PBT12",'Major retrofit'!$AN$42,"")))&amp;IF(F68="Scenario1PBT13",'Major retrofit'!$AO$42,IF(F68="Scenario2PBT13",'Major retrofit'!$AP$42,IF(F68="Scenario3PBT13",'Major retrofit'!$AQ$42,"")))&amp;IF(F68="Scenario1PBT14",'Major retrofit'!$AR$42,IF(F68="Scenario2PBT14",'Major retrofit'!$AS$42,IF(F68="Scenario3PBT14",'Major retrofit'!$AT$42,"")))&amp;IF(F68="Scenario1PBT15",'Major retrofit'!$AU$42,IF(F68="Scenario2PBT15",'Major retrofit'!$AV$42,IF(F68="Scenario3PBT15",'Major retrofit'!$AW$42,"")))</f>
        <v/>
      </c>
      <c r="Z68" s="117">
        <f t="shared" si="22"/>
        <v>0</v>
      </c>
      <c r="AA68" s="178" t="str">
        <f>IF(F68="Scenario1PBT1",'Major retrofit'!$E$101,IF(F68="Scenario2PBT1",'Major retrofit'!$F$101,IF(F68="Scenario3PBT1",'Major retrofit'!$G$101,"")))&amp;IF(F68="Scenario1PBT2",'Major retrofit'!$H$101,IF(F68="Scenario2PBT2",'Major retrofit'!$I$101,IF(F68="Scenario3PBT2",'Major retrofit'!$J$101,"")))&amp;IF(F68="Scenario1PBT3",'Major retrofit'!$K$101,IF(F68="Scenario2PBT3",'Major retrofit'!$L$101,IF(F68="Scenario3PBT3",'Major retrofit'!$M$101,"")))&amp;IF(F68="Scenario1PBT4",'Major retrofit'!$N$101,IF(F68="Scenario2PBT4",'Major retrofit'!$O$101,IF(F68="Scenario3PBT4",'Major retrofit'!$P$101,"")))&amp;IF(F68="Scenario1PBT5",'Major retrofit'!$Q$101,IF(F68="Scenario2PBT5",'Major retrofit'!$R$101,IF(F68="Scenario3PBT5",'Major retrofit'!$S$101,"")))&amp;IF(F68="Scenario1PBT6",'Major retrofit'!$T$101,IF(F68="Scenario2PBT6",'Major retrofit'!$U$101,IF(F68="Scenario3PBT6",'Major retrofit'!$V$101,"")))&amp;IF(F68="Scenario1PBT7",'Major retrofit'!$W$101,IF(F68="Scenario2PBT7",'Major retrofit'!$X$101,IF(F68="Scenario3PBT7",'Major retrofit'!$Y$101,"")))&amp;IF(F68="Scenario1PBT8",'Major retrofit'!$Z$101,IF(F68="Scenario2PBT8",'Major retrofit'!$AA$101,IF(F68="Scenario3PBT8",'Major retrofit'!$AB$101,"")))&amp;IF(F68="Scenario1PBT9",'Major retrofit'!$AC$101,IF(F68="Scenario2PBT9",'Major retrofit'!$AD$101,IF(F68="Scenario3PBT9",'Major retrofit'!$AE$101,"")))&amp;IF(F68="Scenario1PBT10",'Major retrofit'!$AF$101,IF(F68="Scenario2PBT10",'Major retrofit'!$AG$101,IF(F68="Scenario3PBT10",'Major retrofit'!$AH$101,"")))&amp;IF(F68="Scenario1PBT11",'Major retrofit'!$AI$101,IF(F68="Scenario2PBT11",'Major retrofit'!$AJ$101,IF(F68="Scenario3PBT11",'Major retrofit'!$AK$101,"")))&amp;IF(F68="Scenario1PBT12",'Major retrofit'!$AL$101,IF(F68="Scenario2PBT12",'Major retrofit'!$AM$101,IF(F68="Scenario3PBT12",'Major retrofit'!$AN$101,"")))&amp;IF(F68="Scenario1PBT13",'Major retrofit'!$AO$101,IF(F68="Scenario2PBT13",'Major retrofit'!$AP$101,IF(F68="Scenario3PBT13",'Major retrofit'!$AQ$101,"")))&amp;IF(F68="Scenario1PBT14",'Major retrofit'!$AR$101,IF(F68="Scenario2PBT14",'Major retrofit'!$AS$101,IF(F68="Scenario3PBT14",'Major retrofit'!$AT$101,"")))&amp;IF(F68="Scenario1PBT15",'Major retrofit'!$AU$101,IF(F68="Scenario2PBT15",'Major retrofit'!$AV$101,IF(F68="Scenario3PBT15",'Major retrofit'!$AW$101,"")))</f>
        <v/>
      </c>
      <c r="AB68" s="179">
        <f t="shared" si="23"/>
        <v>0</v>
      </c>
      <c r="AC68" s="363" t="str">
        <f t="shared" si="24"/>
        <v/>
      </c>
      <c r="AD68" s="353">
        <f>IF(AC68="",IFERROR('Projection_Base-case'!G69-G68,0),0)</f>
        <v>0</v>
      </c>
      <c r="AE68" s="350">
        <f t="shared" si="25"/>
        <v>0</v>
      </c>
      <c r="AF68" s="361">
        <f>IFERROR(100*AD68/'Projection_Base-case'!G69,0)</f>
        <v>0</v>
      </c>
      <c r="AG68" s="352">
        <f>IF(AC68="",IFERROR('Projection_Base-case'!I69-I68,0),0)</f>
        <v>0</v>
      </c>
      <c r="AH68" s="353">
        <f t="shared" si="26"/>
        <v>0</v>
      </c>
      <c r="AI68" s="361">
        <f>IFERROR(100*AG68/'Projection_Base-case'!I69,0)</f>
        <v>0</v>
      </c>
      <c r="AJ68" s="352">
        <f>IF(AC68="",IFERROR('Projection_Base-case'!K69-K68,0),0)</f>
        <v>0</v>
      </c>
      <c r="AK68" s="353">
        <f t="shared" si="27"/>
        <v>0</v>
      </c>
      <c r="AL68" s="361">
        <f>IFERROR(100*AJ68/'Projection_Base-case'!K69,0)</f>
        <v>0</v>
      </c>
      <c r="AM68" s="352">
        <f>-IF(AC68="",IFERROR('Projection_Base-case'!M69-M68,0),0)</f>
        <v>0</v>
      </c>
      <c r="AN68" s="353">
        <f t="shared" si="28"/>
        <v>0</v>
      </c>
      <c r="AO68" s="354">
        <f>IFERROR(IF('Projection_Base-case'!N69&gt;0,100*AN68/'Projection_Base-case'!N69,100*AN68/N68),0)</f>
        <v>0</v>
      </c>
      <c r="AP68" s="355">
        <f>IF(AC68="",IFERROR('Projection_Base-case'!O69-O68,0),0)</f>
        <v>0</v>
      </c>
      <c r="AQ68" s="356">
        <f t="shared" si="29"/>
        <v>0</v>
      </c>
      <c r="AR68" s="356">
        <f>IFERROR(100*AP68/'Projection_Base-case'!O69,0)</f>
        <v>0</v>
      </c>
      <c r="AS68" s="355">
        <f>IF(AC68="",IFERROR('Projection_Base-case'!Q69-Q68,0),0)</f>
        <v>0</v>
      </c>
      <c r="AT68" s="356">
        <f t="shared" si="30"/>
        <v>0</v>
      </c>
      <c r="AU68" s="356">
        <f>IFERROR(100*AS68/'Projection_Base-case'!Q69,0)</f>
        <v>0</v>
      </c>
      <c r="AV68" s="355">
        <f>IF(AC68="",IFERROR('Projection_Base-case'!S69-S68,0),0)</f>
        <v>0</v>
      </c>
      <c r="AW68" s="356">
        <f t="shared" si="31"/>
        <v>0</v>
      </c>
      <c r="AX68" s="357">
        <f>IFERROR(100*AV68/'Projection_Base-case'!S69,0)</f>
        <v>0</v>
      </c>
      <c r="AY68" s="358">
        <f>IF(AC68="",IFERROR('Projection_Base-case'!U69-U68,0),0)</f>
        <v>0</v>
      </c>
      <c r="AZ68" s="359">
        <f t="shared" si="32"/>
        <v>0</v>
      </c>
      <c r="BA68" s="359">
        <f>IFERROR(100*AY68/'Projection_Base-case'!U69,0)</f>
        <v>0</v>
      </c>
      <c r="BB68" s="358">
        <f>IF(AC68="",IFERROR('Projection_Base-case'!W69-W68,0),0)</f>
        <v>0</v>
      </c>
      <c r="BC68" s="359">
        <f t="shared" si="33"/>
        <v>0</v>
      </c>
      <c r="BD68" s="359">
        <f>IFERROR(100*BB68/'Projection_Base-case'!W69,0)</f>
        <v>0</v>
      </c>
      <c r="BE68" s="358">
        <f>IF(AC68="",IFERROR('Projection_Base-case'!Y69-Y68,0),0)</f>
        <v>0</v>
      </c>
      <c r="BF68" s="359">
        <f t="shared" si="34"/>
        <v>0</v>
      </c>
      <c r="BG68" s="359">
        <f>IFERROR(100*BE68/'Projection_Base-case'!Y69,0)</f>
        <v>0</v>
      </c>
      <c r="BH68" s="359">
        <f t="shared" si="35"/>
        <v>0</v>
      </c>
      <c r="BI68" s="360">
        <f t="shared" si="36"/>
        <v>0</v>
      </c>
    </row>
    <row r="69" spans="1:61">
      <c r="A69" s="205">
        <v>65</v>
      </c>
      <c r="B69" s="347">
        <f>IF('Projection_Base-case'!B70&lt;&gt;"",'Projection_Base-case'!B70,0)</f>
        <v>0</v>
      </c>
      <c r="C69" s="347">
        <f>IF('Projection_Base-case'!C70&lt;&gt;"",'Projection_Base-case'!C70,0)</f>
        <v>0</v>
      </c>
      <c r="D69" s="365">
        <f>IF('Projection_Base-case'!D70&lt;&gt;"",'Projection_Base-case'!D70,0)</f>
        <v>0</v>
      </c>
      <c r="E69" s="322"/>
      <c r="F69" s="367" t="str">
        <f t="shared" si="12"/>
        <v>0</v>
      </c>
      <c r="G69" s="177" t="str">
        <f>IF(F69="Scenario1PBT1",'Major retrofit'!$E$6,IF(F69="Scenario2PBT1",'Major retrofit'!$F$6,IF(F69="Scenario3PBT1",'Major retrofit'!$G$6,"")))&amp;IF(F69="Scenario1PBT2",'Major retrofit'!$H$6,IF(F69="Scenario2PBT2",'Major retrofit'!$I$6,IF(F69="Scenario3PBT2",'Major retrofit'!$J$6,"")))&amp;IF(F69="Scenario1PBT3",'Major retrofit'!$K$6,IF(F69="Scenario2PBT3",'Major retrofit'!$L$6,IF(F69="Scenario3PBT3",'Major retrofit'!$M$6,"")))&amp;IF(F69="Scenario1PBT4",'Major retrofit'!$N$6,IF(F69="Scenario2PBT4",'Major retrofit'!$O$6,IF(F69="Scenario3PBT4",'Major retrofit'!$P$6,"")))&amp;IF(F69="Scenario1PBT5",'Major retrofit'!$Q$6,IF(F69="Scenario2PBT5",'Major retrofit'!$R$6,IF(F69="Scenario3PBT5",'Major retrofit'!$S$6,"")))&amp;IF(F69="Scenario1PBT6",'Major retrofit'!$T$6,IF(F69="Scenario2PBT6",'Major retrofit'!$U$6,IF(F69="Scenario3PBT6",'Major retrofit'!$V$6,"")))&amp;IF(F69="Scenario1PBT7",'Major retrofit'!$W$6,IF(F69="Scenario2PBT7",'Major retrofit'!$X$6,IF(F69="Scenario3PBT7",'Major retrofit'!$Y$6,"")))&amp;IF(F69="Scenario1PBT8",'Major retrofit'!$Z$6,IF(F69="Scenario2PBT8",'Major retrofit'!$AA$6,IF(F69="Scenario3PBT8",'Major retrofit'!$AB$6,"")))&amp;IF(F69="Scenario1PBT9",'Major retrofit'!$AC$6,IF(F69="Scenario2PBT9",'Major retrofit'!$AD$6,IF(F69="Scenario3PBT9",'Major retrofit'!$AE$6,"")))&amp;IF(F69="Scenario1PBT10",'Major retrofit'!$AF$6,IF(F69="Scenario2PBT10",'Major retrofit'!$AG$6,IF(F69="Scenario3PBT10",'Major retrofit'!$AH$6,"")))&amp;IF(F69="Scenario1PBT11",'Major retrofit'!$AI$6,IF(F69="Scenario2PBT11",'Major retrofit'!$AJ$6,IF(F69="Scenario3PBT11",'Major retrofit'!$AK$6,"")))&amp;IF(F69="Scenario1PBT12",'Major retrofit'!$AL$6,IF(F69="Scenario2PBT12",'Major retrofit'!$AM$6,IF(F69="Scenario3PBT12",'Major retrofit'!$AN$6,"")))&amp;IF(F69="Scenario1PBT13",'Major retrofit'!$AO$6,IF(F69="Scenario2PBT13",'Major retrofit'!$AP$6,IF(F69="Scenario3PBT13",'Major retrofit'!$AQ$6,"")))&amp;IF(F69="Scenario1PBT14",'Major retrofit'!$AR$6,IF(F69="Scenario2PBT14",'Major retrofit'!$AS$6,IF(F69="Scenario3PBT14",'Major retrofit'!$AT$6,"")))&amp;IF(F69="Scenario1PBT15",'Major retrofit'!$AU$6,IF(F69="Scenario2PBT15",'Major retrofit'!$AV$6,IF(F69="Scenario3PBT15",'Major retrofit'!$AW$6,"")))</f>
        <v/>
      </c>
      <c r="H69" s="117">
        <f t="shared" si="13"/>
        <v>0</v>
      </c>
      <c r="I69" s="178" t="str">
        <f>IF(F69="Scenario1PBT1",'Major retrofit'!$E$16,IF(F69="Scenario2PBT1",'Major retrofit'!$F$16,IF(F69="Scenario3PBT1",'Major retrofit'!$G$16,"")))&amp;IF(F69="Scenario1PBT2",'Major retrofit'!$H$16,IF(F69="Scenario2PBT2",'Major retrofit'!$I$16,IF(F69="Scenario3PBT2",'Major retrofit'!$J$16,"")))&amp;IF(F69="Scenario1PBT3",'Major retrofit'!$K$16,IF(F69="Scenario2PBT3",'Major retrofit'!$L$16,IF(F69="Scenario3PBT3",'Major retrofit'!$M$16,"")))&amp;IF(F69="Scenario1PBT4",'Major retrofit'!$N$16,IF(F69="Scenario2PBT4",'Major retrofit'!$O$16,IF(F69="Scenario3PBT4",'Major retrofit'!$P$16,"")))&amp;IF(F69="Scenario1PBT5",'Major retrofit'!$Q$16,IF(F69="Scenario2PBT5",'Major retrofit'!$R$16,IF(F69="Scenario3PBT5",'Major retrofit'!$S$16,"")))&amp;IF(F69="Scenario1PBT6",'Major retrofit'!$T$16,IF(F69="Scenario2PBT6",'Major retrofit'!$U$16,IF(F69="Scenario3PBT6",'Major retrofit'!$V$16,"")))&amp;IF(F69="Scenario1PBT7",'Major retrofit'!$W$16,IF(F69="Scenario2PBT7",'Major retrofit'!$X$16,IF(F69="Scenario3PBT7",'Major retrofit'!$Y$16,"")))&amp;IF(F69="Scenario1PBT8",'Major retrofit'!$Z$16,IF(F69="Scenario2PBT8",'Major retrofit'!$AA$16,IF(F69="Scenario3PBT8",'Major retrofit'!$AB$16,"")))&amp;IF(F69="Scenario1PBT9",'Major retrofit'!$AC$16,IF(F69="Scenario2PBT9",'Major retrofit'!$AD$16,IF(F69="Scenario3PBT9",'Major retrofit'!$AE$16,"")))&amp;IF(F69="Scenario1PBT10",'Major retrofit'!$AF$16,IF(F69="Scenario2PBT10",'Major retrofit'!$AG$16,IF(F69="Scenario3PBT10",'Major retrofit'!$AH$16,"")))&amp;IF(F69="Scenario1PBT11",'Major retrofit'!$AI$16,IF(F69="Scenario2PBT11",'Major retrofit'!$AJ$16,IF(F69="Scenario3PBT11",'Major retrofit'!$AK$16,"")))&amp;IF(F69="Scenario1PBT12",'Major retrofit'!$AL$16,IF(F69="Scenario2PBT12",'Major retrofit'!$AM$16,IF(F69="Scenario3PBT12",'Major retrofit'!$AN$16,"")))&amp;IF(F69="Scenario1PBT13",'Major retrofit'!$AO$16,IF(F69="Scenario2PBT13",'Major retrofit'!$AP$16,IF(F69="Scenario3PBT13",'Major retrofit'!$AQ$16,"")))&amp;IF(F69="Scenario1PBT14",'Major retrofit'!$AR$16,IF(F69="Scenario2PBT14",'Major retrofit'!$AS$16,IF(F69="Scenario3PBT14",'Major retrofit'!$AT$16,"")))&amp;IF(F69="Scenario1PBT15",'Major retrofit'!$AU$16,IF(F69="Scenario2PBT15",'Major retrofit'!$AV$16,IF(F69="Scenario3PBT15",'Major retrofit'!$AW$16,"")))</f>
        <v/>
      </c>
      <c r="J69" s="117">
        <f t="shared" si="14"/>
        <v>0</v>
      </c>
      <c r="K69" s="117" t="str">
        <f>IF(F69="Scenario1PBT1",'Major retrofit'!$E$18,IF(F69="Scenario2PBT1",'Major retrofit'!$F$18,IF(F69="Scenario3PBT1",'Major retrofit'!$G$18,"")))&amp;IF(F69="Scenario1PBT2",'Major retrofit'!$H$18,IF(F69="Scenario2PBT2",'Major retrofit'!$I$18,IF(F69="Scenario3PBT2",'Major retrofit'!$J$18,"")))&amp;IF(F69="Scenario1PBT3",'Major retrofit'!$K$18,IF(F69="Scenario2PBT3",'Major retrofit'!$L$18,IF(F69="Scenario3PBT3",'Major retrofit'!$M$18,"")))&amp;IF(F69="Scenario1PBT4",'Major retrofit'!$N$18,IF(F69="Scenario2PBT4",'Major retrofit'!$O$18,IF(F69="Scenario3PBT4",'Major retrofit'!$P$18,"")))&amp;IF(F69="Scenario1PBT5",'Major retrofit'!$Q$18,IF(F69="Scenario2PBT5",'Major retrofit'!$R$18,IF(F69="Scenario3PBT5",'Major retrofit'!$S$18,"")))&amp;IF(F69="Scenario1PBT6",'Major retrofit'!$T$18,IF(F69="Scenario2PBT6",'Major retrofit'!$U$18,IF(F69="Scenario3PBT6",'Major retrofit'!$V$18,"")))&amp;IF(F69="Scenario1PBT7",'Major retrofit'!$W$18,IF(F69="Scenario2PBT7",'Major retrofit'!$X$18,IF(F69="Scenario3PBT7",'Major retrofit'!$Y$18,"")))&amp;IF(F69="Scenario1PBT8",'Major retrofit'!$Z$18,IF(F69="Scenario2PBT8",'Major retrofit'!$AA$18,IF(F69="Scenario3PBT8",'Major retrofit'!$AB$18,"")))&amp;IF(F69="Scenario1PBT9",'Major retrofit'!$AC$18,IF(F69="Scenario2PBT9",'Major retrofit'!$AD$18,IF(F69="Scenario3PBT9",'Major retrofit'!$AE$18,"")))&amp;IF(F69="Scenario1PBT10",'Major retrofit'!$AF$18,IF(F69="Scenario2PBT10",'Major retrofit'!$AG$18,IF(F69="Scenario3PBT10",'Major retrofit'!$AH$18,"")))&amp;IF(F69="Scenario1PBT11",'Major retrofit'!$AI$18,IF(F69="Scenario2PBT11",'Major retrofit'!$AJ$18,IF(F69="Scenario3PBT11",'Major retrofit'!$AK$18,"")))&amp;IF(F69="Scenario1PBT12",'Major retrofit'!$AL$18,IF(F69="Scenario2PBT12",'Major retrofit'!$AM$18,IF(F69="Scenario3PBT12",'Major retrofit'!$AN$18,"")))&amp;IF(F69="Scenario1PBT13",'Major retrofit'!$AO$18,IF(F69="Scenario2PBT13",'Major retrofit'!$AP$18,IF(F69="Scenario3PBT13",'Major retrofit'!$AQ$18,"")))&amp;IF(F69="Scenario1PBT14",'Major retrofit'!$AR$18,IF(F69="Scenario2PBT14",'Major retrofit'!$AS$18,IF(F69="Scenario3PBT14",'Major retrofit'!$AT$18,"")))&amp;IF(F69="Scenario1PBT15",'Major retrofit'!$AU$18,IF(F69="Scenario2PBT15",'Major retrofit'!$AV$18,IF(F69="Scenario3PBT15",'Major retrofit'!$AW$18,"")))</f>
        <v/>
      </c>
      <c r="L69" s="117">
        <f t="shared" si="15"/>
        <v>0</v>
      </c>
      <c r="M69" s="117" t="str">
        <f>IF(F69="Scenario1PBT1",'Major retrofit'!$E$20,IF(F69="Scenario2PBT1",'Major retrofit'!$F$20,IF(F69="Scenario3PBT1",'Major retrofit'!$G$20,"")))&amp;IF(F69="Scenario1PBT2",'Major retrofit'!$H$20,IF(F69="Scenario2PBT2",'Major retrofit'!$I$20,IF(F69="Scenario3PBT2",'Major retrofit'!$J$20,"")))&amp;IF(F69="Scenario1PBT3",'Major retrofit'!$K$20,IF(F69="Scenario2PBT3",'Major retrofit'!$L$20,IF(F69="Scenario3PBT3",'Major retrofit'!$M$20,"")))&amp;IF(F69="Scenario1PBT4",'Major retrofit'!$N$20,IF(F69="Scenario2PBT4",'Major retrofit'!$O$20,IF(F69="Scenario3PBT4",'Major retrofit'!$P$20,"")))&amp;IF(F69="Scenario1PBT5",'Major retrofit'!$Q$20,IF(F69="Scenario2PBT5",'Major retrofit'!$R$20,IF(F69="Scenario3PBT5",'Major retrofit'!$S$20,"")))&amp;IF(F69="Scenario1PBT6",'Major retrofit'!$T$20,IF(F69="Scenario2PBT6",'Major retrofit'!$U$20,IF(F69="Scenario3PBT6",'Major retrofit'!$V$20,"")))&amp;IF(F69="Scenario1PBT7",'Major retrofit'!$W$20,IF(F69="Scenario2PBT7",'Major retrofit'!$X$20,IF(F69="Scenario3PBT7",'Major retrofit'!$Y$20,"")))&amp;IF(F69="Scenario1PBT8",'Major retrofit'!$Z$20,IF(F69="Scenario2PBT8",'Major retrofit'!$AA$20,IF(F69="Scenario3PBT8",'Major retrofit'!$AB$20,"")))&amp;IF(F69="Scenario1PBT9",'Major retrofit'!$AC$20,IF(F69="Scenario2PBT9",'Major retrofit'!$AD$20,IF(F69="Scenario3PBT9",'Major retrofit'!$AE$20,"")))&amp;IF(F69="Scenario1PBT10",'Major retrofit'!$AF$20,IF(F69="Scenario2PBT10",'Major retrofit'!$AG$20,IF(F69="Scenario3PBT10",'Major retrofit'!$AH$20,"")))&amp;IF(F69="Scenario1PBT11",'Major retrofit'!$AI$20,IF(F69="Scenario2PBT11",'Major retrofit'!$AJ$20,IF(F69="Scenario3PBT11",'Major retrofit'!$AK$20,"")))&amp;IF(F69="Scenario1PBT12",'Major retrofit'!$AL$20,IF(F69="Scenario2PBT12",'Major retrofit'!$AM$20,IF(F69="Scenario3PBT12",'Major retrofit'!$AN$20,"")))&amp;IF(F69="Scenario1PBT13",'Major retrofit'!$AO$20,IF(F69="Scenario2PBT13",'Major retrofit'!$AP$20,IF(F69="Scenario3PBT13",'Major retrofit'!$AQ$20,"")))&amp;IF(F69="Scenario1PBT14",'Major retrofit'!$AR$20,IF(F69="Scenario2PBT14",'Major retrofit'!$AS$20,IF(F69="Scenario3PBT14",'Major retrofit'!$AT$20,"")))&amp;IF(F69="Scenario1PBT15",'Major retrofit'!$AU$20,IF(F69="Scenario2PBT15",'Major retrofit'!$AV$20,IF(F69="Scenario3PBT15",'Major retrofit'!$AW$20,"")))</f>
        <v/>
      </c>
      <c r="N69" s="118">
        <f t="shared" si="16"/>
        <v>0</v>
      </c>
      <c r="O69" s="206" t="str">
        <f>IF(F69="Scenario1PBT1",'Major retrofit'!$E$23,IF(F69="Scenario2PBT1",'Major retrofit'!$F$23,IF(F69="Scenario3PBT1",'Major retrofit'!$G$23,"")))&amp;IF(F69="Scenario1PBT2",'Major retrofit'!$H$23,IF(F69="Scenario2PBT2",'Major retrofit'!$I$23,IF(F69="Scenario3PBT2",'Major retrofit'!$J$23,"")))&amp;IF(F69="Scenario1PBT3",'Major retrofit'!$K$23,IF(F69="Scenario2PBT3",'Major retrofit'!$L$23,IF(F69="Scenario3PBT3",'Major retrofit'!$M$23,"")))&amp;IF(F69="Scenario1PBT4",'Major retrofit'!$N$23,IF(F69="Scenario2PBT4",'Major retrofit'!$O$23,IF(F69="Scenario3PBT4",'Major retrofit'!$P$23,"")))&amp;IF(F69="Scenario1PBT5",'Major retrofit'!$Q$23,IF(F69="Scenario2PBT5",'Major retrofit'!$R$23,IF(F69="Scenario3PBT5",'Major retrofit'!$S$23,"")))&amp;IF(F69="Scenario1PBT6",'Major retrofit'!$T$23,IF(F69="Scenario2PBT6",'Major retrofit'!$U$23,IF(F69="Scenario3PBT6",'Major retrofit'!$V$23,"")))&amp;IF(F69="Scenario1PBT7",'Major retrofit'!$W$23,IF(F69="Scenario2PBT7",'Major retrofit'!$X$23,IF(F69="Scenario3PBT7",'Major retrofit'!$Y$23,"")))&amp;IF(F69="Scenario1PBT8",'Major retrofit'!$Z$23,IF(F69="Scenario2PBT8",'Major retrofit'!$AA$23,IF(F69="Scenario3PBT8",'Major retrofit'!$AB$23,"")))&amp;IF(F69="Scenario1PBT9",'Major retrofit'!$AC$23,IF(F69="Scenario2PBT9",'Major retrofit'!$AD$23,IF(F69="Scenario3PBT9",'Major retrofit'!$AE$23,"")))&amp;IF(F69="Scenario1PBT10",'Major retrofit'!$AF$23,IF(F69="Scenario2PBT10",'Major retrofit'!$AG$23,IF(F69="Scenario3PBT10",'Major retrofit'!$AH$23,"")))&amp;IF(F69="Scenario1PBT11",'Major retrofit'!$AI$23,IF(F69="Scenario2PBT11",'Major retrofit'!$AJ$23,IF(F69="Scenario3PBT11",'Major retrofit'!$AK$23,"")))&amp;IF(F69="Scenario1PBT12",'Major retrofit'!$AL$23,IF(F69="Scenario2PBT12",'Major retrofit'!$AM$23,IF(F69="Scenario3PBT12",'Major retrofit'!$AN$23,"")))&amp;IF(F69="Scenario1PBT13",'Major retrofit'!$AO$23,IF(F69="Scenario2PBT13",'Major retrofit'!$AP$23,IF(F69="Scenario3PBT13",'Major retrofit'!$AQ$23,"")))&amp;IF(F69="Scenario1PBT14",'Major retrofit'!$AR$23,IF(F69="Scenario2PBT14",'Major retrofit'!$AS$23,IF(F69="Scenario3PBT14",'Major retrofit'!$AT$23,"")))&amp;IF(F69="Scenario1PBT15",'Major retrofit'!$AU$23,IF(F69="Scenario2PBT15",'Major retrofit'!$AV$23,IF(F69="Scenario3PBT15",'Major retrofit'!$AW$23,"")))</f>
        <v/>
      </c>
      <c r="P69" s="117">
        <f t="shared" si="17"/>
        <v>0</v>
      </c>
      <c r="Q69" s="117" t="str">
        <f>IF(F69="Scenario1PBT1",'Major retrofit'!$E$25,IF(F69="Scenario2PBT1",'Major retrofit'!$F$25,IF(F69="Scenario3PBT1",'Major retrofit'!$G$25,"")))&amp;IF(F69="Scenario1PBT2",'Major retrofit'!$H$25,IF(F69="Scenario2PBT2",'Major retrofit'!$I$25,IF(F69="Scenario3PBT2",'Major retrofit'!$J$25,"")))&amp;IF(F69="Scenario1PBT3",'Major retrofit'!$K$25,IF(F69="Scenario2PBT3",'Major retrofit'!$L$25,IF(F69="Scenario3PBT3",'Major retrofit'!$M$25,"")))&amp;IF(F69="Scenario1PBT4",'Major retrofit'!$N$25,IF(F69="Scenario2PBT4",'Major retrofit'!$O$25,IF(F69="Scenario3PBT4",'Major retrofit'!$P$25,"")))&amp;IF(F69="Scenario1PBT5",'Major retrofit'!$Q$25,IF(F69="Scenario2PBT5",'Major retrofit'!$R$25,IF(F69="Scenario3PBT5",'Major retrofit'!$S$25,"")))&amp;IF(F69="Scenario1PBT6",'Major retrofit'!$T$25,IF(F69="Scenario2PBT6",'Major retrofit'!$U$25,IF(F69="Scenario3PBT6",'Major retrofit'!$V$25,"")))&amp;IF(F69="Scenario1PBT7",'Major retrofit'!$W$25,IF(F69="Scenario2PBT7",'Major retrofit'!$X$25,IF(F69="Scenario3PBT7",'Major retrofit'!$Y$25,"")))&amp;IF(F69="Scenario1PBT8",'Major retrofit'!$Z$25,IF(F69="Scenario2PBT8",'Major retrofit'!$AA$25,IF(F69="Scenario3PBT8",'Major retrofit'!$AB$25,"")))&amp;IF(F69="Scenario1PBT9",'Major retrofit'!$AC$25,IF(F69="Scenario2PBT9",'Major retrofit'!$AD$25,IF(F69="Scenario3PBT9",'Major retrofit'!$AE$25,"")))&amp;IF(F69="Scenario1PBT10",'Major retrofit'!$AF$25,IF(F69="Scenario2PBT10",'Major retrofit'!$AG$25,IF(F69="Scenario3PBT10",'Major retrofit'!$AH$25,"")))&amp;IF(F69="Scenario1PBT11",'Major retrofit'!$AI$25,IF(F69="Scenario2PBT11",'Major retrofit'!$AJ$25,IF(F69="Scenario3PBT11",'Major retrofit'!$AK$25,"")))&amp;IF(F69="Scenario1PBT12",'Major retrofit'!$AL$25,IF(F69="Scenario2PBT12",'Major retrofit'!$AM$25,IF(F69="Scenario3PBT12",'Major retrofit'!$AN$25,"")))&amp;IF(F69="Scenario1PBT13",'Major retrofit'!$AO$25,IF(F69="Scenario2PBT13",'Major retrofit'!$AP$25,IF(F69="Scenario3PBT13",'Major retrofit'!$AQ$25,"")))&amp;IF(F69="Scenario1PBT14",'Major retrofit'!$AR$25,IF(F69="Scenario2PBT14",'Major retrofit'!$AS$25,IF(F69="Scenario3PBT14",'Major retrofit'!$AT$25,"")))&amp;IF(F69="Scenario1PBT15",'Major retrofit'!$AU$25,IF(F69="Scenario2PBT15",'Major retrofit'!$AV$25,IF(F69="Scenario3PBT15",'Major retrofit'!$AW$25,"")))</f>
        <v/>
      </c>
      <c r="R69" s="117">
        <f t="shared" si="18"/>
        <v>0</v>
      </c>
      <c r="S69" s="117" t="str">
        <f>IF(F69="Scenario1PBT1",'Major retrofit'!$E$27,IF(F69="Scenario2PBT1",'Major retrofit'!$F$27,IF(F69="Scenario3PBT1",'Major retrofit'!$G$27,"")))&amp;IF(F69="Scenario1PBT2",'Major retrofit'!$H$27,IF(F69="Scenario2PBT2",'Major retrofit'!$I$27,IF(F69="Scenario3PBT2",'Major retrofit'!$J$27,"")))&amp;IF(F69="Scenario1PBT3",'Major retrofit'!$K$27,IF(F69="Scenario2PBT3",'Major retrofit'!$L$27,IF(F69="Scenario3PBT3",'Major retrofit'!$M$27,"")))&amp;IF(F69="Scenario1PBT4",'Major retrofit'!$N$27,IF(F69="Scenario2PBT4",'Major retrofit'!$O$27,IF(F69="Scenario3PBT4",'Major retrofit'!$P$27,"")))&amp;IF(F69="Scenario1PBT5",'Major retrofit'!$Q$27,IF(F69="Scenario2PBT5",'Major retrofit'!$R$27,IF(F69="Scenario3PBT5",'Major retrofit'!$S$27,"")))&amp;IF(F69="Scenario1PBT6",'Major retrofit'!$T$27,IF(F69="Scenario2PBT6",'Major retrofit'!$U$27,IF(F69="Scenario3PBT6",'Major retrofit'!$V$27,"")))&amp;IF(F69="Scenario1PBT7",'Major retrofit'!$W$27,IF(F69="Scenario2PBT7",'Major retrofit'!$X$27,IF(F69="Scenario3PBT7",'Major retrofit'!$Y$27,"")))&amp;IF(F69="Scenario1PBT8",'Major retrofit'!$Z$27,IF(F69="Scenario2PBT8",'Major retrofit'!$AA$27,IF(F69="Scenario3PBT8",'Major retrofit'!$AB$27,"")))&amp;IF(F69="Scenario1PBT9",'Major retrofit'!$AC$27,IF(F69="Scenario2PBT9",'Major retrofit'!$AD$27,IF(F69="Scenario3PBT9",'Major retrofit'!$AE$27,"")))&amp;IF(F69="Scenario1PBT10",'Major retrofit'!$AF$27,IF(F69="Scenario2PBT10",'Major retrofit'!$AG$27,IF(F69="Scenario3PBT10",'Major retrofit'!$AH$27,"")))&amp;IF(F69="Scenario1PBT11",'Major retrofit'!$AI$27,IF(F69="Scenario2PBT11",'Major retrofit'!$AJ$27,IF(F69="Scenario3PBT11",'Major retrofit'!$AK$27,"")))&amp;IF(F69="Scenario1PBT12",'Major retrofit'!$AL$27,IF(F69="Scenario2PBT12",'Major retrofit'!$AM$27,IF(F69="Scenario3PBT12",'Major retrofit'!$AN$27,"")))&amp;IF(F69="Scenario1PBT13",'Major retrofit'!$AO$27,IF(F69="Scenario2PBT13",'Major retrofit'!$AP$27,IF(F69="Scenario3PBT13",'Major retrofit'!$AQ$27,"")))&amp;IF(F69="Scenario1PBT14",'Major retrofit'!$AR$27,IF(F69="Scenario2PBT14",'Major retrofit'!$AS$27,IF(F69="Scenario3PBT14",'Major retrofit'!$AT$27,"")))&amp;IF(F69="Scenario1PBT15",'Major retrofit'!$AU$27,IF(F69="Scenario2PBT15",'Major retrofit'!$AV$27,IF(F69="Scenario3PBT15",'Major retrofit'!$AW$27,"")))</f>
        <v/>
      </c>
      <c r="T69" s="207">
        <f t="shared" si="19"/>
        <v>0</v>
      </c>
      <c r="U69" s="206" t="str">
        <f>IF(F69="Scenario1PBT1",'Major retrofit'!$E$38,IF(F69="Scenario2PBT1",'Major retrofit'!$F$38,IF(F69="Scenario3PBT1",'Major retrofit'!$G$38,"")))&amp;IF(F69="Scenario1PBT2",'Major retrofit'!$H$38,IF(F69="Scenario2PBT2",'Major retrofit'!$I$38,IF(F69="Scenario3PBT2",'Major retrofit'!$J$38,"")))&amp;IF(F69="Scenario1PBT3",'Major retrofit'!$K$38,IF(F69="Scenario2PBT3",'Major retrofit'!$L$38,IF(F69="Scenario3PBT3",'Major retrofit'!$M$38,"")))&amp;IF(F69="Scenario1PBT4",'Major retrofit'!$N$38,IF(F69="Scenario2PBT4",'Major retrofit'!$O$38,IF(F69="Scenario3PBT4",'Major retrofit'!$P$38,"")))&amp;IF(F69="Scenario1PBT5",'Major retrofit'!$Q$38,IF(F69="Scenario2PBT5",'Major retrofit'!$R$38,IF(F69="Scenario3PBT5",'Major retrofit'!$S$38,"")))&amp;IF(F69="Scenario1PBT6",'Major retrofit'!$T$38,IF(F69="Scenario2PBT6",'Major retrofit'!$U$38,IF(F69="Scenario3PBT6",'Major retrofit'!$V$38,"")))&amp;IF(F69="Scenario1PBT7",'Major retrofit'!$W$38,IF(F69="Scenario2PBT7",'Major retrofit'!$X$38,IF(F69="Scenario3PBT7",'Major retrofit'!$Y$38,"")))&amp;IF(F69="Scenario1PBT8",'Major retrofit'!$Z$38,IF(F69="Scenario2PBT8",'Major retrofit'!$AA$38,IF(F69="Scenario3PBT8",'Major retrofit'!$AB$38,"")))&amp;IF(F69="Scenario1PBT9",'Major retrofit'!$AC$38,IF(F69="Scenario2PBT9",'Major retrofit'!$AD$38,IF(F69="Scenario3PBT9",'Major retrofit'!$AE$38,"")))&amp;IF(F69="Scenario1PBT10",'Major retrofit'!$AF$38,IF(F69="Scenario2PBT10",'Major retrofit'!$AG$38,IF(F69="Scenario3PBT10",'Major retrofit'!$AH$38,"")))&amp;IF(F69="Scenario1PBT11",'Major retrofit'!$AI$38,IF(F69="Scenario2PBT11",'Major retrofit'!$AJ$38,IF(F69="Scenario3PBT11",'Major retrofit'!$AK$38,"")))&amp;IF(F69="Scenario1PBT12",'Major retrofit'!$AL$38,IF(F69="Scenario2PBT12",'Major retrofit'!$AM$38,IF(F69="Scenario3PBT12",'Major retrofit'!$AN$38,"")))&amp;IF(F69="Scenario1PBT13",'Major retrofit'!$AO$38,IF(F69="Scenario2PBT13",'Major retrofit'!$AP$38,IF(F69="Scenario3PBT13",'Major retrofit'!$AQ$38,"")))&amp;IF(F69="Scenario1PBT14",'Major retrofit'!$AR$38,IF(F69="Scenario2PBT14",'Major retrofit'!$AS$38,IF(F69="Scenario3PBT14",'Major retrofit'!$AT$38,"")))&amp;IF(F69="Scenario1PBT15",'Major retrofit'!$AU$38,IF(F69="Scenario2PBT15",'Major retrofit'!$AV$38,IF(F69="Scenario3PBT15",'Major retrofit'!$AW$38,"")))</f>
        <v/>
      </c>
      <c r="V69" s="117">
        <f t="shared" si="20"/>
        <v>0</v>
      </c>
      <c r="W69" s="117" t="str">
        <f>IF(F69="Scenario1PBT1",'Major retrofit'!$E$40,IF(F69="Scenario2PBT1",'Major retrofit'!$F$40,IF(F69="Scenario3PBT1",'Major retrofit'!$G$40,"")))&amp;IF(F69="Scenario1PBT2",'Major retrofit'!$H$40,IF(F69="Scenario2PBT2",'Major retrofit'!$I$40,IF(F69="Scenario3PBT2",'Major retrofit'!$J$40,"")))&amp;IF(F69="Scenario1PBT3",'Major retrofit'!$K$40,IF(F69="Scenario2PBT3",'Major retrofit'!$L$40,IF(F69="Scenario3PBT3",'Major retrofit'!$M$40,"")))&amp;IF(F69="Scenario1PBT4",'Major retrofit'!$N$40,IF(F69="Scenario2PBT4",'Major retrofit'!$O$40,IF(F69="Scenario3PBT4",'Major retrofit'!$P$40,"")))&amp;IF(F69="Scenario1PBT5",'Major retrofit'!$Q$40,IF(F69="Scenario2PBT5",'Major retrofit'!$R$40,IF(F69="Scenario3PBT5",'Major retrofit'!$S$40,"")))&amp;IF(F69="Scenario1PBT6",'Major retrofit'!$T$40,IF(F69="Scenario2PBT6",'Major retrofit'!$U$40,IF(F69="Scenario3PBT6",'Major retrofit'!$V$40,"")))&amp;IF(F69="Scenario1PBT7",'Major retrofit'!$W$40,IF(F69="Scenario2PBT7",'Major retrofit'!$X$40,IF(F69="Scenario3PBT7",'Major retrofit'!$Y$40,"")))&amp;IF(F69="Scenario1PBT8",'Major retrofit'!$Z$40,IF(F69="Scenario2PBT8",'Major retrofit'!$AA$40,IF(F69="Scenario3PBT8",'Major retrofit'!$AB$40,"")))&amp;IF(F69="Scenario1PBT9",'Major retrofit'!$AC$40,IF(F69="Scenario2PBT9",'Major retrofit'!$AD$40,IF(F69="Scenario3PBT9",'Major retrofit'!$AE$40,"")))&amp;IF(F69="Scenario1PBT10",'Major retrofit'!$AF$40,IF(F69="Scenario2PBT10",'Major retrofit'!$AG$40,IF(F69="Scenario3PBT10",'Major retrofit'!$AH$40,"")))&amp;IF(F69="Scenario1PBT11",'Major retrofit'!$AI$40,IF(F69="Scenario2PBT11",'Major retrofit'!$AJ$40,IF(F69="Scenario3PBT11",'Major retrofit'!$AK$40,"")))&amp;IF(F69="Scenario1PBT12",'Major retrofit'!$AL$40,IF(F69="Scenario2PBT12",'Major retrofit'!$AM$40,IF(F69="Scenario3PBT12",'Major retrofit'!$AN$40,"")))&amp;IF(F69="Scenario1PBT13",'Major retrofit'!$AO$40,IF(F69="Scenario2PBT13",'Major retrofit'!$AP$40,IF(F69="Scenario3PBT13",'Major retrofit'!$AQ$40,"")))&amp;IF(F69="Scenario1PBT14",'Major retrofit'!$AR$40,IF(F69="Scenario2PBT14",'Major retrofit'!$AS$40,IF(F69="Scenario3PBT14",'Major retrofit'!$AT$40,"")))&amp;IF(F69="Scenario1PBT15",'Major retrofit'!$AU$40,IF(F69="Scenario2PBT15",'Major retrofit'!$AV$40,IF(F69="Scenario3PBT15",'Major retrofit'!$AW$40,"")))</f>
        <v/>
      </c>
      <c r="X69" s="117">
        <f t="shared" si="21"/>
        <v>0</v>
      </c>
      <c r="Y69" s="117" t="str">
        <f>IF(F69="Scenario1PBT1",'Major retrofit'!$E$42,IF(F69="Scenario2PBT1",'Major retrofit'!$F$42,IF(F69="Scenario3PBT1",'Major retrofit'!$G$42,"")))&amp;IF(F69="Scenario1PBT2",'Major retrofit'!$H$42,IF(F69="Scenario2PBT2",'Major retrofit'!$I$42,IF(F69="Scenario3PBT2",'Major retrofit'!$J$42,"")))&amp;IF(F69="Scenario1PBT3",'Major retrofit'!$K$42,IF(F69="Scenario2PBT3",'Major retrofit'!$L$42,IF(F69="Scenario3PBT3",'Major retrofit'!$M$42,"")))&amp;IF(F69="Scenario1PBT4",'Major retrofit'!$N$42,IF(F69="Scenario2PBT4",'Major retrofit'!$O$42,IF(F69="Scenario3PBT4",'Major retrofit'!$P$42,"")))&amp;IF(F69="Scenario1PBT5",'Major retrofit'!$Q$42,IF(F69="Scenario2PBT5",'Major retrofit'!$R$42,IF(F69="Scenario3PBT5",'Major retrofit'!$S$42,"")))&amp;IF(F69="Scenario1PBT6",'Major retrofit'!$T$42,IF(F69="Scenario2PBT6",'Major retrofit'!$U$42,IF(F69="Scenario3PBT6",'Major retrofit'!$V$42,"")))&amp;IF(F69="Scenario1PBT7",'Major retrofit'!$W$42,IF(F69="Scenario2PBT7",'Major retrofit'!$X$42,IF(F69="Scenario3PBT7",'Major retrofit'!$Y$42,"")))&amp;IF(F69="Scenario1PBT8",'Major retrofit'!$Z$42,IF(F69="Scenario2PBT8",'Major retrofit'!$AA$42,IF(F69="Scenario3PBT8",'Major retrofit'!$AB$42,"")))&amp;IF(F69="Scenario1PBT9",'Major retrofit'!$AC$42,IF(F69="Scenario2PBT9",'Major retrofit'!$AD$42,IF(F69="Scenario3PBT9",'Major retrofit'!$AE$42,"")))&amp;IF(F69="Scenario1PBT10",'Major retrofit'!$AF$42,IF(F69="Scenario2PBT10",'Major retrofit'!$AG$42,IF(F69="Scenario3PBT10",'Major retrofit'!$AH$42,"")))&amp;IF(F69="Scenario1PBT11",'Major retrofit'!$AI$42,IF(F69="Scenario2PBT11",'Major retrofit'!$AJ$42,IF(F69="Scenario3PBT11",'Major retrofit'!$AK$42,"")))&amp;IF(F69="Scenario1PBT12",'Major retrofit'!$AL$42,IF(F69="Scenario2PBT12",'Major retrofit'!$AM$42,IF(F69="Scenario3PBT12",'Major retrofit'!$AN$42,"")))&amp;IF(F69="Scenario1PBT13",'Major retrofit'!$AO$42,IF(F69="Scenario2PBT13",'Major retrofit'!$AP$42,IF(F69="Scenario3PBT13",'Major retrofit'!$AQ$42,"")))&amp;IF(F69="Scenario1PBT14",'Major retrofit'!$AR$42,IF(F69="Scenario2PBT14",'Major retrofit'!$AS$42,IF(F69="Scenario3PBT14",'Major retrofit'!$AT$42,"")))&amp;IF(F69="Scenario1PBT15",'Major retrofit'!$AU$42,IF(F69="Scenario2PBT15",'Major retrofit'!$AV$42,IF(F69="Scenario3PBT15",'Major retrofit'!$AW$42,"")))</f>
        <v/>
      </c>
      <c r="Z69" s="117">
        <f t="shared" si="22"/>
        <v>0</v>
      </c>
      <c r="AA69" s="178" t="str">
        <f>IF(F69="Scenario1PBT1",'Major retrofit'!$E$101,IF(F69="Scenario2PBT1",'Major retrofit'!$F$101,IF(F69="Scenario3PBT1",'Major retrofit'!$G$101,"")))&amp;IF(F69="Scenario1PBT2",'Major retrofit'!$H$101,IF(F69="Scenario2PBT2",'Major retrofit'!$I$101,IF(F69="Scenario3PBT2",'Major retrofit'!$J$101,"")))&amp;IF(F69="Scenario1PBT3",'Major retrofit'!$K$101,IF(F69="Scenario2PBT3",'Major retrofit'!$L$101,IF(F69="Scenario3PBT3",'Major retrofit'!$M$101,"")))&amp;IF(F69="Scenario1PBT4",'Major retrofit'!$N$101,IF(F69="Scenario2PBT4",'Major retrofit'!$O$101,IF(F69="Scenario3PBT4",'Major retrofit'!$P$101,"")))&amp;IF(F69="Scenario1PBT5",'Major retrofit'!$Q$101,IF(F69="Scenario2PBT5",'Major retrofit'!$R$101,IF(F69="Scenario3PBT5",'Major retrofit'!$S$101,"")))&amp;IF(F69="Scenario1PBT6",'Major retrofit'!$T$101,IF(F69="Scenario2PBT6",'Major retrofit'!$U$101,IF(F69="Scenario3PBT6",'Major retrofit'!$V$101,"")))&amp;IF(F69="Scenario1PBT7",'Major retrofit'!$W$101,IF(F69="Scenario2PBT7",'Major retrofit'!$X$101,IF(F69="Scenario3PBT7",'Major retrofit'!$Y$101,"")))&amp;IF(F69="Scenario1PBT8",'Major retrofit'!$Z$101,IF(F69="Scenario2PBT8",'Major retrofit'!$AA$101,IF(F69="Scenario3PBT8",'Major retrofit'!$AB$101,"")))&amp;IF(F69="Scenario1PBT9",'Major retrofit'!$AC$101,IF(F69="Scenario2PBT9",'Major retrofit'!$AD$101,IF(F69="Scenario3PBT9",'Major retrofit'!$AE$101,"")))&amp;IF(F69="Scenario1PBT10",'Major retrofit'!$AF$101,IF(F69="Scenario2PBT10",'Major retrofit'!$AG$101,IF(F69="Scenario3PBT10",'Major retrofit'!$AH$101,"")))&amp;IF(F69="Scenario1PBT11",'Major retrofit'!$AI$101,IF(F69="Scenario2PBT11",'Major retrofit'!$AJ$101,IF(F69="Scenario3PBT11",'Major retrofit'!$AK$101,"")))&amp;IF(F69="Scenario1PBT12",'Major retrofit'!$AL$101,IF(F69="Scenario2PBT12",'Major retrofit'!$AM$101,IF(F69="Scenario3PBT12",'Major retrofit'!$AN$101,"")))&amp;IF(F69="Scenario1PBT13",'Major retrofit'!$AO$101,IF(F69="Scenario2PBT13",'Major retrofit'!$AP$101,IF(F69="Scenario3PBT13",'Major retrofit'!$AQ$101,"")))&amp;IF(F69="Scenario1PBT14",'Major retrofit'!$AR$101,IF(F69="Scenario2PBT14",'Major retrofit'!$AS$101,IF(F69="Scenario3PBT14",'Major retrofit'!$AT$101,"")))&amp;IF(F69="Scenario1PBT15",'Major retrofit'!$AU$101,IF(F69="Scenario2PBT15",'Major retrofit'!$AV$101,IF(F69="Scenario3PBT15",'Major retrofit'!$AW$101,"")))</f>
        <v/>
      </c>
      <c r="AB69" s="179">
        <f t="shared" si="23"/>
        <v>0</v>
      </c>
      <c r="AC69" s="363" t="str">
        <f t="shared" si="24"/>
        <v/>
      </c>
      <c r="AD69" s="353">
        <f>IF(AC69="",IFERROR('Projection_Base-case'!G70-G69,0),0)</f>
        <v>0</v>
      </c>
      <c r="AE69" s="350">
        <f t="shared" ref="AE69:AE94" si="37">IFERROR(AD69*C69,0)</f>
        <v>0</v>
      </c>
      <c r="AF69" s="361">
        <f>IFERROR(100*AD69/'Projection_Base-case'!G70,0)</f>
        <v>0</v>
      </c>
      <c r="AG69" s="352">
        <f>IF(AC69="",IFERROR('Projection_Base-case'!I70-I69,0),0)</f>
        <v>0</v>
      </c>
      <c r="AH69" s="353">
        <f t="shared" ref="AH69:AH94" si="38">IFERROR(AG69*C69,0)</f>
        <v>0</v>
      </c>
      <c r="AI69" s="361">
        <f>IFERROR(100*AG69/'Projection_Base-case'!I70,0)</f>
        <v>0</v>
      </c>
      <c r="AJ69" s="352">
        <f>IF(AC69="",IFERROR('Projection_Base-case'!K70-K69,0),0)</f>
        <v>0</v>
      </c>
      <c r="AK69" s="353">
        <f t="shared" ref="AK69:AK94" si="39">IFERROR(AJ69*C69,0)</f>
        <v>0</v>
      </c>
      <c r="AL69" s="361">
        <f>IFERROR(100*AJ69/'Projection_Base-case'!K70,0)</f>
        <v>0</v>
      </c>
      <c r="AM69" s="352">
        <f>-IF(AC69="",IFERROR('Projection_Base-case'!M70-M69,0),0)</f>
        <v>0</v>
      </c>
      <c r="AN69" s="353">
        <f t="shared" ref="AN69:AN94" si="40">IFERROR(AM69*C69,0)</f>
        <v>0</v>
      </c>
      <c r="AO69" s="354">
        <f>IFERROR(IF('Projection_Base-case'!N70&gt;0,100*AN69/'Projection_Base-case'!N70,100*AN69/N69),0)</f>
        <v>0</v>
      </c>
      <c r="AP69" s="355">
        <f>IF(AC69="",IFERROR('Projection_Base-case'!O70-O69,0),0)</f>
        <v>0</v>
      </c>
      <c r="AQ69" s="356">
        <f t="shared" ref="AQ69:AQ94" si="41">IFERROR(AP69*C69,0)</f>
        <v>0</v>
      </c>
      <c r="AR69" s="356">
        <f>IFERROR(100*AP69/'Projection_Base-case'!O70,0)</f>
        <v>0</v>
      </c>
      <c r="AS69" s="355">
        <f>IF(AC69="",IFERROR('Projection_Base-case'!Q70-Q69,0),0)</f>
        <v>0</v>
      </c>
      <c r="AT69" s="356">
        <f t="shared" ref="AT69:AT94" si="42">IFERROR(AS69*C69,0)</f>
        <v>0</v>
      </c>
      <c r="AU69" s="356">
        <f>IFERROR(100*AS69/'Projection_Base-case'!Q70,0)</f>
        <v>0</v>
      </c>
      <c r="AV69" s="355">
        <f>IF(AC69="",IFERROR('Projection_Base-case'!S70-S69,0),0)</f>
        <v>0</v>
      </c>
      <c r="AW69" s="356">
        <f t="shared" ref="AW69:AW94" si="43">IFERROR(AV69*C69,0)</f>
        <v>0</v>
      </c>
      <c r="AX69" s="357">
        <f>IFERROR(100*AV69/'Projection_Base-case'!S70,0)</f>
        <v>0</v>
      </c>
      <c r="AY69" s="358">
        <f>IF(AC69="",IFERROR('Projection_Base-case'!U70-U69,0),0)</f>
        <v>0</v>
      </c>
      <c r="AZ69" s="359">
        <f t="shared" ref="AZ69:AZ94" si="44">IFERROR(AY69*C69,0)</f>
        <v>0</v>
      </c>
      <c r="BA69" s="359">
        <f>IFERROR(100*AY69/'Projection_Base-case'!U70,0)</f>
        <v>0</v>
      </c>
      <c r="BB69" s="358">
        <f>IF(AC69="",IFERROR('Projection_Base-case'!W70-W69,0),0)</f>
        <v>0</v>
      </c>
      <c r="BC69" s="359">
        <f t="shared" ref="BC69:BC94" si="45">IFERROR(BB69*C69,0)</f>
        <v>0</v>
      </c>
      <c r="BD69" s="359">
        <f>IFERROR(100*BB69/'Projection_Base-case'!W70,0)</f>
        <v>0</v>
      </c>
      <c r="BE69" s="358">
        <f>IF(AC69="",IFERROR('Projection_Base-case'!Y70-Y69,0),0)</f>
        <v>0</v>
      </c>
      <c r="BF69" s="359">
        <f t="shared" ref="BF69:BF94" si="46">IFERROR(BE69*C69,0)</f>
        <v>0</v>
      </c>
      <c r="BG69" s="359">
        <f>IFERROR(100*BE69/'Projection_Base-case'!Y70,0)</f>
        <v>0</v>
      </c>
      <c r="BH69" s="359">
        <f t="shared" ref="BH69:BH94" si="47">IFERROR(AB69/AZ69,0)</f>
        <v>0</v>
      </c>
      <c r="BI69" s="360">
        <f t="shared" ref="BI69:BI94" si="48">IFERROR(AB69/AE69,0)</f>
        <v>0</v>
      </c>
    </row>
    <row r="70" spans="1:61">
      <c r="A70" s="205">
        <v>66</v>
      </c>
      <c r="B70" s="347">
        <f>IF('Projection_Base-case'!B71&lt;&gt;"",'Projection_Base-case'!B71,0)</f>
        <v>0</v>
      </c>
      <c r="C70" s="347">
        <f>IF('Projection_Base-case'!C71&lt;&gt;"",'Projection_Base-case'!C71,0)</f>
        <v>0</v>
      </c>
      <c r="D70" s="365">
        <f>IF('Projection_Base-case'!D71&lt;&gt;"",'Projection_Base-case'!D71,0)</f>
        <v>0</v>
      </c>
      <c r="E70" s="322"/>
      <c r="F70" s="367" t="str">
        <f t="shared" ref="F70:F94" si="49">E70&amp;D70</f>
        <v>0</v>
      </c>
      <c r="G70" s="177" t="str">
        <f>IF(F70="Scenario1PBT1",'Major retrofit'!$E$6,IF(F70="Scenario2PBT1",'Major retrofit'!$F$6,IF(F70="Scenario3PBT1",'Major retrofit'!$G$6,"")))&amp;IF(F70="Scenario1PBT2",'Major retrofit'!$H$6,IF(F70="Scenario2PBT2",'Major retrofit'!$I$6,IF(F70="Scenario3PBT2",'Major retrofit'!$J$6,"")))&amp;IF(F70="Scenario1PBT3",'Major retrofit'!$K$6,IF(F70="Scenario2PBT3",'Major retrofit'!$L$6,IF(F70="Scenario3PBT3",'Major retrofit'!$M$6,"")))&amp;IF(F70="Scenario1PBT4",'Major retrofit'!$N$6,IF(F70="Scenario2PBT4",'Major retrofit'!$O$6,IF(F70="Scenario3PBT4",'Major retrofit'!$P$6,"")))&amp;IF(F70="Scenario1PBT5",'Major retrofit'!$Q$6,IF(F70="Scenario2PBT5",'Major retrofit'!$R$6,IF(F70="Scenario3PBT5",'Major retrofit'!$S$6,"")))&amp;IF(F70="Scenario1PBT6",'Major retrofit'!$T$6,IF(F70="Scenario2PBT6",'Major retrofit'!$U$6,IF(F70="Scenario3PBT6",'Major retrofit'!$V$6,"")))&amp;IF(F70="Scenario1PBT7",'Major retrofit'!$W$6,IF(F70="Scenario2PBT7",'Major retrofit'!$X$6,IF(F70="Scenario3PBT7",'Major retrofit'!$Y$6,"")))&amp;IF(F70="Scenario1PBT8",'Major retrofit'!$Z$6,IF(F70="Scenario2PBT8",'Major retrofit'!$AA$6,IF(F70="Scenario3PBT8",'Major retrofit'!$AB$6,"")))&amp;IF(F70="Scenario1PBT9",'Major retrofit'!$AC$6,IF(F70="Scenario2PBT9",'Major retrofit'!$AD$6,IF(F70="Scenario3PBT9",'Major retrofit'!$AE$6,"")))&amp;IF(F70="Scenario1PBT10",'Major retrofit'!$AF$6,IF(F70="Scenario2PBT10",'Major retrofit'!$AG$6,IF(F70="Scenario3PBT10",'Major retrofit'!$AH$6,"")))&amp;IF(F70="Scenario1PBT11",'Major retrofit'!$AI$6,IF(F70="Scenario2PBT11",'Major retrofit'!$AJ$6,IF(F70="Scenario3PBT11",'Major retrofit'!$AK$6,"")))&amp;IF(F70="Scenario1PBT12",'Major retrofit'!$AL$6,IF(F70="Scenario2PBT12",'Major retrofit'!$AM$6,IF(F70="Scenario3PBT12",'Major retrofit'!$AN$6,"")))&amp;IF(F70="Scenario1PBT13",'Major retrofit'!$AO$6,IF(F70="Scenario2PBT13",'Major retrofit'!$AP$6,IF(F70="Scenario3PBT13",'Major retrofit'!$AQ$6,"")))&amp;IF(F70="Scenario1PBT14",'Major retrofit'!$AR$6,IF(F70="Scenario2PBT14",'Major retrofit'!$AS$6,IF(F70="Scenario3PBT14",'Major retrofit'!$AT$6,"")))&amp;IF(F70="Scenario1PBT15",'Major retrofit'!$AU$6,IF(F70="Scenario2PBT15",'Major retrofit'!$AV$6,IF(F70="Scenario3PBT15",'Major retrofit'!$AW$6,"")))</f>
        <v/>
      </c>
      <c r="H70" s="117">
        <f t="shared" ref="H70:H94" si="50">IFERROR(G70*C70,0)</f>
        <v>0</v>
      </c>
      <c r="I70" s="178" t="str">
        <f>IF(F70="Scenario1PBT1",'Major retrofit'!$E$16,IF(F70="Scenario2PBT1",'Major retrofit'!$F$16,IF(F70="Scenario3PBT1",'Major retrofit'!$G$16,"")))&amp;IF(F70="Scenario1PBT2",'Major retrofit'!$H$16,IF(F70="Scenario2PBT2",'Major retrofit'!$I$16,IF(F70="Scenario3PBT2",'Major retrofit'!$J$16,"")))&amp;IF(F70="Scenario1PBT3",'Major retrofit'!$K$16,IF(F70="Scenario2PBT3",'Major retrofit'!$L$16,IF(F70="Scenario3PBT3",'Major retrofit'!$M$16,"")))&amp;IF(F70="Scenario1PBT4",'Major retrofit'!$N$16,IF(F70="Scenario2PBT4",'Major retrofit'!$O$16,IF(F70="Scenario3PBT4",'Major retrofit'!$P$16,"")))&amp;IF(F70="Scenario1PBT5",'Major retrofit'!$Q$16,IF(F70="Scenario2PBT5",'Major retrofit'!$R$16,IF(F70="Scenario3PBT5",'Major retrofit'!$S$16,"")))&amp;IF(F70="Scenario1PBT6",'Major retrofit'!$T$16,IF(F70="Scenario2PBT6",'Major retrofit'!$U$16,IF(F70="Scenario3PBT6",'Major retrofit'!$V$16,"")))&amp;IF(F70="Scenario1PBT7",'Major retrofit'!$W$16,IF(F70="Scenario2PBT7",'Major retrofit'!$X$16,IF(F70="Scenario3PBT7",'Major retrofit'!$Y$16,"")))&amp;IF(F70="Scenario1PBT8",'Major retrofit'!$Z$16,IF(F70="Scenario2PBT8",'Major retrofit'!$AA$16,IF(F70="Scenario3PBT8",'Major retrofit'!$AB$16,"")))&amp;IF(F70="Scenario1PBT9",'Major retrofit'!$AC$16,IF(F70="Scenario2PBT9",'Major retrofit'!$AD$16,IF(F70="Scenario3PBT9",'Major retrofit'!$AE$16,"")))&amp;IF(F70="Scenario1PBT10",'Major retrofit'!$AF$16,IF(F70="Scenario2PBT10",'Major retrofit'!$AG$16,IF(F70="Scenario3PBT10",'Major retrofit'!$AH$16,"")))&amp;IF(F70="Scenario1PBT11",'Major retrofit'!$AI$16,IF(F70="Scenario2PBT11",'Major retrofit'!$AJ$16,IF(F70="Scenario3PBT11",'Major retrofit'!$AK$16,"")))&amp;IF(F70="Scenario1PBT12",'Major retrofit'!$AL$16,IF(F70="Scenario2PBT12",'Major retrofit'!$AM$16,IF(F70="Scenario3PBT12",'Major retrofit'!$AN$16,"")))&amp;IF(F70="Scenario1PBT13",'Major retrofit'!$AO$16,IF(F70="Scenario2PBT13",'Major retrofit'!$AP$16,IF(F70="Scenario3PBT13",'Major retrofit'!$AQ$16,"")))&amp;IF(F70="Scenario1PBT14",'Major retrofit'!$AR$16,IF(F70="Scenario2PBT14",'Major retrofit'!$AS$16,IF(F70="Scenario3PBT14",'Major retrofit'!$AT$16,"")))&amp;IF(F70="Scenario1PBT15",'Major retrofit'!$AU$16,IF(F70="Scenario2PBT15",'Major retrofit'!$AV$16,IF(F70="Scenario3PBT15",'Major retrofit'!$AW$16,"")))</f>
        <v/>
      </c>
      <c r="J70" s="117">
        <f t="shared" ref="J70:J94" si="51">IFERROR(I70*C70,0)</f>
        <v>0</v>
      </c>
      <c r="K70" s="117" t="str">
        <f>IF(F70="Scenario1PBT1",'Major retrofit'!$E$18,IF(F70="Scenario2PBT1",'Major retrofit'!$F$18,IF(F70="Scenario3PBT1",'Major retrofit'!$G$18,"")))&amp;IF(F70="Scenario1PBT2",'Major retrofit'!$H$18,IF(F70="Scenario2PBT2",'Major retrofit'!$I$18,IF(F70="Scenario3PBT2",'Major retrofit'!$J$18,"")))&amp;IF(F70="Scenario1PBT3",'Major retrofit'!$K$18,IF(F70="Scenario2PBT3",'Major retrofit'!$L$18,IF(F70="Scenario3PBT3",'Major retrofit'!$M$18,"")))&amp;IF(F70="Scenario1PBT4",'Major retrofit'!$N$18,IF(F70="Scenario2PBT4",'Major retrofit'!$O$18,IF(F70="Scenario3PBT4",'Major retrofit'!$P$18,"")))&amp;IF(F70="Scenario1PBT5",'Major retrofit'!$Q$18,IF(F70="Scenario2PBT5",'Major retrofit'!$R$18,IF(F70="Scenario3PBT5",'Major retrofit'!$S$18,"")))&amp;IF(F70="Scenario1PBT6",'Major retrofit'!$T$18,IF(F70="Scenario2PBT6",'Major retrofit'!$U$18,IF(F70="Scenario3PBT6",'Major retrofit'!$V$18,"")))&amp;IF(F70="Scenario1PBT7",'Major retrofit'!$W$18,IF(F70="Scenario2PBT7",'Major retrofit'!$X$18,IF(F70="Scenario3PBT7",'Major retrofit'!$Y$18,"")))&amp;IF(F70="Scenario1PBT8",'Major retrofit'!$Z$18,IF(F70="Scenario2PBT8",'Major retrofit'!$AA$18,IF(F70="Scenario3PBT8",'Major retrofit'!$AB$18,"")))&amp;IF(F70="Scenario1PBT9",'Major retrofit'!$AC$18,IF(F70="Scenario2PBT9",'Major retrofit'!$AD$18,IF(F70="Scenario3PBT9",'Major retrofit'!$AE$18,"")))&amp;IF(F70="Scenario1PBT10",'Major retrofit'!$AF$18,IF(F70="Scenario2PBT10",'Major retrofit'!$AG$18,IF(F70="Scenario3PBT10",'Major retrofit'!$AH$18,"")))&amp;IF(F70="Scenario1PBT11",'Major retrofit'!$AI$18,IF(F70="Scenario2PBT11",'Major retrofit'!$AJ$18,IF(F70="Scenario3PBT11",'Major retrofit'!$AK$18,"")))&amp;IF(F70="Scenario1PBT12",'Major retrofit'!$AL$18,IF(F70="Scenario2PBT12",'Major retrofit'!$AM$18,IF(F70="Scenario3PBT12",'Major retrofit'!$AN$18,"")))&amp;IF(F70="Scenario1PBT13",'Major retrofit'!$AO$18,IF(F70="Scenario2PBT13",'Major retrofit'!$AP$18,IF(F70="Scenario3PBT13",'Major retrofit'!$AQ$18,"")))&amp;IF(F70="Scenario1PBT14",'Major retrofit'!$AR$18,IF(F70="Scenario2PBT14",'Major retrofit'!$AS$18,IF(F70="Scenario3PBT14",'Major retrofit'!$AT$18,"")))&amp;IF(F70="Scenario1PBT15",'Major retrofit'!$AU$18,IF(F70="Scenario2PBT15",'Major retrofit'!$AV$18,IF(F70="Scenario3PBT15",'Major retrofit'!$AW$18,"")))</f>
        <v/>
      </c>
      <c r="L70" s="117">
        <f t="shared" ref="L70:L94" si="52">IFERROR(K70*C70,0)</f>
        <v>0</v>
      </c>
      <c r="M70" s="117" t="str">
        <f>IF(F70="Scenario1PBT1",'Major retrofit'!$E$20,IF(F70="Scenario2PBT1",'Major retrofit'!$F$20,IF(F70="Scenario3PBT1",'Major retrofit'!$G$20,"")))&amp;IF(F70="Scenario1PBT2",'Major retrofit'!$H$20,IF(F70="Scenario2PBT2",'Major retrofit'!$I$20,IF(F70="Scenario3PBT2",'Major retrofit'!$J$20,"")))&amp;IF(F70="Scenario1PBT3",'Major retrofit'!$K$20,IF(F70="Scenario2PBT3",'Major retrofit'!$L$20,IF(F70="Scenario3PBT3",'Major retrofit'!$M$20,"")))&amp;IF(F70="Scenario1PBT4",'Major retrofit'!$N$20,IF(F70="Scenario2PBT4",'Major retrofit'!$O$20,IF(F70="Scenario3PBT4",'Major retrofit'!$P$20,"")))&amp;IF(F70="Scenario1PBT5",'Major retrofit'!$Q$20,IF(F70="Scenario2PBT5",'Major retrofit'!$R$20,IF(F70="Scenario3PBT5",'Major retrofit'!$S$20,"")))&amp;IF(F70="Scenario1PBT6",'Major retrofit'!$T$20,IF(F70="Scenario2PBT6",'Major retrofit'!$U$20,IF(F70="Scenario3PBT6",'Major retrofit'!$V$20,"")))&amp;IF(F70="Scenario1PBT7",'Major retrofit'!$W$20,IF(F70="Scenario2PBT7",'Major retrofit'!$X$20,IF(F70="Scenario3PBT7",'Major retrofit'!$Y$20,"")))&amp;IF(F70="Scenario1PBT8",'Major retrofit'!$Z$20,IF(F70="Scenario2PBT8",'Major retrofit'!$AA$20,IF(F70="Scenario3PBT8",'Major retrofit'!$AB$20,"")))&amp;IF(F70="Scenario1PBT9",'Major retrofit'!$AC$20,IF(F70="Scenario2PBT9",'Major retrofit'!$AD$20,IF(F70="Scenario3PBT9",'Major retrofit'!$AE$20,"")))&amp;IF(F70="Scenario1PBT10",'Major retrofit'!$AF$20,IF(F70="Scenario2PBT10",'Major retrofit'!$AG$20,IF(F70="Scenario3PBT10",'Major retrofit'!$AH$20,"")))&amp;IF(F70="Scenario1PBT11",'Major retrofit'!$AI$20,IF(F70="Scenario2PBT11",'Major retrofit'!$AJ$20,IF(F70="Scenario3PBT11",'Major retrofit'!$AK$20,"")))&amp;IF(F70="Scenario1PBT12",'Major retrofit'!$AL$20,IF(F70="Scenario2PBT12",'Major retrofit'!$AM$20,IF(F70="Scenario3PBT12",'Major retrofit'!$AN$20,"")))&amp;IF(F70="Scenario1PBT13",'Major retrofit'!$AO$20,IF(F70="Scenario2PBT13",'Major retrofit'!$AP$20,IF(F70="Scenario3PBT13",'Major retrofit'!$AQ$20,"")))&amp;IF(F70="Scenario1PBT14",'Major retrofit'!$AR$20,IF(F70="Scenario2PBT14",'Major retrofit'!$AS$20,IF(F70="Scenario3PBT14",'Major retrofit'!$AT$20,"")))&amp;IF(F70="Scenario1PBT15",'Major retrofit'!$AU$20,IF(F70="Scenario2PBT15",'Major retrofit'!$AV$20,IF(F70="Scenario3PBT15",'Major retrofit'!$AW$20,"")))</f>
        <v/>
      </c>
      <c r="N70" s="118">
        <f t="shared" ref="N70:N94" si="53">IFERROR(M70*C70,0)</f>
        <v>0</v>
      </c>
      <c r="O70" s="206" t="str">
        <f>IF(F70="Scenario1PBT1",'Major retrofit'!$E$23,IF(F70="Scenario2PBT1",'Major retrofit'!$F$23,IF(F70="Scenario3PBT1",'Major retrofit'!$G$23,"")))&amp;IF(F70="Scenario1PBT2",'Major retrofit'!$H$23,IF(F70="Scenario2PBT2",'Major retrofit'!$I$23,IF(F70="Scenario3PBT2",'Major retrofit'!$J$23,"")))&amp;IF(F70="Scenario1PBT3",'Major retrofit'!$K$23,IF(F70="Scenario2PBT3",'Major retrofit'!$L$23,IF(F70="Scenario3PBT3",'Major retrofit'!$M$23,"")))&amp;IF(F70="Scenario1PBT4",'Major retrofit'!$N$23,IF(F70="Scenario2PBT4",'Major retrofit'!$O$23,IF(F70="Scenario3PBT4",'Major retrofit'!$P$23,"")))&amp;IF(F70="Scenario1PBT5",'Major retrofit'!$Q$23,IF(F70="Scenario2PBT5",'Major retrofit'!$R$23,IF(F70="Scenario3PBT5",'Major retrofit'!$S$23,"")))&amp;IF(F70="Scenario1PBT6",'Major retrofit'!$T$23,IF(F70="Scenario2PBT6",'Major retrofit'!$U$23,IF(F70="Scenario3PBT6",'Major retrofit'!$V$23,"")))&amp;IF(F70="Scenario1PBT7",'Major retrofit'!$W$23,IF(F70="Scenario2PBT7",'Major retrofit'!$X$23,IF(F70="Scenario3PBT7",'Major retrofit'!$Y$23,"")))&amp;IF(F70="Scenario1PBT8",'Major retrofit'!$Z$23,IF(F70="Scenario2PBT8",'Major retrofit'!$AA$23,IF(F70="Scenario3PBT8",'Major retrofit'!$AB$23,"")))&amp;IF(F70="Scenario1PBT9",'Major retrofit'!$AC$23,IF(F70="Scenario2PBT9",'Major retrofit'!$AD$23,IF(F70="Scenario3PBT9",'Major retrofit'!$AE$23,"")))&amp;IF(F70="Scenario1PBT10",'Major retrofit'!$AF$23,IF(F70="Scenario2PBT10",'Major retrofit'!$AG$23,IF(F70="Scenario3PBT10",'Major retrofit'!$AH$23,"")))&amp;IF(F70="Scenario1PBT11",'Major retrofit'!$AI$23,IF(F70="Scenario2PBT11",'Major retrofit'!$AJ$23,IF(F70="Scenario3PBT11",'Major retrofit'!$AK$23,"")))&amp;IF(F70="Scenario1PBT12",'Major retrofit'!$AL$23,IF(F70="Scenario2PBT12",'Major retrofit'!$AM$23,IF(F70="Scenario3PBT12",'Major retrofit'!$AN$23,"")))&amp;IF(F70="Scenario1PBT13",'Major retrofit'!$AO$23,IF(F70="Scenario2PBT13",'Major retrofit'!$AP$23,IF(F70="Scenario3PBT13",'Major retrofit'!$AQ$23,"")))&amp;IF(F70="Scenario1PBT14",'Major retrofit'!$AR$23,IF(F70="Scenario2PBT14",'Major retrofit'!$AS$23,IF(F70="Scenario3PBT14",'Major retrofit'!$AT$23,"")))&amp;IF(F70="Scenario1PBT15",'Major retrofit'!$AU$23,IF(F70="Scenario2PBT15",'Major retrofit'!$AV$23,IF(F70="Scenario3PBT15",'Major retrofit'!$AW$23,"")))</f>
        <v/>
      </c>
      <c r="P70" s="117">
        <f t="shared" ref="P70:P94" si="54">IFERROR(O70*C70,0)</f>
        <v>0</v>
      </c>
      <c r="Q70" s="117" t="str">
        <f>IF(F70="Scenario1PBT1",'Major retrofit'!$E$25,IF(F70="Scenario2PBT1",'Major retrofit'!$F$25,IF(F70="Scenario3PBT1",'Major retrofit'!$G$25,"")))&amp;IF(F70="Scenario1PBT2",'Major retrofit'!$H$25,IF(F70="Scenario2PBT2",'Major retrofit'!$I$25,IF(F70="Scenario3PBT2",'Major retrofit'!$J$25,"")))&amp;IF(F70="Scenario1PBT3",'Major retrofit'!$K$25,IF(F70="Scenario2PBT3",'Major retrofit'!$L$25,IF(F70="Scenario3PBT3",'Major retrofit'!$M$25,"")))&amp;IF(F70="Scenario1PBT4",'Major retrofit'!$N$25,IF(F70="Scenario2PBT4",'Major retrofit'!$O$25,IF(F70="Scenario3PBT4",'Major retrofit'!$P$25,"")))&amp;IF(F70="Scenario1PBT5",'Major retrofit'!$Q$25,IF(F70="Scenario2PBT5",'Major retrofit'!$R$25,IF(F70="Scenario3PBT5",'Major retrofit'!$S$25,"")))&amp;IF(F70="Scenario1PBT6",'Major retrofit'!$T$25,IF(F70="Scenario2PBT6",'Major retrofit'!$U$25,IF(F70="Scenario3PBT6",'Major retrofit'!$V$25,"")))&amp;IF(F70="Scenario1PBT7",'Major retrofit'!$W$25,IF(F70="Scenario2PBT7",'Major retrofit'!$X$25,IF(F70="Scenario3PBT7",'Major retrofit'!$Y$25,"")))&amp;IF(F70="Scenario1PBT8",'Major retrofit'!$Z$25,IF(F70="Scenario2PBT8",'Major retrofit'!$AA$25,IF(F70="Scenario3PBT8",'Major retrofit'!$AB$25,"")))&amp;IF(F70="Scenario1PBT9",'Major retrofit'!$AC$25,IF(F70="Scenario2PBT9",'Major retrofit'!$AD$25,IF(F70="Scenario3PBT9",'Major retrofit'!$AE$25,"")))&amp;IF(F70="Scenario1PBT10",'Major retrofit'!$AF$25,IF(F70="Scenario2PBT10",'Major retrofit'!$AG$25,IF(F70="Scenario3PBT10",'Major retrofit'!$AH$25,"")))&amp;IF(F70="Scenario1PBT11",'Major retrofit'!$AI$25,IF(F70="Scenario2PBT11",'Major retrofit'!$AJ$25,IF(F70="Scenario3PBT11",'Major retrofit'!$AK$25,"")))&amp;IF(F70="Scenario1PBT12",'Major retrofit'!$AL$25,IF(F70="Scenario2PBT12",'Major retrofit'!$AM$25,IF(F70="Scenario3PBT12",'Major retrofit'!$AN$25,"")))&amp;IF(F70="Scenario1PBT13",'Major retrofit'!$AO$25,IF(F70="Scenario2PBT13",'Major retrofit'!$AP$25,IF(F70="Scenario3PBT13",'Major retrofit'!$AQ$25,"")))&amp;IF(F70="Scenario1PBT14",'Major retrofit'!$AR$25,IF(F70="Scenario2PBT14",'Major retrofit'!$AS$25,IF(F70="Scenario3PBT14",'Major retrofit'!$AT$25,"")))&amp;IF(F70="Scenario1PBT15",'Major retrofit'!$AU$25,IF(F70="Scenario2PBT15",'Major retrofit'!$AV$25,IF(F70="Scenario3PBT15",'Major retrofit'!$AW$25,"")))</f>
        <v/>
      </c>
      <c r="R70" s="117">
        <f t="shared" ref="R70:R94" si="55">IFERROR(Q70*C70,0)</f>
        <v>0</v>
      </c>
      <c r="S70" s="117" t="str">
        <f>IF(F70="Scenario1PBT1",'Major retrofit'!$E$27,IF(F70="Scenario2PBT1",'Major retrofit'!$F$27,IF(F70="Scenario3PBT1",'Major retrofit'!$G$27,"")))&amp;IF(F70="Scenario1PBT2",'Major retrofit'!$H$27,IF(F70="Scenario2PBT2",'Major retrofit'!$I$27,IF(F70="Scenario3PBT2",'Major retrofit'!$J$27,"")))&amp;IF(F70="Scenario1PBT3",'Major retrofit'!$K$27,IF(F70="Scenario2PBT3",'Major retrofit'!$L$27,IF(F70="Scenario3PBT3",'Major retrofit'!$M$27,"")))&amp;IF(F70="Scenario1PBT4",'Major retrofit'!$N$27,IF(F70="Scenario2PBT4",'Major retrofit'!$O$27,IF(F70="Scenario3PBT4",'Major retrofit'!$P$27,"")))&amp;IF(F70="Scenario1PBT5",'Major retrofit'!$Q$27,IF(F70="Scenario2PBT5",'Major retrofit'!$R$27,IF(F70="Scenario3PBT5",'Major retrofit'!$S$27,"")))&amp;IF(F70="Scenario1PBT6",'Major retrofit'!$T$27,IF(F70="Scenario2PBT6",'Major retrofit'!$U$27,IF(F70="Scenario3PBT6",'Major retrofit'!$V$27,"")))&amp;IF(F70="Scenario1PBT7",'Major retrofit'!$W$27,IF(F70="Scenario2PBT7",'Major retrofit'!$X$27,IF(F70="Scenario3PBT7",'Major retrofit'!$Y$27,"")))&amp;IF(F70="Scenario1PBT8",'Major retrofit'!$Z$27,IF(F70="Scenario2PBT8",'Major retrofit'!$AA$27,IF(F70="Scenario3PBT8",'Major retrofit'!$AB$27,"")))&amp;IF(F70="Scenario1PBT9",'Major retrofit'!$AC$27,IF(F70="Scenario2PBT9",'Major retrofit'!$AD$27,IF(F70="Scenario3PBT9",'Major retrofit'!$AE$27,"")))&amp;IF(F70="Scenario1PBT10",'Major retrofit'!$AF$27,IF(F70="Scenario2PBT10",'Major retrofit'!$AG$27,IF(F70="Scenario3PBT10",'Major retrofit'!$AH$27,"")))&amp;IF(F70="Scenario1PBT11",'Major retrofit'!$AI$27,IF(F70="Scenario2PBT11",'Major retrofit'!$AJ$27,IF(F70="Scenario3PBT11",'Major retrofit'!$AK$27,"")))&amp;IF(F70="Scenario1PBT12",'Major retrofit'!$AL$27,IF(F70="Scenario2PBT12",'Major retrofit'!$AM$27,IF(F70="Scenario3PBT12",'Major retrofit'!$AN$27,"")))&amp;IF(F70="Scenario1PBT13",'Major retrofit'!$AO$27,IF(F70="Scenario2PBT13",'Major retrofit'!$AP$27,IF(F70="Scenario3PBT13",'Major retrofit'!$AQ$27,"")))&amp;IF(F70="Scenario1PBT14",'Major retrofit'!$AR$27,IF(F70="Scenario2PBT14",'Major retrofit'!$AS$27,IF(F70="Scenario3PBT14",'Major retrofit'!$AT$27,"")))&amp;IF(F70="Scenario1PBT15",'Major retrofit'!$AU$27,IF(F70="Scenario2PBT15",'Major retrofit'!$AV$27,IF(F70="Scenario3PBT15",'Major retrofit'!$AW$27,"")))</f>
        <v/>
      </c>
      <c r="T70" s="207">
        <f t="shared" ref="T70:T94" si="56">IFERROR(S70*C70,0)</f>
        <v>0</v>
      </c>
      <c r="U70" s="206" t="str">
        <f>IF(F70="Scenario1PBT1",'Major retrofit'!$E$38,IF(F70="Scenario2PBT1",'Major retrofit'!$F$38,IF(F70="Scenario3PBT1",'Major retrofit'!$G$38,"")))&amp;IF(F70="Scenario1PBT2",'Major retrofit'!$H$38,IF(F70="Scenario2PBT2",'Major retrofit'!$I$38,IF(F70="Scenario3PBT2",'Major retrofit'!$J$38,"")))&amp;IF(F70="Scenario1PBT3",'Major retrofit'!$K$38,IF(F70="Scenario2PBT3",'Major retrofit'!$L$38,IF(F70="Scenario3PBT3",'Major retrofit'!$M$38,"")))&amp;IF(F70="Scenario1PBT4",'Major retrofit'!$N$38,IF(F70="Scenario2PBT4",'Major retrofit'!$O$38,IF(F70="Scenario3PBT4",'Major retrofit'!$P$38,"")))&amp;IF(F70="Scenario1PBT5",'Major retrofit'!$Q$38,IF(F70="Scenario2PBT5",'Major retrofit'!$R$38,IF(F70="Scenario3PBT5",'Major retrofit'!$S$38,"")))&amp;IF(F70="Scenario1PBT6",'Major retrofit'!$T$38,IF(F70="Scenario2PBT6",'Major retrofit'!$U$38,IF(F70="Scenario3PBT6",'Major retrofit'!$V$38,"")))&amp;IF(F70="Scenario1PBT7",'Major retrofit'!$W$38,IF(F70="Scenario2PBT7",'Major retrofit'!$X$38,IF(F70="Scenario3PBT7",'Major retrofit'!$Y$38,"")))&amp;IF(F70="Scenario1PBT8",'Major retrofit'!$Z$38,IF(F70="Scenario2PBT8",'Major retrofit'!$AA$38,IF(F70="Scenario3PBT8",'Major retrofit'!$AB$38,"")))&amp;IF(F70="Scenario1PBT9",'Major retrofit'!$AC$38,IF(F70="Scenario2PBT9",'Major retrofit'!$AD$38,IF(F70="Scenario3PBT9",'Major retrofit'!$AE$38,"")))&amp;IF(F70="Scenario1PBT10",'Major retrofit'!$AF$38,IF(F70="Scenario2PBT10",'Major retrofit'!$AG$38,IF(F70="Scenario3PBT10",'Major retrofit'!$AH$38,"")))&amp;IF(F70="Scenario1PBT11",'Major retrofit'!$AI$38,IF(F70="Scenario2PBT11",'Major retrofit'!$AJ$38,IF(F70="Scenario3PBT11",'Major retrofit'!$AK$38,"")))&amp;IF(F70="Scenario1PBT12",'Major retrofit'!$AL$38,IF(F70="Scenario2PBT12",'Major retrofit'!$AM$38,IF(F70="Scenario3PBT12",'Major retrofit'!$AN$38,"")))&amp;IF(F70="Scenario1PBT13",'Major retrofit'!$AO$38,IF(F70="Scenario2PBT13",'Major retrofit'!$AP$38,IF(F70="Scenario3PBT13",'Major retrofit'!$AQ$38,"")))&amp;IF(F70="Scenario1PBT14",'Major retrofit'!$AR$38,IF(F70="Scenario2PBT14",'Major retrofit'!$AS$38,IF(F70="Scenario3PBT14",'Major retrofit'!$AT$38,"")))&amp;IF(F70="Scenario1PBT15",'Major retrofit'!$AU$38,IF(F70="Scenario2PBT15",'Major retrofit'!$AV$38,IF(F70="Scenario3PBT15",'Major retrofit'!$AW$38,"")))</f>
        <v/>
      </c>
      <c r="V70" s="117">
        <f t="shared" ref="V70:V94" si="57">IFERROR(U70*C70,0)</f>
        <v>0</v>
      </c>
      <c r="W70" s="117" t="str">
        <f>IF(F70="Scenario1PBT1",'Major retrofit'!$E$40,IF(F70="Scenario2PBT1",'Major retrofit'!$F$40,IF(F70="Scenario3PBT1",'Major retrofit'!$G$40,"")))&amp;IF(F70="Scenario1PBT2",'Major retrofit'!$H$40,IF(F70="Scenario2PBT2",'Major retrofit'!$I$40,IF(F70="Scenario3PBT2",'Major retrofit'!$J$40,"")))&amp;IF(F70="Scenario1PBT3",'Major retrofit'!$K$40,IF(F70="Scenario2PBT3",'Major retrofit'!$L$40,IF(F70="Scenario3PBT3",'Major retrofit'!$M$40,"")))&amp;IF(F70="Scenario1PBT4",'Major retrofit'!$N$40,IF(F70="Scenario2PBT4",'Major retrofit'!$O$40,IF(F70="Scenario3PBT4",'Major retrofit'!$P$40,"")))&amp;IF(F70="Scenario1PBT5",'Major retrofit'!$Q$40,IF(F70="Scenario2PBT5",'Major retrofit'!$R$40,IF(F70="Scenario3PBT5",'Major retrofit'!$S$40,"")))&amp;IF(F70="Scenario1PBT6",'Major retrofit'!$T$40,IF(F70="Scenario2PBT6",'Major retrofit'!$U$40,IF(F70="Scenario3PBT6",'Major retrofit'!$V$40,"")))&amp;IF(F70="Scenario1PBT7",'Major retrofit'!$W$40,IF(F70="Scenario2PBT7",'Major retrofit'!$X$40,IF(F70="Scenario3PBT7",'Major retrofit'!$Y$40,"")))&amp;IF(F70="Scenario1PBT8",'Major retrofit'!$Z$40,IF(F70="Scenario2PBT8",'Major retrofit'!$AA$40,IF(F70="Scenario3PBT8",'Major retrofit'!$AB$40,"")))&amp;IF(F70="Scenario1PBT9",'Major retrofit'!$AC$40,IF(F70="Scenario2PBT9",'Major retrofit'!$AD$40,IF(F70="Scenario3PBT9",'Major retrofit'!$AE$40,"")))&amp;IF(F70="Scenario1PBT10",'Major retrofit'!$AF$40,IF(F70="Scenario2PBT10",'Major retrofit'!$AG$40,IF(F70="Scenario3PBT10",'Major retrofit'!$AH$40,"")))&amp;IF(F70="Scenario1PBT11",'Major retrofit'!$AI$40,IF(F70="Scenario2PBT11",'Major retrofit'!$AJ$40,IF(F70="Scenario3PBT11",'Major retrofit'!$AK$40,"")))&amp;IF(F70="Scenario1PBT12",'Major retrofit'!$AL$40,IF(F70="Scenario2PBT12",'Major retrofit'!$AM$40,IF(F70="Scenario3PBT12",'Major retrofit'!$AN$40,"")))&amp;IF(F70="Scenario1PBT13",'Major retrofit'!$AO$40,IF(F70="Scenario2PBT13",'Major retrofit'!$AP$40,IF(F70="Scenario3PBT13",'Major retrofit'!$AQ$40,"")))&amp;IF(F70="Scenario1PBT14",'Major retrofit'!$AR$40,IF(F70="Scenario2PBT14",'Major retrofit'!$AS$40,IF(F70="Scenario3PBT14",'Major retrofit'!$AT$40,"")))&amp;IF(F70="Scenario1PBT15",'Major retrofit'!$AU$40,IF(F70="Scenario2PBT15",'Major retrofit'!$AV$40,IF(F70="Scenario3PBT15",'Major retrofit'!$AW$40,"")))</f>
        <v/>
      </c>
      <c r="X70" s="117">
        <f t="shared" ref="X70:X94" si="58">IFERROR(W70*C70,0)</f>
        <v>0</v>
      </c>
      <c r="Y70" s="117" t="str">
        <f>IF(F70="Scenario1PBT1",'Major retrofit'!$E$42,IF(F70="Scenario2PBT1",'Major retrofit'!$F$42,IF(F70="Scenario3PBT1",'Major retrofit'!$G$42,"")))&amp;IF(F70="Scenario1PBT2",'Major retrofit'!$H$42,IF(F70="Scenario2PBT2",'Major retrofit'!$I$42,IF(F70="Scenario3PBT2",'Major retrofit'!$J$42,"")))&amp;IF(F70="Scenario1PBT3",'Major retrofit'!$K$42,IF(F70="Scenario2PBT3",'Major retrofit'!$L$42,IF(F70="Scenario3PBT3",'Major retrofit'!$M$42,"")))&amp;IF(F70="Scenario1PBT4",'Major retrofit'!$N$42,IF(F70="Scenario2PBT4",'Major retrofit'!$O$42,IF(F70="Scenario3PBT4",'Major retrofit'!$P$42,"")))&amp;IF(F70="Scenario1PBT5",'Major retrofit'!$Q$42,IF(F70="Scenario2PBT5",'Major retrofit'!$R$42,IF(F70="Scenario3PBT5",'Major retrofit'!$S$42,"")))&amp;IF(F70="Scenario1PBT6",'Major retrofit'!$T$42,IF(F70="Scenario2PBT6",'Major retrofit'!$U$42,IF(F70="Scenario3PBT6",'Major retrofit'!$V$42,"")))&amp;IF(F70="Scenario1PBT7",'Major retrofit'!$W$42,IF(F70="Scenario2PBT7",'Major retrofit'!$X$42,IF(F70="Scenario3PBT7",'Major retrofit'!$Y$42,"")))&amp;IF(F70="Scenario1PBT8",'Major retrofit'!$Z$42,IF(F70="Scenario2PBT8",'Major retrofit'!$AA$42,IF(F70="Scenario3PBT8",'Major retrofit'!$AB$42,"")))&amp;IF(F70="Scenario1PBT9",'Major retrofit'!$AC$42,IF(F70="Scenario2PBT9",'Major retrofit'!$AD$42,IF(F70="Scenario3PBT9",'Major retrofit'!$AE$42,"")))&amp;IF(F70="Scenario1PBT10",'Major retrofit'!$AF$42,IF(F70="Scenario2PBT10",'Major retrofit'!$AG$42,IF(F70="Scenario3PBT10",'Major retrofit'!$AH$42,"")))&amp;IF(F70="Scenario1PBT11",'Major retrofit'!$AI$42,IF(F70="Scenario2PBT11",'Major retrofit'!$AJ$42,IF(F70="Scenario3PBT11",'Major retrofit'!$AK$42,"")))&amp;IF(F70="Scenario1PBT12",'Major retrofit'!$AL$42,IF(F70="Scenario2PBT12",'Major retrofit'!$AM$42,IF(F70="Scenario3PBT12",'Major retrofit'!$AN$42,"")))&amp;IF(F70="Scenario1PBT13",'Major retrofit'!$AO$42,IF(F70="Scenario2PBT13",'Major retrofit'!$AP$42,IF(F70="Scenario3PBT13",'Major retrofit'!$AQ$42,"")))&amp;IF(F70="Scenario1PBT14",'Major retrofit'!$AR$42,IF(F70="Scenario2PBT14",'Major retrofit'!$AS$42,IF(F70="Scenario3PBT14",'Major retrofit'!$AT$42,"")))&amp;IF(F70="Scenario1PBT15",'Major retrofit'!$AU$42,IF(F70="Scenario2PBT15",'Major retrofit'!$AV$42,IF(F70="Scenario3PBT15",'Major retrofit'!$AW$42,"")))</f>
        <v/>
      </c>
      <c r="Z70" s="117">
        <f t="shared" ref="Z70:Z94" si="59">IFERROR(Y70*C70,0)</f>
        <v>0</v>
      </c>
      <c r="AA70" s="178" t="str">
        <f>IF(F70="Scenario1PBT1",'Major retrofit'!$E$101,IF(F70="Scenario2PBT1",'Major retrofit'!$F$101,IF(F70="Scenario3PBT1",'Major retrofit'!$G$101,"")))&amp;IF(F70="Scenario1PBT2",'Major retrofit'!$H$101,IF(F70="Scenario2PBT2",'Major retrofit'!$I$101,IF(F70="Scenario3PBT2",'Major retrofit'!$J$101,"")))&amp;IF(F70="Scenario1PBT3",'Major retrofit'!$K$101,IF(F70="Scenario2PBT3",'Major retrofit'!$L$101,IF(F70="Scenario3PBT3",'Major retrofit'!$M$101,"")))&amp;IF(F70="Scenario1PBT4",'Major retrofit'!$N$101,IF(F70="Scenario2PBT4",'Major retrofit'!$O$101,IF(F70="Scenario3PBT4",'Major retrofit'!$P$101,"")))&amp;IF(F70="Scenario1PBT5",'Major retrofit'!$Q$101,IF(F70="Scenario2PBT5",'Major retrofit'!$R$101,IF(F70="Scenario3PBT5",'Major retrofit'!$S$101,"")))&amp;IF(F70="Scenario1PBT6",'Major retrofit'!$T$101,IF(F70="Scenario2PBT6",'Major retrofit'!$U$101,IF(F70="Scenario3PBT6",'Major retrofit'!$V$101,"")))&amp;IF(F70="Scenario1PBT7",'Major retrofit'!$W$101,IF(F70="Scenario2PBT7",'Major retrofit'!$X$101,IF(F70="Scenario3PBT7",'Major retrofit'!$Y$101,"")))&amp;IF(F70="Scenario1PBT8",'Major retrofit'!$Z$101,IF(F70="Scenario2PBT8",'Major retrofit'!$AA$101,IF(F70="Scenario3PBT8",'Major retrofit'!$AB$101,"")))&amp;IF(F70="Scenario1PBT9",'Major retrofit'!$AC$101,IF(F70="Scenario2PBT9",'Major retrofit'!$AD$101,IF(F70="Scenario3PBT9",'Major retrofit'!$AE$101,"")))&amp;IF(F70="Scenario1PBT10",'Major retrofit'!$AF$101,IF(F70="Scenario2PBT10",'Major retrofit'!$AG$101,IF(F70="Scenario3PBT10",'Major retrofit'!$AH$101,"")))&amp;IF(F70="Scenario1PBT11",'Major retrofit'!$AI$101,IF(F70="Scenario2PBT11",'Major retrofit'!$AJ$101,IF(F70="Scenario3PBT11",'Major retrofit'!$AK$101,"")))&amp;IF(F70="Scenario1PBT12",'Major retrofit'!$AL$101,IF(F70="Scenario2PBT12",'Major retrofit'!$AM$101,IF(F70="Scenario3PBT12",'Major retrofit'!$AN$101,"")))&amp;IF(F70="Scenario1PBT13",'Major retrofit'!$AO$101,IF(F70="Scenario2PBT13",'Major retrofit'!$AP$101,IF(F70="Scenario3PBT13",'Major retrofit'!$AQ$101,"")))&amp;IF(F70="Scenario1PBT14",'Major retrofit'!$AR$101,IF(F70="Scenario2PBT14",'Major retrofit'!$AS$101,IF(F70="Scenario3PBT14",'Major retrofit'!$AT$101,"")))&amp;IF(F70="Scenario1PBT15",'Major retrofit'!$AU$101,IF(F70="Scenario2PBT15",'Major retrofit'!$AV$101,IF(F70="Scenario3PBT15",'Major retrofit'!$AW$101,"")))</f>
        <v/>
      </c>
      <c r="AB70" s="179">
        <f t="shared" ref="AB70:AB94" si="60">IFERROR(C70*AA70,0)</f>
        <v>0</v>
      </c>
      <c r="AC70" s="363" t="str">
        <f t="shared" ref="AC70:AC94" si="61">IF(E70="","",IF(OR(F70="Scenario1PBT1",F70="Scenario1PBT2",F70="Scenario1PBT3",F70="Scenario1PBT4",F70="Scenario1PBT5",F70="Scenario1PBT6",F70="Scenario1PBT7",F70="Scenario2PBT7",F70="Scenario1PBT8",F70="Scenario2PBT8",F70="Scenario1PBT9",F70="Scenario2PBT9"),"","Non disponible pour cette typologie"))</f>
        <v/>
      </c>
      <c r="AD70" s="353">
        <f>IF(AC70="",IFERROR('Projection_Base-case'!G71-G70,0),0)</f>
        <v>0</v>
      </c>
      <c r="AE70" s="350">
        <f t="shared" si="37"/>
        <v>0</v>
      </c>
      <c r="AF70" s="361">
        <f>IFERROR(100*AD70/'Projection_Base-case'!G71,0)</f>
        <v>0</v>
      </c>
      <c r="AG70" s="352">
        <f>IF(AC70="",IFERROR('Projection_Base-case'!I71-I70,0),0)</f>
        <v>0</v>
      </c>
      <c r="AH70" s="353">
        <f t="shared" si="38"/>
        <v>0</v>
      </c>
      <c r="AI70" s="361">
        <f>IFERROR(100*AG70/'Projection_Base-case'!I71,0)</f>
        <v>0</v>
      </c>
      <c r="AJ70" s="352">
        <f>IF(AC70="",IFERROR('Projection_Base-case'!K71-K70,0),0)</f>
        <v>0</v>
      </c>
      <c r="AK70" s="353">
        <f t="shared" si="39"/>
        <v>0</v>
      </c>
      <c r="AL70" s="361">
        <f>IFERROR(100*AJ70/'Projection_Base-case'!K71,0)</f>
        <v>0</v>
      </c>
      <c r="AM70" s="352">
        <f>-IF(AC70="",IFERROR('Projection_Base-case'!M71-M70,0),0)</f>
        <v>0</v>
      </c>
      <c r="AN70" s="353">
        <f t="shared" si="40"/>
        <v>0</v>
      </c>
      <c r="AO70" s="354">
        <f>IFERROR(IF('Projection_Base-case'!N71&gt;0,100*AN70/'Projection_Base-case'!N71,100*AN70/N70),0)</f>
        <v>0</v>
      </c>
      <c r="AP70" s="355">
        <f>IF(AC70="",IFERROR('Projection_Base-case'!O71-O70,0),0)</f>
        <v>0</v>
      </c>
      <c r="AQ70" s="356">
        <f t="shared" si="41"/>
        <v>0</v>
      </c>
      <c r="AR70" s="356">
        <f>IFERROR(100*AP70/'Projection_Base-case'!O71,0)</f>
        <v>0</v>
      </c>
      <c r="AS70" s="355">
        <f>IF(AC70="",IFERROR('Projection_Base-case'!Q71-Q70,0),0)</f>
        <v>0</v>
      </c>
      <c r="AT70" s="356">
        <f t="shared" si="42"/>
        <v>0</v>
      </c>
      <c r="AU70" s="356">
        <f>IFERROR(100*AS70/'Projection_Base-case'!Q71,0)</f>
        <v>0</v>
      </c>
      <c r="AV70" s="355">
        <f>IF(AC70="",IFERROR('Projection_Base-case'!S71-S70,0),0)</f>
        <v>0</v>
      </c>
      <c r="AW70" s="356">
        <f t="shared" si="43"/>
        <v>0</v>
      </c>
      <c r="AX70" s="357">
        <f>IFERROR(100*AV70/'Projection_Base-case'!S71,0)</f>
        <v>0</v>
      </c>
      <c r="AY70" s="358">
        <f>IF(AC70="",IFERROR('Projection_Base-case'!U71-U70,0),0)</f>
        <v>0</v>
      </c>
      <c r="AZ70" s="359">
        <f t="shared" si="44"/>
        <v>0</v>
      </c>
      <c r="BA70" s="359">
        <f>IFERROR(100*AY70/'Projection_Base-case'!U71,0)</f>
        <v>0</v>
      </c>
      <c r="BB70" s="358">
        <f>IF(AC70="",IFERROR('Projection_Base-case'!W71-W70,0),0)</f>
        <v>0</v>
      </c>
      <c r="BC70" s="359">
        <f t="shared" si="45"/>
        <v>0</v>
      </c>
      <c r="BD70" s="359">
        <f>IFERROR(100*BB70/'Projection_Base-case'!W71,0)</f>
        <v>0</v>
      </c>
      <c r="BE70" s="358">
        <f>IF(AC70="",IFERROR('Projection_Base-case'!Y71-Y70,0),0)</f>
        <v>0</v>
      </c>
      <c r="BF70" s="359">
        <f t="shared" si="46"/>
        <v>0</v>
      </c>
      <c r="BG70" s="359">
        <f>IFERROR(100*BE70/'Projection_Base-case'!Y71,0)</f>
        <v>0</v>
      </c>
      <c r="BH70" s="359">
        <f t="shared" si="47"/>
        <v>0</v>
      </c>
      <c r="BI70" s="360">
        <f t="shared" si="48"/>
        <v>0</v>
      </c>
    </row>
    <row r="71" spans="1:61">
      <c r="A71" s="205">
        <v>67</v>
      </c>
      <c r="B71" s="347">
        <f>IF('Projection_Base-case'!B72&lt;&gt;"",'Projection_Base-case'!B72,0)</f>
        <v>0</v>
      </c>
      <c r="C71" s="347">
        <f>IF('Projection_Base-case'!C72&lt;&gt;"",'Projection_Base-case'!C72,0)</f>
        <v>0</v>
      </c>
      <c r="D71" s="365">
        <f>IF('Projection_Base-case'!D72&lt;&gt;"",'Projection_Base-case'!D72,0)</f>
        <v>0</v>
      </c>
      <c r="E71" s="322"/>
      <c r="F71" s="367" t="str">
        <f t="shared" si="49"/>
        <v>0</v>
      </c>
      <c r="G71" s="177" t="str">
        <f>IF(F71="Scenario1PBT1",'Major retrofit'!$E$6,IF(F71="Scenario2PBT1",'Major retrofit'!$F$6,IF(F71="Scenario3PBT1",'Major retrofit'!$G$6,"")))&amp;IF(F71="Scenario1PBT2",'Major retrofit'!$H$6,IF(F71="Scenario2PBT2",'Major retrofit'!$I$6,IF(F71="Scenario3PBT2",'Major retrofit'!$J$6,"")))&amp;IF(F71="Scenario1PBT3",'Major retrofit'!$K$6,IF(F71="Scenario2PBT3",'Major retrofit'!$L$6,IF(F71="Scenario3PBT3",'Major retrofit'!$M$6,"")))&amp;IF(F71="Scenario1PBT4",'Major retrofit'!$N$6,IF(F71="Scenario2PBT4",'Major retrofit'!$O$6,IF(F71="Scenario3PBT4",'Major retrofit'!$P$6,"")))&amp;IF(F71="Scenario1PBT5",'Major retrofit'!$Q$6,IF(F71="Scenario2PBT5",'Major retrofit'!$R$6,IF(F71="Scenario3PBT5",'Major retrofit'!$S$6,"")))&amp;IF(F71="Scenario1PBT6",'Major retrofit'!$T$6,IF(F71="Scenario2PBT6",'Major retrofit'!$U$6,IF(F71="Scenario3PBT6",'Major retrofit'!$V$6,"")))&amp;IF(F71="Scenario1PBT7",'Major retrofit'!$W$6,IF(F71="Scenario2PBT7",'Major retrofit'!$X$6,IF(F71="Scenario3PBT7",'Major retrofit'!$Y$6,"")))&amp;IF(F71="Scenario1PBT8",'Major retrofit'!$Z$6,IF(F71="Scenario2PBT8",'Major retrofit'!$AA$6,IF(F71="Scenario3PBT8",'Major retrofit'!$AB$6,"")))&amp;IF(F71="Scenario1PBT9",'Major retrofit'!$AC$6,IF(F71="Scenario2PBT9",'Major retrofit'!$AD$6,IF(F71="Scenario3PBT9",'Major retrofit'!$AE$6,"")))&amp;IF(F71="Scenario1PBT10",'Major retrofit'!$AF$6,IF(F71="Scenario2PBT10",'Major retrofit'!$AG$6,IF(F71="Scenario3PBT10",'Major retrofit'!$AH$6,"")))&amp;IF(F71="Scenario1PBT11",'Major retrofit'!$AI$6,IF(F71="Scenario2PBT11",'Major retrofit'!$AJ$6,IF(F71="Scenario3PBT11",'Major retrofit'!$AK$6,"")))&amp;IF(F71="Scenario1PBT12",'Major retrofit'!$AL$6,IF(F71="Scenario2PBT12",'Major retrofit'!$AM$6,IF(F71="Scenario3PBT12",'Major retrofit'!$AN$6,"")))&amp;IF(F71="Scenario1PBT13",'Major retrofit'!$AO$6,IF(F71="Scenario2PBT13",'Major retrofit'!$AP$6,IF(F71="Scenario3PBT13",'Major retrofit'!$AQ$6,"")))&amp;IF(F71="Scenario1PBT14",'Major retrofit'!$AR$6,IF(F71="Scenario2PBT14",'Major retrofit'!$AS$6,IF(F71="Scenario3PBT14",'Major retrofit'!$AT$6,"")))&amp;IF(F71="Scenario1PBT15",'Major retrofit'!$AU$6,IF(F71="Scenario2PBT15",'Major retrofit'!$AV$6,IF(F71="Scenario3PBT15",'Major retrofit'!$AW$6,"")))</f>
        <v/>
      </c>
      <c r="H71" s="117">
        <f t="shared" si="50"/>
        <v>0</v>
      </c>
      <c r="I71" s="178" t="str">
        <f>IF(F71="Scenario1PBT1",'Major retrofit'!$E$16,IF(F71="Scenario2PBT1",'Major retrofit'!$F$16,IF(F71="Scenario3PBT1",'Major retrofit'!$G$16,"")))&amp;IF(F71="Scenario1PBT2",'Major retrofit'!$H$16,IF(F71="Scenario2PBT2",'Major retrofit'!$I$16,IF(F71="Scenario3PBT2",'Major retrofit'!$J$16,"")))&amp;IF(F71="Scenario1PBT3",'Major retrofit'!$K$16,IF(F71="Scenario2PBT3",'Major retrofit'!$L$16,IF(F71="Scenario3PBT3",'Major retrofit'!$M$16,"")))&amp;IF(F71="Scenario1PBT4",'Major retrofit'!$N$16,IF(F71="Scenario2PBT4",'Major retrofit'!$O$16,IF(F71="Scenario3PBT4",'Major retrofit'!$P$16,"")))&amp;IF(F71="Scenario1PBT5",'Major retrofit'!$Q$16,IF(F71="Scenario2PBT5",'Major retrofit'!$R$16,IF(F71="Scenario3PBT5",'Major retrofit'!$S$16,"")))&amp;IF(F71="Scenario1PBT6",'Major retrofit'!$T$16,IF(F71="Scenario2PBT6",'Major retrofit'!$U$16,IF(F71="Scenario3PBT6",'Major retrofit'!$V$16,"")))&amp;IF(F71="Scenario1PBT7",'Major retrofit'!$W$16,IF(F71="Scenario2PBT7",'Major retrofit'!$X$16,IF(F71="Scenario3PBT7",'Major retrofit'!$Y$16,"")))&amp;IF(F71="Scenario1PBT8",'Major retrofit'!$Z$16,IF(F71="Scenario2PBT8",'Major retrofit'!$AA$16,IF(F71="Scenario3PBT8",'Major retrofit'!$AB$16,"")))&amp;IF(F71="Scenario1PBT9",'Major retrofit'!$AC$16,IF(F71="Scenario2PBT9",'Major retrofit'!$AD$16,IF(F71="Scenario3PBT9",'Major retrofit'!$AE$16,"")))&amp;IF(F71="Scenario1PBT10",'Major retrofit'!$AF$16,IF(F71="Scenario2PBT10",'Major retrofit'!$AG$16,IF(F71="Scenario3PBT10",'Major retrofit'!$AH$16,"")))&amp;IF(F71="Scenario1PBT11",'Major retrofit'!$AI$16,IF(F71="Scenario2PBT11",'Major retrofit'!$AJ$16,IF(F71="Scenario3PBT11",'Major retrofit'!$AK$16,"")))&amp;IF(F71="Scenario1PBT12",'Major retrofit'!$AL$16,IF(F71="Scenario2PBT12",'Major retrofit'!$AM$16,IF(F71="Scenario3PBT12",'Major retrofit'!$AN$16,"")))&amp;IF(F71="Scenario1PBT13",'Major retrofit'!$AO$16,IF(F71="Scenario2PBT13",'Major retrofit'!$AP$16,IF(F71="Scenario3PBT13",'Major retrofit'!$AQ$16,"")))&amp;IF(F71="Scenario1PBT14",'Major retrofit'!$AR$16,IF(F71="Scenario2PBT14",'Major retrofit'!$AS$16,IF(F71="Scenario3PBT14",'Major retrofit'!$AT$16,"")))&amp;IF(F71="Scenario1PBT15",'Major retrofit'!$AU$16,IF(F71="Scenario2PBT15",'Major retrofit'!$AV$16,IF(F71="Scenario3PBT15",'Major retrofit'!$AW$16,"")))</f>
        <v/>
      </c>
      <c r="J71" s="117">
        <f t="shared" si="51"/>
        <v>0</v>
      </c>
      <c r="K71" s="117" t="str">
        <f>IF(F71="Scenario1PBT1",'Major retrofit'!$E$18,IF(F71="Scenario2PBT1",'Major retrofit'!$F$18,IF(F71="Scenario3PBT1",'Major retrofit'!$G$18,"")))&amp;IF(F71="Scenario1PBT2",'Major retrofit'!$H$18,IF(F71="Scenario2PBT2",'Major retrofit'!$I$18,IF(F71="Scenario3PBT2",'Major retrofit'!$J$18,"")))&amp;IF(F71="Scenario1PBT3",'Major retrofit'!$K$18,IF(F71="Scenario2PBT3",'Major retrofit'!$L$18,IF(F71="Scenario3PBT3",'Major retrofit'!$M$18,"")))&amp;IF(F71="Scenario1PBT4",'Major retrofit'!$N$18,IF(F71="Scenario2PBT4",'Major retrofit'!$O$18,IF(F71="Scenario3PBT4",'Major retrofit'!$P$18,"")))&amp;IF(F71="Scenario1PBT5",'Major retrofit'!$Q$18,IF(F71="Scenario2PBT5",'Major retrofit'!$R$18,IF(F71="Scenario3PBT5",'Major retrofit'!$S$18,"")))&amp;IF(F71="Scenario1PBT6",'Major retrofit'!$T$18,IF(F71="Scenario2PBT6",'Major retrofit'!$U$18,IF(F71="Scenario3PBT6",'Major retrofit'!$V$18,"")))&amp;IF(F71="Scenario1PBT7",'Major retrofit'!$W$18,IF(F71="Scenario2PBT7",'Major retrofit'!$X$18,IF(F71="Scenario3PBT7",'Major retrofit'!$Y$18,"")))&amp;IF(F71="Scenario1PBT8",'Major retrofit'!$Z$18,IF(F71="Scenario2PBT8",'Major retrofit'!$AA$18,IF(F71="Scenario3PBT8",'Major retrofit'!$AB$18,"")))&amp;IF(F71="Scenario1PBT9",'Major retrofit'!$AC$18,IF(F71="Scenario2PBT9",'Major retrofit'!$AD$18,IF(F71="Scenario3PBT9",'Major retrofit'!$AE$18,"")))&amp;IF(F71="Scenario1PBT10",'Major retrofit'!$AF$18,IF(F71="Scenario2PBT10",'Major retrofit'!$AG$18,IF(F71="Scenario3PBT10",'Major retrofit'!$AH$18,"")))&amp;IF(F71="Scenario1PBT11",'Major retrofit'!$AI$18,IF(F71="Scenario2PBT11",'Major retrofit'!$AJ$18,IF(F71="Scenario3PBT11",'Major retrofit'!$AK$18,"")))&amp;IF(F71="Scenario1PBT12",'Major retrofit'!$AL$18,IF(F71="Scenario2PBT12",'Major retrofit'!$AM$18,IF(F71="Scenario3PBT12",'Major retrofit'!$AN$18,"")))&amp;IF(F71="Scenario1PBT13",'Major retrofit'!$AO$18,IF(F71="Scenario2PBT13",'Major retrofit'!$AP$18,IF(F71="Scenario3PBT13",'Major retrofit'!$AQ$18,"")))&amp;IF(F71="Scenario1PBT14",'Major retrofit'!$AR$18,IF(F71="Scenario2PBT14",'Major retrofit'!$AS$18,IF(F71="Scenario3PBT14",'Major retrofit'!$AT$18,"")))&amp;IF(F71="Scenario1PBT15",'Major retrofit'!$AU$18,IF(F71="Scenario2PBT15",'Major retrofit'!$AV$18,IF(F71="Scenario3PBT15",'Major retrofit'!$AW$18,"")))</f>
        <v/>
      </c>
      <c r="L71" s="117">
        <f t="shared" si="52"/>
        <v>0</v>
      </c>
      <c r="M71" s="117" t="str">
        <f>IF(F71="Scenario1PBT1",'Major retrofit'!$E$20,IF(F71="Scenario2PBT1",'Major retrofit'!$F$20,IF(F71="Scenario3PBT1",'Major retrofit'!$G$20,"")))&amp;IF(F71="Scenario1PBT2",'Major retrofit'!$H$20,IF(F71="Scenario2PBT2",'Major retrofit'!$I$20,IF(F71="Scenario3PBT2",'Major retrofit'!$J$20,"")))&amp;IF(F71="Scenario1PBT3",'Major retrofit'!$K$20,IF(F71="Scenario2PBT3",'Major retrofit'!$L$20,IF(F71="Scenario3PBT3",'Major retrofit'!$M$20,"")))&amp;IF(F71="Scenario1PBT4",'Major retrofit'!$N$20,IF(F71="Scenario2PBT4",'Major retrofit'!$O$20,IF(F71="Scenario3PBT4",'Major retrofit'!$P$20,"")))&amp;IF(F71="Scenario1PBT5",'Major retrofit'!$Q$20,IF(F71="Scenario2PBT5",'Major retrofit'!$R$20,IF(F71="Scenario3PBT5",'Major retrofit'!$S$20,"")))&amp;IF(F71="Scenario1PBT6",'Major retrofit'!$T$20,IF(F71="Scenario2PBT6",'Major retrofit'!$U$20,IF(F71="Scenario3PBT6",'Major retrofit'!$V$20,"")))&amp;IF(F71="Scenario1PBT7",'Major retrofit'!$W$20,IF(F71="Scenario2PBT7",'Major retrofit'!$X$20,IF(F71="Scenario3PBT7",'Major retrofit'!$Y$20,"")))&amp;IF(F71="Scenario1PBT8",'Major retrofit'!$Z$20,IF(F71="Scenario2PBT8",'Major retrofit'!$AA$20,IF(F71="Scenario3PBT8",'Major retrofit'!$AB$20,"")))&amp;IF(F71="Scenario1PBT9",'Major retrofit'!$AC$20,IF(F71="Scenario2PBT9",'Major retrofit'!$AD$20,IF(F71="Scenario3PBT9",'Major retrofit'!$AE$20,"")))&amp;IF(F71="Scenario1PBT10",'Major retrofit'!$AF$20,IF(F71="Scenario2PBT10",'Major retrofit'!$AG$20,IF(F71="Scenario3PBT10",'Major retrofit'!$AH$20,"")))&amp;IF(F71="Scenario1PBT11",'Major retrofit'!$AI$20,IF(F71="Scenario2PBT11",'Major retrofit'!$AJ$20,IF(F71="Scenario3PBT11",'Major retrofit'!$AK$20,"")))&amp;IF(F71="Scenario1PBT12",'Major retrofit'!$AL$20,IF(F71="Scenario2PBT12",'Major retrofit'!$AM$20,IF(F71="Scenario3PBT12",'Major retrofit'!$AN$20,"")))&amp;IF(F71="Scenario1PBT13",'Major retrofit'!$AO$20,IF(F71="Scenario2PBT13",'Major retrofit'!$AP$20,IF(F71="Scenario3PBT13",'Major retrofit'!$AQ$20,"")))&amp;IF(F71="Scenario1PBT14",'Major retrofit'!$AR$20,IF(F71="Scenario2PBT14",'Major retrofit'!$AS$20,IF(F71="Scenario3PBT14",'Major retrofit'!$AT$20,"")))&amp;IF(F71="Scenario1PBT15",'Major retrofit'!$AU$20,IF(F71="Scenario2PBT15",'Major retrofit'!$AV$20,IF(F71="Scenario3PBT15",'Major retrofit'!$AW$20,"")))</f>
        <v/>
      </c>
      <c r="N71" s="118">
        <f t="shared" si="53"/>
        <v>0</v>
      </c>
      <c r="O71" s="206" t="str">
        <f>IF(F71="Scenario1PBT1",'Major retrofit'!$E$23,IF(F71="Scenario2PBT1",'Major retrofit'!$F$23,IF(F71="Scenario3PBT1",'Major retrofit'!$G$23,"")))&amp;IF(F71="Scenario1PBT2",'Major retrofit'!$H$23,IF(F71="Scenario2PBT2",'Major retrofit'!$I$23,IF(F71="Scenario3PBT2",'Major retrofit'!$J$23,"")))&amp;IF(F71="Scenario1PBT3",'Major retrofit'!$K$23,IF(F71="Scenario2PBT3",'Major retrofit'!$L$23,IF(F71="Scenario3PBT3",'Major retrofit'!$M$23,"")))&amp;IF(F71="Scenario1PBT4",'Major retrofit'!$N$23,IF(F71="Scenario2PBT4",'Major retrofit'!$O$23,IF(F71="Scenario3PBT4",'Major retrofit'!$P$23,"")))&amp;IF(F71="Scenario1PBT5",'Major retrofit'!$Q$23,IF(F71="Scenario2PBT5",'Major retrofit'!$R$23,IF(F71="Scenario3PBT5",'Major retrofit'!$S$23,"")))&amp;IF(F71="Scenario1PBT6",'Major retrofit'!$T$23,IF(F71="Scenario2PBT6",'Major retrofit'!$U$23,IF(F71="Scenario3PBT6",'Major retrofit'!$V$23,"")))&amp;IF(F71="Scenario1PBT7",'Major retrofit'!$W$23,IF(F71="Scenario2PBT7",'Major retrofit'!$X$23,IF(F71="Scenario3PBT7",'Major retrofit'!$Y$23,"")))&amp;IF(F71="Scenario1PBT8",'Major retrofit'!$Z$23,IF(F71="Scenario2PBT8",'Major retrofit'!$AA$23,IF(F71="Scenario3PBT8",'Major retrofit'!$AB$23,"")))&amp;IF(F71="Scenario1PBT9",'Major retrofit'!$AC$23,IF(F71="Scenario2PBT9",'Major retrofit'!$AD$23,IF(F71="Scenario3PBT9",'Major retrofit'!$AE$23,"")))&amp;IF(F71="Scenario1PBT10",'Major retrofit'!$AF$23,IF(F71="Scenario2PBT10",'Major retrofit'!$AG$23,IF(F71="Scenario3PBT10",'Major retrofit'!$AH$23,"")))&amp;IF(F71="Scenario1PBT11",'Major retrofit'!$AI$23,IF(F71="Scenario2PBT11",'Major retrofit'!$AJ$23,IF(F71="Scenario3PBT11",'Major retrofit'!$AK$23,"")))&amp;IF(F71="Scenario1PBT12",'Major retrofit'!$AL$23,IF(F71="Scenario2PBT12",'Major retrofit'!$AM$23,IF(F71="Scenario3PBT12",'Major retrofit'!$AN$23,"")))&amp;IF(F71="Scenario1PBT13",'Major retrofit'!$AO$23,IF(F71="Scenario2PBT13",'Major retrofit'!$AP$23,IF(F71="Scenario3PBT13",'Major retrofit'!$AQ$23,"")))&amp;IF(F71="Scenario1PBT14",'Major retrofit'!$AR$23,IF(F71="Scenario2PBT14",'Major retrofit'!$AS$23,IF(F71="Scenario3PBT14",'Major retrofit'!$AT$23,"")))&amp;IF(F71="Scenario1PBT15",'Major retrofit'!$AU$23,IF(F71="Scenario2PBT15",'Major retrofit'!$AV$23,IF(F71="Scenario3PBT15",'Major retrofit'!$AW$23,"")))</f>
        <v/>
      </c>
      <c r="P71" s="117">
        <f t="shared" si="54"/>
        <v>0</v>
      </c>
      <c r="Q71" s="117" t="str">
        <f>IF(F71="Scenario1PBT1",'Major retrofit'!$E$25,IF(F71="Scenario2PBT1",'Major retrofit'!$F$25,IF(F71="Scenario3PBT1",'Major retrofit'!$G$25,"")))&amp;IF(F71="Scenario1PBT2",'Major retrofit'!$H$25,IF(F71="Scenario2PBT2",'Major retrofit'!$I$25,IF(F71="Scenario3PBT2",'Major retrofit'!$J$25,"")))&amp;IF(F71="Scenario1PBT3",'Major retrofit'!$K$25,IF(F71="Scenario2PBT3",'Major retrofit'!$L$25,IF(F71="Scenario3PBT3",'Major retrofit'!$M$25,"")))&amp;IF(F71="Scenario1PBT4",'Major retrofit'!$N$25,IF(F71="Scenario2PBT4",'Major retrofit'!$O$25,IF(F71="Scenario3PBT4",'Major retrofit'!$P$25,"")))&amp;IF(F71="Scenario1PBT5",'Major retrofit'!$Q$25,IF(F71="Scenario2PBT5",'Major retrofit'!$R$25,IF(F71="Scenario3PBT5",'Major retrofit'!$S$25,"")))&amp;IF(F71="Scenario1PBT6",'Major retrofit'!$T$25,IF(F71="Scenario2PBT6",'Major retrofit'!$U$25,IF(F71="Scenario3PBT6",'Major retrofit'!$V$25,"")))&amp;IF(F71="Scenario1PBT7",'Major retrofit'!$W$25,IF(F71="Scenario2PBT7",'Major retrofit'!$X$25,IF(F71="Scenario3PBT7",'Major retrofit'!$Y$25,"")))&amp;IF(F71="Scenario1PBT8",'Major retrofit'!$Z$25,IF(F71="Scenario2PBT8",'Major retrofit'!$AA$25,IF(F71="Scenario3PBT8",'Major retrofit'!$AB$25,"")))&amp;IF(F71="Scenario1PBT9",'Major retrofit'!$AC$25,IF(F71="Scenario2PBT9",'Major retrofit'!$AD$25,IF(F71="Scenario3PBT9",'Major retrofit'!$AE$25,"")))&amp;IF(F71="Scenario1PBT10",'Major retrofit'!$AF$25,IF(F71="Scenario2PBT10",'Major retrofit'!$AG$25,IF(F71="Scenario3PBT10",'Major retrofit'!$AH$25,"")))&amp;IF(F71="Scenario1PBT11",'Major retrofit'!$AI$25,IF(F71="Scenario2PBT11",'Major retrofit'!$AJ$25,IF(F71="Scenario3PBT11",'Major retrofit'!$AK$25,"")))&amp;IF(F71="Scenario1PBT12",'Major retrofit'!$AL$25,IF(F71="Scenario2PBT12",'Major retrofit'!$AM$25,IF(F71="Scenario3PBT12",'Major retrofit'!$AN$25,"")))&amp;IF(F71="Scenario1PBT13",'Major retrofit'!$AO$25,IF(F71="Scenario2PBT13",'Major retrofit'!$AP$25,IF(F71="Scenario3PBT13",'Major retrofit'!$AQ$25,"")))&amp;IF(F71="Scenario1PBT14",'Major retrofit'!$AR$25,IF(F71="Scenario2PBT14",'Major retrofit'!$AS$25,IF(F71="Scenario3PBT14",'Major retrofit'!$AT$25,"")))&amp;IF(F71="Scenario1PBT15",'Major retrofit'!$AU$25,IF(F71="Scenario2PBT15",'Major retrofit'!$AV$25,IF(F71="Scenario3PBT15",'Major retrofit'!$AW$25,"")))</f>
        <v/>
      </c>
      <c r="R71" s="117">
        <f t="shared" si="55"/>
        <v>0</v>
      </c>
      <c r="S71" s="117" t="str">
        <f>IF(F71="Scenario1PBT1",'Major retrofit'!$E$27,IF(F71="Scenario2PBT1",'Major retrofit'!$F$27,IF(F71="Scenario3PBT1",'Major retrofit'!$G$27,"")))&amp;IF(F71="Scenario1PBT2",'Major retrofit'!$H$27,IF(F71="Scenario2PBT2",'Major retrofit'!$I$27,IF(F71="Scenario3PBT2",'Major retrofit'!$J$27,"")))&amp;IF(F71="Scenario1PBT3",'Major retrofit'!$K$27,IF(F71="Scenario2PBT3",'Major retrofit'!$L$27,IF(F71="Scenario3PBT3",'Major retrofit'!$M$27,"")))&amp;IF(F71="Scenario1PBT4",'Major retrofit'!$N$27,IF(F71="Scenario2PBT4",'Major retrofit'!$O$27,IF(F71="Scenario3PBT4",'Major retrofit'!$P$27,"")))&amp;IF(F71="Scenario1PBT5",'Major retrofit'!$Q$27,IF(F71="Scenario2PBT5",'Major retrofit'!$R$27,IF(F71="Scenario3PBT5",'Major retrofit'!$S$27,"")))&amp;IF(F71="Scenario1PBT6",'Major retrofit'!$T$27,IF(F71="Scenario2PBT6",'Major retrofit'!$U$27,IF(F71="Scenario3PBT6",'Major retrofit'!$V$27,"")))&amp;IF(F71="Scenario1PBT7",'Major retrofit'!$W$27,IF(F71="Scenario2PBT7",'Major retrofit'!$X$27,IF(F71="Scenario3PBT7",'Major retrofit'!$Y$27,"")))&amp;IF(F71="Scenario1PBT8",'Major retrofit'!$Z$27,IF(F71="Scenario2PBT8",'Major retrofit'!$AA$27,IF(F71="Scenario3PBT8",'Major retrofit'!$AB$27,"")))&amp;IF(F71="Scenario1PBT9",'Major retrofit'!$AC$27,IF(F71="Scenario2PBT9",'Major retrofit'!$AD$27,IF(F71="Scenario3PBT9",'Major retrofit'!$AE$27,"")))&amp;IF(F71="Scenario1PBT10",'Major retrofit'!$AF$27,IF(F71="Scenario2PBT10",'Major retrofit'!$AG$27,IF(F71="Scenario3PBT10",'Major retrofit'!$AH$27,"")))&amp;IF(F71="Scenario1PBT11",'Major retrofit'!$AI$27,IF(F71="Scenario2PBT11",'Major retrofit'!$AJ$27,IF(F71="Scenario3PBT11",'Major retrofit'!$AK$27,"")))&amp;IF(F71="Scenario1PBT12",'Major retrofit'!$AL$27,IF(F71="Scenario2PBT12",'Major retrofit'!$AM$27,IF(F71="Scenario3PBT12",'Major retrofit'!$AN$27,"")))&amp;IF(F71="Scenario1PBT13",'Major retrofit'!$AO$27,IF(F71="Scenario2PBT13",'Major retrofit'!$AP$27,IF(F71="Scenario3PBT13",'Major retrofit'!$AQ$27,"")))&amp;IF(F71="Scenario1PBT14",'Major retrofit'!$AR$27,IF(F71="Scenario2PBT14",'Major retrofit'!$AS$27,IF(F71="Scenario3PBT14",'Major retrofit'!$AT$27,"")))&amp;IF(F71="Scenario1PBT15",'Major retrofit'!$AU$27,IF(F71="Scenario2PBT15",'Major retrofit'!$AV$27,IF(F71="Scenario3PBT15",'Major retrofit'!$AW$27,"")))</f>
        <v/>
      </c>
      <c r="T71" s="207">
        <f t="shared" si="56"/>
        <v>0</v>
      </c>
      <c r="U71" s="206" t="str">
        <f>IF(F71="Scenario1PBT1",'Major retrofit'!$E$38,IF(F71="Scenario2PBT1",'Major retrofit'!$F$38,IF(F71="Scenario3PBT1",'Major retrofit'!$G$38,"")))&amp;IF(F71="Scenario1PBT2",'Major retrofit'!$H$38,IF(F71="Scenario2PBT2",'Major retrofit'!$I$38,IF(F71="Scenario3PBT2",'Major retrofit'!$J$38,"")))&amp;IF(F71="Scenario1PBT3",'Major retrofit'!$K$38,IF(F71="Scenario2PBT3",'Major retrofit'!$L$38,IF(F71="Scenario3PBT3",'Major retrofit'!$M$38,"")))&amp;IF(F71="Scenario1PBT4",'Major retrofit'!$N$38,IF(F71="Scenario2PBT4",'Major retrofit'!$O$38,IF(F71="Scenario3PBT4",'Major retrofit'!$P$38,"")))&amp;IF(F71="Scenario1PBT5",'Major retrofit'!$Q$38,IF(F71="Scenario2PBT5",'Major retrofit'!$R$38,IF(F71="Scenario3PBT5",'Major retrofit'!$S$38,"")))&amp;IF(F71="Scenario1PBT6",'Major retrofit'!$T$38,IF(F71="Scenario2PBT6",'Major retrofit'!$U$38,IF(F71="Scenario3PBT6",'Major retrofit'!$V$38,"")))&amp;IF(F71="Scenario1PBT7",'Major retrofit'!$W$38,IF(F71="Scenario2PBT7",'Major retrofit'!$X$38,IF(F71="Scenario3PBT7",'Major retrofit'!$Y$38,"")))&amp;IF(F71="Scenario1PBT8",'Major retrofit'!$Z$38,IF(F71="Scenario2PBT8",'Major retrofit'!$AA$38,IF(F71="Scenario3PBT8",'Major retrofit'!$AB$38,"")))&amp;IF(F71="Scenario1PBT9",'Major retrofit'!$AC$38,IF(F71="Scenario2PBT9",'Major retrofit'!$AD$38,IF(F71="Scenario3PBT9",'Major retrofit'!$AE$38,"")))&amp;IF(F71="Scenario1PBT10",'Major retrofit'!$AF$38,IF(F71="Scenario2PBT10",'Major retrofit'!$AG$38,IF(F71="Scenario3PBT10",'Major retrofit'!$AH$38,"")))&amp;IF(F71="Scenario1PBT11",'Major retrofit'!$AI$38,IF(F71="Scenario2PBT11",'Major retrofit'!$AJ$38,IF(F71="Scenario3PBT11",'Major retrofit'!$AK$38,"")))&amp;IF(F71="Scenario1PBT12",'Major retrofit'!$AL$38,IF(F71="Scenario2PBT12",'Major retrofit'!$AM$38,IF(F71="Scenario3PBT12",'Major retrofit'!$AN$38,"")))&amp;IF(F71="Scenario1PBT13",'Major retrofit'!$AO$38,IF(F71="Scenario2PBT13",'Major retrofit'!$AP$38,IF(F71="Scenario3PBT13",'Major retrofit'!$AQ$38,"")))&amp;IF(F71="Scenario1PBT14",'Major retrofit'!$AR$38,IF(F71="Scenario2PBT14",'Major retrofit'!$AS$38,IF(F71="Scenario3PBT14",'Major retrofit'!$AT$38,"")))&amp;IF(F71="Scenario1PBT15",'Major retrofit'!$AU$38,IF(F71="Scenario2PBT15",'Major retrofit'!$AV$38,IF(F71="Scenario3PBT15",'Major retrofit'!$AW$38,"")))</f>
        <v/>
      </c>
      <c r="V71" s="117">
        <f t="shared" si="57"/>
        <v>0</v>
      </c>
      <c r="W71" s="117" t="str">
        <f>IF(F71="Scenario1PBT1",'Major retrofit'!$E$40,IF(F71="Scenario2PBT1",'Major retrofit'!$F$40,IF(F71="Scenario3PBT1",'Major retrofit'!$G$40,"")))&amp;IF(F71="Scenario1PBT2",'Major retrofit'!$H$40,IF(F71="Scenario2PBT2",'Major retrofit'!$I$40,IF(F71="Scenario3PBT2",'Major retrofit'!$J$40,"")))&amp;IF(F71="Scenario1PBT3",'Major retrofit'!$K$40,IF(F71="Scenario2PBT3",'Major retrofit'!$L$40,IF(F71="Scenario3PBT3",'Major retrofit'!$M$40,"")))&amp;IF(F71="Scenario1PBT4",'Major retrofit'!$N$40,IF(F71="Scenario2PBT4",'Major retrofit'!$O$40,IF(F71="Scenario3PBT4",'Major retrofit'!$P$40,"")))&amp;IF(F71="Scenario1PBT5",'Major retrofit'!$Q$40,IF(F71="Scenario2PBT5",'Major retrofit'!$R$40,IF(F71="Scenario3PBT5",'Major retrofit'!$S$40,"")))&amp;IF(F71="Scenario1PBT6",'Major retrofit'!$T$40,IF(F71="Scenario2PBT6",'Major retrofit'!$U$40,IF(F71="Scenario3PBT6",'Major retrofit'!$V$40,"")))&amp;IF(F71="Scenario1PBT7",'Major retrofit'!$W$40,IF(F71="Scenario2PBT7",'Major retrofit'!$X$40,IF(F71="Scenario3PBT7",'Major retrofit'!$Y$40,"")))&amp;IF(F71="Scenario1PBT8",'Major retrofit'!$Z$40,IF(F71="Scenario2PBT8",'Major retrofit'!$AA$40,IF(F71="Scenario3PBT8",'Major retrofit'!$AB$40,"")))&amp;IF(F71="Scenario1PBT9",'Major retrofit'!$AC$40,IF(F71="Scenario2PBT9",'Major retrofit'!$AD$40,IF(F71="Scenario3PBT9",'Major retrofit'!$AE$40,"")))&amp;IF(F71="Scenario1PBT10",'Major retrofit'!$AF$40,IF(F71="Scenario2PBT10",'Major retrofit'!$AG$40,IF(F71="Scenario3PBT10",'Major retrofit'!$AH$40,"")))&amp;IF(F71="Scenario1PBT11",'Major retrofit'!$AI$40,IF(F71="Scenario2PBT11",'Major retrofit'!$AJ$40,IF(F71="Scenario3PBT11",'Major retrofit'!$AK$40,"")))&amp;IF(F71="Scenario1PBT12",'Major retrofit'!$AL$40,IF(F71="Scenario2PBT12",'Major retrofit'!$AM$40,IF(F71="Scenario3PBT12",'Major retrofit'!$AN$40,"")))&amp;IF(F71="Scenario1PBT13",'Major retrofit'!$AO$40,IF(F71="Scenario2PBT13",'Major retrofit'!$AP$40,IF(F71="Scenario3PBT13",'Major retrofit'!$AQ$40,"")))&amp;IF(F71="Scenario1PBT14",'Major retrofit'!$AR$40,IF(F71="Scenario2PBT14",'Major retrofit'!$AS$40,IF(F71="Scenario3PBT14",'Major retrofit'!$AT$40,"")))&amp;IF(F71="Scenario1PBT15",'Major retrofit'!$AU$40,IF(F71="Scenario2PBT15",'Major retrofit'!$AV$40,IF(F71="Scenario3PBT15",'Major retrofit'!$AW$40,"")))</f>
        <v/>
      </c>
      <c r="X71" s="117">
        <f t="shared" si="58"/>
        <v>0</v>
      </c>
      <c r="Y71" s="117" t="str">
        <f>IF(F71="Scenario1PBT1",'Major retrofit'!$E$42,IF(F71="Scenario2PBT1",'Major retrofit'!$F$42,IF(F71="Scenario3PBT1",'Major retrofit'!$G$42,"")))&amp;IF(F71="Scenario1PBT2",'Major retrofit'!$H$42,IF(F71="Scenario2PBT2",'Major retrofit'!$I$42,IF(F71="Scenario3PBT2",'Major retrofit'!$J$42,"")))&amp;IF(F71="Scenario1PBT3",'Major retrofit'!$K$42,IF(F71="Scenario2PBT3",'Major retrofit'!$L$42,IF(F71="Scenario3PBT3",'Major retrofit'!$M$42,"")))&amp;IF(F71="Scenario1PBT4",'Major retrofit'!$N$42,IF(F71="Scenario2PBT4",'Major retrofit'!$O$42,IF(F71="Scenario3PBT4",'Major retrofit'!$P$42,"")))&amp;IF(F71="Scenario1PBT5",'Major retrofit'!$Q$42,IF(F71="Scenario2PBT5",'Major retrofit'!$R$42,IF(F71="Scenario3PBT5",'Major retrofit'!$S$42,"")))&amp;IF(F71="Scenario1PBT6",'Major retrofit'!$T$42,IF(F71="Scenario2PBT6",'Major retrofit'!$U$42,IF(F71="Scenario3PBT6",'Major retrofit'!$V$42,"")))&amp;IF(F71="Scenario1PBT7",'Major retrofit'!$W$42,IF(F71="Scenario2PBT7",'Major retrofit'!$X$42,IF(F71="Scenario3PBT7",'Major retrofit'!$Y$42,"")))&amp;IF(F71="Scenario1PBT8",'Major retrofit'!$Z$42,IF(F71="Scenario2PBT8",'Major retrofit'!$AA$42,IF(F71="Scenario3PBT8",'Major retrofit'!$AB$42,"")))&amp;IF(F71="Scenario1PBT9",'Major retrofit'!$AC$42,IF(F71="Scenario2PBT9",'Major retrofit'!$AD$42,IF(F71="Scenario3PBT9",'Major retrofit'!$AE$42,"")))&amp;IF(F71="Scenario1PBT10",'Major retrofit'!$AF$42,IF(F71="Scenario2PBT10",'Major retrofit'!$AG$42,IF(F71="Scenario3PBT10",'Major retrofit'!$AH$42,"")))&amp;IF(F71="Scenario1PBT11",'Major retrofit'!$AI$42,IF(F71="Scenario2PBT11",'Major retrofit'!$AJ$42,IF(F71="Scenario3PBT11",'Major retrofit'!$AK$42,"")))&amp;IF(F71="Scenario1PBT12",'Major retrofit'!$AL$42,IF(F71="Scenario2PBT12",'Major retrofit'!$AM$42,IF(F71="Scenario3PBT12",'Major retrofit'!$AN$42,"")))&amp;IF(F71="Scenario1PBT13",'Major retrofit'!$AO$42,IF(F71="Scenario2PBT13",'Major retrofit'!$AP$42,IF(F71="Scenario3PBT13",'Major retrofit'!$AQ$42,"")))&amp;IF(F71="Scenario1PBT14",'Major retrofit'!$AR$42,IF(F71="Scenario2PBT14",'Major retrofit'!$AS$42,IF(F71="Scenario3PBT14",'Major retrofit'!$AT$42,"")))&amp;IF(F71="Scenario1PBT15",'Major retrofit'!$AU$42,IF(F71="Scenario2PBT15",'Major retrofit'!$AV$42,IF(F71="Scenario3PBT15",'Major retrofit'!$AW$42,"")))</f>
        <v/>
      </c>
      <c r="Z71" s="117">
        <f t="shared" si="59"/>
        <v>0</v>
      </c>
      <c r="AA71" s="178" t="str">
        <f>IF(F71="Scenario1PBT1",'Major retrofit'!$E$101,IF(F71="Scenario2PBT1",'Major retrofit'!$F$101,IF(F71="Scenario3PBT1",'Major retrofit'!$G$101,"")))&amp;IF(F71="Scenario1PBT2",'Major retrofit'!$H$101,IF(F71="Scenario2PBT2",'Major retrofit'!$I$101,IF(F71="Scenario3PBT2",'Major retrofit'!$J$101,"")))&amp;IF(F71="Scenario1PBT3",'Major retrofit'!$K$101,IF(F71="Scenario2PBT3",'Major retrofit'!$L$101,IF(F71="Scenario3PBT3",'Major retrofit'!$M$101,"")))&amp;IF(F71="Scenario1PBT4",'Major retrofit'!$N$101,IF(F71="Scenario2PBT4",'Major retrofit'!$O$101,IF(F71="Scenario3PBT4",'Major retrofit'!$P$101,"")))&amp;IF(F71="Scenario1PBT5",'Major retrofit'!$Q$101,IF(F71="Scenario2PBT5",'Major retrofit'!$R$101,IF(F71="Scenario3PBT5",'Major retrofit'!$S$101,"")))&amp;IF(F71="Scenario1PBT6",'Major retrofit'!$T$101,IF(F71="Scenario2PBT6",'Major retrofit'!$U$101,IF(F71="Scenario3PBT6",'Major retrofit'!$V$101,"")))&amp;IF(F71="Scenario1PBT7",'Major retrofit'!$W$101,IF(F71="Scenario2PBT7",'Major retrofit'!$X$101,IF(F71="Scenario3PBT7",'Major retrofit'!$Y$101,"")))&amp;IF(F71="Scenario1PBT8",'Major retrofit'!$Z$101,IF(F71="Scenario2PBT8",'Major retrofit'!$AA$101,IF(F71="Scenario3PBT8",'Major retrofit'!$AB$101,"")))&amp;IF(F71="Scenario1PBT9",'Major retrofit'!$AC$101,IF(F71="Scenario2PBT9",'Major retrofit'!$AD$101,IF(F71="Scenario3PBT9",'Major retrofit'!$AE$101,"")))&amp;IF(F71="Scenario1PBT10",'Major retrofit'!$AF$101,IF(F71="Scenario2PBT10",'Major retrofit'!$AG$101,IF(F71="Scenario3PBT10",'Major retrofit'!$AH$101,"")))&amp;IF(F71="Scenario1PBT11",'Major retrofit'!$AI$101,IF(F71="Scenario2PBT11",'Major retrofit'!$AJ$101,IF(F71="Scenario3PBT11",'Major retrofit'!$AK$101,"")))&amp;IF(F71="Scenario1PBT12",'Major retrofit'!$AL$101,IF(F71="Scenario2PBT12",'Major retrofit'!$AM$101,IF(F71="Scenario3PBT12",'Major retrofit'!$AN$101,"")))&amp;IF(F71="Scenario1PBT13",'Major retrofit'!$AO$101,IF(F71="Scenario2PBT13",'Major retrofit'!$AP$101,IF(F71="Scenario3PBT13",'Major retrofit'!$AQ$101,"")))&amp;IF(F71="Scenario1PBT14",'Major retrofit'!$AR$101,IF(F71="Scenario2PBT14",'Major retrofit'!$AS$101,IF(F71="Scenario3PBT14",'Major retrofit'!$AT$101,"")))&amp;IF(F71="Scenario1PBT15",'Major retrofit'!$AU$101,IF(F71="Scenario2PBT15",'Major retrofit'!$AV$101,IF(F71="Scenario3PBT15",'Major retrofit'!$AW$101,"")))</f>
        <v/>
      </c>
      <c r="AB71" s="179">
        <f t="shared" si="60"/>
        <v>0</v>
      </c>
      <c r="AC71" s="363" t="str">
        <f t="shared" si="61"/>
        <v/>
      </c>
      <c r="AD71" s="353">
        <f>IF(AC71="",IFERROR('Projection_Base-case'!G72-G71,0),0)</f>
        <v>0</v>
      </c>
      <c r="AE71" s="350">
        <f t="shared" si="37"/>
        <v>0</v>
      </c>
      <c r="AF71" s="361">
        <f>IFERROR(100*AD71/'Projection_Base-case'!G72,0)</f>
        <v>0</v>
      </c>
      <c r="AG71" s="352">
        <f>IF(AC71="",IFERROR('Projection_Base-case'!I72-I71,0),0)</f>
        <v>0</v>
      </c>
      <c r="AH71" s="353">
        <f t="shared" si="38"/>
        <v>0</v>
      </c>
      <c r="AI71" s="361">
        <f>IFERROR(100*AG71/'Projection_Base-case'!I72,0)</f>
        <v>0</v>
      </c>
      <c r="AJ71" s="352">
        <f>IF(AC71="",IFERROR('Projection_Base-case'!K72-K71,0),0)</f>
        <v>0</v>
      </c>
      <c r="AK71" s="353">
        <f t="shared" si="39"/>
        <v>0</v>
      </c>
      <c r="AL71" s="361">
        <f>IFERROR(100*AJ71/'Projection_Base-case'!K72,0)</f>
        <v>0</v>
      </c>
      <c r="AM71" s="352">
        <f>-IF(AC71="",IFERROR('Projection_Base-case'!M72-M71,0),0)</f>
        <v>0</v>
      </c>
      <c r="AN71" s="353">
        <f t="shared" si="40"/>
        <v>0</v>
      </c>
      <c r="AO71" s="354">
        <f>IFERROR(IF('Projection_Base-case'!N72&gt;0,100*AN71/'Projection_Base-case'!N72,100*AN71/N71),0)</f>
        <v>0</v>
      </c>
      <c r="AP71" s="355">
        <f>IF(AC71="",IFERROR('Projection_Base-case'!O72-O71,0),0)</f>
        <v>0</v>
      </c>
      <c r="AQ71" s="356">
        <f t="shared" si="41"/>
        <v>0</v>
      </c>
      <c r="AR71" s="356">
        <f>IFERROR(100*AP71/'Projection_Base-case'!O72,0)</f>
        <v>0</v>
      </c>
      <c r="AS71" s="355">
        <f>IF(AC71="",IFERROR('Projection_Base-case'!Q72-Q71,0),0)</f>
        <v>0</v>
      </c>
      <c r="AT71" s="356">
        <f t="shared" si="42"/>
        <v>0</v>
      </c>
      <c r="AU71" s="356">
        <f>IFERROR(100*AS71/'Projection_Base-case'!Q72,0)</f>
        <v>0</v>
      </c>
      <c r="AV71" s="355">
        <f>IF(AC71="",IFERROR('Projection_Base-case'!S72-S71,0),0)</f>
        <v>0</v>
      </c>
      <c r="AW71" s="356">
        <f t="shared" si="43"/>
        <v>0</v>
      </c>
      <c r="AX71" s="357">
        <f>IFERROR(100*AV71/'Projection_Base-case'!S72,0)</f>
        <v>0</v>
      </c>
      <c r="AY71" s="358">
        <f>IF(AC71="",IFERROR('Projection_Base-case'!U72-U71,0),0)</f>
        <v>0</v>
      </c>
      <c r="AZ71" s="359">
        <f t="shared" si="44"/>
        <v>0</v>
      </c>
      <c r="BA71" s="359">
        <f>IFERROR(100*AY71/'Projection_Base-case'!U72,0)</f>
        <v>0</v>
      </c>
      <c r="BB71" s="358">
        <f>IF(AC71="",IFERROR('Projection_Base-case'!W72-W71,0),0)</f>
        <v>0</v>
      </c>
      <c r="BC71" s="359">
        <f t="shared" si="45"/>
        <v>0</v>
      </c>
      <c r="BD71" s="359">
        <f>IFERROR(100*BB71/'Projection_Base-case'!W72,0)</f>
        <v>0</v>
      </c>
      <c r="BE71" s="358">
        <f>IF(AC71="",IFERROR('Projection_Base-case'!Y72-Y71,0),0)</f>
        <v>0</v>
      </c>
      <c r="BF71" s="359">
        <f t="shared" si="46"/>
        <v>0</v>
      </c>
      <c r="BG71" s="359">
        <f>IFERROR(100*BE71/'Projection_Base-case'!Y72,0)</f>
        <v>0</v>
      </c>
      <c r="BH71" s="359">
        <f t="shared" si="47"/>
        <v>0</v>
      </c>
      <c r="BI71" s="360">
        <f t="shared" si="48"/>
        <v>0</v>
      </c>
    </row>
    <row r="72" spans="1:61">
      <c r="A72" s="205">
        <v>68</v>
      </c>
      <c r="B72" s="347">
        <f>IF('Projection_Base-case'!B73&lt;&gt;"",'Projection_Base-case'!B73,0)</f>
        <v>0</v>
      </c>
      <c r="C72" s="347">
        <f>IF('Projection_Base-case'!C73&lt;&gt;"",'Projection_Base-case'!C73,0)</f>
        <v>0</v>
      </c>
      <c r="D72" s="365">
        <f>IF('Projection_Base-case'!D73&lt;&gt;"",'Projection_Base-case'!D73,0)</f>
        <v>0</v>
      </c>
      <c r="E72" s="322"/>
      <c r="F72" s="367" t="str">
        <f t="shared" si="49"/>
        <v>0</v>
      </c>
      <c r="G72" s="177" t="str">
        <f>IF(F72="Scenario1PBT1",'Major retrofit'!$E$6,IF(F72="Scenario2PBT1",'Major retrofit'!$F$6,IF(F72="Scenario3PBT1",'Major retrofit'!$G$6,"")))&amp;IF(F72="Scenario1PBT2",'Major retrofit'!$H$6,IF(F72="Scenario2PBT2",'Major retrofit'!$I$6,IF(F72="Scenario3PBT2",'Major retrofit'!$J$6,"")))&amp;IF(F72="Scenario1PBT3",'Major retrofit'!$K$6,IF(F72="Scenario2PBT3",'Major retrofit'!$L$6,IF(F72="Scenario3PBT3",'Major retrofit'!$M$6,"")))&amp;IF(F72="Scenario1PBT4",'Major retrofit'!$N$6,IF(F72="Scenario2PBT4",'Major retrofit'!$O$6,IF(F72="Scenario3PBT4",'Major retrofit'!$P$6,"")))&amp;IF(F72="Scenario1PBT5",'Major retrofit'!$Q$6,IF(F72="Scenario2PBT5",'Major retrofit'!$R$6,IF(F72="Scenario3PBT5",'Major retrofit'!$S$6,"")))&amp;IF(F72="Scenario1PBT6",'Major retrofit'!$T$6,IF(F72="Scenario2PBT6",'Major retrofit'!$U$6,IF(F72="Scenario3PBT6",'Major retrofit'!$V$6,"")))&amp;IF(F72="Scenario1PBT7",'Major retrofit'!$W$6,IF(F72="Scenario2PBT7",'Major retrofit'!$X$6,IF(F72="Scenario3PBT7",'Major retrofit'!$Y$6,"")))&amp;IF(F72="Scenario1PBT8",'Major retrofit'!$Z$6,IF(F72="Scenario2PBT8",'Major retrofit'!$AA$6,IF(F72="Scenario3PBT8",'Major retrofit'!$AB$6,"")))&amp;IF(F72="Scenario1PBT9",'Major retrofit'!$AC$6,IF(F72="Scenario2PBT9",'Major retrofit'!$AD$6,IF(F72="Scenario3PBT9",'Major retrofit'!$AE$6,"")))&amp;IF(F72="Scenario1PBT10",'Major retrofit'!$AF$6,IF(F72="Scenario2PBT10",'Major retrofit'!$AG$6,IF(F72="Scenario3PBT10",'Major retrofit'!$AH$6,"")))&amp;IF(F72="Scenario1PBT11",'Major retrofit'!$AI$6,IF(F72="Scenario2PBT11",'Major retrofit'!$AJ$6,IF(F72="Scenario3PBT11",'Major retrofit'!$AK$6,"")))&amp;IF(F72="Scenario1PBT12",'Major retrofit'!$AL$6,IF(F72="Scenario2PBT12",'Major retrofit'!$AM$6,IF(F72="Scenario3PBT12",'Major retrofit'!$AN$6,"")))&amp;IF(F72="Scenario1PBT13",'Major retrofit'!$AO$6,IF(F72="Scenario2PBT13",'Major retrofit'!$AP$6,IF(F72="Scenario3PBT13",'Major retrofit'!$AQ$6,"")))&amp;IF(F72="Scenario1PBT14",'Major retrofit'!$AR$6,IF(F72="Scenario2PBT14",'Major retrofit'!$AS$6,IF(F72="Scenario3PBT14",'Major retrofit'!$AT$6,"")))&amp;IF(F72="Scenario1PBT15",'Major retrofit'!$AU$6,IF(F72="Scenario2PBT15",'Major retrofit'!$AV$6,IF(F72="Scenario3PBT15",'Major retrofit'!$AW$6,"")))</f>
        <v/>
      </c>
      <c r="H72" s="117">
        <f t="shared" si="50"/>
        <v>0</v>
      </c>
      <c r="I72" s="178" t="str">
        <f>IF(F72="Scenario1PBT1",'Major retrofit'!$E$16,IF(F72="Scenario2PBT1",'Major retrofit'!$F$16,IF(F72="Scenario3PBT1",'Major retrofit'!$G$16,"")))&amp;IF(F72="Scenario1PBT2",'Major retrofit'!$H$16,IF(F72="Scenario2PBT2",'Major retrofit'!$I$16,IF(F72="Scenario3PBT2",'Major retrofit'!$J$16,"")))&amp;IF(F72="Scenario1PBT3",'Major retrofit'!$K$16,IF(F72="Scenario2PBT3",'Major retrofit'!$L$16,IF(F72="Scenario3PBT3",'Major retrofit'!$M$16,"")))&amp;IF(F72="Scenario1PBT4",'Major retrofit'!$N$16,IF(F72="Scenario2PBT4",'Major retrofit'!$O$16,IF(F72="Scenario3PBT4",'Major retrofit'!$P$16,"")))&amp;IF(F72="Scenario1PBT5",'Major retrofit'!$Q$16,IF(F72="Scenario2PBT5",'Major retrofit'!$R$16,IF(F72="Scenario3PBT5",'Major retrofit'!$S$16,"")))&amp;IF(F72="Scenario1PBT6",'Major retrofit'!$T$16,IF(F72="Scenario2PBT6",'Major retrofit'!$U$16,IF(F72="Scenario3PBT6",'Major retrofit'!$V$16,"")))&amp;IF(F72="Scenario1PBT7",'Major retrofit'!$W$16,IF(F72="Scenario2PBT7",'Major retrofit'!$X$16,IF(F72="Scenario3PBT7",'Major retrofit'!$Y$16,"")))&amp;IF(F72="Scenario1PBT8",'Major retrofit'!$Z$16,IF(F72="Scenario2PBT8",'Major retrofit'!$AA$16,IF(F72="Scenario3PBT8",'Major retrofit'!$AB$16,"")))&amp;IF(F72="Scenario1PBT9",'Major retrofit'!$AC$16,IF(F72="Scenario2PBT9",'Major retrofit'!$AD$16,IF(F72="Scenario3PBT9",'Major retrofit'!$AE$16,"")))&amp;IF(F72="Scenario1PBT10",'Major retrofit'!$AF$16,IF(F72="Scenario2PBT10",'Major retrofit'!$AG$16,IF(F72="Scenario3PBT10",'Major retrofit'!$AH$16,"")))&amp;IF(F72="Scenario1PBT11",'Major retrofit'!$AI$16,IF(F72="Scenario2PBT11",'Major retrofit'!$AJ$16,IF(F72="Scenario3PBT11",'Major retrofit'!$AK$16,"")))&amp;IF(F72="Scenario1PBT12",'Major retrofit'!$AL$16,IF(F72="Scenario2PBT12",'Major retrofit'!$AM$16,IF(F72="Scenario3PBT12",'Major retrofit'!$AN$16,"")))&amp;IF(F72="Scenario1PBT13",'Major retrofit'!$AO$16,IF(F72="Scenario2PBT13",'Major retrofit'!$AP$16,IF(F72="Scenario3PBT13",'Major retrofit'!$AQ$16,"")))&amp;IF(F72="Scenario1PBT14",'Major retrofit'!$AR$16,IF(F72="Scenario2PBT14",'Major retrofit'!$AS$16,IF(F72="Scenario3PBT14",'Major retrofit'!$AT$16,"")))&amp;IF(F72="Scenario1PBT15",'Major retrofit'!$AU$16,IF(F72="Scenario2PBT15",'Major retrofit'!$AV$16,IF(F72="Scenario3PBT15",'Major retrofit'!$AW$16,"")))</f>
        <v/>
      </c>
      <c r="J72" s="117">
        <f t="shared" si="51"/>
        <v>0</v>
      </c>
      <c r="K72" s="117" t="str">
        <f>IF(F72="Scenario1PBT1",'Major retrofit'!$E$18,IF(F72="Scenario2PBT1",'Major retrofit'!$F$18,IF(F72="Scenario3PBT1",'Major retrofit'!$G$18,"")))&amp;IF(F72="Scenario1PBT2",'Major retrofit'!$H$18,IF(F72="Scenario2PBT2",'Major retrofit'!$I$18,IF(F72="Scenario3PBT2",'Major retrofit'!$J$18,"")))&amp;IF(F72="Scenario1PBT3",'Major retrofit'!$K$18,IF(F72="Scenario2PBT3",'Major retrofit'!$L$18,IF(F72="Scenario3PBT3",'Major retrofit'!$M$18,"")))&amp;IF(F72="Scenario1PBT4",'Major retrofit'!$N$18,IF(F72="Scenario2PBT4",'Major retrofit'!$O$18,IF(F72="Scenario3PBT4",'Major retrofit'!$P$18,"")))&amp;IF(F72="Scenario1PBT5",'Major retrofit'!$Q$18,IF(F72="Scenario2PBT5",'Major retrofit'!$R$18,IF(F72="Scenario3PBT5",'Major retrofit'!$S$18,"")))&amp;IF(F72="Scenario1PBT6",'Major retrofit'!$T$18,IF(F72="Scenario2PBT6",'Major retrofit'!$U$18,IF(F72="Scenario3PBT6",'Major retrofit'!$V$18,"")))&amp;IF(F72="Scenario1PBT7",'Major retrofit'!$W$18,IF(F72="Scenario2PBT7",'Major retrofit'!$X$18,IF(F72="Scenario3PBT7",'Major retrofit'!$Y$18,"")))&amp;IF(F72="Scenario1PBT8",'Major retrofit'!$Z$18,IF(F72="Scenario2PBT8",'Major retrofit'!$AA$18,IF(F72="Scenario3PBT8",'Major retrofit'!$AB$18,"")))&amp;IF(F72="Scenario1PBT9",'Major retrofit'!$AC$18,IF(F72="Scenario2PBT9",'Major retrofit'!$AD$18,IF(F72="Scenario3PBT9",'Major retrofit'!$AE$18,"")))&amp;IF(F72="Scenario1PBT10",'Major retrofit'!$AF$18,IF(F72="Scenario2PBT10",'Major retrofit'!$AG$18,IF(F72="Scenario3PBT10",'Major retrofit'!$AH$18,"")))&amp;IF(F72="Scenario1PBT11",'Major retrofit'!$AI$18,IF(F72="Scenario2PBT11",'Major retrofit'!$AJ$18,IF(F72="Scenario3PBT11",'Major retrofit'!$AK$18,"")))&amp;IF(F72="Scenario1PBT12",'Major retrofit'!$AL$18,IF(F72="Scenario2PBT12",'Major retrofit'!$AM$18,IF(F72="Scenario3PBT12",'Major retrofit'!$AN$18,"")))&amp;IF(F72="Scenario1PBT13",'Major retrofit'!$AO$18,IF(F72="Scenario2PBT13",'Major retrofit'!$AP$18,IF(F72="Scenario3PBT13",'Major retrofit'!$AQ$18,"")))&amp;IF(F72="Scenario1PBT14",'Major retrofit'!$AR$18,IF(F72="Scenario2PBT14",'Major retrofit'!$AS$18,IF(F72="Scenario3PBT14",'Major retrofit'!$AT$18,"")))&amp;IF(F72="Scenario1PBT15",'Major retrofit'!$AU$18,IF(F72="Scenario2PBT15",'Major retrofit'!$AV$18,IF(F72="Scenario3PBT15",'Major retrofit'!$AW$18,"")))</f>
        <v/>
      </c>
      <c r="L72" s="117">
        <f t="shared" si="52"/>
        <v>0</v>
      </c>
      <c r="M72" s="117" t="str">
        <f>IF(F72="Scenario1PBT1",'Major retrofit'!$E$20,IF(F72="Scenario2PBT1",'Major retrofit'!$F$20,IF(F72="Scenario3PBT1",'Major retrofit'!$G$20,"")))&amp;IF(F72="Scenario1PBT2",'Major retrofit'!$H$20,IF(F72="Scenario2PBT2",'Major retrofit'!$I$20,IF(F72="Scenario3PBT2",'Major retrofit'!$J$20,"")))&amp;IF(F72="Scenario1PBT3",'Major retrofit'!$K$20,IF(F72="Scenario2PBT3",'Major retrofit'!$L$20,IF(F72="Scenario3PBT3",'Major retrofit'!$M$20,"")))&amp;IF(F72="Scenario1PBT4",'Major retrofit'!$N$20,IF(F72="Scenario2PBT4",'Major retrofit'!$O$20,IF(F72="Scenario3PBT4",'Major retrofit'!$P$20,"")))&amp;IF(F72="Scenario1PBT5",'Major retrofit'!$Q$20,IF(F72="Scenario2PBT5",'Major retrofit'!$R$20,IF(F72="Scenario3PBT5",'Major retrofit'!$S$20,"")))&amp;IF(F72="Scenario1PBT6",'Major retrofit'!$T$20,IF(F72="Scenario2PBT6",'Major retrofit'!$U$20,IF(F72="Scenario3PBT6",'Major retrofit'!$V$20,"")))&amp;IF(F72="Scenario1PBT7",'Major retrofit'!$W$20,IF(F72="Scenario2PBT7",'Major retrofit'!$X$20,IF(F72="Scenario3PBT7",'Major retrofit'!$Y$20,"")))&amp;IF(F72="Scenario1PBT8",'Major retrofit'!$Z$20,IF(F72="Scenario2PBT8",'Major retrofit'!$AA$20,IF(F72="Scenario3PBT8",'Major retrofit'!$AB$20,"")))&amp;IF(F72="Scenario1PBT9",'Major retrofit'!$AC$20,IF(F72="Scenario2PBT9",'Major retrofit'!$AD$20,IF(F72="Scenario3PBT9",'Major retrofit'!$AE$20,"")))&amp;IF(F72="Scenario1PBT10",'Major retrofit'!$AF$20,IF(F72="Scenario2PBT10",'Major retrofit'!$AG$20,IF(F72="Scenario3PBT10",'Major retrofit'!$AH$20,"")))&amp;IF(F72="Scenario1PBT11",'Major retrofit'!$AI$20,IF(F72="Scenario2PBT11",'Major retrofit'!$AJ$20,IF(F72="Scenario3PBT11",'Major retrofit'!$AK$20,"")))&amp;IF(F72="Scenario1PBT12",'Major retrofit'!$AL$20,IF(F72="Scenario2PBT12",'Major retrofit'!$AM$20,IF(F72="Scenario3PBT12",'Major retrofit'!$AN$20,"")))&amp;IF(F72="Scenario1PBT13",'Major retrofit'!$AO$20,IF(F72="Scenario2PBT13",'Major retrofit'!$AP$20,IF(F72="Scenario3PBT13",'Major retrofit'!$AQ$20,"")))&amp;IF(F72="Scenario1PBT14",'Major retrofit'!$AR$20,IF(F72="Scenario2PBT14",'Major retrofit'!$AS$20,IF(F72="Scenario3PBT14",'Major retrofit'!$AT$20,"")))&amp;IF(F72="Scenario1PBT15",'Major retrofit'!$AU$20,IF(F72="Scenario2PBT15",'Major retrofit'!$AV$20,IF(F72="Scenario3PBT15",'Major retrofit'!$AW$20,"")))</f>
        <v/>
      </c>
      <c r="N72" s="118">
        <f t="shared" si="53"/>
        <v>0</v>
      </c>
      <c r="O72" s="206" t="str">
        <f>IF(F72="Scenario1PBT1",'Major retrofit'!$E$23,IF(F72="Scenario2PBT1",'Major retrofit'!$F$23,IF(F72="Scenario3PBT1",'Major retrofit'!$G$23,"")))&amp;IF(F72="Scenario1PBT2",'Major retrofit'!$H$23,IF(F72="Scenario2PBT2",'Major retrofit'!$I$23,IF(F72="Scenario3PBT2",'Major retrofit'!$J$23,"")))&amp;IF(F72="Scenario1PBT3",'Major retrofit'!$K$23,IF(F72="Scenario2PBT3",'Major retrofit'!$L$23,IF(F72="Scenario3PBT3",'Major retrofit'!$M$23,"")))&amp;IF(F72="Scenario1PBT4",'Major retrofit'!$N$23,IF(F72="Scenario2PBT4",'Major retrofit'!$O$23,IF(F72="Scenario3PBT4",'Major retrofit'!$P$23,"")))&amp;IF(F72="Scenario1PBT5",'Major retrofit'!$Q$23,IF(F72="Scenario2PBT5",'Major retrofit'!$R$23,IF(F72="Scenario3PBT5",'Major retrofit'!$S$23,"")))&amp;IF(F72="Scenario1PBT6",'Major retrofit'!$T$23,IF(F72="Scenario2PBT6",'Major retrofit'!$U$23,IF(F72="Scenario3PBT6",'Major retrofit'!$V$23,"")))&amp;IF(F72="Scenario1PBT7",'Major retrofit'!$W$23,IF(F72="Scenario2PBT7",'Major retrofit'!$X$23,IF(F72="Scenario3PBT7",'Major retrofit'!$Y$23,"")))&amp;IF(F72="Scenario1PBT8",'Major retrofit'!$Z$23,IF(F72="Scenario2PBT8",'Major retrofit'!$AA$23,IF(F72="Scenario3PBT8",'Major retrofit'!$AB$23,"")))&amp;IF(F72="Scenario1PBT9",'Major retrofit'!$AC$23,IF(F72="Scenario2PBT9",'Major retrofit'!$AD$23,IF(F72="Scenario3PBT9",'Major retrofit'!$AE$23,"")))&amp;IF(F72="Scenario1PBT10",'Major retrofit'!$AF$23,IF(F72="Scenario2PBT10",'Major retrofit'!$AG$23,IF(F72="Scenario3PBT10",'Major retrofit'!$AH$23,"")))&amp;IF(F72="Scenario1PBT11",'Major retrofit'!$AI$23,IF(F72="Scenario2PBT11",'Major retrofit'!$AJ$23,IF(F72="Scenario3PBT11",'Major retrofit'!$AK$23,"")))&amp;IF(F72="Scenario1PBT12",'Major retrofit'!$AL$23,IF(F72="Scenario2PBT12",'Major retrofit'!$AM$23,IF(F72="Scenario3PBT12",'Major retrofit'!$AN$23,"")))&amp;IF(F72="Scenario1PBT13",'Major retrofit'!$AO$23,IF(F72="Scenario2PBT13",'Major retrofit'!$AP$23,IF(F72="Scenario3PBT13",'Major retrofit'!$AQ$23,"")))&amp;IF(F72="Scenario1PBT14",'Major retrofit'!$AR$23,IF(F72="Scenario2PBT14",'Major retrofit'!$AS$23,IF(F72="Scenario3PBT14",'Major retrofit'!$AT$23,"")))&amp;IF(F72="Scenario1PBT15",'Major retrofit'!$AU$23,IF(F72="Scenario2PBT15",'Major retrofit'!$AV$23,IF(F72="Scenario3PBT15",'Major retrofit'!$AW$23,"")))</f>
        <v/>
      </c>
      <c r="P72" s="117">
        <f t="shared" si="54"/>
        <v>0</v>
      </c>
      <c r="Q72" s="117" t="str">
        <f>IF(F72="Scenario1PBT1",'Major retrofit'!$E$25,IF(F72="Scenario2PBT1",'Major retrofit'!$F$25,IF(F72="Scenario3PBT1",'Major retrofit'!$G$25,"")))&amp;IF(F72="Scenario1PBT2",'Major retrofit'!$H$25,IF(F72="Scenario2PBT2",'Major retrofit'!$I$25,IF(F72="Scenario3PBT2",'Major retrofit'!$J$25,"")))&amp;IF(F72="Scenario1PBT3",'Major retrofit'!$K$25,IF(F72="Scenario2PBT3",'Major retrofit'!$L$25,IF(F72="Scenario3PBT3",'Major retrofit'!$M$25,"")))&amp;IF(F72="Scenario1PBT4",'Major retrofit'!$N$25,IF(F72="Scenario2PBT4",'Major retrofit'!$O$25,IF(F72="Scenario3PBT4",'Major retrofit'!$P$25,"")))&amp;IF(F72="Scenario1PBT5",'Major retrofit'!$Q$25,IF(F72="Scenario2PBT5",'Major retrofit'!$R$25,IF(F72="Scenario3PBT5",'Major retrofit'!$S$25,"")))&amp;IF(F72="Scenario1PBT6",'Major retrofit'!$T$25,IF(F72="Scenario2PBT6",'Major retrofit'!$U$25,IF(F72="Scenario3PBT6",'Major retrofit'!$V$25,"")))&amp;IF(F72="Scenario1PBT7",'Major retrofit'!$W$25,IF(F72="Scenario2PBT7",'Major retrofit'!$X$25,IF(F72="Scenario3PBT7",'Major retrofit'!$Y$25,"")))&amp;IF(F72="Scenario1PBT8",'Major retrofit'!$Z$25,IF(F72="Scenario2PBT8",'Major retrofit'!$AA$25,IF(F72="Scenario3PBT8",'Major retrofit'!$AB$25,"")))&amp;IF(F72="Scenario1PBT9",'Major retrofit'!$AC$25,IF(F72="Scenario2PBT9",'Major retrofit'!$AD$25,IF(F72="Scenario3PBT9",'Major retrofit'!$AE$25,"")))&amp;IF(F72="Scenario1PBT10",'Major retrofit'!$AF$25,IF(F72="Scenario2PBT10",'Major retrofit'!$AG$25,IF(F72="Scenario3PBT10",'Major retrofit'!$AH$25,"")))&amp;IF(F72="Scenario1PBT11",'Major retrofit'!$AI$25,IF(F72="Scenario2PBT11",'Major retrofit'!$AJ$25,IF(F72="Scenario3PBT11",'Major retrofit'!$AK$25,"")))&amp;IF(F72="Scenario1PBT12",'Major retrofit'!$AL$25,IF(F72="Scenario2PBT12",'Major retrofit'!$AM$25,IF(F72="Scenario3PBT12",'Major retrofit'!$AN$25,"")))&amp;IF(F72="Scenario1PBT13",'Major retrofit'!$AO$25,IF(F72="Scenario2PBT13",'Major retrofit'!$AP$25,IF(F72="Scenario3PBT13",'Major retrofit'!$AQ$25,"")))&amp;IF(F72="Scenario1PBT14",'Major retrofit'!$AR$25,IF(F72="Scenario2PBT14",'Major retrofit'!$AS$25,IF(F72="Scenario3PBT14",'Major retrofit'!$AT$25,"")))&amp;IF(F72="Scenario1PBT15",'Major retrofit'!$AU$25,IF(F72="Scenario2PBT15",'Major retrofit'!$AV$25,IF(F72="Scenario3PBT15",'Major retrofit'!$AW$25,"")))</f>
        <v/>
      </c>
      <c r="R72" s="117">
        <f t="shared" si="55"/>
        <v>0</v>
      </c>
      <c r="S72" s="117" t="str">
        <f>IF(F72="Scenario1PBT1",'Major retrofit'!$E$27,IF(F72="Scenario2PBT1",'Major retrofit'!$F$27,IF(F72="Scenario3PBT1",'Major retrofit'!$G$27,"")))&amp;IF(F72="Scenario1PBT2",'Major retrofit'!$H$27,IF(F72="Scenario2PBT2",'Major retrofit'!$I$27,IF(F72="Scenario3PBT2",'Major retrofit'!$J$27,"")))&amp;IF(F72="Scenario1PBT3",'Major retrofit'!$K$27,IF(F72="Scenario2PBT3",'Major retrofit'!$L$27,IF(F72="Scenario3PBT3",'Major retrofit'!$M$27,"")))&amp;IF(F72="Scenario1PBT4",'Major retrofit'!$N$27,IF(F72="Scenario2PBT4",'Major retrofit'!$O$27,IF(F72="Scenario3PBT4",'Major retrofit'!$P$27,"")))&amp;IF(F72="Scenario1PBT5",'Major retrofit'!$Q$27,IF(F72="Scenario2PBT5",'Major retrofit'!$R$27,IF(F72="Scenario3PBT5",'Major retrofit'!$S$27,"")))&amp;IF(F72="Scenario1PBT6",'Major retrofit'!$T$27,IF(F72="Scenario2PBT6",'Major retrofit'!$U$27,IF(F72="Scenario3PBT6",'Major retrofit'!$V$27,"")))&amp;IF(F72="Scenario1PBT7",'Major retrofit'!$W$27,IF(F72="Scenario2PBT7",'Major retrofit'!$X$27,IF(F72="Scenario3PBT7",'Major retrofit'!$Y$27,"")))&amp;IF(F72="Scenario1PBT8",'Major retrofit'!$Z$27,IF(F72="Scenario2PBT8",'Major retrofit'!$AA$27,IF(F72="Scenario3PBT8",'Major retrofit'!$AB$27,"")))&amp;IF(F72="Scenario1PBT9",'Major retrofit'!$AC$27,IF(F72="Scenario2PBT9",'Major retrofit'!$AD$27,IF(F72="Scenario3PBT9",'Major retrofit'!$AE$27,"")))&amp;IF(F72="Scenario1PBT10",'Major retrofit'!$AF$27,IF(F72="Scenario2PBT10",'Major retrofit'!$AG$27,IF(F72="Scenario3PBT10",'Major retrofit'!$AH$27,"")))&amp;IF(F72="Scenario1PBT11",'Major retrofit'!$AI$27,IF(F72="Scenario2PBT11",'Major retrofit'!$AJ$27,IF(F72="Scenario3PBT11",'Major retrofit'!$AK$27,"")))&amp;IF(F72="Scenario1PBT12",'Major retrofit'!$AL$27,IF(F72="Scenario2PBT12",'Major retrofit'!$AM$27,IF(F72="Scenario3PBT12",'Major retrofit'!$AN$27,"")))&amp;IF(F72="Scenario1PBT13",'Major retrofit'!$AO$27,IF(F72="Scenario2PBT13",'Major retrofit'!$AP$27,IF(F72="Scenario3PBT13",'Major retrofit'!$AQ$27,"")))&amp;IF(F72="Scenario1PBT14",'Major retrofit'!$AR$27,IF(F72="Scenario2PBT14",'Major retrofit'!$AS$27,IF(F72="Scenario3PBT14",'Major retrofit'!$AT$27,"")))&amp;IF(F72="Scenario1PBT15",'Major retrofit'!$AU$27,IF(F72="Scenario2PBT15",'Major retrofit'!$AV$27,IF(F72="Scenario3PBT15",'Major retrofit'!$AW$27,"")))</f>
        <v/>
      </c>
      <c r="T72" s="207">
        <f t="shared" si="56"/>
        <v>0</v>
      </c>
      <c r="U72" s="206" t="str">
        <f>IF(F72="Scenario1PBT1",'Major retrofit'!$E$38,IF(F72="Scenario2PBT1",'Major retrofit'!$F$38,IF(F72="Scenario3PBT1",'Major retrofit'!$G$38,"")))&amp;IF(F72="Scenario1PBT2",'Major retrofit'!$H$38,IF(F72="Scenario2PBT2",'Major retrofit'!$I$38,IF(F72="Scenario3PBT2",'Major retrofit'!$J$38,"")))&amp;IF(F72="Scenario1PBT3",'Major retrofit'!$K$38,IF(F72="Scenario2PBT3",'Major retrofit'!$L$38,IF(F72="Scenario3PBT3",'Major retrofit'!$M$38,"")))&amp;IF(F72="Scenario1PBT4",'Major retrofit'!$N$38,IF(F72="Scenario2PBT4",'Major retrofit'!$O$38,IF(F72="Scenario3PBT4",'Major retrofit'!$P$38,"")))&amp;IF(F72="Scenario1PBT5",'Major retrofit'!$Q$38,IF(F72="Scenario2PBT5",'Major retrofit'!$R$38,IF(F72="Scenario3PBT5",'Major retrofit'!$S$38,"")))&amp;IF(F72="Scenario1PBT6",'Major retrofit'!$T$38,IF(F72="Scenario2PBT6",'Major retrofit'!$U$38,IF(F72="Scenario3PBT6",'Major retrofit'!$V$38,"")))&amp;IF(F72="Scenario1PBT7",'Major retrofit'!$W$38,IF(F72="Scenario2PBT7",'Major retrofit'!$X$38,IF(F72="Scenario3PBT7",'Major retrofit'!$Y$38,"")))&amp;IF(F72="Scenario1PBT8",'Major retrofit'!$Z$38,IF(F72="Scenario2PBT8",'Major retrofit'!$AA$38,IF(F72="Scenario3PBT8",'Major retrofit'!$AB$38,"")))&amp;IF(F72="Scenario1PBT9",'Major retrofit'!$AC$38,IF(F72="Scenario2PBT9",'Major retrofit'!$AD$38,IF(F72="Scenario3PBT9",'Major retrofit'!$AE$38,"")))&amp;IF(F72="Scenario1PBT10",'Major retrofit'!$AF$38,IF(F72="Scenario2PBT10",'Major retrofit'!$AG$38,IF(F72="Scenario3PBT10",'Major retrofit'!$AH$38,"")))&amp;IF(F72="Scenario1PBT11",'Major retrofit'!$AI$38,IF(F72="Scenario2PBT11",'Major retrofit'!$AJ$38,IF(F72="Scenario3PBT11",'Major retrofit'!$AK$38,"")))&amp;IF(F72="Scenario1PBT12",'Major retrofit'!$AL$38,IF(F72="Scenario2PBT12",'Major retrofit'!$AM$38,IF(F72="Scenario3PBT12",'Major retrofit'!$AN$38,"")))&amp;IF(F72="Scenario1PBT13",'Major retrofit'!$AO$38,IF(F72="Scenario2PBT13",'Major retrofit'!$AP$38,IF(F72="Scenario3PBT13",'Major retrofit'!$AQ$38,"")))&amp;IF(F72="Scenario1PBT14",'Major retrofit'!$AR$38,IF(F72="Scenario2PBT14",'Major retrofit'!$AS$38,IF(F72="Scenario3PBT14",'Major retrofit'!$AT$38,"")))&amp;IF(F72="Scenario1PBT15",'Major retrofit'!$AU$38,IF(F72="Scenario2PBT15",'Major retrofit'!$AV$38,IF(F72="Scenario3PBT15",'Major retrofit'!$AW$38,"")))</f>
        <v/>
      </c>
      <c r="V72" s="117">
        <f t="shared" si="57"/>
        <v>0</v>
      </c>
      <c r="W72" s="117" t="str">
        <f>IF(F72="Scenario1PBT1",'Major retrofit'!$E$40,IF(F72="Scenario2PBT1",'Major retrofit'!$F$40,IF(F72="Scenario3PBT1",'Major retrofit'!$G$40,"")))&amp;IF(F72="Scenario1PBT2",'Major retrofit'!$H$40,IF(F72="Scenario2PBT2",'Major retrofit'!$I$40,IF(F72="Scenario3PBT2",'Major retrofit'!$J$40,"")))&amp;IF(F72="Scenario1PBT3",'Major retrofit'!$K$40,IF(F72="Scenario2PBT3",'Major retrofit'!$L$40,IF(F72="Scenario3PBT3",'Major retrofit'!$M$40,"")))&amp;IF(F72="Scenario1PBT4",'Major retrofit'!$N$40,IF(F72="Scenario2PBT4",'Major retrofit'!$O$40,IF(F72="Scenario3PBT4",'Major retrofit'!$P$40,"")))&amp;IF(F72="Scenario1PBT5",'Major retrofit'!$Q$40,IF(F72="Scenario2PBT5",'Major retrofit'!$R$40,IF(F72="Scenario3PBT5",'Major retrofit'!$S$40,"")))&amp;IF(F72="Scenario1PBT6",'Major retrofit'!$T$40,IF(F72="Scenario2PBT6",'Major retrofit'!$U$40,IF(F72="Scenario3PBT6",'Major retrofit'!$V$40,"")))&amp;IF(F72="Scenario1PBT7",'Major retrofit'!$W$40,IF(F72="Scenario2PBT7",'Major retrofit'!$X$40,IF(F72="Scenario3PBT7",'Major retrofit'!$Y$40,"")))&amp;IF(F72="Scenario1PBT8",'Major retrofit'!$Z$40,IF(F72="Scenario2PBT8",'Major retrofit'!$AA$40,IF(F72="Scenario3PBT8",'Major retrofit'!$AB$40,"")))&amp;IF(F72="Scenario1PBT9",'Major retrofit'!$AC$40,IF(F72="Scenario2PBT9",'Major retrofit'!$AD$40,IF(F72="Scenario3PBT9",'Major retrofit'!$AE$40,"")))&amp;IF(F72="Scenario1PBT10",'Major retrofit'!$AF$40,IF(F72="Scenario2PBT10",'Major retrofit'!$AG$40,IF(F72="Scenario3PBT10",'Major retrofit'!$AH$40,"")))&amp;IF(F72="Scenario1PBT11",'Major retrofit'!$AI$40,IF(F72="Scenario2PBT11",'Major retrofit'!$AJ$40,IF(F72="Scenario3PBT11",'Major retrofit'!$AK$40,"")))&amp;IF(F72="Scenario1PBT12",'Major retrofit'!$AL$40,IF(F72="Scenario2PBT12",'Major retrofit'!$AM$40,IF(F72="Scenario3PBT12",'Major retrofit'!$AN$40,"")))&amp;IF(F72="Scenario1PBT13",'Major retrofit'!$AO$40,IF(F72="Scenario2PBT13",'Major retrofit'!$AP$40,IF(F72="Scenario3PBT13",'Major retrofit'!$AQ$40,"")))&amp;IF(F72="Scenario1PBT14",'Major retrofit'!$AR$40,IF(F72="Scenario2PBT14",'Major retrofit'!$AS$40,IF(F72="Scenario3PBT14",'Major retrofit'!$AT$40,"")))&amp;IF(F72="Scenario1PBT15",'Major retrofit'!$AU$40,IF(F72="Scenario2PBT15",'Major retrofit'!$AV$40,IF(F72="Scenario3PBT15",'Major retrofit'!$AW$40,"")))</f>
        <v/>
      </c>
      <c r="X72" s="117">
        <f t="shared" si="58"/>
        <v>0</v>
      </c>
      <c r="Y72" s="117" t="str">
        <f>IF(F72="Scenario1PBT1",'Major retrofit'!$E$42,IF(F72="Scenario2PBT1",'Major retrofit'!$F$42,IF(F72="Scenario3PBT1",'Major retrofit'!$G$42,"")))&amp;IF(F72="Scenario1PBT2",'Major retrofit'!$H$42,IF(F72="Scenario2PBT2",'Major retrofit'!$I$42,IF(F72="Scenario3PBT2",'Major retrofit'!$J$42,"")))&amp;IF(F72="Scenario1PBT3",'Major retrofit'!$K$42,IF(F72="Scenario2PBT3",'Major retrofit'!$L$42,IF(F72="Scenario3PBT3",'Major retrofit'!$M$42,"")))&amp;IF(F72="Scenario1PBT4",'Major retrofit'!$N$42,IF(F72="Scenario2PBT4",'Major retrofit'!$O$42,IF(F72="Scenario3PBT4",'Major retrofit'!$P$42,"")))&amp;IF(F72="Scenario1PBT5",'Major retrofit'!$Q$42,IF(F72="Scenario2PBT5",'Major retrofit'!$R$42,IF(F72="Scenario3PBT5",'Major retrofit'!$S$42,"")))&amp;IF(F72="Scenario1PBT6",'Major retrofit'!$T$42,IF(F72="Scenario2PBT6",'Major retrofit'!$U$42,IF(F72="Scenario3PBT6",'Major retrofit'!$V$42,"")))&amp;IF(F72="Scenario1PBT7",'Major retrofit'!$W$42,IF(F72="Scenario2PBT7",'Major retrofit'!$X$42,IF(F72="Scenario3PBT7",'Major retrofit'!$Y$42,"")))&amp;IF(F72="Scenario1PBT8",'Major retrofit'!$Z$42,IF(F72="Scenario2PBT8",'Major retrofit'!$AA$42,IF(F72="Scenario3PBT8",'Major retrofit'!$AB$42,"")))&amp;IF(F72="Scenario1PBT9",'Major retrofit'!$AC$42,IF(F72="Scenario2PBT9",'Major retrofit'!$AD$42,IF(F72="Scenario3PBT9",'Major retrofit'!$AE$42,"")))&amp;IF(F72="Scenario1PBT10",'Major retrofit'!$AF$42,IF(F72="Scenario2PBT10",'Major retrofit'!$AG$42,IF(F72="Scenario3PBT10",'Major retrofit'!$AH$42,"")))&amp;IF(F72="Scenario1PBT11",'Major retrofit'!$AI$42,IF(F72="Scenario2PBT11",'Major retrofit'!$AJ$42,IF(F72="Scenario3PBT11",'Major retrofit'!$AK$42,"")))&amp;IF(F72="Scenario1PBT12",'Major retrofit'!$AL$42,IF(F72="Scenario2PBT12",'Major retrofit'!$AM$42,IF(F72="Scenario3PBT12",'Major retrofit'!$AN$42,"")))&amp;IF(F72="Scenario1PBT13",'Major retrofit'!$AO$42,IF(F72="Scenario2PBT13",'Major retrofit'!$AP$42,IF(F72="Scenario3PBT13",'Major retrofit'!$AQ$42,"")))&amp;IF(F72="Scenario1PBT14",'Major retrofit'!$AR$42,IF(F72="Scenario2PBT14",'Major retrofit'!$AS$42,IF(F72="Scenario3PBT14",'Major retrofit'!$AT$42,"")))&amp;IF(F72="Scenario1PBT15",'Major retrofit'!$AU$42,IF(F72="Scenario2PBT15",'Major retrofit'!$AV$42,IF(F72="Scenario3PBT15",'Major retrofit'!$AW$42,"")))</f>
        <v/>
      </c>
      <c r="Z72" s="117">
        <f t="shared" si="59"/>
        <v>0</v>
      </c>
      <c r="AA72" s="178" t="str">
        <f>IF(F72="Scenario1PBT1",'Major retrofit'!$E$101,IF(F72="Scenario2PBT1",'Major retrofit'!$F$101,IF(F72="Scenario3PBT1",'Major retrofit'!$G$101,"")))&amp;IF(F72="Scenario1PBT2",'Major retrofit'!$H$101,IF(F72="Scenario2PBT2",'Major retrofit'!$I$101,IF(F72="Scenario3PBT2",'Major retrofit'!$J$101,"")))&amp;IF(F72="Scenario1PBT3",'Major retrofit'!$K$101,IF(F72="Scenario2PBT3",'Major retrofit'!$L$101,IF(F72="Scenario3PBT3",'Major retrofit'!$M$101,"")))&amp;IF(F72="Scenario1PBT4",'Major retrofit'!$N$101,IF(F72="Scenario2PBT4",'Major retrofit'!$O$101,IF(F72="Scenario3PBT4",'Major retrofit'!$P$101,"")))&amp;IF(F72="Scenario1PBT5",'Major retrofit'!$Q$101,IF(F72="Scenario2PBT5",'Major retrofit'!$R$101,IF(F72="Scenario3PBT5",'Major retrofit'!$S$101,"")))&amp;IF(F72="Scenario1PBT6",'Major retrofit'!$T$101,IF(F72="Scenario2PBT6",'Major retrofit'!$U$101,IF(F72="Scenario3PBT6",'Major retrofit'!$V$101,"")))&amp;IF(F72="Scenario1PBT7",'Major retrofit'!$W$101,IF(F72="Scenario2PBT7",'Major retrofit'!$X$101,IF(F72="Scenario3PBT7",'Major retrofit'!$Y$101,"")))&amp;IF(F72="Scenario1PBT8",'Major retrofit'!$Z$101,IF(F72="Scenario2PBT8",'Major retrofit'!$AA$101,IF(F72="Scenario3PBT8",'Major retrofit'!$AB$101,"")))&amp;IF(F72="Scenario1PBT9",'Major retrofit'!$AC$101,IF(F72="Scenario2PBT9",'Major retrofit'!$AD$101,IF(F72="Scenario3PBT9",'Major retrofit'!$AE$101,"")))&amp;IF(F72="Scenario1PBT10",'Major retrofit'!$AF$101,IF(F72="Scenario2PBT10",'Major retrofit'!$AG$101,IF(F72="Scenario3PBT10",'Major retrofit'!$AH$101,"")))&amp;IF(F72="Scenario1PBT11",'Major retrofit'!$AI$101,IF(F72="Scenario2PBT11",'Major retrofit'!$AJ$101,IF(F72="Scenario3PBT11",'Major retrofit'!$AK$101,"")))&amp;IF(F72="Scenario1PBT12",'Major retrofit'!$AL$101,IF(F72="Scenario2PBT12",'Major retrofit'!$AM$101,IF(F72="Scenario3PBT12",'Major retrofit'!$AN$101,"")))&amp;IF(F72="Scenario1PBT13",'Major retrofit'!$AO$101,IF(F72="Scenario2PBT13",'Major retrofit'!$AP$101,IF(F72="Scenario3PBT13",'Major retrofit'!$AQ$101,"")))&amp;IF(F72="Scenario1PBT14",'Major retrofit'!$AR$101,IF(F72="Scenario2PBT14",'Major retrofit'!$AS$101,IF(F72="Scenario3PBT14",'Major retrofit'!$AT$101,"")))&amp;IF(F72="Scenario1PBT15",'Major retrofit'!$AU$101,IF(F72="Scenario2PBT15",'Major retrofit'!$AV$101,IF(F72="Scenario3PBT15",'Major retrofit'!$AW$101,"")))</f>
        <v/>
      </c>
      <c r="AB72" s="179">
        <f t="shared" si="60"/>
        <v>0</v>
      </c>
      <c r="AC72" s="363" t="str">
        <f t="shared" si="61"/>
        <v/>
      </c>
      <c r="AD72" s="353">
        <f>IF(AC72="",IFERROR('Projection_Base-case'!G73-G72,0),0)</f>
        <v>0</v>
      </c>
      <c r="AE72" s="350">
        <f t="shared" si="37"/>
        <v>0</v>
      </c>
      <c r="AF72" s="361">
        <f>IFERROR(100*AD72/'Projection_Base-case'!G73,0)</f>
        <v>0</v>
      </c>
      <c r="AG72" s="352">
        <f>IF(AC72="",IFERROR('Projection_Base-case'!I73-I72,0),0)</f>
        <v>0</v>
      </c>
      <c r="AH72" s="353">
        <f t="shared" si="38"/>
        <v>0</v>
      </c>
      <c r="AI72" s="361">
        <f>IFERROR(100*AG72/'Projection_Base-case'!I73,0)</f>
        <v>0</v>
      </c>
      <c r="AJ72" s="352">
        <f>IF(AC72="",IFERROR('Projection_Base-case'!K73-K72,0),0)</f>
        <v>0</v>
      </c>
      <c r="AK72" s="353">
        <f t="shared" si="39"/>
        <v>0</v>
      </c>
      <c r="AL72" s="361">
        <f>IFERROR(100*AJ72/'Projection_Base-case'!K73,0)</f>
        <v>0</v>
      </c>
      <c r="AM72" s="352">
        <f>-IF(AC72="",IFERROR('Projection_Base-case'!M73-M72,0),0)</f>
        <v>0</v>
      </c>
      <c r="AN72" s="353">
        <f t="shared" si="40"/>
        <v>0</v>
      </c>
      <c r="AO72" s="354">
        <f>IFERROR(IF('Projection_Base-case'!N73&gt;0,100*AN72/'Projection_Base-case'!N73,100*AN72/N72),0)</f>
        <v>0</v>
      </c>
      <c r="AP72" s="355">
        <f>IF(AC72="",IFERROR('Projection_Base-case'!O73-O72,0),0)</f>
        <v>0</v>
      </c>
      <c r="AQ72" s="356">
        <f t="shared" si="41"/>
        <v>0</v>
      </c>
      <c r="AR72" s="356">
        <f>IFERROR(100*AP72/'Projection_Base-case'!O73,0)</f>
        <v>0</v>
      </c>
      <c r="AS72" s="355">
        <f>IF(AC72="",IFERROR('Projection_Base-case'!Q73-Q72,0),0)</f>
        <v>0</v>
      </c>
      <c r="AT72" s="356">
        <f t="shared" si="42"/>
        <v>0</v>
      </c>
      <c r="AU72" s="356">
        <f>IFERROR(100*AS72/'Projection_Base-case'!Q73,0)</f>
        <v>0</v>
      </c>
      <c r="AV72" s="355">
        <f>IF(AC72="",IFERROR('Projection_Base-case'!S73-S72,0),0)</f>
        <v>0</v>
      </c>
      <c r="AW72" s="356">
        <f t="shared" si="43"/>
        <v>0</v>
      </c>
      <c r="AX72" s="357">
        <f>IFERROR(100*AV72/'Projection_Base-case'!S73,0)</f>
        <v>0</v>
      </c>
      <c r="AY72" s="358">
        <f>IF(AC72="",IFERROR('Projection_Base-case'!U73-U72,0),0)</f>
        <v>0</v>
      </c>
      <c r="AZ72" s="359">
        <f t="shared" si="44"/>
        <v>0</v>
      </c>
      <c r="BA72" s="359">
        <f>IFERROR(100*AY72/'Projection_Base-case'!U73,0)</f>
        <v>0</v>
      </c>
      <c r="BB72" s="358">
        <f>IF(AC72="",IFERROR('Projection_Base-case'!W73-W72,0),0)</f>
        <v>0</v>
      </c>
      <c r="BC72" s="359">
        <f t="shared" si="45"/>
        <v>0</v>
      </c>
      <c r="BD72" s="359">
        <f>IFERROR(100*BB72/'Projection_Base-case'!W73,0)</f>
        <v>0</v>
      </c>
      <c r="BE72" s="358">
        <f>IF(AC72="",IFERROR('Projection_Base-case'!Y73-Y72,0),0)</f>
        <v>0</v>
      </c>
      <c r="BF72" s="359">
        <f t="shared" si="46"/>
        <v>0</v>
      </c>
      <c r="BG72" s="359">
        <f>IFERROR(100*BE72/'Projection_Base-case'!Y73,0)</f>
        <v>0</v>
      </c>
      <c r="BH72" s="359">
        <f t="shared" si="47"/>
        <v>0</v>
      </c>
      <c r="BI72" s="360">
        <f t="shared" si="48"/>
        <v>0</v>
      </c>
    </row>
    <row r="73" spans="1:61">
      <c r="A73" s="205">
        <v>69</v>
      </c>
      <c r="B73" s="347">
        <f>IF('Projection_Base-case'!B74&lt;&gt;"",'Projection_Base-case'!B74,0)</f>
        <v>0</v>
      </c>
      <c r="C73" s="347">
        <f>IF('Projection_Base-case'!C74&lt;&gt;"",'Projection_Base-case'!C74,0)</f>
        <v>0</v>
      </c>
      <c r="D73" s="365">
        <f>IF('Projection_Base-case'!D74&lt;&gt;"",'Projection_Base-case'!D74,0)</f>
        <v>0</v>
      </c>
      <c r="E73" s="322"/>
      <c r="F73" s="367" t="str">
        <f t="shared" si="49"/>
        <v>0</v>
      </c>
      <c r="G73" s="177" t="str">
        <f>IF(F73="Scenario1PBT1",'Major retrofit'!$E$6,IF(F73="Scenario2PBT1",'Major retrofit'!$F$6,IF(F73="Scenario3PBT1",'Major retrofit'!$G$6,"")))&amp;IF(F73="Scenario1PBT2",'Major retrofit'!$H$6,IF(F73="Scenario2PBT2",'Major retrofit'!$I$6,IF(F73="Scenario3PBT2",'Major retrofit'!$J$6,"")))&amp;IF(F73="Scenario1PBT3",'Major retrofit'!$K$6,IF(F73="Scenario2PBT3",'Major retrofit'!$L$6,IF(F73="Scenario3PBT3",'Major retrofit'!$M$6,"")))&amp;IF(F73="Scenario1PBT4",'Major retrofit'!$N$6,IF(F73="Scenario2PBT4",'Major retrofit'!$O$6,IF(F73="Scenario3PBT4",'Major retrofit'!$P$6,"")))&amp;IF(F73="Scenario1PBT5",'Major retrofit'!$Q$6,IF(F73="Scenario2PBT5",'Major retrofit'!$R$6,IF(F73="Scenario3PBT5",'Major retrofit'!$S$6,"")))&amp;IF(F73="Scenario1PBT6",'Major retrofit'!$T$6,IF(F73="Scenario2PBT6",'Major retrofit'!$U$6,IF(F73="Scenario3PBT6",'Major retrofit'!$V$6,"")))&amp;IF(F73="Scenario1PBT7",'Major retrofit'!$W$6,IF(F73="Scenario2PBT7",'Major retrofit'!$X$6,IF(F73="Scenario3PBT7",'Major retrofit'!$Y$6,"")))&amp;IF(F73="Scenario1PBT8",'Major retrofit'!$Z$6,IF(F73="Scenario2PBT8",'Major retrofit'!$AA$6,IF(F73="Scenario3PBT8",'Major retrofit'!$AB$6,"")))&amp;IF(F73="Scenario1PBT9",'Major retrofit'!$AC$6,IF(F73="Scenario2PBT9",'Major retrofit'!$AD$6,IF(F73="Scenario3PBT9",'Major retrofit'!$AE$6,"")))&amp;IF(F73="Scenario1PBT10",'Major retrofit'!$AF$6,IF(F73="Scenario2PBT10",'Major retrofit'!$AG$6,IF(F73="Scenario3PBT10",'Major retrofit'!$AH$6,"")))&amp;IF(F73="Scenario1PBT11",'Major retrofit'!$AI$6,IF(F73="Scenario2PBT11",'Major retrofit'!$AJ$6,IF(F73="Scenario3PBT11",'Major retrofit'!$AK$6,"")))&amp;IF(F73="Scenario1PBT12",'Major retrofit'!$AL$6,IF(F73="Scenario2PBT12",'Major retrofit'!$AM$6,IF(F73="Scenario3PBT12",'Major retrofit'!$AN$6,"")))&amp;IF(F73="Scenario1PBT13",'Major retrofit'!$AO$6,IF(F73="Scenario2PBT13",'Major retrofit'!$AP$6,IF(F73="Scenario3PBT13",'Major retrofit'!$AQ$6,"")))&amp;IF(F73="Scenario1PBT14",'Major retrofit'!$AR$6,IF(F73="Scenario2PBT14",'Major retrofit'!$AS$6,IF(F73="Scenario3PBT14",'Major retrofit'!$AT$6,"")))&amp;IF(F73="Scenario1PBT15",'Major retrofit'!$AU$6,IF(F73="Scenario2PBT15",'Major retrofit'!$AV$6,IF(F73="Scenario3PBT15",'Major retrofit'!$AW$6,"")))</f>
        <v/>
      </c>
      <c r="H73" s="117">
        <f t="shared" si="50"/>
        <v>0</v>
      </c>
      <c r="I73" s="178" t="str">
        <f>IF(F73="Scenario1PBT1",'Major retrofit'!$E$16,IF(F73="Scenario2PBT1",'Major retrofit'!$F$16,IF(F73="Scenario3PBT1",'Major retrofit'!$G$16,"")))&amp;IF(F73="Scenario1PBT2",'Major retrofit'!$H$16,IF(F73="Scenario2PBT2",'Major retrofit'!$I$16,IF(F73="Scenario3PBT2",'Major retrofit'!$J$16,"")))&amp;IF(F73="Scenario1PBT3",'Major retrofit'!$K$16,IF(F73="Scenario2PBT3",'Major retrofit'!$L$16,IF(F73="Scenario3PBT3",'Major retrofit'!$M$16,"")))&amp;IF(F73="Scenario1PBT4",'Major retrofit'!$N$16,IF(F73="Scenario2PBT4",'Major retrofit'!$O$16,IF(F73="Scenario3PBT4",'Major retrofit'!$P$16,"")))&amp;IF(F73="Scenario1PBT5",'Major retrofit'!$Q$16,IF(F73="Scenario2PBT5",'Major retrofit'!$R$16,IF(F73="Scenario3PBT5",'Major retrofit'!$S$16,"")))&amp;IF(F73="Scenario1PBT6",'Major retrofit'!$T$16,IF(F73="Scenario2PBT6",'Major retrofit'!$U$16,IF(F73="Scenario3PBT6",'Major retrofit'!$V$16,"")))&amp;IF(F73="Scenario1PBT7",'Major retrofit'!$W$16,IF(F73="Scenario2PBT7",'Major retrofit'!$X$16,IF(F73="Scenario3PBT7",'Major retrofit'!$Y$16,"")))&amp;IF(F73="Scenario1PBT8",'Major retrofit'!$Z$16,IF(F73="Scenario2PBT8",'Major retrofit'!$AA$16,IF(F73="Scenario3PBT8",'Major retrofit'!$AB$16,"")))&amp;IF(F73="Scenario1PBT9",'Major retrofit'!$AC$16,IF(F73="Scenario2PBT9",'Major retrofit'!$AD$16,IF(F73="Scenario3PBT9",'Major retrofit'!$AE$16,"")))&amp;IF(F73="Scenario1PBT10",'Major retrofit'!$AF$16,IF(F73="Scenario2PBT10",'Major retrofit'!$AG$16,IF(F73="Scenario3PBT10",'Major retrofit'!$AH$16,"")))&amp;IF(F73="Scenario1PBT11",'Major retrofit'!$AI$16,IF(F73="Scenario2PBT11",'Major retrofit'!$AJ$16,IF(F73="Scenario3PBT11",'Major retrofit'!$AK$16,"")))&amp;IF(F73="Scenario1PBT12",'Major retrofit'!$AL$16,IF(F73="Scenario2PBT12",'Major retrofit'!$AM$16,IF(F73="Scenario3PBT12",'Major retrofit'!$AN$16,"")))&amp;IF(F73="Scenario1PBT13",'Major retrofit'!$AO$16,IF(F73="Scenario2PBT13",'Major retrofit'!$AP$16,IF(F73="Scenario3PBT13",'Major retrofit'!$AQ$16,"")))&amp;IF(F73="Scenario1PBT14",'Major retrofit'!$AR$16,IF(F73="Scenario2PBT14",'Major retrofit'!$AS$16,IF(F73="Scenario3PBT14",'Major retrofit'!$AT$16,"")))&amp;IF(F73="Scenario1PBT15",'Major retrofit'!$AU$16,IF(F73="Scenario2PBT15",'Major retrofit'!$AV$16,IF(F73="Scenario3PBT15",'Major retrofit'!$AW$16,"")))</f>
        <v/>
      </c>
      <c r="J73" s="117">
        <f t="shared" si="51"/>
        <v>0</v>
      </c>
      <c r="K73" s="117" t="str">
        <f>IF(F73="Scenario1PBT1",'Major retrofit'!$E$18,IF(F73="Scenario2PBT1",'Major retrofit'!$F$18,IF(F73="Scenario3PBT1",'Major retrofit'!$G$18,"")))&amp;IF(F73="Scenario1PBT2",'Major retrofit'!$H$18,IF(F73="Scenario2PBT2",'Major retrofit'!$I$18,IF(F73="Scenario3PBT2",'Major retrofit'!$J$18,"")))&amp;IF(F73="Scenario1PBT3",'Major retrofit'!$K$18,IF(F73="Scenario2PBT3",'Major retrofit'!$L$18,IF(F73="Scenario3PBT3",'Major retrofit'!$M$18,"")))&amp;IF(F73="Scenario1PBT4",'Major retrofit'!$N$18,IF(F73="Scenario2PBT4",'Major retrofit'!$O$18,IF(F73="Scenario3PBT4",'Major retrofit'!$P$18,"")))&amp;IF(F73="Scenario1PBT5",'Major retrofit'!$Q$18,IF(F73="Scenario2PBT5",'Major retrofit'!$R$18,IF(F73="Scenario3PBT5",'Major retrofit'!$S$18,"")))&amp;IF(F73="Scenario1PBT6",'Major retrofit'!$T$18,IF(F73="Scenario2PBT6",'Major retrofit'!$U$18,IF(F73="Scenario3PBT6",'Major retrofit'!$V$18,"")))&amp;IF(F73="Scenario1PBT7",'Major retrofit'!$W$18,IF(F73="Scenario2PBT7",'Major retrofit'!$X$18,IF(F73="Scenario3PBT7",'Major retrofit'!$Y$18,"")))&amp;IF(F73="Scenario1PBT8",'Major retrofit'!$Z$18,IF(F73="Scenario2PBT8",'Major retrofit'!$AA$18,IF(F73="Scenario3PBT8",'Major retrofit'!$AB$18,"")))&amp;IF(F73="Scenario1PBT9",'Major retrofit'!$AC$18,IF(F73="Scenario2PBT9",'Major retrofit'!$AD$18,IF(F73="Scenario3PBT9",'Major retrofit'!$AE$18,"")))&amp;IF(F73="Scenario1PBT10",'Major retrofit'!$AF$18,IF(F73="Scenario2PBT10",'Major retrofit'!$AG$18,IF(F73="Scenario3PBT10",'Major retrofit'!$AH$18,"")))&amp;IF(F73="Scenario1PBT11",'Major retrofit'!$AI$18,IF(F73="Scenario2PBT11",'Major retrofit'!$AJ$18,IF(F73="Scenario3PBT11",'Major retrofit'!$AK$18,"")))&amp;IF(F73="Scenario1PBT12",'Major retrofit'!$AL$18,IF(F73="Scenario2PBT12",'Major retrofit'!$AM$18,IF(F73="Scenario3PBT12",'Major retrofit'!$AN$18,"")))&amp;IF(F73="Scenario1PBT13",'Major retrofit'!$AO$18,IF(F73="Scenario2PBT13",'Major retrofit'!$AP$18,IF(F73="Scenario3PBT13",'Major retrofit'!$AQ$18,"")))&amp;IF(F73="Scenario1PBT14",'Major retrofit'!$AR$18,IF(F73="Scenario2PBT14",'Major retrofit'!$AS$18,IF(F73="Scenario3PBT14",'Major retrofit'!$AT$18,"")))&amp;IF(F73="Scenario1PBT15",'Major retrofit'!$AU$18,IF(F73="Scenario2PBT15",'Major retrofit'!$AV$18,IF(F73="Scenario3PBT15",'Major retrofit'!$AW$18,"")))</f>
        <v/>
      </c>
      <c r="L73" s="117">
        <f t="shared" si="52"/>
        <v>0</v>
      </c>
      <c r="M73" s="117" t="str">
        <f>IF(F73="Scenario1PBT1",'Major retrofit'!$E$20,IF(F73="Scenario2PBT1",'Major retrofit'!$F$20,IF(F73="Scenario3PBT1",'Major retrofit'!$G$20,"")))&amp;IF(F73="Scenario1PBT2",'Major retrofit'!$H$20,IF(F73="Scenario2PBT2",'Major retrofit'!$I$20,IF(F73="Scenario3PBT2",'Major retrofit'!$J$20,"")))&amp;IF(F73="Scenario1PBT3",'Major retrofit'!$K$20,IF(F73="Scenario2PBT3",'Major retrofit'!$L$20,IF(F73="Scenario3PBT3",'Major retrofit'!$M$20,"")))&amp;IF(F73="Scenario1PBT4",'Major retrofit'!$N$20,IF(F73="Scenario2PBT4",'Major retrofit'!$O$20,IF(F73="Scenario3PBT4",'Major retrofit'!$P$20,"")))&amp;IF(F73="Scenario1PBT5",'Major retrofit'!$Q$20,IF(F73="Scenario2PBT5",'Major retrofit'!$R$20,IF(F73="Scenario3PBT5",'Major retrofit'!$S$20,"")))&amp;IF(F73="Scenario1PBT6",'Major retrofit'!$T$20,IF(F73="Scenario2PBT6",'Major retrofit'!$U$20,IF(F73="Scenario3PBT6",'Major retrofit'!$V$20,"")))&amp;IF(F73="Scenario1PBT7",'Major retrofit'!$W$20,IF(F73="Scenario2PBT7",'Major retrofit'!$X$20,IF(F73="Scenario3PBT7",'Major retrofit'!$Y$20,"")))&amp;IF(F73="Scenario1PBT8",'Major retrofit'!$Z$20,IF(F73="Scenario2PBT8",'Major retrofit'!$AA$20,IF(F73="Scenario3PBT8",'Major retrofit'!$AB$20,"")))&amp;IF(F73="Scenario1PBT9",'Major retrofit'!$AC$20,IF(F73="Scenario2PBT9",'Major retrofit'!$AD$20,IF(F73="Scenario3PBT9",'Major retrofit'!$AE$20,"")))&amp;IF(F73="Scenario1PBT10",'Major retrofit'!$AF$20,IF(F73="Scenario2PBT10",'Major retrofit'!$AG$20,IF(F73="Scenario3PBT10",'Major retrofit'!$AH$20,"")))&amp;IF(F73="Scenario1PBT11",'Major retrofit'!$AI$20,IF(F73="Scenario2PBT11",'Major retrofit'!$AJ$20,IF(F73="Scenario3PBT11",'Major retrofit'!$AK$20,"")))&amp;IF(F73="Scenario1PBT12",'Major retrofit'!$AL$20,IF(F73="Scenario2PBT12",'Major retrofit'!$AM$20,IF(F73="Scenario3PBT12",'Major retrofit'!$AN$20,"")))&amp;IF(F73="Scenario1PBT13",'Major retrofit'!$AO$20,IF(F73="Scenario2PBT13",'Major retrofit'!$AP$20,IF(F73="Scenario3PBT13",'Major retrofit'!$AQ$20,"")))&amp;IF(F73="Scenario1PBT14",'Major retrofit'!$AR$20,IF(F73="Scenario2PBT14",'Major retrofit'!$AS$20,IF(F73="Scenario3PBT14",'Major retrofit'!$AT$20,"")))&amp;IF(F73="Scenario1PBT15",'Major retrofit'!$AU$20,IF(F73="Scenario2PBT15",'Major retrofit'!$AV$20,IF(F73="Scenario3PBT15",'Major retrofit'!$AW$20,"")))</f>
        <v/>
      </c>
      <c r="N73" s="118">
        <f t="shared" si="53"/>
        <v>0</v>
      </c>
      <c r="O73" s="206" t="str">
        <f>IF(F73="Scenario1PBT1",'Major retrofit'!$E$23,IF(F73="Scenario2PBT1",'Major retrofit'!$F$23,IF(F73="Scenario3PBT1",'Major retrofit'!$G$23,"")))&amp;IF(F73="Scenario1PBT2",'Major retrofit'!$H$23,IF(F73="Scenario2PBT2",'Major retrofit'!$I$23,IF(F73="Scenario3PBT2",'Major retrofit'!$J$23,"")))&amp;IF(F73="Scenario1PBT3",'Major retrofit'!$K$23,IF(F73="Scenario2PBT3",'Major retrofit'!$L$23,IF(F73="Scenario3PBT3",'Major retrofit'!$M$23,"")))&amp;IF(F73="Scenario1PBT4",'Major retrofit'!$N$23,IF(F73="Scenario2PBT4",'Major retrofit'!$O$23,IF(F73="Scenario3PBT4",'Major retrofit'!$P$23,"")))&amp;IF(F73="Scenario1PBT5",'Major retrofit'!$Q$23,IF(F73="Scenario2PBT5",'Major retrofit'!$R$23,IF(F73="Scenario3PBT5",'Major retrofit'!$S$23,"")))&amp;IF(F73="Scenario1PBT6",'Major retrofit'!$T$23,IF(F73="Scenario2PBT6",'Major retrofit'!$U$23,IF(F73="Scenario3PBT6",'Major retrofit'!$V$23,"")))&amp;IF(F73="Scenario1PBT7",'Major retrofit'!$W$23,IF(F73="Scenario2PBT7",'Major retrofit'!$X$23,IF(F73="Scenario3PBT7",'Major retrofit'!$Y$23,"")))&amp;IF(F73="Scenario1PBT8",'Major retrofit'!$Z$23,IF(F73="Scenario2PBT8",'Major retrofit'!$AA$23,IF(F73="Scenario3PBT8",'Major retrofit'!$AB$23,"")))&amp;IF(F73="Scenario1PBT9",'Major retrofit'!$AC$23,IF(F73="Scenario2PBT9",'Major retrofit'!$AD$23,IF(F73="Scenario3PBT9",'Major retrofit'!$AE$23,"")))&amp;IF(F73="Scenario1PBT10",'Major retrofit'!$AF$23,IF(F73="Scenario2PBT10",'Major retrofit'!$AG$23,IF(F73="Scenario3PBT10",'Major retrofit'!$AH$23,"")))&amp;IF(F73="Scenario1PBT11",'Major retrofit'!$AI$23,IF(F73="Scenario2PBT11",'Major retrofit'!$AJ$23,IF(F73="Scenario3PBT11",'Major retrofit'!$AK$23,"")))&amp;IF(F73="Scenario1PBT12",'Major retrofit'!$AL$23,IF(F73="Scenario2PBT12",'Major retrofit'!$AM$23,IF(F73="Scenario3PBT12",'Major retrofit'!$AN$23,"")))&amp;IF(F73="Scenario1PBT13",'Major retrofit'!$AO$23,IF(F73="Scenario2PBT13",'Major retrofit'!$AP$23,IF(F73="Scenario3PBT13",'Major retrofit'!$AQ$23,"")))&amp;IF(F73="Scenario1PBT14",'Major retrofit'!$AR$23,IF(F73="Scenario2PBT14",'Major retrofit'!$AS$23,IF(F73="Scenario3PBT14",'Major retrofit'!$AT$23,"")))&amp;IF(F73="Scenario1PBT15",'Major retrofit'!$AU$23,IF(F73="Scenario2PBT15",'Major retrofit'!$AV$23,IF(F73="Scenario3PBT15",'Major retrofit'!$AW$23,"")))</f>
        <v/>
      </c>
      <c r="P73" s="117">
        <f t="shared" si="54"/>
        <v>0</v>
      </c>
      <c r="Q73" s="117" t="str">
        <f>IF(F73="Scenario1PBT1",'Major retrofit'!$E$25,IF(F73="Scenario2PBT1",'Major retrofit'!$F$25,IF(F73="Scenario3PBT1",'Major retrofit'!$G$25,"")))&amp;IF(F73="Scenario1PBT2",'Major retrofit'!$H$25,IF(F73="Scenario2PBT2",'Major retrofit'!$I$25,IF(F73="Scenario3PBT2",'Major retrofit'!$J$25,"")))&amp;IF(F73="Scenario1PBT3",'Major retrofit'!$K$25,IF(F73="Scenario2PBT3",'Major retrofit'!$L$25,IF(F73="Scenario3PBT3",'Major retrofit'!$M$25,"")))&amp;IF(F73="Scenario1PBT4",'Major retrofit'!$N$25,IF(F73="Scenario2PBT4",'Major retrofit'!$O$25,IF(F73="Scenario3PBT4",'Major retrofit'!$P$25,"")))&amp;IF(F73="Scenario1PBT5",'Major retrofit'!$Q$25,IF(F73="Scenario2PBT5",'Major retrofit'!$R$25,IF(F73="Scenario3PBT5",'Major retrofit'!$S$25,"")))&amp;IF(F73="Scenario1PBT6",'Major retrofit'!$T$25,IF(F73="Scenario2PBT6",'Major retrofit'!$U$25,IF(F73="Scenario3PBT6",'Major retrofit'!$V$25,"")))&amp;IF(F73="Scenario1PBT7",'Major retrofit'!$W$25,IF(F73="Scenario2PBT7",'Major retrofit'!$X$25,IF(F73="Scenario3PBT7",'Major retrofit'!$Y$25,"")))&amp;IF(F73="Scenario1PBT8",'Major retrofit'!$Z$25,IF(F73="Scenario2PBT8",'Major retrofit'!$AA$25,IF(F73="Scenario3PBT8",'Major retrofit'!$AB$25,"")))&amp;IF(F73="Scenario1PBT9",'Major retrofit'!$AC$25,IF(F73="Scenario2PBT9",'Major retrofit'!$AD$25,IF(F73="Scenario3PBT9",'Major retrofit'!$AE$25,"")))&amp;IF(F73="Scenario1PBT10",'Major retrofit'!$AF$25,IF(F73="Scenario2PBT10",'Major retrofit'!$AG$25,IF(F73="Scenario3PBT10",'Major retrofit'!$AH$25,"")))&amp;IF(F73="Scenario1PBT11",'Major retrofit'!$AI$25,IF(F73="Scenario2PBT11",'Major retrofit'!$AJ$25,IF(F73="Scenario3PBT11",'Major retrofit'!$AK$25,"")))&amp;IF(F73="Scenario1PBT12",'Major retrofit'!$AL$25,IF(F73="Scenario2PBT12",'Major retrofit'!$AM$25,IF(F73="Scenario3PBT12",'Major retrofit'!$AN$25,"")))&amp;IF(F73="Scenario1PBT13",'Major retrofit'!$AO$25,IF(F73="Scenario2PBT13",'Major retrofit'!$AP$25,IF(F73="Scenario3PBT13",'Major retrofit'!$AQ$25,"")))&amp;IF(F73="Scenario1PBT14",'Major retrofit'!$AR$25,IF(F73="Scenario2PBT14",'Major retrofit'!$AS$25,IF(F73="Scenario3PBT14",'Major retrofit'!$AT$25,"")))&amp;IF(F73="Scenario1PBT15",'Major retrofit'!$AU$25,IF(F73="Scenario2PBT15",'Major retrofit'!$AV$25,IF(F73="Scenario3PBT15",'Major retrofit'!$AW$25,"")))</f>
        <v/>
      </c>
      <c r="R73" s="117">
        <f t="shared" si="55"/>
        <v>0</v>
      </c>
      <c r="S73" s="117" t="str">
        <f>IF(F73="Scenario1PBT1",'Major retrofit'!$E$27,IF(F73="Scenario2PBT1",'Major retrofit'!$F$27,IF(F73="Scenario3PBT1",'Major retrofit'!$G$27,"")))&amp;IF(F73="Scenario1PBT2",'Major retrofit'!$H$27,IF(F73="Scenario2PBT2",'Major retrofit'!$I$27,IF(F73="Scenario3PBT2",'Major retrofit'!$J$27,"")))&amp;IF(F73="Scenario1PBT3",'Major retrofit'!$K$27,IF(F73="Scenario2PBT3",'Major retrofit'!$L$27,IF(F73="Scenario3PBT3",'Major retrofit'!$M$27,"")))&amp;IF(F73="Scenario1PBT4",'Major retrofit'!$N$27,IF(F73="Scenario2PBT4",'Major retrofit'!$O$27,IF(F73="Scenario3PBT4",'Major retrofit'!$P$27,"")))&amp;IF(F73="Scenario1PBT5",'Major retrofit'!$Q$27,IF(F73="Scenario2PBT5",'Major retrofit'!$R$27,IF(F73="Scenario3PBT5",'Major retrofit'!$S$27,"")))&amp;IF(F73="Scenario1PBT6",'Major retrofit'!$T$27,IF(F73="Scenario2PBT6",'Major retrofit'!$U$27,IF(F73="Scenario3PBT6",'Major retrofit'!$V$27,"")))&amp;IF(F73="Scenario1PBT7",'Major retrofit'!$W$27,IF(F73="Scenario2PBT7",'Major retrofit'!$X$27,IF(F73="Scenario3PBT7",'Major retrofit'!$Y$27,"")))&amp;IF(F73="Scenario1PBT8",'Major retrofit'!$Z$27,IF(F73="Scenario2PBT8",'Major retrofit'!$AA$27,IF(F73="Scenario3PBT8",'Major retrofit'!$AB$27,"")))&amp;IF(F73="Scenario1PBT9",'Major retrofit'!$AC$27,IF(F73="Scenario2PBT9",'Major retrofit'!$AD$27,IF(F73="Scenario3PBT9",'Major retrofit'!$AE$27,"")))&amp;IF(F73="Scenario1PBT10",'Major retrofit'!$AF$27,IF(F73="Scenario2PBT10",'Major retrofit'!$AG$27,IF(F73="Scenario3PBT10",'Major retrofit'!$AH$27,"")))&amp;IF(F73="Scenario1PBT11",'Major retrofit'!$AI$27,IF(F73="Scenario2PBT11",'Major retrofit'!$AJ$27,IF(F73="Scenario3PBT11",'Major retrofit'!$AK$27,"")))&amp;IF(F73="Scenario1PBT12",'Major retrofit'!$AL$27,IF(F73="Scenario2PBT12",'Major retrofit'!$AM$27,IF(F73="Scenario3PBT12",'Major retrofit'!$AN$27,"")))&amp;IF(F73="Scenario1PBT13",'Major retrofit'!$AO$27,IF(F73="Scenario2PBT13",'Major retrofit'!$AP$27,IF(F73="Scenario3PBT13",'Major retrofit'!$AQ$27,"")))&amp;IF(F73="Scenario1PBT14",'Major retrofit'!$AR$27,IF(F73="Scenario2PBT14",'Major retrofit'!$AS$27,IF(F73="Scenario3PBT14",'Major retrofit'!$AT$27,"")))&amp;IF(F73="Scenario1PBT15",'Major retrofit'!$AU$27,IF(F73="Scenario2PBT15",'Major retrofit'!$AV$27,IF(F73="Scenario3PBT15",'Major retrofit'!$AW$27,"")))</f>
        <v/>
      </c>
      <c r="T73" s="207">
        <f t="shared" si="56"/>
        <v>0</v>
      </c>
      <c r="U73" s="206" t="str">
        <f>IF(F73="Scenario1PBT1",'Major retrofit'!$E$38,IF(F73="Scenario2PBT1",'Major retrofit'!$F$38,IF(F73="Scenario3PBT1",'Major retrofit'!$G$38,"")))&amp;IF(F73="Scenario1PBT2",'Major retrofit'!$H$38,IF(F73="Scenario2PBT2",'Major retrofit'!$I$38,IF(F73="Scenario3PBT2",'Major retrofit'!$J$38,"")))&amp;IF(F73="Scenario1PBT3",'Major retrofit'!$K$38,IF(F73="Scenario2PBT3",'Major retrofit'!$L$38,IF(F73="Scenario3PBT3",'Major retrofit'!$M$38,"")))&amp;IF(F73="Scenario1PBT4",'Major retrofit'!$N$38,IF(F73="Scenario2PBT4",'Major retrofit'!$O$38,IF(F73="Scenario3PBT4",'Major retrofit'!$P$38,"")))&amp;IF(F73="Scenario1PBT5",'Major retrofit'!$Q$38,IF(F73="Scenario2PBT5",'Major retrofit'!$R$38,IF(F73="Scenario3PBT5",'Major retrofit'!$S$38,"")))&amp;IF(F73="Scenario1PBT6",'Major retrofit'!$T$38,IF(F73="Scenario2PBT6",'Major retrofit'!$U$38,IF(F73="Scenario3PBT6",'Major retrofit'!$V$38,"")))&amp;IF(F73="Scenario1PBT7",'Major retrofit'!$W$38,IF(F73="Scenario2PBT7",'Major retrofit'!$X$38,IF(F73="Scenario3PBT7",'Major retrofit'!$Y$38,"")))&amp;IF(F73="Scenario1PBT8",'Major retrofit'!$Z$38,IF(F73="Scenario2PBT8",'Major retrofit'!$AA$38,IF(F73="Scenario3PBT8",'Major retrofit'!$AB$38,"")))&amp;IF(F73="Scenario1PBT9",'Major retrofit'!$AC$38,IF(F73="Scenario2PBT9",'Major retrofit'!$AD$38,IF(F73="Scenario3PBT9",'Major retrofit'!$AE$38,"")))&amp;IF(F73="Scenario1PBT10",'Major retrofit'!$AF$38,IF(F73="Scenario2PBT10",'Major retrofit'!$AG$38,IF(F73="Scenario3PBT10",'Major retrofit'!$AH$38,"")))&amp;IF(F73="Scenario1PBT11",'Major retrofit'!$AI$38,IF(F73="Scenario2PBT11",'Major retrofit'!$AJ$38,IF(F73="Scenario3PBT11",'Major retrofit'!$AK$38,"")))&amp;IF(F73="Scenario1PBT12",'Major retrofit'!$AL$38,IF(F73="Scenario2PBT12",'Major retrofit'!$AM$38,IF(F73="Scenario3PBT12",'Major retrofit'!$AN$38,"")))&amp;IF(F73="Scenario1PBT13",'Major retrofit'!$AO$38,IF(F73="Scenario2PBT13",'Major retrofit'!$AP$38,IF(F73="Scenario3PBT13",'Major retrofit'!$AQ$38,"")))&amp;IF(F73="Scenario1PBT14",'Major retrofit'!$AR$38,IF(F73="Scenario2PBT14",'Major retrofit'!$AS$38,IF(F73="Scenario3PBT14",'Major retrofit'!$AT$38,"")))&amp;IF(F73="Scenario1PBT15",'Major retrofit'!$AU$38,IF(F73="Scenario2PBT15",'Major retrofit'!$AV$38,IF(F73="Scenario3PBT15",'Major retrofit'!$AW$38,"")))</f>
        <v/>
      </c>
      <c r="V73" s="117">
        <f t="shared" si="57"/>
        <v>0</v>
      </c>
      <c r="W73" s="117" t="str">
        <f>IF(F73="Scenario1PBT1",'Major retrofit'!$E$40,IF(F73="Scenario2PBT1",'Major retrofit'!$F$40,IF(F73="Scenario3PBT1",'Major retrofit'!$G$40,"")))&amp;IF(F73="Scenario1PBT2",'Major retrofit'!$H$40,IF(F73="Scenario2PBT2",'Major retrofit'!$I$40,IF(F73="Scenario3PBT2",'Major retrofit'!$J$40,"")))&amp;IF(F73="Scenario1PBT3",'Major retrofit'!$K$40,IF(F73="Scenario2PBT3",'Major retrofit'!$L$40,IF(F73="Scenario3PBT3",'Major retrofit'!$M$40,"")))&amp;IF(F73="Scenario1PBT4",'Major retrofit'!$N$40,IF(F73="Scenario2PBT4",'Major retrofit'!$O$40,IF(F73="Scenario3PBT4",'Major retrofit'!$P$40,"")))&amp;IF(F73="Scenario1PBT5",'Major retrofit'!$Q$40,IF(F73="Scenario2PBT5",'Major retrofit'!$R$40,IF(F73="Scenario3PBT5",'Major retrofit'!$S$40,"")))&amp;IF(F73="Scenario1PBT6",'Major retrofit'!$T$40,IF(F73="Scenario2PBT6",'Major retrofit'!$U$40,IF(F73="Scenario3PBT6",'Major retrofit'!$V$40,"")))&amp;IF(F73="Scenario1PBT7",'Major retrofit'!$W$40,IF(F73="Scenario2PBT7",'Major retrofit'!$X$40,IF(F73="Scenario3PBT7",'Major retrofit'!$Y$40,"")))&amp;IF(F73="Scenario1PBT8",'Major retrofit'!$Z$40,IF(F73="Scenario2PBT8",'Major retrofit'!$AA$40,IF(F73="Scenario3PBT8",'Major retrofit'!$AB$40,"")))&amp;IF(F73="Scenario1PBT9",'Major retrofit'!$AC$40,IF(F73="Scenario2PBT9",'Major retrofit'!$AD$40,IF(F73="Scenario3PBT9",'Major retrofit'!$AE$40,"")))&amp;IF(F73="Scenario1PBT10",'Major retrofit'!$AF$40,IF(F73="Scenario2PBT10",'Major retrofit'!$AG$40,IF(F73="Scenario3PBT10",'Major retrofit'!$AH$40,"")))&amp;IF(F73="Scenario1PBT11",'Major retrofit'!$AI$40,IF(F73="Scenario2PBT11",'Major retrofit'!$AJ$40,IF(F73="Scenario3PBT11",'Major retrofit'!$AK$40,"")))&amp;IF(F73="Scenario1PBT12",'Major retrofit'!$AL$40,IF(F73="Scenario2PBT12",'Major retrofit'!$AM$40,IF(F73="Scenario3PBT12",'Major retrofit'!$AN$40,"")))&amp;IF(F73="Scenario1PBT13",'Major retrofit'!$AO$40,IF(F73="Scenario2PBT13",'Major retrofit'!$AP$40,IF(F73="Scenario3PBT13",'Major retrofit'!$AQ$40,"")))&amp;IF(F73="Scenario1PBT14",'Major retrofit'!$AR$40,IF(F73="Scenario2PBT14",'Major retrofit'!$AS$40,IF(F73="Scenario3PBT14",'Major retrofit'!$AT$40,"")))&amp;IF(F73="Scenario1PBT15",'Major retrofit'!$AU$40,IF(F73="Scenario2PBT15",'Major retrofit'!$AV$40,IF(F73="Scenario3PBT15",'Major retrofit'!$AW$40,"")))</f>
        <v/>
      </c>
      <c r="X73" s="117">
        <f t="shared" si="58"/>
        <v>0</v>
      </c>
      <c r="Y73" s="117" t="str">
        <f>IF(F73="Scenario1PBT1",'Major retrofit'!$E$42,IF(F73="Scenario2PBT1",'Major retrofit'!$F$42,IF(F73="Scenario3PBT1",'Major retrofit'!$G$42,"")))&amp;IF(F73="Scenario1PBT2",'Major retrofit'!$H$42,IF(F73="Scenario2PBT2",'Major retrofit'!$I$42,IF(F73="Scenario3PBT2",'Major retrofit'!$J$42,"")))&amp;IF(F73="Scenario1PBT3",'Major retrofit'!$K$42,IF(F73="Scenario2PBT3",'Major retrofit'!$L$42,IF(F73="Scenario3PBT3",'Major retrofit'!$M$42,"")))&amp;IF(F73="Scenario1PBT4",'Major retrofit'!$N$42,IF(F73="Scenario2PBT4",'Major retrofit'!$O$42,IF(F73="Scenario3PBT4",'Major retrofit'!$P$42,"")))&amp;IF(F73="Scenario1PBT5",'Major retrofit'!$Q$42,IF(F73="Scenario2PBT5",'Major retrofit'!$R$42,IF(F73="Scenario3PBT5",'Major retrofit'!$S$42,"")))&amp;IF(F73="Scenario1PBT6",'Major retrofit'!$T$42,IF(F73="Scenario2PBT6",'Major retrofit'!$U$42,IF(F73="Scenario3PBT6",'Major retrofit'!$V$42,"")))&amp;IF(F73="Scenario1PBT7",'Major retrofit'!$W$42,IF(F73="Scenario2PBT7",'Major retrofit'!$X$42,IF(F73="Scenario3PBT7",'Major retrofit'!$Y$42,"")))&amp;IF(F73="Scenario1PBT8",'Major retrofit'!$Z$42,IF(F73="Scenario2PBT8",'Major retrofit'!$AA$42,IF(F73="Scenario3PBT8",'Major retrofit'!$AB$42,"")))&amp;IF(F73="Scenario1PBT9",'Major retrofit'!$AC$42,IF(F73="Scenario2PBT9",'Major retrofit'!$AD$42,IF(F73="Scenario3PBT9",'Major retrofit'!$AE$42,"")))&amp;IF(F73="Scenario1PBT10",'Major retrofit'!$AF$42,IF(F73="Scenario2PBT10",'Major retrofit'!$AG$42,IF(F73="Scenario3PBT10",'Major retrofit'!$AH$42,"")))&amp;IF(F73="Scenario1PBT11",'Major retrofit'!$AI$42,IF(F73="Scenario2PBT11",'Major retrofit'!$AJ$42,IF(F73="Scenario3PBT11",'Major retrofit'!$AK$42,"")))&amp;IF(F73="Scenario1PBT12",'Major retrofit'!$AL$42,IF(F73="Scenario2PBT12",'Major retrofit'!$AM$42,IF(F73="Scenario3PBT12",'Major retrofit'!$AN$42,"")))&amp;IF(F73="Scenario1PBT13",'Major retrofit'!$AO$42,IF(F73="Scenario2PBT13",'Major retrofit'!$AP$42,IF(F73="Scenario3PBT13",'Major retrofit'!$AQ$42,"")))&amp;IF(F73="Scenario1PBT14",'Major retrofit'!$AR$42,IF(F73="Scenario2PBT14",'Major retrofit'!$AS$42,IF(F73="Scenario3PBT14",'Major retrofit'!$AT$42,"")))&amp;IF(F73="Scenario1PBT15",'Major retrofit'!$AU$42,IF(F73="Scenario2PBT15",'Major retrofit'!$AV$42,IF(F73="Scenario3PBT15",'Major retrofit'!$AW$42,"")))</f>
        <v/>
      </c>
      <c r="Z73" s="117">
        <f t="shared" si="59"/>
        <v>0</v>
      </c>
      <c r="AA73" s="178" t="str">
        <f>IF(F73="Scenario1PBT1",'Major retrofit'!$E$101,IF(F73="Scenario2PBT1",'Major retrofit'!$F$101,IF(F73="Scenario3PBT1",'Major retrofit'!$G$101,"")))&amp;IF(F73="Scenario1PBT2",'Major retrofit'!$H$101,IF(F73="Scenario2PBT2",'Major retrofit'!$I$101,IF(F73="Scenario3PBT2",'Major retrofit'!$J$101,"")))&amp;IF(F73="Scenario1PBT3",'Major retrofit'!$K$101,IF(F73="Scenario2PBT3",'Major retrofit'!$L$101,IF(F73="Scenario3PBT3",'Major retrofit'!$M$101,"")))&amp;IF(F73="Scenario1PBT4",'Major retrofit'!$N$101,IF(F73="Scenario2PBT4",'Major retrofit'!$O$101,IF(F73="Scenario3PBT4",'Major retrofit'!$P$101,"")))&amp;IF(F73="Scenario1PBT5",'Major retrofit'!$Q$101,IF(F73="Scenario2PBT5",'Major retrofit'!$R$101,IF(F73="Scenario3PBT5",'Major retrofit'!$S$101,"")))&amp;IF(F73="Scenario1PBT6",'Major retrofit'!$T$101,IF(F73="Scenario2PBT6",'Major retrofit'!$U$101,IF(F73="Scenario3PBT6",'Major retrofit'!$V$101,"")))&amp;IF(F73="Scenario1PBT7",'Major retrofit'!$W$101,IF(F73="Scenario2PBT7",'Major retrofit'!$X$101,IF(F73="Scenario3PBT7",'Major retrofit'!$Y$101,"")))&amp;IF(F73="Scenario1PBT8",'Major retrofit'!$Z$101,IF(F73="Scenario2PBT8",'Major retrofit'!$AA$101,IF(F73="Scenario3PBT8",'Major retrofit'!$AB$101,"")))&amp;IF(F73="Scenario1PBT9",'Major retrofit'!$AC$101,IF(F73="Scenario2PBT9",'Major retrofit'!$AD$101,IF(F73="Scenario3PBT9",'Major retrofit'!$AE$101,"")))&amp;IF(F73="Scenario1PBT10",'Major retrofit'!$AF$101,IF(F73="Scenario2PBT10",'Major retrofit'!$AG$101,IF(F73="Scenario3PBT10",'Major retrofit'!$AH$101,"")))&amp;IF(F73="Scenario1PBT11",'Major retrofit'!$AI$101,IF(F73="Scenario2PBT11",'Major retrofit'!$AJ$101,IF(F73="Scenario3PBT11",'Major retrofit'!$AK$101,"")))&amp;IF(F73="Scenario1PBT12",'Major retrofit'!$AL$101,IF(F73="Scenario2PBT12",'Major retrofit'!$AM$101,IF(F73="Scenario3PBT12",'Major retrofit'!$AN$101,"")))&amp;IF(F73="Scenario1PBT13",'Major retrofit'!$AO$101,IF(F73="Scenario2PBT13",'Major retrofit'!$AP$101,IF(F73="Scenario3PBT13",'Major retrofit'!$AQ$101,"")))&amp;IF(F73="Scenario1PBT14",'Major retrofit'!$AR$101,IF(F73="Scenario2PBT14",'Major retrofit'!$AS$101,IF(F73="Scenario3PBT14",'Major retrofit'!$AT$101,"")))&amp;IF(F73="Scenario1PBT15",'Major retrofit'!$AU$101,IF(F73="Scenario2PBT15",'Major retrofit'!$AV$101,IF(F73="Scenario3PBT15",'Major retrofit'!$AW$101,"")))</f>
        <v/>
      </c>
      <c r="AB73" s="179">
        <f t="shared" si="60"/>
        <v>0</v>
      </c>
      <c r="AC73" s="363" t="str">
        <f t="shared" si="61"/>
        <v/>
      </c>
      <c r="AD73" s="353">
        <f>IF(AC73="",IFERROR('Projection_Base-case'!G74-G73,0),0)</f>
        <v>0</v>
      </c>
      <c r="AE73" s="350">
        <f t="shared" si="37"/>
        <v>0</v>
      </c>
      <c r="AF73" s="361">
        <f>IFERROR(100*AD73/'Projection_Base-case'!G74,0)</f>
        <v>0</v>
      </c>
      <c r="AG73" s="352">
        <f>IF(AC73="",IFERROR('Projection_Base-case'!I74-I73,0),0)</f>
        <v>0</v>
      </c>
      <c r="AH73" s="353">
        <f t="shared" si="38"/>
        <v>0</v>
      </c>
      <c r="AI73" s="361">
        <f>IFERROR(100*AG73/'Projection_Base-case'!I74,0)</f>
        <v>0</v>
      </c>
      <c r="AJ73" s="352">
        <f>IF(AC73="",IFERROR('Projection_Base-case'!K74-K73,0),0)</f>
        <v>0</v>
      </c>
      <c r="AK73" s="353">
        <f t="shared" si="39"/>
        <v>0</v>
      </c>
      <c r="AL73" s="361">
        <f>IFERROR(100*AJ73/'Projection_Base-case'!K74,0)</f>
        <v>0</v>
      </c>
      <c r="AM73" s="352">
        <f>-IF(AC73="",IFERROR('Projection_Base-case'!M74-M73,0),0)</f>
        <v>0</v>
      </c>
      <c r="AN73" s="353">
        <f t="shared" si="40"/>
        <v>0</v>
      </c>
      <c r="AO73" s="354">
        <f>IFERROR(IF('Projection_Base-case'!N74&gt;0,100*AN73/'Projection_Base-case'!N74,100*AN73/N73),0)</f>
        <v>0</v>
      </c>
      <c r="AP73" s="355">
        <f>IF(AC73="",IFERROR('Projection_Base-case'!O74-O73,0),0)</f>
        <v>0</v>
      </c>
      <c r="AQ73" s="356">
        <f t="shared" si="41"/>
        <v>0</v>
      </c>
      <c r="AR73" s="356">
        <f>IFERROR(100*AP73/'Projection_Base-case'!O74,0)</f>
        <v>0</v>
      </c>
      <c r="AS73" s="355">
        <f>IF(AC73="",IFERROR('Projection_Base-case'!Q74-Q73,0),0)</f>
        <v>0</v>
      </c>
      <c r="AT73" s="356">
        <f t="shared" si="42"/>
        <v>0</v>
      </c>
      <c r="AU73" s="356">
        <f>IFERROR(100*AS73/'Projection_Base-case'!Q74,0)</f>
        <v>0</v>
      </c>
      <c r="AV73" s="355">
        <f>IF(AC73="",IFERROR('Projection_Base-case'!S74-S73,0),0)</f>
        <v>0</v>
      </c>
      <c r="AW73" s="356">
        <f t="shared" si="43"/>
        <v>0</v>
      </c>
      <c r="AX73" s="357">
        <f>IFERROR(100*AV73/'Projection_Base-case'!S74,0)</f>
        <v>0</v>
      </c>
      <c r="AY73" s="358">
        <f>IF(AC73="",IFERROR('Projection_Base-case'!U74-U73,0),0)</f>
        <v>0</v>
      </c>
      <c r="AZ73" s="359">
        <f t="shared" si="44"/>
        <v>0</v>
      </c>
      <c r="BA73" s="359">
        <f>IFERROR(100*AY73/'Projection_Base-case'!U74,0)</f>
        <v>0</v>
      </c>
      <c r="BB73" s="358">
        <f>IF(AC73="",IFERROR('Projection_Base-case'!W74-W73,0),0)</f>
        <v>0</v>
      </c>
      <c r="BC73" s="359">
        <f t="shared" si="45"/>
        <v>0</v>
      </c>
      <c r="BD73" s="359">
        <f>IFERROR(100*BB73/'Projection_Base-case'!W74,0)</f>
        <v>0</v>
      </c>
      <c r="BE73" s="358">
        <f>IF(AC73="",IFERROR('Projection_Base-case'!Y74-Y73,0),0)</f>
        <v>0</v>
      </c>
      <c r="BF73" s="359">
        <f t="shared" si="46"/>
        <v>0</v>
      </c>
      <c r="BG73" s="359">
        <f>IFERROR(100*BE73/'Projection_Base-case'!Y74,0)</f>
        <v>0</v>
      </c>
      <c r="BH73" s="359">
        <f t="shared" si="47"/>
        <v>0</v>
      </c>
      <c r="BI73" s="360">
        <f t="shared" si="48"/>
        <v>0</v>
      </c>
    </row>
    <row r="74" spans="1:61">
      <c r="A74" s="205">
        <v>70</v>
      </c>
      <c r="B74" s="347">
        <f>IF('Projection_Base-case'!B75&lt;&gt;"",'Projection_Base-case'!B75,0)</f>
        <v>0</v>
      </c>
      <c r="C74" s="347">
        <f>IF('Projection_Base-case'!C75&lt;&gt;"",'Projection_Base-case'!C75,0)</f>
        <v>0</v>
      </c>
      <c r="D74" s="365">
        <f>IF('Projection_Base-case'!D75&lt;&gt;"",'Projection_Base-case'!D75,0)</f>
        <v>0</v>
      </c>
      <c r="E74" s="322"/>
      <c r="F74" s="367" t="str">
        <f t="shared" si="49"/>
        <v>0</v>
      </c>
      <c r="G74" s="177" t="str">
        <f>IF(F74="Scenario1PBT1",'Major retrofit'!$E$6,IF(F74="Scenario2PBT1",'Major retrofit'!$F$6,IF(F74="Scenario3PBT1",'Major retrofit'!$G$6,"")))&amp;IF(F74="Scenario1PBT2",'Major retrofit'!$H$6,IF(F74="Scenario2PBT2",'Major retrofit'!$I$6,IF(F74="Scenario3PBT2",'Major retrofit'!$J$6,"")))&amp;IF(F74="Scenario1PBT3",'Major retrofit'!$K$6,IF(F74="Scenario2PBT3",'Major retrofit'!$L$6,IF(F74="Scenario3PBT3",'Major retrofit'!$M$6,"")))&amp;IF(F74="Scenario1PBT4",'Major retrofit'!$N$6,IF(F74="Scenario2PBT4",'Major retrofit'!$O$6,IF(F74="Scenario3PBT4",'Major retrofit'!$P$6,"")))&amp;IF(F74="Scenario1PBT5",'Major retrofit'!$Q$6,IF(F74="Scenario2PBT5",'Major retrofit'!$R$6,IF(F74="Scenario3PBT5",'Major retrofit'!$S$6,"")))&amp;IF(F74="Scenario1PBT6",'Major retrofit'!$T$6,IF(F74="Scenario2PBT6",'Major retrofit'!$U$6,IF(F74="Scenario3PBT6",'Major retrofit'!$V$6,"")))&amp;IF(F74="Scenario1PBT7",'Major retrofit'!$W$6,IF(F74="Scenario2PBT7",'Major retrofit'!$X$6,IF(F74="Scenario3PBT7",'Major retrofit'!$Y$6,"")))&amp;IF(F74="Scenario1PBT8",'Major retrofit'!$Z$6,IF(F74="Scenario2PBT8",'Major retrofit'!$AA$6,IF(F74="Scenario3PBT8",'Major retrofit'!$AB$6,"")))&amp;IF(F74="Scenario1PBT9",'Major retrofit'!$AC$6,IF(F74="Scenario2PBT9",'Major retrofit'!$AD$6,IF(F74="Scenario3PBT9",'Major retrofit'!$AE$6,"")))&amp;IF(F74="Scenario1PBT10",'Major retrofit'!$AF$6,IF(F74="Scenario2PBT10",'Major retrofit'!$AG$6,IF(F74="Scenario3PBT10",'Major retrofit'!$AH$6,"")))&amp;IF(F74="Scenario1PBT11",'Major retrofit'!$AI$6,IF(F74="Scenario2PBT11",'Major retrofit'!$AJ$6,IF(F74="Scenario3PBT11",'Major retrofit'!$AK$6,"")))&amp;IF(F74="Scenario1PBT12",'Major retrofit'!$AL$6,IF(F74="Scenario2PBT12",'Major retrofit'!$AM$6,IF(F74="Scenario3PBT12",'Major retrofit'!$AN$6,"")))&amp;IF(F74="Scenario1PBT13",'Major retrofit'!$AO$6,IF(F74="Scenario2PBT13",'Major retrofit'!$AP$6,IF(F74="Scenario3PBT13",'Major retrofit'!$AQ$6,"")))&amp;IF(F74="Scenario1PBT14",'Major retrofit'!$AR$6,IF(F74="Scenario2PBT14",'Major retrofit'!$AS$6,IF(F74="Scenario3PBT14",'Major retrofit'!$AT$6,"")))&amp;IF(F74="Scenario1PBT15",'Major retrofit'!$AU$6,IF(F74="Scenario2PBT15",'Major retrofit'!$AV$6,IF(F74="Scenario3PBT15",'Major retrofit'!$AW$6,"")))</f>
        <v/>
      </c>
      <c r="H74" s="117">
        <f t="shared" si="50"/>
        <v>0</v>
      </c>
      <c r="I74" s="178" t="str">
        <f>IF(F74="Scenario1PBT1",'Major retrofit'!$E$16,IF(F74="Scenario2PBT1",'Major retrofit'!$F$16,IF(F74="Scenario3PBT1",'Major retrofit'!$G$16,"")))&amp;IF(F74="Scenario1PBT2",'Major retrofit'!$H$16,IF(F74="Scenario2PBT2",'Major retrofit'!$I$16,IF(F74="Scenario3PBT2",'Major retrofit'!$J$16,"")))&amp;IF(F74="Scenario1PBT3",'Major retrofit'!$K$16,IF(F74="Scenario2PBT3",'Major retrofit'!$L$16,IF(F74="Scenario3PBT3",'Major retrofit'!$M$16,"")))&amp;IF(F74="Scenario1PBT4",'Major retrofit'!$N$16,IF(F74="Scenario2PBT4",'Major retrofit'!$O$16,IF(F74="Scenario3PBT4",'Major retrofit'!$P$16,"")))&amp;IF(F74="Scenario1PBT5",'Major retrofit'!$Q$16,IF(F74="Scenario2PBT5",'Major retrofit'!$R$16,IF(F74="Scenario3PBT5",'Major retrofit'!$S$16,"")))&amp;IF(F74="Scenario1PBT6",'Major retrofit'!$T$16,IF(F74="Scenario2PBT6",'Major retrofit'!$U$16,IF(F74="Scenario3PBT6",'Major retrofit'!$V$16,"")))&amp;IF(F74="Scenario1PBT7",'Major retrofit'!$W$16,IF(F74="Scenario2PBT7",'Major retrofit'!$X$16,IF(F74="Scenario3PBT7",'Major retrofit'!$Y$16,"")))&amp;IF(F74="Scenario1PBT8",'Major retrofit'!$Z$16,IF(F74="Scenario2PBT8",'Major retrofit'!$AA$16,IF(F74="Scenario3PBT8",'Major retrofit'!$AB$16,"")))&amp;IF(F74="Scenario1PBT9",'Major retrofit'!$AC$16,IF(F74="Scenario2PBT9",'Major retrofit'!$AD$16,IF(F74="Scenario3PBT9",'Major retrofit'!$AE$16,"")))&amp;IF(F74="Scenario1PBT10",'Major retrofit'!$AF$16,IF(F74="Scenario2PBT10",'Major retrofit'!$AG$16,IF(F74="Scenario3PBT10",'Major retrofit'!$AH$16,"")))&amp;IF(F74="Scenario1PBT11",'Major retrofit'!$AI$16,IF(F74="Scenario2PBT11",'Major retrofit'!$AJ$16,IF(F74="Scenario3PBT11",'Major retrofit'!$AK$16,"")))&amp;IF(F74="Scenario1PBT12",'Major retrofit'!$AL$16,IF(F74="Scenario2PBT12",'Major retrofit'!$AM$16,IF(F74="Scenario3PBT12",'Major retrofit'!$AN$16,"")))&amp;IF(F74="Scenario1PBT13",'Major retrofit'!$AO$16,IF(F74="Scenario2PBT13",'Major retrofit'!$AP$16,IF(F74="Scenario3PBT13",'Major retrofit'!$AQ$16,"")))&amp;IF(F74="Scenario1PBT14",'Major retrofit'!$AR$16,IF(F74="Scenario2PBT14",'Major retrofit'!$AS$16,IF(F74="Scenario3PBT14",'Major retrofit'!$AT$16,"")))&amp;IF(F74="Scenario1PBT15",'Major retrofit'!$AU$16,IF(F74="Scenario2PBT15",'Major retrofit'!$AV$16,IF(F74="Scenario3PBT15",'Major retrofit'!$AW$16,"")))</f>
        <v/>
      </c>
      <c r="J74" s="117">
        <f t="shared" si="51"/>
        <v>0</v>
      </c>
      <c r="K74" s="117" t="str">
        <f>IF(F74="Scenario1PBT1",'Major retrofit'!$E$18,IF(F74="Scenario2PBT1",'Major retrofit'!$F$18,IF(F74="Scenario3PBT1",'Major retrofit'!$G$18,"")))&amp;IF(F74="Scenario1PBT2",'Major retrofit'!$H$18,IF(F74="Scenario2PBT2",'Major retrofit'!$I$18,IF(F74="Scenario3PBT2",'Major retrofit'!$J$18,"")))&amp;IF(F74="Scenario1PBT3",'Major retrofit'!$K$18,IF(F74="Scenario2PBT3",'Major retrofit'!$L$18,IF(F74="Scenario3PBT3",'Major retrofit'!$M$18,"")))&amp;IF(F74="Scenario1PBT4",'Major retrofit'!$N$18,IF(F74="Scenario2PBT4",'Major retrofit'!$O$18,IF(F74="Scenario3PBT4",'Major retrofit'!$P$18,"")))&amp;IF(F74="Scenario1PBT5",'Major retrofit'!$Q$18,IF(F74="Scenario2PBT5",'Major retrofit'!$R$18,IF(F74="Scenario3PBT5",'Major retrofit'!$S$18,"")))&amp;IF(F74="Scenario1PBT6",'Major retrofit'!$T$18,IF(F74="Scenario2PBT6",'Major retrofit'!$U$18,IF(F74="Scenario3PBT6",'Major retrofit'!$V$18,"")))&amp;IF(F74="Scenario1PBT7",'Major retrofit'!$W$18,IF(F74="Scenario2PBT7",'Major retrofit'!$X$18,IF(F74="Scenario3PBT7",'Major retrofit'!$Y$18,"")))&amp;IF(F74="Scenario1PBT8",'Major retrofit'!$Z$18,IF(F74="Scenario2PBT8",'Major retrofit'!$AA$18,IF(F74="Scenario3PBT8",'Major retrofit'!$AB$18,"")))&amp;IF(F74="Scenario1PBT9",'Major retrofit'!$AC$18,IF(F74="Scenario2PBT9",'Major retrofit'!$AD$18,IF(F74="Scenario3PBT9",'Major retrofit'!$AE$18,"")))&amp;IF(F74="Scenario1PBT10",'Major retrofit'!$AF$18,IF(F74="Scenario2PBT10",'Major retrofit'!$AG$18,IF(F74="Scenario3PBT10",'Major retrofit'!$AH$18,"")))&amp;IF(F74="Scenario1PBT11",'Major retrofit'!$AI$18,IF(F74="Scenario2PBT11",'Major retrofit'!$AJ$18,IF(F74="Scenario3PBT11",'Major retrofit'!$AK$18,"")))&amp;IF(F74="Scenario1PBT12",'Major retrofit'!$AL$18,IF(F74="Scenario2PBT12",'Major retrofit'!$AM$18,IF(F74="Scenario3PBT12",'Major retrofit'!$AN$18,"")))&amp;IF(F74="Scenario1PBT13",'Major retrofit'!$AO$18,IF(F74="Scenario2PBT13",'Major retrofit'!$AP$18,IF(F74="Scenario3PBT13",'Major retrofit'!$AQ$18,"")))&amp;IF(F74="Scenario1PBT14",'Major retrofit'!$AR$18,IF(F74="Scenario2PBT14",'Major retrofit'!$AS$18,IF(F74="Scenario3PBT14",'Major retrofit'!$AT$18,"")))&amp;IF(F74="Scenario1PBT15",'Major retrofit'!$AU$18,IF(F74="Scenario2PBT15",'Major retrofit'!$AV$18,IF(F74="Scenario3PBT15",'Major retrofit'!$AW$18,"")))</f>
        <v/>
      </c>
      <c r="L74" s="117">
        <f t="shared" si="52"/>
        <v>0</v>
      </c>
      <c r="M74" s="117" t="str">
        <f>IF(F74="Scenario1PBT1",'Major retrofit'!$E$20,IF(F74="Scenario2PBT1",'Major retrofit'!$F$20,IF(F74="Scenario3PBT1",'Major retrofit'!$G$20,"")))&amp;IF(F74="Scenario1PBT2",'Major retrofit'!$H$20,IF(F74="Scenario2PBT2",'Major retrofit'!$I$20,IF(F74="Scenario3PBT2",'Major retrofit'!$J$20,"")))&amp;IF(F74="Scenario1PBT3",'Major retrofit'!$K$20,IF(F74="Scenario2PBT3",'Major retrofit'!$L$20,IF(F74="Scenario3PBT3",'Major retrofit'!$M$20,"")))&amp;IF(F74="Scenario1PBT4",'Major retrofit'!$N$20,IF(F74="Scenario2PBT4",'Major retrofit'!$O$20,IF(F74="Scenario3PBT4",'Major retrofit'!$P$20,"")))&amp;IF(F74="Scenario1PBT5",'Major retrofit'!$Q$20,IF(F74="Scenario2PBT5",'Major retrofit'!$R$20,IF(F74="Scenario3PBT5",'Major retrofit'!$S$20,"")))&amp;IF(F74="Scenario1PBT6",'Major retrofit'!$T$20,IF(F74="Scenario2PBT6",'Major retrofit'!$U$20,IF(F74="Scenario3PBT6",'Major retrofit'!$V$20,"")))&amp;IF(F74="Scenario1PBT7",'Major retrofit'!$W$20,IF(F74="Scenario2PBT7",'Major retrofit'!$X$20,IF(F74="Scenario3PBT7",'Major retrofit'!$Y$20,"")))&amp;IF(F74="Scenario1PBT8",'Major retrofit'!$Z$20,IF(F74="Scenario2PBT8",'Major retrofit'!$AA$20,IF(F74="Scenario3PBT8",'Major retrofit'!$AB$20,"")))&amp;IF(F74="Scenario1PBT9",'Major retrofit'!$AC$20,IF(F74="Scenario2PBT9",'Major retrofit'!$AD$20,IF(F74="Scenario3PBT9",'Major retrofit'!$AE$20,"")))&amp;IF(F74="Scenario1PBT10",'Major retrofit'!$AF$20,IF(F74="Scenario2PBT10",'Major retrofit'!$AG$20,IF(F74="Scenario3PBT10",'Major retrofit'!$AH$20,"")))&amp;IF(F74="Scenario1PBT11",'Major retrofit'!$AI$20,IF(F74="Scenario2PBT11",'Major retrofit'!$AJ$20,IF(F74="Scenario3PBT11",'Major retrofit'!$AK$20,"")))&amp;IF(F74="Scenario1PBT12",'Major retrofit'!$AL$20,IF(F74="Scenario2PBT12",'Major retrofit'!$AM$20,IF(F74="Scenario3PBT12",'Major retrofit'!$AN$20,"")))&amp;IF(F74="Scenario1PBT13",'Major retrofit'!$AO$20,IF(F74="Scenario2PBT13",'Major retrofit'!$AP$20,IF(F74="Scenario3PBT13",'Major retrofit'!$AQ$20,"")))&amp;IF(F74="Scenario1PBT14",'Major retrofit'!$AR$20,IF(F74="Scenario2PBT14",'Major retrofit'!$AS$20,IF(F74="Scenario3PBT14",'Major retrofit'!$AT$20,"")))&amp;IF(F74="Scenario1PBT15",'Major retrofit'!$AU$20,IF(F74="Scenario2PBT15",'Major retrofit'!$AV$20,IF(F74="Scenario3PBT15",'Major retrofit'!$AW$20,"")))</f>
        <v/>
      </c>
      <c r="N74" s="118">
        <f t="shared" si="53"/>
        <v>0</v>
      </c>
      <c r="O74" s="206" t="str">
        <f>IF(F74="Scenario1PBT1",'Major retrofit'!$E$23,IF(F74="Scenario2PBT1",'Major retrofit'!$F$23,IF(F74="Scenario3PBT1",'Major retrofit'!$G$23,"")))&amp;IF(F74="Scenario1PBT2",'Major retrofit'!$H$23,IF(F74="Scenario2PBT2",'Major retrofit'!$I$23,IF(F74="Scenario3PBT2",'Major retrofit'!$J$23,"")))&amp;IF(F74="Scenario1PBT3",'Major retrofit'!$K$23,IF(F74="Scenario2PBT3",'Major retrofit'!$L$23,IF(F74="Scenario3PBT3",'Major retrofit'!$M$23,"")))&amp;IF(F74="Scenario1PBT4",'Major retrofit'!$N$23,IF(F74="Scenario2PBT4",'Major retrofit'!$O$23,IF(F74="Scenario3PBT4",'Major retrofit'!$P$23,"")))&amp;IF(F74="Scenario1PBT5",'Major retrofit'!$Q$23,IF(F74="Scenario2PBT5",'Major retrofit'!$R$23,IF(F74="Scenario3PBT5",'Major retrofit'!$S$23,"")))&amp;IF(F74="Scenario1PBT6",'Major retrofit'!$T$23,IF(F74="Scenario2PBT6",'Major retrofit'!$U$23,IF(F74="Scenario3PBT6",'Major retrofit'!$V$23,"")))&amp;IF(F74="Scenario1PBT7",'Major retrofit'!$W$23,IF(F74="Scenario2PBT7",'Major retrofit'!$X$23,IF(F74="Scenario3PBT7",'Major retrofit'!$Y$23,"")))&amp;IF(F74="Scenario1PBT8",'Major retrofit'!$Z$23,IF(F74="Scenario2PBT8",'Major retrofit'!$AA$23,IF(F74="Scenario3PBT8",'Major retrofit'!$AB$23,"")))&amp;IF(F74="Scenario1PBT9",'Major retrofit'!$AC$23,IF(F74="Scenario2PBT9",'Major retrofit'!$AD$23,IF(F74="Scenario3PBT9",'Major retrofit'!$AE$23,"")))&amp;IF(F74="Scenario1PBT10",'Major retrofit'!$AF$23,IF(F74="Scenario2PBT10",'Major retrofit'!$AG$23,IF(F74="Scenario3PBT10",'Major retrofit'!$AH$23,"")))&amp;IF(F74="Scenario1PBT11",'Major retrofit'!$AI$23,IF(F74="Scenario2PBT11",'Major retrofit'!$AJ$23,IF(F74="Scenario3PBT11",'Major retrofit'!$AK$23,"")))&amp;IF(F74="Scenario1PBT12",'Major retrofit'!$AL$23,IF(F74="Scenario2PBT12",'Major retrofit'!$AM$23,IF(F74="Scenario3PBT12",'Major retrofit'!$AN$23,"")))&amp;IF(F74="Scenario1PBT13",'Major retrofit'!$AO$23,IF(F74="Scenario2PBT13",'Major retrofit'!$AP$23,IF(F74="Scenario3PBT13",'Major retrofit'!$AQ$23,"")))&amp;IF(F74="Scenario1PBT14",'Major retrofit'!$AR$23,IF(F74="Scenario2PBT14",'Major retrofit'!$AS$23,IF(F74="Scenario3PBT14",'Major retrofit'!$AT$23,"")))&amp;IF(F74="Scenario1PBT15",'Major retrofit'!$AU$23,IF(F74="Scenario2PBT15",'Major retrofit'!$AV$23,IF(F74="Scenario3PBT15",'Major retrofit'!$AW$23,"")))</f>
        <v/>
      </c>
      <c r="P74" s="117">
        <f t="shared" si="54"/>
        <v>0</v>
      </c>
      <c r="Q74" s="117" t="str">
        <f>IF(F74="Scenario1PBT1",'Major retrofit'!$E$25,IF(F74="Scenario2PBT1",'Major retrofit'!$F$25,IF(F74="Scenario3PBT1",'Major retrofit'!$G$25,"")))&amp;IF(F74="Scenario1PBT2",'Major retrofit'!$H$25,IF(F74="Scenario2PBT2",'Major retrofit'!$I$25,IF(F74="Scenario3PBT2",'Major retrofit'!$J$25,"")))&amp;IF(F74="Scenario1PBT3",'Major retrofit'!$K$25,IF(F74="Scenario2PBT3",'Major retrofit'!$L$25,IF(F74="Scenario3PBT3",'Major retrofit'!$M$25,"")))&amp;IF(F74="Scenario1PBT4",'Major retrofit'!$N$25,IF(F74="Scenario2PBT4",'Major retrofit'!$O$25,IF(F74="Scenario3PBT4",'Major retrofit'!$P$25,"")))&amp;IF(F74="Scenario1PBT5",'Major retrofit'!$Q$25,IF(F74="Scenario2PBT5",'Major retrofit'!$R$25,IF(F74="Scenario3PBT5",'Major retrofit'!$S$25,"")))&amp;IF(F74="Scenario1PBT6",'Major retrofit'!$T$25,IF(F74="Scenario2PBT6",'Major retrofit'!$U$25,IF(F74="Scenario3PBT6",'Major retrofit'!$V$25,"")))&amp;IF(F74="Scenario1PBT7",'Major retrofit'!$W$25,IF(F74="Scenario2PBT7",'Major retrofit'!$X$25,IF(F74="Scenario3PBT7",'Major retrofit'!$Y$25,"")))&amp;IF(F74="Scenario1PBT8",'Major retrofit'!$Z$25,IF(F74="Scenario2PBT8",'Major retrofit'!$AA$25,IF(F74="Scenario3PBT8",'Major retrofit'!$AB$25,"")))&amp;IF(F74="Scenario1PBT9",'Major retrofit'!$AC$25,IF(F74="Scenario2PBT9",'Major retrofit'!$AD$25,IF(F74="Scenario3PBT9",'Major retrofit'!$AE$25,"")))&amp;IF(F74="Scenario1PBT10",'Major retrofit'!$AF$25,IF(F74="Scenario2PBT10",'Major retrofit'!$AG$25,IF(F74="Scenario3PBT10",'Major retrofit'!$AH$25,"")))&amp;IF(F74="Scenario1PBT11",'Major retrofit'!$AI$25,IF(F74="Scenario2PBT11",'Major retrofit'!$AJ$25,IF(F74="Scenario3PBT11",'Major retrofit'!$AK$25,"")))&amp;IF(F74="Scenario1PBT12",'Major retrofit'!$AL$25,IF(F74="Scenario2PBT12",'Major retrofit'!$AM$25,IF(F74="Scenario3PBT12",'Major retrofit'!$AN$25,"")))&amp;IF(F74="Scenario1PBT13",'Major retrofit'!$AO$25,IF(F74="Scenario2PBT13",'Major retrofit'!$AP$25,IF(F74="Scenario3PBT13",'Major retrofit'!$AQ$25,"")))&amp;IF(F74="Scenario1PBT14",'Major retrofit'!$AR$25,IF(F74="Scenario2PBT14",'Major retrofit'!$AS$25,IF(F74="Scenario3PBT14",'Major retrofit'!$AT$25,"")))&amp;IF(F74="Scenario1PBT15",'Major retrofit'!$AU$25,IF(F74="Scenario2PBT15",'Major retrofit'!$AV$25,IF(F74="Scenario3PBT15",'Major retrofit'!$AW$25,"")))</f>
        <v/>
      </c>
      <c r="R74" s="117">
        <f t="shared" si="55"/>
        <v>0</v>
      </c>
      <c r="S74" s="117" t="str">
        <f>IF(F74="Scenario1PBT1",'Major retrofit'!$E$27,IF(F74="Scenario2PBT1",'Major retrofit'!$F$27,IF(F74="Scenario3PBT1",'Major retrofit'!$G$27,"")))&amp;IF(F74="Scenario1PBT2",'Major retrofit'!$H$27,IF(F74="Scenario2PBT2",'Major retrofit'!$I$27,IF(F74="Scenario3PBT2",'Major retrofit'!$J$27,"")))&amp;IF(F74="Scenario1PBT3",'Major retrofit'!$K$27,IF(F74="Scenario2PBT3",'Major retrofit'!$L$27,IF(F74="Scenario3PBT3",'Major retrofit'!$M$27,"")))&amp;IF(F74="Scenario1PBT4",'Major retrofit'!$N$27,IF(F74="Scenario2PBT4",'Major retrofit'!$O$27,IF(F74="Scenario3PBT4",'Major retrofit'!$P$27,"")))&amp;IF(F74="Scenario1PBT5",'Major retrofit'!$Q$27,IF(F74="Scenario2PBT5",'Major retrofit'!$R$27,IF(F74="Scenario3PBT5",'Major retrofit'!$S$27,"")))&amp;IF(F74="Scenario1PBT6",'Major retrofit'!$T$27,IF(F74="Scenario2PBT6",'Major retrofit'!$U$27,IF(F74="Scenario3PBT6",'Major retrofit'!$V$27,"")))&amp;IF(F74="Scenario1PBT7",'Major retrofit'!$W$27,IF(F74="Scenario2PBT7",'Major retrofit'!$X$27,IF(F74="Scenario3PBT7",'Major retrofit'!$Y$27,"")))&amp;IF(F74="Scenario1PBT8",'Major retrofit'!$Z$27,IF(F74="Scenario2PBT8",'Major retrofit'!$AA$27,IF(F74="Scenario3PBT8",'Major retrofit'!$AB$27,"")))&amp;IF(F74="Scenario1PBT9",'Major retrofit'!$AC$27,IF(F74="Scenario2PBT9",'Major retrofit'!$AD$27,IF(F74="Scenario3PBT9",'Major retrofit'!$AE$27,"")))&amp;IF(F74="Scenario1PBT10",'Major retrofit'!$AF$27,IF(F74="Scenario2PBT10",'Major retrofit'!$AG$27,IF(F74="Scenario3PBT10",'Major retrofit'!$AH$27,"")))&amp;IF(F74="Scenario1PBT11",'Major retrofit'!$AI$27,IF(F74="Scenario2PBT11",'Major retrofit'!$AJ$27,IF(F74="Scenario3PBT11",'Major retrofit'!$AK$27,"")))&amp;IF(F74="Scenario1PBT12",'Major retrofit'!$AL$27,IF(F74="Scenario2PBT12",'Major retrofit'!$AM$27,IF(F74="Scenario3PBT12",'Major retrofit'!$AN$27,"")))&amp;IF(F74="Scenario1PBT13",'Major retrofit'!$AO$27,IF(F74="Scenario2PBT13",'Major retrofit'!$AP$27,IF(F74="Scenario3PBT13",'Major retrofit'!$AQ$27,"")))&amp;IF(F74="Scenario1PBT14",'Major retrofit'!$AR$27,IF(F74="Scenario2PBT14",'Major retrofit'!$AS$27,IF(F74="Scenario3PBT14",'Major retrofit'!$AT$27,"")))&amp;IF(F74="Scenario1PBT15",'Major retrofit'!$AU$27,IF(F74="Scenario2PBT15",'Major retrofit'!$AV$27,IF(F74="Scenario3PBT15",'Major retrofit'!$AW$27,"")))</f>
        <v/>
      </c>
      <c r="T74" s="207">
        <f t="shared" si="56"/>
        <v>0</v>
      </c>
      <c r="U74" s="206" t="str">
        <f>IF(F74="Scenario1PBT1",'Major retrofit'!$E$38,IF(F74="Scenario2PBT1",'Major retrofit'!$F$38,IF(F74="Scenario3PBT1",'Major retrofit'!$G$38,"")))&amp;IF(F74="Scenario1PBT2",'Major retrofit'!$H$38,IF(F74="Scenario2PBT2",'Major retrofit'!$I$38,IF(F74="Scenario3PBT2",'Major retrofit'!$J$38,"")))&amp;IF(F74="Scenario1PBT3",'Major retrofit'!$K$38,IF(F74="Scenario2PBT3",'Major retrofit'!$L$38,IF(F74="Scenario3PBT3",'Major retrofit'!$M$38,"")))&amp;IF(F74="Scenario1PBT4",'Major retrofit'!$N$38,IF(F74="Scenario2PBT4",'Major retrofit'!$O$38,IF(F74="Scenario3PBT4",'Major retrofit'!$P$38,"")))&amp;IF(F74="Scenario1PBT5",'Major retrofit'!$Q$38,IF(F74="Scenario2PBT5",'Major retrofit'!$R$38,IF(F74="Scenario3PBT5",'Major retrofit'!$S$38,"")))&amp;IF(F74="Scenario1PBT6",'Major retrofit'!$T$38,IF(F74="Scenario2PBT6",'Major retrofit'!$U$38,IF(F74="Scenario3PBT6",'Major retrofit'!$V$38,"")))&amp;IF(F74="Scenario1PBT7",'Major retrofit'!$W$38,IF(F74="Scenario2PBT7",'Major retrofit'!$X$38,IF(F74="Scenario3PBT7",'Major retrofit'!$Y$38,"")))&amp;IF(F74="Scenario1PBT8",'Major retrofit'!$Z$38,IF(F74="Scenario2PBT8",'Major retrofit'!$AA$38,IF(F74="Scenario3PBT8",'Major retrofit'!$AB$38,"")))&amp;IF(F74="Scenario1PBT9",'Major retrofit'!$AC$38,IF(F74="Scenario2PBT9",'Major retrofit'!$AD$38,IF(F74="Scenario3PBT9",'Major retrofit'!$AE$38,"")))&amp;IF(F74="Scenario1PBT10",'Major retrofit'!$AF$38,IF(F74="Scenario2PBT10",'Major retrofit'!$AG$38,IF(F74="Scenario3PBT10",'Major retrofit'!$AH$38,"")))&amp;IF(F74="Scenario1PBT11",'Major retrofit'!$AI$38,IF(F74="Scenario2PBT11",'Major retrofit'!$AJ$38,IF(F74="Scenario3PBT11",'Major retrofit'!$AK$38,"")))&amp;IF(F74="Scenario1PBT12",'Major retrofit'!$AL$38,IF(F74="Scenario2PBT12",'Major retrofit'!$AM$38,IF(F74="Scenario3PBT12",'Major retrofit'!$AN$38,"")))&amp;IF(F74="Scenario1PBT13",'Major retrofit'!$AO$38,IF(F74="Scenario2PBT13",'Major retrofit'!$AP$38,IF(F74="Scenario3PBT13",'Major retrofit'!$AQ$38,"")))&amp;IF(F74="Scenario1PBT14",'Major retrofit'!$AR$38,IF(F74="Scenario2PBT14",'Major retrofit'!$AS$38,IF(F74="Scenario3PBT14",'Major retrofit'!$AT$38,"")))&amp;IF(F74="Scenario1PBT15",'Major retrofit'!$AU$38,IF(F74="Scenario2PBT15",'Major retrofit'!$AV$38,IF(F74="Scenario3PBT15",'Major retrofit'!$AW$38,"")))</f>
        <v/>
      </c>
      <c r="V74" s="117">
        <f t="shared" si="57"/>
        <v>0</v>
      </c>
      <c r="W74" s="117" t="str">
        <f>IF(F74="Scenario1PBT1",'Major retrofit'!$E$40,IF(F74="Scenario2PBT1",'Major retrofit'!$F$40,IF(F74="Scenario3PBT1",'Major retrofit'!$G$40,"")))&amp;IF(F74="Scenario1PBT2",'Major retrofit'!$H$40,IF(F74="Scenario2PBT2",'Major retrofit'!$I$40,IF(F74="Scenario3PBT2",'Major retrofit'!$J$40,"")))&amp;IF(F74="Scenario1PBT3",'Major retrofit'!$K$40,IF(F74="Scenario2PBT3",'Major retrofit'!$L$40,IF(F74="Scenario3PBT3",'Major retrofit'!$M$40,"")))&amp;IF(F74="Scenario1PBT4",'Major retrofit'!$N$40,IF(F74="Scenario2PBT4",'Major retrofit'!$O$40,IF(F74="Scenario3PBT4",'Major retrofit'!$P$40,"")))&amp;IF(F74="Scenario1PBT5",'Major retrofit'!$Q$40,IF(F74="Scenario2PBT5",'Major retrofit'!$R$40,IF(F74="Scenario3PBT5",'Major retrofit'!$S$40,"")))&amp;IF(F74="Scenario1PBT6",'Major retrofit'!$T$40,IF(F74="Scenario2PBT6",'Major retrofit'!$U$40,IF(F74="Scenario3PBT6",'Major retrofit'!$V$40,"")))&amp;IF(F74="Scenario1PBT7",'Major retrofit'!$W$40,IF(F74="Scenario2PBT7",'Major retrofit'!$X$40,IF(F74="Scenario3PBT7",'Major retrofit'!$Y$40,"")))&amp;IF(F74="Scenario1PBT8",'Major retrofit'!$Z$40,IF(F74="Scenario2PBT8",'Major retrofit'!$AA$40,IF(F74="Scenario3PBT8",'Major retrofit'!$AB$40,"")))&amp;IF(F74="Scenario1PBT9",'Major retrofit'!$AC$40,IF(F74="Scenario2PBT9",'Major retrofit'!$AD$40,IF(F74="Scenario3PBT9",'Major retrofit'!$AE$40,"")))&amp;IF(F74="Scenario1PBT10",'Major retrofit'!$AF$40,IF(F74="Scenario2PBT10",'Major retrofit'!$AG$40,IF(F74="Scenario3PBT10",'Major retrofit'!$AH$40,"")))&amp;IF(F74="Scenario1PBT11",'Major retrofit'!$AI$40,IF(F74="Scenario2PBT11",'Major retrofit'!$AJ$40,IF(F74="Scenario3PBT11",'Major retrofit'!$AK$40,"")))&amp;IF(F74="Scenario1PBT12",'Major retrofit'!$AL$40,IF(F74="Scenario2PBT12",'Major retrofit'!$AM$40,IF(F74="Scenario3PBT12",'Major retrofit'!$AN$40,"")))&amp;IF(F74="Scenario1PBT13",'Major retrofit'!$AO$40,IF(F74="Scenario2PBT13",'Major retrofit'!$AP$40,IF(F74="Scenario3PBT13",'Major retrofit'!$AQ$40,"")))&amp;IF(F74="Scenario1PBT14",'Major retrofit'!$AR$40,IF(F74="Scenario2PBT14",'Major retrofit'!$AS$40,IF(F74="Scenario3PBT14",'Major retrofit'!$AT$40,"")))&amp;IF(F74="Scenario1PBT15",'Major retrofit'!$AU$40,IF(F74="Scenario2PBT15",'Major retrofit'!$AV$40,IF(F74="Scenario3PBT15",'Major retrofit'!$AW$40,"")))</f>
        <v/>
      </c>
      <c r="X74" s="117">
        <f t="shared" si="58"/>
        <v>0</v>
      </c>
      <c r="Y74" s="117" t="str">
        <f>IF(F74="Scenario1PBT1",'Major retrofit'!$E$42,IF(F74="Scenario2PBT1",'Major retrofit'!$F$42,IF(F74="Scenario3PBT1",'Major retrofit'!$G$42,"")))&amp;IF(F74="Scenario1PBT2",'Major retrofit'!$H$42,IF(F74="Scenario2PBT2",'Major retrofit'!$I$42,IF(F74="Scenario3PBT2",'Major retrofit'!$J$42,"")))&amp;IF(F74="Scenario1PBT3",'Major retrofit'!$K$42,IF(F74="Scenario2PBT3",'Major retrofit'!$L$42,IF(F74="Scenario3PBT3",'Major retrofit'!$M$42,"")))&amp;IF(F74="Scenario1PBT4",'Major retrofit'!$N$42,IF(F74="Scenario2PBT4",'Major retrofit'!$O$42,IF(F74="Scenario3PBT4",'Major retrofit'!$P$42,"")))&amp;IF(F74="Scenario1PBT5",'Major retrofit'!$Q$42,IF(F74="Scenario2PBT5",'Major retrofit'!$R$42,IF(F74="Scenario3PBT5",'Major retrofit'!$S$42,"")))&amp;IF(F74="Scenario1PBT6",'Major retrofit'!$T$42,IF(F74="Scenario2PBT6",'Major retrofit'!$U$42,IF(F74="Scenario3PBT6",'Major retrofit'!$V$42,"")))&amp;IF(F74="Scenario1PBT7",'Major retrofit'!$W$42,IF(F74="Scenario2PBT7",'Major retrofit'!$X$42,IF(F74="Scenario3PBT7",'Major retrofit'!$Y$42,"")))&amp;IF(F74="Scenario1PBT8",'Major retrofit'!$Z$42,IF(F74="Scenario2PBT8",'Major retrofit'!$AA$42,IF(F74="Scenario3PBT8",'Major retrofit'!$AB$42,"")))&amp;IF(F74="Scenario1PBT9",'Major retrofit'!$AC$42,IF(F74="Scenario2PBT9",'Major retrofit'!$AD$42,IF(F74="Scenario3PBT9",'Major retrofit'!$AE$42,"")))&amp;IF(F74="Scenario1PBT10",'Major retrofit'!$AF$42,IF(F74="Scenario2PBT10",'Major retrofit'!$AG$42,IF(F74="Scenario3PBT10",'Major retrofit'!$AH$42,"")))&amp;IF(F74="Scenario1PBT11",'Major retrofit'!$AI$42,IF(F74="Scenario2PBT11",'Major retrofit'!$AJ$42,IF(F74="Scenario3PBT11",'Major retrofit'!$AK$42,"")))&amp;IF(F74="Scenario1PBT12",'Major retrofit'!$AL$42,IF(F74="Scenario2PBT12",'Major retrofit'!$AM$42,IF(F74="Scenario3PBT12",'Major retrofit'!$AN$42,"")))&amp;IF(F74="Scenario1PBT13",'Major retrofit'!$AO$42,IF(F74="Scenario2PBT13",'Major retrofit'!$AP$42,IF(F74="Scenario3PBT13",'Major retrofit'!$AQ$42,"")))&amp;IF(F74="Scenario1PBT14",'Major retrofit'!$AR$42,IF(F74="Scenario2PBT14",'Major retrofit'!$AS$42,IF(F74="Scenario3PBT14",'Major retrofit'!$AT$42,"")))&amp;IF(F74="Scenario1PBT15",'Major retrofit'!$AU$42,IF(F74="Scenario2PBT15",'Major retrofit'!$AV$42,IF(F74="Scenario3PBT15",'Major retrofit'!$AW$42,"")))</f>
        <v/>
      </c>
      <c r="Z74" s="117">
        <f t="shared" si="59"/>
        <v>0</v>
      </c>
      <c r="AA74" s="178" t="str">
        <f>IF(F74="Scenario1PBT1",'Major retrofit'!$E$101,IF(F74="Scenario2PBT1",'Major retrofit'!$F$101,IF(F74="Scenario3PBT1",'Major retrofit'!$G$101,"")))&amp;IF(F74="Scenario1PBT2",'Major retrofit'!$H$101,IF(F74="Scenario2PBT2",'Major retrofit'!$I$101,IF(F74="Scenario3PBT2",'Major retrofit'!$J$101,"")))&amp;IF(F74="Scenario1PBT3",'Major retrofit'!$K$101,IF(F74="Scenario2PBT3",'Major retrofit'!$L$101,IF(F74="Scenario3PBT3",'Major retrofit'!$M$101,"")))&amp;IF(F74="Scenario1PBT4",'Major retrofit'!$N$101,IF(F74="Scenario2PBT4",'Major retrofit'!$O$101,IF(F74="Scenario3PBT4",'Major retrofit'!$P$101,"")))&amp;IF(F74="Scenario1PBT5",'Major retrofit'!$Q$101,IF(F74="Scenario2PBT5",'Major retrofit'!$R$101,IF(F74="Scenario3PBT5",'Major retrofit'!$S$101,"")))&amp;IF(F74="Scenario1PBT6",'Major retrofit'!$T$101,IF(F74="Scenario2PBT6",'Major retrofit'!$U$101,IF(F74="Scenario3PBT6",'Major retrofit'!$V$101,"")))&amp;IF(F74="Scenario1PBT7",'Major retrofit'!$W$101,IF(F74="Scenario2PBT7",'Major retrofit'!$X$101,IF(F74="Scenario3PBT7",'Major retrofit'!$Y$101,"")))&amp;IF(F74="Scenario1PBT8",'Major retrofit'!$Z$101,IF(F74="Scenario2PBT8",'Major retrofit'!$AA$101,IF(F74="Scenario3PBT8",'Major retrofit'!$AB$101,"")))&amp;IF(F74="Scenario1PBT9",'Major retrofit'!$AC$101,IF(F74="Scenario2PBT9",'Major retrofit'!$AD$101,IF(F74="Scenario3PBT9",'Major retrofit'!$AE$101,"")))&amp;IF(F74="Scenario1PBT10",'Major retrofit'!$AF$101,IF(F74="Scenario2PBT10",'Major retrofit'!$AG$101,IF(F74="Scenario3PBT10",'Major retrofit'!$AH$101,"")))&amp;IF(F74="Scenario1PBT11",'Major retrofit'!$AI$101,IF(F74="Scenario2PBT11",'Major retrofit'!$AJ$101,IF(F74="Scenario3PBT11",'Major retrofit'!$AK$101,"")))&amp;IF(F74="Scenario1PBT12",'Major retrofit'!$AL$101,IF(F74="Scenario2PBT12",'Major retrofit'!$AM$101,IF(F74="Scenario3PBT12",'Major retrofit'!$AN$101,"")))&amp;IF(F74="Scenario1PBT13",'Major retrofit'!$AO$101,IF(F74="Scenario2PBT13",'Major retrofit'!$AP$101,IF(F74="Scenario3PBT13",'Major retrofit'!$AQ$101,"")))&amp;IF(F74="Scenario1PBT14",'Major retrofit'!$AR$101,IF(F74="Scenario2PBT14",'Major retrofit'!$AS$101,IF(F74="Scenario3PBT14",'Major retrofit'!$AT$101,"")))&amp;IF(F74="Scenario1PBT15",'Major retrofit'!$AU$101,IF(F74="Scenario2PBT15",'Major retrofit'!$AV$101,IF(F74="Scenario3PBT15",'Major retrofit'!$AW$101,"")))</f>
        <v/>
      </c>
      <c r="AB74" s="179">
        <f t="shared" si="60"/>
        <v>0</v>
      </c>
      <c r="AC74" s="363" t="str">
        <f t="shared" si="61"/>
        <v/>
      </c>
      <c r="AD74" s="353">
        <f>IF(AC74="",IFERROR('Projection_Base-case'!G75-G74,0),0)</f>
        <v>0</v>
      </c>
      <c r="AE74" s="350">
        <f t="shared" si="37"/>
        <v>0</v>
      </c>
      <c r="AF74" s="361">
        <f>IFERROR(100*AD74/'Projection_Base-case'!G75,0)</f>
        <v>0</v>
      </c>
      <c r="AG74" s="352">
        <f>IF(AC74="",IFERROR('Projection_Base-case'!I75-I74,0),0)</f>
        <v>0</v>
      </c>
      <c r="AH74" s="353">
        <f t="shared" si="38"/>
        <v>0</v>
      </c>
      <c r="AI74" s="361">
        <f>IFERROR(100*AG74/'Projection_Base-case'!I75,0)</f>
        <v>0</v>
      </c>
      <c r="AJ74" s="352">
        <f>IF(AC74="",IFERROR('Projection_Base-case'!K75-K74,0),0)</f>
        <v>0</v>
      </c>
      <c r="AK74" s="353">
        <f t="shared" si="39"/>
        <v>0</v>
      </c>
      <c r="AL74" s="361">
        <f>IFERROR(100*AJ74/'Projection_Base-case'!K75,0)</f>
        <v>0</v>
      </c>
      <c r="AM74" s="352">
        <f>-IF(AC74="",IFERROR('Projection_Base-case'!M75-M74,0),0)</f>
        <v>0</v>
      </c>
      <c r="AN74" s="353">
        <f t="shared" si="40"/>
        <v>0</v>
      </c>
      <c r="AO74" s="354">
        <f>IFERROR(IF('Projection_Base-case'!N75&gt;0,100*AN74/'Projection_Base-case'!N75,100*AN74/N74),0)</f>
        <v>0</v>
      </c>
      <c r="AP74" s="355">
        <f>IF(AC74="",IFERROR('Projection_Base-case'!O75-O74,0),0)</f>
        <v>0</v>
      </c>
      <c r="AQ74" s="356">
        <f t="shared" si="41"/>
        <v>0</v>
      </c>
      <c r="AR74" s="356">
        <f>IFERROR(100*AP74/'Projection_Base-case'!O75,0)</f>
        <v>0</v>
      </c>
      <c r="AS74" s="355">
        <f>IF(AC74="",IFERROR('Projection_Base-case'!Q75-Q74,0),0)</f>
        <v>0</v>
      </c>
      <c r="AT74" s="356">
        <f t="shared" si="42"/>
        <v>0</v>
      </c>
      <c r="AU74" s="356">
        <f>IFERROR(100*AS74/'Projection_Base-case'!Q75,0)</f>
        <v>0</v>
      </c>
      <c r="AV74" s="355">
        <f>IF(AC74="",IFERROR('Projection_Base-case'!S75-S74,0),0)</f>
        <v>0</v>
      </c>
      <c r="AW74" s="356">
        <f t="shared" si="43"/>
        <v>0</v>
      </c>
      <c r="AX74" s="357">
        <f>IFERROR(100*AV74/'Projection_Base-case'!S75,0)</f>
        <v>0</v>
      </c>
      <c r="AY74" s="358">
        <f>IF(AC74="",IFERROR('Projection_Base-case'!U75-U74,0),0)</f>
        <v>0</v>
      </c>
      <c r="AZ74" s="359">
        <f t="shared" si="44"/>
        <v>0</v>
      </c>
      <c r="BA74" s="359">
        <f>IFERROR(100*AY74/'Projection_Base-case'!U75,0)</f>
        <v>0</v>
      </c>
      <c r="BB74" s="358">
        <f>IF(AC74="",IFERROR('Projection_Base-case'!W75-W74,0),0)</f>
        <v>0</v>
      </c>
      <c r="BC74" s="359">
        <f t="shared" si="45"/>
        <v>0</v>
      </c>
      <c r="BD74" s="359">
        <f>IFERROR(100*BB74/'Projection_Base-case'!W75,0)</f>
        <v>0</v>
      </c>
      <c r="BE74" s="358">
        <f>IF(AC74="",IFERROR('Projection_Base-case'!Y75-Y74,0),0)</f>
        <v>0</v>
      </c>
      <c r="BF74" s="359">
        <f t="shared" si="46"/>
        <v>0</v>
      </c>
      <c r="BG74" s="359">
        <f>IFERROR(100*BE74/'Projection_Base-case'!Y75,0)</f>
        <v>0</v>
      </c>
      <c r="BH74" s="359">
        <f t="shared" si="47"/>
        <v>0</v>
      </c>
      <c r="BI74" s="360">
        <f t="shared" si="48"/>
        <v>0</v>
      </c>
    </row>
    <row r="75" spans="1:61">
      <c r="A75" s="205">
        <v>71</v>
      </c>
      <c r="B75" s="347">
        <f>IF('Projection_Base-case'!B76&lt;&gt;"",'Projection_Base-case'!B76,0)</f>
        <v>0</v>
      </c>
      <c r="C75" s="347">
        <f>IF('Projection_Base-case'!C76&lt;&gt;"",'Projection_Base-case'!C76,0)</f>
        <v>0</v>
      </c>
      <c r="D75" s="365">
        <f>IF('Projection_Base-case'!D76&lt;&gt;"",'Projection_Base-case'!D76,0)</f>
        <v>0</v>
      </c>
      <c r="E75" s="322"/>
      <c r="F75" s="367" t="str">
        <f t="shared" si="49"/>
        <v>0</v>
      </c>
      <c r="G75" s="177" t="str">
        <f>IF(F75="Scenario1PBT1",'Major retrofit'!$E$6,IF(F75="Scenario2PBT1",'Major retrofit'!$F$6,IF(F75="Scenario3PBT1",'Major retrofit'!$G$6,"")))&amp;IF(F75="Scenario1PBT2",'Major retrofit'!$H$6,IF(F75="Scenario2PBT2",'Major retrofit'!$I$6,IF(F75="Scenario3PBT2",'Major retrofit'!$J$6,"")))&amp;IF(F75="Scenario1PBT3",'Major retrofit'!$K$6,IF(F75="Scenario2PBT3",'Major retrofit'!$L$6,IF(F75="Scenario3PBT3",'Major retrofit'!$M$6,"")))&amp;IF(F75="Scenario1PBT4",'Major retrofit'!$N$6,IF(F75="Scenario2PBT4",'Major retrofit'!$O$6,IF(F75="Scenario3PBT4",'Major retrofit'!$P$6,"")))&amp;IF(F75="Scenario1PBT5",'Major retrofit'!$Q$6,IF(F75="Scenario2PBT5",'Major retrofit'!$R$6,IF(F75="Scenario3PBT5",'Major retrofit'!$S$6,"")))&amp;IF(F75="Scenario1PBT6",'Major retrofit'!$T$6,IF(F75="Scenario2PBT6",'Major retrofit'!$U$6,IF(F75="Scenario3PBT6",'Major retrofit'!$V$6,"")))&amp;IF(F75="Scenario1PBT7",'Major retrofit'!$W$6,IF(F75="Scenario2PBT7",'Major retrofit'!$X$6,IF(F75="Scenario3PBT7",'Major retrofit'!$Y$6,"")))&amp;IF(F75="Scenario1PBT8",'Major retrofit'!$Z$6,IF(F75="Scenario2PBT8",'Major retrofit'!$AA$6,IF(F75="Scenario3PBT8",'Major retrofit'!$AB$6,"")))&amp;IF(F75="Scenario1PBT9",'Major retrofit'!$AC$6,IF(F75="Scenario2PBT9",'Major retrofit'!$AD$6,IF(F75="Scenario3PBT9",'Major retrofit'!$AE$6,"")))&amp;IF(F75="Scenario1PBT10",'Major retrofit'!$AF$6,IF(F75="Scenario2PBT10",'Major retrofit'!$AG$6,IF(F75="Scenario3PBT10",'Major retrofit'!$AH$6,"")))&amp;IF(F75="Scenario1PBT11",'Major retrofit'!$AI$6,IF(F75="Scenario2PBT11",'Major retrofit'!$AJ$6,IF(F75="Scenario3PBT11",'Major retrofit'!$AK$6,"")))&amp;IF(F75="Scenario1PBT12",'Major retrofit'!$AL$6,IF(F75="Scenario2PBT12",'Major retrofit'!$AM$6,IF(F75="Scenario3PBT12",'Major retrofit'!$AN$6,"")))&amp;IF(F75="Scenario1PBT13",'Major retrofit'!$AO$6,IF(F75="Scenario2PBT13",'Major retrofit'!$AP$6,IF(F75="Scenario3PBT13",'Major retrofit'!$AQ$6,"")))&amp;IF(F75="Scenario1PBT14",'Major retrofit'!$AR$6,IF(F75="Scenario2PBT14",'Major retrofit'!$AS$6,IF(F75="Scenario3PBT14",'Major retrofit'!$AT$6,"")))&amp;IF(F75="Scenario1PBT15",'Major retrofit'!$AU$6,IF(F75="Scenario2PBT15",'Major retrofit'!$AV$6,IF(F75="Scenario3PBT15",'Major retrofit'!$AW$6,"")))</f>
        <v/>
      </c>
      <c r="H75" s="117">
        <f t="shared" si="50"/>
        <v>0</v>
      </c>
      <c r="I75" s="178" t="str">
        <f>IF(F75="Scenario1PBT1",'Major retrofit'!$E$16,IF(F75="Scenario2PBT1",'Major retrofit'!$F$16,IF(F75="Scenario3PBT1",'Major retrofit'!$G$16,"")))&amp;IF(F75="Scenario1PBT2",'Major retrofit'!$H$16,IF(F75="Scenario2PBT2",'Major retrofit'!$I$16,IF(F75="Scenario3PBT2",'Major retrofit'!$J$16,"")))&amp;IF(F75="Scenario1PBT3",'Major retrofit'!$K$16,IF(F75="Scenario2PBT3",'Major retrofit'!$L$16,IF(F75="Scenario3PBT3",'Major retrofit'!$M$16,"")))&amp;IF(F75="Scenario1PBT4",'Major retrofit'!$N$16,IF(F75="Scenario2PBT4",'Major retrofit'!$O$16,IF(F75="Scenario3PBT4",'Major retrofit'!$P$16,"")))&amp;IF(F75="Scenario1PBT5",'Major retrofit'!$Q$16,IF(F75="Scenario2PBT5",'Major retrofit'!$R$16,IF(F75="Scenario3PBT5",'Major retrofit'!$S$16,"")))&amp;IF(F75="Scenario1PBT6",'Major retrofit'!$T$16,IF(F75="Scenario2PBT6",'Major retrofit'!$U$16,IF(F75="Scenario3PBT6",'Major retrofit'!$V$16,"")))&amp;IF(F75="Scenario1PBT7",'Major retrofit'!$W$16,IF(F75="Scenario2PBT7",'Major retrofit'!$X$16,IF(F75="Scenario3PBT7",'Major retrofit'!$Y$16,"")))&amp;IF(F75="Scenario1PBT8",'Major retrofit'!$Z$16,IF(F75="Scenario2PBT8",'Major retrofit'!$AA$16,IF(F75="Scenario3PBT8",'Major retrofit'!$AB$16,"")))&amp;IF(F75="Scenario1PBT9",'Major retrofit'!$AC$16,IF(F75="Scenario2PBT9",'Major retrofit'!$AD$16,IF(F75="Scenario3PBT9",'Major retrofit'!$AE$16,"")))&amp;IF(F75="Scenario1PBT10",'Major retrofit'!$AF$16,IF(F75="Scenario2PBT10",'Major retrofit'!$AG$16,IF(F75="Scenario3PBT10",'Major retrofit'!$AH$16,"")))&amp;IF(F75="Scenario1PBT11",'Major retrofit'!$AI$16,IF(F75="Scenario2PBT11",'Major retrofit'!$AJ$16,IF(F75="Scenario3PBT11",'Major retrofit'!$AK$16,"")))&amp;IF(F75="Scenario1PBT12",'Major retrofit'!$AL$16,IF(F75="Scenario2PBT12",'Major retrofit'!$AM$16,IF(F75="Scenario3PBT12",'Major retrofit'!$AN$16,"")))&amp;IF(F75="Scenario1PBT13",'Major retrofit'!$AO$16,IF(F75="Scenario2PBT13",'Major retrofit'!$AP$16,IF(F75="Scenario3PBT13",'Major retrofit'!$AQ$16,"")))&amp;IF(F75="Scenario1PBT14",'Major retrofit'!$AR$16,IF(F75="Scenario2PBT14",'Major retrofit'!$AS$16,IF(F75="Scenario3PBT14",'Major retrofit'!$AT$16,"")))&amp;IF(F75="Scenario1PBT15",'Major retrofit'!$AU$16,IF(F75="Scenario2PBT15",'Major retrofit'!$AV$16,IF(F75="Scenario3PBT15",'Major retrofit'!$AW$16,"")))</f>
        <v/>
      </c>
      <c r="J75" s="117">
        <f t="shared" si="51"/>
        <v>0</v>
      </c>
      <c r="K75" s="117" t="str">
        <f>IF(F75="Scenario1PBT1",'Major retrofit'!$E$18,IF(F75="Scenario2PBT1",'Major retrofit'!$F$18,IF(F75="Scenario3PBT1",'Major retrofit'!$G$18,"")))&amp;IF(F75="Scenario1PBT2",'Major retrofit'!$H$18,IF(F75="Scenario2PBT2",'Major retrofit'!$I$18,IF(F75="Scenario3PBT2",'Major retrofit'!$J$18,"")))&amp;IF(F75="Scenario1PBT3",'Major retrofit'!$K$18,IF(F75="Scenario2PBT3",'Major retrofit'!$L$18,IF(F75="Scenario3PBT3",'Major retrofit'!$M$18,"")))&amp;IF(F75="Scenario1PBT4",'Major retrofit'!$N$18,IF(F75="Scenario2PBT4",'Major retrofit'!$O$18,IF(F75="Scenario3PBT4",'Major retrofit'!$P$18,"")))&amp;IF(F75="Scenario1PBT5",'Major retrofit'!$Q$18,IF(F75="Scenario2PBT5",'Major retrofit'!$R$18,IF(F75="Scenario3PBT5",'Major retrofit'!$S$18,"")))&amp;IF(F75="Scenario1PBT6",'Major retrofit'!$T$18,IF(F75="Scenario2PBT6",'Major retrofit'!$U$18,IF(F75="Scenario3PBT6",'Major retrofit'!$V$18,"")))&amp;IF(F75="Scenario1PBT7",'Major retrofit'!$W$18,IF(F75="Scenario2PBT7",'Major retrofit'!$X$18,IF(F75="Scenario3PBT7",'Major retrofit'!$Y$18,"")))&amp;IF(F75="Scenario1PBT8",'Major retrofit'!$Z$18,IF(F75="Scenario2PBT8",'Major retrofit'!$AA$18,IF(F75="Scenario3PBT8",'Major retrofit'!$AB$18,"")))&amp;IF(F75="Scenario1PBT9",'Major retrofit'!$AC$18,IF(F75="Scenario2PBT9",'Major retrofit'!$AD$18,IF(F75="Scenario3PBT9",'Major retrofit'!$AE$18,"")))&amp;IF(F75="Scenario1PBT10",'Major retrofit'!$AF$18,IF(F75="Scenario2PBT10",'Major retrofit'!$AG$18,IF(F75="Scenario3PBT10",'Major retrofit'!$AH$18,"")))&amp;IF(F75="Scenario1PBT11",'Major retrofit'!$AI$18,IF(F75="Scenario2PBT11",'Major retrofit'!$AJ$18,IF(F75="Scenario3PBT11",'Major retrofit'!$AK$18,"")))&amp;IF(F75="Scenario1PBT12",'Major retrofit'!$AL$18,IF(F75="Scenario2PBT12",'Major retrofit'!$AM$18,IF(F75="Scenario3PBT12",'Major retrofit'!$AN$18,"")))&amp;IF(F75="Scenario1PBT13",'Major retrofit'!$AO$18,IF(F75="Scenario2PBT13",'Major retrofit'!$AP$18,IF(F75="Scenario3PBT13",'Major retrofit'!$AQ$18,"")))&amp;IF(F75="Scenario1PBT14",'Major retrofit'!$AR$18,IF(F75="Scenario2PBT14",'Major retrofit'!$AS$18,IF(F75="Scenario3PBT14",'Major retrofit'!$AT$18,"")))&amp;IF(F75="Scenario1PBT15",'Major retrofit'!$AU$18,IF(F75="Scenario2PBT15",'Major retrofit'!$AV$18,IF(F75="Scenario3PBT15",'Major retrofit'!$AW$18,"")))</f>
        <v/>
      </c>
      <c r="L75" s="117">
        <f t="shared" si="52"/>
        <v>0</v>
      </c>
      <c r="M75" s="117" t="str">
        <f>IF(F75="Scenario1PBT1",'Major retrofit'!$E$20,IF(F75="Scenario2PBT1",'Major retrofit'!$F$20,IF(F75="Scenario3PBT1",'Major retrofit'!$G$20,"")))&amp;IF(F75="Scenario1PBT2",'Major retrofit'!$H$20,IF(F75="Scenario2PBT2",'Major retrofit'!$I$20,IF(F75="Scenario3PBT2",'Major retrofit'!$J$20,"")))&amp;IF(F75="Scenario1PBT3",'Major retrofit'!$K$20,IF(F75="Scenario2PBT3",'Major retrofit'!$L$20,IF(F75="Scenario3PBT3",'Major retrofit'!$M$20,"")))&amp;IF(F75="Scenario1PBT4",'Major retrofit'!$N$20,IF(F75="Scenario2PBT4",'Major retrofit'!$O$20,IF(F75="Scenario3PBT4",'Major retrofit'!$P$20,"")))&amp;IF(F75="Scenario1PBT5",'Major retrofit'!$Q$20,IF(F75="Scenario2PBT5",'Major retrofit'!$R$20,IF(F75="Scenario3PBT5",'Major retrofit'!$S$20,"")))&amp;IF(F75="Scenario1PBT6",'Major retrofit'!$T$20,IF(F75="Scenario2PBT6",'Major retrofit'!$U$20,IF(F75="Scenario3PBT6",'Major retrofit'!$V$20,"")))&amp;IF(F75="Scenario1PBT7",'Major retrofit'!$W$20,IF(F75="Scenario2PBT7",'Major retrofit'!$X$20,IF(F75="Scenario3PBT7",'Major retrofit'!$Y$20,"")))&amp;IF(F75="Scenario1PBT8",'Major retrofit'!$Z$20,IF(F75="Scenario2PBT8",'Major retrofit'!$AA$20,IF(F75="Scenario3PBT8",'Major retrofit'!$AB$20,"")))&amp;IF(F75="Scenario1PBT9",'Major retrofit'!$AC$20,IF(F75="Scenario2PBT9",'Major retrofit'!$AD$20,IF(F75="Scenario3PBT9",'Major retrofit'!$AE$20,"")))&amp;IF(F75="Scenario1PBT10",'Major retrofit'!$AF$20,IF(F75="Scenario2PBT10",'Major retrofit'!$AG$20,IF(F75="Scenario3PBT10",'Major retrofit'!$AH$20,"")))&amp;IF(F75="Scenario1PBT11",'Major retrofit'!$AI$20,IF(F75="Scenario2PBT11",'Major retrofit'!$AJ$20,IF(F75="Scenario3PBT11",'Major retrofit'!$AK$20,"")))&amp;IF(F75="Scenario1PBT12",'Major retrofit'!$AL$20,IF(F75="Scenario2PBT12",'Major retrofit'!$AM$20,IF(F75="Scenario3PBT12",'Major retrofit'!$AN$20,"")))&amp;IF(F75="Scenario1PBT13",'Major retrofit'!$AO$20,IF(F75="Scenario2PBT13",'Major retrofit'!$AP$20,IF(F75="Scenario3PBT13",'Major retrofit'!$AQ$20,"")))&amp;IF(F75="Scenario1PBT14",'Major retrofit'!$AR$20,IF(F75="Scenario2PBT14",'Major retrofit'!$AS$20,IF(F75="Scenario3PBT14",'Major retrofit'!$AT$20,"")))&amp;IF(F75="Scenario1PBT15",'Major retrofit'!$AU$20,IF(F75="Scenario2PBT15",'Major retrofit'!$AV$20,IF(F75="Scenario3PBT15",'Major retrofit'!$AW$20,"")))</f>
        <v/>
      </c>
      <c r="N75" s="118">
        <f t="shared" si="53"/>
        <v>0</v>
      </c>
      <c r="O75" s="206" t="str">
        <f>IF(F75="Scenario1PBT1",'Major retrofit'!$E$23,IF(F75="Scenario2PBT1",'Major retrofit'!$F$23,IF(F75="Scenario3PBT1",'Major retrofit'!$G$23,"")))&amp;IF(F75="Scenario1PBT2",'Major retrofit'!$H$23,IF(F75="Scenario2PBT2",'Major retrofit'!$I$23,IF(F75="Scenario3PBT2",'Major retrofit'!$J$23,"")))&amp;IF(F75="Scenario1PBT3",'Major retrofit'!$K$23,IF(F75="Scenario2PBT3",'Major retrofit'!$L$23,IF(F75="Scenario3PBT3",'Major retrofit'!$M$23,"")))&amp;IF(F75="Scenario1PBT4",'Major retrofit'!$N$23,IF(F75="Scenario2PBT4",'Major retrofit'!$O$23,IF(F75="Scenario3PBT4",'Major retrofit'!$P$23,"")))&amp;IF(F75="Scenario1PBT5",'Major retrofit'!$Q$23,IF(F75="Scenario2PBT5",'Major retrofit'!$R$23,IF(F75="Scenario3PBT5",'Major retrofit'!$S$23,"")))&amp;IF(F75="Scenario1PBT6",'Major retrofit'!$T$23,IF(F75="Scenario2PBT6",'Major retrofit'!$U$23,IF(F75="Scenario3PBT6",'Major retrofit'!$V$23,"")))&amp;IF(F75="Scenario1PBT7",'Major retrofit'!$W$23,IF(F75="Scenario2PBT7",'Major retrofit'!$X$23,IF(F75="Scenario3PBT7",'Major retrofit'!$Y$23,"")))&amp;IF(F75="Scenario1PBT8",'Major retrofit'!$Z$23,IF(F75="Scenario2PBT8",'Major retrofit'!$AA$23,IF(F75="Scenario3PBT8",'Major retrofit'!$AB$23,"")))&amp;IF(F75="Scenario1PBT9",'Major retrofit'!$AC$23,IF(F75="Scenario2PBT9",'Major retrofit'!$AD$23,IF(F75="Scenario3PBT9",'Major retrofit'!$AE$23,"")))&amp;IF(F75="Scenario1PBT10",'Major retrofit'!$AF$23,IF(F75="Scenario2PBT10",'Major retrofit'!$AG$23,IF(F75="Scenario3PBT10",'Major retrofit'!$AH$23,"")))&amp;IF(F75="Scenario1PBT11",'Major retrofit'!$AI$23,IF(F75="Scenario2PBT11",'Major retrofit'!$AJ$23,IF(F75="Scenario3PBT11",'Major retrofit'!$AK$23,"")))&amp;IF(F75="Scenario1PBT12",'Major retrofit'!$AL$23,IF(F75="Scenario2PBT12",'Major retrofit'!$AM$23,IF(F75="Scenario3PBT12",'Major retrofit'!$AN$23,"")))&amp;IF(F75="Scenario1PBT13",'Major retrofit'!$AO$23,IF(F75="Scenario2PBT13",'Major retrofit'!$AP$23,IF(F75="Scenario3PBT13",'Major retrofit'!$AQ$23,"")))&amp;IF(F75="Scenario1PBT14",'Major retrofit'!$AR$23,IF(F75="Scenario2PBT14",'Major retrofit'!$AS$23,IF(F75="Scenario3PBT14",'Major retrofit'!$AT$23,"")))&amp;IF(F75="Scenario1PBT15",'Major retrofit'!$AU$23,IF(F75="Scenario2PBT15",'Major retrofit'!$AV$23,IF(F75="Scenario3PBT15",'Major retrofit'!$AW$23,"")))</f>
        <v/>
      </c>
      <c r="P75" s="117">
        <f t="shared" si="54"/>
        <v>0</v>
      </c>
      <c r="Q75" s="117" t="str">
        <f>IF(F75="Scenario1PBT1",'Major retrofit'!$E$25,IF(F75="Scenario2PBT1",'Major retrofit'!$F$25,IF(F75="Scenario3PBT1",'Major retrofit'!$G$25,"")))&amp;IF(F75="Scenario1PBT2",'Major retrofit'!$H$25,IF(F75="Scenario2PBT2",'Major retrofit'!$I$25,IF(F75="Scenario3PBT2",'Major retrofit'!$J$25,"")))&amp;IF(F75="Scenario1PBT3",'Major retrofit'!$K$25,IF(F75="Scenario2PBT3",'Major retrofit'!$L$25,IF(F75="Scenario3PBT3",'Major retrofit'!$M$25,"")))&amp;IF(F75="Scenario1PBT4",'Major retrofit'!$N$25,IF(F75="Scenario2PBT4",'Major retrofit'!$O$25,IF(F75="Scenario3PBT4",'Major retrofit'!$P$25,"")))&amp;IF(F75="Scenario1PBT5",'Major retrofit'!$Q$25,IF(F75="Scenario2PBT5",'Major retrofit'!$R$25,IF(F75="Scenario3PBT5",'Major retrofit'!$S$25,"")))&amp;IF(F75="Scenario1PBT6",'Major retrofit'!$T$25,IF(F75="Scenario2PBT6",'Major retrofit'!$U$25,IF(F75="Scenario3PBT6",'Major retrofit'!$V$25,"")))&amp;IF(F75="Scenario1PBT7",'Major retrofit'!$W$25,IF(F75="Scenario2PBT7",'Major retrofit'!$X$25,IF(F75="Scenario3PBT7",'Major retrofit'!$Y$25,"")))&amp;IF(F75="Scenario1PBT8",'Major retrofit'!$Z$25,IF(F75="Scenario2PBT8",'Major retrofit'!$AA$25,IF(F75="Scenario3PBT8",'Major retrofit'!$AB$25,"")))&amp;IF(F75="Scenario1PBT9",'Major retrofit'!$AC$25,IF(F75="Scenario2PBT9",'Major retrofit'!$AD$25,IF(F75="Scenario3PBT9",'Major retrofit'!$AE$25,"")))&amp;IF(F75="Scenario1PBT10",'Major retrofit'!$AF$25,IF(F75="Scenario2PBT10",'Major retrofit'!$AG$25,IF(F75="Scenario3PBT10",'Major retrofit'!$AH$25,"")))&amp;IF(F75="Scenario1PBT11",'Major retrofit'!$AI$25,IF(F75="Scenario2PBT11",'Major retrofit'!$AJ$25,IF(F75="Scenario3PBT11",'Major retrofit'!$AK$25,"")))&amp;IF(F75="Scenario1PBT12",'Major retrofit'!$AL$25,IF(F75="Scenario2PBT12",'Major retrofit'!$AM$25,IF(F75="Scenario3PBT12",'Major retrofit'!$AN$25,"")))&amp;IF(F75="Scenario1PBT13",'Major retrofit'!$AO$25,IF(F75="Scenario2PBT13",'Major retrofit'!$AP$25,IF(F75="Scenario3PBT13",'Major retrofit'!$AQ$25,"")))&amp;IF(F75="Scenario1PBT14",'Major retrofit'!$AR$25,IF(F75="Scenario2PBT14",'Major retrofit'!$AS$25,IF(F75="Scenario3PBT14",'Major retrofit'!$AT$25,"")))&amp;IF(F75="Scenario1PBT15",'Major retrofit'!$AU$25,IF(F75="Scenario2PBT15",'Major retrofit'!$AV$25,IF(F75="Scenario3PBT15",'Major retrofit'!$AW$25,"")))</f>
        <v/>
      </c>
      <c r="R75" s="117">
        <f t="shared" si="55"/>
        <v>0</v>
      </c>
      <c r="S75" s="117" t="str">
        <f>IF(F75="Scenario1PBT1",'Major retrofit'!$E$27,IF(F75="Scenario2PBT1",'Major retrofit'!$F$27,IF(F75="Scenario3PBT1",'Major retrofit'!$G$27,"")))&amp;IF(F75="Scenario1PBT2",'Major retrofit'!$H$27,IF(F75="Scenario2PBT2",'Major retrofit'!$I$27,IF(F75="Scenario3PBT2",'Major retrofit'!$J$27,"")))&amp;IF(F75="Scenario1PBT3",'Major retrofit'!$K$27,IF(F75="Scenario2PBT3",'Major retrofit'!$L$27,IF(F75="Scenario3PBT3",'Major retrofit'!$M$27,"")))&amp;IF(F75="Scenario1PBT4",'Major retrofit'!$N$27,IF(F75="Scenario2PBT4",'Major retrofit'!$O$27,IF(F75="Scenario3PBT4",'Major retrofit'!$P$27,"")))&amp;IF(F75="Scenario1PBT5",'Major retrofit'!$Q$27,IF(F75="Scenario2PBT5",'Major retrofit'!$R$27,IF(F75="Scenario3PBT5",'Major retrofit'!$S$27,"")))&amp;IF(F75="Scenario1PBT6",'Major retrofit'!$T$27,IF(F75="Scenario2PBT6",'Major retrofit'!$U$27,IF(F75="Scenario3PBT6",'Major retrofit'!$V$27,"")))&amp;IF(F75="Scenario1PBT7",'Major retrofit'!$W$27,IF(F75="Scenario2PBT7",'Major retrofit'!$X$27,IF(F75="Scenario3PBT7",'Major retrofit'!$Y$27,"")))&amp;IF(F75="Scenario1PBT8",'Major retrofit'!$Z$27,IF(F75="Scenario2PBT8",'Major retrofit'!$AA$27,IF(F75="Scenario3PBT8",'Major retrofit'!$AB$27,"")))&amp;IF(F75="Scenario1PBT9",'Major retrofit'!$AC$27,IF(F75="Scenario2PBT9",'Major retrofit'!$AD$27,IF(F75="Scenario3PBT9",'Major retrofit'!$AE$27,"")))&amp;IF(F75="Scenario1PBT10",'Major retrofit'!$AF$27,IF(F75="Scenario2PBT10",'Major retrofit'!$AG$27,IF(F75="Scenario3PBT10",'Major retrofit'!$AH$27,"")))&amp;IF(F75="Scenario1PBT11",'Major retrofit'!$AI$27,IF(F75="Scenario2PBT11",'Major retrofit'!$AJ$27,IF(F75="Scenario3PBT11",'Major retrofit'!$AK$27,"")))&amp;IF(F75="Scenario1PBT12",'Major retrofit'!$AL$27,IF(F75="Scenario2PBT12",'Major retrofit'!$AM$27,IF(F75="Scenario3PBT12",'Major retrofit'!$AN$27,"")))&amp;IF(F75="Scenario1PBT13",'Major retrofit'!$AO$27,IF(F75="Scenario2PBT13",'Major retrofit'!$AP$27,IF(F75="Scenario3PBT13",'Major retrofit'!$AQ$27,"")))&amp;IF(F75="Scenario1PBT14",'Major retrofit'!$AR$27,IF(F75="Scenario2PBT14",'Major retrofit'!$AS$27,IF(F75="Scenario3PBT14",'Major retrofit'!$AT$27,"")))&amp;IF(F75="Scenario1PBT15",'Major retrofit'!$AU$27,IF(F75="Scenario2PBT15",'Major retrofit'!$AV$27,IF(F75="Scenario3PBT15",'Major retrofit'!$AW$27,"")))</f>
        <v/>
      </c>
      <c r="T75" s="207">
        <f t="shared" si="56"/>
        <v>0</v>
      </c>
      <c r="U75" s="206" t="str">
        <f>IF(F75="Scenario1PBT1",'Major retrofit'!$E$38,IF(F75="Scenario2PBT1",'Major retrofit'!$F$38,IF(F75="Scenario3PBT1",'Major retrofit'!$G$38,"")))&amp;IF(F75="Scenario1PBT2",'Major retrofit'!$H$38,IF(F75="Scenario2PBT2",'Major retrofit'!$I$38,IF(F75="Scenario3PBT2",'Major retrofit'!$J$38,"")))&amp;IF(F75="Scenario1PBT3",'Major retrofit'!$K$38,IF(F75="Scenario2PBT3",'Major retrofit'!$L$38,IF(F75="Scenario3PBT3",'Major retrofit'!$M$38,"")))&amp;IF(F75="Scenario1PBT4",'Major retrofit'!$N$38,IF(F75="Scenario2PBT4",'Major retrofit'!$O$38,IF(F75="Scenario3PBT4",'Major retrofit'!$P$38,"")))&amp;IF(F75="Scenario1PBT5",'Major retrofit'!$Q$38,IF(F75="Scenario2PBT5",'Major retrofit'!$R$38,IF(F75="Scenario3PBT5",'Major retrofit'!$S$38,"")))&amp;IF(F75="Scenario1PBT6",'Major retrofit'!$T$38,IF(F75="Scenario2PBT6",'Major retrofit'!$U$38,IF(F75="Scenario3PBT6",'Major retrofit'!$V$38,"")))&amp;IF(F75="Scenario1PBT7",'Major retrofit'!$W$38,IF(F75="Scenario2PBT7",'Major retrofit'!$X$38,IF(F75="Scenario3PBT7",'Major retrofit'!$Y$38,"")))&amp;IF(F75="Scenario1PBT8",'Major retrofit'!$Z$38,IF(F75="Scenario2PBT8",'Major retrofit'!$AA$38,IF(F75="Scenario3PBT8",'Major retrofit'!$AB$38,"")))&amp;IF(F75="Scenario1PBT9",'Major retrofit'!$AC$38,IF(F75="Scenario2PBT9",'Major retrofit'!$AD$38,IF(F75="Scenario3PBT9",'Major retrofit'!$AE$38,"")))&amp;IF(F75="Scenario1PBT10",'Major retrofit'!$AF$38,IF(F75="Scenario2PBT10",'Major retrofit'!$AG$38,IF(F75="Scenario3PBT10",'Major retrofit'!$AH$38,"")))&amp;IF(F75="Scenario1PBT11",'Major retrofit'!$AI$38,IF(F75="Scenario2PBT11",'Major retrofit'!$AJ$38,IF(F75="Scenario3PBT11",'Major retrofit'!$AK$38,"")))&amp;IF(F75="Scenario1PBT12",'Major retrofit'!$AL$38,IF(F75="Scenario2PBT12",'Major retrofit'!$AM$38,IF(F75="Scenario3PBT12",'Major retrofit'!$AN$38,"")))&amp;IF(F75="Scenario1PBT13",'Major retrofit'!$AO$38,IF(F75="Scenario2PBT13",'Major retrofit'!$AP$38,IF(F75="Scenario3PBT13",'Major retrofit'!$AQ$38,"")))&amp;IF(F75="Scenario1PBT14",'Major retrofit'!$AR$38,IF(F75="Scenario2PBT14",'Major retrofit'!$AS$38,IF(F75="Scenario3PBT14",'Major retrofit'!$AT$38,"")))&amp;IF(F75="Scenario1PBT15",'Major retrofit'!$AU$38,IF(F75="Scenario2PBT15",'Major retrofit'!$AV$38,IF(F75="Scenario3PBT15",'Major retrofit'!$AW$38,"")))</f>
        <v/>
      </c>
      <c r="V75" s="117">
        <f t="shared" si="57"/>
        <v>0</v>
      </c>
      <c r="W75" s="117" t="str">
        <f>IF(F75="Scenario1PBT1",'Major retrofit'!$E$40,IF(F75="Scenario2PBT1",'Major retrofit'!$F$40,IF(F75="Scenario3PBT1",'Major retrofit'!$G$40,"")))&amp;IF(F75="Scenario1PBT2",'Major retrofit'!$H$40,IF(F75="Scenario2PBT2",'Major retrofit'!$I$40,IF(F75="Scenario3PBT2",'Major retrofit'!$J$40,"")))&amp;IF(F75="Scenario1PBT3",'Major retrofit'!$K$40,IF(F75="Scenario2PBT3",'Major retrofit'!$L$40,IF(F75="Scenario3PBT3",'Major retrofit'!$M$40,"")))&amp;IF(F75="Scenario1PBT4",'Major retrofit'!$N$40,IF(F75="Scenario2PBT4",'Major retrofit'!$O$40,IF(F75="Scenario3PBT4",'Major retrofit'!$P$40,"")))&amp;IF(F75="Scenario1PBT5",'Major retrofit'!$Q$40,IF(F75="Scenario2PBT5",'Major retrofit'!$R$40,IF(F75="Scenario3PBT5",'Major retrofit'!$S$40,"")))&amp;IF(F75="Scenario1PBT6",'Major retrofit'!$T$40,IF(F75="Scenario2PBT6",'Major retrofit'!$U$40,IF(F75="Scenario3PBT6",'Major retrofit'!$V$40,"")))&amp;IF(F75="Scenario1PBT7",'Major retrofit'!$W$40,IF(F75="Scenario2PBT7",'Major retrofit'!$X$40,IF(F75="Scenario3PBT7",'Major retrofit'!$Y$40,"")))&amp;IF(F75="Scenario1PBT8",'Major retrofit'!$Z$40,IF(F75="Scenario2PBT8",'Major retrofit'!$AA$40,IF(F75="Scenario3PBT8",'Major retrofit'!$AB$40,"")))&amp;IF(F75="Scenario1PBT9",'Major retrofit'!$AC$40,IF(F75="Scenario2PBT9",'Major retrofit'!$AD$40,IF(F75="Scenario3PBT9",'Major retrofit'!$AE$40,"")))&amp;IF(F75="Scenario1PBT10",'Major retrofit'!$AF$40,IF(F75="Scenario2PBT10",'Major retrofit'!$AG$40,IF(F75="Scenario3PBT10",'Major retrofit'!$AH$40,"")))&amp;IF(F75="Scenario1PBT11",'Major retrofit'!$AI$40,IF(F75="Scenario2PBT11",'Major retrofit'!$AJ$40,IF(F75="Scenario3PBT11",'Major retrofit'!$AK$40,"")))&amp;IF(F75="Scenario1PBT12",'Major retrofit'!$AL$40,IF(F75="Scenario2PBT12",'Major retrofit'!$AM$40,IF(F75="Scenario3PBT12",'Major retrofit'!$AN$40,"")))&amp;IF(F75="Scenario1PBT13",'Major retrofit'!$AO$40,IF(F75="Scenario2PBT13",'Major retrofit'!$AP$40,IF(F75="Scenario3PBT13",'Major retrofit'!$AQ$40,"")))&amp;IF(F75="Scenario1PBT14",'Major retrofit'!$AR$40,IF(F75="Scenario2PBT14",'Major retrofit'!$AS$40,IF(F75="Scenario3PBT14",'Major retrofit'!$AT$40,"")))&amp;IF(F75="Scenario1PBT15",'Major retrofit'!$AU$40,IF(F75="Scenario2PBT15",'Major retrofit'!$AV$40,IF(F75="Scenario3PBT15",'Major retrofit'!$AW$40,"")))</f>
        <v/>
      </c>
      <c r="X75" s="117">
        <f t="shared" si="58"/>
        <v>0</v>
      </c>
      <c r="Y75" s="117" t="str">
        <f>IF(F75="Scenario1PBT1",'Major retrofit'!$E$42,IF(F75="Scenario2PBT1",'Major retrofit'!$F$42,IF(F75="Scenario3PBT1",'Major retrofit'!$G$42,"")))&amp;IF(F75="Scenario1PBT2",'Major retrofit'!$H$42,IF(F75="Scenario2PBT2",'Major retrofit'!$I$42,IF(F75="Scenario3PBT2",'Major retrofit'!$J$42,"")))&amp;IF(F75="Scenario1PBT3",'Major retrofit'!$K$42,IF(F75="Scenario2PBT3",'Major retrofit'!$L$42,IF(F75="Scenario3PBT3",'Major retrofit'!$M$42,"")))&amp;IF(F75="Scenario1PBT4",'Major retrofit'!$N$42,IF(F75="Scenario2PBT4",'Major retrofit'!$O$42,IF(F75="Scenario3PBT4",'Major retrofit'!$P$42,"")))&amp;IF(F75="Scenario1PBT5",'Major retrofit'!$Q$42,IF(F75="Scenario2PBT5",'Major retrofit'!$R$42,IF(F75="Scenario3PBT5",'Major retrofit'!$S$42,"")))&amp;IF(F75="Scenario1PBT6",'Major retrofit'!$T$42,IF(F75="Scenario2PBT6",'Major retrofit'!$U$42,IF(F75="Scenario3PBT6",'Major retrofit'!$V$42,"")))&amp;IF(F75="Scenario1PBT7",'Major retrofit'!$W$42,IF(F75="Scenario2PBT7",'Major retrofit'!$X$42,IF(F75="Scenario3PBT7",'Major retrofit'!$Y$42,"")))&amp;IF(F75="Scenario1PBT8",'Major retrofit'!$Z$42,IF(F75="Scenario2PBT8",'Major retrofit'!$AA$42,IF(F75="Scenario3PBT8",'Major retrofit'!$AB$42,"")))&amp;IF(F75="Scenario1PBT9",'Major retrofit'!$AC$42,IF(F75="Scenario2PBT9",'Major retrofit'!$AD$42,IF(F75="Scenario3PBT9",'Major retrofit'!$AE$42,"")))&amp;IF(F75="Scenario1PBT10",'Major retrofit'!$AF$42,IF(F75="Scenario2PBT10",'Major retrofit'!$AG$42,IF(F75="Scenario3PBT10",'Major retrofit'!$AH$42,"")))&amp;IF(F75="Scenario1PBT11",'Major retrofit'!$AI$42,IF(F75="Scenario2PBT11",'Major retrofit'!$AJ$42,IF(F75="Scenario3PBT11",'Major retrofit'!$AK$42,"")))&amp;IF(F75="Scenario1PBT12",'Major retrofit'!$AL$42,IF(F75="Scenario2PBT12",'Major retrofit'!$AM$42,IF(F75="Scenario3PBT12",'Major retrofit'!$AN$42,"")))&amp;IF(F75="Scenario1PBT13",'Major retrofit'!$AO$42,IF(F75="Scenario2PBT13",'Major retrofit'!$AP$42,IF(F75="Scenario3PBT13",'Major retrofit'!$AQ$42,"")))&amp;IF(F75="Scenario1PBT14",'Major retrofit'!$AR$42,IF(F75="Scenario2PBT14",'Major retrofit'!$AS$42,IF(F75="Scenario3PBT14",'Major retrofit'!$AT$42,"")))&amp;IF(F75="Scenario1PBT15",'Major retrofit'!$AU$42,IF(F75="Scenario2PBT15",'Major retrofit'!$AV$42,IF(F75="Scenario3PBT15",'Major retrofit'!$AW$42,"")))</f>
        <v/>
      </c>
      <c r="Z75" s="117">
        <f t="shared" si="59"/>
        <v>0</v>
      </c>
      <c r="AA75" s="178" t="str">
        <f>IF(F75="Scenario1PBT1",'Major retrofit'!$E$101,IF(F75="Scenario2PBT1",'Major retrofit'!$F$101,IF(F75="Scenario3PBT1",'Major retrofit'!$G$101,"")))&amp;IF(F75="Scenario1PBT2",'Major retrofit'!$H$101,IF(F75="Scenario2PBT2",'Major retrofit'!$I$101,IF(F75="Scenario3PBT2",'Major retrofit'!$J$101,"")))&amp;IF(F75="Scenario1PBT3",'Major retrofit'!$K$101,IF(F75="Scenario2PBT3",'Major retrofit'!$L$101,IF(F75="Scenario3PBT3",'Major retrofit'!$M$101,"")))&amp;IF(F75="Scenario1PBT4",'Major retrofit'!$N$101,IF(F75="Scenario2PBT4",'Major retrofit'!$O$101,IF(F75="Scenario3PBT4",'Major retrofit'!$P$101,"")))&amp;IF(F75="Scenario1PBT5",'Major retrofit'!$Q$101,IF(F75="Scenario2PBT5",'Major retrofit'!$R$101,IF(F75="Scenario3PBT5",'Major retrofit'!$S$101,"")))&amp;IF(F75="Scenario1PBT6",'Major retrofit'!$T$101,IF(F75="Scenario2PBT6",'Major retrofit'!$U$101,IF(F75="Scenario3PBT6",'Major retrofit'!$V$101,"")))&amp;IF(F75="Scenario1PBT7",'Major retrofit'!$W$101,IF(F75="Scenario2PBT7",'Major retrofit'!$X$101,IF(F75="Scenario3PBT7",'Major retrofit'!$Y$101,"")))&amp;IF(F75="Scenario1PBT8",'Major retrofit'!$Z$101,IF(F75="Scenario2PBT8",'Major retrofit'!$AA$101,IF(F75="Scenario3PBT8",'Major retrofit'!$AB$101,"")))&amp;IF(F75="Scenario1PBT9",'Major retrofit'!$AC$101,IF(F75="Scenario2PBT9",'Major retrofit'!$AD$101,IF(F75="Scenario3PBT9",'Major retrofit'!$AE$101,"")))&amp;IF(F75="Scenario1PBT10",'Major retrofit'!$AF$101,IF(F75="Scenario2PBT10",'Major retrofit'!$AG$101,IF(F75="Scenario3PBT10",'Major retrofit'!$AH$101,"")))&amp;IF(F75="Scenario1PBT11",'Major retrofit'!$AI$101,IF(F75="Scenario2PBT11",'Major retrofit'!$AJ$101,IF(F75="Scenario3PBT11",'Major retrofit'!$AK$101,"")))&amp;IF(F75="Scenario1PBT12",'Major retrofit'!$AL$101,IF(F75="Scenario2PBT12",'Major retrofit'!$AM$101,IF(F75="Scenario3PBT12",'Major retrofit'!$AN$101,"")))&amp;IF(F75="Scenario1PBT13",'Major retrofit'!$AO$101,IF(F75="Scenario2PBT13",'Major retrofit'!$AP$101,IF(F75="Scenario3PBT13",'Major retrofit'!$AQ$101,"")))&amp;IF(F75="Scenario1PBT14",'Major retrofit'!$AR$101,IF(F75="Scenario2PBT14",'Major retrofit'!$AS$101,IF(F75="Scenario3PBT14",'Major retrofit'!$AT$101,"")))&amp;IF(F75="Scenario1PBT15",'Major retrofit'!$AU$101,IF(F75="Scenario2PBT15",'Major retrofit'!$AV$101,IF(F75="Scenario3PBT15",'Major retrofit'!$AW$101,"")))</f>
        <v/>
      </c>
      <c r="AB75" s="179">
        <f t="shared" si="60"/>
        <v>0</v>
      </c>
      <c r="AC75" s="363" t="str">
        <f t="shared" si="61"/>
        <v/>
      </c>
      <c r="AD75" s="353">
        <f>IF(AC75="",IFERROR('Projection_Base-case'!G76-G75,0),0)</f>
        <v>0</v>
      </c>
      <c r="AE75" s="350">
        <f t="shared" si="37"/>
        <v>0</v>
      </c>
      <c r="AF75" s="361">
        <f>IFERROR(100*AD75/'Projection_Base-case'!G76,0)</f>
        <v>0</v>
      </c>
      <c r="AG75" s="352">
        <f>IF(AC75="",IFERROR('Projection_Base-case'!I76-I75,0),0)</f>
        <v>0</v>
      </c>
      <c r="AH75" s="353">
        <f t="shared" si="38"/>
        <v>0</v>
      </c>
      <c r="AI75" s="361">
        <f>IFERROR(100*AG75/'Projection_Base-case'!I76,0)</f>
        <v>0</v>
      </c>
      <c r="AJ75" s="352">
        <f>IF(AC75="",IFERROR('Projection_Base-case'!K76-K75,0),0)</f>
        <v>0</v>
      </c>
      <c r="AK75" s="353">
        <f t="shared" si="39"/>
        <v>0</v>
      </c>
      <c r="AL75" s="361">
        <f>IFERROR(100*AJ75/'Projection_Base-case'!K76,0)</f>
        <v>0</v>
      </c>
      <c r="AM75" s="352">
        <f>-IF(AC75="",IFERROR('Projection_Base-case'!M76-M75,0),0)</f>
        <v>0</v>
      </c>
      <c r="AN75" s="353">
        <f t="shared" si="40"/>
        <v>0</v>
      </c>
      <c r="AO75" s="354">
        <f>IFERROR(IF('Projection_Base-case'!N76&gt;0,100*AN75/'Projection_Base-case'!N76,100*AN75/N75),0)</f>
        <v>0</v>
      </c>
      <c r="AP75" s="355">
        <f>IF(AC75="",IFERROR('Projection_Base-case'!O76-O75,0),0)</f>
        <v>0</v>
      </c>
      <c r="AQ75" s="356">
        <f t="shared" si="41"/>
        <v>0</v>
      </c>
      <c r="AR75" s="356">
        <f>IFERROR(100*AP75/'Projection_Base-case'!O76,0)</f>
        <v>0</v>
      </c>
      <c r="AS75" s="355">
        <f>IF(AC75="",IFERROR('Projection_Base-case'!Q76-Q75,0),0)</f>
        <v>0</v>
      </c>
      <c r="AT75" s="356">
        <f t="shared" si="42"/>
        <v>0</v>
      </c>
      <c r="AU75" s="356">
        <f>IFERROR(100*AS75/'Projection_Base-case'!Q76,0)</f>
        <v>0</v>
      </c>
      <c r="AV75" s="355">
        <f>IF(AC75="",IFERROR('Projection_Base-case'!S76-S75,0),0)</f>
        <v>0</v>
      </c>
      <c r="AW75" s="356">
        <f t="shared" si="43"/>
        <v>0</v>
      </c>
      <c r="AX75" s="357">
        <f>IFERROR(100*AV75/'Projection_Base-case'!S76,0)</f>
        <v>0</v>
      </c>
      <c r="AY75" s="358">
        <f>IF(AC75="",IFERROR('Projection_Base-case'!U76-U75,0),0)</f>
        <v>0</v>
      </c>
      <c r="AZ75" s="359">
        <f t="shared" si="44"/>
        <v>0</v>
      </c>
      <c r="BA75" s="359">
        <f>IFERROR(100*AY75/'Projection_Base-case'!U76,0)</f>
        <v>0</v>
      </c>
      <c r="BB75" s="358">
        <f>IF(AC75="",IFERROR('Projection_Base-case'!W76-W75,0),0)</f>
        <v>0</v>
      </c>
      <c r="BC75" s="359">
        <f t="shared" si="45"/>
        <v>0</v>
      </c>
      <c r="BD75" s="359">
        <f>IFERROR(100*BB75/'Projection_Base-case'!W76,0)</f>
        <v>0</v>
      </c>
      <c r="BE75" s="358">
        <f>IF(AC75="",IFERROR('Projection_Base-case'!Y76-Y75,0),0)</f>
        <v>0</v>
      </c>
      <c r="BF75" s="359">
        <f t="shared" si="46"/>
        <v>0</v>
      </c>
      <c r="BG75" s="359">
        <f>IFERROR(100*BE75/'Projection_Base-case'!Y76,0)</f>
        <v>0</v>
      </c>
      <c r="BH75" s="359">
        <f t="shared" si="47"/>
        <v>0</v>
      </c>
      <c r="BI75" s="360">
        <f t="shared" si="48"/>
        <v>0</v>
      </c>
    </row>
    <row r="76" spans="1:61">
      <c r="A76" s="205">
        <v>72</v>
      </c>
      <c r="B76" s="347">
        <f>IF('Projection_Base-case'!B77&lt;&gt;"",'Projection_Base-case'!B77,0)</f>
        <v>0</v>
      </c>
      <c r="C76" s="347">
        <f>IF('Projection_Base-case'!C77&lt;&gt;"",'Projection_Base-case'!C77,0)</f>
        <v>0</v>
      </c>
      <c r="D76" s="365">
        <f>IF('Projection_Base-case'!D77&lt;&gt;"",'Projection_Base-case'!D77,0)</f>
        <v>0</v>
      </c>
      <c r="E76" s="322"/>
      <c r="F76" s="367" t="str">
        <f t="shared" si="49"/>
        <v>0</v>
      </c>
      <c r="G76" s="177" t="str">
        <f>IF(F76="Scenario1PBT1",'Major retrofit'!$E$6,IF(F76="Scenario2PBT1",'Major retrofit'!$F$6,IF(F76="Scenario3PBT1",'Major retrofit'!$G$6,"")))&amp;IF(F76="Scenario1PBT2",'Major retrofit'!$H$6,IF(F76="Scenario2PBT2",'Major retrofit'!$I$6,IF(F76="Scenario3PBT2",'Major retrofit'!$J$6,"")))&amp;IF(F76="Scenario1PBT3",'Major retrofit'!$K$6,IF(F76="Scenario2PBT3",'Major retrofit'!$L$6,IF(F76="Scenario3PBT3",'Major retrofit'!$M$6,"")))&amp;IF(F76="Scenario1PBT4",'Major retrofit'!$N$6,IF(F76="Scenario2PBT4",'Major retrofit'!$O$6,IF(F76="Scenario3PBT4",'Major retrofit'!$P$6,"")))&amp;IF(F76="Scenario1PBT5",'Major retrofit'!$Q$6,IF(F76="Scenario2PBT5",'Major retrofit'!$R$6,IF(F76="Scenario3PBT5",'Major retrofit'!$S$6,"")))&amp;IF(F76="Scenario1PBT6",'Major retrofit'!$T$6,IF(F76="Scenario2PBT6",'Major retrofit'!$U$6,IF(F76="Scenario3PBT6",'Major retrofit'!$V$6,"")))&amp;IF(F76="Scenario1PBT7",'Major retrofit'!$W$6,IF(F76="Scenario2PBT7",'Major retrofit'!$X$6,IF(F76="Scenario3PBT7",'Major retrofit'!$Y$6,"")))&amp;IF(F76="Scenario1PBT8",'Major retrofit'!$Z$6,IF(F76="Scenario2PBT8",'Major retrofit'!$AA$6,IF(F76="Scenario3PBT8",'Major retrofit'!$AB$6,"")))&amp;IF(F76="Scenario1PBT9",'Major retrofit'!$AC$6,IF(F76="Scenario2PBT9",'Major retrofit'!$AD$6,IF(F76="Scenario3PBT9",'Major retrofit'!$AE$6,"")))&amp;IF(F76="Scenario1PBT10",'Major retrofit'!$AF$6,IF(F76="Scenario2PBT10",'Major retrofit'!$AG$6,IF(F76="Scenario3PBT10",'Major retrofit'!$AH$6,"")))&amp;IF(F76="Scenario1PBT11",'Major retrofit'!$AI$6,IF(F76="Scenario2PBT11",'Major retrofit'!$AJ$6,IF(F76="Scenario3PBT11",'Major retrofit'!$AK$6,"")))&amp;IF(F76="Scenario1PBT12",'Major retrofit'!$AL$6,IF(F76="Scenario2PBT12",'Major retrofit'!$AM$6,IF(F76="Scenario3PBT12",'Major retrofit'!$AN$6,"")))&amp;IF(F76="Scenario1PBT13",'Major retrofit'!$AO$6,IF(F76="Scenario2PBT13",'Major retrofit'!$AP$6,IF(F76="Scenario3PBT13",'Major retrofit'!$AQ$6,"")))&amp;IF(F76="Scenario1PBT14",'Major retrofit'!$AR$6,IF(F76="Scenario2PBT14",'Major retrofit'!$AS$6,IF(F76="Scenario3PBT14",'Major retrofit'!$AT$6,"")))&amp;IF(F76="Scenario1PBT15",'Major retrofit'!$AU$6,IF(F76="Scenario2PBT15",'Major retrofit'!$AV$6,IF(F76="Scenario3PBT15",'Major retrofit'!$AW$6,"")))</f>
        <v/>
      </c>
      <c r="H76" s="117">
        <f t="shared" si="50"/>
        <v>0</v>
      </c>
      <c r="I76" s="178" t="str">
        <f>IF(F76="Scenario1PBT1",'Major retrofit'!$E$16,IF(F76="Scenario2PBT1",'Major retrofit'!$F$16,IF(F76="Scenario3PBT1",'Major retrofit'!$G$16,"")))&amp;IF(F76="Scenario1PBT2",'Major retrofit'!$H$16,IF(F76="Scenario2PBT2",'Major retrofit'!$I$16,IF(F76="Scenario3PBT2",'Major retrofit'!$J$16,"")))&amp;IF(F76="Scenario1PBT3",'Major retrofit'!$K$16,IF(F76="Scenario2PBT3",'Major retrofit'!$L$16,IF(F76="Scenario3PBT3",'Major retrofit'!$M$16,"")))&amp;IF(F76="Scenario1PBT4",'Major retrofit'!$N$16,IF(F76="Scenario2PBT4",'Major retrofit'!$O$16,IF(F76="Scenario3PBT4",'Major retrofit'!$P$16,"")))&amp;IF(F76="Scenario1PBT5",'Major retrofit'!$Q$16,IF(F76="Scenario2PBT5",'Major retrofit'!$R$16,IF(F76="Scenario3PBT5",'Major retrofit'!$S$16,"")))&amp;IF(F76="Scenario1PBT6",'Major retrofit'!$T$16,IF(F76="Scenario2PBT6",'Major retrofit'!$U$16,IF(F76="Scenario3PBT6",'Major retrofit'!$V$16,"")))&amp;IF(F76="Scenario1PBT7",'Major retrofit'!$W$16,IF(F76="Scenario2PBT7",'Major retrofit'!$X$16,IF(F76="Scenario3PBT7",'Major retrofit'!$Y$16,"")))&amp;IF(F76="Scenario1PBT8",'Major retrofit'!$Z$16,IF(F76="Scenario2PBT8",'Major retrofit'!$AA$16,IF(F76="Scenario3PBT8",'Major retrofit'!$AB$16,"")))&amp;IF(F76="Scenario1PBT9",'Major retrofit'!$AC$16,IF(F76="Scenario2PBT9",'Major retrofit'!$AD$16,IF(F76="Scenario3PBT9",'Major retrofit'!$AE$16,"")))&amp;IF(F76="Scenario1PBT10",'Major retrofit'!$AF$16,IF(F76="Scenario2PBT10",'Major retrofit'!$AG$16,IF(F76="Scenario3PBT10",'Major retrofit'!$AH$16,"")))&amp;IF(F76="Scenario1PBT11",'Major retrofit'!$AI$16,IF(F76="Scenario2PBT11",'Major retrofit'!$AJ$16,IF(F76="Scenario3PBT11",'Major retrofit'!$AK$16,"")))&amp;IF(F76="Scenario1PBT12",'Major retrofit'!$AL$16,IF(F76="Scenario2PBT12",'Major retrofit'!$AM$16,IF(F76="Scenario3PBT12",'Major retrofit'!$AN$16,"")))&amp;IF(F76="Scenario1PBT13",'Major retrofit'!$AO$16,IF(F76="Scenario2PBT13",'Major retrofit'!$AP$16,IF(F76="Scenario3PBT13",'Major retrofit'!$AQ$16,"")))&amp;IF(F76="Scenario1PBT14",'Major retrofit'!$AR$16,IF(F76="Scenario2PBT14",'Major retrofit'!$AS$16,IF(F76="Scenario3PBT14",'Major retrofit'!$AT$16,"")))&amp;IF(F76="Scenario1PBT15",'Major retrofit'!$AU$16,IF(F76="Scenario2PBT15",'Major retrofit'!$AV$16,IF(F76="Scenario3PBT15",'Major retrofit'!$AW$16,"")))</f>
        <v/>
      </c>
      <c r="J76" s="117">
        <f t="shared" si="51"/>
        <v>0</v>
      </c>
      <c r="K76" s="117" t="str">
        <f>IF(F76="Scenario1PBT1",'Major retrofit'!$E$18,IF(F76="Scenario2PBT1",'Major retrofit'!$F$18,IF(F76="Scenario3PBT1",'Major retrofit'!$G$18,"")))&amp;IF(F76="Scenario1PBT2",'Major retrofit'!$H$18,IF(F76="Scenario2PBT2",'Major retrofit'!$I$18,IF(F76="Scenario3PBT2",'Major retrofit'!$J$18,"")))&amp;IF(F76="Scenario1PBT3",'Major retrofit'!$K$18,IF(F76="Scenario2PBT3",'Major retrofit'!$L$18,IF(F76="Scenario3PBT3",'Major retrofit'!$M$18,"")))&amp;IF(F76="Scenario1PBT4",'Major retrofit'!$N$18,IF(F76="Scenario2PBT4",'Major retrofit'!$O$18,IF(F76="Scenario3PBT4",'Major retrofit'!$P$18,"")))&amp;IF(F76="Scenario1PBT5",'Major retrofit'!$Q$18,IF(F76="Scenario2PBT5",'Major retrofit'!$R$18,IF(F76="Scenario3PBT5",'Major retrofit'!$S$18,"")))&amp;IF(F76="Scenario1PBT6",'Major retrofit'!$T$18,IF(F76="Scenario2PBT6",'Major retrofit'!$U$18,IF(F76="Scenario3PBT6",'Major retrofit'!$V$18,"")))&amp;IF(F76="Scenario1PBT7",'Major retrofit'!$W$18,IF(F76="Scenario2PBT7",'Major retrofit'!$X$18,IF(F76="Scenario3PBT7",'Major retrofit'!$Y$18,"")))&amp;IF(F76="Scenario1PBT8",'Major retrofit'!$Z$18,IF(F76="Scenario2PBT8",'Major retrofit'!$AA$18,IF(F76="Scenario3PBT8",'Major retrofit'!$AB$18,"")))&amp;IF(F76="Scenario1PBT9",'Major retrofit'!$AC$18,IF(F76="Scenario2PBT9",'Major retrofit'!$AD$18,IF(F76="Scenario3PBT9",'Major retrofit'!$AE$18,"")))&amp;IF(F76="Scenario1PBT10",'Major retrofit'!$AF$18,IF(F76="Scenario2PBT10",'Major retrofit'!$AG$18,IF(F76="Scenario3PBT10",'Major retrofit'!$AH$18,"")))&amp;IF(F76="Scenario1PBT11",'Major retrofit'!$AI$18,IF(F76="Scenario2PBT11",'Major retrofit'!$AJ$18,IF(F76="Scenario3PBT11",'Major retrofit'!$AK$18,"")))&amp;IF(F76="Scenario1PBT12",'Major retrofit'!$AL$18,IF(F76="Scenario2PBT12",'Major retrofit'!$AM$18,IF(F76="Scenario3PBT12",'Major retrofit'!$AN$18,"")))&amp;IF(F76="Scenario1PBT13",'Major retrofit'!$AO$18,IF(F76="Scenario2PBT13",'Major retrofit'!$AP$18,IF(F76="Scenario3PBT13",'Major retrofit'!$AQ$18,"")))&amp;IF(F76="Scenario1PBT14",'Major retrofit'!$AR$18,IF(F76="Scenario2PBT14",'Major retrofit'!$AS$18,IF(F76="Scenario3PBT14",'Major retrofit'!$AT$18,"")))&amp;IF(F76="Scenario1PBT15",'Major retrofit'!$AU$18,IF(F76="Scenario2PBT15",'Major retrofit'!$AV$18,IF(F76="Scenario3PBT15",'Major retrofit'!$AW$18,"")))</f>
        <v/>
      </c>
      <c r="L76" s="117">
        <f t="shared" si="52"/>
        <v>0</v>
      </c>
      <c r="M76" s="117" t="str">
        <f>IF(F76="Scenario1PBT1",'Major retrofit'!$E$20,IF(F76="Scenario2PBT1",'Major retrofit'!$F$20,IF(F76="Scenario3PBT1",'Major retrofit'!$G$20,"")))&amp;IF(F76="Scenario1PBT2",'Major retrofit'!$H$20,IF(F76="Scenario2PBT2",'Major retrofit'!$I$20,IF(F76="Scenario3PBT2",'Major retrofit'!$J$20,"")))&amp;IF(F76="Scenario1PBT3",'Major retrofit'!$K$20,IF(F76="Scenario2PBT3",'Major retrofit'!$L$20,IF(F76="Scenario3PBT3",'Major retrofit'!$M$20,"")))&amp;IF(F76="Scenario1PBT4",'Major retrofit'!$N$20,IF(F76="Scenario2PBT4",'Major retrofit'!$O$20,IF(F76="Scenario3PBT4",'Major retrofit'!$P$20,"")))&amp;IF(F76="Scenario1PBT5",'Major retrofit'!$Q$20,IF(F76="Scenario2PBT5",'Major retrofit'!$R$20,IF(F76="Scenario3PBT5",'Major retrofit'!$S$20,"")))&amp;IF(F76="Scenario1PBT6",'Major retrofit'!$T$20,IF(F76="Scenario2PBT6",'Major retrofit'!$U$20,IF(F76="Scenario3PBT6",'Major retrofit'!$V$20,"")))&amp;IF(F76="Scenario1PBT7",'Major retrofit'!$W$20,IF(F76="Scenario2PBT7",'Major retrofit'!$X$20,IF(F76="Scenario3PBT7",'Major retrofit'!$Y$20,"")))&amp;IF(F76="Scenario1PBT8",'Major retrofit'!$Z$20,IF(F76="Scenario2PBT8",'Major retrofit'!$AA$20,IF(F76="Scenario3PBT8",'Major retrofit'!$AB$20,"")))&amp;IF(F76="Scenario1PBT9",'Major retrofit'!$AC$20,IF(F76="Scenario2PBT9",'Major retrofit'!$AD$20,IF(F76="Scenario3PBT9",'Major retrofit'!$AE$20,"")))&amp;IF(F76="Scenario1PBT10",'Major retrofit'!$AF$20,IF(F76="Scenario2PBT10",'Major retrofit'!$AG$20,IF(F76="Scenario3PBT10",'Major retrofit'!$AH$20,"")))&amp;IF(F76="Scenario1PBT11",'Major retrofit'!$AI$20,IF(F76="Scenario2PBT11",'Major retrofit'!$AJ$20,IF(F76="Scenario3PBT11",'Major retrofit'!$AK$20,"")))&amp;IF(F76="Scenario1PBT12",'Major retrofit'!$AL$20,IF(F76="Scenario2PBT12",'Major retrofit'!$AM$20,IF(F76="Scenario3PBT12",'Major retrofit'!$AN$20,"")))&amp;IF(F76="Scenario1PBT13",'Major retrofit'!$AO$20,IF(F76="Scenario2PBT13",'Major retrofit'!$AP$20,IF(F76="Scenario3PBT13",'Major retrofit'!$AQ$20,"")))&amp;IF(F76="Scenario1PBT14",'Major retrofit'!$AR$20,IF(F76="Scenario2PBT14",'Major retrofit'!$AS$20,IF(F76="Scenario3PBT14",'Major retrofit'!$AT$20,"")))&amp;IF(F76="Scenario1PBT15",'Major retrofit'!$AU$20,IF(F76="Scenario2PBT15",'Major retrofit'!$AV$20,IF(F76="Scenario3PBT15",'Major retrofit'!$AW$20,"")))</f>
        <v/>
      </c>
      <c r="N76" s="118">
        <f t="shared" si="53"/>
        <v>0</v>
      </c>
      <c r="O76" s="206" t="str">
        <f>IF(F76="Scenario1PBT1",'Major retrofit'!$E$23,IF(F76="Scenario2PBT1",'Major retrofit'!$F$23,IF(F76="Scenario3PBT1",'Major retrofit'!$G$23,"")))&amp;IF(F76="Scenario1PBT2",'Major retrofit'!$H$23,IF(F76="Scenario2PBT2",'Major retrofit'!$I$23,IF(F76="Scenario3PBT2",'Major retrofit'!$J$23,"")))&amp;IF(F76="Scenario1PBT3",'Major retrofit'!$K$23,IF(F76="Scenario2PBT3",'Major retrofit'!$L$23,IF(F76="Scenario3PBT3",'Major retrofit'!$M$23,"")))&amp;IF(F76="Scenario1PBT4",'Major retrofit'!$N$23,IF(F76="Scenario2PBT4",'Major retrofit'!$O$23,IF(F76="Scenario3PBT4",'Major retrofit'!$P$23,"")))&amp;IF(F76="Scenario1PBT5",'Major retrofit'!$Q$23,IF(F76="Scenario2PBT5",'Major retrofit'!$R$23,IF(F76="Scenario3PBT5",'Major retrofit'!$S$23,"")))&amp;IF(F76="Scenario1PBT6",'Major retrofit'!$T$23,IF(F76="Scenario2PBT6",'Major retrofit'!$U$23,IF(F76="Scenario3PBT6",'Major retrofit'!$V$23,"")))&amp;IF(F76="Scenario1PBT7",'Major retrofit'!$W$23,IF(F76="Scenario2PBT7",'Major retrofit'!$X$23,IF(F76="Scenario3PBT7",'Major retrofit'!$Y$23,"")))&amp;IF(F76="Scenario1PBT8",'Major retrofit'!$Z$23,IF(F76="Scenario2PBT8",'Major retrofit'!$AA$23,IF(F76="Scenario3PBT8",'Major retrofit'!$AB$23,"")))&amp;IF(F76="Scenario1PBT9",'Major retrofit'!$AC$23,IF(F76="Scenario2PBT9",'Major retrofit'!$AD$23,IF(F76="Scenario3PBT9",'Major retrofit'!$AE$23,"")))&amp;IF(F76="Scenario1PBT10",'Major retrofit'!$AF$23,IF(F76="Scenario2PBT10",'Major retrofit'!$AG$23,IF(F76="Scenario3PBT10",'Major retrofit'!$AH$23,"")))&amp;IF(F76="Scenario1PBT11",'Major retrofit'!$AI$23,IF(F76="Scenario2PBT11",'Major retrofit'!$AJ$23,IF(F76="Scenario3PBT11",'Major retrofit'!$AK$23,"")))&amp;IF(F76="Scenario1PBT12",'Major retrofit'!$AL$23,IF(F76="Scenario2PBT12",'Major retrofit'!$AM$23,IF(F76="Scenario3PBT12",'Major retrofit'!$AN$23,"")))&amp;IF(F76="Scenario1PBT13",'Major retrofit'!$AO$23,IF(F76="Scenario2PBT13",'Major retrofit'!$AP$23,IF(F76="Scenario3PBT13",'Major retrofit'!$AQ$23,"")))&amp;IF(F76="Scenario1PBT14",'Major retrofit'!$AR$23,IF(F76="Scenario2PBT14",'Major retrofit'!$AS$23,IF(F76="Scenario3PBT14",'Major retrofit'!$AT$23,"")))&amp;IF(F76="Scenario1PBT15",'Major retrofit'!$AU$23,IF(F76="Scenario2PBT15",'Major retrofit'!$AV$23,IF(F76="Scenario3PBT15",'Major retrofit'!$AW$23,"")))</f>
        <v/>
      </c>
      <c r="P76" s="117">
        <f t="shared" si="54"/>
        <v>0</v>
      </c>
      <c r="Q76" s="117" t="str">
        <f>IF(F76="Scenario1PBT1",'Major retrofit'!$E$25,IF(F76="Scenario2PBT1",'Major retrofit'!$F$25,IF(F76="Scenario3PBT1",'Major retrofit'!$G$25,"")))&amp;IF(F76="Scenario1PBT2",'Major retrofit'!$H$25,IF(F76="Scenario2PBT2",'Major retrofit'!$I$25,IF(F76="Scenario3PBT2",'Major retrofit'!$J$25,"")))&amp;IF(F76="Scenario1PBT3",'Major retrofit'!$K$25,IF(F76="Scenario2PBT3",'Major retrofit'!$L$25,IF(F76="Scenario3PBT3",'Major retrofit'!$M$25,"")))&amp;IF(F76="Scenario1PBT4",'Major retrofit'!$N$25,IF(F76="Scenario2PBT4",'Major retrofit'!$O$25,IF(F76="Scenario3PBT4",'Major retrofit'!$P$25,"")))&amp;IF(F76="Scenario1PBT5",'Major retrofit'!$Q$25,IF(F76="Scenario2PBT5",'Major retrofit'!$R$25,IF(F76="Scenario3PBT5",'Major retrofit'!$S$25,"")))&amp;IF(F76="Scenario1PBT6",'Major retrofit'!$T$25,IF(F76="Scenario2PBT6",'Major retrofit'!$U$25,IF(F76="Scenario3PBT6",'Major retrofit'!$V$25,"")))&amp;IF(F76="Scenario1PBT7",'Major retrofit'!$W$25,IF(F76="Scenario2PBT7",'Major retrofit'!$X$25,IF(F76="Scenario3PBT7",'Major retrofit'!$Y$25,"")))&amp;IF(F76="Scenario1PBT8",'Major retrofit'!$Z$25,IF(F76="Scenario2PBT8",'Major retrofit'!$AA$25,IF(F76="Scenario3PBT8",'Major retrofit'!$AB$25,"")))&amp;IF(F76="Scenario1PBT9",'Major retrofit'!$AC$25,IF(F76="Scenario2PBT9",'Major retrofit'!$AD$25,IF(F76="Scenario3PBT9",'Major retrofit'!$AE$25,"")))&amp;IF(F76="Scenario1PBT10",'Major retrofit'!$AF$25,IF(F76="Scenario2PBT10",'Major retrofit'!$AG$25,IF(F76="Scenario3PBT10",'Major retrofit'!$AH$25,"")))&amp;IF(F76="Scenario1PBT11",'Major retrofit'!$AI$25,IF(F76="Scenario2PBT11",'Major retrofit'!$AJ$25,IF(F76="Scenario3PBT11",'Major retrofit'!$AK$25,"")))&amp;IF(F76="Scenario1PBT12",'Major retrofit'!$AL$25,IF(F76="Scenario2PBT12",'Major retrofit'!$AM$25,IF(F76="Scenario3PBT12",'Major retrofit'!$AN$25,"")))&amp;IF(F76="Scenario1PBT13",'Major retrofit'!$AO$25,IF(F76="Scenario2PBT13",'Major retrofit'!$AP$25,IF(F76="Scenario3PBT13",'Major retrofit'!$AQ$25,"")))&amp;IF(F76="Scenario1PBT14",'Major retrofit'!$AR$25,IF(F76="Scenario2PBT14",'Major retrofit'!$AS$25,IF(F76="Scenario3PBT14",'Major retrofit'!$AT$25,"")))&amp;IF(F76="Scenario1PBT15",'Major retrofit'!$AU$25,IF(F76="Scenario2PBT15",'Major retrofit'!$AV$25,IF(F76="Scenario3PBT15",'Major retrofit'!$AW$25,"")))</f>
        <v/>
      </c>
      <c r="R76" s="117">
        <f t="shared" si="55"/>
        <v>0</v>
      </c>
      <c r="S76" s="117" t="str">
        <f>IF(F76="Scenario1PBT1",'Major retrofit'!$E$27,IF(F76="Scenario2PBT1",'Major retrofit'!$F$27,IF(F76="Scenario3PBT1",'Major retrofit'!$G$27,"")))&amp;IF(F76="Scenario1PBT2",'Major retrofit'!$H$27,IF(F76="Scenario2PBT2",'Major retrofit'!$I$27,IF(F76="Scenario3PBT2",'Major retrofit'!$J$27,"")))&amp;IF(F76="Scenario1PBT3",'Major retrofit'!$K$27,IF(F76="Scenario2PBT3",'Major retrofit'!$L$27,IF(F76="Scenario3PBT3",'Major retrofit'!$M$27,"")))&amp;IF(F76="Scenario1PBT4",'Major retrofit'!$N$27,IF(F76="Scenario2PBT4",'Major retrofit'!$O$27,IF(F76="Scenario3PBT4",'Major retrofit'!$P$27,"")))&amp;IF(F76="Scenario1PBT5",'Major retrofit'!$Q$27,IF(F76="Scenario2PBT5",'Major retrofit'!$R$27,IF(F76="Scenario3PBT5",'Major retrofit'!$S$27,"")))&amp;IF(F76="Scenario1PBT6",'Major retrofit'!$T$27,IF(F76="Scenario2PBT6",'Major retrofit'!$U$27,IF(F76="Scenario3PBT6",'Major retrofit'!$V$27,"")))&amp;IF(F76="Scenario1PBT7",'Major retrofit'!$W$27,IF(F76="Scenario2PBT7",'Major retrofit'!$X$27,IF(F76="Scenario3PBT7",'Major retrofit'!$Y$27,"")))&amp;IF(F76="Scenario1PBT8",'Major retrofit'!$Z$27,IF(F76="Scenario2PBT8",'Major retrofit'!$AA$27,IF(F76="Scenario3PBT8",'Major retrofit'!$AB$27,"")))&amp;IF(F76="Scenario1PBT9",'Major retrofit'!$AC$27,IF(F76="Scenario2PBT9",'Major retrofit'!$AD$27,IF(F76="Scenario3PBT9",'Major retrofit'!$AE$27,"")))&amp;IF(F76="Scenario1PBT10",'Major retrofit'!$AF$27,IF(F76="Scenario2PBT10",'Major retrofit'!$AG$27,IF(F76="Scenario3PBT10",'Major retrofit'!$AH$27,"")))&amp;IF(F76="Scenario1PBT11",'Major retrofit'!$AI$27,IF(F76="Scenario2PBT11",'Major retrofit'!$AJ$27,IF(F76="Scenario3PBT11",'Major retrofit'!$AK$27,"")))&amp;IF(F76="Scenario1PBT12",'Major retrofit'!$AL$27,IF(F76="Scenario2PBT12",'Major retrofit'!$AM$27,IF(F76="Scenario3PBT12",'Major retrofit'!$AN$27,"")))&amp;IF(F76="Scenario1PBT13",'Major retrofit'!$AO$27,IF(F76="Scenario2PBT13",'Major retrofit'!$AP$27,IF(F76="Scenario3PBT13",'Major retrofit'!$AQ$27,"")))&amp;IF(F76="Scenario1PBT14",'Major retrofit'!$AR$27,IF(F76="Scenario2PBT14",'Major retrofit'!$AS$27,IF(F76="Scenario3PBT14",'Major retrofit'!$AT$27,"")))&amp;IF(F76="Scenario1PBT15",'Major retrofit'!$AU$27,IF(F76="Scenario2PBT15",'Major retrofit'!$AV$27,IF(F76="Scenario3PBT15",'Major retrofit'!$AW$27,"")))</f>
        <v/>
      </c>
      <c r="T76" s="207">
        <f t="shared" si="56"/>
        <v>0</v>
      </c>
      <c r="U76" s="206" t="str">
        <f>IF(F76="Scenario1PBT1",'Major retrofit'!$E$38,IF(F76="Scenario2PBT1",'Major retrofit'!$F$38,IF(F76="Scenario3PBT1",'Major retrofit'!$G$38,"")))&amp;IF(F76="Scenario1PBT2",'Major retrofit'!$H$38,IF(F76="Scenario2PBT2",'Major retrofit'!$I$38,IF(F76="Scenario3PBT2",'Major retrofit'!$J$38,"")))&amp;IF(F76="Scenario1PBT3",'Major retrofit'!$K$38,IF(F76="Scenario2PBT3",'Major retrofit'!$L$38,IF(F76="Scenario3PBT3",'Major retrofit'!$M$38,"")))&amp;IF(F76="Scenario1PBT4",'Major retrofit'!$N$38,IF(F76="Scenario2PBT4",'Major retrofit'!$O$38,IF(F76="Scenario3PBT4",'Major retrofit'!$P$38,"")))&amp;IF(F76="Scenario1PBT5",'Major retrofit'!$Q$38,IF(F76="Scenario2PBT5",'Major retrofit'!$R$38,IF(F76="Scenario3PBT5",'Major retrofit'!$S$38,"")))&amp;IF(F76="Scenario1PBT6",'Major retrofit'!$T$38,IF(F76="Scenario2PBT6",'Major retrofit'!$U$38,IF(F76="Scenario3PBT6",'Major retrofit'!$V$38,"")))&amp;IF(F76="Scenario1PBT7",'Major retrofit'!$W$38,IF(F76="Scenario2PBT7",'Major retrofit'!$X$38,IF(F76="Scenario3PBT7",'Major retrofit'!$Y$38,"")))&amp;IF(F76="Scenario1PBT8",'Major retrofit'!$Z$38,IF(F76="Scenario2PBT8",'Major retrofit'!$AA$38,IF(F76="Scenario3PBT8",'Major retrofit'!$AB$38,"")))&amp;IF(F76="Scenario1PBT9",'Major retrofit'!$AC$38,IF(F76="Scenario2PBT9",'Major retrofit'!$AD$38,IF(F76="Scenario3PBT9",'Major retrofit'!$AE$38,"")))&amp;IF(F76="Scenario1PBT10",'Major retrofit'!$AF$38,IF(F76="Scenario2PBT10",'Major retrofit'!$AG$38,IF(F76="Scenario3PBT10",'Major retrofit'!$AH$38,"")))&amp;IF(F76="Scenario1PBT11",'Major retrofit'!$AI$38,IF(F76="Scenario2PBT11",'Major retrofit'!$AJ$38,IF(F76="Scenario3PBT11",'Major retrofit'!$AK$38,"")))&amp;IF(F76="Scenario1PBT12",'Major retrofit'!$AL$38,IF(F76="Scenario2PBT12",'Major retrofit'!$AM$38,IF(F76="Scenario3PBT12",'Major retrofit'!$AN$38,"")))&amp;IF(F76="Scenario1PBT13",'Major retrofit'!$AO$38,IF(F76="Scenario2PBT13",'Major retrofit'!$AP$38,IF(F76="Scenario3PBT13",'Major retrofit'!$AQ$38,"")))&amp;IF(F76="Scenario1PBT14",'Major retrofit'!$AR$38,IF(F76="Scenario2PBT14",'Major retrofit'!$AS$38,IF(F76="Scenario3PBT14",'Major retrofit'!$AT$38,"")))&amp;IF(F76="Scenario1PBT15",'Major retrofit'!$AU$38,IF(F76="Scenario2PBT15",'Major retrofit'!$AV$38,IF(F76="Scenario3PBT15",'Major retrofit'!$AW$38,"")))</f>
        <v/>
      </c>
      <c r="V76" s="117">
        <f t="shared" si="57"/>
        <v>0</v>
      </c>
      <c r="W76" s="117" t="str">
        <f>IF(F76="Scenario1PBT1",'Major retrofit'!$E$40,IF(F76="Scenario2PBT1",'Major retrofit'!$F$40,IF(F76="Scenario3PBT1",'Major retrofit'!$G$40,"")))&amp;IF(F76="Scenario1PBT2",'Major retrofit'!$H$40,IF(F76="Scenario2PBT2",'Major retrofit'!$I$40,IF(F76="Scenario3PBT2",'Major retrofit'!$J$40,"")))&amp;IF(F76="Scenario1PBT3",'Major retrofit'!$K$40,IF(F76="Scenario2PBT3",'Major retrofit'!$L$40,IF(F76="Scenario3PBT3",'Major retrofit'!$M$40,"")))&amp;IF(F76="Scenario1PBT4",'Major retrofit'!$N$40,IF(F76="Scenario2PBT4",'Major retrofit'!$O$40,IF(F76="Scenario3PBT4",'Major retrofit'!$P$40,"")))&amp;IF(F76="Scenario1PBT5",'Major retrofit'!$Q$40,IF(F76="Scenario2PBT5",'Major retrofit'!$R$40,IF(F76="Scenario3PBT5",'Major retrofit'!$S$40,"")))&amp;IF(F76="Scenario1PBT6",'Major retrofit'!$T$40,IF(F76="Scenario2PBT6",'Major retrofit'!$U$40,IF(F76="Scenario3PBT6",'Major retrofit'!$V$40,"")))&amp;IF(F76="Scenario1PBT7",'Major retrofit'!$W$40,IF(F76="Scenario2PBT7",'Major retrofit'!$X$40,IF(F76="Scenario3PBT7",'Major retrofit'!$Y$40,"")))&amp;IF(F76="Scenario1PBT8",'Major retrofit'!$Z$40,IF(F76="Scenario2PBT8",'Major retrofit'!$AA$40,IF(F76="Scenario3PBT8",'Major retrofit'!$AB$40,"")))&amp;IF(F76="Scenario1PBT9",'Major retrofit'!$AC$40,IF(F76="Scenario2PBT9",'Major retrofit'!$AD$40,IF(F76="Scenario3PBT9",'Major retrofit'!$AE$40,"")))&amp;IF(F76="Scenario1PBT10",'Major retrofit'!$AF$40,IF(F76="Scenario2PBT10",'Major retrofit'!$AG$40,IF(F76="Scenario3PBT10",'Major retrofit'!$AH$40,"")))&amp;IF(F76="Scenario1PBT11",'Major retrofit'!$AI$40,IF(F76="Scenario2PBT11",'Major retrofit'!$AJ$40,IF(F76="Scenario3PBT11",'Major retrofit'!$AK$40,"")))&amp;IF(F76="Scenario1PBT12",'Major retrofit'!$AL$40,IF(F76="Scenario2PBT12",'Major retrofit'!$AM$40,IF(F76="Scenario3PBT12",'Major retrofit'!$AN$40,"")))&amp;IF(F76="Scenario1PBT13",'Major retrofit'!$AO$40,IF(F76="Scenario2PBT13",'Major retrofit'!$AP$40,IF(F76="Scenario3PBT13",'Major retrofit'!$AQ$40,"")))&amp;IF(F76="Scenario1PBT14",'Major retrofit'!$AR$40,IF(F76="Scenario2PBT14",'Major retrofit'!$AS$40,IF(F76="Scenario3PBT14",'Major retrofit'!$AT$40,"")))&amp;IF(F76="Scenario1PBT15",'Major retrofit'!$AU$40,IF(F76="Scenario2PBT15",'Major retrofit'!$AV$40,IF(F76="Scenario3PBT15",'Major retrofit'!$AW$40,"")))</f>
        <v/>
      </c>
      <c r="X76" s="117">
        <f t="shared" si="58"/>
        <v>0</v>
      </c>
      <c r="Y76" s="117" t="str">
        <f>IF(F76="Scenario1PBT1",'Major retrofit'!$E$42,IF(F76="Scenario2PBT1",'Major retrofit'!$F$42,IF(F76="Scenario3PBT1",'Major retrofit'!$G$42,"")))&amp;IF(F76="Scenario1PBT2",'Major retrofit'!$H$42,IF(F76="Scenario2PBT2",'Major retrofit'!$I$42,IF(F76="Scenario3PBT2",'Major retrofit'!$J$42,"")))&amp;IF(F76="Scenario1PBT3",'Major retrofit'!$K$42,IF(F76="Scenario2PBT3",'Major retrofit'!$L$42,IF(F76="Scenario3PBT3",'Major retrofit'!$M$42,"")))&amp;IF(F76="Scenario1PBT4",'Major retrofit'!$N$42,IF(F76="Scenario2PBT4",'Major retrofit'!$O$42,IF(F76="Scenario3PBT4",'Major retrofit'!$P$42,"")))&amp;IF(F76="Scenario1PBT5",'Major retrofit'!$Q$42,IF(F76="Scenario2PBT5",'Major retrofit'!$R$42,IF(F76="Scenario3PBT5",'Major retrofit'!$S$42,"")))&amp;IF(F76="Scenario1PBT6",'Major retrofit'!$T$42,IF(F76="Scenario2PBT6",'Major retrofit'!$U$42,IF(F76="Scenario3PBT6",'Major retrofit'!$V$42,"")))&amp;IF(F76="Scenario1PBT7",'Major retrofit'!$W$42,IF(F76="Scenario2PBT7",'Major retrofit'!$X$42,IF(F76="Scenario3PBT7",'Major retrofit'!$Y$42,"")))&amp;IF(F76="Scenario1PBT8",'Major retrofit'!$Z$42,IF(F76="Scenario2PBT8",'Major retrofit'!$AA$42,IF(F76="Scenario3PBT8",'Major retrofit'!$AB$42,"")))&amp;IF(F76="Scenario1PBT9",'Major retrofit'!$AC$42,IF(F76="Scenario2PBT9",'Major retrofit'!$AD$42,IF(F76="Scenario3PBT9",'Major retrofit'!$AE$42,"")))&amp;IF(F76="Scenario1PBT10",'Major retrofit'!$AF$42,IF(F76="Scenario2PBT10",'Major retrofit'!$AG$42,IF(F76="Scenario3PBT10",'Major retrofit'!$AH$42,"")))&amp;IF(F76="Scenario1PBT11",'Major retrofit'!$AI$42,IF(F76="Scenario2PBT11",'Major retrofit'!$AJ$42,IF(F76="Scenario3PBT11",'Major retrofit'!$AK$42,"")))&amp;IF(F76="Scenario1PBT12",'Major retrofit'!$AL$42,IF(F76="Scenario2PBT12",'Major retrofit'!$AM$42,IF(F76="Scenario3PBT12",'Major retrofit'!$AN$42,"")))&amp;IF(F76="Scenario1PBT13",'Major retrofit'!$AO$42,IF(F76="Scenario2PBT13",'Major retrofit'!$AP$42,IF(F76="Scenario3PBT13",'Major retrofit'!$AQ$42,"")))&amp;IF(F76="Scenario1PBT14",'Major retrofit'!$AR$42,IF(F76="Scenario2PBT14",'Major retrofit'!$AS$42,IF(F76="Scenario3PBT14",'Major retrofit'!$AT$42,"")))&amp;IF(F76="Scenario1PBT15",'Major retrofit'!$AU$42,IF(F76="Scenario2PBT15",'Major retrofit'!$AV$42,IF(F76="Scenario3PBT15",'Major retrofit'!$AW$42,"")))</f>
        <v/>
      </c>
      <c r="Z76" s="117">
        <f t="shared" si="59"/>
        <v>0</v>
      </c>
      <c r="AA76" s="178" t="str">
        <f>IF(F76="Scenario1PBT1",'Major retrofit'!$E$101,IF(F76="Scenario2PBT1",'Major retrofit'!$F$101,IF(F76="Scenario3PBT1",'Major retrofit'!$G$101,"")))&amp;IF(F76="Scenario1PBT2",'Major retrofit'!$H$101,IF(F76="Scenario2PBT2",'Major retrofit'!$I$101,IF(F76="Scenario3PBT2",'Major retrofit'!$J$101,"")))&amp;IF(F76="Scenario1PBT3",'Major retrofit'!$K$101,IF(F76="Scenario2PBT3",'Major retrofit'!$L$101,IF(F76="Scenario3PBT3",'Major retrofit'!$M$101,"")))&amp;IF(F76="Scenario1PBT4",'Major retrofit'!$N$101,IF(F76="Scenario2PBT4",'Major retrofit'!$O$101,IF(F76="Scenario3PBT4",'Major retrofit'!$P$101,"")))&amp;IF(F76="Scenario1PBT5",'Major retrofit'!$Q$101,IF(F76="Scenario2PBT5",'Major retrofit'!$R$101,IF(F76="Scenario3PBT5",'Major retrofit'!$S$101,"")))&amp;IF(F76="Scenario1PBT6",'Major retrofit'!$T$101,IF(F76="Scenario2PBT6",'Major retrofit'!$U$101,IF(F76="Scenario3PBT6",'Major retrofit'!$V$101,"")))&amp;IF(F76="Scenario1PBT7",'Major retrofit'!$W$101,IF(F76="Scenario2PBT7",'Major retrofit'!$X$101,IF(F76="Scenario3PBT7",'Major retrofit'!$Y$101,"")))&amp;IF(F76="Scenario1PBT8",'Major retrofit'!$Z$101,IF(F76="Scenario2PBT8",'Major retrofit'!$AA$101,IF(F76="Scenario3PBT8",'Major retrofit'!$AB$101,"")))&amp;IF(F76="Scenario1PBT9",'Major retrofit'!$AC$101,IF(F76="Scenario2PBT9",'Major retrofit'!$AD$101,IF(F76="Scenario3PBT9",'Major retrofit'!$AE$101,"")))&amp;IF(F76="Scenario1PBT10",'Major retrofit'!$AF$101,IF(F76="Scenario2PBT10",'Major retrofit'!$AG$101,IF(F76="Scenario3PBT10",'Major retrofit'!$AH$101,"")))&amp;IF(F76="Scenario1PBT11",'Major retrofit'!$AI$101,IF(F76="Scenario2PBT11",'Major retrofit'!$AJ$101,IF(F76="Scenario3PBT11",'Major retrofit'!$AK$101,"")))&amp;IF(F76="Scenario1PBT12",'Major retrofit'!$AL$101,IF(F76="Scenario2PBT12",'Major retrofit'!$AM$101,IF(F76="Scenario3PBT12",'Major retrofit'!$AN$101,"")))&amp;IF(F76="Scenario1PBT13",'Major retrofit'!$AO$101,IF(F76="Scenario2PBT13",'Major retrofit'!$AP$101,IF(F76="Scenario3PBT13",'Major retrofit'!$AQ$101,"")))&amp;IF(F76="Scenario1PBT14",'Major retrofit'!$AR$101,IF(F76="Scenario2PBT14",'Major retrofit'!$AS$101,IF(F76="Scenario3PBT14",'Major retrofit'!$AT$101,"")))&amp;IF(F76="Scenario1PBT15",'Major retrofit'!$AU$101,IF(F76="Scenario2PBT15",'Major retrofit'!$AV$101,IF(F76="Scenario3PBT15",'Major retrofit'!$AW$101,"")))</f>
        <v/>
      </c>
      <c r="AB76" s="179">
        <f t="shared" si="60"/>
        <v>0</v>
      </c>
      <c r="AC76" s="363" t="str">
        <f t="shared" si="61"/>
        <v/>
      </c>
      <c r="AD76" s="353">
        <f>IF(AC76="",IFERROR('Projection_Base-case'!G77-G76,0),0)</f>
        <v>0</v>
      </c>
      <c r="AE76" s="350">
        <f t="shared" si="37"/>
        <v>0</v>
      </c>
      <c r="AF76" s="361">
        <f>IFERROR(100*AD76/'Projection_Base-case'!G77,0)</f>
        <v>0</v>
      </c>
      <c r="AG76" s="352">
        <f>IF(AC76="",IFERROR('Projection_Base-case'!I77-I76,0),0)</f>
        <v>0</v>
      </c>
      <c r="AH76" s="353">
        <f t="shared" si="38"/>
        <v>0</v>
      </c>
      <c r="AI76" s="361">
        <f>IFERROR(100*AG76/'Projection_Base-case'!I77,0)</f>
        <v>0</v>
      </c>
      <c r="AJ76" s="352">
        <f>IF(AC76="",IFERROR('Projection_Base-case'!K77-K76,0),0)</f>
        <v>0</v>
      </c>
      <c r="AK76" s="353">
        <f t="shared" si="39"/>
        <v>0</v>
      </c>
      <c r="AL76" s="361">
        <f>IFERROR(100*AJ76/'Projection_Base-case'!K77,0)</f>
        <v>0</v>
      </c>
      <c r="AM76" s="352">
        <f>-IF(AC76="",IFERROR('Projection_Base-case'!M77-M76,0),0)</f>
        <v>0</v>
      </c>
      <c r="AN76" s="353">
        <f t="shared" si="40"/>
        <v>0</v>
      </c>
      <c r="AO76" s="354">
        <f>IFERROR(IF('Projection_Base-case'!N77&gt;0,100*AN76/'Projection_Base-case'!N77,100*AN76/N76),0)</f>
        <v>0</v>
      </c>
      <c r="AP76" s="355">
        <f>IF(AC76="",IFERROR('Projection_Base-case'!O77-O76,0),0)</f>
        <v>0</v>
      </c>
      <c r="AQ76" s="356">
        <f t="shared" si="41"/>
        <v>0</v>
      </c>
      <c r="AR76" s="356">
        <f>IFERROR(100*AP76/'Projection_Base-case'!O77,0)</f>
        <v>0</v>
      </c>
      <c r="AS76" s="355">
        <f>IF(AC76="",IFERROR('Projection_Base-case'!Q77-Q76,0),0)</f>
        <v>0</v>
      </c>
      <c r="AT76" s="356">
        <f t="shared" si="42"/>
        <v>0</v>
      </c>
      <c r="AU76" s="356">
        <f>IFERROR(100*AS76/'Projection_Base-case'!Q77,0)</f>
        <v>0</v>
      </c>
      <c r="AV76" s="355">
        <f>IF(AC76="",IFERROR('Projection_Base-case'!S77-S76,0),0)</f>
        <v>0</v>
      </c>
      <c r="AW76" s="356">
        <f t="shared" si="43"/>
        <v>0</v>
      </c>
      <c r="AX76" s="357">
        <f>IFERROR(100*AV76/'Projection_Base-case'!S77,0)</f>
        <v>0</v>
      </c>
      <c r="AY76" s="358">
        <f>IF(AC76="",IFERROR('Projection_Base-case'!U77-U76,0),0)</f>
        <v>0</v>
      </c>
      <c r="AZ76" s="359">
        <f t="shared" si="44"/>
        <v>0</v>
      </c>
      <c r="BA76" s="359">
        <f>IFERROR(100*AY76/'Projection_Base-case'!U77,0)</f>
        <v>0</v>
      </c>
      <c r="BB76" s="358">
        <f>IF(AC76="",IFERROR('Projection_Base-case'!W77-W76,0),0)</f>
        <v>0</v>
      </c>
      <c r="BC76" s="359">
        <f t="shared" si="45"/>
        <v>0</v>
      </c>
      <c r="BD76" s="359">
        <f>IFERROR(100*BB76/'Projection_Base-case'!W77,0)</f>
        <v>0</v>
      </c>
      <c r="BE76" s="358">
        <f>IF(AC76="",IFERROR('Projection_Base-case'!Y77-Y76,0),0)</f>
        <v>0</v>
      </c>
      <c r="BF76" s="359">
        <f t="shared" si="46"/>
        <v>0</v>
      </c>
      <c r="BG76" s="359">
        <f>IFERROR(100*BE76/'Projection_Base-case'!Y77,0)</f>
        <v>0</v>
      </c>
      <c r="BH76" s="359">
        <f t="shared" si="47"/>
        <v>0</v>
      </c>
      <c r="BI76" s="360">
        <f t="shared" si="48"/>
        <v>0</v>
      </c>
    </row>
    <row r="77" spans="1:61">
      <c r="A77" s="205">
        <v>73</v>
      </c>
      <c r="B77" s="347">
        <f>IF('Projection_Base-case'!B78&lt;&gt;"",'Projection_Base-case'!B78,0)</f>
        <v>0</v>
      </c>
      <c r="C77" s="347">
        <f>IF('Projection_Base-case'!C78&lt;&gt;"",'Projection_Base-case'!C78,0)</f>
        <v>0</v>
      </c>
      <c r="D77" s="365">
        <f>IF('Projection_Base-case'!D78&lt;&gt;"",'Projection_Base-case'!D78,0)</f>
        <v>0</v>
      </c>
      <c r="E77" s="322"/>
      <c r="F77" s="367" t="str">
        <f t="shared" si="49"/>
        <v>0</v>
      </c>
      <c r="G77" s="177" t="str">
        <f>IF(F77="Scenario1PBT1",'Major retrofit'!$E$6,IF(F77="Scenario2PBT1",'Major retrofit'!$F$6,IF(F77="Scenario3PBT1",'Major retrofit'!$G$6,"")))&amp;IF(F77="Scenario1PBT2",'Major retrofit'!$H$6,IF(F77="Scenario2PBT2",'Major retrofit'!$I$6,IF(F77="Scenario3PBT2",'Major retrofit'!$J$6,"")))&amp;IF(F77="Scenario1PBT3",'Major retrofit'!$K$6,IF(F77="Scenario2PBT3",'Major retrofit'!$L$6,IF(F77="Scenario3PBT3",'Major retrofit'!$M$6,"")))&amp;IF(F77="Scenario1PBT4",'Major retrofit'!$N$6,IF(F77="Scenario2PBT4",'Major retrofit'!$O$6,IF(F77="Scenario3PBT4",'Major retrofit'!$P$6,"")))&amp;IF(F77="Scenario1PBT5",'Major retrofit'!$Q$6,IF(F77="Scenario2PBT5",'Major retrofit'!$R$6,IF(F77="Scenario3PBT5",'Major retrofit'!$S$6,"")))&amp;IF(F77="Scenario1PBT6",'Major retrofit'!$T$6,IF(F77="Scenario2PBT6",'Major retrofit'!$U$6,IF(F77="Scenario3PBT6",'Major retrofit'!$V$6,"")))&amp;IF(F77="Scenario1PBT7",'Major retrofit'!$W$6,IF(F77="Scenario2PBT7",'Major retrofit'!$X$6,IF(F77="Scenario3PBT7",'Major retrofit'!$Y$6,"")))&amp;IF(F77="Scenario1PBT8",'Major retrofit'!$Z$6,IF(F77="Scenario2PBT8",'Major retrofit'!$AA$6,IF(F77="Scenario3PBT8",'Major retrofit'!$AB$6,"")))&amp;IF(F77="Scenario1PBT9",'Major retrofit'!$AC$6,IF(F77="Scenario2PBT9",'Major retrofit'!$AD$6,IF(F77="Scenario3PBT9",'Major retrofit'!$AE$6,"")))&amp;IF(F77="Scenario1PBT10",'Major retrofit'!$AF$6,IF(F77="Scenario2PBT10",'Major retrofit'!$AG$6,IF(F77="Scenario3PBT10",'Major retrofit'!$AH$6,"")))&amp;IF(F77="Scenario1PBT11",'Major retrofit'!$AI$6,IF(F77="Scenario2PBT11",'Major retrofit'!$AJ$6,IF(F77="Scenario3PBT11",'Major retrofit'!$AK$6,"")))&amp;IF(F77="Scenario1PBT12",'Major retrofit'!$AL$6,IF(F77="Scenario2PBT12",'Major retrofit'!$AM$6,IF(F77="Scenario3PBT12",'Major retrofit'!$AN$6,"")))&amp;IF(F77="Scenario1PBT13",'Major retrofit'!$AO$6,IF(F77="Scenario2PBT13",'Major retrofit'!$AP$6,IF(F77="Scenario3PBT13",'Major retrofit'!$AQ$6,"")))&amp;IF(F77="Scenario1PBT14",'Major retrofit'!$AR$6,IF(F77="Scenario2PBT14",'Major retrofit'!$AS$6,IF(F77="Scenario3PBT14",'Major retrofit'!$AT$6,"")))&amp;IF(F77="Scenario1PBT15",'Major retrofit'!$AU$6,IF(F77="Scenario2PBT15",'Major retrofit'!$AV$6,IF(F77="Scenario3PBT15",'Major retrofit'!$AW$6,"")))</f>
        <v/>
      </c>
      <c r="H77" s="117">
        <f t="shared" si="50"/>
        <v>0</v>
      </c>
      <c r="I77" s="178" t="str">
        <f>IF(F77="Scenario1PBT1",'Major retrofit'!$E$16,IF(F77="Scenario2PBT1",'Major retrofit'!$F$16,IF(F77="Scenario3PBT1",'Major retrofit'!$G$16,"")))&amp;IF(F77="Scenario1PBT2",'Major retrofit'!$H$16,IF(F77="Scenario2PBT2",'Major retrofit'!$I$16,IF(F77="Scenario3PBT2",'Major retrofit'!$J$16,"")))&amp;IF(F77="Scenario1PBT3",'Major retrofit'!$K$16,IF(F77="Scenario2PBT3",'Major retrofit'!$L$16,IF(F77="Scenario3PBT3",'Major retrofit'!$M$16,"")))&amp;IF(F77="Scenario1PBT4",'Major retrofit'!$N$16,IF(F77="Scenario2PBT4",'Major retrofit'!$O$16,IF(F77="Scenario3PBT4",'Major retrofit'!$P$16,"")))&amp;IF(F77="Scenario1PBT5",'Major retrofit'!$Q$16,IF(F77="Scenario2PBT5",'Major retrofit'!$R$16,IF(F77="Scenario3PBT5",'Major retrofit'!$S$16,"")))&amp;IF(F77="Scenario1PBT6",'Major retrofit'!$T$16,IF(F77="Scenario2PBT6",'Major retrofit'!$U$16,IF(F77="Scenario3PBT6",'Major retrofit'!$V$16,"")))&amp;IF(F77="Scenario1PBT7",'Major retrofit'!$W$16,IF(F77="Scenario2PBT7",'Major retrofit'!$X$16,IF(F77="Scenario3PBT7",'Major retrofit'!$Y$16,"")))&amp;IF(F77="Scenario1PBT8",'Major retrofit'!$Z$16,IF(F77="Scenario2PBT8",'Major retrofit'!$AA$16,IF(F77="Scenario3PBT8",'Major retrofit'!$AB$16,"")))&amp;IF(F77="Scenario1PBT9",'Major retrofit'!$AC$16,IF(F77="Scenario2PBT9",'Major retrofit'!$AD$16,IF(F77="Scenario3PBT9",'Major retrofit'!$AE$16,"")))&amp;IF(F77="Scenario1PBT10",'Major retrofit'!$AF$16,IF(F77="Scenario2PBT10",'Major retrofit'!$AG$16,IF(F77="Scenario3PBT10",'Major retrofit'!$AH$16,"")))&amp;IF(F77="Scenario1PBT11",'Major retrofit'!$AI$16,IF(F77="Scenario2PBT11",'Major retrofit'!$AJ$16,IF(F77="Scenario3PBT11",'Major retrofit'!$AK$16,"")))&amp;IF(F77="Scenario1PBT12",'Major retrofit'!$AL$16,IF(F77="Scenario2PBT12",'Major retrofit'!$AM$16,IF(F77="Scenario3PBT12",'Major retrofit'!$AN$16,"")))&amp;IF(F77="Scenario1PBT13",'Major retrofit'!$AO$16,IF(F77="Scenario2PBT13",'Major retrofit'!$AP$16,IF(F77="Scenario3PBT13",'Major retrofit'!$AQ$16,"")))&amp;IF(F77="Scenario1PBT14",'Major retrofit'!$AR$16,IF(F77="Scenario2PBT14",'Major retrofit'!$AS$16,IF(F77="Scenario3PBT14",'Major retrofit'!$AT$16,"")))&amp;IF(F77="Scenario1PBT15",'Major retrofit'!$AU$16,IF(F77="Scenario2PBT15",'Major retrofit'!$AV$16,IF(F77="Scenario3PBT15",'Major retrofit'!$AW$16,"")))</f>
        <v/>
      </c>
      <c r="J77" s="117">
        <f t="shared" si="51"/>
        <v>0</v>
      </c>
      <c r="K77" s="117" t="str">
        <f>IF(F77="Scenario1PBT1",'Major retrofit'!$E$18,IF(F77="Scenario2PBT1",'Major retrofit'!$F$18,IF(F77="Scenario3PBT1",'Major retrofit'!$G$18,"")))&amp;IF(F77="Scenario1PBT2",'Major retrofit'!$H$18,IF(F77="Scenario2PBT2",'Major retrofit'!$I$18,IF(F77="Scenario3PBT2",'Major retrofit'!$J$18,"")))&amp;IF(F77="Scenario1PBT3",'Major retrofit'!$K$18,IF(F77="Scenario2PBT3",'Major retrofit'!$L$18,IF(F77="Scenario3PBT3",'Major retrofit'!$M$18,"")))&amp;IF(F77="Scenario1PBT4",'Major retrofit'!$N$18,IF(F77="Scenario2PBT4",'Major retrofit'!$O$18,IF(F77="Scenario3PBT4",'Major retrofit'!$P$18,"")))&amp;IF(F77="Scenario1PBT5",'Major retrofit'!$Q$18,IF(F77="Scenario2PBT5",'Major retrofit'!$R$18,IF(F77="Scenario3PBT5",'Major retrofit'!$S$18,"")))&amp;IF(F77="Scenario1PBT6",'Major retrofit'!$T$18,IF(F77="Scenario2PBT6",'Major retrofit'!$U$18,IF(F77="Scenario3PBT6",'Major retrofit'!$V$18,"")))&amp;IF(F77="Scenario1PBT7",'Major retrofit'!$W$18,IF(F77="Scenario2PBT7",'Major retrofit'!$X$18,IF(F77="Scenario3PBT7",'Major retrofit'!$Y$18,"")))&amp;IF(F77="Scenario1PBT8",'Major retrofit'!$Z$18,IF(F77="Scenario2PBT8",'Major retrofit'!$AA$18,IF(F77="Scenario3PBT8",'Major retrofit'!$AB$18,"")))&amp;IF(F77="Scenario1PBT9",'Major retrofit'!$AC$18,IF(F77="Scenario2PBT9",'Major retrofit'!$AD$18,IF(F77="Scenario3PBT9",'Major retrofit'!$AE$18,"")))&amp;IF(F77="Scenario1PBT10",'Major retrofit'!$AF$18,IF(F77="Scenario2PBT10",'Major retrofit'!$AG$18,IF(F77="Scenario3PBT10",'Major retrofit'!$AH$18,"")))&amp;IF(F77="Scenario1PBT11",'Major retrofit'!$AI$18,IF(F77="Scenario2PBT11",'Major retrofit'!$AJ$18,IF(F77="Scenario3PBT11",'Major retrofit'!$AK$18,"")))&amp;IF(F77="Scenario1PBT12",'Major retrofit'!$AL$18,IF(F77="Scenario2PBT12",'Major retrofit'!$AM$18,IF(F77="Scenario3PBT12",'Major retrofit'!$AN$18,"")))&amp;IF(F77="Scenario1PBT13",'Major retrofit'!$AO$18,IF(F77="Scenario2PBT13",'Major retrofit'!$AP$18,IF(F77="Scenario3PBT13",'Major retrofit'!$AQ$18,"")))&amp;IF(F77="Scenario1PBT14",'Major retrofit'!$AR$18,IF(F77="Scenario2PBT14",'Major retrofit'!$AS$18,IF(F77="Scenario3PBT14",'Major retrofit'!$AT$18,"")))&amp;IF(F77="Scenario1PBT15",'Major retrofit'!$AU$18,IF(F77="Scenario2PBT15",'Major retrofit'!$AV$18,IF(F77="Scenario3PBT15",'Major retrofit'!$AW$18,"")))</f>
        <v/>
      </c>
      <c r="L77" s="117">
        <f t="shared" si="52"/>
        <v>0</v>
      </c>
      <c r="M77" s="117" t="str">
        <f>IF(F77="Scenario1PBT1",'Major retrofit'!$E$20,IF(F77="Scenario2PBT1",'Major retrofit'!$F$20,IF(F77="Scenario3PBT1",'Major retrofit'!$G$20,"")))&amp;IF(F77="Scenario1PBT2",'Major retrofit'!$H$20,IF(F77="Scenario2PBT2",'Major retrofit'!$I$20,IF(F77="Scenario3PBT2",'Major retrofit'!$J$20,"")))&amp;IF(F77="Scenario1PBT3",'Major retrofit'!$K$20,IF(F77="Scenario2PBT3",'Major retrofit'!$L$20,IF(F77="Scenario3PBT3",'Major retrofit'!$M$20,"")))&amp;IF(F77="Scenario1PBT4",'Major retrofit'!$N$20,IF(F77="Scenario2PBT4",'Major retrofit'!$O$20,IF(F77="Scenario3PBT4",'Major retrofit'!$P$20,"")))&amp;IF(F77="Scenario1PBT5",'Major retrofit'!$Q$20,IF(F77="Scenario2PBT5",'Major retrofit'!$R$20,IF(F77="Scenario3PBT5",'Major retrofit'!$S$20,"")))&amp;IF(F77="Scenario1PBT6",'Major retrofit'!$T$20,IF(F77="Scenario2PBT6",'Major retrofit'!$U$20,IF(F77="Scenario3PBT6",'Major retrofit'!$V$20,"")))&amp;IF(F77="Scenario1PBT7",'Major retrofit'!$W$20,IF(F77="Scenario2PBT7",'Major retrofit'!$X$20,IF(F77="Scenario3PBT7",'Major retrofit'!$Y$20,"")))&amp;IF(F77="Scenario1PBT8",'Major retrofit'!$Z$20,IF(F77="Scenario2PBT8",'Major retrofit'!$AA$20,IF(F77="Scenario3PBT8",'Major retrofit'!$AB$20,"")))&amp;IF(F77="Scenario1PBT9",'Major retrofit'!$AC$20,IF(F77="Scenario2PBT9",'Major retrofit'!$AD$20,IF(F77="Scenario3PBT9",'Major retrofit'!$AE$20,"")))&amp;IF(F77="Scenario1PBT10",'Major retrofit'!$AF$20,IF(F77="Scenario2PBT10",'Major retrofit'!$AG$20,IF(F77="Scenario3PBT10",'Major retrofit'!$AH$20,"")))&amp;IF(F77="Scenario1PBT11",'Major retrofit'!$AI$20,IF(F77="Scenario2PBT11",'Major retrofit'!$AJ$20,IF(F77="Scenario3PBT11",'Major retrofit'!$AK$20,"")))&amp;IF(F77="Scenario1PBT12",'Major retrofit'!$AL$20,IF(F77="Scenario2PBT12",'Major retrofit'!$AM$20,IF(F77="Scenario3PBT12",'Major retrofit'!$AN$20,"")))&amp;IF(F77="Scenario1PBT13",'Major retrofit'!$AO$20,IF(F77="Scenario2PBT13",'Major retrofit'!$AP$20,IF(F77="Scenario3PBT13",'Major retrofit'!$AQ$20,"")))&amp;IF(F77="Scenario1PBT14",'Major retrofit'!$AR$20,IF(F77="Scenario2PBT14",'Major retrofit'!$AS$20,IF(F77="Scenario3PBT14",'Major retrofit'!$AT$20,"")))&amp;IF(F77="Scenario1PBT15",'Major retrofit'!$AU$20,IF(F77="Scenario2PBT15",'Major retrofit'!$AV$20,IF(F77="Scenario3PBT15",'Major retrofit'!$AW$20,"")))</f>
        <v/>
      </c>
      <c r="N77" s="118">
        <f t="shared" si="53"/>
        <v>0</v>
      </c>
      <c r="O77" s="206" t="str">
        <f>IF(F77="Scenario1PBT1",'Major retrofit'!$E$23,IF(F77="Scenario2PBT1",'Major retrofit'!$F$23,IF(F77="Scenario3PBT1",'Major retrofit'!$G$23,"")))&amp;IF(F77="Scenario1PBT2",'Major retrofit'!$H$23,IF(F77="Scenario2PBT2",'Major retrofit'!$I$23,IF(F77="Scenario3PBT2",'Major retrofit'!$J$23,"")))&amp;IF(F77="Scenario1PBT3",'Major retrofit'!$K$23,IF(F77="Scenario2PBT3",'Major retrofit'!$L$23,IF(F77="Scenario3PBT3",'Major retrofit'!$M$23,"")))&amp;IF(F77="Scenario1PBT4",'Major retrofit'!$N$23,IF(F77="Scenario2PBT4",'Major retrofit'!$O$23,IF(F77="Scenario3PBT4",'Major retrofit'!$P$23,"")))&amp;IF(F77="Scenario1PBT5",'Major retrofit'!$Q$23,IF(F77="Scenario2PBT5",'Major retrofit'!$R$23,IF(F77="Scenario3PBT5",'Major retrofit'!$S$23,"")))&amp;IF(F77="Scenario1PBT6",'Major retrofit'!$T$23,IF(F77="Scenario2PBT6",'Major retrofit'!$U$23,IF(F77="Scenario3PBT6",'Major retrofit'!$V$23,"")))&amp;IF(F77="Scenario1PBT7",'Major retrofit'!$W$23,IF(F77="Scenario2PBT7",'Major retrofit'!$X$23,IF(F77="Scenario3PBT7",'Major retrofit'!$Y$23,"")))&amp;IF(F77="Scenario1PBT8",'Major retrofit'!$Z$23,IF(F77="Scenario2PBT8",'Major retrofit'!$AA$23,IF(F77="Scenario3PBT8",'Major retrofit'!$AB$23,"")))&amp;IF(F77="Scenario1PBT9",'Major retrofit'!$AC$23,IF(F77="Scenario2PBT9",'Major retrofit'!$AD$23,IF(F77="Scenario3PBT9",'Major retrofit'!$AE$23,"")))&amp;IF(F77="Scenario1PBT10",'Major retrofit'!$AF$23,IF(F77="Scenario2PBT10",'Major retrofit'!$AG$23,IF(F77="Scenario3PBT10",'Major retrofit'!$AH$23,"")))&amp;IF(F77="Scenario1PBT11",'Major retrofit'!$AI$23,IF(F77="Scenario2PBT11",'Major retrofit'!$AJ$23,IF(F77="Scenario3PBT11",'Major retrofit'!$AK$23,"")))&amp;IF(F77="Scenario1PBT12",'Major retrofit'!$AL$23,IF(F77="Scenario2PBT12",'Major retrofit'!$AM$23,IF(F77="Scenario3PBT12",'Major retrofit'!$AN$23,"")))&amp;IF(F77="Scenario1PBT13",'Major retrofit'!$AO$23,IF(F77="Scenario2PBT13",'Major retrofit'!$AP$23,IF(F77="Scenario3PBT13",'Major retrofit'!$AQ$23,"")))&amp;IF(F77="Scenario1PBT14",'Major retrofit'!$AR$23,IF(F77="Scenario2PBT14",'Major retrofit'!$AS$23,IF(F77="Scenario3PBT14",'Major retrofit'!$AT$23,"")))&amp;IF(F77="Scenario1PBT15",'Major retrofit'!$AU$23,IF(F77="Scenario2PBT15",'Major retrofit'!$AV$23,IF(F77="Scenario3PBT15",'Major retrofit'!$AW$23,"")))</f>
        <v/>
      </c>
      <c r="P77" s="117">
        <f t="shared" si="54"/>
        <v>0</v>
      </c>
      <c r="Q77" s="117" t="str">
        <f>IF(F77="Scenario1PBT1",'Major retrofit'!$E$25,IF(F77="Scenario2PBT1",'Major retrofit'!$F$25,IF(F77="Scenario3PBT1",'Major retrofit'!$G$25,"")))&amp;IF(F77="Scenario1PBT2",'Major retrofit'!$H$25,IF(F77="Scenario2PBT2",'Major retrofit'!$I$25,IF(F77="Scenario3PBT2",'Major retrofit'!$J$25,"")))&amp;IF(F77="Scenario1PBT3",'Major retrofit'!$K$25,IF(F77="Scenario2PBT3",'Major retrofit'!$L$25,IF(F77="Scenario3PBT3",'Major retrofit'!$M$25,"")))&amp;IF(F77="Scenario1PBT4",'Major retrofit'!$N$25,IF(F77="Scenario2PBT4",'Major retrofit'!$O$25,IF(F77="Scenario3PBT4",'Major retrofit'!$P$25,"")))&amp;IF(F77="Scenario1PBT5",'Major retrofit'!$Q$25,IF(F77="Scenario2PBT5",'Major retrofit'!$R$25,IF(F77="Scenario3PBT5",'Major retrofit'!$S$25,"")))&amp;IF(F77="Scenario1PBT6",'Major retrofit'!$T$25,IF(F77="Scenario2PBT6",'Major retrofit'!$U$25,IF(F77="Scenario3PBT6",'Major retrofit'!$V$25,"")))&amp;IF(F77="Scenario1PBT7",'Major retrofit'!$W$25,IF(F77="Scenario2PBT7",'Major retrofit'!$X$25,IF(F77="Scenario3PBT7",'Major retrofit'!$Y$25,"")))&amp;IF(F77="Scenario1PBT8",'Major retrofit'!$Z$25,IF(F77="Scenario2PBT8",'Major retrofit'!$AA$25,IF(F77="Scenario3PBT8",'Major retrofit'!$AB$25,"")))&amp;IF(F77="Scenario1PBT9",'Major retrofit'!$AC$25,IF(F77="Scenario2PBT9",'Major retrofit'!$AD$25,IF(F77="Scenario3PBT9",'Major retrofit'!$AE$25,"")))&amp;IF(F77="Scenario1PBT10",'Major retrofit'!$AF$25,IF(F77="Scenario2PBT10",'Major retrofit'!$AG$25,IF(F77="Scenario3PBT10",'Major retrofit'!$AH$25,"")))&amp;IF(F77="Scenario1PBT11",'Major retrofit'!$AI$25,IF(F77="Scenario2PBT11",'Major retrofit'!$AJ$25,IF(F77="Scenario3PBT11",'Major retrofit'!$AK$25,"")))&amp;IF(F77="Scenario1PBT12",'Major retrofit'!$AL$25,IF(F77="Scenario2PBT12",'Major retrofit'!$AM$25,IF(F77="Scenario3PBT12",'Major retrofit'!$AN$25,"")))&amp;IF(F77="Scenario1PBT13",'Major retrofit'!$AO$25,IF(F77="Scenario2PBT13",'Major retrofit'!$AP$25,IF(F77="Scenario3PBT13",'Major retrofit'!$AQ$25,"")))&amp;IF(F77="Scenario1PBT14",'Major retrofit'!$AR$25,IF(F77="Scenario2PBT14",'Major retrofit'!$AS$25,IF(F77="Scenario3PBT14",'Major retrofit'!$AT$25,"")))&amp;IF(F77="Scenario1PBT15",'Major retrofit'!$AU$25,IF(F77="Scenario2PBT15",'Major retrofit'!$AV$25,IF(F77="Scenario3PBT15",'Major retrofit'!$AW$25,"")))</f>
        <v/>
      </c>
      <c r="R77" s="117">
        <f t="shared" si="55"/>
        <v>0</v>
      </c>
      <c r="S77" s="117" t="str">
        <f>IF(F77="Scenario1PBT1",'Major retrofit'!$E$27,IF(F77="Scenario2PBT1",'Major retrofit'!$F$27,IF(F77="Scenario3PBT1",'Major retrofit'!$G$27,"")))&amp;IF(F77="Scenario1PBT2",'Major retrofit'!$H$27,IF(F77="Scenario2PBT2",'Major retrofit'!$I$27,IF(F77="Scenario3PBT2",'Major retrofit'!$J$27,"")))&amp;IF(F77="Scenario1PBT3",'Major retrofit'!$K$27,IF(F77="Scenario2PBT3",'Major retrofit'!$L$27,IF(F77="Scenario3PBT3",'Major retrofit'!$M$27,"")))&amp;IF(F77="Scenario1PBT4",'Major retrofit'!$N$27,IF(F77="Scenario2PBT4",'Major retrofit'!$O$27,IF(F77="Scenario3PBT4",'Major retrofit'!$P$27,"")))&amp;IF(F77="Scenario1PBT5",'Major retrofit'!$Q$27,IF(F77="Scenario2PBT5",'Major retrofit'!$R$27,IF(F77="Scenario3PBT5",'Major retrofit'!$S$27,"")))&amp;IF(F77="Scenario1PBT6",'Major retrofit'!$T$27,IF(F77="Scenario2PBT6",'Major retrofit'!$U$27,IF(F77="Scenario3PBT6",'Major retrofit'!$V$27,"")))&amp;IF(F77="Scenario1PBT7",'Major retrofit'!$W$27,IF(F77="Scenario2PBT7",'Major retrofit'!$X$27,IF(F77="Scenario3PBT7",'Major retrofit'!$Y$27,"")))&amp;IF(F77="Scenario1PBT8",'Major retrofit'!$Z$27,IF(F77="Scenario2PBT8",'Major retrofit'!$AA$27,IF(F77="Scenario3PBT8",'Major retrofit'!$AB$27,"")))&amp;IF(F77="Scenario1PBT9",'Major retrofit'!$AC$27,IF(F77="Scenario2PBT9",'Major retrofit'!$AD$27,IF(F77="Scenario3PBT9",'Major retrofit'!$AE$27,"")))&amp;IF(F77="Scenario1PBT10",'Major retrofit'!$AF$27,IF(F77="Scenario2PBT10",'Major retrofit'!$AG$27,IF(F77="Scenario3PBT10",'Major retrofit'!$AH$27,"")))&amp;IF(F77="Scenario1PBT11",'Major retrofit'!$AI$27,IF(F77="Scenario2PBT11",'Major retrofit'!$AJ$27,IF(F77="Scenario3PBT11",'Major retrofit'!$AK$27,"")))&amp;IF(F77="Scenario1PBT12",'Major retrofit'!$AL$27,IF(F77="Scenario2PBT12",'Major retrofit'!$AM$27,IF(F77="Scenario3PBT12",'Major retrofit'!$AN$27,"")))&amp;IF(F77="Scenario1PBT13",'Major retrofit'!$AO$27,IF(F77="Scenario2PBT13",'Major retrofit'!$AP$27,IF(F77="Scenario3PBT13",'Major retrofit'!$AQ$27,"")))&amp;IF(F77="Scenario1PBT14",'Major retrofit'!$AR$27,IF(F77="Scenario2PBT14",'Major retrofit'!$AS$27,IF(F77="Scenario3PBT14",'Major retrofit'!$AT$27,"")))&amp;IF(F77="Scenario1PBT15",'Major retrofit'!$AU$27,IF(F77="Scenario2PBT15",'Major retrofit'!$AV$27,IF(F77="Scenario3PBT15",'Major retrofit'!$AW$27,"")))</f>
        <v/>
      </c>
      <c r="T77" s="207">
        <f t="shared" si="56"/>
        <v>0</v>
      </c>
      <c r="U77" s="206" t="str">
        <f>IF(F77="Scenario1PBT1",'Major retrofit'!$E$38,IF(F77="Scenario2PBT1",'Major retrofit'!$F$38,IF(F77="Scenario3PBT1",'Major retrofit'!$G$38,"")))&amp;IF(F77="Scenario1PBT2",'Major retrofit'!$H$38,IF(F77="Scenario2PBT2",'Major retrofit'!$I$38,IF(F77="Scenario3PBT2",'Major retrofit'!$J$38,"")))&amp;IF(F77="Scenario1PBT3",'Major retrofit'!$K$38,IF(F77="Scenario2PBT3",'Major retrofit'!$L$38,IF(F77="Scenario3PBT3",'Major retrofit'!$M$38,"")))&amp;IF(F77="Scenario1PBT4",'Major retrofit'!$N$38,IF(F77="Scenario2PBT4",'Major retrofit'!$O$38,IF(F77="Scenario3PBT4",'Major retrofit'!$P$38,"")))&amp;IF(F77="Scenario1PBT5",'Major retrofit'!$Q$38,IF(F77="Scenario2PBT5",'Major retrofit'!$R$38,IF(F77="Scenario3PBT5",'Major retrofit'!$S$38,"")))&amp;IF(F77="Scenario1PBT6",'Major retrofit'!$T$38,IF(F77="Scenario2PBT6",'Major retrofit'!$U$38,IF(F77="Scenario3PBT6",'Major retrofit'!$V$38,"")))&amp;IF(F77="Scenario1PBT7",'Major retrofit'!$W$38,IF(F77="Scenario2PBT7",'Major retrofit'!$X$38,IF(F77="Scenario3PBT7",'Major retrofit'!$Y$38,"")))&amp;IF(F77="Scenario1PBT8",'Major retrofit'!$Z$38,IF(F77="Scenario2PBT8",'Major retrofit'!$AA$38,IF(F77="Scenario3PBT8",'Major retrofit'!$AB$38,"")))&amp;IF(F77="Scenario1PBT9",'Major retrofit'!$AC$38,IF(F77="Scenario2PBT9",'Major retrofit'!$AD$38,IF(F77="Scenario3PBT9",'Major retrofit'!$AE$38,"")))&amp;IF(F77="Scenario1PBT10",'Major retrofit'!$AF$38,IF(F77="Scenario2PBT10",'Major retrofit'!$AG$38,IF(F77="Scenario3PBT10",'Major retrofit'!$AH$38,"")))&amp;IF(F77="Scenario1PBT11",'Major retrofit'!$AI$38,IF(F77="Scenario2PBT11",'Major retrofit'!$AJ$38,IF(F77="Scenario3PBT11",'Major retrofit'!$AK$38,"")))&amp;IF(F77="Scenario1PBT12",'Major retrofit'!$AL$38,IF(F77="Scenario2PBT12",'Major retrofit'!$AM$38,IF(F77="Scenario3PBT12",'Major retrofit'!$AN$38,"")))&amp;IF(F77="Scenario1PBT13",'Major retrofit'!$AO$38,IF(F77="Scenario2PBT13",'Major retrofit'!$AP$38,IF(F77="Scenario3PBT13",'Major retrofit'!$AQ$38,"")))&amp;IF(F77="Scenario1PBT14",'Major retrofit'!$AR$38,IF(F77="Scenario2PBT14",'Major retrofit'!$AS$38,IF(F77="Scenario3PBT14",'Major retrofit'!$AT$38,"")))&amp;IF(F77="Scenario1PBT15",'Major retrofit'!$AU$38,IF(F77="Scenario2PBT15",'Major retrofit'!$AV$38,IF(F77="Scenario3PBT15",'Major retrofit'!$AW$38,"")))</f>
        <v/>
      </c>
      <c r="V77" s="117">
        <f t="shared" si="57"/>
        <v>0</v>
      </c>
      <c r="W77" s="117" t="str">
        <f>IF(F77="Scenario1PBT1",'Major retrofit'!$E$40,IF(F77="Scenario2PBT1",'Major retrofit'!$F$40,IF(F77="Scenario3PBT1",'Major retrofit'!$G$40,"")))&amp;IF(F77="Scenario1PBT2",'Major retrofit'!$H$40,IF(F77="Scenario2PBT2",'Major retrofit'!$I$40,IF(F77="Scenario3PBT2",'Major retrofit'!$J$40,"")))&amp;IF(F77="Scenario1PBT3",'Major retrofit'!$K$40,IF(F77="Scenario2PBT3",'Major retrofit'!$L$40,IF(F77="Scenario3PBT3",'Major retrofit'!$M$40,"")))&amp;IF(F77="Scenario1PBT4",'Major retrofit'!$N$40,IF(F77="Scenario2PBT4",'Major retrofit'!$O$40,IF(F77="Scenario3PBT4",'Major retrofit'!$P$40,"")))&amp;IF(F77="Scenario1PBT5",'Major retrofit'!$Q$40,IF(F77="Scenario2PBT5",'Major retrofit'!$R$40,IF(F77="Scenario3PBT5",'Major retrofit'!$S$40,"")))&amp;IF(F77="Scenario1PBT6",'Major retrofit'!$T$40,IF(F77="Scenario2PBT6",'Major retrofit'!$U$40,IF(F77="Scenario3PBT6",'Major retrofit'!$V$40,"")))&amp;IF(F77="Scenario1PBT7",'Major retrofit'!$W$40,IF(F77="Scenario2PBT7",'Major retrofit'!$X$40,IF(F77="Scenario3PBT7",'Major retrofit'!$Y$40,"")))&amp;IF(F77="Scenario1PBT8",'Major retrofit'!$Z$40,IF(F77="Scenario2PBT8",'Major retrofit'!$AA$40,IF(F77="Scenario3PBT8",'Major retrofit'!$AB$40,"")))&amp;IF(F77="Scenario1PBT9",'Major retrofit'!$AC$40,IF(F77="Scenario2PBT9",'Major retrofit'!$AD$40,IF(F77="Scenario3PBT9",'Major retrofit'!$AE$40,"")))&amp;IF(F77="Scenario1PBT10",'Major retrofit'!$AF$40,IF(F77="Scenario2PBT10",'Major retrofit'!$AG$40,IF(F77="Scenario3PBT10",'Major retrofit'!$AH$40,"")))&amp;IF(F77="Scenario1PBT11",'Major retrofit'!$AI$40,IF(F77="Scenario2PBT11",'Major retrofit'!$AJ$40,IF(F77="Scenario3PBT11",'Major retrofit'!$AK$40,"")))&amp;IF(F77="Scenario1PBT12",'Major retrofit'!$AL$40,IF(F77="Scenario2PBT12",'Major retrofit'!$AM$40,IF(F77="Scenario3PBT12",'Major retrofit'!$AN$40,"")))&amp;IF(F77="Scenario1PBT13",'Major retrofit'!$AO$40,IF(F77="Scenario2PBT13",'Major retrofit'!$AP$40,IF(F77="Scenario3PBT13",'Major retrofit'!$AQ$40,"")))&amp;IF(F77="Scenario1PBT14",'Major retrofit'!$AR$40,IF(F77="Scenario2PBT14",'Major retrofit'!$AS$40,IF(F77="Scenario3PBT14",'Major retrofit'!$AT$40,"")))&amp;IF(F77="Scenario1PBT15",'Major retrofit'!$AU$40,IF(F77="Scenario2PBT15",'Major retrofit'!$AV$40,IF(F77="Scenario3PBT15",'Major retrofit'!$AW$40,"")))</f>
        <v/>
      </c>
      <c r="X77" s="117">
        <f t="shared" si="58"/>
        <v>0</v>
      </c>
      <c r="Y77" s="117" t="str">
        <f>IF(F77="Scenario1PBT1",'Major retrofit'!$E$42,IF(F77="Scenario2PBT1",'Major retrofit'!$F$42,IF(F77="Scenario3PBT1",'Major retrofit'!$G$42,"")))&amp;IF(F77="Scenario1PBT2",'Major retrofit'!$H$42,IF(F77="Scenario2PBT2",'Major retrofit'!$I$42,IF(F77="Scenario3PBT2",'Major retrofit'!$J$42,"")))&amp;IF(F77="Scenario1PBT3",'Major retrofit'!$K$42,IF(F77="Scenario2PBT3",'Major retrofit'!$L$42,IF(F77="Scenario3PBT3",'Major retrofit'!$M$42,"")))&amp;IF(F77="Scenario1PBT4",'Major retrofit'!$N$42,IF(F77="Scenario2PBT4",'Major retrofit'!$O$42,IF(F77="Scenario3PBT4",'Major retrofit'!$P$42,"")))&amp;IF(F77="Scenario1PBT5",'Major retrofit'!$Q$42,IF(F77="Scenario2PBT5",'Major retrofit'!$R$42,IF(F77="Scenario3PBT5",'Major retrofit'!$S$42,"")))&amp;IF(F77="Scenario1PBT6",'Major retrofit'!$T$42,IF(F77="Scenario2PBT6",'Major retrofit'!$U$42,IF(F77="Scenario3PBT6",'Major retrofit'!$V$42,"")))&amp;IF(F77="Scenario1PBT7",'Major retrofit'!$W$42,IF(F77="Scenario2PBT7",'Major retrofit'!$X$42,IF(F77="Scenario3PBT7",'Major retrofit'!$Y$42,"")))&amp;IF(F77="Scenario1PBT8",'Major retrofit'!$Z$42,IF(F77="Scenario2PBT8",'Major retrofit'!$AA$42,IF(F77="Scenario3PBT8",'Major retrofit'!$AB$42,"")))&amp;IF(F77="Scenario1PBT9",'Major retrofit'!$AC$42,IF(F77="Scenario2PBT9",'Major retrofit'!$AD$42,IF(F77="Scenario3PBT9",'Major retrofit'!$AE$42,"")))&amp;IF(F77="Scenario1PBT10",'Major retrofit'!$AF$42,IF(F77="Scenario2PBT10",'Major retrofit'!$AG$42,IF(F77="Scenario3PBT10",'Major retrofit'!$AH$42,"")))&amp;IF(F77="Scenario1PBT11",'Major retrofit'!$AI$42,IF(F77="Scenario2PBT11",'Major retrofit'!$AJ$42,IF(F77="Scenario3PBT11",'Major retrofit'!$AK$42,"")))&amp;IF(F77="Scenario1PBT12",'Major retrofit'!$AL$42,IF(F77="Scenario2PBT12",'Major retrofit'!$AM$42,IF(F77="Scenario3PBT12",'Major retrofit'!$AN$42,"")))&amp;IF(F77="Scenario1PBT13",'Major retrofit'!$AO$42,IF(F77="Scenario2PBT13",'Major retrofit'!$AP$42,IF(F77="Scenario3PBT13",'Major retrofit'!$AQ$42,"")))&amp;IF(F77="Scenario1PBT14",'Major retrofit'!$AR$42,IF(F77="Scenario2PBT14",'Major retrofit'!$AS$42,IF(F77="Scenario3PBT14",'Major retrofit'!$AT$42,"")))&amp;IF(F77="Scenario1PBT15",'Major retrofit'!$AU$42,IF(F77="Scenario2PBT15",'Major retrofit'!$AV$42,IF(F77="Scenario3PBT15",'Major retrofit'!$AW$42,"")))</f>
        <v/>
      </c>
      <c r="Z77" s="117">
        <f t="shared" si="59"/>
        <v>0</v>
      </c>
      <c r="AA77" s="178" t="str">
        <f>IF(F77="Scenario1PBT1",'Major retrofit'!$E$101,IF(F77="Scenario2PBT1",'Major retrofit'!$F$101,IF(F77="Scenario3PBT1",'Major retrofit'!$G$101,"")))&amp;IF(F77="Scenario1PBT2",'Major retrofit'!$H$101,IF(F77="Scenario2PBT2",'Major retrofit'!$I$101,IF(F77="Scenario3PBT2",'Major retrofit'!$J$101,"")))&amp;IF(F77="Scenario1PBT3",'Major retrofit'!$K$101,IF(F77="Scenario2PBT3",'Major retrofit'!$L$101,IF(F77="Scenario3PBT3",'Major retrofit'!$M$101,"")))&amp;IF(F77="Scenario1PBT4",'Major retrofit'!$N$101,IF(F77="Scenario2PBT4",'Major retrofit'!$O$101,IF(F77="Scenario3PBT4",'Major retrofit'!$P$101,"")))&amp;IF(F77="Scenario1PBT5",'Major retrofit'!$Q$101,IF(F77="Scenario2PBT5",'Major retrofit'!$R$101,IF(F77="Scenario3PBT5",'Major retrofit'!$S$101,"")))&amp;IF(F77="Scenario1PBT6",'Major retrofit'!$T$101,IF(F77="Scenario2PBT6",'Major retrofit'!$U$101,IF(F77="Scenario3PBT6",'Major retrofit'!$V$101,"")))&amp;IF(F77="Scenario1PBT7",'Major retrofit'!$W$101,IF(F77="Scenario2PBT7",'Major retrofit'!$X$101,IF(F77="Scenario3PBT7",'Major retrofit'!$Y$101,"")))&amp;IF(F77="Scenario1PBT8",'Major retrofit'!$Z$101,IF(F77="Scenario2PBT8",'Major retrofit'!$AA$101,IF(F77="Scenario3PBT8",'Major retrofit'!$AB$101,"")))&amp;IF(F77="Scenario1PBT9",'Major retrofit'!$AC$101,IF(F77="Scenario2PBT9",'Major retrofit'!$AD$101,IF(F77="Scenario3PBT9",'Major retrofit'!$AE$101,"")))&amp;IF(F77="Scenario1PBT10",'Major retrofit'!$AF$101,IF(F77="Scenario2PBT10",'Major retrofit'!$AG$101,IF(F77="Scenario3PBT10",'Major retrofit'!$AH$101,"")))&amp;IF(F77="Scenario1PBT11",'Major retrofit'!$AI$101,IF(F77="Scenario2PBT11",'Major retrofit'!$AJ$101,IF(F77="Scenario3PBT11",'Major retrofit'!$AK$101,"")))&amp;IF(F77="Scenario1PBT12",'Major retrofit'!$AL$101,IF(F77="Scenario2PBT12",'Major retrofit'!$AM$101,IF(F77="Scenario3PBT12",'Major retrofit'!$AN$101,"")))&amp;IF(F77="Scenario1PBT13",'Major retrofit'!$AO$101,IF(F77="Scenario2PBT13",'Major retrofit'!$AP$101,IF(F77="Scenario3PBT13",'Major retrofit'!$AQ$101,"")))&amp;IF(F77="Scenario1PBT14",'Major retrofit'!$AR$101,IF(F77="Scenario2PBT14",'Major retrofit'!$AS$101,IF(F77="Scenario3PBT14",'Major retrofit'!$AT$101,"")))&amp;IF(F77="Scenario1PBT15",'Major retrofit'!$AU$101,IF(F77="Scenario2PBT15",'Major retrofit'!$AV$101,IF(F77="Scenario3PBT15",'Major retrofit'!$AW$101,"")))</f>
        <v/>
      </c>
      <c r="AB77" s="179">
        <f t="shared" si="60"/>
        <v>0</v>
      </c>
      <c r="AC77" s="363" t="str">
        <f t="shared" si="61"/>
        <v/>
      </c>
      <c r="AD77" s="353">
        <f>IF(AC77="",IFERROR('Projection_Base-case'!G78-G77,0),0)</f>
        <v>0</v>
      </c>
      <c r="AE77" s="350">
        <f t="shared" si="37"/>
        <v>0</v>
      </c>
      <c r="AF77" s="361">
        <f>IFERROR(100*AD77/'Projection_Base-case'!G78,0)</f>
        <v>0</v>
      </c>
      <c r="AG77" s="352">
        <f>IF(AC77="",IFERROR('Projection_Base-case'!I78-I77,0),0)</f>
        <v>0</v>
      </c>
      <c r="AH77" s="353">
        <f t="shared" si="38"/>
        <v>0</v>
      </c>
      <c r="AI77" s="361">
        <f>IFERROR(100*AG77/'Projection_Base-case'!I78,0)</f>
        <v>0</v>
      </c>
      <c r="AJ77" s="352">
        <f>IF(AC77="",IFERROR('Projection_Base-case'!K78-K77,0),0)</f>
        <v>0</v>
      </c>
      <c r="AK77" s="353">
        <f t="shared" si="39"/>
        <v>0</v>
      </c>
      <c r="AL77" s="361">
        <f>IFERROR(100*AJ77/'Projection_Base-case'!K78,0)</f>
        <v>0</v>
      </c>
      <c r="AM77" s="352">
        <f>-IF(AC77="",IFERROR('Projection_Base-case'!M78-M77,0),0)</f>
        <v>0</v>
      </c>
      <c r="AN77" s="353">
        <f t="shared" si="40"/>
        <v>0</v>
      </c>
      <c r="AO77" s="354">
        <f>IFERROR(IF('Projection_Base-case'!N78&gt;0,100*AN77/'Projection_Base-case'!N78,100*AN77/N77),0)</f>
        <v>0</v>
      </c>
      <c r="AP77" s="355">
        <f>IF(AC77="",IFERROR('Projection_Base-case'!O78-O77,0),0)</f>
        <v>0</v>
      </c>
      <c r="AQ77" s="356">
        <f t="shared" si="41"/>
        <v>0</v>
      </c>
      <c r="AR77" s="356">
        <f>IFERROR(100*AP77/'Projection_Base-case'!O78,0)</f>
        <v>0</v>
      </c>
      <c r="AS77" s="355">
        <f>IF(AC77="",IFERROR('Projection_Base-case'!Q78-Q77,0),0)</f>
        <v>0</v>
      </c>
      <c r="AT77" s="356">
        <f t="shared" si="42"/>
        <v>0</v>
      </c>
      <c r="AU77" s="356">
        <f>IFERROR(100*AS77/'Projection_Base-case'!Q78,0)</f>
        <v>0</v>
      </c>
      <c r="AV77" s="355">
        <f>IF(AC77="",IFERROR('Projection_Base-case'!S78-S77,0),0)</f>
        <v>0</v>
      </c>
      <c r="AW77" s="356">
        <f t="shared" si="43"/>
        <v>0</v>
      </c>
      <c r="AX77" s="357">
        <f>IFERROR(100*AV77/'Projection_Base-case'!S78,0)</f>
        <v>0</v>
      </c>
      <c r="AY77" s="358">
        <f>IF(AC77="",IFERROR('Projection_Base-case'!U78-U77,0),0)</f>
        <v>0</v>
      </c>
      <c r="AZ77" s="359">
        <f t="shared" si="44"/>
        <v>0</v>
      </c>
      <c r="BA77" s="359">
        <f>IFERROR(100*AY77/'Projection_Base-case'!U78,0)</f>
        <v>0</v>
      </c>
      <c r="BB77" s="358">
        <f>IF(AC77="",IFERROR('Projection_Base-case'!W78-W77,0),0)</f>
        <v>0</v>
      </c>
      <c r="BC77" s="359">
        <f t="shared" si="45"/>
        <v>0</v>
      </c>
      <c r="BD77" s="359">
        <f>IFERROR(100*BB77/'Projection_Base-case'!W78,0)</f>
        <v>0</v>
      </c>
      <c r="BE77" s="358">
        <f>IF(AC77="",IFERROR('Projection_Base-case'!Y78-Y77,0),0)</f>
        <v>0</v>
      </c>
      <c r="BF77" s="359">
        <f t="shared" si="46"/>
        <v>0</v>
      </c>
      <c r="BG77" s="359">
        <f>IFERROR(100*BE77/'Projection_Base-case'!Y78,0)</f>
        <v>0</v>
      </c>
      <c r="BH77" s="359">
        <f t="shared" si="47"/>
        <v>0</v>
      </c>
      <c r="BI77" s="360">
        <f t="shared" si="48"/>
        <v>0</v>
      </c>
    </row>
    <row r="78" spans="1:61">
      <c r="A78" s="205">
        <v>74</v>
      </c>
      <c r="B78" s="347">
        <f>IF('Projection_Base-case'!B79&lt;&gt;"",'Projection_Base-case'!B79,0)</f>
        <v>0</v>
      </c>
      <c r="C78" s="347">
        <f>IF('Projection_Base-case'!C79&lt;&gt;"",'Projection_Base-case'!C79,0)</f>
        <v>0</v>
      </c>
      <c r="D78" s="365">
        <f>IF('Projection_Base-case'!D79&lt;&gt;"",'Projection_Base-case'!D79,0)</f>
        <v>0</v>
      </c>
      <c r="E78" s="322"/>
      <c r="F78" s="367" t="str">
        <f t="shared" si="49"/>
        <v>0</v>
      </c>
      <c r="G78" s="177" t="str">
        <f>IF(F78="Scenario1PBT1",'Major retrofit'!$E$6,IF(F78="Scenario2PBT1",'Major retrofit'!$F$6,IF(F78="Scenario3PBT1",'Major retrofit'!$G$6,"")))&amp;IF(F78="Scenario1PBT2",'Major retrofit'!$H$6,IF(F78="Scenario2PBT2",'Major retrofit'!$I$6,IF(F78="Scenario3PBT2",'Major retrofit'!$J$6,"")))&amp;IF(F78="Scenario1PBT3",'Major retrofit'!$K$6,IF(F78="Scenario2PBT3",'Major retrofit'!$L$6,IF(F78="Scenario3PBT3",'Major retrofit'!$M$6,"")))&amp;IF(F78="Scenario1PBT4",'Major retrofit'!$N$6,IF(F78="Scenario2PBT4",'Major retrofit'!$O$6,IF(F78="Scenario3PBT4",'Major retrofit'!$P$6,"")))&amp;IF(F78="Scenario1PBT5",'Major retrofit'!$Q$6,IF(F78="Scenario2PBT5",'Major retrofit'!$R$6,IF(F78="Scenario3PBT5",'Major retrofit'!$S$6,"")))&amp;IF(F78="Scenario1PBT6",'Major retrofit'!$T$6,IF(F78="Scenario2PBT6",'Major retrofit'!$U$6,IF(F78="Scenario3PBT6",'Major retrofit'!$V$6,"")))&amp;IF(F78="Scenario1PBT7",'Major retrofit'!$W$6,IF(F78="Scenario2PBT7",'Major retrofit'!$X$6,IF(F78="Scenario3PBT7",'Major retrofit'!$Y$6,"")))&amp;IF(F78="Scenario1PBT8",'Major retrofit'!$Z$6,IF(F78="Scenario2PBT8",'Major retrofit'!$AA$6,IF(F78="Scenario3PBT8",'Major retrofit'!$AB$6,"")))&amp;IF(F78="Scenario1PBT9",'Major retrofit'!$AC$6,IF(F78="Scenario2PBT9",'Major retrofit'!$AD$6,IF(F78="Scenario3PBT9",'Major retrofit'!$AE$6,"")))&amp;IF(F78="Scenario1PBT10",'Major retrofit'!$AF$6,IF(F78="Scenario2PBT10",'Major retrofit'!$AG$6,IF(F78="Scenario3PBT10",'Major retrofit'!$AH$6,"")))&amp;IF(F78="Scenario1PBT11",'Major retrofit'!$AI$6,IF(F78="Scenario2PBT11",'Major retrofit'!$AJ$6,IF(F78="Scenario3PBT11",'Major retrofit'!$AK$6,"")))&amp;IF(F78="Scenario1PBT12",'Major retrofit'!$AL$6,IF(F78="Scenario2PBT12",'Major retrofit'!$AM$6,IF(F78="Scenario3PBT12",'Major retrofit'!$AN$6,"")))&amp;IF(F78="Scenario1PBT13",'Major retrofit'!$AO$6,IF(F78="Scenario2PBT13",'Major retrofit'!$AP$6,IF(F78="Scenario3PBT13",'Major retrofit'!$AQ$6,"")))&amp;IF(F78="Scenario1PBT14",'Major retrofit'!$AR$6,IF(F78="Scenario2PBT14",'Major retrofit'!$AS$6,IF(F78="Scenario3PBT14",'Major retrofit'!$AT$6,"")))&amp;IF(F78="Scenario1PBT15",'Major retrofit'!$AU$6,IF(F78="Scenario2PBT15",'Major retrofit'!$AV$6,IF(F78="Scenario3PBT15",'Major retrofit'!$AW$6,"")))</f>
        <v/>
      </c>
      <c r="H78" s="117">
        <f t="shared" si="50"/>
        <v>0</v>
      </c>
      <c r="I78" s="178" t="str">
        <f>IF(F78="Scenario1PBT1",'Major retrofit'!$E$16,IF(F78="Scenario2PBT1",'Major retrofit'!$F$16,IF(F78="Scenario3PBT1",'Major retrofit'!$G$16,"")))&amp;IF(F78="Scenario1PBT2",'Major retrofit'!$H$16,IF(F78="Scenario2PBT2",'Major retrofit'!$I$16,IF(F78="Scenario3PBT2",'Major retrofit'!$J$16,"")))&amp;IF(F78="Scenario1PBT3",'Major retrofit'!$K$16,IF(F78="Scenario2PBT3",'Major retrofit'!$L$16,IF(F78="Scenario3PBT3",'Major retrofit'!$M$16,"")))&amp;IF(F78="Scenario1PBT4",'Major retrofit'!$N$16,IF(F78="Scenario2PBT4",'Major retrofit'!$O$16,IF(F78="Scenario3PBT4",'Major retrofit'!$P$16,"")))&amp;IF(F78="Scenario1PBT5",'Major retrofit'!$Q$16,IF(F78="Scenario2PBT5",'Major retrofit'!$R$16,IF(F78="Scenario3PBT5",'Major retrofit'!$S$16,"")))&amp;IF(F78="Scenario1PBT6",'Major retrofit'!$T$16,IF(F78="Scenario2PBT6",'Major retrofit'!$U$16,IF(F78="Scenario3PBT6",'Major retrofit'!$V$16,"")))&amp;IF(F78="Scenario1PBT7",'Major retrofit'!$W$16,IF(F78="Scenario2PBT7",'Major retrofit'!$X$16,IF(F78="Scenario3PBT7",'Major retrofit'!$Y$16,"")))&amp;IF(F78="Scenario1PBT8",'Major retrofit'!$Z$16,IF(F78="Scenario2PBT8",'Major retrofit'!$AA$16,IF(F78="Scenario3PBT8",'Major retrofit'!$AB$16,"")))&amp;IF(F78="Scenario1PBT9",'Major retrofit'!$AC$16,IF(F78="Scenario2PBT9",'Major retrofit'!$AD$16,IF(F78="Scenario3PBT9",'Major retrofit'!$AE$16,"")))&amp;IF(F78="Scenario1PBT10",'Major retrofit'!$AF$16,IF(F78="Scenario2PBT10",'Major retrofit'!$AG$16,IF(F78="Scenario3PBT10",'Major retrofit'!$AH$16,"")))&amp;IF(F78="Scenario1PBT11",'Major retrofit'!$AI$16,IF(F78="Scenario2PBT11",'Major retrofit'!$AJ$16,IF(F78="Scenario3PBT11",'Major retrofit'!$AK$16,"")))&amp;IF(F78="Scenario1PBT12",'Major retrofit'!$AL$16,IF(F78="Scenario2PBT12",'Major retrofit'!$AM$16,IF(F78="Scenario3PBT12",'Major retrofit'!$AN$16,"")))&amp;IF(F78="Scenario1PBT13",'Major retrofit'!$AO$16,IF(F78="Scenario2PBT13",'Major retrofit'!$AP$16,IF(F78="Scenario3PBT13",'Major retrofit'!$AQ$16,"")))&amp;IF(F78="Scenario1PBT14",'Major retrofit'!$AR$16,IF(F78="Scenario2PBT14",'Major retrofit'!$AS$16,IF(F78="Scenario3PBT14",'Major retrofit'!$AT$16,"")))&amp;IF(F78="Scenario1PBT15",'Major retrofit'!$AU$16,IF(F78="Scenario2PBT15",'Major retrofit'!$AV$16,IF(F78="Scenario3PBT15",'Major retrofit'!$AW$16,"")))</f>
        <v/>
      </c>
      <c r="J78" s="117">
        <f t="shared" si="51"/>
        <v>0</v>
      </c>
      <c r="K78" s="117" t="str">
        <f>IF(F78="Scenario1PBT1",'Major retrofit'!$E$18,IF(F78="Scenario2PBT1",'Major retrofit'!$F$18,IF(F78="Scenario3PBT1",'Major retrofit'!$G$18,"")))&amp;IF(F78="Scenario1PBT2",'Major retrofit'!$H$18,IF(F78="Scenario2PBT2",'Major retrofit'!$I$18,IF(F78="Scenario3PBT2",'Major retrofit'!$J$18,"")))&amp;IF(F78="Scenario1PBT3",'Major retrofit'!$K$18,IF(F78="Scenario2PBT3",'Major retrofit'!$L$18,IF(F78="Scenario3PBT3",'Major retrofit'!$M$18,"")))&amp;IF(F78="Scenario1PBT4",'Major retrofit'!$N$18,IF(F78="Scenario2PBT4",'Major retrofit'!$O$18,IF(F78="Scenario3PBT4",'Major retrofit'!$P$18,"")))&amp;IF(F78="Scenario1PBT5",'Major retrofit'!$Q$18,IF(F78="Scenario2PBT5",'Major retrofit'!$R$18,IF(F78="Scenario3PBT5",'Major retrofit'!$S$18,"")))&amp;IF(F78="Scenario1PBT6",'Major retrofit'!$T$18,IF(F78="Scenario2PBT6",'Major retrofit'!$U$18,IF(F78="Scenario3PBT6",'Major retrofit'!$V$18,"")))&amp;IF(F78="Scenario1PBT7",'Major retrofit'!$W$18,IF(F78="Scenario2PBT7",'Major retrofit'!$X$18,IF(F78="Scenario3PBT7",'Major retrofit'!$Y$18,"")))&amp;IF(F78="Scenario1PBT8",'Major retrofit'!$Z$18,IF(F78="Scenario2PBT8",'Major retrofit'!$AA$18,IF(F78="Scenario3PBT8",'Major retrofit'!$AB$18,"")))&amp;IF(F78="Scenario1PBT9",'Major retrofit'!$AC$18,IF(F78="Scenario2PBT9",'Major retrofit'!$AD$18,IF(F78="Scenario3PBT9",'Major retrofit'!$AE$18,"")))&amp;IF(F78="Scenario1PBT10",'Major retrofit'!$AF$18,IF(F78="Scenario2PBT10",'Major retrofit'!$AG$18,IF(F78="Scenario3PBT10",'Major retrofit'!$AH$18,"")))&amp;IF(F78="Scenario1PBT11",'Major retrofit'!$AI$18,IF(F78="Scenario2PBT11",'Major retrofit'!$AJ$18,IF(F78="Scenario3PBT11",'Major retrofit'!$AK$18,"")))&amp;IF(F78="Scenario1PBT12",'Major retrofit'!$AL$18,IF(F78="Scenario2PBT12",'Major retrofit'!$AM$18,IF(F78="Scenario3PBT12",'Major retrofit'!$AN$18,"")))&amp;IF(F78="Scenario1PBT13",'Major retrofit'!$AO$18,IF(F78="Scenario2PBT13",'Major retrofit'!$AP$18,IF(F78="Scenario3PBT13",'Major retrofit'!$AQ$18,"")))&amp;IF(F78="Scenario1PBT14",'Major retrofit'!$AR$18,IF(F78="Scenario2PBT14",'Major retrofit'!$AS$18,IF(F78="Scenario3PBT14",'Major retrofit'!$AT$18,"")))&amp;IF(F78="Scenario1PBT15",'Major retrofit'!$AU$18,IF(F78="Scenario2PBT15",'Major retrofit'!$AV$18,IF(F78="Scenario3PBT15",'Major retrofit'!$AW$18,"")))</f>
        <v/>
      </c>
      <c r="L78" s="117">
        <f t="shared" si="52"/>
        <v>0</v>
      </c>
      <c r="M78" s="117" t="str">
        <f>IF(F78="Scenario1PBT1",'Major retrofit'!$E$20,IF(F78="Scenario2PBT1",'Major retrofit'!$F$20,IF(F78="Scenario3PBT1",'Major retrofit'!$G$20,"")))&amp;IF(F78="Scenario1PBT2",'Major retrofit'!$H$20,IF(F78="Scenario2PBT2",'Major retrofit'!$I$20,IF(F78="Scenario3PBT2",'Major retrofit'!$J$20,"")))&amp;IF(F78="Scenario1PBT3",'Major retrofit'!$K$20,IF(F78="Scenario2PBT3",'Major retrofit'!$L$20,IF(F78="Scenario3PBT3",'Major retrofit'!$M$20,"")))&amp;IF(F78="Scenario1PBT4",'Major retrofit'!$N$20,IF(F78="Scenario2PBT4",'Major retrofit'!$O$20,IF(F78="Scenario3PBT4",'Major retrofit'!$P$20,"")))&amp;IF(F78="Scenario1PBT5",'Major retrofit'!$Q$20,IF(F78="Scenario2PBT5",'Major retrofit'!$R$20,IF(F78="Scenario3PBT5",'Major retrofit'!$S$20,"")))&amp;IF(F78="Scenario1PBT6",'Major retrofit'!$T$20,IF(F78="Scenario2PBT6",'Major retrofit'!$U$20,IF(F78="Scenario3PBT6",'Major retrofit'!$V$20,"")))&amp;IF(F78="Scenario1PBT7",'Major retrofit'!$W$20,IF(F78="Scenario2PBT7",'Major retrofit'!$X$20,IF(F78="Scenario3PBT7",'Major retrofit'!$Y$20,"")))&amp;IF(F78="Scenario1PBT8",'Major retrofit'!$Z$20,IF(F78="Scenario2PBT8",'Major retrofit'!$AA$20,IF(F78="Scenario3PBT8",'Major retrofit'!$AB$20,"")))&amp;IF(F78="Scenario1PBT9",'Major retrofit'!$AC$20,IF(F78="Scenario2PBT9",'Major retrofit'!$AD$20,IF(F78="Scenario3PBT9",'Major retrofit'!$AE$20,"")))&amp;IF(F78="Scenario1PBT10",'Major retrofit'!$AF$20,IF(F78="Scenario2PBT10",'Major retrofit'!$AG$20,IF(F78="Scenario3PBT10",'Major retrofit'!$AH$20,"")))&amp;IF(F78="Scenario1PBT11",'Major retrofit'!$AI$20,IF(F78="Scenario2PBT11",'Major retrofit'!$AJ$20,IF(F78="Scenario3PBT11",'Major retrofit'!$AK$20,"")))&amp;IF(F78="Scenario1PBT12",'Major retrofit'!$AL$20,IF(F78="Scenario2PBT12",'Major retrofit'!$AM$20,IF(F78="Scenario3PBT12",'Major retrofit'!$AN$20,"")))&amp;IF(F78="Scenario1PBT13",'Major retrofit'!$AO$20,IF(F78="Scenario2PBT13",'Major retrofit'!$AP$20,IF(F78="Scenario3PBT13",'Major retrofit'!$AQ$20,"")))&amp;IF(F78="Scenario1PBT14",'Major retrofit'!$AR$20,IF(F78="Scenario2PBT14",'Major retrofit'!$AS$20,IF(F78="Scenario3PBT14",'Major retrofit'!$AT$20,"")))&amp;IF(F78="Scenario1PBT15",'Major retrofit'!$AU$20,IF(F78="Scenario2PBT15",'Major retrofit'!$AV$20,IF(F78="Scenario3PBT15",'Major retrofit'!$AW$20,"")))</f>
        <v/>
      </c>
      <c r="N78" s="118">
        <f t="shared" si="53"/>
        <v>0</v>
      </c>
      <c r="O78" s="206" t="str">
        <f>IF(F78="Scenario1PBT1",'Major retrofit'!$E$23,IF(F78="Scenario2PBT1",'Major retrofit'!$F$23,IF(F78="Scenario3PBT1",'Major retrofit'!$G$23,"")))&amp;IF(F78="Scenario1PBT2",'Major retrofit'!$H$23,IF(F78="Scenario2PBT2",'Major retrofit'!$I$23,IF(F78="Scenario3PBT2",'Major retrofit'!$J$23,"")))&amp;IF(F78="Scenario1PBT3",'Major retrofit'!$K$23,IF(F78="Scenario2PBT3",'Major retrofit'!$L$23,IF(F78="Scenario3PBT3",'Major retrofit'!$M$23,"")))&amp;IF(F78="Scenario1PBT4",'Major retrofit'!$N$23,IF(F78="Scenario2PBT4",'Major retrofit'!$O$23,IF(F78="Scenario3PBT4",'Major retrofit'!$P$23,"")))&amp;IF(F78="Scenario1PBT5",'Major retrofit'!$Q$23,IF(F78="Scenario2PBT5",'Major retrofit'!$R$23,IF(F78="Scenario3PBT5",'Major retrofit'!$S$23,"")))&amp;IF(F78="Scenario1PBT6",'Major retrofit'!$T$23,IF(F78="Scenario2PBT6",'Major retrofit'!$U$23,IF(F78="Scenario3PBT6",'Major retrofit'!$V$23,"")))&amp;IF(F78="Scenario1PBT7",'Major retrofit'!$W$23,IF(F78="Scenario2PBT7",'Major retrofit'!$X$23,IF(F78="Scenario3PBT7",'Major retrofit'!$Y$23,"")))&amp;IF(F78="Scenario1PBT8",'Major retrofit'!$Z$23,IF(F78="Scenario2PBT8",'Major retrofit'!$AA$23,IF(F78="Scenario3PBT8",'Major retrofit'!$AB$23,"")))&amp;IF(F78="Scenario1PBT9",'Major retrofit'!$AC$23,IF(F78="Scenario2PBT9",'Major retrofit'!$AD$23,IF(F78="Scenario3PBT9",'Major retrofit'!$AE$23,"")))&amp;IF(F78="Scenario1PBT10",'Major retrofit'!$AF$23,IF(F78="Scenario2PBT10",'Major retrofit'!$AG$23,IF(F78="Scenario3PBT10",'Major retrofit'!$AH$23,"")))&amp;IF(F78="Scenario1PBT11",'Major retrofit'!$AI$23,IF(F78="Scenario2PBT11",'Major retrofit'!$AJ$23,IF(F78="Scenario3PBT11",'Major retrofit'!$AK$23,"")))&amp;IF(F78="Scenario1PBT12",'Major retrofit'!$AL$23,IF(F78="Scenario2PBT12",'Major retrofit'!$AM$23,IF(F78="Scenario3PBT12",'Major retrofit'!$AN$23,"")))&amp;IF(F78="Scenario1PBT13",'Major retrofit'!$AO$23,IF(F78="Scenario2PBT13",'Major retrofit'!$AP$23,IF(F78="Scenario3PBT13",'Major retrofit'!$AQ$23,"")))&amp;IF(F78="Scenario1PBT14",'Major retrofit'!$AR$23,IF(F78="Scenario2PBT14",'Major retrofit'!$AS$23,IF(F78="Scenario3PBT14",'Major retrofit'!$AT$23,"")))&amp;IF(F78="Scenario1PBT15",'Major retrofit'!$AU$23,IF(F78="Scenario2PBT15",'Major retrofit'!$AV$23,IF(F78="Scenario3PBT15",'Major retrofit'!$AW$23,"")))</f>
        <v/>
      </c>
      <c r="P78" s="117">
        <f t="shared" si="54"/>
        <v>0</v>
      </c>
      <c r="Q78" s="117" t="str">
        <f>IF(F78="Scenario1PBT1",'Major retrofit'!$E$25,IF(F78="Scenario2PBT1",'Major retrofit'!$F$25,IF(F78="Scenario3PBT1",'Major retrofit'!$G$25,"")))&amp;IF(F78="Scenario1PBT2",'Major retrofit'!$H$25,IF(F78="Scenario2PBT2",'Major retrofit'!$I$25,IF(F78="Scenario3PBT2",'Major retrofit'!$J$25,"")))&amp;IF(F78="Scenario1PBT3",'Major retrofit'!$K$25,IF(F78="Scenario2PBT3",'Major retrofit'!$L$25,IF(F78="Scenario3PBT3",'Major retrofit'!$M$25,"")))&amp;IF(F78="Scenario1PBT4",'Major retrofit'!$N$25,IF(F78="Scenario2PBT4",'Major retrofit'!$O$25,IF(F78="Scenario3PBT4",'Major retrofit'!$P$25,"")))&amp;IF(F78="Scenario1PBT5",'Major retrofit'!$Q$25,IF(F78="Scenario2PBT5",'Major retrofit'!$R$25,IF(F78="Scenario3PBT5",'Major retrofit'!$S$25,"")))&amp;IF(F78="Scenario1PBT6",'Major retrofit'!$T$25,IF(F78="Scenario2PBT6",'Major retrofit'!$U$25,IF(F78="Scenario3PBT6",'Major retrofit'!$V$25,"")))&amp;IF(F78="Scenario1PBT7",'Major retrofit'!$W$25,IF(F78="Scenario2PBT7",'Major retrofit'!$X$25,IF(F78="Scenario3PBT7",'Major retrofit'!$Y$25,"")))&amp;IF(F78="Scenario1PBT8",'Major retrofit'!$Z$25,IF(F78="Scenario2PBT8",'Major retrofit'!$AA$25,IF(F78="Scenario3PBT8",'Major retrofit'!$AB$25,"")))&amp;IF(F78="Scenario1PBT9",'Major retrofit'!$AC$25,IF(F78="Scenario2PBT9",'Major retrofit'!$AD$25,IF(F78="Scenario3PBT9",'Major retrofit'!$AE$25,"")))&amp;IF(F78="Scenario1PBT10",'Major retrofit'!$AF$25,IF(F78="Scenario2PBT10",'Major retrofit'!$AG$25,IF(F78="Scenario3PBT10",'Major retrofit'!$AH$25,"")))&amp;IF(F78="Scenario1PBT11",'Major retrofit'!$AI$25,IF(F78="Scenario2PBT11",'Major retrofit'!$AJ$25,IF(F78="Scenario3PBT11",'Major retrofit'!$AK$25,"")))&amp;IF(F78="Scenario1PBT12",'Major retrofit'!$AL$25,IF(F78="Scenario2PBT12",'Major retrofit'!$AM$25,IF(F78="Scenario3PBT12",'Major retrofit'!$AN$25,"")))&amp;IF(F78="Scenario1PBT13",'Major retrofit'!$AO$25,IF(F78="Scenario2PBT13",'Major retrofit'!$AP$25,IF(F78="Scenario3PBT13",'Major retrofit'!$AQ$25,"")))&amp;IF(F78="Scenario1PBT14",'Major retrofit'!$AR$25,IF(F78="Scenario2PBT14",'Major retrofit'!$AS$25,IF(F78="Scenario3PBT14",'Major retrofit'!$AT$25,"")))&amp;IF(F78="Scenario1PBT15",'Major retrofit'!$AU$25,IF(F78="Scenario2PBT15",'Major retrofit'!$AV$25,IF(F78="Scenario3PBT15",'Major retrofit'!$AW$25,"")))</f>
        <v/>
      </c>
      <c r="R78" s="117">
        <f t="shared" si="55"/>
        <v>0</v>
      </c>
      <c r="S78" s="117" t="str">
        <f>IF(F78="Scenario1PBT1",'Major retrofit'!$E$27,IF(F78="Scenario2PBT1",'Major retrofit'!$F$27,IF(F78="Scenario3PBT1",'Major retrofit'!$G$27,"")))&amp;IF(F78="Scenario1PBT2",'Major retrofit'!$H$27,IF(F78="Scenario2PBT2",'Major retrofit'!$I$27,IF(F78="Scenario3PBT2",'Major retrofit'!$J$27,"")))&amp;IF(F78="Scenario1PBT3",'Major retrofit'!$K$27,IF(F78="Scenario2PBT3",'Major retrofit'!$L$27,IF(F78="Scenario3PBT3",'Major retrofit'!$M$27,"")))&amp;IF(F78="Scenario1PBT4",'Major retrofit'!$N$27,IF(F78="Scenario2PBT4",'Major retrofit'!$O$27,IF(F78="Scenario3PBT4",'Major retrofit'!$P$27,"")))&amp;IF(F78="Scenario1PBT5",'Major retrofit'!$Q$27,IF(F78="Scenario2PBT5",'Major retrofit'!$R$27,IF(F78="Scenario3PBT5",'Major retrofit'!$S$27,"")))&amp;IF(F78="Scenario1PBT6",'Major retrofit'!$T$27,IF(F78="Scenario2PBT6",'Major retrofit'!$U$27,IF(F78="Scenario3PBT6",'Major retrofit'!$V$27,"")))&amp;IF(F78="Scenario1PBT7",'Major retrofit'!$W$27,IF(F78="Scenario2PBT7",'Major retrofit'!$X$27,IF(F78="Scenario3PBT7",'Major retrofit'!$Y$27,"")))&amp;IF(F78="Scenario1PBT8",'Major retrofit'!$Z$27,IF(F78="Scenario2PBT8",'Major retrofit'!$AA$27,IF(F78="Scenario3PBT8",'Major retrofit'!$AB$27,"")))&amp;IF(F78="Scenario1PBT9",'Major retrofit'!$AC$27,IF(F78="Scenario2PBT9",'Major retrofit'!$AD$27,IF(F78="Scenario3PBT9",'Major retrofit'!$AE$27,"")))&amp;IF(F78="Scenario1PBT10",'Major retrofit'!$AF$27,IF(F78="Scenario2PBT10",'Major retrofit'!$AG$27,IF(F78="Scenario3PBT10",'Major retrofit'!$AH$27,"")))&amp;IF(F78="Scenario1PBT11",'Major retrofit'!$AI$27,IF(F78="Scenario2PBT11",'Major retrofit'!$AJ$27,IF(F78="Scenario3PBT11",'Major retrofit'!$AK$27,"")))&amp;IF(F78="Scenario1PBT12",'Major retrofit'!$AL$27,IF(F78="Scenario2PBT12",'Major retrofit'!$AM$27,IF(F78="Scenario3PBT12",'Major retrofit'!$AN$27,"")))&amp;IF(F78="Scenario1PBT13",'Major retrofit'!$AO$27,IF(F78="Scenario2PBT13",'Major retrofit'!$AP$27,IF(F78="Scenario3PBT13",'Major retrofit'!$AQ$27,"")))&amp;IF(F78="Scenario1PBT14",'Major retrofit'!$AR$27,IF(F78="Scenario2PBT14",'Major retrofit'!$AS$27,IF(F78="Scenario3PBT14",'Major retrofit'!$AT$27,"")))&amp;IF(F78="Scenario1PBT15",'Major retrofit'!$AU$27,IF(F78="Scenario2PBT15",'Major retrofit'!$AV$27,IF(F78="Scenario3PBT15",'Major retrofit'!$AW$27,"")))</f>
        <v/>
      </c>
      <c r="T78" s="207">
        <f t="shared" si="56"/>
        <v>0</v>
      </c>
      <c r="U78" s="206" t="str">
        <f>IF(F78="Scenario1PBT1",'Major retrofit'!$E$38,IF(F78="Scenario2PBT1",'Major retrofit'!$F$38,IF(F78="Scenario3PBT1",'Major retrofit'!$G$38,"")))&amp;IF(F78="Scenario1PBT2",'Major retrofit'!$H$38,IF(F78="Scenario2PBT2",'Major retrofit'!$I$38,IF(F78="Scenario3PBT2",'Major retrofit'!$J$38,"")))&amp;IF(F78="Scenario1PBT3",'Major retrofit'!$K$38,IF(F78="Scenario2PBT3",'Major retrofit'!$L$38,IF(F78="Scenario3PBT3",'Major retrofit'!$M$38,"")))&amp;IF(F78="Scenario1PBT4",'Major retrofit'!$N$38,IF(F78="Scenario2PBT4",'Major retrofit'!$O$38,IF(F78="Scenario3PBT4",'Major retrofit'!$P$38,"")))&amp;IF(F78="Scenario1PBT5",'Major retrofit'!$Q$38,IF(F78="Scenario2PBT5",'Major retrofit'!$R$38,IF(F78="Scenario3PBT5",'Major retrofit'!$S$38,"")))&amp;IF(F78="Scenario1PBT6",'Major retrofit'!$T$38,IF(F78="Scenario2PBT6",'Major retrofit'!$U$38,IF(F78="Scenario3PBT6",'Major retrofit'!$V$38,"")))&amp;IF(F78="Scenario1PBT7",'Major retrofit'!$W$38,IF(F78="Scenario2PBT7",'Major retrofit'!$X$38,IF(F78="Scenario3PBT7",'Major retrofit'!$Y$38,"")))&amp;IF(F78="Scenario1PBT8",'Major retrofit'!$Z$38,IF(F78="Scenario2PBT8",'Major retrofit'!$AA$38,IF(F78="Scenario3PBT8",'Major retrofit'!$AB$38,"")))&amp;IF(F78="Scenario1PBT9",'Major retrofit'!$AC$38,IF(F78="Scenario2PBT9",'Major retrofit'!$AD$38,IF(F78="Scenario3PBT9",'Major retrofit'!$AE$38,"")))&amp;IF(F78="Scenario1PBT10",'Major retrofit'!$AF$38,IF(F78="Scenario2PBT10",'Major retrofit'!$AG$38,IF(F78="Scenario3PBT10",'Major retrofit'!$AH$38,"")))&amp;IF(F78="Scenario1PBT11",'Major retrofit'!$AI$38,IF(F78="Scenario2PBT11",'Major retrofit'!$AJ$38,IF(F78="Scenario3PBT11",'Major retrofit'!$AK$38,"")))&amp;IF(F78="Scenario1PBT12",'Major retrofit'!$AL$38,IF(F78="Scenario2PBT12",'Major retrofit'!$AM$38,IF(F78="Scenario3PBT12",'Major retrofit'!$AN$38,"")))&amp;IF(F78="Scenario1PBT13",'Major retrofit'!$AO$38,IF(F78="Scenario2PBT13",'Major retrofit'!$AP$38,IF(F78="Scenario3PBT13",'Major retrofit'!$AQ$38,"")))&amp;IF(F78="Scenario1PBT14",'Major retrofit'!$AR$38,IF(F78="Scenario2PBT14",'Major retrofit'!$AS$38,IF(F78="Scenario3PBT14",'Major retrofit'!$AT$38,"")))&amp;IF(F78="Scenario1PBT15",'Major retrofit'!$AU$38,IF(F78="Scenario2PBT15",'Major retrofit'!$AV$38,IF(F78="Scenario3PBT15",'Major retrofit'!$AW$38,"")))</f>
        <v/>
      </c>
      <c r="V78" s="117">
        <f t="shared" si="57"/>
        <v>0</v>
      </c>
      <c r="W78" s="117" t="str">
        <f>IF(F78="Scenario1PBT1",'Major retrofit'!$E$40,IF(F78="Scenario2PBT1",'Major retrofit'!$F$40,IF(F78="Scenario3PBT1",'Major retrofit'!$G$40,"")))&amp;IF(F78="Scenario1PBT2",'Major retrofit'!$H$40,IF(F78="Scenario2PBT2",'Major retrofit'!$I$40,IF(F78="Scenario3PBT2",'Major retrofit'!$J$40,"")))&amp;IF(F78="Scenario1PBT3",'Major retrofit'!$K$40,IF(F78="Scenario2PBT3",'Major retrofit'!$L$40,IF(F78="Scenario3PBT3",'Major retrofit'!$M$40,"")))&amp;IF(F78="Scenario1PBT4",'Major retrofit'!$N$40,IF(F78="Scenario2PBT4",'Major retrofit'!$O$40,IF(F78="Scenario3PBT4",'Major retrofit'!$P$40,"")))&amp;IF(F78="Scenario1PBT5",'Major retrofit'!$Q$40,IF(F78="Scenario2PBT5",'Major retrofit'!$R$40,IF(F78="Scenario3PBT5",'Major retrofit'!$S$40,"")))&amp;IF(F78="Scenario1PBT6",'Major retrofit'!$T$40,IF(F78="Scenario2PBT6",'Major retrofit'!$U$40,IF(F78="Scenario3PBT6",'Major retrofit'!$V$40,"")))&amp;IF(F78="Scenario1PBT7",'Major retrofit'!$W$40,IF(F78="Scenario2PBT7",'Major retrofit'!$X$40,IF(F78="Scenario3PBT7",'Major retrofit'!$Y$40,"")))&amp;IF(F78="Scenario1PBT8",'Major retrofit'!$Z$40,IF(F78="Scenario2PBT8",'Major retrofit'!$AA$40,IF(F78="Scenario3PBT8",'Major retrofit'!$AB$40,"")))&amp;IF(F78="Scenario1PBT9",'Major retrofit'!$AC$40,IF(F78="Scenario2PBT9",'Major retrofit'!$AD$40,IF(F78="Scenario3PBT9",'Major retrofit'!$AE$40,"")))&amp;IF(F78="Scenario1PBT10",'Major retrofit'!$AF$40,IF(F78="Scenario2PBT10",'Major retrofit'!$AG$40,IF(F78="Scenario3PBT10",'Major retrofit'!$AH$40,"")))&amp;IF(F78="Scenario1PBT11",'Major retrofit'!$AI$40,IF(F78="Scenario2PBT11",'Major retrofit'!$AJ$40,IF(F78="Scenario3PBT11",'Major retrofit'!$AK$40,"")))&amp;IF(F78="Scenario1PBT12",'Major retrofit'!$AL$40,IF(F78="Scenario2PBT12",'Major retrofit'!$AM$40,IF(F78="Scenario3PBT12",'Major retrofit'!$AN$40,"")))&amp;IF(F78="Scenario1PBT13",'Major retrofit'!$AO$40,IF(F78="Scenario2PBT13",'Major retrofit'!$AP$40,IF(F78="Scenario3PBT13",'Major retrofit'!$AQ$40,"")))&amp;IF(F78="Scenario1PBT14",'Major retrofit'!$AR$40,IF(F78="Scenario2PBT14",'Major retrofit'!$AS$40,IF(F78="Scenario3PBT14",'Major retrofit'!$AT$40,"")))&amp;IF(F78="Scenario1PBT15",'Major retrofit'!$AU$40,IF(F78="Scenario2PBT15",'Major retrofit'!$AV$40,IF(F78="Scenario3PBT15",'Major retrofit'!$AW$40,"")))</f>
        <v/>
      </c>
      <c r="X78" s="117">
        <f t="shared" si="58"/>
        <v>0</v>
      </c>
      <c r="Y78" s="117" t="str">
        <f>IF(F78="Scenario1PBT1",'Major retrofit'!$E$42,IF(F78="Scenario2PBT1",'Major retrofit'!$F$42,IF(F78="Scenario3PBT1",'Major retrofit'!$G$42,"")))&amp;IF(F78="Scenario1PBT2",'Major retrofit'!$H$42,IF(F78="Scenario2PBT2",'Major retrofit'!$I$42,IF(F78="Scenario3PBT2",'Major retrofit'!$J$42,"")))&amp;IF(F78="Scenario1PBT3",'Major retrofit'!$K$42,IF(F78="Scenario2PBT3",'Major retrofit'!$L$42,IF(F78="Scenario3PBT3",'Major retrofit'!$M$42,"")))&amp;IF(F78="Scenario1PBT4",'Major retrofit'!$N$42,IF(F78="Scenario2PBT4",'Major retrofit'!$O$42,IF(F78="Scenario3PBT4",'Major retrofit'!$P$42,"")))&amp;IF(F78="Scenario1PBT5",'Major retrofit'!$Q$42,IF(F78="Scenario2PBT5",'Major retrofit'!$R$42,IF(F78="Scenario3PBT5",'Major retrofit'!$S$42,"")))&amp;IF(F78="Scenario1PBT6",'Major retrofit'!$T$42,IF(F78="Scenario2PBT6",'Major retrofit'!$U$42,IF(F78="Scenario3PBT6",'Major retrofit'!$V$42,"")))&amp;IF(F78="Scenario1PBT7",'Major retrofit'!$W$42,IF(F78="Scenario2PBT7",'Major retrofit'!$X$42,IF(F78="Scenario3PBT7",'Major retrofit'!$Y$42,"")))&amp;IF(F78="Scenario1PBT8",'Major retrofit'!$Z$42,IF(F78="Scenario2PBT8",'Major retrofit'!$AA$42,IF(F78="Scenario3PBT8",'Major retrofit'!$AB$42,"")))&amp;IF(F78="Scenario1PBT9",'Major retrofit'!$AC$42,IF(F78="Scenario2PBT9",'Major retrofit'!$AD$42,IF(F78="Scenario3PBT9",'Major retrofit'!$AE$42,"")))&amp;IF(F78="Scenario1PBT10",'Major retrofit'!$AF$42,IF(F78="Scenario2PBT10",'Major retrofit'!$AG$42,IF(F78="Scenario3PBT10",'Major retrofit'!$AH$42,"")))&amp;IF(F78="Scenario1PBT11",'Major retrofit'!$AI$42,IF(F78="Scenario2PBT11",'Major retrofit'!$AJ$42,IF(F78="Scenario3PBT11",'Major retrofit'!$AK$42,"")))&amp;IF(F78="Scenario1PBT12",'Major retrofit'!$AL$42,IF(F78="Scenario2PBT12",'Major retrofit'!$AM$42,IF(F78="Scenario3PBT12",'Major retrofit'!$AN$42,"")))&amp;IF(F78="Scenario1PBT13",'Major retrofit'!$AO$42,IF(F78="Scenario2PBT13",'Major retrofit'!$AP$42,IF(F78="Scenario3PBT13",'Major retrofit'!$AQ$42,"")))&amp;IF(F78="Scenario1PBT14",'Major retrofit'!$AR$42,IF(F78="Scenario2PBT14",'Major retrofit'!$AS$42,IF(F78="Scenario3PBT14",'Major retrofit'!$AT$42,"")))&amp;IF(F78="Scenario1PBT15",'Major retrofit'!$AU$42,IF(F78="Scenario2PBT15",'Major retrofit'!$AV$42,IF(F78="Scenario3PBT15",'Major retrofit'!$AW$42,"")))</f>
        <v/>
      </c>
      <c r="Z78" s="117">
        <f t="shared" si="59"/>
        <v>0</v>
      </c>
      <c r="AA78" s="178" t="str">
        <f>IF(F78="Scenario1PBT1",'Major retrofit'!$E$101,IF(F78="Scenario2PBT1",'Major retrofit'!$F$101,IF(F78="Scenario3PBT1",'Major retrofit'!$G$101,"")))&amp;IF(F78="Scenario1PBT2",'Major retrofit'!$H$101,IF(F78="Scenario2PBT2",'Major retrofit'!$I$101,IF(F78="Scenario3PBT2",'Major retrofit'!$J$101,"")))&amp;IF(F78="Scenario1PBT3",'Major retrofit'!$K$101,IF(F78="Scenario2PBT3",'Major retrofit'!$L$101,IF(F78="Scenario3PBT3",'Major retrofit'!$M$101,"")))&amp;IF(F78="Scenario1PBT4",'Major retrofit'!$N$101,IF(F78="Scenario2PBT4",'Major retrofit'!$O$101,IF(F78="Scenario3PBT4",'Major retrofit'!$P$101,"")))&amp;IF(F78="Scenario1PBT5",'Major retrofit'!$Q$101,IF(F78="Scenario2PBT5",'Major retrofit'!$R$101,IF(F78="Scenario3PBT5",'Major retrofit'!$S$101,"")))&amp;IF(F78="Scenario1PBT6",'Major retrofit'!$T$101,IF(F78="Scenario2PBT6",'Major retrofit'!$U$101,IF(F78="Scenario3PBT6",'Major retrofit'!$V$101,"")))&amp;IF(F78="Scenario1PBT7",'Major retrofit'!$W$101,IF(F78="Scenario2PBT7",'Major retrofit'!$X$101,IF(F78="Scenario3PBT7",'Major retrofit'!$Y$101,"")))&amp;IF(F78="Scenario1PBT8",'Major retrofit'!$Z$101,IF(F78="Scenario2PBT8",'Major retrofit'!$AA$101,IF(F78="Scenario3PBT8",'Major retrofit'!$AB$101,"")))&amp;IF(F78="Scenario1PBT9",'Major retrofit'!$AC$101,IF(F78="Scenario2PBT9",'Major retrofit'!$AD$101,IF(F78="Scenario3PBT9",'Major retrofit'!$AE$101,"")))&amp;IF(F78="Scenario1PBT10",'Major retrofit'!$AF$101,IF(F78="Scenario2PBT10",'Major retrofit'!$AG$101,IF(F78="Scenario3PBT10",'Major retrofit'!$AH$101,"")))&amp;IF(F78="Scenario1PBT11",'Major retrofit'!$AI$101,IF(F78="Scenario2PBT11",'Major retrofit'!$AJ$101,IF(F78="Scenario3PBT11",'Major retrofit'!$AK$101,"")))&amp;IF(F78="Scenario1PBT12",'Major retrofit'!$AL$101,IF(F78="Scenario2PBT12",'Major retrofit'!$AM$101,IF(F78="Scenario3PBT12",'Major retrofit'!$AN$101,"")))&amp;IF(F78="Scenario1PBT13",'Major retrofit'!$AO$101,IF(F78="Scenario2PBT13",'Major retrofit'!$AP$101,IF(F78="Scenario3PBT13",'Major retrofit'!$AQ$101,"")))&amp;IF(F78="Scenario1PBT14",'Major retrofit'!$AR$101,IF(F78="Scenario2PBT14",'Major retrofit'!$AS$101,IF(F78="Scenario3PBT14",'Major retrofit'!$AT$101,"")))&amp;IF(F78="Scenario1PBT15",'Major retrofit'!$AU$101,IF(F78="Scenario2PBT15",'Major retrofit'!$AV$101,IF(F78="Scenario3PBT15",'Major retrofit'!$AW$101,"")))</f>
        <v/>
      </c>
      <c r="AB78" s="179">
        <f t="shared" si="60"/>
        <v>0</v>
      </c>
      <c r="AC78" s="363" t="str">
        <f t="shared" si="61"/>
        <v/>
      </c>
      <c r="AD78" s="353">
        <f>IF(AC78="",IFERROR('Projection_Base-case'!G79-G78,0),0)</f>
        <v>0</v>
      </c>
      <c r="AE78" s="350">
        <f t="shared" si="37"/>
        <v>0</v>
      </c>
      <c r="AF78" s="361">
        <f>IFERROR(100*AD78/'Projection_Base-case'!G79,0)</f>
        <v>0</v>
      </c>
      <c r="AG78" s="352">
        <f>IF(AC78="",IFERROR('Projection_Base-case'!I79-I78,0),0)</f>
        <v>0</v>
      </c>
      <c r="AH78" s="353">
        <f t="shared" si="38"/>
        <v>0</v>
      </c>
      <c r="AI78" s="361">
        <f>IFERROR(100*AG78/'Projection_Base-case'!I79,0)</f>
        <v>0</v>
      </c>
      <c r="AJ78" s="352">
        <f>IF(AC78="",IFERROR('Projection_Base-case'!K79-K78,0),0)</f>
        <v>0</v>
      </c>
      <c r="AK78" s="353">
        <f t="shared" si="39"/>
        <v>0</v>
      </c>
      <c r="AL78" s="361">
        <f>IFERROR(100*AJ78/'Projection_Base-case'!K79,0)</f>
        <v>0</v>
      </c>
      <c r="AM78" s="352">
        <f>-IF(AC78="",IFERROR('Projection_Base-case'!M79-M78,0),0)</f>
        <v>0</v>
      </c>
      <c r="AN78" s="353">
        <f t="shared" si="40"/>
        <v>0</v>
      </c>
      <c r="AO78" s="354">
        <f>IFERROR(IF('Projection_Base-case'!N79&gt;0,100*AN78/'Projection_Base-case'!N79,100*AN78/N78),0)</f>
        <v>0</v>
      </c>
      <c r="AP78" s="355">
        <f>IF(AC78="",IFERROR('Projection_Base-case'!O79-O78,0),0)</f>
        <v>0</v>
      </c>
      <c r="AQ78" s="356">
        <f t="shared" si="41"/>
        <v>0</v>
      </c>
      <c r="AR78" s="356">
        <f>IFERROR(100*AP78/'Projection_Base-case'!O79,0)</f>
        <v>0</v>
      </c>
      <c r="AS78" s="355">
        <f>IF(AC78="",IFERROR('Projection_Base-case'!Q79-Q78,0),0)</f>
        <v>0</v>
      </c>
      <c r="AT78" s="356">
        <f t="shared" si="42"/>
        <v>0</v>
      </c>
      <c r="AU78" s="356">
        <f>IFERROR(100*AS78/'Projection_Base-case'!Q79,0)</f>
        <v>0</v>
      </c>
      <c r="AV78" s="355">
        <f>IF(AC78="",IFERROR('Projection_Base-case'!S79-S78,0),0)</f>
        <v>0</v>
      </c>
      <c r="AW78" s="356">
        <f t="shared" si="43"/>
        <v>0</v>
      </c>
      <c r="AX78" s="357">
        <f>IFERROR(100*AV78/'Projection_Base-case'!S79,0)</f>
        <v>0</v>
      </c>
      <c r="AY78" s="358">
        <f>IF(AC78="",IFERROR('Projection_Base-case'!U79-U78,0),0)</f>
        <v>0</v>
      </c>
      <c r="AZ78" s="359">
        <f t="shared" si="44"/>
        <v>0</v>
      </c>
      <c r="BA78" s="359">
        <f>IFERROR(100*AY78/'Projection_Base-case'!U79,0)</f>
        <v>0</v>
      </c>
      <c r="BB78" s="358">
        <f>IF(AC78="",IFERROR('Projection_Base-case'!W79-W78,0),0)</f>
        <v>0</v>
      </c>
      <c r="BC78" s="359">
        <f t="shared" si="45"/>
        <v>0</v>
      </c>
      <c r="BD78" s="359">
        <f>IFERROR(100*BB78/'Projection_Base-case'!W79,0)</f>
        <v>0</v>
      </c>
      <c r="BE78" s="358">
        <f>IF(AC78="",IFERROR('Projection_Base-case'!Y79-Y78,0),0)</f>
        <v>0</v>
      </c>
      <c r="BF78" s="359">
        <f t="shared" si="46"/>
        <v>0</v>
      </c>
      <c r="BG78" s="359">
        <f>IFERROR(100*BE78/'Projection_Base-case'!Y79,0)</f>
        <v>0</v>
      </c>
      <c r="BH78" s="359">
        <f t="shared" si="47"/>
        <v>0</v>
      </c>
      <c r="BI78" s="360">
        <f t="shared" si="48"/>
        <v>0</v>
      </c>
    </row>
    <row r="79" spans="1:61">
      <c r="A79" s="205">
        <v>75</v>
      </c>
      <c r="B79" s="347">
        <f>IF('Projection_Base-case'!B80&lt;&gt;"",'Projection_Base-case'!B80,0)</f>
        <v>0</v>
      </c>
      <c r="C79" s="347">
        <f>IF('Projection_Base-case'!C80&lt;&gt;"",'Projection_Base-case'!C80,0)</f>
        <v>0</v>
      </c>
      <c r="D79" s="365">
        <f>IF('Projection_Base-case'!D80&lt;&gt;"",'Projection_Base-case'!D80,0)</f>
        <v>0</v>
      </c>
      <c r="E79" s="322"/>
      <c r="F79" s="367" t="str">
        <f t="shared" si="49"/>
        <v>0</v>
      </c>
      <c r="G79" s="177" t="str">
        <f>IF(F79="Scenario1PBT1",'Major retrofit'!$E$6,IF(F79="Scenario2PBT1",'Major retrofit'!$F$6,IF(F79="Scenario3PBT1",'Major retrofit'!$G$6,"")))&amp;IF(F79="Scenario1PBT2",'Major retrofit'!$H$6,IF(F79="Scenario2PBT2",'Major retrofit'!$I$6,IF(F79="Scenario3PBT2",'Major retrofit'!$J$6,"")))&amp;IF(F79="Scenario1PBT3",'Major retrofit'!$K$6,IF(F79="Scenario2PBT3",'Major retrofit'!$L$6,IF(F79="Scenario3PBT3",'Major retrofit'!$M$6,"")))&amp;IF(F79="Scenario1PBT4",'Major retrofit'!$N$6,IF(F79="Scenario2PBT4",'Major retrofit'!$O$6,IF(F79="Scenario3PBT4",'Major retrofit'!$P$6,"")))&amp;IF(F79="Scenario1PBT5",'Major retrofit'!$Q$6,IF(F79="Scenario2PBT5",'Major retrofit'!$R$6,IF(F79="Scenario3PBT5",'Major retrofit'!$S$6,"")))&amp;IF(F79="Scenario1PBT6",'Major retrofit'!$T$6,IF(F79="Scenario2PBT6",'Major retrofit'!$U$6,IF(F79="Scenario3PBT6",'Major retrofit'!$V$6,"")))&amp;IF(F79="Scenario1PBT7",'Major retrofit'!$W$6,IF(F79="Scenario2PBT7",'Major retrofit'!$X$6,IF(F79="Scenario3PBT7",'Major retrofit'!$Y$6,"")))&amp;IF(F79="Scenario1PBT8",'Major retrofit'!$Z$6,IF(F79="Scenario2PBT8",'Major retrofit'!$AA$6,IF(F79="Scenario3PBT8",'Major retrofit'!$AB$6,"")))&amp;IF(F79="Scenario1PBT9",'Major retrofit'!$AC$6,IF(F79="Scenario2PBT9",'Major retrofit'!$AD$6,IF(F79="Scenario3PBT9",'Major retrofit'!$AE$6,"")))&amp;IF(F79="Scenario1PBT10",'Major retrofit'!$AF$6,IF(F79="Scenario2PBT10",'Major retrofit'!$AG$6,IF(F79="Scenario3PBT10",'Major retrofit'!$AH$6,"")))&amp;IF(F79="Scenario1PBT11",'Major retrofit'!$AI$6,IF(F79="Scenario2PBT11",'Major retrofit'!$AJ$6,IF(F79="Scenario3PBT11",'Major retrofit'!$AK$6,"")))&amp;IF(F79="Scenario1PBT12",'Major retrofit'!$AL$6,IF(F79="Scenario2PBT12",'Major retrofit'!$AM$6,IF(F79="Scenario3PBT12",'Major retrofit'!$AN$6,"")))&amp;IF(F79="Scenario1PBT13",'Major retrofit'!$AO$6,IF(F79="Scenario2PBT13",'Major retrofit'!$AP$6,IF(F79="Scenario3PBT13",'Major retrofit'!$AQ$6,"")))&amp;IF(F79="Scenario1PBT14",'Major retrofit'!$AR$6,IF(F79="Scenario2PBT14",'Major retrofit'!$AS$6,IF(F79="Scenario3PBT14",'Major retrofit'!$AT$6,"")))&amp;IF(F79="Scenario1PBT15",'Major retrofit'!$AU$6,IF(F79="Scenario2PBT15",'Major retrofit'!$AV$6,IF(F79="Scenario3PBT15",'Major retrofit'!$AW$6,"")))</f>
        <v/>
      </c>
      <c r="H79" s="117">
        <f t="shared" si="50"/>
        <v>0</v>
      </c>
      <c r="I79" s="178" t="str">
        <f>IF(F79="Scenario1PBT1",'Major retrofit'!$E$16,IF(F79="Scenario2PBT1",'Major retrofit'!$F$16,IF(F79="Scenario3PBT1",'Major retrofit'!$G$16,"")))&amp;IF(F79="Scenario1PBT2",'Major retrofit'!$H$16,IF(F79="Scenario2PBT2",'Major retrofit'!$I$16,IF(F79="Scenario3PBT2",'Major retrofit'!$J$16,"")))&amp;IF(F79="Scenario1PBT3",'Major retrofit'!$K$16,IF(F79="Scenario2PBT3",'Major retrofit'!$L$16,IF(F79="Scenario3PBT3",'Major retrofit'!$M$16,"")))&amp;IF(F79="Scenario1PBT4",'Major retrofit'!$N$16,IF(F79="Scenario2PBT4",'Major retrofit'!$O$16,IF(F79="Scenario3PBT4",'Major retrofit'!$P$16,"")))&amp;IF(F79="Scenario1PBT5",'Major retrofit'!$Q$16,IF(F79="Scenario2PBT5",'Major retrofit'!$R$16,IF(F79="Scenario3PBT5",'Major retrofit'!$S$16,"")))&amp;IF(F79="Scenario1PBT6",'Major retrofit'!$T$16,IF(F79="Scenario2PBT6",'Major retrofit'!$U$16,IF(F79="Scenario3PBT6",'Major retrofit'!$V$16,"")))&amp;IF(F79="Scenario1PBT7",'Major retrofit'!$W$16,IF(F79="Scenario2PBT7",'Major retrofit'!$X$16,IF(F79="Scenario3PBT7",'Major retrofit'!$Y$16,"")))&amp;IF(F79="Scenario1PBT8",'Major retrofit'!$Z$16,IF(F79="Scenario2PBT8",'Major retrofit'!$AA$16,IF(F79="Scenario3PBT8",'Major retrofit'!$AB$16,"")))&amp;IF(F79="Scenario1PBT9",'Major retrofit'!$AC$16,IF(F79="Scenario2PBT9",'Major retrofit'!$AD$16,IF(F79="Scenario3PBT9",'Major retrofit'!$AE$16,"")))&amp;IF(F79="Scenario1PBT10",'Major retrofit'!$AF$16,IF(F79="Scenario2PBT10",'Major retrofit'!$AG$16,IF(F79="Scenario3PBT10",'Major retrofit'!$AH$16,"")))&amp;IF(F79="Scenario1PBT11",'Major retrofit'!$AI$16,IF(F79="Scenario2PBT11",'Major retrofit'!$AJ$16,IF(F79="Scenario3PBT11",'Major retrofit'!$AK$16,"")))&amp;IF(F79="Scenario1PBT12",'Major retrofit'!$AL$16,IF(F79="Scenario2PBT12",'Major retrofit'!$AM$16,IF(F79="Scenario3PBT12",'Major retrofit'!$AN$16,"")))&amp;IF(F79="Scenario1PBT13",'Major retrofit'!$AO$16,IF(F79="Scenario2PBT13",'Major retrofit'!$AP$16,IF(F79="Scenario3PBT13",'Major retrofit'!$AQ$16,"")))&amp;IF(F79="Scenario1PBT14",'Major retrofit'!$AR$16,IF(F79="Scenario2PBT14",'Major retrofit'!$AS$16,IF(F79="Scenario3PBT14",'Major retrofit'!$AT$16,"")))&amp;IF(F79="Scenario1PBT15",'Major retrofit'!$AU$16,IF(F79="Scenario2PBT15",'Major retrofit'!$AV$16,IF(F79="Scenario3PBT15",'Major retrofit'!$AW$16,"")))</f>
        <v/>
      </c>
      <c r="J79" s="117">
        <f t="shared" si="51"/>
        <v>0</v>
      </c>
      <c r="K79" s="117" t="str">
        <f>IF(F79="Scenario1PBT1",'Major retrofit'!$E$18,IF(F79="Scenario2PBT1",'Major retrofit'!$F$18,IF(F79="Scenario3PBT1",'Major retrofit'!$G$18,"")))&amp;IF(F79="Scenario1PBT2",'Major retrofit'!$H$18,IF(F79="Scenario2PBT2",'Major retrofit'!$I$18,IF(F79="Scenario3PBT2",'Major retrofit'!$J$18,"")))&amp;IF(F79="Scenario1PBT3",'Major retrofit'!$K$18,IF(F79="Scenario2PBT3",'Major retrofit'!$L$18,IF(F79="Scenario3PBT3",'Major retrofit'!$M$18,"")))&amp;IF(F79="Scenario1PBT4",'Major retrofit'!$N$18,IF(F79="Scenario2PBT4",'Major retrofit'!$O$18,IF(F79="Scenario3PBT4",'Major retrofit'!$P$18,"")))&amp;IF(F79="Scenario1PBT5",'Major retrofit'!$Q$18,IF(F79="Scenario2PBT5",'Major retrofit'!$R$18,IF(F79="Scenario3PBT5",'Major retrofit'!$S$18,"")))&amp;IF(F79="Scenario1PBT6",'Major retrofit'!$T$18,IF(F79="Scenario2PBT6",'Major retrofit'!$U$18,IF(F79="Scenario3PBT6",'Major retrofit'!$V$18,"")))&amp;IF(F79="Scenario1PBT7",'Major retrofit'!$W$18,IF(F79="Scenario2PBT7",'Major retrofit'!$X$18,IF(F79="Scenario3PBT7",'Major retrofit'!$Y$18,"")))&amp;IF(F79="Scenario1PBT8",'Major retrofit'!$Z$18,IF(F79="Scenario2PBT8",'Major retrofit'!$AA$18,IF(F79="Scenario3PBT8",'Major retrofit'!$AB$18,"")))&amp;IF(F79="Scenario1PBT9",'Major retrofit'!$AC$18,IF(F79="Scenario2PBT9",'Major retrofit'!$AD$18,IF(F79="Scenario3PBT9",'Major retrofit'!$AE$18,"")))&amp;IF(F79="Scenario1PBT10",'Major retrofit'!$AF$18,IF(F79="Scenario2PBT10",'Major retrofit'!$AG$18,IF(F79="Scenario3PBT10",'Major retrofit'!$AH$18,"")))&amp;IF(F79="Scenario1PBT11",'Major retrofit'!$AI$18,IF(F79="Scenario2PBT11",'Major retrofit'!$AJ$18,IF(F79="Scenario3PBT11",'Major retrofit'!$AK$18,"")))&amp;IF(F79="Scenario1PBT12",'Major retrofit'!$AL$18,IF(F79="Scenario2PBT12",'Major retrofit'!$AM$18,IF(F79="Scenario3PBT12",'Major retrofit'!$AN$18,"")))&amp;IF(F79="Scenario1PBT13",'Major retrofit'!$AO$18,IF(F79="Scenario2PBT13",'Major retrofit'!$AP$18,IF(F79="Scenario3PBT13",'Major retrofit'!$AQ$18,"")))&amp;IF(F79="Scenario1PBT14",'Major retrofit'!$AR$18,IF(F79="Scenario2PBT14",'Major retrofit'!$AS$18,IF(F79="Scenario3PBT14",'Major retrofit'!$AT$18,"")))&amp;IF(F79="Scenario1PBT15",'Major retrofit'!$AU$18,IF(F79="Scenario2PBT15",'Major retrofit'!$AV$18,IF(F79="Scenario3PBT15",'Major retrofit'!$AW$18,"")))</f>
        <v/>
      </c>
      <c r="L79" s="117">
        <f t="shared" si="52"/>
        <v>0</v>
      </c>
      <c r="M79" s="117" t="str">
        <f>IF(F79="Scenario1PBT1",'Major retrofit'!$E$20,IF(F79="Scenario2PBT1",'Major retrofit'!$F$20,IF(F79="Scenario3PBT1",'Major retrofit'!$G$20,"")))&amp;IF(F79="Scenario1PBT2",'Major retrofit'!$H$20,IF(F79="Scenario2PBT2",'Major retrofit'!$I$20,IF(F79="Scenario3PBT2",'Major retrofit'!$J$20,"")))&amp;IF(F79="Scenario1PBT3",'Major retrofit'!$K$20,IF(F79="Scenario2PBT3",'Major retrofit'!$L$20,IF(F79="Scenario3PBT3",'Major retrofit'!$M$20,"")))&amp;IF(F79="Scenario1PBT4",'Major retrofit'!$N$20,IF(F79="Scenario2PBT4",'Major retrofit'!$O$20,IF(F79="Scenario3PBT4",'Major retrofit'!$P$20,"")))&amp;IF(F79="Scenario1PBT5",'Major retrofit'!$Q$20,IF(F79="Scenario2PBT5",'Major retrofit'!$R$20,IF(F79="Scenario3PBT5",'Major retrofit'!$S$20,"")))&amp;IF(F79="Scenario1PBT6",'Major retrofit'!$T$20,IF(F79="Scenario2PBT6",'Major retrofit'!$U$20,IF(F79="Scenario3PBT6",'Major retrofit'!$V$20,"")))&amp;IF(F79="Scenario1PBT7",'Major retrofit'!$W$20,IF(F79="Scenario2PBT7",'Major retrofit'!$X$20,IF(F79="Scenario3PBT7",'Major retrofit'!$Y$20,"")))&amp;IF(F79="Scenario1PBT8",'Major retrofit'!$Z$20,IF(F79="Scenario2PBT8",'Major retrofit'!$AA$20,IF(F79="Scenario3PBT8",'Major retrofit'!$AB$20,"")))&amp;IF(F79="Scenario1PBT9",'Major retrofit'!$AC$20,IF(F79="Scenario2PBT9",'Major retrofit'!$AD$20,IF(F79="Scenario3PBT9",'Major retrofit'!$AE$20,"")))&amp;IF(F79="Scenario1PBT10",'Major retrofit'!$AF$20,IF(F79="Scenario2PBT10",'Major retrofit'!$AG$20,IF(F79="Scenario3PBT10",'Major retrofit'!$AH$20,"")))&amp;IF(F79="Scenario1PBT11",'Major retrofit'!$AI$20,IF(F79="Scenario2PBT11",'Major retrofit'!$AJ$20,IF(F79="Scenario3PBT11",'Major retrofit'!$AK$20,"")))&amp;IF(F79="Scenario1PBT12",'Major retrofit'!$AL$20,IF(F79="Scenario2PBT12",'Major retrofit'!$AM$20,IF(F79="Scenario3PBT12",'Major retrofit'!$AN$20,"")))&amp;IF(F79="Scenario1PBT13",'Major retrofit'!$AO$20,IF(F79="Scenario2PBT13",'Major retrofit'!$AP$20,IF(F79="Scenario3PBT13",'Major retrofit'!$AQ$20,"")))&amp;IF(F79="Scenario1PBT14",'Major retrofit'!$AR$20,IF(F79="Scenario2PBT14",'Major retrofit'!$AS$20,IF(F79="Scenario3PBT14",'Major retrofit'!$AT$20,"")))&amp;IF(F79="Scenario1PBT15",'Major retrofit'!$AU$20,IF(F79="Scenario2PBT15",'Major retrofit'!$AV$20,IF(F79="Scenario3PBT15",'Major retrofit'!$AW$20,"")))</f>
        <v/>
      </c>
      <c r="N79" s="118">
        <f t="shared" si="53"/>
        <v>0</v>
      </c>
      <c r="O79" s="206" t="str">
        <f>IF(F79="Scenario1PBT1",'Major retrofit'!$E$23,IF(F79="Scenario2PBT1",'Major retrofit'!$F$23,IF(F79="Scenario3PBT1",'Major retrofit'!$G$23,"")))&amp;IF(F79="Scenario1PBT2",'Major retrofit'!$H$23,IF(F79="Scenario2PBT2",'Major retrofit'!$I$23,IF(F79="Scenario3PBT2",'Major retrofit'!$J$23,"")))&amp;IF(F79="Scenario1PBT3",'Major retrofit'!$K$23,IF(F79="Scenario2PBT3",'Major retrofit'!$L$23,IF(F79="Scenario3PBT3",'Major retrofit'!$M$23,"")))&amp;IF(F79="Scenario1PBT4",'Major retrofit'!$N$23,IF(F79="Scenario2PBT4",'Major retrofit'!$O$23,IF(F79="Scenario3PBT4",'Major retrofit'!$P$23,"")))&amp;IF(F79="Scenario1PBT5",'Major retrofit'!$Q$23,IF(F79="Scenario2PBT5",'Major retrofit'!$R$23,IF(F79="Scenario3PBT5",'Major retrofit'!$S$23,"")))&amp;IF(F79="Scenario1PBT6",'Major retrofit'!$T$23,IF(F79="Scenario2PBT6",'Major retrofit'!$U$23,IF(F79="Scenario3PBT6",'Major retrofit'!$V$23,"")))&amp;IF(F79="Scenario1PBT7",'Major retrofit'!$W$23,IF(F79="Scenario2PBT7",'Major retrofit'!$X$23,IF(F79="Scenario3PBT7",'Major retrofit'!$Y$23,"")))&amp;IF(F79="Scenario1PBT8",'Major retrofit'!$Z$23,IF(F79="Scenario2PBT8",'Major retrofit'!$AA$23,IF(F79="Scenario3PBT8",'Major retrofit'!$AB$23,"")))&amp;IF(F79="Scenario1PBT9",'Major retrofit'!$AC$23,IF(F79="Scenario2PBT9",'Major retrofit'!$AD$23,IF(F79="Scenario3PBT9",'Major retrofit'!$AE$23,"")))&amp;IF(F79="Scenario1PBT10",'Major retrofit'!$AF$23,IF(F79="Scenario2PBT10",'Major retrofit'!$AG$23,IF(F79="Scenario3PBT10",'Major retrofit'!$AH$23,"")))&amp;IF(F79="Scenario1PBT11",'Major retrofit'!$AI$23,IF(F79="Scenario2PBT11",'Major retrofit'!$AJ$23,IF(F79="Scenario3PBT11",'Major retrofit'!$AK$23,"")))&amp;IF(F79="Scenario1PBT12",'Major retrofit'!$AL$23,IF(F79="Scenario2PBT12",'Major retrofit'!$AM$23,IF(F79="Scenario3PBT12",'Major retrofit'!$AN$23,"")))&amp;IF(F79="Scenario1PBT13",'Major retrofit'!$AO$23,IF(F79="Scenario2PBT13",'Major retrofit'!$AP$23,IF(F79="Scenario3PBT13",'Major retrofit'!$AQ$23,"")))&amp;IF(F79="Scenario1PBT14",'Major retrofit'!$AR$23,IF(F79="Scenario2PBT14",'Major retrofit'!$AS$23,IF(F79="Scenario3PBT14",'Major retrofit'!$AT$23,"")))&amp;IF(F79="Scenario1PBT15",'Major retrofit'!$AU$23,IF(F79="Scenario2PBT15",'Major retrofit'!$AV$23,IF(F79="Scenario3PBT15",'Major retrofit'!$AW$23,"")))</f>
        <v/>
      </c>
      <c r="P79" s="117">
        <f t="shared" si="54"/>
        <v>0</v>
      </c>
      <c r="Q79" s="117" t="str">
        <f>IF(F79="Scenario1PBT1",'Major retrofit'!$E$25,IF(F79="Scenario2PBT1",'Major retrofit'!$F$25,IF(F79="Scenario3PBT1",'Major retrofit'!$G$25,"")))&amp;IF(F79="Scenario1PBT2",'Major retrofit'!$H$25,IF(F79="Scenario2PBT2",'Major retrofit'!$I$25,IF(F79="Scenario3PBT2",'Major retrofit'!$J$25,"")))&amp;IF(F79="Scenario1PBT3",'Major retrofit'!$K$25,IF(F79="Scenario2PBT3",'Major retrofit'!$L$25,IF(F79="Scenario3PBT3",'Major retrofit'!$M$25,"")))&amp;IF(F79="Scenario1PBT4",'Major retrofit'!$N$25,IF(F79="Scenario2PBT4",'Major retrofit'!$O$25,IF(F79="Scenario3PBT4",'Major retrofit'!$P$25,"")))&amp;IF(F79="Scenario1PBT5",'Major retrofit'!$Q$25,IF(F79="Scenario2PBT5",'Major retrofit'!$R$25,IF(F79="Scenario3PBT5",'Major retrofit'!$S$25,"")))&amp;IF(F79="Scenario1PBT6",'Major retrofit'!$T$25,IF(F79="Scenario2PBT6",'Major retrofit'!$U$25,IF(F79="Scenario3PBT6",'Major retrofit'!$V$25,"")))&amp;IF(F79="Scenario1PBT7",'Major retrofit'!$W$25,IF(F79="Scenario2PBT7",'Major retrofit'!$X$25,IF(F79="Scenario3PBT7",'Major retrofit'!$Y$25,"")))&amp;IF(F79="Scenario1PBT8",'Major retrofit'!$Z$25,IF(F79="Scenario2PBT8",'Major retrofit'!$AA$25,IF(F79="Scenario3PBT8",'Major retrofit'!$AB$25,"")))&amp;IF(F79="Scenario1PBT9",'Major retrofit'!$AC$25,IF(F79="Scenario2PBT9",'Major retrofit'!$AD$25,IF(F79="Scenario3PBT9",'Major retrofit'!$AE$25,"")))&amp;IF(F79="Scenario1PBT10",'Major retrofit'!$AF$25,IF(F79="Scenario2PBT10",'Major retrofit'!$AG$25,IF(F79="Scenario3PBT10",'Major retrofit'!$AH$25,"")))&amp;IF(F79="Scenario1PBT11",'Major retrofit'!$AI$25,IF(F79="Scenario2PBT11",'Major retrofit'!$AJ$25,IF(F79="Scenario3PBT11",'Major retrofit'!$AK$25,"")))&amp;IF(F79="Scenario1PBT12",'Major retrofit'!$AL$25,IF(F79="Scenario2PBT12",'Major retrofit'!$AM$25,IF(F79="Scenario3PBT12",'Major retrofit'!$AN$25,"")))&amp;IF(F79="Scenario1PBT13",'Major retrofit'!$AO$25,IF(F79="Scenario2PBT13",'Major retrofit'!$AP$25,IF(F79="Scenario3PBT13",'Major retrofit'!$AQ$25,"")))&amp;IF(F79="Scenario1PBT14",'Major retrofit'!$AR$25,IF(F79="Scenario2PBT14",'Major retrofit'!$AS$25,IF(F79="Scenario3PBT14",'Major retrofit'!$AT$25,"")))&amp;IF(F79="Scenario1PBT15",'Major retrofit'!$AU$25,IF(F79="Scenario2PBT15",'Major retrofit'!$AV$25,IF(F79="Scenario3PBT15",'Major retrofit'!$AW$25,"")))</f>
        <v/>
      </c>
      <c r="R79" s="117">
        <f t="shared" si="55"/>
        <v>0</v>
      </c>
      <c r="S79" s="117" t="str">
        <f>IF(F79="Scenario1PBT1",'Major retrofit'!$E$27,IF(F79="Scenario2PBT1",'Major retrofit'!$F$27,IF(F79="Scenario3PBT1",'Major retrofit'!$G$27,"")))&amp;IF(F79="Scenario1PBT2",'Major retrofit'!$H$27,IF(F79="Scenario2PBT2",'Major retrofit'!$I$27,IF(F79="Scenario3PBT2",'Major retrofit'!$J$27,"")))&amp;IF(F79="Scenario1PBT3",'Major retrofit'!$K$27,IF(F79="Scenario2PBT3",'Major retrofit'!$L$27,IF(F79="Scenario3PBT3",'Major retrofit'!$M$27,"")))&amp;IF(F79="Scenario1PBT4",'Major retrofit'!$N$27,IF(F79="Scenario2PBT4",'Major retrofit'!$O$27,IF(F79="Scenario3PBT4",'Major retrofit'!$P$27,"")))&amp;IF(F79="Scenario1PBT5",'Major retrofit'!$Q$27,IF(F79="Scenario2PBT5",'Major retrofit'!$R$27,IF(F79="Scenario3PBT5",'Major retrofit'!$S$27,"")))&amp;IF(F79="Scenario1PBT6",'Major retrofit'!$T$27,IF(F79="Scenario2PBT6",'Major retrofit'!$U$27,IF(F79="Scenario3PBT6",'Major retrofit'!$V$27,"")))&amp;IF(F79="Scenario1PBT7",'Major retrofit'!$W$27,IF(F79="Scenario2PBT7",'Major retrofit'!$X$27,IF(F79="Scenario3PBT7",'Major retrofit'!$Y$27,"")))&amp;IF(F79="Scenario1PBT8",'Major retrofit'!$Z$27,IF(F79="Scenario2PBT8",'Major retrofit'!$AA$27,IF(F79="Scenario3PBT8",'Major retrofit'!$AB$27,"")))&amp;IF(F79="Scenario1PBT9",'Major retrofit'!$AC$27,IF(F79="Scenario2PBT9",'Major retrofit'!$AD$27,IF(F79="Scenario3PBT9",'Major retrofit'!$AE$27,"")))&amp;IF(F79="Scenario1PBT10",'Major retrofit'!$AF$27,IF(F79="Scenario2PBT10",'Major retrofit'!$AG$27,IF(F79="Scenario3PBT10",'Major retrofit'!$AH$27,"")))&amp;IF(F79="Scenario1PBT11",'Major retrofit'!$AI$27,IF(F79="Scenario2PBT11",'Major retrofit'!$AJ$27,IF(F79="Scenario3PBT11",'Major retrofit'!$AK$27,"")))&amp;IF(F79="Scenario1PBT12",'Major retrofit'!$AL$27,IF(F79="Scenario2PBT12",'Major retrofit'!$AM$27,IF(F79="Scenario3PBT12",'Major retrofit'!$AN$27,"")))&amp;IF(F79="Scenario1PBT13",'Major retrofit'!$AO$27,IF(F79="Scenario2PBT13",'Major retrofit'!$AP$27,IF(F79="Scenario3PBT13",'Major retrofit'!$AQ$27,"")))&amp;IF(F79="Scenario1PBT14",'Major retrofit'!$AR$27,IF(F79="Scenario2PBT14",'Major retrofit'!$AS$27,IF(F79="Scenario3PBT14",'Major retrofit'!$AT$27,"")))&amp;IF(F79="Scenario1PBT15",'Major retrofit'!$AU$27,IF(F79="Scenario2PBT15",'Major retrofit'!$AV$27,IF(F79="Scenario3PBT15",'Major retrofit'!$AW$27,"")))</f>
        <v/>
      </c>
      <c r="T79" s="207">
        <f t="shared" si="56"/>
        <v>0</v>
      </c>
      <c r="U79" s="206" t="str">
        <f>IF(F79="Scenario1PBT1",'Major retrofit'!$E$38,IF(F79="Scenario2PBT1",'Major retrofit'!$F$38,IF(F79="Scenario3PBT1",'Major retrofit'!$G$38,"")))&amp;IF(F79="Scenario1PBT2",'Major retrofit'!$H$38,IF(F79="Scenario2PBT2",'Major retrofit'!$I$38,IF(F79="Scenario3PBT2",'Major retrofit'!$J$38,"")))&amp;IF(F79="Scenario1PBT3",'Major retrofit'!$K$38,IF(F79="Scenario2PBT3",'Major retrofit'!$L$38,IF(F79="Scenario3PBT3",'Major retrofit'!$M$38,"")))&amp;IF(F79="Scenario1PBT4",'Major retrofit'!$N$38,IF(F79="Scenario2PBT4",'Major retrofit'!$O$38,IF(F79="Scenario3PBT4",'Major retrofit'!$P$38,"")))&amp;IF(F79="Scenario1PBT5",'Major retrofit'!$Q$38,IF(F79="Scenario2PBT5",'Major retrofit'!$R$38,IF(F79="Scenario3PBT5",'Major retrofit'!$S$38,"")))&amp;IF(F79="Scenario1PBT6",'Major retrofit'!$T$38,IF(F79="Scenario2PBT6",'Major retrofit'!$U$38,IF(F79="Scenario3PBT6",'Major retrofit'!$V$38,"")))&amp;IF(F79="Scenario1PBT7",'Major retrofit'!$W$38,IF(F79="Scenario2PBT7",'Major retrofit'!$X$38,IF(F79="Scenario3PBT7",'Major retrofit'!$Y$38,"")))&amp;IF(F79="Scenario1PBT8",'Major retrofit'!$Z$38,IF(F79="Scenario2PBT8",'Major retrofit'!$AA$38,IF(F79="Scenario3PBT8",'Major retrofit'!$AB$38,"")))&amp;IF(F79="Scenario1PBT9",'Major retrofit'!$AC$38,IF(F79="Scenario2PBT9",'Major retrofit'!$AD$38,IF(F79="Scenario3PBT9",'Major retrofit'!$AE$38,"")))&amp;IF(F79="Scenario1PBT10",'Major retrofit'!$AF$38,IF(F79="Scenario2PBT10",'Major retrofit'!$AG$38,IF(F79="Scenario3PBT10",'Major retrofit'!$AH$38,"")))&amp;IF(F79="Scenario1PBT11",'Major retrofit'!$AI$38,IF(F79="Scenario2PBT11",'Major retrofit'!$AJ$38,IF(F79="Scenario3PBT11",'Major retrofit'!$AK$38,"")))&amp;IF(F79="Scenario1PBT12",'Major retrofit'!$AL$38,IF(F79="Scenario2PBT12",'Major retrofit'!$AM$38,IF(F79="Scenario3PBT12",'Major retrofit'!$AN$38,"")))&amp;IF(F79="Scenario1PBT13",'Major retrofit'!$AO$38,IF(F79="Scenario2PBT13",'Major retrofit'!$AP$38,IF(F79="Scenario3PBT13",'Major retrofit'!$AQ$38,"")))&amp;IF(F79="Scenario1PBT14",'Major retrofit'!$AR$38,IF(F79="Scenario2PBT14",'Major retrofit'!$AS$38,IF(F79="Scenario3PBT14",'Major retrofit'!$AT$38,"")))&amp;IF(F79="Scenario1PBT15",'Major retrofit'!$AU$38,IF(F79="Scenario2PBT15",'Major retrofit'!$AV$38,IF(F79="Scenario3PBT15",'Major retrofit'!$AW$38,"")))</f>
        <v/>
      </c>
      <c r="V79" s="117">
        <f t="shared" si="57"/>
        <v>0</v>
      </c>
      <c r="W79" s="117" t="str">
        <f>IF(F79="Scenario1PBT1",'Major retrofit'!$E$40,IF(F79="Scenario2PBT1",'Major retrofit'!$F$40,IF(F79="Scenario3PBT1",'Major retrofit'!$G$40,"")))&amp;IF(F79="Scenario1PBT2",'Major retrofit'!$H$40,IF(F79="Scenario2PBT2",'Major retrofit'!$I$40,IF(F79="Scenario3PBT2",'Major retrofit'!$J$40,"")))&amp;IF(F79="Scenario1PBT3",'Major retrofit'!$K$40,IF(F79="Scenario2PBT3",'Major retrofit'!$L$40,IF(F79="Scenario3PBT3",'Major retrofit'!$M$40,"")))&amp;IF(F79="Scenario1PBT4",'Major retrofit'!$N$40,IF(F79="Scenario2PBT4",'Major retrofit'!$O$40,IF(F79="Scenario3PBT4",'Major retrofit'!$P$40,"")))&amp;IF(F79="Scenario1PBT5",'Major retrofit'!$Q$40,IF(F79="Scenario2PBT5",'Major retrofit'!$R$40,IF(F79="Scenario3PBT5",'Major retrofit'!$S$40,"")))&amp;IF(F79="Scenario1PBT6",'Major retrofit'!$T$40,IF(F79="Scenario2PBT6",'Major retrofit'!$U$40,IF(F79="Scenario3PBT6",'Major retrofit'!$V$40,"")))&amp;IF(F79="Scenario1PBT7",'Major retrofit'!$W$40,IF(F79="Scenario2PBT7",'Major retrofit'!$X$40,IF(F79="Scenario3PBT7",'Major retrofit'!$Y$40,"")))&amp;IF(F79="Scenario1PBT8",'Major retrofit'!$Z$40,IF(F79="Scenario2PBT8",'Major retrofit'!$AA$40,IF(F79="Scenario3PBT8",'Major retrofit'!$AB$40,"")))&amp;IF(F79="Scenario1PBT9",'Major retrofit'!$AC$40,IF(F79="Scenario2PBT9",'Major retrofit'!$AD$40,IF(F79="Scenario3PBT9",'Major retrofit'!$AE$40,"")))&amp;IF(F79="Scenario1PBT10",'Major retrofit'!$AF$40,IF(F79="Scenario2PBT10",'Major retrofit'!$AG$40,IF(F79="Scenario3PBT10",'Major retrofit'!$AH$40,"")))&amp;IF(F79="Scenario1PBT11",'Major retrofit'!$AI$40,IF(F79="Scenario2PBT11",'Major retrofit'!$AJ$40,IF(F79="Scenario3PBT11",'Major retrofit'!$AK$40,"")))&amp;IF(F79="Scenario1PBT12",'Major retrofit'!$AL$40,IF(F79="Scenario2PBT12",'Major retrofit'!$AM$40,IF(F79="Scenario3PBT12",'Major retrofit'!$AN$40,"")))&amp;IF(F79="Scenario1PBT13",'Major retrofit'!$AO$40,IF(F79="Scenario2PBT13",'Major retrofit'!$AP$40,IF(F79="Scenario3PBT13",'Major retrofit'!$AQ$40,"")))&amp;IF(F79="Scenario1PBT14",'Major retrofit'!$AR$40,IF(F79="Scenario2PBT14",'Major retrofit'!$AS$40,IF(F79="Scenario3PBT14",'Major retrofit'!$AT$40,"")))&amp;IF(F79="Scenario1PBT15",'Major retrofit'!$AU$40,IF(F79="Scenario2PBT15",'Major retrofit'!$AV$40,IF(F79="Scenario3PBT15",'Major retrofit'!$AW$40,"")))</f>
        <v/>
      </c>
      <c r="X79" s="117">
        <f t="shared" si="58"/>
        <v>0</v>
      </c>
      <c r="Y79" s="117" t="str">
        <f>IF(F79="Scenario1PBT1",'Major retrofit'!$E$42,IF(F79="Scenario2PBT1",'Major retrofit'!$F$42,IF(F79="Scenario3PBT1",'Major retrofit'!$G$42,"")))&amp;IF(F79="Scenario1PBT2",'Major retrofit'!$H$42,IF(F79="Scenario2PBT2",'Major retrofit'!$I$42,IF(F79="Scenario3PBT2",'Major retrofit'!$J$42,"")))&amp;IF(F79="Scenario1PBT3",'Major retrofit'!$K$42,IF(F79="Scenario2PBT3",'Major retrofit'!$L$42,IF(F79="Scenario3PBT3",'Major retrofit'!$M$42,"")))&amp;IF(F79="Scenario1PBT4",'Major retrofit'!$N$42,IF(F79="Scenario2PBT4",'Major retrofit'!$O$42,IF(F79="Scenario3PBT4",'Major retrofit'!$P$42,"")))&amp;IF(F79="Scenario1PBT5",'Major retrofit'!$Q$42,IF(F79="Scenario2PBT5",'Major retrofit'!$R$42,IF(F79="Scenario3PBT5",'Major retrofit'!$S$42,"")))&amp;IF(F79="Scenario1PBT6",'Major retrofit'!$T$42,IF(F79="Scenario2PBT6",'Major retrofit'!$U$42,IF(F79="Scenario3PBT6",'Major retrofit'!$V$42,"")))&amp;IF(F79="Scenario1PBT7",'Major retrofit'!$W$42,IF(F79="Scenario2PBT7",'Major retrofit'!$X$42,IF(F79="Scenario3PBT7",'Major retrofit'!$Y$42,"")))&amp;IF(F79="Scenario1PBT8",'Major retrofit'!$Z$42,IF(F79="Scenario2PBT8",'Major retrofit'!$AA$42,IF(F79="Scenario3PBT8",'Major retrofit'!$AB$42,"")))&amp;IF(F79="Scenario1PBT9",'Major retrofit'!$AC$42,IF(F79="Scenario2PBT9",'Major retrofit'!$AD$42,IF(F79="Scenario3PBT9",'Major retrofit'!$AE$42,"")))&amp;IF(F79="Scenario1PBT10",'Major retrofit'!$AF$42,IF(F79="Scenario2PBT10",'Major retrofit'!$AG$42,IF(F79="Scenario3PBT10",'Major retrofit'!$AH$42,"")))&amp;IF(F79="Scenario1PBT11",'Major retrofit'!$AI$42,IF(F79="Scenario2PBT11",'Major retrofit'!$AJ$42,IF(F79="Scenario3PBT11",'Major retrofit'!$AK$42,"")))&amp;IF(F79="Scenario1PBT12",'Major retrofit'!$AL$42,IF(F79="Scenario2PBT12",'Major retrofit'!$AM$42,IF(F79="Scenario3PBT12",'Major retrofit'!$AN$42,"")))&amp;IF(F79="Scenario1PBT13",'Major retrofit'!$AO$42,IF(F79="Scenario2PBT13",'Major retrofit'!$AP$42,IF(F79="Scenario3PBT13",'Major retrofit'!$AQ$42,"")))&amp;IF(F79="Scenario1PBT14",'Major retrofit'!$AR$42,IF(F79="Scenario2PBT14",'Major retrofit'!$AS$42,IF(F79="Scenario3PBT14",'Major retrofit'!$AT$42,"")))&amp;IF(F79="Scenario1PBT15",'Major retrofit'!$AU$42,IF(F79="Scenario2PBT15",'Major retrofit'!$AV$42,IF(F79="Scenario3PBT15",'Major retrofit'!$AW$42,"")))</f>
        <v/>
      </c>
      <c r="Z79" s="117">
        <f t="shared" si="59"/>
        <v>0</v>
      </c>
      <c r="AA79" s="178" t="str">
        <f>IF(F79="Scenario1PBT1",'Major retrofit'!$E$101,IF(F79="Scenario2PBT1",'Major retrofit'!$F$101,IF(F79="Scenario3PBT1",'Major retrofit'!$G$101,"")))&amp;IF(F79="Scenario1PBT2",'Major retrofit'!$H$101,IF(F79="Scenario2PBT2",'Major retrofit'!$I$101,IF(F79="Scenario3PBT2",'Major retrofit'!$J$101,"")))&amp;IF(F79="Scenario1PBT3",'Major retrofit'!$K$101,IF(F79="Scenario2PBT3",'Major retrofit'!$L$101,IF(F79="Scenario3PBT3",'Major retrofit'!$M$101,"")))&amp;IF(F79="Scenario1PBT4",'Major retrofit'!$N$101,IF(F79="Scenario2PBT4",'Major retrofit'!$O$101,IF(F79="Scenario3PBT4",'Major retrofit'!$P$101,"")))&amp;IF(F79="Scenario1PBT5",'Major retrofit'!$Q$101,IF(F79="Scenario2PBT5",'Major retrofit'!$R$101,IF(F79="Scenario3PBT5",'Major retrofit'!$S$101,"")))&amp;IF(F79="Scenario1PBT6",'Major retrofit'!$T$101,IF(F79="Scenario2PBT6",'Major retrofit'!$U$101,IF(F79="Scenario3PBT6",'Major retrofit'!$V$101,"")))&amp;IF(F79="Scenario1PBT7",'Major retrofit'!$W$101,IF(F79="Scenario2PBT7",'Major retrofit'!$X$101,IF(F79="Scenario3PBT7",'Major retrofit'!$Y$101,"")))&amp;IF(F79="Scenario1PBT8",'Major retrofit'!$Z$101,IF(F79="Scenario2PBT8",'Major retrofit'!$AA$101,IF(F79="Scenario3PBT8",'Major retrofit'!$AB$101,"")))&amp;IF(F79="Scenario1PBT9",'Major retrofit'!$AC$101,IF(F79="Scenario2PBT9",'Major retrofit'!$AD$101,IF(F79="Scenario3PBT9",'Major retrofit'!$AE$101,"")))&amp;IF(F79="Scenario1PBT10",'Major retrofit'!$AF$101,IF(F79="Scenario2PBT10",'Major retrofit'!$AG$101,IF(F79="Scenario3PBT10",'Major retrofit'!$AH$101,"")))&amp;IF(F79="Scenario1PBT11",'Major retrofit'!$AI$101,IF(F79="Scenario2PBT11",'Major retrofit'!$AJ$101,IF(F79="Scenario3PBT11",'Major retrofit'!$AK$101,"")))&amp;IF(F79="Scenario1PBT12",'Major retrofit'!$AL$101,IF(F79="Scenario2PBT12",'Major retrofit'!$AM$101,IF(F79="Scenario3PBT12",'Major retrofit'!$AN$101,"")))&amp;IF(F79="Scenario1PBT13",'Major retrofit'!$AO$101,IF(F79="Scenario2PBT13",'Major retrofit'!$AP$101,IF(F79="Scenario3PBT13",'Major retrofit'!$AQ$101,"")))&amp;IF(F79="Scenario1PBT14",'Major retrofit'!$AR$101,IF(F79="Scenario2PBT14",'Major retrofit'!$AS$101,IF(F79="Scenario3PBT14",'Major retrofit'!$AT$101,"")))&amp;IF(F79="Scenario1PBT15",'Major retrofit'!$AU$101,IF(F79="Scenario2PBT15",'Major retrofit'!$AV$101,IF(F79="Scenario3PBT15",'Major retrofit'!$AW$101,"")))</f>
        <v/>
      </c>
      <c r="AB79" s="179">
        <f t="shared" si="60"/>
        <v>0</v>
      </c>
      <c r="AC79" s="363" t="str">
        <f t="shared" si="61"/>
        <v/>
      </c>
      <c r="AD79" s="353">
        <f>IF(AC79="",IFERROR('Projection_Base-case'!G80-G79,0),0)</f>
        <v>0</v>
      </c>
      <c r="AE79" s="350">
        <f t="shared" si="37"/>
        <v>0</v>
      </c>
      <c r="AF79" s="361">
        <f>IFERROR(100*AD79/'Projection_Base-case'!G80,0)</f>
        <v>0</v>
      </c>
      <c r="AG79" s="352">
        <f>IF(AC79="",IFERROR('Projection_Base-case'!I80-I79,0),0)</f>
        <v>0</v>
      </c>
      <c r="AH79" s="353">
        <f t="shared" si="38"/>
        <v>0</v>
      </c>
      <c r="AI79" s="361">
        <f>IFERROR(100*AG79/'Projection_Base-case'!I80,0)</f>
        <v>0</v>
      </c>
      <c r="AJ79" s="352">
        <f>IF(AC79="",IFERROR('Projection_Base-case'!K80-K79,0),0)</f>
        <v>0</v>
      </c>
      <c r="AK79" s="353">
        <f t="shared" si="39"/>
        <v>0</v>
      </c>
      <c r="AL79" s="361">
        <f>IFERROR(100*AJ79/'Projection_Base-case'!K80,0)</f>
        <v>0</v>
      </c>
      <c r="AM79" s="352">
        <f>-IF(AC79="",IFERROR('Projection_Base-case'!M80-M79,0),0)</f>
        <v>0</v>
      </c>
      <c r="AN79" s="353">
        <f t="shared" si="40"/>
        <v>0</v>
      </c>
      <c r="AO79" s="354">
        <f>IFERROR(IF('Projection_Base-case'!N80&gt;0,100*AN79/'Projection_Base-case'!N80,100*AN79/N79),0)</f>
        <v>0</v>
      </c>
      <c r="AP79" s="355">
        <f>IF(AC79="",IFERROR('Projection_Base-case'!O80-O79,0),0)</f>
        <v>0</v>
      </c>
      <c r="AQ79" s="356">
        <f t="shared" si="41"/>
        <v>0</v>
      </c>
      <c r="AR79" s="356">
        <f>IFERROR(100*AP79/'Projection_Base-case'!O80,0)</f>
        <v>0</v>
      </c>
      <c r="AS79" s="355">
        <f>IF(AC79="",IFERROR('Projection_Base-case'!Q80-Q79,0),0)</f>
        <v>0</v>
      </c>
      <c r="AT79" s="356">
        <f t="shared" si="42"/>
        <v>0</v>
      </c>
      <c r="AU79" s="356">
        <f>IFERROR(100*AS79/'Projection_Base-case'!Q80,0)</f>
        <v>0</v>
      </c>
      <c r="AV79" s="355">
        <f>IF(AC79="",IFERROR('Projection_Base-case'!S80-S79,0),0)</f>
        <v>0</v>
      </c>
      <c r="AW79" s="356">
        <f t="shared" si="43"/>
        <v>0</v>
      </c>
      <c r="AX79" s="357">
        <f>IFERROR(100*AV79/'Projection_Base-case'!S80,0)</f>
        <v>0</v>
      </c>
      <c r="AY79" s="358">
        <f>IF(AC79="",IFERROR('Projection_Base-case'!U80-U79,0),0)</f>
        <v>0</v>
      </c>
      <c r="AZ79" s="359">
        <f t="shared" si="44"/>
        <v>0</v>
      </c>
      <c r="BA79" s="359">
        <f>IFERROR(100*AY79/'Projection_Base-case'!U80,0)</f>
        <v>0</v>
      </c>
      <c r="BB79" s="358">
        <f>IF(AC79="",IFERROR('Projection_Base-case'!W80-W79,0),0)</f>
        <v>0</v>
      </c>
      <c r="BC79" s="359">
        <f t="shared" si="45"/>
        <v>0</v>
      </c>
      <c r="BD79" s="359">
        <f>IFERROR(100*BB79/'Projection_Base-case'!W80,0)</f>
        <v>0</v>
      </c>
      <c r="BE79" s="358">
        <f>IF(AC79="",IFERROR('Projection_Base-case'!Y80-Y79,0),0)</f>
        <v>0</v>
      </c>
      <c r="BF79" s="359">
        <f t="shared" si="46"/>
        <v>0</v>
      </c>
      <c r="BG79" s="359">
        <f>IFERROR(100*BE79/'Projection_Base-case'!Y80,0)</f>
        <v>0</v>
      </c>
      <c r="BH79" s="359">
        <f t="shared" si="47"/>
        <v>0</v>
      </c>
      <c r="BI79" s="360">
        <f t="shared" si="48"/>
        <v>0</v>
      </c>
    </row>
    <row r="80" spans="1:61">
      <c r="A80" s="205">
        <v>76</v>
      </c>
      <c r="B80" s="347">
        <f>IF('Projection_Base-case'!B81&lt;&gt;"",'Projection_Base-case'!B81,0)</f>
        <v>0</v>
      </c>
      <c r="C80" s="347">
        <f>IF('Projection_Base-case'!C81&lt;&gt;"",'Projection_Base-case'!C81,0)</f>
        <v>0</v>
      </c>
      <c r="D80" s="365">
        <f>IF('Projection_Base-case'!D81&lt;&gt;"",'Projection_Base-case'!D81,0)</f>
        <v>0</v>
      </c>
      <c r="E80" s="322"/>
      <c r="F80" s="367" t="str">
        <f t="shared" si="49"/>
        <v>0</v>
      </c>
      <c r="G80" s="177" t="str">
        <f>IF(F80="Scenario1PBT1",'Major retrofit'!$E$6,IF(F80="Scenario2PBT1",'Major retrofit'!$F$6,IF(F80="Scenario3PBT1",'Major retrofit'!$G$6,"")))&amp;IF(F80="Scenario1PBT2",'Major retrofit'!$H$6,IF(F80="Scenario2PBT2",'Major retrofit'!$I$6,IF(F80="Scenario3PBT2",'Major retrofit'!$J$6,"")))&amp;IF(F80="Scenario1PBT3",'Major retrofit'!$K$6,IF(F80="Scenario2PBT3",'Major retrofit'!$L$6,IF(F80="Scenario3PBT3",'Major retrofit'!$M$6,"")))&amp;IF(F80="Scenario1PBT4",'Major retrofit'!$N$6,IF(F80="Scenario2PBT4",'Major retrofit'!$O$6,IF(F80="Scenario3PBT4",'Major retrofit'!$P$6,"")))&amp;IF(F80="Scenario1PBT5",'Major retrofit'!$Q$6,IF(F80="Scenario2PBT5",'Major retrofit'!$R$6,IF(F80="Scenario3PBT5",'Major retrofit'!$S$6,"")))&amp;IF(F80="Scenario1PBT6",'Major retrofit'!$T$6,IF(F80="Scenario2PBT6",'Major retrofit'!$U$6,IF(F80="Scenario3PBT6",'Major retrofit'!$V$6,"")))&amp;IF(F80="Scenario1PBT7",'Major retrofit'!$W$6,IF(F80="Scenario2PBT7",'Major retrofit'!$X$6,IF(F80="Scenario3PBT7",'Major retrofit'!$Y$6,"")))&amp;IF(F80="Scenario1PBT8",'Major retrofit'!$Z$6,IF(F80="Scenario2PBT8",'Major retrofit'!$AA$6,IF(F80="Scenario3PBT8",'Major retrofit'!$AB$6,"")))&amp;IF(F80="Scenario1PBT9",'Major retrofit'!$AC$6,IF(F80="Scenario2PBT9",'Major retrofit'!$AD$6,IF(F80="Scenario3PBT9",'Major retrofit'!$AE$6,"")))&amp;IF(F80="Scenario1PBT10",'Major retrofit'!$AF$6,IF(F80="Scenario2PBT10",'Major retrofit'!$AG$6,IF(F80="Scenario3PBT10",'Major retrofit'!$AH$6,"")))&amp;IF(F80="Scenario1PBT11",'Major retrofit'!$AI$6,IF(F80="Scenario2PBT11",'Major retrofit'!$AJ$6,IF(F80="Scenario3PBT11",'Major retrofit'!$AK$6,"")))&amp;IF(F80="Scenario1PBT12",'Major retrofit'!$AL$6,IF(F80="Scenario2PBT12",'Major retrofit'!$AM$6,IF(F80="Scenario3PBT12",'Major retrofit'!$AN$6,"")))&amp;IF(F80="Scenario1PBT13",'Major retrofit'!$AO$6,IF(F80="Scenario2PBT13",'Major retrofit'!$AP$6,IF(F80="Scenario3PBT13",'Major retrofit'!$AQ$6,"")))&amp;IF(F80="Scenario1PBT14",'Major retrofit'!$AR$6,IF(F80="Scenario2PBT14",'Major retrofit'!$AS$6,IF(F80="Scenario3PBT14",'Major retrofit'!$AT$6,"")))&amp;IF(F80="Scenario1PBT15",'Major retrofit'!$AU$6,IF(F80="Scenario2PBT15",'Major retrofit'!$AV$6,IF(F80="Scenario3PBT15",'Major retrofit'!$AW$6,"")))</f>
        <v/>
      </c>
      <c r="H80" s="117">
        <f t="shared" si="50"/>
        <v>0</v>
      </c>
      <c r="I80" s="178" t="str">
        <f>IF(F80="Scenario1PBT1",'Major retrofit'!$E$16,IF(F80="Scenario2PBT1",'Major retrofit'!$F$16,IF(F80="Scenario3PBT1",'Major retrofit'!$G$16,"")))&amp;IF(F80="Scenario1PBT2",'Major retrofit'!$H$16,IF(F80="Scenario2PBT2",'Major retrofit'!$I$16,IF(F80="Scenario3PBT2",'Major retrofit'!$J$16,"")))&amp;IF(F80="Scenario1PBT3",'Major retrofit'!$K$16,IF(F80="Scenario2PBT3",'Major retrofit'!$L$16,IF(F80="Scenario3PBT3",'Major retrofit'!$M$16,"")))&amp;IF(F80="Scenario1PBT4",'Major retrofit'!$N$16,IF(F80="Scenario2PBT4",'Major retrofit'!$O$16,IF(F80="Scenario3PBT4",'Major retrofit'!$P$16,"")))&amp;IF(F80="Scenario1PBT5",'Major retrofit'!$Q$16,IF(F80="Scenario2PBT5",'Major retrofit'!$R$16,IF(F80="Scenario3PBT5",'Major retrofit'!$S$16,"")))&amp;IF(F80="Scenario1PBT6",'Major retrofit'!$T$16,IF(F80="Scenario2PBT6",'Major retrofit'!$U$16,IF(F80="Scenario3PBT6",'Major retrofit'!$V$16,"")))&amp;IF(F80="Scenario1PBT7",'Major retrofit'!$W$16,IF(F80="Scenario2PBT7",'Major retrofit'!$X$16,IF(F80="Scenario3PBT7",'Major retrofit'!$Y$16,"")))&amp;IF(F80="Scenario1PBT8",'Major retrofit'!$Z$16,IF(F80="Scenario2PBT8",'Major retrofit'!$AA$16,IF(F80="Scenario3PBT8",'Major retrofit'!$AB$16,"")))&amp;IF(F80="Scenario1PBT9",'Major retrofit'!$AC$16,IF(F80="Scenario2PBT9",'Major retrofit'!$AD$16,IF(F80="Scenario3PBT9",'Major retrofit'!$AE$16,"")))&amp;IF(F80="Scenario1PBT10",'Major retrofit'!$AF$16,IF(F80="Scenario2PBT10",'Major retrofit'!$AG$16,IF(F80="Scenario3PBT10",'Major retrofit'!$AH$16,"")))&amp;IF(F80="Scenario1PBT11",'Major retrofit'!$AI$16,IF(F80="Scenario2PBT11",'Major retrofit'!$AJ$16,IF(F80="Scenario3PBT11",'Major retrofit'!$AK$16,"")))&amp;IF(F80="Scenario1PBT12",'Major retrofit'!$AL$16,IF(F80="Scenario2PBT12",'Major retrofit'!$AM$16,IF(F80="Scenario3PBT12",'Major retrofit'!$AN$16,"")))&amp;IF(F80="Scenario1PBT13",'Major retrofit'!$AO$16,IF(F80="Scenario2PBT13",'Major retrofit'!$AP$16,IF(F80="Scenario3PBT13",'Major retrofit'!$AQ$16,"")))&amp;IF(F80="Scenario1PBT14",'Major retrofit'!$AR$16,IF(F80="Scenario2PBT14",'Major retrofit'!$AS$16,IF(F80="Scenario3PBT14",'Major retrofit'!$AT$16,"")))&amp;IF(F80="Scenario1PBT15",'Major retrofit'!$AU$16,IF(F80="Scenario2PBT15",'Major retrofit'!$AV$16,IF(F80="Scenario3PBT15",'Major retrofit'!$AW$16,"")))</f>
        <v/>
      </c>
      <c r="J80" s="117">
        <f t="shared" si="51"/>
        <v>0</v>
      </c>
      <c r="K80" s="117" t="str">
        <f>IF(F80="Scenario1PBT1",'Major retrofit'!$E$18,IF(F80="Scenario2PBT1",'Major retrofit'!$F$18,IF(F80="Scenario3PBT1",'Major retrofit'!$G$18,"")))&amp;IF(F80="Scenario1PBT2",'Major retrofit'!$H$18,IF(F80="Scenario2PBT2",'Major retrofit'!$I$18,IF(F80="Scenario3PBT2",'Major retrofit'!$J$18,"")))&amp;IF(F80="Scenario1PBT3",'Major retrofit'!$K$18,IF(F80="Scenario2PBT3",'Major retrofit'!$L$18,IF(F80="Scenario3PBT3",'Major retrofit'!$M$18,"")))&amp;IF(F80="Scenario1PBT4",'Major retrofit'!$N$18,IF(F80="Scenario2PBT4",'Major retrofit'!$O$18,IF(F80="Scenario3PBT4",'Major retrofit'!$P$18,"")))&amp;IF(F80="Scenario1PBT5",'Major retrofit'!$Q$18,IF(F80="Scenario2PBT5",'Major retrofit'!$R$18,IF(F80="Scenario3PBT5",'Major retrofit'!$S$18,"")))&amp;IF(F80="Scenario1PBT6",'Major retrofit'!$T$18,IF(F80="Scenario2PBT6",'Major retrofit'!$U$18,IF(F80="Scenario3PBT6",'Major retrofit'!$V$18,"")))&amp;IF(F80="Scenario1PBT7",'Major retrofit'!$W$18,IF(F80="Scenario2PBT7",'Major retrofit'!$X$18,IF(F80="Scenario3PBT7",'Major retrofit'!$Y$18,"")))&amp;IF(F80="Scenario1PBT8",'Major retrofit'!$Z$18,IF(F80="Scenario2PBT8",'Major retrofit'!$AA$18,IF(F80="Scenario3PBT8",'Major retrofit'!$AB$18,"")))&amp;IF(F80="Scenario1PBT9",'Major retrofit'!$AC$18,IF(F80="Scenario2PBT9",'Major retrofit'!$AD$18,IF(F80="Scenario3PBT9",'Major retrofit'!$AE$18,"")))&amp;IF(F80="Scenario1PBT10",'Major retrofit'!$AF$18,IF(F80="Scenario2PBT10",'Major retrofit'!$AG$18,IF(F80="Scenario3PBT10",'Major retrofit'!$AH$18,"")))&amp;IF(F80="Scenario1PBT11",'Major retrofit'!$AI$18,IF(F80="Scenario2PBT11",'Major retrofit'!$AJ$18,IF(F80="Scenario3PBT11",'Major retrofit'!$AK$18,"")))&amp;IF(F80="Scenario1PBT12",'Major retrofit'!$AL$18,IF(F80="Scenario2PBT12",'Major retrofit'!$AM$18,IF(F80="Scenario3PBT12",'Major retrofit'!$AN$18,"")))&amp;IF(F80="Scenario1PBT13",'Major retrofit'!$AO$18,IF(F80="Scenario2PBT13",'Major retrofit'!$AP$18,IF(F80="Scenario3PBT13",'Major retrofit'!$AQ$18,"")))&amp;IF(F80="Scenario1PBT14",'Major retrofit'!$AR$18,IF(F80="Scenario2PBT14",'Major retrofit'!$AS$18,IF(F80="Scenario3PBT14",'Major retrofit'!$AT$18,"")))&amp;IF(F80="Scenario1PBT15",'Major retrofit'!$AU$18,IF(F80="Scenario2PBT15",'Major retrofit'!$AV$18,IF(F80="Scenario3PBT15",'Major retrofit'!$AW$18,"")))</f>
        <v/>
      </c>
      <c r="L80" s="117">
        <f t="shared" si="52"/>
        <v>0</v>
      </c>
      <c r="M80" s="117" t="str">
        <f>IF(F80="Scenario1PBT1",'Major retrofit'!$E$20,IF(F80="Scenario2PBT1",'Major retrofit'!$F$20,IF(F80="Scenario3PBT1",'Major retrofit'!$G$20,"")))&amp;IF(F80="Scenario1PBT2",'Major retrofit'!$H$20,IF(F80="Scenario2PBT2",'Major retrofit'!$I$20,IF(F80="Scenario3PBT2",'Major retrofit'!$J$20,"")))&amp;IF(F80="Scenario1PBT3",'Major retrofit'!$K$20,IF(F80="Scenario2PBT3",'Major retrofit'!$L$20,IF(F80="Scenario3PBT3",'Major retrofit'!$M$20,"")))&amp;IF(F80="Scenario1PBT4",'Major retrofit'!$N$20,IF(F80="Scenario2PBT4",'Major retrofit'!$O$20,IF(F80="Scenario3PBT4",'Major retrofit'!$P$20,"")))&amp;IF(F80="Scenario1PBT5",'Major retrofit'!$Q$20,IF(F80="Scenario2PBT5",'Major retrofit'!$R$20,IF(F80="Scenario3PBT5",'Major retrofit'!$S$20,"")))&amp;IF(F80="Scenario1PBT6",'Major retrofit'!$T$20,IF(F80="Scenario2PBT6",'Major retrofit'!$U$20,IF(F80="Scenario3PBT6",'Major retrofit'!$V$20,"")))&amp;IF(F80="Scenario1PBT7",'Major retrofit'!$W$20,IF(F80="Scenario2PBT7",'Major retrofit'!$X$20,IF(F80="Scenario3PBT7",'Major retrofit'!$Y$20,"")))&amp;IF(F80="Scenario1PBT8",'Major retrofit'!$Z$20,IF(F80="Scenario2PBT8",'Major retrofit'!$AA$20,IF(F80="Scenario3PBT8",'Major retrofit'!$AB$20,"")))&amp;IF(F80="Scenario1PBT9",'Major retrofit'!$AC$20,IF(F80="Scenario2PBT9",'Major retrofit'!$AD$20,IF(F80="Scenario3PBT9",'Major retrofit'!$AE$20,"")))&amp;IF(F80="Scenario1PBT10",'Major retrofit'!$AF$20,IF(F80="Scenario2PBT10",'Major retrofit'!$AG$20,IF(F80="Scenario3PBT10",'Major retrofit'!$AH$20,"")))&amp;IF(F80="Scenario1PBT11",'Major retrofit'!$AI$20,IF(F80="Scenario2PBT11",'Major retrofit'!$AJ$20,IF(F80="Scenario3PBT11",'Major retrofit'!$AK$20,"")))&amp;IF(F80="Scenario1PBT12",'Major retrofit'!$AL$20,IF(F80="Scenario2PBT12",'Major retrofit'!$AM$20,IF(F80="Scenario3PBT12",'Major retrofit'!$AN$20,"")))&amp;IF(F80="Scenario1PBT13",'Major retrofit'!$AO$20,IF(F80="Scenario2PBT13",'Major retrofit'!$AP$20,IF(F80="Scenario3PBT13",'Major retrofit'!$AQ$20,"")))&amp;IF(F80="Scenario1PBT14",'Major retrofit'!$AR$20,IF(F80="Scenario2PBT14",'Major retrofit'!$AS$20,IF(F80="Scenario3PBT14",'Major retrofit'!$AT$20,"")))&amp;IF(F80="Scenario1PBT15",'Major retrofit'!$AU$20,IF(F80="Scenario2PBT15",'Major retrofit'!$AV$20,IF(F80="Scenario3PBT15",'Major retrofit'!$AW$20,"")))</f>
        <v/>
      </c>
      <c r="N80" s="118">
        <f t="shared" si="53"/>
        <v>0</v>
      </c>
      <c r="O80" s="206" t="str">
        <f>IF(F80="Scenario1PBT1",'Major retrofit'!$E$23,IF(F80="Scenario2PBT1",'Major retrofit'!$F$23,IF(F80="Scenario3PBT1",'Major retrofit'!$G$23,"")))&amp;IF(F80="Scenario1PBT2",'Major retrofit'!$H$23,IF(F80="Scenario2PBT2",'Major retrofit'!$I$23,IF(F80="Scenario3PBT2",'Major retrofit'!$J$23,"")))&amp;IF(F80="Scenario1PBT3",'Major retrofit'!$K$23,IF(F80="Scenario2PBT3",'Major retrofit'!$L$23,IF(F80="Scenario3PBT3",'Major retrofit'!$M$23,"")))&amp;IF(F80="Scenario1PBT4",'Major retrofit'!$N$23,IF(F80="Scenario2PBT4",'Major retrofit'!$O$23,IF(F80="Scenario3PBT4",'Major retrofit'!$P$23,"")))&amp;IF(F80="Scenario1PBT5",'Major retrofit'!$Q$23,IF(F80="Scenario2PBT5",'Major retrofit'!$R$23,IF(F80="Scenario3PBT5",'Major retrofit'!$S$23,"")))&amp;IF(F80="Scenario1PBT6",'Major retrofit'!$T$23,IF(F80="Scenario2PBT6",'Major retrofit'!$U$23,IF(F80="Scenario3PBT6",'Major retrofit'!$V$23,"")))&amp;IF(F80="Scenario1PBT7",'Major retrofit'!$W$23,IF(F80="Scenario2PBT7",'Major retrofit'!$X$23,IF(F80="Scenario3PBT7",'Major retrofit'!$Y$23,"")))&amp;IF(F80="Scenario1PBT8",'Major retrofit'!$Z$23,IF(F80="Scenario2PBT8",'Major retrofit'!$AA$23,IF(F80="Scenario3PBT8",'Major retrofit'!$AB$23,"")))&amp;IF(F80="Scenario1PBT9",'Major retrofit'!$AC$23,IF(F80="Scenario2PBT9",'Major retrofit'!$AD$23,IF(F80="Scenario3PBT9",'Major retrofit'!$AE$23,"")))&amp;IF(F80="Scenario1PBT10",'Major retrofit'!$AF$23,IF(F80="Scenario2PBT10",'Major retrofit'!$AG$23,IF(F80="Scenario3PBT10",'Major retrofit'!$AH$23,"")))&amp;IF(F80="Scenario1PBT11",'Major retrofit'!$AI$23,IF(F80="Scenario2PBT11",'Major retrofit'!$AJ$23,IF(F80="Scenario3PBT11",'Major retrofit'!$AK$23,"")))&amp;IF(F80="Scenario1PBT12",'Major retrofit'!$AL$23,IF(F80="Scenario2PBT12",'Major retrofit'!$AM$23,IF(F80="Scenario3PBT12",'Major retrofit'!$AN$23,"")))&amp;IF(F80="Scenario1PBT13",'Major retrofit'!$AO$23,IF(F80="Scenario2PBT13",'Major retrofit'!$AP$23,IF(F80="Scenario3PBT13",'Major retrofit'!$AQ$23,"")))&amp;IF(F80="Scenario1PBT14",'Major retrofit'!$AR$23,IF(F80="Scenario2PBT14",'Major retrofit'!$AS$23,IF(F80="Scenario3PBT14",'Major retrofit'!$AT$23,"")))&amp;IF(F80="Scenario1PBT15",'Major retrofit'!$AU$23,IF(F80="Scenario2PBT15",'Major retrofit'!$AV$23,IF(F80="Scenario3PBT15",'Major retrofit'!$AW$23,"")))</f>
        <v/>
      </c>
      <c r="P80" s="117">
        <f t="shared" si="54"/>
        <v>0</v>
      </c>
      <c r="Q80" s="117" t="str">
        <f>IF(F80="Scenario1PBT1",'Major retrofit'!$E$25,IF(F80="Scenario2PBT1",'Major retrofit'!$F$25,IF(F80="Scenario3PBT1",'Major retrofit'!$G$25,"")))&amp;IF(F80="Scenario1PBT2",'Major retrofit'!$H$25,IF(F80="Scenario2PBT2",'Major retrofit'!$I$25,IF(F80="Scenario3PBT2",'Major retrofit'!$J$25,"")))&amp;IF(F80="Scenario1PBT3",'Major retrofit'!$K$25,IF(F80="Scenario2PBT3",'Major retrofit'!$L$25,IF(F80="Scenario3PBT3",'Major retrofit'!$M$25,"")))&amp;IF(F80="Scenario1PBT4",'Major retrofit'!$N$25,IF(F80="Scenario2PBT4",'Major retrofit'!$O$25,IF(F80="Scenario3PBT4",'Major retrofit'!$P$25,"")))&amp;IF(F80="Scenario1PBT5",'Major retrofit'!$Q$25,IF(F80="Scenario2PBT5",'Major retrofit'!$R$25,IF(F80="Scenario3PBT5",'Major retrofit'!$S$25,"")))&amp;IF(F80="Scenario1PBT6",'Major retrofit'!$T$25,IF(F80="Scenario2PBT6",'Major retrofit'!$U$25,IF(F80="Scenario3PBT6",'Major retrofit'!$V$25,"")))&amp;IF(F80="Scenario1PBT7",'Major retrofit'!$W$25,IF(F80="Scenario2PBT7",'Major retrofit'!$X$25,IF(F80="Scenario3PBT7",'Major retrofit'!$Y$25,"")))&amp;IF(F80="Scenario1PBT8",'Major retrofit'!$Z$25,IF(F80="Scenario2PBT8",'Major retrofit'!$AA$25,IF(F80="Scenario3PBT8",'Major retrofit'!$AB$25,"")))&amp;IF(F80="Scenario1PBT9",'Major retrofit'!$AC$25,IF(F80="Scenario2PBT9",'Major retrofit'!$AD$25,IF(F80="Scenario3PBT9",'Major retrofit'!$AE$25,"")))&amp;IF(F80="Scenario1PBT10",'Major retrofit'!$AF$25,IF(F80="Scenario2PBT10",'Major retrofit'!$AG$25,IF(F80="Scenario3PBT10",'Major retrofit'!$AH$25,"")))&amp;IF(F80="Scenario1PBT11",'Major retrofit'!$AI$25,IF(F80="Scenario2PBT11",'Major retrofit'!$AJ$25,IF(F80="Scenario3PBT11",'Major retrofit'!$AK$25,"")))&amp;IF(F80="Scenario1PBT12",'Major retrofit'!$AL$25,IF(F80="Scenario2PBT12",'Major retrofit'!$AM$25,IF(F80="Scenario3PBT12",'Major retrofit'!$AN$25,"")))&amp;IF(F80="Scenario1PBT13",'Major retrofit'!$AO$25,IF(F80="Scenario2PBT13",'Major retrofit'!$AP$25,IF(F80="Scenario3PBT13",'Major retrofit'!$AQ$25,"")))&amp;IF(F80="Scenario1PBT14",'Major retrofit'!$AR$25,IF(F80="Scenario2PBT14",'Major retrofit'!$AS$25,IF(F80="Scenario3PBT14",'Major retrofit'!$AT$25,"")))&amp;IF(F80="Scenario1PBT15",'Major retrofit'!$AU$25,IF(F80="Scenario2PBT15",'Major retrofit'!$AV$25,IF(F80="Scenario3PBT15",'Major retrofit'!$AW$25,"")))</f>
        <v/>
      </c>
      <c r="R80" s="117">
        <f t="shared" si="55"/>
        <v>0</v>
      </c>
      <c r="S80" s="117" t="str">
        <f>IF(F80="Scenario1PBT1",'Major retrofit'!$E$27,IF(F80="Scenario2PBT1",'Major retrofit'!$F$27,IF(F80="Scenario3PBT1",'Major retrofit'!$G$27,"")))&amp;IF(F80="Scenario1PBT2",'Major retrofit'!$H$27,IF(F80="Scenario2PBT2",'Major retrofit'!$I$27,IF(F80="Scenario3PBT2",'Major retrofit'!$J$27,"")))&amp;IF(F80="Scenario1PBT3",'Major retrofit'!$K$27,IF(F80="Scenario2PBT3",'Major retrofit'!$L$27,IF(F80="Scenario3PBT3",'Major retrofit'!$M$27,"")))&amp;IF(F80="Scenario1PBT4",'Major retrofit'!$N$27,IF(F80="Scenario2PBT4",'Major retrofit'!$O$27,IF(F80="Scenario3PBT4",'Major retrofit'!$P$27,"")))&amp;IF(F80="Scenario1PBT5",'Major retrofit'!$Q$27,IF(F80="Scenario2PBT5",'Major retrofit'!$R$27,IF(F80="Scenario3PBT5",'Major retrofit'!$S$27,"")))&amp;IF(F80="Scenario1PBT6",'Major retrofit'!$T$27,IF(F80="Scenario2PBT6",'Major retrofit'!$U$27,IF(F80="Scenario3PBT6",'Major retrofit'!$V$27,"")))&amp;IF(F80="Scenario1PBT7",'Major retrofit'!$W$27,IF(F80="Scenario2PBT7",'Major retrofit'!$X$27,IF(F80="Scenario3PBT7",'Major retrofit'!$Y$27,"")))&amp;IF(F80="Scenario1PBT8",'Major retrofit'!$Z$27,IF(F80="Scenario2PBT8",'Major retrofit'!$AA$27,IF(F80="Scenario3PBT8",'Major retrofit'!$AB$27,"")))&amp;IF(F80="Scenario1PBT9",'Major retrofit'!$AC$27,IF(F80="Scenario2PBT9",'Major retrofit'!$AD$27,IF(F80="Scenario3PBT9",'Major retrofit'!$AE$27,"")))&amp;IF(F80="Scenario1PBT10",'Major retrofit'!$AF$27,IF(F80="Scenario2PBT10",'Major retrofit'!$AG$27,IF(F80="Scenario3PBT10",'Major retrofit'!$AH$27,"")))&amp;IF(F80="Scenario1PBT11",'Major retrofit'!$AI$27,IF(F80="Scenario2PBT11",'Major retrofit'!$AJ$27,IF(F80="Scenario3PBT11",'Major retrofit'!$AK$27,"")))&amp;IF(F80="Scenario1PBT12",'Major retrofit'!$AL$27,IF(F80="Scenario2PBT12",'Major retrofit'!$AM$27,IF(F80="Scenario3PBT12",'Major retrofit'!$AN$27,"")))&amp;IF(F80="Scenario1PBT13",'Major retrofit'!$AO$27,IF(F80="Scenario2PBT13",'Major retrofit'!$AP$27,IF(F80="Scenario3PBT13",'Major retrofit'!$AQ$27,"")))&amp;IF(F80="Scenario1PBT14",'Major retrofit'!$AR$27,IF(F80="Scenario2PBT14",'Major retrofit'!$AS$27,IF(F80="Scenario3PBT14",'Major retrofit'!$AT$27,"")))&amp;IF(F80="Scenario1PBT15",'Major retrofit'!$AU$27,IF(F80="Scenario2PBT15",'Major retrofit'!$AV$27,IF(F80="Scenario3PBT15",'Major retrofit'!$AW$27,"")))</f>
        <v/>
      </c>
      <c r="T80" s="207">
        <f t="shared" si="56"/>
        <v>0</v>
      </c>
      <c r="U80" s="206" t="str">
        <f>IF(F80="Scenario1PBT1",'Major retrofit'!$E$38,IF(F80="Scenario2PBT1",'Major retrofit'!$F$38,IF(F80="Scenario3PBT1",'Major retrofit'!$G$38,"")))&amp;IF(F80="Scenario1PBT2",'Major retrofit'!$H$38,IF(F80="Scenario2PBT2",'Major retrofit'!$I$38,IF(F80="Scenario3PBT2",'Major retrofit'!$J$38,"")))&amp;IF(F80="Scenario1PBT3",'Major retrofit'!$K$38,IF(F80="Scenario2PBT3",'Major retrofit'!$L$38,IF(F80="Scenario3PBT3",'Major retrofit'!$M$38,"")))&amp;IF(F80="Scenario1PBT4",'Major retrofit'!$N$38,IF(F80="Scenario2PBT4",'Major retrofit'!$O$38,IF(F80="Scenario3PBT4",'Major retrofit'!$P$38,"")))&amp;IF(F80="Scenario1PBT5",'Major retrofit'!$Q$38,IF(F80="Scenario2PBT5",'Major retrofit'!$R$38,IF(F80="Scenario3PBT5",'Major retrofit'!$S$38,"")))&amp;IF(F80="Scenario1PBT6",'Major retrofit'!$T$38,IF(F80="Scenario2PBT6",'Major retrofit'!$U$38,IF(F80="Scenario3PBT6",'Major retrofit'!$V$38,"")))&amp;IF(F80="Scenario1PBT7",'Major retrofit'!$W$38,IF(F80="Scenario2PBT7",'Major retrofit'!$X$38,IF(F80="Scenario3PBT7",'Major retrofit'!$Y$38,"")))&amp;IF(F80="Scenario1PBT8",'Major retrofit'!$Z$38,IF(F80="Scenario2PBT8",'Major retrofit'!$AA$38,IF(F80="Scenario3PBT8",'Major retrofit'!$AB$38,"")))&amp;IF(F80="Scenario1PBT9",'Major retrofit'!$AC$38,IF(F80="Scenario2PBT9",'Major retrofit'!$AD$38,IF(F80="Scenario3PBT9",'Major retrofit'!$AE$38,"")))&amp;IF(F80="Scenario1PBT10",'Major retrofit'!$AF$38,IF(F80="Scenario2PBT10",'Major retrofit'!$AG$38,IF(F80="Scenario3PBT10",'Major retrofit'!$AH$38,"")))&amp;IF(F80="Scenario1PBT11",'Major retrofit'!$AI$38,IF(F80="Scenario2PBT11",'Major retrofit'!$AJ$38,IF(F80="Scenario3PBT11",'Major retrofit'!$AK$38,"")))&amp;IF(F80="Scenario1PBT12",'Major retrofit'!$AL$38,IF(F80="Scenario2PBT12",'Major retrofit'!$AM$38,IF(F80="Scenario3PBT12",'Major retrofit'!$AN$38,"")))&amp;IF(F80="Scenario1PBT13",'Major retrofit'!$AO$38,IF(F80="Scenario2PBT13",'Major retrofit'!$AP$38,IF(F80="Scenario3PBT13",'Major retrofit'!$AQ$38,"")))&amp;IF(F80="Scenario1PBT14",'Major retrofit'!$AR$38,IF(F80="Scenario2PBT14",'Major retrofit'!$AS$38,IF(F80="Scenario3PBT14",'Major retrofit'!$AT$38,"")))&amp;IF(F80="Scenario1PBT15",'Major retrofit'!$AU$38,IF(F80="Scenario2PBT15",'Major retrofit'!$AV$38,IF(F80="Scenario3PBT15",'Major retrofit'!$AW$38,"")))</f>
        <v/>
      </c>
      <c r="V80" s="117">
        <f t="shared" si="57"/>
        <v>0</v>
      </c>
      <c r="W80" s="117" t="str">
        <f>IF(F80="Scenario1PBT1",'Major retrofit'!$E$40,IF(F80="Scenario2PBT1",'Major retrofit'!$F$40,IF(F80="Scenario3PBT1",'Major retrofit'!$G$40,"")))&amp;IF(F80="Scenario1PBT2",'Major retrofit'!$H$40,IF(F80="Scenario2PBT2",'Major retrofit'!$I$40,IF(F80="Scenario3PBT2",'Major retrofit'!$J$40,"")))&amp;IF(F80="Scenario1PBT3",'Major retrofit'!$K$40,IF(F80="Scenario2PBT3",'Major retrofit'!$L$40,IF(F80="Scenario3PBT3",'Major retrofit'!$M$40,"")))&amp;IF(F80="Scenario1PBT4",'Major retrofit'!$N$40,IF(F80="Scenario2PBT4",'Major retrofit'!$O$40,IF(F80="Scenario3PBT4",'Major retrofit'!$P$40,"")))&amp;IF(F80="Scenario1PBT5",'Major retrofit'!$Q$40,IF(F80="Scenario2PBT5",'Major retrofit'!$R$40,IF(F80="Scenario3PBT5",'Major retrofit'!$S$40,"")))&amp;IF(F80="Scenario1PBT6",'Major retrofit'!$T$40,IF(F80="Scenario2PBT6",'Major retrofit'!$U$40,IF(F80="Scenario3PBT6",'Major retrofit'!$V$40,"")))&amp;IF(F80="Scenario1PBT7",'Major retrofit'!$W$40,IF(F80="Scenario2PBT7",'Major retrofit'!$X$40,IF(F80="Scenario3PBT7",'Major retrofit'!$Y$40,"")))&amp;IF(F80="Scenario1PBT8",'Major retrofit'!$Z$40,IF(F80="Scenario2PBT8",'Major retrofit'!$AA$40,IF(F80="Scenario3PBT8",'Major retrofit'!$AB$40,"")))&amp;IF(F80="Scenario1PBT9",'Major retrofit'!$AC$40,IF(F80="Scenario2PBT9",'Major retrofit'!$AD$40,IF(F80="Scenario3PBT9",'Major retrofit'!$AE$40,"")))&amp;IF(F80="Scenario1PBT10",'Major retrofit'!$AF$40,IF(F80="Scenario2PBT10",'Major retrofit'!$AG$40,IF(F80="Scenario3PBT10",'Major retrofit'!$AH$40,"")))&amp;IF(F80="Scenario1PBT11",'Major retrofit'!$AI$40,IF(F80="Scenario2PBT11",'Major retrofit'!$AJ$40,IF(F80="Scenario3PBT11",'Major retrofit'!$AK$40,"")))&amp;IF(F80="Scenario1PBT12",'Major retrofit'!$AL$40,IF(F80="Scenario2PBT12",'Major retrofit'!$AM$40,IF(F80="Scenario3PBT12",'Major retrofit'!$AN$40,"")))&amp;IF(F80="Scenario1PBT13",'Major retrofit'!$AO$40,IF(F80="Scenario2PBT13",'Major retrofit'!$AP$40,IF(F80="Scenario3PBT13",'Major retrofit'!$AQ$40,"")))&amp;IF(F80="Scenario1PBT14",'Major retrofit'!$AR$40,IF(F80="Scenario2PBT14",'Major retrofit'!$AS$40,IF(F80="Scenario3PBT14",'Major retrofit'!$AT$40,"")))&amp;IF(F80="Scenario1PBT15",'Major retrofit'!$AU$40,IF(F80="Scenario2PBT15",'Major retrofit'!$AV$40,IF(F80="Scenario3PBT15",'Major retrofit'!$AW$40,"")))</f>
        <v/>
      </c>
      <c r="X80" s="117">
        <f t="shared" si="58"/>
        <v>0</v>
      </c>
      <c r="Y80" s="117" t="str">
        <f>IF(F80="Scenario1PBT1",'Major retrofit'!$E$42,IF(F80="Scenario2PBT1",'Major retrofit'!$F$42,IF(F80="Scenario3PBT1",'Major retrofit'!$G$42,"")))&amp;IF(F80="Scenario1PBT2",'Major retrofit'!$H$42,IF(F80="Scenario2PBT2",'Major retrofit'!$I$42,IF(F80="Scenario3PBT2",'Major retrofit'!$J$42,"")))&amp;IF(F80="Scenario1PBT3",'Major retrofit'!$K$42,IF(F80="Scenario2PBT3",'Major retrofit'!$L$42,IF(F80="Scenario3PBT3",'Major retrofit'!$M$42,"")))&amp;IF(F80="Scenario1PBT4",'Major retrofit'!$N$42,IF(F80="Scenario2PBT4",'Major retrofit'!$O$42,IF(F80="Scenario3PBT4",'Major retrofit'!$P$42,"")))&amp;IF(F80="Scenario1PBT5",'Major retrofit'!$Q$42,IF(F80="Scenario2PBT5",'Major retrofit'!$R$42,IF(F80="Scenario3PBT5",'Major retrofit'!$S$42,"")))&amp;IF(F80="Scenario1PBT6",'Major retrofit'!$T$42,IF(F80="Scenario2PBT6",'Major retrofit'!$U$42,IF(F80="Scenario3PBT6",'Major retrofit'!$V$42,"")))&amp;IF(F80="Scenario1PBT7",'Major retrofit'!$W$42,IF(F80="Scenario2PBT7",'Major retrofit'!$X$42,IF(F80="Scenario3PBT7",'Major retrofit'!$Y$42,"")))&amp;IF(F80="Scenario1PBT8",'Major retrofit'!$Z$42,IF(F80="Scenario2PBT8",'Major retrofit'!$AA$42,IF(F80="Scenario3PBT8",'Major retrofit'!$AB$42,"")))&amp;IF(F80="Scenario1PBT9",'Major retrofit'!$AC$42,IF(F80="Scenario2PBT9",'Major retrofit'!$AD$42,IF(F80="Scenario3PBT9",'Major retrofit'!$AE$42,"")))&amp;IF(F80="Scenario1PBT10",'Major retrofit'!$AF$42,IF(F80="Scenario2PBT10",'Major retrofit'!$AG$42,IF(F80="Scenario3PBT10",'Major retrofit'!$AH$42,"")))&amp;IF(F80="Scenario1PBT11",'Major retrofit'!$AI$42,IF(F80="Scenario2PBT11",'Major retrofit'!$AJ$42,IF(F80="Scenario3PBT11",'Major retrofit'!$AK$42,"")))&amp;IF(F80="Scenario1PBT12",'Major retrofit'!$AL$42,IF(F80="Scenario2PBT12",'Major retrofit'!$AM$42,IF(F80="Scenario3PBT12",'Major retrofit'!$AN$42,"")))&amp;IF(F80="Scenario1PBT13",'Major retrofit'!$AO$42,IF(F80="Scenario2PBT13",'Major retrofit'!$AP$42,IF(F80="Scenario3PBT13",'Major retrofit'!$AQ$42,"")))&amp;IF(F80="Scenario1PBT14",'Major retrofit'!$AR$42,IF(F80="Scenario2PBT14",'Major retrofit'!$AS$42,IF(F80="Scenario3PBT14",'Major retrofit'!$AT$42,"")))&amp;IF(F80="Scenario1PBT15",'Major retrofit'!$AU$42,IF(F80="Scenario2PBT15",'Major retrofit'!$AV$42,IF(F80="Scenario3PBT15",'Major retrofit'!$AW$42,"")))</f>
        <v/>
      </c>
      <c r="Z80" s="117">
        <f t="shared" si="59"/>
        <v>0</v>
      </c>
      <c r="AA80" s="178" t="str">
        <f>IF(F80="Scenario1PBT1",'Major retrofit'!$E$101,IF(F80="Scenario2PBT1",'Major retrofit'!$F$101,IF(F80="Scenario3PBT1",'Major retrofit'!$G$101,"")))&amp;IF(F80="Scenario1PBT2",'Major retrofit'!$H$101,IF(F80="Scenario2PBT2",'Major retrofit'!$I$101,IF(F80="Scenario3PBT2",'Major retrofit'!$J$101,"")))&amp;IF(F80="Scenario1PBT3",'Major retrofit'!$K$101,IF(F80="Scenario2PBT3",'Major retrofit'!$L$101,IF(F80="Scenario3PBT3",'Major retrofit'!$M$101,"")))&amp;IF(F80="Scenario1PBT4",'Major retrofit'!$N$101,IF(F80="Scenario2PBT4",'Major retrofit'!$O$101,IF(F80="Scenario3PBT4",'Major retrofit'!$P$101,"")))&amp;IF(F80="Scenario1PBT5",'Major retrofit'!$Q$101,IF(F80="Scenario2PBT5",'Major retrofit'!$R$101,IF(F80="Scenario3PBT5",'Major retrofit'!$S$101,"")))&amp;IF(F80="Scenario1PBT6",'Major retrofit'!$T$101,IF(F80="Scenario2PBT6",'Major retrofit'!$U$101,IF(F80="Scenario3PBT6",'Major retrofit'!$V$101,"")))&amp;IF(F80="Scenario1PBT7",'Major retrofit'!$W$101,IF(F80="Scenario2PBT7",'Major retrofit'!$X$101,IF(F80="Scenario3PBT7",'Major retrofit'!$Y$101,"")))&amp;IF(F80="Scenario1PBT8",'Major retrofit'!$Z$101,IF(F80="Scenario2PBT8",'Major retrofit'!$AA$101,IF(F80="Scenario3PBT8",'Major retrofit'!$AB$101,"")))&amp;IF(F80="Scenario1PBT9",'Major retrofit'!$AC$101,IF(F80="Scenario2PBT9",'Major retrofit'!$AD$101,IF(F80="Scenario3PBT9",'Major retrofit'!$AE$101,"")))&amp;IF(F80="Scenario1PBT10",'Major retrofit'!$AF$101,IF(F80="Scenario2PBT10",'Major retrofit'!$AG$101,IF(F80="Scenario3PBT10",'Major retrofit'!$AH$101,"")))&amp;IF(F80="Scenario1PBT11",'Major retrofit'!$AI$101,IF(F80="Scenario2PBT11",'Major retrofit'!$AJ$101,IF(F80="Scenario3PBT11",'Major retrofit'!$AK$101,"")))&amp;IF(F80="Scenario1PBT12",'Major retrofit'!$AL$101,IF(F80="Scenario2PBT12",'Major retrofit'!$AM$101,IF(F80="Scenario3PBT12",'Major retrofit'!$AN$101,"")))&amp;IF(F80="Scenario1PBT13",'Major retrofit'!$AO$101,IF(F80="Scenario2PBT13",'Major retrofit'!$AP$101,IF(F80="Scenario3PBT13",'Major retrofit'!$AQ$101,"")))&amp;IF(F80="Scenario1PBT14",'Major retrofit'!$AR$101,IF(F80="Scenario2PBT14",'Major retrofit'!$AS$101,IF(F80="Scenario3PBT14",'Major retrofit'!$AT$101,"")))&amp;IF(F80="Scenario1PBT15",'Major retrofit'!$AU$101,IF(F80="Scenario2PBT15",'Major retrofit'!$AV$101,IF(F80="Scenario3PBT15",'Major retrofit'!$AW$101,"")))</f>
        <v/>
      </c>
      <c r="AB80" s="179">
        <f t="shared" si="60"/>
        <v>0</v>
      </c>
      <c r="AC80" s="363" t="str">
        <f t="shared" si="61"/>
        <v/>
      </c>
      <c r="AD80" s="353">
        <f>IF(AC80="",IFERROR('Projection_Base-case'!G81-G80,0),0)</f>
        <v>0</v>
      </c>
      <c r="AE80" s="350">
        <f t="shared" si="37"/>
        <v>0</v>
      </c>
      <c r="AF80" s="361">
        <f>IFERROR(100*AD80/'Projection_Base-case'!G81,0)</f>
        <v>0</v>
      </c>
      <c r="AG80" s="352">
        <f>IF(AC80="",IFERROR('Projection_Base-case'!I81-I80,0),0)</f>
        <v>0</v>
      </c>
      <c r="AH80" s="353">
        <f t="shared" si="38"/>
        <v>0</v>
      </c>
      <c r="AI80" s="361">
        <f>IFERROR(100*AG80/'Projection_Base-case'!I81,0)</f>
        <v>0</v>
      </c>
      <c r="AJ80" s="352">
        <f>IF(AC80="",IFERROR('Projection_Base-case'!K81-K80,0),0)</f>
        <v>0</v>
      </c>
      <c r="AK80" s="353">
        <f t="shared" si="39"/>
        <v>0</v>
      </c>
      <c r="AL80" s="361">
        <f>IFERROR(100*AJ80/'Projection_Base-case'!K81,0)</f>
        <v>0</v>
      </c>
      <c r="AM80" s="352">
        <f>-IF(AC80="",IFERROR('Projection_Base-case'!M81-M80,0),0)</f>
        <v>0</v>
      </c>
      <c r="AN80" s="353">
        <f t="shared" si="40"/>
        <v>0</v>
      </c>
      <c r="AO80" s="354">
        <f>IFERROR(IF('Projection_Base-case'!N81&gt;0,100*AN80/'Projection_Base-case'!N81,100*AN80/N80),0)</f>
        <v>0</v>
      </c>
      <c r="AP80" s="355">
        <f>IF(AC80="",IFERROR('Projection_Base-case'!O81-O80,0),0)</f>
        <v>0</v>
      </c>
      <c r="AQ80" s="356">
        <f t="shared" si="41"/>
        <v>0</v>
      </c>
      <c r="AR80" s="356">
        <f>IFERROR(100*AP80/'Projection_Base-case'!O81,0)</f>
        <v>0</v>
      </c>
      <c r="AS80" s="355">
        <f>IF(AC80="",IFERROR('Projection_Base-case'!Q81-Q80,0),0)</f>
        <v>0</v>
      </c>
      <c r="AT80" s="356">
        <f t="shared" si="42"/>
        <v>0</v>
      </c>
      <c r="AU80" s="356">
        <f>IFERROR(100*AS80/'Projection_Base-case'!Q81,0)</f>
        <v>0</v>
      </c>
      <c r="AV80" s="355">
        <f>IF(AC80="",IFERROR('Projection_Base-case'!S81-S80,0),0)</f>
        <v>0</v>
      </c>
      <c r="AW80" s="356">
        <f t="shared" si="43"/>
        <v>0</v>
      </c>
      <c r="AX80" s="357">
        <f>IFERROR(100*AV80/'Projection_Base-case'!S81,0)</f>
        <v>0</v>
      </c>
      <c r="AY80" s="358">
        <f>IF(AC80="",IFERROR('Projection_Base-case'!U81-U80,0),0)</f>
        <v>0</v>
      </c>
      <c r="AZ80" s="359">
        <f t="shared" si="44"/>
        <v>0</v>
      </c>
      <c r="BA80" s="359">
        <f>IFERROR(100*AY80/'Projection_Base-case'!U81,0)</f>
        <v>0</v>
      </c>
      <c r="BB80" s="358">
        <f>IF(AC80="",IFERROR('Projection_Base-case'!W81-W80,0),0)</f>
        <v>0</v>
      </c>
      <c r="BC80" s="359">
        <f t="shared" si="45"/>
        <v>0</v>
      </c>
      <c r="BD80" s="359">
        <f>IFERROR(100*BB80/'Projection_Base-case'!W81,0)</f>
        <v>0</v>
      </c>
      <c r="BE80" s="358">
        <f>IF(AC80="",IFERROR('Projection_Base-case'!Y81-Y80,0),0)</f>
        <v>0</v>
      </c>
      <c r="BF80" s="359">
        <f t="shared" si="46"/>
        <v>0</v>
      </c>
      <c r="BG80" s="359">
        <f>IFERROR(100*BE80/'Projection_Base-case'!Y81,0)</f>
        <v>0</v>
      </c>
      <c r="BH80" s="359">
        <f t="shared" si="47"/>
        <v>0</v>
      </c>
      <c r="BI80" s="360">
        <f t="shared" si="48"/>
        <v>0</v>
      </c>
    </row>
    <row r="81" spans="1:61">
      <c r="A81" s="205">
        <v>77</v>
      </c>
      <c r="B81" s="347">
        <f>IF('Projection_Base-case'!B82&lt;&gt;"",'Projection_Base-case'!B82,0)</f>
        <v>0</v>
      </c>
      <c r="C81" s="347">
        <f>IF('Projection_Base-case'!C82&lt;&gt;"",'Projection_Base-case'!C82,0)</f>
        <v>0</v>
      </c>
      <c r="D81" s="365">
        <f>IF('Projection_Base-case'!D82&lt;&gt;"",'Projection_Base-case'!D82,0)</f>
        <v>0</v>
      </c>
      <c r="E81" s="322"/>
      <c r="F81" s="367" t="str">
        <f t="shared" si="49"/>
        <v>0</v>
      </c>
      <c r="G81" s="177" t="str">
        <f>IF(F81="Scenario1PBT1",'Major retrofit'!$E$6,IF(F81="Scenario2PBT1",'Major retrofit'!$F$6,IF(F81="Scenario3PBT1",'Major retrofit'!$G$6,"")))&amp;IF(F81="Scenario1PBT2",'Major retrofit'!$H$6,IF(F81="Scenario2PBT2",'Major retrofit'!$I$6,IF(F81="Scenario3PBT2",'Major retrofit'!$J$6,"")))&amp;IF(F81="Scenario1PBT3",'Major retrofit'!$K$6,IF(F81="Scenario2PBT3",'Major retrofit'!$L$6,IF(F81="Scenario3PBT3",'Major retrofit'!$M$6,"")))&amp;IF(F81="Scenario1PBT4",'Major retrofit'!$N$6,IF(F81="Scenario2PBT4",'Major retrofit'!$O$6,IF(F81="Scenario3PBT4",'Major retrofit'!$P$6,"")))&amp;IF(F81="Scenario1PBT5",'Major retrofit'!$Q$6,IF(F81="Scenario2PBT5",'Major retrofit'!$R$6,IF(F81="Scenario3PBT5",'Major retrofit'!$S$6,"")))&amp;IF(F81="Scenario1PBT6",'Major retrofit'!$T$6,IF(F81="Scenario2PBT6",'Major retrofit'!$U$6,IF(F81="Scenario3PBT6",'Major retrofit'!$V$6,"")))&amp;IF(F81="Scenario1PBT7",'Major retrofit'!$W$6,IF(F81="Scenario2PBT7",'Major retrofit'!$X$6,IF(F81="Scenario3PBT7",'Major retrofit'!$Y$6,"")))&amp;IF(F81="Scenario1PBT8",'Major retrofit'!$Z$6,IF(F81="Scenario2PBT8",'Major retrofit'!$AA$6,IF(F81="Scenario3PBT8",'Major retrofit'!$AB$6,"")))&amp;IF(F81="Scenario1PBT9",'Major retrofit'!$AC$6,IF(F81="Scenario2PBT9",'Major retrofit'!$AD$6,IF(F81="Scenario3PBT9",'Major retrofit'!$AE$6,"")))&amp;IF(F81="Scenario1PBT10",'Major retrofit'!$AF$6,IF(F81="Scenario2PBT10",'Major retrofit'!$AG$6,IF(F81="Scenario3PBT10",'Major retrofit'!$AH$6,"")))&amp;IF(F81="Scenario1PBT11",'Major retrofit'!$AI$6,IF(F81="Scenario2PBT11",'Major retrofit'!$AJ$6,IF(F81="Scenario3PBT11",'Major retrofit'!$AK$6,"")))&amp;IF(F81="Scenario1PBT12",'Major retrofit'!$AL$6,IF(F81="Scenario2PBT12",'Major retrofit'!$AM$6,IF(F81="Scenario3PBT12",'Major retrofit'!$AN$6,"")))&amp;IF(F81="Scenario1PBT13",'Major retrofit'!$AO$6,IF(F81="Scenario2PBT13",'Major retrofit'!$AP$6,IF(F81="Scenario3PBT13",'Major retrofit'!$AQ$6,"")))&amp;IF(F81="Scenario1PBT14",'Major retrofit'!$AR$6,IF(F81="Scenario2PBT14",'Major retrofit'!$AS$6,IF(F81="Scenario3PBT14",'Major retrofit'!$AT$6,"")))&amp;IF(F81="Scenario1PBT15",'Major retrofit'!$AU$6,IF(F81="Scenario2PBT15",'Major retrofit'!$AV$6,IF(F81="Scenario3PBT15",'Major retrofit'!$AW$6,"")))</f>
        <v/>
      </c>
      <c r="H81" s="117">
        <f t="shared" si="50"/>
        <v>0</v>
      </c>
      <c r="I81" s="178" t="str">
        <f>IF(F81="Scenario1PBT1",'Major retrofit'!$E$16,IF(F81="Scenario2PBT1",'Major retrofit'!$F$16,IF(F81="Scenario3PBT1",'Major retrofit'!$G$16,"")))&amp;IF(F81="Scenario1PBT2",'Major retrofit'!$H$16,IF(F81="Scenario2PBT2",'Major retrofit'!$I$16,IF(F81="Scenario3PBT2",'Major retrofit'!$J$16,"")))&amp;IF(F81="Scenario1PBT3",'Major retrofit'!$K$16,IF(F81="Scenario2PBT3",'Major retrofit'!$L$16,IF(F81="Scenario3PBT3",'Major retrofit'!$M$16,"")))&amp;IF(F81="Scenario1PBT4",'Major retrofit'!$N$16,IF(F81="Scenario2PBT4",'Major retrofit'!$O$16,IF(F81="Scenario3PBT4",'Major retrofit'!$P$16,"")))&amp;IF(F81="Scenario1PBT5",'Major retrofit'!$Q$16,IF(F81="Scenario2PBT5",'Major retrofit'!$R$16,IF(F81="Scenario3PBT5",'Major retrofit'!$S$16,"")))&amp;IF(F81="Scenario1PBT6",'Major retrofit'!$T$16,IF(F81="Scenario2PBT6",'Major retrofit'!$U$16,IF(F81="Scenario3PBT6",'Major retrofit'!$V$16,"")))&amp;IF(F81="Scenario1PBT7",'Major retrofit'!$W$16,IF(F81="Scenario2PBT7",'Major retrofit'!$X$16,IF(F81="Scenario3PBT7",'Major retrofit'!$Y$16,"")))&amp;IF(F81="Scenario1PBT8",'Major retrofit'!$Z$16,IF(F81="Scenario2PBT8",'Major retrofit'!$AA$16,IF(F81="Scenario3PBT8",'Major retrofit'!$AB$16,"")))&amp;IF(F81="Scenario1PBT9",'Major retrofit'!$AC$16,IF(F81="Scenario2PBT9",'Major retrofit'!$AD$16,IF(F81="Scenario3PBT9",'Major retrofit'!$AE$16,"")))&amp;IF(F81="Scenario1PBT10",'Major retrofit'!$AF$16,IF(F81="Scenario2PBT10",'Major retrofit'!$AG$16,IF(F81="Scenario3PBT10",'Major retrofit'!$AH$16,"")))&amp;IF(F81="Scenario1PBT11",'Major retrofit'!$AI$16,IF(F81="Scenario2PBT11",'Major retrofit'!$AJ$16,IF(F81="Scenario3PBT11",'Major retrofit'!$AK$16,"")))&amp;IF(F81="Scenario1PBT12",'Major retrofit'!$AL$16,IF(F81="Scenario2PBT12",'Major retrofit'!$AM$16,IF(F81="Scenario3PBT12",'Major retrofit'!$AN$16,"")))&amp;IF(F81="Scenario1PBT13",'Major retrofit'!$AO$16,IF(F81="Scenario2PBT13",'Major retrofit'!$AP$16,IF(F81="Scenario3PBT13",'Major retrofit'!$AQ$16,"")))&amp;IF(F81="Scenario1PBT14",'Major retrofit'!$AR$16,IF(F81="Scenario2PBT14",'Major retrofit'!$AS$16,IF(F81="Scenario3PBT14",'Major retrofit'!$AT$16,"")))&amp;IF(F81="Scenario1PBT15",'Major retrofit'!$AU$16,IF(F81="Scenario2PBT15",'Major retrofit'!$AV$16,IF(F81="Scenario3PBT15",'Major retrofit'!$AW$16,"")))</f>
        <v/>
      </c>
      <c r="J81" s="117">
        <f t="shared" si="51"/>
        <v>0</v>
      </c>
      <c r="K81" s="117" t="str">
        <f>IF(F81="Scenario1PBT1",'Major retrofit'!$E$18,IF(F81="Scenario2PBT1",'Major retrofit'!$F$18,IF(F81="Scenario3PBT1",'Major retrofit'!$G$18,"")))&amp;IF(F81="Scenario1PBT2",'Major retrofit'!$H$18,IF(F81="Scenario2PBT2",'Major retrofit'!$I$18,IF(F81="Scenario3PBT2",'Major retrofit'!$J$18,"")))&amp;IF(F81="Scenario1PBT3",'Major retrofit'!$K$18,IF(F81="Scenario2PBT3",'Major retrofit'!$L$18,IF(F81="Scenario3PBT3",'Major retrofit'!$M$18,"")))&amp;IF(F81="Scenario1PBT4",'Major retrofit'!$N$18,IF(F81="Scenario2PBT4",'Major retrofit'!$O$18,IF(F81="Scenario3PBT4",'Major retrofit'!$P$18,"")))&amp;IF(F81="Scenario1PBT5",'Major retrofit'!$Q$18,IF(F81="Scenario2PBT5",'Major retrofit'!$R$18,IF(F81="Scenario3PBT5",'Major retrofit'!$S$18,"")))&amp;IF(F81="Scenario1PBT6",'Major retrofit'!$T$18,IF(F81="Scenario2PBT6",'Major retrofit'!$U$18,IF(F81="Scenario3PBT6",'Major retrofit'!$V$18,"")))&amp;IF(F81="Scenario1PBT7",'Major retrofit'!$W$18,IF(F81="Scenario2PBT7",'Major retrofit'!$X$18,IF(F81="Scenario3PBT7",'Major retrofit'!$Y$18,"")))&amp;IF(F81="Scenario1PBT8",'Major retrofit'!$Z$18,IF(F81="Scenario2PBT8",'Major retrofit'!$AA$18,IF(F81="Scenario3PBT8",'Major retrofit'!$AB$18,"")))&amp;IF(F81="Scenario1PBT9",'Major retrofit'!$AC$18,IF(F81="Scenario2PBT9",'Major retrofit'!$AD$18,IF(F81="Scenario3PBT9",'Major retrofit'!$AE$18,"")))&amp;IF(F81="Scenario1PBT10",'Major retrofit'!$AF$18,IF(F81="Scenario2PBT10",'Major retrofit'!$AG$18,IF(F81="Scenario3PBT10",'Major retrofit'!$AH$18,"")))&amp;IF(F81="Scenario1PBT11",'Major retrofit'!$AI$18,IF(F81="Scenario2PBT11",'Major retrofit'!$AJ$18,IF(F81="Scenario3PBT11",'Major retrofit'!$AK$18,"")))&amp;IF(F81="Scenario1PBT12",'Major retrofit'!$AL$18,IF(F81="Scenario2PBT12",'Major retrofit'!$AM$18,IF(F81="Scenario3PBT12",'Major retrofit'!$AN$18,"")))&amp;IF(F81="Scenario1PBT13",'Major retrofit'!$AO$18,IF(F81="Scenario2PBT13",'Major retrofit'!$AP$18,IF(F81="Scenario3PBT13",'Major retrofit'!$AQ$18,"")))&amp;IF(F81="Scenario1PBT14",'Major retrofit'!$AR$18,IF(F81="Scenario2PBT14",'Major retrofit'!$AS$18,IF(F81="Scenario3PBT14",'Major retrofit'!$AT$18,"")))&amp;IF(F81="Scenario1PBT15",'Major retrofit'!$AU$18,IF(F81="Scenario2PBT15",'Major retrofit'!$AV$18,IF(F81="Scenario3PBT15",'Major retrofit'!$AW$18,"")))</f>
        <v/>
      </c>
      <c r="L81" s="117">
        <f t="shared" si="52"/>
        <v>0</v>
      </c>
      <c r="M81" s="117" t="str">
        <f>IF(F81="Scenario1PBT1",'Major retrofit'!$E$20,IF(F81="Scenario2PBT1",'Major retrofit'!$F$20,IF(F81="Scenario3PBT1",'Major retrofit'!$G$20,"")))&amp;IF(F81="Scenario1PBT2",'Major retrofit'!$H$20,IF(F81="Scenario2PBT2",'Major retrofit'!$I$20,IF(F81="Scenario3PBT2",'Major retrofit'!$J$20,"")))&amp;IF(F81="Scenario1PBT3",'Major retrofit'!$K$20,IF(F81="Scenario2PBT3",'Major retrofit'!$L$20,IF(F81="Scenario3PBT3",'Major retrofit'!$M$20,"")))&amp;IF(F81="Scenario1PBT4",'Major retrofit'!$N$20,IF(F81="Scenario2PBT4",'Major retrofit'!$O$20,IF(F81="Scenario3PBT4",'Major retrofit'!$P$20,"")))&amp;IF(F81="Scenario1PBT5",'Major retrofit'!$Q$20,IF(F81="Scenario2PBT5",'Major retrofit'!$R$20,IF(F81="Scenario3PBT5",'Major retrofit'!$S$20,"")))&amp;IF(F81="Scenario1PBT6",'Major retrofit'!$T$20,IF(F81="Scenario2PBT6",'Major retrofit'!$U$20,IF(F81="Scenario3PBT6",'Major retrofit'!$V$20,"")))&amp;IF(F81="Scenario1PBT7",'Major retrofit'!$W$20,IF(F81="Scenario2PBT7",'Major retrofit'!$X$20,IF(F81="Scenario3PBT7",'Major retrofit'!$Y$20,"")))&amp;IF(F81="Scenario1PBT8",'Major retrofit'!$Z$20,IF(F81="Scenario2PBT8",'Major retrofit'!$AA$20,IF(F81="Scenario3PBT8",'Major retrofit'!$AB$20,"")))&amp;IF(F81="Scenario1PBT9",'Major retrofit'!$AC$20,IF(F81="Scenario2PBT9",'Major retrofit'!$AD$20,IF(F81="Scenario3PBT9",'Major retrofit'!$AE$20,"")))&amp;IF(F81="Scenario1PBT10",'Major retrofit'!$AF$20,IF(F81="Scenario2PBT10",'Major retrofit'!$AG$20,IF(F81="Scenario3PBT10",'Major retrofit'!$AH$20,"")))&amp;IF(F81="Scenario1PBT11",'Major retrofit'!$AI$20,IF(F81="Scenario2PBT11",'Major retrofit'!$AJ$20,IF(F81="Scenario3PBT11",'Major retrofit'!$AK$20,"")))&amp;IF(F81="Scenario1PBT12",'Major retrofit'!$AL$20,IF(F81="Scenario2PBT12",'Major retrofit'!$AM$20,IF(F81="Scenario3PBT12",'Major retrofit'!$AN$20,"")))&amp;IF(F81="Scenario1PBT13",'Major retrofit'!$AO$20,IF(F81="Scenario2PBT13",'Major retrofit'!$AP$20,IF(F81="Scenario3PBT13",'Major retrofit'!$AQ$20,"")))&amp;IF(F81="Scenario1PBT14",'Major retrofit'!$AR$20,IF(F81="Scenario2PBT14",'Major retrofit'!$AS$20,IF(F81="Scenario3PBT14",'Major retrofit'!$AT$20,"")))&amp;IF(F81="Scenario1PBT15",'Major retrofit'!$AU$20,IF(F81="Scenario2PBT15",'Major retrofit'!$AV$20,IF(F81="Scenario3PBT15",'Major retrofit'!$AW$20,"")))</f>
        <v/>
      </c>
      <c r="N81" s="118">
        <f t="shared" si="53"/>
        <v>0</v>
      </c>
      <c r="O81" s="206" t="str">
        <f>IF(F81="Scenario1PBT1",'Major retrofit'!$E$23,IF(F81="Scenario2PBT1",'Major retrofit'!$F$23,IF(F81="Scenario3PBT1",'Major retrofit'!$G$23,"")))&amp;IF(F81="Scenario1PBT2",'Major retrofit'!$H$23,IF(F81="Scenario2PBT2",'Major retrofit'!$I$23,IF(F81="Scenario3PBT2",'Major retrofit'!$J$23,"")))&amp;IF(F81="Scenario1PBT3",'Major retrofit'!$K$23,IF(F81="Scenario2PBT3",'Major retrofit'!$L$23,IF(F81="Scenario3PBT3",'Major retrofit'!$M$23,"")))&amp;IF(F81="Scenario1PBT4",'Major retrofit'!$N$23,IF(F81="Scenario2PBT4",'Major retrofit'!$O$23,IF(F81="Scenario3PBT4",'Major retrofit'!$P$23,"")))&amp;IF(F81="Scenario1PBT5",'Major retrofit'!$Q$23,IF(F81="Scenario2PBT5",'Major retrofit'!$R$23,IF(F81="Scenario3PBT5",'Major retrofit'!$S$23,"")))&amp;IF(F81="Scenario1PBT6",'Major retrofit'!$T$23,IF(F81="Scenario2PBT6",'Major retrofit'!$U$23,IF(F81="Scenario3PBT6",'Major retrofit'!$V$23,"")))&amp;IF(F81="Scenario1PBT7",'Major retrofit'!$W$23,IF(F81="Scenario2PBT7",'Major retrofit'!$X$23,IF(F81="Scenario3PBT7",'Major retrofit'!$Y$23,"")))&amp;IF(F81="Scenario1PBT8",'Major retrofit'!$Z$23,IF(F81="Scenario2PBT8",'Major retrofit'!$AA$23,IF(F81="Scenario3PBT8",'Major retrofit'!$AB$23,"")))&amp;IF(F81="Scenario1PBT9",'Major retrofit'!$AC$23,IF(F81="Scenario2PBT9",'Major retrofit'!$AD$23,IF(F81="Scenario3PBT9",'Major retrofit'!$AE$23,"")))&amp;IF(F81="Scenario1PBT10",'Major retrofit'!$AF$23,IF(F81="Scenario2PBT10",'Major retrofit'!$AG$23,IF(F81="Scenario3PBT10",'Major retrofit'!$AH$23,"")))&amp;IF(F81="Scenario1PBT11",'Major retrofit'!$AI$23,IF(F81="Scenario2PBT11",'Major retrofit'!$AJ$23,IF(F81="Scenario3PBT11",'Major retrofit'!$AK$23,"")))&amp;IF(F81="Scenario1PBT12",'Major retrofit'!$AL$23,IF(F81="Scenario2PBT12",'Major retrofit'!$AM$23,IF(F81="Scenario3PBT12",'Major retrofit'!$AN$23,"")))&amp;IF(F81="Scenario1PBT13",'Major retrofit'!$AO$23,IF(F81="Scenario2PBT13",'Major retrofit'!$AP$23,IF(F81="Scenario3PBT13",'Major retrofit'!$AQ$23,"")))&amp;IF(F81="Scenario1PBT14",'Major retrofit'!$AR$23,IF(F81="Scenario2PBT14",'Major retrofit'!$AS$23,IF(F81="Scenario3PBT14",'Major retrofit'!$AT$23,"")))&amp;IF(F81="Scenario1PBT15",'Major retrofit'!$AU$23,IF(F81="Scenario2PBT15",'Major retrofit'!$AV$23,IF(F81="Scenario3PBT15",'Major retrofit'!$AW$23,"")))</f>
        <v/>
      </c>
      <c r="P81" s="117">
        <f t="shared" si="54"/>
        <v>0</v>
      </c>
      <c r="Q81" s="117" t="str">
        <f>IF(F81="Scenario1PBT1",'Major retrofit'!$E$25,IF(F81="Scenario2PBT1",'Major retrofit'!$F$25,IF(F81="Scenario3PBT1",'Major retrofit'!$G$25,"")))&amp;IF(F81="Scenario1PBT2",'Major retrofit'!$H$25,IF(F81="Scenario2PBT2",'Major retrofit'!$I$25,IF(F81="Scenario3PBT2",'Major retrofit'!$J$25,"")))&amp;IF(F81="Scenario1PBT3",'Major retrofit'!$K$25,IF(F81="Scenario2PBT3",'Major retrofit'!$L$25,IF(F81="Scenario3PBT3",'Major retrofit'!$M$25,"")))&amp;IF(F81="Scenario1PBT4",'Major retrofit'!$N$25,IF(F81="Scenario2PBT4",'Major retrofit'!$O$25,IF(F81="Scenario3PBT4",'Major retrofit'!$P$25,"")))&amp;IF(F81="Scenario1PBT5",'Major retrofit'!$Q$25,IF(F81="Scenario2PBT5",'Major retrofit'!$R$25,IF(F81="Scenario3PBT5",'Major retrofit'!$S$25,"")))&amp;IF(F81="Scenario1PBT6",'Major retrofit'!$T$25,IF(F81="Scenario2PBT6",'Major retrofit'!$U$25,IF(F81="Scenario3PBT6",'Major retrofit'!$V$25,"")))&amp;IF(F81="Scenario1PBT7",'Major retrofit'!$W$25,IF(F81="Scenario2PBT7",'Major retrofit'!$X$25,IF(F81="Scenario3PBT7",'Major retrofit'!$Y$25,"")))&amp;IF(F81="Scenario1PBT8",'Major retrofit'!$Z$25,IF(F81="Scenario2PBT8",'Major retrofit'!$AA$25,IF(F81="Scenario3PBT8",'Major retrofit'!$AB$25,"")))&amp;IF(F81="Scenario1PBT9",'Major retrofit'!$AC$25,IF(F81="Scenario2PBT9",'Major retrofit'!$AD$25,IF(F81="Scenario3PBT9",'Major retrofit'!$AE$25,"")))&amp;IF(F81="Scenario1PBT10",'Major retrofit'!$AF$25,IF(F81="Scenario2PBT10",'Major retrofit'!$AG$25,IF(F81="Scenario3PBT10",'Major retrofit'!$AH$25,"")))&amp;IF(F81="Scenario1PBT11",'Major retrofit'!$AI$25,IF(F81="Scenario2PBT11",'Major retrofit'!$AJ$25,IF(F81="Scenario3PBT11",'Major retrofit'!$AK$25,"")))&amp;IF(F81="Scenario1PBT12",'Major retrofit'!$AL$25,IF(F81="Scenario2PBT12",'Major retrofit'!$AM$25,IF(F81="Scenario3PBT12",'Major retrofit'!$AN$25,"")))&amp;IF(F81="Scenario1PBT13",'Major retrofit'!$AO$25,IF(F81="Scenario2PBT13",'Major retrofit'!$AP$25,IF(F81="Scenario3PBT13",'Major retrofit'!$AQ$25,"")))&amp;IF(F81="Scenario1PBT14",'Major retrofit'!$AR$25,IF(F81="Scenario2PBT14",'Major retrofit'!$AS$25,IF(F81="Scenario3PBT14",'Major retrofit'!$AT$25,"")))&amp;IF(F81="Scenario1PBT15",'Major retrofit'!$AU$25,IF(F81="Scenario2PBT15",'Major retrofit'!$AV$25,IF(F81="Scenario3PBT15",'Major retrofit'!$AW$25,"")))</f>
        <v/>
      </c>
      <c r="R81" s="117">
        <f t="shared" si="55"/>
        <v>0</v>
      </c>
      <c r="S81" s="117" t="str">
        <f>IF(F81="Scenario1PBT1",'Major retrofit'!$E$27,IF(F81="Scenario2PBT1",'Major retrofit'!$F$27,IF(F81="Scenario3PBT1",'Major retrofit'!$G$27,"")))&amp;IF(F81="Scenario1PBT2",'Major retrofit'!$H$27,IF(F81="Scenario2PBT2",'Major retrofit'!$I$27,IF(F81="Scenario3PBT2",'Major retrofit'!$J$27,"")))&amp;IF(F81="Scenario1PBT3",'Major retrofit'!$K$27,IF(F81="Scenario2PBT3",'Major retrofit'!$L$27,IF(F81="Scenario3PBT3",'Major retrofit'!$M$27,"")))&amp;IF(F81="Scenario1PBT4",'Major retrofit'!$N$27,IF(F81="Scenario2PBT4",'Major retrofit'!$O$27,IF(F81="Scenario3PBT4",'Major retrofit'!$P$27,"")))&amp;IF(F81="Scenario1PBT5",'Major retrofit'!$Q$27,IF(F81="Scenario2PBT5",'Major retrofit'!$R$27,IF(F81="Scenario3PBT5",'Major retrofit'!$S$27,"")))&amp;IF(F81="Scenario1PBT6",'Major retrofit'!$T$27,IF(F81="Scenario2PBT6",'Major retrofit'!$U$27,IF(F81="Scenario3PBT6",'Major retrofit'!$V$27,"")))&amp;IF(F81="Scenario1PBT7",'Major retrofit'!$W$27,IF(F81="Scenario2PBT7",'Major retrofit'!$X$27,IF(F81="Scenario3PBT7",'Major retrofit'!$Y$27,"")))&amp;IF(F81="Scenario1PBT8",'Major retrofit'!$Z$27,IF(F81="Scenario2PBT8",'Major retrofit'!$AA$27,IF(F81="Scenario3PBT8",'Major retrofit'!$AB$27,"")))&amp;IF(F81="Scenario1PBT9",'Major retrofit'!$AC$27,IF(F81="Scenario2PBT9",'Major retrofit'!$AD$27,IF(F81="Scenario3PBT9",'Major retrofit'!$AE$27,"")))&amp;IF(F81="Scenario1PBT10",'Major retrofit'!$AF$27,IF(F81="Scenario2PBT10",'Major retrofit'!$AG$27,IF(F81="Scenario3PBT10",'Major retrofit'!$AH$27,"")))&amp;IF(F81="Scenario1PBT11",'Major retrofit'!$AI$27,IF(F81="Scenario2PBT11",'Major retrofit'!$AJ$27,IF(F81="Scenario3PBT11",'Major retrofit'!$AK$27,"")))&amp;IF(F81="Scenario1PBT12",'Major retrofit'!$AL$27,IF(F81="Scenario2PBT12",'Major retrofit'!$AM$27,IF(F81="Scenario3PBT12",'Major retrofit'!$AN$27,"")))&amp;IF(F81="Scenario1PBT13",'Major retrofit'!$AO$27,IF(F81="Scenario2PBT13",'Major retrofit'!$AP$27,IF(F81="Scenario3PBT13",'Major retrofit'!$AQ$27,"")))&amp;IF(F81="Scenario1PBT14",'Major retrofit'!$AR$27,IF(F81="Scenario2PBT14",'Major retrofit'!$AS$27,IF(F81="Scenario3PBT14",'Major retrofit'!$AT$27,"")))&amp;IF(F81="Scenario1PBT15",'Major retrofit'!$AU$27,IF(F81="Scenario2PBT15",'Major retrofit'!$AV$27,IF(F81="Scenario3PBT15",'Major retrofit'!$AW$27,"")))</f>
        <v/>
      </c>
      <c r="T81" s="207">
        <f t="shared" si="56"/>
        <v>0</v>
      </c>
      <c r="U81" s="206" t="str">
        <f>IF(F81="Scenario1PBT1",'Major retrofit'!$E$38,IF(F81="Scenario2PBT1",'Major retrofit'!$F$38,IF(F81="Scenario3PBT1",'Major retrofit'!$G$38,"")))&amp;IF(F81="Scenario1PBT2",'Major retrofit'!$H$38,IF(F81="Scenario2PBT2",'Major retrofit'!$I$38,IF(F81="Scenario3PBT2",'Major retrofit'!$J$38,"")))&amp;IF(F81="Scenario1PBT3",'Major retrofit'!$K$38,IF(F81="Scenario2PBT3",'Major retrofit'!$L$38,IF(F81="Scenario3PBT3",'Major retrofit'!$M$38,"")))&amp;IF(F81="Scenario1PBT4",'Major retrofit'!$N$38,IF(F81="Scenario2PBT4",'Major retrofit'!$O$38,IF(F81="Scenario3PBT4",'Major retrofit'!$P$38,"")))&amp;IF(F81="Scenario1PBT5",'Major retrofit'!$Q$38,IF(F81="Scenario2PBT5",'Major retrofit'!$R$38,IF(F81="Scenario3PBT5",'Major retrofit'!$S$38,"")))&amp;IF(F81="Scenario1PBT6",'Major retrofit'!$T$38,IF(F81="Scenario2PBT6",'Major retrofit'!$U$38,IF(F81="Scenario3PBT6",'Major retrofit'!$V$38,"")))&amp;IF(F81="Scenario1PBT7",'Major retrofit'!$W$38,IF(F81="Scenario2PBT7",'Major retrofit'!$X$38,IF(F81="Scenario3PBT7",'Major retrofit'!$Y$38,"")))&amp;IF(F81="Scenario1PBT8",'Major retrofit'!$Z$38,IF(F81="Scenario2PBT8",'Major retrofit'!$AA$38,IF(F81="Scenario3PBT8",'Major retrofit'!$AB$38,"")))&amp;IF(F81="Scenario1PBT9",'Major retrofit'!$AC$38,IF(F81="Scenario2PBT9",'Major retrofit'!$AD$38,IF(F81="Scenario3PBT9",'Major retrofit'!$AE$38,"")))&amp;IF(F81="Scenario1PBT10",'Major retrofit'!$AF$38,IF(F81="Scenario2PBT10",'Major retrofit'!$AG$38,IF(F81="Scenario3PBT10",'Major retrofit'!$AH$38,"")))&amp;IF(F81="Scenario1PBT11",'Major retrofit'!$AI$38,IF(F81="Scenario2PBT11",'Major retrofit'!$AJ$38,IF(F81="Scenario3PBT11",'Major retrofit'!$AK$38,"")))&amp;IF(F81="Scenario1PBT12",'Major retrofit'!$AL$38,IF(F81="Scenario2PBT12",'Major retrofit'!$AM$38,IF(F81="Scenario3PBT12",'Major retrofit'!$AN$38,"")))&amp;IF(F81="Scenario1PBT13",'Major retrofit'!$AO$38,IF(F81="Scenario2PBT13",'Major retrofit'!$AP$38,IF(F81="Scenario3PBT13",'Major retrofit'!$AQ$38,"")))&amp;IF(F81="Scenario1PBT14",'Major retrofit'!$AR$38,IF(F81="Scenario2PBT14",'Major retrofit'!$AS$38,IF(F81="Scenario3PBT14",'Major retrofit'!$AT$38,"")))&amp;IF(F81="Scenario1PBT15",'Major retrofit'!$AU$38,IF(F81="Scenario2PBT15",'Major retrofit'!$AV$38,IF(F81="Scenario3PBT15",'Major retrofit'!$AW$38,"")))</f>
        <v/>
      </c>
      <c r="V81" s="117">
        <f t="shared" si="57"/>
        <v>0</v>
      </c>
      <c r="W81" s="117" t="str">
        <f>IF(F81="Scenario1PBT1",'Major retrofit'!$E$40,IF(F81="Scenario2PBT1",'Major retrofit'!$F$40,IF(F81="Scenario3PBT1",'Major retrofit'!$G$40,"")))&amp;IF(F81="Scenario1PBT2",'Major retrofit'!$H$40,IF(F81="Scenario2PBT2",'Major retrofit'!$I$40,IF(F81="Scenario3PBT2",'Major retrofit'!$J$40,"")))&amp;IF(F81="Scenario1PBT3",'Major retrofit'!$K$40,IF(F81="Scenario2PBT3",'Major retrofit'!$L$40,IF(F81="Scenario3PBT3",'Major retrofit'!$M$40,"")))&amp;IF(F81="Scenario1PBT4",'Major retrofit'!$N$40,IF(F81="Scenario2PBT4",'Major retrofit'!$O$40,IF(F81="Scenario3PBT4",'Major retrofit'!$P$40,"")))&amp;IF(F81="Scenario1PBT5",'Major retrofit'!$Q$40,IF(F81="Scenario2PBT5",'Major retrofit'!$R$40,IF(F81="Scenario3PBT5",'Major retrofit'!$S$40,"")))&amp;IF(F81="Scenario1PBT6",'Major retrofit'!$T$40,IF(F81="Scenario2PBT6",'Major retrofit'!$U$40,IF(F81="Scenario3PBT6",'Major retrofit'!$V$40,"")))&amp;IF(F81="Scenario1PBT7",'Major retrofit'!$W$40,IF(F81="Scenario2PBT7",'Major retrofit'!$X$40,IF(F81="Scenario3PBT7",'Major retrofit'!$Y$40,"")))&amp;IF(F81="Scenario1PBT8",'Major retrofit'!$Z$40,IF(F81="Scenario2PBT8",'Major retrofit'!$AA$40,IF(F81="Scenario3PBT8",'Major retrofit'!$AB$40,"")))&amp;IF(F81="Scenario1PBT9",'Major retrofit'!$AC$40,IF(F81="Scenario2PBT9",'Major retrofit'!$AD$40,IF(F81="Scenario3PBT9",'Major retrofit'!$AE$40,"")))&amp;IF(F81="Scenario1PBT10",'Major retrofit'!$AF$40,IF(F81="Scenario2PBT10",'Major retrofit'!$AG$40,IF(F81="Scenario3PBT10",'Major retrofit'!$AH$40,"")))&amp;IF(F81="Scenario1PBT11",'Major retrofit'!$AI$40,IF(F81="Scenario2PBT11",'Major retrofit'!$AJ$40,IF(F81="Scenario3PBT11",'Major retrofit'!$AK$40,"")))&amp;IF(F81="Scenario1PBT12",'Major retrofit'!$AL$40,IF(F81="Scenario2PBT12",'Major retrofit'!$AM$40,IF(F81="Scenario3PBT12",'Major retrofit'!$AN$40,"")))&amp;IF(F81="Scenario1PBT13",'Major retrofit'!$AO$40,IF(F81="Scenario2PBT13",'Major retrofit'!$AP$40,IF(F81="Scenario3PBT13",'Major retrofit'!$AQ$40,"")))&amp;IF(F81="Scenario1PBT14",'Major retrofit'!$AR$40,IF(F81="Scenario2PBT14",'Major retrofit'!$AS$40,IF(F81="Scenario3PBT14",'Major retrofit'!$AT$40,"")))&amp;IF(F81="Scenario1PBT15",'Major retrofit'!$AU$40,IF(F81="Scenario2PBT15",'Major retrofit'!$AV$40,IF(F81="Scenario3PBT15",'Major retrofit'!$AW$40,"")))</f>
        <v/>
      </c>
      <c r="X81" s="117">
        <f t="shared" si="58"/>
        <v>0</v>
      </c>
      <c r="Y81" s="117" t="str">
        <f>IF(F81="Scenario1PBT1",'Major retrofit'!$E$42,IF(F81="Scenario2PBT1",'Major retrofit'!$F$42,IF(F81="Scenario3PBT1",'Major retrofit'!$G$42,"")))&amp;IF(F81="Scenario1PBT2",'Major retrofit'!$H$42,IF(F81="Scenario2PBT2",'Major retrofit'!$I$42,IF(F81="Scenario3PBT2",'Major retrofit'!$J$42,"")))&amp;IF(F81="Scenario1PBT3",'Major retrofit'!$K$42,IF(F81="Scenario2PBT3",'Major retrofit'!$L$42,IF(F81="Scenario3PBT3",'Major retrofit'!$M$42,"")))&amp;IF(F81="Scenario1PBT4",'Major retrofit'!$N$42,IF(F81="Scenario2PBT4",'Major retrofit'!$O$42,IF(F81="Scenario3PBT4",'Major retrofit'!$P$42,"")))&amp;IF(F81="Scenario1PBT5",'Major retrofit'!$Q$42,IF(F81="Scenario2PBT5",'Major retrofit'!$R$42,IF(F81="Scenario3PBT5",'Major retrofit'!$S$42,"")))&amp;IF(F81="Scenario1PBT6",'Major retrofit'!$T$42,IF(F81="Scenario2PBT6",'Major retrofit'!$U$42,IF(F81="Scenario3PBT6",'Major retrofit'!$V$42,"")))&amp;IF(F81="Scenario1PBT7",'Major retrofit'!$W$42,IF(F81="Scenario2PBT7",'Major retrofit'!$X$42,IF(F81="Scenario3PBT7",'Major retrofit'!$Y$42,"")))&amp;IF(F81="Scenario1PBT8",'Major retrofit'!$Z$42,IF(F81="Scenario2PBT8",'Major retrofit'!$AA$42,IF(F81="Scenario3PBT8",'Major retrofit'!$AB$42,"")))&amp;IF(F81="Scenario1PBT9",'Major retrofit'!$AC$42,IF(F81="Scenario2PBT9",'Major retrofit'!$AD$42,IF(F81="Scenario3PBT9",'Major retrofit'!$AE$42,"")))&amp;IF(F81="Scenario1PBT10",'Major retrofit'!$AF$42,IF(F81="Scenario2PBT10",'Major retrofit'!$AG$42,IF(F81="Scenario3PBT10",'Major retrofit'!$AH$42,"")))&amp;IF(F81="Scenario1PBT11",'Major retrofit'!$AI$42,IF(F81="Scenario2PBT11",'Major retrofit'!$AJ$42,IF(F81="Scenario3PBT11",'Major retrofit'!$AK$42,"")))&amp;IF(F81="Scenario1PBT12",'Major retrofit'!$AL$42,IF(F81="Scenario2PBT12",'Major retrofit'!$AM$42,IF(F81="Scenario3PBT12",'Major retrofit'!$AN$42,"")))&amp;IF(F81="Scenario1PBT13",'Major retrofit'!$AO$42,IF(F81="Scenario2PBT13",'Major retrofit'!$AP$42,IF(F81="Scenario3PBT13",'Major retrofit'!$AQ$42,"")))&amp;IF(F81="Scenario1PBT14",'Major retrofit'!$AR$42,IF(F81="Scenario2PBT14",'Major retrofit'!$AS$42,IF(F81="Scenario3PBT14",'Major retrofit'!$AT$42,"")))&amp;IF(F81="Scenario1PBT15",'Major retrofit'!$AU$42,IF(F81="Scenario2PBT15",'Major retrofit'!$AV$42,IF(F81="Scenario3PBT15",'Major retrofit'!$AW$42,"")))</f>
        <v/>
      </c>
      <c r="Z81" s="117">
        <f t="shared" si="59"/>
        <v>0</v>
      </c>
      <c r="AA81" s="178" t="str">
        <f>IF(F81="Scenario1PBT1",'Major retrofit'!$E$101,IF(F81="Scenario2PBT1",'Major retrofit'!$F$101,IF(F81="Scenario3PBT1",'Major retrofit'!$G$101,"")))&amp;IF(F81="Scenario1PBT2",'Major retrofit'!$H$101,IF(F81="Scenario2PBT2",'Major retrofit'!$I$101,IF(F81="Scenario3PBT2",'Major retrofit'!$J$101,"")))&amp;IF(F81="Scenario1PBT3",'Major retrofit'!$K$101,IF(F81="Scenario2PBT3",'Major retrofit'!$L$101,IF(F81="Scenario3PBT3",'Major retrofit'!$M$101,"")))&amp;IF(F81="Scenario1PBT4",'Major retrofit'!$N$101,IF(F81="Scenario2PBT4",'Major retrofit'!$O$101,IF(F81="Scenario3PBT4",'Major retrofit'!$P$101,"")))&amp;IF(F81="Scenario1PBT5",'Major retrofit'!$Q$101,IF(F81="Scenario2PBT5",'Major retrofit'!$R$101,IF(F81="Scenario3PBT5",'Major retrofit'!$S$101,"")))&amp;IF(F81="Scenario1PBT6",'Major retrofit'!$T$101,IF(F81="Scenario2PBT6",'Major retrofit'!$U$101,IF(F81="Scenario3PBT6",'Major retrofit'!$V$101,"")))&amp;IF(F81="Scenario1PBT7",'Major retrofit'!$W$101,IF(F81="Scenario2PBT7",'Major retrofit'!$X$101,IF(F81="Scenario3PBT7",'Major retrofit'!$Y$101,"")))&amp;IF(F81="Scenario1PBT8",'Major retrofit'!$Z$101,IF(F81="Scenario2PBT8",'Major retrofit'!$AA$101,IF(F81="Scenario3PBT8",'Major retrofit'!$AB$101,"")))&amp;IF(F81="Scenario1PBT9",'Major retrofit'!$AC$101,IF(F81="Scenario2PBT9",'Major retrofit'!$AD$101,IF(F81="Scenario3PBT9",'Major retrofit'!$AE$101,"")))&amp;IF(F81="Scenario1PBT10",'Major retrofit'!$AF$101,IF(F81="Scenario2PBT10",'Major retrofit'!$AG$101,IF(F81="Scenario3PBT10",'Major retrofit'!$AH$101,"")))&amp;IF(F81="Scenario1PBT11",'Major retrofit'!$AI$101,IF(F81="Scenario2PBT11",'Major retrofit'!$AJ$101,IF(F81="Scenario3PBT11",'Major retrofit'!$AK$101,"")))&amp;IF(F81="Scenario1PBT12",'Major retrofit'!$AL$101,IF(F81="Scenario2PBT12",'Major retrofit'!$AM$101,IF(F81="Scenario3PBT12",'Major retrofit'!$AN$101,"")))&amp;IF(F81="Scenario1PBT13",'Major retrofit'!$AO$101,IF(F81="Scenario2PBT13",'Major retrofit'!$AP$101,IF(F81="Scenario3PBT13",'Major retrofit'!$AQ$101,"")))&amp;IF(F81="Scenario1PBT14",'Major retrofit'!$AR$101,IF(F81="Scenario2PBT14",'Major retrofit'!$AS$101,IF(F81="Scenario3PBT14",'Major retrofit'!$AT$101,"")))&amp;IF(F81="Scenario1PBT15",'Major retrofit'!$AU$101,IF(F81="Scenario2PBT15",'Major retrofit'!$AV$101,IF(F81="Scenario3PBT15",'Major retrofit'!$AW$101,"")))</f>
        <v/>
      </c>
      <c r="AB81" s="179">
        <f t="shared" si="60"/>
        <v>0</v>
      </c>
      <c r="AC81" s="363" t="str">
        <f t="shared" si="61"/>
        <v/>
      </c>
      <c r="AD81" s="353">
        <f>IF(AC81="",IFERROR('Projection_Base-case'!G82-G81,0),0)</f>
        <v>0</v>
      </c>
      <c r="AE81" s="350">
        <f t="shared" si="37"/>
        <v>0</v>
      </c>
      <c r="AF81" s="361">
        <f>IFERROR(100*AD81/'Projection_Base-case'!G82,0)</f>
        <v>0</v>
      </c>
      <c r="AG81" s="352">
        <f>IF(AC81="",IFERROR('Projection_Base-case'!I82-I81,0),0)</f>
        <v>0</v>
      </c>
      <c r="AH81" s="353">
        <f t="shared" si="38"/>
        <v>0</v>
      </c>
      <c r="AI81" s="361">
        <f>IFERROR(100*AG81/'Projection_Base-case'!I82,0)</f>
        <v>0</v>
      </c>
      <c r="AJ81" s="352">
        <f>IF(AC81="",IFERROR('Projection_Base-case'!K82-K81,0),0)</f>
        <v>0</v>
      </c>
      <c r="AK81" s="353">
        <f t="shared" si="39"/>
        <v>0</v>
      </c>
      <c r="AL81" s="361">
        <f>IFERROR(100*AJ81/'Projection_Base-case'!K82,0)</f>
        <v>0</v>
      </c>
      <c r="AM81" s="352">
        <f>-IF(AC81="",IFERROR('Projection_Base-case'!M82-M81,0),0)</f>
        <v>0</v>
      </c>
      <c r="AN81" s="353">
        <f t="shared" si="40"/>
        <v>0</v>
      </c>
      <c r="AO81" s="354">
        <f>IFERROR(IF('Projection_Base-case'!N82&gt;0,100*AN81/'Projection_Base-case'!N82,100*AN81/N81),0)</f>
        <v>0</v>
      </c>
      <c r="AP81" s="355">
        <f>IF(AC81="",IFERROR('Projection_Base-case'!O82-O81,0),0)</f>
        <v>0</v>
      </c>
      <c r="AQ81" s="356">
        <f t="shared" si="41"/>
        <v>0</v>
      </c>
      <c r="AR81" s="356">
        <f>IFERROR(100*AP81/'Projection_Base-case'!O82,0)</f>
        <v>0</v>
      </c>
      <c r="AS81" s="355">
        <f>IF(AC81="",IFERROR('Projection_Base-case'!Q82-Q81,0),0)</f>
        <v>0</v>
      </c>
      <c r="AT81" s="356">
        <f t="shared" si="42"/>
        <v>0</v>
      </c>
      <c r="AU81" s="356">
        <f>IFERROR(100*AS81/'Projection_Base-case'!Q82,0)</f>
        <v>0</v>
      </c>
      <c r="AV81" s="355">
        <f>IF(AC81="",IFERROR('Projection_Base-case'!S82-S81,0),0)</f>
        <v>0</v>
      </c>
      <c r="AW81" s="356">
        <f t="shared" si="43"/>
        <v>0</v>
      </c>
      <c r="AX81" s="357">
        <f>IFERROR(100*AV81/'Projection_Base-case'!S82,0)</f>
        <v>0</v>
      </c>
      <c r="AY81" s="358">
        <f>IF(AC81="",IFERROR('Projection_Base-case'!U82-U81,0),0)</f>
        <v>0</v>
      </c>
      <c r="AZ81" s="359">
        <f t="shared" si="44"/>
        <v>0</v>
      </c>
      <c r="BA81" s="359">
        <f>IFERROR(100*AY81/'Projection_Base-case'!U82,0)</f>
        <v>0</v>
      </c>
      <c r="BB81" s="358">
        <f>IF(AC81="",IFERROR('Projection_Base-case'!W82-W81,0),0)</f>
        <v>0</v>
      </c>
      <c r="BC81" s="359">
        <f t="shared" si="45"/>
        <v>0</v>
      </c>
      <c r="BD81" s="359">
        <f>IFERROR(100*BB81/'Projection_Base-case'!W82,0)</f>
        <v>0</v>
      </c>
      <c r="BE81" s="358">
        <f>IF(AC81="",IFERROR('Projection_Base-case'!Y82-Y81,0),0)</f>
        <v>0</v>
      </c>
      <c r="BF81" s="359">
        <f t="shared" si="46"/>
        <v>0</v>
      </c>
      <c r="BG81" s="359">
        <f>IFERROR(100*BE81/'Projection_Base-case'!Y82,0)</f>
        <v>0</v>
      </c>
      <c r="BH81" s="359">
        <f t="shared" si="47"/>
        <v>0</v>
      </c>
      <c r="BI81" s="360">
        <f t="shared" si="48"/>
        <v>0</v>
      </c>
    </row>
    <row r="82" spans="1:61">
      <c r="A82" s="205">
        <v>78</v>
      </c>
      <c r="B82" s="347">
        <f>IF('Projection_Base-case'!B83&lt;&gt;"",'Projection_Base-case'!B83,0)</f>
        <v>0</v>
      </c>
      <c r="C82" s="347">
        <f>IF('Projection_Base-case'!C83&lt;&gt;"",'Projection_Base-case'!C83,0)</f>
        <v>0</v>
      </c>
      <c r="D82" s="365">
        <f>IF('Projection_Base-case'!D83&lt;&gt;"",'Projection_Base-case'!D83,0)</f>
        <v>0</v>
      </c>
      <c r="E82" s="322"/>
      <c r="F82" s="367" t="str">
        <f t="shared" si="49"/>
        <v>0</v>
      </c>
      <c r="G82" s="177" t="str">
        <f>IF(F82="Scenario1PBT1",'Major retrofit'!$E$6,IF(F82="Scenario2PBT1",'Major retrofit'!$F$6,IF(F82="Scenario3PBT1",'Major retrofit'!$G$6,"")))&amp;IF(F82="Scenario1PBT2",'Major retrofit'!$H$6,IF(F82="Scenario2PBT2",'Major retrofit'!$I$6,IF(F82="Scenario3PBT2",'Major retrofit'!$J$6,"")))&amp;IF(F82="Scenario1PBT3",'Major retrofit'!$K$6,IF(F82="Scenario2PBT3",'Major retrofit'!$L$6,IF(F82="Scenario3PBT3",'Major retrofit'!$M$6,"")))&amp;IF(F82="Scenario1PBT4",'Major retrofit'!$N$6,IF(F82="Scenario2PBT4",'Major retrofit'!$O$6,IF(F82="Scenario3PBT4",'Major retrofit'!$P$6,"")))&amp;IF(F82="Scenario1PBT5",'Major retrofit'!$Q$6,IF(F82="Scenario2PBT5",'Major retrofit'!$R$6,IF(F82="Scenario3PBT5",'Major retrofit'!$S$6,"")))&amp;IF(F82="Scenario1PBT6",'Major retrofit'!$T$6,IF(F82="Scenario2PBT6",'Major retrofit'!$U$6,IF(F82="Scenario3PBT6",'Major retrofit'!$V$6,"")))&amp;IF(F82="Scenario1PBT7",'Major retrofit'!$W$6,IF(F82="Scenario2PBT7",'Major retrofit'!$X$6,IF(F82="Scenario3PBT7",'Major retrofit'!$Y$6,"")))&amp;IF(F82="Scenario1PBT8",'Major retrofit'!$Z$6,IF(F82="Scenario2PBT8",'Major retrofit'!$AA$6,IF(F82="Scenario3PBT8",'Major retrofit'!$AB$6,"")))&amp;IF(F82="Scenario1PBT9",'Major retrofit'!$AC$6,IF(F82="Scenario2PBT9",'Major retrofit'!$AD$6,IF(F82="Scenario3PBT9",'Major retrofit'!$AE$6,"")))&amp;IF(F82="Scenario1PBT10",'Major retrofit'!$AF$6,IF(F82="Scenario2PBT10",'Major retrofit'!$AG$6,IF(F82="Scenario3PBT10",'Major retrofit'!$AH$6,"")))&amp;IF(F82="Scenario1PBT11",'Major retrofit'!$AI$6,IF(F82="Scenario2PBT11",'Major retrofit'!$AJ$6,IF(F82="Scenario3PBT11",'Major retrofit'!$AK$6,"")))&amp;IF(F82="Scenario1PBT12",'Major retrofit'!$AL$6,IF(F82="Scenario2PBT12",'Major retrofit'!$AM$6,IF(F82="Scenario3PBT12",'Major retrofit'!$AN$6,"")))&amp;IF(F82="Scenario1PBT13",'Major retrofit'!$AO$6,IF(F82="Scenario2PBT13",'Major retrofit'!$AP$6,IF(F82="Scenario3PBT13",'Major retrofit'!$AQ$6,"")))&amp;IF(F82="Scenario1PBT14",'Major retrofit'!$AR$6,IF(F82="Scenario2PBT14",'Major retrofit'!$AS$6,IF(F82="Scenario3PBT14",'Major retrofit'!$AT$6,"")))&amp;IF(F82="Scenario1PBT15",'Major retrofit'!$AU$6,IF(F82="Scenario2PBT15",'Major retrofit'!$AV$6,IF(F82="Scenario3PBT15",'Major retrofit'!$AW$6,"")))</f>
        <v/>
      </c>
      <c r="H82" s="117">
        <f t="shared" si="50"/>
        <v>0</v>
      </c>
      <c r="I82" s="178" t="str">
        <f>IF(F82="Scenario1PBT1",'Major retrofit'!$E$16,IF(F82="Scenario2PBT1",'Major retrofit'!$F$16,IF(F82="Scenario3PBT1",'Major retrofit'!$G$16,"")))&amp;IF(F82="Scenario1PBT2",'Major retrofit'!$H$16,IF(F82="Scenario2PBT2",'Major retrofit'!$I$16,IF(F82="Scenario3PBT2",'Major retrofit'!$J$16,"")))&amp;IF(F82="Scenario1PBT3",'Major retrofit'!$K$16,IF(F82="Scenario2PBT3",'Major retrofit'!$L$16,IF(F82="Scenario3PBT3",'Major retrofit'!$M$16,"")))&amp;IF(F82="Scenario1PBT4",'Major retrofit'!$N$16,IF(F82="Scenario2PBT4",'Major retrofit'!$O$16,IF(F82="Scenario3PBT4",'Major retrofit'!$P$16,"")))&amp;IF(F82="Scenario1PBT5",'Major retrofit'!$Q$16,IF(F82="Scenario2PBT5",'Major retrofit'!$R$16,IF(F82="Scenario3PBT5",'Major retrofit'!$S$16,"")))&amp;IF(F82="Scenario1PBT6",'Major retrofit'!$T$16,IF(F82="Scenario2PBT6",'Major retrofit'!$U$16,IF(F82="Scenario3PBT6",'Major retrofit'!$V$16,"")))&amp;IF(F82="Scenario1PBT7",'Major retrofit'!$W$16,IF(F82="Scenario2PBT7",'Major retrofit'!$X$16,IF(F82="Scenario3PBT7",'Major retrofit'!$Y$16,"")))&amp;IF(F82="Scenario1PBT8",'Major retrofit'!$Z$16,IF(F82="Scenario2PBT8",'Major retrofit'!$AA$16,IF(F82="Scenario3PBT8",'Major retrofit'!$AB$16,"")))&amp;IF(F82="Scenario1PBT9",'Major retrofit'!$AC$16,IF(F82="Scenario2PBT9",'Major retrofit'!$AD$16,IF(F82="Scenario3PBT9",'Major retrofit'!$AE$16,"")))&amp;IF(F82="Scenario1PBT10",'Major retrofit'!$AF$16,IF(F82="Scenario2PBT10",'Major retrofit'!$AG$16,IF(F82="Scenario3PBT10",'Major retrofit'!$AH$16,"")))&amp;IF(F82="Scenario1PBT11",'Major retrofit'!$AI$16,IF(F82="Scenario2PBT11",'Major retrofit'!$AJ$16,IF(F82="Scenario3PBT11",'Major retrofit'!$AK$16,"")))&amp;IF(F82="Scenario1PBT12",'Major retrofit'!$AL$16,IF(F82="Scenario2PBT12",'Major retrofit'!$AM$16,IF(F82="Scenario3PBT12",'Major retrofit'!$AN$16,"")))&amp;IF(F82="Scenario1PBT13",'Major retrofit'!$AO$16,IF(F82="Scenario2PBT13",'Major retrofit'!$AP$16,IF(F82="Scenario3PBT13",'Major retrofit'!$AQ$16,"")))&amp;IF(F82="Scenario1PBT14",'Major retrofit'!$AR$16,IF(F82="Scenario2PBT14",'Major retrofit'!$AS$16,IF(F82="Scenario3PBT14",'Major retrofit'!$AT$16,"")))&amp;IF(F82="Scenario1PBT15",'Major retrofit'!$AU$16,IF(F82="Scenario2PBT15",'Major retrofit'!$AV$16,IF(F82="Scenario3PBT15",'Major retrofit'!$AW$16,"")))</f>
        <v/>
      </c>
      <c r="J82" s="117">
        <f t="shared" si="51"/>
        <v>0</v>
      </c>
      <c r="K82" s="117" t="str">
        <f>IF(F82="Scenario1PBT1",'Major retrofit'!$E$18,IF(F82="Scenario2PBT1",'Major retrofit'!$F$18,IF(F82="Scenario3PBT1",'Major retrofit'!$G$18,"")))&amp;IF(F82="Scenario1PBT2",'Major retrofit'!$H$18,IF(F82="Scenario2PBT2",'Major retrofit'!$I$18,IF(F82="Scenario3PBT2",'Major retrofit'!$J$18,"")))&amp;IF(F82="Scenario1PBT3",'Major retrofit'!$K$18,IF(F82="Scenario2PBT3",'Major retrofit'!$L$18,IF(F82="Scenario3PBT3",'Major retrofit'!$M$18,"")))&amp;IF(F82="Scenario1PBT4",'Major retrofit'!$N$18,IF(F82="Scenario2PBT4",'Major retrofit'!$O$18,IF(F82="Scenario3PBT4",'Major retrofit'!$P$18,"")))&amp;IF(F82="Scenario1PBT5",'Major retrofit'!$Q$18,IF(F82="Scenario2PBT5",'Major retrofit'!$R$18,IF(F82="Scenario3PBT5",'Major retrofit'!$S$18,"")))&amp;IF(F82="Scenario1PBT6",'Major retrofit'!$T$18,IF(F82="Scenario2PBT6",'Major retrofit'!$U$18,IF(F82="Scenario3PBT6",'Major retrofit'!$V$18,"")))&amp;IF(F82="Scenario1PBT7",'Major retrofit'!$W$18,IF(F82="Scenario2PBT7",'Major retrofit'!$X$18,IF(F82="Scenario3PBT7",'Major retrofit'!$Y$18,"")))&amp;IF(F82="Scenario1PBT8",'Major retrofit'!$Z$18,IF(F82="Scenario2PBT8",'Major retrofit'!$AA$18,IF(F82="Scenario3PBT8",'Major retrofit'!$AB$18,"")))&amp;IF(F82="Scenario1PBT9",'Major retrofit'!$AC$18,IF(F82="Scenario2PBT9",'Major retrofit'!$AD$18,IF(F82="Scenario3PBT9",'Major retrofit'!$AE$18,"")))&amp;IF(F82="Scenario1PBT10",'Major retrofit'!$AF$18,IF(F82="Scenario2PBT10",'Major retrofit'!$AG$18,IF(F82="Scenario3PBT10",'Major retrofit'!$AH$18,"")))&amp;IF(F82="Scenario1PBT11",'Major retrofit'!$AI$18,IF(F82="Scenario2PBT11",'Major retrofit'!$AJ$18,IF(F82="Scenario3PBT11",'Major retrofit'!$AK$18,"")))&amp;IF(F82="Scenario1PBT12",'Major retrofit'!$AL$18,IF(F82="Scenario2PBT12",'Major retrofit'!$AM$18,IF(F82="Scenario3PBT12",'Major retrofit'!$AN$18,"")))&amp;IF(F82="Scenario1PBT13",'Major retrofit'!$AO$18,IF(F82="Scenario2PBT13",'Major retrofit'!$AP$18,IF(F82="Scenario3PBT13",'Major retrofit'!$AQ$18,"")))&amp;IF(F82="Scenario1PBT14",'Major retrofit'!$AR$18,IF(F82="Scenario2PBT14",'Major retrofit'!$AS$18,IF(F82="Scenario3PBT14",'Major retrofit'!$AT$18,"")))&amp;IF(F82="Scenario1PBT15",'Major retrofit'!$AU$18,IF(F82="Scenario2PBT15",'Major retrofit'!$AV$18,IF(F82="Scenario3PBT15",'Major retrofit'!$AW$18,"")))</f>
        <v/>
      </c>
      <c r="L82" s="117">
        <f t="shared" si="52"/>
        <v>0</v>
      </c>
      <c r="M82" s="117" t="str">
        <f>IF(F82="Scenario1PBT1",'Major retrofit'!$E$20,IF(F82="Scenario2PBT1",'Major retrofit'!$F$20,IF(F82="Scenario3PBT1",'Major retrofit'!$G$20,"")))&amp;IF(F82="Scenario1PBT2",'Major retrofit'!$H$20,IF(F82="Scenario2PBT2",'Major retrofit'!$I$20,IF(F82="Scenario3PBT2",'Major retrofit'!$J$20,"")))&amp;IF(F82="Scenario1PBT3",'Major retrofit'!$K$20,IF(F82="Scenario2PBT3",'Major retrofit'!$L$20,IF(F82="Scenario3PBT3",'Major retrofit'!$M$20,"")))&amp;IF(F82="Scenario1PBT4",'Major retrofit'!$N$20,IF(F82="Scenario2PBT4",'Major retrofit'!$O$20,IF(F82="Scenario3PBT4",'Major retrofit'!$P$20,"")))&amp;IF(F82="Scenario1PBT5",'Major retrofit'!$Q$20,IF(F82="Scenario2PBT5",'Major retrofit'!$R$20,IF(F82="Scenario3PBT5",'Major retrofit'!$S$20,"")))&amp;IF(F82="Scenario1PBT6",'Major retrofit'!$T$20,IF(F82="Scenario2PBT6",'Major retrofit'!$U$20,IF(F82="Scenario3PBT6",'Major retrofit'!$V$20,"")))&amp;IF(F82="Scenario1PBT7",'Major retrofit'!$W$20,IF(F82="Scenario2PBT7",'Major retrofit'!$X$20,IF(F82="Scenario3PBT7",'Major retrofit'!$Y$20,"")))&amp;IF(F82="Scenario1PBT8",'Major retrofit'!$Z$20,IF(F82="Scenario2PBT8",'Major retrofit'!$AA$20,IF(F82="Scenario3PBT8",'Major retrofit'!$AB$20,"")))&amp;IF(F82="Scenario1PBT9",'Major retrofit'!$AC$20,IF(F82="Scenario2PBT9",'Major retrofit'!$AD$20,IF(F82="Scenario3PBT9",'Major retrofit'!$AE$20,"")))&amp;IF(F82="Scenario1PBT10",'Major retrofit'!$AF$20,IF(F82="Scenario2PBT10",'Major retrofit'!$AG$20,IF(F82="Scenario3PBT10",'Major retrofit'!$AH$20,"")))&amp;IF(F82="Scenario1PBT11",'Major retrofit'!$AI$20,IF(F82="Scenario2PBT11",'Major retrofit'!$AJ$20,IF(F82="Scenario3PBT11",'Major retrofit'!$AK$20,"")))&amp;IF(F82="Scenario1PBT12",'Major retrofit'!$AL$20,IF(F82="Scenario2PBT12",'Major retrofit'!$AM$20,IF(F82="Scenario3PBT12",'Major retrofit'!$AN$20,"")))&amp;IF(F82="Scenario1PBT13",'Major retrofit'!$AO$20,IF(F82="Scenario2PBT13",'Major retrofit'!$AP$20,IF(F82="Scenario3PBT13",'Major retrofit'!$AQ$20,"")))&amp;IF(F82="Scenario1PBT14",'Major retrofit'!$AR$20,IF(F82="Scenario2PBT14",'Major retrofit'!$AS$20,IF(F82="Scenario3PBT14",'Major retrofit'!$AT$20,"")))&amp;IF(F82="Scenario1PBT15",'Major retrofit'!$AU$20,IF(F82="Scenario2PBT15",'Major retrofit'!$AV$20,IF(F82="Scenario3PBT15",'Major retrofit'!$AW$20,"")))</f>
        <v/>
      </c>
      <c r="N82" s="118">
        <f t="shared" si="53"/>
        <v>0</v>
      </c>
      <c r="O82" s="206" t="str">
        <f>IF(F82="Scenario1PBT1",'Major retrofit'!$E$23,IF(F82="Scenario2PBT1",'Major retrofit'!$F$23,IF(F82="Scenario3PBT1",'Major retrofit'!$G$23,"")))&amp;IF(F82="Scenario1PBT2",'Major retrofit'!$H$23,IF(F82="Scenario2PBT2",'Major retrofit'!$I$23,IF(F82="Scenario3PBT2",'Major retrofit'!$J$23,"")))&amp;IF(F82="Scenario1PBT3",'Major retrofit'!$K$23,IF(F82="Scenario2PBT3",'Major retrofit'!$L$23,IF(F82="Scenario3PBT3",'Major retrofit'!$M$23,"")))&amp;IF(F82="Scenario1PBT4",'Major retrofit'!$N$23,IF(F82="Scenario2PBT4",'Major retrofit'!$O$23,IF(F82="Scenario3PBT4",'Major retrofit'!$P$23,"")))&amp;IF(F82="Scenario1PBT5",'Major retrofit'!$Q$23,IF(F82="Scenario2PBT5",'Major retrofit'!$R$23,IF(F82="Scenario3PBT5",'Major retrofit'!$S$23,"")))&amp;IF(F82="Scenario1PBT6",'Major retrofit'!$T$23,IF(F82="Scenario2PBT6",'Major retrofit'!$U$23,IF(F82="Scenario3PBT6",'Major retrofit'!$V$23,"")))&amp;IF(F82="Scenario1PBT7",'Major retrofit'!$W$23,IF(F82="Scenario2PBT7",'Major retrofit'!$X$23,IF(F82="Scenario3PBT7",'Major retrofit'!$Y$23,"")))&amp;IF(F82="Scenario1PBT8",'Major retrofit'!$Z$23,IF(F82="Scenario2PBT8",'Major retrofit'!$AA$23,IF(F82="Scenario3PBT8",'Major retrofit'!$AB$23,"")))&amp;IF(F82="Scenario1PBT9",'Major retrofit'!$AC$23,IF(F82="Scenario2PBT9",'Major retrofit'!$AD$23,IF(F82="Scenario3PBT9",'Major retrofit'!$AE$23,"")))&amp;IF(F82="Scenario1PBT10",'Major retrofit'!$AF$23,IF(F82="Scenario2PBT10",'Major retrofit'!$AG$23,IF(F82="Scenario3PBT10",'Major retrofit'!$AH$23,"")))&amp;IF(F82="Scenario1PBT11",'Major retrofit'!$AI$23,IF(F82="Scenario2PBT11",'Major retrofit'!$AJ$23,IF(F82="Scenario3PBT11",'Major retrofit'!$AK$23,"")))&amp;IF(F82="Scenario1PBT12",'Major retrofit'!$AL$23,IF(F82="Scenario2PBT12",'Major retrofit'!$AM$23,IF(F82="Scenario3PBT12",'Major retrofit'!$AN$23,"")))&amp;IF(F82="Scenario1PBT13",'Major retrofit'!$AO$23,IF(F82="Scenario2PBT13",'Major retrofit'!$AP$23,IF(F82="Scenario3PBT13",'Major retrofit'!$AQ$23,"")))&amp;IF(F82="Scenario1PBT14",'Major retrofit'!$AR$23,IF(F82="Scenario2PBT14",'Major retrofit'!$AS$23,IF(F82="Scenario3PBT14",'Major retrofit'!$AT$23,"")))&amp;IF(F82="Scenario1PBT15",'Major retrofit'!$AU$23,IF(F82="Scenario2PBT15",'Major retrofit'!$AV$23,IF(F82="Scenario3PBT15",'Major retrofit'!$AW$23,"")))</f>
        <v/>
      </c>
      <c r="P82" s="117">
        <f t="shared" si="54"/>
        <v>0</v>
      </c>
      <c r="Q82" s="117" t="str">
        <f>IF(F82="Scenario1PBT1",'Major retrofit'!$E$25,IF(F82="Scenario2PBT1",'Major retrofit'!$F$25,IF(F82="Scenario3PBT1",'Major retrofit'!$G$25,"")))&amp;IF(F82="Scenario1PBT2",'Major retrofit'!$H$25,IF(F82="Scenario2PBT2",'Major retrofit'!$I$25,IF(F82="Scenario3PBT2",'Major retrofit'!$J$25,"")))&amp;IF(F82="Scenario1PBT3",'Major retrofit'!$K$25,IF(F82="Scenario2PBT3",'Major retrofit'!$L$25,IF(F82="Scenario3PBT3",'Major retrofit'!$M$25,"")))&amp;IF(F82="Scenario1PBT4",'Major retrofit'!$N$25,IF(F82="Scenario2PBT4",'Major retrofit'!$O$25,IF(F82="Scenario3PBT4",'Major retrofit'!$P$25,"")))&amp;IF(F82="Scenario1PBT5",'Major retrofit'!$Q$25,IF(F82="Scenario2PBT5",'Major retrofit'!$R$25,IF(F82="Scenario3PBT5",'Major retrofit'!$S$25,"")))&amp;IF(F82="Scenario1PBT6",'Major retrofit'!$T$25,IF(F82="Scenario2PBT6",'Major retrofit'!$U$25,IF(F82="Scenario3PBT6",'Major retrofit'!$V$25,"")))&amp;IF(F82="Scenario1PBT7",'Major retrofit'!$W$25,IF(F82="Scenario2PBT7",'Major retrofit'!$X$25,IF(F82="Scenario3PBT7",'Major retrofit'!$Y$25,"")))&amp;IF(F82="Scenario1PBT8",'Major retrofit'!$Z$25,IF(F82="Scenario2PBT8",'Major retrofit'!$AA$25,IF(F82="Scenario3PBT8",'Major retrofit'!$AB$25,"")))&amp;IF(F82="Scenario1PBT9",'Major retrofit'!$AC$25,IF(F82="Scenario2PBT9",'Major retrofit'!$AD$25,IF(F82="Scenario3PBT9",'Major retrofit'!$AE$25,"")))&amp;IF(F82="Scenario1PBT10",'Major retrofit'!$AF$25,IF(F82="Scenario2PBT10",'Major retrofit'!$AG$25,IF(F82="Scenario3PBT10",'Major retrofit'!$AH$25,"")))&amp;IF(F82="Scenario1PBT11",'Major retrofit'!$AI$25,IF(F82="Scenario2PBT11",'Major retrofit'!$AJ$25,IF(F82="Scenario3PBT11",'Major retrofit'!$AK$25,"")))&amp;IF(F82="Scenario1PBT12",'Major retrofit'!$AL$25,IF(F82="Scenario2PBT12",'Major retrofit'!$AM$25,IF(F82="Scenario3PBT12",'Major retrofit'!$AN$25,"")))&amp;IF(F82="Scenario1PBT13",'Major retrofit'!$AO$25,IF(F82="Scenario2PBT13",'Major retrofit'!$AP$25,IF(F82="Scenario3PBT13",'Major retrofit'!$AQ$25,"")))&amp;IF(F82="Scenario1PBT14",'Major retrofit'!$AR$25,IF(F82="Scenario2PBT14",'Major retrofit'!$AS$25,IF(F82="Scenario3PBT14",'Major retrofit'!$AT$25,"")))&amp;IF(F82="Scenario1PBT15",'Major retrofit'!$AU$25,IF(F82="Scenario2PBT15",'Major retrofit'!$AV$25,IF(F82="Scenario3PBT15",'Major retrofit'!$AW$25,"")))</f>
        <v/>
      </c>
      <c r="R82" s="117">
        <f t="shared" si="55"/>
        <v>0</v>
      </c>
      <c r="S82" s="117" t="str">
        <f>IF(F82="Scenario1PBT1",'Major retrofit'!$E$27,IF(F82="Scenario2PBT1",'Major retrofit'!$F$27,IF(F82="Scenario3PBT1",'Major retrofit'!$G$27,"")))&amp;IF(F82="Scenario1PBT2",'Major retrofit'!$H$27,IF(F82="Scenario2PBT2",'Major retrofit'!$I$27,IF(F82="Scenario3PBT2",'Major retrofit'!$J$27,"")))&amp;IF(F82="Scenario1PBT3",'Major retrofit'!$K$27,IF(F82="Scenario2PBT3",'Major retrofit'!$L$27,IF(F82="Scenario3PBT3",'Major retrofit'!$M$27,"")))&amp;IF(F82="Scenario1PBT4",'Major retrofit'!$N$27,IF(F82="Scenario2PBT4",'Major retrofit'!$O$27,IF(F82="Scenario3PBT4",'Major retrofit'!$P$27,"")))&amp;IF(F82="Scenario1PBT5",'Major retrofit'!$Q$27,IF(F82="Scenario2PBT5",'Major retrofit'!$R$27,IF(F82="Scenario3PBT5",'Major retrofit'!$S$27,"")))&amp;IF(F82="Scenario1PBT6",'Major retrofit'!$T$27,IF(F82="Scenario2PBT6",'Major retrofit'!$U$27,IF(F82="Scenario3PBT6",'Major retrofit'!$V$27,"")))&amp;IF(F82="Scenario1PBT7",'Major retrofit'!$W$27,IF(F82="Scenario2PBT7",'Major retrofit'!$X$27,IF(F82="Scenario3PBT7",'Major retrofit'!$Y$27,"")))&amp;IF(F82="Scenario1PBT8",'Major retrofit'!$Z$27,IF(F82="Scenario2PBT8",'Major retrofit'!$AA$27,IF(F82="Scenario3PBT8",'Major retrofit'!$AB$27,"")))&amp;IF(F82="Scenario1PBT9",'Major retrofit'!$AC$27,IF(F82="Scenario2PBT9",'Major retrofit'!$AD$27,IF(F82="Scenario3PBT9",'Major retrofit'!$AE$27,"")))&amp;IF(F82="Scenario1PBT10",'Major retrofit'!$AF$27,IF(F82="Scenario2PBT10",'Major retrofit'!$AG$27,IF(F82="Scenario3PBT10",'Major retrofit'!$AH$27,"")))&amp;IF(F82="Scenario1PBT11",'Major retrofit'!$AI$27,IF(F82="Scenario2PBT11",'Major retrofit'!$AJ$27,IF(F82="Scenario3PBT11",'Major retrofit'!$AK$27,"")))&amp;IF(F82="Scenario1PBT12",'Major retrofit'!$AL$27,IF(F82="Scenario2PBT12",'Major retrofit'!$AM$27,IF(F82="Scenario3PBT12",'Major retrofit'!$AN$27,"")))&amp;IF(F82="Scenario1PBT13",'Major retrofit'!$AO$27,IF(F82="Scenario2PBT13",'Major retrofit'!$AP$27,IF(F82="Scenario3PBT13",'Major retrofit'!$AQ$27,"")))&amp;IF(F82="Scenario1PBT14",'Major retrofit'!$AR$27,IF(F82="Scenario2PBT14",'Major retrofit'!$AS$27,IF(F82="Scenario3PBT14",'Major retrofit'!$AT$27,"")))&amp;IF(F82="Scenario1PBT15",'Major retrofit'!$AU$27,IF(F82="Scenario2PBT15",'Major retrofit'!$AV$27,IF(F82="Scenario3PBT15",'Major retrofit'!$AW$27,"")))</f>
        <v/>
      </c>
      <c r="T82" s="207">
        <f t="shared" si="56"/>
        <v>0</v>
      </c>
      <c r="U82" s="206" t="str">
        <f>IF(F82="Scenario1PBT1",'Major retrofit'!$E$38,IF(F82="Scenario2PBT1",'Major retrofit'!$F$38,IF(F82="Scenario3PBT1",'Major retrofit'!$G$38,"")))&amp;IF(F82="Scenario1PBT2",'Major retrofit'!$H$38,IF(F82="Scenario2PBT2",'Major retrofit'!$I$38,IF(F82="Scenario3PBT2",'Major retrofit'!$J$38,"")))&amp;IF(F82="Scenario1PBT3",'Major retrofit'!$K$38,IF(F82="Scenario2PBT3",'Major retrofit'!$L$38,IF(F82="Scenario3PBT3",'Major retrofit'!$M$38,"")))&amp;IF(F82="Scenario1PBT4",'Major retrofit'!$N$38,IF(F82="Scenario2PBT4",'Major retrofit'!$O$38,IF(F82="Scenario3PBT4",'Major retrofit'!$P$38,"")))&amp;IF(F82="Scenario1PBT5",'Major retrofit'!$Q$38,IF(F82="Scenario2PBT5",'Major retrofit'!$R$38,IF(F82="Scenario3PBT5",'Major retrofit'!$S$38,"")))&amp;IF(F82="Scenario1PBT6",'Major retrofit'!$T$38,IF(F82="Scenario2PBT6",'Major retrofit'!$U$38,IF(F82="Scenario3PBT6",'Major retrofit'!$V$38,"")))&amp;IF(F82="Scenario1PBT7",'Major retrofit'!$W$38,IF(F82="Scenario2PBT7",'Major retrofit'!$X$38,IF(F82="Scenario3PBT7",'Major retrofit'!$Y$38,"")))&amp;IF(F82="Scenario1PBT8",'Major retrofit'!$Z$38,IF(F82="Scenario2PBT8",'Major retrofit'!$AA$38,IF(F82="Scenario3PBT8",'Major retrofit'!$AB$38,"")))&amp;IF(F82="Scenario1PBT9",'Major retrofit'!$AC$38,IF(F82="Scenario2PBT9",'Major retrofit'!$AD$38,IF(F82="Scenario3PBT9",'Major retrofit'!$AE$38,"")))&amp;IF(F82="Scenario1PBT10",'Major retrofit'!$AF$38,IF(F82="Scenario2PBT10",'Major retrofit'!$AG$38,IF(F82="Scenario3PBT10",'Major retrofit'!$AH$38,"")))&amp;IF(F82="Scenario1PBT11",'Major retrofit'!$AI$38,IF(F82="Scenario2PBT11",'Major retrofit'!$AJ$38,IF(F82="Scenario3PBT11",'Major retrofit'!$AK$38,"")))&amp;IF(F82="Scenario1PBT12",'Major retrofit'!$AL$38,IF(F82="Scenario2PBT12",'Major retrofit'!$AM$38,IF(F82="Scenario3PBT12",'Major retrofit'!$AN$38,"")))&amp;IF(F82="Scenario1PBT13",'Major retrofit'!$AO$38,IF(F82="Scenario2PBT13",'Major retrofit'!$AP$38,IF(F82="Scenario3PBT13",'Major retrofit'!$AQ$38,"")))&amp;IF(F82="Scenario1PBT14",'Major retrofit'!$AR$38,IF(F82="Scenario2PBT14",'Major retrofit'!$AS$38,IF(F82="Scenario3PBT14",'Major retrofit'!$AT$38,"")))&amp;IF(F82="Scenario1PBT15",'Major retrofit'!$AU$38,IF(F82="Scenario2PBT15",'Major retrofit'!$AV$38,IF(F82="Scenario3PBT15",'Major retrofit'!$AW$38,"")))</f>
        <v/>
      </c>
      <c r="V82" s="117">
        <f t="shared" si="57"/>
        <v>0</v>
      </c>
      <c r="W82" s="117" t="str">
        <f>IF(F82="Scenario1PBT1",'Major retrofit'!$E$40,IF(F82="Scenario2PBT1",'Major retrofit'!$F$40,IF(F82="Scenario3PBT1",'Major retrofit'!$G$40,"")))&amp;IF(F82="Scenario1PBT2",'Major retrofit'!$H$40,IF(F82="Scenario2PBT2",'Major retrofit'!$I$40,IF(F82="Scenario3PBT2",'Major retrofit'!$J$40,"")))&amp;IF(F82="Scenario1PBT3",'Major retrofit'!$K$40,IF(F82="Scenario2PBT3",'Major retrofit'!$L$40,IF(F82="Scenario3PBT3",'Major retrofit'!$M$40,"")))&amp;IF(F82="Scenario1PBT4",'Major retrofit'!$N$40,IF(F82="Scenario2PBT4",'Major retrofit'!$O$40,IF(F82="Scenario3PBT4",'Major retrofit'!$P$40,"")))&amp;IF(F82="Scenario1PBT5",'Major retrofit'!$Q$40,IF(F82="Scenario2PBT5",'Major retrofit'!$R$40,IF(F82="Scenario3PBT5",'Major retrofit'!$S$40,"")))&amp;IF(F82="Scenario1PBT6",'Major retrofit'!$T$40,IF(F82="Scenario2PBT6",'Major retrofit'!$U$40,IF(F82="Scenario3PBT6",'Major retrofit'!$V$40,"")))&amp;IF(F82="Scenario1PBT7",'Major retrofit'!$W$40,IF(F82="Scenario2PBT7",'Major retrofit'!$X$40,IF(F82="Scenario3PBT7",'Major retrofit'!$Y$40,"")))&amp;IF(F82="Scenario1PBT8",'Major retrofit'!$Z$40,IF(F82="Scenario2PBT8",'Major retrofit'!$AA$40,IF(F82="Scenario3PBT8",'Major retrofit'!$AB$40,"")))&amp;IF(F82="Scenario1PBT9",'Major retrofit'!$AC$40,IF(F82="Scenario2PBT9",'Major retrofit'!$AD$40,IF(F82="Scenario3PBT9",'Major retrofit'!$AE$40,"")))&amp;IF(F82="Scenario1PBT10",'Major retrofit'!$AF$40,IF(F82="Scenario2PBT10",'Major retrofit'!$AG$40,IF(F82="Scenario3PBT10",'Major retrofit'!$AH$40,"")))&amp;IF(F82="Scenario1PBT11",'Major retrofit'!$AI$40,IF(F82="Scenario2PBT11",'Major retrofit'!$AJ$40,IF(F82="Scenario3PBT11",'Major retrofit'!$AK$40,"")))&amp;IF(F82="Scenario1PBT12",'Major retrofit'!$AL$40,IF(F82="Scenario2PBT12",'Major retrofit'!$AM$40,IF(F82="Scenario3PBT12",'Major retrofit'!$AN$40,"")))&amp;IF(F82="Scenario1PBT13",'Major retrofit'!$AO$40,IF(F82="Scenario2PBT13",'Major retrofit'!$AP$40,IF(F82="Scenario3PBT13",'Major retrofit'!$AQ$40,"")))&amp;IF(F82="Scenario1PBT14",'Major retrofit'!$AR$40,IF(F82="Scenario2PBT14",'Major retrofit'!$AS$40,IF(F82="Scenario3PBT14",'Major retrofit'!$AT$40,"")))&amp;IF(F82="Scenario1PBT15",'Major retrofit'!$AU$40,IF(F82="Scenario2PBT15",'Major retrofit'!$AV$40,IF(F82="Scenario3PBT15",'Major retrofit'!$AW$40,"")))</f>
        <v/>
      </c>
      <c r="X82" s="117">
        <f t="shared" si="58"/>
        <v>0</v>
      </c>
      <c r="Y82" s="117" t="str">
        <f>IF(F82="Scenario1PBT1",'Major retrofit'!$E$42,IF(F82="Scenario2PBT1",'Major retrofit'!$F$42,IF(F82="Scenario3PBT1",'Major retrofit'!$G$42,"")))&amp;IF(F82="Scenario1PBT2",'Major retrofit'!$H$42,IF(F82="Scenario2PBT2",'Major retrofit'!$I$42,IF(F82="Scenario3PBT2",'Major retrofit'!$J$42,"")))&amp;IF(F82="Scenario1PBT3",'Major retrofit'!$K$42,IF(F82="Scenario2PBT3",'Major retrofit'!$L$42,IF(F82="Scenario3PBT3",'Major retrofit'!$M$42,"")))&amp;IF(F82="Scenario1PBT4",'Major retrofit'!$N$42,IF(F82="Scenario2PBT4",'Major retrofit'!$O$42,IF(F82="Scenario3PBT4",'Major retrofit'!$P$42,"")))&amp;IF(F82="Scenario1PBT5",'Major retrofit'!$Q$42,IF(F82="Scenario2PBT5",'Major retrofit'!$R$42,IF(F82="Scenario3PBT5",'Major retrofit'!$S$42,"")))&amp;IF(F82="Scenario1PBT6",'Major retrofit'!$T$42,IF(F82="Scenario2PBT6",'Major retrofit'!$U$42,IF(F82="Scenario3PBT6",'Major retrofit'!$V$42,"")))&amp;IF(F82="Scenario1PBT7",'Major retrofit'!$W$42,IF(F82="Scenario2PBT7",'Major retrofit'!$X$42,IF(F82="Scenario3PBT7",'Major retrofit'!$Y$42,"")))&amp;IF(F82="Scenario1PBT8",'Major retrofit'!$Z$42,IF(F82="Scenario2PBT8",'Major retrofit'!$AA$42,IF(F82="Scenario3PBT8",'Major retrofit'!$AB$42,"")))&amp;IF(F82="Scenario1PBT9",'Major retrofit'!$AC$42,IF(F82="Scenario2PBT9",'Major retrofit'!$AD$42,IF(F82="Scenario3PBT9",'Major retrofit'!$AE$42,"")))&amp;IF(F82="Scenario1PBT10",'Major retrofit'!$AF$42,IF(F82="Scenario2PBT10",'Major retrofit'!$AG$42,IF(F82="Scenario3PBT10",'Major retrofit'!$AH$42,"")))&amp;IF(F82="Scenario1PBT11",'Major retrofit'!$AI$42,IF(F82="Scenario2PBT11",'Major retrofit'!$AJ$42,IF(F82="Scenario3PBT11",'Major retrofit'!$AK$42,"")))&amp;IF(F82="Scenario1PBT12",'Major retrofit'!$AL$42,IF(F82="Scenario2PBT12",'Major retrofit'!$AM$42,IF(F82="Scenario3PBT12",'Major retrofit'!$AN$42,"")))&amp;IF(F82="Scenario1PBT13",'Major retrofit'!$AO$42,IF(F82="Scenario2PBT13",'Major retrofit'!$AP$42,IF(F82="Scenario3PBT13",'Major retrofit'!$AQ$42,"")))&amp;IF(F82="Scenario1PBT14",'Major retrofit'!$AR$42,IF(F82="Scenario2PBT14",'Major retrofit'!$AS$42,IF(F82="Scenario3PBT14",'Major retrofit'!$AT$42,"")))&amp;IF(F82="Scenario1PBT15",'Major retrofit'!$AU$42,IF(F82="Scenario2PBT15",'Major retrofit'!$AV$42,IF(F82="Scenario3PBT15",'Major retrofit'!$AW$42,"")))</f>
        <v/>
      </c>
      <c r="Z82" s="117">
        <f t="shared" si="59"/>
        <v>0</v>
      </c>
      <c r="AA82" s="178" t="str">
        <f>IF(F82="Scenario1PBT1",'Major retrofit'!$E$101,IF(F82="Scenario2PBT1",'Major retrofit'!$F$101,IF(F82="Scenario3PBT1",'Major retrofit'!$G$101,"")))&amp;IF(F82="Scenario1PBT2",'Major retrofit'!$H$101,IF(F82="Scenario2PBT2",'Major retrofit'!$I$101,IF(F82="Scenario3PBT2",'Major retrofit'!$J$101,"")))&amp;IF(F82="Scenario1PBT3",'Major retrofit'!$K$101,IF(F82="Scenario2PBT3",'Major retrofit'!$L$101,IF(F82="Scenario3PBT3",'Major retrofit'!$M$101,"")))&amp;IF(F82="Scenario1PBT4",'Major retrofit'!$N$101,IF(F82="Scenario2PBT4",'Major retrofit'!$O$101,IF(F82="Scenario3PBT4",'Major retrofit'!$P$101,"")))&amp;IF(F82="Scenario1PBT5",'Major retrofit'!$Q$101,IF(F82="Scenario2PBT5",'Major retrofit'!$R$101,IF(F82="Scenario3PBT5",'Major retrofit'!$S$101,"")))&amp;IF(F82="Scenario1PBT6",'Major retrofit'!$T$101,IF(F82="Scenario2PBT6",'Major retrofit'!$U$101,IF(F82="Scenario3PBT6",'Major retrofit'!$V$101,"")))&amp;IF(F82="Scenario1PBT7",'Major retrofit'!$W$101,IF(F82="Scenario2PBT7",'Major retrofit'!$X$101,IF(F82="Scenario3PBT7",'Major retrofit'!$Y$101,"")))&amp;IF(F82="Scenario1PBT8",'Major retrofit'!$Z$101,IF(F82="Scenario2PBT8",'Major retrofit'!$AA$101,IF(F82="Scenario3PBT8",'Major retrofit'!$AB$101,"")))&amp;IF(F82="Scenario1PBT9",'Major retrofit'!$AC$101,IF(F82="Scenario2PBT9",'Major retrofit'!$AD$101,IF(F82="Scenario3PBT9",'Major retrofit'!$AE$101,"")))&amp;IF(F82="Scenario1PBT10",'Major retrofit'!$AF$101,IF(F82="Scenario2PBT10",'Major retrofit'!$AG$101,IF(F82="Scenario3PBT10",'Major retrofit'!$AH$101,"")))&amp;IF(F82="Scenario1PBT11",'Major retrofit'!$AI$101,IF(F82="Scenario2PBT11",'Major retrofit'!$AJ$101,IF(F82="Scenario3PBT11",'Major retrofit'!$AK$101,"")))&amp;IF(F82="Scenario1PBT12",'Major retrofit'!$AL$101,IF(F82="Scenario2PBT12",'Major retrofit'!$AM$101,IF(F82="Scenario3PBT12",'Major retrofit'!$AN$101,"")))&amp;IF(F82="Scenario1PBT13",'Major retrofit'!$AO$101,IF(F82="Scenario2PBT13",'Major retrofit'!$AP$101,IF(F82="Scenario3PBT13",'Major retrofit'!$AQ$101,"")))&amp;IF(F82="Scenario1PBT14",'Major retrofit'!$AR$101,IF(F82="Scenario2PBT14",'Major retrofit'!$AS$101,IF(F82="Scenario3PBT14",'Major retrofit'!$AT$101,"")))&amp;IF(F82="Scenario1PBT15",'Major retrofit'!$AU$101,IF(F82="Scenario2PBT15",'Major retrofit'!$AV$101,IF(F82="Scenario3PBT15",'Major retrofit'!$AW$101,"")))</f>
        <v/>
      </c>
      <c r="AB82" s="179">
        <f t="shared" si="60"/>
        <v>0</v>
      </c>
      <c r="AC82" s="363" t="str">
        <f t="shared" si="61"/>
        <v/>
      </c>
      <c r="AD82" s="353">
        <f>IF(AC82="",IFERROR('Projection_Base-case'!G83-G82,0),0)</f>
        <v>0</v>
      </c>
      <c r="AE82" s="350">
        <f t="shared" si="37"/>
        <v>0</v>
      </c>
      <c r="AF82" s="361">
        <f>IFERROR(100*AD82/'Projection_Base-case'!G83,0)</f>
        <v>0</v>
      </c>
      <c r="AG82" s="352">
        <f>IF(AC82="",IFERROR('Projection_Base-case'!I83-I82,0),0)</f>
        <v>0</v>
      </c>
      <c r="AH82" s="353">
        <f t="shared" si="38"/>
        <v>0</v>
      </c>
      <c r="AI82" s="361">
        <f>IFERROR(100*AG82/'Projection_Base-case'!I83,0)</f>
        <v>0</v>
      </c>
      <c r="AJ82" s="352">
        <f>IF(AC82="",IFERROR('Projection_Base-case'!K83-K82,0),0)</f>
        <v>0</v>
      </c>
      <c r="AK82" s="353">
        <f t="shared" si="39"/>
        <v>0</v>
      </c>
      <c r="AL82" s="361">
        <f>IFERROR(100*AJ82/'Projection_Base-case'!K83,0)</f>
        <v>0</v>
      </c>
      <c r="AM82" s="352">
        <f>-IF(AC82="",IFERROR('Projection_Base-case'!M83-M82,0),0)</f>
        <v>0</v>
      </c>
      <c r="AN82" s="353">
        <f t="shared" si="40"/>
        <v>0</v>
      </c>
      <c r="AO82" s="354">
        <f>IFERROR(IF('Projection_Base-case'!N83&gt;0,100*AN82/'Projection_Base-case'!N83,100*AN82/N82),0)</f>
        <v>0</v>
      </c>
      <c r="AP82" s="355">
        <f>IF(AC82="",IFERROR('Projection_Base-case'!O83-O82,0),0)</f>
        <v>0</v>
      </c>
      <c r="AQ82" s="356">
        <f t="shared" si="41"/>
        <v>0</v>
      </c>
      <c r="AR82" s="356">
        <f>IFERROR(100*AP82/'Projection_Base-case'!O83,0)</f>
        <v>0</v>
      </c>
      <c r="AS82" s="355">
        <f>IF(AC82="",IFERROR('Projection_Base-case'!Q83-Q82,0),0)</f>
        <v>0</v>
      </c>
      <c r="AT82" s="356">
        <f t="shared" si="42"/>
        <v>0</v>
      </c>
      <c r="AU82" s="356">
        <f>IFERROR(100*AS82/'Projection_Base-case'!Q83,0)</f>
        <v>0</v>
      </c>
      <c r="AV82" s="355">
        <f>IF(AC82="",IFERROR('Projection_Base-case'!S83-S82,0),0)</f>
        <v>0</v>
      </c>
      <c r="AW82" s="356">
        <f t="shared" si="43"/>
        <v>0</v>
      </c>
      <c r="AX82" s="357">
        <f>IFERROR(100*AV82/'Projection_Base-case'!S83,0)</f>
        <v>0</v>
      </c>
      <c r="AY82" s="358">
        <f>IF(AC82="",IFERROR('Projection_Base-case'!U83-U82,0),0)</f>
        <v>0</v>
      </c>
      <c r="AZ82" s="359">
        <f t="shared" si="44"/>
        <v>0</v>
      </c>
      <c r="BA82" s="359">
        <f>IFERROR(100*AY82/'Projection_Base-case'!U83,0)</f>
        <v>0</v>
      </c>
      <c r="BB82" s="358">
        <f>IF(AC82="",IFERROR('Projection_Base-case'!W83-W82,0),0)</f>
        <v>0</v>
      </c>
      <c r="BC82" s="359">
        <f t="shared" si="45"/>
        <v>0</v>
      </c>
      <c r="BD82" s="359">
        <f>IFERROR(100*BB82/'Projection_Base-case'!W83,0)</f>
        <v>0</v>
      </c>
      <c r="BE82" s="358">
        <f>IF(AC82="",IFERROR('Projection_Base-case'!Y83-Y82,0),0)</f>
        <v>0</v>
      </c>
      <c r="BF82" s="359">
        <f t="shared" si="46"/>
        <v>0</v>
      </c>
      <c r="BG82" s="359">
        <f>IFERROR(100*BE82/'Projection_Base-case'!Y83,0)</f>
        <v>0</v>
      </c>
      <c r="BH82" s="359">
        <f t="shared" si="47"/>
        <v>0</v>
      </c>
      <c r="BI82" s="360">
        <f t="shared" si="48"/>
        <v>0</v>
      </c>
    </row>
    <row r="83" spans="1:61">
      <c r="A83" s="205">
        <v>79</v>
      </c>
      <c r="B83" s="347">
        <f>IF('Projection_Base-case'!B84&lt;&gt;"",'Projection_Base-case'!B84,0)</f>
        <v>0</v>
      </c>
      <c r="C83" s="347">
        <f>IF('Projection_Base-case'!C84&lt;&gt;"",'Projection_Base-case'!C84,0)</f>
        <v>0</v>
      </c>
      <c r="D83" s="365">
        <f>IF('Projection_Base-case'!D84&lt;&gt;"",'Projection_Base-case'!D84,0)</f>
        <v>0</v>
      </c>
      <c r="E83" s="322"/>
      <c r="F83" s="367" t="str">
        <f t="shared" si="49"/>
        <v>0</v>
      </c>
      <c r="G83" s="177" t="str">
        <f>IF(F83="Scenario1PBT1",'Major retrofit'!$E$6,IF(F83="Scenario2PBT1",'Major retrofit'!$F$6,IF(F83="Scenario3PBT1",'Major retrofit'!$G$6,"")))&amp;IF(F83="Scenario1PBT2",'Major retrofit'!$H$6,IF(F83="Scenario2PBT2",'Major retrofit'!$I$6,IF(F83="Scenario3PBT2",'Major retrofit'!$J$6,"")))&amp;IF(F83="Scenario1PBT3",'Major retrofit'!$K$6,IF(F83="Scenario2PBT3",'Major retrofit'!$L$6,IF(F83="Scenario3PBT3",'Major retrofit'!$M$6,"")))&amp;IF(F83="Scenario1PBT4",'Major retrofit'!$N$6,IF(F83="Scenario2PBT4",'Major retrofit'!$O$6,IF(F83="Scenario3PBT4",'Major retrofit'!$P$6,"")))&amp;IF(F83="Scenario1PBT5",'Major retrofit'!$Q$6,IF(F83="Scenario2PBT5",'Major retrofit'!$R$6,IF(F83="Scenario3PBT5",'Major retrofit'!$S$6,"")))&amp;IF(F83="Scenario1PBT6",'Major retrofit'!$T$6,IF(F83="Scenario2PBT6",'Major retrofit'!$U$6,IF(F83="Scenario3PBT6",'Major retrofit'!$V$6,"")))&amp;IF(F83="Scenario1PBT7",'Major retrofit'!$W$6,IF(F83="Scenario2PBT7",'Major retrofit'!$X$6,IF(F83="Scenario3PBT7",'Major retrofit'!$Y$6,"")))&amp;IF(F83="Scenario1PBT8",'Major retrofit'!$Z$6,IF(F83="Scenario2PBT8",'Major retrofit'!$AA$6,IF(F83="Scenario3PBT8",'Major retrofit'!$AB$6,"")))&amp;IF(F83="Scenario1PBT9",'Major retrofit'!$AC$6,IF(F83="Scenario2PBT9",'Major retrofit'!$AD$6,IF(F83="Scenario3PBT9",'Major retrofit'!$AE$6,"")))&amp;IF(F83="Scenario1PBT10",'Major retrofit'!$AF$6,IF(F83="Scenario2PBT10",'Major retrofit'!$AG$6,IF(F83="Scenario3PBT10",'Major retrofit'!$AH$6,"")))&amp;IF(F83="Scenario1PBT11",'Major retrofit'!$AI$6,IF(F83="Scenario2PBT11",'Major retrofit'!$AJ$6,IF(F83="Scenario3PBT11",'Major retrofit'!$AK$6,"")))&amp;IF(F83="Scenario1PBT12",'Major retrofit'!$AL$6,IF(F83="Scenario2PBT12",'Major retrofit'!$AM$6,IF(F83="Scenario3PBT12",'Major retrofit'!$AN$6,"")))&amp;IF(F83="Scenario1PBT13",'Major retrofit'!$AO$6,IF(F83="Scenario2PBT13",'Major retrofit'!$AP$6,IF(F83="Scenario3PBT13",'Major retrofit'!$AQ$6,"")))&amp;IF(F83="Scenario1PBT14",'Major retrofit'!$AR$6,IF(F83="Scenario2PBT14",'Major retrofit'!$AS$6,IF(F83="Scenario3PBT14",'Major retrofit'!$AT$6,"")))&amp;IF(F83="Scenario1PBT15",'Major retrofit'!$AU$6,IF(F83="Scenario2PBT15",'Major retrofit'!$AV$6,IF(F83="Scenario3PBT15",'Major retrofit'!$AW$6,"")))</f>
        <v/>
      </c>
      <c r="H83" s="117">
        <f t="shared" si="50"/>
        <v>0</v>
      </c>
      <c r="I83" s="178" t="str">
        <f>IF(F83="Scenario1PBT1",'Major retrofit'!$E$16,IF(F83="Scenario2PBT1",'Major retrofit'!$F$16,IF(F83="Scenario3PBT1",'Major retrofit'!$G$16,"")))&amp;IF(F83="Scenario1PBT2",'Major retrofit'!$H$16,IF(F83="Scenario2PBT2",'Major retrofit'!$I$16,IF(F83="Scenario3PBT2",'Major retrofit'!$J$16,"")))&amp;IF(F83="Scenario1PBT3",'Major retrofit'!$K$16,IF(F83="Scenario2PBT3",'Major retrofit'!$L$16,IF(F83="Scenario3PBT3",'Major retrofit'!$M$16,"")))&amp;IF(F83="Scenario1PBT4",'Major retrofit'!$N$16,IF(F83="Scenario2PBT4",'Major retrofit'!$O$16,IF(F83="Scenario3PBT4",'Major retrofit'!$P$16,"")))&amp;IF(F83="Scenario1PBT5",'Major retrofit'!$Q$16,IF(F83="Scenario2PBT5",'Major retrofit'!$R$16,IF(F83="Scenario3PBT5",'Major retrofit'!$S$16,"")))&amp;IF(F83="Scenario1PBT6",'Major retrofit'!$T$16,IF(F83="Scenario2PBT6",'Major retrofit'!$U$16,IF(F83="Scenario3PBT6",'Major retrofit'!$V$16,"")))&amp;IF(F83="Scenario1PBT7",'Major retrofit'!$W$16,IF(F83="Scenario2PBT7",'Major retrofit'!$X$16,IF(F83="Scenario3PBT7",'Major retrofit'!$Y$16,"")))&amp;IF(F83="Scenario1PBT8",'Major retrofit'!$Z$16,IF(F83="Scenario2PBT8",'Major retrofit'!$AA$16,IF(F83="Scenario3PBT8",'Major retrofit'!$AB$16,"")))&amp;IF(F83="Scenario1PBT9",'Major retrofit'!$AC$16,IF(F83="Scenario2PBT9",'Major retrofit'!$AD$16,IF(F83="Scenario3PBT9",'Major retrofit'!$AE$16,"")))&amp;IF(F83="Scenario1PBT10",'Major retrofit'!$AF$16,IF(F83="Scenario2PBT10",'Major retrofit'!$AG$16,IF(F83="Scenario3PBT10",'Major retrofit'!$AH$16,"")))&amp;IF(F83="Scenario1PBT11",'Major retrofit'!$AI$16,IF(F83="Scenario2PBT11",'Major retrofit'!$AJ$16,IF(F83="Scenario3PBT11",'Major retrofit'!$AK$16,"")))&amp;IF(F83="Scenario1PBT12",'Major retrofit'!$AL$16,IF(F83="Scenario2PBT12",'Major retrofit'!$AM$16,IF(F83="Scenario3PBT12",'Major retrofit'!$AN$16,"")))&amp;IF(F83="Scenario1PBT13",'Major retrofit'!$AO$16,IF(F83="Scenario2PBT13",'Major retrofit'!$AP$16,IF(F83="Scenario3PBT13",'Major retrofit'!$AQ$16,"")))&amp;IF(F83="Scenario1PBT14",'Major retrofit'!$AR$16,IF(F83="Scenario2PBT14",'Major retrofit'!$AS$16,IF(F83="Scenario3PBT14",'Major retrofit'!$AT$16,"")))&amp;IF(F83="Scenario1PBT15",'Major retrofit'!$AU$16,IF(F83="Scenario2PBT15",'Major retrofit'!$AV$16,IF(F83="Scenario3PBT15",'Major retrofit'!$AW$16,"")))</f>
        <v/>
      </c>
      <c r="J83" s="117">
        <f t="shared" si="51"/>
        <v>0</v>
      </c>
      <c r="K83" s="117" t="str">
        <f>IF(F83="Scenario1PBT1",'Major retrofit'!$E$18,IF(F83="Scenario2PBT1",'Major retrofit'!$F$18,IF(F83="Scenario3PBT1",'Major retrofit'!$G$18,"")))&amp;IF(F83="Scenario1PBT2",'Major retrofit'!$H$18,IF(F83="Scenario2PBT2",'Major retrofit'!$I$18,IF(F83="Scenario3PBT2",'Major retrofit'!$J$18,"")))&amp;IF(F83="Scenario1PBT3",'Major retrofit'!$K$18,IF(F83="Scenario2PBT3",'Major retrofit'!$L$18,IF(F83="Scenario3PBT3",'Major retrofit'!$M$18,"")))&amp;IF(F83="Scenario1PBT4",'Major retrofit'!$N$18,IF(F83="Scenario2PBT4",'Major retrofit'!$O$18,IF(F83="Scenario3PBT4",'Major retrofit'!$P$18,"")))&amp;IF(F83="Scenario1PBT5",'Major retrofit'!$Q$18,IF(F83="Scenario2PBT5",'Major retrofit'!$R$18,IF(F83="Scenario3PBT5",'Major retrofit'!$S$18,"")))&amp;IF(F83="Scenario1PBT6",'Major retrofit'!$T$18,IF(F83="Scenario2PBT6",'Major retrofit'!$U$18,IF(F83="Scenario3PBT6",'Major retrofit'!$V$18,"")))&amp;IF(F83="Scenario1PBT7",'Major retrofit'!$W$18,IF(F83="Scenario2PBT7",'Major retrofit'!$X$18,IF(F83="Scenario3PBT7",'Major retrofit'!$Y$18,"")))&amp;IF(F83="Scenario1PBT8",'Major retrofit'!$Z$18,IF(F83="Scenario2PBT8",'Major retrofit'!$AA$18,IF(F83="Scenario3PBT8",'Major retrofit'!$AB$18,"")))&amp;IF(F83="Scenario1PBT9",'Major retrofit'!$AC$18,IF(F83="Scenario2PBT9",'Major retrofit'!$AD$18,IF(F83="Scenario3PBT9",'Major retrofit'!$AE$18,"")))&amp;IF(F83="Scenario1PBT10",'Major retrofit'!$AF$18,IF(F83="Scenario2PBT10",'Major retrofit'!$AG$18,IF(F83="Scenario3PBT10",'Major retrofit'!$AH$18,"")))&amp;IF(F83="Scenario1PBT11",'Major retrofit'!$AI$18,IF(F83="Scenario2PBT11",'Major retrofit'!$AJ$18,IF(F83="Scenario3PBT11",'Major retrofit'!$AK$18,"")))&amp;IF(F83="Scenario1PBT12",'Major retrofit'!$AL$18,IF(F83="Scenario2PBT12",'Major retrofit'!$AM$18,IF(F83="Scenario3PBT12",'Major retrofit'!$AN$18,"")))&amp;IF(F83="Scenario1PBT13",'Major retrofit'!$AO$18,IF(F83="Scenario2PBT13",'Major retrofit'!$AP$18,IF(F83="Scenario3PBT13",'Major retrofit'!$AQ$18,"")))&amp;IF(F83="Scenario1PBT14",'Major retrofit'!$AR$18,IF(F83="Scenario2PBT14",'Major retrofit'!$AS$18,IF(F83="Scenario3PBT14",'Major retrofit'!$AT$18,"")))&amp;IF(F83="Scenario1PBT15",'Major retrofit'!$AU$18,IF(F83="Scenario2PBT15",'Major retrofit'!$AV$18,IF(F83="Scenario3PBT15",'Major retrofit'!$AW$18,"")))</f>
        <v/>
      </c>
      <c r="L83" s="117">
        <f t="shared" si="52"/>
        <v>0</v>
      </c>
      <c r="M83" s="117" t="str">
        <f>IF(F83="Scenario1PBT1",'Major retrofit'!$E$20,IF(F83="Scenario2PBT1",'Major retrofit'!$F$20,IF(F83="Scenario3PBT1",'Major retrofit'!$G$20,"")))&amp;IF(F83="Scenario1PBT2",'Major retrofit'!$H$20,IF(F83="Scenario2PBT2",'Major retrofit'!$I$20,IF(F83="Scenario3PBT2",'Major retrofit'!$J$20,"")))&amp;IF(F83="Scenario1PBT3",'Major retrofit'!$K$20,IF(F83="Scenario2PBT3",'Major retrofit'!$L$20,IF(F83="Scenario3PBT3",'Major retrofit'!$M$20,"")))&amp;IF(F83="Scenario1PBT4",'Major retrofit'!$N$20,IF(F83="Scenario2PBT4",'Major retrofit'!$O$20,IF(F83="Scenario3PBT4",'Major retrofit'!$P$20,"")))&amp;IF(F83="Scenario1PBT5",'Major retrofit'!$Q$20,IF(F83="Scenario2PBT5",'Major retrofit'!$R$20,IF(F83="Scenario3PBT5",'Major retrofit'!$S$20,"")))&amp;IF(F83="Scenario1PBT6",'Major retrofit'!$T$20,IF(F83="Scenario2PBT6",'Major retrofit'!$U$20,IF(F83="Scenario3PBT6",'Major retrofit'!$V$20,"")))&amp;IF(F83="Scenario1PBT7",'Major retrofit'!$W$20,IF(F83="Scenario2PBT7",'Major retrofit'!$X$20,IF(F83="Scenario3PBT7",'Major retrofit'!$Y$20,"")))&amp;IF(F83="Scenario1PBT8",'Major retrofit'!$Z$20,IF(F83="Scenario2PBT8",'Major retrofit'!$AA$20,IF(F83="Scenario3PBT8",'Major retrofit'!$AB$20,"")))&amp;IF(F83="Scenario1PBT9",'Major retrofit'!$AC$20,IF(F83="Scenario2PBT9",'Major retrofit'!$AD$20,IF(F83="Scenario3PBT9",'Major retrofit'!$AE$20,"")))&amp;IF(F83="Scenario1PBT10",'Major retrofit'!$AF$20,IF(F83="Scenario2PBT10",'Major retrofit'!$AG$20,IF(F83="Scenario3PBT10",'Major retrofit'!$AH$20,"")))&amp;IF(F83="Scenario1PBT11",'Major retrofit'!$AI$20,IF(F83="Scenario2PBT11",'Major retrofit'!$AJ$20,IF(F83="Scenario3PBT11",'Major retrofit'!$AK$20,"")))&amp;IF(F83="Scenario1PBT12",'Major retrofit'!$AL$20,IF(F83="Scenario2PBT12",'Major retrofit'!$AM$20,IF(F83="Scenario3PBT12",'Major retrofit'!$AN$20,"")))&amp;IF(F83="Scenario1PBT13",'Major retrofit'!$AO$20,IF(F83="Scenario2PBT13",'Major retrofit'!$AP$20,IF(F83="Scenario3PBT13",'Major retrofit'!$AQ$20,"")))&amp;IF(F83="Scenario1PBT14",'Major retrofit'!$AR$20,IF(F83="Scenario2PBT14",'Major retrofit'!$AS$20,IF(F83="Scenario3PBT14",'Major retrofit'!$AT$20,"")))&amp;IF(F83="Scenario1PBT15",'Major retrofit'!$AU$20,IF(F83="Scenario2PBT15",'Major retrofit'!$AV$20,IF(F83="Scenario3PBT15",'Major retrofit'!$AW$20,"")))</f>
        <v/>
      </c>
      <c r="N83" s="118">
        <f t="shared" si="53"/>
        <v>0</v>
      </c>
      <c r="O83" s="206" t="str">
        <f>IF(F83="Scenario1PBT1",'Major retrofit'!$E$23,IF(F83="Scenario2PBT1",'Major retrofit'!$F$23,IF(F83="Scenario3PBT1",'Major retrofit'!$G$23,"")))&amp;IF(F83="Scenario1PBT2",'Major retrofit'!$H$23,IF(F83="Scenario2PBT2",'Major retrofit'!$I$23,IF(F83="Scenario3PBT2",'Major retrofit'!$J$23,"")))&amp;IF(F83="Scenario1PBT3",'Major retrofit'!$K$23,IF(F83="Scenario2PBT3",'Major retrofit'!$L$23,IF(F83="Scenario3PBT3",'Major retrofit'!$M$23,"")))&amp;IF(F83="Scenario1PBT4",'Major retrofit'!$N$23,IF(F83="Scenario2PBT4",'Major retrofit'!$O$23,IF(F83="Scenario3PBT4",'Major retrofit'!$P$23,"")))&amp;IF(F83="Scenario1PBT5",'Major retrofit'!$Q$23,IF(F83="Scenario2PBT5",'Major retrofit'!$R$23,IF(F83="Scenario3PBT5",'Major retrofit'!$S$23,"")))&amp;IF(F83="Scenario1PBT6",'Major retrofit'!$T$23,IF(F83="Scenario2PBT6",'Major retrofit'!$U$23,IF(F83="Scenario3PBT6",'Major retrofit'!$V$23,"")))&amp;IF(F83="Scenario1PBT7",'Major retrofit'!$W$23,IF(F83="Scenario2PBT7",'Major retrofit'!$X$23,IF(F83="Scenario3PBT7",'Major retrofit'!$Y$23,"")))&amp;IF(F83="Scenario1PBT8",'Major retrofit'!$Z$23,IF(F83="Scenario2PBT8",'Major retrofit'!$AA$23,IF(F83="Scenario3PBT8",'Major retrofit'!$AB$23,"")))&amp;IF(F83="Scenario1PBT9",'Major retrofit'!$AC$23,IF(F83="Scenario2PBT9",'Major retrofit'!$AD$23,IF(F83="Scenario3PBT9",'Major retrofit'!$AE$23,"")))&amp;IF(F83="Scenario1PBT10",'Major retrofit'!$AF$23,IF(F83="Scenario2PBT10",'Major retrofit'!$AG$23,IF(F83="Scenario3PBT10",'Major retrofit'!$AH$23,"")))&amp;IF(F83="Scenario1PBT11",'Major retrofit'!$AI$23,IF(F83="Scenario2PBT11",'Major retrofit'!$AJ$23,IF(F83="Scenario3PBT11",'Major retrofit'!$AK$23,"")))&amp;IF(F83="Scenario1PBT12",'Major retrofit'!$AL$23,IF(F83="Scenario2PBT12",'Major retrofit'!$AM$23,IF(F83="Scenario3PBT12",'Major retrofit'!$AN$23,"")))&amp;IF(F83="Scenario1PBT13",'Major retrofit'!$AO$23,IF(F83="Scenario2PBT13",'Major retrofit'!$AP$23,IF(F83="Scenario3PBT13",'Major retrofit'!$AQ$23,"")))&amp;IF(F83="Scenario1PBT14",'Major retrofit'!$AR$23,IF(F83="Scenario2PBT14",'Major retrofit'!$AS$23,IF(F83="Scenario3PBT14",'Major retrofit'!$AT$23,"")))&amp;IF(F83="Scenario1PBT15",'Major retrofit'!$AU$23,IF(F83="Scenario2PBT15",'Major retrofit'!$AV$23,IF(F83="Scenario3PBT15",'Major retrofit'!$AW$23,"")))</f>
        <v/>
      </c>
      <c r="P83" s="117">
        <f t="shared" si="54"/>
        <v>0</v>
      </c>
      <c r="Q83" s="117" t="str">
        <f>IF(F83="Scenario1PBT1",'Major retrofit'!$E$25,IF(F83="Scenario2PBT1",'Major retrofit'!$F$25,IF(F83="Scenario3PBT1",'Major retrofit'!$G$25,"")))&amp;IF(F83="Scenario1PBT2",'Major retrofit'!$H$25,IF(F83="Scenario2PBT2",'Major retrofit'!$I$25,IF(F83="Scenario3PBT2",'Major retrofit'!$J$25,"")))&amp;IF(F83="Scenario1PBT3",'Major retrofit'!$K$25,IF(F83="Scenario2PBT3",'Major retrofit'!$L$25,IF(F83="Scenario3PBT3",'Major retrofit'!$M$25,"")))&amp;IF(F83="Scenario1PBT4",'Major retrofit'!$N$25,IF(F83="Scenario2PBT4",'Major retrofit'!$O$25,IF(F83="Scenario3PBT4",'Major retrofit'!$P$25,"")))&amp;IF(F83="Scenario1PBT5",'Major retrofit'!$Q$25,IF(F83="Scenario2PBT5",'Major retrofit'!$R$25,IF(F83="Scenario3PBT5",'Major retrofit'!$S$25,"")))&amp;IF(F83="Scenario1PBT6",'Major retrofit'!$T$25,IF(F83="Scenario2PBT6",'Major retrofit'!$U$25,IF(F83="Scenario3PBT6",'Major retrofit'!$V$25,"")))&amp;IF(F83="Scenario1PBT7",'Major retrofit'!$W$25,IF(F83="Scenario2PBT7",'Major retrofit'!$X$25,IF(F83="Scenario3PBT7",'Major retrofit'!$Y$25,"")))&amp;IF(F83="Scenario1PBT8",'Major retrofit'!$Z$25,IF(F83="Scenario2PBT8",'Major retrofit'!$AA$25,IF(F83="Scenario3PBT8",'Major retrofit'!$AB$25,"")))&amp;IF(F83="Scenario1PBT9",'Major retrofit'!$AC$25,IF(F83="Scenario2PBT9",'Major retrofit'!$AD$25,IF(F83="Scenario3PBT9",'Major retrofit'!$AE$25,"")))&amp;IF(F83="Scenario1PBT10",'Major retrofit'!$AF$25,IF(F83="Scenario2PBT10",'Major retrofit'!$AG$25,IF(F83="Scenario3PBT10",'Major retrofit'!$AH$25,"")))&amp;IF(F83="Scenario1PBT11",'Major retrofit'!$AI$25,IF(F83="Scenario2PBT11",'Major retrofit'!$AJ$25,IF(F83="Scenario3PBT11",'Major retrofit'!$AK$25,"")))&amp;IF(F83="Scenario1PBT12",'Major retrofit'!$AL$25,IF(F83="Scenario2PBT12",'Major retrofit'!$AM$25,IF(F83="Scenario3PBT12",'Major retrofit'!$AN$25,"")))&amp;IF(F83="Scenario1PBT13",'Major retrofit'!$AO$25,IF(F83="Scenario2PBT13",'Major retrofit'!$AP$25,IF(F83="Scenario3PBT13",'Major retrofit'!$AQ$25,"")))&amp;IF(F83="Scenario1PBT14",'Major retrofit'!$AR$25,IF(F83="Scenario2PBT14",'Major retrofit'!$AS$25,IF(F83="Scenario3PBT14",'Major retrofit'!$AT$25,"")))&amp;IF(F83="Scenario1PBT15",'Major retrofit'!$AU$25,IF(F83="Scenario2PBT15",'Major retrofit'!$AV$25,IF(F83="Scenario3PBT15",'Major retrofit'!$AW$25,"")))</f>
        <v/>
      </c>
      <c r="R83" s="117">
        <f t="shared" si="55"/>
        <v>0</v>
      </c>
      <c r="S83" s="117" t="str">
        <f>IF(F83="Scenario1PBT1",'Major retrofit'!$E$27,IF(F83="Scenario2PBT1",'Major retrofit'!$F$27,IF(F83="Scenario3PBT1",'Major retrofit'!$G$27,"")))&amp;IF(F83="Scenario1PBT2",'Major retrofit'!$H$27,IF(F83="Scenario2PBT2",'Major retrofit'!$I$27,IF(F83="Scenario3PBT2",'Major retrofit'!$J$27,"")))&amp;IF(F83="Scenario1PBT3",'Major retrofit'!$K$27,IF(F83="Scenario2PBT3",'Major retrofit'!$L$27,IF(F83="Scenario3PBT3",'Major retrofit'!$M$27,"")))&amp;IF(F83="Scenario1PBT4",'Major retrofit'!$N$27,IF(F83="Scenario2PBT4",'Major retrofit'!$O$27,IF(F83="Scenario3PBT4",'Major retrofit'!$P$27,"")))&amp;IF(F83="Scenario1PBT5",'Major retrofit'!$Q$27,IF(F83="Scenario2PBT5",'Major retrofit'!$R$27,IF(F83="Scenario3PBT5",'Major retrofit'!$S$27,"")))&amp;IF(F83="Scenario1PBT6",'Major retrofit'!$T$27,IF(F83="Scenario2PBT6",'Major retrofit'!$U$27,IF(F83="Scenario3PBT6",'Major retrofit'!$V$27,"")))&amp;IF(F83="Scenario1PBT7",'Major retrofit'!$W$27,IF(F83="Scenario2PBT7",'Major retrofit'!$X$27,IF(F83="Scenario3PBT7",'Major retrofit'!$Y$27,"")))&amp;IF(F83="Scenario1PBT8",'Major retrofit'!$Z$27,IF(F83="Scenario2PBT8",'Major retrofit'!$AA$27,IF(F83="Scenario3PBT8",'Major retrofit'!$AB$27,"")))&amp;IF(F83="Scenario1PBT9",'Major retrofit'!$AC$27,IF(F83="Scenario2PBT9",'Major retrofit'!$AD$27,IF(F83="Scenario3PBT9",'Major retrofit'!$AE$27,"")))&amp;IF(F83="Scenario1PBT10",'Major retrofit'!$AF$27,IF(F83="Scenario2PBT10",'Major retrofit'!$AG$27,IF(F83="Scenario3PBT10",'Major retrofit'!$AH$27,"")))&amp;IF(F83="Scenario1PBT11",'Major retrofit'!$AI$27,IF(F83="Scenario2PBT11",'Major retrofit'!$AJ$27,IF(F83="Scenario3PBT11",'Major retrofit'!$AK$27,"")))&amp;IF(F83="Scenario1PBT12",'Major retrofit'!$AL$27,IF(F83="Scenario2PBT12",'Major retrofit'!$AM$27,IF(F83="Scenario3PBT12",'Major retrofit'!$AN$27,"")))&amp;IF(F83="Scenario1PBT13",'Major retrofit'!$AO$27,IF(F83="Scenario2PBT13",'Major retrofit'!$AP$27,IF(F83="Scenario3PBT13",'Major retrofit'!$AQ$27,"")))&amp;IF(F83="Scenario1PBT14",'Major retrofit'!$AR$27,IF(F83="Scenario2PBT14",'Major retrofit'!$AS$27,IF(F83="Scenario3PBT14",'Major retrofit'!$AT$27,"")))&amp;IF(F83="Scenario1PBT15",'Major retrofit'!$AU$27,IF(F83="Scenario2PBT15",'Major retrofit'!$AV$27,IF(F83="Scenario3PBT15",'Major retrofit'!$AW$27,"")))</f>
        <v/>
      </c>
      <c r="T83" s="207">
        <f t="shared" si="56"/>
        <v>0</v>
      </c>
      <c r="U83" s="206" t="str">
        <f>IF(F83="Scenario1PBT1",'Major retrofit'!$E$38,IF(F83="Scenario2PBT1",'Major retrofit'!$F$38,IF(F83="Scenario3PBT1",'Major retrofit'!$G$38,"")))&amp;IF(F83="Scenario1PBT2",'Major retrofit'!$H$38,IF(F83="Scenario2PBT2",'Major retrofit'!$I$38,IF(F83="Scenario3PBT2",'Major retrofit'!$J$38,"")))&amp;IF(F83="Scenario1PBT3",'Major retrofit'!$K$38,IF(F83="Scenario2PBT3",'Major retrofit'!$L$38,IF(F83="Scenario3PBT3",'Major retrofit'!$M$38,"")))&amp;IF(F83="Scenario1PBT4",'Major retrofit'!$N$38,IF(F83="Scenario2PBT4",'Major retrofit'!$O$38,IF(F83="Scenario3PBT4",'Major retrofit'!$P$38,"")))&amp;IF(F83="Scenario1PBT5",'Major retrofit'!$Q$38,IF(F83="Scenario2PBT5",'Major retrofit'!$R$38,IF(F83="Scenario3PBT5",'Major retrofit'!$S$38,"")))&amp;IF(F83="Scenario1PBT6",'Major retrofit'!$T$38,IF(F83="Scenario2PBT6",'Major retrofit'!$U$38,IF(F83="Scenario3PBT6",'Major retrofit'!$V$38,"")))&amp;IF(F83="Scenario1PBT7",'Major retrofit'!$W$38,IF(F83="Scenario2PBT7",'Major retrofit'!$X$38,IF(F83="Scenario3PBT7",'Major retrofit'!$Y$38,"")))&amp;IF(F83="Scenario1PBT8",'Major retrofit'!$Z$38,IF(F83="Scenario2PBT8",'Major retrofit'!$AA$38,IF(F83="Scenario3PBT8",'Major retrofit'!$AB$38,"")))&amp;IF(F83="Scenario1PBT9",'Major retrofit'!$AC$38,IF(F83="Scenario2PBT9",'Major retrofit'!$AD$38,IF(F83="Scenario3PBT9",'Major retrofit'!$AE$38,"")))&amp;IF(F83="Scenario1PBT10",'Major retrofit'!$AF$38,IF(F83="Scenario2PBT10",'Major retrofit'!$AG$38,IF(F83="Scenario3PBT10",'Major retrofit'!$AH$38,"")))&amp;IF(F83="Scenario1PBT11",'Major retrofit'!$AI$38,IF(F83="Scenario2PBT11",'Major retrofit'!$AJ$38,IF(F83="Scenario3PBT11",'Major retrofit'!$AK$38,"")))&amp;IF(F83="Scenario1PBT12",'Major retrofit'!$AL$38,IF(F83="Scenario2PBT12",'Major retrofit'!$AM$38,IF(F83="Scenario3PBT12",'Major retrofit'!$AN$38,"")))&amp;IF(F83="Scenario1PBT13",'Major retrofit'!$AO$38,IF(F83="Scenario2PBT13",'Major retrofit'!$AP$38,IF(F83="Scenario3PBT13",'Major retrofit'!$AQ$38,"")))&amp;IF(F83="Scenario1PBT14",'Major retrofit'!$AR$38,IF(F83="Scenario2PBT14",'Major retrofit'!$AS$38,IF(F83="Scenario3PBT14",'Major retrofit'!$AT$38,"")))&amp;IF(F83="Scenario1PBT15",'Major retrofit'!$AU$38,IF(F83="Scenario2PBT15",'Major retrofit'!$AV$38,IF(F83="Scenario3PBT15",'Major retrofit'!$AW$38,"")))</f>
        <v/>
      </c>
      <c r="V83" s="117">
        <f t="shared" si="57"/>
        <v>0</v>
      </c>
      <c r="W83" s="117" t="str">
        <f>IF(F83="Scenario1PBT1",'Major retrofit'!$E$40,IF(F83="Scenario2PBT1",'Major retrofit'!$F$40,IF(F83="Scenario3PBT1",'Major retrofit'!$G$40,"")))&amp;IF(F83="Scenario1PBT2",'Major retrofit'!$H$40,IF(F83="Scenario2PBT2",'Major retrofit'!$I$40,IF(F83="Scenario3PBT2",'Major retrofit'!$J$40,"")))&amp;IF(F83="Scenario1PBT3",'Major retrofit'!$K$40,IF(F83="Scenario2PBT3",'Major retrofit'!$L$40,IF(F83="Scenario3PBT3",'Major retrofit'!$M$40,"")))&amp;IF(F83="Scenario1PBT4",'Major retrofit'!$N$40,IF(F83="Scenario2PBT4",'Major retrofit'!$O$40,IF(F83="Scenario3PBT4",'Major retrofit'!$P$40,"")))&amp;IF(F83="Scenario1PBT5",'Major retrofit'!$Q$40,IF(F83="Scenario2PBT5",'Major retrofit'!$R$40,IF(F83="Scenario3PBT5",'Major retrofit'!$S$40,"")))&amp;IF(F83="Scenario1PBT6",'Major retrofit'!$T$40,IF(F83="Scenario2PBT6",'Major retrofit'!$U$40,IF(F83="Scenario3PBT6",'Major retrofit'!$V$40,"")))&amp;IF(F83="Scenario1PBT7",'Major retrofit'!$W$40,IF(F83="Scenario2PBT7",'Major retrofit'!$X$40,IF(F83="Scenario3PBT7",'Major retrofit'!$Y$40,"")))&amp;IF(F83="Scenario1PBT8",'Major retrofit'!$Z$40,IF(F83="Scenario2PBT8",'Major retrofit'!$AA$40,IF(F83="Scenario3PBT8",'Major retrofit'!$AB$40,"")))&amp;IF(F83="Scenario1PBT9",'Major retrofit'!$AC$40,IF(F83="Scenario2PBT9",'Major retrofit'!$AD$40,IF(F83="Scenario3PBT9",'Major retrofit'!$AE$40,"")))&amp;IF(F83="Scenario1PBT10",'Major retrofit'!$AF$40,IF(F83="Scenario2PBT10",'Major retrofit'!$AG$40,IF(F83="Scenario3PBT10",'Major retrofit'!$AH$40,"")))&amp;IF(F83="Scenario1PBT11",'Major retrofit'!$AI$40,IF(F83="Scenario2PBT11",'Major retrofit'!$AJ$40,IF(F83="Scenario3PBT11",'Major retrofit'!$AK$40,"")))&amp;IF(F83="Scenario1PBT12",'Major retrofit'!$AL$40,IF(F83="Scenario2PBT12",'Major retrofit'!$AM$40,IF(F83="Scenario3PBT12",'Major retrofit'!$AN$40,"")))&amp;IF(F83="Scenario1PBT13",'Major retrofit'!$AO$40,IF(F83="Scenario2PBT13",'Major retrofit'!$AP$40,IF(F83="Scenario3PBT13",'Major retrofit'!$AQ$40,"")))&amp;IF(F83="Scenario1PBT14",'Major retrofit'!$AR$40,IF(F83="Scenario2PBT14",'Major retrofit'!$AS$40,IF(F83="Scenario3PBT14",'Major retrofit'!$AT$40,"")))&amp;IF(F83="Scenario1PBT15",'Major retrofit'!$AU$40,IF(F83="Scenario2PBT15",'Major retrofit'!$AV$40,IF(F83="Scenario3PBT15",'Major retrofit'!$AW$40,"")))</f>
        <v/>
      </c>
      <c r="X83" s="117">
        <f t="shared" si="58"/>
        <v>0</v>
      </c>
      <c r="Y83" s="117" t="str">
        <f>IF(F83="Scenario1PBT1",'Major retrofit'!$E$42,IF(F83="Scenario2PBT1",'Major retrofit'!$F$42,IF(F83="Scenario3PBT1",'Major retrofit'!$G$42,"")))&amp;IF(F83="Scenario1PBT2",'Major retrofit'!$H$42,IF(F83="Scenario2PBT2",'Major retrofit'!$I$42,IF(F83="Scenario3PBT2",'Major retrofit'!$J$42,"")))&amp;IF(F83="Scenario1PBT3",'Major retrofit'!$K$42,IF(F83="Scenario2PBT3",'Major retrofit'!$L$42,IF(F83="Scenario3PBT3",'Major retrofit'!$M$42,"")))&amp;IF(F83="Scenario1PBT4",'Major retrofit'!$N$42,IF(F83="Scenario2PBT4",'Major retrofit'!$O$42,IF(F83="Scenario3PBT4",'Major retrofit'!$P$42,"")))&amp;IF(F83="Scenario1PBT5",'Major retrofit'!$Q$42,IF(F83="Scenario2PBT5",'Major retrofit'!$R$42,IF(F83="Scenario3PBT5",'Major retrofit'!$S$42,"")))&amp;IF(F83="Scenario1PBT6",'Major retrofit'!$T$42,IF(F83="Scenario2PBT6",'Major retrofit'!$U$42,IF(F83="Scenario3PBT6",'Major retrofit'!$V$42,"")))&amp;IF(F83="Scenario1PBT7",'Major retrofit'!$W$42,IF(F83="Scenario2PBT7",'Major retrofit'!$X$42,IF(F83="Scenario3PBT7",'Major retrofit'!$Y$42,"")))&amp;IF(F83="Scenario1PBT8",'Major retrofit'!$Z$42,IF(F83="Scenario2PBT8",'Major retrofit'!$AA$42,IF(F83="Scenario3PBT8",'Major retrofit'!$AB$42,"")))&amp;IF(F83="Scenario1PBT9",'Major retrofit'!$AC$42,IF(F83="Scenario2PBT9",'Major retrofit'!$AD$42,IF(F83="Scenario3PBT9",'Major retrofit'!$AE$42,"")))&amp;IF(F83="Scenario1PBT10",'Major retrofit'!$AF$42,IF(F83="Scenario2PBT10",'Major retrofit'!$AG$42,IF(F83="Scenario3PBT10",'Major retrofit'!$AH$42,"")))&amp;IF(F83="Scenario1PBT11",'Major retrofit'!$AI$42,IF(F83="Scenario2PBT11",'Major retrofit'!$AJ$42,IF(F83="Scenario3PBT11",'Major retrofit'!$AK$42,"")))&amp;IF(F83="Scenario1PBT12",'Major retrofit'!$AL$42,IF(F83="Scenario2PBT12",'Major retrofit'!$AM$42,IF(F83="Scenario3PBT12",'Major retrofit'!$AN$42,"")))&amp;IF(F83="Scenario1PBT13",'Major retrofit'!$AO$42,IF(F83="Scenario2PBT13",'Major retrofit'!$AP$42,IF(F83="Scenario3PBT13",'Major retrofit'!$AQ$42,"")))&amp;IF(F83="Scenario1PBT14",'Major retrofit'!$AR$42,IF(F83="Scenario2PBT14",'Major retrofit'!$AS$42,IF(F83="Scenario3PBT14",'Major retrofit'!$AT$42,"")))&amp;IF(F83="Scenario1PBT15",'Major retrofit'!$AU$42,IF(F83="Scenario2PBT15",'Major retrofit'!$AV$42,IF(F83="Scenario3PBT15",'Major retrofit'!$AW$42,"")))</f>
        <v/>
      </c>
      <c r="Z83" s="117">
        <f t="shared" si="59"/>
        <v>0</v>
      </c>
      <c r="AA83" s="178" t="str">
        <f>IF(F83="Scenario1PBT1",'Major retrofit'!$E$101,IF(F83="Scenario2PBT1",'Major retrofit'!$F$101,IF(F83="Scenario3PBT1",'Major retrofit'!$G$101,"")))&amp;IF(F83="Scenario1PBT2",'Major retrofit'!$H$101,IF(F83="Scenario2PBT2",'Major retrofit'!$I$101,IF(F83="Scenario3PBT2",'Major retrofit'!$J$101,"")))&amp;IF(F83="Scenario1PBT3",'Major retrofit'!$K$101,IF(F83="Scenario2PBT3",'Major retrofit'!$L$101,IF(F83="Scenario3PBT3",'Major retrofit'!$M$101,"")))&amp;IF(F83="Scenario1PBT4",'Major retrofit'!$N$101,IF(F83="Scenario2PBT4",'Major retrofit'!$O$101,IF(F83="Scenario3PBT4",'Major retrofit'!$P$101,"")))&amp;IF(F83="Scenario1PBT5",'Major retrofit'!$Q$101,IF(F83="Scenario2PBT5",'Major retrofit'!$R$101,IF(F83="Scenario3PBT5",'Major retrofit'!$S$101,"")))&amp;IF(F83="Scenario1PBT6",'Major retrofit'!$T$101,IF(F83="Scenario2PBT6",'Major retrofit'!$U$101,IF(F83="Scenario3PBT6",'Major retrofit'!$V$101,"")))&amp;IF(F83="Scenario1PBT7",'Major retrofit'!$W$101,IF(F83="Scenario2PBT7",'Major retrofit'!$X$101,IF(F83="Scenario3PBT7",'Major retrofit'!$Y$101,"")))&amp;IF(F83="Scenario1PBT8",'Major retrofit'!$Z$101,IF(F83="Scenario2PBT8",'Major retrofit'!$AA$101,IF(F83="Scenario3PBT8",'Major retrofit'!$AB$101,"")))&amp;IF(F83="Scenario1PBT9",'Major retrofit'!$AC$101,IF(F83="Scenario2PBT9",'Major retrofit'!$AD$101,IF(F83="Scenario3PBT9",'Major retrofit'!$AE$101,"")))&amp;IF(F83="Scenario1PBT10",'Major retrofit'!$AF$101,IF(F83="Scenario2PBT10",'Major retrofit'!$AG$101,IF(F83="Scenario3PBT10",'Major retrofit'!$AH$101,"")))&amp;IF(F83="Scenario1PBT11",'Major retrofit'!$AI$101,IF(F83="Scenario2PBT11",'Major retrofit'!$AJ$101,IF(F83="Scenario3PBT11",'Major retrofit'!$AK$101,"")))&amp;IF(F83="Scenario1PBT12",'Major retrofit'!$AL$101,IF(F83="Scenario2PBT12",'Major retrofit'!$AM$101,IF(F83="Scenario3PBT12",'Major retrofit'!$AN$101,"")))&amp;IF(F83="Scenario1PBT13",'Major retrofit'!$AO$101,IF(F83="Scenario2PBT13",'Major retrofit'!$AP$101,IF(F83="Scenario3PBT13",'Major retrofit'!$AQ$101,"")))&amp;IF(F83="Scenario1PBT14",'Major retrofit'!$AR$101,IF(F83="Scenario2PBT14",'Major retrofit'!$AS$101,IF(F83="Scenario3PBT14",'Major retrofit'!$AT$101,"")))&amp;IF(F83="Scenario1PBT15",'Major retrofit'!$AU$101,IF(F83="Scenario2PBT15",'Major retrofit'!$AV$101,IF(F83="Scenario3PBT15",'Major retrofit'!$AW$101,"")))</f>
        <v/>
      </c>
      <c r="AB83" s="179">
        <f t="shared" si="60"/>
        <v>0</v>
      </c>
      <c r="AC83" s="363" t="str">
        <f t="shared" si="61"/>
        <v/>
      </c>
      <c r="AD83" s="353">
        <f>IF(AC83="",IFERROR('Projection_Base-case'!G84-G83,0),0)</f>
        <v>0</v>
      </c>
      <c r="AE83" s="350">
        <f t="shared" si="37"/>
        <v>0</v>
      </c>
      <c r="AF83" s="361">
        <f>IFERROR(100*AD83/'Projection_Base-case'!G84,0)</f>
        <v>0</v>
      </c>
      <c r="AG83" s="352">
        <f>IF(AC83="",IFERROR('Projection_Base-case'!I84-I83,0),0)</f>
        <v>0</v>
      </c>
      <c r="AH83" s="353">
        <f t="shared" si="38"/>
        <v>0</v>
      </c>
      <c r="AI83" s="361">
        <f>IFERROR(100*AG83/'Projection_Base-case'!I84,0)</f>
        <v>0</v>
      </c>
      <c r="AJ83" s="352">
        <f>IF(AC83="",IFERROR('Projection_Base-case'!K84-K83,0),0)</f>
        <v>0</v>
      </c>
      <c r="AK83" s="353">
        <f t="shared" si="39"/>
        <v>0</v>
      </c>
      <c r="AL83" s="361">
        <f>IFERROR(100*AJ83/'Projection_Base-case'!K84,0)</f>
        <v>0</v>
      </c>
      <c r="AM83" s="352">
        <f>-IF(AC83="",IFERROR('Projection_Base-case'!M84-M83,0),0)</f>
        <v>0</v>
      </c>
      <c r="AN83" s="353">
        <f t="shared" si="40"/>
        <v>0</v>
      </c>
      <c r="AO83" s="354">
        <f>IFERROR(IF('Projection_Base-case'!N84&gt;0,100*AN83/'Projection_Base-case'!N84,100*AN83/N83),0)</f>
        <v>0</v>
      </c>
      <c r="AP83" s="355">
        <f>IF(AC83="",IFERROR('Projection_Base-case'!O84-O83,0),0)</f>
        <v>0</v>
      </c>
      <c r="AQ83" s="356">
        <f t="shared" si="41"/>
        <v>0</v>
      </c>
      <c r="AR83" s="356">
        <f>IFERROR(100*AP83/'Projection_Base-case'!O84,0)</f>
        <v>0</v>
      </c>
      <c r="AS83" s="355">
        <f>IF(AC83="",IFERROR('Projection_Base-case'!Q84-Q83,0),0)</f>
        <v>0</v>
      </c>
      <c r="AT83" s="356">
        <f t="shared" si="42"/>
        <v>0</v>
      </c>
      <c r="AU83" s="356">
        <f>IFERROR(100*AS83/'Projection_Base-case'!Q84,0)</f>
        <v>0</v>
      </c>
      <c r="AV83" s="355">
        <f>IF(AC83="",IFERROR('Projection_Base-case'!S84-S83,0),0)</f>
        <v>0</v>
      </c>
      <c r="AW83" s="356">
        <f t="shared" si="43"/>
        <v>0</v>
      </c>
      <c r="AX83" s="357">
        <f>IFERROR(100*AV83/'Projection_Base-case'!S84,0)</f>
        <v>0</v>
      </c>
      <c r="AY83" s="358">
        <f>IF(AC83="",IFERROR('Projection_Base-case'!U84-U83,0),0)</f>
        <v>0</v>
      </c>
      <c r="AZ83" s="359">
        <f t="shared" si="44"/>
        <v>0</v>
      </c>
      <c r="BA83" s="359">
        <f>IFERROR(100*AY83/'Projection_Base-case'!U84,0)</f>
        <v>0</v>
      </c>
      <c r="BB83" s="358">
        <f>IF(AC83="",IFERROR('Projection_Base-case'!W84-W83,0),0)</f>
        <v>0</v>
      </c>
      <c r="BC83" s="359">
        <f t="shared" si="45"/>
        <v>0</v>
      </c>
      <c r="BD83" s="359">
        <f>IFERROR(100*BB83/'Projection_Base-case'!W84,0)</f>
        <v>0</v>
      </c>
      <c r="BE83" s="358">
        <f>IF(AC83="",IFERROR('Projection_Base-case'!Y84-Y83,0),0)</f>
        <v>0</v>
      </c>
      <c r="BF83" s="359">
        <f t="shared" si="46"/>
        <v>0</v>
      </c>
      <c r="BG83" s="359">
        <f>IFERROR(100*BE83/'Projection_Base-case'!Y84,0)</f>
        <v>0</v>
      </c>
      <c r="BH83" s="359">
        <f t="shared" si="47"/>
        <v>0</v>
      </c>
      <c r="BI83" s="360">
        <f t="shared" si="48"/>
        <v>0</v>
      </c>
    </row>
    <row r="84" spans="1:61">
      <c r="A84" s="205">
        <v>80</v>
      </c>
      <c r="B84" s="347">
        <f>IF('Projection_Base-case'!B85&lt;&gt;"",'Projection_Base-case'!B85,0)</f>
        <v>0</v>
      </c>
      <c r="C84" s="347">
        <f>IF('Projection_Base-case'!C85&lt;&gt;"",'Projection_Base-case'!C85,0)</f>
        <v>0</v>
      </c>
      <c r="D84" s="365">
        <f>IF('Projection_Base-case'!D85&lt;&gt;"",'Projection_Base-case'!D85,0)</f>
        <v>0</v>
      </c>
      <c r="E84" s="322"/>
      <c r="F84" s="367" t="str">
        <f t="shared" si="49"/>
        <v>0</v>
      </c>
      <c r="G84" s="177" t="str">
        <f>IF(F84="Scenario1PBT1",'Major retrofit'!$E$6,IF(F84="Scenario2PBT1",'Major retrofit'!$F$6,IF(F84="Scenario3PBT1",'Major retrofit'!$G$6,"")))&amp;IF(F84="Scenario1PBT2",'Major retrofit'!$H$6,IF(F84="Scenario2PBT2",'Major retrofit'!$I$6,IF(F84="Scenario3PBT2",'Major retrofit'!$J$6,"")))&amp;IF(F84="Scenario1PBT3",'Major retrofit'!$K$6,IF(F84="Scenario2PBT3",'Major retrofit'!$L$6,IF(F84="Scenario3PBT3",'Major retrofit'!$M$6,"")))&amp;IF(F84="Scenario1PBT4",'Major retrofit'!$N$6,IF(F84="Scenario2PBT4",'Major retrofit'!$O$6,IF(F84="Scenario3PBT4",'Major retrofit'!$P$6,"")))&amp;IF(F84="Scenario1PBT5",'Major retrofit'!$Q$6,IF(F84="Scenario2PBT5",'Major retrofit'!$R$6,IF(F84="Scenario3PBT5",'Major retrofit'!$S$6,"")))&amp;IF(F84="Scenario1PBT6",'Major retrofit'!$T$6,IF(F84="Scenario2PBT6",'Major retrofit'!$U$6,IF(F84="Scenario3PBT6",'Major retrofit'!$V$6,"")))&amp;IF(F84="Scenario1PBT7",'Major retrofit'!$W$6,IF(F84="Scenario2PBT7",'Major retrofit'!$X$6,IF(F84="Scenario3PBT7",'Major retrofit'!$Y$6,"")))&amp;IF(F84="Scenario1PBT8",'Major retrofit'!$Z$6,IF(F84="Scenario2PBT8",'Major retrofit'!$AA$6,IF(F84="Scenario3PBT8",'Major retrofit'!$AB$6,"")))&amp;IF(F84="Scenario1PBT9",'Major retrofit'!$AC$6,IF(F84="Scenario2PBT9",'Major retrofit'!$AD$6,IF(F84="Scenario3PBT9",'Major retrofit'!$AE$6,"")))&amp;IF(F84="Scenario1PBT10",'Major retrofit'!$AF$6,IF(F84="Scenario2PBT10",'Major retrofit'!$AG$6,IF(F84="Scenario3PBT10",'Major retrofit'!$AH$6,"")))&amp;IF(F84="Scenario1PBT11",'Major retrofit'!$AI$6,IF(F84="Scenario2PBT11",'Major retrofit'!$AJ$6,IF(F84="Scenario3PBT11",'Major retrofit'!$AK$6,"")))&amp;IF(F84="Scenario1PBT12",'Major retrofit'!$AL$6,IF(F84="Scenario2PBT12",'Major retrofit'!$AM$6,IF(F84="Scenario3PBT12",'Major retrofit'!$AN$6,"")))&amp;IF(F84="Scenario1PBT13",'Major retrofit'!$AO$6,IF(F84="Scenario2PBT13",'Major retrofit'!$AP$6,IF(F84="Scenario3PBT13",'Major retrofit'!$AQ$6,"")))&amp;IF(F84="Scenario1PBT14",'Major retrofit'!$AR$6,IF(F84="Scenario2PBT14",'Major retrofit'!$AS$6,IF(F84="Scenario3PBT14",'Major retrofit'!$AT$6,"")))&amp;IF(F84="Scenario1PBT15",'Major retrofit'!$AU$6,IF(F84="Scenario2PBT15",'Major retrofit'!$AV$6,IF(F84="Scenario3PBT15",'Major retrofit'!$AW$6,"")))</f>
        <v/>
      </c>
      <c r="H84" s="117">
        <f t="shared" si="50"/>
        <v>0</v>
      </c>
      <c r="I84" s="178" t="str">
        <f>IF(F84="Scenario1PBT1",'Major retrofit'!$E$16,IF(F84="Scenario2PBT1",'Major retrofit'!$F$16,IF(F84="Scenario3PBT1",'Major retrofit'!$G$16,"")))&amp;IF(F84="Scenario1PBT2",'Major retrofit'!$H$16,IF(F84="Scenario2PBT2",'Major retrofit'!$I$16,IF(F84="Scenario3PBT2",'Major retrofit'!$J$16,"")))&amp;IF(F84="Scenario1PBT3",'Major retrofit'!$K$16,IF(F84="Scenario2PBT3",'Major retrofit'!$L$16,IF(F84="Scenario3PBT3",'Major retrofit'!$M$16,"")))&amp;IF(F84="Scenario1PBT4",'Major retrofit'!$N$16,IF(F84="Scenario2PBT4",'Major retrofit'!$O$16,IF(F84="Scenario3PBT4",'Major retrofit'!$P$16,"")))&amp;IF(F84="Scenario1PBT5",'Major retrofit'!$Q$16,IF(F84="Scenario2PBT5",'Major retrofit'!$R$16,IF(F84="Scenario3PBT5",'Major retrofit'!$S$16,"")))&amp;IF(F84="Scenario1PBT6",'Major retrofit'!$T$16,IF(F84="Scenario2PBT6",'Major retrofit'!$U$16,IF(F84="Scenario3PBT6",'Major retrofit'!$V$16,"")))&amp;IF(F84="Scenario1PBT7",'Major retrofit'!$W$16,IF(F84="Scenario2PBT7",'Major retrofit'!$X$16,IF(F84="Scenario3PBT7",'Major retrofit'!$Y$16,"")))&amp;IF(F84="Scenario1PBT8",'Major retrofit'!$Z$16,IF(F84="Scenario2PBT8",'Major retrofit'!$AA$16,IF(F84="Scenario3PBT8",'Major retrofit'!$AB$16,"")))&amp;IF(F84="Scenario1PBT9",'Major retrofit'!$AC$16,IF(F84="Scenario2PBT9",'Major retrofit'!$AD$16,IF(F84="Scenario3PBT9",'Major retrofit'!$AE$16,"")))&amp;IF(F84="Scenario1PBT10",'Major retrofit'!$AF$16,IF(F84="Scenario2PBT10",'Major retrofit'!$AG$16,IF(F84="Scenario3PBT10",'Major retrofit'!$AH$16,"")))&amp;IF(F84="Scenario1PBT11",'Major retrofit'!$AI$16,IF(F84="Scenario2PBT11",'Major retrofit'!$AJ$16,IF(F84="Scenario3PBT11",'Major retrofit'!$AK$16,"")))&amp;IF(F84="Scenario1PBT12",'Major retrofit'!$AL$16,IF(F84="Scenario2PBT12",'Major retrofit'!$AM$16,IF(F84="Scenario3PBT12",'Major retrofit'!$AN$16,"")))&amp;IF(F84="Scenario1PBT13",'Major retrofit'!$AO$16,IF(F84="Scenario2PBT13",'Major retrofit'!$AP$16,IF(F84="Scenario3PBT13",'Major retrofit'!$AQ$16,"")))&amp;IF(F84="Scenario1PBT14",'Major retrofit'!$AR$16,IF(F84="Scenario2PBT14",'Major retrofit'!$AS$16,IF(F84="Scenario3PBT14",'Major retrofit'!$AT$16,"")))&amp;IF(F84="Scenario1PBT15",'Major retrofit'!$AU$16,IF(F84="Scenario2PBT15",'Major retrofit'!$AV$16,IF(F84="Scenario3PBT15",'Major retrofit'!$AW$16,"")))</f>
        <v/>
      </c>
      <c r="J84" s="117">
        <f t="shared" si="51"/>
        <v>0</v>
      </c>
      <c r="K84" s="117" t="str">
        <f>IF(F84="Scenario1PBT1",'Major retrofit'!$E$18,IF(F84="Scenario2PBT1",'Major retrofit'!$F$18,IF(F84="Scenario3PBT1",'Major retrofit'!$G$18,"")))&amp;IF(F84="Scenario1PBT2",'Major retrofit'!$H$18,IF(F84="Scenario2PBT2",'Major retrofit'!$I$18,IF(F84="Scenario3PBT2",'Major retrofit'!$J$18,"")))&amp;IF(F84="Scenario1PBT3",'Major retrofit'!$K$18,IF(F84="Scenario2PBT3",'Major retrofit'!$L$18,IF(F84="Scenario3PBT3",'Major retrofit'!$M$18,"")))&amp;IF(F84="Scenario1PBT4",'Major retrofit'!$N$18,IF(F84="Scenario2PBT4",'Major retrofit'!$O$18,IF(F84="Scenario3PBT4",'Major retrofit'!$P$18,"")))&amp;IF(F84="Scenario1PBT5",'Major retrofit'!$Q$18,IF(F84="Scenario2PBT5",'Major retrofit'!$R$18,IF(F84="Scenario3PBT5",'Major retrofit'!$S$18,"")))&amp;IF(F84="Scenario1PBT6",'Major retrofit'!$T$18,IF(F84="Scenario2PBT6",'Major retrofit'!$U$18,IF(F84="Scenario3PBT6",'Major retrofit'!$V$18,"")))&amp;IF(F84="Scenario1PBT7",'Major retrofit'!$W$18,IF(F84="Scenario2PBT7",'Major retrofit'!$X$18,IF(F84="Scenario3PBT7",'Major retrofit'!$Y$18,"")))&amp;IF(F84="Scenario1PBT8",'Major retrofit'!$Z$18,IF(F84="Scenario2PBT8",'Major retrofit'!$AA$18,IF(F84="Scenario3PBT8",'Major retrofit'!$AB$18,"")))&amp;IF(F84="Scenario1PBT9",'Major retrofit'!$AC$18,IF(F84="Scenario2PBT9",'Major retrofit'!$AD$18,IF(F84="Scenario3PBT9",'Major retrofit'!$AE$18,"")))&amp;IF(F84="Scenario1PBT10",'Major retrofit'!$AF$18,IF(F84="Scenario2PBT10",'Major retrofit'!$AG$18,IF(F84="Scenario3PBT10",'Major retrofit'!$AH$18,"")))&amp;IF(F84="Scenario1PBT11",'Major retrofit'!$AI$18,IF(F84="Scenario2PBT11",'Major retrofit'!$AJ$18,IF(F84="Scenario3PBT11",'Major retrofit'!$AK$18,"")))&amp;IF(F84="Scenario1PBT12",'Major retrofit'!$AL$18,IF(F84="Scenario2PBT12",'Major retrofit'!$AM$18,IF(F84="Scenario3PBT12",'Major retrofit'!$AN$18,"")))&amp;IF(F84="Scenario1PBT13",'Major retrofit'!$AO$18,IF(F84="Scenario2PBT13",'Major retrofit'!$AP$18,IF(F84="Scenario3PBT13",'Major retrofit'!$AQ$18,"")))&amp;IF(F84="Scenario1PBT14",'Major retrofit'!$AR$18,IF(F84="Scenario2PBT14",'Major retrofit'!$AS$18,IF(F84="Scenario3PBT14",'Major retrofit'!$AT$18,"")))&amp;IF(F84="Scenario1PBT15",'Major retrofit'!$AU$18,IF(F84="Scenario2PBT15",'Major retrofit'!$AV$18,IF(F84="Scenario3PBT15",'Major retrofit'!$AW$18,"")))</f>
        <v/>
      </c>
      <c r="L84" s="117">
        <f t="shared" si="52"/>
        <v>0</v>
      </c>
      <c r="M84" s="117" t="str">
        <f>IF(F84="Scenario1PBT1",'Major retrofit'!$E$20,IF(F84="Scenario2PBT1",'Major retrofit'!$F$20,IF(F84="Scenario3PBT1",'Major retrofit'!$G$20,"")))&amp;IF(F84="Scenario1PBT2",'Major retrofit'!$H$20,IF(F84="Scenario2PBT2",'Major retrofit'!$I$20,IF(F84="Scenario3PBT2",'Major retrofit'!$J$20,"")))&amp;IF(F84="Scenario1PBT3",'Major retrofit'!$K$20,IF(F84="Scenario2PBT3",'Major retrofit'!$L$20,IF(F84="Scenario3PBT3",'Major retrofit'!$M$20,"")))&amp;IF(F84="Scenario1PBT4",'Major retrofit'!$N$20,IF(F84="Scenario2PBT4",'Major retrofit'!$O$20,IF(F84="Scenario3PBT4",'Major retrofit'!$P$20,"")))&amp;IF(F84="Scenario1PBT5",'Major retrofit'!$Q$20,IF(F84="Scenario2PBT5",'Major retrofit'!$R$20,IF(F84="Scenario3PBT5",'Major retrofit'!$S$20,"")))&amp;IF(F84="Scenario1PBT6",'Major retrofit'!$T$20,IF(F84="Scenario2PBT6",'Major retrofit'!$U$20,IF(F84="Scenario3PBT6",'Major retrofit'!$V$20,"")))&amp;IF(F84="Scenario1PBT7",'Major retrofit'!$W$20,IF(F84="Scenario2PBT7",'Major retrofit'!$X$20,IF(F84="Scenario3PBT7",'Major retrofit'!$Y$20,"")))&amp;IF(F84="Scenario1PBT8",'Major retrofit'!$Z$20,IF(F84="Scenario2PBT8",'Major retrofit'!$AA$20,IF(F84="Scenario3PBT8",'Major retrofit'!$AB$20,"")))&amp;IF(F84="Scenario1PBT9",'Major retrofit'!$AC$20,IF(F84="Scenario2PBT9",'Major retrofit'!$AD$20,IF(F84="Scenario3PBT9",'Major retrofit'!$AE$20,"")))&amp;IF(F84="Scenario1PBT10",'Major retrofit'!$AF$20,IF(F84="Scenario2PBT10",'Major retrofit'!$AG$20,IF(F84="Scenario3PBT10",'Major retrofit'!$AH$20,"")))&amp;IF(F84="Scenario1PBT11",'Major retrofit'!$AI$20,IF(F84="Scenario2PBT11",'Major retrofit'!$AJ$20,IF(F84="Scenario3PBT11",'Major retrofit'!$AK$20,"")))&amp;IF(F84="Scenario1PBT12",'Major retrofit'!$AL$20,IF(F84="Scenario2PBT12",'Major retrofit'!$AM$20,IF(F84="Scenario3PBT12",'Major retrofit'!$AN$20,"")))&amp;IF(F84="Scenario1PBT13",'Major retrofit'!$AO$20,IF(F84="Scenario2PBT13",'Major retrofit'!$AP$20,IF(F84="Scenario3PBT13",'Major retrofit'!$AQ$20,"")))&amp;IF(F84="Scenario1PBT14",'Major retrofit'!$AR$20,IF(F84="Scenario2PBT14",'Major retrofit'!$AS$20,IF(F84="Scenario3PBT14",'Major retrofit'!$AT$20,"")))&amp;IF(F84="Scenario1PBT15",'Major retrofit'!$AU$20,IF(F84="Scenario2PBT15",'Major retrofit'!$AV$20,IF(F84="Scenario3PBT15",'Major retrofit'!$AW$20,"")))</f>
        <v/>
      </c>
      <c r="N84" s="118">
        <f t="shared" si="53"/>
        <v>0</v>
      </c>
      <c r="O84" s="206" t="str">
        <f>IF(F84="Scenario1PBT1",'Major retrofit'!$E$23,IF(F84="Scenario2PBT1",'Major retrofit'!$F$23,IF(F84="Scenario3PBT1",'Major retrofit'!$G$23,"")))&amp;IF(F84="Scenario1PBT2",'Major retrofit'!$H$23,IF(F84="Scenario2PBT2",'Major retrofit'!$I$23,IF(F84="Scenario3PBT2",'Major retrofit'!$J$23,"")))&amp;IF(F84="Scenario1PBT3",'Major retrofit'!$K$23,IF(F84="Scenario2PBT3",'Major retrofit'!$L$23,IF(F84="Scenario3PBT3",'Major retrofit'!$M$23,"")))&amp;IF(F84="Scenario1PBT4",'Major retrofit'!$N$23,IF(F84="Scenario2PBT4",'Major retrofit'!$O$23,IF(F84="Scenario3PBT4",'Major retrofit'!$P$23,"")))&amp;IF(F84="Scenario1PBT5",'Major retrofit'!$Q$23,IF(F84="Scenario2PBT5",'Major retrofit'!$R$23,IF(F84="Scenario3PBT5",'Major retrofit'!$S$23,"")))&amp;IF(F84="Scenario1PBT6",'Major retrofit'!$T$23,IF(F84="Scenario2PBT6",'Major retrofit'!$U$23,IF(F84="Scenario3PBT6",'Major retrofit'!$V$23,"")))&amp;IF(F84="Scenario1PBT7",'Major retrofit'!$W$23,IF(F84="Scenario2PBT7",'Major retrofit'!$X$23,IF(F84="Scenario3PBT7",'Major retrofit'!$Y$23,"")))&amp;IF(F84="Scenario1PBT8",'Major retrofit'!$Z$23,IF(F84="Scenario2PBT8",'Major retrofit'!$AA$23,IF(F84="Scenario3PBT8",'Major retrofit'!$AB$23,"")))&amp;IF(F84="Scenario1PBT9",'Major retrofit'!$AC$23,IF(F84="Scenario2PBT9",'Major retrofit'!$AD$23,IF(F84="Scenario3PBT9",'Major retrofit'!$AE$23,"")))&amp;IF(F84="Scenario1PBT10",'Major retrofit'!$AF$23,IF(F84="Scenario2PBT10",'Major retrofit'!$AG$23,IF(F84="Scenario3PBT10",'Major retrofit'!$AH$23,"")))&amp;IF(F84="Scenario1PBT11",'Major retrofit'!$AI$23,IF(F84="Scenario2PBT11",'Major retrofit'!$AJ$23,IF(F84="Scenario3PBT11",'Major retrofit'!$AK$23,"")))&amp;IF(F84="Scenario1PBT12",'Major retrofit'!$AL$23,IF(F84="Scenario2PBT12",'Major retrofit'!$AM$23,IF(F84="Scenario3PBT12",'Major retrofit'!$AN$23,"")))&amp;IF(F84="Scenario1PBT13",'Major retrofit'!$AO$23,IF(F84="Scenario2PBT13",'Major retrofit'!$AP$23,IF(F84="Scenario3PBT13",'Major retrofit'!$AQ$23,"")))&amp;IF(F84="Scenario1PBT14",'Major retrofit'!$AR$23,IF(F84="Scenario2PBT14",'Major retrofit'!$AS$23,IF(F84="Scenario3PBT14",'Major retrofit'!$AT$23,"")))&amp;IF(F84="Scenario1PBT15",'Major retrofit'!$AU$23,IF(F84="Scenario2PBT15",'Major retrofit'!$AV$23,IF(F84="Scenario3PBT15",'Major retrofit'!$AW$23,"")))</f>
        <v/>
      </c>
      <c r="P84" s="117">
        <f t="shared" si="54"/>
        <v>0</v>
      </c>
      <c r="Q84" s="117" t="str">
        <f>IF(F84="Scenario1PBT1",'Major retrofit'!$E$25,IF(F84="Scenario2PBT1",'Major retrofit'!$F$25,IF(F84="Scenario3PBT1",'Major retrofit'!$G$25,"")))&amp;IF(F84="Scenario1PBT2",'Major retrofit'!$H$25,IF(F84="Scenario2PBT2",'Major retrofit'!$I$25,IF(F84="Scenario3PBT2",'Major retrofit'!$J$25,"")))&amp;IF(F84="Scenario1PBT3",'Major retrofit'!$K$25,IF(F84="Scenario2PBT3",'Major retrofit'!$L$25,IF(F84="Scenario3PBT3",'Major retrofit'!$M$25,"")))&amp;IF(F84="Scenario1PBT4",'Major retrofit'!$N$25,IF(F84="Scenario2PBT4",'Major retrofit'!$O$25,IF(F84="Scenario3PBT4",'Major retrofit'!$P$25,"")))&amp;IF(F84="Scenario1PBT5",'Major retrofit'!$Q$25,IF(F84="Scenario2PBT5",'Major retrofit'!$R$25,IF(F84="Scenario3PBT5",'Major retrofit'!$S$25,"")))&amp;IF(F84="Scenario1PBT6",'Major retrofit'!$T$25,IF(F84="Scenario2PBT6",'Major retrofit'!$U$25,IF(F84="Scenario3PBT6",'Major retrofit'!$V$25,"")))&amp;IF(F84="Scenario1PBT7",'Major retrofit'!$W$25,IF(F84="Scenario2PBT7",'Major retrofit'!$X$25,IF(F84="Scenario3PBT7",'Major retrofit'!$Y$25,"")))&amp;IF(F84="Scenario1PBT8",'Major retrofit'!$Z$25,IF(F84="Scenario2PBT8",'Major retrofit'!$AA$25,IF(F84="Scenario3PBT8",'Major retrofit'!$AB$25,"")))&amp;IF(F84="Scenario1PBT9",'Major retrofit'!$AC$25,IF(F84="Scenario2PBT9",'Major retrofit'!$AD$25,IF(F84="Scenario3PBT9",'Major retrofit'!$AE$25,"")))&amp;IF(F84="Scenario1PBT10",'Major retrofit'!$AF$25,IF(F84="Scenario2PBT10",'Major retrofit'!$AG$25,IF(F84="Scenario3PBT10",'Major retrofit'!$AH$25,"")))&amp;IF(F84="Scenario1PBT11",'Major retrofit'!$AI$25,IF(F84="Scenario2PBT11",'Major retrofit'!$AJ$25,IF(F84="Scenario3PBT11",'Major retrofit'!$AK$25,"")))&amp;IF(F84="Scenario1PBT12",'Major retrofit'!$AL$25,IF(F84="Scenario2PBT12",'Major retrofit'!$AM$25,IF(F84="Scenario3PBT12",'Major retrofit'!$AN$25,"")))&amp;IF(F84="Scenario1PBT13",'Major retrofit'!$AO$25,IF(F84="Scenario2PBT13",'Major retrofit'!$AP$25,IF(F84="Scenario3PBT13",'Major retrofit'!$AQ$25,"")))&amp;IF(F84="Scenario1PBT14",'Major retrofit'!$AR$25,IF(F84="Scenario2PBT14",'Major retrofit'!$AS$25,IF(F84="Scenario3PBT14",'Major retrofit'!$AT$25,"")))&amp;IF(F84="Scenario1PBT15",'Major retrofit'!$AU$25,IF(F84="Scenario2PBT15",'Major retrofit'!$AV$25,IF(F84="Scenario3PBT15",'Major retrofit'!$AW$25,"")))</f>
        <v/>
      </c>
      <c r="R84" s="117">
        <f t="shared" si="55"/>
        <v>0</v>
      </c>
      <c r="S84" s="117" t="str">
        <f>IF(F84="Scenario1PBT1",'Major retrofit'!$E$27,IF(F84="Scenario2PBT1",'Major retrofit'!$F$27,IF(F84="Scenario3PBT1",'Major retrofit'!$G$27,"")))&amp;IF(F84="Scenario1PBT2",'Major retrofit'!$H$27,IF(F84="Scenario2PBT2",'Major retrofit'!$I$27,IF(F84="Scenario3PBT2",'Major retrofit'!$J$27,"")))&amp;IF(F84="Scenario1PBT3",'Major retrofit'!$K$27,IF(F84="Scenario2PBT3",'Major retrofit'!$L$27,IF(F84="Scenario3PBT3",'Major retrofit'!$M$27,"")))&amp;IF(F84="Scenario1PBT4",'Major retrofit'!$N$27,IF(F84="Scenario2PBT4",'Major retrofit'!$O$27,IF(F84="Scenario3PBT4",'Major retrofit'!$P$27,"")))&amp;IF(F84="Scenario1PBT5",'Major retrofit'!$Q$27,IF(F84="Scenario2PBT5",'Major retrofit'!$R$27,IF(F84="Scenario3PBT5",'Major retrofit'!$S$27,"")))&amp;IF(F84="Scenario1PBT6",'Major retrofit'!$T$27,IF(F84="Scenario2PBT6",'Major retrofit'!$U$27,IF(F84="Scenario3PBT6",'Major retrofit'!$V$27,"")))&amp;IF(F84="Scenario1PBT7",'Major retrofit'!$W$27,IF(F84="Scenario2PBT7",'Major retrofit'!$X$27,IF(F84="Scenario3PBT7",'Major retrofit'!$Y$27,"")))&amp;IF(F84="Scenario1PBT8",'Major retrofit'!$Z$27,IF(F84="Scenario2PBT8",'Major retrofit'!$AA$27,IF(F84="Scenario3PBT8",'Major retrofit'!$AB$27,"")))&amp;IF(F84="Scenario1PBT9",'Major retrofit'!$AC$27,IF(F84="Scenario2PBT9",'Major retrofit'!$AD$27,IF(F84="Scenario3PBT9",'Major retrofit'!$AE$27,"")))&amp;IF(F84="Scenario1PBT10",'Major retrofit'!$AF$27,IF(F84="Scenario2PBT10",'Major retrofit'!$AG$27,IF(F84="Scenario3PBT10",'Major retrofit'!$AH$27,"")))&amp;IF(F84="Scenario1PBT11",'Major retrofit'!$AI$27,IF(F84="Scenario2PBT11",'Major retrofit'!$AJ$27,IF(F84="Scenario3PBT11",'Major retrofit'!$AK$27,"")))&amp;IF(F84="Scenario1PBT12",'Major retrofit'!$AL$27,IF(F84="Scenario2PBT12",'Major retrofit'!$AM$27,IF(F84="Scenario3PBT12",'Major retrofit'!$AN$27,"")))&amp;IF(F84="Scenario1PBT13",'Major retrofit'!$AO$27,IF(F84="Scenario2PBT13",'Major retrofit'!$AP$27,IF(F84="Scenario3PBT13",'Major retrofit'!$AQ$27,"")))&amp;IF(F84="Scenario1PBT14",'Major retrofit'!$AR$27,IF(F84="Scenario2PBT14",'Major retrofit'!$AS$27,IF(F84="Scenario3PBT14",'Major retrofit'!$AT$27,"")))&amp;IF(F84="Scenario1PBT15",'Major retrofit'!$AU$27,IF(F84="Scenario2PBT15",'Major retrofit'!$AV$27,IF(F84="Scenario3PBT15",'Major retrofit'!$AW$27,"")))</f>
        <v/>
      </c>
      <c r="T84" s="207">
        <f t="shared" si="56"/>
        <v>0</v>
      </c>
      <c r="U84" s="206" t="str">
        <f>IF(F84="Scenario1PBT1",'Major retrofit'!$E$38,IF(F84="Scenario2PBT1",'Major retrofit'!$F$38,IF(F84="Scenario3PBT1",'Major retrofit'!$G$38,"")))&amp;IF(F84="Scenario1PBT2",'Major retrofit'!$H$38,IF(F84="Scenario2PBT2",'Major retrofit'!$I$38,IF(F84="Scenario3PBT2",'Major retrofit'!$J$38,"")))&amp;IF(F84="Scenario1PBT3",'Major retrofit'!$K$38,IF(F84="Scenario2PBT3",'Major retrofit'!$L$38,IF(F84="Scenario3PBT3",'Major retrofit'!$M$38,"")))&amp;IF(F84="Scenario1PBT4",'Major retrofit'!$N$38,IF(F84="Scenario2PBT4",'Major retrofit'!$O$38,IF(F84="Scenario3PBT4",'Major retrofit'!$P$38,"")))&amp;IF(F84="Scenario1PBT5",'Major retrofit'!$Q$38,IF(F84="Scenario2PBT5",'Major retrofit'!$R$38,IF(F84="Scenario3PBT5",'Major retrofit'!$S$38,"")))&amp;IF(F84="Scenario1PBT6",'Major retrofit'!$T$38,IF(F84="Scenario2PBT6",'Major retrofit'!$U$38,IF(F84="Scenario3PBT6",'Major retrofit'!$V$38,"")))&amp;IF(F84="Scenario1PBT7",'Major retrofit'!$W$38,IF(F84="Scenario2PBT7",'Major retrofit'!$X$38,IF(F84="Scenario3PBT7",'Major retrofit'!$Y$38,"")))&amp;IF(F84="Scenario1PBT8",'Major retrofit'!$Z$38,IF(F84="Scenario2PBT8",'Major retrofit'!$AA$38,IF(F84="Scenario3PBT8",'Major retrofit'!$AB$38,"")))&amp;IF(F84="Scenario1PBT9",'Major retrofit'!$AC$38,IF(F84="Scenario2PBT9",'Major retrofit'!$AD$38,IF(F84="Scenario3PBT9",'Major retrofit'!$AE$38,"")))&amp;IF(F84="Scenario1PBT10",'Major retrofit'!$AF$38,IF(F84="Scenario2PBT10",'Major retrofit'!$AG$38,IF(F84="Scenario3PBT10",'Major retrofit'!$AH$38,"")))&amp;IF(F84="Scenario1PBT11",'Major retrofit'!$AI$38,IF(F84="Scenario2PBT11",'Major retrofit'!$AJ$38,IF(F84="Scenario3PBT11",'Major retrofit'!$AK$38,"")))&amp;IF(F84="Scenario1PBT12",'Major retrofit'!$AL$38,IF(F84="Scenario2PBT12",'Major retrofit'!$AM$38,IF(F84="Scenario3PBT12",'Major retrofit'!$AN$38,"")))&amp;IF(F84="Scenario1PBT13",'Major retrofit'!$AO$38,IF(F84="Scenario2PBT13",'Major retrofit'!$AP$38,IF(F84="Scenario3PBT13",'Major retrofit'!$AQ$38,"")))&amp;IF(F84="Scenario1PBT14",'Major retrofit'!$AR$38,IF(F84="Scenario2PBT14",'Major retrofit'!$AS$38,IF(F84="Scenario3PBT14",'Major retrofit'!$AT$38,"")))&amp;IF(F84="Scenario1PBT15",'Major retrofit'!$AU$38,IF(F84="Scenario2PBT15",'Major retrofit'!$AV$38,IF(F84="Scenario3PBT15",'Major retrofit'!$AW$38,"")))</f>
        <v/>
      </c>
      <c r="V84" s="117">
        <f t="shared" si="57"/>
        <v>0</v>
      </c>
      <c r="W84" s="117" t="str">
        <f>IF(F84="Scenario1PBT1",'Major retrofit'!$E$40,IF(F84="Scenario2PBT1",'Major retrofit'!$F$40,IF(F84="Scenario3PBT1",'Major retrofit'!$G$40,"")))&amp;IF(F84="Scenario1PBT2",'Major retrofit'!$H$40,IF(F84="Scenario2PBT2",'Major retrofit'!$I$40,IF(F84="Scenario3PBT2",'Major retrofit'!$J$40,"")))&amp;IF(F84="Scenario1PBT3",'Major retrofit'!$K$40,IF(F84="Scenario2PBT3",'Major retrofit'!$L$40,IF(F84="Scenario3PBT3",'Major retrofit'!$M$40,"")))&amp;IF(F84="Scenario1PBT4",'Major retrofit'!$N$40,IF(F84="Scenario2PBT4",'Major retrofit'!$O$40,IF(F84="Scenario3PBT4",'Major retrofit'!$P$40,"")))&amp;IF(F84="Scenario1PBT5",'Major retrofit'!$Q$40,IF(F84="Scenario2PBT5",'Major retrofit'!$R$40,IF(F84="Scenario3PBT5",'Major retrofit'!$S$40,"")))&amp;IF(F84="Scenario1PBT6",'Major retrofit'!$T$40,IF(F84="Scenario2PBT6",'Major retrofit'!$U$40,IF(F84="Scenario3PBT6",'Major retrofit'!$V$40,"")))&amp;IF(F84="Scenario1PBT7",'Major retrofit'!$W$40,IF(F84="Scenario2PBT7",'Major retrofit'!$X$40,IF(F84="Scenario3PBT7",'Major retrofit'!$Y$40,"")))&amp;IF(F84="Scenario1PBT8",'Major retrofit'!$Z$40,IF(F84="Scenario2PBT8",'Major retrofit'!$AA$40,IF(F84="Scenario3PBT8",'Major retrofit'!$AB$40,"")))&amp;IF(F84="Scenario1PBT9",'Major retrofit'!$AC$40,IF(F84="Scenario2PBT9",'Major retrofit'!$AD$40,IF(F84="Scenario3PBT9",'Major retrofit'!$AE$40,"")))&amp;IF(F84="Scenario1PBT10",'Major retrofit'!$AF$40,IF(F84="Scenario2PBT10",'Major retrofit'!$AG$40,IF(F84="Scenario3PBT10",'Major retrofit'!$AH$40,"")))&amp;IF(F84="Scenario1PBT11",'Major retrofit'!$AI$40,IF(F84="Scenario2PBT11",'Major retrofit'!$AJ$40,IF(F84="Scenario3PBT11",'Major retrofit'!$AK$40,"")))&amp;IF(F84="Scenario1PBT12",'Major retrofit'!$AL$40,IF(F84="Scenario2PBT12",'Major retrofit'!$AM$40,IF(F84="Scenario3PBT12",'Major retrofit'!$AN$40,"")))&amp;IF(F84="Scenario1PBT13",'Major retrofit'!$AO$40,IF(F84="Scenario2PBT13",'Major retrofit'!$AP$40,IF(F84="Scenario3PBT13",'Major retrofit'!$AQ$40,"")))&amp;IF(F84="Scenario1PBT14",'Major retrofit'!$AR$40,IF(F84="Scenario2PBT14",'Major retrofit'!$AS$40,IF(F84="Scenario3PBT14",'Major retrofit'!$AT$40,"")))&amp;IF(F84="Scenario1PBT15",'Major retrofit'!$AU$40,IF(F84="Scenario2PBT15",'Major retrofit'!$AV$40,IF(F84="Scenario3PBT15",'Major retrofit'!$AW$40,"")))</f>
        <v/>
      </c>
      <c r="X84" s="117">
        <f t="shared" si="58"/>
        <v>0</v>
      </c>
      <c r="Y84" s="117" t="str">
        <f>IF(F84="Scenario1PBT1",'Major retrofit'!$E$42,IF(F84="Scenario2PBT1",'Major retrofit'!$F$42,IF(F84="Scenario3PBT1",'Major retrofit'!$G$42,"")))&amp;IF(F84="Scenario1PBT2",'Major retrofit'!$H$42,IF(F84="Scenario2PBT2",'Major retrofit'!$I$42,IF(F84="Scenario3PBT2",'Major retrofit'!$J$42,"")))&amp;IF(F84="Scenario1PBT3",'Major retrofit'!$K$42,IF(F84="Scenario2PBT3",'Major retrofit'!$L$42,IF(F84="Scenario3PBT3",'Major retrofit'!$M$42,"")))&amp;IF(F84="Scenario1PBT4",'Major retrofit'!$N$42,IF(F84="Scenario2PBT4",'Major retrofit'!$O$42,IF(F84="Scenario3PBT4",'Major retrofit'!$P$42,"")))&amp;IF(F84="Scenario1PBT5",'Major retrofit'!$Q$42,IF(F84="Scenario2PBT5",'Major retrofit'!$R$42,IF(F84="Scenario3PBT5",'Major retrofit'!$S$42,"")))&amp;IF(F84="Scenario1PBT6",'Major retrofit'!$T$42,IF(F84="Scenario2PBT6",'Major retrofit'!$U$42,IF(F84="Scenario3PBT6",'Major retrofit'!$V$42,"")))&amp;IF(F84="Scenario1PBT7",'Major retrofit'!$W$42,IF(F84="Scenario2PBT7",'Major retrofit'!$X$42,IF(F84="Scenario3PBT7",'Major retrofit'!$Y$42,"")))&amp;IF(F84="Scenario1PBT8",'Major retrofit'!$Z$42,IF(F84="Scenario2PBT8",'Major retrofit'!$AA$42,IF(F84="Scenario3PBT8",'Major retrofit'!$AB$42,"")))&amp;IF(F84="Scenario1PBT9",'Major retrofit'!$AC$42,IF(F84="Scenario2PBT9",'Major retrofit'!$AD$42,IF(F84="Scenario3PBT9",'Major retrofit'!$AE$42,"")))&amp;IF(F84="Scenario1PBT10",'Major retrofit'!$AF$42,IF(F84="Scenario2PBT10",'Major retrofit'!$AG$42,IF(F84="Scenario3PBT10",'Major retrofit'!$AH$42,"")))&amp;IF(F84="Scenario1PBT11",'Major retrofit'!$AI$42,IF(F84="Scenario2PBT11",'Major retrofit'!$AJ$42,IF(F84="Scenario3PBT11",'Major retrofit'!$AK$42,"")))&amp;IF(F84="Scenario1PBT12",'Major retrofit'!$AL$42,IF(F84="Scenario2PBT12",'Major retrofit'!$AM$42,IF(F84="Scenario3PBT12",'Major retrofit'!$AN$42,"")))&amp;IF(F84="Scenario1PBT13",'Major retrofit'!$AO$42,IF(F84="Scenario2PBT13",'Major retrofit'!$AP$42,IF(F84="Scenario3PBT13",'Major retrofit'!$AQ$42,"")))&amp;IF(F84="Scenario1PBT14",'Major retrofit'!$AR$42,IF(F84="Scenario2PBT14",'Major retrofit'!$AS$42,IF(F84="Scenario3PBT14",'Major retrofit'!$AT$42,"")))&amp;IF(F84="Scenario1PBT15",'Major retrofit'!$AU$42,IF(F84="Scenario2PBT15",'Major retrofit'!$AV$42,IF(F84="Scenario3PBT15",'Major retrofit'!$AW$42,"")))</f>
        <v/>
      </c>
      <c r="Z84" s="117">
        <f t="shared" si="59"/>
        <v>0</v>
      </c>
      <c r="AA84" s="178" t="str">
        <f>IF(F84="Scenario1PBT1",'Major retrofit'!$E$101,IF(F84="Scenario2PBT1",'Major retrofit'!$F$101,IF(F84="Scenario3PBT1",'Major retrofit'!$G$101,"")))&amp;IF(F84="Scenario1PBT2",'Major retrofit'!$H$101,IF(F84="Scenario2PBT2",'Major retrofit'!$I$101,IF(F84="Scenario3PBT2",'Major retrofit'!$J$101,"")))&amp;IF(F84="Scenario1PBT3",'Major retrofit'!$K$101,IF(F84="Scenario2PBT3",'Major retrofit'!$L$101,IF(F84="Scenario3PBT3",'Major retrofit'!$M$101,"")))&amp;IF(F84="Scenario1PBT4",'Major retrofit'!$N$101,IF(F84="Scenario2PBT4",'Major retrofit'!$O$101,IF(F84="Scenario3PBT4",'Major retrofit'!$P$101,"")))&amp;IF(F84="Scenario1PBT5",'Major retrofit'!$Q$101,IF(F84="Scenario2PBT5",'Major retrofit'!$R$101,IF(F84="Scenario3PBT5",'Major retrofit'!$S$101,"")))&amp;IF(F84="Scenario1PBT6",'Major retrofit'!$T$101,IF(F84="Scenario2PBT6",'Major retrofit'!$U$101,IF(F84="Scenario3PBT6",'Major retrofit'!$V$101,"")))&amp;IF(F84="Scenario1PBT7",'Major retrofit'!$W$101,IF(F84="Scenario2PBT7",'Major retrofit'!$X$101,IF(F84="Scenario3PBT7",'Major retrofit'!$Y$101,"")))&amp;IF(F84="Scenario1PBT8",'Major retrofit'!$Z$101,IF(F84="Scenario2PBT8",'Major retrofit'!$AA$101,IF(F84="Scenario3PBT8",'Major retrofit'!$AB$101,"")))&amp;IF(F84="Scenario1PBT9",'Major retrofit'!$AC$101,IF(F84="Scenario2PBT9",'Major retrofit'!$AD$101,IF(F84="Scenario3PBT9",'Major retrofit'!$AE$101,"")))&amp;IF(F84="Scenario1PBT10",'Major retrofit'!$AF$101,IF(F84="Scenario2PBT10",'Major retrofit'!$AG$101,IF(F84="Scenario3PBT10",'Major retrofit'!$AH$101,"")))&amp;IF(F84="Scenario1PBT11",'Major retrofit'!$AI$101,IF(F84="Scenario2PBT11",'Major retrofit'!$AJ$101,IF(F84="Scenario3PBT11",'Major retrofit'!$AK$101,"")))&amp;IF(F84="Scenario1PBT12",'Major retrofit'!$AL$101,IF(F84="Scenario2PBT12",'Major retrofit'!$AM$101,IF(F84="Scenario3PBT12",'Major retrofit'!$AN$101,"")))&amp;IF(F84="Scenario1PBT13",'Major retrofit'!$AO$101,IF(F84="Scenario2PBT13",'Major retrofit'!$AP$101,IF(F84="Scenario3PBT13",'Major retrofit'!$AQ$101,"")))&amp;IF(F84="Scenario1PBT14",'Major retrofit'!$AR$101,IF(F84="Scenario2PBT14",'Major retrofit'!$AS$101,IF(F84="Scenario3PBT14",'Major retrofit'!$AT$101,"")))&amp;IF(F84="Scenario1PBT15",'Major retrofit'!$AU$101,IF(F84="Scenario2PBT15",'Major retrofit'!$AV$101,IF(F84="Scenario3PBT15",'Major retrofit'!$AW$101,"")))</f>
        <v/>
      </c>
      <c r="AB84" s="179">
        <f t="shared" si="60"/>
        <v>0</v>
      </c>
      <c r="AC84" s="363" t="str">
        <f t="shared" si="61"/>
        <v/>
      </c>
      <c r="AD84" s="353">
        <f>IF(AC84="",IFERROR('Projection_Base-case'!G85-G84,0),0)</f>
        <v>0</v>
      </c>
      <c r="AE84" s="350">
        <f t="shared" si="37"/>
        <v>0</v>
      </c>
      <c r="AF84" s="361">
        <f>IFERROR(100*AD84/'Projection_Base-case'!G85,0)</f>
        <v>0</v>
      </c>
      <c r="AG84" s="352">
        <f>IF(AC84="",IFERROR('Projection_Base-case'!I85-I84,0),0)</f>
        <v>0</v>
      </c>
      <c r="AH84" s="353">
        <f t="shared" si="38"/>
        <v>0</v>
      </c>
      <c r="AI84" s="361">
        <f>IFERROR(100*AG84/'Projection_Base-case'!I85,0)</f>
        <v>0</v>
      </c>
      <c r="AJ84" s="352">
        <f>IF(AC84="",IFERROR('Projection_Base-case'!K85-K84,0),0)</f>
        <v>0</v>
      </c>
      <c r="AK84" s="353">
        <f t="shared" si="39"/>
        <v>0</v>
      </c>
      <c r="AL84" s="361">
        <f>IFERROR(100*AJ84/'Projection_Base-case'!K85,0)</f>
        <v>0</v>
      </c>
      <c r="AM84" s="352">
        <f>-IF(AC84="",IFERROR('Projection_Base-case'!M85-M84,0),0)</f>
        <v>0</v>
      </c>
      <c r="AN84" s="353">
        <f t="shared" si="40"/>
        <v>0</v>
      </c>
      <c r="AO84" s="354">
        <f>IFERROR(IF('Projection_Base-case'!N85&gt;0,100*AN84/'Projection_Base-case'!N85,100*AN84/N84),0)</f>
        <v>0</v>
      </c>
      <c r="AP84" s="355">
        <f>IF(AC84="",IFERROR('Projection_Base-case'!O85-O84,0),0)</f>
        <v>0</v>
      </c>
      <c r="AQ84" s="356">
        <f t="shared" si="41"/>
        <v>0</v>
      </c>
      <c r="AR84" s="356">
        <f>IFERROR(100*AP84/'Projection_Base-case'!O85,0)</f>
        <v>0</v>
      </c>
      <c r="AS84" s="355">
        <f>IF(AC84="",IFERROR('Projection_Base-case'!Q85-Q84,0),0)</f>
        <v>0</v>
      </c>
      <c r="AT84" s="356">
        <f t="shared" si="42"/>
        <v>0</v>
      </c>
      <c r="AU84" s="356">
        <f>IFERROR(100*AS84/'Projection_Base-case'!Q85,0)</f>
        <v>0</v>
      </c>
      <c r="AV84" s="355">
        <f>IF(AC84="",IFERROR('Projection_Base-case'!S85-S84,0),0)</f>
        <v>0</v>
      </c>
      <c r="AW84" s="356">
        <f t="shared" si="43"/>
        <v>0</v>
      </c>
      <c r="AX84" s="357">
        <f>IFERROR(100*AV84/'Projection_Base-case'!S85,0)</f>
        <v>0</v>
      </c>
      <c r="AY84" s="358">
        <f>IF(AC84="",IFERROR('Projection_Base-case'!U85-U84,0),0)</f>
        <v>0</v>
      </c>
      <c r="AZ84" s="359">
        <f t="shared" si="44"/>
        <v>0</v>
      </c>
      <c r="BA84" s="359">
        <f>IFERROR(100*AY84/'Projection_Base-case'!U85,0)</f>
        <v>0</v>
      </c>
      <c r="BB84" s="358">
        <f>IF(AC84="",IFERROR('Projection_Base-case'!W85-W84,0),0)</f>
        <v>0</v>
      </c>
      <c r="BC84" s="359">
        <f t="shared" si="45"/>
        <v>0</v>
      </c>
      <c r="BD84" s="359">
        <f>IFERROR(100*BB84/'Projection_Base-case'!W85,0)</f>
        <v>0</v>
      </c>
      <c r="BE84" s="358">
        <f>IF(AC84="",IFERROR('Projection_Base-case'!Y85-Y84,0),0)</f>
        <v>0</v>
      </c>
      <c r="BF84" s="359">
        <f t="shared" si="46"/>
        <v>0</v>
      </c>
      <c r="BG84" s="359">
        <f>IFERROR(100*BE84/'Projection_Base-case'!Y85,0)</f>
        <v>0</v>
      </c>
      <c r="BH84" s="359">
        <f t="shared" si="47"/>
        <v>0</v>
      </c>
      <c r="BI84" s="360">
        <f t="shared" si="48"/>
        <v>0</v>
      </c>
    </row>
    <row r="85" spans="1:61">
      <c r="A85" s="205">
        <v>81</v>
      </c>
      <c r="B85" s="347">
        <f>IF('Projection_Base-case'!B86&lt;&gt;"",'Projection_Base-case'!B86,0)</f>
        <v>0</v>
      </c>
      <c r="C85" s="347">
        <f>IF('Projection_Base-case'!C86&lt;&gt;"",'Projection_Base-case'!C86,0)</f>
        <v>0</v>
      </c>
      <c r="D85" s="365">
        <f>IF('Projection_Base-case'!D86&lt;&gt;"",'Projection_Base-case'!D86,0)</f>
        <v>0</v>
      </c>
      <c r="E85" s="322"/>
      <c r="F85" s="367" t="str">
        <f t="shared" si="49"/>
        <v>0</v>
      </c>
      <c r="G85" s="177" t="str">
        <f>IF(F85="Scenario1PBT1",'Major retrofit'!$E$6,IF(F85="Scenario2PBT1",'Major retrofit'!$F$6,IF(F85="Scenario3PBT1",'Major retrofit'!$G$6,"")))&amp;IF(F85="Scenario1PBT2",'Major retrofit'!$H$6,IF(F85="Scenario2PBT2",'Major retrofit'!$I$6,IF(F85="Scenario3PBT2",'Major retrofit'!$J$6,"")))&amp;IF(F85="Scenario1PBT3",'Major retrofit'!$K$6,IF(F85="Scenario2PBT3",'Major retrofit'!$L$6,IF(F85="Scenario3PBT3",'Major retrofit'!$M$6,"")))&amp;IF(F85="Scenario1PBT4",'Major retrofit'!$N$6,IF(F85="Scenario2PBT4",'Major retrofit'!$O$6,IF(F85="Scenario3PBT4",'Major retrofit'!$P$6,"")))&amp;IF(F85="Scenario1PBT5",'Major retrofit'!$Q$6,IF(F85="Scenario2PBT5",'Major retrofit'!$R$6,IF(F85="Scenario3PBT5",'Major retrofit'!$S$6,"")))&amp;IF(F85="Scenario1PBT6",'Major retrofit'!$T$6,IF(F85="Scenario2PBT6",'Major retrofit'!$U$6,IF(F85="Scenario3PBT6",'Major retrofit'!$V$6,"")))&amp;IF(F85="Scenario1PBT7",'Major retrofit'!$W$6,IF(F85="Scenario2PBT7",'Major retrofit'!$X$6,IF(F85="Scenario3PBT7",'Major retrofit'!$Y$6,"")))&amp;IF(F85="Scenario1PBT8",'Major retrofit'!$Z$6,IF(F85="Scenario2PBT8",'Major retrofit'!$AA$6,IF(F85="Scenario3PBT8",'Major retrofit'!$AB$6,"")))&amp;IF(F85="Scenario1PBT9",'Major retrofit'!$AC$6,IF(F85="Scenario2PBT9",'Major retrofit'!$AD$6,IF(F85="Scenario3PBT9",'Major retrofit'!$AE$6,"")))&amp;IF(F85="Scenario1PBT10",'Major retrofit'!$AF$6,IF(F85="Scenario2PBT10",'Major retrofit'!$AG$6,IF(F85="Scenario3PBT10",'Major retrofit'!$AH$6,"")))&amp;IF(F85="Scenario1PBT11",'Major retrofit'!$AI$6,IF(F85="Scenario2PBT11",'Major retrofit'!$AJ$6,IF(F85="Scenario3PBT11",'Major retrofit'!$AK$6,"")))&amp;IF(F85="Scenario1PBT12",'Major retrofit'!$AL$6,IF(F85="Scenario2PBT12",'Major retrofit'!$AM$6,IF(F85="Scenario3PBT12",'Major retrofit'!$AN$6,"")))&amp;IF(F85="Scenario1PBT13",'Major retrofit'!$AO$6,IF(F85="Scenario2PBT13",'Major retrofit'!$AP$6,IF(F85="Scenario3PBT13",'Major retrofit'!$AQ$6,"")))&amp;IF(F85="Scenario1PBT14",'Major retrofit'!$AR$6,IF(F85="Scenario2PBT14",'Major retrofit'!$AS$6,IF(F85="Scenario3PBT14",'Major retrofit'!$AT$6,"")))&amp;IF(F85="Scenario1PBT15",'Major retrofit'!$AU$6,IF(F85="Scenario2PBT15",'Major retrofit'!$AV$6,IF(F85="Scenario3PBT15",'Major retrofit'!$AW$6,"")))</f>
        <v/>
      </c>
      <c r="H85" s="117">
        <f t="shared" si="50"/>
        <v>0</v>
      </c>
      <c r="I85" s="178" t="str">
        <f>IF(F85="Scenario1PBT1",'Major retrofit'!$E$16,IF(F85="Scenario2PBT1",'Major retrofit'!$F$16,IF(F85="Scenario3PBT1",'Major retrofit'!$G$16,"")))&amp;IF(F85="Scenario1PBT2",'Major retrofit'!$H$16,IF(F85="Scenario2PBT2",'Major retrofit'!$I$16,IF(F85="Scenario3PBT2",'Major retrofit'!$J$16,"")))&amp;IF(F85="Scenario1PBT3",'Major retrofit'!$K$16,IF(F85="Scenario2PBT3",'Major retrofit'!$L$16,IF(F85="Scenario3PBT3",'Major retrofit'!$M$16,"")))&amp;IF(F85="Scenario1PBT4",'Major retrofit'!$N$16,IF(F85="Scenario2PBT4",'Major retrofit'!$O$16,IF(F85="Scenario3PBT4",'Major retrofit'!$P$16,"")))&amp;IF(F85="Scenario1PBT5",'Major retrofit'!$Q$16,IF(F85="Scenario2PBT5",'Major retrofit'!$R$16,IF(F85="Scenario3PBT5",'Major retrofit'!$S$16,"")))&amp;IF(F85="Scenario1PBT6",'Major retrofit'!$T$16,IF(F85="Scenario2PBT6",'Major retrofit'!$U$16,IF(F85="Scenario3PBT6",'Major retrofit'!$V$16,"")))&amp;IF(F85="Scenario1PBT7",'Major retrofit'!$W$16,IF(F85="Scenario2PBT7",'Major retrofit'!$X$16,IF(F85="Scenario3PBT7",'Major retrofit'!$Y$16,"")))&amp;IF(F85="Scenario1PBT8",'Major retrofit'!$Z$16,IF(F85="Scenario2PBT8",'Major retrofit'!$AA$16,IF(F85="Scenario3PBT8",'Major retrofit'!$AB$16,"")))&amp;IF(F85="Scenario1PBT9",'Major retrofit'!$AC$16,IF(F85="Scenario2PBT9",'Major retrofit'!$AD$16,IF(F85="Scenario3PBT9",'Major retrofit'!$AE$16,"")))&amp;IF(F85="Scenario1PBT10",'Major retrofit'!$AF$16,IF(F85="Scenario2PBT10",'Major retrofit'!$AG$16,IF(F85="Scenario3PBT10",'Major retrofit'!$AH$16,"")))&amp;IF(F85="Scenario1PBT11",'Major retrofit'!$AI$16,IF(F85="Scenario2PBT11",'Major retrofit'!$AJ$16,IF(F85="Scenario3PBT11",'Major retrofit'!$AK$16,"")))&amp;IF(F85="Scenario1PBT12",'Major retrofit'!$AL$16,IF(F85="Scenario2PBT12",'Major retrofit'!$AM$16,IF(F85="Scenario3PBT12",'Major retrofit'!$AN$16,"")))&amp;IF(F85="Scenario1PBT13",'Major retrofit'!$AO$16,IF(F85="Scenario2PBT13",'Major retrofit'!$AP$16,IF(F85="Scenario3PBT13",'Major retrofit'!$AQ$16,"")))&amp;IF(F85="Scenario1PBT14",'Major retrofit'!$AR$16,IF(F85="Scenario2PBT14",'Major retrofit'!$AS$16,IF(F85="Scenario3PBT14",'Major retrofit'!$AT$16,"")))&amp;IF(F85="Scenario1PBT15",'Major retrofit'!$AU$16,IF(F85="Scenario2PBT15",'Major retrofit'!$AV$16,IF(F85="Scenario3PBT15",'Major retrofit'!$AW$16,"")))</f>
        <v/>
      </c>
      <c r="J85" s="117">
        <f t="shared" si="51"/>
        <v>0</v>
      </c>
      <c r="K85" s="117" t="str">
        <f>IF(F85="Scenario1PBT1",'Major retrofit'!$E$18,IF(F85="Scenario2PBT1",'Major retrofit'!$F$18,IF(F85="Scenario3PBT1",'Major retrofit'!$G$18,"")))&amp;IF(F85="Scenario1PBT2",'Major retrofit'!$H$18,IF(F85="Scenario2PBT2",'Major retrofit'!$I$18,IF(F85="Scenario3PBT2",'Major retrofit'!$J$18,"")))&amp;IF(F85="Scenario1PBT3",'Major retrofit'!$K$18,IF(F85="Scenario2PBT3",'Major retrofit'!$L$18,IF(F85="Scenario3PBT3",'Major retrofit'!$M$18,"")))&amp;IF(F85="Scenario1PBT4",'Major retrofit'!$N$18,IF(F85="Scenario2PBT4",'Major retrofit'!$O$18,IF(F85="Scenario3PBT4",'Major retrofit'!$P$18,"")))&amp;IF(F85="Scenario1PBT5",'Major retrofit'!$Q$18,IF(F85="Scenario2PBT5",'Major retrofit'!$R$18,IF(F85="Scenario3PBT5",'Major retrofit'!$S$18,"")))&amp;IF(F85="Scenario1PBT6",'Major retrofit'!$T$18,IF(F85="Scenario2PBT6",'Major retrofit'!$U$18,IF(F85="Scenario3PBT6",'Major retrofit'!$V$18,"")))&amp;IF(F85="Scenario1PBT7",'Major retrofit'!$W$18,IF(F85="Scenario2PBT7",'Major retrofit'!$X$18,IF(F85="Scenario3PBT7",'Major retrofit'!$Y$18,"")))&amp;IF(F85="Scenario1PBT8",'Major retrofit'!$Z$18,IF(F85="Scenario2PBT8",'Major retrofit'!$AA$18,IF(F85="Scenario3PBT8",'Major retrofit'!$AB$18,"")))&amp;IF(F85="Scenario1PBT9",'Major retrofit'!$AC$18,IF(F85="Scenario2PBT9",'Major retrofit'!$AD$18,IF(F85="Scenario3PBT9",'Major retrofit'!$AE$18,"")))&amp;IF(F85="Scenario1PBT10",'Major retrofit'!$AF$18,IF(F85="Scenario2PBT10",'Major retrofit'!$AG$18,IF(F85="Scenario3PBT10",'Major retrofit'!$AH$18,"")))&amp;IF(F85="Scenario1PBT11",'Major retrofit'!$AI$18,IF(F85="Scenario2PBT11",'Major retrofit'!$AJ$18,IF(F85="Scenario3PBT11",'Major retrofit'!$AK$18,"")))&amp;IF(F85="Scenario1PBT12",'Major retrofit'!$AL$18,IF(F85="Scenario2PBT12",'Major retrofit'!$AM$18,IF(F85="Scenario3PBT12",'Major retrofit'!$AN$18,"")))&amp;IF(F85="Scenario1PBT13",'Major retrofit'!$AO$18,IF(F85="Scenario2PBT13",'Major retrofit'!$AP$18,IF(F85="Scenario3PBT13",'Major retrofit'!$AQ$18,"")))&amp;IF(F85="Scenario1PBT14",'Major retrofit'!$AR$18,IF(F85="Scenario2PBT14",'Major retrofit'!$AS$18,IF(F85="Scenario3PBT14",'Major retrofit'!$AT$18,"")))&amp;IF(F85="Scenario1PBT15",'Major retrofit'!$AU$18,IF(F85="Scenario2PBT15",'Major retrofit'!$AV$18,IF(F85="Scenario3PBT15",'Major retrofit'!$AW$18,"")))</f>
        <v/>
      </c>
      <c r="L85" s="117">
        <f t="shared" si="52"/>
        <v>0</v>
      </c>
      <c r="M85" s="117" t="str">
        <f>IF(F85="Scenario1PBT1",'Major retrofit'!$E$20,IF(F85="Scenario2PBT1",'Major retrofit'!$F$20,IF(F85="Scenario3PBT1",'Major retrofit'!$G$20,"")))&amp;IF(F85="Scenario1PBT2",'Major retrofit'!$H$20,IF(F85="Scenario2PBT2",'Major retrofit'!$I$20,IF(F85="Scenario3PBT2",'Major retrofit'!$J$20,"")))&amp;IF(F85="Scenario1PBT3",'Major retrofit'!$K$20,IF(F85="Scenario2PBT3",'Major retrofit'!$L$20,IF(F85="Scenario3PBT3",'Major retrofit'!$M$20,"")))&amp;IF(F85="Scenario1PBT4",'Major retrofit'!$N$20,IF(F85="Scenario2PBT4",'Major retrofit'!$O$20,IF(F85="Scenario3PBT4",'Major retrofit'!$P$20,"")))&amp;IF(F85="Scenario1PBT5",'Major retrofit'!$Q$20,IF(F85="Scenario2PBT5",'Major retrofit'!$R$20,IF(F85="Scenario3PBT5",'Major retrofit'!$S$20,"")))&amp;IF(F85="Scenario1PBT6",'Major retrofit'!$T$20,IF(F85="Scenario2PBT6",'Major retrofit'!$U$20,IF(F85="Scenario3PBT6",'Major retrofit'!$V$20,"")))&amp;IF(F85="Scenario1PBT7",'Major retrofit'!$W$20,IF(F85="Scenario2PBT7",'Major retrofit'!$X$20,IF(F85="Scenario3PBT7",'Major retrofit'!$Y$20,"")))&amp;IF(F85="Scenario1PBT8",'Major retrofit'!$Z$20,IF(F85="Scenario2PBT8",'Major retrofit'!$AA$20,IF(F85="Scenario3PBT8",'Major retrofit'!$AB$20,"")))&amp;IF(F85="Scenario1PBT9",'Major retrofit'!$AC$20,IF(F85="Scenario2PBT9",'Major retrofit'!$AD$20,IF(F85="Scenario3PBT9",'Major retrofit'!$AE$20,"")))&amp;IF(F85="Scenario1PBT10",'Major retrofit'!$AF$20,IF(F85="Scenario2PBT10",'Major retrofit'!$AG$20,IF(F85="Scenario3PBT10",'Major retrofit'!$AH$20,"")))&amp;IF(F85="Scenario1PBT11",'Major retrofit'!$AI$20,IF(F85="Scenario2PBT11",'Major retrofit'!$AJ$20,IF(F85="Scenario3PBT11",'Major retrofit'!$AK$20,"")))&amp;IF(F85="Scenario1PBT12",'Major retrofit'!$AL$20,IF(F85="Scenario2PBT12",'Major retrofit'!$AM$20,IF(F85="Scenario3PBT12",'Major retrofit'!$AN$20,"")))&amp;IF(F85="Scenario1PBT13",'Major retrofit'!$AO$20,IF(F85="Scenario2PBT13",'Major retrofit'!$AP$20,IF(F85="Scenario3PBT13",'Major retrofit'!$AQ$20,"")))&amp;IF(F85="Scenario1PBT14",'Major retrofit'!$AR$20,IF(F85="Scenario2PBT14",'Major retrofit'!$AS$20,IF(F85="Scenario3PBT14",'Major retrofit'!$AT$20,"")))&amp;IF(F85="Scenario1PBT15",'Major retrofit'!$AU$20,IF(F85="Scenario2PBT15",'Major retrofit'!$AV$20,IF(F85="Scenario3PBT15",'Major retrofit'!$AW$20,"")))</f>
        <v/>
      </c>
      <c r="N85" s="118">
        <f t="shared" si="53"/>
        <v>0</v>
      </c>
      <c r="O85" s="206" t="str">
        <f>IF(F85="Scenario1PBT1",'Major retrofit'!$E$23,IF(F85="Scenario2PBT1",'Major retrofit'!$F$23,IF(F85="Scenario3PBT1",'Major retrofit'!$G$23,"")))&amp;IF(F85="Scenario1PBT2",'Major retrofit'!$H$23,IF(F85="Scenario2PBT2",'Major retrofit'!$I$23,IF(F85="Scenario3PBT2",'Major retrofit'!$J$23,"")))&amp;IF(F85="Scenario1PBT3",'Major retrofit'!$K$23,IF(F85="Scenario2PBT3",'Major retrofit'!$L$23,IF(F85="Scenario3PBT3",'Major retrofit'!$M$23,"")))&amp;IF(F85="Scenario1PBT4",'Major retrofit'!$N$23,IF(F85="Scenario2PBT4",'Major retrofit'!$O$23,IF(F85="Scenario3PBT4",'Major retrofit'!$P$23,"")))&amp;IF(F85="Scenario1PBT5",'Major retrofit'!$Q$23,IF(F85="Scenario2PBT5",'Major retrofit'!$R$23,IF(F85="Scenario3PBT5",'Major retrofit'!$S$23,"")))&amp;IF(F85="Scenario1PBT6",'Major retrofit'!$T$23,IF(F85="Scenario2PBT6",'Major retrofit'!$U$23,IF(F85="Scenario3PBT6",'Major retrofit'!$V$23,"")))&amp;IF(F85="Scenario1PBT7",'Major retrofit'!$W$23,IF(F85="Scenario2PBT7",'Major retrofit'!$X$23,IF(F85="Scenario3PBT7",'Major retrofit'!$Y$23,"")))&amp;IF(F85="Scenario1PBT8",'Major retrofit'!$Z$23,IF(F85="Scenario2PBT8",'Major retrofit'!$AA$23,IF(F85="Scenario3PBT8",'Major retrofit'!$AB$23,"")))&amp;IF(F85="Scenario1PBT9",'Major retrofit'!$AC$23,IF(F85="Scenario2PBT9",'Major retrofit'!$AD$23,IF(F85="Scenario3PBT9",'Major retrofit'!$AE$23,"")))&amp;IF(F85="Scenario1PBT10",'Major retrofit'!$AF$23,IF(F85="Scenario2PBT10",'Major retrofit'!$AG$23,IF(F85="Scenario3PBT10",'Major retrofit'!$AH$23,"")))&amp;IF(F85="Scenario1PBT11",'Major retrofit'!$AI$23,IF(F85="Scenario2PBT11",'Major retrofit'!$AJ$23,IF(F85="Scenario3PBT11",'Major retrofit'!$AK$23,"")))&amp;IF(F85="Scenario1PBT12",'Major retrofit'!$AL$23,IF(F85="Scenario2PBT12",'Major retrofit'!$AM$23,IF(F85="Scenario3PBT12",'Major retrofit'!$AN$23,"")))&amp;IF(F85="Scenario1PBT13",'Major retrofit'!$AO$23,IF(F85="Scenario2PBT13",'Major retrofit'!$AP$23,IF(F85="Scenario3PBT13",'Major retrofit'!$AQ$23,"")))&amp;IF(F85="Scenario1PBT14",'Major retrofit'!$AR$23,IF(F85="Scenario2PBT14",'Major retrofit'!$AS$23,IF(F85="Scenario3PBT14",'Major retrofit'!$AT$23,"")))&amp;IF(F85="Scenario1PBT15",'Major retrofit'!$AU$23,IF(F85="Scenario2PBT15",'Major retrofit'!$AV$23,IF(F85="Scenario3PBT15",'Major retrofit'!$AW$23,"")))</f>
        <v/>
      </c>
      <c r="P85" s="117">
        <f t="shared" si="54"/>
        <v>0</v>
      </c>
      <c r="Q85" s="117" t="str">
        <f>IF(F85="Scenario1PBT1",'Major retrofit'!$E$25,IF(F85="Scenario2PBT1",'Major retrofit'!$F$25,IF(F85="Scenario3PBT1",'Major retrofit'!$G$25,"")))&amp;IF(F85="Scenario1PBT2",'Major retrofit'!$H$25,IF(F85="Scenario2PBT2",'Major retrofit'!$I$25,IF(F85="Scenario3PBT2",'Major retrofit'!$J$25,"")))&amp;IF(F85="Scenario1PBT3",'Major retrofit'!$K$25,IF(F85="Scenario2PBT3",'Major retrofit'!$L$25,IF(F85="Scenario3PBT3",'Major retrofit'!$M$25,"")))&amp;IF(F85="Scenario1PBT4",'Major retrofit'!$N$25,IF(F85="Scenario2PBT4",'Major retrofit'!$O$25,IF(F85="Scenario3PBT4",'Major retrofit'!$P$25,"")))&amp;IF(F85="Scenario1PBT5",'Major retrofit'!$Q$25,IF(F85="Scenario2PBT5",'Major retrofit'!$R$25,IF(F85="Scenario3PBT5",'Major retrofit'!$S$25,"")))&amp;IF(F85="Scenario1PBT6",'Major retrofit'!$T$25,IF(F85="Scenario2PBT6",'Major retrofit'!$U$25,IF(F85="Scenario3PBT6",'Major retrofit'!$V$25,"")))&amp;IF(F85="Scenario1PBT7",'Major retrofit'!$W$25,IF(F85="Scenario2PBT7",'Major retrofit'!$X$25,IF(F85="Scenario3PBT7",'Major retrofit'!$Y$25,"")))&amp;IF(F85="Scenario1PBT8",'Major retrofit'!$Z$25,IF(F85="Scenario2PBT8",'Major retrofit'!$AA$25,IF(F85="Scenario3PBT8",'Major retrofit'!$AB$25,"")))&amp;IF(F85="Scenario1PBT9",'Major retrofit'!$AC$25,IF(F85="Scenario2PBT9",'Major retrofit'!$AD$25,IF(F85="Scenario3PBT9",'Major retrofit'!$AE$25,"")))&amp;IF(F85="Scenario1PBT10",'Major retrofit'!$AF$25,IF(F85="Scenario2PBT10",'Major retrofit'!$AG$25,IF(F85="Scenario3PBT10",'Major retrofit'!$AH$25,"")))&amp;IF(F85="Scenario1PBT11",'Major retrofit'!$AI$25,IF(F85="Scenario2PBT11",'Major retrofit'!$AJ$25,IF(F85="Scenario3PBT11",'Major retrofit'!$AK$25,"")))&amp;IF(F85="Scenario1PBT12",'Major retrofit'!$AL$25,IF(F85="Scenario2PBT12",'Major retrofit'!$AM$25,IF(F85="Scenario3PBT12",'Major retrofit'!$AN$25,"")))&amp;IF(F85="Scenario1PBT13",'Major retrofit'!$AO$25,IF(F85="Scenario2PBT13",'Major retrofit'!$AP$25,IF(F85="Scenario3PBT13",'Major retrofit'!$AQ$25,"")))&amp;IF(F85="Scenario1PBT14",'Major retrofit'!$AR$25,IF(F85="Scenario2PBT14",'Major retrofit'!$AS$25,IF(F85="Scenario3PBT14",'Major retrofit'!$AT$25,"")))&amp;IF(F85="Scenario1PBT15",'Major retrofit'!$AU$25,IF(F85="Scenario2PBT15",'Major retrofit'!$AV$25,IF(F85="Scenario3PBT15",'Major retrofit'!$AW$25,"")))</f>
        <v/>
      </c>
      <c r="R85" s="117">
        <f t="shared" si="55"/>
        <v>0</v>
      </c>
      <c r="S85" s="117" t="str">
        <f>IF(F85="Scenario1PBT1",'Major retrofit'!$E$27,IF(F85="Scenario2PBT1",'Major retrofit'!$F$27,IF(F85="Scenario3PBT1",'Major retrofit'!$G$27,"")))&amp;IF(F85="Scenario1PBT2",'Major retrofit'!$H$27,IF(F85="Scenario2PBT2",'Major retrofit'!$I$27,IF(F85="Scenario3PBT2",'Major retrofit'!$J$27,"")))&amp;IF(F85="Scenario1PBT3",'Major retrofit'!$K$27,IF(F85="Scenario2PBT3",'Major retrofit'!$L$27,IF(F85="Scenario3PBT3",'Major retrofit'!$M$27,"")))&amp;IF(F85="Scenario1PBT4",'Major retrofit'!$N$27,IF(F85="Scenario2PBT4",'Major retrofit'!$O$27,IF(F85="Scenario3PBT4",'Major retrofit'!$P$27,"")))&amp;IF(F85="Scenario1PBT5",'Major retrofit'!$Q$27,IF(F85="Scenario2PBT5",'Major retrofit'!$R$27,IF(F85="Scenario3PBT5",'Major retrofit'!$S$27,"")))&amp;IF(F85="Scenario1PBT6",'Major retrofit'!$T$27,IF(F85="Scenario2PBT6",'Major retrofit'!$U$27,IF(F85="Scenario3PBT6",'Major retrofit'!$V$27,"")))&amp;IF(F85="Scenario1PBT7",'Major retrofit'!$W$27,IF(F85="Scenario2PBT7",'Major retrofit'!$X$27,IF(F85="Scenario3PBT7",'Major retrofit'!$Y$27,"")))&amp;IF(F85="Scenario1PBT8",'Major retrofit'!$Z$27,IF(F85="Scenario2PBT8",'Major retrofit'!$AA$27,IF(F85="Scenario3PBT8",'Major retrofit'!$AB$27,"")))&amp;IF(F85="Scenario1PBT9",'Major retrofit'!$AC$27,IF(F85="Scenario2PBT9",'Major retrofit'!$AD$27,IF(F85="Scenario3PBT9",'Major retrofit'!$AE$27,"")))&amp;IF(F85="Scenario1PBT10",'Major retrofit'!$AF$27,IF(F85="Scenario2PBT10",'Major retrofit'!$AG$27,IF(F85="Scenario3PBT10",'Major retrofit'!$AH$27,"")))&amp;IF(F85="Scenario1PBT11",'Major retrofit'!$AI$27,IF(F85="Scenario2PBT11",'Major retrofit'!$AJ$27,IF(F85="Scenario3PBT11",'Major retrofit'!$AK$27,"")))&amp;IF(F85="Scenario1PBT12",'Major retrofit'!$AL$27,IF(F85="Scenario2PBT12",'Major retrofit'!$AM$27,IF(F85="Scenario3PBT12",'Major retrofit'!$AN$27,"")))&amp;IF(F85="Scenario1PBT13",'Major retrofit'!$AO$27,IF(F85="Scenario2PBT13",'Major retrofit'!$AP$27,IF(F85="Scenario3PBT13",'Major retrofit'!$AQ$27,"")))&amp;IF(F85="Scenario1PBT14",'Major retrofit'!$AR$27,IF(F85="Scenario2PBT14",'Major retrofit'!$AS$27,IF(F85="Scenario3PBT14",'Major retrofit'!$AT$27,"")))&amp;IF(F85="Scenario1PBT15",'Major retrofit'!$AU$27,IF(F85="Scenario2PBT15",'Major retrofit'!$AV$27,IF(F85="Scenario3PBT15",'Major retrofit'!$AW$27,"")))</f>
        <v/>
      </c>
      <c r="T85" s="207">
        <f t="shared" si="56"/>
        <v>0</v>
      </c>
      <c r="U85" s="206" t="str">
        <f>IF(F85="Scenario1PBT1",'Major retrofit'!$E$38,IF(F85="Scenario2PBT1",'Major retrofit'!$F$38,IF(F85="Scenario3PBT1",'Major retrofit'!$G$38,"")))&amp;IF(F85="Scenario1PBT2",'Major retrofit'!$H$38,IF(F85="Scenario2PBT2",'Major retrofit'!$I$38,IF(F85="Scenario3PBT2",'Major retrofit'!$J$38,"")))&amp;IF(F85="Scenario1PBT3",'Major retrofit'!$K$38,IF(F85="Scenario2PBT3",'Major retrofit'!$L$38,IF(F85="Scenario3PBT3",'Major retrofit'!$M$38,"")))&amp;IF(F85="Scenario1PBT4",'Major retrofit'!$N$38,IF(F85="Scenario2PBT4",'Major retrofit'!$O$38,IF(F85="Scenario3PBT4",'Major retrofit'!$P$38,"")))&amp;IF(F85="Scenario1PBT5",'Major retrofit'!$Q$38,IF(F85="Scenario2PBT5",'Major retrofit'!$R$38,IF(F85="Scenario3PBT5",'Major retrofit'!$S$38,"")))&amp;IF(F85="Scenario1PBT6",'Major retrofit'!$T$38,IF(F85="Scenario2PBT6",'Major retrofit'!$U$38,IF(F85="Scenario3PBT6",'Major retrofit'!$V$38,"")))&amp;IF(F85="Scenario1PBT7",'Major retrofit'!$W$38,IF(F85="Scenario2PBT7",'Major retrofit'!$X$38,IF(F85="Scenario3PBT7",'Major retrofit'!$Y$38,"")))&amp;IF(F85="Scenario1PBT8",'Major retrofit'!$Z$38,IF(F85="Scenario2PBT8",'Major retrofit'!$AA$38,IF(F85="Scenario3PBT8",'Major retrofit'!$AB$38,"")))&amp;IF(F85="Scenario1PBT9",'Major retrofit'!$AC$38,IF(F85="Scenario2PBT9",'Major retrofit'!$AD$38,IF(F85="Scenario3PBT9",'Major retrofit'!$AE$38,"")))&amp;IF(F85="Scenario1PBT10",'Major retrofit'!$AF$38,IF(F85="Scenario2PBT10",'Major retrofit'!$AG$38,IF(F85="Scenario3PBT10",'Major retrofit'!$AH$38,"")))&amp;IF(F85="Scenario1PBT11",'Major retrofit'!$AI$38,IF(F85="Scenario2PBT11",'Major retrofit'!$AJ$38,IF(F85="Scenario3PBT11",'Major retrofit'!$AK$38,"")))&amp;IF(F85="Scenario1PBT12",'Major retrofit'!$AL$38,IF(F85="Scenario2PBT12",'Major retrofit'!$AM$38,IF(F85="Scenario3PBT12",'Major retrofit'!$AN$38,"")))&amp;IF(F85="Scenario1PBT13",'Major retrofit'!$AO$38,IF(F85="Scenario2PBT13",'Major retrofit'!$AP$38,IF(F85="Scenario3PBT13",'Major retrofit'!$AQ$38,"")))&amp;IF(F85="Scenario1PBT14",'Major retrofit'!$AR$38,IF(F85="Scenario2PBT14",'Major retrofit'!$AS$38,IF(F85="Scenario3PBT14",'Major retrofit'!$AT$38,"")))&amp;IF(F85="Scenario1PBT15",'Major retrofit'!$AU$38,IF(F85="Scenario2PBT15",'Major retrofit'!$AV$38,IF(F85="Scenario3PBT15",'Major retrofit'!$AW$38,"")))</f>
        <v/>
      </c>
      <c r="V85" s="117">
        <f t="shared" si="57"/>
        <v>0</v>
      </c>
      <c r="W85" s="117" t="str">
        <f>IF(F85="Scenario1PBT1",'Major retrofit'!$E$40,IF(F85="Scenario2PBT1",'Major retrofit'!$F$40,IF(F85="Scenario3PBT1",'Major retrofit'!$G$40,"")))&amp;IF(F85="Scenario1PBT2",'Major retrofit'!$H$40,IF(F85="Scenario2PBT2",'Major retrofit'!$I$40,IF(F85="Scenario3PBT2",'Major retrofit'!$J$40,"")))&amp;IF(F85="Scenario1PBT3",'Major retrofit'!$K$40,IF(F85="Scenario2PBT3",'Major retrofit'!$L$40,IF(F85="Scenario3PBT3",'Major retrofit'!$M$40,"")))&amp;IF(F85="Scenario1PBT4",'Major retrofit'!$N$40,IF(F85="Scenario2PBT4",'Major retrofit'!$O$40,IF(F85="Scenario3PBT4",'Major retrofit'!$P$40,"")))&amp;IF(F85="Scenario1PBT5",'Major retrofit'!$Q$40,IF(F85="Scenario2PBT5",'Major retrofit'!$R$40,IF(F85="Scenario3PBT5",'Major retrofit'!$S$40,"")))&amp;IF(F85="Scenario1PBT6",'Major retrofit'!$T$40,IF(F85="Scenario2PBT6",'Major retrofit'!$U$40,IF(F85="Scenario3PBT6",'Major retrofit'!$V$40,"")))&amp;IF(F85="Scenario1PBT7",'Major retrofit'!$W$40,IF(F85="Scenario2PBT7",'Major retrofit'!$X$40,IF(F85="Scenario3PBT7",'Major retrofit'!$Y$40,"")))&amp;IF(F85="Scenario1PBT8",'Major retrofit'!$Z$40,IF(F85="Scenario2PBT8",'Major retrofit'!$AA$40,IF(F85="Scenario3PBT8",'Major retrofit'!$AB$40,"")))&amp;IF(F85="Scenario1PBT9",'Major retrofit'!$AC$40,IF(F85="Scenario2PBT9",'Major retrofit'!$AD$40,IF(F85="Scenario3PBT9",'Major retrofit'!$AE$40,"")))&amp;IF(F85="Scenario1PBT10",'Major retrofit'!$AF$40,IF(F85="Scenario2PBT10",'Major retrofit'!$AG$40,IF(F85="Scenario3PBT10",'Major retrofit'!$AH$40,"")))&amp;IF(F85="Scenario1PBT11",'Major retrofit'!$AI$40,IF(F85="Scenario2PBT11",'Major retrofit'!$AJ$40,IF(F85="Scenario3PBT11",'Major retrofit'!$AK$40,"")))&amp;IF(F85="Scenario1PBT12",'Major retrofit'!$AL$40,IF(F85="Scenario2PBT12",'Major retrofit'!$AM$40,IF(F85="Scenario3PBT12",'Major retrofit'!$AN$40,"")))&amp;IF(F85="Scenario1PBT13",'Major retrofit'!$AO$40,IF(F85="Scenario2PBT13",'Major retrofit'!$AP$40,IF(F85="Scenario3PBT13",'Major retrofit'!$AQ$40,"")))&amp;IF(F85="Scenario1PBT14",'Major retrofit'!$AR$40,IF(F85="Scenario2PBT14",'Major retrofit'!$AS$40,IF(F85="Scenario3PBT14",'Major retrofit'!$AT$40,"")))&amp;IF(F85="Scenario1PBT15",'Major retrofit'!$AU$40,IF(F85="Scenario2PBT15",'Major retrofit'!$AV$40,IF(F85="Scenario3PBT15",'Major retrofit'!$AW$40,"")))</f>
        <v/>
      </c>
      <c r="X85" s="117">
        <f t="shared" si="58"/>
        <v>0</v>
      </c>
      <c r="Y85" s="117" t="str">
        <f>IF(F85="Scenario1PBT1",'Major retrofit'!$E$42,IF(F85="Scenario2PBT1",'Major retrofit'!$F$42,IF(F85="Scenario3PBT1",'Major retrofit'!$G$42,"")))&amp;IF(F85="Scenario1PBT2",'Major retrofit'!$H$42,IF(F85="Scenario2PBT2",'Major retrofit'!$I$42,IF(F85="Scenario3PBT2",'Major retrofit'!$J$42,"")))&amp;IF(F85="Scenario1PBT3",'Major retrofit'!$K$42,IF(F85="Scenario2PBT3",'Major retrofit'!$L$42,IF(F85="Scenario3PBT3",'Major retrofit'!$M$42,"")))&amp;IF(F85="Scenario1PBT4",'Major retrofit'!$N$42,IF(F85="Scenario2PBT4",'Major retrofit'!$O$42,IF(F85="Scenario3PBT4",'Major retrofit'!$P$42,"")))&amp;IF(F85="Scenario1PBT5",'Major retrofit'!$Q$42,IF(F85="Scenario2PBT5",'Major retrofit'!$R$42,IF(F85="Scenario3PBT5",'Major retrofit'!$S$42,"")))&amp;IF(F85="Scenario1PBT6",'Major retrofit'!$T$42,IF(F85="Scenario2PBT6",'Major retrofit'!$U$42,IF(F85="Scenario3PBT6",'Major retrofit'!$V$42,"")))&amp;IF(F85="Scenario1PBT7",'Major retrofit'!$W$42,IF(F85="Scenario2PBT7",'Major retrofit'!$X$42,IF(F85="Scenario3PBT7",'Major retrofit'!$Y$42,"")))&amp;IF(F85="Scenario1PBT8",'Major retrofit'!$Z$42,IF(F85="Scenario2PBT8",'Major retrofit'!$AA$42,IF(F85="Scenario3PBT8",'Major retrofit'!$AB$42,"")))&amp;IF(F85="Scenario1PBT9",'Major retrofit'!$AC$42,IF(F85="Scenario2PBT9",'Major retrofit'!$AD$42,IF(F85="Scenario3PBT9",'Major retrofit'!$AE$42,"")))&amp;IF(F85="Scenario1PBT10",'Major retrofit'!$AF$42,IF(F85="Scenario2PBT10",'Major retrofit'!$AG$42,IF(F85="Scenario3PBT10",'Major retrofit'!$AH$42,"")))&amp;IF(F85="Scenario1PBT11",'Major retrofit'!$AI$42,IF(F85="Scenario2PBT11",'Major retrofit'!$AJ$42,IF(F85="Scenario3PBT11",'Major retrofit'!$AK$42,"")))&amp;IF(F85="Scenario1PBT12",'Major retrofit'!$AL$42,IF(F85="Scenario2PBT12",'Major retrofit'!$AM$42,IF(F85="Scenario3PBT12",'Major retrofit'!$AN$42,"")))&amp;IF(F85="Scenario1PBT13",'Major retrofit'!$AO$42,IF(F85="Scenario2PBT13",'Major retrofit'!$AP$42,IF(F85="Scenario3PBT13",'Major retrofit'!$AQ$42,"")))&amp;IF(F85="Scenario1PBT14",'Major retrofit'!$AR$42,IF(F85="Scenario2PBT14",'Major retrofit'!$AS$42,IF(F85="Scenario3PBT14",'Major retrofit'!$AT$42,"")))&amp;IF(F85="Scenario1PBT15",'Major retrofit'!$AU$42,IF(F85="Scenario2PBT15",'Major retrofit'!$AV$42,IF(F85="Scenario3PBT15",'Major retrofit'!$AW$42,"")))</f>
        <v/>
      </c>
      <c r="Z85" s="117">
        <f t="shared" si="59"/>
        <v>0</v>
      </c>
      <c r="AA85" s="178" t="str">
        <f>IF(F85="Scenario1PBT1",'Major retrofit'!$E$101,IF(F85="Scenario2PBT1",'Major retrofit'!$F$101,IF(F85="Scenario3PBT1",'Major retrofit'!$G$101,"")))&amp;IF(F85="Scenario1PBT2",'Major retrofit'!$H$101,IF(F85="Scenario2PBT2",'Major retrofit'!$I$101,IF(F85="Scenario3PBT2",'Major retrofit'!$J$101,"")))&amp;IF(F85="Scenario1PBT3",'Major retrofit'!$K$101,IF(F85="Scenario2PBT3",'Major retrofit'!$L$101,IF(F85="Scenario3PBT3",'Major retrofit'!$M$101,"")))&amp;IF(F85="Scenario1PBT4",'Major retrofit'!$N$101,IF(F85="Scenario2PBT4",'Major retrofit'!$O$101,IF(F85="Scenario3PBT4",'Major retrofit'!$P$101,"")))&amp;IF(F85="Scenario1PBT5",'Major retrofit'!$Q$101,IF(F85="Scenario2PBT5",'Major retrofit'!$R$101,IF(F85="Scenario3PBT5",'Major retrofit'!$S$101,"")))&amp;IF(F85="Scenario1PBT6",'Major retrofit'!$T$101,IF(F85="Scenario2PBT6",'Major retrofit'!$U$101,IF(F85="Scenario3PBT6",'Major retrofit'!$V$101,"")))&amp;IF(F85="Scenario1PBT7",'Major retrofit'!$W$101,IF(F85="Scenario2PBT7",'Major retrofit'!$X$101,IF(F85="Scenario3PBT7",'Major retrofit'!$Y$101,"")))&amp;IF(F85="Scenario1PBT8",'Major retrofit'!$Z$101,IF(F85="Scenario2PBT8",'Major retrofit'!$AA$101,IF(F85="Scenario3PBT8",'Major retrofit'!$AB$101,"")))&amp;IF(F85="Scenario1PBT9",'Major retrofit'!$AC$101,IF(F85="Scenario2PBT9",'Major retrofit'!$AD$101,IF(F85="Scenario3PBT9",'Major retrofit'!$AE$101,"")))&amp;IF(F85="Scenario1PBT10",'Major retrofit'!$AF$101,IF(F85="Scenario2PBT10",'Major retrofit'!$AG$101,IF(F85="Scenario3PBT10",'Major retrofit'!$AH$101,"")))&amp;IF(F85="Scenario1PBT11",'Major retrofit'!$AI$101,IF(F85="Scenario2PBT11",'Major retrofit'!$AJ$101,IF(F85="Scenario3PBT11",'Major retrofit'!$AK$101,"")))&amp;IF(F85="Scenario1PBT12",'Major retrofit'!$AL$101,IF(F85="Scenario2PBT12",'Major retrofit'!$AM$101,IF(F85="Scenario3PBT12",'Major retrofit'!$AN$101,"")))&amp;IF(F85="Scenario1PBT13",'Major retrofit'!$AO$101,IF(F85="Scenario2PBT13",'Major retrofit'!$AP$101,IF(F85="Scenario3PBT13",'Major retrofit'!$AQ$101,"")))&amp;IF(F85="Scenario1PBT14",'Major retrofit'!$AR$101,IF(F85="Scenario2PBT14",'Major retrofit'!$AS$101,IF(F85="Scenario3PBT14",'Major retrofit'!$AT$101,"")))&amp;IF(F85="Scenario1PBT15",'Major retrofit'!$AU$101,IF(F85="Scenario2PBT15",'Major retrofit'!$AV$101,IF(F85="Scenario3PBT15",'Major retrofit'!$AW$101,"")))</f>
        <v/>
      </c>
      <c r="AB85" s="179">
        <f t="shared" si="60"/>
        <v>0</v>
      </c>
      <c r="AC85" s="363" t="str">
        <f t="shared" si="61"/>
        <v/>
      </c>
      <c r="AD85" s="353">
        <f>IF(AC85="",IFERROR('Projection_Base-case'!G86-G85,0),0)</f>
        <v>0</v>
      </c>
      <c r="AE85" s="350">
        <f t="shared" si="37"/>
        <v>0</v>
      </c>
      <c r="AF85" s="361">
        <f>IFERROR(100*AD85/'Projection_Base-case'!G86,0)</f>
        <v>0</v>
      </c>
      <c r="AG85" s="352">
        <f>IF(AC85="",IFERROR('Projection_Base-case'!I86-I85,0),0)</f>
        <v>0</v>
      </c>
      <c r="AH85" s="353">
        <f t="shared" si="38"/>
        <v>0</v>
      </c>
      <c r="AI85" s="361">
        <f>IFERROR(100*AG85/'Projection_Base-case'!I86,0)</f>
        <v>0</v>
      </c>
      <c r="AJ85" s="352">
        <f>IF(AC85="",IFERROR('Projection_Base-case'!K86-K85,0),0)</f>
        <v>0</v>
      </c>
      <c r="AK85" s="353">
        <f t="shared" si="39"/>
        <v>0</v>
      </c>
      <c r="AL85" s="361">
        <f>IFERROR(100*AJ85/'Projection_Base-case'!K86,0)</f>
        <v>0</v>
      </c>
      <c r="AM85" s="352">
        <f>-IF(AC85="",IFERROR('Projection_Base-case'!M86-M85,0),0)</f>
        <v>0</v>
      </c>
      <c r="AN85" s="353">
        <f t="shared" si="40"/>
        <v>0</v>
      </c>
      <c r="AO85" s="354">
        <f>IFERROR(IF('Projection_Base-case'!N86&gt;0,100*AN85/'Projection_Base-case'!N86,100*AN85/N85),0)</f>
        <v>0</v>
      </c>
      <c r="AP85" s="355">
        <f>IF(AC85="",IFERROR('Projection_Base-case'!O86-O85,0),0)</f>
        <v>0</v>
      </c>
      <c r="AQ85" s="356">
        <f t="shared" si="41"/>
        <v>0</v>
      </c>
      <c r="AR85" s="356">
        <f>IFERROR(100*AP85/'Projection_Base-case'!O86,0)</f>
        <v>0</v>
      </c>
      <c r="AS85" s="355">
        <f>IF(AC85="",IFERROR('Projection_Base-case'!Q86-Q85,0),0)</f>
        <v>0</v>
      </c>
      <c r="AT85" s="356">
        <f t="shared" si="42"/>
        <v>0</v>
      </c>
      <c r="AU85" s="356">
        <f>IFERROR(100*AS85/'Projection_Base-case'!Q86,0)</f>
        <v>0</v>
      </c>
      <c r="AV85" s="355">
        <f>IF(AC85="",IFERROR('Projection_Base-case'!S86-S85,0),0)</f>
        <v>0</v>
      </c>
      <c r="AW85" s="356">
        <f t="shared" si="43"/>
        <v>0</v>
      </c>
      <c r="AX85" s="357">
        <f>IFERROR(100*AV85/'Projection_Base-case'!S86,0)</f>
        <v>0</v>
      </c>
      <c r="AY85" s="358">
        <f>IF(AC85="",IFERROR('Projection_Base-case'!U86-U85,0),0)</f>
        <v>0</v>
      </c>
      <c r="AZ85" s="359">
        <f t="shared" si="44"/>
        <v>0</v>
      </c>
      <c r="BA85" s="359">
        <f>IFERROR(100*AY85/'Projection_Base-case'!U86,0)</f>
        <v>0</v>
      </c>
      <c r="BB85" s="358">
        <f>IF(AC85="",IFERROR('Projection_Base-case'!W86-W85,0),0)</f>
        <v>0</v>
      </c>
      <c r="BC85" s="359">
        <f t="shared" si="45"/>
        <v>0</v>
      </c>
      <c r="BD85" s="359">
        <f>IFERROR(100*BB85/'Projection_Base-case'!W86,0)</f>
        <v>0</v>
      </c>
      <c r="BE85" s="358">
        <f>IF(AC85="",IFERROR('Projection_Base-case'!Y86-Y85,0),0)</f>
        <v>0</v>
      </c>
      <c r="BF85" s="359">
        <f t="shared" si="46"/>
        <v>0</v>
      </c>
      <c r="BG85" s="359">
        <f>IFERROR(100*BE85/'Projection_Base-case'!Y86,0)</f>
        <v>0</v>
      </c>
      <c r="BH85" s="359">
        <f t="shared" si="47"/>
        <v>0</v>
      </c>
      <c r="BI85" s="360">
        <f t="shared" si="48"/>
        <v>0</v>
      </c>
    </row>
    <row r="86" spans="1:61">
      <c r="A86" s="205">
        <v>82</v>
      </c>
      <c r="B86" s="347">
        <f>IF('Projection_Base-case'!B87&lt;&gt;"",'Projection_Base-case'!B87,0)</f>
        <v>0</v>
      </c>
      <c r="C86" s="347">
        <f>IF('Projection_Base-case'!C87&lt;&gt;"",'Projection_Base-case'!C87,0)</f>
        <v>0</v>
      </c>
      <c r="D86" s="365">
        <f>IF('Projection_Base-case'!D87&lt;&gt;"",'Projection_Base-case'!D87,0)</f>
        <v>0</v>
      </c>
      <c r="E86" s="322"/>
      <c r="F86" s="367" t="str">
        <f t="shared" si="49"/>
        <v>0</v>
      </c>
      <c r="G86" s="177" t="str">
        <f>IF(F86="Scenario1PBT1",'Major retrofit'!$E$6,IF(F86="Scenario2PBT1",'Major retrofit'!$F$6,IF(F86="Scenario3PBT1",'Major retrofit'!$G$6,"")))&amp;IF(F86="Scenario1PBT2",'Major retrofit'!$H$6,IF(F86="Scenario2PBT2",'Major retrofit'!$I$6,IF(F86="Scenario3PBT2",'Major retrofit'!$J$6,"")))&amp;IF(F86="Scenario1PBT3",'Major retrofit'!$K$6,IF(F86="Scenario2PBT3",'Major retrofit'!$L$6,IF(F86="Scenario3PBT3",'Major retrofit'!$M$6,"")))&amp;IF(F86="Scenario1PBT4",'Major retrofit'!$N$6,IF(F86="Scenario2PBT4",'Major retrofit'!$O$6,IF(F86="Scenario3PBT4",'Major retrofit'!$P$6,"")))&amp;IF(F86="Scenario1PBT5",'Major retrofit'!$Q$6,IF(F86="Scenario2PBT5",'Major retrofit'!$R$6,IF(F86="Scenario3PBT5",'Major retrofit'!$S$6,"")))&amp;IF(F86="Scenario1PBT6",'Major retrofit'!$T$6,IF(F86="Scenario2PBT6",'Major retrofit'!$U$6,IF(F86="Scenario3PBT6",'Major retrofit'!$V$6,"")))&amp;IF(F86="Scenario1PBT7",'Major retrofit'!$W$6,IF(F86="Scenario2PBT7",'Major retrofit'!$X$6,IF(F86="Scenario3PBT7",'Major retrofit'!$Y$6,"")))&amp;IF(F86="Scenario1PBT8",'Major retrofit'!$Z$6,IF(F86="Scenario2PBT8",'Major retrofit'!$AA$6,IF(F86="Scenario3PBT8",'Major retrofit'!$AB$6,"")))&amp;IF(F86="Scenario1PBT9",'Major retrofit'!$AC$6,IF(F86="Scenario2PBT9",'Major retrofit'!$AD$6,IF(F86="Scenario3PBT9",'Major retrofit'!$AE$6,"")))&amp;IF(F86="Scenario1PBT10",'Major retrofit'!$AF$6,IF(F86="Scenario2PBT10",'Major retrofit'!$AG$6,IF(F86="Scenario3PBT10",'Major retrofit'!$AH$6,"")))&amp;IF(F86="Scenario1PBT11",'Major retrofit'!$AI$6,IF(F86="Scenario2PBT11",'Major retrofit'!$AJ$6,IF(F86="Scenario3PBT11",'Major retrofit'!$AK$6,"")))&amp;IF(F86="Scenario1PBT12",'Major retrofit'!$AL$6,IF(F86="Scenario2PBT12",'Major retrofit'!$AM$6,IF(F86="Scenario3PBT12",'Major retrofit'!$AN$6,"")))&amp;IF(F86="Scenario1PBT13",'Major retrofit'!$AO$6,IF(F86="Scenario2PBT13",'Major retrofit'!$AP$6,IF(F86="Scenario3PBT13",'Major retrofit'!$AQ$6,"")))&amp;IF(F86="Scenario1PBT14",'Major retrofit'!$AR$6,IF(F86="Scenario2PBT14",'Major retrofit'!$AS$6,IF(F86="Scenario3PBT14",'Major retrofit'!$AT$6,"")))&amp;IF(F86="Scenario1PBT15",'Major retrofit'!$AU$6,IF(F86="Scenario2PBT15",'Major retrofit'!$AV$6,IF(F86="Scenario3PBT15",'Major retrofit'!$AW$6,"")))</f>
        <v/>
      </c>
      <c r="H86" s="117">
        <f t="shared" si="50"/>
        <v>0</v>
      </c>
      <c r="I86" s="178" t="str">
        <f>IF(F86="Scenario1PBT1",'Major retrofit'!$E$16,IF(F86="Scenario2PBT1",'Major retrofit'!$F$16,IF(F86="Scenario3PBT1",'Major retrofit'!$G$16,"")))&amp;IF(F86="Scenario1PBT2",'Major retrofit'!$H$16,IF(F86="Scenario2PBT2",'Major retrofit'!$I$16,IF(F86="Scenario3PBT2",'Major retrofit'!$J$16,"")))&amp;IF(F86="Scenario1PBT3",'Major retrofit'!$K$16,IF(F86="Scenario2PBT3",'Major retrofit'!$L$16,IF(F86="Scenario3PBT3",'Major retrofit'!$M$16,"")))&amp;IF(F86="Scenario1PBT4",'Major retrofit'!$N$16,IF(F86="Scenario2PBT4",'Major retrofit'!$O$16,IF(F86="Scenario3PBT4",'Major retrofit'!$P$16,"")))&amp;IF(F86="Scenario1PBT5",'Major retrofit'!$Q$16,IF(F86="Scenario2PBT5",'Major retrofit'!$R$16,IF(F86="Scenario3PBT5",'Major retrofit'!$S$16,"")))&amp;IF(F86="Scenario1PBT6",'Major retrofit'!$T$16,IF(F86="Scenario2PBT6",'Major retrofit'!$U$16,IF(F86="Scenario3PBT6",'Major retrofit'!$V$16,"")))&amp;IF(F86="Scenario1PBT7",'Major retrofit'!$W$16,IF(F86="Scenario2PBT7",'Major retrofit'!$X$16,IF(F86="Scenario3PBT7",'Major retrofit'!$Y$16,"")))&amp;IF(F86="Scenario1PBT8",'Major retrofit'!$Z$16,IF(F86="Scenario2PBT8",'Major retrofit'!$AA$16,IF(F86="Scenario3PBT8",'Major retrofit'!$AB$16,"")))&amp;IF(F86="Scenario1PBT9",'Major retrofit'!$AC$16,IF(F86="Scenario2PBT9",'Major retrofit'!$AD$16,IF(F86="Scenario3PBT9",'Major retrofit'!$AE$16,"")))&amp;IF(F86="Scenario1PBT10",'Major retrofit'!$AF$16,IF(F86="Scenario2PBT10",'Major retrofit'!$AG$16,IF(F86="Scenario3PBT10",'Major retrofit'!$AH$16,"")))&amp;IF(F86="Scenario1PBT11",'Major retrofit'!$AI$16,IF(F86="Scenario2PBT11",'Major retrofit'!$AJ$16,IF(F86="Scenario3PBT11",'Major retrofit'!$AK$16,"")))&amp;IF(F86="Scenario1PBT12",'Major retrofit'!$AL$16,IF(F86="Scenario2PBT12",'Major retrofit'!$AM$16,IF(F86="Scenario3PBT12",'Major retrofit'!$AN$16,"")))&amp;IF(F86="Scenario1PBT13",'Major retrofit'!$AO$16,IF(F86="Scenario2PBT13",'Major retrofit'!$AP$16,IF(F86="Scenario3PBT13",'Major retrofit'!$AQ$16,"")))&amp;IF(F86="Scenario1PBT14",'Major retrofit'!$AR$16,IF(F86="Scenario2PBT14",'Major retrofit'!$AS$16,IF(F86="Scenario3PBT14",'Major retrofit'!$AT$16,"")))&amp;IF(F86="Scenario1PBT15",'Major retrofit'!$AU$16,IF(F86="Scenario2PBT15",'Major retrofit'!$AV$16,IF(F86="Scenario3PBT15",'Major retrofit'!$AW$16,"")))</f>
        <v/>
      </c>
      <c r="J86" s="117">
        <f t="shared" si="51"/>
        <v>0</v>
      </c>
      <c r="K86" s="117" t="str">
        <f>IF(F86="Scenario1PBT1",'Major retrofit'!$E$18,IF(F86="Scenario2PBT1",'Major retrofit'!$F$18,IF(F86="Scenario3PBT1",'Major retrofit'!$G$18,"")))&amp;IF(F86="Scenario1PBT2",'Major retrofit'!$H$18,IF(F86="Scenario2PBT2",'Major retrofit'!$I$18,IF(F86="Scenario3PBT2",'Major retrofit'!$J$18,"")))&amp;IF(F86="Scenario1PBT3",'Major retrofit'!$K$18,IF(F86="Scenario2PBT3",'Major retrofit'!$L$18,IF(F86="Scenario3PBT3",'Major retrofit'!$M$18,"")))&amp;IF(F86="Scenario1PBT4",'Major retrofit'!$N$18,IF(F86="Scenario2PBT4",'Major retrofit'!$O$18,IF(F86="Scenario3PBT4",'Major retrofit'!$P$18,"")))&amp;IF(F86="Scenario1PBT5",'Major retrofit'!$Q$18,IF(F86="Scenario2PBT5",'Major retrofit'!$R$18,IF(F86="Scenario3PBT5",'Major retrofit'!$S$18,"")))&amp;IF(F86="Scenario1PBT6",'Major retrofit'!$T$18,IF(F86="Scenario2PBT6",'Major retrofit'!$U$18,IF(F86="Scenario3PBT6",'Major retrofit'!$V$18,"")))&amp;IF(F86="Scenario1PBT7",'Major retrofit'!$W$18,IF(F86="Scenario2PBT7",'Major retrofit'!$X$18,IF(F86="Scenario3PBT7",'Major retrofit'!$Y$18,"")))&amp;IF(F86="Scenario1PBT8",'Major retrofit'!$Z$18,IF(F86="Scenario2PBT8",'Major retrofit'!$AA$18,IF(F86="Scenario3PBT8",'Major retrofit'!$AB$18,"")))&amp;IF(F86="Scenario1PBT9",'Major retrofit'!$AC$18,IF(F86="Scenario2PBT9",'Major retrofit'!$AD$18,IF(F86="Scenario3PBT9",'Major retrofit'!$AE$18,"")))&amp;IF(F86="Scenario1PBT10",'Major retrofit'!$AF$18,IF(F86="Scenario2PBT10",'Major retrofit'!$AG$18,IF(F86="Scenario3PBT10",'Major retrofit'!$AH$18,"")))&amp;IF(F86="Scenario1PBT11",'Major retrofit'!$AI$18,IF(F86="Scenario2PBT11",'Major retrofit'!$AJ$18,IF(F86="Scenario3PBT11",'Major retrofit'!$AK$18,"")))&amp;IF(F86="Scenario1PBT12",'Major retrofit'!$AL$18,IF(F86="Scenario2PBT12",'Major retrofit'!$AM$18,IF(F86="Scenario3PBT12",'Major retrofit'!$AN$18,"")))&amp;IF(F86="Scenario1PBT13",'Major retrofit'!$AO$18,IF(F86="Scenario2PBT13",'Major retrofit'!$AP$18,IF(F86="Scenario3PBT13",'Major retrofit'!$AQ$18,"")))&amp;IF(F86="Scenario1PBT14",'Major retrofit'!$AR$18,IF(F86="Scenario2PBT14",'Major retrofit'!$AS$18,IF(F86="Scenario3PBT14",'Major retrofit'!$AT$18,"")))&amp;IF(F86="Scenario1PBT15",'Major retrofit'!$AU$18,IF(F86="Scenario2PBT15",'Major retrofit'!$AV$18,IF(F86="Scenario3PBT15",'Major retrofit'!$AW$18,"")))</f>
        <v/>
      </c>
      <c r="L86" s="117">
        <f t="shared" si="52"/>
        <v>0</v>
      </c>
      <c r="M86" s="117" t="str">
        <f>IF(F86="Scenario1PBT1",'Major retrofit'!$E$20,IF(F86="Scenario2PBT1",'Major retrofit'!$F$20,IF(F86="Scenario3PBT1",'Major retrofit'!$G$20,"")))&amp;IF(F86="Scenario1PBT2",'Major retrofit'!$H$20,IF(F86="Scenario2PBT2",'Major retrofit'!$I$20,IF(F86="Scenario3PBT2",'Major retrofit'!$J$20,"")))&amp;IF(F86="Scenario1PBT3",'Major retrofit'!$K$20,IF(F86="Scenario2PBT3",'Major retrofit'!$L$20,IF(F86="Scenario3PBT3",'Major retrofit'!$M$20,"")))&amp;IF(F86="Scenario1PBT4",'Major retrofit'!$N$20,IF(F86="Scenario2PBT4",'Major retrofit'!$O$20,IF(F86="Scenario3PBT4",'Major retrofit'!$P$20,"")))&amp;IF(F86="Scenario1PBT5",'Major retrofit'!$Q$20,IF(F86="Scenario2PBT5",'Major retrofit'!$R$20,IF(F86="Scenario3PBT5",'Major retrofit'!$S$20,"")))&amp;IF(F86="Scenario1PBT6",'Major retrofit'!$T$20,IF(F86="Scenario2PBT6",'Major retrofit'!$U$20,IF(F86="Scenario3PBT6",'Major retrofit'!$V$20,"")))&amp;IF(F86="Scenario1PBT7",'Major retrofit'!$W$20,IF(F86="Scenario2PBT7",'Major retrofit'!$X$20,IF(F86="Scenario3PBT7",'Major retrofit'!$Y$20,"")))&amp;IF(F86="Scenario1PBT8",'Major retrofit'!$Z$20,IF(F86="Scenario2PBT8",'Major retrofit'!$AA$20,IF(F86="Scenario3PBT8",'Major retrofit'!$AB$20,"")))&amp;IF(F86="Scenario1PBT9",'Major retrofit'!$AC$20,IF(F86="Scenario2PBT9",'Major retrofit'!$AD$20,IF(F86="Scenario3PBT9",'Major retrofit'!$AE$20,"")))&amp;IF(F86="Scenario1PBT10",'Major retrofit'!$AF$20,IF(F86="Scenario2PBT10",'Major retrofit'!$AG$20,IF(F86="Scenario3PBT10",'Major retrofit'!$AH$20,"")))&amp;IF(F86="Scenario1PBT11",'Major retrofit'!$AI$20,IF(F86="Scenario2PBT11",'Major retrofit'!$AJ$20,IF(F86="Scenario3PBT11",'Major retrofit'!$AK$20,"")))&amp;IF(F86="Scenario1PBT12",'Major retrofit'!$AL$20,IF(F86="Scenario2PBT12",'Major retrofit'!$AM$20,IF(F86="Scenario3PBT12",'Major retrofit'!$AN$20,"")))&amp;IF(F86="Scenario1PBT13",'Major retrofit'!$AO$20,IF(F86="Scenario2PBT13",'Major retrofit'!$AP$20,IF(F86="Scenario3PBT13",'Major retrofit'!$AQ$20,"")))&amp;IF(F86="Scenario1PBT14",'Major retrofit'!$AR$20,IF(F86="Scenario2PBT14",'Major retrofit'!$AS$20,IF(F86="Scenario3PBT14",'Major retrofit'!$AT$20,"")))&amp;IF(F86="Scenario1PBT15",'Major retrofit'!$AU$20,IF(F86="Scenario2PBT15",'Major retrofit'!$AV$20,IF(F86="Scenario3PBT15",'Major retrofit'!$AW$20,"")))</f>
        <v/>
      </c>
      <c r="N86" s="118">
        <f t="shared" si="53"/>
        <v>0</v>
      </c>
      <c r="O86" s="206" t="str">
        <f>IF(F86="Scenario1PBT1",'Major retrofit'!$E$23,IF(F86="Scenario2PBT1",'Major retrofit'!$F$23,IF(F86="Scenario3PBT1",'Major retrofit'!$G$23,"")))&amp;IF(F86="Scenario1PBT2",'Major retrofit'!$H$23,IF(F86="Scenario2PBT2",'Major retrofit'!$I$23,IF(F86="Scenario3PBT2",'Major retrofit'!$J$23,"")))&amp;IF(F86="Scenario1PBT3",'Major retrofit'!$K$23,IF(F86="Scenario2PBT3",'Major retrofit'!$L$23,IF(F86="Scenario3PBT3",'Major retrofit'!$M$23,"")))&amp;IF(F86="Scenario1PBT4",'Major retrofit'!$N$23,IF(F86="Scenario2PBT4",'Major retrofit'!$O$23,IF(F86="Scenario3PBT4",'Major retrofit'!$P$23,"")))&amp;IF(F86="Scenario1PBT5",'Major retrofit'!$Q$23,IF(F86="Scenario2PBT5",'Major retrofit'!$R$23,IF(F86="Scenario3PBT5",'Major retrofit'!$S$23,"")))&amp;IF(F86="Scenario1PBT6",'Major retrofit'!$T$23,IF(F86="Scenario2PBT6",'Major retrofit'!$U$23,IF(F86="Scenario3PBT6",'Major retrofit'!$V$23,"")))&amp;IF(F86="Scenario1PBT7",'Major retrofit'!$W$23,IF(F86="Scenario2PBT7",'Major retrofit'!$X$23,IF(F86="Scenario3PBT7",'Major retrofit'!$Y$23,"")))&amp;IF(F86="Scenario1PBT8",'Major retrofit'!$Z$23,IF(F86="Scenario2PBT8",'Major retrofit'!$AA$23,IF(F86="Scenario3PBT8",'Major retrofit'!$AB$23,"")))&amp;IF(F86="Scenario1PBT9",'Major retrofit'!$AC$23,IF(F86="Scenario2PBT9",'Major retrofit'!$AD$23,IF(F86="Scenario3PBT9",'Major retrofit'!$AE$23,"")))&amp;IF(F86="Scenario1PBT10",'Major retrofit'!$AF$23,IF(F86="Scenario2PBT10",'Major retrofit'!$AG$23,IF(F86="Scenario3PBT10",'Major retrofit'!$AH$23,"")))&amp;IF(F86="Scenario1PBT11",'Major retrofit'!$AI$23,IF(F86="Scenario2PBT11",'Major retrofit'!$AJ$23,IF(F86="Scenario3PBT11",'Major retrofit'!$AK$23,"")))&amp;IF(F86="Scenario1PBT12",'Major retrofit'!$AL$23,IF(F86="Scenario2PBT12",'Major retrofit'!$AM$23,IF(F86="Scenario3PBT12",'Major retrofit'!$AN$23,"")))&amp;IF(F86="Scenario1PBT13",'Major retrofit'!$AO$23,IF(F86="Scenario2PBT13",'Major retrofit'!$AP$23,IF(F86="Scenario3PBT13",'Major retrofit'!$AQ$23,"")))&amp;IF(F86="Scenario1PBT14",'Major retrofit'!$AR$23,IF(F86="Scenario2PBT14",'Major retrofit'!$AS$23,IF(F86="Scenario3PBT14",'Major retrofit'!$AT$23,"")))&amp;IF(F86="Scenario1PBT15",'Major retrofit'!$AU$23,IF(F86="Scenario2PBT15",'Major retrofit'!$AV$23,IF(F86="Scenario3PBT15",'Major retrofit'!$AW$23,"")))</f>
        <v/>
      </c>
      <c r="P86" s="117">
        <f t="shared" si="54"/>
        <v>0</v>
      </c>
      <c r="Q86" s="117" t="str">
        <f>IF(F86="Scenario1PBT1",'Major retrofit'!$E$25,IF(F86="Scenario2PBT1",'Major retrofit'!$F$25,IF(F86="Scenario3PBT1",'Major retrofit'!$G$25,"")))&amp;IF(F86="Scenario1PBT2",'Major retrofit'!$H$25,IF(F86="Scenario2PBT2",'Major retrofit'!$I$25,IF(F86="Scenario3PBT2",'Major retrofit'!$J$25,"")))&amp;IF(F86="Scenario1PBT3",'Major retrofit'!$K$25,IF(F86="Scenario2PBT3",'Major retrofit'!$L$25,IF(F86="Scenario3PBT3",'Major retrofit'!$M$25,"")))&amp;IF(F86="Scenario1PBT4",'Major retrofit'!$N$25,IF(F86="Scenario2PBT4",'Major retrofit'!$O$25,IF(F86="Scenario3PBT4",'Major retrofit'!$P$25,"")))&amp;IF(F86="Scenario1PBT5",'Major retrofit'!$Q$25,IF(F86="Scenario2PBT5",'Major retrofit'!$R$25,IF(F86="Scenario3PBT5",'Major retrofit'!$S$25,"")))&amp;IF(F86="Scenario1PBT6",'Major retrofit'!$T$25,IF(F86="Scenario2PBT6",'Major retrofit'!$U$25,IF(F86="Scenario3PBT6",'Major retrofit'!$V$25,"")))&amp;IF(F86="Scenario1PBT7",'Major retrofit'!$W$25,IF(F86="Scenario2PBT7",'Major retrofit'!$X$25,IF(F86="Scenario3PBT7",'Major retrofit'!$Y$25,"")))&amp;IF(F86="Scenario1PBT8",'Major retrofit'!$Z$25,IF(F86="Scenario2PBT8",'Major retrofit'!$AA$25,IF(F86="Scenario3PBT8",'Major retrofit'!$AB$25,"")))&amp;IF(F86="Scenario1PBT9",'Major retrofit'!$AC$25,IF(F86="Scenario2PBT9",'Major retrofit'!$AD$25,IF(F86="Scenario3PBT9",'Major retrofit'!$AE$25,"")))&amp;IF(F86="Scenario1PBT10",'Major retrofit'!$AF$25,IF(F86="Scenario2PBT10",'Major retrofit'!$AG$25,IF(F86="Scenario3PBT10",'Major retrofit'!$AH$25,"")))&amp;IF(F86="Scenario1PBT11",'Major retrofit'!$AI$25,IF(F86="Scenario2PBT11",'Major retrofit'!$AJ$25,IF(F86="Scenario3PBT11",'Major retrofit'!$AK$25,"")))&amp;IF(F86="Scenario1PBT12",'Major retrofit'!$AL$25,IF(F86="Scenario2PBT12",'Major retrofit'!$AM$25,IF(F86="Scenario3PBT12",'Major retrofit'!$AN$25,"")))&amp;IF(F86="Scenario1PBT13",'Major retrofit'!$AO$25,IF(F86="Scenario2PBT13",'Major retrofit'!$AP$25,IF(F86="Scenario3PBT13",'Major retrofit'!$AQ$25,"")))&amp;IF(F86="Scenario1PBT14",'Major retrofit'!$AR$25,IF(F86="Scenario2PBT14",'Major retrofit'!$AS$25,IF(F86="Scenario3PBT14",'Major retrofit'!$AT$25,"")))&amp;IF(F86="Scenario1PBT15",'Major retrofit'!$AU$25,IF(F86="Scenario2PBT15",'Major retrofit'!$AV$25,IF(F86="Scenario3PBT15",'Major retrofit'!$AW$25,"")))</f>
        <v/>
      </c>
      <c r="R86" s="117">
        <f t="shared" si="55"/>
        <v>0</v>
      </c>
      <c r="S86" s="117" t="str">
        <f>IF(F86="Scenario1PBT1",'Major retrofit'!$E$27,IF(F86="Scenario2PBT1",'Major retrofit'!$F$27,IF(F86="Scenario3PBT1",'Major retrofit'!$G$27,"")))&amp;IF(F86="Scenario1PBT2",'Major retrofit'!$H$27,IF(F86="Scenario2PBT2",'Major retrofit'!$I$27,IF(F86="Scenario3PBT2",'Major retrofit'!$J$27,"")))&amp;IF(F86="Scenario1PBT3",'Major retrofit'!$K$27,IF(F86="Scenario2PBT3",'Major retrofit'!$L$27,IF(F86="Scenario3PBT3",'Major retrofit'!$M$27,"")))&amp;IF(F86="Scenario1PBT4",'Major retrofit'!$N$27,IF(F86="Scenario2PBT4",'Major retrofit'!$O$27,IF(F86="Scenario3PBT4",'Major retrofit'!$P$27,"")))&amp;IF(F86="Scenario1PBT5",'Major retrofit'!$Q$27,IF(F86="Scenario2PBT5",'Major retrofit'!$R$27,IF(F86="Scenario3PBT5",'Major retrofit'!$S$27,"")))&amp;IF(F86="Scenario1PBT6",'Major retrofit'!$T$27,IF(F86="Scenario2PBT6",'Major retrofit'!$U$27,IF(F86="Scenario3PBT6",'Major retrofit'!$V$27,"")))&amp;IF(F86="Scenario1PBT7",'Major retrofit'!$W$27,IF(F86="Scenario2PBT7",'Major retrofit'!$X$27,IF(F86="Scenario3PBT7",'Major retrofit'!$Y$27,"")))&amp;IF(F86="Scenario1PBT8",'Major retrofit'!$Z$27,IF(F86="Scenario2PBT8",'Major retrofit'!$AA$27,IF(F86="Scenario3PBT8",'Major retrofit'!$AB$27,"")))&amp;IF(F86="Scenario1PBT9",'Major retrofit'!$AC$27,IF(F86="Scenario2PBT9",'Major retrofit'!$AD$27,IF(F86="Scenario3PBT9",'Major retrofit'!$AE$27,"")))&amp;IF(F86="Scenario1PBT10",'Major retrofit'!$AF$27,IF(F86="Scenario2PBT10",'Major retrofit'!$AG$27,IF(F86="Scenario3PBT10",'Major retrofit'!$AH$27,"")))&amp;IF(F86="Scenario1PBT11",'Major retrofit'!$AI$27,IF(F86="Scenario2PBT11",'Major retrofit'!$AJ$27,IF(F86="Scenario3PBT11",'Major retrofit'!$AK$27,"")))&amp;IF(F86="Scenario1PBT12",'Major retrofit'!$AL$27,IF(F86="Scenario2PBT12",'Major retrofit'!$AM$27,IF(F86="Scenario3PBT12",'Major retrofit'!$AN$27,"")))&amp;IF(F86="Scenario1PBT13",'Major retrofit'!$AO$27,IF(F86="Scenario2PBT13",'Major retrofit'!$AP$27,IF(F86="Scenario3PBT13",'Major retrofit'!$AQ$27,"")))&amp;IF(F86="Scenario1PBT14",'Major retrofit'!$AR$27,IF(F86="Scenario2PBT14",'Major retrofit'!$AS$27,IF(F86="Scenario3PBT14",'Major retrofit'!$AT$27,"")))&amp;IF(F86="Scenario1PBT15",'Major retrofit'!$AU$27,IF(F86="Scenario2PBT15",'Major retrofit'!$AV$27,IF(F86="Scenario3PBT15",'Major retrofit'!$AW$27,"")))</f>
        <v/>
      </c>
      <c r="T86" s="207">
        <f t="shared" si="56"/>
        <v>0</v>
      </c>
      <c r="U86" s="206" t="str">
        <f>IF(F86="Scenario1PBT1",'Major retrofit'!$E$38,IF(F86="Scenario2PBT1",'Major retrofit'!$F$38,IF(F86="Scenario3PBT1",'Major retrofit'!$G$38,"")))&amp;IF(F86="Scenario1PBT2",'Major retrofit'!$H$38,IF(F86="Scenario2PBT2",'Major retrofit'!$I$38,IF(F86="Scenario3PBT2",'Major retrofit'!$J$38,"")))&amp;IF(F86="Scenario1PBT3",'Major retrofit'!$K$38,IF(F86="Scenario2PBT3",'Major retrofit'!$L$38,IF(F86="Scenario3PBT3",'Major retrofit'!$M$38,"")))&amp;IF(F86="Scenario1PBT4",'Major retrofit'!$N$38,IF(F86="Scenario2PBT4",'Major retrofit'!$O$38,IF(F86="Scenario3PBT4",'Major retrofit'!$P$38,"")))&amp;IF(F86="Scenario1PBT5",'Major retrofit'!$Q$38,IF(F86="Scenario2PBT5",'Major retrofit'!$R$38,IF(F86="Scenario3PBT5",'Major retrofit'!$S$38,"")))&amp;IF(F86="Scenario1PBT6",'Major retrofit'!$T$38,IF(F86="Scenario2PBT6",'Major retrofit'!$U$38,IF(F86="Scenario3PBT6",'Major retrofit'!$V$38,"")))&amp;IF(F86="Scenario1PBT7",'Major retrofit'!$W$38,IF(F86="Scenario2PBT7",'Major retrofit'!$X$38,IF(F86="Scenario3PBT7",'Major retrofit'!$Y$38,"")))&amp;IF(F86="Scenario1PBT8",'Major retrofit'!$Z$38,IF(F86="Scenario2PBT8",'Major retrofit'!$AA$38,IF(F86="Scenario3PBT8",'Major retrofit'!$AB$38,"")))&amp;IF(F86="Scenario1PBT9",'Major retrofit'!$AC$38,IF(F86="Scenario2PBT9",'Major retrofit'!$AD$38,IF(F86="Scenario3PBT9",'Major retrofit'!$AE$38,"")))&amp;IF(F86="Scenario1PBT10",'Major retrofit'!$AF$38,IF(F86="Scenario2PBT10",'Major retrofit'!$AG$38,IF(F86="Scenario3PBT10",'Major retrofit'!$AH$38,"")))&amp;IF(F86="Scenario1PBT11",'Major retrofit'!$AI$38,IF(F86="Scenario2PBT11",'Major retrofit'!$AJ$38,IF(F86="Scenario3PBT11",'Major retrofit'!$AK$38,"")))&amp;IF(F86="Scenario1PBT12",'Major retrofit'!$AL$38,IF(F86="Scenario2PBT12",'Major retrofit'!$AM$38,IF(F86="Scenario3PBT12",'Major retrofit'!$AN$38,"")))&amp;IF(F86="Scenario1PBT13",'Major retrofit'!$AO$38,IF(F86="Scenario2PBT13",'Major retrofit'!$AP$38,IF(F86="Scenario3PBT13",'Major retrofit'!$AQ$38,"")))&amp;IF(F86="Scenario1PBT14",'Major retrofit'!$AR$38,IF(F86="Scenario2PBT14",'Major retrofit'!$AS$38,IF(F86="Scenario3PBT14",'Major retrofit'!$AT$38,"")))&amp;IF(F86="Scenario1PBT15",'Major retrofit'!$AU$38,IF(F86="Scenario2PBT15",'Major retrofit'!$AV$38,IF(F86="Scenario3PBT15",'Major retrofit'!$AW$38,"")))</f>
        <v/>
      </c>
      <c r="V86" s="117">
        <f t="shared" si="57"/>
        <v>0</v>
      </c>
      <c r="W86" s="117" t="str">
        <f>IF(F86="Scenario1PBT1",'Major retrofit'!$E$40,IF(F86="Scenario2PBT1",'Major retrofit'!$F$40,IF(F86="Scenario3PBT1",'Major retrofit'!$G$40,"")))&amp;IF(F86="Scenario1PBT2",'Major retrofit'!$H$40,IF(F86="Scenario2PBT2",'Major retrofit'!$I$40,IF(F86="Scenario3PBT2",'Major retrofit'!$J$40,"")))&amp;IF(F86="Scenario1PBT3",'Major retrofit'!$K$40,IF(F86="Scenario2PBT3",'Major retrofit'!$L$40,IF(F86="Scenario3PBT3",'Major retrofit'!$M$40,"")))&amp;IF(F86="Scenario1PBT4",'Major retrofit'!$N$40,IF(F86="Scenario2PBT4",'Major retrofit'!$O$40,IF(F86="Scenario3PBT4",'Major retrofit'!$P$40,"")))&amp;IF(F86="Scenario1PBT5",'Major retrofit'!$Q$40,IF(F86="Scenario2PBT5",'Major retrofit'!$R$40,IF(F86="Scenario3PBT5",'Major retrofit'!$S$40,"")))&amp;IF(F86="Scenario1PBT6",'Major retrofit'!$T$40,IF(F86="Scenario2PBT6",'Major retrofit'!$U$40,IF(F86="Scenario3PBT6",'Major retrofit'!$V$40,"")))&amp;IF(F86="Scenario1PBT7",'Major retrofit'!$W$40,IF(F86="Scenario2PBT7",'Major retrofit'!$X$40,IF(F86="Scenario3PBT7",'Major retrofit'!$Y$40,"")))&amp;IF(F86="Scenario1PBT8",'Major retrofit'!$Z$40,IF(F86="Scenario2PBT8",'Major retrofit'!$AA$40,IF(F86="Scenario3PBT8",'Major retrofit'!$AB$40,"")))&amp;IF(F86="Scenario1PBT9",'Major retrofit'!$AC$40,IF(F86="Scenario2PBT9",'Major retrofit'!$AD$40,IF(F86="Scenario3PBT9",'Major retrofit'!$AE$40,"")))&amp;IF(F86="Scenario1PBT10",'Major retrofit'!$AF$40,IF(F86="Scenario2PBT10",'Major retrofit'!$AG$40,IF(F86="Scenario3PBT10",'Major retrofit'!$AH$40,"")))&amp;IF(F86="Scenario1PBT11",'Major retrofit'!$AI$40,IF(F86="Scenario2PBT11",'Major retrofit'!$AJ$40,IF(F86="Scenario3PBT11",'Major retrofit'!$AK$40,"")))&amp;IF(F86="Scenario1PBT12",'Major retrofit'!$AL$40,IF(F86="Scenario2PBT12",'Major retrofit'!$AM$40,IF(F86="Scenario3PBT12",'Major retrofit'!$AN$40,"")))&amp;IF(F86="Scenario1PBT13",'Major retrofit'!$AO$40,IF(F86="Scenario2PBT13",'Major retrofit'!$AP$40,IF(F86="Scenario3PBT13",'Major retrofit'!$AQ$40,"")))&amp;IF(F86="Scenario1PBT14",'Major retrofit'!$AR$40,IF(F86="Scenario2PBT14",'Major retrofit'!$AS$40,IF(F86="Scenario3PBT14",'Major retrofit'!$AT$40,"")))&amp;IF(F86="Scenario1PBT15",'Major retrofit'!$AU$40,IF(F86="Scenario2PBT15",'Major retrofit'!$AV$40,IF(F86="Scenario3PBT15",'Major retrofit'!$AW$40,"")))</f>
        <v/>
      </c>
      <c r="X86" s="117">
        <f t="shared" si="58"/>
        <v>0</v>
      </c>
      <c r="Y86" s="117" t="str">
        <f>IF(F86="Scenario1PBT1",'Major retrofit'!$E$42,IF(F86="Scenario2PBT1",'Major retrofit'!$F$42,IF(F86="Scenario3PBT1",'Major retrofit'!$G$42,"")))&amp;IF(F86="Scenario1PBT2",'Major retrofit'!$H$42,IF(F86="Scenario2PBT2",'Major retrofit'!$I$42,IF(F86="Scenario3PBT2",'Major retrofit'!$J$42,"")))&amp;IF(F86="Scenario1PBT3",'Major retrofit'!$K$42,IF(F86="Scenario2PBT3",'Major retrofit'!$L$42,IF(F86="Scenario3PBT3",'Major retrofit'!$M$42,"")))&amp;IF(F86="Scenario1PBT4",'Major retrofit'!$N$42,IF(F86="Scenario2PBT4",'Major retrofit'!$O$42,IF(F86="Scenario3PBT4",'Major retrofit'!$P$42,"")))&amp;IF(F86="Scenario1PBT5",'Major retrofit'!$Q$42,IF(F86="Scenario2PBT5",'Major retrofit'!$R$42,IF(F86="Scenario3PBT5",'Major retrofit'!$S$42,"")))&amp;IF(F86="Scenario1PBT6",'Major retrofit'!$T$42,IF(F86="Scenario2PBT6",'Major retrofit'!$U$42,IF(F86="Scenario3PBT6",'Major retrofit'!$V$42,"")))&amp;IF(F86="Scenario1PBT7",'Major retrofit'!$W$42,IF(F86="Scenario2PBT7",'Major retrofit'!$X$42,IF(F86="Scenario3PBT7",'Major retrofit'!$Y$42,"")))&amp;IF(F86="Scenario1PBT8",'Major retrofit'!$Z$42,IF(F86="Scenario2PBT8",'Major retrofit'!$AA$42,IF(F86="Scenario3PBT8",'Major retrofit'!$AB$42,"")))&amp;IF(F86="Scenario1PBT9",'Major retrofit'!$AC$42,IF(F86="Scenario2PBT9",'Major retrofit'!$AD$42,IF(F86="Scenario3PBT9",'Major retrofit'!$AE$42,"")))&amp;IF(F86="Scenario1PBT10",'Major retrofit'!$AF$42,IF(F86="Scenario2PBT10",'Major retrofit'!$AG$42,IF(F86="Scenario3PBT10",'Major retrofit'!$AH$42,"")))&amp;IF(F86="Scenario1PBT11",'Major retrofit'!$AI$42,IF(F86="Scenario2PBT11",'Major retrofit'!$AJ$42,IF(F86="Scenario3PBT11",'Major retrofit'!$AK$42,"")))&amp;IF(F86="Scenario1PBT12",'Major retrofit'!$AL$42,IF(F86="Scenario2PBT12",'Major retrofit'!$AM$42,IF(F86="Scenario3PBT12",'Major retrofit'!$AN$42,"")))&amp;IF(F86="Scenario1PBT13",'Major retrofit'!$AO$42,IF(F86="Scenario2PBT13",'Major retrofit'!$AP$42,IF(F86="Scenario3PBT13",'Major retrofit'!$AQ$42,"")))&amp;IF(F86="Scenario1PBT14",'Major retrofit'!$AR$42,IF(F86="Scenario2PBT14",'Major retrofit'!$AS$42,IF(F86="Scenario3PBT14",'Major retrofit'!$AT$42,"")))&amp;IF(F86="Scenario1PBT15",'Major retrofit'!$AU$42,IF(F86="Scenario2PBT15",'Major retrofit'!$AV$42,IF(F86="Scenario3PBT15",'Major retrofit'!$AW$42,"")))</f>
        <v/>
      </c>
      <c r="Z86" s="117">
        <f t="shared" si="59"/>
        <v>0</v>
      </c>
      <c r="AA86" s="178" t="str">
        <f>IF(F86="Scenario1PBT1",'Major retrofit'!$E$101,IF(F86="Scenario2PBT1",'Major retrofit'!$F$101,IF(F86="Scenario3PBT1",'Major retrofit'!$G$101,"")))&amp;IF(F86="Scenario1PBT2",'Major retrofit'!$H$101,IF(F86="Scenario2PBT2",'Major retrofit'!$I$101,IF(F86="Scenario3PBT2",'Major retrofit'!$J$101,"")))&amp;IF(F86="Scenario1PBT3",'Major retrofit'!$K$101,IF(F86="Scenario2PBT3",'Major retrofit'!$L$101,IF(F86="Scenario3PBT3",'Major retrofit'!$M$101,"")))&amp;IF(F86="Scenario1PBT4",'Major retrofit'!$N$101,IF(F86="Scenario2PBT4",'Major retrofit'!$O$101,IF(F86="Scenario3PBT4",'Major retrofit'!$P$101,"")))&amp;IF(F86="Scenario1PBT5",'Major retrofit'!$Q$101,IF(F86="Scenario2PBT5",'Major retrofit'!$R$101,IF(F86="Scenario3PBT5",'Major retrofit'!$S$101,"")))&amp;IF(F86="Scenario1PBT6",'Major retrofit'!$T$101,IF(F86="Scenario2PBT6",'Major retrofit'!$U$101,IF(F86="Scenario3PBT6",'Major retrofit'!$V$101,"")))&amp;IF(F86="Scenario1PBT7",'Major retrofit'!$W$101,IF(F86="Scenario2PBT7",'Major retrofit'!$X$101,IF(F86="Scenario3PBT7",'Major retrofit'!$Y$101,"")))&amp;IF(F86="Scenario1PBT8",'Major retrofit'!$Z$101,IF(F86="Scenario2PBT8",'Major retrofit'!$AA$101,IF(F86="Scenario3PBT8",'Major retrofit'!$AB$101,"")))&amp;IF(F86="Scenario1PBT9",'Major retrofit'!$AC$101,IF(F86="Scenario2PBT9",'Major retrofit'!$AD$101,IF(F86="Scenario3PBT9",'Major retrofit'!$AE$101,"")))&amp;IF(F86="Scenario1PBT10",'Major retrofit'!$AF$101,IF(F86="Scenario2PBT10",'Major retrofit'!$AG$101,IF(F86="Scenario3PBT10",'Major retrofit'!$AH$101,"")))&amp;IF(F86="Scenario1PBT11",'Major retrofit'!$AI$101,IF(F86="Scenario2PBT11",'Major retrofit'!$AJ$101,IF(F86="Scenario3PBT11",'Major retrofit'!$AK$101,"")))&amp;IF(F86="Scenario1PBT12",'Major retrofit'!$AL$101,IF(F86="Scenario2PBT12",'Major retrofit'!$AM$101,IF(F86="Scenario3PBT12",'Major retrofit'!$AN$101,"")))&amp;IF(F86="Scenario1PBT13",'Major retrofit'!$AO$101,IF(F86="Scenario2PBT13",'Major retrofit'!$AP$101,IF(F86="Scenario3PBT13",'Major retrofit'!$AQ$101,"")))&amp;IF(F86="Scenario1PBT14",'Major retrofit'!$AR$101,IF(F86="Scenario2PBT14",'Major retrofit'!$AS$101,IF(F86="Scenario3PBT14",'Major retrofit'!$AT$101,"")))&amp;IF(F86="Scenario1PBT15",'Major retrofit'!$AU$101,IF(F86="Scenario2PBT15",'Major retrofit'!$AV$101,IF(F86="Scenario3PBT15",'Major retrofit'!$AW$101,"")))</f>
        <v/>
      </c>
      <c r="AB86" s="179">
        <f t="shared" si="60"/>
        <v>0</v>
      </c>
      <c r="AC86" s="363" t="str">
        <f t="shared" si="61"/>
        <v/>
      </c>
      <c r="AD86" s="353">
        <f>IF(AC86="",IFERROR('Projection_Base-case'!G87-G86,0),0)</f>
        <v>0</v>
      </c>
      <c r="AE86" s="350">
        <f t="shared" si="37"/>
        <v>0</v>
      </c>
      <c r="AF86" s="361">
        <f>IFERROR(100*AD86/'Projection_Base-case'!G87,0)</f>
        <v>0</v>
      </c>
      <c r="AG86" s="352">
        <f>IF(AC86="",IFERROR('Projection_Base-case'!I87-I86,0),0)</f>
        <v>0</v>
      </c>
      <c r="AH86" s="353">
        <f t="shared" si="38"/>
        <v>0</v>
      </c>
      <c r="AI86" s="361">
        <f>IFERROR(100*AG86/'Projection_Base-case'!I87,0)</f>
        <v>0</v>
      </c>
      <c r="AJ86" s="352">
        <f>IF(AC86="",IFERROR('Projection_Base-case'!K87-K86,0),0)</f>
        <v>0</v>
      </c>
      <c r="AK86" s="353">
        <f t="shared" si="39"/>
        <v>0</v>
      </c>
      <c r="AL86" s="361">
        <f>IFERROR(100*AJ86/'Projection_Base-case'!K87,0)</f>
        <v>0</v>
      </c>
      <c r="AM86" s="352">
        <f>-IF(AC86="",IFERROR('Projection_Base-case'!M87-M86,0),0)</f>
        <v>0</v>
      </c>
      <c r="AN86" s="353">
        <f t="shared" si="40"/>
        <v>0</v>
      </c>
      <c r="AO86" s="354">
        <f>IFERROR(IF('Projection_Base-case'!N87&gt;0,100*AN86/'Projection_Base-case'!N87,100*AN86/N86),0)</f>
        <v>0</v>
      </c>
      <c r="AP86" s="355">
        <f>IF(AC86="",IFERROR('Projection_Base-case'!O87-O86,0),0)</f>
        <v>0</v>
      </c>
      <c r="AQ86" s="356">
        <f t="shared" si="41"/>
        <v>0</v>
      </c>
      <c r="AR86" s="356">
        <f>IFERROR(100*AP86/'Projection_Base-case'!O87,0)</f>
        <v>0</v>
      </c>
      <c r="AS86" s="355">
        <f>IF(AC86="",IFERROR('Projection_Base-case'!Q87-Q86,0),0)</f>
        <v>0</v>
      </c>
      <c r="AT86" s="356">
        <f t="shared" si="42"/>
        <v>0</v>
      </c>
      <c r="AU86" s="356">
        <f>IFERROR(100*AS86/'Projection_Base-case'!Q87,0)</f>
        <v>0</v>
      </c>
      <c r="AV86" s="355">
        <f>IF(AC86="",IFERROR('Projection_Base-case'!S87-S86,0),0)</f>
        <v>0</v>
      </c>
      <c r="AW86" s="356">
        <f t="shared" si="43"/>
        <v>0</v>
      </c>
      <c r="AX86" s="357">
        <f>IFERROR(100*AV86/'Projection_Base-case'!S87,0)</f>
        <v>0</v>
      </c>
      <c r="AY86" s="358">
        <f>IF(AC86="",IFERROR('Projection_Base-case'!U87-U86,0),0)</f>
        <v>0</v>
      </c>
      <c r="AZ86" s="359">
        <f t="shared" si="44"/>
        <v>0</v>
      </c>
      <c r="BA86" s="359">
        <f>IFERROR(100*AY86/'Projection_Base-case'!U87,0)</f>
        <v>0</v>
      </c>
      <c r="BB86" s="358">
        <f>IF(AC86="",IFERROR('Projection_Base-case'!W87-W86,0),0)</f>
        <v>0</v>
      </c>
      <c r="BC86" s="359">
        <f t="shared" si="45"/>
        <v>0</v>
      </c>
      <c r="BD86" s="359">
        <f>IFERROR(100*BB86/'Projection_Base-case'!W87,0)</f>
        <v>0</v>
      </c>
      <c r="BE86" s="358">
        <f>IF(AC86="",IFERROR('Projection_Base-case'!Y87-Y86,0),0)</f>
        <v>0</v>
      </c>
      <c r="BF86" s="359">
        <f t="shared" si="46"/>
        <v>0</v>
      </c>
      <c r="BG86" s="359">
        <f>IFERROR(100*BE86/'Projection_Base-case'!Y87,0)</f>
        <v>0</v>
      </c>
      <c r="BH86" s="359">
        <f t="shared" si="47"/>
        <v>0</v>
      </c>
      <c r="BI86" s="360">
        <f t="shared" si="48"/>
        <v>0</v>
      </c>
    </row>
    <row r="87" spans="1:61">
      <c r="A87" s="205">
        <v>83</v>
      </c>
      <c r="B87" s="347">
        <f>IF('Projection_Base-case'!B88&lt;&gt;"",'Projection_Base-case'!B88,0)</f>
        <v>0</v>
      </c>
      <c r="C87" s="347">
        <f>IF('Projection_Base-case'!C88&lt;&gt;"",'Projection_Base-case'!C88,0)</f>
        <v>0</v>
      </c>
      <c r="D87" s="365">
        <f>IF('Projection_Base-case'!D88&lt;&gt;"",'Projection_Base-case'!D88,0)</f>
        <v>0</v>
      </c>
      <c r="E87" s="322"/>
      <c r="F87" s="367" t="str">
        <f t="shared" si="49"/>
        <v>0</v>
      </c>
      <c r="G87" s="177" t="str">
        <f>IF(F87="Scenario1PBT1",'Major retrofit'!$E$6,IF(F87="Scenario2PBT1",'Major retrofit'!$F$6,IF(F87="Scenario3PBT1",'Major retrofit'!$G$6,"")))&amp;IF(F87="Scenario1PBT2",'Major retrofit'!$H$6,IF(F87="Scenario2PBT2",'Major retrofit'!$I$6,IF(F87="Scenario3PBT2",'Major retrofit'!$J$6,"")))&amp;IF(F87="Scenario1PBT3",'Major retrofit'!$K$6,IF(F87="Scenario2PBT3",'Major retrofit'!$L$6,IF(F87="Scenario3PBT3",'Major retrofit'!$M$6,"")))&amp;IF(F87="Scenario1PBT4",'Major retrofit'!$N$6,IF(F87="Scenario2PBT4",'Major retrofit'!$O$6,IF(F87="Scenario3PBT4",'Major retrofit'!$P$6,"")))&amp;IF(F87="Scenario1PBT5",'Major retrofit'!$Q$6,IF(F87="Scenario2PBT5",'Major retrofit'!$R$6,IF(F87="Scenario3PBT5",'Major retrofit'!$S$6,"")))&amp;IF(F87="Scenario1PBT6",'Major retrofit'!$T$6,IF(F87="Scenario2PBT6",'Major retrofit'!$U$6,IF(F87="Scenario3PBT6",'Major retrofit'!$V$6,"")))&amp;IF(F87="Scenario1PBT7",'Major retrofit'!$W$6,IF(F87="Scenario2PBT7",'Major retrofit'!$X$6,IF(F87="Scenario3PBT7",'Major retrofit'!$Y$6,"")))&amp;IF(F87="Scenario1PBT8",'Major retrofit'!$Z$6,IF(F87="Scenario2PBT8",'Major retrofit'!$AA$6,IF(F87="Scenario3PBT8",'Major retrofit'!$AB$6,"")))&amp;IF(F87="Scenario1PBT9",'Major retrofit'!$AC$6,IF(F87="Scenario2PBT9",'Major retrofit'!$AD$6,IF(F87="Scenario3PBT9",'Major retrofit'!$AE$6,"")))&amp;IF(F87="Scenario1PBT10",'Major retrofit'!$AF$6,IF(F87="Scenario2PBT10",'Major retrofit'!$AG$6,IF(F87="Scenario3PBT10",'Major retrofit'!$AH$6,"")))&amp;IF(F87="Scenario1PBT11",'Major retrofit'!$AI$6,IF(F87="Scenario2PBT11",'Major retrofit'!$AJ$6,IF(F87="Scenario3PBT11",'Major retrofit'!$AK$6,"")))&amp;IF(F87="Scenario1PBT12",'Major retrofit'!$AL$6,IF(F87="Scenario2PBT12",'Major retrofit'!$AM$6,IF(F87="Scenario3PBT12",'Major retrofit'!$AN$6,"")))&amp;IF(F87="Scenario1PBT13",'Major retrofit'!$AO$6,IF(F87="Scenario2PBT13",'Major retrofit'!$AP$6,IF(F87="Scenario3PBT13",'Major retrofit'!$AQ$6,"")))&amp;IF(F87="Scenario1PBT14",'Major retrofit'!$AR$6,IF(F87="Scenario2PBT14",'Major retrofit'!$AS$6,IF(F87="Scenario3PBT14",'Major retrofit'!$AT$6,"")))&amp;IF(F87="Scenario1PBT15",'Major retrofit'!$AU$6,IF(F87="Scenario2PBT15",'Major retrofit'!$AV$6,IF(F87="Scenario3PBT15",'Major retrofit'!$AW$6,"")))</f>
        <v/>
      </c>
      <c r="H87" s="117">
        <f t="shared" si="50"/>
        <v>0</v>
      </c>
      <c r="I87" s="178" t="str">
        <f>IF(F87="Scenario1PBT1",'Major retrofit'!$E$16,IF(F87="Scenario2PBT1",'Major retrofit'!$F$16,IF(F87="Scenario3PBT1",'Major retrofit'!$G$16,"")))&amp;IF(F87="Scenario1PBT2",'Major retrofit'!$H$16,IF(F87="Scenario2PBT2",'Major retrofit'!$I$16,IF(F87="Scenario3PBT2",'Major retrofit'!$J$16,"")))&amp;IF(F87="Scenario1PBT3",'Major retrofit'!$K$16,IF(F87="Scenario2PBT3",'Major retrofit'!$L$16,IF(F87="Scenario3PBT3",'Major retrofit'!$M$16,"")))&amp;IF(F87="Scenario1PBT4",'Major retrofit'!$N$16,IF(F87="Scenario2PBT4",'Major retrofit'!$O$16,IF(F87="Scenario3PBT4",'Major retrofit'!$P$16,"")))&amp;IF(F87="Scenario1PBT5",'Major retrofit'!$Q$16,IF(F87="Scenario2PBT5",'Major retrofit'!$R$16,IF(F87="Scenario3PBT5",'Major retrofit'!$S$16,"")))&amp;IF(F87="Scenario1PBT6",'Major retrofit'!$T$16,IF(F87="Scenario2PBT6",'Major retrofit'!$U$16,IF(F87="Scenario3PBT6",'Major retrofit'!$V$16,"")))&amp;IF(F87="Scenario1PBT7",'Major retrofit'!$W$16,IF(F87="Scenario2PBT7",'Major retrofit'!$X$16,IF(F87="Scenario3PBT7",'Major retrofit'!$Y$16,"")))&amp;IF(F87="Scenario1PBT8",'Major retrofit'!$Z$16,IF(F87="Scenario2PBT8",'Major retrofit'!$AA$16,IF(F87="Scenario3PBT8",'Major retrofit'!$AB$16,"")))&amp;IF(F87="Scenario1PBT9",'Major retrofit'!$AC$16,IF(F87="Scenario2PBT9",'Major retrofit'!$AD$16,IF(F87="Scenario3PBT9",'Major retrofit'!$AE$16,"")))&amp;IF(F87="Scenario1PBT10",'Major retrofit'!$AF$16,IF(F87="Scenario2PBT10",'Major retrofit'!$AG$16,IF(F87="Scenario3PBT10",'Major retrofit'!$AH$16,"")))&amp;IF(F87="Scenario1PBT11",'Major retrofit'!$AI$16,IF(F87="Scenario2PBT11",'Major retrofit'!$AJ$16,IF(F87="Scenario3PBT11",'Major retrofit'!$AK$16,"")))&amp;IF(F87="Scenario1PBT12",'Major retrofit'!$AL$16,IF(F87="Scenario2PBT12",'Major retrofit'!$AM$16,IF(F87="Scenario3PBT12",'Major retrofit'!$AN$16,"")))&amp;IF(F87="Scenario1PBT13",'Major retrofit'!$AO$16,IF(F87="Scenario2PBT13",'Major retrofit'!$AP$16,IF(F87="Scenario3PBT13",'Major retrofit'!$AQ$16,"")))&amp;IF(F87="Scenario1PBT14",'Major retrofit'!$AR$16,IF(F87="Scenario2PBT14",'Major retrofit'!$AS$16,IF(F87="Scenario3PBT14",'Major retrofit'!$AT$16,"")))&amp;IF(F87="Scenario1PBT15",'Major retrofit'!$AU$16,IF(F87="Scenario2PBT15",'Major retrofit'!$AV$16,IF(F87="Scenario3PBT15",'Major retrofit'!$AW$16,"")))</f>
        <v/>
      </c>
      <c r="J87" s="117">
        <f t="shared" si="51"/>
        <v>0</v>
      </c>
      <c r="K87" s="117" t="str">
        <f>IF(F87="Scenario1PBT1",'Major retrofit'!$E$18,IF(F87="Scenario2PBT1",'Major retrofit'!$F$18,IF(F87="Scenario3PBT1",'Major retrofit'!$G$18,"")))&amp;IF(F87="Scenario1PBT2",'Major retrofit'!$H$18,IF(F87="Scenario2PBT2",'Major retrofit'!$I$18,IF(F87="Scenario3PBT2",'Major retrofit'!$J$18,"")))&amp;IF(F87="Scenario1PBT3",'Major retrofit'!$K$18,IF(F87="Scenario2PBT3",'Major retrofit'!$L$18,IF(F87="Scenario3PBT3",'Major retrofit'!$M$18,"")))&amp;IF(F87="Scenario1PBT4",'Major retrofit'!$N$18,IF(F87="Scenario2PBT4",'Major retrofit'!$O$18,IF(F87="Scenario3PBT4",'Major retrofit'!$P$18,"")))&amp;IF(F87="Scenario1PBT5",'Major retrofit'!$Q$18,IF(F87="Scenario2PBT5",'Major retrofit'!$R$18,IF(F87="Scenario3PBT5",'Major retrofit'!$S$18,"")))&amp;IF(F87="Scenario1PBT6",'Major retrofit'!$T$18,IF(F87="Scenario2PBT6",'Major retrofit'!$U$18,IF(F87="Scenario3PBT6",'Major retrofit'!$V$18,"")))&amp;IF(F87="Scenario1PBT7",'Major retrofit'!$W$18,IF(F87="Scenario2PBT7",'Major retrofit'!$X$18,IF(F87="Scenario3PBT7",'Major retrofit'!$Y$18,"")))&amp;IF(F87="Scenario1PBT8",'Major retrofit'!$Z$18,IF(F87="Scenario2PBT8",'Major retrofit'!$AA$18,IF(F87="Scenario3PBT8",'Major retrofit'!$AB$18,"")))&amp;IF(F87="Scenario1PBT9",'Major retrofit'!$AC$18,IF(F87="Scenario2PBT9",'Major retrofit'!$AD$18,IF(F87="Scenario3PBT9",'Major retrofit'!$AE$18,"")))&amp;IF(F87="Scenario1PBT10",'Major retrofit'!$AF$18,IF(F87="Scenario2PBT10",'Major retrofit'!$AG$18,IF(F87="Scenario3PBT10",'Major retrofit'!$AH$18,"")))&amp;IF(F87="Scenario1PBT11",'Major retrofit'!$AI$18,IF(F87="Scenario2PBT11",'Major retrofit'!$AJ$18,IF(F87="Scenario3PBT11",'Major retrofit'!$AK$18,"")))&amp;IF(F87="Scenario1PBT12",'Major retrofit'!$AL$18,IF(F87="Scenario2PBT12",'Major retrofit'!$AM$18,IF(F87="Scenario3PBT12",'Major retrofit'!$AN$18,"")))&amp;IF(F87="Scenario1PBT13",'Major retrofit'!$AO$18,IF(F87="Scenario2PBT13",'Major retrofit'!$AP$18,IF(F87="Scenario3PBT13",'Major retrofit'!$AQ$18,"")))&amp;IF(F87="Scenario1PBT14",'Major retrofit'!$AR$18,IF(F87="Scenario2PBT14",'Major retrofit'!$AS$18,IF(F87="Scenario3PBT14",'Major retrofit'!$AT$18,"")))&amp;IF(F87="Scenario1PBT15",'Major retrofit'!$AU$18,IF(F87="Scenario2PBT15",'Major retrofit'!$AV$18,IF(F87="Scenario3PBT15",'Major retrofit'!$AW$18,"")))</f>
        <v/>
      </c>
      <c r="L87" s="117">
        <f t="shared" si="52"/>
        <v>0</v>
      </c>
      <c r="M87" s="117" t="str">
        <f>IF(F87="Scenario1PBT1",'Major retrofit'!$E$20,IF(F87="Scenario2PBT1",'Major retrofit'!$F$20,IF(F87="Scenario3PBT1",'Major retrofit'!$G$20,"")))&amp;IF(F87="Scenario1PBT2",'Major retrofit'!$H$20,IF(F87="Scenario2PBT2",'Major retrofit'!$I$20,IF(F87="Scenario3PBT2",'Major retrofit'!$J$20,"")))&amp;IF(F87="Scenario1PBT3",'Major retrofit'!$K$20,IF(F87="Scenario2PBT3",'Major retrofit'!$L$20,IF(F87="Scenario3PBT3",'Major retrofit'!$M$20,"")))&amp;IF(F87="Scenario1PBT4",'Major retrofit'!$N$20,IF(F87="Scenario2PBT4",'Major retrofit'!$O$20,IF(F87="Scenario3PBT4",'Major retrofit'!$P$20,"")))&amp;IF(F87="Scenario1PBT5",'Major retrofit'!$Q$20,IF(F87="Scenario2PBT5",'Major retrofit'!$R$20,IF(F87="Scenario3PBT5",'Major retrofit'!$S$20,"")))&amp;IF(F87="Scenario1PBT6",'Major retrofit'!$T$20,IF(F87="Scenario2PBT6",'Major retrofit'!$U$20,IF(F87="Scenario3PBT6",'Major retrofit'!$V$20,"")))&amp;IF(F87="Scenario1PBT7",'Major retrofit'!$W$20,IF(F87="Scenario2PBT7",'Major retrofit'!$X$20,IF(F87="Scenario3PBT7",'Major retrofit'!$Y$20,"")))&amp;IF(F87="Scenario1PBT8",'Major retrofit'!$Z$20,IF(F87="Scenario2PBT8",'Major retrofit'!$AA$20,IF(F87="Scenario3PBT8",'Major retrofit'!$AB$20,"")))&amp;IF(F87="Scenario1PBT9",'Major retrofit'!$AC$20,IF(F87="Scenario2PBT9",'Major retrofit'!$AD$20,IF(F87="Scenario3PBT9",'Major retrofit'!$AE$20,"")))&amp;IF(F87="Scenario1PBT10",'Major retrofit'!$AF$20,IF(F87="Scenario2PBT10",'Major retrofit'!$AG$20,IF(F87="Scenario3PBT10",'Major retrofit'!$AH$20,"")))&amp;IF(F87="Scenario1PBT11",'Major retrofit'!$AI$20,IF(F87="Scenario2PBT11",'Major retrofit'!$AJ$20,IF(F87="Scenario3PBT11",'Major retrofit'!$AK$20,"")))&amp;IF(F87="Scenario1PBT12",'Major retrofit'!$AL$20,IF(F87="Scenario2PBT12",'Major retrofit'!$AM$20,IF(F87="Scenario3PBT12",'Major retrofit'!$AN$20,"")))&amp;IF(F87="Scenario1PBT13",'Major retrofit'!$AO$20,IF(F87="Scenario2PBT13",'Major retrofit'!$AP$20,IF(F87="Scenario3PBT13",'Major retrofit'!$AQ$20,"")))&amp;IF(F87="Scenario1PBT14",'Major retrofit'!$AR$20,IF(F87="Scenario2PBT14",'Major retrofit'!$AS$20,IF(F87="Scenario3PBT14",'Major retrofit'!$AT$20,"")))&amp;IF(F87="Scenario1PBT15",'Major retrofit'!$AU$20,IF(F87="Scenario2PBT15",'Major retrofit'!$AV$20,IF(F87="Scenario3PBT15",'Major retrofit'!$AW$20,"")))</f>
        <v/>
      </c>
      <c r="N87" s="118">
        <f t="shared" si="53"/>
        <v>0</v>
      </c>
      <c r="O87" s="206" t="str">
        <f>IF(F87="Scenario1PBT1",'Major retrofit'!$E$23,IF(F87="Scenario2PBT1",'Major retrofit'!$F$23,IF(F87="Scenario3PBT1",'Major retrofit'!$G$23,"")))&amp;IF(F87="Scenario1PBT2",'Major retrofit'!$H$23,IF(F87="Scenario2PBT2",'Major retrofit'!$I$23,IF(F87="Scenario3PBT2",'Major retrofit'!$J$23,"")))&amp;IF(F87="Scenario1PBT3",'Major retrofit'!$K$23,IF(F87="Scenario2PBT3",'Major retrofit'!$L$23,IF(F87="Scenario3PBT3",'Major retrofit'!$M$23,"")))&amp;IF(F87="Scenario1PBT4",'Major retrofit'!$N$23,IF(F87="Scenario2PBT4",'Major retrofit'!$O$23,IF(F87="Scenario3PBT4",'Major retrofit'!$P$23,"")))&amp;IF(F87="Scenario1PBT5",'Major retrofit'!$Q$23,IF(F87="Scenario2PBT5",'Major retrofit'!$R$23,IF(F87="Scenario3PBT5",'Major retrofit'!$S$23,"")))&amp;IF(F87="Scenario1PBT6",'Major retrofit'!$T$23,IF(F87="Scenario2PBT6",'Major retrofit'!$U$23,IF(F87="Scenario3PBT6",'Major retrofit'!$V$23,"")))&amp;IF(F87="Scenario1PBT7",'Major retrofit'!$W$23,IF(F87="Scenario2PBT7",'Major retrofit'!$X$23,IF(F87="Scenario3PBT7",'Major retrofit'!$Y$23,"")))&amp;IF(F87="Scenario1PBT8",'Major retrofit'!$Z$23,IF(F87="Scenario2PBT8",'Major retrofit'!$AA$23,IF(F87="Scenario3PBT8",'Major retrofit'!$AB$23,"")))&amp;IF(F87="Scenario1PBT9",'Major retrofit'!$AC$23,IF(F87="Scenario2PBT9",'Major retrofit'!$AD$23,IF(F87="Scenario3PBT9",'Major retrofit'!$AE$23,"")))&amp;IF(F87="Scenario1PBT10",'Major retrofit'!$AF$23,IF(F87="Scenario2PBT10",'Major retrofit'!$AG$23,IF(F87="Scenario3PBT10",'Major retrofit'!$AH$23,"")))&amp;IF(F87="Scenario1PBT11",'Major retrofit'!$AI$23,IF(F87="Scenario2PBT11",'Major retrofit'!$AJ$23,IF(F87="Scenario3PBT11",'Major retrofit'!$AK$23,"")))&amp;IF(F87="Scenario1PBT12",'Major retrofit'!$AL$23,IF(F87="Scenario2PBT12",'Major retrofit'!$AM$23,IF(F87="Scenario3PBT12",'Major retrofit'!$AN$23,"")))&amp;IF(F87="Scenario1PBT13",'Major retrofit'!$AO$23,IF(F87="Scenario2PBT13",'Major retrofit'!$AP$23,IF(F87="Scenario3PBT13",'Major retrofit'!$AQ$23,"")))&amp;IF(F87="Scenario1PBT14",'Major retrofit'!$AR$23,IF(F87="Scenario2PBT14",'Major retrofit'!$AS$23,IF(F87="Scenario3PBT14",'Major retrofit'!$AT$23,"")))&amp;IF(F87="Scenario1PBT15",'Major retrofit'!$AU$23,IF(F87="Scenario2PBT15",'Major retrofit'!$AV$23,IF(F87="Scenario3PBT15",'Major retrofit'!$AW$23,"")))</f>
        <v/>
      </c>
      <c r="P87" s="117">
        <f t="shared" si="54"/>
        <v>0</v>
      </c>
      <c r="Q87" s="117" t="str">
        <f>IF(F87="Scenario1PBT1",'Major retrofit'!$E$25,IF(F87="Scenario2PBT1",'Major retrofit'!$F$25,IF(F87="Scenario3PBT1",'Major retrofit'!$G$25,"")))&amp;IF(F87="Scenario1PBT2",'Major retrofit'!$H$25,IF(F87="Scenario2PBT2",'Major retrofit'!$I$25,IF(F87="Scenario3PBT2",'Major retrofit'!$J$25,"")))&amp;IF(F87="Scenario1PBT3",'Major retrofit'!$K$25,IF(F87="Scenario2PBT3",'Major retrofit'!$L$25,IF(F87="Scenario3PBT3",'Major retrofit'!$M$25,"")))&amp;IF(F87="Scenario1PBT4",'Major retrofit'!$N$25,IF(F87="Scenario2PBT4",'Major retrofit'!$O$25,IF(F87="Scenario3PBT4",'Major retrofit'!$P$25,"")))&amp;IF(F87="Scenario1PBT5",'Major retrofit'!$Q$25,IF(F87="Scenario2PBT5",'Major retrofit'!$R$25,IF(F87="Scenario3PBT5",'Major retrofit'!$S$25,"")))&amp;IF(F87="Scenario1PBT6",'Major retrofit'!$T$25,IF(F87="Scenario2PBT6",'Major retrofit'!$U$25,IF(F87="Scenario3PBT6",'Major retrofit'!$V$25,"")))&amp;IF(F87="Scenario1PBT7",'Major retrofit'!$W$25,IF(F87="Scenario2PBT7",'Major retrofit'!$X$25,IF(F87="Scenario3PBT7",'Major retrofit'!$Y$25,"")))&amp;IF(F87="Scenario1PBT8",'Major retrofit'!$Z$25,IF(F87="Scenario2PBT8",'Major retrofit'!$AA$25,IF(F87="Scenario3PBT8",'Major retrofit'!$AB$25,"")))&amp;IF(F87="Scenario1PBT9",'Major retrofit'!$AC$25,IF(F87="Scenario2PBT9",'Major retrofit'!$AD$25,IF(F87="Scenario3PBT9",'Major retrofit'!$AE$25,"")))&amp;IF(F87="Scenario1PBT10",'Major retrofit'!$AF$25,IF(F87="Scenario2PBT10",'Major retrofit'!$AG$25,IF(F87="Scenario3PBT10",'Major retrofit'!$AH$25,"")))&amp;IF(F87="Scenario1PBT11",'Major retrofit'!$AI$25,IF(F87="Scenario2PBT11",'Major retrofit'!$AJ$25,IF(F87="Scenario3PBT11",'Major retrofit'!$AK$25,"")))&amp;IF(F87="Scenario1PBT12",'Major retrofit'!$AL$25,IF(F87="Scenario2PBT12",'Major retrofit'!$AM$25,IF(F87="Scenario3PBT12",'Major retrofit'!$AN$25,"")))&amp;IF(F87="Scenario1PBT13",'Major retrofit'!$AO$25,IF(F87="Scenario2PBT13",'Major retrofit'!$AP$25,IF(F87="Scenario3PBT13",'Major retrofit'!$AQ$25,"")))&amp;IF(F87="Scenario1PBT14",'Major retrofit'!$AR$25,IF(F87="Scenario2PBT14",'Major retrofit'!$AS$25,IF(F87="Scenario3PBT14",'Major retrofit'!$AT$25,"")))&amp;IF(F87="Scenario1PBT15",'Major retrofit'!$AU$25,IF(F87="Scenario2PBT15",'Major retrofit'!$AV$25,IF(F87="Scenario3PBT15",'Major retrofit'!$AW$25,"")))</f>
        <v/>
      </c>
      <c r="R87" s="117">
        <f t="shared" si="55"/>
        <v>0</v>
      </c>
      <c r="S87" s="117" t="str">
        <f>IF(F87="Scenario1PBT1",'Major retrofit'!$E$27,IF(F87="Scenario2PBT1",'Major retrofit'!$F$27,IF(F87="Scenario3PBT1",'Major retrofit'!$G$27,"")))&amp;IF(F87="Scenario1PBT2",'Major retrofit'!$H$27,IF(F87="Scenario2PBT2",'Major retrofit'!$I$27,IF(F87="Scenario3PBT2",'Major retrofit'!$J$27,"")))&amp;IF(F87="Scenario1PBT3",'Major retrofit'!$K$27,IF(F87="Scenario2PBT3",'Major retrofit'!$L$27,IF(F87="Scenario3PBT3",'Major retrofit'!$M$27,"")))&amp;IF(F87="Scenario1PBT4",'Major retrofit'!$N$27,IF(F87="Scenario2PBT4",'Major retrofit'!$O$27,IF(F87="Scenario3PBT4",'Major retrofit'!$P$27,"")))&amp;IF(F87="Scenario1PBT5",'Major retrofit'!$Q$27,IF(F87="Scenario2PBT5",'Major retrofit'!$R$27,IF(F87="Scenario3PBT5",'Major retrofit'!$S$27,"")))&amp;IF(F87="Scenario1PBT6",'Major retrofit'!$T$27,IF(F87="Scenario2PBT6",'Major retrofit'!$U$27,IF(F87="Scenario3PBT6",'Major retrofit'!$V$27,"")))&amp;IF(F87="Scenario1PBT7",'Major retrofit'!$W$27,IF(F87="Scenario2PBT7",'Major retrofit'!$X$27,IF(F87="Scenario3PBT7",'Major retrofit'!$Y$27,"")))&amp;IF(F87="Scenario1PBT8",'Major retrofit'!$Z$27,IF(F87="Scenario2PBT8",'Major retrofit'!$AA$27,IF(F87="Scenario3PBT8",'Major retrofit'!$AB$27,"")))&amp;IF(F87="Scenario1PBT9",'Major retrofit'!$AC$27,IF(F87="Scenario2PBT9",'Major retrofit'!$AD$27,IF(F87="Scenario3PBT9",'Major retrofit'!$AE$27,"")))&amp;IF(F87="Scenario1PBT10",'Major retrofit'!$AF$27,IF(F87="Scenario2PBT10",'Major retrofit'!$AG$27,IF(F87="Scenario3PBT10",'Major retrofit'!$AH$27,"")))&amp;IF(F87="Scenario1PBT11",'Major retrofit'!$AI$27,IF(F87="Scenario2PBT11",'Major retrofit'!$AJ$27,IF(F87="Scenario3PBT11",'Major retrofit'!$AK$27,"")))&amp;IF(F87="Scenario1PBT12",'Major retrofit'!$AL$27,IF(F87="Scenario2PBT12",'Major retrofit'!$AM$27,IF(F87="Scenario3PBT12",'Major retrofit'!$AN$27,"")))&amp;IF(F87="Scenario1PBT13",'Major retrofit'!$AO$27,IF(F87="Scenario2PBT13",'Major retrofit'!$AP$27,IF(F87="Scenario3PBT13",'Major retrofit'!$AQ$27,"")))&amp;IF(F87="Scenario1PBT14",'Major retrofit'!$AR$27,IF(F87="Scenario2PBT14",'Major retrofit'!$AS$27,IF(F87="Scenario3PBT14",'Major retrofit'!$AT$27,"")))&amp;IF(F87="Scenario1PBT15",'Major retrofit'!$AU$27,IF(F87="Scenario2PBT15",'Major retrofit'!$AV$27,IF(F87="Scenario3PBT15",'Major retrofit'!$AW$27,"")))</f>
        <v/>
      </c>
      <c r="T87" s="207">
        <f t="shared" si="56"/>
        <v>0</v>
      </c>
      <c r="U87" s="206" t="str">
        <f>IF(F87="Scenario1PBT1",'Major retrofit'!$E$38,IF(F87="Scenario2PBT1",'Major retrofit'!$F$38,IF(F87="Scenario3PBT1",'Major retrofit'!$G$38,"")))&amp;IF(F87="Scenario1PBT2",'Major retrofit'!$H$38,IF(F87="Scenario2PBT2",'Major retrofit'!$I$38,IF(F87="Scenario3PBT2",'Major retrofit'!$J$38,"")))&amp;IF(F87="Scenario1PBT3",'Major retrofit'!$K$38,IF(F87="Scenario2PBT3",'Major retrofit'!$L$38,IF(F87="Scenario3PBT3",'Major retrofit'!$M$38,"")))&amp;IF(F87="Scenario1PBT4",'Major retrofit'!$N$38,IF(F87="Scenario2PBT4",'Major retrofit'!$O$38,IF(F87="Scenario3PBT4",'Major retrofit'!$P$38,"")))&amp;IF(F87="Scenario1PBT5",'Major retrofit'!$Q$38,IF(F87="Scenario2PBT5",'Major retrofit'!$R$38,IF(F87="Scenario3PBT5",'Major retrofit'!$S$38,"")))&amp;IF(F87="Scenario1PBT6",'Major retrofit'!$T$38,IF(F87="Scenario2PBT6",'Major retrofit'!$U$38,IF(F87="Scenario3PBT6",'Major retrofit'!$V$38,"")))&amp;IF(F87="Scenario1PBT7",'Major retrofit'!$W$38,IF(F87="Scenario2PBT7",'Major retrofit'!$X$38,IF(F87="Scenario3PBT7",'Major retrofit'!$Y$38,"")))&amp;IF(F87="Scenario1PBT8",'Major retrofit'!$Z$38,IF(F87="Scenario2PBT8",'Major retrofit'!$AA$38,IF(F87="Scenario3PBT8",'Major retrofit'!$AB$38,"")))&amp;IF(F87="Scenario1PBT9",'Major retrofit'!$AC$38,IF(F87="Scenario2PBT9",'Major retrofit'!$AD$38,IF(F87="Scenario3PBT9",'Major retrofit'!$AE$38,"")))&amp;IF(F87="Scenario1PBT10",'Major retrofit'!$AF$38,IF(F87="Scenario2PBT10",'Major retrofit'!$AG$38,IF(F87="Scenario3PBT10",'Major retrofit'!$AH$38,"")))&amp;IF(F87="Scenario1PBT11",'Major retrofit'!$AI$38,IF(F87="Scenario2PBT11",'Major retrofit'!$AJ$38,IF(F87="Scenario3PBT11",'Major retrofit'!$AK$38,"")))&amp;IF(F87="Scenario1PBT12",'Major retrofit'!$AL$38,IF(F87="Scenario2PBT12",'Major retrofit'!$AM$38,IF(F87="Scenario3PBT12",'Major retrofit'!$AN$38,"")))&amp;IF(F87="Scenario1PBT13",'Major retrofit'!$AO$38,IF(F87="Scenario2PBT13",'Major retrofit'!$AP$38,IF(F87="Scenario3PBT13",'Major retrofit'!$AQ$38,"")))&amp;IF(F87="Scenario1PBT14",'Major retrofit'!$AR$38,IF(F87="Scenario2PBT14",'Major retrofit'!$AS$38,IF(F87="Scenario3PBT14",'Major retrofit'!$AT$38,"")))&amp;IF(F87="Scenario1PBT15",'Major retrofit'!$AU$38,IF(F87="Scenario2PBT15",'Major retrofit'!$AV$38,IF(F87="Scenario3PBT15",'Major retrofit'!$AW$38,"")))</f>
        <v/>
      </c>
      <c r="V87" s="117">
        <f t="shared" si="57"/>
        <v>0</v>
      </c>
      <c r="W87" s="117" t="str">
        <f>IF(F87="Scenario1PBT1",'Major retrofit'!$E$40,IF(F87="Scenario2PBT1",'Major retrofit'!$F$40,IF(F87="Scenario3PBT1",'Major retrofit'!$G$40,"")))&amp;IF(F87="Scenario1PBT2",'Major retrofit'!$H$40,IF(F87="Scenario2PBT2",'Major retrofit'!$I$40,IF(F87="Scenario3PBT2",'Major retrofit'!$J$40,"")))&amp;IF(F87="Scenario1PBT3",'Major retrofit'!$K$40,IF(F87="Scenario2PBT3",'Major retrofit'!$L$40,IF(F87="Scenario3PBT3",'Major retrofit'!$M$40,"")))&amp;IF(F87="Scenario1PBT4",'Major retrofit'!$N$40,IF(F87="Scenario2PBT4",'Major retrofit'!$O$40,IF(F87="Scenario3PBT4",'Major retrofit'!$P$40,"")))&amp;IF(F87="Scenario1PBT5",'Major retrofit'!$Q$40,IF(F87="Scenario2PBT5",'Major retrofit'!$R$40,IF(F87="Scenario3PBT5",'Major retrofit'!$S$40,"")))&amp;IF(F87="Scenario1PBT6",'Major retrofit'!$T$40,IF(F87="Scenario2PBT6",'Major retrofit'!$U$40,IF(F87="Scenario3PBT6",'Major retrofit'!$V$40,"")))&amp;IF(F87="Scenario1PBT7",'Major retrofit'!$W$40,IF(F87="Scenario2PBT7",'Major retrofit'!$X$40,IF(F87="Scenario3PBT7",'Major retrofit'!$Y$40,"")))&amp;IF(F87="Scenario1PBT8",'Major retrofit'!$Z$40,IF(F87="Scenario2PBT8",'Major retrofit'!$AA$40,IF(F87="Scenario3PBT8",'Major retrofit'!$AB$40,"")))&amp;IF(F87="Scenario1PBT9",'Major retrofit'!$AC$40,IF(F87="Scenario2PBT9",'Major retrofit'!$AD$40,IF(F87="Scenario3PBT9",'Major retrofit'!$AE$40,"")))&amp;IF(F87="Scenario1PBT10",'Major retrofit'!$AF$40,IF(F87="Scenario2PBT10",'Major retrofit'!$AG$40,IF(F87="Scenario3PBT10",'Major retrofit'!$AH$40,"")))&amp;IF(F87="Scenario1PBT11",'Major retrofit'!$AI$40,IF(F87="Scenario2PBT11",'Major retrofit'!$AJ$40,IF(F87="Scenario3PBT11",'Major retrofit'!$AK$40,"")))&amp;IF(F87="Scenario1PBT12",'Major retrofit'!$AL$40,IF(F87="Scenario2PBT12",'Major retrofit'!$AM$40,IF(F87="Scenario3PBT12",'Major retrofit'!$AN$40,"")))&amp;IF(F87="Scenario1PBT13",'Major retrofit'!$AO$40,IF(F87="Scenario2PBT13",'Major retrofit'!$AP$40,IF(F87="Scenario3PBT13",'Major retrofit'!$AQ$40,"")))&amp;IF(F87="Scenario1PBT14",'Major retrofit'!$AR$40,IF(F87="Scenario2PBT14",'Major retrofit'!$AS$40,IF(F87="Scenario3PBT14",'Major retrofit'!$AT$40,"")))&amp;IF(F87="Scenario1PBT15",'Major retrofit'!$AU$40,IF(F87="Scenario2PBT15",'Major retrofit'!$AV$40,IF(F87="Scenario3PBT15",'Major retrofit'!$AW$40,"")))</f>
        <v/>
      </c>
      <c r="X87" s="117">
        <f t="shared" si="58"/>
        <v>0</v>
      </c>
      <c r="Y87" s="117" t="str">
        <f>IF(F87="Scenario1PBT1",'Major retrofit'!$E$42,IF(F87="Scenario2PBT1",'Major retrofit'!$F$42,IF(F87="Scenario3PBT1",'Major retrofit'!$G$42,"")))&amp;IF(F87="Scenario1PBT2",'Major retrofit'!$H$42,IF(F87="Scenario2PBT2",'Major retrofit'!$I$42,IF(F87="Scenario3PBT2",'Major retrofit'!$J$42,"")))&amp;IF(F87="Scenario1PBT3",'Major retrofit'!$K$42,IF(F87="Scenario2PBT3",'Major retrofit'!$L$42,IF(F87="Scenario3PBT3",'Major retrofit'!$M$42,"")))&amp;IF(F87="Scenario1PBT4",'Major retrofit'!$N$42,IF(F87="Scenario2PBT4",'Major retrofit'!$O$42,IF(F87="Scenario3PBT4",'Major retrofit'!$P$42,"")))&amp;IF(F87="Scenario1PBT5",'Major retrofit'!$Q$42,IF(F87="Scenario2PBT5",'Major retrofit'!$R$42,IF(F87="Scenario3PBT5",'Major retrofit'!$S$42,"")))&amp;IF(F87="Scenario1PBT6",'Major retrofit'!$T$42,IF(F87="Scenario2PBT6",'Major retrofit'!$U$42,IF(F87="Scenario3PBT6",'Major retrofit'!$V$42,"")))&amp;IF(F87="Scenario1PBT7",'Major retrofit'!$W$42,IF(F87="Scenario2PBT7",'Major retrofit'!$X$42,IF(F87="Scenario3PBT7",'Major retrofit'!$Y$42,"")))&amp;IF(F87="Scenario1PBT8",'Major retrofit'!$Z$42,IF(F87="Scenario2PBT8",'Major retrofit'!$AA$42,IF(F87="Scenario3PBT8",'Major retrofit'!$AB$42,"")))&amp;IF(F87="Scenario1PBT9",'Major retrofit'!$AC$42,IF(F87="Scenario2PBT9",'Major retrofit'!$AD$42,IF(F87="Scenario3PBT9",'Major retrofit'!$AE$42,"")))&amp;IF(F87="Scenario1PBT10",'Major retrofit'!$AF$42,IF(F87="Scenario2PBT10",'Major retrofit'!$AG$42,IF(F87="Scenario3PBT10",'Major retrofit'!$AH$42,"")))&amp;IF(F87="Scenario1PBT11",'Major retrofit'!$AI$42,IF(F87="Scenario2PBT11",'Major retrofit'!$AJ$42,IF(F87="Scenario3PBT11",'Major retrofit'!$AK$42,"")))&amp;IF(F87="Scenario1PBT12",'Major retrofit'!$AL$42,IF(F87="Scenario2PBT12",'Major retrofit'!$AM$42,IF(F87="Scenario3PBT12",'Major retrofit'!$AN$42,"")))&amp;IF(F87="Scenario1PBT13",'Major retrofit'!$AO$42,IF(F87="Scenario2PBT13",'Major retrofit'!$AP$42,IF(F87="Scenario3PBT13",'Major retrofit'!$AQ$42,"")))&amp;IF(F87="Scenario1PBT14",'Major retrofit'!$AR$42,IF(F87="Scenario2PBT14",'Major retrofit'!$AS$42,IF(F87="Scenario3PBT14",'Major retrofit'!$AT$42,"")))&amp;IF(F87="Scenario1PBT15",'Major retrofit'!$AU$42,IF(F87="Scenario2PBT15",'Major retrofit'!$AV$42,IF(F87="Scenario3PBT15",'Major retrofit'!$AW$42,"")))</f>
        <v/>
      </c>
      <c r="Z87" s="117">
        <f t="shared" si="59"/>
        <v>0</v>
      </c>
      <c r="AA87" s="178" t="str">
        <f>IF(F87="Scenario1PBT1",'Major retrofit'!$E$101,IF(F87="Scenario2PBT1",'Major retrofit'!$F$101,IF(F87="Scenario3PBT1",'Major retrofit'!$G$101,"")))&amp;IF(F87="Scenario1PBT2",'Major retrofit'!$H$101,IF(F87="Scenario2PBT2",'Major retrofit'!$I$101,IF(F87="Scenario3PBT2",'Major retrofit'!$J$101,"")))&amp;IF(F87="Scenario1PBT3",'Major retrofit'!$K$101,IF(F87="Scenario2PBT3",'Major retrofit'!$L$101,IF(F87="Scenario3PBT3",'Major retrofit'!$M$101,"")))&amp;IF(F87="Scenario1PBT4",'Major retrofit'!$N$101,IF(F87="Scenario2PBT4",'Major retrofit'!$O$101,IF(F87="Scenario3PBT4",'Major retrofit'!$P$101,"")))&amp;IF(F87="Scenario1PBT5",'Major retrofit'!$Q$101,IF(F87="Scenario2PBT5",'Major retrofit'!$R$101,IF(F87="Scenario3PBT5",'Major retrofit'!$S$101,"")))&amp;IF(F87="Scenario1PBT6",'Major retrofit'!$T$101,IF(F87="Scenario2PBT6",'Major retrofit'!$U$101,IF(F87="Scenario3PBT6",'Major retrofit'!$V$101,"")))&amp;IF(F87="Scenario1PBT7",'Major retrofit'!$W$101,IF(F87="Scenario2PBT7",'Major retrofit'!$X$101,IF(F87="Scenario3PBT7",'Major retrofit'!$Y$101,"")))&amp;IF(F87="Scenario1PBT8",'Major retrofit'!$Z$101,IF(F87="Scenario2PBT8",'Major retrofit'!$AA$101,IF(F87="Scenario3PBT8",'Major retrofit'!$AB$101,"")))&amp;IF(F87="Scenario1PBT9",'Major retrofit'!$AC$101,IF(F87="Scenario2PBT9",'Major retrofit'!$AD$101,IF(F87="Scenario3PBT9",'Major retrofit'!$AE$101,"")))&amp;IF(F87="Scenario1PBT10",'Major retrofit'!$AF$101,IF(F87="Scenario2PBT10",'Major retrofit'!$AG$101,IF(F87="Scenario3PBT10",'Major retrofit'!$AH$101,"")))&amp;IF(F87="Scenario1PBT11",'Major retrofit'!$AI$101,IF(F87="Scenario2PBT11",'Major retrofit'!$AJ$101,IF(F87="Scenario3PBT11",'Major retrofit'!$AK$101,"")))&amp;IF(F87="Scenario1PBT12",'Major retrofit'!$AL$101,IF(F87="Scenario2PBT12",'Major retrofit'!$AM$101,IF(F87="Scenario3PBT12",'Major retrofit'!$AN$101,"")))&amp;IF(F87="Scenario1PBT13",'Major retrofit'!$AO$101,IF(F87="Scenario2PBT13",'Major retrofit'!$AP$101,IF(F87="Scenario3PBT13",'Major retrofit'!$AQ$101,"")))&amp;IF(F87="Scenario1PBT14",'Major retrofit'!$AR$101,IF(F87="Scenario2PBT14",'Major retrofit'!$AS$101,IF(F87="Scenario3PBT14",'Major retrofit'!$AT$101,"")))&amp;IF(F87="Scenario1PBT15",'Major retrofit'!$AU$101,IF(F87="Scenario2PBT15",'Major retrofit'!$AV$101,IF(F87="Scenario3PBT15",'Major retrofit'!$AW$101,"")))</f>
        <v/>
      </c>
      <c r="AB87" s="179">
        <f t="shared" si="60"/>
        <v>0</v>
      </c>
      <c r="AC87" s="363" t="str">
        <f t="shared" si="61"/>
        <v/>
      </c>
      <c r="AD87" s="353">
        <f>IF(AC87="",IFERROR('Projection_Base-case'!G88-G87,0),0)</f>
        <v>0</v>
      </c>
      <c r="AE87" s="350">
        <f t="shared" si="37"/>
        <v>0</v>
      </c>
      <c r="AF87" s="361">
        <f>IFERROR(100*AD87/'Projection_Base-case'!G88,0)</f>
        <v>0</v>
      </c>
      <c r="AG87" s="352">
        <f>IF(AC87="",IFERROR('Projection_Base-case'!I88-I87,0),0)</f>
        <v>0</v>
      </c>
      <c r="AH87" s="353">
        <f t="shared" si="38"/>
        <v>0</v>
      </c>
      <c r="AI87" s="361">
        <f>IFERROR(100*AG87/'Projection_Base-case'!I88,0)</f>
        <v>0</v>
      </c>
      <c r="AJ87" s="352">
        <f>IF(AC87="",IFERROR('Projection_Base-case'!K88-K87,0),0)</f>
        <v>0</v>
      </c>
      <c r="AK87" s="353">
        <f t="shared" si="39"/>
        <v>0</v>
      </c>
      <c r="AL87" s="361">
        <f>IFERROR(100*AJ87/'Projection_Base-case'!K88,0)</f>
        <v>0</v>
      </c>
      <c r="AM87" s="352">
        <f>-IF(AC87="",IFERROR('Projection_Base-case'!M88-M87,0),0)</f>
        <v>0</v>
      </c>
      <c r="AN87" s="353">
        <f t="shared" si="40"/>
        <v>0</v>
      </c>
      <c r="AO87" s="354">
        <f>IFERROR(IF('Projection_Base-case'!N88&gt;0,100*AN87/'Projection_Base-case'!N88,100*AN87/N87),0)</f>
        <v>0</v>
      </c>
      <c r="AP87" s="355">
        <f>IF(AC87="",IFERROR('Projection_Base-case'!O88-O87,0),0)</f>
        <v>0</v>
      </c>
      <c r="AQ87" s="356">
        <f t="shared" si="41"/>
        <v>0</v>
      </c>
      <c r="AR87" s="356">
        <f>IFERROR(100*AP87/'Projection_Base-case'!O88,0)</f>
        <v>0</v>
      </c>
      <c r="AS87" s="355">
        <f>IF(AC87="",IFERROR('Projection_Base-case'!Q88-Q87,0),0)</f>
        <v>0</v>
      </c>
      <c r="AT87" s="356">
        <f t="shared" si="42"/>
        <v>0</v>
      </c>
      <c r="AU87" s="356">
        <f>IFERROR(100*AS87/'Projection_Base-case'!Q88,0)</f>
        <v>0</v>
      </c>
      <c r="AV87" s="355">
        <f>IF(AC87="",IFERROR('Projection_Base-case'!S88-S87,0),0)</f>
        <v>0</v>
      </c>
      <c r="AW87" s="356">
        <f t="shared" si="43"/>
        <v>0</v>
      </c>
      <c r="AX87" s="357">
        <f>IFERROR(100*AV87/'Projection_Base-case'!S88,0)</f>
        <v>0</v>
      </c>
      <c r="AY87" s="358">
        <f>IF(AC87="",IFERROR('Projection_Base-case'!U88-U87,0),0)</f>
        <v>0</v>
      </c>
      <c r="AZ87" s="359">
        <f t="shared" si="44"/>
        <v>0</v>
      </c>
      <c r="BA87" s="359">
        <f>IFERROR(100*AY87/'Projection_Base-case'!U88,0)</f>
        <v>0</v>
      </c>
      <c r="BB87" s="358">
        <f>IF(AC87="",IFERROR('Projection_Base-case'!W88-W87,0),0)</f>
        <v>0</v>
      </c>
      <c r="BC87" s="359">
        <f t="shared" si="45"/>
        <v>0</v>
      </c>
      <c r="BD87" s="359">
        <f>IFERROR(100*BB87/'Projection_Base-case'!W88,0)</f>
        <v>0</v>
      </c>
      <c r="BE87" s="358">
        <f>IF(AC87="",IFERROR('Projection_Base-case'!Y88-Y87,0),0)</f>
        <v>0</v>
      </c>
      <c r="BF87" s="359">
        <f t="shared" si="46"/>
        <v>0</v>
      </c>
      <c r="BG87" s="359">
        <f>IFERROR(100*BE87/'Projection_Base-case'!Y88,0)</f>
        <v>0</v>
      </c>
      <c r="BH87" s="359">
        <f t="shared" si="47"/>
        <v>0</v>
      </c>
      <c r="BI87" s="360">
        <f t="shared" si="48"/>
        <v>0</v>
      </c>
    </row>
    <row r="88" spans="1:61">
      <c r="A88" s="205">
        <v>84</v>
      </c>
      <c r="B88" s="347">
        <f>IF('Projection_Base-case'!B89&lt;&gt;"",'Projection_Base-case'!B89,0)</f>
        <v>0</v>
      </c>
      <c r="C88" s="347">
        <f>IF('Projection_Base-case'!C89&lt;&gt;"",'Projection_Base-case'!C89,0)</f>
        <v>0</v>
      </c>
      <c r="D88" s="365">
        <f>IF('Projection_Base-case'!D89&lt;&gt;"",'Projection_Base-case'!D89,0)</f>
        <v>0</v>
      </c>
      <c r="E88" s="322"/>
      <c r="F88" s="367" t="str">
        <f t="shared" si="49"/>
        <v>0</v>
      </c>
      <c r="G88" s="177" t="str">
        <f>IF(F88="Scenario1PBT1",'Major retrofit'!$E$6,IF(F88="Scenario2PBT1",'Major retrofit'!$F$6,IF(F88="Scenario3PBT1",'Major retrofit'!$G$6,"")))&amp;IF(F88="Scenario1PBT2",'Major retrofit'!$H$6,IF(F88="Scenario2PBT2",'Major retrofit'!$I$6,IF(F88="Scenario3PBT2",'Major retrofit'!$J$6,"")))&amp;IF(F88="Scenario1PBT3",'Major retrofit'!$K$6,IF(F88="Scenario2PBT3",'Major retrofit'!$L$6,IF(F88="Scenario3PBT3",'Major retrofit'!$M$6,"")))&amp;IF(F88="Scenario1PBT4",'Major retrofit'!$N$6,IF(F88="Scenario2PBT4",'Major retrofit'!$O$6,IF(F88="Scenario3PBT4",'Major retrofit'!$P$6,"")))&amp;IF(F88="Scenario1PBT5",'Major retrofit'!$Q$6,IF(F88="Scenario2PBT5",'Major retrofit'!$R$6,IF(F88="Scenario3PBT5",'Major retrofit'!$S$6,"")))&amp;IF(F88="Scenario1PBT6",'Major retrofit'!$T$6,IF(F88="Scenario2PBT6",'Major retrofit'!$U$6,IF(F88="Scenario3PBT6",'Major retrofit'!$V$6,"")))&amp;IF(F88="Scenario1PBT7",'Major retrofit'!$W$6,IF(F88="Scenario2PBT7",'Major retrofit'!$X$6,IF(F88="Scenario3PBT7",'Major retrofit'!$Y$6,"")))&amp;IF(F88="Scenario1PBT8",'Major retrofit'!$Z$6,IF(F88="Scenario2PBT8",'Major retrofit'!$AA$6,IF(F88="Scenario3PBT8",'Major retrofit'!$AB$6,"")))&amp;IF(F88="Scenario1PBT9",'Major retrofit'!$AC$6,IF(F88="Scenario2PBT9",'Major retrofit'!$AD$6,IF(F88="Scenario3PBT9",'Major retrofit'!$AE$6,"")))&amp;IF(F88="Scenario1PBT10",'Major retrofit'!$AF$6,IF(F88="Scenario2PBT10",'Major retrofit'!$AG$6,IF(F88="Scenario3PBT10",'Major retrofit'!$AH$6,"")))&amp;IF(F88="Scenario1PBT11",'Major retrofit'!$AI$6,IF(F88="Scenario2PBT11",'Major retrofit'!$AJ$6,IF(F88="Scenario3PBT11",'Major retrofit'!$AK$6,"")))&amp;IF(F88="Scenario1PBT12",'Major retrofit'!$AL$6,IF(F88="Scenario2PBT12",'Major retrofit'!$AM$6,IF(F88="Scenario3PBT12",'Major retrofit'!$AN$6,"")))&amp;IF(F88="Scenario1PBT13",'Major retrofit'!$AO$6,IF(F88="Scenario2PBT13",'Major retrofit'!$AP$6,IF(F88="Scenario3PBT13",'Major retrofit'!$AQ$6,"")))&amp;IF(F88="Scenario1PBT14",'Major retrofit'!$AR$6,IF(F88="Scenario2PBT14",'Major retrofit'!$AS$6,IF(F88="Scenario3PBT14",'Major retrofit'!$AT$6,"")))&amp;IF(F88="Scenario1PBT15",'Major retrofit'!$AU$6,IF(F88="Scenario2PBT15",'Major retrofit'!$AV$6,IF(F88="Scenario3PBT15",'Major retrofit'!$AW$6,"")))</f>
        <v/>
      </c>
      <c r="H88" s="117">
        <f t="shared" si="50"/>
        <v>0</v>
      </c>
      <c r="I88" s="178" t="str">
        <f>IF(F88="Scenario1PBT1",'Major retrofit'!$E$16,IF(F88="Scenario2PBT1",'Major retrofit'!$F$16,IF(F88="Scenario3PBT1",'Major retrofit'!$G$16,"")))&amp;IF(F88="Scenario1PBT2",'Major retrofit'!$H$16,IF(F88="Scenario2PBT2",'Major retrofit'!$I$16,IF(F88="Scenario3PBT2",'Major retrofit'!$J$16,"")))&amp;IF(F88="Scenario1PBT3",'Major retrofit'!$K$16,IF(F88="Scenario2PBT3",'Major retrofit'!$L$16,IF(F88="Scenario3PBT3",'Major retrofit'!$M$16,"")))&amp;IF(F88="Scenario1PBT4",'Major retrofit'!$N$16,IF(F88="Scenario2PBT4",'Major retrofit'!$O$16,IF(F88="Scenario3PBT4",'Major retrofit'!$P$16,"")))&amp;IF(F88="Scenario1PBT5",'Major retrofit'!$Q$16,IF(F88="Scenario2PBT5",'Major retrofit'!$R$16,IF(F88="Scenario3PBT5",'Major retrofit'!$S$16,"")))&amp;IF(F88="Scenario1PBT6",'Major retrofit'!$T$16,IF(F88="Scenario2PBT6",'Major retrofit'!$U$16,IF(F88="Scenario3PBT6",'Major retrofit'!$V$16,"")))&amp;IF(F88="Scenario1PBT7",'Major retrofit'!$W$16,IF(F88="Scenario2PBT7",'Major retrofit'!$X$16,IF(F88="Scenario3PBT7",'Major retrofit'!$Y$16,"")))&amp;IF(F88="Scenario1PBT8",'Major retrofit'!$Z$16,IF(F88="Scenario2PBT8",'Major retrofit'!$AA$16,IF(F88="Scenario3PBT8",'Major retrofit'!$AB$16,"")))&amp;IF(F88="Scenario1PBT9",'Major retrofit'!$AC$16,IF(F88="Scenario2PBT9",'Major retrofit'!$AD$16,IF(F88="Scenario3PBT9",'Major retrofit'!$AE$16,"")))&amp;IF(F88="Scenario1PBT10",'Major retrofit'!$AF$16,IF(F88="Scenario2PBT10",'Major retrofit'!$AG$16,IF(F88="Scenario3PBT10",'Major retrofit'!$AH$16,"")))&amp;IF(F88="Scenario1PBT11",'Major retrofit'!$AI$16,IF(F88="Scenario2PBT11",'Major retrofit'!$AJ$16,IF(F88="Scenario3PBT11",'Major retrofit'!$AK$16,"")))&amp;IF(F88="Scenario1PBT12",'Major retrofit'!$AL$16,IF(F88="Scenario2PBT12",'Major retrofit'!$AM$16,IF(F88="Scenario3PBT12",'Major retrofit'!$AN$16,"")))&amp;IF(F88="Scenario1PBT13",'Major retrofit'!$AO$16,IF(F88="Scenario2PBT13",'Major retrofit'!$AP$16,IF(F88="Scenario3PBT13",'Major retrofit'!$AQ$16,"")))&amp;IF(F88="Scenario1PBT14",'Major retrofit'!$AR$16,IF(F88="Scenario2PBT14",'Major retrofit'!$AS$16,IF(F88="Scenario3PBT14",'Major retrofit'!$AT$16,"")))&amp;IF(F88="Scenario1PBT15",'Major retrofit'!$AU$16,IF(F88="Scenario2PBT15",'Major retrofit'!$AV$16,IF(F88="Scenario3PBT15",'Major retrofit'!$AW$16,"")))</f>
        <v/>
      </c>
      <c r="J88" s="117">
        <f t="shared" si="51"/>
        <v>0</v>
      </c>
      <c r="K88" s="117" t="str">
        <f>IF(F88="Scenario1PBT1",'Major retrofit'!$E$18,IF(F88="Scenario2PBT1",'Major retrofit'!$F$18,IF(F88="Scenario3PBT1",'Major retrofit'!$G$18,"")))&amp;IF(F88="Scenario1PBT2",'Major retrofit'!$H$18,IF(F88="Scenario2PBT2",'Major retrofit'!$I$18,IF(F88="Scenario3PBT2",'Major retrofit'!$J$18,"")))&amp;IF(F88="Scenario1PBT3",'Major retrofit'!$K$18,IF(F88="Scenario2PBT3",'Major retrofit'!$L$18,IF(F88="Scenario3PBT3",'Major retrofit'!$M$18,"")))&amp;IF(F88="Scenario1PBT4",'Major retrofit'!$N$18,IF(F88="Scenario2PBT4",'Major retrofit'!$O$18,IF(F88="Scenario3PBT4",'Major retrofit'!$P$18,"")))&amp;IF(F88="Scenario1PBT5",'Major retrofit'!$Q$18,IF(F88="Scenario2PBT5",'Major retrofit'!$R$18,IF(F88="Scenario3PBT5",'Major retrofit'!$S$18,"")))&amp;IF(F88="Scenario1PBT6",'Major retrofit'!$T$18,IF(F88="Scenario2PBT6",'Major retrofit'!$U$18,IF(F88="Scenario3PBT6",'Major retrofit'!$V$18,"")))&amp;IF(F88="Scenario1PBT7",'Major retrofit'!$W$18,IF(F88="Scenario2PBT7",'Major retrofit'!$X$18,IF(F88="Scenario3PBT7",'Major retrofit'!$Y$18,"")))&amp;IF(F88="Scenario1PBT8",'Major retrofit'!$Z$18,IF(F88="Scenario2PBT8",'Major retrofit'!$AA$18,IF(F88="Scenario3PBT8",'Major retrofit'!$AB$18,"")))&amp;IF(F88="Scenario1PBT9",'Major retrofit'!$AC$18,IF(F88="Scenario2PBT9",'Major retrofit'!$AD$18,IF(F88="Scenario3PBT9",'Major retrofit'!$AE$18,"")))&amp;IF(F88="Scenario1PBT10",'Major retrofit'!$AF$18,IF(F88="Scenario2PBT10",'Major retrofit'!$AG$18,IF(F88="Scenario3PBT10",'Major retrofit'!$AH$18,"")))&amp;IF(F88="Scenario1PBT11",'Major retrofit'!$AI$18,IF(F88="Scenario2PBT11",'Major retrofit'!$AJ$18,IF(F88="Scenario3PBT11",'Major retrofit'!$AK$18,"")))&amp;IF(F88="Scenario1PBT12",'Major retrofit'!$AL$18,IF(F88="Scenario2PBT12",'Major retrofit'!$AM$18,IF(F88="Scenario3PBT12",'Major retrofit'!$AN$18,"")))&amp;IF(F88="Scenario1PBT13",'Major retrofit'!$AO$18,IF(F88="Scenario2PBT13",'Major retrofit'!$AP$18,IF(F88="Scenario3PBT13",'Major retrofit'!$AQ$18,"")))&amp;IF(F88="Scenario1PBT14",'Major retrofit'!$AR$18,IF(F88="Scenario2PBT14",'Major retrofit'!$AS$18,IF(F88="Scenario3PBT14",'Major retrofit'!$AT$18,"")))&amp;IF(F88="Scenario1PBT15",'Major retrofit'!$AU$18,IF(F88="Scenario2PBT15",'Major retrofit'!$AV$18,IF(F88="Scenario3PBT15",'Major retrofit'!$AW$18,"")))</f>
        <v/>
      </c>
      <c r="L88" s="117">
        <f t="shared" si="52"/>
        <v>0</v>
      </c>
      <c r="M88" s="117" t="str">
        <f>IF(F88="Scenario1PBT1",'Major retrofit'!$E$20,IF(F88="Scenario2PBT1",'Major retrofit'!$F$20,IF(F88="Scenario3PBT1",'Major retrofit'!$G$20,"")))&amp;IF(F88="Scenario1PBT2",'Major retrofit'!$H$20,IF(F88="Scenario2PBT2",'Major retrofit'!$I$20,IF(F88="Scenario3PBT2",'Major retrofit'!$J$20,"")))&amp;IF(F88="Scenario1PBT3",'Major retrofit'!$K$20,IF(F88="Scenario2PBT3",'Major retrofit'!$L$20,IF(F88="Scenario3PBT3",'Major retrofit'!$M$20,"")))&amp;IF(F88="Scenario1PBT4",'Major retrofit'!$N$20,IF(F88="Scenario2PBT4",'Major retrofit'!$O$20,IF(F88="Scenario3PBT4",'Major retrofit'!$P$20,"")))&amp;IF(F88="Scenario1PBT5",'Major retrofit'!$Q$20,IF(F88="Scenario2PBT5",'Major retrofit'!$R$20,IF(F88="Scenario3PBT5",'Major retrofit'!$S$20,"")))&amp;IF(F88="Scenario1PBT6",'Major retrofit'!$T$20,IF(F88="Scenario2PBT6",'Major retrofit'!$U$20,IF(F88="Scenario3PBT6",'Major retrofit'!$V$20,"")))&amp;IF(F88="Scenario1PBT7",'Major retrofit'!$W$20,IF(F88="Scenario2PBT7",'Major retrofit'!$X$20,IF(F88="Scenario3PBT7",'Major retrofit'!$Y$20,"")))&amp;IF(F88="Scenario1PBT8",'Major retrofit'!$Z$20,IF(F88="Scenario2PBT8",'Major retrofit'!$AA$20,IF(F88="Scenario3PBT8",'Major retrofit'!$AB$20,"")))&amp;IF(F88="Scenario1PBT9",'Major retrofit'!$AC$20,IF(F88="Scenario2PBT9",'Major retrofit'!$AD$20,IF(F88="Scenario3PBT9",'Major retrofit'!$AE$20,"")))&amp;IF(F88="Scenario1PBT10",'Major retrofit'!$AF$20,IF(F88="Scenario2PBT10",'Major retrofit'!$AG$20,IF(F88="Scenario3PBT10",'Major retrofit'!$AH$20,"")))&amp;IF(F88="Scenario1PBT11",'Major retrofit'!$AI$20,IF(F88="Scenario2PBT11",'Major retrofit'!$AJ$20,IF(F88="Scenario3PBT11",'Major retrofit'!$AK$20,"")))&amp;IF(F88="Scenario1PBT12",'Major retrofit'!$AL$20,IF(F88="Scenario2PBT12",'Major retrofit'!$AM$20,IF(F88="Scenario3PBT12",'Major retrofit'!$AN$20,"")))&amp;IF(F88="Scenario1PBT13",'Major retrofit'!$AO$20,IF(F88="Scenario2PBT13",'Major retrofit'!$AP$20,IF(F88="Scenario3PBT13",'Major retrofit'!$AQ$20,"")))&amp;IF(F88="Scenario1PBT14",'Major retrofit'!$AR$20,IF(F88="Scenario2PBT14",'Major retrofit'!$AS$20,IF(F88="Scenario3PBT14",'Major retrofit'!$AT$20,"")))&amp;IF(F88="Scenario1PBT15",'Major retrofit'!$AU$20,IF(F88="Scenario2PBT15",'Major retrofit'!$AV$20,IF(F88="Scenario3PBT15",'Major retrofit'!$AW$20,"")))</f>
        <v/>
      </c>
      <c r="N88" s="118">
        <f t="shared" si="53"/>
        <v>0</v>
      </c>
      <c r="O88" s="206" t="str">
        <f>IF(F88="Scenario1PBT1",'Major retrofit'!$E$23,IF(F88="Scenario2PBT1",'Major retrofit'!$F$23,IF(F88="Scenario3PBT1",'Major retrofit'!$G$23,"")))&amp;IF(F88="Scenario1PBT2",'Major retrofit'!$H$23,IF(F88="Scenario2PBT2",'Major retrofit'!$I$23,IF(F88="Scenario3PBT2",'Major retrofit'!$J$23,"")))&amp;IF(F88="Scenario1PBT3",'Major retrofit'!$K$23,IF(F88="Scenario2PBT3",'Major retrofit'!$L$23,IF(F88="Scenario3PBT3",'Major retrofit'!$M$23,"")))&amp;IF(F88="Scenario1PBT4",'Major retrofit'!$N$23,IF(F88="Scenario2PBT4",'Major retrofit'!$O$23,IF(F88="Scenario3PBT4",'Major retrofit'!$P$23,"")))&amp;IF(F88="Scenario1PBT5",'Major retrofit'!$Q$23,IF(F88="Scenario2PBT5",'Major retrofit'!$R$23,IF(F88="Scenario3PBT5",'Major retrofit'!$S$23,"")))&amp;IF(F88="Scenario1PBT6",'Major retrofit'!$T$23,IF(F88="Scenario2PBT6",'Major retrofit'!$U$23,IF(F88="Scenario3PBT6",'Major retrofit'!$V$23,"")))&amp;IF(F88="Scenario1PBT7",'Major retrofit'!$W$23,IF(F88="Scenario2PBT7",'Major retrofit'!$X$23,IF(F88="Scenario3PBT7",'Major retrofit'!$Y$23,"")))&amp;IF(F88="Scenario1PBT8",'Major retrofit'!$Z$23,IF(F88="Scenario2PBT8",'Major retrofit'!$AA$23,IF(F88="Scenario3PBT8",'Major retrofit'!$AB$23,"")))&amp;IF(F88="Scenario1PBT9",'Major retrofit'!$AC$23,IF(F88="Scenario2PBT9",'Major retrofit'!$AD$23,IF(F88="Scenario3PBT9",'Major retrofit'!$AE$23,"")))&amp;IF(F88="Scenario1PBT10",'Major retrofit'!$AF$23,IF(F88="Scenario2PBT10",'Major retrofit'!$AG$23,IF(F88="Scenario3PBT10",'Major retrofit'!$AH$23,"")))&amp;IF(F88="Scenario1PBT11",'Major retrofit'!$AI$23,IF(F88="Scenario2PBT11",'Major retrofit'!$AJ$23,IF(F88="Scenario3PBT11",'Major retrofit'!$AK$23,"")))&amp;IF(F88="Scenario1PBT12",'Major retrofit'!$AL$23,IF(F88="Scenario2PBT12",'Major retrofit'!$AM$23,IF(F88="Scenario3PBT12",'Major retrofit'!$AN$23,"")))&amp;IF(F88="Scenario1PBT13",'Major retrofit'!$AO$23,IF(F88="Scenario2PBT13",'Major retrofit'!$AP$23,IF(F88="Scenario3PBT13",'Major retrofit'!$AQ$23,"")))&amp;IF(F88="Scenario1PBT14",'Major retrofit'!$AR$23,IF(F88="Scenario2PBT14",'Major retrofit'!$AS$23,IF(F88="Scenario3PBT14",'Major retrofit'!$AT$23,"")))&amp;IF(F88="Scenario1PBT15",'Major retrofit'!$AU$23,IF(F88="Scenario2PBT15",'Major retrofit'!$AV$23,IF(F88="Scenario3PBT15",'Major retrofit'!$AW$23,"")))</f>
        <v/>
      </c>
      <c r="P88" s="117">
        <f t="shared" si="54"/>
        <v>0</v>
      </c>
      <c r="Q88" s="117" t="str">
        <f>IF(F88="Scenario1PBT1",'Major retrofit'!$E$25,IF(F88="Scenario2PBT1",'Major retrofit'!$F$25,IF(F88="Scenario3PBT1",'Major retrofit'!$G$25,"")))&amp;IF(F88="Scenario1PBT2",'Major retrofit'!$H$25,IF(F88="Scenario2PBT2",'Major retrofit'!$I$25,IF(F88="Scenario3PBT2",'Major retrofit'!$J$25,"")))&amp;IF(F88="Scenario1PBT3",'Major retrofit'!$K$25,IF(F88="Scenario2PBT3",'Major retrofit'!$L$25,IF(F88="Scenario3PBT3",'Major retrofit'!$M$25,"")))&amp;IF(F88="Scenario1PBT4",'Major retrofit'!$N$25,IF(F88="Scenario2PBT4",'Major retrofit'!$O$25,IF(F88="Scenario3PBT4",'Major retrofit'!$P$25,"")))&amp;IF(F88="Scenario1PBT5",'Major retrofit'!$Q$25,IF(F88="Scenario2PBT5",'Major retrofit'!$R$25,IF(F88="Scenario3PBT5",'Major retrofit'!$S$25,"")))&amp;IF(F88="Scenario1PBT6",'Major retrofit'!$T$25,IF(F88="Scenario2PBT6",'Major retrofit'!$U$25,IF(F88="Scenario3PBT6",'Major retrofit'!$V$25,"")))&amp;IF(F88="Scenario1PBT7",'Major retrofit'!$W$25,IF(F88="Scenario2PBT7",'Major retrofit'!$X$25,IF(F88="Scenario3PBT7",'Major retrofit'!$Y$25,"")))&amp;IF(F88="Scenario1PBT8",'Major retrofit'!$Z$25,IF(F88="Scenario2PBT8",'Major retrofit'!$AA$25,IF(F88="Scenario3PBT8",'Major retrofit'!$AB$25,"")))&amp;IF(F88="Scenario1PBT9",'Major retrofit'!$AC$25,IF(F88="Scenario2PBT9",'Major retrofit'!$AD$25,IF(F88="Scenario3PBT9",'Major retrofit'!$AE$25,"")))&amp;IF(F88="Scenario1PBT10",'Major retrofit'!$AF$25,IF(F88="Scenario2PBT10",'Major retrofit'!$AG$25,IF(F88="Scenario3PBT10",'Major retrofit'!$AH$25,"")))&amp;IF(F88="Scenario1PBT11",'Major retrofit'!$AI$25,IF(F88="Scenario2PBT11",'Major retrofit'!$AJ$25,IF(F88="Scenario3PBT11",'Major retrofit'!$AK$25,"")))&amp;IF(F88="Scenario1PBT12",'Major retrofit'!$AL$25,IF(F88="Scenario2PBT12",'Major retrofit'!$AM$25,IF(F88="Scenario3PBT12",'Major retrofit'!$AN$25,"")))&amp;IF(F88="Scenario1PBT13",'Major retrofit'!$AO$25,IF(F88="Scenario2PBT13",'Major retrofit'!$AP$25,IF(F88="Scenario3PBT13",'Major retrofit'!$AQ$25,"")))&amp;IF(F88="Scenario1PBT14",'Major retrofit'!$AR$25,IF(F88="Scenario2PBT14",'Major retrofit'!$AS$25,IF(F88="Scenario3PBT14",'Major retrofit'!$AT$25,"")))&amp;IF(F88="Scenario1PBT15",'Major retrofit'!$AU$25,IF(F88="Scenario2PBT15",'Major retrofit'!$AV$25,IF(F88="Scenario3PBT15",'Major retrofit'!$AW$25,"")))</f>
        <v/>
      </c>
      <c r="R88" s="117">
        <f t="shared" si="55"/>
        <v>0</v>
      </c>
      <c r="S88" s="117" t="str">
        <f>IF(F88="Scenario1PBT1",'Major retrofit'!$E$27,IF(F88="Scenario2PBT1",'Major retrofit'!$F$27,IF(F88="Scenario3PBT1",'Major retrofit'!$G$27,"")))&amp;IF(F88="Scenario1PBT2",'Major retrofit'!$H$27,IF(F88="Scenario2PBT2",'Major retrofit'!$I$27,IF(F88="Scenario3PBT2",'Major retrofit'!$J$27,"")))&amp;IF(F88="Scenario1PBT3",'Major retrofit'!$K$27,IF(F88="Scenario2PBT3",'Major retrofit'!$L$27,IF(F88="Scenario3PBT3",'Major retrofit'!$M$27,"")))&amp;IF(F88="Scenario1PBT4",'Major retrofit'!$N$27,IF(F88="Scenario2PBT4",'Major retrofit'!$O$27,IF(F88="Scenario3PBT4",'Major retrofit'!$P$27,"")))&amp;IF(F88="Scenario1PBT5",'Major retrofit'!$Q$27,IF(F88="Scenario2PBT5",'Major retrofit'!$R$27,IF(F88="Scenario3PBT5",'Major retrofit'!$S$27,"")))&amp;IF(F88="Scenario1PBT6",'Major retrofit'!$T$27,IF(F88="Scenario2PBT6",'Major retrofit'!$U$27,IF(F88="Scenario3PBT6",'Major retrofit'!$V$27,"")))&amp;IF(F88="Scenario1PBT7",'Major retrofit'!$W$27,IF(F88="Scenario2PBT7",'Major retrofit'!$X$27,IF(F88="Scenario3PBT7",'Major retrofit'!$Y$27,"")))&amp;IF(F88="Scenario1PBT8",'Major retrofit'!$Z$27,IF(F88="Scenario2PBT8",'Major retrofit'!$AA$27,IF(F88="Scenario3PBT8",'Major retrofit'!$AB$27,"")))&amp;IF(F88="Scenario1PBT9",'Major retrofit'!$AC$27,IF(F88="Scenario2PBT9",'Major retrofit'!$AD$27,IF(F88="Scenario3PBT9",'Major retrofit'!$AE$27,"")))&amp;IF(F88="Scenario1PBT10",'Major retrofit'!$AF$27,IF(F88="Scenario2PBT10",'Major retrofit'!$AG$27,IF(F88="Scenario3PBT10",'Major retrofit'!$AH$27,"")))&amp;IF(F88="Scenario1PBT11",'Major retrofit'!$AI$27,IF(F88="Scenario2PBT11",'Major retrofit'!$AJ$27,IF(F88="Scenario3PBT11",'Major retrofit'!$AK$27,"")))&amp;IF(F88="Scenario1PBT12",'Major retrofit'!$AL$27,IF(F88="Scenario2PBT12",'Major retrofit'!$AM$27,IF(F88="Scenario3PBT12",'Major retrofit'!$AN$27,"")))&amp;IF(F88="Scenario1PBT13",'Major retrofit'!$AO$27,IF(F88="Scenario2PBT13",'Major retrofit'!$AP$27,IF(F88="Scenario3PBT13",'Major retrofit'!$AQ$27,"")))&amp;IF(F88="Scenario1PBT14",'Major retrofit'!$AR$27,IF(F88="Scenario2PBT14",'Major retrofit'!$AS$27,IF(F88="Scenario3PBT14",'Major retrofit'!$AT$27,"")))&amp;IF(F88="Scenario1PBT15",'Major retrofit'!$AU$27,IF(F88="Scenario2PBT15",'Major retrofit'!$AV$27,IF(F88="Scenario3PBT15",'Major retrofit'!$AW$27,"")))</f>
        <v/>
      </c>
      <c r="T88" s="207">
        <f t="shared" si="56"/>
        <v>0</v>
      </c>
      <c r="U88" s="206" t="str">
        <f>IF(F88="Scenario1PBT1",'Major retrofit'!$E$38,IF(F88="Scenario2PBT1",'Major retrofit'!$F$38,IF(F88="Scenario3PBT1",'Major retrofit'!$G$38,"")))&amp;IF(F88="Scenario1PBT2",'Major retrofit'!$H$38,IF(F88="Scenario2PBT2",'Major retrofit'!$I$38,IF(F88="Scenario3PBT2",'Major retrofit'!$J$38,"")))&amp;IF(F88="Scenario1PBT3",'Major retrofit'!$K$38,IF(F88="Scenario2PBT3",'Major retrofit'!$L$38,IF(F88="Scenario3PBT3",'Major retrofit'!$M$38,"")))&amp;IF(F88="Scenario1PBT4",'Major retrofit'!$N$38,IF(F88="Scenario2PBT4",'Major retrofit'!$O$38,IF(F88="Scenario3PBT4",'Major retrofit'!$P$38,"")))&amp;IF(F88="Scenario1PBT5",'Major retrofit'!$Q$38,IF(F88="Scenario2PBT5",'Major retrofit'!$R$38,IF(F88="Scenario3PBT5",'Major retrofit'!$S$38,"")))&amp;IF(F88="Scenario1PBT6",'Major retrofit'!$T$38,IF(F88="Scenario2PBT6",'Major retrofit'!$U$38,IF(F88="Scenario3PBT6",'Major retrofit'!$V$38,"")))&amp;IF(F88="Scenario1PBT7",'Major retrofit'!$W$38,IF(F88="Scenario2PBT7",'Major retrofit'!$X$38,IF(F88="Scenario3PBT7",'Major retrofit'!$Y$38,"")))&amp;IF(F88="Scenario1PBT8",'Major retrofit'!$Z$38,IF(F88="Scenario2PBT8",'Major retrofit'!$AA$38,IF(F88="Scenario3PBT8",'Major retrofit'!$AB$38,"")))&amp;IF(F88="Scenario1PBT9",'Major retrofit'!$AC$38,IF(F88="Scenario2PBT9",'Major retrofit'!$AD$38,IF(F88="Scenario3PBT9",'Major retrofit'!$AE$38,"")))&amp;IF(F88="Scenario1PBT10",'Major retrofit'!$AF$38,IF(F88="Scenario2PBT10",'Major retrofit'!$AG$38,IF(F88="Scenario3PBT10",'Major retrofit'!$AH$38,"")))&amp;IF(F88="Scenario1PBT11",'Major retrofit'!$AI$38,IF(F88="Scenario2PBT11",'Major retrofit'!$AJ$38,IF(F88="Scenario3PBT11",'Major retrofit'!$AK$38,"")))&amp;IF(F88="Scenario1PBT12",'Major retrofit'!$AL$38,IF(F88="Scenario2PBT12",'Major retrofit'!$AM$38,IF(F88="Scenario3PBT12",'Major retrofit'!$AN$38,"")))&amp;IF(F88="Scenario1PBT13",'Major retrofit'!$AO$38,IF(F88="Scenario2PBT13",'Major retrofit'!$AP$38,IF(F88="Scenario3PBT13",'Major retrofit'!$AQ$38,"")))&amp;IF(F88="Scenario1PBT14",'Major retrofit'!$AR$38,IF(F88="Scenario2PBT14",'Major retrofit'!$AS$38,IF(F88="Scenario3PBT14",'Major retrofit'!$AT$38,"")))&amp;IF(F88="Scenario1PBT15",'Major retrofit'!$AU$38,IF(F88="Scenario2PBT15",'Major retrofit'!$AV$38,IF(F88="Scenario3PBT15",'Major retrofit'!$AW$38,"")))</f>
        <v/>
      </c>
      <c r="V88" s="117">
        <f t="shared" si="57"/>
        <v>0</v>
      </c>
      <c r="W88" s="117" t="str">
        <f>IF(F88="Scenario1PBT1",'Major retrofit'!$E$40,IF(F88="Scenario2PBT1",'Major retrofit'!$F$40,IF(F88="Scenario3PBT1",'Major retrofit'!$G$40,"")))&amp;IF(F88="Scenario1PBT2",'Major retrofit'!$H$40,IF(F88="Scenario2PBT2",'Major retrofit'!$I$40,IF(F88="Scenario3PBT2",'Major retrofit'!$J$40,"")))&amp;IF(F88="Scenario1PBT3",'Major retrofit'!$K$40,IF(F88="Scenario2PBT3",'Major retrofit'!$L$40,IF(F88="Scenario3PBT3",'Major retrofit'!$M$40,"")))&amp;IF(F88="Scenario1PBT4",'Major retrofit'!$N$40,IF(F88="Scenario2PBT4",'Major retrofit'!$O$40,IF(F88="Scenario3PBT4",'Major retrofit'!$P$40,"")))&amp;IF(F88="Scenario1PBT5",'Major retrofit'!$Q$40,IF(F88="Scenario2PBT5",'Major retrofit'!$R$40,IF(F88="Scenario3PBT5",'Major retrofit'!$S$40,"")))&amp;IF(F88="Scenario1PBT6",'Major retrofit'!$T$40,IF(F88="Scenario2PBT6",'Major retrofit'!$U$40,IF(F88="Scenario3PBT6",'Major retrofit'!$V$40,"")))&amp;IF(F88="Scenario1PBT7",'Major retrofit'!$W$40,IF(F88="Scenario2PBT7",'Major retrofit'!$X$40,IF(F88="Scenario3PBT7",'Major retrofit'!$Y$40,"")))&amp;IF(F88="Scenario1PBT8",'Major retrofit'!$Z$40,IF(F88="Scenario2PBT8",'Major retrofit'!$AA$40,IF(F88="Scenario3PBT8",'Major retrofit'!$AB$40,"")))&amp;IF(F88="Scenario1PBT9",'Major retrofit'!$AC$40,IF(F88="Scenario2PBT9",'Major retrofit'!$AD$40,IF(F88="Scenario3PBT9",'Major retrofit'!$AE$40,"")))&amp;IF(F88="Scenario1PBT10",'Major retrofit'!$AF$40,IF(F88="Scenario2PBT10",'Major retrofit'!$AG$40,IF(F88="Scenario3PBT10",'Major retrofit'!$AH$40,"")))&amp;IF(F88="Scenario1PBT11",'Major retrofit'!$AI$40,IF(F88="Scenario2PBT11",'Major retrofit'!$AJ$40,IF(F88="Scenario3PBT11",'Major retrofit'!$AK$40,"")))&amp;IF(F88="Scenario1PBT12",'Major retrofit'!$AL$40,IF(F88="Scenario2PBT12",'Major retrofit'!$AM$40,IF(F88="Scenario3PBT12",'Major retrofit'!$AN$40,"")))&amp;IF(F88="Scenario1PBT13",'Major retrofit'!$AO$40,IF(F88="Scenario2PBT13",'Major retrofit'!$AP$40,IF(F88="Scenario3PBT13",'Major retrofit'!$AQ$40,"")))&amp;IF(F88="Scenario1PBT14",'Major retrofit'!$AR$40,IF(F88="Scenario2PBT14",'Major retrofit'!$AS$40,IF(F88="Scenario3PBT14",'Major retrofit'!$AT$40,"")))&amp;IF(F88="Scenario1PBT15",'Major retrofit'!$AU$40,IF(F88="Scenario2PBT15",'Major retrofit'!$AV$40,IF(F88="Scenario3PBT15",'Major retrofit'!$AW$40,"")))</f>
        <v/>
      </c>
      <c r="X88" s="117">
        <f t="shared" si="58"/>
        <v>0</v>
      </c>
      <c r="Y88" s="117" t="str">
        <f>IF(F88="Scenario1PBT1",'Major retrofit'!$E$42,IF(F88="Scenario2PBT1",'Major retrofit'!$F$42,IF(F88="Scenario3PBT1",'Major retrofit'!$G$42,"")))&amp;IF(F88="Scenario1PBT2",'Major retrofit'!$H$42,IF(F88="Scenario2PBT2",'Major retrofit'!$I$42,IF(F88="Scenario3PBT2",'Major retrofit'!$J$42,"")))&amp;IF(F88="Scenario1PBT3",'Major retrofit'!$K$42,IF(F88="Scenario2PBT3",'Major retrofit'!$L$42,IF(F88="Scenario3PBT3",'Major retrofit'!$M$42,"")))&amp;IF(F88="Scenario1PBT4",'Major retrofit'!$N$42,IF(F88="Scenario2PBT4",'Major retrofit'!$O$42,IF(F88="Scenario3PBT4",'Major retrofit'!$P$42,"")))&amp;IF(F88="Scenario1PBT5",'Major retrofit'!$Q$42,IF(F88="Scenario2PBT5",'Major retrofit'!$R$42,IF(F88="Scenario3PBT5",'Major retrofit'!$S$42,"")))&amp;IF(F88="Scenario1PBT6",'Major retrofit'!$T$42,IF(F88="Scenario2PBT6",'Major retrofit'!$U$42,IF(F88="Scenario3PBT6",'Major retrofit'!$V$42,"")))&amp;IF(F88="Scenario1PBT7",'Major retrofit'!$W$42,IF(F88="Scenario2PBT7",'Major retrofit'!$X$42,IF(F88="Scenario3PBT7",'Major retrofit'!$Y$42,"")))&amp;IF(F88="Scenario1PBT8",'Major retrofit'!$Z$42,IF(F88="Scenario2PBT8",'Major retrofit'!$AA$42,IF(F88="Scenario3PBT8",'Major retrofit'!$AB$42,"")))&amp;IF(F88="Scenario1PBT9",'Major retrofit'!$AC$42,IF(F88="Scenario2PBT9",'Major retrofit'!$AD$42,IF(F88="Scenario3PBT9",'Major retrofit'!$AE$42,"")))&amp;IF(F88="Scenario1PBT10",'Major retrofit'!$AF$42,IF(F88="Scenario2PBT10",'Major retrofit'!$AG$42,IF(F88="Scenario3PBT10",'Major retrofit'!$AH$42,"")))&amp;IF(F88="Scenario1PBT11",'Major retrofit'!$AI$42,IF(F88="Scenario2PBT11",'Major retrofit'!$AJ$42,IF(F88="Scenario3PBT11",'Major retrofit'!$AK$42,"")))&amp;IF(F88="Scenario1PBT12",'Major retrofit'!$AL$42,IF(F88="Scenario2PBT12",'Major retrofit'!$AM$42,IF(F88="Scenario3PBT12",'Major retrofit'!$AN$42,"")))&amp;IF(F88="Scenario1PBT13",'Major retrofit'!$AO$42,IF(F88="Scenario2PBT13",'Major retrofit'!$AP$42,IF(F88="Scenario3PBT13",'Major retrofit'!$AQ$42,"")))&amp;IF(F88="Scenario1PBT14",'Major retrofit'!$AR$42,IF(F88="Scenario2PBT14",'Major retrofit'!$AS$42,IF(F88="Scenario3PBT14",'Major retrofit'!$AT$42,"")))&amp;IF(F88="Scenario1PBT15",'Major retrofit'!$AU$42,IF(F88="Scenario2PBT15",'Major retrofit'!$AV$42,IF(F88="Scenario3PBT15",'Major retrofit'!$AW$42,"")))</f>
        <v/>
      </c>
      <c r="Z88" s="117">
        <f t="shared" si="59"/>
        <v>0</v>
      </c>
      <c r="AA88" s="178" t="str">
        <f>IF(F88="Scenario1PBT1",'Major retrofit'!$E$101,IF(F88="Scenario2PBT1",'Major retrofit'!$F$101,IF(F88="Scenario3PBT1",'Major retrofit'!$G$101,"")))&amp;IF(F88="Scenario1PBT2",'Major retrofit'!$H$101,IF(F88="Scenario2PBT2",'Major retrofit'!$I$101,IF(F88="Scenario3PBT2",'Major retrofit'!$J$101,"")))&amp;IF(F88="Scenario1PBT3",'Major retrofit'!$K$101,IF(F88="Scenario2PBT3",'Major retrofit'!$L$101,IF(F88="Scenario3PBT3",'Major retrofit'!$M$101,"")))&amp;IF(F88="Scenario1PBT4",'Major retrofit'!$N$101,IF(F88="Scenario2PBT4",'Major retrofit'!$O$101,IF(F88="Scenario3PBT4",'Major retrofit'!$P$101,"")))&amp;IF(F88="Scenario1PBT5",'Major retrofit'!$Q$101,IF(F88="Scenario2PBT5",'Major retrofit'!$R$101,IF(F88="Scenario3PBT5",'Major retrofit'!$S$101,"")))&amp;IF(F88="Scenario1PBT6",'Major retrofit'!$T$101,IF(F88="Scenario2PBT6",'Major retrofit'!$U$101,IF(F88="Scenario3PBT6",'Major retrofit'!$V$101,"")))&amp;IF(F88="Scenario1PBT7",'Major retrofit'!$W$101,IF(F88="Scenario2PBT7",'Major retrofit'!$X$101,IF(F88="Scenario3PBT7",'Major retrofit'!$Y$101,"")))&amp;IF(F88="Scenario1PBT8",'Major retrofit'!$Z$101,IF(F88="Scenario2PBT8",'Major retrofit'!$AA$101,IF(F88="Scenario3PBT8",'Major retrofit'!$AB$101,"")))&amp;IF(F88="Scenario1PBT9",'Major retrofit'!$AC$101,IF(F88="Scenario2PBT9",'Major retrofit'!$AD$101,IF(F88="Scenario3PBT9",'Major retrofit'!$AE$101,"")))&amp;IF(F88="Scenario1PBT10",'Major retrofit'!$AF$101,IF(F88="Scenario2PBT10",'Major retrofit'!$AG$101,IF(F88="Scenario3PBT10",'Major retrofit'!$AH$101,"")))&amp;IF(F88="Scenario1PBT11",'Major retrofit'!$AI$101,IF(F88="Scenario2PBT11",'Major retrofit'!$AJ$101,IF(F88="Scenario3PBT11",'Major retrofit'!$AK$101,"")))&amp;IF(F88="Scenario1PBT12",'Major retrofit'!$AL$101,IF(F88="Scenario2PBT12",'Major retrofit'!$AM$101,IF(F88="Scenario3PBT12",'Major retrofit'!$AN$101,"")))&amp;IF(F88="Scenario1PBT13",'Major retrofit'!$AO$101,IF(F88="Scenario2PBT13",'Major retrofit'!$AP$101,IF(F88="Scenario3PBT13",'Major retrofit'!$AQ$101,"")))&amp;IF(F88="Scenario1PBT14",'Major retrofit'!$AR$101,IF(F88="Scenario2PBT14",'Major retrofit'!$AS$101,IF(F88="Scenario3PBT14",'Major retrofit'!$AT$101,"")))&amp;IF(F88="Scenario1PBT15",'Major retrofit'!$AU$101,IF(F88="Scenario2PBT15",'Major retrofit'!$AV$101,IF(F88="Scenario3PBT15",'Major retrofit'!$AW$101,"")))</f>
        <v/>
      </c>
      <c r="AB88" s="179">
        <f t="shared" si="60"/>
        <v>0</v>
      </c>
      <c r="AC88" s="363" t="str">
        <f t="shared" si="61"/>
        <v/>
      </c>
      <c r="AD88" s="353">
        <f>IF(AC88="",IFERROR('Projection_Base-case'!G89-G88,0),0)</f>
        <v>0</v>
      </c>
      <c r="AE88" s="350">
        <f t="shared" si="37"/>
        <v>0</v>
      </c>
      <c r="AF88" s="361">
        <f>IFERROR(100*AD88/'Projection_Base-case'!G89,0)</f>
        <v>0</v>
      </c>
      <c r="AG88" s="352">
        <f>IF(AC88="",IFERROR('Projection_Base-case'!I89-I88,0),0)</f>
        <v>0</v>
      </c>
      <c r="AH88" s="353">
        <f t="shared" si="38"/>
        <v>0</v>
      </c>
      <c r="AI88" s="361">
        <f>IFERROR(100*AG88/'Projection_Base-case'!I89,0)</f>
        <v>0</v>
      </c>
      <c r="AJ88" s="352">
        <f>IF(AC88="",IFERROR('Projection_Base-case'!K89-K88,0),0)</f>
        <v>0</v>
      </c>
      <c r="AK88" s="353">
        <f t="shared" si="39"/>
        <v>0</v>
      </c>
      <c r="AL88" s="361">
        <f>IFERROR(100*AJ88/'Projection_Base-case'!K89,0)</f>
        <v>0</v>
      </c>
      <c r="AM88" s="352">
        <f>-IF(AC88="",IFERROR('Projection_Base-case'!M89-M88,0),0)</f>
        <v>0</v>
      </c>
      <c r="AN88" s="353">
        <f t="shared" si="40"/>
        <v>0</v>
      </c>
      <c r="AO88" s="354">
        <f>IFERROR(IF('Projection_Base-case'!N89&gt;0,100*AN88/'Projection_Base-case'!N89,100*AN88/N88),0)</f>
        <v>0</v>
      </c>
      <c r="AP88" s="355">
        <f>IF(AC88="",IFERROR('Projection_Base-case'!O89-O88,0),0)</f>
        <v>0</v>
      </c>
      <c r="AQ88" s="356">
        <f t="shared" si="41"/>
        <v>0</v>
      </c>
      <c r="AR88" s="356">
        <f>IFERROR(100*AP88/'Projection_Base-case'!O89,0)</f>
        <v>0</v>
      </c>
      <c r="AS88" s="355">
        <f>IF(AC88="",IFERROR('Projection_Base-case'!Q89-Q88,0),0)</f>
        <v>0</v>
      </c>
      <c r="AT88" s="356">
        <f t="shared" si="42"/>
        <v>0</v>
      </c>
      <c r="AU88" s="356">
        <f>IFERROR(100*AS88/'Projection_Base-case'!Q89,0)</f>
        <v>0</v>
      </c>
      <c r="AV88" s="355">
        <f>IF(AC88="",IFERROR('Projection_Base-case'!S89-S88,0),0)</f>
        <v>0</v>
      </c>
      <c r="AW88" s="356">
        <f t="shared" si="43"/>
        <v>0</v>
      </c>
      <c r="AX88" s="357">
        <f>IFERROR(100*AV88/'Projection_Base-case'!S89,0)</f>
        <v>0</v>
      </c>
      <c r="AY88" s="358">
        <f>IF(AC88="",IFERROR('Projection_Base-case'!U89-U88,0),0)</f>
        <v>0</v>
      </c>
      <c r="AZ88" s="359">
        <f t="shared" si="44"/>
        <v>0</v>
      </c>
      <c r="BA88" s="359">
        <f>IFERROR(100*AY88/'Projection_Base-case'!U89,0)</f>
        <v>0</v>
      </c>
      <c r="BB88" s="358">
        <f>IF(AC88="",IFERROR('Projection_Base-case'!W89-W88,0),0)</f>
        <v>0</v>
      </c>
      <c r="BC88" s="359">
        <f t="shared" si="45"/>
        <v>0</v>
      </c>
      <c r="BD88" s="359">
        <f>IFERROR(100*BB88/'Projection_Base-case'!W89,0)</f>
        <v>0</v>
      </c>
      <c r="BE88" s="358">
        <f>IF(AC88="",IFERROR('Projection_Base-case'!Y89-Y88,0),0)</f>
        <v>0</v>
      </c>
      <c r="BF88" s="359">
        <f t="shared" si="46"/>
        <v>0</v>
      </c>
      <c r="BG88" s="359">
        <f>IFERROR(100*BE88/'Projection_Base-case'!Y89,0)</f>
        <v>0</v>
      </c>
      <c r="BH88" s="359">
        <f t="shared" si="47"/>
        <v>0</v>
      </c>
      <c r="BI88" s="360">
        <f t="shared" si="48"/>
        <v>0</v>
      </c>
    </row>
    <row r="89" spans="1:61">
      <c r="A89" s="205">
        <v>85</v>
      </c>
      <c r="B89" s="347">
        <f>IF('Projection_Base-case'!B90&lt;&gt;"",'Projection_Base-case'!B90,0)</f>
        <v>0</v>
      </c>
      <c r="C89" s="347">
        <f>IF('Projection_Base-case'!C90&lt;&gt;"",'Projection_Base-case'!C90,0)</f>
        <v>0</v>
      </c>
      <c r="D89" s="365">
        <f>IF('Projection_Base-case'!D90&lt;&gt;"",'Projection_Base-case'!D90,0)</f>
        <v>0</v>
      </c>
      <c r="E89" s="322"/>
      <c r="F89" s="367" t="str">
        <f t="shared" si="49"/>
        <v>0</v>
      </c>
      <c r="G89" s="177" t="str">
        <f>IF(F89="Scenario1PBT1",'Major retrofit'!$E$6,IF(F89="Scenario2PBT1",'Major retrofit'!$F$6,IF(F89="Scenario3PBT1",'Major retrofit'!$G$6,"")))&amp;IF(F89="Scenario1PBT2",'Major retrofit'!$H$6,IF(F89="Scenario2PBT2",'Major retrofit'!$I$6,IF(F89="Scenario3PBT2",'Major retrofit'!$J$6,"")))&amp;IF(F89="Scenario1PBT3",'Major retrofit'!$K$6,IF(F89="Scenario2PBT3",'Major retrofit'!$L$6,IF(F89="Scenario3PBT3",'Major retrofit'!$M$6,"")))&amp;IF(F89="Scenario1PBT4",'Major retrofit'!$N$6,IF(F89="Scenario2PBT4",'Major retrofit'!$O$6,IF(F89="Scenario3PBT4",'Major retrofit'!$P$6,"")))&amp;IF(F89="Scenario1PBT5",'Major retrofit'!$Q$6,IF(F89="Scenario2PBT5",'Major retrofit'!$R$6,IF(F89="Scenario3PBT5",'Major retrofit'!$S$6,"")))&amp;IF(F89="Scenario1PBT6",'Major retrofit'!$T$6,IF(F89="Scenario2PBT6",'Major retrofit'!$U$6,IF(F89="Scenario3PBT6",'Major retrofit'!$V$6,"")))&amp;IF(F89="Scenario1PBT7",'Major retrofit'!$W$6,IF(F89="Scenario2PBT7",'Major retrofit'!$X$6,IF(F89="Scenario3PBT7",'Major retrofit'!$Y$6,"")))&amp;IF(F89="Scenario1PBT8",'Major retrofit'!$Z$6,IF(F89="Scenario2PBT8",'Major retrofit'!$AA$6,IF(F89="Scenario3PBT8",'Major retrofit'!$AB$6,"")))&amp;IF(F89="Scenario1PBT9",'Major retrofit'!$AC$6,IF(F89="Scenario2PBT9",'Major retrofit'!$AD$6,IF(F89="Scenario3PBT9",'Major retrofit'!$AE$6,"")))&amp;IF(F89="Scenario1PBT10",'Major retrofit'!$AF$6,IF(F89="Scenario2PBT10",'Major retrofit'!$AG$6,IF(F89="Scenario3PBT10",'Major retrofit'!$AH$6,"")))&amp;IF(F89="Scenario1PBT11",'Major retrofit'!$AI$6,IF(F89="Scenario2PBT11",'Major retrofit'!$AJ$6,IF(F89="Scenario3PBT11",'Major retrofit'!$AK$6,"")))&amp;IF(F89="Scenario1PBT12",'Major retrofit'!$AL$6,IF(F89="Scenario2PBT12",'Major retrofit'!$AM$6,IF(F89="Scenario3PBT12",'Major retrofit'!$AN$6,"")))&amp;IF(F89="Scenario1PBT13",'Major retrofit'!$AO$6,IF(F89="Scenario2PBT13",'Major retrofit'!$AP$6,IF(F89="Scenario3PBT13",'Major retrofit'!$AQ$6,"")))&amp;IF(F89="Scenario1PBT14",'Major retrofit'!$AR$6,IF(F89="Scenario2PBT14",'Major retrofit'!$AS$6,IF(F89="Scenario3PBT14",'Major retrofit'!$AT$6,"")))&amp;IF(F89="Scenario1PBT15",'Major retrofit'!$AU$6,IF(F89="Scenario2PBT15",'Major retrofit'!$AV$6,IF(F89="Scenario3PBT15",'Major retrofit'!$AW$6,"")))</f>
        <v/>
      </c>
      <c r="H89" s="117">
        <f t="shared" si="50"/>
        <v>0</v>
      </c>
      <c r="I89" s="178" t="str">
        <f>IF(F89="Scenario1PBT1",'Major retrofit'!$E$16,IF(F89="Scenario2PBT1",'Major retrofit'!$F$16,IF(F89="Scenario3PBT1",'Major retrofit'!$G$16,"")))&amp;IF(F89="Scenario1PBT2",'Major retrofit'!$H$16,IF(F89="Scenario2PBT2",'Major retrofit'!$I$16,IF(F89="Scenario3PBT2",'Major retrofit'!$J$16,"")))&amp;IF(F89="Scenario1PBT3",'Major retrofit'!$K$16,IF(F89="Scenario2PBT3",'Major retrofit'!$L$16,IF(F89="Scenario3PBT3",'Major retrofit'!$M$16,"")))&amp;IF(F89="Scenario1PBT4",'Major retrofit'!$N$16,IF(F89="Scenario2PBT4",'Major retrofit'!$O$16,IF(F89="Scenario3PBT4",'Major retrofit'!$P$16,"")))&amp;IF(F89="Scenario1PBT5",'Major retrofit'!$Q$16,IF(F89="Scenario2PBT5",'Major retrofit'!$R$16,IF(F89="Scenario3PBT5",'Major retrofit'!$S$16,"")))&amp;IF(F89="Scenario1PBT6",'Major retrofit'!$T$16,IF(F89="Scenario2PBT6",'Major retrofit'!$U$16,IF(F89="Scenario3PBT6",'Major retrofit'!$V$16,"")))&amp;IF(F89="Scenario1PBT7",'Major retrofit'!$W$16,IF(F89="Scenario2PBT7",'Major retrofit'!$X$16,IF(F89="Scenario3PBT7",'Major retrofit'!$Y$16,"")))&amp;IF(F89="Scenario1PBT8",'Major retrofit'!$Z$16,IF(F89="Scenario2PBT8",'Major retrofit'!$AA$16,IF(F89="Scenario3PBT8",'Major retrofit'!$AB$16,"")))&amp;IF(F89="Scenario1PBT9",'Major retrofit'!$AC$16,IF(F89="Scenario2PBT9",'Major retrofit'!$AD$16,IF(F89="Scenario3PBT9",'Major retrofit'!$AE$16,"")))&amp;IF(F89="Scenario1PBT10",'Major retrofit'!$AF$16,IF(F89="Scenario2PBT10",'Major retrofit'!$AG$16,IF(F89="Scenario3PBT10",'Major retrofit'!$AH$16,"")))&amp;IF(F89="Scenario1PBT11",'Major retrofit'!$AI$16,IF(F89="Scenario2PBT11",'Major retrofit'!$AJ$16,IF(F89="Scenario3PBT11",'Major retrofit'!$AK$16,"")))&amp;IF(F89="Scenario1PBT12",'Major retrofit'!$AL$16,IF(F89="Scenario2PBT12",'Major retrofit'!$AM$16,IF(F89="Scenario3PBT12",'Major retrofit'!$AN$16,"")))&amp;IF(F89="Scenario1PBT13",'Major retrofit'!$AO$16,IF(F89="Scenario2PBT13",'Major retrofit'!$AP$16,IF(F89="Scenario3PBT13",'Major retrofit'!$AQ$16,"")))&amp;IF(F89="Scenario1PBT14",'Major retrofit'!$AR$16,IF(F89="Scenario2PBT14",'Major retrofit'!$AS$16,IF(F89="Scenario3PBT14",'Major retrofit'!$AT$16,"")))&amp;IF(F89="Scenario1PBT15",'Major retrofit'!$AU$16,IF(F89="Scenario2PBT15",'Major retrofit'!$AV$16,IF(F89="Scenario3PBT15",'Major retrofit'!$AW$16,"")))</f>
        <v/>
      </c>
      <c r="J89" s="117">
        <f t="shared" si="51"/>
        <v>0</v>
      </c>
      <c r="K89" s="117" t="str">
        <f>IF(F89="Scenario1PBT1",'Major retrofit'!$E$18,IF(F89="Scenario2PBT1",'Major retrofit'!$F$18,IF(F89="Scenario3PBT1",'Major retrofit'!$G$18,"")))&amp;IF(F89="Scenario1PBT2",'Major retrofit'!$H$18,IF(F89="Scenario2PBT2",'Major retrofit'!$I$18,IF(F89="Scenario3PBT2",'Major retrofit'!$J$18,"")))&amp;IF(F89="Scenario1PBT3",'Major retrofit'!$K$18,IF(F89="Scenario2PBT3",'Major retrofit'!$L$18,IF(F89="Scenario3PBT3",'Major retrofit'!$M$18,"")))&amp;IF(F89="Scenario1PBT4",'Major retrofit'!$N$18,IF(F89="Scenario2PBT4",'Major retrofit'!$O$18,IF(F89="Scenario3PBT4",'Major retrofit'!$P$18,"")))&amp;IF(F89="Scenario1PBT5",'Major retrofit'!$Q$18,IF(F89="Scenario2PBT5",'Major retrofit'!$R$18,IF(F89="Scenario3PBT5",'Major retrofit'!$S$18,"")))&amp;IF(F89="Scenario1PBT6",'Major retrofit'!$T$18,IF(F89="Scenario2PBT6",'Major retrofit'!$U$18,IF(F89="Scenario3PBT6",'Major retrofit'!$V$18,"")))&amp;IF(F89="Scenario1PBT7",'Major retrofit'!$W$18,IF(F89="Scenario2PBT7",'Major retrofit'!$X$18,IF(F89="Scenario3PBT7",'Major retrofit'!$Y$18,"")))&amp;IF(F89="Scenario1PBT8",'Major retrofit'!$Z$18,IF(F89="Scenario2PBT8",'Major retrofit'!$AA$18,IF(F89="Scenario3PBT8",'Major retrofit'!$AB$18,"")))&amp;IF(F89="Scenario1PBT9",'Major retrofit'!$AC$18,IF(F89="Scenario2PBT9",'Major retrofit'!$AD$18,IF(F89="Scenario3PBT9",'Major retrofit'!$AE$18,"")))&amp;IF(F89="Scenario1PBT10",'Major retrofit'!$AF$18,IF(F89="Scenario2PBT10",'Major retrofit'!$AG$18,IF(F89="Scenario3PBT10",'Major retrofit'!$AH$18,"")))&amp;IF(F89="Scenario1PBT11",'Major retrofit'!$AI$18,IF(F89="Scenario2PBT11",'Major retrofit'!$AJ$18,IF(F89="Scenario3PBT11",'Major retrofit'!$AK$18,"")))&amp;IF(F89="Scenario1PBT12",'Major retrofit'!$AL$18,IF(F89="Scenario2PBT12",'Major retrofit'!$AM$18,IF(F89="Scenario3PBT12",'Major retrofit'!$AN$18,"")))&amp;IF(F89="Scenario1PBT13",'Major retrofit'!$AO$18,IF(F89="Scenario2PBT13",'Major retrofit'!$AP$18,IF(F89="Scenario3PBT13",'Major retrofit'!$AQ$18,"")))&amp;IF(F89="Scenario1PBT14",'Major retrofit'!$AR$18,IF(F89="Scenario2PBT14",'Major retrofit'!$AS$18,IF(F89="Scenario3PBT14",'Major retrofit'!$AT$18,"")))&amp;IF(F89="Scenario1PBT15",'Major retrofit'!$AU$18,IF(F89="Scenario2PBT15",'Major retrofit'!$AV$18,IF(F89="Scenario3PBT15",'Major retrofit'!$AW$18,"")))</f>
        <v/>
      </c>
      <c r="L89" s="117">
        <f t="shared" si="52"/>
        <v>0</v>
      </c>
      <c r="M89" s="117" t="str">
        <f>IF(F89="Scenario1PBT1",'Major retrofit'!$E$20,IF(F89="Scenario2PBT1",'Major retrofit'!$F$20,IF(F89="Scenario3PBT1",'Major retrofit'!$G$20,"")))&amp;IF(F89="Scenario1PBT2",'Major retrofit'!$H$20,IF(F89="Scenario2PBT2",'Major retrofit'!$I$20,IF(F89="Scenario3PBT2",'Major retrofit'!$J$20,"")))&amp;IF(F89="Scenario1PBT3",'Major retrofit'!$K$20,IF(F89="Scenario2PBT3",'Major retrofit'!$L$20,IF(F89="Scenario3PBT3",'Major retrofit'!$M$20,"")))&amp;IF(F89="Scenario1PBT4",'Major retrofit'!$N$20,IF(F89="Scenario2PBT4",'Major retrofit'!$O$20,IF(F89="Scenario3PBT4",'Major retrofit'!$P$20,"")))&amp;IF(F89="Scenario1PBT5",'Major retrofit'!$Q$20,IF(F89="Scenario2PBT5",'Major retrofit'!$R$20,IF(F89="Scenario3PBT5",'Major retrofit'!$S$20,"")))&amp;IF(F89="Scenario1PBT6",'Major retrofit'!$T$20,IF(F89="Scenario2PBT6",'Major retrofit'!$U$20,IF(F89="Scenario3PBT6",'Major retrofit'!$V$20,"")))&amp;IF(F89="Scenario1PBT7",'Major retrofit'!$W$20,IF(F89="Scenario2PBT7",'Major retrofit'!$X$20,IF(F89="Scenario3PBT7",'Major retrofit'!$Y$20,"")))&amp;IF(F89="Scenario1PBT8",'Major retrofit'!$Z$20,IF(F89="Scenario2PBT8",'Major retrofit'!$AA$20,IF(F89="Scenario3PBT8",'Major retrofit'!$AB$20,"")))&amp;IF(F89="Scenario1PBT9",'Major retrofit'!$AC$20,IF(F89="Scenario2PBT9",'Major retrofit'!$AD$20,IF(F89="Scenario3PBT9",'Major retrofit'!$AE$20,"")))&amp;IF(F89="Scenario1PBT10",'Major retrofit'!$AF$20,IF(F89="Scenario2PBT10",'Major retrofit'!$AG$20,IF(F89="Scenario3PBT10",'Major retrofit'!$AH$20,"")))&amp;IF(F89="Scenario1PBT11",'Major retrofit'!$AI$20,IF(F89="Scenario2PBT11",'Major retrofit'!$AJ$20,IF(F89="Scenario3PBT11",'Major retrofit'!$AK$20,"")))&amp;IF(F89="Scenario1PBT12",'Major retrofit'!$AL$20,IF(F89="Scenario2PBT12",'Major retrofit'!$AM$20,IF(F89="Scenario3PBT12",'Major retrofit'!$AN$20,"")))&amp;IF(F89="Scenario1PBT13",'Major retrofit'!$AO$20,IF(F89="Scenario2PBT13",'Major retrofit'!$AP$20,IF(F89="Scenario3PBT13",'Major retrofit'!$AQ$20,"")))&amp;IF(F89="Scenario1PBT14",'Major retrofit'!$AR$20,IF(F89="Scenario2PBT14",'Major retrofit'!$AS$20,IF(F89="Scenario3PBT14",'Major retrofit'!$AT$20,"")))&amp;IF(F89="Scenario1PBT15",'Major retrofit'!$AU$20,IF(F89="Scenario2PBT15",'Major retrofit'!$AV$20,IF(F89="Scenario3PBT15",'Major retrofit'!$AW$20,"")))</f>
        <v/>
      </c>
      <c r="N89" s="118">
        <f t="shared" si="53"/>
        <v>0</v>
      </c>
      <c r="O89" s="206" t="str">
        <f>IF(F89="Scenario1PBT1",'Major retrofit'!$E$23,IF(F89="Scenario2PBT1",'Major retrofit'!$F$23,IF(F89="Scenario3PBT1",'Major retrofit'!$G$23,"")))&amp;IF(F89="Scenario1PBT2",'Major retrofit'!$H$23,IF(F89="Scenario2PBT2",'Major retrofit'!$I$23,IF(F89="Scenario3PBT2",'Major retrofit'!$J$23,"")))&amp;IF(F89="Scenario1PBT3",'Major retrofit'!$K$23,IF(F89="Scenario2PBT3",'Major retrofit'!$L$23,IF(F89="Scenario3PBT3",'Major retrofit'!$M$23,"")))&amp;IF(F89="Scenario1PBT4",'Major retrofit'!$N$23,IF(F89="Scenario2PBT4",'Major retrofit'!$O$23,IF(F89="Scenario3PBT4",'Major retrofit'!$P$23,"")))&amp;IF(F89="Scenario1PBT5",'Major retrofit'!$Q$23,IF(F89="Scenario2PBT5",'Major retrofit'!$R$23,IF(F89="Scenario3PBT5",'Major retrofit'!$S$23,"")))&amp;IF(F89="Scenario1PBT6",'Major retrofit'!$T$23,IF(F89="Scenario2PBT6",'Major retrofit'!$U$23,IF(F89="Scenario3PBT6",'Major retrofit'!$V$23,"")))&amp;IF(F89="Scenario1PBT7",'Major retrofit'!$W$23,IF(F89="Scenario2PBT7",'Major retrofit'!$X$23,IF(F89="Scenario3PBT7",'Major retrofit'!$Y$23,"")))&amp;IF(F89="Scenario1PBT8",'Major retrofit'!$Z$23,IF(F89="Scenario2PBT8",'Major retrofit'!$AA$23,IF(F89="Scenario3PBT8",'Major retrofit'!$AB$23,"")))&amp;IF(F89="Scenario1PBT9",'Major retrofit'!$AC$23,IF(F89="Scenario2PBT9",'Major retrofit'!$AD$23,IF(F89="Scenario3PBT9",'Major retrofit'!$AE$23,"")))&amp;IF(F89="Scenario1PBT10",'Major retrofit'!$AF$23,IF(F89="Scenario2PBT10",'Major retrofit'!$AG$23,IF(F89="Scenario3PBT10",'Major retrofit'!$AH$23,"")))&amp;IF(F89="Scenario1PBT11",'Major retrofit'!$AI$23,IF(F89="Scenario2PBT11",'Major retrofit'!$AJ$23,IF(F89="Scenario3PBT11",'Major retrofit'!$AK$23,"")))&amp;IF(F89="Scenario1PBT12",'Major retrofit'!$AL$23,IF(F89="Scenario2PBT12",'Major retrofit'!$AM$23,IF(F89="Scenario3PBT12",'Major retrofit'!$AN$23,"")))&amp;IF(F89="Scenario1PBT13",'Major retrofit'!$AO$23,IF(F89="Scenario2PBT13",'Major retrofit'!$AP$23,IF(F89="Scenario3PBT13",'Major retrofit'!$AQ$23,"")))&amp;IF(F89="Scenario1PBT14",'Major retrofit'!$AR$23,IF(F89="Scenario2PBT14",'Major retrofit'!$AS$23,IF(F89="Scenario3PBT14",'Major retrofit'!$AT$23,"")))&amp;IF(F89="Scenario1PBT15",'Major retrofit'!$AU$23,IF(F89="Scenario2PBT15",'Major retrofit'!$AV$23,IF(F89="Scenario3PBT15",'Major retrofit'!$AW$23,"")))</f>
        <v/>
      </c>
      <c r="P89" s="117">
        <f t="shared" si="54"/>
        <v>0</v>
      </c>
      <c r="Q89" s="117" t="str">
        <f>IF(F89="Scenario1PBT1",'Major retrofit'!$E$25,IF(F89="Scenario2PBT1",'Major retrofit'!$F$25,IF(F89="Scenario3PBT1",'Major retrofit'!$G$25,"")))&amp;IF(F89="Scenario1PBT2",'Major retrofit'!$H$25,IF(F89="Scenario2PBT2",'Major retrofit'!$I$25,IF(F89="Scenario3PBT2",'Major retrofit'!$J$25,"")))&amp;IF(F89="Scenario1PBT3",'Major retrofit'!$K$25,IF(F89="Scenario2PBT3",'Major retrofit'!$L$25,IF(F89="Scenario3PBT3",'Major retrofit'!$M$25,"")))&amp;IF(F89="Scenario1PBT4",'Major retrofit'!$N$25,IF(F89="Scenario2PBT4",'Major retrofit'!$O$25,IF(F89="Scenario3PBT4",'Major retrofit'!$P$25,"")))&amp;IF(F89="Scenario1PBT5",'Major retrofit'!$Q$25,IF(F89="Scenario2PBT5",'Major retrofit'!$R$25,IF(F89="Scenario3PBT5",'Major retrofit'!$S$25,"")))&amp;IF(F89="Scenario1PBT6",'Major retrofit'!$T$25,IF(F89="Scenario2PBT6",'Major retrofit'!$U$25,IF(F89="Scenario3PBT6",'Major retrofit'!$V$25,"")))&amp;IF(F89="Scenario1PBT7",'Major retrofit'!$W$25,IF(F89="Scenario2PBT7",'Major retrofit'!$X$25,IF(F89="Scenario3PBT7",'Major retrofit'!$Y$25,"")))&amp;IF(F89="Scenario1PBT8",'Major retrofit'!$Z$25,IF(F89="Scenario2PBT8",'Major retrofit'!$AA$25,IF(F89="Scenario3PBT8",'Major retrofit'!$AB$25,"")))&amp;IF(F89="Scenario1PBT9",'Major retrofit'!$AC$25,IF(F89="Scenario2PBT9",'Major retrofit'!$AD$25,IF(F89="Scenario3PBT9",'Major retrofit'!$AE$25,"")))&amp;IF(F89="Scenario1PBT10",'Major retrofit'!$AF$25,IF(F89="Scenario2PBT10",'Major retrofit'!$AG$25,IF(F89="Scenario3PBT10",'Major retrofit'!$AH$25,"")))&amp;IF(F89="Scenario1PBT11",'Major retrofit'!$AI$25,IF(F89="Scenario2PBT11",'Major retrofit'!$AJ$25,IF(F89="Scenario3PBT11",'Major retrofit'!$AK$25,"")))&amp;IF(F89="Scenario1PBT12",'Major retrofit'!$AL$25,IF(F89="Scenario2PBT12",'Major retrofit'!$AM$25,IF(F89="Scenario3PBT12",'Major retrofit'!$AN$25,"")))&amp;IF(F89="Scenario1PBT13",'Major retrofit'!$AO$25,IF(F89="Scenario2PBT13",'Major retrofit'!$AP$25,IF(F89="Scenario3PBT13",'Major retrofit'!$AQ$25,"")))&amp;IF(F89="Scenario1PBT14",'Major retrofit'!$AR$25,IF(F89="Scenario2PBT14",'Major retrofit'!$AS$25,IF(F89="Scenario3PBT14",'Major retrofit'!$AT$25,"")))&amp;IF(F89="Scenario1PBT15",'Major retrofit'!$AU$25,IF(F89="Scenario2PBT15",'Major retrofit'!$AV$25,IF(F89="Scenario3PBT15",'Major retrofit'!$AW$25,"")))</f>
        <v/>
      </c>
      <c r="R89" s="117">
        <f t="shared" si="55"/>
        <v>0</v>
      </c>
      <c r="S89" s="117" t="str">
        <f>IF(F89="Scenario1PBT1",'Major retrofit'!$E$27,IF(F89="Scenario2PBT1",'Major retrofit'!$F$27,IF(F89="Scenario3PBT1",'Major retrofit'!$G$27,"")))&amp;IF(F89="Scenario1PBT2",'Major retrofit'!$H$27,IF(F89="Scenario2PBT2",'Major retrofit'!$I$27,IF(F89="Scenario3PBT2",'Major retrofit'!$J$27,"")))&amp;IF(F89="Scenario1PBT3",'Major retrofit'!$K$27,IF(F89="Scenario2PBT3",'Major retrofit'!$L$27,IF(F89="Scenario3PBT3",'Major retrofit'!$M$27,"")))&amp;IF(F89="Scenario1PBT4",'Major retrofit'!$N$27,IF(F89="Scenario2PBT4",'Major retrofit'!$O$27,IF(F89="Scenario3PBT4",'Major retrofit'!$P$27,"")))&amp;IF(F89="Scenario1PBT5",'Major retrofit'!$Q$27,IF(F89="Scenario2PBT5",'Major retrofit'!$R$27,IF(F89="Scenario3PBT5",'Major retrofit'!$S$27,"")))&amp;IF(F89="Scenario1PBT6",'Major retrofit'!$T$27,IF(F89="Scenario2PBT6",'Major retrofit'!$U$27,IF(F89="Scenario3PBT6",'Major retrofit'!$V$27,"")))&amp;IF(F89="Scenario1PBT7",'Major retrofit'!$W$27,IF(F89="Scenario2PBT7",'Major retrofit'!$X$27,IF(F89="Scenario3PBT7",'Major retrofit'!$Y$27,"")))&amp;IF(F89="Scenario1PBT8",'Major retrofit'!$Z$27,IF(F89="Scenario2PBT8",'Major retrofit'!$AA$27,IF(F89="Scenario3PBT8",'Major retrofit'!$AB$27,"")))&amp;IF(F89="Scenario1PBT9",'Major retrofit'!$AC$27,IF(F89="Scenario2PBT9",'Major retrofit'!$AD$27,IF(F89="Scenario3PBT9",'Major retrofit'!$AE$27,"")))&amp;IF(F89="Scenario1PBT10",'Major retrofit'!$AF$27,IF(F89="Scenario2PBT10",'Major retrofit'!$AG$27,IF(F89="Scenario3PBT10",'Major retrofit'!$AH$27,"")))&amp;IF(F89="Scenario1PBT11",'Major retrofit'!$AI$27,IF(F89="Scenario2PBT11",'Major retrofit'!$AJ$27,IF(F89="Scenario3PBT11",'Major retrofit'!$AK$27,"")))&amp;IF(F89="Scenario1PBT12",'Major retrofit'!$AL$27,IF(F89="Scenario2PBT12",'Major retrofit'!$AM$27,IF(F89="Scenario3PBT12",'Major retrofit'!$AN$27,"")))&amp;IF(F89="Scenario1PBT13",'Major retrofit'!$AO$27,IF(F89="Scenario2PBT13",'Major retrofit'!$AP$27,IF(F89="Scenario3PBT13",'Major retrofit'!$AQ$27,"")))&amp;IF(F89="Scenario1PBT14",'Major retrofit'!$AR$27,IF(F89="Scenario2PBT14",'Major retrofit'!$AS$27,IF(F89="Scenario3PBT14",'Major retrofit'!$AT$27,"")))&amp;IF(F89="Scenario1PBT15",'Major retrofit'!$AU$27,IF(F89="Scenario2PBT15",'Major retrofit'!$AV$27,IF(F89="Scenario3PBT15",'Major retrofit'!$AW$27,"")))</f>
        <v/>
      </c>
      <c r="T89" s="207">
        <f t="shared" si="56"/>
        <v>0</v>
      </c>
      <c r="U89" s="206" t="str">
        <f>IF(F89="Scenario1PBT1",'Major retrofit'!$E$38,IF(F89="Scenario2PBT1",'Major retrofit'!$F$38,IF(F89="Scenario3PBT1",'Major retrofit'!$G$38,"")))&amp;IF(F89="Scenario1PBT2",'Major retrofit'!$H$38,IF(F89="Scenario2PBT2",'Major retrofit'!$I$38,IF(F89="Scenario3PBT2",'Major retrofit'!$J$38,"")))&amp;IF(F89="Scenario1PBT3",'Major retrofit'!$K$38,IF(F89="Scenario2PBT3",'Major retrofit'!$L$38,IF(F89="Scenario3PBT3",'Major retrofit'!$M$38,"")))&amp;IF(F89="Scenario1PBT4",'Major retrofit'!$N$38,IF(F89="Scenario2PBT4",'Major retrofit'!$O$38,IF(F89="Scenario3PBT4",'Major retrofit'!$P$38,"")))&amp;IF(F89="Scenario1PBT5",'Major retrofit'!$Q$38,IF(F89="Scenario2PBT5",'Major retrofit'!$R$38,IF(F89="Scenario3PBT5",'Major retrofit'!$S$38,"")))&amp;IF(F89="Scenario1PBT6",'Major retrofit'!$T$38,IF(F89="Scenario2PBT6",'Major retrofit'!$U$38,IF(F89="Scenario3PBT6",'Major retrofit'!$V$38,"")))&amp;IF(F89="Scenario1PBT7",'Major retrofit'!$W$38,IF(F89="Scenario2PBT7",'Major retrofit'!$X$38,IF(F89="Scenario3PBT7",'Major retrofit'!$Y$38,"")))&amp;IF(F89="Scenario1PBT8",'Major retrofit'!$Z$38,IF(F89="Scenario2PBT8",'Major retrofit'!$AA$38,IF(F89="Scenario3PBT8",'Major retrofit'!$AB$38,"")))&amp;IF(F89="Scenario1PBT9",'Major retrofit'!$AC$38,IF(F89="Scenario2PBT9",'Major retrofit'!$AD$38,IF(F89="Scenario3PBT9",'Major retrofit'!$AE$38,"")))&amp;IF(F89="Scenario1PBT10",'Major retrofit'!$AF$38,IF(F89="Scenario2PBT10",'Major retrofit'!$AG$38,IF(F89="Scenario3PBT10",'Major retrofit'!$AH$38,"")))&amp;IF(F89="Scenario1PBT11",'Major retrofit'!$AI$38,IF(F89="Scenario2PBT11",'Major retrofit'!$AJ$38,IF(F89="Scenario3PBT11",'Major retrofit'!$AK$38,"")))&amp;IF(F89="Scenario1PBT12",'Major retrofit'!$AL$38,IF(F89="Scenario2PBT12",'Major retrofit'!$AM$38,IF(F89="Scenario3PBT12",'Major retrofit'!$AN$38,"")))&amp;IF(F89="Scenario1PBT13",'Major retrofit'!$AO$38,IF(F89="Scenario2PBT13",'Major retrofit'!$AP$38,IF(F89="Scenario3PBT13",'Major retrofit'!$AQ$38,"")))&amp;IF(F89="Scenario1PBT14",'Major retrofit'!$AR$38,IF(F89="Scenario2PBT14",'Major retrofit'!$AS$38,IF(F89="Scenario3PBT14",'Major retrofit'!$AT$38,"")))&amp;IF(F89="Scenario1PBT15",'Major retrofit'!$AU$38,IF(F89="Scenario2PBT15",'Major retrofit'!$AV$38,IF(F89="Scenario3PBT15",'Major retrofit'!$AW$38,"")))</f>
        <v/>
      </c>
      <c r="V89" s="117">
        <f t="shared" si="57"/>
        <v>0</v>
      </c>
      <c r="W89" s="117" t="str">
        <f>IF(F89="Scenario1PBT1",'Major retrofit'!$E$40,IF(F89="Scenario2PBT1",'Major retrofit'!$F$40,IF(F89="Scenario3PBT1",'Major retrofit'!$G$40,"")))&amp;IF(F89="Scenario1PBT2",'Major retrofit'!$H$40,IF(F89="Scenario2PBT2",'Major retrofit'!$I$40,IF(F89="Scenario3PBT2",'Major retrofit'!$J$40,"")))&amp;IF(F89="Scenario1PBT3",'Major retrofit'!$K$40,IF(F89="Scenario2PBT3",'Major retrofit'!$L$40,IF(F89="Scenario3PBT3",'Major retrofit'!$M$40,"")))&amp;IF(F89="Scenario1PBT4",'Major retrofit'!$N$40,IF(F89="Scenario2PBT4",'Major retrofit'!$O$40,IF(F89="Scenario3PBT4",'Major retrofit'!$P$40,"")))&amp;IF(F89="Scenario1PBT5",'Major retrofit'!$Q$40,IF(F89="Scenario2PBT5",'Major retrofit'!$R$40,IF(F89="Scenario3PBT5",'Major retrofit'!$S$40,"")))&amp;IF(F89="Scenario1PBT6",'Major retrofit'!$T$40,IF(F89="Scenario2PBT6",'Major retrofit'!$U$40,IF(F89="Scenario3PBT6",'Major retrofit'!$V$40,"")))&amp;IF(F89="Scenario1PBT7",'Major retrofit'!$W$40,IF(F89="Scenario2PBT7",'Major retrofit'!$X$40,IF(F89="Scenario3PBT7",'Major retrofit'!$Y$40,"")))&amp;IF(F89="Scenario1PBT8",'Major retrofit'!$Z$40,IF(F89="Scenario2PBT8",'Major retrofit'!$AA$40,IF(F89="Scenario3PBT8",'Major retrofit'!$AB$40,"")))&amp;IF(F89="Scenario1PBT9",'Major retrofit'!$AC$40,IF(F89="Scenario2PBT9",'Major retrofit'!$AD$40,IF(F89="Scenario3PBT9",'Major retrofit'!$AE$40,"")))&amp;IF(F89="Scenario1PBT10",'Major retrofit'!$AF$40,IF(F89="Scenario2PBT10",'Major retrofit'!$AG$40,IF(F89="Scenario3PBT10",'Major retrofit'!$AH$40,"")))&amp;IF(F89="Scenario1PBT11",'Major retrofit'!$AI$40,IF(F89="Scenario2PBT11",'Major retrofit'!$AJ$40,IF(F89="Scenario3PBT11",'Major retrofit'!$AK$40,"")))&amp;IF(F89="Scenario1PBT12",'Major retrofit'!$AL$40,IF(F89="Scenario2PBT12",'Major retrofit'!$AM$40,IF(F89="Scenario3PBT12",'Major retrofit'!$AN$40,"")))&amp;IF(F89="Scenario1PBT13",'Major retrofit'!$AO$40,IF(F89="Scenario2PBT13",'Major retrofit'!$AP$40,IF(F89="Scenario3PBT13",'Major retrofit'!$AQ$40,"")))&amp;IF(F89="Scenario1PBT14",'Major retrofit'!$AR$40,IF(F89="Scenario2PBT14",'Major retrofit'!$AS$40,IF(F89="Scenario3PBT14",'Major retrofit'!$AT$40,"")))&amp;IF(F89="Scenario1PBT15",'Major retrofit'!$AU$40,IF(F89="Scenario2PBT15",'Major retrofit'!$AV$40,IF(F89="Scenario3PBT15",'Major retrofit'!$AW$40,"")))</f>
        <v/>
      </c>
      <c r="X89" s="117">
        <f t="shared" si="58"/>
        <v>0</v>
      </c>
      <c r="Y89" s="117" t="str">
        <f>IF(F89="Scenario1PBT1",'Major retrofit'!$E$42,IF(F89="Scenario2PBT1",'Major retrofit'!$F$42,IF(F89="Scenario3PBT1",'Major retrofit'!$G$42,"")))&amp;IF(F89="Scenario1PBT2",'Major retrofit'!$H$42,IF(F89="Scenario2PBT2",'Major retrofit'!$I$42,IF(F89="Scenario3PBT2",'Major retrofit'!$J$42,"")))&amp;IF(F89="Scenario1PBT3",'Major retrofit'!$K$42,IF(F89="Scenario2PBT3",'Major retrofit'!$L$42,IF(F89="Scenario3PBT3",'Major retrofit'!$M$42,"")))&amp;IF(F89="Scenario1PBT4",'Major retrofit'!$N$42,IF(F89="Scenario2PBT4",'Major retrofit'!$O$42,IF(F89="Scenario3PBT4",'Major retrofit'!$P$42,"")))&amp;IF(F89="Scenario1PBT5",'Major retrofit'!$Q$42,IF(F89="Scenario2PBT5",'Major retrofit'!$R$42,IF(F89="Scenario3PBT5",'Major retrofit'!$S$42,"")))&amp;IF(F89="Scenario1PBT6",'Major retrofit'!$T$42,IF(F89="Scenario2PBT6",'Major retrofit'!$U$42,IF(F89="Scenario3PBT6",'Major retrofit'!$V$42,"")))&amp;IF(F89="Scenario1PBT7",'Major retrofit'!$W$42,IF(F89="Scenario2PBT7",'Major retrofit'!$X$42,IF(F89="Scenario3PBT7",'Major retrofit'!$Y$42,"")))&amp;IF(F89="Scenario1PBT8",'Major retrofit'!$Z$42,IF(F89="Scenario2PBT8",'Major retrofit'!$AA$42,IF(F89="Scenario3PBT8",'Major retrofit'!$AB$42,"")))&amp;IF(F89="Scenario1PBT9",'Major retrofit'!$AC$42,IF(F89="Scenario2PBT9",'Major retrofit'!$AD$42,IF(F89="Scenario3PBT9",'Major retrofit'!$AE$42,"")))&amp;IF(F89="Scenario1PBT10",'Major retrofit'!$AF$42,IF(F89="Scenario2PBT10",'Major retrofit'!$AG$42,IF(F89="Scenario3PBT10",'Major retrofit'!$AH$42,"")))&amp;IF(F89="Scenario1PBT11",'Major retrofit'!$AI$42,IF(F89="Scenario2PBT11",'Major retrofit'!$AJ$42,IF(F89="Scenario3PBT11",'Major retrofit'!$AK$42,"")))&amp;IF(F89="Scenario1PBT12",'Major retrofit'!$AL$42,IF(F89="Scenario2PBT12",'Major retrofit'!$AM$42,IF(F89="Scenario3PBT12",'Major retrofit'!$AN$42,"")))&amp;IF(F89="Scenario1PBT13",'Major retrofit'!$AO$42,IF(F89="Scenario2PBT13",'Major retrofit'!$AP$42,IF(F89="Scenario3PBT13",'Major retrofit'!$AQ$42,"")))&amp;IF(F89="Scenario1PBT14",'Major retrofit'!$AR$42,IF(F89="Scenario2PBT14",'Major retrofit'!$AS$42,IF(F89="Scenario3PBT14",'Major retrofit'!$AT$42,"")))&amp;IF(F89="Scenario1PBT15",'Major retrofit'!$AU$42,IF(F89="Scenario2PBT15",'Major retrofit'!$AV$42,IF(F89="Scenario3PBT15",'Major retrofit'!$AW$42,"")))</f>
        <v/>
      </c>
      <c r="Z89" s="117">
        <f t="shared" si="59"/>
        <v>0</v>
      </c>
      <c r="AA89" s="178" t="str">
        <f>IF(F89="Scenario1PBT1",'Major retrofit'!$E$101,IF(F89="Scenario2PBT1",'Major retrofit'!$F$101,IF(F89="Scenario3PBT1",'Major retrofit'!$G$101,"")))&amp;IF(F89="Scenario1PBT2",'Major retrofit'!$H$101,IF(F89="Scenario2PBT2",'Major retrofit'!$I$101,IF(F89="Scenario3PBT2",'Major retrofit'!$J$101,"")))&amp;IF(F89="Scenario1PBT3",'Major retrofit'!$K$101,IF(F89="Scenario2PBT3",'Major retrofit'!$L$101,IF(F89="Scenario3PBT3",'Major retrofit'!$M$101,"")))&amp;IF(F89="Scenario1PBT4",'Major retrofit'!$N$101,IF(F89="Scenario2PBT4",'Major retrofit'!$O$101,IF(F89="Scenario3PBT4",'Major retrofit'!$P$101,"")))&amp;IF(F89="Scenario1PBT5",'Major retrofit'!$Q$101,IF(F89="Scenario2PBT5",'Major retrofit'!$R$101,IF(F89="Scenario3PBT5",'Major retrofit'!$S$101,"")))&amp;IF(F89="Scenario1PBT6",'Major retrofit'!$T$101,IF(F89="Scenario2PBT6",'Major retrofit'!$U$101,IF(F89="Scenario3PBT6",'Major retrofit'!$V$101,"")))&amp;IF(F89="Scenario1PBT7",'Major retrofit'!$W$101,IF(F89="Scenario2PBT7",'Major retrofit'!$X$101,IF(F89="Scenario3PBT7",'Major retrofit'!$Y$101,"")))&amp;IF(F89="Scenario1PBT8",'Major retrofit'!$Z$101,IF(F89="Scenario2PBT8",'Major retrofit'!$AA$101,IF(F89="Scenario3PBT8",'Major retrofit'!$AB$101,"")))&amp;IF(F89="Scenario1PBT9",'Major retrofit'!$AC$101,IF(F89="Scenario2PBT9",'Major retrofit'!$AD$101,IF(F89="Scenario3PBT9",'Major retrofit'!$AE$101,"")))&amp;IF(F89="Scenario1PBT10",'Major retrofit'!$AF$101,IF(F89="Scenario2PBT10",'Major retrofit'!$AG$101,IF(F89="Scenario3PBT10",'Major retrofit'!$AH$101,"")))&amp;IF(F89="Scenario1PBT11",'Major retrofit'!$AI$101,IF(F89="Scenario2PBT11",'Major retrofit'!$AJ$101,IF(F89="Scenario3PBT11",'Major retrofit'!$AK$101,"")))&amp;IF(F89="Scenario1PBT12",'Major retrofit'!$AL$101,IF(F89="Scenario2PBT12",'Major retrofit'!$AM$101,IF(F89="Scenario3PBT12",'Major retrofit'!$AN$101,"")))&amp;IF(F89="Scenario1PBT13",'Major retrofit'!$AO$101,IF(F89="Scenario2PBT13",'Major retrofit'!$AP$101,IF(F89="Scenario3PBT13",'Major retrofit'!$AQ$101,"")))&amp;IF(F89="Scenario1PBT14",'Major retrofit'!$AR$101,IF(F89="Scenario2PBT14",'Major retrofit'!$AS$101,IF(F89="Scenario3PBT14",'Major retrofit'!$AT$101,"")))&amp;IF(F89="Scenario1PBT15",'Major retrofit'!$AU$101,IF(F89="Scenario2PBT15",'Major retrofit'!$AV$101,IF(F89="Scenario3PBT15",'Major retrofit'!$AW$101,"")))</f>
        <v/>
      </c>
      <c r="AB89" s="179">
        <f t="shared" si="60"/>
        <v>0</v>
      </c>
      <c r="AC89" s="363" t="str">
        <f t="shared" si="61"/>
        <v/>
      </c>
      <c r="AD89" s="353">
        <f>IF(AC89="",IFERROR('Projection_Base-case'!G90-G89,0),0)</f>
        <v>0</v>
      </c>
      <c r="AE89" s="350">
        <f t="shared" si="37"/>
        <v>0</v>
      </c>
      <c r="AF89" s="361">
        <f>IFERROR(100*AD89/'Projection_Base-case'!G90,0)</f>
        <v>0</v>
      </c>
      <c r="AG89" s="352">
        <f>IF(AC89="",IFERROR('Projection_Base-case'!I90-I89,0),0)</f>
        <v>0</v>
      </c>
      <c r="AH89" s="353">
        <f t="shared" si="38"/>
        <v>0</v>
      </c>
      <c r="AI89" s="361">
        <f>IFERROR(100*AG89/'Projection_Base-case'!I90,0)</f>
        <v>0</v>
      </c>
      <c r="AJ89" s="352">
        <f>IF(AC89="",IFERROR('Projection_Base-case'!K90-K89,0),0)</f>
        <v>0</v>
      </c>
      <c r="AK89" s="353">
        <f t="shared" si="39"/>
        <v>0</v>
      </c>
      <c r="AL89" s="361">
        <f>IFERROR(100*AJ89/'Projection_Base-case'!K90,0)</f>
        <v>0</v>
      </c>
      <c r="AM89" s="352">
        <f>-IF(AC89="",IFERROR('Projection_Base-case'!M90-M89,0),0)</f>
        <v>0</v>
      </c>
      <c r="AN89" s="353">
        <f t="shared" si="40"/>
        <v>0</v>
      </c>
      <c r="AO89" s="354">
        <f>IFERROR(IF('Projection_Base-case'!N90&gt;0,100*AN89/'Projection_Base-case'!N90,100*AN89/N89),0)</f>
        <v>0</v>
      </c>
      <c r="AP89" s="355">
        <f>IF(AC89="",IFERROR('Projection_Base-case'!O90-O89,0),0)</f>
        <v>0</v>
      </c>
      <c r="AQ89" s="356">
        <f t="shared" si="41"/>
        <v>0</v>
      </c>
      <c r="AR89" s="356">
        <f>IFERROR(100*AP89/'Projection_Base-case'!O90,0)</f>
        <v>0</v>
      </c>
      <c r="AS89" s="355">
        <f>IF(AC89="",IFERROR('Projection_Base-case'!Q90-Q89,0),0)</f>
        <v>0</v>
      </c>
      <c r="AT89" s="356">
        <f t="shared" si="42"/>
        <v>0</v>
      </c>
      <c r="AU89" s="356">
        <f>IFERROR(100*AS89/'Projection_Base-case'!Q90,0)</f>
        <v>0</v>
      </c>
      <c r="AV89" s="355">
        <f>IF(AC89="",IFERROR('Projection_Base-case'!S90-S89,0),0)</f>
        <v>0</v>
      </c>
      <c r="AW89" s="356">
        <f t="shared" si="43"/>
        <v>0</v>
      </c>
      <c r="AX89" s="357">
        <f>IFERROR(100*AV89/'Projection_Base-case'!S90,0)</f>
        <v>0</v>
      </c>
      <c r="AY89" s="358">
        <f>IF(AC89="",IFERROR('Projection_Base-case'!U90-U89,0),0)</f>
        <v>0</v>
      </c>
      <c r="AZ89" s="359">
        <f t="shared" si="44"/>
        <v>0</v>
      </c>
      <c r="BA89" s="359">
        <f>IFERROR(100*AY89/'Projection_Base-case'!U90,0)</f>
        <v>0</v>
      </c>
      <c r="BB89" s="358">
        <f>IF(AC89="",IFERROR('Projection_Base-case'!W90-W89,0),0)</f>
        <v>0</v>
      </c>
      <c r="BC89" s="359">
        <f t="shared" si="45"/>
        <v>0</v>
      </c>
      <c r="BD89" s="359">
        <f>IFERROR(100*BB89/'Projection_Base-case'!W90,0)</f>
        <v>0</v>
      </c>
      <c r="BE89" s="358">
        <f>IF(AC89="",IFERROR('Projection_Base-case'!Y90-Y89,0),0)</f>
        <v>0</v>
      </c>
      <c r="BF89" s="359">
        <f t="shared" si="46"/>
        <v>0</v>
      </c>
      <c r="BG89" s="359">
        <f>IFERROR(100*BE89/'Projection_Base-case'!Y90,0)</f>
        <v>0</v>
      </c>
      <c r="BH89" s="359">
        <f t="shared" si="47"/>
        <v>0</v>
      </c>
      <c r="BI89" s="360">
        <f t="shared" si="48"/>
        <v>0</v>
      </c>
    </row>
    <row r="90" spans="1:61">
      <c r="A90" s="205">
        <v>86</v>
      </c>
      <c r="B90" s="347">
        <f>IF('Projection_Base-case'!B91&lt;&gt;"",'Projection_Base-case'!B91,0)</f>
        <v>0</v>
      </c>
      <c r="C90" s="347">
        <f>IF('Projection_Base-case'!C91&lt;&gt;"",'Projection_Base-case'!C91,0)</f>
        <v>0</v>
      </c>
      <c r="D90" s="365">
        <f>IF('Projection_Base-case'!D91&lt;&gt;"",'Projection_Base-case'!D91,0)</f>
        <v>0</v>
      </c>
      <c r="E90" s="322"/>
      <c r="F90" s="367" t="str">
        <f t="shared" si="49"/>
        <v>0</v>
      </c>
      <c r="G90" s="177" t="str">
        <f>IF(F90="Scenario1PBT1",'Major retrofit'!$E$6,IF(F90="Scenario2PBT1",'Major retrofit'!$F$6,IF(F90="Scenario3PBT1",'Major retrofit'!$G$6,"")))&amp;IF(F90="Scenario1PBT2",'Major retrofit'!$H$6,IF(F90="Scenario2PBT2",'Major retrofit'!$I$6,IF(F90="Scenario3PBT2",'Major retrofit'!$J$6,"")))&amp;IF(F90="Scenario1PBT3",'Major retrofit'!$K$6,IF(F90="Scenario2PBT3",'Major retrofit'!$L$6,IF(F90="Scenario3PBT3",'Major retrofit'!$M$6,"")))&amp;IF(F90="Scenario1PBT4",'Major retrofit'!$N$6,IF(F90="Scenario2PBT4",'Major retrofit'!$O$6,IF(F90="Scenario3PBT4",'Major retrofit'!$P$6,"")))&amp;IF(F90="Scenario1PBT5",'Major retrofit'!$Q$6,IF(F90="Scenario2PBT5",'Major retrofit'!$R$6,IF(F90="Scenario3PBT5",'Major retrofit'!$S$6,"")))&amp;IF(F90="Scenario1PBT6",'Major retrofit'!$T$6,IF(F90="Scenario2PBT6",'Major retrofit'!$U$6,IF(F90="Scenario3PBT6",'Major retrofit'!$V$6,"")))&amp;IF(F90="Scenario1PBT7",'Major retrofit'!$W$6,IF(F90="Scenario2PBT7",'Major retrofit'!$X$6,IF(F90="Scenario3PBT7",'Major retrofit'!$Y$6,"")))&amp;IF(F90="Scenario1PBT8",'Major retrofit'!$Z$6,IF(F90="Scenario2PBT8",'Major retrofit'!$AA$6,IF(F90="Scenario3PBT8",'Major retrofit'!$AB$6,"")))&amp;IF(F90="Scenario1PBT9",'Major retrofit'!$AC$6,IF(F90="Scenario2PBT9",'Major retrofit'!$AD$6,IF(F90="Scenario3PBT9",'Major retrofit'!$AE$6,"")))&amp;IF(F90="Scenario1PBT10",'Major retrofit'!$AF$6,IF(F90="Scenario2PBT10",'Major retrofit'!$AG$6,IF(F90="Scenario3PBT10",'Major retrofit'!$AH$6,"")))&amp;IF(F90="Scenario1PBT11",'Major retrofit'!$AI$6,IF(F90="Scenario2PBT11",'Major retrofit'!$AJ$6,IF(F90="Scenario3PBT11",'Major retrofit'!$AK$6,"")))&amp;IF(F90="Scenario1PBT12",'Major retrofit'!$AL$6,IF(F90="Scenario2PBT12",'Major retrofit'!$AM$6,IF(F90="Scenario3PBT12",'Major retrofit'!$AN$6,"")))&amp;IF(F90="Scenario1PBT13",'Major retrofit'!$AO$6,IF(F90="Scenario2PBT13",'Major retrofit'!$AP$6,IF(F90="Scenario3PBT13",'Major retrofit'!$AQ$6,"")))&amp;IF(F90="Scenario1PBT14",'Major retrofit'!$AR$6,IF(F90="Scenario2PBT14",'Major retrofit'!$AS$6,IF(F90="Scenario3PBT14",'Major retrofit'!$AT$6,"")))&amp;IF(F90="Scenario1PBT15",'Major retrofit'!$AU$6,IF(F90="Scenario2PBT15",'Major retrofit'!$AV$6,IF(F90="Scenario3PBT15",'Major retrofit'!$AW$6,"")))</f>
        <v/>
      </c>
      <c r="H90" s="117">
        <f t="shared" si="50"/>
        <v>0</v>
      </c>
      <c r="I90" s="178" t="str">
        <f>IF(F90="Scenario1PBT1",'Major retrofit'!$E$16,IF(F90="Scenario2PBT1",'Major retrofit'!$F$16,IF(F90="Scenario3PBT1",'Major retrofit'!$G$16,"")))&amp;IF(F90="Scenario1PBT2",'Major retrofit'!$H$16,IF(F90="Scenario2PBT2",'Major retrofit'!$I$16,IF(F90="Scenario3PBT2",'Major retrofit'!$J$16,"")))&amp;IF(F90="Scenario1PBT3",'Major retrofit'!$K$16,IF(F90="Scenario2PBT3",'Major retrofit'!$L$16,IF(F90="Scenario3PBT3",'Major retrofit'!$M$16,"")))&amp;IF(F90="Scenario1PBT4",'Major retrofit'!$N$16,IF(F90="Scenario2PBT4",'Major retrofit'!$O$16,IF(F90="Scenario3PBT4",'Major retrofit'!$P$16,"")))&amp;IF(F90="Scenario1PBT5",'Major retrofit'!$Q$16,IF(F90="Scenario2PBT5",'Major retrofit'!$R$16,IF(F90="Scenario3PBT5",'Major retrofit'!$S$16,"")))&amp;IF(F90="Scenario1PBT6",'Major retrofit'!$T$16,IF(F90="Scenario2PBT6",'Major retrofit'!$U$16,IF(F90="Scenario3PBT6",'Major retrofit'!$V$16,"")))&amp;IF(F90="Scenario1PBT7",'Major retrofit'!$W$16,IF(F90="Scenario2PBT7",'Major retrofit'!$X$16,IF(F90="Scenario3PBT7",'Major retrofit'!$Y$16,"")))&amp;IF(F90="Scenario1PBT8",'Major retrofit'!$Z$16,IF(F90="Scenario2PBT8",'Major retrofit'!$AA$16,IF(F90="Scenario3PBT8",'Major retrofit'!$AB$16,"")))&amp;IF(F90="Scenario1PBT9",'Major retrofit'!$AC$16,IF(F90="Scenario2PBT9",'Major retrofit'!$AD$16,IF(F90="Scenario3PBT9",'Major retrofit'!$AE$16,"")))&amp;IF(F90="Scenario1PBT10",'Major retrofit'!$AF$16,IF(F90="Scenario2PBT10",'Major retrofit'!$AG$16,IF(F90="Scenario3PBT10",'Major retrofit'!$AH$16,"")))&amp;IF(F90="Scenario1PBT11",'Major retrofit'!$AI$16,IF(F90="Scenario2PBT11",'Major retrofit'!$AJ$16,IF(F90="Scenario3PBT11",'Major retrofit'!$AK$16,"")))&amp;IF(F90="Scenario1PBT12",'Major retrofit'!$AL$16,IF(F90="Scenario2PBT12",'Major retrofit'!$AM$16,IF(F90="Scenario3PBT12",'Major retrofit'!$AN$16,"")))&amp;IF(F90="Scenario1PBT13",'Major retrofit'!$AO$16,IF(F90="Scenario2PBT13",'Major retrofit'!$AP$16,IF(F90="Scenario3PBT13",'Major retrofit'!$AQ$16,"")))&amp;IF(F90="Scenario1PBT14",'Major retrofit'!$AR$16,IF(F90="Scenario2PBT14",'Major retrofit'!$AS$16,IF(F90="Scenario3PBT14",'Major retrofit'!$AT$16,"")))&amp;IF(F90="Scenario1PBT15",'Major retrofit'!$AU$16,IF(F90="Scenario2PBT15",'Major retrofit'!$AV$16,IF(F90="Scenario3PBT15",'Major retrofit'!$AW$16,"")))</f>
        <v/>
      </c>
      <c r="J90" s="117">
        <f t="shared" si="51"/>
        <v>0</v>
      </c>
      <c r="K90" s="117" t="str">
        <f>IF(F90="Scenario1PBT1",'Major retrofit'!$E$18,IF(F90="Scenario2PBT1",'Major retrofit'!$F$18,IF(F90="Scenario3PBT1",'Major retrofit'!$G$18,"")))&amp;IF(F90="Scenario1PBT2",'Major retrofit'!$H$18,IF(F90="Scenario2PBT2",'Major retrofit'!$I$18,IF(F90="Scenario3PBT2",'Major retrofit'!$J$18,"")))&amp;IF(F90="Scenario1PBT3",'Major retrofit'!$K$18,IF(F90="Scenario2PBT3",'Major retrofit'!$L$18,IF(F90="Scenario3PBT3",'Major retrofit'!$M$18,"")))&amp;IF(F90="Scenario1PBT4",'Major retrofit'!$N$18,IF(F90="Scenario2PBT4",'Major retrofit'!$O$18,IF(F90="Scenario3PBT4",'Major retrofit'!$P$18,"")))&amp;IF(F90="Scenario1PBT5",'Major retrofit'!$Q$18,IF(F90="Scenario2PBT5",'Major retrofit'!$R$18,IF(F90="Scenario3PBT5",'Major retrofit'!$S$18,"")))&amp;IF(F90="Scenario1PBT6",'Major retrofit'!$T$18,IF(F90="Scenario2PBT6",'Major retrofit'!$U$18,IF(F90="Scenario3PBT6",'Major retrofit'!$V$18,"")))&amp;IF(F90="Scenario1PBT7",'Major retrofit'!$W$18,IF(F90="Scenario2PBT7",'Major retrofit'!$X$18,IF(F90="Scenario3PBT7",'Major retrofit'!$Y$18,"")))&amp;IF(F90="Scenario1PBT8",'Major retrofit'!$Z$18,IF(F90="Scenario2PBT8",'Major retrofit'!$AA$18,IF(F90="Scenario3PBT8",'Major retrofit'!$AB$18,"")))&amp;IF(F90="Scenario1PBT9",'Major retrofit'!$AC$18,IF(F90="Scenario2PBT9",'Major retrofit'!$AD$18,IF(F90="Scenario3PBT9",'Major retrofit'!$AE$18,"")))&amp;IF(F90="Scenario1PBT10",'Major retrofit'!$AF$18,IF(F90="Scenario2PBT10",'Major retrofit'!$AG$18,IF(F90="Scenario3PBT10",'Major retrofit'!$AH$18,"")))&amp;IF(F90="Scenario1PBT11",'Major retrofit'!$AI$18,IF(F90="Scenario2PBT11",'Major retrofit'!$AJ$18,IF(F90="Scenario3PBT11",'Major retrofit'!$AK$18,"")))&amp;IF(F90="Scenario1PBT12",'Major retrofit'!$AL$18,IF(F90="Scenario2PBT12",'Major retrofit'!$AM$18,IF(F90="Scenario3PBT12",'Major retrofit'!$AN$18,"")))&amp;IF(F90="Scenario1PBT13",'Major retrofit'!$AO$18,IF(F90="Scenario2PBT13",'Major retrofit'!$AP$18,IF(F90="Scenario3PBT13",'Major retrofit'!$AQ$18,"")))&amp;IF(F90="Scenario1PBT14",'Major retrofit'!$AR$18,IF(F90="Scenario2PBT14",'Major retrofit'!$AS$18,IF(F90="Scenario3PBT14",'Major retrofit'!$AT$18,"")))&amp;IF(F90="Scenario1PBT15",'Major retrofit'!$AU$18,IF(F90="Scenario2PBT15",'Major retrofit'!$AV$18,IF(F90="Scenario3PBT15",'Major retrofit'!$AW$18,"")))</f>
        <v/>
      </c>
      <c r="L90" s="117">
        <f t="shared" si="52"/>
        <v>0</v>
      </c>
      <c r="M90" s="117" t="str">
        <f>IF(F90="Scenario1PBT1",'Major retrofit'!$E$20,IF(F90="Scenario2PBT1",'Major retrofit'!$F$20,IF(F90="Scenario3PBT1",'Major retrofit'!$G$20,"")))&amp;IF(F90="Scenario1PBT2",'Major retrofit'!$H$20,IF(F90="Scenario2PBT2",'Major retrofit'!$I$20,IF(F90="Scenario3PBT2",'Major retrofit'!$J$20,"")))&amp;IF(F90="Scenario1PBT3",'Major retrofit'!$K$20,IF(F90="Scenario2PBT3",'Major retrofit'!$L$20,IF(F90="Scenario3PBT3",'Major retrofit'!$M$20,"")))&amp;IF(F90="Scenario1PBT4",'Major retrofit'!$N$20,IF(F90="Scenario2PBT4",'Major retrofit'!$O$20,IF(F90="Scenario3PBT4",'Major retrofit'!$P$20,"")))&amp;IF(F90="Scenario1PBT5",'Major retrofit'!$Q$20,IF(F90="Scenario2PBT5",'Major retrofit'!$R$20,IF(F90="Scenario3PBT5",'Major retrofit'!$S$20,"")))&amp;IF(F90="Scenario1PBT6",'Major retrofit'!$T$20,IF(F90="Scenario2PBT6",'Major retrofit'!$U$20,IF(F90="Scenario3PBT6",'Major retrofit'!$V$20,"")))&amp;IF(F90="Scenario1PBT7",'Major retrofit'!$W$20,IF(F90="Scenario2PBT7",'Major retrofit'!$X$20,IF(F90="Scenario3PBT7",'Major retrofit'!$Y$20,"")))&amp;IF(F90="Scenario1PBT8",'Major retrofit'!$Z$20,IF(F90="Scenario2PBT8",'Major retrofit'!$AA$20,IF(F90="Scenario3PBT8",'Major retrofit'!$AB$20,"")))&amp;IF(F90="Scenario1PBT9",'Major retrofit'!$AC$20,IF(F90="Scenario2PBT9",'Major retrofit'!$AD$20,IF(F90="Scenario3PBT9",'Major retrofit'!$AE$20,"")))&amp;IF(F90="Scenario1PBT10",'Major retrofit'!$AF$20,IF(F90="Scenario2PBT10",'Major retrofit'!$AG$20,IF(F90="Scenario3PBT10",'Major retrofit'!$AH$20,"")))&amp;IF(F90="Scenario1PBT11",'Major retrofit'!$AI$20,IF(F90="Scenario2PBT11",'Major retrofit'!$AJ$20,IF(F90="Scenario3PBT11",'Major retrofit'!$AK$20,"")))&amp;IF(F90="Scenario1PBT12",'Major retrofit'!$AL$20,IF(F90="Scenario2PBT12",'Major retrofit'!$AM$20,IF(F90="Scenario3PBT12",'Major retrofit'!$AN$20,"")))&amp;IF(F90="Scenario1PBT13",'Major retrofit'!$AO$20,IF(F90="Scenario2PBT13",'Major retrofit'!$AP$20,IF(F90="Scenario3PBT13",'Major retrofit'!$AQ$20,"")))&amp;IF(F90="Scenario1PBT14",'Major retrofit'!$AR$20,IF(F90="Scenario2PBT14",'Major retrofit'!$AS$20,IF(F90="Scenario3PBT14",'Major retrofit'!$AT$20,"")))&amp;IF(F90="Scenario1PBT15",'Major retrofit'!$AU$20,IF(F90="Scenario2PBT15",'Major retrofit'!$AV$20,IF(F90="Scenario3PBT15",'Major retrofit'!$AW$20,"")))</f>
        <v/>
      </c>
      <c r="N90" s="118">
        <f t="shared" si="53"/>
        <v>0</v>
      </c>
      <c r="O90" s="206" t="str">
        <f>IF(F90="Scenario1PBT1",'Major retrofit'!$E$23,IF(F90="Scenario2PBT1",'Major retrofit'!$F$23,IF(F90="Scenario3PBT1",'Major retrofit'!$G$23,"")))&amp;IF(F90="Scenario1PBT2",'Major retrofit'!$H$23,IF(F90="Scenario2PBT2",'Major retrofit'!$I$23,IF(F90="Scenario3PBT2",'Major retrofit'!$J$23,"")))&amp;IF(F90="Scenario1PBT3",'Major retrofit'!$K$23,IF(F90="Scenario2PBT3",'Major retrofit'!$L$23,IF(F90="Scenario3PBT3",'Major retrofit'!$M$23,"")))&amp;IF(F90="Scenario1PBT4",'Major retrofit'!$N$23,IF(F90="Scenario2PBT4",'Major retrofit'!$O$23,IF(F90="Scenario3PBT4",'Major retrofit'!$P$23,"")))&amp;IF(F90="Scenario1PBT5",'Major retrofit'!$Q$23,IF(F90="Scenario2PBT5",'Major retrofit'!$R$23,IF(F90="Scenario3PBT5",'Major retrofit'!$S$23,"")))&amp;IF(F90="Scenario1PBT6",'Major retrofit'!$T$23,IF(F90="Scenario2PBT6",'Major retrofit'!$U$23,IF(F90="Scenario3PBT6",'Major retrofit'!$V$23,"")))&amp;IF(F90="Scenario1PBT7",'Major retrofit'!$W$23,IF(F90="Scenario2PBT7",'Major retrofit'!$X$23,IF(F90="Scenario3PBT7",'Major retrofit'!$Y$23,"")))&amp;IF(F90="Scenario1PBT8",'Major retrofit'!$Z$23,IF(F90="Scenario2PBT8",'Major retrofit'!$AA$23,IF(F90="Scenario3PBT8",'Major retrofit'!$AB$23,"")))&amp;IF(F90="Scenario1PBT9",'Major retrofit'!$AC$23,IF(F90="Scenario2PBT9",'Major retrofit'!$AD$23,IF(F90="Scenario3PBT9",'Major retrofit'!$AE$23,"")))&amp;IF(F90="Scenario1PBT10",'Major retrofit'!$AF$23,IF(F90="Scenario2PBT10",'Major retrofit'!$AG$23,IF(F90="Scenario3PBT10",'Major retrofit'!$AH$23,"")))&amp;IF(F90="Scenario1PBT11",'Major retrofit'!$AI$23,IF(F90="Scenario2PBT11",'Major retrofit'!$AJ$23,IF(F90="Scenario3PBT11",'Major retrofit'!$AK$23,"")))&amp;IF(F90="Scenario1PBT12",'Major retrofit'!$AL$23,IF(F90="Scenario2PBT12",'Major retrofit'!$AM$23,IF(F90="Scenario3PBT12",'Major retrofit'!$AN$23,"")))&amp;IF(F90="Scenario1PBT13",'Major retrofit'!$AO$23,IF(F90="Scenario2PBT13",'Major retrofit'!$AP$23,IF(F90="Scenario3PBT13",'Major retrofit'!$AQ$23,"")))&amp;IF(F90="Scenario1PBT14",'Major retrofit'!$AR$23,IF(F90="Scenario2PBT14",'Major retrofit'!$AS$23,IF(F90="Scenario3PBT14",'Major retrofit'!$AT$23,"")))&amp;IF(F90="Scenario1PBT15",'Major retrofit'!$AU$23,IF(F90="Scenario2PBT15",'Major retrofit'!$AV$23,IF(F90="Scenario3PBT15",'Major retrofit'!$AW$23,"")))</f>
        <v/>
      </c>
      <c r="P90" s="117">
        <f t="shared" si="54"/>
        <v>0</v>
      </c>
      <c r="Q90" s="117" t="str">
        <f>IF(F90="Scenario1PBT1",'Major retrofit'!$E$25,IF(F90="Scenario2PBT1",'Major retrofit'!$F$25,IF(F90="Scenario3PBT1",'Major retrofit'!$G$25,"")))&amp;IF(F90="Scenario1PBT2",'Major retrofit'!$H$25,IF(F90="Scenario2PBT2",'Major retrofit'!$I$25,IF(F90="Scenario3PBT2",'Major retrofit'!$J$25,"")))&amp;IF(F90="Scenario1PBT3",'Major retrofit'!$K$25,IF(F90="Scenario2PBT3",'Major retrofit'!$L$25,IF(F90="Scenario3PBT3",'Major retrofit'!$M$25,"")))&amp;IF(F90="Scenario1PBT4",'Major retrofit'!$N$25,IF(F90="Scenario2PBT4",'Major retrofit'!$O$25,IF(F90="Scenario3PBT4",'Major retrofit'!$P$25,"")))&amp;IF(F90="Scenario1PBT5",'Major retrofit'!$Q$25,IF(F90="Scenario2PBT5",'Major retrofit'!$R$25,IF(F90="Scenario3PBT5",'Major retrofit'!$S$25,"")))&amp;IF(F90="Scenario1PBT6",'Major retrofit'!$T$25,IF(F90="Scenario2PBT6",'Major retrofit'!$U$25,IF(F90="Scenario3PBT6",'Major retrofit'!$V$25,"")))&amp;IF(F90="Scenario1PBT7",'Major retrofit'!$W$25,IF(F90="Scenario2PBT7",'Major retrofit'!$X$25,IF(F90="Scenario3PBT7",'Major retrofit'!$Y$25,"")))&amp;IF(F90="Scenario1PBT8",'Major retrofit'!$Z$25,IF(F90="Scenario2PBT8",'Major retrofit'!$AA$25,IF(F90="Scenario3PBT8",'Major retrofit'!$AB$25,"")))&amp;IF(F90="Scenario1PBT9",'Major retrofit'!$AC$25,IF(F90="Scenario2PBT9",'Major retrofit'!$AD$25,IF(F90="Scenario3PBT9",'Major retrofit'!$AE$25,"")))&amp;IF(F90="Scenario1PBT10",'Major retrofit'!$AF$25,IF(F90="Scenario2PBT10",'Major retrofit'!$AG$25,IF(F90="Scenario3PBT10",'Major retrofit'!$AH$25,"")))&amp;IF(F90="Scenario1PBT11",'Major retrofit'!$AI$25,IF(F90="Scenario2PBT11",'Major retrofit'!$AJ$25,IF(F90="Scenario3PBT11",'Major retrofit'!$AK$25,"")))&amp;IF(F90="Scenario1PBT12",'Major retrofit'!$AL$25,IF(F90="Scenario2PBT12",'Major retrofit'!$AM$25,IF(F90="Scenario3PBT12",'Major retrofit'!$AN$25,"")))&amp;IF(F90="Scenario1PBT13",'Major retrofit'!$AO$25,IF(F90="Scenario2PBT13",'Major retrofit'!$AP$25,IF(F90="Scenario3PBT13",'Major retrofit'!$AQ$25,"")))&amp;IF(F90="Scenario1PBT14",'Major retrofit'!$AR$25,IF(F90="Scenario2PBT14",'Major retrofit'!$AS$25,IF(F90="Scenario3PBT14",'Major retrofit'!$AT$25,"")))&amp;IF(F90="Scenario1PBT15",'Major retrofit'!$AU$25,IF(F90="Scenario2PBT15",'Major retrofit'!$AV$25,IF(F90="Scenario3PBT15",'Major retrofit'!$AW$25,"")))</f>
        <v/>
      </c>
      <c r="R90" s="117">
        <f t="shared" si="55"/>
        <v>0</v>
      </c>
      <c r="S90" s="117" t="str">
        <f>IF(F90="Scenario1PBT1",'Major retrofit'!$E$27,IF(F90="Scenario2PBT1",'Major retrofit'!$F$27,IF(F90="Scenario3PBT1",'Major retrofit'!$G$27,"")))&amp;IF(F90="Scenario1PBT2",'Major retrofit'!$H$27,IF(F90="Scenario2PBT2",'Major retrofit'!$I$27,IF(F90="Scenario3PBT2",'Major retrofit'!$J$27,"")))&amp;IF(F90="Scenario1PBT3",'Major retrofit'!$K$27,IF(F90="Scenario2PBT3",'Major retrofit'!$L$27,IF(F90="Scenario3PBT3",'Major retrofit'!$M$27,"")))&amp;IF(F90="Scenario1PBT4",'Major retrofit'!$N$27,IF(F90="Scenario2PBT4",'Major retrofit'!$O$27,IF(F90="Scenario3PBT4",'Major retrofit'!$P$27,"")))&amp;IF(F90="Scenario1PBT5",'Major retrofit'!$Q$27,IF(F90="Scenario2PBT5",'Major retrofit'!$R$27,IF(F90="Scenario3PBT5",'Major retrofit'!$S$27,"")))&amp;IF(F90="Scenario1PBT6",'Major retrofit'!$T$27,IF(F90="Scenario2PBT6",'Major retrofit'!$U$27,IF(F90="Scenario3PBT6",'Major retrofit'!$V$27,"")))&amp;IF(F90="Scenario1PBT7",'Major retrofit'!$W$27,IF(F90="Scenario2PBT7",'Major retrofit'!$X$27,IF(F90="Scenario3PBT7",'Major retrofit'!$Y$27,"")))&amp;IF(F90="Scenario1PBT8",'Major retrofit'!$Z$27,IF(F90="Scenario2PBT8",'Major retrofit'!$AA$27,IF(F90="Scenario3PBT8",'Major retrofit'!$AB$27,"")))&amp;IF(F90="Scenario1PBT9",'Major retrofit'!$AC$27,IF(F90="Scenario2PBT9",'Major retrofit'!$AD$27,IF(F90="Scenario3PBT9",'Major retrofit'!$AE$27,"")))&amp;IF(F90="Scenario1PBT10",'Major retrofit'!$AF$27,IF(F90="Scenario2PBT10",'Major retrofit'!$AG$27,IF(F90="Scenario3PBT10",'Major retrofit'!$AH$27,"")))&amp;IF(F90="Scenario1PBT11",'Major retrofit'!$AI$27,IF(F90="Scenario2PBT11",'Major retrofit'!$AJ$27,IF(F90="Scenario3PBT11",'Major retrofit'!$AK$27,"")))&amp;IF(F90="Scenario1PBT12",'Major retrofit'!$AL$27,IF(F90="Scenario2PBT12",'Major retrofit'!$AM$27,IF(F90="Scenario3PBT12",'Major retrofit'!$AN$27,"")))&amp;IF(F90="Scenario1PBT13",'Major retrofit'!$AO$27,IF(F90="Scenario2PBT13",'Major retrofit'!$AP$27,IF(F90="Scenario3PBT13",'Major retrofit'!$AQ$27,"")))&amp;IF(F90="Scenario1PBT14",'Major retrofit'!$AR$27,IF(F90="Scenario2PBT14",'Major retrofit'!$AS$27,IF(F90="Scenario3PBT14",'Major retrofit'!$AT$27,"")))&amp;IF(F90="Scenario1PBT15",'Major retrofit'!$AU$27,IF(F90="Scenario2PBT15",'Major retrofit'!$AV$27,IF(F90="Scenario3PBT15",'Major retrofit'!$AW$27,"")))</f>
        <v/>
      </c>
      <c r="T90" s="207">
        <f t="shared" si="56"/>
        <v>0</v>
      </c>
      <c r="U90" s="206" t="str">
        <f>IF(F90="Scenario1PBT1",'Major retrofit'!$E$38,IF(F90="Scenario2PBT1",'Major retrofit'!$F$38,IF(F90="Scenario3PBT1",'Major retrofit'!$G$38,"")))&amp;IF(F90="Scenario1PBT2",'Major retrofit'!$H$38,IF(F90="Scenario2PBT2",'Major retrofit'!$I$38,IF(F90="Scenario3PBT2",'Major retrofit'!$J$38,"")))&amp;IF(F90="Scenario1PBT3",'Major retrofit'!$K$38,IF(F90="Scenario2PBT3",'Major retrofit'!$L$38,IF(F90="Scenario3PBT3",'Major retrofit'!$M$38,"")))&amp;IF(F90="Scenario1PBT4",'Major retrofit'!$N$38,IF(F90="Scenario2PBT4",'Major retrofit'!$O$38,IF(F90="Scenario3PBT4",'Major retrofit'!$P$38,"")))&amp;IF(F90="Scenario1PBT5",'Major retrofit'!$Q$38,IF(F90="Scenario2PBT5",'Major retrofit'!$R$38,IF(F90="Scenario3PBT5",'Major retrofit'!$S$38,"")))&amp;IF(F90="Scenario1PBT6",'Major retrofit'!$T$38,IF(F90="Scenario2PBT6",'Major retrofit'!$U$38,IF(F90="Scenario3PBT6",'Major retrofit'!$V$38,"")))&amp;IF(F90="Scenario1PBT7",'Major retrofit'!$W$38,IF(F90="Scenario2PBT7",'Major retrofit'!$X$38,IF(F90="Scenario3PBT7",'Major retrofit'!$Y$38,"")))&amp;IF(F90="Scenario1PBT8",'Major retrofit'!$Z$38,IF(F90="Scenario2PBT8",'Major retrofit'!$AA$38,IF(F90="Scenario3PBT8",'Major retrofit'!$AB$38,"")))&amp;IF(F90="Scenario1PBT9",'Major retrofit'!$AC$38,IF(F90="Scenario2PBT9",'Major retrofit'!$AD$38,IF(F90="Scenario3PBT9",'Major retrofit'!$AE$38,"")))&amp;IF(F90="Scenario1PBT10",'Major retrofit'!$AF$38,IF(F90="Scenario2PBT10",'Major retrofit'!$AG$38,IF(F90="Scenario3PBT10",'Major retrofit'!$AH$38,"")))&amp;IF(F90="Scenario1PBT11",'Major retrofit'!$AI$38,IF(F90="Scenario2PBT11",'Major retrofit'!$AJ$38,IF(F90="Scenario3PBT11",'Major retrofit'!$AK$38,"")))&amp;IF(F90="Scenario1PBT12",'Major retrofit'!$AL$38,IF(F90="Scenario2PBT12",'Major retrofit'!$AM$38,IF(F90="Scenario3PBT12",'Major retrofit'!$AN$38,"")))&amp;IF(F90="Scenario1PBT13",'Major retrofit'!$AO$38,IF(F90="Scenario2PBT13",'Major retrofit'!$AP$38,IF(F90="Scenario3PBT13",'Major retrofit'!$AQ$38,"")))&amp;IF(F90="Scenario1PBT14",'Major retrofit'!$AR$38,IF(F90="Scenario2PBT14",'Major retrofit'!$AS$38,IF(F90="Scenario3PBT14",'Major retrofit'!$AT$38,"")))&amp;IF(F90="Scenario1PBT15",'Major retrofit'!$AU$38,IF(F90="Scenario2PBT15",'Major retrofit'!$AV$38,IF(F90="Scenario3PBT15",'Major retrofit'!$AW$38,"")))</f>
        <v/>
      </c>
      <c r="V90" s="117">
        <f t="shared" si="57"/>
        <v>0</v>
      </c>
      <c r="W90" s="117" t="str">
        <f>IF(F90="Scenario1PBT1",'Major retrofit'!$E$40,IF(F90="Scenario2PBT1",'Major retrofit'!$F$40,IF(F90="Scenario3PBT1",'Major retrofit'!$G$40,"")))&amp;IF(F90="Scenario1PBT2",'Major retrofit'!$H$40,IF(F90="Scenario2PBT2",'Major retrofit'!$I$40,IF(F90="Scenario3PBT2",'Major retrofit'!$J$40,"")))&amp;IF(F90="Scenario1PBT3",'Major retrofit'!$K$40,IF(F90="Scenario2PBT3",'Major retrofit'!$L$40,IF(F90="Scenario3PBT3",'Major retrofit'!$M$40,"")))&amp;IF(F90="Scenario1PBT4",'Major retrofit'!$N$40,IF(F90="Scenario2PBT4",'Major retrofit'!$O$40,IF(F90="Scenario3PBT4",'Major retrofit'!$P$40,"")))&amp;IF(F90="Scenario1PBT5",'Major retrofit'!$Q$40,IF(F90="Scenario2PBT5",'Major retrofit'!$R$40,IF(F90="Scenario3PBT5",'Major retrofit'!$S$40,"")))&amp;IF(F90="Scenario1PBT6",'Major retrofit'!$T$40,IF(F90="Scenario2PBT6",'Major retrofit'!$U$40,IF(F90="Scenario3PBT6",'Major retrofit'!$V$40,"")))&amp;IF(F90="Scenario1PBT7",'Major retrofit'!$W$40,IF(F90="Scenario2PBT7",'Major retrofit'!$X$40,IF(F90="Scenario3PBT7",'Major retrofit'!$Y$40,"")))&amp;IF(F90="Scenario1PBT8",'Major retrofit'!$Z$40,IF(F90="Scenario2PBT8",'Major retrofit'!$AA$40,IF(F90="Scenario3PBT8",'Major retrofit'!$AB$40,"")))&amp;IF(F90="Scenario1PBT9",'Major retrofit'!$AC$40,IF(F90="Scenario2PBT9",'Major retrofit'!$AD$40,IF(F90="Scenario3PBT9",'Major retrofit'!$AE$40,"")))&amp;IF(F90="Scenario1PBT10",'Major retrofit'!$AF$40,IF(F90="Scenario2PBT10",'Major retrofit'!$AG$40,IF(F90="Scenario3PBT10",'Major retrofit'!$AH$40,"")))&amp;IF(F90="Scenario1PBT11",'Major retrofit'!$AI$40,IF(F90="Scenario2PBT11",'Major retrofit'!$AJ$40,IF(F90="Scenario3PBT11",'Major retrofit'!$AK$40,"")))&amp;IF(F90="Scenario1PBT12",'Major retrofit'!$AL$40,IF(F90="Scenario2PBT12",'Major retrofit'!$AM$40,IF(F90="Scenario3PBT12",'Major retrofit'!$AN$40,"")))&amp;IF(F90="Scenario1PBT13",'Major retrofit'!$AO$40,IF(F90="Scenario2PBT13",'Major retrofit'!$AP$40,IF(F90="Scenario3PBT13",'Major retrofit'!$AQ$40,"")))&amp;IF(F90="Scenario1PBT14",'Major retrofit'!$AR$40,IF(F90="Scenario2PBT14",'Major retrofit'!$AS$40,IF(F90="Scenario3PBT14",'Major retrofit'!$AT$40,"")))&amp;IF(F90="Scenario1PBT15",'Major retrofit'!$AU$40,IF(F90="Scenario2PBT15",'Major retrofit'!$AV$40,IF(F90="Scenario3PBT15",'Major retrofit'!$AW$40,"")))</f>
        <v/>
      </c>
      <c r="X90" s="117">
        <f t="shared" si="58"/>
        <v>0</v>
      </c>
      <c r="Y90" s="117" t="str">
        <f>IF(F90="Scenario1PBT1",'Major retrofit'!$E$42,IF(F90="Scenario2PBT1",'Major retrofit'!$F$42,IF(F90="Scenario3PBT1",'Major retrofit'!$G$42,"")))&amp;IF(F90="Scenario1PBT2",'Major retrofit'!$H$42,IF(F90="Scenario2PBT2",'Major retrofit'!$I$42,IF(F90="Scenario3PBT2",'Major retrofit'!$J$42,"")))&amp;IF(F90="Scenario1PBT3",'Major retrofit'!$K$42,IF(F90="Scenario2PBT3",'Major retrofit'!$L$42,IF(F90="Scenario3PBT3",'Major retrofit'!$M$42,"")))&amp;IF(F90="Scenario1PBT4",'Major retrofit'!$N$42,IF(F90="Scenario2PBT4",'Major retrofit'!$O$42,IF(F90="Scenario3PBT4",'Major retrofit'!$P$42,"")))&amp;IF(F90="Scenario1PBT5",'Major retrofit'!$Q$42,IF(F90="Scenario2PBT5",'Major retrofit'!$R$42,IF(F90="Scenario3PBT5",'Major retrofit'!$S$42,"")))&amp;IF(F90="Scenario1PBT6",'Major retrofit'!$T$42,IF(F90="Scenario2PBT6",'Major retrofit'!$U$42,IF(F90="Scenario3PBT6",'Major retrofit'!$V$42,"")))&amp;IF(F90="Scenario1PBT7",'Major retrofit'!$W$42,IF(F90="Scenario2PBT7",'Major retrofit'!$X$42,IF(F90="Scenario3PBT7",'Major retrofit'!$Y$42,"")))&amp;IF(F90="Scenario1PBT8",'Major retrofit'!$Z$42,IF(F90="Scenario2PBT8",'Major retrofit'!$AA$42,IF(F90="Scenario3PBT8",'Major retrofit'!$AB$42,"")))&amp;IF(F90="Scenario1PBT9",'Major retrofit'!$AC$42,IF(F90="Scenario2PBT9",'Major retrofit'!$AD$42,IF(F90="Scenario3PBT9",'Major retrofit'!$AE$42,"")))&amp;IF(F90="Scenario1PBT10",'Major retrofit'!$AF$42,IF(F90="Scenario2PBT10",'Major retrofit'!$AG$42,IF(F90="Scenario3PBT10",'Major retrofit'!$AH$42,"")))&amp;IF(F90="Scenario1PBT11",'Major retrofit'!$AI$42,IF(F90="Scenario2PBT11",'Major retrofit'!$AJ$42,IF(F90="Scenario3PBT11",'Major retrofit'!$AK$42,"")))&amp;IF(F90="Scenario1PBT12",'Major retrofit'!$AL$42,IF(F90="Scenario2PBT12",'Major retrofit'!$AM$42,IF(F90="Scenario3PBT12",'Major retrofit'!$AN$42,"")))&amp;IF(F90="Scenario1PBT13",'Major retrofit'!$AO$42,IF(F90="Scenario2PBT13",'Major retrofit'!$AP$42,IF(F90="Scenario3PBT13",'Major retrofit'!$AQ$42,"")))&amp;IF(F90="Scenario1PBT14",'Major retrofit'!$AR$42,IF(F90="Scenario2PBT14",'Major retrofit'!$AS$42,IF(F90="Scenario3PBT14",'Major retrofit'!$AT$42,"")))&amp;IF(F90="Scenario1PBT15",'Major retrofit'!$AU$42,IF(F90="Scenario2PBT15",'Major retrofit'!$AV$42,IF(F90="Scenario3PBT15",'Major retrofit'!$AW$42,"")))</f>
        <v/>
      </c>
      <c r="Z90" s="117">
        <f t="shared" si="59"/>
        <v>0</v>
      </c>
      <c r="AA90" s="178" t="str">
        <f>IF(F90="Scenario1PBT1",'Major retrofit'!$E$101,IF(F90="Scenario2PBT1",'Major retrofit'!$F$101,IF(F90="Scenario3PBT1",'Major retrofit'!$G$101,"")))&amp;IF(F90="Scenario1PBT2",'Major retrofit'!$H$101,IF(F90="Scenario2PBT2",'Major retrofit'!$I$101,IF(F90="Scenario3PBT2",'Major retrofit'!$J$101,"")))&amp;IF(F90="Scenario1PBT3",'Major retrofit'!$K$101,IF(F90="Scenario2PBT3",'Major retrofit'!$L$101,IF(F90="Scenario3PBT3",'Major retrofit'!$M$101,"")))&amp;IF(F90="Scenario1PBT4",'Major retrofit'!$N$101,IF(F90="Scenario2PBT4",'Major retrofit'!$O$101,IF(F90="Scenario3PBT4",'Major retrofit'!$P$101,"")))&amp;IF(F90="Scenario1PBT5",'Major retrofit'!$Q$101,IF(F90="Scenario2PBT5",'Major retrofit'!$R$101,IF(F90="Scenario3PBT5",'Major retrofit'!$S$101,"")))&amp;IF(F90="Scenario1PBT6",'Major retrofit'!$T$101,IF(F90="Scenario2PBT6",'Major retrofit'!$U$101,IF(F90="Scenario3PBT6",'Major retrofit'!$V$101,"")))&amp;IF(F90="Scenario1PBT7",'Major retrofit'!$W$101,IF(F90="Scenario2PBT7",'Major retrofit'!$X$101,IF(F90="Scenario3PBT7",'Major retrofit'!$Y$101,"")))&amp;IF(F90="Scenario1PBT8",'Major retrofit'!$Z$101,IF(F90="Scenario2PBT8",'Major retrofit'!$AA$101,IF(F90="Scenario3PBT8",'Major retrofit'!$AB$101,"")))&amp;IF(F90="Scenario1PBT9",'Major retrofit'!$AC$101,IF(F90="Scenario2PBT9",'Major retrofit'!$AD$101,IF(F90="Scenario3PBT9",'Major retrofit'!$AE$101,"")))&amp;IF(F90="Scenario1PBT10",'Major retrofit'!$AF$101,IF(F90="Scenario2PBT10",'Major retrofit'!$AG$101,IF(F90="Scenario3PBT10",'Major retrofit'!$AH$101,"")))&amp;IF(F90="Scenario1PBT11",'Major retrofit'!$AI$101,IF(F90="Scenario2PBT11",'Major retrofit'!$AJ$101,IF(F90="Scenario3PBT11",'Major retrofit'!$AK$101,"")))&amp;IF(F90="Scenario1PBT12",'Major retrofit'!$AL$101,IF(F90="Scenario2PBT12",'Major retrofit'!$AM$101,IF(F90="Scenario3PBT12",'Major retrofit'!$AN$101,"")))&amp;IF(F90="Scenario1PBT13",'Major retrofit'!$AO$101,IF(F90="Scenario2PBT13",'Major retrofit'!$AP$101,IF(F90="Scenario3PBT13",'Major retrofit'!$AQ$101,"")))&amp;IF(F90="Scenario1PBT14",'Major retrofit'!$AR$101,IF(F90="Scenario2PBT14",'Major retrofit'!$AS$101,IF(F90="Scenario3PBT14",'Major retrofit'!$AT$101,"")))&amp;IF(F90="Scenario1PBT15",'Major retrofit'!$AU$101,IF(F90="Scenario2PBT15",'Major retrofit'!$AV$101,IF(F90="Scenario3PBT15",'Major retrofit'!$AW$101,"")))</f>
        <v/>
      </c>
      <c r="AB90" s="179">
        <f t="shared" si="60"/>
        <v>0</v>
      </c>
      <c r="AC90" s="363" t="str">
        <f t="shared" si="61"/>
        <v/>
      </c>
      <c r="AD90" s="353">
        <f>IF(AC90="",IFERROR('Projection_Base-case'!G91-G90,0),0)</f>
        <v>0</v>
      </c>
      <c r="AE90" s="350">
        <f t="shared" si="37"/>
        <v>0</v>
      </c>
      <c r="AF90" s="361">
        <f>IFERROR(100*AD90/'Projection_Base-case'!G91,0)</f>
        <v>0</v>
      </c>
      <c r="AG90" s="352">
        <f>IF(AC90="",IFERROR('Projection_Base-case'!I91-I90,0),0)</f>
        <v>0</v>
      </c>
      <c r="AH90" s="353">
        <f t="shared" si="38"/>
        <v>0</v>
      </c>
      <c r="AI90" s="361">
        <f>IFERROR(100*AG90/'Projection_Base-case'!I91,0)</f>
        <v>0</v>
      </c>
      <c r="AJ90" s="352">
        <f>IF(AC90="",IFERROR('Projection_Base-case'!K91-K90,0),0)</f>
        <v>0</v>
      </c>
      <c r="AK90" s="353">
        <f t="shared" si="39"/>
        <v>0</v>
      </c>
      <c r="AL90" s="361">
        <f>IFERROR(100*AJ90/'Projection_Base-case'!K91,0)</f>
        <v>0</v>
      </c>
      <c r="AM90" s="352">
        <f>-IF(AC90="",IFERROR('Projection_Base-case'!M91-M90,0),0)</f>
        <v>0</v>
      </c>
      <c r="AN90" s="353">
        <f t="shared" si="40"/>
        <v>0</v>
      </c>
      <c r="AO90" s="354">
        <f>IFERROR(IF('Projection_Base-case'!N91&gt;0,100*AN90/'Projection_Base-case'!N91,100*AN90/N90),0)</f>
        <v>0</v>
      </c>
      <c r="AP90" s="355">
        <f>IF(AC90="",IFERROR('Projection_Base-case'!O91-O90,0),0)</f>
        <v>0</v>
      </c>
      <c r="AQ90" s="356">
        <f t="shared" si="41"/>
        <v>0</v>
      </c>
      <c r="AR90" s="356">
        <f>IFERROR(100*AP90/'Projection_Base-case'!O91,0)</f>
        <v>0</v>
      </c>
      <c r="AS90" s="355">
        <f>IF(AC90="",IFERROR('Projection_Base-case'!Q91-Q90,0),0)</f>
        <v>0</v>
      </c>
      <c r="AT90" s="356">
        <f t="shared" si="42"/>
        <v>0</v>
      </c>
      <c r="AU90" s="356">
        <f>IFERROR(100*AS90/'Projection_Base-case'!Q91,0)</f>
        <v>0</v>
      </c>
      <c r="AV90" s="355">
        <f>IF(AC90="",IFERROR('Projection_Base-case'!S91-S90,0),0)</f>
        <v>0</v>
      </c>
      <c r="AW90" s="356">
        <f t="shared" si="43"/>
        <v>0</v>
      </c>
      <c r="AX90" s="357">
        <f>IFERROR(100*AV90/'Projection_Base-case'!S91,0)</f>
        <v>0</v>
      </c>
      <c r="AY90" s="358">
        <f>IF(AC90="",IFERROR('Projection_Base-case'!U91-U90,0),0)</f>
        <v>0</v>
      </c>
      <c r="AZ90" s="359">
        <f t="shared" si="44"/>
        <v>0</v>
      </c>
      <c r="BA90" s="359">
        <f>IFERROR(100*AY90/'Projection_Base-case'!U91,0)</f>
        <v>0</v>
      </c>
      <c r="BB90" s="358">
        <f>IF(AC90="",IFERROR('Projection_Base-case'!W91-W90,0),0)</f>
        <v>0</v>
      </c>
      <c r="BC90" s="359">
        <f t="shared" si="45"/>
        <v>0</v>
      </c>
      <c r="BD90" s="359">
        <f>IFERROR(100*BB90/'Projection_Base-case'!W91,0)</f>
        <v>0</v>
      </c>
      <c r="BE90" s="358">
        <f>IF(AC90="",IFERROR('Projection_Base-case'!Y91-Y90,0),0)</f>
        <v>0</v>
      </c>
      <c r="BF90" s="359">
        <f t="shared" si="46"/>
        <v>0</v>
      </c>
      <c r="BG90" s="359">
        <f>IFERROR(100*BE90/'Projection_Base-case'!Y91,0)</f>
        <v>0</v>
      </c>
      <c r="BH90" s="359">
        <f t="shared" si="47"/>
        <v>0</v>
      </c>
      <c r="BI90" s="360">
        <f t="shared" si="48"/>
        <v>0</v>
      </c>
    </row>
    <row r="91" spans="1:61">
      <c r="A91" s="205">
        <v>87</v>
      </c>
      <c r="B91" s="347">
        <f>IF('Projection_Base-case'!B92&lt;&gt;"",'Projection_Base-case'!B92,0)</f>
        <v>0</v>
      </c>
      <c r="C91" s="347">
        <f>IF('Projection_Base-case'!C92&lt;&gt;"",'Projection_Base-case'!C92,0)</f>
        <v>0</v>
      </c>
      <c r="D91" s="365">
        <f>IF('Projection_Base-case'!D92&lt;&gt;"",'Projection_Base-case'!D92,0)</f>
        <v>0</v>
      </c>
      <c r="E91" s="322"/>
      <c r="F91" s="367" t="str">
        <f t="shared" si="49"/>
        <v>0</v>
      </c>
      <c r="G91" s="177" t="str">
        <f>IF(F91="Scenario1PBT1",'Major retrofit'!$E$6,IF(F91="Scenario2PBT1",'Major retrofit'!$F$6,IF(F91="Scenario3PBT1",'Major retrofit'!$G$6,"")))&amp;IF(F91="Scenario1PBT2",'Major retrofit'!$H$6,IF(F91="Scenario2PBT2",'Major retrofit'!$I$6,IF(F91="Scenario3PBT2",'Major retrofit'!$J$6,"")))&amp;IF(F91="Scenario1PBT3",'Major retrofit'!$K$6,IF(F91="Scenario2PBT3",'Major retrofit'!$L$6,IF(F91="Scenario3PBT3",'Major retrofit'!$M$6,"")))&amp;IF(F91="Scenario1PBT4",'Major retrofit'!$N$6,IF(F91="Scenario2PBT4",'Major retrofit'!$O$6,IF(F91="Scenario3PBT4",'Major retrofit'!$P$6,"")))&amp;IF(F91="Scenario1PBT5",'Major retrofit'!$Q$6,IF(F91="Scenario2PBT5",'Major retrofit'!$R$6,IF(F91="Scenario3PBT5",'Major retrofit'!$S$6,"")))&amp;IF(F91="Scenario1PBT6",'Major retrofit'!$T$6,IF(F91="Scenario2PBT6",'Major retrofit'!$U$6,IF(F91="Scenario3PBT6",'Major retrofit'!$V$6,"")))&amp;IF(F91="Scenario1PBT7",'Major retrofit'!$W$6,IF(F91="Scenario2PBT7",'Major retrofit'!$X$6,IF(F91="Scenario3PBT7",'Major retrofit'!$Y$6,"")))&amp;IF(F91="Scenario1PBT8",'Major retrofit'!$Z$6,IF(F91="Scenario2PBT8",'Major retrofit'!$AA$6,IF(F91="Scenario3PBT8",'Major retrofit'!$AB$6,"")))&amp;IF(F91="Scenario1PBT9",'Major retrofit'!$AC$6,IF(F91="Scenario2PBT9",'Major retrofit'!$AD$6,IF(F91="Scenario3PBT9",'Major retrofit'!$AE$6,"")))&amp;IF(F91="Scenario1PBT10",'Major retrofit'!$AF$6,IF(F91="Scenario2PBT10",'Major retrofit'!$AG$6,IF(F91="Scenario3PBT10",'Major retrofit'!$AH$6,"")))&amp;IF(F91="Scenario1PBT11",'Major retrofit'!$AI$6,IF(F91="Scenario2PBT11",'Major retrofit'!$AJ$6,IF(F91="Scenario3PBT11",'Major retrofit'!$AK$6,"")))&amp;IF(F91="Scenario1PBT12",'Major retrofit'!$AL$6,IF(F91="Scenario2PBT12",'Major retrofit'!$AM$6,IF(F91="Scenario3PBT12",'Major retrofit'!$AN$6,"")))&amp;IF(F91="Scenario1PBT13",'Major retrofit'!$AO$6,IF(F91="Scenario2PBT13",'Major retrofit'!$AP$6,IF(F91="Scenario3PBT13",'Major retrofit'!$AQ$6,"")))&amp;IF(F91="Scenario1PBT14",'Major retrofit'!$AR$6,IF(F91="Scenario2PBT14",'Major retrofit'!$AS$6,IF(F91="Scenario3PBT14",'Major retrofit'!$AT$6,"")))&amp;IF(F91="Scenario1PBT15",'Major retrofit'!$AU$6,IF(F91="Scenario2PBT15",'Major retrofit'!$AV$6,IF(F91="Scenario3PBT15",'Major retrofit'!$AW$6,"")))</f>
        <v/>
      </c>
      <c r="H91" s="117">
        <f t="shared" si="50"/>
        <v>0</v>
      </c>
      <c r="I91" s="178" t="str">
        <f>IF(F91="Scenario1PBT1",'Major retrofit'!$E$16,IF(F91="Scenario2PBT1",'Major retrofit'!$F$16,IF(F91="Scenario3PBT1",'Major retrofit'!$G$16,"")))&amp;IF(F91="Scenario1PBT2",'Major retrofit'!$H$16,IF(F91="Scenario2PBT2",'Major retrofit'!$I$16,IF(F91="Scenario3PBT2",'Major retrofit'!$J$16,"")))&amp;IF(F91="Scenario1PBT3",'Major retrofit'!$K$16,IF(F91="Scenario2PBT3",'Major retrofit'!$L$16,IF(F91="Scenario3PBT3",'Major retrofit'!$M$16,"")))&amp;IF(F91="Scenario1PBT4",'Major retrofit'!$N$16,IF(F91="Scenario2PBT4",'Major retrofit'!$O$16,IF(F91="Scenario3PBT4",'Major retrofit'!$P$16,"")))&amp;IF(F91="Scenario1PBT5",'Major retrofit'!$Q$16,IF(F91="Scenario2PBT5",'Major retrofit'!$R$16,IF(F91="Scenario3PBT5",'Major retrofit'!$S$16,"")))&amp;IF(F91="Scenario1PBT6",'Major retrofit'!$T$16,IF(F91="Scenario2PBT6",'Major retrofit'!$U$16,IF(F91="Scenario3PBT6",'Major retrofit'!$V$16,"")))&amp;IF(F91="Scenario1PBT7",'Major retrofit'!$W$16,IF(F91="Scenario2PBT7",'Major retrofit'!$X$16,IF(F91="Scenario3PBT7",'Major retrofit'!$Y$16,"")))&amp;IF(F91="Scenario1PBT8",'Major retrofit'!$Z$16,IF(F91="Scenario2PBT8",'Major retrofit'!$AA$16,IF(F91="Scenario3PBT8",'Major retrofit'!$AB$16,"")))&amp;IF(F91="Scenario1PBT9",'Major retrofit'!$AC$16,IF(F91="Scenario2PBT9",'Major retrofit'!$AD$16,IF(F91="Scenario3PBT9",'Major retrofit'!$AE$16,"")))&amp;IF(F91="Scenario1PBT10",'Major retrofit'!$AF$16,IF(F91="Scenario2PBT10",'Major retrofit'!$AG$16,IF(F91="Scenario3PBT10",'Major retrofit'!$AH$16,"")))&amp;IF(F91="Scenario1PBT11",'Major retrofit'!$AI$16,IF(F91="Scenario2PBT11",'Major retrofit'!$AJ$16,IF(F91="Scenario3PBT11",'Major retrofit'!$AK$16,"")))&amp;IF(F91="Scenario1PBT12",'Major retrofit'!$AL$16,IF(F91="Scenario2PBT12",'Major retrofit'!$AM$16,IF(F91="Scenario3PBT12",'Major retrofit'!$AN$16,"")))&amp;IF(F91="Scenario1PBT13",'Major retrofit'!$AO$16,IF(F91="Scenario2PBT13",'Major retrofit'!$AP$16,IF(F91="Scenario3PBT13",'Major retrofit'!$AQ$16,"")))&amp;IF(F91="Scenario1PBT14",'Major retrofit'!$AR$16,IF(F91="Scenario2PBT14",'Major retrofit'!$AS$16,IF(F91="Scenario3PBT14",'Major retrofit'!$AT$16,"")))&amp;IF(F91="Scenario1PBT15",'Major retrofit'!$AU$16,IF(F91="Scenario2PBT15",'Major retrofit'!$AV$16,IF(F91="Scenario3PBT15",'Major retrofit'!$AW$16,"")))</f>
        <v/>
      </c>
      <c r="J91" s="117">
        <f t="shared" si="51"/>
        <v>0</v>
      </c>
      <c r="K91" s="117" t="str">
        <f>IF(F91="Scenario1PBT1",'Major retrofit'!$E$18,IF(F91="Scenario2PBT1",'Major retrofit'!$F$18,IF(F91="Scenario3PBT1",'Major retrofit'!$G$18,"")))&amp;IF(F91="Scenario1PBT2",'Major retrofit'!$H$18,IF(F91="Scenario2PBT2",'Major retrofit'!$I$18,IF(F91="Scenario3PBT2",'Major retrofit'!$J$18,"")))&amp;IF(F91="Scenario1PBT3",'Major retrofit'!$K$18,IF(F91="Scenario2PBT3",'Major retrofit'!$L$18,IF(F91="Scenario3PBT3",'Major retrofit'!$M$18,"")))&amp;IF(F91="Scenario1PBT4",'Major retrofit'!$N$18,IF(F91="Scenario2PBT4",'Major retrofit'!$O$18,IF(F91="Scenario3PBT4",'Major retrofit'!$P$18,"")))&amp;IF(F91="Scenario1PBT5",'Major retrofit'!$Q$18,IF(F91="Scenario2PBT5",'Major retrofit'!$R$18,IF(F91="Scenario3PBT5",'Major retrofit'!$S$18,"")))&amp;IF(F91="Scenario1PBT6",'Major retrofit'!$T$18,IF(F91="Scenario2PBT6",'Major retrofit'!$U$18,IF(F91="Scenario3PBT6",'Major retrofit'!$V$18,"")))&amp;IF(F91="Scenario1PBT7",'Major retrofit'!$W$18,IF(F91="Scenario2PBT7",'Major retrofit'!$X$18,IF(F91="Scenario3PBT7",'Major retrofit'!$Y$18,"")))&amp;IF(F91="Scenario1PBT8",'Major retrofit'!$Z$18,IF(F91="Scenario2PBT8",'Major retrofit'!$AA$18,IF(F91="Scenario3PBT8",'Major retrofit'!$AB$18,"")))&amp;IF(F91="Scenario1PBT9",'Major retrofit'!$AC$18,IF(F91="Scenario2PBT9",'Major retrofit'!$AD$18,IF(F91="Scenario3PBT9",'Major retrofit'!$AE$18,"")))&amp;IF(F91="Scenario1PBT10",'Major retrofit'!$AF$18,IF(F91="Scenario2PBT10",'Major retrofit'!$AG$18,IF(F91="Scenario3PBT10",'Major retrofit'!$AH$18,"")))&amp;IF(F91="Scenario1PBT11",'Major retrofit'!$AI$18,IF(F91="Scenario2PBT11",'Major retrofit'!$AJ$18,IF(F91="Scenario3PBT11",'Major retrofit'!$AK$18,"")))&amp;IF(F91="Scenario1PBT12",'Major retrofit'!$AL$18,IF(F91="Scenario2PBT12",'Major retrofit'!$AM$18,IF(F91="Scenario3PBT12",'Major retrofit'!$AN$18,"")))&amp;IF(F91="Scenario1PBT13",'Major retrofit'!$AO$18,IF(F91="Scenario2PBT13",'Major retrofit'!$AP$18,IF(F91="Scenario3PBT13",'Major retrofit'!$AQ$18,"")))&amp;IF(F91="Scenario1PBT14",'Major retrofit'!$AR$18,IF(F91="Scenario2PBT14",'Major retrofit'!$AS$18,IF(F91="Scenario3PBT14",'Major retrofit'!$AT$18,"")))&amp;IF(F91="Scenario1PBT15",'Major retrofit'!$AU$18,IF(F91="Scenario2PBT15",'Major retrofit'!$AV$18,IF(F91="Scenario3PBT15",'Major retrofit'!$AW$18,"")))</f>
        <v/>
      </c>
      <c r="L91" s="117">
        <f t="shared" si="52"/>
        <v>0</v>
      </c>
      <c r="M91" s="117" t="str">
        <f>IF(F91="Scenario1PBT1",'Major retrofit'!$E$20,IF(F91="Scenario2PBT1",'Major retrofit'!$F$20,IF(F91="Scenario3PBT1",'Major retrofit'!$G$20,"")))&amp;IF(F91="Scenario1PBT2",'Major retrofit'!$H$20,IF(F91="Scenario2PBT2",'Major retrofit'!$I$20,IF(F91="Scenario3PBT2",'Major retrofit'!$J$20,"")))&amp;IF(F91="Scenario1PBT3",'Major retrofit'!$K$20,IF(F91="Scenario2PBT3",'Major retrofit'!$L$20,IF(F91="Scenario3PBT3",'Major retrofit'!$M$20,"")))&amp;IF(F91="Scenario1PBT4",'Major retrofit'!$N$20,IF(F91="Scenario2PBT4",'Major retrofit'!$O$20,IF(F91="Scenario3PBT4",'Major retrofit'!$P$20,"")))&amp;IF(F91="Scenario1PBT5",'Major retrofit'!$Q$20,IF(F91="Scenario2PBT5",'Major retrofit'!$R$20,IF(F91="Scenario3PBT5",'Major retrofit'!$S$20,"")))&amp;IF(F91="Scenario1PBT6",'Major retrofit'!$T$20,IF(F91="Scenario2PBT6",'Major retrofit'!$U$20,IF(F91="Scenario3PBT6",'Major retrofit'!$V$20,"")))&amp;IF(F91="Scenario1PBT7",'Major retrofit'!$W$20,IF(F91="Scenario2PBT7",'Major retrofit'!$X$20,IF(F91="Scenario3PBT7",'Major retrofit'!$Y$20,"")))&amp;IF(F91="Scenario1PBT8",'Major retrofit'!$Z$20,IF(F91="Scenario2PBT8",'Major retrofit'!$AA$20,IF(F91="Scenario3PBT8",'Major retrofit'!$AB$20,"")))&amp;IF(F91="Scenario1PBT9",'Major retrofit'!$AC$20,IF(F91="Scenario2PBT9",'Major retrofit'!$AD$20,IF(F91="Scenario3PBT9",'Major retrofit'!$AE$20,"")))&amp;IF(F91="Scenario1PBT10",'Major retrofit'!$AF$20,IF(F91="Scenario2PBT10",'Major retrofit'!$AG$20,IF(F91="Scenario3PBT10",'Major retrofit'!$AH$20,"")))&amp;IF(F91="Scenario1PBT11",'Major retrofit'!$AI$20,IF(F91="Scenario2PBT11",'Major retrofit'!$AJ$20,IF(F91="Scenario3PBT11",'Major retrofit'!$AK$20,"")))&amp;IF(F91="Scenario1PBT12",'Major retrofit'!$AL$20,IF(F91="Scenario2PBT12",'Major retrofit'!$AM$20,IF(F91="Scenario3PBT12",'Major retrofit'!$AN$20,"")))&amp;IF(F91="Scenario1PBT13",'Major retrofit'!$AO$20,IF(F91="Scenario2PBT13",'Major retrofit'!$AP$20,IF(F91="Scenario3PBT13",'Major retrofit'!$AQ$20,"")))&amp;IF(F91="Scenario1PBT14",'Major retrofit'!$AR$20,IF(F91="Scenario2PBT14",'Major retrofit'!$AS$20,IF(F91="Scenario3PBT14",'Major retrofit'!$AT$20,"")))&amp;IF(F91="Scenario1PBT15",'Major retrofit'!$AU$20,IF(F91="Scenario2PBT15",'Major retrofit'!$AV$20,IF(F91="Scenario3PBT15",'Major retrofit'!$AW$20,"")))</f>
        <v/>
      </c>
      <c r="N91" s="118">
        <f t="shared" si="53"/>
        <v>0</v>
      </c>
      <c r="O91" s="206" t="str">
        <f>IF(F91="Scenario1PBT1",'Major retrofit'!$E$23,IF(F91="Scenario2PBT1",'Major retrofit'!$F$23,IF(F91="Scenario3PBT1",'Major retrofit'!$G$23,"")))&amp;IF(F91="Scenario1PBT2",'Major retrofit'!$H$23,IF(F91="Scenario2PBT2",'Major retrofit'!$I$23,IF(F91="Scenario3PBT2",'Major retrofit'!$J$23,"")))&amp;IF(F91="Scenario1PBT3",'Major retrofit'!$K$23,IF(F91="Scenario2PBT3",'Major retrofit'!$L$23,IF(F91="Scenario3PBT3",'Major retrofit'!$M$23,"")))&amp;IF(F91="Scenario1PBT4",'Major retrofit'!$N$23,IF(F91="Scenario2PBT4",'Major retrofit'!$O$23,IF(F91="Scenario3PBT4",'Major retrofit'!$P$23,"")))&amp;IF(F91="Scenario1PBT5",'Major retrofit'!$Q$23,IF(F91="Scenario2PBT5",'Major retrofit'!$R$23,IF(F91="Scenario3PBT5",'Major retrofit'!$S$23,"")))&amp;IF(F91="Scenario1PBT6",'Major retrofit'!$T$23,IF(F91="Scenario2PBT6",'Major retrofit'!$U$23,IF(F91="Scenario3PBT6",'Major retrofit'!$V$23,"")))&amp;IF(F91="Scenario1PBT7",'Major retrofit'!$W$23,IF(F91="Scenario2PBT7",'Major retrofit'!$X$23,IF(F91="Scenario3PBT7",'Major retrofit'!$Y$23,"")))&amp;IF(F91="Scenario1PBT8",'Major retrofit'!$Z$23,IF(F91="Scenario2PBT8",'Major retrofit'!$AA$23,IF(F91="Scenario3PBT8",'Major retrofit'!$AB$23,"")))&amp;IF(F91="Scenario1PBT9",'Major retrofit'!$AC$23,IF(F91="Scenario2PBT9",'Major retrofit'!$AD$23,IF(F91="Scenario3PBT9",'Major retrofit'!$AE$23,"")))&amp;IF(F91="Scenario1PBT10",'Major retrofit'!$AF$23,IF(F91="Scenario2PBT10",'Major retrofit'!$AG$23,IF(F91="Scenario3PBT10",'Major retrofit'!$AH$23,"")))&amp;IF(F91="Scenario1PBT11",'Major retrofit'!$AI$23,IF(F91="Scenario2PBT11",'Major retrofit'!$AJ$23,IF(F91="Scenario3PBT11",'Major retrofit'!$AK$23,"")))&amp;IF(F91="Scenario1PBT12",'Major retrofit'!$AL$23,IF(F91="Scenario2PBT12",'Major retrofit'!$AM$23,IF(F91="Scenario3PBT12",'Major retrofit'!$AN$23,"")))&amp;IF(F91="Scenario1PBT13",'Major retrofit'!$AO$23,IF(F91="Scenario2PBT13",'Major retrofit'!$AP$23,IF(F91="Scenario3PBT13",'Major retrofit'!$AQ$23,"")))&amp;IF(F91="Scenario1PBT14",'Major retrofit'!$AR$23,IF(F91="Scenario2PBT14",'Major retrofit'!$AS$23,IF(F91="Scenario3PBT14",'Major retrofit'!$AT$23,"")))&amp;IF(F91="Scenario1PBT15",'Major retrofit'!$AU$23,IF(F91="Scenario2PBT15",'Major retrofit'!$AV$23,IF(F91="Scenario3PBT15",'Major retrofit'!$AW$23,"")))</f>
        <v/>
      </c>
      <c r="P91" s="117">
        <f t="shared" si="54"/>
        <v>0</v>
      </c>
      <c r="Q91" s="117" t="str">
        <f>IF(F91="Scenario1PBT1",'Major retrofit'!$E$25,IF(F91="Scenario2PBT1",'Major retrofit'!$F$25,IF(F91="Scenario3PBT1",'Major retrofit'!$G$25,"")))&amp;IF(F91="Scenario1PBT2",'Major retrofit'!$H$25,IF(F91="Scenario2PBT2",'Major retrofit'!$I$25,IF(F91="Scenario3PBT2",'Major retrofit'!$J$25,"")))&amp;IF(F91="Scenario1PBT3",'Major retrofit'!$K$25,IF(F91="Scenario2PBT3",'Major retrofit'!$L$25,IF(F91="Scenario3PBT3",'Major retrofit'!$M$25,"")))&amp;IF(F91="Scenario1PBT4",'Major retrofit'!$N$25,IF(F91="Scenario2PBT4",'Major retrofit'!$O$25,IF(F91="Scenario3PBT4",'Major retrofit'!$P$25,"")))&amp;IF(F91="Scenario1PBT5",'Major retrofit'!$Q$25,IF(F91="Scenario2PBT5",'Major retrofit'!$R$25,IF(F91="Scenario3PBT5",'Major retrofit'!$S$25,"")))&amp;IF(F91="Scenario1PBT6",'Major retrofit'!$T$25,IF(F91="Scenario2PBT6",'Major retrofit'!$U$25,IF(F91="Scenario3PBT6",'Major retrofit'!$V$25,"")))&amp;IF(F91="Scenario1PBT7",'Major retrofit'!$W$25,IF(F91="Scenario2PBT7",'Major retrofit'!$X$25,IF(F91="Scenario3PBT7",'Major retrofit'!$Y$25,"")))&amp;IF(F91="Scenario1PBT8",'Major retrofit'!$Z$25,IF(F91="Scenario2PBT8",'Major retrofit'!$AA$25,IF(F91="Scenario3PBT8",'Major retrofit'!$AB$25,"")))&amp;IF(F91="Scenario1PBT9",'Major retrofit'!$AC$25,IF(F91="Scenario2PBT9",'Major retrofit'!$AD$25,IF(F91="Scenario3PBT9",'Major retrofit'!$AE$25,"")))&amp;IF(F91="Scenario1PBT10",'Major retrofit'!$AF$25,IF(F91="Scenario2PBT10",'Major retrofit'!$AG$25,IF(F91="Scenario3PBT10",'Major retrofit'!$AH$25,"")))&amp;IF(F91="Scenario1PBT11",'Major retrofit'!$AI$25,IF(F91="Scenario2PBT11",'Major retrofit'!$AJ$25,IF(F91="Scenario3PBT11",'Major retrofit'!$AK$25,"")))&amp;IF(F91="Scenario1PBT12",'Major retrofit'!$AL$25,IF(F91="Scenario2PBT12",'Major retrofit'!$AM$25,IF(F91="Scenario3PBT12",'Major retrofit'!$AN$25,"")))&amp;IF(F91="Scenario1PBT13",'Major retrofit'!$AO$25,IF(F91="Scenario2PBT13",'Major retrofit'!$AP$25,IF(F91="Scenario3PBT13",'Major retrofit'!$AQ$25,"")))&amp;IF(F91="Scenario1PBT14",'Major retrofit'!$AR$25,IF(F91="Scenario2PBT14",'Major retrofit'!$AS$25,IF(F91="Scenario3PBT14",'Major retrofit'!$AT$25,"")))&amp;IF(F91="Scenario1PBT15",'Major retrofit'!$AU$25,IF(F91="Scenario2PBT15",'Major retrofit'!$AV$25,IF(F91="Scenario3PBT15",'Major retrofit'!$AW$25,"")))</f>
        <v/>
      </c>
      <c r="R91" s="117">
        <f t="shared" si="55"/>
        <v>0</v>
      </c>
      <c r="S91" s="117" t="str">
        <f>IF(F91="Scenario1PBT1",'Major retrofit'!$E$27,IF(F91="Scenario2PBT1",'Major retrofit'!$F$27,IF(F91="Scenario3PBT1",'Major retrofit'!$G$27,"")))&amp;IF(F91="Scenario1PBT2",'Major retrofit'!$H$27,IF(F91="Scenario2PBT2",'Major retrofit'!$I$27,IF(F91="Scenario3PBT2",'Major retrofit'!$J$27,"")))&amp;IF(F91="Scenario1PBT3",'Major retrofit'!$K$27,IF(F91="Scenario2PBT3",'Major retrofit'!$L$27,IF(F91="Scenario3PBT3",'Major retrofit'!$M$27,"")))&amp;IF(F91="Scenario1PBT4",'Major retrofit'!$N$27,IF(F91="Scenario2PBT4",'Major retrofit'!$O$27,IF(F91="Scenario3PBT4",'Major retrofit'!$P$27,"")))&amp;IF(F91="Scenario1PBT5",'Major retrofit'!$Q$27,IF(F91="Scenario2PBT5",'Major retrofit'!$R$27,IF(F91="Scenario3PBT5",'Major retrofit'!$S$27,"")))&amp;IF(F91="Scenario1PBT6",'Major retrofit'!$T$27,IF(F91="Scenario2PBT6",'Major retrofit'!$U$27,IF(F91="Scenario3PBT6",'Major retrofit'!$V$27,"")))&amp;IF(F91="Scenario1PBT7",'Major retrofit'!$W$27,IF(F91="Scenario2PBT7",'Major retrofit'!$X$27,IF(F91="Scenario3PBT7",'Major retrofit'!$Y$27,"")))&amp;IF(F91="Scenario1PBT8",'Major retrofit'!$Z$27,IF(F91="Scenario2PBT8",'Major retrofit'!$AA$27,IF(F91="Scenario3PBT8",'Major retrofit'!$AB$27,"")))&amp;IF(F91="Scenario1PBT9",'Major retrofit'!$AC$27,IF(F91="Scenario2PBT9",'Major retrofit'!$AD$27,IF(F91="Scenario3PBT9",'Major retrofit'!$AE$27,"")))&amp;IF(F91="Scenario1PBT10",'Major retrofit'!$AF$27,IF(F91="Scenario2PBT10",'Major retrofit'!$AG$27,IF(F91="Scenario3PBT10",'Major retrofit'!$AH$27,"")))&amp;IF(F91="Scenario1PBT11",'Major retrofit'!$AI$27,IF(F91="Scenario2PBT11",'Major retrofit'!$AJ$27,IF(F91="Scenario3PBT11",'Major retrofit'!$AK$27,"")))&amp;IF(F91="Scenario1PBT12",'Major retrofit'!$AL$27,IF(F91="Scenario2PBT12",'Major retrofit'!$AM$27,IF(F91="Scenario3PBT12",'Major retrofit'!$AN$27,"")))&amp;IF(F91="Scenario1PBT13",'Major retrofit'!$AO$27,IF(F91="Scenario2PBT13",'Major retrofit'!$AP$27,IF(F91="Scenario3PBT13",'Major retrofit'!$AQ$27,"")))&amp;IF(F91="Scenario1PBT14",'Major retrofit'!$AR$27,IF(F91="Scenario2PBT14",'Major retrofit'!$AS$27,IF(F91="Scenario3PBT14",'Major retrofit'!$AT$27,"")))&amp;IF(F91="Scenario1PBT15",'Major retrofit'!$AU$27,IF(F91="Scenario2PBT15",'Major retrofit'!$AV$27,IF(F91="Scenario3PBT15",'Major retrofit'!$AW$27,"")))</f>
        <v/>
      </c>
      <c r="T91" s="207">
        <f t="shared" si="56"/>
        <v>0</v>
      </c>
      <c r="U91" s="206" t="str">
        <f>IF(F91="Scenario1PBT1",'Major retrofit'!$E$38,IF(F91="Scenario2PBT1",'Major retrofit'!$F$38,IF(F91="Scenario3PBT1",'Major retrofit'!$G$38,"")))&amp;IF(F91="Scenario1PBT2",'Major retrofit'!$H$38,IF(F91="Scenario2PBT2",'Major retrofit'!$I$38,IF(F91="Scenario3PBT2",'Major retrofit'!$J$38,"")))&amp;IF(F91="Scenario1PBT3",'Major retrofit'!$K$38,IF(F91="Scenario2PBT3",'Major retrofit'!$L$38,IF(F91="Scenario3PBT3",'Major retrofit'!$M$38,"")))&amp;IF(F91="Scenario1PBT4",'Major retrofit'!$N$38,IF(F91="Scenario2PBT4",'Major retrofit'!$O$38,IF(F91="Scenario3PBT4",'Major retrofit'!$P$38,"")))&amp;IF(F91="Scenario1PBT5",'Major retrofit'!$Q$38,IF(F91="Scenario2PBT5",'Major retrofit'!$R$38,IF(F91="Scenario3PBT5",'Major retrofit'!$S$38,"")))&amp;IF(F91="Scenario1PBT6",'Major retrofit'!$T$38,IF(F91="Scenario2PBT6",'Major retrofit'!$U$38,IF(F91="Scenario3PBT6",'Major retrofit'!$V$38,"")))&amp;IF(F91="Scenario1PBT7",'Major retrofit'!$W$38,IF(F91="Scenario2PBT7",'Major retrofit'!$X$38,IF(F91="Scenario3PBT7",'Major retrofit'!$Y$38,"")))&amp;IF(F91="Scenario1PBT8",'Major retrofit'!$Z$38,IF(F91="Scenario2PBT8",'Major retrofit'!$AA$38,IF(F91="Scenario3PBT8",'Major retrofit'!$AB$38,"")))&amp;IF(F91="Scenario1PBT9",'Major retrofit'!$AC$38,IF(F91="Scenario2PBT9",'Major retrofit'!$AD$38,IF(F91="Scenario3PBT9",'Major retrofit'!$AE$38,"")))&amp;IF(F91="Scenario1PBT10",'Major retrofit'!$AF$38,IF(F91="Scenario2PBT10",'Major retrofit'!$AG$38,IF(F91="Scenario3PBT10",'Major retrofit'!$AH$38,"")))&amp;IF(F91="Scenario1PBT11",'Major retrofit'!$AI$38,IF(F91="Scenario2PBT11",'Major retrofit'!$AJ$38,IF(F91="Scenario3PBT11",'Major retrofit'!$AK$38,"")))&amp;IF(F91="Scenario1PBT12",'Major retrofit'!$AL$38,IF(F91="Scenario2PBT12",'Major retrofit'!$AM$38,IF(F91="Scenario3PBT12",'Major retrofit'!$AN$38,"")))&amp;IF(F91="Scenario1PBT13",'Major retrofit'!$AO$38,IF(F91="Scenario2PBT13",'Major retrofit'!$AP$38,IF(F91="Scenario3PBT13",'Major retrofit'!$AQ$38,"")))&amp;IF(F91="Scenario1PBT14",'Major retrofit'!$AR$38,IF(F91="Scenario2PBT14",'Major retrofit'!$AS$38,IF(F91="Scenario3PBT14",'Major retrofit'!$AT$38,"")))&amp;IF(F91="Scenario1PBT15",'Major retrofit'!$AU$38,IF(F91="Scenario2PBT15",'Major retrofit'!$AV$38,IF(F91="Scenario3PBT15",'Major retrofit'!$AW$38,"")))</f>
        <v/>
      </c>
      <c r="V91" s="117">
        <f t="shared" si="57"/>
        <v>0</v>
      </c>
      <c r="W91" s="117" t="str">
        <f>IF(F91="Scenario1PBT1",'Major retrofit'!$E$40,IF(F91="Scenario2PBT1",'Major retrofit'!$F$40,IF(F91="Scenario3PBT1",'Major retrofit'!$G$40,"")))&amp;IF(F91="Scenario1PBT2",'Major retrofit'!$H$40,IF(F91="Scenario2PBT2",'Major retrofit'!$I$40,IF(F91="Scenario3PBT2",'Major retrofit'!$J$40,"")))&amp;IF(F91="Scenario1PBT3",'Major retrofit'!$K$40,IF(F91="Scenario2PBT3",'Major retrofit'!$L$40,IF(F91="Scenario3PBT3",'Major retrofit'!$M$40,"")))&amp;IF(F91="Scenario1PBT4",'Major retrofit'!$N$40,IF(F91="Scenario2PBT4",'Major retrofit'!$O$40,IF(F91="Scenario3PBT4",'Major retrofit'!$P$40,"")))&amp;IF(F91="Scenario1PBT5",'Major retrofit'!$Q$40,IF(F91="Scenario2PBT5",'Major retrofit'!$R$40,IF(F91="Scenario3PBT5",'Major retrofit'!$S$40,"")))&amp;IF(F91="Scenario1PBT6",'Major retrofit'!$T$40,IF(F91="Scenario2PBT6",'Major retrofit'!$U$40,IF(F91="Scenario3PBT6",'Major retrofit'!$V$40,"")))&amp;IF(F91="Scenario1PBT7",'Major retrofit'!$W$40,IF(F91="Scenario2PBT7",'Major retrofit'!$X$40,IF(F91="Scenario3PBT7",'Major retrofit'!$Y$40,"")))&amp;IF(F91="Scenario1PBT8",'Major retrofit'!$Z$40,IF(F91="Scenario2PBT8",'Major retrofit'!$AA$40,IF(F91="Scenario3PBT8",'Major retrofit'!$AB$40,"")))&amp;IF(F91="Scenario1PBT9",'Major retrofit'!$AC$40,IF(F91="Scenario2PBT9",'Major retrofit'!$AD$40,IF(F91="Scenario3PBT9",'Major retrofit'!$AE$40,"")))&amp;IF(F91="Scenario1PBT10",'Major retrofit'!$AF$40,IF(F91="Scenario2PBT10",'Major retrofit'!$AG$40,IF(F91="Scenario3PBT10",'Major retrofit'!$AH$40,"")))&amp;IF(F91="Scenario1PBT11",'Major retrofit'!$AI$40,IF(F91="Scenario2PBT11",'Major retrofit'!$AJ$40,IF(F91="Scenario3PBT11",'Major retrofit'!$AK$40,"")))&amp;IF(F91="Scenario1PBT12",'Major retrofit'!$AL$40,IF(F91="Scenario2PBT12",'Major retrofit'!$AM$40,IF(F91="Scenario3PBT12",'Major retrofit'!$AN$40,"")))&amp;IF(F91="Scenario1PBT13",'Major retrofit'!$AO$40,IF(F91="Scenario2PBT13",'Major retrofit'!$AP$40,IF(F91="Scenario3PBT13",'Major retrofit'!$AQ$40,"")))&amp;IF(F91="Scenario1PBT14",'Major retrofit'!$AR$40,IF(F91="Scenario2PBT14",'Major retrofit'!$AS$40,IF(F91="Scenario3PBT14",'Major retrofit'!$AT$40,"")))&amp;IF(F91="Scenario1PBT15",'Major retrofit'!$AU$40,IF(F91="Scenario2PBT15",'Major retrofit'!$AV$40,IF(F91="Scenario3PBT15",'Major retrofit'!$AW$40,"")))</f>
        <v/>
      </c>
      <c r="X91" s="117">
        <f t="shared" si="58"/>
        <v>0</v>
      </c>
      <c r="Y91" s="117" t="str">
        <f>IF(F91="Scenario1PBT1",'Major retrofit'!$E$42,IF(F91="Scenario2PBT1",'Major retrofit'!$F$42,IF(F91="Scenario3PBT1",'Major retrofit'!$G$42,"")))&amp;IF(F91="Scenario1PBT2",'Major retrofit'!$H$42,IF(F91="Scenario2PBT2",'Major retrofit'!$I$42,IF(F91="Scenario3PBT2",'Major retrofit'!$J$42,"")))&amp;IF(F91="Scenario1PBT3",'Major retrofit'!$K$42,IF(F91="Scenario2PBT3",'Major retrofit'!$L$42,IF(F91="Scenario3PBT3",'Major retrofit'!$M$42,"")))&amp;IF(F91="Scenario1PBT4",'Major retrofit'!$N$42,IF(F91="Scenario2PBT4",'Major retrofit'!$O$42,IF(F91="Scenario3PBT4",'Major retrofit'!$P$42,"")))&amp;IF(F91="Scenario1PBT5",'Major retrofit'!$Q$42,IF(F91="Scenario2PBT5",'Major retrofit'!$R$42,IF(F91="Scenario3PBT5",'Major retrofit'!$S$42,"")))&amp;IF(F91="Scenario1PBT6",'Major retrofit'!$T$42,IF(F91="Scenario2PBT6",'Major retrofit'!$U$42,IF(F91="Scenario3PBT6",'Major retrofit'!$V$42,"")))&amp;IF(F91="Scenario1PBT7",'Major retrofit'!$W$42,IF(F91="Scenario2PBT7",'Major retrofit'!$X$42,IF(F91="Scenario3PBT7",'Major retrofit'!$Y$42,"")))&amp;IF(F91="Scenario1PBT8",'Major retrofit'!$Z$42,IF(F91="Scenario2PBT8",'Major retrofit'!$AA$42,IF(F91="Scenario3PBT8",'Major retrofit'!$AB$42,"")))&amp;IF(F91="Scenario1PBT9",'Major retrofit'!$AC$42,IF(F91="Scenario2PBT9",'Major retrofit'!$AD$42,IF(F91="Scenario3PBT9",'Major retrofit'!$AE$42,"")))&amp;IF(F91="Scenario1PBT10",'Major retrofit'!$AF$42,IF(F91="Scenario2PBT10",'Major retrofit'!$AG$42,IF(F91="Scenario3PBT10",'Major retrofit'!$AH$42,"")))&amp;IF(F91="Scenario1PBT11",'Major retrofit'!$AI$42,IF(F91="Scenario2PBT11",'Major retrofit'!$AJ$42,IF(F91="Scenario3PBT11",'Major retrofit'!$AK$42,"")))&amp;IF(F91="Scenario1PBT12",'Major retrofit'!$AL$42,IF(F91="Scenario2PBT12",'Major retrofit'!$AM$42,IF(F91="Scenario3PBT12",'Major retrofit'!$AN$42,"")))&amp;IF(F91="Scenario1PBT13",'Major retrofit'!$AO$42,IF(F91="Scenario2PBT13",'Major retrofit'!$AP$42,IF(F91="Scenario3PBT13",'Major retrofit'!$AQ$42,"")))&amp;IF(F91="Scenario1PBT14",'Major retrofit'!$AR$42,IF(F91="Scenario2PBT14",'Major retrofit'!$AS$42,IF(F91="Scenario3PBT14",'Major retrofit'!$AT$42,"")))&amp;IF(F91="Scenario1PBT15",'Major retrofit'!$AU$42,IF(F91="Scenario2PBT15",'Major retrofit'!$AV$42,IF(F91="Scenario3PBT15",'Major retrofit'!$AW$42,"")))</f>
        <v/>
      </c>
      <c r="Z91" s="117">
        <f t="shared" si="59"/>
        <v>0</v>
      </c>
      <c r="AA91" s="178" t="str">
        <f>IF(F91="Scenario1PBT1",'Major retrofit'!$E$101,IF(F91="Scenario2PBT1",'Major retrofit'!$F$101,IF(F91="Scenario3PBT1",'Major retrofit'!$G$101,"")))&amp;IF(F91="Scenario1PBT2",'Major retrofit'!$H$101,IF(F91="Scenario2PBT2",'Major retrofit'!$I$101,IF(F91="Scenario3PBT2",'Major retrofit'!$J$101,"")))&amp;IF(F91="Scenario1PBT3",'Major retrofit'!$K$101,IF(F91="Scenario2PBT3",'Major retrofit'!$L$101,IF(F91="Scenario3PBT3",'Major retrofit'!$M$101,"")))&amp;IF(F91="Scenario1PBT4",'Major retrofit'!$N$101,IF(F91="Scenario2PBT4",'Major retrofit'!$O$101,IF(F91="Scenario3PBT4",'Major retrofit'!$P$101,"")))&amp;IF(F91="Scenario1PBT5",'Major retrofit'!$Q$101,IF(F91="Scenario2PBT5",'Major retrofit'!$R$101,IF(F91="Scenario3PBT5",'Major retrofit'!$S$101,"")))&amp;IF(F91="Scenario1PBT6",'Major retrofit'!$T$101,IF(F91="Scenario2PBT6",'Major retrofit'!$U$101,IF(F91="Scenario3PBT6",'Major retrofit'!$V$101,"")))&amp;IF(F91="Scenario1PBT7",'Major retrofit'!$W$101,IF(F91="Scenario2PBT7",'Major retrofit'!$X$101,IF(F91="Scenario3PBT7",'Major retrofit'!$Y$101,"")))&amp;IF(F91="Scenario1PBT8",'Major retrofit'!$Z$101,IF(F91="Scenario2PBT8",'Major retrofit'!$AA$101,IF(F91="Scenario3PBT8",'Major retrofit'!$AB$101,"")))&amp;IF(F91="Scenario1PBT9",'Major retrofit'!$AC$101,IF(F91="Scenario2PBT9",'Major retrofit'!$AD$101,IF(F91="Scenario3PBT9",'Major retrofit'!$AE$101,"")))&amp;IF(F91="Scenario1PBT10",'Major retrofit'!$AF$101,IF(F91="Scenario2PBT10",'Major retrofit'!$AG$101,IF(F91="Scenario3PBT10",'Major retrofit'!$AH$101,"")))&amp;IF(F91="Scenario1PBT11",'Major retrofit'!$AI$101,IF(F91="Scenario2PBT11",'Major retrofit'!$AJ$101,IF(F91="Scenario3PBT11",'Major retrofit'!$AK$101,"")))&amp;IF(F91="Scenario1PBT12",'Major retrofit'!$AL$101,IF(F91="Scenario2PBT12",'Major retrofit'!$AM$101,IF(F91="Scenario3PBT12",'Major retrofit'!$AN$101,"")))&amp;IF(F91="Scenario1PBT13",'Major retrofit'!$AO$101,IF(F91="Scenario2PBT13",'Major retrofit'!$AP$101,IF(F91="Scenario3PBT13",'Major retrofit'!$AQ$101,"")))&amp;IF(F91="Scenario1PBT14",'Major retrofit'!$AR$101,IF(F91="Scenario2PBT14",'Major retrofit'!$AS$101,IF(F91="Scenario3PBT14",'Major retrofit'!$AT$101,"")))&amp;IF(F91="Scenario1PBT15",'Major retrofit'!$AU$101,IF(F91="Scenario2PBT15",'Major retrofit'!$AV$101,IF(F91="Scenario3PBT15",'Major retrofit'!$AW$101,"")))</f>
        <v/>
      </c>
      <c r="AB91" s="179">
        <f t="shared" si="60"/>
        <v>0</v>
      </c>
      <c r="AC91" s="363" t="str">
        <f t="shared" si="61"/>
        <v/>
      </c>
      <c r="AD91" s="353">
        <f>IF(AC91="",IFERROR('Projection_Base-case'!G92-G91,0),0)</f>
        <v>0</v>
      </c>
      <c r="AE91" s="350">
        <f t="shared" si="37"/>
        <v>0</v>
      </c>
      <c r="AF91" s="361">
        <f>IFERROR(100*AD91/'Projection_Base-case'!G92,0)</f>
        <v>0</v>
      </c>
      <c r="AG91" s="352">
        <f>IF(AC91="",IFERROR('Projection_Base-case'!I92-I91,0),0)</f>
        <v>0</v>
      </c>
      <c r="AH91" s="353">
        <f t="shared" si="38"/>
        <v>0</v>
      </c>
      <c r="AI91" s="361">
        <f>IFERROR(100*AG91/'Projection_Base-case'!I92,0)</f>
        <v>0</v>
      </c>
      <c r="AJ91" s="352">
        <f>IF(AC91="",IFERROR('Projection_Base-case'!K92-K91,0),0)</f>
        <v>0</v>
      </c>
      <c r="AK91" s="353">
        <f t="shared" si="39"/>
        <v>0</v>
      </c>
      <c r="AL91" s="361">
        <f>IFERROR(100*AJ91/'Projection_Base-case'!K92,0)</f>
        <v>0</v>
      </c>
      <c r="AM91" s="352">
        <f>-IF(AC91="",IFERROR('Projection_Base-case'!M92-M91,0),0)</f>
        <v>0</v>
      </c>
      <c r="AN91" s="353">
        <f t="shared" si="40"/>
        <v>0</v>
      </c>
      <c r="AO91" s="354">
        <f>IFERROR(IF('Projection_Base-case'!N92&gt;0,100*AN91/'Projection_Base-case'!N92,100*AN91/N91),0)</f>
        <v>0</v>
      </c>
      <c r="AP91" s="355">
        <f>IF(AC91="",IFERROR('Projection_Base-case'!O92-O91,0),0)</f>
        <v>0</v>
      </c>
      <c r="AQ91" s="356">
        <f t="shared" si="41"/>
        <v>0</v>
      </c>
      <c r="AR91" s="356">
        <f>IFERROR(100*AP91/'Projection_Base-case'!O92,0)</f>
        <v>0</v>
      </c>
      <c r="AS91" s="355">
        <f>IF(AC91="",IFERROR('Projection_Base-case'!Q92-Q91,0),0)</f>
        <v>0</v>
      </c>
      <c r="AT91" s="356">
        <f t="shared" si="42"/>
        <v>0</v>
      </c>
      <c r="AU91" s="356">
        <f>IFERROR(100*AS91/'Projection_Base-case'!Q92,0)</f>
        <v>0</v>
      </c>
      <c r="AV91" s="355">
        <f>IF(AC91="",IFERROR('Projection_Base-case'!S92-S91,0),0)</f>
        <v>0</v>
      </c>
      <c r="AW91" s="356">
        <f t="shared" si="43"/>
        <v>0</v>
      </c>
      <c r="AX91" s="357">
        <f>IFERROR(100*AV91/'Projection_Base-case'!S92,0)</f>
        <v>0</v>
      </c>
      <c r="AY91" s="358">
        <f>IF(AC91="",IFERROR('Projection_Base-case'!U92-U91,0),0)</f>
        <v>0</v>
      </c>
      <c r="AZ91" s="359">
        <f t="shared" si="44"/>
        <v>0</v>
      </c>
      <c r="BA91" s="359">
        <f>IFERROR(100*AY91/'Projection_Base-case'!U92,0)</f>
        <v>0</v>
      </c>
      <c r="BB91" s="358">
        <f>IF(AC91="",IFERROR('Projection_Base-case'!W92-W91,0),0)</f>
        <v>0</v>
      </c>
      <c r="BC91" s="359">
        <f t="shared" si="45"/>
        <v>0</v>
      </c>
      <c r="BD91" s="359">
        <f>IFERROR(100*BB91/'Projection_Base-case'!W92,0)</f>
        <v>0</v>
      </c>
      <c r="BE91" s="358">
        <f>IF(AC91="",IFERROR('Projection_Base-case'!Y92-Y91,0),0)</f>
        <v>0</v>
      </c>
      <c r="BF91" s="359">
        <f t="shared" si="46"/>
        <v>0</v>
      </c>
      <c r="BG91" s="359">
        <f>IFERROR(100*BE91/'Projection_Base-case'!Y92,0)</f>
        <v>0</v>
      </c>
      <c r="BH91" s="359">
        <f t="shared" si="47"/>
        <v>0</v>
      </c>
      <c r="BI91" s="360">
        <f t="shared" si="48"/>
        <v>0</v>
      </c>
    </row>
    <row r="92" spans="1:61">
      <c r="A92" s="205">
        <v>88</v>
      </c>
      <c r="B92" s="347">
        <f>IF('Projection_Base-case'!B93&lt;&gt;"",'Projection_Base-case'!B93,0)</f>
        <v>0</v>
      </c>
      <c r="C92" s="347">
        <f>IF('Projection_Base-case'!C93&lt;&gt;"",'Projection_Base-case'!C93,0)</f>
        <v>0</v>
      </c>
      <c r="D92" s="365">
        <f>IF('Projection_Base-case'!D93&lt;&gt;"",'Projection_Base-case'!D93,0)</f>
        <v>0</v>
      </c>
      <c r="E92" s="322"/>
      <c r="F92" s="367" t="str">
        <f t="shared" si="49"/>
        <v>0</v>
      </c>
      <c r="G92" s="177" t="str">
        <f>IF(F92="Scenario1PBT1",'Major retrofit'!$E$6,IF(F92="Scenario2PBT1",'Major retrofit'!$F$6,IF(F92="Scenario3PBT1",'Major retrofit'!$G$6,"")))&amp;IF(F92="Scenario1PBT2",'Major retrofit'!$H$6,IF(F92="Scenario2PBT2",'Major retrofit'!$I$6,IF(F92="Scenario3PBT2",'Major retrofit'!$J$6,"")))&amp;IF(F92="Scenario1PBT3",'Major retrofit'!$K$6,IF(F92="Scenario2PBT3",'Major retrofit'!$L$6,IF(F92="Scenario3PBT3",'Major retrofit'!$M$6,"")))&amp;IF(F92="Scenario1PBT4",'Major retrofit'!$N$6,IF(F92="Scenario2PBT4",'Major retrofit'!$O$6,IF(F92="Scenario3PBT4",'Major retrofit'!$P$6,"")))&amp;IF(F92="Scenario1PBT5",'Major retrofit'!$Q$6,IF(F92="Scenario2PBT5",'Major retrofit'!$R$6,IF(F92="Scenario3PBT5",'Major retrofit'!$S$6,"")))&amp;IF(F92="Scenario1PBT6",'Major retrofit'!$T$6,IF(F92="Scenario2PBT6",'Major retrofit'!$U$6,IF(F92="Scenario3PBT6",'Major retrofit'!$V$6,"")))&amp;IF(F92="Scenario1PBT7",'Major retrofit'!$W$6,IF(F92="Scenario2PBT7",'Major retrofit'!$X$6,IF(F92="Scenario3PBT7",'Major retrofit'!$Y$6,"")))&amp;IF(F92="Scenario1PBT8",'Major retrofit'!$Z$6,IF(F92="Scenario2PBT8",'Major retrofit'!$AA$6,IF(F92="Scenario3PBT8",'Major retrofit'!$AB$6,"")))&amp;IF(F92="Scenario1PBT9",'Major retrofit'!$AC$6,IF(F92="Scenario2PBT9",'Major retrofit'!$AD$6,IF(F92="Scenario3PBT9",'Major retrofit'!$AE$6,"")))&amp;IF(F92="Scenario1PBT10",'Major retrofit'!$AF$6,IF(F92="Scenario2PBT10",'Major retrofit'!$AG$6,IF(F92="Scenario3PBT10",'Major retrofit'!$AH$6,"")))&amp;IF(F92="Scenario1PBT11",'Major retrofit'!$AI$6,IF(F92="Scenario2PBT11",'Major retrofit'!$AJ$6,IF(F92="Scenario3PBT11",'Major retrofit'!$AK$6,"")))&amp;IF(F92="Scenario1PBT12",'Major retrofit'!$AL$6,IF(F92="Scenario2PBT12",'Major retrofit'!$AM$6,IF(F92="Scenario3PBT12",'Major retrofit'!$AN$6,"")))&amp;IF(F92="Scenario1PBT13",'Major retrofit'!$AO$6,IF(F92="Scenario2PBT13",'Major retrofit'!$AP$6,IF(F92="Scenario3PBT13",'Major retrofit'!$AQ$6,"")))&amp;IF(F92="Scenario1PBT14",'Major retrofit'!$AR$6,IF(F92="Scenario2PBT14",'Major retrofit'!$AS$6,IF(F92="Scenario3PBT14",'Major retrofit'!$AT$6,"")))&amp;IF(F92="Scenario1PBT15",'Major retrofit'!$AU$6,IF(F92="Scenario2PBT15",'Major retrofit'!$AV$6,IF(F92="Scenario3PBT15",'Major retrofit'!$AW$6,"")))</f>
        <v/>
      </c>
      <c r="H92" s="117">
        <f t="shared" si="50"/>
        <v>0</v>
      </c>
      <c r="I92" s="178" t="str">
        <f>IF(F92="Scenario1PBT1",'Major retrofit'!$E$16,IF(F92="Scenario2PBT1",'Major retrofit'!$F$16,IF(F92="Scenario3PBT1",'Major retrofit'!$G$16,"")))&amp;IF(F92="Scenario1PBT2",'Major retrofit'!$H$16,IF(F92="Scenario2PBT2",'Major retrofit'!$I$16,IF(F92="Scenario3PBT2",'Major retrofit'!$J$16,"")))&amp;IF(F92="Scenario1PBT3",'Major retrofit'!$K$16,IF(F92="Scenario2PBT3",'Major retrofit'!$L$16,IF(F92="Scenario3PBT3",'Major retrofit'!$M$16,"")))&amp;IF(F92="Scenario1PBT4",'Major retrofit'!$N$16,IF(F92="Scenario2PBT4",'Major retrofit'!$O$16,IF(F92="Scenario3PBT4",'Major retrofit'!$P$16,"")))&amp;IF(F92="Scenario1PBT5",'Major retrofit'!$Q$16,IF(F92="Scenario2PBT5",'Major retrofit'!$R$16,IF(F92="Scenario3PBT5",'Major retrofit'!$S$16,"")))&amp;IF(F92="Scenario1PBT6",'Major retrofit'!$T$16,IF(F92="Scenario2PBT6",'Major retrofit'!$U$16,IF(F92="Scenario3PBT6",'Major retrofit'!$V$16,"")))&amp;IF(F92="Scenario1PBT7",'Major retrofit'!$W$16,IF(F92="Scenario2PBT7",'Major retrofit'!$X$16,IF(F92="Scenario3PBT7",'Major retrofit'!$Y$16,"")))&amp;IF(F92="Scenario1PBT8",'Major retrofit'!$Z$16,IF(F92="Scenario2PBT8",'Major retrofit'!$AA$16,IF(F92="Scenario3PBT8",'Major retrofit'!$AB$16,"")))&amp;IF(F92="Scenario1PBT9",'Major retrofit'!$AC$16,IF(F92="Scenario2PBT9",'Major retrofit'!$AD$16,IF(F92="Scenario3PBT9",'Major retrofit'!$AE$16,"")))&amp;IF(F92="Scenario1PBT10",'Major retrofit'!$AF$16,IF(F92="Scenario2PBT10",'Major retrofit'!$AG$16,IF(F92="Scenario3PBT10",'Major retrofit'!$AH$16,"")))&amp;IF(F92="Scenario1PBT11",'Major retrofit'!$AI$16,IF(F92="Scenario2PBT11",'Major retrofit'!$AJ$16,IF(F92="Scenario3PBT11",'Major retrofit'!$AK$16,"")))&amp;IF(F92="Scenario1PBT12",'Major retrofit'!$AL$16,IF(F92="Scenario2PBT12",'Major retrofit'!$AM$16,IF(F92="Scenario3PBT12",'Major retrofit'!$AN$16,"")))&amp;IF(F92="Scenario1PBT13",'Major retrofit'!$AO$16,IF(F92="Scenario2PBT13",'Major retrofit'!$AP$16,IF(F92="Scenario3PBT13",'Major retrofit'!$AQ$16,"")))&amp;IF(F92="Scenario1PBT14",'Major retrofit'!$AR$16,IF(F92="Scenario2PBT14",'Major retrofit'!$AS$16,IF(F92="Scenario3PBT14",'Major retrofit'!$AT$16,"")))&amp;IF(F92="Scenario1PBT15",'Major retrofit'!$AU$16,IF(F92="Scenario2PBT15",'Major retrofit'!$AV$16,IF(F92="Scenario3PBT15",'Major retrofit'!$AW$16,"")))</f>
        <v/>
      </c>
      <c r="J92" s="117">
        <f t="shared" si="51"/>
        <v>0</v>
      </c>
      <c r="K92" s="117" t="str">
        <f>IF(F92="Scenario1PBT1",'Major retrofit'!$E$18,IF(F92="Scenario2PBT1",'Major retrofit'!$F$18,IF(F92="Scenario3PBT1",'Major retrofit'!$G$18,"")))&amp;IF(F92="Scenario1PBT2",'Major retrofit'!$H$18,IF(F92="Scenario2PBT2",'Major retrofit'!$I$18,IF(F92="Scenario3PBT2",'Major retrofit'!$J$18,"")))&amp;IF(F92="Scenario1PBT3",'Major retrofit'!$K$18,IF(F92="Scenario2PBT3",'Major retrofit'!$L$18,IF(F92="Scenario3PBT3",'Major retrofit'!$M$18,"")))&amp;IF(F92="Scenario1PBT4",'Major retrofit'!$N$18,IF(F92="Scenario2PBT4",'Major retrofit'!$O$18,IF(F92="Scenario3PBT4",'Major retrofit'!$P$18,"")))&amp;IF(F92="Scenario1PBT5",'Major retrofit'!$Q$18,IF(F92="Scenario2PBT5",'Major retrofit'!$R$18,IF(F92="Scenario3PBT5",'Major retrofit'!$S$18,"")))&amp;IF(F92="Scenario1PBT6",'Major retrofit'!$T$18,IF(F92="Scenario2PBT6",'Major retrofit'!$U$18,IF(F92="Scenario3PBT6",'Major retrofit'!$V$18,"")))&amp;IF(F92="Scenario1PBT7",'Major retrofit'!$W$18,IF(F92="Scenario2PBT7",'Major retrofit'!$X$18,IF(F92="Scenario3PBT7",'Major retrofit'!$Y$18,"")))&amp;IF(F92="Scenario1PBT8",'Major retrofit'!$Z$18,IF(F92="Scenario2PBT8",'Major retrofit'!$AA$18,IF(F92="Scenario3PBT8",'Major retrofit'!$AB$18,"")))&amp;IF(F92="Scenario1PBT9",'Major retrofit'!$AC$18,IF(F92="Scenario2PBT9",'Major retrofit'!$AD$18,IF(F92="Scenario3PBT9",'Major retrofit'!$AE$18,"")))&amp;IF(F92="Scenario1PBT10",'Major retrofit'!$AF$18,IF(F92="Scenario2PBT10",'Major retrofit'!$AG$18,IF(F92="Scenario3PBT10",'Major retrofit'!$AH$18,"")))&amp;IF(F92="Scenario1PBT11",'Major retrofit'!$AI$18,IF(F92="Scenario2PBT11",'Major retrofit'!$AJ$18,IF(F92="Scenario3PBT11",'Major retrofit'!$AK$18,"")))&amp;IF(F92="Scenario1PBT12",'Major retrofit'!$AL$18,IF(F92="Scenario2PBT12",'Major retrofit'!$AM$18,IF(F92="Scenario3PBT12",'Major retrofit'!$AN$18,"")))&amp;IF(F92="Scenario1PBT13",'Major retrofit'!$AO$18,IF(F92="Scenario2PBT13",'Major retrofit'!$AP$18,IF(F92="Scenario3PBT13",'Major retrofit'!$AQ$18,"")))&amp;IF(F92="Scenario1PBT14",'Major retrofit'!$AR$18,IF(F92="Scenario2PBT14",'Major retrofit'!$AS$18,IF(F92="Scenario3PBT14",'Major retrofit'!$AT$18,"")))&amp;IF(F92="Scenario1PBT15",'Major retrofit'!$AU$18,IF(F92="Scenario2PBT15",'Major retrofit'!$AV$18,IF(F92="Scenario3PBT15",'Major retrofit'!$AW$18,"")))</f>
        <v/>
      </c>
      <c r="L92" s="117">
        <f t="shared" si="52"/>
        <v>0</v>
      </c>
      <c r="M92" s="117" t="str">
        <f>IF(F92="Scenario1PBT1",'Major retrofit'!$E$20,IF(F92="Scenario2PBT1",'Major retrofit'!$F$20,IF(F92="Scenario3PBT1",'Major retrofit'!$G$20,"")))&amp;IF(F92="Scenario1PBT2",'Major retrofit'!$H$20,IF(F92="Scenario2PBT2",'Major retrofit'!$I$20,IF(F92="Scenario3PBT2",'Major retrofit'!$J$20,"")))&amp;IF(F92="Scenario1PBT3",'Major retrofit'!$K$20,IF(F92="Scenario2PBT3",'Major retrofit'!$L$20,IF(F92="Scenario3PBT3",'Major retrofit'!$M$20,"")))&amp;IF(F92="Scenario1PBT4",'Major retrofit'!$N$20,IF(F92="Scenario2PBT4",'Major retrofit'!$O$20,IF(F92="Scenario3PBT4",'Major retrofit'!$P$20,"")))&amp;IF(F92="Scenario1PBT5",'Major retrofit'!$Q$20,IF(F92="Scenario2PBT5",'Major retrofit'!$R$20,IF(F92="Scenario3PBT5",'Major retrofit'!$S$20,"")))&amp;IF(F92="Scenario1PBT6",'Major retrofit'!$T$20,IF(F92="Scenario2PBT6",'Major retrofit'!$U$20,IF(F92="Scenario3PBT6",'Major retrofit'!$V$20,"")))&amp;IF(F92="Scenario1PBT7",'Major retrofit'!$W$20,IF(F92="Scenario2PBT7",'Major retrofit'!$X$20,IF(F92="Scenario3PBT7",'Major retrofit'!$Y$20,"")))&amp;IF(F92="Scenario1PBT8",'Major retrofit'!$Z$20,IF(F92="Scenario2PBT8",'Major retrofit'!$AA$20,IF(F92="Scenario3PBT8",'Major retrofit'!$AB$20,"")))&amp;IF(F92="Scenario1PBT9",'Major retrofit'!$AC$20,IF(F92="Scenario2PBT9",'Major retrofit'!$AD$20,IF(F92="Scenario3PBT9",'Major retrofit'!$AE$20,"")))&amp;IF(F92="Scenario1PBT10",'Major retrofit'!$AF$20,IF(F92="Scenario2PBT10",'Major retrofit'!$AG$20,IF(F92="Scenario3PBT10",'Major retrofit'!$AH$20,"")))&amp;IF(F92="Scenario1PBT11",'Major retrofit'!$AI$20,IF(F92="Scenario2PBT11",'Major retrofit'!$AJ$20,IF(F92="Scenario3PBT11",'Major retrofit'!$AK$20,"")))&amp;IF(F92="Scenario1PBT12",'Major retrofit'!$AL$20,IF(F92="Scenario2PBT12",'Major retrofit'!$AM$20,IF(F92="Scenario3PBT12",'Major retrofit'!$AN$20,"")))&amp;IF(F92="Scenario1PBT13",'Major retrofit'!$AO$20,IF(F92="Scenario2PBT13",'Major retrofit'!$AP$20,IF(F92="Scenario3PBT13",'Major retrofit'!$AQ$20,"")))&amp;IF(F92="Scenario1PBT14",'Major retrofit'!$AR$20,IF(F92="Scenario2PBT14",'Major retrofit'!$AS$20,IF(F92="Scenario3PBT14",'Major retrofit'!$AT$20,"")))&amp;IF(F92="Scenario1PBT15",'Major retrofit'!$AU$20,IF(F92="Scenario2PBT15",'Major retrofit'!$AV$20,IF(F92="Scenario3PBT15",'Major retrofit'!$AW$20,"")))</f>
        <v/>
      </c>
      <c r="N92" s="118">
        <f t="shared" si="53"/>
        <v>0</v>
      </c>
      <c r="O92" s="206" t="str">
        <f>IF(F92="Scenario1PBT1",'Major retrofit'!$E$23,IF(F92="Scenario2PBT1",'Major retrofit'!$F$23,IF(F92="Scenario3PBT1",'Major retrofit'!$G$23,"")))&amp;IF(F92="Scenario1PBT2",'Major retrofit'!$H$23,IF(F92="Scenario2PBT2",'Major retrofit'!$I$23,IF(F92="Scenario3PBT2",'Major retrofit'!$J$23,"")))&amp;IF(F92="Scenario1PBT3",'Major retrofit'!$K$23,IF(F92="Scenario2PBT3",'Major retrofit'!$L$23,IF(F92="Scenario3PBT3",'Major retrofit'!$M$23,"")))&amp;IF(F92="Scenario1PBT4",'Major retrofit'!$N$23,IF(F92="Scenario2PBT4",'Major retrofit'!$O$23,IF(F92="Scenario3PBT4",'Major retrofit'!$P$23,"")))&amp;IF(F92="Scenario1PBT5",'Major retrofit'!$Q$23,IF(F92="Scenario2PBT5",'Major retrofit'!$R$23,IF(F92="Scenario3PBT5",'Major retrofit'!$S$23,"")))&amp;IF(F92="Scenario1PBT6",'Major retrofit'!$T$23,IF(F92="Scenario2PBT6",'Major retrofit'!$U$23,IF(F92="Scenario3PBT6",'Major retrofit'!$V$23,"")))&amp;IF(F92="Scenario1PBT7",'Major retrofit'!$W$23,IF(F92="Scenario2PBT7",'Major retrofit'!$X$23,IF(F92="Scenario3PBT7",'Major retrofit'!$Y$23,"")))&amp;IF(F92="Scenario1PBT8",'Major retrofit'!$Z$23,IF(F92="Scenario2PBT8",'Major retrofit'!$AA$23,IF(F92="Scenario3PBT8",'Major retrofit'!$AB$23,"")))&amp;IF(F92="Scenario1PBT9",'Major retrofit'!$AC$23,IF(F92="Scenario2PBT9",'Major retrofit'!$AD$23,IF(F92="Scenario3PBT9",'Major retrofit'!$AE$23,"")))&amp;IF(F92="Scenario1PBT10",'Major retrofit'!$AF$23,IF(F92="Scenario2PBT10",'Major retrofit'!$AG$23,IF(F92="Scenario3PBT10",'Major retrofit'!$AH$23,"")))&amp;IF(F92="Scenario1PBT11",'Major retrofit'!$AI$23,IF(F92="Scenario2PBT11",'Major retrofit'!$AJ$23,IF(F92="Scenario3PBT11",'Major retrofit'!$AK$23,"")))&amp;IF(F92="Scenario1PBT12",'Major retrofit'!$AL$23,IF(F92="Scenario2PBT12",'Major retrofit'!$AM$23,IF(F92="Scenario3PBT12",'Major retrofit'!$AN$23,"")))&amp;IF(F92="Scenario1PBT13",'Major retrofit'!$AO$23,IF(F92="Scenario2PBT13",'Major retrofit'!$AP$23,IF(F92="Scenario3PBT13",'Major retrofit'!$AQ$23,"")))&amp;IF(F92="Scenario1PBT14",'Major retrofit'!$AR$23,IF(F92="Scenario2PBT14",'Major retrofit'!$AS$23,IF(F92="Scenario3PBT14",'Major retrofit'!$AT$23,"")))&amp;IF(F92="Scenario1PBT15",'Major retrofit'!$AU$23,IF(F92="Scenario2PBT15",'Major retrofit'!$AV$23,IF(F92="Scenario3PBT15",'Major retrofit'!$AW$23,"")))</f>
        <v/>
      </c>
      <c r="P92" s="117">
        <f t="shared" si="54"/>
        <v>0</v>
      </c>
      <c r="Q92" s="117" t="str">
        <f>IF(F92="Scenario1PBT1",'Major retrofit'!$E$25,IF(F92="Scenario2PBT1",'Major retrofit'!$F$25,IF(F92="Scenario3PBT1",'Major retrofit'!$G$25,"")))&amp;IF(F92="Scenario1PBT2",'Major retrofit'!$H$25,IF(F92="Scenario2PBT2",'Major retrofit'!$I$25,IF(F92="Scenario3PBT2",'Major retrofit'!$J$25,"")))&amp;IF(F92="Scenario1PBT3",'Major retrofit'!$K$25,IF(F92="Scenario2PBT3",'Major retrofit'!$L$25,IF(F92="Scenario3PBT3",'Major retrofit'!$M$25,"")))&amp;IF(F92="Scenario1PBT4",'Major retrofit'!$N$25,IF(F92="Scenario2PBT4",'Major retrofit'!$O$25,IF(F92="Scenario3PBT4",'Major retrofit'!$P$25,"")))&amp;IF(F92="Scenario1PBT5",'Major retrofit'!$Q$25,IF(F92="Scenario2PBT5",'Major retrofit'!$R$25,IF(F92="Scenario3PBT5",'Major retrofit'!$S$25,"")))&amp;IF(F92="Scenario1PBT6",'Major retrofit'!$T$25,IF(F92="Scenario2PBT6",'Major retrofit'!$U$25,IF(F92="Scenario3PBT6",'Major retrofit'!$V$25,"")))&amp;IF(F92="Scenario1PBT7",'Major retrofit'!$W$25,IF(F92="Scenario2PBT7",'Major retrofit'!$X$25,IF(F92="Scenario3PBT7",'Major retrofit'!$Y$25,"")))&amp;IF(F92="Scenario1PBT8",'Major retrofit'!$Z$25,IF(F92="Scenario2PBT8",'Major retrofit'!$AA$25,IF(F92="Scenario3PBT8",'Major retrofit'!$AB$25,"")))&amp;IF(F92="Scenario1PBT9",'Major retrofit'!$AC$25,IF(F92="Scenario2PBT9",'Major retrofit'!$AD$25,IF(F92="Scenario3PBT9",'Major retrofit'!$AE$25,"")))&amp;IF(F92="Scenario1PBT10",'Major retrofit'!$AF$25,IF(F92="Scenario2PBT10",'Major retrofit'!$AG$25,IF(F92="Scenario3PBT10",'Major retrofit'!$AH$25,"")))&amp;IF(F92="Scenario1PBT11",'Major retrofit'!$AI$25,IF(F92="Scenario2PBT11",'Major retrofit'!$AJ$25,IF(F92="Scenario3PBT11",'Major retrofit'!$AK$25,"")))&amp;IF(F92="Scenario1PBT12",'Major retrofit'!$AL$25,IF(F92="Scenario2PBT12",'Major retrofit'!$AM$25,IF(F92="Scenario3PBT12",'Major retrofit'!$AN$25,"")))&amp;IF(F92="Scenario1PBT13",'Major retrofit'!$AO$25,IF(F92="Scenario2PBT13",'Major retrofit'!$AP$25,IF(F92="Scenario3PBT13",'Major retrofit'!$AQ$25,"")))&amp;IF(F92="Scenario1PBT14",'Major retrofit'!$AR$25,IF(F92="Scenario2PBT14",'Major retrofit'!$AS$25,IF(F92="Scenario3PBT14",'Major retrofit'!$AT$25,"")))&amp;IF(F92="Scenario1PBT15",'Major retrofit'!$AU$25,IF(F92="Scenario2PBT15",'Major retrofit'!$AV$25,IF(F92="Scenario3PBT15",'Major retrofit'!$AW$25,"")))</f>
        <v/>
      </c>
      <c r="R92" s="117">
        <f t="shared" si="55"/>
        <v>0</v>
      </c>
      <c r="S92" s="117" t="str">
        <f>IF(F92="Scenario1PBT1",'Major retrofit'!$E$27,IF(F92="Scenario2PBT1",'Major retrofit'!$F$27,IF(F92="Scenario3PBT1",'Major retrofit'!$G$27,"")))&amp;IF(F92="Scenario1PBT2",'Major retrofit'!$H$27,IF(F92="Scenario2PBT2",'Major retrofit'!$I$27,IF(F92="Scenario3PBT2",'Major retrofit'!$J$27,"")))&amp;IF(F92="Scenario1PBT3",'Major retrofit'!$K$27,IF(F92="Scenario2PBT3",'Major retrofit'!$L$27,IF(F92="Scenario3PBT3",'Major retrofit'!$M$27,"")))&amp;IF(F92="Scenario1PBT4",'Major retrofit'!$N$27,IF(F92="Scenario2PBT4",'Major retrofit'!$O$27,IF(F92="Scenario3PBT4",'Major retrofit'!$P$27,"")))&amp;IF(F92="Scenario1PBT5",'Major retrofit'!$Q$27,IF(F92="Scenario2PBT5",'Major retrofit'!$R$27,IF(F92="Scenario3PBT5",'Major retrofit'!$S$27,"")))&amp;IF(F92="Scenario1PBT6",'Major retrofit'!$T$27,IF(F92="Scenario2PBT6",'Major retrofit'!$U$27,IF(F92="Scenario3PBT6",'Major retrofit'!$V$27,"")))&amp;IF(F92="Scenario1PBT7",'Major retrofit'!$W$27,IF(F92="Scenario2PBT7",'Major retrofit'!$X$27,IF(F92="Scenario3PBT7",'Major retrofit'!$Y$27,"")))&amp;IF(F92="Scenario1PBT8",'Major retrofit'!$Z$27,IF(F92="Scenario2PBT8",'Major retrofit'!$AA$27,IF(F92="Scenario3PBT8",'Major retrofit'!$AB$27,"")))&amp;IF(F92="Scenario1PBT9",'Major retrofit'!$AC$27,IF(F92="Scenario2PBT9",'Major retrofit'!$AD$27,IF(F92="Scenario3PBT9",'Major retrofit'!$AE$27,"")))&amp;IF(F92="Scenario1PBT10",'Major retrofit'!$AF$27,IF(F92="Scenario2PBT10",'Major retrofit'!$AG$27,IF(F92="Scenario3PBT10",'Major retrofit'!$AH$27,"")))&amp;IF(F92="Scenario1PBT11",'Major retrofit'!$AI$27,IF(F92="Scenario2PBT11",'Major retrofit'!$AJ$27,IF(F92="Scenario3PBT11",'Major retrofit'!$AK$27,"")))&amp;IF(F92="Scenario1PBT12",'Major retrofit'!$AL$27,IF(F92="Scenario2PBT12",'Major retrofit'!$AM$27,IF(F92="Scenario3PBT12",'Major retrofit'!$AN$27,"")))&amp;IF(F92="Scenario1PBT13",'Major retrofit'!$AO$27,IF(F92="Scenario2PBT13",'Major retrofit'!$AP$27,IF(F92="Scenario3PBT13",'Major retrofit'!$AQ$27,"")))&amp;IF(F92="Scenario1PBT14",'Major retrofit'!$AR$27,IF(F92="Scenario2PBT14",'Major retrofit'!$AS$27,IF(F92="Scenario3PBT14",'Major retrofit'!$AT$27,"")))&amp;IF(F92="Scenario1PBT15",'Major retrofit'!$AU$27,IF(F92="Scenario2PBT15",'Major retrofit'!$AV$27,IF(F92="Scenario3PBT15",'Major retrofit'!$AW$27,"")))</f>
        <v/>
      </c>
      <c r="T92" s="207">
        <f t="shared" si="56"/>
        <v>0</v>
      </c>
      <c r="U92" s="206" t="str">
        <f>IF(F92="Scenario1PBT1",'Major retrofit'!$E$38,IF(F92="Scenario2PBT1",'Major retrofit'!$F$38,IF(F92="Scenario3PBT1",'Major retrofit'!$G$38,"")))&amp;IF(F92="Scenario1PBT2",'Major retrofit'!$H$38,IF(F92="Scenario2PBT2",'Major retrofit'!$I$38,IF(F92="Scenario3PBT2",'Major retrofit'!$J$38,"")))&amp;IF(F92="Scenario1PBT3",'Major retrofit'!$K$38,IF(F92="Scenario2PBT3",'Major retrofit'!$L$38,IF(F92="Scenario3PBT3",'Major retrofit'!$M$38,"")))&amp;IF(F92="Scenario1PBT4",'Major retrofit'!$N$38,IF(F92="Scenario2PBT4",'Major retrofit'!$O$38,IF(F92="Scenario3PBT4",'Major retrofit'!$P$38,"")))&amp;IF(F92="Scenario1PBT5",'Major retrofit'!$Q$38,IF(F92="Scenario2PBT5",'Major retrofit'!$R$38,IF(F92="Scenario3PBT5",'Major retrofit'!$S$38,"")))&amp;IF(F92="Scenario1PBT6",'Major retrofit'!$T$38,IF(F92="Scenario2PBT6",'Major retrofit'!$U$38,IF(F92="Scenario3PBT6",'Major retrofit'!$V$38,"")))&amp;IF(F92="Scenario1PBT7",'Major retrofit'!$W$38,IF(F92="Scenario2PBT7",'Major retrofit'!$X$38,IF(F92="Scenario3PBT7",'Major retrofit'!$Y$38,"")))&amp;IF(F92="Scenario1PBT8",'Major retrofit'!$Z$38,IF(F92="Scenario2PBT8",'Major retrofit'!$AA$38,IF(F92="Scenario3PBT8",'Major retrofit'!$AB$38,"")))&amp;IF(F92="Scenario1PBT9",'Major retrofit'!$AC$38,IF(F92="Scenario2PBT9",'Major retrofit'!$AD$38,IF(F92="Scenario3PBT9",'Major retrofit'!$AE$38,"")))&amp;IF(F92="Scenario1PBT10",'Major retrofit'!$AF$38,IF(F92="Scenario2PBT10",'Major retrofit'!$AG$38,IF(F92="Scenario3PBT10",'Major retrofit'!$AH$38,"")))&amp;IF(F92="Scenario1PBT11",'Major retrofit'!$AI$38,IF(F92="Scenario2PBT11",'Major retrofit'!$AJ$38,IF(F92="Scenario3PBT11",'Major retrofit'!$AK$38,"")))&amp;IF(F92="Scenario1PBT12",'Major retrofit'!$AL$38,IF(F92="Scenario2PBT12",'Major retrofit'!$AM$38,IF(F92="Scenario3PBT12",'Major retrofit'!$AN$38,"")))&amp;IF(F92="Scenario1PBT13",'Major retrofit'!$AO$38,IF(F92="Scenario2PBT13",'Major retrofit'!$AP$38,IF(F92="Scenario3PBT13",'Major retrofit'!$AQ$38,"")))&amp;IF(F92="Scenario1PBT14",'Major retrofit'!$AR$38,IF(F92="Scenario2PBT14",'Major retrofit'!$AS$38,IF(F92="Scenario3PBT14",'Major retrofit'!$AT$38,"")))&amp;IF(F92="Scenario1PBT15",'Major retrofit'!$AU$38,IF(F92="Scenario2PBT15",'Major retrofit'!$AV$38,IF(F92="Scenario3PBT15",'Major retrofit'!$AW$38,"")))</f>
        <v/>
      </c>
      <c r="V92" s="117">
        <f t="shared" si="57"/>
        <v>0</v>
      </c>
      <c r="W92" s="117" t="str">
        <f>IF(F92="Scenario1PBT1",'Major retrofit'!$E$40,IF(F92="Scenario2PBT1",'Major retrofit'!$F$40,IF(F92="Scenario3PBT1",'Major retrofit'!$G$40,"")))&amp;IF(F92="Scenario1PBT2",'Major retrofit'!$H$40,IF(F92="Scenario2PBT2",'Major retrofit'!$I$40,IF(F92="Scenario3PBT2",'Major retrofit'!$J$40,"")))&amp;IF(F92="Scenario1PBT3",'Major retrofit'!$K$40,IF(F92="Scenario2PBT3",'Major retrofit'!$L$40,IF(F92="Scenario3PBT3",'Major retrofit'!$M$40,"")))&amp;IF(F92="Scenario1PBT4",'Major retrofit'!$N$40,IF(F92="Scenario2PBT4",'Major retrofit'!$O$40,IF(F92="Scenario3PBT4",'Major retrofit'!$P$40,"")))&amp;IF(F92="Scenario1PBT5",'Major retrofit'!$Q$40,IF(F92="Scenario2PBT5",'Major retrofit'!$R$40,IF(F92="Scenario3PBT5",'Major retrofit'!$S$40,"")))&amp;IF(F92="Scenario1PBT6",'Major retrofit'!$T$40,IF(F92="Scenario2PBT6",'Major retrofit'!$U$40,IF(F92="Scenario3PBT6",'Major retrofit'!$V$40,"")))&amp;IF(F92="Scenario1PBT7",'Major retrofit'!$W$40,IF(F92="Scenario2PBT7",'Major retrofit'!$X$40,IF(F92="Scenario3PBT7",'Major retrofit'!$Y$40,"")))&amp;IF(F92="Scenario1PBT8",'Major retrofit'!$Z$40,IF(F92="Scenario2PBT8",'Major retrofit'!$AA$40,IF(F92="Scenario3PBT8",'Major retrofit'!$AB$40,"")))&amp;IF(F92="Scenario1PBT9",'Major retrofit'!$AC$40,IF(F92="Scenario2PBT9",'Major retrofit'!$AD$40,IF(F92="Scenario3PBT9",'Major retrofit'!$AE$40,"")))&amp;IF(F92="Scenario1PBT10",'Major retrofit'!$AF$40,IF(F92="Scenario2PBT10",'Major retrofit'!$AG$40,IF(F92="Scenario3PBT10",'Major retrofit'!$AH$40,"")))&amp;IF(F92="Scenario1PBT11",'Major retrofit'!$AI$40,IF(F92="Scenario2PBT11",'Major retrofit'!$AJ$40,IF(F92="Scenario3PBT11",'Major retrofit'!$AK$40,"")))&amp;IF(F92="Scenario1PBT12",'Major retrofit'!$AL$40,IF(F92="Scenario2PBT12",'Major retrofit'!$AM$40,IF(F92="Scenario3PBT12",'Major retrofit'!$AN$40,"")))&amp;IF(F92="Scenario1PBT13",'Major retrofit'!$AO$40,IF(F92="Scenario2PBT13",'Major retrofit'!$AP$40,IF(F92="Scenario3PBT13",'Major retrofit'!$AQ$40,"")))&amp;IF(F92="Scenario1PBT14",'Major retrofit'!$AR$40,IF(F92="Scenario2PBT14",'Major retrofit'!$AS$40,IF(F92="Scenario3PBT14",'Major retrofit'!$AT$40,"")))&amp;IF(F92="Scenario1PBT15",'Major retrofit'!$AU$40,IF(F92="Scenario2PBT15",'Major retrofit'!$AV$40,IF(F92="Scenario3PBT15",'Major retrofit'!$AW$40,"")))</f>
        <v/>
      </c>
      <c r="X92" s="117">
        <f t="shared" si="58"/>
        <v>0</v>
      </c>
      <c r="Y92" s="117" t="str">
        <f>IF(F92="Scenario1PBT1",'Major retrofit'!$E$42,IF(F92="Scenario2PBT1",'Major retrofit'!$F$42,IF(F92="Scenario3PBT1",'Major retrofit'!$G$42,"")))&amp;IF(F92="Scenario1PBT2",'Major retrofit'!$H$42,IF(F92="Scenario2PBT2",'Major retrofit'!$I$42,IF(F92="Scenario3PBT2",'Major retrofit'!$J$42,"")))&amp;IF(F92="Scenario1PBT3",'Major retrofit'!$K$42,IF(F92="Scenario2PBT3",'Major retrofit'!$L$42,IF(F92="Scenario3PBT3",'Major retrofit'!$M$42,"")))&amp;IF(F92="Scenario1PBT4",'Major retrofit'!$N$42,IF(F92="Scenario2PBT4",'Major retrofit'!$O$42,IF(F92="Scenario3PBT4",'Major retrofit'!$P$42,"")))&amp;IF(F92="Scenario1PBT5",'Major retrofit'!$Q$42,IF(F92="Scenario2PBT5",'Major retrofit'!$R$42,IF(F92="Scenario3PBT5",'Major retrofit'!$S$42,"")))&amp;IF(F92="Scenario1PBT6",'Major retrofit'!$T$42,IF(F92="Scenario2PBT6",'Major retrofit'!$U$42,IF(F92="Scenario3PBT6",'Major retrofit'!$V$42,"")))&amp;IF(F92="Scenario1PBT7",'Major retrofit'!$W$42,IF(F92="Scenario2PBT7",'Major retrofit'!$X$42,IF(F92="Scenario3PBT7",'Major retrofit'!$Y$42,"")))&amp;IF(F92="Scenario1PBT8",'Major retrofit'!$Z$42,IF(F92="Scenario2PBT8",'Major retrofit'!$AA$42,IF(F92="Scenario3PBT8",'Major retrofit'!$AB$42,"")))&amp;IF(F92="Scenario1PBT9",'Major retrofit'!$AC$42,IF(F92="Scenario2PBT9",'Major retrofit'!$AD$42,IF(F92="Scenario3PBT9",'Major retrofit'!$AE$42,"")))&amp;IF(F92="Scenario1PBT10",'Major retrofit'!$AF$42,IF(F92="Scenario2PBT10",'Major retrofit'!$AG$42,IF(F92="Scenario3PBT10",'Major retrofit'!$AH$42,"")))&amp;IF(F92="Scenario1PBT11",'Major retrofit'!$AI$42,IF(F92="Scenario2PBT11",'Major retrofit'!$AJ$42,IF(F92="Scenario3PBT11",'Major retrofit'!$AK$42,"")))&amp;IF(F92="Scenario1PBT12",'Major retrofit'!$AL$42,IF(F92="Scenario2PBT12",'Major retrofit'!$AM$42,IF(F92="Scenario3PBT12",'Major retrofit'!$AN$42,"")))&amp;IF(F92="Scenario1PBT13",'Major retrofit'!$AO$42,IF(F92="Scenario2PBT13",'Major retrofit'!$AP$42,IF(F92="Scenario3PBT13",'Major retrofit'!$AQ$42,"")))&amp;IF(F92="Scenario1PBT14",'Major retrofit'!$AR$42,IF(F92="Scenario2PBT14",'Major retrofit'!$AS$42,IF(F92="Scenario3PBT14",'Major retrofit'!$AT$42,"")))&amp;IF(F92="Scenario1PBT15",'Major retrofit'!$AU$42,IF(F92="Scenario2PBT15",'Major retrofit'!$AV$42,IF(F92="Scenario3PBT15",'Major retrofit'!$AW$42,"")))</f>
        <v/>
      </c>
      <c r="Z92" s="117">
        <f t="shared" si="59"/>
        <v>0</v>
      </c>
      <c r="AA92" s="178" t="str">
        <f>IF(F92="Scenario1PBT1",'Major retrofit'!$E$101,IF(F92="Scenario2PBT1",'Major retrofit'!$F$101,IF(F92="Scenario3PBT1",'Major retrofit'!$G$101,"")))&amp;IF(F92="Scenario1PBT2",'Major retrofit'!$H$101,IF(F92="Scenario2PBT2",'Major retrofit'!$I$101,IF(F92="Scenario3PBT2",'Major retrofit'!$J$101,"")))&amp;IF(F92="Scenario1PBT3",'Major retrofit'!$K$101,IF(F92="Scenario2PBT3",'Major retrofit'!$L$101,IF(F92="Scenario3PBT3",'Major retrofit'!$M$101,"")))&amp;IF(F92="Scenario1PBT4",'Major retrofit'!$N$101,IF(F92="Scenario2PBT4",'Major retrofit'!$O$101,IF(F92="Scenario3PBT4",'Major retrofit'!$P$101,"")))&amp;IF(F92="Scenario1PBT5",'Major retrofit'!$Q$101,IF(F92="Scenario2PBT5",'Major retrofit'!$R$101,IF(F92="Scenario3PBT5",'Major retrofit'!$S$101,"")))&amp;IF(F92="Scenario1PBT6",'Major retrofit'!$T$101,IF(F92="Scenario2PBT6",'Major retrofit'!$U$101,IF(F92="Scenario3PBT6",'Major retrofit'!$V$101,"")))&amp;IF(F92="Scenario1PBT7",'Major retrofit'!$W$101,IF(F92="Scenario2PBT7",'Major retrofit'!$X$101,IF(F92="Scenario3PBT7",'Major retrofit'!$Y$101,"")))&amp;IF(F92="Scenario1PBT8",'Major retrofit'!$Z$101,IF(F92="Scenario2PBT8",'Major retrofit'!$AA$101,IF(F92="Scenario3PBT8",'Major retrofit'!$AB$101,"")))&amp;IF(F92="Scenario1PBT9",'Major retrofit'!$AC$101,IF(F92="Scenario2PBT9",'Major retrofit'!$AD$101,IF(F92="Scenario3PBT9",'Major retrofit'!$AE$101,"")))&amp;IF(F92="Scenario1PBT10",'Major retrofit'!$AF$101,IF(F92="Scenario2PBT10",'Major retrofit'!$AG$101,IF(F92="Scenario3PBT10",'Major retrofit'!$AH$101,"")))&amp;IF(F92="Scenario1PBT11",'Major retrofit'!$AI$101,IF(F92="Scenario2PBT11",'Major retrofit'!$AJ$101,IF(F92="Scenario3PBT11",'Major retrofit'!$AK$101,"")))&amp;IF(F92="Scenario1PBT12",'Major retrofit'!$AL$101,IF(F92="Scenario2PBT12",'Major retrofit'!$AM$101,IF(F92="Scenario3PBT12",'Major retrofit'!$AN$101,"")))&amp;IF(F92="Scenario1PBT13",'Major retrofit'!$AO$101,IF(F92="Scenario2PBT13",'Major retrofit'!$AP$101,IF(F92="Scenario3PBT13",'Major retrofit'!$AQ$101,"")))&amp;IF(F92="Scenario1PBT14",'Major retrofit'!$AR$101,IF(F92="Scenario2PBT14",'Major retrofit'!$AS$101,IF(F92="Scenario3PBT14",'Major retrofit'!$AT$101,"")))&amp;IF(F92="Scenario1PBT15",'Major retrofit'!$AU$101,IF(F92="Scenario2PBT15",'Major retrofit'!$AV$101,IF(F92="Scenario3PBT15",'Major retrofit'!$AW$101,"")))</f>
        <v/>
      </c>
      <c r="AB92" s="179">
        <f t="shared" si="60"/>
        <v>0</v>
      </c>
      <c r="AC92" s="363" t="str">
        <f t="shared" si="61"/>
        <v/>
      </c>
      <c r="AD92" s="353">
        <f>IF(AC92="",IFERROR('Projection_Base-case'!G93-G92,0),0)</f>
        <v>0</v>
      </c>
      <c r="AE92" s="350">
        <f t="shared" si="37"/>
        <v>0</v>
      </c>
      <c r="AF92" s="361">
        <f>IFERROR(100*AD92/'Projection_Base-case'!G93,0)</f>
        <v>0</v>
      </c>
      <c r="AG92" s="352">
        <f>IF(AC92="",IFERROR('Projection_Base-case'!I93-I92,0),0)</f>
        <v>0</v>
      </c>
      <c r="AH92" s="353">
        <f t="shared" si="38"/>
        <v>0</v>
      </c>
      <c r="AI92" s="361">
        <f>IFERROR(100*AG92/'Projection_Base-case'!I93,0)</f>
        <v>0</v>
      </c>
      <c r="AJ92" s="352">
        <f>IF(AC92="",IFERROR('Projection_Base-case'!K93-K92,0),0)</f>
        <v>0</v>
      </c>
      <c r="AK92" s="353">
        <f t="shared" si="39"/>
        <v>0</v>
      </c>
      <c r="AL92" s="361">
        <f>IFERROR(100*AJ92/'Projection_Base-case'!K93,0)</f>
        <v>0</v>
      </c>
      <c r="AM92" s="352">
        <f>-IF(AC92="",IFERROR('Projection_Base-case'!M93-M92,0),0)</f>
        <v>0</v>
      </c>
      <c r="AN92" s="353">
        <f t="shared" si="40"/>
        <v>0</v>
      </c>
      <c r="AO92" s="354">
        <f>IFERROR(IF('Projection_Base-case'!N93&gt;0,100*AN92/'Projection_Base-case'!N93,100*AN92/N92),0)</f>
        <v>0</v>
      </c>
      <c r="AP92" s="355">
        <f>IF(AC92="",IFERROR('Projection_Base-case'!O93-O92,0),0)</f>
        <v>0</v>
      </c>
      <c r="AQ92" s="356">
        <f t="shared" si="41"/>
        <v>0</v>
      </c>
      <c r="AR92" s="356">
        <f>IFERROR(100*AP92/'Projection_Base-case'!O93,0)</f>
        <v>0</v>
      </c>
      <c r="AS92" s="355">
        <f>IF(AC92="",IFERROR('Projection_Base-case'!Q93-Q92,0),0)</f>
        <v>0</v>
      </c>
      <c r="AT92" s="356">
        <f t="shared" si="42"/>
        <v>0</v>
      </c>
      <c r="AU92" s="356">
        <f>IFERROR(100*AS92/'Projection_Base-case'!Q93,0)</f>
        <v>0</v>
      </c>
      <c r="AV92" s="355">
        <f>IF(AC92="",IFERROR('Projection_Base-case'!S93-S92,0),0)</f>
        <v>0</v>
      </c>
      <c r="AW92" s="356">
        <f t="shared" si="43"/>
        <v>0</v>
      </c>
      <c r="AX92" s="357">
        <f>IFERROR(100*AV92/'Projection_Base-case'!S93,0)</f>
        <v>0</v>
      </c>
      <c r="AY92" s="358">
        <f>IF(AC92="",IFERROR('Projection_Base-case'!U93-U92,0),0)</f>
        <v>0</v>
      </c>
      <c r="AZ92" s="359">
        <f t="shared" si="44"/>
        <v>0</v>
      </c>
      <c r="BA92" s="359">
        <f>IFERROR(100*AY92/'Projection_Base-case'!U93,0)</f>
        <v>0</v>
      </c>
      <c r="BB92" s="358">
        <f>IF(AC92="",IFERROR('Projection_Base-case'!W93-W92,0),0)</f>
        <v>0</v>
      </c>
      <c r="BC92" s="359">
        <f t="shared" si="45"/>
        <v>0</v>
      </c>
      <c r="BD92" s="359">
        <f>IFERROR(100*BB92/'Projection_Base-case'!W93,0)</f>
        <v>0</v>
      </c>
      <c r="BE92" s="358">
        <f>IF(AC92="",IFERROR('Projection_Base-case'!Y93-Y92,0),0)</f>
        <v>0</v>
      </c>
      <c r="BF92" s="359">
        <f t="shared" si="46"/>
        <v>0</v>
      </c>
      <c r="BG92" s="359">
        <f>IFERROR(100*BE92/'Projection_Base-case'!Y93,0)</f>
        <v>0</v>
      </c>
      <c r="BH92" s="359">
        <f t="shared" si="47"/>
        <v>0</v>
      </c>
      <c r="BI92" s="360">
        <f t="shared" si="48"/>
        <v>0</v>
      </c>
    </row>
    <row r="93" spans="1:61">
      <c r="A93" s="205">
        <v>89</v>
      </c>
      <c r="B93" s="347">
        <f>IF('Projection_Base-case'!B94&lt;&gt;"",'Projection_Base-case'!B94,0)</f>
        <v>0</v>
      </c>
      <c r="C93" s="347">
        <f>IF('Projection_Base-case'!C94&lt;&gt;"",'Projection_Base-case'!C94,0)</f>
        <v>0</v>
      </c>
      <c r="D93" s="365">
        <f>IF('Projection_Base-case'!D94&lt;&gt;"",'Projection_Base-case'!D94,0)</f>
        <v>0</v>
      </c>
      <c r="E93" s="322"/>
      <c r="F93" s="367" t="str">
        <f t="shared" si="49"/>
        <v>0</v>
      </c>
      <c r="G93" s="177" t="str">
        <f>IF(F93="Scenario1PBT1",'Major retrofit'!$E$6,IF(F93="Scenario2PBT1",'Major retrofit'!$F$6,IF(F93="Scenario3PBT1",'Major retrofit'!$G$6,"")))&amp;IF(F93="Scenario1PBT2",'Major retrofit'!$H$6,IF(F93="Scenario2PBT2",'Major retrofit'!$I$6,IF(F93="Scenario3PBT2",'Major retrofit'!$J$6,"")))&amp;IF(F93="Scenario1PBT3",'Major retrofit'!$K$6,IF(F93="Scenario2PBT3",'Major retrofit'!$L$6,IF(F93="Scenario3PBT3",'Major retrofit'!$M$6,"")))&amp;IF(F93="Scenario1PBT4",'Major retrofit'!$N$6,IF(F93="Scenario2PBT4",'Major retrofit'!$O$6,IF(F93="Scenario3PBT4",'Major retrofit'!$P$6,"")))&amp;IF(F93="Scenario1PBT5",'Major retrofit'!$Q$6,IF(F93="Scenario2PBT5",'Major retrofit'!$R$6,IF(F93="Scenario3PBT5",'Major retrofit'!$S$6,"")))&amp;IF(F93="Scenario1PBT6",'Major retrofit'!$T$6,IF(F93="Scenario2PBT6",'Major retrofit'!$U$6,IF(F93="Scenario3PBT6",'Major retrofit'!$V$6,"")))&amp;IF(F93="Scenario1PBT7",'Major retrofit'!$W$6,IF(F93="Scenario2PBT7",'Major retrofit'!$X$6,IF(F93="Scenario3PBT7",'Major retrofit'!$Y$6,"")))&amp;IF(F93="Scenario1PBT8",'Major retrofit'!$Z$6,IF(F93="Scenario2PBT8",'Major retrofit'!$AA$6,IF(F93="Scenario3PBT8",'Major retrofit'!$AB$6,"")))&amp;IF(F93="Scenario1PBT9",'Major retrofit'!$AC$6,IF(F93="Scenario2PBT9",'Major retrofit'!$AD$6,IF(F93="Scenario3PBT9",'Major retrofit'!$AE$6,"")))&amp;IF(F93="Scenario1PBT10",'Major retrofit'!$AF$6,IF(F93="Scenario2PBT10",'Major retrofit'!$AG$6,IF(F93="Scenario3PBT10",'Major retrofit'!$AH$6,"")))&amp;IF(F93="Scenario1PBT11",'Major retrofit'!$AI$6,IF(F93="Scenario2PBT11",'Major retrofit'!$AJ$6,IF(F93="Scenario3PBT11",'Major retrofit'!$AK$6,"")))&amp;IF(F93="Scenario1PBT12",'Major retrofit'!$AL$6,IF(F93="Scenario2PBT12",'Major retrofit'!$AM$6,IF(F93="Scenario3PBT12",'Major retrofit'!$AN$6,"")))&amp;IF(F93="Scenario1PBT13",'Major retrofit'!$AO$6,IF(F93="Scenario2PBT13",'Major retrofit'!$AP$6,IF(F93="Scenario3PBT13",'Major retrofit'!$AQ$6,"")))&amp;IF(F93="Scenario1PBT14",'Major retrofit'!$AR$6,IF(F93="Scenario2PBT14",'Major retrofit'!$AS$6,IF(F93="Scenario3PBT14",'Major retrofit'!$AT$6,"")))&amp;IF(F93="Scenario1PBT15",'Major retrofit'!$AU$6,IF(F93="Scenario2PBT15",'Major retrofit'!$AV$6,IF(F93="Scenario3PBT15",'Major retrofit'!$AW$6,"")))</f>
        <v/>
      </c>
      <c r="H93" s="117">
        <f t="shared" si="50"/>
        <v>0</v>
      </c>
      <c r="I93" s="178" t="str">
        <f>IF(F93="Scenario1PBT1",'Major retrofit'!$E$16,IF(F93="Scenario2PBT1",'Major retrofit'!$F$16,IF(F93="Scenario3PBT1",'Major retrofit'!$G$16,"")))&amp;IF(F93="Scenario1PBT2",'Major retrofit'!$H$16,IF(F93="Scenario2PBT2",'Major retrofit'!$I$16,IF(F93="Scenario3PBT2",'Major retrofit'!$J$16,"")))&amp;IF(F93="Scenario1PBT3",'Major retrofit'!$K$16,IF(F93="Scenario2PBT3",'Major retrofit'!$L$16,IF(F93="Scenario3PBT3",'Major retrofit'!$M$16,"")))&amp;IF(F93="Scenario1PBT4",'Major retrofit'!$N$16,IF(F93="Scenario2PBT4",'Major retrofit'!$O$16,IF(F93="Scenario3PBT4",'Major retrofit'!$P$16,"")))&amp;IF(F93="Scenario1PBT5",'Major retrofit'!$Q$16,IF(F93="Scenario2PBT5",'Major retrofit'!$R$16,IF(F93="Scenario3PBT5",'Major retrofit'!$S$16,"")))&amp;IF(F93="Scenario1PBT6",'Major retrofit'!$T$16,IF(F93="Scenario2PBT6",'Major retrofit'!$U$16,IF(F93="Scenario3PBT6",'Major retrofit'!$V$16,"")))&amp;IF(F93="Scenario1PBT7",'Major retrofit'!$W$16,IF(F93="Scenario2PBT7",'Major retrofit'!$X$16,IF(F93="Scenario3PBT7",'Major retrofit'!$Y$16,"")))&amp;IF(F93="Scenario1PBT8",'Major retrofit'!$Z$16,IF(F93="Scenario2PBT8",'Major retrofit'!$AA$16,IF(F93="Scenario3PBT8",'Major retrofit'!$AB$16,"")))&amp;IF(F93="Scenario1PBT9",'Major retrofit'!$AC$16,IF(F93="Scenario2PBT9",'Major retrofit'!$AD$16,IF(F93="Scenario3PBT9",'Major retrofit'!$AE$16,"")))&amp;IF(F93="Scenario1PBT10",'Major retrofit'!$AF$16,IF(F93="Scenario2PBT10",'Major retrofit'!$AG$16,IF(F93="Scenario3PBT10",'Major retrofit'!$AH$16,"")))&amp;IF(F93="Scenario1PBT11",'Major retrofit'!$AI$16,IF(F93="Scenario2PBT11",'Major retrofit'!$AJ$16,IF(F93="Scenario3PBT11",'Major retrofit'!$AK$16,"")))&amp;IF(F93="Scenario1PBT12",'Major retrofit'!$AL$16,IF(F93="Scenario2PBT12",'Major retrofit'!$AM$16,IF(F93="Scenario3PBT12",'Major retrofit'!$AN$16,"")))&amp;IF(F93="Scenario1PBT13",'Major retrofit'!$AO$16,IF(F93="Scenario2PBT13",'Major retrofit'!$AP$16,IF(F93="Scenario3PBT13",'Major retrofit'!$AQ$16,"")))&amp;IF(F93="Scenario1PBT14",'Major retrofit'!$AR$16,IF(F93="Scenario2PBT14",'Major retrofit'!$AS$16,IF(F93="Scenario3PBT14",'Major retrofit'!$AT$16,"")))&amp;IF(F93="Scenario1PBT15",'Major retrofit'!$AU$16,IF(F93="Scenario2PBT15",'Major retrofit'!$AV$16,IF(F93="Scenario3PBT15",'Major retrofit'!$AW$16,"")))</f>
        <v/>
      </c>
      <c r="J93" s="117">
        <f t="shared" si="51"/>
        <v>0</v>
      </c>
      <c r="K93" s="117" t="str">
        <f>IF(F93="Scenario1PBT1",'Major retrofit'!$E$18,IF(F93="Scenario2PBT1",'Major retrofit'!$F$18,IF(F93="Scenario3PBT1",'Major retrofit'!$G$18,"")))&amp;IF(F93="Scenario1PBT2",'Major retrofit'!$H$18,IF(F93="Scenario2PBT2",'Major retrofit'!$I$18,IF(F93="Scenario3PBT2",'Major retrofit'!$J$18,"")))&amp;IF(F93="Scenario1PBT3",'Major retrofit'!$K$18,IF(F93="Scenario2PBT3",'Major retrofit'!$L$18,IF(F93="Scenario3PBT3",'Major retrofit'!$M$18,"")))&amp;IF(F93="Scenario1PBT4",'Major retrofit'!$N$18,IF(F93="Scenario2PBT4",'Major retrofit'!$O$18,IF(F93="Scenario3PBT4",'Major retrofit'!$P$18,"")))&amp;IF(F93="Scenario1PBT5",'Major retrofit'!$Q$18,IF(F93="Scenario2PBT5",'Major retrofit'!$R$18,IF(F93="Scenario3PBT5",'Major retrofit'!$S$18,"")))&amp;IF(F93="Scenario1PBT6",'Major retrofit'!$T$18,IF(F93="Scenario2PBT6",'Major retrofit'!$U$18,IF(F93="Scenario3PBT6",'Major retrofit'!$V$18,"")))&amp;IF(F93="Scenario1PBT7",'Major retrofit'!$W$18,IF(F93="Scenario2PBT7",'Major retrofit'!$X$18,IF(F93="Scenario3PBT7",'Major retrofit'!$Y$18,"")))&amp;IF(F93="Scenario1PBT8",'Major retrofit'!$Z$18,IF(F93="Scenario2PBT8",'Major retrofit'!$AA$18,IF(F93="Scenario3PBT8",'Major retrofit'!$AB$18,"")))&amp;IF(F93="Scenario1PBT9",'Major retrofit'!$AC$18,IF(F93="Scenario2PBT9",'Major retrofit'!$AD$18,IF(F93="Scenario3PBT9",'Major retrofit'!$AE$18,"")))&amp;IF(F93="Scenario1PBT10",'Major retrofit'!$AF$18,IF(F93="Scenario2PBT10",'Major retrofit'!$AG$18,IF(F93="Scenario3PBT10",'Major retrofit'!$AH$18,"")))&amp;IF(F93="Scenario1PBT11",'Major retrofit'!$AI$18,IF(F93="Scenario2PBT11",'Major retrofit'!$AJ$18,IF(F93="Scenario3PBT11",'Major retrofit'!$AK$18,"")))&amp;IF(F93="Scenario1PBT12",'Major retrofit'!$AL$18,IF(F93="Scenario2PBT12",'Major retrofit'!$AM$18,IF(F93="Scenario3PBT12",'Major retrofit'!$AN$18,"")))&amp;IF(F93="Scenario1PBT13",'Major retrofit'!$AO$18,IF(F93="Scenario2PBT13",'Major retrofit'!$AP$18,IF(F93="Scenario3PBT13",'Major retrofit'!$AQ$18,"")))&amp;IF(F93="Scenario1PBT14",'Major retrofit'!$AR$18,IF(F93="Scenario2PBT14",'Major retrofit'!$AS$18,IF(F93="Scenario3PBT14",'Major retrofit'!$AT$18,"")))&amp;IF(F93="Scenario1PBT15",'Major retrofit'!$AU$18,IF(F93="Scenario2PBT15",'Major retrofit'!$AV$18,IF(F93="Scenario3PBT15",'Major retrofit'!$AW$18,"")))</f>
        <v/>
      </c>
      <c r="L93" s="117">
        <f t="shared" si="52"/>
        <v>0</v>
      </c>
      <c r="M93" s="117" t="str">
        <f>IF(F93="Scenario1PBT1",'Major retrofit'!$E$20,IF(F93="Scenario2PBT1",'Major retrofit'!$F$20,IF(F93="Scenario3PBT1",'Major retrofit'!$G$20,"")))&amp;IF(F93="Scenario1PBT2",'Major retrofit'!$H$20,IF(F93="Scenario2PBT2",'Major retrofit'!$I$20,IF(F93="Scenario3PBT2",'Major retrofit'!$J$20,"")))&amp;IF(F93="Scenario1PBT3",'Major retrofit'!$K$20,IF(F93="Scenario2PBT3",'Major retrofit'!$L$20,IF(F93="Scenario3PBT3",'Major retrofit'!$M$20,"")))&amp;IF(F93="Scenario1PBT4",'Major retrofit'!$N$20,IF(F93="Scenario2PBT4",'Major retrofit'!$O$20,IF(F93="Scenario3PBT4",'Major retrofit'!$P$20,"")))&amp;IF(F93="Scenario1PBT5",'Major retrofit'!$Q$20,IF(F93="Scenario2PBT5",'Major retrofit'!$R$20,IF(F93="Scenario3PBT5",'Major retrofit'!$S$20,"")))&amp;IF(F93="Scenario1PBT6",'Major retrofit'!$T$20,IF(F93="Scenario2PBT6",'Major retrofit'!$U$20,IF(F93="Scenario3PBT6",'Major retrofit'!$V$20,"")))&amp;IF(F93="Scenario1PBT7",'Major retrofit'!$W$20,IF(F93="Scenario2PBT7",'Major retrofit'!$X$20,IF(F93="Scenario3PBT7",'Major retrofit'!$Y$20,"")))&amp;IF(F93="Scenario1PBT8",'Major retrofit'!$Z$20,IF(F93="Scenario2PBT8",'Major retrofit'!$AA$20,IF(F93="Scenario3PBT8",'Major retrofit'!$AB$20,"")))&amp;IF(F93="Scenario1PBT9",'Major retrofit'!$AC$20,IF(F93="Scenario2PBT9",'Major retrofit'!$AD$20,IF(F93="Scenario3PBT9",'Major retrofit'!$AE$20,"")))&amp;IF(F93="Scenario1PBT10",'Major retrofit'!$AF$20,IF(F93="Scenario2PBT10",'Major retrofit'!$AG$20,IF(F93="Scenario3PBT10",'Major retrofit'!$AH$20,"")))&amp;IF(F93="Scenario1PBT11",'Major retrofit'!$AI$20,IF(F93="Scenario2PBT11",'Major retrofit'!$AJ$20,IF(F93="Scenario3PBT11",'Major retrofit'!$AK$20,"")))&amp;IF(F93="Scenario1PBT12",'Major retrofit'!$AL$20,IF(F93="Scenario2PBT12",'Major retrofit'!$AM$20,IF(F93="Scenario3PBT12",'Major retrofit'!$AN$20,"")))&amp;IF(F93="Scenario1PBT13",'Major retrofit'!$AO$20,IF(F93="Scenario2PBT13",'Major retrofit'!$AP$20,IF(F93="Scenario3PBT13",'Major retrofit'!$AQ$20,"")))&amp;IF(F93="Scenario1PBT14",'Major retrofit'!$AR$20,IF(F93="Scenario2PBT14",'Major retrofit'!$AS$20,IF(F93="Scenario3PBT14",'Major retrofit'!$AT$20,"")))&amp;IF(F93="Scenario1PBT15",'Major retrofit'!$AU$20,IF(F93="Scenario2PBT15",'Major retrofit'!$AV$20,IF(F93="Scenario3PBT15",'Major retrofit'!$AW$20,"")))</f>
        <v/>
      </c>
      <c r="N93" s="118">
        <f t="shared" si="53"/>
        <v>0</v>
      </c>
      <c r="O93" s="206" t="str">
        <f>IF(F93="Scenario1PBT1",'Major retrofit'!$E$23,IF(F93="Scenario2PBT1",'Major retrofit'!$F$23,IF(F93="Scenario3PBT1",'Major retrofit'!$G$23,"")))&amp;IF(F93="Scenario1PBT2",'Major retrofit'!$H$23,IF(F93="Scenario2PBT2",'Major retrofit'!$I$23,IF(F93="Scenario3PBT2",'Major retrofit'!$J$23,"")))&amp;IF(F93="Scenario1PBT3",'Major retrofit'!$K$23,IF(F93="Scenario2PBT3",'Major retrofit'!$L$23,IF(F93="Scenario3PBT3",'Major retrofit'!$M$23,"")))&amp;IF(F93="Scenario1PBT4",'Major retrofit'!$N$23,IF(F93="Scenario2PBT4",'Major retrofit'!$O$23,IF(F93="Scenario3PBT4",'Major retrofit'!$P$23,"")))&amp;IF(F93="Scenario1PBT5",'Major retrofit'!$Q$23,IF(F93="Scenario2PBT5",'Major retrofit'!$R$23,IF(F93="Scenario3PBT5",'Major retrofit'!$S$23,"")))&amp;IF(F93="Scenario1PBT6",'Major retrofit'!$T$23,IF(F93="Scenario2PBT6",'Major retrofit'!$U$23,IF(F93="Scenario3PBT6",'Major retrofit'!$V$23,"")))&amp;IF(F93="Scenario1PBT7",'Major retrofit'!$W$23,IF(F93="Scenario2PBT7",'Major retrofit'!$X$23,IF(F93="Scenario3PBT7",'Major retrofit'!$Y$23,"")))&amp;IF(F93="Scenario1PBT8",'Major retrofit'!$Z$23,IF(F93="Scenario2PBT8",'Major retrofit'!$AA$23,IF(F93="Scenario3PBT8",'Major retrofit'!$AB$23,"")))&amp;IF(F93="Scenario1PBT9",'Major retrofit'!$AC$23,IF(F93="Scenario2PBT9",'Major retrofit'!$AD$23,IF(F93="Scenario3PBT9",'Major retrofit'!$AE$23,"")))&amp;IF(F93="Scenario1PBT10",'Major retrofit'!$AF$23,IF(F93="Scenario2PBT10",'Major retrofit'!$AG$23,IF(F93="Scenario3PBT10",'Major retrofit'!$AH$23,"")))&amp;IF(F93="Scenario1PBT11",'Major retrofit'!$AI$23,IF(F93="Scenario2PBT11",'Major retrofit'!$AJ$23,IF(F93="Scenario3PBT11",'Major retrofit'!$AK$23,"")))&amp;IF(F93="Scenario1PBT12",'Major retrofit'!$AL$23,IF(F93="Scenario2PBT12",'Major retrofit'!$AM$23,IF(F93="Scenario3PBT12",'Major retrofit'!$AN$23,"")))&amp;IF(F93="Scenario1PBT13",'Major retrofit'!$AO$23,IF(F93="Scenario2PBT13",'Major retrofit'!$AP$23,IF(F93="Scenario3PBT13",'Major retrofit'!$AQ$23,"")))&amp;IF(F93="Scenario1PBT14",'Major retrofit'!$AR$23,IF(F93="Scenario2PBT14",'Major retrofit'!$AS$23,IF(F93="Scenario3PBT14",'Major retrofit'!$AT$23,"")))&amp;IF(F93="Scenario1PBT15",'Major retrofit'!$AU$23,IF(F93="Scenario2PBT15",'Major retrofit'!$AV$23,IF(F93="Scenario3PBT15",'Major retrofit'!$AW$23,"")))</f>
        <v/>
      </c>
      <c r="P93" s="117">
        <f t="shared" si="54"/>
        <v>0</v>
      </c>
      <c r="Q93" s="117" t="str">
        <f>IF(F93="Scenario1PBT1",'Major retrofit'!$E$25,IF(F93="Scenario2PBT1",'Major retrofit'!$F$25,IF(F93="Scenario3PBT1",'Major retrofit'!$G$25,"")))&amp;IF(F93="Scenario1PBT2",'Major retrofit'!$H$25,IF(F93="Scenario2PBT2",'Major retrofit'!$I$25,IF(F93="Scenario3PBT2",'Major retrofit'!$J$25,"")))&amp;IF(F93="Scenario1PBT3",'Major retrofit'!$K$25,IF(F93="Scenario2PBT3",'Major retrofit'!$L$25,IF(F93="Scenario3PBT3",'Major retrofit'!$M$25,"")))&amp;IF(F93="Scenario1PBT4",'Major retrofit'!$N$25,IF(F93="Scenario2PBT4",'Major retrofit'!$O$25,IF(F93="Scenario3PBT4",'Major retrofit'!$P$25,"")))&amp;IF(F93="Scenario1PBT5",'Major retrofit'!$Q$25,IF(F93="Scenario2PBT5",'Major retrofit'!$R$25,IF(F93="Scenario3PBT5",'Major retrofit'!$S$25,"")))&amp;IF(F93="Scenario1PBT6",'Major retrofit'!$T$25,IF(F93="Scenario2PBT6",'Major retrofit'!$U$25,IF(F93="Scenario3PBT6",'Major retrofit'!$V$25,"")))&amp;IF(F93="Scenario1PBT7",'Major retrofit'!$W$25,IF(F93="Scenario2PBT7",'Major retrofit'!$X$25,IF(F93="Scenario3PBT7",'Major retrofit'!$Y$25,"")))&amp;IF(F93="Scenario1PBT8",'Major retrofit'!$Z$25,IF(F93="Scenario2PBT8",'Major retrofit'!$AA$25,IF(F93="Scenario3PBT8",'Major retrofit'!$AB$25,"")))&amp;IF(F93="Scenario1PBT9",'Major retrofit'!$AC$25,IF(F93="Scenario2PBT9",'Major retrofit'!$AD$25,IF(F93="Scenario3PBT9",'Major retrofit'!$AE$25,"")))&amp;IF(F93="Scenario1PBT10",'Major retrofit'!$AF$25,IF(F93="Scenario2PBT10",'Major retrofit'!$AG$25,IF(F93="Scenario3PBT10",'Major retrofit'!$AH$25,"")))&amp;IF(F93="Scenario1PBT11",'Major retrofit'!$AI$25,IF(F93="Scenario2PBT11",'Major retrofit'!$AJ$25,IF(F93="Scenario3PBT11",'Major retrofit'!$AK$25,"")))&amp;IF(F93="Scenario1PBT12",'Major retrofit'!$AL$25,IF(F93="Scenario2PBT12",'Major retrofit'!$AM$25,IF(F93="Scenario3PBT12",'Major retrofit'!$AN$25,"")))&amp;IF(F93="Scenario1PBT13",'Major retrofit'!$AO$25,IF(F93="Scenario2PBT13",'Major retrofit'!$AP$25,IF(F93="Scenario3PBT13",'Major retrofit'!$AQ$25,"")))&amp;IF(F93="Scenario1PBT14",'Major retrofit'!$AR$25,IF(F93="Scenario2PBT14",'Major retrofit'!$AS$25,IF(F93="Scenario3PBT14",'Major retrofit'!$AT$25,"")))&amp;IF(F93="Scenario1PBT15",'Major retrofit'!$AU$25,IF(F93="Scenario2PBT15",'Major retrofit'!$AV$25,IF(F93="Scenario3PBT15",'Major retrofit'!$AW$25,"")))</f>
        <v/>
      </c>
      <c r="R93" s="117">
        <f t="shared" si="55"/>
        <v>0</v>
      </c>
      <c r="S93" s="117" t="str">
        <f>IF(F93="Scenario1PBT1",'Major retrofit'!$E$27,IF(F93="Scenario2PBT1",'Major retrofit'!$F$27,IF(F93="Scenario3PBT1",'Major retrofit'!$G$27,"")))&amp;IF(F93="Scenario1PBT2",'Major retrofit'!$H$27,IF(F93="Scenario2PBT2",'Major retrofit'!$I$27,IF(F93="Scenario3PBT2",'Major retrofit'!$J$27,"")))&amp;IF(F93="Scenario1PBT3",'Major retrofit'!$K$27,IF(F93="Scenario2PBT3",'Major retrofit'!$L$27,IF(F93="Scenario3PBT3",'Major retrofit'!$M$27,"")))&amp;IF(F93="Scenario1PBT4",'Major retrofit'!$N$27,IF(F93="Scenario2PBT4",'Major retrofit'!$O$27,IF(F93="Scenario3PBT4",'Major retrofit'!$P$27,"")))&amp;IF(F93="Scenario1PBT5",'Major retrofit'!$Q$27,IF(F93="Scenario2PBT5",'Major retrofit'!$R$27,IF(F93="Scenario3PBT5",'Major retrofit'!$S$27,"")))&amp;IF(F93="Scenario1PBT6",'Major retrofit'!$T$27,IF(F93="Scenario2PBT6",'Major retrofit'!$U$27,IF(F93="Scenario3PBT6",'Major retrofit'!$V$27,"")))&amp;IF(F93="Scenario1PBT7",'Major retrofit'!$W$27,IF(F93="Scenario2PBT7",'Major retrofit'!$X$27,IF(F93="Scenario3PBT7",'Major retrofit'!$Y$27,"")))&amp;IF(F93="Scenario1PBT8",'Major retrofit'!$Z$27,IF(F93="Scenario2PBT8",'Major retrofit'!$AA$27,IF(F93="Scenario3PBT8",'Major retrofit'!$AB$27,"")))&amp;IF(F93="Scenario1PBT9",'Major retrofit'!$AC$27,IF(F93="Scenario2PBT9",'Major retrofit'!$AD$27,IF(F93="Scenario3PBT9",'Major retrofit'!$AE$27,"")))&amp;IF(F93="Scenario1PBT10",'Major retrofit'!$AF$27,IF(F93="Scenario2PBT10",'Major retrofit'!$AG$27,IF(F93="Scenario3PBT10",'Major retrofit'!$AH$27,"")))&amp;IF(F93="Scenario1PBT11",'Major retrofit'!$AI$27,IF(F93="Scenario2PBT11",'Major retrofit'!$AJ$27,IF(F93="Scenario3PBT11",'Major retrofit'!$AK$27,"")))&amp;IF(F93="Scenario1PBT12",'Major retrofit'!$AL$27,IF(F93="Scenario2PBT12",'Major retrofit'!$AM$27,IF(F93="Scenario3PBT12",'Major retrofit'!$AN$27,"")))&amp;IF(F93="Scenario1PBT13",'Major retrofit'!$AO$27,IF(F93="Scenario2PBT13",'Major retrofit'!$AP$27,IF(F93="Scenario3PBT13",'Major retrofit'!$AQ$27,"")))&amp;IF(F93="Scenario1PBT14",'Major retrofit'!$AR$27,IF(F93="Scenario2PBT14",'Major retrofit'!$AS$27,IF(F93="Scenario3PBT14",'Major retrofit'!$AT$27,"")))&amp;IF(F93="Scenario1PBT15",'Major retrofit'!$AU$27,IF(F93="Scenario2PBT15",'Major retrofit'!$AV$27,IF(F93="Scenario3PBT15",'Major retrofit'!$AW$27,"")))</f>
        <v/>
      </c>
      <c r="T93" s="207">
        <f t="shared" si="56"/>
        <v>0</v>
      </c>
      <c r="U93" s="206" t="str">
        <f>IF(F93="Scenario1PBT1",'Major retrofit'!$E$38,IF(F93="Scenario2PBT1",'Major retrofit'!$F$38,IF(F93="Scenario3PBT1",'Major retrofit'!$G$38,"")))&amp;IF(F93="Scenario1PBT2",'Major retrofit'!$H$38,IF(F93="Scenario2PBT2",'Major retrofit'!$I$38,IF(F93="Scenario3PBT2",'Major retrofit'!$J$38,"")))&amp;IF(F93="Scenario1PBT3",'Major retrofit'!$K$38,IF(F93="Scenario2PBT3",'Major retrofit'!$L$38,IF(F93="Scenario3PBT3",'Major retrofit'!$M$38,"")))&amp;IF(F93="Scenario1PBT4",'Major retrofit'!$N$38,IF(F93="Scenario2PBT4",'Major retrofit'!$O$38,IF(F93="Scenario3PBT4",'Major retrofit'!$P$38,"")))&amp;IF(F93="Scenario1PBT5",'Major retrofit'!$Q$38,IF(F93="Scenario2PBT5",'Major retrofit'!$R$38,IF(F93="Scenario3PBT5",'Major retrofit'!$S$38,"")))&amp;IF(F93="Scenario1PBT6",'Major retrofit'!$T$38,IF(F93="Scenario2PBT6",'Major retrofit'!$U$38,IF(F93="Scenario3PBT6",'Major retrofit'!$V$38,"")))&amp;IF(F93="Scenario1PBT7",'Major retrofit'!$W$38,IF(F93="Scenario2PBT7",'Major retrofit'!$X$38,IF(F93="Scenario3PBT7",'Major retrofit'!$Y$38,"")))&amp;IF(F93="Scenario1PBT8",'Major retrofit'!$Z$38,IF(F93="Scenario2PBT8",'Major retrofit'!$AA$38,IF(F93="Scenario3PBT8",'Major retrofit'!$AB$38,"")))&amp;IF(F93="Scenario1PBT9",'Major retrofit'!$AC$38,IF(F93="Scenario2PBT9",'Major retrofit'!$AD$38,IF(F93="Scenario3PBT9",'Major retrofit'!$AE$38,"")))&amp;IF(F93="Scenario1PBT10",'Major retrofit'!$AF$38,IF(F93="Scenario2PBT10",'Major retrofit'!$AG$38,IF(F93="Scenario3PBT10",'Major retrofit'!$AH$38,"")))&amp;IF(F93="Scenario1PBT11",'Major retrofit'!$AI$38,IF(F93="Scenario2PBT11",'Major retrofit'!$AJ$38,IF(F93="Scenario3PBT11",'Major retrofit'!$AK$38,"")))&amp;IF(F93="Scenario1PBT12",'Major retrofit'!$AL$38,IF(F93="Scenario2PBT12",'Major retrofit'!$AM$38,IF(F93="Scenario3PBT12",'Major retrofit'!$AN$38,"")))&amp;IF(F93="Scenario1PBT13",'Major retrofit'!$AO$38,IF(F93="Scenario2PBT13",'Major retrofit'!$AP$38,IF(F93="Scenario3PBT13",'Major retrofit'!$AQ$38,"")))&amp;IF(F93="Scenario1PBT14",'Major retrofit'!$AR$38,IF(F93="Scenario2PBT14",'Major retrofit'!$AS$38,IF(F93="Scenario3PBT14",'Major retrofit'!$AT$38,"")))&amp;IF(F93="Scenario1PBT15",'Major retrofit'!$AU$38,IF(F93="Scenario2PBT15",'Major retrofit'!$AV$38,IF(F93="Scenario3PBT15",'Major retrofit'!$AW$38,"")))</f>
        <v/>
      </c>
      <c r="V93" s="117">
        <f t="shared" si="57"/>
        <v>0</v>
      </c>
      <c r="W93" s="117" t="str">
        <f>IF(F93="Scenario1PBT1",'Major retrofit'!$E$40,IF(F93="Scenario2PBT1",'Major retrofit'!$F$40,IF(F93="Scenario3PBT1",'Major retrofit'!$G$40,"")))&amp;IF(F93="Scenario1PBT2",'Major retrofit'!$H$40,IF(F93="Scenario2PBT2",'Major retrofit'!$I$40,IF(F93="Scenario3PBT2",'Major retrofit'!$J$40,"")))&amp;IF(F93="Scenario1PBT3",'Major retrofit'!$K$40,IF(F93="Scenario2PBT3",'Major retrofit'!$L$40,IF(F93="Scenario3PBT3",'Major retrofit'!$M$40,"")))&amp;IF(F93="Scenario1PBT4",'Major retrofit'!$N$40,IF(F93="Scenario2PBT4",'Major retrofit'!$O$40,IF(F93="Scenario3PBT4",'Major retrofit'!$P$40,"")))&amp;IF(F93="Scenario1PBT5",'Major retrofit'!$Q$40,IF(F93="Scenario2PBT5",'Major retrofit'!$R$40,IF(F93="Scenario3PBT5",'Major retrofit'!$S$40,"")))&amp;IF(F93="Scenario1PBT6",'Major retrofit'!$T$40,IF(F93="Scenario2PBT6",'Major retrofit'!$U$40,IF(F93="Scenario3PBT6",'Major retrofit'!$V$40,"")))&amp;IF(F93="Scenario1PBT7",'Major retrofit'!$W$40,IF(F93="Scenario2PBT7",'Major retrofit'!$X$40,IF(F93="Scenario3PBT7",'Major retrofit'!$Y$40,"")))&amp;IF(F93="Scenario1PBT8",'Major retrofit'!$Z$40,IF(F93="Scenario2PBT8",'Major retrofit'!$AA$40,IF(F93="Scenario3PBT8",'Major retrofit'!$AB$40,"")))&amp;IF(F93="Scenario1PBT9",'Major retrofit'!$AC$40,IF(F93="Scenario2PBT9",'Major retrofit'!$AD$40,IF(F93="Scenario3PBT9",'Major retrofit'!$AE$40,"")))&amp;IF(F93="Scenario1PBT10",'Major retrofit'!$AF$40,IF(F93="Scenario2PBT10",'Major retrofit'!$AG$40,IF(F93="Scenario3PBT10",'Major retrofit'!$AH$40,"")))&amp;IF(F93="Scenario1PBT11",'Major retrofit'!$AI$40,IF(F93="Scenario2PBT11",'Major retrofit'!$AJ$40,IF(F93="Scenario3PBT11",'Major retrofit'!$AK$40,"")))&amp;IF(F93="Scenario1PBT12",'Major retrofit'!$AL$40,IF(F93="Scenario2PBT12",'Major retrofit'!$AM$40,IF(F93="Scenario3PBT12",'Major retrofit'!$AN$40,"")))&amp;IF(F93="Scenario1PBT13",'Major retrofit'!$AO$40,IF(F93="Scenario2PBT13",'Major retrofit'!$AP$40,IF(F93="Scenario3PBT13",'Major retrofit'!$AQ$40,"")))&amp;IF(F93="Scenario1PBT14",'Major retrofit'!$AR$40,IF(F93="Scenario2PBT14",'Major retrofit'!$AS$40,IF(F93="Scenario3PBT14",'Major retrofit'!$AT$40,"")))&amp;IF(F93="Scenario1PBT15",'Major retrofit'!$AU$40,IF(F93="Scenario2PBT15",'Major retrofit'!$AV$40,IF(F93="Scenario3PBT15",'Major retrofit'!$AW$40,"")))</f>
        <v/>
      </c>
      <c r="X93" s="117">
        <f t="shared" si="58"/>
        <v>0</v>
      </c>
      <c r="Y93" s="117" t="str">
        <f>IF(F93="Scenario1PBT1",'Major retrofit'!$E$42,IF(F93="Scenario2PBT1",'Major retrofit'!$F$42,IF(F93="Scenario3PBT1",'Major retrofit'!$G$42,"")))&amp;IF(F93="Scenario1PBT2",'Major retrofit'!$H$42,IF(F93="Scenario2PBT2",'Major retrofit'!$I$42,IF(F93="Scenario3PBT2",'Major retrofit'!$J$42,"")))&amp;IF(F93="Scenario1PBT3",'Major retrofit'!$K$42,IF(F93="Scenario2PBT3",'Major retrofit'!$L$42,IF(F93="Scenario3PBT3",'Major retrofit'!$M$42,"")))&amp;IF(F93="Scenario1PBT4",'Major retrofit'!$N$42,IF(F93="Scenario2PBT4",'Major retrofit'!$O$42,IF(F93="Scenario3PBT4",'Major retrofit'!$P$42,"")))&amp;IF(F93="Scenario1PBT5",'Major retrofit'!$Q$42,IF(F93="Scenario2PBT5",'Major retrofit'!$R$42,IF(F93="Scenario3PBT5",'Major retrofit'!$S$42,"")))&amp;IF(F93="Scenario1PBT6",'Major retrofit'!$T$42,IF(F93="Scenario2PBT6",'Major retrofit'!$U$42,IF(F93="Scenario3PBT6",'Major retrofit'!$V$42,"")))&amp;IF(F93="Scenario1PBT7",'Major retrofit'!$W$42,IF(F93="Scenario2PBT7",'Major retrofit'!$X$42,IF(F93="Scenario3PBT7",'Major retrofit'!$Y$42,"")))&amp;IF(F93="Scenario1PBT8",'Major retrofit'!$Z$42,IF(F93="Scenario2PBT8",'Major retrofit'!$AA$42,IF(F93="Scenario3PBT8",'Major retrofit'!$AB$42,"")))&amp;IF(F93="Scenario1PBT9",'Major retrofit'!$AC$42,IF(F93="Scenario2PBT9",'Major retrofit'!$AD$42,IF(F93="Scenario3PBT9",'Major retrofit'!$AE$42,"")))&amp;IF(F93="Scenario1PBT10",'Major retrofit'!$AF$42,IF(F93="Scenario2PBT10",'Major retrofit'!$AG$42,IF(F93="Scenario3PBT10",'Major retrofit'!$AH$42,"")))&amp;IF(F93="Scenario1PBT11",'Major retrofit'!$AI$42,IF(F93="Scenario2PBT11",'Major retrofit'!$AJ$42,IF(F93="Scenario3PBT11",'Major retrofit'!$AK$42,"")))&amp;IF(F93="Scenario1PBT12",'Major retrofit'!$AL$42,IF(F93="Scenario2PBT12",'Major retrofit'!$AM$42,IF(F93="Scenario3PBT12",'Major retrofit'!$AN$42,"")))&amp;IF(F93="Scenario1PBT13",'Major retrofit'!$AO$42,IF(F93="Scenario2PBT13",'Major retrofit'!$AP$42,IF(F93="Scenario3PBT13",'Major retrofit'!$AQ$42,"")))&amp;IF(F93="Scenario1PBT14",'Major retrofit'!$AR$42,IF(F93="Scenario2PBT14",'Major retrofit'!$AS$42,IF(F93="Scenario3PBT14",'Major retrofit'!$AT$42,"")))&amp;IF(F93="Scenario1PBT15",'Major retrofit'!$AU$42,IF(F93="Scenario2PBT15",'Major retrofit'!$AV$42,IF(F93="Scenario3PBT15",'Major retrofit'!$AW$42,"")))</f>
        <v/>
      </c>
      <c r="Z93" s="117">
        <f t="shared" si="59"/>
        <v>0</v>
      </c>
      <c r="AA93" s="178" t="str">
        <f>IF(F93="Scenario1PBT1",'Major retrofit'!$E$101,IF(F93="Scenario2PBT1",'Major retrofit'!$F$101,IF(F93="Scenario3PBT1",'Major retrofit'!$G$101,"")))&amp;IF(F93="Scenario1PBT2",'Major retrofit'!$H$101,IF(F93="Scenario2PBT2",'Major retrofit'!$I$101,IF(F93="Scenario3PBT2",'Major retrofit'!$J$101,"")))&amp;IF(F93="Scenario1PBT3",'Major retrofit'!$K$101,IF(F93="Scenario2PBT3",'Major retrofit'!$L$101,IF(F93="Scenario3PBT3",'Major retrofit'!$M$101,"")))&amp;IF(F93="Scenario1PBT4",'Major retrofit'!$N$101,IF(F93="Scenario2PBT4",'Major retrofit'!$O$101,IF(F93="Scenario3PBT4",'Major retrofit'!$P$101,"")))&amp;IF(F93="Scenario1PBT5",'Major retrofit'!$Q$101,IF(F93="Scenario2PBT5",'Major retrofit'!$R$101,IF(F93="Scenario3PBT5",'Major retrofit'!$S$101,"")))&amp;IF(F93="Scenario1PBT6",'Major retrofit'!$T$101,IF(F93="Scenario2PBT6",'Major retrofit'!$U$101,IF(F93="Scenario3PBT6",'Major retrofit'!$V$101,"")))&amp;IF(F93="Scenario1PBT7",'Major retrofit'!$W$101,IF(F93="Scenario2PBT7",'Major retrofit'!$X$101,IF(F93="Scenario3PBT7",'Major retrofit'!$Y$101,"")))&amp;IF(F93="Scenario1PBT8",'Major retrofit'!$Z$101,IF(F93="Scenario2PBT8",'Major retrofit'!$AA$101,IF(F93="Scenario3PBT8",'Major retrofit'!$AB$101,"")))&amp;IF(F93="Scenario1PBT9",'Major retrofit'!$AC$101,IF(F93="Scenario2PBT9",'Major retrofit'!$AD$101,IF(F93="Scenario3PBT9",'Major retrofit'!$AE$101,"")))&amp;IF(F93="Scenario1PBT10",'Major retrofit'!$AF$101,IF(F93="Scenario2PBT10",'Major retrofit'!$AG$101,IF(F93="Scenario3PBT10",'Major retrofit'!$AH$101,"")))&amp;IF(F93="Scenario1PBT11",'Major retrofit'!$AI$101,IF(F93="Scenario2PBT11",'Major retrofit'!$AJ$101,IF(F93="Scenario3PBT11",'Major retrofit'!$AK$101,"")))&amp;IF(F93="Scenario1PBT12",'Major retrofit'!$AL$101,IF(F93="Scenario2PBT12",'Major retrofit'!$AM$101,IF(F93="Scenario3PBT12",'Major retrofit'!$AN$101,"")))&amp;IF(F93="Scenario1PBT13",'Major retrofit'!$AO$101,IF(F93="Scenario2PBT13",'Major retrofit'!$AP$101,IF(F93="Scenario3PBT13",'Major retrofit'!$AQ$101,"")))&amp;IF(F93="Scenario1PBT14",'Major retrofit'!$AR$101,IF(F93="Scenario2PBT14",'Major retrofit'!$AS$101,IF(F93="Scenario3PBT14",'Major retrofit'!$AT$101,"")))&amp;IF(F93="Scenario1PBT15",'Major retrofit'!$AU$101,IF(F93="Scenario2PBT15",'Major retrofit'!$AV$101,IF(F93="Scenario3PBT15",'Major retrofit'!$AW$101,"")))</f>
        <v/>
      </c>
      <c r="AB93" s="179">
        <f t="shared" si="60"/>
        <v>0</v>
      </c>
      <c r="AC93" s="363" t="str">
        <f t="shared" si="61"/>
        <v/>
      </c>
      <c r="AD93" s="353">
        <f>IF(AC93="",IFERROR('Projection_Base-case'!G94-G93,0),0)</f>
        <v>0</v>
      </c>
      <c r="AE93" s="350">
        <f t="shared" si="37"/>
        <v>0</v>
      </c>
      <c r="AF93" s="361">
        <f>IFERROR(100*AD93/'Projection_Base-case'!G94,0)</f>
        <v>0</v>
      </c>
      <c r="AG93" s="352">
        <f>IF(AC93="",IFERROR('Projection_Base-case'!I94-I93,0),0)</f>
        <v>0</v>
      </c>
      <c r="AH93" s="353">
        <f t="shared" si="38"/>
        <v>0</v>
      </c>
      <c r="AI93" s="361">
        <f>IFERROR(100*AG93/'Projection_Base-case'!I94,0)</f>
        <v>0</v>
      </c>
      <c r="AJ93" s="352">
        <f>IF(AC93="",IFERROR('Projection_Base-case'!K94-K93,0),0)</f>
        <v>0</v>
      </c>
      <c r="AK93" s="353">
        <f t="shared" si="39"/>
        <v>0</v>
      </c>
      <c r="AL93" s="361">
        <f>IFERROR(100*AJ93/'Projection_Base-case'!K94,0)</f>
        <v>0</v>
      </c>
      <c r="AM93" s="352">
        <f>-IF(AC93="",IFERROR('Projection_Base-case'!M94-M93,0),0)</f>
        <v>0</v>
      </c>
      <c r="AN93" s="353">
        <f t="shared" si="40"/>
        <v>0</v>
      </c>
      <c r="AO93" s="354">
        <f>IFERROR(IF('Projection_Base-case'!N94&gt;0,100*AN93/'Projection_Base-case'!N94,100*AN93/N93),0)</f>
        <v>0</v>
      </c>
      <c r="AP93" s="355">
        <f>IF(AC93="",IFERROR('Projection_Base-case'!O94-O93,0),0)</f>
        <v>0</v>
      </c>
      <c r="AQ93" s="356">
        <f t="shared" si="41"/>
        <v>0</v>
      </c>
      <c r="AR93" s="356">
        <f>IFERROR(100*AP93/'Projection_Base-case'!O94,0)</f>
        <v>0</v>
      </c>
      <c r="AS93" s="355">
        <f>IF(AC93="",IFERROR('Projection_Base-case'!Q94-Q93,0),0)</f>
        <v>0</v>
      </c>
      <c r="AT93" s="356">
        <f t="shared" si="42"/>
        <v>0</v>
      </c>
      <c r="AU93" s="356">
        <f>IFERROR(100*AS93/'Projection_Base-case'!Q94,0)</f>
        <v>0</v>
      </c>
      <c r="AV93" s="355">
        <f>IF(AC93="",IFERROR('Projection_Base-case'!S94-S93,0),0)</f>
        <v>0</v>
      </c>
      <c r="AW93" s="356">
        <f t="shared" si="43"/>
        <v>0</v>
      </c>
      <c r="AX93" s="357">
        <f>IFERROR(100*AV93/'Projection_Base-case'!S94,0)</f>
        <v>0</v>
      </c>
      <c r="AY93" s="358">
        <f>IF(AC93="",IFERROR('Projection_Base-case'!U94-U93,0),0)</f>
        <v>0</v>
      </c>
      <c r="AZ93" s="359">
        <f t="shared" si="44"/>
        <v>0</v>
      </c>
      <c r="BA93" s="359">
        <f>IFERROR(100*AY93/'Projection_Base-case'!U94,0)</f>
        <v>0</v>
      </c>
      <c r="BB93" s="358">
        <f>IF(AC93="",IFERROR('Projection_Base-case'!W94-W93,0),0)</f>
        <v>0</v>
      </c>
      <c r="BC93" s="359">
        <f t="shared" si="45"/>
        <v>0</v>
      </c>
      <c r="BD93" s="359">
        <f>IFERROR(100*BB93/'Projection_Base-case'!W94,0)</f>
        <v>0</v>
      </c>
      <c r="BE93" s="358">
        <f>IF(AC93="",IFERROR('Projection_Base-case'!Y94-Y93,0),0)</f>
        <v>0</v>
      </c>
      <c r="BF93" s="359">
        <f t="shared" si="46"/>
        <v>0</v>
      </c>
      <c r="BG93" s="359">
        <f>IFERROR(100*BE93/'Projection_Base-case'!Y94,0)</f>
        <v>0</v>
      </c>
      <c r="BH93" s="359">
        <f t="shared" si="47"/>
        <v>0</v>
      </c>
      <c r="BI93" s="360">
        <f t="shared" si="48"/>
        <v>0</v>
      </c>
    </row>
    <row r="94" spans="1:61" ht="15" thickBot="1">
      <c r="A94" s="209">
        <v>90</v>
      </c>
      <c r="B94" s="347">
        <f>IF('Projection_Base-case'!B95&lt;&gt;"",'Projection_Base-case'!B95,0)</f>
        <v>0</v>
      </c>
      <c r="C94" s="347">
        <f>IF('Projection_Base-case'!C95&lt;&gt;"",'Projection_Base-case'!C95,0)</f>
        <v>0</v>
      </c>
      <c r="D94" s="365">
        <f>IF('Projection_Base-case'!D95&lt;&gt;"",'Projection_Base-case'!D95,0)</f>
        <v>0</v>
      </c>
      <c r="E94" s="322"/>
      <c r="F94" s="373" t="str">
        <f t="shared" si="49"/>
        <v>0</v>
      </c>
      <c r="G94" s="193" t="str">
        <f>IF(F94="Scenario1PBT1",'Major retrofit'!$E$6,IF(F94="Scenario2PBT1",'Major retrofit'!$F$6,IF(F94="Scenario3PBT1",'Major retrofit'!$G$6,"")))&amp;IF(F94="Scenario1PBT2",'Major retrofit'!$H$6,IF(F94="Scenario2PBT2",'Major retrofit'!$I$6,IF(F94="Scenario3PBT2",'Major retrofit'!$J$6,"")))&amp;IF(F94="Scenario1PBT3",'Major retrofit'!$K$6,IF(F94="Scenario2PBT3",'Major retrofit'!$L$6,IF(F94="Scenario3PBT3",'Major retrofit'!$M$6,"")))&amp;IF(F94="Scenario1PBT4",'Major retrofit'!$N$6,IF(F94="Scenario2PBT4",'Major retrofit'!$O$6,IF(F94="Scenario3PBT4",'Major retrofit'!$P$6,"")))&amp;IF(F94="Scenario1PBT5",'Major retrofit'!$Q$6,IF(F94="Scenario2PBT5",'Major retrofit'!$R$6,IF(F94="Scenario3PBT5",'Major retrofit'!$S$6,"")))&amp;IF(F94="Scenario1PBT6",'Major retrofit'!$T$6,IF(F94="Scenario2PBT6",'Major retrofit'!$U$6,IF(F94="Scenario3PBT6",'Major retrofit'!$V$6,"")))&amp;IF(F94="Scenario1PBT7",'Major retrofit'!$W$6,IF(F94="Scenario2PBT7",'Major retrofit'!$X$6,IF(F94="Scenario3PBT7",'Major retrofit'!$Y$6,"")))&amp;IF(F94="Scenario1PBT8",'Major retrofit'!$Z$6,IF(F94="Scenario2PBT8",'Major retrofit'!$AA$6,IF(F94="Scenario3PBT8",'Major retrofit'!$AB$6,"")))&amp;IF(F94="Scenario1PBT9",'Major retrofit'!$AC$6,IF(F94="Scenario2PBT9",'Major retrofit'!$AD$6,IF(F94="Scenario3PBT9",'Major retrofit'!$AE$6,"")))&amp;IF(F94="Scenario1PBT10",'Major retrofit'!$AF$6,IF(F94="Scenario2PBT10",'Major retrofit'!$AG$6,IF(F94="Scenario3PBT10",'Major retrofit'!$AH$6,"")))&amp;IF(F94="Scenario1PBT11",'Major retrofit'!$AI$6,IF(F94="Scenario2PBT11",'Major retrofit'!$AJ$6,IF(F94="Scenario3PBT11",'Major retrofit'!$AK$6,"")))&amp;IF(F94="Scenario1PBT12",'Major retrofit'!$AL$6,IF(F94="Scenario2PBT12",'Major retrofit'!$AM$6,IF(F94="Scenario3PBT12",'Major retrofit'!$AN$6,"")))&amp;IF(F94="Scenario1PBT13",'Major retrofit'!$AO$6,IF(F94="Scenario2PBT13",'Major retrofit'!$AP$6,IF(F94="Scenario3PBT13",'Major retrofit'!$AQ$6,"")))&amp;IF(F94="Scenario1PBT14",'Major retrofit'!$AR$6,IF(F94="Scenario2PBT14",'Major retrofit'!$AS$6,IF(F94="Scenario3PBT14",'Major retrofit'!$AT$6,"")))&amp;IF(F94="Scenario1PBT15",'Major retrofit'!$AU$6,IF(F94="Scenario2PBT15",'Major retrofit'!$AV$6,IF(F94="Scenario3PBT15",'Major retrofit'!$AW$6,"")))</f>
        <v/>
      </c>
      <c r="H94" s="121">
        <f t="shared" si="50"/>
        <v>0</v>
      </c>
      <c r="I94" s="194" t="str">
        <f>IF(F94="Scenario1PBT1",'Major retrofit'!$E$16,IF(F94="Scenario2PBT1",'Major retrofit'!$F$16,IF(F94="Scenario3PBT1",'Major retrofit'!$G$16,"")))&amp;IF(F94="Scenario1PBT2",'Major retrofit'!$H$16,IF(F94="Scenario2PBT2",'Major retrofit'!$I$16,IF(F94="Scenario3PBT2",'Major retrofit'!$J$16,"")))&amp;IF(F94="Scenario1PBT3",'Major retrofit'!$K$16,IF(F94="Scenario2PBT3",'Major retrofit'!$L$16,IF(F94="Scenario3PBT3",'Major retrofit'!$M$16,"")))&amp;IF(F94="Scenario1PBT4",'Major retrofit'!$N$16,IF(F94="Scenario2PBT4",'Major retrofit'!$O$16,IF(F94="Scenario3PBT4",'Major retrofit'!$P$16,"")))&amp;IF(F94="Scenario1PBT5",'Major retrofit'!$Q$16,IF(F94="Scenario2PBT5",'Major retrofit'!$R$16,IF(F94="Scenario3PBT5",'Major retrofit'!$S$16,"")))&amp;IF(F94="Scenario1PBT6",'Major retrofit'!$T$16,IF(F94="Scenario2PBT6",'Major retrofit'!$U$16,IF(F94="Scenario3PBT6",'Major retrofit'!$V$16,"")))&amp;IF(F94="Scenario1PBT7",'Major retrofit'!$W$16,IF(F94="Scenario2PBT7",'Major retrofit'!$X$16,IF(F94="Scenario3PBT7",'Major retrofit'!$Y$16,"")))&amp;IF(F94="Scenario1PBT8",'Major retrofit'!$Z$16,IF(F94="Scenario2PBT8",'Major retrofit'!$AA$16,IF(F94="Scenario3PBT8",'Major retrofit'!$AB$16,"")))&amp;IF(F94="Scenario1PBT9",'Major retrofit'!$AC$16,IF(F94="Scenario2PBT9",'Major retrofit'!$AD$16,IF(F94="Scenario3PBT9",'Major retrofit'!$AE$16,"")))&amp;IF(F94="Scenario1PBT10",'Major retrofit'!$AF$16,IF(F94="Scenario2PBT10",'Major retrofit'!$AG$16,IF(F94="Scenario3PBT10",'Major retrofit'!$AH$16,"")))&amp;IF(F94="Scenario1PBT11",'Major retrofit'!$AI$16,IF(F94="Scenario2PBT11",'Major retrofit'!$AJ$16,IF(F94="Scenario3PBT11",'Major retrofit'!$AK$16,"")))&amp;IF(F94="Scenario1PBT12",'Major retrofit'!$AL$16,IF(F94="Scenario2PBT12",'Major retrofit'!$AM$16,IF(F94="Scenario3PBT12",'Major retrofit'!$AN$16,"")))&amp;IF(F94="Scenario1PBT13",'Major retrofit'!$AO$16,IF(F94="Scenario2PBT13",'Major retrofit'!$AP$16,IF(F94="Scenario3PBT13",'Major retrofit'!$AQ$16,"")))&amp;IF(F94="Scenario1PBT14",'Major retrofit'!$AR$16,IF(F94="Scenario2PBT14",'Major retrofit'!$AS$16,IF(F94="Scenario3PBT14",'Major retrofit'!$AT$16,"")))&amp;IF(F94="Scenario1PBT15",'Major retrofit'!$AU$16,IF(F94="Scenario2PBT15",'Major retrofit'!$AV$16,IF(F94="Scenario3PBT15",'Major retrofit'!$AW$16,"")))</f>
        <v/>
      </c>
      <c r="J94" s="121">
        <f t="shared" si="51"/>
        <v>0</v>
      </c>
      <c r="K94" s="121" t="str">
        <f>IF(F94="Scenario1PBT1",'Major retrofit'!$E$18,IF(F94="Scenario2PBT1",'Major retrofit'!$F$18,IF(F94="Scenario3PBT1",'Major retrofit'!$G$18,"")))&amp;IF(F94="Scenario1PBT2",'Major retrofit'!$H$18,IF(F94="Scenario2PBT2",'Major retrofit'!$I$18,IF(F94="Scenario3PBT2",'Major retrofit'!$J$18,"")))&amp;IF(F94="Scenario1PBT3",'Major retrofit'!$K$18,IF(F94="Scenario2PBT3",'Major retrofit'!$L$18,IF(F94="Scenario3PBT3",'Major retrofit'!$M$18,"")))&amp;IF(F94="Scenario1PBT4",'Major retrofit'!$N$18,IF(F94="Scenario2PBT4",'Major retrofit'!$O$18,IF(F94="Scenario3PBT4",'Major retrofit'!$P$18,"")))&amp;IF(F94="Scenario1PBT5",'Major retrofit'!$Q$18,IF(F94="Scenario2PBT5",'Major retrofit'!$R$18,IF(F94="Scenario3PBT5",'Major retrofit'!$S$18,"")))&amp;IF(F94="Scenario1PBT6",'Major retrofit'!$T$18,IF(F94="Scenario2PBT6",'Major retrofit'!$U$18,IF(F94="Scenario3PBT6",'Major retrofit'!$V$18,"")))&amp;IF(F94="Scenario1PBT7",'Major retrofit'!$W$18,IF(F94="Scenario2PBT7",'Major retrofit'!$X$18,IF(F94="Scenario3PBT7",'Major retrofit'!$Y$18,"")))&amp;IF(F94="Scenario1PBT8",'Major retrofit'!$Z$18,IF(F94="Scenario2PBT8",'Major retrofit'!$AA$18,IF(F94="Scenario3PBT8",'Major retrofit'!$AB$18,"")))&amp;IF(F94="Scenario1PBT9",'Major retrofit'!$AC$18,IF(F94="Scenario2PBT9",'Major retrofit'!$AD$18,IF(F94="Scenario3PBT9",'Major retrofit'!$AE$18,"")))&amp;IF(F94="Scenario1PBT10",'Major retrofit'!$AF$18,IF(F94="Scenario2PBT10",'Major retrofit'!$AG$18,IF(F94="Scenario3PBT10",'Major retrofit'!$AH$18,"")))&amp;IF(F94="Scenario1PBT11",'Major retrofit'!$AI$18,IF(F94="Scenario2PBT11",'Major retrofit'!$AJ$18,IF(F94="Scenario3PBT11",'Major retrofit'!$AK$18,"")))&amp;IF(F94="Scenario1PBT12",'Major retrofit'!$AL$18,IF(F94="Scenario2PBT12",'Major retrofit'!$AM$18,IF(F94="Scenario3PBT12",'Major retrofit'!$AN$18,"")))&amp;IF(F94="Scenario1PBT13",'Major retrofit'!$AO$18,IF(F94="Scenario2PBT13",'Major retrofit'!$AP$18,IF(F94="Scenario3PBT13",'Major retrofit'!$AQ$18,"")))&amp;IF(F94="Scenario1PBT14",'Major retrofit'!$AR$18,IF(F94="Scenario2PBT14",'Major retrofit'!$AS$18,IF(F94="Scenario3PBT14",'Major retrofit'!$AT$18,"")))&amp;IF(F94="Scenario1PBT15",'Major retrofit'!$AU$18,IF(F94="Scenario2PBT15",'Major retrofit'!$AV$18,IF(F94="Scenario3PBT15",'Major retrofit'!$AW$18,"")))</f>
        <v/>
      </c>
      <c r="L94" s="121">
        <f t="shared" si="52"/>
        <v>0</v>
      </c>
      <c r="M94" s="121" t="str">
        <f>IF(F94="Scenario1PBT1",'Major retrofit'!$E$20,IF(F94="Scenario2PBT1",'Major retrofit'!$F$20,IF(F94="Scenario3PBT1",'Major retrofit'!$G$20,"")))&amp;IF(F94="Scenario1PBT2",'Major retrofit'!$H$20,IF(F94="Scenario2PBT2",'Major retrofit'!$I$20,IF(F94="Scenario3PBT2",'Major retrofit'!$J$20,"")))&amp;IF(F94="Scenario1PBT3",'Major retrofit'!$K$20,IF(F94="Scenario2PBT3",'Major retrofit'!$L$20,IF(F94="Scenario3PBT3",'Major retrofit'!$M$20,"")))&amp;IF(F94="Scenario1PBT4",'Major retrofit'!$N$20,IF(F94="Scenario2PBT4",'Major retrofit'!$O$20,IF(F94="Scenario3PBT4",'Major retrofit'!$P$20,"")))&amp;IF(F94="Scenario1PBT5",'Major retrofit'!$Q$20,IF(F94="Scenario2PBT5",'Major retrofit'!$R$20,IF(F94="Scenario3PBT5",'Major retrofit'!$S$20,"")))&amp;IF(F94="Scenario1PBT6",'Major retrofit'!$T$20,IF(F94="Scenario2PBT6",'Major retrofit'!$U$20,IF(F94="Scenario3PBT6",'Major retrofit'!$V$20,"")))&amp;IF(F94="Scenario1PBT7",'Major retrofit'!$W$20,IF(F94="Scenario2PBT7",'Major retrofit'!$X$20,IF(F94="Scenario3PBT7",'Major retrofit'!$Y$20,"")))&amp;IF(F94="Scenario1PBT8",'Major retrofit'!$Z$20,IF(F94="Scenario2PBT8",'Major retrofit'!$AA$20,IF(F94="Scenario3PBT8",'Major retrofit'!$AB$20,"")))&amp;IF(F94="Scenario1PBT9",'Major retrofit'!$AC$20,IF(F94="Scenario2PBT9",'Major retrofit'!$AD$20,IF(F94="Scenario3PBT9",'Major retrofit'!$AE$20,"")))&amp;IF(F94="Scenario1PBT10",'Major retrofit'!$AF$20,IF(F94="Scenario2PBT10",'Major retrofit'!$AG$20,IF(F94="Scenario3PBT10",'Major retrofit'!$AH$20,"")))&amp;IF(F94="Scenario1PBT11",'Major retrofit'!$AI$20,IF(F94="Scenario2PBT11",'Major retrofit'!$AJ$20,IF(F94="Scenario3PBT11",'Major retrofit'!$AK$20,"")))&amp;IF(F94="Scenario1PBT12",'Major retrofit'!$AL$20,IF(F94="Scenario2PBT12",'Major retrofit'!$AM$20,IF(F94="Scenario3PBT12",'Major retrofit'!$AN$20,"")))&amp;IF(F94="Scenario1PBT13",'Major retrofit'!$AO$20,IF(F94="Scenario2PBT13",'Major retrofit'!$AP$20,IF(F94="Scenario3PBT13",'Major retrofit'!$AQ$20,"")))&amp;IF(F94="Scenario1PBT14",'Major retrofit'!$AR$20,IF(F94="Scenario2PBT14",'Major retrofit'!$AS$20,IF(F94="Scenario3PBT14",'Major retrofit'!$AT$20,"")))&amp;IF(F94="Scenario1PBT15",'Major retrofit'!$AU$20,IF(F94="Scenario2PBT15",'Major retrofit'!$AV$20,IF(F94="Scenario3PBT15",'Major retrofit'!$AW$20,"")))</f>
        <v/>
      </c>
      <c r="N94" s="122">
        <f t="shared" si="53"/>
        <v>0</v>
      </c>
      <c r="O94" s="211" t="str">
        <f>IF(F94="Scenario1PBT1",'Major retrofit'!$E$23,IF(F94="Scenario2PBT1",'Major retrofit'!$F$23,IF(F94="Scenario3PBT1",'Major retrofit'!$G$23,"")))&amp;IF(F94="Scenario1PBT2",'Major retrofit'!$H$23,IF(F94="Scenario2PBT2",'Major retrofit'!$I$23,IF(F94="Scenario3PBT2",'Major retrofit'!$J$23,"")))&amp;IF(F94="Scenario1PBT3",'Major retrofit'!$K$23,IF(F94="Scenario2PBT3",'Major retrofit'!$L$23,IF(F94="Scenario3PBT3",'Major retrofit'!$M$23,"")))&amp;IF(F94="Scenario1PBT4",'Major retrofit'!$N$23,IF(F94="Scenario2PBT4",'Major retrofit'!$O$23,IF(F94="Scenario3PBT4",'Major retrofit'!$P$23,"")))&amp;IF(F94="Scenario1PBT5",'Major retrofit'!$Q$23,IF(F94="Scenario2PBT5",'Major retrofit'!$R$23,IF(F94="Scenario3PBT5",'Major retrofit'!$S$23,"")))&amp;IF(F94="Scenario1PBT6",'Major retrofit'!$T$23,IF(F94="Scenario2PBT6",'Major retrofit'!$U$23,IF(F94="Scenario3PBT6",'Major retrofit'!$V$23,"")))&amp;IF(F94="Scenario1PBT7",'Major retrofit'!$W$23,IF(F94="Scenario2PBT7",'Major retrofit'!$X$23,IF(F94="Scenario3PBT7",'Major retrofit'!$Y$23,"")))&amp;IF(F94="Scenario1PBT8",'Major retrofit'!$Z$23,IF(F94="Scenario2PBT8",'Major retrofit'!$AA$23,IF(F94="Scenario3PBT8",'Major retrofit'!$AB$23,"")))&amp;IF(F94="Scenario1PBT9",'Major retrofit'!$AC$23,IF(F94="Scenario2PBT9",'Major retrofit'!$AD$23,IF(F94="Scenario3PBT9",'Major retrofit'!$AE$23,"")))&amp;IF(F94="Scenario1PBT10",'Major retrofit'!$AF$23,IF(F94="Scenario2PBT10",'Major retrofit'!$AG$23,IF(F94="Scenario3PBT10",'Major retrofit'!$AH$23,"")))&amp;IF(F94="Scenario1PBT11",'Major retrofit'!$AI$23,IF(F94="Scenario2PBT11",'Major retrofit'!$AJ$23,IF(F94="Scenario3PBT11",'Major retrofit'!$AK$23,"")))&amp;IF(F94="Scenario1PBT12",'Major retrofit'!$AL$23,IF(F94="Scenario2PBT12",'Major retrofit'!$AM$23,IF(F94="Scenario3PBT12",'Major retrofit'!$AN$23,"")))&amp;IF(F94="Scenario1PBT13",'Major retrofit'!$AO$23,IF(F94="Scenario2PBT13",'Major retrofit'!$AP$23,IF(F94="Scenario3PBT13",'Major retrofit'!$AQ$23,"")))&amp;IF(F94="Scenario1PBT14",'Major retrofit'!$AR$23,IF(F94="Scenario2PBT14",'Major retrofit'!$AS$23,IF(F94="Scenario3PBT14",'Major retrofit'!$AT$23,"")))&amp;IF(F94="Scenario1PBT15",'Major retrofit'!$AU$23,IF(F94="Scenario2PBT15",'Major retrofit'!$AV$23,IF(F94="Scenario3PBT15",'Major retrofit'!$AW$23,"")))</f>
        <v/>
      </c>
      <c r="P94" s="121">
        <f t="shared" si="54"/>
        <v>0</v>
      </c>
      <c r="Q94" s="121" t="str">
        <f>IF(F94="Scenario1PBT1",'Major retrofit'!$E$25,IF(F94="Scenario2PBT1",'Major retrofit'!$F$25,IF(F94="Scenario3PBT1",'Major retrofit'!$G$25,"")))&amp;IF(F94="Scenario1PBT2",'Major retrofit'!$H$25,IF(F94="Scenario2PBT2",'Major retrofit'!$I$25,IF(F94="Scenario3PBT2",'Major retrofit'!$J$25,"")))&amp;IF(F94="Scenario1PBT3",'Major retrofit'!$K$25,IF(F94="Scenario2PBT3",'Major retrofit'!$L$25,IF(F94="Scenario3PBT3",'Major retrofit'!$M$25,"")))&amp;IF(F94="Scenario1PBT4",'Major retrofit'!$N$25,IF(F94="Scenario2PBT4",'Major retrofit'!$O$25,IF(F94="Scenario3PBT4",'Major retrofit'!$P$25,"")))&amp;IF(F94="Scenario1PBT5",'Major retrofit'!$Q$25,IF(F94="Scenario2PBT5",'Major retrofit'!$R$25,IF(F94="Scenario3PBT5",'Major retrofit'!$S$25,"")))&amp;IF(F94="Scenario1PBT6",'Major retrofit'!$T$25,IF(F94="Scenario2PBT6",'Major retrofit'!$U$25,IF(F94="Scenario3PBT6",'Major retrofit'!$V$25,"")))&amp;IF(F94="Scenario1PBT7",'Major retrofit'!$W$25,IF(F94="Scenario2PBT7",'Major retrofit'!$X$25,IF(F94="Scenario3PBT7",'Major retrofit'!$Y$25,"")))&amp;IF(F94="Scenario1PBT8",'Major retrofit'!$Z$25,IF(F94="Scenario2PBT8",'Major retrofit'!$AA$25,IF(F94="Scenario3PBT8",'Major retrofit'!$AB$25,"")))&amp;IF(F94="Scenario1PBT9",'Major retrofit'!$AC$25,IF(F94="Scenario2PBT9",'Major retrofit'!$AD$25,IF(F94="Scenario3PBT9",'Major retrofit'!$AE$25,"")))&amp;IF(F94="Scenario1PBT10",'Major retrofit'!$AF$25,IF(F94="Scenario2PBT10",'Major retrofit'!$AG$25,IF(F94="Scenario3PBT10",'Major retrofit'!$AH$25,"")))&amp;IF(F94="Scenario1PBT11",'Major retrofit'!$AI$25,IF(F94="Scenario2PBT11",'Major retrofit'!$AJ$25,IF(F94="Scenario3PBT11",'Major retrofit'!$AK$25,"")))&amp;IF(F94="Scenario1PBT12",'Major retrofit'!$AL$25,IF(F94="Scenario2PBT12",'Major retrofit'!$AM$25,IF(F94="Scenario3PBT12",'Major retrofit'!$AN$25,"")))&amp;IF(F94="Scenario1PBT13",'Major retrofit'!$AO$25,IF(F94="Scenario2PBT13",'Major retrofit'!$AP$25,IF(F94="Scenario3PBT13",'Major retrofit'!$AQ$25,"")))&amp;IF(F94="Scenario1PBT14",'Major retrofit'!$AR$25,IF(F94="Scenario2PBT14",'Major retrofit'!$AS$25,IF(F94="Scenario3PBT14",'Major retrofit'!$AT$25,"")))&amp;IF(F94="Scenario1PBT15",'Major retrofit'!$AU$25,IF(F94="Scenario2PBT15",'Major retrofit'!$AV$25,IF(F94="Scenario3PBT15",'Major retrofit'!$AW$25,"")))</f>
        <v/>
      </c>
      <c r="R94" s="121">
        <f t="shared" si="55"/>
        <v>0</v>
      </c>
      <c r="S94" s="121" t="str">
        <f>IF(F94="Scenario1PBT1",'Major retrofit'!$E$27,IF(F94="Scenario2PBT1",'Major retrofit'!$F$27,IF(F94="Scenario3PBT1",'Major retrofit'!$G$27,"")))&amp;IF(F94="Scenario1PBT2",'Major retrofit'!$H$27,IF(F94="Scenario2PBT2",'Major retrofit'!$I$27,IF(F94="Scenario3PBT2",'Major retrofit'!$J$27,"")))&amp;IF(F94="Scenario1PBT3",'Major retrofit'!$K$27,IF(F94="Scenario2PBT3",'Major retrofit'!$L$27,IF(F94="Scenario3PBT3",'Major retrofit'!$M$27,"")))&amp;IF(F94="Scenario1PBT4",'Major retrofit'!$N$27,IF(F94="Scenario2PBT4",'Major retrofit'!$O$27,IF(F94="Scenario3PBT4",'Major retrofit'!$P$27,"")))&amp;IF(F94="Scenario1PBT5",'Major retrofit'!$Q$27,IF(F94="Scenario2PBT5",'Major retrofit'!$R$27,IF(F94="Scenario3PBT5",'Major retrofit'!$S$27,"")))&amp;IF(F94="Scenario1PBT6",'Major retrofit'!$T$27,IF(F94="Scenario2PBT6",'Major retrofit'!$U$27,IF(F94="Scenario3PBT6",'Major retrofit'!$V$27,"")))&amp;IF(F94="Scenario1PBT7",'Major retrofit'!$W$27,IF(F94="Scenario2PBT7",'Major retrofit'!$X$27,IF(F94="Scenario3PBT7",'Major retrofit'!$Y$27,"")))&amp;IF(F94="Scenario1PBT8",'Major retrofit'!$Z$27,IF(F94="Scenario2PBT8",'Major retrofit'!$AA$27,IF(F94="Scenario3PBT8",'Major retrofit'!$AB$27,"")))&amp;IF(F94="Scenario1PBT9",'Major retrofit'!$AC$27,IF(F94="Scenario2PBT9",'Major retrofit'!$AD$27,IF(F94="Scenario3PBT9",'Major retrofit'!$AE$27,"")))&amp;IF(F94="Scenario1PBT10",'Major retrofit'!$AF$27,IF(F94="Scenario2PBT10",'Major retrofit'!$AG$27,IF(F94="Scenario3PBT10",'Major retrofit'!$AH$27,"")))&amp;IF(F94="Scenario1PBT11",'Major retrofit'!$AI$27,IF(F94="Scenario2PBT11",'Major retrofit'!$AJ$27,IF(F94="Scenario3PBT11",'Major retrofit'!$AK$27,"")))&amp;IF(F94="Scenario1PBT12",'Major retrofit'!$AL$27,IF(F94="Scenario2PBT12",'Major retrofit'!$AM$27,IF(F94="Scenario3PBT12",'Major retrofit'!$AN$27,"")))&amp;IF(F94="Scenario1PBT13",'Major retrofit'!$AO$27,IF(F94="Scenario2PBT13",'Major retrofit'!$AP$27,IF(F94="Scenario3PBT13",'Major retrofit'!$AQ$27,"")))&amp;IF(F94="Scenario1PBT14",'Major retrofit'!$AR$27,IF(F94="Scenario2PBT14",'Major retrofit'!$AS$27,IF(F94="Scenario3PBT14",'Major retrofit'!$AT$27,"")))&amp;IF(F94="Scenario1PBT15",'Major retrofit'!$AU$27,IF(F94="Scenario2PBT15",'Major retrofit'!$AV$27,IF(F94="Scenario3PBT15",'Major retrofit'!$AW$27,"")))</f>
        <v/>
      </c>
      <c r="T94" s="212">
        <f t="shared" si="56"/>
        <v>0</v>
      </c>
      <c r="U94" s="211" t="str">
        <f>IF(F94="Scenario1PBT1",'Major retrofit'!$E$38,IF(F94="Scenario2PBT1",'Major retrofit'!$F$38,IF(F94="Scenario3PBT1",'Major retrofit'!$G$38,"")))&amp;IF(F94="Scenario1PBT2",'Major retrofit'!$H$38,IF(F94="Scenario2PBT2",'Major retrofit'!$I$38,IF(F94="Scenario3PBT2",'Major retrofit'!$J$38,"")))&amp;IF(F94="Scenario1PBT3",'Major retrofit'!$K$38,IF(F94="Scenario2PBT3",'Major retrofit'!$L$38,IF(F94="Scenario3PBT3",'Major retrofit'!$M$38,"")))&amp;IF(F94="Scenario1PBT4",'Major retrofit'!$N$38,IF(F94="Scenario2PBT4",'Major retrofit'!$O$38,IF(F94="Scenario3PBT4",'Major retrofit'!$P$38,"")))&amp;IF(F94="Scenario1PBT5",'Major retrofit'!$Q$38,IF(F94="Scenario2PBT5",'Major retrofit'!$R$38,IF(F94="Scenario3PBT5",'Major retrofit'!$S$38,"")))&amp;IF(F94="Scenario1PBT6",'Major retrofit'!$T$38,IF(F94="Scenario2PBT6",'Major retrofit'!$U$38,IF(F94="Scenario3PBT6",'Major retrofit'!$V$38,"")))&amp;IF(F94="Scenario1PBT7",'Major retrofit'!$W$38,IF(F94="Scenario2PBT7",'Major retrofit'!$X$38,IF(F94="Scenario3PBT7",'Major retrofit'!$Y$38,"")))&amp;IF(F94="Scenario1PBT8",'Major retrofit'!$Z$38,IF(F94="Scenario2PBT8",'Major retrofit'!$AA$38,IF(F94="Scenario3PBT8",'Major retrofit'!$AB$38,"")))&amp;IF(F94="Scenario1PBT9",'Major retrofit'!$AC$38,IF(F94="Scenario2PBT9",'Major retrofit'!$AD$38,IF(F94="Scenario3PBT9",'Major retrofit'!$AE$38,"")))&amp;IF(F94="Scenario1PBT10",'Major retrofit'!$AF$38,IF(F94="Scenario2PBT10",'Major retrofit'!$AG$38,IF(F94="Scenario3PBT10",'Major retrofit'!$AH$38,"")))&amp;IF(F94="Scenario1PBT11",'Major retrofit'!$AI$38,IF(F94="Scenario2PBT11",'Major retrofit'!$AJ$38,IF(F94="Scenario3PBT11",'Major retrofit'!$AK$38,"")))&amp;IF(F94="Scenario1PBT12",'Major retrofit'!$AL$38,IF(F94="Scenario2PBT12",'Major retrofit'!$AM$38,IF(F94="Scenario3PBT12",'Major retrofit'!$AN$38,"")))&amp;IF(F94="Scenario1PBT13",'Major retrofit'!$AO$38,IF(F94="Scenario2PBT13",'Major retrofit'!$AP$38,IF(F94="Scenario3PBT13",'Major retrofit'!$AQ$38,"")))&amp;IF(F94="Scenario1PBT14",'Major retrofit'!$AR$38,IF(F94="Scenario2PBT14",'Major retrofit'!$AS$38,IF(F94="Scenario3PBT14",'Major retrofit'!$AT$38,"")))&amp;IF(F94="Scenario1PBT15",'Major retrofit'!$AU$38,IF(F94="Scenario2PBT15",'Major retrofit'!$AV$38,IF(F94="Scenario3PBT15",'Major retrofit'!$AW$38,"")))</f>
        <v/>
      </c>
      <c r="V94" s="121">
        <f t="shared" si="57"/>
        <v>0</v>
      </c>
      <c r="W94" s="121" t="str">
        <f>IF(F94="Scenario1PBT1",'Major retrofit'!$E$40,IF(F94="Scenario2PBT1",'Major retrofit'!$F$40,IF(F94="Scenario3PBT1",'Major retrofit'!$G$40,"")))&amp;IF(F94="Scenario1PBT2",'Major retrofit'!$H$40,IF(F94="Scenario2PBT2",'Major retrofit'!$I$40,IF(F94="Scenario3PBT2",'Major retrofit'!$J$40,"")))&amp;IF(F94="Scenario1PBT3",'Major retrofit'!$K$40,IF(F94="Scenario2PBT3",'Major retrofit'!$L$40,IF(F94="Scenario3PBT3",'Major retrofit'!$M$40,"")))&amp;IF(F94="Scenario1PBT4",'Major retrofit'!$N$40,IF(F94="Scenario2PBT4",'Major retrofit'!$O$40,IF(F94="Scenario3PBT4",'Major retrofit'!$P$40,"")))&amp;IF(F94="Scenario1PBT5",'Major retrofit'!$Q$40,IF(F94="Scenario2PBT5",'Major retrofit'!$R$40,IF(F94="Scenario3PBT5",'Major retrofit'!$S$40,"")))&amp;IF(F94="Scenario1PBT6",'Major retrofit'!$T$40,IF(F94="Scenario2PBT6",'Major retrofit'!$U$40,IF(F94="Scenario3PBT6",'Major retrofit'!$V$40,"")))&amp;IF(F94="Scenario1PBT7",'Major retrofit'!$W$40,IF(F94="Scenario2PBT7",'Major retrofit'!$X$40,IF(F94="Scenario3PBT7",'Major retrofit'!$Y$40,"")))&amp;IF(F94="Scenario1PBT8",'Major retrofit'!$Z$40,IF(F94="Scenario2PBT8",'Major retrofit'!$AA$40,IF(F94="Scenario3PBT8",'Major retrofit'!$AB$40,"")))&amp;IF(F94="Scenario1PBT9",'Major retrofit'!$AC$40,IF(F94="Scenario2PBT9",'Major retrofit'!$AD$40,IF(F94="Scenario3PBT9",'Major retrofit'!$AE$40,"")))&amp;IF(F94="Scenario1PBT10",'Major retrofit'!$AF$40,IF(F94="Scenario2PBT10",'Major retrofit'!$AG$40,IF(F94="Scenario3PBT10",'Major retrofit'!$AH$40,"")))&amp;IF(F94="Scenario1PBT11",'Major retrofit'!$AI$40,IF(F94="Scenario2PBT11",'Major retrofit'!$AJ$40,IF(F94="Scenario3PBT11",'Major retrofit'!$AK$40,"")))&amp;IF(F94="Scenario1PBT12",'Major retrofit'!$AL$40,IF(F94="Scenario2PBT12",'Major retrofit'!$AM$40,IF(F94="Scenario3PBT12",'Major retrofit'!$AN$40,"")))&amp;IF(F94="Scenario1PBT13",'Major retrofit'!$AO$40,IF(F94="Scenario2PBT13",'Major retrofit'!$AP$40,IF(F94="Scenario3PBT13",'Major retrofit'!$AQ$40,"")))&amp;IF(F94="Scenario1PBT14",'Major retrofit'!$AR$40,IF(F94="Scenario2PBT14",'Major retrofit'!$AS$40,IF(F94="Scenario3PBT14",'Major retrofit'!$AT$40,"")))&amp;IF(F94="Scenario1PBT15",'Major retrofit'!$AU$40,IF(F94="Scenario2PBT15",'Major retrofit'!$AV$40,IF(F94="Scenario3PBT15",'Major retrofit'!$AW$40,"")))</f>
        <v/>
      </c>
      <c r="X94" s="121">
        <f t="shared" si="58"/>
        <v>0</v>
      </c>
      <c r="Y94" s="121" t="str">
        <f>IF(F94="Scenario1PBT1",'Major retrofit'!$E$42,IF(F94="Scenario2PBT1",'Major retrofit'!$F$42,IF(F94="Scenario3PBT1",'Major retrofit'!$G$42,"")))&amp;IF(F94="Scenario1PBT2",'Major retrofit'!$H$42,IF(F94="Scenario2PBT2",'Major retrofit'!$I$42,IF(F94="Scenario3PBT2",'Major retrofit'!$J$42,"")))&amp;IF(F94="Scenario1PBT3",'Major retrofit'!$K$42,IF(F94="Scenario2PBT3",'Major retrofit'!$L$42,IF(F94="Scenario3PBT3",'Major retrofit'!$M$42,"")))&amp;IF(F94="Scenario1PBT4",'Major retrofit'!$N$42,IF(F94="Scenario2PBT4",'Major retrofit'!$O$42,IF(F94="Scenario3PBT4",'Major retrofit'!$P$42,"")))&amp;IF(F94="Scenario1PBT5",'Major retrofit'!$Q$42,IF(F94="Scenario2PBT5",'Major retrofit'!$R$42,IF(F94="Scenario3PBT5",'Major retrofit'!$S$42,"")))&amp;IF(F94="Scenario1PBT6",'Major retrofit'!$T$42,IF(F94="Scenario2PBT6",'Major retrofit'!$U$42,IF(F94="Scenario3PBT6",'Major retrofit'!$V$42,"")))&amp;IF(F94="Scenario1PBT7",'Major retrofit'!$W$42,IF(F94="Scenario2PBT7",'Major retrofit'!$X$42,IF(F94="Scenario3PBT7",'Major retrofit'!$Y$42,"")))&amp;IF(F94="Scenario1PBT8",'Major retrofit'!$Z$42,IF(F94="Scenario2PBT8",'Major retrofit'!$AA$42,IF(F94="Scenario3PBT8",'Major retrofit'!$AB$42,"")))&amp;IF(F94="Scenario1PBT9",'Major retrofit'!$AC$42,IF(F94="Scenario2PBT9",'Major retrofit'!$AD$42,IF(F94="Scenario3PBT9",'Major retrofit'!$AE$42,"")))&amp;IF(F94="Scenario1PBT10",'Major retrofit'!$AF$42,IF(F94="Scenario2PBT10",'Major retrofit'!$AG$42,IF(F94="Scenario3PBT10",'Major retrofit'!$AH$42,"")))&amp;IF(F94="Scenario1PBT11",'Major retrofit'!$AI$42,IF(F94="Scenario2PBT11",'Major retrofit'!$AJ$42,IF(F94="Scenario3PBT11",'Major retrofit'!$AK$42,"")))&amp;IF(F94="Scenario1PBT12",'Major retrofit'!$AL$42,IF(F94="Scenario2PBT12",'Major retrofit'!$AM$42,IF(F94="Scenario3PBT12",'Major retrofit'!$AN$42,"")))&amp;IF(F94="Scenario1PBT13",'Major retrofit'!$AO$42,IF(F94="Scenario2PBT13",'Major retrofit'!$AP$42,IF(F94="Scenario3PBT13",'Major retrofit'!$AQ$42,"")))&amp;IF(F94="Scenario1PBT14",'Major retrofit'!$AR$42,IF(F94="Scenario2PBT14",'Major retrofit'!$AS$42,IF(F94="Scenario3PBT14",'Major retrofit'!$AT$42,"")))&amp;IF(F94="Scenario1PBT15",'Major retrofit'!$AU$42,IF(F94="Scenario2PBT15",'Major retrofit'!$AV$42,IF(F94="Scenario3PBT15",'Major retrofit'!$AW$42,"")))</f>
        <v/>
      </c>
      <c r="Z94" s="121">
        <f t="shared" si="59"/>
        <v>0</v>
      </c>
      <c r="AA94" s="194" t="str">
        <f>IF(F94="Scenario1PBT1",'Major retrofit'!$E$101,IF(F94="Scenario2PBT1",'Major retrofit'!$F$101,IF(F94="Scenario3PBT1",'Major retrofit'!$G$101,"")))&amp;IF(F94="Scenario1PBT2",'Major retrofit'!$H$101,IF(F94="Scenario2PBT2",'Major retrofit'!$I$101,IF(F94="Scenario3PBT2",'Major retrofit'!$J$101,"")))&amp;IF(F94="Scenario1PBT3",'Major retrofit'!$K$101,IF(F94="Scenario2PBT3",'Major retrofit'!$L$101,IF(F94="Scenario3PBT3",'Major retrofit'!$M$101,"")))&amp;IF(F94="Scenario1PBT4",'Major retrofit'!$N$101,IF(F94="Scenario2PBT4",'Major retrofit'!$O$101,IF(F94="Scenario3PBT4",'Major retrofit'!$P$101,"")))&amp;IF(F94="Scenario1PBT5",'Major retrofit'!$Q$101,IF(F94="Scenario2PBT5",'Major retrofit'!$R$101,IF(F94="Scenario3PBT5",'Major retrofit'!$S$101,"")))&amp;IF(F94="Scenario1PBT6",'Major retrofit'!$T$101,IF(F94="Scenario2PBT6",'Major retrofit'!$U$101,IF(F94="Scenario3PBT6",'Major retrofit'!$V$101,"")))&amp;IF(F94="Scenario1PBT7",'Major retrofit'!$W$101,IF(F94="Scenario2PBT7",'Major retrofit'!$X$101,IF(F94="Scenario3PBT7",'Major retrofit'!$Y$101,"")))&amp;IF(F94="Scenario1PBT8",'Major retrofit'!$Z$101,IF(F94="Scenario2PBT8",'Major retrofit'!$AA$101,IF(F94="Scenario3PBT8",'Major retrofit'!$AB$101,"")))&amp;IF(F94="Scenario1PBT9",'Major retrofit'!$AC$101,IF(F94="Scenario2PBT9",'Major retrofit'!$AD$101,IF(F94="Scenario3PBT9",'Major retrofit'!$AE$101,"")))&amp;IF(F94="Scenario1PBT10",'Major retrofit'!$AF$101,IF(F94="Scenario2PBT10",'Major retrofit'!$AG$101,IF(F94="Scenario3PBT10",'Major retrofit'!$AH$101,"")))&amp;IF(F94="Scenario1PBT11",'Major retrofit'!$AI$101,IF(F94="Scenario2PBT11",'Major retrofit'!$AJ$101,IF(F94="Scenario3PBT11",'Major retrofit'!$AK$101,"")))&amp;IF(F94="Scenario1PBT12",'Major retrofit'!$AL$101,IF(F94="Scenario2PBT12",'Major retrofit'!$AM$101,IF(F94="Scenario3PBT12",'Major retrofit'!$AN$101,"")))&amp;IF(F94="Scenario1PBT13",'Major retrofit'!$AO$101,IF(F94="Scenario2PBT13",'Major retrofit'!$AP$101,IF(F94="Scenario3PBT13",'Major retrofit'!$AQ$101,"")))&amp;IF(F94="Scenario1PBT14",'Major retrofit'!$AR$101,IF(F94="Scenario2PBT14",'Major retrofit'!$AS$101,IF(F94="Scenario3PBT14",'Major retrofit'!$AT$101,"")))&amp;IF(F94="Scenario1PBT15",'Major retrofit'!$AU$101,IF(F94="Scenario2PBT15",'Major retrofit'!$AV$101,IF(F94="Scenario3PBT15",'Major retrofit'!$AW$101,"")))</f>
        <v/>
      </c>
      <c r="AB94" s="267">
        <f t="shared" si="60"/>
        <v>0</v>
      </c>
      <c r="AC94" s="363" t="str">
        <f t="shared" si="61"/>
        <v/>
      </c>
      <c r="AD94" s="353">
        <f>IF(AC94="",IFERROR('Projection_Base-case'!G95-G94,0),0)</f>
        <v>0</v>
      </c>
      <c r="AE94" s="350">
        <f t="shared" si="37"/>
        <v>0</v>
      </c>
      <c r="AF94" s="362">
        <f>IFERROR(100*AD94/'Projection_Base-case'!G95,0)</f>
        <v>0</v>
      </c>
      <c r="AG94" s="352">
        <f>IF(AC94="",IFERROR('Projection_Base-case'!I95-I94,0),0)</f>
        <v>0</v>
      </c>
      <c r="AH94" s="353">
        <f t="shared" si="38"/>
        <v>0</v>
      </c>
      <c r="AI94" s="362">
        <f>IFERROR(100*AG94/'Projection_Base-case'!I95,0)</f>
        <v>0</v>
      </c>
      <c r="AJ94" s="352">
        <f>IF(AC94="",IFERROR('Projection_Base-case'!K95-K94,0),0)</f>
        <v>0</v>
      </c>
      <c r="AK94" s="353">
        <f t="shared" si="39"/>
        <v>0</v>
      </c>
      <c r="AL94" s="362">
        <f>IFERROR(100*AJ94/'Projection_Base-case'!K95,0)</f>
        <v>0</v>
      </c>
      <c r="AM94" s="352">
        <f>-IF(AC94="",IFERROR('Projection_Base-case'!M95-M94,0),0)</f>
        <v>0</v>
      </c>
      <c r="AN94" s="353">
        <f t="shared" si="40"/>
        <v>0</v>
      </c>
      <c r="AO94" s="354">
        <f>IFERROR(IF('Projection_Base-case'!N95&gt;0,100*AN94/'Projection_Base-case'!N95,100*AN94/N94),0)</f>
        <v>0</v>
      </c>
      <c r="AP94" s="355">
        <f>IF(AC94="",IFERROR('Projection_Base-case'!O95-O94,0),0)</f>
        <v>0</v>
      </c>
      <c r="AQ94" s="356">
        <f t="shared" si="41"/>
        <v>0</v>
      </c>
      <c r="AR94" s="356">
        <f>IFERROR(100*AP94/'Projection_Base-case'!O95,0)</f>
        <v>0</v>
      </c>
      <c r="AS94" s="355">
        <f>IF(AC94="",IFERROR('Projection_Base-case'!Q95-Q94,0),0)</f>
        <v>0</v>
      </c>
      <c r="AT94" s="356">
        <f t="shared" si="42"/>
        <v>0</v>
      </c>
      <c r="AU94" s="356">
        <f>IFERROR(100*AS94/'Projection_Base-case'!Q95,0)</f>
        <v>0</v>
      </c>
      <c r="AV94" s="355">
        <f>IF(AC94="",IFERROR('Projection_Base-case'!S95-S94,0),0)</f>
        <v>0</v>
      </c>
      <c r="AW94" s="356">
        <f t="shared" si="43"/>
        <v>0</v>
      </c>
      <c r="AX94" s="357">
        <f>IFERROR(100*AV94/'Projection_Base-case'!S95,0)</f>
        <v>0</v>
      </c>
      <c r="AY94" s="358">
        <f>IF(AC94="",IFERROR('Projection_Base-case'!U95-U94,0),0)</f>
        <v>0</v>
      </c>
      <c r="AZ94" s="359">
        <f t="shared" si="44"/>
        <v>0</v>
      </c>
      <c r="BA94" s="359">
        <f>IFERROR(100*AY94/'Projection_Base-case'!U95,0)</f>
        <v>0</v>
      </c>
      <c r="BB94" s="358">
        <f>IF(AC94="",IFERROR('Projection_Base-case'!W95-W94,0),0)</f>
        <v>0</v>
      </c>
      <c r="BC94" s="359">
        <f t="shared" si="45"/>
        <v>0</v>
      </c>
      <c r="BD94" s="359">
        <f>IFERROR(100*BB94/'Projection_Base-case'!W95,0)</f>
        <v>0</v>
      </c>
      <c r="BE94" s="358">
        <f>IF(AC94="",IFERROR('Projection_Base-case'!Y95-Y94,0),0)</f>
        <v>0</v>
      </c>
      <c r="BF94" s="359">
        <f t="shared" si="46"/>
        <v>0</v>
      </c>
      <c r="BG94" s="359">
        <f>IFERROR(100*BE94/'Projection_Base-case'!Y95,0)</f>
        <v>0</v>
      </c>
      <c r="BH94" s="359">
        <f t="shared" si="47"/>
        <v>0</v>
      </c>
      <c r="BI94" s="360">
        <f t="shared" si="48"/>
        <v>0</v>
      </c>
    </row>
    <row r="95" spans="1:61">
      <c r="G95" s="201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214"/>
      <c r="AB95" s="215"/>
      <c r="AC95" s="215"/>
      <c r="AD95" s="201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214"/>
    </row>
    <row r="96" spans="1:61">
      <c r="G96" s="321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3"/>
      <c r="AD96" s="321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3"/>
    </row>
    <row r="97" spans="1:65">
      <c r="G97" s="321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3"/>
      <c r="AD97" s="321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3"/>
    </row>
    <row r="98" spans="1:65" ht="15" thickBot="1">
      <c r="G98" s="216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8"/>
      <c r="AB98" s="219"/>
      <c r="AC98" s="219"/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8"/>
    </row>
    <row r="99" spans="1:65" ht="34.5" customHeight="1" thickBot="1">
      <c r="D99" s="442" t="s">
        <v>70</v>
      </c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4"/>
    </row>
    <row r="100" spans="1:65" s="92" customFormat="1" ht="21">
      <c r="A100" s="146"/>
      <c r="B100" s="146"/>
      <c r="C100" s="146"/>
      <c r="D100" s="195" t="s">
        <v>37</v>
      </c>
      <c r="E100" s="196"/>
      <c r="F100" s="197"/>
      <c r="G100" s="198"/>
      <c r="H100" s="227">
        <f>SUMIF($D$5:$D$94,"PBT1",H5:H94)</f>
        <v>0</v>
      </c>
      <c r="I100" s="228"/>
      <c r="J100" s="227">
        <f>SUMIF($D$5:$D$94,"PBT1",J5:J94)</f>
        <v>0</v>
      </c>
      <c r="K100" s="228"/>
      <c r="L100" s="227">
        <f>SUMIF($D$5:$D$94,"PBT1",L5:L94)</f>
        <v>0</v>
      </c>
      <c r="M100" s="228"/>
      <c r="N100" s="229">
        <f>SUMIF($D$5:$D$94,"PBT1",N5:N94)</f>
        <v>0</v>
      </c>
      <c r="O100" s="230"/>
      <c r="P100" s="227">
        <f>SUMIF($D$5:$D$94,"PBT1",P5:P94)</f>
        <v>0</v>
      </c>
      <c r="Q100" s="228"/>
      <c r="R100" s="227">
        <f>SUMIF($D$5:$D$94,"PBT1",R5:R94)</f>
        <v>0</v>
      </c>
      <c r="S100" s="228"/>
      <c r="T100" s="229">
        <f>SUMIF($D$5:$D$94,"PBT1",T5:T94)</f>
        <v>0</v>
      </c>
      <c r="U100" s="231"/>
      <c r="V100" s="227">
        <f>SUMIF($D$5:$D$94,"PBT1",V5:V94)</f>
        <v>0</v>
      </c>
      <c r="W100" s="228"/>
      <c r="X100" s="227">
        <f>SUMIF($D$5:$D$94,"PBT1",X5:X94)</f>
        <v>0</v>
      </c>
      <c r="Y100" s="228"/>
      <c r="Z100" s="227">
        <f>SUMIF($D$5:$D$94,"PBT1",Z5:Z94)</f>
        <v>0</v>
      </c>
      <c r="AA100" s="232"/>
      <c r="AB100" s="229">
        <f>SUMIF($D$5:$D$94,"PBT1",AB5:AB94)</f>
        <v>0</v>
      </c>
      <c r="AC100" s="315"/>
      <c r="AD100" s="231"/>
      <c r="AE100" s="227">
        <f>'Projection_Base-case'!H99-H100</f>
        <v>0</v>
      </c>
      <c r="AF100" s="227">
        <f>IFERROR(100*AE100/'Projection_Base-case'!H99,0)</f>
        <v>0</v>
      </c>
      <c r="AG100" s="228"/>
      <c r="AH100" s="227">
        <f>'Projection_Base-case'!J99-J100</f>
        <v>0</v>
      </c>
      <c r="AI100" s="227">
        <f>IFERROR(100*AH100/'Projection_Base-case'!J99,0)</f>
        <v>0</v>
      </c>
      <c r="AJ100" s="228"/>
      <c r="AK100" s="227">
        <f>'Projection_Base-case'!L99-L100</f>
        <v>0</v>
      </c>
      <c r="AL100" s="227">
        <f>IFERROR(100*AK100/'Projection_Base-case'!L99,0)</f>
        <v>0</v>
      </c>
      <c r="AM100" s="228"/>
      <c r="AN100" s="227">
        <f>-('Projection_Base-case'!N99-N100)</f>
        <v>0</v>
      </c>
      <c r="AO100" s="229">
        <f>IFERROR(IF('Projection_Base-case'!N99&gt;0,100*AN100/'Projection_Base-case'!N99,100*AN100/N100),0)</f>
        <v>0</v>
      </c>
      <c r="AP100" s="231"/>
      <c r="AQ100" s="227">
        <f>'Projection_Base-case'!P99-P100</f>
        <v>0</v>
      </c>
      <c r="AR100" s="227">
        <f>IFERROR(100*AQ100/'Projection_Base-case'!P99,0)</f>
        <v>0</v>
      </c>
      <c r="AS100" s="228"/>
      <c r="AT100" s="227">
        <f>'Projection_Base-case'!R99-R100</f>
        <v>0</v>
      </c>
      <c r="AU100" s="227">
        <f>IFERROR(100*AT100/'Projection_Base-case'!R99,0)</f>
        <v>0</v>
      </c>
      <c r="AV100" s="228"/>
      <c r="AW100" s="227">
        <f>'Projection_Base-case'!T99-T100</f>
        <v>0</v>
      </c>
      <c r="AX100" s="229">
        <f>IFERROR(100*AW100/'Projection_Base-case'!T99,0)</f>
        <v>0</v>
      </c>
      <c r="AY100" s="231"/>
      <c r="AZ100" s="227">
        <f>'Projection_Base-case'!V99-V100</f>
        <v>0</v>
      </c>
      <c r="BA100" s="227">
        <f>IFERROR(100*AZ100/'Projection_Base-case'!V99,0)</f>
        <v>0</v>
      </c>
      <c r="BB100" s="228"/>
      <c r="BC100" s="227">
        <f>'Projection_Base-case'!X99-X100</f>
        <v>0</v>
      </c>
      <c r="BD100" s="227">
        <f>IFERROR(100*BC100/'Projection_Base-case'!X99,0)</f>
        <v>0</v>
      </c>
      <c r="BE100" s="228"/>
      <c r="BF100" s="227">
        <f>'Projection_Base-case'!Z99-Z100</f>
        <v>0</v>
      </c>
      <c r="BG100" s="227">
        <f>IFERROR(100*BF100/'Projection_Base-case'!Z99,0)</f>
        <v>0</v>
      </c>
      <c r="BH100" s="227">
        <f t="shared" ref="BH100:BH115" si="62">IFERROR(AB100/AZ100,0)</f>
        <v>0</v>
      </c>
      <c r="BI100" s="229">
        <f t="shared" ref="BI100:BI115" si="63">IFERROR(AB100/AE100,0)</f>
        <v>0</v>
      </c>
    </row>
    <row r="101" spans="1:65" s="92" customFormat="1" ht="21">
      <c r="A101" s="146"/>
      <c r="B101" s="146" t="s">
        <v>340</v>
      </c>
      <c r="C101" s="146"/>
      <c r="D101" s="171" t="s">
        <v>38</v>
      </c>
      <c r="E101" s="172"/>
      <c r="F101" s="173"/>
      <c r="G101" s="199"/>
      <c r="H101" s="233">
        <f>SUMIF($D$5:$D$94,"PBT2",H5:H94)</f>
        <v>0</v>
      </c>
      <c r="I101" s="234"/>
      <c r="J101" s="233">
        <f>SUMIF($D$5:$D$94,"PBT2",J5:J94)</f>
        <v>0</v>
      </c>
      <c r="K101" s="234"/>
      <c r="L101" s="233">
        <f>SUMIF($D$5:$D$94,"PBT2",L5:L94)</f>
        <v>0</v>
      </c>
      <c r="M101" s="234"/>
      <c r="N101" s="235">
        <f>SUMIF($D$5:$D$94,"PBT2",N5:N94)</f>
        <v>0</v>
      </c>
      <c r="O101" s="236"/>
      <c r="P101" s="233">
        <f>SUMIF($D$5:$D$94,"PBT2",P5:P94)</f>
        <v>0</v>
      </c>
      <c r="Q101" s="234"/>
      <c r="R101" s="233">
        <f>SUMIF($D$5:$D$94,"PBT2",R5:R94)</f>
        <v>0</v>
      </c>
      <c r="S101" s="234"/>
      <c r="T101" s="235">
        <f>SUMIF($D$5:$D$94,"PBT2",T5:T94)</f>
        <v>0</v>
      </c>
      <c r="U101" s="237"/>
      <c r="V101" s="233">
        <f>SUMIF($D$5:$D$94,"PBT2",V5:V94)</f>
        <v>0</v>
      </c>
      <c r="W101" s="234"/>
      <c r="X101" s="233">
        <f>SUMIF($D$5:$D$94,"PBT2",X5:X94)</f>
        <v>0</v>
      </c>
      <c r="Y101" s="234"/>
      <c r="Z101" s="233">
        <f>SUMIF($D$5:$D$94,"PBT2",Z5:Z94)</f>
        <v>0</v>
      </c>
      <c r="AA101" s="238"/>
      <c r="AB101" s="235">
        <f>SUMIF($D$5:$D$94,"PBT2",AB5:AB94)</f>
        <v>0</v>
      </c>
      <c r="AC101" s="316"/>
      <c r="AD101" s="237"/>
      <c r="AE101" s="233">
        <f>'Projection_Base-case'!H100-H101</f>
        <v>0</v>
      </c>
      <c r="AF101" s="233">
        <f>IFERROR(100*AE101/'Projection_Base-case'!H100,0)</f>
        <v>0</v>
      </c>
      <c r="AG101" s="234"/>
      <c r="AH101" s="233">
        <f>'Projection_Base-case'!J100-J101</f>
        <v>0</v>
      </c>
      <c r="AI101" s="233">
        <f>IFERROR(100*AH101/'Projection_Base-case'!J100,0)</f>
        <v>0</v>
      </c>
      <c r="AJ101" s="234"/>
      <c r="AK101" s="233">
        <f>'Projection_Base-case'!L100-L101</f>
        <v>0</v>
      </c>
      <c r="AL101" s="233">
        <f>IFERROR(100*AK101/'Projection_Base-case'!L100,0)</f>
        <v>0</v>
      </c>
      <c r="AM101" s="234"/>
      <c r="AN101" s="233">
        <f>-('Projection_Base-case'!N100-N101)</f>
        <v>0</v>
      </c>
      <c r="AO101" s="229">
        <f>IFERROR(IF('Projection_Base-case'!N100&gt;0,100*AN101/'Projection_Base-case'!N100,100*AN101/N101),0)</f>
        <v>0</v>
      </c>
      <c r="AP101" s="237"/>
      <c r="AQ101" s="233">
        <f>'Projection_Base-case'!P100-P101</f>
        <v>0</v>
      </c>
      <c r="AR101" s="233">
        <f>IFERROR(100*AQ101/'Projection_Base-case'!P100,0)</f>
        <v>0</v>
      </c>
      <c r="AS101" s="234"/>
      <c r="AT101" s="233">
        <f>'Projection_Base-case'!R100-R101</f>
        <v>0</v>
      </c>
      <c r="AU101" s="233">
        <f>IFERROR(100*AT101/'Projection_Base-case'!R100,0)</f>
        <v>0</v>
      </c>
      <c r="AV101" s="234"/>
      <c r="AW101" s="233">
        <f>'Projection_Base-case'!T100-T101</f>
        <v>0</v>
      </c>
      <c r="AX101" s="235">
        <f>IFERROR(100*AW101/'Projection_Base-case'!T100,0)</f>
        <v>0</v>
      </c>
      <c r="AY101" s="237"/>
      <c r="AZ101" s="233">
        <f>'Projection_Base-case'!V100-V101</f>
        <v>0</v>
      </c>
      <c r="BA101" s="233">
        <f>IFERROR(100*AZ101/'Projection_Base-case'!V100,0)</f>
        <v>0</v>
      </c>
      <c r="BB101" s="234"/>
      <c r="BC101" s="233">
        <f>'Projection_Base-case'!X100-X101</f>
        <v>0</v>
      </c>
      <c r="BD101" s="233">
        <f>IFERROR(100*BC101/'Projection_Base-case'!X100,0)</f>
        <v>0</v>
      </c>
      <c r="BE101" s="234"/>
      <c r="BF101" s="233">
        <f>'Projection_Base-case'!Z100-Z101</f>
        <v>0</v>
      </c>
      <c r="BG101" s="233">
        <f>IFERROR(100*BF101/'Projection_Base-case'!Z100,0)</f>
        <v>0</v>
      </c>
      <c r="BH101" s="233">
        <f t="shared" si="62"/>
        <v>0</v>
      </c>
      <c r="BI101" s="235">
        <f t="shared" si="63"/>
        <v>0</v>
      </c>
    </row>
    <row r="102" spans="1:65" s="92" customFormat="1" ht="21">
      <c r="A102" s="146"/>
      <c r="B102" s="146" t="s">
        <v>341</v>
      </c>
      <c r="C102" s="146"/>
      <c r="D102" s="171" t="s">
        <v>39</v>
      </c>
      <c r="E102" s="172"/>
      <c r="F102" s="173"/>
      <c r="G102" s="199"/>
      <c r="H102" s="233">
        <f>SUMIF($D$5:$D$94,"PBT3",H5:H94)</f>
        <v>0</v>
      </c>
      <c r="I102" s="234"/>
      <c r="J102" s="233">
        <f>SUMIF($D$5:$D$94,"PBT3",J5:J94)</f>
        <v>0</v>
      </c>
      <c r="K102" s="234"/>
      <c r="L102" s="233">
        <f>SUMIF($D$5:$D$94,"PBT3",L5:L94)</f>
        <v>0</v>
      </c>
      <c r="M102" s="234"/>
      <c r="N102" s="235">
        <f>SUMIF($D$5:$D$94,"PBT3",N5:N94)</f>
        <v>0</v>
      </c>
      <c r="O102" s="236"/>
      <c r="P102" s="233">
        <f>SUMIF($D$5:$D$94,"PBT3",P5:P94)</f>
        <v>0</v>
      </c>
      <c r="Q102" s="234"/>
      <c r="R102" s="233">
        <f>SUMIF($D$5:$D$94,"PBT3",R5:R94)</f>
        <v>0</v>
      </c>
      <c r="S102" s="234"/>
      <c r="T102" s="235">
        <f>SUMIF($D$5:$D$94,"PBT3",T5:T94)</f>
        <v>0</v>
      </c>
      <c r="U102" s="237"/>
      <c r="V102" s="233">
        <f>SUMIF($D$5:$D$94,"PBT3",V5:V94)</f>
        <v>0</v>
      </c>
      <c r="W102" s="234"/>
      <c r="X102" s="233">
        <f>SUMIF($D$5:$D$94,"PBT3",X5:X94)</f>
        <v>0</v>
      </c>
      <c r="Y102" s="234"/>
      <c r="Z102" s="233">
        <f>SUMIF($D$5:$D$94,"PBT3",Z5:Z94)</f>
        <v>0</v>
      </c>
      <c r="AA102" s="238"/>
      <c r="AB102" s="235">
        <f>SUMIF($D$5:$D$94,"PBT3",AB5:AB94)</f>
        <v>0</v>
      </c>
      <c r="AC102" s="316"/>
      <c r="AD102" s="237"/>
      <c r="AE102" s="233">
        <f>'Projection_Base-case'!H101-H102</f>
        <v>0</v>
      </c>
      <c r="AF102" s="233">
        <f>IFERROR(100*AE102/'Projection_Base-case'!H101,0)</f>
        <v>0</v>
      </c>
      <c r="AG102" s="234"/>
      <c r="AH102" s="233">
        <f>'Projection_Base-case'!J101-J102</f>
        <v>0</v>
      </c>
      <c r="AI102" s="233">
        <f>IFERROR(100*AH102/'Projection_Base-case'!J101,0)</f>
        <v>0</v>
      </c>
      <c r="AJ102" s="234"/>
      <c r="AK102" s="233">
        <f>'Projection_Base-case'!L101-L102</f>
        <v>0</v>
      </c>
      <c r="AL102" s="233">
        <f>IFERROR(100*AK102/'Projection_Base-case'!L101,0)</f>
        <v>0</v>
      </c>
      <c r="AM102" s="234"/>
      <c r="AN102" s="233">
        <f>-('Projection_Base-case'!N101-N102)</f>
        <v>0</v>
      </c>
      <c r="AO102" s="229">
        <f>IFERROR(IF('Projection_Base-case'!N101&gt;0,100*AN102/'Projection_Base-case'!N101,100*AN102/N102),0)</f>
        <v>0</v>
      </c>
      <c r="AP102" s="237"/>
      <c r="AQ102" s="233">
        <f>'Projection_Base-case'!P101-P102</f>
        <v>0</v>
      </c>
      <c r="AR102" s="233">
        <f>IFERROR(100*AQ102/'Projection_Base-case'!P101,0)</f>
        <v>0</v>
      </c>
      <c r="AS102" s="234"/>
      <c r="AT102" s="233">
        <f>'Projection_Base-case'!R101-R102</f>
        <v>0</v>
      </c>
      <c r="AU102" s="233">
        <f>IFERROR(100*AT102/'Projection_Base-case'!R101,0)</f>
        <v>0</v>
      </c>
      <c r="AV102" s="234"/>
      <c r="AW102" s="233">
        <f>'Projection_Base-case'!T101-T102</f>
        <v>0</v>
      </c>
      <c r="AX102" s="235">
        <f>IFERROR(100*AW102/'Projection_Base-case'!T101,0)</f>
        <v>0</v>
      </c>
      <c r="AY102" s="237"/>
      <c r="AZ102" s="233">
        <f>'Projection_Base-case'!V101-V102</f>
        <v>0</v>
      </c>
      <c r="BA102" s="233">
        <f>IFERROR(100*AZ102/'Projection_Base-case'!V101,0)</f>
        <v>0</v>
      </c>
      <c r="BB102" s="234"/>
      <c r="BC102" s="233">
        <f>'Projection_Base-case'!X101-X102</f>
        <v>0</v>
      </c>
      <c r="BD102" s="233">
        <f>IFERROR(100*BC102/'Projection_Base-case'!X101,0)</f>
        <v>0</v>
      </c>
      <c r="BE102" s="234"/>
      <c r="BF102" s="233">
        <f>'Projection_Base-case'!Z101-Z102</f>
        <v>0</v>
      </c>
      <c r="BG102" s="233">
        <f>IFERROR(100*BF102/'Projection_Base-case'!Z101,0)</f>
        <v>0</v>
      </c>
      <c r="BH102" s="233">
        <f t="shared" si="62"/>
        <v>0</v>
      </c>
      <c r="BI102" s="235">
        <f t="shared" si="63"/>
        <v>0</v>
      </c>
    </row>
    <row r="103" spans="1:65" s="92" customFormat="1" ht="21">
      <c r="A103" s="146"/>
      <c r="B103" s="146"/>
      <c r="C103" s="146"/>
      <c r="D103" s="171" t="s">
        <v>40</v>
      </c>
      <c r="E103" s="172"/>
      <c r="F103" s="173"/>
      <c r="G103" s="199"/>
      <c r="H103" s="233">
        <f>SUMIF($D$5:$D$94,"PBT4",H5:H94)</f>
        <v>0</v>
      </c>
      <c r="I103" s="234"/>
      <c r="J103" s="233">
        <f>SUMIF($D$5:$D$94,"PBT4",J5:J94)</f>
        <v>0</v>
      </c>
      <c r="K103" s="234"/>
      <c r="L103" s="233">
        <f>SUMIF($D$5:$D$94,"PBT4",L5:L94)</f>
        <v>0</v>
      </c>
      <c r="M103" s="234"/>
      <c r="N103" s="235">
        <f>SUMIF($D$5:$D$94,"PBT4",N5:N94)</f>
        <v>0</v>
      </c>
      <c r="O103" s="236"/>
      <c r="P103" s="233">
        <f>SUMIF($D$5:$D$94,"PBT4",P5:P94)</f>
        <v>0</v>
      </c>
      <c r="Q103" s="234"/>
      <c r="R103" s="233">
        <f>SUMIF($D$5:$D$94,"PBT4",R5:R94)</f>
        <v>0</v>
      </c>
      <c r="S103" s="234"/>
      <c r="T103" s="235">
        <f>SUMIF($D$5:$D$94,"PBT4",T5:T94)</f>
        <v>0</v>
      </c>
      <c r="U103" s="237"/>
      <c r="V103" s="233">
        <f>SUMIF($D$5:$D$94,"PBT4",V5:V94)</f>
        <v>0</v>
      </c>
      <c r="W103" s="234"/>
      <c r="X103" s="233">
        <f>SUMIF($D$5:$D$94,"PBT4",X5:X94)</f>
        <v>0</v>
      </c>
      <c r="Y103" s="234"/>
      <c r="Z103" s="233">
        <f>SUMIF($D$5:$D$94,"PBT4",Z5:Z94)</f>
        <v>0</v>
      </c>
      <c r="AA103" s="238"/>
      <c r="AB103" s="235">
        <f>SUMIF($D$5:$D$94,"PBT4",AB5:AB94)</f>
        <v>0</v>
      </c>
      <c r="AC103" s="316"/>
      <c r="AD103" s="237"/>
      <c r="AE103" s="233">
        <f>'Projection_Base-case'!H102-H103</f>
        <v>0</v>
      </c>
      <c r="AF103" s="233">
        <f>IFERROR(100*AE103/'Projection_Base-case'!H102,0)</f>
        <v>0</v>
      </c>
      <c r="AG103" s="234"/>
      <c r="AH103" s="233">
        <f>'Projection_Base-case'!J102-J103</f>
        <v>0</v>
      </c>
      <c r="AI103" s="233">
        <f>IFERROR(100*AH103/'Projection_Base-case'!J102,0)</f>
        <v>0</v>
      </c>
      <c r="AJ103" s="234"/>
      <c r="AK103" s="233">
        <f>'Projection_Base-case'!L102-L103</f>
        <v>0</v>
      </c>
      <c r="AL103" s="233">
        <f>IFERROR(100*AK103/'Projection_Base-case'!L102,0)</f>
        <v>0</v>
      </c>
      <c r="AM103" s="234"/>
      <c r="AN103" s="233">
        <f>-('Projection_Base-case'!N102-N103)</f>
        <v>0</v>
      </c>
      <c r="AO103" s="229">
        <f>IFERROR(IF('Projection_Base-case'!N102&gt;0,100*AN103/'Projection_Base-case'!N102,100*AN103/N103),0)</f>
        <v>0</v>
      </c>
      <c r="AP103" s="237"/>
      <c r="AQ103" s="233">
        <f>'Projection_Base-case'!P102-P103</f>
        <v>0</v>
      </c>
      <c r="AR103" s="233">
        <f>IFERROR(100*AQ103/'Projection_Base-case'!P102,0)</f>
        <v>0</v>
      </c>
      <c r="AS103" s="234"/>
      <c r="AT103" s="233">
        <f>'Projection_Base-case'!R102-R103</f>
        <v>0</v>
      </c>
      <c r="AU103" s="233">
        <f>IFERROR(100*AT103/'Projection_Base-case'!R102,0)</f>
        <v>0</v>
      </c>
      <c r="AV103" s="234"/>
      <c r="AW103" s="233">
        <f>'Projection_Base-case'!T102-T103</f>
        <v>0</v>
      </c>
      <c r="AX103" s="235">
        <f>IFERROR(100*AW103/'Projection_Base-case'!T102,0)</f>
        <v>0</v>
      </c>
      <c r="AY103" s="237"/>
      <c r="AZ103" s="233">
        <f>'Projection_Base-case'!V102-V103</f>
        <v>0</v>
      </c>
      <c r="BA103" s="233">
        <f>IFERROR(100*AZ103/'Projection_Base-case'!V102,0)</f>
        <v>0</v>
      </c>
      <c r="BB103" s="234"/>
      <c r="BC103" s="233">
        <f>'Projection_Base-case'!X102-X103</f>
        <v>0</v>
      </c>
      <c r="BD103" s="233">
        <f>IFERROR(100*BC103/'Projection_Base-case'!X102,0)</f>
        <v>0</v>
      </c>
      <c r="BE103" s="234"/>
      <c r="BF103" s="233">
        <f>'Projection_Base-case'!Z102-Z103</f>
        <v>0</v>
      </c>
      <c r="BG103" s="233">
        <f>IFERROR(100*BF103/'Projection_Base-case'!Z102,0)</f>
        <v>0</v>
      </c>
      <c r="BH103" s="233">
        <f t="shared" si="62"/>
        <v>0</v>
      </c>
      <c r="BI103" s="235">
        <f t="shared" si="63"/>
        <v>0</v>
      </c>
    </row>
    <row r="104" spans="1:65" s="92" customFormat="1" ht="21">
      <c r="A104" s="146"/>
      <c r="B104" s="146"/>
      <c r="C104" s="146"/>
      <c r="D104" s="171" t="s">
        <v>41</v>
      </c>
      <c r="E104" s="172"/>
      <c r="F104" s="173"/>
      <c r="G104" s="199"/>
      <c r="H104" s="233">
        <f>SUMIF($D$5:$D$94,"PBT5",H5:H94)</f>
        <v>0</v>
      </c>
      <c r="I104" s="234"/>
      <c r="J104" s="233">
        <f>SUMIF($D$5:$D$94,"PBT5",J5:J94)</f>
        <v>0</v>
      </c>
      <c r="K104" s="234"/>
      <c r="L104" s="233">
        <f>SUMIF($D$5:$D$94,"PBT5",L5:L94)</f>
        <v>0</v>
      </c>
      <c r="M104" s="234"/>
      <c r="N104" s="235">
        <f>SUMIF($D$5:$D$94,"PBT5",N5:N94)</f>
        <v>0</v>
      </c>
      <c r="O104" s="236"/>
      <c r="P104" s="233">
        <f>SUMIF($D$5:$D$94,"PBT5",P5:P94)</f>
        <v>0</v>
      </c>
      <c r="Q104" s="234"/>
      <c r="R104" s="233">
        <f>SUMIF($D$5:$D$94,"PBT5",R5:R94)</f>
        <v>0</v>
      </c>
      <c r="S104" s="234"/>
      <c r="T104" s="235">
        <f>SUMIF($D$5:$D$94,"PBT5",T5:T94)</f>
        <v>0</v>
      </c>
      <c r="U104" s="237"/>
      <c r="V104" s="233">
        <f>SUMIF($D$5:$D$94,"PBT5",V5:V94)</f>
        <v>0</v>
      </c>
      <c r="W104" s="234"/>
      <c r="X104" s="233">
        <f>SUMIF($D$5:$D$94,"PBT5",X5:X94)</f>
        <v>0</v>
      </c>
      <c r="Y104" s="234"/>
      <c r="Z104" s="233">
        <f>SUMIF($D$5:$D$94,"PBT5",Z5:Z94)</f>
        <v>0</v>
      </c>
      <c r="AA104" s="238"/>
      <c r="AB104" s="235">
        <f>SUMIF($D$5:$D$94,"PBT5",AB5:AB94)</f>
        <v>0</v>
      </c>
      <c r="AC104" s="316"/>
      <c r="AD104" s="237"/>
      <c r="AE104" s="233">
        <f>'Projection_Base-case'!H103-H104</f>
        <v>0</v>
      </c>
      <c r="AF104" s="233">
        <f>IFERROR(100*AE104/'Projection_Base-case'!H103,0)</f>
        <v>0</v>
      </c>
      <c r="AG104" s="234"/>
      <c r="AH104" s="233">
        <f>'Projection_Base-case'!J103-J104</f>
        <v>0</v>
      </c>
      <c r="AI104" s="233">
        <f>IFERROR(100*AH104/'Projection_Base-case'!J103,0)</f>
        <v>0</v>
      </c>
      <c r="AJ104" s="234"/>
      <c r="AK104" s="233">
        <f>'Projection_Base-case'!L103-L104</f>
        <v>0</v>
      </c>
      <c r="AL104" s="233">
        <f>IFERROR(100*AK104/'Projection_Base-case'!L103,0)</f>
        <v>0</v>
      </c>
      <c r="AM104" s="234"/>
      <c r="AN104" s="233">
        <f>-('Projection_Base-case'!N103-N104)</f>
        <v>0</v>
      </c>
      <c r="AO104" s="229">
        <f>IFERROR(IF('Projection_Base-case'!N103&gt;0,100*AN104/'Projection_Base-case'!N103,100*AN104/N104),0)</f>
        <v>0</v>
      </c>
      <c r="AP104" s="237"/>
      <c r="AQ104" s="233">
        <f>'Projection_Base-case'!P103-P104</f>
        <v>0</v>
      </c>
      <c r="AR104" s="233">
        <f>IFERROR(100*AQ104/'Projection_Base-case'!P103,0)</f>
        <v>0</v>
      </c>
      <c r="AS104" s="234"/>
      <c r="AT104" s="233">
        <f>'Projection_Base-case'!R103-R104</f>
        <v>0</v>
      </c>
      <c r="AU104" s="233">
        <f>IFERROR(100*AT104/'Projection_Base-case'!R103,0)</f>
        <v>0</v>
      </c>
      <c r="AV104" s="234"/>
      <c r="AW104" s="233">
        <f>'Projection_Base-case'!T103-T104</f>
        <v>0</v>
      </c>
      <c r="AX104" s="235">
        <f>IFERROR(100*AW104/'Projection_Base-case'!T103,0)</f>
        <v>0</v>
      </c>
      <c r="AY104" s="237"/>
      <c r="AZ104" s="233">
        <f>'Projection_Base-case'!V103-V104</f>
        <v>0</v>
      </c>
      <c r="BA104" s="233">
        <f>IFERROR(100*AZ104/'Projection_Base-case'!V103,0)</f>
        <v>0</v>
      </c>
      <c r="BB104" s="234"/>
      <c r="BC104" s="233">
        <f>'Projection_Base-case'!X103-X104</f>
        <v>0</v>
      </c>
      <c r="BD104" s="233">
        <f>IFERROR(100*BC104/'Projection_Base-case'!X103,0)</f>
        <v>0</v>
      </c>
      <c r="BE104" s="234"/>
      <c r="BF104" s="233">
        <f>'Projection_Base-case'!Z103-Z104</f>
        <v>0</v>
      </c>
      <c r="BG104" s="233">
        <f>IFERROR(100*BF104/'Projection_Base-case'!Z103,0)</f>
        <v>0</v>
      </c>
      <c r="BH104" s="233">
        <f t="shared" si="62"/>
        <v>0</v>
      </c>
      <c r="BI104" s="235">
        <f t="shared" si="63"/>
        <v>0</v>
      </c>
    </row>
    <row r="105" spans="1:65" s="92" customFormat="1" ht="21">
      <c r="A105" s="146"/>
      <c r="B105" s="146"/>
      <c r="C105" s="146"/>
      <c r="D105" s="171" t="s">
        <v>42</v>
      </c>
      <c r="E105" s="172"/>
      <c r="F105" s="173"/>
      <c r="G105" s="199"/>
      <c r="H105" s="233">
        <f>SUMIF($D$5:$D$94,"PBT6",H5:H94)</f>
        <v>0</v>
      </c>
      <c r="I105" s="234"/>
      <c r="J105" s="233">
        <f>SUMIF($D$5:$D$94,"PBT6",J5:J94)</f>
        <v>0</v>
      </c>
      <c r="K105" s="234"/>
      <c r="L105" s="233">
        <f>SUMIF($D$5:$D$94,"PBT6",L5:L94)</f>
        <v>0</v>
      </c>
      <c r="M105" s="234"/>
      <c r="N105" s="235">
        <f>SUMIF($D$5:$D$94,"PBT6",N5:N94)</f>
        <v>0</v>
      </c>
      <c r="O105" s="236"/>
      <c r="P105" s="233">
        <f>SUMIF($D$5:$D$94,"PBT6",P5:P94)</f>
        <v>0</v>
      </c>
      <c r="Q105" s="234"/>
      <c r="R105" s="233">
        <f>SUMIF($D$5:$D$94,"PBT6",R5:R94)</f>
        <v>0</v>
      </c>
      <c r="S105" s="234"/>
      <c r="T105" s="235">
        <f>SUMIF($D$5:$D$94,"PBT6",T5:T94)</f>
        <v>0</v>
      </c>
      <c r="U105" s="237"/>
      <c r="V105" s="233">
        <f>SUMIF($D$5:$D$94,"PBT6",V5:V94)</f>
        <v>0</v>
      </c>
      <c r="W105" s="234"/>
      <c r="X105" s="233">
        <f>SUMIF($D$5:$D$94,"PBT6",X5:X94)</f>
        <v>0</v>
      </c>
      <c r="Y105" s="234"/>
      <c r="Z105" s="233">
        <f>SUMIF($D$5:$D$94,"PBT6",Z5:Z94)</f>
        <v>0</v>
      </c>
      <c r="AA105" s="238"/>
      <c r="AB105" s="235">
        <f>SUMIF($D$5:$D$94,"PBT6",AB5:AB94)</f>
        <v>0</v>
      </c>
      <c r="AC105" s="316"/>
      <c r="AD105" s="237"/>
      <c r="AE105" s="233">
        <f>'Projection_Base-case'!H104-H105</f>
        <v>0</v>
      </c>
      <c r="AF105" s="233">
        <f>IFERROR(100*AE105/'Projection_Base-case'!H104,0)</f>
        <v>0</v>
      </c>
      <c r="AG105" s="234"/>
      <c r="AH105" s="233">
        <f>'Projection_Base-case'!J104-J105</f>
        <v>0</v>
      </c>
      <c r="AI105" s="233">
        <f>IFERROR(100*AH105/'Projection_Base-case'!J104,0)</f>
        <v>0</v>
      </c>
      <c r="AJ105" s="234"/>
      <c r="AK105" s="233">
        <f>'Projection_Base-case'!L104-L105</f>
        <v>0</v>
      </c>
      <c r="AL105" s="233">
        <f>IFERROR(100*AK105/'Projection_Base-case'!L104,0)</f>
        <v>0</v>
      </c>
      <c r="AM105" s="234"/>
      <c r="AN105" s="233">
        <f>-('Projection_Base-case'!N104-N105)</f>
        <v>0</v>
      </c>
      <c r="AO105" s="229">
        <f>IFERROR(IF('Projection_Base-case'!N104&gt;0,100*AN105/'Projection_Base-case'!N104,100*AN105/N105),0)</f>
        <v>0</v>
      </c>
      <c r="AP105" s="237"/>
      <c r="AQ105" s="233">
        <f>'Projection_Base-case'!P104-P105</f>
        <v>0</v>
      </c>
      <c r="AR105" s="233">
        <f>IFERROR(100*AQ105/'Projection_Base-case'!P104,0)</f>
        <v>0</v>
      </c>
      <c r="AS105" s="234"/>
      <c r="AT105" s="233">
        <f>'Projection_Base-case'!R104-R105</f>
        <v>0</v>
      </c>
      <c r="AU105" s="233">
        <f>IFERROR(100*AT105/'Projection_Base-case'!R104,0)</f>
        <v>0</v>
      </c>
      <c r="AV105" s="234"/>
      <c r="AW105" s="233">
        <f>'Projection_Base-case'!T104-T105</f>
        <v>0</v>
      </c>
      <c r="AX105" s="235">
        <f>IFERROR(100*AW105/'Projection_Base-case'!T104,0)</f>
        <v>0</v>
      </c>
      <c r="AY105" s="237"/>
      <c r="AZ105" s="233">
        <f>'Projection_Base-case'!V104-V105</f>
        <v>0</v>
      </c>
      <c r="BA105" s="233">
        <f>IFERROR(100*AZ105/'Projection_Base-case'!V104,0)</f>
        <v>0</v>
      </c>
      <c r="BB105" s="234"/>
      <c r="BC105" s="233">
        <f>'Projection_Base-case'!X104-X105</f>
        <v>0</v>
      </c>
      <c r="BD105" s="233">
        <f>IFERROR(100*BC105/'Projection_Base-case'!X104,0)</f>
        <v>0</v>
      </c>
      <c r="BE105" s="234"/>
      <c r="BF105" s="233">
        <f>'Projection_Base-case'!Z104-Z105</f>
        <v>0</v>
      </c>
      <c r="BG105" s="233">
        <f>IFERROR(100*BF105/'Projection_Base-case'!Z104,0)</f>
        <v>0</v>
      </c>
      <c r="BH105" s="233">
        <f t="shared" si="62"/>
        <v>0</v>
      </c>
      <c r="BI105" s="235">
        <f t="shared" si="63"/>
        <v>0</v>
      </c>
    </row>
    <row r="106" spans="1:65" s="92" customFormat="1" ht="21">
      <c r="A106" s="146"/>
      <c r="B106" s="146"/>
      <c r="C106" s="146"/>
      <c r="D106" s="171" t="s">
        <v>43</v>
      </c>
      <c r="E106" s="172"/>
      <c r="F106" s="173"/>
      <c r="G106" s="199"/>
      <c r="H106" s="233">
        <f>SUMIF($D$5:$D$94,"PBT7",H5:H94)</f>
        <v>0</v>
      </c>
      <c r="I106" s="234"/>
      <c r="J106" s="233">
        <f>SUMIF($D$5:$D$94,"PBT7",J5:J94)</f>
        <v>0</v>
      </c>
      <c r="K106" s="234"/>
      <c r="L106" s="233">
        <f>SUMIF($D$5:$D$94,"PBT7",L5:L94)</f>
        <v>0</v>
      </c>
      <c r="M106" s="234"/>
      <c r="N106" s="235">
        <f>SUMIF($D$5:$D$94,"PBT7",N5:N94)</f>
        <v>0</v>
      </c>
      <c r="O106" s="236"/>
      <c r="P106" s="233">
        <f>SUMIF($D$5:$D$94,"PBT7",P5:P94)</f>
        <v>0</v>
      </c>
      <c r="Q106" s="234"/>
      <c r="R106" s="233">
        <f>SUMIF($D$5:$D$94,"PBT7",R5:R94)</f>
        <v>0</v>
      </c>
      <c r="S106" s="234"/>
      <c r="T106" s="235">
        <f>SUMIF($D$5:$D$94,"PBT7",T5:T94)</f>
        <v>0</v>
      </c>
      <c r="U106" s="237"/>
      <c r="V106" s="233">
        <f>SUMIF($D$5:$D$94,"PBT7",V5:V94)</f>
        <v>0</v>
      </c>
      <c r="W106" s="234"/>
      <c r="X106" s="233">
        <f>SUMIF($D$5:$D$94,"PBT7",X5:X94)</f>
        <v>0</v>
      </c>
      <c r="Y106" s="234"/>
      <c r="Z106" s="233">
        <f>SUMIF($D$5:$D$94,"PBT7",Z5:Z94)</f>
        <v>0</v>
      </c>
      <c r="AA106" s="238"/>
      <c r="AB106" s="235">
        <f>SUMIF($D$5:$D$94,"PBT7",AB5:AB94)</f>
        <v>0</v>
      </c>
      <c r="AC106" s="316"/>
      <c r="AD106" s="237"/>
      <c r="AE106" s="233">
        <f>'Projection_Base-case'!H105-H106</f>
        <v>0</v>
      </c>
      <c r="AF106" s="233">
        <f>IFERROR(100*AE106/'Projection_Base-case'!H105,0)</f>
        <v>0</v>
      </c>
      <c r="AG106" s="234"/>
      <c r="AH106" s="233">
        <f>'Projection_Base-case'!J105-J106</f>
        <v>0</v>
      </c>
      <c r="AI106" s="233">
        <f>IFERROR(100*AH106/'Projection_Base-case'!J105,0)</f>
        <v>0</v>
      </c>
      <c r="AJ106" s="234"/>
      <c r="AK106" s="233">
        <f>'Projection_Base-case'!L105-L106</f>
        <v>0</v>
      </c>
      <c r="AL106" s="233">
        <f>IFERROR(100*AK106/'Projection_Base-case'!L105,0)</f>
        <v>0</v>
      </c>
      <c r="AM106" s="234"/>
      <c r="AN106" s="233">
        <f>-('Projection_Base-case'!N105-N106)</f>
        <v>0</v>
      </c>
      <c r="AO106" s="229">
        <f>IFERROR(IF('Projection_Base-case'!N105&gt;0,100*AN106/'Projection_Base-case'!N105,100*AN106/N106),0)</f>
        <v>0</v>
      </c>
      <c r="AP106" s="237"/>
      <c r="AQ106" s="233">
        <f>'Projection_Base-case'!P105-P106</f>
        <v>0</v>
      </c>
      <c r="AR106" s="233">
        <f>IFERROR(100*AQ106/'Projection_Base-case'!P105,0)</f>
        <v>0</v>
      </c>
      <c r="AS106" s="234"/>
      <c r="AT106" s="233">
        <f>'Projection_Base-case'!R105-R106</f>
        <v>0</v>
      </c>
      <c r="AU106" s="233">
        <f>IFERROR(100*AT106/'Projection_Base-case'!R105,0)</f>
        <v>0</v>
      </c>
      <c r="AV106" s="234"/>
      <c r="AW106" s="233">
        <f>'Projection_Base-case'!T105-T106</f>
        <v>0</v>
      </c>
      <c r="AX106" s="235">
        <f>IFERROR(100*AW106/'Projection_Base-case'!T105,0)</f>
        <v>0</v>
      </c>
      <c r="AY106" s="237"/>
      <c r="AZ106" s="233">
        <f>'Projection_Base-case'!V105-V106</f>
        <v>0</v>
      </c>
      <c r="BA106" s="233">
        <f>IFERROR(100*AZ106/'Projection_Base-case'!V105,0)</f>
        <v>0</v>
      </c>
      <c r="BB106" s="234"/>
      <c r="BC106" s="233">
        <f>'Projection_Base-case'!X105-X106</f>
        <v>0</v>
      </c>
      <c r="BD106" s="233">
        <f>IFERROR(100*BC106/'Projection_Base-case'!X105,0)</f>
        <v>0</v>
      </c>
      <c r="BE106" s="234"/>
      <c r="BF106" s="233">
        <f>'Projection_Base-case'!Z105-Z106</f>
        <v>0</v>
      </c>
      <c r="BG106" s="233">
        <f>IFERROR(100*BF106/'Projection_Base-case'!Z105,0)</f>
        <v>0</v>
      </c>
      <c r="BH106" s="233">
        <f t="shared" si="62"/>
        <v>0</v>
      </c>
      <c r="BI106" s="235">
        <f t="shared" si="63"/>
        <v>0</v>
      </c>
    </row>
    <row r="107" spans="1:65" s="92" customFormat="1" ht="21">
      <c r="A107" s="146"/>
      <c r="B107" s="146"/>
      <c r="C107" s="146"/>
      <c r="D107" s="171" t="s">
        <v>44</v>
      </c>
      <c r="E107" s="172"/>
      <c r="F107" s="173"/>
      <c r="G107" s="199"/>
      <c r="H107" s="233">
        <f>SUMIF($D$5:$D$94,"PBT8",H5:H94)</f>
        <v>0</v>
      </c>
      <c r="I107" s="234"/>
      <c r="J107" s="233">
        <f>SUMIF($D$5:$D$94,"PBT8",J5:J94)</f>
        <v>0</v>
      </c>
      <c r="K107" s="234"/>
      <c r="L107" s="233">
        <f>SUMIF($D$5:$D$94,"PBT8",L5:L94)</f>
        <v>0</v>
      </c>
      <c r="M107" s="234"/>
      <c r="N107" s="235">
        <f>SUMIF($D$5:$D$94,"PBT8",N5:N94)</f>
        <v>0</v>
      </c>
      <c r="O107" s="236"/>
      <c r="P107" s="233">
        <f>SUMIF($D$5:$D$94,"PBT8",P5:P94)</f>
        <v>0</v>
      </c>
      <c r="Q107" s="234"/>
      <c r="R107" s="233">
        <f>SUMIF($D$5:$D$94,"PBT8",R5:R94)</f>
        <v>0</v>
      </c>
      <c r="S107" s="234"/>
      <c r="T107" s="235">
        <f>SUMIF($D$5:$D$94,"PBT8",T5:T94)</f>
        <v>0</v>
      </c>
      <c r="U107" s="237"/>
      <c r="V107" s="233">
        <f>SUMIF($D$5:$D$94,"PBT8",V5:V94)</f>
        <v>0</v>
      </c>
      <c r="W107" s="234"/>
      <c r="X107" s="233">
        <f>SUMIF($D$5:$D$94,"PBT8",X5:X94)</f>
        <v>0</v>
      </c>
      <c r="Y107" s="234"/>
      <c r="Z107" s="233">
        <f>SUMIF($D$5:$D$94,"PBT8",Z5:Z94)</f>
        <v>0</v>
      </c>
      <c r="AA107" s="238"/>
      <c r="AB107" s="235">
        <f>SUMIF($D$5:$D$94,"PBT8",AB5:AB94)</f>
        <v>0</v>
      </c>
      <c r="AC107" s="316"/>
      <c r="AD107" s="237"/>
      <c r="AE107" s="233">
        <f>'Projection_Base-case'!H106-H107</f>
        <v>0</v>
      </c>
      <c r="AF107" s="233">
        <f>IFERROR(100*AE107/'Projection_Base-case'!H106,0)</f>
        <v>0</v>
      </c>
      <c r="AG107" s="234"/>
      <c r="AH107" s="233">
        <f>'Projection_Base-case'!J106-J107</f>
        <v>0</v>
      </c>
      <c r="AI107" s="233">
        <f>IFERROR(100*AH107/'Projection_Base-case'!J106,0)</f>
        <v>0</v>
      </c>
      <c r="AJ107" s="234"/>
      <c r="AK107" s="233">
        <f>'Projection_Base-case'!L106-L107</f>
        <v>0</v>
      </c>
      <c r="AL107" s="233">
        <f>IFERROR(100*AK107/'Projection_Base-case'!L106,0)</f>
        <v>0</v>
      </c>
      <c r="AM107" s="234"/>
      <c r="AN107" s="233">
        <f>-('Projection_Base-case'!N106-N107)</f>
        <v>0</v>
      </c>
      <c r="AO107" s="229">
        <f>IFERROR(IF('Projection_Base-case'!N106&gt;0,100*AN107/'Projection_Base-case'!N106,100*AN107/N107),0)</f>
        <v>0</v>
      </c>
      <c r="AP107" s="237"/>
      <c r="AQ107" s="233">
        <f>'Projection_Base-case'!P106-P107</f>
        <v>0</v>
      </c>
      <c r="AR107" s="233">
        <f>IFERROR(100*AQ107/'Projection_Base-case'!P106,0)</f>
        <v>0</v>
      </c>
      <c r="AS107" s="234"/>
      <c r="AT107" s="233">
        <f>'Projection_Base-case'!R106-R107</f>
        <v>0</v>
      </c>
      <c r="AU107" s="233">
        <f>IFERROR(100*AT107/'Projection_Base-case'!R106,0)</f>
        <v>0</v>
      </c>
      <c r="AV107" s="234"/>
      <c r="AW107" s="233">
        <f>'Projection_Base-case'!T106-T107</f>
        <v>0</v>
      </c>
      <c r="AX107" s="235">
        <f>IFERROR(100*AW107/'Projection_Base-case'!T106,0)</f>
        <v>0</v>
      </c>
      <c r="AY107" s="237"/>
      <c r="AZ107" s="233">
        <f>'Projection_Base-case'!V106-V107</f>
        <v>0</v>
      </c>
      <c r="BA107" s="233">
        <f>IFERROR(100*AZ107/'Projection_Base-case'!V106,0)</f>
        <v>0</v>
      </c>
      <c r="BB107" s="234"/>
      <c r="BC107" s="233">
        <f>'Projection_Base-case'!X106-X107</f>
        <v>0</v>
      </c>
      <c r="BD107" s="233">
        <f>IFERROR(100*BC107/'Projection_Base-case'!X106,0)</f>
        <v>0</v>
      </c>
      <c r="BE107" s="234"/>
      <c r="BF107" s="233">
        <f>'Projection_Base-case'!Z106-Z107</f>
        <v>0</v>
      </c>
      <c r="BG107" s="233">
        <f>IFERROR(100*BF107/'Projection_Base-case'!Z106,0)</f>
        <v>0</v>
      </c>
      <c r="BH107" s="233">
        <f t="shared" si="62"/>
        <v>0</v>
      </c>
      <c r="BI107" s="235">
        <f t="shared" si="63"/>
        <v>0</v>
      </c>
    </row>
    <row r="108" spans="1:65" s="92" customFormat="1" ht="21">
      <c r="A108" s="146"/>
      <c r="B108" s="146"/>
      <c r="C108" s="146"/>
      <c r="D108" s="171" t="s">
        <v>45</v>
      </c>
      <c r="E108" s="172"/>
      <c r="F108" s="173"/>
      <c r="G108" s="199"/>
      <c r="H108" s="233">
        <f>SUMIF($D$5:$D$94,"PBT9",H5:H94)</f>
        <v>0</v>
      </c>
      <c r="I108" s="234"/>
      <c r="J108" s="233">
        <f>SUMIF($D$5:$D$94,"PBT9",J5:J94)</f>
        <v>0</v>
      </c>
      <c r="K108" s="234"/>
      <c r="L108" s="233">
        <f>SUMIF($D$5:$D$94,"PBT9",L5:L94)</f>
        <v>0</v>
      </c>
      <c r="M108" s="234"/>
      <c r="N108" s="235">
        <f>SUMIF($D$5:$D$94,"PBT9",N5:N94)</f>
        <v>0</v>
      </c>
      <c r="O108" s="236"/>
      <c r="P108" s="233">
        <f>SUMIF($D$5:$D$94,"PBT9",P5:P94)</f>
        <v>0</v>
      </c>
      <c r="Q108" s="234"/>
      <c r="R108" s="233">
        <f>SUMIF($D$5:$D$94,"PBT9",R5:R94)</f>
        <v>0</v>
      </c>
      <c r="S108" s="234"/>
      <c r="T108" s="235">
        <f>SUMIF($D$5:$D$94,"PBT9",T5:T94)</f>
        <v>0</v>
      </c>
      <c r="U108" s="237"/>
      <c r="V108" s="233">
        <f>SUMIF($D$5:$D$94,"PBT9",V5:V94)</f>
        <v>0</v>
      </c>
      <c r="W108" s="234"/>
      <c r="X108" s="233">
        <f>SUMIF($D$5:$D$94,"PBT9",X5:X94)</f>
        <v>0</v>
      </c>
      <c r="Y108" s="234"/>
      <c r="Z108" s="233">
        <f>SUMIF($D$5:$D$94,"PBT9",Z5:Z94)</f>
        <v>0</v>
      </c>
      <c r="AA108" s="238"/>
      <c r="AB108" s="235">
        <f>SUMIF($D$5:$D$94,"PBT9",AB5:AB94)</f>
        <v>0</v>
      </c>
      <c r="AC108" s="316"/>
      <c r="AD108" s="237"/>
      <c r="AE108" s="233">
        <f>'Projection_Base-case'!H107-H108</f>
        <v>0</v>
      </c>
      <c r="AF108" s="233">
        <f>IFERROR(100*AE108/'Projection_Base-case'!H107,0)</f>
        <v>0</v>
      </c>
      <c r="AG108" s="234"/>
      <c r="AH108" s="233">
        <f>'Projection_Base-case'!J107-J108</f>
        <v>0</v>
      </c>
      <c r="AI108" s="233">
        <f>IFERROR(100*AH108/'Projection_Base-case'!J107,0)</f>
        <v>0</v>
      </c>
      <c r="AJ108" s="234"/>
      <c r="AK108" s="233">
        <f>'Projection_Base-case'!L107-L108</f>
        <v>0</v>
      </c>
      <c r="AL108" s="233">
        <f>IFERROR(100*AK108/'Projection_Base-case'!L107,0)</f>
        <v>0</v>
      </c>
      <c r="AM108" s="234"/>
      <c r="AN108" s="233">
        <f>-('Projection_Base-case'!N107-N108)</f>
        <v>0</v>
      </c>
      <c r="AO108" s="229">
        <f>IFERROR(IF('Projection_Base-case'!N107&gt;0,100*AN108/'Projection_Base-case'!N107,100*AN108/N108),0)</f>
        <v>0</v>
      </c>
      <c r="AP108" s="237"/>
      <c r="AQ108" s="233">
        <f>'Projection_Base-case'!P107-P108</f>
        <v>0</v>
      </c>
      <c r="AR108" s="233">
        <f>IFERROR(100*AQ108/'Projection_Base-case'!P107,0)</f>
        <v>0</v>
      </c>
      <c r="AS108" s="234"/>
      <c r="AT108" s="233">
        <f>'Projection_Base-case'!R107-R108</f>
        <v>0</v>
      </c>
      <c r="AU108" s="233">
        <f>IFERROR(100*AT108/'Projection_Base-case'!R107,0)</f>
        <v>0</v>
      </c>
      <c r="AV108" s="234"/>
      <c r="AW108" s="233">
        <f>'Projection_Base-case'!T107-T108</f>
        <v>0</v>
      </c>
      <c r="AX108" s="235">
        <f>IFERROR(100*AW108/'Projection_Base-case'!T107,0)</f>
        <v>0</v>
      </c>
      <c r="AY108" s="237"/>
      <c r="AZ108" s="233">
        <f>'Projection_Base-case'!V107-V108</f>
        <v>0</v>
      </c>
      <c r="BA108" s="233">
        <f>IFERROR(100*AZ108/'Projection_Base-case'!V107,0)</f>
        <v>0</v>
      </c>
      <c r="BB108" s="234"/>
      <c r="BC108" s="233">
        <f>'Projection_Base-case'!X107-X108</f>
        <v>0</v>
      </c>
      <c r="BD108" s="233">
        <f>IFERROR(100*BC108/'Projection_Base-case'!X107,0)</f>
        <v>0</v>
      </c>
      <c r="BE108" s="234"/>
      <c r="BF108" s="233">
        <f>'Projection_Base-case'!Z107-Z108</f>
        <v>0</v>
      </c>
      <c r="BG108" s="233">
        <f>IFERROR(100*BF108/'Projection_Base-case'!Z107,0)</f>
        <v>0</v>
      </c>
      <c r="BH108" s="233">
        <f t="shared" si="62"/>
        <v>0</v>
      </c>
      <c r="BI108" s="235">
        <f t="shared" si="63"/>
        <v>0</v>
      </c>
    </row>
    <row r="109" spans="1:65" s="92" customFormat="1" ht="21">
      <c r="A109" s="146"/>
      <c r="B109" s="146"/>
      <c r="C109" s="146"/>
      <c r="D109" s="171" t="s">
        <v>46</v>
      </c>
      <c r="E109" s="172"/>
      <c r="F109" s="173"/>
      <c r="G109" s="199"/>
      <c r="H109" s="233">
        <f>SUMIF($D$5:$D$94,"PBT10",H5:H94)</f>
        <v>0</v>
      </c>
      <c r="I109" s="234"/>
      <c r="J109" s="233">
        <f>SUMIF($D$5:$D$94,"PBT10",J5:J94)</f>
        <v>0</v>
      </c>
      <c r="K109" s="234"/>
      <c r="L109" s="233">
        <f>SUMIF($D$5:$D$94,"PBT10",L5:L94)</f>
        <v>0</v>
      </c>
      <c r="M109" s="234"/>
      <c r="N109" s="235">
        <f>SUMIF($D$5:$D$94,"PBT10",N5:N94)</f>
        <v>0</v>
      </c>
      <c r="O109" s="236"/>
      <c r="P109" s="233">
        <f>SUMIF($D$5:$D$94,"PBT10",P5:P94)</f>
        <v>0</v>
      </c>
      <c r="Q109" s="234"/>
      <c r="R109" s="233">
        <f>SUMIF($D$5:$D$94,"PBT10",R5:R94)</f>
        <v>0</v>
      </c>
      <c r="S109" s="234"/>
      <c r="T109" s="235">
        <f>SUMIF($D$5:$D$94,"PBT10",T5:T94)</f>
        <v>0</v>
      </c>
      <c r="U109" s="237"/>
      <c r="V109" s="233">
        <f>SUMIF($D$5:$D$94,"PBT10",V5:V94)</f>
        <v>0</v>
      </c>
      <c r="W109" s="234"/>
      <c r="X109" s="233">
        <f>SUMIF($D$5:$D$94,"PBT10",X5:X94)</f>
        <v>0</v>
      </c>
      <c r="Y109" s="234"/>
      <c r="Z109" s="233">
        <f>SUMIF($D$5:$D$94,"PBT10",Z5:Z94)</f>
        <v>0</v>
      </c>
      <c r="AA109" s="238"/>
      <c r="AB109" s="235">
        <f>SUMIF($D$5:$D$94,"PBT10",AB5:AB94)</f>
        <v>0</v>
      </c>
      <c r="AC109" s="316"/>
      <c r="AD109" s="237"/>
      <c r="AE109" s="233">
        <f>'Projection_Base-case'!H108-H109</f>
        <v>0</v>
      </c>
      <c r="AF109" s="233">
        <f>IFERROR(100*AE109/'Projection_Base-case'!H108,0)</f>
        <v>0</v>
      </c>
      <c r="AG109" s="234"/>
      <c r="AH109" s="233">
        <f>'Projection_Base-case'!J108-J109</f>
        <v>0</v>
      </c>
      <c r="AI109" s="233">
        <f>IFERROR(100*AH109/'Projection_Base-case'!J108,0)</f>
        <v>0</v>
      </c>
      <c r="AJ109" s="234"/>
      <c r="AK109" s="233">
        <f>'Projection_Base-case'!L108-L109</f>
        <v>0</v>
      </c>
      <c r="AL109" s="233">
        <f>IFERROR(100*AK109/'Projection_Base-case'!L108,0)</f>
        <v>0</v>
      </c>
      <c r="AM109" s="234"/>
      <c r="AN109" s="233">
        <f>-('Projection_Base-case'!N108-N109)</f>
        <v>0</v>
      </c>
      <c r="AO109" s="229">
        <f>IFERROR(IF('Projection_Base-case'!N108&gt;0,100*AN109/'Projection_Base-case'!N108,100*AN109/N109),0)</f>
        <v>0</v>
      </c>
      <c r="AP109" s="237"/>
      <c r="AQ109" s="233">
        <f>'Projection_Base-case'!P108-P109</f>
        <v>0</v>
      </c>
      <c r="AR109" s="233">
        <f>IFERROR(100*AQ109/'Projection_Base-case'!P108,0)</f>
        <v>0</v>
      </c>
      <c r="AS109" s="234"/>
      <c r="AT109" s="233">
        <f>'Projection_Base-case'!R108-R109</f>
        <v>0</v>
      </c>
      <c r="AU109" s="233">
        <f>IFERROR(100*AT109/'Projection_Base-case'!R108,0)</f>
        <v>0</v>
      </c>
      <c r="AV109" s="234"/>
      <c r="AW109" s="233">
        <f>'Projection_Base-case'!T108-T109</f>
        <v>0</v>
      </c>
      <c r="AX109" s="235">
        <f>IFERROR(100*AW109/'Projection_Base-case'!T108,0)</f>
        <v>0</v>
      </c>
      <c r="AY109" s="237"/>
      <c r="AZ109" s="233">
        <f>'Projection_Base-case'!V108-V109</f>
        <v>0</v>
      </c>
      <c r="BA109" s="233">
        <f>IFERROR(100*AZ109/'Projection_Base-case'!V108,0)</f>
        <v>0</v>
      </c>
      <c r="BB109" s="234"/>
      <c r="BC109" s="233">
        <f>'Projection_Base-case'!X108-X109</f>
        <v>0</v>
      </c>
      <c r="BD109" s="233">
        <f>IFERROR(100*BC109/'Projection_Base-case'!X108,0)</f>
        <v>0</v>
      </c>
      <c r="BE109" s="234"/>
      <c r="BF109" s="233">
        <f>'Projection_Base-case'!Z108-Z109</f>
        <v>0</v>
      </c>
      <c r="BG109" s="233">
        <f>IFERROR(100*BF109/'Projection_Base-case'!Z108,0)</f>
        <v>0</v>
      </c>
      <c r="BH109" s="233">
        <f t="shared" si="62"/>
        <v>0</v>
      </c>
      <c r="BI109" s="235">
        <f t="shared" si="63"/>
        <v>0</v>
      </c>
    </row>
    <row r="110" spans="1:65" s="92" customFormat="1" ht="21">
      <c r="A110" s="146"/>
      <c r="B110" s="146"/>
      <c r="C110" s="146"/>
      <c r="D110" s="171" t="s">
        <v>47</v>
      </c>
      <c r="E110" s="172"/>
      <c r="F110" s="173"/>
      <c r="G110" s="199"/>
      <c r="H110" s="233">
        <f>SUMIF($D$5:$D$94,"PBT11",H5:H94)</f>
        <v>0</v>
      </c>
      <c r="I110" s="234"/>
      <c r="J110" s="233">
        <f>SUMIF($D$5:$D$94,"PBT11",J5:J94)</f>
        <v>0</v>
      </c>
      <c r="K110" s="234"/>
      <c r="L110" s="233">
        <f>SUMIF($D$5:$D$94,"PBT11",L5:L94)</f>
        <v>0</v>
      </c>
      <c r="M110" s="234"/>
      <c r="N110" s="235">
        <f>SUMIF($D$5:$D$94,"PBT11",N5:N94)</f>
        <v>0</v>
      </c>
      <c r="O110" s="236"/>
      <c r="P110" s="233">
        <f>SUMIF($D$5:$D$94,"PBT11",P5:P94)</f>
        <v>0</v>
      </c>
      <c r="Q110" s="234"/>
      <c r="R110" s="233">
        <f>SUMIF($D$5:$D$94,"PBT11",R5:R94)</f>
        <v>0</v>
      </c>
      <c r="S110" s="234"/>
      <c r="T110" s="235">
        <f>SUMIF($D$5:$D$94,"PBT11",T5:T94)</f>
        <v>0</v>
      </c>
      <c r="U110" s="237"/>
      <c r="V110" s="233">
        <f>SUMIF($D$5:$D$94,"PBT11",V5:V94)</f>
        <v>0</v>
      </c>
      <c r="W110" s="234"/>
      <c r="X110" s="233">
        <f>SUMIF($D$5:$D$94,"PBT11",X5:X94)</f>
        <v>0</v>
      </c>
      <c r="Y110" s="234"/>
      <c r="Z110" s="233">
        <f>SUMIF($D$5:$D$94,"PBT11",Z5:Z94)</f>
        <v>0</v>
      </c>
      <c r="AA110" s="238"/>
      <c r="AB110" s="235">
        <f>SUMIF($D$5:$D$94,"PBT11",AB5:AB94)</f>
        <v>0</v>
      </c>
      <c r="AC110" s="316"/>
      <c r="AD110" s="237"/>
      <c r="AE110" s="233">
        <f>'Projection_Base-case'!H109-H110</f>
        <v>0</v>
      </c>
      <c r="AF110" s="233">
        <f>IFERROR(100*AE110/'Projection_Base-case'!H109,0)</f>
        <v>0</v>
      </c>
      <c r="AG110" s="234"/>
      <c r="AH110" s="233">
        <f>'Projection_Base-case'!J109-J110</f>
        <v>0</v>
      </c>
      <c r="AI110" s="233">
        <f>IFERROR(100*AH110/'Projection_Base-case'!J109,0)</f>
        <v>0</v>
      </c>
      <c r="AJ110" s="234"/>
      <c r="AK110" s="233">
        <f>'Projection_Base-case'!L109-L110</f>
        <v>0</v>
      </c>
      <c r="AL110" s="233">
        <f>IFERROR(100*AK110/'Projection_Base-case'!L109,0)</f>
        <v>0</v>
      </c>
      <c r="AM110" s="234"/>
      <c r="AN110" s="233">
        <f>-('Projection_Base-case'!N109-N110)</f>
        <v>0</v>
      </c>
      <c r="AO110" s="229">
        <f>IFERROR(IF('Projection_Base-case'!N109&gt;0,100*AN110/'Projection_Base-case'!N109,100*AN110/N110),0)</f>
        <v>0</v>
      </c>
      <c r="AP110" s="237"/>
      <c r="AQ110" s="233">
        <f>'Projection_Base-case'!P109-P110</f>
        <v>0</v>
      </c>
      <c r="AR110" s="233">
        <f>IFERROR(100*AQ110/'Projection_Base-case'!P109,0)</f>
        <v>0</v>
      </c>
      <c r="AS110" s="234"/>
      <c r="AT110" s="233">
        <f>'Projection_Base-case'!R109-R110</f>
        <v>0</v>
      </c>
      <c r="AU110" s="233">
        <f>IFERROR(100*AT110/'Projection_Base-case'!R109,0)</f>
        <v>0</v>
      </c>
      <c r="AV110" s="234"/>
      <c r="AW110" s="233">
        <f>'Projection_Base-case'!T109-T110</f>
        <v>0</v>
      </c>
      <c r="AX110" s="235">
        <f>IFERROR(100*AW110/'Projection_Base-case'!T109,0)</f>
        <v>0</v>
      </c>
      <c r="AY110" s="237"/>
      <c r="AZ110" s="233">
        <f>'Projection_Base-case'!V109-V110</f>
        <v>0</v>
      </c>
      <c r="BA110" s="233">
        <f>IFERROR(100*AZ110/'Projection_Base-case'!V109,0)</f>
        <v>0</v>
      </c>
      <c r="BB110" s="234"/>
      <c r="BC110" s="233">
        <f>'Projection_Base-case'!X109-X110</f>
        <v>0</v>
      </c>
      <c r="BD110" s="233">
        <f>IFERROR(100*BC110/'Projection_Base-case'!X109,0)</f>
        <v>0</v>
      </c>
      <c r="BE110" s="234"/>
      <c r="BF110" s="233">
        <f>'Projection_Base-case'!Z109-Z110</f>
        <v>0</v>
      </c>
      <c r="BG110" s="233">
        <f>IFERROR(100*BF110/'Projection_Base-case'!Z109,0)</f>
        <v>0</v>
      </c>
      <c r="BH110" s="233">
        <f t="shared" si="62"/>
        <v>0</v>
      </c>
      <c r="BI110" s="235">
        <f t="shared" si="63"/>
        <v>0</v>
      </c>
      <c r="BM110" s="92" t="s">
        <v>27</v>
      </c>
    </row>
    <row r="111" spans="1:65" s="92" customFormat="1" ht="21">
      <c r="A111" s="146"/>
      <c r="B111" s="146"/>
      <c r="C111" s="146"/>
      <c r="D111" s="171" t="s">
        <v>48</v>
      </c>
      <c r="E111" s="172"/>
      <c r="F111" s="173"/>
      <c r="G111" s="199"/>
      <c r="H111" s="233">
        <f>SUMIF($D$5:$D$94,"PBT12",H5:H94)</f>
        <v>0</v>
      </c>
      <c r="I111" s="234"/>
      <c r="J111" s="233">
        <f>SUMIF($D$5:$D$94,"PBT12",J5:J94)</f>
        <v>0</v>
      </c>
      <c r="K111" s="234"/>
      <c r="L111" s="233">
        <f>SUMIF($D$5:$D$94,"PBT12",L5:L94)</f>
        <v>0</v>
      </c>
      <c r="M111" s="234"/>
      <c r="N111" s="235">
        <f>SUMIF($D$5:$D$94,"PBT12",N5:N94)</f>
        <v>0</v>
      </c>
      <c r="O111" s="236"/>
      <c r="P111" s="233">
        <f>SUMIF($D$5:$D$94,"PBT12",P5:P94)</f>
        <v>0</v>
      </c>
      <c r="Q111" s="234"/>
      <c r="R111" s="233">
        <f>SUMIF($D$5:$D$94,"PBT12",R5:R94)</f>
        <v>0</v>
      </c>
      <c r="S111" s="234"/>
      <c r="T111" s="235">
        <f>SUMIF($D$5:$D$94,"PBT12",T5:T94)</f>
        <v>0</v>
      </c>
      <c r="U111" s="237"/>
      <c r="V111" s="233">
        <f>SUMIF($D$5:$D$94,"PBT12",V5:V94)</f>
        <v>0</v>
      </c>
      <c r="W111" s="234"/>
      <c r="X111" s="233">
        <f>SUMIF($D$5:$D$94,"PBT12",X5:X94)</f>
        <v>0</v>
      </c>
      <c r="Y111" s="234"/>
      <c r="Z111" s="233">
        <f>SUMIF($D$5:$D$94,"PBT12",Z5:Z94)</f>
        <v>0</v>
      </c>
      <c r="AA111" s="238"/>
      <c r="AB111" s="235">
        <f>SUMIF($D$5:$D$94,"PBT12",AB5:AB94)</f>
        <v>0</v>
      </c>
      <c r="AC111" s="316"/>
      <c r="AD111" s="237"/>
      <c r="AE111" s="233">
        <f>'Projection_Base-case'!H110-H111</f>
        <v>0</v>
      </c>
      <c r="AF111" s="233">
        <f>IFERROR(100*AE111/'Projection_Base-case'!H110,0)</f>
        <v>0</v>
      </c>
      <c r="AG111" s="234"/>
      <c r="AH111" s="233">
        <f>'Projection_Base-case'!J110-J111</f>
        <v>0</v>
      </c>
      <c r="AI111" s="233">
        <f>IFERROR(100*AH111/'Projection_Base-case'!J110,0)</f>
        <v>0</v>
      </c>
      <c r="AJ111" s="234"/>
      <c r="AK111" s="233">
        <f>'Projection_Base-case'!L110-L111</f>
        <v>0</v>
      </c>
      <c r="AL111" s="233">
        <f>IFERROR(100*AK111/'Projection_Base-case'!L110,0)</f>
        <v>0</v>
      </c>
      <c r="AM111" s="234"/>
      <c r="AN111" s="233">
        <f>-('Projection_Base-case'!N110-N111)</f>
        <v>0</v>
      </c>
      <c r="AO111" s="229">
        <f>IFERROR(IF('Projection_Base-case'!N110&gt;0,100*AN111/'Projection_Base-case'!N110,100*AN111/N111),0)</f>
        <v>0</v>
      </c>
      <c r="AP111" s="237"/>
      <c r="AQ111" s="233">
        <f>'Projection_Base-case'!P110-P111</f>
        <v>0</v>
      </c>
      <c r="AR111" s="233">
        <f>IFERROR(100*AQ111/'Projection_Base-case'!P110,0)</f>
        <v>0</v>
      </c>
      <c r="AS111" s="234"/>
      <c r="AT111" s="233">
        <f>'Projection_Base-case'!R110-R111</f>
        <v>0</v>
      </c>
      <c r="AU111" s="233">
        <f>IFERROR(100*AT111/'Projection_Base-case'!R110,0)</f>
        <v>0</v>
      </c>
      <c r="AV111" s="234"/>
      <c r="AW111" s="233">
        <f>'Projection_Base-case'!T110-T111</f>
        <v>0</v>
      </c>
      <c r="AX111" s="235">
        <f>IFERROR(100*AW111/'Projection_Base-case'!T110,0)</f>
        <v>0</v>
      </c>
      <c r="AY111" s="237"/>
      <c r="AZ111" s="233">
        <f>'Projection_Base-case'!V110-V111</f>
        <v>0</v>
      </c>
      <c r="BA111" s="233">
        <f>IFERROR(100*AZ111/'Projection_Base-case'!V110,0)</f>
        <v>0</v>
      </c>
      <c r="BB111" s="234"/>
      <c r="BC111" s="233">
        <f>'Projection_Base-case'!X110-X111</f>
        <v>0</v>
      </c>
      <c r="BD111" s="233">
        <f>IFERROR(100*BC111/'Projection_Base-case'!X110,0)</f>
        <v>0</v>
      </c>
      <c r="BE111" s="234"/>
      <c r="BF111" s="233">
        <f>'Projection_Base-case'!Z110-Z111</f>
        <v>0</v>
      </c>
      <c r="BG111" s="233">
        <f>IFERROR(100*BF111/'Projection_Base-case'!Z110,0)</f>
        <v>0</v>
      </c>
      <c r="BH111" s="233">
        <f t="shared" si="62"/>
        <v>0</v>
      </c>
      <c r="BI111" s="235">
        <f t="shared" si="63"/>
        <v>0</v>
      </c>
      <c r="BM111" s="92" t="s">
        <v>53</v>
      </c>
    </row>
    <row r="112" spans="1:65" s="92" customFormat="1" ht="21">
      <c r="A112" s="146"/>
      <c r="B112" s="146"/>
      <c r="C112" s="146"/>
      <c r="D112" s="171" t="s">
        <v>49</v>
      </c>
      <c r="E112" s="172"/>
      <c r="F112" s="173"/>
      <c r="G112" s="199"/>
      <c r="H112" s="233">
        <f>SUMIF($D$5:$D$94,"PBT13",H5:H94)</f>
        <v>0</v>
      </c>
      <c r="I112" s="234"/>
      <c r="J112" s="233">
        <f>SUMIF($D$5:$D$94,"PBT13",J5:J94)</f>
        <v>0</v>
      </c>
      <c r="K112" s="234"/>
      <c r="L112" s="233">
        <f>SUMIF($D$5:$D$94,"PBT13",L5:L94)</f>
        <v>0</v>
      </c>
      <c r="M112" s="234"/>
      <c r="N112" s="235">
        <f>SUMIF($D$5:$D$94,"PBT13",N5:N94)</f>
        <v>0</v>
      </c>
      <c r="O112" s="236"/>
      <c r="P112" s="233">
        <f>SUMIF($D$5:$D$94,"PBT13",P5:P94)</f>
        <v>0</v>
      </c>
      <c r="Q112" s="234"/>
      <c r="R112" s="233">
        <f>SUMIF($D$5:$D$94,"PBT13",R5:R94)</f>
        <v>0</v>
      </c>
      <c r="S112" s="234"/>
      <c r="T112" s="235">
        <f>SUMIF($D$5:$D$94,"PBT13",T5:T94)</f>
        <v>0</v>
      </c>
      <c r="U112" s="237"/>
      <c r="V112" s="233">
        <f>SUMIF($D$5:$D$94,"PBT13",V5:V94)</f>
        <v>0</v>
      </c>
      <c r="W112" s="234"/>
      <c r="X112" s="233">
        <f>SUMIF($D$5:$D$94,"PBT13",X5:X94)</f>
        <v>0</v>
      </c>
      <c r="Y112" s="234"/>
      <c r="Z112" s="233">
        <f>SUMIF($D$5:$D$94,"PBT13",Z5:Z94)</f>
        <v>0</v>
      </c>
      <c r="AA112" s="238"/>
      <c r="AB112" s="235">
        <f>SUMIF($D$5:$D$94,"PBT13",AB5:AB94)</f>
        <v>0</v>
      </c>
      <c r="AC112" s="316"/>
      <c r="AD112" s="237"/>
      <c r="AE112" s="233">
        <f>'Projection_Base-case'!H111-H112</f>
        <v>0</v>
      </c>
      <c r="AF112" s="233">
        <f>IFERROR(100*AE112/'Projection_Base-case'!H111,0)</f>
        <v>0</v>
      </c>
      <c r="AG112" s="234"/>
      <c r="AH112" s="233">
        <f>'Projection_Base-case'!J111-J112</f>
        <v>0</v>
      </c>
      <c r="AI112" s="233">
        <f>IFERROR(100*AH112/'Projection_Base-case'!J111,0)</f>
        <v>0</v>
      </c>
      <c r="AJ112" s="234"/>
      <c r="AK112" s="233">
        <f>'Projection_Base-case'!L111-L112</f>
        <v>0</v>
      </c>
      <c r="AL112" s="233">
        <f>IFERROR(100*AK112/'Projection_Base-case'!L111,0)</f>
        <v>0</v>
      </c>
      <c r="AM112" s="234"/>
      <c r="AN112" s="233">
        <f>-('Projection_Base-case'!N111-N112)</f>
        <v>0</v>
      </c>
      <c r="AO112" s="229">
        <f>IFERROR(IF('Projection_Base-case'!N111&gt;0,100*AN112/'Projection_Base-case'!N111,100*AN112/N112),0)</f>
        <v>0</v>
      </c>
      <c r="AP112" s="237"/>
      <c r="AQ112" s="233">
        <f>'Projection_Base-case'!P111-P112</f>
        <v>0</v>
      </c>
      <c r="AR112" s="233">
        <f>IFERROR(100*AQ112/'Projection_Base-case'!P111,0)</f>
        <v>0</v>
      </c>
      <c r="AS112" s="234"/>
      <c r="AT112" s="233">
        <f>'Projection_Base-case'!R111-R112</f>
        <v>0</v>
      </c>
      <c r="AU112" s="233">
        <f>IFERROR(100*AT112/'Projection_Base-case'!R111,0)</f>
        <v>0</v>
      </c>
      <c r="AV112" s="234"/>
      <c r="AW112" s="233">
        <f>'Projection_Base-case'!T111-T112</f>
        <v>0</v>
      </c>
      <c r="AX112" s="235">
        <f>IFERROR(100*AW112/'Projection_Base-case'!T111,0)</f>
        <v>0</v>
      </c>
      <c r="AY112" s="237"/>
      <c r="AZ112" s="233">
        <f>'Projection_Base-case'!V111-V112</f>
        <v>0</v>
      </c>
      <c r="BA112" s="233">
        <f>IFERROR(100*AZ112/'Projection_Base-case'!V111,0)</f>
        <v>0</v>
      </c>
      <c r="BB112" s="234"/>
      <c r="BC112" s="233">
        <f>'Projection_Base-case'!X111-X112</f>
        <v>0</v>
      </c>
      <c r="BD112" s="233">
        <f>IFERROR(100*BC112/'Projection_Base-case'!X111,0)</f>
        <v>0</v>
      </c>
      <c r="BE112" s="234"/>
      <c r="BF112" s="233">
        <f>'Projection_Base-case'!Z111-Z112</f>
        <v>0</v>
      </c>
      <c r="BG112" s="233">
        <f>IFERROR(100*BF112/'Projection_Base-case'!Z111,0)</f>
        <v>0</v>
      </c>
      <c r="BH112" s="233">
        <f t="shared" si="62"/>
        <v>0</v>
      </c>
      <c r="BI112" s="235">
        <f t="shared" si="63"/>
        <v>0</v>
      </c>
      <c r="BM112" s="92" t="s">
        <v>54</v>
      </c>
    </row>
    <row r="113" spans="1:61" s="92" customFormat="1" ht="21">
      <c r="A113" s="146"/>
      <c r="B113" s="146"/>
      <c r="C113" s="146"/>
      <c r="D113" s="171" t="s">
        <v>50</v>
      </c>
      <c r="E113" s="172"/>
      <c r="F113" s="173"/>
      <c r="G113" s="199"/>
      <c r="H113" s="233">
        <f>SUMIF($D$5:$D$94,"PBT14",H5:H94)</f>
        <v>0</v>
      </c>
      <c r="I113" s="234"/>
      <c r="J113" s="233">
        <f>SUMIF($D$5:$D$94,"PBT14",J5:J94)</f>
        <v>0</v>
      </c>
      <c r="K113" s="234"/>
      <c r="L113" s="233">
        <f>SUMIF($D$5:$D$94,"PBT14",L5:L94)</f>
        <v>0</v>
      </c>
      <c r="M113" s="234"/>
      <c r="N113" s="235">
        <f>SUMIF($D$5:$D$94,"PBT14",N5:N94)</f>
        <v>0</v>
      </c>
      <c r="O113" s="236"/>
      <c r="P113" s="233">
        <f>SUMIF($D$5:$D$94,"PBT14",P5:P94)</f>
        <v>0</v>
      </c>
      <c r="Q113" s="234"/>
      <c r="R113" s="233">
        <f>SUMIF($D$5:$D$94,"PBT14",R5:R94)</f>
        <v>0</v>
      </c>
      <c r="S113" s="234"/>
      <c r="T113" s="235">
        <f>SUMIF($D$5:$D$94,"PBT14",T5:T94)</f>
        <v>0</v>
      </c>
      <c r="U113" s="237"/>
      <c r="V113" s="233">
        <f>SUMIF($D$5:$D$94,"PBT14",V5:V94)</f>
        <v>0</v>
      </c>
      <c r="W113" s="234"/>
      <c r="X113" s="233">
        <f>SUMIF($D$5:$D$94,"PBT14",X5:X94)</f>
        <v>0</v>
      </c>
      <c r="Y113" s="234"/>
      <c r="Z113" s="233">
        <f>SUMIF($D$5:$D$94,"PBT14",Z5:Z94)</f>
        <v>0</v>
      </c>
      <c r="AA113" s="238"/>
      <c r="AB113" s="235">
        <f>SUMIF($D$5:$D$94,"PBT14",AB5:AB94)</f>
        <v>0</v>
      </c>
      <c r="AC113" s="316"/>
      <c r="AD113" s="237"/>
      <c r="AE113" s="233">
        <f>'Projection_Base-case'!H112-H113</f>
        <v>0</v>
      </c>
      <c r="AF113" s="233">
        <f>IFERROR(100*AE113/'Projection_Base-case'!H112,0)</f>
        <v>0</v>
      </c>
      <c r="AG113" s="234"/>
      <c r="AH113" s="233">
        <f>'Projection_Base-case'!J112-J113</f>
        <v>0</v>
      </c>
      <c r="AI113" s="233">
        <f>IFERROR(100*AH113/'Projection_Base-case'!J112,0)</f>
        <v>0</v>
      </c>
      <c r="AJ113" s="234"/>
      <c r="AK113" s="233">
        <f>'Projection_Base-case'!L112-L113</f>
        <v>0</v>
      </c>
      <c r="AL113" s="233">
        <f>IFERROR(100*AK113/'Projection_Base-case'!L112,0)</f>
        <v>0</v>
      </c>
      <c r="AM113" s="234"/>
      <c r="AN113" s="233">
        <f>-('Projection_Base-case'!N112-N113)</f>
        <v>0</v>
      </c>
      <c r="AO113" s="229">
        <f>IFERROR(IF('Projection_Base-case'!N112&gt;0,100*AN113/'Projection_Base-case'!N112,100*AN113/N113),0)</f>
        <v>0</v>
      </c>
      <c r="AP113" s="237"/>
      <c r="AQ113" s="233">
        <f>'Projection_Base-case'!P112-P113</f>
        <v>0</v>
      </c>
      <c r="AR113" s="233">
        <f>IFERROR(100*AQ113/'Projection_Base-case'!P112,0)</f>
        <v>0</v>
      </c>
      <c r="AS113" s="234"/>
      <c r="AT113" s="233">
        <f>'Projection_Base-case'!R112-R113</f>
        <v>0</v>
      </c>
      <c r="AU113" s="233">
        <f>IFERROR(100*AT113/'Projection_Base-case'!R112,0)</f>
        <v>0</v>
      </c>
      <c r="AV113" s="234"/>
      <c r="AW113" s="233">
        <f>'Projection_Base-case'!T112-T113</f>
        <v>0</v>
      </c>
      <c r="AX113" s="235">
        <f>IFERROR(100*AW113/'Projection_Base-case'!T112,0)</f>
        <v>0</v>
      </c>
      <c r="AY113" s="237"/>
      <c r="AZ113" s="233">
        <f>'Projection_Base-case'!V112-V113</f>
        <v>0</v>
      </c>
      <c r="BA113" s="233">
        <f>IFERROR(100*AZ113/'Projection_Base-case'!V112,0)</f>
        <v>0</v>
      </c>
      <c r="BB113" s="234"/>
      <c r="BC113" s="233">
        <f>'Projection_Base-case'!X112-X113</f>
        <v>0</v>
      </c>
      <c r="BD113" s="233">
        <f>IFERROR(100*BC113/'Projection_Base-case'!X112,0)</f>
        <v>0</v>
      </c>
      <c r="BE113" s="234"/>
      <c r="BF113" s="233">
        <f>'Projection_Base-case'!Z112-Z113</f>
        <v>0</v>
      </c>
      <c r="BG113" s="233">
        <f>IFERROR(100*BF113/'Projection_Base-case'!Z112,0)</f>
        <v>0</v>
      </c>
      <c r="BH113" s="233">
        <f t="shared" si="62"/>
        <v>0</v>
      </c>
      <c r="BI113" s="235">
        <f t="shared" si="63"/>
        <v>0</v>
      </c>
    </row>
    <row r="114" spans="1:61" s="92" customFormat="1" ht="21">
      <c r="A114" s="146"/>
      <c r="B114" s="146"/>
      <c r="C114" s="146"/>
      <c r="D114" s="171" t="s">
        <v>51</v>
      </c>
      <c r="E114" s="172"/>
      <c r="F114" s="173"/>
      <c r="G114" s="199"/>
      <c r="H114" s="233">
        <f>SUMIF($D$5:$D$94,"PBT15",H5:H94)</f>
        <v>0</v>
      </c>
      <c r="I114" s="234"/>
      <c r="J114" s="233">
        <f>SUMIF($D$5:$D$94,"PBT15",J5:J94)</f>
        <v>0</v>
      </c>
      <c r="K114" s="234"/>
      <c r="L114" s="233">
        <f>SUMIF($D$5:$D$94,"PBT15",L5:L94)</f>
        <v>0</v>
      </c>
      <c r="M114" s="234"/>
      <c r="N114" s="235">
        <f>SUMIF($D$5:$D$94,"PBT15",N5:N94)</f>
        <v>0</v>
      </c>
      <c r="O114" s="236"/>
      <c r="P114" s="233">
        <f>SUMIF($D$5:$D$94,"PBT15",P5:P94)</f>
        <v>0</v>
      </c>
      <c r="Q114" s="234"/>
      <c r="R114" s="233">
        <f>SUMIF($D$5:$D$94,"PBT15",R5:R94)</f>
        <v>0</v>
      </c>
      <c r="S114" s="234"/>
      <c r="T114" s="235">
        <f>SUMIF($D$5:$D$94,"PBT15",T5:T94)</f>
        <v>0</v>
      </c>
      <c r="U114" s="237"/>
      <c r="V114" s="233">
        <f>SUMIF($D$5:$D$94,"PBT15",V5:V94)</f>
        <v>0</v>
      </c>
      <c r="W114" s="234"/>
      <c r="X114" s="233">
        <f>SUMIF($D$5:$D$94,"PBT15",X5:X94)</f>
        <v>0</v>
      </c>
      <c r="Y114" s="234"/>
      <c r="Z114" s="233">
        <f>SUMIF($D$5:$D$94,"PBT15",Z5:Z94)</f>
        <v>0</v>
      </c>
      <c r="AA114" s="238"/>
      <c r="AB114" s="235">
        <f>SUMIF($D$5:$D$94,"PBT15",AB5:AB94)</f>
        <v>0</v>
      </c>
      <c r="AC114" s="316"/>
      <c r="AD114" s="237"/>
      <c r="AE114" s="233">
        <f>'Projection_Base-case'!H113-H114</f>
        <v>0</v>
      </c>
      <c r="AF114" s="233">
        <f>IFERROR(100*AE114/'Projection_Base-case'!H113,0)</f>
        <v>0</v>
      </c>
      <c r="AG114" s="234"/>
      <c r="AH114" s="233">
        <f>'Projection_Base-case'!J113-J114</f>
        <v>0</v>
      </c>
      <c r="AI114" s="233">
        <f>IFERROR(100*AH114/'Projection_Base-case'!J113,0)</f>
        <v>0</v>
      </c>
      <c r="AJ114" s="234"/>
      <c r="AK114" s="233">
        <f>'Projection_Base-case'!L113-L114</f>
        <v>0</v>
      </c>
      <c r="AL114" s="233">
        <f>IFERROR(100*AK114/'Projection_Base-case'!L113,0)</f>
        <v>0</v>
      </c>
      <c r="AM114" s="234"/>
      <c r="AN114" s="233">
        <f>-('Projection_Base-case'!N113-N114)</f>
        <v>0</v>
      </c>
      <c r="AO114" s="229">
        <f>IFERROR(IF('Projection_Base-case'!N113&gt;0,100*AN114/'Projection_Base-case'!N113,100*AN114/N114),0)</f>
        <v>0</v>
      </c>
      <c r="AP114" s="237"/>
      <c r="AQ114" s="233">
        <f>'Projection_Base-case'!P113-P114</f>
        <v>0</v>
      </c>
      <c r="AR114" s="233">
        <f>IFERROR(100*AQ114/'Projection_Base-case'!P113,0)</f>
        <v>0</v>
      </c>
      <c r="AS114" s="234"/>
      <c r="AT114" s="233">
        <f>'Projection_Base-case'!R113-R114</f>
        <v>0</v>
      </c>
      <c r="AU114" s="233">
        <f>IFERROR(100*AT114/'Projection_Base-case'!R113,0)</f>
        <v>0</v>
      </c>
      <c r="AV114" s="234"/>
      <c r="AW114" s="233">
        <f>'Projection_Base-case'!T113-T114</f>
        <v>0</v>
      </c>
      <c r="AX114" s="235">
        <f>IFERROR(100*AW114/'Projection_Base-case'!T113,0)</f>
        <v>0</v>
      </c>
      <c r="AY114" s="237"/>
      <c r="AZ114" s="233">
        <f>'Projection_Base-case'!V113-V114</f>
        <v>0</v>
      </c>
      <c r="BA114" s="233">
        <f>IFERROR(100*AZ114/'Projection_Base-case'!V113,0)</f>
        <v>0</v>
      </c>
      <c r="BB114" s="234"/>
      <c r="BC114" s="233">
        <f>'Projection_Base-case'!X113-X114</f>
        <v>0</v>
      </c>
      <c r="BD114" s="233">
        <f>IFERROR(100*BC114/'Projection_Base-case'!X113,0)</f>
        <v>0</v>
      </c>
      <c r="BE114" s="234"/>
      <c r="BF114" s="233">
        <f>'Projection_Base-case'!Z113-Z114</f>
        <v>0</v>
      </c>
      <c r="BG114" s="233">
        <f>IFERROR(100*BF114/'Projection_Base-case'!Z113,0)</f>
        <v>0</v>
      </c>
      <c r="BH114" s="233">
        <f t="shared" si="62"/>
        <v>0</v>
      </c>
      <c r="BI114" s="235">
        <f t="shared" si="63"/>
        <v>0</v>
      </c>
    </row>
    <row r="115" spans="1:61" s="92" customFormat="1" ht="48.75" customHeight="1" thickBot="1">
      <c r="A115" s="146"/>
      <c r="B115" s="146"/>
      <c r="C115" s="146"/>
      <c r="D115" s="445" t="s">
        <v>52</v>
      </c>
      <c r="E115" s="446"/>
      <c r="F115" s="446"/>
      <c r="G115" s="200"/>
      <c r="H115" s="220">
        <f>SUM(H100:H114)</f>
        <v>0</v>
      </c>
      <c r="I115" s="221"/>
      <c r="J115" s="220">
        <f>SUM(J100:J114)</f>
        <v>0</v>
      </c>
      <c r="K115" s="221"/>
      <c r="L115" s="220">
        <f>SUM(L100:L114)</f>
        <v>0</v>
      </c>
      <c r="M115" s="221"/>
      <c r="N115" s="222">
        <f>SUM(N100:N114)</f>
        <v>0</v>
      </c>
      <c r="O115" s="223"/>
      <c r="P115" s="220">
        <f>SUM(P100:P114)</f>
        <v>0</v>
      </c>
      <c r="Q115" s="221"/>
      <c r="R115" s="220">
        <f>SUM(R100:R114)</f>
        <v>0</v>
      </c>
      <c r="S115" s="221"/>
      <c r="T115" s="222">
        <f>SUM(T100:T114)</f>
        <v>0</v>
      </c>
      <c r="U115" s="224"/>
      <c r="V115" s="220">
        <f>SUM(V100:V114)</f>
        <v>0</v>
      </c>
      <c r="W115" s="221"/>
      <c r="X115" s="220">
        <f>SUM(X100:X114)</f>
        <v>0</v>
      </c>
      <c r="Y115" s="221"/>
      <c r="Z115" s="220">
        <f>SUM(Z100:Z114)</f>
        <v>0</v>
      </c>
      <c r="AA115" s="225"/>
      <c r="AB115" s="222">
        <f>SUM(AB100:AB114)</f>
        <v>0</v>
      </c>
      <c r="AC115" s="342"/>
      <c r="AD115" s="226"/>
      <c r="AE115" s="220">
        <f>'Projection_Base-case'!H114-H115</f>
        <v>0</v>
      </c>
      <c r="AF115" s="220">
        <f>IFERROR(100*AE115/'Projection_Base-case'!H114,0)</f>
        <v>0</v>
      </c>
      <c r="AG115" s="221"/>
      <c r="AH115" s="220">
        <f>'Projection_Base-case'!J114-J115</f>
        <v>0</v>
      </c>
      <c r="AI115" s="220">
        <f>IFERROR(100*AH115/'Projection_Base-case'!J114,0)</f>
        <v>0</v>
      </c>
      <c r="AJ115" s="221"/>
      <c r="AK115" s="220">
        <f>'Projection_Base-case'!L114-L115</f>
        <v>0</v>
      </c>
      <c r="AL115" s="220">
        <f>IFERROR(100*AK115/'Projection_Base-case'!L114,0)</f>
        <v>0</v>
      </c>
      <c r="AM115" s="221"/>
      <c r="AN115" s="220">
        <f>-('Projection_Base-case'!N114-N115)</f>
        <v>0</v>
      </c>
      <c r="AO115" s="299">
        <f>IFERROR(IF('Projection_Base-case'!N114&gt;0,100*AN115/'Projection_Base-case'!N114,100*AN115/N115),0)</f>
        <v>0</v>
      </c>
      <c r="AP115" s="224"/>
      <c r="AQ115" s="220">
        <f>'Projection_Base-case'!P114-P115</f>
        <v>0</v>
      </c>
      <c r="AR115" s="220">
        <f>IFERROR(100*AQ115/'Projection_Base-case'!P114,0)</f>
        <v>0</v>
      </c>
      <c r="AS115" s="221"/>
      <c r="AT115" s="220">
        <f>'Projection_Base-case'!R114-R115</f>
        <v>0</v>
      </c>
      <c r="AU115" s="220">
        <f>IFERROR(100*AT115/'Projection_Base-case'!R114,0)</f>
        <v>0</v>
      </c>
      <c r="AV115" s="221"/>
      <c r="AW115" s="220">
        <f>'Projection_Base-case'!T114-T115</f>
        <v>0</v>
      </c>
      <c r="AX115" s="222">
        <f>IFERROR(100*AW115/'Projection_Base-case'!T114,0)</f>
        <v>0</v>
      </c>
      <c r="AY115" s="224"/>
      <c r="AZ115" s="220">
        <f>'Projection_Base-case'!V114-V115</f>
        <v>0</v>
      </c>
      <c r="BA115" s="220">
        <f>IFERROR(100*AZ115/'Projection_Base-case'!V114,0)</f>
        <v>0</v>
      </c>
      <c r="BB115" s="221"/>
      <c r="BC115" s="220">
        <f>'Projection_Base-case'!X114-X115</f>
        <v>0</v>
      </c>
      <c r="BD115" s="220">
        <f>IFERROR(100*BC115/'Projection_Base-case'!X114,0)</f>
        <v>0</v>
      </c>
      <c r="BE115" s="221"/>
      <c r="BF115" s="220">
        <f>'Projection_Base-case'!Z114-Z115</f>
        <v>0</v>
      </c>
      <c r="BG115" s="220">
        <f>IFERROR(100*BF115/'Projection_Base-case'!Z114,0)</f>
        <v>0</v>
      </c>
      <c r="BH115" s="220">
        <f t="shared" si="62"/>
        <v>0</v>
      </c>
      <c r="BI115" s="222">
        <f t="shared" si="63"/>
        <v>0</v>
      </c>
    </row>
    <row r="122" spans="1:61" ht="18" customHeight="1"/>
    <row r="123" spans="1:61" ht="62.4" customHeight="1"/>
    <row r="124" spans="1:61" ht="15.6" customHeight="1"/>
  </sheetData>
  <sheetProtection algorithmName="SHA-512" hashValue="tgLpjiIaRST/k5Tb3G7QTAv52/SJbo1F95BNZUiLxgqODcyAfwezVz10xfVHXyYGThgSOYHg0bkAfiwtLZ/x3Q==" saltValue="l8fv2yEG8mPv5wdx8ngVmA==" spinCount="100000" sheet="1" objects="1" scenarios="1"/>
  <mergeCells count="36">
    <mergeCell ref="A1:F1"/>
    <mergeCell ref="A2:A4"/>
    <mergeCell ref="B2:B4"/>
    <mergeCell ref="C2:C4"/>
    <mergeCell ref="D2:D4"/>
    <mergeCell ref="E2:E4"/>
    <mergeCell ref="F2:F4"/>
    <mergeCell ref="Q3:R3"/>
    <mergeCell ref="AY3:BA3"/>
    <mergeCell ref="AY2:BI2"/>
    <mergeCell ref="G2:N2"/>
    <mergeCell ref="O2:T2"/>
    <mergeCell ref="U2:AB2"/>
    <mergeCell ref="AD2:AO2"/>
    <mergeCell ref="AP2:AX2"/>
    <mergeCell ref="AD3:AF3"/>
    <mergeCell ref="G3:H3"/>
    <mergeCell ref="I3:J3"/>
    <mergeCell ref="BB3:BD3"/>
    <mergeCell ref="BE3:BG3"/>
    <mergeCell ref="D99:BI99"/>
    <mergeCell ref="D115:F115"/>
    <mergeCell ref="AG3:AI3"/>
    <mergeCell ref="AJ3:AL3"/>
    <mergeCell ref="AM3:AO3"/>
    <mergeCell ref="AP3:AR3"/>
    <mergeCell ref="AS3:AU3"/>
    <mergeCell ref="AV3:AX3"/>
    <mergeCell ref="S3:T3"/>
    <mergeCell ref="U3:V3"/>
    <mergeCell ref="W3:X3"/>
    <mergeCell ref="Y3:Z3"/>
    <mergeCell ref="AA3:AB3"/>
    <mergeCell ref="K3:L3"/>
    <mergeCell ref="M3:N3"/>
    <mergeCell ref="O3:P3"/>
  </mergeCells>
  <dataValidations count="2">
    <dataValidation type="list" allowBlank="1" showInputMessage="1" showErrorMessage="1" sqref="E5:E94" xr:uid="{26B86BEB-80BA-4108-835E-7E14FC17E799}">
      <formula1>$BM$110:$BM$112</formula1>
    </dataValidation>
    <dataValidation type="list" allowBlank="1" showInputMessage="1" showErrorMessage="1" errorTitle="Error" error="Choose only in the list" sqref="AC3" xr:uid="{44391286-2316-45B5-AC74-B5F7DF4EC1E7}">
      <formula1>$B$101:$B$102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844C4C2-DDE7-4F49-8368-52329582242F}">
          <x14:formula1>
            <xm:f>'Drop-down lists'!$A$3:$A$17</xm:f>
          </x14:formula1>
          <xm:sqref>D122</xm:sqref>
        </x14:dataValidation>
        <x14:dataValidation type="list" allowBlank="1" showInputMessage="1" showErrorMessage="1" xr:uid="{3A3518CB-893F-4EA7-83CC-E778C3CD62AD}">
          <x14:formula1>
            <xm:f>'Drop-down lists'!$B$3:$B$5</xm:f>
          </x14:formula1>
          <xm:sqref>E122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H114"/>
  <sheetViews>
    <sheetView zoomScale="70" zoomScaleNormal="70" workbookViewId="0">
      <pane xSplit="6" ySplit="5" topLeftCell="G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E6" sqref="E6"/>
    </sheetView>
  </sheetViews>
  <sheetFormatPr baseColWidth="10" defaultColWidth="8.88671875" defaultRowHeight="14.4"/>
  <cols>
    <col min="1" max="1" width="11.33203125" style="176" customWidth="1"/>
    <col min="2" max="2" width="12.5546875" style="176" customWidth="1"/>
    <col min="3" max="3" width="13.5546875" style="176" customWidth="1"/>
    <col min="4" max="4" width="11.44140625" style="176" customWidth="1"/>
    <col min="5" max="5" width="12" style="176" customWidth="1"/>
    <col min="6" max="6" width="11.88671875" style="176" customWidth="1"/>
    <col min="7" max="7" width="13.33203125" style="176" customWidth="1"/>
    <col min="8" max="8" width="8.5546875" style="176" bestFit="1" customWidth="1"/>
    <col min="9" max="9" width="12.6640625" style="176" customWidth="1"/>
    <col min="10" max="10" width="8.5546875" style="176" bestFit="1" customWidth="1"/>
    <col min="11" max="11" width="13.109375" style="176" customWidth="1"/>
    <col min="12" max="12" width="8.5546875" style="176" bestFit="1" customWidth="1"/>
    <col min="13" max="13" width="13.88671875" style="176" customWidth="1"/>
    <col min="14" max="14" width="8.5546875" style="176" bestFit="1" customWidth="1"/>
    <col min="15" max="15" width="11.109375" style="176" customWidth="1"/>
    <col min="16" max="16" width="6.33203125" style="176" customWidth="1"/>
    <col min="17" max="18" width="11.33203125" style="176" customWidth="1"/>
    <col min="19" max="20" width="10.44140625" style="176" customWidth="1"/>
    <col min="21" max="21" width="16.6640625" style="176" customWidth="1"/>
    <col min="22" max="22" width="12.88671875" style="176" bestFit="1" customWidth="1"/>
    <col min="23" max="23" width="17.33203125" style="176" customWidth="1"/>
    <col min="24" max="24" width="12.88671875" style="176" bestFit="1" customWidth="1"/>
    <col min="25" max="25" width="16.6640625" style="176" customWidth="1"/>
    <col min="26" max="26" width="12.88671875" style="176" bestFit="1" customWidth="1"/>
    <col min="27" max="27" width="13.88671875" style="176" customWidth="1"/>
    <col min="28" max="28" width="10" style="176" bestFit="1" customWidth="1"/>
    <col min="29" max="29" width="13" style="176" bestFit="1" customWidth="1"/>
    <col min="30" max="30" width="8.5546875" style="176" bestFit="1" customWidth="1"/>
    <col min="31" max="31" width="3" style="176" bestFit="1" customWidth="1"/>
    <col min="32" max="32" width="13" style="176" bestFit="1" customWidth="1"/>
    <col min="33" max="33" width="8.5546875" style="176" bestFit="1" customWidth="1"/>
    <col min="34" max="34" width="3" style="176" bestFit="1" customWidth="1"/>
    <col min="35" max="35" width="13" style="176" bestFit="1" customWidth="1"/>
    <col min="36" max="36" width="8.5546875" style="176" bestFit="1" customWidth="1"/>
    <col min="37" max="37" width="3" style="176" bestFit="1" customWidth="1"/>
    <col min="38" max="38" width="13" style="176" bestFit="1" customWidth="1"/>
    <col min="39" max="39" width="8.5546875" style="176" bestFit="1" customWidth="1"/>
    <col min="40" max="40" width="12.44140625" style="176" customWidth="1"/>
    <col min="41" max="41" width="12.6640625" style="176" bestFit="1" customWidth="1"/>
    <col min="42" max="42" width="6.33203125" style="176" bestFit="1" customWidth="1"/>
    <col min="43" max="43" width="3" style="176" bestFit="1" customWidth="1"/>
    <col min="44" max="44" width="10" style="176" bestFit="1" customWidth="1"/>
    <col min="45" max="46" width="8.109375" style="176" customWidth="1"/>
    <col min="47" max="47" width="10" style="176" bestFit="1" customWidth="1"/>
    <col min="48" max="49" width="8.109375" style="176" customWidth="1"/>
    <col min="50" max="50" width="17" style="176" customWidth="1"/>
    <col min="51" max="51" width="13.88671875" style="176" customWidth="1"/>
    <col min="52" max="52" width="3" style="176" bestFit="1" customWidth="1"/>
    <col min="53" max="53" width="16.6640625" style="176" customWidth="1"/>
    <col min="54" max="54" width="14.88671875" style="176" customWidth="1"/>
    <col min="55" max="55" width="3" style="176" bestFit="1" customWidth="1"/>
    <col min="56" max="56" width="17.44140625" style="176" customWidth="1"/>
    <col min="57" max="57" width="15.33203125" style="176" customWidth="1"/>
    <col min="58" max="58" width="3" style="176" bestFit="1" customWidth="1"/>
    <col min="59" max="59" width="12.33203125" style="176" customWidth="1"/>
    <col min="60" max="60" width="24.109375" style="176" customWidth="1"/>
  </cols>
  <sheetData>
    <row r="1" spans="1:60" s="92" customFormat="1" ht="30" customHeight="1" thickBot="1">
      <c r="A1" s="174" t="s">
        <v>198</v>
      </c>
      <c r="B1" s="261"/>
      <c r="C1" s="261"/>
      <c r="D1" s="261"/>
      <c r="E1" s="261"/>
      <c r="F1" s="261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</row>
    <row r="2" spans="1:60" s="92" customFormat="1" ht="27.75" customHeight="1" thickBot="1">
      <c r="A2" s="479" t="s">
        <v>206</v>
      </c>
      <c r="B2" s="480"/>
      <c r="C2" s="480"/>
      <c r="D2" s="480"/>
      <c r="E2" s="480"/>
      <c r="F2" s="481"/>
      <c r="G2" s="482" t="s">
        <v>199</v>
      </c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4"/>
      <c r="V2" s="484"/>
      <c r="W2" s="484"/>
      <c r="X2" s="484"/>
      <c r="Y2" s="484"/>
      <c r="Z2" s="484"/>
      <c r="AA2" s="484"/>
      <c r="AB2" s="485"/>
      <c r="AC2" s="461" t="s">
        <v>167</v>
      </c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3"/>
    </row>
    <row r="3" spans="1:60" s="92" customFormat="1" ht="26.25" customHeight="1">
      <c r="A3" s="476" t="s">
        <v>193</v>
      </c>
      <c r="B3" s="477" t="s">
        <v>89</v>
      </c>
      <c r="C3" s="477" t="s">
        <v>194</v>
      </c>
      <c r="D3" s="477" t="s">
        <v>195</v>
      </c>
      <c r="E3" s="477" t="s">
        <v>137</v>
      </c>
      <c r="F3" s="452" t="s">
        <v>196</v>
      </c>
      <c r="G3" s="470" t="s">
        <v>108</v>
      </c>
      <c r="H3" s="471"/>
      <c r="I3" s="471"/>
      <c r="J3" s="471"/>
      <c r="K3" s="471"/>
      <c r="L3" s="471"/>
      <c r="M3" s="471"/>
      <c r="N3" s="472"/>
      <c r="O3" s="470" t="s">
        <v>109</v>
      </c>
      <c r="P3" s="471"/>
      <c r="Q3" s="471"/>
      <c r="R3" s="471"/>
      <c r="S3" s="471"/>
      <c r="T3" s="472"/>
      <c r="U3" s="437" t="s">
        <v>139</v>
      </c>
      <c r="V3" s="438"/>
      <c r="W3" s="438"/>
      <c r="X3" s="438"/>
      <c r="Y3" s="438"/>
      <c r="Z3" s="438"/>
      <c r="AA3" s="438"/>
      <c r="AB3" s="439"/>
      <c r="AC3" s="464" t="s">
        <v>148</v>
      </c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6"/>
      <c r="AO3" s="459" t="s">
        <v>165</v>
      </c>
      <c r="AP3" s="457"/>
      <c r="AQ3" s="457"/>
      <c r="AR3" s="457"/>
      <c r="AS3" s="457"/>
      <c r="AT3" s="457"/>
      <c r="AU3" s="457"/>
      <c r="AV3" s="457"/>
      <c r="AW3" s="460"/>
      <c r="AX3" s="456" t="s">
        <v>166</v>
      </c>
      <c r="AY3" s="457"/>
      <c r="AZ3" s="457"/>
      <c r="BA3" s="457"/>
      <c r="BB3" s="457"/>
      <c r="BC3" s="457"/>
      <c r="BD3" s="457"/>
      <c r="BE3" s="457"/>
      <c r="BF3" s="457"/>
      <c r="BG3" s="457"/>
      <c r="BH3" s="458"/>
    </row>
    <row r="4" spans="1:60" ht="57" customHeight="1">
      <c r="A4" s="400"/>
      <c r="B4" s="448"/>
      <c r="C4" s="448"/>
      <c r="D4" s="448"/>
      <c r="E4" s="448"/>
      <c r="F4" s="449"/>
      <c r="G4" s="450" t="s">
        <v>91</v>
      </c>
      <c r="H4" s="447"/>
      <c r="I4" s="448" t="s">
        <v>96</v>
      </c>
      <c r="J4" s="448"/>
      <c r="K4" s="448" t="s">
        <v>156</v>
      </c>
      <c r="L4" s="448"/>
      <c r="M4" s="448" t="s">
        <v>295</v>
      </c>
      <c r="N4" s="454"/>
      <c r="O4" s="400" t="s">
        <v>99</v>
      </c>
      <c r="P4" s="448"/>
      <c r="Q4" s="448" t="s">
        <v>100</v>
      </c>
      <c r="R4" s="448"/>
      <c r="S4" s="448" t="s">
        <v>157</v>
      </c>
      <c r="T4" s="454"/>
      <c r="U4" s="400" t="s">
        <v>200</v>
      </c>
      <c r="V4" s="448"/>
      <c r="W4" s="448" t="s">
        <v>107</v>
      </c>
      <c r="X4" s="448"/>
      <c r="Y4" s="448" t="s">
        <v>158</v>
      </c>
      <c r="Z4" s="454"/>
      <c r="AA4" s="449" t="s">
        <v>55</v>
      </c>
      <c r="AB4" s="455"/>
      <c r="AC4" s="450" t="s">
        <v>150</v>
      </c>
      <c r="AD4" s="451"/>
      <c r="AE4" s="447"/>
      <c r="AF4" s="449" t="s">
        <v>155</v>
      </c>
      <c r="AG4" s="451"/>
      <c r="AH4" s="447"/>
      <c r="AI4" s="449" t="s">
        <v>159</v>
      </c>
      <c r="AJ4" s="451"/>
      <c r="AK4" s="447"/>
      <c r="AL4" s="449" t="s">
        <v>160</v>
      </c>
      <c r="AM4" s="451"/>
      <c r="AN4" s="455"/>
      <c r="AO4" s="447" t="s">
        <v>161</v>
      </c>
      <c r="AP4" s="448"/>
      <c r="AQ4" s="448"/>
      <c r="AR4" s="448" t="s">
        <v>163</v>
      </c>
      <c r="AS4" s="448"/>
      <c r="AT4" s="448"/>
      <c r="AU4" s="448" t="s">
        <v>162</v>
      </c>
      <c r="AV4" s="448"/>
      <c r="AW4" s="449"/>
      <c r="AX4" s="400" t="s">
        <v>172</v>
      </c>
      <c r="AY4" s="448"/>
      <c r="AZ4" s="448"/>
      <c r="BA4" s="448" t="s">
        <v>174</v>
      </c>
      <c r="BB4" s="448"/>
      <c r="BC4" s="448"/>
      <c r="BD4" s="448" t="s">
        <v>175</v>
      </c>
      <c r="BE4" s="448"/>
      <c r="BF4" s="448"/>
      <c r="BG4" s="17" t="s">
        <v>176</v>
      </c>
      <c r="BH4" s="14" t="s">
        <v>177</v>
      </c>
    </row>
    <row r="5" spans="1:60" ht="33.6" thickBot="1">
      <c r="A5" s="401"/>
      <c r="B5" s="478"/>
      <c r="C5" s="478"/>
      <c r="D5" s="478"/>
      <c r="E5" s="478"/>
      <c r="F5" s="453"/>
      <c r="G5" s="72" t="s">
        <v>128</v>
      </c>
      <c r="H5" s="20" t="s">
        <v>129</v>
      </c>
      <c r="I5" s="72" t="s">
        <v>128</v>
      </c>
      <c r="J5" s="20" t="s">
        <v>129</v>
      </c>
      <c r="K5" s="72" t="s">
        <v>128</v>
      </c>
      <c r="L5" s="20" t="s">
        <v>129</v>
      </c>
      <c r="M5" s="72" t="s">
        <v>128</v>
      </c>
      <c r="N5" s="20" t="s">
        <v>129</v>
      </c>
      <c r="O5" s="72" t="s">
        <v>130</v>
      </c>
      <c r="P5" s="20" t="s">
        <v>131</v>
      </c>
      <c r="Q5" s="72" t="s">
        <v>130</v>
      </c>
      <c r="R5" s="20" t="s">
        <v>131</v>
      </c>
      <c r="S5" s="72" t="s">
        <v>130</v>
      </c>
      <c r="T5" s="20" t="s">
        <v>131</v>
      </c>
      <c r="U5" s="72" t="s">
        <v>201</v>
      </c>
      <c r="V5" s="20" t="s">
        <v>202</v>
      </c>
      <c r="W5" s="72" t="s">
        <v>201</v>
      </c>
      <c r="X5" s="20" t="s">
        <v>202</v>
      </c>
      <c r="Y5" s="72" t="s">
        <v>201</v>
      </c>
      <c r="Z5" s="20" t="s">
        <v>202</v>
      </c>
      <c r="AA5" s="20" t="s">
        <v>62</v>
      </c>
      <c r="AB5" s="49" t="s">
        <v>5</v>
      </c>
      <c r="AC5" s="72" t="s">
        <v>128</v>
      </c>
      <c r="AD5" s="20" t="s">
        <v>129</v>
      </c>
      <c r="AE5" s="20" t="s">
        <v>21</v>
      </c>
      <c r="AF5" s="72" t="s">
        <v>128</v>
      </c>
      <c r="AG5" s="20" t="s">
        <v>129</v>
      </c>
      <c r="AH5" s="20" t="s">
        <v>21</v>
      </c>
      <c r="AI5" s="72" t="s">
        <v>128</v>
      </c>
      <c r="AJ5" s="20" t="s">
        <v>129</v>
      </c>
      <c r="AK5" s="20" t="s">
        <v>21</v>
      </c>
      <c r="AL5" s="72" t="s">
        <v>128</v>
      </c>
      <c r="AM5" s="20" t="s">
        <v>129</v>
      </c>
      <c r="AN5" s="20" t="s">
        <v>21</v>
      </c>
      <c r="AO5" s="175" t="s">
        <v>130</v>
      </c>
      <c r="AP5" s="20" t="s">
        <v>131</v>
      </c>
      <c r="AQ5" s="20" t="s">
        <v>21</v>
      </c>
      <c r="AR5" s="175" t="s">
        <v>130</v>
      </c>
      <c r="AS5" s="20" t="s">
        <v>131</v>
      </c>
      <c r="AT5" s="20" t="s">
        <v>21</v>
      </c>
      <c r="AU5" s="175" t="s">
        <v>130</v>
      </c>
      <c r="AV5" s="20" t="s">
        <v>131</v>
      </c>
      <c r="AW5" s="20" t="s">
        <v>21</v>
      </c>
      <c r="AX5" s="72" t="s">
        <v>203</v>
      </c>
      <c r="AY5" s="20" t="s">
        <v>202</v>
      </c>
      <c r="AZ5" s="20" t="s">
        <v>21</v>
      </c>
      <c r="BA5" s="72" t="s">
        <v>203</v>
      </c>
      <c r="BB5" s="20" t="s">
        <v>202</v>
      </c>
      <c r="BC5" s="20" t="s">
        <v>21</v>
      </c>
      <c r="BD5" s="72" t="s">
        <v>203</v>
      </c>
      <c r="BE5" s="20" t="s">
        <v>202</v>
      </c>
      <c r="BF5" s="20" t="s">
        <v>21</v>
      </c>
      <c r="BG5" s="20" t="s">
        <v>181</v>
      </c>
      <c r="BH5" s="49" t="s">
        <v>204</v>
      </c>
    </row>
    <row r="6" spans="1:60" ht="15" thickBot="1">
      <c r="A6" s="262">
        <v>1</v>
      </c>
      <c r="B6" s="119">
        <f>IF('Projection_Base-case'!B6&lt;&gt;"",'Projection_Base-case'!B6,0)</f>
        <v>0</v>
      </c>
      <c r="C6" s="119">
        <f>IF('Projection_Base-case'!C6&lt;&gt;"",'Projection_Base-case'!C6,0)</f>
        <v>0</v>
      </c>
      <c r="D6" s="119">
        <f>IF('Projection_Base-case'!D6&lt;&gt;"",'Projection_Base-case'!D6,0)</f>
        <v>0</v>
      </c>
      <c r="E6" s="263" t="str">
        <f>IF(AND('Résultats major'!$AC$3="OUI",'Résultats major'!E5&lt;&gt;""),'Résultats major'!E5,IF(OR(D6="PBT1",D6="PBT2",D6="PBT3",D6="PBT4",D6="PBT5",D6="PBT6",D6="PBT7",D6="PBT8",D6="PBT10"),"Scenario1",IF(D6="PBT9","Scenario2","")))</f>
        <v/>
      </c>
      <c r="F6" s="264" t="str">
        <f>E6&amp;D6</f>
        <v>0</v>
      </c>
      <c r="G6" s="189" t="str">
        <f>IF(F6="Scenario1PBT1",'Major retrofit'!$E$6,IF(F6="Scenario2PBT1",'Major retrofit'!$F$6,IF(F6="Scenario3PBT1",'Major retrofit'!$G$6,"")))&amp;IF(F6="Scenario1PBT2",'Major retrofit'!$H$6,IF(F6="Scenario2PBT2",'Major retrofit'!$I$6,IF(F6="Scenario3PBT2",'Major retrofit'!$J$6,"")))&amp;IF(F6="Scenario1PBT3",'Major retrofit'!$K$6,IF(F6="Scenario2PBT3",'Major retrofit'!$L$6,IF(F6="Scenario3PBT3",'Major retrofit'!$M$6,"")))&amp;IF(F6="Scenario1PBT4",'Major retrofit'!$N$6,IF(F6="Scenario2PBT4",'Major retrofit'!$O$6,IF(F6="Scenario3PBT4",'Major retrofit'!$P$6,"")))&amp;IF(F6="Scenario1PBT5",'Major retrofit'!$Q$6,IF(F6="Scenario2PBT5",'Major retrofit'!$R$6,IF(F6="Scenario3PBT5",'Major retrofit'!$S$6,"")))&amp;IF(F6="Scenario1PBT6",'Major retrofit'!$T$6,IF(F6="Scenario2PBT6",'Major retrofit'!$U$6,IF(F6="Scenario3PBT6",'Major retrofit'!$V$6,"")))&amp;IF(F6="Scenario1PBT7",'Major retrofit'!$W$6,IF(F6="Scenario2PBT7",'Major retrofit'!$X$6,IF(F6="Scenario3PBT7",'Major retrofit'!$Y$6,"")))&amp;IF(F6="Scenario1PBT8",'Major retrofit'!$Z$6,IF(F6="Scenario2PBT8",'Major retrofit'!$AA$6,IF(F6="Scenario3PBT8",'Major retrofit'!$AB$6,"")))&amp;IF(F6="Scenario1PBT9",'Major retrofit'!$AC$6,IF(F6="Scenario2PBT9",'Major retrofit'!$AD$6,IF(F6="Scenario3PBT9",'Major retrofit'!$AE$6,"")))&amp;IF(F6="Scenario1PBT10",'Major retrofit'!$AF$6,IF(F6="Scenario2PBT10",'Major retrofit'!$AG$6,IF(F6="Scenario3PBT10",'Major retrofit'!$AH$6,"")))&amp;IF(F6="Scenario1PBT11",'Major retrofit'!$AI$6,IF(F6="Scenario2PBT11",'Major retrofit'!$AJ$6,IF(F6="Scenario3PBT11",'Major retrofit'!$AK$6,"")))&amp;IF(F6="Scenario1PBT12",'Major retrofit'!$AL$6,IF(F6="Scenario2PBT12",'Major retrofit'!$AM$6,IF(F6="Scenario3PBT12",'Major retrofit'!$AN$6,"")))&amp;IF(F6="Scenario1PBT13",'Major retrofit'!$AO$6,IF(F6="Scenario2PBT13",'Major retrofit'!$AP$6,IF(F6="Scenario3PBT13",'Major retrofit'!$AQ$6,"")))&amp;IF(F6="Scenario1PBT14",'Major retrofit'!$AR$6,IF(F6="Scenario2PBT14",'Major retrofit'!$AS$6,IF(F6="Scenario3PBT14",'Major retrofit'!$AT$6,"")))&amp;IF(F6="Scenario1PBT15",'Major retrofit'!$AU$6,IF(F6="Scenario2PBT15",'Major retrofit'!$AV$6,IF(F6="Scenario3PBT15",'Major retrofit'!$AW$6,"")))</f>
        <v/>
      </c>
      <c r="H6" s="119">
        <f>IFERROR(G6*C6,0)</f>
        <v>0</v>
      </c>
      <c r="I6" s="119" t="str">
        <f>IF(F6="Scenario1PBT1",'Major retrofit'!$E$16,IF(F6="Scenario2PBT1",'Major retrofit'!$F$16,IF(F6="Scenario3PBT1",'Major retrofit'!$G$16,"")))&amp;IF(F6="Scenario1PBT2",'Major retrofit'!$H$16,IF(F6="Scenario2PBT2",'Major retrofit'!$I$16,IF(F6="Scenario3PBT2",'Major retrofit'!$J$16,"")))&amp;IF(F6="Scenario1PBT3",'Major retrofit'!$K$16,IF(F6="Scenario2PBT3",'Major retrofit'!$L$16,IF(F6="Scenario3PBT3",'Major retrofit'!$M$16,"")))&amp;IF(F6="Scenario1PBT4",'Major retrofit'!$N$16,IF(F6="Scenario2PBT4",'Major retrofit'!$O$16,IF(F6="Scenario3PBT4",'Major retrofit'!$P$16,"")))&amp;IF(F6="Scenario1PBT5",'Major retrofit'!$Q$16,IF(F6="Scenario2PBT5",'Major retrofit'!$R$16,IF(F6="Scenario3PBT5",'Major retrofit'!$S$16,"")))&amp;IF(F6="Scenario1PBT6",'Major retrofit'!$T$16,IF(F6="Scenario2PBT6",'Major retrofit'!$U$16,IF(F6="Scenario3PBT6",'Major retrofit'!$V$16,"")))&amp;IF(F6="Scenario1PBT7",'Major retrofit'!$W$16,IF(F6="Scenario2PBT7",'Major retrofit'!$X$16,IF(F6="Scenario3PBT7",'Major retrofit'!$Y$16,"")))&amp;IF(F6="Scenario1PBT8",'Major retrofit'!$Z$16,IF(F6="Scenario2PBT8",'Major retrofit'!$AA$16,IF(F6="Scenario3PBT8",'Major retrofit'!$AB$16,"")))&amp;IF(F6="Scenario1PBT9",'Major retrofit'!$AC$16,IF(F6="Scenario2PBT9",'Major retrofit'!$AD$16,IF(F6="Scenario3PBT9",'Major retrofit'!$AE$16,"")))&amp;IF(F6="Scenario1PBT10",'Major retrofit'!$AF$16,IF(F6="Scenario2PBT10",'Major retrofit'!$AG$16,IF(F6="Scenario3PBT10",'Major retrofit'!$AH$16,"")))&amp;IF(F6="Scenario1PBT11",'Major retrofit'!$AI$16,IF(F6="Scenario2PBT11",'Major retrofit'!$AJ$16,IF(F6="Scenario3PBT11",'Major retrofit'!$AK$16,"")))&amp;IF(F6="Scenario1PBT12",'Major retrofit'!$AL$16,IF(F6="Scenario2PBT12",'Major retrofit'!$AM$16,IF(F6="Scenario3PBT12",'Major retrofit'!$AN$16,"")))&amp;IF(F6="Scenario1PBT13",'Major retrofit'!$AO$16,IF(F6="Scenario2PBT13",'Major retrofit'!$AP$16,IF(F6="Scenario3PBT13",'Major retrofit'!$AQ$16,"")))&amp;IF(F6="Scenario1PBT14",'Major retrofit'!$AR$16,IF(F6="Scenario2PBT14",'Major retrofit'!$AS$16,IF(F6="Scenario3PBT14",'Major retrofit'!$AT$16,"")))&amp;IF(F6="Scenario1PBT15",'Major retrofit'!$AU$16,IF(F6="Scenario2PBT15",'Major retrofit'!$AV$16,IF(F6="Scenario3PBT15",'Major retrofit'!$AW$16,"")))</f>
        <v/>
      </c>
      <c r="J6" s="119">
        <f>IFERROR(I6*C6,0)</f>
        <v>0</v>
      </c>
      <c r="K6" s="119" t="str">
        <f>IF(F6="Scenario1PBT1",'Major retrofit'!$E$18,IF(F6="Scenario2PBT1",'Major retrofit'!$F$18,IF(F6="Scenario3PBT1",'Major retrofit'!$G$18,"")))&amp;IF(F6="Scenario1PBT2",'Major retrofit'!$H$18,IF(F6="Scenario2PBT2",'Major retrofit'!$I$18,IF(F6="Scenario3PBT2",'Major retrofit'!$J$18,"")))&amp;IF(F6="Scenario1PBT3",'Major retrofit'!$K$18,IF(F6="Scenario2PBT3",'Major retrofit'!$L$18,IF(F6="Scenario3PBT3",'Major retrofit'!$M$18,"")))&amp;IF(F6="Scenario1PBT4",'Major retrofit'!$N$18,IF(F6="Scenario2PBT4",'Major retrofit'!$O$18,IF(F6="Scenario3PBT4",'Major retrofit'!$P$18,"")))&amp;IF(F6="Scenario1PBT5",'Major retrofit'!$Q$18,IF(F6="Scenario2PBT5",'Major retrofit'!$R$18,IF(F6="Scenario3PBT5",'Major retrofit'!$S$18,"")))&amp;IF(F6="Scenario1PBT6",'Major retrofit'!$T$18,IF(F6="Scenario2PBT6",'Major retrofit'!$U$18,IF(F6="Scenario3PBT6",'Major retrofit'!$V$18,"")))&amp;IF(F6="Scenario1PBT7",'Major retrofit'!$W$18,IF(F6="Scenario2PBT7",'Major retrofit'!$X$18,IF(F6="Scenario3PBT7",'Major retrofit'!$Y$18,"")))&amp;IF(F6="Scenario1PBT8",'Major retrofit'!$Z$18,IF(F6="Scenario2PBT8",'Major retrofit'!$AA$18,IF(F6="Scenario3PBT8",'Major retrofit'!$AB$18,"")))&amp;IF(F6="Scenario1PBT9",'Major retrofit'!$AC$18,IF(F6="Scenario2PBT9",'Major retrofit'!$AD$18,IF(F6="Scenario3PBT9",'Major retrofit'!$AE$18,"")))&amp;IF(F6="Scenario1PBT10",'Major retrofit'!$AF$18,IF(F6="Scenario2PBT10",'Major retrofit'!$AG$18,IF(F6="Scenario3PBT10",'Major retrofit'!$AH$18,"")))&amp;IF(F6="Scenario1PBT11",'Major retrofit'!$AI$18,IF(F6="Scenario2PBT11",'Major retrofit'!$AJ$18,IF(F6="Scenario3PBT11",'Major retrofit'!$AK$18,"")))&amp;IF(F6="Scenario1PBT12",'Major retrofit'!$AL$18,IF(F6="Scenario2PBT12",'Major retrofit'!$AM$18,IF(F6="Scenario3PBT12",'Major retrofit'!$AN$18,"")))&amp;IF(F6="Scenario1PBT13",'Major retrofit'!$AO$18,IF(F6="Scenario2PBT13",'Major retrofit'!$AP$18,IF(F6="Scenario3PBT13",'Major retrofit'!$AQ$18,"")))&amp;IF(F6="Scenario1PBT14",'Major retrofit'!$AR$18,IF(F6="Scenario2PBT14",'Major retrofit'!$AS$18,IF(F6="Scenario3PBT14",'Major retrofit'!$AT$18,"")))&amp;IF(F6="Scenario1PBT15",'Major retrofit'!$AU$18,IF(F6="Scenario2PBT15",'Major retrofit'!$AV$18,IF(F6="Scenario3PBT15",'Major retrofit'!$AW$18,"")))</f>
        <v/>
      </c>
      <c r="L6" s="119">
        <f>IFERROR(K6*C6,0)</f>
        <v>0</v>
      </c>
      <c r="M6" s="119" t="str">
        <f>IF(F6="Scenario1PBT1",'Major retrofit'!$E$20,IF(F6="Scenario2PBT1",'Major retrofit'!$F$20,IF(F6="Scenario3PBT1",'Major retrofit'!$G$20,"")))&amp;IF(F6="Scenario1PBT2",'Major retrofit'!$H$20,IF(F6="Scenario2PBT2",'Major retrofit'!$I$20,IF(F6="Scenario3PBT2",'Major retrofit'!$J$20,"")))&amp;IF(F6="Scenario1PBT3",'Major retrofit'!$K$20,IF(F6="Scenario2PBT3",'Major retrofit'!$L$20,IF(F6="Scenario3PBT3",'Major retrofit'!$M$20,"")))&amp;IF(F6="Scenario1PBT4",'Major retrofit'!$N$20,IF(F6="Scenario2PBT4",'Major retrofit'!$O$20,IF(F6="Scenario3PBT4",'Major retrofit'!$P$20,"")))&amp;IF(F6="Scenario1PBT5",'Major retrofit'!$Q$20,IF(F6="Scenario2PBT5",'Major retrofit'!$R$20,IF(F6="Scenario3PBT5",'Major retrofit'!$S$20,"")))&amp;IF(F6="Scenario1PBT6",'Major retrofit'!$T$20,IF(F6="Scenario2PBT6",'Major retrofit'!$U$20,IF(F6="Scenario3PBT6",'Major retrofit'!$V$20,"")))&amp;IF(F6="Scenario1PBT7",'Major retrofit'!$W$20,IF(F6="Scenario2PBT7",'Major retrofit'!$X$20,IF(F6="Scenario3PBT7",'Major retrofit'!$Y$20,"")))&amp;IF(F6="Scenario1PBT8",'Major retrofit'!$Z$20,IF(F6="Scenario2PBT8",'Major retrofit'!$AA$20,IF(F6="Scenario3PBT8",'Major retrofit'!$AB$20,"")))&amp;IF(F6="Scenario1PBT9",'Major retrofit'!$AC$20,IF(F6="Scenario2PBT9",'Major retrofit'!$AD$20,IF(F6="Scenario3PBT9",'Major retrofit'!$AE$20,"")))&amp;IF(F6="Scenario1PBT10",'Major retrofit'!$AF$20,IF(F6="Scenario2PBT10",'Major retrofit'!$AG$20,IF(F6="Scenario3PBT10",'Major retrofit'!$AH$20,"")))&amp;IF(F6="Scenario1PBT11",'Major retrofit'!$AI$20,IF(F6="Scenario2PBT11",'Major retrofit'!$AJ$20,IF(F6="Scenario3PBT11",'Major retrofit'!$AK$20,"")))&amp;IF(F6="Scenario1PBT12",'Major retrofit'!$AL$20,IF(F6="Scenario2PBT12",'Major retrofit'!$AM$20,IF(F6="Scenario3PBT12",'Major retrofit'!$AN$20,"")))&amp;IF(F6="Scenario1PBT13",'Major retrofit'!$AO$20,IF(F6="Scenario2PBT13",'Major retrofit'!$AP$20,IF(F6="Scenario3PBT13",'Major retrofit'!$AQ$20,"")))&amp;IF(F6="Scenario1PBT14",'Major retrofit'!$AR$20,IF(F6="Scenario2PBT14",'Major retrofit'!$AS$20,IF(F6="Scenario3PBT14",'Major retrofit'!$AT$20,"")))&amp;IF(F6="Scenario1PBT15",'Major retrofit'!$AU$20,IF(F6="Scenario2PBT15",'Major retrofit'!$AV$20,IF(F6="Scenario3PBT15",'Major retrofit'!$AW$20,"")))</f>
        <v/>
      </c>
      <c r="N6" s="120">
        <f>IFERROR(M6*C6,0)</f>
        <v>0</v>
      </c>
      <c r="O6" s="189" t="str">
        <f>IF(F6="Scenario1PBT1",'Major retrofit'!$E$23,IF(F6="Scenario2PBT1",'Major retrofit'!$F$23,IF(F6="Scenario3PBT1",'Major retrofit'!$G$23,"")))&amp;IF(F6="Scenario1PBT2",'Major retrofit'!$H$23,IF(F6="Scenario2PBT2",'Major retrofit'!$I$23,IF(F6="Scenario3PBT2",'Major retrofit'!$J$23,"")))&amp;IF(F6="Scenario1PBT3",'Major retrofit'!$K$23,IF(F6="Scenario2PBT3",'Major retrofit'!$L$23,IF(F6="Scenario3PBT3",'Major retrofit'!$M$23,"")))&amp;IF(F6="Scenario1PBT4",'Major retrofit'!$N$23,IF(F6="Scenario2PBT4",'Major retrofit'!$O$23,IF(F6="Scenario3PBT4",'Major retrofit'!$P$23,"")))&amp;IF(F6="Scenario1PBT5",'Major retrofit'!$Q$23,IF(F6="Scenario2PBT5",'Major retrofit'!$R$23,IF(F6="Scenario3PBT5",'Major retrofit'!$S$23,"")))&amp;IF(F6="Scenario1PBT6",'Major retrofit'!$T$23,IF(F6="Scenario2PBT6",'Major retrofit'!$U$23,IF(F6="Scenario3PBT6",'Major retrofit'!$V$23,"")))&amp;IF(F6="Scenario1PBT7",'Major retrofit'!$W$23,IF(F6="Scenario2PBT7",'Major retrofit'!$X$23,IF(F6="Scenario3PBT7",'Major retrofit'!$Y$23,"")))&amp;IF(F6="Scenario1PBT8",'Major retrofit'!$Z$23,IF(F6="Scenario2PBT8",'Major retrofit'!$AA$23,IF(F6="Scenario3PBT8",'Major retrofit'!$AB$23,"")))&amp;IF(F6="Scenario1PBT9",'Major retrofit'!$AC$23,IF(F6="Scenario2PBT9",'Major retrofit'!$AD$23,IF(F6="Scenario3PBT9",'Major retrofit'!$AE$23,"")))&amp;IF(F6="Scenario1PBT10",'Major retrofit'!$AF$23,IF(F6="Scenario2PBT10",'Major retrofit'!$AG$23,IF(F6="Scenario3PBT10",'Major retrofit'!$AH$23,"")))&amp;IF(F6="Scenario1PBT11",'Major retrofit'!$AI$23,IF(F6="Scenario2PBT11",'Major retrofit'!$AJ$23,IF(F6="Scenario3PBT11",'Major retrofit'!$AK$23,"")))&amp;IF(F6="Scenario1PBT12",'Major retrofit'!$AL$23,IF(F6="Scenario2PBT12",'Major retrofit'!$AM$23,IF(F6="Scenario3PBT12",'Major retrofit'!$AN$23,"")))&amp;IF(F6="Scenario1PBT13",'Major retrofit'!$AO$23,IF(F6="Scenario2PBT13",'Major retrofit'!$AP$23,IF(F6="Scenario3PBT13",'Major retrofit'!$AQ$23,"")))&amp;IF(F6="Scenario1PBT14",'Major retrofit'!$AR$23,IF(F6="Scenario2PBT14",'Major retrofit'!$AS$23,IF(F6="Scenario3PBT14",'Major retrofit'!$AT$23,"")))&amp;IF(F6="Scenario1PBT15",'Major retrofit'!$AU$23,IF(F6="Scenario2PBT15",'Major retrofit'!$AV$23,IF(F6="Scenario3PBT15",'Major retrofit'!$AW$23,"")))</f>
        <v/>
      </c>
      <c r="P6" s="119">
        <f>IFERROR(O6*C6,0)</f>
        <v>0</v>
      </c>
      <c r="Q6" s="119" t="str">
        <f>IF(F6="Scenario1PBT1",'Major retrofit'!$E$25,IF(F6="Scenario2PBT1",'Major retrofit'!$F$25,IF(F6="Scenario3PBT1",'Major retrofit'!$G$25,"")))&amp;IF(F6="Scenario1PBT2",'Major retrofit'!$H$25,IF(F6="Scenario2PBT2",'Major retrofit'!$I$25,IF(F6="Scenario3PBT2",'Major retrofit'!$J$25,"")))&amp;IF(F6="Scenario1PBT3",'Major retrofit'!$K$25,IF(F6="Scenario2PBT3",'Major retrofit'!$L$25,IF(F6="Scenario3PBT3",'Major retrofit'!$M$25,"")))&amp;IF(F6="Scenario1PBT4",'Major retrofit'!$N$25,IF(F6="Scenario2PBT4",'Major retrofit'!$O$25,IF(F6="Scenario3PBT4",'Major retrofit'!$P$25,"")))&amp;IF(F6="Scenario1PBT5",'Major retrofit'!$Q$25,IF(F6="Scenario2PBT5",'Major retrofit'!$R$25,IF(F6="Scenario3PBT5",'Major retrofit'!$S$25,"")))&amp;IF(F6="Scenario1PBT6",'Major retrofit'!$T$25,IF(F6="Scenario2PBT6",'Major retrofit'!$U$25,IF(F6="Scenario3PBT6",'Major retrofit'!$V$25,"")))&amp;IF(F6="Scenario1PBT7",'Major retrofit'!$W$25,IF(F6="Scenario2PBT7",'Major retrofit'!$X$25,IF(F6="Scenario3PBT7",'Major retrofit'!$Y$25,"")))&amp;IF(F6="Scenario1PBT8",'Major retrofit'!$Z$25,IF(F6="Scenario2PBT8",'Major retrofit'!$AA$25,IF(F6="Scenario3PBT8",'Major retrofit'!$AB$25,"")))&amp;IF(F6="Scenario1PBT9",'Major retrofit'!$AC$25,IF(F6="Scenario2PBT9",'Major retrofit'!$AD$25,IF(F6="Scenario3PBT9",'Major retrofit'!$AE$25,"")))&amp;IF(F6="Scenario1PBT10",'Major retrofit'!$AF$25,IF(F6="Scenario2PBT10",'Major retrofit'!$AG$25,IF(F6="Scenario3PBT10",'Major retrofit'!$AH$25,"")))&amp;IF(F6="Scenario1PBT11",'Major retrofit'!$AI$25,IF(F6="Scenario2PBT11",'Major retrofit'!$AJ$25,IF(F6="Scenario3PBT11",'Major retrofit'!$AK$25,"")))&amp;IF(F6="Scenario1PBT12",'Major retrofit'!$AL$25,IF(F6="Scenario2PBT12",'Major retrofit'!$AM$25,IF(F6="Scenario3PBT12",'Major retrofit'!$AN$25,"")))&amp;IF(F6="Scenario1PBT13",'Major retrofit'!$AO$25,IF(F6="Scenario2PBT13",'Major retrofit'!$AP$25,IF(F6="Scenario3PBT13",'Major retrofit'!$AQ$25,"")))&amp;IF(F6="Scenario1PBT14",'Major retrofit'!$AR$25,IF(F6="Scenario2PBT14",'Major retrofit'!$AS$25,IF(F6="Scenario3PBT14",'Major retrofit'!$AT$25,"")))&amp;IF(F6="Scenario1PBT15",'Major retrofit'!$AU$25,IF(F6="Scenario2PBT15",'Major retrofit'!$AV$25,IF(F6="Scenario3PBT15",'Major retrofit'!$AW$25,"")))</f>
        <v/>
      </c>
      <c r="R6" s="119">
        <f>IFERROR(Q6*C6,0)</f>
        <v>0</v>
      </c>
      <c r="S6" s="119" t="str">
        <f>IF(F6="Scenario1PBT1",'Major retrofit'!$E$27,IF(F6="Scenario2PBT1",'Major retrofit'!$F$27,IF(F6="Scenario3PBT1",'Major retrofit'!$G$27,"")))&amp;IF(F6="Scenario1PBT2",'Major retrofit'!$H$27,IF(F6="Scenario2PBT2",'Major retrofit'!$I$27,IF(F6="Scenario3PBT2",'Major retrofit'!$J$27,"")))&amp;IF(F6="Scenario1PBT3",'Major retrofit'!$K$27,IF(F6="Scenario2PBT3",'Major retrofit'!$L$27,IF(F6="Scenario3PBT3",'Major retrofit'!$M$27,"")))&amp;IF(F6="Scenario1PBT4",'Major retrofit'!$N$27,IF(F6="Scenario2PBT4",'Major retrofit'!$O$27,IF(F6="Scenario3PBT4",'Major retrofit'!$P$27,"")))&amp;IF(F6="Scenario1PBT5",'Major retrofit'!$Q$27,IF(F6="Scenario2PBT5",'Major retrofit'!$R$27,IF(F6="Scenario3PBT5",'Major retrofit'!$S$27,"")))&amp;IF(F6="Scenario1PBT6",'Major retrofit'!$T$27,IF(F6="Scenario2PBT6",'Major retrofit'!$U$27,IF(F6="Scenario3PBT6",'Major retrofit'!$V$27,"")))&amp;IF(F6="Scenario1PBT7",'Major retrofit'!$W$27,IF(F6="Scenario2PBT7",'Major retrofit'!$X$27,IF(F6="Scenario3PBT7",'Major retrofit'!$Y$27,"")))&amp;IF(F6="Scenario1PBT8",'Major retrofit'!$Z$27,IF(F6="Scenario2PBT8",'Major retrofit'!$AA$27,IF(F6="Scenario3PBT8",'Major retrofit'!$AB$27,"")))&amp;IF(F6="Scenario1PBT9",'Major retrofit'!$AC$27,IF(F6="Scenario2PBT9",'Major retrofit'!$AD$27,IF(F6="Scenario3PBT9",'Major retrofit'!$AE$27,"")))&amp;IF(F6="Scenario1PBT10",'Major retrofit'!$AF$27,IF(F6="Scenario2PBT10",'Major retrofit'!$AG$27,IF(F6="Scenario3PBT10",'Major retrofit'!$AH$27,"")))&amp;IF(F6="Scenario1PBT11",'Major retrofit'!$AI$27,IF(F6="Scenario2PBT11",'Major retrofit'!$AJ$27,IF(F6="Scenario3PBT11",'Major retrofit'!$AK$27,"")))&amp;IF(F6="Scenario1PBT12",'Major retrofit'!$AL$27,IF(F6="Scenario2PBT12",'Major retrofit'!$AM$27,IF(F6="Scenario3PBT12",'Major retrofit'!$AN$27,"")))&amp;IF(F6="Scenario1PBT13",'Major retrofit'!$AO$27,IF(F6="Scenario2PBT13",'Major retrofit'!$AP$27,IF(F6="Scenario3PBT13",'Major retrofit'!$AQ$27,"")))&amp;IF(F6="Scenario1PBT14",'Major retrofit'!$AR$27,IF(F6="Scenario2PBT14",'Major retrofit'!$AS$27,IF(F6="Scenario3PBT14",'Major retrofit'!$AT$27,"")))&amp;IF(F6="Scenario1PBT15",'Major retrofit'!$AU$27,IF(F6="Scenario2PBT15",'Major retrofit'!$AV$27,IF(F6="Scenario3PBT15",'Major retrofit'!$AW$27,"")))</f>
        <v/>
      </c>
      <c r="T6" s="265">
        <f>IFERROR(S6*C6,0)</f>
        <v>0</v>
      </c>
      <c r="U6" s="189" t="str">
        <f>IF(F6="Scenario1PBT1",'Major retrofit'!$E$38,IF(F6="Scenario2PBT1",'Major retrofit'!$F$38,IF(F6="Scenario3PBT1",'Major retrofit'!$G$38,"")))&amp;IF(F6="Scenario1PBT2",'Major retrofit'!$H$38,IF(F6="Scenario2PBT2",'Major retrofit'!$I$38,IF(F6="Scenario3PBT2",'Major retrofit'!$J$38,"")))&amp;IF(F6="Scenario1PBT3",'Major retrofit'!$K$38,IF(F6="Scenario2PBT3",'Major retrofit'!$L$38,IF(F6="Scenario3PBT3",'Major retrofit'!$M$38,"")))&amp;IF(F6="Scenario1PBT4",'Major retrofit'!$N$38,IF(F6="Scenario2PBT4",'Major retrofit'!$O$38,IF(F6="Scenario3PBT4",'Major retrofit'!$P$38,"")))&amp;IF(F6="Scenario1PBT5",'Major retrofit'!$Q$38,IF(F6="Scenario2PBT5",'Major retrofit'!$R$38,IF(F6="Scenario3PBT5",'Major retrofit'!$S$38,"")))&amp;IF(F6="Scenario1PBT6",'Major retrofit'!$T$38,IF(F6="Scenario2PBT6",'Major retrofit'!$U$38,IF(F6="Scenario3PBT6",'Major retrofit'!$V$38,"")))&amp;IF(F6="Scenario1PBT7",'Major retrofit'!$W$38,IF(F6="Scenario2PBT7",'Major retrofit'!$X$38,IF(F6="Scenario3PBT7",'Major retrofit'!$Y$38,"")))&amp;IF(F6="Scenario1PBT8",'Major retrofit'!$Z$38,IF(F6="Scenario2PBT8",'Major retrofit'!$AA$38,IF(F6="Scenario3PBT8",'Major retrofit'!$AB$38,"")))&amp;IF(F6="Scenario1PBT9",'Major retrofit'!$AC$38,IF(F6="Scenario2PBT9",'Major retrofit'!$AD$38,IF(F6="Scenario3PBT9",'Major retrofit'!$AE$38,"")))&amp;IF(F6="Scenario1PBT10",'Major retrofit'!$AF$38,IF(F6="Scenario2PBT10",'Major retrofit'!$AG$38,IF(F6="Scenario3PBT10",'Major retrofit'!$AH$38,"")))&amp;IF(F6="Scenario1PBT11",'Major retrofit'!$AI$38,IF(F6="Scenario2PBT11",'Major retrofit'!$AJ$38,IF(F6="Scenario3PBT11",'Major retrofit'!$AK$38,"")))&amp;IF(F6="Scenario1PBT12",'Major retrofit'!$AL$38,IF(F6="Scenario2PBT12",'Major retrofit'!$AM$38,IF(F6="Scenario3PBT12",'Major retrofit'!$AN$38,"")))&amp;IF(F6="Scenario1PBT13",'Major retrofit'!$AO$38,IF(F6="Scenario2PBT13",'Major retrofit'!$AP$38,IF(F6="Scenario3PBT13",'Major retrofit'!$AQ$38,"")))&amp;IF(F6="Scenario1PBT14",'Major retrofit'!$AR$38,IF(F6="Scenario2PBT14",'Major retrofit'!$AS$38,IF(F6="Scenario3PBT14",'Major retrofit'!$AT$38,"")))&amp;IF(F6="Scenario1PBT15",'Major retrofit'!$AU$38,IF(F6="Scenario2PBT15",'Major retrofit'!$AV$38,IF(F6="Scenario3PBT15",'Major retrofit'!$AW$38,"")))</f>
        <v/>
      </c>
      <c r="V6" s="119">
        <f>IFERROR(U6*C6,0)</f>
        <v>0</v>
      </c>
      <c r="W6" s="119" t="str">
        <f>IF(F6="Scenario1PBT1",'Major retrofit'!$E$40,IF(F6="Scenario2PBT1",'Major retrofit'!$F$40,IF(F6="Scenario3PBT1",'Major retrofit'!$G$40,"")))&amp;IF(F6="Scenario1PBT2",'Major retrofit'!$H$40,IF(F6="Scenario2PBT2",'Major retrofit'!$I$40,IF(F6="Scenario3PBT2",'Major retrofit'!$J$40,"")))&amp;IF(F6="Scenario1PBT3",'Major retrofit'!$K$40,IF(F6="Scenario2PBT3",'Major retrofit'!$L$40,IF(F6="Scenario3PBT3",'Major retrofit'!$M$40,"")))&amp;IF(F6="Scenario1PBT4",'Major retrofit'!$N$40,IF(F6="Scenario2PBT4",'Major retrofit'!$O$40,IF(F6="Scenario3PBT4",'Major retrofit'!$P$40,"")))&amp;IF(F6="Scenario1PBT5",'Major retrofit'!$Q$40,IF(F6="Scenario2PBT5",'Major retrofit'!$R$40,IF(F6="Scenario3PBT5",'Major retrofit'!$S$40,"")))&amp;IF(F6="Scenario1PBT6",'Major retrofit'!$T$40,IF(F6="Scenario2PBT6",'Major retrofit'!$U$40,IF(F6="Scenario3PBT6",'Major retrofit'!$V$40,"")))&amp;IF(F6="Scenario1PBT7",'Major retrofit'!$W$40,IF(F6="Scenario2PBT7",'Major retrofit'!$X$40,IF(F6="Scenario3PBT7",'Major retrofit'!$Y$40,"")))&amp;IF(F6="Scenario1PBT8",'Major retrofit'!$Z$40,IF(F6="Scenario2PBT8",'Major retrofit'!$AA$40,IF(F6="Scenario3PBT8",'Major retrofit'!$AB$40,"")))&amp;IF(F6="Scenario1PBT9",'Major retrofit'!$AC$40,IF(F6="Scenario2PBT9",'Major retrofit'!$AD$40,IF(F6="Scenario3PBT9",'Major retrofit'!$AE$40,"")))&amp;IF(F6="Scenario1PBT10",'Major retrofit'!$AF$40,IF(F6="Scenario2PBT10",'Major retrofit'!$AG$40,IF(F6="Scenario3PBT10",'Major retrofit'!$AH$40,"")))&amp;IF(F6="Scenario1PBT11",'Major retrofit'!$AI$40,IF(F6="Scenario2PBT11",'Major retrofit'!$AJ$40,IF(F6="Scenario3PBT11",'Major retrofit'!$AK$40,"")))&amp;IF(F6="Scenario1PBT12",'Major retrofit'!$AL$40,IF(F6="Scenario2PBT12",'Major retrofit'!$AM$40,IF(F6="Scenario3PBT12",'Major retrofit'!$AN$40,"")))&amp;IF(F6="Scenario1PBT13",'Major retrofit'!$AO$40,IF(F6="Scenario2PBT13",'Major retrofit'!$AP$40,IF(F6="Scenario3PBT13",'Major retrofit'!$AQ$40,"")))&amp;IF(F6="Scenario1PBT14",'Major retrofit'!$AR$40,IF(F6="Scenario2PBT14",'Major retrofit'!$AS$40,IF(F6="Scenario3PBT14",'Major retrofit'!$AT$40,"")))&amp;IF(F6="Scenario1PBT15",'Major retrofit'!$AU$40,IF(F6="Scenario2PBT15",'Major retrofit'!$AV$40,IF(F6="Scenario3PBT15",'Major retrofit'!$AW$40,"")))</f>
        <v/>
      </c>
      <c r="X6" s="119">
        <f>IFERROR(W6*C6,0)</f>
        <v>0</v>
      </c>
      <c r="Y6" s="119" t="str">
        <f>IF(F6="Scenario1PBT1",'Major retrofit'!$E$42,IF(F6="Scenario2PBT1",'Major retrofit'!$F$42,IF(F6="Scenario3PBT1",'Major retrofit'!$G$42,"")))&amp;IF(F6="Scenario1PBT2",'Major retrofit'!$H$42,IF(F6="Scenario2PBT2",'Major retrofit'!$I$42,IF(F6="Scenario3PBT2",'Major retrofit'!$J$42,"")))&amp;IF(F6="Scenario1PBT3",'Major retrofit'!$K$42,IF(F6="Scenario2PBT3",'Major retrofit'!$L$42,IF(F6="Scenario3PBT3",'Major retrofit'!$M$42,"")))&amp;IF(F6="Scenario1PBT4",'Major retrofit'!$N$42,IF(F6="Scenario2PBT4",'Major retrofit'!$O$42,IF(F6="Scenario3PBT4",'Major retrofit'!$P$42,"")))&amp;IF(F6="Scenario1PBT5",'Major retrofit'!$Q$42,IF(F6="Scenario2PBT5",'Major retrofit'!$R$42,IF(F6="Scenario3PBT5",'Major retrofit'!$S$42,"")))&amp;IF(F6="Scenario1PBT6",'Major retrofit'!$T$42,IF(F6="Scenario2PBT6",'Major retrofit'!$U$42,IF(F6="Scenario3PBT6",'Major retrofit'!$V$42,"")))&amp;IF(F6="Scenario1PBT7",'Major retrofit'!$W$42,IF(F6="Scenario2PBT7",'Major retrofit'!$X$42,IF(F6="Scenario3PBT7",'Major retrofit'!$Y$42,"")))&amp;IF(F6="Scenario1PBT8",'Major retrofit'!$Z$42,IF(F6="Scenario2PBT8",'Major retrofit'!$AA$42,IF(F6="Scenario3PBT8",'Major retrofit'!$AB$42,"")))&amp;IF(F6="Scenario1PBT9",'Major retrofit'!$AC$42,IF(F6="Scenario2PBT9",'Major retrofit'!$AD$42,IF(F6="Scenario3PBT9",'Major retrofit'!$AE$42,"")))&amp;IF(F6="Scenario1PBT10",'Major retrofit'!$AF$42,IF(F6="Scenario2PBT10",'Major retrofit'!$AG$42,IF(F6="Scenario3PBT10",'Major retrofit'!$AH$42,"")))&amp;IF(F6="Scenario1PBT11",'Major retrofit'!$AI$42,IF(F6="Scenario2PBT11",'Major retrofit'!$AJ$42,IF(F6="Scenario3PBT11",'Major retrofit'!$AK$42,"")))&amp;IF(F6="Scenario1PBT12",'Major retrofit'!$AL$42,IF(F6="Scenario2PBT12",'Major retrofit'!$AM$42,IF(F6="Scenario3PBT12",'Major retrofit'!$AN$42,"")))&amp;IF(F6="Scenario1PBT13",'Major retrofit'!$AO$42,IF(F6="Scenario2PBT13",'Major retrofit'!$AP$42,IF(F6="Scenario3PBT13",'Major retrofit'!$AQ$42,"")))&amp;IF(F6="Scenario1PBT14",'Major retrofit'!$AR$42,IF(F6="Scenario2PBT14",'Major retrofit'!$AS$42,IF(F6="Scenario3PBT14",'Major retrofit'!$AT$42,"")))&amp;IF(F6="Scenario1PBT15",'Major retrofit'!$AU$42,IF(F6="Scenario2PBT15",'Major retrofit'!$AV$42,IF(F6="Scenario3PBT15",'Major retrofit'!$AW$42,"")))</f>
        <v/>
      </c>
      <c r="Z6" s="119">
        <f>IFERROR(Y6*C6,0)</f>
        <v>0</v>
      </c>
      <c r="AA6" s="119" t="str">
        <f>IF(F6="Scenario1PBT1",'Major retrofit'!$E$101,IF(F6="Scenario2PBT1",'Major retrofit'!$F$101,IF(F6="Scenario3PBT1",'Major retrofit'!$G$101,"")))&amp;IF(F6="Scenario1PBT2",'Major retrofit'!$H$101,IF(F6="Scenario2PBT2",'Major retrofit'!$I$101,IF(F6="Scenario3PBT2",'Major retrofit'!$J$101,"")))&amp;IF(F6="Scenario1PBT3",'Major retrofit'!$K$101,IF(F6="Scenario2PBT3",'Major retrofit'!$L$101,IF(F6="Scenario3PBT3",'Major retrofit'!$M$101,"")))&amp;IF(F6="Scenario1PBT4",'Major retrofit'!$N$101,IF(F6="Scenario2PBT4",'Major retrofit'!$O$101,IF(F6="Scenario3PBT4",'Major retrofit'!$P$101,"")))&amp;IF(F6="Scenario1PBT5",'Major retrofit'!$Q$101,IF(F6="Scenario2PBT5",'Major retrofit'!$R$101,IF(F6="Scenario3PBT5",'Major retrofit'!$S$101,"")))&amp;IF(F6="Scenario1PBT6",'Major retrofit'!$T$101,IF(F6="Scenario2PBT6",'Major retrofit'!$U$101,IF(F6="Scenario3PBT6",'Major retrofit'!$V$101,"")))&amp;IF(F6="Scenario1PBT7",'Major retrofit'!$W$101,IF(F6="Scenario2PBT7",'Major retrofit'!$X$101,IF(F6="Scenario3PBT7",'Major retrofit'!$Y$101,"")))&amp;IF(F6="Scenario1PBT8",'Major retrofit'!$Z$101,IF(F6="Scenario2PBT8",'Major retrofit'!$AA$101,IF(F6="Scenario3PBT8",'Major retrofit'!$AB$101,"")))&amp;IF(F6="Scenario1PBT9",'Major retrofit'!$AC$101,IF(F6="Scenario2PBT9",'Major retrofit'!$AD$101,IF(F6="Scenario3PBT9",'Major retrofit'!$AE$101,"")))&amp;IF(F6="Scenario1PBT10",'Major retrofit'!$AF$101,IF(F6="Scenario2PBT10",'Major retrofit'!$AG$101,IF(F6="Scenario3PBT10",'Major retrofit'!$AH$101,"")))&amp;IF(F6="Scenario1PBT11",'Major retrofit'!$AI$101,IF(F6="Scenario2PBT11",'Major retrofit'!$AJ$101,IF(F6="Scenario3PBT11",'Major retrofit'!$AK$101,"")))&amp;IF(F6="Scenario1PBT12",'Major retrofit'!$AL$101,IF(F6="Scenario2PBT12",'Major retrofit'!$AM$101,IF(F6="Scenario3PBT12",'Major retrofit'!$AN$101,"")))&amp;IF(F6="Scenario1PBT13",'Major retrofit'!$AO$101,IF(F6="Scenario2PBT13",'Major retrofit'!$AP$101,IF(F6="Scenario3PBT13",'Major retrofit'!$AQ$101,"")))&amp;IF(F6="Scenario1PBT14",'Major retrofit'!$AR$101,IF(F6="Scenario2PBT14",'Major retrofit'!$AS$101,IF(F6="Scenario3PBT14",'Major retrofit'!$AT$101,"")))&amp;IF(F6="Scenario1PBT15",'Major retrofit'!$AU$101,IF(F6="Scenario2PBT15",'Major retrofit'!$AV$101,IF(F6="Scenario3PBT15",'Major retrofit'!$AW$101,"")))</f>
        <v/>
      </c>
      <c r="AB6" s="120">
        <f>IFERROR(C6*AA6,0)</f>
        <v>0</v>
      </c>
      <c r="AC6" s="266">
        <f>IFERROR('Projection_Base-case'!G6-G6,0)</f>
        <v>0</v>
      </c>
      <c r="AD6" s="119">
        <f t="shared" ref="AD6:AD37" si="0">AC6*C6</f>
        <v>0</v>
      </c>
      <c r="AE6" s="119">
        <f>IFERROR(100*AC6/'Projection_Base-case'!G6,0)</f>
        <v>0</v>
      </c>
      <c r="AF6" s="119">
        <f>IFERROR('Projection_Base-case'!I6-I6,0)</f>
        <v>0</v>
      </c>
      <c r="AG6" s="119">
        <f t="shared" ref="AG6:AG37" si="1">AF6*C6</f>
        <v>0</v>
      </c>
      <c r="AH6" s="119">
        <f>IFERROR(100*AF6/'Projection_Base-case'!I6,0)</f>
        <v>0</v>
      </c>
      <c r="AI6" s="119">
        <f>IFERROR('Projection_Base-case'!K6-K6,0)</f>
        <v>0</v>
      </c>
      <c r="AJ6" s="119">
        <f t="shared" ref="AJ6:AJ37" si="2">AI6*C6</f>
        <v>0</v>
      </c>
      <c r="AK6" s="119">
        <f>IFERROR(100*AI6/'Projection_Base-case'!K6,0)</f>
        <v>0</v>
      </c>
      <c r="AL6" s="119">
        <f>IFERROR(M6-'Projection_Base-case'!M6,0)</f>
        <v>0</v>
      </c>
      <c r="AM6" s="119">
        <f t="shared" ref="AM6:AM37" si="3">AL6*C6</f>
        <v>0</v>
      </c>
      <c r="AN6" s="179">
        <f>IFERROR(IF('Projection_Base-case'!N6&gt;0,100*AM6/'Projection_Base-case'!N6,100*AM6/N6),0)</f>
        <v>0</v>
      </c>
      <c r="AO6" s="189">
        <f>IFERROR('Projection_Base-case'!O6-O6,0)</f>
        <v>0</v>
      </c>
      <c r="AP6" s="119">
        <f t="shared" ref="AP6:AP37" si="4">AO6*C6</f>
        <v>0</v>
      </c>
      <c r="AQ6" s="119">
        <f>IFERROR(100*AO6/'Projection_Base-case'!O6,0)</f>
        <v>0</v>
      </c>
      <c r="AR6" s="119">
        <f>IFERROR('Projection_Base-case'!Q6-Q6,0)</f>
        <v>0</v>
      </c>
      <c r="AS6" s="119">
        <f t="shared" ref="AS6:AS37" si="5">AR6*C6</f>
        <v>0</v>
      </c>
      <c r="AT6" s="119">
        <f>IFERROR(100*AR6/'Projection_Base-case'!Q6,0)</f>
        <v>0</v>
      </c>
      <c r="AU6" s="119">
        <f>IFERROR('Projection_Base-case'!S6-S6,0)</f>
        <v>0</v>
      </c>
      <c r="AV6" s="119">
        <f t="shared" ref="AV6:AV37" si="6">AU6*C6</f>
        <v>0</v>
      </c>
      <c r="AW6" s="120">
        <f>IFERROR(100*AU6/'Projection_Base-case'!S6,0)</f>
        <v>0</v>
      </c>
      <c r="AX6" s="189">
        <f>IFERROR('Projection_Base-case'!U6-U6,0)</f>
        <v>0</v>
      </c>
      <c r="AY6" s="119">
        <f t="shared" ref="AY6:AY37" si="7">AX6*C6</f>
        <v>0</v>
      </c>
      <c r="AZ6" s="119">
        <f>IFERROR(100*AX6/'Projection_Base-case'!U6,0)</f>
        <v>0</v>
      </c>
      <c r="BA6" s="119">
        <f>IFERROR('Projection_Base-case'!W6-W6,0)</f>
        <v>0</v>
      </c>
      <c r="BB6" s="119">
        <f t="shared" ref="BB6:BB37" si="8">BA6*C6</f>
        <v>0</v>
      </c>
      <c r="BC6" s="119">
        <f>IFERROR(100*BA6/'Projection_Base-case'!W6,0)</f>
        <v>0</v>
      </c>
      <c r="BD6" s="119">
        <f>IFERROR('Projection_Base-case'!Y6-Y6,0)</f>
        <v>0</v>
      </c>
      <c r="BE6" s="119">
        <f t="shared" ref="BE6:BE37" si="9">BD6*C6</f>
        <v>0</v>
      </c>
      <c r="BF6" s="119">
        <f>IFERROR(100*BD6/'Projection_Base-case'!Y6,0)</f>
        <v>0</v>
      </c>
      <c r="BG6" s="178">
        <f>IFERROR(AB6/AY6,0)</f>
        <v>0</v>
      </c>
      <c r="BH6" s="179">
        <f>IFERROR(AB6/AD6,0)</f>
        <v>0</v>
      </c>
    </row>
    <row r="7" spans="1:60" ht="15" customHeight="1" thickBot="1">
      <c r="A7" s="205">
        <v>2</v>
      </c>
      <c r="B7" s="119">
        <f>IF('Projection_Base-case'!B7&lt;&gt;"",'Projection_Base-case'!B7,0)</f>
        <v>0</v>
      </c>
      <c r="C7" s="119">
        <f>IF('Projection_Base-case'!C7&lt;&gt;"",'Projection_Base-case'!C7,0)</f>
        <v>0</v>
      </c>
      <c r="D7" s="119">
        <f>IF('Projection_Base-case'!D7&lt;&gt;"",'Projection_Base-case'!D7,0)</f>
        <v>0</v>
      </c>
      <c r="E7" s="263" t="str">
        <f>IF(AND('Résultats major'!$AC$3="OUI",'Résultats major'!E6&lt;&gt;""),'Résultats major'!E6,IF(OR(D7="PBT1",D7="PBT2",D7="PBT3",D7="PBT4",D7="PBT5",D7="PBT6",D7="PBT7",D7="PBT8",D7="PBT10"),"Scenario1",IF(D7="PBT9","Scenario2","")))</f>
        <v/>
      </c>
      <c r="F7" s="202" t="str">
        <f t="shared" ref="F7:F70" si="10">E7&amp;D7</f>
        <v>0</v>
      </c>
      <c r="G7" s="177" t="str">
        <f>IF(F7="Scenario1PBT1",'Major retrofit'!$E$6,IF(F7="Scenario2PBT1",'Major retrofit'!$F$6,IF(F7="Scenario3PBT1",'Major retrofit'!$G$6,"")))&amp;IF(F7="Scenario1PBT2",'Major retrofit'!$H$6,IF(F7="Scenario2PBT2",'Major retrofit'!$I$6,IF(F7="Scenario3PBT2",'Major retrofit'!$J$6,"")))&amp;IF(F7="Scenario1PBT3",'Major retrofit'!$K$6,IF(F7="Scenario2PBT3",'Major retrofit'!$L$6,IF(F7="Scenario3PBT3",'Major retrofit'!$M$6,"")))&amp;IF(F7="Scenario1PBT4",'Major retrofit'!$N$6,IF(F7="Scenario2PBT4",'Major retrofit'!$O$6,IF(F7="Scenario3PBT4",'Major retrofit'!$P$6,"")))&amp;IF(F7="Scenario1PBT5",'Major retrofit'!$Q$6,IF(F7="Scenario2PBT5",'Major retrofit'!$R$6,IF(F7="Scenario3PBT5",'Major retrofit'!$S$6,"")))&amp;IF(F7="Scenario1PBT6",'Major retrofit'!$T$6,IF(F7="Scenario2PBT6",'Major retrofit'!$U$6,IF(F7="Scenario3PBT6",'Major retrofit'!$V$6,"")))&amp;IF(F7="Scenario1PBT7",'Major retrofit'!$W$6,IF(F7="Scenario2PBT7",'Major retrofit'!$X$6,IF(F7="Scenario3PBT7",'Major retrofit'!$Y$6,"")))&amp;IF(F7="Scenario1PBT8",'Major retrofit'!$Z$6,IF(F7="Scenario2PBT8",'Major retrofit'!$AA$6,IF(F7="Scenario3PBT8",'Major retrofit'!$AB$6,"")))&amp;IF(F7="Scenario1PBT9",'Major retrofit'!$AC$6,IF(F7="Scenario2PBT9",'Major retrofit'!$AD$6,IF(F7="Scenario3PBT9",'Major retrofit'!$AE$6,"")))&amp;IF(F7="Scenario1PBT10",'Major retrofit'!$AF$6,IF(F7="Scenario2PBT10",'Major retrofit'!$AG$6,IF(F7="Scenario3PBT10",'Major retrofit'!$AH$6,"")))&amp;IF(F7="Scenario1PBT11",'Major retrofit'!$AI$6,IF(F7="Scenario2PBT11",'Major retrofit'!$AJ$6,IF(F7="Scenario3PBT11",'Major retrofit'!$AK$6,"")))&amp;IF(F7="Scenario1PBT12",'Major retrofit'!$AL$6,IF(F7="Scenario2PBT12",'Major retrofit'!$AM$6,IF(F7="Scenario3PBT12",'Major retrofit'!$AN$6,"")))&amp;IF(F7="Scenario1PBT13",'Major retrofit'!$AO$6,IF(F7="Scenario2PBT13",'Major retrofit'!$AP$6,IF(F7="Scenario3PBT13",'Major retrofit'!$AQ$6,"")))&amp;IF(F7="Scenario1PBT14",'Major retrofit'!$AR$6,IF(F7="Scenario2PBT14",'Major retrofit'!$AS$6,IF(F7="Scenario3PBT14",'Major retrofit'!$AT$6,"")))&amp;IF(F7="Scenario1PBT15",'Major retrofit'!$AU$6,IF(F7="Scenario2PBT15",'Major retrofit'!$AV$6,IF(F7="Scenario3PBT15",'Major retrofit'!$AW$6,"")))</f>
        <v/>
      </c>
      <c r="H7" s="117">
        <f t="shared" ref="H7:H70" si="11">IFERROR(G7*C7,0)</f>
        <v>0</v>
      </c>
      <c r="I7" s="178" t="str">
        <f>IF(F7="Scenario1PBT1",'Major retrofit'!$E$16,IF(F7="Scenario2PBT1",'Major retrofit'!$F$16,IF(F7="Scenario3PBT1",'Major retrofit'!$G$16,"")))&amp;IF(F7="Scenario1PBT2",'Major retrofit'!$H$16,IF(F7="Scenario2PBT2",'Major retrofit'!$I$16,IF(F7="Scenario3PBT2",'Major retrofit'!$J$16,"")))&amp;IF(F7="Scenario1PBT3",'Major retrofit'!$K$16,IF(F7="Scenario2PBT3",'Major retrofit'!$L$16,IF(F7="Scenario3PBT3",'Major retrofit'!$M$16,"")))&amp;IF(F7="Scenario1PBT4",'Major retrofit'!$N$16,IF(F7="Scenario2PBT4",'Major retrofit'!$O$16,IF(F7="Scenario3PBT4",'Major retrofit'!$P$16,"")))&amp;IF(F7="Scenario1PBT5",'Major retrofit'!$Q$16,IF(F7="Scenario2PBT5",'Major retrofit'!$R$16,IF(F7="Scenario3PBT5",'Major retrofit'!$S$16,"")))&amp;IF(F7="Scenario1PBT6",'Major retrofit'!$T$16,IF(F7="Scenario2PBT6",'Major retrofit'!$U$16,IF(F7="Scenario3PBT6",'Major retrofit'!$V$16,"")))&amp;IF(F7="Scenario1PBT7",'Major retrofit'!$W$16,IF(F7="Scenario2PBT7",'Major retrofit'!$X$16,IF(F7="Scenario3PBT7",'Major retrofit'!$Y$16,"")))&amp;IF(F7="Scenario1PBT8",'Major retrofit'!$Z$16,IF(F7="Scenario2PBT8",'Major retrofit'!$AA$16,IF(F7="Scenario3PBT8",'Major retrofit'!$AB$16,"")))&amp;IF(F7="Scenario1PBT9",'Major retrofit'!$AC$16,IF(F7="Scenario2PBT9",'Major retrofit'!$AD$16,IF(F7="Scenario3PBT9",'Major retrofit'!$AE$16,"")))&amp;IF(F7="Scenario1PBT10",'Major retrofit'!$AF$16,IF(F7="Scenario2PBT10",'Major retrofit'!$AG$16,IF(F7="Scenario3PBT10",'Major retrofit'!$AH$16,"")))&amp;IF(F7="Scenario1PBT11",'Major retrofit'!$AI$16,IF(F7="Scenario2PBT11",'Major retrofit'!$AJ$16,IF(F7="Scenario3PBT11",'Major retrofit'!$AK$16,"")))&amp;IF(F7="Scenario1PBT12",'Major retrofit'!$AL$16,IF(F7="Scenario2PBT12",'Major retrofit'!$AM$16,IF(F7="Scenario3PBT12",'Major retrofit'!$AN$16,"")))&amp;IF(F7="Scenario1PBT13",'Major retrofit'!$AO$16,IF(F7="Scenario2PBT13",'Major retrofit'!$AP$16,IF(F7="Scenario3PBT13",'Major retrofit'!$AQ$16,"")))&amp;IF(F7="Scenario1PBT14",'Major retrofit'!$AR$16,IF(F7="Scenario2PBT14",'Major retrofit'!$AS$16,IF(F7="Scenario3PBT14",'Major retrofit'!$AT$16,"")))&amp;IF(F7="Scenario1PBT15",'Major retrofit'!$AU$16,IF(F7="Scenario2PBT15",'Major retrofit'!$AV$16,IF(F7="Scenario3PBT15",'Major retrofit'!$AW$16,"")))</f>
        <v/>
      </c>
      <c r="J7" s="117">
        <f t="shared" ref="J7:J70" si="12">IFERROR(I7*C7,0)</f>
        <v>0</v>
      </c>
      <c r="K7" s="117" t="str">
        <f>IF(F7="Scenario1PBT1",'Major retrofit'!$E$18,IF(F7="Scenario2PBT1",'Major retrofit'!$F$18,IF(F7="Scenario3PBT1",'Major retrofit'!$G$18,"")))&amp;IF(F7="Scenario1PBT2",'Major retrofit'!$H$18,IF(F7="Scenario2PBT2",'Major retrofit'!$I$18,IF(F7="Scenario3PBT2",'Major retrofit'!$J$18,"")))&amp;IF(F7="Scenario1PBT3",'Major retrofit'!$K$18,IF(F7="Scenario2PBT3",'Major retrofit'!$L$18,IF(F7="Scenario3PBT3",'Major retrofit'!$M$18,"")))&amp;IF(F7="Scenario1PBT4",'Major retrofit'!$N$18,IF(F7="Scenario2PBT4",'Major retrofit'!$O$18,IF(F7="Scenario3PBT4",'Major retrofit'!$P$18,"")))&amp;IF(F7="Scenario1PBT5",'Major retrofit'!$Q$18,IF(F7="Scenario2PBT5",'Major retrofit'!$R$18,IF(F7="Scenario3PBT5",'Major retrofit'!$S$18,"")))&amp;IF(F7="Scenario1PBT6",'Major retrofit'!$T$18,IF(F7="Scenario2PBT6",'Major retrofit'!$U$18,IF(F7="Scenario3PBT6",'Major retrofit'!$V$18,"")))&amp;IF(F7="Scenario1PBT7",'Major retrofit'!$W$18,IF(F7="Scenario2PBT7",'Major retrofit'!$X$18,IF(F7="Scenario3PBT7",'Major retrofit'!$Y$18,"")))&amp;IF(F7="Scenario1PBT8",'Major retrofit'!$Z$18,IF(F7="Scenario2PBT8",'Major retrofit'!$AA$18,IF(F7="Scenario3PBT8",'Major retrofit'!$AB$18,"")))&amp;IF(F7="Scenario1PBT9",'Major retrofit'!$AC$18,IF(F7="Scenario2PBT9",'Major retrofit'!$AD$18,IF(F7="Scenario3PBT9",'Major retrofit'!$AE$18,"")))&amp;IF(F7="Scenario1PBT10",'Major retrofit'!$AF$18,IF(F7="Scenario2PBT10",'Major retrofit'!$AG$18,IF(F7="Scenario3PBT10",'Major retrofit'!$AH$18,"")))&amp;IF(F7="Scenario1PBT11",'Major retrofit'!$AI$18,IF(F7="Scenario2PBT11",'Major retrofit'!$AJ$18,IF(F7="Scenario3PBT11",'Major retrofit'!$AK$18,"")))&amp;IF(F7="Scenario1PBT12",'Major retrofit'!$AL$18,IF(F7="Scenario2PBT12",'Major retrofit'!$AM$18,IF(F7="Scenario3PBT12",'Major retrofit'!$AN$18,"")))&amp;IF(F7="Scenario1PBT13",'Major retrofit'!$AO$18,IF(F7="Scenario2PBT13",'Major retrofit'!$AP$18,IF(F7="Scenario3PBT13",'Major retrofit'!$AQ$18,"")))&amp;IF(F7="Scenario1PBT14",'Major retrofit'!$AR$18,IF(F7="Scenario2PBT14",'Major retrofit'!$AS$18,IF(F7="Scenario3PBT14",'Major retrofit'!$AT$18,"")))&amp;IF(F7="Scenario1PBT15",'Major retrofit'!$AU$18,IF(F7="Scenario2PBT15",'Major retrofit'!$AV$18,IF(F7="Scenario3PBT15",'Major retrofit'!$AW$18,"")))</f>
        <v/>
      </c>
      <c r="L7" s="117">
        <f t="shared" ref="L7:L70" si="13">IFERROR(K7*C7,0)</f>
        <v>0</v>
      </c>
      <c r="M7" s="117" t="str">
        <f>IF(F7="Scenario1PBT1",'Major retrofit'!$E$20,IF(F7="Scenario2PBT1",'Major retrofit'!$F$20,IF(F7="Scenario3PBT1",'Major retrofit'!$G$20,"")))&amp;IF(F7="Scenario1PBT2",'Major retrofit'!$H$20,IF(F7="Scenario2PBT2",'Major retrofit'!$I$20,IF(F7="Scenario3PBT2",'Major retrofit'!$J$20,"")))&amp;IF(F7="Scenario1PBT3",'Major retrofit'!$K$20,IF(F7="Scenario2PBT3",'Major retrofit'!$L$20,IF(F7="Scenario3PBT3",'Major retrofit'!$M$20,"")))&amp;IF(F7="Scenario1PBT4",'Major retrofit'!$N$20,IF(F7="Scenario2PBT4",'Major retrofit'!$O$20,IF(F7="Scenario3PBT4",'Major retrofit'!$P$20,"")))&amp;IF(F7="Scenario1PBT5",'Major retrofit'!$Q$20,IF(F7="Scenario2PBT5",'Major retrofit'!$R$20,IF(F7="Scenario3PBT5",'Major retrofit'!$S$20,"")))&amp;IF(F7="Scenario1PBT6",'Major retrofit'!$T$20,IF(F7="Scenario2PBT6",'Major retrofit'!$U$20,IF(F7="Scenario3PBT6",'Major retrofit'!$V$20,"")))&amp;IF(F7="Scenario1PBT7",'Major retrofit'!$W$20,IF(F7="Scenario2PBT7",'Major retrofit'!$X$20,IF(F7="Scenario3PBT7",'Major retrofit'!$Y$20,"")))&amp;IF(F7="Scenario1PBT8",'Major retrofit'!$Z$20,IF(F7="Scenario2PBT8",'Major retrofit'!$AA$20,IF(F7="Scenario3PBT8",'Major retrofit'!$AB$20,"")))&amp;IF(F7="Scenario1PBT9",'Major retrofit'!$AC$20,IF(F7="Scenario2PBT9",'Major retrofit'!$AD$20,IF(F7="Scenario3PBT9",'Major retrofit'!$AE$20,"")))&amp;IF(F7="Scenario1PBT10",'Major retrofit'!$AF$20,IF(F7="Scenario2PBT10",'Major retrofit'!$AG$20,IF(F7="Scenario3PBT10",'Major retrofit'!$AH$20,"")))&amp;IF(F7="Scenario1PBT11",'Major retrofit'!$AI$20,IF(F7="Scenario2PBT11",'Major retrofit'!$AJ$20,IF(F7="Scenario3PBT11",'Major retrofit'!$AK$20,"")))&amp;IF(F7="Scenario1PBT12",'Major retrofit'!$AL$20,IF(F7="Scenario2PBT12",'Major retrofit'!$AM$20,IF(F7="Scenario3PBT12",'Major retrofit'!$AN$20,"")))&amp;IF(F7="Scenario1PBT13",'Major retrofit'!$AO$20,IF(F7="Scenario2PBT13",'Major retrofit'!$AP$20,IF(F7="Scenario3PBT13",'Major retrofit'!$AQ$20,"")))&amp;IF(F7="Scenario1PBT14",'Major retrofit'!$AR$20,IF(F7="Scenario2PBT14",'Major retrofit'!$AS$20,IF(F7="Scenario3PBT14",'Major retrofit'!$AT$20,"")))&amp;IF(F7="Scenario1PBT15",'Major retrofit'!$AU$20,IF(F7="Scenario2PBT15",'Major retrofit'!$AV$20,IF(F7="Scenario3PBT15",'Major retrofit'!$AW$20,"")))</f>
        <v/>
      </c>
      <c r="N7" s="118">
        <f t="shared" ref="N7:N70" si="14">IFERROR(M7*C7,0)</f>
        <v>0</v>
      </c>
      <c r="O7" s="206" t="str">
        <f>IF(F7="Scenario1PBT1",'Major retrofit'!$E$23,IF(F7="Scenario2PBT1",'Major retrofit'!$F$23,IF(F7="Scenario3PBT1",'Major retrofit'!$G$23,"")))&amp;IF(F7="Scenario1PBT2",'Major retrofit'!$H$23,IF(F7="Scenario2PBT2",'Major retrofit'!$I$23,IF(F7="Scenario3PBT2",'Major retrofit'!$J$23,"")))&amp;IF(F7="Scenario1PBT3",'Major retrofit'!$K$23,IF(F7="Scenario2PBT3",'Major retrofit'!$L$23,IF(F7="Scenario3PBT3",'Major retrofit'!$M$23,"")))&amp;IF(F7="Scenario1PBT4",'Major retrofit'!$N$23,IF(F7="Scenario2PBT4",'Major retrofit'!$O$23,IF(F7="Scenario3PBT4",'Major retrofit'!$P$23,"")))&amp;IF(F7="Scenario1PBT5",'Major retrofit'!$Q$23,IF(F7="Scenario2PBT5",'Major retrofit'!$R$23,IF(F7="Scenario3PBT5",'Major retrofit'!$S$23,"")))&amp;IF(F7="Scenario1PBT6",'Major retrofit'!$T$23,IF(F7="Scenario2PBT6",'Major retrofit'!$U$23,IF(F7="Scenario3PBT6",'Major retrofit'!$V$23,"")))&amp;IF(F7="Scenario1PBT7",'Major retrofit'!$W$23,IF(F7="Scenario2PBT7",'Major retrofit'!$X$23,IF(F7="Scenario3PBT7",'Major retrofit'!$Y$23,"")))&amp;IF(F7="Scenario1PBT8",'Major retrofit'!$Z$23,IF(F7="Scenario2PBT8",'Major retrofit'!$AA$23,IF(F7="Scenario3PBT8",'Major retrofit'!$AB$23,"")))&amp;IF(F7="Scenario1PBT9",'Major retrofit'!$AC$23,IF(F7="Scenario2PBT9",'Major retrofit'!$AD$23,IF(F7="Scenario3PBT9",'Major retrofit'!$AE$23,"")))&amp;IF(F7="Scenario1PBT10",'Major retrofit'!$AF$23,IF(F7="Scenario2PBT10",'Major retrofit'!$AG$23,IF(F7="Scenario3PBT10",'Major retrofit'!$AH$23,"")))&amp;IF(F7="Scenario1PBT11",'Major retrofit'!$AI$23,IF(F7="Scenario2PBT11",'Major retrofit'!$AJ$23,IF(F7="Scenario3PBT11",'Major retrofit'!$AK$23,"")))&amp;IF(F7="Scenario1PBT12",'Major retrofit'!$AL$23,IF(F7="Scenario2PBT12",'Major retrofit'!$AM$23,IF(F7="Scenario3PBT12",'Major retrofit'!$AN$23,"")))&amp;IF(F7="Scenario1PBT13",'Major retrofit'!$AO$23,IF(F7="Scenario2PBT13",'Major retrofit'!$AP$23,IF(F7="Scenario3PBT13",'Major retrofit'!$AQ$23,"")))&amp;IF(F7="Scenario1PBT14",'Major retrofit'!$AR$23,IF(F7="Scenario2PBT14",'Major retrofit'!$AS$23,IF(F7="Scenario3PBT14",'Major retrofit'!$AT$23,"")))&amp;IF(F7="Scenario1PBT15",'Major retrofit'!$AU$23,IF(F7="Scenario2PBT15",'Major retrofit'!$AV$23,IF(F7="Scenario3PBT15",'Major retrofit'!$AW$23,"")))</f>
        <v/>
      </c>
      <c r="P7" s="117">
        <f t="shared" ref="P7:P70" si="15">IFERROR(O7*C7,0)</f>
        <v>0</v>
      </c>
      <c r="Q7" s="117" t="str">
        <f>IF(F7="Scenario1PBT1",'Major retrofit'!$E$25,IF(F7="Scenario2PBT1",'Major retrofit'!$F$25,IF(F7="Scenario3PBT1",'Major retrofit'!$G$25,"")))&amp;IF(F7="Scenario1PBT2",'Major retrofit'!$H$25,IF(F7="Scenario2PBT2",'Major retrofit'!$I$25,IF(F7="Scenario3PBT2",'Major retrofit'!$J$25,"")))&amp;IF(F7="Scenario1PBT3",'Major retrofit'!$K$25,IF(F7="Scenario2PBT3",'Major retrofit'!$L$25,IF(F7="Scenario3PBT3",'Major retrofit'!$M$25,"")))&amp;IF(F7="Scenario1PBT4",'Major retrofit'!$N$25,IF(F7="Scenario2PBT4",'Major retrofit'!$O$25,IF(F7="Scenario3PBT4",'Major retrofit'!$P$25,"")))&amp;IF(F7="Scenario1PBT5",'Major retrofit'!$Q$25,IF(F7="Scenario2PBT5",'Major retrofit'!$R$25,IF(F7="Scenario3PBT5",'Major retrofit'!$S$25,"")))&amp;IF(F7="Scenario1PBT6",'Major retrofit'!$T$25,IF(F7="Scenario2PBT6",'Major retrofit'!$U$25,IF(F7="Scenario3PBT6",'Major retrofit'!$V$25,"")))&amp;IF(F7="Scenario1PBT7",'Major retrofit'!$W$25,IF(F7="Scenario2PBT7",'Major retrofit'!$X$25,IF(F7="Scenario3PBT7",'Major retrofit'!$Y$25,"")))&amp;IF(F7="Scenario1PBT8",'Major retrofit'!$Z$25,IF(F7="Scenario2PBT8",'Major retrofit'!$AA$25,IF(F7="Scenario3PBT8",'Major retrofit'!$AB$25,"")))&amp;IF(F7="Scenario1PBT9",'Major retrofit'!$AC$25,IF(F7="Scenario2PBT9",'Major retrofit'!$AD$25,IF(F7="Scenario3PBT9",'Major retrofit'!$AE$25,"")))&amp;IF(F7="Scenario1PBT10",'Major retrofit'!$AF$25,IF(F7="Scenario2PBT10",'Major retrofit'!$AG$25,IF(F7="Scenario3PBT10",'Major retrofit'!$AH$25,"")))&amp;IF(F7="Scenario1PBT11",'Major retrofit'!$AI$25,IF(F7="Scenario2PBT11",'Major retrofit'!$AJ$25,IF(F7="Scenario3PBT11",'Major retrofit'!$AK$25,"")))&amp;IF(F7="Scenario1PBT12",'Major retrofit'!$AL$25,IF(F7="Scenario2PBT12",'Major retrofit'!$AM$25,IF(F7="Scenario3PBT12",'Major retrofit'!$AN$25,"")))&amp;IF(F7="Scenario1PBT13",'Major retrofit'!$AO$25,IF(F7="Scenario2PBT13",'Major retrofit'!$AP$25,IF(F7="Scenario3PBT13",'Major retrofit'!$AQ$25,"")))&amp;IF(F7="Scenario1PBT14",'Major retrofit'!$AR$25,IF(F7="Scenario2PBT14",'Major retrofit'!$AS$25,IF(F7="Scenario3PBT14",'Major retrofit'!$AT$25,"")))&amp;IF(F7="Scenario1PBT15",'Major retrofit'!$AU$25,IF(F7="Scenario2PBT15",'Major retrofit'!$AV$25,IF(F7="Scenario3PBT15",'Major retrofit'!$AW$25,"")))</f>
        <v/>
      </c>
      <c r="R7" s="117">
        <f t="shared" ref="R7:R70" si="16">IFERROR(Q7*C7,0)</f>
        <v>0</v>
      </c>
      <c r="S7" s="117" t="str">
        <f>IF(F7="Scenario1PBT1",'Major retrofit'!$E$27,IF(F7="Scenario2PBT1",'Major retrofit'!$F$27,IF(F7="Scenario3PBT1",'Major retrofit'!$G$27,"")))&amp;IF(F7="Scenario1PBT2",'Major retrofit'!$H$27,IF(F7="Scenario2PBT2",'Major retrofit'!$I$27,IF(F7="Scenario3PBT2",'Major retrofit'!$J$27,"")))&amp;IF(F7="Scenario1PBT3",'Major retrofit'!$K$27,IF(F7="Scenario2PBT3",'Major retrofit'!$L$27,IF(F7="Scenario3PBT3",'Major retrofit'!$M$27,"")))&amp;IF(F7="Scenario1PBT4",'Major retrofit'!$N$27,IF(F7="Scenario2PBT4",'Major retrofit'!$O$27,IF(F7="Scenario3PBT4",'Major retrofit'!$P$27,"")))&amp;IF(F7="Scenario1PBT5",'Major retrofit'!$Q$27,IF(F7="Scenario2PBT5",'Major retrofit'!$R$27,IF(F7="Scenario3PBT5",'Major retrofit'!$S$27,"")))&amp;IF(F7="Scenario1PBT6",'Major retrofit'!$T$27,IF(F7="Scenario2PBT6",'Major retrofit'!$U$27,IF(F7="Scenario3PBT6",'Major retrofit'!$V$27,"")))&amp;IF(F7="Scenario1PBT7",'Major retrofit'!$W$27,IF(F7="Scenario2PBT7",'Major retrofit'!$X$27,IF(F7="Scenario3PBT7",'Major retrofit'!$Y$27,"")))&amp;IF(F7="Scenario1PBT8",'Major retrofit'!$Z$27,IF(F7="Scenario2PBT8",'Major retrofit'!$AA$27,IF(F7="Scenario3PBT8",'Major retrofit'!$AB$27,"")))&amp;IF(F7="Scenario1PBT9",'Major retrofit'!$AC$27,IF(F7="Scenario2PBT9",'Major retrofit'!$AD$27,IF(F7="Scenario3PBT9",'Major retrofit'!$AE$27,"")))&amp;IF(F7="Scenario1PBT10",'Major retrofit'!$AF$27,IF(F7="Scenario2PBT10",'Major retrofit'!$AG$27,IF(F7="Scenario3PBT10",'Major retrofit'!$AH$27,"")))&amp;IF(F7="Scenario1PBT11",'Major retrofit'!$AI$27,IF(F7="Scenario2PBT11",'Major retrofit'!$AJ$27,IF(F7="Scenario3PBT11",'Major retrofit'!$AK$27,"")))&amp;IF(F7="Scenario1PBT12",'Major retrofit'!$AL$27,IF(F7="Scenario2PBT12",'Major retrofit'!$AM$27,IF(F7="Scenario3PBT12",'Major retrofit'!$AN$27,"")))&amp;IF(F7="Scenario1PBT13",'Major retrofit'!$AO$27,IF(F7="Scenario2PBT13",'Major retrofit'!$AP$27,IF(F7="Scenario3PBT13",'Major retrofit'!$AQ$27,"")))&amp;IF(F7="Scenario1PBT14",'Major retrofit'!$AR$27,IF(F7="Scenario2PBT14",'Major retrofit'!$AS$27,IF(F7="Scenario3PBT14",'Major retrofit'!$AT$27,"")))&amp;IF(F7="Scenario1PBT15",'Major retrofit'!$AU$27,IF(F7="Scenario2PBT15",'Major retrofit'!$AV$27,IF(F7="Scenario3PBT15",'Major retrofit'!$AW$27,"")))</f>
        <v/>
      </c>
      <c r="T7" s="207">
        <f t="shared" ref="T7:T70" si="17">IFERROR(S7*C7,0)</f>
        <v>0</v>
      </c>
      <c r="U7" s="206" t="str">
        <f>IF(F7="Scenario1PBT1",'Major retrofit'!$E$38,IF(F7="Scenario2PBT1",'Major retrofit'!$F$38,IF(F7="Scenario3PBT1",'Major retrofit'!$G$38,"")))&amp;IF(F7="Scenario1PBT2",'Major retrofit'!$H$38,IF(F7="Scenario2PBT2",'Major retrofit'!$I$38,IF(F7="Scenario3PBT2",'Major retrofit'!$J$38,"")))&amp;IF(F7="Scenario1PBT3",'Major retrofit'!$K$38,IF(F7="Scenario2PBT3",'Major retrofit'!$L$38,IF(F7="Scenario3PBT3",'Major retrofit'!$M$38,"")))&amp;IF(F7="Scenario1PBT4",'Major retrofit'!$N$38,IF(F7="Scenario2PBT4",'Major retrofit'!$O$38,IF(F7="Scenario3PBT4",'Major retrofit'!$P$38,"")))&amp;IF(F7="Scenario1PBT5",'Major retrofit'!$Q$38,IF(F7="Scenario2PBT5",'Major retrofit'!$R$38,IF(F7="Scenario3PBT5",'Major retrofit'!$S$38,"")))&amp;IF(F7="Scenario1PBT6",'Major retrofit'!$T$38,IF(F7="Scenario2PBT6",'Major retrofit'!$U$38,IF(F7="Scenario3PBT6",'Major retrofit'!$V$38,"")))&amp;IF(F7="Scenario1PBT7",'Major retrofit'!$W$38,IF(F7="Scenario2PBT7",'Major retrofit'!$X$38,IF(F7="Scenario3PBT7",'Major retrofit'!$Y$38,"")))&amp;IF(F7="Scenario1PBT8",'Major retrofit'!$Z$38,IF(F7="Scenario2PBT8",'Major retrofit'!$AA$38,IF(F7="Scenario3PBT8",'Major retrofit'!$AB$38,"")))&amp;IF(F7="Scenario1PBT9",'Major retrofit'!$AC$38,IF(F7="Scenario2PBT9",'Major retrofit'!$AD$38,IF(F7="Scenario3PBT9",'Major retrofit'!$AE$38,"")))&amp;IF(F7="Scenario1PBT10",'Major retrofit'!$AF$38,IF(F7="Scenario2PBT10",'Major retrofit'!$AG$38,IF(F7="Scenario3PBT10",'Major retrofit'!$AH$38,"")))&amp;IF(F7="Scenario1PBT11",'Major retrofit'!$AI$38,IF(F7="Scenario2PBT11",'Major retrofit'!$AJ$38,IF(F7="Scenario3PBT11",'Major retrofit'!$AK$38,"")))&amp;IF(F7="Scenario1PBT12",'Major retrofit'!$AL$38,IF(F7="Scenario2PBT12",'Major retrofit'!$AM$38,IF(F7="Scenario3PBT12",'Major retrofit'!$AN$38,"")))&amp;IF(F7="Scenario1PBT13",'Major retrofit'!$AO$38,IF(F7="Scenario2PBT13",'Major retrofit'!$AP$38,IF(F7="Scenario3PBT13",'Major retrofit'!$AQ$38,"")))&amp;IF(F7="Scenario1PBT14",'Major retrofit'!$AR$38,IF(F7="Scenario2PBT14",'Major retrofit'!$AS$38,IF(F7="Scenario3PBT14",'Major retrofit'!$AT$38,"")))&amp;IF(F7="Scenario1PBT15",'Major retrofit'!$AU$38,IF(F7="Scenario2PBT15",'Major retrofit'!$AV$38,IF(F7="Scenario3PBT15",'Major retrofit'!$AW$38,"")))</f>
        <v/>
      </c>
      <c r="V7" s="117">
        <f t="shared" ref="V7:V70" si="18">IFERROR(U7*C7,0)</f>
        <v>0</v>
      </c>
      <c r="W7" s="117" t="str">
        <f>IF(F7="Scenario1PBT1",'Major retrofit'!$E$40,IF(F7="Scenario2PBT1",'Major retrofit'!$F$40,IF(F7="Scenario3PBT1",'Major retrofit'!$G$40,"")))&amp;IF(F7="Scenario1PBT2",'Major retrofit'!$H$40,IF(F7="Scenario2PBT2",'Major retrofit'!$I$40,IF(F7="Scenario3PBT2",'Major retrofit'!$J$40,"")))&amp;IF(F7="Scenario1PBT3",'Major retrofit'!$K$40,IF(F7="Scenario2PBT3",'Major retrofit'!$L$40,IF(F7="Scenario3PBT3",'Major retrofit'!$M$40,"")))&amp;IF(F7="Scenario1PBT4",'Major retrofit'!$N$40,IF(F7="Scenario2PBT4",'Major retrofit'!$O$40,IF(F7="Scenario3PBT4",'Major retrofit'!$P$40,"")))&amp;IF(F7="Scenario1PBT5",'Major retrofit'!$Q$40,IF(F7="Scenario2PBT5",'Major retrofit'!$R$40,IF(F7="Scenario3PBT5",'Major retrofit'!$S$40,"")))&amp;IF(F7="Scenario1PBT6",'Major retrofit'!$T$40,IF(F7="Scenario2PBT6",'Major retrofit'!$U$40,IF(F7="Scenario3PBT6",'Major retrofit'!$V$40,"")))&amp;IF(F7="Scenario1PBT7",'Major retrofit'!$W$40,IF(F7="Scenario2PBT7",'Major retrofit'!$X$40,IF(F7="Scenario3PBT7",'Major retrofit'!$Y$40,"")))&amp;IF(F7="Scenario1PBT8",'Major retrofit'!$Z$40,IF(F7="Scenario2PBT8",'Major retrofit'!$AA$40,IF(F7="Scenario3PBT8",'Major retrofit'!$AB$40,"")))&amp;IF(F7="Scenario1PBT9",'Major retrofit'!$AC$40,IF(F7="Scenario2PBT9",'Major retrofit'!$AD$40,IF(F7="Scenario3PBT9",'Major retrofit'!$AE$40,"")))&amp;IF(F7="Scenario1PBT10",'Major retrofit'!$AF$40,IF(F7="Scenario2PBT10",'Major retrofit'!$AG$40,IF(F7="Scenario3PBT10",'Major retrofit'!$AH$40,"")))&amp;IF(F7="Scenario1PBT11",'Major retrofit'!$AI$40,IF(F7="Scenario2PBT11",'Major retrofit'!$AJ$40,IF(F7="Scenario3PBT11",'Major retrofit'!$AK$40,"")))&amp;IF(F7="Scenario1PBT12",'Major retrofit'!$AL$40,IF(F7="Scenario2PBT12",'Major retrofit'!$AM$40,IF(F7="Scenario3PBT12",'Major retrofit'!$AN$40,"")))&amp;IF(F7="Scenario1PBT13",'Major retrofit'!$AO$40,IF(F7="Scenario2PBT13",'Major retrofit'!$AP$40,IF(F7="Scenario3PBT13",'Major retrofit'!$AQ$40,"")))&amp;IF(F7="Scenario1PBT14",'Major retrofit'!$AR$40,IF(F7="Scenario2PBT14",'Major retrofit'!$AS$40,IF(F7="Scenario3PBT14",'Major retrofit'!$AT$40,"")))&amp;IF(F7="Scenario1PBT15",'Major retrofit'!$AU$40,IF(F7="Scenario2PBT15",'Major retrofit'!$AV$40,IF(F7="Scenario3PBT15",'Major retrofit'!$AW$40,"")))</f>
        <v/>
      </c>
      <c r="X7" s="117">
        <f t="shared" ref="X7:X70" si="19">IFERROR(W7*C7,0)</f>
        <v>0</v>
      </c>
      <c r="Y7" s="117" t="str">
        <f>IF(F7="Scenario1PBT1",'Major retrofit'!$E$42,IF(F7="Scenario2PBT1",'Major retrofit'!$F$42,IF(F7="Scenario3PBT1",'Major retrofit'!$G$42,"")))&amp;IF(F7="Scenario1PBT2",'Major retrofit'!$H$42,IF(F7="Scenario2PBT2",'Major retrofit'!$I$42,IF(F7="Scenario3PBT2",'Major retrofit'!$J$42,"")))&amp;IF(F7="Scenario1PBT3",'Major retrofit'!$K$42,IF(F7="Scenario2PBT3",'Major retrofit'!$L$42,IF(F7="Scenario3PBT3",'Major retrofit'!$M$42,"")))&amp;IF(F7="Scenario1PBT4",'Major retrofit'!$N$42,IF(F7="Scenario2PBT4",'Major retrofit'!$O$42,IF(F7="Scenario3PBT4",'Major retrofit'!$P$42,"")))&amp;IF(F7="Scenario1PBT5",'Major retrofit'!$Q$42,IF(F7="Scenario2PBT5",'Major retrofit'!$R$42,IF(F7="Scenario3PBT5",'Major retrofit'!$S$42,"")))&amp;IF(F7="Scenario1PBT6",'Major retrofit'!$T$42,IF(F7="Scenario2PBT6",'Major retrofit'!$U$42,IF(F7="Scenario3PBT6",'Major retrofit'!$V$42,"")))&amp;IF(F7="Scenario1PBT7",'Major retrofit'!$W$42,IF(F7="Scenario2PBT7",'Major retrofit'!$X$42,IF(F7="Scenario3PBT7",'Major retrofit'!$Y$42,"")))&amp;IF(F7="Scenario1PBT8",'Major retrofit'!$Z$42,IF(F7="Scenario2PBT8",'Major retrofit'!$AA$42,IF(F7="Scenario3PBT8",'Major retrofit'!$AB$42,"")))&amp;IF(F7="Scenario1PBT9",'Major retrofit'!$AC$42,IF(F7="Scenario2PBT9",'Major retrofit'!$AD$42,IF(F7="Scenario3PBT9",'Major retrofit'!$AE$42,"")))&amp;IF(F7="Scenario1PBT10",'Major retrofit'!$AF$42,IF(F7="Scenario2PBT10",'Major retrofit'!$AG$42,IF(F7="Scenario3PBT10",'Major retrofit'!$AH$42,"")))&amp;IF(F7="Scenario1PBT11",'Major retrofit'!$AI$42,IF(F7="Scenario2PBT11",'Major retrofit'!$AJ$42,IF(F7="Scenario3PBT11",'Major retrofit'!$AK$42,"")))&amp;IF(F7="Scenario1PBT12",'Major retrofit'!$AL$42,IF(F7="Scenario2PBT12",'Major retrofit'!$AM$42,IF(F7="Scenario3PBT12",'Major retrofit'!$AN$42,"")))&amp;IF(F7="Scenario1PBT13",'Major retrofit'!$AO$42,IF(F7="Scenario2PBT13",'Major retrofit'!$AP$42,IF(F7="Scenario3PBT13",'Major retrofit'!$AQ$42,"")))&amp;IF(F7="Scenario1PBT14",'Major retrofit'!$AR$42,IF(F7="Scenario2PBT14",'Major retrofit'!$AS$42,IF(F7="Scenario3PBT14",'Major retrofit'!$AT$42,"")))&amp;IF(F7="Scenario1PBT15",'Major retrofit'!$AU$42,IF(F7="Scenario2PBT15",'Major retrofit'!$AV$42,IF(F7="Scenario3PBT15",'Major retrofit'!$AW$42,"")))</f>
        <v/>
      </c>
      <c r="Z7" s="117">
        <f t="shared" ref="Z7:Z70" si="20">IFERROR(Y7*C7,0)</f>
        <v>0</v>
      </c>
      <c r="AA7" s="178" t="str">
        <f>IF(F7="Scenario1PBT1",'Major retrofit'!$E$101,IF(F7="Scenario2PBT1",'Major retrofit'!$F$101,IF(F7="Scenario3PBT1",'Major retrofit'!$G$101,"")))&amp;IF(F7="Scenario1PBT2",'Major retrofit'!$H$101,IF(F7="Scenario2PBT2",'Major retrofit'!$I$101,IF(F7="Scenario3PBT2",'Major retrofit'!$J$101,"")))&amp;IF(F7="Scenario1PBT3",'Major retrofit'!$K$101,IF(F7="Scenario2PBT3",'Major retrofit'!$L$101,IF(F7="Scenario3PBT3",'Major retrofit'!$M$101,"")))&amp;IF(F7="Scenario1PBT4",'Major retrofit'!$N$101,IF(F7="Scenario2PBT4",'Major retrofit'!$O$101,IF(F7="Scenario3PBT4",'Major retrofit'!$P$101,"")))&amp;IF(F7="Scenario1PBT5",'Major retrofit'!$Q$101,IF(F7="Scenario2PBT5",'Major retrofit'!$R$101,IF(F7="Scenario3PBT5",'Major retrofit'!$S$101,"")))&amp;IF(F7="Scenario1PBT6",'Major retrofit'!$T$101,IF(F7="Scenario2PBT6",'Major retrofit'!$U$101,IF(F7="Scenario3PBT6",'Major retrofit'!$V$101,"")))&amp;IF(F7="Scenario1PBT7",'Major retrofit'!$W$101,IF(F7="Scenario2PBT7",'Major retrofit'!$X$101,IF(F7="Scenario3PBT7",'Major retrofit'!$Y$101,"")))&amp;IF(F7="Scenario1PBT8",'Major retrofit'!$Z$101,IF(F7="Scenario2PBT8",'Major retrofit'!$AA$101,IF(F7="Scenario3PBT8",'Major retrofit'!$AB$101,"")))&amp;IF(F7="Scenario1PBT9",'Major retrofit'!$AC$101,IF(F7="Scenario2PBT9",'Major retrofit'!$AD$101,IF(F7="Scenario3PBT9",'Major retrofit'!$AE$101,"")))&amp;IF(F7="Scenario1PBT10",'Major retrofit'!$AF$101,IF(F7="Scenario2PBT10",'Major retrofit'!$AG$101,IF(F7="Scenario3PBT10",'Major retrofit'!$AH$101,"")))&amp;IF(F7="Scenario1PBT11",'Major retrofit'!$AI$101,IF(F7="Scenario2PBT11",'Major retrofit'!$AJ$101,IF(F7="Scenario3PBT11",'Major retrofit'!$AK$101,"")))&amp;IF(F7="Scenario1PBT12",'Major retrofit'!$AL$101,IF(F7="Scenario2PBT12",'Major retrofit'!$AM$101,IF(F7="Scenario3PBT12",'Major retrofit'!$AN$101,"")))&amp;IF(F7="Scenario1PBT13",'Major retrofit'!$AO$101,IF(F7="Scenario2PBT13",'Major retrofit'!$AP$101,IF(F7="Scenario3PBT13",'Major retrofit'!$AQ$101,"")))&amp;IF(F7="Scenario1PBT14",'Major retrofit'!$AR$101,IF(F7="Scenario2PBT14",'Major retrofit'!$AS$101,IF(F7="Scenario3PBT14",'Major retrofit'!$AT$101,"")))&amp;IF(F7="Scenario1PBT15",'Major retrofit'!$AU$101,IF(F7="Scenario2PBT15",'Major retrofit'!$AV$101,IF(F7="Scenario3PBT15",'Major retrofit'!$AW$101,"")))</f>
        <v/>
      </c>
      <c r="AB7" s="179">
        <f t="shared" ref="AB7:AB70" si="21">IFERROR(C7*AA7,0)</f>
        <v>0</v>
      </c>
      <c r="AC7" s="208">
        <f>IFERROR('Projection_Base-case'!G7-G7,0)</f>
        <v>0</v>
      </c>
      <c r="AD7" s="117">
        <f t="shared" si="0"/>
        <v>0</v>
      </c>
      <c r="AE7" s="117">
        <f>IFERROR(100*AC7/'Projection_Base-case'!G7,0)</f>
        <v>0</v>
      </c>
      <c r="AF7" s="117">
        <f>IFERROR('Projection_Base-case'!I7-I7,0)</f>
        <v>0</v>
      </c>
      <c r="AG7" s="117">
        <f t="shared" si="1"/>
        <v>0</v>
      </c>
      <c r="AH7" s="117">
        <f>IFERROR(100*AF7/'Projection_Base-case'!I7,0)</f>
        <v>0</v>
      </c>
      <c r="AI7" s="117">
        <f>IFERROR('Projection_Base-case'!K7-K7,0)</f>
        <v>0</v>
      </c>
      <c r="AJ7" s="117">
        <f t="shared" si="2"/>
        <v>0</v>
      </c>
      <c r="AK7" s="117">
        <f>IFERROR(100*AI7/'Projection_Base-case'!K7,0)</f>
        <v>0</v>
      </c>
      <c r="AL7" s="117">
        <f>IFERROR(M7-'Projection_Base-case'!M7,0)</f>
        <v>0</v>
      </c>
      <c r="AM7" s="117">
        <f t="shared" si="3"/>
        <v>0</v>
      </c>
      <c r="AN7" s="179">
        <f>IFERROR(IF('Projection_Base-case'!N7&gt;0,100*AM7/'Projection_Base-case'!N7,100*AM7/N7),0)</f>
        <v>0</v>
      </c>
      <c r="AO7" s="206">
        <f>IFERROR('Projection_Base-case'!O7-O7,0)</f>
        <v>0</v>
      </c>
      <c r="AP7" s="117">
        <f t="shared" si="4"/>
        <v>0</v>
      </c>
      <c r="AQ7" s="117">
        <f>IFERROR(100*AO7/'Projection_Base-case'!O7,0)</f>
        <v>0</v>
      </c>
      <c r="AR7" s="117">
        <f>IFERROR('Projection_Base-case'!Q7-Q7,0)</f>
        <v>0</v>
      </c>
      <c r="AS7" s="117">
        <f t="shared" si="5"/>
        <v>0</v>
      </c>
      <c r="AT7" s="117">
        <f>IFERROR(100*AR7/'Projection_Base-case'!Q7,0)</f>
        <v>0</v>
      </c>
      <c r="AU7" s="117">
        <f>IFERROR('Projection_Base-case'!S7-S7,0)</f>
        <v>0</v>
      </c>
      <c r="AV7" s="117">
        <f t="shared" si="6"/>
        <v>0</v>
      </c>
      <c r="AW7" s="118">
        <f>IFERROR(100*AU7/'Projection_Base-case'!S7,0)</f>
        <v>0</v>
      </c>
      <c r="AX7" s="206">
        <f>IFERROR('Projection_Base-case'!U7-U7,0)</f>
        <v>0</v>
      </c>
      <c r="AY7" s="117">
        <f t="shared" si="7"/>
        <v>0</v>
      </c>
      <c r="AZ7" s="117">
        <f>IFERROR(100*AX7/'Projection_Base-case'!U7,0)</f>
        <v>0</v>
      </c>
      <c r="BA7" s="117">
        <f>IFERROR('Projection_Base-case'!W7-W7,0)</f>
        <v>0</v>
      </c>
      <c r="BB7" s="117">
        <f t="shared" si="8"/>
        <v>0</v>
      </c>
      <c r="BC7" s="117">
        <f>IFERROR(100*BA7/'Projection_Base-case'!W7,0)</f>
        <v>0</v>
      </c>
      <c r="BD7" s="117">
        <f>IFERROR('Projection_Base-case'!Y7-Y7,0)</f>
        <v>0</v>
      </c>
      <c r="BE7" s="117">
        <f t="shared" si="9"/>
        <v>0</v>
      </c>
      <c r="BF7" s="117">
        <f>IFERROR(100*BD7/'Projection_Base-case'!Y7,0)</f>
        <v>0</v>
      </c>
      <c r="BG7" s="178">
        <f t="shared" ref="BG7:BG70" si="22">IFERROR(AB7/AY7,0)</f>
        <v>0</v>
      </c>
      <c r="BH7" s="179">
        <f t="shared" ref="BH7:BH70" si="23">IFERROR(AB7/AD7,0)</f>
        <v>0</v>
      </c>
    </row>
    <row r="8" spans="1:60" ht="15" thickBot="1">
      <c r="A8" s="205">
        <v>3</v>
      </c>
      <c r="B8" s="119">
        <f>IF('Projection_Base-case'!B8&lt;&gt;"",'Projection_Base-case'!B8,0)</f>
        <v>0</v>
      </c>
      <c r="C8" s="119">
        <f>IF('Projection_Base-case'!C8&lt;&gt;"",'Projection_Base-case'!C8,0)</f>
        <v>0</v>
      </c>
      <c r="D8" s="119">
        <f>IF('Projection_Base-case'!D8&lt;&gt;"",'Projection_Base-case'!D8,0)</f>
        <v>0</v>
      </c>
      <c r="E8" s="263" t="str">
        <f>IF(AND('Résultats major'!$AC$3="OUI",'Résultats major'!E7&lt;&gt;""),'Résultats major'!E7,IF(OR(D8="PBT1",D8="PBT2",D8="PBT3",D8="PBT4",D8="PBT5",D8="PBT6",D8="PBT7",D8="PBT8",D8="PBT10"),"Scenario1",IF(D8="PBT9","Scenario2","")))</f>
        <v/>
      </c>
      <c r="F8" s="202" t="str">
        <f t="shared" si="10"/>
        <v>0</v>
      </c>
      <c r="G8" s="177" t="str">
        <f>IF(F8="Scenario1PBT1",'Major retrofit'!$E$6,IF(F8="Scenario2PBT1",'Major retrofit'!$F$6,IF(F8="Scenario3PBT1",'Major retrofit'!$G$6,"")))&amp;IF(F8="Scenario1PBT2",'Major retrofit'!$H$6,IF(F8="Scenario2PBT2",'Major retrofit'!$I$6,IF(F8="Scenario3PBT2",'Major retrofit'!$J$6,"")))&amp;IF(F8="Scenario1PBT3",'Major retrofit'!$K$6,IF(F8="Scenario2PBT3",'Major retrofit'!$L$6,IF(F8="Scenario3PBT3",'Major retrofit'!$M$6,"")))&amp;IF(F8="Scenario1PBT4",'Major retrofit'!$N$6,IF(F8="Scenario2PBT4",'Major retrofit'!$O$6,IF(F8="Scenario3PBT4",'Major retrofit'!$P$6,"")))&amp;IF(F8="Scenario1PBT5",'Major retrofit'!$Q$6,IF(F8="Scenario2PBT5",'Major retrofit'!$R$6,IF(F8="Scenario3PBT5",'Major retrofit'!$S$6,"")))&amp;IF(F8="Scenario1PBT6",'Major retrofit'!$T$6,IF(F8="Scenario2PBT6",'Major retrofit'!$U$6,IF(F8="Scenario3PBT6",'Major retrofit'!$V$6,"")))&amp;IF(F8="Scenario1PBT7",'Major retrofit'!$W$6,IF(F8="Scenario2PBT7",'Major retrofit'!$X$6,IF(F8="Scenario3PBT7",'Major retrofit'!$Y$6,"")))&amp;IF(F8="Scenario1PBT8",'Major retrofit'!$Z$6,IF(F8="Scenario2PBT8",'Major retrofit'!$AA$6,IF(F8="Scenario3PBT8",'Major retrofit'!$AB$6,"")))&amp;IF(F8="Scenario1PBT9",'Major retrofit'!$AC$6,IF(F8="Scenario2PBT9",'Major retrofit'!$AD$6,IF(F8="Scenario3PBT9",'Major retrofit'!$AE$6,"")))&amp;IF(F8="Scenario1PBT10",'Major retrofit'!$AF$6,IF(F8="Scenario2PBT10",'Major retrofit'!$AG$6,IF(F8="Scenario3PBT10",'Major retrofit'!$AH$6,"")))&amp;IF(F8="Scenario1PBT11",'Major retrofit'!$AI$6,IF(F8="Scenario2PBT11",'Major retrofit'!$AJ$6,IF(F8="Scenario3PBT11",'Major retrofit'!$AK$6,"")))&amp;IF(F8="Scenario1PBT12",'Major retrofit'!$AL$6,IF(F8="Scenario2PBT12",'Major retrofit'!$AM$6,IF(F8="Scenario3PBT12",'Major retrofit'!$AN$6,"")))&amp;IF(F8="Scenario1PBT13",'Major retrofit'!$AO$6,IF(F8="Scenario2PBT13",'Major retrofit'!$AP$6,IF(F8="Scenario3PBT13",'Major retrofit'!$AQ$6,"")))&amp;IF(F8="Scenario1PBT14",'Major retrofit'!$AR$6,IF(F8="Scenario2PBT14",'Major retrofit'!$AS$6,IF(F8="Scenario3PBT14",'Major retrofit'!$AT$6,"")))&amp;IF(F8="Scenario1PBT15",'Major retrofit'!$AU$6,IF(F8="Scenario2PBT15",'Major retrofit'!$AV$6,IF(F8="Scenario3PBT15",'Major retrofit'!$AW$6,"")))</f>
        <v/>
      </c>
      <c r="H8" s="117">
        <f t="shared" si="11"/>
        <v>0</v>
      </c>
      <c r="I8" s="178" t="str">
        <f>IF(F8="Scenario1PBT1",'Major retrofit'!$E$16,IF(F8="Scenario2PBT1",'Major retrofit'!$F$16,IF(F8="Scenario3PBT1",'Major retrofit'!$G$16,"")))&amp;IF(F8="Scenario1PBT2",'Major retrofit'!$H$16,IF(F8="Scenario2PBT2",'Major retrofit'!$I$16,IF(F8="Scenario3PBT2",'Major retrofit'!$J$16,"")))&amp;IF(F8="Scenario1PBT3",'Major retrofit'!$K$16,IF(F8="Scenario2PBT3",'Major retrofit'!$L$16,IF(F8="Scenario3PBT3",'Major retrofit'!$M$16,"")))&amp;IF(F8="Scenario1PBT4",'Major retrofit'!$N$16,IF(F8="Scenario2PBT4",'Major retrofit'!$O$16,IF(F8="Scenario3PBT4",'Major retrofit'!$P$16,"")))&amp;IF(F8="Scenario1PBT5",'Major retrofit'!$Q$16,IF(F8="Scenario2PBT5",'Major retrofit'!$R$16,IF(F8="Scenario3PBT5",'Major retrofit'!$S$16,"")))&amp;IF(F8="Scenario1PBT6",'Major retrofit'!$T$16,IF(F8="Scenario2PBT6",'Major retrofit'!$U$16,IF(F8="Scenario3PBT6",'Major retrofit'!$V$16,"")))&amp;IF(F8="Scenario1PBT7",'Major retrofit'!$W$16,IF(F8="Scenario2PBT7",'Major retrofit'!$X$16,IF(F8="Scenario3PBT7",'Major retrofit'!$Y$16,"")))&amp;IF(F8="Scenario1PBT8",'Major retrofit'!$Z$16,IF(F8="Scenario2PBT8",'Major retrofit'!$AA$16,IF(F8="Scenario3PBT8",'Major retrofit'!$AB$16,"")))&amp;IF(F8="Scenario1PBT9",'Major retrofit'!$AC$16,IF(F8="Scenario2PBT9",'Major retrofit'!$AD$16,IF(F8="Scenario3PBT9",'Major retrofit'!$AE$16,"")))&amp;IF(F8="Scenario1PBT10",'Major retrofit'!$AF$16,IF(F8="Scenario2PBT10",'Major retrofit'!$AG$16,IF(F8="Scenario3PBT10",'Major retrofit'!$AH$16,"")))&amp;IF(F8="Scenario1PBT11",'Major retrofit'!$AI$16,IF(F8="Scenario2PBT11",'Major retrofit'!$AJ$16,IF(F8="Scenario3PBT11",'Major retrofit'!$AK$16,"")))&amp;IF(F8="Scenario1PBT12",'Major retrofit'!$AL$16,IF(F8="Scenario2PBT12",'Major retrofit'!$AM$16,IF(F8="Scenario3PBT12",'Major retrofit'!$AN$16,"")))&amp;IF(F8="Scenario1PBT13",'Major retrofit'!$AO$16,IF(F8="Scenario2PBT13",'Major retrofit'!$AP$16,IF(F8="Scenario3PBT13",'Major retrofit'!$AQ$16,"")))&amp;IF(F8="Scenario1PBT14",'Major retrofit'!$AR$16,IF(F8="Scenario2PBT14",'Major retrofit'!$AS$16,IF(F8="Scenario3PBT14",'Major retrofit'!$AT$16,"")))&amp;IF(F8="Scenario1PBT15",'Major retrofit'!$AU$16,IF(F8="Scenario2PBT15",'Major retrofit'!$AV$16,IF(F8="Scenario3PBT15",'Major retrofit'!$AW$16,"")))</f>
        <v/>
      </c>
      <c r="J8" s="117">
        <f t="shared" si="12"/>
        <v>0</v>
      </c>
      <c r="K8" s="117" t="str">
        <f>IF(F8="Scenario1PBT1",'Major retrofit'!$E$18,IF(F8="Scenario2PBT1",'Major retrofit'!$F$18,IF(F8="Scenario3PBT1",'Major retrofit'!$G$18,"")))&amp;IF(F8="Scenario1PBT2",'Major retrofit'!$H$18,IF(F8="Scenario2PBT2",'Major retrofit'!$I$18,IF(F8="Scenario3PBT2",'Major retrofit'!$J$18,"")))&amp;IF(F8="Scenario1PBT3",'Major retrofit'!$K$18,IF(F8="Scenario2PBT3",'Major retrofit'!$L$18,IF(F8="Scenario3PBT3",'Major retrofit'!$M$18,"")))&amp;IF(F8="Scenario1PBT4",'Major retrofit'!$N$18,IF(F8="Scenario2PBT4",'Major retrofit'!$O$18,IF(F8="Scenario3PBT4",'Major retrofit'!$P$18,"")))&amp;IF(F8="Scenario1PBT5",'Major retrofit'!$Q$18,IF(F8="Scenario2PBT5",'Major retrofit'!$R$18,IF(F8="Scenario3PBT5",'Major retrofit'!$S$18,"")))&amp;IF(F8="Scenario1PBT6",'Major retrofit'!$T$18,IF(F8="Scenario2PBT6",'Major retrofit'!$U$18,IF(F8="Scenario3PBT6",'Major retrofit'!$V$18,"")))&amp;IF(F8="Scenario1PBT7",'Major retrofit'!$W$18,IF(F8="Scenario2PBT7",'Major retrofit'!$X$18,IF(F8="Scenario3PBT7",'Major retrofit'!$Y$18,"")))&amp;IF(F8="Scenario1PBT8",'Major retrofit'!$Z$18,IF(F8="Scenario2PBT8",'Major retrofit'!$AA$18,IF(F8="Scenario3PBT8",'Major retrofit'!$AB$18,"")))&amp;IF(F8="Scenario1PBT9",'Major retrofit'!$AC$18,IF(F8="Scenario2PBT9",'Major retrofit'!$AD$18,IF(F8="Scenario3PBT9",'Major retrofit'!$AE$18,"")))&amp;IF(F8="Scenario1PBT10",'Major retrofit'!$AF$18,IF(F8="Scenario2PBT10",'Major retrofit'!$AG$18,IF(F8="Scenario3PBT10",'Major retrofit'!$AH$18,"")))&amp;IF(F8="Scenario1PBT11",'Major retrofit'!$AI$18,IF(F8="Scenario2PBT11",'Major retrofit'!$AJ$18,IF(F8="Scenario3PBT11",'Major retrofit'!$AK$18,"")))&amp;IF(F8="Scenario1PBT12",'Major retrofit'!$AL$18,IF(F8="Scenario2PBT12",'Major retrofit'!$AM$18,IF(F8="Scenario3PBT12",'Major retrofit'!$AN$18,"")))&amp;IF(F8="Scenario1PBT13",'Major retrofit'!$AO$18,IF(F8="Scenario2PBT13",'Major retrofit'!$AP$18,IF(F8="Scenario3PBT13",'Major retrofit'!$AQ$18,"")))&amp;IF(F8="Scenario1PBT14",'Major retrofit'!$AR$18,IF(F8="Scenario2PBT14",'Major retrofit'!$AS$18,IF(F8="Scenario3PBT14",'Major retrofit'!$AT$18,"")))&amp;IF(F8="Scenario1PBT15",'Major retrofit'!$AU$18,IF(F8="Scenario2PBT15",'Major retrofit'!$AV$18,IF(F8="Scenario3PBT15",'Major retrofit'!$AW$18,"")))</f>
        <v/>
      </c>
      <c r="L8" s="117">
        <f t="shared" si="13"/>
        <v>0</v>
      </c>
      <c r="M8" s="117" t="str">
        <f>IF(F8="Scenario1PBT1",'Major retrofit'!$E$20,IF(F8="Scenario2PBT1",'Major retrofit'!$F$20,IF(F8="Scenario3PBT1",'Major retrofit'!$G$20,"")))&amp;IF(F8="Scenario1PBT2",'Major retrofit'!$H$20,IF(F8="Scenario2PBT2",'Major retrofit'!$I$20,IF(F8="Scenario3PBT2",'Major retrofit'!$J$20,"")))&amp;IF(F8="Scenario1PBT3",'Major retrofit'!$K$20,IF(F8="Scenario2PBT3",'Major retrofit'!$L$20,IF(F8="Scenario3PBT3",'Major retrofit'!$M$20,"")))&amp;IF(F8="Scenario1PBT4",'Major retrofit'!$N$20,IF(F8="Scenario2PBT4",'Major retrofit'!$O$20,IF(F8="Scenario3PBT4",'Major retrofit'!$P$20,"")))&amp;IF(F8="Scenario1PBT5",'Major retrofit'!$Q$20,IF(F8="Scenario2PBT5",'Major retrofit'!$R$20,IF(F8="Scenario3PBT5",'Major retrofit'!$S$20,"")))&amp;IF(F8="Scenario1PBT6",'Major retrofit'!$T$20,IF(F8="Scenario2PBT6",'Major retrofit'!$U$20,IF(F8="Scenario3PBT6",'Major retrofit'!$V$20,"")))&amp;IF(F8="Scenario1PBT7",'Major retrofit'!$W$20,IF(F8="Scenario2PBT7",'Major retrofit'!$X$20,IF(F8="Scenario3PBT7",'Major retrofit'!$Y$20,"")))&amp;IF(F8="Scenario1PBT8",'Major retrofit'!$Z$20,IF(F8="Scenario2PBT8",'Major retrofit'!$AA$20,IF(F8="Scenario3PBT8",'Major retrofit'!$AB$20,"")))&amp;IF(F8="Scenario1PBT9",'Major retrofit'!$AC$20,IF(F8="Scenario2PBT9",'Major retrofit'!$AD$20,IF(F8="Scenario3PBT9",'Major retrofit'!$AE$20,"")))&amp;IF(F8="Scenario1PBT10",'Major retrofit'!$AF$20,IF(F8="Scenario2PBT10",'Major retrofit'!$AG$20,IF(F8="Scenario3PBT10",'Major retrofit'!$AH$20,"")))&amp;IF(F8="Scenario1PBT11",'Major retrofit'!$AI$20,IF(F8="Scenario2PBT11",'Major retrofit'!$AJ$20,IF(F8="Scenario3PBT11",'Major retrofit'!$AK$20,"")))&amp;IF(F8="Scenario1PBT12",'Major retrofit'!$AL$20,IF(F8="Scenario2PBT12",'Major retrofit'!$AM$20,IF(F8="Scenario3PBT12",'Major retrofit'!$AN$20,"")))&amp;IF(F8="Scenario1PBT13",'Major retrofit'!$AO$20,IF(F8="Scenario2PBT13",'Major retrofit'!$AP$20,IF(F8="Scenario3PBT13",'Major retrofit'!$AQ$20,"")))&amp;IF(F8="Scenario1PBT14",'Major retrofit'!$AR$20,IF(F8="Scenario2PBT14",'Major retrofit'!$AS$20,IF(F8="Scenario3PBT14",'Major retrofit'!$AT$20,"")))&amp;IF(F8="Scenario1PBT15",'Major retrofit'!$AU$20,IF(F8="Scenario2PBT15",'Major retrofit'!$AV$20,IF(F8="Scenario3PBT15",'Major retrofit'!$AW$20,"")))</f>
        <v/>
      </c>
      <c r="N8" s="118">
        <f t="shared" si="14"/>
        <v>0</v>
      </c>
      <c r="O8" s="206" t="str">
        <f>IF(F8="Scenario1PBT1",'Major retrofit'!$E$23,IF(F8="Scenario2PBT1",'Major retrofit'!$F$23,IF(F8="Scenario3PBT1",'Major retrofit'!$G$23,"")))&amp;IF(F8="Scenario1PBT2",'Major retrofit'!$H$23,IF(F8="Scenario2PBT2",'Major retrofit'!$I$23,IF(F8="Scenario3PBT2",'Major retrofit'!$J$23,"")))&amp;IF(F8="Scenario1PBT3",'Major retrofit'!$K$23,IF(F8="Scenario2PBT3",'Major retrofit'!$L$23,IF(F8="Scenario3PBT3",'Major retrofit'!$M$23,"")))&amp;IF(F8="Scenario1PBT4",'Major retrofit'!$N$23,IF(F8="Scenario2PBT4",'Major retrofit'!$O$23,IF(F8="Scenario3PBT4",'Major retrofit'!$P$23,"")))&amp;IF(F8="Scenario1PBT5",'Major retrofit'!$Q$23,IF(F8="Scenario2PBT5",'Major retrofit'!$R$23,IF(F8="Scenario3PBT5",'Major retrofit'!$S$23,"")))&amp;IF(F8="Scenario1PBT6",'Major retrofit'!$T$23,IF(F8="Scenario2PBT6",'Major retrofit'!$U$23,IF(F8="Scenario3PBT6",'Major retrofit'!$V$23,"")))&amp;IF(F8="Scenario1PBT7",'Major retrofit'!$W$23,IF(F8="Scenario2PBT7",'Major retrofit'!$X$23,IF(F8="Scenario3PBT7",'Major retrofit'!$Y$23,"")))&amp;IF(F8="Scenario1PBT8",'Major retrofit'!$Z$23,IF(F8="Scenario2PBT8",'Major retrofit'!$AA$23,IF(F8="Scenario3PBT8",'Major retrofit'!$AB$23,"")))&amp;IF(F8="Scenario1PBT9",'Major retrofit'!$AC$23,IF(F8="Scenario2PBT9",'Major retrofit'!$AD$23,IF(F8="Scenario3PBT9",'Major retrofit'!$AE$23,"")))&amp;IF(F8="Scenario1PBT10",'Major retrofit'!$AF$23,IF(F8="Scenario2PBT10",'Major retrofit'!$AG$23,IF(F8="Scenario3PBT10",'Major retrofit'!$AH$23,"")))&amp;IF(F8="Scenario1PBT11",'Major retrofit'!$AI$23,IF(F8="Scenario2PBT11",'Major retrofit'!$AJ$23,IF(F8="Scenario3PBT11",'Major retrofit'!$AK$23,"")))&amp;IF(F8="Scenario1PBT12",'Major retrofit'!$AL$23,IF(F8="Scenario2PBT12",'Major retrofit'!$AM$23,IF(F8="Scenario3PBT12",'Major retrofit'!$AN$23,"")))&amp;IF(F8="Scenario1PBT13",'Major retrofit'!$AO$23,IF(F8="Scenario2PBT13",'Major retrofit'!$AP$23,IF(F8="Scenario3PBT13",'Major retrofit'!$AQ$23,"")))&amp;IF(F8="Scenario1PBT14",'Major retrofit'!$AR$23,IF(F8="Scenario2PBT14",'Major retrofit'!$AS$23,IF(F8="Scenario3PBT14",'Major retrofit'!$AT$23,"")))&amp;IF(F8="Scenario1PBT15",'Major retrofit'!$AU$23,IF(F8="Scenario2PBT15",'Major retrofit'!$AV$23,IF(F8="Scenario3PBT15",'Major retrofit'!$AW$23,"")))</f>
        <v/>
      </c>
      <c r="P8" s="117">
        <f t="shared" si="15"/>
        <v>0</v>
      </c>
      <c r="Q8" s="117" t="str">
        <f>IF(F8="Scenario1PBT1",'Major retrofit'!$E$25,IF(F8="Scenario2PBT1",'Major retrofit'!$F$25,IF(F8="Scenario3PBT1",'Major retrofit'!$G$25,"")))&amp;IF(F8="Scenario1PBT2",'Major retrofit'!$H$25,IF(F8="Scenario2PBT2",'Major retrofit'!$I$25,IF(F8="Scenario3PBT2",'Major retrofit'!$J$25,"")))&amp;IF(F8="Scenario1PBT3",'Major retrofit'!$K$25,IF(F8="Scenario2PBT3",'Major retrofit'!$L$25,IF(F8="Scenario3PBT3",'Major retrofit'!$M$25,"")))&amp;IF(F8="Scenario1PBT4",'Major retrofit'!$N$25,IF(F8="Scenario2PBT4",'Major retrofit'!$O$25,IF(F8="Scenario3PBT4",'Major retrofit'!$P$25,"")))&amp;IF(F8="Scenario1PBT5",'Major retrofit'!$Q$25,IF(F8="Scenario2PBT5",'Major retrofit'!$R$25,IF(F8="Scenario3PBT5",'Major retrofit'!$S$25,"")))&amp;IF(F8="Scenario1PBT6",'Major retrofit'!$T$25,IF(F8="Scenario2PBT6",'Major retrofit'!$U$25,IF(F8="Scenario3PBT6",'Major retrofit'!$V$25,"")))&amp;IF(F8="Scenario1PBT7",'Major retrofit'!$W$25,IF(F8="Scenario2PBT7",'Major retrofit'!$X$25,IF(F8="Scenario3PBT7",'Major retrofit'!$Y$25,"")))&amp;IF(F8="Scenario1PBT8",'Major retrofit'!$Z$25,IF(F8="Scenario2PBT8",'Major retrofit'!$AA$25,IF(F8="Scenario3PBT8",'Major retrofit'!$AB$25,"")))&amp;IF(F8="Scenario1PBT9",'Major retrofit'!$AC$25,IF(F8="Scenario2PBT9",'Major retrofit'!$AD$25,IF(F8="Scenario3PBT9",'Major retrofit'!$AE$25,"")))&amp;IF(F8="Scenario1PBT10",'Major retrofit'!$AF$25,IF(F8="Scenario2PBT10",'Major retrofit'!$AG$25,IF(F8="Scenario3PBT10",'Major retrofit'!$AH$25,"")))&amp;IF(F8="Scenario1PBT11",'Major retrofit'!$AI$25,IF(F8="Scenario2PBT11",'Major retrofit'!$AJ$25,IF(F8="Scenario3PBT11",'Major retrofit'!$AK$25,"")))&amp;IF(F8="Scenario1PBT12",'Major retrofit'!$AL$25,IF(F8="Scenario2PBT12",'Major retrofit'!$AM$25,IF(F8="Scenario3PBT12",'Major retrofit'!$AN$25,"")))&amp;IF(F8="Scenario1PBT13",'Major retrofit'!$AO$25,IF(F8="Scenario2PBT13",'Major retrofit'!$AP$25,IF(F8="Scenario3PBT13",'Major retrofit'!$AQ$25,"")))&amp;IF(F8="Scenario1PBT14",'Major retrofit'!$AR$25,IF(F8="Scenario2PBT14",'Major retrofit'!$AS$25,IF(F8="Scenario3PBT14",'Major retrofit'!$AT$25,"")))&amp;IF(F8="Scenario1PBT15",'Major retrofit'!$AU$25,IF(F8="Scenario2PBT15",'Major retrofit'!$AV$25,IF(F8="Scenario3PBT15",'Major retrofit'!$AW$25,"")))</f>
        <v/>
      </c>
      <c r="R8" s="117">
        <f t="shared" si="16"/>
        <v>0</v>
      </c>
      <c r="S8" s="117" t="str">
        <f>IF(F8="Scenario1PBT1",'Major retrofit'!$E$27,IF(F8="Scenario2PBT1",'Major retrofit'!$F$27,IF(F8="Scenario3PBT1",'Major retrofit'!$G$27,"")))&amp;IF(F8="Scenario1PBT2",'Major retrofit'!$H$27,IF(F8="Scenario2PBT2",'Major retrofit'!$I$27,IF(F8="Scenario3PBT2",'Major retrofit'!$J$27,"")))&amp;IF(F8="Scenario1PBT3",'Major retrofit'!$K$27,IF(F8="Scenario2PBT3",'Major retrofit'!$L$27,IF(F8="Scenario3PBT3",'Major retrofit'!$M$27,"")))&amp;IF(F8="Scenario1PBT4",'Major retrofit'!$N$27,IF(F8="Scenario2PBT4",'Major retrofit'!$O$27,IF(F8="Scenario3PBT4",'Major retrofit'!$P$27,"")))&amp;IF(F8="Scenario1PBT5",'Major retrofit'!$Q$27,IF(F8="Scenario2PBT5",'Major retrofit'!$R$27,IF(F8="Scenario3PBT5",'Major retrofit'!$S$27,"")))&amp;IF(F8="Scenario1PBT6",'Major retrofit'!$T$27,IF(F8="Scenario2PBT6",'Major retrofit'!$U$27,IF(F8="Scenario3PBT6",'Major retrofit'!$V$27,"")))&amp;IF(F8="Scenario1PBT7",'Major retrofit'!$W$27,IF(F8="Scenario2PBT7",'Major retrofit'!$X$27,IF(F8="Scenario3PBT7",'Major retrofit'!$Y$27,"")))&amp;IF(F8="Scenario1PBT8",'Major retrofit'!$Z$27,IF(F8="Scenario2PBT8",'Major retrofit'!$AA$27,IF(F8="Scenario3PBT8",'Major retrofit'!$AB$27,"")))&amp;IF(F8="Scenario1PBT9",'Major retrofit'!$AC$27,IF(F8="Scenario2PBT9",'Major retrofit'!$AD$27,IF(F8="Scenario3PBT9",'Major retrofit'!$AE$27,"")))&amp;IF(F8="Scenario1PBT10",'Major retrofit'!$AF$27,IF(F8="Scenario2PBT10",'Major retrofit'!$AG$27,IF(F8="Scenario3PBT10",'Major retrofit'!$AH$27,"")))&amp;IF(F8="Scenario1PBT11",'Major retrofit'!$AI$27,IF(F8="Scenario2PBT11",'Major retrofit'!$AJ$27,IF(F8="Scenario3PBT11",'Major retrofit'!$AK$27,"")))&amp;IF(F8="Scenario1PBT12",'Major retrofit'!$AL$27,IF(F8="Scenario2PBT12",'Major retrofit'!$AM$27,IF(F8="Scenario3PBT12",'Major retrofit'!$AN$27,"")))&amp;IF(F8="Scenario1PBT13",'Major retrofit'!$AO$27,IF(F8="Scenario2PBT13",'Major retrofit'!$AP$27,IF(F8="Scenario3PBT13",'Major retrofit'!$AQ$27,"")))&amp;IF(F8="Scenario1PBT14",'Major retrofit'!$AR$27,IF(F8="Scenario2PBT14",'Major retrofit'!$AS$27,IF(F8="Scenario3PBT14",'Major retrofit'!$AT$27,"")))&amp;IF(F8="Scenario1PBT15",'Major retrofit'!$AU$27,IF(F8="Scenario2PBT15",'Major retrofit'!$AV$27,IF(F8="Scenario3PBT15",'Major retrofit'!$AW$27,"")))</f>
        <v/>
      </c>
      <c r="T8" s="207">
        <f t="shared" si="17"/>
        <v>0</v>
      </c>
      <c r="U8" s="206" t="str">
        <f>IF(F8="Scenario1PBT1",'Major retrofit'!$E$38,IF(F8="Scenario2PBT1",'Major retrofit'!$F$38,IF(F8="Scenario3PBT1",'Major retrofit'!$G$38,"")))&amp;IF(F8="Scenario1PBT2",'Major retrofit'!$H$38,IF(F8="Scenario2PBT2",'Major retrofit'!$I$38,IF(F8="Scenario3PBT2",'Major retrofit'!$J$38,"")))&amp;IF(F8="Scenario1PBT3",'Major retrofit'!$K$38,IF(F8="Scenario2PBT3",'Major retrofit'!$L$38,IF(F8="Scenario3PBT3",'Major retrofit'!$M$38,"")))&amp;IF(F8="Scenario1PBT4",'Major retrofit'!$N$38,IF(F8="Scenario2PBT4",'Major retrofit'!$O$38,IF(F8="Scenario3PBT4",'Major retrofit'!$P$38,"")))&amp;IF(F8="Scenario1PBT5",'Major retrofit'!$Q$38,IF(F8="Scenario2PBT5",'Major retrofit'!$R$38,IF(F8="Scenario3PBT5",'Major retrofit'!$S$38,"")))&amp;IF(F8="Scenario1PBT6",'Major retrofit'!$T$38,IF(F8="Scenario2PBT6",'Major retrofit'!$U$38,IF(F8="Scenario3PBT6",'Major retrofit'!$V$38,"")))&amp;IF(F8="Scenario1PBT7",'Major retrofit'!$W$38,IF(F8="Scenario2PBT7",'Major retrofit'!$X$38,IF(F8="Scenario3PBT7",'Major retrofit'!$Y$38,"")))&amp;IF(F8="Scenario1PBT8",'Major retrofit'!$Z$38,IF(F8="Scenario2PBT8",'Major retrofit'!$AA$38,IF(F8="Scenario3PBT8",'Major retrofit'!$AB$38,"")))&amp;IF(F8="Scenario1PBT9",'Major retrofit'!$AC$38,IF(F8="Scenario2PBT9",'Major retrofit'!$AD$38,IF(F8="Scenario3PBT9",'Major retrofit'!$AE$38,"")))&amp;IF(F8="Scenario1PBT10",'Major retrofit'!$AF$38,IF(F8="Scenario2PBT10",'Major retrofit'!$AG$38,IF(F8="Scenario3PBT10",'Major retrofit'!$AH$38,"")))&amp;IF(F8="Scenario1PBT11",'Major retrofit'!$AI$38,IF(F8="Scenario2PBT11",'Major retrofit'!$AJ$38,IF(F8="Scenario3PBT11",'Major retrofit'!$AK$38,"")))&amp;IF(F8="Scenario1PBT12",'Major retrofit'!$AL$38,IF(F8="Scenario2PBT12",'Major retrofit'!$AM$38,IF(F8="Scenario3PBT12",'Major retrofit'!$AN$38,"")))&amp;IF(F8="Scenario1PBT13",'Major retrofit'!$AO$38,IF(F8="Scenario2PBT13",'Major retrofit'!$AP$38,IF(F8="Scenario3PBT13",'Major retrofit'!$AQ$38,"")))&amp;IF(F8="Scenario1PBT14",'Major retrofit'!$AR$38,IF(F8="Scenario2PBT14",'Major retrofit'!$AS$38,IF(F8="Scenario3PBT14",'Major retrofit'!$AT$38,"")))&amp;IF(F8="Scenario1PBT15",'Major retrofit'!$AU$38,IF(F8="Scenario2PBT15",'Major retrofit'!$AV$38,IF(F8="Scenario3PBT15",'Major retrofit'!$AW$38,"")))</f>
        <v/>
      </c>
      <c r="V8" s="117">
        <f t="shared" si="18"/>
        <v>0</v>
      </c>
      <c r="W8" s="117" t="str">
        <f>IF(F8="Scenario1PBT1",'Major retrofit'!$E$40,IF(F8="Scenario2PBT1",'Major retrofit'!$F$40,IF(F8="Scenario3PBT1",'Major retrofit'!$G$40,"")))&amp;IF(F8="Scenario1PBT2",'Major retrofit'!$H$40,IF(F8="Scenario2PBT2",'Major retrofit'!$I$40,IF(F8="Scenario3PBT2",'Major retrofit'!$J$40,"")))&amp;IF(F8="Scenario1PBT3",'Major retrofit'!$K$40,IF(F8="Scenario2PBT3",'Major retrofit'!$L$40,IF(F8="Scenario3PBT3",'Major retrofit'!$M$40,"")))&amp;IF(F8="Scenario1PBT4",'Major retrofit'!$N$40,IF(F8="Scenario2PBT4",'Major retrofit'!$O$40,IF(F8="Scenario3PBT4",'Major retrofit'!$P$40,"")))&amp;IF(F8="Scenario1PBT5",'Major retrofit'!$Q$40,IF(F8="Scenario2PBT5",'Major retrofit'!$R$40,IF(F8="Scenario3PBT5",'Major retrofit'!$S$40,"")))&amp;IF(F8="Scenario1PBT6",'Major retrofit'!$T$40,IF(F8="Scenario2PBT6",'Major retrofit'!$U$40,IF(F8="Scenario3PBT6",'Major retrofit'!$V$40,"")))&amp;IF(F8="Scenario1PBT7",'Major retrofit'!$W$40,IF(F8="Scenario2PBT7",'Major retrofit'!$X$40,IF(F8="Scenario3PBT7",'Major retrofit'!$Y$40,"")))&amp;IF(F8="Scenario1PBT8",'Major retrofit'!$Z$40,IF(F8="Scenario2PBT8",'Major retrofit'!$AA$40,IF(F8="Scenario3PBT8",'Major retrofit'!$AB$40,"")))&amp;IF(F8="Scenario1PBT9",'Major retrofit'!$AC$40,IF(F8="Scenario2PBT9",'Major retrofit'!$AD$40,IF(F8="Scenario3PBT9",'Major retrofit'!$AE$40,"")))&amp;IF(F8="Scenario1PBT10",'Major retrofit'!$AF$40,IF(F8="Scenario2PBT10",'Major retrofit'!$AG$40,IF(F8="Scenario3PBT10",'Major retrofit'!$AH$40,"")))&amp;IF(F8="Scenario1PBT11",'Major retrofit'!$AI$40,IF(F8="Scenario2PBT11",'Major retrofit'!$AJ$40,IF(F8="Scenario3PBT11",'Major retrofit'!$AK$40,"")))&amp;IF(F8="Scenario1PBT12",'Major retrofit'!$AL$40,IF(F8="Scenario2PBT12",'Major retrofit'!$AM$40,IF(F8="Scenario3PBT12",'Major retrofit'!$AN$40,"")))&amp;IF(F8="Scenario1PBT13",'Major retrofit'!$AO$40,IF(F8="Scenario2PBT13",'Major retrofit'!$AP$40,IF(F8="Scenario3PBT13",'Major retrofit'!$AQ$40,"")))&amp;IF(F8="Scenario1PBT14",'Major retrofit'!$AR$40,IF(F8="Scenario2PBT14",'Major retrofit'!$AS$40,IF(F8="Scenario3PBT14",'Major retrofit'!$AT$40,"")))&amp;IF(F8="Scenario1PBT15",'Major retrofit'!$AU$40,IF(F8="Scenario2PBT15",'Major retrofit'!$AV$40,IF(F8="Scenario3PBT15",'Major retrofit'!$AW$40,"")))</f>
        <v/>
      </c>
      <c r="X8" s="117">
        <f t="shared" si="19"/>
        <v>0</v>
      </c>
      <c r="Y8" s="117" t="str">
        <f>IF(F8="Scenario1PBT1",'Major retrofit'!$E$42,IF(F8="Scenario2PBT1",'Major retrofit'!$F$42,IF(F8="Scenario3PBT1",'Major retrofit'!$G$42,"")))&amp;IF(F8="Scenario1PBT2",'Major retrofit'!$H$42,IF(F8="Scenario2PBT2",'Major retrofit'!$I$42,IF(F8="Scenario3PBT2",'Major retrofit'!$J$42,"")))&amp;IF(F8="Scenario1PBT3",'Major retrofit'!$K$42,IF(F8="Scenario2PBT3",'Major retrofit'!$L$42,IF(F8="Scenario3PBT3",'Major retrofit'!$M$42,"")))&amp;IF(F8="Scenario1PBT4",'Major retrofit'!$N$42,IF(F8="Scenario2PBT4",'Major retrofit'!$O$42,IF(F8="Scenario3PBT4",'Major retrofit'!$P$42,"")))&amp;IF(F8="Scenario1PBT5",'Major retrofit'!$Q$42,IF(F8="Scenario2PBT5",'Major retrofit'!$R$42,IF(F8="Scenario3PBT5",'Major retrofit'!$S$42,"")))&amp;IF(F8="Scenario1PBT6",'Major retrofit'!$T$42,IF(F8="Scenario2PBT6",'Major retrofit'!$U$42,IF(F8="Scenario3PBT6",'Major retrofit'!$V$42,"")))&amp;IF(F8="Scenario1PBT7",'Major retrofit'!$W$42,IF(F8="Scenario2PBT7",'Major retrofit'!$X$42,IF(F8="Scenario3PBT7",'Major retrofit'!$Y$42,"")))&amp;IF(F8="Scenario1PBT8",'Major retrofit'!$Z$42,IF(F8="Scenario2PBT8",'Major retrofit'!$AA$42,IF(F8="Scenario3PBT8",'Major retrofit'!$AB$42,"")))&amp;IF(F8="Scenario1PBT9",'Major retrofit'!$AC$42,IF(F8="Scenario2PBT9",'Major retrofit'!$AD$42,IF(F8="Scenario3PBT9",'Major retrofit'!$AE$42,"")))&amp;IF(F8="Scenario1PBT10",'Major retrofit'!$AF$42,IF(F8="Scenario2PBT10",'Major retrofit'!$AG$42,IF(F8="Scenario3PBT10",'Major retrofit'!$AH$42,"")))&amp;IF(F8="Scenario1PBT11",'Major retrofit'!$AI$42,IF(F8="Scenario2PBT11",'Major retrofit'!$AJ$42,IF(F8="Scenario3PBT11",'Major retrofit'!$AK$42,"")))&amp;IF(F8="Scenario1PBT12",'Major retrofit'!$AL$42,IF(F8="Scenario2PBT12",'Major retrofit'!$AM$42,IF(F8="Scenario3PBT12",'Major retrofit'!$AN$42,"")))&amp;IF(F8="Scenario1PBT13",'Major retrofit'!$AO$42,IF(F8="Scenario2PBT13",'Major retrofit'!$AP$42,IF(F8="Scenario3PBT13",'Major retrofit'!$AQ$42,"")))&amp;IF(F8="Scenario1PBT14",'Major retrofit'!$AR$42,IF(F8="Scenario2PBT14",'Major retrofit'!$AS$42,IF(F8="Scenario3PBT14",'Major retrofit'!$AT$42,"")))&amp;IF(F8="Scenario1PBT15",'Major retrofit'!$AU$42,IF(F8="Scenario2PBT15",'Major retrofit'!$AV$42,IF(F8="Scenario3PBT15",'Major retrofit'!$AW$42,"")))</f>
        <v/>
      </c>
      <c r="Z8" s="117">
        <f t="shared" si="20"/>
        <v>0</v>
      </c>
      <c r="AA8" s="178" t="str">
        <f>IF(F8="Scenario1PBT1",'Major retrofit'!$E$101,IF(F8="Scenario2PBT1",'Major retrofit'!$F$101,IF(F8="Scenario3PBT1",'Major retrofit'!$G$101,"")))&amp;IF(F8="Scenario1PBT2",'Major retrofit'!$H$101,IF(F8="Scenario2PBT2",'Major retrofit'!$I$101,IF(F8="Scenario3PBT2",'Major retrofit'!$J$101,"")))&amp;IF(F8="Scenario1PBT3",'Major retrofit'!$K$101,IF(F8="Scenario2PBT3",'Major retrofit'!$L$101,IF(F8="Scenario3PBT3",'Major retrofit'!$M$101,"")))&amp;IF(F8="Scenario1PBT4",'Major retrofit'!$N$101,IF(F8="Scenario2PBT4",'Major retrofit'!$O$101,IF(F8="Scenario3PBT4",'Major retrofit'!$P$101,"")))&amp;IF(F8="Scenario1PBT5",'Major retrofit'!$Q$101,IF(F8="Scenario2PBT5",'Major retrofit'!$R$101,IF(F8="Scenario3PBT5",'Major retrofit'!$S$101,"")))&amp;IF(F8="Scenario1PBT6",'Major retrofit'!$T$101,IF(F8="Scenario2PBT6",'Major retrofit'!$U$101,IF(F8="Scenario3PBT6",'Major retrofit'!$V$101,"")))&amp;IF(F8="Scenario1PBT7",'Major retrofit'!$W$101,IF(F8="Scenario2PBT7",'Major retrofit'!$X$101,IF(F8="Scenario3PBT7",'Major retrofit'!$Y$101,"")))&amp;IF(F8="Scenario1PBT8",'Major retrofit'!$Z$101,IF(F8="Scenario2PBT8",'Major retrofit'!$AA$101,IF(F8="Scenario3PBT8",'Major retrofit'!$AB$101,"")))&amp;IF(F8="Scenario1PBT9",'Major retrofit'!$AC$101,IF(F8="Scenario2PBT9",'Major retrofit'!$AD$101,IF(F8="Scenario3PBT9",'Major retrofit'!$AE$101,"")))&amp;IF(F8="Scenario1PBT10",'Major retrofit'!$AF$101,IF(F8="Scenario2PBT10",'Major retrofit'!$AG$101,IF(F8="Scenario3PBT10",'Major retrofit'!$AH$101,"")))&amp;IF(F8="Scenario1PBT11",'Major retrofit'!$AI$101,IF(F8="Scenario2PBT11",'Major retrofit'!$AJ$101,IF(F8="Scenario3PBT11",'Major retrofit'!$AK$101,"")))&amp;IF(F8="Scenario1PBT12",'Major retrofit'!$AL$101,IF(F8="Scenario2PBT12",'Major retrofit'!$AM$101,IF(F8="Scenario3PBT12",'Major retrofit'!$AN$101,"")))&amp;IF(F8="Scenario1PBT13",'Major retrofit'!$AO$101,IF(F8="Scenario2PBT13",'Major retrofit'!$AP$101,IF(F8="Scenario3PBT13",'Major retrofit'!$AQ$101,"")))&amp;IF(F8="Scenario1PBT14",'Major retrofit'!$AR$101,IF(F8="Scenario2PBT14",'Major retrofit'!$AS$101,IF(F8="Scenario3PBT14",'Major retrofit'!$AT$101,"")))&amp;IF(F8="Scenario1PBT15",'Major retrofit'!$AU$101,IF(F8="Scenario2PBT15",'Major retrofit'!$AV$101,IF(F8="Scenario3PBT15",'Major retrofit'!$AW$101,"")))</f>
        <v/>
      </c>
      <c r="AB8" s="179">
        <f t="shared" si="21"/>
        <v>0</v>
      </c>
      <c r="AC8" s="208">
        <f>IFERROR('Projection_Base-case'!G8-G8,0)</f>
        <v>0</v>
      </c>
      <c r="AD8" s="117">
        <f t="shared" si="0"/>
        <v>0</v>
      </c>
      <c r="AE8" s="117">
        <f>IFERROR(100*AC8/'Projection_Base-case'!G8,0)</f>
        <v>0</v>
      </c>
      <c r="AF8" s="117">
        <f>IFERROR('Projection_Base-case'!I8-I8,0)</f>
        <v>0</v>
      </c>
      <c r="AG8" s="117">
        <f t="shared" si="1"/>
        <v>0</v>
      </c>
      <c r="AH8" s="117">
        <f>IFERROR(100*AF8/'Projection_Base-case'!I8,0)</f>
        <v>0</v>
      </c>
      <c r="AI8" s="117">
        <f>IFERROR('Projection_Base-case'!K8-K8,0)</f>
        <v>0</v>
      </c>
      <c r="AJ8" s="117">
        <f t="shared" si="2"/>
        <v>0</v>
      </c>
      <c r="AK8" s="117">
        <f>IFERROR(100*AI8/'Projection_Base-case'!K8,0)</f>
        <v>0</v>
      </c>
      <c r="AL8" s="117">
        <f>IFERROR(M8-'Projection_Base-case'!M8,0)</f>
        <v>0</v>
      </c>
      <c r="AM8" s="117">
        <f t="shared" si="3"/>
        <v>0</v>
      </c>
      <c r="AN8" s="179">
        <f>IFERROR(IF('Projection_Base-case'!N8&gt;0,100*AM8/'Projection_Base-case'!N8,100*AM8/N8),0)</f>
        <v>0</v>
      </c>
      <c r="AO8" s="206">
        <f>IFERROR('Projection_Base-case'!O8-O8,0)</f>
        <v>0</v>
      </c>
      <c r="AP8" s="117">
        <f t="shared" si="4"/>
        <v>0</v>
      </c>
      <c r="AQ8" s="117">
        <f>IFERROR(100*AO8/'Projection_Base-case'!O8,0)</f>
        <v>0</v>
      </c>
      <c r="AR8" s="117">
        <f>IFERROR('Projection_Base-case'!Q8-Q8,0)</f>
        <v>0</v>
      </c>
      <c r="AS8" s="117">
        <f t="shared" si="5"/>
        <v>0</v>
      </c>
      <c r="AT8" s="117">
        <f>IFERROR(100*AR8/'Projection_Base-case'!Q8,0)</f>
        <v>0</v>
      </c>
      <c r="AU8" s="117">
        <f>IFERROR('Projection_Base-case'!S8-S8,0)</f>
        <v>0</v>
      </c>
      <c r="AV8" s="117">
        <f t="shared" si="6"/>
        <v>0</v>
      </c>
      <c r="AW8" s="118">
        <f>IFERROR(100*AU8/'Projection_Base-case'!S8,0)</f>
        <v>0</v>
      </c>
      <c r="AX8" s="206">
        <f>IFERROR('Projection_Base-case'!U8-U8,0)</f>
        <v>0</v>
      </c>
      <c r="AY8" s="117">
        <f t="shared" si="7"/>
        <v>0</v>
      </c>
      <c r="AZ8" s="117">
        <f>IFERROR(100*AX8/'Projection_Base-case'!U8,0)</f>
        <v>0</v>
      </c>
      <c r="BA8" s="117">
        <f>IFERROR('Projection_Base-case'!W8-W8,0)</f>
        <v>0</v>
      </c>
      <c r="BB8" s="117">
        <f t="shared" si="8"/>
        <v>0</v>
      </c>
      <c r="BC8" s="117">
        <f>IFERROR(100*BA8/'Projection_Base-case'!W8,0)</f>
        <v>0</v>
      </c>
      <c r="BD8" s="117">
        <f>IFERROR('Projection_Base-case'!Y8-Y8,0)</f>
        <v>0</v>
      </c>
      <c r="BE8" s="117">
        <f t="shared" si="9"/>
        <v>0</v>
      </c>
      <c r="BF8" s="117">
        <f>IFERROR(100*BD8/'Projection_Base-case'!Y8,0)</f>
        <v>0</v>
      </c>
      <c r="BG8" s="178">
        <f t="shared" si="22"/>
        <v>0</v>
      </c>
      <c r="BH8" s="179">
        <f t="shared" si="23"/>
        <v>0</v>
      </c>
    </row>
    <row r="9" spans="1:60" ht="15" thickBot="1">
      <c r="A9" s="205">
        <v>4</v>
      </c>
      <c r="B9" s="119">
        <f>IF('Projection_Base-case'!B9&lt;&gt;"",'Projection_Base-case'!B9,0)</f>
        <v>0</v>
      </c>
      <c r="C9" s="119">
        <f>IF('Projection_Base-case'!C9&lt;&gt;"",'Projection_Base-case'!C9,0)</f>
        <v>0</v>
      </c>
      <c r="D9" s="119">
        <f>IF('Projection_Base-case'!D9&lt;&gt;"",'Projection_Base-case'!D9,0)</f>
        <v>0</v>
      </c>
      <c r="E9" s="263" t="str">
        <f>IF(AND('Résultats major'!$AC$3="OUI",'Résultats major'!E8&lt;&gt;""),'Résultats major'!E8,IF(OR(D9="PBT1",D9="PBT2",D9="PBT3",D9="PBT4",D9="PBT5",D9="PBT6",D9="PBT7",D9="PBT8",D9="PBT10"),"Scenario1",IF(D9="PBT9","Scenario2","")))</f>
        <v/>
      </c>
      <c r="F9" s="202" t="str">
        <f t="shared" si="10"/>
        <v>0</v>
      </c>
      <c r="G9" s="177" t="str">
        <f>IF(F9="Scenario1PBT1",'Major retrofit'!$E$6,IF(F9="Scenario2PBT1",'Major retrofit'!$F$6,IF(F9="Scenario3PBT1",'Major retrofit'!$G$6,"")))&amp;IF(F9="Scenario1PBT2",'Major retrofit'!$H$6,IF(F9="Scenario2PBT2",'Major retrofit'!$I$6,IF(F9="Scenario3PBT2",'Major retrofit'!$J$6,"")))&amp;IF(F9="Scenario1PBT3",'Major retrofit'!$K$6,IF(F9="Scenario2PBT3",'Major retrofit'!$L$6,IF(F9="Scenario3PBT3",'Major retrofit'!$M$6,"")))&amp;IF(F9="Scenario1PBT4",'Major retrofit'!$N$6,IF(F9="Scenario2PBT4",'Major retrofit'!$O$6,IF(F9="Scenario3PBT4",'Major retrofit'!$P$6,"")))&amp;IF(F9="Scenario1PBT5",'Major retrofit'!$Q$6,IF(F9="Scenario2PBT5",'Major retrofit'!$R$6,IF(F9="Scenario3PBT5",'Major retrofit'!$S$6,"")))&amp;IF(F9="Scenario1PBT6",'Major retrofit'!$T$6,IF(F9="Scenario2PBT6",'Major retrofit'!$U$6,IF(F9="Scenario3PBT6",'Major retrofit'!$V$6,"")))&amp;IF(F9="Scenario1PBT7",'Major retrofit'!$W$6,IF(F9="Scenario2PBT7",'Major retrofit'!$X$6,IF(F9="Scenario3PBT7",'Major retrofit'!$Y$6,"")))&amp;IF(F9="Scenario1PBT8",'Major retrofit'!$Z$6,IF(F9="Scenario2PBT8",'Major retrofit'!$AA$6,IF(F9="Scenario3PBT8",'Major retrofit'!$AB$6,"")))&amp;IF(F9="Scenario1PBT9",'Major retrofit'!$AC$6,IF(F9="Scenario2PBT9",'Major retrofit'!$AD$6,IF(F9="Scenario3PBT9",'Major retrofit'!$AE$6,"")))&amp;IF(F9="Scenario1PBT10",'Major retrofit'!$AF$6,IF(F9="Scenario2PBT10",'Major retrofit'!$AG$6,IF(F9="Scenario3PBT10",'Major retrofit'!$AH$6,"")))&amp;IF(F9="Scenario1PBT11",'Major retrofit'!$AI$6,IF(F9="Scenario2PBT11",'Major retrofit'!$AJ$6,IF(F9="Scenario3PBT11",'Major retrofit'!$AK$6,"")))&amp;IF(F9="Scenario1PBT12",'Major retrofit'!$AL$6,IF(F9="Scenario2PBT12",'Major retrofit'!$AM$6,IF(F9="Scenario3PBT12",'Major retrofit'!$AN$6,"")))&amp;IF(F9="Scenario1PBT13",'Major retrofit'!$AO$6,IF(F9="Scenario2PBT13",'Major retrofit'!$AP$6,IF(F9="Scenario3PBT13",'Major retrofit'!$AQ$6,"")))&amp;IF(F9="Scenario1PBT14",'Major retrofit'!$AR$6,IF(F9="Scenario2PBT14",'Major retrofit'!$AS$6,IF(F9="Scenario3PBT14",'Major retrofit'!$AT$6,"")))&amp;IF(F9="Scenario1PBT15",'Major retrofit'!$AU$6,IF(F9="Scenario2PBT15",'Major retrofit'!$AV$6,IF(F9="Scenario3PBT15",'Major retrofit'!$AW$6,"")))</f>
        <v/>
      </c>
      <c r="H9" s="117">
        <f t="shared" si="11"/>
        <v>0</v>
      </c>
      <c r="I9" s="178" t="str">
        <f>IF(F9="Scenario1PBT1",'Major retrofit'!$E$16,IF(F9="Scenario2PBT1",'Major retrofit'!$F$16,IF(F9="Scenario3PBT1",'Major retrofit'!$G$16,"")))&amp;IF(F9="Scenario1PBT2",'Major retrofit'!$H$16,IF(F9="Scenario2PBT2",'Major retrofit'!$I$16,IF(F9="Scenario3PBT2",'Major retrofit'!$J$16,"")))&amp;IF(F9="Scenario1PBT3",'Major retrofit'!$K$16,IF(F9="Scenario2PBT3",'Major retrofit'!$L$16,IF(F9="Scenario3PBT3",'Major retrofit'!$M$16,"")))&amp;IF(F9="Scenario1PBT4",'Major retrofit'!$N$16,IF(F9="Scenario2PBT4",'Major retrofit'!$O$16,IF(F9="Scenario3PBT4",'Major retrofit'!$P$16,"")))&amp;IF(F9="Scenario1PBT5",'Major retrofit'!$Q$16,IF(F9="Scenario2PBT5",'Major retrofit'!$R$16,IF(F9="Scenario3PBT5",'Major retrofit'!$S$16,"")))&amp;IF(F9="Scenario1PBT6",'Major retrofit'!$T$16,IF(F9="Scenario2PBT6",'Major retrofit'!$U$16,IF(F9="Scenario3PBT6",'Major retrofit'!$V$16,"")))&amp;IF(F9="Scenario1PBT7",'Major retrofit'!$W$16,IF(F9="Scenario2PBT7",'Major retrofit'!$X$16,IF(F9="Scenario3PBT7",'Major retrofit'!$Y$16,"")))&amp;IF(F9="Scenario1PBT8",'Major retrofit'!$Z$16,IF(F9="Scenario2PBT8",'Major retrofit'!$AA$16,IF(F9="Scenario3PBT8",'Major retrofit'!$AB$16,"")))&amp;IF(F9="Scenario1PBT9",'Major retrofit'!$AC$16,IF(F9="Scenario2PBT9",'Major retrofit'!$AD$16,IF(F9="Scenario3PBT9",'Major retrofit'!$AE$16,"")))&amp;IF(F9="Scenario1PBT10",'Major retrofit'!$AF$16,IF(F9="Scenario2PBT10",'Major retrofit'!$AG$16,IF(F9="Scenario3PBT10",'Major retrofit'!$AH$16,"")))&amp;IF(F9="Scenario1PBT11",'Major retrofit'!$AI$16,IF(F9="Scenario2PBT11",'Major retrofit'!$AJ$16,IF(F9="Scenario3PBT11",'Major retrofit'!$AK$16,"")))&amp;IF(F9="Scenario1PBT12",'Major retrofit'!$AL$16,IF(F9="Scenario2PBT12",'Major retrofit'!$AM$16,IF(F9="Scenario3PBT12",'Major retrofit'!$AN$16,"")))&amp;IF(F9="Scenario1PBT13",'Major retrofit'!$AO$16,IF(F9="Scenario2PBT13",'Major retrofit'!$AP$16,IF(F9="Scenario3PBT13",'Major retrofit'!$AQ$16,"")))&amp;IF(F9="Scenario1PBT14",'Major retrofit'!$AR$16,IF(F9="Scenario2PBT14",'Major retrofit'!$AS$16,IF(F9="Scenario3PBT14",'Major retrofit'!$AT$16,"")))&amp;IF(F9="Scenario1PBT15",'Major retrofit'!$AU$16,IF(F9="Scenario2PBT15",'Major retrofit'!$AV$16,IF(F9="Scenario3PBT15",'Major retrofit'!$AW$16,"")))</f>
        <v/>
      </c>
      <c r="J9" s="117">
        <f t="shared" si="12"/>
        <v>0</v>
      </c>
      <c r="K9" s="117" t="str">
        <f>IF(F9="Scenario1PBT1",'Major retrofit'!$E$18,IF(F9="Scenario2PBT1",'Major retrofit'!$F$18,IF(F9="Scenario3PBT1",'Major retrofit'!$G$18,"")))&amp;IF(F9="Scenario1PBT2",'Major retrofit'!$H$18,IF(F9="Scenario2PBT2",'Major retrofit'!$I$18,IF(F9="Scenario3PBT2",'Major retrofit'!$J$18,"")))&amp;IF(F9="Scenario1PBT3",'Major retrofit'!$K$18,IF(F9="Scenario2PBT3",'Major retrofit'!$L$18,IF(F9="Scenario3PBT3",'Major retrofit'!$M$18,"")))&amp;IF(F9="Scenario1PBT4",'Major retrofit'!$N$18,IF(F9="Scenario2PBT4",'Major retrofit'!$O$18,IF(F9="Scenario3PBT4",'Major retrofit'!$P$18,"")))&amp;IF(F9="Scenario1PBT5",'Major retrofit'!$Q$18,IF(F9="Scenario2PBT5",'Major retrofit'!$R$18,IF(F9="Scenario3PBT5",'Major retrofit'!$S$18,"")))&amp;IF(F9="Scenario1PBT6",'Major retrofit'!$T$18,IF(F9="Scenario2PBT6",'Major retrofit'!$U$18,IF(F9="Scenario3PBT6",'Major retrofit'!$V$18,"")))&amp;IF(F9="Scenario1PBT7",'Major retrofit'!$W$18,IF(F9="Scenario2PBT7",'Major retrofit'!$X$18,IF(F9="Scenario3PBT7",'Major retrofit'!$Y$18,"")))&amp;IF(F9="Scenario1PBT8",'Major retrofit'!$Z$18,IF(F9="Scenario2PBT8",'Major retrofit'!$AA$18,IF(F9="Scenario3PBT8",'Major retrofit'!$AB$18,"")))&amp;IF(F9="Scenario1PBT9",'Major retrofit'!$AC$18,IF(F9="Scenario2PBT9",'Major retrofit'!$AD$18,IF(F9="Scenario3PBT9",'Major retrofit'!$AE$18,"")))&amp;IF(F9="Scenario1PBT10",'Major retrofit'!$AF$18,IF(F9="Scenario2PBT10",'Major retrofit'!$AG$18,IF(F9="Scenario3PBT10",'Major retrofit'!$AH$18,"")))&amp;IF(F9="Scenario1PBT11",'Major retrofit'!$AI$18,IF(F9="Scenario2PBT11",'Major retrofit'!$AJ$18,IF(F9="Scenario3PBT11",'Major retrofit'!$AK$18,"")))&amp;IF(F9="Scenario1PBT12",'Major retrofit'!$AL$18,IF(F9="Scenario2PBT12",'Major retrofit'!$AM$18,IF(F9="Scenario3PBT12",'Major retrofit'!$AN$18,"")))&amp;IF(F9="Scenario1PBT13",'Major retrofit'!$AO$18,IF(F9="Scenario2PBT13",'Major retrofit'!$AP$18,IF(F9="Scenario3PBT13",'Major retrofit'!$AQ$18,"")))&amp;IF(F9="Scenario1PBT14",'Major retrofit'!$AR$18,IF(F9="Scenario2PBT14",'Major retrofit'!$AS$18,IF(F9="Scenario3PBT14",'Major retrofit'!$AT$18,"")))&amp;IF(F9="Scenario1PBT15",'Major retrofit'!$AU$18,IF(F9="Scenario2PBT15",'Major retrofit'!$AV$18,IF(F9="Scenario3PBT15",'Major retrofit'!$AW$18,"")))</f>
        <v/>
      </c>
      <c r="L9" s="117">
        <f t="shared" si="13"/>
        <v>0</v>
      </c>
      <c r="M9" s="117" t="str">
        <f>IF(F9="Scenario1PBT1",'Major retrofit'!$E$20,IF(F9="Scenario2PBT1",'Major retrofit'!$F$20,IF(F9="Scenario3PBT1",'Major retrofit'!$G$20,"")))&amp;IF(F9="Scenario1PBT2",'Major retrofit'!$H$20,IF(F9="Scenario2PBT2",'Major retrofit'!$I$20,IF(F9="Scenario3PBT2",'Major retrofit'!$J$20,"")))&amp;IF(F9="Scenario1PBT3",'Major retrofit'!$K$20,IF(F9="Scenario2PBT3",'Major retrofit'!$L$20,IF(F9="Scenario3PBT3",'Major retrofit'!$M$20,"")))&amp;IF(F9="Scenario1PBT4",'Major retrofit'!$N$20,IF(F9="Scenario2PBT4",'Major retrofit'!$O$20,IF(F9="Scenario3PBT4",'Major retrofit'!$P$20,"")))&amp;IF(F9="Scenario1PBT5",'Major retrofit'!$Q$20,IF(F9="Scenario2PBT5",'Major retrofit'!$R$20,IF(F9="Scenario3PBT5",'Major retrofit'!$S$20,"")))&amp;IF(F9="Scenario1PBT6",'Major retrofit'!$T$20,IF(F9="Scenario2PBT6",'Major retrofit'!$U$20,IF(F9="Scenario3PBT6",'Major retrofit'!$V$20,"")))&amp;IF(F9="Scenario1PBT7",'Major retrofit'!$W$20,IF(F9="Scenario2PBT7",'Major retrofit'!$X$20,IF(F9="Scenario3PBT7",'Major retrofit'!$Y$20,"")))&amp;IF(F9="Scenario1PBT8",'Major retrofit'!$Z$20,IF(F9="Scenario2PBT8",'Major retrofit'!$AA$20,IF(F9="Scenario3PBT8",'Major retrofit'!$AB$20,"")))&amp;IF(F9="Scenario1PBT9",'Major retrofit'!$AC$20,IF(F9="Scenario2PBT9",'Major retrofit'!$AD$20,IF(F9="Scenario3PBT9",'Major retrofit'!$AE$20,"")))&amp;IF(F9="Scenario1PBT10",'Major retrofit'!$AF$20,IF(F9="Scenario2PBT10",'Major retrofit'!$AG$20,IF(F9="Scenario3PBT10",'Major retrofit'!$AH$20,"")))&amp;IF(F9="Scenario1PBT11",'Major retrofit'!$AI$20,IF(F9="Scenario2PBT11",'Major retrofit'!$AJ$20,IF(F9="Scenario3PBT11",'Major retrofit'!$AK$20,"")))&amp;IF(F9="Scenario1PBT12",'Major retrofit'!$AL$20,IF(F9="Scenario2PBT12",'Major retrofit'!$AM$20,IF(F9="Scenario3PBT12",'Major retrofit'!$AN$20,"")))&amp;IF(F9="Scenario1PBT13",'Major retrofit'!$AO$20,IF(F9="Scenario2PBT13",'Major retrofit'!$AP$20,IF(F9="Scenario3PBT13",'Major retrofit'!$AQ$20,"")))&amp;IF(F9="Scenario1PBT14",'Major retrofit'!$AR$20,IF(F9="Scenario2PBT14",'Major retrofit'!$AS$20,IF(F9="Scenario3PBT14",'Major retrofit'!$AT$20,"")))&amp;IF(F9="Scenario1PBT15",'Major retrofit'!$AU$20,IF(F9="Scenario2PBT15",'Major retrofit'!$AV$20,IF(F9="Scenario3PBT15",'Major retrofit'!$AW$20,"")))</f>
        <v/>
      </c>
      <c r="N9" s="118">
        <f t="shared" si="14"/>
        <v>0</v>
      </c>
      <c r="O9" s="206" t="str">
        <f>IF(F9="Scenario1PBT1",'Major retrofit'!$E$23,IF(F9="Scenario2PBT1",'Major retrofit'!$F$23,IF(F9="Scenario3PBT1",'Major retrofit'!$G$23,"")))&amp;IF(F9="Scenario1PBT2",'Major retrofit'!$H$23,IF(F9="Scenario2PBT2",'Major retrofit'!$I$23,IF(F9="Scenario3PBT2",'Major retrofit'!$J$23,"")))&amp;IF(F9="Scenario1PBT3",'Major retrofit'!$K$23,IF(F9="Scenario2PBT3",'Major retrofit'!$L$23,IF(F9="Scenario3PBT3",'Major retrofit'!$M$23,"")))&amp;IF(F9="Scenario1PBT4",'Major retrofit'!$N$23,IF(F9="Scenario2PBT4",'Major retrofit'!$O$23,IF(F9="Scenario3PBT4",'Major retrofit'!$P$23,"")))&amp;IF(F9="Scenario1PBT5",'Major retrofit'!$Q$23,IF(F9="Scenario2PBT5",'Major retrofit'!$R$23,IF(F9="Scenario3PBT5",'Major retrofit'!$S$23,"")))&amp;IF(F9="Scenario1PBT6",'Major retrofit'!$T$23,IF(F9="Scenario2PBT6",'Major retrofit'!$U$23,IF(F9="Scenario3PBT6",'Major retrofit'!$V$23,"")))&amp;IF(F9="Scenario1PBT7",'Major retrofit'!$W$23,IF(F9="Scenario2PBT7",'Major retrofit'!$X$23,IF(F9="Scenario3PBT7",'Major retrofit'!$Y$23,"")))&amp;IF(F9="Scenario1PBT8",'Major retrofit'!$Z$23,IF(F9="Scenario2PBT8",'Major retrofit'!$AA$23,IF(F9="Scenario3PBT8",'Major retrofit'!$AB$23,"")))&amp;IF(F9="Scenario1PBT9",'Major retrofit'!$AC$23,IF(F9="Scenario2PBT9",'Major retrofit'!$AD$23,IF(F9="Scenario3PBT9",'Major retrofit'!$AE$23,"")))&amp;IF(F9="Scenario1PBT10",'Major retrofit'!$AF$23,IF(F9="Scenario2PBT10",'Major retrofit'!$AG$23,IF(F9="Scenario3PBT10",'Major retrofit'!$AH$23,"")))&amp;IF(F9="Scenario1PBT11",'Major retrofit'!$AI$23,IF(F9="Scenario2PBT11",'Major retrofit'!$AJ$23,IF(F9="Scenario3PBT11",'Major retrofit'!$AK$23,"")))&amp;IF(F9="Scenario1PBT12",'Major retrofit'!$AL$23,IF(F9="Scenario2PBT12",'Major retrofit'!$AM$23,IF(F9="Scenario3PBT12",'Major retrofit'!$AN$23,"")))&amp;IF(F9="Scenario1PBT13",'Major retrofit'!$AO$23,IF(F9="Scenario2PBT13",'Major retrofit'!$AP$23,IF(F9="Scenario3PBT13",'Major retrofit'!$AQ$23,"")))&amp;IF(F9="Scenario1PBT14",'Major retrofit'!$AR$23,IF(F9="Scenario2PBT14",'Major retrofit'!$AS$23,IF(F9="Scenario3PBT14",'Major retrofit'!$AT$23,"")))&amp;IF(F9="Scenario1PBT15",'Major retrofit'!$AU$23,IF(F9="Scenario2PBT15",'Major retrofit'!$AV$23,IF(F9="Scenario3PBT15",'Major retrofit'!$AW$23,"")))</f>
        <v/>
      </c>
      <c r="P9" s="117">
        <f t="shared" si="15"/>
        <v>0</v>
      </c>
      <c r="Q9" s="117" t="str">
        <f>IF(F9="Scenario1PBT1",'Major retrofit'!$E$25,IF(F9="Scenario2PBT1",'Major retrofit'!$F$25,IF(F9="Scenario3PBT1",'Major retrofit'!$G$25,"")))&amp;IF(F9="Scenario1PBT2",'Major retrofit'!$H$25,IF(F9="Scenario2PBT2",'Major retrofit'!$I$25,IF(F9="Scenario3PBT2",'Major retrofit'!$J$25,"")))&amp;IF(F9="Scenario1PBT3",'Major retrofit'!$K$25,IF(F9="Scenario2PBT3",'Major retrofit'!$L$25,IF(F9="Scenario3PBT3",'Major retrofit'!$M$25,"")))&amp;IF(F9="Scenario1PBT4",'Major retrofit'!$N$25,IF(F9="Scenario2PBT4",'Major retrofit'!$O$25,IF(F9="Scenario3PBT4",'Major retrofit'!$P$25,"")))&amp;IF(F9="Scenario1PBT5",'Major retrofit'!$Q$25,IF(F9="Scenario2PBT5",'Major retrofit'!$R$25,IF(F9="Scenario3PBT5",'Major retrofit'!$S$25,"")))&amp;IF(F9="Scenario1PBT6",'Major retrofit'!$T$25,IF(F9="Scenario2PBT6",'Major retrofit'!$U$25,IF(F9="Scenario3PBT6",'Major retrofit'!$V$25,"")))&amp;IF(F9="Scenario1PBT7",'Major retrofit'!$W$25,IF(F9="Scenario2PBT7",'Major retrofit'!$X$25,IF(F9="Scenario3PBT7",'Major retrofit'!$Y$25,"")))&amp;IF(F9="Scenario1PBT8",'Major retrofit'!$Z$25,IF(F9="Scenario2PBT8",'Major retrofit'!$AA$25,IF(F9="Scenario3PBT8",'Major retrofit'!$AB$25,"")))&amp;IF(F9="Scenario1PBT9",'Major retrofit'!$AC$25,IF(F9="Scenario2PBT9",'Major retrofit'!$AD$25,IF(F9="Scenario3PBT9",'Major retrofit'!$AE$25,"")))&amp;IF(F9="Scenario1PBT10",'Major retrofit'!$AF$25,IF(F9="Scenario2PBT10",'Major retrofit'!$AG$25,IF(F9="Scenario3PBT10",'Major retrofit'!$AH$25,"")))&amp;IF(F9="Scenario1PBT11",'Major retrofit'!$AI$25,IF(F9="Scenario2PBT11",'Major retrofit'!$AJ$25,IF(F9="Scenario3PBT11",'Major retrofit'!$AK$25,"")))&amp;IF(F9="Scenario1PBT12",'Major retrofit'!$AL$25,IF(F9="Scenario2PBT12",'Major retrofit'!$AM$25,IF(F9="Scenario3PBT12",'Major retrofit'!$AN$25,"")))&amp;IF(F9="Scenario1PBT13",'Major retrofit'!$AO$25,IF(F9="Scenario2PBT13",'Major retrofit'!$AP$25,IF(F9="Scenario3PBT13",'Major retrofit'!$AQ$25,"")))&amp;IF(F9="Scenario1PBT14",'Major retrofit'!$AR$25,IF(F9="Scenario2PBT14",'Major retrofit'!$AS$25,IF(F9="Scenario3PBT14",'Major retrofit'!$AT$25,"")))&amp;IF(F9="Scenario1PBT15",'Major retrofit'!$AU$25,IF(F9="Scenario2PBT15",'Major retrofit'!$AV$25,IF(F9="Scenario3PBT15",'Major retrofit'!$AW$25,"")))</f>
        <v/>
      </c>
      <c r="R9" s="117">
        <f t="shared" si="16"/>
        <v>0</v>
      </c>
      <c r="S9" s="117" t="str">
        <f>IF(F9="Scenario1PBT1",'Major retrofit'!$E$27,IF(F9="Scenario2PBT1",'Major retrofit'!$F$27,IF(F9="Scenario3PBT1",'Major retrofit'!$G$27,"")))&amp;IF(F9="Scenario1PBT2",'Major retrofit'!$H$27,IF(F9="Scenario2PBT2",'Major retrofit'!$I$27,IF(F9="Scenario3PBT2",'Major retrofit'!$J$27,"")))&amp;IF(F9="Scenario1PBT3",'Major retrofit'!$K$27,IF(F9="Scenario2PBT3",'Major retrofit'!$L$27,IF(F9="Scenario3PBT3",'Major retrofit'!$M$27,"")))&amp;IF(F9="Scenario1PBT4",'Major retrofit'!$N$27,IF(F9="Scenario2PBT4",'Major retrofit'!$O$27,IF(F9="Scenario3PBT4",'Major retrofit'!$P$27,"")))&amp;IF(F9="Scenario1PBT5",'Major retrofit'!$Q$27,IF(F9="Scenario2PBT5",'Major retrofit'!$R$27,IF(F9="Scenario3PBT5",'Major retrofit'!$S$27,"")))&amp;IF(F9="Scenario1PBT6",'Major retrofit'!$T$27,IF(F9="Scenario2PBT6",'Major retrofit'!$U$27,IF(F9="Scenario3PBT6",'Major retrofit'!$V$27,"")))&amp;IF(F9="Scenario1PBT7",'Major retrofit'!$W$27,IF(F9="Scenario2PBT7",'Major retrofit'!$X$27,IF(F9="Scenario3PBT7",'Major retrofit'!$Y$27,"")))&amp;IF(F9="Scenario1PBT8",'Major retrofit'!$Z$27,IF(F9="Scenario2PBT8",'Major retrofit'!$AA$27,IF(F9="Scenario3PBT8",'Major retrofit'!$AB$27,"")))&amp;IF(F9="Scenario1PBT9",'Major retrofit'!$AC$27,IF(F9="Scenario2PBT9",'Major retrofit'!$AD$27,IF(F9="Scenario3PBT9",'Major retrofit'!$AE$27,"")))&amp;IF(F9="Scenario1PBT10",'Major retrofit'!$AF$27,IF(F9="Scenario2PBT10",'Major retrofit'!$AG$27,IF(F9="Scenario3PBT10",'Major retrofit'!$AH$27,"")))&amp;IF(F9="Scenario1PBT11",'Major retrofit'!$AI$27,IF(F9="Scenario2PBT11",'Major retrofit'!$AJ$27,IF(F9="Scenario3PBT11",'Major retrofit'!$AK$27,"")))&amp;IF(F9="Scenario1PBT12",'Major retrofit'!$AL$27,IF(F9="Scenario2PBT12",'Major retrofit'!$AM$27,IF(F9="Scenario3PBT12",'Major retrofit'!$AN$27,"")))&amp;IF(F9="Scenario1PBT13",'Major retrofit'!$AO$27,IF(F9="Scenario2PBT13",'Major retrofit'!$AP$27,IF(F9="Scenario3PBT13",'Major retrofit'!$AQ$27,"")))&amp;IF(F9="Scenario1PBT14",'Major retrofit'!$AR$27,IF(F9="Scenario2PBT14",'Major retrofit'!$AS$27,IF(F9="Scenario3PBT14",'Major retrofit'!$AT$27,"")))&amp;IF(F9="Scenario1PBT15",'Major retrofit'!$AU$27,IF(F9="Scenario2PBT15",'Major retrofit'!$AV$27,IF(F9="Scenario3PBT15",'Major retrofit'!$AW$27,"")))</f>
        <v/>
      </c>
      <c r="T9" s="207">
        <f t="shared" si="17"/>
        <v>0</v>
      </c>
      <c r="U9" s="206" t="str">
        <f>IF(F9="Scenario1PBT1",'Major retrofit'!$E$38,IF(F9="Scenario2PBT1",'Major retrofit'!$F$38,IF(F9="Scenario3PBT1",'Major retrofit'!$G$38,"")))&amp;IF(F9="Scenario1PBT2",'Major retrofit'!$H$38,IF(F9="Scenario2PBT2",'Major retrofit'!$I$38,IF(F9="Scenario3PBT2",'Major retrofit'!$J$38,"")))&amp;IF(F9="Scenario1PBT3",'Major retrofit'!$K$38,IF(F9="Scenario2PBT3",'Major retrofit'!$L$38,IF(F9="Scenario3PBT3",'Major retrofit'!$M$38,"")))&amp;IF(F9="Scenario1PBT4",'Major retrofit'!$N$38,IF(F9="Scenario2PBT4",'Major retrofit'!$O$38,IF(F9="Scenario3PBT4",'Major retrofit'!$P$38,"")))&amp;IF(F9="Scenario1PBT5",'Major retrofit'!$Q$38,IF(F9="Scenario2PBT5",'Major retrofit'!$R$38,IF(F9="Scenario3PBT5",'Major retrofit'!$S$38,"")))&amp;IF(F9="Scenario1PBT6",'Major retrofit'!$T$38,IF(F9="Scenario2PBT6",'Major retrofit'!$U$38,IF(F9="Scenario3PBT6",'Major retrofit'!$V$38,"")))&amp;IF(F9="Scenario1PBT7",'Major retrofit'!$W$38,IF(F9="Scenario2PBT7",'Major retrofit'!$X$38,IF(F9="Scenario3PBT7",'Major retrofit'!$Y$38,"")))&amp;IF(F9="Scenario1PBT8",'Major retrofit'!$Z$38,IF(F9="Scenario2PBT8",'Major retrofit'!$AA$38,IF(F9="Scenario3PBT8",'Major retrofit'!$AB$38,"")))&amp;IF(F9="Scenario1PBT9",'Major retrofit'!$AC$38,IF(F9="Scenario2PBT9",'Major retrofit'!$AD$38,IF(F9="Scenario3PBT9",'Major retrofit'!$AE$38,"")))&amp;IF(F9="Scenario1PBT10",'Major retrofit'!$AF$38,IF(F9="Scenario2PBT10",'Major retrofit'!$AG$38,IF(F9="Scenario3PBT10",'Major retrofit'!$AH$38,"")))&amp;IF(F9="Scenario1PBT11",'Major retrofit'!$AI$38,IF(F9="Scenario2PBT11",'Major retrofit'!$AJ$38,IF(F9="Scenario3PBT11",'Major retrofit'!$AK$38,"")))&amp;IF(F9="Scenario1PBT12",'Major retrofit'!$AL$38,IF(F9="Scenario2PBT12",'Major retrofit'!$AM$38,IF(F9="Scenario3PBT12",'Major retrofit'!$AN$38,"")))&amp;IF(F9="Scenario1PBT13",'Major retrofit'!$AO$38,IF(F9="Scenario2PBT13",'Major retrofit'!$AP$38,IF(F9="Scenario3PBT13",'Major retrofit'!$AQ$38,"")))&amp;IF(F9="Scenario1PBT14",'Major retrofit'!$AR$38,IF(F9="Scenario2PBT14",'Major retrofit'!$AS$38,IF(F9="Scenario3PBT14",'Major retrofit'!$AT$38,"")))&amp;IF(F9="Scenario1PBT15",'Major retrofit'!$AU$38,IF(F9="Scenario2PBT15",'Major retrofit'!$AV$38,IF(F9="Scenario3PBT15",'Major retrofit'!$AW$38,"")))</f>
        <v/>
      </c>
      <c r="V9" s="117">
        <f t="shared" si="18"/>
        <v>0</v>
      </c>
      <c r="W9" s="117" t="str">
        <f>IF(F9="Scenario1PBT1",'Major retrofit'!$E$40,IF(F9="Scenario2PBT1",'Major retrofit'!$F$40,IF(F9="Scenario3PBT1",'Major retrofit'!$G$40,"")))&amp;IF(F9="Scenario1PBT2",'Major retrofit'!$H$40,IF(F9="Scenario2PBT2",'Major retrofit'!$I$40,IF(F9="Scenario3PBT2",'Major retrofit'!$J$40,"")))&amp;IF(F9="Scenario1PBT3",'Major retrofit'!$K$40,IF(F9="Scenario2PBT3",'Major retrofit'!$L$40,IF(F9="Scenario3PBT3",'Major retrofit'!$M$40,"")))&amp;IF(F9="Scenario1PBT4",'Major retrofit'!$N$40,IF(F9="Scenario2PBT4",'Major retrofit'!$O$40,IF(F9="Scenario3PBT4",'Major retrofit'!$P$40,"")))&amp;IF(F9="Scenario1PBT5",'Major retrofit'!$Q$40,IF(F9="Scenario2PBT5",'Major retrofit'!$R$40,IF(F9="Scenario3PBT5",'Major retrofit'!$S$40,"")))&amp;IF(F9="Scenario1PBT6",'Major retrofit'!$T$40,IF(F9="Scenario2PBT6",'Major retrofit'!$U$40,IF(F9="Scenario3PBT6",'Major retrofit'!$V$40,"")))&amp;IF(F9="Scenario1PBT7",'Major retrofit'!$W$40,IF(F9="Scenario2PBT7",'Major retrofit'!$X$40,IF(F9="Scenario3PBT7",'Major retrofit'!$Y$40,"")))&amp;IF(F9="Scenario1PBT8",'Major retrofit'!$Z$40,IF(F9="Scenario2PBT8",'Major retrofit'!$AA$40,IF(F9="Scenario3PBT8",'Major retrofit'!$AB$40,"")))&amp;IF(F9="Scenario1PBT9",'Major retrofit'!$AC$40,IF(F9="Scenario2PBT9",'Major retrofit'!$AD$40,IF(F9="Scenario3PBT9",'Major retrofit'!$AE$40,"")))&amp;IF(F9="Scenario1PBT10",'Major retrofit'!$AF$40,IF(F9="Scenario2PBT10",'Major retrofit'!$AG$40,IF(F9="Scenario3PBT10",'Major retrofit'!$AH$40,"")))&amp;IF(F9="Scenario1PBT11",'Major retrofit'!$AI$40,IF(F9="Scenario2PBT11",'Major retrofit'!$AJ$40,IF(F9="Scenario3PBT11",'Major retrofit'!$AK$40,"")))&amp;IF(F9="Scenario1PBT12",'Major retrofit'!$AL$40,IF(F9="Scenario2PBT12",'Major retrofit'!$AM$40,IF(F9="Scenario3PBT12",'Major retrofit'!$AN$40,"")))&amp;IF(F9="Scenario1PBT13",'Major retrofit'!$AO$40,IF(F9="Scenario2PBT13",'Major retrofit'!$AP$40,IF(F9="Scenario3PBT13",'Major retrofit'!$AQ$40,"")))&amp;IF(F9="Scenario1PBT14",'Major retrofit'!$AR$40,IF(F9="Scenario2PBT14",'Major retrofit'!$AS$40,IF(F9="Scenario3PBT14",'Major retrofit'!$AT$40,"")))&amp;IF(F9="Scenario1PBT15",'Major retrofit'!$AU$40,IF(F9="Scenario2PBT15",'Major retrofit'!$AV$40,IF(F9="Scenario3PBT15",'Major retrofit'!$AW$40,"")))</f>
        <v/>
      </c>
      <c r="X9" s="117">
        <f t="shared" si="19"/>
        <v>0</v>
      </c>
      <c r="Y9" s="117" t="str">
        <f>IF(F9="Scenario1PBT1",'Major retrofit'!$E$42,IF(F9="Scenario2PBT1",'Major retrofit'!$F$42,IF(F9="Scenario3PBT1",'Major retrofit'!$G$42,"")))&amp;IF(F9="Scenario1PBT2",'Major retrofit'!$H$42,IF(F9="Scenario2PBT2",'Major retrofit'!$I$42,IF(F9="Scenario3PBT2",'Major retrofit'!$J$42,"")))&amp;IF(F9="Scenario1PBT3",'Major retrofit'!$K$42,IF(F9="Scenario2PBT3",'Major retrofit'!$L$42,IF(F9="Scenario3PBT3",'Major retrofit'!$M$42,"")))&amp;IF(F9="Scenario1PBT4",'Major retrofit'!$N$42,IF(F9="Scenario2PBT4",'Major retrofit'!$O$42,IF(F9="Scenario3PBT4",'Major retrofit'!$P$42,"")))&amp;IF(F9="Scenario1PBT5",'Major retrofit'!$Q$42,IF(F9="Scenario2PBT5",'Major retrofit'!$R$42,IF(F9="Scenario3PBT5",'Major retrofit'!$S$42,"")))&amp;IF(F9="Scenario1PBT6",'Major retrofit'!$T$42,IF(F9="Scenario2PBT6",'Major retrofit'!$U$42,IF(F9="Scenario3PBT6",'Major retrofit'!$V$42,"")))&amp;IF(F9="Scenario1PBT7",'Major retrofit'!$W$42,IF(F9="Scenario2PBT7",'Major retrofit'!$X$42,IF(F9="Scenario3PBT7",'Major retrofit'!$Y$42,"")))&amp;IF(F9="Scenario1PBT8",'Major retrofit'!$Z$42,IF(F9="Scenario2PBT8",'Major retrofit'!$AA$42,IF(F9="Scenario3PBT8",'Major retrofit'!$AB$42,"")))&amp;IF(F9="Scenario1PBT9",'Major retrofit'!$AC$42,IF(F9="Scenario2PBT9",'Major retrofit'!$AD$42,IF(F9="Scenario3PBT9",'Major retrofit'!$AE$42,"")))&amp;IF(F9="Scenario1PBT10",'Major retrofit'!$AF$42,IF(F9="Scenario2PBT10",'Major retrofit'!$AG$42,IF(F9="Scenario3PBT10",'Major retrofit'!$AH$42,"")))&amp;IF(F9="Scenario1PBT11",'Major retrofit'!$AI$42,IF(F9="Scenario2PBT11",'Major retrofit'!$AJ$42,IF(F9="Scenario3PBT11",'Major retrofit'!$AK$42,"")))&amp;IF(F9="Scenario1PBT12",'Major retrofit'!$AL$42,IF(F9="Scenario2PBT12",'Major retrofit'!$AM$42,IF(F9="Scenario3PBT12",'Major retrofit'!$AN$42,"")))&amp;IF(F9="Scenario1PBT13",'Major retrofit'!$AO$42,IF(F9="Scenario2PBT13",'Major retrofit'!$AP$42,IF(F9="Scenario3PBT13",'Major retrofit'!$AQ$42,"")))&amp;IF(F9="Scenario1PBT14",'Major retrofit'!$AR$42,IF(F9="Scenario2PBT14",'Major retrofit'!$AS$42,IF(F9="Scenario3PBT14",'Major retrofit'!$AT$42,"")))&amp;IF(F9="Scenario1PBT15",'Major retrofit'!$AU$42,IF(F9="Scenario2PBT15",'Major retrofit'!$AV$42,IF(F9="Scenario3PBT15",'Major retrofit'!$AW$42,"")))</f>
        <v/>
      </c>
      <c r="Z9" s="117">
        <f t="shared" si="20"/>
        <v>0</v>
      </c>
      <c r="AA9" s="178" t="str">
        <f>IF(F9="Scenario1PBT1",'Major retrofit'!$E$101,IF(F9="Scenario2PBT1",'Major retrofit'!$F$101,IF(F9="Scenario3PBT1",'Major retrofit'!$G$101,"")))&amp;IF(F9="Scenario1PBT2",'Major retrofit'!$H$101,IF(F9="Scenario2PBT2",'Major retrofit'!$I$101,IF(F9="Scenario3PBT2",'Major retrofit'!$J$101,"")))&amp;IF(F9="Scenario1PBT3",'Major retrofit'!$K$101,IF(F9="Scenario2PBT3",'Major retrofit'!$L$101,IF(F9="Scenario3PBT3",'Major retrofit'!$M$101,"")))&amp;IF(F9="Scenario1PBT4",'Major retrofit'!$N$101,IF(F9="Scenario2PBT4",'Major retrofit'!$O$101,IF(F9="Scenario3PBT4",'Major retrofit'!$P$101,"")))&amp;IF(F9="Scenario1PBT5",'Major retrofit'!$Q$101,IF(F9="Scenario2PBT5",'Major retrofit'!$R$101,IF(F9="Scenario3PBT5",'Major retrofit'!$S$101,"")))&amp;IF(F9="Scenario1PBT6",'Major retrofit'!$T$101,IF(F9="Scenario2PBT6",'Major retrofit'!$U$101,IF(F9="Scenario3PBT6",'Major retrofit'!$V$101,"")))&amp;IF(F9="Scenario1PBT7",'Major retrofit'!$W$101,IF(F9="Scenario2PBT7",'Major retrofit'!$X$101,IF(F9="Scenario3PBT7",'Major retrofit'!$Y$101,"")))&amp;IF(F9="Scenario1PBT8",'Major retrofit'!$Z$101,IF(F9="Scenario2PBT8",'Major retrofit'!$AA$101,IF(F9="Scenario3PBT8",'Major retrofit'!$AB$101,"")))&amp;IF(F9="Scenario1PBT9",'Major retrofit'!$AC$101,IF(F9="Scenario2PBT9",'Major retrofit'!$AD$101,IF(F9="Scenario3PBT9",'Major retrofit'!$AE$101,"")))&amp;IF(F9="Scenario1PBT10",'Major retrofit'!$AF$101,IF(F9="Scenario2PBT10",'Major retrofit'!$AG$101,IF(F9="Scenario3PBT10",'Major retrofit'!$AH$101,"")))&amp;IF(F9="Scenario1PBT11",'Major retrofit'!$AI$101,IF(F9="Scenario2PBT11",'Major retrofit'!$AJ$101,IF(F9="Scenario3PBT11",'Major retrofit'!$AK$101,"")))&amp;IF(F9="Scenario1PBT12",'Major retrofit'!$AL$101,IF(F9="Scenario2PBT12",'Major retrofit'!$AM$101,IF(F9="Scenario3PBT12",'Major retrofit'!$AN$101,"")))&amp;IF(F9="Scenario1PBT13",'Major retrofit'!$AO$101,IF(F9="Scenario2PBT13",'Major retrofit'!$AP$101,IF(F9="Scenario3PBT13",'Major retrofit'!$AQ$101,"")))&amp;IF(F9="Scenario1PBT14",'Major retrofit'!$AR$101,IF(F9="Scenario2PBT14",'Major retrofit'!$AS$101,IF(F9="Scenario3PBT14",'Major retrofit'!$AT$101,"")))&amp;IF(F9="Scenario1PBT15",'Major retrofit'!$AU$101,IF(F9="Scenario2PBT15",'Major retrofit'!$AV$101,IF(F9="Scenario3PBT15",'Major retrofit'!$AW$101,"")))</f>
        <v/>
      </c>
      <c r="AB9" s="179">
        <f t="shared" si="21"/>
        <v>0</v>
      </c>
      <c r="AC9" s="208">
        <f>IFERROR('Projection_Base-case'!G9-G9,0)</f>
        <v>0</v>
      </c>
      <c r="AD9" s="117">
        <f t="shared" si="0"/>
        <v>0</v>
      </c>
      <c r="AE9" s="117">
        <f>IFERROR(100*AC9/'Projection_Base-case'!G9,0)</f>
        <v>0</v>
      </c>
      <c r="AF9" s="117">
        <f>IFERROR('Projection_Base-case'!I9-I9,0)</f>
        <v>0</v>
      </c>
      <c r="AG9" s="117">
        <f t="shared" si="1"/>
        <v>0</v>
      </c>
      <c r="AH9" s="117">
        <f>IFERROR(100*AF9/'Projection_Base-case'!I9,0)</f>
        <v>0</v>
      </c>
      <c r="AI9" s="117">
        <f>IFERROR('Projection_Base-case'!K9-K9,0)</f>
        <v>0</v>
      </c>
      <c r="AJ9" s="117">
        <f t="shared" si="2"/>
        <v>0</v>
      </c>
      <c r="AK9" s="117">
        <f>IFERROR(100*AI9/'Projection_Base-case'!K9,0)</f>
        <v>0</v>
      </c>
      <c r="AL9" s="117">
        <f>IFERROR(M9-'Projection_Base-case'!M9,0)</f>
        <v>0</v>
      </c>
      <c r="AM9" s="117">
        <f t="shared" si="3"/>
        <v>0</v>
      </c>
      <c r="AN9" s="179">
        <f>IFERROR(IF('Projection_Base-case'!N9&gt;0,100*AM9/'Projection_Base-case'!N9,100*AM9/N9),0)</f>
        <v>0</v>
      </c>
      <c r="AO9" s="206">
        <f>IFERROR('Projection_Base-case'!O9-O9,0)</f>
        <v>0</v>
      </c>
      <c r="AP9" s="117">
        <f t="shared" si="4"/>
        <v>0</v>
      </c>
      <c r="AQ9" s="117">
        <f>IFERROR(100*AO9/'Projection_Base-case'!O9,0)</f>
        <v>0</v>
      </c>
      <c r="AR9" s="117">
        <f>IFERROR('Projection_Base-case'!Q9-Q9,0)</f>
        <v>0</v>
      </c>
      <c r="AS9" s="117">
        <f t="shared" si="5"/>
        <v>0</v>
      </c>
      <c r="AT9" s="117">
        <f>IFERROR(100*AR9/'Projection_Base-case'!Q9,0)</f>
        <v>0</v>
      </c>
      <c r="AU9" s="117">
        <f>IFERROR('Projection_Base-case'!S9-S9,0)</f>
        <v>0</v>
      </c>
      <c r="AV9" s="117">
        <f t="shared" si="6"/>
        <v>0</v>
      </c>
      <c r="AW9" s="118">
        <f>IFERROR(100*AU9/'Projection_Base-case'!S9,0)</f>
        <v>0</v>
      </c>
      <c r="AX9" s="206">
        <f>IFERROR('Projection_Base-case'!U9-U9,0)</f>
        <v>0</v>
      </c>
      <c r="AY9" s="117">
        <f t="shared" si="7"/>
        <v>0</v>
      </c>
      <c r="AZ9" s="117">
        <f>IFERROR(100*AX9/'Projection_Base-case'!U9,0)</f>
        <v>0</v>
      </c>
      <c r="BA9" s="117">
        <f>IFERROR('Projection_Base-case'!W9-W9,0)</f>
        <v>0</v>
      </c>
      <c r="BB9" s="117">
        <f t="shared" si="8"/>
        <v>0</v>
      </c>
      <c r="BC9" s="117">
        <f>IFERROR(100*BA9/'Projection_Base-case'!W9,0)</f>
        <v>0</v>
      </c>
      <c r="BD9" s="117">
        <f>IFERROR('Projection_Base-case'!Y9-Y9,0)</f>
        <v>0</v>
      </c>
      <c r="BE9" s="117">
        <f t="shared" si="9"/>
        <v>0</v>
      </c>
      <c r="BF9" s="117">
        <f>IFERROR(100*BD9/'Projection_Base-case'!Y9,0)</f>
        <v>0</v>
      </c>
      <c r="BG9" s="178">
        <f t="shared" si="22"/>
        <v>0</v>
      </c>
      <c r="BH9" s="179">
        <f t="shared" si="23"/>
        <v>0</v>
      </c>
    </row>
    <row r="10" spans="1:60" ht="15" customHeight="1" thickBot="1">
      <c r="A10" s="205">
        <v>5</v>
      </c>
      <c r="B10" s="119">
        <f>IF('Projection_Base-case'!B10&lt;&gt;"",'Projection_Base-case'!B10,0)</f>
        <v>0</v>
      </c>
      <c r="C10" s="119">
        <f>IF('Projection_Base-case'!C10&lt;&gt;"",'Projection_Base-case'!C10,0)</f>
        <v>0</v>
      </c>
      <c r="D10" s="119">
        <f>IF('Projection_Base-case'!D10&lt;&gt;"",'Projection_Base-case'!D10,0)</f>
        <v>0</v>
      </c>
      <c r="E10" s="263" t="str">
        <f>IF(AND('Résultats major'!$AC$3="OUI",'Résultats major'!E9&lt;&gt;""),'Résultats major'!E9,IF(OR(D10="PBT1",D10="PBT2",D10="PBT3",D10="PBT4",D10="PBT5",D10="PBT6",D10="PBT7",D10="PBT8",D10="PBT10"),"Scenario1",IF(D10="PBT9","Scenario2","")))</f>
        <v/>
      </c>
      <c r="F10" s="202" t="str">
        <f t="shared" si="10"/>
        <v>0</v>
      </c>
      <c r="G10" s="177" t="str">
        <f>IF(F10="Scenario1PBT1",'Major retrofit'!$E$6,IF(F10="Scenario2PBT1",'Major retrofit'!$F$6,IF(F10="Scenario3PBT1",'Major retrofit'!$G$6,"")))&amp;IF(F10="Scenario1PBT2",'Major retrofit'!$H$6,IF(F10="Scenario2PBT2",'Major retrofit'!$I$6,IF(F10="Scenario3PBT2",'Major retrofit'!$J$6,"")))&amp;IF(F10="Scenario1PBT3",'Major retrofit'!$K$6,IF(F10="Scenario2PBT3",'Major retrofit'!$L$6,IF(F10="Scenario3PBT3",'Major retrofit'!$M$6,"")))&amp;IF(F10="Scenario1PBT4",'Major retrofit'!$N$6,IF(F10="Scenario2PBT4",'Major retrofit'!$O$6,IF(F10="Scenario3PBT4",'Major retrofit'!$P$6,"")))&amp;IF(F10="Scenario1PBT5",'Major retrofit'!$Q$6,IF(F10="Scenario2PBT5",'Major retrofit'!$R$6,IF(F10="Scenario3PBT5",'Major retrofit'!$S$6,"")))&amp;IF(F10="Scenario1PBT6",'Major retrofit'!$T$6,IF(F10="Scenario2PBT6",'Major retrofit'!$U$6,IF(F10="Scenario3PBT6",'Major retrofit'!$V$6,"")))&amp;IF(F10="Scenario1PBT7",'Major retrofit'!$W$6,IF(F10="Scenario2PBT7",'Major retrofit'!$X$6,IF(F10="Scenario3PBT7",'Major retrofit'!$Y$6,"")))&amp;IF(F10="Scenario1PBT8",'Major retrofit'!$Z$6,IF(F10="Scenario2PBT8",'Major retrofit'!$AA$6,IF(F10="Scenario3PBT8",'Major retrofit'!$AB$6,"")))&amp;IF(F10="Scenario1PBT9",'Major retrofit'!$AC$6,IF(F10="Scenario2PBT9",'Major retrofit'!$AD$6,IF(F10="Scenario3PBT9",'Major retrofit'!$AE$6,"")))&amp;IF(F10="Scenario1PBT10",'Major retrofit'!$AF$6,IF(F10="Scenario2PBT10",'Major retrofit'!$AG$6,IF(F10="Scenario3PBT10",'Major retrofit'!$AH$6,"")))&amp;IF(F10="Scenario1PBT11",'Major retrofit'!$AI$6,IF(F10="Scenario2PBT11",'Major retrofit'!$AJ$6,IF(F10="Scenario3PBT11",'Major retrofit'!$AK$6,"")))&amp;IF(F10="Scenario1PBT12",'Major retrofit'!$AL$6,IF(F10="Scenario2PBT12",'Major retrofit'!$AM$6,IF(F10="Scenario3PBT12",'Major retrofit'!$AN$6,"")))&amp;IF(F10="Scenario1PBT13",'Major retrofit'!$AO$6,IF(F10="Scenario2PBT13",'Major retrofit'!$AP$6,IF(F10="Scenario3PBT13",'Major retrofit'!$AQ$6,"")))&amp;IF(F10="Scenario1PBT14",'Major retrofit'!$AR$6,IF(F10="Scenario2PBT14",'Major retrofit'!$AS$6,IF(F10="Scenario3PBT14",'Major retrofit'!$AT$6,"")))&amp;IF(F10="Scenario1PBT15",'Major retrofit'!$AU$6,IF(F10="Scenario2PBT15",'Major retrofit'!$AV$6,IF(F10="Scenario3PBT15",'Major retrofit'!$AW$6,"")))</f>
        <v/>
      </c>
      <c r="H10" s="117">
        <f t="shared" si="11"/>
        <v>0</v>
      </c>
      <c r="I10" s="178" t="str">
        <f>IF(F10="Scenario1PBT1",'Major retrofit'!$E$16,IF(F10="Scenario2PBT1",'Major retrofit'!$F$16,IF(F10="Scenario3PBT1",'Major retrofit'!$G$16,"")))&amp;IF(F10="Scenario1PBT2",'Major retrofit'!$H$16,IF(F10="Scenario2PBT2",'Major retrofit'!$I$16,IF(F10="Scenario3PBT2",'Major retrofit'!$J$16,"")))&amp;IF(F10="Scenario1PBT3",'Major retrofit'!$K$16,IF(F10="Scenario2PBT3",'Major retrofit'!$L$16,IF(F10="Scenario3PBT3",'Major retrofit'!$M$16,"")))&amp;IF(F10="Scenario1PBT4",'Major retrofit'!$N$16,IF(F10="Scenario2PBT4",'Major retrofit'!$O$16,IF(F10="Scenario3PBT4",'Major retrofit'!$P$16,"")))&amp;IF(F10="Scenario1PBT5",'Major retrofit'!$Q$16,IF(F10="Scenario2PBT5",'Major retrofit'!$R$16,IF(F10="Scenario3PBT5",'Major retrofit'!$S$16,"")))&amp;IF(F10="Scenario1PBT6",'Major retrofit'!$T$16,IF(F10="Scenario2PBT6",'Major retrofit'!$U$16,IF(F10="Scenario3PBT6",'Major retrofit'!$V$16,"")))&amp;IF(F10="Scenario1PBT7",'Major retrofit'!$W$16,IF(F10="Scenario2PBT7",'Major retrofit'!$X$16,IF(F10="Scenario3PBT7",'Major retrofit'!$Y$16,"")))&amp;IF(F10="Scenario1PBT8",'Major retrofit'!$Z$16,IF(F10="Scenario2PBT8",'Major retrofit'!$AA$16,IF(F10="Scenario3PBT8",'Major retrofit'!$AB$16,"")))&amp;IF(F10="Scenario1PBT9",'Major retrofit'!$AC$16,IF(F10="Scenario2PBT9",'Major retrofit'!$AD$16,IF(F10="Scenario3PBT9",'Major retrofit'!$AE$16,"")))&amp;IF(F10="Scenario1PBT10",'Major retrofit'!$AF$16,IF(F10="Scenario2PBT10",'Major retrofit'!$AG$16,IF(F10="Scenario3PBT10",'Major retrofit'!$AH$16,"")))&amp;IF(F10="Scenario1PBT11",'Major retrofit'!$AI$16,IF(F10="Scenario2PBT11",'Major retrofit'!$AJ$16,IF(F10="Scenario3PBT11",'Major retrofit'!$AK$16,"")))&amp;IF(F10="Scenario1PBT12",'Major retrofit'!$AL$16,IF(F10="Scenario2PBT12",'Major retrofit'!$AM$16,IF(F10="Scenario3PBT12",'Major retrofit'!$AN$16,"")))&amp;IF(F10="Scenario1PBT13",'Major retrofit'!$AO$16,IF(F10="Scenario2PBT13",'Major retrofit'!$AP$16,IF(F10="Scenario3PBT13",'Major retrofit'!$AQ$16,"")))&amp;IF(F10="Scenario1PBT14",'Major retrofit'!$AR$16,IF(F10="Scenario2PBT14",'Major retrofit'!$AS$16,IF(F10="Scenario3PBT14",'Major retrofit'!$AT$16,"")))&amp;IF(F10="Scenario1PBT15",'Major retrofit'!$AU$16,IF(F10="Scenario2PBT15",'Major retrofit'!$AV$16,IF(F10="Scenario3PBT15",'Major retrofit'!$AW$16,"")))</f>
        <v/>
      </c>
      <c r="J10" s="117">
        <f t="shared" si="12"/>
        <v>0</v>
      </c>
      <c r="K10" s="117" t="str">
        <f>IF(F10="Scenario1PBT1",'Major retrofit'!$E$18,IF(F10="Scenario2PBT1",'Major retrofit'!$F$18,IF(F10="Scenario3PBT1",'Major retrofit'!$G$18,"")))&amp;IF(F10="Scenario1PBT2",'Major retrofit'!$H$18,IF(F10="Scenario2PBT2",'Major retrofit'!$I$18,IF(F10="Scenario3PBT2",'Major retrofit'!$J$18,"")))&amp;IF(F10="Scenario1PBT3",'Major retrofit'!$K$18,IF(F10="Scenario2PBT3",'Major retrofit'!$L$18,IF(F10="Scenario3PBT3",'Major retrofit'!$M$18,"")))&amp;IF(F10="Scenario1PBT4",'Major retrofit'!$N$18,IF(F10="Scenario2PBT4",'Major retrofit'!$O$18,IF(F10="Scenario3PBT4",'Major retrofit'!$P$18,"")))&amp;IF(F10="Scenario1PBT5",'Major retrofit'!$Q$18,IF(F10="Scenario2PBT5",'Major retrofit'!$R$18,IF(F10="Scenario3PBT5",'Major retrofit'!$S$18,"")))&amp;IF(F10="Scenario1PBT6",'Major retrofit'!$T$18,IF(F10="Scenario2PBT6",'Major retrofit'!$U$18,IF(F10="Scenario3PBT6",'Major retrofit'!$V$18,"")))&amp;IF(F10="Scenario1PBT7",'Major retrofit'!$W$18,IF(F10="Scenario2PBT7",'Major retrofit'!$X$18,IF(F10="Scenario3PBT7",'Major retrofit'!$Y$18,"")))&amp;IF(F10="Scenario1PBT8",'Major retrofit'!$Z$18,IF(F10="Scenario2PBT8",'Major retrofit'!$AA$18,IF(F10="Scenario3PBT8",'Major retrofit'!$AB$18,"")))&amp;IF(F10="Scenario1PBT9",'Major retrofit'!$AC$18,IF(F10="Scenario2PBT9",'Major retrofit'!$AD$18,IF(F10="Scenario3PBT9",'Major retrofit'!$AE$18,"")))&amp;IF(F10="Scenario1PBT10",'Major retrofit'!$AF$18,IF(F10="Scenario2PBT10",'Major retrofit'!$AG$18,IF(F10="Scenario3PBT10",'Major retrofit'!$AH$18,"")))&amp;IF(F10="Scenario1PBT11",'Major retrofit'!$AI$18,IF(F10="Scenario2PBT11",'Major retrofit'!$AJ$18,IF(F10="Scenario3PBT11",'Major retrofit'!$AK$18,"")))&amp;IF(F10="Scenario1PBT12",'Major retrofit'!$AL$18,IF(F10="Scenario2PBT12",'Major retrofit'!$AM$18,IF(F10="Scenario3PBT12",'Major retrofit'!$AN$18,"")))&amp;IF(F10="Scenario1PBT13",'Major retrofit'!$AO$18,IF(F10="Scenario2PBT13",'Major retrofit'!$AP$18,IF(F10="Scenario3PBT13",'Major retrofit'!$AQ$18,"")))&amp;IF(F10="Scenario1PBT14",'Major retrofit'!$AR$18,IF(F10="Scenario2PBT14",'Major retrofit'!$AS$18,IF(F10="Scenario3PBT14",'Major retrofit'!$AT$18,"")))&amp;IF(F10="Scenario1PBT15",'Major retrofit'!$AU$18,IF(F10="Scenario2PBT15",'Major retrofit'!$AV$18,IF(F10="Scenario3PBT15",'Major retrofit'!$AW$18,"")))</f>
        <v/>
      </c>
      <c r="L10" s="117">
        <f t="shared" si="13"/>
        <v>0</v>
      </c>
      <c r="M10" s="117" t="str">
        <f>IF(F10="Scenario1PBT1",'Major retrofit'!$E$20,IF(F10="Scenario2PBT1",'Major retrofit'!$F$20,IF(F10="Scenario3PBT1",'Major retrofit'!$G$20,"")))&amp;IF(F10="Scenario1PBT2",'Major retrofit'!$H$20,IF(F10="Scenario2PBT2",'Major retrofit'!$I$20,IF(F10="Scenario3PBT2",'Major retrofit'!$J$20,"")))&amp;IF(F10="Scenario1PBT3",'Major retrofit'!$K$20,IF(F10="Scenario2PBT3",'Major retrofit'!$L$20,IF(F10="Scenario3PBT3",'Major retrofit'!$M$20,"")))&amp;IF(F10="Scenario1PBT4",'Major retrofit'!$N$20,IF(F10="Scenario2PBT4",'Major retrofit'!$O$20,IF(F10="Scenario3PBT4",'Major retrofit'!$P$20,"")))&amp;IF(F10="Scenario1PBT5",'Major retrofit'!$Q$20,IF(F10="Scenario2PBT5",'Major retrofit'!$R$20,IF(F10="Scenario3PBT5",'Major retrofit'!$S$20,"")))&amp;IF(F10="Scenario1PBT6",'Major retrofit'!$T$20,IF(F10="Scenario2PBT6",'Major retrofit'!$U$20,IF(F10="Scenario3PBT6",'Major retrofit'!$V$20,"")))&amp;IF(F10="Scenario1PBT7",'Major retrofit'!$W$20,IF(F10="Scenario2PBT7",'Major retrofit'!$X$20,IF(F10="Scenario3PBT7",'Major retrofit'!$Y$20,"")))&amp;IF(F10="Scenario1PBT8",'Major retrofit'!$Z$20,IF(F10="Scenario2PBT8",'Major retrofit'!$AA$20,IF(F10="Scenario3PBT8",'Major retrofit'!$AB$20,"")))&amp;IF(F10="Scenario1PBT9",'Major retrofit'!$AC$20,IF(F10="Scenario2PBT9",'Major retrofit'!$AD$20,IF(F10="Scenario3PBT9",'Major retrofit'!$AE$20,"")))&amp;IF(F10="Scenario1PBT10",'Major retrofit'!$AF$20,IF(F10="Scenario2PBT10",'Major retrofit'!$AG$20,IF(F10="Scenario3PBT10",'Major retrofit'!$AH$20,"")))&amp;IF(F10="Scenario1PBT11",'Major retrofit'!$AI$20,IF(F10="Scenario2PBT11",'Major retrofit'!$AJ$20,IF(F10="Scenario3PBT11",'Major retrofit'!$AK$20,"")))&amp;IF(F10="Scenario1PBT12",'Major retrofit'!$AL$20,IF(F10="Scenario2PBT12",'Major retrofit'!$AM$20,IF(F10="Scenario3PBT12",'Major retrofit'!$AN$20,"")))&amp;IF(F10="Scenario1PBT13",'Major retrofit'!$AO$20,IF(F10="Scenario2PBT13",'Major retrofit'!$AP$20,IF(F10="Scenario3PBT13",'Major retrofit'!$AQ$20,"")))&amp;IF(F10="Scenario1PBT14",'Major retrofit'!$AR$20,IF(F10="Scenario2PBT14",'Major retrofit'!$AS$20,IF(F10="Scenario3PBT14",'Major retrofit'!$AT$20,"")))&amp;IF(F10="Scenario1PBT15",'Major retrofit'!$AU$20,IF(F10="Scenario2PBT15",'Major retrofit'!$AV$20,IF(F10="Scenario3PBT15",'Major retrofit'!$AW$20,"")))</f>
        <v/>
      </c>
      <c r="N10" s="118">
        <f t="shared" si="14"/>
        <v>0</v>
      </c>
      <c r="O10" s="206" t="str">
        <f>IF(F10="Scenario1PBT1",'Major retrofit'!$E$23,IF(F10="Scenario2PBT1",'Major retrofit'!$F$23,IF(F10="Scenario3PBT1",'Major retrofit'!$G$23,"")))&amp;IF(F10="Scenario1PBT2",'Major retrofit'!$H$23,IF(F10="Scenario2PBT2",'Major retrofit'!$I$23,IF(F10="Scenario3PBT2",'Major retrofit'!$J$23,"")))&amp;IF(F10="Scenario1PBT3",'Major retrofit'!$K$23,IF(F10="Scenario2PBT3",'Major retrofit'!$L$23,IF(F10="Scenario3PBT3",'Major retrofit'!$M$23,"")))&amp;IF(F10="Scenario1PBT4",'Major retrofit'!$N$23,IF(F10="Scenario2PBT4",'Major retrofit'!$O$23,IF(F10="Scenario3PBT4",'Major retrofit'!$P$23,"")))&amp;IF(F10="Scenario1PBT5",'Major retrofit'!$Q$23,IF(F10="Scenario2PBT5",'Major retrofit'!$R$23,IF(F10="Scenario3PBT5",'Major retrofit'!$S$23,"")))&amp;IF(F10="Scenario1PBT6",'Major retrofit'!$T$23,IF(F10="Scenario2PBT6",'Major retrofit'!$U$23,IF(F10="Scenario3PBT6",'Major retrofit'!$V$23,"")))&amp;IF(F10="Scenario1PBT7",'Major retrofit'!$W$23,IF(F10="Scenario2PBT7",'Major retrofit'!$X$23,IF(F10="Scenario3PBT7",'Major retrofit'!$Y$23,"")))&amp;IF(F10="Scenario1PBT8",'Major retrofit'!$Z$23,IF(F10="Scenario2PBT8",'Major retrofit'!$AA$23,IF(F10="Scenario3PBT8",'Major retrofit'!$AB$23,"")))&amp;IF(F10="Scenario1PBT9",'Major retrofit'!$AC$23,IF(F10="Scenario2PBT9",'Major retrofit'!$AD$23,IF(F10="Scenario3PBT9",'Major retrofit'!$AE$23,"")))&amp;IF(F10="Scenario1PBT10",'Major retrofit'!$AF$23,IF(F10="Scenario2PBT10",'Major retrofit'!$AG$23,IF(F10="Scenario3PBT10",'Major retrofit'!$AH$23,"")))&amp;IF(F10="Scenario1PBT11",'Major retrofit'!$AI$23,IF(F10="Scenario2PBT11",'Major retrofit'!$AJ$23,IF(F10="Scenario3PBT11",'Major retrofit'!$AK$23,"")))&amp;IF(F10="Scenario1PBT12",'Major retrofit'!$AL$23,IF(F10="Scenario2PBT12",'Major retrofit'!$AM$23,IF(F10="Scenario3PBT12",'Major retrofit'!$AN$23,"")))&amp;IF(F10="Scenario1PBT13",'Major retrofit'!$AO$23,IF(F10="Scenario2PBT13",'Major retrofit'!$AP$23,IF(F10="Scenario3PBT13",'Major retrofit'!$AQ$23,"")))&amp;IF(F10="Scenario1PBT14",'Major retrofit'!$AR$23,IF(F10="Scenario2PBT14",'Major retrofit'!$AS$23,IF(F10="Scenario3PBT14",'Major retrofit'!$AT$23,"")))&amp;IF(F10="Scenario1PBT15",'Major retrofit'!$AU$23,IF(F10="Scenario2PBT15",'Major retrofit'!$AV$23,IF(F10="Scenario3PBT15",'Major retrofit'!$AW$23,"")))</f>
        <v/>
      </c>
      <c r="P10" s="117">
        <f t="shared" si="15"/>
        <v>0</v>
      </c>
      <c r="Q10" s="117" t="str">
        <f>IF(F10="Scenario1PBT1",'Major retrofit'!$E$25,IF(F10="Scenario2PBT1",'Major retrofit'!$F$25,IF(F10="Scenario3PBT1",'Major retrofit'!$G$25,"")))&amp;IF(F10="Scenario1PBT2",'Major retrofit'!$H$25,IF(F10="Scenario2PBT2",'Major retrofit'!$I$25,IF(F10="Scenario3PBT2",'Major retrofit'!$J$25,"")))&amp;IF(F10="Scenario1PBT3",'Major retrofit'!$K$25,IF(F10="Scenario2PBT3",'Major retrofit'!$L$25,IF(F10="Scenario3PBT3",'Major retrofit'!$M$25,"")))&amp;IF(F10="Scenario1PBT4",'Major retrofit'!$N$25,IF(F10="Scenario2PBT4",'Major retrofit'!$O$25,IF(F10="Scenario3PBT4",'Major retrofit'!$P$25,"")))&amp;IF(F10="Scenario1PBT5",'Major retrofit'!$Q$25,IF(F10="Scenario2PBT5",'Major retrofit'!$R$25,IF(F10="Scenario3PBT5",'Major retrofit'!$S$25,"")))&amp;IF(F10="Scenario1PBT6",'Major retrofit'!$T$25,IF(F10="Scenario2PBT6",'Major retrofit'!$U$25,IF(F10="Scenario3PBT6",'Major retrofit'!$V$25,"")))&amp;IF(F10="Scenario1PBT7",'Major retrofit'!$W$25,IF(F10="Scenario2PBT7",'Major retrofit'!$X$25,IF(F10="Scenario3PBT7",'Major retrofit'!$Y$25,"")))&amp;IF(F10="Scenario1PBT8",'Major retrofit'!$Z$25,IF(F10="Scenario2PBT8",'Major retrofit'!$AA$25,IF(F10="Scenario3PBT8",'Major retrofit'!$AB$25,"")))&amp;IF(F10="Scenario1PBT9",'Major retrofit'!$AC$25,IF(F10="Scenario2PBT9",'Major retrofit'!$AD$25,IF(F10="Scenario3PBT9",'Major retrofit'!$AE$25,"")))&amp;IF(F10="Scenario1PBT10",'Major retrofit'!$AF$25,IF(F10="Scenario2PBT10",'Major retrofit'!$AG$25,IF(F10="Scenario3PBT10",'Major retrofit'!$AH$25,"")))&amp;IF(F10="Scenario1PBT11",'Major retrofit'!$AI$25,IF(F10="Scenario2PBT11",'Major retrofit'!$AJ$25,IF(F10="Scenario3PBT11",'Major retrofit'!$AK$25,"")))&amp;IF(F10="Scenario1PBT12",'Major retrofit'!$AL$25,IF(F10="Scenario2PBT12",'Major retrofit'!$AM$25,IF(F10="Scenario3PBT12",'Major retrofit'!$AN$25,"")))&amp;IF(F10="Scenario1PBT13",'Major retrofit'!$AO$25,IF(F10="Scenario2PBT13",'Major retrofit'!$AP$25,IF(F10="Scenario3PBT13",'Major retrofit'!$AQ$25,"")))&amp;IF(F10="Scenario1PBT14",'Major retrofit'!$AR$25,IF(F10="Scenario2PBT14",'Major retrofit'!$AS$25,IF(F10="Scenario3PBT14",'Major retrofit'!$AT$25,"")))&amp;IF(F10="Scenario1PBT15",'Major retrofit'!$AU$25,IF(F10="Scenario2PBT15",'Major retrofit'!$AV$25,IF(F10="Scenario3PBT15",'Major retrofit'!$AW$25,"")))</f>
        <v/>
      </c>
      <c r="R10" s="117">
        <f t="shared" si="16"/>
        <v>0</v>
      </c>
      <c r="S10" s="117" t="str">
        <f>IF(F10="Scenario1PBT1",'Major retrofit'!$E$27,IF(F10="Scenario2PBT1",'Major retrofit'!$F$27,IF(F10="Scenario3PBT1",'Major retrofit'!$G$27,"")))&amp;IF(F10="Scenario1PBT2",'Major retrofit'!$H$27,IF(F10="Scenario2PBT2",'Major retrofit'!$I$27,IF(F10="Scenario3PBT2",'Major retrofit'!$J$27,"")))&amp;IF(F10="Scenario1PBT3",'Major retrofit'!$K$27,IF(F10="Scenario2PBT3",'Major retrofit'!$L$27,IF(F10="Scenario3PBT3",'Major retrofit'!$M$27,"")))&amp;IF(F10="Scenario1PBT4",'Major retrofit'!$N$27,IF(F10="Scenario2PBT4",'Major retrofit'!$O$27,IF(F10="Scenario3PBT4",'Major retrofit'!$P$27,"")))&amp;IF(F10="Scenario1PBT5",'Major retrofit'!$Q$27,IF(F10="Scenario2PBT5",'Major retrofit'!$R$27,IF(F10="Scenario3PBT5",'Major retrofit'!$S$27,"")))&amp;IF(F10="Scenario1PBT6",'Major retrofit'!$T$27,IF(F10="Scenario2PBT6",'Major retrofit'!$U$27,IF(F10="Scenario3PBT6",'Major retrofit'!$V$27,"")))&amp;IF(F10="Scenario1PBT7",'Major retrofit'!$W$27,IF(F10="Scenario2PBT7",'Major retrofit'!$X$27,IF(F10="Scenario3PBT7",'Major retrofit'!$Y$27,"")))&amp;IF(F10="Scenario1PBT8",'Major retrofit'!$Z$27,IF(F10="Scenario2PBT8",'Major retrofit'!$AA$27,IF(F10="Scenario3PBT8",'Major retrofit'!$AB$27,"")))&amp;IF(F10="Scenario1PBT9",'Major retrofit'!$AC$27,IF(F10="Scenario2PBT9",'Major retrofit'!$AD$27,IF(F10="Scenario3PBT9",'Major retrofit'!$AE$27,"")))&amp;IF(F10="Scenario1PBT10",'Major retrofit'!$AF$27,IF(F10="Scenario2PBT10",'Major retrofit'!$AG$27,IF(F10="Scenario3PBT10",'Major retrofit'!$AH$27,"")))&amp;IF(F10="Scenario1PBT11",'Major retrofit'!$AI$27,IF(F10="Scenario2PBT11",'Major retrofit'!$AJ$27,IF(F10="Scenario3PBT11",'Major retrofit'!$AK$27,"")))&amp;IF(F10="Scenario1PBT12",'Major retrofit'!$AL$27,IF(F10="Scenario2PBT12",'Major retrofit'!$AM$27,IF(F10="Scenario3PBT12",'Major retrofit'!$AN$27,"")))&amp;IF(F10="Scenario1PBT13",'Major retrofit'!$AO$27,IF(F10="Scenario2PBT13",'Major retrofit'!$AP$27,IF(F10="Scenario3PBT13",'Major retrofit'!$AQ$27,"")))&amp;IF(F10="Scenario1PBT14",'Major retrofit'!$AR$27,IF(F10="Scenario2PBT14",'Major retrofit'!$AS$27,IF(F10="Scenario3PBT14",'Major retrofit'!$AT$27,"")))&amp;IF(F10="Scenario1PBT15",'Major retrofit'!$AU$27,IF(F10="Scenario2PBT15",'Major retrofit'!$AV$27,IF(F10="Scenario3PBT15",'Major retrofit'!$AW$27,"")))</f>
        <v/>
      </c>
      <c r="T10" s="207">
        <f t="shared" si="17"/>
        <v>0</v>
      </c>
      <c r="U10" s="206" t="str">
        <f>IF(F10="Scenario1PBT1",'Major retrofit'!$E$38,IF(F10="Scenario2PBT1",'Major retrofit'!$F$38,IF(F10="Scenario3PBT1",'Major retrofit'!$G$38,"")))&amp;IF(F10="Scenario1PBT2",'Major retrofit'!$H$38,IF(F10="Scenario2PBT2",'Major retrofit'!$I$38,IF(F10="Scenario3PBT2",'Major retrofit'!$J$38,"")))&amp;IF(F10="Scenario1PBT3",'Major retrofit'!$K$38,IF(F10="Scenario2PBT3",'Major retrofit'!$L$38,IF(F10="Scenario3PBT3",'Major retrofit'!$M$38,"")))&amp;IF(F10="Scenario1PBT4",'Major retrofit'!$N$38,IF(F10="Scenario2PBT4",'Major retrofit'!$O$38,IF(F10="Scenario3PBT4",'Major retrofit'!$P$38,"")))&amp;IF(F10="Scenario1PBT5",'Major retrofit'!$Q$38,IF(F10="Scenario2PBT5",'Major retrofit'!$R$38,IF(F10="Scenario3PBT5",'Major retrofit'!$S$38,"")))&amp;IF(F10="Scenario1PBT6",'Major retrofit'!$T$38,IF(F10="Scenario2PBT6",'Major retrofit'!$U$38,IF(F10="Scenario3PBT6",'Major retrofit'!$V$38,"")))&amp;IF(F10="Scenario1PBT7",'Major retrofit'!$W$38,IF(F10="Scenario2PBT7",'Major retrofit'!$X$38,IF(F10="Scenario3PBT7",'Major retrofit'!$Y$38,"")))&amp;IF(F10="Scenario1PBT8",'Major retrofit'!$Z$38,IF(F10="Scenario2PBT8",'Major retrofit'!$AA$38,IF(F10="Scenario3PBT8",'Major retrofit'!$AB$38,"")))&amp;IF(F10="Scenario1PBT9",'Major retrofit'!$AC$38,IF(F10="Scenario2PBT9",'Major retrofit'!$AD$38,IF(F10="Scenario3PBT9",'Major retrofit'!$AE$38,"")))&amp;IF(F10="Scenario1PBT10",'Major retrofit'!$AF$38,IF(F10="Scenario2PBT10",'Major retrofit'!$AG$38,IF(F10="Scenario3PBT10",'Major retrofit'!$AH$38,"")))&amp;IF(F10="Scenario1PBT11",'Major retrofit'!$AI$38,IF(F10="Scenario2PBT11",'Major retrofit'!$AJ$38,IF(F10="Scenario3PBT11",'Major retrofit'!$AK$38,"")))&amp;IF(F10="Scenario1PBT12",'Major retrofit'!$AL$38,IF(F10="Scenario2PBT12",'Major retrofit'!$AM$38,IF(F10="Scenario3PBT12",'Major retrofit'!$AN$38,"")))&amp;IF(F10="Scenario1PBT13",'Major retrofit'!$AO$38,IF(F10="Scenario2PBT13",'Major retrofit'!$AP$38,IF(F10="Scenario3PBT13",'Major retrofit'!$AQ$38,"")))&amp;IF(F10="Scenario1PBT14",'Major retrofit'!$AR$38,IF(F10="Scenario2PBT14",'Major retrofit'!$AS$38,IF(F10="Scenario3PBT14",'Major retrofit'!$AT$38,"")))&amp;IF(F10="Scenario1PBT15",'Major retrofit'!$AU$38,IF(F10="Scenario2PBT15",'Major retrofit'!$AV$38,IF(F10="Scenario3PBT15",'Major retrofit'!$AW$38,"")))</f>
        <v/>
      </c>
      <c r="V10" s="117">
        <f t="shared" si="18"/>
        <v>0</v>
      </c>
      <c r="W10" s="117" t="str">
        <f>IF(F10="Scenario1PBT1",'Major retrofit'!$E$40,IF(F10="Scenario2PBT1",'Major retrofit'!$F$40,IF(F10="Scenario3PBT1",'Major retrofit'!$G$40,"")))&amp;IF(F10="Scenario1PBT2",'Major retrofit'!$H$40,IF(F10="Scenario2PBT2",'Major retrofit'!$I$40,IF(F10="Scenario3PBT2",'Major retrofit'!$J$40,"")))&amp;IF(F10="Scenario1PBT3",'Major retrofit'!$K$40,IF(F10="Scenario2PBT3",'Major retrofit'!$L$40,IF(F10="Scenario3PBT3",'Major retrofit'!$M$40,"")))&amp;IF(F10="Scenario1PBT4",'Major retrofit'!$N$40,IF(F10="Scenario2PBT4",'Major retrofit'!$O$40,IF(F10="Scenario3PBT4",'Major retrofit'!$P$40,"")))&amp;IF(F10="Scenario1PBT5",'Major retrofit'!$Q$40,IF(F10="Scenario2PBT5",'Major retrofit'!$R$40,IF(F10="Scenario3PBT5",'Major retrofit'!$S$40,"")))&amp;IF(F10="Scenario1PBT6",'Major retrofit'!$T$40,IF(F10="Scenario2PBT6",'Major retrofit'!$U$40,IF(F10="Scenario3PBT6",'Major retrofit'!$V$40,"")))&amp;IF(F10="Scenario1PBT7",'Major retrofit'!$W$40,IF(F10="Scenario2PBT7",'Major retrofit'!$X$40,IF(F10="Scenario3PBT7",'Major retrofit'!$Y$40,"")))&amp;IF(F10="Scenario1PBT8",'Major retrofit'!$Z$40,IF(F10="Scenario2PBT8",'Major retrofit'!$AA$40,IF(F10="Scenario3PBT8",'Major retrofit'!$AB$40,"")))&amp;IF(F10="Scenario1PBT9",'Major retrofit'!$AC$40,IF(F10="Scenario2PBT9",'Major retrofit'!$AD$40,IF(F10="Scenario3PBT9",'Major retrofit'!$AE$40,"")))&amp;IF(F10="Scenario1PBT10",'Major retrofit'!$AF$40,IF(F10="Scenario2PBT10",'Major retrofit'!$AG$40,IF(F10="Scenario3PBT10",'Major retrofit'!$AH$40,"")))&amp;IF(F10="Scenario1PBT11",'Major retrofit'!$AI$40,IF(F10="Scenario2PBT11",'Major retrofit'!$AJ$40,IF(F10="Scenario3PBT11",'Major retrofit'!$AK$40,"")))&amp;IF(F10="Scenario1PBT12",'Major retrofit'!$AL$40,IF(F10="Scenario2PBT12",'Major retrofit'!$AM$40,IF(F10="Scenario3PBT12",'Major retrofit'!$AN$40,"")))&amp;IF(F10="Scenario1PBT13",'Major retrofit'!$AO$40,IF(F10="Scenario2PBT13",'Major retrofit'!$AP$40,IF(F10="Scenario3PBT13",'Major retrofit'!$AQ$40,"")))&amp;IF(F10="Scenario1PBT14",'Major retrofit'!$AR$40,IF(F10="Scenario2PBT14",'Major retrofit'!$AS$40,IF(F10="Scenario3PBT14",'Major retrofit'!$AT$40,"")))&amp;IF(F10="Scenario1PBT15",'Major retrofit'!$AU$40,IF(F10="Scenario2PBT15",'Major retrofit'!$AV$40,IF(F10="Scenario3PBT15",'Major retrofit'!$AW$40,"")))</f>
        <v/>
      </c>
      <c r="X10" s="117">
        <f t="shared" si="19"/>
        <v>0</v>
      </c>
      <c r="Y10" s="117" t="str">
        <f>IF(F10="Scenario1PBT1",'Major retrofit'!$E$42,IF(F10="Scenario2PBT1",'Major retrofit'!$F$42,IF(F10="Scenario3PBT1",'Major retrofit'!$G$42,"")))&amp;IF(F10="Scenario1PBT2",'Major retrofit'!$H$42,IF(F10="Scenario2PBT2",'Major retrofit'!$I$42,IF(F10="Scenario3PBT2",'Major retrofit'!$J$42,"")))&amp;IF(F10="Scenario1PBT3",'Major retrofit'!$K$42,IF(F10="Scenario2PBT3",'Major retrofit'!$L$42,IF(F10="Scenario3PBT3",'Major retrofit'!$M$42,"")))&amp;IF(F10="Scenario1PBT4",'Major retrofit'!$N$42,IF(F10="Scenario2PBT4",'Major retrofit'!$O$42,IF(F10="Scenario3PBT4",'Major retrofit'!$P$42,"")))&amp;IF(F10="Scenario1PBT5",'Major retrofit'!$Q$42,IF(F10="Scenario2PBT5",'Major retrofit'!$R$42,IF(F10="Scenario3PBT5",'Major retrofit'!$S$42,"")))&amp;IF(F10="Scenario1PBT6",'Major retrofit'!$T$42,IF(F10="Scenario2PBT6",'Major retrofit'!$U$42,IF(F10="Scenario3PBT6",'Major retrofit'!$V$42,"")))&amp;IF(F10="Scenario1PBT7",'Major retrofit'!$W$42,IF(F10="Scenario2PBT7",'Major retrofit'!$X$42,IF(F10="Scenario3PBT7",'Major retrofit'!$Y$42,"")))&amp;IF(F10="Scenario1PBT8",'Major retrofit'!$Z$42,IF(F10="Scenario2PBT8",'Major retrofit'!$AA$42,IF(F10="Scenario3PBT8",'Major retrofit'!$AB$42,"")))&amp;IF(F10="Scenario1PBT9",'Major retrofit'!$AC$42,IF(F10="Scenario2PBT9",'Major retrofit'!$AD$42,IF(F10="Scenario3PBT9",'Major retrofit'!$AE$42,"")))&amp;IF(F10="Scenario1PBT10",'Major retrofit'!$AF$42,IF(F10="Scenario2PBT10",'Major retrofit'!$AG$42,IF(F10="Scenario3PBT10",'Major retrofit'!$AH$42,"")))&amp;IF(F10="Scenario1PBT11",'Major retrofit'!$AI$42,IF(F10="Scenario2PBT11",'Major retrofit'!$AJ$42,IF(F10="Scenario3PBT11",'Major retrofit'!$AK$42,"")))&amp;IF(F10="Scenario1PBT12",'Major retrofit'!$AL$42,IF(F10="Scenario2PBT12",'Major retrofit'!$AM$42,IF(F10="Scenario3PBT12",'Major retrofit'!$AN$42,"")))&amp;IF(F10="Scenario1PBT13",'Major retrofit'!$AO$42,IF(F10="Scenario2PBT13",'Major retrofit'!$AP$42,IF(F10="Scenario3PBT13",'Major retrofit'!$AQ$42,"")))&amp;IF(F10="Scenario1PBT14",'Major retrofit'!$AR$42,IF(F10="Scenario2PBT14",'Major retrofit'!$AS$42,IF(F10="Scenario3PBT14",'Major retrofit'!$AT$42,"")))&amp;IF(F10="Scenario1PBT15",'Major retrofit'!$AU$42,IF(F10="Scenario2PBT15",'Major retrofit'!$AV$42,IF(F10="Scenario3PBT15",'Major retrofit'!$AW$42,"")))</f>
        <v/>
      </c>
      <c r="Z10" s="117">
        <f t="shared" si="20"/>
        <v>0</v>
      </c>
      <c r="AA10" s="178" t="str">
        <f>IF(F10="Scenario1PBT1",'Major retrofit'!$E$101,IF(F10="Scenario2PBT1",'Major retrofit'!$F$101,IF(F10="Scenario3PBT1",'Major retrofit'!$G$101,"")))&amp;IF(F10="Scenario1PBT2",'Major retrofit'!$H$101,IF(F10="Scenario2PBT2",'Major retrofit'!$I$101,IF(F10="Scenario3PBT2",'Major retrofit'!$J$101,"")))&amp;IF(F10="Scenario1PBT3",'Major retrofit'!$K$101,IF(F10="Scenario2PBT3",'Major retrofit'!$L$101,IF(F10="Scenario3PBT3",'Major retrofit'!$M$101,"")))&amp;IF(F10="Scenario1PBT4",'Major retrofit'!$N$101,IF(F10="Scenario2PBT4",'Major retrofit'!$O$101,IF(F10="Scenario3PBT4",'Major retrofit'!$P$101,"")))&amp;IF(F10="Scenario1PBT5",'Major retrofit'!$Q$101,IF(F10="Scenario2PBT5",'Major retrofit'!$R$101,IF(F10="Scenario3PBT5",'Major retrofit'!$S$101,"")))&amp;IF(F10="Scenario1PBT6",'Major retrofit'!$T$101,IF(F10="Scenario2PBT6",'Major retrofit'!$U$101,IF(F10="Scenario3PBT6",'Major retrofit'!$V$101,"")))&amp;IF(F10="Scenario1PBT7",'Major retrofit'!$W$101,IF(F10="Scenario2PBT7",'Major retrofit'!$X$101,IF(F10="Scenario3PBT7",'Major retrofit'!$Y$101,"")))&amp;IF(F10="Scenario1PBT8",'Major retrofit'!$Z$101,IF(F10="Scenario2PBT8",'Major retrofit'!$AA$101,IF(F10="Scenario3PBT8",'Major retrofit'!$AB$101,"")))&amp;IF(F10="Scenario1PBT9",'Major retrofit'!$AC$101,IF(F10="Scenario2PBT9",'Major retrofit'!$AD$101,IF(F10="Scenario3PBT9",'Major retrofit'!$AE$101,"")))&amp;IF(F10="Scenario1PBT10",'Major retrofit'!$AF$101,IF(F10="Scenario2PBT10",'Major retrofit'!$AG$101,IF(F10="Scenario3PBT10",'Major retrofit'!$AH$101,"")))&amp;IF(F10="Scenario1PBT11",'Major retrofit'!$AI$101,IF(F10="Scenario2PBT11",'Major retrofit'!$AJ$101,IF(F10="Scenario3PBT11",'Major retrofit'!$AK$101,"")))&amp;IF(F10="Scenario1PBT12",'Major retrofit'!$AL$101,IF(F10="Scenario2PBT12",'Major retrofit'!$AM$101,IF(F10="Scenario3PBT12",'Major retrofit'!$AN$101,"")))&amp;IF(F10="Scenario1PBT13",'Major retrofit'!$AO$101,IF(F10="Scenario2PBT13",'Major retrofit'!$AP$101,IF(F10="Scenario3PBT13",'Major retrofit'!$AQ$101,"")))&amp;IF(F10="Scenario1PBT14",'Major retrofit'!$AR$101,IF(F10="Scenario2PBT14",'Major retrofit'!$AS$101,IF(F10="Scenario3PBT14",'Major retrofit'!$AT$101,"")))&amp;IF(F10="Scenario1PBT15",'Major retrofit'!$AU$101,IF(F10="Scenario2PBT15",'Major retrofit'!$AV$101,IF(F10="Scenario3PBT15",'Major retrofit'!$AW$101,"")))</f>
        <v/>
      </c>
      <c r="AB10" s="179">
        <f t="shared" si="21"/>
        <v>0</v>
      </c>
      <c r="AC10" s="208">
        <f>IFERROR('Projection_Base-case'!G10-G10,0)</f>
        <v>0</v>
      </c>
      <c r="AD10" s="117">
        <f t="shared" si="0"/>
        <v>0</v>
      </c>
      <c r="AE10" s="117">
        <f>IFERROR(100*AC10/'Projection_Base-case'!G10,0)</f>
        <v>0</v>
      </c>
      <c r="AF10" s="117">
        <f>IFERROR('Projection_Base-case'!I10-I10,0)</f>
        <v>0</v>
      </c>
      <c r="AG10" s="117">
        <f t="shared" si="1"/>
        <v>0</v>
      </c>
      <c r="AH10" s="117">
        <f>IFERROR(100*AF10/'Projection_Base-case'!I10,0)</f>
        <v>0</v>
      </c>
      <c r="AI10" s="117">
        <f>IFERROR('Projection_Base-case'!K10-K10,0)</f>
        <v>0</v>
      </c>
      <c r="AJ10" s="117">
        <f t="shared" si="2"/>
        <v>0</v>
      </c>
      <c r="AK10" s="117">
        <f>IFERROR(100*AI10/'Projection_Base-case'!K10,0)</f>
        <v>0</v>
      </c>
      <c r="AL10" s="117">
        <f>IFERROR(M10-'Projection_Base-case'!M10,0)</f>
        <v>0</v>
      </c>
      <c r="AM10" s="117">
        <f t="shared" si="3"/>
        <v>0</v>
      </c>
      <c r="AN10" s="179">
        <f>IFERROR(IF('Projection_Base-case'!N10&gt;0,100*AM10/'Projection_Base-case'!N10,100*AM10/N10),0)</f>
        <v>0</v>
      </c>
      <c r="AO10" s="206">
        <f>IFERROR('Projection_Base-case'!O10-O10,0)</f>
        <v>0</v>
      </c>
      <c r="AP10" s="117">
        <f t="shared" si="4"/>
        <v>0</v>
      </c>
      <c r="AQ10" s="117">
        <f>IFERROR(100*AO10/'Projection_Base-case'!O10,0)</f>
        <v>0</v>
      </c>
      <c r="AR10" s="117">
        <f>IFERROR('Projection_Base-case'!Q10-Q10,0)</f>
        <v>0</v>
      </c>
      <c r="AS10" s="117">
        <f t="shared" si="5"/>
        <v>0</v>
      </c>
      <c r="AT10" s="117">
        <f>IFERROR(100*AR10/'Projection_Base-case'!Q10,0)</f>
        <v>0</v>
      </c>
      <c r="AU10" s="117">
        <f>IFERROR('Projection_Base-case'!S10-S10,0)</f>
        <v>0</v>
      </c>
      <c r="AV10" s="117">
        <f t="shared" si="6"/>
        <v>0</v>
      </c>
      <c r="AW10" s="118">
        <f>IFERROR(100*AU10/'Projection_Base-case'!S10,0)</f>
        <v>0</v>
      </c>
      <c r="AX10" s="206">
        <f>IFERROR('Projection_Base-case'!U10-U10,0)</f>
        <v>0</v>
      </c>
      <c r="AY10" s="117">
        <f t="shared" si="7"/>
        <v>0</v>
      </c>
      <c r="AZ10" s="117">
        <f>IFERROR(100*AX10/'Projection_Base-case'!U10,0)</f>
        <v>0</v>
      </c>
      <c r="BA10" s="117">
        <f>IFERROR('Projection_Base-case'!W10-W10,0)</f>
        <v>0</v>
      </c>
      <c r="BB10" s="117">
        <f t="shared" si="8"/>
        <v>0</v>
      </c>
      <c r="BC10" s="117">
        <f>IFERROR(100*BA10/'Projection_Base-case'!W10,0)</f>
        <v>0</v>
      </c>
      <c r="BD10" s="117">
        <f>IFERROR('Projection_Base-case'!Y10-Y10,0)</f>
        <v>0</v>
      </c>
      <c r="BE10" s="117">
        <f t="shared" si="9"/>
        <v>0</v>
      </c>
      <c r="BF10" s="117">
        <f>IFERROR(100*BD10/'Projection_Base-case'!Y10,0)</f>
        <v>0</v>
      </c>
      <c r="BG10" s="178">
        <f t="shared" si="22"/>
        <v>0</v>
      </c>
      <c r="BH10" s="179">
        <f t="shared" si="23"/>
        <v>0</v>
      </c>
    </row>
    <row r="11" spans="1:60" ht="15" thickBot="1">
      <c r="A11" s="205">
        <v>6</v>
      </c>
      <c r="B11" s="119">
        <f>IF('Projection_Base-case'!B11&lt;&gt;"",'Projection_Base-case'!B11,0)</f>
        <v>0</v>
      </c>
      <c r="C11" s="119">
        <f>IF('Projection_Base-case'!C11&lt;&gt;"",'Projection_Base-case'!C11,0)</f>
        <v>0</v>
      </c>
      <c r="D11" s="119">
        <f>IF('Projection_Base-case'!D11&lt;&gt;"",'Projection_Base-case'!D11,0)</f>
        <v>0</v>
      </c>
      <c r="E11" s="263" t="str">
        <f>IF(AND('Résultats major'!$AC$3="OUI",'Résultats major'!E10&lt;&gt;""),'Résultats major'!E10,IF(OR(D11="PBT1",D11="PBT2",D11="PBT3",D11="PBT4",D11="PBT5",D11="PBT6",D11="PBT7",D11="PBT8",D11="PBT10"),"Scenario1",IF(D11="PBT9","Scenario2","")))</f>
        <v/>
      </c>
      <c r="F11" s="202" t="str">
        <f t="shared" si="10"/>
        <v>0</v>
      </c>
      <c r="G11" s="177" t="str">
        <f>IF(F11="Scenario1PBT1",'Major retrofit'!$E$6,IF(F11="Scenario2PBT1",'Major retrofit'!$F$6,IF(F11="Scenario3PBT1",'Major retrofit'!$G$6,"")))&amp;IF(F11="Scenario1PBT2",'Major retrofit'!$H$6,IF(F11="Scenario2PBT2",'Major retrofit'!$I$6,IF(F11="Scenario3PBT2",'Major retrofit'!$J$6,"")))&amp;IF(F11="Scenario1PBT3",'Major retrofit'!$K$6,IF(F11="Scenario2PBT3",'Major retrofit'!$L$6,IF(F11="Scenario3PBT3",'Major retrofit'!$M$6,"")))&amp;IF(F11="Scenario1PBT4",'Major retrofit'!$N$6,IF(F11="Scenario2PBT4",'Major retrofit'!$O$6,IF(F11="Scenario3PBT4",'Major retrofit'!$P$6,"")))&amp;IF(F11="Scenario1PBT5",'Major retrofit'!$Q$6,IF(F11="Scenario2PBT5",'Major retrofit'!$R$6,IF(F11="Scenario3PBT5",'Major retrofit'!$S$6,"")))&amp;IF(F11="Scenario1PBT6",'Major retrofit'!$T$6,IF(F11="Scenario2PBT6",'Major retrofit'!$U$6,IF(F11="Scenario3PBT6",'Major retrofit'!$V$6,"")))&amp;IF(F11="Scenario1PBT7",'Major retrofit'!$W$6,IF(F11="Scenario2PBT7",'Major retrofit'!$X$6,IF(F11="Scenario3PBT7",'Major retrofit'!$Y$6,"")))&amp;IF(F11="Scenario1PBT8",'Major retrofit'!$Z$6,IF(F11="Scenario2PBT8",'Major retrofit'!$AA$6,IF(F11="Scenario3PBT8",'Major retrofit'!$AB$6,"")))&amp;IF(F11="Scenario1PBT9",'Major retrofit'!$AC$6,IF(F11="Scenario2PBT9",'Major retrofit'!$AD$6,IF(F11="Scenario3PBT9",'Major retrofit'!$AE$6,"")))&amp;IF(F11="Scenario1PBT10",'Major retrofit'!$AF$6,IF(F11="Scenario2PBT10",'Major retrofit'!$AG$6,IF(F11="Scenario3PBT10",'Major retrofit'!$AH$6,"")))&amp;IF(F11="Scenario1PBT11",'Major retrofit'!$AI$6,IF(F11="Scenario2PBT11",'Major retrofit'!$AJ$6,IF(F11="Scenario3PBT11",'Major retrofit'!$AK$6,"")))&amp;IF(F11="Scenario1PBT12",'Major retrofit'!$AL$6,IF(F11="Scenario2PBT12",'Major retrofit'!$AM$6,IF(F11="Scenario3PBT12",'Major retrofit'!$AN$6,"")))&amp;IF(F11="Scenario1PBT13",'Major retrofit'!$AO$6,IF(F11="Scenario2PBT13",'Major retrofit'!$AP$6,IF(F11="Scenario3PBT13",'Major retrofit'!$AQ$6,"")))&amp;IF(F11="Scenario1PBT14",'Major retrofit'!$AR$6,IF(F11="Scenario2PBT14",'Major retrofit'!$AS$6,IF(F11="Scenario3PBT14",'Major retrofit'!$AT$6,"")))&amp;IF(F11="Scenario1PBT15",'Major retrofit'!$AU$6,IF(F11="Scenario2PBT15",'Major retrofit'!$AV$6,IF(F11="Scenario3PBT15",'Major retrofit'!$AW$6,"")))</f>
        <v/>
      </c>
      <c r="H11" s="117">
        <f t="shared" si="11"/>
        <v>0</v>
      </c>
      <c r="I11" s="178" t="str">
        <f>IF(F11="Scenario1PBT1",'Major retrofit'!$E$16,IF(F11="Scenario2PBT1",'Major retrofit'!$F$16,IF(F11="Scenario3PBT1",'Major retrofit'!$G$16,"")))&amp;IF(F11="Scenario1PBT2",'Major retrofit'!$H$16,IF(F11="Scenario2PBT2",'Major retrofit'!$I$16,IF(F11="Scenario3PBT2",'Major retrofit'!$J$16,"")))&amp;IF(F11="Scenario1PBT3",'Major retrofit'!$K$16,IF(F11="Scenario2PBT3",'Major retrofit'!$L$16,IF(F11="Scenario3PBT3",'Major retrofit'!$M$16,"")))&amp;IF(F11="Scenario1PBT4",'Major retrofit'!$N$16,IF(F11="Scenario2PBT4",'Major retrofit'!$O$16,IF(F11="Scenario3PBT4",'Major retrofit'!$P$16,"")))&amp;IF(F11="Scenario1PBT5",'Major retrofit'!$Q$16,IF(F11="Scenario2PBT5",'Major retrofit'!$R$16,IF(F11="Scenario3PBT5",'Major retrofit'!$S$16,"")))&amp;IF(F11="Scenario1PBT6",'Major retrofit'!$T$16,IF(F11="Scenario2PBT6",'Major retrofit'!$U$16,IF(F11="Scenario3PBT6",'Major retrofit'!$V$16,"")))&amp;IF(F11="Scenario1PBT7",'Major retrofit'!$W$16,IF(F11="Scenario2PBT7",'Major retrofit'!$X$16,IF(F11="Scenario3PBT7",'Major retrofit'!$Y$16,"")))&amp;IF(F11="Scenario1PBT8",'Major retrofit'!$Z$16,IF(F11="Scenario2PBT8",'Major retrofit'!$AA$16,IF(F11="Scenario3PBT8",'Major retrofit'!$AB$16,"")))&amp;IF(F11="Scenario1PBT9",'Major retrofit'!$AC$16,IF(F11="Scenario2PBT9",'Major retrofit'!$AD$16,IF(F11="Scenario3PBT9",'Major retrofit'!$AE$16,"")))&amp;IF(F11="Scenario1PBT10",'Major retrofit'!$AF$16,IF(F11="Scenario2PBT10",'Major retrofit'!$AG$16,IF(F11="Scenario3PBT10",'Major retrofit'!$AH$16,"")))&amp;IF(F11="Scenario1PBT11",'Major retrofit'!$AI$16,IF(F11="Scenario2PBT11",'Major retrofit'!$AJ$16,IF(F11="Scenario3PBT11",'Major retrofit'!$AK$16,"")))&amp;IF(F11="Scenario1PBT12",'Major retrofit'!$AL$16,IF(F11="Scenario2PBT12",'Major retrofit'!$AM$16,IF(F11="Scenario3PBT12",'Major retrofit'!$AN$16,"")))&amp;IF(F11="Scenario1PBT13",'Major retrofit'!$AO$16,IF(F11="Scenario2PBT13",'Major retrofit'!$AP$16,IF(F11="Scenario3PBT13",'Major retrofit'!$AQ$16,"")))&amp;IF(F11="Scenario1PBT14",'Major retrofit'!$AR$16,IF(F11="Scenario2PBT14",'Major retrofit'!$AS$16,IF(F11="Scenario3PBT14",'Major retrofit'!$AT$16,"")))&amp;IF(F11="Scenario1PBT15",'Major retrofit'!$AU$16,IF(F11="Scenario2PBT15",'Major retrofit'!$AV$16,IF(F11="Scenario3PBT15",'Major retrofit'!$AW$16,"")))</f>
        <v/>
      </c>
      <c r="J11" s="117">
        <f t="shared" si="12"/>
        <v>0</v>
      </c>
      <c r="K11" s="117" t="str">
        <f>IF(F11="Scenario1PBT1",'Major retrofit'!$E$18,IF(F11="Scenario2PBT1",'Major retrofit'!$F$18,IF(F11="Scenario3PBT1",'Major retrofit'!$G$18,"")))&amp;IF(F11="Scenario1PBT2",'Major retrofit'!$H$18,IF(F11="Scenario2PBT2",'Major retrofit'!$I$18,IF(F11="Scenario3PBT2",'Major retrofit'!$J$18,"")))&amp;IF(F11="Scenario1PBT3",'Major retrofit'!$K$18,IF(F11="Scenario2PBT3",'Major retrofit'!$L$18,IF(F11="Scenario3PBT3",'Major retrofit'!$M$18,"")))&amp;IF(F11="Scenario1PBT4",'Major retrofit'!$N$18,IF(F11="Scenario2PBT4",'Major retrofit'!$O$18,IF(F11="Scenario3PBT4",'Major retrofit'!$P$18,"")))&amp;IF(F11="Scenario1PBT5",'Major retrofit'!$Q$18,IF(F11="Scenario2PBT5",'Major retrofit'!$R$18,IF(F11="Scenario3PBT5",'Major retrofit'!$S$18,"")))&amp;IF(F11="Scenario1PBT6",'Major retrofit'!$T$18,IF(F11="Scenario2PBT6",'Major retrofit'!$U$18,IF(F11="Scenario3PBT6",'Major retrofit'!$V$18,"")))&amp;IF(F11="Scenario1PBT7",'Major retrofit'!$W$18,IF(F11="Scenario2PBT7",'Major retrofit'!$X$18,IF(F11="Scenario3PBT7",'Major retrofit'!$Y$18,"")))&amp;IF(F11="Scenario1PBT8",'Major retrofit'!$Z$18,IF(F11="Scenario2PBT8",'Major retrofit'!$AA$18,IF(F11="Scenario3PBT8",'Major retrofit'!$AB$18,"")))&amp;IF(F11="Scenario1PBT9",'Major retrofit'!$AC$18,IF(F11="Scenario2PBT9",'Major retrofit'!$AD$18,IF(F11="Scenario3PBT9",'Major retrofit'!$AE$18,"")))&amp;IF(F11="Scenario1PBT10",'Major retrofit'!$AF$18,IF(F11="Scenario2PBT10",'Major retrofit'!$AG$18,IF(F11="Scenario3PBT10",'Major retrofit'!$AH$18,"")))&amp;IF(F11="Scenario1PBT11",'Major retrofit'!$AI$18,IF(F11="Scenario2PBT11",'Major retrofit'!$AJ$18,IF(F11="Scenario3PBT11",'Major retrofit'!$AK$18,"")))&amp;IF(F11="Scenario1PBT12",'Major retrofit'!$AL$18,IF(F11="Scenario2PBT12",'Major retrofit'!$AM$18,IF(F11="Scenario3PBT12",'Major retrofit'!$AN$18,"")))&amp;IF(F11="Scenario1PBT13",'Major retrofit'!$AO$18,IF(F11="Scenario2PBT13",'Major retrofit'!$AP$18,IF(F11="Scenario3PBT13",'Major retrofit'!$AQ$18,"")))&amp;IF(F11="Scenario1PBT14",'Major retrofit'!$AR$18,IF(F11="Scenario2PBT14",'Major retrofit'!$AS$18,IF(F11="Scenario3PBT14",'Major retrofit'!$AT$18,"")))&amp;IF(F11="Scenario1PBT15",'Major retrofit'!$AU$18,IF(F11="Scenario2PBT15",'Major retrofit'!$AV$18,IF(F11="Scenario3PBT15",'Major retrofit'!$AW$18,"")))</f>
        <v/>
      </c>
      <c r="L11" s="117">
        <f t="shared" si="13"/>
        <v>0</v>
      </c>
      <c r="M11" s="117" t="str">
        <f>IF(F11="Scenario1PBT1",'Major retrofit'!$E$20,IF(F11="Scenario2PBT1",'Major retrofit'!$F$20,IF(F11="Scenario3PBT1",'Major retrofit'!$G$20,"")))&amp;IF(F11="Scenario1PBT2",'Major retrofit'!$H$20,IF(F11="Scenario2PBT2",'Major retrofit'!$I$20,IF(F11="Scenario3PBT2",'Major retrofit'!$J$20,"")))&amp;IF(F11="Scenario1PBT3",'Major retrofit'!$K$20,IF(F11="Scenario2PBT3",'Major retrofit'!$L$20,IF(F11="Scenario3PBT3",'Major retrofit'!$M$20,"")))&amp;IF(F11="Scenario1PBT4",'Major retrofit'!$N$20,IF(F11="Scenario2PBT4",'Major retrofit'!$O$20,IF(F11="Scenario3PBT4",'Major retrofit'!$P$20,"")))&amp;IF(F11="Scenario1PBT5",'Major retrofit'!$Q$20,IF(F11="Scenario2PBT5",'Major retrofit'!$R$20,IF(F11="Scenario3PBT5",'Major retrofit'!$S$20,"")))&amp;IF(F11="Scenario1PBT6",'Major retrofit'!$T$20,IF(F11="Scenario2PBT6",'Major retrofit'!$U$20,IF(F11="Scenario3PBT6",'Major retrofit'!$V$20,"")))&amp;IF(F11="Scenario1PBT7",'Major retrofit'!$W$20,IF(F11="Scenario2PBT7",'Major retrofit'!$X$20,IF(F11="Scenario3PBT7",'Major retrofit'!$Y$20,"")))&amp;IF(F11="Scenario1PBT8",'Major retrofit'!$Z$20,IF(F11="Scenario2PBT8",'Major retrofit'!$AA$20,IF(F11="Scenario3PBT8",'Major retrofit'!$AB$20,"")))&amp;IF(F11="Scenario1PBT9",'Major retrofit'!$AC$20,IF(F11="Scenario2PBT9",'Major retrofit'!$AD$20,IF(F11="Scenario3PBT9",'Major retrofit'!$AE$20,"")))&amp;IF(F11="Scenario1PBT10",'Major retrofit'!$AF$20,IF(F11="Scenario2PBT10",'Major retrofit'!$AG$20,IF(F11="Scenario3PBT10",'Major retrofit'!$AH$20,"")))&amp;IF(F11="Scenario1PBT11",'Major retrofit'!$AI$20,IF(F11="Scenario2PBT11",'Major retrofit'!$AJ$20,IF(F11="Scenario3PBT11",'Major retrofit'!$AK$20,"")))&amp;IF(F11="Scenario1PBT12",'Major retrofit'!$AL$20,IF(F11="Scenario2PBT12",'Major retrofit'!$AM$20,IF(F11="Scenario3PBT12",'Major retrofit'!$AN$20,"")))&amp;IF(F11="Scenario1PBT13",'Major retrofit'!$AO$20,IF(F11="Scenario2PBT13",'Major retrofit'!$AP$20,IF(F11="Scenario3PBT13",'Major retrofit'!$AQ$20,"")))&amp;IF(F11="Scenario1PBT14",'Major retrofit'!$AR$20,IF(F11="Scenario2PBT14",'Major retrofit'!$AS$20,IF(F11="Scenario3PBT14",'Major retrofit'!$AT$20,"")))&amp;IF(F11="Scenario1PBT15",'Major retrofit'!$AU$20,IF(F11="Scenario2PBT15",'Major retrofit'!$AV$20,IF(F11="Scenario3PBT15",'Major retrofit'!$AW$20,"")))</f>
        <v/>
      </c>
      <c r="N11" s="118">
        <f t="shared" si="14"/>
        <v>0</v>
      </c>
      <c r="O11" s="206" t="str">
        <f>IF(F11="Scenario1PBT1",'Major retrofit'!$E$23,IF(F11="Scenario2PBT1",'Major retrofit'!$F$23,IF(F11="Scenario3PBT1",'Major retrofit'!$G$23,"")))&amp;IF(F11="Scenario1PBT2",'Major retrofit'!$H$23,IF(F11="Scenario2PBT2",'Major retrofit'!$I$23,IF(F11="Scenario3PBT2",'Major retrofit'!$J$23,"")))&amp;IF(F11="Scenario1PBT3",'Major retrofit'!$K$23,IF(F11="Scenario2PBT3",'Major retrofit'!$L$23,IF(F11="Scenario3PBT3",'Major retrofit'!$M$23,"")))&amp;IF(F11="Scenario1PBT4",'Major retrofit'!$N$23,IF(F11="Scenario2PBT4",'Major retrofit'!$O$23,IF(F11="Scenario3PBT4",'Major retrofit'!$P$23,"")))&amp;IF(F11="Scenario1PBT5",'Major retrofit'!$Q$23,IF(F11="Scenario2PBT5",'Major retrofit'!$R$23,IF(F11="Scenario3PBT5",'Major retrofit'!$S$23,"")))&amp;IF(F11="Scenario1PBT6",'Major retrofit'!$T$23,IF(F11="Scenario2PBT6",'Major retrofit'!$U$23,IF(F11="Scenario3PBT6",'Major retrofit'!$V$23,"")))&amp;IF(F11="Scenario1PBT7",'Major retrofit'!$W$23,IF(F11="Scenario2PBT7",'Major retrofit'!$X$23,IF(F11="Scenario3PBT7",'Major retrofit'!$Y$23,"")))&amp;IF(F11="Scenario1PBT8",'Major retrofit'!$Z$23,IF(F11="Scenario2PBT8",'Major retrofit'!$AA$23,IF(F11="Scenario3PBT8",'Major retrofit'!$AB$23,"")))&amp;IF(F11="Scenario1PBT9",'Major retrofit'!$AC$23,IF(F11="Scenario2PBT9",'Major retrofit'!$AD$23,IF(F11="Scenario3PBT9",'Major retrofit'!$AE$23,"")))&amp;IF(F11="Scenario1PBT10",'Major retrofit'!$AF$23,IF(F11="Scenario2PBT10",'Major retrofit'!$AG$23,IF(F11="Scenario3PBT10",'Major retrofit'!$AH$23,"")))&amp;IF(F11="Scenario1PBT11",'Major retrofit'!$AI$23,IF(F11="Scenario2PBT11",'Major retrofit'!$AJ$23,IF(F11="Scenario3PBT11",'Major retrofit'!$AK$23,"")))&amp;IF(F11="Scenario1PBT12",'Major retrofit'!$AL$23,IF(F11="Scenario2PBT12",'Major retrofit'!$AM$23,IF(F11="Scenario3PBT12",'Major retrofit'!$AN$23,"")))&amp;IF(F11="Scenario1PBT13",'Major retrofit'!$AO$23,IF(F11="Scenario2PBT13",'Major retrofit'!$AP$23,IF(F11="Scenario3PBT13",'Major retrofit'!$AQ$23,"")))&amp;IF(F11="Scenario1PBT14",'Major retrofit'!$AR$23,IF(F11="Scenario2PBT14",'Major retrofit'!$AS$23,IF(F11="Scenario3PBT14",'Major retrofit'!$AT$23,"")))&amp;IF(F11="Scenario1PBT15",'Major retrofit'!$AU$23,IF(F11="Scenario2PBT15",'Major retrofit'!$AV$23,IF(F11="Scenario3PBT15",'Major retrofit'!$AW$23,"")))</f>
        <v/>
      </c>
      <c r="P11" s="117">
        <f t="shared" si="15"/>
        <v>0</v>
      </c>
      <c r="Q11" s="117" t="str">
        <f>IF(F11="Scenario1PBT1",'Major retrofit'!$E$25,IF(F11="Scenario2PBT1",'Major retrofit'!$F$25,IF(F11="Scenario3PBT1",'Major retrofit'!$G$25,"")))&amp;IF(F11="Scenario1PBT2",'Major retrofit'!$H$25,IF(F11="Scenario2PBT2",'Major retrofit'!$I$25,IF(F11="Scenario3PBT2",'Major retrofit'!$J$25,"")))&amp;IF(F11="Scenario1PBT3",'Major retrofit'!$K$25,IF(F11="Scenario2PBT3",'Major retrofit'!$L$25,IF(F11="Scenario3PBT3",'Major retrofit'!$M$25,"")))&amp;IF(F11="Scenario1PBT4",'Major retrofit'!$N$25,IF(F11="Scenario2PBT4",'Major retrofit'!$O$25,IF(F11="Scenario3PBT4",'Major retrofit'!$P$25,"")))&amp;IF(F11="Scenario1PBT5",'Major retrofit'!$Q$25,IF(F11="Scenario2PBT5",'Major retrofit'!$R$25,IF(F11="Scenario3PBT5",'Major retrofit'!$S$25,"")))&amp;IF(F11="Scenario1PBT6",'Major retrofit'!$T$25,IF(F11="Scenario2PBT6",'Major retrofit'!$U$25,IF(F11="Scenario3PBT6",'Major retrofit'!$V$25,"")))&amp;IF(F11="Scenario1PBT7",'Major retrofit'!$W$25,IF(F11="Scenario2PBT7",'Major retrofit'!$X$25,IF(F11="Scenario3PBT7",'Major retrofit'!$Y$25,"")))&amp;IF(F11="Scenario1PBT8",'Major retrofit'!$Z$25,IF(F11="Scenario2PBT8",'Major retrofit'!$AA$25,IF(F11="Scenario3PBT8",'Major retrofit'!$AB$25,"")))&amp;IF(F11="Scenario1PBT9",'Major retrofit'!$AC$25,IF(F11="Scenario2PBT9",'Major retrofit'!$AD$25,IF(F11="Scenario3PBT9",'Major retrofit'!$AE$25,"")))&amp;IF(F11="Scenario1PBT10",'Major retrofit'!$AF$25,IF(F11="Scenario2PBT10",'Major retrofit'!$AG$25,IF(F11="Scenario3PBT10",'Major retrofit'!$AH$25,"")))&amp;IF(F11="Scenario1PBT11",'Major retrofit'!$AI$25,IF(F11="Scenario2PBT11",'Major retrofit'!$AJ$25,IF(F11="Scenario3PBT11",'Major retrofit'!$AK$25,"")))&amp;IF(F11="Scenario1PBT12",'Major retrofit'!$AL$25,IF(F11="Scenario2PBT12",'Major retrofit'!$AM$25,IF(F11="Scenario3PBT12",'Major retrofit'!$AN$25,"")))&amp;IF(F11="Scenario1PBT13",'Major retrofit'!$AO$25,IF(F11="Scenario2PBT13",'Major retrofit'!$AP$25,IF(F11="Scenario3PBT13",'Major retrofit'!$AQ$25,"")))&amp;IF(F11="Scenario1PBT14",'Major retrofit'!$AR$25,IF(F11="Scenario2PBT14",'Major retrofit'!$AS$25,IF(F11="Scenario3PBT14",'Major retrofit'!$AT$25,"")))&amp;IF(F11="Scenario1PBT15",'Major retrofit'!$AU$25,IF(F11="Scenario2PBT15",'Major retrofit'!$AV$25,IF(F11="Scenario3PBT15",'Major retrofit'!$AW$25,"")))</f>
        <v/>
      </c>
      <c r="R11" s="117">
        <f t="shared" si="16"/>
        <v>0</v>
      </c>
      <c r="S11" s="117" t="str">
        <f>IF(F11="Scenario1PBT1",'Major retrofit'!$E$27,IF(F11="Scenario2PBT1",'Major retrofit'!$F$27,IF(F11="Scenario3PBT1",'Major retrofit'!$G$27,"")))&amp;IF(F11="Scenario1PBT2",'Major retrofit'!$H$27,IF(F11="Scenario2PBT2",'Major retrofit'!$I$27,IF(F11="Scenario3PBT2",'Major retrofit'!$J$27,"")))&amp;IF(F11="Scenario1PBT3",'Major retrofit'!$K$27,IF(F11="Scenario2PBT3",'Major retrofit'!$L$27,IF(F11="Scenario3PBT3",'Major retrofit'!$M$27,"")))&amp;IF(F11="Scenario1PBT4",'Major retrofit'!$N$27,IF(F11="Scenario2PBT4",'Major retrofit'!$O$27,IF(F11="Scenario3PBT4",'Major retrofit'!$P$27,"")))&amp;IF(F11="Scenario1PBT5",'Major retrofit'!$Q$27,IF(F11="Scenario2PBT5",'Major retrofit'!$R$27,IF(F11="Scenario3PBT5",'Major retrofit'!$S$27,"")))&amp;IF(F11="Scenario1PBT6",'Major retrofit'!$T$27,IF(F11="Scenario2PBT6",'Major retrofit'!$U$27,IF(F11="Scenario3PBT6",'Major retrofit'!$V$27,"")))&amp;IF(F11="Scenario1PBT7",'Major retrofit'!$W$27,IF(F11="Scenario2PBT7",'Major retrofit'!$X$27,IF(F11="Scenario3PBT7",'Major retrofit'!$Y$27,"")))&amp;IF(F11="Scenario1PBT8",'Major retrofit'!$Z$27,IF(F11="Scenario2PBT8",'Major retrofit'!$AA$27,IF(F11="Scenario3PBT8",'Major retrofit'!$AB$27,"")))&amp;IF(F11="Scenario1PBT9",'Major retrofit'!$AC$27,IF(F11="Scenario2PBT9",'Major retrofit'!$AD$27,IF(F11="Scenario3PBT9",'Major retrofit'!$AE$27,"")))&amp;IF(F11="Scenario1PBT10",'Major retrofit'!$AF$27,IF(F11="Scenario2PBT10",'Major retrofit'!$AG$27,IF(F11="Scenario3PBT10",'Major retrofit'!$AH$27,"")))&amp;IF(F11="Scenario1PBT11",'Major retrofit'!$AI$27,IF(F11="Scenario2PBT11",'Major retrofit'!$AJ$27,IF(F11="Scenario3PBT11",'Major retrofit'!$AK$27,"")))&amp;IF(F11="Scenario1PBT12",'Major retrofit'!$AL$27,IF(F11="Scenario2PBT12",'Major retrofit'!$AM$27,IF(F11="Scenario3PBT12",'Major retrofit'!$AN$27,"")))&amp;IF(F11="Scenario1PBT13",'Major retrofit'!$AO$27,IF(F11="Scenario2PBT13",'Major retrofit'!$AP$27,IF(F11="Scenario3PBT13",'Major retrofit'!$AQ$27,"")))&amp;IF(F11="Scenario1PBT14",'Major retrofit'!$AR$27,IF(F11="Scenario2PBT14",'Major retrofit'!$AS$27,IF(F11="Scenario3PBT14",'Major retrofit'!$AT$27,"")))&amp;IF(F11="Scenario1PBT15",'Major retrofit'!$AU$27,IF(F11="Scenario2PBT15",'Major retrofit'!$AV$27,IF(F11="Scenario3PBT15",'Major retrofit'!$AW$27,"")))</f>
        <v/>
      </c>
      <c r="T11" s="207">
        <f t="shared" si="17"/>
        <v>0</v>
      </c>
      <c r="U11" s="206" t="str">
        <f>IF(F11="Scenario1PBT1",'Major retrofit'!$E$38,IF(F11="Scenario2PBT1",'Major retrofit'!$F$38,IF(F11="Scenario3PBT1",'Major retrofit'!$G$38,"")))&amp;IF(F11="Scenario1PBT2",'Major retrofit'!$H$38,IF(F11="Scenario2PBT2",'Major retrofit'!$I$38,IF(F11="Scenario3PBT2",'Major retrofit'!$J$38,"")))&amp;IF(F11="Scenario1PBT3",'Major retrofit'!$K$38,IF(F11="Scenario2PBT3",'Major retrofit'!$L$38,IF(F11="Scenario3PBT3",'Major retrofit'!$M$38,"")))&amp;IF(F11="Scenario1PBT4",'Major retrofit'!$N$38,IF(F11="Scenario2PBT4",'Major retrofit'!$O$38,IF(F11="Scenario3PBT4",'Major retrofit'!$P$38,"")))&amp;IF(F11="Scenario1PBT5",'Major retrofit'!$Q$38,IF(F11="Scenario2PBT5",'Major retrofit'!$R$38,IF(F11="Scenario3PBT5",'Major retrofit'!$S$38,"")))&amp;IF(F11="Scenario1PBT6",'Major retrofit'!$T$38,IF(F11="Scenario2PBT6",'Major retrofit'!$U$38,IF(F11="Scenario3PBT6",'Major retrofit'!$V$38,"")))&amp;IF(F11="Scenario1PBT7",'Major retrofit'!$W$38,IF(F11="Scenario2PBT7",'Major retrofit'!$X$38,IF(F11="Scenario3PBT7",'Major retrofit'!$Y$38,"")))&amp;IF(F11="Scenario1PBT8",'Major retrofit'!$Z$38,IF(F11="Scenario2PBT8",'Major retrofit'!$AA$38,IF(F11="Scenario3PBT8",'Major retrofit'!$AB$38,"")))&amp;IF(F11="Scenario1PBT9",'Major retrofit'!$AC$38,IF(F11="Scenario2PBT9",'Major retrofit'!$AD$38,IF(F11="Scenario3PBT9",'Major retrofit'!$AE$38,"")))&amp;IF(F11="Scenario1PBT10",'Major retrofit'!$AF$38,IF(F11="Scenario2PBT10",'Major retrofit'!$AG$38,IF(F11="Scenario3PBT10",'Major retrofit'!$AH$38,"")))&amp;IF(F11="Scenario1PBT11",'Major retrofit'!$AI$38,IF(F11="Scenario2PBT11",'Major retrofit'!$AJ$38,IF(F11="Scenario3PBT11",'Major retrofit'!$AK$38,"")))&amp;IF(F11="Scenario1PBT12",'Major retrofit'!$AL$38,IF(F11="Scenario2PBT12",'Major retrofit'!$AM$38,IF(F11="Scenario3PBT12",'Major retrofit'!$AN$38,"")))&amp;IF(F11="Scenario1PBT13",'Major retrofit'!$AO$38,IF(F11="Scenario2PBT13",'Major retrofit'!$AP$38,IF(F11="Scenario3PBT13",'Major retrofit'!$AQ$38,"")))&amp;IF(F11="Scenario1PBT14",'Major retrofit'!$AR$38,IF(F11="Scenario2PBT14",'Major retrofit'!$AS$38,IF(F11="Scenario3PBT14",'Major retrofit'!$AT$38,"")))&amp;IF(F11="Scenario1PBT15",'Major retrofit'!$AU$38,IF(F11="Scenario2PBT15",'Major retrofit'!$AV$38,IF(F11="Scenario3PBT15",'Major retrofit'!$AW$38,"")))</f>
        <v/>
      </c>
      <c r="V11" s="117">
        <f t="shared" si="18"/>
        <v>0</v>
      </c>
      <c r="W11" s="117" t="str">
        <f>IF(F11="Scenario1PBT1",'Major retrofit'!$E$40,IF(F11="Scenario2PBT1",'Major retrofit'!$F$40,IF(F11="Scenario3PBT1",'Major retrofit'!$G$40,"")))&amp;IF(F11="Scenario1PBT2",'Major retrofit'!$H$40,IF(F11="Scenario2PBT2",'Major retrofit'!$I$40,IF(F11="Scenario3PBT2",'Major retrofit'!$J$40,"")))&amp;IF(F11="Scenario1PBT3",'Major retrofit'!$K$40,IF(F11="Scenario2PBT3",'Major retrofit'!$L$40,IF(F11="Scenario3PBT3",'Major retrofit'!$M$40,"")))&amp;IF(F11="Scenario1PBT4",'Major retrofit'!$N$40,IF(F11="Scenario2PBT4",'Major retrofit'!$O$40,IF(F11="Scenario3PBT4",'Major retrofit'!$P$40,"")))&amp;IF(F11="Scenario1PBT5",'Major retrofit'!$Q$40,IF(F11="Scenario2PBT5",'Major retrofit'!$R$40,IF(F11="Scenario3PBT5",'Major retrofit'!$S$40,"")))&amp;IF(F11="Scenario1PBT6",'Major retrofit'!$T$40,IF(F11="Scenario2PBT6",'Major retrofit'!$U$40,IF(F11="Scenario3PBT6",'Major retrofit'!$V$40,"")))&amp;IF(F11="Scenario1PBT7",'Major retrofit'!$W$40,IF(F11="Scenario2PBT7",'Major retrofit'!$X$40,IF(F11="Scenario3PBT7",'Major retrofit'!$Y$40,"")))&amp;IF(F11="Scenario1PBT8",'Major retrofit'!$Z$40,IF(F11="Scenario2PBT8",'Major retrofit'!$AA$40,IF(F11="Scenario3PBT8",'Major retrofit'!$AB$40,"")))&amp;IF(F11="Scenario1PBT9",'Major retrofit'!$AC$40,IF(F11="Scenario2PBT9",'Major retrofit'!$AD$40,IF(F11="Scenario3PBT9",'Major retrofit'!$AE$40,"")))&amp;IF(F11="Scenario1PBT10",'Major retrofit'!$AF$40,IF(F11="Scenario2PBT10",'Major retrofit'!$AG$40,IF(F11="Scenario3PBT10",'Major retrofit'!$AH$40,"")))&amp;IF(F11="Scenario1PBT11",'Major retrofit'!$AI$40,IF(F11="Scenario2PBT11",'Major retrofit'!$AJ$40,IF(F11="Scenario3PBT11",'Major retrofit'!$AK$40,"")))&amp;IF(F11="Scenario1PBT12",'Major retrofit'!$AL$40,IF(F11="Scenario2PBT12",'Major retrofit'!$AM$40,IF(F11="Scenario3PBT12",'Major retrofit'!$AN$40,"")))&amp;IF(F11="Scenario1PBT13",'Major retrofit'!$AO$40,IF(F11="Scenario2PBT13",'Major retrofit'!$AP$40,IF(F11="Scenario3PBT13",'Major retrofit'!$AQ$40,"")))&amp;IF(F11="Scenario1PBT14",'Major retrofit'!$AR$40,IF(F11="Scenario2PBT14",'Major retrofit'!$AS$40,IF(F11="Scenario3PBT14",'Major retrofit'!$AT$40,"")))&amp;IF(F11="Scenario1PBT15",'Major retrofit'!$AU$40,IF(F11="Scenario2PBT15",'Major retrofit'!$AV$40,IF(F11="Scenario3PBT15",'Major retrofit'!$AW$40,"")))</f>
        <v/>
      </c>
      <c r="X11" s="117">
        <f t="shared" si="19"/>
        <v>0</v>
      </c>
      <c r="Y11" s="117" t="str">
        <f>IF(F11="Scenario1PBT1",'Major retrofit'!$E$42,IF(F11="Scenario2PBT1",'Major retrofit'!$F$42,IF(F11="Scenario3PBT1",'Major retrofit'!$G$42,"")))&amp;IF(F11="Scenario1PBT2",'Major retrofit'!$H$42,IF(F11="Scenario2PBT2",'Major retrofit'!$I$42,IF(F11="Scenario3PBT2",'Major retrofit'!$J$42,"")))&amp;IF(F11="Scenario1PBT3",'Major retrofit'!$K$42,IF(F11="Scenario2PBT3",'Major retrofit'!$L$42,IF(F11="Scenario3PBT3",'Major retrofit'!$M$42,"")))&amp;IF(F11="Scenario1PBT4",'Major retrofit'!$N$42,IF(F11="Scenario2PBT4",'Major retrofit'!$O$42,IF(F11="Scenario3PBT4",'Major retrofit'!$P$42,"")))&amp;IF(F11="Scenario1PBT5",'Major retrofit'!$Q$42,IF(F11="Scenario2PBT5",'Major retrofit'!$R$42,IF(F11="Scenario3PBT5",'Major retrofit'!$S$42,"")))&amp;IF(F11="Scenario1PBT6",'Major retrofit'!$T$42,IF(F11="Scenario2PBT6",'Major retrofit'!$U$42,IF(F11="Scenario3PBT6",'Major retrofit'!$V$42,"")))&amp;IF(F11="Scenario1PBT7",'Major retrofit'!$W$42,IF(F11="Scenario2PBT7",'Major retrofit'!$X$42,IF(F11="Scenario3PBT7",'Major retrofit'!$Y$42,"")))&amp;IF(F11="Scenario1PBT8",'Major retrofit'!$Z$42,IF(F11="Scenario2PBT8",'Major retrofit'!$AA$42,IF(F11="Scenario3PBT8",'Major retrofit'!$AB$42,"")))&amp;IF(F11="Scenario1PBT9",'Major retrofit'!$AC$42,IF(F11="Scenario2PBT9",'Major retrofit'!$AD$42,IF(F11="Scenario3PBT9",'Major retrofit'!$AE$42,"")))&amp;IF(F11="Scenario1PBT10",'Major retrofit'!$AF$42,IF(F11="Scenario2PBT10",'Major retrofit'!$AG$42,IF(F11="Scenario3PBT10",'Major retrofit'!$AH$42,"")))&amp;IF(F11="Scenario1PBT11",'Major retrofit'!$AI$42,IF(F11="Scenario2PBT11",'Major retrofit'!$AJ$42,IF(F11="Scenario3PBT11",'Major retrofit'!$AK$42,"")))&amp;IF(F11="Scenario1PBT12",'Major retrofit'!$AL$42,IF(F11="Scenario2PBT12",'Major retrofit'!$AM$42,IF(F11="Scenario3PBT12",'Major retrofit'!$AN$42,"")))&amp;IF(F11="Scenario1PBT13",'Major retrofit'!$AO$42,IF(F11="Scenario2PBT13",'Major retrofit'!$AP$42,IF(F11="Scenario3PBT13",'Major retrofit'!$AQ$42,"")))&amp;IF(F11="Scenario1PBT14",'Major retrofit'!$AR$42,IF(F11="Scenario2PBT14",'Major retrofit'!$AS$42,IF(F11="Scenario3PBT14",'Major retrofit'!$AT$42,"")))&amp;IF(F11="Scenario1PBT15",'Major retrofit'!$AU$42,IF(F11="Scenario2PBT15",'Major retrofit'!$AV$42,IF(F11="Scenario3PBT15",'Major retrofit'!$AW$42,"")))</f>
        <v/>
      </c>
      <c r="Z11" s="117">
        <f t="shared" si="20"/>
        <v>0</v>
      </c>
      <c r="AA11" s="178" t="str">
        <f>IF(F11="Scenario1PBT1",'Major retrofit'!$E$101,IF(F11="Scenario2PBT1",'Major retrofit'!$F$101,IF(F11="Scenario3PBT1",'Major retrofit'!$G$101,"")))&amp;IF(F11="Scenario1PBT2",'Major retrofit'!$H$101,IF(F11="Scenario2PBT2",'Major retrofit'!$I$101,IF(F11="Scenario3PBT2",'Major retrofit'!$J$101,"")))&amp;IF(F11="Scenario1PBT3",'Major retrofit'!$K$101,IF(F11="Scenario2PBT3",'Major retrofit'!$L$101,IF(F11="Scenario3PBT3",'Major retrofit'!$M$101,"")))&amp;IF(F11="Scenario1PBT4",'Major retrofit'!$N$101,IF(F11="Scenario2PBT4",'Major retrofit'!$O$101,IF(F11="Scenario3PBT4",'Major retrofit'!$P$101,"")))&amp;IF(F11="Scenario1PBT5",'Major retrofit'!$Q$101,IF(F11="Scenario2PBT5",'Major retrofit'!$R$101,IF(F11="Scenario3PBT5",'Major retrofit'!$S$101,"")))&amp;IF(F11="Scenario1PBT6",'Major retrofit'!$T$101,IF(F11="Scenario2PBT6",'Major retrofit'!$U$101,IF(F11="Scenario3PBT6",'Major retrofit'!$V$101,"")))&amp;IF(F11="Scenario1PBT7",'Major retrofit'!$W$101,IF(F11="Scenario2PBT7",'Major retrofit'!$X$101,IF(F11="Scenario3PBT7",'Major retrofit'!$Y$101,"")))&amp;IF(F11="Scenario1PBT8",'Major retrofit'!$Z$101,IF(F11="Scenario2PBT8",'Major retrofit'!$AA$101,IF(F11="Scenario3PBT8",'Major retrofit'!$AB$101,"")))&amp;IF(F11="Scenario1PBT9",'Major retrofit'!$AC$101,IF(F11="Scenario2PBT9",'Major retrofit'!$AD$101,IF(F11="Scenario3PBT9",'Major retrofit'!$AE$101,"")))&amp;IF(F11="Scenario1PBT10",'Major retrofit'!$AF$101,IF(F11="Scenario2PBT10",'Major retrofit'!$AG$101,IF(F11="Scenario3PBT10",'Major retrofit'!$AH$101,"")))&amp;IF(F11="Scenario1PBT11",'Major retrofit'!$AI$101,IF(F11="Scenario2PBT11",'Major retrofit'!$AJ$101,IF(F11="Scenario3PBT11",'Major retrofit'!$AK$101,"")))&amp;IF(F11="Scenario1PBT12",'Major retrofit'!$AL$101,IF(F11="Scenario2PBT12",'Major retrofit'!$AM$101,IF(F11="Scenario3PBT12",'Major retrofit'!$AN$101,"")))&amp;IF(F11="Scenario1PBT13",'Major retrofit'!$AO$101,IF(F11="Scenario2PBT13",'Major retrofit'!$AP$101,IF(F11="Scenario3PBT13",'Major retrofit'!$AQ$101,"")))&amp;IF(F11="Scenario1PBT14",'Major retrofit'!$AR$101,IF(F11="Scenario2PBT14",'Major retrofit'!$AS$101,IF(F11="Scenario3PBT14",'Major retrofit'!$AT$101,"")))&amp;IF(F11="Scenario1PBT15",'Major retrofit'!$AU$101,IF(F11="Scenario2PBT15",'Major retrofit'!$AV$101,IF(F11="Scenario3PBT15",'Major retrofit'!$AW$101,"")))</f>
        <v/>
      </c>
      <c r="AB11" s="179">
        <f t="shared" si="21"/>
        <v>0</v>
      </c>
      <c r="AC11" s="208">
        <f>IFERROR('Projection_Base-case'!G11-G11,0)</f>
        <v>0</v>
      </c>
      <c r="AD11" s="117">
        <f t="shared" si="0"/>
        <v>0</v>
      </c>
      <c r="AE11" s="117">
        <f>IFERROR(100*AC11/'Projection_Base-case'!G11,0)</f>
        <v>0</v>
      </c>
      <c r="AF11" s="117">
        <f>IFERROR('Projection_Base-case'!I11-I11,0)</f>
        <v>0</v>
      </c>
      <c r="AG11" s="117">
        <f t="shared" si="1"/>
        <v>0</v>
      </c>
      <c r="AH11" s="117">
        <f>IFERROR(100*AF11/'Projection_Base-case'!I11,0)</f>
        <v>0</v>
      </c>
      <c r="AI11" s="117">
        <f>IFERROR('Projection_Base-case'!K11-K11,0)</f>
        <v>0</v>
      </c>
      <c r="AJ11" s="117">
        <f t="shared" si="2"/>
        <v>0</v>
      </c>
      <c r="AK11" s="117">
        <f>IFERROR(100*AI11/'Projection_Base-case'!K11,0)</f>
        <v>0</v>
      </c>
      <c r="AL11" s="117">
        <f>IFERROR(M11-'Projection_Base-case'!M11,0)</f>
        <v>0</v>
      </c>
      <c r="AM11" s="117">
        <f t="shared" si="3"/>
        <v>0</v>
      </c>
      <c r="AN11" s="179">
        <f>IFERROR(IF('Projection_Base-case'!N11&gt;0,100*AM11/'Projection_Base-case'!N11,100*AM11/N11),0)</f>
        <v>0</v>
      </c>
      <c r="AO11" s="206">
        <f>IFERROR('Projection_Base-case'!O11-O11,0)</f>
        <v>0</v>
      </c>
      <c r="AP11" s="117">
        <f t="shared" si="4"/>
        <v>0</v>
      </c>
      <c r="AQ11" s="117">
        <f>IFERROR(100*AO11/'Projection_Base-case'!O11,0)</f>
        <v>0</v>
      </c>
      <c r="AR11" s="117">
        <f>IFERROR('Projection_Base-case'!Q11-Q11,0)</f>
        <v>0</v>
      </c>
      <c r="AS11" s="117">
        <f t="shared" si="5"/>
        <v>0</v>
      </c>
      <c r="AT11" s="117">
        <f>IFERROR(100*AR11/'Projection_Base-case'!Q11,0)</f>
        <v>0</v>
      </c>
      <c r="AU11" s="117">
        <f>IFERROR('Projection_Base-case'!S11-S11,0)</f>
        <v>0</v>
      </c>
      <c r="AV11" s="117">
        <f t="shared" si="6"/>
        <v>0</v>
      </c>
      <c r="AW11" s="118">
        <f>IFERROR(100*AU11/'Projection_Base-case'!S11,0)</f>
        <v>0</v>
      </c>
      <c r="AX11" s="206">
        <f>IFERROR('Projection_Base-case'!U11-U11,0)</f>
        <v>0</v>
      </c>
      <c r="AY11" s="117">
        <f t="shared" si="7"/>
        <v>0</v>
      </c>
      <c r="AZ11" s="117">
        <f>IFERROR(100*AX11/'Projection_Base-case'!U11,0)</f>
        <v>0</v>
      </c>
      <c r="BA11" s="117">
        <f>IFERROR('Projection_Base-case'!W11-W11,0)</f>
        <v>0</v>
      </c>
      <c r="BB11" s="117">
        <f t="shared" si="8"/>
        <v>0</v>
      </c>
      <c r="BC11" s="117">
        <f>IFERROR(100*BA11/'Projection_Base-case'!W11,0)</f>
        <v>0</v>
      </c>
      <c r="BD11" s="117">
        <f>IFERROR('Projection_Base-case'!Y11-Y11,0)</f>
        <v>0</v>
      </c>
      <c r="BE11" s="117">
        <f t="shared" si="9"/>
        <v>0</v>
      </c>
      <c r="BF11" s="117">
        <f>IFERROR(100*BD11/'Projection_Base-case'!Y11,0)</f>
        <v>0</v>
      </c>
      <c r="BG11" s="178">
        <f t="shared" si="22"/>
        <v>0</v>
      </c>
      <c r="BH11" s="179">
        <f t="shared" si="23"/>
        <v>0</v>
      </c>
    </row>
    <row r="12" spans="1:60" ht="15" customHeight="1" thickBot="1">
      <c r="A12" s="205">
        <v>7</v>
      </c>
      <c r="B12" s="119">
        <f>IF('Projection_Base-case'!B12&lt;&gt;"",'Projection_Base-case'!B12,0)</f>
        <v>0</v>
      </c>
      <c r="C12" s="119">
        <f>IF('Projection_Base-case'!C12&lt;&gt;"",'Projection_Base-case'!C12,0)</f>
        <v>0</v>
      </c>
      <c r="D12" s="119">
        <f>IF('Projection_Base-case'!D12&lt;&gt;"",'Projection_Base-case'!D12,0)</f>
        <v>0</v>
      </c>
      <c r="E12" s="263" t="str">
        <f>IF(AND('Résultats major'!$AC$3="OUI",'Résultats major'!E11&lt;&gt;""),'Résultats major'!E11,IF(OR(D12="PBT1",D12="PBT2",D12="PBT3",D12="PBT4",D12="PBT5",D12="PBT6",D12="PBT7",D12="PBT8",D12="PBT10"),"Scenario1",IF(D12="PBT9","Scenario2","")))</f>
        <v/>
      </c>
      <c r="F12" s="202" t="str">
        <f t="shared" si="10"/>
        <v>0</v>
      </c>
      <c r="G12" s="177" t="str">
        <f>IF(F12="Scenario1PBT1",'Major retrofit'!$E$6,IF(F12="Scenario2PBT1",'Major retrofit'!$F$6,IF(F12="Scenario3PBT1",'Major retrofit'!$G$6,"")))&amp;IF(F12="Scenario1PBT2",'Major retrofit'!$H$6,IF(F12="Scenario2PBT2",'Major retrofit'!$I$6,IF(F12="Scenario3PBT2",'Major retrofit'!$J$6,"")))&amp;IF(F12="Scenario1PBT3",'Major retrofit'!$K$6,IF(F12="Scenario2PBT3",'Major retrofit'!$L$6,IF(F12="Scenario3PBT3",'Major retrofit'!$M$6,"")))&amp;IF(F12="Scenario1PBT4",'Major retrofit'!$N$6,IF(F12="Scenario2PBT4",'Major retrofit'!$O$6,IF(F12="Scenario3PBT4",'Major retrofit'!$P$6,"")))&amp;IF(F12="Scenario1PBT5",'Major retrofit'!$Q$6,IF(F12="Scenario2PBT5",'Major retrofit'!$R$6,IF(F12="Scenario3PBT5",'Major retrofit'!$S$6,"")))&amp;IF(F12="Scenario1PBT6",'Major retrofit'!$T$6,IF(F12="Scenario2PBT6",'Major retrofit'!$U$6,IF(F12="Scenario3PBT6",'Major retrofit'!$V$6,"")))&amp;IF(F12="Scenario1PBT7",'Major retrofit'!$W$6,IF(F12="Scenario2PBT7",'Major retrofit'!$X$6,IF(F12="Scenario3PBT7",'Major retrofit'!$Y$6,"")))&amp;IF(F12="Scenario1PBT8",'Major retrofit'!$Z$6,IF(F12="Scenario2PBT8",'Major retrofit'!$AA$6,IF(F12="Scenario3PBT8",'Major retrofit'!$AB$6,"")))&amp;IF(F12="Scenario1PBT9",'Major retrofit'!$AC$6,IF(F12="Scenario2PBT9",'Major retrofit'!$AD$6,IF(F12="Scenario3PBT9",'Major retrofit'!$AE$6,"")))&amp;IF(F12="Scenario1PBT10",'Major retrofit'!$AF$6,IF(F12="Scenario2PBT10",'Major retrofit'!$AG$6,IF(F12="Scenario3PBT10",'Major retrofit'!$AH$6,"")))&amp;IF(F12="Scenario1PBT11",'Major retrofit'!$AI$6,IF(F12="Scenario2PBT11",'Major retrofit'!$AJ$6,IF(F12="Scenario3PBT11",'Major retrofit'!$AK$6,"")))&amp;IF(F12="Scenario1PBT12",'Major retrofit'!$AL$6,IF(F12="Scenario2PBT12",'Major retrofit'!$AM$6,IF(F12="Scenario3PBT12",'Major retrofit'!$AN$6,"")))&amp;IF(F12="Scenario1PBT13",'Major retrofit'!$AO$6,IF(F12="Scenario2PBT13",'Major retrofit'!$AP$6,IF(F12="Scenario3PBT13",'Major retrofit'!$AQ$6,"")))&amp;IF(F12="Scenario1PBT14",'Major retrofit'!$AR$6,IF(F12="Scenario2PBT14",'Major retrofit'!$AS$6,IF(F12="Scenario3PBT14",'Major retrofit'!$AT$6,"")))&amp;IF(F12="Scenario1PBT15",'Major retrofit'!$AU$6,IF(F12="Scenario2PBT15",'Major retrofit'!$AV$6,IF(F12="Scenario3PBT15",'Major retrofit'!$AW$6,"")))</f>
        <v/>
      </c>
      <c r="H12" s="117">
        <f t="shared" si="11"/>
        <v>0</v>
      </c>
      <c r="I12" s="178" t="str">
        <f>IF(F12="Scenario1PBT1",'Major retrofit'!$E$16,IF(F12="Scenario2PBT1",'Major retrofit'!$F$16,IF(F12="Scenario3PBT1",'Major retrofit'!$G$16,"")))&amp;IF(F12="Scenario1PBT2",'Major retrofit'!$H$16,IF(F12="Scenario2PBT2",'Major retrofit'!$I$16,IF(F12="Scenario3PBT2",'Major retrofit'!$J$16,"")))&amp;IF(F12="Scenario1PBT3",'Major retrofit'!$K$16,IF(F12="Scenario2PBT3",'Major retrofit'!$L$16,IF(F12="Scenario3PBT3",'Major retrofit'!$M$16,"")))&amp;IF(F12="Scenario1PBT4",'Major retrofit'!$N$16,IF(F12="Scenario2PBT4",'Major retrofit'!$O$16,IF(F12="Scenario3PBT4",'Major retrofit'!$P$16,"")))&amp;IF(F12="Scenario1PBT5",'Major retrofit'!$Q$16,IF(F12="Scenario2PBT5",'Major retrofit'!$R$16,IF(F12="Scenario3PBT5",'Major retrofit'!$S$16,"")))&amp;IF(F12="Scenario1PBT6",'Major retrofit'!$T$16,IF(F12="Scenario2PBT6",'Major retrofit'!$U$16,IF(F12="Scenario3PBT6",'Major retrofit'!$V$16,"")))&amp;IF(F12="Scenario1PBT7",'Major retrofit'!$W$16,IF(F12="Scenario2PBT7",'Major retrofit'!$X$16,IF(F12="Scenario3PBT7",'Major retrofit'!$Y$16,"")))&amp;IF(F12="Scenario1PBT8",'Major retrofit'!$Z$16,IF(F12="Scenario2PBT8",'Major retrofit'!$AA$16,IF(F12="Scenario3PBT8",'Major retrofit'!$AB$16,"")))&amp;IF(F12="Scenario1PBT9",'Major retrofit'!$AC$16,IF(F12="Scenario2PBT9",'Major retrofit'!$AD$16,IF(F12="Scenario3PBT9",'Major retrofit'!$AE$16,"")))&amp;IF(F12="Scenario1PBT10",'Major retrofit'!$AF$16,IF(F12="Scenario2PBT10",'Major retrofit'!$AG$16,IF(F12="Scenario3PBT10",'Major retrofit'!$AH$16,"")))&amp;IF(F12="Scenario1PBT11",'Major retrofit'!$AI$16,IF(F12="Scenario2PBT11",'Major retrofit'!$AJ$16,IF(F12="Scenario3PBT11",'Major retrofit'!$AK$16,"")))&amp;IF(F12="Scenario1PBT12",'Major retrofit'!$AL$16,IF(F12="Scenario2PBT12",'Major retrofit'!$AM$16,IF(F12="Scenario3PBT12",'Major retrofit'!$AN$16,"")))&amp;IF(F12="Scenario1PBT13",'Major retrofit'!$AO$16,IF(F12="Scenario2PBT13",'Major retrofit'!$AP$16,IF(F12="Scenario3PBT13",'Major retrofit'!$AQ$16,"")))&amp;IF(F12="Scenario1PBT14",'Major retrofit'!$AR$16,IF(F12="Scenario2PBT14",'Major retrofit'!$AS$16,IF(F12="Scenario3PBT14",'Major retrofit'!$AT$16,"")))&amp;IF(F12="Scenario1PBT15",'Major retrofit'!$AU$16,IF(F12="Scenario2PBT15",'Major retrofit'!$AV$16,IF(F12="Scenario3PBT15",'Major retrofit'!$AW$16,"")))</f>
        <v/>
      </c>
      <c r="J12" s="117">
        <f t="shared" si="12"/>
        <v>0</v>
      </c>
      <c r="K12" s="117" t="str">
        <f>IF(F12="Scenario1PBT1",'Major retrofit'!$E$18,IF(F12="Scenario2PBT1",'Major retrofit'!$F$18,IF(F12="Scenario3PBT1",'Major retrofit'!$G$18,"")))&amp;IF(F12="Scenario1PBT2",'Major retrofit'!$H$18,IF(F12="Scenario2PBT2",'Major retrofit'!$I$18,IF(F12="Scenario3PBT2",'Major retrofit'!$J$18,"")))&amp;IF(F12="Scenario1PBT3",'Major retrofit'!$K$18,IF(F12="Scenario2PBT3",'Major retrofit'!$L$18,IF(F12="Scenario3PBT3",'Major retrofit'!$M$18,"")))&amp;IF(F12="Scenario1PBT4",'Major retrofit'!$N$18,IF(F12="Scenario2PBT4",'Major retrofit'!$O$18,IF(F12="Scenario3PBT4",'Major retrofit'!$P$18,"")))&amp;IF(F12="Scenario1PBT5",'Major retrofit'!$Q$18,IF(F12="Scenario2PBT5",'Major retrofit'!$R$18,IF(F12="Scenario3PBT5",'Major retrofit'!$S$18,"")))&amp;IF(F12="Scenario1PBT6",'Major retrofit'!$T$18,IF(F12="Scenario2PBT6",'Major retrofit'!$U$18,IF(F12="Scenario3PBT6",'Major retrofit'!$V$18,"")))&amp;IF(F12="Scenario1PBT7",'Major retrofit'!$W$18,IF(F12="Scenario2PBT7",'Major retrofit'!$X$18,IF(F12="Scenario3PBT7",'Major retrofit'!$Y$18,"")))&amp;IF(F12="Scenario1PBT8",'Major retrofit'!$Z$18,IF(F12="Scenario2PBT8",'Major retrofit'!$AA$18,IF(F12="Scenario3PBT8",'Major retrofit'!$AB$18,"")))&amp;IF(F12="Scenario1PBT9",'Major retrofit'!$AC$18,IF(F12="Scenario2PBT9",'Major retrofit'!$AD$18,IF(F12="Scenario3PBT9",'Major retrofit'!$AE$18,"")))&amp;IF(F12="Scenario1PBT10",'Major retrofit'!$AF$18,IF(F12="Scenario2PBT10",'Major retrofit'!$AG$18,IF(F12="Scenario3PBT10",'Major retrofit'!$AH$18,"")))&amp;IF(F12="Scenario1PBT11",'Major retrofit'!$AI$18,IF(F12="Scenario2PBT11",'Major retrofit'!$AJ$18,IF(F12="Scenario3PBT11",'Major retrofit'!$AK$18,"")))&amp;IF(F12="Scenario1PBT12",'Major retrofit'!$AL$18,IF(F12="Scenario2PBT12",'Major retrofit'!$AM$18,IF(F12="Scenario3PBT12",'Major retrofit'!$AN$18,"")))&amp;IF(F12="Scenario1PBT13",'Major retrofit'!$AO$18,IF(F12="Scenario2PBT13",'Major retrofit'!$AP$18,IF(F12="Scenario3PBT13",'Major retrofit'!$AQ$18,"")))&amp;IF(F12="Scenario1PBT14",'Major retrofit'!$AR$18,IF(F12="Scenario2PBT14",'Major retrofit'!$AS$18,IF(F12="Scenario3PBT14",'Major retrofit'!$AT$18,"")))&amp;IF(F12="Scenario1PBT15",'Major retrofit'!$AU$18,IF(F12="Scenario2PBT15",'Major retrofit'!$AV$18,IF(F12="Scenario3PBT15",'Major retrofit'!$AW$18,"")))</f>
        <v/>
      </c>
      <c r="L12" s="117">
        <f t="shared" si="13"/>
        <v>0</v>
      </c>
      <c r="M12" s="117" t="str">
        <f>IF(F12="Scenario1PBT1",'Major retrofit'!$E$20,IF(F12="Scenario2PBT1",'Major retrofit'!$F$20,IF(F12="Scenario3PBT1",'Major retrofit'!$G$20,"")))&amp;IF(F12="Scenario1PBT2",'Major retrofit'!$H$20,IF(F12="Scenario2PBT2",'Major retrofit'!$I$20,IF(F12="Scenario3PBT2",'Major retrofit'!$J$20,"")))&amp;IF(F12="Scenario1PBT3",'Major retrofit'!$K$20,IF(F12="Scenario2PBT3",'Major retrofit'!$L$20,IF(F12="Scenario3PBT3",'Major retrofit'!$M$20,"")))&amp;IF(F12="Scenario1PBT4",'Major retrofit'!$N$20,IF(F12="Scenario2PBT4",'Major retrofit'!$O$20,IF(F12="Scenario3PBT4",'Major retrofit'!$P$20,"")))&amp;IF(F12="Scenario1PBT5",'Major retrofit'!$Q$20,IF(F12="Scenario2PBT5",'Major retrofit'!$R$20,IF(F12="Scenario3PBT5",'Major retrofit'!$S$20,"")))&amp;IF(F12="Scenario1PBT6",'Major retrofit'!$T$20,IF(F12="Scenario2PBT6",'Major retrofit'!$U$20,IF(F12="Scenario3PBT6",'Major retrofit'!$V$20,"")))&amp;IF(F12="Scenario1PBT7",'Major retrofit'!$W$20,IF(F12="Scenario2PBT7",'Major retrofit'!$X$20,IF(F12="Scenario3PBT7",'Major retrofit'!$Y$20,"")))&amp;IF(F12="Scenario1PBT8",'Major retrofit'!$Z$20,IF(F12="Scenario2PBT8",'Major retrofit'!$AA$20,IF(F12="Scenario3PBT8",'Major retrofit'!$AB$20,"")))&amp;IF(F12="Scenario1PBT9",'Major retrofit'!$AC$20,IF(F12="Scenario2PBT9",'Major retrofit'!$AD$20,IF(F12="Scenario3PBT9",'Major retrofit'!$AE$20,"")))&amp;IF(F12="Scenario1PBT10",'Major retrofit'!$AF$20,IF(F12="Scenario2PBT10",'Major retrofit'!$AG$20,IF(F12="Scenario3PBT10",'Major retrofit'!$AH$20,"")))&amp;IF(F12="Scenario1PBT11",'Major retrofit'!$AI$20,IF(F12="Scenario2PBT11",'Major retrofit'!$AJ$20,IF(F12="Scenario3PBT11",'Major retrofit'!$AK$20,"")))&amp;IF(F12="Scenario1PBT12",'Major retrofit'!$AL$20,IF(F12="Scenario2PBT12",'Major retrofit'!$AM$20,IF(F12="Scenario3PBT12",'Major retrofit'!$AN$20,"")))&amp;IF(F12="Scenario1PBT13",'Major retrofit'!$AO$20,IF(F12="Scenario2PBT13",'Major retrofit'!$AP$20,IF(F12="Scenario3PBT13",'Major retrofit'!$AQ$20,"")))&amp;IF(F12="Scenario1PBT14",'Major retrofit'!$AR$20,IF(F12="Scenario2PBT14",'Major retrofit'!$AS$20,IF(F12="Scenario3PBT14",'Major retrofit'!$AT$20,"")))&amp;IF(F12="Scenario1PBT15",'Major retrofit'!$AU$20,IF(F12="Scenario2PBT15",'Major retrofit'!$AV$20,IF(F12="Scenario3PBT15",'Major retrofit'!$AW$20,"")))</f>
        <v/>
      </c>
      <c r="N12" s="118">
        <f t="shared" si="14"/>
        <v>0</v>
      </c>
      <c r="O12" s="206" t="str">
        <f>IF(F12="Scenario1PBT1",'Major retrofit'!$E$23,IF(F12="Scenario2PBT1",'Major retrofit'!$F$23,IF(F12="Scenario3PBT1",'Major retrofit'!$G$23,"")))&amp;IF(F12="Scenario1PBT2",'Major retrofit'!$H$23,IF(F12="Scenario2PBT2",'Major retrofit'!$I$23,IF(F12="Scenario3PBT2",'Major retrofit'!$J$23,"")))&amp;IF(F12="Scenario1PBT3",'Major retrofit'!$K$23,IF(F12="Scenario2PBT3",'Major retrofit'!$L$23,IF(F12="Scenario3PBT3",'Major retrofit'!$M$23,"")))&amp;IF(F12="Scenario1PBT4",'Major retrofit'!$N$23,IF(F12="Scenario2PBT4",'Major retrofit'!$O$23,IF(F12="Scenario3PBT4",'Major retrofit'!$P$23,"")))&amp;IF(F12="Scenario1PBT5",'Major retrofit'!$Q$23,IF(F12="Scenario2PBT5",'Major retrofit'!$R$23,IF(F12="Scenario3PBT5",'Major retrofit'!$S$23,"")))&amp;IF(F12="Scenario1PBT6",'Major retrofit'!$T$23,IF(F12="Scenario2PBT6",'Major retrofit'!$U$23,IF(F12="Scenario3PBT6",'Major retrofit'!$V$23,"")))&amp;IF(F12="Scenario1PBT7",'Major retrofit'!$W$23,IF(F12="Scenario2PBT7",'Major retrofit'!$X$23,IF(F12="Scenario3PBT7",'Major retrofit'!$Y$23,"")))&amp;IF(F12="Scenario1PBT8",'Major retrofit'!$Z$23,IF(F12="Scenario2PBT8",'Major retrofit'!$AA$23,IF(F12="Scenario3PBT8",'Major retrofit'!$AB$23,"")))&amp;IF(F12="Scenario1PBT9",'Major retrofit'!$AC$23,IF(F12="Scenario2PBT9",'Major retrofit'!$AD$23,IF(F12="Scenario3PBT9",'Major retrofit'!$AE$23,"")))&amp;IF(F12="Scenario1PBT10",'Major retrofit'!$AF$23,IF(F12="Scenario2PBT10",'Major retrofit'!$AG$23,IF(F12="Scenario3PBT10",'Major retrofit'!$AH$23,"")))&amp;IF(F12="Scenario1PBT11",'Major retrofit'!$AI$23,IF(F12="Scenario2PBT11",'Major retrofit'!$AJ$23,IF(F12="Scenario3PBT11",'Major retrofit'!$AK$23,"")))&amp;IF(F12="Scenario1PBT12",'Major retrofit'!$AL$23,IF(F12="Scenario2PBT12",'Major retrofit'!$AM$23,IF(F12="Scenario3PBT12",'Major retrofit'!$AN$23,"")))&amp;IF(F12="Scenario1PBT13",'Major retrofit'!$AO$23,IF(F12="Scenario2PBT13",'Major retrofit'!$AP$23,IF(F12="Scenario3PBT13",'Major retrofit'!$AQ$23,"")))&amp;IF(F12="Scenario1PBT14",'Major retrofit'!$AR$23,IF(F12="Scenario2PBT14",'Major retrofit'!$AS$23,IF(F12="Scenario3PBT14",'Major retrofit'!$AT$23,"")))&amp;IF(F12="Scenario1PBT15",'Major retrofit'!$AU$23,IF(F12="Scenario2PBT15",'Major retrofit'!$AV$23,IF(F12="Scenario3PBT15",'Major retrofit'!$AW$23,"")))</f>
        <v/>
      </c>
      <c r="P12" s="117">
        <f t="shared" si="15"/>
        <v>0</v>
      </c>
      <c r="Q12" s="117" t="str">
        <f>IF(F12="Scenario1PBT1",'Major retrofit'!$E$25,IF(F12="Scenario2PBT1",'Major retrofit'!$F$25,IF(F12="Scenario3PBT1",'Major retrofit'!$G$25,"")))&amp;IF(F12="Scenario1PBT2",'Major retrofit'!$H$25,IF(F12="Scenario2PBT2",'Major retrofit'!$I$25,IF(F12="Scenario3PBT2",'Major retrofit'!$J$25,"")))&amp;IF(F12="Scenario1PBT3",'Major retrofit'!$K$25,IF(F12="Scenario2PBT3",'Major retrofit'!$L$25,IF(F12="Scenario3PBT3",'Major retrofit'!$M$25,"")))&amp;IF(F12="Scenario1PBT4",'Major retrofit'!$N$25,IF(F12="Scenario2PBT4",'Major retrofit'!$O$25,IF(F12="Scenario3PBT4",'Major retrofit'!$P$25,"")))&amp;IF(F12="Scenario1PBT5",'Major retrofit'!$Q$25,IF(F12="Scenario2PBT5",'Major retrofit'!$R$25,IF(F12="Scenario3PBT5",'Major retrofit'!$S$25,"")))&amp;IF(F12="Scenario1PBT6",'Major retrofit'!$T$25,IF(F12="Scenario2PBT6",'Major retrofit'!$U$25,IF(F12="Scenario3PBT6",'Major retrofit'!$V$25,"")))&amp;IF(F12="Scenario1PBT7",'Major retrofit'!$W$25,IF(F12="Scenario2PBT7",'Major retrofit'!$X$25,IF(F12="Scenario3PBT7",'Major retrofit'!$Y$25,"")))&amp;IF(F12="Scenario1PBT8",'Major retrofit'!$Z$25,IF(F12="Scenario2PBT8",'Major retrofit'!$AA$25,IF(F12="Scenario3PBT8",'Major retrofit'!$AB$25,"")))&amp;IF(F12="Scenario1PBT9",'Major retrofit'!$AC$25,IF(F12="Scenario2PBT9",'Major retrofit'!$AD$25,IF(F12="Scenario3PBT9",'Major retrofit'!$AE$25,"")))&amp;IF(F12="Scenario1PBT10",'Major retrofit'!$AF$25,IF(F12="Scenario2PBT10",'Major retrofit'!$AG$25,IF(F12="Scenario3PBT10",'Major retrofit'!$AH$25,"")))&amp;IF(F12="Scenario1PBT11",'Major retrofit'!$AI$25,IF(F12="Scenario2PBT11",'Major retrofit'!$AJ$25,IF(F12="Scenario3PBT11",'Major retrofit'!$AK$25,"")))&amp;IF(F12="Scenario1PBT12",'Major retrofit'!$AL$25,IF(F12="Scenario2PBT12",'Major retrofit'!$AM$25,IF(F12="Scenario3PBT12",'Major retrofit'!$AN$25,"")))&amp;IF(F12="Scenario1PBT13",'Major retrofit'!$AO$25,IF(F12="Scenario2PBT13",'Major retrofit'!$AP$25,IF(F12="Scenario3PBT13",'Major retrofit'!$AQ$25,"")))&amp;IF(F12="Scenario1PBT14",'Major retrofit'!$AR$25,IF(F12="Scenario2PBT14",'Major retrofit'!$AS$25,IF(F12="Scenario3PBT14",'Major retrofit'!$AT$25,"")))&amp;IF(F12="Scenario1PBT15",'Major retrofit'!$AU$25,IF(F12="Scenario2PBT15",'Major retrofit'!$AV$25,IF(F12="Scenario3PBT15",'Major retrofit'!$AW$25,"")))</f>
        <v/>
      </c>
      <c r="R12" s="117">
        <f t="shared" si="16"/>
        <v>0</v>
      </c>
      <c r="S12" s="117" t="str">
        <f>IF(F12="Scenario1PBT1",'Major retrofit'!$E$27,IF(F12="Scenario2PBT1",'Major retrofit'!$F$27,IF(F12="Scenario3PBT1",'Major retrofit'!$G$27,"")))&amp;IF(F12="Scenario1PBT2",'Major retrofit'!$H$27,IF(F12="Scenario2PBT2",'Major retrofit'!$I$27,IF(F12="Scenario3PBT2",'Major retrofit'!$J$27,"")))&amp;IF(F12="Scenario1PBT3",'Major retrofit'!$K$27,IF(F12="Scenario2PBT3",'Major retrofit'!$L$27,IF(F12="Scenario3PBT3",'Major retrofit'!$M$27,"")))&amp;IF(F12="Scenario1PBT4",'Major retrofit'!$N$27,IF(F12="Scenario2PBT4",'Major retrofit'!$O$27,IF(F12="Scenario3PBT4",'Major retrofit'!$P$27,"")))&amp;IF(F12="Scenario1PBT5",'Major retrofit'!$Q$27,IF(F12="Scenario2PBT5",'Major retrofit'!$R$27,IF(F12="Scenario3PBT5",'Major retrofit'!$S$27,"")))&amp;IF(F12="Scenario1PBT6",'Major retrofit'!$T$27,IF(F12="Scenario2PBT6",'Major retrofit'!$U$27,IF(F12="Scenario3PBT6",'Major retrofit'!$V$27,"")))&amp;IF(F12="Scenario1PBT7",'Major retrofit'!$W$27,IF(F12="Scenario2PBT7",'Major retrofit'!$X$27,IF(F12="Scenario3PBT7",'Major retrofit'!$Y$27,"")))&amp;IF(F12="Scenario1PBT8",'Major retrofit'!$Z$27,IF(F12="Scenario2PBT8",'Major retrofit'!$AA$27,IF(F12="Scenario3PBT8",'Major retrofit'!$AB$27,"")))&amp;IF(F12="Scenario1PBT9",'Major retrofit'!$AC$27,IF(F12="Scenario2PBT9",'Major retrofit'!$AD$27,IF(F12="Scenario3PBT9",'Major retrofit'!$AE$27,"")))&amp;IF(F12="Scenario1PBT10",'Major retrofit'!$AF$27,IF(F12="Scenario2PBT10",'Major retrofit'!$AG$27,IF(F12="Scenario3PBT10",'Major retrofit'!$AH$27,"")))&amp;IF(F12="Scenario1PBT11",'Major retrofit'!$AI$27,IF(F12="Scenario2PBT11",'Major retrofit'!$AJ$27,IF(F12="Scenario3PBT11",'Major retrofit'!$AK$27,"")))&amp;IF(F12="Scenario1PBT12",'Major retrofit'!$AL$27,IF(F12="Scenario2PBT12",'Major retrofit'!$AM$27,IF(F12="Scenario3PBT12",'Major retrofit'!$AN$27,"")))&amp;IF(F12="Scenario1PBT13",'Major retrofit'!$AO$27,IF(F12="Scenario2PBT13",'Major retrofit'!$AP$27,IF(F12="Scenario3PBT13",'Major retrofit'!$AQ$27,"")))&amp;IF(F12="Scenario1PBT14",'Major retrofit'!$AR$27,IF(F12="Scenario2PBT14",'Major retrofit'!$AS$27,IF(F12="Scenario3PBT14",'Major retrofit'!$AT$27,"")))&amp;IF(F12="Scenario1PBT15",'Major retrofit'!$AU$27,IF(F12="Scenario2PBT15",'Major retrofit'!$AV$27,IF(F12="Scenario3PBT15",'Major retrofit'!$AW$27,"")))</f>
        <v/>
      </c>
      <c r="T12" s="207">
        <f t="shared" si="17"/>
        <v>0</v>
      </c>
      <c r="U12" s="206" t="str">
        <f>IF(F12="Scenario1PBT1",'Major retrofit'!$E$38,IF(F12="Scenario2PBT1",'Major retrofit'!$F$38,IF(F12="Scenario3PBT1",'Major retrofit'!$G$38,"")))&amp;IF(F12="Scenario1PBT2",'Major retrofit'!$H$38,IF(F12="Scenario2PBT2",'Major retrofit'!$I$38,IF(F12="Scenario3PBT2",'Major retrofit'!$J$38,"")))&amp;IF(F12="Scenario1PBT3",'Major retrofit'!$K$38,IF(F12="Scenario2PBT3",'Major retrofit'!$L$38,IF(F12="Scenario3PBT3",'Major retrofit'!$M$38,"")))&amp;IF(F12="Scenario1PBT4",'Major retrofit'!$N$38,IF(F12="Scenario2PBT4",'Major retrofit'!$O$38,IF(F12="Scenario3PBT4",'Major retrofit'!$P$38,"")))&amp;IF(F12="Scenario1PBT5",'Major retrofit'!$Q$38,IF(F12="Scenario2PBT5",'Major retrofit'!$R$38,IF(F12="Scenario3PBT5",'Major retrofit'!$S$38,"")))&amp;IF(F12="Scenario1PBT6",'Major retrofit'!$T$38,IF(F12="Scenario2PBT6",'Major retrofit'!$U$38,IF(F12="Scenario3PBT6",'Major retrofit'!$V$38,"")))&amp;IF(F12="Scenario1PBT7",'Major retrofit'!$W$38,IF(F12="Scenario2PBT7",'Major retrofit'!$X$38,IF(F12="Scenario3PBT7",'Major retrofit'!$Y$38,"")))&amp;IF(F12="Scenario1PBT8",'Major retrofit'!$Z$38,IF(F12="Scenario2PBT8",'Major retrofit'!$AA$38,IF(F12="Scenario3PBT8",'Major retrofit'!$AB$38,"")))&amp;IF(F12="Scenario1PBT9",'Major retrofit'!$AC$38,IF(F12="Scenario2PBT9",'Major retrofit'!$AD$38,IF(F12="Scenario3PBT9",'Major retrofit'!$AE$38,"")))&amp;IF(F12="Scenario1PBT10",'Major retrofit'!$AF$38,IF(F12="Scenario2PBT10",'Major retrofit'!$AG$38,IF(F12="Scenario3PBT10",'Major retrofit'!$AH$38,"")))&amp;IF(F12="Scenario1PBT11",'Major retrofit'!$AI$38,IF(F12="Scenario2PBT11",'Major retrofit'!$AJ$38,IF(F12="Scenario3PBT11",'Major retrofit'!$AK$38,"")))&amp;IF(F12="Scenario1PBT12",'Major retrofit'!$AL$38,IF(F12="Scenario2PBT12",'Major retrofit'!$AM$38,IF(F12="Scenario3PBT12",'Major retrofit'!$AN$38,"")))&amp;IF(F12="Scenario1PBT13",'Major retrofit'!$AO$38,IF(F12="Scenario2PBT13",'Major retrofit'!$AP$38,IF(F12="Scenario3PBT13",'Major retrofit'!$AQ$38,"")))&amp;IF(F12="Scenario1PBT14",'Major retrofit'!$AR$38,IF(F12="Scenario2PBT14",'Major retrofit'!$AS$38,IF(F12="Scenario3PBT14",'Major retrofit'!$AT$38,"")))&amp;IF(F12="Scenario1PBT15",'Major retrofit'!$AU$38,IF(F12="Scenario2PBT15",'Major retrofit'!$AV$38,IF(F12="Scenario3PBT15",'Major retrofit'!$AW$38,"")))</f>
        <v/>
      </c>
      <c r="V12" s="117">
        <f t="shared" si="18"/>
        <v>0</v>
      </c>
      <c r="W12" s="117" t="str">
        <f>IF(F12="Scenario1PBT1",'Major retrofit'!$E$40,IF(F12="Scenario2PBT1",'Major retrofit'!$F$40,IF(F12="Scenario3PBT1",'Major retrofit'!$G$40,"")))&amp;IF(F12="Scenario1PBT2",'Major retrofit'!$H$40,IF(F12="Scenario2PBT2",'Major retrofit'!$I$40,IF(F12="Scenario3PBT2",'Major retrofit'!$J$40,"")))&amp;IF(F12="Scenario1PBT3",'Major retrofit'!$K$40,IF(F12="Scenario2PBT3",'Major retrofit'!$L$40,IF(F12="Scenario3PBT3",'Major retrofit'!$M$40,"")))&amp;IF(F12="Scenario1PBT4",'Major retrofit'!$N$40,IF(F12="Scenario2PBT4",'Major retrofit'!$O$40,IF(F12="Scenario3PBT4",'Major retrofit'!$P$40,"")))&amp;IF(F12="Scenario1PBT5",'Major retrofit'!$Q$40,IF(F12="Scenario2PBT5",'Major retrofit'!$R$40,IF(F12="Scenario3PBT5",'Major retrofit'!$S$40,"")))&amp;IF(F12="Scenario1PBT6",'Major retrofit'!$T$40,IF(F12="Scenario2PBT6",'Major retrofit'!$U$40,IF(F12="Scenario3PBT6",'Major retrofit'!$V$40,"")))&amp;IF(F12="Scenario1PBT7",'Major retrofit'!$W$40,IF(F12="Scenario2PBT7",'Major retrofit'!$X$40,IF(F12="Scenario3PBT7",'Major retrofit'!$Y$40,"")))&amp;IF(F12="Scenario1PBT8",'Major retrofit'!$Z$40,IF(F12="Scenario2PBT8",'Major retrofit'!$AA$40,IF(F12="Scenario3PBT8",'Major retrofit'!$AB$40,"")))&amp;IF(F12="Scenario1PBT9",'Major retrofit'!$AC$40,IF(F12="Scenario2PBT9",'Major retrofit'!$AD$40,IF(F12="Scenario3PBT9",'Major retrofit'!$AE$40,"")))&amp;IF(F12="Scenario1PBT10",'Major retrofit'!$AF$40,IF(F12="Scenario2PBT10",'Major retrofit'!$AG$40,IF(F12="Scenario3PBT10",'Major retrofit'!$AH$40,"")))&amp;IF(F12="Scenario1PBT11",'Major retrofit'!$AI$40,IF(F12="Scenario2PBT11",'Major retrofit'!$AJ$40,IF(F12="Scenario3PBT11",'Major retrofit'!$AK$40,"")))&amp;IF(F12="Scenario1PBT12",'Major retrofit'!$AL$40,IF(F12="Scenario2PBT12",'Major retrofit'!$AM$40,IF(F12="Scenario3PBT12",'Major retrofit'!$AN$40,"")))&amp;IF(F12="Scenario1PBT13",'Major retrofit'!$AO$40,IF(F12="Scenario2PBT13",'Major retrofit'!$AP$40,IF(F12="Scenario3PBT13",'Major retrofit'!$AQ$40,"")))&amp;IF(F12="Scenario1PBT14",'Major retrofit'!$AR$40,IF(F12="Scenario2PBT14",'Major retrofit'!$AS$40,IF(F12="Scenario3PBT14",'Major retrofit'!$AT$40,"")))&amp;IF(F12="Scenario1PBT15",'Major retrofit'!$AU$40,IF(F12="Scenario2PBT15",'Major retrofit'!$AV$40,IF(F12="Scenario3PBT15",'Major retrofit'!$AW$40,"")))</f>
        <v/>
      </c>
      <c r="X12" s="117">
        <f t="shared" si="19"/>
        <v>0</v>
      </c>
      <c r="Y12" s="117" t="str">
        <f>IF(F12="Scenario1PBT1",'Major retrofit'!$E$42,IF(F12="Scenario2PBT1",'Major retrofit'!$F$42,IF(F12="Scenario3PBT1",'Major retrofit'!$G$42,"")))&amp;IF(F12="Scenario1PBT2",'Major retrofit'!$H$42,IF(F12="Scenario2PBT2",'Major retrofit'!$I$42,IF(F12="Scenario3PBT2",'Major retrofit'!$J$42,"")))&amp;IF(F12="Scenario1PBT3",'Major retrofit'!$K$42,IF(F12="Scenario2PBT3",'Major retrofit'!$L$42,IF(F12="Scenario3PBT3",'Major retrofit'!$M$42,"")))&amp;IF(F12="Scenario1PBT4",'Major retrofit'!$N$42,IF(F12="Scenario2PBT4",'Major retrofit'!$O$42,IF(F12="Scenario3PBT4",'Major retrofit'!$P$42,"")))&amp;IF(F12="Scenario1PBT5",'Major retrofit'!$Q$42,IF(F12="Scenario2PBT5",'Major retrofit'!$R$42,IF(F12="Scenario3PBT5",'Major retrofit'!$S$42,"")))&amp;IF(F12="Scenario1PBT6",'Major retrofit'!$T$42,IF(F12="Scenario2PBT6",'Major retrofit'!$U$42,IF(F12="Scenario3PBT6",'Major retrofit'!$V$42,"")))&amp;IF(F12="Scenario1PBT7",'Major retrofit'!$W$42,IF(F12="Scenario2PBT7",'Major retrofit'!$X$42,IF(F12="Scenario3PBT7",'Major retrofit'!$Y$42,"")))&amp;IF(F12="Scenario1PBT8",'Major retrofit'!$Z$42,IF(F12="Scenario2PBT8",'Major retrofit'!$AA$42,IF(F12="Scenario3PBT8",'Major retrofit'!$AB$42,"")))&amp;IF(F12="Scenario1PBT9",'Major retrofit'!$AC$42,IF(F12="Scenario2PBT9",'Major retrofit'!$AD$42,IF(F12="Scenario3PBT9",'Major retrofit'!$AE$42,"")))&amp;IF(F12="Scenario1PBT10",'Major retrofit'!$AF$42,IF(F12="Scenario2PBT10",'Major retrofit'!$AG$42,IF(F12="Scenario3PBT10",'Major retrofit'!$AH$42,"")))&amp;IF(F12="Scenario1PBT11",'Major retrofit'!$AI$42,IF(F12="Scenario2PBT11",'Major retrofit'!$AJ$42,IF(F12="Scenario3PBT11",'Major retrofit'!$AK$42,"")))&amp;IF(F12="Scenario1PBT12",'Major retrofit'!$AL$42,IF(F12="Scenario2PBT12",'Major retrofit'!$AM$42,IF(F12="Scenario3PBT12",'Major retrofit'!$AN$42,"")))&amp;IF(F12="Scenario1PBT13",'Major retrofit'!$AO$42,IF(F12="Scenario2PBT13",'Major retrofit'!$AP$42,IF(F12="Scenario3PBT13",'Major retrofit'!$AQ$42,"")))&amp;IF(F12="Scenario1PBT14",'Major retrofit'!$AR$42,IF(F12="Scenario2PBT14",'Major retrofit'!$AS$42,IF(F12="Scenario3PBT14",'Major retrofit'!$AT$42,"")))&amp;IF(F12="Scenario1PBT15",'Major retrofit'!$AU$42,IF(F12="Scenario2PBT15",'Major retrofit'!$AV$42,IF(F12="Scenario3PBT15",'Major retrofit'!$AW$42,"")))</f>
        <v/>
      </c>
      <c r="Z12" s="117">
        <f t="shared" si="20"/>
        <v>0</v>
      </c>
      <c r="AA12" s="178" t="str">
        <f>IF(F12="Scenario1PBT1",'Major retrofit'!$E$101,IF(F12="Scenario2PBT1",'Major retrofit'!$F$101,IF(F12="Scenario3PBT1",'Major retrofit'!$G$101,"")))&amp;IF(F12="Scenario1PBT2",'Major retrofit'!$H$101,IF(F12="Scenario2PBT2",'Major retrofit'!$I$101,IF(F12="Scenario3PBT2",'Major retrofit'!$J$101,"")))&amp;IF(F12="Scenario1PBT3",'Major retrofit'!$K$101,IF(F12="Scenario2PBT3",'Major retrofit'!$L$101,IF(F12="Scenario3PBT3",'Major retrofit'!$M$101,"")))&amp;IF(F12="Scenario1PBT4",'Major retrofit'!$N$101,IF(F12="Scenario2PBT4",'Major retrofit'!$O$101,IF(F12="Scenario3PBT4",'Major retrofit'!$P$101,"")))&amp;IF(F12="Scenario1PBT5",'Major retrofit'!$Q$101,IF(F12="Scenario2PBT5",'Major retrofit'!$R$101,IF(F12="Scenario3PBT5",'Major retrofit'!$S$101,"")))&amp;IF(F12="Scenario1PBT6",'Major retrofit'!$T$101,IF(F12="Scenario2PBT6",'Major retrofit'!$U$101,IF(F12="Scenario3PBT6",'Major retrofit'!$V$101,"")))&amp;IF(F12="Scenario1PBT7",'Major retrofit'!$W$101,IF(F12="Scenario2PBT7",'Major retrofit'!$X$101,IF(F12="Scenario3PBT7",'Major retrofit'!$Y$101,"")))&amp;IF(F12="Scenario1PBT8",'Major retrofit'!$Z$101,IF(F12="Scenario2PBT8",'Major retrofit'!$AA$101,IF(F12="Scenario3PBT8",'Major retrofit'!$AB$101,"")))&amp;IF(F12="Scenario1PBT9",'Major retrofit'!$AC$101,IF(F12="Scenario2PBT9",'Major retrofit'!$AD$101,IF(F12="Scenario3PBT9",'Major retrofit'!$AE$101,"")))&amp;IF(F12="Scenario1PBT10",'Major retrofit'!$AF$101,IF(F12="Scenario2PBT10",'Major retrofit'!$AG$101,IF(F12="Scenario3PBT10",'Major retrofit'!$AH$101,"")))&amp;IF(F12="Scenario1PBT11",'Major retrofit'!$AI$101,IF(F12="Scenario2PBT11",'Major retrofit'!$AJ$101,IF(F12="Scenario3PBT11",'Major retrofit'!$AK$101,"")))&amp;IF(F12="Scenario1PBT12",'Major retrofit'!$AL$101,IF(F12="Scenario2PBT12",'Major retrofit'!$AM$101,IF(F12="Scenario3PBT12",'Major retrofit'!$AN$101,"")))&amp;IF(F12="Scenario1PBT13",'Major retrofit'!$AO$101,IF(F12="Scenario2PBT13",'Major retrofit'!$AP$101,IF(F12="Scenario3PBT13",'Major retrofit'!$AQ$101,"")))&amp;IF(F12="Scenario1PBT14",'Major retrofit'!$AR$101,IF(F12="Scenario2PBT14",'Major retrofit'!$AS$101,IF(F12="Scenario3PBT14",'Major retrofit'!$AT$101,"")))&amp;IF(F12="Scenario1PBT15",'Major retrofit'!$AU$101,IF(F12="Scenario2PBT15",'Major retrofit'!$AV$101,IF(F12="Scenario3PBT15",'Major retrofit'!$AW$101,"")))</f>
        <v/>
      </c>
      <c r="AB12" s="179">
        <f t="shared" si="21"/>
        <v>0</v>
      </c>
      <c r="AC12" s="208">
        <f>IFERROR('Projection_Base-case'!G12-G12,0)</f>
        <v>0</v>
      </c>
      <c r="AD12" s="117">
        <f t="shared" si="0"/>
        <v>0</v>
      </c>
      <c r="AE12" s="117">
        <f>IFERROR(100*AC12/'Projection_Base-case'!G12,0)</f>
        <v>0</v>
      </c>
      <c r="AF12" s="117">
        <f>IFERROR('Projection_Base-case'!I12-I12,0)</f>
        <v>0</v>
      </c>
      <c r="AG12" s="117">
        <f t="shared" si="1"/>
        <v>0</v>
      </c>
      <c r="AH12" s="117">
        <f>IFERROR(100*AF12/'Projection_Base-case'!I12,0)</f>
        <v>0</v>
      </c>
      <c r="AI12" s="117">
        <f>IFERROR('Projection_Base-case'!K12-K12,0)</f>
        <v>0</v>
      </c>
      <c r="AJ12" s="117">
        <f t="shared" si="2"/>
        <v>0</v>
      </c>
      <c r="AK12" s="117">
        <f>IFERROR(100*AI12/'Projection_Base-case'!K12,0)</f>
        <v>0</v>
      </c>
      <c r="AL12" s="117">
        <f>IFERROR(M12-'Projection_Base-case'!M12,0)</f>
        <v>0</v>
      </c>
      <c r="AM12" s="117">
        <f t="shared" si="3"/>
        <v>0</v>
      </c>
      <c r="AN12" s="179">
        <f>IFERROR(IF('Projection_Base-case'!N12&gt;0,100*AM12/'Projection_Base-case'!N12,100*AM12/N12),0)</f>
        <v>0</v>
      </c>
      <c r="AO12" s="206">
        <f>IFERROR('Projection_Base-case'!O12-O12,0)</f>
        <v>0</v>
      </c>
      <c r="AP12" s="117">
        <f t="shared" si="4"/>
        <v>0</v>
      </c>
      <c r="AQ12" s="117">
        <f>IFERROR(100*AO12/'Projection_Base-case'!O12,0)</f>
        <v>0</v>
      </c>
      <c r="AR12" s="117">
        <f>IFERROR('Projection_Base-case'!Q12-Q12,0)</f>
        <v>0</v>
      </c>
      <c r="AS12" s="117">
        <f t="shared" si="5"/>
        <v>0</v>
      </c>
      <c r="AT12" s="117">
        <f>IFERROR(100*AR12/'Projection_Base-case'!Q12,0)</f>
        <v>0</v>
      </c>
      <c r="AU12" s="117">
        <f>IFERROR('Projection_Base-case'!S12-S12,0)</f>
        <v>0</v>
      </c>
      <c r="AV12" s="117">
        <f t="shared" si="6"/>
        <v>0</v>
      </c>
      <c r="AW12" s="118">
        <f>IFERROR(100*AU12/'Projection_Base-case'!S12,0)</f>
        <v>0</v>
      </c>
      <c r="AX12" s="206">
        <f>IFERROR('Projection_Base-case'!U12-U12,0)</f>
        <v>0</v>
      </c>
      <c r="AY12" s="117">
        <f t="shared" si="7"/>
        <v>0</v>
      </c>
      <c r="AZ12" s="117">
        <f>IFERROR(100*AX12/'Projection_Base-case'!U12,0)</f>
        <v>0</v>
      </c>
      <c r="BA12" s="117">
        <f>IFERROR('Projection_Base-case'!W12-W12,0)</f>
        <v>0</v>
      </c>
      <c r="BB12" s="117">
        <f t="shared" si="8"/>
        <v>0</v>
      </c>
      <c r="BC12" s="117">
        <f>IFERROR(100*BA12/'Projection_Base-case'!W12,0)</f>
        <v>0</v>
      </c>
      <c r="BD12" s="117">
        <f>IFERROR('Projection_Base-case'!Y12-Y12,0)</f>
        <v>0</v>
      </c>
      <c r="BE12" s="117">
        <f t="shared" si="9"/>
        <v>0</v>
      </c>
      <c r="BF12" s="117">
        <f>IFERROR(100*BD12/'Projection_Base-case'!Y12,0)</f>
        <v>0</v>
      </c>
      <c r="BG12" s="178">
        <f t="shared" si="22"/>
        <v>0</v>
      </c>
      <c r="BH12" s="179">
        <f t="shared" si="23"/>
        <v>0</v>
      </c>
    </row>
    <row r="13" spans="1:60" ht="15" thickBot="1">
      <c r="A13" s="205">
        <v>8</v>
      </c>
      <c r="B13" s="119">
        <f>IF('Projection_Base-case'!B13&lt;&gt;"",'Projection_Base-case'!B13,0)</f>
        <v>0</v>
      </c>
      <c r="C13" s="119">
        <f>IF('Projection_Base-case'!C13&lt;&gt;"",'Projection_Base-case'!C13,0)</f>
        <v>0</v>
      </c>
      <c r="D13" s="119">
        <f>IF('Projection_Base-case'!D13&lt;&gt;"",'Projection_Base-case'!D13,0)</f>
        <v>0</v>
      </c>
      <c r="E13" s="263" t="str">
        <f>IF(AND('Résultats major'!$AC$3="OUI",'Résultats major'!E12&lt;&gt;""),'Résultats major'!E12,IF(OR(D13="PBT1",D13="PBT2",D13="PBT3",D13="PBT4",D13="PBT5",D13="PBT6",D13="PBT7",D13="PBT8",D13="PBT10"),"Scenario1",IF(D13="PBT9","Scenario2","")))</f>
        <v/>
      </c>
      <c r="F13" s="202" t="str">
        <f t="shared" si="10"/>
        <v>0</v>
      </c>
      <c r="G13" s="177" t="str">
        <f>IF(F13="Scenario1PBT1",'Major retrofit'!$E$6,IF(F13="Scenario2PBT1",'Major retrofit'!$F$6,IF(F13="Scenario3PBT1",'Major retrofit'!$G$6,"")))&amp;IF(F13="Scenario1PBT2",'Major retrofit'!$H$6,IF(F13="Scenario2PBT2",'Major retrofit'!$I$6,IF(F13="Scenario3PBT2",'Major retrofit'!$J$6,"")))&amp;IF(F13="Scenario1PBT3",'Major retrofit'!$K$6,IF(F13="Scenario2PBT3",'Major retrofit'!$L$6,IF(F13="Scenario3PBT3",'Major retrofit'!$M$6,"")))&amp;IF(F13="Scenario1PBT4",'Major retrofit'!$N$6,IF(F13="Scenario2PBT4",'Major retrofit'!$O$6,IF(F13="Scenario3PBT4",'Major retrofit'!$P$6,"")))&amp;IF(F13="Scenario1PBT5",'Major retrofit'!$Q$6,IF(F13="Scenario2PBT5",'Major retrofit'!$R$6,IF(F13="Scenario3PBT5",'Major retrofit'!$S$6,"")))&amp;IF(F13="Scenario1PBT6",'Major retrofit'!$T$6,IF(F13="Scenario2PBT6",'Major retrofit'!$U$6,IF(F13="Scenario3PBT6",'Major retrofit'!$V$6,"")))&amp;IF(F13="Scenario1PBT7",'Major retrofit'!$W$6,IF(F13="Scenario2PBT7",'Major retrofit'!$X$6,IF(F13="Scenario3PBT7",'Major retrofit'!$Y$6,"")))&amp;IF(F13="Scenario1PBT8",'Major retrofit'!$Z$6,IF(F13="Scenario2PBT8",'Major retrofit'!$AA$6,IF(F13="Scenario3PBT8",'Major retrofit'!$AB$6,"")))&amp;IF(F13="Scenario1PBT9",'Major retrofit'!$AC$6,IF(F13="Scenario2PBT9",'Major retrofit'!$AD$6,IF(F13="Scenario3PBT9",'Major retrofit'!$AE$6,"")))&amp;IF(F13="Scenario1PBT10",'Major retrofit'!$AF$6,IF(F13="Scenario2PBT10",'Major retrofit'!$AG$6,IF(F13="Scenario3PBT10",'Major retrofit'!$AH$6,"")))&amp;IF(F13="Scenario1PBT11",'Major retrofit'!$AI$6,IF(F13="Scenario2PBT11",'Major retrofit'!$AJ$6,IF(F13="Scenario3PBT11",'Major retrofit'!$AK$6,"")))&amp;IF(F13="Scenario1PBT12",'Major retrofit'!$AL$6,IF(F13="Scenario2PBT12",'Major retrofit'!$AM$6,IF(F13="Scenario3PBT12",'Major retrofit'!$AN$6,"")))&amp;IF(F13="Scenario1PBT13",'Major retrofit'!$AO$6,IF(F13="Scenario2PBT13",'Major retrofit'!$AP$6,IF(F13="Scenario3PBT13",'Major retrofit'!$AQ$6,"")))&amp;IF(F13="Scenario1PBT14",'Major retrofit'!$AR$6,IF(F13="Scenario2PBT14",'Major retrofit'!$AS$6,IF(F13="Scenario3PBT14",'Major retrofit'!$AT$6,"")))&amp;IF(F13="Scenario1PBT15",'Major retrofit'!$AU$6,IF(F13="Scenario2PBT15",'Major retrofit'!$AV$6,IF(F13="Scenario3PBT15",'Major retrofit'!$AW$6,"")))</f>
        <v/>
      </c>
      <c r="H13" s="117">
        <f t="shared" si="11"/>
        <v>0</v>
      </c>
      <c r="I13" s="178" t="str">
        <f>IF(F13="Scenario1PBT1",'Major retrofit'!$E$16,IF(F13="Scenario2PBT1",'Major retrofit'!$F$16,IF(F13="Scenario3PBT1",'Major retrofit'!$G$16,"")))&amp;IF(F13="Scenario1PBT2",'Major retrofit'!$H$16,IF(F13="Scenario2PBT2",'Major retrofit'!$I$16,IF(F13="Scenario3PBT2",'Major retrofit'!$J$16,"")))&amp;IF(F13="Scenario1PBT3",'Major retrofit'!$K$16,IF(F13="Scenario2PBT3",'Major retrofit'!$L$16,IF(F13="Scenario3PBT3",'Major retrofit'!$M$16,"")))&amp;IF(F13="Scenario1PBT4",'Major retrofit'!$N$16,IF(F13="Scenario2PBT4",'Major retrofit'!$O$16,IF(F13="Scenario3PBT4",'Major retrofit'!$P$16,"")))&amp;IF(F13="Scenario1PBT5",'Major retrofit'!$Q$16,IF(F13="Scenario2PBT5",'Major retrofit'!$R$16,IF(F13="Scenario3PBT5",'Major retrofit'!$S$16,"")))&amp;IF(F13="Scenario1PBT6",'Major retrofit'!$T$16,IF(F13="Scenario2PBT6",'Major retrofit'!$U$16,IF(F13="Scenario3PBT6",'Major retrofit'!$V$16,"")))&amp;IF(F13="Scenario1PBT7",'Major retrofit'!$W$16,IF(F13="Scenario2PBT7",'Major retrofit'!$X$16,IF(F13="Scenario3PBT7",'Major retrofit'!$Y$16,"")))&amp;IF(F13="Scenario1PBT8",'Major retrofit'!$Z$16,IF(F13="Scenario2PBT8",'Major retrofit'!$AA$16,IF(F13="Scenario3PBT8",'Major retrofit'!$AB$16,"")))&amp;IF(F13="Scenario1PBT9",'Major retrofit'!$AC$16,IF(F13="Scenario2PBT9",'Major retrofit'!$AD$16,IF(F13="Scenario3PBT9",'Major retrofit'!$AE$16,"")))&amp;IF(F13="Scenario1PBT10",'Major retrofit'!$AF$16,IF(F13="Scenario2PBT10",'Major retrofit'!$AG$16,IF(F13="Scenario3PBT10",'Major retrofit'!$AH$16,"")))&amp;IF(F13="Scenario1PBT11",'Major retrofit'!$AI$16,IF(F13="Scenario2PBT11",'Major retrofit'!$AJ$16,IF(F13="Scenario3PBT11",'Major retrofit'!$AK$16,"")))&amp;IF(F13="Scenario1PBT12",'Major retrofit'!$AL$16,IF(F13="Scenario2PBT12",'Major retrofit'!$AM$16,IF(F13="Scenario3PBT12",'Major retrofit'!$AN$16,"")))&amp;IF(F13="Scenario1PBT13",'Major retrofit'!$AO$16,IF(F13="Scenario2PBT13",'Major retrofit'!$AP$16,IF(F13="Scenario3PBT13",'Major retrofit'!$AQ$16,"")))&amp;IF(F13="Scenario1PBT14",'Major retrofit'!$AR$16,IF(F13="Scenario2PBT14",'Major retrofit'!$AS$16,IF(F13="Scenario3PBT14",'Major retrofit'!$AT$16,"")))&amp;IF(F13="Scenario1PBT15",'Major retrofit'!$AU$16,IF(F13="Scenario2PBT15",'Major retrofit'!$AV$16,IF(F13="Scenario3PBT15",'Major retrofit'!$AW$16,"")))</f>
        <v/>
      </c>
      <c r="J13" s="117">
        <f t="shared" si="12"/>
        <v>0</v>
      </c>
      <c r="K13" s="117" t="str">
        <f>IF(F13="Scenario1PBT1",'Major retrofit'!$E$18,IF(F13="Scenario2PBT1",'Major retrofit'!$F$18,IF(F13="Scenario3PBT1",'Major retrofit'!$G$18,"")))&amp;IF(F13="Scenario1PBT2",'Major retrofit'!$H$18,IF(F13="Scenario2PBT2",'Major retrofit'!$I$18,IF(F13="Scenario3PBT2",'Major retrofit'!$J$18,"")))&amp;IF(F13="Scenario1PBT3",'Major retrofit'!$K$18,IF(F13="Scenario2PBT3",'Major retrofit'!$L$18,IF(F13="Scenario3PBT3",'Major retrofit'!$M$18,"")))&amp;IF(F13="Scenario1PBT4",'Major retrofit'!$N$18,IF(F13="Scenario2PBT4",'Major retrofit'!$O$18,IF(F13="Scenario3PBT4",'Major retrofit'!$P$18,"")))&amp;IF(F13="Scenario1PBT5",'Major retrofit'!$Q$18,IF(F13="Scenario2PBT5",'Major retrofit'!$R$18,IF(F13="Scenario3PBT5",'Major retrofit'!$S$18,"")))&amp;IF(F13="Scenario1PBT6",'Major retrofit'!$T$18,IF(F13="Scenario2PBT6",'Major retrofit'!$U$18,IF(F13="Scenario3PBT6",'Major retrofit'!$V$18,"")))&amp;IF(F13="Scenario1PBT7",'Major retrofit'!$W$18,IF(F13="Scenario2PBT7",'Major retrofit'!$X$18,IF(F13="Scenario3PBT7",'Major retrofit'!$Y$18,"")))&amp;IF(F13="Scenario1PBT8",'Major retrofit'!$Z$18,IF(F13="Scenario2PBT8",'Major retrofit'!$AA$18,IF(F13="Scenario3PBT8",'Major retrofit'!$AB$18,"")))&amp;IF(F13="Scenario1PBT9",'Major retrofit'!$AC$18,IF(F13="Scenario2PBT9",'Major retrofit'!$AD$18,IF(F13="Scenario3PBT9",'Major retrofit'!$AE$18,"")))&amp;IF(F13="Scenario1PBT10",'Major retrofit'!$AF$18,IF(F13="Scenario2PBT10",'Major retrofit'!$AG$18,IF(F13="Scenario3PBT10",'Major retrofit'!$AH$18,"")))&amp;IF(F13="Scenario1PBT11",'Major retrofit'!$AI$18,IF(F13="Scenario2PBT11",'Major retrofit'!$AJ$18,IF(F13="Scenario3PBT11",'Major retrofit'!$AK$18,"")))&amp;IF(F13="Scenario1PBT12",'Major retrofit'!$AL$18,IF(F13="Scenario2PBT12",'Major retrofit'!$AM$18,IF(F13="Scenario3PBT12",'Major retrofit'!$AN$18,"")))&amp;IF(F13="Scenario1PBT13",'Major retrofit'!$AO$18,IF(F13="Scenario2PBT13",'Major retrofit'!$AP$18,IF(F13="Scenario3PBT13",'Major retrofit'!$AQ$18,"")))&amp;IF(F13="Scenario1PBT14",'Major retrofit'!$AR$18,IF(F13="Scenario2PBT14",'Major retrofit'!$AS$18,IF(F13="Scenario3PBT14",'Major retrofit'!$AT$18,"")))&amp;IF(F13="Scenario1PBT15",'Major retrofit'!$AU$18,IF(F13="Scenario2PBT15",'Major retrofit'!$AV$18,IF(F13="Scenario3PBT15",'Major retrofit'!$AW$18,"")))</f>
        <v/>
      </c>
      <c r="L13" s="117">
        <f t="shared" si="13"/>
        <v>0</v>
      </c>
      <c r="M13" s="117" t="str">
        <f>IF(F13="Scenario1PBT1",'Major retrofit'!$E$20,IF(F13="Scenario2PBT1",'Major retrofit'!$F$20,IF(F13="Scenario3PBT1",'Major retrofit'!$G$20,"")))&amp;IF(F13="Scenario1PBT2",'Major retrofit'!$H$20,IF(F13="Scenario2PBT2",'Major retrofit'!$I$20,IF(F13="Scenario3PBT2",'Major retrofit'!$J$20,"")))&amp;IF(F13="Scenario1PBT3",'Major retrofit'!$K$20,IF(F13="Scenario2PBT3",'Major retrofit'!$L$20,IF(F13="Scenario3PBT3",'Major retrofit'!$M$20,"")))&amp;IF(F13="Scenario1PBT4",'Major retrofit'!$N$20,IF(F13="Scenario2PBT4",'Major retrofit'!$O$20,IF(F13="Scenario3PBT4",'Major retrofit'!$P$20,"")))&amp;IF(F13="Scenario1PBT5",'Major retrofit'!$Q$20,IF(F13="Scenario2PBT5",'Major retrofit'!$R$20,IF(F13="Scenario3PBT5",'Major retrofit'!$S$20,"")))&amp;IF(F13="Scenario1PBT6",'Major retrofit'!$T$20,IF(F13="Scenario2PBT6",'Major retrofit'!$U$20,IF(F13="Scenario3PBT6",'Major retrofit'!$V$20,"")))&amp;IF(F13="Scenario1PBT7",'Major retrofit'!$W$20,IF(F13="Scenario2PBT7",'Major retrofit'!$X$20,IF(F13="Scenario3PBT7",'Major retrofit'!$Y$20,"")))&amp;IF(F13="Scenario1PBT8",'Major retrofit'!$Z$20,IF(F13="Scenario2PBT8",'Major retrofit'!$AA$20,IF(F13="Scenario3PBT8",'Major retrofit'!$AB$20,"")))&amp;IF(F13="Scenario1PBT9",'Major retrofit'!$AC$20,IF(F13="Scenario2PBT9",'Major retrofit'!$AD$20,IF(F13="Scenario3PBT9",'Major retrofit'!$AE$20,"")))&amp;IF(F13="Scenario1PBT10",'Major retrofit'!$AF$20,IF(F13="Scenario2PBT10",'Major retrofit'!$AG$20,IF(F13="Scenario3PBT10",'Major retrofit'!$AH$20,"")))&amp;IF(F13="Scenario1PBT11",'Major retrofit'!$AI$20,IF(F13="Scenario2PBT11",'Major retrofit'!$AJ$20,IF(F13="Scenario3PBT11",'Major retrofit'!$AK$20,"")))&amp;IF(F13="Scenario1PBT12",'Major retrofit'!$AL$20,IF(F13="Scenario2PBT12",'Major retrofit'!$AM$20,IF(F13="Scenario3PBT12",'Major retrofit'!$AN$20,"")))&amp;IF(F13="Scenario1PBT13",'Major retrofit'!$AO$20,IF(F13="Scenario2PBT13",'Major retrofit'!$AP$20,IF(F13="Scenario3PBT13",'Major retrofit'!$AQ$20,"")))&amp;IF(F13="Scenario1PBT14",'Major retrofit'!$AR$20,IF(F13="Scenario2PBT14",'Major retrofit'!$AS$20,IF(F13="Scenario3PBT14",'Major retrofit'!$AT$20,"")))&amp;IF(F13="Scenario1PBT15",'Major retrofit'!$AU$20,IF(F13="Scenario2PBT15",'Major retrofit'!$AV$20,IF(F13="Scenario3PBT15",'Major retrofit'!$AW$20,"")))</f>
        <v/>
      </c>
      <c r="N13" s="118">
        <f t="shared" si="14"/>
        <v>0</v>
      </c>
      <c r="O13" s="206" t="str">
        <f>IF(F13="Scenario1PBT1",'Major retrofit'!$E$23,IF(F13="Scenario2PBT1",'Major retrofit'!$F$23,IF(F13="Scenario3PBT1",'Major retrofit'!$G$23,"")))&amp;IF(F13="Scenario1PBT2",'Major retrofit'!$H$23,IF(F13="Scenario2PBT2",'Major retrofit'!$I$23,IF(F13="Scenario3PBT2",'Major retrofit'!$J$23,"")))&amp;IF(F13="Scenario1PBT3",'Major retrofit'!$K$23,IF(F13="Scenario2PBT3",'Major retrofit'!$L$23,IF(F13="Scenario3PBT3",'Major retrofit'!$M$23,"")))&amp;IF(F13="Scenario1PBT4",'Major retrofit'!$N$23,IF(F13="Scenario2PBT4",'Major retrofit'!$O$23,IF(F13="Scenario3PBT4",'Major retrofit'!$P$23,"")))&amp;IF(F13="Scenario1PBT5",'Major retrofit'!$Q$23,IF(F13="Scenario2PBT5",'Major retrofit'!$R$23,IF(F13="Scenario3PBT5",'Major retrofit'!$S$23,"")))&amp;IF(F13="Scenario1PBT6",'Major retrofit'!$T$23,IF(F13="Scenario2PBT6",'Major retrofit'!$U$23,IF(F13="Scenario3PBT6",'Major retrofit'!$V$23,"")))&amp;IF(F13="Scenario1PBT7",'Major retrofit'!$W$23,IF(F13="Scenario2PBT7",'Major retrofit'!$X$23,IF(F13="Scenario3PBT7",'Major retrofit'!$Y$23,"")))&amp;IF(F13="Scenario1PBT8",'Major retrofit'!$Z$23,IF(F13="Scenario2PBT8",'Major retrofit'!$AA$23,IF(F13="Scenario3PBT8",'Major retrofit'!$AB$23,"")))&amp;IF(F13="Scenario1PBT9",'Major retrofit'!$AC$23,IF(F13="Scenario2PBT9",'Major retrofit'!$AD$23,IF(F13="Scenario3PBT9",'Major retrofit'!$AE$23,"")))&amp;IF(F13="Scenario1PBT10",'Major retrofit'!$AF$23,IF(F13="Scenario2PBT10",'Major retrofit'!$AG$23,IF(F13="Scenario3PBT10",'Major retrofit'!$AH$23,"")))&amp;IF(F13="Scenario1PBT11",'Major retrofit'!$AI$23,IF(F13="Scenario2PBT11",'Major retrofit'!$AJ$23,IF(F13="Scenario3PBT11",'Major retrofit'!$AK$23,"")))&amp;IF(F13="Scenario1PBT12",'Major retrofit'!$AL$23,IF(F13="Scenario2PBT12",'Major retrofit'!$AM$23,IF(F13="Scenario3PBT12",'Major retrofit'!$AN$23,"")))&amp;IF(F13="Scenario1PBT13",'Major retrofit'!$AO$23,IF(F13="Scenario2PBT13",'Major retrofit'!$AP$23,IF(F13="Scenario3PBT13",'Major retrofit'!$AQ$23,"")))&amp;IF(F13="Scenario1PBT14",'Major retrofit'!$AR$23,IF(F13="Scenario2PBT14",'Major retrofit'!$AS$23,IF(F13="Scenario3PBT14",'Major retrofit'!$AT$23,"")))&amp;IF(F13="Scenario1PBT15",'Major retrofit'!$AU$23,IF(F13="Scenario2PBT15",'Major retrofit'!$AV$23,IF(F13="Scenario3PBT15",'Major retrofit'!$AW$23,"")))</f>
        <v/>
      </c>
      <c r="P13" s="117">
        <f t="shared" si="15"/>
        <v>0</v>
      </c>
      <c r="Q13" s="117" t="str">
        <f>IF(F13="Scenario1PBT1",'Major retrofit'!$E$25,IF(F13="Scenario2PBT1",'Major retrofit'!$F$25,IF(F13="Scenario3PBT1",'Major retrofit'!$G$25,"")))&amp;IF(F13="Scenario1PBT2",'Major retrofit'!$H$25,IF(F13="Scenario2PBT2",'Major retrofit'!$I$25,IF(F13="Scenario3PBT2",'Major retrofit'!$J$25,"")))&amp;IF(F13="Scenario1PBT3",'Major retrofit'!$K$25,IF(F13="Scenario2PBT3",'Major retrofit'!$L$25,IF(F13="Scenario3PBT3",'Major retrofit'!$M$25,"")))&amp;IF(F13="Scenario1PBT4",'Major retrofit'!$N$25,IF(F13="Scenario2PBT4",'Major retrofit'!$O$25,IF(F13="Scenario3PBT4",'Major retrofit'!$P$25,"")))&amp;IF(F13="Scenario1PBT5",'Major retrofit'!$Q$25,IF(F13="Scenario2PBT5",'Major retrofit'!$R$25,IF(F13="Scenario3PBT5",'Major retrofit'!$S$25,"")))&amp;IF(F13="Scenario1PBT6",'Major retrofit'!$T$25,IF(F13="Scenario2PBT6",'Major retrofit'!$U$25,IF(F13="Scenario3PBT6",'Major retrofit'!$V$25,"")))&amp;IF(F13="Scenario1PBT7",'Major retrofit'!$W$25,IF(F13="Scenario2PBT7",'Major retrofit'!$X$25,IF(F13="Scenario3PBT7",'Major retrofit'!$Y$25,"")))&amp;IF(F13="Scenario1PBT8",'Major retrofit'!$Z$25,IF(F13="Scenario2PBT8",'Major retrofit'!$AA$25,IF(F13="Scenario3PBT8",'Major retrofit'!$AB$25,"")))&amp;IF(F13="Scenario1PBT9",'Major retrofit'!$AC$25,IF(F13="Scenario2PBT9",'Major retrofit'!$AD$25,IF(F13="Scenario3PBT9",'Major retrofit'!$AE$25,"")))&amp;IF(F13="Scenario1PBT10",'Major retrofit'!$AF$25,IF(F13="Scenario2PBT10",'Major retrofit'!$AG$25,IF(F13="Scenario3PBT10",'Major retrofit'!$AH$25,"")))&amp;IF(F13="Scenario1PBT11",'Major retrofit'!$AI$25,IF(F13="Scenario2PBT11",'Major retrofit'!$AJ$25,IF(F13="Scenario3PBT11",'Major retrofit'!$AK$25,"")))&amp;IF(F13="Scenario1PBT12",'Major retrofit'!$AL$25,IF(F13="Scenario2PBT12",'Major retrofit'!$AM$25,IF(F13="Scenario3PBT12",'Major retrofit'!$AN$25,"")))&amp;IF(F13="Scenario1PBT13",'Major retrofit'!$AO$25,IF(F13="Scenario2PBT13",'Major retrofit'!$AP$25,IF(F13="Scenario3PBT13",'Major retrofit'!$AQ$25,"")))&amp;IF(F13="Scenario1PBT14",'Major retrofit'!$AR$25,IF(F13="Scenario2PBT14",'Major retrofit'!$AS$25,IF(F13="Scenario3PBT14",'Major retrofit'!$AT$25,"")))&amp;IF(F13="Scenario1PBT15",'Major retrofit'!$AU$25,IF(F13="Scenario2PBT15",'Major retrofit'!$AV$25,IF(F13="Scenario3PBT15",'Major retrofit'!$AW$25,"")))</f>
        <v/>
      </c>
      <c r="R13" s="117">
        <f t="shared" si="16"/>
        <v>0</v>
      </c>
      <c r="S13" s="117" t="str">
        <f>IF(F13="Scenario1PBT1",'Major retrofit'!$E$27,IF(F13="Scenario2PBT1",'Major retrofit'!$F$27,IF(F13="Scenario3PBT1",'Major retrofit'!$G$27,"")))&amp;IF(F13="Scenario1PBT2",'Major retrofit'!$H$27,IF(F13="Scenario2PBT2",'Major retrofit'!$I$27,IF(F13="Scenario3PBT2",'Major retrofit'!$J$27,"")))&amp;IF(F13="Scenario1PBT3",'Major retrofit'!$K$27,IF(F13="Scenario2PBT3",'Major retrofit'!$L$27,IF(F13="Scenario3PBT3",'Major retrofit'!$M$27,"")))&amp;IF(F13="Scenario1PBT4",'Major retrofit'!$N$27,IF(F13="Scenario2PBT4",'Major retrofit'!$O$27,IF(F13="Scenario3PBT4",'Major retrofit'!$P$27,"")))&amp;IF(F13="Scenario1PBT5",'Major retrofit'!$Q$27,IF(F13="Scenario2PBT5",'Major retrofit'!$R$27,IF(F13="Scenario3PBT5",'Major retrofit'!$S$27,"")))&amp;IF(F13="Scenario1PBT6",'Major retrofit'!$T$27,IF(F13="Scenario2PBT6",'Major retrofit'!$U$27,IF(F13="Scenario3PBT6",'Major retrofit'!$V$27,"")))&amp;IF(F13="Scenario1PBT7",'Major retrofit'!$W$27,IF(F13="Scenario2PBT7",'Major retrofit'!$X$27,IF(F13="Scenario3PBT7",'Major retrofit'!$Y$27,"")))&amp;IF(F13="Scenario1PBT8",'Major retrofit'!$Z$27,IF(F13="Scenario2PBT8",'Major retrofit'!$AA$27,IF(F13="Scenario3PBT8",'Major retrofit'!$AB$27,"")))&amp;IF(F13="Scenario1PBT9",'Major retrofit'!$AC$27,IF(F13="Scenario2PBT9",'Major retrofit'!$AD$27,IF(F13="Scenario3PBT9",'Major retrofit'!$AE$27,"")))&amp;IF(F13="Scenario1PBT10",'Major retrofit'!$AF$27,IF(F13="Scenario2PBT10",'Major retrofit'!$AG$27,IF(F13="Scenario3PBT10",'Major retrofit'!$AH$27,"")))&amp;IF(F13="Scenario1PBT11",'Major retrofit'!$AI$27,IF(F13="Scenario2PBT11",'Major retrofit'!$AJ$27,IF(F13="Scenario3PBT11",'Major retrofit'!$AK$27,"")))&amp;IF(F13="Scenario1PBT12",'Major retrofit'!$AL$27,IF(F13="Scenario2PBT12",'Major retrofit'!$AM$27,IF(F13="Scenario3PBT12",'Major retrofit'!$AN$27,"")))&amp;IF(F13="Scenario1PBT13",'Major retrofit'!$AO$27,IF(F13="Scenario2PBT13",'Major retrofit'!$AP$27,IF(F13="Scenario3PBT13",'Major retrofit'!$AQ$27,"")))&amp;IF(F13="Scenario1PBT14",'Major retrofit'!$AR$27,IF(F13="Scenario2PBT14",'Major retrofit'!$AS$27,IF(F13="Scenario3PBT14",'Major retrofit'!$AT$27,"")))&amp;IF(F13="Scenario1PBT15",'Major retrofit'!$AU$27,IF(F13="Scenario2PBT15",'Major retrofit'!$AV$27,IF(F13="Scenario3PBT15",'Major retrofit'!$AW$27,"")))</f>
        <v/>
      </c>
      <c r="T13" s="207">
        <f t="shared" si="17"/>
        <v>0</v>
      </c>
      <c r="U13" s="177" t="str">
        <f>IF(F13="Scenario1PBT1",'Major retrofit'!$E$38,IF(F13="Scenario2PBT1",'Major retrofit'!$F$38,IF(F13="Scenario3PBT1",'Major retrofit'!$G$38,"")))&amp;IF(F13="Scenario1PBT2",'Major retrofit'!$H$38,IF(F13="Scenario2PBT2",'Major retrofit'!$I$38,IF(F13="Scenario3PBT2",'Major retrofit'!$J$38,"")))&amp;IF(F13="Scenario1PBT3",'Major retrofit'!$K$38,IF(F13="Scenario2PBT3",'Major retrofit'!$L$38,IF(F13="Scenario3PBT3",'Major retrofit'!$M$38,"")))&amp;IF(F13="Scenario1PBT4",'Major retrofit'!$N$38,IF(F13="Scenario2PBT4",'Major retrofit'!$O$38,IF(F13="Scenario3PBT4",'Major retrofit'!$P$38,"")))&amp;IF(F13="Scenario1PBT5",'Major retrofit'!$Q$38,IF(F13="Scenario2PBT5",'Major retrofit'!$R$38,IF(F13="Scenario3PBT5",'Major retrofit'!$S$38,"")))&amp;IF(F13="Scenario1PBT6",'Major retrofit'!$T$38,IF(F13="Scenario2PBT6",'Major retrofit'!$U$38,IF(F13="Scenario3PBT6",'Major retrofit'!$V$38,"")))&amp;IF(F13="Scenario1PBT7",'Major retrofit'!$W$38,IF(F13="Scenario2PBT7",'Major retrofit'!$X$38,IF(F13="Scenario3PBT7",'Major retrofit'!$Y$38,"")))&amp;IF(F13="Scenario1PBT8",'Major retrofit'!$Z$38,IF(F13="Scenario2PBT8",'Major retrofit'!$AA$38,IF(F13="Scenario3PBT8",'Major retrofit'!$AB$38,"")))&amp;IF(F13="Scenario1PBT9",'Major retrofit'!$AC$38,IF(F13="Scenario2PBT9",'Major retrofit'!$AD$38,IF(F13="Scenario3PBT9",'Major retrofit'!$AE$38,"")))&amp;IF(F13="Scenario1PBT10",'Major retrofit'!$AF$38,IF(F13="Scenario2PBT10",'Major retrofit'!$AG$38,IF(F13="Scenario3PBT10",'Major retrofit'!$AH$38,"")))&amp;IF(F13="Scenario1PBT11",'Major retrofit'!$AI$38,IF(F13="Scenario2PBT11",'Major retrofit'!$AJ$38,IF(F13="Scenario3PBT11",'Major retrofit'!$AK$38,"")))&amp;IF(F13="Scenario1PBT12",'Major retrofit'!$AL$38,IF(F13="Scenario2PBT12",'Major retrofit'!$AM$38,IF(F13="Scenario3PBT12",'Major retrofit'!$AN$38,"")))&amp;IF(F13="Scenario1PBT13",'Major retrofit'!$AO$38,IF(F13="Scenario2PBT13",'Major retrofit'!$AP$38,IF(F13="Scenario3PBT13",'Major retrofit'!$AQ$38,"")))&amp;IF(F13="Scenario1PBT14",'Major retrofit'!$AR$38,IF(F13="Scenario2PBT14",'Major retrofit'!$AS$38,IF(F13="Scenario3PBT14",'Major retrofit'!$AT$38,"")))&amp;IF(F13="Scenario1PBT15",'Major retrofit'!$AU$38,IF(F13="Scenario2PBT15",'Major retrofit'!$AV$38,IF(F13="Scenario3PBT15",'Major retrofit'!$AW$38,"")))</f>
        <v/>
      </c>
      <c r="V13" s="178">
        <f t="shared" si="18"/>
        <v>0</v>
      </c>
      <c r="W13" s="178" t="str">
        <f>IF(F13="Scenario1PBT1",'Major retrofit'!$E$40,IF(F13="Scenario2PBT1",'Major retrofit'!$F$40,IF(F13="Scenario3PBT1",'Major retrofit'!$G$40,"")))&amp;IF(F13="Scenario1PBT2",'Major retrofit'!$H$40,IF(F13="Scenario2PBT2",'Major retrofit'!$I$40,IF(F13="Scenario3PBT2",'Major retrofit'!$J$40,"")))&amp;IF(F13="Scenario1PBT3",'Major retrofit'!$K$40,IF(F13="Scenario2PBT3",'Major retrofit'!$L$40,IF(F13="Scenario3PBT3",'Major retrofit'!$M$40,"")))&amp;IF(F13="Scenario1PBT4",'Major retrofit'!$N$40,IF(F13="Scenario2PBT4",'Major retrofit'!$O$40,IF(F13="Scenario3PBT4",'Major retrofit'!$P$40,"")))&amp;IF(F13="Scenario1PBT5",'Major retrofit'!$Q$40,IF(F13="Scenario2PBT5",'Major retrofit'!$R$40,IF(F13="Scenario3PBT5",'Major retrofit'!$S$40,"")))&amp;IF(F13="Scenario1PBT6",'Major retrofit'!$T$40,IF(F13="Scenario2PBT6",'Major retrofit'!$U$40,IF(F13="Scenario3PBT6",'Major retrofit'!$V$40,"")))&amp;IF(F13="Scenario1PBT7",'Major retrofit'!$W$40,IF(F13="Scenario2PBT7",'Major retrofit'!$X$40,IF(F13="Scenario3PBT7",'Major retrofit'!$Y$40,"")))&amp;IF(F13="Scenario1PBT8",'Major retrofit'!$Z$40,IF(F13="Scenario2PBT8",'Major retrofit'!$AA$40,IF(F13="Scenario3PBT8",'Major retrofit'!$AB$40,"")))&amp;IF(F13="Scenario1PBT9",'Major retrofit'!$AC$40,IF(F13="Scenario2PBT9",'Major retrofit'!$AD$40,IF(F13="Scenario3PBT9",'Major retrofit'!$AE$40,"")))&amp;IF(F13="Scenario1PBT10",'Major retrofit'!$AF$40,IF(F13="Scenario2PBT10",'Major retrofit'!$AG$40,IF(F13="Scenario3PBT10",'Major retrofit'!$AH$40,"")))&amp;IF(F13="Scenario1PBT11",'Major retrofit'!$AI$40,IF(F13="Scenario2PBT11",'Major retrofit'!$AJ$40,IF(F13="Scenario3PBT11",'Major retrofit'!$AK$40,"")))&amp;IF(F13="Scenario1PBT12",'Major retrofit'!$AL$40,IF(F13="Scenario2PBT12",'Major retrofit'!$AM$40,IF(F13="Scenario3PBT12",'Major retrofit'!$AN$40,"")))&amp;IF(F13="Scenario1PBT13",'Major retrofit'!$AO$40,IF(F13="Scenario2PBT13",'Major retrofit'!$AP$40,IF(F13="Scenario3PBT13",'Major retrofit'!$AQ$40,"")))&amp;IF(F13="Scenario1PBT14",'Major retrofit'!$AR$40,IF(F13="Scenario2PBT14",'Major retrofit'!$AS$40,IF(F13="Scenario3PBT14",'Major retrofit'!$AT$40,"")))&amp;IF(F13="Scenario1PBT15",'Major retrofit'!$AU$40,IF(F13="Scenario2PBT15",'Major retrofit'!$AV$40,IF(F13="Scenario3PBT15",'Major retrofit'!$AW$40,"")))</f>
        <v/>
      </c>
      <c r="X13" s="178">
        <f t="shared" si="19"/>
        <v>0</v>
      </c>
      <c r="Y13" s="178" t="str">
        <f>IF(F13="Scenario1PBT1",'Major retrofit'!$E$42,IF(F13="Scenario2PBT1",'Major retrofit'!$F$42,IF(F13="Scenario3PBT1",'Major retrofit'!$G$42,"")))&amp;IF(F13="Scenario1PBT2",'Major retrofit'!$H$42,IF(F13="Scenario2PBT2",'Major retrofit'!$I$42,IF(F13="Scenario3PBT2",'Major retrofit'!$J$42,"")))&amp;IF(F13="Scenario1PBT3",'Major retrofit'!$K$42,IF(F13="Scenario2PBT3",'Major retrofit'!$L$42,IF(F13="Scenario3PBT3",'Major retrofit'!$M$42,"")))&amp;IF(F13="Scenario1PBT4",'Major retrofit'!$N$42,IF(F13="Scenario2PBT4",'Major retrofit'!$O$42,IF(F13="Scenario3PBT4",'Major retrofit'!$P$42,"")))&amp;IF(F13="Scenario1PBT5",'Major retrofit'!$Q$42,IF(F13="Scenario2PBT5",'Major retrofit'!$R$42,IF(F13="Scenario3PBT5",'Major retrofit'!$S$42,"")))&amp;IF(F13="Scenario1PBT6",'Major retrofit'!$T$42,IF(F13="Scenario2PBT6",'Major retrofit'!$U$42,IF(F13="Scenario3PBT6",'Major retrofit'!$V$42,"")))&amp;IF(F13="Scenario1PBT7",'Major retrofit'!$W$42,IF(F13="Scenario2PBT7",'Major retrofit'!$X$42,IF(F13="Scenario3PBT7",'Major retrofit'!$Y$42,"")))&amp;IF(F13="Scenario1PBT8",'Major retrofit'!$Z$42,IF(F13="Scenario2PBT8",'Major retrofit'!$AA$42,IF(F13="Scenario3PBT8",'Major retrofit'!$AB$42,"")))&amp;IF(F13="Scenario1PBT9",'Major retrofit'!$AC$42,IF(F13="Scenario2PBT9",'Major retrofit'!$AD$42,IF(F13="Scenario3PBT9",'Major retrofit'!$AE$42,"")))&amp;IF(F13="Scenario1PBT10",'Major retrofit'!$AF$42,IF(F13="Scenario2PBT10",'Major retrofit'!$AG$42,IF(F13="Scenario3PBT10",'Major retrofit'!$AH$42,"")))&amp;IF(F13="Scenario1PBT11",'Major retrofit'!$AI$42,IF(F13="Scenario2PBT11",'Major retrofit'!$AJ$42,IF(F13="Scenario3PBT11",'Major retrofit'!$AK$42,"")))&amp;IF(F13="Scenario1PBT12",'Major retrofit'!$AL$42,IF(F13="Scenario2PBT12",'Major retrofit'!$AM$42,IF(F13="Scenario3PBT12",'Major retrofit'!$AN$42,"")))&amp;IF(F13="Scenario1PBT13",'Major retrofit'!$AO$42,IF(F13="Scenario2PBT13",'Major retrofit'!$AP$42,IF(F13="Scenario3PBT13",'Major retrofit'!$AQ$42,"")))&amp;IF(F13="Scenario1PBT14",'Major retrofit'!$AR$42,IF(F13="Scenario2PBT14",'Major retrofit'!$AS$42,IF(F13="Scenario3PBT14",'Major retrofit'!$AT$42,"")))&amp;IF(F13="Scenario1PBT15",'Major retrofit'!$AU$42,IF(F13="Scenario2PBT15",'Major retrofit'!$AV$42,IF(F13="Scenario3PBT15",'Major retrofit'!$AW$42,"")))</f>
        <v/>
      </c>
      <c r="Z13" s="178">
        <f t="shared" si="20"/>
        <v>0</v>
      </c>
      <c r="AA13" s="178" t="str">
        <f>IF(F13="Scenario1PBT1",'Major retrofit'!$E$101,IF(F13="Scenario2PBT1",'Major retrofit'!$F$101,IF(F13="Scenario3PBT1",'Major retrofit'!$G$101,"")))&amp;IF(F13="Scenario1PBT2",'Major retrofit'!$H$101,IF(F13="Scenario2PBT2",'Major retrofit'!$I$101,IF(F13="Scenario3PBT2",'Major retrofit'!$J$101,"")))&amp;IF(F13="Scenario1PBT3",'Major retrofit'!$K$101,IF(F13="Scenario2PBT3",'Major retrofit'!$L$101,IF(F13="Scenario3PBT3",'Major retrofit'!$M$101,"")))&amp;IF(F13="Scenario1PBT4",'Major retrofit'!$N$101,IF(F13="Scenario2PBT4",'Major retrofit'!$O$101,IF(F13="Scenario3PBT4",'Major retrofit'!$P$101,"")))&amp;IF(F13="Scenario1PBT5",'Major retrofit'!$Q$101,IF(F13="Scenario2PBT5",'Major retrofit'!$R$101,IF(F13="Scenario3PBT5",'Major retrofit'!$S$101,"")))&amp;IF(F13="Scenario1PBT6",'Major retrofit'!$T$101,IF(F13="Scenario2PBT6",'Major retrofit'!$U$101,IF(F13="Scenario3PBT6",'Major retrofit'!$V$101,"")))&amp;IF(F13="Scenario1PBT7",'Major retrofit'!$W$101,IF(F13="Scenario2PBT7",'Major retrofit'!$X$101,IF(F13="Scenario3PBT7",'Major retrofit'!$Y$101,"")))&amp;IF(F13="Scenario1PBT8",'Major retrofit'!$Z$101,IF(F13="Scenario2PBT8",'Major retrofit'!$AA$101,IF(F13="Scenario3PBT8",'Major retrofit'!$AB$101,"")))&amp;IF(F13="Scenario1PBT9",'Major retrofit'!$AC$101,IF(F13="Scenario2PBT9",'Major retrofit'!$AD$101,IF(F13="Scenario3PBT9",'Major retrofit'!$AE$101,"")))&amp;IF(F13="Scenario1PBT10",'Major retrofit'!$AF$101,IF(F13="Scenario2PBT10",'Major retrofit'!$AG$101,IF(F13="Scenario3PBT10",'Major retrofit'!$AH$101,"")))&amp;IF(F13="Scenario1PBT11",'Major retrofit'!$AI$101,IF(F13="Scenario2PBT11",'Major retrofit'!$AJ$101,IF(F13="Scenario3PBT11",'Major retrofit'!$AK$101,"")))&amp;IF(F13="Scenario1PBT12",'Major retrofit'!$AL$101,IF(F13="Scenario2PBT12",'Major retrofit'!$AM$101,IF(F13="Scenario3PBT12",'Major retrofit'!$AN$101,"")))&amp;IF(F13="Scenario1PBT13",'Major retrofit'!$AO$101,IF(F13="Scenario2PBT13",'Major retrofit'!$AP$101,IF(F13="Scenario3PBT13",'Major retrofit'!$AQ$101,"")))&amp;IF(F13="Scenario1PBT14",'Major retrofit'!$AR$101,IF(F13="Scenario2PBT14",'Major retrofit'!$AS$101,IF(F13="Scenario3PBT14",'Major retrofit'!$AT$101,"")))&amp;IF(F13="Scenario1PBT15",'Major retrofit'!$AU$101,IF(F13="Scenario2PBT15",'Major retrofit'!$AV$101,IF(F13="Scenario3PBT15",'Major retrofit'!$AW$101,"")))</f>
        <v/>
      </c>
      <c r="AB13" s="179">
        <f t="shared" si="21"/>
        <v>0</v>
      </c>
      <c r="AC13" s="208">
        <f>IFERROR('Projection_Base-case'!G13-G13,0)</f>
        <v>0</v>
      </c>
      <c r="AD13" s="117">
        <f t="shared" si="0"/>
        <v>0</v>
      </c>
      <c r="AE13" s="117">
        <f>IFERROR(100*AC13/'Projection_Base-case'!G13,0)</f>
        <v>0</v>
      </c>
      <c r="AF13" s="117">
        <f>IFERROR('Projection_Base-case'!I13-I13,0)</f>
        <v>0</v>
      </c>
      <c r="AG13" s="117">
        <f t="shared" si="1"/>
        <v>0</v>
      </c>
      <c r="AH13" s="117">
        <f>IFERROR(100*AF13/'Projection_Base-case'!I13,0)</f>
        <v>0</v>
      </c>
      <c r="AI13" s="117">
        <f>IFERROR('Projection_Base-case'!K13-K13,0)</f>
        <v>0</v>
      </c>
      <c r="AJ13" s="117">
        <f t="shared" si="2"/>
        <v>0</v>
      </c>
      <c r="AK13" s="117">
        <f>IFERROR(100*AI13/'Projection_Base-case'!K13,0)</f>
        <v>0</v>
      </c>
      <c r="AL13" s="117">
        <f>IFERROR(M13-'Projection_Base-case'!M13,0)</f>
        <v>0</v>
      </c>
      <c r="AM13" s="117">
        <f t="shared" si="3"/>
        <v>0</v>
      </c>
      <c r="AN13" s="179">
        <f>IFERROR(IF('Projection_Base-case'!N13&gt;0,100*AM13/'Projection_Base-case'!N13,100*AM13/N13),0)</f>
        <v>0</v>
      </c>
      <c r="AO13" s="206">
        <f>IFERROR('Projection_Base-case'!O13-O13,0)</f>
        <v>0</v>
      </c>
      <c r="AP13" s="117">
        <f t="shared" si="4"/>
        <v>0</v>
      </c>
      <c r="AQ13" s="117">
        <f>IFERROR(100*AO13/'Projection_Base-case'!O13,0)</f>
        <v>0</v>
      </c>
      <c r="AR13" s="117">
        <f>IFERROR('Projection_Base-case'!Q13-Q13,0)</f>
        <v>0</v>
      </c>
      <c r="AS13" s="117">
        <f t="shared" si="5"/>
        <v>0</v>
      </c>
      <c r="AT13" s="117">
        <f>IFERROR(100*AR13/'Projection_Base-case'!Q13,0)</f>
        <v>0</v>
      </c>
      <c r="AU13" s="117">
        <f>IFERROR('Projection_Base-case'!S13-S13,0)</f>
        <v>0</v>
      </c>
      <c r="AV13" s="117">
        <f t="shared" si="6"/>
        <v>0</v>
      </c>
      <c r="AW13" s="118">
        <f>IFERROR(100*AU13/'Projection_Base-case'!S13,0)</f>
        <v>0</v>
      </c>
      <c r="AX13" s="206">
        <f>IFERROR('Projection_Base-case'!U13-U13,0)</f>
        <v>0</v>
      </c>
      <c r="AY13" s="117">
        <f t="shared" si="7"/>
        <v>0</v>
      </c>
      <c r="AZ13" s="117">
        <f>IFERROR(100*AX13/'Projection_Base-case'!U13,0)</f>
        <v>0</v>
      </c>
      <c r="BA13" s="117">
        <f>IFERROR('Projection_Base-case'!W13-W13,0)</f>
        <v>0</v>
      </c>
      <c r="BB13" s="117">
        <f t="shared" si="8"/>
        <v>0</v>
      </c>
      <c r="BC13" s="117">
        <f>IFERROR(100*BA13/'Projection_Base-case'!W13,0)</f>
        <v>0</v>
      </c>
      <c r="BD13" s="117">
        <f>IFERROR('Projection_Base-case'!Y13-Y13,0)</f>
        <v>0</v>
      </c>
      <c r="BE13" s="117">
        <f t="shared" si="9"/>
        <v>0</v>
      </c>
      <c r="BF13" s="117">
        <f>IFERROR(100*BD13/'Projection_Base-case'!Y13,0)</f>
        <v>0</v>
      </c>
      <c r="BG13" s="178">
        <f t="shared" si="22"/>
        <v>0</v>
      </c>
      <c r="BH13" s="179">
        <f t="shared" si="23"/>
        <v>0</v>
      </c>
    </row>
    <row r="14" spans="1:60" ht="15" customHeight="1" thickBot="1">
      <c r="A14" s="205">
        <v>9</v>
      </c>
      <c r="B14" s="119">
        <f>IF('Projection_Base-case'!B14&lt;&gt;"",'Projection_Base-case'!B14,0)</f>
        <v>0</v>
      </c>
      <c r="C14" s="119">
        <f>IF('Projection_Base-case'!C14&lt;&gt;"",'Projection_Base-case'!C14,0)</f>
        <v>0</v>
      </c>
      <c r="D14" s="119">
        <f>IF('Projection_Base-case'!D14&lt;&gt;"",'Projection_Base-case'!D14,0)</f>
        <v>0</v>
      </c>
      <c r="E14" s="263" t="str">
        <f>IF(AND('Résultats major'!$AC$3="OUI",'Résultats major'!E13&lt;&gt;""),'Résultats major'!E13,IF(OR(D14="PBT1",D14="PBT2",D14="PBT3",D14="PBT4",D14="PBT5",D14="PBT6",D14="PBT7",D14="PBT8",D14="PBT10"),"Scenario1",IF(D14="PBT9","Scenario2","")))</f>
        <v/>
      </c>
      <c r="F14" s="202" t="str">
        <f t="shared" si="10"/>
        <v>0</v>
      </c>
      <c r="G14" s="177" t="str">
        <f>IF(F14="Scenario1PBT1",'Major retrofit'!$E$6,IF(F14="Scenario2PBT1",'Major retrofit'!$F$6,IF(F14="Scenario3PBT1",'Major retrofit'!$G$6,"")))&amp;IF(F14="Scenario1PBT2",'Major retrofit'!$H$6,IF(F14="Scenario2PBT2",'Major retrofit'!$I$6,IF(F14="Scenario3PBT2",'Major retrofit'!$J$6,"")))&amp;IF(F14="Scenario1PBT3",'Major retrofit'!$K$6,IF(F14="Scenario2PBT3",'Major retrofit'!$L$6,IF(F14="Scenario3PBT3",'Major retrofit'!$M$6,"")))&amp;IF(F14="Scenario1PBT4",'Major retrofit'!$N$6,IF(F14="Scenario2PBT4",'Major retrofit'!$O$6,IF(F14="Scenario3PBT4",'Major retrofit'!$P$6,"")))&amp;IF(F14="Scenario1PBT5",'Major retrofit'!$Q$6,IF(F14="Scenario2PBT5",'Major retrofit'!$R$6,IF(F14="Scenario3PBT5",'Major retrofit'!$S$6,"")))&amp;IF(F14="Scenario1PBT6",'Major retrofit'!$T$6,IF(F14="Scenario2PBT6",'Major retrofit'!$U$6,IF(F14="Scenario3PBT6",'Major retrofit'!$V$6,"")))&amp;IF(F14="Scenario1PBT7",'Major retrofit'!$W$6,IF(F14="Scenario2PBT7",'Major retrofit'!$X$6,IF(F14="Scenario3PBT7",'Major retrofit'!$Y$6,"")))&amp;IF(F14="Scenario1PBT8",'Major retrofit'!$Z$6,IF(F14="Scenario2PBT8",'Major retrofit'!$AA$6,IF(F14="Scenario3PBT8",'Major retrofit'!$AB$6,"")))&amp;IF(F14="Scenario1PBT9",'Major retrofit'!$AC$6,IF(F14="Scenario2PBT9",'Major retrofit'!$AD$6,IF(F14="Scenario3PBT9",'Major retrofit'!$AE$6,"")))&amp;IF(F14="Scenario1PBT10",'Major retrofit'!$AF$6,IF(F14="Scenario2PBT10",'Major retrofit'!$AG$6,IF(F14="Scenario3PBT10",'Major retrofit'!$AH$6,"")))&amp;IF(F14="Scenario1PBT11",'Major retrofit'!$AI$6,IF(F14="Scenario2PBT11",'Major retrofit'!$AJ$6,IF(F14="Scenario3PBT11",'Major retrofit'!$AK$6,"")))&amp;IF(F14="Scenario1PBT12",'Major retrofit'!$AL$6,IF(F14="Scenario2PBT12",'Major retrofit'!$AM$6,IF(F14="Scenario3PBT12",'Major retrofit'!$AN$6,"")))&amp;IF(F14="Scenario1PBT13",'Major retrofit'!$AO$6,IF(F14="Scenario2PBT13",'Major retrofit'!$AP$6,IF(F14="Scenario3PBT13",'Major retrofit'!$AQ$6,"")))&amp;IF(F14="Scenario1PBT14",'Major retrofit'!$AR$6,IF(F14="Scenario2PBT14",'Major retrofit'!$AS$6,IF(F14="Scenario3PBT14",'Major retrofit'!$AT$6,"")))&amp;IF(F14="Scenario1PBT15",'Major retrofit'!$AU$6,IF(F14="Scenario2PBT15",'Major retrofit'!$AV$6,IF(F14="Scenario3PBT15",'Major retrofit'!$AW$6,"")))</f>
        <v/>
      </c>
      <c r="H14" s="117">
        <f t="shared" si="11"/>
        <v>0</v>
      </c>
      <c r="I14" s="178" t="str">
        <f>IF(F14="Scenario1PBT1",'Major retrofit'!$E$16,IF(F14="Scenario2PBT1",'Major retrofit'!$F$16,IF(F14="Scenario3PBT1",'Major retrofit'!$G$16,"")))&amp;IF(F14="Scenario1PBT2",'Major retrofit'!$H$16,IF(F14="Scenario2PBT2",'Major retrofit'!$I$16,IF(F14="Scenario3PBT2",'Major retrofit'!$J$16,"")))&amp;IF(F14="Scenario1PBT3",'Major retrofit'!$K$16,IF(F14="Scenario2PBT3",'Major retrofit'!$L$16,IF(F14="Scenario3PBT3",'Major retrofit'!$M$16,"")))&amp;IF(F14="Scenario1PBT4",'Major retrofit'!$N$16,IF(F14="Scenario2PBT4",'Major retrofit'!$O$16,IF(F14="Scenario3PBT4",'Major retrofit'!$P$16,"")))&amp;IF(F14="Scenario1PBT5",'Major retrofit'!$Q$16,IF(F14="Scenario2PBT5",'Major retrofit'!$R$16,IF(F14="Scenario3PBT5",'Major retrofit'!$S$16,"")))&amp;IF(F14="Scenario1PBT6",'Major retrofit'!$T$16,IF(F14="Scenario2PBT6",'Major retrofit'!$U$16,IF(F14="Scenario3PBT6",'Major retrofit'!$V$16,"")))&amp;IF(F14="Scenario1PBT7",'Major retrofit'!$W$16,IF(F14="Scenario2PBT7",'Major retrofit'!$X$16,IF(F14="Scenario3PBT7",'Major retrofit'!$Y$16,"")))&amp;IF(F14="Scenario1PBT8",'Major retrofit'!$Z$16,IF(F14="Scenario2PBT8",'Major retrofit'!$AA$16,IF(F14="Scenario3PBT8",'Major retrofit'!$AB$16,"")))&amp;IF(F14="Scenario1PBT9",'Major retrofit'!$AC$16,IF(F14="Scenario2PBT9",'Major retrofit'!$AD$16,IF(F14="Scenario3PBT9",'Major retrofit'!$AE$16,"")))&amp;IF(F14="Scenario1PBT10",'Major retrofit'!$AF$16,IF(F14="Scenario2PBT10",'Major retrofit'!$AG$16,IF(F14="Scenario3PBT10",'Major retrofit'!$AH$16,"")))&amp;IF(F14="Scenario1PBT11",'Major retrofit'!$AI$16,IF(F14="Scenario2PBT11",'Major retrofit'!$AJ$16,IF(F14="Scenario3PBT11",'Major retrofit'!$AK$16,"")))&amp;IF(F14="Scenario1PBT12",'Major retrofit'!$AL$16,IF(F14="Scenario2PBT12",'Major retrofit'!$AM$16,IF(F14="Scenario3PBT12",'Major retrofit'!$AN$16,"")))&amp;IF(F14="Scenario1PBT13",'Major retrofit'!$AO$16,IF(F14="Scenario2PBT13",'Major retrofit'!$AP$16,IF(F14="Scenario3PBT13",'Major retrofit'!$AQ$16,"")))&amp;IF(F14="Scenario1PBT14",'Major retrofit'!$AR$16,IF(F14="Scenario2PBT14",'Major retrofit'!$AS$16,IF(F14="Scenario3PBT14",'Major retrofit'!$AT$16,"")))&amp;IF(F14="Scenario1PBT15",'Major retrofit'!$AU$16,IF(F14="Scenario2PBT15",'Major retrofit'!$AV$16,IF(F14="Scenario3PBT15",'Major retrofit'!$AW$16,"")))</f>
        <v/>
      </c>
      <c r="J14" s="117">
        <f t="shared" si="12"/>
        <v>0</v>
      </c>
      <c r="K14" s="117" t="str">
        <f>IF(F14="Scenario1PBT1",'Major retrofit'!$E$18,IF(F14="Scenario2PBT1",'Major retrofit'!$F$18,IF(F14="Scenario3PBT1",'Major retrofit'!$G$18,"")))&amp;IF(F14="Scenario1PBT2",'Major retrofit'!$H$18,IF(F14="Scenario2PBT2",'Major retrofit'!$I$18,IF(F14="Scenario3PBT2",'Major retrofit'!$J$18,"")))&amp;IF(F14="Scenario1PBT3",'Major retrofit'!$K$18,IF(F14="Scenario2PBT3",'Major retrofit'!$L$18,IF(F14="Scenario3PBT3",'Major retrofit'!$M$18,"")))&amp;IF(F14="Scenario1PBT4",'Major retrofit'!$N$18,IF(F14="Scenario2PBT4",'Major retrofit'!$O$18,IF(F14="Scenario3PBT4",'Major retrofit'!$P$18,"")))&amp;IF(F14="Scenario1PBT5",'Major retrofit'!$Q$18,IF(F14="Scenario2PBT5",'Major retrofit'!$R$18,IF(F14="Scenario3PBT5",'Major retrofit'!$S$18,"")))&amp;IF(F14="Scenario1PBT6",'Major retrofit'!$T$18,IF(F14="Scenario2PBT6",'Major retrofit'!$U$18,IF(F14="Scenario3PBT6",'Major retrofit'!$V$18,"")))&amp;IF(F14="Scenario1PBT7",'Major retrofit'!$W$18,IF(F14="Scenario2PBT7",'Major retrofit'!$X$18,IF(F14="Scenario3PBT7",'Major retrofit'!$Y$18,"")))&amp;IF(F14="Scenario1PBT8",'Major retrofit'!$Z$18,IF(F14="Scenario2PBT8",'Major retrofit'!$AA$18,IF(F14="Scenario3PBT8",'Major retrofit'!$AB$18,"")))&amp;IF(F14="Scenario1PBT9",'Major retrofit'!$AC$18,IF(F14="Scenario2PBT9",'Major retrofit'!$AD$18,IF(F14="Scenario3PBT9",'Major retrofit'!$AE$18,"")))&amp;IF(F14="Scenario1PBT10",'Major retrofit'!$AF$18,IF(F14="Scenario2PBT10",'Major retrofit'!$AG$18,IF(F14="Scenario3PBT10",'Major retrofit'!$AH$18,"")))&amp;IF(F14="Scenario1PBT11",'Major retrofit'!$AI$18,IF(F14="Scenario2PBT11",'Major retrofit'!$AJ$18,IF(F14="Scenario3PBT11",'Major retrofit'!$AK$18,"")))&amp;IF(F14="Scenario1PBT12",'Major retrofit'!$AL$18,IF(F14="Scenario2PBT12",'Major retrofit'!$AM$18,IF(F14="Scenario3PBT12",'Major retrofit'!$AN$18,"")))&amp;IF(F14="Scenario1PBT13",'Major retrofit'!$AO$18,IF(F14="Scenario2PBT13",'Major retrofit'!$AP$18,IF(F14="Scenario3PBT13",'Major retrofit'!$AQ$18,"")))&amp;IF(F14="Scenario1PBT14",'Major retrofit'!$AR$18,IF(F14="Scenario2PBT14",'Major retrofit'!$AS$18,IF(F14="Scenario3PBT14",'Major retrofit'!$AT$18,"")))&amp;IF(F14="Scenario1PBT15",'Major retrofit'!$AU$18,IF(F14="Scenario2PBT15",'Major retrofit'!$AV$18,IF(F14="Scenario3PBT15",'Major retrofit'!$AW$18,"")))</f>
        <v/>
      </c>
      <c r="L14" s="117">
        <f t="shared" si="13"/>
        <v>0</v>
      </c>
      <c r="M14" s="117" t="str">
        <f>IF(F14="Scenario1PBT1",'Major retrofit'!$E$20,IF(F14="Scenario2PBT1",'Major retrofit'!$F$20,IF(F14="Scenario3PBT1",'Major retrofit'!$G$20,"")))&amp;IF(F14="Scenario1PBT2",'Major retrofit'!$H$20,IF(F14="Scenario2PBT2",'Major retrofit'!$I$20,IF(F14="Scenario3PBT2",'Major retrofit'!$J$20,"")))&amp;IF(F14="Scenario1PBT3",'Major retrofit'!$K$20,IF(F14="Scenario2PBT3",'Major retrofit'!$L$20,IF(F14="Scenario3PBT3",'Major retrofit'!$M$20,"")))&amp;IF(F14="Scenario1PBT4",'Major retrofit'!$N$20,IF(F14="Scenario2PBT4",'Major retrofit'!$O$20,IF(F14="Scenario3PBT4",'Major retrofit'!$P$20,"")))&amp;IF(F14="Scenario1PBT5",'Major retrofit'!$Q$20,IF(F14="Scenario2PBT5",'Major retrofit'!$R$20,IF(F14="Scenario3PBT5",'Major retrofit'!$S$20,"")))&amp;IF(F14="Scenario1PBT6",'Major retrofit'!$T$20,IF(F14="Scenario2PBT6",'Major retrofit'!$U$20,IF(F14="Scenario3PBT6",'Major retrofit'!$V$20,"")))&amp;IF(F14="Scenario1PBT7",'Major retrofit'!$W$20,IF(F14="Scenario2PBT7",'Major retrofit'!$X$20,IF(F14="Scenario3PBT7",'Major retrofit'!$Y$20,"")))&amp;IF(F14="Scenario1PBT8",'Major retrofit'!$Z$20,IF(F14="Scenario2PBT8",'Major retrofit'!$AA$20,IF(F14="Scenario3PBT8",'Major retrofit'!$AB$20,"")))&amp;IF(F14="Scenario1PBT9",'Major retrofit'!$AC$20,IF(F14="Scenario2PBT9",'Major retrofit'!$AD$20,IF(F14="Scenario3PBT9",'Major retrofit'!$AE$20,"")))&amp;IF(F14="Scenario1PBT10",'Major retrofit'!$AF$20,IF(F14="Scenario2PBT10",'Major retrofit'!$AG$20,IF(F14="Scenario3PBT10",'Major retrofit'!$AH$20,"")))&amp;IF(F14="Scenario1PBT11",'Major retrofit'!$AI$20,IF(F14="Scenario2PBT11",'Major retrofit'!$AJ$20,IF(F14="Scenario3PBT11",'Major retrofit'!$AK$20,"")))&amp;IF(F14="Scenario1PBT12",'Major retrofit'!$AL$20,IF(F14="Scenario2PBT12",'Major retrofit'!$AM$20,IF(F14="Scenario3PBT12",'Major retrofit'!$AN$20,"")))&amp;IF(F14="Scenario1PBT13",'Major retrofit'!$AO$20,IF(F14="Scenario2PBT13",'Major retrofit'!$AP$20,IF(F14="Scenario3PBT13",'Major retrofit'!$AQ$20,"")))&amp;IF(F14="Scenario1PBT14",'Major retrofit'!$AR$20,IF(F14="Scenario2PBT14",'Major retrofit'!$AS$20,IF(F14="Scenario3PBT14",'Major retrofit'!$AT$20,"")))&amp;IF(F14="Scenario1PBT15",'Major retrofit'!$AU$20,IF(F14="Scenario2PBT15",'Major retrofit'!$AV$20,IF(F14="Scenario3PBT15",'Major retrofit'!$AW$20,"")))</f>
        <v/>
      </c>
      <c r="N14" s="118">
        <f t="shared" si="14"/>
        <v>0</v>
      </c>
      <c r="O14" s="206" t="str">
        <f>IF(F14="Scenario1PBT1",'Major retrofit'!$E$23,IF(F14="Scenario2PBT1",'Major retrofit'!$F$23,IF(F14="Scenario3PBT1",'Major retrofit'!$G$23,"")))&amp;IF(F14="Scenario1PBT2",'Major retrofit'!$H$23,IF(F14="Scenario2PBT2",'Major retrofit'!$I$23,IF(F14="Scenario3PBT2",'Major retrofit'!$J$23,"")))&amp;IF(F14="Scenario1PBT3",'Major retrofit'!$K$23,IF(F14="Scenario2PBT3",'Major retrofit'!$L$23,IF(F14="Scenario3PBT3",'Major retrofit'!$M$23,"")))&amp;IF(F14="Scenario1PBT4",'Major retrofit'!$N$23,IF(F14="Scenario2PBT4",'Major retrofit'!$O$23,IF(F14="Scenario3PBT4",'Major retrofit'!$P$23,"")))&amp;IF(F14="Scenario1PBT5",'Major retrofit'!$Q$23,IF(F14="Scenario2PBT5",'Major retrofit'!$R$23,IF(F14="Scenario3PBT5",'Major retrofit'!$S$23,"")))&amp;IF(F14="Scenario1PBT6",'Major retrofit'!$T$23,IF(F14="Scenario2PBT6",'Major retrofit'!$U$23,IF(F14="Scenario3PBT6",'Major retrofit'!$V$23,"")))&amp;IF(F14="Scenario1PBT7",'Major retrofit'!$W$23,IF(F14="Scenario2PBT7",'Major retrofit'!$X$23,IF(F14="Scenario3PBT7",'Major retrofit'!$Y$23,"")))&amp;IF(F14="Scenario1PBT8",'Major retrofit'!$Z$23,IF(F14="Scenario2PBT8",'Major retrofit'!$AA$23,IF(F14="Scenario3PBT8",'Major retrofit'!$AB$23,"")))&amp;IF(F14="Scenario1PBT9",'Major retrofit'!$AC$23,IF(F14="Scenario2PBT9",'Major retrofit'!$AD$23,IF(F14="Scenario3PBT9",'Major retrofit'!$AE$23,"")))&amp;IF(F14="Scenario1PBT10",'Major retrofit'!$AF$23,IF(F14="Scenario2PBT10",'Major retrofit'!$AG$23,IF(F14="Scenario3PBT10",'Major retrofit'!$AH$23,"")))&amp;IF(F14="Scenario1PBT11",'Major retrofit'!$AI$23,IF(F14="Scenario2PBT11",'Major retrofit'!$AJ$23,IF(F14="Scenario3PBT11",'Major retrofit'!$AK$23,"")))&amp;IF(F14="Scenario1PBT12",'Major retrofit'!$AL$23,IF(F14="Scenario2PBT12",'Major retrofit'!$AM$23,IF(F14="Scenario3PBT12",'Major retrofit'!$AN$23,"")))&amp;IF(F14="Scenario1PBT13",'Major retrofit'!$AO$23,IF(F14="Scenario2PBT13",'Major retrofit'!$AP$23,IF(F14="Scenario3PBT13",'Major retrofit'!$AQ$23,"")))&amp;IF(F14="Scenario1PBT14",'Major retrofit'!$AR$23,IF(F14="Scenario2PBT14",'Major retrofit'!$AS$23,IF(F14="Scenario3PBT14",'Major retrofit'!$AT$23,"")))&amp;IF(F14="Scenario1PBT15",'Major retrofit'!$AU$23,IF(F14="Scenario2PBT15",'Major retrofit'!$AV$23,IF(F14="Scenario3PBT15",'Major retrofit'!$AW$23,"")))</f>
        <v/>
      </c>
      <c r="P14" s="117">
        <f t="shared" si="15"/>
        <v>0</v>
      </c>
      <c r="Q14" s="117" t="str">
        <f>IF(F14="Scenario1PBT1",'Major retrofit'!$E$25,IF(F14="Scenario2PBT1",'Major retrofit'!$F$25,IF(F14="Scenario3PBT1",'Major retrofit'!$G$25,"")))&amp;IF(F14="Scenario1PBT2",'Major retrofit'!$H$25,IF(F14="Scenario2PBT2",'Major retrofit'!$I$25,IF(F14="Scenario3PBT2",'Major retrofit'!$J$25,"")))&amp;IF(F14="Scenario1PBT3",'Major retrofit'!$K$25,IF(F14="Scenario2PBT3",'Major retrofit'!$L$25,IF(F14="Scenario3PBT3",'Major retrofit'!$M$25,"")))&amp;IF(F14="Scenario1PBT4",'Major retrofit'!$N$25,IF(F14="Scenario2PBT4",'Major retrofit'!$O$25,IF(F14="Scenario3PBT4",'Major retrofit'!$P$25,"")))&amp;IF(F14="Scenario1PBT5",'Major retrofit'!$Q$25,IF(F14="Scenario2PBT5",'Major retrofit'!$R$25,IF(F14="Scenario3PBT5",'Major retrofit'!$S$25,"")))&amp;IF(F14="Scenario1PBT6",'Major retrofit'!$T$25,IF(F14="Scenario2PBT6",'Major retrofit'!$U$25,IF(F14="Scenario3PBT6",'Major retrofit'!$V$25,"")))&amp;IF(F14="Scenario1PBT7",'Major retrofit'!$W$25,IF(F14="Scenario2PBT7",'Major retrofit'!$X$25,IF(F14="Scenario3PBT7",'Major retrofit'!$Y$25,"")))&amp;IF(F14="Scenario1PBT8",'Major retrofit'!$Z$25,IF(F14="Scenario2PBT8",'Major retrofit'!$AA$25,IF(F14="Scenario3PBT8",'Major retrofit'!$AB$25,"")))&amp;IF(F14="Scenario1PBT9",'Major retrofit'!$AC$25,IF(F14="Scenario2PBT9",'Major retrofit'!$AD$25,IF(F14="Scenario3PBT9",'Major retrofit'!$AE$25,"")))&amp;IF(F14="Scenario1PBT10",'Major retrofit'!$AF$25,IF(F14="Scenario2PBT10",'Major retrofit'!$AG$25,IF(F14="Scenario3PBT10",'Major retrofit'!$AH$25,"")))&amp;IF(F14="Scenario1PBT11",'Major retrofit'!$AI$25,IF(F14="Scenario2PBT11",'Major retrofit'!$AJ$25,IF(F14="Scenario3PBT11",'Major retrofit'!$AK$25,"")))&amp;IF(F14="Scenario1PBT12",'Major retrofit'!$AL$25,IF(F14="Scenario2PBT12",'Major retrofit'!$AM$25,IF(F14="Scenario3PBT12",'Major retrofit'!$AN$25,"")))&amp;IF(F14="Scenario1PBT13",'Major retrofit'!$AO$25,IF(F14="Scenario2PBT13",'Major retrofit'!$AP$25,IF(F14="Scenario3PBT13",'Major retrofit'!$AQ$25,"")))&amp;IF(F14="Scenario1PBT14",'Major retrofit'!$AR$25,IF(F14="Scenario2PBT14",'Major retrofit'!$AS$25,IF(F14="Scenario3PBT14",'Major retrofit'!$AT$25,"")))&amp;IF(F14="Scenario1PBT15",'Major retrofit'!$AU$25,IF(F14="Scenario2PBT15",'Major retrofit'!$AV$25,IF(F14="Scenario3PBT15",'Major retrofit'!$AW$25,"")))</f>
        <v/>
      </c>
      <c r="R14" s="117">
        <f t="shared" si="16"/>
        <v>0</v>
      </c>
      <c r="S14" s="117" t="str">
        <f>IF(F14="Scenario1PBT1",'Major retrofit'!$E$27,IF(F14="Scenario2PBT1",'Major retrofit'!$F$27,IF(F14="Scenario3PBT1",'Major retrofit'!$G$27,"")))&amp;IF(F14="Scenario1PBT2",'Major retrofit'!$H$27,IF(F14="Scenario2PBT2",'Major retrofit'!$I$27,IF(F14="Scenario3PBT2",'Major retrofit'!$J$27,"")))&amp;IF(F14="Scenario1PBT3",'Major retrofit'!$K$27,IF(F14="Scenario2PBT3",'Major retrofit'!$L$27,IF(F14="Scenario3PBT3",'Major retrofit'!$M$27,"")))&amp;IF(F14="Scenario1PBT4",'Major retrofit'!$N$27,IF(F14="Scenario2PBT4",'Major retrofit'!$O$27,IF(F14="Scenario3PBT4",'Major retrofit'!$P$27,"")))&amp;IF(F14="Scenario1PBT5",'Major retrofit'!$Q$27,IF(F14="Scenario2PBT5",'Major retrofit'!$R$27,IF(F14="Scenario3PBT5",'Major retrofit'!$S$27,"")))&amp;IF(F14="Scenario1PBT6",'Major retrofit'!$T$27,IF(F14="Scenario2PBT6",'Major retrofit'!$U$27,IF(F14="Scenario3PBT6",'Major retrofit'!$V$27,"")))&amp;IF(F14="Scenario1PBT7",'Major retrofit'!$W$27,IF(F14="Scenario2PBT7",'Major retrofit'!$X$27,IF(F14="Scenario3PBT7",'Major retrofit'!$Y$27,"")))&amp;IF(F14="Scenario1PBT8",'Major retrofit'!$Z$27,IF(F14="Scenario2PBT8",'Major retrofit'!$AA$27,IF(F14="Scenario3PBT8",'Major retrofit'!$AB$27,"")))&amp;IF(F14="Scenario1PBT9",'Major retrofit'!$AC$27,IF(F14="Scenario2PBT9",'Major retrofit'!$AD$27,IF(F14="Scenario3PBT9",'Major retrofit'!$AE$27,"")))&amp;IF(F14="Scenario1PBT10",'Major retrofit'!$AF$27,IF(F14="Scenario2PBT10",'Major retrofit'!$AG$27,IF(F14="Scenario3PBT10",'Major retrofit'!$AH$27,"")))&amp;IF(F14="Scenario1PBT11",'Major retrofit'!$AI$27,IF(F14="Scenario2PBT11",'Major retrofit'!$AJ$27,IF(F14="Scenario3PBT11",'Major retrofit'!$AK$27,"")))&amp;IF(F14="Scenario1PBT12",'Major retrofit'!$AL$27,IF(F14="Scenario2PBT12",'Major retrofit'!$AM$27,IF(F14="Scenario3PBT12",'Major retrofit'!$AN$27,"")))&amp;IF(F14="Scenario1PBT13",'Major retrofit'!$AO$27,IF(F14="Scenario2PBT13",'Major retrofit'!$AP$27,IF(F14="Scenario3PBT13",'Major retrofit'!$AQ$27,"")))&amp;IF(F14="Scenario1PBT14",'Major retrofit'!$AR$27,IF(F14="Scenario2PBT14",'Major retrofit'!$AS$27,IF(F14="Scenario3PBT14",'Major retrofit'!$AT$27,"")))&amp;IF(F14="Scenario1PBT15",'Major retrofit'!$AU$27,IF(F14="Scenario2PBT15",'Major retrofit'!$AV$27,IF(F14="Scenario3PBT15",'Major retrofit'!$AW$27,"")))</f>
        <v/>
      </c>
      <c r="T14" s="207">
        <f t="shared" si="17"/>
        <v>0</v>
      </c>
      <c r="U14" s="206" t="str">
        <f>IF(F14="Scenario1PBT1",'Major retrofit'!$E$38,IF(F14="Scenario2PBT1",'Major retrofit'!$F$38,IF(F14="Scenario3PBT1",'Major retrofit'!$G$38,"")))&amp;IF(F14="Scenario1PBT2",'Major retrofit'!$H$38,IF(F14="Scenario2PBT2",'Major retrofit'!$I$38,IF(F14="Scenario3PBT2",'Major retrofit'!$J$38,"")))&amp;IF(F14="Scenario1PBT3",'Major retrofit'!$K$38,IF(F14="Scenario2PBT3",'Major retrofit'!$L$38,IF(F14="Scenario3PBT3",'Major retrofit'!$M$38,"")))&amp;IF(F14="Scenario1PBT4",'Major retrofit'!$N$38,IF(F14="Scenario2PBT4",'Major retrofit'!$O$38,IF(F14="Scenario3PBT4",'Major retrofit'!$P$38,"")))&amp;IF(F14="Scenario1PBT5",'Major retrofit'!$Q$38,IF(F14="Scenario2PBT5",'Major retrofit'!$R$38,IF(F14="Scenario3PBT5",'Major retrofit'!$S$38,"")))&amp;IF(F14="Scenario1PBT6",'Major retrofit'!$T$38,IF(F14="Scenario2PBT6",'Major retrofit'!$U$38,IF(F14="Scenario3PBT6",'Major retrofit'!$V$38,"")))&amp;IF(F14="Scenario1PBT7",'Major retrofit'!$W$38,IF(F14="Scenario2PBT7",'Major retrofit'!$X$38,IF(F14="Scenario3PBT7",'Major retrofit'!$Y$38,"")))&amp;IF(F14="Scenario1PBT8",'Major retrofit'!$Z$38,IF(F14="Scenario2PBT8",'Major retrofit'!$AA$38,IF(F14="Scenario3PBT8",'Major retrofit'!$AB$38,"")))&amp;IF(F14="Scenario1PBT9",'Major retrofit'!$AC$38,IF(F14="Scenario2PBT9",'Major retrofit'!$AD$38,IF(F14="Scenario3PBT9",'Major retrofit'!$AE$38,"")))&amp;IF(F14="Scenario1PBT10",'Major retrofit'!$AF$38,IF(F14="Scenario2PBT10",'Major retrofit'!$AG$38,IF(F14="Scenario3PBT10",'Major retrofit'!$AH$38,"")))&amp;IF(F14="Scenario1PBT11",'Major retrofit'!$AI$38,IF(F14="Scenario2PBT11",'Major retrofit'!$AJ$38,IF(F14="Scenario3PBT11",'Major retrofit'!$AK$38,"")))&amp;IF(F14="Scenario1PBT12",'Major retrofit'!$AL$38,IF(F14="Scenario2PBT12",'Major retrofit'!$AM$38,IF(F14="Scenario3PBT12",'Major retrofit'!$AN$38,"")))&amp;IF(F14="Scenario1PBT13",'Major retrofit'!$AO$38,IF(F14="Scenario2PBT13",'Major retrofit'!$AP$38,IF(F14="Scenario3PBT13",'Major retrofit'!$AQ$38,"")))&amp;IF(F14="Scenario1PBT14",'Major retrofit'!$AR$38,IF(F14="Scenario2PBT14",'Major retrofit'!$AS$38,IF(F14="Scenario3PBT14",'Major retrofit'!$AT$38,"")))&amp;IF(F14="Scenario1PBT15",'Major retrofit'!$AU$38,IF(F14="Scenario2PBT15",'Major retrofit'!$AV$38,IF(F14="Scenario3PBT15",'Major retrofit'!$AW$38,"")))</f>
        <v/>
      </c>
      <c r="V14" s="117">
        <f t="shared" si="18"/>
        <v>0</v>
      </c>
      <c r="W14" s="117" t="str">
        <f>IF(F14="Scenario1PBT1",'Major retrofit'!$E$40,IF(F14="Scenario2PBT1",'Major retrofit'!$F$40,IF(F14="Scenario3PBT1",'Major retrofit'!$G$40,"")))&amp;IF(F14="Scenario1PBT2",'Major retrofit'!$H$40,IF(F14="Scenario2PBT2",'Major retrofit'!$I$40,IF(F14="Scenario3PBT2",'Major retrofit'!$J$40,"")))&amp;IF(F14="Scenario1PBT3",'Major retrofit'!$K$40,IF(F14="Scenario2PBT3",'Major retrofit'!$L$40,IF(F14="Scenario3PBT3",'Major retrofit'!$M$40,"")))&amp;IF(F14="Scenario1PBT4",'Major retrofit'!$N$40,IF(F14="Scenario2PBT4",'Major retrofit'!$O$40,IF(F14="Scenario3PBT4",'Major retrofit'!$P$40,"")))&amp;IF(F14="Scenario1PBT5",'Major retrofit'!$Q$40,IF(F14="Scenario2PBT5",'Major retrofit'!$R$40,IF(F14="Scenario3PBT5",'Major retrofit'!$S$40,"")))&amp;IF(F14="Scenario1PBT6",'Major retrofit'!$T$40,IF(F14="Scenario2PBT6",'Major retrofit'!$U$40,IF(F14="Scenario3PBT6",'Major retrofit'!$V$40,"")))&amp;IF(F14="Scenario1PBT7",'Major retrofit'!$W$40,IF(F14="Scenario2PBT7",'Major retrofit'!$X$40,IF(F14="Scenario3PBT7",'Major retrofit'!$Y$40,"")))&amp;IF(F14="Scenario1PBT8",'Major retrofit'!$Z$40,IF(F14="Scenario2PBT8",'Major retrofit'!$AA$40,IF(F14="Scenario3PBT8",'Major retrofit'!$AB$40,"")))&amp;IF(F14="Scenario1PBT9",'Major retrofit'!$AC$40,IF(F14="Scenario2PBT9",'Major retrofit'!$AD$40,IF(F14="Scenario3PBT9",'Major retrofit'!$AE$40,"")))&amp;IF(F14="Scenario1PBT10",'Major retrofit'!$AF$40,IF(F14="Scenario2PBT10",'Major retrofit'!$AG$40,IF(F14="Scenario3PBT10",'Major retrofit'!$AH$40,"")))&amp;IF(F14="Scenario1PBT11",'Major retrofit'!$AI$40,IF(F14="Scenario2PBT11",'Major retrofit'!$AJ$40,IF(F14="Scenario3PBT11",'Major retrofit'!$AK$40,"")))&amp;IF(F14="Scenario1PBT12",'Major retrofit'!$AL$40,IF(F14="Scenario2PBT12",'Major retrofit'!$AM$40,IF(F14="Scenario3PBT12",'Major retrofit'!$AN$40,"")))&amp;IF(F14="Scenario1PBT13",'Major retrofit'!$AO$40,IF(F14="Scenario2PBT13",'Major retrofit'!$AP$40,IF(F14="Scenario3PBT13",'Major retrofit'!$AQ$40,"")))&amp;IF(F14="Scenario1PBT14",'Major retrofit'!$AR$40,IF(F14="Scenario2PBT14",'Major retrofit'!$AS$40,IF(F14="Scenario3PBT14",'Major retrofit'!$AT$40,"")))&amp;IF(F14="Scenario1PBT15",'Major retrofit'!$AU$40,IF(F14="Scenario2PBT15",'Major retrofit'!$AV$40,IF(F14="Scenario3PBT15",'Major retrofit'!$AW$40,"")))</f>
        <v/>
      </c>
      <c r="X14" s="117">
        <f t="shared" si="19"/>
        <v>0</v>
      </c>
      <c r="Y14" s="117" t="str">
        <f>IF(F14="Scenario1PBT1",'Major retrofit'!$E$42,IF(F14="Scenario2PBT1",'Major retrofit'!$F$42,IF(F14="Scenario3PBT1",'Major retrofit'!$G$42,"")))&amp;IF(F14="Scenario1PBT2",'Major retrofit'!$H$42,IF(F14="Scenario2PBT2",'Major retrofit'!$I$42,IF(F14="Scenario3PBT2",'Major retrofit'!$J$42,"")))&amp;IF(F14="Scenario1PBT3",'Major retrofit'!$K$42,IF(F14="Scenario2PBT3",'Major retrofit'!$L$42,IF(F14="Scenario3PBT3",'Major retrofit'!$M$42,"")))&amp;IF(F14="Scenario1PBT4",'Major retrofit'!$N$42,IF(F14="Scenario2PBT4",'Major retrofit'!$O$42,IF(F14="Scenario3PBT4",'Major retrofit'!$P$42,"")))&amp;IF(F14="Scenario1PBT5",'Major retrofit'!$Q$42,IF(F14="Scenario2PBT5",'Major retrofit'!$R$42,IF(F14="Scenario3PBT5",'Major retrofit'!$S$42,"")))&amp;IF(F14="Scenario1PBT6",'Major retrofit'!$T$42,IF(F14="Scenario2PBT6",'Major retrofit'!$U$42,IF(F14="Scenario3PBT6",'Major retrofit'!$V$42,"")))&amp;IF(F14="Scenario1PBT7",'Major retrofit'!$W$42,IF(F14="Scenario2PBT7",'Major retrofit'!$X$42,IF(F14="Scenario3PBT7",'Major retrofit'!$Y$42,"")))&amp;IF(F14="Scenario1PBT8",'Major retrofit'!$Z$42,IF(F14="Scenario2PBT8",'Major retrofit'!$AA$42,IF(F14="Scenario3PBT8",'Major retrofit'!$AB$42,"")))&amp;IF(F14="Scenario1PBT9",'Major retrofit'!$AC$42,IF(F14="Scenario2PBT9",'Major retrofit'!$AD$42,IF(F14="Scenario3PBT9",'Major retrofit'!$AE$42,"")))&amp;IF(F14="Scenario1PBT10",'Major retrofit'!$AF$42,IF(F14="Scenario2PBT10",'Major retrofit'!$AG$42,IF(F14="Scenario3PBT10",'Major retrofit'!$AH$42,"")))&amp;IF(F14="Scenario1PBT11",'Major retrofit'!$AI$42,IF(F14="Scenario2PBT11",'Major retrofit'!$AJ$42,IF(F14="Scenario3PBT11",'Major retrofit'!$AK$42,"")))&amp;IF(F14="Scenario1PBT12",'Major retrofit'!$AL$42,IF(F14="Scenario2PBT12",'Major retrofit'!$AM$42,IF(F14="Scenario3PBT12",'Major retrofit'!$AN$42,"")))&amp;IF(F14="Scenario1PBT13",'Major retrofit'!$AO$42,IF(F14="Scenario2PBT13",'Major retrofit'!$AP$42,IF(F14="Scenario3PBT13",'Major retrofit'!$AQ$42,"")))&amp;IF(F14="Scenario1PBT14",'Major retrofit'!$AR$42,IF(F14="Scenario2PBT14",'Major retrofit'!$AS$42,IF(F14="Scenario3PBT14",'Major retrofit'!$AT$42,"")))&amp;IF(F14="Scenario1PBT15",'Major retrofit'!$AU$42,IF(F14="Scenario2PBT15",'Major retrofit'!$AV$42,IF(F14="Scenario3PBT15",'Major retrofit'!$AW$42,"")))</f>
        <v/>
      </c>
      <c r="Z14" s="117">
        <f t="shared" si="20"/>
        <v>0</v>
      </c>
      <c r="AA14" s="178" t="str">
        <f>IF(F14="Scenario1PBT1",'Major retrofit'!$E$101,IF(F14="Scenario2PBT1",'Major retrofit'!$F$101,IF(F14="Scenario3PBT1",'Major retrofit'!$G$101,"")))&amp;IF(F14="Scenario1PBT2",'Major retrofit'!$H$101,IF(F14="Scenario2PBT2",'Major retrofit'!$I$101,IF(F14="Scenario3PBT2",'Major retrofit'!$J$101,"")))&amp;IF(F14="Scenario1PBT3",'Major retrofit'!$K$101,IF(F14="Scenario2PBT3",'Major retrofit'!$L$101,IF(F14="Scenario3PBT3",'Major retrofit'!$M$101,"")))&amp;IF(F14="Scenario1PBT4",'Major retrofit'!$N$101,IF(F14="Scenario2PBT4",'Major retrofit'!$O$101,IF(F14="Scenario3PBT4",'Major retrofit'!$P$101,"")))&amp;IF(F14="Scenario1PBT5",'Major retrofit'!$Q$101,IF(F14="Scenario2PBT5",'Major retrofit'!$R$101,IF(F14="Scenario3PBT5",'Major retrofit'!$S$101,"")))&amp;IF(F14="Scenario1PBT6",'Major retrofit'!$T$101,IF(F14="Scenario2PBT6",'Major retrofit'!$U$101,IF(F14="Scenario3PBT6",'Major retrofit'!$V$101,"")))&amp;IF(F14="Scenario1PBT7",'Major retrofit'!$W$101,IF(F14="Scenario2PBT7",'Major retrofit'!$X$101,IF(F14="Scenario3PBT7",'Major retrofit'!$Y$101,"")))&amp;IF(F14="Scenario1PBT8",'Major retrofit'!$Z$101,IF(F14="Scenario2PBT8",'Major retrofit'!$AA$101,IF(F14="Scenario3PBT8",'Major retrofit'!$AB$101,"")))&amp;IF(F14="Scenario1PBT9",'Major retrofit'!$AC$101,IF(F14="Scenario2PBT9",'Major retrofit'!$AD$101,IF(F14="Scenario3PBT9",'Major retrofit'!$AE$101,"")))&amp;IF(F14="Scenario1PBT10",'Major retrofit'!$AF$101,IF(F14="Scenario2PBT10",'Major retrofit'!$AG$101,IF(F14="Scenario3PBT10",'Major retrofit'!$AH$101,"")))&amp;IF(F14="Scenario1PBT11",'Major retrofit'!$AI$101,IF(F14="Scenario2PBT11",'Major retrofit'!$AJ$101,IF(F14="Scenario3PBT11",'Major retrofit'!$AK$101,"")))&amp;IF(F14="Scenario1PBT12",'Major retrofit'!$AL$101,IF(F14="Scenario2PBT12",'Major retrofit'!$AM$101,IF(F14="Scenario3PBT12",'Major retrofit'!$AN$101,"")))&amp;IF(F14="Scenario1PBT13",'Major retrofit'!$AO$101,IF(F14="Scenario2PBT13",'Major retrofit'!$AP$101,IF(F14="Scenario3PBT13",'Major retrofit'!$AQ$101,"")))&amp;IF(F14="Scenario1PBT14",'Major retrofit'!$AR$101,IF(F14="Scenario2PBT14",'Major retrofit'!$AS$101,IF(F14="Scenario3PBT14",'Major retrofit'!$AT$101,"")))&amp;IF(F14="Scenario1PBT15",'Major retrofit'!$AU$101,IF(F14="Scenario2PBT15",'Major retrofit'!$AV$101,IF(F14="Scenario3PBT15",'Major retrofit'!$AW$101,"")))</f>
        <v/>
      </c>
      <c r="AB14" s="179">
        <f t="shared" si="21"/>
        <v>0</v>
      </c>
      <c r="AC14" s="208">
        <f>IFERROR('Projection_Base-case'!G14-G14,0)</f>
        <v>0</v>
      </c>
      <c r="AD14" s="117">
        <f t="shared" si="0"/>
        <v>0</v>
      </c>
      <c r="AE14" s="117">
        <f>IFERROR(100*AC14/'Projection_Base-case'!G14,0)</f>
        <v>0</v>
      </c>
      <c r="AF14" s="117">
        <f>IFERROR('Projection_Base-case'!I14-I14,0)</f>
        <v>0</v>
      </c>
      <c r="AG14" s="117">
        <f t="shared" si="1"/>
        <v>0</v>
      </c>
      <c r="AH14" s="117">
        <f>IFERROR(100*AF14/'Projection_Base-case'!I14,0)</f>
        <v>0</v>
      </c>
      <c r="AI14" s="117">
        <f>IFERROR('Projection_Base-case'!K14-K14,0)</f>
        <v>0</v>
      </c>
      <c r="AJ14" s="117">
        <f t="shared" si="2"/>
        <v>0</v>
      </c>
      <c r="AK14" s="117">
        <f>IFERROR(100*AI14/'Projection_Base-case'!K14,0)</f>
        <v>0</v>
      </c>
      <c r="AL14" s="117">
        <f>IFERROR(M14-'Projection_Base-case'!M14,0)</f>
        <v>0</v>
      </c>
      <c r="AM14" s="117">
        <f t="shared" si="3"/>
        <v>0</v>
      </c>
      <c r="AN14" s="179">
        <f>IFERROR(IF('Projection_Base-case'!N14&gt;0,100*AM14/'Projection_Base-case'!N14,100*AM14/N14),0)</f>
        <v>0</v>
      </c>
      <c r="AO14" s="206">
        <f>IFERROR('Projection_Base-case'!O14-O14,0)</f>
        <v>0</v>
      </c>
      <c r="AP14" s="117">
        <f t="shared" si="4"/>
        <v>0</v>
      </c>
      <c r="AQ14" s="117">
        <f>IFERROR(100*AO14/'Projection_Base-case'!O14,0)</f>
        <v>0</v>
      </c>
      <c r="AR14" s="117">
        <f>IFERROR('Projection_Base-case'!Q14-Q14,0)</f>
        <v>0</v>
      </c>
      <c r="AS14" s="117">
        <f t="shared" si="5"/>
        <v>0</v>
      </c>
      <c r="AT14" s="117">
        <f>IFERROR(100*AR14/'Projection_Base-case'!Q14,0)</f>
        <v>0</v>
      </c>
      <c r="AU14" s="117">
        <f>IFERROR('Projection_Base-case'!S14-S14,0)</f>
        <v>0</v>
      </c>
      <c r="AV14" s="117">
        <f t="shared" si="6"/>
        <v>0</v>
      </c>
      <c r="AW14" s="118">
        <f>IFERROR(100*AU14/'Projection_Base-case'!S14,0)</f>
        <v>0</v>
      </c>
      <c r="AX14" s="206">
        <f>IFERROR('Projection_Base-case'!U14-U14,0)</f>
        <v>0</v>
      </c>
      <c r="AY14" s="117">
        <f t="shared" si="7"/>
        <v>0</v>
      </c>
      <c r="AZ14" s="117">
        <f>IFERROR(100*AX14/'Projection_Base-case'!U14,0)</f>
        <v>0</v>
      </c>
      <c r="BA14" s="117">
        <f>IFERROR('Projection_Base-case'!W14-W14,0)</f>
        <v>0</v>
      </c>
      <c r="BB14" s="117">
        <f t="shared" si="8"/>
        <v>0</v>
      </c>
      <c r="BC14" s="117">
        <f>IFERROR(100*BA14/'Projection_Base-case'!W14,0)</f>
        <v>0</v>
      </c>
      <c r="BD14" s="117">
        <f>IFERROR('Projection_Base-case'!Y14-Y14,0)</f>
        <v>0</v>
      </c>
      <c r="BE14" s="117">
        <f t="shared" si="9"/>
        <v>0</v>
      </c>
      <c r="BF14" s="117">
        <f>IFERROR(100*BD14/'Projection_Base-case'!Y14,0)</f>
        <v>0</v>
      </c>
      <c r="BG14" s="178">
        <f t="shared" si="22"/>
        <v>0</v>
      </c>
      <c r="BH14" s="179">
        <f t="shared" si="23"/>
        <v>0</v>
      </c>
    </row>
    <row r="15" spans="1:60" ht="15" thickBot="1">
      <c r="A15" s="205">
        <v>10</v>
      </c>
      <c r="B15" s="119">
        <f>IF('Projection_Base-case'!B15&lt;&gt;"",'Projection_Base-case'!B15,0)</f>
        <v>0</v>
      </c>
      <c r="C15" s="119">
        <f>IF('Projection_Base-case'!C15&lt;&gt;"",'Projection_Base-case'!C15,0)</f>
        <v>0</v>
      </c>
      <c r="D15" s="119">
        <f>IF('Projection_Base-case'!D15&lt;&gt;"",'Projection_Base-case'!D15,0)</f>
        <v>0</v>
      </c>
      <c r="E15" s="263" t="str">
        <f>IF(AND('Résultats major'!$AC$3="OUI",'Résultats major'!E14&lt;&gt;""),'Résultats major'!E14,IF(OR(D15="PBT1",D15="PBT2",D15="PBT3",D15="PBT4",D15="PBT5",D15="PBT6",D15="PBT7",D15="PBT8",D15="PBT10"),"Scenario1",IF(D15="PBT9","Scenario2","")))</f>
        <v/>
      </c>
      <c r="F15" s="202" t="str">
        <f t="shared" si="10"/>
        <v>0</v>
      </c>
      <c r="G15" s="177" t="str">
        <f>IF(F15="Scenario1PBT1",'Major retrofit'!$E$6,IF(F15="Scenario2PBT1",'Major retrofit'!$F$6,IF(F15="Scenario3PBT1",'Major retrofit'!$G$6,"")))&amp;IF(F15="Scenario1PBT2",'Major retrofit'!$H$6,IF(F15="Scenario2PBT2",'Major retrofit'!$I$6,IF(F15="Scenario3PBT2",'Major retrofit'!$J$6,"")))&amp;IF(F15="Scenario1PBT3",'Major retrofit'!$K$6,IF(F15="Scenario2PBT3",'Major retrofit'!$L$6,IF(F15="Scenario3PBT3",'Major retrofit'!$M$6,"")))&amp;IF(F15="Scenario1PBT4",'Major retrofit'!$N$6,IF(F15="Scenario2PBT4",'Major retrofit'!$O$6,IF(F15="Scenario3PBT4",'Major retrofit'!$P$6,"")))&amp;IF(F15="Scenario1PBT5",'Major retrofit'!$Q$6,IF(F15="Scenario2PBT5",'Major retrofit'!$R$6,IF(F15="Scenario3PBT5",'Major retrofit'!$S$6,"")))&amp;IF(F15="Scenario1PBT6",'Major retrofit'!$T$6,IF(F15="Scenario2PBT6",'Major retrofit'!$U$6,IF(F15="Scenario3PBT6",'Major retrofit'!$V$6,"")))&amp;IF(F15="Scenario1PBT7",'Major retrofit'!$W$6,IF(F15="Scenario2PBT7",'Major retrofit'!$X$6,IF(F15="Scenario3PBT7",'Major retrofit'!$Y$6,"")))&amp;IF(F15="Scenario1PBT8",'Major retrofit'!$Z$6,IF(F15="Scenario2PBT8",'Major retrofit'!$AA$6,IF(F15="Scenario3PBT8",'Major retrofit'!$AB$6,"")))&amp;IF(F15="Scenario1PBT9",'Major retrofit'!$AC$6,IF(F15="Scenario2PBT9",'Major retrofit'!$AD$6,IF(F15="Scenario3PBT9",'Major retrofit'!$AE$6,"")))&amp;IF(F15="Scenario1PBT10",'Major retrofit'!$AF$6,IF(F15="Scenario2PBT10",'Major retrofit'!$AG$6,IF(F15="Scenario3PBT10",'Major retrofit'!$AH$6,"")))&amp;IF(F15="Scenario1PBT11",'Major retrofit'!$AI$6,IF(F15="Scenario2PBT11",'Major retrofit'!$AJ$6,IF(F15="Scenario3PBT11",'Major retrofit'!$AK$6,"")))&amp;IF(F15="Scenario1PBT12",'Major retrofit'!$AL$6,IF(F15="Scenario2PBT12",'Major retrofit'!$AM$6,IF(F15="Scenario3PBT12",'Major retrofit'!$AN$6,"")))&amp;IF(F15="Scenario1PBT13",'Major retrofit'!$AO$6,IF(F15="Scenario2PBT13",'Major retrofit'!$AP$6,IF(F15="Scenario3PBT13",'Major retrofit'!$AQ$6,"")))&amp;IF(F15="Scenario1PBT14",'Major retrofit'!$AR$6,IF(F15="Scenario2PBT14",'Major retrofit'!$AS$6,IF(F15="Scenario3PBT14",'Major retrofit'!$AT$6,"")))&amp;IF(F15="Scenario1PBT15",'Major retrofit'!$AU$6,IF(F15="Scenario2PBT15",'Major retrofit'!$AV$6,IF(F15="Scenario3PBT15",'Major retrofit'!$AW$6,"")))</f>
        <v/>
      </c>
      <c r="H15" s="117">
        <f t="shared" si="11"/>
        <v>0</v>
      </c>
      <c r="I15" s="178" t="str">
        <f>IF(F15="Scenario1PBT1",'Major retrofit'!$E$16,IF(F15="Scenario2PBT1",'Major retrofit'!$F$16,IF(F15="Scenario3PBT1",'Major retrofit'!$G$16,"")))&amp;IF(F15="Scenario1PBT2",'Major retrofit'!$H$16,IF(F15="Scenario2PBT2",'Major retrofit'!$I$16,IF(F15="Scenario3PBT2",'Major retrofit'!$J$16,"")))&amp;IF(F15="Scenario1PBT3",'Major retrofit'!$K$16,IF(F15="Scenario2PBT3",'Major retrofit'!$L$16,IF(F15="Scenario3PBT3",'Major retrofit'!$M$16,"")))&amp;IF(F15="Scenario1PBT4",'Major retrofit'!$N$16,IF(F15="Scenario2PBT4",'Major retrofit'!$O$16,IF(F15="Scenario3PBT4",'Major retrofit'!$P$16,"")))&amp;IF(F15="Scenario1PBT5",'Major retrofit'!$Q$16,IF(F15="Scenario2PBT5",'Major retrofit'!$R$16,IF(F15="Scenario3PBT5",'Major retrofit'!$S$16,"")))&amp;IF(F15="Scenario1PBT6",'Major retrofit'!$T$16,IF(F15="Scenario2PBT6",'Major retrofit'!$U$16,IF(F15="Scenario3PBT6",'Major retrofit'!$V$16,"")))&amp;IF(F15="Scenario1PBT7",'Major retrofit'!$W$16,IF(F15="Scenario2PBT7",'Major retrofit'!$X$16,IF(F15="Scenario3PBT7",'Major retrofit'!$Y$16,"")))&amp;IF(F15="Scenario1PBT8",'Major retrofit'!$Z$16,IF(F15="Scenario2PBT8",'Major retrofit'!$AA$16,IF(F15="Scenario3PBT8",'Major retrofit'!$AB$16,"")))&amp;IF(F15="Scenario1PBT9",'Major retrofit'!$AC$16,IF(F15="Scenario2PBT9",'Major retrofit'!$AD$16,IF(F15="Scenario3PBT9",'Major retrofit'!$AE$16,"")))&amp;IF(F15="Scenario1PBT10",'Major retrofit'!$AF$16,IF(F15="Scenario2PBT10",'Major retrofit'!$AG$16,IF(F15="Scenario3PBT10",'Major retrofit'!$AH$16,"")))&amp;IF(F15="Scenario1PBT11",'Major retrofit'!$AI$16,IF(F15="Scenario2PBT11",'Major retrofit'!$AJ$16,IF(F15="Scenario3PBT11",'Major retrofit'!$AK$16,"")))&amp;IF(F15="Scenario1PBT12",'Major retrofit'!$AL$16,IF(F15="Scenario2PBT12",'Major retrofit'!$AM$16,IF(F15="Scenario3PBT12",'Major retrofit'!$AN$16,"")))&amp;IF(F15="Scenario1PBT13",'Major retrofit'!$AO$16,IF(F15="Scenario2PBT13",'Major retrofit'!$AP$16,IF(F15="Scenario3PBT13",'Major retrofit'!$AQ$16,"")))&amp;IF(F15="Scenario1PBT14",'Major retrofit'!$AR$16,IF(F15="Scenario2PBT14",'Major retrofit'!$AS$16,IF(F15="Scenario3PBT14",'Major retrofit'!$AT$16,"")))&amp;IF(F15="Scenario1PBT15",'Major retrofit'!$AU$16,IF(F15="Scenario2PBT15",'Major retrofit'!$AV$16,IF(F15="Scenario3PBT15",'Major retrofit'!$AW$16,"")))</f>
        <v/>
      </c>
      <c r="J15" s="117">
        <f t="shared" si="12"/>
        <v>0</v>
      </c>
      <c r="K15" s="117" t="str">
        <f>IF(F15="Scenario1PBT1",'Major retrofit'!$E$18,IF(F15="Scenario2PBT1",'Major retrofit'!$F$18,IF(F15="Scenario3PBT1",'Major retrofit'!$G$18,"")))&amp;IF(F15="Scenario1PBT2",'Major retrofit'!$H$18,IF(F15="Scenario2PBT2",'Major retrofit'!$I$18,IF(F15="Scenario3PBT2",'Major retrofit'!$J$18,"")))&amp;IF(F15="Scenario1PBT3",'Major retrofit'!$K$18,IF(F15="Scenario2PBT3",'Major retrofit'!$L$18,IF(F15="Scenario3PBT3",'Major retrofit'!$M$18,"")))&amp;IF(F15="Scenario1PBT4",'Major retrofit'!$N$18,IF(F15="Scenario2PBT4",'Major retrofit'!$O$18,IF(F15="Scenario3PBT4",'Major retrofit'!$P$18,"")))&amp;IF(F15="Scenario1PBT5",'Major retrofit'!$Q$18,IF(F15="Scenario2PBT5",'Major retrofit'!$R$18,IF(F15="Scenario3PBT5",'Major retrofit'!$S$18,"")))&amp;IF(F15="Scenario1PBT6",'Major retrofit'!$T$18,IF(F15="Scenario2PBT6",'Major retrofit'!$U$18,IF(F15="Scenario3PBT6",'Major retrofit'!$V$18,"")))&amp;IF(F15="Scenario1PBT7",'Major retrofit'!$W$18,IF(F15="Scenario2PBT7",'Major retrofit'!$X$18,IF(F15="Scenario3PBT7",'Major retrofit'!$Y$18,"")))&amp;IF(F15="Scenario1PBT8",'Major retrofit'!$Z$18,IF(F15="Scenario2PBT8",'Major retrofit'!$AA$18,IF(F15="Scenario3PBT8",'Major retrofit'!$AB$18,"")))&amp;IF(F15="Scenario1PBT9",'Major retrofit'!$AC$18,IF(F15="Scenario2PBT9",'Major retrofit'!$AD$18,IF(F15="Scenario3PBT9",'Major retrofit'!$AE$18,"")))&amp;IF(F15="Scenario1PBT10",'Major retrofit'!$AF$18,IF(F15="Scenario2PBT10",'Major retrofit'!$AG$18,IF(F15="Scenario3PBT10",'Major retrofit'!$AH$18,"")))&amp;IF(F15="Scenario1PBT11",'Major retrofit'!$AI$18,IF(F15="Scenario2PBT11",'Major retrofit'!$AJ$18,IF(F15="Scenario3PBT11",'Major retrofit'!$AK$18,"")))&amp;IF(F15="Scenario1PBT12",'Major retrofit'!$AL$18,IF(F15="Scenario2PBT12",'Major retrofit'!$AM$18,IF(F15="Scenario3PBT12",'Major retrofit'!$AN$18,"")))&amp;IF(F15="Scenario1PBT13",'Major retrofit'!$AO$18,IF(F15="Scenario2PBT13",'Major retrofit'!$AP$18,IF(F15="Scenario3PBT13",'Major retrofit'!$AQ$18,"")))&amp;IF(F15="Scenario1PBT14",'Major retrofit'!$AR$18,IF(F15="Scenario2PBT14",'Major retrofit'!$AS$18,IF(F15="Scenario3PBT14",'Major retrofit'!$AT$18,"")))&amp;IF(F15="Scenario1PBT15",'Major retrofit'!$AU$18,IF(F15="Scenario2PBT15",'Major retrofit'!$AV$18,IF(F15="Scenario3PBT15",'Major retrofit'!$AW$18,"")))</f>
        <v/>
      </c>
      <c r="L15" s="117">
        <f t="shared" si="13"/>
        <v>0</v>
      </c>
      <c r="M15" s="117" t="str">
        <f>IF(F15="Scenario1PBT1",'Major retrofit'!$E$20,IF(F15="Scenario2PBT1",'Major retrofit'!$F$20,IF(F15="Scenario3PBT1",'Major retrofit'!$G$20,"")))&amp;IF(F15="Scenario1PBT2",'Major retrofit'!$H$20,IF(F15="Scenario2PBT2",'Major retrofit'!$I$20,IF(F15="Scenario3PBT2",'Major retrofit'!$J$20,"")))&amp;IF(F15="Scenario1PBT3",'Major retrofit'!$K$20,IF(F15="Scenario2PBT3",'Major retrofit'!$L$20,IF(F15="Scenario3PBT3",'Major retrofit'!$M$20,"")))&amp;IF(F15="Scenario1PBT4",'Major retrofit'!$N$20,IF(F15="Scenario2PBT4",'Major retrofit'!$O$20,IF(F15="Scenario3PBT4",'Major retrofit'!$P$20,"")))&amp;IF(F15="Scenario1PBT5",'Major retrofit'!$Q$20,IF(F15="Scenario2PBT5",'Major retrofit'!$R$20,IF(F15="Scenario3PBT5",'Major retrofit'!$S$20,"")))&amp;IF(F15="Scenario1PBT6",'Major retrofit'!$T$20,IF(F15="Scenario2PBT6",'Major retrofit'!$U$20,IF(F15="Scenario3PBT6",'Major retrofit'!$V$20,"")))&amp;IF(F15="Scenario1PBT7",'Major retrofit'!$W$20,IF(F15="Scenario2PBT7",'Major retrofit'!$X$20,IF(F15="Scenario3PBT7",'Major retrofit'!$Y$20,"")))&amp;IF(F15="Scenario1PBT8",'Major retrofit'!$Z$20,IF(F15="Scenario2PBT8",'Major retrofit'!$AA$20,IF(F15="Scenario3PBT8",'Major retrofit'!$AB$20,"")))&amp;IF(F15="Scenario1PBT9",'Major retrofit'!$AC$20,IF(F15="Scenario2PBT9",'Major retrofit'!$AD$20,IF(F15="Scenario3PBT9",'Major retrofit'!$AE$20,"")))&amp;IF(F15="Scenario1PBT10",'Major retrofit'!$AF$20,IF(F15="Scenario2PBT10",'Major retrofit'!$AG$20,IF(F15="Scenario3PBT10",'Major retrofit'!$AH$20,"")))&amp;IF(F15="Scenario1PBT11",'Major retrofit'!$AI$20,IF(F15="Scenario2PBT11",'Major retrofit'!$AJ$20,IF(F15="Scenario3PBT11",'Major retrofit'!$AK$20,"")))&amp;IF(F15="Scenario1PBT12",'Major retrofit'!$AL$20,IF(F15="Scenario2PBT12",'Major retrofit'!$AM$20,IF(F15="Scenario3PBT12",'Major retrofit'!$AN$20,"")))&amp;IF(F15="Scenario1PBT13",'Major retrofit'!$AO$20,IF(F15="Scenario2PBT13",'Major retrofit'!$AP$20,IF(F15="Scenario3PBT13",'Major retrofit'!$AQ$20,"")))&amp;IF(F15="Scenario1PBT14",'Major retrofit'!$AR$20,IF(F15="Scenario2PBT14",'Major retrofit'!$AS$20,IF(F15="Scenario3PBT14",'Major retrofit'!$AT$20,"")))&amp;IF(F15="Scenario1PBT15",'Major retrofit'!$AU$20,IF(F15="Scenario2PBT15",'Major retrofit'!$AV$20,IF(F15="Scenario3PBT15",'Major retrofit'!$AW$20,"")))</f>
        <v/>
      </c>
      <c r="N15" s="118">
        <f t="shared" si="14"/>
        <v>0</v>
      </c>
      <c r="O15" s="206" t="str">
        <f>IF(F15="Scenario1PBT1",'Major retrofit'!$E$23,IF(F15="Scenario2PBT1",'Major retrofit'!$F$23,IF(F15="Scenario3PBT1",'Major retrofit'!$G$23,"")))&amp;IF(F15="Scenario1PBT2",'Major retrofit'!$H$23,IF(F15="Scenario2PBT2",'Major retrofit'!$I$23,IF(F15="Scenario3PBT2",'Major retrofit'!$J$23,"")))&amp;IF(F15="Scenario1PBT3",'Major retrofit'!$K$23,IF(F15="Scenario2PBT3",'Major retrofit'!$L$23,IF(F15="Scenario3PBT3",'Major retrofit'!$M$23,"")))&amp;IF(F15="Scenario1PBT4",'Major retrofit'!$N$23,IF(F15="Scenario2PBT4",'Major retrofit'!$O$23,IF(F15="Scenario3PBT4",'Major retrofit'!$P$23,"")))&amp;IF(F15="Scenario1PBT5",'Major retrofit'!$Q$23,IF(F15="Scenario2PBT5",'Major retrofit'!$R$23,IF(F15="Scenario3PBT5",'Major retrofit'!$S$23,"")))&amp;IF(F15="Scenario1PBT6",'Major retrofit'!$T$23,IF(F15="Scenario2PBT6",'Major retrofit'!$U$23,IF(F15="Scenario3PBT6",'Major retrofit'!$V$23,"")))&amp;IF(F15="Scenario1PBT7",'Major retrofit'!$W$23,IF(F15="Scenario2PBT7",'Major retrofit'!$X$23,IF(F15="Scenario3PBT7",'Major retrofit'!$Y$23,"")))&amp;IF(F15="Scenario1PBT8",'Major retrofit'!$Z$23,IF(F15="Scenario2PBT8",'Major retrofit'!$AA$23,IF(F15="Scenario3PBT8",'Major retrofit'!$AB$23,"")))&amp;IF(F15="Scenario1PBT9",'Major retrofit'!$AC$23,IF(F15="Scenario2PBT9",'Major retrofit'!$AD$23,IF(F15="Scenario3PBT9",'Major retrofit'!$AE$23,"")))&amp;IF(F15="Scenario1PBT10",'Major retrofit'!$AF$23,IF(F15="Scenario2PBT10",'Major retrofit'!$AG$23,IF(F15="Scenario3PBT10",'Major retrofit'!$AH$23,"")))&amp;IF(F15="Scenario1PBT11",'Major retrofit'!$AI$23,IF(F15="Scenario2PBT11",'Major retrofit'!$AJ$23,IF(F15="Scenario3PBT11",'Major retrofit'!$AK$23,"")))&amp;IF(F15="Scenario1PBT12",'Major retrofit'!$AL$23,IF(F15="Scenario2PBT12",'Major retrofit'!$AM$23,IF(F15="Scenario3PBT12",'Major retrofit'!$AN$23,"")))&amp;IF(F15="Scenario1PBT13",'Major retrofit'!$AO$23,IF(F15="Scenario2PBT13",'Major retrofit'!$AP$23,IF(F15="Scenario3PBT13",'Major retrofit'!$AQ$23,"")))&amp;IF(F15="Scenario1PBT14",'Major retrofit'!$AR$23,IF(F15="Scenario2PBT14",'Major retrofit'!$AS$23,IF(F15="Scenario3PBT14",'Major retrofit'!$AT$23,"")))&amp;IF(F15="Scenario1PBT15",'Major retrofit'!$AU$23,IF(F15="Scenario2PBT15",'Major retrofit'!$AV$23,IF(F15="Scenario3PBT15",'Major retrofit'!$AW$23,"")))</f>
        <v/>
      </c>
      <c r="P15" s="117">
        <f t="shared" si="15"/>
        <v>0</v>
      </c>
      <c r="Q15" s="117" t="str">
        <f>IF(F15="Scenario1PBT1",'Major retrofit'!$E$25,IF(F15="Scenario2PBT1",'Major retrofit'!$F$25,IF(F15="Scenario3PBT1",'Major retrofit'!$G$25,"")))&amp;IF(F15="Scenario1PBT2",'Major retrofit'!$H$25,IF(F15="Scenario2PBT2",'Major retrofit'!$I$25,IF(F15="Scenario3PBT2",'Major retrofit'!$J$25,"")))&amp;IF(F15="Scenario1PBT3",'Major retrofit'!$K$25,IF(F15="Scenario2PBT3",'Major retrofit'!$L$25,IF(F15="Scenario3PBT3",'Major retrofit'!$M$25,"")))&amp;IF(F15="Scenario1PBT4",'Major retrofit'!$N$25,IF(F15="Scenario2PBT4",'Major retrofit'!$O$25,IF(F15="Scenario3PBT4",'Major retrofit'!$P$25,"")))&amp;IF(F15="Scenario1PBT5",'Major retrofit'!$Q$25,IF(F15="Scenario2PBT5",'Major retrofit'!$R$25,IF(F15="Scenario3PBT5",'Major retrofit'!$S$25,"")))&amp;IF(F15="Scenario1PBT6",'Major retrofit'!$T$25,IF(F15="Scenario2PBT6",'Major retrofit'!$U$25,IF(F15="Scenario3PBT6",'Major retrofit'!$V$25,"")))&amp;IF(F15="Scenario1PBT7",'Major retrofit'!$W$25,IF(F15="Scenario2PBT7",'Major retrofit'!$X$25,IF(F15="Scenario3PBT7",'Major retrofit'!$Y$25,"")))&amp;IF(F15="Scenario1PBT8",'Major retrofit'!$Z$25,IF(F15="Scenario2PBT8",'Major retrofit'!$AA$25,IF(F15="Scenario3PBT8",'Major retrofit'!$AB$25,"")))&amp;IF(F15="Scenario1PBT9",'Major retrofit'!$AC$25,IF(F15="Scenario2PBT9",'Major retrofit'!$AD$25,IF(F15="Scenario3PBT9",'Major retrofit'!$AE$25,"")))&amp;IF(F15="Scenario1PBT10",'Major retrofit'!$AF$25,IF(F15="Scenario2PBT10",'Major retrofit'!$AG$25,IF(F15="Scenario3PBT10",'Major retrofit'!$AH$25,"")))&amp;IF(F15="Scenario1PBT11",'Major retrofit'!$AI$25,IF(F15="Scenario2PBT11",'Major retrofit'!$AJ$25,IF(F15="Scenario3PBT11",'Major retrofit'!$AK$25,"")))&amp;IF(F15="Scenario1PBT12",'Major retrofit'!$AL$25,IF(F15="Scenario2PBT12",'Major retrofit'!$AM$25,IF(F15="Scenario3PBT12",'Major retrofit'!$AN$25,"")))&amp;IF(F15="Scenario1PBT13",'Major retrofit'!$AO$25,IF(F15="Scenario2PBT13",'Major retrofit'!$AP$25,IF(F15="Scenario3PBT13",'Major retrofit'!$AQ$25,"")))&amp;IF(F15="Scenario1PBT14",'Major retrofit'!$AR$25,IF(F15="Scenario2PBT14",'Major retrofit'!$AS$25,IF(F15="Scenario3PBT14",'Major retrofit'!$AT$25,"")))&amp;IF(F15="Scenario1PBT15",'Major retrofit'!$AU$25,IF(F15="Scenario2PBT15",'Major retrofit'!$AV$25,IF(F15="Scenario3PBT15",'Major retrofit'!$AW$25,"")))</f>
        <v/>
      </c>
      <c r="R15" s="117">
        <f t="shared" si="16"/>
        <v>0</v>
      </c>
      <c r="S15" s="117" t="str">
        <f>IF(F15="Scenario1PBT1",'Major retrofit'!$E$27,IF(F15="Scenario2PBT1",'Major retrofit'!$F$27,IF(F15="Scenario3PBT1",'Major retrofit'!$G$27,"")))&amp;IF(F15="Scenario1PBT2",'Major retrofit'!$H$27,IF(F15="Scenario2PBT2",'Major retrofit'!$I$27,IF(F15="Scenario3PBT2",'Major retrofit'!$J$27,"")))&amp;IF(F15="Scenario1PBT3",'Major retrofit'!$K$27,IF(F15="Scenario2PBT3",'Major retrofit'!$L$27,IF(F15="Scenario3PBT3",'Major retrofit'!$M$27,"")))&amp;IF(F15="Scenario1PBT4",'Major retrofit'!$N$27,IF(F15="Scenario2PBT4",'Major retrofit'!$O$27,IF(F15="Scenario3PBT4",'Major retrofit'!$P$27,"")))&amp;IF(F15="Scenario1PBT5",'Major retrofit'!$Q$27,IF(F15="Scenario2PBT5",'Major retrofit'!$R$27,IF(F15="Scenario3PBT5",'Major retrofit'!$S$27,"")))&amp;IF(F15="Scenario1PBT6",'Major retrofit'!$T$27,IF(F15="Scenario2PBT6",'Major retrofit'!$U$27,IF(F15="Scenario3PBT6",'Major retrofit'!$V$27,"")))&amp;IF(F15="Scenario1PBT7",'Major retrofit'!$W$27,IF(F15="Scenario2PBT7",'Major retrofit'!$X$27,IF(F15="Scenario3PBT7",'Major retrofit'!$Y$27,"")))&amp;IF(F15="Scenario1PBT8",'Major retrofit'!$Z$27,IF(F15="Scenario2PBT8",'Major retrofit'!$AA$27,IF(F15="Scenario3PBT8",'Major retrofit'!$AB$27,"")))&amp;IF(F15="Scenario1PBT9",'Major retrofit'!$AC$27,IF(F15="Scenario2PBT9",'Major retrofit'!$AD$27,IF(F15="Scenario3PBT9",'Major retrofit'!$AE$27,"")))&amp;IF(F15="Scenario1PBT10",'Major retrofit'!$AF$27,IF(F15="Scenario2PBT10",'Major retrofit'!$AG$27,IF(F15="Scenario3PBT10",'Major retrofit'!$AH$27,"")))&amp;IF(F15="Scenario1PBT11",'Major retrofit'!$AI$27,IF(F15="Scenario2PBT11",'Major retrofit'!$AJ$27,IF(F15="Scenario3PBT11",'Major retrofit'!$AK$27,"")))&amp;IF(F15="Scenario1PBT12",'Major retrofit'!$AL$27,IF(F15="Scenario2PBT12",'Major retrofit'!$AM$27,IF(F15="Scenario3PBT12",'Major retrofit'!$AN$27,"")))&amp;IF(F15="Scenario1PBT13",'Major retrofit'!$AO$27,IF(F15="Scenario2PBT13",'Major retrofit'!$AP$27,IF(F15="Scenario3PBT13",'Major retrofit'!$AQ$27,"")))&amp;IF(F15="Scenario1PBT14",'Major retrofit'!$AR$27,IF(F15="Scenario2PBT14",'Major retrofit'!$AS$27,IF(F15="Scenario3PBT14",'Major retrofit'!$AT$27,"")))&amp;IF(F15="Scenario1PBT15",'Major retrofit'!$AU$27,IF(F15="Scenario2PBT15",'Major retrofit'!$AV$27,IF(F15="Scenario3PBT15",'Major retrofit'!$AW$27,"")))</f>
        <v/>
      </c>
      <c r="T15" s="207">
        <f t="shared" si="17"/>
        <v>0</v>
      </c>
      <c r="U15" s="206" t="str">
        <f>IF(F15="Scenario1PBT1",'Major retrofit'!$E$38,IF(F15="Scenario2PBT1",'Major retrofit'!$F$38,IF(F15="Scenario3PBT1",'Major retrofit'!$G$38,"")))&amp;IF(F15="Scenario1PBT2",'Major retrofit'!$H$38,IF(F15="Scenario2PBT2",'Major retrofit'!$I$38,IF(F15="Scenario3PBT2",'Major retrofit'!$J$38,"")))&amp;IF(F15="Scenario1PBT3",'Major retrofit'!$K$38,IF(F15="Scenario2PBT3",'Major retrofit'!$L$38,IF(F15="Scenario3PBT3",'Major retrofit'!$M$38,"")))&amp;IF(F15="Scenario1PBT4",'Major retrofit'!$N$38,IF(F15="Scenario2PBT4",'Major retrofit'!$O$38,IF(F15="Scenario3PBT4",'Major retrofit'!$P$38,"")))&amp;IF(F15="Scenario1PBT5",'Major retrofit'!$Q$38,IF(F15="Scenario2PBT5",'Major retrofit'!$R$38,IF(F15="Scenario3PBT5",'Major retrofit'!$S$38,"")))&amp;IF(F15="Scenario1PBT6",'Major retrofit'!$T$38,IF(F15="Scenario2PBT6",'Major retrofit'!$U$38,IF(F15="Scenario3PBT6",'Major retrofit'!$V$38,"")))&amp;IF(F15="Scenario1PBT7",'Major retrofit'!$W$38,IF(F15="Scenario2PBT7",'Major retrofit'!$X$38,IF(F15="Scenario3PBT7",'Major retrofit'!$Y$38,"")))&amp;IF(F15="Scenario1PBT8",'Major retrofit'!$Z$38,IF(F15="Scenario2PBT8",'Major retrofit'!$AA$38,IF(F15="Scenario3PBT8",'Major retrofit'!$AB$38,"")))&amp;IF(F15="Scenario1PBT9",'Major retrofit'!$AC$38,IF(F15="Scenario2PBT9",'Major retrofit'!$AD$38,IF(F15="Scenario3PBT9",'Major retrofit'!$AE$38,"")))&amp;IF(F15="Scenario1PBT10",'Major retrofit'!$AF$38,IF(F15="Scenario2PBT10",'Major retrofit'!$AG$38,IF(F15="Scenario3PBT10",'Major retrofit'!$AH$38,"")))&amp;IF(F15="Scenario1PBT11",'Major retrofit'!$AI$38,IF(F15="Scenario2PBT11",'Major retrofit'!$AJ$38,IF(F15="Scenario3PBT11",'Major retrofit'!$AK$38,"")))&amp;IF(F15="Scenario1PBT12",'Major retrofit'!$AL$38,IF(F15="Scenario2PBT12",'Major retrofit'!$AM$38,IF(F15="Scenario3PBT12",'Major retrofit'!$AN$38,"")))&amp;IF(F15="Scenario1PBT13",'Major retrofit'!$AO$38,IF(F15="Scenario2PBT13",'Major retrofit'!$AP$38,IF(F15="Scenario3PBT13",'Major retrofit'!$AQ$38,"")))&amp;IF(F15="Scenario1PBT14",'Major retrofit'!$AR$38,IF(F15="Scenario2PBT14",'Major retrofit'!$AS$38,IF(F15="Scenario3PBT14",'Major retrofit'!$AT$38,"")))&amp;IF(F15="Scenario1PBT15",'Major retrofit'!$AU$38,IF(F15="Scenario2PBT15",'Major retrofit'!$AV$38,IF(F15="Scenario3PBT15",'Major retrofit'!$AW$38,"")))</f>
        <v/>
      </c>
      <c r="V15" s="117">
        <f t="shared" si="18"/>
        <v>0</v>
      </c>
      <c r="W15" s="117" t="str">
        <f>IF(F15="Scenario1PBT1",'Major retrofit'!$E$40,IF(F15="Scenario2PBT1",'Major retrofit'!$F$40,IF(F15="Scenario3PBT1",'Major retrofit'!$G$40,"")))&amp;IF(F15="Scenario1PBT2",'Major retrofit'!$H$40,IF(F15="Scenario2PBT2",'Major retrofit'!$I$40,IF(F15="Scenario3PBT2",'Major retrofit'!$J$40,"")))&amp;IF(F15="Scenario1PBT3",'Major retrofit'!$K$40,IF(F15="Scenario2PBT3",'Major retrofit'!$L$40,IF(F15="Scenario3PBT3",'Major retrofit'!$M$40,"")))&amp;IF(F15="Scenario1PBT4",'Major retrofit'!$N$40,IF(F15="Scenario2PBT4",'Major retrofit'!$O$40,IF(F15="Scenario3PBT4",'Major retrofit'!$P$40,"")))&amp;IF(F15="Scenario1PBT5",'Major retrofit'!$Q$40,IF(F15="Scenario2PBT5",'Major retrofit'!$R$40,IF(F15="Scenario3PBT5",'Major retrofit'!$S$40,"")))&amp;IF(F15="Scenario1PBT6",'Major retrofit'!$T$40,IF(F15="Scenario2PBT6",'Major retrofit'!$U$40,IF(F15="Scenario3PBT6",'Major retrofit'!$V$40,"")))&amp;IF(F15="Scenario1PBT7",'Major retrofit'!$W$40,IF(F15="Scenario2PBT7",'Major retrofit'!$X$40,IF(F15="Scenario3PBT7",'Major retrofit'!$Y$40,"")))&amp;IF(F15="Scenario1PBT8",'Major retrofit'!$Z$40,IF(F15="Scenario2PBT8",'Major retrofit'!$AA$40,IF(F15="Scenario3PBT8",'Major retrofit'!$AB$40,"")))&amp;IF(F15="Scenario1PBT9",'Major retrofit'!$AC$40,IF(F15="Scenario2PBT9",'Major retrofit'!$AD$40,IF(F15="Scenario3PBT9",'Major retrofit'!$AE$40,"")))&amp;IF(F15="Scenario1PBT10",'Major retrofit'!$AF$40,IF(F15="Scenario2PBT10",'Major retrofit'!$AG$40,IF(F15="Scenario3PBT10",'Major retrofit'!$AH$40,"")))&amp;IF(F15="Scenario1PBT11",'Major retrofit'!$AI$40,IF(F15="Scenario2PBT11",'Major retrofit'!$AJ$40,IF(F15="Scenario3PBT11",'Major retrofit'!$AK$40,"")))&amp;IF(F15="Scenario1PBT12",'Major retrofit'!$AL$40,IF(F15="Scenario2PBT12",'Major retrofit'!$AM$40,IF(F15="Scenario3PBT12",'Major retrofit'!$AN$40,"")))&amp;IF(F15="Scenario1PBT13",'Major retrofit'!$AO$40,IF(F15="Scenario2PBT13",'Major retrofit'!$AP$40,IF(F15="Scenario3PBT13",'Major retrofit'!$AQ$40,"")))&amp;IF(F15="Scenario1PBT14",'Major retrofit'!$AR$40,IF(F15="Scenario2PBT14",'Major retrofit'!$AS$40,IF(F15="Scenario3PBT14",'Major retrofit'!$AT$40,"")))&amp;IF(F15="Scenario1PBT15",'Major retrofit'!$AU$40,IF(F15="Scenario2PBT15",'Major retrofit'!$AV$40,IF(F15="Scenario3PBT15",'Major retrofit'!$AW$40,"")))</f>
        <v/>
      </c>
      <c r="X15" s="117">
        <f t="shared" si="19"/>
        <v>0</v>
      </c>
      <c r="Y15" s="117" t="str">
        <f>IF(F15="Scenario1PBT1",'Major retrofit'!$E$42,IF(F15="Scenario2PBT1",'Major retrofit'!$F$42,IF(F15="Scenario3PBT1",'Major retrofit'!$G$42,"")))&amp;IF(F15="Scenario1PBT2",'Major retrofit'!$H$42,IF(F15="Scenario2PBT2",'Major retrofit'!$I$42,IF(F15="Scenario3PBT2",'Major retrofit'!$J$42,"")))&amp;IF(F15="Scenario1PBT3",'Major retrofit'!$K$42,IF(F15="Scenario2PBT3",'Major retrofit'!$L$42,IF(F15="Scenario3PBT3",'Major retrofit'!$M$42,"")))&amp;IF(F15="Scenario1PBT4",'Major retrofit'!$N$42,IF(F15="Scenario2PBT4",'Major retrofit'!$O$42,IF(F15="Scenario3PBT4",'Major retrofit'!$P$42,"")))&amp;IF(F15="Scenario1PBT5",'Major retrofit'!$Q$42,IF(F15="Scenario2PBT5",'Major retrofit'!$R$42,IF(F15="Scenario3PBT5",'Major retrofit'!$S$42,"")))&amp;IF(F15="Scenario1PBT6",'Major retrofit'!$T$42,IF(F15="Scenario2PBT6",'Major retrofit'!$U$42,IF(F15="Scenario3PBT6",'Major retrofit'!$V$42,"")))&amp;IF(F15="Scenario1PBT7",'Major retrofit'!$W$42,IF(F15="Scenario2PBT7",'Major retrofit'!$X$42,IF(F15="Scenario3PBT7",'Major retrofit'!$Y$42,"")))&amp;IF(F15="Scenario1PBT8",'Major retrofit'!$Z$42,IF(F15="Scenario2PBT8",'Major retrofit'!$AA$42,IF(F15="Scenario3PBT8",'Major retrofit'!$AB$42,"")))&amp;IF(F15="Scenario1PBT9",'Major retrofit'!$AC$42,IF(F15="Scenario2PBT9",'Major retrofit'!$AD$42,IF(F15="Scenario3PBT9",'Major retrofit'!$AE$42,"")))&amp;IF(F15="Scenario1PBT10",'Major retrofit'!$AF$42,IF(F15="Scenario2PBT10",'Major retrofit'!$AG$42,IF(F15="Scenario3PBT10",'Major retrofit'!$AH$42,"")))&amp;IF(F15="Scenario1PBT11",'Major retrofit'!$AI$42,IF(F15="Scenario2PBT11",'Major retrofit'!$AJ$42,IF(F15="Scenario3PBT11",'Major retrofit'!$AK$42,"")))&amp;IF(F15="Scenario1PBT12",'Major retrofit'!$AL$42,IF(F15="Scenario2PBT12",'Major retrofit'!$AM$42,IF(F15="Scenario3PBT12",'Major retrofit'!$AN$42,"")))&amp;IF(F15="Scenario1PBT13",'Major retrofit'!$AO$42,IF(F15="Scenario2PBT13",'Major retrofit'!$AP$42,IF(F15="Scenario3PBT13",'Major retrofit'!$AQ$42,"")))&amp;IF(F15="Scenario1PBT14",'Major retrofit'!$AR$42,IF(F15="Scenario2PBT14",'Major retrofit'!$AS$42,IF(F15="Scenario3PBT14",'Major retrofit'!$AT$42,"")))&amp;IF(F15="Scenario1PBT15",'Major retrofit'!$AU$42,IF(F15="Scenario2PBT15",'Major retrofit'!$AV$42,IF(F15="Scenario3PBT15",'Major retrofit'!$AW$42,"")))</f>
        <v/>
      </c>
      <c r="Z15" s="117">
        <f t="shared" si="20"/>
        <v>0</v>
      </c>
      <c r="AA15" s="178" t="str">
        <f>IF(F15="Scenario1PBT1",'Major retrofit'!$E$101,IF(F15="Scenario2PBT1",'Major retrofit'!$F$101,IF(F15="Scenario3PBT1",'Major retrofit'!$G$101,"")))&amp;IF(F15="Scenario1PBT2",'Major retrofit'!$H$101,IF(F15="Scenario2PBT2",'Major retrofit'!$I$101,IF(F15="Scenario3PBT2",'Major retrofit'!$J$101,"")))&amp;IF(F15="Scenario1PBT3",'Major retrofit'!$K$101,IF(F15="Scenario2PBT3",'Major retrofit'!$L$101,IF(F15="Scenario3PBT3",'Major retrofit'!$M$101,"")))&amp;IF(F15="Scenario1PBT4",'Major retrofit'!$N$101,IF(F15="Scenario2PBT4",'Major retrofit'!$O$101,IF(F15="Scenario3PBT4",'Major retrofit'!$P$101,"")))&amp;IF(F15="Scenario1PBT5",'Major retrofit'!$Q$101,IF(F15="Scenario2PBT5",'Major retrofit'!$R$101,IF(F15="Scenario3PBT5",'Major retrofit'!$S$101,"")))&amp;IF(F15="Scenario1PBT6",'Major retrofit'!$T$101,IF(F15="Scenario2PBT6",'Major retrofit'!$U$101,IF(F15="Scenario3PBT6",'Major retrofit'!$V$101,"")))&amp;IF(F15="Scenario1PBT7",'Major retrofit'!$W$101,IF(F15="Scenario2PBT7",'Major retrofit'!$X$101,IF(F15="Scenario3PBT7",'Major retrofit'!$Y$101,"")))&amp;IF(F15="Scenario1PBT8",'Major retrofit'!$Z$101,IF(F15="Scenario2PBT8",'Major retrofit'!$AA$101,IF(F15="Scenario3PBT8",'Major retrofit'!$AB$101,"")))&amp;IF(F15="Scenario1PBT9",'Major retrofit'!$AC$101,IF(F15="Scenario2PBT9",'Major retrofit'!$AD$101,IF(F15="Scenario3PBT9",'Major retrofit'!$AE$101,"")))&amp;IF(F15="Scenario1PBT10",'Major retrofit'!$AF$101,IF(F15="Scenario2PBT10",'Major retrofit'!$AG$101,IF(F15="Scenario3PBT10",'Major retrofit'!$AH$101,"")))&amp;IF(F15="Scenario1PBT11",'Major retrofit'!$AI$101,IF(F15="Scenario2PBT11",'Major retrofit'!$AJ$101,IF(F15="Scenario3PBT11",'Major retrofit'!$AK$101,"")))&amp;IF(F15="Scenario1PBT12",'Major retrofit'!$AL$101,IF(F15="Scenario2PBT12",'Major retrofit'!$AM$101,IF(F15="Scenario3PBT12",'Major retrofit'!$AN$101,"")))&amp;IF(F15="Scenario1PBT13",'Major retrofit'!$AO$101,IF(F15="Scenario2PBT13",'Major retrofit'!$AP$101,IF(F15="Scenario3PBT13",'Major retrofit'!$AQ$101,"")))&amp;IF(F15="Scenario1PBT14",'Major retrofit'!$AR$101,IF(F15="Scenario2PBT14",'Major retrofit'!$AS$101,IF(F15="Scenario3PBT14",'Major retrofit'!$AT$101,"")))&amp;IF(F15="Scenario1PBT15",'Major retrofit'!$AU$101,IF(F15="Scenario2PBT15",'Major retrofit'!$AV$101,IF(F15="Scenario3PBT15",'Major retrofit'!$AW$101,"")))</f>
        <v/>
      </c>
      <c r="AB15" s="179">
        <f t="shared" si="21"/>
        <v>0</v>
      </c>
      <c r="AC15" s="208">
        <f>IFERROR('Projection_Base-case'!G15-G15,0)</f>
        <v>0</v>
      </c>
      <c r="AD15" s="117">
        <f t="shared" si="0"/>
        <v>0</v>
      </c>
      <c r="AE15" s="117">
        <f>IFERROR(100*AC15/'Projection_Base-case'!G15,0)</f>
        <v>0</v>
      </c>
      <c r="AF15" s="117">
        <f>IFERROR('Projection_Base-case'!I15-I15,0)</f>
        <v>0</v>
      </c>
      <c r="AG15" s="117">
        <f t="shared" si="1"/>
        <v>0</v>
      </c>
      <c r="AH15" s="117">
        <f>IFERROR(100*AF15/'Projection_Base-case'!I15,0)</f>
        <v>0</v>
      </c>
      <c r="AI15" s="117">
        <f>IFERROR('Projection_Base-case'!K15-K15,0)</f>
        <v>0</v>
      </c>
      <c r="AJ15" s="117">
        <f t="shared" si="2"/>
        <v>0</v>
      </c>
      <c r="AK15" s="117">
        <f>IFERROR(100*AI15/'Projection_Base-case'!K15,0)</f>
        <v>0</v>
      </c>
      <c r="AL15" s="117">
        <f>IFERROR(M15-'Projection_Base-case'!M15,0)</f>
        <v>0</v>
      </c>
      <c r="AM15" s="117">
        <f t="shared" si="3"/>
        <v>0</v>
      </c>
      <c r="AN15" s="179">
        <f>IFERROR(IF('Projection_Base-case'!N15&gt;0,100*AM15/'Projection_Base-case'!N15,100*AM15/N15),0)</f>
        <v>0</v>
      </c>
      <c r="AO15" s="206">
        <f>IFERROR('Projection_Base-case'!O15-O15,0)</f>
        <v>0</v>
      </c>
      <c r="AP15" s="117">
        <f t="shared" si="4"/>
        <v>0</v>
      </c>
      <c r="AQ15" s="117">
        <f>IFERROR(100*AO15/'Projection_Base-case'!O15,0)</f>
        <v>0</v>
      </c>
      <c r="AR15" s="117">
        <f>IFERROR('Projection_Base-case'!Q15-Q15,0)</f>
        <v>0</v>
      </c>
      <c r="AS15" s="117">
        <f t="shared" si="5"/>
        <v>0</v>
      </c>
      <c r="AT15" s="117">
        <f>IFERROR(100*AR15/'Projection_Base-case'!Q15,0)</f>
        <v>0</v>
      </c>
      <c r="AU15" s="117">
        <f>IFERROR('Projection_Base-case'!S15-S15,0)</f>
        <v>0</v>
      </c>
      <c r="AV15" s="117">
        <f t="shared" si="6"/>
        <v>0</v>
      </c>
      <c r="AW15" s="118">
        <f>IFERROR(100*AU15/'Projection_Base-case'!S15,0)</f>
        <v>0</v>
      </c>
      <c r="AX15" s="206">
        <f>IFERROR('Projection_Base-case'!U15-U15,0)</f>
        <v>0</v>
      </c>
      <c r="AY15" s="117">
        <f t="shared" si="7"/>
        <v>0</v>
      </c>
      <c r="AZ15" s="117">
        <f>IFERROR(100*AX15/'Projection_Base-case'!U15,0)</f>
        <v>0</v>
      </c>
      <c r="BA15" s="117">
        <f>IFERROR('Projection_Base-case'!W15-W15,0)</f>
        <v>0</v>
      </c>
      <c r="BB15" s="117">
        <f t="shared" si="8"/>
        <v>0</v>
      </c>
      <c r="BC15" s="117">
        <f>IFERROR(100*BA15/'Projection_Base-case'!W15,0)</f>
        <v>0</v>
      </c>
      <c r="BD15" s="117">
        <f>IFERROR('Projection_Base-case'!Y15-Y15,0)</f>
        <v>0</v>
      </c>
      <c r="BE15" s="117">
        <f t="shared" si="9"/>
        <v>0</v>
      </c>
      <c r="BF15" s="117">
        <f>IFERROR(100*BD15/'Projection_Base-case'!Y15,0)</f>
        <v>0</v>
      </c>
      <c r="BG15" s="178">
        <f t="shared" si="22"/>
        <v>0</v>
      </c>
      <c r="BH15" s="179">
        <f t="shared" si="23"/>
        <v>0</v>
      </c>
    </row>
    <row r="16" spans="1:60" ht="15" customHeight="1" thickBot="1">
      <c r="A16" s="205">
        <v>11</v>
      </c>
      <c r="B16" s="119">
        <f>IF('Projection_Base-case'!B16&lt;&gt;"",'Projection_Base-case'!B16,0)</f>
        <v>0</v>
      </c>
      <c r="C16" s="119">
        <f>IF('Projection_Base-case'!C16&lt;&gt;"",'Projection_Base-case'!C16,0)</f>
        <v>0</v>
      </c>
      <c r="D16" s="119">
        <f>IF('Projection_Base-case'!D16&lt;&gt;"",'Projection_Base-case'!D16,0)</f>
        <v>0</v>
      </c>
      <c r="E16" s="263" t="str">
        <f>IF(AND('Résultats major'!$AC$3="OUI",'Résultats major'!E15&lt;&gt;""),'Résultats major'!E15,IF(OR(D16="PBT1",D16="PBT2",D16="PBT3",D16="PBT4",D16="PBT5",D16="PBT6",D16="PBT7",D16="PBT8",D16="PBT10"),"Scenario1",IF(D16="PBT9","Scenario2","")))</f>
        <v/>
      </c>
      <c r="F16" s="202" t="str">
        <f t="shared" si="10"/>
        <v>0</v>
      </c>
      <c r="G16" s="177" t="str">
        <f>IF(F16="Scenario1PBT1",'Major retrofit'!$E$6,IF(F16="Scenario2PBT1",'Major retrofit'!$F$6,IF(F16="Scenario3PBT1",'Major retrofit'!$G$6,"")))&amp;IF(F16="Scenario1PBT2",'Major retrofit'!$H$6,IF(F16="Scenario2PBT2",'Major retrofit'!$I$6,IF(F16="Scenario3PBT2",'Major retrofit'!$J$6,"")))&amp;IF(F16="Scenario1PBT3",'Major retrofit'!$K$6,IF(F16="Scenario2PBT3",'Major retrofit'!$L$6,IF(F16="Scenario3PBT3",'Major retrofit'!$M$6,"")))&amp;IF(F16="Scenario1PBT4",'Major retrofit'!$N$6,IF(F16="Scenario2PBT4",'Major retrofit'!$O$6,IF(F16="Scenario3PBT4",'Major retrofit'!$P$6,"")))&amp;IF(F16="Scenario1PBT5",'Major retrofit'!$Q$6,IF(F16="Scenario2PBT5",'Major retrofit'!$R$6,IF(F16="Scenario3PBT5",'Major retrofit'!$S$6,"")))&amp;IF(F16="Scenario1PBT6",'Major retrofit'!$T$6,IF(F16="Scenario2PBT6",'Major retrofit'!$U$6,IF(F16="Scenario3PBT6",'Major retrofit'!$V$6,"")))&amp;IF(F16="Scenario1PBT7",'Major retrofit'!$W$6,IF(F16="Scenario2PBT7",'Major retrofit'!$X$6,IF(F16="Scenario3PBT7",'Major retrofit'!$Y$6,"")))&amp;IF(F16="Scenario1PBT8",'Major retrofit'!$Z$6,IF(F16="Scenario2PBT8",'Major retrofit'!$AA$6,IF(F16="Scenario3PBT8",'Major retrofit'!$AB$6,"")))&amp;IF(F16="Scenario1PBT9",'Major retrofit'!$AC$6,IF(F16="Scenario2PBT9",'Major retrofit'!$AD$6,IF(F16="Scenario3PBT9",'Major retrofit'!$AE$6,"")))&amp;IF(F16="Scenario1PBT10",'Major retrofit'!$AF$6,IF(F16="Scenario2PBT10",'Major retrofit'!$AG$6,IF(F16="Scenario3PBT10",'Major retrofit'!$AH$6,"")))&amp;IF(F16="Scenario1PBT11",'Major retrofit'!$AI$6,IF(F16="Scenario2PBT11",'Major retrofit'!$AJ$6,IF(F16="Scenario3PBT11",'Major retrofit'!$AK$6,"")))&amp;IF(F16="Scenario1PBT12",'Major retrofit'!$AL$6,IF(F16="Scenario2PBT12",'Major retrofit'!$AM$6,IF(F16="Scenario3PBT12",'Major retrofit'!$AN$6,"")))&amp;IF(F16="Scenario1PBT13",'Major retrofit'!$AO$6,IF(F16="Scenario2PBT13",'Major retrofit'!$AP$6,IF(F16="Scenario3PBT13",'Major retrofit'!$AQ$6,"")))&amp;IF(F16="Scenario1PBT14",'Major retrofit'!$AR$6,IF(F16="Scenario2PBT14",'Major retrofit'!$AS$6,IF(F16="Scenario3PBT14",'Major retrofit'!$AT$6,"")))&amp;IF(F16="Scenario1PBT15",'Major retrofit'!$AU$6,IF(F16="Scenario2PBT15",'Major retrofit'!$AV$6,IF(F16="Scenario3PBT15",'Major retrofit'!$AW$6,"")))</f>
        <v/>
      </c>
      <c r="H16" s="117">
        <f t="shared" si="11"/>
        <v>0</v>
      </c>
      <c r="I16" s="178" t="str">
        <f>IF(F16="Scenario1PBT1",'Major retrofit'!$E$16,IF(F16="Scenario2PBT1",'Major retrofit'!$F$16,IF(F16="Scenario3PBT1",'Major retrofit'!$G$16,"")))&amp;IF(F16="Scenario1PBT2",'Major retrofit'!$H$16,IF(F16="Scenario2PBT2",'Major retrofit'!$I$16,IF(F16="Scenario3PBT2",'Major retrofit'!$J$16,"")))&amp;IF(F16="Scenario1PBT3",'Major retrofit'!$K$16,IF(F16="Scenario2PBT3",'Major retrofit'!$L$16,IF(F16="Scenario3PBT3",'Major retrofit'!$M$16,"")))&amp;IF(F16="Scenario1PBT4",'Major retrofit'!$N$16,IF(F16="Scenario2PBT4",'Major retrofit'!$O$16,IF(F16="Scenario3PBT4",'Major retrofit'!$P$16,"")))&amp;IF(F16="Scenario1PBT5",'Major retrofit'!$Q$16,IF(F16="Scenario2PBT5",'Major retrofit'!$R$16,IF(F16="Scenario3PBT5",'Major retrofit'!$S$16,"")))&amp;IF(F16="Scenario1PBT6",'Major retrofit'!$T$16,IF(F16="Scenario2PBT6",'Major retrofit'!$U$16,IF(F16="Scenario3PBT6",'Major retrofit'!$V$16,"")))&amp;IF(F16="Scenario1PBT7",'Major retrofit'!$W$16,IF(F16="Scenario2PBT7",'Major retrofit'!$X$16,IF(F16="Scenario3PBT7",'Major retrofit'!$Y$16,"")))&amp;IF(F16="Scenario1PBT8",'Major retrofit'!$Z$16,IF(F16="Scenario2PBT8",'Major retrofit'!$AA$16,IF(F16="Scenario3PBT8",'Major retrofit'!$AB$16,"")))&amp;IF(F16="Scenario1PBT9",'Major retrofit'!$AC$16,IF(F16="Scenario2PBT9",'Major retrofit'!$AD$16,IF(F16="Scenario3PBT9",'Major retrofit'!$AE$16,"")))&amp;IF(F16="Scenario1PBT10",'Major retrofit'!$AF$16,IF(F16="Scenario2PBT10",'Major retrofit'!$AG$16,IF(F16="Scenario3PBT10",'Major retrofit'!$AH$16,"")))&amp;IF(F16="Scenario1PBT11",'Major retrofit'!$AI$16,IF(F16="Scenario2PBT11",'Major retrofit'!$AJ$16,IF(F16="Scenario3PBT11",'Major retrofit'!$AK$16,"")))&amp;IF(F16="Scenario1PBT12",'Major retrofit'!$AL$16,IF(F16="Scenario2PBT12",'Major retrofit'!$AM$16,IF(F16="Scenario3PBT12",'Major retrofit'!$AN$16,"")))&amp;IF(F16="Scenario1PBT13",'Major retrofit'!$AO$16,IF(F16="Scenario2PBT13",'Major retrofit'!$AP$16,IF(F16="Scenario3PBT13",'Major retrofit'!$AQ$16,"")))&amp;IF(F16="Scenario1PBT14",'Major retrofit'!$AR$16,IF(F16="Scenario2PBT14",'Major retrofit'!$AS$16,IF(F16="Scenario3PBT14",'Major retrofit'!$AT$16,"")))&amp;IF(F16="Scenario1PBT15",'Major retrofit'!$AU$16,IF(F16="Scenario2PBT15",'Major retrofit'!$AV$16,IF(F16="Scenario3PBT15",'Major retrofit'!$AW$16,"")))</f>
        <v/>
      </c>
      <c r="J16" s="117">
        <f t="shared" si="12"/>
        <v>0</v>
      </c>
      <c r="K16" s="117" t="str">
        <f>IF(F16="Scenario1PBT1",'Major retrofit'!$E$18,IF(F16="Scenario2PBT1",'Major retrofit'!$F$18,IF(F16="Scenario3PBT1",'Major retrofit'!$G$18,"")))&amp;IF(F16="Scenario1PBT2",'Major retrofit'!$H$18,IF(F16="Scenario2PBT2",'Major retrofit'!$I$18,IF(F16="Scenario3PBT2",'Major retrofit'!$J$18,"")))&amp;IF(F16="Scenario1PBT3",'Major retrofit'!$K$18,IF(F16="Scenario2PBT3",'Major retrofit'!$L$18,IF(F16="Scenario3PBT3",'Major retrofit'!$M$18,"")))&amp;IF(F16="Scenario1PBT4",'Major retrofit'!$N$18,IF(F16="Scenario2PBT4",'Major retrofit'!$O$18,IF(F16="Scenario3PBT4",'Major retrofit'!$P$18,"")))&amp;IF(F16="Scenario1PBT5",'Major retrofit'!$Q$18,IF(F16="Scenario2PBT5",'Major retrofit'!$R$18,IF(F16="Scenario3PBT5",'Major retrofit'!$S$18,"")))&amp;IF(F16="Scenario1PBT6",'Major retrofit'!$T$18,IF(F16="Scenario2PBT6",'Major retrofit'!$U$18,IF(F16="Scenario3PBT6",'Major retrofit'!$V$18,"")))&amp;IF(F16="Scenario1PBT7",'Major retrofit'!$W$18,IF(F16="Scenario2PBT7",'Major retrofit'!$X$18,IF(F16="Scenario3PBT7",'Major retrofit'!$Y$18,"")))&amp;IF(F16="Scenario1PBT8",'Major retrofit'!$Z$18,IF(F16="Scenario2PBT8",'Major retrofit'!$AA$18,IF(F16="Scenario3PBT8",'Major retrofit'!$AB$18,"")))&amp;IF(F16="Scenario1PBT9",'Major retrofit'!$AC$18,IF(F16="Scenario2PBT9",'Major retrofit'!$AD$18,IF(F16="Scenario3PBT9",'Major retrofit'!$AE$18,"")))&amp;IF(F16="Scenario1PBT10",'Major retrofit'!$AF$18,IF(F16="Scenario2PBT10",'Major retrofit'!$AG$18,IF(F16="Scenario3PBT10",'Major retrofit'!$AH$18,"")))&amp;IF(F16="Scenario1PBT11",'Major retrofit'!$AI$18,IF(F16="Scenario2PBT11",'Major retrofit'!$AJ$18,IF(F16="Scenario3PBT11",'Major retrofit'!$AK$18,"")))&amp;IF(F16="Scenario1PBT12",'Major retrofit'!$AL$18,IF(F16="Scenario2PBT12",'Major retrofit'!$AM$18,IF(F16="Scenario3PBT12",'Major retrofit'!$AN$18,"")))&amp;IF(F16="Scenario1PBT13",'Major retrofit'!$AO$18,IF(F16="Scenario2PBT13",'Major retrofit'!$AP$18,IF(F16="Scenario3PBT13",'Major retrofit'!$AQ$18,"")))&amp;IF(F16="Scenario1PBT14",'Major retrofit'!$AR$18,IF(F16="Scenario2PBT14",'Major retrofit'!$AS$18,IF(F16="Scenario3PBT14",'Major retrofit'!$AT$18,"")))&amp;IF(F16="Scenario1PBT15",'Major retrofit'!$AU$18,IF(F16="Scenario2PBT15",'Major retrofit'!$AV$18,IF(F16="Scenario3PBT15",'Major retrofit'!$AW$18,"")))</f>
        <v/>
      </c>
      <c r="L16" s="117">
        <f t="shared" si="13"/>
        <v>0</v>
      </c>
      <c r="M16" s="117" t="str">
        <f>IF(F16="Scenario1PBT1",'Major retrofit'!$E$20,IF(F16="Scenario2PBT1",'Major retrofit'!$F$20,IF(F16="Scenario3PBT1",'Major retrofit'!$G$20,"")))&amp;IF(F16="Scenario1PBT2",'Major retrofit'!$H$20,IF(F16="Scenario2PBT2",'Major retrofit'!$I$20,IF(F16="Scenario3PBT2",'Major retrofit'!$J$20,"")))&amp;IF(F16="Scenario1PBT3",'Major retrofit'!$K$20,IF(F16="Scenario2PBT3",'Major retrofit'!$L$20,IF(F16="Scenario3PBT3",'Major retrofit'!$M$20,"")))&amp;IF(F16="Scenario1PBT4",'Major retrofit'!$N$20,IF(F16="Scenario2PBT4",'Major retrofit'!$O$20,IF(F16="Scenario3PBT4",'Major retrofit'!$P$20,"")))&amp;IF(F16="Scenario1PBT5",'Major retrofit'!$Q$20,IF(F16="Scenario2PBT5",'Major retrofit'!$R$20,IF(F16="Scenario3PBT5",'Major retrofit'!$S$20,"")))&amp;IF(F16="Scenario1PBT6",'Major retrofit'!$T$20,IF(F16="Scenario2PBT6",'Major retrofit'!$U$20,IF(F16="Scenario3PBT6",'Major retrofit'!$V$20,"")))&amp;IF(F16="Scenario1PBT7",'Major retrofit'!$W$20,IF(F16="Scenario2PBT7",'Major retrofit'!$X$20,IF(F16="Scenario3PBT7",'Major retrofit'!$Y$20,"")))&amp;IF(F16="Scenario1PBT8",'Major retrofit'!$Z$20,IF(F16="Scenario2PBT8",'Major retrofit'!$AA$20,IF(F16="Scenario3PBT8",'Major retrofit'!$AB$20,"")))&amp;IF(F16="Scenario1PBT9",'Major retrofit'!$AC$20,IF(F16="Scenario2PBT9",'Major retrofit'!$AD$20,IF(F16="Scenario3PBT9",'Major retrofit'!$AE$20,"")))&amp;IF(F16="Scenario1PBT10",'Major retrofit'!$AF$20,IF(F16="Scenario2PBT10",'Major retrofit'!$AG$20,IF(F16="Scenario3PBT10",'Major retrofit'!$AH$20,"")))&amp;IF(F16="Scenario1PBT11",'Major retrofit'!$AI$20,IF(F16="Scenario2PBT11",'Major retrofit'!$AJ$20,IF(F16="Scenario3PBT11",'Major retrofit'!$AK$20,"")))&amp;IF(F16="Scenario1PBT12",'Major retrofit'!$AL$20,IF(F16="Scenario2PBT12",'Major retrofit'!$AM$20,IF(F16="Scenario3PBT12",'Major retrofit'!$AN$20,"")))&amp;IF(F16="Scenario1PBT13",'Major retrofit'!$AO$20,IF(F16="Scenario2PBT13",'Major retrofit'!$AP$20,IF(F16="Scenario3PBT13",'Major retrofit'!$AQ$20,"")))&amp;IF(F16="Scenario1PBT14",'Major retrofit'!$AR$20,IF(F16="Scenario2PBT14",'Major retrofit'!$AS$20,IF(F16="Scenario3PBT14",'Major retrofit'!$AT$20,"")))&amp;IF(F16="Scenario1PBT15",'Major retrofit'!$AU$20,IF(F16="Scenario2PBT15",'Major retrofit'!$AV$20,IF(F16="Scenario3PBT15",'Major retrofit'!$AW$20,"")))</f>
        <v/>
      </c>
      <c r="N16" s="118">
        <f t="shared" si="14"/>
        <v>0</v>
      </c>
      <c r="O16" s="206" t="str">
        <f>IF(F16="Scenario1PBT1",'Major retrofit'!$E$23,IF(F16="Scenario2PBT1",'Major retrofit'!$F$23,IF(F16="Scenario3PBT1",'Major retrofit'!$G$23,"")))&amp;IF(F16="Scenario1PBT2",'Major retrofit'!$H$23,IF(F16="Scenario2PBT2",'Major retrofit'!$I$23,IF(F16="Scenario3PBT2",'Major retrofit'!$J$23,"")))&amp;IF(F16="Scenario1PBT3",'Major retrofit'!$K$23,IF(F16="Scenario2PBT3",'Major retrofit'!$L$23,IF(F16="Scenario3PBT3",'Major retrofit'!$M$23,"")))&amp;IF(F16="Scenario1PBT4",'Major retrofit'!$N$23,IF(F16="Scenario2PBT4",'Major retrofit'!$O$23,IF(F16="Scenario3PBT4",'Major retrofit'!$P$23,"")))&amp;IF(F16="Scenario1PBT5",'Major retrofit'!$Q$23,IF(F16="Scenario2PBT5",'Major retrofit'!$R$23,IF(F16="Scenario3PBT5",'Major retrofit'!$S$23,"")))&amp;IF(F16="Scenario1PBT6",'Major retrofit'!$T$23,IF(F16="Scenario2PBT6",'Major retrofit'!$U$23,IF(F16="Scenario3PBT6",'Major retrofit'!$V$23,"")))&amp;IF(F16="Scenario1PBT7",'Major retrofit'!$W$23,IF(F16="Scenario2PBT7",'Major retrofit'!$X$23,IF(F16="Scenario3PBT7",'Major retrofit'!$Y$23,"")))&amp;IF(F16="Scenario1PBT8",'Major retrofit'!$Z$23,IF(F16="Scenario2PBT8",'Major retrofit'!$AA$23,IF(F16="Scenario3PBT8",'Major retrofit'!$AB$23,"")))&amp;IF(F16="Scenario1PBT9",'Major retrofit'!$AC$23,IF(F16="Scenario2PBT9",'Major retrofit'!$AD$23,IF(F16="Scenario3PBT9",'Major retrofit'!$AE$23,"")))&amp;IF(F16="Scenario1PBT10",'Major retrofit'!$AF$23,IF(F16="Scenario2PBT10",'Major retrofit'!$AG$23,IF(F16="Scenario3PBT10",'Major retrofit'!$AH$23,"")))&amp;IF(F16="Scenario1PBT11",'Major retrofit'!$AI$23,IF(F16="Scenario2PBT11",'Major retrofit'!$AJ$23,IF(F16="Scenario3PBT11",'Major retrofit'!$AK$23,"")))&amp;IF(F16="Scenario1PBT12",'Major retrofit'!$AL$23,IF(F16="Scenario2PBT12",'Major retrofit'!$AM$23,IF(F16="Scenario3PBT12",'Major retrofit'!$AN$23,"")))&amp;IF(F16="Scenario1PBT13",'Major retrofit'!$AO$23,IF(F16="Scenario2PBT13",'Major retrofit'!$AP$23,IF(F16="Scenario3PBT13",'Major retrofit'!$AQ$23,"")))&amp;IF(F16="Scenario1PBT14",'Major retrofit'!$AR$23,IF(F16="Scenario2PBT14",'Major retrofit'!$AS$23,IF(F16="Scenario3PBT14",'Major retrofit'!$AT$23,"")))&amp;IF(F16="Scenario1PBT15",'Major retrofit'!$AU$23,IF(F16="Scenario2PBT15",'Major retrofit'!$AV$23,IF(F16="Scenario3PBT15",'Major retrofit'!$AW$23,"")))</f>
        <v/>
      </c>
      <c r="P16" s="117">
        <f t="shared" si="15"/>
        <v>0</v>
      </c>
      <c r="Q16" s="117" t="str">
        <f>IF(F16="Scenario1PBT1",'Major retrofit'!$E$25,IF(F16="Scenario2PBT1",'Major retrofit'!$F$25,IF(F16="Scenario3PBT1",'Major retrofit'!$G$25,"")))&amp;IF(F16="Scenario1PBT2",'Major retrofit'!$H$25,IF(F16="Scenario2PBT2",'Major retrofit'!$I$25,IF(F16="Scenario3PBT2",'Major retrofit'!$J$25,"")))&amp;IF(F16="Scenario1PBT3",'Major retrofit'!$K$25,IF(F16="Scenario2PBT3",'Major retrofit'!$L$25,IF(F16="Scenario3PBT3",'Major retrofit'!$M$25,"")))&amp;IF(F16="Scenario1PBT4",'Major retrofit'!$N$25,IF(F16="Scenario2PBT4",'Major retrofit'!$O$25,IF(F16="Scenario3PBT4",'Major retrofit'!$P$25,"")))&amp;IF(F16="Scenario1PBT5",'Major retrofit'!$Q$25,IF(F16="Scenario2PBT5",'Major retrofit'!$R$25,IF(F16="Scenario3PBT5",'Major retrofit'!$S$25,"")))&amp;IF(F16="Scenario1PBT6",'Major retrofit'!$T$25,IF(F16="Scenario2PBT6",'Major retrofit'!$U$25,IF(F16="Scenario3PBT6",'Major retrofit'!$V$25,"")))&amp;IF(F16="Scenario1PBT7",'Major retrofit'!$W$25,IF(F16="Scenario2PBT7",'Major retrofit'!$X$25,IF(F16="Scenario3PBT7",'Major retrofit'!$Y$25,"")))&amp;IF(F16="Scenario1PBT8",'Major retrofit'!$Z$25,IF(F16="Scenario2PBT8",'Major retrofit'!$AA$25,IF(F16="Scenario3PBT8",'Major retrofit'!$AB$25,"")))&amp;IF(F16="Scenario1PBT9",'Major retrofit'!$AC$25,IF(F16="Scenario2PBT9",'Major retrofit'!$AD$25,IF(F16="Scenario3PBT9",'Major retrofit'!$AE$25,"")))&amp;IF(F16="Scenario1PBT10",'Major retrofit'!$AF$25,IF(F16="Scenario2PBT10",'Major retrofit'!$AG$25,IF(F16="Scenario3PBT10",'Major retrofit'!$AH$25,"")))&amp;IF(F16="Scenario1PBT11",'Major retrofit'!$AI$25,IF(F16="Scenario2PBT11",'Major retrofit'!$AJ$25,IF(F16="Scenario3PBT11",'Major retrofit'!$AK$25,"")))&amp;IF(F16="Scenario1PBT12",'Major retrofit'!$AL$25,IF(F16="Scenario2PBT12",'Major retrofit'!$AM$25,IF(F16="Scenario3PBT12",'Major retrofit'!$AN$25,"")))&amp;IF(F16="Scenario1PBT13",'Major retrofit'!$AO$25,IF(F16="Scenario2PBT13",'Major retrofit'!$AP$25,IF(F16="Scenario3PBT13",'Major retrofit'!$AQ$25,"")))&amp;IF(F16="Scenario1PBT14",'Major retrofit'!$AR$25,IF(F16="Scenario2PBT14",'Major retrofit'!$AS$25,IF(F16="Scenario3PBT14",'Major retrofit'!$AT$25,"")))&amp;IF(F16="Scenario1PBT15",'Major retrofit'!$AU$25,IF(F16="Scenario2PBT15",'Major retrofit'!$AV$25,IF(F16="Scenario3PBT15",'Major retrofit'!$AW$25,"")))</f>
        <v/>
      </c>
      <c r="R16" s="117">
        <f t="shared" si="16"/>
        <v>0</v>
      </c>
      <c r="S16" s="117" t="str">
        <f>IF(F16="Scenario1PBT1",'Major retrofit'!$E$27,IF(F16="Scenario2PBT1",'Major retrofit'!$F$27,IF(F16="Scenario3PBT1",'Major retrofit'!$G$27,"")))&amp;IF(F16="Scenario1PBT2",'Major retrofit'!$H$27,IF(F16="Scenario2PBT2",'Major retrofit'!$I$27,IF(F16="Scenario3PBT2",'Major retrofit'!$J$27,"")))&amp;IF(F16="Scenario1PBT3",'Major retrofit'!$K$27,IF(F16="Scenario2PBT3",'Major retrofit'!$L$27,IF(F16="Scenario3PBT3",'Major retrofit'!$M$27,"")))&amp;IF(F16="Scenario1PBT4",'Major retrofit'!$N$27,IF(F16="Scenario2PBT4",'Major retrofit'!$O$27,IF(F16="Scenario3PBT4",'Major retrofit'!$P$27,"")))&amp;IF(F16="Scenario1PBT5",'Major retrofit'!$Q$27,IF(F16="Scenario2PBT5",'Major retrofit'!$R$27,IF(F16="Scenario3PBT5",'Major retrofit'!$S$27,"")))&amp;IF(F16="Scenario1PBT6",'Major retrofit'!$T$27,IF(F16="Scenario2PBT6",'Major retrofit'!$U$27,IF(F16="Scenario3PBT6",'Major retrofit'!$V$27,"")))&amp;IF(F16="Scenario1PBT7",'Major retrofit'!$W$27,IF(F16="Scenario2PBT7",'Major retrofit'!$X$27,IF(F16="Scenario3PBT7",'Major retrofit'!$Y$27,"")))&amp;IF(F16="Scenario1PBT8",'Major retrofit'!$Z$27,IF(F16="Scenario2PBT8",'Major retrofit'!$AA$27,IF(F16="Scenario3PBT8",'Major retrofit'!$AB$27,"")))&amp;IF(F16="Scenario1PBT9",'Major retrofit'!$AC$27,IF(F16="Scenario2PBT9",'Major retrofit'!$AD$27,IF(F16="Scenario3PBT9",'Major retrofit'!$AE$27,"")))&amp;IF(F16="Scenario1PBT10",'Major retrofit'!$AF$27,IF(F16="Scenario2PBT10",'Major retrofit'!$AG$27,IF(F16="Scenario3PBT10",'Major retrofit'!$AH$27,"")))&amp;IF(F16="Scenario1PBT11",'Major retrofit'!$AI$27,IF(F16="Scenario2PBT11",'Major retrofit'!$AJ$27,IF(F16="Scenario3PBT11",'Major retrofit'!$AK$27,"")))&amp;IF(F16="Scenario1PBT12",'Major retrofit'!$AL$27,IF(F16="Scenario2PBT12",'Major retrofit'!$AM$27,IF(F16="Scenario3PBT12",'Major retrofit'!$AN$27,"")))&amp;IF(F16="Scenario1PBT13",'Major retrofit'!$AO$27,IF(F16="Scenario2PBT13",'Major retrofit'!$AP$27,IF(F16="Scenario3PBT13",'Major retrofit'!$AQ$27,"")))&amp;IF(F16="Scenario1PBT14",'Major retrofit'!$AR$27,IF(F16="Scenario2PBT14",'Major retrofit'!$AS$27,IF(F16="Scenario3PBT14",'Major retrofit'!$AT$27,"")))&amp;IF(F16="Scenario1PBT15",'Major retrofit'!$AU$27,IF(F16="Scenario2PBT15",'Major retrofit'!$AV$27,IF(F16="Scenario3PBT15",'Major retrofit'!$AW$27,"")))</f>
        <v/>
      </c>
      <c r="T16" s="207">
        <f t="shared" si="17"/>
        <v>0</v>
      </c>
      <c r="U16" s="206" t="str">
        <f>IF(F16="Scenario1PBT1",'Major retrofit'!$E$38,IF(F16="Scenario2PBT1",'Major retrofit'!$F$38,IF(F16="Scenario3PBT1",'Major retrofit'!$G$38,"")))&amp;IF(F16="Scenario1PBT2",'Major retrofit'!$H$38,IF(F16="Scenario2PBT2",'Major retrofit'!$I$38,IF(F16="Scenario3PBT2",'Major retrofit'!$J$38,"")))&amp;IF(F16="Scenario1PBT3",'Major retrofit'!$K$38,IF(F16="Scenario2PBT3",'Major retrofit'!$L$38,IF(F16="Scenario3PBT3",'Major retrofit'!$M$38,"")))&amp;IF(F16="Scenario1PBT4",'Major retrofit'!$N$38,IF(F16="Scenario2PBT4",'Major retrofit'!$O$38,IF(F16="Scenario3PBT4",'Major retrofit'!$P$38,"")))&amp;IF(F16="Scenario1PBT5",'Major retrofit'!$Q$38,IF(F16="Scenario2PBT5",'Major retrofit'!$R$38,IF(F16="Scenario3PBT5",'Major retrofit'!$S$38,"")))&amp;IF(F16="Scenario1PBT6",'Major retrofit'!$T$38,IF(F16="Scenario2PBT6",'Major retrofit'!$U$38,IF(F16="Scenario3PBT6",'Major retrofit'!$V$38,"")))&amp;IF(F16="Scenario1PBT7",'Major retrofit'!$W$38,IF(F16="Scenario2PBT7",'Major retrofit'!$X$38,IF(F16="Scenario3PBT7",'Major retrofit'!$Y$38,"")))&amp;IF(F16="Scenario1PBT8",'Major retrofit'!$Z$38,IF(F16="Scenario2PBT8",'Major retrofit'!$AA$38,IF(F16="Scenario3PBT8",'Major retrofit'!$AB$38,"")))&amp;IF(F16="Scenario1PBT9",'Major retrofit'!$AC$38,IF(F16="Scenario2PBT9",'Major retrofit'!$AD$38,IF(F16="Scenario3PBT9",'Major retrofit'!$AE$38,"")))&amp;IF(F16="Scenario1PBT10",'Major retrofit'!$AF$38,IF(F16="Scenario2PBT10",'Major retrofit'!$AG$38,IF(F16="Scenario3PBT10",'Major retrofit'!$AH$38,"")))&amp;IF(F16="Scenario1PBT11",'Major retrofit'!$AI$38,IF(F16="Scenario2PBT11",'Major retrofit'!$AJ$38,IF(F16="Scenario3PBT11",'Major retrofit'!$AK$38,"")))&amp;IF(F16="Scenario1PBT12",'Major retrofit'!$AL$38,IF(F16="Scenario2PBT12",'Major retrofit'!$AM$38,IF(F16="Scenario3PBT12",'Major retrofit'!$AN$38,"")))&amp;IF(F16="Scenario1PBT13",'Major retrofit'!$AO$38,IF(F16="Scenario2PBT13",'Major retrofit'!$AP$38,IF(F16="Scenario3PBT13",'Major retrofit'!$AQ$38,"")))&amp;IF(F16="Scenario1PBT14",'Major retrofit'!$AR$38,IF(F16="Scenario2PBT14",'Major retrofit'!$AS$38,IF(F16="Scenario3PBT14",'Major retrofit'!$AT$38,"")))&amp;IF(F16="Scenario1PBT15",'Major retrofit'!$AU$38,IF(F16="Scenario2PBT15",'Major retrofit'!$AV$38,IF(F16="Scenario3PBT15",'Major retrofit'!$AW$38,"")))</f>
        <v/>
      </c>
      <c r="V16" s="117">
        <f t="shared" si="18"/>
        <v>0</v>
      </c>
      <c r="W16" s="117" t="str">
        <f>IF(F16="Scenario1PBT1",'Major retrofit'!$E$40,IF(F16="Scenario2PBT1",'Major retrofit'!$F$40,IF(F16="Scenario3PBT1",'Major retrofit'!$G$40,"")))&amp;IF(F16="Scenario1PBT2",'Major retrofit'!$H$40,IF(F16="Scenario2PBT2",'Major retrofit'!$I$40,IF(F16="Scenario3PBT2",'Major retrofit'!$J$40,"")))&amp;IF(F16="Scenario1PBT3",'Major retrofit'!$K$40,IF(F16="Scenario2PBT3",'Major retrofit'!$L$40,IF(F16="Scenario3PBT3",'Major retrofit'!$M$40,"")))&amp;IF(F16="Scenario1PBT4",'Major retrofit'!$N$40,IF(F16="Scenario2PBT4",'Major retrofit'!$O$40,IF(F16="Scenario3PBT4",'Major retrofit'!$P$40,"")))&amp;IF(F16="Scenario1PBT5",'Major retrofit'!$Q$40,IF(F16="Scenario2PBT5",'Major retrofit'!$R$40,IF(F16="Scenario3PBT5",'Major retrofit'!$S$40,"")))&amp;IF(F16="Scenario1PBT6",'Major retrofit'!$T$40,IF(F16="Scenario2PBT6",'Major retrofit'!$U$40,IF(F16="Scenario3PBT6",'Major retrofit'!$V$40,"")))&amp;IF(F16="Scenario1PBT7",'Major retrofit'!$W$40,IF(F16="Scenario2PBT7",'Major retrofit'!$X$40,IF(F16="Scenario3PBT7",'Major retrofit'!$Y$40,"")))&amp;IF(F16="Scenario1PBT8",'Major retrofit'!$Z$40,IF(F16="Scenario2PBT8",'Major retrofit'!$AA$40,IF(F16="Scenario3PBT8",'Major retrofit'!$AB$40,"")))&amp;IF(F16="Scenario1PBT9",'Major retrofit'!$AC$40,IF(F16="Scenario2PBT9",'Major retrofit'!$AD$40,IF(F16="Scenario3PBT9",'Major retrofit'!$AE$40,"")))&amp;IF(F16="Scenario1PBT10",'Major retrofit'!$AF$40,IF(F16="Scenario2PBT10",'Major retrofit'!$AG$40,IF(F16="Scenario3PBT10",'Major retrofit'!$AH$40,"")))&amp;IF(F16="Scenario1PBT11",'Major retrofit'!$AI$40,IF(F16="Scenario2PBT11",'Major retrofit'!$AJ$40,IF(F16="Scenario3PBT11",'Major retrofit'!$AK$40,"")))&amp;IF(F16="Scenario1PBT12",'Major retrofit'!$AL$40,IF(F16="Scenario2PBT12",'Major retrofit'!$AM$40,IF(F16="Scenario3PBT12",'Major retrofit'!$AN$40,"")))&amp;IF(F16="Scenario1PBT13",'Major retrofit'!$AO$40,IF(F16="Scenario2PBT13",'Major retrofit'!$AP$40,IF(F16="Scenario3PBT13",'Major retrofit'!$AQ$40,"")))&amp;IF(F16="Scenario1PBT14",'Major retrofit'!$AR$40,IF(F16="Scenario2PBT14",'Major retrofit'!$AS$40,IF(F16="Scenario3PBT14",'Major retrofit'!$AT$40,"")))&amp;IF(F16="Scenario1PBT15",'Major retrofit'!$AU$40,IF(F16="Scenario2PBT15",'Major retrofit'!$AV$40,IF(F16="Scenario3PBT15",'Major retrofit'!$AW$40,"")))</f>
        <v/>
      </c>
      <c r="X16" s="117">
        <f t="shared" si="19"/>
        <v>0</v>
      </c>
      <c r="Y16" s="117" t="str">
        <f>IF(F16="Scenario1PBT1",'Major retrofit'!$E$42,IF(F16="Scenario2PBT1",'Major retrofit'!$F$42,IF(F16="Scenario3PBT1",'Major retrofit'!$G$42,"")))&amp;IF(F16="Scenario1PBT2",'Major retrofit'!$H$42,IF(F16="Scenario2PBT2",'Major retrofit'!$I$42,IF(F16="Scenario3PBT2",'Major retrofit'!$J$42,"")))&amp;IF(F16="Scenario1PBT3",'Major retrofit'!$K$42,IF(F16="Scenario2PBT3",'Major retrofit'!$L$42,IF(F16="Scenario3PBT3",'Major retrofit'!$M$42,"")))&amp;IF(F16="Scenario1PBT4",'Major retrofit'!$N$42,IF(F16="Scenario2PBT4",'Major retrofit'!$O$42,IF(F16="Scenario3PBT4",'Major retrofit'!$P$42,"")))&amp;IF(F16="Scenario1PBT5",'Major retrofit'!$Q$42,IF(F16="Scenario2PBT5",'Major retrofit'!$R$42,IF(F16="Scenario3PBT5",'Major retrofit'!$S$42,"")))&amp;IF(F16="Scenario1PBT6",'Major retrofit'!$T$42,IF(F16="Scenario2PBT6",'Major retrofit'!$U$42,IF(F16="Scenario3PBT6",'Major retrofit'!$V$42,"")))&amp;IF(F16="Scenario1PBT7",'Major retrofit'!$W$42,IF(F16="Scenario2PBT7",'Major retrofit'!$X$42,IF(F16="Scenario3PBT7",'Major retrofit'!$Y$42,"")))&amp;IF(F16="Scenario1PBT8",'Major retrofit'!$Z$42,IF(F16="Scenario2PBT8",'Major retrofit'!$AA$42,IF(F16="Scenario3PBT8",'Major retrofit'!$AB$42,"")))&amp;IF(F16="Scenario1PBT9",'Major retrofit'!$AC$42,IF(F16="Scenario2PBT9",'Major retrofit'!$AD$42,IF(F16="Scenario3PBT9",'Major retrofit'!$AE$42,"")))&amp;IF(F16="Scenario1PBT10",'Major retrofit'!$AF$42,IF(F16="Scenario2PBT10",'Major retrofit'!$AG$42,IF(F16="Scenario3PBT10",'Major retrofit'!$AH$42,"")))&amp;IF(F16="Scenario1PBT11",'Major retrofit'!$AI$42,IF(F16="Scenario2PBT11",'Major retrofit'!$AJ$42,IF(F16="Scenario3PBT11",'Major retrofit'!$AK$42,"")))&amp;IF(F16="Scenario1PBT12",'Major retrofit'!$AL$42,IF(F16="Scenario2PBT12",'Major retrofit'!$AM$42,IF(F16="Scenario3PBT12",'Major retrofit'!$AN$42,"")))&amp;IF(F16="Scenario1PBT13",'Major retrofit'!$AO$42,IF(F16="Scenario2PBT13",'Major retrofit'!$AP$42,IF(F16="Scenario3PBT13",'Major retrofit'!$AQ$42,"")))&amp;IF(F16="Scenario1PBT14",'Major retrofit'!$AR$42,IF(F16="Scenario2PBT14",'Major retrofit'!$AS$42,IF(F16="Scenario3PBT14",'Major retrofit'!$AT$42,"")))&amp;IF(F16="Scenario1PBT15",'Major retrofit'!$AU$42,IF(F16="Scenario2PBT15",'Major retrofit'!$AV$42,IF(F16="Scenario3PBT15",'Major retrofit'!$AW$42,"")))</f>
        <v/>
      </c>
      <c r="Z16" s="117">
        <f t="shared" si="20"/>
        <v>0</v>
      </c>
      <c r="AA16" s="178" t="str">
        <f>IF(F16="Scenario1PBT1",'Major retrofit'!$E$101,IF(F16="Scenario2PBT1",'Major retrofit'!$F$101,IF(F16="Scenario3PBT1",'Major retrofit'!$G$101,"")))&amp;IF(F16="Scenario1PBT2",'Major retrofit'!$H$101,IF(F16="Scenario2PBT2",'Major retrofit'!$I$101,IF(F16="Scenario3PBT2",'Major retrofit'!$J$101,"")))&amp;IF(F16="Scenario1PBT3",'Major retrofit'!$K$101,IF(F16="Scenario2PBT3",'Major retrofit'!$L$101,IF(F16="Scenario3PBT3",'Major retrofit'!$M$101,"")))&amp;IF(F16="Scenario1PBT4",'Major retrofit'!$N$101,IF(F16="Scenario2PBT4",'Major retrofit'!$O$101,IF(F16="Scenario3PBT4",'Major retrofit'!$P$101,"")))&amp;IF(F16="Scenario1PBT5",'Major retrofit'!$Q$101,IF(F16="Scenario2PBT5",'Major retrofit'!$R$101,IF(F16="Scenario3PBT5",'Major retrofit'!$S$101,"")))&amp;IF(F16="Scenario1PBT6",'Major retrofit'!$T$101,IF(F16="Scenario2PBT6",'Major retrofit'!$U$101,IF(F16="Scenario3PBT6",'Major retrofit'!$V$101,"")))&amp;IF(F16="Scenario1PBT7",'Major retrofit'!$W$101,IF(F16="Scenario2PBT7",'Major retrofit'!$X$101,IF(F16="Scenario3PBT7",'Major retrofit'!$Y$101,"")))&amp;IF(F16="Scenario1PBT8",'Major retrofit'!$Z$101,IF(F16="Scenario2PBT8",'Major retrofit'!$AA$101,IF(F16="Scenario3PBT8",'Major retrofit'!$AB$101,"")))&amp;IF(F16="Scenario1PBT9",'Major retrofit'!$AC$101,IF(F16="Scenario2PBT9",'Major retrofit'!$AD$101,IF(F16="Scenario3PBT9",'Major retrofit'!$AE$101,"")))&amp;IF(F16="Scenario1PBT10",'Major retrofit'!$AF$101,IF(F16="Scenario2PBT10",'Major retrofit'!$AG$101,IF(F16="Scenario3PBT10",'Major retrofit'!$AH$101,"")))&amp;IF(F16="Scenario1PBT11",'Major retrofit'!$AI$101,IF(F16="Scenario2PBT11",'Major retrofit'!$AJ$101,IF(F16="Scenario3PBT11",'Major retrofit'!$AK$101,"")))&amp;IF(F16="Scenario1PBT12",'Major retrofit'!$AL$101,IF(F16="Scenario2PBT12",'Major retrofit'!$AM$101,IF(F16="Scenario3PBT12",'Major retrofit'!$AN$101,"")))&amp;IF(F16="Scenario1PBT13",'Major retrofit'!$AO$101,IF(F16="Scenario2PBT13",'Major retrofit'!$AP$101,IF(F16="Scenario3PBT13",'Major retrofit'!$AQ$101,"")))&amp;IF(F16="Scenario1PBT14",'Major retrofit'!$AR$101,IF(F16="Scenario2PBT14",'Major retrofit'!$AS$101,IF(F16="Scenario3PBT14",'Major retrofit'!$AT$101,"")))&amp;IF(F16="Scenario1PBT15",'Major retrofit'!$AU$101,IF(F16="Scenario2PBT15",'Major retrofit'!$AV$101,IF(F16="Scenario3PBT15",'Major retrofit'!$AW$101,"")))</f>
        <v/>
      </c>
      <c r="AB16" s="179">
        <f t="shared" si="21"/>
        <v>0</v>
      </c>
      <c r="AC16" s="208">
        <f>IFERROR('Projection_Base-case'!G16-G16,0)</f>
        <v>0</v>
      </c>
      <c r="AD16" s="117">
        <f t="shared" si="0"/>
        <v>0</v>
      </c>
      <c r="AE16" s="117">
        <f>IFERROR(100*AC16/'Projection_Base-case'!G16,0)</f>
        <v>0</v>
      </c>
      <c r="AF16" s="117">
        <f>IFERROR('Projection_Base-case'!I16-I16,0)</f>
        <v>0</v>
      </c>
      <c r="AG16" s="117">
        <f t="shared" si="1"/>
        <v>0</v>
      </c>
      <c r="AH16" s="117">
        <f>IFERROR(100*AF16/'Projection_Base-case'!I16,0)</f>
        <v>0</v>
      </c>
      <c r="AI16" s="117">
        <f>IFERROR('Projection_Base-case'!K16-K16,0)</f>
        <v>0</v>
      </c>
      <c r="AJ16" s="117">
        <f t="shared" si="2"/>
        <v>0</v>
      </c>
      <c r="AK16" s="117">
        <f>IFERROR(100*AI16/'Projection_Base-case'!K16,0)</f>
        <v>0</v>
      </c>
      <c r="AL16" s="117">
        <f>IFERROR(M16-'Projection_Base-case'!M16,0)</f>
        <v>0</v>
      </c>
      <c r="AM16" s="117">
        <f t="shared" si="3"/>
        <v>0</v>
      </c>
      <c r="AN16" s="179">
        <f>IFERROR(IF('Projection_Base-case'!N16&gt;0,100*AM16/'Projection_Base-case'!N16,100*AM16/N16),0)</f>
        <v>0</v>
      </c>
      <c r="AO16" s="206">
        <f>IFERROR('Projection_Base-case'!O16-O16,0)</f>
        <v>0</v>
      </c>
      <c r="AP16" s="117">
        <f t="shared" si="4"/>
        <v>0</v>
      </c>
      <c r="AQ16" s="117">
        <f>IFERROR(100*AO16/'Projection_Base-case'!O16,0)</f>
        <v>0</v>
      </c>
      <c r="AR16" s="117">
        <f>IFERROR('Projection_Base-case'!Q16-Q16,0)</f>
        <v>0</v>
      </c>
      <c r="AS16" s="117">
        <f t="shared" si="5"/>
        <v>0</v>
      </c>
      <c r="AT16" s="117">
        <f>IFERROR(100*AR16/'Projection_Base-case'!Q16,0)</f>
        <v>0</v>
      </c>
      <c r="AU16" s="117">
        <f>IFERROR('Projection_Base-case'!S16-S16,0)</f>
        <v>0</v>
      </c>
      <c r="AV16" s="117">
        <f t="shared" si="6"/>
        <v>0</v>
      </c>
      <c r="AW16" s="118">
        <f>IFERROR(100*AU16/'Projection_Base-case'!S16,0)</f>
        <v>0</v>
      </c>
      <c r="AX16" s="206">
        <f>IFERROR('Projection_Base-case'!U16-U16,0)</f>
        <v>0</v>
      </c>
      <c r="AY16" s="117">
        <f t="shared" si="7"/>
        <v>0</v>
      </c>
      <c r="AZ16" s="117">
        <f>IFERROR(100*AX16/'Projection_Base-case'!U16,0)</f>
        <v>0</v>
      </c>
      <c r="BA16" s="117">
        <f>IFERROR('Projection_Base-case'!W16-W16,0)</f>
        <v>0</v>
      </c>
      <c r="BB16" s="117">
        <f t="shared" si="8"/>
        <v>0</v>
      </c>
      <c r="BC16" s="117">
        <f>IFERROR(100*BA16/'Projection_Base-case'!W16,0)</f>
        <v>0</v>
      </c>
      <c r="BD16" s="117">
        <f>IFERROR('Projection_Base-case'!Y16-Y16,0)</f>
        <v>0</v>
      </c>
      <c r="BE16" s="117">
        <f t="shared" si="9"/>
        <v>0</v>
      </c>
      <c r="BF16" s="117">
        <f>IFERROR(100*BD16/'Projection_Base-case'!Y16,0)</f>
        <v>0</v>
      </c>
      <c r="BG16" s="178">
        <f t="shared" si="22"/>
        <v>0</v>
      </c>
      <c r="BH16" s="179">
        <f t="shared" si="23"/>
        <v>0</v>
      </c>
    </row>
    <row r="17" spans="1:60" ht="15" thickBot="1">
      <c r="A17" s="205">
        <v>12</v>
      </c>
      <c r="B17" s="119">
        <f>IF('Projection_Base-case'!B17&lt;&gt;"",'Projection_Base-case'!B17,0)</f>
        <v>0</v>
      </c>
      <c r="C17" s="119">
        <f>IF('Projection_Base-case'!C17&lt;&gt;"",'Projection_Base-case'!C17,0)</f>
        <v>0</v>
      </c>
      <c r="D17" s="119">
        <f>IF('Projection_Base-case'!D17&lt;&gt;"",'Projection_Base-case'!D17,0)</f>
        <v>0</v>
      </c>
      <c r="E17" s="263" t="str">
        <f>IF(AND('Résultats major'!$AC$3="OUI",'Résultats major'!E16&lt;&gt;""),'Résultats major'!E16,IF(OR(D17="PBT1",D17="PBT2",D17="PBT3",D17="PBT4",D17="PBT5",D17="PBT6",D17="PBT7",D17="PBT8",D17="PBT10"),"Scenario1",IF(D17="PBT9","Scenario2","")))</f>
        <v/>
      </c>
      <c r="F17" s="202" t="str">
        <f t="shared" si="10"/>
        <v>0</v>
      </c>
      <c r="G17" s="177" t="str">
        <f>IF(F17="Scenario1PBT1",'Major retrofit'!$E$6,IF(F17="Scenario2PBT1",'Major retrofit'!$F$6,IF(F17="Scenario3PBT1",'Major retrofit'!$G$6,"")))&amp;IF(F17="Scenario1PBT2",'Major retrofit'!$H$6,IF(F17="Scenario2PBT2",'Major retrofit'!$I$6,IF(F17="Scenario3PBT2",'Major retrofit'!$J$6,"")))&amp;IF(F17="Scenario1PBT3",'Major retrofit'!$K$6,IF(F17="Scenario2PBT3",'Major retrofit'!$L$6,IF(F17="Scenario3PBT3",'Major retrofit'!$M$6,"")))&amp;IF(F17="Scenario1PBT4",'Major retrofit'!$N$6,IF(F17="Scenario2PBT4",'Major retrofit'!$O$6,IF(F17="Scenario3PBT4",'Major retrofit'!$P$6,"")))&amp;IF(F17="Scenario1PBT5",'Major retrofit'!$Q$6,IF(F17="Scenario2PBT5",'Major retrofit'!$R$6,IF(F17="Scenario3PBT5",'Major retrofit'!$S$6,"")))&amp;IF(F17="Scenario1PBT6",'Major retrofit'!$T$6,IF(F17="Scenario2PBT6",'Major retrofit'!$U$6,IF(F17="Scenario3PBT6",'Major retrofit'!$V$6,"")))&amp;IF(F17="Scenario1PBT7",'Major retrofit'!$W$6,IF(F17="Scenario2PBT7",'Major retrofit'!$X$6,IF(F17="Scenario3PBT7",'Major retrofit'!$Y$6,"")))&amp;IF(F17="Scenario1PBT8",'Major retrofit'!$Z$6,IF(F17="Scenario2PBT8",'Major retrofit'!$AA$6,IF(F17="Scenario3PBT8",'Major retrofit'!$AB$6,"")))&amp;IF(F17="Scenario1PBT9",'Major retrofit'!$AC$6,IF(F17="Scenario2PBT9",'Major retrofit'!$AD$6,IF(F17="Scenario3PBT9",'Major retrofit'!$AE$6,"")))&amp;IF(F17="Scenario1PBT10",'Major retrofit'!$AF$6,IF(F17="Scenario2PBT10",'Major retrofit'!$AG$6,IF(F17="Scenario3PBT10",'Major retrofit'!$AH$6,"")))&amp;IF(F17="Scenario1PBT11",'Major retrofit'!$AI$6,IF(F17="Scenario2PBT11",'Major retrofit'!$AJ$6,IF(F17="Scenario3PBT11",'Major retrofit'!$AK$6,"")))&amp;IF(F17="Scenario1PBT12",'Major retrofit'!$AL$6,IF(F17="Scenario2PBT12",'Major retrofit'!$AM$6,IF(F17="Scenario3PBT12",'Major retrofit'!$AN$6,"")))&amp;IF(F17="Scenario1PBT13",'Major retrofit'!$AO$6,IF(F17="Scenario2PBT13",'Major retrofit'!$AP$6,IF(F17="Scenario3PBT13",'Major retrofit'!$AQ$6,"")))&amp;IF(F17="Scenario1PBT14",'Major retrofit'!$AR$6,IF(F17="Scenario2PBT14",'Major retrofit'!$AS$6,IF(F17="Scenario3PBT14",'Major retrofit'!$AT$6,"")))&amp;IF(F17="Scenario1PBT15",'Major retrofit'!$AU$6,IF(F17="Scenario2PBT15",'Major retrofit'!$AV$6,IF(F17="Scenario3PBT15",'Major retrofit'!$AW$6,"")))</f>
        <v/>
      </c>
      <c r="H17" s="117">
        <f t="shared" si="11"/>
        <v>0</v>
      </c>
      <c r="I17" s="178" t="str">
        <f>IF(F17="Scenario1PBT1",'Major retrofit'!$E$16,IF(F17="Scenario2PBT1",'Major retrofit'!$F$16,IF(F17="Scenario3PBT1",'Major retrofit'!$G$16,"")))&amp;IF(F17="Scenario1PBT2",'Major retrofit'!$H$16,IF(F17="Scenario2PBT2",'Major retrofit'!$I$16,IF(F17="Scenario3PBT2",'Major retrofit'!$J$16,"")))&amp;IF(F17="Scenario1PBT3",'Major retrofit'!$K$16,IF(F17="Scenario2PBT3",'Major retrofit'!$L$16,IF(F17="Scenario3PBT3",'Major retrofit'!$M$16,"")))&amp;IF(F17="Scenario1PBT4",'Major retrofit'!$N$16,IF(F17="Scenario2PBT4",'Major retrofit'!$O$16,IF(F17="Scenario3PBT4",'Major retrofit'!$P$16,"")))&amp;IF(F17="Scenario1PBT5",'Major retrofit'!$Q$16,IF(F17="Scenario2PBT5",'Major retrofit'!$R$16,IF(F17="Scenario3PBT5",'Major retrofit'!$S$16,"")))&amp;IF(F17="Scenario1PBT6",'Major retrofit'!$T$16,IF(F17="Scenario2PBT6",'Major retrofit'!$U$16,IF(F17="Scenario3PBT6",'Major retrofit'!$V$16,"")))&amp;IF(F17="Scenario1PBT7",'Major retrofit'!$W$16,IF(F17="Scenario2PBT7",'Major retrofit'!$X$16,IF(F17="Scenario3PBT7",'Major retrofit'!$Y$16,"")))&amp;IF(F17="Scenario1PBT8",'Major retrofit'!$Z$16,IF(F17="Scenario2PBT8",'Major retrofit'!$AA$16,IF(F17="Scenario3PBT8",'Major retrofit'!$AB$16,"")))&amp;IF(F17="Scenario1PBT9",'Major retrofit'!$AC$16,IF(F17="Scenario2PBT9",'Major retrofit'!$AD$16,IF(F17="Scenario3PBT9",'Major retrofit'!$AE$16,"")))&amp;IF(F17="Scenario1PBT10",'Major retrofit'!$AF$16,IF(F17="Scenario2PBT10",'Major retrofit'!$AG$16,IF(F17="Scenario3PBT10",'Major retrofit'!$AH$16,"")))&amp;IF(F17="Scenario1PBT11",'Major retrofit'!$AI$16,IF(F17="Scenario2PBT11",'Major retrofit'!$AJ$16,IF(F17="Scenario3PBT11",'Major retrofit'!$AK$16,"")))&amp;IF(F17="Scenario1PBT12",'Major retrofit'!$AL$16,IF(F17="Scenario2PBT12",'Major retrofit'!$AM$16,IF(F17="Scenario3PBT12",'Major retrofit'!$AN$16,"")))&amp;IF(F17="Scenario1PBT13",'Major retrofit'!$AO$16,IF(F17="Scenario2PBT13",'Major retrofit'!$AP$16,IF(F17="Scenario3PBT13",'Major retrofit'!$AQ$16,"")))&amp;IF(F17="Scenario1PBT14",'Major retrofit'!$AR$16,IF(F17="Scenario2PBT14",'Major retrofit'!$AS$16,IF(F17="Scenario3PBT14",'Major retrofit'!$AT$16,"")))&amp;IF(F17="Scenario1PBT15",'Major retrofit'!$AU$16,IF(F17="Scenario2PBT15",'Major retrofit'!$AV$16,IF(F17="Scenario3PBT15",'Major retrofit'!$AW$16,"")))</f>
        <v/>
      </c>
      <c r="J17" s="117">
        <f t="shared" si="12"/>
        <v>0</v>
      </c>
      <c r="K17" s="117" t="str">
        <f>IF(F17="Scenario1PBT1",'Major retrofit'!$E$18,IF(F17="Scenario2PBT1",'Major retrofit'!$F$18,IF(F17="Scenario3PBT1",'Major retrofit'!$G$18,"")))&amp;IF(F17="Scenario1PBT2",'Major retrofit'!$H$18,IF(F17="Scenario2PBT2",'Major retrofit'!$I$18,IF(F17="Scenario3PBT2",'Major retrofit'!$J$18,"")))&amp;IF(F17="Scenario1PBT3",'Major retrofit'!$K$18,IF(F17="Scenario2PBT3",'Major retrofit'!$L$18,IF(F17="Scenario3PBT3",'Major retrofit'!$M$18,"")))&amp;IF(F17="Scenario1PBT4",'Major retrofit'!$N$18,IF(F17="Scenario2PBT4",'Major retrofit'!$O$18,IF(F17="Scenario3PBT4",'Major retrofit'!$P$18,"")))&amp;IF(F17="Scenario1PBT5",'Major retrofit'!$Q$18,IF(F17="Scenario2PBT5",'Major retrofit'!$R$18,IF(F17="Scenario3PBT5",'Major retrofit'!$S$18,"")))&amp;IF(F17="Scenario1PBT6",'Major retrofit'!$T$18,IF(F17="Scenario2PBT6",'Major retrofit'!$U$18,IF(F17="Scenario3PBT6",'Major retrofit'!$V$18,"")))&amp;IF(F17="Scenario1PBT7",'Major retrofit'!$W$18,IF(F17="Scenario2PBT7",'Major retrofit'!$X$18,IF(F17="Scenario3PBT7",'Major retrofit'!$Y$18,"")))&amp;IF(F17="Scenario1PBT8",'Major retrofit'!$Z$18,IF(F17="Scenario2PBT8",'Major retrofit'!$AA$18,IF(F17="Scenario3PBT8",'Major retrofit'!$AB$18,"")))&amp;IF(F17="Scenario1PBT9",'Major retrofit'!$AC$18,IF(F17="Scenario2PBT9",'Major retrofit'!$AD$18,IF(F17="Scenario3PBT9",'Major retrofit'!$AE$18,"")))&amp;IF(F17="Scenario1PBT10",'Major retrofit'!$AF$18,IF(F17="Scenario2PBT10",'Major retrofit'!$AG$18,IF(F17="Scenario3PBT10",'Major retrofit'!$AH$18,"")))&amp;IF(F17="Scenario1PBT11",'Major retrofit'!$AI$18,IF(F17="Scenario2PBT11",'Major retrofit'!$AJ$18,IF(F17="Scenario3PBT11",'Major retrofit'!$AK$18,"")))&amp;IF(F17="Scenario1PBT12",'Major retrofit'!$AL$18,IF(F17="Scenario2PBT12",'Major retrofit'!$AM$18,IF(F17="Scenario3PBT12",'Major retrofit'!$AN$18,"")))&amp;IF(F17="Scenario1PBT13",'Major retrofit'!$AO$18,IF(F17="Scenario2PBT13",'Major retrofit'!$AP$18,IF(F17="Scenario3PBT13",'Major retrofit'!$AQ$18,"")))&amp;IF(F17="Scenario1PBT14",'Major retrofit'!$AR$18,IF(F17="Scenario2PBT14",'Major retrofit'!$AS$18,IF(F17="Scenario3PBT14",'Major retrofit'!$AT$18,"")))&amp;IF(F17="Scenario1PBT15",'Major retrofit'!$AU$18,IF(F17="Scenario2PBT15",'Major retrofit'!$AV$18,IF(F17="Scenario3PBT15",'Major retrofit'!$AW$18,"")))</f>
        <v/>
      </c>
      <c r="L17" s="117">
        <f t="shared" si="13"/>
        <v>0</v>
      </c>
      <c r="M17" s="117" t="str">
        <f>IF(F17="Scenario1PBT1",'Major retrofit'!$E$20,IF(F17="Scenario2PBT1",'Major retrofit'!$F$20,IF(F17="Scenario3PBT1",'Major retrofit'!$G$20,"")))&amp;IF(F17="Scenario1PBT2",'Major retrofit'!$H$20,IF(F17="Scenario2PBT2",'Major retrofit'!$I$20,IF(F17="Scenario3PBT2",'Major retrofit'!$J$20,"")))&amp;IF(F17="Scenario1PBT3",'Major retrofit'!$K$20,IF(F17="Scenario2PBT3",'Major retrofit'!$L$20,IF(F17="Scenario3PBT3",'Major retrofit'!$M$20,"")))&amp;IF(F17="Scenario1PBT4",'Major retrofit'!$N$20,IF(F17="Scenario2PBT4",'Major retrofit'!$O$20,IF(F17="Scenario3PBT4",'Major retrofit'!$P$20,"")))&amp;IF(F17="Scenario1PBT5",'Major retrofit'!$Q$20,IF(F17="Scenario2PBT5",'Major retrofit'!$R$20,IF(F17="Scenario3PBT5",'Major retrofit'!$S$20,"")))&amp;IF(F17="Scenario1PBT6",'Major retrofit'!$T$20,IF(F17="Scenario2PBT6",'Major retrofit'!$U$20,IF(F17="Scenario3PBT6",'Major retrofit'!$V$20,"")))&amp;IF(F17="Scenario1PBT7",'Major retrofit'!$W$20,IF(F17="Scenario2PBT7",'Major retrofit'!$X$20,IF(F17="Scenario3PBT7",'Major retrofit'!$Y$20,"")))&amp;IF(F17="Scenario1PBT8",'Major retrofit'!$Z$20,IF(F17="Scenario2PBT8",'Major retrofit'!$AA$20,IF(F17="Scenario3PBT8",'Major retrofit'!$AB$20,"")))&amp;IF(F17="Scenario1PBT9",'Major retrofit'!$AC$20,IF(F17="Scenario2PBT9",'Major retrofit'!$AD$20,IF(F17="Scenario3PBT9",'Major retrofit'!$AE$20,"")))&amp;IF(F17="Scenario1PBT10",'Major retrofit'!$AF$20,IF(F17="Scenario2PBT10",'Major retrofit'!$AG$20,IF(F17="Scenario3PBT10",'Major retrofit'!$AH$20,"")))&amp;IF(F17="Scenario1PBT11",'Major retrofit'!$AI$20,IF(F17="Scenario2PBT11",'Major retrofit'!$AJ$20,IF(F17="Scenario3PBT11",'Major retrofit'!$AK$20,"")))&amp;IF(F17="Scenario1PBT12",'Major retrofit'!$AL$20,IF(F17="Scenario2PBT12",'Major retrofit'!$AM$20,IF(F17="Scenario3PBT12",'Major retrofit'!$AN$20,"")))&amp;IF(F17="Scenario1PBT13",'Major retrofit'!$AO$20,IF(F17="Scenario2PBT13",'Major retrofit'!$AP$20,IF(F17="Scenario3PBT13",'Major retrofit'!$AQ$20,"")))&amp;IF(F17="Scenario1PBT14",'Major retrofit'!$AR$20,IF(F17="Scenario2PBT14",'Major retrofit'!$AS$20,IF(F17="Scenario3PBT14",'Major retrofit'!$AT$20,"")))&amp;IF(F17="Scenario1PBT15",'Major retrofit'!$AU$20,IF(F17="Scenario2PBT15",'Major retrofit'!$AV$20,IF(F17="Scenario3PBT15",'Major retrofit'!$AW$20,"")))</f>
        <v/>
      </c>
      <c r="N17" s="118">
        <f t="shared" si="14"/>
        <v>0</v>
      </c>
      <c r="O17" s="206" t="str">
        <f>IF(F17="Scenario1PBT1",'Major retrofit'!$E$23,IF(F17="Scenario2PBT1",'Major retrofit'!$F$23,IF(F17="Scenario3PBT1",'Major retrofit'!$G$23,"")))&amp;IF(F17="Scenario1PBT2",'Major retrofit'!$H$23,IF(F17="Scenario2PBT2",'Major retrofit'!$I$23,IF(F17="Scenario3PBT2",'Major retrofit'!$J$23,"")))&amp;IF(F17="Scenario1PBT3",'Major retrofit'!$K$23,IF(F17="Scenario2PBT3",'Major retrofit'!$L$23,IF(F17="Scenario3PBT3",'Major retrofit'!$M$23,"")))&amp;IF(F17="Scenario1PBT4",'Major retrofit'!$N$23,IF(F17="Scenario2PBT4",'Major retrofit'!$O$23,IF(F17="Scenario3PBT4",'Major retrofit'!$P$23,"")))&amp;IF(F17="Scenario1PBT5",'Major retrofit'!$Q$23,IF(F17="Scenario2PBT5",'Major retrofit'!$R$23,IF(F17="Scenario3PBT5",'Major retrofit'!$S$23,"")))&amp;IF(F17="Scenario1PBT6",'Major retrofit'!$T$23,IF(F17="Scenario2PBT6",'Major retrofit'!$U$23,IF(F17="Scenario3PBT6",'Major retrofit'!$V$23,"")))&amp;IF(F17="Scenario1PBT7",'Major retrofit'!$W$23,IF(F17="Scenario2PBT7",'Major retrofit'!$X$23,IF(F17="Scenario3PBT7",'Major retrofit'!$Y$23,"")))&amp;IF(F17="Scenario1PBT8",'Major retrofit'!$Z$23,IF(F17="Scenario2PBT8",'Major retrofit'!$AA$23,IF(F17="Scenario3PBT8",'Major retrofit'!$AB$23,"")))&amp;IF(F17="Scenario1PBT9",'Major retrofit'!$AC$23,IF(F17="Scenario2PBT9",'Major retrofit'!$AD$23,IF(F17="Scenario3PBT9",'Major retrofit'!$AE$23,"")))&amp;IF(F17="Scenario1PBT10",'Major retrofit'!$AF$23,IF(F17="Scenario2PBT10",'Major retrofit'!$AG$23,IF(F17="Scenario3PBT10",'Major retrofit'!$AH$23,"")))&amp;IF(F17="Scenario1PBT11",'Major retrofit'!$AI$23,IF(F17="Scenario2PBT11",'Major retrofit'!$AJ$23,IF(F17="Scenario3PBT11",'Major retrofit'!$AK$23,"")))&amp;IF(F17="Scenario1PBT12",'Major retrofit'!$AL$23,IF(F17="Scenario2PBT12",'Major retrofit'!$AM$23,IF(F17="Scenario3PBT12",'Major retrofit'!$AN$23,"")))&amp;IF(F17="Scenario1PBT13",'Major retrofit'!$AO$23,IF(F17="Scenario2PBT13",'Major retrofit'!$AP$23,IF(F17="Scenario3PBT13",'Major retrofit'!$AQ$23,"")))&amp;IF(F17="Scenario1PBT14",'Major retrofit'!$AR$23,IF(F17="Scenario2PBT14",'Major retrofit'!$AS$23,IF(F17="Scenario3PBT14",'Major retrofit'!$AT$23,"")))&amp;IF(F17="Scenario1PBT15",'Major retrofit'!$AU$23,IF(F17="Scenario2PBT15",'Major retrofit'!$AV$23,IF(F17="Scenario3PBT15",'Major retrofit'!$AW$23,"")))</f>
        <v/>
      </c>
      <c r="P17" s="117">
        <f t="shared" si="15"/>
        <v>0</v>
      </c>
      <c r="Q17" s="117" t="str">
        <f>IF(F17="Scenario1PBT1",'Major retrofit'!$E$25,IF(F17="Scenario2PBT1",'Major retrofit'!$F$25,IF(F17="Scenario3PBT1",'Major retrofit'!$G$25,"")))&amp;IF(F17="Scenario1PBT2",'Major retrofit'!$H$25,IF(F17="Scenario2PBT2",'Major retrofit'!$I$25,IF(F17="Scenario3PBT2",'Major retrofit'!$J$25,"")))&amp;IF(F17="Scenario1PBT3",'Major retrofit'!$K$25,IF(F17="Scenario2PBT3",'Major retrofit'!$L$25,IF(F17="Scenario3PBT3",'Major retrofit'!$M$25,"")))&amp;IF(F17="Scenario1PBT4",'Major retrofit'!$N$25,IF(F17="Scenario2PBT4",'Major retrofit'!$O$25,IF(F17="Scenario3PBT4",'Major retrofit'!$P$25,"")))&amp;IF(F17="Scenario1PBT5",'Major retrofit'!$Q$25,IF(F17="Scenario2PBT5",'Major retrofit'!$R$25,IF(F17="Scenario3PBT5",'Major retrofit'!$S$25,"")))&amp;IF(F17="Scenario1PBT6",'Major retrofit'!$T$25,IF(F17="Scenario2PBT6",'Major retrofit'!$U$25,IF(F17="Scenario3PBT6",'Major retrofit'!$V$25,"")))&amp;IF(F17="Scenario1PBT7",'Major retrofit'!$W$25,IF(F17="Scenario2PBT7",'Major retrofit'!$X$25,IF(F17="Scenario3PBT7",'Major retrofit'!$Y$25,"")))&amp;IF(F17="Scenario1PBT8",'Major retrofit'!$Z$25,IF(F17="Scenario2PBT8",'Major retrofit'!$AA$25,IF(F17="Scenario3PBT8",'Major retrofit'!$AB$25,"")))&amp;IF(F17="Scenario1PBT9",'Major retrofit'!$AC$25,IF(F17="Scenario2PBT9",'Major retrofit'!$AD$25,IF(F17="Scenario3PBT9",'Major retrofit'!$AE$25,"")))&amp;IF(F17="Scenario1PBT10",'Major retrofit'!$AF$25,IF(F17="Scenario2PBT10",'Major retrofit'!$AG$25,IF(F17="Scenario3PBT10",'Major retrofit'!$AH$25,"")))&amp;IF(F17="Scenario1PBT11",'Major retrofit'!$AI$25,IF(F17="Scenario2PBT11",'Major retrofit'!$AJ$25,IF(F17="Scenario3PBT11",'Major retrofit'!$AK$25,"")))&amp;IF(F17="Scenario1PBT12",'Major retrofit'!$AL$25,IF(F17="Scenario2PBT12",'Major retrofit'!$AM$25,IF(F17="Scenario3PBT12",'Major retrofit'!$AN$25,"")))&amp;IF(F17="Scenario1PBT13",'Major retrofit'!$AO$25,IF(F17="Scenario2PBT13",'Major retrofit'!$AP$25,IF(F17="Scenario3PBT13",'Major retrofit'!$AQ$25,"")))&amp;IF(F17="Scenario1PBT14",'Major retrofit'!$AR$25,IF(F17="Scenario2PBT14",'Major retrofit'!$AS$25,IF(F17="Scenario3PBT14",'Major retrofit'!$AT$25,"")))&amp;IF(F17="Scenario1PBT15",'Major retrofit'!$AU$25,IF(F17="Scenario2PBT15",'Major retrofit'!$AV$25,IF(F17="Scenario3PBT15",'Major retrofit'!$AW$25,"")))</f>
        <v/>
      </c>
      <c r="R17" s="117">
        <f t="shared" si="16"/>
        <v>0</v>
      </c>
      <c r="S17" s="117" t="str">
        <f>IF(F17="Scenario1PBT1",'Major retrofit'!$E$27,IF(F17="Scenario2PBT1",'Major retrofit'!$F$27,IF(F17="Scenario3PBT1",'Major retrofit'!$G$27,"")))&amp;IF(F17="Scenario1PBT2",'Major retrofit'!$H$27,IF(F17="Scenario2PBT2",'Major retrofit'!$I$27,IF(F17="Scenario3PBT2",'Major retrofit'!$J$27,"")))&amp;IF(F17="Scenario1PBT3",'Major retrofit'!$K$27,IF(F17="Scenario2PBT3",'Major retrofit'!$L$27,IF(F17="Scenario3PBT3",'Major retrofit'!$M$27,"")))&amp;IF(F17="Scenario1PBT4",'Major retrofit'!$N$27,IF(F17="Scenario2PBT4",'Major retrofit'!$O$27,IF(F17="Scenario3PBT4",'Major retrofit'!$P$27,"")))&amp;IF(F17="Scenario1PBT5",'Major retrofit'!$Q$27,IF(F17="Scenario2PBT5",'Major retrofit'!$R$27,IF(F17="Scenario3PBT5",'Major retrofit'!$S$27,"")))&amp;IF(F17="Scenario1PBT6",'Major retrofit'!$T$27,IF(F17="Scenario2PBT6",'Major retrofit'!$U$27,IF(F17="Scenario3PBT6",'Major retrofit'!$V$27,"")))&amp;IF(F17="Scenario1PBT7",'Major retrofit'!$W$27,IF(F17="Scenario2PBT7",'Major retrofit'!$X$27,IF(F17="Scenario3PBT7",'Major retrofit'!$Y$27,"")))&amp;IF(F17="Scenario1PBT8",'Major retrofit'!$Z$27,IF(F17="Scenario2PBT8",'Major retrofit'!$AA$27,IF(F17="Scenario3PBT8",'Major retrofit'!$AB$27,"")))&amp;IF(F17="Scenario1PBT9",'Major retrofit'!$AC$27,IF(F17="Scenario2PBT9",'Major retrofit'!$AD$27,IF(F17="Scenario3PBT9",'Major retrofit'!$AE$27,"")))&amp;IF(F17="Scenario1PBT10",'Major retrofit'!$AF$27,IF(F17="Scenario2PBT10",'Major retrofit'!$AG$27,IF(F17="Scenario3PBT10",'Major retrofit'!$AH$27,"")))&amp;IF(F17="Scenario1PBT11",'Major retrofit'!$AI$27,IF(F17="Scenario2PBT11",'Major retrofit'!$AJ$27,IF(F17="Scenario3PBT11",'Major retrofit'!$AK$27,"")))&amp;IF(F17="Scenario1PBT12",'Major retrofit'!$AL$27,IF(F17="Scenario2PBT12",'Major retrofit'!$AM$27,IF(F17="Scenario3PBT12",'Major retrofit'!$AN$27,"")))&amp;IF(F17="Scenario1PBT13",'Major retrofit'!$AO$27,IF(F17="Scenario2PBT13",'Major retrofit'!$AP$27,IF(F17="Scenario3PBT13",'Major retrofit'!$AQ$27,"")))&amp;IF(F17="Scenario1PBT14",'Major retrofit'!$AR$27,IF(F17="Scenario2PBT14",'Major retrofit'!$AS$27,IF(F17="Scenario3PBT14",'Major retrofit'!$AT$27,"")))&amp;IF(F17="Scenario1PBT15",'Major retrofit'!$AU$27,IF(F17="Scenario2PBT15",'Major retrofit'!$AV$27,IF(F17="Scenario3PBT15",'Major retrofit'!$AW$27,"")))</f>
        <v/>
      </c>
      <c r="T17" s="207">
        <f t="shared" si="17"/>
        <v>0</v>
      </c>
      <c r="U17" s="206" t="str">
        <f>IF(F17="Scenario1PBT1",'Major retrofit'!$E$38,IF(F17="Scenario2PBT1",'Major retrofit'!$F$38,IF(F17="Scenario3PBT1",'Major retrofit'!$G$38,"")))&amp;IF(F17="Scenario1PBT2",'Major retrofit'!$H$38,IF(F17="Scenario2PBT2",'Major retrofit'!$I$38,IF(F17="Scenario3PBT2",'Major retrofit'!$J$38,"")))&amp;IF(F17="Scenario1PBT3",'Major retrofit'!$K$38,IF(F17="Scenario2PBT3",'Major retrofit'!$L$38,IF(F17="Scenario3PBT3",'Major retrofit'!$M$38,"")))&amp;IF(F17="Scenario1PBT4",'Major retrofit'!$N$38,IF(F17="Scenario2PBT4",'Major retrofit'!$O$38,IF(F17="Scenario3PBT4",'Major retrofit'!$P$38,"")))&amp;IF(F17="Scenario1PBT5",'Major retrofit'!$Q$38,IF(F17="Scenario2PBT5",'Major retrofit'!$R$38,IF(F17="Scenario3PBT5",'Major retrofit'!$S$38,"")))&amp;IF(F17="Scenario1PBT6",'Major retrofit'!$T$38,IF(F17="Scenario2PBT6",'Major retrofit'!$U$38,IF(F17="Scenario3PBT6",'Major retrofit'!$V$38,"")))&amp;IF(F17="Scenario1PBT7",'Major retrofit'!$W$38,IF(F17="Scenario2PBT7",'Major retrofit'!$X$38,IF(F17="Scenario3PBT7",'Major retrofit'!$Y$38,"")))&amp;IF(F17="Scenario1PBT8",'Major retrofit'!$Z$38,IF(F17="Scenario2PBT8",'Major retrofit'!$AA$38,IF(F17="Scenario3PBT8",'Major retrofit'!$AB$38,"")))&amp;IF(F17="Scenario1PBT9",'Major retrofit'!$AC$38,IF(F17="Scenario2PBT9",'Major retrofit'!$AD$38,IF(F17="Scenario3PBT9",'Major retrofit'!$AE$38,"")))&amp;IF(F17="Scenario1PBT10",'Major retrofit'!$AF$38,IF(F17="Scenario2PBT10",'Major retrofit'!$AG$38,IF(F17="Scenario3PBT10",'Major retrofit'!$AH$38,"")))&amp;IF(F17="Scenario1PBT11",'Major retrofit'!$AI$38,IF(F17="Scenario2PBT11",'Major retrofit'!$AJ$38,IF(F17="Scenario3PBT11",'Major retrofit'!$AK$38,"")))&amp;IF(F17="Scenario1PBT12",'Major retrofit'!$AL$38,IF(F17="Scenario2PBT12",'Major retrofit'!$AM$38,IF(F17="Scenario3PBT12",'Major retrofit'!$AN$38,"")))&amp;IF(F17="Scenario1PBT13",'Major retrofit'!$AO$38,IF(F17="Scenario2PBT13",'Major retrofit'!$AP$38,IF(F17="Scenario3PBT13",'Major retrofit'!$AQ$38,"")))&amp;IF(F17="Scenario1PBT14",'Major retrofit'!$AR$38,IF(F17="Scenario2PBT14",'Major retrofit'!$AS$38,IF(F17="Scenario3PBT14",'Major retrofit'!$AT$38,"")))&amp;IF(F17="Scenario1PBT15",'Major retrofit'!$AU$38,IF(F17="Scenario2PBT15",'Major retrofit'!$AV$38,IF(F17="Scenario3PBT15",'Major retrofit'!$AW$38,"")))</f>
        <v/>
      </c>
      <c r="V17" s="117">
        <f t="shared" si="18"/>
        <v>0</v>
      </c>
      <c r="W17" s="117" t="str">
        <f>IF(F17="Scenario1PBT1",'Major retrofit'!$E$40,IF(F17="Scenario2PBT1",'Major retrofit'!$F$40,IF(F17="Scenario3PBT1",'Major retrofit'!$G$40,"")))&amp;IF(F17="Scenario1PBT2",'Major retrofit'!$H$40,IF(F17="Scenario2PBT2",'Major retrofit'!$I$40,IF(F17="Scenario3PBT2",'Major retrofit'!$J$40,"")))&amp;IF(F17="Scenario1PBT3",'Major retrofit'!$K$40,IF(F17="Scenario2PBT3",'Major retrofit'!$L$40,IF(F17="Scenario3PBT3",'Major retrofit'!$M$40,"")))&amp;IF(F17="Scenario1PBT4",'Major retrofit'!$N$40,IF(F17="Scenario2PBT4",'Major retrofit'!$O$40,IF(F17="Scenario3PBT4",'Major retrofit'!$P$40,"")))&amp;IF(F17="Scenario1PBT5",'Major retrofit'!$Q$40,IF(F17="Scenario2PBT5",'Major retrofit'!$R$40,IF(F17="Scenario3PBT5",'Major retrofit'!$S$40,"")))&amp;IF(F17="Scenario1PBT6",'Major retrofit'!$T$40,IF(F17="Scenario2PBT6",'Major retrofit'!$U$40,IF(F17="Scenario3PBT6",'Major retrofit'!$V$40,"")))&amp;IF(F17="Scenario1PBT7",'Major retrofit'!$W$40,IF(F17="Scenario2PBT7",'Major retrofit'!$X$40,IF(F17="Scenario3PBT7",'Major retrofit'!$Y$40,"")))&amp;IF(F17="Scenario1PBT8",'Major retrofit'!$Z$40,IF(F17="Scenario2PBT8",'Major retrofit'!$AA$40,IF(F17="Scenario3PBT8",'Major retrofit'!$AB$40,"")))&amp;IF(F17="Scenario1PBT9",'Major retrofit'!$AC$40,IF(F17="Scenario2PBT9",'Major retrofit'!$AD$40,IF(F17="Scenario3PBT9",'Major retrofit'!$AE$40,"")))&amp;IF(F17="Scenario1PBT10",'Major retrofit'!$AF$40,IF(F17="Scenario2PBT10",'Major retrofit'!$AG$40,IF(F17="Scenario3PBT10",'Major retrofit'!$AH$40,"")))&amp;IF(F17="Scenario1PBT11",'Major retrofit'!$AI$40,IF(F17="Scenario2PBT11",'Major retrofit'!$AJ$40,IF(F17="Scenario3PBT11",'Major retrofit'!$AK$40,"")))&amp;IF(F17="Scenario1PBT12",'Major retrofit'!$AL$40,IF(F17="Scenario2PBT12",'Major retrofit'!$AM$40,IF(F17="Scenario3PBT12",'Major retrofit'!$AN$40,"")))&amp;IF(F17="Scenario1PBT13",'Major retrofit'!$AO$40,IF(F17="Scenario2PBT13",'Major retrofit'!$AP$40,IF(F17="Scenario3PBT13",'Major retrofit'!$AQ$40,"")))&amp;IF(F17="Scenario1PBT14",'Major retrofit'!$AR$40,IF(F17="Scenario2PBT14",'Major retrofit'!$AS$40,IF(F17="Scenario3PBT14",'Major retrofit'!$AT$40,"")))&amp;IF(F17="Scenario1PBT15",'Major retrofit'!$AU$40,IF(F17="Scenario2PBT15",'Major retrofit'!$AV$40,IF(F17="Scenario3PBT15",'Major retrofit'!$AW$40,"")))</f>
        <v/>
      </c>
      <c r="X17" s="117">
        <f t="shared" si="19"/>
        <v>0</v>
      </c>
      <c r="Y17" s="117" t="str">
        <f>IF(F17="Scenario1PBT1",'Major retrofit'!$E$42,IF(F17="Scenario2PBT1",'Major retrofit'!$F$42,IF(F17="Scenario3PBT1",'Major retrofit'!$G$42,"")))&amp;IF(F17="Scenario1PBT2",'Major retrofit'!$H$42,IF(F17="Scenario2PBT2",'Major retrofit'!$I$42,IF(F17="Scenario3PBT2",'Major retrofit'!$J$42,"")))&amp;IF(F17="Scenario1PBT3",'Major retrofit'!$K$42,IF(F17="Scenario2PBT3",'Major retrofit'!$L$42,IF(F17="Scenario3PBT3",'Major retrofit'!$M$42,"")))&amp;IF(F17="Scenario1PBT4",'Major retrofit'!$N$42,IF(F17="Scenario2PBT4",'Major retrofit'!$O$42,IF(F17="Scenario3PBT4",'Major retrofit'!$P$42,"")))&amp;IF(F17="Scenario1PBT5",'Major retrofit'!$Q$42,IF(F17="Scenario2PBT5",'Major retrofit'!$R$42,IF(F17="Scenario3PBT5",'Major retrofit'!$S$42,"")))&amp;IF(F17="Scenario1PBT6",'Major retrofit'!$T$42,IF(F17="Scenario2PBT6",'Major retrofit'!$U$42,IF(F17="Scenario3PBT6",'Major retrofit'!$V$42,"")))&amp;IF(F17="Scenario1PBT7",'Major retrofit'!$W$42,IF(F17="Scenario2PBT7",'Major retrofit'!$X$42,IF(F17="Scenario3PBT7",'Major retrofit'!$Y$42,"")))&amp;IF(F17="Scenario1PBT8",'Major retrofit'!$Z$42,IF(F17="Scenario2PBT8",'Major retrofit'!$AA$42,IF(F17="Scenario3PBT8",'Major retrofit'!$AB$42,"")))&amp;IF(F17="Scenario1PBT9",'Major retrofit'!$AC$42,IF(F17="Scenario2PBT9",'Major retrofit'!$AD$42,IF(F17="Scenario3PBT9",'Major retrofit'!$AE$42,"")))&amp;IF(F17="Scenario1PBT10",'Major retrofit'!$AF$42,IF(F17="Scenario2PBT10",'Major retrofit'!$AG$42,IF(F17="Scenario3PBT10",'Major retrofit'!$AH$42,"")))&amp;IF(F17="Scenario1PBT11",'Major retrofit'!$AI$42,IF(F17="Scenario2PBT11",'Major retrofit'!$AJ$42,IF(F17="Scenario3PBT11",'Major retrofit'!$AK$42,"")))&amp;IF(F17="Scenario1PBT12",'Major retrofit'!$AL$42,IF(F17="Scenario2PBT12",'Major retrofit'!$AM$42,IF(F17="Scenario3PBT12",'Major retrofit'!$AN$42,"")))&amp;IF(F17="Scenario1PBT13",'Major retrofit'!$AO$42,IF(F17="Scenario2PBT13",'Major retrofit'!$AP$42,IF(F17="Scenario3PBT13",'Major retrofit'!$AQ$42,"")))&amp;IF(F17="Scenario1PBT14",'Major retrofit'!$AR$42,IF(F17="Scenario2PBT14",'Major retrofit'!$AS$42,IF(F17="Scenario3PBT14",'Major retrofit'!$AT$42,"")))&amp;IF(F17="Scenario1PBT15",'Major retrofit'!$AU$42,IF(F17="Scenario2PBT15",'Major retrofit'!$AV$42,IF(F17="Scenario3PBT15",'Major retrofit'!$AW$42,"")))</f>
        <v/>
      </c>
      <c r="Z17" s="117">
        <f t="shared" si="20"/>
        <v>0</v>
      </c>
      <c r="AA17" s="178" t="str">
        <f>IF(F17="Scenario1PBT1",'Major retrofit'!$E$101,IF(F17="Scenario2PBT1",'Major retrofit'!$F$101,IF(F17="Scenario3PBT1",'Major retrofit'!$G$101,"")))&amp;IF(F17="Scenario1PBT2",'Major retrofit'!$H$101,IF(F17="Scenario2PBT2",'Major retrofit'!$I$101,IF(F17="Scenario3PBT2",'Major retrofit'!$J$101,"")))&amp;IF(F17="Scenario1PBT3",'Major retrofit'!$K$101,IF(F17="Scenario2PBT3",'Major retrofit'!$L$101,IF(F17="Scenario3PBT3",'Major retrofit'!$M$101,"")))&amp;IF(F17="Scenario1PBT4",'Major retrofit'!$N$101,IF(F17="Scenario2PBT4",'Major retrofit'!$O$101,IF(F17="Scenario3PBT4",'Major retrofit'!$P$101,"")))&amp;IF(F17="Scenario1PBT5",'Major retrofit'!$Q$101,IF(F17="Scenario2PBT5",'Major retrofit'!$R$101,IF(F17="Scenario3PBT5",'Major retrofit'!$S$101,"")))&amp;IF(F17="Scenario1PBT6",'Major retrofit'!$T$101,IF(F17="Scenario2PBT6",'Major retrofit'!$U$101,IF(F17="Scenario3PBT6",'Major retrofit'!$V$101,"")))&amp;IF(F17="Scenario1PBT7",'Major retrofit'!$W$101,IF(F17="Scenario2PBT7",'Major retrofit'!$X$101,IF(F17="Scenario3PBT7",'Major retrofit'!$Y$101,"")))&amp;IF(F17="Scenario1PBT8",'Major retrofit'!$Z$101,IF(F17="Scenario2PBT8",'Major retrofit'!$AA$101,IF(F17="Scenario3PBT8",'Major retrofit'!$AB$101,"")))&amp;IF(F17="Scenario1PBT9",'Major retrofit'!$AC$101,IF(F17="Scenario2PBT9",'Major retrofit'!$AD$101,IF(F17="Scenario3PBT9",'Major retrofit'!$AE$101,"")))&amp;IF(F17="Scenario1PBT10",'Major retrofit'!$AF$101,IF(F17="Scenario2PBT10",'Major retrofit'!$AG$101,IF(F17="Scenario3PBT10",'Major retrofit'!$AH$101,"")))&amp;IF(F17="Scenario1PBT11",'Major retrofit'!$AI$101,IF(F17="Scenario2PBT11",'Major retrofit'!$AJ$101,IF(F17="Scenario3PBT11",'Major retrofit'!$AK$101,"")))&amp;IF(F17="Scenario1PBT12",'Major retrofit'!$AL$101,IF(F17="Scenario2PBT12",'Major retrofit'!$AM$101,IF(F17="Scenario3PBT12",'Major retrofit'!$AN$101,"")))&amp;IF(F17="Scenario1PBT13",'Major retrofit'!$AO$101,IF(F17="Scenario2PBT13",'Major retrofit'!$AP$101,IF(F17="Scenario3PBT13",'Major retrofit'!$AQ$101,"")))&amp;IF(F17="Scenario1PBT14",'Major retrofit'!$AR$101,IF(F17="Scenario2PBT14",'Major retrofit'!$AS$101,IF(F17="Scenario3PBT14",'Major retrofit'!$AT$101,"")))&amp;IF(F17="Scenario1PBT15",'Major retrofit'!$AU$101,IF(F17="Scenario2PBT15",'Major retrofit'!$AV$101,IF(F17="Scenario3PBT15",'Major retrofit'!$AW$101,"")))</f>
        <v/>
      </c>
      <c r="AB17" s="179">
        <f t="shared" si="21"/>
        <v>0</v>
      </c>
      <c r="AC17" s="208">
        <f>IFERROR('Projection_Base-case'!G17-G17,0)</f>
        <v>0</v>
      </c>
      <c r="AD17" s="117">
        <f t="shared" si="0"/>
        <v>0</v>
      </c>
      <c r="AE17" s="117">
        <f>IFERROR(100*AC17/'Projection_Base-case'!G17,0)</f>
        <v>0</v>
      </c>
      <c r="AF17" s="117">
        <f>IFERROR('Projection_Base-case'!I17-I17,0)</f>
        <v>0</v>
      </c>
      <c r="AG17" s="117">
        <f t="shared" si="1"/>
        <v>0</v>
      </c>
      <c r="AH17" s="117">
        <f>IFERROR(100*AF17/'Projection_Base-case'!I17,0)</f>
        <v>0</v>
      </c>
      <c r="AI17" s="117">
        <f>IFERROR('Projection_Base-case'!K17-K17,0)</f>
        <v>0</v>
      </c>
      <c r="AJ17" s="117">
        <f t="shared" si="2"/>
        <v>0</v>
      </c>
      <c r="AK17" s="117">
        <f>IFERROR(100*AI17/'Projection_Base-case'!K17,0)</f>
        <v>0</v>
      </c>
      <c r="AL17" s="117">
        <f>IFERROR(M17-'Projection_Base-case'!M17,0)</f>
        <v>0</v>
      </c>
      <c r="AM17" s="117">
        <f t="shared" si="3"/>
        <v>0</v>
      </c>
      <c r="AN17" s="179">
        <f>IFERROR(IF('Projection_Base-case'!N17&gt;0,100*AM17/'Projection_Base-case'!N17,100*AM17/N17),0)</f>
        <v>0</v>
      </c>
      <c r="AO17" s="206">
        <f>IFERROR('Projection_Base-case'!O17-O17,0)</f>
        <v>0</v>
      </c>
      <c r="AP17" s="117">
        <f t="shared" si="4"/>
        <v>0</v>
      </c>
      <c r="AQ17" s="117">
        <f>IFERROR(100*AO17/'Projection_Base-case'!O17,0)</f>
        <v>0</v>
      </c>
      <c r="AR17" s="117">
        <f>IFERROR('Projection_Base-case'!Q17-Q17,0)</f>
        <v>0</v>
      </c>
      <c r="AS17" s="117">
        <f t="shared" si="5"/>
        <v>0</v>
      </c>
      <c r="AT17" s="117">
        <f>IFERROR(100*AR17/'Projection_Base-case'!Q17,0)</f>
        <v>0</v>
      </c>
      <c r="AU17" s="117">
        <f>IFERROR('Projection_Base-case'!S17-S17,0)</f>
        <v>0</v>
      </c>
      <c r="AV17" s="117">
        <f t="shared" si="6"/>
        <v>0</v>
      </c>
      <c r="AW17" s="118">
        <f>IFERROR(100*AU17/'Projection_Base-case'!S17,0)</f>
        <v>0</v>
      </c>
      <c r="AX17" s="206">
        <f>IFERROR('Projection_Base-case'!U17-U17,0)</f>
        <v>0</v>
      </c>
      <c r="AY17" s="117">
        <f t="shared" si="7"/>
        <v>0</v>
      </c>
      <c r="AZ17" s="117">
        <f>IFERROR(100*AX17/'Projection_Base-case'!U17,0)</f>
        <v>0</v>
      </c>
      <c r="BA17" s="117">
        <f>IFERROR('Projection_Base-case'!W17-W17,0)</f>
        <v>0</v>
      </c>
      <c r="BB17" s="117">
        <f t="shared" si="8"/>
        <v>0</v>
      </c>
      <c r="BC17" s="117">
        <f>IFERROR(100*BA17/'Projection_Base-case'!W17,0)</f>
        <v>0</v>
      </c>
      <c r="BD17" s="117">
        <f>IFERROR('Projection_Base-case'!Y17-Y17,0)</f>
        <v>0</v>
      </c>
      <c r="BE17" s="117">
        <f t="shared" si="9"/>
        <v>0</v>
      </c>
      <c r="BF17" s="117">
        <f>IFERROR(100*BD17/'Projection_Base-case'!Y17,0)</f>
        <v>0</v>
      </c>
      <c r="BG17" s="178">
        <f t="shared" si="22"/>
        <v>0</v>
      </c>
      <c r="BH17" s="179">
        <f t="shared" si="23"/>
        <v>0</v>
      </c>
    </row>
    <row r="18" spans="1:60" ht="15" thickBot="1">
      <c r="A18" s="205">
        <v>13</v>
      </c>
      <c r="B18" s="119">
        <f>IF('Projection_Base-case'!B18&lt;&gt;"",'Projection_Base-case'!B18,0)</f>
        <v>0</v>
      </c>
      <c r="C18" s="119">
        <f>IF('Projection_Base-case'!C18&lt;&gt;"",'Projection_Base-case'!C18,0)</f>
        <v>0</v>
      </c>
      <c r="D18" s="119">
        <f>IF('Projection_Base-case'!D18&lt;&gt;"",'Projection_Base-case'!D18,0)</f>
        <v>0</v>
      </c>
      <c r="E18" s="263" t="str">
        <f>IF(AND('Résultats major'!$AC$3="OUI",'Résultats major'!E17&lt;&gt;""),'Résultats major'!E17,IF(OR(D18="PBT1",D18="PBT2",D18="PBT3",D18="PBT4",D18="PBT5",D18="PBT6",D18="PBT7",D18="PBT8",D18="PBT10"),"Scenario1",IF(D18="PBT9","Scenario2","")))</f>
        <v/>
      </c>
      <c r="F18" s="202" t="str">
        <f t="shared" si="10"/>
        <v>0</v>
      </c>
      <c r="G18" s="177" t="str">
        <f>IF(F18="Scenario1PBT1",'Major retrofit'!$E$6,IF(F18="Scenario2PBT1",'Major retrofit'!$F$6,IF(F18="Scenario3PBT1",'Major retrofit'!$G$6,"")))&amp;IF(F18="Scenario1PBT2",'Major retrofit'!$H$6,IF(F18="Scenario2PBT2",'Major retrofit'!$I$6,IF(F18="Scenario3PBT2",'Major retrofit'!$J$6,"")))&amp;IF(F18="Scenario1PBT3",'Major retrofit'!$K$6,IF(F18="Scenario2PBT3",'Major retrofit'!$L$6,IF(F18="Scenario3PBT3",'Major retrofit'!$M$6,"")))&amp;IF(F18="Scenario1PBT4",'Major retrofit'!$N$6,IF(F18="Scenario2PBT4",'Major retrofit'!$O$6,IF(F18="Scenario3PBT4",'Major retrofit'!$P$6,"")))&amp;IF(F18="Scenario1PBT5",'Major retrofit'!$Q$6,IF(F18="Scenario2PBT5",'Major retrofit'!$R$6,IF(F18="Scenario3PBT5",'Major retrofit'!$S$6,"")))&amp;IF(F18="Scenario1PBT6",'Major retrofit'!$T$6,IF(F18="Scenario2PBT6",'Major retrofit'!$U$6,IF(F18="Scenario3PBT6",'Major retrofit'!$V$6,"")))&amp;IF(F18="Scenario1PBT7",'Major retrofit'!$W$6,IF(F18="Scenario2PBT7",'Major retrofit'!$X$6,IF(F18="Scenario3PBT7",'Major retrofit'!$Y$6,"")))&amp;IF(F18="Scenario1PBT8",'Major retrofit'!$Z$6,IF(F18="Scenario2PBT8",'Major retrofit'!$AA$6,IF(F18="Scenario3PBT8",'Major retrofit'!$AB$6,"")))&amp;IF(F18="Scenario1PBT9",'Major retrofit'!$AC$6,IF(F18="Scenario2PBT9",'Major retrofit'!$AD$6,IF(F18="Scenario3PBT9",'Major retrofit'!$AE$6,"")))&amp;IF(F18="Scenario1PBT10",'Major retrofit'!$AF$6,IF(F18="Scenario2PBT10",'Major retrofit'!$AG$6,IF(F18="Scenario3PBT10",'Major retrofit'!$AH$6,"")))&amp;IF(F18="Scenario1PBT11",'Major retrofit'!$AI$6,IF(F18="Scenario2PBT11",'Major retrofit'!$AJ$6,IF(F18="Scenario3PBT11",'Major retrofit'!$AK$6,"")))&amp;IF(F18="Scenario1PBT12",'Major retrofit'!$AL$6,IF(F18="Scenario2PBT12",'Major retrofit'!$AM$6,IF(F18="Scenario3PBT12",'Major retrofit'!$AN$6,"")))&amp;IF(F18="Scenario1PBT13",'Major retrofit'!$AO$6,IF(F18="Scenario2PBT13",'Major retrofit'!$AP$6,IF(F18="Scenario3PBT13",'Major retrofit'!$AQ$6,"")))&amp;IF(F18="Scenario1PBT14",'Major retrofit'!$AR$6,IF(F18="Scenario2PBT14",'Major retrofit'!$AS$6,IF(F18="Scenario3PBT14",'Major retrofit'!$AT$6,"")))&amp;IF(F18="Scenario1PBT15",'Major retrofit'!$AU$6,IF(F18="Scenario2PBT15",'Major retrofit'!$AV$6,IF(F18="Scenario3PBT15",'Major retrofit'!$AW$6,"")))</f>
        <v/>
      </c>
      <c r="H18" s="117">
        <f t="shared" si="11"/>
        <v>0</v>
      </c>
      <c r="I18" s="178" t="str">
        <f>IF(F18="Scenario1PBT1",'Major retrofit'!$E$16,IF(F18="Scenario2PBT1",'Major retrofit'!$F$16,IF(F18="Scenario3PBT1",'Major retrofit'!$G$16,"")))&amp;IF(F18="Scenario1PBT2",'Major retrofit'!$H$16,IF(F18="Scenario2PBT2",'Major retrofit'!$I$16,IF(F18="Scenario3PBT2",'Major retrofit'!$J$16,"")))&amp;IF(F18="Scenario1PBT3",'Major retrofit'!$K$16,IF(F18="Scenario2PBT3",'Major retrofit'!$L$16,IF(F18="Scenario3PBT3",'Major retrofit'!$M$16,"")))&amp;IF(F18="Scenario1PBT4",'Major retrofit'!$N$16,IF(F18="Scenario2PBT4",'Major retrofit'!$O$16,IF(F18="Scenario3PBT4",'Major retrofit'!$P$16,"")))&amp;IF(F18="Scenario1PBT5",'Major retrofit'!$Q$16,IF(F18="Scenario2PBT5",'Major retrofit'!$R$16,IF(F18="Scenario3PBT5",'Major retrofit'!$S$16,"")))&amp;IF(F18="Scenario1PBT6",'Major retrofit'!$T$16,IF(F18="Scenario2PBT6",'Major retrofit'!$U$16,IF(F18="Scenario3PBT6",'Major retrofit'!$V$16,"")))&amp;IF(F18="Scenario1PBT7",'Major retrofit'!$W$16,IF(F18="Scenario2PBT7",'Major retrofit'!$X$16,IF(F18="Scenario3PBT7",'Major retrofit'!$Y$16,"")))&amp;IF(F18="Scenario1PBT8",'Major retrofit'!$Z$16,IF(F18="Scenario2PBT8",'Major retrofit'!$AA$16,IF(F18="Scenario3PBT8",'Major retrofit'!$AB$16,"")))&amp;IF(F18="Scenario1PBT9",'Major retrofit'!$AC$16,IF(F18="Scenario2PBT9",'Major retrofit'!$AD$16,IF(F18="Scenario3PBT9",'Major retrofit'!$AE$16,"")))&amp;IF(F18="Scenario1PBT10",'Major retrofit'!$AF$16,IF(F18="Scenario2PBT10",'Major retrofit'!$AG$16,IF(F18="Scenario3PBT10",'Major retrofit'!$AH$16,"")))&amp;IF(F18="Scenario1PBT11",'Major retrofit'!$AI$16,IF(F18="Scenario2PBT11",'Major retrofit'!$AJ$16,IF(F18="Scenario3PBT11",'Major retrofit'!$AK$16,"")))&amp;IF(F18="Scenario1PBT12",'Major retrofit'!$AL$16,IF(F18="Scenario2PBT12",'Major retrofit'!$AM$16,IF(F18="Scenario3PBT12",'Major retrofit'!$AN$16,"")))&amp;IF(F18="Scenario1PBT13",'Major retrofit'!$AO$16,IF(F18="Scenario2PBT13",'Major retrofit'!$AP$16,IF(F18="Scenario3PBT13",'Major retrofit'!$AQ$16,"")))&amp;IF(F18="Scenario1PBT14",'Major retrofit'!$AR$16,IF(F18="Scenario2PBT14",'Major retrofit'!$AS$16,IF(F18="Scenario3PBT14",'Major retrofit'!$AT$16,"")))&amp;IF(F18="Scenario1PBT15",'Major retrofit'!$AU$16,IF(F18="Scenario2PBT15",'Major retrofit'!$AV$16,IF(F18="Scenario3PBT15",'Major retrofit'!$AW$16,"")))</f>
        <v/>
      </c>
      <c r="J18" s="117">
        <f t="shared" si="12"/>
        <v>0</v>
      </c>
      <c r="K18" s="117" t="str">
        <f>IF(F18="Scenario1PBT1",'Major retrofit'!$E$18,IF(F18="Scenario2PBT1",'Major retrofit'!$F$18,IF(F18="Scenario3PBT1",'Major retrofit'!$G$18,"")))&amp;IF(F18="Scenario1PBT2",'Major retrofit'!$H$18,IF(F18="Scenario2PBT2",'Major retrofit'!$I$18,IF(F18="Scenario3PBT2",'Major retrofit'!$J$18,"")))&amp;IF(F18="Scenario1PBT3",'Major retrofit'!$K$18,IF(F18="Scenario2PBT3",'Major retrofit'!$L$18,IF(F18="Scenario3PBT3",'Major retrofit'!$M$18,"")))&amp;IF(F18="Scenario1PBT4",'Major retrofit'!$N$18,IF(F18="Scenario2PBT4",'Major retrofit'!$O$18,IF(F18="Scenario3PBT4",'Major retrofit'!$P$18,"")))&amp;IF(F18="Scenario1PBT5",'Major retrofit'!$Q$18,IF(F18="Scenario2PBT5",'Major retrofit'!$R$18,IF(F18="Scenario3PBT5",'Major retrofit'!$S$18,"")))&amp;IF(F18="Scenario1PBT6",'Major retrofit'!$T$18,IF(F18="Scenario2PBT6",'Major retrofit'!$U$18,IF(F18="Scenario3PBT6",'Major retrofit'!$V$18,"")))&amp;IF(F18="Scenario1PBT7",'Major retrofit'!$W$18,IF(F18="Scenario2PBT7",'Major retrofit'!$X$18,IF(F18="Scenario3PBT7",'Major retrofit'!$Y$18,"")))&amp;IF(F18="Scenario1PBT8",'Major retrofit'!$Z$18,IF(F18="Scenario2PBT8",'Major retrofit'!$AA$18,IF(F18="Scenario3PBT8",'Major retrofit'!$AB$18,"")))&amp;IF(F18="Scenario1PBT9",'Major retrofit'!$AC$18,IF(F18="Scenario2PBT9",'Major retrofit'!$AD$18,IF(F18="Scenario3PBT9",'Major retrofit'!$AE$18,"")))&amp;IF(F18="Scenario1PBT10",'Major retrofit'!$AF$18,IF(F18="Scenario2PBT10",'Major retrofit'!$AG$18,IF(F18="Scenario3PBT10",'Major retrofit'!$AH$18,"")))&amp;IF(F18="Scenario1PBT11",'Major retrofit'!$AI$18,IF(F18="Scenario2PBT11",'Major retrofit'!$AJ$18,IF(F18="Scenario3PBT11",'Major retrofit'!$AK$18,"")))&amp;IF(F18="Scenario1PBT12",'Major retrofit'!$AL$18,IF(F18="Scenario2PBT12",'Major retrofit'!$AM$18,IF(F18="Scenario3PBT12",'Major retrofit'!$AN$18,"")))&amp;IF(F18="Scenario1PBT13",'Major retrofit'!$AO$18,IF(F18="Scenario2PBT13",'Major retrofit'!$AP$18,IF(F18="Scenario3PBT13",'Major retrofit'!$AQ$18,"")))&amp;IF(F18="Scenario1PBT14",'Major retrofit'!$AR$18,IF(F18="Scenario2PBT14",'Major retrofit'!$AS$18,IF(F18="Scenario3PBT14",'Major retrofit'!$AT$18,"")))&amp;IF(F18="Scenario1PBT15",'Major retrofit'!$AU$18,IF(F18="Scenario2PBT15",'Major retrofit'!$AV$18,IF(F18="Scenario3PBT15",'Major retrofit'!$AW$18,"")))</f>
        <v/>
      </c>
      <c r="L18" s="117">
        <f t="shared" si="13"/>
        <v>0</v>
      </c>
      <c r="M18" s="117" t="str">
        <f>IF(F18="Scenario1PBT1",'Major retrofit'!$E$20,IF(F18="Scenario2PBT1",'Major retrofit'!$F$20,IF(F18="Scenario3PBT1",'Major retrofit'!$G$20,"")))&amp;IF(F18="Scenario1PBT2",'Major retrofit'!$H$20,IF(F18="Scenario2PBT2",'Major retrofit'!$I$20,IF(F18="Scenario3PBT2",'Major retrofit'!$J$20,"")))&amp;IF(F18="Scenario1PBT3",'Major retrofit'!$K$20,IF(F18="Scenario2PBT3",'Major retrofit'!$L$20,IF(F18="Scenario3PBT3",'Major retrofit'!$M$20,"")))&amp;IF(F18="Scenario1PBT4",'Major retrofit'!$N$20,IF(F18="Scenario2PBT4",'Major retrofit'!$O$20,IF(F18="Scenario3PBT4",'Major retrofit'!$P$20,"")))&amp;IF(F18="Scenario1PBT5",'Major retrofit'!$Q$20,IF(F18="Scenario2PBT5",'Major retrofit'!$R$20,IF(F18="Scenario3PBT5",'Major retrofit'!$S$20,"")))&amp;IF(F18="Scenario1PBT6",'Major retrofit'!$T$20,IF(F18="Scenario2PBT6",'Major retrofit'!$U$20,IF(F18="Scenario3PBT6",'Major retrofit'!$V$20,"")))&amp;IF(F18="Scenario1PBT7",'Major retrofit'!$W$20,IF(F18="Scenario2PBT7",'Major retrofit'!$X$20,IF(F18="Scenario3PBT7",'Major retrofit'!$Y$20,"")))&amp;IF(F18="Scenario1PBT8",'Major retrofit'!$Z$20,IF(F18="Scenario2PBT8",'Major retrofit'!$AA$20,IF(F18="Scenario3PBT8",'Major retrofit'!$AB$20,"")))&amp;IF(F18="Scenario1PBT9",'Major retrofit'!$AC$20,IF(F18="Scenario2PBT9",'Major retrofit'!$AD$20,IF(F18="Scenario3PBT9",'Major retrofit'!$AE$20,"")))&amp;IF(F18="Scenario1PBT10",'Major retrofit'!$AF$20,IF(F18="Scenario2PBT10",'Major retrofit'!$AG$20,IF(F18="Scenario3PBT10",'Major retrofit'!$AH$20,"")))&amp;IF(F18="Scenario1PBT11",'Major retrofit'!$AI$20,IF(F18="Scenario2PBT11",'Major retrofit'!$AJ$20,IF(F18="Scenario3PBT11",'Major retrofit'!$AK$20,"")))&amp;IF(F18="Scenario1PBT12",'Major retrofit'!$AL$20,IF(F18="Scenario2PBT12",'Major retrofit'!$AM$20,IF(F18="Scenario3PBT12",'Major retrofit'!$AN$20,"")))&amp;IF(F18="Scenario1PBT13",'Major retrofit'!$AO$20,IF(F18="Scenario2PBT13",'Major retrofit'!$AP$20,IF(F18="Scenario3PBT13",'Major retrofit'!$AQ$20,"")))&amp;IF(F18="Scenario1PBT14",'Major retrofit'!$AR$20,IF(F18="Scenario2PBT14",'Major retrofit'!$AS$20,IF(F18="Scenario3PBT14",'Major retrofit'!$AT$20,"")))&amp;IF(F18="Scenario1PBT15",'Major retrofit'!$AU$20,IF(F18="Scenario2PBT15",'Major retrofit'!$AV$20,IF(F18="Scenario3PBT15",'Major retrofit'!$AW$20,"")))</f>
        <v/>
      </c>
      <c r="N18" s="118">
        <f t="shared" si="14"/>
        <v>0</v>
      </c>
      <c r="O18" s="206" t="str">
        <f>IF(F18="Scenario1PBT1",'Major retrofit'!$E$23,IF(F18="Scenario2PBT1",'Major retrofit'!$F$23,IF(F18="Scenario3PBT1",'Major retrofit'!$G$23,"")))&amp;IF(F18="Scenario1PBT2",'Major retrofit'!$H$23,IF(F18="Scenario2PBT2",'Major retrofit'!$I$23,IF(F18="Scenario3PBT2",'Major retrofit'!$J$23,"")))&amp;IF(F18="Scenario1PBT3",'Major retrofit'!$K$23,IF(F18="Scenario2PBT3",'Major retrofit'!$L$23,IF(F18="Scenario3PBT3",'Major retrofit'!$M$23,"")))&amp;IF(F18="Scenario1PBT4",'Major retrofit'!$N$23,IF(F18="Scenario2PBT4",'Major retrofit'!$O$23,IF(F18="Scenario3PBT4",'Major retrofit'!$P$23,"")))&amp;IF(F18="Scenario1PBT5",'Major retrofit'!$Q$23,IF(F18="Scenario2PBT5",'Major retrofit'!$R$23,IF(F18="Scenario3PBT5",'Major retrofit'!$S$23,"")))&amp;IF(F18="Scenario1PBT6",'Major retrofit'!$T$23,IF(F18="Scenario2PBT6",'Major retrofit'!$U$23,IF(F18="Scenario3PBT6",'Major retrofit'!$V$23,"")))&amp;IF(F18="Scenario1PBT7",'Major retrofit'!$W$23,IF(F18="Scenario2PBT7",'Major retrofit'!$X$23,IF(F18="Scenario3PBT7",'Major retrofit'!$Y$23,"")))&amp;IF(F18="Scenario1PBT8",'Major retrofit'!$Z$23,IF(F18="Scenario2PBT8",'Major retrofit'!$AA$23,IF(F18="Scenario3PBT8",'Major retrofit'!$AB$23,"")))&amp;IF(F18="Scenario1PBT9",'Major retrofit'!$AC$23,IF(F18="Scenario2PBT9",'Major retrofit'!$AD$23,IF(F18="Scenario3PBT9",'Major retrofit'!$AE$23,"")))&amp;IF(F18="Scenario1PBT10",'Major retrofit'!$AF$23,IF(F18="Scenario2PBT10",'Major retrofit'!$AG$23,IF(F18="Scenario3PBT10",'Major retrofit'!$AH$23,"")))&amp;IF(F18="Scenario1PBT11",'Major retrofit'!$AI$23,IF(F18="Scenario2PBT11",'Major retrofit'!$AJ$23,IF(F18="Scenario3PBT11",'Major retrofit'!$AK$23,"")))&amp;IF(F18="Scenario1PBT12",'Major retrofit'!$AL$23,IF(F18="Scenario2PBT12",'Major retrofit'!$AM$23,IF(F18="Scenario3PBT12",'Major retrofit'!$AN$23,"")))&amp;IF(F18="Scenario1PBT13",'Major retrofit'!$AO$23,IF(F18="Scenario2PBT13",'Major retrofit'!$AP$23,IF(F18="Scenario3PBT13",'Major retrofit'!$AQ$23,"")))&amp;IF(F18="Scenario1PBT14",'Major retrofit'!$AR$23,IF(F18="Scenario2PBT14",'Major retrofit'!$AS$23,IF(F18="Scenario3PBT14",'Major retrofit'!$AT$23,"")))&amp;IF(F18="Scenario1PBT15",'Major retrofit'!$AU$23,IF(F18="Scenario2PBT15",'Major retrofit'!$AV$23,IF(F18="Scenario3PBT15",'Major retrofit'!$AW$23,"")))</f>
        <v/>
      </c>
      <c r="P18" s="117">
        <f t="shared" si="15"/>
        <v>0</v>
      </c>
      <c r="Q18" s="117" t="str">
        <f>IF(F18="Scenario1PBT1",'Major retrofit'!$E$25,IF(F18="Scenario2PBT1",'Major retrofit'!$F$25,IF(F18="Scenario3PBT1",'Major retrofit'!$G$25,"")))&amp;IF(F18="Scenario1PBT2",'Major retrofit'!$H$25,IF(F18="Scenario2PBT2",'Major retrofit'!$I$25,IF(F18="Scenario3PBT2",'Major retrofit'!$J$25,"")))&amp;IF(F18="Scenario1PBT3",'Major retrofit'!$K$25,IF(F18="Scenario2PBT3",'Major retrofit'!$L$25,IF(F18="Scenario3PBT3",'Major retrofit'!$M$25,"")))&amp;IF(F18="Scenario1PBT4",'Major retrofit'!$N$25,IF(F18="Scenario2PBT4",'Major retrofit'!$O$25,IF(F18="Scenario3PBT4",'Major retrofit'!$P$25,"")))&amp;IF(F18="Scenario1PBT5",'Major retrofit'!$Q$25,IF(F18="Scenario2PBT5",'Major retrofit'!$R$25,IF(F18="Scenario3PBT5",'Major retrofit'!$S$25,"")))&amp;IF(F18="Scenario1PBT6",'Major retrofit'!$T$25,IF(F18="Scenario2PBT6",'Major retrofit'!$U$25,IF(F18="Scenario3PBT6",'Major retrofit'!$V$25,"")))&amp;IF(F18="Scenario1PBT7",'Major retrofit'!$W$25,IF(F18="Scenario2PBT7",'Major retrofit'!$X$25,IF(F18="Scenario3PBT7",'Major retrofit'!$Y$25,"")))&amp;IF(F18="Scenario1PBT8",'Major retrofit'!$Z$25,IF(F18="Scenario2PBT8",'Major retrofit'!$AA$25,IF(F18="Scenario3PBT8",'Major retrofit'!$AB$25,"")))&amp;IF(F18="Scenario1PBT9",'Major retrofit'!$AC$25,IF(F18="Scenario2PBT9",'Major retrofit'!$AD$25,IF(F18="Scenario3PBT9",'Major retrofit'!$AE$25,"")))&amp;IF(F18="Scenario1PBT10",'Major retrofit'!$AF$25,IF(F18="Scenario2PBT10",'Major retrofit'!$AG$25,IF(F18="Scenario3PBT10",'Major retrofit'!$AH$25,"")))&amp;IF(F18="Scenario1PBT11",'Major retrofit'!$AI$25,IF(F18="Scenario2PBT11",'Major retrofit'!$AJ$25,IF(F18="Scenario3PBT11",'Major retrofit'!$AK$25,"")))&amp;IF(F18="Scenario1PBT12",'Major retrofit'!$AL$25,IF(F18="Scenario2PBT12",'Major retrofit'!$AM$25,IF(F18="Scenario3PBT12",'Major retrofit'!$AN$25,"")))&amp;IF(F18="Scenario1PBT13",'Major retrofit'!$AO$25,IF(F18="Scenario2PBT13",'Major retrofit'!$AP$25,IF(F18="Scenario3PBT13",'Major retrofit'!$AQ$25,"")))&amp;IF(F18="Scenario1PBT14",'Major retrofit'!$AR$25,IF(F18="Scenario2PBT14",'Major retrofit'!$AS$25,IF(F18="Scenario3PBT14",'Major retrofit'!$AT$25,"")))&amp;IF(F18="Scenario1PBT15",'Major retrofit'!$AU$25,IF(F18="Scenario2PBT15",'Major retrofit'!$AV$25,IF(F18="Scenario3PBT15",'Major retrofit'!$AW$25,"")))</f>
        <v/>
      </c>
      <c r="R18" s="117">
        <f t="shared" si="16"/>
        <v>0</v>
      </c>
      <c r="S18" s="117" t="str">
        <f>IF(F18="Scenario1PBT1",'Major retrofit'!$E$27,IF(F18="Scenario2PBT1",'Major retrofit'!$F$27,IF(F18="Scenario3PBT1",'Major retrofit'!$G$27,"")))&amp;IF(F18="Scenario1PBT2",'Major retrofit'!$H$27,IF(F18="Scenario2PBT2",'Major retrofit'!$I$27,IF(F18="Scenario3PBT2",'Major retrofit'!$J$27,"")))&amp;IF(F18="Scenario1PBT3",'Major retrofit'!$K$27,IF(F18="Scenario2PBT3",'Major retrofit'!$L$27,IF(F18="Scenario3PBT3",'Major retrofit'!$M$27,"")))&amp;IF(F18="Scenario1PBT4",'Major retrofit'!$N$27,IF(F18="Scenario2PBT4",'Major retrofit'!$O$27,IF(F18="Scenario3PBT4",'Major retrofit'!$P$27,"")))&amp;IF(F18="Scenario1PBT5",'Major retrofit'!$Q$27,IF(F18="Scenario2PBT5",'Major retrofit'!$R$27,IF(F18="Scenario3PBT5",'Major retrofit'!$S$27,"")))&amp;IF(F18="Scenario1PBT6",'Major retrofit'!$T$27,IF(F18="Scenario2PBT6",'Major retrofit'!$U$27,IF(F18="Scenario3PBT6",'Major retrofit'!$V$27,"")))&amp;IF(F18="Scenario1PBT7",'Major retrofit'!$W$27,IF(F18="Scenario2PBT7",'Major retrofit'!$X$27,IF(F18="Scenario3PBT7",'Major retrofit'!$Y$27,"")))&amp;IF(F18="Scenario1PBT8",'Major retrofit'!$Z$27,IF(F18="Scenario2PBT8",'Major retrofit'!$AA$27,IF(F18="Scenario3PBT8",'Major retrofit'!$AB$27,"")))&amp;IF(F18="Scenario1PBT9",'Major retrofit'!$AC$27,IF(F18="Scenario2PBT9",'Major retrofit'!$AD$27,IF(F18="Scenario3PBT9",'Major retrofit'!$AE$27,"")))&amp;IF(F18="Scenario1PBT10",'Major retrofit'!$AF$27,IF(F18="Scenario2PBT10",'Major retrofit'!$AG$27,IF(F18="Scenario3PBT10",'Major retrofit'!$AH$27,"")))&amp;IF(F18="Scenario1PBT11",'Major retrofit'!$AI$27,IF(F18="Scenario2PBT11",'Major retrofit'!$AJ$27,IF(F18="Scenario3PBT11",'Major retrofit'!$AK$27,"")))&amp;IF(F18="Scenario1PBT12",'Major retrofit'!$AL$27,IF(F18="Scenario2PBT12",'Major retrofit'!$AM$27,IF(F18="Scenario3PBT12",'Major retrofit'!$AN$27,"")))&amp;IF(F18="Scenario1PBT13",'Major retrofit'!$AO$27,IF(F18="Scenario2PBT13",'Major retrofit'!$AP$27,IF(F18="Scenario3PBT13",'Major retrofit'!$AQ$27,"")))&amp;IF(F18="Scenario1PBT14",'Major retrofit'!$AR$27,IF(F18="Scenario2PBT14",'Major retrofit'!$AS$27,IF(F18="Scenario3PBT14",'Major retrofit'!$AT$27,"")))&amp;IF(F18="Scenario1PBT15",'Major retrofit'!$AU$27,IF(F18="Scenario2PBT15",'Major retrofit'!$AV$27,IF(F18="Scenario3PBT15",'Major retrofit'!$AW$27,"")))</f>
        <v/>
      </c>
      <c r="T18" s="207">
        <f t="shared" si="17"/>
        <v>0</v>
      </c>
      <c r="U18" s="206" t="str">
        <f>IF(F18="Scenario1PBT1",'Major retrofit'!$E$38,IF(F18="Scenario2PBT1",'Major retrofit'!$F$38,IF(F18="Scenario3PBT1",'Major retrofit'!$G$38,"")))&amp;IF(F18="Scenario1PBT2",'Major retrofit'!$H$38,IF(F18="Scenario2PBT2",'Major retrofit'!$I$38,IF(F18="Scenario3PBT2",'Major retrofit'!$J$38,"")))&amp;IF(F18="Scenario1PBT3",'Major retrofit'!$K$38,IF(F18="Scenario2PBT3",'Major retrofit'!$L$38,IF(F18="Scenario3PBT3",'Major retrofit'!$M$38,"")))&amp;IF(F18="Scenario1PBT4",'Major retrofit'!$N$38,IF(F18="Scenario2PBT4",'Major retrofit'!$O$38,IF(F18="Scenario3PBT4",'Major retrofit'!$P$38,"")))&amp;IF(F18="Scenario1PBT5",'Major retrofit'!$Q$38,IF(F18="Scenario2PBT5",'Major retrofit'!$R$38,IF(F18="Scenario3PBT5",'Major retrofit'!$S$38,"")))&amp;IF(F18="Scenario1PBT6",'Major retrofit'!$T$38,IF(F18="Scenario2PBT6",'Major retrofit'!$U$38,IF(F18="Scenario3PBT6",'Major retrofit'!$V$38,"")))&amp;IF(F18="Scenario1PBT7",'Major retrofit'!$W$38,IF(F18="Scenario2PBT7",'Major retrofit'!$X$38,IF(F18="Scenario3PBT7",'Major retrofit'!$Y$38,"")))&amp;IF(F18="Scenario1PBT8",'Major retrofit'!$Z$38,IF(F18="Scenario2PBT8",'Major retrofit'!$AA$38,IF(F18="Scenario3PBT8",'Major retrofit'!$AB$38,"")))&amp;IF(F18="Scenario1PBT9",'Major retrofit'!$AC$38,IF(F18="Scenario2PBT9",'Major retrofit'!$AD$38,IF(F18="Scenario3PBT9",'Major retrofit'!$AE$38,"")))&amp;IF(F18="Scenario1PBT10",'Major retrofit'!$AF$38,IF(F18="Scenario2PBT10",'Major retrofit'!$AG$38,IF(F18="Scenario3PBT10",'Major retrofit'!$AH$38,"")))&amp;IF(F18="Scenario1PBT11",'Major retrofit'!$AI$38,IF(F18="Scenario2PBT11",'Major retrofit'!$AJ$38,IF(F18="Scenario3PBT11",'Major retrofit'!$AK$38,"")))&amp;IF(F18="Scenario1PBT12",'Major retrofit'!$AL$38,IF(F18="Scenario2PBT12",'Major retrofit'!$AM$38,IF(F18="Scenario3PBT12",'Major retrofit'!$AN$38,"")))&amp;IF(F18="Scenario1PBT13",'Major retrofit'!$AO$38,IF(F18="Scenario2PBT13",'Major retrofit'!$AP$38,IF(F18="Scenario3PBT13",'Major retrofit'!$AQ$38,"")))&amp;IF(F18="Scenario1PBT14",'Major retrofit'!$AR$38,IF(F18="Scenario2PBT14",'Major retrofit'!$AS$38,IF(F18="Scenario3PBT14",'Major retrofit'!$AT$38,"")))&amp;IF(F18="Scenario1PBT15",'Major retrofit'!$AU$38,IF(F18="Scenario2PBT15",'Major retrofit'!$AV$38,IF(F18="Scenario3PBT15",'Major retrofit'!$AW$38,"")))</f>
        <v/>
      </c>
      <c r="V18" s="117">
        <f t="shared" si="18"/>
        <v>0</v>
      </c>
      <c r="W18" s="117" t="str">
        <f>IF(F18="Scenario1PBT1",'Major retrofit'!$E$40,IF(F18="Scenario2PBT1",'Major retrofit'!$F$40,IF(F18="Scenario3PBT1",'Major retrofit'!$G$40,"")))&amp;IF(F18="Scenario1PBT2",'Major retrofit'!$H$40,IF(F18="Scenario2PBT2",'Major retrofit'!$I$40,IF(F18="Scenario3PBT2",'Major retrofit'!$J$40,"")))&amp;IF(F18="Scenario1PBT3",'Major retrofit'!$K$40,IF(F18="Scenario2PBT3",'Major retrofit'!$L$40,IF(F18="Scenario3PBT3",'Major retrofit'!$M$40,"")))&amp;IF(F18="Scenario1PBT4",'Major retrofit'!$N$40,IF(F18="Scenario2PBT4",'Major retrofit'!$O$40,IF(F18="Scenario3PBT4",'Major retrofit'!$P$40,"")))&amp;IF(F18="Scenario1PBT5",'Major retrofit'!$Q$40,IF(F18="Scenario2PBT5",'Major retrofit'!$R$40,IF(F18="Scenario3PBT5",'Major retrofit'!$S$40,"")))&amp;IF(F18="Scenario1PBT6",'Major retrofit'!$T$40,IF(F18="Scenario2PBT6",'Major retrofit'!$U$40,IF(F18="Scenario3PBT6",'Major retrofit'!$V$40,"")))&amp;IF(F18="Scenario1PBT7",'Major retrofit'!$W$40,IF(F18="Scenario2PBT7",'Major retrofit'!$X$40,IF(F18="Scenario3PBT7",'Major retrofit'!$Y$40,"")))&amp;IF(F18="Scenario1PBT8",'Major retrofit'!$Z$40,IF(F18="Scenario2PBT8",'Major retrofit'!$AA$40,IF(F18="Scenario3PBT8",'Major retrofit'!$AB$40,"")))&amp;IF(F18="Scenario1PBT9",'Major retrofit'!$AC$40,IF(F18="Scenario2PBT9",'Major retrofit'!$AD$40,IF(F18="Scenario3PBT9",'Major retrofit'!$AE$40,"")))&amp;IF(F18="Scenario1PBT10",'Major retrofit'!$AF$40,IF(F18="Scenario2PBT10",'Major retrofit'!$AG$40,IF(F18="Scenario3PBT10",'Major retrofit'!$AH$40,"")))&amp;IF(F18="Scenario1PBT11",'Major retrofit'!$AI$40,IF(F18="Scenario2PBT11",'Major retrofit'!$AJ$40,IF(F18="Scenario3PBT11",'Major retrofit'!$AK$40,"")))&amp;IF(F18="Scenario1PBT12",'Major retrofit'!$AL$40,IF(F18="Scenario2PBT12",'Major retrofit'!$AM$40,IF(F18="Scenario3PBT12",'Major retrofit'!$AN$40,"")))&amp;IF(F18="Scenario1PBT13",'Major retrofit'!$AO$40,IF(F18="Scenario2PBT13",'Major retrofit'!$AP$40,IF(F18="Scenario3PBT13",'Major retrofit'!$AQ$40,"")))&amp;IF(F18="Scenario1PBT14",'Major retrofit'!$AR$40,IF(F18="Scenario2PBT14",'Major retrofit'!$AS$40,IF(F18="Scenario3PBT14",'Major retrofit'!$AT$40,"")))&amp;IF(F18="Scenario1PBT15",'Major retrofit'!$AU$40,IF(F18="Scenario2PBT15",'Major retrofit'!$AV$40,IF(F18="Scenario3PBT15",'Major retrofit'!$AW$40,"")))</f>
        <v/>
      </c>
      <c r="X18" s="117">
        <f t="shared" si="19"/>
        <v>0</v>
      </c>
      <c r="Y18" s="117" t="str">
        <f>IF(F18="Scenario1PBT1",'Major retrofit'!$E$42,IF(F18="Scenario2PBT1",'Major retrofit'!$F$42,IF(F18="Scenario3PBT1",'Major retrofit'!$G$42,"")))&amp;IF(F18="Scenario1PBT2",'Major retrofit'!$H$42,IF(F18="Scenario2PBT2",'Major retrofit'!$I$42,IF(F18="Scenario3PBT2",'Major retrofit'!$J$42,"")))&amp;IF(F18="Scenario1PBT3",'Major retrofit'!$K$42,IF(F18="Scenario2PBT3",'Major retrofit'!$L$42,IF(F18="Scenario3PBT3",'Major retrofit'!$M$42,"")))&amp;IF(F18="Scenario1PBT4",'Major retrofit'!$N$42,IF(F18="Scenario2PBT4",'Major retrofit'!$O$42,IF(F18="Scenario3PBT4",'Major retrofit'!$P$42,"")))&amp;IF(F18="Scenario1PBT5",'Major retrofit'!$Q$42,IF(F18="Scenario2PBT5",'Major retrofit'!$R$42,IF(F18="Scenario3PBT5",'Major retrofit'!$S$42,"")))&amp;IF(F18="Scenario1PBT6",'Major retrofit'!$T$42,IF(F18="Scenario2PBT6",'Major retrofit'!$U$42,IF(F18="Scenario3PBT6",'Major retrofit'!$V$42,"")))&amp;IF(F18="Scenario1PBT7",'Major retrofit'!$W$42,IF(F18="Scenario2PBT7",'Major retrofit'!$X$42,IF(F18="Scenario3PBT7",'Major retrofit'!$Y$42,"")))&amp;IF(F18="Scenario1PBT8",'Major retrofit'!$Z$42,IF(F18="Scenario2PBT8",'Major retrofit'!$AA$42,IF(F18="Scenario3PBT8",'Major retrofit'!$AB$42,"")))&amp;IF(F18="Scenario1PBT9",'Major retrofit'!$AC$42,IF(F18="Scenario2PBT9",'Major retrofit'!$AD$42,IF(F18="Scenario3PBT9",'Major retrofit'!$AE$42,"")))&amp;IF(F18="Scenario1PBT10",'Major retrofit'!$AF$42,IF(F18="Scenario2PBT10",'Major retrofit'!$AG$42,IF(F18="Scenario3PBT10",'Major retrofit'!$AH$42,"")))&amp;IF(F18="Scenario1PBT11",'Major retrofit'!$AI$42,IF(F18="Scenario2PBT11",'Major retrofit'!$AJ$42,IF(F18="Scenario3PBT11",'Major retrofit'!$AK$42,"")))&amp;IF(F18="Scenario1PBT12",'Major retrofit'!$AL$42,IF(F18="Scenario2PBT12",'Major retrofit'!$AM$42,IF(F18="Scenario3PBT12",'Major retrofit'!$AN$42,"")))&amp;IF(F18="Scenario1PBT13",'Major retrofit'!$AO$42,IF(F18="Scenario2PBT13",'Major retrofit'!$AP$42,IF(F18="Scenario3PBT13",'Major retrofit'!$AQ$42,"")))&amp;IF(F18="Scenario1PBT14",'Major retrofit'!$AR$42,IF(F18="Scenario2PBT14",'Major retrofit'!$AS$42,IF(F18="Scenario3PBT14",'Major retrofit'!$AT$42,"")))&amp;IF(F18="Scenario1PBT15",'Major retrofit'!$AU$42,IF(F18="Scenario2PBT15",'Major retrofit'!$AV$42,IF(F18="Scenario3PBT15",'Major retrofit'!$AW$42,"")))</f>
        <v/>
      </c>
      <c r="Z18" s="117">
        <f t="shared" si="20"/>
        <v>0</v>
      </c>
      <c r="AA18" s="178" t="str">
        <f>IF(F18="Scenario1PBT1",'Major retrofit'!$E$101,IF(F18="Scenario2PBT1",'Major retrofit'!$F$101,IF(F18="Scenario3PBT1",'Major retrofit'!$G$101,"")))&amp;IF(F18="Scenario1PBT2",'Major retrofit'!$H$101,IF(F18="Scenario2PBT2",'Major retrofit'!$I$101,IF(F18="Scenario3PBT2",'Major retrofit'!$J$101,"")))&amp;IF(F18="Scenario1PBT3",'Major retrofit'!$K$101,IF(F18="Scenario2PBT3",'Major retrofit'!$L$101,IF(F18="Scenario3PBT3",'Major retrofit'!$M$101,"")))&amp;IF(F18="Scenario1PBT4",'Major retrofit'!$N$101,IF(F18="Scenario2PBT4",'Major retrofit'!$O$101,IF(F18="Scenario3PBT4",'Major retrofit'!$P$101,"")))&amp;IF(F18="Scenario1PBT5",'Major retrofit'!$Q$101,IF(F18="Scenario2PBT5",'Major retrofit'!$R$101,IF(F18="Scenario3PBT5",'Major retrofit'!$S$101,"")))&amp;IF(F18="Scenario1PBT6",'Major retrofit'!$T$101,IF(F18="Scenario2PBT6",'Major retrofit'!$U$101,IF(F18="Scenario3PBT6",'Major retrofit'!$V$101,"")))&amp;IF(F18="Scenario1PBT7",'Major retrofit'!$W$101,IF(F18="Scenario2PBT7",'Major retrofit'!$X$101,IF(F18="Scenario3PBT7",'Major retrofit'!$Y$101,"")))&amp;IF(F18="Scenario1PBT8",'Major retrofit'!$Z$101,IF(F18="Scenario2PBT8",'Major retrofit'!$AA$101,IF(F18="Scenario3PBT8",'Major retrofit'!$AB$101,"")))&amp;IF(F18="Scenario1PBT9",'Major retrofit'!$AC$101,IF(F18="Scenario2PBT9",'Major retrofit'!$AD$101,IF(F18="Scenario3PBT9",'Major retrofit'!$AE$101,"")))&amp;IF(F18="Scenario1PBT10",'Major retrofit'!$AF$101,IF(F18="Scenario2PBT10",'Major retrofit'!$AG$101,IF(F18="Scenario3PBT10",'Major retrofit'!$AH$101,"")))&amp;IF(F18="Scenario1PBT11",'Major retrofit'!$AI$101,IF(F18="Scenario2PBT11",'Major retrofit'!$AJ$101,IF(F18="Scenario3PBT11",'Major retrofit'!$AK$101,"")))&amp;IF(F18="Scenario1PBT12",'Major retrofit'!$AL$101,IF(F18="Scenario2PBT12",'Major retrofit'!$AM$101,IF(F18="Scenario3PBT12",'Major retrofit'!$AN$101,"")))&amp;IF(F18="Scenario1PBT13",'Major retrofit'!$AO$101,IF(F18="Scenario2PBT13",'Major retrofit'!$AP$101,IF(F18="Scenario3PBT13",'Major retrofit'!$AQ$101,"")))&amp;IF(F18="Scenario1PBT14",'Major retrofit'!$AR$101,IF(F18="Scenario2PBT14",'Major retrofit'!$AS$101,IF(F18="Scenario3PBT14",'Major retrofit'!$AT$101,"")))&amp;IF(F18="Scenario1PBT15",'Major retrofit'!$AU$101,IF(F18="Scenario2PBT15",'Major retrofit'!$AV$101,IF(F18="Scenario3PBT15",'Major retrofit'!$AW$101,"")))</f>
        <v/>
      </c>
      <c r="AB18" s="179">
        <f t="shared" si="21"/>
        <v>0</v>
      </c>
      <c r="AC18" s="208">
        <f>IFERROR('Projection_Base-case'!G18-G18,0)</f>
        <v>0</v>
      </c>
      <c r="AD18" s="117">
        <f t="shared" si="0"/>
        <v>0</v>
      </c>
      <c r="AE18" s="117">
        <f>IFERROR(100*AC18/'Projection_Base-case'!G18,0)</f>
        <v>0</v>
      </c>
      <c r="AF18" s="117">
        <f>IFERROR('Projection_Base-case'!I18-I18,0)</f>
        <v>0</v>
      </c>
      <c r="AG18" s="117">
        <f t="shared" si="1"/>
        <v>0</v>
      </c>
      <c r="AH18" s="117">
        <f>IFERROR(100*AF18/'Projection_Base-case'!I18,0)</f>
        <v>0</v>
      </c>
      <c r="AI18" s="117">
        <f>IFERROR('Projection_Base-case'!K18-K18,0)</f>
        <v>0</v>
      </c>
      <c r="AJ18" s="117">
        <f t="shared" si="2"/>
        <v>0</v>
      </c>
      <c r="AK18" s="117">
        <f>IFERROR(100*AI18/'Projection_Base-case'!K18,0)</f>
        <v>0</v>
      </c>
      <c r="AL18" s="117">
        <f>IFERROR(M18-'Projection_Base-case'!M18,0)</f>
        <v>0</v>
      </c>
      <c r="AM18" s="117">
        <f t="shared" si="3"/>
        <v>0</v>
      </c>
      <c r="AN18" s="179">
        <f>IFERROR(IF('Projection_Base-case'!N18&gt;0,100*AM18/'Projection_Base-case'!N18,100*AM18/N18),0)</f>
        <v>0</v>
      </c>
      <c r="AO18" s="206">
        <f>IFERROR('Projection_Base-case'!O18-O18,0)</f>
        <v>0</v>
      </c>
      <c r="AP18" s="117">
        <f t="shared" si="4"/>
        <v>0</v>
      </c>
      <c r="AQ18" s="117">
        <f>IFERROR(100*AO18/'Projection_Base-case'!O18,0)</f>
        <v>0</v>
      </c>
      <c r="AR18" s="117">
        <f>IFERROR('Projection_Base-case'!Q18-Q18,0)</f>
        <v>0</v>
      </c>
      <c r="AS18" s="117">
        <f t="shared" si="5"/>
        <v>0</v>
      </c>
      <c r="AT18" s="117">
        <f>IFERROR(100*AR18/'Projection_Base-case'!Q18,0)</f>
        <v>0</v>
      </c>
      <c r="AU18" s="117">
        <f>IFERROR('Projection_Base-case'!S18-S18,0)</f>
        <v>0</v>
      </c>
      <c r="AV18" s="117">
        <f t="shared" si="6"/>
        <v>0</v>
      </c>
      <c r="AW18" s="118">
        <f>IFERROR(100*AU18/'Projection_Base-case'!S18,0)</f>
        <v>0</v>
      </c>
      <c r="AX18" s="206">
        <f>IFERROR('Projection_Base-case'!U18-U18,0)</f>
        <v>0</v>
      </c>
      <c r="AY18" s="117">
        <f t="shared" si="7"/>
        <v>0</v>
      </c>
      <c r="AZ18" s="117">
        <f>IFERROR(100*AX18/'Projection_Base-case'!U18,0)</f>
        <v>0</v>
      </c>
      <c r="BA18" s="117">
        <f>IFERROR('Projection_Base-case'!W18-W18,0)</f>
        <v>0</v>
      </c>
      <c r="BB18" s="117">
        <f t="shared" si="8"/>
        <v>0</v>
      </c>
      <c r="BC18" s="117">
        <f>IFERROR(100*BA18/'Projection_Base-case'!W18,0)</f>
        <v>0</v>
      </c>
      <c r="BD18" s="117">
        <f>IFERROR('Projection_Base-case'!Y18-Y18,0)</f>
        <v>0</v>
      </c>
      <c r="BE18" s="117">
        <f t="shared" si="9"/>
        <v>0</v>
      </c>
      <c r="BF18" s="117">
        <f>IFERROR(100*BD18/'Projection_Base-case'!Y18,0)</f>
        <v>0</v>
      </c>
      <c r="BG18" s="178">
        <f t="shared" si="22"/>
        <v>0</v>
      </c>
      <c r="BH18" s="179">
        <f t="shared" si="23"/>
        <v>0</v>
      </c>
    </row>
    <row r="19" spans="1:60" ht="15" thickBot="1">
      <c r="A19" s="205">
        <v>14</v>
      </c>
      <c r="B19" s="119">
        <f>IF('Projection_Base-case'!B19&lt;&gt;"",'Projection_Base-case'!B19,0)</f>
        <v>0</v>
      </c>
      <c r="C19" s="119">
        <f>IF('Projection_Base-case'!C19&lt;&gt;"",'Projection_Base-case'!C19,0)</f>
        <v>0</v>
      </c>
      <c r="D19" s="119">
        <f>IF('Projection_Base-case'!D19&lt;&gt;"",'Projection_Base-case'!D19,0)</f>
        <v>0</v>
      </c>
      <c r="E19" s="263" t="str">
        <f>IF(AND('Résultats major'!$AC$3="OUI",'Résultats major'!E18&lt;&gt;""),'Résultats major'!E18,IF(OR(D19="PBT1",D19="PBT2",D19="PBT3",D19="PBT4",D19="PBT5",D19="PBT6",D19="PBT7",D19="PBT8",D19="PBT10"),"Scenario1",IF(D19="PBT9","Scenario2","")))</f>
        <v/>
      </c>
      <c r="F19" s="202" t="str">
        <f t="shared" si="10"/>
        <v>0</v>
      </c>
      <c r="G19" s="177" t="str">
        <f>IF(F19="Scenario1PBT1",'Major retrofit'!$E$6,IF(F19="Scenario2PBT1",'Major retrofit'!$F$6,IF(F19="Scenario3PBT1",'Major retrofit'!$G$6,"")))&amp;IF(F19="Scenario1PBT2",'Major retrofit'!$H$6,IF(F19="Scenario2PBT2",'Major retrofit'!$I$6,IF(F19="Scenario3PBT2",'Major retrofit'!$J$6,"")))&amp;IF(F19="Scenario1PBT3",'Major retrofit'!$K$6,IF(F19="Scenario2PBT3",'Major retrofit'!$L$6,IF(F19="Scenario3PBT3",'Major retrofit'!$M$6,"")))&amp;IF(F19="Scenario1PBT4",'Major retrofit'!$N$6,IF(F19="Scenario2PBT4",'Major retrofit'!$O$6,IF(F19="Scenario3PBT4",'Major retrofit'!$P$6,"")))&amp;IF(F19="Scenario1PBT5",'Major retrofit'!$Q$6,IF(F19="Scenario2PBT5",'Major retrofit'!$R$6,IF(F19="Scenario3PBT5",'Major retrofit'!$S$6,"")))&amp;IF(F19="Scenario1PBT6",'Major retrofit'!$T$6,IF(F19="Scenario2PBT6",'Major retrofit'!$U$6,IF(F19="Scenario3PBT6",'Major retrofit'!$V$6,"")))&amp;IF(F19="Scenario1PBT7",'Major retrofit'!$W$6,IF(F19="Scenario2PBT7",'Major retrofit'!$X$6,IF(F19="Scenario3PBT7",'Major retrofit'!$Y$6,"")))&amp;IF(F19="Scenario1PBT8",'Major retrofit'!$Z$6,IF(F19="Scenario2PBT8",'Major retrofit'!$AA$6,IF(F19="Scenario3PBT8",'Major retrofit'!$AB$6,"")))&amp;IF(F19="Scenario1PBT9",'Major retrofit'!$AC$6,IF(F19="Scenario2PBT9",'Major retrofit'!$AD$6,IF(F19="Scenario3PBT9",'Major retrofit'!$AE$6,"")))&amp;IF(F19="Scenario1PBT10",'Major retrofit'!$AF$6,IF(F19="Scenario2PBT10",'Major retrofit'!$AG$6,IF(F19="Scenario3PBT10",'Major retrofit'!$AH$6,"")))&amp;IF(F19="Scenario1PBT11",'Major retrofit'!$AI$6,IF(F19="Scenario2PBT11",'Major retrofit'!$AJ$6,IF(F19="Scenario3PBT11",'Major retrofit'!$AK$6,"")))&amp;IF(F19="Scenario1PBT12",'Major retrofit'!$AL$6,IF(F19="Scenario2PBT12",'Major retrofit'!$AM$6,IF(F19="Scenario3PBT12",'Major retrofit'!$AN$6,"")))&amp;IF(F19="Scenario1PBT13",'Major retrofit'!$AO$6,IF(F19="Scenario2PBT13",'Major retrofit'!$AP$6,IF(F19="Scenario3PBT13",'Major retrofit'!$AQ$6,"")))&amp;IF(F19="Scenario1PBT14",'Major retrofit'!$AR$6,IF(F19="Scenario2PBT14",'Major retrofit'!$AS$6,IF(F19="Scenario3PBT14",'Major retrofit'!$AT$6,"")))&amp;IF(F19="Scenario1PBT15",'Major retrofit'!$AU$6,IF(F19="Scenario2PBT15",'Major retrofit'!$AV$6,IF(F19="Scenario3PBT15",'Major retrofit'!$AW$6,"")))</f>
        <v/>
      </c>
      <c r="H19" s="117">
        <f t="shared" si="11"/>
        <v>0</v>
      </c>
      <c r="I19" s="178" t="str">
        <f>IF(F19="Scenario1PBT1",'Major retrofit'!$E$16,IF(F19="Scenario2PBT1",'Major retrofit'!$F$16,IF(F19="Scenario3PBT1",'Major retrofit'!$G$16,"")))&amp;IF(F19="Scenario1PBT2",'Major retrofit'!$H$16,IF(F19="Scenario2PBT2",'Major retrofit'!$I$16,IF(F19="Scenario3PBT2",'Major retrofit'!$J$16,"")))&amp;IF(F19="Scenario1PBT3",'Major retrofit'!$K$16,IF(F19="Scenario2PBT3",'Major retrofit'!$L$16,IF(F19="Scenario3PBT3",'Major retrofit'!$M$16,"")))&amp;IF(F19="Scenario1PBT4",'Major retrofit'!$N$16,IF(F19="Scenario2PBT4",'Major retrofit'!$O$16,IF(F19="Scenario3PBT4",'Major retrofit'!$P$16,"")))&amp;IF(F19="Scenario1PBT5",'Major retrofit'!$Q$16,IF(F19="Scenario2PBT5",'Major retrofit'!$R$16,IF(F19="Scenario3PBT5",'Major retrofit'!$S$16,"")))&amp;IF(F19="Scenario1PBT6",'Major retrofit'!$T$16,IF(F19="Scenario2PBT6",'Major retrofit'!$U$16,IF(F19="Scenario3PBT6",'Major retrofit'!$V$16,"")))&amp;IF(F19="Scenario1PBT7",'Major retrofit'!$W$16,IF(F19="Scenario2PBT7",'Major retrofit'!$X$16,IF(F19="Scenario3PBT7",'Major retrofit'!$Y$16,"")))&amp;IF(F19="Scenario1PBT8",'Major retrofit'!$Z$16,IF(F19="Scenario2PBT8",'Major retrofit'!$AA$16,IF(F19="Scenario3PBT8",'Major retrofit'!$AB$16,"")))&amp;IF(F19="Scenario1PBT9",'Major retrofit'!$AC$16,IF(F19="Scenario2PBT9",'Major retrofit'!$AD$16,IF(F19="Scenario3PBT9",'Major retrofit'!$AE$16,"")))&amp;IF(F19="Scenario1PBT10",'Major retrofit'!$AF$16,IF(F19="Scenario2PBT10",'Major retrofit'!$AG$16,IF(F19="Scenario3PBT10",'Major retrofit'!$AH$16,"")))&amp;IF(F19="Scenario1PBT11",'Major retrofit'!$AI$16,IF(F19="Scenario2PBT11",'Major retrofit'!$AJ$16,IF(F19="Scenario3PBT11",'Major retrofit'!$AK$16,"")))&amp;IF(F19="Scenario1PBT12",'Major retrofit'!$AL$16,IF(F19="Scenario2PBT12",'Major retrofit'!$AM$16,IF(F19="Scenario3PBT12",'Major retrofit'!$AN$16,"")))&amp;IF(F19="Scenario1PBT13",'Major retrofit'!$AO$16,IF(F19="Scenario2PBT13",'Major retrofit'!$AP$16,IF(F19="Scenario3PBT13",'Major retrofit'!$AQ$16,"")))&amp;IF(F19="Scenario1PBT14",'Major retrofit'!$AR$16,IF(F19="Scenario2PBT14",'Major retrofit'!$AS$16,IF(F19="Scenario3PBT14",'Major retrofit'!$AT$16,"")))&amp;IF(F19="Scenario1PBT15",'Major retrofit'!$AU$16,IF(F19="Scenario2PBT15",'Major retrofit'!$AV$16,IF(F19="Scenario3PBT15",'Major retrofit'!$AW$16,"")))</f>
        <v/>
      </c>
      <c r="J19" s="117">
        <f t="shared" si="12"/>
        <v>0</v>
      </c>
      <c r="K19" s="117" t="str">
        <f>IF(F19="Scenario1PBT1",'Major retrofit'!$E$18,IF(F19="Scenario2PBT1",'Major retrofit'!$F$18,IF(F19="Scenario3PBT1",'Major retrofit'!$G$18,"")))&amp;IF(F19="Scenario1PBT2",'Major retrofit'!$H$18,IF(F19="Scenario2PBT2",'Major retrofit'!$I$18,IF(F19="Scenario3PBT2",'Major retrofit'!$J$18,"")))&amp;IF(F19="Scenario1PBT3",'Major retrofit'!$K$18,IF(F19="Scenario2PBT3",'Major retrofit'!$L$18,IF(F19="Scenario3PBT3",'Major retrofit'!$M$18,"")))&amp;IF(F19="Scenario1PBT4",'Major retrofit'!$N$18,IF(F19="Scenario2PBT4",'Major retrofit'!$O$18,IF(F19="Scenario3PBT4",'Major retrofit'!$P$18,"")))&amp;IF(F19="Scenario1PBT5",'Major retrofit'!$Q$18,IF(F19="Scenario2PBT5",'Major retrofit'!$R$18,IF(F19="Scenario3PBT5",'Major retrofit'!$S$18,"")))&amp;IF(F19="Scenario1PBT6",'Major retrofit'!$T$18,IF(F19="Scenario2PBT6",'Major retrofit'!$U$18,IF(F19="Scenario3PBT6",'Major retrofit'!$V$18,"")))&amp;IF(F19="Scenario1PBT7",'Major retrofit'!$W$18,IF(F19="Scenario2PBT7",'Major retrofit'!$X$18,IF(F19="Scenario3PBT7",'Major retrofit'!$Y$18,"")))&amp;IF(F19="Scenario1PBT8",'Major retrofit'!$Z$18,IF(F19="Scenario2PBT8",'Major retrofit'!$AA$18,IF(F19="Scenario3PBT8",'Major retrofit'!$AB$18,"")))&amp;IF(F19="Scenario1PBT9",'Major retrofit'!$AC$18,IF(F19="Scenario2PBT9",'Major retrofit'!$AD$18,IF(F19="Scenario3PBT9",'Major retrofit'!$AE$18,"")))&amp;IF(F19="Scenario1PBT10",'Major retrofit'!$AF$18,IF(F19="Scenario2PBT10",'Major retrofit'!$AG$18,IF(F19="Scenario3PBT10",'Major retrofit'!$AH$18,"")))&amp;IF(F19="Scenario1PBT11",'Major retrofit'!$AI$18,IF(F19="Scenario2PBT11",'Major retrofit'!$AJ$18,IF(F19="Scenario3PBT11",'Major retrofit'!$AK$18,"")))&amp;IF(F19="Scenario1PBT12",'Major retrofit'!$AL$18,IF(F19="Scenario2PBT12",'Major retrofit'!$AM$18,IF(F19="Scenario3PBT12",'Major retrofit'!$AN$18,"")))&amp;IF(F19="Scenario1PBT13",'Major retrofit'!$AO$18,IF(F19="Scenario2PBT13",'Major retrofit'!$AP$18,IF(F19="Scenario3PBT13",'Major retrofit'!$AQ$18,"")))&amp;IF(F19="Scenario1PBT14",'Major retrofit'!$AR$18,IF(F19="Scenario2PBT14",'Major retrofit'!$AS$18,IF(F19="Scenario3PBT14",'Major retrofit'!$AT$18,"")))&amp;IF(F19="Scenario1PBT15",'Major retrofit'!$AU$18,IF(F19="Scenario2PBT15",'Major retrofit'!$AV$18,IF(F19="Scenario3PBT15",'Major retrofit'!$AW$18,"")))</f>
        <v/>
      </c>
      <c r="L19" s="117">
        <f t="shared" si="13"/>
        <v>0</v>
      </c>
      <c r="M19" s="117" t="str">
        <f>IF(F19="Scenario1PBT1",'Major retrofit'!$E$20,IF(F19="Scenario2PBT1",'Major retrofit'!$F$20,IF(F19="Scenario3PBT1",'Major retrofit'!$G$20,"")))&amp;IF(F19="Scenario1PBT2",'Major retrofit'!$H$20,IF(F19="Scenario2PBT2",'Major retrofit'!$I$20,IF(F19="Scenario3PBT2",'Major retrofit'!$J$20,"")))&amp;IF(F19="Scenario1PBT3",'Major retrofit'!$K$20,IF(F19="Scenario2PBT3",'Major retrofit'!$L$20,IF(F19="Scenario3PBT3",'Major retrofit'!$M$20,"")))&amp;IF(F19="Scenario1PBT4",'Major retrofit'!$N$20,IF(F19="Scenario2PBT4",'Major retrofit'!$O$20,IF(F19="Scenario3PBT4",'Major retrofit'!$P$20,"")))&amp;IF(F19="Scenario1PBT5",'Major retrofit'!$Q$20,IF(F19="Scenario2PBT5",'Major retrofit'!$R$20,IF(F19="Scenario3PBT5",'Major retrofit'!$S$20,"")))&amp;IF(F19="Scenario1PBT6",'Major retrofit'!$T$20,IF(F19="Scenario2PBT6",'Major retrofit'!$U$20,IF(F19="Scenario3PBT6",'Major retrofit'!$V$20,"")))&amp;IF(F19="Scenario1PBT7",'Major retrofit'!$W$20,IF(F19="Scenario2PBT7",'Major retrofit'!$X$20,IF(F19="Scenario3PBT7",'Major retrofit'!$Y$20,"")))&amp;IF(F19="Scenario1PBT8",'Major retrofit'!$Z$20,IF(F19="Scenario2PBT8",'Major retrofit'!$AA$20,IF(F19="Scenario3PBT8",'Major retrofit'!$AB$20,"")))&amp;IF(F19="Scenario1PBT9",'Major retrofit'!$AC$20,IF(F19="Scenario2PBT9",'Major retrofit'!$AD$20,IF(F19="Scenario3PBT9",'Major retrofit'!$AE$20,"")))&amp;IF(F19="Scenario1PBT10",'Major retrofit'!$AF$20,IF(F19="Scenario2PBT10",'Major retrofit'!$AG$20,IF(F19="Scenario3PBT10",'Major retrofit'!$AH$20,"")))&amp;IF(F19="Scenario1PBT11",'Major retrofit'!$AI$20,IF(F19="Scenario2PBT11",'Major retrofit'!$AJ$20,IF(F19="Scenario3PBT11",'Major retrofit'!$AK$20,"")))&amp;IF(F19="Scenario1PBT12",'Major retrofit'!$AL$20,IF(F19="Scenario2PBT12",'Major retrofit'!$AM$20,IF(F19="Scenario3PBT12",'Major retrofit'!$AN$20,"")))&amp;IF(F19="Scenario1PBT13",'Major retrofit'!$AO$20,IF(F19="Scenario2PBT13",'Major retrofit'!$AP$20,IF(F19="Scenario3PBT13",'Major retrofit'!$AQ$20,"")))&amp;IF(F19="Scenario1PBT14",'Major retrofit'!$AR$20,IF(F19="Scenario2PBT14",'Major retrofit'!$AS$20,IF(F19="Scenario3PBT14",'Major retrofit'!$AT$20,"")))&amp;IF(F19="Scenario1PBT15",'Major retrofit'!$AU$20,IF(F19="Scenario2PBT15",'Major retrofit'!$AV$20,IF(F19="Scenario3PBT15",'Major retrofit'!$AW$20,"")))</f>
        <v/>
      </c>
      <c r="N19" s="118">
        <f t="shared" si="14"/>
        <v>0</v>
      </c>
      <c r="O19" s="206" t="str">
        <f>IF(F19="Scenario1PBT1",'Major retrofit'!$E$23,IF(F19="Scenario2PBT1",'Major retrofit'!$F$23,IF(F19="Scenario3PBT1",'Major retrofit'!$G$23,"")))&amp;IF(F19="Scenario1PBT2",'Major retrofit'!$H$23,IF(F19="Scenario2PBT2",'Major retrofit'!$I$23,IF(F19="Scenario3PBT2",'Major retrofit'!$J$23,"")))&amp;IF(F19="Scenario1PBT3",'Major retrofit'!$K$23,IF(F19="Scenario2PBT3",'Major retrofit'!$L$23,IF(F19="Scenario3PBT3",'Major retrofit'!$M$23,"")))&amp;IF(F19="Scenario1PBT4",'Major retrofit'!$N$23,IF(F19="Scenario2PBT4",'Major retrofit'!$O$23,IF(F19="Scenario3PBT4",'Major retrofit'!$P$23,"")))&amp;IF(F19="Scenario1PBT5",'Major retrofit'!$Q$23,IF(F19="Scenario2PBT5",'Major retrofit'!$R$23,IF(F19="Scenario3PBT5",'Major retrofit'!$S$23,"")))&amp;IF(F19="Scenario1PBT6",'Major retrofit'!$T$23,IF(F19="Scenario2PBT6",'Major retrofit'!$U$23,IF(F19="Scenario3PBT6",'Major retrofit'!$V$23,"")))&amp;IF(F19="Scenario1PBT7",'Major retrofit'!$W$23,IF(F19="Scenario2PBT7",'Major retrofit'!$X$23,IF(F19="Scenario3PBT7",'Major retrofit'!$Y$23,"")))&amp;IF(F19="Scenario1PBT8",'Major retrofit'!$Z$23,IF(F19="Scenario2PBT8",'Major retrofit'!$AA$23,IF(F19="Scenario3PBT8",'Major retrofit'!$AB$23,"")))&amp;IF(F19="Scenario1PBT9",'Major retrofit'!$AC$23,IF(F19="Scenario2PBT9",'Major retrofit'!$AD$23,IF(F19="Scenario3PBT9",'Major retrofit'!$AE$23,"")))&amp;IF(F19="Scenario1PBT10",'Major retrofit'!$AF$23,IF(F19="Scenario2PBT10",'Major retrofit'!$AG$23,IF(F19="Scenario3PBT10",'Major retrofit'!$AH$23,"")))&amp;IF(F19="Scenario1PBT11",'Major retrofit'!$AI$23,IF(F19="Scenario2PBT11",'Major retrofit'!$AJ$23,IF(F19="Scenario3PBT11",'Major retrofit'!$AK$23,"")))&amp;IF(F19="Scenario1PBT12",'Major retrofit'!$AL$23,IF(F19="Scenario2PBT12",'Major retrofit'!$AM$23,IF(F19="Scenario3PBT12",'Major retrofit'!$AN$23,"")))&amp;IF(F19="Scenario1PBT13",'Major retrofit'!$AO$23,IF(F19="Scenario2PBT13",'Major retrofit'!$AP$23,IF(F19="Scenario3PBT13",'Major retrofit'!$AQ$23,"")))&amp;IF(F19="Scenario1PBT14",'Major retrofit'!$AR$23,IF(F19="Scenario2PBT14",'Major retrofit'!$AS$23,IF(F19="Scenario3PBT14",'Major retrofit'!$AT$23,"")))&amp;IF(F19="Scenario1PBT15",'Major retrofit'!$AU$23,IF(F19="Scenario2PBT15",'Major retrofit'!$AV$23,IF(F19="Scenario3PBT15",'Major retrofit'!$AW$23,"")))</f>
        <v/>
      </c>
      <c r="P19" s="117">
        <f t="shared" si="15"/>
        <v>0</v>
      </c>
      <c r="Q19" s="117" t="str">
        <f>IF(F19="Scenario1PBT1",'Major retrofit'!$E$25,IF(F19="Scenario2PBT1",'Major retrofit'!$F$25,IF(F19="Scenario3PBT1",'Major retrofit'!$G$25,"")))&amp;IF(F19="Scenario1PBT2",'Major retrofit'!$H$25,IF(F19="Scenario2PBT2",'Major retrofit'!$I$25,IF(F19="Scenario3PBT2",'Major retrofit'!$J$25,"")))&amp;IF(F19="Scenario1PBT3",'Major retrofit'!$K$25,IF(F19="Scenario2PBT3",'Major retrofit'!$L$25,IF(F19="Scenario3PBT3",'Major retrofit'!$M$25,"")))&amp;IF(F19="Scenario1PBT4",'Major retrofit'!$N$25,IF(F19="Scenario2PBT4",'Major retrofit'!$O$25,IF(F19="Scenario3PBT4",'Major retrofit'!$P$25,"")))&amp;IF(F19="Scenario1PBT5",'Major retrofit'!$Q$25,IF(F19="Scenario2PBT5",'Major retrofit'!$R$25,IF(F19="Scenario3PBT5",'Major retrofit'!$S$25,"")))&amp;IF(F19="Scenario1PBT6",'Major retrofit'!$T$25,IF(F19="Scenario2PBT6",'Major retrofit'!$U$25,IF(F19="Scenario3PBT6",'Major retrofit'!$V$25,"")))&amp;IF(F19="Scenario1PBT7",'Major retrofit'!$W$25,IF(F19="Scenario2PBT7",'Major retrofit'!$X$25,IF(F19="Scenario3PBT7",'Major retrofit'!$Y$25,"")))&amp;IF(F19="Scenario1PBT8",'Major retrofit'!$Z$25,IF(F19="Scenario2PBT8",'Major retrofit'!$AA$25,IF(F19="Scenario3PBT8",'Major retrofit'!$AB$25,"")))&amp;IF(F19="Scenario1PBT9",'Major retrofit'!$AC$25,IF(F19="Scenario2PBT9",'Major retrofit'!$AD$25,IF(F19="Scenario3PBT9",'Major retrofit'!$AE$25,"")))&amp;IF(F19="Scenario1PBT10",'Major retrofit'!$AF$25,IF(F19="Scenario2PBT10",'Major retrofit'!$AG$25,IF(F19="Scenario3PBT10",'Major retrofit'!$AH$25,"")))&amp;IF(F19="Scenario1PBT11",'Major retrofit'!$AI$25,IF(F19="Scenario2PBT11",'Major retrofit'!$AJ$25,IF(F19="Scenario3PBT11",'Major retrofit'!$AK$25,"")))&amp;IF(F19="Scenario1PBT12",'Major retrofit'!$AL$25,IF(F19="Scenario2PBT12",'Major retrofit'!$AM$25,IF(F19="Scenario3PBT12",'Major retrofit'!$AN$25,"")))&amp;IF(F19="Scenario1PBT13",'Major retrofit'!$AO$25,IF(F19="Scenario2PBT13",'Major retrofit'!$AP$25,IF(F19="Scenario3PBT13",'Major retrofit'!$AQ$25,"")))&amp;IF(F19="Scenario1PBT14",'Major retrofit'!$AR$25,IF(F19="Scenario2PBT14",'Major retrofit'!$AS$25,IF(F19="Scenario3PBT14",'Major retrofit'!$AT$25,"")))&amp;IF(F19="Scenario1PBT15",'Major retrofit'!$AU$25,IF(F19="Scenario2PBT15",'Major retrofit'!$AV$25,IF(F19="Scenario3PBT15",'Major retrofit'!$AW$25,"")))</f>
        <v/>
      </c>
      <c r="R19" s="117">
        <f t="shared" si="16"/>
        <v>0</v>
      </c>
      <c r="S19" s="117" t="str">
        <f>IF(F19="Scenario1PBT1",'Major retrofit'!$E$27,IF(F19="Scenario2PBT1",'Major retrofit'!$F$27,IF(F19="Scenario3PBT1",'Major retrofit'!$G$27,"")))&amp;IF(F19="Scenario1PBT2",'Major retrofit'!$H$27,IF(F19="Scenario2PBT2",'Major retrofit'!$I$27,IF(F19="Scenario3PBT2",'Major retrofit'!$J$27,"")))&amp;IF(F19="Scenario1PBT3",'Major retrofit'!$K$27,IF(F19="Scenario2PBT3",'Major retrofit'!$L$27,IF(F19="Scenario3PBT3",'Major retrofit'!$M$27,"")))&amp;IF(F19="Scenario1PBT4",'Major retrofit'!$N$27,IF(F19="Scenario2PBT4",'Major retrofit'!$O$27,IF(F19="Scenario3PBT4",'Major retrofit'!$P$27,"")))&amp;IF(F19="Scenario1PBT5",'Major retrofit'!$Q$27,IF(F19="Scenario2PBT5",'Major retrofit'!$R$27,IF(F19="Scenario3PBT5",'Major retrofit'!$S$27,"")))&amp;IF(F19="Scenario1PBT6",'Major retrofit'!$T$27,IF(F19="Scenario2PBT6",'Major retrofit'!$U$27,IF(F19="Scenario3PBT6",'Major retrofit'!$V$27,"")))&amp;IF(F19="Scenario1PBT7",'Major retrofit'!$W$27,IF(F19="Scenario2PBT7",'Major retrofit'!$X$27,IF(F19="Scenario3PBT7",'Major retrofit'!$Y$27,"")))&amp;IF(F19="Scenario1PBT8",'Major retrofit'!$Z$27,IF(F19="Scenario2PBT8",'Major retrofit'!$AA$27,IF(F19="Scenario3PBT8",'Major retrofit'!$AB$27,"")))&amp;IF(F19="Scenario1PBT9",'Major retrofit'!$AC$27,IF(F19="Scenario2PBT9",'Major retrofit'!$AD$27,IF(F19="Scenario3PBT9",'Major retrofit'!$AE$27,"")))&amp;IF(F19="Scenario1PBT10",'Major retrofit'!$AF$27,IF(F19="Scenario2PBT10",'Major retrofit'!$AG$27,IF(F19="Scenario3PBT10",'Major retrofit'!$AH$27,"")))&amp;IF(F19="Scenario1PBT11",'Major retrofit'!$AI$27,IF(F19="Scenario2PBT11",'Major retrofit'!$AJ$27,IF(F19="Scenario3PBT11",'Major retrofit'!$AK$27,"")))&amp;IF(F19="Scenario1PBT12",'Major retrofit'!$AL$27,IF(F19="Scenario2PBT12",'Major retrofit'!$AM$27,IF(F19="Scenario3PBT12",'Major retrofit'!$AN$27,"")))&amp;IF(F19="Scenario1PBT13",'Major retrofit'!$AO$27,IF(F19="Scenario2PBT13",'Major retrofit'!$AP$27,IF(F19="Scenario3PBT13",'Major retrofit'!$AQ$27,"")))&amp;IF(F19="Scenario1PBT14",'Major retrofit'!$AR$27,IF(F19="Scenario2PBT14",'Major retrofit'!$AS$27,IF(F19="Scenario3PBT14",'Major retrofit'!$AT$27,"")))&amp;IF(F19="Scenario1PBT15",'Major retrofit'!$AU$27,IF(F19="Scenario2PBT15",'Major retrofit'!$AV$27,IF(F19="Scenario3PBT15",'Major retrofit'!$AW$27,"")))</f>
        <v/>
      </c>
      <c r="T19" s="207">
        <f t="shared" si="17"/>
        <v>0</v>
      </c>
      <c r="U19" s="206" t="str">
        <f>IF(F19="Scenario1PBT1",'Major retrofit'!$E$38,IF(F19="Scenario2PBT1",'Major retrofit'!$F$38,IF(F19="Scenario3PBT1",'Major retrofit'!$G$38,"")))&amp;IF(F19="Scenario1PBT2",'Major retrofit'!$H$38,IF(F19="Scenario2PBT2",'Major retrofit'!$I$38,IF(F19="Scenario3PBT2",'Major retrofit'!$J$38,"")))&amp;IF(F19="Scenario1PBT3",'Major retrofit'!$K$38,IF(F19="Scenario2PBT3",'Major retrofit'!$L$38,IF(F19="Scenario3PBT3",'Major retrofit'!$M$38,"")))&amp;IF(F19="Scenario1PBT4",'Major retrofit'!$N$38,IF(F19="Scenario2PBT4",'Major retrofit'!$O$38,IF(F19="Scenario3PBT4",'Major retrofit'!$P$38,"")))&amp;IF(F19="Scenario1PBT5",'Major retrofit'!$Q$38,IF(F19="Scenario2PBT5",'Major retrofit'!$R$38,IF(F19="Scenario3PBT5",'Major retrofit'!$S$38,"")))&amp;IF(F19="Scenario1PBT6",'Major retrofit'!$T$38,IF(F19="Scenario2PBT6",'Major retrofit'!$U$38,IF(F19="Scenario3PBT6",'Major retrofit'!$V$38,"")))&amp;IF(F19="Scenario1PBT7",'Major retrofit'!$W$38,IF(F19="Scenario2PBT7",'Major retrofit'!$X$38,IF(F19="Scenario3PBT7",'Major retrofit'!$Y$38,"")))&amp;IF(F19="Scenario1PBT8",'Major retrofit'!$Z$38,IF(F19="Scenario2PBT8",'Major retrofit'!$AA$38,IF(F19="Scenario3PBT8",'Major retrofit'!$AB$38,"")))&amp;IF(F19="Scenario1PBT9",'Major retrofit'!$AC$38,IF(F19="Scenario2PBT9",'Major retrofit'!$AD$38,IF(F19="Scenario3PBT9",'Major retrofit'!$AE$38,"")))&amp;IF(F19="Scenario1PBT10",'Major retrofit'!$AF$38,IF(F19="Scenario2PBT10",'Major retrofit'!$AG$38,IF(F19="Scenario3PBT10",'Major retrofit'!$AH$38,"")))&amp;IF(F19="Scenario1PBT11",'Major retrofit'!$AI$38,IF(F19="Scenario2PBT11",'Major retrofit'!$AJ$38,IF(F19="Scenario3PBT11",'Major retrofit'!$AK$38,"")))&amp;IF(F19="Scenario1PBT12",'Major retrofit'!$AL$38,IF(F19="Scenario2PBT12",'Major retrofit'!$AM$38,IF(F19="Scenario3PBT12",'Major retrofit'!$AN$38,"")))&amp;IF(F19="Scenario1PBT13",'Major retrofit'!$AO$38,IF(F19="Scenario2PBT13",'Major retrofit'!$AP$38,IF(F19="Scenario3PBT13",'Major retrofit'!$AQ$38,"")))&amp;IF(F19="Scenario1PBT14",'Major retrofit'!$AR$38,IF(F19="Scenario2PBT14",'Major retrofit'!$AS$38,IF(F19="Scenario3PBT14",'Major retrofit'!$AT$38,"")))&amp;IF(F19="Scenario1PBT15",'Major retrofit'!$AU$38,IF(F19="Scenario2PBT15",'Major retrofit'!$AV$38,IF(F19="Scenario3PBT15",'Major retrofit'!$AW$38,"")))</f>
        <v/>
      </c>
      <c r="V19" s="117">
        <f t="shared" si="18"/>
        <v>0</v>
      </c>
      <c r="W19" s="117" t="str">
        <f>IF(F19="Scenario1PBT1",'Major retrofit'!$E$40,IF(F19="Scenario2PBT1",'Major retrofit'!$F$40,IF(F19="Scenario3PBT1",'Major retrofit'!$G$40,"")))&amp;IF(F19="Scenario1PBT2",'Major retrofit'!$H$40,IF(F19="Scenario2PBT2",'Major retrofit'!$I$40,IF(F19="Scenario3PBT2",'Major retrofit'!$J$40,"")))&amp;IF(F19="Scenario1PBT3",'Major retrofit'!$K$40,IF(F19="Scenario2PBT3",'Major retrofit'!$L$40,IF(F19="Scenario3PBT3",'Major retrofit'!$M$40,"")))&amp;IF(F19="Scenario1PBT4",'Major retrofit'!$N$40,IF(F19="Scenario2PBT4",'Major retrofit'!$O$40,IF(F19="Scenario3PBT4",'Major retrofit'!$P$40,"")))&amp;IF(F19="Scenario1PBT5",'Major retrofit'!$Q$40,IF(F19="Scenario2PBT5",'Major retrofit'!$R$40,IF(F19="Scenario3PBT5",'Major retrofit'!$S$40,"")))&amp;IF(F19="Scenario1PBT6",'Major retrofit'!$T$40,IF(F19="Scenario2PBT6",'Major retrofit'!$U$40,IF(F19="Scenario3PBT6",'Major retrofit'!$V$40,"")))&amp;IF(F19="Scenario1PBT7",'Major retrofit'!$W$40,IF(F19="Scenario2PBT7",'Major retrofit'!$X$40,IF(F19="Scenario3PBT7",'Major retrofit'!$Y$40,"")))&amp;IF(F19="Scenario1PBT8",'Major retrofit'!$Z$40,IF(F19="Scenario2PBT8",'Major retrofit'!$AA$40,IF(F19="Scenario3PBT8",'Major retrofit'!$AB$40,"")))&amp;IF(F19="Scenario1PBT9",'Major retrofit'!$AC$40,IF(F19="Scenario2PBT9",'Major retrofit'!$AD$40,IF(F19="Scenario3PBT9",'Major retrofit'!$AE$40,"")))&amp;IF(F19="Scenario1PBT10",'Major retrofit'!$AF$40,IF(F19="Scenario2PBT10",'Major retrofit'!$AG$40,IF(F19="Scenario3PBT10",'Major retrofit'!$AH$40,"")))&amp;IF(F19="Scenario1PBT11",'Major retrofit'!$AI$40,IF(F19="Scenario2PBT11",'Major retrofit'!$AJ$40,IF(F19="Scenario3PBT11",'Major retrofit'!$AK$40,"")))&amp;IF(F19="Scenario1PBT12",'Major retrofit'!$AL$40,IF(F19="Scenario2PBT12",'Major retrofit'!$AM$40,IF(F19="Scenario3PBT12",'Major retrofit'!$AN$40,"")))&amp;IF(F19="Scenario1PBT13",'Major retrofit'!$AO$40,IF(F19="Scenario2PBT13",'Major retrofit'!$AP$40,IF(F19="Scenario3PBT13",'Major retrofit'!$AQ$40,"")))&amp;IF(F19="Scenario1PBT14",'Major retrofit'!$AR$40,IF(F19="Scenario2PBT14",'Major retrofit'!$AS$40,IF(F19="Scenario3PBT14",'Major retrofit'!$AT$40,"")))&amp;IF(F19="Scenario1PBT15",'Major retrofit'!$AU$40,IF(F19="Scenario2PBT15",'Major retrofit'!$AV$40,IF(F19="Scenario3PBT15",'Major retrofit'!$AW$40,"")))</f>
        <v/>
      </c>
      <c r="X19" s="117">
        <f t="shared" si="19"/>
        <v>0</v>
      </c>
      <c r="Y19" s="117" t="str">
        <f>IF(F19="Scenario1PBT1",'Major retrofit'!$E$42,IF(F19="Scenario2PBT1",'Major retrofit'!$F$42,IF(F19="Scenario3PBT1",'Major retrofit'!$G$42,"")))&amp;IF(F19="Scenario1PBT2",'Major retrofit'!$H$42,IF(F19="Scenario2PBT2",'Major retrofit'!$I$42,IF(F19="Scenario3PBT2",'Major retrofit'!$J$42,"")))&amp;IF(F19="Scenario1PBT3",'Major retrofit'!$K$42,IF(F19="Scenario2PBT3",'Major retrofit'!$L$42,IF(F19="Scenario3PBT3",'Major retrofit'!$M$42,"")))&amp;IF(F19="Scenario1PBT4",'Major retrofit'!$N$42,IF(F19="Scenario2PBT4",'Major retrofit'!$O$42,IF(F19="Scenario3PBT4",'Major retrofit'!$P$42,"")))&amp;IF(F19="Scenario1PBT5",'Major retrofit'!$Q$42,IF(F19="Scenario2PBT5",'Major retrofit'!$R$42,IF(F19="Scenario3PBT5",'Major retrofit'!$S$42,"")))&amp;IF(F19="Scenario1PBT6",'Major retrofit'!$T$42,IF(F19="Scenario2PBT6",'Major retrofit'!$U$42,IF(F19="Scenario3PBT6",'Major retrofit'!$V$42,"")))&amp;IF(F19="Scenario1PBT7",'Major retrofit'!$W$42,IF(F19="Scenario2PBT7",'Major retrofit'!$X$42,IF(F19="Scenario3PBT7",'Major retrofit'!$Y$42,"")))&amp;IF(F19="Scenario1PBT8",'Major retrofit'!$Z$42,IF(F19="Scenario2PBT8",'Major retrofit'!$AA$42,IF(F19="Scenario3PBT8",'Major retrofit'!$AB$42,"")))&amp;IF(F19="Scenario1PBT9",'Major retrofit'!$AC$42,IF(F19="Scenario2PBT9",'Major retrofit'!$AD$42,IF(F19="Scenario3PBT9",'Major retrofit'!$AE$42,"")))&amp;IF(F19="Scenario1PBT10",'Major retrofit'!$AF$42,IF(F19="Scenario2PBT10",'Major retrofit'!$AG$42,IF(F19="Scenario3PBT10",'Major retrofit'!$AH$42,"")))&amp;IF(F19="Scenario1PBT11",'Major retrofit'!$AI$42,IF(F19="Scenario2PBT11",'Major retrofit'!$AJ$42,IF(F19="Scenario3PBT11",'Major retrofit'!$AK$42,"")))&amp;IF(F19="Scenario1PBT12",'Major retrofit'!$AL$42,IF(F19="Scenario2PBT12",'Major retrofit'!$AM$42,IF(F19="Scenario3PBT12",'Major retrofit'!$AN$42,"")))&amp;IF(F19="Scenario1PBT13",'Major retrofit'!$AO$42,IF(F19="Scenario2PBT13",'Major retrofit'!$AP$42,IF(F19="Scenario3PBT13",'Major retrofit'!$AQ$42,"")))&amp;IF(F19="Scenario1PBT14",'Major retrofit'!$AR$42,IF(F19="Scenario2PBT14",'Major retrofit'!$AS$42,IF(F19="Scenario3PBT14",'Major retrofit'!$AT$42,"")))&amp;IF(F19="Scenario1PBT15",'Major retrofit'!$AU$42,IF(F19="Scenario2PBT15",'Major retrofit'!$AV$42,IF(F19="Scenario3PBT15",'Major retrofit'!$AW$42,"")))</f>
        <v/>
      </c>
      <c r="Z19" s="117">
        <f t="shared" si="20"/>
        <v>0</v>
      </c>
      <c r="AA19" s="178" t="str">
        <f>IF(F19="Scenario1PBT1",'Major retrofit'!$E$101,IF(F19="Scenario2PBT1",'Major retrofit'!$F$101,IF(F19="Scenario3PBT1",'Major retrofit'!$G$101,"")))&amp;IF(F19="Scenario1PBT2",'Major retrofit'!$H$101,IF(F19="Scenario2PBT2",'Major retrofit'!$I$101,IF(F19="Scenario3PBT2",'Major retrofit'!$J$101,"")))&amp;IF(F19="Scenario1PBT3",'Major retrofit'!$K$101,IF(F19="Scenario2PBT3",'Major retrofit'!$L$101,IF(F19="Scenario3PBT3",'Major retrofit'!$M$101,"")))&amp;IF(F19="Scenario1PBT4",'Major retrofit'!$N$101,IF(F19="Scenario2PBT4",'Major retrofit'!$O$101,IF(F19="Scenario3PBT4",'Major retrofit'!$P$101,"")))&amp;IF(F19="Scenario1PBT5",'Major retrofit'!$Q$101,IF(F19="Scenario2PBT5",'Major retrofit'!$R$101,IF(F19="Scenario3PBT5",'Major retrofit'!$S$101,"")))&amp;IF(F19="Scenario1PBT6",'Major retrofit'!$T$101,IF(F19="Scenario2PBT6",'Major retrofit'!$U$101,IF(F19="Scenario3PBT6",'Major retrofit'!$V$101,"")))&amp;IF(F19="Scenario1PBT7",'Major retrofit'!$W$101,IF(F19="Scenario2PBT7",'Major retrofit'!$X$101,IF(F19="Scenario3PBT7",'Major retrofit'!$Y$101,"")))&amp;IF(F19="Scenario1PBT8",'Major retrofit'!$Z$101,IF(F19="Scenario2PBT8",'Major retrofit'!$AA$101,IF(F19="Scenario3PBT8",'Major retrofit'!$AB$101,"")))&amp;IF(F19="Scenario1PBT9",'Major retrofit'!$AC$101,IF(F19="Scenario2PBT9",'Major retrofit'!$AD$101,IF(F19="Scenario3PBT9",'Major retrofit'!$AE$101,"")))&amp;IF(F19="Scenario1PBT10",'Major retrofit'!$AF$101,IF(F19="Scenario2PBT10",'Major retrofit'!$AG$101,IF(F19="Scenario3PBT10",'Major retrofit'!$AH$101,"")))&amp;IF(F19="Scenario1PBT11",'Major retrofit'!$AI$101,IF(F19="Scenario2PBT11",'Major retrofit'!$AJ$101,IF(F19="Scenario3PBT11",'Major retrofit'!$AK$101,"")))&amp;IF(F19="Scenario1PBT12",'Major retrofit'!$AL$101,IF(F19="Scenario2PBT12",'Major retrofit'!$AM$101,IF(F19="Scenario3PBT12",'Major retrofit'!$AN$101,"")))&amp;IF(F19="Scenario1PBT13",'Major retrofit'!$AO$101,IF(F19="Scenario2PBT13",'Major retrofit'!$AP$101,IF(F19="Scenario3PBT13",'Major retrofit'!$AQ$101,"")))&amp;IF(F19="Scenario1PBT14",'Major retrofit'!$AR$101,IF(F19="Scenario2PBT14",'Major retrofit'!$AS$101,IF(F19="Scenario3PBT14",'Major retrofit'!$AT$101,"")))&amp;IF(F19="Scenario1PBT15",'Major retrofit'!$AU$101,IF(F19="Scenario2PBT15",'Major retrofit'!$AV$101,IF(F19="Scenario3PBT15",'Major retrofit'!$AW$101,"")))</f>
        <v/>
      </c>
      <c r="AB19" s="179">
        <f t="shared" si="21"/>
        <v>0</v>
      </c>
      <c r="AC19" s="208">
        <f>IFERROR('Projection_Base-case'!G19-G19,0)</f>
        <v>0</v>
      </c>
      <c r="AD19" s="117">
        <f t="shared" si="0"/>
        <v>0</v>
      </c>
      <c r="AE19" s="117">
        <f>IFERROR(100*AC19/'Projection_Base-case'!G19,0)</f>
        <v>0</v>
      </c>
      <c r="AF19" s="117">
        <f>IFERROR('Projection_Base-case'!I19-I19,0)</f>
        <v>0</v>
      </c>
      <c r="AG19" s="117">
        <f t="shared" si="1"/>
        <v>0</v>
      </c>
      <c r="AH19" s="117">
        <f>IFERROR(100*AF19/'Projection_Base-case'!I19,0)</f>
        <v>0</v>
      </c>
      <c r="AI19" s="117">
        <f>IFERROR('Projection_Base-case'!K19-K19,0)</f>
        <v>0</v>
      </c>
      <c r="AJ19" s="117">
        <f t="shared" si="2"/>
        <v>0</v>
      </c>
      <c r="AK19" s="117">
        <f>IFERROR(100*AI19/'Projection_Base-case'!K19,0)</f>
        <v>0</v>
      </c>
      <c r="AL19" s="117">
        <f>IFERROR(M19-'Projection_Base-case'!M19,0)</f>
        <v>0</v>
      </c>
      <c r="AM19" s="117">
        <f t="shared" si="3"/>
        <v>0</v>
      </c>
      <c r="AN19" s="179">
        <f>IFERROR(IF('Projection_Base-case'!N19&gt;0,100*AM19/'Projection_Base-case'!N19,100*AM19/N19),0)</f>
        <v>0</v>
      </c>
      <c r="AO19" s="206">
        <f>IFERROR('Projection_Base-case'!O19-O19,0)</f>
        <v>0</v>
      </c>
      <c r="AP19" s="117">
        <f t="shared" si="4"/>
        <v>0</v>
      </c>
      <c r="AQ19" s="117">
        <f>IFERROR(100*AO19/'Projection_Base-case'!O19,0)</f>
        <v>0</v>
      </c>
      <c r="AR19" s="117">
        <f>IFERROR('Projection_Base-case'!Q19-Q19,0)</f>
        <v>0</v>
      </c>
      <c r="AS19" s="117">
        <f t="shared" si="5"/>
        <v>0</v>
      </c>
      <c r="AT19" s="117">
        <f>IFERROR(100*AR19/'Projection_Base-case'!Q19,0)</f>
        <v>0</v>
      </c>
      <c r="AU19" s="117">
        <f>IFERROR('Projection_Base-case'!S19-S19,0)</f>
        <v>0</v>
      </c>
      <c r="AV19" s="117">
        <f t="shared" si="6"/>
        <v>0</v>
      </c>
      <c r="AW19" s="118">
        <f>IFERROR(100*AU19/'Projection_Base-case'!S19,0)</f>
        <v>0</v>
      </c>
      <c r="AX19" s="206">
        <f>IFERROR('Projection_Base-case'!U19-U19,0)</f>
        <v>0</v>
      </c>
      <c r="AY19" s="117">
        <f t="shared" si="7"/>
        <v>0</v>
      </c>
      <c r="AZ19" s="117">
        <f>IFERROR(100*AX19/'Projection_Base-case'!U19,0)</f>
        <v>0</v>
      </c>
      <c r="BA19" s="117">
        <f>IFERROR('Projection_Base-case'!W19-W19,0)</f>
        <v>0</v>
      </c>
      <c r="BB19" s="117">
        <f t="shared" si="8"/>
        <v>0</v>
      </c>
      <c r="BC19" s="117">
        <f>IFERROR(100*BA19/'Projection_Base-case'!W19,0)</f>
        <v>0</v>
      </c>
      <c r="BD19" s="117">
        <f>IFERROR('Projection_Base-case'!Y19-Y19,0)</f>
        <v>0</v>
      </c>
      <c r="BE19" s="117">
        <f t="shared" si="9"/>
        <v>0</v>
      </c>
      <c r="BF19" s="117">
        <f>IFERROR(100*BD19/'Projection_Base-case'!Y19,0)</f>
        <v>0</v>
      </c>
      <c r="BG19" s="178">
        <f t="shared" si="22"/>
        <v>0</v>
      </c>
      <c r="BH19" s="179">
        <f t="shared" si="23"/>
        <v>0</v>
      </c>
    </row>
    <row r="20" spans="1:60" ht="15" thickBot="1">
      <c r="A20" s="205">
        <v>15</v>
      </c>
      <c r="B20" s="119">
        <f>IF('Projection_Base-case'!B20&lt;&gt;"",'Projection_Base-case'!B20,0)</f>
        <v>0</v>
      </c>
      <c r="C20" s="119">
        <f>IF('Projection_Base-case'!C20&lt;&gt;"",'Projection_Base-case'!C20,0)</f>
        <v>0</v>
      </c>
      <c r="D20" s="119">
        <f>IF('Projection_Base-case'!D20&lt;&gt;"",'Projection_Base-case'!D20,0)</f>
        <v>0</v>
      </c>
      <c r="E20" s="263" t="str">
        <f>IF(AND('Résultats major'!$AC$3="OUI",'Résultats major'!E19&lt;&gt;""),'Résultats major'!E19,IF(OR(D20="PBT1",D20="PBT2",D20="PBT3",D20="PBT4",D20="PBT5",D20="PBT6",D20="PBT7",D20="PBT8",D20="PBT10"),"Scenario1",IF(D20="PBT9","Scenario2","")))</f>
        <v/>
      </c>
      <c r="F20" s="202" t="str">
        <f t="shared" si="10"/>
        <v>0</v>
      </c>
      <c r="G20" s="177" t="str">
        <f>IF(F20="Scenario1PBT1",'Major retrofit'!$E$6,IF(F20="Scenario2PBT1",'Major retrofit'!$F$6,IF(F20="Scenario3PBT1",'Major retrofit'!$G$6,"")))&amp;IF(F20="Scenario1PBT2",'Major retrofit'!$H$6,IF(F20="Scenario2PBT2",'Major retrofit'!$I$6,IF(F20="Scenario3PBT2",'Major retrofit'!$J$6,"")))&amp;IF(F20="Scenario1PBT3",'Major retrofit'!$K$6,IF(F20="Scenario2PBT3",'Major retrofit'!$L$6,IF(F20="Scenario3PBT3",'Major retrofit'!$M$6,"")))&amp;IF(F20="Scenario1PBT4",'Major retrofit'!$N$6,IF(F20="Scenario2PBT4",'Major retrofit'!$O$6,IF(F20="Scenario3PBT4",'Major retrofit'!$P$6,"")))&amp;IF(F20="Scenario1PBT5",'Major retrofit'!$Q$6,IF(F20="Scenario2PBT5",'Major retrofit'!$R$6,IF(F20="Scenario3PBT5",'Major retrofit'!$S$6,"")))&amp;IF(F20="Scenario1PBT6",'Major retrofit'!$T$6,IF(F20="Scenario2PBT6",'Major retrofit'!$U$6,IF(F20="Scenario3PBT6",'Major retrofit'!$V$6,"")))&amp;IF(F20="Scenario1PBT7",'Major retrofit'!$W$6,IF(F20="Scenario2PBT7",'Major retrofit'!$X$6,IF(F20="Scenario3PBT7",'Major retrofit'!$Y$6,"")))&amp;IF(F20="Scenario1PBT8",'Major retrofit'!$Z$6,IF(F20="Scenario2PBT8",'Major retrofit'!$AA$6,IF(F20="Scenario3PBT8",'Major retrofit'!$AB$6,"")))&amp;IF(F20="Scenario1PBT9",'Major retrofit'!$AC$6,IF(F20="Scenario2PBT9",'Major retrofit'!$AD$6,IF(F20="Scenario3PBT9",'Major retrofit'!$AE$6,"")))&amp;IF(F20="Scenario1PBT10",'Major retrofit'!$AF$6,IF(F20="Scenario2PBT10",'Major retrofit'!$AG$6,IF(F20="Scenario3PBT10",'Major retrofit'!$AH$6,"")))&amp;IF(F20="Scenario1PBT11",'Major retrofit'!$AI$6,IF(F20="Scenario2PBT11",'Major retrofit'!$AJ$6,IF(F20="Scenario3PBT11",'Major retrofit'!$AK$6,"")))&amp;IF(F20="Scenario1PBT12",'Major retrofit'!$AL$6,IF(F20="Scenario2PBT12",'Major retrofit'!$AM$6,IF(F20="Scenario3PBT12",'Major retrofit'!$AN$6,"")))&amp;IF(F20="Scenario1PBT13",'Major retrofit'!$AO$6,IF(F20="Scenario2PBT13",'Major retrofit'!$AP$6,IF(F20="Scenario3PBT13",'Major retrofit'!$AQ$6,"")))&amp;IF(F20="Scenario1PBT14",'Major retrofit'!$AR$6,IF(F20="Scenario2PBT14",'Major retrofit'!$AS$6,IF(F20="Scenario3PBT14",'Major retrofit'!$AT$6,"")))&amp;IF(F20="Scenario1PBT15",'Major retrofit'!$AU$6,IF(F20="Scenario2PBT15",'Major retrofit'!$AV$6,IF(F20="Scenario3PBT15",'Major retrofit'!$AW$6,"")))</f>
        <v/>
      </c>
      <c r="H20" s="117">
        <f t="shared" si="11"/>
        <v>0</v>
      </c>
      <c r="I20" s="178" t="str">
        <f>IF(F20="Scenario1PBT1",'Major retrofit'!$E$16,IF(F20="Scenario2PBT1",'Major retrofit'!$F$16,IF(F20="Scenario3PBT1",'Major retrofit'!$G$16,"")))&amp;IF(F20="Scenario1PBT2",'Major retrofit'!$H$16,IF(F20="Scenario2PBT2",'Major retrofit'!$I$16,IF(F20="Scenario3PBT2",'Major retrofit'!$J$16,"")))&amp;IF(F20="Scenario1PBT3",'Major retrofit'!$K$16,IF(F20="Scenario2PBT3",'Major retrofit'!$L$16,IF(F20="Scenario3PBT3",'Major retrofit'!$M$16,"")))&amp;IF(F20="Scenario1PBT4",'Major retrofit'!$N$16,IF(F20="Scenario2PBT4",'Major retrofit'!$O$16,IF(F20="Scenario3PBT4",'Major retrofit'!$P$16,"")))&amp;IF(F20="Scenario1PBT5",'Major retrofit'!$Q$16,IF(F20="Scenario2PBT5",'Major retrofit'!$R$16,IF(F20="Scenario3PBT5",'Major retrofit'!$S$16,"")))&amp;IF(F20="Scenario1PBT6",'Major retrofit'!$T$16,IF(F20="Scenario2PBT6",'Major retrofit'!$U$16,IF(F20="Scenario3PBT6",'Major retrofit'!$V$16,"")))&amp;IF(F20="Scenario1PBT7",'Major retrofit'!$W$16,IF(F20="Scenario2PBT7",'Major retrofit'!$X$16,IF(F20="Scenario3PBT7",'Major retrofit'!$Y$16,"")))&amp;IF(F20="Scenario1PBT8",'Major retrofit'!$Z$16,IF(F20="Scenario2PBT8",'Major retrofit'!$AA$16,IF(F20="Scenario3PBT8",'Major retrofit'!$AB$16,"")))&amp;IF(F20="Scenario1PBT9",'Major retrofit'!$AC$16,IF(F20="Scenario2PBT9",'Major retrofit'!$AD$16,IF(F20="Scenario3PBT9",'Major retrofit'!$AE$16,"")))&amp;IF(F20="Scenario1PBT10",'Major retrofit'!$AF$16,IF(F20="Scenario2PBT10",'Major retrofit'!$AG$16,IF(F20="Scenario3PBT10",'Major retrofit'!$AH$16,"")))&amp;IF(F20="Scenario1PBT11",'Major retrofit'!$AI$16,IF(F20="Scenario2PBT11",'Major retrofit'!$AJ$16,IF(F20="Scenario3PBT11",'Major retrofit'!$AK$16,"")))&amp;IF(F20="Scenario1PBT12",'Major retrofit'!$AL$16,IF(F20="Scenario2PBT12",'Major retrofit'!$AM$16,IF(F20="Scenario3PBT12",'Major retrofit'!$AN$16,"")))&amp;IF(F20="Scenario1PBT13",'Major retrofit'!$AO$16,IF(F20="Scenario2PBT13",'Major retrofit'!$AP$16,IF(F20="Scenario3PBT13",'Major retrofit'!$AQ$16,"")))&amp;IF(F20="Scenario1PBT14",'Major retrofit'!$AR$16,IF(F20="Scenario2PBT14",'Major retrofit'!$AS$16,IF(F20="Scenario3PBT14",'Major retrofit'!$AT$16,"")))&amp;IF(F20="Scenario1PBT15",'Major retrofit'!$AU$16,IF(F20="Scenario2PBT15",'Major retrofit'!$AV$16,IF(F20="Scenario3PBT15",'Major retrofit'!$AW$16,"")))</f>
        <v/>
      </c>
      <c r="J20" s="117">
        <f t="shared" si="12"/>
        <v>0</v>
      </c>
      <c r="K20" s="117" t="str">
        <f>IF(F20="Scenario1PBT1",'Major retrofit'!$E$18,IF(F20="Scenario2PBT1",'Major retrofit'!$F$18,IF(F20="Scenario3PBT1",'Major retrofit'!$G$18,"")))&amp;IF(F20="Scenario1PBT2",'Major retrofit'!$H$18,IF(F20="Scenario2PBT2",'Major retrofit'!$I$18,IF(F20="Scenario3PBT2",'Major retrofit'!$J$18,"")))&amp;IF(F20="Scenario1PBT3",'Major retrofit'!$K$18,IF(F20="Scenario2PBT3",'Major retrofit'!$L$18,IF(F20="Scenario3PBT3",'Major retrofit'!$M$18,"")))&amp;IF(F20="Scenario1PBT4",'Major retrofit'!$N$18,IF(F20="Scenario2PBT4",'Major retrofit'!$O$18,IF(F20="Scenario3PBT4",'Major retrofit'!$P$18,"")))&amp;IF(F20="Scenario1PBT5",'Major retrofit'!$Q$18,IF(F20="Scenario2PBT5",'Major retrofit'!$R$18,IF(F20="Scenario3PBT5",'Major retrofit'!$S$18,"")))&amp;IF(F20="Scenario1PBT6",'Major retrofit'!$T$18,IF(F20="Scenario2PBT6",'Major retrofit'!$U$18,IF(F20="Scenario3PBT6",'Major retrofit'!$V$18,"")))&amp;IF(F20="Scenario1PBT7",'Major retrofit'!$W$18,IF(F20="Scenario2PBT7",'Major retrofit'!$X$18,IF(F20="Scenario3PBT7",'Major retrofit'!$Y$18,"")))&amp;IF(F20="Scenario1PBT8",'Major retrofit'!$Z$18,IF(F20="Scenario2PBT8",'Major retrofit'!$AA$18,IF(F20="Scenario3PBT8",'Major retrofit'!$AB$18,"")))&amp;IF(F20="Scenario1PBT9",'Major retrofit'!$AC$18,IF(F20="Scenario2PBT9",'Major retrofit'!$AD$18,IF(F20="Scenario3PBT9",'Major retrofit'!$AE$18,"")))&amp;IF(F20="Scenario1PBT10",'Major retrofit'!$AF$18,IF(F20="Scenario2PBT10",'Major retrofit'!$AG$18,IF(F20="Scenario3PBT10",'Major retrofit'!$AH$18,"")))&amp;IF(F20="Scenario1PBT11",'Major retrofit'!$AI$18,IF(F20="Scenario2PBT11",'Major retrofit'!$AJ$18,IF(F20="Scenario3PBT11",'Major retrofit'!$AK$18,"")))&amp;IF(F20="Scenario1PBT12",'Major retrofit'!$AL$18,IF(F20="Scenario2PBT12",'Major retrofit'!$AM$18,IF(F20="Scenario3PBT12",'Major retrofit'!$AN$18,"")))&amp;IF(F20="Scenario1PBT13",'Major retrofit'!$AO$18,IF(F20="Scenario2PBT13",'Major retrofit'!$AP$18,IF(F20="Scenario3PBT13",'Major retrofit'!$AQ$18,"")))&amp;IF(F20="Scenario1PBT14",'Major retrofit'!$AR$18,IF(F20="Scenario2PBT14",'Major retrofit'!$AS$18,IF(F20="Scenario3PBT14",'Major retrofit'!$AT$18,"")))&amp;IF(F20="Scenario1PBT15",'Major retrofit'!$AU$18,IF(F20="Scenario2PBT15",'Major retrofit'!$AV$18,IF(F20="Scenario3PBT15",'Major retrofit'!$AW$18,"")))</f>
        <v/>
      </c>
      <c r="L20" s="117">
        <f t="shared" si="13"/>
        <v>0</v>
      </c>
      <c r="M20" s="117" t="str">
        <f>IF(F20="Scenario1PBT1",'Major retrofit'!$E$20,IF(F20="Scenario2PBT1",'Major retrofit'!$F$20,IF(F20="Scenario3PBT1",'Major retrofit'!$G$20,"")))&amp;IF(F20="Scenario1PBT2",'Major retrofit'!$H$20,IF(F20="Scenario2PBT2",'Major retrofit'!$I$20,IF(F20="Scenario3PBT2",'Major retrofit'!$J$20,"")))&amp;IF(F20="Scenario1PBT3",'Major retrofit'!$K$20,IF(F20="Scenario2PBT3",'Major retrofit'!$L$20,IF(F20="Scenario3PBT3",'Major retrofit'!$M$20,"")))&amp;IF(F20="Scenario1PBT4",'Major retrofit'!$N$20,IF(F20="Scenario2PBT4",'Major retrofit'!$O$20,IF(F20="Scenario3PBT4",'Major retrofit'!$P$20,"")))&amp;IF(F20="Scenario1PBT5",'Major retrofit'!$Q$20,IF(F20="Scenario2PBT5",'Major retrofit'!$R$20,IF(F20="Scenario3PBT5",'Major retrofit'!$S$20,"")))&amp;IF(F20="Scenario1PBT6",'Major retrofit'!$T$20,IF(F20="Scenario2PBT6",'Major retrofit'!$U$20,IF(F20="Scenario3PBT6",'Major retrofit'!$V$20,"")))&amp;IF(F20="Scenario1PBT7",'Major retrofit'!$W$20,IF(F20="Scenario2PBT7",'Major retrofit'!$X$20,IF(F20="Scenario3PBT7",'Major retrofit'!$Y$20,"")))&amp;IF(F20="Scenario1PBT8",'Major retrofit'!$Z$20,IF(F20="Scenario2PBT8",'Major retrofit'!$AA$20,IF(F20="Scenario3PBT8",'Major retrofit'!$AB$20,"")))&amp;IF(F20="Scenario1PBT9",'Major retrofit'!$AC$20,IF(F20="Scenario2PBT9",'Major retrofit'!$AD$20,IF(F20="Scenario3PBT9",'Major retrofit'!$AE$20,"")))&amp;IF(F20="Scenario1PBT10",'Major retrofit'!$AF$20,IF(F20="Scenario2PBT10",'Major retrofit'!$AG$20,IF(F20="Scenario3PBT10",'Major retrofit'!$AH$20,"")))&amp;IF(F20="Scenario1PBT11",'Major retrofit'!$AI$20,IF(F20="Scenario2PBT11",'Major retrofit'!$AJ$20,IF(F20="Scenario3PBT11",'Major retrofit'!$AK$20,"")))&amp;IF(F20="Scenario1PBT12",'Major retrofit'!$AL$20,IF(F20="Scenario2PBT12",'Major retrofit'!$AM$20,IF(F20="Scenario3PBT12",'Major retrofit'!$AN$20,"")))&amp;IF(F20="Scenario1PBT13",'Major retrofit'!$AO$20,IF(F20="Scenario2PBT13",'Major retrofit'!$AP$20,IF(F20="Scenario3PBT13",'Major retrofit'!$AQ$20,"")))&amp;IF(F20="Scenario1PBT14",'Major retrofit'!$AR$20,IF(F20="Scenario2PBT14",'Major retrofit'!$AS$20,IF(F20="Scenario3PBT14",'Major retrofit'!$AT$20,"")))&amp;IF(F20="Scenario1PBT15",'Major retrofit'!$AU$20,IF(F20="Scenario2PBT15",'Major retrofit'!$AV$20,IF(F20="Scenario3PBT15",'Major retrofit'!$AW$20,"")))</f>
        <v/>
      </c>
      <c r="N20" s="118">
        <f t="shared" si="14"/>
        <v>0</v>
      </c>
      <c r="O20" s="206" t="str">
        <f>IF(F20="Scenario1PBT1",'Major retrofit'!$E$23,IF(F20="Scenario2PBT1",'Major retrofit'!$F$23,IF(F20="Scenario3PBT1",'Major retrofit'!$G$23,"")))&amp;IF(F20="Scenario1PBT2",'Major retrofit'!$H$23,IF(F20="Scenario2PBT2",'Major retrofit'!$I$23,IF(F20="Scenario3PBT2",'Major retrofit'!$J$23,"")))&amp;IF(F20="Scenario1PBT3",'Major retrofit'!$K$23,IF(F20="Scenario2PBT3",'Major retrofit'!$L$23,IF(F20="Scenario3PBT3",'Major retrofit'!$M$23,"")))&amp;IF(F20="Scenario1PBT4",'Major retrofit'!$N$23,IF(F20="Scenario2PBT4",'Major retrofit'!$O$23,IF(F20="Scenario3PBT4",'Major retrofit'!$P$23,"")))&amp;IF(F20="Scenario1PBT5",'Major retrofit'!$Q$23,IF(F20="Scenario2PBT5",'Major retrofit'!$R$23,IF(F20="Scenario3PBT5",'Major retrofit'!$S$23,"")))&amp;IF(F20="Scenario1PBT6",'Major retrofit'!$T$23,IF(F20="Scenario2PBT6",'Major retrofit'!$U$23,IF(F20="Scenario3PBT6",'Major retrofit'!$V$23,"")))&amp;IF(F20="Scenario1PBT7",'Major retrofit'!$W$23,IF(F20="Scenario2PBT7",'Major retrofit'!$X$23,IF(F20="Scenario3PBT7",'Major retrofit'!$Y$23,"")))&amp;IF(F20="Scenario1PBT8",'Major retrofit'!$Z$23,IF(F20="Scenario2PBT8",'Major retrofit'!$AA$23,IF(F20="Scenario3PBT8",'Major retrofit'!$AB$23,"")))&amp;IF(F20="Scenario1PBT9",'Major retrofit'!$AC$23,IF(F20="Scenario2PBT9",'Major retrofit'!$AD$23,IF(F20="Scenario3PBT9",'Major retrofit'!$AE$23,"")))&amp;IF(F20="Scenario1PBT10",'Major retrofit'!$AF$23,IF(F20="Scenario2PBT10",'Major retrofit'!$AG$23,IF(F20="Scenario3PBT10",'Major retrofit'!$AH$23,"")))&amp;IF(F20="Scenario1PBT11",'Major retrofit'!$AI$23,IF(F20="Scenario2PBT11",'Major retrofit'!$AJ$23,IF(F20="Scenario3PBT11",'Major retrofit'!$AK$23,"")))&amp;IF(F20="Scenario1PBT12",'Major retrofit'!$AL$23,IF(F20="Scenario2PBT12",'Major retrofit'!$AM$23,IF(F20="Scenario3PBT12",'Major retrofit'!$AN$23,"")))&amp;IF(F20="Scenario1PBT13",'Major retrofit'!$AO$23,IF(F20="Scenario2PBT13",'Major retrofit'!$AP$23,IF(F20="Scenario3PBT13",'Major retrofit'!$AQ$23,"")))&amp;IF(F20="Scenario1PBT14",'Major retrofit'!$AR$23,IF(F20="Scenario2PBT14",'Major retrofit'!$AS$23,IF(F20="Scenario3PBT14",'Major retrofit'!$AT$23,"")))&amp;IF(F20="Scenario1PBT15",'Major retrofit'!$AU$23,IF(F20="Scenario2PBT15",'Major retrofit'!$AV$23,IF(F20="Scenario3PBT15",'Major retrofit'!$AW$23,"")))</f>
        <v/>
      </c>
      <c r="P20" s="117">
        <f t="shared" si="15"/>
        <v>0</v>
      </c>
      <c r="Q20" s="117" t="str">
        <f>IF(F20="Scenario1PBT1",'Major retrofit'!$E$25,IF(F20="Scenario2PBT1",'Major retrofit'!$F$25,IF(F20="Scenario3PBT1",'Major retrofit'!$G$25,"")))&amp;IF(F20="Scenario1PBT2",'Major retrofit'!$H$25,IF(F20="Scenario2PBT2",'Major retrofit'!$I$25,IF(F20="Scenario3PBT2",'Major retrofit'!$J$25,"")))&amp;IF(F20="Scenario1PBT3",'Major retrofit'!$K$25,IF(F20="Scenario2PBT3",'Major retrofit'!$L$25,IF(F20="Scenario3PBT3",'Major retrofit'!$M$25,"")))&amp;IF(F20="Scenario1PBT4",'Major retrofit'!$N$25,IF(F20="Scenario2PBT4",'Major retrofit'!$O$25,IF(F20="Scenario3PBT4",'Major retrofit'!$P$25,"")))&amp;IF(F20="Scenario1PBT5",'Major retrofit'!$Q$25,IF(F20="Scenario2PBT5",'Major retrofit'!$R$25,IF(F20="Scenario3PBT5",'Major retrofit'!$S$25,"")))&amp;IF(F20="Scenario1PBT6",'Major retrofit'!$T$25,IF(F20="Scenario2PBT6",'Major retrofit'!$U$25,IF(F20="Scenario3PBT6",'Major retrofit'!$V$25,"")))&amp;IF(F20="Scenario1PBT7",'Major retrofit'!$W$25,IF(F20="Scenario2PBT7",'Major retrofit'!$X$25,IF(F20="Scenario3PBT7",'Major retrofit'!$Y$25,"")))&amp;IF(F20="Scenario1PBT8",'Major retrofit'!$Z$25,IF(F20="Scenario2PBT8",'Major retrofit'!$AA$25,IF(F20="Scenario3PBT8",'Major retrofit'!$AB$25,"")))&amp;IF(F20="Scenario1PBT9",'Major retrofit'!$AC$25,IF(F20="Scenario2PBT9",'Major retrofit'!$AD$25,IF(F20="Scenario3PBT9",'Major retrofit'!$AE$25,"")))&amp;IF(F20="Scenario1PBT10",'Major retrofit'!$AF$25,IF(F20="Scenario2PBT10",'Major retrofit'!$AG$25,IF(F20="Scenario3PBT10",'Major retrofit'!$AH$25,"")))&amp;IF(F20="Scenario1PBT11",'Major retrofit'!$AI$25,IF(F20="Scenario2PBT11",'Major retrofit'!$AJ$25,IF(F20="Scenario3PBT11",'Major retrofit'!$AK$25,"")))&amp;IF(F20="Scenario1PBT12",'Major retrofit'!$AL$25,IF(F20="Scenario2PBT12",'Major retrofit'!$AM$25,IF(F20="Scenario3PBT12",'Major retrofit'!$AN$25,"")))&amp;IF(F20="Scenario1PBT13",'Major retrofit'!$AO$25,IF(F20="Scenario2PBT13",'Major retrofit'!$AP$25,IF(F20="Scenario3PBT13",'Major retrofit'!$AQ$25,"")))&amp;IF(F20="Scenario1PBT14",'Major retrofit'!$AR$25,IF(F20="Scenario2PBT14",'Major retrofit'!$AS$25,IF(F20="Scenario3PBT14",'Major retrofit'!$AT$25,"")))&amp;IF(F20="Scenario1PBT15",'Major retrofit'!$AU$25,IF(F20="Scenario2PBT15",'Major retrofit'!$AV$25,IF(F20="Scenario3PBT15",'Major retrofit'!$AW$25,"")))</f>
        <v/>
      </c>
      <c r="R20" s="117">
        <f t="shared" si="16"/>
        <v>0</v>
      </c>
      <c r="S20" s="117" t="str">
        <f>IF(F20="Scenario1PBT1",'Major retrofit'!$E$27,IF(F20="Scenario2PBT1",'Major retrofit'!$F$27,IF(F20="Scenario3PBT1",'Major retrofit'!$G$27,"")))&amp;IF(F20="Scenario1PBT2",'Major retrofit'!$H$27,IF(F20="Scenario2PBT2",'Major retrofit'!$I$27,IF(F20="Scenario3PBT2",'Major retrofit'!$J$27,"")))&amp;IF(F20="Scenario1PBT3",'Major retrofit'!$K$27,IF(F20="Scenario2PBT3",'Major retrofit'!$L$27,IF(F20="Scenario3PBT3",'Major retrofit'!$M$27,"")))&amp;IF(F20="Scenario1PBT4",'Major retrofit'!$N$27,IF(F20="Scenario2PBT4",'Major retrofit'!$O$27,IF(F20="Scenario3PBT4",'Major retrofit'!$P$27,"")))&amp;IF(F20="Scenario1PBT5",'Major retrofit'!$Q$27,IF(F20="Scenario2PBT5",'Major retrofit'!$R$27,IF(F20="Scenario3PBT5",'Major retrofit'!$S$27,"")))&amp;IF(F20="Scenario1PBT6",'Major retrofit'!$T$27,IF(F20="Scenario2PBT6",'Major retrofit'!$U$27,IF(F20="Scenario3PBT6",'Major retrofit'!$V$27,"")))&amp;IF(F20="Scenario1PBT7",'Major retrofit'!$W$27,IF(F20="Scenario2PBT7",'Major retrofit'!$X$27,IF(F20="Scenario3PBT7",'Major retrofit'!$Y$27,"")))&amp;IF(F20="Scenario1PBT8",'Major retrofit'!$Z$27,IF(F20="Scenario2PBT8",'Major retrofit'!$AA$27,IF(F20="Scenario3PBT8",'Major retrofit'!$AB$27,"")))&amp;IF(F20="Scenario1PBT9",'Major retrofit'!$AC$27,IF(F20="Scenario2PBT9",'Major retrofit'!$AD$27,IF(F20="Scenario3PBT9",'Major retrofit'!$AE$27,"")))&amp;IF(F20="Scenario1PBT10",'Major retrofit'!$AF$27,IF(F20="Scenario2PBT10",'Major retrofit'!$AG$27,IF(F20="Scenario3PBT10",'Major retrofit'!$AH$27,"")))&amp;IF(F20="Scenario1PBT11",'Major retrofit'!$AI$27,IF(F20="Scenario2PBT11",'Major retrofit'!$AJ$27,IF(F20="Scenario3PBT11",'Major retrofit'!$AK$27,"")))&amp;IF(F20="Scenario1PBT12",'Major retrofit'!$AL$27,IF(F20="Scenario2PBT12",'Major retrofit'!$AM$27,IF(F20="Scenario3PBT12",'Major retrofit'!$AN$27,"")))&amp;IF(F20="Scenario1PBT13",'Major retrofit'!$AO$27,IF(F20="Scenario2PBT13",'Major retrofit'!$AP$27,IF(F20="Scenario3PBT13",'Major retrofit'!$AQ$27,"")))&amp;IF(F20="Scenario1PBT14",'Major retrofit'!$AR$27,IF(F20="Scenario2PBT14",'Major retrofit'!$AS$27,IF(F20="Scenario3PBT14",'Major retrofit'!$AT$27,"")))&amp;IF(F20="Scenario1PBT15",'Major retrofit'!$AU$27,IF(F20="Scenario2PBT15",'Major retrofit'!$AV$27,IF(F20="Scenario3PBT15",'Major retrofit'!$AW$27,"")))</f>
        <v/>
      </c>
      <c r="T20" s="207">
        <f t="shared" si="17"/>
        <v>0</v>
      </c>
      <c r="U20" s="206" t="str">
        <f>IF(F20="Scenario1PBT1",'Major retrofit'!$E$38,IF(F20="Scenario2PBT1",'Major retrofit'!$F$38,IF(F20="Scenario3PBT1",'Major retrofit'!$G$38,"")))&amp;IF(F20="Scenario1PBT2",'Major retrofit'!$H$38,IF(F20="Scenario2PBT2",'Major retrofit'!$I$38,IF(F20="Scenario3PBT2",'Major retrofit'!$J$38,"")))&amp;IF(F20="Scenario1PBT3",'Major retrofit'!$K$38,IF(F20="Scenario2PBT3",'Major retrofit'!$L$38,IF(F20="Scenario3PBT3",'Major retrofit'!$M$38,"")))&amp;IF(F20="Scenario1PBT4",'Major retrofit'!$N$38,IF(F20="Scenario2PBT4",'Major retrofit'!$O$38,IF(F20="Scenario3PBT4",'Major retrofit'!$P$38,"")))&amp;IF(F20="Scenario1PBT5",'Major retrofit'!$Q$38,IF(F20="Scenario2PBT5",'Major retrofit'!$R$38,IF(F20="Scenario3PBT5",'Major retrofit'!$S$38,"")))&amp;IF(F20="Scenario1PBT6",'Major retrofit'!$T$38,IF(F20="Scenario2PBT6",'Major retrofit'!$U$38,IF(F20="Scenario3PBT6",'Major retrofit'!$V$38,"")))&amp;IF(F20="Scenario1PBT7",'Major retrofit'!$W$38,IF(F20="Scenario2PBT7",'Major retrofit'!$X$38,IF(F20="Scenario3PBT7",'Major retrofit'!$Y$38,"")))&amp;IF(F20="Scenario1PBT8",'Major retrofit'!$Z$38,IF(F20="Scenario2PBT8",'Major retrofit'!$AA$38,IF(F20="Scenario3PBT8",'Major retrofit'!$AB$38,"")))&amp;IF(F20="Scenario1PBT9",'Major retrofit'!$AC$38,IF(F20="Scenario2PBT9",'Major retrofit'!$AD$38,IF(F20="Scenario3PBT9",'Major retrofit'!$AE$38,"")))&amp;IF(F20="Scenario1PBT10",'Major retrofit'!$AF$38,IF(F20="Scenario2PBT10",'Major retrofit'!$AG$38,IF(F20="Scenario3PBT10",'Major retrofit'!$AH$38,"")))&amp;IF(F20="Scenario1PBT11",'Major retrofit'!$AI$38,IF(F20="Scenario2PBT11",'Major retrofit'!$AJ$38,IF(F20="Scenario3PBT11",'Major retrofit'!$AK$38,"")))&amp;IF(F20="Scenario1PBT12",'Major retrofit'!$AL$38,IF(F20="Scenario2PBT12",'Major retrofit'!$AM$38,IF(F20="Scenario3PBT12",'Major retrofit'!$AN$38,"")))&amp;IF(F20="Scenario1PBT13",'Major retrofit'!$AO$38,IF(F20="Scenario2PBT13",'Major retrofit'!$AP$38,IF(F20="Scenario3PBT13",'Major retrofit'!$AQ$38,"")))&amp;IF(F20="Scenario1PBT14",'Major retrofit'!$AR$38,IF(F20="Scenario2PBT14",'Major retrofit'!$AS$38,IF(F20="Scenario3PBT14",'Major retrofit'!$AT$38,"")))&amp;IF(F20="Scenario1PBT15",'Major retrofit'!$AU$38,IF(F20="Scenario2PBT15",'Major retrofit'!$AV$38,IF(F20="Scenario3PBT15",'Major retrofit'!$AW$38,"")))</f>
        <v/>
      </c>
      <c r="V20" s="117">
        <f t="shared" si="18"/>
        <v>0</v>
      </c>
      <c r="W20" s="117" t="str">
        <f>IF(F20="Scenario1PBT1",'Major retrofit'!$E$40,IF(F20="Scenario2PBT1",'Major retrofit'!$F$40,IF(F20="Scenario3PBT1",'Major retrofit'!$G$40,"")))&amp;IF(F20="Scenario1PBT2",'Major retrofit'!$H$40,IF(F20="Scenario2PBT2",'Major retrofit'!$I$40,IF(F20="Scenario3PBT2",'Major retrofit'!$J$40,"")))&amp;IF(F20="Scenario1PBT3",'Major retrofit'!$K$40,IF(F20="Scenario2PBT3",'Major retrofit'!$L$40,IF(F20="Scenario3PBT3",'Major retrofit'!$M$40,"")))&amp;IF(F20="Scenario1PBT4",'Major retrofit'!$N$40,IF(F20="Scenario2PBT4",'Major retrofit'!$O$40,IF(F20="Scenario3PBT4",'Major retrofit'!$P$40,"")))&amp;IF(F20="Scenario1PBT5",'Major retrofit'!$Q$40,IF(F20="Scenario2PBT5",'Major retrofit'!$R$40,IF(F20="Scenario3PBT5",'Major retrofit'!$S$40,"")))&amp;IF(F20="Scenario1PBT6",'Major retrofit'!$T$40,IF(F20="Scenario2PBT6",'Major retrofit'!$U$40,IF(F20="Scenario3PBT6",'Major retrofit'!$V$40,"")))&amp;IF(F20="Scenario1PBT7",'Major retrofit'!$W$40,IF(F20="Scenario2PBT7",'Major retrofit'!$X$40,IF(F20="Scenario3PBT7",'Major retrofit'!$Y$40,"")))&amp;IF(F20="Scenario1PBT8",'Major retrofit'!$Z$40,IF(F20="Scenario2PBT8",'Major retrofit'!$AA$40,IF(F20="Scenario3PBT8",'Major retrofit'!$AB$40,"")))&amp;IF(F20="Scenario1PBT9",'Major retrofit'!$AC$40,IF(F20="Scenario2PBT9",'Major retrofit'!$AD$40,IF(F20="Scenario3PBT9",'Major retrofit'!$AE$40,"")))&amp;IF(F20="Scenario1PBT10",'Major retrofit'!$AF$40,IF(F20="Scenario2PBT10",'Major retrofit'!$AG$40,IF(F20="Scenario3PBT10",'Major retrofit'!$AH$40,"")))&amp;IF(F20="Scenario1PBT11",'Major retrofit'!$AI$40,IF(F20="Scenario2PBT11",'Major retrofit'!$AJ$40,IF(F20="Scenario3PBT11",'Major retrofit'!$AK$40,"")))&amp;IF(F20="Scenario1PBT12",'Major retrofit'!$AL$40,IF(F20="Scenario2PBT12",'Major retrofit'!$AM$40,IF(F20="Scenario3PBT12",'Major retrofit'!$AN$40,"")))&amp;IF(F20="Scenario1PBT13",'Major retrofit'!$AO$40,IF(F20="Scenario2PBT13",'Major retrofit'!$AP$40,IF(F20="Scenario3PBT13",'Major retrofit'!$AQ$40,"")))&amp;IF(F20="Scenario1PBT14",'Major retrofit'!$AR$40,IF(F20="Scenario2PBT14",'Major retrofit'!$AS$40,IF(F20="Scenario3PBT14",'Major retrofit'!$AT$40,"")))&amp;IF(F20="Scenario1PBT15",'Major retrofit'!$AU$40,IF(F20="Scenario2PBT15",'Major retrofit'!$AV$40,IF(F20="Scenario3PBT15",'Major retrofit'!$AW$40,"")))</f>
        <v/>
      </c>
      <c r="X20" s="117">
        <f t="shared" si="19"/>
        <v>0</v>
      </c>
      <c r="Y20" s="117" t="str">
        <f>IF(F20="Scenario1PBT1",'Major retrofit'!$E$42,IF(F20="Scenario2PBT1",'Major retrofit'!$F$42,IF(F20="Scenario3PBT1",'Major retrofit'!$G$42,"")))&amp;IF(F20="Scenario1PBT2",'Major retrofit'!$H$42,IF(F20="Scenario2PBT2",'Major retrofit'!$I$42,IF(F20="Scenario3PBT2",'Major retrofit'!$J$42,"")))&amp;IF(F20="Scenario1PBT3",'Major retrofit'!$K$42,IF(F20="Scenario2PBT3",'Major retrofit'!$L$42,IF(F20="Scenario3PBT3",'Major retrofit'!$M$42,"")))&amp;IF(F20="Scenario1PBT4",'Major retrofit'!$N$42,IF(F20="Scenario2PBT4",'Major retrofit'!$O$42,IF(F20="Scenario3PBT4",'Major retrofit'!$P$42,"")))&amp;IF(F20="Scenario1PBT5",'Major retrofit'!$Q$42,IF(F20="Scenario2PBT5",'Major retrofit'!$R$42,IF(F20="Scenario3PBT5",'Major retrofit'!$S$42,"")))&amp;IF(F20="Scenario1PBT6",'Major retrofit'!$T$42,IF(F20="Scenario2PBT6",'Major retrofit'!$U$42,IF(F20="Scenario3PBT6",'Major retrofit'!$V$42,"")))&amp;IF(F20="Scenario1PBT7",'Major retrofit'!$W$42,IF(F20="Scenario2PBT7",'Major retrofit'!$X$42,IF(F20="Scenario3PBT7",'Major retrofit'!$Y$42,"")))&amp;IF(F20="Scenario1PBT8",'Major retrofit'!$Z$42,IF(F20="Scenario2PBT8",'Major retrofit'!$AA$42,IF(F20="Scenario3PBT8",'Major retrofit'!$AB$42,"")))&amp;IF(F20="Scenario1PBT9",'Major retrofit'!$AC$42,IF(F20="Scenario2PBT9",'Major retrofit'!$AD$42,IF(F20="Scenario3PBT9",'Major retrofit'!$AE$42,"")))&amp;IF(F20="Scenario1PBT10",'Major retrofit'!$AF$42,IF(F20="Scenario2PBT10",'Major retrofit'!$AG$42,IF(F20="Scenario3PBT10",'Major retrofit'!$AH$42,"")))&amp;IF(F20="Scenario1PBT11",'Major retrofit'!$AI$42,IF(F20="Scenario2PBT11",'Major retrofit'!$AJ$42,IF(F20="Scenario3PBT11",'Major retrofit'!$AK$42,"")))&amp;IF(F20="Scenario1PBT12",'Major retrofit'!$AL$42,IF(F20="Scenario2PBT12",'Major retrofit'!$AM$42,IF(F20="Scenario3PBT12",'Major retrofit'!$AN$42,"")))&amp;IF(F20="Scenario1PBT13",'Major retrofit'!$AO$42,IF(F20="Scenario2PBT13",'Major retrofit'!$AP$42,IF(F20="Scenario3PBT13",'Major retrofit'!$AQ$42,"")))&amp;IF(F20="Scenario1PBT14",'Major retrofit'!$AR$42,IF(F20="Scenario2PBT14",'Major retrofit'!$AS$42,IF(F20="Scenario3PBT14",'Major retrofit'!$AT$42,"")))&amp;IF(F20="Scenario1PBT15",'Major retrofit'!$AU$42,IF(F20="Scenario2PBT15",'Major retrofit'!$AV$42,IF(F20="Scenario3PBT15",'Major retrofit'!$AW$42,"")))</f>
        <v/>
      </c>
      <c r="Z20" s="117">
        <f t="shared" si="20"/>
        <v>0</v>
      </c>
      <c r="AA20" s="178" t="str">
        <f>IF(F20="Scenario1PBT1",'Major retrofit'!$E$101,IF(F20="Scenario2PBT1",'Major retrofit'!$F$101,IF(F20="Scenario3PBT1",'Major retrofit'!$G$101,"")))&amp;IF(F20="Scenario1PBT2",'Major retrofit'!$H$101,IF(F20="Scenario2PBT2",'Major retrofit'!$I$101,IF(F20="Scenario3PBT2",'Major retrofit'!$J$101,"")))&amp;IF(F20="Scenario1PBT3",'Major retrofit'!$K$101,IF(F20="Scenario2PBT3",'Major retrofit'!$L$101,IF(F20="Scenario3PBT3",'Major retrofit'!$M$101,"")))&amp;IF(F20="Scenario1PBT4",'Major retrofit'!$N$101,IF(F20="Scenario2PBT4",'Major retrofit'!$O$101,IF(F20="Scenario3PBT4",'Major retrofit'!$P$101,"")))&amp;IF(F20="Scenario1PBT5",'Major retrofit'!$Q$101,IF(F20="Scenario2PBT5",'Major retrofit'!$R$101,IF(F20="Scenario3PBT5",'Major retrofit'!$S$101,"")))&amp;IF(F20="Scenario1PBT6",'Major retrofit'!$T$101,IF(F20="Scenario2PBT6",'Major retrofit'!$U$101,IF(F20="Scenario3PBT6",'Major retrofit'!$V$101,"")))&amp;IF(F20="Scenario1PBT7",'Major retrofit'!$W$101,IF(F20="Scenario2PBT7",'Major retrofit'!$X$101,IF(F20="Scenario3PBT7",'Major retrofit'!$Y$101,"")))&amp;IF(F20="Scenario1PBT8",'Major retrofit'!$Z$101,IF(F20="Scenario2PBT8",'Major retrofit'!$AA$101,IF(F20="Scenario3PBT8",'Major retrofit'!$AB$101,"")))&amp;IF(F20="Scenario1PBT9",'Major retrofit'!$AC$101,IF(F20="Scenario2PBT9",'Major retrofit'!$AD$101,IF(F20="Scenario3PBT9",'Major retrofit'!$AE$101,"")))&amp;IF(F20="Scenario1PBT10",'Major retrofit'!$AF$101,IF(F20="Scenario2PBT10",'Major retrofit'!$AG$101,IF(F20="Scenario3PBT10",'Major retrofit'!$AH$101,"")))&amp;IF(F20="Scenario1PBT11",'Major retrofit'!$AI$101,IF(F20="Scenario2PBT11",'Major retrofit'!$AJ$101,IF(F20="Scenario3PBT11",'Major retrofit'!$AK$101,"")))&amp;IF(F20="Scenario1PBT12",'Major retrofit'!$AL$101,IF(F20="Scenario2PBT12",'Major retrofit'!$AM$101,IF(F20="Scenario3PBT12",'Major retrofit'!$AN$101,"")))&amp;IF(F20="Scenario1PBT13",'Major retrofit'!$AO$101,IF(F20="Scenario2PBT13",'Major retrofit'!$AP$101,IF(F20="Scenario3PBT13",'Major retrofit'!$AQ$101,"")))&amp;IF(F20="Scenario1PBT14",'Major retrofit'!$AR$101,IF(F20="Scenario2PBT14",'Major retrofit'!$AS$101,IF(F20="Scenario3PBT14",'Major retrofit'!$AT$101,"")))&amp;IF(F20="Scenario1PBT15",'Major retrofit'!$AU$101,IF(F20="Scenario2PBT15",'Major retrofit'!$AV$101,IF(F20="Scenario3PBT15",'Major retrofit'!$AW$101,"")))</f>
        <v/>
      </c>
      <c r="AB20" s="179">
        <f t="shared" si="21"/>
        <v>0</v>
      </c>
      <c r="AC20" s="208">
        <f>IFERROR('Projection_Base-case'!G20-G20,0)</f>
        <v>0</v>
      </c>
      <c r="AD20" s="117">
        <f t="shared" si="0"/>
        <v>0</v>
      </c>
      <c r="AE20" s="117">
        <f>IFERROR(100*AC20/'Projection_Base-case'!G20,0)</f>
        <v>0</v>
      </c>
      <c r="AF20" s="117">
        <f>IFERROR('Projection_Base-case'!I20-I20,0)</f>
        <v>0</v>
      </c>
      <c r="AG20" s="117">
        <f t="shared" si="1"/>
        <v>0</v>
      </c>
      <c r="AH20" s="117">
        <f>IFERROR(100*AF20/'Projection_Base-case'!I20,0)</f>
        <v>0</v>
      </c>
      <c r="AI20" s="117">
        <f>IFERROR('Projection_Base-case'!K20-K20,0)</f>
        <v>0</v>
      </c>
      <c r="AJ20" s="117">
        <f t="shared" si="2"/>
        <v>0</v>
      </c>
      <c r="AK20" s="117">
        <f>IFERROR(100*AI20/'Projection_Base-case'!K20,0)</f>
        <v>0</v>
      </c>
      <c r="AL20" s="117">
        <f>IFERROR(M20-'Projection_Base-case'!M20,0)</f>
        <v>0</v>
      </c>
      <c r="AM20" s="117">
        <f t="shared" si="3"/>
        <v>0</v>
      </c>
      <c r="AN20" s="179">
        <f>IFERROR(IF('Projection_Base-case'!N20&gt;0,100*AM20/'Projection_Base-case'!N20,100*AM20/N20),0)</f>
        <v>0</v>
      </c>
      <c r="AO20" s="206">
        <f>IFERROR('Projection_Base-case'!O20-O20,0)</f>
        <v>0</v>
      </c>
      <c r="AP20" s="117">
        <f t="shared" si="4"/>
        <v>0</v>
      </c>
      <c r="AQ20" s="117">
        <f>IFERROR(100*AO20/'Projection_Base-case'!O20,0)</f>
        <v>0</v>
      </c>
      <c r="AR20" s="117">
        <f>IFERROR('Projection_Base-case'!Q20-Q20,0)</f>
        <v>0</v>
      </c>
      <c r="AS20" s="117">
        <f t="shared" si="5"/>
        <v>0</v>
      </c>
      <c r="AT20" s="117">
        <f>IFERROR(100*AR20/'Projection_Base-case'!Q20,0)</f>
        <v>0</v>
      </c>
      <c r="AU20" s="117">
        <f>IFERROR('Projection_Base-case'!S20-S20,0)</f>
        <v>0</v>
      </c>
      <c r="AV20" s="117">
        <f t="shared" si="6"/>
        <v>0</v>
      </c>
      <c r="AW20" s="118">
        <f>IFERROR(100*AU20/'Projection_Base-case'!S20,0)</f>
        <v>0</v>
      </c>
      <c r="AX20" s="206">
        <f>IFERROR('Projection_Base-case'!U20-U20,0)</f>
        <v>0</v>
      </c>
      <c r="AY20" s="117">
        <f t="shared" si="7"/>
        <v>0</v>
      </c>
      <c r="AZ20" s="117">
        <f>IFERROR(100*AX20/'Projection_Base-case'!U20,0)</f>
        <v>0</v>
      </c>
      <c r="BA20" s="117">
        <f>IFERROR('Projection_Base-case'!W20-W20,0)</f>
        <v>0</v>
      </c>
      <c r="BB20" s="117">
        <f t="shared" si="8"/>
        <v>0</v>
      </c>
      <c r="BC20" s="117">
        <f>IFERROR(100*BA20/'Projection_Base-case'!W20,0)</f>
        <v>0</v>
      </c>
      <c r="BD20" s="117">
        <f>IFERROR('Projection_Base-case'!Y20-Y20,0)</f>
        <v>0</v>
      </c>
      <c r="BE20" s="117">
        <f t="shared" si="9"/>
        <v>0</v>
      </c>
      <c r="BF20" s="117">
        <f>IFERROR(100*BD20/'Projection_Base-case'!Y20,0)</f>
        <v>0</v>
      </c>
      <c r="BG20" s="178">
        <f t="shared" si="22"/>
        <v>0</v>
      </c>
      <c r="BH20" s="179">
        <f t="shared" si="23"/>
        <v>0</v>
      </c>
    </row>
    <row r="21" spans="1:60" ht="15" thickBot="1">
      <c r="A21" s="205">
        <v>16</v>
      </c>
      <c r="B21" s="119">
        <f>IF('Projection_Base-case'!B21&lt;&gt;"",'Projection_Base-case'!B21,0)</f>
        <v>0</v>
      </c>
      <c r="C21" s="119">
        <f>IF('Projection_Base-case'!C21&lt;&gt;"",'Projection_Base-case'!C21,0)</f>
        <v>0</v>
      </c>
      <c r="D21" s="119">
        <f>IF('Projection_Base-case'!D21&lt;&gt;"",'Projection_Base-case'!D21,0)</f>
        <v>0</v>
      </c>
      <c r="E21" s="263" t="str">
        <f>IF(AND('Résultats major'!$AC$3="OUI",'Résultats major'!E20&lt;&gt;""),'Résultats major'!E20,IF(OR(D21="PBT1",D21="PBT2",D21="PBT3",D21="PBT4",D21="PBT5",D21="PBT6",D21="PBT7",D21="PBT8",D21="PBT10"),"Scenario1",IF(D21="PBT9","Scenario2","")))</f>
        <v/>
      </c>
      <c r="F21" s="202" t="str">
        <f t="shared" si="10"/>
        <v>0</v>
      </c>
      <c r="G21" s="177" t="str">
        <f>IF(F21="Scenario1PBT1",'Major retrofit'!$E$6,IF(F21="Scenario2PBT1",'Major retrofit'!$F$6,IF(F21="Scenario3PBT1",'Major retrofit'!$G$6,"")))&amp;IF(F21="Scenario1PBT2",'Major retrofit'!$H$6,IF(F21="Scenario2PBT2",'Major retrofit'!$I$6,IF(F21="Scenario3PBT2",'Major retrofit'!$J$6,"")))&amp;IF(F21="Scenario1PBT3",'Major retrofit'!$K$6,IF(F21="Scenario2PBT3",'Major retrofit'!$L$6,IF(F21="Scenario3PBT3",'Major retrofit'!$M$6,"")))&amp;IF(F21="Scenario1PBT4",'Major retrofit'!$N$6,IF(F21="Scenario2PBT4",'Major retrofit'!$O$6,IF(F21="Scenario3PBT4",'Major retrofit'!$P$6,"")))&amp;IF(F21="Scenario1PBT5",'Major retrofit'!$Q$6,IF(F21="Scenario2PBT5",'Major retrofit'!$R$6,IF(F21="Scenario3PBT5",'Major retrofit'!$S$6,"")))&amp;IF(F21="Scenario1PBT6",'Major retrofit'!$T$6,IF(F21="Scenario2PBT6",'Major retrofit'!$U$6,IF(F21="Scenario3PBT6",'Major retrofit'!$V$6,"")))&amp;IF(F21="Scenario1PBT7",'Major retrofit'!$W$6,IF(F21="Scenario2PBT7",'Major retrofit'!$X$6,IF(F21="Scenario3PBT7",'Major retrofit'!$Y$6,"")))&amp;IF(F21="Scenario1PBT8",'Major retrofit'!$Z$6,IF(F21="Scenario2PBT8",'Major retrofit'!$AA$6,IF(F21="Scenario3PBT8",'Major retrofit'!$AB$6,"")))&amp;IF(F21="Scenario1PBT9",'Major retrofit'!$AC$6,IF(F21="Scenario2PBT9",'Major retrofit'!$AD$6,IF(F21="Scenario3PBT9",'Major retrofit'!$AE$6,"")))&amp;IF(F21="Scenario1PBT10",'Major retrofit'!$AF$6,IF(F21="Scenario2PBT10",'Major retrofit'!$AG$6,IF(F21="Scenario3PBT10",'Major retrofit'!$AH$6,"")))&amp;IF(F21="Scenario1PBT11",'Major retrofit'!$AI$6,IF(F21="Scenario2PBT11",'Major retrofit'!$AJ$6,IF(F21="Scenario3PBT11",'Major retrofit'!$AK$6,"")))&amp;IF(F21="Scenario1PBT12",'Major retrofit'!$AL$6,IF(F21="Scenario2PBT12",'Major retrofit'!$AM$6,IF(F21="Scenario3PBT12",'Major retrofit'!$AN$6,"")))&amp;IF(F21="Scenario1PBT13",'Major retrofit'!$AO$6,IF(F21="Scenario2PBT13",'Major retrofit'!$AP$6,IF(F21="Scenario3PBT13",'Major retrofit'!$AQ$6,"")))&amp;IF(F21="Scenario1PBT14",'Major retrofit'!$AR$6,IF(F21="Scenario2PBT14",'Major retrofit'!$AS$6,IF(F21="Scenario3PBT14",'Major retrofit'!$AT$6,"")))&amp;IF(F21="Scenario1PBT15",'Major retrofit'!$AU$6,IF(F21="Scenario2PBT15",'Major retrofit'!$AV$6,IF(F21="Scenario3PBT15",'Major retrofit'!$AW$6,"")))</f>
        <v/>
      </c>
      <c r="H21" s="117">
        <f t="shared" si="11"/>
        <v>0</v>
      </c>
      <c r="I21" s="178" t="str">
        <f>IF(F21="Scenario1PBT1",'Major retrofit'!$E$16,IF(F21="Scenario2PBT1",'Major retrofit'!$F$16,IF(F21="Scenario3PBT1",'Major retrofit'!$G$16,"")))&amp;IF(F21="Scenario1PBT2",'Major retrofit'!$H$16,IF(F21="Scenario2PBT2",'Major retrofit'!$I$16,IF(F21="Scenario3PBT2",'Major retrofit'!$J$16,"")))&amp;IF(F21="Scenario1PBT3",'Major retrofit'!$K$16,IF(F21="Scenario2PBT3",'Major retrofit'!$L$16,IF(F21="Scenario3PBT3",'Major retrofit'!$M$16,"")))&amp;IF(F21="Scenario1PBT4",'Major retrofit'!$N$16,IF(F21="Scenario2PBT4",'Major retrofit'!$O$16,IF(F21="Scenario3PBT4",'Major retrofit'!$P$16,"")))&amp;IF(F21="Scenario1PBT5",'Major retrofit'!$Q$16,IF(F21="Scenario2PBT5",'Major retrofit'!$R$16,IF(F21="Scenario3PBT5",'Major retrofit'!$S$16,"")))&amp;IF(F21="Scenario1PBT6",'Major retrofit'!$T$16,IF(F21="Scenario2PBT6",'Major retrofit'!$U$16,IF(F21="Scenario3PBT6",'Major retrofit'!$V$16,"")))&amp;IF(F21="Scenario1PBT7",'Major retrofit'!$W$16,IF(F21="Scenario2PBT7",'Major retrofit'!$X$16,IF(F21="Scenario3PBT7",'Major retrofit'!$Y$16,"")))&amp;IF(F21="Scenario1PBT8",'Major retrofit'!$Z$16,IF(F21="Scenario2PBT8",'Major retrofit'!$AA$16,IF(F21="Scenario3PBT8",'Major retrofit'!$AB$16,"")))&amp;IF(F21="Scenario1PBT9",'Major retrofit'!$AC$16,IF(F21="Scenario2PBT9",'Major retrofit'!$AD$16,IF(F21="Scenario3PBT9",'Major retrofit'!$AE$16,"")))&amp;IF(F21="Scenario1PBT10",'Major retrofit'!$AF$16,IF(F21="Scenario2PBT10",'Major retrofit'!$AG$16,IF(F21="Scenario3PBT10",'Major retrofit'!$AH$16,"")))&amp;IF(F21="Scenario1PBT11",'Major retrofit'!$AI$16,IF(F21="Scenario2PBT11",'Major retrofit'!$AJ$16,IF(F21="Scenario3PBT11",'Major retrofit'!$AK$16,"")))&amp;IF(F21="Scenario1PBT12",'Major retrofit'!$AL$16,IF(F21="Scenario2PBT12",'Major retrofit'!$AM$16,IF(F21="Scenario3PBT12",'Major retrofit'!$AN$16,"")))&amp;IF(F21="Scenario1PBT13",'Major retrofit'!$AO$16,IF(F21="Scenario2PBT13",'Major retrofit'!$AP$16,IF(F21="Scenario3PBT13",'Major retrofit'!$AQ$16,"")))&amp;IF(F21="Scenario1PBT14",'Major retrofit'!$AR$16,IF(F21="Scenario2PBT14",'Major retrofit'!$AS$16,IF(F21="Scenario3PBT14",'Major retrofit'!$AT$16,"")))&amp;IF(F21="Scenario1PBT15",'Major retrofit'!$AU$16,IF(F21="Scenario2PBT15",'Major retrofit'!$AV$16,IF(F21="Scenario3PBT15",'Major retrofit'!$AW$16,"")))</f>
        <v/>
      </c>
      <c r="J21" s="117">
        <f t="shared" si="12"/>
        <v>0</v>
      </c>
      <c r="K21" s="117" t="str">
        <f>IF(F21="Scenario1PBT1",'Major retrofit'!$E$18,IF(F21="Scenario2PBT1",'Major retrofit'!$F$18,IF(F21="Scenario3PBT1",'Major retrofit'!$G$18,"")))&amp;IF(F21="Scenario1PBT2",'Major retrofit'!$H$18,IF(F21="Scenario2PBT2",'Major retrofit'!$I$18,IF(F21="Scenario3PBT2",'Major retrofit'!$J$18,"")))&amp;IF(F21="Scenario1PBT3",'Major retrofit'!$K$18,IF(F21="Scenario2PBT3",'Major retrofit'!$L$18,IF(F21="Scenario3PBT3",'Major retrofit'!$M$18,"")))&amp;IF(F21="Scenario1PBT4",'Major retrofit'!$N$18,IF(F21="Scenario2PBT4",'Major retrofit'!$O$18,IF(F21="Scenario3PBT4",'Major retrofit'!$P$18,"")))&amp;IF(F21="Scenario1PBT5",'Major retrofit'!$Q$18,IF(F21="Scenario2PBT5",'Major retrofit'!$R$18,IF(F21="Scenario3PBT5",'Major retrofit'!$S$18,"")))&amp;IF(F21="Scenario1PBT6",'Major retrofit'!$T$18,IF(F21="Scenario2PBT6",'Major retrofit'!$U$18,IF(F21="Scenario3PBT6",'Major retrofit'!$V$18,"")))&amp;IF(F21="Scenario1PBT7",'Major retrofit'!$W$18,IF(F21="Scenario2PBT7",'Major retrofit'!$X$18,IF(F21="Scenario3PBT7",'Major retrofit'!$Y$18,"")))&amp;IF(F21="Scenario1PBT8",'Major retrofit'!$Z$18,IF(F21="Scenario2PBT8",'Major retrofit'!$AA$18,IF(F21="Scenario3PBT8",'Major retrofit'!$AB$18,"")))&amp;IF(F21="Scenario1PBT9",'Major retrofit'!$AC$18,IF(F21="Scenario2PBT9",'Major retrofit'!$AD$18,IF(F21="Scenario3PBT9",'Major retrofit'!$AE$18,"")))&amp;IF(F21="Scenario1PBT10",'Major retrofit'!$AF$18,IF(F21="Scenario2PBT10",'Major retrofit'!$AG$18,IF(F21="Scenario3PBT10",'Major retrofit'!$AH$18,"")))&amp;IF(F21="Scenario1PBT11",'Major retrofit'!$AI$18,IF(F21="Scenario2PBT11",'Major retrofit'!$AJ$18,IF(F21="Scenario3PBT11",'Major retrofit'!$AK$18,"")))&amp;IF(F21="Scenario1PBT12",'Major retrofit'!$AL$18,IF(F21="Scenario2PBT12",'Major retrofit'!$AM$18,IF(F21="Scenario3PBT12",'Major retrofit'!$AN$18,"")))&amp;IF(F21="Scenario1PBT13",'Major retrofit'!$AO$18,IF(F21="Scenario2PBT13",'Major retrofit'!$AP$18,IF(F21="Scenario3PBT13",'Major retrofit'!$AQ$18,"")))&amp;IF(F21="Scenario1PBT14",'Major retrofit'!$AR$18,IF(F21="Scenario2PBT14",'Major retrofit'!$AS$18,IF(F21="Scenario3PBT14",'Major retrofit'!$AT$18,"")))&amp;IF(F21="Scenario1PBT15",'Major retrofit'!$AU$18,IF(F21="Scenario2PBT15",'Major retrofit'!$AV$18,IF(F21="Scenario3PBT15",'Major retrofit'!$AW$18,"")))</f>
        <v/>
      </c>
      <c r="L21" s="117">
        <f t="shared" si="13"/>
        <v>0</v>
      </c>
      <c r="M21" s="117" t="str">
        <f>IF(F21="Scenario1PBT1",'Major retrofit'!$E$20,IF(F21="Scenario2PBT1",'Major retrofit'!$F$20,IF(F21="Scenario3PBT1",'Major retrofit'!$G$20,"")))&amp;IF(F21="Scenario1PBT2",'Major retrofit'!$H$20,IF(F21="Scenario2PBT2",'Major retrofit'!$I$20,IF(F21="Scenario3PBT2",'Major retrofit'!$J$20,"")))&amp;IF(F21="Scenario1PBT3",'Major retrofit'!$K$20,IF(F21="Scenario2PBT3",'Major retrofit'!$L$20,IF(F21="Scenario3PBT3",'Major retrofit'!$M$20,"")))&amp;IF(F21="Scenario1PBT4",'Major retrofit'!$N$20,IF(F21="Scenario2PBT4",'Major retrofit'!$O$20,IF(F21="Scenario3PBT4",'Major retrofit'!$P$20,"")))&amp;IF(F21="Scenario1PBT5",'Major retrofit'!$Q$20,IF(F21="Scenario2PBT5",'Major retrofit'!$R$20,IF(F21="Scenario3PBT5",'Major retrofit'!$S$20,"")))&amp;IF(F21="Scenario1PBT6",'Major retrofit'!$T$20,IF(F21="Scenario2PBT6",'Major retrofit'!$U$20,IF(F21="Scenario3PBT6",'Major retrofit'!$V$20,"")))&amp;IF(F21="Scenario1PBT7",'Major retrofit'!$W$20,IF(F21="Scenario2PBT7",'Major retrofit'!$X$20,IF(F21="Scenario3PBT7",'Major retrofit'!$Y$20,"")))&amp;IF(F21="Scenario1PBT8",'Major retrofit'!$Z$20,IF(F21="Scenario2PBT8",'Major retrofit'!$AA$20,IF(F21="Scenario3PBT8",'Major retrofit'!$AB$20,"")))&amp;IF(F21="Scenario1PBT9",'Major retrofit'!$AC$20,IF(F21="Scenario2PBT9",'Major retrofit'!$AD$20,IF(F21="Scenario3PBT9",'Major retrofit'!$AE$20,"")))&amp;IF(F21="Scenario1PBT10",'Major retrofit'!$AF$20,IF(F21="Scenario2PBT10",'Major retrofit'!$AG$20,IF(F21="Scenario3PBT10",'Major retrofit'!$AH$20,"")))&amp;IF(F21="Scenario1PBT11",'Major retrofit'!$AI$20,IF(F21="Scenario2PBT11",'Major retrofit'!$AJ$20,IF(F21="Scenario3PBT11",'Major retrofit'!$AK$20,"")))&amp;IF(F21="Scenario1PBT12",'Major retrofit'!$AL$20,IF(F21="Scenario2PBT12",'Major retrofit'!$AM$20,IF(F21="Scenario3PBT12",'Major retrofit'!$AN$20,"")))&amp;IF(F21="Scenario1PBT13",'Major retrofit'!$AO$20,IF(F21="Scenario2PBT13",'Major retrofit'!$AP$20,IF(F21="Scenario3PBT13",'Major retrofit'!$AQ$20,"")))&amp;IF(F21="Scenario1PBT14",'Major retrofit'!$AR$20,IF(F21="Scenario2PBT14",'Major retrofit'!$AS$20,IF(F21="Scenario3PBT14",'Major retrofit'!$AT$20,"")))&amp;IF(F21="Scenario1PBT15",'Major retrofit'!$AU$20,IF(F21="Scenario2PBT15",'Major retrofit'!$AV$20,IF(F21="Scenario3PBT15",'Major retrofit'!$AW$20,"")))</f>
        <v/>
      </c>
      <c r="N21" s="118">
        <f t="shared" si="14"/>
        <v>0</v>
      </c>
      <c r="O21" s="206" t="str">
        <f>IF(F21="Scenario1PBT1",'Major retrofit'!$E$23,IF(F21="Scenario2PBT1",'Major retrofit'!$F$23,IF(F21="Scenario3PBT1",'Major retrofit'!$G$23,"")))&amp;IF(F21="Scenario1PBT2",'Major retrofit'!$H$23,IF(F21="Scenario2PBT2",'Major retrofit'!$I$23,IF(F21="Scenario3PBT2",'Major retrofit'!$J$23,"")))&amp;IF(F21="Scenario1PBT3",'Major retrofit'!$K$23,IF(F21="Scenario2PBT3",'Major retrofit'!$L$23,IF(F21="Scenario3PBT3",'Major retrofit'!$M$23,"")))&amp;IF(F21="Scenario1PBT4",'Major retrofit'!$N$23,IF(F21="Scenario2PBT4",'Major retrofit'!$O$23,IF(F21="Scenario3PBT4",'Major retrofit'!$P$23,"")))&amp;IF(F21="Scenario1PBT5",'Major retrofit'!$Q$23,IF(F21="Scenario2PBT5",'Major retrofit'!$R$23,IF(F21="Scenario3PBT5",'Major retrofit'!$S$23,"")))&amp;IF(F21="Scenario1PBT6",'Major retrofit'!$T$23,IF(F21="Scenario2PBT6",'Major retrofit'!$U$23,IF(F21="Scenario3PBT6",'Major retrofit'!$V$23,"")))&amp;IF(F21="Scenario1PBT7",'Major retrofit'!$W$23,IF(F21="Scenario2PBT7",'Major retrofit'!$X$23,IF(F21="Scenario3PBT7",'Major retrofit'!$Y$23,"")))&amp;IF(F21="Scenario1PBT8",'Major retrofit'!$Z$23,IF(F21="Scenario2PBT8",'Major retrofit'!$AA$23,IF(F21="Scenario3PBT8",'Major retrofit'!$AB$23,"")))&amp;IF(F21="Scenario1PBT9",'Major retrofit'!$AC$23,IF(F21="Scenario2PBT9",'Major retrofit'!$AD$23,IF(F21="Scenario3PBT9",'Major retrofit'!$AE$23,"")))&amp;IF(F21="Scenario1PBT10",'Major retrofit'!$AF$23,IF(F21="Scenario2PBT10",'Major retrofit'!$AG$23,IF(F21="Scenario3PBT10",'Major retrofit'!$AH$23,"")))&amp;IF(F21="Scenario1PBT11",'Major retrofit'!$AI$23,IF(F21="Scenario2PBT11",'Major retrofit'!$AJ$23,IF(F21="Scenario3PBT11",'Major retrofit'!$AK$23,"")))&amp;IF(F21="Scenario1PBT12",'Major retrofit'!$AL$23,IF(F21="Scenario2PBT12",'Major retrofit'!$AM$23,IF(F21="Scenario3PBT12",'Major retrofit'!$AN$23,"")))&amp;IF(F21="Scenario1PBT13",'Major retrofit'!$AO$23,IF(F21="Scenario2PBT13",'Major retrofit'!$AP$23,IF(F21="Scenario3PBT13",'Major retrofit'!$AQ$23,"")))&amp;IF(F21="Scenario1PBT14",'Major retrofit'!$AR$23,IF(F21="Scenario2PBT14",'Major retrofit'!$AS$23,IF(F21="Scenario3PBT14",'Major retrofit'!$AT$23,"")))&amp;IF(F21="Scenario1PBT15",'Major retrofit'!$AU$23,IF(F21="Scenario2PBT15",'Major retrofit'!$AV$23,IF(F21="Scenario3PBT15",'Major retrofit'!$AW$23,"")))</f>
        <v/>
      </c>
      <c r="P21" s="117">
        <f t="shared" si="15"/>
        <v>0</v>
      </c>
      <c r="Q21" s="117" t="str">
        <f>IF(F21="Scenario1PBT1",'Major retrofit'!$E$25,IF(F21="Scenario2PBT1",'Major retrofit'!$F$25,IF(F21="Scenario3PBT1",'Major retrofit'!$G$25,"")))&amp;IF(F21="Scenario1PBT2",'Major retrofit'!$H$25,IF(F21="Scenario2PBT2",'Major retrofit'!$I$25,IF(F21="Scenario3PBT2",'Major retrofit'!$J$25,"")))&amp;IF(F21="Scenario1PBT3",'Major retrofit'!$K$25,IF(F21="Scenario2PBT3",'Major retrofit'!$L$25,IF(F21="Scenario3PBT3",'Major retrofit'!$M$25,"")))&amp;IF(F21="Scenario1PBT4",'Major retrofit'!$N$25,IF(F21="Scenario2PBT4",'Major retrofit'!$O$25,IF(F21="Scenario3PBT4",'Major retrofit'!$P$25,"")))&amp;IF(F21="Scenario1PBT5",'Major retrofit'!$Q$25,IF(F21="Scenario2PBT5",'Major retrofit'!$R$25,IF(F21="Scenario3PBT5",'Major retrofit'!$S$25,"")))&amp;IF(F21="Scenario1PBT6",'Major retrofit'!$T$25,IF(F21="Scenario2PBT6",'Major retrofit'!$U$25,IF(F21="Scenario3PBT6",'Major retrofit'!$V$25,"")))&amp;IF(F21="Scenario1PBT7",'Major retrofit'!$W$25,IF(F21="Scenario2PBT7",'Major retrofit'!$X$25,IF(F21="Scenario3PBT7",'Major retrofit'!$Y$25,"")))&amp;IF(F21="Scenario1PBT8",'Major retrofit'!$Z$25,IF(F21="Scenario2PBT8",'Major retrofit'!$AA$25,IF(F21="Scenario3PBT8",'Major retrofit'!$AB$25,"")))&amp;IF(F21="Scenario1PBT9",'Major retrofit'!$AC$25,IF(F21="Scenario2PBT9",'Major retrofit'!$AD$25,IF(F21="Scenario3PBT9",'Major retrofit'!$AE$25,"")))&amp;IF(F21="Scenario1PBT10",'Major retrofit'!$AF$25,IF(F21="Scenario2PBT10",'Major retrofit'!$AG$25,IF(F21="Scenario3PBT10",'Major retrofit'!$AH$25,"")))&amp;IF(F21="Scenario1PBT11",'Major retrofit'!$AI$25,IF(F21="Scenario2PBT11",'Major retrofit'!$AJ$25,IF(F21="Scenario3PBT11",'Major retrofit'!$AK$25,"")))&amp;IF(F21="Scenario1PBT12",'Major retrofit'!$AL$25,IF(F21="Scenario2PBT12",'Major retrofit'!$AM$25,IF(F21="Scenario3PBT12",'Major retrofit'!$AN$25,"")))&amp;IF(F21="Scenario1PBT13",'Major retrofit'!$AO$25,IF(F21="Scenario2PBT13",'Major retrofit'!$AP$25,IF(F21="Scenario3PBT13",'Major retrofit'!$AQ$25,"")))&amp;IF(F21="Scenario1PBT14",'Major retrofit'!$AR$25,IF(F21="Scenario2PBT14",'Major retrofit'!$AS$25,IF(F21="Scenario3PBT14",'Major retrofit'!$AT$25,"")))&amp;IF(F21="Scenario1PBT15",'Major retrofit'!$AU$25,IF(F21="Scenario2PBT15",'Major retrofit'!$AV$25,IF(F21="Scenario3PBT15",'Major retrofit'!$AW$25,"")))</f>
        <v/>
      </c>
      <c r="R21" s="117">
        <f t="shared" si="16"/>
        <v>0</v>
      </c>
      <c r="S21" s="117" t="str">
        <f>IF(F21="Scenario1PBT1",'Major retrofit'!$E$27,IF(F21="Scenario2PBT1",'Major retrofit'!$F$27,IF(F21="Scenario3PBT1",'Major retrofit'!$G$27,"")))&amp;IF(F21="Scenario1PBT2",'Major retrofit'!$H$27,IF(F21="Scenario2PBT2",'Major retrofit'!$I$27,IF(F21="Scenario3PBT2",'Major retrofit'!$J$27,"")))&amp;IF(F21="Scenario1PBT3",'Major retrofit'!$K$27,IF(F21="Scenario2PBT3",'Major retrofit'!$L$27,IF(F21="Scenario3PBT3",'Major retrofit'!$M$27,"")))&amp;IF(F21="Scenario1PBT4",'Major retrofit'!$N$27,IF(F21="Scenario2PBT4",'Major retrofit'!$O$27,IF(F21="Scenario3PBT4",'Major retrofit'!$P$27,"")))&amp;IF(F21="Scenario1PBT5",'Major retrofit'!$Q$27,IF(F21="Scenario2PBT5",'Major retrofit'!$R$27,IF(F21="Scenario3PBT5",'Major retrofit'!$S$27,"")))&amp;IF(F21="Scenario1PBT6",'Major retrofit'!$T$27,IF(F21="Scenario2PBT6",'Major retrofit'!$U$27,IF(F21="Scenario3PBT6",'Major retrofit'!$V$27,"")))&amp;IF(F21="Scenario1PBT7",'Major retrofit'!$W$27,IF(F21="Scenario2PBT7",'Major retrofit'!$X$27,IF(F21="Scenario3PBT7",'Major retrofit'!$Y$27,"")))&amp;IF(F21="Scenario1PBT8",'Major retrofit'!$Z$27,IF(F21="Scenario2PBT8",'Major retrofit'!$AA$27,IF(F21="Scenario3PBT8",'Major retrofit'!$AB$27,"")))&amp;IF(F21="Scenario1PBT9",'Major retrofit'!$AC$27,IF(F21="Scenario2PBT9",'Major retrofit'!$AD$27,IF(F21="Scenario3PBT9",'Major retrofit'!$AE$27,"")))&amp;IF(F21="Scenario1PBT10",'Major retrofit'!$AF$27,IF(F21="Scenario2PBT10",'Major retrofit'!$AG$27,IF(F21="Scenario3PBT10",'Major retrofit'!$AH$27,"")))&amp;IF(F21="Scenario1PBT11",'Major retrofit'!$AI$27,IF(F21="Scenario2PBT11",'Major retrofit'!$AJ$27,IF(F21="Scenario3PBT11",'Major retrofit'!$AK$27,"")))&amp;IF(F21="Scenario1PBT12",'Major retrofit'!$AL$27,IF(F21="Scenario2PBT12",'Major retrofit'!$AM$27,IF(F21="Scenario3PBT12",'Major retrofit'!$AN$27,"")))&amp;IF(F21="Scenario1PBT13",'Major retrofit'!$AO$27,IF(F21="Scenario2PBT13",'Major retrofit'!$AP$27,IF(F21="Scenario3PBT13",'Major retrofit'!$AQ$27,"")))&amp;IF(F21="Scenario1PBT14",'Major retrofit'!$AR$27,IF(F21="Scenario2PBT14",'Major retrofit'!$AS$27,IF(F21="Scenario3PBT14",'Major retrofit'!$AT$27,"")))&amp;IF(F21="Scenario1PBT15",'Major retrofit'!$AU$27,IF(F21="Scenario2PBT15",'Major retrofit'!$AV$27,IF(F21="Scenario3PBT15",'Major retrofit'!$AW$27,"")))</f>
        <v/>
      </c>
      <c r="T21" s="207">
        <f t="shared" si="17"/>
        <v>0</v>
      </c>
      <c r="U21" s="206" t="str">
        <f>IF(F21="Scenario1PBT1",'Major retrofit'!$E$38,IF(F21="Scenario2PBT1",'Major retrofit'!$F$38,IF(F21="Scenario3PBT1",'Major retrofit'!$G$38,"")))&amp;IF(F21="Scenario1PBT2",'Major retrofit'!$H$38,IF(F21="Scenario2PBT2",'Major retrofit'!$I$38,IF(F21="Scenario3PBT2",'Major retrofit'!$J$38,"")))&amp;IF(F21="Scenario1PBT3",'Major retrofit'!$K$38,IF(F21="Scenario2PBT3",'Major retrofit'!$L$38,IF(F21="Scenario3PBT3",'Major retrofit'!$M$38,"")))&amp;IF(F21="Scenario1PBT4",'Major retrofit'!$N$38,IF(F21="Scenario2PBT4",'Major retrofit'!$O$38,IF(F21="Scenario3PBT4",'Major retrofit'!$P$38,"")))&amp;IF(F21="Scenario1PBT5",'Major retrofit'!$Q$38,IF(F21="Scenario2PBT5",'Major retrofit'!$R$38,IF(F21="Scenario3PBT5",'Major retrofit'!$S$38,"")))&amp;IF(F21="Scenario1PBT6",'Major retrofit'!$T$38,IF(F21="Scenario2PBT6",'Major retrofit'!$U$38,IF(F21="Scenario3PBT6",'Major retrofit'!$V$38,"")))&amp;IF(F21="Scenario1PBT7",'Major retrofit'!$W$38,IF(F21="Scenario2PBT7",'Major retrofit'!$X$38,IF(F21="Scenario3PBT7",'Major retrofit'!$Y$38,"")))&amp;IF(F21="Scenario1PBT8",'Major retrofit'!$Z$38,IF(F21="Scenario2PBT8",'Major retrofit'!$AA$38,IF(F21="Scenario3PBT8",'Major retrofit'!$AB$38,"")))&amp;IF(F21="Scenario1PBT9",'Major retrofit'!$AC$38,IF(F21="Scenario2PBT9",'Major retrofit'!$AD$38,IF(F21="Scenario3PBT9",'Major retrofit'!$AE$38,"")))&amp;IF(F21="Scenario1PBT10",'Major retrofit'!$AF$38,IF(F21="Scenario2PBT10",'Major retrofit'!$AG$38,IF(F21="Scenario3PBT10",'Major retrofit'!$AH$38,"")))&amp;IF(F21="Scenario1PBT11",'Major retrofit'!$AI$38,IF(F21="Scenario2PBT11",'Major retrofit'!$AJ$38,IF(F21="Scenario3PBT11",'Major retrofit'!$AK$38,"")))&amp;IF(F21="Scenario1PBT12",'Major retrofit'!$AL$38,IF(F21="Scenario2PBT12",'Major retrofit'!$AM$38,IF(F21="Scenario3PBT12",'Major retrofit'!$AN$38,"")))&amp;IF(F21="Scenario1PBT13",'Major retrofit'!$AO$38,IF(F21="Scenario2PBT13",'Major retrofit'!$AP$38,IF(F21="Scenario3PBT13",'Major retrofit'!$AQ$38,"")))&amp;IF(F21="Scenario1PBT14",'Major retrofit'!$AR$38,IF(F21="Scenario2PBT14",'Major retrofit'!$AS$38,IF(F21="Scenario3PBT14",'Major retrofit'!$AT$38,"")))&amp;IF(F21="Scenario1PBT15",'Major retrofit'!$AU$38,IF(F21="Scenario2PBT15",'Major retrofit'!$AV$38,IF(F21="Scenario3PBT15",'Major retrofit'!$AW$38,"")))</f>
        <v/>
      </c>
      <c r="V21" s="117">
        <f t="shared" si="18"/>
        <v>0</v>
      </c>
      <c r="W21" s="117" t="str">
        <f>IF(F21="Scenario1PBT1",'Major retrofit'!$E$40,IF(F21="Scenario2PBT1",'Major retrofit'!$F$40,IF(F21="Scenario3PBT1",'Major retrofit'!$G$40,"")))&amp;IF(F21="Scenario1PBT2",'Major retrofit'!$H$40,IF(F21="Scenario2PBT2",'Major retrofit'!$I$40,IF(F21="Scenario3PBT2",'Major retrofit'!$J$40,"")))&amp;IF(F21="Scenario1PBT3",'Major retrofit'!$K$40,IF(F21="Scenario2PBT3",'Major retrofit'!$L$40,IF(F21="Scenario3PBT3",'Major retrofit'!$M$40,"")))&amp;IF(F21="Scenario1PBT4",'Major retrofit'!$N$40,IF(F21="Scenario2PBT4",'Major retrofit'!$O$40,IF(F21="Scenario3PBT4",'Major retrofit'!$P$40,"")))&amp;IF(F21="Scenario1PBT5",'Major retrofit'!$Q$40,IF(F21="Scenario2PBT5",'Major retrofit'!$R$40,IF(F21="Scenario3PBT5",'Major retrofit'!$S$40,"")))&amp;IF(F21="Scenario1PBT6",'Major retrofit'!$T$40,IF(F21="Scenario2PBT6",'Major retrofit'!$U$40,IF(F21="Scenario3PBT6",'Major retrofit'!$V$40,"")))&amp;IF(F21="Scenario1PBT7",'Major retrofit'!$W$40,IF(F21="Scenario2PBT7",'Major retrofit'!$X$40,IF(F21="Scenario3PBT7",'Major retrofit'!$Y$40,"")))&amp;IF(F21="Scenario1PBT8",'Major retrofit'!$Z$40,IF(F21="Scenario2PBT8",'Major retrofit'!$AA$40,IF(F21="Scenario3PBT8",'Major retrofit'!$AB$40,"")))&amp;IF(F21="Scenario1PBT9",'Major retrofit'!$AC$40,IF(F21="Scenario2PBT9",'Major retrofit'!$AD$40,IF(F21="Scenario3PBT9",'Major retrofit'!$AE$40,"")))&amp;IF(F21="Scenario1PBT10",'Major retrofit'!$AF$40,IF(F21="Scenario2PBT10",'Major retrofit'!$AG$40,IF(F21="Scenario3PBT10",'Major retrofit'!$AH$40,"")))&amp;IF(F21="Scenario1PBT11",'Major retrofit'!$AI$40,IF(F21="Scenario2PBT11",'Major retrofit'!$AJ$40,IF(F21="Scenario3PBT11",'Major retrofit'!$AK$40,"")))&amp;IF(F21="Scenario1PBT12",'Major retrofit'!$AL$40,IF(F21="Scenario2PBT12",'Major retrofit'!$AM$40,IF(F21="Scenario3PBT12",'Major retrofit'!$AN$40,"")))&amp;IF(F21="Scenario1PBT13",'Major retrofit'!$AO$40,IF(F21="Scenario2PBT13",'Major retrofit'!$AP$40,IF(F21="Scenario3PBT13",'Major retrofit'!$AQ$40,"")))&amp;IF(F21="Scenario1PBT14",'Major retrofit'!$AR$40,IF(F21="Scenario2PBT14",'Major retrofit'!$AS$40,IF(F21="Scenario3PBT14",'Major retrofit'!$AT$40,"")))&amp;IF(F21="Scenario1PBT15",'Major retrofit'!$AU$40,IF(F21="Scenario2PBT15",'Major retrofit'!$AV$40,IF(F21="Scenario3PBT15",'Major retrofit'!$AW$40,"")))</f>
        <v/>
      </c>
      <c r="X21" s="117">
        <f t="shared" si="19"/>
        <v>0</v>
      </c>
      <c r="Y21" s="117" t="str">
        <f>IF(F21="Scenario1PBT1",'Major retrofit'!$E$42,IF(F21="Scenario2PBT1",'Major retrofit'!$F$42,IF(F21="Scenario3PBT1",'Major retrofit'!$G$42,"")))&amp;IF(F21="Scenario1PBT2",'Major retrofit'!$H$42,IF(F21="Scenario2PBT2",'Major retrofit'!$I$42,IF(F21="Scenario3PBT2",'Major retrofit'!$J$42,"")))&amp;IF(F21="Scenario1PBT3",'Major retrofit'!$K$42,IF(F21="Scenario2PBT3",'Major retrofit'!$L$42,IF(F21="Scenario3PBT3",'Major retrofit'!$M$42,"")))&amp;IF(F21="Scenario1PBT4",'Major retrofit'!$N$42,IF(F21="Scenario2PBT4",'Major retrofit'!$O$42,IF(F21="Scenario3PBT4",'Major retrofit'!$P$42,"")))&amp;IF(F21="Scenario1PBT5",'Major retrofit'!$Q$42,IF(F21="Scenario2PBT5",'Major retrofit'!$R$42,IF(F21="Scenario3PBT5",'Major retrofit'!$S$42,"")))&amp;IF(F21="Scenario1PBT6",'Major retrofit'!$T$42,IF(F21="Scenario2PBT6",'Major retrofit'!$U$42,IF(F21="Scenario3PBT6",'Major retrofit'!$V$42,"")))&amp;IF(F21="Scenario1PBT7",'Major retrofit'!$W$42,IF(F21="Scenario2PBT7",'Major retrofit'!$X$42,IF(F21="Scenario3PBT7",'Major retrofit'!$Y$42,"")))&amp;IF(F21="Scenario1PBT8",'Major retrofit'!$Z$42,IF(F21="Scenario2PBT8",'Major retrofit'!$AA$42,IF(F21="Scenario3PBT8",'Major retrofit'!$AB$42,"")))&amp;IF(F21="Scenario1PBT9",'Major retrofit'!$AC$42,IF(F21="Scenario2PBT9",'Major retrofit'!$AD$42,IF(F21="Scenario3PBT9",'Major retrofit'!$AE$42,"")))&amp;IF(F21="Scenario1PBT10",'Major retrofit'!$AF$42,IF(F21="Scenario2PBT10",'Major retrofit'!$AG$42,IF(F21="Scenario3PBT10",'Major retrofit'!$AH$42,"")))&amp;IF(F21="Scenario1PBT11",'Major retrofit'!$AI$42,IF(F21="Scenario2PBT11",'Major retrofit'!$AJ$42,IF(F21="Scenario3PBT11",'Major retrofit'!$AK$42,"")))&amp;IF(F21="Scenario1PBT12",'Major retrofit'!$AL$42,IF(F21="Scenario2PBT12",'Major retrofit'!$AM$42,IF(F21="Scenario3PBT12",'Major retrofit'!$AN$42,"")))&amp;IF(F21="Scenario1PBT13",'Major retrofit'!$AO$42,IF(F21="Scenario2PBT13",'Major retrofit'!$AP$42,IF(F21="Scenario3PBT13",'Major retrofit'!$AQ$42,"")))&amp;IF(F21="Scenario1PBT14",'Major retrofit'!$AR$42,IF(F21="Scenario2PBT14",'Major retrofit'!$AS$42,IF(F21="Scenario3PBT14",'Major retrofit'!$AT$42,"")))&amp;IF(F21="Scenario1PBT15",'Major retrofit'!$AU$42,IF(F21="Scenario2PBT15",'Major retrofit'!$AV$42,IF(F21="Scenario3PBT15",'Major retrofit'!$AW$42,"")))</f>
        <v/>
      </c>
      <c r="Z21" s="117">
        <f t="shared" si="20"/>
        <v>0</v>
      </c>
      <c r="AA21" s="178" t="str">
        <f>IF(F21="Scenario1PBT1",'Major retrofit'!$E$101,IF(F21="Scenario2PBT1",'Major retrofit'!$F$101,IF(F21="Scenario3PBT1",'Major retrofit'!$G$101,"")))&amp;IF(F21="Scenario1PBT2",'Major retrofit'!$H$101,IF(F21="Scenario2PBT2",'Major retrofit'!$I$101,IF(F21="Scenario3PBT2",'Major retrofit'!$J$101,"")))&amp;IF(F21="Scenario1PBT3",'Major retrofit'!$K$101,IF(F21="Scenario2PBT3",'Major retrofit'!$L$101,IF(F21="Scenario3PBT3",'Major retrofit'!$M$101,"")))&amp;IF(F21="Scenario1PBT4",'Major retrofit'!$N$101,IF(F21="Scenario2PBT4",'Major retrofit'!$O$101,IF(F21="Scenario3PBT4",'Major retrofit'!$P$101,"")))&amp;IF(F21="Scenario1PBT5",'Major retrofit'!$Q$101,IF(F21="Scenario2PBT5",'Major retrofit'!$R$101,IF(F21="Scenario3PBT5",'Major retrofit'!$S$101,"")))&amp;IF(F21="Scenario1PBT6",'Major retrofit'!$T$101,IF(F21="Scenario2PBT6",'Major retrofit'!$U$101,IF(F21="Scenario3PBT6",'Major retrofit'!$V$101,"")))&amp;IF(F21="Scenario1PBT7",'Major retrofit'!$W$101,IF(F21="Scenario2PBT7",'Major retrofit'!$X$101,IF(F21="Scenario3PBT7",'Major retrofit'!$Y$101,"")))&amp;IF(F21="Scenario1PBT8",'Major retrofit'!$Z$101,IF(F21="Scenario2PBT8",'Major retrofit'!$AA$101,IF(F21="Scenario3PBT8",'Major retrofit'!$AB$101,"")))&amp;IF(F21="Scenario1PBT9",'Major retrofit'!$AC$101,IF(F21="Scenario2PBT9",'Major retrofit'!$AD$101,IF(F21="Scenario3PBT9",'Major retrofit'!$AE$101,"")))&amp;IF(F21="Scenario1PBT10",'Major retrofit'!$AF$101,IF(F21="Scenario2PBT10",'Major retrofit'!$AG$101,IF(F21="Scenario3PBT10",'Major retrofit'!$AH$101,"")))&amp;IF(F21="Scenario1PBT11",'Major retrofit'!$AI$101,IF(F21="Scenario2PBT11",'Major retrofit'!$AJ$101,IF(F21="Scenario3PBT11",'Major retrofit'!$AK$101,"")))&amp;IF(F21="Scenario1PBT12",'Major retrofit'!$AL$101,IF(F21="Scenario2PBT12",'Major retrofit'!$AM$101,IF(F21="Scenario3PBT12",'Major retrofit'!$AN$101,"")))&amp;IF(F21="Scenario1PBT13",'Major retrofit'!$AO$101,IF(F21="Scenario2PBT13",'Major retrofit'!$AP$101,IF(F21="Scenario3PBT13",'Major retrofit'!$AQ$101,"")))&amp;IF(F21="Scenario1PBT14",'Major retrofit'!$AR$101,IF(F21="Scenario2PBT14",'Major retrofit'!$AS$101,IF(F21="Scenario3PBT14",'Major retrofit'!$AT$101,"")))&amp;IF(F21="Scenario1PBT15",'Major retrofit'!$AU$101,IF(F21="Scenario2PBT15",'Major retrofit'!$AV$101,IF(F21="Scenario3PBT15",'Major retrofit'!$AW$101,"")))</f>
        <v/>
      </c>
      <c r="AB21" s="179">
        <f t="shared" si="21"/>
        <v>0</v>
      </c>
      <c r="AC21" s="208">
        <f>IFERROR('Projection_Base-case'!G21-G21,0)</f>
        <v>0</v>
      </c>
      <c r="AD21" s="117">
        <f t="shared" si="0"/>
        <v>0</v>
      </c>
      <c r="AE21" s="117">
        <f>IFERROR(100*AC21/'Projection_Base-case'!G21,0)</f>
        <v>0</v>
      </c>
      <c r="AF21" s="117">
        <f>IFERROR('Projection_Base-case'!I21-I21,0)</f>
        <v>0</v>
      </c>
      <c r="AG21" s="117">
        <f t="shared" si="1"/>
        <v>0</v>
      </c>
      <c r="AH21" s="117">
        <f>IFERROR(100*AF21/'Projection_Base-case'!I21,0)</f>
        <v>0</v>
      </c>
      <c r="AI21" s="117">
        <f>IFERROR('Projection_Base-case'!K21-K21,0)</f>
        <v>0</v>
      </c>
      <c r="AJ21" s="117">
        <f t="shared" si="2"/>
        <v>0</v>
      </c>
      <c r="AK21" s="117">
        <f>IFERROR(100*AI21/'Projection_Base-case'!K21,0)</f>
        <v>0</v>
      </c>
      <c r="AL21" s="117">
        <f>IFERROR(M21-'Projection_Base-case'!M21,0)</f>
        <v>0</v>
      </c>
      <c r="AM21" s="117">
        <f t="shared" si="3"/>
        <v>0</v>
      </c>
      <c r="AN21" s="179">
        <f>IFERROR(IF('Projection_Base-case'!N21&gt;0,100*AM21/'Projection_Base-case'!N21,100*AM21/N21),0)</f>
        <v>0</v>
      </c>
      <c r="AO21" s="206">
        <f>IFERROR('Projection_Base-case'!O21-O21,0)</f>
        <v>0</v>
      </c>
      <c r="AP21" s="117">
        <f t="shared" si="4"/>
        <v>0</v>
      </c>
      <c r="AQ21" s="117">
        <f>IFERROR(100*AO21/'Projection_Base-case'!O21,0)</f>
        <v>0</v>
      </c>
      <c r="AR21" s="117">
        <f>IFERROR('Projection_Base-case'!Q21-Q21,0)</f>
        <v>0</v>
      </c>
      <c r="AS21" s="117">
        <f t="shared" si="5"/>
        <v>0</v>
      </c>
      <c r="AT21" s="117">
        <f>IFERROR(100*AR21/'Projection_Base-case'!Q21,0)</f>
        <v>0</v>
      </c>
      <c r="AU21" s="117">
        <f>IFERROR('Projection_Base-case'!S21-S21,0)</f>
        <v>0</v>
      </c>
      <c r="AV21" s="117">
        <f t="shared" si="6"/>
        <v>0</v>
      </c>
      <c r="AW21" s="118">
        <f>IFERROR(100*AU21/'Projection_Base-case'!S21,0)</f>
        <v>0</v>
      </c>
      <c r="AX21" s="206">
        <f>IFERROR('Projection_Base-case'!U21-U21,0)</f>
        <v>0</v>
      </c>
      <c r="AY21" s="117">
        <f t="shared" si="7"/>
        <v>0</v>
      </c>
      <c r="AZ21" s="117">
        <f>IFERROR(100*AX21/'Projection_Base-case'!U21,0)</f>
        <v>0</v>
      </c>
      <c r="BA21" s="117">
        <f>IFERROR('Projection_Base-case'!W21-W21,0)</f>
        <v>0</v>
      </c>
      <c r="BB21" s="117">
        <f t="shared" si="8"/>
        <v>0</v>
      </c>
      <c r="BC21" s="117">
        <f>IFERROR(100*BA21/'Projection_Base-case'!W21,0)</f>
        <v>0</v>
      </c>
      <c r="BD21" s="117">
        <f>IFERROR('Projection_Base-case'!Y21-Y21,0)</f>
        <v>0</v>
      </c>
      <c r="BE21" s="117">
        <f t="shared" si="9"/>
        <v>0</v>
      </c>
      <c r="BF21" s="117">
        <f>IFERROR(100*BD21/'Projection_Base-case'!Y21,0)</f>
        <v>0</v>
      </c>
      <c r="BG21" s="178">
        <f t="shared" si="22"/>
        <v>0</v>
      </c>
      <c r="BH21" s="179">
        <f t="shared" si="23"/>
        <v>0</v>
      </c>
    </row>
    <row r="22" spans="1:60" ht="15" thickBot="1">
      <c r="A22" s="205">
        <v>17</v>
      </c>
      <c r="B22" s="119">
        <f>IF('Projection_Base-case'!B22&lt;&gt;"",'Projection_Base-case'!B22,0)</f>
        <v>0</v>
      </c>
      <c r="C22" s="119">
        <f>IF('Projection_Base-case'!C22&lt;&gt;"",'Projection_Base-case'!C22,0)</f>
        <v>0</v>
      </c>
      <c r="D22" s="119">
        <f>IF('Projection_Base-case'!D22&lt;&gt;"",'Projection_Base-case'!D22,0)</f>
        <v>0</v>
      </c>
      <c r="E22" s="263" t="str">
        <f>IF(AND('Résultats major'!$AC$3="OUI",'Résultats major'!E21&lt;&gt;""),'Résultats major'!E21,IF(OR(D22="PBT1",D22="PBT2",D22="PBT3",D22="PBT4",D22="PBT5",D22="PBT6",D22="PBT7",D22="PBT8",D22="PBT10"),"Scenario1",IF(D22="PBT9","Scenario2","")))</f>
        <v/>
      </c>
      <c r="F22" s="202" t="str">
        <f t="shared" si="10"/>
        <v>0</v>
      </c>
      <c r="G22" s="177" t="str">
        <f>IF(F22="Scenario1PBT1",'Major retrofit'!$E$6,IF(F22="Scenario2PBT1",'Major retrofit'!$F$6,IF(F22="Scenario3PBT1",'Major retrofit'!$G$6,"")))&amp;IF(F22="Scenario1PBT2",'Major retrofit'!$H$6,IF(F22="Scenario2PBT2",'Major retrofit'!$I$6,IF(F22="Scenario3PBT2",'Major retrofit'!$J$6,"")))&amp;IF(F22="Scenario1PBT3",'Major retrofit'!$K$6,IF(F22="Scenario2PBT3",'Major retrofit'!$L$6,IF(F22="Scenario3PBT3",'Major retrofit'!$M$6,"")))&amp;IF(F22="Scenario1PBT4",'Major retrofit'!$N$6,IF(F22="Scenario2PBT4",'Major retrofit'!$O$6,IF(F22="Scenario3PBT4",'Major retrofit'!$P$6,"")))&amp;IF(F22="Scenario1PBT5",'Major retrofit'!$Q$6,IF(F22="Scenario2PBT5",'Major retrofit'!$R$6,IF(F22="Scenario3PBT5",'Major retrofit'!$S$6,"")))&amp;IF(F22="Scenario1PBT6",'Major retrofit'!$T$6,IF(F22="Scenario2PBT6",'Major retrofit'!$U$6,IF(F22="Scenario3PBT6",'Major retrofit'!$V$6,"")))&amp;IF(F22="Scenario1PBT7",'Major retrofit'!$W$6,IF(F22="Scenario2PBT7",'Major retrofit'!$X$6,IF(F22="Scenario3PBT7",'Major retrofit'!$Y$6,"")))&amp;IF(F22="Scenario1PBT8",'Major retrofit'!$Z$6,IF(F22="Scenario2PBT8",'Major retrofit'!$AA$6,IF(F22="Scenario3PBT8",'Major retrofit'!$AB$6,"")))&amp;IF(F22="Scenario1PBT9",'Major retrofit'!$AC$6,IF(F22="Scenario2PBT9",'Major retrofit'!$AD$6,IF(F22="Scenario3PBT9",'Major retrofit'!$AE$6,"")))&amp;IF(F22="Scenario1PBT10",'Major retrofit'!$AF$6,IF(F22="Scenario2PBT10",'Major retrofit'!$AG$6,IF(F22="Scenario3PBT10",'Major retrofit'!$AH$6,"")))&amp;IF(F22="Scenario1PBT11",'Major retrofit'!$AI$6,IF(F22="Scenario2PBT11",'Major retrofit'!$AJ$6,IF(F22="Scenario3PBT11",'Major retrofit'!$AK$6,"")))&amp;IF(F22="Scenario1PBT12",'Major retrofit'!$AL$6,IF(F22="Scenario2PBT12",'Major retrofit'!$AM$6,IF(F22="Scenario3PBT12",'Major retrofit'!$AN$6,"")))&amp;IF(F22="Scenario1PBT13",'Major retrofit'!$AO$6,IF(F22="Scenario2PBT13",'Major retrofit'!$AP$6,IF(F22="Scenario3PBT13",'Major retrofit'!$AQ$6,"")))&amp;IF(F22="Scenario1PBT14",'Major retrofit'!$AR$6,IF(F22="Scenario2PBT14",'Major retrofit'!$AS$6,IF(F22="Scenario3PBT14",'Major retrofit'!$AT$6,"")))&amp;IF(F22="Scenario1PBT15",'Major retrofit'!$AU$6,IF(F22="Scenario2PBT15",'Major retrofit'!$AV$6,IF(F22="Scenario3PBT15",'Major retrofit'!$AW$6,"")))</f>
        <v/>
      </c>
      <c r="H22" s="117">
        <f t="shared" si="11"/>
        <v>0</v>
      </c>
      <c r="I22" s="178" t="str">
        <f>IF(F22="Scenario1PBT1",'Major retrofit'!$E$16,IF(F22="Scenario2PBT1",'Major retrofit'!$F$16,IF(F22="Scenario3PBT1",'Major retrofit'!$G$16,"")))&amp;IF(F22="Scenario1PBT2",'Major retrofit'!$H$16,IF(F22="Scenario2PBT2",'Major retrofit'!$I$16,IF(F22="Scenario3PBT2",'Major retrofit'!$J$16,"")))&amp;IF(F22="Scenario1PBT3",'Major retrofit'!$K$16,IF(F22="Scenario2PBT3",'Major retrofit'!$L$16,IF(F22="Scenario3PBT3",'Major retrofit'!$M$16,"")))&amp;IF(F22="Scenario1PBT4",'Major retrofit'!$N$16,IF(F22="Scenario2PBT4",'Major retrofit'!$O$16,IF(F22="Scenario3PBT4",'Major retrofit'!$P$16,"")))&amp;IF(F22="Scenario1PBT5",'Major retrofit'!$Q$16,IF(F22="Scenario2PBT5",'Major retrofit'!$R$16,IF(F22="Scenario3PBT5",'Major retrofit'!$S$16,"")))&amp;IF(F22="Scenario1PBT6",'Major retrofit'!$T$16,IF(F22="Scenario2PBT6",'Major retrofit'!$U$16,IF(F22="Scenario3PBT6",'Major retrofit'!$V$16,"")))&amp;IF(F22="Scenario1PBT7",'Major retrofit'!$W$16,IF(F22="Scenario2PBT7",'Major retrofit'!$X$16,IF(F22="Scenario3PBT7",'Major retrofit'!$Y$16,"")))&amp;IF(F22="Scenario1PBT8",'Major retrofit'!$Z$16,IF(F22="Scenario2PBT8",'Major retrofit'!$AA$16,IF(F22="Scenario3PBT8",'Major retrofit'!$AB$16,"")))&amp;IF(F22="Scenario1PBT9",'Major retrofit'!$AC$16,IF(F22="Scenario2PBT9",'Major retrofit'!$AD$16,IF(F22="Scenario3PBT9",'Major retrofit'!$AE$16,"")))&amp;IF(F22="Scenario1PBT10",'Major retrofit'!$AF$16,IF(F22="Scenario2PBT10",'Major retrofit'!$AG$16,IF(F22="Scenario3PBT10",'Major retrofit'!$AH$16,"")))&amp;IF(F22="Scenario1PBT11",'Major retrofit'!$AI$16,IF(F22="Scenario2PBT11",'Major retrofit'!$AJ$16,IF(F22="Scenario3PBT11",'Major retrofit'!$AK$16,"")))&amp;IF(F22="Scenario1PBT12",'Major retrofit'!$AL$16,IF(F22="Scenario2PBT12",'Major retrofit'!$AM$16,IF(F22="Scenario3PBT12",'Major retrofit'!$AN$16,"")))&amp;IF(F22="Scenario1PBT13",'Major retrofit'!$AO$16,IF(F22="Scenario2PBT13",'Major retrofit'!$AP$16,IF(F22="Scenario3PBT13",'Major retrofit'!$AQ$16,"")))&amp;IF(F22="Scenario1PBT14",'Major retrofit'!$AR$16,IF(F22="Scenario2PBT14",'Major retrofit'!$AS$16,IF(F22="Scenario3PBT14",'Major retrofit'!$AT$16,"")))&amp;IF(F22="Scenario1PBT15",'Major retrofit'!$AU$16,IF(F22="Scenario2PBT15",'Major retrofit'!$AV$16,IF(F22="Scenario3PBT15",'Major retrofit'!$AW$16,"")))</f>
        <v/>
      </c>
      <c r="J22" s="117">
        <f t="shared" si="12"/>
        <v>0</v>
      </c>
      <c r="K22" s="117" t="str">
        <f>IF(F22="Scenario1PBT1",'Major retrofit'!$E$18,IF(F22="Scenario2PBT1",'Major retrofit'!$F$18,IF(F22="Scenario3PBT1",'Major retrofit'!$G$18,"")))&amp;IF(F22="Scenario1PBT2",'Major retrofit'!$H$18,IF(F22="Scenario2PBT2",'Major retrofit'!$I$18,IF(F22="Scenario3PBT2",'Major retrofit'!$J$18,"")))&amp;IF(F22="Scenario1PBT3",'Major retrofit'!$K$18,IF(F22="Scenario2PBT3",'Major retrofit'!$L$18,IF(F22="Scenario3PBT3",'Major retrofit'!$M$18,"")))&amp;IF(F22="Scenario1PBT4",'Major retrofit'!$N$18,IF(F22="Scenario2PBT4",'Major retrofit'!$O$18,IF(F22="Scenario3PBT4",'Major retrofit'!$P$18,"")))&amp;IF(F22="Scenario1PBT5",'Major retrofit'!$Q$18,IF(F22="Scenario2PBT5",'Major retrofit'!$R$18,IF(F22="Scenario3PBT5",'Major retrofit'!$S$18,"")))&amp;IF(F22="Scenario1PBT6",'Major retrofit'!$T$18,IF(F22="Scenario2PBT6",'Major retrofit'!$U$18,IF(F22="Scenario3PBT6",'Major retrofit'!$V$18,"")))&amp;IF(F22="Scenario1PBT7",'Major retrofit'!$W$18,IF(F22="Scenario2PBT7",'Major retrofit'!$X$18,IF(F22="Scenario3PBT7",'Major retrofit'!$Y$18,"")))&amp;IF(F22="Scenario1PBT8",'Major retrofit'!$Z$18,IF(F22="Scenario2PBT8",'Major retrofit'!$AA$18,IF(F22="Scenario3PBT8",'Major retrofit'!$AB$18,"")))&amp;IF(F22="Scenario1PBT9",'Major retrofit'!$AC$18,IF(F22="Scenario2PBT9",'Major retrofit'!$AD$18,IF(F22="Scenario3PBT9",'Major retrofit'!$AE$18,"")))&amp;IF(F22="Scenario1PBT10",'Major retrofit'!$AF$18,IF(F22="Scenario2PBT10",'Major retrofit'!$AG$18,IF(F22="Scenario3PBT10",'Major retrofit'!$AH$18,"")))&amp;IF(F22="Scenario1PBT11",'Major retrofit'!$AI$18,IF(F22="Scenario2PBT11",'Major retrofit'!$AJ$18,IF(F22="Scenario3PBT11",'Major retrofit'!$AK$18,"")))&amp;IF(F22="Scenario1PBT12",'Major retrofit'!$AL$18,IF(F22="Scenario2PBT12",'Major retrofit'!$AM$18,IF(F22="Scenario3PBT12",'Major retrofit'!$AN$18,"")))&amp;IF(F22="Scenario1PBT13",'Major retrofit'!$AO$18,IF(F22="Scenario2PBT13",'Major retrofit'!$AP$18,IF(F22="Scenario3PBT13",'Major retrofit'!$AQ$18,"")))&amp;IF(F22="Scenario1PBT14",'Major retrofit'!$AR$18,IF(F22="Scenario2PBT14",'Major retrofit'!$AS$18,IF(F22="Scenario3PBT14",'Major retrofit'!$AT$18,"")))&amp;IF(F22="Scenario1PBT15",'Major retrofit'!$AU$18,IF(F22="Scenario2PBT15",'Major retrofit'!$AV$18,IF(F22="Scenario3PBT15",'Major retrofit'!$AW$18,"")))</f>
        <v/>
      </c>
      <c r="L22" s="117">
        <f t="shared" si="13"/>
        <v>0</v>
      </c>
      <c r="M22" s="117" t="str">
        <f>IF(F22="Scenario1PBT1",'Major retrofit'!$E$20,IF(F22="Scenario2PBT1",'Major retrofit'!$F$20,IF(F22="Scenario3PBT1",'Major retrofit'!$G$20,"")))&amp;IF(F22="Scenario1PBT2",'Major retrofit'!$H$20,IF(F22="Scenario2PBT2",'Major retrofit'!$I$20,IF(F22="Scenario3PBT2",'Major retrofit'!$J$20,"")))&amp;IF(F22="Scenario1PBT3",'Major retrofit'!$K$20,IF(F22="Scenario2PBT3",'Major retrofit'!$L$20,IF(F22="Scenario3PBT3",'Major retrofit'!$M$20,"")))&amp;IF(F22="Scenario1PBT4",'Major retrofit'!$N$20,IF(F22="Scenario2PBT4",'Major retrofit'!$O$20,IF(F22="Scenario3PBT4",'Major retrofit'!$P$20,"")))&amp;IF(F22="Scenario1PBT5",'Major retrofit'!$Q$20,IF(F22="Scenario2PBT5",'Major retrofit'!$R$20,IF(F22="Scenario3PBT5",'Major retrofit'!$S$20,"")))&amp;IF(F22="Scenario1PBT6",'Major retrofit'!$T$20,IF(F22="Scenario2PBT6",'Major retrofit'!$U$20,IF(F22="Scenario3PBT6",'Major retrofit'!$V$20,"")))&amp;IF(F22="Scenario1PBT7",'Major retrofit'!$W$20,IF(F22="Scenario2PBT7",'Major retrofit'!$X$20,IF(F22="Scenario3PBT7",'Major retrofit'!$Y$20,"")))&amp;IF(F22="Scenario1PBT8",'Major retrofit'!$Z$20,IF(F22="Scenario2PBT8",'Major retrofit'!$AA$20,IF(F22="Scenario3PBT8",'Major retrofit'!$AB$20,"")))&amp;IF(F22="Scenario1PBT9",'Major retrofit'!$AC$20,IF(F22="Scenario2PBT9",'Major retrofit'!$AD$20,IF(F22="Scenario3PBT9",'Major retrofit'!$AE$20,"")))&amp;IF(F22="Scenario1PBT10",'Major retrofit'!$AF$20,IF(F22="Scenario2PBT10",'Major retrofit'!$AG$20,IF(F22="Scenario3PBT10",'Major retrofit'!$AH$20,"")))&amp;IF(F22="Scenario1PBT11",'Major retrofit'!$AI$20,IF(F22="Scenario2PBT11",'Major retrofit'!$AJ$20,IF(F22="Scenario3PBT11",'Major retrofit'!$AK$20,"")))&amp;IF(F22="Scenario1PBT12",'Major retrofit'!$AL$20,IF(F22="Scenario2PBT12",'Major retrofit'!$AM$20,IF(F22="Scenario3PBT12",'Major retrofit'!$AN$20,"")))&amp;IF(F22="Scenario1PBT13",'Major retrofit'!$AO$20,IF(F22="Scenario2PBT13",'Major retrofit'!$AP$20,IF(F22="Scenario3PBT13",'Major retrofit'!$AQ$20,"")))&amp;IF(F22="Scenario1PBT14",'Major retrofit'!$AR$20,IF(F22="Scenario2PBT14",'Major retrofit'!$AS$20,IF(F22="Scenario3PBT14",'Major retrofit'!$AT$20,"")))&amp;IF(F22="Scenario1PBT15",'Major retrofit'!$AU$20,IF(F22="Scenario2PBT15",'Major retrofit'!$AV$20,IF(F22="Scenario3PBT15",'Major retrofit'!$AW$20,"")))</f>
        <v/>
      </c>
      <c r="N22" s="118">
        <f t="shared" si="14"/>
        <v>0</v>
      </c>
      <c r="O22" s="206" t="str">
        <f>IF(F22="Scenario1PBT1",'Major retrofit'!$E$23,IF(F22="Scenario2PBT1",'Major retrofit'!$F$23,IF(F22="Scenario3PBT1",'Major retrofit'!$G$23,"")))&amp;IF(F22="Scenario1PBT2",'Major retrofit'!$H$23,IF(F22="Scenario2PBT2",'Major retrofit'!$I$23,IF(F22="Scenario3PBT2",'Major retrofit'!$J$23,"")))&amp;IF(F22="Scenario1PBT3",'Major retrofit'!$K$23,IF(F22="Scenario2PBT3",'Major retrofit'!$L$23,IF(F22="Scenario3PBT3",'Major retrofit'!$M$23,"")))&amp;IF(F22="Scenario1PBT4",'Major retrofit'!$N$23,IF(F22="Scenario2PBT4",'Major retrofit'!$O$23,IF(F22="Scenario3PBT4",'Major retrofit'!$P$23,"")))&amp;IF(F22="Scenario1PBT5",'Major retrofit'!$Q$23,IF(F22="Scenario2PBT5",'Major retrofit'!$R$23,IF(F22="Scenario3PBT5",'Major retrofit'!$S$23,"")))&amp;IF(F22="Scenario1PBT6",'Major retrofit'!$T$23,IF(F22="Scenario2PBT6",'Major retrofit'!$U$23,IF(F22="Scenario3PBT6",'Major retrofit'!$V$23,"")))&amp;IF(F22="Scenario1PBT7",'Major retrofit'!$W$23,IF(F22="Scenario2PBT7",'Major retrofit'!$X$23,IF(F22="Scenario3PBT7",'Major retrofit'!$Y$23,"")))&amp;IF(F22="Scenario1PBT8",'Major retrofit'!$Z$23,IF(F22="Scenario2PBT8",'Major retrofit'!$AA$23,IF(F22="Scenario3PBT8",'Major retrofit'!$AB$23,"")))&amp;IF(F22="Scenario1PBT9",'Major retrofit'!$AC$23,IF(F22="Scenario2PBT9",'Major retrofit'!$AD$23,IF(F22="Scenario3PBT9",'Major retrofit'!$AE$23,"")))&amp;IF(F22="Scenario1PBT10",'Major retrofit'!$AF$23,IF(F22="Scenario2PBT10",'Major retrofit'!$AG$23,IF(F22="Scenario3PBT10",'Major retrofit'!$AH$23,"")))&amp;IF(F22="Scenario1PBT11",'Major retrofit'!$AI$23,IF(F22="Scenario2PBT11",'Major retrofit'!$AJ$23,IF(F22="Scenario3PBT11",'Major retrofit'!$AK$23,"")))&amp;IF(F22="Scenario1PBT12",'Major retrofit'!$AL$23,IF(F22="Scenario2PBT12",'Major retrofit'!$AM$23,IF(F22="Scenario3PBT12",'Major retrofit'!$AN$23,"")))&amp;IF(F22="Scenario1PBT13",'Major retrofit'!$AO$23,IF(F22="Scenario2PBT13",'Major retrofit'!$AP$23,IF(F22="Scenario3PBT13",'Major retrofit'!$AQ$23,"")))&amp;IF(F22="Scenario1PBT14",'Major retrofit'!$AR$23,IF(F22="Scenario2PBT14",'Major retrofit'!$AS$23,IF(F22="Scenario3PBT14",'Major retrofit'!$AT$23,"")))&amp;IF(F22="Scenario1PBT15",'Major retrofit'!$AU$23,IF(F22="Scenario2PBT15",'Major retrofit'!$AV$23,IF(F22="Scenario3PBT15",'Major retrofit'!$AW$23,"")))</f>
        <v/>
      </c>
      <c r="P22" s="117">
        <f t="shared" si="15"/>
        <v>0</v>
      </c>
      <c r="Q22" s="117" t="str">
        <f>IF(F22="Scenario1PBT1",'Major retrofit'!$E$25,IF(F22="Scenario2PBT1",'Major retrofit'!$F$25,IF(F22="Scenario3PBT1",'Major retrofit'!$G$25,"")))&amp;IF(F22="Scenario1PBT2",'Major retrofit'!$H$25,IF(F22="Scenario2PBT2",'Major retrofit'!$I$25,IF(F22="Scenario3PBT2",'Major retrofit'!$J$25,"")))&amp;IF(F22="Scenario1PBT3",'Major retrofit'!$K$25,IF(F22="Scenario2PBT3",'Major retrofit'!$L$25,IF(F22="Scenario3PBT3",'Major retrofit'!$M$25,"")))&amp;IF(F22="Scenario1PBT4",'Major retrofit'!$N$25,IF(F22="Scenario2PBT4",'Major retrofit'!$O$25,IF(F22="Scenario3PBT4",'Major retrofit'!$P$25,"")))&amp;IF(F22="Scenario1PBT5",'Major retrofit'!$Q$25,IF(F22="Scenario2PBT5",'Major retrofit'!$R$25,IF(F22="Scenario3PBT5",'Major retrofit'!$S$25,"")))&amp;IF(F22="Scenario1PBT6",'Major retrofit'!$T$25,IF(F22="Scenario2PBT6",'Major retrofit'!$U$25,IF(F22="Scenario3PBT6",'Major retrofit'!$V$25,"")))&amp;IF(F22="Scenario1PBT7",'Major retrofit'!$W$25,IF(F22="Scenario2PBT7",'Major retrofit'!$X$25,IF(F22="Scenario3PBT7",'Major retrofit'!$Y$25,"")))&amp;IF(F22="Scenario1PBT8",'Major retrofit'!$Z$25,IF(F22="Scenario2PBT8",'Major retrofit'!$AA$25,IF(F22="Scenario3PBT8",'Major retrofit'!$AB$25,"")))&amp;IF(F22="Scenario1PBT9",'Major retrofit'!$AC$25,IF(F22="Scenario2PBT9",'Major retrofit'!$AD$25,IF(F22="Scenario3PBT9",'Major retrofit'!$AE$25,"")))&amp;IF(F22="Scenario1PBT10",'Major retrofit'!$AF$25,IF(F22="Scenario2PBT10",'Major retrofit'!$AG$25,IF(F22="Scenario3PBT10",'Major retrofit'!$AH$25,"")))&amp;IF(F22="Scenario1PBT11",'Major retrofit'!$AI$25,IF(F22="Scenario2PBT11",'Major retrofit'!$AJ$25,IF(F22="Scenario3PBT11",'Major retrofit'!$AK$25,"")))&amp;IF(F22="Scenario1PBT12",'Major retrofit'!$AL$25,IF(F22="Scenario2PBT12",'Major retrofit'!$AM$25,IF(F22="Scenario3PBT12",'Major retrofit'!$AN$25,"")))&amp;IF(F22="Scenario1PBT13",'Major retrofit'!$AO$25,IF(F22="Scenario2PBT13",'Major retrofit'!$AP$25,IF(F22="Scenario3PBT13",'Major retrofit'!$AQ$25,"")))&amp;IF(F22="Scenario1PBT14",'Major retrofit'!$AR$25,IF(F22="Scenario2PBT14",'Major retrofit'!$AS$25,IF(F22="Scenario3PBT14",'Major retrofit'!$AT$25,"")))&amp;IF(F22="Scenario1PBT15",'Major retrofit'!$AU$25,IF(F22="Scenario2PBT15",'Major retrofit'!$AV$25,IF(F22="Scenario3PBT15",'Major retrofit'!$AW$25,"")))</f>
        <v/>
      </c>
      <c r="R22" s="117">
        <f t="shared" si="16"/>
        <v>0</v>
      </c>
      <c r="S22" s="117" t="str">
        <f>IF(F22="Scenario1PBT1",'Major retrofit'!$E$27,IF(F22="Scenario2PBT1",'Major retrofit'!$F$27,IF(F22="Scenario3PBT1",'Major retrofit'!$G$27,"")))&amp;IF(F22="Scenario1PBT2",'Major retrofit'!$H$27,IF(F22="Scenario2PBT2",'Major retrofit'!$I$27,IF(F22="Scenario3PBT2",'Major retrofit'!$J$27,"")))&amp;IF(F22="Scenario1PBT3",'Major retrofit'!$K$27,IF(F22="Scenario2PBT3",'Major retrofit'!$L$27,IF(F22="Scenario3PBT3",'Major retrofit'!$M$27,"")))&amp;IF(F22="Scenario1PBT4",'Major retrofit'!$N$27,IF(F22="Scenario2PBT4",'Major retrofit'!$O$27,IF(F22="Scenario3PBT4",'Major retrofit'!$P$27,"")))&amp;IF(F22="Scenario1PBT5",'Major retrofit'!$Q$27,IF(F22="Scenario2PBT5",'Major retrofit'!$R$27,IF(F22="Scenario3PBT5",'Major retrofit'!$S$27,"")))&amp;IF(F22="Scenario1PBT6",'Major retrofit'!$T$27,IF(F22="Scenario2PBT6",'Major retrofit'!$U$27,IF(F22="Scenario3PBT6",'Major retrofit'!$V$27,"")))&amp;IF(F22="Scenario1PBT7",'Major retrofit'!$W$27,IF(F22="Scenario2PBT7",'Major retrofit'!$X$27,IF(F22="Scenario3PBT7",'Major retrofit'!$Y$27,"")))&amp;IF(F22="Scenario1PBT8",'Major retrofit'!$Z$27,IF(F22="Scenario2PBT8",'Major retrofit'!$AA$27,IF(F22="Scenario3PBT8",'Major retrofit'!$AB$27,"")))&amp;IF(F22="Scenario1PBT9",'Major retrofit'!$AC$27,IF(F22="Scenario2PBT9",'Major retrofit'!$AD$27,IF(F22="Scenario3PBT9",'Major retrofit'!$AE$27,"")))&amp;IF(F22="Scenario1PBT10",'Major retrofit'!$AF$27,IF(F22="Scenario2PBT10",'Major retrofit'!$AG$27,IF(F22="Scenario3PBT10",'Major retrofit'!$AH$27,"")))&amp;IF(F22="Scenario1PBT11",'Major retrofit'!$AI$27,IF(F22="Scenario2PBT11",'Major retrofit'!$AJ$27,IF(F22="Scenario3PBT11",'Major retrofit'!$AK$27,"")))&amp;IF(F22="Scenario1PBT12",'Major retrofit'!$AL$27,IF(F22="Scenario2PBT12",'Major retrofit'!$AM$27,IF(F22="Scenario3PBT12",'Major retrofit'!$AN$27,"")))&amp;IF(F22="Scenario1PBT13",'Major retrofit'!$AO$27,IF(F22="Scenario2PBT13",'Major retrofit'!$AP$27,IF(F22="Scenario3PBT13",'Major retrofit'!$AQ$27,"")))&amp;IF(F22="Scenario1PBT14",'Major retrofit'!$AR$27,IF(F22="Scenario2PBT14",'Major retrofit'!$AS$27,IF(F22="Scenario3PBT14",'Major retrofit'!$AT$27,"")))&amp;IF(F22="Scenario1PBT15",'Major retrofit'!$AU$27,IF(F22="Scenario2PBT15",'Major retrofit'!$AV$27,IF(F22="Scenario3PBT15",'Major retrofit'!$AW$27,"")))</f>
        <v/>
      </c>
      <c r="T22" s="207">
        <f t="shared" si="17"/>
        <v>0</v>
      </c>
      <c r="U22" s="206" t="str">
        <f>IF(F22="Scenario1PBT1",'Major retrofit'!$E$38,IF(F22="Scenario2PBT1",'Major retrofit'!$F$38,IF(F22="Scenario3PBT1",'Major retrofit'!$G$38,"")))&amp;IF(F22="Scenario1PBT2",'Major retrofit'!$H$38,IF(F22="Scenario2PBT2",'Major retrofit'!$I$38,IF(F22="Scenario3PBT2",'Major retrofit'!$J$38,"")))&amp;IF(F22="Scenario1PBT3",'Major retrofit'!$K$38,IF(F22="Scenario2PBT3",'Major retrofit'!$L$38,IF(F22="Scenario3PBT3",'Major retrofit'!$M$38,"")))&amp;IF(F22="Scenario1PBT4",'Major retrofit'!$N$38,IF(F22="Scenario2PBT4",'Major retrofit'!$O$38,IF(F22="Scenario3PBT4",'Major retrofit'!$P$38,"")))&amp;IF(F22="Scenario1PBT5",'Major retrofit'!$Q$38,IF(F22="Scenario2PBT5",'Major retrofit'!$R$38,IF(F22="Scenario3PBT5",'Major retrofit'!$S$38,"")))&amp;IF(F22="Scenario1PBT6",'Major retrofit'!$T$38,IF(F22="Scenario2PBT6",'Major retrofit'!$U$38,IF(F22="Scenario3PBT6",'Major retrofit'!$V$38,"")))&amp;IF(F22="Scenario1PBT7",'Major retrofit'!$W$38,IF(F22="Scenario2PBT7",'Major retrofit'!$X$38,IF(F22="Scenario3PBT7",'Major retrofit'!$Y$38,"")))&amp;IF(F22="Scenario1PBT8",'Major retrofit'!$Z$38,IF(F22="Scenario2PBT8",'Major retrofit'!$AA$38,IF(F22="Scenario3PBT8",'Major retrofit'!$AB$38,"")))&amp;IF(F22="Scenario1PBT9",'Major retrofit'!$AC$38,IF(F22="Scenario2PBT9",'Major retrofit'!$AD$38,IF(F22="Scenario3PBT9",'Major retrofit'!$AE$38,"")))&amp;IF(F22="Scenario1PBT10",'Major retrofit'!$AF$38,IF(F22="Scenario2PBT10",'Major retrofit'!$AG$38,IF(F22="Scenario3PBT10",'Major retrofit'!$AH$38,"")))&amp;IF(F22="Scenario1PBT11",'Major retrofit'!$AI$38,IF(F22="Scenario2PBT11",'Major retrofit'!$AJ$38,IF(F22="Scenario3PBT11",'Major retrofit'!$AK$38,"")))&amp;IF(F22="Scenario1PBT12",'Major retrofit'!$AL$38,IF(F22="Scenario2PBT12",'Major retrofit'!$AM$38,IF(F22="Scenario3PBT12",'Major retrofit'!$AN$38,"")))&amp;IF(F22="Scenario1PBT13",'Major retrofit'!$AO$38,IF(F22="Scenario2PBT13",'Major retrofit'!$AP$38,IF(F22="Scenario3PBT13",'Major retrofit'!$AQ$38,"")))&amp;IF(F22="Scenario1PBT14",'Major retrofit'!$AR$38,IF(F22="Scenario2PBT14",'Major retrofit'!$AS$38,IF(F22="Scenario3PBT14",'Major retrofit'!$AT$38,"")))&amp;IF(F22="Scenario1PBT15",'Major retrofit'!$AU$38,IF(F22="Scenario2PBT15",'Major retrofit'!$AV$38,IF(F22="Scenario3PBT15",'Major retrofit'!$AW$38,"")))</f>
        <v/>
      </c>
      <c r="V22" s="117">
        <f t="shared" si="18"/>
        <v>0</v>
      </c>
      <c r="W22" s="117" t="str">
        <f>IF(F22="Scenario1PBT1",'Major retrofit'!$E$40,IF(F22="Scenario2PBT1",'Major retrofit'!$F$40,IF(F22="Scenario3PBT1",'Major retrofit'!$G$40,"")))&amp;IF(F22="Scenario1PBT2",'Major retrofit'!$H$40,IF(F22="Scenario2PBT2",'Major retrofit'!$I$40,IF(F22="Scenario3PBT2",'Major retrofit'!$J$40,"")))&amp;IF(F22="Scenario1PBT3",'Major retrofit'!$K$40,IF(F22="Scenario2PBT3",'Major retrofit'!$L$40,IF(F22="Scenario3PBT3",'Major retrofit'!$M$40,"")))&amp;IF(F22="Scenario1PBT4",'Major retrofit'!$N$40,IF(F22="Scenario2PBT4",'Major retrofit'!$O$40,IF(F22="Scenario3PBT4",'Major retrofit'!$P$40,"")))&amp;IF(F22="Scenario1PBT5",'Major retrofit'!$Q$40,IF(F22="Scenario2PBT5",'Major retrofit'!$R$40,IF(F22="Scenario3PBT5",'Major retrofit'!$S$40,"")))&amp;IF(F22="Scenario1PBT6",'Major retrofit'!$T$40,IF(F22="Scenario2PBT6",'Major retrofit'!$U$40,IF(F22="Scenario3PBT6",'Major retrofit'!$V$40,"")))&amp;IF(F22="Scenario1PBT7",'Major retrofit'!$W$40,IF(F22="Scenario2PBT7",'Major retrofit'!$X$40,IF(F22="Scenario3PBT7",'Major retrofit'!$Y$40,"")))&amp;IF(F22="Scenario1PBT8",'Major retrofit'!$Z$40,IF(F22="Scenario2PBT8",'Major retrofit'!$AA$40,IF(F22="Scenario3PBT8",'Major retrofit'!$AB$40,"")))&amp;IF(F22="Scenario1PBT9",'Major retrofit'!$AC$40,IF(F22="Scenario2PBT9",'Major retrofit'!$AD$40,IF(F22="Scenario3PBT9",'Major retrofit'!$AE$40,"")))&amp;IF(F22="Scenario1PBT10",'Major retrofit'!$AF$40,IF(F22="Scenario2PBT10",'Major retrofit'!$AG$40,IF(F22="Scenario3PBT10",'Major retrofit'!$AH$40,"")))&amp;IF(F22="Scenario1PBT11",'Major retrofit'!$AI$40,IF(F22="Scenario2PBT11",'Major retrofit'!$AJ$40,IF(F22="Scenario3PBT11",'Major retrofit'!$AK$40,"")))&amp;IF(F22="Scenario1PBT12",'Major retrofit'!$AL$40,IF(F22="Scenario2PBT12",'Major retrofit'!$AM$40,IF(F22="Scenario3PBT12",'Major retrofit'!$AN$40,"")))&amp;IF(F22="Scenario1PBT13",'Major retrofit'!$AO$40,IF(F22="Scenario2PBT13",'Major retrofit'!$AP$40,IF(F22="Scenario3PBT13",'Major retrofit'!$AQ$40,"")))&amp;IF(F22="Scenario1PBT14",'Major retrofit'!$AR$40,IF(F22="Scenario2PBT14",'Major retrofit'!$AS$40,IF(F22="Scenario3PBT14",'Major retrofit'!$AT$40,"")))&amp;IF(F22="Scenario1PBT15",'Major retrofit'!$AU$40,IF(F22="Scenario2PBT15",'Major retrofit'!$AV$40,IF(F22="Scenario3PBT15",'Major retrofit'!$AW$40,"")))</f>
        <v/>
      </c>
      <c r="X22" s="117">
        <f t="shared" si="19"/>
        <v>0</v>
      </c>
      <c r="Y22" s="117" t="str">
        <f>IF(F22="Scenario1PBT1",'Major retrofit'!$E$42,IF(F22="Scenario2PBT1",'Major retrofit'!$F$42,IF(F22="Scenario3PBT1",'Major retrofit'!$G$42,"")))&amp;IF(F22="Scenario1PBT2",'Major retrofit'!$H$42,IF(F22="Scenario2PBT2",'Major retrofit'!$I$42,IF(F22="Scenario3PBT2",'Major retrofit'!$J$42,"")))&amp;IF(F22="Scenario1PBT3",'Major retrofit'!$K$42,IF(F22="Scenario2PBT3",'Major retrofit'!$L$42,IF(F22="Scenario3PBT3",'Major retrofit'!$M$42,"")))&amp;IF(F22="Scenario1PBT4",'Major retrofit'!$N$42,IF(F22="Scenario2PBT4",'Major retrofit'!$O$42,IF(F22="Scenario3PBT4",'Major retrofit'!$P$42,"")))&amp;IF(F22="Scenario1PBT5",'Major retrofit'!$Q$42,IF(F22="Scenario2PBT5",'Major retrofit'!$R$42,IF(F22="Scenario3PBT5",'Major retrofit'!$S$42,"")))&amp;IF(F22="Scenario1PBT6",'Major retrofit'!$T$42,IF(F22="Scenario2PBT6",'Major retrofit'!$U$42,IF(F22="Scenario3PBT6",'Major retrofit'!$V$42,"")))&amp;IF(F22="Scenario1PBT7",'Major retrofit'!$W$42,IF(F22="Scenario2PBT7",'Major retrofit'!$X$42,IF(F22="Scenario3PBT7",'Major retrofit'!$Y$42,"")))&amp;IF(F22="Scenario1PBT8",'Major retrofit'!$Z$42,IF(F22="Scenario2PBT8",'Major retrofit'!$AA$42,IF(F22="Scenario3PBT8",'Major retrofit'!$AB$42,"")))&amp;IF(F22="Scenario1PBT9",'Major retrofit'!$AC$42,IF(F22="Scenario2PBT9",'Major retrofit'!$AD$42,IF(F22="Scenario3PBT9",'Major retrofit'!$AE$42,"")))&amp;IF(F22="Scenario1PBT10",'Major retrofit'!$AF$42,IF(F22="Scenario2PBT10",'Major retrofit'!$AG$42,IF(F22="Scenario3PBT10",'Major retrofit'!$AH$42,"")))&amp;IF(F22="Scenario1PBT11",'Major retrofit'!$AI$42,IF(F22="Scenario2PBT11",'Major retrofit'!$AJ$42,IF(F22="Scenario3PBT11",'Major retrofit'!$AK$42,"")))&amp;IF(F22="Scenario1PBT12",'Major retrofit'!$AL$42,IF(F22="Scenario2PBT12",'Major retrofit'!$AM$42,IF(F22="Scenario3PBT12",'Major retrofit'!$AN$42,"")))&amp;IF(F22="Scenario1PBT13",'Major retrofit'!$AO$42,IF(F22="Scenario2PBT13",'Major retrofit'!$AP$42,IF(F22="Scenario3PBT13",'Major retrofit'!$AQ$42,"")))&amp;IF(F22="Scenario1PBT14",'Major retrofit'!$AR$42,IF(F22="Scenario2PBT14",'Major retrofit'!$AS$42,IF(F22="Scenario3PBT14",'Major retrofit'!$AT$42,"")))&amp;IF(F22="Scenario1PBT15",'Major retrofit'!$AU$42,IF(F22="Scenario2PBT15",'Major retrofit'!$AV$42,IF(F22="Scenario3PBT15",'Major retrofit'!$AW$42,"")))</f>
        <v/>
      </c>
      <c r="Z22" s="117">
        <f t="shared" si="20"/>
        <v>0</v>
      </c>
      <c r="AA22" s="178" t="str">
        <f>IF(F22="Scenario1PBT1",'Major retrofit'!$E$101,IF(F22="Scenario2PBT1",'Major retrofit'!$F$101,IF(F22="Scenario3PBT1",'Major retrofit'!$G$101,"")))&amp;IF(F22="Scenario1PBT2",'Major retrofit'!$H$101,IF(F22="Scenario2PBT2",'Major retrofit'!$I$101,IF(F22="Scenario3PBT2",'Major retrofit'!$J$101,"")))&amp;IF(F22="Scenario1PBT3",'Major retrofit'!$K$101,IF(F22="Scenario2PBT3",'Major retrofit'!$L$101,IF(F22="Scenario3PBT3",'Major retrofit'!$M$101,"")))&amp;IF(F22="Scenario1PBT4",'Major retrofit'!$N$101,IF(F22="Scenario2PBT4",'Major retrofit'!$O$101,IF(F22="Scenario3PBT4",'Major retrofit'!$P$101,"")))&amp;IF(F22="Scenario1PBT5",'Major retrofit'!$Q$101,IF(F22="Scenario2PBT5",'Major retrofit'!$R$101,IF(F22="Scenario3PBT5",'Major retrofit'!$S$101,"")))&amp;IF(F22="Scenario1PBT6",'Major retrofit'!$T$101,IF(F22="Scenario2PBT6",'Major retrofit'!$U$101,IF(F22="Scenario3PBT6",'Major retrofit'!$V$101,"")))&amp;IF(F22="Scenario1PBT7",'Major retrofit'!$W$101,IF(F22="Scenario2PBT7",'Major retrofit'!$X$101,IF(F22="Scenario3PBT7",'Major retrofit'!$Y$101,"")))&amp;IF(F22="Scenario1PBT8",'Major retrofit'!$Z$101,IF(F22="Scenario2PBT8",'Major retrofit'!$AA$101,IF(F22="Scenario3PBT8",'Major retrofit'!$AB$101,"")))&amp;IF(F22="Scenario1PBT9",'Major retrofit'!$AC$101,IF(F22="Scenario2PBT9",'Major retrofit'!$AD$101,IF(F22="Scenario3PBT9",'Major retrofit'!$AE$101,"")))&amp;IF(F22="Scenario1PBT10",'Major retrofit'!$AF$101,IF(F22="Scenario2PBT10",'Major retrofit'!$AG$101,IF(F22="Scenario3PBT10",'Major retrofit'!$AH$101,"")))&amp;IF(F22="Scenario1PBT11",'Major retrofit'!$AI$101,IF(F22="Scenario2PBT11",'Major retrofit'!$AJ$101,IF(F22="Scenario3PBT11",'Major retrofit'!$AK$101,"")))&amp;IF(F22="Scenario1PBT12",'Major retrofit'!$AL$101,IF(F22="Scenario2PBT12",'Major retrofit'!$AM$101,IF(F22="Scenario3PBT12",'Major retrofit'!$AN$101,"")))&amp;IF(F22="Scenario1PBT13",'Major retrofit'!$AO$101,IF(F22="Scenario2PBT13",'Major retrofit'!$AP$101,IF(F22="Scenario3PBT13",'Major retrofit'!$AQ$101,"")))&amp;IF(F22="Scenario1PBT14",'Major retrofit'!$AR$101,IF(F22="Scenario2PBT14",'Major retrofit'!$AS$101,IF(F22="Scenario3PBT14",'Major retrofit'!$AT$101,"")))&amp;IF(F22="Scenario1PBT15",'Major retrofit'!$AU$101,IF(F22="Scenario2PBT15",'Major retrofit'!$AV$101,IF(F22="Scenario3PBT15",'Major retrofit'!$AW$101,"")))</f>
        <v/>
      </c>
      <c r="AB22" s="179">
        <f t="shared" si="21"/>
        <v>0</v>
      </c>
      <c r="AC22" s="208">
        <f>IFERROR('Projection_Base-case'!G22-G22,0)</f>
        <v>0</v>
      </c>
      <c r="AD22" s="117">
        <f t="shared" si="0"/>
        <v>0</v>
      </c>
      <c r="AE22" s="117">
        <f>IFERROR(100*AC22/'Projection_Base-case'!G22,0)</f>
        <v>0</v>
      </c>
      <c r="AF22" s="117">
        <f>IFERROR('Projection_Base-case'!I22-I22,0)</f>
        <v>0</v>
      </c>
      <c r="AG22" s="117">
        <f t="shared" si="1"/>
        <v>0</v>
      </c>
      <c r="AH22" s="117">
        <f>IFERROR(100*AF22/'Projection_Base-case'!I22,0)</f>
        <v>0</v>
      </c>
      <c r="AI22" s="117">
        <f>IFERROR('Projection_Base-case'!K22-K22,0)</f>
        <v>0</v>
      </c>
      <c r="AJ22" s="117">
        <f t="shared" si="2"/>
        <v>0</v>
      </c>
      <c r="AK22" s="117">
        <f>IFERROR(100*AI22/'Projection_Base-case'!K22,0)</f>
        <v>0</v>
      </c>
      <c r="AL22" s="117">
        <f>IFERROR(M22-'Projection_Base-case'!M22,0)</f>
        <v>0</v>
      </c>
      <c r="AM22" s="117">
        <f t="shared" si="3"/>
        <v>0</v>
      </c>
      <c r="AN22" s="179">
        <f>IFERROR(IF('Projection_Base-case'!N22&gt;0,100*AM22/'Projection_Base-case'!N22,100*AM22/N22),0)</f>
        <v>0</v>
      </c>
      <c r="AO22" s="206">
        <f>IFERROR('Projection_Base-case'!O22-O22,0)</f>
        <v>0</v>
      </c>
      <c r="AP22" s="117">
        <f t="shared" si="4"/>
        <v>0</v>
      </c>
      <c r="AQ22" s="117">
        <f>IFERROR(100*AO22/'Projection_Base-case'!O22,0)</f>
        <v>0</v>
      </c>
      <c r="AR22" s="117">
        <f>IFERROR('Projection_Base-case'!Q22-Q22,0)</f>
        <v>0</v>
      </c>
      <c r="AS22" s="117">
        <f t="shared" si="5"/>
        <v>0</v>
      </c>
      <c r="AT22" s="117">
        <f>IFERROR(100*AR22/'Projection_Base-case'!Q22,0)</f>
        <v>0</v>
      </c>
      <c r="AU22" s="117">
        <f>IFERROR('Projection_Base-case'!S22-S22,0)</f>
        <v>0</v>
      </c>
      <c r="AV22" s="117">
        <f t="shared" si="6"/>
        <v>0</v>
      </c>
      <c r="AW22" s="118">
        <f>IFERROR(100*AU22/'Projection_Base-case'!S22,0)</f>
        <v>0</v>
      </c>
      <c r="AX22" s="206">
        <f>IFERROR('Projection_Base-case'!U22-U22,0)</f>
        <v>0</v>
      </c>
      <c r="AY22" s="117">
        <f t="shared" si="7"/>
        <v>0</v>
      </c>
      <c r="AZ22" s="117">
        <f>IFERROR(100*AX22/'Projection_Base-case'!U22,0)</f>
        <v>0</v>
      </c>
      <c r="BA22" s="117">
        <f>IFERROR('Projection_Base-case'!W22-W22,0)</f>
        <v>0</v>
      </c>
      <c r="BB22" s="117">
        <f t="shared" si="8"/>
        <v>0</v>
      </c>
      <c r="BC22" s="117">
        <f>IFERROR(100*BA22/'Projection_Base-case'!W22,0)</f>
        <v>0</v>
      </c>
      <c r="BD22" s="117">
        <f>IFERROR('Projection_Base-case'!Y22-Y22,0)</f>
        <v>0</v>
      </c>
      <c r="BE22" s="117">
        <f t="shared" si="9"/>
        <v>0</v>
      </c>
      <c r="BF22" s="117">
        <f>IFERROR(100*BD22/'Projection_Base-case'!Y22,0)</f>
        <v>0</v>
      </c>
      <c r="BG22" s="178">
        <f t="shared" si="22"/>
        <v>0</v>
      </c>
      <c r="BH22" s="179">
        <f t="shared" si="23"/>
        <v>0</v>
      </c>
    </row>
    <row r="23" spans="1:60" ht="15" thickBot="1">
      <c r="A23" s="205">
        <v>18</v>
      </c>
      <c r="B23" s="119">
        <f>IF('Projection_Base-case'!B23&lt;&gt;"",'Projection_Base-case'!B23,0)</f>
        <v>0</v>
      </c>
      <c r="C23" s="119">
        <f>IF('Projection_Base-case'!C23&lt;&gt;"",'Projection_Base-case'!C23,0)</f>
        <v>0</v>
      </c>
      <c r="D23" s="119">
        <f>IF('Projection_Base-case'!D23&lt;&gt;"",'Projection_Base-case'!D23,0)</f>
        <v>0</v>
      </c>
      <c r="E23" s="263" t="str">
        <f>IF(AND('Résultats major'!$AC$3="OUI",'Résultats major'!E22&lt;&gt;""),'Résultats major'!E22,IF(OR(D23="PBT1",D23="PBT2",D23="PBT3",D23="PBT4",D23="PBT5",D23="PBT6",D23="PBT7",D23="PBT8",D23="PBT10"),"Scenario1",IF(D23="PBT9","Scenario2","")))</f>
        <v/>
      </c>
      <c r="F23" s="202" t="str">
        <f t="shared" si="10"/>
        <v>0</v>
      </c>
      <c r="G23" s="177" t="str">
        <f>IF(F23="Scenario1PBT1",'Major retrofit'!$E$6,IF(F23="Scenario2PBT1",'Major retrofit'!$F$6,IF(F23="Scenario3PBT1",'Major retrofit'!$G$6,"")))&amp;IF(F23="Scenario1PBT2",'Major retrofit'!$H$6,IF(F23="Scenario2PBT2",'Major retrofit'!$I$6,IF(F23="Scenario3PBT2",'Major retrofit'!$J$6,"")))&amp;IF(F23="Scenario1PBT3",'Major retrofit'!$K$6,IF(F23="Scenario2PBT3",'Major retrofit'!$L$6,IF(F23="Scenario3PBT3",'Major retrofit'!$M$6,"")))&amp;IF(F23="Scenario1PBT4",'Major retrofit'!$N$6,IF(F23="Scenario2PBT4",'Major retrofit'!$O$6,IF(F23="Scenario3PBT4",'Major retrofit'!$P$6,"")))&amp;IF(F23="Scenario1PBT5",'Major retrofit'!$Q$6,IF(F23="Scenario2PBT5",'Major retrofit'!$R$6,IF(F23="Scenario3PBT5",'Major retrofit'!$S$6,"")))&amp;IF(F23="Scenario1PBT6",'Major retrofit'!$T$6,IF(F23="Scenario2PBT6",'Major retrofit'!$U$6,IF(F23="Scenario3PBT6",'Major retrofit'!$V$6,"")))&amp;IF(F23="Scenario1PBT7",'Major retrofit'!$W$6,IF(F23="Scenario2PBT7",'Major retrofit'!$X$6,IF(F23="Scenario3PBT7",'Major retrofit'!$Y$6,"")))&amp;IF(F23="Scenario1PBT8",'Major retrofit'!$Z$6,IF(F23="Scenario2PBT8",'Major retrofit'!$AA$6,IF(F23="Scenario3PBT8",'Major retrofit'!$AB$6,"")))&amp;IF(F23="Scenario1PBT9",'Major retrofit'!$AC$6,IF(F23="Scenario2PBT9",'Major retrofit'!$AD$6,IF(F23="Scenario3PBT9",'Major retrofit'!$AE$6,"")))&amp;IF(F23="Scenario1PBT10",'Major retrofit'!$AF$6,IF(F23="Scenario2PBT10",'Major retrofit'!$AG$6,IF(F23="Scenario3PBT10",'Major retrofit'!$AH$6,"")))&amp;IF(F23="Scenario1PBT11",'Major retrofit'!$AI$6,IF(F23="Scenario2PBT11",'Major retrofit'!$AJ$6,IF(F23="Scenario3PBT11",'Major retrofit'!$AK$6,"")))&amp;IF(F23="Scenario1PBT12",'Major retrofit'!$AL$6,IF(F23="Scenario2PBT12",'Major retrofit'!$AM$6,IF(F23="Scenario3PBT12",'Major retrofit'!$AN$6,"")))&amp;IF(F23="Scenario1PBT13",'Major retrofit'!$AO$6,IF(F23="Scenario2PBT13",'Major retrofit'!$AP$6,IF(F23="Scenario3PBT13",'Major retrofit'!$AQ$6,"")))&amp;IF(F23="Scenario1PBT14",'Major retrofit'!$AR$6,IF(F23="Scenario2PBT14",'Major retrofit'!$AS$6,IF(F23="Scenario3PBT14",'Major retrofit'!$AT$6,"")))&amp;IF(F23="Scenario1PBT15",'Major retrofit'!$AU$6,IF(F23="Scenario2PBT15",'Major retrofit'!$AV$6,IF(F23="Scenario3PBT15",'Major retrofit'!$AW$6,"")))</f>
        <v/>
      </c>
      <c r="H23" s="117">
        <f t="shared" si="11"/>
        <v>0</v>
      </c>
      <c r="I23" s="178" t="str">
        <f>IF(F23="Scenario1PBT1",'Major retrofit'!$E$16,IF(F23="Scenario2PBT1",'Major retrofit'!$F$16,IF(F23="Scenario3PBT1",'Major retrofit'!$G$16,"")))&amp;IF(F23="Scenario1PBT2",'Major retrofit'!$H$16,IF(F23="Scenario2PBT2",'Major retrofit'!$I$16,IF(F23="Scenario3PBT2",'Major retrofit'!$J$16,"")))&amp;IF(F23="Scenario1PBT3",'Major retrofit'!$K$16,IF(F23="Scenario2PBT3",'Major retrofit'!$L$16,IF(F23="Scenario3PBT3",'Major retrofit'!$M$16,"")))&amp;IF(F23="Scenario1PBT4",'Major retrofit'!$N$16,IF(F23="Scenario2PBT4",'Major retrofit'!$O$16,IF(F23="Scenario3PBT4",'Major retrofit'!$P$16,"")))&amp;IF(F23="Scenario1PBT5",'Major retrofit'!$Q$16,IF(F23="Scenario2PBT5",'Major retrofit'!$R$16,IF(F23="Scenario3PBT5",'Major retrofit'!$S$16,"")))&amp;IF(F23="Scenario1PBT6",'Major retrofit'!$T$16,IF(F23="Scenario2PBT6",'Major retrofit'!$U$16,IF(F23="Scenario3PBT6",'Major retrofit'!$V$16,"")))&amp;IF(F23="Scenario1PBT7",'Major retrofit'!$W$16,IF(F23="Scenario2PBT7",'Major retrofit'!$X$16,IF(F23="Scenario3PBT7",'Major retrofit'!$Y$16,"")))&amp;IF(F23="Scenario1PBT8",'Major retrofit'!$Z$16,IF(F23="Scenario2PBT8",'Major retrofit'!$AA$16,IF(F23="Scenario3PBT8",'Major retrofit'!$AB$16,"")))&amp;IF(F23="Scenario1PBT9",'Major retrofit'!$AC$16,IF(F23="Scenario2PBT9",'Major retrofit'!$AD$16,IF(F23="Scenario3PBT9",'Major retrofit'!$AE$16,"")))&amp;IF(F23="Scenario1PBT10",'Major retrofit'!$AF$16,IF(F23="Scenario2PBT10",'Major retrofit'!$AG$16,IF(F23="Scenario3PBT10",'Major retrofit'!$AH$16,"")))&amp;IF(F23="Scenario1PBT11",'Major retrofit'!$AI$16,IF(F23="Scenario2PBT11",'Major retrofit'!$AJ$16,IF(F23="Scenario3PBT11",'Major retrofit'!$AK$16,"")))&amp;IF(F23="Scenario1PBT12",'Major retrofit'!$AL$16,IF(F23="Scenario2PBT12",'Major retrofit'!$AM$16,IF(F23="Scenario3PBT12",'Major retrofit'!$AN$16,"")))&amp;IF(F23="Scenario1PBT13",'Major retrofit'!$AO$16,IF(F23="Scenario2PBT13",'Major retrofit'!$AP$16,IF(F23="Scenario3PBT13",'Major retrofit'!$AQ$16,"")))&amp;IF(F23="Scenario1PBT14",'Major retrofit'!$AR$16,IF(F23="Scenario2PBT14",'Major retrofit'!$AS$16,IF(F23="Scenario3PBT14",'Major retrofit'!$AT$16,"")))&amp;IF(F23="Scenario1PBT15",'Major retrofit'!$AU$16,IF(F23="Scenario2PBT15",'Major retrofit'!$AV$16,IF(F23="Scenario3PBT15",'Major retrofit'!$AW$16,"")))</f>
        <v/>
      </c>
      <c r="J23" s="117">
        <f t="shared" si="12"/>
        <v>0</v>
      </c>
      <c r="K23" s="117" t="str">
        <f>IF(F23="Scenario1PBT1",'Major retrofit'!$E$18,IF(F23="Scenario2PBT1",'Major retrofit'!$F$18,IF(F23="Scenario3PBT1",'Major retrofit'!$G$18,"")))&amp;IF(F23="Scenario1PBT2",'Major retrofit'!$H$18,IF(F23="Scenario2PBT2",'Major retrofit'!$I$18,IF(F23="Scenario3PBT2",'Major retrofit'!$J$18,"")))&amp;IF(F23="Scenario1PBT3",'Major retrofit'!$K$18,IF(F23="Scenario2PBT3",'Major retrofit'!$L$18,IF(F23="Scenario3PBT3",'Major retrofit'!$M$18,"")))&amp;IF(F23="Scenario1PBT4",'Major retrofit'!$N$18,IF(F23="Scenario2PBT4",'Major retrofit'!$O$18,IF(F23="Scenario3PBT4",'Major retrofit'!$P$18,"")))&amp;IF(F23="Scenario1PBT5",'Major retrofit'!$Q$18,IF(F23="Scenario2PBT5",'Major retrofit'!$R$18,IF(F23="Scenario3PBT5",'Major retrofit'!$S$18,"")))&amp;IF(F23="Scenario1PBT6",'Major retrofit'!$T$18,IF(F23="Scenario2PBT6",'Major retrofit'!$U$18,IF(F23="Scenario3PBT6",'Major retrofit'!$V$18,"")))&amp;IF(F23="Scenario1PBT7",'Major retrofit'!$W$18,IF(F23="Scenario2PBT7",'Major retrofit'!$X$18,IF(F23="Scenario3PBT7",'Major retrofit'!$Y$18,"")))&amp;IF(F23="Scenario1PBT8",'Major retrofit'!$Z$18,IF(F23="Scenario2PBT8",'Major retrofit'!$AA$18,IF(F23="Scenario3PBT8",'Major retrofit'!$AB$18,"")))&amp;IF(F23="Scenario1PBT9",'Major retrofit'!$AC$18,IF(F23="Scenario2PBT9",'Major retrofit'!$AD$18,IF(F23="Scenario3PBT9",'Major retrofit'!$AE$18,"")))&amp;IF(F23="Scenario1PBT10",'Major retrofit'!$AF$18,IF(F23="Scenario2PBT10",'Major retrofit'!$AG$18,IF(F23="Scenario3PBT10",'Major retrofit'!$AH$18,"")))&amp;IF(F23="Scenario1PBT11",'Major retrofit'!$AI$18,IF(F23="Scenario2PBT11",'Major retrofit'!$AJ$18,IF(F23="Scenario3PBT11",'Major retrofit'!$AK$18,"")))&amp;IF(F23="Scenario1PBT12",'Major retrofit'!$AL$18,IF(F23="Scenario2PBT12",'Major retrofit'!$AM$18,IF(F23="Scenario3PBT12",'Major retrofit'!$AN$18,"")))&amp;IF(F23="Scenario1PBT13",'Major retrofit'!$AO$18,IF(F23="Scenario2PBT13",'Major retrofit'!$AP$18,IF(F23="Scenario3PBT13",'Major retrofit'!$AQ$18,"")))&amp;IF(F23="Scenario1PBT14",'Major retrofit'!$AR$18,IF(F23="Scenario2PBT14",'Major retrofit'!$AS$18,IF(F23="Scenario3PBT14",'Major retrofit'!$AT$18,"")))&amp;IF(F23="Scenario1PBT15",'Major retrofit'!$AU$18,IF(F23="Scenario2PBT15",'Major retrofit'!$AV$18,IF(F23="Scenario3PBT15",'Major retrofit'!$AW$18,"")))</f>
        <v/>
      </c>
      <c r="L23" s="117">
        <f t="shared" si="13"/>
        <v>0</v>
      </c>
      <c r="M23" s="117" t="str">
        <f>IF(F23="Scenario1PBT1",'Major retrofit'!$E$20,IF(F23="Scenario2PBT1",'Major retrofit'!$F$20,IF(F23="Scenario3PBT1",'Major retrofit'!$G$20,"")))&amp;IF(F23="Scenario1PBT2",'Major retrofit'!$H$20,IF(F23="Scenario2PBT2",'Major retrofit'!$I$20,IF(F23="Scenario3PBT2",'Major retrofit'!$J$20,"")))&amp;IF(F23="Scenario1PBT3",'Major retrofit'!$K$20,IF(F23="Scenario2PBT3",'Major retrofit'!$L$20,IF(F23="Scenario3PBT3",'Major retrofit'!$M$20,"")))&amp;IF(F23="Scenario1PBT4",'Major retrofit'!$N$20,IF(F23="Scenario2PBT4",'Major retrofit'!$O$20,IF(F23="Scenario3PBT4",'Major retrofit'!$P$20,"")))&amp;IF(F23="Scenario1PBT5",'Major retrofit'!$Q$20,IF(F23="Scenario2PBT5",'Major retrofit'!$R$20,IF(F23="Scenario3PBT5",'Major retrofit'!$S$20,"")))&amp;IF(F23="Scenario1PBT6",'Major retrofit'!$T$20,IF(F23="Scenario2PBT6",'Major retrofit'!$U$20,IF(F23="Scenario3PBT6",'Major retrofit'!$V$20,"")))&amp;IF(F23="Scenario1PBT7",'Major retrofit'!$W$20,IF(F23="Scenario2PBT7",'Major retrofit'!$X$20,IF(F23="Scenario3PBT7",'Major retrofit'!$Y$20,"")))&amp;IF(F23="Scenario1PBT8",'Major retrofit'!$Z$20,IF(F23="Scenario2PBT8",'Major retrofit'!$AA$20,IF(F23="Scenario3PBT8",'Major retrofit'!$AB$20,"")))&amp;IF(F23="Scenario1PBT9",'Major retrofit'!$AC$20,IF(F23="Scenario2PBT9",'Major retrofit'!$AD$20,IF(F23="Scenario3PBT9",'Major retrofit'!$AE$20,"")))&amp;IF(F23="Scenario1PBT10",'Major retrofit'!$AF$20,IF(F23="Scenario2PBT10",'Major retrofit'!$AG$20,IF(F23="Scenario3PBT10",'Major retrofit'!$AH$20,"")))&amp;IF(F23="Scenario1PBT11",'Major retrofit'!$AI$20,IF(F23="Scenario2PBT11",'Major retrofit'!$AJ$20,IF(F23="Scenario3PBT11",'Major retrofit'!$AK$20,"")))&amp;IF(F23="Scenario1PBT12",'Major retrofit'!$AL$20,IF(F23="Scenario2PBT12",'Major retrofit'!$AM$20,IF(F23="Scenario3PBT12",'Major retrofit'!$AN$20,"")))&amp;IF(F23="Scenario1PBT13",'Major retrofit'!$AO$20,IF(F23="Scenario2PBT13",'Major retrofit'!$AP$20,IF(F23="Scenario3PBT13",'Major retrofit'!$AQ$20,"")))&amp;IF(F23="Scenario1PBT14",'Major retrofit'!$AR$20,IF(F23="Scenario2PBT14",'Major retrofit'!$AS$20,IF(F23="Scenario3PBT14",'Major retrofit'!$AT$20,"")))&amp;IF(F23="Scenario1PBT15",'Major retrofit'!$AU$20,IF(F23="Scenario2PBT15",'Major retrofit'!$AV$20,IF(F23="Scenario3PBT15",'Major retrofit'!$AW$20,"")))</f>
        <v/>
      </c>
      <c r="N23" s="118">
        <f t="shared" si="14"/>
        <v>0</v>
      </c>
      <c r="O23" s="206" t="str">
        <f>IF(F23="Scenario1PBT1",'Major retrofit'!$E$23,IF(F23="Scenario2PBT1",'Major retrofit'!$F$23,IF(F23="Scenario3PBT1",'Major retrofit'!$G$23,"")))&amp;IF(F23="Scenario1PBT2",'Major retrofit'!$H$23,IF(F23="Scenario2PBT2",'Major retrofit'!$I$23,IF(F23="Scenario3PBT2",'Major retrofit'!$J$23,"")))&amp;IF(F23="Scenario1PBT3",'Major retrofit'!$K$23,IF(F23="Scenario2PBT3",'Major retrofit'!$L$23,IF(F23="Scenario3PBT3",'Major retrofit'!$M$23,"")))&amp;IF(F23="Scenario1PBT4",'Major retrofit'!$N$23,IF(F23="Scenario2PBT4",'Major retrofit'!$O$23,IF(F23="Scenario3PBT4",'Major retrofit'!$P$23,"")))&amp;IF(F23="Scenario1PBT5",'Major retrofit'!$Q$23,IF(F23="Scenario2PBT5",'Major retrofit'!$R$23,IF(F23="Scenario3PBT5",'Major retrofit'!$S$23,"")))&amp;IF(F23="Scenario1PBT6",'Major retrofit'!$T$23,IF(F23="Scenario2PBT6",'Major retrofit'!$U$23,IF(F23="Scenario3PBT6",'Major retrofit'!$V$23,"")))&amp;IF(F23="Scenario1PBT7",'Major retrofit'!$W$23,IF(F23="Scenario2PBT7",'Major retrofit'!$X$23,IF(F23="Scenario3PBT7",'Major retrofit'!$Y$23,"")))&amp;IF(F23="Scenario1PBT8",'Major retrofit'!$Z$23,IF(F23="Scenario2PBT8",'Major retrofit'!$AA$23,IF(F23="Scenario3PBT8",'Major retrofit'!$AB$23,"")))&amp;IF(F23="Scenario1PBT9",'Major retrofit'!$AC$23,IF(F23="Scenario2PBT9",'Major retrofit'!$AD$23,IF(F23="Scenario3PBT9",'Major retrofit'!$AE$23,"")))&amp;IF(F23="Scenario1PBT10",'Major retrofit'!$AF$23,IF(F23="Scenario2PBT10",'Major retrofit'!$AG$23,IF(F23="Scenario3PBT10",'Major retrofit'!$AH$23,"")))&amp;IF(F23="Scenario1PBT11",'Major retrofit'!$AI$23,IF(F23="Scenario2PBT11",'Major retrofit'!$AJ$23,IF(F23="Scenario3PBT11",'Major retrofit'!$AK$23,"")))&amp;IF(F23="Scenario1PBT12",'Major retrofit'!$AL$23,IF(F23="Scenario2PBT12",'Major retrofit'!$AM$23,IF(F23="Scenario3PBT12",'Major retrofit'!$AN$23,"")))&amp;IF(F23="Scenario1PBT13",'Major retrofit'!$AO$23,IF(F23="Scenario2PBT13",'Major retrofit'!$AP$23,IF(F23="Scenario3PBT13",'Major retrofit'!$AQ$23,"")))&amp;IF(F23="Scenario1PBT14",'Major retrofit'!$AR$23,IF(F23="Scenario2PBT14",'Major retrofit'!$AS$23,IF(F23="Scenario3PBT14",'Major retrofit'!$AT$23,"")))&amp;IF(F23="Scenario1PBT15",'Major retrofit'!$AU$23,IF(F23="Scenario2PBT15",'Major retrofit'!$AV$23,IF(F23="Scenario3PBT15",'Major retrofit'!$AW$23,"")))</f>
        <v/>
      </c>
      <c r="P23" s="117">
        <f t="shared" si="15"/>
        <v>0</v>
      </c>
      <c r="Q23" s="117" t="str">
        <f>IF(F23="Scenario1PBT1",'Major retrofit'!$E$25,IF(F23="Scenario2PBT1",'Major retrofit'!$F$25,IF(F23="Scenario3PBT1",'Major retrofit'!$G$25,"")))&amp;IF(F23="Scenario1PBT2",'Major retrofit'!$H$25,IF(F23="Scenario2PBT2",'Major retrofit'!$I$25,IF(F23="Scenario3PBT2",'Major retrofit'!$J$25,"")))&amp;IF(F23="Scenario1PBT3",'Major retrofit'!$K$25,IF(F23="Scenario2PBT3",'Major retrofit'!$L$25,IF(F23="Scenario3PBT3",'Major retrofit'!$M$25,"")))&amp;IF(F23="Scenario1PBT4",'Major retrofit'!$N$25,IF(F23="Scenario2PBT4",'Major retrofit'!$O$25,IF(F23="Scenario3PBT4",'Major retrofit'!$P$25,"")))&amp;IF(F23="Scenario1PBT5",'Major retrofit'!$Q$25,IF(F23="Scenario2PBT5",'Major retrofit'!$R$25,IF(F23="Scenario3PBT5",'Major retrofit'!$S$25,"")))&amp;IF(F23="Scenario1PBT6",'Major retrofit'!$T$25,IF(F23="Scenario2PBT6",'Major retrofit'!$U$25,IF(F23="Scenario3PBT6",'Major retrofit'!$V$25,"")))&amp;IF(F23="Scenario1PBT7",'Major retrofit'!$W$25,IF(F23="Scenario2PBT7",'Major retrofit'!$X$25,IF(F23="Scenario3PBT7",'Major retrofit'!$Y$25,"")))&amp;IF(F23="Scenario1PBT8",'Major retrofit'!$Z$25,IF(F23="Scenario2PBT8",'Major retrofit'!$AA$25,IF(F23="Scenario3PBT8",'Major retrofit'!$AB$25,"")))&amp;IF(F23="Scenario1PBT9",'Major retrofit'!$AC$25,IF(F23="Scenario2PBT9",'Major retrofit'!$AD$25,IF(F23="Scenario3PBT9",'Major retrofit'!$AE$25,"")))&amp;IF(F23="Scenario1PBT10",'Major retrofit'!$AF$25,IF(F23="Scenario2PBT10",'Major retrofit'!$AG$25,IF(F23="Scenario3PBT10",'Major retrofit'!$AH$25,"")))&amp;IF(F23="Scenario1PBT11",'Major retrofit'!$AI$25,IF(F23="Scenario2PBT11",'Major retrofit'!$AJ$25,IF(F23="Scenario3PBT11",'Major retrofit'!$AK$25,"")))&amp;IF(F23="Scenario1PBT12",'Major retrofit'!$AL$25,IF(F23="Scenario2PBT12",'Major retrofit'!$AM$25,IF(F23="Scenario3PBT12",'Major retrofit'!$AN$25,"")))&amp;IF(F23="Scenario1PBT13",'Major retrofit'!$AO$25,IF(F23="Scenario2PBT13",'Major retrofit'!$AP$25,IF(F23="Scenario3PBT13",'Major retrofit'!$AQ$25,"")))&amp;IF(F23="Scenario1PBT14",'Major retrofit'!$AR$25,IF(F23="Scenario2PBT14",'Major retrofit'!$AS$25,IF(F23="Scenario3PBT14",'Major retrofit'!$AT$25,"")))&amp;IF(F23="Scenario1PBT15",'Major retrofit'!$AU$25,IF(F23="Scenario2PBT15",'Major retrofit'!$AV$25,IF(F23="Scenario3PBT15",'Major retrofit'!$AW$25,"")))</f>
        <v/>
      </c>
      <c r="R23" s="117">
        <f t="shared" si="16"/>
        <v>0</v>
      </c>
      <c r="S23" s="117" t="str">
        <f>IF(F23="Scenario1PBT1",'Major retrofit'!$E$27,IF(F23="Scenario2PBT1",'Major retrofit'!$F$27,IF(F23="Scenario3PBT1",'Major retrofit'!$G$27,"")))&amp;IF(F23="Scenario1PBT2",'Major retrofit'!$H$27,IF(F23="Scenario2PBT2",'Major retrofit'!$I$27,IF(F23="Scenario3PBT2",'Major retrofit'!$J$27,"")))&amp;IF(F23="Scenario1PBT3",'Major retrofit'!$K$27,IF(F23="Scenario2PBT3",'Major retrofit'!$L$27,IF(F23="Scenario3PBT3",'Major retrofit'!$M$27,"")))&amp;IF(F23="Scenario1PBT4",'Major retrofit'!$N$27,IF(F23="Scenario2PBT4",'Major retrofit'!$O$27,IF(F23="Scenario3PBT4",'Major retrofit'!$P$27,"")))&amp;IF(F23="Scenario1PBT5",'Major retrofit'!$Q$27,IF(F23="Scenario2PBT5",'Major retrofit'!$R$27,IF(F23="Scenario3PBT5",'Major retrofit'!$S$27,"")))&amp;IF(F23="Scenario1PBT6",'Major retrofit'!$T$27,IF(F23="Scenario2PBT6",'Major retrofit'!$U$27,IF(F23="Scenario3PBT6",'Major retrofit'!$V$27,"")))&amp;IF(F23="Scenario1PBT7",'Major retrofit'!$W$27,IF(F23="Scenario2PBT7",'Major retrofit'!$X$27,IF(F23="Scenario3PBT7",'Major retrofit'!$Y$27,"")))&amp;IF(F23="Scenario1PBT8",'Major retrofit'!$Z$27,IF(F23="Scenario2PBT8",'Major retrofit'!$AA$27,IF(F23="Scenario3PBT8",'Major retrofit'!$AB$27,"")))&amp;IF(F23="Scenario1PBT9",'Major retrofit'!$AC$27,IF(F23="Scenario2PBT9",'Major retrofit'!$AD$27,IF(F23="Scenario3PBT9",'Major retrofit'!$AE$27,"")))&amp;IF(F23="Scenario1PBT10",'Major retrofit'!$AF$27,IF(F23="Scenario2PBT10",'Major retrofit'!$AG$27,IF(F23="Scenario3PBT10",'Major retrofit'!$AH$27,"")))&amp;IF(F23="Scenario1PBT11",'Major retrofit'!$AI$27,IF(F23="Scenario2PBT11",'Major retrofit'!$AJ$27,IF(F23="Scenario3PBT11",'Major retrofit'!$AK$27,"")))&amp;IF(F23="Scenario1PBT12",'Major retrofit'!$AL$27,IF(F23="Scenario2PBT12",'Major retrofit'!$AM$27,IF(F23="Scenario3PBT12",'Major retrofit'!$AN$27,"")))&amp;IF(F23="Scenario1PBT13",'Major retrofit'!$AO$27,IF(F23="Scenario2PBT13",'Major retrofit'!$AP$27,IF(F23="Scenario3PBT13",'Major retrofit'!$AQ$27,"")))&amp;IF(F23="Scenario1PBT14",'Major retrofit'!$AR$27,IF(F23="Scenario2PBT14",'Major retrofit'!$AS$27,IF(F23="Scenario3PBT14",'Major retrofit'!$AT$27,"")))&amp;IF(F23="Scenario1PBT15",'Major retrofit'!$AU$27,IF(F23="Scenario2PBT15",'Major retrofit'!$AV$27,IF(F23="Scenario3PBT15",'Major retrofit'!$AW$27,"")))</f>
        <v/>
      </c>
      <c r="T23" s="207">
        <f t="shared" si="17"/>
        <v>0</v>
      </c>
      <c r="U23" s="206" t="str">
        <f>IF(F23="Scenario1PBT1",'Major retrofit'!$E$38,IF(F23="Scenario2PBT1",'Major retrofit'!$F$38,IF(F23="Scenario3PBT1",'Major retrofit'!$G$38,"")))&amp;IF(F23="Scenario1PBT2",'Major retrofit'!$H$38,IF(F23="Scenario2PBT2",'Major retrofit'!$I$38,IF(F23="Scenario3PBT2",'Major retrofit'!$J$38,"")))&amp;IF(F23="Scenario1PBT3",'Major retrofit'!$K$38,IF(F23="Scenario2PBT3",'Major retrofit'!$L$38,IF(F23="Scenario3PBT3",'Major retrofit'!$M$38,"")))&amp;IF(F23="Scenario1PBT4",'Major retrofit'!$N$38,IF(F23="Scenario2PBT4",'Major retrofit'!$O$38,IF(F23="Scenario3PBT4",'Major retrofit'!$P$38,"")))&amp;IF(F23="Scenario1PBT5",'Major retrofit'!$Q$38,IF(F23="Scenario2PBT5",'Major retrofit'!$R$38,IF(F23="Scenario3PBT5",'Major retrofit'!$S$38,"")))&amp;IF(F23="Scenario1PBT6",'Major retrofit'!$T$38,IF(F23="Scenario2PBT6",'Major retrofit'!$U$38,IF(F23="Scenario3PBT6",'Major retrofit'!$V$38,"")))&amp;IF(F23="Scenario1PBT7",'Major retrofit'!$W$38,IF(F23="Scenario2PBT7",'Major retrofit'!$X$38,IF(F23="Scenario3PBT7",'Major retrofit'!$Y$38,"")))&amp;IF(F23="Scenario1PBT8",'Major retrofit'!$Z$38,IF(F23="Scenario2PBT8",'Major retrofit'!$AA$38,IF(F23="Scenario3PBT8",'Major retrofit'!$AB$38,"")))&amp;IF(F23="Scenario1PBT9",'Major retrofit'!$AC$38,IF(F23="Scenario2PBT9",'Major retrofit'!$AD$38,IF(F23="Scenario3PBT9",'Major retrofit'!$AE$38,"")))&amp;IF(F23="Scenario1PBT10",'Major retrofit'!$AF$38,IF(F23="Scenario2PBT10",'Major retrofit'!$AG$38,IF(F23="Scenario3PBT10",'Major retrofit'!$AH$38,"")))&amp;IF(F23="Scenario1PBT11",'Major retrofit'!$AI$38,IF(F23="Scenario2PBT11",'Major retrofit'!$AJ$38,IF(F23="Scenario3PBT11",'Major retrofit'!$AK$38,"")))&amp;IF(F23="Scenario1PBT12",'Major retrofit'!$AL$38,IF(F23="Scenario2PBT12",'Major retrofit'!$AM$38,IF(F23="Scenario3PBT12",'Major retrofit'!$AN$38,"")))&amp;IF(F23="Scenario1PBT13",'Major retrofit'!$AO$38,IF(F23="Scenario2PBT13",'Major retrofit'!$AP$38,IF(F23="Scenario3PBT13",'Major retrofit'!$AQ$38,"")))&amp;IF(F23="Scenario1PBT14",'Major retrofit'!$AR$38,IF(F23="Scenario2PBT14",'Major retrofit'!$AS$38,IF(F23="Scenario3PBT14",'Major retrofit'!$AT$38,"")))&amp;IF(F23="Scenario1PBT15",'Major retrofit'!$AU$38,IF(F23="Scenario2PBT15",'Major retrofit'!$AV$38,IF(F23="Scenario3PBT15",'Major retrofit'!$AW$38,"")))</f>
        <v/>
      </c>
      <c r="V23" s="117">
        <f t="shared" si="18"/>
        <v>0</v>
      </c>
      <c r="W23" s="117" t="str">
        <f>IF(F23="Scenario1PBT1",'Major retrofit'!$E$40,IF(F23="Scenario2PBT1",'Major retrofit'!$F$40,IF(F23="Scenario3PBT1",'Major retrofit'!$G$40,"")))&amp;IF(F23="Scenario1PBT2",'Major retrofit'!$H$40,IF(F23="Scenario2PBT2",'Major retrofit'!$I$40,IF(F23="Scenario3PBT2",'Major retrofit'!$J$40,"")))&amp;IF(F23="Scenario1PBT3",'Major retrofit'!$K$40,IF(F23="Scenario2PBT3",'Major retrofit'!$L$40,IF(F23="Scenario3PBT3",'Major retrofit'!$M$40,"")))&amp;IF(F23="Scenario1PBT4",'Major retrofit'!$N$40,IF(F23="Scenario2PBT4",'Major retrofit'!$O$40,IF(F23="Scenario3PBT4",'Major retrofit'!$P$40,"")))&amp;IF(F23="Scenario1PBT5",'Major retrofit'!$Q$40,IF(F23="Scenario2PBT5",'Major retrofit'!$R$40,IF(F23="Scenario3PBT5",'Major retrofit'!$S$40,"")))&amp;IF(F23="Scenario1PBT6",'Major retrofit'!$T$40,IF(F23="Scenario2PBT6",'Major retrofit'!$U$40,IF(F23="Scenario3PBT6",'Major retrofit'!$V$40,"")))&amp;IF(F23="Scenario1PBT7",'Major retrofit'!$W$40,IF(F23="Scenario2PBT7",'Major retrofit'!$X$40,IF(F23="Scenario3PBT7",'Major retrofit'!$Y$40,"")))&amp;IF(F23="Scenario1PBT8",'Major retrofit'!$Z$40,IF(F23="Scenario2PBT8",'Major retrofit'!$AA$40,IF(F23="Scenario3PBT8",'Major retrofit'!$AB$40,"")))&amp;IF(F23="Scenario1PBT9",'Major retrofit'!$AC$40,IF(F23="Scenario2PBT9",'Major retrofit'!$AD$40,IF(F23="Scenario3PBT9",'Major retrofit'!$AE$40,"")))&amp;IF(F23="Scenario1PBT10",'Major retrofit'!$AF$40,IF(F23="Scenario2PBT10",'Major retrofit'!$AG$40,IF(F23="Scenario3PBT10",'Major retrofit'!$AH$40,"")))&amp;IF(F23="Scenario1PBT11",'Major retrofit'!$AI$40,IF(F23="Scenario2PBT11",'Major retrofit'!$AJ$40,IF(F23="Scenario3PBT11",'Major retrofit'!$AK$40,"")))&amp;IF(F23="Scenario1PBT12",'Major retrofit'!$AL$40,IF(F23="Scenario2PBT12",'Major retrofit'!$AM$40,IF(F23="Scenario3PBT12",'Major retrofit'!$AN$40,"")))&amp;IF(F23="Scenario1PBT13",'Major retrofit'!$AO$40,IF(F23="Scenario2PBT13",'Major retrofit'!$AP$40,IF(F23="Scenario3PBT13",'Major retrofit'!$AQ$40,"")))&amp;IF(F23="Scenario1PBT14",'Major retrofit'!$AR$40,IF(F23="Scenario2PBT14",'Major retrofit'!$AS$40,IF(F23="Scenario3PBT14",'Major retrofit'!$AT$40,"")))&amp;IF(F23="Scenario1PBT15",'Major retrofit'!$AU$40,IF(F23="Scenario2PBT15",'Major retrofit'!$AV$40,IF(F23="Scenario3PBT15",'Major retrofit'!$AW$40,"")))</f>
        <v/>
      </c>
      <c r="X23" s="117">
        <f t="shared" si="19"/>
        <v>0</v>
      </c>
      <c r="Y23" s="117" t="str">
        <f>IF(F23="Scenario1PBT1",'Major retrofit'!$E$42,IF(F23="Scenario2PBT1",'Major retrofit'!$F$42,IF(F23="Scenario3PBT1",'Major retrofit'!$G$42,"")))&amp;IF(F23="Scenario1PBT2",'Major retrofit'!$H$42,IF(F23="Scenario2PBT2",'Major retrofit'!$I$42,IF(F23="Scenario3PBT2",'Major retrofit'!$J$42,"")))&amp;IF(F23="Scenario1PBT3",'Major retrofit'!$K$42,IF(F23="Scenario2PBT3",'Major retrofit'!$L$42,IF(F23="Scenario3PBT3",'Major retrofit'!$M$42,"")))&amp;IF(F23="Scenario1PBT4",'Major retrofit'!$N$42,IF(F23="Scenario2PBT4",'Major retrofit'!$O$42,IF(F23="Scenario3PBT4",'Major retrofit'!$P$42,"")))&amp;IF(F23="Scenario1PBT5",'Major retrofit'!$Q$42,IF(F23="Scenario2PBT5",'Major retrofit'!$R$42,IF(F23="Scenario3PBT5",'Major retrofit'!$S$42,"")))&amp;IF(F23="Scenario1PBT6",'Major retrofit'!$T$42,IF(F23="Scenario2PBT6",'Major retrofit'!$U$42,IF(F23="Scenario3PBT6",'Major retrofit'!$V$42,"")))&amp;IF(F23="Scenario1PBT7",'Major retrofit'!$W$42,IF(F23="Scenario2PBT7",'Major retrofit'!$X$42,IF(F23="Scenario3PBT7",'Major retrofit'!$Y$42,"")))&amp;IF(F23="Scenario1PBT8",'Major retrofit'!$Z$42,IF(F23="Scenario2PBT8",'Major retrofit'!$AA$42,IF(F23="Scenario3PBT8",'Major retrofit'!$AB$42,"")))&amp;IF(F23="Scenario1PBT9",'Major retrofit'!$AC$42,IF(F23="Scenario2PBT9",'Major retrofit'!$AD$42,IF(F23="Scenario3PBT9",'Major retrofit'!$AE$42,"")))&amp;IF(F23="Scenario1PBT10",'Major retrofit'!$AF$42,IF(F23="Scenario2PBT10",'Major retrofit'!$AG$42,IF(F23="Scenario3PBT10",'Major retrofit'!$AH$42,"")))&amp;IF(F23="Scenario1PBT11",'Major retrofit'!$AI$42,IF(F23="Scenario2PBT11",'Major retrofit'!$AJ$42,IF(F23="Scenario3PBT11",'Major retrofit'!$AK$42,"")))&amp;IF(F23="Scenario1PBT12",'Major retrofit'!$AL$42,IF(F23="Scenario2PBT12",'Major retrofit'!$AM$42,IF(F23="Scenario3PBT12",'Major retrofit'!$AN$42,"")))&amp;IF(F23="Scenario1PBT13",'Major retrofit'!$AO$42,IF(F23="Scenario2PBT13",'Major retrofit'!$AP$42,IF(F23="Scenario3PBT13",'Major retrofit'!$AQ$42,"")))&amp;IF(F23="Scenario1PBT14",'Major retrofit'!$AR$42,IF(F23="Scenario2PBT14",'Major retrofit'!$AS$42,IF(F23="Scenario3PBT14",'Major retrofit'!$AT$42,"")))&amp;IF(F23="Scenario1PBT15",'Major retrofit'!$AU$42,IF(F23="Scenario2PBT15",'Major retrofit'!$AV$42,IF(F23="Scenario3PBT15",'Major retrofit'!$AW$42,"")))</f>
        <v/>
      </c>
      <c r="Z23" s="117">
        <f t="shared" si="20"/>
        <v>0</v>
      </c>
      <c r="AA23" s="178" t="str">
        <f>IF(F23="Scenario1PBT1",'Major retrofit'!$E$101,IF(F23="Scenario2PBT1",'Major retrofit'!$F$101,IF(F23="Scenario3PBT1",'Major retrofit'!$G$101,"")))&amp;IF(F23="Scenario1PBT2",'Major retrofit'!$H$101,IF(F23="Scenario2PBT2",'Major retrofit'!$I$101,IF(F23="Scenario3PBT2",'Major retrofit'!$J$101,"")))&amp;IF(F23="Scenario1PBT3",'Major retrofit'!$K$101,IF(F23="Scenario2PBT3",'Major retrofit'!$L$101,IF(F23="Scenario3PBT3",'Major retrofit'!$M$101,"")))&amp;IF(F23="Scenario1PBT4",'Major retrofit'!$N$101,IF(F23="Scenario2PBT4",'Major retrofit'!$O$101,IF(F23="Scenario3PBT4",'Major retrofit'!$P$101,"")))&amp;IF(F23="Scenario1PBT5",'Major retrofit'!$Q$101,IF(F23="Scenario2PBT5",'Major retrofit'!$R$101,IF(F23="Scenario3PBT5",'Major retrofit'!$S$101,"")))&amp;IF(F23="Scenario1PBT6",'Major retrofit'!$T$101,IF(F23="Scenario2PBT6",'Major retrofit'!$U$101,IF(F23="Scenario3PBT6",'Major retrofit'!$V$101,"")))&amp;IF(F23="Scenario1PBT7",'Major retrofit'!$W$101,IF(F23="Scenario2PBT7",'Major retrofit'!$X$101,IF(F23="Scenario3PBT7",'Major retrofit'!$Y$101,"")))&amp;IF(F23="Scenario1PBT8",'Major retrofit'!$Z$101,IF(F23="Scenario2PBT8",'Major retrofit'!$AA$101,IF(F23="Scenario3PBT8",'Major retrofit'!$AB$101,"")))&amp;IF(F23="Scenario1PBT9",'Major retrofit'!$AC$101,IF(F23="Scenario2PBT9",'Major retrofit'!$AD$101,IF(F23="Scenario3PBT9",'Major retrofit'!$AE$101,"")))&amp;IF(F23="Scenario1PBT10",'Major retrofit'!$AF$101,IF(F23="Scenario2PBT10",'Major retrofit'!$AG$101,IF(F23="Scenario3PBT10",'Major retrofit'!$AH$101,"")))&amp;IF(F23="Scenario1PBT11",'Major retrofit'!$AI$101,IF(F23="Scenario2PBT11",'Major retrofit'!$AJ$101,IF(F23="Scenario3PBT11",'Major retrofit'!$AK$101,"")))&amp;IF(F23="Scenario1PBT12",'Major retrofit'!$AL$101,IF(F23="Scenario2PBT12",'Major retrofit'!$AM$101,IF(F23="Scenario3PBT12",'Major retrofit'!$AN$101,"")))&amp;IF(F23="Scenario1PBT13",'Major retrofit'!$AO$101,IF(F23="Scenario2PBT13",'Major retrofit'!$AP$101,IF(F23="Scenario3PBT13",'Major retrofit'!$AQ$101,"")))&amp;IF(F23="Scenario1PBT14",'Major retrofit'!$AR$101,IF(F23="Scenario2PBT14",'Major retrofit'!$AS$101,IF(F23="Scenario3PBT14",'Major retrofit'!$AT$101,"")))&amp;IF(F23="Scenario1PBT15",'Major retrofit'!$AU$101,IF(F23="Scenario2PBT15",'Major retrofit'!$AV$101,IF(F23="Scenario3PBT15",'Major retrofit'!$AW$101,"")))</f>
        <v/>
      </c>
      <c r="AB23" s="179">
        <f t="shared" si="21"/>
        <v>0</v>
      </c>
      <c r="AC23" s="208">
        <f>IFERROR('Projection_Base-case'!G23-G23,0)</f>
        <v>0</v>
      </c>
      <c r="AD23" s="117">
        <f t="shared" si="0"/>
        <v>0</v>
      </c>
      <c r="AE23" s="117">
        <f>IFERROR(100*AC23/'Projection_Base-case'!G23,0)</f>
        <v>0</v>
      </c>
      <c r="AF23" s="117">
        <f>IFERROR('Projection_Base-case'!I23-I23,0)</f>
        <v>0</v>
      </c>
      <c r="AG23" s="117">
        <f t="shared" si="1"/>
        <v>0</v>
      </c>
      <c r="AH23" s="117">
        <f>IFERROR(100*AF23/'Projection_Base-case'!I23,0)</f>
        <v>0</v>
      </c>
      <c r="AI23" s="117">
        <f>IFERROR('Projection_Base-case'!K23-K23,0)</f>
        <v>0</v>
      </c>
      <c r="AJ23" s="117">
        <f t="shared" si="2"/>
        <v>0</v>
      </c>
      <c r="AK23" s="117">
        <f>IFERROR(100*AI23/'Projection_Base-case'!K23,0)</f>
        <v>0</v>
      </c>
      <c r="AL23" s="117">
        <f>IFERROR(M23-'Projection_Base-case'!M23,0)</f>
        <v>0</v>
      </c>
      <c r="AM23" s="117">
        <f t="shared" si="3"/>
        <v>0</v>
      </c>
      <c r="AN23" s="179">
        <f>IFERROR(IF('Projection_Base-case'!N23&gt;0,100*AM23/'Projection_Base-case'!N23,100*AM23/N23),0)</f>
        <v>0</v>
      </c>
      <c r="AO23" s="206">
        <f>IFERROR('Projection_Base-case'!O23-O23,0)</f>
        <v>0</v>
      </c>
      <c r="AP23" s="117">
        <f t="shared" si="4"/>
        <v>0</v>
      </c>
      <c r="AQ23" s="117">
        <f>IFERROR(100*AO23/'Projection_Base-case'!O23,0)</f>
        <v>0</v>
      </c>
      <c r="AR23" s="117">
        <f>IFERROR('Projection_Base-case'!Q23-Q23,0)</f>
        <v>0</v>
      </c>
      <c r="AS23" s="117">
        <f t="shared" si="5"/>
        <v>0</v>
      </c>
      <c r="AT23" s="117">
        <f>IFERROR(100*AR23/'Projection_Base-case'!Q23,0)</f>
        <v>0</v>
      </c>
      <c r="AU23" s="117">
        <f>IFERROR('Projection_Base-case'!S23-S23,0)</f>
        <v>0</v>
      </c>
      <c r="AV23" s="117">
        <f t="shared" si="6"/>
        <v>0</v>
      </c>
      <c r="AW23" s="118">
        <f>IFERROR(100*AU23/'Projection_Base-case'!S23,0)</f>
        <v>0</v>
      </c>
      <c r="AX23" s="206">
        <f>IFERROR('Projection_Base-case'!U23-U23,0)</f>
        <v>0</v>
      </c>
      <c r="AY23" s="117">
        <f t="shared" si="7"/>
        <v>0</v>
      </c>
      <c r="AZ23" s="117">
        <f>IFERROR(100*AX23/'Projection_Base-case'!U23,0)</f>
        <v>0</v>
      </c>
      <c r="BA23" s="117">
        <f>IFERROR('Projection_Base-case'!W23-W23,0)</f>
        <v>0</v>
      </c>
      <c r="BB23" s="117">
        <f t="shared" si="8"/>
        <v>0</v>
      </c>
      <c r="BC23" s="117">
        <f>IFERROR(100*BA23/'Projection_Base-case'!W23,0)</f>
        <v>0</v>
      </c>
      <c r="BD23" s="117">
        <f>IFERROR('Projection_Base-case'!Y23-Y23,0)</f>
        <v>0</v>
      </c>
      <c r="BE23" s="117">
        <f t="shared" si="9"/>
        <v>0</v>
      </c>
      <c r="BF23" s="117">
        <f>IFERROR(100*BD23/'Projection_Base-case'!Y23,0)</f>
        <v>0</v>
      </c>
      <c r="BG23" s="178">
        <f t="shared" si="22"/>
        <v>0</v>
      </c>
      <c r="BH23" s="179">
        <f t="shared" si="23"/>
        <v>0</v>
      </c>
    </row>
    <row r="24" spans="1:60" ht="15" thickBot="1">
      <c r="A24" s="205">
        <v>19</v>
      </c>
      <c r="B24" s="119">
        <f>IF('Projection_Base-case'!B24&lt;&gt;"",'Projection_Base-case'!B24,0)</f>
        <v>0</v>
      </c>
      <c r="C24" s="119">
        <f>IF('Projection_Base-case'!C24&lt;&gt;"",'Projection_Base-case'!C24,0)</f>
        <v>0</v>
      </c>
      <c r="D24" s="119">
        <f>IF('Projection_Base-case'!D24&lt;&gt;"",'Projection_Base-case'!D24,0)</f>
        <v>0</v>
      </c>
      <c r="E24" s="263" t="str">
        <f>IF(AND('Résultats major'!$AC$3="OUI",'Résultats major'!E23&lt;&gt;""),'Résultats major'!E23,IF(OR(D24="PBT1",D24="PBT2",D24="PBT3",D24="PBT4",D24="PBT5",D24="PBT6",D24="PBT7",D24="PBT8",D24="PBT10"),"Scenario1",IF(D24="PBT9","Scenario2","")))</f>
        <v/>
      </c>
      <c r="F24" s="202" t="str">
        <f t="shared" si="10"/>
        <v>0</v>
      </c>
      <c r="G24" s="177" t="str">
        <f>IF(F24="Scenario1PBT1",'Major retrofit'!$E$6,IF(F24="Scenario2PBT1",'Major retrofit'!$F$6,IF(F24="Scenario3PBT1",'Major retrofit'!$G$6,"")))&amp;IF(F24="Scenario1PBT2",'Major retrofit'!$H$6,IF(F24="Scenario2PBT2",'Major retrofit'!$I$6,IF(F24="Scenario3PBT2",'Major retrofit'!$J$6,"")))&amp;IF(F24="Scenario1PBT3",'Major retrofit'!$K$6,IF(F24="Scenario2PBT3",'Major retrofit'!$L$6,IF(F24="Scenario3PBT3",'Major retrofit'!$M$6,"")))&amp;IF(F24="Scenario1PBT4",'Major retrofit'!$N$6,IF(F24="Scenario2PBT4",'Major retrofit'!$O$6,IF(F24="Scenario3PBT4",'Major retrofit'!$P$6,"")))&amp;IF(F24="Scenario1PBT5",'Major retrofit'!$Q$6,IF(F24="Scenario2PBT5",'Major retrofit'!$R$6,IF(F24="Scenario3PBT5",'Major retrofit'!$S$6,"")))&amp;IF(F24="Scenario1PBT6",'Major retrofit'!$T$6,IF(F24="Scenario2PBT6",'Major retrofit'!$U$6,IF(F24="Scenario3PBT6",'Major retrofit'!$V$6,"")))&amp;IF(F24="Scenario1PBT7",'Major retrofit'!$W$6,IF(F24="Scenario2PBT7",'Major retrofit'!$X$6,IF(F24="Scenario3PBT7",'Major retrofit'!$Y$6,"")))&amp;IF(F24="Scenario1PBT8",'Major retrofit'!$Z$6,IF(F24="Scenario2PBT8",'Major retrofit'!$AA$6,IF(F24="Scenario3PBT8",'Major retrofit'!$AB$6,"")))&amp;IF(F24="Scenario1PBT9",'Major retrofit'!$AC$6,IF(F24="Scenario2PBT9",'Major retrofit'!$AD$6,IF(F24="Scenario3PBT9",'Major retrofit'!$AE$6,"")))&amp;IF(F24="Scenario1PBT10",'Major retrofit'!$AF$6,IF(F24="Scenario2PBT10",'Major retrofit'!$AG$6,IF(F24="Scenario3PBT10",'Major retrofit'!$AH$6,"")))&amp;IF(F24="Scenario1PBT11",'Major retrofit'!$AI$6,IF(F24="Scenario2PBT11",'Major retrofit'!$AJ$6,IF(F24="Scenario3PBT11",'Major retrofit'!$AK$6,"")))&amp;IF(F24="Scenario1PBT12",'Major retrofit'!$AL$6,IF(F24="Scenario2PBT12",'Major retrofit'!$AM$6,IF(F24="Scenario3PBT12",'Major retrofit'!$AN$6,"")))&amp;IF(F24="Scenario1PBT13",'Major retrofit'!$AO$6,IF(F24="Scenario2PBT13",'Major retrofit'!$AP$6,IF(F24="Scenario3PBT13",'Major retrofit'!$AQ$6,"")))&amp;IF(F24="Scenario1PBT14",'Major retrofit'!$AR$6,IF(F24="Scenario2PBT14",'Major retrofit'!$AS$6,IF(F24="Scenario3PBT14",'Major retrofit'!$AT$6,"")))&amp;IF(F24="Scenario1PBT15",'Major retrofit'!$AU$6,IF(F24="Scenario2PBT15",'Major retrofit'!$AV$6,IF(F24="Scenario3PBT15",'Major retrofit'!$AW$6,"")))</f>
        <v/>
      </c>
      <c r="H24" s="117">
        <f t="shared" si="11"/>
        <v>0</v>
      </c>
      <c r="I24" s="178" t="str">
        <f>IF(F24="Scenario1PBT1",'Major retrofit'!$E$16,IF(F24="Scenario2PBT1",'Major retrofit'!$F$16,IF(F24="Scenario3PBT1",'Major retrofit'!$G$16,"")))&amp;IF(F24="Scenario1PBT2",'Major retrofit'!$H$16,IF(F24="Scenario2PBT2",'Major retrofit'!$I$16,IF(F24="Scenario3PBT2",'Major retrofit'!$J$16,"")))&amp;IF(F24="Scenario1PBT3",'Major retrofit'!$K$16,IF(F24="Scenario2PBT3",'Major retrofit'!$L$16,IF(F24="Scenario3PBT3",'Major retrofit'!$M$16,"")))&amp;IF(F24="Scenario1PBT4",'Major retrofit'!$N$16,IF(F24="Scenario2PBT4",'Major retrofit'!$O$16,IF(F24="Scenario3PBT4",'Major retrofit'!$P$16,"")))&amp;IF(F24="Scenario1PBT5",'Major retrofit'!$Q$16,IF(F24="Scenario2PBT5",'Major retrofit'!$R$16,IF(F24="Scenario3PBT5",'Major retrofit'!$S$16,"")))&amp;IF(F24="Scenario1PBT6",'Major retrofit'!$T$16,IF(F24="Scenario2PBT6",'Major retrofit'!$U$16,IF(F24="Scenario3PBT6",'Major retrofit'!$V$16,"")))&amp;IF(F24="Scenario1PBT7",'Major retrofit'!$W$16,IF(F24="Scenario2PBT7",'Major retrofit'!$X$16,IF(F24="Scenario3PBT7",'Major retrofit'!$Y$16,"")))&amp;IF(F24="Scenario1PBT8",'Major retrofit'!$Z$16,IF(F24="Scenario2PBT8",'Major retrofit'!$AA$16,IF(F24="Scenario3PBT8",'Major retrofit'!$AB$16,"")))&amp;IF(F24="Scenario1PBT9",'Major retrofit'!$AC$16,IF(F24="Scenario2PBT9",'Major retrofit'!$AD$16,IF(F24="Scenario3PBT9",'Major retrofit'!$AE$16,"")))&amp;IF(F24="Scenario1PBT10",'Major retrofit'!$AF$16,IF(F24="Scenario2PBT10",'Major retrofit'!$AG$16,IF(F24="Scenario3PBT10",'Major retrofit'!$AH$16,"")))&amp;IF(F24="Scenario1PBT11",'Major retrofit'!$AI$16,IF(F24="Scenario2PBT11",'Major retrofit'!$AJ$16,IF(F24="Scenario3PBT11",'Major retrofit'!$AK$16,"")))&amp;IF(F24="Scenario1PBT12",'Major retrofit'!$AL$16,IF(F24="Scenario2PBT12",'Major retrofit'!$AM$16,IF(F24="Scenario3PBT12",'Major retrofit'!$AN$16,"")))&amp;IF(F24="Scenario1PBT13",'Major retrofit'!$AO$16,IF(F24="Scenario2PBT13",'Major retrofit'!$AP$16,IF(F24="Scenario3PBT13",'Major retrofit'!$AQ$16,"")))&amp;IF(F24="Scenario1PBT14",'Major retrofit'!$AR$16,IF(F24="Scenario2PBT14",'Major retrofit'!$AS$16,IF(F24="Scenario3PBT14",'Major retrofit'!$AT$16,"")))&amp;IF(F24="Scenario1PBT15",'Major retrofit'!$AU$16,IF(F24="Scenario2PBT15",'Major retrofit'!$AV$16,IF(F24="Scenario3PBT15",'Major retrofit'!$AW$16,"")))</f>
        <v/>
      </c>
      <c r="J24" s="117">
        <f t="shared" si="12"/>
        <v>0</v>
      </c>
      <c r="K24" s="117" t="str">
        <f>IF(F24="Scenario1PBT1",'Major retrofit'!$E$18,IF(F24="Scenario2PBT1",'Major retrofit'!$F$18,IF(F24="Scenario3PBT1",'Major retrofit'!$G$18,"")))&amp;IF(F24="Scenario1PBT2",'Major retrofit'!$H$18,IF(F24="Scenario2PBT2",'Major retrofit'!$I$18,IF(F24="Scenario3PBT2",'Major retrofit'!$J$18,"")))&amp;IF(F24="Scenario1PBT3",'Major retrofit'!$K$18,IF(F24="Scenario2PBT3",'Major retrofit'!$L$18,IF(F24="Scenario3PBT3",'Major retrofit'!$M$18,"")))&amp;IF(F24="Scenario1PBT4",'Major retrofit'!$N$18,IF(F24="Scenario2PBT4",'Major retrofit'!$O$18,IF(F24="Scenario3PBT4",'Major retrofit'!$P$18,"")))&amp;IF(F24="Scenario1PBT5",'Major retrofit'!$Q$18,IF(F24="Scenario2PBT5",'Major retrofit'!$R$18,IF(F24="Scenario3PBT5",'Major retrofit'!$S$18,"")))&amp;IF(F24="Scenario1PBT6",'Major retrofit'!$T$18,IF(F24="Scenario2PBT6",'Major retrofit'!$U$18,IF(F24="Scenario3PBT6",'Major retrofit'!$V$18,"")))&amp;IF(F24="Scenario1PBT7",'Major retrofit'!$W$18,IF(F24="Scenario2PBT7",'Major retrofit'!$X$18,IF(F24="Scenario3PBT7",'Major retrofit'!$Y$18,"")))&amp;IF(F24="Scenario1PBT8",'Major retrofit'!$Z$18,IF(F24="Scenario2PBT8",'Major retrofit'!$AA$18,IF(F24="Scenario3PBT8",'Major retrofit'!$AB$18,"")))&amp;IF(F24="Scenario1PBT9",'Major retrofit'!$AC$18,IF(F24="Scenario2PBT9",'Major retrofit'!$AD$18,IF(F24="Scenario3PBT9",'Major retrofit'!$AE$18,"")))&amp;IF(F24="Scenario1PBT10",'Major retrofit'!$AF$18,IF(F24="Scenario2PBT10",'Major retrofit'!$AG$18,IF(F24="Scenario3PBT10",'Major retrofit'!$AH$18,"")))&amp;IF(F24="Scenario1PBT11",'Major retrofit'!$AI$18,IF(F24="Scenario2PBT11",'Major retrofit'!$AJ$18,IF(F24="Scenario3PBT11",'Major retrofit'!$AK$18,"")))&amp;IF(F24="Scenario1PBT12",'Major retrofit'!$AL$18,IF(F24="Scenario2PBT12",'Major retrofit'!$AM$18,IF(F24="Scenario3PBT12",'Major retrofit'!$AN$18,"")))&amp;IF(F24="Scenario1PBT13",'Major retrofit'!$AO$18,IF(F24="Scenario2PBT13",'Major retrofit'!$AP$18,IF(F24="Scenario3PBT13",'Major retrofit'!$AQ$18,"")))&amp;IF(F24="Scenario1PBT14",'Major retrofit'!$AR$18,IF(F24="Scenario2PBT14",'Major retrofit'!$AS$18,IF(F24="Scenario3PBT14",'Major retrofit'!$AT$18,"")))&amp;IF(F24="Scenario1PBT15",'Major retrofit'!$AU$18,IF(F24="Scenario2PBT15",'Major retrofit'!$AV$18,IF(F24="Scenario3PBT15",'Major retrofit'!$AW$18,"")))</f>
        <v/>
      </c>
      <c r="L24" s="117">
        <f t="shared" si="13"/>
        <v>0</v>
      </c>
      <c r="M24" s="117" t="str">
        <f>IF(F24="Scenario1PBT1",'Major retrofit'!$E$20,IF(F24="Scenario2PBT1",'Major retrofit'!$F$20,IF(F24="Scenario3PBT1",'Major retrofit'!$G$20,"")))&amp;IF(F24="Scenario1PBT2",'Major retrofit'!$H$20,IF(F24="Scenario2PBT2",'Major retrofit'!$I$20,IF(F24="Scenario3PBT2",'Major retrofit'!$J$20,"")))&amp;IF(F24="Scenario1PBT3",'Major retrofit'!$K$20,IF(F24="Scenario2PBT3",'Major retrofit'!$L$20,IF(F24="Scenario3PBT3",'Major retrofit'!$M$20,"")))&amp;IF(F24="Scenario1PBT4",'Major retrofit'!$N$20,IF(F24="Scenario2PBT4",'Major retrofit'!$O$20,IF(F24="Scenario3PBT4",'Major retrofit'!$P$20,"")))&amp;IF(F24="Scenario1PBT5",'Major retrofit'!$Q$20,IF(F24="Scenario2PBT5",'Major retrofit'!$R$20,IF(F24="Scenario3PBT5",'Major retrofit'!$S$20,"")))&amp;IF(F24="Scenario1PBT6",'Major retrofit'!$T$20,IF(F24="Scenario2PBT6",'Major retrofit'!$U$20,IF(F24="Scenario3PBT6",'Major retrofit'!$V$20,"")))&amp;IF(F24="Scenario1PBT7",'Major retrofit'!$W$20,IF(F24="Scenario2PBT7",'Major retrofit'!$X$20,IF(F24="Scenario3PBT7",'Major retrofit'!$Y$20,"")))&amp;IF(F24="Scenario1PBT8",'Major retrofit'!$Z$20,IF(F24="Scenario2PBT8",'Major retrofit'!$AA$20,IF(F24="Scenario3PBT8",'Major retrofit'!$AB$20,"")))&amp;IF(F24="Scenario1PBT9",'Major retrofit'!$AC$20,IF(F24="Scenario2PBT9",'Major retrofit'!$AD$20,IF(F24="Scenario3PBT9",'Major retrofit'!$AE$20,"")))&amp;IF(F24="Scenario1PBT10",'Major retrofit'!$AF$20,IF(F24="Scenario2PBT10",'Major retrofit'!$AG$20,IF(F24="Scenario3PBT10",'Major retrofit'!$AH$20,"")))&amp;IF(F24="Scenario1PBT11",'Major retrofit'!$AI$20,IF(F24="Scenario2PBT11",'Major retrofit'!$AJ$20,IF(F24="Scenario3PBT11",'Major retrofit'!$AK$20,"")))&amp;IF(F24="Scenario1PBT12",'Major retrofit'!$AL$20,IF(F24="Scenario2PBT12",'Major retrofit'!$AM$20,IF(F24="Scenario3PBT12",'Major retrofit'!$AN$20,"")))&amp;IF(F24="Scenario1PBT13",'Major retrofit'!$AO$20,IF(F24="Scenario2PBT13",'Major retrofit'!$AP$20,IF(F24="Scenario3PBT13",'Major retrofit'!$AQ$20,"")))&amp;IF(F24="Scenario1PBT14",'Major retrofit'!$AR$20,IF(F24="Scenario2PBT14",'Major retrofit'!$AS$20,IF(F24="Scenario3PBT14",'Major retrofit'!$AT$20,"")))&amp;IF(F24="Scenario1PBT15",'Major retrofit'!$AU$20,IF(F24="Scenario2PBT15",'Major retrofit'!$AV$20,IF(F24="Scenario3PBT15",'Major retrofit'!$AW$20,"")))</f>
        <v/>
      </c>
      <c r="N24" s="118">
        <f t="shared" si="14"/>
        <v>0</v>
      </c>
      <c r="O24" s="206" t="str">
        <f>IF(F24="Scenario1PBT1",'Major retrofit'!$E$23,IF(F24="Scenario2PBT1",'Major retrofit'!$F$23,IF(F24="Scenario3PBT1",'Major retrofit'!$G$23,"")))&amp;IF(F24="Scenario1PBT2",'Major retrofit'!$H$23,IF(F24="Scenario2PBT2",'Major retrofit'!$I$23,IF(F24="Scenario3PBT2",'Major retrofit'!$J$23,"")))&amp;IF(F24="Scenario1PBT3",'Major retrofit'!$K$23,IF(F24="Scenario2PBT3",'Major retrofit'!$L$23,IF(F24="Scenario3PBT3",'Major retrofit'!$M$23,"")))&amp;IF(F24="Scenario1PBT4",'Major retrofit'!$N$23,IF(F24="Scenario2PBT4",'Major retrofit'!$O$23,IF(F24="Scenario3PBT4",'Major retrofit'!$P$23,"")))&amp;IF(F24="Scenario1PBT5",'Major retrofit'!$Q$23,IF(F24="Scenario2PBT5",'Major retrofit'!$R$23,IF(F24="Scenario3PBT5",'Major retrofit'!$S$23,"")))&amp;IF(F24="Scenario1PBT6",'Major retrofit'!$T$23,IF(F24="Scenario2PBT6",'Major retrofit'!$U$23,IF(F24="Scenario3PBT6",'Major retrofit'!$V$23,"")))&amp;IF(F24="Scenario1PBT7",'Major retrofit'!$W$23,IF(F24="Scenario2PBT7",'Major retrofit'!$X$23,IF(F24="Scenario3PBT7",'Major retrofit'!$Y$23,"")))&amp;IF(F24="Scenario1PBT8",'Major retrofit'!$Z$23,IF(F24="Scenario2PBT8",'Major retrofit'!$AA$23,IF(F24="Scenario3PBT8",'Major retrofit'!$AB$23,"")))&amp;IF(F24="Scenario1PBT9",'Major retrofit'!$AC$23,IF(F24="Scenario2PBT9",'Major retrofit'!$AD$23,IF(F24="Scenario3PBT9",'Major retrofit'!$AE$23,"")))&amp;IF(F24="Scenario1PBT10",'Major retrofit'!$AF$23,IF(F24="Scenario2PBT10",'Major retrofit'!$AG$23,IF(F24="Scenario3PBT10",'Major retrofit'!$AH$23,"")))&amp;IF(F24="Scenario1PBT11",'Major retrofit'!$AI$23,IF(F24="Scenario2PBT11",'Major retrofit'!$AJ$23,IF(F24="Scenario3PBT11",'Major retrofit'!$AK$23,"")))&amp;IF(F24="Scenario1PBT12",'Major retrofit'!$AL$23,IF(F24="Scenario2PBT12",'Major retrofit'!$AM$23,IF(F24="Scenario3PBT12",'Major retrofit'!$AN$23,"")))&amp;IF(F24="Scenario1PBT13",'Major retrofit'!$AO$23,IF(F24="Scenario2PBT13",'Major retrofit'!$AP$23,IF(F24="Scenario3PBT13",'Major retrofit'!$AQ$23,"")))&amp;IF(F24="Scenario1PBT14",'Major retrofit'!$AR$23,IF(F24="Scenario2PBT14",'Major retrofit'!$AS$23,IF(F24="Scenario3PBT14",'Major retrofit'!$AT$23,"")))&amp;IF(F24="Scenario1PBT15",'Major retrofit'!$AU$23,IF(F24="Scenario2PBT15",'Major retrofit'!$AV$23,IF(F24="Scenario3PBT15",'Major retrofit'!$AW$23,"")))</f>
        <v/>
      </c>
      <c r="P24" s="117">
        <f t="shared" si="15"/>
        <v>0</v>
      </c>
      <c r="Q24" s="117" t="str">
        <f>IF(F24="Scenario1PBT1",'Major retrofit'!$E$25,IF(F24="Scenario2PBT1",'Major retrofit'!$F$25,IF(F24="Scenario3PBT1",'Major retrofit'!$G$25,"")))&amp;IF(F24="Scenario1PBT2",'Major retrofit'!$H$25,IF(F24="Scenario2PBT2",'Major retrofit'!$I$25,IF(F24="Scenario3PBT2",'Major retrofit'!$J$25,"")))&amp;IF(F24="Scenario1PBT3",'Major retrofit'!$K$25,IF(F24="Scenario2PBT3",'Major retrofit'!$L$25,IF(F24="Scenario3PBT3",'Major retrofit'!$M$25,"")))&amp;IF(F24="Scenario1PBT4",'Major retrofit'!$N$25,IF(F24="Scenario2PBT4",'Major retrofit'!$O$25,IF(F24="Scenario3PBT4",'Major retrofit'!$P$25,"")))&amp;IF(F24="Scenario1PBT5",'Major retrofit'!$Q$25,IF(F24="Scenario2PBT5",'Major retrofit'!$R$25,IF(F24="Scenario3PBT5",'Major retrofit'!$S$25,"")))&amp;IF(F24="Scenario1PBT6",'Major retrofit'!$T$25,IF(F24="Scenario2PBT6",'Major retrofit'!$U$25,IF(F24="Scenario3PBT6",'Major retrofit'!$V$25,"")))&amp;IF(F24="Scenario1PBT7",'Major retrofit'!$W$25,IF(F24="Scenario2PBT7",'Major retrofit'!$X$25,IF(F24="Scenario3PBT7",'Major retrofit'!$Y$25,"")))&amp;IF(F24="Scenario1PBT8",'Major retrofit'!$Z$25,IF(F24="Scenario2PBT8",'Major retrofit'!$AA$25,IF(F24="Scenario3PBT8",'Major retrofit'!$AB$25,"")))&amp;IF(F24="Scenario1PBT9",'Major retrofit'!$AC$25,IF(F24="Scenario2PBT9",'Major retrofit'!$AD$25,IF(F24="Scenario3PBT9",'Major retrofit'!$AE$25,"")))&amp;IF(F24="Scenario1PBT10",'Major retrofit'!$AF$25,IF(F24="Scenario2PBT10",'Major retrofit'!$AG$25,IF(F24="Scenario3PBT10",'Major retrofit'!$AH$25,"")))&amp;IF(F24="Scenario1PBT11",'Major retrofit'!$AI$25,IF(F24="Scenario2PBT11",'Major retrofit'!$AJ$25,IF(F24="Scenario3PBT11",'Major retrofit'!$AK$25,"")))&amp;IF(F24="Scenario1PBT12",'Major retrofit'!$AL$25,IF(F24="Scenario2PBT12",'Major retrofit'!$AM$25,IF(F24="Scenario3PBT12",'Major retrofit'!$AN$25,"")))&amp;IF(F24="Scenario1PBT13",'Major retrofit'!$AO$25,IF(F24="Scenario2PBT13",'Major retrofit'!$AP$25,IF(F24="Scenario3PBT13",'Major retrofit'!$AQ$25,"")))&amp;IF(F24="Scenario1PBT14",'Major retrofit'!$AR$25,IF(F24="Scenario2PBT14",'Major retrofit'!$AS$25,IF(F24="Scenario3PBT14",'Major retrofit'!$AT$25,"")))&amp;IF(F24="Scenario1PBT15",'Major retrofit'!$AU$25,IF(F24="Scenario2PBT15",'Major retrofit'!$AV$25,IF(F24="Scenario3PBT15",'Major retrofit'!$AW$25,"")))</f>
        <v/>
      </c>
      <c r="R24" s="117">
        <f t="shared" si="16"/>
        <v>0</v>
      </c>
      <c r="S24" s="117" t="str">
        <f>IF(F24="Scenario1PBT1",'Major retrofit'!$E$27,IF(F24="Scenario2PBT1",'Major retrofit'!$F$27,IF(F24="Scenario3PBT1",'Major retrofit'!$G$27,"")))&amp;IF(F24="Scenario1PBT2",'Major retrofit'!$H$27,IF(F24="Scenario2PBT2",'Major retrofit'!$I$27,IF(F24="Scenario3PBT2",'Major retrofit'!$J$27,"")))&amp;IF(F24="Scenario1PBT3",'Major retrofit'!$K$27,IF(F24="Scenario2PBT3",'Major retrofit'!$L$27,IF(F24="Scenario3PBT3",'Major retrofit'!$M$27,"")))&amp;IF(F24="Scenario1PBT4",'Major retrofit'!$N$27,IF(F24="Scenario2PBT4",'Major retrofit'!$O$27,IF(F24="Scenario3PBT4",'Major retrofit'!$P$27,"")))&amp;IF(F24="Scenario1PBT5",'Major retrofit'!$Q$27,IF(F24="Scenario2PBT5",'Major retrofit'!$R$27,IF(F24="Scenario3PBT5",'Major retrofit'!$S$27,"")))&amp;IF(F24="Scenario1PBT6",'Major retrofit'!$T$27,IF(F24="Scenario2PBT6",'Major retrofit'!$U$27,IF(F24="Scenario3PBT6",'Major retrofit'!$V$27,"")))&amp;IF(F24="Scenario1PBT7",'Major retrofit'!$W$27,IF(F24="Scenario2PBT7",'Major retrofit'!$X$27,IF(F24="Scenario3PBT7",'Major retrofit'!$Y$27,"")))&amp;IF(F24="Scenario1PBT8",'Major retrofit'!$Z$27,IF(F24="Scenario2PBT8",'Major retrofit'!$AA$27,IF(F24="Scenario3PBT8",'Major retrofit'!$AB$27,"")))&amp;IF(F24="Scenario1PBT9",'Major retrofit'!$AC$27,IF(F24="Scenario2PBT9",'Major retrofit'!$AD$27,IF(F24="Scenario3PBT9",'Major retrofit'!$AE$27,"")))&amp;IF(F24="Scenario1PBT10",'Major retrofit'!$AF$27,IF(F24="Scenario2PBT10",'Major retrofit'!$AG$27,IF(F24="Scenario3PBT10",'Major retrofit'!$AH$27,"")))&amp;IF(F24="Scenario1PBT11",'Major retrofit'!$AI$27,IF(F24="Scenario2PBT11",'Major retrofit'!$AJ$27,IF(F24="Scenario3PBT11",'Major retrofit'!$AK$27,"")))&amp;IF(F24="Scenario1PBT12",'Major retrofit'!$AL$27,IF(F24="Scenario2PBT12",'Major retrofit'!$AM$27,IF(F24="Scenario3PBT12",'Major retrofit'!$AN$27,"")))&amp;IF(F24="Scenario1PBT13",'Major retrofit'!$AO$27,IF(F24="Scenario2PBT13",'Major retrofit'!$AP$27,IF(F24="Scenario3PBT13",'Major retrofit'!$AQ$27,"")))&amp;IF(F24="Scenario1PBT14",'Major retrofit'!$AR$27,IF(F24="Scenario2PBT14",'Major retrofit'!$AS$27,IF(F24="Scenario3PBT14",'Major retrofit'!$AT$27,"")))&amp;IF(F24="Scenario1PBT15",'Major retrofit'!$AU$27,IF(F24="Scenario2PBT15",'Major retrofit'!$AV$27,IF(F24="Scenario3PBT15",'Major retrofit'!$AW$27,"")))</f>
        <v/>
      </c>
      <c r="T24" s="207">
        <f t="shared" si="17"/>
        <v>0</v>
      </c>
      <c r="U24" s="206" t="str">
        <f>IF(F24="Scenario1PBT1",'Major retrofit'!$E$38,IF(F24="Scenario2PBT1",'Major retrofit'!$F$38,IF(F24="Scenario3PBT1",'Major retrofit'!$G$38,"")))&amp;IF(F24="Scenario1PBT2",'Major retrofit'!$H$38,IF(F24="Scenario2PBT2",'Major retrofit'!$I$38,IF(F24="Scenario3PBT2",'Major retrofit'!$J$38,"")))&amp;IF(F24="Scenario1PBT3",'Major retrofit'!$K$38,IF(F24="Scenario2PBT3",'Major retrofit'!$L$38,IF(F24="Scenario3PBT3",'Major retrofit'!$M$38,"")))&amp;IF(F24="Scenario1PBT4",'Major retrofit'!$N$38,IF(F24="Scenario2PBT4",'Major retrofit'!$O$38,IF(F24="Scenario3PBT4",'Major retrofit'!$P$38,"")))&amp;IF(F24="Scenario1PBT5",'Major retrofit'!$Q$38,IF(F24="Scenario2PBT5",'Major retrofit'!$R$38,IF(F24="Scenario3PBT5",'Major retrofit'!$S$38,"")))&amp;IF(F24="Scenario1PBT6",'Major retrofit'!$T$38,IF(F24="Scenario2PBT6",'Major retrofit'!$U$38,IF(F24="Scenario3PBT6",'Major retrofit'!$V$38,"")))&amp;IF(F24="Scenario1PBT7",'Major retrofit'!$W$38,IF(F24="Scenario2PBT7",'Major retrofit'!$X$38,IF(F24="Scenario3PBT7",'Major retrofit'!$Y$38,"")))&amp;IF(F24="Scenario1PBT8",'Major retrofit'!$Z$38,IF(F24="Scenario2PBT8",'Major retrofit'!$AA$38,IF(F24="Scenario3PBT8",'Major retrofit'!$AB$38,"")))&amp;IF(F24="Scenario1PBT9",'Major retrofit'!$AC$38,IF(F24="Scenario2PBT9",'Major retrofit'!$AD$38,IF(F24="Scenario3PBT9",'Major retrofit'!$AE$38,"")))&amp;IF(F24="Scenario1PBT10",'Major retrofit'!$AF$38,IF(F24="Scenario2PBT10",'Major retrofit'!$AG$38,IF(F24="Scenario3PBT10",'Major retrofit'!$AH$38,"")))&amp;IF(F24="Scenario1PBT11",'Major retrofit'!$AI$38,IF(F24="Scenario2PBT11",'Major retrofit'!$AJ$38,IF(F24="Scenario3PBT11",'Major retrofit'!$AK$38,"")))&amp;IF(F24="Scenario1PBT12",'Major retrofit'!$AL$38,IF(F24="Scenario2PBT12",'Major retrofit'!$AM$38,IF(F24="Scenario3PBT12",'Major retrofit'!$AN$38,"")))&amp;IF(F24="Scenario1PBT13",'Major retrofit'!$AO$38,IF(F24="Scenario2PBT13",'Major retrofit'!$AP$38,IF(F24="Scenario3PBT13",'Major retrofit'!$AQ$38,"")))&amp;IF(F24="Scenario1PBT14",'Major retrofit'!$AR$38,IF(F24="Scenario2PBT14",'Major retrofit'!$AS$38,IF(F24="Scenario3PBT14",'Major retrofit'!$AT$38,"")))&amp;IF(F24="Scenario1PBT15",'Major retrofit'!$AU$38,IF(F24="Scenario2PBT15",'Major retrofit'!$AV$38,IF(F24="Scenario3PBT15",'Major retrofit'!$AW$38,"")))</f>
        <v/>
      </c>
      <c r="V24" s="117">
        <f t="shared" si="18"/>
        <v>0</v>
      </c>
      <c r="W24" s="117" t="str">
        <f>IF(F24="Scenario1PBT1",'Major retrofit'!$E$40,IF(F24="Scenario2PBT1",'Major retrofit'!$F$40,IF(F24="Scenario3PBT1",'Major retrofit'!$G$40,"")))&amp;IF(F24="Scenario1PBT2",'Major retrofit'!$H$40,IF(F24="Scenario2PBT2",'Major retrofit'!$I$40,IF(F24="Scenario3PBT2",'Major retrofit'!$J$40,"")))&amp;IF(F24="Scenario1PBT3",'Major retrofit'!$K$40,IF(F24="Scenario2PBT3",'Major retrofit'!$L$40,IF(F24="Scenario3PBT3",'Major retrofit'!$M$40,"")))&amp;IF(F24="Scenario1PBT4",'Major retrofit'!$N$40,IF(F24="Scenario2PBT4",'Major retrofit'!$O$40,IF(F24="Scenario3PBT4",'Major retrofit'!$P$40,"")))&amp;IF(F24="Scenario1PBT5",'Major retrofit'!$Q$40,IF(F24="Scenario2PBT5",'Major retrofit'!$R$40,IF(F24="Scenario3PBT5",'Major retrofit'!$S$40,"")))&amp;IF(F24="Scenario1PBT6",'Major retrofit'!$T$40,IF(F24="Scenario2PBT6",'Major retrofit'!$U$40,IF(F24="Scenario3PBT6",'Major retrofit'!$V$40,"")))&amp;IF(F24="Scenario1PBT7",'Major retrofit'!$W$40,IF(F24="Scenario2PBT7",'Major retrofit'!$X$40,IF(F24="Scenario3PBT7",'Major retrofit'!$Y$40,"")))&amp;IF(F24="Scenario1PBT8",'Major retrofit'!$Z$40,IF(F24="Scenario2PBT8",'Major retrofit'!$AA$40,IF(F24="Scenario3PBT8",'Major retrofit'!$AB$40,"")))&amp;IF(F24="Scenario1PBT9",'Major retrofit'!$AC$40,IF(F24="Scenario2PBT9",'Major retrofit'!$AD$40,IF(F24="Scenario3PBT9",'Major retrofit'!$AE$40,"")))&amp;IF(F24="Scenario1PBT10",'Major retrofit'!$AF$40,IF(F24="Scenario2PBT10",'Major retrofit'!$AG$40,IF(F24="Scenario3PBT10",'Major retrofit'!$AH$40,"")))&amp;IF(F24="Scenario1PBT11",'Major retrofit'!$AI$40,IF(F24="Scenario2PBT11",'Major retrofit'!$AJ$40,IF(F24="Scenario3PBT11",'Major retrofit'!$AK$40,"")))&amp;IF(F24="Scenario1PBT12",'Major retrofit'!$AL$40,IF(F24="Scenario2PBT12",'Major retrofit'!$AM$40,IF(F24="Scenario3PBT12",'Major retrofit'!$AN$40,"")))&amp;IF(F24="Scenario1PBT13",'Major retrofit'!$AO$40,IF(F24="Scenario2PBT13",'Major retrofit'!$AP$40,IF(F24="Scenario3PBT13",'Major retrofit'!$AQ$40,"")))&amp;IF(F24="Scenario1PBT14",'Major retrofit'!$AR$40,IF(F24="Scenario2PBT14",'Major retrofit'!$AS$40,IF(F24="Scenario3PBT14",'Major retrofit'!$AT$40,"")))&amp;IF(F24="Scenario1PBT15",'Major retrofit'!$AU$40,IF(F24="Scenario2PBT15",'Major retrofit'!$AV$40,IF(F24="Scenario3PBT15",'Major retrofit'!$AW$40,"")))</f>
        <v/>
      </c>
      <c r="X24" s="117">
        <f t="shared" si="19"/>
        <v>0</v>
      </c>
      <c r="Y24" s="117" t="str">
        <f>IF(F24="Scenario1PBT1",'Major retrofit'!$E$42,IF(F24="Scenario2PBT1",'Major retrofit'!$F$42,IF(F24="Scenario3PBT1",'Major retrofit'!$G$42,"")))&amp;IF(F24="Scenario1PBT2",'Major retrofit'!$H$42,IF(F24="Scenario2PBT2",'Major retrofit'!$I$42,IF(F24="Scenario3PBT2",'Major retrofit'!$J$42,"")))&amp;IF(F24="Scenario1PBT3",'Major retrofit'!$K$42,IF(F24="Scenario2PBT3",'Major retrofit'!$L$42,IF(F24="Scenario3PBT3",'Major retrofit'!$M$42,"")))&amp;IF(F24="Scenario1PBT4",'Major retrofit'!$N$42,IF(F24="Scenario2PBT4",'Major retrofit'!$O$42,IF(F24="Scenario3PBT4",'Major retrofit'!$P$42,"")))&amp;IF(F24="Scenario1PBT5",'Major retrofit'!$Q$42,IF(F24="Scenario2PBT5",'Major retrofit'!$R$42,IF(F24="Scenario3PBT5",'Major retrofit'!$S$42,"")))&amp;IF(F24="Scenario1PBT6",'Major retrofit'!$T$42,IF(F24="Scenario2PBT6",'Major retrofit'!$U$42,IF(F24="Scenario3PBT6",'Major retrofit'!$V$42,"")))&amp;IF(F24="Scenario1PBT7",'Major retrofit'!$W$42,IF(F24="Scenario2PBT7",'Major retrofit'!$X$42,IF(F24="Scenario3PBT7",'Major retrofit'!$Y$42,"")))&amp;IF(F24="Scenario1PBT8",'Major retrofit'!$Z$42,IF(F24="Scenario2PBT8",'Major retrofit'!$AA$42,IF(F24="Scenario3PBT8",'Major retrofit'!$AB$42,"")))&amp;IF(F24="Scenario1PBT9",'Major retrofit'!$AC$42,IF(F24="Scenario2PBT9",'Major retrofit'!$AD$42,IF(F24="Scenario3PBT9",'Major retrofit'!$AE$42,"")))&amp;IF(F24="Scenario1PBT10",'Major retrofit'!$AF$42,IF(F24="Scenario2PBT10",'Major retrofit'!$AG$42,IF(F24="Scenario3PBT10",'Major retrofit'!$AH$42,"")))&amp;IF(F24="Scenario1PBT11",'Major retrofit'!$AI$42,IF(F24="Scenario2PBT11",'Major retrofit'!$AJ$42,IF(F24="Scenario3PBT11",'Major retrofit'!$AK$42,"")))&amp;IF(F24="Scenario1PBT12",'Major retrofit'!$AL$42,IF(F24="Scenario2PBT12",'Major retrofit'!$AM$42,IF(F24="Scenario3PBT12",'Major retrofit'!$AN$42,"")))&amp;IF(F24="Scenario1PBT13",'Major retrofit'!$AO$42,IF(F24="Scenario2PBT13",'Major retrofit'!$AP$42,IF(F24="Scenario3PBT13",'Major retrofit'!$AQ$42,"")))&amp;IF(F24="Scenario1PBT14",'Major retrofit'!$AR$42,IF(F24="Scenario2PBT14",'Major retrofit'!$AS$42,IF(F24="Scenario3PBT14",'Major retrofit'!$AT$42,"")))&amp;IF(F24="Scenario1PBT15",'Major retrofit'!$AU$42,IF(F24="Scenario2PBT15",'Major retrofit'!$AV$42,IF(F24="Scenario3PBT15",'Major retrofit'!$AW$42,"")))</f>
        <v/>
      </c>
      <c r="Z24" s="117">
        <f t="shared" si="20"/>
        <v>0</v>
      </c>
      <c r="AA24" s="178" t="str">
        <f>IF(F24="Scenario1PBT1",'Major retrofit'!$E$101,IF(F24="Scenario2PBT1",'Major retrofit'!$F$101,IF(F24="Scenario3PBT1",'Major retrofit'!$G$101,"")))&amp;IF(F24="Scenario1PBT2",'Major retrofit'!$H$101,IF(F24="Scenario2PBT2",'Major retrofit'!$I$101,IF(F24="Scenario3PBT2",'Major retrofit'!$J$101,"")))&amp;IF(F24="Scenario1PBT3",'Major retrofit'!$K$101,IF(F24="Scenario2PBT3",'Major retrofit'!$L$101,IF(F24="Scenario3PBT3",'Major retrofit'!$M$101,"")))&amp;IF(F24="Scenario1PBT4",'Major retrofit'!$N$101,IF(F24="Scenario2PBT4",'Major retrofit'!$O$101,IF(F24="Scenario3PBT4",'Major retrofit'!$P$101,"")))&amp;IF(F24="Scenario1PBT5",'Major retrofit'!$Q$101,IF(F24="Scenario2PBT5",'Major retrofit'!$R$101,IF(F24="Scenario3PBT5",'Major retrofit'!$S$101,"")))&amp;IF(F24="Scenario1PBT6",'Major retrofit'!$T$101,IF(F24="Scenario2PBT6",'Major retrofit'!$U$101,IF(F24="Scenario3PBT6",'Major retrofit'!$V$101,"")))&amp;IF(F24="Scenario1PBT7",'Major retrofit'!$W$101,IF(F24="Scenario2PBT7",'Major retrofit'!$X$101,IF(F24="Scenario3PBT7",'Major retrofit'!$Y$101,"")))&amp;IF(F24="Scenario1PBT8",'Major retrofit'!$Z$101,IF(F24="Scenario2PBT8",'Major retrofit'!$AA$101,IF(F24="Scenario3PBT8",'Major retrofit'!$AB$101,"")))&amp;IF(F24="Scenario1PBT9",'Major retrofit'!$AC$101,IF(F24="Scenario2PBT9",'Major retrofit'!$AD$101,IF(F24="Scenario3PBT9",'Major retrofit'!$AE$101,"")))&amp;IF(F24="Scenario1PBT10",'Major retrofit'!$AF$101,IF(F24="Scenario2PBT10",'Major retrofit'!$AG$101,IF(F24="Scenario3PBT10",'Major retrofit'!$AH$101,"")))&amp;IF(F24="Scenario1PBT11",'Major retrofit'!$AI$101,IF(F24="Scenario2PBT11",'Major retrofit'!$AJ$101,IF(F24="Scenario3PBT11",'Major retrofit'!$AK$101,"")))&amp;IF(F24="Scenario1PBT12",'Major retrofit'!$AL$101,IF(F24="Scenario2PBT12",'Major retrofit'!$AM$101,IF(F24="Scenario3PBT12",'Major retrofit'!$AN$101,"")))&amp;IF(F24="Scenario1PBT13",'Major retrofit'!$AO$101,IF(F24="Scenario2PBT13",'Major retrofit'!$AP$101,IF(F24="Scenario3PBT13",'Major retrofit'!$AQ$101,"")))&amp;IF(F24="Scenario1PBT14",'Major retrofit'!$AR$101,IF(F24="Scenario2PBT14",'Major retrofit'!$AS$101,IF(F24="Scenario3PBT14",'Major retrofit'!$AT$101,"")))&amp;IF(F24="Scenario1PBT15",'Major retrofit'!$AU$101,IF(F24="Scenario2PBT15",'Major retrofit'!$AV$101,IF(F24="Scenario3PBT15",'Major retrofit'!$AW$101,"")))</f>
        <v/>
      </c>
      <c r="AB24" s="179">
        <f t="shared" si="21"/>
        <v>0</v>
      </c>
      <c r="AC24" s="208">
        <f>IFERROR('Projection_Base-case'!G24-G24,0)</f>
        <v>0</v>
      </c>
      <c r="AD24" s="117">
        <f t="shared" si="0"/>
        <v>0</v>
      </c>
      <c r="AE24" s="117">
        <f>IFERROR(100*AC24/'Projection_Base-case'!G24,0)</f>
        <v>0</v>
      </c>
      <c r="AF24" s="117">
        <f>IFERROR('Projection_Base-case'!I24-I24,0)</f>
        <v>0</v>
      </c>
      <c r="AG24" s="117">
        <f t="shared" si="1"/>
        <v>0</v>
      </c>
      <c r="AH24" s="117">
        <f>IFERROR(100*AF24/'Projection_Base-case'!I24,0)</f>
        <v>0</v>
      </c>
      <c r="AI24" s="117">
        <f>IFERROR('Projection_Base-case'!K24-K24,0)</f>
        <v>0</v>
      </c>
      <c r="AJ24" s="117">
        <f t="shared" si="2"/>
        <v>0</v>
      </c>
      <c r="AK24" s="117">
        <f>IFERROR(100*AI24/'Projection_Base-case'!K24,0)</f>
        <v>0</v>
      </c>
      <c r="AL24" s="117">
        <f>IFERROR(M24-'Projection_Base-case'!M24,0)</f>
        <v>0</v>
      </c>
      <c r="AM24" s="117">
        <f t="shared" si="3"/>
        <v>0</v>
      </c>
      <c r="AN24" s="179">
        <f>IFERROR(IF('Projection_Base-case'!N24&gt;0,100*AM24/'Projection_Base-case'!N24,100*AM24/N24),0)</f>
        <v>0</v>
      </c>
      <c r="AO24" s="206">
        <f>IFERROR('Projection_Base-case'!O24-O24,0)</f>
        <v>0</v>
      </c>
      <c r="AP24" s="117">
        <f t="shared" si="4"/>
        <v>0</v>
      </c>
      <c r="AQ24" s="117">
        <f>IFERROR(100*AO24/'Projection_Base-case'!O24,0)</f>
        <v>0</v>
      </c>
      <c r="AR24" s="117">
        <f>IFERROR('Projection_Base-case'!Q24-Q24,0)</f>
        <v>0</v>
      </c>
      <c r="AS24" s="117">
        <f t="shared" si="5"/>
        <v>0</v>
      </c>
      <c r="AT24" s="117">
        <f>IFERROR(100*AR24/'Projection_Base-case'!Q24,0)</f>
        <v>0</v>
      </c>
      <c r="AU24" s="117">
        <f>IFERROR('Projection_Base-case'!S24-S24,0)</f>
        <v>0</v>
      </c>
      <c r="AV24" s="117">
        <f t="shared" si="6"/>
        <v>0</v>
      </c>
      <c r="AW24" s="118">
        <f>IFERROR(100*AU24/'Projection_Base-case'!S24,0)</f>
        <v>0</v>
      </c>
      <c r="AX24" s="206">
        <f>IFERROR('Projection_Base-case'!U24-U24,0)</f>
        <v>0</v>
      </c>
      <c r="AY24" s="117">
        <f t="shared" si="7"/>
        <v>0</v>
      </c>
      <c r="AZ24" s="117">
        <f>IFERROR(100*AX24/'Projection_Base-case'!U24,0)</f>
        <v>0</v>
      </c>
      <c r="BA24" s="117">
        <f>IFERROR('Projection_Base-case'!W24-W24,0)</f>
        <v>0</v>
      </c>
      <c r="BB24" s="117">
        <f t="shared" si="8"/>
        <v>0</v>
      </c>
      <c r="BC24" s="117">
        <f>IFERROR(100*BA24/'Projection_Base-case'!W24,0)</f>
        <v>0</v>
      </c>
      <c r="BD24" s="117">
        <f>IFERROR('Projection_Base-case'!Y24-Y24,0)</f>
        <v>0</v>
      </c>
      <c r="BE24" s="117">
        <f t="shared" si="9"/>
        <v>0</v>
      </c>
      <c r="BF24" s="117">
        <f>IFERROR(100*BD24/'Projection_Base-case'!Y24,0)</f>
        <v>0</v>
      </c>
      <c r="BG24" s="178">
        <f t="shared" si="22"/>
        <v>0</v>
      </c>
      <c r="BH24" s="179">
        <f t="shared" si="23"/>
        <v>0</v>
      </c>
    </row>
    <row r="25" spans="1:60" ht="15" thickBot="1">
      <c r="A25" s="205">
        <v>20</v>
      </c>
      <c r="B25" s="119">
        <f>IF('Projection_Base-case'!B25&lt;&gt;"",'Projection_Base-case'!B25,0)</f>
        <v>0</v>
      </c>
      <c r="C25" s="119">
        <f>IF('Projection_Base-case'!C25&lt;&gt;"",'Projection_Base-case'!C25,0)</f>
        <v>0</v>
      </c>
      <c r="D25" s="119">
        <f>IF('Projection_Base-case'!D25&lt;&gt;"",'Projection_Base-case'!D25,0)</f>
        <v>0</v>
      </c>
      <c r="E25" s="263" t="str">
        <f>IF(AND('Résultats major'!$AC$3="OUI",'Résultats major'!E24&lt;&gt;""),'Résultats major'!E24,IF(OR(D25="PBT1",D25="PBT2",D25="PBT3",D25="PBT4",D25="PBT5",D25="PBT6",D25="PBT7",D25="PBT8",D25="PBT10"),"Scenario1",IF(D25="PBT9","Scenario2","")))</f>
        <v/>
      </c>
      <c r="F25" s="202" t="str">
        <f t="shared" si="10"/>
        <v>0</v>
      </c>
      <c r="G25" s="177" t="str">
        <f>IF(F25="Scenario1PBT1",'Major retrofit'!$E$6,IF(F25="Scenario2PBT1",'Major retrofit'!$F$6,IF(F25="Scenario3PBT1",'Major retrofit'!$G$6,"")))&amp;IF(F25="Scenario1PBT2",'Major retrofit'!$H$6,IF(F25="Scenario2PBT2",'Major retrofit'!$I$6,IF(F25="Scenario3PBT2",'Major retrofit'!$J$6,"")))&amp;IF(F25="Scenario1PBT3",'Major retrofit'!$K$6,IF(F25="Scenario2PBT3",'Major retrofit'!$L$6,IF(F25="Scenario3PBT3",'Major retrofit'!$M$6,"")))&amp;IF(F25="Scenario1PBT4",'Major retrofit'!$N$6,IF(F25="Scenario2PBT4",'Major retrofit'!$O$6,IF(F25="Scenario3PBT4",'Major retrofit'!$P$6,"")))&amp;IF(F25="Scenario1PBT5",'Major retrofit'!$Q$6,IF(F25="Scenario2PBT5",'Major retrofit'!$R$6,IF(F25="Scenario3PBT5",'Major retrofit'!$S$6,"")))&amp;IF(F25="Scenario1PBT6",'Major retrofit'!$T$6,IF(F25="Scenario2PBT6",'Major retrofit'!$U$6,IF(F25="Scenario3PBT6",'Major retrofit'!$V$6,"")))&amp;IF(F25="Scenario1PBT7",'Major retrofit'!$W$6,IF(F25="Scenario2PBT7",'Major retrofit'!$X$6,IF(F25="Scenario3PBT7",'Major retrofit'!$Y$6,"")))&amp;IF(F25="Scenario1PBT8",'Major retrofit'!$Z$6,IF(F25="Scenario2PBT8",'Major retrofit'!$AA$6,IF(F25="Scenario3PBT8",'Major retrofit'!$AB$6,"")))&amp;IF(F25="Scenario1PBT9",'Major retrofit'!$AC$6,IF(F25="Scenario2PBT9",'Major retrofit'!$AD$6,IF(F25="Scenario3PBT9",'Major retrofit'!$AE$6,"")))&amp;IF(F25="Scenario1PBT10",'Major retrofit'!$AF$6,IF(F25="Scenario2PBT10",'Major retrofit'!$AG$6,IF(F25="Scenario3PBT10",'Major retrofit'!$AH$6,"")))&amp;IF(F25="Scenario1PBT11",'Major retrofit'!$AI$6,IF(F25="Scenario2PBT11",'Major retrofit'!$AJ$6,IF(F25="Scenario3PBT11",'Major retrofit'!$AK$6,"")))&amp;IF(F25="Scenario1PBT12",'Major retrofit'!$AL$6,IF(F25="Scenario2PBT12",'Major retrofit'!$AM$6,IF(F25="Scenario3PBT12",'Major retrofit'!$AN$6,"")))&amp;IF(F25="Scenario1PBT13",'Major retrofit'!$AO$6,IF(F25="Scenario2PBT13",'Major retrofit'!$AP$6,IF(F25="Scenario3PBT13",'Major retrofit'!$AQ$6,"")))&amp;IF(F25="Scenario1PBT14",'Major retrofit'!$AR$6,IF(F25="Scenario2PBT14",'Major retrofit'!$AS$6,IF(F25="Scenario3PBT14",'Major retrofit'!$AT$6,"")))&amp;IF(F25="Scenario1PBT15",'Major retrofit'!$AU$6,IF(F25="Scenario2PBT15",'Major retrofit'!$AV$6,IF(F25="Scenario3PBT15",'Major retrofit'!$AW$6,"")))</f>
        <v/>
      </c>
      <c r="H25" s="117">
        <f t="shared" si="11"/>
        <v>0</v>
      </c>
      <c r="I25" s="178" t="str">
        <f>IF(F25="Scenario1PBT1",'Major retrofit'!$E$16,IF(F25="Scenario2PBT1",'Major retrofit'!$F$16,IF(F25="Scenario3PBT1",'Major retrofit'!$G$16,"")))&amp;IF(F25="Scenario1PBT2",'Major retrofit'!$H$16,IF(F25="Scenario2PBT2",'Major retrofit'!$I$16,IF(F25="Scenario3PBT2",'Major retrofit'!$J$16,"")))&amp;IF(F25="Scenario1PBT3",'Major retrofit'!$K$16,IF(F25="Scenario2PBT3",'Major retrofit'!$L$16,IF(F25="Scenario3PBT3",'Major retrofit'!$M$16,"")))&amp;IF(F25="Scenario1PBT4",'Major retrofit'!$N$16,IF(F25="Scenario2PBT4",'Major retrofit'!$O$16,IF(F25="Scenario3PBT4",'Major retrofit'!$P$16,"")))&amp;IF(F25="Scenario1PBT5",'Major retrofit'!$Q$16,IF(F25="Scenario2PBT5",'Major retrofit'!$R$16,IF(F25="Scenario3PBT5",'Major retrofit'!$S$16,"")))&amp;IF(F25="Scenario1PBT6",'Major retrofit'!$T$16,IF(F25="Scenario2PBT6",'Major retrofit'!$U$16,IF(F25="Scenario3PBT6",'Major retrofit'!$V$16,"")))&amp;IF(F25="Scenario1PBT7",'Major retrofit'!$W$16,IF(F25="Scenario2PBT7",'Major retrofit'!$X$16,IF(F25="Scenario3PBT7",'Major retrofit'!$Y$16,"")))&amp;IF(F25="Scenario1PBT8",'Major retrofit'!$Z$16,IF(F25="Scenario2PBT8",'Major retrofit'!$AA$16,IF(F25="Scenario3PBT8",'Major retrofit'!$AB$16,"")))&amp;IF(F25="Scenario1PBT9",'Major retrofit'!$AC$16,IF(F25="Scenario2PBT9",'Major retrofit'!$AD$16,IF(F25="Scenario3PBT9",'Major retrofit'!$AE$16,"")))&amp;IF(F25="Scenario1PBT10",'Major retrofit'!$AF$16,IF(F25="Scenario2PBT10",'Major retrofit'!$AG$16,IF(F25="Scenario3PBT10",'Major retrofit'!$AH$16,"")))&amp;IF(F25="Scenario1PBT11",'Major retrofit'!$AI$16,IF(F25="Scenario2PBT11",'Major retrofit'!$AJ$16,IF(F25="Scenario3PBT11",'Major retrofit'!$AK$16,"")))&amp;IF(F25="Scenario1PBT12",'Major retrofit'!$AL$16,IF(F25="Scenario2PBT12",'Major retrofit'!$AM$16,IF(F25="Scenario3PBT12",'Major retrofit'!$AN$16,"")))&amp;IF(F25="Scenario1PBT13",'Major retrofit'!$AO$16,IF(F25="Scenario2PBT13",'Major retrofit'!$AP$16,IF(F25="Scenario3PBT13",'Major retrofit'!$AQ$16,"")))&amp;IF(F25="Scenario1PBT14",'Major retrofit'!$AR$16,IF(F25="Scenario2PBT14",'Major retrofit'!$AS$16,IF(F25="Scenario3PBT14",'Major retrofit'!$AT$16,"")))&amp;IF(F25="Scenario1PBT15",'Major retrofit'!$AU$16,IF(F25="Scenario2PBT15",'Major retrofit'!$AV$16,IF(F25="Scenario3PBT15",'Major retrofit'!$AW$16,"")))</f>
        <v/>
      </c>
      <c r="J25" s="117">
        <f t="shared" si="12"/>
        <v>0</v>
      </c>
      <c r="K25" s="117" t="str">
        <f>IF(F25="Scenario1PBT1",'Major retrofit'!$E$18,IF(F25="Scenario2PBT1",'Major retrofit'!$F$18,IF(F25="Scenario3PBT1",'Major retrofit'!$G$18,"")))&amp;IF(F25="Scenario1PBT2",'Major retrofit'!$H$18,IF(F25="Scenario2PBT2",'Major retrofit'!$I$18,IF(F25="Scenario3PBT2",'Major retrofit'!$J$18,"")))&amp;IF(F25="Scenario1PBT3",'Major retrofit'!$K$18,IF(F25="Scenario2PBT3",'Major retrofit'!$L$18,IF(F25="Scenario3PBT3",'Major retrofit'!$M$18,"")))&amp;IF(F25="Scenario1PBT4",'Major retrofit'!$N$18,IF(F25="Scenario2PBT4",'Major retrofit'!$O$18,IF(F25="Scenario3PBT4",'Major retrofit'!$P$18,"")))&amp;IF(F25="Scenario1PBT5",'Major retrofit'!$Q$18,IF(F25="Scenario2PBT5",'Major retrofit'!$R$18,IF(F25="Scenario3PBT5",'Major retrofit'!$S$18,"")))&amp;IF(F25="Scenario1PBT6",'Major retrofit'!$T$18,IF(F25="Scenario2PBT6",'Major retrofit'!$U$18,IF(F25="Scenario3PBT6",'Major retrofit'!$V$18,"")))&amp;IF(F25="Scenario1PBT7",'Major retrofit'!$W$18,IF(F25="Scenario2PBT7",'Major retrofit'!$X$18,IF(F25="Scenario3PBT7",'Major retrofit'!$Y$18,"")))&amp;IF(F25="Scenario1PBT8",'Major retrofit'!$Z$18,IF(F25="Scenario2PBT8",'Major retrofit'!$AA$18,IF(F25="Scenario3PBT8",'Major retrofit'!$AB$18,"")))&amp;IF(F25="Scenario1PBT9",'Major retrofit'!$AC$18,IF(F25="Scenario2PBT9",'Major retrofit'!$AD$18,IF(F25="Scenario3PBT9",'Major retrofit'!$AE$18,"")))&amp;IF(F25="Scenario1PBT10",'Major retrofit'!$AF$18,IF(F25="Scenario2PBT10",'Major retrofit'!$AG$18,IF(F25="Scenario3PBT10",'Major retrofit'!$AH$18,"")))&amp;IF(F25="Scenario1PBT11",'Major retrofit'!$AI$18,IF(F25="Scenario2PBT11",'Major retrofit'!$AJ$18,IF(F25="Scenario3PBT11",'Major retrofit'!$AK$18,"")))&amp;IF(F25="Scenario1PBT12",'Major retrofit'!$AL$18,IF(F25="Scenario2PBT12",'Major retrofit'!$AM$18,IF(F25="Scenario3PBT12",'Major retrofit'!$AN$18,"")))&amp;IF(F25="Scenario1PBT13",'Major retrofit'!$AO$18,IF(F25="Scenario2PBT13",'Major retrofit'!$AP$18,IF(F25="Scenario3PBT13",'Major retrofit'!$AQ$18,"")))&amp;IF(F25="Scenario1PBT14",'Major retrofit'!$AR$18,IF(F25="Scenario2PBT14",'Major retrofit'!$AS$18,IF(F25="Scenario3PBT14",'Major retrofit'!$AT$18,"")))&amp;IF(F25="Scenario1PBT15",'Major retrofit'!$AU$18,IF(F25="Scenario2PBT15",'Major retrofit'!$AV$18,IF(F25="Scenario3PBT15",'Major retrofit'!$AW$18,"")))</f>
        <v/>
      </c>
      <c r="L25" s="117">
        <f t="shared" si="13"/>
        <v>0</v>
      </c>
      <c r="M25" s="117" t="str">
        <f>IF(F25="Scenario1PBT1",'Major retrofit'!$E$20,IF(F25="Scenario2PBT1",'Major retrofit'!$F$20,IF(F25="Scenario3PBT1",'Major retrofit'!$G$20,"")))&amp;IF(F25="Scenario1PBT2",'Major retrofit'!$H$20,IF(F25="Scenario2PBT2",'Major retrofit'!$I$20,IF(F25="Scenario3PBT2",'Major retrofit'!$J$20,"")))&amp;IF(F25="Scenario1PBT3",'Major retrofit'!$K$20,IF(F25="Scenario2PBT3",'Major retrofit'!$L$20,IF(F25="Scenario3PBT3",'Major retrofit'!$M$20,"")))&amp;IF(F25="Scenario1PBT4",'Major retrofit'!$N$20,IF(F25="Scenario2PBT4",'Major retrofit'!$O$20,IF(F25="Scenario3PBT4",'Major retrofit'!$P$20,"")))&amp;IF(F25="Scenario1PBT5",'Major retrofit'!$Q$20,IF(F25="Scenario2PBT5",'Major retrofit'!$R$20,IF(F25="Scenario3PBT5",'Major retrofit'!$S$20,"")))&amp;IF(F25="Scenario1PBT6",'Major retrofit'!$T$20,IF(F25="Scenario2PBT6",'Major retrofit'!$U$20,IF(F25="Scenario3PBT6",'Major retrofit'!$V$20,"")))&amp;IF(F25="Scenario1PBT7",'Major retrofit'!$W$20,IF(F25="Scenario2PBT7",'Major retrofit'!$X$20,IF(F25="Scenario3PBT7",'Major retrofit'!$Y$20,"")))&amp;IF(F25="Scenario1PBT8",'Major retrofit'!$Z$20,IF(F25="Scenario2PBT8",'Major retrofit'!$AA$20,IF(F25="Scenario3PBT8",'Major retrofit'!$AB$20,"")))&amp;IF(F25="Scenario1PBT9",'Major retrofit'!$AC$20,IF(F25="Scenario2PBT9",'Major retrofit'!$AD$20,IF(F25="Scenario3PBT9",'Major retrofit'!$AE$20,"")))&amp;IF(F25="Scenario1PBT10",'Major retrofit'!$AF$20,IF(F25="Scenario2PBT10",'Major retrofit'!$AG$20,IF(F25="Scenario3PBT10",'Major retrofit'!$AH$20,"")))&amp;IF(F25="Scenario1PBT11",'Major retrofit'!$AI$20,IF(F25="Scenario2PBT11",'Major retrofit'!$AJ$20,IF(F25="Scenario3PBT11",'Major retrofit'!$AK$20,"")))&amp;IF(F25="Scenario1PBT12",'Major retrofit'!$AL$20,IF(F25="Scenario2PBT12",'Major retrofit'!$AM$20,IF(F25="Scenario3PBT12",'Major retrofit'!$AN$20,"")))&amp;IF(F25="Scenario1PBT13",'Major retrofit'!$AO$20,IF(F25="Scenario2PBT13",'Major retrofit'!$AP$20,IF(F25="Scenario3PBT13",'Major retrofit'!$AQ$20,"")))&amp;IF(F25="Scenario1PBT14",'Major retrofit'!$AR$20,IF(F25="Scenario2PBT14",'Major retrofit'!$AS$20,IF(F25="Scenario3PBT14",'Major retrofit'!$AT$20,"")))&amp;IF(F25="Scenario1PBT15",'Major retrofit'!$AU$20,IF(F25="Scenario2PBT15",'Major retrofit'!$AV$20,IF(F25="Scenario3PBT15",'Major retrofit'!$AW$20,"")))</f>
        <v/>
      </c>
      <c r="N25" s="118">
        <f t="shared" si="14"/>
        <v>0</v>
      </c>
      <c r="O25" s="206" t="str">
        <f>IF(F25="Scenario1PBT1",'Major retrofit'!$E$23,IF(F25="Scenario2PBT1",'Major retrofit'!$F$23,IF(F25="Scenario3PBT1",'Major retrofit'!$G$23,"")))&amp;IF(F25="Scenario1PBT2",'Major retrofit'!$H$23,IF(F25="Scenario2PBT2",'Major retrofit'!$I$23,IF(F25="Scenario3PBT2",'Major retrofit'!$J$23,"")))&amp;IF(F25="Scenario1PBT3",'Major retrofit'!$K$23,IF(F25="Scenario2PBT3",'Major retrofit'!$L$23,IF(F25="Scenario3PBT3",'Major retrofit'!$M$23,"")))&amp;IF(F25="Scenario1PBT4",'Major retrofit'!$N$23,IF(F25="Scenario2PBT4",'Major retrofit'!$O$23,IF(F25="Scenario3PBT4",'Major retrofit'!$P$23,"")))&amp;IF(F25="Scenario1PBT5",'Major retrofit'!$Q$23,IF(F25="Scenario2PBT5",'Major retrofit'!$R$23,IF(F25="Scenario3PBT5",'Major retrofit'!$S$23,"")))&amp;IF(F25="Scenario1PBT6",'Major retrofit'!$T$23,IF(F25="Scenario2PBT6",'Major retrofit'!$U$23,IF(F25="Scenario3PBT6",'Major retrofit'!$V$23,"")))&amp;IF(F25="Scenario1PBT7",'Major retrofit'!$W$23,IF(F25="Scenario2PBT7",'Major retrofit'!$X$23,IF(F25="Scenario3PBT7",'Major retrofit'!$Y$23,"")))&amp;IF(F25="Scenario1PBT8",'Major retrofit'!$Z$23,IF(F25="Scenario2PBT8",'Major retrofit'!$AA$23,IF(F25="Scenario3PBT8",'Major retrofit'!$AB$23,"")))&amp;IF(F25="Scenario1PBT9",'Major retrofit'!$AC$23,IF(F25="Scenario2PBT9",'Major retrofit'!$AD$23,IF(F25="Scenario3PBT9",'Major retrofit'!$AE$23,"")))&amp;IF(F25="Scenario1PBT10",'Major retrofit'!$AF$23,IF(F25="Scenario2PBT10",'Major retrofit'!$AG$23,IF(F25="Scenario3PBT10",'Major retrofit'!$AH$23,"")))&amp;IF(F25="Scenario1PBT11",'Major retrofit'!$AI$23,IF(F25="Scenario2PBT11",'Major retrofit'!$AJ$23,IF(F25="Scenario3PBT11",'Major retrofit'!$AK$23,"")))&amp;IF(F25="Scenario1PBT12",'Major retrofit'!$AL$23,IF(F25="Scenario2PBT12",'Major retrofit'!$AM$23,IF(F25="Scenario3PBT12",'Major retrofit'!$AN$23,"")))&amp;IF(F25="Scenario1PBT13",'Major retrofit'!$AO$23,IF(F25="Scenario2PBT13",'Major retrofit'!$AP$23,IF(F25="Scenario3PBT13",'Major retrofit'!$AQ$23,"")))&amp;IF(F25="Scenario1PBT14",'Major retrofit'!$AR$23,IF(F25="Scenario2PBT14",'Major retrofit'!$AS$23,IF(F25="Scenario3PBT14",'Major retrofit'!$AT$23,"")))&amp;IF(F25="Scenario1PBT15",'Major retrofit'!$AU$23,IF(F25="Scenario2PBT15",'Major retrofit'!$AV$23,IF(F25="Scenario3PBT15",'Major retrofit'!$AW$23,"")))</f>
        <v/>
      </c>
      <c r="P25" s="117">
        <f t="shared" si="15"/>
        <v>0</v>
      </c>
      <c r="Q25" s="117" t="str">
        <f>IF(F25="Scenario1PBT1",'Major retrofit'!$E$25,IF(F25="Scenario2PBT1",'Major retrofit'!$F$25,IF(F25="Scenario3PBT1",'Major retrofit'!$G$25,"")))&amp;IF(F25="Scenario1PBT2",'Major retrofit'!$H$25,IF(F25="Scenario2PBT2",'Major retrofit'!$I$25,IF(F25="Scenario3PBT2",'Major retrofit'!$J$25,"")))&amp;IF(F25="Scenario1PBT3",'Major retrofit'!$K$25,IF(F25="Scenario2PBT3",'Major retrofit'!$L$25,IF(F25="Scenario3PBT3",'Major retrofit'!$M$25,"")))&amp;IF(F25="Scenario1PBT4",'Major retrofit'!$N$25,IF(F25="Scenario2PBT4",'Major retrofit'!$O$25,IF(F25="Scenario3PBT4",'Major retrofit'!$P$25,"")))&amp;IF(F25="Scenario1PBT5",'Major retrofit'!$Q$25,IF(F25="Scenario2PBT5",'Major retrofit'!$R$25,IF(F25="Scenario3PBT5",'Major retrofit'!$S$25,"")))&amp;IF(F25="Scenario1PBT6",'Major retrofit'!$T$25,IF(F25="Scenario2PBT6",'Major retrofit'!$U$25,IF(F25="Scenario3PBT6",'Major retrofit'!$V$25,"")))&amp;IF(F25="Scenario1PBT7",'Major retrofit'!$W$25,IF(F25="Scenario2PBT7",'Major retrofit'!$X$25,IF(F25="Scenario3PBT7",'Major retrofit'!$Y$25,"")))&amp;IF(F25="Scenario1PBT8",'Major retrofit'!$Z$25,IF(F25="Scenario2PBT8",'Major retrofit'!$AA$25,IF(F25="Scenario3PBT8",'Major retrofit'!$AB$25,"")))&amp;IF(F25="Scenario1PBT9",'Major retrofit'!$AC$25,IF(F25="Scenario2PBT9",'Major retrofit'!$AD$25,IF(F25="Scenario3PBT9",'Major retrofit'!$AE$25,"")))&amp;IF(F25="Scenario1PBT10",'Major retrofit'!$AF$25,IF(F25="Scenario2PBT10",'Major retrofit'!$AG$25,IF(F25="Scenario3PBT10",'Major retrofit'!$AH$25,"")))&amp;IF(F25="Scenario1PBT11",'Major retrofit'!$AI$25,IF(F25="Scenario2PBT11",'Major retrofit'!$AJ$25,IF(F25="Scenario3PBT11",'Major retrofit'!$AK$25,"")))&amp;IF(F25="Scenario1PBT12",'Major retrofit'!$AL$25,IF(F25="Scenario2PBT12",'Major retrofit'!$AM$25,IF(F25="Scenario3PBT12",'Major retrofit'!$AN$25,"")))&amp;IF(F25="Scenario1PBT13",'Major retrofit'!$AO$25,IF(F25="Scenario2PBT13",'Major retrofit'!$AP$25,IF(F25="Scenario3PBT13",'Major retrofit'!$AQ$25,"")))&amp;IF(F25="Scenario1PBT14",'Major retrofit'!$AR$25,IF(F25="Scenario2PBT14",'Major retrofit'!$AS$25,IF(F25="Scenario3PBT14",'Major retrofit'!$AT$25,"")))&amp;IF(F25="Scenario1PBT15",'Major retrofit'!$AU$25,IF(F25="Scenario2PBT15",'Major retrofit'!$AV$25,IF(F25="Scenario3PBT15",'Major retrofit'!$AW$25,"")))</f>
        <v/>
      </c>
      <c r="R25" s="117">
        <f t="shared" si="16"/>
        <v>0</v>
      </c>
      <c r="S25" s="117" t="str">
        <f>IF(F25="Scenario1PBT1",'Major retrofit'!$E$27,IF(F25="Scenario2PBT1",'Major retrofit'!$F$27,IF(F25="Scenario3PBT1",'Major retrofit'!$G$27,"")))&amp;IF(F25="Scenario1PBT2",'Major retrofit'!$H$27,IF(F25="Scenario2PBT2",'Major retrofit'!$I$27,IF(F25="Scenario3PBT2",'Major retrofit'!$J$27,"")))&amp;IF(F25="Scenario1PBT3",'Major retrofit'!$K$27,IF(F25="Scenario2PBT3",'Major retrofit'!$L$27,IF(F25="Scenario3PBT3",'Major retrofit'!$M$27,"")))&amp;IF(F25="Scenario1PBT4",'Major retrofit'!$N$27,IF(F25="Scenario2PBT4",'Major retrofit'!$O$27,IF(F25="Scenario3PBT4",'Major retrofit'!$P$27,"")))&amp;IF(F25="Scenario1PBT5",'Major retrofit'!$Q$27,IF(F25="Scenario2PBT5",'Major retrofit'!$R$27,IF(F25="Scenario3PBT5",'Major retrofit'!$S$27,"")))&amp;IF(F25="Scenario1PBT6",'Major retrofit'!$T$27,IF(F25="Scenario2PBT6",'Major retrofit'!$U$27,IF(F25="Scenario3PBT6",'Major retrofit'!$V$27,"")))&amp;IF(F25="Scenario1PBT7",'Major retrofit'!$W$27,IF(F25="Scenario2PBT7",'Major retrofit'!$X$27,IF(F25="Scenario3PBT7",'Major retrofit'!$Y$27,"")))&amp;IF(F25="Scenario1PBT8",'Major retrofit'!$Z$27,IF(F25="Scenario2PBT8",'Major retrofit'!$AA$27,IF(F25="Scenario3PBT8",'Major retrofit'!$AB$27,"")))&amp;IF(F25="Scenario1PBT9",'Major retrofit'!$AC$27,IF(F25="Scenario2PBT9",'Major retrofit'!$AD$27,IF(F25="Scenario3PBT9",'Major retrofit'!$AE$27,"")))&amp;IF(F25="Scenario1PBT10",'Major retrofit'!$AF$27,IF(F25="Scenario2PBT10",'Major retrofit'!$AG$27,IF(F25="Scenario3PBT10",'Major retrofit'!$AH$27,"")))&amp;IF(F25="Scenario1PBT11",'Major retrofit'!$AI$27,IF(F25="Scenario2PBT11",'Major retrofit'!$AJ$27,IF(F25="Scenario3PBT11",'Major retrofit'!$AK$27,"")))&amp;IF(F25="Scenario1PBT12",'Major retrofit'!$AL$27,IF(F25="Scenario2PBT12",'Major retrofit'!$AM$27,IF(F25="Scenario3PBT12",'Major retrofit'!$AN$27,"")))&amp;IF(F25="Scenario1PBT13",'Major retrofit'!$AO$27,IF(F25="Scenario2PBT13",'Major retrofit'!$AP$27,IF(F25="Scenario3PBT13",'Major retrofit'!$AQ$27,"")))&amp;IF(F25="Scenario1PBT14",'Major retrofit'!$AR$27,IF(F25="Scenario2PBT14",'Major retrofit'!$AS$27,IF(F25="Scenario3PBT14",'Major retrofit'!$AT$27,"")))&amp;IF(F25="Scenario1PBT15",'Major retrofit'!$AU$27,IF(F25="Scenario2PBT15",'Major retrofit'!$AV$27,IF(F25="Scenario3PBT15",'Major retrofit'!$AW$27,"")))</f>
        <v/>
      </c>
      <c r="T25" s="207">
        <f t="shared" si="17"/>
        <v>0</v>
      </c>
      <c r="U25" s="206" t="str">
        <f>IF(F25="Scenario1PBT1",'Major retrofit'!$E$38,IF(F25="Scenario2PBT1",'Major retrofit'!$F$38,IF(F25="Scenario3PBT1",'Major retrofit'!$G$38,"")))&amp;IF(F25="Scenario1PBT2",'Major retrofit'!$H$38,IF(F25="Scenario2PBT2",'Major retrofit'!$I$38,IF(F25="Scenario3PBT2",'Major retrofit'!$J$38,"")))&amp;IF(F25="Scenario1PBT3",'Major retrofit'!$K$38,IF(F25="Scenario2PBT3",'Major retrofit'!$L$38,IF(F25="Scenario3PBT3",'Major retrofit'!$M$38,"")))&amp;IF(F25="Scenario1PBT4",'Major retrofit'!$N$38,IF(F25="Scenario2PBT4",'Major retrofit'!$O$38,IF(F25="Scenario3PBT4",'Major retrofit'!$P$38,"")))&amp;IF(F25="Scenario1PBT5",'Major retrofit'!$Q$38,IF(F25="Scenario2PBT5",'Major retrofit'!$R$38,IF(F25="Scenario3PBT5",'Major retrofit'!$S$38,"")))&amp;IF(F25="Scenario1PBT6",'Major retrofit'!$T$38,IF(F25="Scenario2PBT6",'Major retrofit'!$U$38,IF(F25="Scenario3PBT6",'Major retrofit'!$V$38,"")))&amp;IF(F25="Scenario1PBT7",'Major retrofit'!$W$38,IF(F25="Scenario2PBT7",'Major retrofit'!$X$38,IF(F25="Scenario3PBT7",'Major retrofit'!$Y$38,"")))&amp;IF(F25="Scenario1PBT8",'Major retrofit'!$Z$38,IF(F25="Scenario2PBT8",'Major retrofit'!$AA$38,IF(F25="Scenario3PBT8",'Major retrofit'!$AB$38,"")))&amp;IF(F25="Scenario1PBT9",'Major retrofit'!$AC$38,IF(F25="Scenario2PBT9",'Major retrofit'!$AD$38,IF(F25="Scenario3PBT9",'Major retrofit'!$AE$38,"")))&amp;IF(F25="Scenario1PBT10",'Major retrofit'!$AF$38,IF(F25="Scenario2PBT10",'Major retrofit'!$AG$38,IF(F25="Scenario3PBT10",'Major retrofit'!$AH$38,"")))&amp;IF(F25="Scenario1PBT11",'Major retrofit'!$AI$38,IF(F25="Scenario2PBT11",'Major retrofit'!$AJ$38,IF(F25="Scenario3PBT11",'Major retrofit'!$AK$38,"")))&amp;IF(F25="Scenario1PBT12",'Major retrofit'!$AL$38,IF(F25="Scenario2PBT12",'Major retrofit'!$AM$38,IF(F25="Scenario3PBT12",'Major retrofit'!$AN$38,"")))&amp;IF(F25="Scenario1PBT13",'Major retrofit'!$AO$38,IF(F25="Scenario2PBT13",'Major retrofit'!$AP$38,IF(F25="Scenario3PBT13",'Major retrofit'!$AQ$38,"")))&amp;IF(F25="Scenario1PBT14",'Major retrofit'!$AR$38,IF(F25="Scenario2PBT14",'Major retrofit'!$AS$38,IF(F25="Scenario3PBT14",'Major retrofit'!$AT$38,"")))&amp;IF(F25="Scenario1PBT15",'Major retrofit'!$AU$38,IF(F25="Scenario2PBT15",'Major retrofit'!$AV$38,IF(F25="Scenario3PBT15",'Major retrofit'!$AW$38,"")))</f>
        <v/>
      </c>
      <c r="V25" s="117">
        <f t="shared" si="18"/>
        <v>0</v>
      </c>
      <c r="W25" s="117" t="str">
        <f>IF(F25="Scenario1PBT1",'Major retrofit'!$E$40,IF(F25="Scenario2PBT1",'Major retrofit'!$F$40,IF(F25="Scenario3PBT1",'Major retrofit'!$G$40,"")))&amp;IF(F25="Scenario1PBT2",'Major retrofit'!$H$40,IF(F25="Scenario2PBT2",'Major retrofit'!$I$40,IF(F25="Scenario3PBT2",'Major retrofit'!$J$40,"")))&amp;IF(F25="Scenario1PBT3",'Major retrofit'!$K$40,IF(F25="Scenario2PBT3",'Major retrofit'!$L$40,IF(F25="Scenario3PBT3",'Major retrofit'!$M$40,"")))&amp;IF(F25="Scenario1PBT4",'Major retrofit'!$N$40,IF(F25="Scenario2PBT4",'Major retrofit'!$O$40,IF(F25="Scenario3PBT4",'Major retrofit'!$P$40,"")))&amp;IF(F25="Scenario1PBT5",'Major retrofit'!$Q$40,IF(F25="Scenario2PBT5",'Major retrofit'!$R$40,IF(F25="Scenario3PBT5",'Major retrofit'!$S$40,"")))&amp;IF(F25="Scenario1PBT6",'Major retrofit'!$T$40,IF(F25="Scenario2PBT6",'Major retrofit'!$U$40,IF(F25="Scenario3PBT6",'Major retrofit'!$V$40,"")))&amp;IF(F25="Scenario1PBT7",'Major retrofit'!$W$40,IF(F25="Scenario2PBT7",'Major retrofit'!$X$40,IF(F25="Scenario3PBT7",'Major retrofit'!$Y$40,"")))&amp;IF(F25="Scenario1PBT8",'Major retrofit'!$Z$40,IF(F25="Scenario2PBT8",'Major retrofit'!$AA$40,IF(F25="Scenario3PBT8",'Major retrofit'!$AB$40,"")))&amp;IF(F25="Scenario1PBT9",'Major retrofit'!$AC$40,IF(F25="Scenario2PBT9",'Major retrofit'!$AD$40,IF(F25="Scenario3PBT9",'Major retrofit'!$AE$40,"")))&amp;IF(F25="Scenario1PBT10",'Major retrofit'!$AF$40,IF(F25="Scenario2PBT10",'Major retrofit'!$AG$40,IF(F25="Scenario3PBT10",'Major retrofit'!$AH$40,"")))&amp;IF(F25="Scenario1PBT11",'Major retrofit'!$AI$40,IF(F25="Scenario2PBT11",'Major retrofit'!$AJ$40,IF(F25="Scenario3PBT11",'Major retrofit'!$AK$40,"")))&amp;IF(F25="Scenario1PBT12",'Major retrofit'!$AL$40,IF(F25="Scenario2PBT12",'Major retrofit'!$AM$40,IF(F25="Scenario3PBT12",'Major retrofit'!$AN$40,"")))&amp;IF(F25="Scenario1PBT13",'Major retrofit'!$AO$40,IF(F25="Scenario2PBT13",'Major retrofit'!$AP$40,IF(F25="Scenario3PBT13",'Major retrofit'!$AQ$40,"")))&amp;IF(F25="Scenario1PBT14",'Major retrofit'!$AR$40,IF(F25="Scenario2PBT14",'Major retrofit'!$AS$40,IF(F25="Scenario3PBT14",'Major retrofit'!$AT$40,"")))&amp;IF(F25="Scenario1PBT15",'Major retrofit'!$AU$40,IF(F25="Scenario2PBT15",'Major retrofit'!$AV$40,IF(F25="Scenario3PBT15",'Major retrofit'!$AW$40,"")))</f>
        <v/>
      </c>
      <c r="X25" s="117">
        <f t="shared" si="19"/>
        <v>0</v>
      </c>
      <c r="Y25" s="117" t="str">
        <f>IF(F25="Scenario1PBT1",'Major retrofit'!$E$42,IF(F25="Scenario2PBT1",'Major retrofit'!$F$42,IF(F25="Scenario3PBT1",'Major retrofit'!$G$42,"")))&amp;IF(F25="Scenario1PBT2",'Major retrofit'!$H$42,IF(F25="Scenario2PBT2",'Major retrofit'!$I$42,IF(F25="Scenario3PBT2",'Major retrofit'!$J$42,"")))&amp;IF(F25="Scenario1PBT3",'Major retrofit'!$K$42,IF(F25="Scenario2PBT3",'Major retrofit'!$L$42,IF(F25="Scenario3PBT3",'Major retrofit'!$M$42,"")))&amp;IF(F25="Scenario1PBT4",'Major retrofit'!$N$42,IF(F25="Scenario2PBT4",'Major retrofit'!$O$42,IF(F25="Scenario3PBT4",'Major retrofit'!$P$42,"")))&amp;IF(F25="Scenario1PBT5",'Major retrofit'!$Q$42,IF(F25="Scenario2PBT5",'Major retrofit'!$R$42,IF(F25="Scenario3PBT5",'Major retrofit'!$S$42,"")))&amp;IF(F25="Scenario1PBT6",'Major retrofit'!$T$42,IF(F25="Scenario2PBT6",'Major retrofit'!$U$42,IF(F25="Scenario3PBT6",'Major retrofit'!$V$42,"")))&amp;IF(F25="Scenario1PBT7",'Major retrofit'!$W$42,IF(F25="Scenario2PBT7",'Major retrofit'!$X$42,IF(F25="Scenario3PBT7",'Major retrofit'!$Y$42,"")))&amp;IF(F25="Scenario1PBT8",'Major retrofit'!$Z$42,IF(F25="Scenario2PBT8",'Major retrofit'!$AA$42,IF(F25="Scenario3PBT8",'Major retrofit'!$AB$42,"")))&amp;IF(F25="Scenario1PBT9",'Major retrofit'!$AC$42,IF(F25="Scenario2PBT9",'Major retrofit'!$AD$42,IF(F25="Scenario3PBT9",'Major retrofit'!$AE$42,"")))&amp;IF(F25="Scenario1PBT10",'Major retrofit'!$AF$42,IF(F25="Scenario2PBT10",'Major retrofit'!$AG$42,IF(F25="Scenario3PBT10",'Major retrofit'!$AH$42,"")))&amp;IF(F25="Scenario1PBT11",'Major retrofit'!$AI$42,IF(F25="Scenario2PBT11",'Major retrofit'!$AJ$42,IF(F25="Scenario3PBT11",'Major retrofit'!$AK$42,"")))&amp;IF(F25="Scenario1PBT12",'Major retrofit'!$AL$42,IF(F25="Scenario2PBT12",'Major retrofit'!$AM$42,IF(F25="Scenario3PBT12",'Major retrofit'!$AN$42,"")))&amp;IF(F25="Scenario1PBT13",'Major retrofit'!$AO$42,IF(F25="Scenario2PBT13",'Major retrofit'!$AP$42,IF(F25="Scenario3PBT13",'Major retrofit'!$AQ$42,"")))&amp;IF(F25="Scenario1PBT14",'Major retrofit'!$AR$42,IF(F25="Scenario2PBT14",'Major retrofit'!$AS$42,IF(F25="Scenario3PBT14",'Major retrofit'!$AT$42,"")))&amp;IF(F25="Scenario1PBT15",'Major retrofit'!$AU$42,IF(F25="Scenario2PBT15",'Major retrofit'!$AV$42,IF(F25="Scenario3PBT15",'Major retrofit'!$AW$42,"")))</f>
        <v/>
      </c>
      <c r="Z25" s="117">
        <f t="shared" si="20"/>
        <v>0</v>
      </c>
      <c r="AA25" s="178" t="str">
        <f>IF(F25="Scenario1PBT1",'Major retrofit'!$E$101,IF(F25="Scenario2PBT1",'Major retrofit'!$F$101,IF(F25="Scenario3PBT1",'Major retrofit'!$G$101,"")))&amp;IF(F25="Scenario1PBT2",'Major retrofit'!$H$101,IF(F25="Scenario2PBT2",'Major retrofit'!$I$101,IF(F25="Scenario3PBT2",'Major retrofit'!$J$101,"")))&amp;IF(F25="Scenario1PBT3",'Major retrofit'!$K$101,IF(F25="Scenario2PBT3",'Major retrofit'!$L$101,IF(F25="Scenario3PBT3",'Major retrofit'!$M$101,"")))&amp;IF(F25="Scenario1PBT4",'Major retrofit'!$N$101,IF(F25="Scenario2PBT4",'Major retrofit'!$O$101,IF(F25="Scenario3PBT4",'Major retrofit'!$P$101,"")))&amp;IF(F25="Scenario1PBT5",'Major retrofit'!$Q$101,IF(F25="Scenario2PBT5",'Major retrofit'!$R$101,IF(F25="Scenario3PBT5",'Major retrofit'!$S$101,"")))&amp;IF(F25="Scenario1PBT6",'Major retrofit'!$T$101,IF(F25="Scenario2PBT6",'Major retrofit'!$U$101,IF(F25="Scenario3PBT6",'Major retrofit'!$V$101,"")))&amp;IF(F25="Scenario1PBT7",'Major retrofit'!$W$101,IF(F25="Scenario2PBT7",'Major retrofit'!$X$101,IF(F25="Scenario3PBT7",'Major retrofit'!$Y$101,"")))&amp;IF(F25="Scenario1PBT8",'Major retrofit'!$Z$101,IF(F25="Scenario2PBT8",'Major retrofit'!$AA$101,IF(F25="Scenario3PBT8",'Major retrofit'!$AB$101,"")))&amp;IF(F25="Scenario1PBT9",'Major retrofit'!$AC$101,IF(F25="Scenario2PBT9",'Major retrofit'!$AD$101,IF(F25="Scenario3PBT9",'Major retrofit'!$AE$101,"")))&amp;IF(F25="Scenario1PBT10",'Major retrofit'!$AF$101,IF(F25="Scenario2PBT10",'Major retrofit'!$AG$101,IF(F25="Scenario3PBT10",'Major retrofit'!$AH$101,"")))&amp;IF(F25="Scenario1PBT11",'Major retrofit'!$AI$101,IF(F25="Scenario2PBT11",'Major retrofit'!$AJ$101,IF(F25="Scenario3PBT11",'Major retrofit'!$AK$101,"")))&amp;IF(F25="Scenario1PBT12",'Major retrofit'!$AL$101,IF(F25="Scenario2PBT12",'Major retrofit'!$AM$101,IF(F25="Scenario3PBT12",'Major retrofit'!$AN$101,"")))&amp;IF(F25="Scenario1PBT13",'Major retrofit'!$AO$101,IF(F25="Scenario2PBT13",'Major retrofit'!$AP$101,IF(F25="Scenario3PBT13",'Major retrofit'!$AQ$101,"")))&amp;IF(F25="Scenario1PBT14",'Major retrofit'!$AR$101,IF(F25="Scenario2PBT14",'Major retrofit'!$AS$101,IF(F25="Scenario3PBT14",'Major retrofit'!$AT$101,"")))&amp;IF(F25="Scenario1PBT15",'Major retrofit'!$AU$101,IF(F25="Scenario2PBT15",'Major retrofit'!$AV$101,IF(F25="Scenario3PBT15",'Major retrofit'!$AW$101,"")))</f>
        <v/>
      </c>
      <c r="AB25" s="179">
        <f t="shared" si="21"/>
        <v>0</v>
      </c>
      <c r="AC25" s="208">
        <f>IFERROR('Projection_Base-case'!G25-G25,0)</f>
        <v>0</v>
      </c>
      <c r="AD25" s="117">
        <f t="shared" si="0"/>
        <v>0</v>
      </c>
      <c r="AE25" s="117">
        <f>IFERROR(100*AC25/'Projection_Base-case'!G25,0)</f>
        <v>0</v>
      </c>
      <c r="AF25" s="117">
        <f>IFERROR('Projection_Base-case'!I25-I25,0)</f>
        <v>0</v>
      </c>
      <c r="AG25" s="117">
        <f t="shared" si="1"/>
        <v>0</v>
      </c>
      <c r="AH25" s="117">
        <f>IFERROR(100*AF25/'Projection_Base-case'!I25,0)</f>
        <v>0</v>
      </c>
      <c r="AI25" s="117">
        <f>IFERROR('Projection_Base-case'!K25-K25,0)</f>
        <v>0</v>
      </c>
      <c r="AJ25" s="117">
        <f t="shared" si="2"/>
        <v>0</v>
      </c>
      <c r="AK25" s="117">
        <f>IFERROR(100*AI25/'Projection_Base-case'!K25,0)</f>
        <v>0</v>
      </c>
      <c r="AL25" s="117">
        <f>IFERROR(M25-'Projection_Base-case'!M25,0)</f>
        <v>0</v>
      </c>
      <c r="AM25" s="117">
        <f t="shared" si="3"/>
        <v>0</v>
      </c>
      <c r="AN25" s="179">
        <f>IFERROR(IF('Projection_Base-case'!N25&gt;0,100*AM25/'Projection_Base-case'!N25,100*AM25/N25),0)</f>
        <v>0</v>
      </c>
      <c r="AO25" s="206">
        <f>IFERROR('Projection_Base-case'!O25-O25,0)</f>
        <v>0</v>
      </c>
      <c r="AP25" s="117">
        <f t="shared" si="4"/>
        <v>0</v>
      </c>
      <c r="AQ25" s="117">
        <f>IFERROR(100*AO25/'Projection_Base-case'!O25,0)</f>
        <v>0</v>
      </c>
      <c r="AR25" s="117">
        <f>IFERROR('Projection_Base-case'!Q25-Q25,0)</f>
        <v>0</v>
      </c>
      <c r="AS25" s="117">
        <f t="shared" si="5"/>
        <v>0</v>
      </c>
      <c r="AT25" s="117">
        <f>IFERROR(100*AR25/'Projection_Base-case'!Q25,0)</f>
        <v>0</v>
      </c>
      <c r="AU25" s="117">
        <f>IFERROR('Projection_Base-case'!S25-S25,0)</f>
        <v>0</v>
      </c>
      <c r="AV25" s="117">
        <f t="shared" si="6"/>
        <v>0</v>
      </c>
      <c r="AW25" s="118">
        <f>IFERROR(100*AU25/'Projection_Base-case'!S25,0)</f>
        <v>0</v>
      </c>
      <c r="AX25" s="206">
        <f>IFERROR('Projection_Base-case'!U25-U25,0)</f>
        <v>0</v>
      </c>
      <c r="AY25" s="117">
        <f t="shared" si="7"/>
        <v>0</v>
      </c>
      <c r="AZ25" s="117">
        <f>IFERROR(100*AX25/'Projection_Base-case'!U25,0)</f>
        <v>0</v>
      </c>
      <c r="BA25" s="117">
        <f>IFERROR('Projection_Base-case'!W25-W25,0)</f>
        <v>0</v>
      </c>
      <c r="BB25" s="117">
        <f t="shared" si="8"/>
        <v>0</v>
      </c>
      <c r="BC25" s="117">
        <f>IFERROR(100*BA25/'Projection_Base-case'!W25,0)</f>
        <v>0</v>
      </c>
      <c r="BD25" s="117">
        <f>IFERROR('Projection_Base-case'!Y25-Y25,0)</f>
        <v>0</v>
      </c>
      <c r="BE25" s="117">
        <f t="shared" si="9"/>
        <v>0</v>
      </c>
      <c r="BF25" s="117">
        <f>IFERROR(100*BD25/'Projection_Base-case'!Y25,0)</f>
        <v>0</v>
      </c>
      <c r="BG25" s="178">
        <f t="shared" si="22"/>
        <v>0</v>
      </c>
      <c r="BH25" s="179">
        <f t="shared" si="23"/>
        <v>0</v>
      </c>
    </row>
    <row r="26" spans="1:60" ht="15" thickBot="1">
      <c r="A26" s="205">
        <v>21</v>
      </c>
      <c r="B26" s="119">
        <f>IF('Projection_Base-case'!B26&lt;&gt;"",'Projection_Base-case'!B26,0)</f>
        <v>0</v>
      </c>
      <c r="C26" s="119">
        <f>IF('Projection_Base-case'!C26&lt;&gt;"",'Projection_Base-case'!C26,0)</f>
        <v>0</v>
      </c>
      <c r="D26" s="119">
        <f>IF('Projection_Base-case'!D26&lt;&gt;"",'Projection_Base-case'!D26,0)</f>
        <v>0</v>
      </c>
      <c r="E26" s="263" t="str">
        <f>IF(AND('Résultats major'!$AC$3="OUI",'Résultats major'!E25&lt;&gt;""),'Résultats major'!E25,IF(OR(D26="PBT1",D26="PBT2",D26="PBT3",D26="PBT4",D26="PBT5",D26="PBT6",D26="PBT7",D26="PBT8",D26="PBT10"),"Scenario1",IF(D26="PBT9","Scenario2","")))</f>
        <v/>
      </c>
      <c r="F26" s="202" t="str">
        <f t="shared" si="10"/>
        <v>0</v>
      </c>
      <c r="G26" s="177" t="str">
        <f>IF(F26="Scenario1PBT1",'Major retrofit'!$E$6,IF(F26="Scenario2PBT1",'Major retrofit'!$F$6,IF(F26="Scenario3PBT1",'Major retrofit'!$G$6,"")))&amp;IF(F26="Scenario1PBT2",'Major retrofit'!$H$6,IF(F26="Scenario2PBT2",'Major retrofit'!$I$6,IF(F26="Scenario3PBT2",'Major retrofit'!$J$6,"")))&amp;IF(F26="Scenario1PBT3",'Major retrofit'!$K$6,IF(F26="Scenario2PBT3",'Major retrofit'!$L$6,IF(F26="Scenario3PBT3",'Major retrofit'!$M$6,"")))&amp;IF(F26="Scenario1PBT4",'Major retrofit'!$N$6,IF(F26="Scenario2PBT4",'Major retrofit'!$O$6,IF(F26="Scenario3PBT4",'Major retrofit'!$P$6,"")))&amp;IF(F26="Scenario1PBT5",'Major retrofit'!$Q$6,IF(F26="Scenario2PBT5",'Major retrofit'!$R$6,IF(F26="Scenario3PBT5",'Major retrofit'!$S$6,"")))&amp;IF(F26="Scenario1PBT6",'Major retrofit'!$T$6,IF(F26="Scenario2PBT6",'Major retrofit'!$U$6,IF(F26="Scenario3PBT6",'Major retrofit'!$V$6,"")))&amp;IF(F26="Scenario1PBT7",'Major retrofit'!$W$6,IF(F26="Scenario2PBT7",'Major retrofit'!$X$6,IF(F26="Scenario3PBT7",'Major retrofit'!$Y$6,"")))&amp;IF(F26="Scenario1PBT8",'Major retrofit'!$Z$6,IF(F26="Scenario2PBT8",'Major retrofit'!$AA$6,IF(F26="Scenario3PBT8",'Major retrofit'!$AB$6,"")))&amp;IF(F26="Scenario1PBT9",'Major retrofit'!$AC$6,IF(F26="Scenario2PBT9",'Major retrofit'!$AD$6,IF(F26="Scenario3PBT9",'Major retrofit'!$AE$6,"")))&amp;IF(F26="Scenario1PBT10",'Major retrofit'!$AF$6,IF(F26="Scenario2PBT10",'Major retrofit'!$AG$6,IF(F26="Scenario3PBT10",'Major retrofit'!$AH$6,"")))&amp;IF(F26="Scenario1PBT11",'Major retrofit'!$AI$6,IF(F26="Scenario2PBT11",'Major retrofit'!$AJ$6,IF(F26="Scenario3PBT11",'Major retrofit'!$AK$6,"")))&amp;IF(F26="Scenario1PBT12",'Major retrofit'!$AL$6,IF(F26="Scenario2PBT12",'Major retrofit'!$AM$6,IF(F26="Scenario3PBT12",'Major retrofit'!$AN$6,"")))&amp;IF(F26="Scenario1PBT13",'Major retrofit'!$AO$6,IF(F26="Scenario2PBT13",'Major retrofit'!$AP$6,IF(F26="Scenario3PBT13",'Major retrofit'!$AQ$6,"")))&amp;IF(F26="Scenario1PBT14",'Major retrofit'!$AR$6,IF(F26="Scenario2PBT14",'Major retrofit'!$AS$6,IF(F26="Scenario3PBT14",'Major retrofit'!$AT$6,"")))&amp;IF(F26="Scenario1PBT15",'Major retrofit'!$AU$6,IF(F26="Scenario2PBT15",'Major retrofit'!$AV$6,IF(F26="Scenario3PBT15",'Major retrofit'!$AW$6,"")))</f>
        <v/>
      </c>
      <c r="H26" s="117">
        <f t="shared" si="11"/>
        <v>0</v>
      </c>
      <c r="I26" s="178" t="str">
        <f>IF(F26="Scenario1PBT1",'Major retrofit'!$E$16,IF(F26="Scenario2PBT1",'Major retrofit'!$F$16,IF(F26="Scenario3PBT1",'Major retrofit'!$G$16,"")))&amp;IF(F26="Scenario1PBT2",'Major retrofit'!$H$16,IF(F26="Scenario2PBT2",'Major retrofit'!$I$16,IF(F26="Scenario3PBT2",'Major retrofit'!$J$16,"")))&amp;IF(F26="Scenario1PBT3",'Major retrofit'!$K$16,IF(F26="Scenario2PBT3",'Major retrofit'!$L$16,IF(F26="Scenario3PBT3",'Major retrofit'!$M$16,"")))&amp;IF(F26="Scenario1PBT4",'Major retrofit'!$N$16,IF(F26="Scenario2PBT4",'Major retrofit'!$O$16,IF(F26="Scenario3PBT4",'Major retrofit'!$P$16,"")))&amp;IF(F26="Scenario1PBT5",'Major retrofit'!$Q$16,IF(F26="Scenario2PBT5",'Major retrofit'!$R$16,IF(F26="Scenario3PBT5",'Major retrofit'!$S$16,"")))&amp;IF(F26="Scenario1PBT6",'Major retrofit'!$T$16,IF(F26="Scenario2PBT6",'Major retrofit'!$U$16,IF(F26="Scenario3PBT6",'Major retrofit'!$V$16,"")))&amp;IF(F26="Scenario1PBT7",'Major retrofit'!$W$16,IF(F26="Scenario2PBT7",'Major retrofit'!$X$16,IF(F26="Scenario3PBT7",'Major retrofit'!$Y$16,"")))&amp;IF(F26="Scenario1PBT8",'Major retrofit'!$Z$16,IF(F26="Scenario2PBT8",'Major retrofit'!$AA$16,IF(F26="Scenario3PBT8",'Major retrofit'!$AB$16,"")))&amp;IF(F26="Scenario1PBT9",'Major retrofit'!$AC$16,IF(F26="Scenario2PBT9",'Major retrofit'!$AD$16,IF(F26="Scenario3PBT9",'Major retrofit'!$AE$16,"")))&amp;IF(F26="Scenario1PBT10",'Major retrofit'!$AF$16,IF(F26="Scenario2PBT10",'Major retrofit'!$AG$16,IF(F26="Scenario3PBT10",'Major retrofit'!$AH$16,"")))&amp;IF(F26="Scenario1PBT11",'Major retrofit'!$AI$16,IF(F26="Scenario2PBT11",'Major retrofit'!$AJ$16,IF(F26="Scenario3PBT11",'Major retrofit'!$AK$16,"")))&amp;IF(F26="Scenario1PBT12",'Major retrofit'!$AL$16,IF(F26="Scenario2PBT12",'Major retrofit'!$AM$16,IF(F26="Scenario3PBT12",'Major retrofit'!$AN$16,"")))&amp;IF(F26="Scenario1PBT13",'Major retrofit'!$AO$16,IF(F26="Scenario2PBT13",'Major retrofit'!$AP$16,IF(F26="Scenario3PBT13",'Major retrofit'!$AQ$16,"")))&amp;IF(F26="Scenario1PBT14",'Major retrofit'!$AR$16,IF(F26="Scenario2PBT14",'Major retrofit'!$AS$16,IF(F26="Scenario3PBT14",'Major retrofit'!$AT$16,"")))&amp;IF(F26="Scenario1PBT15",'Major retrofit'!$AU$16,IF(F26="Scenario2PBT15",'Major retrofit'!$AV$16,IF(F26="Scenario3PBT15",'Major retrofit'!$AW$16,"")))</f>
        <v/>
      </c>
      <c r="J26" s="117">
        <f t="shared" si="12"/>
        <v>0</v>
      </c>
      <c r="K26" s="117" t="str">
        <f>IF(F26="Scenario1PBT1",'Major retrofit'!$E$18,IF(F26="Scenario2PBT1",'Major retrofit'!$F$18,IF(F26="Scenario3PBT1",'Major retrofit'!$G$18,"")))&amp;IF(F26="Scenario1PBT2",'Major retrofit'!$H$18,IF(F26="Scenario2PBT2",'Major retrofit'!$I$18,IF(F26="Scenario3PBT2",'Major retrofit'!$J$18,"")))&amp;IF(F26="Scenario1PBT3",'Major retrofit'!$K$18,IF(F26="Scenario2PBT3",'Major retrofit'!$L$18,IF(F26="Scenario3PBT3",'Major retrofit'!$M$18,"")))&amp;IF(F26="Scenario1PBT4",'Major retrofit'!$N$18,IF(F26="Scenario2PBT4",'Major retrofit'!$O$18,IF(F26="Scenario3PBT4",'Major retrofit'!$P$18,"")))&amp;IF(F26="Scenario1PBT5",'Major retrofit'!$Q$18,IF(F26="Scenario2PBT5",'Major retrofit'!$R$18,IF(F26="Scenario3PBT5",'Major retrofit'!$S$18,"")))&amp;IF(F26="Scenario1PBT6",'Major retrofit'!$T$18,IF(F26="Scenario2PBT6",'Major retrofit'!$U$18,IF(F26="Scenario3PBT6",'Major retrofit'!$V$18,"")))&amp;IF(F26="Scenario1PBT7",'Major retrofit'!$W$18,IF(F26="Scenario2PBT7",'Major retrofit'!$X$18,IF(F26="Scenario3PBT7",'Major retrofit'!$Y$18,"")))&amp;IF(F26="Scenario1PBT8",'Major retrofit'!$Z$18,IF(F26="Scenario2PBT8",'Major retrofit'!$AA$18,IF(F26="Scenario3PBT8",'Major retrofit'!$AB$18,"")))&amp;IF(F26="Scenario1PBT9",'Major retrofit'!$AC$18,IF(F26="Scenario2PBT9",'Major retrofit'!$AD$18,IF(F26="Scenario3PBT9",'Major retrofit'!$AE$18,"")))&amp;IF(F26="Scenario1PBT10",'Major retrofit'!$AF$18,IF(F26="Scenario2PBT10",'Major retrofit'!$AG$18,IF(F26="Scenario3PBT10",'Major retrofit'!$AH$18,"")))&amp;IF(F26="Scenario1PBT11",'Major retrofit'!$AI$18,IF(F26="Scenario2PBT11",'Major retrofit'!$AJ$18,IF(F26="Scenario3PBT11",'Major retrofit'!$AK$18,"")))&amp;IF(F26="Scenario1PBT12",'Major retrofit'!$AL$18,IF(F26="Scenario2PBT12",'Major retrofit'!$AM$18,IF(F26="Scenario3PBT12",'Major retrofit'!$AN$18,"")))&amp;IF(F26="Scenario1PBT13",'Major retrofit'!$AO$18,IF(F26="Scenario2PBT13",'Major retrofit'!$AP$18,IF(F26="Scenario3PBT13",'Major retrofit'!$AQ$18,"")))&amp;IF(F26="Scenario1PBT14",'Major retrofit'!$AR$18,IF(F26="Scenario2PBT14",'Major retrofit'!$AS$18,IF(F26="Scenario3PBT14",'Major retrofit'!$AT$18,"")))&amp;IF(F26="Scenario1PBT15",'Major retrofit'!$AU$18,IF(F26="Scenario2PBT15",'Major retrofit'!$AV$18,IF(F26="Scenario3PBT15",'Major retrofit'!$AW$18,"")))</f>
        <v/>
      </c>
      <c r="L26" s="117">
        <f t="shared" si="13"/>
        <v>0</v>
      </c>
      <c r="M26" s="117" t="str">
        <f>IF(F26="Scenario1PBT1",'Major retrofit'!$E$20,IF(F26="Scenario2PBT1",'Major retrofit'!$F$20,IF(F26="Scenario3PBT1",'Major retrofit'!$G$20,"")))&amp;IF(F26="Scenario1PBT2",'Major retrofit'!$H$20,IF(F26="Scenario2PBT2",'Major retrofit'!$I$20,IF(F26="Scenario3PBT2",'Major retrofit'!$J$20,"")))&amp;IF(F26="Scenario1PBT3",'Major retrofit'!$K$20,IF(F26="Scenario2PBT3",'Major retrofit'!$L$20,IF(F26="Scenario3PBT3",'Major retrofit'!$M$20,"")))&amp;IF(F26="Scenario1PBT4",'Major retrofit'!$N$20,IF(F26="Scenario2PBT4",'Major retrofit'!$O$20,IF(F26="Scenario3PBT4",'Major retrofit'!$P$20,"")))&amp;IF(F26="Scenario1PBT5",'Major retrofit'!$Q$20,IF(F26="Scenario2PBT5",'Major retrofit'!$R$20,IF(F26="Scenario3PBT5",'Major retrofit'!$S$20,"")))&amp;IF(F26="Scenario1PBT6",'Major retrofit'!$T$20,IF(F26="Scenario2PBT6",'Major retrofit'!$U$20,IF(F26="Scenario3PBT6",'Major retrofit'!$V$20,"")))&amp;IF(F26="Scenario1PBT7",'Major retrofit'!$W$20,IF(F26="Scenario2PBT7",'Major retrofit'!$X$20,IF(F26="Scenario3PBT7",'Major retrofit'!$Y$20,"")))&amp;IF(F26="Scenario1PBT8",'Major retrofit'!$Z$20,IF(F26="Scenario2PBT8",'Major retrofit'!$AA$20,IF(F26="Scenario3PBT8",'Major retrofit'!$AB$20,"")))&amp;IF(F26="Scenario1PBT9",'Major retrofit'!$AC$20,IF(F26="Scenario2PBT9",'Major retrofit'!$AD$20,IF(F26="Scenario3PBT9",'Major retrofit'!$AE$20,"")))&amp;IF(F26="Scenario1PBT10",'Major retrofit'!$AF$20,IF(F26="Scenario2PBT10",'Major retrofit'!$AG$20,IF(F26="Scenario3PBT10",'Major retrofit'!$AH$20,"")))&amp;IF(F26="Scenario1PBT11",'Major retrofit'!$AI$20,IF(F26="Scenario2PBT11",'Major retrofit'!$AJ$20,IF(F26="Scenario3PBT11",'Major retrofit'!$AK$20,"")))&amp;IF(F26="Scenario1PBT12",'Major retrofit'!$AL$20,IF(F26="Scenario2PBT12",'Major retrofit'!$AM$20,IF(F26="Scenario3PBT12",'Major retrofit'!$AN$20,"")))&amp;IF(F26="Scenario1PBT13",'Major retrofit'!$AO$20,IF(F26="Scenario2PBT13",'Major retrofit'!$AP$20,IF(F26="Scenario3PBT13",'Major retrofit'!$AQ$20,"")))&amp;IF(F26="Scenario1PBT14",'Major retrofit'!$AR$20,IF(F26="Scenario2PBT14",'Major retrofit'!$AS$20,IF(F26="Scenario3PBT14",'Major retrofit'!$AT$20,"")))&amp;IF(F26="Scenario1PBT15",'Major retrofit'!$AU$20,IF(F26="Scenario2PBT15",'Major retrofit'!$AV$20,IF(F26="Scenario3PBT15",'Major retrofit'!$AW$20,"")))</f>
        <v/>
      </c>
      <c r="N26" s="118">
        <f t="shared" si="14"/>
        <v>0</v>
      </c>
      <c r="O26" s="206" t="str">
        <f>IF(F26="Scenario1PBT1",'Major retrofit'!$E$23,IF(F26="Scenario2PBT1",'Major retrofit'!$F$23,IF(F26="Scenario3PBT1",'Major retrofit'!$G$23,"")))&amp;IF(F26="Scenario1PBT2",'Major retrofit'!$H$23,IF(F26="Scenario2PBT2",'Major retrofit'!$I$23,IF(F26="Scenario3PBT2",'Major retrofit'!$J$23,"")))&amp;IF(F26="Scenario1PBT3",'Major retrofit'!$K$23,IF(F26="Scenario2PBT3",'Major retrofit'!$L$23,IF(F26="Scenario3PBT3",'Major retrofit'!$M$23,"")))&amp;IF(F26="Scenario1PBT4",'Major retrofit'!$N$23,IF(F26="Scenario2PBT4",'Major retrofit'!$O$23,IF(F26="Scenario3PBT4",'Major retrofit'!$P$23,"")))&amp;IF(F26="Scenario1PBT5",'Major retrofit'!$Q$23,IF(F26="Scenario2PBT5",'Major retrofit'!$R$23,IF(F26="Scenario3PBT5",'Major retrofit'!$S$23,"")))&amp;IF(F26="Scenario1PBT6",'Major retrofit'!$T$23,IF(F26="Scenario2PBT6",'Major retrofit'!$U$23,IF(F26="Scenario3PBT6",'Major retrofit'!$V$23,"")))&amp;IF(F26="Scenario1PBT7",'Major retrofit'!$W$23,IF(F26="Scenario2PBT7",'Major retrofit'!$X$23,IF(F26="Scenario3PBT7",'Major retrofit'!$Y$23,"")))&amp;IF(F26="Scenario1PBT8",'Major retrofit'!$Z$23,IF(F26="Scenario2PBT8",'Major retrofit'!$AA$23,IF(F26="Scenario3PBT8",'Major retrofit'!$AB$23,"")))&amp;IF(F26="Scenario1PBT9",'Major retrofit'!$AC$23,IF(F26="Scenario2PBT9",'Major retrofit'!$AD$23,IF(F26="Scenario3PBT9",'Major retrofit'!$AE$23,"")))&amp;IF(F26="Scenario1PBT10",'Major retrofit'!$AF$23,IF(F26="Scenario2PBT10",'Major retrofit'!$AG$23,IF(F26="Scenario3PBT10",'Major retrofit'!$AH$23,"")))&amp;IF(F26="Scenario1PBT11",'Major retrofit'!$AI$23,IF(F26="Scenario2PBT11",'Major retrofit'!$AJ$23,IF(F26="Scenario3PBT11",'Major retrofit'!$AK$23,"")))&amp;IF(F26="Scenario1PBT12",'Major retrofit'!$AL$23,IF(F26="Scenario2PBT12",'Major retrofit'!$AM$23,IF(F26="Scenario3PBT12",'Major retrofit'!$AN$23,"")))&amp;IF(F26="Scenario1PBT13",'Major retrofit'!$AO$23,IF(F26="Scenario2PBT13",'Major retrofit'!$AP$23,IF(F26="Scenario3PBT13",'Major retrofit'!$AQ$23,"")))&amp;IF(F26="Scenario1PBT14",'Major retrofit'!$AR$23,IF(F26="Scenario2PBT14",'Major retrofit'!$AS$23,IF(F26="Scenario3PBT14",'Major retrofit'!$AT$23,"")))&amp;IF(F26="Scenario1PBT15",'Major retrofit'!$AU$23,IF(F26="Scenario2PBT15",'Major retrofit'!$AV$23,IF(F26="Scenario3PBT15",'Major retrofit'!$AW$23,"")))</f>
        <v/>
      </c>
      <c r="P26" s="117">
        <f t="shared" si="15"/>
        <v>0</v>
      </c>
      <c r="Q26" s="117" t="str">
        <f>IF(F26="Scenario1PBT1",'Major retrofit'!$E$25,IF(F26="Scenario2PBT1",'Major retrofit'!$F$25,IF(F26="Scenario3PBT1",'Major retrofit'!$G$25,"")))&amp;IF(F26="Scenario1PBT2",'Major retrofit'!$H$25,IF(F26="Scenario2PBT2",'Major retrofit'!$I$25,IF(F26="Scenario3PBT2",'Major retrofit'!$J$25,"")))&amp;IF(F26="Scenario1PBT3",'Major retrofit'!$K$25,IF(F26="Scenario2PBT3",'Major retrofit'!$L$25,IF(F26="Scenario3PBT3",'Major retrofit'!$M$25,"")))&amp;IF(F26="Scenario1PBT4",'Major retrofit'!$N$25,IF(F26="Scenario2PBT4",'Major retrofit'!$O$25,IF(F26="Scenario3PBT4",'Major retrofit'!$P$25,"")))&amp;IF(F26="Scenario1PBT5",'Major retrofit'!$Q$25,IF(F26="Scenario2PBT5",'Major retrofit'!$R$25,IF(F26="Scenario3PBT5",'Major retrofit'!$S$25,"")))&amp;IF(F26="Scenario1PBT6",'Major retrofit'!$T$25,IF(F26="Scenario2PBT6",'Major retrofit'!$U$25,IF(F26="Scenario3PBT6",'Major retrofit'!$V$25,"")))&amp;IF(F26="Scenario1PBT7",'Major retrofit'!$W$25,IF(F26="Scenario2PBT7",'Major retrofit'!$X$25,IF(F26="Scenario3PBT7",'Major retrofit'!$Y$25,"")))&amp;IF(F26="Scenario1PBT8",'Major retrofit'!$Z$25,IF(F26="Scenario2PBT8",'Major retrofit'!$AA$25,IF(F26="Scenario3PBT8",'Major retrofit'!$AB$25,"")))&amp;IF(F26="Scenario1PBT9",'Major retrofit'!$AC$25,IF(F26="Scenario2PBT9",'Major retrofit'!$AD$25,IF(F26="Scenario3PBT9",'Major retrofit'!$AE$25,"")))&amp;IF(F26="Scenario1PBT10",'Major retrofit'!$AF$25,IF(F26="Scenario2PBT10",'Major retrofit'!$AG$25,IF(F26="Scenario3PBT10",'Major retrofit'!$AH$25,"")))&amp;IF(F26="Scenario1PBT11",'Major retrofit'!$AI$25,IF(F26="Scenario2PBT11",'Major retrofit'!$AJ$25,IF(F26="Scenario3PBT11",'Major retrofit'!$AK$25,"")))&amp;IF(F26="Scenario1PBT12",'Major retrofit'!$AL$25,IF(F26="Scenario2PBT12",'Major retrofit'!$AM$25,IF(F26="Scenario3PBT12",'Major retrofit'!$AN$25,"")))&amp;IF(F26="Scenario1PBT13",'Major retrofit'!$AO$25,IF(F26="Scenario2PBT13",'Major retrofit'!$AP$25,IF(F26="Scenario3PBT13",'Major retrofit'!$AQ$25,"")))&amp;IF(F26="Scenario1PBT14",'Major retrofit'!$AR$25,IF(F26="Scenario2PBT14",'Major retrofit'!$AS$25,IF(F26="Scenario3PBT14",'Major retrofit'!$AT$25,"")))&amp;IF(F26="Scenario1PBT15",'Major retrofit'!$AU$25,IF(F26="Scenario2PBT15",'Major retrofit'!$AV$25,IF(F26="Scenario3PBT15",'Major retrofit'!$AW$25,"")))</f>
        <v/>
      </c>
      <c r="R26" s="117">
        <f t="shared" si="16"/>
        <v>0</v>
      </c>
      <c r="S26" s="117" t="str">
        <f>IF(F26="Scenario1PBT1",'Major retrofit'!$E$27,IF(F26="Scenario2PBT1",'Major retrofit'!$F$27,IF(F26="Scenario3PBT1",'Major retrofit'!$G$27,"")))&amp;IF(F26="Scenario1PBT2",'Major retrofit'!$H$27,IF(F26="Scenario2PBT2",'Major retrofit'!$I$27,IF(F26="Scenario3PBT2",'Major retrofit'!$J$27,"")))&amp;IF(F26="Scenario1PBT3",'Major retrofit'!$K$27,IF(F26="Scenario2PBT3",'Major retrofit'!$L$27,IF(F26="Scenario3PBT3",'Major retrofit'!$M$27,"")))&amp;IF(F26="Scenario1PBT4",'Major retrofit'!$N$27,IF(F26="Scenario2PBT4",'Major retrofit'!$O$27,IF(F26="Scenario3PBT4",'Major retrofit'!$P$27,"")))&amp;IF(F26="Scenario1PBT5",'Major retrofit'!$Q$27,IF(F26="Scenario2PBT5",'Major retrofit'!$R$27,IF(F26="Scenario3PBT5",'Major retrofit'!$S$27,"")))&amp;IF(F26="Scenario1PBT6",'Major retrofit'!$T$27,IF(F26="Scenario2PBT6",'Major retrofit'!$U$27,IF(F26="Scenario3PBT6",'Major retrofit'!$V$27,"")))&amp;IF(F26="Scenario1PBT7",'Major retrofit'!$W$27,IF(F26="Scenario2PBT7",'Major retrofit'!$X$27,IF(F26="Scenario3PBT7",'Major retrofit'!$Y$27,"")))&amp;IF(F26="Scenario1PBT8",'Major retrofit'!$Z$27,IF(F26="Scenario2PBT8",'Major retrofit'!$AA$27,IF(F26="Scenario3PBT8",'Major retrofit'!$AB$27,"")))&amp;IF(F26="Scenario1PBT9",'Major retrofit'!$AC$27,IF(F26="Scenario2PBT9",'Major retrofit'!$AD$27,IF(F26="Scenario3PBT9",'Major retrofit'!$AE$27,"")))&amp;IF(F26="Scenario1PBT10",'Major retrofit'!$AF$27,IF(F26="Scenario2PBT10",'Major retrofit'!$AG$27,IF(F26="Scenario3PBT10",'Major retrofit'!$AH$27,"")))&amp;IF(F26="Scenario1PBT11",'Major retrofit'!$AI$27,IF(F26="Scenario2PBT11",'Major retrofit'!$AJ$27,IF(F26="Scenario3PBT11",'Major retrofit'!$AK$27,"")))&amp;IF(F26="Scenario1PBT12",'Major retrofit'!$AL$27,IF(F26="Scenario2PBT12",'Major retrofit'!$AM$27,IF(F26="Scenario3PBT12",'Major retrofit'!$AN$27,"")))&amp;IF(F26="Scenario1PBT13",'Major retrofit'!$AO$27,IF(F26="Scenario2PBT13",'Major retrofit'!$AP$27,IF(F26="Scenario3PBT13",'Major retrofit'!$AQ$27,"")))&amp;IF(F26="Scenario1PBT14",'Major retrofit'!$AR$27,IF(F26="Scenario2PBT14",'Major retrofit'!$AS$27,IF(F26="Scenario3PBT14",'Major retrofit'!$AT$27,"")))&amp;IF(F26="Scenario1PBT15",'Major retrofit'!$AU$27,IF(F26="Scenario2PBT15",'Major retrofit'!$AV$27,IF(F26="Scenario3PBT15",'Major retrofit'!$AW$27,"")))</f>
        <v/>
      </c>
      <c r="T26" s="207">
        <f t="shared" si="17"/>
        <v>0</v>
      </c>
      <c r="U26" s="206" t="str">
        <f>IF(F26="Scenario1PBT1",'Major retrofit'!$E$38,IF(F26="Scenario2PBT1",'Major retrofit'!$F$38,IF(F26="Scenario3PBT1",'Major retrofit'!$G$38,"")))&amp;IF(F26="Scenario1PBT2",'Major retrofit'!$H$38,IF(F26="Scenario2PBT2",'Major retrofit'!$I$38,IF(F26="Scenario3PBT2",'Major retrofit'!$J$38,"")))&amp;IF(F26="Scenario1PBT3",'Major retrofit'!$K$38,IF(F26="Scenario2PBT3",'Major retrofit'!$L$38,IF(F26="Scenario3PBT3",'Major retrofit'!$M$38,"")))&amp;IF(F26="Scenario1PBT4",'Major retrofit'!$N$38,IF(F26="Scenario2PBT4",'Major retrofit'!$O$38,IF(F26="Scenario3PBT4",'Major retrofit'!$P$38,"")))&amp;IF(F26="Scenario1PBT5",'Major retrofit'!$Q$38,IF(F26="Scenario2PBT5",'Major retrofit'!$R$38,IF(F26="Scenario3PBT5",'Major retrofit'!$S$38,"")))&amp;IF(F26="Scenario1PBT6",'Major retrofit'!$T$38,IF(F26="Scenario2PBT6",'Major retrofit'!$U$38,IF(F26="Scenario3PBT6",'Major retrofit'!$V$38,"")))&amp;IF(F26="Scenario1PBT7",'Major retrofit'!$W$38,IF(F26="Scenario2PBT7",'Major retrofit'!$X$38,IF(F26="Scenario3PBT7",'Major retrofit'!$Y$38,"")))&amp;IF(F26="Scenario1PBT8",'Major retrofit'!$Z$38,IF(F26="Scenario2PBT8",'Major retrofit'!$AA$38,IF(F26="Scenario3PBT8",'Major retrofit'!$AB$38,"")))&amp;IF(F26="Scenario1PBT9",'Major retrofit'!$AC$38,IF(F26="Scenario2PBT9",'Major retrofit'!$AD$38,IF(F26="Scenario3PBT9",'Major retrofit'!$AE$38,"")))&amp;IF(F26="Scenario1PBT10",'Major retrofit'!$AF$38,IF(F26="Scenario2PBT10",'Major retrofit'!$AG$38,IF(F26="Scenario3PBT10",'Major retrofit'!$AH$38,"")))&amp;IF(F26="Scenario1PBT11",'Major retrofit'!$AI$38,IF(F26="Scenario2PBT11",'Major retrofit'!$AJ$38,IF(F26="Scenario3PBT11",'Major retrofit'!$AK$38,"")))&amp;IF(F26="Scenario1PBT12",'Major retrofit'!$AL$38,IF(F26="Scenario2PBT12",'Major retrofit'!$AM$38,IF(F26="Scenario3PBT12",'Major retrofit'!$AN$38,"")))&amp;IF(F26="Scenario1PBT13",'Major retrofit'!$AO$38,IF(F26="Scenario2PBT13",'Major retrofit'!$AP$38,IF(F26="Scenario3PBT13",'Major retrofit'!$AQ$38,"")))&amp;IF(F26="Scenario1PBT14",'Major retrofit'!$AR$38,IF(F26="Scenario2PBT14",'Major retrofit'!$AS$38,IF(F26="Scenario3PBT14",'Major retrofit'!$AT$38,"")))&amp;IF(F26="Scenario1PBT15",'Major retrofit'!$AU$38,IF(F26="Scenario2PBT15",'Major retrofit'!$AV$38,IF(F26="Scenario3PBT15",'Major retrofit'!$AW$38,"")))</f>
        <v/>
      </c>
      <c r="V26" s="117">
        <f t="shared" si="18"/>
        <v>0</v>
      </c>
      <c r="W26" s="117" t="str">
        <f>IF(F26="Scenario1PBT1",'Major retrofit'!$E$40,IF(F26="Scenario2PBT1",'Major retrofit'!$F$40,IF(F26="Scenario3PBT1",'Major retrofit'!$G$40,"")))&amp;IF(F26="Scenario1PBT2",'Major retrofit'!$H$40,IF(F26="Scenario2PBT2",'Major retrofit'!$I$40,IF(F26="Scenario3PBT2",'Major retrofit'!$J$40,"")))&amp;IF(F26="Scenario1PBT3",'Major retrofit'!$K$40,IF(F26="Scenario2PBT3",'Major retrofit'!$L$40,IF(F26="Scenario3PBT3",'Major retrofit'!$M$40,"")))&amp;IF(F26="Scenario1PBT4",'Major retrofit'!$N$40,IF(F26="Scenario2PBT4",'Major retrofit'!$O$40,IF(F26="Scenario3PBT4",'Major retrofit'!$P$40,"")))&amp;IF(F26="Scenario1PBT5",'Major retrofit'!$Q$40,IF(F26="Scenario2PBT5",'Major retrofit'!$R$40,IF(F26="Scenario3PBT5",'Major retrofit'!$S$40,"")))&amp;IF(F26="Scenario1PBT6",'Major retrofit'!$T$40,IF(F26="Scenario2PBT6",'Major retrofit'!$U$40,IF(F26="Scenario3PBT6",'Major retrofit'!$V$40,"")))&amp;IF(F26="Scenario1PBT7",'Major retrofit'!$W$40,IF(F26="Scenario2PBT7",'Major retrofit'!$X$40,IF(F26="Scenario3PBT7",'Major retrofit'!$Y$40,"")))&amp;IF(F26="Scenario1PBT8",'Major retrofit'!$Z$40,IF(F26="Scenario2PBT8",'Major retrofit'!$AA$40,IF(F26="Scenario3PBT8",'Major retrofit'!$AB$40,"")))&amp;IF(F26="Scenario1PBT9",'Major retrofit'!$AC$40,IF(F26="Scenario2PBT9",'Major retrofit'!$AD$40,IF(F26="Scenario3PBT9",'Major retrofit'!$AE$40,"")))&amp;IF(F26="Scenario1PBT10",'Major retrofit'!$AF$40,IF(F26="Scenario2PBT10",'Major retrofit'!$AG$40,IF(F26="Scenario3PBT10",'Major retrofit'!$AH$40,"")))&amp;IF(F26="Scenario1PBT11",'Major retrofit'!$AI$40,IF(F26="Scenario2PBT11",'Major retrofit'!$AJ$40,IF(F26="Scenario3PBT11",'Major retrofit'!$AK$40,"")))&amp;IF(F26="Scenario1PBT12",'Major retrofit'!$AL$40,IF(F26="Scenario2PBT12",'Major retrofit'!$AM$40,IF(F26="Scenario3PBT12",'Major retrofit'!$AN$40,"")))&amp;IF(F26="Scenario1PBT13",'Major retrofit'!$AO$40,IF(F26="Scenario2PBT13",'Major retrofit'!$AP$40,IF(F26="Scenario3PBT13",'Major retrofit'!$AQ$40,"")))&amp;IF(F26="Scenario1PBT14",'Major retrofit'!$AR$40,IF(F26="Scenario2PBT14",'Major retrofit'!$AS$40,IF(F26="Scenario3PBT14",'Major retrofit'!$AT$40,"")))&amp;IF(F26="Scenario1PBT15",'Major retrofit'!$AU$40,IF(F26="Scenario2PBT15",'Major retrofit'!$AV$40,IF(F26="Scenario3PBT15",'Major retrofit'!$AW$40,"")))</f>
        <v/>
      </c>
      <c r="X26" s="117">
        <f t="shared" si="19"/>
        <v>0</v>
      </c>
      <c r="Y26" s="117" t="str">
        <f>IF(F26="Scenario1PBT1",'Major retrofit'!$E$42,IF(F26="Scenario2PBT1",'Major retrofit'!$F$42,IF(F26="Scenario3PBT1",'Major retrofit'!$G$42,"")))&amp;IF(F26="Scenario1PBT2",'Major retrofit'!$H$42,IF(F26="Scenario2PBT2",'Major retrofit'!$I$42,IF(F26="Scenario3PBT2",'Major retrofit'!$J$42,"")))&amp;IF(F26="Scenario1PBT3",'Major retrofit'!$K$42,IF(F26="Scenario2PBT3",'Major retrofit'!$L$42,IF(F26="Scenario3PBT3",'Major retrofit'!$M$42,"")))&amp;IF(F26="Scenario1PBT4",'Major retrofit'!$N$42,IF(F26="Scenario2PBT4",'Major retrofit'!$O$42,IF(F26="Scenario3PBT4",'Major retrofit'!$P$42,"")))&amp;IF(F26="Scenario1PBT5",'Major retrofit'!$Q$42,IF(F26="Scenario2PBT5",'Major retrofit'!$R$42,IF(F26="Scenario3PBT5",'Major retrofit'!$S$42,"")))&amp;IF(F26="Scenario1PBT6",'Major retrofit'!$T$42,IF(F26="Scenario2PBT6",'Major retrofit'!$U$42,IF(F26="Scenario3PBT6",'Major retrofit'!$V$42,"")))&amp;IF(F26="Scenario1PBT7",'Major retrofit'!$W$42,IF(F26="Scenario2PBT7",'Major retrofit'!$X$42,IF(F26="Scenario3PBT7",'Major retrofit'!$Y$42,"")))&amp;IF(F26="Scenario1PBT8",'Major retrofit'!$Z$42,IF(F26="Scenario2PBT8",'Major retrofit'!$AA$42,IF(F26="Scenario3PBT8",'Major retrofit'!$AB$42,"")))&amp;IF(F26="Scenario1PBT9",'Major retrofit'!$AC$42,IF(F26="Scenario2PBT9",'Major retrofit'!$AD$42,IF(F26="Scenario3PBT9",'Major retrofit'!$AE$42,"")))&amp;IF(F26="Scenario1PBT10",'Major retrofit'!$AF$42,IF(F26="Scenario2PBT10",'Major retrofit'!$AG$42,IF(F26="Scenario3PBT10",'Major retrofit'!$AH$42,"")))&amp;IF(F26="Scenario1PBT11",'Major retrofit'!$AI$42,IF(F26="Scenario2PBT11",'Major retrofit'!$AJ$42,IF(F26="Scenario3PBT11",'Major retrofit'!$AK$42,"")))&amp;IF(F26="Scenario1PBT12",'Major retrofit'!$AL$42,IF(F26="Scenario2PBT12",'Major retrofit'!$AM$42,IF(F26="Scenario3PBT12",'Major retrofit'!$AN$42,"")))&amp;IF(F26="Scenario1PBT13",'Major retrofit'!$AO$42,IF(F26="Scenario2PBT13",'Major retrofit'!$AP$42,IF(F26="Scenario3PBT13",'Major retrofit'!$AQ$42,"")))&amp;IF(F26="Scenario1PBT14",'Major retrofit'!$AR$42,IF(F26="Scenario2PBT14",'Major retrofit'!$AS$42,IF(F26="Scenario3PBT14",'Major retrofit'!$AT$42,"")))&amp;IF(F26="Scenario1PBT15",'Major retrofit'!$AU$42,IF(F26="Scenario2PBT15",'Major retrofit'!$AV$42,IF(F26="Scenario3PBT15",'Major retrofit'!$AW$42,"")))</f>
        <v/>
      </c>
      <c r="Z26" s="117">
        <f t="shared" si="20"/>
        <v>0</v>
      </c>
      <c r="AA26" s="178" t="str">
        <f>IF(F26="Scenario1PBT1",'Major retrofit'!$E$101,IF(F26="Scenario2PBT1",'Major retrofit'!$F$101,IF(F26="Scenario3PBT1",'Major retrofit'!$G$101,"")))&amp;IF(F26="Scenario1PBT2",'Major retrofit'!$H$101,IF(F26="Scenario2PBT2",'Major retrofit'!$I$101,IF(F26="Scenario3PBT2",'Major retrofit'!$J$101,"")))&amp;IF(F26="Scenario1PBT3",'Major retrofit'!$K$101,IF(F26="Scenario2PBT3",'Major retrofit'!$L$101,IF(F26="Scenario3PBT3",'Major retrofit'!$M$101,"")))&amp;IF(F26="Scenario1PBT4",'Major retrofit'!$N$101,IF(F26="Scenario2PBT4",'Major retrofit'!$O$101,IF(F26="Scenario3PBT4",'Major retrofit'!$P$101,"")))&amp;IF(F26="Scenario1PBT5",'Major retrofit'!$Q$101,IF(F26="Scenario2PBT5",'Major retrofit'!$R$101,IF(F26="Scenario3PBT5",'Major retrofit'!$S$101,"")))&amp;IF(F26="Scenario1PBT6",'Major retrofit'!$T$101,IF(F26="Scenario2PBT6",'Major retrofit'!$U$101,IF(F26="Scenario3PBT6",'Major retrofit'!$V$101,"")))&amp;IF(F26="Scenario1PBT7",'Major retrofit'!$W$101,IF(F26="Scenario2PBT7",'Major retrofit'!$X$101,IF(F26="Scenario3PBT7",'Major retrofit'!$Y$101,"")))&amp;IF(F26="Scenario1PBT8",'Major retrofit'!$Z$101,IF(F26="Scenario2PBT8",'Major retrofit'!$AA$101,IF(F26="Scenario3PBT8",'Major retrofit'!$AB$101,"")))&amp;IF(F26="Scenario1PBT9",'Major retrofit'!$AC$101,IF(F26="Scenario2PBT9",'Major retrofit'!$AD$101,IF(F26="Scenario3PBT9",'Major retrofit'!$AE$101,"")))&amp;IF(F26="Scenario1PBT10",'Major retrofit'!$AF$101,IF(F26="Scenario2PBT10",'Major retrofit'!$AG$101,IF(F26="Scenario3PBT10",'Major retrofit'!$AH$101,"")))&amp;IF(F26="Scenario1PBT11",'Major retrofit'!$AI$101,IF(F26="Scenario2PBT11",'Major retrofit'!$AJ$101,IF(F26="Scenario3PBT11",'Major retrofit'!$AK$101,"")))&amp;IF(F26="Scenario1PBT12",'Major retrofit'!$AL$101,IF(F26="Scenario2PBT12",'Major retrofit'!$AM$101,IF(F26="Scenario3PBT12",'Major retrofit'!$AN$101,"")))&amp;IF(F26="Scenario1PBT13",'Major retrofit'!$AO$101,IF(F26="Scenario2PBT13",'Major retrofit'!$AP$101,IF(F26="Scenario3PBT13",'Major retrofit'!$AQ$101,"")))&amp;IF(F26="Scenario1PBT14",'Major retrofit'!$AR$101,IF(F26="Scenario2PBT14",'Major retrofit'!$AS$101,IF(F26="Scenario3PBT14",'Major retrofit'!$AT$101,"")))&amp;IF(F26="Scenario1PBT15",'Major retrofit'!$AU$101,IF(F26="Scenario2PBT15",'Major retrofit'!$AV$101,IF(F26="Scenario3PBT15",'Major retrofit'!$AW$101,"")))</f>
        <v/>
      </c>
      <c r="AB26" s="179">
        <f t="shared" si="21"/>
        <v>0</v>
      </c>
      <c r="AC26" s="208">
        <f>IFERROR('Projection_Base-case'!G26-G26,0)</f>
        <v>0</v>
      </c>
      <c r="AD26" s="117">
        <f t="shared" si="0"/>
        <v>0</v>
      </c>
      <c r="AE26" s="117">
        <f>IFERROR(100*AC26/'Projection_Base-case'!G26,0)</f>
        <v>0</v>
      </c>
      <c r="AF26" s="117">
        <f>IFERROR('Projection_Base-case'!I26-I26,0)</f>
        <v>0</v>
      </c>
      <c r="AG26" s="117">
        <f t="shared" si="1"/>
        <v>0</v>
      </c>
      <c r="AH26" s="117">
        <f>IFERROR(100*AF26/'Projection_Base-case'!I26,0)</f>
        <v>0</v>
      </c>
      <c r="AI26" s="117">
        <f>IFERROR('Projection_Base-case'!K26-K26,0)</f>
        <v>0</v>
      </c>
      <c r="AJ26" s="117">
        <f t="shared" si="2"/>
        <v>0</v>
      </c>
      <c r="AK26" s="117">
        <f>IFERROR(100*AI26/'Projection_Base-case'!K26,0)</f>
        <v>0</v>
      </c>
      <c r="AL26" s="117">
        <f>IFERROR(M26-'Projection_Base-case'!M26,0)</f>
        <v>0</v>
      </c>
      <c r="AM26" s="117">
        <f t="shared" si="3"/>
        <v>0</v>
      </c>
      <c r="AN26" s="179">
        <f>IFERROR(IF('Projection_Base-case'!N26&gt;0,100*AM26/'Projection_Base-case'!N26,100*AM26/N26),0)</f>
        <v>0</v>
      </c>
      <c r="AO26" s="206">
        <f>IFERROR('Projection_Base-case'!O26-O26,0)</f>
        <v>0</v>
      </c>
      <c r="AP26" s="117">
        <f t="shared" si="4"/>
        <v>0</v>
      </c>
      <c r="AQ26" s="117">
        <f>IFERROR(100*AO26/'Projection_Base-case'!O26,0)</f>
        <v>0</v>
      </c>
      <c r="AR26" s="117">
        <f>IFERROR('Projection_Base-case'!Q26-Q26,0)</f>
        <v>0</v>
      </c>
      <c r="AS26" s="117">
        <f t="shared" si="5"/>
        <v>0</v>
      </c>
      <c r="AT26" s="117">
        <f>IFERROR(100*AR26/'Projection_Base-case'!Q26,0)</f>
        <v>0</v>
      </c>
      <c r="AU26" s="117">
        <f>IFERROR('Projection_Base-case'!S26-S26,0)</f>
        <v>0</v>
      </c>
      <c r="AV26" s="117">
        <f t="shared" si="6"/>
        <v>0</v>
      </c>
      <c r="AW26" s="118">
        <f>IFERROR(100*AU26/'Projection_Base-case'!S26,0)</f>
        <v>0</v>
      </c>
      <c r="AX26" s="206">
        <f>IFERROR('Projection_Base-case'!U26-U26,0)</f>
        <v>0</v>
      </c>
      <c r="AY26" s="117">
        <f t="shared" si="7"/>
        <v>0</v>
      </c>
      <c r="AZ26" s="117">
        <f>IFERROR(100*AX26/'Projection_Base-case'!U26,0)</f>
        <v>0</v>
      </c>
      <c r="BA26" s="117">
        <f>IFERROR('Projection_Base-case'!W26-W26,0)</f>
        <v>0</v>
      </c>
      <c r="BB26" s="117">
        <f t="shared" si="8"/>
        <v>0</v>
      </c>
      <c r="BC26" s="117">
        <f>IFERROR(100*BA26/'Projection_Base-case'!W26,0)</f>
        <v>0</v>
      </c>
      <c r="BD26" s="117">
        <f>IFERROR('Projection_Base-case'!Y26-Y26,0)</f>
        <v>0</v>
      </c>
      <c r="BE26" s="117">
        <f t="shared" si="9"/>
        <v>0</v>
      </c>
      <c r="BF26" s="117">
        <f>IFERROR(100*BD26/'Projection_Base-case'!Y26,0)</f>
        <v>0</v>
      </c>
      <c r="BG26" s="178">
        <f t="shared" si="22"/>
        <v>0</v>
      </c>
      <c r="BH26" s="179">
        <f t="shared" si="23"/>
        <v>0</v>
      </c>
    </row>
    <row r="27" spans="1:60" ht="15" thickBot="1">
      <c r="A27" s="205">
        <v>22</v>
      </c>
      <c r="B27" s="119">
        <f>IF('Projection_Base-case'!B27&lt;&gt;"",'Projection_Base-case'!B27,0)</f>
        <v>0</v>
      </c>
      <c r="C27" s="119">
        <f>IF('Projection_Base-case'!C27&lt;&gt;"",'Projection_Base-case'!C27,0)</f>
        <v>0</v>
      </c>
      <c r="D27" s="119">
        <f>IF('Projection_Base-case'!D27&lt;&gt;"",'Projection_Base-case'!D27,0)</f>
        <v>0</v>
      </c>
      <c r="E27" s="263" t="str">
        <f>IF(AND('Résultats major'!$AC$3="OUI",'Résultats major'!E26&lt;&gt;""),'Résultats major'!E26,IF(OR(D27="PBT1",D27="PBT2",D27="PBT3",D27="PBT4",D27="PBT5",D27="PBT6",D27="PBT7",D27="PBT8",D27="PBT10"),"Scenario1",IF(D27="PBT9","Scenario2","")))</f>
        <v/>
      </c>
      <c r="F27" s="202" t="str">
        <f t="shared" si="10"/>
        <v>0</v>
      </c>
      <c r="G27" s="177" t="str">
        <f>IF(F27="Scenario1PBT1",'Major retrofit'!$E$6,IF(F27="Scenario2PBT1",'Major retrofit'!$F$6,IF(F27="Scenario3PBT1",'Major retrofit'!$G$6,"")))&amp;IF(F27="Scenario1PBT2",'Major retrofit'!$H$6,IF(F27="Scenario2PBT2",'Major retrofit'!$I$6,IF(F27="Scenario3PBT2",'Major retrofit'!$J$6,"")))&amp;IF(F27="Scenario1PBT3",'Major retrofit'!$K$6,IF(F27="Scenario2PBT3",'Major retrofit'!$L$6,IF(F27="Scenario3PBT3",'Major retrofit'!$M$6,"")))&amp;IF(F27="Scenario1PBT4",'Major retrofit'!$N$6,IF(F27="Scenario2PBT4",'Major retrofit'!$O$6,IF(F27="Scenario3PBT4",'Major retrofit'!$P$6,"")))&amp;IF(F27="Scenario1PBT5",'Major retrofit'!$Q$6,IF(F27="Scenario2PBT5",'Major retrofit'!$R$6,IF(F27="Scenario3PBT5",'Major retrofit'!$S$6,"")))&amp;IF(F27="Scenario1PBT6",'Major retrofit'!$T$6,IF(F27="Scenario2PBT6",'Major retrofit'!$U$6,IF(F27="Scenario3PBT6",'Major retrofit'!$V$6,"")))&amp;IF(F27="Scenario1PBT7",'Major retrofit'!$W$6,IF(F27="Scenario2PBT7",'Major retrofit'!$X$6,IF(F27="Scenario3PBT7",'Major retrofit'!$Y$6,"")))&amp;IF(F27="Scenario1PBT8",'Major retrofit'!$Z$6,IF(F27="Scenario2PBT8",'Major retrofit'!$AA$6,IF(F27="Scenario3PBT8",'Major retrofit'!$AB$6,"")))&amp;IF(F27="Scenario1PBT9",'Major retrofit'!$AC$6,IF(F27="Scenario2PBT9",'Major retrofit'!$AD$6,IF(F27="Scenario3PBT9",'Major retrofit'!$AE$6,"")))&amp;IF(F27="Scenario1PBT10",'Major retrofit'!$AF$6,IF(F27="Scenario2PBT10",'Major retrofit'!$AG$6,IF(F27="Scenario3PBT10",'Major retrofit'!$AH$6,"")))&amp;IF(F27="Scenario1PBT11",'Major retrofit'!$AI$6,IF(F27="Scenario2PBT11",'Major retrofit'!$AJ$6,IF(F27="Scenario3PBT11",'Major retrofit'!$AK$6,"")))&amp;IF(F27="Scenario1PBT12",'Major retrofit'!$AL$6,IF(F27="Scenario2PBT12",'Major retrofit'!$AM$6,IF(F27="Scenario3PBT12",'Major retrofit'!$AN$6,"")))&amp;IF(F27="Scenario1PBT13",'Major retrofit'!$AO$6,IF(F27="Scenario2PBT13",'Major retrofit'!$AP$6,IF(F27="Scenario3PBT13",'Major retrofit'!$AQ$6,"")))&amp;IF(F27="Scenario1PBT14",'Major retrofit'!$AR$6,IF(F27="Scenario2PBT14",'Major retrofit'!$AS$6,IF(F27="Scenario3PBT14",'Major retrofit'!$AT$6,"")))&amp;IF(F27="Scenario1PBT15",'Major retrofit'!$AU$6,IF(F27="Scenario2PBT15",'Major retrofit'!$AV$6,IF(F27="Scenario3PBT15",'Major retrofit'!$AW$6,"")))</f>
        <v/>
      </c>
      <c r="H27" s="117">
        <f t="shared" si="11"/>
        <v>0</v>
      </c>
      <c r="I27" s="178" t="str">
        <f>IF(F27="Scenario1PBT1",'Major retrofit'!$E$16,IF(F27="Scenario2PBT1",'Major retrofit'!$F$16,IF(F27="Scenario3PBT1",'Major retrofit'!$G$16,"")))&amp;IF(F27="Scenario1PBT2",'Major retrofit'!$H$16,IF(F27="Scenario2PBT2",'Major retrofit'!$I$16,IF(F27="Scenario3PBT2",'Major retrofit'!$J$16,"")))&amp;IF(F27="Scenario1PBT3",'Major retrofit'!$K$16,IF(F27="Scenario2PBT3",'Major retrofit'!$L$16,IF(F27="Scenario3PBT3",'Major retrofit'!$M$16,"")))&amp;IF(F27="Scenario1PBT4",'Major retrofit'!$N$16,IF(F27="Scenario2PBT4",'Major retrofit'!$O$16,IF(F27="Scenario3PBT4",'Major retrofit'!$P$16,"")))&amp;IF(F27="Scenario1PBT5",'Major retrofit'!$Q$16,IF(F27="Scenario2PBT5",'Major retrofit'!$R$16,IF(F27="Scenario3PBT5",'Major retrofit'!$S$16,"")))&amp;IF(F27="Scenario1PBT6",'Major retrofit'!$T$16,IF(F27="Scenario2PBT6",'Major retrofit'!$U$16,IF(F27="Scenario3PBT6",'Major retrofit'!$V$16,"")))&amp;IF(F27="Scenario1PBT7",'Major retrofit'!$W$16,IF(F27="Scenario2PBT7",'Major retrofit'!$X$16,IF(F27="Scenario3PBT7",'Major retrofit'!$Y$16,"")))&amp;IF(F27="Scenario1PBT8",'Major retrofit'!$Z$16,IF(F27="Scenario2PBT8",'Major retrofit'!$AA$16,IF(F27="Scenario3PBT8",'Major retrofit'!$AB$16,"")))&amp;IF(F27="Scenario1PBT9",'Major retrofit'!$AC$16,IF(F27="Scenario2PBT9",'Major retrofit'!$AD$16,IF(F27="Scenario3PBT9",'Major retrofit'!$AE$16,"")))&amp;IF(F27="Scenario1PBT10",'Major retrofit'!$AF$16,IF(F27="Scenario2PBT10",'Major retrofit'!$AG$16,IF(F27="Scenario3PBT10",'Major retrofit'!$AH$16,"")))&amp;IF(F27="Scenario1PBT11",'Major retrofit'!$AI$16,IF(F27="Scenario2PBT11",'Major retrofit'!$AJ$16,IF(F27="Scenario3PBT11",'Major retrofit'!$AK$16,"")))&amp;IF(F27="Scenario1PBT12",'Major retrofit'!$AL$16,IF(F27="Scenario2PBT12",'Major retrofit'!$AM$16,IF(F27="Scenario3PBT12",'Major retrofit'!$AN$16,"")))&amp;IF(F27="Scenario1PBT13",'Major retrofit'!$AO$16,IF(F27="Scenario2PBT13",'Major retrofit'!$AP$16,IF(F27="Scenario3PBT13",'Major retrofit'!$AQ$16,"")))&amp;IF(F27="Scenario1PBT14",'Major retrofit'!$AR$16,IF(F27="Scenario2PBT14",'Major retrofit'!$AS$16,IF(F27="Scenario3PBT14",'Major retrofit'!$AT$16,"")))&amp;IF(F27="Scenario1PBT15",'Major retrofit'!$AU$16,IF(F27="Scenario2PBT15",'Major retrofit'!$AV$16,IF(F27="Scenario3PBT15",'Major retrofit'!$AW$16,"")))</f>
        <v/>
      </c>
      <c r="J27" s="117">
        <f t="shared" si="12"/>
        <v>0</v>
      </c>
      <c r="K27" s="117" t="str">
        <f>IF(F27="Scenario1PBT1",'Major retrofit'!$E$18,IF(F27="Scenario2PBT1",'Major retrofit'!$F$18,IF(F27="Scenario3PBT1",'Major retrofit'!$G$18,"")))&amp;IF(F27="Scenario1PBT2",'Major retrofit'!$H$18,IF(F27="Scenario2PBT2",'Major retrofit'!$I$18,IF(F27="Scenario3PBT2",'Major retrofit'!$J$18,"")))&amp;IF(F27="Scenario1PBT3",'Major retrofit'!$K$18,IF(F27="Scenario2PBT3",'Major retrofit'!$L$18,IF(F27="Scenario3PBT3",'Major retrofit'!$M$18,"")))&amp;IF(F27="Scenario1PBT4",'Major retrofit'!$N$18,IF(F27="Scenario2PBT4",'Major retrofit'!$O$18,IF(F27="Scenario3PBT4",'Major retrofit'!$P$18,"")))&amp;IF(F27="Scenario1PBT5",'Major retrofit'!$Q$18,IF(F27="Scenario2PBT5",'Major retrofit'!$R$18,IF(F27="Scenario3PBT5",'Major retrofit'!$S$18,"")))&amp;IF(F27="Scenario1PBT6",'Major retrofit'!$T$18,IF(F27="Scenario2PBT6",'Major retrofit'!$U$18,IF(F27="Scenario3PBT6",'Major retrofit'!$V$18,"")))&amp;IF(F27="Scenario1PBT7",'Major retrofit'!$W$18,IF(F27="Scenario2PBT7",'Major retrofit'!$X$18,IF(F27="Scenario3PBT7",'Major retrofit'!$Y$18,"")))&amp;IF(F27="Scenario1PBT8",'Major retrofit'!$Z$18,IF(F27="Scenario2PBT8",'Major retrofit'!$AA$18,IF(F27="Scenario3PBT8",'Major retrofit'!$AB$18,"")))&amp;IF(F27="Scenario1PBT9",'Major retrofit'!$AC$18,IF(F27="Scenario2PBT9",'Major retrofit'!$AD$18,IF(F27="Scenario3PBT9",'Major retrofit'!$AE$18,"")))&amp;IF(F27="Scenario1PBT10",'Major retrofit'!$AF$18,IF(F27="Scenario2PBT10",'Major retrofit'!$AG$18,IF(F27="Scenario3PBT10",'Major retrofit'!$AH$18,"")))&amp;IF(F27="Scenario1PBT11",'Major retrofit'!$AI$18,IF(F27="Scenario2PBT11",'Major retrofit'!$AJ$18,IF(F27="Scenario3PBT11",'Major retrofit'!$AK$18,"")))&amp;IF(F27="Scenario1PBT12",'Major retrofit'!$AL$18,IF(F27="Scenario2PBT12",'Major retrofit'!$AM$18,IF(F27="Scenario3PBT12",'Major retrofit'!$AN$18,"")))&amp;IF(F27="Scenario1PBT13",'Major retrofit'!$AO$18,IF(F27="Scenario2PBT13",'Major retrofit'!$AP$18,IF(F27="Scenario3PBT13",'Major retrofit'!$AQ$18,"")))&amp;IF(F27="Scenario1PBT14",'Major retrofit'!$AR$18,IF(F27="Scenario2PBT14",'Major retrofit'!$AS$18,IF(F27="Scenario3PBT14",'Major retrofit'!$AT$18,"")))&amp;IF(F27="Scenario1PBT15",'Major retrofit'!$AU$18,IF(F27="Scenario2PBT15",'Major retrofit'!$AV$18,IF(F27="Scenario3PBT15",'Major retrofit'!$AW$18,"")))</f>
        <v/>
      </c>
      <c r="L27" s="117">
        <f t="shared" si="13"/>
        <v>0</v>
      </c>
      <c r="M27" s="117" t="str">
        <f>IF(F27="Scenario1PBT1",'Major retrofit'!$E$20,IF(F27="Scenario2PBT1",'Major retrofit'!$F$20,IF(F27="Scenario3PBT1",'Major retrofit'!$G$20,"")))&amp;IF(F27="Scenario1PBT2",'Major retrofit'!$H$20,IF(F27="Scenario2PBT2",'Major retrofit'!$I$20,IF(F27="Scenario3PBT2",'Major retrofit'!$J$20,"")))&amp;IF(F27="Scenario1PBT3",'Major retrofit'!$K$20,IF(F27="Scenario2PBT3",'Major retrofit'!$L$20,IF(F27="Scenario3PBT3",'Major retrofit'!$M$20,"")))&amp;IF(F27="Scenario1PBT4",'Major retrofit'!$N$20,IF(F27="Scenario2PBT4",'Major retrofit'!$O$20,IF(F27="Scenario3PBT4",'Major retrofit'!$P$20,"")))&amp;IF(F27="Scenario1PBT5",'Major retrofit'!$Q$20,IF(F27="Scenario2PBT5",'Major retrofit'!$R$20,IF(F27="Scenario3PBT5",'Major retrofit'!$S$20,"")))&amp;IF(F27="Scenario1PBT6",'Major retrofit'!$T$20,IF(F27="Scenario2PBT6",'Major retrofit'!$U$20,IF(F27="Scenario3PBT6",'Major retrofit'!$V$20,"")))&amp;IF(F27="Scenario1PBT7",'Major retrofit'!$W$20,IF(F27="Scenario2PBT7",'Major retrofit'!$X$20,IF(F27="Scenario3PBT7",'Major retrofit'!$Y$20,"")))&amp;IF(F27="Scenario1PBT8",'Major retrofit'!$Z$20,IF(F27="Scenario2PBT8",'Major retrofit'!$AA$20,IF(F27="Scenario3PBT8",'Major retrofit'!$AB$20,"")))&amp;IF(F27="Scenario1PBT9",'Major retrofit'!$AC$20,IF(F27="Scenario2PBT9",'Major retrofit'!$AD$20,IF(F27="Scenario3PBT9",'Major retrofit'!$AE$20,"")))&amp;IF(F27="Scenario1PBT10",'Major retrofit'!$AF$20,IF(F27="Scenario2PBT10",'Major retrofit'!$AG$20,IF(F27="Scenario3PBT10",'Major retrofit'!$AH$20,"")))&amp;IF(F27="Scenario1PBT11",'Major retrofit'!$AI$20,IF(F27="Scenario2PBT11",'Major retrofit'!$AJ$20,IF(F27="Scenario3PBT11",'Major retrofit'!$AK$20,"")))&amp;IF(F27="Scenario1PBT12",'Major retrofit'!$AL$20,IF(F27="Scenario2PBT12",'Major retrofit'!$AM$20,IF(F27="Scenario3PBT12",'Major retrofit'!$AN$20,"")))&amp;IF(F27="Scenario1PBT13",'Major retrofit'!$AO$20,IF(F27="Scenario2PBT13",'Major retrofit'!$AP$20,IF(F27="Scenario3PBT13",'Major retrofit'!$AQ$20,"")))&amp;IF(F27="Scenario1PBT14",'Major retrofit'!$AR$20,IF(F27="Scenario2PBT14",'Major retrofit'!$AS$20,IF(F27="Scenario3PBT14",'Major retrofit'!$AT$20,"")))&amp;IF(F27="Scenario1PBT15",'Major retrofit'!$AU$20,IF(F27="Scenario2PBT15",'Major retrofit'!$AV$20,IF(F27="Scenario3PBT15",'Major retrofit'!$AW$20,"")))</f>
        <v/>
      </c>
      <c r="N27" s="118">
        <f t="shared" si="14"/>
        <v>0</v>
      </c>
      <c r="O27" s="206" t="str">
        <f>IF(F27="Scenario1PBT1",'Major retrofit'!$E$23,IF(F27="Scenario2PBT1",'Major retrofit'!$F$23,IF(F27="Scenario3PBT1",'Major retrofit'!$G$23,"")))&amp;IF(F27="Scenario1PBT2",'Major retrofit'!$H$23,IF(F27="Scenario2PBT2",'Major retrofit'!$I$23,IF(F27="Scenario3PBT2",'Major retrofit'!$J$23,"")))&amp;IF(F27="Scenario1PBT3",'Major retrofit'!$K$23,IF(F27="Scenario2PBT3",'Major retrofit'!$L$23,IF(F27="Scenario3PBT3",'Major retrofit'!$M$23,"")))&amp;IF(F27="Scenario1PBT4",'Major retrofit'!$N$23,IF(F27="Scenario2PBT4",'Major retrofit'!$O$23,IF(F27="Scenario3PBT4",'Major retrofit'!$P$23,"")))&amp;IF(F27="Scenario1PBT5",'Major retrofit'!$Q$23,IF(F27="Scenario2PBT5",'Major retrofit'!$R$23,IF(F27="Scenario3PBT5",'Major retrofit'!$S$23,"")))&amp;IF(F27="Scenario1PBT6",'Major retrofit'!$T$23,IF(F27="Scenario2PBT6",'Major retrofit'!$U$23,IF(F27="Scenario3PBT6",'Major retrofit'!$V$23,"")))&amp;IF(F27="Scenario1PBT7",'Major retrofit'!$W$23,IF(F27="Scenario2PBT7",'Major retrofit'!$X$23,IF(F27="Scenario3PBT7",'Major retrofit'!$Y$23,"")))&amp;IF(F27="Scenario1PBT8",'Major retrofit'!$Z$23,IF(F27="Scenario2PBT8",'Major retrofit'!$AA$23,IF(F27="Scenario3PBT8",'Major retrofit'!$AB$23,"")))&amp;IF(F27="Scenario1PBT9",'Major retrofit'!$AC$23,IF(F27="Scenario2PBT9",'Major retrofit'!$AD$23,IF(F27="Scenario3PBT9",'Major retrofit'!$AE$23,"")))&amp;IF(F27="Scenario1PBT10",'Major retrofit'!$AF$23,IF(F27="Scenario2PBT10",'Major retrofit'!$AG$23,IF(F27="Scenario3PBT10",'Major retrofit'!$AH$23,"")))&amp;IF(F27="Scenario1PBT11",'Major retrofit'!$AI$23,IF(F27="Scenario2PBT11",'Major retrofit'!$AJ$23,IF(F27="Scenario3PBT11",'Major retrofit'!$AK$23,"")))&amp;IF(F27="Scenario1PBT12",'Major retrofit'!$AL$23,IF(F27="Scenario2PBT12",'Major retrofit'!$AM$23,IF(F27="Scenario3PBT12",'Major retrofit'!$AN$23,"")))&amp;IF(F27="Scenario1PBT13",'Major retrofit'!$AO$23,IF(F27="Scenario2PBT13",'Major retrofit'!$AP$23,IF(F27="Scenario3PBT13",'Major retrofit'!$AQ$23,"")))&amp;IF(F27="Scenario1PBT14",'Major retrofit'!$AR$23,IF(F27="Scenario2PBT14",'Major retrofit'!$AS$23,IF(F27="Scenario3PBT14",'Major retrofit'!$AT$23,"")))&amp;IF(F27="Scenario1PBT15",'Major retrofit'!$AU$23,IF(F27="Scenario2PBT15",'Major retrofit'!$AV$23,IF(F27="Scenario3PBT15",'Major retrofit'!$AW$23,"")))</f>
        <v/>
      </c>
      <c r="P27" s="117">
        <f t="shared" si="15"/>
        <v>0</v>
      </c>
      <c r="Q27" s="117" t="str">
        <f>IF(F27="Scenario1PBT1",'Major retrofit'!$E$25,IF(F27="Scenario2PBT1",'Major retrofit'!$F$25,IF(F27="Scenario3PBT1",'Major retrofit'!$G$25,"")))&amp;IF(F27="Scenario1PBT2",'Major retrofit'!$H$25,IF(F27="Scenario2PBT2",'Major retrofit'!$I$25,IF(F27="Scenario3PBT2",'Major retrofit'!$J$25,"")))&amp;IF(F27="Scenario1PBT3",'Major retrofit'!$K$25,IF(F27="Scenario2PBT3",'Major retrofit'!$L$25,IF(F27="Scenario3PBT3",'Major retrofit'!$M$25,"")))&amp;IF(F27="Scenario1PBT4",'Major retrofit'!$N$25,IF(F27="Scenario2PBT4",'Major retrofit'!$O$25,IF(F27="Scenario3PBT4",'Major retrofit'!$P$25,"")))&amp;IF(F27="Scenario1PBT5",'Major retrofit'!$Q$25,IF(F27="Scenario2PBT5",'Major retrofit'!$R$25,IF(F27="Scenario3PBT5",'Major retrofit'!$S$25,"")))&amp;IF(F27="Scenario1PBT6",'Major retrofit'!$T$25,IF(F27="Scenario2PBT6",'Major retrofit'!$U$25,IF(F27="Scenario3PBT6",'Major retrofit'!$V$25,"")))&amp;IF(F27="Scenario1PBT7",'Major retrofit'!$W$25,IF(F27="Scenario2PBT7",'Major retrofit'!$X$25,IF(F27="Scenario3PBT7",'Major retrofit'!$Y$25,"")))&amp;IF(F27="Scenario1PBT8",'Major retrofit'!$Z$25,IF(F27="Scenario2PBT8",'Major retrofit'!$AA$25,IF(F27="Scenario3PBT8",'Major retrofit'!$AB$25,"")))&amp;IF(F27="Scenario1PBT9",'Major retrofit'!$AC$25,IF(F27="Scenario2PBT9",'Major retrofit'!$AD$25,IF(F27="Scenario3PBT9",'Major retrofit'!$AE$25,"")))&amp;IF(F27="Scenario1PBT10",'Major retrofit'!$AF$25,IF(F27="Scenario2PBT10",'Major retrofit'!$AG$25,IF(F27="Scenario3PBT10",'Major retrofit'!$AH$25,"")))&amp;IF(F27="Scenario1PBT11",'Major retrofit'!$AI$25,IF(F27="Scenario2PBT11",'Major retrofit'!$AJ$25,IF(F27="Scenario3PBT11",'Major retrofit'!$AK$25,"")))&amp;IF(F27="Scenario1PBT12",'Major retrofit'!$AL$25,IF(F27="Scenario2PBT12",'Major retrofit'!$AM$25,IF(F27="Scenario3PBT12",'Major retrofit'!$AN$25,"")))&amp;IF(F27="Scenario1PBT13",'Major retrofit'!$AO$25,IF(F27="Scenario2PBT13",'Major retrofit'!$AP$25,IF(F27="Scenario3PBT13",'Major retrofit'!$AQ$25,"")))&amp;IF(F27="Scenario1PBT14",'Major retrofit'!$AR$25,IF(F27="Scenario2PBT14",'Major retrofit'!$AS$25,IF(F27="Scenario3PBT14",'Major retrofit'!$AT$25,"")))&amp;IF(F27="Scenario1PBT15",'Major retrofit'!$AU$25,IF(F27="Scenario2PBT15",'Major retrofit'!$AV$25,IF(F27="Scenario3PBT15",'Major retrofit'!$AW$25,"")))</f>
        <v/>
      </c>
      <c r="R27" s="117">
        <f t="shared" si="16"/>
        <v>0</v>
      </c>
      <c r="S27" s="117" t="str">
        <f>IF(F27="Scenario1PBT1",'Major retrofit'!$E$27,IF(F27="Scenario2PBT1",'Major retrofit'!$F$27,IF(F27="Scenario3PBT1",'Major retrofit'!$G$27,"")))&amp;IF(F27="Scenario1PBT2",'Major retrofit'!$H$27,IF(F27="Scenario2PBT2",'Major retrofit'!$I$27,IF(F27="Scenario3PBT2",'Major retrofit'!$J$27,"")))&amp;IF(F27="Scenario1PBT3",'Major retrofit'!$K$27,IF(F27="Scenario2PBT3",'Major retrofit'!$L$27,IF(F27="Scenario3PBT3",'Major retrofit'!$M$27,"")))&amp;IF(F27="Scenario1PBT4",'Major retrofit'!$N$27,IF(F27="Scenario2PBT4",'Major retrofit'!$O$27,IF(F27="Scenario3PBT4",'Major retrofit'!$P$27,"")))&amp;IF(F27="Scenario1PBT5",'Major retrofit'!$Q$27,IF(F27="Scenario2PBT5",'Major retrofit'!$R$27,IF(F27="Scenario3PBT5",'Major retrofit'!$S$27,"")))&amp;IF(F27="Scenario1PBT6",'Major retrofit'!$T$27,IF(F27="Scenario2PBT6",'Major retrofit'!$U$27,IF(F27="Scenario3PBT6",'Major retrofit'!$V$27,"")))&amp;IF(F27="Scenario1PBT7",'Major retrofit'!$W$27,IF(F27="Scenario2PBT7",'Major retrofit'!$X$27,IF(F27="Scenario3PBT7",'Major retrofit'!$Y$27,"")))&amp;IF(F27="Scenario1PBT8",'Major retrofit'!$Z$27,IF(F27="Scenario2PBT8",'Major retrofit'!$AA$27,IF(F27="Scenario3PBT8",'Major retrofit'!$AB$27,"")))&amp;IF(F27="Scenario1PBT9",'Major retrofit'!$AC$27,IF(F27="Scenario2PBT9",'Major retrofit'!$AD$27,IF(F27="Scenario3PBT9",'Major retrofit'!$AE$27,"")))&amp;IF(F27="Scenario1PBT10",'Major retrofit'!$AF$27,IF(F27="Scenario2PBT10",'Major retrofit'!$AG$27,IF(F27="Scenario3PBT10",'Major retrofit'!$AH$27,"")))&amp;IF(F27="Scenario1PBT11",'Major retrofit'!$AI$27,IF(F27="Scenario2PBT11",'Major retrofit'!$AJ$27,IF(F27="Scenario3PBT11",'Major retrofit'!$AK$27,"")))&amp;IF(F27="Scenario1PBT12",'Major retrofit'!$AL$27,IF(F27="Scenario2PBT12",'Major retrofit'!$AM$27,IF(F27="Scenario3PBT12",'Major retrofit'!$AN$27,"")))&amp;IF(F27="Scenario1PBT13",'Major retrofit'!$AO$27,IF(F27="Scenario2PBT13",'Major retrofit'!$AP$27,IF(F27="Scenario3PBT13",'Major retrofit'!$AQ$27,"")))&amp;IF(F27="Scenario1PBT14",'Major retrofit'!$AR$27,IF(F27="Scenario2PBT14",'Major retrofit'!$AS$27,IF(F27="Scenario3PBT14",'Major retrofit'!$AT$27,"")))&amp;IF(F27="Scenario1PBT15",'Major retrofit'!$AU$27,IF(F27="Scenario2PBT15",'Major retrofit'!$AV$27,IF(F27="Scenario3PBT15",'Major retrofit'!$AW$27,"")))</f>
        <v/>
      </c>
      <c r="T27" s="207">
        <f t="shared" si="17"/>
        <v>0</v>
      </c>
      <c r="U27" s="206" t="str">
        <f>IF(F27="Scenario1PBT1",'Major retrofit'!$E$38,IF(F27="Scenario2PBT1",'Major retrofit'!$F$38,IF(F27="Scenario3PBT1",'Major retrofit'!$G$38,"")))&amp;IF(F27="Scenario1PBT2",'Major retrofit'!$H$38,IF(F27="Scenario2PBT2",'Major retrofit'!$I$38,IF(F27="Scenario3PBT2",'Major retrofit'!$J$38,"")))&amp;IF(F27="Scenario1PBT3",'Major retrofit'!$K$38,IF(F27="Scenario2PBT3",'Major retrofit'!$L$38,IF(F27="Scenario3PBT3",'Major retrofit'!$M$38,"")))&amp;IF(F27="Scenario1PBT4",'Major retrofit'!$N$38,IF(F27="Scenario2PBT4",'Major retrofit'!$O$38,IF(F27="Scenario3PBT4",'Major retrofit'!$P$38,"")))&amp;IF(F27="Scenario1PBT5",'Major retrofit'!$Q$38,IF(F27="Scenario2PBT5",'Major retrofit'!$R$38,IF(F27="Scenario3PBT5",'Major retrofit'!$S$38,"")))&amp;IF(F27="Scenario1PBT6",'Major retrofit'!$T$38,IF(F27="Scenario2PBT6",'Major retrofit'!$U$38,IF(F27="Scenario3PBT6",'Major retrofit'!$V$38,"")))&amp;IF(F27="Scenario1PBT7",'Major retrofit'!$W$38,IF(F27="Scenario2PBT7",'Major retrofit'!$X$38,IF(F27="Scenario3PBT7",'Major retrofit'!$Y$38,"")))&amp;IF(F27="Scenario1PBT8",'Major retrofit'!$Z$38,IF(F27="Scenario2PBT8",'Major retrofit'!$AA$38,IF(F27="Scenario3PBT8",'Major retrofit'!$AB$38,"")))&amp;IF(F27="Scenario1PBT9",'Major retrofit'!$AC$38,IF(F27="Scenario2PBT9",'Major retrofit'!$AD$38,IF(F27="Scenario3PBT9",'Major retrofit'!$AE$38,"")))&amp;IF(F27="Scenario1PBT10",'Major retrofit'!$AF$38,IF(F27="Scenario2PBT10",'Major retrofit'!$AG$38,IF(F27="Scenario3PBT10",'Major retrofit'!$AH$38,"")))&amp;IF(F27="Scenario1PBT11",'Major retrofit'!$AI$38,IF(F27="Scenario2PBT11",'Major retrofit'!$AJ$38,IF(F27="Scenario3PBT11",'Major retrofit'!$AK$38,"")))&amp;IF(F27="Scenario1PBT12",'Major retrofit'!$AL$38,IF(F27="Scenario2PBT12",'Major retrofit'!$AM$38,IF(F27="Scenario3PBT12",'Major retrofit'!$AN$38,"")))&amp;IF(F27="Scenario1PBT13",'Major retrofit'!$AO$38,IF(F27="Scenario2PBT13",'Major retrofit'!$AP$38,IF(F27="Scenario3PBT13",'Major retrofit'!$AQ$38,"")))&amp;IF(F27="Scenario1PBT14",'Major retrofit'!$AR$38,IF(F27="Scenario2PBT14",'Major retrofit'!$AS$38,IF(F27="Scenario3PBT14",'Major retrofit'!$AT$38,"")))&amp;IF(F27="Scenario1PBT15",'Major retrofit'!$AU$38,IF(F27="Scenario2PBT15",'Major retrofit'!$AV$38,IF(F27="Scenario3PBT15",'Major retrofit'!$AW$38,"")))</f>
        <v/>
      </c>
      <c r="V27" s="117">
        <f t="shared" si="18"/>
        <v>0</v>
      </c>
      <c r="W27" s="117" t="str">
        <f>IF(F27="Scenario1PBT1",'Major retrofit'!$E$40,IF(F27="Scenario2PBT1",'Major retrofit'!$F$40,IF(F27="Scenario3PBT1",'Major retrofit'!$G$40,"")))&amp;IF(F27="Scenario1PBT2",'Major retrofit'!$H$40,IF(F27="Scenario2PBT2",'Major retrofit'!$I$40,IF(F27="Scenario3PBT2",'Major retrofit'!$J$40,"")))&amp;IF(F27="Scenario1PBT3",'Major retrofit'!$K$40,IF(F27="Scenario2PBT3",'Major retrofit'!$L$40,IF(F27="Scenario3PBT3",'Major retrofit'!$M$40,"")))&amp;IF(F27="Scenario1PBT4",'Major retrofit'!$N$40,IF(F27="Scenario2PBT4",'Major retrofit'!$O$40,IF(F27="Scenario3PBT4",'Major retrofit'!$P$40,"")))&amp;IF(F27="Scenario1PBT5",'Major retrofit'!$Q$40,IF(F27="Scenario2PBT5",'Major retrofit'!$R$40,IF(F27="Scenario3PBT5",'Major retrofit'!$S$40,"")))&amp;IF(F27="Scenario1PBT6",'Major retrofit'!$T$40,IF(F27="Scenario2PBT6",'Major retrofit'!$U$40,IF(F27="Scenario3PBT6",'Major retrofit'!$V$40,"")))&amp;IF(F27="Scenario1PBT7",'Major retrofit'!$W$40,IF(F27="Scenario2PBT7",'Major retrofit'!$X$40,IF(F27="Scenario3PBT7",'Major retrofit'!$Y$40,"")))&amp;IF(F27="Scenario1PBT8",'Major retrofit'!$Z$40,IF(F27="Scenario2PBT8",'Major retrofit'!$AA$40,IF(F27="Scenario3PBT8",'Major retrofit'!$AB$40,"")))&amp;IF(F27="Scenario1PBT9",'Major retrofit'!$AC$40,IF(F27="Scenario2PBT9",'Major retrofit'!$AD$40,IF(F27="Scenario3PBT9",'Major retrofit'!$AE$40,"")))&amp;IF(F27="Scenario1PBT10",'Major retrofit'!$AF$40,IF(F27="Scenario2PBT10",'Major retrofit'!$AG$40,IF(F27="Scenario3PBT10",'Major retrofit'!$AH$40,"")))&amp;IF(F27="Scenario1PBT11",'Major retrofit'!$AI$40,IF(F27="Scenario2PBT11",'Major retrofit'!$AJ$40,IF(F27="Scenario3PBT11",'Major retrofit'!$AK$40,"")))&amp;IF(F27="Scenario1PBT12",'Major retrofit'!$AL$40,IF(F27="Scenario2PBT12",'Major retrofit'!$AM$40,IF(F27="Scenario3PBT12",'Major retrofit'!$AN$40,"")))&amp;IF(F27="Scenario1PBT13",'Major retrofit'!$AO$40,IF(F27="Scenario2PBT13",'Major retrofit'!$AP$40,IF(F27="Scenario3PBT13",'Major retrofit'!$AQ$40,"")))&amp;IF(F27="Scenario1PBT14",'Major retrofit'!$AR$40,IF(F27="Scenario2PBT14",'Major retrofit'!$AS$40,IF(F27="Scenario3PBT14",'Major retrofit'!$AT$40,"")))&amp;IF(F27="Scenario1PBT15",'Major retrofit'!$AU$40,IF(F27="Scenario2PBT15",'Major retrofit'!$AV$40,IF(F27="Scenario3PBT15",'Major retrofit'!$AW$40,"")))</f>
        <v/>
      </c>
      <c r="X27" s="117">
        <f t="shared" si="19"/>
        <v>0</v>
      </c>
      <c r="Y27" s="117" t="str">
        <f>IF(F27="Scenario1PBT1",'Major retrofit'!$E$42,IF(F27="Scenario2PBT1",'Major retrofit'!$F$42,IF(F27="Scenario3PBT1",'Major retrofit'!$G$42,"")))&amp;IF(F27="Scenario1PBT2",'Major retrofit'!$H$42,IF(F27="Scenario2PBT2",'Major retrofit'!$I$42,IF(F27="Scenario3PBT2",'Major retrofit'!$J$42,"")))&amp;IF(F27="Scenario1PBT3",'Major retrofit'!$K$42,IF(F27="Scenario2PBT3",'Major retrofit'!$L$42,IF(F27="Scenario3PBT3",'Major retrofit'!$M$42,"")))&amp;IF(F27="Scenario1PBT4",'Major retrofit'!$N$42,IF(F27="Scenario2PBT4",'Major retrofit'!$O$42,IF(F27="Scenario3PBT4",'Major retrofit'!$P$42,"")))&amp;IF(F27="Scenario1PBT5",'Major retrofit'!$Q$42,IF(F27="Scenario2PBT5",'Major retrofit'!$R$42,IF(F27="Scenario3PBT5",'Major retrofit'!$S$42,"")))&amp;IF(F27="Scenario1PBT6",'Major retrofit'!$T$42,IF(F27="Scenario2PBT6",'Major retrofit'!$U$42,IF(F27="Scenario3PBT6",'Major retrofit'!$V$42,"")))&amp;IF(F27="Scenario1PBT7",'Major retrofit'!$W$42,IF(F27="Scenario2PBT7",'Major retrofit'!$X$42,IF(F27="Scenario3PBT7",'Major retrofit'!$Y$42,"")))&amp;IF(F27="Scenario1PBT8",'Major retrofit'!$Z$42,IF(F27="Scenario2PBT8",'Major retrofit'!$AA$42,IF(F27="Scenario3PBT8",'Major retrofit'!$AB$42,"")))&amp;IF(F27="Scenario1PBT9",'Major retrofit'!$AC$42,IF(F27="Scenario2PBT9",'Major retrofit'!$AD$42,IF(F27="Scenario3PBT9",'Major retrofit'!$AE$42,"")))&amp;IF(F27="Scenario1PBT10",'Major retrofit'!$AF$42,IF(F27="Scenario2PBT10",'Major retrofit'!$AG$42,IF(F27="Scenario3PBT10",'Major retrofit'!$AH$42,"")))&amp;IF(F27="Scenario1PBT11",'Major retrofit'!$AI$42,IF(F27="Scenario2PBT11",'Major retrofit'!$AJ$42,IF(F27="Scenario3PBT11",'Major retrofit'!$AK$42,"")))&amp;IF(F27="Scenario1PBT12",'Major retrofit'!$AL$42,IF(F27="Scenario2PBT12",'Major retrofit'!$AM$42,IF(F27="Scenario3PBT12",'Major retrofit'!$AN$42,"")))&amp;IF(F27="Scenario1PBT13",'Major retrofit'!$AO$42,IF(F27="Scenario2PBT13",'Major retrofit'!$AP$42,IF(F27="Scenario3PBT13",'Major retrofit'!$AQ$42,"")))&amp;IF(F27="Scenario1PBT14",'Major retrofit'!$AR$42,IF(F27="Scenario2PBT14",'Major retrofit'!$AS$42,IF(F27="Scenario3PBT14",'Major retrofit'!$AT$42,"")))&amp;IF(F27="Scenario1PBT15",'Major retrofit'!$AU$42,IF(F27="Scenario2PBT15",'Major retrofit'!$AV$42,IF(F27="Scenario3PBT15",'Major retrofit'!$AW$42,"")))</f>
        <v/>
      </c>
      <c r="Z27" s="117">
        <f t="shared" si="20"/>
        <v>0</v>
      </c>
      <c r="AA27" s="178" t="str">
        <f>IF(F27="Scenario1PBT1",'Major retrofit'!$E$101,IF(F27="Scenario2PBT1",'Major retrofit'!$F$101,IF(F27="Scenario3PBT1",'Major retrofit'!$G$101,"")))&amp;IF(F27="Scenario1PBT2",'Major retrofit'!$H$101,IF(F27="Scenario2PBT2",'Major retrofit'!$I$101,IF(F27="Scenario3PBT2",'Major retrofit'!$J$101,"")))&amp;IF(F27="Scenario1PBT3",'Major retrofit'!$K$101,IF(F27="Scenario2PBT3",'Major retrofit'!$L$101,IF(F27="Scenario3PBT3",'Major retrofit'!$M$101,"")))&amp;IF(F27="Scenario1PBT4",'Major retrofit'!$N$101,IF(F27="Scenario2PBT4",'Major retrofit'!$O$101,IF(F27="Scenario3PBT4",'Major retrofit'!$P$101,"")))&amp;IF(F27="Scenario1PBT5",'Major retrofit'!$Q$101,IF(F27="Scenario2PBT5",'Major retrofit'!$R$101,IF(F27="Scenario3PBT5",'Major retrofit'!$S$101,"")))&amp;IF(F27="Scenario1PBT6",'Major retrofit'!$T$101,IF(F27="Scenario2PBT6",'Major retrofit'!$U$101,IF(F27="Scenario3PBT6",'Major retrofit'!$V$101,"")))&amp;IF(F27="Scenario1PBT7",'Major retrofit'!$W$101,IF(F27="Scenario2PBT7",'Major retrofit'!$X$101,IF(F27="Scenario3PBT7",'Major retrofit'!$Y$101,"")))&amp;IF(F27="Scenario1PBT8",'Major retrofit'!$Z$101,IF(F27="Scenario2PBT8",'Major retrofit'!$AA$101,IF(F27="Scenario3PBT8",'Major retrofit'!$AB$101,"")))&amp;IF(F27="Scenario1PBT9",'Major retrofit'!$AC$101,IF(F27="Scenario2PBT9",'Major retrofit'!$AD$101,IF(F27="Scenario3PBT9",'Major retrofit'!$AE$101,"")))&amp;IF(F27="Scenario1PBT10",'Major retrofit'!$AF$101,IF(F27="Scenario2PBT10",'Major retrofit'!$AG$101,IF(F27="Scenario3PBT10",'Major retrofit'!$AH$101,"")))&amp;IF(F27="Scenario1PBT11",'Major retrofit'!$AI$101,IF(F27="Scenario2PBT11",'Major retrofit'!$AJ$101,IF(F27="Scenario3PBT11",'Major retrofit'!$AK$101,"")))&amp;IF(F27="Scenario1PBT12",'Major retrofit'!$AL$101,IF(F27="Scenario2PBT12",'Major retrofit'!$AM$101,IF(F27="Scenario3PBT12",'Major retrofit'!$AN$101,"")))&amp;IF(F27="Scenario1PBT13",'Major retrofit'!$AO$101,IF(F27="Scenario2PBT13",'Major retrofit'!$AP$101,IF(F27="Scenario3PBT13",'Major retrofit'!$AQ$101,"")))&amp;IF(F27="Scenario1PBT14",'Major retrofit'!$AR$101,IF(F27="Scenario2PBT14",'Major retrofit'!$AS$101,IF(F27="Scenario3PBT14",'Major retrofit'!$AT$101,"")))&amp;IF(F27="Scenario1PBT15",'Major retrofit'!$AU$101,IF(F27="Scenario2PBT15",'Major retrofit'!$AV$101,IF(F27="Scenario3PBT15",'Major retrofit'!$AW$101,"")))</f>
        <v/>
      </c>
      <c r="AB27" s="179">
        <f t="shared" si="21"/>
        <v>0</v>
      </c>
      <c r="AC27" s="208">
        <f>IFERROR('Projection_Base-case'!G27-G27,0)</f>
        <v>0</v>
      </c>
      <c r="AD27" s="117">
        <f t="shared" si="0"/>
        <v>0</v>
      </c>
      <c r="AE27" s="117">
        <f>IFERROR(100*AC27/'Projection_Base-case'!G27,0)</f>
        <v>0</v>
      </c>
      <c r="AF27" s="117">
        <f>IFERROR('Projection_Base-case'!I27-I27,0)</f>
        <v>0</v>
      </c>
      <c r="AG27" s="117">
        <f t="shared" si="1"/>
        <v>0</v>
      </c>
      <c r="AH27" s="117">
        <f>IFERROR(100*AF27/'Projection_Base-case'!I27,0)</f>
        <v>0</v>
      </c>
      <c r="AI27" s="117">
        <f>IFERROR('Projection_Base-case'!K27-K27,0)</f>
        <v>0</v>
      </c>
      <c r="AJ27" s="117">
        <f t="shared" si="2"/>
        <v>0</v>
      </c>
      <c r="AK27" s="117">
        <f>IFERROR(100*AI27/'Projection_Base-case'!K27,0)</f>
        <v>0</v>
      </c>
      <c r="AL27" s="117">
        <f>IFERROR(M27-'Projection_Base-case'!M27,0)</f>
        <v>0</v>
      </c>
      <c r="AM27" s="117">
        <f t="shared" si="3"/>
        <v>0</v>
      </c>
      <c r="AN27" s="179">
        <f>IFERROR(IF('Projection_Base-case'!N27&gt;0,100*AM27/'Projection_Base-case'!N27,100*AM27/N27),0)</f>
        <v>0</v>
      </c>
      <c r="AO27" s="206">
        <f>IFERROR('Projection_Base-case'!O27-O27,0)</f>
        <v>0</v>
      </c>
      <c r="AP27" s="117">
        <f t="shared" si="4"/>
        <v>0</v>
      </c>
      <c r="AQ27" s="117">
        <f>IFERROR(100*AO27/'Projection_Base-case'!O27,0)</f>
        <v>0</v>
      </c>
      <c r="AR27" s="117">
        <f>IFERROR('Projection_Base-case'!Q27-Q27,0)</f>
        <v>0</v>
      </c>
      <c r="AS27" s="117">
        <f t="shared" si="5"/>
        <v>0</v>
      </c>
      <c r="AT27" s="117">
        <f>IFERROR(100*AR27/'Projection_Base-case'!Q27,0)</f>
        <v>0</v>
      </c>
      <c r="AU27" s="117">
        <f>IFERROR('Projection_Base-case'!S27-S27,0)</f>
        <v>0</v>
      </c>
      <c r="AV27" s="117">
        <f t="shared" si="6"/>
        <v>0</v>
      </c>
      <c r="AW27" s="118">
        <f>IFERROR(100*AU27/'Projection_Base-case'!S27,0)</f>
        <v>0</v>
      </c>
      <c r="AX27" s="206">
        <f>IFERROR('Projection_Base-case'!U27-U27,0)</f>
        <v>0</v>
      </c>
      <c r="AY27" s="117">
        <f t="shared" si="7"/>
        <v>0</v>
      </c>
      <c r="AZ27" s="117">
        <f>IFERROR(100*AX27/'Projection_Base-case'!U27,0)</f>
        <v>0</v>
      </c>
      <c r="BA27" s="117">
        <f>IFERROR('Projection_Base-case'!W27-W27,0)</f>
        <v>0</v>
      </c>
      <c r="BB27" s="117">
        <f t="shared" si="8"/>
        <v>0</v>
      </c>
      <c r="BC27" s="117">
        <f>IFERROR(100*BA27/'Projection_Base-case'!W27,0)</f>
        <v>0</v>
      </c>
      <c r="BD27" s="117">
        <f>IFERROR('Projection_Base-case'!Y27-Y27,0)</f>
        <v>0</v>
      </c>
      <c r="BE27" s="117">
        <f t="shared" si="9"/>
        <v>0</v>
      </c>
      <c r="BF27" s="117">
        <f>IFERROR(100*BD27/'Projection_Base-case'!Y27,0)</f>
        <v>0</v>
      </c>
      <c r="BG27" s="178">
        <f t="shared" si="22"/>
        <v>0</v>
      </c>
      <c r="BH27" s="179">
        <f t="shared" si="23"/>
        <v>0</v>
      </c>
    </row>
    <row r="28" spans="1:60" ht="15" thickBot="1">
      <c r="A28" s="205">
        <v>23</v>
      </c>
      <c r="B28" s="119">
        <f>IF('Projection_Base-case'!B28&lt;&gt;"",'Projection_Base-case'!B28,0)</f>
        <v>0</v>
      </c>
      <c r="C28" s="119">
        <f>IF('Projection_Base-case'!C28&lt;&gt;"",'Projection_Base-case'!C28,0)</f>
        <v>0</v>
      </c>
      <c r="D28" s="119">
        <f>IF('Projection_Base-case'!D28&lt;&gt;"",'Projection_Base-case'!D28,0)</f>
        <v>0</v>
      </c>
      <c r="E28" s="263" t="str">
        <f>IF(AND('Résultats major'!$AC$3="OUI",'Résultats major'!E27&lt;&gt;""),'Résultats major'!E27,IF(OR(D28="PBT1",D28="PBT2",D28="PBT3",D28="PBT4",D28="PBT5",D28="PBT6",D28="PBT7",D28="PBT8",D28="PBT10"),"Scenario1",IF(D28="PBT9","Scenario2","")))</f>
        <v/>
      </c>
      <c r="F28" s="202" t="str">
        <f t="shared" si="10"/>
        <v>0</v>
      </c>
      <c r="G28" s="177" t="str">
        <f>IF(F28="Scenario1PBT1",'Major retrofit'!$E$6,IF(F28="Scenario2PBT1",'Major retrofit'!$F$6,IF(F28="Scenario3PBT1",'Major retrofit'!$G$6,"")))&amp;IF(F28="Scenario1PBT2",'Major retrofit'!$H$6,IF(F28="Scenario2PBT2",'Major retrofit'!$I$6,IF(F28="Scenario3PBT2",'Major retrofit'!$J$6,"")))&amp;IF(F28="Scenario1PBT3",'Major retrofit'!$K$6,IF(F28="Scenario2PBT3",'Major retrofit'!$L$6,IF(F28="Scenario3PBT3",'Major retrofit'!$M$6,"")))&amp;IF(F28="Scenario1PBT4",'Major retrofit'!$N$6,IF(F28="Scenario2PBT4",'Major retrofit'!$O$6,IF(F28="Scenario3PBT4",'Major retrofit'!$P$6,"")))&amp;IF(F28="Scenario1PBT5",'Major retrofit'!$Q$6,IF(F28="Scenario2PBT5",'Major retrofit'!$R$6,IF(F28="Scenario3PBT5",'Major retrofit'!$S$6,"")))&amp;IF(F28="Scenario1PBT6",'Major retrofit'!$T$6,IF(F28="Scenario2PBT6",'Major retrofit'!$U$6,IF(F28="Scenario3PBT6",'Major retrofit'!$V$6,"")))&amp;IF(F28="Scenario1PBT7",'Major retrofit'!$W$6,IF(F28="Scenario2PBT7",'Major retrofit'!$X$6,IF(F28="Scenario3PBT7",'Major retrofit'!$Y$6,"")))&amp;IF(F28="Scenario1PBT8",'Major retrofit'!$Z$6,IF(F28="Scenario2PBT8",'Major retrofit'!$AA$6,IF(F28="Scenario3PBT8",'Major retrofit'!$AB$6,"")))&amp;IF(F28="Scenario1PBT9",'Major retrofit'!$AC$6,IF(F28="Scenario2PBT9",'Major retrofit'!$AD$6,IF(F28="Scenario3PBT9",'Major retrofit'!$AE$6,"")))&amp;IF(F28="Scenario1PBT10",'Major retrofit'!$AF$6,IF(F28="Scenario2PBT10",'Major retrofit'!$AG$6,IF(F28="Scenario3PBT10",'Major retrofit'!$AH$6,"")))&amp;IF(F28="Scenario1PBT11",'Major retrofit'!$AI$6,IF(F28="Scenario2PBT11",'Major retrofit'!$AJ$6,IF(F28="Scenario3PBT11",'Major retrofit'!$AK$6,"")))&amp;IF(F28="Scenario1PBT12",'Major retrofit'!$AL$6,IF(F28="Scenario2PBT12",'Major retrofit'!$AM$6,IF(F28="Scenario3PBT12",'Major retrofit'!$AN$6,"")))&amp;IF(F28="Scenario1PBT13",'Major retrofit'!$AO$6,IF(F28="Scenario2PBT13",'Major retrofit'!$AP$6,IF(F28="Scenario3PBT13",'Major retrofit'!$AQ$6,"")))&amp;IF(F28="Scenario1PBT14",'Major retrofit'!$AR$6,IF(F28="Scenario2PBT14",'Major retrofit'!$AS$6,IF(F28="Scenario3PBT14",'Major retrofit'!$AT$6,"")))&amp;IF(F28="Scenario1PBT15",'Major retrofit'!$AU$6,IF(F28="Scenario2PBT15",'Major retrofit'!$AV$6,IF(F28="Scenario3PBT15",'Major retrofit'!$AW$6,"")))</f>
        <v/>
      </c>
      <c r="H28" s="117">
        <f t="shared" si="11"/>
        <v>0</v>
      </c>
      <c r="I28" s="178" t="str">
        <f>IF(F28="Scenario1PBT1",'Major retrofit'!$E$16,IF(F28="Scenario2PBT1",'Major retrofit'!$F$16,IF(F28="Scenario3PBT1",'Major retrofit'!$G$16,"")))&amp;IF(F28="Scenario1PBT2",'Major retrofit'!$H$16,IF(F28="Scenario2PBT2",'Major retrofit'!$I$16,IF(F28="Scenario3PBT2",'Major retrofit'!$J$16,"")))&amp;IF(F28="Scenario1PBT3",'Major retrofit'!$K$16,IF(F28="Scenario2PBT3",'Major retrofit'!$L$16,IF(F28="Scenario3PBT3",'Major retrofit'!$M$16,"")))&amp;IF(F28="Scenario1PBT4",'Major retrofit'!$N$16,IF(F28="Scenario2PBT4",'Major retrofit'!$O$16,IF(F28="Scenario3PBT4",'Major retrofit'!$P$16,"")))&amp;IF(F28="Scenario1PBT5",'Major retrofit'!$Q$16,IF(F28="Scenario2PBT5",'Major retrofit'!$R$16,IF(F28="Scenario3PBT5",'Major retrofit'!$S$16,"")))&amp;IF(F28="Scenario1PBT6",'Major retrofit'!$T$16,IF(F28="Scenario2PBT6",'Major retrofit'!$U$16,IF(F28="Scenario3PBT6",'Major retrofit'!$V$16,"")))&amp;IF(F28="Scenario1PBT7",'Major retrofit'!$W$16,IF(F28="Scenario2PBT7",'Major retrofit'!$X$16,IF(F28="Scenario3PBT7",'Major retrofit'!$Y$16,"")))&amp;IF(F28="Scenario1PBT8",'Major retrofit'!$Z$16,IF(F28="Scenario2PBT8",'Major retrofit'!$AA$16,IF(F28="Scenario3PBT8",'Major retrofit'!$AB$16,"")))&amp;IF(F28="Scenario1PBT9",'Major retrofit'!$AC$16,IF(F28="Scenario2PBT9",'Major retrofit'!$AD$16,IF(F28="Scenario3PBT9",'Major retrofit'!$AE$16,"")))&amp;IF(F28="Scenario1PBT10",'Major retrofit'!$AF$16,IF(F28="Scenario2PBT10",'Major retrofit'!$AG$16,IF(F28="Scenario3PBT10",'Major retrofit'!$AH$16,"")))&amp;IF(F28="Scenario1PBT11",'Major retrofit'!$AI$16,IF(F28="Scenario2PBT11",'Major retrofit'!$AJ$16,IF(F28="Scenario3PBT11",'Major retrofit'!$AK$16,"")))&amp;IF(F28="Scenario1PBT12",'Major retrofit'!$AL$16,IF(F28="Scenario2PBT12",'Major retrofit'!$AM$16,IF(F28="Scenario3PBT12",'Major retrofit'!$AN$16,"")))&amp;IF(F28="Scenario1PBT13",'Major retrofit'!$AO$16,IF(F28="Scenario2PBT13",'Major retrofit'!$AP$16,IF(F28="Scenario3PBT13",'Major retrofit'!$AQ$16,"")))&amp;IF(F28="Scenario1PBT14",'Major retrofit'!$AR$16,IF(F28="Scenario2PBT14",'Major retrofit'!$AS$16,IF(F28="Scenario3PBT14",'Major retrofit'!$AT$16,"")))&amp;IF(F28="Scenario1PBT15",'Major retrofit'!$AU$16,IF(F28="Scenario2PBT15",'Major retrofit'!$AV$16,IF(F28="Scenario3PBT15",'Major retrofit'!$AW$16,"")))</f>
        <v/>
      </c>
      <c r="J28" s="117">
        <f t="shared" si="12"/>
        <v>0</v>
      </c>
      <c r="K28" s="117" t="str">
        <f>IF(F28="Scenario1PBT1",'Major retrofit'!$E$18,IF(F28="Scenario2PBT1",'Major retrofit'!$F$18,IF(F28="Scenario3PBT1",'Major retrofit'!$G$18,"")))&amp;IF(F28="Scenario1PBT2",'Major retrofit'!$H$18,IF(F28="Scenario2PBT2",'Major retrofit'!$I$18,IF(F28="Scenario3PBT2",'Major retrofit'!$J$18,"")))&amp;IF(F28="Scenario1PBT3",'Major retrofit'!$K$18,IF(F28="Scenario2PBT3",'Major retrofit'!$L$18,IF(F28="Scenario3PBT3",'Major retrofit'!$M$18,"")))&amp;IF(F28="Scenario1PBT4",'Major retrofit'!$N$18,IF(F28="Scenario2PBT4",'Major retrofit'!$O$18,IF(F28="Scenario3PBT4",'Major retrofit'!$P$18,"")))&amp;IF(F28="Scenario1PBT5",'Major retrofit'!$Q$18,IF(F28="Scenario2PBT5",'Major retrofit'!$R$18,IF(F28="Scenario3PBT5",'Major retrofit'!$S$18,"")))&amp;IF(F28="Scenario1PBT6",'Major retrofit'!$T$18,IF(F28="Scenario2PBT6",'Major retrofit'!$U$18,IF(F28="Scenario3PBT6",'Major retrofit'!$V$18,"")))&amp;IF(F28="Scenario1PBT7",'Major retrofit'!$W$18,IF(F28="Scenario2PBT7",'Major retrofit'!$X$18,IF(F28="Scenario3PBT7",'Major retrofit'!$Y$18,"")))&amp;IF(F28="Scenario1PBT8",'Major retrofit'!$Z$18,IF(F28="Scenario2PBT8",'Major retrofit'!$AA$18,IF(F28="Scenario3PBT8",'Major retrofit'!$AB$18,"")))&amp;IF(F28="Scenario1PBT9",'Major retrofit'!$AC$18,IF(F28="Scenario2PBT9",'Major retrofit'!$AD$18,IF(F28="Scenario3PBT9",'Major retrofit'!$AE$18,"")))&amp;IF(F28="Scenario1PBT10",'Major retrofit'!$AF$18,IF(F28="Scenario2PBT10",'Major retrofit'!$AG$18,IF(F28="Scenario3PBT10",'Major retrofit'!$AH$18,"")))&amp;IF(F28="Scenario1PBT11",'Major retrofit'!$AI$18,IF(F28="Scenario2PBT11",'Major retrofit'!$AJ$18,IF(F28="Scenario3PBT11",'Major retrofit'!$AK$18,"")))&amp;IF(F28="Scenario1PBT12",'Major retrofit'!$AL$18,IF(F28="Scenario2PBT12",'Major retrofit'!$AM$18,IF(F28="Scenario3PBT12",'Major retrofit'!$AN$18,"")))&amp;IF(F28="Scenario1PBT13",'Major retrofit'!$AO$18,IF(F28="Scenario2PBT13",'Major retrofit'!$AP$18,IF(F28="Scenario3PBT13",'Major retrofit'!$AQ$18,"")))&amp;IF(F28="Scenario1PBT14",'Major retrofit'!$AR$18,IF(F28="Scenario2PBT14",'Major retrofit'!$AS$18,IF(F28="Scenario3PBT14",'Major retrofit'!$AT$18,"")))&amp;IF(F28="Scenario1PBT15",'Major retrofit'!$AU$18,IF(F28="Scenario2PBT15",'Major retrofit'!$AV$18,IF(F28="Scenario3PBT15",'Major retrofit'!$AW$18,"")))</f>
        <v/>
      </c>
      <c r="L28" s="117">
        <f t="shared" si="13"/>
        <v>0</v>
      </c>
      <c r="M28" s="117" t="str">
        <f>IF(F28="Scenario1PBT1",'Major retrofit'!$E$20,IF(F28="Scenario2PBT1",'Major retrofit'!$F$20,IF(F28="Scenario3PBT1",'Major retrofit'!$G$20,"")))&amp;IF(F28="Scenario1PBT2",'Major retrofit'!$H$20,IF(F28="Scenario2PBT2",'Major retrofit'!$I$20,IF(F28="Scenario3PBT2",'Major retrofit'!$J$20,"")))&amp;IF(F28="Scenario1PBT3",'Major retrofit'!$K$20,IF(F28="Scenario2PBT3",'Major retrofit'!$L$20,IF(F28="Scenario3PBT3",'Major retrofit'!$M$20,"")))&amp;IF(F28="Scenario1PBT4",'Major retrofit'!$N$20,IF(F28="Scenario2PBT4",'Major retrofit'!$O$20,IF(F28="Scenario3PBT4",'Major retrofit'!$P$20,"")))&amp;IF(F28="Scenario1PBT5",'Major retrofit'!$Q$20,IF(F28="Scenario2PBT5",'Major retrofit'!$R$20,IF(F28="Scenario3PBT5",'Major retrofit'!$S$20,"")))&amp;IF(F28="Scenario1PBT6",'Major retrofit'!$T$20,IF(F28="Scenario2PBT6",'Major retrofit'!$U$20,IF(F28="Scenario3PBT6",'Major retrofit'!$V$20,"")))&amp;IF(F28="Scenario1PBT7",'Major retrofit'!$W$20,IF(F28="Scenario2PBT7",'Major retrofit'!$X$20,IF(F28="Scenario3PBT7",'Major retrofit'!$Y$20,"")))&amp;IF(F28="Scenario1PBT8",'Major retrofit'!$Z$20,IF(F28="Scenario2PBT8",'Major retrofit'!$AA$20,IF(F28="Scenario3PBT8",'Major retrofit'!$AB$20,"")))&amp;IF(F28="Scenario1PBT9",'Major retrofit'!$AC$20,IF(F28="Scenario2PBT9",'Major retrofit'!$AD$20,IF(F28="Scenario3PBT9",'Major retrofit'!$AE$20,"")))&amp;IF(F28="Scenario1PBT10",'Major retrofit'!$AF$20,IF(F28="Scenario2PBT10",'Major retrofit'!$AG$20,IF(F28="Scenario3PBT10",'Major retrofit'!$AH$20,"")))&amp;IF(F28="Scenario1PBT11",'Major retrofit'!$AI$20,IF(F28="Scenario2PBT11",'Major retrofit'!$AJ$20,IF(F28="Scenario3PBT11",'Major retrofit'!$AK$20,"")))&amp;IF(F28="Scenario1PBT12",'Major retrofit'!$AL$20,IF(F28="Scenario2PBT12",'Major retrofit'!$AM$20,IF(F28="Scenario3PBT12",'Major retrofit'!$AN$20,"")))&amp;IF(F28="Scenario1PBT13",'Major retrofit'!$AO$20,IF(F28="Scenario2PBT13",'Major retrofit'!$AP$20,IF(F28="Scenario3PBT13",'Major retrofit'!$AQ$20,"")))&amp;IF(F28="Scenario1PBT14",'Major retrofit'!$AR$20,IF(F28="Scenario2PBT14",'Major retrofit'!$AS$20,IF(F28="Scenario3PBT14",'Major retrofit'!$AT$20,"")))&amp;IF(F28="Scenario1PBT15",'Major retrofit'!$AU$20,IF(F28="Scenario2PBT15",'Major retrofit'!$AV$20,IF(F28="Scenario3PBT15",'Major retrofit'!$AW$20,"")))</f>
        <v/>
      </c>
      <c r="N28" s="118">
        <f t="shared" si="14"/>
        <v>0</v>
      </c>
      <c r="O28" s="206" t="str">
        <f>IF(F28="Scenario1PBT1",'Major retrofit'!$E$23,IF(F28="Scenario2PBT1",'Major retrofit'!$F$23,IF(F28="Scenario3PBT1",'Major retrofit'!$G$23,"")))&amp;IF(F28="Scenario1PBT2",'Major retrofit'!$H$23,IF(F28="Scenario2PBT2",'Major retrofit'!$I$23,IF(F28="Scenario3PBT2",'Major retrofit'!$J$23,"")))&amp;IF(F28="Scenario1PBT3",'Major retrofit'!$K$23,IF(F28="Scenario2PBT3",'Major retrofit'!$L$23,IF(F28="Scenario3PBT3",'Major retrofit'!$M$23,"")))&amp;IF(F28="Scenario1PBT4",'Major retrofit'!$N$23,IF(F28="Scenario2PBT4",'Major retrofit'!$O$23,IF(F28="Scenario3PBT4",'Major retrofit'!$P$23,"")))&amp;IF(F28="Scenario1PBT5",'Major retrofit'!$Q$23,IF(F28="Scenario2PBT5",'Major retrofit'!$R$23,IF(F28="Scenario3PBT5",'Major retrofit'!$S$23,"")))&amp;IF(F28="Scenario1PBT6",'Major retrofit'!$T$23,IF(F28="Scenario2PBT6",'Major retrofit'!$U$23,IF(F28="Scenario3PBT6",'Major retrofit'!$V$23,"")))&amp;IF(F28="Scenario1PBT7",'Major retrofit'!$W$23,IF(F28="Scenario2PBT7",'Major retrofit'!$X$23,IF(F28="Scenario3PBT7",'Major retrofit'!$Y$23,"")))&amp;IF(F28="Scenario1PBT8",'Major retrofit'!$Z$23,IF(F28="Scenario2PBT8",'Major retrofit'!$AA$23,IF(F28="Scenario3PBT8",'Major retrofit'!$AB$23,"")))&amp;IF(F28="Scenario1PBT9",'Major retrofit'!$AC$23,IF(F28="Scenario2PBT9",'Major retrofit'!$AD$23,IF(F28="Scenario3PBT9",'Major retrofit'!$AE$23,"")))&amp;IF(F28="Scenario1PBT10",'Major retrofit'!$AF$23,IF(F28="Scenario2PBT10",'Major retrofit'!$AG$23,IF(F28="Scenario3PBT10",'Major retrofit'!$AH$23,"")))&amp;IF(F28="Scenario1PBT11",'Major retrofit'!$AI$23,IF(F28="Scenario2PBT11",'Major retrofit'!$AJ$23,IF(F28="Scenario3PBT11",'Major retrofit'!$AK$23,"")))&amp;IF(F28="Scenario1PBT12",'Major retrofit'!$AL$23,IF(F28="Scenario2PBT12",'Major retrofit'!$AM$23,IF(F28="Scenario3PBT12",'Major retrofit'!$AN$23,"")))&amp;IF(F28="Scenario1PBT13",'Major retrofit'!$AO$23,IF(F28="Scenario2PBT13",'Major retrofit'!$AP$23,IF(F28="Scenario3PBT13",'Major retrofit'!$AQ$23,"")))&amp;IF(F28="Scenario1PBT14",'Major retrofit'!$AR$23,IF(F28="Scenario2PBT14",'Major retrofit'!$AS$23,IF(F28="Scenario3PBT14",'Major retrofit'!$AT$23,"")))&amp;IF(F28="Scenario1PBT15",'Major retrofit'!$AU$23,IF(F28="Scenario2PBT15",'Major retrofit'!$AV$23,IF(F28="Scenario3PBT15",'Major retrofit'!$AW$23,"")))</f>
        <v/>
      </c>
      <c r="P28" s="117">
        <f t="shared" si="15"/>
        <v>0</v>
      </c>
      <c r="Q28" s="117" t="str">
        <f>IF(F28="Scenario1PBT1",'Major retrofit'!$E$25,IF(F28="Scenario2PBT1",'Major retrofit'!$F$25,IF(F28="Scenario3PBT1",'Major retrofit'!$G$25,"")))&amp;IF(F28="Scenario1PBT2",'Major retrofit'!$H$25,IF(F28="Scenario2PBT2",'Major retrofit'!$I$25,IF(F28="Scenario3PBT2",'Major retrofit'!$J$25,"")))&amp;IF(F28="Scenario1PBT3",'Major retrofit'!$K$25,IF(F28="Scenario2PBT3",'Major retrofit'!$L$25,IF(F28="Scenario3PBT3",'Major retrofit'!$M$25,"")))&amp;IF(F28="Scenario1PBT4",'Major retrofit'!$N$25,IF(F28="Scenario2PBT4",'Major retrofit'!$O$25,IF(F28="Scenario3PBT4",'Major retrofit'!$P$25,"")))&amp;IF(F28="Scenario1PBT5",'Major retrofit'!$Q$25,IF(F28="Scenario2PBT5",'Major retrofit'!$R$25,IF(F28="Scenario3PBT5",'Major retrofit'!$S$25,"")))&amp;IF(F28="Scenario1PBT6",'Major retrofit'!$T$25,IF(F28="Scenario2PBT6",'Major retrofit'!$U$25,IF(F28="Scenario3PBT6",'Major retrofit'!$V$25,"")))&amp;IF(F28="Scenario1PBT7",'Major retrofit'!$W$25,IF(F28="Scenario2PBT7",'Major retrofit'!$X$25,IF(F28="Scenario3PBT7",'Major retrofit'!$Y$25,"")))&amp;IF(F28="Scenario1PBT8",'Major retrofit'!$Z$25,IF(F28="Scenario2PBT8",'Major retrofit'!$AA$25,IF(F28="Scenario3PBT8",'Major retrofit'!$AB$25,"")))&amp;IF(F28="Scenario1PBT9",'Major retrofit'!$AC$25,IF(F28="Scenario2PBT9",'Major retrofit'!$AD$25,IF(F28="Scenario3PBT9",'Major retrofit'!$AE$25,"")))&amp;IF(F28="Scenario1PBT10",'Major retrofit'!$AF$25,IF(F28="Scenario2PBT10",'Major retrofit'!$AG$25,IF(F28="Scenario3PBT10",'Major retrofit'!$AH$25,"")))&amp;IF(F28="Scenario1PBT11",'Major retrofit'!$AI$25,IF(F28="Scenario2PBT11",'Major retrofit'!$AJ$25,IF(F28="Scenario3PBT11",'Major retrofit'!$AK$25,"")))&amp;IF(F28="Scenario1PBT12",'Major retrofit'!$AL$25,IF(F28="Scenario2PBT12",'Major retrofit'!$AM$25,IF(F28="Scenario3PBT12",'Major retrofit'!$AN$25,"")))&amp;IF(F28="Scenario1PBT13",'Major retrofit'!$AO$25,IF(F28="Scenario2PBT13",'Major retrofit'!$AP$25,IF(F28="Scenario3PBT13",'Major retrofit'!$AQ$25,"")))&amp;IF(F28="Scenario1PBT14",'Major retrofit'!$AR$25,IF(F28="Scenario2PBT14",'Major retrofit'!$AS$25,IF(F28="Scenario3PBT14",'Major retrofit'!$AT$25,"")))&amp;IF(F28="Scenario1PBT15",'Major retrofit'!$AU$25,IF(F28="Scenario2PBT15",'Major retrofit'!$AV$25,IF(F28="Scenario3PBT15",'Major retrofit'!$AW$25,"")))</f>
        <v/>
      </c>
      <c r="R28" s="117">
        <f t="shared" si="16"/>
        <v>0</v>
      </c>
      <c r="S28" s="117" t="str">
        <f>IF(F28="Scenario1PBT1",'Major retrofit'!$E$27,IF(F28="Scenario2PBT1",'Major retrofit'!$F$27,IF(F28="Scenario3PBT1",'Major retrofit'!$G$27,"")))&amp;IF(F28="Scenario1PBT2",'Major retrofit'!$H$27,IF(F28="Scenario2PBT2",'Major retrofit'!$I$27,IF(F28="Scenario3PBT2",'Major retrofit'!$J$27,"")))&amp;IF(F28="Scenario1PBT3",'Major retrofit'!$K$27,IF(F28="Scenario2PBT3",'Major retrofit'!$L$27,IF(F28="Scenario3PBT3",'Major retrofit'!$M$27,"")))&amp;IF(F28="Scenario1PBT4",'Major retrofit'!$N$27,IF(F28="Scenario2PBT4",'Major retrofit'!$O$27,IF(F28="Scenario3PBT4",'Major retrofit'!$P$27,"")))&amp;IF(F28="Scenario1PBT5",'Major retrofit'!$Q$27,IF(F28="Scenario2PBT5",'Major retrofit'!$R$27,IF(F28="Scenario3PBT5",'Major retrofit'!$S$27,"")))&amp;IF(F28="Scenario1PBT6",'Major retrofit'!$T$27,IF(F28="Scenario2PBT6",'Major retrofit'!$U$27,IF(F28="Scenario3PBT6",'Major retrofit'!$V$27,"")))&amp;IF(F28="Scenario1PBT7",'Major retrofit'!$W$27,IF(F28="Scenario2PBT7",'Major retrofit'!$X$27,IF(F28="Scenario3PBT7",'Major retrofit'!$Y$27,"")))&amp;IF(F28="Scenario1PBT8",'Major retrofit'!$Z$27,IF(F28="Scenario2PBT8",'Major retrofit'!$AA$27,IF(F28="Scenario3PBT8",'Major retrofit'!$AB$27,"")))&amp;IF(F28="Scenario1PBT9",'Major retrofit'!$AC$27,IF(F28="Scenario2PBT9",'Major retrofit'!$AD$27,IF(F28="Scenario3PBT9",'Major retrofit'!$AE$27,"")))&amp;IF(F28="Scenario1PBT10",'Major retrofit'!$AF$27,IF(F28="Scenario2PBT10",'Major retrofit'!$AG$27,IF(F28="Scenario3PBT10",'Major retrofit'!$AH$27,"")))&amp;IF(F28="Scenario1PBT11",'Major retrofit'!$AI$27,IF(F28="Scenario2PBT11",'Major retrofit'!$AJ$27,IF(F28="Scenario3PBT11",'Major retrofit'!$AK$27,"")))&amp;IF(F28="Scenario1PBT12",'Major retrofit'!$AL$27,IF(F28="Scenario2PBT12",'Major retrofit'!$AM$27,IF(F28="Scenario3PBT12",'Major retrofit'!$AN$27,"")))&amp;IF(F28="Scenario1PBT13",'Major retrofit'!$AO$27,IF(F28="Scenario2PBT13",'Major retrofit'!$AP$27,IF(F28="Scenario3PBT13",'Major retrofit'!$AQ$27,"")))&amp;IF(F28="Scenario1PBT14",'Major retrofit'!$AR$27,IF(F28="Scenario2PBT14",'Major retrofit'!$AS$27,IF(F28="Scenario3PBT14",'Major retrofit'!$AT$27,"")))&amp;IF(F28="Scenario1PBT15",'Major retrofit'!$AU$27,IF(F28="Scenario2PBT15",'Major retrofit'!$AV$27,IF(F28="Scenario3PBT15",'Major retrofit'!$AW$27,"")))</f>
        <v/>
      </c>
      <c r="T28" s="207">
        <f t="shared" si="17"/>
        <v>0</v>
      </c>
      <c r="U28" s="206" t="str">
        <f>IF(F28="Scenario1PBT1",'Major retrofit'!$E$38,IF(F28="Scenario2PBT1",'Major retrofit'!$F$38,IF(F28="Scenario3PBT1",'Major retrofit'!$G$38,"")))&amp;IF(F28="Scenario1PBT2",'Major retrofit'!$H$38,IF(F28="Scenario2PBT2",'Major retrofit'!$I$38,IF(F28="Scenario3PBT2",'Major retrofit'!$J$38,"")))&amp;IF(F28="Scenario1PBT3",'Major retrofit'!$K$38,IF(F28="Scenario2PBT3",'Major retrofit'!$L$38,IF(F28="Scenario3PBT3",'Major retrofit'!$M$38,"")))&amp;IF(F28="Scenario1PBT4",'Major retrofit'!$N$38,IF(F28="Scenario2PBT4",'Major retrofit'!$O$38,IF(F28="Scenario3PBT4",'Major retrofit'!$P$38,"")))&amp;IF(F28="Scenario1PBT5",'Major retrofit'!$Q$38,IF(F28="Scenario2PBT5",'Major retrofit'!$R$38,IF(F28="Scenario3PBT5",'Major retrofit'!$S$38,"")))&amp;IF(F28="Scenario1PBT6",'Major retrofit'!$T$38,IF(F28="Scenario2PBT6",'Major retrofit'!$U$38,IF(F28="Scenario3PBT6",'Major retrofit'!$V$38,"")))&amp;IF(F28="Scenario1PBT7",'Major retrofit'!$W$38,IF(F28="Scenario2PBT7",'Major retrofit'!$X$38,IF(F28="Scenario3PBT7",'Major retrofit'!$Y$38,"")))&amp;IF(F28="Scenario1PBT8",'Major retrofit'!$Z$38,IF(F28="Scenario2PBT8",'Major retrofit'!$AA$38,IF(F28="Scenario3PBT8",'Major retrofit'!$AB$38,"")))&amp;IF(F28="Scenario1PBT9",'Major retrofit'!$AC$38,IF(F28="Scenario2PBT9",'Major retrofit'!$AD$38,IF(F28="Scenario3PBT9",'Major retrofit'!$AE$38,"")))&amp;IF(F28="Scenario1PBT10",'Major retrofit'!$AF$38,IF(F28="Scenario2PBT10",'Major retrofit'!$AG$38,IF(F28="Scenario3PBT10",'Major retrofit'!$AH$38,"")))&amp;IF(F28="Scenario1PBT11",'Major retrofit'!$AI$38,IF(F28="Scenario2PBT11",'Major retrofit'!$AJ$38,IF(F28="Scenario3PBT11",'Major retrofit'!$AK$38,"")))&amp;IF(F28="Scenario1PBT12",'Major retrofit'!$AL$38,IF(F28="Scenario2PBT12",'Major retrofit'!$AM$38,IF(F28="Scenario3PBT12",'Major retrofit'!$AN$38,"")))&amp;IF(F28="Scenario1PBT13",'Major retrofit'!$AO$38,IF(F28="Scenario2PBT13",'Major retrofit'!$AP$38,IF(F28="Scenario3PBT13",'Major retrofit'!$AQ$38,"")))&amp;IF(F28="Scenario1PBT14",'Major retrofit'!$AR$38,IF(F28="Scenario2PBT14",'Major retrofit'!$AS$38,IF(F28="Scenario3PBT14",'Major retrofit'!$AT$38,"")))&amp;IF(F28="Scenario1PBT15",'Major retrofit'!$AU$38,IF(F28="Scenario2PBT15",'Major retrofit'!$AV$38,IF(F28="Scenario3PBT15",'Major retrofit'!$AW$38,"")))</f>
        <v/>
      </c>
      <c r="V28" s="117">
        <f t="shared" si="18"/>
        <v>0</v>
      </c>
      <c r="W28" s="117" t="str">
        <f>IF(F28="Scenario1PBT1",'Major retrofit'!$E$40,IF(F28="Scenario2PBT1",'Major retrofit'!$F$40,IF(F28="Scenario3PBT1",'Major retrofit'!$G$40,"")))&amp;IF(F28="Scenario1PBT2",'Major retrofit'!$H$40,IF(F28="Scenario2PBT2",'Major retrofit'!$I$40,IF(F28="Scenario3PBT2",'Major retrofit'!$J$40,"")))&amp;IF(F28="Scenario1PBT3",'Major retrofit'!$K$40,IF(F28="Scenario2PBT3",'Major retrofit'!$L$40,IF(F28="Scenario3PBT3",'Major retrofit'!$M$40,"")))&amp;IF(F28="Scenario1PBT4",'Major retrofit'!$N$40,IF(F28="Scenario2PBT4",'Major retrofit'!$O$40,IF(F28="Scenario3PBT4",'Major retrofit'!$P$40,"")))&amp;IF(F28="Scenario1PBT5",'Major retrofit'!$Q$40,IF(F28="Scenario2PBT5",'Major retrofit'!$R$40,IF(F28="Scenario3PBT5",'Major retrofit'!$S$40,"")))&amp;IF(F28="Scenario1PBT6",'Major retrofit'!$T$40,IF(F28="Scenario2PBT6",'Major retrofit'!$U$40,IF(F28="Scenario3PBT6",'Major retrofit'!$V$40,"")))&amp;IF(F28="Scenario1PBT7",'Major retrofit'!$W$40,IF(F28="Scenario2PBT7",'Major retrofit'!$X$40,IF(F28="Scenario3PBT7",'Major retrofit'!$Y$40,"")))&amp;IF(F28="Scenario1PBT8",'Major retrofit'!$Z$40,IF(F28="Scenario2PBT8",'Major retrofit'!$AA$40,IF(F28="Scenario3PBT8",'Major retrofit'!$AB$40,"")))&amp;IF(F28="Scenario1PBT9",'Major retrofit'!$AC$40,IF(F28="Scenario2PBT9",'Major retrofit'!$AD$40,IF(F28="Scenario3PBT9",'Major retrofit'!$AE$40,"")))&amp;IF(F28="Scenario1PBT10",'Major retrofit'!$AF$40,IF(F28="Scenario2PBT10",'Major retrofit'!$AG$40,IF(F28="Scenario3PBT10",'Major retrofit'!$AH$40,"")))&amp;IF(F28="Scenario1PBT11",'Major retrofit'!$AI$40,IF(F28="Scenario2PBT11",'Major retrofit'!$AJ$40,IF(F28="Scenario3PBT11",'Major retrofit'!$AK$40,"")))&amp;IF(F28="Scenario1PBT12",'Major retrofit'!$AL$40,IF(F28="Scenario2PBT12",'Major retrofit'!$AM$40,IF(F28="Scenario3PBT12",'Major retrofit'!$AN$40,"")))&amp;IF(F28="Scenario1PBT13",'Major retrofit'!$AO$40,IF(F28="Scenario2PBT13",'Major retrofit'!$AP$40,IF(F28="Scenario3PBT13",'Major retrofit'!$AQ$40,"")))&amp;IF(F28="Scenario1PBT14",'Major retrofit'!$AR$40,IF(F28="Scenario2PBT14",'Major retrofit'!$AS$40,IF(F28="Scenario3PBT14",'Major retrofit'!$AT$40,"")))&amp;IF(F28="Scenario1PBT15",'Major retrofit'!$AU$40,IF(F28="Scenario2PBT15",'Major retrofit'!$AV$40,IF(F28="Scenario3PBT15",'Major retrofit'!$AW$40,"")))</f>
        <v/>
      </c>
      <c r="X28" s="117">
        <f t="shared" si="19"/>
        <v>0</v>
      </c>
      <c r="Y28" s="117" t="str">
        <f>IF(F28="Scenario1PBT1",'Major retrofit'!$E$42,IF(F28="Scenario2PBT1",'Major retrofit'!$F$42,IF(F28="Scenario3PBT1",'Major retrofit'!$G$42,"")))&amp;IF(F28="Scenario1PBT2",'Major retrofit'!$H$42,IF(F28="Scenario2PBT2",'Major retrofit'!$I$42,IF(F28="Scenario3PBT2",'Major retrofit'!$J$42,"")))&amp;IF(F28="Scenario1PBT3",'Major retrofit'!$K$42,IF(F28="Scenario2PBT3",'Major retrofit'!$L$42,IF(F28="Scenario3PBT3",'Major retrofit'!$M$42,"")))&amp;IF(F28="Scenario1PBT4",'Major retrofit'!$N$42,IF(F28="Scenario2PBT4",'Major retrofit'!$O$42,IF(F28="Scenario3PBT4",'Major retrofit'!$P$42,"")))&amp;IF(F28="Scenario1PBT5",'Major retrofit'!$Q$42,IF(F28="Scenario2PBT5",'Major retrofit'!$R$42,IF(F28="Scenario3PBT5",'Major retrofit'!$S$42,"")))&amp;IF(F28="Scenario1PBT6",'Major retrofit'!$T$42,IF(F28="Scenario2PBT6",'Major retrofit'!$U$42,IF(F28="Scenario3PBT6",'Major retrofit'!$V$42,"")))&amp;IF(F28="Scenario1PBT7",'Major retrofit'!$W$42,IF(F28="Scenario2PBT7",'Major retrofit'!$X$42,IF(F28="Scenario3PBT7",'Major retrofit'!$Y$42,"")))&amp;IF(F28="Scenario1PBT8",'Major retrofit'!$Z$42,IF(F28="Scenario2PBT8",'Major retrofit'!$AA$42,IF(F28="Scenario3PBT8",'Major retrofit'!$AB$42,"")))&amp;IF(F28="Scenario1PBT9",'Major retrofit'!$AC$42,IF(F28="Scenario2PBT9",'Major retrofit'!$AD$42,IF(F28="Scenario3PBT9",'Major retrofit'!$AE$42,"")))&amp;IF(F28="Scenario1PBT10",'Major retrofit'!$AF$42,IF(F28="Scenario2PBT10",'Major retrofit'!$AG$42,IF(F28="Scenario3PBT10",'Major retrofit'!$AH$42,"")))&amp;IF(F28="Scenario1PBT11",'Major retrofit'!$AI$42,IF(F28="Scenario2PBT11",'Major retrofit'!$AJ$42,IF(F28="Scenario3PBT11",'Major retrofit'!$AK$42,"")))&amp;IF(F28="Scenario1PBT12",'Major retrofit'!$AL$42,IF(F28="Scenario2PBT12",'Major retrofit'!$AM$42,IF(F28="Scenario3PBT12",'Major retrofit'!$AN$42,"")))&amp;IF(F28="Scenario1PBT13",'Major retrofit'!$AO$42,IF(F28="Scenario2PBT13",'Major retrofit'!$AP$42,IF(F28="Scenario3PBT13",'Major retrofit'!$AQ$42,"")))&amp;IF(F28="Scenario1PBT14",'Major retrofit'!$AR$42,IF(F28="Scenario2PBT14",'Major retrofit'!$AS$42,IF(F28="Scenario3PBT14",'Major retrofit'!$AT$42,"")))&amp;IF(F28="Scenario1PBT15",'Major retrofit'!$AU$42,IF(F28="Scenario2PBT15",'Major retrofit'!$AV$42,IF(F28="Scenario3PBT15",'Major retrofit'!$AW$42,"")))</f>
        <v/>
      </c>
      <c r="Z28" s="117">
        <f t="shared" si="20"/>
        <v>0</v>
      </c>
      <c r="AA28" s="178" t="str">
        <f>IF(F28="Scenario1PBT1",'Major retrofit'!$E$101,IF(F28="Scenario2PBT1",'Major retrofit'!$F$101,IF(F28="Scenario3PBT1",'Major retrofit'!$G$101,"")))&amp;IF(F28="Scenario1PBT2",'Major retrofit'!$H$101,IF(F28="Scenario2PBT2",'Major retrofit'!$I$101,IF(F28="Scenario3PBT2",'Major retrofit'!$J$101,"")))&amp;IF(F28="Scenario1PBT3",'Major retrofit'!$K$101,IF(F28="Scenario2PBT3",'Major retrofit'!$L$101,IF(F28="Scenario3PBT3",'Major retrofit'!$M$101,"")))&amp;IF(F28="Scenario1PBT4",'Major retrofit'!$N$101,IF(F28="Scenario2PBT4",'Major retrofit'!$O$101,IF(F28="Scenario3PBT4",'Major retrofit'!$P$101,"")))&amp;IF(F28="Scenario1PBT5",'Major retrofit'!$Q$101,IF(F28="Scenario2PBT5",'Major retrofit'!$R$101,IF(F28="Scenario3PBT5",'Major retrofit'!$S$101,"")))&amp;IF(F28="Scenario1PBT6",'Major retrofit'!$T$101,IF(F28="Scenario2PBT6",'Major retrofit'!$U$101,IF(F28="Scenario3PBT6",'Major retrofit'!$V$101,"")))&amp;IF(F28="Scenario1PBT7",'Major retrofit'!$W$101,IF(F28="Scenario2PBT7",'Major retrofit'!$X$101,IF(F28="Scenario3PBT7",'Major retrofit'!$Y$101,"")))&amp;IF(F28="Scenario1PBT8",'Major retrofit'!$Z$101,IF(F28="Scenario2PBT8",'Major retrofit'!$AA$101,IF(F28="Scenario3PBT8",'Major retrofit'!$AB$101,"")))&amp;IF(F28="Scenario1PBT9",'Major retrofit'!$AC$101,IF(F28="Scenario2PBT9",'Major retrofit'!$AD$101,IF(F28="Scenario3PBT9",'Major retrofit'!$AE$101,"")))&amp;IF(F28="Scenario1PBT10",'Major retrofit'!$AF$101,IF(F28="Scenario2PBT10",'Major retrofit'!$AG$101,IF(F28="Scenario3PBT10",'Major retrofit'!$AH$101,"")))&amp;IF(F28="Scenario1PBT11",'Major retrofit'!$AI$101,IF(F28="Scenario2PBT11",'Major retrofit'!$AJ$101,IF(F28="Scenario3PBT11",'Major retrofit'!$AK$101,"")))&amp;IF(F28="Scenario1PBT12",'Major retrofit'!$AL$101,IF(F28="Scenario2PBT12",'Major retrofit'!$AM$101,IF(F28="Scenario3PBT12",'Major retrofit'!$AN$101,"")))&amp;IF(F28="Scenario1PBT13",'Major retrofit'!$AO$101,IF(F28="Scenario2PBT13",'Major retrofit'!$AP$101,IF(F28="Scenario3PBT13",'Major retrofit'!$AQ$101,"")))&amp;IF(F28="Scenario1PBT14",'Major retrofit'!$AR$101,IF(F28="Scenario2PBT14",'Major retrofit'!$AS$101,IF(F28="Scenario3PBT14",'Major retrofit'!$AT$101,"")))&amp;IF(F28="Scenario1PBT15",'Major retrofit'!$AU$101,IF(F28="Scenario2PBT15",'Major retrofit'!$AV$101,IF(F28="Scenario3PBT15",'Major retrofit'!$AW$101,"")))</f>
        <v/>
      </c>
      <c r="AB28" s="179">
        <f t="shared" si="21"/>
        <v>0</v>
      </c>
      <c r="AC28" s="208">
        <f>IFERROR('Projection_Base-case'!G28-G28,0)</f>
        <v>0</v>
      </c>
      <c r="AD28" s="117">
        <f t="shared" si="0"/>
        <v>0</v>
      </c>
      <c r="AE28" s="117">
        <f>IFERROR(100*AC28/'Projection_Base-case'!G28,0)</f>
        <v>0</v>
      </c>
      <c r="AF28" s="117">
        <f>IFERROR('Projection_Base-case'!I28-I28,0)</f>
        <v>0</v>
      </c>
      <c r="AG28" s="117">
        <f t="shared" si="1"/>
        <v>0</v>
      </c>
      <c r="AH28" s="117">
        <f>IFERROR(100*AF28/'Projection_Base-case'!I28,0)</f>
        <v>0</v>
      </c>
      <c r="AI28" s="117">
        <f>IFERROR('Projection_Base-case'!K28-K28,0)</f>
        <v>0</v>
      </c>
      <c r="AJ28" s="117">
        <f t="shared" si="2"/>
        <v>0</v>
      </c>
      <c r="AK28" s="117">
        <f>IFERROR(100*AI28/'Projection_Base-case'!K28,0)</f>
        <v>0</v>
      </c>
      <c r="AL28" s="117">
        <f>IFERROR(M28-'Projection_Base-case'!M28,0)</f>
        <v>0</v>
      </c>
      <c r="AM28" s="117">
        <f t="shared" si="3"/>
        <v>0</v>
      </c>
      <c r="AN28" s="179">
        <f>IFERROR(IF('Projection_Base-case'!N28&gt;0,100*AM28/'Projection_Base-case'!N28,100*AM28/N28),0)</f>
        <v>0</v>
      </c>
      <c r="AO28" s="206">
        <f>IFERROR('Projection_Base-case'!O28-O28,0)</f>
        <v>0</v>
      </c>
      <c r="AP28" s="117">
        <f t="shared" si="4"/>
        <v>0</v>
      </c>
      <c r="AQ28" s="117">
        <f>IFERROR(100*AO28/'Projection_Base-case'!O28,0)</f>
        <v>0</v>
      </c>
      <c r="AR28" s="117">
        <f>IFERROR('Projection_Base-case'!Q28-Q28,0)</f>
        <v>0</v>
      </c>
      <c r="AS28" s="117">
        <f t="shared" si="5"/>
        <v>0</v>
      </c>
      <c r="AT28" s="117">
        <f>IFERROR(100*AR28/'Projection_Base-case'!Q28,0)</f>
        <v>0</v>
      </c>
      <c r="AU28" s="117">
        <f>IFERROR('Projection_Base-case'!S28-S28,0)</f>
        <v>0</v>
      </c>
      <c r="AV28" s="117">
        <f t="shared" si="6"/>
        <v>0</v>
      </c>
      <c r="AW28" s="118">
        <f>IFERROR(100*AU28/'Projection_Base-case'!S28,0)</f>
        <v>0</v>
      </c>
      <c r="AX28" s="206">
        <f>IFERROR('Projection_Base-case'!U28-U28,0)</f>
        <v>0</v>
      </c>
      <c r="AY28" s="117">
        <f t="shared" si="7"/>
        <v>0</v>
      </c>
      <c r="AZ28" s="117">
        <f>IFERROR(100*AX28/'Projection_Base-case'!U28,0)</f>
        <v>0</v>
      </c>
      <c r="BA28" s="117">
        <f>IFERROR('Projection_Base-case'!W28-W28,0)</f>
        <v>0</v>
      </c>
      <c r="BB28" s="117">
        <f t="shared" si="8"/>
        <v>0</v>
      </c>
      <c r="BC28" s="117">
        <f>IFERROR(100*BA28/'Projection_Base-case'!W28,0)</f>
        <v>0</v>
      </c>
      <c r="BD28" s="117">
        <f>IFERROR('Projection_Base-case'!Y28-Y28,0)</f>
        <v>0</v>
      </c>
      <c r="BE28" s="117">
        <f t="shared" si="9"/>
        <v>0</v>
      </c>
      <c r="BF28" s="117">
        <f>IFERROR(100*BD28/'Projection_Base-case'!Y28,0)</f>
        <v>0</v>
      </c>
      <c r="BG28" s="178">
        <f t="shared" si="22"/>
        <v>0</v>
      </c>
      <c r="BH28" s="179">
        <f t="shared" si="23"/>
        <v>0</v>
      </c>
    </row>
    <row r="29" spans="1:60" ht="15" thickBot="1">
      <c r="A29" s="205">
        <v>24</v>
      </c>
      <c r="B29" s="119">
        <f>IF('Projection_Base-case'!B29&lt;&gt;"",'Projection_Base-case'!B29,0)</f>
        <v>0</v>
      </c>
      <c r="C29" s="119">
        <f>IF('Projection_Base-case'!C29&lt;&gt;"",'Projection_Base-case'!C29,0)</f>
        <v>0</v>
      </c>
      <c r="D29" s="119">
        <f>IF('Projection_Base-case'!D29&lt;&gt;"",'Projection_Base-case'!D29,0)</f>
        <v>0</v>
      </c>
      <c r="E29" s="263" t="str">
        <f>IF(AND('Résultats major'!$AC$3="OUI",'Résultats major'!E28&lt;&gt;""),'Résultats major'!E28,IF(OR(D29="PBT1",D29="PBT2",D29="PBT3",D29="PBT4",D29="PBT5",D29="PBT6",D29="PBT7",D29="PBT8",D29="PBT10"),"Scenario1",IF(D29="PBT9","Scenario2","")))</f>
        <v/>
      </c>
      <c r="F29" s="202" t="str">
        <f t="shared" si="10"/>
        <v>0</v>
      </c>
      <c r="G29" s="177" t="str">
        <f>IF(F29="Scenario1PBT1",'Major retrofit'!$E$6,IF(F29="Scenario2PBT1",'Major retrofit'!$F$6,IF(F29="Scenario3PBT1",'Major retrofit'!$G$6,"")))&amp;IF(F29="Scenario1PBT2",'Major retrofit'!$H$6,IF(F29="Scenario2PBT2",'Major retrofit'!$I$6,IF(F29="Scenario3PBT2",'Major retrofit'!$J$6,"")))&amp;IF(F29="Scenario1PBT3",'Major retrofit'!$K$6,IF(F29="Scenario2PBT3",'Major retrofit'!$L$6,IF(F29="Scenario3PBT3",'Major retrofit'!$M$6,"")))&amp;IF(F29="Scenario1PBT4",'Major retrofit'!$N$6,IF(F29="Scenario2PBT4",'Major retrofit'!$O$6,IF(F29="Scenario3PBT4",'Major retrofit'!$P$6,"")))&amp;IF(F29="Scenario1PBT5",'Major retrofit'!$Q$6,IF(F29="Scenario2PBT5",'Major retrofit'!$R$6,IF(F29="Scenario3PBT5",'Major retrofit'!$S$6,"")))&amp;IF(F29="Scenario1PBT6",'Major retrofit'!$T$6,IF(F29="Scenario2PBT6",'Major retrofit'!$U$6,IF(F29="Scenario3PBT6",'Major retrofit'!$V$6,"")))&amp;IF(F29="Scenario1PBT7",'Major retrofit'!$W$6,IF(F29="Scenario2PBT7",'Major retrofit'!$X$6,IF(F29="Scenario3PBT7",'Major retrofit'!$Y$6,"")))&amp;IF(F29="Scenario1PBT8",'Major retrofit'!$Z$6,IF(F29="Scenario2PBT8",'Major retrofit'!$AA$6,IF(F29="Scenario3PBT8",'Major retrofit'!$AB$6,"")))&amp;IF(F29="Scenario1PBT9",'Major retrofit'!$AC$6,IF(F29="Scenario2PBT9",'Major retrofit'!$AD$6,IF(F29="Scenario3PBT9",'Major retrofit'!$AE$6,"")))&amp;IF(F29="Scenario1PBT10",'Major retrofit'!$AF$6,IF(F29="Scenario2PBT10",'Major retrofit'!$AG$6,IF(F29="Scenario3PBT10",'Major retrofit'!$AH$6,"")))&amp;IF(F29="Scenario1PBT11",'Major retrofit'!$AI$6,IF(F29="Scenario2PBT11",'Major retrofit'!$AJ$6,IF(F29="Scenario3PBT11",'Major retrofit'!$AK$6,"")))&amp;IF(F29="Scenario1PBT12",'Major retrofit'!$AL$6,IF(F29="Scenario2PBT12",'Major retrofit'!$AM$6,IF(F29="Scenario3PBT12",'Major retrofit'!$AN$6,"")))&amp;IF(F29="Scenario1PBT13",'Major retrofit'!$AO$6,IF(F29="Scenario2PBT13",'Major retrofit'!$AP$6,IF(F29="Scenario3PBT13",'Major retrofit'!$AQ$6,"")))&amp;IF(F29="Scenario1PBT14",'Major retrofit'!$AR$6,IF(F29="Scenario2PBT14",'Major retrofit'!$AS$6,IF(F29="Scenario3PBT14",'Major retrofit'!$AT$6,"")))&amp;IF(F29="Scenario1PBT15",'Major retrofit'!$AU$6,IF(F29="Scenario2PBT15",'Major retrofit'!$AV$6,IF(F29="Scenario3PBT15",'Major retrofit'!$AW$6,"")))</f>
        <v/>
      </c>
      <c r="H29" s="117">
        <f t="shared" si="11"/>
        <v>0</v>
      </c>
      <c r="I29" s="178" t="str">
        <f>IF(F29="Scenario1PBT1",'Major retrofit'!$E$16,IF(F29="Scenario2PBT1",'Major retrofit'!$F$16,IF(F29="Scenario3PBT1",'Major retrofit'!$G$16,"")))&amp;IF(F29="Scenario1PBT2",'Major retrofit'!$H$16,IF(F29="Scenario2PBT2",'Major retrofit'!$I$16,IF(F29="Scenario3PBT2",'Major retrofit'!$J$16,"")))&amp;IF(F29="Scenario1PBT3",'Major retrofit'!$K$16,IF(F29="Scenario2PBT3",'Major retrofit'!$L$16,IF(F29="Scenario3PBT3",'Major retrofit'!$M$16,"")))&amp;IF(F29="Scenario1PBT4",'Major retrofit'!$N$16,IF(F29="Scenario2PBT4",'Major retrofit'!$O$16,IF(F29="Scenario3PBT4",'Major retrofit'!$P$16,"")))&amp;IF(F29="Scenario1PBT5",'Major retrofit'!$Q$16,IF(F29="Scenario2PBT5",'Major retrofit'!$R$16,IF(F29="Scenario3PBT5",'Major retrofit'!$S$16,"")))&amp;IF(F29="Scenario1PBT6",'Major retrofit'!$T$16,IF(F29="Scenario2PBT6",'Major retrofit'!$U$16,IF(F29="Scenario3PBT6",'Major retrofit'!$V$16,"")))&amp;IF(F29="Scenario1PBT7",'Major retrofit'!$W$16,IF(F29="Scenario2PBT7",'Major retrofit'!$X$16,IF(F29="Scenario3PBT7",'Major retrofit'!$Y$16,"")))&amp;IF(F29="Scenario1PBT8",'Major retrofit'!$Z$16,IF(F29="Scenario2PBT8",'Major retrofit'!$AA$16,IF(F29="Scenario3PBT8",'Major retrofit'!$AB$16,"")))&amp;IF(F29="Scenario1PBT9",'Major retrofit'!$AC$16,IF(F29="Scenario2PBT9",'Major retrofit'!$AD$16,IF(F29="Scenario3PBT9",'Major retrofit'!$AE$16,"")))&amp;IF(F29="Scenario1PBT10",'Major retrofit'!$AF$16,IF(F29="Scenario2PBT10",'Major retrofit'!$AG$16,IF(F29="Scenario3PBT10",'Major retrofit'!$AH$16,"")))&amp;IF(F29="Scenario1PBT11",'Major retrofit'!$AI$16,IF(F29="Scenario2PBT11",'Major retrofit'!$AJ$16,IF(F29="Scenario3PBT11",'Major retrofit'!$AK$16,"")))&amp;IF(F29="Scenario1PBT12",'Major retrofit'!$AL$16,IF(F29="Scenario2PBT12",'Major retrofit'!$AM$16,IF(F29="Scenario3PBT12",'Major retrofit'!$AN$16,"")))&amp;IF(F29="Scenario1PBT13",'Major retrofit'!$AO$16,IF(F29="Scenario2PBT13",'Major retrofit'!$AP$16,IF(F29="Scenario3PBT13",'Major retrofit'!$AQ$16,"")))&amp;IF(F29="Scenario1PBT14",'Major retrofit'!$AR$16,IF(F29="Scenario2PBT14",'Major retrofit'!$AS$16,IF(F29="Scenario3PBT14",'Major retrofit'!$AT$16,"")))&amp;IF(F29="Scenario1PBT15",'Major retrofit'!$AU$16,IF(F29="Scenario2PBT15",'Major retrofit'!$AV$16,IF(F29="Scenario3PBT15",'Major retrofit'!$AW$16,"")))</f>
        <v/>
      </c>
      <c r="J29" s="117">
        <f t="shared" si="12"/>
        <v>0</v>
      </c>
      <c r="K29" s="117" t="str">
        <f>IF(F29="Scenario1PBT1",'Major retrofit'!$E$18,IF(F29="Scenario2PBT1",'Major retrofit'!$F$18,IF(F29="Scenario3PBT1",'Major retrofit'!$G$18,"")))&amp;IF(F29="Scenario1PBT2",'Major retrofit'!$H$18,IF(F29="Scenario2PBT2",'Major retrofit'!$I$18,IF(F29="Scenario3PBT2",'Major retrofit'!$J$18,"")))&amp;IF(F29="Scenario1PBT3",'Major retrofit'!$K$18,IF(F29="Scenario2PBT3",'Major retrofit'!$L$18,IF(F29="Scenario3PBT3",'Major retrofit'!$M$18,"")))&amp;IF(F29="Scenario1PBT4",'Major retrofit'!$N$18,IF(F29="Scenario2PBT4",'Major retrofit'!$O$18,IF(F29="Scenario3PBT4",'Major retrofit'!$P$18,"")))&amp;IF(F29="Scenario1PBT5",'Major retrofit'!$Q$18,IF(F29="Scenario2PBT5",'Major retrofit'!$R$18,IF(F29="Scenario3PBT5",'Major retrofit'!$S$18,"")))&amp;IF(F29="Scenario1PBT6",'Major retrofit'!$T$18,IF(F29="Scenario2PBT6",'Major retrofit'!$U$18,IF(F29="Scenario3PBT6",'Major retrofit'!$V$18,"")))&amp;IF(F29="Scenario1PBT7",'Major retrofit'!$W$18,IF(F29="Scenario2PBT7",'Major retrofit'!$X$18,IF(F29="Scenario3PBT7",'Major retrofit'!$Y$18,"")))&amp;IF(F29="Scenario1PBT8",'Major retrofit'!$Z$18,IF(F29="Scenario2PBT8",'Major retrofit'!$AA$18,IF(F29="Scenario3PBT8",'Major retrofit'!$AB$18,"")))&amp;IF(F29="Scenario1PBT9",'Major retrofit'!$AC$18,IF(F29="Scenario2PBT9",'Major retrofit'!$AD$18,IF(F29="Scenario3PBT9",'Major retrofit'!$AE$18,"")))&amp;IF(F29="Scenario1PBT10",'Major retrofit'!$AF$18,IF(F29="Scenario2PBT10",'Major retrofit'!$AG$18,IF(F29="Scenario3PBT10",'Major retrofit'!$AH$18,"")))&amp;IF(F29="Scenario1PBT11",'Major retrofit'!$AI$18,IF(F29="Scenario2PBT11",'Major retrofit'!$AJ$18,IF(F29="Scenario3PBT11",'Major retrofit'!$AK$18,"")))&amp;IF(F29="Scenario1PBT12",'Major retrofit'!$AL$18,IF(F29="Scenario2PBT12",'Major retrofit'!$AM$18,IF(F29="Scenario3PBT12",'Major retrofit'!$AN$18,"")))&amp;IF(F29="Scenario1PBT13",'Major retrofit'!$AO$18,IF(F29="Scenario2PBT13",'Major retrofit'!$AP$18,IF(F29="Scenario3PBT13",'Major retrofit'!$AQ$18,"")))&amp;IF(F29="Scenario1PBT14",'Major retrofit'!$AR$18,IF(F29="Scenario2PBT14",'Major retrofit'!$AS$18,IF(F29="Scenario3PBT14",'Major retrofit'!$AT$18,"")))&amp;IF(F29="Scenario1PBT15",'Major retrofit'!$AU$18,IF(F29="Scenario2PBT15",'Major retrofit'!$AV$18,IF(F29="Scenario3PBT15",'Major retrofit'!$AW$18,"")))</f>
        <v/>
      </c>
      <c r="L29" s="117">
        <f t="shared" si="13"/>
        <v>0</v>
      </c>
      <c r="M29" s="117" t="str">
        <f>IF(F29="Scenario1PBT1",'Major retrofit'!$E$20,IF(F29="Scenario2PBT1",'Major retrofit'!$F$20,IF(F29="Scenario3PBT1",'Major retrofit'!$G$20,"")))&amp;IF(F29="Scenario1PBT2",'Major retrofit'!$H$20,IF(F29="Scenario2PBT2",'Major retrofit'!$I$20,IF(F29="Scenario3PBT2",'Major retrofit'!$J$20,"")))&amp;IF(F29="Scenario1PBT3",'Major retrofit'!$K$20,IF(F29="Scenario2PBT3",'Major retrofit'!$L$20,IF(F29="Scenario3PBT3",'Major retrofit'!$M$20,"")))&amp;IF(F29="Scenario1PBT4",'Major retrofit'!$N$20,IF(F29="Scenario2PBT4",'Major retrofit'!$O$20,IF(F29="Scenario3PBT4",'Major retrofit'!$P$20,"")))&amp;IF(F29="Scenario1PBT5",'Major retrofit'!$Q$20,IF(F29="Scenario2PBT5",'Major retrofit'!$R$20,IF(F29="Scenario3PBT5",'Major retrofit'!$S$20,"")))&amp;IF(F29="Scenario1PBT6",'Major retrofit'!$T$20,IF(F29="Scenario2PBT6",'Major retrofit'!$U$20,IF(F29="Scenario3PBT6",'Major retrofit'!$V$20,"")))&amp;IF(F29="Scenario1PBT7",'Major retrofit'!$W$20,IF(F29="Scenario2PBT7",'Major retrofit'!$X$20,IF(F29="Scenario3PBT7",'Major retrofit'!$Y$20,"")))&amp;IF(F29="Scenario1PBT8",'Major retrofit'!$Z$20,IF(F29="Scenario2PBT8",'Major retrofit'!$AA$20,IF(F29="Scenario3PBT8",'Major retrofit'!$AB$20,"")))&amp;IF(F29="Scenario1PBT9",'Major retrofit'!$AC$20,IF(F29="Scenario2PBT9",'Major retrofit'!$AD$20,IF(F29="Scenario3PBT9",'Major retrofit'!$AE$20,"")))&amp;IF(F29="Scenario1PBT10",'Major retrofit'!$AF$20,IF(F29="Scenario2PBT10",'Major retrofit'!$AG$20,IF(F29="Scenario3PBT10",'Major retrofit'!$AH$20,"")))&amp;IF(F29="Scenario1PBT11",'Major retrofit'!$AI$20,IF(F29="Scenario2PBT11",'Major retrofit'!$AJ$20,IF(F29="Scenario3PBT11",'Major retrofit'!$AK$20,"")))&amp;IF(F29="Scenario1PBT12",'Major retrofit'!$AL$20,IF(F29="Scenario2PBT12",'Major retrofit'!$AM$20,IF(F29="Scenario3PBT12",'Major retrofit'!$AN$20,"")))&amp;IF(F29="Scenario1PBT13",'Major retrofit'!$AO$20,IF(F29="Scenario2PBT13",'Major retrofit'!$AP$20,IF(F29="Scenario3PBT13",'Major retrofit'!$AQ$20,"")))&amp;IF(F29="Scenario1PBT14",'Major retrofit'!$AR$20,IF(F29="Scenario2PBT14",'Major retrofit'!$AS$20,IF(F29="Scenario3PBT14",'Major retrofit'!$AT$20,"")))&amp;IF(F29="Scenario1PBT15",'Major retrofit'!$AU$20,IF(F29="Scenario2PBT15",'Major retrofit'!$AV$20,IF(F29="Scenario3PBT15",'Major retrofit'!$AW$20,"")))</f>
        <v/>
      </c>
      <c r="N29" s="118">
        <f t="shared" si="14"/>
        <v>0</v>
      </c>
      <c r="O29" s="206" t="str">
        <f>IF(F29="Scenario1PBT1",'Major retrofit'!$E$23,IF(F29="Scenario2PBT1",'Major retrofit'!$F$23,IF(F29="Scenario3PBT1",'Major retrofit'!$G$23,"")))&amp;IF(F29="Scenario1PBT2",'Major retrofit'!$H$23,IF(F29="Scenario2PBT2",'Major retrofit'!$I$23,IF(F29="Scenario3PBT2",'Major retrofit'!$J$23,"")))&amp;IF(F29="Scenario1PBT3",'Major retrofit'!$K$23,IF(F29="Scenario2PBT3",'Major retrofit'!$L$23,IF(F29="Scenario3PBT3",'Major retrofit'!$M$23,"")))&amp;IF(F29="Scenario1PBT4",'Major retrofit'!$N$23,IF(F29="Scenario2PBT4",'Major retrofit'!$O$23,IF(F29="Scenario3PBT4",'Major retrofit'!$P$23,"")))&amp;IF(F29="Scenario1PBT5",'Major retrofit'!$Q$23,IF(F29="Scenario2PBT5",'Major retrofit'!$R$23,IF(F29="Scenario3PBT5",'Major retrofit'!$S$23,"")))&amp;IF(F29="Scenario1PBT6",'Major retrofit'!$T$23,IF(F29="Scenario2PBT6",'Major retrofit'!$U$23,IF(F29="Scenario3PBT6",'Major retrofit'!$V$23,"")))&amp;IF(F29="Scenario1PBT7",'Major retrofit'!$W$23,IF(F29="Scenario2PBT7",'Major retrofit'!$X$23,IF(F29="Scenario3PBT7",'Major retrofit'!$Y$23,"")))&amp;IF(F29="Scenario1PBT8",'Major retrofit'!$Z$23,IF(F29="Scenario2PBT8",'Major retrofit'!$AA$23,IF(F29="Scenario3PBT8",'Major retrofit'!$AB$23,"")))&amp;IF(F29="Scenario1PBT9",'Major retrofit'!$AC$23,IF(F29="Scenario2PBT9",'Major retrofit'!$AD$23,IF(F29="Scenario3PBT9",'Major retrofit'!$AE$23,"")))&amp;IF(F29="Scenario1PBT10",'Major retrofit'!$AF$23,IF(F29="Scenario2PBT10",'Major retrofit'!$AG$23,IF(F29="Scenario3PBT10",'Major retrofit'!$AH$23,"")))&amp;IF(F29="Scenario1PBT11",'Major retrofit'!$AI$23,IF(F29="Scenario2PBT11",'Major retrofit'!$AJ$23,IF(F29="Scenario3PBT11",'Major retrofit'!$AK$23,"")))&amp;IF(F29="Scenario1PBT12",'Major retrofit'!$AL$23,IF(F29="Scenario2PBT12",'Major retrofit'!$AM$23,IF(F29="Scenario3PBT12",'Major retrofit'!$AN$23,"")))&amp;IF(F29="Scenario1PBT13",'Major retrofit'!$AO$23,IF(F29="Scenario2PBT13",'Major retrofit'!$AP$23,IF(F29="Scenario3PBT13",'Major retrofit'!$AQ$23,"")))&amp;IF(F29="Scenario1PBT14",'Major retrofit'!$AR$23,IF(F29="Scenario2PBT14",'Major retrofit'!$AS$23,IF(F29="Scenario3PBT14",'Major retrofit'!$AT$23,"")))&amp;IF(F29="Scenario1PBT15",'Major retrofit'!$AU$23,IF(F29="Scenario2PBT15",'Major retrofit'!$AV$23,IF(F29="Scenario3PBT15",'Major retrofit'!$AW$23,"")))</f>
        <v/>
      </c>
      <c r="P29" s="117">
        <f t="shared" si="15"/>
        <v>0</v>
      </c>
      <c r="Q29" s="117" t="str">
        <f>IF(F29="Scenario1PBT1",'Major retrofit'!$E$25,IF(F29="Scenario2PBT1",'Major retrofit'!$F$25,IF(F29="Scenario3PBT1",'Major retrofit'!$G$25,"")))&amp;IF(F29="Scenario1PBT2",'Major retrofit'!$H$25,IF(F29="Scenario2PBT2",'Major retrofit'!$I$25,IF(F29="Scenario3PBT2",'Major retrofit'!$J$25,"")))&amp;IF(F29="Scenario1PBT3",'Major retrofit'!$K$25,IF(F29="Scenario2PBT3",'Major retrofit'!$L$25,IF(F29="Scenario3PBT3",'Major retrofit'!$M$25,"")))&amp;IF(F29="Scenario1PBT4",'Major retrofit'!$N$25,IF(F29="Scenario2PBT4",'Major retrofit'!$O$25,IF(F29="Scenario3PBT4",'Major retrofit'!$P$25,"")))&amp;IF(F29="Scenario1PBT5",'Major retrofit'!$Q$25,IF(F29="Scenario2PBT5",'Major retrofit'!$R$25,IF(F29="Scenario3PBT5",'Major retrofit'!$S$25,"")))&amp;IF(F29="Scenario1PBT6",'Major retrofit'!$T$25,IF(F29="Scenario2PBT6",'Major retrofit'!$U$25,IF(F29="Scenario3PBT6",'Major retrofit'!$V$25,"")))&amp;IF(F29="Scenario1PBT7",'Major retrofit'!$W$25,IF(F29="Scenario2PBT7",'Major retrofit'!$X$25,IF(F29="Scenario3PBT7",'Major retrofit'!$Y$25,"")))&amp;IF(F29="Scenario1PBT8",'Major retrofit'!$Z$25,IF(F29="Scenario2PBT8",'Major retrofit'!$AA$25,IF(F29="Scenario3PBT8",'Major retrofit'!$AB$25,"")))&amp;IF(F29="Scenario1PBT9",'Major retrofit'!$AC$25,IF(F29="Scenario2PBT9",'Major retrofit'!$AD$25,IF(F29="Scenario3PBT9",'Major retrofit'!$AE$25,"")))&amp;IF(F29="Scenario1PBT10",'Major retrofit'!$AF$25,IF(F29="Scenario2PBT10",'Major retrofit'!$AG$25,IF(F29="Scenario3PBT10",'Major retrofit'!$AH$25,"")))&amp;IF(F29="Scenario1PBT11",'Major retrofit'!$AI$25,IF(F29="Scenario2PBT11",'Major retrofit'!$AJ$25,IF(F29="Scenario3PBT11",'Major retrofit'!$AK$25,"")))&amp;IF(F29="Scenario1PBT12",'Major retrofit'!$AL$25,IF(F29="Scenario2PBT12",'Major retrofit'!$AM$25,IF(F29="Scenario3PBT12",'Major retrofit'!$AN$25,"")))&amp;IF(F29="Scenario1PBT13",'Major retrofit'!$AO$25,IF(F29="Scenario2PBT13",'Major retrofit'!$AP$25,IF(F29="Scenario3PBT13",'Major retrofit'!$AQ$25,"")))&amp;IF(F29="Scenario1PBT14",'Major retrofit'!$AR$25,IF(F29="Scenario2PBT14",'Major retrofit'!$AS$25,IF(F29="Scenario3PBT14",'Major retrofit'!$AT$25,"")))&amp;IF(F29="Scenario1PBT15",'Major retrofit'!$AU$25,IF(F29="Scenario2PBT15",'Major retrofit'!$AV$25,IF(F29="Scenario3PBT15",'Major retrofit'!$AW$25,"")))</f>
        <v/>
      </c>
      <c r="R29" s="117">
        <f t="shared" si="16"/>
        <v>0</v>
      </c>
      <c r="S29" s="117" t="str">
        <f>IF(F29="Scenario1PBT1",'Major retrofit'!$E$27,IF(F29="Scenario2PBT1",'Major retrofit'!$F$27,IF(F29="Scenario3PBT1",'Major retrofit'!$G$27,"")))&amp;IF(F29="Scenario1PBT2",'Major retrofit'!$H$27,IF(F29="Scenario2PBT2",'Major retrofit'!$I$27,IF(F29="Scenario3PBT2",'Major retrofit'!$J$27,"")))&amp;IF(F29="Scenario1PBT3",'Major retrofit'!$K$27,IF(F29="Scenario2PBT3",'Major retrofit'!$L$27,IF(F29="Scenario3PBT3",'Major retrofit'!$M$27,"")))&amp;IF(F29="Scenario1PBT4",'Major retrofit'!$N$27,IF(F29="Scenario2PBT4",'Major retrofit'!$O$27,IF(F29="Scenario3PBT4",'Major retrofit'!$P$27,"")))&amp;IF(F29="Scenario1PBT5",'Major retrofit'!$Q$27,IF(F29="Scenario2PBT5",'Major retrofit'!$R$27,IF(F29="Scenario3PBT5",'Major retrofit'!$S$27,"")))&amp;IF(F29="Scenario1PBT6",'Major retrofit'!$T$27,IF(F29="Scenario2PBT6",'Major retrofit'!$U$27,IF(F29="Scenario3PBT6",'Major retrofit'!$V$27,"")))&amp;IF(F29="Scenario1PBT7",'Major retrofit'!$W$27,IF(F29="Scenario2PBT7",'Major retrofit'!$X$27,IF(F29="Scenario3PBT7",'Major retrofit'!$Y$27,"")))&amp;IF(F29="Scenario1PBT8",'Major retrofit'!$Z$27,IF(F29="Scenario2PBT8",'Major retrofit'!$AA$27,IF(F29="Scenario3PBT8",'Major retrofit'!$AB$27,"")))&amp;IF(F29="Scenario1PBT9",'Major retrofit'!$AC$27,IF(F29="Scenario2PBT9",'Major retrofit'!$AD$27,IF(F29="Scenario3PBT9",'Major retrofit'!$AE$27,"")))&amp;IF(F29="Scenario1PBT10",'Major retrofit'!$AF$27,IF(F29="Scenario2PBT10",'Major retrofit'!$AG$27,IF(F29="Scenario3PBT10",'Major retrofit'!$AH$27,"")))&amp;IF(F29="Scenario1PBT11",'Major retrofit'!$AI$27,IF(F29="Scenario2PBT11",'Major retrofit'!$AJ$27,IF(F29="Scenario3PBT11",'Major retrofit'!$AK$27,"")))&amp;IF(F29="Scenario1PBT12",'Major retrofit'!$AL$27,IF(F29="Scenario2PBT12",'Major retrofit'!$AM$27,IF(F29="Scenario3PBT12",'Major retrofit'!$AN$27,"")))&amp;IF(F29="Scenario1PBT13",'Major retrofit'!$AO$27,IF(F29="Scenario2PBT13",'Major retrofit'!$AP$27,IF(F29="Scenario3PBT13",'Major retrofit'!$AQ$27,"")))&amp;IF(F29="Scenario1PBT14",'Major retrofit'!$AR$27,IF(F29="Scenario2PBT14",'Major retrofit'!$AS$27,IF(F29="Scenario3PBT14",'Major retrofit'!$AT$27,"")))&amp;IF(F29="Scenario1PBT15",'Major retrofit'!$AU$27,IF(F29="Scenario2PBT15",'Major retrofit'!$AV$27,IF(F29="Scenario3PBT15",'Major retrofit'!$AW$27,"")))</f>
        <v/>
      </c>
      <c r="T29" s="207">
        <f t="shared" si="17"/>
        <v>0</v>
      </c>
      <c r="U29" s="206" t="str">
        <f>IF(F29="Scenario1PBT1",'Major retrofit'!$E$38,IF(F29="Scenario2PBT1",'Major retrofit'!$F$38,IF(F29="Scenario3PBT1",'Major retrofit'!$G$38,"")))&amp;IF(F29="Scenario1PBT2",'Major retrofit'!$H$38,IF(F29="Scenario2PBT2",'Major retrofit'!$I$38,IF(F29="Scenario3PBT2",'Major retrofit'!$J$38,"")))&amp;IF(F29="Scenario1PBT3",'Major retrofit'!$K$38,IF(F29="Scenario2PBT3",'Major retrofit'!$L$38,IF(F29="Scenario3PBT3",'Major retrofit'!$M$38,"")))&amp;IF(F29="Scenario1PBT4",'Major retrofit'!$N$38,IF(F29="Scenario2PBT4",'Major retrofit'!$O$38,IF(F29="Scenario3PBT4",'Major retrofit'!$P$38,"")))&amp;IF(F29="Scenario1PBT5",'Major retrofit'!$Q$38,IF(F29="Scenario2PBT5",'Major retrofit'!$R$38,IF(F29="Scenario3PBT5",'Major retrofit'!$S$38,"")))&amp;IF(F29="Scenario1PBT6",'Major retrofit'!$T$38,IF(F29="Scenario2PBT6",'Major retrofit'!$U$38,IF(F29="Scenario3PBT6",'Major retrofit'!$V$38,"")))&amp;IF(F29="Scenario1PBT7",'Major retrofit'!$W$38,IF(F29="Scenario2PBT7",'Major retrofit'!$X$38,IF(F29="Scenario3PBT7",'Major retrofit'!$Y$38,"")))&amp;IF(F29="Scenario1PBT8",'Major retrofit'!$Z$38,IF(F29="Scenario2PBT8",'Major retrofit'!$AA$38,IF(F29="Scenario3PBT8",'Major retrofit'!$AB$38,"")))&amp;IF(F29="Scenario1PBT9",'Major retrofit'!$AC$38,IF(F29="Scenario2PBT9",'Major retrofit'!$AD$38,IF(F29="Scenario3PBT9",'Major retrofit'!$AE$38,"")))&amp;IF(F29="Scenario1PBT10",'Major retrofit'!$AF$38,IF(F29="Scenario2PBT10",'Major retrofit'!$AG$38,IF(F29="Scenario3PBT10",'Major retrofit'!$AH$38,"")))&amp;IF(F29="Scenario1PBT11",'Major retrofit'!$AI$38,IF(F29="Scenario2PBT11",'Major retrofit'!$AJ$38,IF(F29="Scenario3PBT11",'Major retrofit'!$AK$38,"")))&amp;IF(F29="Scenario1PBT12",'Major retrofit'!$AL$38,IF(F29="Scenario2PBT12",'Major retrofit'!$AM$38,IF(F29="Scenario3PBT12",'Major retrofit'!$AN$38,"")))&amp;IF(F29="Scenario1PBT13",'Major retrofit'!$AO$38,IF(F29="Scenario2PBT13",'Major retrofit'!$AP$38,IF(F29="Scenario3PBT13",'Major retrofit'!$AQ$38,"")))&amp;IF(F29="Scenario1PBT14",'Major retrofit'!$AR$38,IF(F29="Scenario2PBT14",'Major retrofit'!$AS$38,IF(F29="Scenario3PBT14",'Major retrofit'!$AT$38,"")))&amp;IF(F29="Scenario1PBT15",'Major retrofit'!$AU$38,IF(F29="Scenario2PBT15",'Major retrofit'!$AV$38,IF(F29="Scenario3PBT15",'Major retrofit'!$AW$38,"")))</f>
        <v/>
      </c>
      <c r="V29" s="117">
        <f t="shared" si="18"/>
        <v>0</v>
      </c>
      <c r="W29" s="117" t="str">
        <f>IF(F29="Scenario1PBT1",'Major retrofit'!$E$40,IF(F29="Scenario2PBT1",'Major retrofit'!$F$40,IF(F29="Scenario3PBT1",'Major retrofit'!$G$40,"")))&amp;IF(F29="Scenario1PBT2",'Major retrofit'!$H$40,IF(F29="Scenario2PBT2",'Major retrofit'!$I$40,IF(F29="Scenario3PBT2",'Major retrofit'!$J$40,"")))&amp;IF(F29="Scenario1PBT3",'Major retrofit'!$K$40,IF(F29="Scenario2PBT3",'Major retrofit'!$L$40,IF(F29="Scenario3PBT3",'Major retrofit'!$M$40,"")))&amp;IF(F29="Scenario1PBT4",'Major retrofit'!$N$40,IF(F29="Scenario2PBT4",'Major retrofit'!$O$40,IF(F29="Scenario3PBT4",'Major retrofit'!$P$40,"")))&amp;IF(F29="Scenario1PBT5",'Major retrofit'!$Q$40,IF(F29="Scenario2PBT5",'Major retrofit'!$R$40,IF(F29="Scenario3PBT5",'Major retrofit'!$S$40,"")))&amp;IF(F29="Scenario1PBT6",'Major retrofit'!$T$40,IF(F29="Scenario2PBT6",'Major retrofit'!$U$40,IF(F29="Scenario3PBT6",'Major retrofit'!$V$40,"")))&amp;IF(F29="Scenario1PBT7",'Major retrofit'!$W$40,IF(F29="Scenario2PBT7",'Major retrofit'!$X$40,IF(F29="Scenario3PBT7",'Major retrofit'!$Y$40,"")))&amp;IF(F29="Scenario1PBT8",'Major retrofit'!$Z$40,IF(F29="Scenario2PBT8",'Major retrofit'!$AA$40,IF(F29="Scenario3PBT8",'Major retrofit'!$AB$40,"")))&amp;IF(F29="Scenario1PBT9",'Major retrofit'!$AC$40,IF(F29="Scenario2PBT9",'Major retrofit'!$AD$40,IF(F29="Scenario3PBT9",'Major retrofit'!$AE$40,"")))&amp;IF(F29="Scenario1PBT10",'Major retrofit'!$AF$40,IF(F29="Scenario2PBT10",'Major retrofit'!$AG$40,IF(F29="Scenario3PBT10",'Major retrofit'!$AH$40,"")))&amp;IF(F29="Scenario1PBT11",'Major retrofit'!$AI$40,IF(F29="Scenario2PBT11",'Major retrofit'!$AJ$40,IF(F29="Scenario3PBT11",'Major retrofit'!$AK$40,"")))&amp;IF(F29="Scenario1PBT12",'Major retrofit'!$AL$40,IF(F29="Scenario2PBT12",'Major retrofit'!$AM$40,IF(F29="Scenario3PBT12",'Major retrofit'!$AN$40,"")))&amp;IF(F29="Scenario1PBT13",'Major retrofit'!$AO$40,IF(F29="Scenario2PBT13",'Major retrofit'!$AP$40,IF(F29="Scenario3PBT13",'Major retrofit'!$AQ$40,"")))&amp;IF(F29="Scenario1PBT14",'Major retrofit'!$AR$40,IF(F29="Scenario2PBT14",'Major retrofit'!$AS$40,IF(F29="Scenario3PBT14",'Major retrofit'!$AT$40,"")))&amp;IF(F29="Scenario1PBT15",'Major retrofit'!$AU$40,IF(F29="Scenario2PBT15",'Major retrofit'!$AV$40,IF(F29="Scenario3PBT15",'Major retrofit'!$AW$40,"")))</f>
        <v/>
      </c>
      <c r="X29" s="117">
        <f t="shared" si="19"/>
        <v>0</v>
      </c>
      <c r="Y29" s="117" t="str">
        <f>IF(F29="Scenario1PBT1",'Major retrofit'!$E$42,IF(F29="Scenario2PBT1",'Major retrofit'!$F$42,IF(F29="Scenario3PBT1",'Major retrofit'!$G$42,"")))&amp;IF(F29="Scenario1PBT2",'Major retrofit'!$H$42,IF(F29="Scenario2PBT2",'Major retrofit'!$I$42,IF(F29="Scenario3PBT2",'Major retrofit'!$J$42,"")))&amp;IF(F29="Scenario1PBT3",'Major retrofit'!$K$42,IF(F29="Scenario2PBT3",'Major retrofit'!$L$42,IF(F29="Scenario3PBT3",'Major retrofit'!$M$42,"")))&amp;IF(F29="Scenario1PBT4",'Major retrofit'!$N$42,IF(F29="Scenario2PBT4",'Major retrofit'!$O$42,IF(F29="Scenario3PBT4",'Major retrofit'!$P$42,"")))&amp;IF(F29="Scenario1PBT5",'Major retrofit'!$Q$42,IF(F29="Scenario2PBT5",'Major retrofit'!$R$42,IF(F29="Scenario3PBT5",'Major retrofit'!$S$42,"")))&amp;IF(F29="Scenario1PBT6",'Major retrofit'!$T$42,IF(F29="Scenario2PBT6",'Major retrofit'!$U$42,IF(F29="Scenario3PBT6",'Major retrofit'!$V$42,"")))&amp;IF(F29="Scenario1PBT7",'Major retrofit'!$W$42,IF(F29="Scenario2PBT7",'Major retrofit'!$X$42,IF(F29="Scenario3PBT7",'Major retrofit'!$Y$42,"")))&amp;IF(F29="Scenario1PBT8",'Major retrofit'!$Z$42,IF(F29="Scenario2PBT8",'Major retrofit'!$AA$42,IF(F29="Scenario3PBT8",'Major retrofit'!$AB$42,"")))&amp;IF(F29="Scenario1PBT9",'Major retrofit'!$AC$42,IF(F29="Scenario2PBT9",'Major retrofit'!$AD$42,IF(F29="Scenario3PBT9",'Major retrofit'!$AE$42,"")))&amp;IF(F29="Scenario1PBT10",'Major retrofit'!$AF$42,IF(F29="Scenario2PBT10",'Major retrofit'!$AG$42,IF(F29="Scenario3PBT10",'Major retrofit'!$AH$42,"")))&amp;IF(F29="Scenario1PBT11",'Major retrofit'!$AI$42,IF(F29="Scenario2PBT11",'Major retrofit'!$AJ$42,IF(F29="Scenario3PBT11",'Major retrofit'!$AK$42,"")))&amp;IF(F29="Scenario1PBT12",'Major retrofit'!$AL$42,IF(F29="Scenario2PBT12",'Major retrofit'!$AM$42,IF(F29="Scenario3PBT12",'Major retrofit'!$AN$42,"")))&amp;IF(F29="Scenario1PBT13",'Major retrofit'!$AO$42,IF(F29="Scenario2PBT13",'Major retrofit'!$AP$42,IF(F29="Scenario3PBT13",'Major retrofit'!$AQ$42,"")))&amp;IF(F29="Scenario1PBT14",'Major retrofit'!$AR$42,IF(F29="Scenario2PBT14",'Major retrofit'!$AS$42,IF(F29="Scenario3PBT14",'Major retrofit'!$AT$42,"")))&amp;IF(F29="Scenario1PBT15",'Major retrofit'!$AU$42,IF(F29="Scenario2PBT15",'Major retrofit'!$AV$42,IF(F29="Scenario3PBT15",'Major retrofit'!$AW$42,"")))</f>
        <v/>
      </c>
      <c r="Z29" s="117">
        <f t="shared" si="20"/>
        <v>0</v>
      </c>
      <c r="AA29" s="178" t="str">
        <f>IF(F29="Scenario1PBT1",'Major retrofit'!$E$101,IF(F29="Scenario2PBT1",'Major retrofit'!$F$101,IF(F29="Scenario3PBT1",'Major retrofit'!$G$101,"")))&amp;IF(F29="Scenario1PBT2",'Major retrofit'!$H$101,IF(F29="Scenario2PBT2",'Major retrofit'!$I$101,IF(F29="Scenario3PBT2",'Major retrofit'!$J$101,"")))&amp;IF(F29="Scenario1PBT3",'Major retrofit'!$K$101,IF(F29="Scenario2PBT3",'Major retrofit'!$L$101,IF(F29="Scenario3PBT3",'Major retrofit'!$M$101,"")))&amp;IF(F29="Scenario1PBT4",'Major retrofit'!$N$101,IF(F29="Scenario2PBT4",'Major retrofit'!$O$101,IF(F29="Scenario3PBT4",'Major retrofit'!$P$101,"")))&amp;IF(F29="Scenario1PBT5",'Major retrofit'!$Q$101,IF(F29="Scenario2PBT5",'Major retrofit'!$R$101,IF(F29="Scenario3PBT5",'Major retrofit'!$S$101,"")))&amp;IF(F29="Scenario1PBT6",'Major retrofit'!$T$101,IF(F29="Scenario2PBT6",'Major retrofit'!$U$101,IF(F29="Scenario3PBT6",'Major retrofit'!$V$101,"")))&amp;IF(F29="Scenario1PBT7",'Major retrofit'!$W$101,IF(F29="Scenario2PBT7",'Major retrofit'!$X$101,IF(F29="Scenario3PBT7",'Major retrofit'!$Y$101,"")))&amp;IF(F29="Scenario1PBT8",'Major retrofit'!$Z$101,IF(F29="Scenario2PBT8",'Major retrofit'!$AA$101,IF(F29="Scenario3PBT8",'Major retrofit'!$AB$101,"")))&amp;IF(F29="Scenario1PBT9",'Major retrofit'!$AC$101,IF(F29="Scenario2PBT9",'Major retrofit'!$AD$101,IF(F29="Scenario3PBT9",'Major retrofit'!$AE$101,"")))&amp;IF(F29="Scenario1PBT10",'Major retrofit'!$AF$101,IF(F29="Scenario2PBT10",'Major retrofit'!$AG$101,IF(F29="Scenario3PBT10",'Major retrofit'!$AH$101,"")))&amp;IF(F29="Scenario1PBT11",'Major retrofit'!$AI$101,IF(F29="Scenario2PBT11",'Major retrofit'!$AJ$101,IF(F29="Scenario3PBT11",'Major retrofit'!$AK$101,"")))&amp;IF(F29="Scenario1PBT12",'Major retrofit'!$AL$101,IF(F29="Scenario2PBT12",'Major retrofit'!$AM$101,IF(F29="Scenario3PBT12",'Major retrofit'!$AN$101,"")))&amp;IF(F29="Scenario1PBT13",'Major retrofit'!$AO$101,IF(F29="Scenario2PBT13",'Major retrofit'!$AP$101,IF(F29="Scenario3PBT13",'Major retrofit'!$AQ$101,"")))&amp;IF(F29="Scenario1PBT14",'Major retrofit'!$AR$101,IF(F29="Scenario2PBT14",'Major retrofit'!$AS$101,IF(F29="Scenario3PBT14",'Major retrofit'!$AT$101,"")))&amp;IF(F29="Scenario1PBT15",'Major retrofit'!$AU$101,IF(F29="Scenario2PBT15",'Major retrofit'!$AV$101,IF(F29="Scenario3PBT15",'Major retrofit'!$AW$101,"")))</f>
        <v/>
      </c>
      <c r="AB29" s="179">
        <f t="shared" si="21"/>
        <v>0</v>
      </c>
      <c r="AC29" s="208">
        <f>IFERROR('Projection_Base-case'!G29-G29,0)</f>
        <v>0</v>
      </c>
      <c r="AD29" s="117">
        <f t="shared" si="0"/>
        <v>0</v>
      </c>
      <c r="AE29" s="117">
        <f>IFERROR(100*AC29/'Projection_Base-case'!G29,0)</f>
        <v>0</v>
      </c>
      <c r="AF29" s="117">
        <f>IFERROR('Projection_Base-case'!I29-I29,0)</f>
        <v>0</v>
      </c>
      <c r="AG29" s="117">
        <f t="shared" si="1"/>
        <v>0</v>
      </c>
      <c r="AH29" s="117">
        <f>IFERROR(100*AF29/'Projection_Base-case'!I29,0)</f>
        <v>0</v>
      </c>
      <c r="AI29" s="117">
        <f>IFERROR('Projection_Base-case'!K29-K29,0)</f>
        <v>0</v>
      </c>
      <c r="AJ29" s="117">
        <f t="shared" si="2"/>
        <v>0</v>
      </c>
      <c r="AK29" s="117">
        <f>IFERROR(100*AI29/'Projection_Base-case'!K29,0)</f>
        <v>0</v>
      </c>
      <c r="AL29" s="117">
        <f>IFERROR(M29-'Projection_Base-case'!M29,0)</f>
        <v>0</v>
      </c>
      <c r="AM29" s="117">
        <f t="shared" si="3"/>
        <v>0</v>
      </c>
      <c r="AN29" s="179">
        <f>IFERROR(IF('Projection_Base-case'!N29&gt;0,100*AM29/'Projection_Base-case'!N29,100*AM29/N29),0)</f>
        <v>0</v>
      </c>
      <c r="AO29" s="206">
        <f>IFERROR('Projection_Base-case'!O29-O29,0)</f>
        <v>0</v>
      </c>
      <c r="AP29" s="117">
        <f t="shared" si="4"/>
        <v>0</v>
      </c>
      <c r="AQ29" s="117">
        <f>IFERROR(100*AO29/'Projection_Base-case'!O29,0)</f>
        <v>0</v>
      </c>
      <c r="AR29" s="117">
        <f>IFERROR('Projection_Base-case'!Q29-Q29,0)</f>
        <v>0</v>
      </c>
      <c r="AS29" s="117">
        <f t="shared" si="5"/>
        <v>0</v>
      </c>
      <c r="AT29" s="117">
        <f>IFERROR(100*AR29/'Projection_Base-case'!Q29,0)</f>
        <v>0</v>
      </c>
      <c r="AU29" s="117">
        <f>IFERROR('Projection_Base-case'!S29-S29,0)</f>
        <v>0</v>
      </c>
      <c r="AV29" s="117">
        <f t="shared" si="6"/>
        <v>0</v>
      </c>
      <c r="AW29" s="118">
        <f>IFERROR(100*AU29/'Projection_Base-case'!S29,0)</f>
        <v>0</v>
      </c>
      <c r="AX29" s="206">
        <f>IFERROR('Projection_Base-case'!U29-U29,0)</f>
        <v>0</v>
      </c>
      <c r="AY29" s="117">
        <f t="shared" si="7"/>
        <v>0</v>
      </c>
      <c r="AZ29" s="117">
        <f>IFERROR(100*AX29/'Projection_Base-case'!U29,0)</f>
        <v>0</v>
      </c>
      <c r="BA29" s="117">
        <f>IFERROR('Projection_Base-case'!W29-W29,0)</f>
        <v>0</v>
      </c>
      <c r="BB29" s="117">
        <f t="shared" si="8"/>
        <v>0</v>
      </c>
      <c r="BC29" s="117">
        <f>IFERROR(100*BA29/'Projection_Base-case'!W29,0)</f>
        <v>0</v>
      </c>
      <c r="BD29" s="117">
        <f>IFERROR('Projection_Base-case'!Y29-Y29,0)</f>
        <v>0</v>
      </c>
      <c r="BE29" s="117">
        <f t="shared" si="9"/>
        <v>0</v>
      </c>
      <c r="BF29" s="117">
        <f>IFERROR(100*BD29/'Projection_Base-case'!Y29,0)</f>
        <v>0</v>
      </c>
      <c r="BG29" s="178">
        <f t="shared" si="22"/>
        <v>0</v>
      </c>
      <c r="BH29" s="179">
        <f t="shared" si="23"/>
        <v>0</v>
      </c>
    </row>
    <row r="30" spans="1:60" ht="15" thickBot="1">
      <c r="A30" s="205">
        <v>25</v>
      </c>
      <c r="B30" s="119">
        <f>IF('Projection_Base-case'!B30&lt;&gt;"",'Projection_Base-case'!B30,0)</f>
        <v>0</v>
      </c>
      <c r="C30" s="119">
        <f>IF('Projection_Base-case'!C30&lt;&gt;"",'Projection_Base-case'!C30,0)</f>
        <v>0</v>
      </c>
      <c r="D30" s="119">
        <f>IF('Projection_Base-case'!D30&lt;&gt;"",'Projection_Base-case'!D30,0)</f>
        <v>0</v>
      </c>
      <c r="E30" s="263" t="str">
        <f>IF(AND('Résultats major'!$AC$3="OUI",'Résultats major'!E29&lt;&gt;""),'Résultats major'!E29,IF(OR(D30="PBT1",D30="PBT2",D30="PBT3",D30="PBT4",D30="PBT5",D30="PBT6",D30="PBT7",D30="PBT8",D30="PBT10"),"Scenario1",IF(D30="PBT9","Scenario2","")))</f>
        <v/>
      </c>
      <c r="F30" s="202" t="str">
        <f t="shared" si="10"/>
        <v>0</v>
      </c>
      <c r="G30" s="177" t="str">
        <f>IF(F30="Scenario1PBT1",'Major retrofit'!$E$6,IF(F30="Scenario2PBT1",'Major retrofit'!$F$6,IF(F30="Scenario3PBT1",'Major retrofit'!$G$6,"")))&amp;IF(F30="Scenario1PBT2",'Major retrofit'!$H$6,IF(F30="Scenario2PBT2",'Major retrofit'!$I$6,IF(F30="Scenario3PBT2",'Major retrofit'!$J$6,"")))&amp;IF(F30="Scenario1PBT3",'Major retrofit'!$K$6,IF(F30="Scenario2PBT3",'Major retrofit'!$L$6,IF(F30="Scenario3PBT3",'Major retrofit'!$M$6,"")))&amp;IF(F30="Scenario1PBT4",'Major retrofit'!$N$6,IF(F30="Scenario2PBT4",'Major retrofit'!$O$6,IF(F30="Scenario3PBT4",'Major retrofit'!$P$6,"")))&amp;IF(F30="Scenario1PBT5",'Major retrofit'!$Q$6,IF(F30="Scenario2PBT5",'Major retrofit'!$R$6,IF(F30="Scenario3PBT5",'Major retrofit'!$S$6,"")))&amp;IF(F30="Scenario1PBT6",'Major retrofit'!$T$6,IF(F30="Scenario2PBT6",'Major retrofit'!$U$6,IF(F30="Scenario3PBT6",'Major retrofit'!$V$6,"")))&amp;IF(F30="Scenario1PBT7",'Major retrofit'!$W$6,IF(F30="Scenario2PBT7",'Major retrofit'!$X$6,IF(F30="Scenario3PBT7",'Major retrofit'!$Y$6,"")))&amp;IF(F30="Scenario1PBT8",'Major retrofit'!$Z$6,IF(F30="Scenario2PBT8",'Major retrofit'!$AA$6,IF(F30="Scenario3PBT8",'Major retrofit'!$AB$6,"")))&amp;IF(F30="Scenario1PBT9",'Major retrofit'!$AC$6,IF(F30="Scenario2PBT9",'Major retrofit'!$AD$6,IF(F30="Scenario3PBT9",'Major retrofit'!$AE$6,"")))&amp;IF(F30="Scenario1PBT10",'Major retrofit'!$AF$6,IF(F30="Scenario2PBT10",'Major retrofit'!$AG$6,IF(F30="Scenario3PBT10",'Major retrofit'!$AH$6,"")))&amp;IF(F30="Scenario1PBT11",'Major retrofit'!$AI$6,IF(F30="Scenario2PBT11",'Major retrofit'!$AJ$6,IF(F30="Scenario3PBT11",'Major retrofit'!$AK$6,"")))&amp;IF(F30="Scenario1PBT12",'Major retrofit'!$AL$6,IF(F30="Scenario2PBT12",'Major retrofit'!$AM$6,IF(F30="Scenario3PBT12",'Major retrofit'!$AN$6,"")))&amp;IF(F30="Scenario1PBT13",'Major retrofit'!$AO$6,IF(F30="Scenario2PBT13",'Major retrofit'!$AP$6,IF(F30="Scenario3PBT13",'Major retrofit'!$AQ$6,"")))&amp;IF(F30="Scenario1PBT14",'Major retrofit'!$AR$6,IF(F30="Scenario2PBT14",'Major retrofit'!$AS$6,IF(F30="Scenario3PBT14",'Major retrofit'!$AT$6,"")))&amp;IF(F30="Scenario1PBT15",'Major retrofit'!$AU$6,IF(F30="Scenario2PBT15",'Major retrofit'!$AV$6,IF(F30="Scenario3PBT15",'Major retrofit'!$AW$6,"")))</f>
        <v/>
      </c>
      <c r="H30" s="117">
        <f t="shared" si="11"/>
        <v>0</v>
      </c>
      <c r="I30" s="178" t="str">
        <f>IF(F30="Scenario1PBT1",'Major retrofit'!$E$16,IF(F30="Scenario2PBT1",'Major retrofit'!$F$16,IF(F30="Scenario3PBT1",'Major retrofit'!$G$16,"")))&amp;IF(F30="Scenario1PBT2",'Major retrofit'!$H$16,IF(F30="Scenario2PBT2",'Major retrofit'!$I$16,IF(F30="Scenario3PBT2",'Major retrofit'!$J$16,"")))&amp;IF(F30="Scenario1PBT3",'Major retrofit'!$K$16,IF(F30="Scenario2PBT3",'Major retrofit'!$L$16,IF(F30="Scenario3PBT3",'Major retrofit'!$M$16,"")))&amp;IF(F30="Scenario1PBT4",'Major retrofit'!$N$16,IF(F30="Scenario2PBT4",'Major retrofit'!$O$16,IF(F30="Scenario3PBT4",'Major retrofit'!$P$16,"")))&amp;IF(F30="Scenario1PBT5",'Major retrofit'!$Q$16,IF(F30="Scenario2PBT5",'Major retrofit'!$R$16,IF(F30="Scenario3PBT5",'Major retrofit'!$S$16,"")))&amp;IF(F30="Scenario1PBT6",'Major retrofit'!$T$16,IF(F30="Scenario2PBT6",'Major retrofit'!$U$16,IF(F30="Scenario3PBT6",'Major retrofit'!$V$16,"")))&amp;IF(F30="Scenario1PBT7",'Major retrofit'!$W$16,IF(F30="Scenario2PBT7",'Major retrofit'!$X$16,IF(F30="Scenario3PBT7",'Major retrofit'!$Y$16,"")))&amp;IF(F30="Scenario1PBT8",'Major retrofit'!$Z$16,IF(F30="Scenario2PBT8",'Major retrofit'!$AA$16,IF(F30="Scenario3PBT8",'Major retrofit'!$AB$16,"")))&amp;IF(F30="Scenario1PBT9",'Major retrofit'!$AC$16,IF(F30="Scenario2PBT9",'Major retrofit'!$AD$16,IF(F30="Scenario3PBT9",'Major retrofit'!$AE$16,"")))&amp;IF(F30="Scenario1PBT10",'Major retrofit'!$AF$16,IF(F30="Scenario2PBT10",'Major retrofit'!$AG$16,IF(F30="Scenario3PBT10",'Major retrofit'!$AH$16,"")))&amp;IF(F30="Scenario1PBT11",'Major retrofit'!$AI$16,IF(F30="Scenario2PBT11",'Major retrofit'!$AJ$16,IF(F30="Scenario3PBT11",'Major retrofit'!$AK$16,"")))&amp;IF(F30="Scenario1PBT12",'Major retrofit'!$AL$16,IF(F30="Scenario2PBT12",'Major retrofit'!$AM$16,IF(F30="Scenario3PBT12",'Major retrofit'!$AN$16,"")))&amp;IF(F30="Scenario1PBT13",'Major retrofit'!$AO$16,IF(F30="Scenario2PBT13",'Major retrofit'!$AP$16,IF(F30="Scenario3PBT13",'Major retrofit'!$AQ$16,"")))&amp;IF(F30="Scenario1PBT14",'Major retrofit'!$AR$16,IF(F30="Scenario2PBT14",'Major retrofit'!$AS$16,IF(F30="Scenario3PBT14",'Major retrofit'!$AT$16,"")))&amp;IF(F30="Scenario1PBT15",'Major retrofit'!$AU$16,IF(F30="Scenario2PBT15",'Major retrofit'!$AV$16,IF(F30="Scenario3PBT15",'Major retrofit'!$AW$16,"")))</f>
        <v/>
      </c>
      <c r="J30" s="117">
        <f t="shared" si="12"/>
        <v>0</v>
      </c>
      <c r="K30" s="117" t="str">
        <f>IF(F30="Scenario1PBT1",'Major retrofit'!$E$18,IF(F30="Scenario2PBT1",'Major retrofit'!$F$18,IF(F30="Scenario3PBT1",'Major retrofit'!$G$18,"")))&amp;IF(F30="Scenario1PBT2",'Major retrofit'!$H$18,IF(F30="Scenario2PBT2",'Major retrofit'!$I$18,IF(F30="Scenario3PBT2",'Major retrofit'!$J$18,"")))&amp;IF(F30="Scenario1PBT3",'Major retrofit'!$K$18,IF(F30="Scenario2PBT3",'Major retrofit'!$L$18,IF(F30="Scenario3PBT3",'Major retrofit'!$M$18,"")))&amp;IF(F30="Scenario1PBT4",'Major retrofit'!$N$18,IF(F30="Scenario2PBT4",'Major retrofit'!$O$18,IF(F30="Scenario3PBT4",'Major retrofit'!$P$18,"")))&amp;IF(F30="Scenario1PBT5",'Major retrofit'!$Q$18,IF(F30="Scenario2PBT5",'Major retrofit'!$R$18,IF(F30="Scenario3PBT5",'Major retrofit'!$S$18,"")))&amp;IF(F30="Scenario1PBT6",'Major retrofit'!$T$18,IF(F30="Scenario2PBT6",'Major retrofit'!$U$18,IF(F30="Scenario3PBT6",'Major retrofit'!$V$18,"")))&amp;IF(F30="Scenario1PBT7",'Major retrofit'!$W$18,IF(F30="Scenario2PBT7",'Major retrofit'!$X$18,IF(F30="Scenario3PBT7",'Major retrofit'!$Y$18,"")))&amp;IF(F30="Scenario1PBT8",'Major retrofit'!$Z$18,IF(F30="Scenario2PBT8",'Major retrofit'!$AA$18,IF(F30="Scenario3PBT8",'Major retrofit'!$AB$18,"")))&amp;IF(F30="Scenario1PBT9",'Major retrofit'!$AC$18,IF(F30="Scenario2PBT9",'Major retrofit'!$AD$18,IF(F30="Scenario3PBT9",'Major retrofit'!$AE$18,"")))&amp;IF(F30="Scenario1PBT10",'Major retrofit'!$AF$18,IF(F30="Scenario2PBT10",'Major retrofit'!$AG$18,IF(F30="Scenario3PBT10",'Major retrofit'!$AH$18,"")))&amp;IF(F30="Scenario1PBT11",'Major retrofit'!$AI$18,IF(F30="Scenario2PBT11",'Major retrofit'!$AJ$18,IF(F30="Scenario3PBT11",'Major retrofit'!$AK$18,"")))&amp;IF(F30="Scenario1PBT12",'Major retrofit'!$AL$18,IF(F30="Scenario2PBT12",'Major retrofit'!$AM$18,IF(F30="Scenario3PBT12",'Major retrofit'!$AN$18,"")))&amp;IF(F30="Scenario1PBT13",'Major retrofit'!$AO$18,IF(F30="Scenario2PBT13",'Major retrofit'!$AP$18,IF(F30="Scenario3PBT13",'Major retrofit'!$AQ$18,"")))&amp;IF(F30="Scenario1PBT14",'Major retrofit'!$AR$18,IF(F30="Scenario2PBT14",'Major retrofit'!$AS$18,IF(F30="Scenario3PBT14",'Major retrofit'!$AT$18,"")))&amp;IF(F30="Scenario1PBT15",'Major retrofit'!$AU$18,IF(F30="Scenario2PBT15",'Major retrofit'!$AV$18,IF(F30="Scenario3PBT15",'Major retrofit'!$AW$18,"")))</f>
        <v/>
      </c>
      <c r="L30" s="117">
        <f t="shared" si="13"/>
        <v>0</v>
      </c>
      <c r="M30" s="117" t="str">
        <f>IF(F30="Scenario1PBT1",'Major retrofit'!$E$20,IF(F30="Scenario2PBT1",'Major retrofit'!$F$20,IF(F30="Scenario3PBT1",'Major retrofit'!$G$20,"")))&amp;IF(F30="Scenario1PBT2",'Major retrofit'!$H$20,IF(F30="Scenario2PBT2",'Major retrofit'!$I$20,IF(F30="Scenario3PBT2",'Major retrofit'!$J$20,"")))&amp;IF(F30="Scenario1PBT3",'Major retrofit'!$K$20,IF(F30="Scenario2PBT3",'Major retrofit'!$L$20,IF(F30="Scenario3PBT3",'Major retrofit'!$M$20,"")))&amp;IF(F30="Scenario1PBT4",'Major retrofit'!$N$20,IF(F30="Scenario2PBT4",'Major retrofit'!$O$20,IF(F30="Scenario3PBT4",'Major retrofit'!$P$20,"")))&amp;IF(F30="Scenario1PBT5",'Major retrofit'!$Q$20,IF(F30="Scenario2PBT5",'Major retrofit'!$R$20,IF(F30="Scenario3PBT5",'Major retrofit'!$S$20,"")))&amp;IF(F30="Scenario1PBT6",'Major retrofit'!$T$20,IF(F30="Scenario2PBT6",'Major retrofit'!$U$20,IF(F30="Scenario3PBT6",'Major retrofit'!$V$20,"")))&amp;IF(F30="Scenario1PBT7",'Major retrofit'!$W$20,IF(F30="Scenario2PBT7",'Major retrofit'!$X$20,IF(F30="Scenario3PBT7",'Major retrofit'!$Y$20,"")))&amp;IF(F30="Scenario1PBT8",'Major retrofit'!$Z$20,IF(F30="Scenario2PBT8",'Major retrofit'!$AA$20,IF(F30="Scenario3PBT8",'Major retrofit'!$AB$20,"")))&amp;IF(F30="Scenario1PBT9",'Major retrofit'!$AC$20,IF(F30="Scenario2PBT9",'Major retrofit'!$AD$20,IF(F30="Scenario3PBT9",'Major retrofit'!$AE$20,"")))&amp;IF(F30="Scenario1PBT10",'Major retrofit'!$AF$20,IF(F30="Scenario2PBT10",'Major retrofit'!$AG$20,IF(F30="Scenario3PBT10",'Major retrofit'!$AH$20,"")))&amp;IF(F30="Scenario1PBT11",'Major retrofit'!$AI$20,IF(F30="Scenario2PBT11",'Major retrofit'!$AJ$20,IF(F30="Scenario3PBT11",'Major retrofit'!$AK$20,"")))&amp;IF(F30="Scenario1PBT12",'Major retrofit'!$AL$20,IF(F30="Scenario2PBT12",'Major retrofit'!$AM$20,IF(F30="Scenario3PBT12",'Major retrofit'!$AN$20,"")))&amp;IF(F30="Scenario1PBT13",'Major retrofit'!$AO$20,IF(F30="Scenario2PBT13",'Major retrofit'!$AP$20,IF(F30="Scenario3PBT13",'Major retrofit'!$AQ$20,"")))&amp;IF(F30="Scenario1PBT14",'Major retrofit'!$AR$20,IF(F30="Scenario2PBT14",'Major retrofit'!$AS$20,IF(F30="Scenario3PBT14",'Major retrofit'!$AT$20,"")))&amp;IF(F30="Scenario1PBT15",'Major retrofit'!$AU$20,IF(F30="Scenario2PBT15",'Major retrofit'!$AV$20,IF(F30="Scenario3PBT15",'Major retrofit'!$AW$20,"")))</f>
        <v/>
      </c>
      <c r="N30" s="118">
        <f t="shared" si="14"/>
        <v>0</v>
      </c>
      <c r="O30" s="206" t="str">
        <f>IF(F30="Scenario1PBT1",'Major retrofit'!$E$23,IF(F30="Scenario2PBT1",'Major retrofit'!$F$23,IF(F30="Scenario3PBT1",'Major retrofit'!$G$23,"")))&amp;IF(F30="Scenario1PBT2",'Major retrofit'!$H$23,IF(F30="Scenario2PBT2",'Major retrofit'!$I$23,IF(F30="Scenario3PBT2",'Major retrofit'!$J$23,"")))&amp;IF(F30="Scenario1PBT3",'Major retrofit'!$K$23,IF(F30="Scenario2PBT3",'Major retrofit'!$L$23,IF(F30="Scenario3PBT3",'Major retrofit'!$M$23,"")))&amp;IF(F30="Scenario1PBT4",'Major retrofit'!$N$23,IF(F30="Scenario2PBT4",'Major retrofit'!$O$23,IF(F30="Scenario3PBT4",'Major retrofit'!$P$23,"")))&amp;IF(F30="Scenario1PBT5",'Major retrofit'!$Q$23,IF(F30="Scenario2PBT5",'Major retrofit'!$R$23,IF(F30="Scenario3PBT5",'Major retrofit'!$S$23,"")))&amp;IF(F30="Scenario1PBT6",'Major retrofit'!$T$23,IF(F30="Scenario2PBT6",'Major retrofit'!$U$23,IF(F30="Scenario3PBT6",'Major retrofit'!$V$23,"")))&amp;IF(F30="Scenario1PBT7",'Major retrofit'!$W$23,IF(F30="Scenario2PBT7",'Major retrofit'!$X$23,IF(F30="Scenario3PBT7",'Major retrofit'!$Y$23,"")))&amp;IF(F30="Scenario1PBT8",'Major retrofit'!$Z$23,IF(F30="Scenario2PBT8",'Major retrofit'!$AA$23,IF(F30="Scenario3PBT8",'Major retrofit'!$AB$23,"")))&amp;IF(F30="Scenario1PBT9",'Major retrofit'!$AC$23,IF(F30="Scenario2PBT9",'Major retrofit'!$AD$23,IF(F30="Scenario3PBT9",'Major retrofit'!$AE$23,"")))&amp;IF(F30="Scenario1PBT10",'Major retrofit'!$AF$23,IF(F30="Scenario2PBT10",'Major retrofit'!$AG$23,IF(F30="Scenario3PBT10",'Major retrofit'!$AH$23,"")))&amp;IF(F30="Scenario1PBT11",'Major retrofit'!$AI$23,IF(F30="Scenario2PBT11",'Major retrofit'!$AJ$23,IF(F30="Scenario3PBT11",'Major retrofit'!$AK$23,"")))&amp;IF(F30="Scenario1PBT12",'Major retrofit'!$AL$23,IF(F30="Scenario2PBT12",'Major retrofit'!$AM$23,IF(F30="Scenario3PBT12",'Major retrofit'!$AN$23,"")))&amp;IF(F30="Scenario1PBT13",'Major retrofit'!$AO$23,IF(F30="Scenario2PBT13",'Major retrofit'!$AP$23,IF(F30="Scenario3PBT13",'Major retrofit'!$AQ$23,"")))&amp;IF(F30="Scenario1PBT14",'Major retrofit'!$AR$23,IF(F30="Scenario2PBT14",'Major retrofit'!$AS$23,IF(F30="Scenario3PBT14",'Major retrofit'!$AT$23,"")))&amp;IF(F30="Scenario1PBT15",'Major retrofit'!$AU$23,IF(F30="Scenario2PBT15",'Major retrofit'!$AV$23,IF(F30="Scenario3PBT15",'Major retrofit'!$AW$23,"")))</f>
        <v/>
      </c>
      <c r="P30" s="117">
        <f t="shared" si="15"/>
        <v>0</v>
      </c>
      <c r="Q30" s="117" t="str">
        <f>IF(F30="Scenario1PBT1",'Major retrofit'!$E$25,IF(F30="Scenario2PBT1",'Major retrofit'!$F$25,IF(F30="Scenario3PBT1",'Major retrofit'!$G$25,"")))&amp;IF(F30="Scenario1PBT2",'Major retrofit'!$H$25,IF(F30="Scenario2PBT2",'Major retrofit'!$I$25,IF(F30="Scenario3PBT2",'Major retrofit'!$J$25,"")))&amp;IF(F30="Scenario1PBT3",'Major retrofit'!$K$25,IF(F30="Scenario2PBT3",'Major retrofit'!$L$25,IF(F30="Scenario3PBT3",'Major retrofit'!$M$25,"")))&amp;IF(F30="Scenario1PBT4",'Major retrofit'!$N$25,IF(F30="Scenario2PBT4",'Major retrofit'!$O$25,IF(F30="Scenario3PBT4",'Major retrofit'!$P$25,"")))&amp;IF(F30="Scenario1PBT5",'Major retrofit'!$Q$25,IF(F30="Scenario2PBT5",'Major retrofit'!$R$25,IF(F30="Scenario3PBT5",'Major retrofit'!$S$25,"")))&amp;IF(F30="Scenario1PBT6",'Major retrofit'!$T$25,IF(F30="Scenario2PBT6",'Major retrofit'!$U$25,IF(F30="Scenario3PBT6",'Major retrofit'!$V$25,"")))&amp;IF(F30="Scenario1PBT7",'Major retrofit'!$W$25,IF(F30="Scenario2PBT7",'Major retrofit'!$X$25,IF(F30="Scenario3PBT7",'Major retrofit'!$Y$25,"")))&amp;IF(F30="Scenario1PBT8",'Major retrofit'!$Z$25,IF(F30="Scenario2PBT8",'Major retrofit'!$AA$25,IF(F30="Scenario3PBT8",'Major retrofit'!$AB$25,"")))&amp;IF(F30="Scenario1PBT9",'Major retrofit'!$AC$25,IF(F30="Scenario2PBT9",'Major retrofit'!$AD$25,IF(F30="Scenario3PBT9",'Major retrofit'!$AE$25,"")))&amp;IF(F30="Scenario1PBT10",'Major retrofit'!$AF$25,IF(F30="Scenario2PBT10",'Major retrofit'!$AG$25,IF(F30="Scenario3PBT10",'Major retrofit'!$AH$25,"")))&amp;IF(F30="Scenario1PBT11",'Major retrofit'!$AI$25,IF(F30="Scenario2PBT11",'Major retrofit'!$AJ$25,IF(F30="Scenario3PBT11",'Major retrofit'!$AK$25,"")))&amp;IF(F30="Scenario1PBT12",'Major retrofit'!$AL$25,IF(F30="Scenario2PBT12",'Major retrofit'!$AM$25,IF(F30="Scenario3PBT12",'Major retrofit'!$AN$25,"")))&amp;IF(F30="Scenario1PBT13",'Major retrofit'!$AO$25,IF(F30="Scenario2PBT13",'Major retrofit'!$AP$25,IF(F30="Scenario3PBT13",'Major retrofit'!$AQ$25,"")))&amp;IF(F30="Scenario1PBT14",'Major retrofit'!$AR$25,IF(F30="Scenario2PBT14",'Major retrofit'!$AS$25,IF(F30="Scenario3PBT14",'Major retrofit'!$AT$25,"")))&amp;IF(F30="Scenario1PBT15",'Major retrofit'!$AU$25,IF(F30="Scenario2PBT15",'Major retrofit'!$AV$25,IF(F30="Scenario3PBT15",'Major retrofit'!$AW$25,"")))</f>
        <v/>
      </c>
      <c r="R30" s="117">
        <f t="shared" si="16"/>
        <v>0</v>
      </c>
      <c r="S30" s="117" t="str">
        <f>IF(F30="Scenario1PBT1",'Major retrofit'!$E$27,IF(F30="Scenario2PBT1",'Major retrofit'!$F$27,IF(F30="Scenario3PBT1",'Major retrofit'!$G$27,"")))&amp;IF(F30="Scenario1PBT2",'Major retrofit'!$H$27,IF(F30="Scenario2PBT2",'Major retrofit'!$I$27,IF(F30="Scenario3PBT2",'Major retrofit'!$J$27,"")))&amp;IF(F30="Scenario1PBT3",'Major retrofit'!$K$27,IF(F30="Scenario2PBT3",'Major retrofit'!$L$27,IF(F30="Scenario3PBT3",'Major retrofit'!$M$27,"")))&amp;IF(F30="Scenario1PBT4",'Major retrofit'!$N$27,IF(F30="Scenario2PBT4",'Major retrofit'!$O$27,IF(F30="Scenario3PBT4",'Major retrofit'!$P$27,"")))&amp;IF(F30="Scenario1PBT5",'Major retrofit'!$Q$27,IF(F30="Scenario2PBT5",'Major retrofit'!$R$27,IF(F30="Scenario3PBT5",'Major retrofit'!$S$27,"")))&amp;IF(F30="Scenario1PBT6",'Major retrofit'!$T$27,IF(F30="Scenario2PBT6",'Major retrofit'!$U$27,IF(F30="Scenario3PBT6",'Major retrofit'!$V$27,"")))&amp;IF(F30="Scenario1PBT7",'Major retrofit'!$W$27,IF(F30="Scenario2PBT7",'Major retrofit'!$X$27,IF(F30="Scenario3PBT7",'Major retrofit'!$Y$27,"")))&amp;IF(F30="Scenario1PBT8",'Major retrofit'!$Z$27,IF(F30="Scenario2PBT8",'Major retrofit'!$AA$27,IF(F30="Scenario3PBT8",'Major retrofit'!$AB$27,"")))&amp;IF(F30="Scenario1PBT9",'Major retrofit'!$AC$27,IF(F30="Scenario2PBT9",'Major retrofit'!$AD$27,IF(F30="Scenario3PBT9",'Major retrofit'!$AE$27,"")))&amp;IF(F30="Scenario1PBT10",'Major retrofit'!$AF$27,IF(F30="Scenario2PBT10",'Major retrofit'!$AG$27,IF(F30="Scenario3PBT10",'Major retrofit'!$AH$27,"")))&amp;IF(F30="Scenario1PBT11",'Major retrofit'!$AI$27,IF(F30="Scenario2PBT11",'Major retrofit'!$AJ$27,IF(F30="Scenario3PBT11",'Major retrofit'!$AK$27,"")))&amp;IF(F30="Scenario1PBT12",'Major retrofit'!$AL$27,IF(F30="Scenario2PBT12",'Major retrofit'!$AM$27,IF(F30="Scenario3PBT12",'Major retrofit'!$AN$27,"")))&amp;IF(F30="Scenario1PBT13",'Major retrofit'!$AO$27,IF(F30="Scenario2PBT13",'Major retrofit'!$AP$27,IF(F30="Scenario3PBT13",'Major retrofit'!$AQ$27,"")))&amp;IF(F30="Scenario1PBT14",'Major retrofit'!$AR$27,IF(F30="Scenario2PBT14",'Major retrofit'!$AS$27,IF(F30="Scenario3PBT14",'Major retrofit'!$AT$27,"")))&amp;IF(F30="Scenario1PBT15",'Major retrofit'!$AU$27,IF(F30="Scenario2PBT15",'Major retrofit'!$AV$27,IF(F30="Scenario3PBT15",'Major retrofit'!$AW$27,"")))</f>
        <v/>
      </c>
      <c r="T30" s="207">
        <f t="shared" si="17"/>
        <v>0</v>
      </c>
      <c r="U30" s="206" t="str">
        <f>IF(F30="Scenario1PBT1",'Major retrofit'!$E$38,IF(F30="Scenario2PBT1",'Major retrofit'!$F$38,IF(F30="Scenario3PBT1",'Major retrofit'!$G$38,"")))&amp;IF(F30="Scenario1PBT2",'Major retrofit'!$H$38,IF(F30="Scenario2PBT2",'Major retrofit'!$I$38,IF(F30="Scenario3PBT2",'Major retrofit'!$J$38,"")))&amp;IF(F30="Scenario1PBT3",'Major retrofit'!$K$38,IF(F30="Scenario2PBT3",'Major retrofit'!$L$38,IF(F30="Scenario3PBT3",'Major retrofit'!$M$38,"")))&amp;IF(F30="Scenario1PBT4",'Major retrofit'!$N$38,IF(F30="Scenario2PBT4",'Major retrofit'!$O$38,IF(F30="Scenario3PBT4",'Major retrofit'!$P$38,"")))&amp;IF(F30="Scenario1PBT5",'Major retrofit'!$Q$38,IF(F30="Scenario2PBT5",'Major retrofit'!$R$38,IF(F30="Scenario3PBT5",'Major retrofit'!$S$38,"")))&amp;IF(F30="Scenario1PBT6",'Major retrofit'!$T$38,IF(F30="Scenario2PBT6",'Major retrofit'!$U$38,IF(F30="Scenario3PBT6",'Major retrofit'!$V$38,"")))&amp;IF(F30="Scenario1PBT7",'Major retrofit'!$W$38,IF(F30="Scenario2PBT7",'Major retrofit'!$X$38,IF(F30="Scenario3PBT7",'Major retrofit'!$Y$38,"")))&amp;IF(F30="Scenario1PBT8",'Major retrofit'!$Z$38,IF(F30="Scenario2PBT8",'Major retrofit'!$AA$38,IF(F30="Scenario3PBT8",'Major retrofit'!$AB$38,"")))&amp;IF(F30="Scenario1PBT9",'Major retrofit'!$AC$38,IF(F30="Scenario2PBT9",'Major retrofit'!$AD$38,IF(F30="Scenario3PBT9",'Major retrofit'!$AE$38,"")))&amp;IF(F30="Scenario1PBT10",'Major retrofit'!$AF$38,IF(F30="Scenario2PBT10",'Major retrofit'!$AG$38,IF(F30="Scenario3PBT10",'Major retrofit'!$AH$38,"")))&amp;IF(F30="Scenario1PBT11",'Major retrofit'!$AI$38,IF(F30="Scenario2PBT11",'Major retrofit'!$AJ$38,IF(F30="Scenario3PBT11",'Major retrofit'!$AK$38,"")))&amp;IF(F30="Scenario1PBT12",'Major retrofit'!$AL$38,IF(F30="Scenario2PBT12",'Major retrofit'!$AM$38,IF(F30="Scenario3PBT12",'Major retrofit'!$AN$38,"")))&amp;IF(F30="Scenario1PBT13",'Major retrofit'!$AO$38,IF(F30="Scenario2PBT13",'Major retrofit'!$AP$38,IF(F30="Scenario3PBT13",'Major retrofit'!$AQ$38,"")))&amp;IF(F30="Scenario1PBT14",'Major retrofit'!$AR$38,IF(F30="Scenario2PBT14",'Major retrofit'!$AS$38,IF(F30="Scenario3PBT14",'Major retrofit'!$AT$38,"")))&amp;IF(F30="Scenario1PBT15",'Major retrofit'!$AU$38,IF(F30="Scenario2PBT15",'Major retrofit'!$AV$38,IF(F30="Scenario3PBT15",'Major retrofit'!$AW$38,"")))</f>
        <v/>
      </c>
      <c r="V30" s="117">
        <f t="shared" si="18"/>
        <v>0</v>
      </c>
      <c r="W30" s="117" t="str">
        <f>IF(F30="Scenario1PBT1",'Major retrofit'!$E$40,IF(F30="Scenario2PBT1",'Major retrofit'!$F$40,IF(F30="Scenario3PBT1",'Major retrofit'!$G$40,"")))&amp;IF(F30="Scenario1PBT2",'Major retrofit'!$H$40,IF(F30="Scenario2PBT2",'Major retrofit'!$I$40,IF(F30="Scenario3PBT2",'Major retrofit'!$J$40,"")))&amp;IF(F30="Scenario1PBT3",'Major retrofit'!$K$40,IF(F30="Scenario2PBT3",'Major retrofit'!$L$40,IF(F30="Scenario3PBT3",'Major retrofit'!$M$40,"")))&amp;IF(F30="Scenario1PBT4",'Major retrofit'!$N$40,IF(F30="Scenario2PBT4",'Major retrofit'!$O$40,IF(F30="Scenario3PBT4",'Major retrofit'!$P$40,"")))&amp;IF(F30="Scenario1PBT5",'Major retrofit'!$Q$40,IF(F30="Scenario2PBT5",'Major retrofit'!$R$40,IF(F30="Scenario3PBT5",'Major retrofit'!$S$40,"")))&amp;IF(F30="Scenario1PBT6",'Major retrofit'!$T$40,IF(F30="Scenario2PBT6",'Major retrofit'!$U$40,IF(F30="Scenario3PBT6",'Major retrofit'!$V$40,"")))&amp;IF(F30="Scenario1PBT7",'Major retrofit'!$W$40,IF(F30="Scenario2PBT7",'Major retrofit'!$X$40,IF(F30="Scenario3PBT7",'Major retrofit'!$Y$40,"")))&amp;IF(F30="Scenario1PBT8",'Major retrofit'!$Z$40,IF(F30="Scenario2PBT8",'Major retrofit'!$AA$40,IF(F30="Scenario3PBT8",'Major retrofit'!$AB$40,"")))&amp;IF(F30="Scenario1PBT9",'Major retrofit'!$AC$40,IF(F30="Scenario2PBT9",'Major retrofit'!$AD$40,IF(F30="Scenario3PBT9",'Major retrofit'!$AE$40,"")))&amp;IF(F30="Scenario1PBT10",'Major retrofit'!$AF$40,IF(F30="Scenario2PBT10",'Major retrofit'!$AG$40,IF(F30="Scenario3PBT10",'Major retrofit'!$AH$40,"")))&amp;IF(F30="Scenario1PBT11",'Major retrofit'!$AI$40,IF(F30="Scenario2PBT11",'Major retrofit'!$AJ$40,IF(F30="Scenario3PBT11",'Major retrofit'!$AK$40,"")))&amp;IF(F30="Scenario1PBT12",'Major retrofit'!$AL$40,IF(F30="Scenario2PBT12",'Major retrofit'!$AM$40,IF(F30="Scenario3PBT12",'Major retrofit'!$AN$40,"")))&amp;IF(F30="Scenario1PBT13",'Major retrofit'!$AO$40,IF(F30="Scenario2PBT13",'Major retrofit'!$AP$40,IF(F30="Scenario3PBT13",'Major retrofit'!$AQ$40,"")))&amp;IF(F30="Scenario1PBT14",'Major retrofit'!$AR$40,IF(F30="Scenario2PBT14",'Major retrofit'!$AS$40,IF(F30="Scenario3PBT14",'Major retrofit'!$AT$40,"")))&amp;IF(F30="Scenario1PBT15",'Major retrofit'!$AU$40,IF(F30="Scenario2PBT15",'Major retrofit'!$AV$40,IF(F30="Scenario3PBT15",'Major retrofit'!$AW$40,"")))</f>
        <v/>
      </c>
      <c r="X30" s="117">
        <f t="shared" si="19"/>
        <v>0</v>
      </c>
      <c r="Y30" s="117" t="str">
        <f>IF(F30="Scenario1PBT1",'Major retrofit'!$E$42,IF(F30="Scenario2PBT1",'Major retrofit'!$F$42,IF(F30="Scenario3PBT1",'Major retrofit'!$G$42,"")))&amp;IF(F30="Scenario1PBT2",'Major retrofit'!$H$42,IF(F30="Scenario2PBT2",'Major retrofit'!$I$42,IF(F30="Scenario3PBT2",'Major retrofit'!$J$42,"")))&amp;IF(F30="Scenario1PBT3",'Major retrofit'!$K$42,IF(F30="Scenario2PBT3",'Major retrofit'!$L$42,IF(F30="Scenario3PBT3",'Major retrofit'!$M$42,"")))&amp;IF(F30="Scenario1PBT4",'Major retrofit'!$N$42,IF(F30="Scenario2PBT4",'Major retrofit'!$O$42,IF(F30="Scenario3PBT4",'Major retrofit'!$P$42,"")))&amp;IF(F30="Scenario1PBT5",'Major retrofit'!$Q$42,IF(F30="Scenario2PBT5",'Major retrofit'!$R$42,IF(F30="Scenario3PBT5",'Major retrofit'!$S$42,"")))&amp;IF(F30="Scenario1PBT6",'Major retrofit'!$T$42,IF(F30="Scenario2PBT6",'Major retrofit'!$U$42,IF(F30="Scenario3PBT6",'Major retrofit'!$V$42,"")))&amp;IF(F30="Scenario1PBT7",'Major retrofit'!$W$42,IF(F30="Scenario2PBT7",'Major retrofit'!$X$42,IF(F30="Scenario3PBT7",'Major retrofit'!$Y$42,"")))&amp;IF(F30="Scenario1PBT8",'Major retrofit'!$Z$42,IF(F30="Scenario2PBT8",'Major retrofit'!$AA$42,IF(F30="Scenario3PBT8",'Major retrofit'!$AB$42,"")))&amp;IF(F30="Scenario1PBT9",'Major retrofit'!$AC$42,IF(F30="Scenario2PBT9",'Major retrofit'!$AD$42,IF(F30="Scenario3PBT9",'Major retrofit'!$AE$42,"")))&amp;IF(F30="Scenario1PBT10",'Major retrofit'!$AF$42,IF(F30="Scenario2PBT10",'Major retrofit'!$AG$42,IF(F30="Scenario3PBT10",'Major retrofit'!$AH$42,"")))&amp;IF(F30="Scenario1PBT11",'Major retrofit'!$AI$42,IF(F30="Scenario2PBT11",'Major retrofit'!$AJ$42,IF(F30="Scenario3PBT11",'Major retrofit'!$AK$42,"")))&amp;IF(F30="Scenario1PBT12",'Major retrofit'!$AL$42,IF(F30="Scenario2PBT12",'Major retrofit'!$AM$42,IF(F30="Scenario3PBT12",'Major retrofit'!$AN$42,"")))&amp;IF(F30="Scenario1PBT13",'Major retrofit'!$AO$42,IF(F30="Scenario2PBT13",'Major retrofit'!$AP$42,IF(F30="Scenario3PBT13",'Major retrofit'!$AQ$42,"")))&amp;IF(F30="Scenario1PBT14",'Major retrofit'!$AR$42,IF(F30="Scenario2PBT14",'Major retrofit'!$AS$42,IF(F30="Scenario3PBT14",'Major retrofit'!$AT$42,"")))&amp;IF(F30="Scenario1PBT15",'Major retrofit'!$AU$42,IF(F30="Scenario2PBT15",'Major retrofit'!$AV$42,IF(F30="Scenario3PBT15",'Major retrofit'!$AW$42,"")))</f>
        <v/>
      </c>
      <c r="Z30" s="117">
        <f t="shared" si="20"/>
        <v>0</v>
      </c>
      <c r="AA30" s="178" t="str">
        <f>IF(F30="Scenario1PBT1",'Major retrofit'!$E$101,IF(F30="Scenario2PBT1",'Major retrofit'!$F$101,IF(F30="Scenario3PBT1",'Major retrofit'!$G$101,"")))&amp;IF(F30="Scenario1PBT2",'Major retrofit'!$H$101,IF(F30="Scenario2PBT2",'Major retrofit'!$I$101,IF(F30="Scenario3PBT2",'Major retrofit'!$J$101,"")))&amp;IF(F30="Scenario1PBT3",'Major retrofit'!$K$101,IF(F30="Scenario2PBT3",'Major retrofit'!$L$101,IF(F30="Scenario3PBT3",'Major retrofit'!$M$101,"")))&amp;IF(F30="Scenario1PBT4",'Major retrofit'!$N$101,IF(F30="Scenario2PBT4",'Major retrofit'!$O$101,IF(F30="Scenario3PBT4",'Major retrofit'!$P$101,"")))&amp;IF(F30="Scenario1PBT5",'Major retrofit'!$Q$101,IF(F30="Scenario2PBT5",'Major retrofit'!$R$101,IF(F30="Scenario3PBT5",'Major retrofit'!$S$101,"")))&amp;IF(F30="Scenario1PBT6",'Major retrofit'!$T$101,IF(F30="Scenario2PBT6",'Major retrofit'!$U$101,IF(F30="Scenario3PBT6",'Major retrofit'!$V$101,"")))&amp;IF(F30="Scenario1PBT7",'Major retrofit'!$W$101,IF(F30="Scenario2PBT7",'Major retrofit'!$X$101,IF(F30="Scenario3PBT7",'Major retrofit'!$Y$101,"")))&amp;IF(F30="Scenario1PBT8",'Major retrofit'!$Z$101,IF(F30="Scenario2PBT8",'Major retrofit'!$AA$101,IF(F30="Scenario3PBT8",'Major retrofit'!$AB$101,"")))&amp;IF(F30="Scenario1PBT9",'Major retrofit'!$AC$101,IF(F30="Scenario2PBT9",'Major retrofit'!$AD$101,IF(F30="Scenario3PBT9",'Major retrofit'!$AE$101,"")))&amp;IF(F30="Scenario1PBT10",'Major retrofit'!$AF$101,IF(F30="Scenario2PBT10",'Major retrofit'!$AG$101,IF(F30="Scenario3PBT10",'Major retrofit'!$AH$101,"")))&amp;IF(F30="Scenario1PBT11",'Major retrofit'!$AI$101,IF(F30="Scenario2PBT11",'Major retrofit'!$AJ$101,IF(F30="Scenario3PBT11",'Major retrofit'!$AK$101,"")))&amp;IF(F30="Scenario1PBT12",'Major retrofit'!$AL$101,IF(F30="Scenario2PBT12",'Major retrofit'!$AM$101,IF(F30="Scenario3PBT12",'Major retrofit'!$AN$101,"")))&amp;IF(F30="Scenario1PBT13",'Major retrofit'!$AO$101,IF(F30="Scenario2PBT13",'Major retrofit'!$AP$101,IF(F30="Scenario3PBT13",'Major retrofit'!$AQ$101,"")))&amp;IF(F30="Scenario1PBT14",'Major retrofit'!$AR$101,IF(F30="Scenario2PBT14",'Major retrofit'!$AS$101,IF(F30="Scenario3PBT14",'Major retrofit'!$AT$101,"")))&amp;IF(F30="Scenario1PBT15",'Major retrofit'!$AU$101,IF(F30="Scenario2PBT15",'Major retrofit'!$AV$101,IF(F30="Scenario3PBT15",'Major retrofit'!$AW$101,"")))</f>
        <v/>
      </c>
      <c r="AB30" s="179">
        <f t="shared" si="21"/>
        <v>0</v>
      </c>
      <c r="AC30" s="208">
        <f>IFERROR('Projection_Base-case'!G30-G30,0)</f>
        <v>0</v>
      </c>
      <c r="AD30" s="117">
        <f t="shared" si="0"/>
        <v>0</v>
      </c>
      <c r="AE30" s="117">
        <f>IFERROR(100*AC30/'Projection_Base-case'!G30,0)</f>
        <v>0</v>
      </c>
      <c r="AF30" s="117">
        <f>IFERROR('Projection_Base-case'!I30-I30,0)</f>
        <v>0</v>
      </c>
      <c r="AG30" s="117">
        <f t="shared" si="1"/>
        <v>0</v>
      </c>
      <c r="AH30" s="117">
        <f>IFERROR(100*AF30/'Projection_Base-case'!I30,0)</f>
        <v>0</v>
      </c>
      <c r="AI30" s="117">
        <f>IFERROR('Projection_Base-case'!K30-K30,0)</f>
        <v>0</v>
      </c>
      <c r="AJ30" s="117">
        <f t="shared" si="2"/>
        <v>0</v>
      </c>
      <c r="AK30" s="117">
        <f>IFERROR(100*AI30/'Projection_Base-case'!K30,0)</f>
        <v>0</v>
      </c>
      <c r="AL30" s="117">
        <f>IFERROR(M30-'Projection_Base-case'!M30,0)</f>
        <v>0</v>
      </c>
      <c r="AM30" s="117">
        <f t="shared" si="3"/>
        <v>0</v>
      </c>
      <c r="AN30" s="179">
        <f>IFERROR(IF('Projection_Base-case'!N30&gt;0,100*AM30/'Projection_Base-case'!N30,100*AM30/N30),0)</f>
        <v>0</v>
      </c>
      <c r="AO30" s="206">
        <f>IFERROR('Projection_Base-case'!O30-O30,0)</f>
        <v>0</v>
      </c>
      <c r="AP30" s="117">
        <f t="shared" si="4"/>
        <v>0</v>
      </c>
      <c r="AQ30" s="117">
        <f>IFERROR(100*AO30/'Projection_Base-case'!O30,0)</f>
        <v>0</v>
      </c>
      <c r="AR30" s="117">
        <f>IFERROR('Projection_Base-case'!Q30-Q30,0)</f>
        <v>0</v>
      </c>
      <c r="AS30" s="117">
        <f t="shared" si="5"/>
        <v>0</v>
      </c>
      <c r="AT30" s="117">
        <f>IFERROR(100*AR30/'Projection_Base-case'!Q30,0)</f>
        <v>0</v>
      </c>
      <c r="AU30" s="117">
        <f>IFERROR('Projection_Base-case'!S30-S30,0)</f>
        <v>0</v>
      </c>
      <c r="AV30" s="117">
        <f t="shared" si="6"/>
        <v>0</v>
      </c>
      <c r="AW30" s="118">
        <f>IFERROR(100*AU30/'Projection_Base-case'!S30,0)</f>
        <v>0</v>
      </c>
      <c r="AX30" s="206">
        <f>IFERROR('Projection_Base-case'!U30-U30,0)</f>
        <v>0</v>
      </c>
      <c r="AY30" s="117">
        <f t="shared" si="7"/>
        <v>0</v>
      </c>
      <c r="AZ30" s="117">
        <f>IFERROR(100*AX30/'Projection_Base-case'!U30,0)</f>
        <v>0</v>
      </c>
      <c r="BA30" s="117">
        <f>IFERROR('Projection_Base-case'!W30-W30,0)</f>
        <v>0</v>
      </c>
      <c r="BB30" s="117">
        <f t="shared" si="8"/>
        <v>0</v>
      </c>
      <c r="BC30" s="117">
        <f>IFERROR(100*BA30/'Projection_Base-case'!W30,0)</f>
        <v>0</v>
      </c>
      <c r="BD30" s="117">
        <f>IFERROR('Projection_Base-case'!Y30-Y30,0)</f>
        <v>0</v>
      </c>
      <c r="BE30" s="117">
        <f t="shared" si="9"/>
        <v>0</v>
      </c>
      <c r="BF30" s="117">
        <f>IFERROR(100*BD30/'Projection_Base-case'!Y30,0)</f>
        <v>0</v>
      </c>
      <c r="BG30" s="178">
        <f t="shared" si="22"/>
        <v>0</v>
      </c>
      <c r="BH30" s="179">
        <f t="shared" si="23"/>
        <v>0</v>
      </c>
    </row>
    <row r="31" spans="1:60" ht="15" thickBot="1">
      <c r="A31" s="205">
        <v>26</v>
      </c>
      <c r="B31" s="119">
        <f>IF('Projection_Base-case'!B31&lt;&gt;"",'Projection_Base-case'!B31,0)</f>
        <v>0</v>
      </c>
      <c r="C31" s="119">
        <f>IF('Projection_Base-case'!C31&lt;&gt;"",'Projection_Base-case'!C31,0)</f>
        <v>0</v>
      </c>
      <c r="D31" s="119">
        <f>IF('Projection_Base-case'!D31&lt;&gt;"",'Projection_Base-case'!D31,0)</f>
        <v>0</v>
      </c>
      <c r="E31" s="263" t="str">
        <f>IF(AND('Résultats major'!$AC$3="OUI",'Résultats major'!E30&lt;&gt;""),'Résultats major'!E30,IF(OR(D31="PBT1",D31="PBT2",D31="PBT3",D31="PBT4",D31="PBT5",D31="PBT6",D31="PBT7",D31="PBT8",D31="PBT10"),"Scenario1",IF(D31="PBT9","Scenario2","")))</f>
        <v/>
      </c>
      <c r="F31" s="202" t="str">
        <f t="shared" si="10"/>
        <v>0</v>
      </c>
      <c r="G31" s="177" t="str">
        <f>IF(F31="Scenario1PBT1",'Major retrofit'!$E$6,IF(F31="Scenario2PBT1",'Major retrofit'!$F$6,IF(F31="Scenario3PBT1",'Major retrofit'!$G$6,"")))&amp;IF(F31="Scenario1PBT2",'Major retrofit'!$H$6,IF(F31="Scenario2PBT2",'Major retrofit'!$I$6,IF(F31="Scenario3PBT2",'Major retrofit'!$J$6,"")))&amp;IF(F31="Scenario1PBT3",'Major retrofit'!$K$6,IF(F31="Scenario2PBT3",'Major retrofit'!$L$6,IF(F31="Scenario3PBT3",'Major retrofit'!$M$6,"")))&amp;IF(F31="Scenario1PBT4",'Major retrofit'!$N$6,IF(F31="Scenario2PBT4",'Major retrofit'!$O$6,IF(F31="Scenario3PBT4",'Major retrofit'!$P$6,"")))&amp;IF(F31="Scenario1PBT5",'Major retrofit'!$Q$6,IF(F31="Scenario2PBT5",'Major retrofit'!$R$6,IF(F31="Scenario3PBT5",'Major retrofit'!$S$6,"")))&amp;IF(F31="Scenario1PBT6",'Major retrofit'!$T$6,IF(F31="Scenario2PBT6",'Major retrofit'!$U$6,IF(F31="Scenario3PBT6",'Major retrofit'!$V$6,"")))&amp;IF(F31="Scenario1PBT7",'Major retrofit'!$W$6,IF(F31="Scenario2PBT7",'Major retrofit'!$X$6,IF(F31="Scenario3PBT7",'Major retrofit'!$Y$6,"")))&amp;IF(F31="Scenario1PBT8",'Major retrofit'!$Z$6,IF(F31="Scenario2PBT8",'Major retrofit'!$AA$6,IF(F31="Scenario3PBT8",'Major retrofit'!$AB$6,"")))&amp;IF(F31="Scenario1PBT9",'Major retrofit'!$AC$6,IF(F31="Scenario2PBT9",'Major retrofit'!$AD$6,IF(F31="Scenario3PBT9",'Major retrofit'!$AE$6,"")))&amp;IF(F31="Scenario1PBT10",'Major retrofit'!$AF$6,IF(F31="Scenario2PBT10",'Major retrofit'!$AG$6,IF(F31="Scenario3PBT10",'Major retrofit'!$AH$6,"")))&amp;IF(F31="Scenario1PBT11",'Major retrofit'!$AI$6,IF(F31="Scenario2PBT11",'Major retrofit'!$AJ$6,IF(F31="Scenario3PBT11",'Major retrofit'!$AK$6,"")))&amp;IF(F31="Scenario1PBT12",'Major retrofit'!$AL$6,IF(F31="Scenario2PBT12",'Major retrofit'!$AM$6,IF(F31="Scenario3PBT12",'Major retrofit'!$AN$6,"")))&amp;IF(F31="Scenario1PBT13",'Major retrofit'!$AO$6,IF(F31="Scenario2PBT13",'Major retrofit'!$AP$6,IF(F31="Scenario3PBT13",'Major retrofit'!$AQ$6,"")))&amp;IF(F31="Scenario1PBT14",'Major retrofit'!$AR$6,IF(F31="Scenario2PBT14",'Major retrofit'!$AS$6,IF(F31="Scenario3PBT14",'Major retrofit'!$AT$6,"")))&amp;IF(F31="Scenario1PBT15",'Major retrofit'!$AU$6,IF(F31="Scenario2PBT15",'Major retrofit'!$AV$6,IF(F31="Scenario3PBT15",'Major retrofit'!$AW$6,"")))</f>
        <v/>
      </c>
      <c r="H31" s="117">
        <f t="shared" si="11"/>
        <v>0</v>
      </c>
      <c r="I31" s="178" t="str">
        <f>IF(F31="Scenario1PBT1",'Major retrofit'!$E$16,IF(F31="Scenario2PBT1",'Major retrofit'!$F$16,IF(F31="Scenario3PBT1",'Major retrofit'!$G$16,"")))&amp;IF(F31="Scenario1PBT2",'Major retrofit'!$H$16,IF(F31="Scenario2PBT2",'Major retrofit'!$I$16,IF(F31="Scenario3PBT2",'Major retrofit'!$J$16,"")))&amp;IF(F31="Scenario1PBT3",'Major retrofit'!$K$16,IF(F31="Scenario2PBT3",'Major retrofit'!$L$16,IF(F31="Scenario3PBT3",'Major retrofit'!$M$16,"")))&amp;IF(F31="Scenario1PBT4",'Major retrofit'!$N$16,IF(F31="Scenario2PBT4",'Major retrofit'!$O$16,IF(F31="Scenario3PBT4",'Major retrofit'!$P$16,"")))&amp;IF(F31="Scenario1PBT5",'Major retrofit'!$Q$16,IF(F31="Scenario2PBT5",'Major retrofit'!$R$16,IF(F31="Scenario3PBT5",'Major retrofit'!$S$16,"")))&amp;IF(F31="Scenario1PBT6",'Major retrofit'!$T$16,IF(F31="Scenario2PBT6",'Major retrofit'!$U$16,IF(F31="Scenario3PBT6",'Major retrofit'!$V$16,"")))&amp;IF(F31="Scenario1PBT7",'Major retrofit'!$W$16,IF(F31="Scenario2PBT7",'Major retrofit'!$X$16,IF(F31="Scenario3PBT7",'Major retrofit'!$Y$16,"")))&amp;IF(F31="Scenario1PBT8",'Major retrofit'!$Z$16,IF(F31="Scenario2PBT8",'Major retrofit'!$AA$16,IF(F31="Scenario3PBT8",'Major retrofit'!$AB$16,"")))&amp;IF(F31="Scenario1PBT9",'Major retrofit'!$AC$16,IF(F31="Scenario2PBT9",'Major retrofit'!$AD$16,IF(F31="Scenario3PBT9",'Major retrofit'!$AE$16,"")))&amp;IF(F31="Scenario1PBT10",'Major retrofit'!$AF$16,IF(F31="Scenario2PBT10",'Major retrofit'!$AG$16,IF(F31="Scenario3PBT10",'Major retrofit'!$AH$16,"")))&amp;IF(F31="Scenario1PBT11",'Major retrofit'!$AI$16,IF(F31="Scenario2PBT11",'Major retrofit'!$AJ$16,IF(F31="Scenario3PBT11",'Major retrofit'!$AK$16,"")))&amp;IF(F31="Scenario1PBT12",'Major retrofit'!$AL$16,IF(F31="Scenario2PBT12",'Major retrofit'!$AM$16,IF(F31="Scenario3PBT12",'Major retrofit'!$AN$16,"")))&amp;IF(F31="Scenario1PBT13",'Major retrofit'!$AO$16,IF(F31="Scenario2PBT13",'Major retrofit'!$AP$16,IF(F31="Scenario3PBT13",'Major retrofit'!$AQ$16,"")))&amp;IF(F31="Scenario1PBT14",'Major retrofit'!$AR$16,IF(F31="Scenario2PBT14",'Major retrofit'!$AS$16,IF(F31="Scenario3PBT14",'Major retrofit'!$AT$16,"")))&amp;IF(F31="Scenario1PBT15",'Major retrofit'!$AU$16,IF(F31="Scenario2PBT15",'Major retrofit'!$AV$16,IF(F31="Scenario3PBT15",'Major retrofit'!$AW$16,"")))</f>
        <v/>
      </c>
      <c r="J31" s="117">
        <f t="shared" si="12"/>
        <v>0</v>
      </c>
      <c r="K31" s="117" t="str">
        <f>IF(F31="Scenario1PBT1",'Major retrofit'!$E$18,IF(F31="Scenario2PBT1",'Major retrofit'!$F$18,IF(F31="Scenario3PBT1",'Major retrofit'!$G$18,"")))&amp;IF(F31="Scenario1PBT2",'Major retrofit'!$H$18,IF(F31="Scenario2PBT2",'Major retrofit'!$I$18,IF(F31="Scenario3PBT2",'Major retrofit'!$J$18,"")))&amp;IF(F31="Scenario1PBT3",'Major retrofit'!$K$18,IF(F31="Scenario2PBT3",'Major retrofit'!$L$18,IF(F31="Scenario3PBT3",'Major retrofit'!$M$18,"")))&amp;IF(F31="Scenario1PBT4",'Major retrofit'!$N$18,IF(F31="Scenario2PBT4",'Major retrofit'!$O$18,IF(F31="Scenario3PBT4",'Major retrofit'!$P$18,"")))&amp;IF(F31="Scenario1PBT5",'Major retrofit'!$Q$18,IF(F31="Scenario2PBT5",'Major retrofit'!$R$18,IF(F31="Scenario3PBT5",'Major retrofit'!$S$18,"")))&amp;IF(F31="Scenario1PBT6",'Major retrofit'!$T$18,IF(F31="Scenario2PBT6",'Major retrofit'!$U$18,IF(F31="Scenario3PBT6",'Major retrofit'!$V$18,"")))&amp;IF(F31="Scenario1PBT7",'Major retrofit'!$W$18,IF(F31="Scenario2PBT7",'Major retrofit'!$X$18,IF(F31="Scenario3PBT7",'Major retrofit'!$Y$18,"")))&amp;IF(F31="Scenario1PBT8",'Major retrofit'!$Z$18,IF(F31="Scenario2PBT8",'Major retrofit'!$AA$18,IF(F31="Scenario3PBT8",'Major retrofit'!$AB$18,"")))&amp;IF(F31="Scenario1PBT9",'Major retrofit'!$AC$18,IF(F31="Scenario2PBT9",'Major retrofit'!$AD$18,IF(F31="Scenario3PBT9",'Major retrofit'!$AE$18,"")))&amp;IF(F31="Scenario1PBT10",'Major retrofit'!$AF$18,IF(F31="Scenario2PBT10",'Major retrofit'!$AG$18,IF(F31="Scenario3PBT10",'Major retrofit'!$AH$18,"")))&amp;IF(F31="Scenario1PBT11",'Major retrofit'!$AI$18,IF(F31="Scenario2PBT11",'Major retrofit'!$AJ$18,IF(F31="Scenario3PBT11",'Major retrofit'!$AK$18,"")))&amp;IF(F31="Scenario1PBT12",'Major retrofit'!$AL$18,IF(F31="Scenario2PBT12",'Major retrofit'!$AM$18,IF(F31="Scenario3PBT12",'Major retrofit'!$AN$18,"")))&amp;IF(F31="Scenario1PBT13",'Major retrofit'!$AO$18,IF(F31="Scenario2PBT13",'Major retrofit'!$AP$18,IF(F31="Scenario3PBT13",'Major retrofit'!$AQ$18,"")))&amp;IF(F31="Scenario1PBT14",'Major retrofit'!$AR$18,IF(F31="Scenario2PBT14",'Major retrofit'!$AS$18,IF(F31="Scenario3PBT14",'Major retrofit'!$AT$18,"")))&amp;IF(F31="Scenario1PBT15",'Major retrofit'!$AU$18,IF(F31="Scenario2PBT15",'Major retrofit'!$AV$18,IF(F31="Scenario3PBT15",'Major retrofit'!$AW$18,"")))</f>
        <v/>
      </c>
      <c r="L31" s="117">
        <f t="shared" si="13"/>
        <v>0</v>
      </c>
      <c r="M31" s="117" t="str">
        <f>IF(F31="Scenario1PBT1",'Major retrofit'!$E$20,IF(F31="Scenario2PBT1",'Major retrofit'!$F$20,IF(F31="Scenario3PBT1",'Major retrofit'!$G$20,"")))&amp;IF(F31="Scenario1PBT2",'Major retrofit'!$H$20,IF(F31="Scenario2PBT2",'Major retrofit'!$I$20,IF(F31="Scenario3PBT2",'Major retrofit'!$J$20,"")))&amp;IF(F31="Scenario1PBT3",'Major retrofit'!$K$20,IF(F31="Scenario2PBT3",'Major retrofit'!$L$20,IF(F31="Scenario3PBT3",'Major retrofit'!$M$20,"")))&amp;IF(F31="Scenario1PBT4",'Major retrofit'!$N$20,IF(F31="Scenario2PBT4",'Major retrofit'!$O$20,IF(F31="Scenario3PBT4",'Major retrofit'!$P$20,"")))&amp;IF(F31="Scenario1PBT5",'Major retrofit'!$Q$20,IF(F31="Scenario2PBT5",'Major retrofit'!$R$20,IF(F31="Scenario3PBT5",'Major retrofit'!$S$20,"")))&amp;IF(F31="Scenario1PBT6",'Major retrofit'!$T$20,IF(F31="Scenario2PBT6",'Major retrofit'!$U$20,IF(F31="Scenario3PBT6",'Major retrofit'!$V$20,"")))&amp;IF(F31="Scenario1PBT7",'Major retrofit'!$W$20,IF(F31="Scenario2PBT7",'Major retrofit'!$X$20,IF(F31="Scenario3PBT7",'Major retrofit'!$Y$20,"")))&amp;IF(F31="Scenario1PBT8",'Major retrofit'!$Z$20,IF(F31="Scenario2PBT8",'Major retrofit'!$AA$20,IF(F31="Scenario3PBT8",'Major retrofit'!$AB$20,"")))&amp;IF(F31="Scenario1PBT9",'Major retrofit'!$AC$20,IF(F31="Scenario2PBT9",'Major retrofit'!$AD$20,IF(F31="Scenario3PBT9",'Major retrofit'!$AE$20,"")))&amp;IF(F31="Scenario1PBT10",'Major retrofit'!$AF$20,IF(F31="Scenario2PBT10",'Major retrofit'!$AG$20,IF(F31="Scenario3PBT10",'Major retrofit'!$AH$20,"")))&amp;IF(F31="Scenario1PBT11",'Major retrofit'!$AI$20,IF(F31="Scenario2PBT11",'Major retrofit'!$AJ$20,IF(F31="Scenario3PBT11",'Major retrofit'!$AK$20,"")))&amp;IF(F31="Scenario1PBT12",'Major retrofit'!$AL$20,IF(F31="Scenario2PBT12",'Major retrofit'!$AM$20,IF(F31="Scenario3PBT12",'Major retrofit'!$AN$20,"")))&amp;IF(F31="Scenario1PBT13",'Major retrofit'!$AO$20,IF(F31="Scenario2PBT13",'Major retrofit'!$AP$20,IF(F31="Scenario3PBT13",'Major retrofit'!$AQ$20,"")))&amp;IF(F31="Scenario1PBT14",'Major retrofit'!$AR$20,IF(F31="Scenario2PBT14",'Major retrofit'!$AS$20,IF(F31="Scenario3PBT14",'Major retrofit'!$AT$20,"")))&amp;IF(F31="Scenario1PBT15",'Major retrofit'!$AU$20,IF(F31="Scenario2PBT15",'Major retrofit'!$AV$20,IF(F31="Scenario3PBT15",'Major retrofit'!$AW$20,"")))</f>
        <v/>
      </c>
      <c r="N31" s="118">
        <f t="shared" si="14"/>
        <v>0</v>
      </c>
      <c r="O31" s="206" t="str">
        <f>IF(F31="Scenario1PBT1",'Major retrofit'!$E$23,IF(F31="Scenario2PBT1",'Major retrofit'!$F$23,IF(F31="Scenario3PBT1",'Major retrofit'!$G$23,"")))&amp;IF(F31="Scenario1PBT2",'Major retrofit'!$H$23,IF(F31="Scenario2PBT2",'Major retrofit'!$I$23,IF(F31="Scenario3PBT2",'Major retrofit'!$J$23,"")))&amp;IF(F31="Scenario1PBT3",'Major retrofit'!$K$23,IF(F31="Scenario2PBT3",'Major retrofit'!$L$23,IF(F31="Scenario3PBT3",'Major retrofit'!$M$23,"")))&amp;IF(F31="Scenario1PBT4",'Major retrofit'!$N$23,IF(F31="Scenario2PBT4",'Major retrofit'!$O$23,IF(F31="Scenario3PBT4",'Major retrofit'!$P$23,"")))&amp;IF(F31="Scenario1PBT5",'Major retrofit'!$Q$23,IF(F31="Scenario2PBT5",'Major retrofit'!$R$23,IF(F31="Scenario3PBT5",'Major retrofit'!$S$23,"")))&amp;IF(F31="Scenario1PBT6",'Major retrofit'!$T$23,IF(F31="Scenario2PBT6",'Major retrofit'!$U$23,IF(F31="Scenario3PBT6",'Major retrofit'!$V$23,"")))&amp;IF(F31="Scenario1PBT7",'Major retrofit'!$W$23,IF(F31="Scenario2PBT7",'Major retrofit'!$X$23,IF(F31="Scenario3PBT7",'Major retrofit'!$Y$23,"")))&amp;IF(F31="Scenario1PBT8",'Major retrofit'!$Z$23,IF(F31="Scenario2PBT8",'Major retrofit'!$AA$23,IF(F31="Scenario3PBT8",'Major retrofit'!$AB$23,"")))&amp;IF(F31="Scenario1PBT9",'Major retrofit'!$AC$23,IF(F31="Scenario2PBT9",'Major retrofit'!$AD$23,IF(F31="Scenario3PBT9",'Major retrofit'!$AE$23,"")))&amp;IF(F31="Scenario1PBT10",'Major retrofit'!$AF$23,IF(F31="Scenario2PBT10",'Major retrofit'!$AG$23,IF(F31="Scenario3PBT10",'Major retrofit'!$AH$23,"")))&amp;IF(F31="Scenario1PBT11",'Major retrofit'!$AI$23,IF(F31="Scenario2PBT11",'Major retrofit'!$AJ$23,IF(F31="Scenario3PBT11",'Major retrofit'!$AK$23,"")))&amp;IF(F31="Scenario1PBT12",'Major retrofit'!$AL$23,IF(F31="Scenario2PBT12",'Major retrofit'!$AM$23,IF(F31="Scenario3PBT12",'Major retrofit'!$AN$23,"")))&amp;IF(F31="Scenario1PBT13",'Major retrofit'!$AO$23,IF(F31="Scenario2PBT13",'Major retrofit'!$AP$23,IF(F31="Scenario3PBT13",'Major retrofit'!$AQ$23,"")))&amp;IF(F31="Scenario1PBT14",'Major retrofit'!$AR$23,IF(F31="Scenario2PBT14",'Major retrofit'!$AS$23,IF(F31="Scenario3PBT14",'Major retrofit'!$AT$23,"")))&amp;IF(F31="Scenario1PBT15",'Major retrofit'!$AU$23,IF(F31="Scenario2PBT15",'Major retrofit'!$AV$23,IF(F31="Scenario3PBT15",'Major retrofit'!$AW$23,"")))</f>
        <v/>
      </c>
      <c r="P31" s="117">
        <f t="shared" si="15"/>
        <v>0</v>
      </c>
      <c r="Q31" s="117" t="str">
        <f>IF(F31="Scenario1PBT1",'Major retrofit'!$E$25,IF(F31="Scenario2PBT1",'Major retrofit'!$F$25,IF(F31="Scenario3PBT1",'Major retrofit'!$G$25,"")))&amp;IF(F31="Scenario1PBT2",'Major retrofit'!$H$25,IF(F31="Scenario2PBT2",'Major retrofit'!$I$25,IF(F31="Scenario3PBT2",'Major retrofit'!$J$25,"")))&amp;IF(F31="Scenario1PBT3",'Major retrofit'!$K$25,IF(F31="Scenario2PBT3",'Major retrofit'!$L$25,IF(F31="Scenario3PBT3",'Major retrofit'!$M$25,"")))&amp;IF(F31="Scenario1PBT4",'Major retrofit'!$N$25,IF(F31="Scenario2PBT4",'Major retrofit'!$O$25,IF(F31="Scenario3PBT4",'Major retrofit'!$P$25,"")))&amp;IF(F31="Scenario1PBT5",'Major retrofit'!$Q$25,IF(F31="Scenario2PBT5",'Major retrofit'!$R$25,IF(F31="Scenario3PBT5",'Major retrofit'!$S$25,"")))&amp;IF(F31="Scenario1PBT6",'Major retrofit'!$T$25,IF(F31="Scenario2PBT6",'Major retrofit'!$U$25,IF(F31="Scenario3PBT6",'Major retrofit'!$V$25,"")))&amp;IF(F31="Scenario1PBT7",'Major retrofit'!$W$25,IF(F31="Scenario2PBT7",'Major retrofit'!$X$25,IF(F31="Scenario3PBT7",'Major retrofit'!$Y$25,"")))&amp;IF(F31="Scenario1PBT8",'Major retrofit'!$Z$25,IF(F31="Scenario2PBT8",'Major retrofit'!$AA$25,IF(F31="Scenario3PBT8",'Major retrofit'!$AB$25,"")))&amp;IF(F31="Scenario1PBT9",'Major retrofit'!$AC$25,IF(F31="Scenario2PBT9",'Major retrofit'!$AD$25,IF(F31="Scenario3PBT9",'Major retrofit'!$AE$25,"")))&amp;IF(F31="Scenario1PBT10",'Major retrofit'!$AF$25,IF(F31="Scenario2PBT10",'Major retrofit'!$AG$25,IF(F31="Scenario3PBT10",'Major retrofit'!$AH$25,"")))&amp;IF(F31="Scenario1PBT11",'Major retrofit'!$AI$25,IF(F31="Scenario2PBT11",'Major retrofit'!$AJ$25,IF(F31="Scenario3PBT11",'Major retrofit'!$AK$25,"")))&amp;IF(F31="Scenario1PBT12",'Major retrofit'!$AL$25,IF(F31="Scenario2PBT12",'Major retrofit'!$AM$25,IF(F31="Scenario3PBT12",'Major retrofit'!$AN$25,"")))&amp;IF(F31="Scenario1PBT13",'Major retrofit'!$AO$25,IF(F31="Scenario2PBT13",'Major retrofit'!$AP$25,IF(F31="Scenario3PBT13",'Major retrofit'!$AQ$25,"")))&amp;IF(F31="Scenario1PBT14",'Major retrofit'!$AR$25,IF(F31="Scenario2PBT14",'Major retrofit'!$AS$25,IF(F31="Scenario3PBT14",'Major retrofit'!$AT$25,"")))&amp;IF(F31="Scenario1PBT15",'Major retrofit'!$AU$25,IF(F31="Scenario2PBT15",'Major retrofit'!$AV$25,IF(F31="Scenario3PBT15",'Major retrofit'!$AW$25,"")))</f>
        <v/>
      </c>
      <c r="R31" s="117">
        <f t="shared" si="16"/>
        <v>0</v>
      </c>
      <c r="S31" s="117" t="str">
        <f>IF(F31="Scenario1PBT1",'Major retrofit'!$E$27,IF(F31="Scenario2PBT1",'Major retrofit'!$F$27,IF(F31="Scenario3PBT1",'Major retrofit'!$G$27,"")))&amp;IF(F31="Scenario1PBT2",'Major retrofit'!$H$27,IF(F31="Scenario2PBT2",'Major retrofit'!$I$27,IF(F31="Scenario3PBT2",'Major retrofit'!$J$27,"")))&amp;IF(F31="Scenario1PBT3",'Major retrofit'!$K$27,IF(F31="Scenario2PBT3",'Major retrofit'!$L$27,IF(F31="Scenario3PBT3",'Major retrofit'!$M$27,"")))&amp;IF(F31="Scenario1PBT4",'Major retrofit'!$N$27,IF(F31="Scenario2PBT4",'Major retrofit'!$O$27,IF(F31="Scenario3PBT4",'Major retrofit'!$P$27,"")))&amp;IF(F31="Scenario1PBT5",'Major retrofit'!$Q$27,IF(F31="Scenario2PBT5",'Major retrofit'!$R$27,IF(F31="Scenario3PBT5",'Major retrofit'!$S$27,"")))&amp;IF(F31="Scenario1PBT6",'Major retrofit'!$T$27,IF(F31="Scenario2PBT6",'Major retrofit'!$U$27,IF(F31="Scenario3PBT6",'Major retrofit'!$V$27,"")))&amp;IF(F31="Scenario1PBT7",'Major retrofit'!$W$27,IF(F31="Scenario2PBT7",'Major retrofit'!$X$27,IF(F31="Scenario3PBT7",'Major retrofit'!$Y$27,"")))&amp;IF(F31="Scenario1PBT8",'Major retrofit'!$Z$27,IF(F31="Scenario2PBT8",'Major retrofit'!$AA$27,IF(F31="Scenario3PBT8",'Major retrofit'!$AB$27,"")))&amp;IF(F31="Scenario1PBT9",'Major retrofit'!$AC$27,IF(F31="Scenario2PBT9",'Major retrofit'!$AD$27,IF(F31="Scenario3PBT9",'Major retrofit'!$AE$27,"")))&amp;IF(F31="Scenario1PBT10",'Major retrofit'!$AF$27,IF(F31="Scenario2PBT10",'Major retrofit'!$AG$27,IF(F31="Scenario3PBT10",'Major retrofit'!$AH$27,"")))&amp;IF(F31="Scenario1PBT11",'Major retrofit'!$AI$27,IF(F31="Scenario2PBT11",'Major retrofit'!$AJ$27,IF(F31="Scenario3PBT11",'Major retrofit'!$AK$27,"")))&amp;IF(F31="Scenario1PBT12",'Major retrofit'!$AL$27,IF(F31="Scenario2PBT12",'Major retrofit'!$AM$27,IF(F31="Scenario3PBT12",'Major retrofit'!$AN$27,"")))&amp;IF(F31="Scenario1PBT13",'Major retrofit'!$AO$27,IF(F31="Scenario2PBT13",'Major retrofit'!$AP$27,IF(F31="Scenario3PBT13",'Major retrofit'!$AQ$27,"")))&amp;IF(F31="Scenario1PBT14",'Major retrofit'!$AR$27,IF(F31="Scenario2PBT14",'Major retrofit'!$AS$27,IF(F31="Scenario3PBT14",'Major retrofit'!$AT$27,"")))&amp;IF(F31="Scenario1PBT15",'Major retrofit'!$AU$27,IF(F31="Scenario2PBT15",'Major retrofit'!$AV$27,IF(F31="Scenario3PBT15",'Major retrofit'!$AW$27,"")))</f>
        <v/>
      </c>
      <c r="T31" s="207">
        <f t="shared" si="17"/>
        <v>0</v>
      </c>
      <c r="U31" s="206" t="str">
        <f>IF(F31="Scenario1PBT1",'Major retrofit'!$E$38,IF(F31="Scenario2PBT1",'Major retrofit'!$F$38,IF(F31="Scenario3PBT1",'Major retrofit'!$G$38,"")))&amp;IF(F31="Scenario1PBT2",'Major retrofit'!$H$38,IF(F31="Scenario2PBT2",'Major retrofit'!$I$38,IF(F31="Scenario3PBT2",'Major retrofit'!$J$38,"")))&amp;IF(F31="Scenario1PBT3",'Major retrofit'!$K$38,IF(F31="Scenario2PBT3",'Major retrofit'!$L$38,IF(F31="Scenario3PBT3",'Major retrofit'!$M$38,"")))&amp;IF(F31="Scenario1PBT4",'Major retrofit'!$N$38,IF(F31="Scenario2PBT4",'Major retrofit'!$O$38,IF(F31="Scenario3PBT4",'Major retrofit'!$P$38,"")))&amp;IF(F31="Scenario1PBT5",'Major retrofit'!$Q$38,IF(F31="Scenario2PBT5",'Major retrofit'!$R$38,IF(F31="Scenario3PBT5",'Major retrofit'!$S$38,"")))&amp;IF(F31="Scenario1PBT6",'Major retrofit'!$T$38,IF(F31="Scenario2PBT6",'Major retrofit'!$U$38,IF(F31="Scenario3PBT6",'Major retrofit'!$V$38,"")))&amp;IF(F31="Scenario1PBT7",'Major retrofit'!$W$38,IF(F31="Scenario2PBT7",'Major retrofit'!$X$38,IF(F31="Scenario3PBT7",'Major retrofit'!$Y$38,"")))&amp;IF(F31="Scenario1PBT8",'Major retrofit'!$Z$38,IF(F31="Scenario2PBT8",'Major retrofit'!$AA$38,IF(F31="Scenario3PBT8",'Major retrofit'!$AB$38,"")))&amp;IF(F31="Scenario1PBT9",'Major retrofit'!$AC$38,IF(F31="Scenario2PBT9",'Major retrofit'!$AD$38,IF(F31="Scenario3PBT9",'Major retrofit'!$AE$38,"")))&amp;IF(F31="Scenario1PBT10",'Major retrofit'!$AF$38,IF(F31="Scenario2PBT10",'Major retrofit'!$AG$38,IF(F31="Scenario3PBT10",'Major retrofit'!$AH$38,"")))&amp;IF(F31="Scenario1PBT11",'Major retrofit'!$AI$38,IF(F31="Scenario2PBT11",'Major retrofit'!$AJ$38,IF(F31="Scenario3PBT11",'Major retrofit'!$AK$38,"")))&amp;IF(F31="Scenario1PBT12",'Major retrofit'!$AL$38,IF(F31="Scenario2PBT12",'Major retrofit'!$AM$38,IF(F31="Scenario3PBT12",'Major retrofit'!$AN$38,"")))&amp;IF(F31="Scenario1PBT13",'Major retrofit'!$AO$38,IF(F31="Scenario2PBT13",'Major retrofit'!$AP$38,IF(F31="Scenario3PBT13",'Major retrofit'!$AQ$38,"")))&amp;IF(F31="Scenario1PBT14",'Major retrofit'!$AR$38,IF(F31="Scenario2PBT14",'Major retrofit'!$AS$38,IF(F31="Scenario3PBT14",'Major retrofit'!$AT$38,"")))&amp;IF(F31="Scenario1PBT15",'Major retrofit'!$AU$38,IF(F31="Scenario2PBT15",'Major retrofit'!$AV$38,IF(F31="Scenario3PBT15",'Major retrofit'!$AW$38,"")))</f>
        <v/>
      </c>
      <c r="V31" s="117">
        <f t="shared" si="18"/>
        <v>0</v>
      </c>
      <c r="W31" s="117" t="str">
        <f>IF(F31="Scenario1PBT1",'Major retrofit'!$E$40,IF(F31="Scenario2PBT1",'Major retrofit'!$F$40,IF(F31="Scenario3PBT1",'Major retrofit'!$G$40,"")))&amp;IF(F31="Scenario1PBT2",'Major retrofit'!$H$40,IF(F31="Scenario2PBT2",'Major retrofit'!$I$40,IF(F31="Scenario3PBT2",'Major retrofit'!$J$40,"")))&amp;IF(F31="Scenario1PBT3",'Major retrofit'!$K$40,IF(F31="Scenario2PBT3",'Major retrofit'!$L$40,IF(F31="Scenario3PBT3",'Major retrofit'!$M$40,"")))&amp;IF(F31="Scenario1PBT4",'Major retrofit'!$N$40,IF(F31="Scenario2PBT4",'Major retrofit'!$O$40,IF(F31="Scenario3PBT4",'Major retrofit'!$P$40,"")))&amp;IF(F31="Scenario1PBT5",'Major retrofit'!$Q$40,IF(F31="Scenario2PBT5",'Major retrofit'!$R$40,IF(F31="Scenario3PBT5",'Major retrofit'!$S$40,"")))&amp;IF(F31="Scenario1PBT6",'Major retrofit'!$T$40,IF(F31="Scenario2PBT6",'Major retrofit'!$U$40,IF(F31="Scenario3PBT6",'Major retrofit'!$V$40,"")))&amp;IF(F31="Scenario1PBT7",'Major retrofit'!$W$40,IF(F31="Scenario2PBT7",'Major retrofit'!$X$40,IF(F31="Scenario3PBT7",'Major retrofit'!$Y$40,"")))&amp;IF(F31="Scenario1PBT8",'Major retrofit'!$Z$40,IF(F31="Scenario2PBT8",'Major retrofit'!$AA$40,IF(F31="Scenario3PBT8",'Major retrofit'!$AB$40,"")))&amp;IF(F31="Scenario1PBT9",'Major retrofit'!$AC$40,IF(F31="Scenario2PBT9",'Major retrofit'!$AD$40,IF(F31="Scenario3PBT9",'Major retrofit'!$AE$40,"")))&amp;IF(F31="Scenario1PBT10",'Major retrofit'!$AF$40,IF(F31="Scenario2PBT10",'Major retrofit'!$AG$40,IF(F31="Scenario3PBT10",'Major retrofit'!$AH$40,"")))&amp;IF(F31="Scenario1PBT11",'Major retrofit'!$AI$40,IF(F31="Scenario2PBT11",'Major retrofit'!$AJ$40,IF(F31="Scenario3PBT11",'Major retrofit'!$AK$40,"")))&amp;IF(F31="Scenario1PBT12",'Major retrofit'!$AL$40,IF(F31="Scenario2PBT12",'Major retrofit'!$AM$40,IF(F31="Scenario3PBT12",'Major retrofit'!$AN$40,"")))&amp;IF(F31="Scenario1PBT13",'Major retrofit'!$AO$40,IF(F31="Scenario2PBT13",'Major retrofit'!$AP$40,IF(F31="Scenario3PBT13",'Major retrofit'!$AQ$40,"")))&amp;IF(F31="Scenario1PBT14",'Major retrofit'!$AR$40,IF(F31="Scenario2PBT14",'Major retrofit'!$AS$40,IF(F31="Scenario3PBT14",'Major retrofit'!$AT$40,"")))&amp;IF(F31="Scenario1PBT15",'Major retrofit'!$AU$40,IF(F31="Scenario2PBT15",'Major retrofit'!$AV$40,IF(F31="Scenario3PBT15",'Major retrofit'!$AW$40,"")))</f>
        <v/>
      </c>
      <c r="X31" s="117">
        <f t="shared" si="19"/>
        <v>0</v>
      </c>
      <c r="Y31" s="117" t="str">
        <f>IF(F31="Scenario1PBT1",'Major retrofit'!$E$42,IF(F31="Scenario2PBT1",'Major retrofit'!$F$42,IF(F31="Scenario3PBT1",'Major retrofit'!$G$42,"")))&amp;IF(F31="Scenario1PBT2",'Major retrofit'!$H$42,IF(F31="Scenario2PBT2",'Major retrofit'!$I$42,IF(F31="Scenario3PBT2",'Major retrofit'!$J$42,"")))&amp;IF(F31="Scenario1PBT3",'Major retrofit'!$K$42,IF(F31="Scenario2PBT3",'Major retrofit'!$L$42,IF(F31="Scenario3PBT3",'Major retrofit'!$M$42,"")))&amp;IF(F31="Scenario1PBT4",'Major retrofit'!$N$42,IF(F31="Scenario2PBT4",'Major retrofit'!$O$42,IF(F31="Scenario3PBT4",'Major retrofit'!$P$42,"")))&amp;IF(F31="Scenario1PBT5",'Major retrofit'!$Q$42,IF(F31="Scenario2PBT5",'Major retrofit'!$R$42,IF(F31="Scenario3PBT5",'Major retrofit'!$S$42,"")))&amp;IF(F31="Scenario1PBT6",'Major retrofit'!$T$42,IF(F31="Scenario2PBT6",'Major retrofit'!$U$42,IF(F31="Scenario3PBT6",'Major retrofit'!$V$42,"")))&amp;IF(F31="Scenario1PBT7",'Major retrofit'!$W$42,IF(F31="Scenario2PBT7",'Major retrofit'!$X$42,IF(F31="Scenario3PBT7",'Major retrofit'!$Y$42,"")))&amp;IF(F31="Scenario1PBT8",'Major retrofit'!$Z$42,IF(F31="Scenario2PBT8",'Major retrofit'!$AA$42,IF(F31="Scenario3PBT8",'Major retrofit'!$AB$42,"")))&amp;IF(F31="Scenario1PBT9",'Major retrofit'!$AC$42,IF(F31="Scenario2PBT9",'Major retrofit'!$AD$42,IF(F31="Scenario3PBT9",'Major retrofit'!$AE$42,"")))&amp;IF(F31="Scenario1PBT10",'Major retrofit'!$AF$42,IF(F31="Scenario2PBT10",'Major retrofit'!$AG$42,IF(F31="Scenario3PBT10",'Major retrofit'!$AH$42,"")))&amp;IF(F31="Scenario1PBT11",'Major retrofit'!$AI$42,IF(F31="Scenario2PBT11",'Major retrofit'!$AJ$42,IF(F31="Scenario3PBT11",'Major retrofit'!$AK$42,"")))&amp;IF(F31="Scenario1PBT12",'Major retrofit'!$AL$42,IF(F31="Scenario2PBT12",'Major retrofit'!$AM$42,IF(F31="Scenario3PBT12",'Major retrofit'!$AN$42,"")))&amp;IF(F31="Scenario1PBT13",'Major retrofit'!$AO$42,IF(F31="Scenario2PBT13",'Major retrofit'!$AP$42,IF(F31="Scenario3PBT13",'Major retrofit'!$AQ$42,"")))&amp;IF(F31="Scenario1PBT14",'Major retrofit'!$AR$42,IF(F31="Scenario2PBT14",'Major retrofit'!$AS$42,IF(F31="Scenario3PBT14",'Major retrofit'!$AT$42,"")))&amp;IF(F31="Scenario1PBT15",'Major retrofit'!$AU$42,IF(F31="Scenario2PBT15",'Major retrofit'!$AV$42,IF(F31="Scenario3PBT15",'Major retrofit'!$AW$42,"")))</f>
        <v/>
      </c>
      <c r="Z31" s="117">
        <f t="shared" si="20"/>
        <v>0</v>
      </c>
      <c r="AA31" s="178" t="str">
        <f>IF(F31="Scenario1PBT1",'Major retrofit'!$E$101,IF(F31="Scenario2PBT1",'Major retrofit'!$F$101,IF(F31="Scenario3PBT1",'Major retrofit'!$G$101,"")))&amp;IF(F31="Scenario1PBT2",'Major retrofit'!$H$101,IF(F31="Scenario2PBT2",'Major retrofit'!$I$101,IF(F31="Scenario3PBT2",'Major retrofit'!$J$101,"")))&amp;IF(F31="Scenario1PBT3",'Major retrofit'!$K$101,IF(F31="Scenario2PBT3",'Major retrofit'!$L$101,IF(F31="Scenario3PBT3",'Major retrofit'!$M$101,"")))&amp;IF(F31="Scenario1PBT4",'Major retrofit'!$N$101,IF(F31="Scenario2PBT4",'Major retrofit'!$O$101,IF(F31="Scenario3PBT4",'Major retrofit'!$P$101,"")))&amp;IF(F31="Scenario1PBT5",'Major retrofit'!$Q$101,IF(F31="Scenario2PBT5",'Major retrofit'!$R$101,IF(F31="Scenario3PBT5",'Major retrofit'!$S$101,"")))&amp;IF(F31="Scenario1PBT6",'Major retrofit'!$T$101,IF(F31="Scenario2PBT6",'Major retrofit'!$U$101,IF(F31="Scenario3PBT6",'Major retrofit'!$V$101,"")))&amp;IF(F31="Scenario1PBT7",'Major retrofit'!$W$101,IF(F31="Scenario2PBT7",'Major retrofit'!$X$101,IF(F31="Scenario3PBT7",'Major retrofit'!$Y$101,"")))&amp;IF(F31="Scenario1PBT8",'Major retrofit'!$Z$101,IF(F31="Scenario2PBT8",'Major retrofit'!$AA$101,IF(F31="Scenario3PBT8",'Major retrofit'!$AB$101,"")))&amp;IF(F31="Scenario1PBT9",'Major retrofit'!$AC$101,IF(F31="Scenario2PBT9",'Major retrofit'!$AD$101,IF(F31="Scenario3PBT9",'Major retrofit'!$AE$101,"")))&amp;IF(F31="Scenario1PBT10",'Major retrofit'!$AF$101,IF(F31="Scenario2PBT10",'Major retrofit'!$AG$101,IF(F31="Scenario3PBT10",'Major retrofit'!$AH$101,"")))&amp;IF(F31="Scenario1PBT11",'Major retrofit'!$AI$101,IF(F31="Scenario2PBT11",'Major retrofit'!$AJ$101,IF(F31="Scenario3PBT11",'Major retrofit'!$AK$101,"")))&amp;IF(F31="Scenario1PBT12",'Major retrofit'!$AL$101,IF(F31="Scenario2PBT12",'Major retrofit'!$AM$101,IF(F31="Scenario3PBT12",'Major retrofit'!$AN$101,"")))&amp;IF(F31="Scenario1PBT13",'Major retrofit'!$AO$101,IF(F31="Scenario2PBT13",'Major retrofit'!$AP$101,IF(F31="Scenario3PBT13",'Major retrofit'!$AQ$101,"")))&amp;IF(F31="Scenario1PBT14",'Major retrofit'!$AR$101,IF(F31="Scenario2PBT14",'Major retrofit'!$AS$101,IF(F31="Scenario3PBT14",'Major retrofit'!$AT$101,"")))&amp;IF(F31="Scenario1PBT15",'Major retrofit'!$AU$101,IF(F31="Scenario2PBT15",'Major retrofit'!$AV$101,IF(F31="Scenario3PBT15",'Major retrofit'!$AW$101,"")))</f>
        <v/>
      </c>
      <c r="AB31" s="179">
        <f t="shared" si="21"/>
        <v>0</v>
      </c>
      <c r="AC31" s="208">
        <f>IFERROR('Projection_Base-case'!G31-G31,0)</f>
        <v>0</v>
      </c>
      <c r="AD31" s="117">
        <f t="shared" si="0"/>
        <v>0</v>
      </c>
      <c r="AE31" s="117">
        <f>IFERROR(100*AC31/'Projection_Base-case'!G31,0)</f>
        <v>0</v>
      </c>
      <c r="AF31" s="117">
        <f>IFERROR('Projection_Base-case'!I31-I31,0)</f>
        <v>0</v>
      </c>
      <c r="AG31" s="117">
        <f t="shared" si="1"/>
        <v>0</v>
      </c>
      <c r="AH31" s="117">
        <f>IFERROR(100*AF31/'Projection_Base-case'!I31,0)</f>
        <v>0</v>
      </c>
      <c r="AI31" s="117">
        <f>IFERROR('Projection_Base-case'!K31-K31,0)</f>
        <v>0</v>
      </c>
      <c r="AJ31" s="117">
        <f t="shared" si="2"/>
        <v>0</v>
      </c>
      <c r="AK31" s="117">
        <f>IFERROR(100*AI31/'Projection_Base-case'!K31,0)</f>
        <v>0</v>
      </c>
      <c r="AL31" s="117">
        <f>IFERROR(M31-'Projection_Base-case'!M31,0)</f>
        <v>0</v>
      </c>
      <c r="AM31" s="117">
        <f t="shared" si="3"/>
        <v>0</v>
      </c>
      <c r="AN31" s="179">
        <f>IFERROR(IF('Projection_Base-case'!N31&gt;0,100*AM31/'Projection_Base-case'!N31,100*AM31/N31),0)</f>
        <v>0</v>
      </c>
      <c r="AO31" s="206">
        <f>IFERROR('Projection_Base-case'!O31-O31,0)</f>
        <v>0</v>
      </c>
      <c r="AP31" s="117">
        <f t="shared" si="4"/>
        <v>0</v>
      </c>
      <c r="AQ31" s="117">
        <f>IFERROR(100*AO31/'Projection_Base-case'!O31,0)</f>
        <v>0</v>
      </c>
      <c r="AR31" s="117">
        <f>IFERROR('Projection_Base-case'!Q31-Q31,0)</f>
        <v>0</v>
      </c>
      <c r="AS31" s="117">
        <f t="shared" si="5"/>
        <v>0</v>
      </c>
      <c r="AT31" s="117">
        <f>IFERROR(100*AR31/'Projection_Base-case'!Q31,0)</f>
        <v>0</v>
      </c>
      <c r="AU31" s="117">
        <f>IFERROR('Projection_Base-case'!S31-S31,0)</f>
        <v>0</v>
      </c>
      <c r="AV31" s="117">
        <f t="shared" si="6"/>
        <v>0</v>
      </c>
      <c r="AW31" s="118">
        <f>IFERROR(100*AU31/'Projection_Base-case'!S31,0)</f>
        <v>0</v>
      </c>
      <c r="AX31" s="206">
        <f>IFERROR('Projection_Base-case'!U31-U31,0)</f>
        <v>0</v>
      </c>
      <c r="AY31" s="117">
        <f t="shared" si="7"/>
        <v>0</v>
      </c>
      <c r="AZ31" s="117">
        <f>IFERROR(100*AX31/'Projection_Base-case'!U31,0)</f>
        <v>0</v>
      </c>
      <c r="BA31" s="117">
        <f>IFERROR('Projection_Base-case'!W31-W31,0)</f>
        <v>0</v>
      </c>
      <c r="BB31" s="117">
        <f t="shared" si="8"/>
        <v>0</v>
      </c>
      <c r="BC31" s="117">
        <f>IFERROR(100*BA31/'Projection_Base-case'!W31,0)</f>
        <v>0</v>
      </c>
      <c r="BD31" s="117">
        <f>IFERROR('Projection_Base-case'!Y31-Y31,0)</f>
        <v>0</v>
      </c>
      <c r="BE31" s="117">
        <f t="shared" si="9"/>
        <v>0</v>
      </c>
      <c r="BF31" s="117">
        <f>IFERROR(100*BD31/'Projection_Base-case'!Y31,0)</f>
        <v>0</v>
      </c>
      <c r="BG31" s="178">
        <f t="shared" si="22"/>
        <v>0</v>
      </c>
      <c r="BH31" s="179">
        <f t="shared" si="23"/>
        <v>0</v>
      </c>
    </row>
    <row r="32" spans="1:60" ht="15" thickBot="1">
      <c r="A32" s="205">
        <v>27</v>
      </c>
      <c r="B32" s="119">
        <f>IF('Projection_Base-case'!B32&lt;&gt;"",'Projection_Base-case'!B32,0)</f>
        <v>0</v>
      </c>
      <c r="C32" s="119">
        <f>IF('Projection_Base-case'!C32&lt;&gt;"",'Projection_Base-case'!C32,0)</f>
        <v>0</v>
      </c>
      <c r="D32" s="119">
        <f>IF('Projection_Base-case'!D32&lt;&gt;"",'Projection_Base-case'!D32,0)</f>
        <v>0</v>
      </c>
      <c r="E32" s="263" t="str">
        <f>IF(AND('Résultats major'!$AC$3="OUI",'Résultats major'!E31&lt;&gt;""),'Résultats major'!E31,IF(OR(D32="PBT1",D32="PBT2",D32="PBT3",D32="PBT4",D32="PBT5",D32="PBT6",D32="PBT7",D32="PBT8",D32="PBT10"),"Scenario1",IF(D32="PBT9","Scenario2","")))</f>
        <v/>
      </c>
      <c r="F32" s="202" t="str">
        <f t="shared" si="10"/>
        <v>0</v>
      </c>
      <c r="G32" s="177" t="str">
        <f>IF(F32="Scenario1PBT1",'Major retrofit'!$E$6,IF(F32="Scenario2PBT1",'Major retrofit'!$F$6,IF(F32="Scenario3PBT1",'Major retrofit'!$G$6,"")))&amp;IF(F32="Scenario1PBT2",'Major retrofit'!$H$6,IF(F32="Scenario2PBT2",'Major retrofit'!$I$6,IF(F32="Scenario3PBT2",'Major retrofit'!$J$6,"")))&amp;IF(F32="Scenario1PBT3",'Major retrofit'!$K$6,IF(F32="Scenario2PBT3",'Major retrofit'!$L$6,IF(F32="Scenario3PBT3",'Major retrofit'!$M$6,"")))&amp;IF(F32="Scenario1PBT4",'Major retrofit'!$N$6,IF(F32="Scenario2PBT4",'Major retrofit'!$O$6,IF(F32="Scenario3PBT4",'Major retrofit'!$P$6,"")))&amp;IF(F32="Scenario1PBT5",'Major retrofit'!$Q$6,IF(F32="Scenario2PBT5",'Major retrofit'!$R$6,IF(F32="Scenario3PBT5",'Major retrofit'!$S$6,"")))&amp;IF(F32="Scenario1PBT6",'Major retrofit'!$T$6,IF(F32="Scenario2PBT6",'Major retrofit'!$U$6,IF(F32="Scenario3PBT6",'Major retrofit'!$V$6,"")))&amp;IF(F32="Scenario1PBT7",'Major retrofit'!$W$6,IF(F32="Scenario2PBT7",'Major retrofit'!$X$6,IF(F32="Scenario3PBT7",'Major retrofit'!$Y$6,"")))&amp;IF(F32="Scenario1PBT8",'Major retrofit'!$Z$6,IF(F32="Scenario2PBT8",'Major retrofit'!$AA$6,IF(F32="Scenario3PBT8",'Major retrofit'!$AB$6,"")))&amp;IF(F32="Scenario1PBT9",'Major retrofit'!$AC$6,IF(F32="Scenario2PBT9",'Major retrofit'!$AD$6,IF(F32="Scenario3PBT9",'Major retrofit'!$AE$6,"")))&amp;IF(F32="Scenario1PBT10",'Major retrofit'!$AF$6,IF(F32="Scenario2PBT10",'Major retrofit'!$AG$6,IF(F32="Scenario3PBT10",'Major retrofit'!$AH$6,"")))&amp;IF(F32="Scenario1PBT11",'Major retrofit'!$AI$6,IF(F32="Scenario2PBT11",'Major retrofit'!$AJ$6,IF(F32="Scenario3PBT11",'Major retrofit'!$AK$6,"")))&amp;IF(F32="Scenario1PBT12",'Major retrofit'!$AL$6,IF(F32="Scenario2PBT12",'Major retrofit'!$AM$6,IF(F32="Scenario3PBT12",'Major retrofit'!$AN$6,"")))&amp;IF(F32="Scenario1PBT13",'Major retrofit'!$AO$6,IF(F32="Scenario2PBT13",'Major retrofit'!$AP$6,IF(F32="Scenario3PBT13",'Major retrofit'!$AQ$6,"")))&amp;IF(F32="Scenario1PBT14",'Major retrofit'!$AR$6,IF(F32="Scenario2PBT14",'Major retrofit'!$AS$6,IF(F32="Scenario3PBT14",'Major retrofit'!$AT$6,"")))&amp;IF(F32="Scenario1PBT15",'Major retrofit'!$AU$6,IF(F32="Scenario2PBT15",'Major retrofit'!$AV$6,IF(F32="Scenario3PBT15",'Major retrofit'!$AW$6,"")))</f>
        <v/>
      </c>
      <c r="H32" s="117">
        <f t="shared" si="11"/>
        <v>0</v>
      </c>
      <c r="I32" s="178" t="str">
        <f>IF(F32="Scenario1PBT1",'Major retrofit'!$E$16,IF(F32="Scenario2PBT1",'Major retrofit'!$F$16,IF(F32="Scenario3PBT1",'Major retrofit'!$G$16,"")))&amp;IF(F32="Scenario1PBT2",'Major retrofit'!$H$16,IF(F32="Scenario2PBT2",'Major retrofit'!$I$16,IF(F32="Scenario3PBT2",'Major retrofit'!$J$16,"")))&amp;IF(F32="Scenario1PBT3",'Major retrofit'!$K$16,IF(F32="Scenario2PBT3",'Major retrofit'!$L$16,IF(F32="Scenario3PBT3",'Major retrofit'!$M$16,"")))&amp;IF(F32="Scenario1PBT4",'Major retrofit'!$N$16,IF(F32="Scenario2PBT4",'Major retrofit'!$O$16,IF(F32="Scenario3PBT4",'Major retrofit'!$P$16,"")))&amp;IF(F32="Scenario1PBT5",'Major retrofit'!$Q$16,IF(F32="Scenario2PBT5",'Major retrofit'!$R$16,IF(F32="Scenario3PBT5",'Major retrofit'!$S$16,"")))&amp;IF(F32="Scenario1PBT6",'Major retrofit'!$T$16,IF(F32="Scenario2PBT6",'Major retrofit'!$U$16,IF(F32="Scenario3PBT6",'Major retrofit'!$V$16,"")))&amp;IF(F32="Scenario1PBT7",'Major retrofit'!$W$16,IF(F32="Scenario2PBT7",'Major retrofit'!$X$16,IF(F32="Scenario3PBT7",'Major retrofit'!$Y$16,"")))&amp;IF(F32="Scenario1PBT8",'Major retrofit'!$Z$16,IF(F32="Scenario2PBT8",'Major retrofit'!$AA$16,IF(F32="Scenario3PBT8",'Major retrofit'!$AB$16,"")))&amp;IF(F32="Scenario1PBT9",'Major retrofit'!$AC$16,IF(F32="Scenario2PBT9",'Major retrofit'!$AD$16,IF(F32="Scenario3PBT9",'Major retrofit'!$AE$16,"")))&amp;IF(F32="Scenario1PBT10",'Major retrofit'!$AF$16,IF(F32="Scenario2PBT10",'Major retrofit'!$AG$16,IF(F32="Scenario3PBT10",'Major retrofit'!$AH$16,"")))&amp;IF(F32="Scenario1PBT11",'Major retrofit'!$AI$16,IF(F32="Scenario2PBT11",'Major retrofit'!$AJ$16,IF(F32="Scenario3PBT11",'Major retrofit'!$AK$16,"")))&amp;IF(F32="Scenario1PBT12",'Major retrofit'!$AL$16,IF(F32="Scenario2PBT12",'Major retrofit'!$AM$16,IF(F32="Scenario3PBT12",'Major retrofit'!$AN$16,"")))&amp;IF(F32="Scenario1PBT13",'Major retrofit'!$AO$16,IF(F32="Scenario2PBT13",'Major retrofit'!$AP$16,IF(F32="Scenario3PBT13",'Major retrofit'!$AQ$16,"")))&amp;IF(F32="Scenario1PBT14",'Major retrofit'!$AR$16,IF(F32="Scenario2PBT14",'Major retrofit'!$AS$16,IF(F32="Scenario3PBT14",'Major retrofit'!$AT$16,"")))&amp;IF(F32="Scenario1PBT15",'Major retrofit'!$AU$16,IF(F32="Scenario2PBT15",'Major retrofit'!$AV$16,IF(F32="Scenario3PBT15",'Major retrofit'!$AW$16,"")))</f>
        <v/>
      </c>
      <c r="J32" s="117">
        <f t="shared" si="12"/>
        <v>0</v>
      </c>
      <c r="K32" s="117" t="str">
        <f>IF(F32="Scenario1PBT1",'Major retrofit'!$E$18,IF(F32="Scenario2PBT1",'Major retrofit'!$F$18,IF(F32="Scenario3PBT1",'Major retrofit'!$G$18,"")))&amp;IF(F32="Scenario1PBT2",'Major retrofit'!$H$18,IF(F32="Scenario2PBT2",'Major retrofit'!$I$18,IF(F32="Scenario3PBT2",'Major retrofit'!$J$18,"")))&amp;IF(F32="Scenario1PBT3",'Major retrofit'!$K$18,IF(F32="Scenario2PBT3",'Major retrofit'!$L$18,IF(F32="Scenario3PBT3",'Major retrofit'!$M$18,"")))&amp;IF(F32="Scenario1PBT4",'Major retrofit'!$N$18,IF(F32="Scenario2PBT4",'Major retrofit'!$O$18,IF(F32="Scenario3PBT4",'Major retrofit'!$P$18,"")))&amp;IF(F32="Scenario1PBT5",'Major retrofit'!$Q$18,IF(F32="Scenario2PBT5",'Major retrofit'!$R$18,IF(F32="Scenario3PBT5",'Major retrofit'!$S$18,"")))&amp;IF(F32="Scenario1PBT6",'Major retrofit'!$T$18,IF(F32="Scenario2PBT6",'Major retrofit'!$U$18,IF(F32="Scenario3PBT6",'Major retrofit'!$V$18,"")))&amp;IF(F32="Scenario1PBT7",'Major retrofit'!$W$18,IF(F32="Scenario2PBT7",'Major retrofit'!$X$18,IF(F32="Scenario3PBT7",'Major retrofit'!$Y$18,"")))&amp;IF(F32="Scenario1PBT8",'Major retrofit'!$Z$18,IF(F32="Scenario2PBT8",'Major retrofit'!$AA$18,IF(F32="Scenario3PBT8",'Major retrofit'!$AB$18,"")))&amp;IF(F32="Scenario1PBT9",'Major retrofit'!$AC$18,IF(F32="Scenario2PBT9",'Major retrofit'!$AD$18,IF(F32="Scenario3PBT9",'Major retrofit'!$AE$18,"")))&amp;IF(F32="Scenario1PBT10",'Major retrofit'!$AF$18,IF(F32="Scenario2PBT10",'Major retrofit'!$AG$18,IF(F32="Scenario3PBT10",'Major retrofit'!$AH$18,"")))&amp;IF(F32="Scenario1PBT11",'Major retrofit'!$AI$18,IF(F32="Scenario2PBT11",'Major retrofit'!$AJ$18,IF(F32="Scenario3PBT11",'Major retrofit'!$AK$18,"")))&amp;IF(F32="Scenario1PBT12",'Major retrofit'!$AL$18,IF(F32="Scenario2PBT12",'Major retrofit'!$AM$18,IF(F32="Scenario3PBT12",'Major retrofit'!$AN$18,"")))&amp;IF(F32="Scenario1PBT13",'Major retrofit'!$AO$18,IF(F32="Scenario2PBT13",'Major retrofit'!$AP$18,IF(F32="Scenario3PBT13",'Major retrofit'!$AQ$18,"")))&amp;IF(F32="Scenario1PBT14",'Major retrofit'!$AR$18,IF(F32="Scenario2PBT14",'Major retrofit'!$AS$18,IF(F32="Scenario3PBT14",'Major retrofit'!$AT$18,"")))&amp;IF(F32="Scenario1PBT15",'Major retrofit'!$AU$18,IF(F32="Scenario2PBT15",'Major retrofit'!$AV$18,IF(F32="Scenario3PBT15",'Major retrofit'!$AW$18,"")))</f>
        <v/>
      </c>
      <c r="L32" s="117">
        <f t="shared" si="13"/>
        <v>0</v>
      </c>
      <c r="M32" s="117" t="str">
        <f>IF(F32="Scenario1PBT1",'Major retrofit'!$E$20,IF(F32="Scenario2PBT1",'Major retrofit'!$F$20,IF(F32="Scenario3PBT1",'Major retrofit'!$G$20,"")))&amp;IF(F32="Scenario1PBT2",'Major retrofit'!$H$20,IF(F32="Scenario2PBT2",'Major retrofit'!$I$20,IF(F32="Scenario3PBT2",'Major retrofit'!$J$20,"")))&amp;IF(F32="Scenario1PBT3",'Major retrofit'!$K$20,IF(F32="Scenario2PBT3",'Major retrofit'!$L$20,IF(F32="Scenario3PBT3",'Major retrofit'!$M$20,"")))&amp;IF(F32="Scenario1PBT4",'Major retrofit'!$N$20,IF(F32="Scenario2PBT4",'Major retrofit'!$O$20,IF(F32="Scenario3PBT4",'Major retrofit'!$P$20,"")))&amp;IF(F32="Scenario1PBT5",'Major retrofit'!$Q$20,IF(F32="Scenario2PBT5",'Major retrofit'!$R$20,IF(F32="Scenario3PBT5",'Major retrofit'!$S$20,"")))&amp;IF(F32="Scenario1PBT6",'Major retrofit'!$T$20,IF(F32="Scenario2PBT6",'Major retrofit'!$U$20,IF(F32="Scenario3PBT6",'Major retrofit'!$V$20,"")))&amp;IF(F32="Scenario1PBT7",'Major retrofit'!$W$20,IF(F32="Scenario2PBT7",'Major retrofit'!$X$20,IF(F32="Scenario3PBT7",'Major retrofit'!$Y$20,"")))&amp;IF(F32="Scenario1PBT8",'Major retrofit'!$Z$20,IF(F32="Scenario2PBT8",'Major retrofit'!$AA$20,IF(F32="Scenario3PBT8",'Major retrofit'!$AB$20,"")))&amp;IF(F32="Scenario1PBT9",'Major retrofit'!$AC$20,IF(F32="Scenario2PBT9",'Major retrofit'!$AD$20,IF(F32="Scenario3PBT9",'Major retrofit'!$AE$20,"")))&amp;IF(F32="Scenario1PBT10",'Major retrofit'!$AF$20,IF(F32="Scenario2PBT10",'Major retrofit'!$AG$20,IF(F32="Scenario3PBT10",'Major retrofit'!$AH$20,"")))&amp;IF(F32="Scenario1PBT11",'Major retrofit'!$AI$20,IF(F32="Scenario2PBT11",'Major retrofit'!$AJ$20,IF(F32="Scenario3PBT11",'Major retrofit'!$AK$20,"")))&amp;IF(F32="Scenario1PBT12",'Major retrofit'!$AL$20,IF(F32="Scenario2PBT12",'Major retrofit'!$AM$20,IF(F32="Scenario3PBT12",'Major retrofit'!$AN$20,"")))&amp;IF(F32="Scenario1PBT13",'Major retrofit'!$AO$20,IF(F32="Scenario2PBT13",'Major retrofit'!$AP$20,IF(F32="Scenario3PBT13",'Major retrofit'!$AQ$20,"")))&amp;IF(F32="Scenario1PBT14",'Major retrofit'!$AR$20,IF(F32="Scenario2PBT14",'Major retrofit'!$AS$20,IF(F32="Scenario3PBT14",'Major retrofit'!$AT$20,"")))&amp;IF(F32="Scenario1PBT15",'Major retrofit'!$AU$20,IF(F32="Scenario2PBT15",'Major retrofit'!$AV$20,IF(F32="Scenario3PBT15",'Major retrofit'!$AW$20,"")))</f>
        <v/>
      </c>
      <c r="N32" s="118">
        <f t="shared" si="14"/>
        <v>0</v>
      </c>
      <c r="O32" s="206" t="str">
        <f>IF(F32="Scenario1PBT1",'Major retrofit'!$E$23,IF(F32="Scenario2PBT1",'Major retrofit'!$F$23,IF(F32="Scenario3PBT1",'Major retrofit'!$G$23,"")))&amp;IF(F32="Scenario1PBT2",'Major retrofit'!$H$23,IF(F32="Scenario2PBT2",'Major retrofit'!$I$23,IF(F32="Scenario3PBT2",'Major retrofit'!$J$23,"")))&amp;IF(F32="Scenario1PBT3",'Major retrofit'!$K$23,IF(F32="Scenario2PBT3",'Major retrofit'!$L$23,IF(F32="Scenario3PBT3",'Major retrofit'!$M$23,"")))&amp;IF(F32="Scenario1PBT4",'Major retrofit'!$N$23,IF(F32="Scenario2PBT4",'Major retrofit'!$O$23,IF(F32="Scenario3PBT4",'Major retrofit'!$P$23,"")))&amp;IF(F32="Scenario1PBT5",'Major retrofit'!$Q$23,IF(F32="Scenario2PBT5",'Major retrofit'!$R$23,IF(F32="Scenario3PBT5",'Major retrofit'!$S$23,"")))&amp;IF(F32="Scenario1PBT6",'Major retrofit'!$T$23,IF(F32="Scenario2PBT6",'Major retrofit'!$U$23,IF(F32="Scenario3PBT6",'Major retrofit'!$V$23,"")))&amp;IF(F32="Scenario1PBT7",'Major retrofit'!$W$23,IF(F32="Scenario2PBT7",'Major retrofit'!$X$23,IF(F32="Scenario3PBT7",'Major retrofit'!$Y$23,"")))&amp;IF(F32="Scenario1PBT8",'Major retrofit'!$Z$23,IF(F32="Scenario2PBT8",'Major retrofit'!$AA$23,IF(F32="Scenario3PBT8",'Major retrofit'!$AB$23,"")))&amp;IF(F32="Scenario1PBT9",'Major retrofit'!$AC$23,IF(F32="Scenario2PBT9",'Major retrofit'!$AD$23,IF(F32="Scenario3PBT9",'Major retrofit'!$AE$23,"")))&amp;IF(F32="Scenario1PBT10",'Major retrofit'!$AF$23,IF(F32="Scenario2PBT10",'Major retrofit'!$AG$23,IF(F32="Scenario3PBT10",'Major retrofit'!$AH$23,"")))&amp;IF(F32="Scenario1PBT11",'Major retrofit'!$AI$23,IF(F32="Scenario2PBT11",'Major retrofit'!$AJ$23,IF(F32="Scenario3PBT11",'Major retrofit'!$AK$23,"")))&amp;IF(F32="Scenario1PBT12",'Major retrofit'!$AL$23,IF(F32="Scenario2PBT12",'Major retrofit'!$AM$23,IF(F32="Scenario3PBT12",'Major retrofit'!$AN$23,"")))&amp;IF(F32="Scenario1PBT13",'Major retrofit'!$AO$23,IF(F32="Scenario2PBT13",'Major retrofit'!$AP$23,IF(F32="Scenario3PBT13",'Major retrofit'!$AQ$23,"")))&amp;IF(F32="Scenario1PBT14",'Major retrofit'!$AR$23,IF(F32="Scenario2PBT14",'Major retrofit'!$AS$23,IF(F32="Scenario3PBT14",'Major retrofit'!$AT$23,"")))&amp;IF(F32="Scenario1PBT15",'Major retrofit'!$AU$23,IF(F32="Scenario2PBT15",'Major retrofit'!$AV$23,IF(F32="Scenario3PBT15",'Major retrofit'!$AW$23,"")))</f>
        <v/>
      </c>
      <c r="P32" s="117">
        <f t="shared" si="15"/>
        <v>0</v>
      </c>
      <c r="Q32" s="117" t="str">
        <f>IF(F32="Scenario1PBT1",'Major retrofit'!$E$25,IF(F32="Scenario2PBT1",'Major retrofit'!$F$25,IF(F32="Scenario3PBT1",'Major retrofit'!$G$25,"")))&amp;IF(F32="Scenario1PBT2",'Major retrofit'!$H$25,IF(F32="Scenario2PBT2",'Major retrofit'!$I$25,IF(F32="Scenario3PBT2",'Major retrofit'!$J$25,"")))&amp;IF(F32="Scenario1PBT3",'Major retrofit'!$K$25,IF(F32="Scenario2PBT3",'Major retrofit'!$L$25,IF(F32="Scenario3PBT3",'Major retrofit'!$M$25,"")))&amp;IF(F32="Scenario1PBT4",'Major retrofit'!$N$25,IF(F32="Scenario2PBT4",'Major retrofit'!$O$25,IF(F32="Scenario3PBT4",'Major retrofit'!$P$25,"")))&amp;IF(F32="Scenario1PBT5",'Major retrofit'!$Q$25,IF(F32="Scenario2PBT5",'Major retrofit'!$R$25,IF(F32="Scenario3PBT5",'Major retrofit'!$S$25,"")))&amp;IF(F32="Scenario1PBT6",'Major retrofit'!$T$25,IF(F32="Scenario2PBT6",'Major retrofit'!$U$25,IF(F32="Scenario3PBT6",'Major retrofit'!$V$25,"")))&amp;IF(F32="Scenario1PBT7",'Major retrofit'!$W$25,IF(F32="Scenario2PBT7",'Major retrofit'!$X$25,IF(F32="Scenario3PBT7",'Major retrofit'!$Y$25,"")))&amp;IF(F32="Scenario1PBT8",'Major retrofit'!$Z$25,IF(F32="Scenario2PBT8",'Major retrofit'!$AA$25,IF(F32="Scenario3PBT8",'Major retrofit'!$AB$25,"")))&amp;IF(F32="Scenario1PBT9",'Major retrofit'!$AC$25,IF(F32="Scenario2PBT9",'Major retrofit'!$AD$25,IF(F32="Scenario3PBT9",'Major retrofit'!$AE$25,"")))&amp;IF(F32="Scenario1PBT10",'Major retrofit'!$AF$25,IF(F32="Scenario2PBT10",'Major retrofit'!$AG$25,IF(F32="Scenario3PBT10",'Major retrofit'!$AH$25,"")))&amp;IF(F32="Scenario1PBT11",'Major retrofit'!$AI$25,IF(F32="Scenario2PBT11",'Major retrofit'!$AJ$25,IF(F32="Scenario3PBT11",'Major retrofit'!$AK$25,"")))&amp;IF(F32="Scenario1PBT12",'Major retrofit'!$AL$25,IF(F32="Scenario2PBT12",'Major retrofit'!$AM$25,IF(F32="Scenario3PBT12",'Major retrofit'!$AN$25,"")))&amp;IF(F32="Scenario1PBT13",'Major retrofit'!$AO$25,IF(F32="Scenario2PBT13",'Major retrofit'!$AP$25,IF(F32="Scenario3PBT13",'Major retrofit'!$AQ$25,"")))&amp;IF(F32="Scenario1PBT14",'Major retrofit'!$AR$25,IF(F32="Scenario2PBT14",'Major retrofit'!$AS$25,IF(F32="Scenario3PBT14",'Major retrofit'!$AT$25,"")))&amp;IF(F32="Scenario1PBT15",'Major retrofit'!$AU$25,IF(F32="Scenario2PBT15",'Major retrofit'!$AV$25,IF(F32="Scenario3PBT15",'Major retrofit'!$AW$25,"")))</f>
        <v/>
      </c>
      <c r="R32" s="117">
        <f t="shared" si="16"/>
        <v>0</v>
      </c>
      <c r="S32" s="117" t="str">
        <f>IF(F32="Scenario1PBT1",'Major retrofit'!$E$27,IF(F32="Scenario2PBT1",'Major retrofit'!$F$27,IF(F32="Scenario3PBT1",'Major retrofit'!$G$27,"")))&amp;IF(F32="Scenario1PBT2",'Major retrofit'!$H$27,IF(F32="Scenario2PBT2",'Major retrofit'!$I$27,IF(F32="Scenario3PBT2",'Major retrofit'!$J$27,"")))&amp;IF(F32="Scenario1PBT3",'Major retrofit'!$K$27,IF(F32="Scenario2PBT3",'Major retrofit'!$L$27,IF(F32="Scenario3PBT3",'Major retrofit'!$M$27,"")))&amp;IF(F32="Scenario1PBT4",'Major retrofit'!$N$27,IF(F32="Scenario2PBT4",'Major retrofit'!$O$27,IF(F32="Scenario3PBT4",'Major retrofit'!$P$27,"")))&amp;IF(F32="Scenario1PBT5",'Major retrofit'!$Q$27,IF(F32="Scenario2PBT5",'Major retrofit'!$R$27,IF(F32="Scenario3PBT5",'Major retrofit'!$S$27,"")))&amp;IF(F32="Scenario1PBT6",'Major retrofit'!$T$27,IF(F32="Scenario2PBT6",'Major retrofit'!$U$27,IF(F32="Scenario3PBT6",'Major retrofit'!$V$27,"")))&amp;IF(F32="Scenario1PBT7",'Major retrofit'!$W$27,IF(F32="Scenario2PBT7",'Major retrofit'!$X$27,IF(F32="Scenario3PBT7",'Major retrofit'!$Y$27,"")))&amp;IF(F32="Scenario1PBT8",'Major retrofit'!$Z$27,IF(F32="Scenario2PBT8",'Major retrofit'!$AA$27,IF(F32="Scenario3PBT8",'Major retrofit'!$AB$27,"")))&amp;IF(F32="Scenario1PBT9",'Major retrofit'!$AC$27,IF(F32="Scenario2PBT9",'Major retrofit'!$AD$27,IF(F32="Scenario3PBT9",'Major retrofit'!$AE$27,"")))&amp;IF(F32="Scenario1PBT10",'Major retrofit'!$AF$27,IF(F32="Scenario2PBT10",'Major retrofit'!$AG$27,IF(F32="Scenario3PBT10",'Major retrofit'!$AH$27,"")))&amp;IF(F32="Scenario1PBT11",'Major retrofit'!$AI$27,IF(F32="Scenario2PBT11",'Major retrofit'!$AJ$27,IF(F32="Scenario3PBT11",'Major retrofit'!$AK$27,"")))&amp;IF(F32="Scenario1PBT12",'Major retrofit'!$AL$27,IF(F32="Scenario2PBT12",'Major retrofit'!$AM$27,IF(F32="Scenario3PBT12",'Major retrofit'!$AN$27,"")))&amp;IF(F32="Scenario1PBT13",'Major retrofit'!$AO$27,IF(F32="Scenario2PBT13",'Major retrofit'!$AP$27,IF(F32="Scenario3PBT13",'Major retrofit'!$AQ$27,"")))&amp;IF(F32="Scenario1PBT14",'Major retrofit'!$AR$27,IF(F32="Scenario2PBT14",'Major retrofit'!$AS$27,IF(F32="Scenario3PBT14",'Major retrofit'!$AT$27,"")))&amp;IF(F32="Scenario1PBT15",'Major retrofit'!$AU$27,IF(F32="Scenario2PBT15",'Major retrofit'!$AV$27,IF(F32="Scenario3PBT15",'Major retrofit'!$AW$27,"")))</f>
        <v/>
      </c>
      <c r="T32" s="207">
        <f t="shared" si="17"/>
        <v>0</v>
      </c>
      <c r="U32" s="206" t="str">
        <f>IF(F32="Scenario1PBT1",'Major retrofit'!$E$38,IF(F32="Scenario2PBT1",'Major retrofit'!$F$38,IF(F32="Scenario3PBT1",'Major retrofit'!$G$38,"")))&amp;IF(F32="Scenario1PBT2",'Major retrofit'!$H$38,IF(F32="Scenario2PBT2",'Major retrofit'!$I$38,IF(F32="Scenario3PBT2",'Major retrofit'!$J$38,"")))&amp;IF(F32="Scenario1PBT3",'Major retrofit'!$K$38,IF(F32="Scenario2PBT3",'Major retrofit'!$L$38,IF(F32="Scenario3PBT3",'Major retrofit'!$M$38,"")))&amp;IF(F32="Scenario1PBT4",'Major retrofit'!$N$38,IF(F32="Scenario2PBT4",'Major retrofit'!$O$38,IF(F32="Scenario3PBT4",'Major retrofit'!$P$38,"")))&amp;IF(F32="Scenario1PBT5",'Major retrofit'!$Q$38,IF(F32="Scenario2PBT5",'Major retrofit'!$R$38,IF(F32="Scenario3PBT5",'Major retrofit'!$S$38,"")))&amp;IF(F32="Scenario1PBT6",'Major retrofit'!$T$38,IF(F32="Scenario2PBT6",'Major retrofit'!$U$38,IF(F32="Scenario3PBT6",'Major retrofit'!$V$38,"")))&amp;IF(F32="Scenario1PBT7",'Major retrofit'!$W$38,IF(F32="Scenario2PBT7",'Major retrofit'!$X$38,IF(F32="Scenario3PBT7",'Major retrofit'!$Y$38,"")))&amp;IF(F32="Scenario1PBT8",'Major retrofit'!$Z$38,IF(F32="Scenario2PBT8",'Major retrofit'!$AA$38,IF(F32="Scenario3PBT8",'Major retrofit'!$AB$38,"")))&amp;IF(F32="Scenario1PBT9",'Major retrofit'!$AC$38,IF(F32="Scenario2PBT9",'Major retrofit'!$AD$38,IF(F32="Scenario3PBT9",'Major retrofit'!$AE$38,"")))&amp;IF(F32="Scenario1PBT10",'Major retrofit'!$AF$38,IF(F32="Scenario2PBT10",'Major retrofit'!$AG$38,IF(F32="Scenario3PBT10",'Major retrofit'!$AH$38,"")))&amp;IF(F32="Scenario1PBT11",'Major retrofit'!$AI$38,IF(F32="Scenario2PBT11",'Major retrofit'!$AJ$38,IF(F32="Scenario3PBT11",'Major retrofit'!$AK$38,"")))&amp;IF(F32="Scenario1PBT12",'Major retrofit'!$AL$38,IF(F32="Scenario2PBT12",'Major retrofit'!$AM$38,IF(F32="Scenario3PBT12",'Major retrofit'!$AN$38,"")))&amp;IF(F32="Scenario1PBT13",'Major retrofit'!$AO$38,IF(F32="Scenario2PBT13",'Major retrofit'!$AP$38,IF(F32="Scenario3PBT13",'Major retrofit'!$AQ$38,"")))&amp;IF(F32="Scenario1PBT14",'Major retrofit'!$AR$38,IF(F32="Scenario2PBT14",'Major retrofit'!$AS$38,IF(F32="Scenario3PBT14",'Major retrofit'!$AT$38,"")))&amp;IF(F32="Scenario1PBT15",'Major retrofit'!$AU$38,IF(F32="Scenario2PBT15",'Major retrofit'!$AV$38,IF(F32="Scenario3PBT15",'Major retrofit'!$AW$38,"")))</f>
        <v/>
      </c>
      <c r="V32" s="117">
        <f t="shared" si="18"/>
        <v>0</v>
      </c>
      <c r="W32" s="117" t="str">
        <f>IF(F32="Scenario1PBT1",'Major retrofit'!$E$40,IF(F32="Scenario2PBT1",'Major retrofit'!$F$40,IF(F32="Scenario3PBT1",'Major retrofit'!$G$40,"")))&amp;IF(F32="Scenario1PBT2",'Major retrofit'!$H$40,IF(F32="Scenario2PBT2",'Major retrofit'!$I$40,IF(F32="Scenario3PBT2",'Major retrofit'!$J$40,"")))&amp;IF(F32="Scenario1PBT3",'Major retrofit'!$K$40,IF(F32="Scenario2PBT3",'Major retrofit'!$L$40,IF(F32="Scenario3PBT3",'Major retrofit'!$M$40,"")))&amp;IF(F32="Scenario1PBT4",'Major retrofit'!$N$40,IF(F32="Scenario2PBT4",'Major retrofit'!$O$40,IF(F32="Scenario3PBT4",'Major retrofit'!$P$40,"")))&amp;IF(F32="Scenario1PBT5",'Major retrofit'!$Q$40,IF(F32="Scenario2PBT5",'Major retrofit'!$R$40,IF(F32="Scenario3PBT5",'Major retrofit'!$S$40,"")))&amp;IF(F32="Scenario1PBT6",'Major retrofit'!$T$40,IF(F32="Scenario2PBT6",'Major retrofit'!$U$40,IF(F32="Scenario3PBT6",'Major retrofit'!$V$40,"")))&amp;IF(F32="Scenario1PBT7",'Major retrofit'!$W$40,IF(F32="Scenario2PBT7",'Major retrofit'!$X$40,IF(F32="Scenario3PBT7",'Major retrofit'!$Y$40,"")))&amp;IF(F32="Scenario1PBT8",'Major retrofit'!$Z$40,IF(F32="Scenario2PBT8",'Major retrofit'!$AA$40,IF(F32="Scenario3PBT8",'Major retrofit'!$AB$40,"")))&amp;IF(F32="Scenario1PBT9",'Major retrofit'!$AC$40,IF(F32="Scenario2PBT9",'Major retrofit'!$AD$40,IF(F32="Scenario3PBT9",'Major retrofit'!$AE$40,"")))&amp;IF(F32="Scenario1PBT10",'Major retrofit'!$AF$40,IF(F32="Scenario2PBT10",'Major retrofit'!$AG$40,IF(F32="Scenario3PBT10",'Major retrofit'!$AH$40,"")))&amp;IF(F32="Scenario1PBT11",'Major retrofit'!$AI$40,IF(F32="Scenario2PBT11",'Major retrofit'!$AJ$40,IF(F32="Scenario3PBT11",'Major retrofit'!$AK$40,"")))&amp;IF(F32="Scenario1PBT12",'Major retrofit'!$AL$40,IF(F32="Scenario2PBT12",'Major retrofit'!$AM$40,IF(F32="Scenario3PBT12",'Major retrofit'!$AN$40,"")))&amp;IF(F32="Scenario1PBT13",'Major retrofit'!$AO$40,IF(F32="Scenario2PBT13",'Major retrofit'!$AP$40,IF(F32="Scenario3PBT13",'Major retrofit'!$AQ$40,"")))&amp;IF(F32="Scenario1PBT14",'Major retrofit'!$AR$40,IF(F32="Scenario2PBT14",'Major retrofit'!$AS$40,IF(F32="Scenario3PBT14",'Major retrofit'!$AT$40,"")))&amp;IF(F32="Scenario1PBT15",'Major retrofit'!$AU$40,IF(F32="Scenario2PBT15",'Major retrofit'!$AV$40,IF(F32="Scenario3PBT15",'Major retrofit'!$AW$40,"")))</f>
        <v/>
      </c>
      <c r="X32" s="117">
        <f t="shared" si="19"/>
        <v>0</v>
      </c>
      <c r="Y32" s="117" t="str">
        <f>IF(F32="Scenario1PBT1",'Major retrofit'!$E$42,IF(F32="Scenario2PBT1",'Major retrofit'!$F$42,IF(F32="Scenario3PBT1",'Major retrofit'!$G$42,"")))&amp;IF(F32="Scenario1PBT2",'Major retrofit'!$H$42,IF(F32="Scenario2PBT2",'Major retrofit'!$I$42,IF(F32="Scenario3PBT2",'Major retrofit'!$J$42,"")))&amp;IF(F32="Scenario1PBT3",'Major retrofit'!$K$42,IF(F32="Scenario2PBT3",'Major retrofit'!$L$42,IF(F32="Scenario3PBT3",'Major retrofit'!$M$42,"")))&amp;IF(F32="Scenario1PBT4",'Major retrofit'!$N$42,IF(F32="Scenario2PBT4",'Major retrofit'!$O$42,IF(F32="Scenario3PBT4",'Major retrofit'!$P$42,"")))&amp;IF(F32="Scenario1PBT5",'Major retrofit'!$Q$42,IF(F32="Scenario2PBT5",'Major retrofit'!$R$42,IF(F32="Scenario3PBT5",'Major retrofit'!$S$42,"")))&amp;IF(F32="Scenario1PBT6",'Major retrofit'!$T$42,IF(F32="Scenario2PBT6",'Major retrofit'!$U$42,IF(F32="Scenario3PBT6",'Major retrofit'!$V$42,"")))&amp;IF(F32="Scenario1PBT7",'Major retrofit'!$W$42,IF(F32="Scenario2PBT7",'Major retrofit'!$X$42,IF(F32="Scenario3PBT7",'Major retrofit'!$Y$42,"")))&amp;IF(F32="Scenario1PBT8",'Major retrofit'!$Z$42,IF(F32="Scenario2PBT8",'Major retrofit'!$AA$42,IF(F32="Scenario3PBT8",'Major retrofit'!$AB$42,"")))&amp;IF(F32="Scenario1PBT9",'Major retrofit'!$AC$42,IF(F32="Scenario2PBT9",'Major retrofit'!$AD$42,IF(F32="Scenario3PBT9",'Major retrofit'!$AE$42,"")))&amp;IF(F32="Scenario1PBT10",'Major retrofit'!$AF$42,IF(F32="Scenario2PBT10",'Major retrofit'!$AG$42,IF(F32="Scenario3PBT10",'Major retrofit'!$AH$42,"")))&amp;IF(F32="Scenario1PBT11",'Major retrofit'!$AI$42,IF(F32="Scenario2PBT11",'Major retrofit'!$AJ$42,IF(F32="Scenario3PBT11",'Major retrofit'!$AK$42,"")))&amp;IF(F32="Scenario1PBT12",'Major retrofit'!$AL$42,IF(F32="Scenario2PBT12",'Major retrofit'!$AM$42,IF(F32="Scenario3PBT12",'Major retrofit'!$AN$42,"")))&amp;IF(F32="Scenario1PBT13",'Major retrofit'!$AO$42,IF(F32="Scenario2PBT13",'Major retrofit'!$AP$42,IF(F32="Scenario3PBT13",'Major retrofit'!$AQ$42,"")))&amp;IF(F32="Scenario1PBT14",'Major retrofit'!$AR$42,IF(F32="Scenario2PBT14",'Major retrofit'!$AS$42,IF(F32="Scenario3PBT14",'Major retrofit'!$AT$42,"")))&amp;IF(F32="Scenario1PBT15",'Major retrofit'!$AU$42,IF(F32="Scenario2PBT15",'Major retrofit'!$AV$42,IF(F32="Scenario3PBT15",'Major retrofit'!$AW$42,"")))</f>
        <v/>
      </c>
      <c r="Z32" s="117">
        <f t="shared" si="20"/>
        <v>0</v>
      </c>
      <c r="AA32" s="178" t="str">
        <f>IF(F32="Scenario1PBT1",'Major retrofit'!$E$101,IF(F32="Scenario2PBT1",'Major retrofit'!$F$101,IF(F32="Scenario3PBT1",'Major retrofit'!$G$101,"")))&amp;IF(F32="Scenario1PBT2",'Major retrofit'!$H$101,IF(F32="Scenario2PBT2",'Major retrofit'!$I$101,IF(F32="Scenario3PBT2",'Major retrofit'!$J$101,"")))&amp;IF(F32="Scenario1PBT3",'Major retrofit'!$K$101,IF(F32="Scenario2PBT3",'Major retrofit'!$L$101,IF(F32="Scenario3PBT3",'Major retrofit'!$M$101,"")))&amp;IF(F32="Scenario1PBT4",'Major retrofit'!$N$101,IF(F32="Scenario2PBT4",'Major retrofit'!$O$101,IF(F32="Scenario3PBT4",'Major retrofit'!$P$101,"")))&amp;IF(F32="Scenario1PBT5",'Major retrofit'!$Q$101,IF(F32="Scenario2PBT5",'Major retrofit'!$R$101,IF(F32="Scenario3PBT5",'Major retrofit'!$S$101,"")))&amp;IF(F32="Scenario1PBT6",'Major retrofit'!$T$101,IF(F32="Scenario2PBT6",'Major retrofit'!$U$101,IF(F32="Scenario3PBT6",'Major retrofit'!$V$101,"")))&amp;IF(F32="Scenario1PBT7",'Major retrofit'!$W$101,IF(F32="Scenario2PBT7",'Major retrofit'!$X$101,IF(F32="Scenario3PBT7",'Major retrofit'!$Y$101,"")))&amp;IF(F32="Scenario1PBT8",'Major retrofit'!$Z$101,IF(F32="Scenario2PBT8",'Major retrofit'!$AA$101,IF(F32="Scenario3PBT8",'Major retrofit'!$AB$101,"")))&amp;IF(F32="Scenario1PBT9",'Major retrofit'!$AC$101,IF(F32="Scenario2PBT9",'Major retrofit'!$AD$101,IF(F32="Scenario3PBT9",'Major retrofit'!$AE$101,"")))&amp;IF(F32="Scenario1PBT10",'Major retrofit'!$AF$101,IF(F32="Scenario2PBT10",'Major retrofit'!$AG$101,IF(F32="Scenario3PBT10",'Major retrofit'!$AH$101,"")))&amp;IF(F32="Scenario1PBT11",'Major retrofit'!$AI$101,IF(F32="Scenario2PBT11",'Major retrofit'!$AJ$101,IF(F32="Scenario3PBT11",'Major retrofit'!$AK$101,"")))&amp;IF(F32="Scenario1PBT12",'Major retrofit'!$AL$101,IF(F32="Scenario2PBT12",'Major retrofit'!$AM$101,IF(F32="Scenario3PBT12",'Major retrofit'!$AN$101,"")))&amp;IF(F32="Scenario1PBT13",'Major retrofit'!$AO$101,IF(F32="Scenario2PBT13",'Major retrofit'!$AP$101,IF(F32="Scenario3PBT13",'Major retrofit'!$AQ$101,"")))&amp;IF(F32="Scenario1PBT14",'Major retrofit'!$AR$101,IF(F32="Scenario2PBT14",'Major retrofit'!$AS$101,IF(F32="Scenario3PBT14",'Major retrofit'!$AT$101,"")))&amp;IF(F32="Scenario1PBT15",'Major retrofit'!$AU$101,IF(F32="Scenario2PBT15",'Major retrofit'!$AV$101,IF(F32="Scenario3PBT15",'Major retrofit'!$AW$101,"")))</f>
        <v/>
      </c>
      <c r="AB32" s="179">
        <f t="shared" si="21"/>
        <v>0</v>
      </c>
      <c r="AC32" s="208">
        <f>IFERROR('Projection_Base-case'!G32-G32,0)</f>
        <v>0</v>
      </c>
      <c r="AD32" s="117">
        <f t="shared" si="0"/>
        <v>0</v>
      </c>
      <c r="AE32" s="117">
        <f>IFERROR(100*AC32/'Projection_Base-case'!G32,0)</f>
        <v>0</v>
      </c>
      <c r="AF32" s="117">
        <f>IFERROR('Projection_Base-case'!I32-I32,0)</f>
        <v>0</v>
      </c>
      <c r="AG32" s="117">
        <f t="shared" si="1"/>
        <v>0</v>
      </c>
      <c r="AH32" s="117">
        <f>IFERROR(100*AF32/'Projection_Base-case'!I32,0)</f>
        <v>0</v>
      </c>
      <c r="AI32" s="117">
        <f>IFERROR('Projection_Base-case'!K32-K32,0)</f>
        <v>0</v>
      </c>
      <c r="AJ32" s="117">
        <f t="shared" si="2"/>
        <v>0</v>
      </c>
      <c r="AK32" s="117">
        <f>IFERROR(100*AI32/'Projection_Base-case'!K32,0)</f>
        <v>0</v>
      </c>
      <c r="AL32" s="117">
        <f>IFERROR(M32-'Projection_Base-case'!M32,0)</f>
        <v>0</v>
      </c>
      <c r="AM32" s="117">
        <f t="shared" si="3"/>
        <v>0</v>
      </c>
      <c r="AN32" s="179">
        <f>IFERROR(IF('Projection_Base-case'!N32&gt;0,100*AM32/'Projection_Base-case'!N32,100*AM32/N32),0)</f>
        <v>0</v>
      </c>
      <c r="AO32" s="206">
        <f>IFERROR('Projection_Base-case'!O32-O32,0)</f>
        <v>0</v>
      </c>
      <c r="AP32" s="117">
        <f t="shared" si="4"/>
        <v>0</v>
      </c>
      <c r="AQ32" s="117">
        <f>IFERROR(100*AO32/'Projection_Base-case'!O32,0)</f>
        <v>0</v>
      </c>
      <c r="AR32" s="117">
        <f>IFERROR('Projection_Base-case'!Q32-Q32,0)</f>
        <v>0</v>
      </c>
      <c r="AS32" s="117">
        <f t="shared" si="5"/>
        <v>0</v>
      </c>
      <c r="AT32" s="117">
        <f>IFERROR(100*AR32/'Projection_Base-case'!Q32,0)</f>
        <v>0</v>
      </c>
      <c r="AU32" s="117">
        <f>IFERROR('Projection_Base-case'!S32-S32,0)</f>
        <v>0</v>
      </c>
      <c r="AV32" s="117">
        <f t="shared" si="6"/>
        <v>0</v>
      </c>
      <c r="AW32" s="118">
        <f>IFERROR(100*AU32/'Projection_Base-case'!S32,0)</f>
        <v>0</v>
      </c>
      <c r="AX32" s="206">
        <f>IFERROR('Projection_Base-case'!U32-U32,0)</f>
        <v>0</v>
      </c>
      <c r="AY32" s="117">
        <f t="shared" si="7"/>
        <v>0</v>
      </c>
      <c r="AZ32" s="117">
        <f>IFERROR(100*AX32/'Projection_Base-case'!U32,0)</f>
        <v>0</v>
      </c>
      <c r="BA32" s="117">
        <f>IFERROR('Projection_Base-case'!W32-W32,0)</f>
        <v>0</v>
      </c>
      <c r="BB32" s="117">
        <f t="shared" si="8"/>
        <v>0</v>
      </c>
      <c r="BC32" s="117">
        <f>IFERROR(100*BA32/'Projection_Base-case'!W32,0)</f>
        <v>0</v>
      </c>
      <c r="BD32" s="117">
        <f>IFERROR('Projection_Base-case'!Y32-Y32,0)</f>
        <v>0</v>
      </c>
      <c r="BE32" s="117">
        <f t="shared" si="9"/>
        <v>0</v>
      </c>
      <c r="BF32" s="117">
        <f>IFERROR(100*BD32/'Projection_Base-case'!Y32,0)</f>
        <v>0</v>
      </c>
      <c r="BG32" s="178">
        <f t="shared" si="22"/>
        <v>0</v>
      </c>
      <c r="BH32" s="179">
        <f t="shared" si="23"/>
        <v>0</v>
      </c>
    </row>
    <row r="33" spans="1:60" ht="15" thickBot="1">
      <c r="A33" s="205">
        <v>28</v>
      </c>
      <c r="B33" s="119">
        <f>IF('Projection_Base-case'!B33&lt;&gt;"",'Projection_Base-case'!B33,0)</f>
        <v>0</v>
      </c>
      <c r="C33" s="119">
        <f>IF('Projection_Base-case'!C33&lt;&gt;"",'Projection_Base-case'!C33,0)</f>
        <v>0</v>
      </c>
      <c r="D33" s="119">
        <f>IF('Projection_Base-case'!D33&lt;&gt;"",'Projection_Base-case'!D33,0)</f>
        <v>0</v>
      </c>
      <c r="E33" s="263" t="str">
        <f>IF(AND('Résultats major'!$AC$3="OUI",'Résultats major'!E32&lt;&gt;""),'Résultats major'!E32,IF(OR(D33="PBT1",D33="PBT2",D33="PBT3",D33="PBT4",D33="PBT5",D33="PBT6",D33="PBT7",D33="PBT8",D33="PBT10"),"Scenario1",IF(D33="PBT9","Scenario2","")))</f>
        <v/>
      </c>
      <c r="F33" s="202" t="str">
        <f t="shared" si="10"/>
        <v>0</v>
      </c>
      <c r="G33" s="177" t="str">
        <f>IF(F33="Scenario1PBT1",'Major retrofit'!$E$6,IF(F33="Scenario2PBT1",'Major retrofit'!$F$6,IF(F33="Scenario3PBT1",'Major retrofit'!$G$6,"")))&amp;IF(F33="Scenario1PBT2",'Major retrofit'!$H$6,IF(F33="Scenario2PBT2",'Major retrofit'!$I$6,IF(F33="Scenario3PBT2",'Major retrofit'!$J$6,"")))&amp;IF(F33="Scenario1PBT3",'Major retrofit'!$K$6,IF(F33="Scenario2PBT3",'Major retrofit'!$L$6,IF(F33="Scenario3PBT3",'Major retrofit'!$M$6,"")))&amp;IF(F33="Scenario1PBT4",'Major retrofit'!$N$6,IF(F33="Scenario2PBT4",'Major retrofit'!$O$6,IF(F33="Scenario3PBT4",'Major retrofit'!$P$6,"")))&amp;IF(F33="Scenario1PBT5",'Major retrofit'!$Q$6,IF(F33="Scenario2PBT5",'Major retrofit'!$R$6,IF(F33="Scenario3PBT5",'Major retrofit'!$S$6,"")))&amp;IF(F33="Scenario1PBT6",'Major retrofit'!$T$6,IF(F33="Scenario2PBT6",'Major retrofit'!$U$6,IF(F33="Scenario3PBT6",'Major retrofit'!$V$6,"")))&amp;IF(F33="Scenario1PBT7",'Major retrofit'!$W$6,IF(F33="Scenario2PBT7",'Major retrofit'!$X$6,IF(F33="Scenario3PBT7",'Major retrofit'!$Y$6,"")))&amp;IF(F33="Scenario1PBT8",'Major retrofit'!$Z$6,IF(F33="Scenario2PBT8",'Major retrofit'!$AA$6,IF(F33="Scenario3PBT8",'Major retrofit'!$AB$6,"")))&amp;IF(F33="Scenario1PBT9",'Major retrofit'!$AC$6,IF(F33="Scenario2PBT9",'Major retrofit'!$AD$6,IF(F33="Scenario3PBT9",'Major retrofit'!$AE$6,"")))&amp;IF(F33="Scenario1PBT10",'Major retrofit'!$AF$6,IF(F33="Scenario2PBT10",'Major retrofit'!$AG$6,IF(F33="Scenario3PBT10",'Major retrofit'!$AH$6,"")))&amp;IF(F33="Scenario1PBT11",'Major retrofit'!$AI$6,IF(F33="Scenario2PBT11",'Major retrofit'!$AJ$6,IF(F33="Scenario3PBT11",'Major retrofit'!$AK$6,"")))&amp;IF(F33="Scenario1PBT12",'Major retrofit'!$AL$6,IF(F33="Scenario2PBT12",'Major retrofit'!$AM$6,IF(F33="Scenario3PBT12",'Major retrofit'!$AN$6,"")))&amp;IF(F33="Scenario1PBT13",'Major retrofit'!$AO$6,IF(F33="Scenario2PBT13",'Major retrofit'!$AP$6,IF(F33="Scenario3PBT13",'Major retrofit'!$AQ$6,"")))&amp;IF(F33="Scenario1PBT14",'Major retrofit'!$AR$6,IF(F33="Scenario2PBT14",'Major retrofit'!$AS$6,IF(F33="Scenario3PBT14",'Major retrofit'!$AT$6,"")))&amp;IF(F33="Scenario1PBT15",'Major retrofit'!$AU$6,IF(F33="Scenario2PBT15",'Major retrofit'!$AV$6,IF(F33="Scenario3PBT15",'Major retrofit'!$AW$6,"")))</f>
        <v/>
      </c>
      <c r="H33" s="117">
        <f t="shared" si="11"/>
        <v>0</v>
      </c>
      <c r="I33" s="178" t="str">
        <f>IF(F33="Scenario1PBT1",'Major retrofit'!$E$16,IF(F33="Scenario2PBT1",'Major retrofit'!$F$16,IF(F33="Scenario3PBT1",'Major retrofit'!$G$16,"")))&amp;IF(F33="Scenario1PBT2",'Major retrofit'!$H$16,IF(F33="Scenario2PBT2",'Major retrofit'!$I$16,IF(F33="Scenario3PBT2",'Major retrofit'!$J$16,"")))&amp;IF(F33="Scenario1PBT3",'Major retrofit'!$K$16,IF(F33="Scenario2PBT3",'Major retrofit'!$L$16,IF(F33="Scenario3PBT3",'Major retrofit'!$M$16,"")))&amp;IF(F33="Scenario1PBT4",'Major retrofit'!$N$16,IF(F33="Scenario2PBT4",'Major retrofit'!$O$16,IF(F33="Scenario3PBT4",'Major retrofit'!$P$16,"")))&amp;IF(F33="Scenario1PBT5",'Major retrofit'!$Q$16,IF(F33="Scenario2PBT5",'Major retrofit'!$R$16,IF(F33="Scenario3PBT5",'Major retrofit'!$S$16,"")))&amp;IF(F33="Scenario1PBT6",'Major retrofit'!$T$16,IF(F33="Scenario2PBT6",'Major retrofit'!$U$16,IF(F33="Scenario3PBT6",'Major retrofit'!$V$16,"")))&amp;IF(F33="Scenario1PBT7",'Major retrofit'!$W$16,IF(F33="Scenario2PBT7",'Major retrofit'!$X$16,IF(F33="Scenario3PBT7",'Major retrofit'!$Y$16,"")))&amp;IF(F33="Scenario1PBT8",'Major retrofit'!$Z$16,IF(F33="Scenario2PBT8",'Major retrofit'!$AA$16,IF(F33="Scenario3PBT8",'Major retrofit'!$AB$16,"")))&amp;IF(F33="Scenario1PBT9",'Major retrofit'!$AC$16,IF(F33="Scenario2PBT9",'Major retrofit'!$AD$16,IF(F33="Scenario3PBT9",'Major retrofit'!$AE$16,"")))&amp;IF(F33="Scenario1PBT10",'Major retrofit'!$AF$16,IF(F33="Scenario2PBT10",'Major retrofit'!$AG$16,IF(F33="Scenario3PBT10",'Major retrofit'!$AH$16,"")))&amp;IF(F33="Scenario1PBT11",'Major retrofit'!$AI$16,IF(F33="Scenario2PBT11",'Major retrofit'!$AJ$16,IF(F33="Scenario3PBT11",'Major retrofit'!$AK$16,"")))&amp;IF(F33="Scenario1PBT12",'Major retrofit'!$AL$16,IF(F33="Scenario2PBT12",'Major retrofit'!$AM$16,IF(F33="Scenario3PBT12",'Major retrofit'!$AN$16,"")))&amp;IF(F33="Scenario1PBT13",'Major retrofit'!$AO$16,IF(F33="Scenario2PBT13",'Major retrofit'!$AP$16,IF(F33="Scenario3PBT13",'Major retrofit'!$AQ$16,"")))&amp;IF(F33="Scenario1PBT14",'Major retrofit'!$AR$16,IF(F33="Scenario2PBT14",'Major retrofit'!$AS$16,IF(F33="Scenario3PBT14",'Major retrofit'!$AT$16,"")))&amp;IF(F33="Scenario1PBT15",'Major retrofit'!$AU$16,IF(F33="Scenario2PBT15",'Major retrofit'!$AV$16,IF(F33="Scenario3PBT15",'Major retrofit'!$AW$16,"")))</f>
        <v/>
      </c>
      <c r="J33" s="117">
        <f t="shared" si="12"/>
        <v>0</v>
      </c>
      <c r="K33" s="117" t="str">
        <f>IF(F33="Scenario1PBT1",'Major retrofit'!$E$18,IF(F33="Scenario2PBT1",'Major retrofit'!$F$18,IF(F33="Scenario3PBT1",'Major retrofit'!$G$18,"")))&amp;IF(F33="Scenario1PBT2",'Major retrofit'!$H$18,IF(F33="Scenario2PBT2",'Major retrofit'!$I$18,IF(F33="Scenario3PBT2",'Major retrofit'!$J$18,"")))&amp;IF(F33="Scenario1PBT3",'Major retrofit'!$K$18,IF(F33="Scenario2PBT3",'Major retrofit'!$L$18,IF(F33="Scenario3PBT3",'Major retrofit'!$M$18,"")))&amp;IF(F33="Scenario1PBT4",'Major retrofit'!$N$18,IF(F33="Scenario2PBT4",'Major retrofit'!$O$18,IF(F33="Scenario3PBT4",'Major retrofit'!$P$18,"")))&amp;IF(F33="Scenario1PBT5",'Major retrofit'!$Q$18,IF(F33="Scenario2PBT5",'Major retrofit'!$R$18,IF(F33="Scenario3PBT5",'Major retrofit'!$S$18,"")))&amp;IF(F33="Scenario1PBT6",'Major retrofit'!$T$18,IF(F33="Scenario2PBT6",'Major retrofit'!$U$18,IF(F33="Scenario3PBT6",'Major retrofit'!$V$18,"")))&amp;IF(F33="Scenario1PBT7",'Major retrofit'!$W$18,IF(F33="Scenario2PBT7",'Major retrofit'!$X$18,IF(F33="Scenario3PBT7",'Major retrofit'!$Y$18,"")))&amp;IF(F33="Scenario1PBT8",'Major retrofit'!$Z$18,IF(F33="Scenario2PBT8",'Major retrofit'!$AA$18,IF(F33="Scenario3PBT8",'Major retrofit'!$AB$18,"")))&amp;IF(F33="Scenario1PBT9",'Major retrofit'!$AC$18,IF(F33="Scenario2PBT9",'Major retrofit'!$AD$18,IF(F33="Scenario3PBT9",'Major retrofit'!$AE$18,"")))&amp;IF(F33="Scenario1PBT10",'Major retrofit'!$AF$18,IF(F33="Scenario2PBT10",'Major retrofit'!$AG$18,IF(F33="Scenario3PBT10",'Major retrofit'!$AH$18,"")))&amp;IF(F33="Scenario1PBT11",'Major retrofit'!$AI$18,IF(F33="Scenario2PBT11",'Major retrofit'!$AJ$18,IF(F33="Scenario3PBT11",'Major retrofit'!$AK$18,"")))&amp;IF(F33="Scenario1PBT12",'Major retrofit'!$AL$18,IF(F33="Scenario2PBT12",'Major retrofit'!$AM$18,IF(F33="Scenario3PBT12",'Major retrofit'!$AN$18,"")))&amp;IF(F33="Scenario1PBT13",'Major retrofit'!$AO$18,IF(F33="Scenario2PBT13",'Major retrofit'!$AP$18,IF(F33="Scenario3PBT13",'Major retrofit'!$AQ$18,"")))&amp;IF(F33="Scenario1PBT14",'Major retrofit'!$AR$18,IF(F33="Scenario2PBT14",'Major retrofit'!$AS$18,IF(F33="Scenario3PBT14",'Major retrofit'!$AT$18,"")))&amp;IF(F33="Scenario1PBT15",'Major retrofit'!$AU$18,IF(F33="Scenario2PBT15",'Major retrofit'!$AV$18,IF(F33="Scenario3PBT15",'Major retrofit'!$AW$18,"")))</f>
        <v/>
      </c>
      <c r="L33" s="117">
        <f t="shared" si="13"/>
        <v>0</v>
      </c>
      <c r="M33" s="117" t="str">
        <f>IF(F33="Scenario1PBT1",'Major retrofit'!$E$20,IF(F33="Scenario2PBT1",'Major retrofit'!$F$20,IF(F33="Scenario3PBT1",'Major retrofit'!$G$20,"")))&amp;IF(F33="Scenario1PBT2",'Major retrofit'!$H$20,IF(F33="Scenario2PBT2",'Major retrofit'!$I$20,IF(F33="Scenario3PBT2",'Major retrofit'!$J$20,"")))&amp;IF(F33="Scenario1PBT3",'Major retrofit'!$K$20,IF(F33="Scenario2PBT3",'Major retrofit'!$L$20,IF(F33="Scenario3PBT3",'Major retrofit'!$M$20,"")))&amp;IF(F33="Scenario1PBT4",'Major retrofit'!$N$20,IF(F33="Scenario2PBT4",'Major retrofit'!$O$20,IF(F33="Scenario3PBT4",'Major retrofit'!$P$20,"")))&amp;IF(F33="Scenario1PBT5",'Major retrofit'!$Q$20,IF(F33="Scenario2PBT5",'Major retrofit'!$R$20,IF(F33="Scenario3PBT5",'Major retrofit'!$S$20,"")))&amp;IF(F33="Scenario1PBT6",'Major retrofit'!$T$20,IF(F33="Scenario2PBT6",'Major retrofit'!$U$20,IF(F33="Scenario3PBT6",'Major retrofit'!$V$20,"")))&amp;IF(F33="Scenario1PBT7",'Major retrofit'!$W$20,IF(F33="Scenario2PBT7",'Major retrofit'!$X$20,IF(F33="Scenario3PBT7",'Major retrofit'!$Y$20,"")))&amp;IF(F33="Scenario1PBT8",'Major retrofit'!$Z$20,IF(F33="Scenario2PBT8",'Major retrofit'!$AA$20,IF(F33="Scenario3PBT8",'Major retrofit'!$AB$20,"")))&amp;IF(F33="Scenario1PBT9",'Major retrofit'!$AC$20,IF(F33="Scenario2PBT9",'Major retrofit'!$AD$20,IF(F33="Scenario3PBT9",'Major retrofit'!$AE$20,"")))&amp;IF(F33="Scenario1PBT10",'Major retrofit'!$AF$20,IF(F33="Scenario2PBT10",'Major retrofit'!$AG$20,IF(F33="Scenario3PBT10",'Major retrofit'!$AH$20,"")))&amp;IF(F33="Scenario1PBT11",'Major retrofit'!$AI$20,IF(F33="Scenario2PBT11",'Major retrofit'!$AJ$20,IF(F33="Scenario3PBT11",'Major retrofit'!$AK$20,"")))&amp;IF(F33="Scenario1PBT12",'Major retrofit'!$AL$20,IF(F33="Scenario2PBT12",'Major retrofit'!$AM$20,IF(F33="Scenario3PBT12",'Major retrofit'!$AN$20,"")))&amp;IF(F33="Scenario1PBT13",'Major retrofit'!$AO$20,IF(F33="Scenario2PBT13",'Major retrofit'!$AP$20,IF(F33="Scenario3PBT13",'Major retrofit'!$AQ$20,"")))&amp;IF(F33="Scenario1PBT14",'Major retrofit'!$AR$20,IF(F33="Scenario2PBT14",'Major retrofit'!$AS$20,IF(F33="Scenario3PBT14",'Major retrofit'!$AT$20,"")))&amp;IF(F33="Scenario1PBT15",'Major retrofit'!$AU$20,IF(F33="Scenario2PBT15",'Major retrofit'!$AV$20,IF(F33="Scenario3PBT15",'Major retrofit'!$AW$20,"")))</f>
        <v/>
      </c>
      <c r="N33" s="118">
        <f t="shared" si="14"/>
        <v>0</v>
      </c>
      <c r="O33" s="206" t="str">
        <f>IF(F33="Scenario1PBT1",'Major retrofit'!$E$23,IF(F33="Scenario2PBT1",'Major retrofit'!$F$23,IF(F33="Scenario3PBT1",'Major retrofit'!$G$23,"")))&amp;IF(F33="Scenario1PBT2",'Major retrofit'!$H$23,IF(F33="Scenario2PBT2",'Major retrofit'!$I$23,IF(F33="Scenario3PBT2",'Major retrofit'!$J$23,"")))&amp;IF(F33="Scenario1PBT3",'Major retrofit'!$K$23,IF(F33="Scenario2PBT3",'Major retrofit'!$L$23,IF(F33="Scenario3PBT3",'Major retrofit'!$M$23,"")))&amp;IF(F33="Scenario1PBT4",'Major retrofit'!$N$23,IF(F33="Scenario2PBT4",'Major retrofit'!$O$23,IF(F33="Scenario3PBT4",'Major retrofit'!$P$23,"")))&amp;IF(F33="Scenario1PBT5",'Major retrofit'!$Q$23,IF(F33="Scenario2PBT5",'Major retrofit'!$R$23,IF(F33="Scenario3PBT5",'Major retrofit'!$S$23,"")))&amp;IF(F33="Scenario1PBT6",'Major retrofit'!$T$23,IF(F33="Scenario2PBT6",'Major retrofit'!$U$23,IF(F33="Scenario3PBT6",'Major retrofit'!$V$23,"")))&amp;IF(F33="Scenario1PBT7",'Major retrofit'!$W$23,IF(F33="Scenario2PBT7",'Major retrofit'!$X$23,IF(F33="Scenario3PBT7",'Major retrofit'!$Y$23,"")))&amp;IF(F33="Scenario1PBT8",'Major retrofit'!$Z$23,IF(F33="Scenario2PBT8",'Major retrofit'!$AA$23,IF(F33="Scenario3PBT8",'Major retrofit'!$AB$23,"")))&amp;IF(F33="Scenario1PBT9",'Major retrofit'!$AC$23,IF(F33="Scenario2PBT9",'Major retrofit'!$AD$23,IF(F33="Scenario3PBT9",'Major retrofit'!$AE$23,"")))&amp;IF(F33="Scenario1PBT10",'Major retrofit'!$AF$23,IF(F33="Scenario2PBT10",'Major retrofit'!$AG$23,IF(F33="Scenario3PBT10",'Major retrofit'!$AH$23,"")))&amp;IF(F33="Scenario1PBT11",'Major retrofit'!$AI$23,IF(F33="Scenario2PBT11",'Major retrofit'!$AJ$23,IF(F33="Scenario3PBT11",'Major retrofit'!$AK$23,"")))&amp;IF(F33="Scenario1PBT12",'Major retrofit'!$AL$23,IF(F33="Scenario2PBT12",'Major retrofit'!$AM$23,IF(F33="Scenario3PBT12",'Major retrofit'!$AN$23,"")))&amp;IF(F33="Scenario1PBT13",'Major retrofit'!$AO$23,IF(F33="Scenario2PBT13",'Major retrofit'!$AP$23,IF(F33="Scenario3PBT13",'Major retrofit'!$AQ$23,"")))&amp;IF(F33="Scenario1PBT14",'Major retrofit'!$AR$23,IF(F33="Scenario2PBT14",'Major retrofit'!$AS$23,IF(F33="Scenario3PBT14",'Major retrofit'!$AT$23,"")))&amp;IF(F33="Scenario1PBT15",'Major retrofit'!$AU$23,IF(F33="Scenario2PBT15",'Major retrofit'!$AV$23,IF(F33="Scenario3PBT15",'Major retrofit'!$AW$23,"")))</f>
        <v/>
      </c>
      <c r="P33" s="117">
        <f t="shared" si="15"/>
        <v>0</v>
      </c>
      <c r="Q33" s="117" t="str">
        <f>IF(F33="Scenario1PBT1",'Major retrofit'!$E$25,IF(F33="Scenario2PBT1",'Major retrofit'!$F$25,IF(F33="Scenario3PBT1",'Major retrofit'!$G$25,"")))&amp;IF(F33="Scenario1PBT2",'Major retrofit'!$H$25,IF(F33="Scenario2PBT2",'Major retrofit'!$I$25,IF(F33="Scenario3PBT2",'Major retrofit'!$J$25,"")))&amp;IF(F33="Scenario1PBT3",'Major retrofit'!$K$25,IF(F33="Scenario2PBT3",'Major retrofit'!$L$25,IF(F33="Scenario3PBT3",'Major retrofit'!$M$25,"")))&amp;IF(F33="Scenario1PBT4",'Major retrofit'!$N$25,IF(F33="Scenario2PBT4",'Major retrofit'!$O$25,IF(F33="Scenario3PBT4",'Major retrofit'!$P$25,"")))&amp;IF(F33="Scenario1PBT5",'Major retrofit'!$Q$25,IF(F33="Scenario2PBT5",'Major retrofit'!$R$25,IF(F33="Scenario3PBT5",'Major retrofit'!$S$25,"")))&amp;IF(F33="Scenario1PBT6",'Major retrofit'!$T$25,IF(F33="Scenario2PBT6",'Major retrofit'!$U$25,IF(F33="Scenario3PBT6",'Major retrofit'!$V$25,"")))&amp;IF(F33="Scenario1PBT7",'Major retrofit'!$W$25,IF(F33="Scenario2PBT7",'Major retrofit'!$X$25,IF(F33="Scenario3PBT7",'Major retrofit'!$Y$25,"")))&amp;IF(F33="Scenario1PBT8",'Major retrofit'!$Z$25,IF(F33="Scenario2PBT8",'Major retrofit'!$AA$25,IF(F33="Scenario3PBT8",'Major retrofit'!$AB$25,"")))&amp;IF(F33="Scenario1PBT9",'Major retrofit'!$AC$25,IF(F33="Scenario2PBT9",'Major retrofit'!$AD$25,IF(F33="Scenario3PBT9",'Major retrofit'!$AE$25,"")))&amp;IF(F33="Scenario1PBT10",'Major retrofit'!$AF$25,IF(F33="Scenario2PBT10",'Major retrofit'!$AG$25,IF(F33="Scenario3PBT10",'Major retrofit'!$AH$25,"")))&amp;IF(F33="Scenario1PBT11",'Major retrofit'!$AI$25,IF(F33="Scenario2PBT11",'Major retrofit'!$AJ$25,IF(F33="Scenario3PBT11",'Major retrofit'!$AK$25,"")))&amp;IF(F33="Scenario1PBT12",'Major retrofit'!$AL$25,IF(F33="Scenario2PBT12",'Major retrofit'!$AM$25,IF(F33="Scenario3PBT12",'Major retrofit'!$AN$25,"")))&amp;IF(F33="Scenario1PBT13",'Major retrofit'!$AO$25,IF(F33="Scenario2PBT13",'Major retrofit'!$AP$25,IF(F33="Scenario3PBT13",'Major retrofit'!$AQ$25,"")))&amp;IF(F33="Scenario1PBT14",'Major retrofit'!$AR$25,IF(F33="Scenario2PBT14",'Major retrofit'!$AS$25,IF(F33="Scenario3PBT14",'Major retrofit'!$AT$25,"")))&amp;IF(F33="Scenario1PBT15",'Major retrofit'!$AU$25,IF(F33="Scenario2PBT15",'Major retrofit'!$AV$25,IF(F33="Scenario3PBT15",'Major retrofit'!$AW$25,"")))</f>
        <v/>
      </c>
      <c r="R33" s="117">
        <f t="shared" si="16"/>
        <v>0</v>
      </c>
      <c r="S33" s="117" t="str">
        <f>IF(F33="Scenario1PBT1",'Major retrofit'!$E$27,IF(F33="Scenario2PBT1",'Major retrofit'!$F$27,IF(F33="Scenario3PBT1",'Major retrofit'!$G$27,"")))&amp;IF(F33="Scenario1PBT2",'Major retrofit'!$H$27,IF(F33="Scenario2PBT2",'Major retrofit'!$I$27,IF(F33="Scenario3PBT2",'Major retrofit'!$J$27,"")))&amp;IF(F33="Scenario1PBT3",'Major retrofit'!$K$27,IF(F33="Scenario2PBT3",'Major retrofit'!$L$27,IF(F33="Scenario3PBT3",'Major retrofit'!$M$27,"")))&amp;IF(F33="Scenario1PBT4",'Major retrofit'!$N$27,IF(F33="Scenario2PBT4",'Major retrofit'!$O$27,IF(F33="Scenario3PBT4",'Major retrofit'!$P$27,"")))&amp;IF(F33="Scenario1PBT5",'Major retrofit'!$Q$27,IF(F33="Scenario2PBT5",'Major retrofit'!$R$27,IF(F33="Scenario3PBT5",'Major retrofit'!$S$27,"")))&amp;IF(F33="Scenario1PBT6",'Major retrofit'!$T$27,IF(F33="Scenario2PBT6",'Major retrofit'!$U$27,IF(F33="Scenario3PBT6",'Major retrofit'!$V$27,"")))&amp;IF(F33="Scenario1PBT7",'Major retrofit'!$W$27,IF(F33="Scenario2PBT7",'Major retrofit'!$X$27,IF(F33="Scenario3PBT7",'Major retrofit'!$Y$27,"")))&amp;IF(F33="Scenario1PBT8",'Major retrofit'!$Z$27,IF(F33="Scenario2PBT8",'Major retrofit'!$AA$27,IF(F33="Scenario3PBT8",'Major retrofit'!$AB$27,"")))&amp;IF(F33="Scenario1PBT9",'Major retrofit'!$AC$27,IF(F33="Scenario2PBT9",'Major retrofit'!$AD$27,IF(F33="Scenario3PBT9",'Major retrofit'!$AE$27,"")))&amp;IF(F33="Scenario1PBT10",'Major retrofit'!$AF$27,IF(F33="Scenario2PBT10",'Major retrofit'!$AG$27,IF(F33="Scenario3PBT10",'Major retrofit'!$AH$27,"")))&amp;IF(F33="Scenario1PBT11",'Major retrofit'!$AI$27,IF(F33="Scenario2PBT11",'Major retrofit'!$AJ$27,IF(F33="Scenario3PBT11",'Major retrofit'!$AK$27,"")))&amp;IF(F33="Scenario1PBT12",'Major retrofit'!$AL$27,IF(F33="Scenario2PBT12",'Major retrofit'!$AM$27,IF(F33="Scenario3PBT12",'Major retrofit'!$AN$27,"")))&amp;IF(F33="Scenario1PBT13",'Major retrofit'!$AO$27,IF(F33="Scenario2PBT13",'Major retrofit'!$AP$27,IF(F33="Scenario3PBT13",'Major retrofit'!$AQ$27,"")))&amp;IF(F33="Scenario1PBT14",'Major retrofit'!$AR$27,IF(F33="Scenario2PBT14",'Major retrofit'!$AS$27,IF(F33="Scenario3PBT14",'Major retrofit'!$AT$27,"")))&amp;IF(F33="Scenario1PBT15",'Major retrofit'!$AU$27,IF(F33="Scenario2PBT15",'Major retrofit'!$AV$27,IF(F33="Scenario3PBT15",'Major retrofit'!$AW$27,"")))</f>
        <v/>
      </c>
      <c r="T33" s="207">
        <f t="shared" si="17"/>
        <v>0</v>
      </c>
      <c r="U33" s="206" t="str">
        <f>IF(F33="Scenario1PBT1",'Major retrofit'!$E$38,IF(F33="Scenario2PBT1",'Major retrofit'!$F$38,IF(F33="Scenario3PBT1",'Major retrofit'!$G$38,"")))&amp;IF(F33="Scenario1PBT2",'Major retrofit'!$H$38,IF(F33="Scenario2PBT2",'Major retrofit'!$I$38,IF(F33="Scenario3PBT2",'Major retrofit'!$J$38,"")))&amp;IF(F33="Scenario1PBT3",'Major retrofit'!$K$38,IF(F33="Scenario2PBT3",'Major retrofit'!$L$38,IF(F33="Scenario3PBT3",'Major retrofit'!$M$38,"")))&amp;IF(F33="Scenario1PBT4",'Major retrofit'!$N$38,IF(F33="Scenario2PBT4",'Major retrofit'!$O$38,IF(F33="Scenario3PBT4",'Major retrofit'!$P$38,"")))&amp;IF(F33="Scenario1PBT5",'Major retrofit'!$Q$38,IF(F33="Scenario2PBT5",'Major retrofit'!$R$38,IF(F33="Scenario3PBT5",'Major retrofit'!$S$38,"")))&amp;IF(F33="Scenario1PBT6",'Major retrofit'!$T$38,IF(F33="Scenario2PBT6",'Major retrofit'!$U$38,IF(F33="Scenario3PBT6",'Major retrofit'!$V$38,"")))&amp;IF(F33="Scenario1PBT7",'Major retrofit'!$W$38,IF(F33="Scenario2PBT7",'Major retrofit'!$X$38,IF(F33="Scenario3PBT7",'Major retrofit'!$Y$38,"")))&amp;IF(F33="Scenario1PBT8",'Major retrofit'!$Z$38,IF(F33="Scenario2PBT8",'Major retrofit'!$AA$38,IF(F33="Scenario3PBT8",'Major retrofit'!$AB$38,"")))&amp;IF(F33="Scenario1PBT9",'Major retrofit'!$AC$38,IF(F33="Scenario2PBT9",'Major retrofit'!$AD$38,IF(F33="Scenario3PBT9",'Major retrofit'!$AE$38,"")))&amp;IF(F33="Scenario1PBT10",'Major retrofit'!$AF$38,IF(F33="Scenario2PBT10",'Major retrofit'!$AG$38,IF(F33="Scenario3PBT10",'Major retrofit'!$AH$38,"")))&amp;IF(F33="Scenario1PBT11",'Major retrofit'!$AI$38,IF(F33="Scenario2PBT11",'Major retrofit'!$AJ$38,IF(F33="Scenario3PBT11",'Major retrofit'!$AK$38,"")))&amp;IF(F33="Scenario1PBT12",'Major retrofit'!$AL$38,IF(F33="Scenario2PBT12",'Major retrofit'!$AM$38,IF(F33="Scenario3PBT12",'Major retrofit'!$AN$38,"")))&amp;IF(F33="Scenario1PBT13",'Major retrofit'!$AO$38,IF(F33="Scenario2PBT13",'Major retrofit'!$AP$38,IF(F33="Scenario3PBT13",'Major retrofit'!$AQ$38,"")))&amp;IF(F33="Scenario1PBT14",'Major retrofit'!$AR$38,IF(F33="Scenario2PBT14",'Major retrofit'!$AS$38,IF(F33="Scenario3PBT14",'Major retrofit'!$AT$38,"")))&amp;IF(F33="Scenario1PBT15",'Major retrofit'!$AU$38,IF(F33="Scenario2PBT15",'Major retrofit'!$AV$38,IF(F33="Scenario3PBT15",'Major retrofit'!$AW$38,"")))</f>
        <v/>
      </c>
      <c r="V33" s="117">
        <f t="shared" si="18"/>
        <v>0</v>
      </c>
      <c r="W33" s="117" t="str">
        <f>IF(F33="Scenario1PBT1",'Major retrofit'!$E$40,IF(F33="Scenario2PBT1",'Major retrofit'!$F$40,IF(F33="Scenario3PBT1",'Major retrofit'!$G$40,"")))&amp;IF(F33="Scenario1PBT2",'Major retrofit'!$H$40,IF(F33="Scenario2PBT2",'Major retrofit'!$I$40,IF(F33="Scenario3PBT2",'Major retrofit'!$J$40,"")))&amp;IF(F33="Scenario1PBT3",'Major retrofit'!$K$40,IF(F33="Scenario2PBT3",'Major retrofit'!$L$40,IF(F33="Scenario3PBT3",'Major retrofit'!$M$40,"")))&amp;IF(F33="Scenario1PBT4",'Major retrofit'!$N$40,IF(F33="Scenario2PBT4",'Major retrofit'!$O$40,IF(F33="Scenario3PBT4",'Major retrofit'!$P$40,"")))&amp;IF(F33="Scenario1PBT5",'Major retrofit'!$Q$40,IF(F33="Scenario2PBT5",'Major retrofit'!$R$40,IF(F33="Scenario3PBT5",'Major retrofit'!$S$40,"")))&amp;IF(F33="Scenario1PBT6",'Major retrofit'!$T$40,IF(F33="Scenario2PBT6",'Major retrofit'!$U$40,IF(F33="Scenario3PBT6",'Major retrofit'!$V$40,"")))&amp;IF(F33="Scenario1PBT7",'Major retrofit'!$W$40,IF(F33="Scenario2PBT7",'Major retrofit'!$X$40,IF(F33="Scenario3PBT7",'Major retrofit'!$Y$40,"")))&amp;IF(F33="Scenario1PBT8",'Major retrofit'!$Z$40,IF(F33="Scenario2PBT8",'Major retrofit'!$AA$40,IF(F33="Scenario3PBT8",'Major retrofit'!$AB$40,"")))&amp;IF(F33="Scenario1PBT9",'Major retrofit'!$AC$40,IF(F33="Scenario2PBT9",'Major retrofit'!$AD$40,IF(F33="Scenario3PBT9",'Major retrofit'!$AE$40,"")))&amp;IF(F33="Scenario1PBT10",'Major retrofit'!$AF$40,IF(F33="Scenario2PBT10",'Major retrofit'!$AG$40,IF(F33="Scenario3PBT10",'Major retrofit'!$AH$40,"")))&amp;IF(F33="Scenario1PBT11",'Major retrofit'!$AI$40,IF(F33="Scenario2PBT11",'Major retrofit'!$AJ$40,IF(F33="Scenario3PBT11",'Major retrofit'!$AK$40,"")))&amp;IF(F33="Scenario1PBT12",'Major retrofit'!$AL$40,IF(F33="Scenario2PBT12",'Major retrofit'!$AM$40,IF(F33="Scenario3PBT12",'Major retrofit'!$AN$40,"")))&amp;IF(F33="Scenario1PBT13",'Major retrofit'!$AO$40,IF(F33="Scenario2PBT13",'Major retrofit'!$AP$40,IF(F33="Scenario3PBT13",'Major retrofit'!$AQ$40,"")))&amp;IF(F33="Scenario1PBT14",'Major retrofit'!$AR$40,IF(F33="Scenario2PBT14",'Major retrofit'!$AS$40,IF(F33="Scenario3PBT14",'Major retrofit'!$AT$40,"")))&amp;IF(F33="Scenario1PBT15",'Major retrofit'!$AU$40,IF(F33="Scenario2PBT15",'Major retrofit'!$AV$40,IF(F33="Scenario3PBT15",'Major retrofit'!$AW$40,"")))</f>
        <v/>
      </c>
      <c r="X33" s="117">
        <f t="shared" si="19"/>
        <v>0</v>
      </c>
      <c r="Y33" s="117" t="str">
        <f>IF(F33="Scenario1PBT1",'Major retrofit'!$E$42,IF(F33="Scenario2PBT1",'Major retrofit'!$F$42,IF(F33="Scenario3PBT1",'Major retrofit'!$G$42,"")))&amp;IF(F33="Scenario1PBT2",'Major retrofit'!$H$42,IF(F33="Scenario2PBT2",'Major retrofit'!$I$42,IF(F33="Scenario3PBT2",'Major retrofit'!$J$42,"")))&amp;IF(F33="Scenario1PBT3",'Major retrofit'!$K$42,IF(F33="Scenario2PBT3",'Major retrofit'!$L$42,IF(F33="Scenario3PBT3",'Major retrofit'!$M$42,"")))&amp;IF(F33="Scenario1PBT4",'Major retrofit'!$N$42,IF(F33="Scenario2PBT4",'Major retrofit'!$O$42,IF(F33="Scenario3PBT4",'Major retrofit'!$P$42,"")))&amp;IF(F33="Scenario1PBT5",'Major retrofit'!$Q$42,IF(F33="Scenario2PBT5",'Major retrofit'!$R$42,IF(F33="Scenario3PBT5",'Major retrofit'!$S$42,"")))&amp;IF(F33="Scenario1PBT6",'Major retrofit'!$T$42,IF(F33="Scenario2PBT6",'Major retrofit'!$U$42,IF(F33="Scenario3PBT6",'Major retrofit'!$V$42,"")))&amp;IF(F33="Scenario1PBT7",'Major retrofit'!$W$42,IF(F33="Scenario2PBT7",'Major retrofit'!$X$42,IF(F33="Scenario3PBT7",'Major retrofit'!$Y$42,"")))&amp;IF(F33="Scenario1PBT8",'Major retrofit'!$Z$42,IF(F33="Scenario2PBT8",'Major retrofit'!$AA$42,IF(F33="Scenario3PBT8",'Major retrofit'!$AB$42,"")))&amp;IF(F33="Scenario1PBT9",'Major retrofit'!$AC$42,IF(F33="Scenario2PBT9",'Major retrofit'!$AD$42,IF(F33="Scenario3PBT9",'Major retrofit'!$AE$42,"")))&amp;IF(F33="Scenario1PBT10",'Major retrofit'!$AF$42,IF(F33="Scenario2PBT10",'Major retrofit'!$AG$42,IF(F33="Scenario3PBT10",'Major retrofit'!$AH$42,"")))&amp;IF(F33="Scenario1PBT11",'Major retrofit'!$AI$42,IF(F33="Scenario2PBT11",'Major retrofit'!$AJ$42,IF(F33="Scenario3PBT11",'Major retrofit'!$AK$42,"")))&amp;IF(F33="Scenario1PBT12",'Major retrofit'!$AL$42,IF(F33="Scenario2PBT12",'Major retrofit'!$AM$42,IF(F33="Scenario3PBT12",'Major retrofit'!$AN$42,"")))&amp;IF(F33="Scenario1PBT13",'Major retrofit'!$AO$42,IF(F33="Scenario2PBT13",'Major retrofit'!$AP$42,IF(F33="Scenario3PBT13",'Major retrofit'!$AQ$42,"")))&amp;IF(F33="Scenario1PBT14",'Major retrofit'!$AR$42,IF(F33="Scenario2PBT14",'Major retrofit'!$AS$42,IF(F33="Scenario3PBT14",'Major retrofit'!$AT$42,"")))&amp;IF(F33="Scenario1PBT15",'Major retrofit'!$AU$42,IF(F33="Scenario2PBT15",'Major retrofit'!$AV$42,IF(F33="Scenario3PBT15",'Major retrofit'!$AW$42,"")))</f>
        <v/>
      </c>
      <c r="Z33" s="117">
        <f t="shared" si="20"/>
        <v>0</v>
      </c>
      <c r="AA33" s="178" t="str">
        <f>IF(F33="Scenario1PBT1",'Major retrofit'!$E$101,IF(F33="Scenario2PBT1",'Major retrofit'!$F$101,IF(F33="Scenario3PBT1",'Major retrofit'!$G$101,"")))&amp;IF(F33="Scenario1PBT2",'Major retrofit'!$H$101,IF(F33="Scenario2PBT2",'Major retrofit'!$I$101,IF(F33="Scenario3PBT2",'Major retrofit'!$J$101,"")))&amp;IF(F33="Scenario1PBT3",'Major retrofit'!$K$101,IF(F33="Scenario2PBT3",'Major retrofit'!$L$101,IF(F33="Scenario3PBT3",'Major retrofit'!$M$101,"")))&amp;IF(F33="Scenario1PBT4",'Major retrofit'!$N$101,IF(F33="Scenario2PBT4",'Major retrofit'!$O$101,IF(F33="Scenario3PBT4",'Major retrofit'!$P$101,"")))&amp;IF(F33="Scenario1PBT5",'Major retrofit'!$Q$101,IF(F33="Scenario2PBT5",'Major retrofit'!$R$101,IF(F33="Scenario3PBT5",'Major retrofit'!$S$101,"")))&amp;IF(F33="Scenario1PBT6",'Major retrofit'!$T$101,IF(F33="Scenario2PBT6",'Major retrofit'!$U$101,IF(F33="Scenario3PBT6",'Major retrofit'!$V$101,"")))&amp;IF(F33="Scenario1PBT7",'Major retrofit'!$W$101,IF(F33="Scenario2PBT7",'Major retrofit'!$X$101,IF(F33="Scenario3PBT7",'Major retrofit'!$Y$101,"")))&amp;IF(F33="Scenario1PBT8",'Major retrofit'!$Z$101,IF(F33="Scenario2PBT8",'Major retrofit'!$AA$101,IF(F33="Scenario3PBT8",'Major retrofit'!$AB$101,"")))&amp;IF(F33="Scenario1PBT9",'Major retrofit'!$AC$101,IF(F33="Scenario2PBT9",'Major retrofit'!$AD$101,IF(F33="Scenario3PBT9",'Major retrofit'!$AE$101,"")))&amp;IF(F33="Scenario1PBT10",'Major retrofit'!$AF$101,IF(F33="Scenario2PBT10",'Major retrofit'!$AG$101,IF(F33="Scenario3PBT10",'Major retrofit'!$AH$101,"")))&amp;IF(F33="Scenario1PBT11",'Major retrofit'!$AI$101,IF(F33="Scenario2PBT11",'Major retrofit'!$AJ$101,IF(F33="Scenario3PBT11",'Major retrofit'!$AK$101,"")))&amp;IF(F33="Scenario1PBT12",'Major retrofit'!$AL$101,IF(F33="Scenario2PBT12",'Major retrofit'!$AM$101,IF(F33="Scenario3PBT12",'Major retrofit'!$AN$101,"")))&amp;IF(F33="Scenario1PBT13",'Major retrofit'!$AO$101,IF(F33="Scenario2PBT13",'Major retrofit'!$AP$101,IF(F33="Scenario3PBT13",'Major retrofit'!$AQ$101,"")))&amp;IF(F33="Scenario1PBT14",'Major retrofit'!$AR$101,IF(F33="Scenario2PBT14",'Major retrofit'!$AS$101,IF(F33="Scenario3PBT14",'Major retrofit'!$AT$101,"")))&amp;IF(F33="Scenario1PBT15",'Major retrofit'!$AU$101,IF(F33="Scenario2PBT15",'Major retrofit'!$AV$101,IF(F33="Scenario3PBT15",'Major retrofit'!$AW$101,"")))</f>
        <v/>
      </c>
      <c r="AB33" s="179">
        <f t="shared" si="21"/>
        <v>0</v>
      </c>
      <c r="AC33" s="208">
        <f>IFERROR('Projection_Base-case'!G33-G33,0)</f>
        <v>0</v>
      </c>
      <c r="AD33" s="117">
        <f t="shared" si="0"/>
        <v>0</v>
      </c>
      <c r="AE33" s="117">
        <f>IFERROR(100*AC33/'Projection_Base-case'!G33,0)</f>
        <v>0</v>
      </c>
      <c r="AF33" s="117">
        <f>IFERROR('Projection_Base-case'!I33-I33,0)</f>
        <v>0</v>
      </c>
      <c r="AG33" s="117">
        <f t="shared" si="1"/>
        <v>0</v>
      </c>
      <c r="AH33" s="117">
        <f>IFERROR(100*AF33/'Projection_Base-case'!I33,0)</f>
        <v>0</v>
      </c>
      <c r="AI33" s="117">
        <f>IFERROR('Projection_Base-case'!K33-K33,0)</f>
        <v>0</v>
      </c>
      <c r="AJ33" s="117">
        <f t="shared" si="2"/>
        <v>0</v>
      </c>
      <c r="AK33" s="117">
        <f>IFERROR(100*AI33/'Projection_Base-case'!K33,0)</f>
        <v>0</v>
      </c>
      <c r="AL33" s="117">
        <f>IFERROR(M33-'Projection_Base-case'!M33,0)</f>
        <v>0</v>
      </c>
      <c r="AM33" s="117">
        <f t="shared" si="3"/>
        <v>0</v>
      </c>
      <c r="AN33" s="179">
        <f>IFERROR(IF('Projection_Base-case'!N33&gt;0,100*AM33/'Projection_Base-case'!N33,100*AM33/N33),0)</f>
        <v>0</v>
      </c>
      <c r="AO33" s="206">
        <f>IFERROR('Projection_Base-case'!O33-O33,0)</f>
        <v>0</v>
      </c>
      <c r="AP33" s="117">
        <f t="shared" si="4"/>
        <v>0</v>
      </c>
      <c r="AQ33" s="117">
        <f>IFERROR(100*AO33/'Projection_Base-case'!O33,0)</f>
        <v>0</v>
      </c>
      <c r="AR33" s="117">
        <f>IFERROR('Projection_Base-case'!Q33-Q33,0)</f>
        <v>0</v>
      </c>
      <c r="AS33" s="117">
        <f t="shared" si="5"/>
        <v>0</v>
      </c>
      <c r="AT33" s="117">
        <f>IFERROR(100*AR33/'Projection_Base-case'!Q33,0)</f>
        <v>0</v>
      </c>
      <c r="AU33" s="117">
        <f>IFERROR('Projection_Base-case'!S33-S33,0)</f>
        <v>0</v>
      </c>
      <c r="AV33" s="117">
        <f t="shared" si="6"/>
        <v>0</v>
      </c>
      <c r="AW33" s="118">
        <f>IFERROR(100*AU33/'Projection_Base-case'!S33,0)</f>
        <v>0</v>
      </c>
      <c r="AX33" s="206">
        <f>IFERROR('Projection_Base-case'!U33-U33,0)</f>
        <v>0</v>
      </c>
      <c r="AY33" s="117">
        <f t="shared" si="7"/>
        <v>0</v>
      </c>
      <c r="AZ33" s="117">
        <f>IFERROR(100*AX33/'Projection_Base-case'!U33,0)</f>
        <v>0</v>
      </c>
      <c r="BA33" s="117">
        <f>IFERROR('Projection_Base-case'!W33-W33,0)</f>
        <v>0</v>
      </c>
      <c r="BB33" s="117">
        <f t="shared" si="8"/>
        <v>0</v>
      </c>
      <c r="BC33" s="117">
        <f>IFERROR(100*BA33/'Projection_Base-case'!W33,0)</f>
        <v>0</v>
      </c>
      <c r="BD33" s="117">
        <f>IFERROR('Projection_Base-case'!Y33-Y33,0)</f>
        <v>0</v>
      </c>
      <c r="BE33" s="117">
        <f t="shared" si="9"/>
        <v>0</v>
      </c>
      <c r="BF33" s="117">
        <f>IFERROR(100*BD33/'Projection_Base-case'!Y33,0)</f>
        <v>0</v>
      </c>
      <c r="BG33" s="178">
        <f t="shared" si="22"/>
        <v>0</v>
      </c>
      <c r="BH33" s="179">
        <f t="shared" si="23"/>
        <v>0</v>
      </c>
    </row>
    <row r="34" spans="1:60" ht="15" thickBot="1">
      <c r="A34" s="205">
        <v>29</v>
      </c>
      <c r="B34" s="119">
        <f>IF('Projection_Base-case'!B34&lt;&gt;"",'Projection_Base-case'!B34,0)</f>
        <v>0</v>
      </c>
      <c r="C34" s="119">
        <f>IF('Projection_Base-case'!C34&lt;&gt;"",'Projection_Base-case'!C34,0)</f>
        <v>0</v>
      </c>
      <c r="D34" s="119">
        <f>IF('Projection_Base-case'!D34&lt;&gt;"",'Projection_Base-case'!D34,0)</f>
        <v>0</v>
      </c>
      <c r="E34" s="263" t="str">
        <f>IF(AND('Résultats major'!$AC$3="OUI",'Résultats major'!E33&lt;&gt;""),'Résultats major'!E33,IF(OR(D34="PBT1",D34="PBT2",D34="PBT3",D34="PBT4",D34="PBT5",D34="PBT6",D34="PBT7",D34="PBT8",D34="PBT10"),"Scenario1",IF(D34="PBT9","Scenario2","")))</f>
        <v/>
      </c>
      <c r="F34" s="202" t="str">
        <f t="shared" si="10"/>
        <v>0</v>
      </c>
      <c r="G34" s="177" t="str">
        <f>IF(F34="Scenario1PBT1",'Major retrofit'!$E$6,IF(F34="Scenario2PBT1",'Major retrofit'!$F$6,IF(F34="Scenario3PBT1",'Major retrofit'!$G$6,"")))&amp;IF(F34="Scenario1PBT2",'Major retrofit'!$H$6,IF(F34="Scenario2PBT2",'Major retrofit'!$I$6,IF(F34="Scenario3PBT2",'Major retrofit'!$J$6,"")))&amp;IF(F34="Scenario1PBT3",'Major retrofit'!$K$6,IF(F34="Scenario2PBT3",'Major retrofit'!$L$6,IF(F34="Scenario3PBT3",'Major retrofit'!$M$6,"")))&amp;IF(F34="Scenario1PBT4",'Major retrofit'!$N$6,IF(F34="Scenario2PBT4",'Major retrofit'!$O$6,IF(F34="Scenario3PBT4",'Major retrofit'!$P$6,"")))&amp;IF(F34="Scenario1PBT5",'Major retrofit'!$Q$6,IF(F34="Scenario2PBT5",'Major retrofit'!$R$6,IF(F34="Scenario3PBT5",'Major retrofit'!$S$6,"")))&amp;IF(F34="Scenario1PBT6",'Major retrofit'!$T$6,IF(F34="Scenario2PBT6",'Major retrofit'!$U$6,IF(F34="Scenario3PBT6",'Major retrofit'!$V$6,"")))&amp;IF(F34="Scenario1PBT7",'Major retrofit'!$W$6,IF(F34="Scenario2PBT7",'Major retrofit'!$X$6,IF(F34="Scenario3PBT7",'Major retrofit'!$Y$6,"")))&amp;IF(F34="Scenario1PBT8",'Major retrofit'!$Z$6,IF(F34="Scenario2PBT8",'Major retrofit'!$AA$6,IF(F34="Scenario3PBT8",'Major retrofit'!$AB$6,"")))&amp;IF(F34="Scenario1PBT9",'Major retrofit'!$AC$6,IF(F34="Scenario2PBT9",'Major retrofit'!$AD$6,IF(F34="Scenario3PBT9",'Major retrofit'!$AE$6,"")))&amp;IF(F34="Scenario1PBT10",'Major retrofit'!$AF$6,IF(F34="Scenario2PBT10",'Major retrofit'!$AG$6,IF(F34="Scenario3PBT10",'Major retrofit'!$AH$6,"")))&amp;IF(F34="Scenario1PBT11",'Major retrofit'!$AI$6,IF(F34="Scenario2PBT11",'Major retrofit'!$AJ$6,IF(F34="Scenario3PBT11",'Major retrofit'!$AK$6,"")))&amp;IF(F34="Scenario1PBT12",'Major retrofit'!$AL$6,IF(F34="Scenario2PBT12",'Major retrofit'!$AM$6,IF(F34="Scenario3PBT12",'Major retrofit'!$AN$6,"")))&amp;IF(F34="Scenario1PBT13",'Major retrofit'!$AO$6,IF(F34="Scenario2PBT13",'Major retrofit'!$AP$6,IF(F34="Scenario3PBT13",'Major retrofit'!$AQ$6,"")))&amp;IF(F34="Scenario1PBT14",'Major retrofit'!$AR$6,IF(F34="Scenario2PBT14",'Major retrofit'!$AS$6,IF(F34="Scenario3PBT14",'Major retrofit'!$AT$6,"")))&amp;IF(F34="Scenario1PBT15",'Major retrofit'!$AU$6,IF(F34="Scenario2PBT15",'Major retrofit'!$AV$6,IF(F34="Scenario3PBT15",'Major retrofit'!$AW$6,"")))</f>
        <v/>
      </c>
      <c r="H34" s="117">
        <f t="shared" si="11"/>
        <v>0</v>
      </c>
      <c r="I34" s="178" t="str">
        <f>IF(F34="Scenario1PBT1",'Major retrofit'!$E$16,IF(F34="Scenario2PBT1",'Major retrofit'!$F$16,IF(F34="Scenario3PBT1",'Major retrofit'!$G$16,"")))&amp;IF(F34="Scenario1PBT2",'Major retrofit'!$H$16,IF(F34="Scenario2PBT2",'Major retrofit'!$I$16,IF(F34="Scenario3PBT2",'Major retrofit'!$J$16,"")))&amp;IF(F34="Scenario1PBT3",'Major retrofit'!$K$16,IF(F34="Scenario2PBT3",'Major retrofit'!$L$16,IF(F34="Scenario3PBT3",'Major retrofit'!$M$16,"")))&amp;IF(F34="Scenario1PBT4",'Major retrofit'!$N$16,IF(F34="Scenario2PBT4",'Major retrofit'!$O$16,IF(F34="Scenario3PBT4",'Major retrofit'!$P$16,"")))&amp;IF(F34="Scenario1PBT5",'Major retrofit'!$Q$16,IF(F34="Scenario2PBT5",'Major retrofit'!$R$16,IF(F34="Scenario3PBT5",'Major retrofit'!$S$16,"")))&amp;IF(F34="Scenario1PBT6",'Major retrofit'!$T$16,IF(F34="Scenario2PBT6",'Major retrofit'!$U$16,IF(F34="Scenario3PBT6",'Major retrofit'!$V$16,"")))&amp;IF(F34="Scenario1PBT7",'Major retrofit'!$W$16,IF(F34="Scenario2PBT7",'Major retrofit'!$X$16,IF(F34="Scenario3PBT7",'Major retrofit'!$Y$16,"")))&amp;IF(F34="Scenario1PBT8",'Major retrofit'!$Z$16,IF(F34="Scenario2PBT8",'Major retrofit'!$AA$16,IF(F34="Scenario3PBT8",'Major retrofit'!$AB$16,"")))&amp;IF(F34="Scenario1PBT9",'Major retrofit'!$AC$16,IF(F34="Scenario2PBT9",'Major retrofit'!$AD$16,IF(F34="Scenario3PBT9",'Major retrofit'!$AE$16,"")))&amp;IF(F34="Scenario1PBT10",'Major retrofit'!$AF$16,IF(F34="Scenario2PBT10",'Major retrofit'!$AG$16,IF(F34="Scenario3PBT10",'Major retrofit'!$AH$16,"")))&amp;IF(F34="Scenario1PBT11",'Major retrofit'!$AI$16,IF(F34="Scenario2PBT11",'Major retrofit'!$AJ$16,IF(F34="Scenario3PBT11",'Major retrofit'!$AK$16,"")))&amp;IF(F34="Scenario1PBT12",'Major retrofit'!$AL$16,IF(F34="Scenario2PBT12",'Major retrofit'!$AM$16,IF(F34="Scenario3PBT12",'Major retrofit'!$AN$16,"")))&amp;IF(F34="Scenario1PBT13",'Major retrofit'!$AO$16,IF(F34="Scenario2PBT13",'Major retrofit'!$AP$16,IF(F34="Scenario3PBT13",'Major retrofit'!$AQ$16,"")))&amp;IF(F34="Scenario1PBT14",'Major retrofit'!$AR$16,IF(F34="Scenario2PBT14",'Major retrofit'!$AS$16,IF(F34="Scenario3PBT14",'Major retrofit'!$AT$16,"")))&amp;IF(F34="Scenario1PBT15",'Major retrofit'!$AU$16,IF(F34="Scenario2PBT15",'Major retrofit'!$AV$16,IF(F34="Scenario3PBT15",'Major retrofit'!$AW$16,"")))</f>
        <v/>
      </c>
      <c r="J34" s="117">
        <f t="shared" si="12"/>
        <v>0</v>
      </c>
      <c r="K34" s="117" t="str">
        <f>IF(F34="Scenario1PBT1",'Major retrofit'!$E$18,IF(F34="Scenario2PBT1",'Major retrofit'!$F$18,IF(F34="Scenario3PBT1",'Major retrofit'!$G$18,"")))&amp;IF(F34="Scenario1PBT2",'Major retrofit'!$H$18,IF(F34="Scenario2PBT2",'Major retrofit'!$I$18,IF(F34="Scenario3PBT2",'Major retrofit'!$J$18,"")))&amp;IF(F34="Scenario1PBT3",'Major retrofit'!$K$18,IF(F34="Scenario2PBT3",'Major retrofit'!$L$18,IF(F34="Scenario3PBT3",'Major retrofit'!$M$18,"")))&amp;IF(F34="Scenario1PBT4",'Major retrofit'!$N$18,IF(F34="Scenario2PBT4",'Major retrofit'!$O$18,IF(F34="Scenario3PBT4",'Major retrofit'!$P$18,"")))&amp;IF(F34="Scenario1PBT5",'Major retrofit'!$Q$18,IF(F34="Scenario2PBT5",'Major retrofit'!$R$18,IF(F34="Scenario3PBT5",'Major retrofit'!$S$18,"")))&amp;IF(F34="Scenario1PBT6",'Major retrofit'!$T$18,IF(F34="Scenario2PBT6",'Major retrofit'!$U$18,IF(F34="Scenario3PBT6",'Major retrofit'!$V$18,"")))&amp;IF(F34="Scenario1PBT7",'Major retrofit'!$W$18,IF(F34="Scenario2PBT7",'Major retrofit'!$X$18,IF(F34="Scenario3PBT7",'Major retrofit'!$Y$18,"")))&amp;IF(F34="Scenario1PBT8",'Major retrofit'!$Z$18,IF(F34="Scenario2PBT8",'Major retrofit'!$AA$18,IF(F34="Scenario3PBT8",'Major retrofit'!$AB$18,"")))&amp;IF(F34="Scenario1PBT9",'Major retrofit'!$AC$18,IF(F34="Scenario2PBT9",'Major retrofit'!$AD$18,IF(F34="Scenario3PBT9",'Major retrofit'!$AE$18,"")))&amp;IF(F34="Scenario1PBT10",'Major retrofit'!$AF$18,IF(F34="Scenario2PBT10",'Major retrofit'!$AG$18,IF(F34="Scenario3PBT10",'Major retrofit'!$AH$18,"")))&amp;IF(F34="Scenario1PBT11",'Major retrofit'!$AI$18,IF(F34="Scenario2PBT11",'Major retrofit'!$AJ$18,IF(F34="Scenario3PBT11",'Major retrofit'!$AK$18,"")))&amp;IF(F34="Scenario1PBT12",'Major retrofit'!$AL$18,IF(F34="Scenario2PBT12",'Major retrofit'!$AM$18,IF(F34="Scenario3PBT12",'Major retrofit'!$AN$18,"")))&amp;IF(F34="Scenario1PBT13",'Major retrofit'!$AO$18,IF(F34="Scenario2PBT13",'Major retrofit'!$AP$18,IF(F34="Scenario3PBT13",'Major retrofit'!$AQ$18,"")))&amp;IF(F34="Scenario1PBT14",'Major retrofit'!$AR$18,IF(F34="Scenario2PBT14",'Major retrofit'!$AS$18,IF(F34="Scenario3PBT14",'Major retrofit'!$AT$18,"")))&amp;IF(F34="Scenario1PBT15",'Major retrofit'!$AU$18,IF(F34="Scenario2PBT15",'Major retrofit'!$AV$18,IF(F34="Scenario3PBT15",'Major retrofit'!$AW$18,"")))</f>
        <v/>
      </c>
      <c r="L34" s="117">
        <f t="shared" si="13"/>
        <v>0</v>
      </c>
      <c r="M34" s="117" t="str">
        <f>IF(F34="Scenario1PBT1",'Major retrofit'!$E$20,IF(F34="Scenario2PBT1",'Major retrofit'!$F$20,IF(F34="Scenario3PBT1",'Major retrofit'!$G$20,"")))&amp;IF(F34="Scenario1PBT2",'Major retrofit'!$H$20,IF(F34="Scenario2PBT2",'Major retrofit'!$I$20,IF(F34="Scenario3PBT2",'Major retrofit'!$J$20,"")))&amp;IF(F34="Scenario1PBT3",'Major retrofit'!$K$20,IF(F34="Scenario2PBT3",'Major retrofit'!$L$20,IF(F34="Scenario3PBT3",'Major retrofit'!$M$20,"")))&amp;IF(F34="Scenario1PBT4",'Major retrofit'!$N$20,IF(F34="Scenario2PBT4",'Major retrofit'!$O$20,IF(F34="Scenario3PBT4",'Major retrofit'!$P$20,"")))&amp;IF(F34="Scenario1PBT5",'Major retrofit'!$Q$20,IF(F34="Scenario2PBT5",'Major retrofit'!$R$20,IF(F34="Scenario3PBT5",'Major retrofit'!$S$20,"")))&amp;IF(F34="Scenario1PBT6",'Major retrofit'!$T$20,IF(F34="Scenario2PBT6",'Major retrofit'!$U$20,IF(F34="Scenario3PBT6",'Major retrofit'!$V$20,"")))&amp;IF(F34="Scenario1PBT7",'Major retrofit'!$W$20,IF(F34="Scenario2PBT7",'Major retrofit'!$X$20,IF(F34="Scenario3PBT7",'Major retrofit'!$Y$20,"")))&amp;IF(F34="Scenario1PBT8",'Major retrofit'!$Z$20,IF(F34="Scenario2PBT8",'Major retrofit'!$AA$20,IF(F34="Scenario3PBT8",'Major retrofit'!$AB$20,"")))&amp;IF(F34="Scenario1PBT9",'Major retrofit'!$AC$20,IF(F34="Scenario2PBT9",'Major retrofit'!$AD$20,IF(F34="Scenario3PBT9",'Major retrofit'!$AE$20,"")))&amp;IF(F34="Scenario1PBT10",'Major retrofit'!$AF$20,IF(F34="Scenario2PBT10",'Major retrofit'!$AG$20,IF(F34="Scenario3PBT10",'Major retrofit'!$AH$20,"")))&amp;IF(F34="Scenario1PBT11",'Major retrofit'!$AI$20,IF(F34="Scenario2PBT11",'Major retrofit'!$AJ$20,IF(F34="Scenario3PBT11",'Major retrofit'!$AK$20,"")))&amp;IF(F34="Scenario1PBT12",'Major retrofit'!$AL$20,IF(F34="Scenario2PBT12",'Major retrofit'!$AM$20,IF(F34="Scenario3PBT12",'Major retrofit'!$AN$20,"")))&amp;IF(F34="Scenario1PBT13",'Major retrofit'!$AO$20,IF(F34="Scenario2PBT13",'Major retrofit'!$AP$20,IF(F34="Scenario3PBT13",'Major retrofit'!$AQ$20,"")))&amp;IF(F34="Scenario1PBT14",'Major retrofit'!$AR$20,IF(F34="Scenario2PBT14",'Major retrofit'!$AS$20,IF(F34="Scenario3PBT14",'Major retrofit'!$AT$20,"")))&amp;IF(F34="Scenario1PBT15",'Major retrofit'!$AU$20,IF(F34="Scenario2PBT15",'Major retrofit'!$AV$20,IF(F34="Scenario3PBT15",'Major retrofit'!$AW$20,"")))</f>
        <v/>
      </c>
      <c r="N34" s="118">
        <f t="shared" si="14"/>
        <v>0</v>
      </c>
      <c r="O34" s="206" t="str">
        <f>IF(F34="Scenario1PBT1",'Major retrofit'!$E$23,IF(F34="Scenario2PBT1",'Major retrofit'!$F$23,IF(F34="Scenario3PBT1",'Major retrofit'!$G$23,"")))&amp;IF(F34="Scenario1PBT2",'Major retrofit'!$H$23,IF(F34="Scenario2PBT2",'Major retrofit'!$I$23,IF(F34="Scenario3PBT2",'Major retrofit'!$J$23,"")))&amp;IF(F34="Scenario1PBT3",'Major retrofit'!$K$23,IF(F34="Scenario2PBT3",'Major retrofit'!$L$23,IF(F34="Scenario3PBT3",'Major retrofit'!$M$23,"")))&amp;IF(F34="Scenario1PBT4",'Major retrofit'!$N$23,IF(F34="Scenario2PBT4",'Major retrofit'!$O$23,IF(F34="Scenario3PBT4",'Major retrofit'!$P$23,"")))&amp;IF(F34="Scenario1PBT5",'Major retrofit'!$Q$23,IF(F34="Scenario2PBT5",'Major retrofit'!$R$23,IF(F34="Scenario3PBT5",'Major retrofit'!$S$23,"")))&amp;IF(F34="Scenario1PBT6",'Major retrofit'!$T$23,IF(F34="Scenario2PBT6",'Major retrofit'!$U$23,IF(F34="Scenario3PBT6",'Major retrofit'!$V$23,"")))&amp;IF(F34="Scenario1PBT7",'Major retrofit'!$W$23,IF(F34="Scenario2PBT7",'Major retrofit'!$X$23,IF(F34="Scenario3PBT7",'Major retrofit'!$Y$23,"")))&amp;IF(F34="Scenario1PBT8",'Major retrofit'!$Z$23,IF(F34="Scenario2PBT8",'Major retrofit'!$AA$23,IF(F34="Scenario3PBT8",'Major retrofit'!$AB$23,"")))&amp;IF(F34="Scenario1PBT9",'Major retrofit'!$AC$23,IF(F34="Scenario2PBT9",'Major retrofit'!$AD$23,IF(F34="Scenario3PBT9",'Major retrofit'!$AE$23,"")))&amp;IF(F34="Scenario1PBT10",'Major retrofit'!$AF$23,IF(F34="Scenario2PBT10",'Major retrofit'!$AG$23,IF(F34="Scenario3PBT10",'Major retrofit'!$AH$23,"")))&amp;IF(F34="Scenario1PBT11",'Major retrofit'!$AI$23,IF(F34="Scenario2PBT11",'Major retrofit'!$AJ$23,IF(F34="Scenario3PBT11",'Major retrofit'!$AK$23,"")))&amp;IF(F34="Scenario1PBT12",'Major retrofit'!$AL$23,IF(F34="Scenario2PBT12",'Major retrofit'!$AM$23,IF(F34="Scenario3PBT12",'Major retrofit'!$AN$23,"")))&amp;IF(F34="Scenario1PBT13",'Major retrofit'!$AO$23,IF(F34="Scenario2PBT13",'Major retrofit'!$AP$23,IF(F34="Scenario3PBT13",'Major retrofit'!$AQ$23,"")))&amp;IF(F34="Scenario1PBT14",'Major retrofit'!$AR$23,IF(F34="Scenario2PBT14",'Major retrofit'!$AS$23,IF(F34="Scenario3PBT14",'Major retrofit'!$AT$23,"")))&amp;IF(F34="Scenario1PBT15",'Major retrofit'!$AU$23,IF(F34="Scenario2PBT15",'Major retrofit'!$AV$23,IF(F34="Scenario3PBT15",'Major retrofit'!$AW$23,"")))</f>
        <v/>
      </c>
      <c r="P34" s="117">
        <f t="shared" si="15"/>
        <v>0</v>
      </c>
      <c r="Q34" s="117" t="str">
        <f>IF(F34="Scenario1PBT1",'Major retrofit'!$E$25,IF(F34="Scenario2PBT1",'Major retrofit'!$F$25,IF(F34="Scenario3PBT1",'Major retrofit'!$G$25,"")))&amp;IF(F34="Scenario1PBT2",'Major retrofit'!$H$25,IF(F34="Scenario2PBT2",'Major retrofit'!$I$25,IF(F34="Scenario3PBT2",'Major retrofit'!$J$25,"")))&amp;IF(F34="Scenario1PBT3",'Major retrofit'!$K$25,IF(F34="Scenario2PBT3",'Major retrofit'!$L$25,IF(F34="Scenario3PBT3",'Major retrofit'!$M$25,"")))&amp;IF(F34="Scenario1PBT4",'Major retrofit'!$N$25,IF(F34="Scenario2PBT4",'Major retrofit'!$O$25,IF(F34="Scenario3PBT4",'Major retrofit'!$P$25,"")))&amp;IF(F34="Scenario1PBT5",'Major retrofit'!$Q$25,IF(F34="Scenario2PBT5",'Major retrofit'!$R$25,IF(F34="Scenario3PBT5",'Major retrofit'!$S$25,"")))&amp;IF(F34="Scenario1PBT6",'Major retrofit'!$T$25,IF(F34="Scenario2PBT6",'Major retrofit'!$U$25,IF(F34="Scenario3PBT6",'Major retrofit'!$V$25,"")))&amp;IF(F34="Scenario1PBT7",'Major retrofit'!$W$25,IF(F34="Scenario2PBT7",'Major retrofit'!$X$25,IF(F34="Scenario3PBT7",'Major retrofit'!$Y$25,"")))&amp;IF(F34="Scenario1PBT8",'Major retrofit'!$Z$25,IF(F34="Scenario2PBT8",'Major retrofit'!$AA$25,IF(F34="Scenario3PBT8",'Major retrofit'!$AB$25,"")))&amp;IF(F34="Scenario1PBT9",'Major retrofit'!$AC$25,IF(F34="Scenario2PBT9",'Major retrofit'!$AD$25,IF(F34="Scenario3PBT9",'Major retrofit'!$AE$25,"")))&amp;IF(F34="Scenario1PBT10",'Major retrofit'!$AF$25,IF(F34="Scenario2PBT10",'Major retrofit'!$AG$25,IF(F34="Scenario3PBT10",'Major retrofit'!$AH$25,"")))&amp;IF(F34="Scenario1PBT11",'Major retrofit'!$AI$25,IF(F34="Scenario2PBT11",'Major retrofit'!$AJ$25,IF(F34="Scenario3PBT11",'Major retrofit'!$AK$25,"")))&amp;IF(F34="Scenario1PBT12",'Major retrofit'!$AL$25,IF(F34="Scenario2PBT12",'Major retrofit'!$AM$25,IF(F34="Scenario3PBT12",'Major retrofit'!$AN$25,"")))&amp;IF(F34="Scenario1PBT13",'Major retrofit'!$AO$25,IF(F34="Scenario2PBT13",'Major retrofit'!$AP$25,IF(F34="Scenario3PBT13",'Major retrofit'!$AQ$25,"")))&amp;IF(F34="Scenario1PBT14",'Major retrofit'!$AR$25,IF(F34="Scenario2PBT14",'Major retrofit'!$AS$25,IF(F34="Scenario3PBT14",'Major retrofit'!$AT$25,"")))&amp;IF(F34="Scenario1PBT15",'Major retrofit'!$AU$25,IF(F34="Scenario2PBT15",'Major retrofit'!$AV$25,IF(F34="Scenario3PBT15",'Major retrofit'!$AW$25,"")))</f>
        <v/>
      </c>
      <c r="R34" s="117">
        <f t="shared" si="16"/>
        <v>0</v>
      </c>
      <c r="S34" s="117" t="str">
        <f>IF(F34="Scenario1PBT1",'Major retrofit'!$E$27,IF(F34="Scenario2PBT1",'Major retrofit'!$F$27,IF(F34="Scenario3PBT1",'Major retrofit'!$G$27,"")))&amp;IF(F34="Scenario1PBT2",'Major retrofit'!$H$27,IF(F34="Scenario2PBT2",'Major retrofit'!$I$27,IF(F34="Scenario3PBT2",'Major retrofit'!$J$27,"")))&amp;IF(F34="Scenario1PBT3",'Major retrofit'!$K$27,IF(F34="Scenario2PBT3",'Major retrofit'!$L$27,IF(F34="Scenario3PBT3",'Major retrofit'!$M$27,"")))&amp;IF(F34="Scenario1PBT4",'Major retrofit'!$N$27,IF(F34="Scenario2PBT4",'Major retrofit'!$O$27,IF(F34="Scenario3PBT4",'Major retrofit'!$P$27,"")))&amp;IF(F34="Scenario1PBT5",'Major retrofit'!$Q$27,IF(F34="Scenario2PBT5",'Major retrofit'!$R$27,IF(F34="Scenario3PBT5",'Major retrofit'!$S$27,"")))&amp;IF(F34="Scenario1PBT6",'Major retrofit'!$T$27,IF(F34="Scenario2PBT6",'Major retrofit'!$U$27,IF(F34="Scenario3PBT6",'Major retrofit'!$V$27,"")))&amp;IF(F34="Scenario1PBT7",'Major retrofit'!$W$27,IF(F34="Scenario2PBT7",'Major retrofit'!$X$27,IF(F34="Scenario3PBT7",'Major retrofit'!$Y$27,"")))&amp;IF(F34="Scenario1PBT8",'Major retrofit'!$Z$27,IF(F34="Scenario2PBT8",'Major retrofit'!$AA$27,IF(F34="Scenario3PBT8",'Major retrofit'!$AB$27,"")))&amp;IF(F34="Scenario1PBT9",'Major retrofit'!$AC$27,IF(F34="Scenario2PBT9",'Major retrofit'!$AD$27,IF(F34="Scenario3PBT9",'Major retrofit'!$AE$27,"")))&amp;IF(F34="Scenario1PBT10",'Major retrofit'!$AF$27,IF(F34="Scenario2PBT10",'Major retrofit'!$AG$27,IF(F34="Scenario3PBT10",'Major retrofit'!$AH$27,"")))&amp;IF(F34="Scenario1PBT11",'Major retrofit'!$AI$27,IF(F34="Scenario2PBT11",'Major retrofit'!$AJ$27,IF(F34="Scenario3PBT11",'Major retrofit'!$AK$27,"")))&amp;IF(F34="Scenario1PBT12",'Major retrofit'!$AL$27,IF(F34="Scenario2PBT12",'Major retrofit'!$AM$27,IF(F34="Scenario3PBT12",'Major retrofit'!$AN$27,"")))&amp;IF(F34="Scenario1PBT13",'Major retrofit'!$AO$27,IF(F34="Scenario2PBT13",'Major retrofit'!$AP$27,IF(F34="Scenario3PBT13",'Major retrofit'!$AQ$27,"")))&amp;IF(F34="Scenario1PBT14",'Major retrofit'!$AR$27,IF(F34="Scenario2PBT14",'Major retrofit'!$AS$27,IF(F34="Scenario3PBT14",'Major retrofit'!$AT$27,"")))&amp;IF(F34="Scenario1PBT15",'Major retrofit'!$AU$27,IF(F34="Scenario2PBT15",'Major retrofit'!$AV$27,IF(F34="Scenario3PBT15",'Major retrofit'!$AW$27,"")))</f>
        <v/>
      </c>
      <c r="T34" s="207">
        <f t="shared" si="17"/>
        <v>0</v>
      </c>
      <c r="U34" s="206" t="str">
        <f>IF(F34="Scenario1PBT1",'Major retrofit'!$E$38,IF(F34="Scenario2PBT1",'Major retrofit'!$F$38,IF(F34="Scenario3PBT1",'Major retrofit'!$G$38,"")))&amp;IF(F34="Scenario1PBT2",'Major retrofit'!$H$38,IF(F34="Scenario2PBT2",'Major retrofit'!$I$38,IF(F34="Scenario3PBT2",'Major retrofit'!$J$38,"")))&amp;IF(F34="Scenario1PBT3",'Major retrofit'!$K$38,IF(F34="Scenario2PBT3",'Major retrofit'!$L$38,IF(F34="Scenario3PBT3",'Major retrofit'!$M$38,"")))&amp;IF(F34="Scenario1PBT4",'Major retrofit'!$N$38,IF(F34="Scenario2PBT4",'Major retrofit'!$O$38,IF(F34="Scenario3PBT4",'Major retrofit'!$P$38,"")))&amp;IF(F34="Scenario1PBT5",'Major retrofit'!$Q$38,IF(F34="Scenario2PBT5",'Major retrofit'!$R$38,IF(F34="Scenario3PBT5",'Major retrofit'!$S$38,"")))&amp;IF(F34="Scenario1PBT6",'Major retrofit'!$T$38,IF(F34="Scenario2PBT6",'Major retrofit'!$U$38,IF(F34="Scenario3PBT6",'Major retrofit'!$V$38,"")))&amp;IF(F34="Scenario1PBT7",'Major retrofit'!$W$38,IF(F34="Scenario2PBT7",'Major retrofit'!$X$38,IF(F34="Scenario3PBT7",'Major retrofit'!$Y$38,"")))&amp;IF(F34="Scenario1PBT8",'Major retrofit'!$Z$38,IF(F34="Scenario2PBT8",'Major retrofit'!$AA$38,IF(F34="Scenario3PBT8",'Major retrofit'!$AB$38,"")))&amp;IF(F34="Scenario1PBT9",'Major retrofit'!$AC$38,IF(F34="Scenario2PBT9",'Major retrofit'!$AD$38,IF(F34="Scenario3PBT9",'Major retrofit'!$AE$38,"")))&amp;IF(F34="Scenario1PBT10",'Major retrofit'!$AF$38,IF(F34="Scenario2PBT10",'Major retrofit'!$AG$38,IF(F34="Scenario3PBT10",'Major retrofit'!$AH$38,"")))&amp;IF(F34="Scenario1PBT11",'Major retrofit'!$AI$38,IF(F34="Scenario2PBT11",'Major retrofit'!$AJ$38,IF(F34="Scenario3PBT11",'Major retrofit'!$AK$38,"")))&amp;IF(F34="Scenario1PBT12",'Major retrofit'!$AL$38,IF(F34="Scenario2PBT12",'Major retrofit'!$AM$38,IF(F34="Scenario3PBT12",'Major retrofit'!$AN$38,"")))&amp;IF(F34="Scenario1PBT13",'Major retrofit'!$AO$38,IF(F34="Scenario2PBT13",'Major retrofit'!$AP$38,IF(F34="Scenario3PBT13",'Major retrofit'!$AQ$38,"")))&amp;IF(F34="Scenario1PBT14",'Major retrofit'!$AR$38,IF(F34="Scenario2PBT14",'Major retrofit'!$AS$38,IF(F34="Scenario3PBT14",'Major retrofit'!$AT$38,"")))&amp;IF(F34="Scenario1PBT15",'Major retrofit'!$AU$38,IF(F34="Scenario2PBT15",'Major retrofit'!$AV$38,IF(F34="Scenario3PBT15",'Major retrofit'!$AW$38,"")))</f>
        <v/>
      </c>
      <c r="V34" s="117">
        <f t="shared" si="18"/>
        <v>0</v>
      </c>
      <c r="W34" s="117" t="str">
        <f>IF(F34="Scenario1PBT1",'Major retrofit'!$E$40,IF(F34="Scenario2PBT1",'Major retrofit'!$F$40,IF(F34="Scenario3PBT1",'Major retrofit'!$G$40,"")))&amp;IF(F34="Scenario1PBT2",'Major retrofit'!$H$40,IF(F34="Scenario2PBT2",'Major retrofit'!$I$40,IF(F34="Scenario3PBT2",'Major retrofit'!$J$40,"")))&amp;IF(F34="Scenario1PBT3",'Major retrofit'!$K$40,IF(F34="Scenario2PBT3",'Major retrofit'!$L$40,IF(F34="Scenario3PBT3",'Major retrofit'!$M$40,"")))&amp;IF(F34="Scenario1PBT4",'Major retrofit'!$N$40,IF(F34="Scenario2PBT4",'Major retrofit'!$O$40,IF(F34="Scenario3PBT4",'Major retrofit'!$P$40,"")))&amp;IF(F34="Scenario1PBT5",'Major retrofit'!$Q$40,IF(F34="Scenario2PBT5",'Major retrofit'!$R$40,IF(F34="Scenario3PBT5",'Major retrofit'!$S$40,"")))&amp;IF(F34="Scenario1PBT6",'Major retrofit'!$T$40,IF(F34="Scenario2PBT6",'Major retrofit'!$U$40,IF(F34="Scenario3PBT6",'Major retrofit'!$V$40,"")))&amp;IF(F34="Scenario1PBT7",'Major retrofit'!$W$40,IF(F34="Scenario2PBT7",'Major retrofit'!$X$40,IF(F34="Scenario3PBT7",'Major retrofit'!$Y$40,"")))&amp;IF(F34="Scenario1PBT8",'Major retrofit'!$Z$40,IF(F34="Scenario2PBT8",'Major retrofit'!$AA$40,IF(F34="Scenario3PBT8",'Major retrofit'!$AB$40,"")))&amp;IF(F34="Scenario1PBT9",'Major retrofit'!$AC$40,IF(F34="Scenario2PBT9",'Major retrofit'!$AD$40,IF(F34="Scenario3PBT9",'Major retrofit'!$AE$40,"")))&amp;IF(F34="Scenario1PBT10",'Major retrofit'!$AF$40,IF(F34="Scenario2PBT10",'Major retrofit'!$AG$40,IF(F34="Scenario3PBT10",'Major retrofit'!$AH$40,"")))&amp;IF(F34="Scenario1PBT11",'Major retrofit'!$AI$40,IF(F34="Scenario2PBT11",'Major retrofit'!$AJ$40,IF(F34="Scenario3PBT11",'Major retrofit'!$AK$40,"")))&amp;IF(F34="Scenario1PBT12",'Major retrofit'!$AL$40,IF(F34="Scenario2PBT12",'Major retrofit'!$AM$40,IF(F34="Scenario3PBT12",'Major retrofit'!$AN$40,"")))&amp;IF(F34="Scenario1PBT13",'Major retrofit'!$AO$40,IF(F34="Scenario2PBT13",'Major retrofit'!$AP$40,IF(F34="Scenario3PBT13",'Major retrofit'!$AQ$40,"")))&amp;IF(F34="Scenario1PBT14",'Major retrofit'!$AR$40,IF(F34="Scenario2PBT14",'Major retrofit'!$AS$40,IF(F34="Scenario3PBT14",'Major retrofit'!$AT$40,"")))&amp;IF(F34="Scenario1PBT15",'Major retrofit'!$AU$40,IF(F34="Scenario2PBT15",'Major retrofit'!$AV$40,IF(F34="Scenario3PBT15",'Major retrofit'!$AW$40,"")))</f>
        <v/>
      </c>
      <c r="X34" s="117">
        <f t="shared" si="19"/>
        <v>0</v>
      </c>
      <c r="Y34" s="117" t="str">
        <f>IF(F34="Scenario1PBT1",'Major retrofit'!$E$42,IF(F34="Scenario2PBT1",'Major retrofit'!$F$42,IF(F34="Scenario3PBT1",'Major retrofit'!$G$42,"")))&amp;IF(F34="Scenario1PBT2",'Major retrofit'!$H$42,IF(F34="Scenario2PBT2",'Major retrofit'!$I$42,IF(F34="Scenario3PBT2",'Major retrofit'!$J$42,"")))&amp;IF(F34="Scenario1PBT3",'Major retrofit'!$K$42,IF(F34="Scenario2PBT3",'Major retrofit'!$L$42,IF(F34="Scenario3PBT3",'Major retrofit'!$M$42,"")))&amp;IF(F34="Scenario1PBT4",'Major retrofit'!$N$42,IF(F34="Scenario2PBT4",'Major retrofit'!$O$42,IF(F34="Scenario3PBT4",'Major retrofit'!$P$42,"")))&amp;IF(F34="Scenario1PBT5",'Major retrofit'!$Q$42,IF(F34="Scenario2PBT5",'Major retrofit'!$R$42,IF(F34="Scenario3PBT5",'Major retrofit'!$S$42,"")))&amp;IF(F34="Scenario1PBT6",'Major retrofit'!$T$42,IF(F34="Scenario2PBT6",'Major retrofit'!$U$42,IF(F34="Scenario3PBT6",'Major retrofit'!$V$42,"")))&amp;IF(F34="Scenario1PBT7",'Major retrofit'!$W$42,IF(F34="Scenario2PBT7",'Major retrofit'!$X$42,IF(F34="Scenario3PBT7",'Major retrofit'!$Y$42,"")))&amp;IF(F34="Scenario1PBT8",'Major retrofit'!$Z$42,IF(F34="Scenario2PBT8",'Major retrofit'!$AA$42,IF(F34="Scenario3PBT8",'Major retrofit'!$AB$42,"")))&amp;IF(F34="Scenario1PBT9",'Major retrofit'!$AC$42,IF(F34="Scenario2PBT9",'Major retrofit'!$AD$42,IF(F34="Scenario3PBT9",'Major retrofit'!$AE$42,"")))&amp;IF(F34="Scenario1PBT10",'Major retrofit'!$AF$42,IF(F34="Scenario2PBT10",'Major retrofit'!$AG$42,IF(F34="Scenario3PBT10",'Major retrofit'!$AH$42,"")))&amp;IF(F34="Scenario1PBT11",'Major retrofit'!$AI$42,IF(F34="Scenario2PBT11",'Major retrofit'!$AJ$42,IF(F34="Scenario3PBT11",'Major retrofit'!$AK$42,"")))&amp;IF(F34="Scenario1PBT12",'Major retrofit'!$AL$42,IF(F34="Scenario2PBT12",'Major retrofit'!$AM$42,IF(F34="Scenario3PBT12",'Major retrofit'!$AN$42,"")))&amp;IF(F34="Scenario1PBT13",'Major retrofit'!$AO$42,IF(F34="Scenario2PBT13",'Major retrofit'!$AP$42,IF(F34="Scenario3PBT13",'Major retrofit'!$AQ$42,"")))&amp;IF(F34="Scenario1PBT14",'Major retrofit'!$AR$42,IF(F34="Scenario2PBT14",'Major retrofit'!$AS$42,IF(F34="Scenario3PBT14",'Major retrofit'!$AT$42,"")))&amp;IF(F34="Scenario1PBT15",'Major retrofit'!$AU$42,IF(F34="Scenario2PBT15",'Major retrofit'!$AV$42,IF(F34="Scenario3PBT15",'Major retrofit'!$AW$42,"")))</f>
        <v/>
      </c>
      <c r="Z34" s="117">
        <f t="shared" si="20"/>
        <v>0</v>
      </c>
      <c r="AA34" s="178" t="str">
        <f>IF(F34="Scenario1PBT1",'Major retrofit'!$E$101,IF(F34="Scenario2PBT1",'Major retrofit'!$F$101,IF(F34="Scenario3PBT1",'Major retrofit'!$G$101,"")))&amp;IF(F34="Scenario1PBT2",'Major retrofit'!$H$101,IF(F34="Scenario2PBT2",'Major retrofit'!$I$101,IF(F34="Scenario3PBT2",'Major retrofit'!$J$101,"")))&amp;IF(F34="Scenario1PBT3",'Major retrofit'!$K$101,IF(F34="Scenario2PBT3",'Major retrofit'!$L$101,IF(F34="Scenario3PBT3",'Major retrofit'!$M$101,"")))&amp;IF(F34="Scenario1PBT4",'Major retrofit'!$N$101,IF(F34="Scenario2PBT4",'Major retrofit'!$O$101,IF(F34="Scenario3PBT4",'Major retrofit'!$P$101,"")))&amp;IF(F34="Scenario1PBT5",'Major retrofit'!$Q$101,IF(F34="Scenario2PBT5",'Major retrofit'!$R$101,IF(F34="Scenario3PBT5",'Major retrofit'!$S$101,"")))&amp;IF(F34="Scenario1PBT6",'Major retrofit'!$T$101,IF(F34="Scenario2PBT6",'Major retrofit'!$U$101,IF(F34="Scenario3PBT6",'Major retrofit'!$V$101,"")))&amp;IF(F34="Scenario1PBT7",'Major retrofit'!$W$101,IF(F34="Scenario2PBT7",'Major retrofit'!$X$101,IF(F34="Scenario3PBT7",'Major retrofit'!$Y$101,"")))&amp;IF(F34="Scenario1PBT8",'Major retrofit'!$Z$101,IF(F34="Scenario2PBT8",'Major retrofit'!$AA$101,IF(F34="Scenario3PBT8",'Major retrofit'!$AB$101,"")))&amp;IF(F34="Scenario1PBT9",'Major retrofit'!$AC$101,IF(F34="Scenario2PBT9",'Major retrofit'!$AD$101,IF(F34="Scenario3PBT9",'Major retrofit'!$AE$101,"")))&amp;IF(F34="Scenario1PBT10",'Major retrofit'!$AF$101,IF(F34="Scenario2PBT10",'Major retrofit'!$AG$101,IF(F34="Scenario3PBT10",'Major retrofit'!$AH$101,"")))&amp;IF(F34="Scenario1PBT11",'Major retrofit'!$AI$101,IF(F34="Scenario2PBT11",'Major retrofit'!$AJ$101,IF(F34="Scenario3PBT11",'Major retrofit'!$AK$101,"")))&amp;IF(F34="Scenario1PBT12",'Major retrofit'!$AL$101,IF(F34="Scenario2PBT12",'Major retrofit'!$AM$101,IF(F34="Scenario3PBT12",'Major retrofit'!$AN$101,"")))&amp;IF(F34="Scenario1PBT13",'Major retrofit'!$AO$101,IF(F34="Scenario2PBT13",'Major retrofit'!$AP$101,IF(F34="Scenario3PBT13",'Major retrofit'!$AQ$101,"")))&amp;IF(F34="Scenario1PBT14",'Major retrofit'!$AR$101,IF(F34="Scenario2PBT14",'Major retrofit'!$AS$101,IF(F34="Scenario3PBT14",'Major retrofit'!$AT$101,"")))&amp;IF(F34="Scenario1PBT15",'Major retrofit'!$AU$101,IF(F34="Scenario2PBT15",'Major retrofit'!$AV$101,IF(F34="Scenario3PBT15",'Major retrofit'!$AW$101,"")))</f>
        <v/>
      </c>
      <c r="AB34" s="179">
        <f t="shared" si="21"/>
        <v>0</v>
      </c>
      <c r="AC34" s="208">
        <f>IFERROR('Projection_Base-case'!G34-G34,0)</f>
        <v>0</v>
      </c>
      <c r="AD34" s="117">
        <f t="shared" si="0"/>
        <v>0</v>
      </c>
      <c r="AE34" s="117">
        <f>IFERROR(100*AC34/'Projection_Base-case'!G34,0)</f>
        <v>0</v>
      </c>
      <c r="AF34" s="117">
        <f>IFERROR('Projection_Base-case'!I34-I34,0)</f>
        <v>0</v>
      </c>
      <c r="AG34" s="117">
        <f t="shared" si="1"/>
        <v>0</v>
      </c>
      <c r="AH34" s="117">
        <f>IFERROR(100*AF34/'Projection_Base-case'!I34,0)</f>
        <v>0</v>
      </c>
      <c r="AI34" s="117">
        <f>IFERROR('Projection_Base-case'!K34-K34,0)</f>
        <v>0</v>
      </c>
      <c r="AJ34" s="117">
        <f t="shared" si="2"/>
        <v>0</v>
      </c>
      <c r="AK34" s="117">
        <f>IFERROR(100*AI34/'Projection_Base-case'!K34,0)</f>
        <v>0</v>
      </c>
      <c r="AL34" s="117">
        <f>IFERROR(M34-'Projection_Base-case'!M34,0)</f>
        <v>0</v>
      </c>
      <c r="AM34" s="117">
        <f t="shared" si="3"/>
        <v>0</v>
      </c>
      <c r="AN34" s="179">
        <f>IFERROR(IF('Projection_Base-case'!N34&gt;0,100*AM34/'Projection_Base-case'!N34,100*AM34/N34),0)</f>
        <v>0</v>
      </c>
      <c r="AO34" s="206">
        <f>IFERROR('Projection_Base-case'!O34-O34,0)</f>
        <v>0</v>
      </c>
      <c r="AP34" s="117">
        <f t="shared" si="4"/>
        <v>0</v>
      </c>
      <c r="AQ34" s="117">
        <f>IFERROR(100*AO34/'Projection_Base-case'!O34,0)</f>
        <v>0</v>
      </c>
      <c r="AR34" s="117">
        <f>IFERROR('Projection_Base-case'!Q34-Q34,0)</f>
        <v>0</v>
      </c>
      <c r="AS34" s="117">
        <f t="shared" si="5"/>
        <v>0</v>
      </c>
      <c r="AT34" s="117">
        <f>IFERROR(100*AR34/'Projection_Base-case'!Q34,0)</f>
        <v>0</v>
      </c>
      <c r="AU34" s="117">
        <f>IFERROR('Projection_Base-case'!S34-S34,0)</f>
        <v>0</v>
      </c>
      <c r="AV34" s="117">
        <f t="shared" si="6"/>
        <v>0</v>
      </c>
      <c r="AW34" s="118">
        <f>IFERROR(100*AU34/'Projection_Base-case'!S34,0)</f>
        <v>0</v>
      </c>
      <c r="AX34" s="206">
        <f>IFERROR('Projection_Base-case'!U34-U34,0)</f>
        <v>0</v>
      </c>
      <c r="AY34" s="117">
        <f t="shared" si="7"/>
        <v>0</v>
      </c>
      <c r="AZ34" s="117">
        <f>IFERROR(100*AX34/'Projection_Base-case'!U34,0)</f>
        <v>0</v>
      </c>
      <c r="BA34" s="117">
        <f>IFERROR('Projection_Base-case'!W34-W34,0)</f>
        <v>0</v>
      </c>
      <c r="BB34" s="117">
        <f t="shared" si="8"/>
        <v>0</v>
      </c>
      <c r="BC34" s="117">
        <f>IFERROR(100*BA34/'Projection_Base-case'!W34,0)</f>
        <v>0</v>
      </c>
      <c r="BD34" s="117">
        <f>IFERROR('Projection_Base-case'!Y34-Y34,0)</f>
        <v>0</v>
      </c>
      <c r="BE34" s="117">
        <f t="shared" si="9"/>
        <v>0</v>
      </c>
      <c r="BF34" s="117">
        <f>IFERROR(100*BD34/'Projection_Base-case'!Y34,0)</f>
        <v>0</v>
      </c>
      <c r="BG34" s="178">
        <f t="shared" si="22"/>
        <v>0</v>
      </c>
      <c r="BH34" s="179">
        <f t="shared" si="23"/>
        <v>0</v>
      </c>
    </row>
    <row r="35" spans="1:60" ht="15" thickBot="1">
      <c r="A35" s="205">
        <v>30</v>
      </c>
      <c r="B35" s="119">
        <f>IF('Projection_Base-case'!B35&lt;&gt;"",'Projection_Base-case'!B35,0)</f>
        <v>0</v>
      </c>
      <c r="C35" s="119">
        <f>IF('Projection_Base-case'!C35&lt;&gt;"",'Projection_Base-case'!C35,0)</f>
        <v>0</v>
      </c>
      <c r="D35" s="119">
        <f>IF('Projection_Base-case'!D35&lt;&gt;"",'Projection_Base-case'!D35,0)</f>
        <v>0</v>
      </c>
      <c r="E35" s="263" t="str">
        <f>IF(AND('Résultats major'!$AC$3="OUI",'Résultats major'!E34&lt;&gt;""),'Résultats major'!E34,IF(OR(D35="PBT1",D35="PBT2",D35="PBT3",D35="PBT4",D35="PBT5",D35="PBT6",D35="PBT7",D35="PBT8",D35="PBT10"),"Scenario1",IF(D35="PBT9","Scenario2","")))</f>
        <v/>
      </c>
      <c r="F35" s="202" t="str">
        <f t="shared" si="10"/>
        <v>0</v>
      </c>
      <c r="G35" s="177" t="str">
        <f>IF(F35="Scenario1PBT1",'Major retrofit'!$E$6,IF(F35="Scenario2PBT1",'Major retrofit'!$F$6,IF(F35="Scenario3PBT1",'Major retrofit'!$G$6,"")))&amp;IF(F35="Scenario1PBT2",'Major retrofit'!$H$6,IF(F35="Scenario2PBT2",'Major retrofit'!$I$6,IF(F35="Scenario3PBT2",'Major retrofit'!$J$6,"")))&amp;IF(F35="Scenario1PBT3",'Major retrofit'!$K$6,IF(F35="Scenario2PBT3",'Major retrofit'!$L$6,IF(F35="Scenario3PBT3",'Major retrofit'!$M$6,"")))&amp;IF(F35="Scenario1PBT4",'Major retrofit'!$N$6,IF(F35="Scenario2PBT4",'Major retrofit'!$O$6,IF(F35="Scenario3PBT4",'Major retrofit'!$P$6,"")))&amp;IF(F35="Scenario1PBT5",'Major retrofit'!$Q$6,IF(F35="Scenario2PBT5",'Major retrofit'!$R$6,IF(F35="Scenario3PBT5",'Major retrofit'!$S$6,"")))&amp;IF(F35="Scenario1PBT6",'Major retrofit'!$T$6,IF(F35="Scenario2PBT6",'Major retrofit'!$U$6,IF(F35="Scenario3PBT6",'Major retrofit'!$V$6,"")))&amp;IF(F35="Scenario1PBT7",'Major retrofit'!$W$6,IF(F35="Scenario2PBT7",'Major retrofit'!$X$6,IF(F35="Scenario3PBT7",'Major retrofit'!$Y$6,"")))&amp;IF(F35="Scenario1PBT8",'Major retrofit'!$Z$6,IF(F35="Scenario2PBT8",'Major retrofit'!$AA$6,IF(F35="Scenario3PBT8",'Major retrofit'!$AB$6,"")))&amp;IF(F35="Scenario1PBT9",'Major retrofit'!$AC$6,IF(F35="Scenario2PBT9",'Major retrofit'!$AD$6,IF(F35="Scenario3PBT9",'Major retrofit'!$AE$6,"")))&amp;IF(F35="Scenario1PBT10",'Major retrofit'!$AF$6,IF(F35="Scenario2PBT10",'Major retrofit'!$AG$6,IF(F35="Scenario3PBT10",'Major retrofit'!$AH$6,"")))&amp;IF(F35="Scenario1PBT11",'Major retrofit'!$AI$6,IF(F35="Scenario2PBT11",'Major retrofit'!$AJ$6,IF(F35="Scenario3PBT11",'Major retrofit'!$AK$6,"")))&amp;IF(F35="Scenario1PBT12",'Major retrofit'!$AL$6,IF(F35="Scenario2PBT12",'Major retrofit'!$AM$6,IF(F35="Scenario3PBT12",'Major retrofit'!$AN$6,"")))&amp;IF(F35="Scenario1PBT13",'Major retrofit'!$AO$6,IF(F35="Scenario2PBT13",'Major retrofit'!$AP$6,IF(F35="Scenario3PBT13",'Major retrofit'!$AQ$6,"")))&amp;IF(F35="Scenario1PBT14",'Major retrofit'!$AR$6,IF(F35="Scenario2PBT14",'Major retrofit'!$AS$6,IF(F35="Scenario3PBT14",'Major retrofit'!$AT$6,"")))&amp;IF(F35="Scenario1PBT15",'Major retrofit'!$AU$6,IF(F35="Scenario2PBT15",'Major retrofit'!$AV$6,IF(F35="Scenario3PBT15",'Major retrofit'!$AW$6,"")))</f>
        <v/>
      </c>
      <c r="H35" s="117">
        <f t="shared" si="11"/>
        <v>0</v>
      </c>
      <c r="I35" s="178" t="str">
        <f>IF(F35="Scenario1PBT1",'Major retrofit'!$E$16,IF(F35="Scenario2PBT1",'Major retrofit'!$F$16,IF(F35="Scenario3PBT1",'Major retrofit'!$G$16,"")))&amp;IF(F35="Scenario1PBT2",'Major retrofit'!$H$16,IF(F35="Scenario2PBT2",'Major retrofit'!$I$16,IF(F35="Scenario3PBT2",'Major retrofit'!$J$16,"")))&amp;IF(F35="Scenario1PBT3",'Major retrofit'!$K$16,IF(F35="Scenario2PBT3",'Major retrofit'!$L$16,IF(F35="Scenario3PBT3",'Major retrofit'!$M$16,"")))&amp;IF(F35="Scenario1PBT4",'Major retrofit'!$N$16,IF(F35="Scenario2PBT4",'Major retrofit'!$O$16,IF(F35="Scenario3PBT4",'Major retrofit'!$P$16,"")))&amp;IF(F35="Scenario1PBT5",'Major retrofit'!$Q$16,IF(F35="Scenario2PBT5",'Major retrofit'!$R$16,IF(F35="Scenario3PBT5",'Major retrofit'!$S$16,"")))&amp;IF(F35="Scenario1PBT6",'Major retrofit'!$T$16,IF(F35="Scenario2PBT6",'Major retrofit'!$U$16,IF(F35="Scenario3PBT6",'Major retrofit'!$V$16,"")))&amp;IF(F35="Scenario1PBT7",'Major retrofit'!$W$16,IF(F35="Scenario2PBT7",'Major retrofit'!$X$16,IF(F35="Scenario3PBT7",'Major retrofit'!$Y$16,"")))&amp;IF(F35="Scenario1PBT8",'Major retrofit'!$Z$16,IF(F35="Scenario2PBT8",'Major retrofit'!$AA$16,IF(F35="Scenario3PBT8",'Major retrofit'!$AB$16,"")))&amp;IF(F35="Scenario1PBT9",'Major retrofit'!$AC$16,IF(F35="Scenario2PBT9",'Major retrofit'!$AD$16,IF(F35="Scenario3PBT9",'Major retrofit'!$AE$16,"")))&amp;IF(F35="Scenario1PBT10",'Major retrofit'!$AF$16,IF(F35="Scenario2PBT10",'Major retrofit'!$AG$16,IF(F35="Scenario3PBT10",'Major retrofit'!$AH$16,"")))&amp;IF(F35="Scenario1PBT11",'Major retrofit'!$AI$16,IF(F35="Scenario2PBT11",'Major retrofit'!$AJ$16,IF(F35="Scenario3PBT11",'Major retrofit'!$AK$16,"")))&amp;IF(F35="Scenario1PBT12",'Major retrofit'!$AL$16,IF(F35="Scenario2PBT12",'Major retrofit'!$AM$16,IF(F35="Scenario3PBT12",'Major retrofit'!$AN$16,"")))&amp;IF(F35="Scenario1PBT13",'Major retrofit'!$AO$16,IF(F35="Scenario2PBT13",'Major retrofit'!$AP$16,IF(F35="Scenario3PBT13",'Major retrofit'!$AQ$16,"")))&amp;IF(F35="Scenario1PBT14",'Major retrofit'!$AR$16,IF(F35="Scenario2PBT14",'Major retrofit'!$AS$16,IF(F35="Scenario3PBT14",'Major retrofit'!$AT$16,"")))&amp;IF(F35="Scenario1PBT15",'Major retrofit'!$AU$16,IF(F35="Scenario2PBT15",'Major retrofit'!$AV$16,IF(F35="Scenario3PBT15",'Major retrofit'!$AW$16,"")))</f>
        <v/>
      </c>
      <c r="J35" s="117">
        <f t="shared" si="12"/>
        <v>0</v>
      </c>
      <c r="K35" s="117" t="str">
        <f>IF(F35="Scenario1PBT1",'Major retrofit'!$E$18,IF(F35="Scenario2PBT1",'Major retrofit'!$F$18,IF(F35="Scenario3PBT1",'Major retrofit'!$G$18,"")))&amp;IF(F35="Scenario1PBT2",'Major retrofit'!$H$18,IF(F35="Scenario2PBT2",'Major retrofit'!$I$18,IF(F35="Scenario3PBT2",'Major retrofit'!$J$18,"")))&amp;IF(F35="Scenario1PBT3",'Major retrofit'!$K$18,IF(F35="Scenario2PBT3",'Major retrofit'!$L$18,IF(F35="Scenario3PBT3",'Major retrofit'!$M$18,"")))&amp;IF(F35="Scenario1PBT4",'Major retrofit'!$N$18,IF(F35="Scenario2PBT4",'Major retrofit'!$O$18,IF(F35="Scenario3PBT4",'Major retrofit'!$P$18,"")))&amp;IF(F35="Scenario1PBT5",'Major retrofit'!$Q$18,IF(F35="Scenario2PBT5",'Major retrofit'!$R$18,IF(F35="Scenario3PBT5",'Major retrofit'!$S$18,"")))&amp;IF(F35="Scenario1PBT6",'Major retrofit'!$T$18,IF(F35="Scenario2PBT6",'Major retrofit'!$U$18,IF(F35="Scenario3PBT6",'Major retrofit'!$V$18,"")))&amp;IF(F35="Scenario1PBT7",'Major retrofit'!$W$18,IF(F35="Scenario2PBT7",'Major retrofit'!$X$18,IF(F35="Scenario3PBT7",'Major retrofit'!$Y$18,"")))&amp;IF(F35="Scenario1PBT8",'Major retrofit'!$Z$18,IF(F35="Scenario2PBT8",'Major retrofit'!$AA$18,IF(F35="Scenario3PBT8",'Major retrofit'!$AB$18,"")))&amp;IF(F35="Scenario1PBT9",'Major retrofit'!$AC$18,IF(F35="Scenario2PBT9",'Major retrofit'!$AD$18,IF(F35="Scenario3PBT9",'Major retrofit'!$AE$18,"")))&amp;IF(F35="Scenario1PBT10",'Major retrofit'!$AF$18,IF(F35="Scenario2PBT10",'Major retrofit'!$AG$18,IF(F35="Scenario3PBT10",'Major retrofit'!$AH$18,"")))&amp;IF(F35="Scenario1PBT11",'Major retrofit'!$AI$18,IF(F35="Scenario2PBT11",'Major retrofit'!$AJ$18,IF(F35="Scenario3PBT11",'Major retrofit'!$AK$18,"")))&amp;IF(F35="Scenario1PBT12",'Major retrofit'!$AL$18,IF(F35="Scenario2PBT12",'Major retrofit'!$AM$18,IF(F35="Scenario3PBT12",'Major retrofit'!$AN$18,"")))&amp;IF(F35="Scenario1PBT13",'Major retrofit'!$AO$18,IF(F35="Scenario2PBT13",'Major retrofit'!$AP$18,IF(F35="Scenario3PBT13",'Major retrofit'!$AQ$18,"")))&amp;IF(F35="Scenario1PBT14",'Major retrofit'!$AR$18,IF(F35="Scenario2PBT14",'Major retrofit'!$AS$18,IF(F35="Scenario3PBT14",'Major retrofit'!$AT$18,"")))&amp;IF(F35="Scenario1PBT15",'Major retrofit'!$AU$18,IF(F35="Scenario2PBT15",'Major retrofit'!$AV$18,IF(F35="Scenario3PBT15",'Major retrofit'!$AW$18,"")))</f>
        <v/>
      </c>
      <c r="L35" s="117">
        <f t="shared" si="13"/>
        <v>0</v>
      </c>
      <c r="M35" s="117" t="str">
        <f>IF(F35="Scenario1PBT1",'Major retrofit'!$E$20,IF(F35="Scenario2PBT1",'Major retrofit'!$F$20,IF(F35="Scenario3PBT1",'Major retrofit'!$G$20,"")))&amp;IF(F35="Scenario1PBT2",'Major retrofit'!$H$20,IF(F35="Scenario2PBT2",'Major retrofit'!$I$20,IF(F35="Scenario3PBT2",'Major retrofit'!$J$20,"")))&amp;IF(F35="Scenario1PBT3",'Major retrofit'!$K$20,IF(F35="Scenario2PBT3",'Major retrofit'!$L$20,IF(F35="Scenario3PBT3",'Major retrofit'!$M$20,"")))&amp;IF(F35="Scenario1PBT4",'Major retrofit'!$N$20,IF(F35="Scenario2PBT4",'Major retrofit'!$O$20,IF(F35="Scenario3PBT4",'Major retrofit'!$P$20,"")))&amp;IF(F35="Scenario1PBT5",'Major retrofit'!$Q$20,IF(F35="Scenario2PBT5",'Major retrofit'!$R$20,IF(F35="Scenario3PBT5",'Major retrofit'!$S$20,"")))&amp;IF(F35="Scenario1PBT6",'Major retrofit'!$T$20,IF(F35="Scenario2PBT6",'Major retrofit'!$U$20,IF(F35="Scenario3PBT6",'Major retrofit'!$V$20,"")))&amp;IF(F35="Scenario1PBT7",'Major retrofit'!$W$20,IF(F35="Scenario2PBT7",'Major retrofit'!$X$20,IF(F35="Scenario3PBT7",'Major retrofit'!$Y$20,"")))&amp;IF(F35="Scenario1PBT8",'Major retrofit'!$Z$20,IF(F35="Scenario2PBT8",'Major retrofit'!$AA$20,IF(F35="Scenario3PBT8",'Major retrofit'!$AB$20,"")))&amp;IF(F35="Scenario1PBT9",'Major retrofit'!$AC$20,IF(F35="Scenario2PBT9",'Major retrofit'!$AD$20,IF(F35="Scenario3PBT9",'Major retrofit'!$AE$20,"")))&amp;IF(F35="Scenario1PBT10",'Major retrofit'!$AF$20,IF(F35="Scenario2PBT10",'Major retrofit'!$AG$20,IF(F35="Scenario3PBT10",'Major retrofit'!$AH$20,"")))&amp;IF(F35="Scenario1PBT11",'Major retrofit'!$AI$20,IF(F35="Scenario2PBT11",'Major retrofit'!$AJ$20,IF(F35="Scenario3PBT11",'Major retrofit'!$AK$20,"")))&amp;IF(F35="Scenario1PBT12",'Major retrofit'!$AL$20,IF(F35="Scenario2PBT12",'Major retrofit'!$AM$20,IF(F35="Scenario3PBT12",'Major retrofit'!$AN$20,"")))&amp;IF(F35="Scenario1PBT13",'Major retrofit'!$AO$20,IF(F35="Scenario2PBT13",'Major retrofit'!$AP$20,IF(F35="Scenario3PBT13",'Major retrofit'!$AQ$20,"")))&amp;IF(F35="Scenario1PBT14",'Major retrofit'!$AR$20,IF(F35="Scenario2PBT14",'Major retrofit'!$AS$20,IF(F35="Scenario3PBT14",'Major retrofit'!$AT$20,"")))&amp;IF(F35="Scenario1PBT15",'Major retrofit'!$AU$20,IF(F35="Scenario2PBT15",'Major retrofit'!$AV$20,IF(F35="Scenario3PBT15",'Major retrofit'!$AW$20,"")))</f>
        <v/>
      </c>
      <c r="N35" s="118">
        <f t="shared" si="14"/>
        <v>0</v>
      </c>
      <c r="O35" s="206" t="str">
        <f>IF(F35="Scenario1PBT1",'Major retrofit'!$E$23,IF(F35="Scenario2PBT1",'Major retrofit'!$F$23,IF(F35="Scenario3PBT1",'Major retrofit'!$G$23,"")))&amp;IF(F35="Scenario1PBT2",'Major retrofit'!$H$23,IF(F35="Scenario2PBT2",'Major retrofit'!$I$23,IF(F35="Scenario3PBT2",'Major retrofit'!$J$23,"")))&amp;IF(F35="Scenario1PBT3",'Major retrofit'!$K$23,IF(F35="Scenario2PBT3",'Major retrofit'!$L$23,IF(F35="Scenario3PBT3",'Major retrofit'!$M$23,"")))&amp;IF(F35="Scenario1PBT4",'Major retrofit'!$N$23,IF(F35="Scenario2PBT4",'Major retrofit'!$O$23,IF(F35="Scenario3PBT4",'Major retrofit'!$P$23,"")))&amp;IF(F35="Scenario1PBT5",'Major retrofit'!$Q$23,IF(F35="Scenario2PBT5",'Major retrofit'!$R$23,IF(F35="Scenario3PBT5",'Major retrofit'!$S$23,"")))&amp;IF(F35="Scenario1PBT6",'Major retrofit'!$T$23,IF(F35="Scenario2PBT6",'Major retrofit'!$U$23,IF(F35="Scenario3PBT6",'Major retrofit'!$V$23,"")))&amp;IF(F35="Scenario1PBT7",'Major retrofit'!$W$23,IF(F35="Scenario2PBT7",'Major retrofit'!$X$23,IF(F35="Scenario3PBT7",'Major retrofit'!$Y$23,"")))&amp;IF(F35="Scenario1PBT8",'Major retrofit'!$Z$23,IF(F35="Scenario2PBT8",'Major retrofit'!$AA$23,IF(F35="Scenario3PBT8",'Major retrofit'!$AB$23,"")))&amp;IF(F35="Scenario1PBT9",'Major retrofit'!$AC$23,IF(F35="Scenario2PBT9",'Major retrofit'!$AD$23,IF(F35="Scenario3PBT9",'Major retrofit'!$AE$23,"")))&amp;IF(F35="Scenario1PBT10",'Major retrofit'!$AF$23,IF(F35="Scenario2PBT10",'Major retrofit'!$AG$23,IF(F35="Scenario3PBT10",'Major retrofit'!$AH$23,"")))&amp;IF(F35="Scenario1PBT11",'Major retrofit'!$AI$23,IF(F35="Scenario2PBT11",'Major retrofit'!$AJ$23,IF(F35="Scenario3PBT11",'Major retrofit'!$AK$23,"")))&amp;IF(F35="Scenario1PBT12",'Major retrofit'!$AL$23,IF(F35="Scenario2PBT12",'Major retrofit'!$AM$23,IF(F35="Scenario3PBT12",'Major retrofit'!$AN$23,"")))&amp;IF(F35="Scenario1PBT13",'Major retrofit'!$AO$23,IF(F35="Scenario2PBT13",'Major retrofit'!$AP$23,IF(F35="Scenario3PBT13",'Major retrofit'!$AQ$23,"")))&amp;IF(F35="Scenario1PBT14",'Major retrofit'!$AR$23,IF(F35="Scenario2PBT14",'Major retrofit'!$AS$23,IF(F35="Scenario3PBT14",'Major retrofit'!$AT$23,"")))&amp;IF(F35="Scenario1PBT15",'Major retrofit'!$AU$23,IF(F35="Scenario2PBT15",'Major retrofit'!$AV$23,IF(F35="Scenario3PBT15",'Major retrofit'!$AW$23,"")))</f>
        <v/>
      </c>
      <c r="P35" s="117">
        <f t="shared" si="15"/>
        <v>0</v>
      </c>
      <c r="Q35" s="117" t="str">
        <f>IF(F35="Scenario1PBT1",'Major retrofit'!$E$25,IF(F35="Scenario2PBT1",'Major retrofit'!$F$25,IF(F35="Scenario3PBT1",'Major retrofit'!$G$25,"")))&amp;IF(F35="Scenario1PBT2",'Major retrofit'!$H$25,IF(F35="Scenario2PBT2",'Major retrofit'!$I$25,IF(F35="Scenario3PBT2",'Major retrofit'!$J$25,"")))&amp;IF(F35="Scenario1PBT3",'Major retrofit'!$K$25,IF(F35="Scenario2PBT3",'Major retrofit'!$L$25,IF(F35="Scenario3PBT3",'Major retrofit'!$M$25,"")))&amp;IF(F35="Scenario1PBT4",'Major retrofit'!$N$25,IF(F35="Scenario2PBT4",'Major retrofit'!$O$25,IF(F35="Scenario3PBT4",'Major retrofit'!$P$25,"")))&amp;IF(F35="Scenario1PBT5",'Major retrofit'!$Q$25,IF(F35="Scenario2PBT5",'Major retrofit'!$R$25,IF(F35="Scenario3PBT5",'Major retrofit'!$S$25,"")))&amp;IF(F35="Scenario1PBT6",'Major retrofit'!$T$25,IF(F35="Scenario2PBT6",'Major retrofit'!$U$25,IF(F35="Scenario3PBT6",'Major retrofit'!$V$25,"")))&amp;IF(F35="Scenario1PBT7",'Major retrofit'!$W$25,IF(F35="Scenario2PBT7",'Major retrofit'!$X$25,IF(F35="Scenario3PBT7",'Major retrofit'!$Y$25,"")))&amp;IF(F35="Scenario1PBT8",'Major retrofit'!$Z$25,IF(F35="Scenario2PBT8",'Major retrofit'!$AA$25,IF(F35="Scenario3PBT8",'Major retrofit'!$AB$25,"")))&amp;IF(F35="Scenario1PBT9",'Major retrofit'!$AC$25,IF(F35="Scenario2PBT9",'Major retrofit'!$AD$25,IF(F35="Scenario3PBT9",'Major retrofit'!$AE$25,"")))&amp;IF(F35="Scenario1PBT10",'Major retrofit'!$AF$25,IF(F35="Scenario2PBT10",'Major retrofit'!$AG$25,IF(F35="Scenario3PBT10",'Major retrofit'!$AH$25,"")))&amp;IF(F35="Scenario1PBT11",'Major retrofit'!$AI$25,IF(F35="Scenario2PBT11",'Major retrofit'!$AJ$25,IF(F35="Scenario3PBT11",'Major retrofit'!$AK$25,"")))&amp;IF(F35="Scenario1PBT12",'Major retrofit'!$AL$25,IF(F35="Scenario2PBT12",'Major retrofit'!$AM$25,IF(F35="Scenario3PBT12",'Major retrofit'!$AN$25,"")))&amp;IF(F35="Scenario1PBT13",'Major retrofit'!$AO$25,IF(F35="Scenario2PBT13",'Major retrofit'!$AP$25,IF(F35="Scenario3PBT13",'Major retrofit'!$AQ$25,"")))&amp;IF(F35="Scenario1PBT14",'Major retrofit'!$AR$25,IF(F35="Scenario2PBT14",'Major retrofit'!$AS$25,IF(F35="Scenario3PBT14",'Major retrofit'!$AT$25,"")))&amp;IF(F35="Scenario1PBT15",'Major retrofit'!$AU$25,IF(F35="Scenario2PBT15",'Major retrofit'!$AV$25,IF(F35="Scenario3PBT15",'Major retrofit'!$AW$25,"")))</f>
        <v/>
      </c>
      <c r="R35" s="117">
        <f t="shared" si="16"/>
        <v>0</v>
      </c>
      <c r="S35" s="117" t="str">
        <f>IF(F35="Scenario1PBT1",'Major retrofit'!$E$27,IF(F35="Scenario2PBT1",'Major retrofit'!$F$27,IF(F35="Scenario3PBT1",'Major retrofit'!$G$27,"")))&amp;IF(F35="Scenario1PBT2",'Major retrofit'!$H$27,IF(F35="Scenario2PBT2",'Major retrofit'!$I$27,IF(F35="Scenario3PBT2",'Major retrofit'!$J$27,"")))&amp;IF(F35="Scenario1PBT3",'Major retrofit'!$K$27,IF(F35="Scenario2PBT3",'Major retrofit'!$L$27,IF(F35="Scenario3PBT3",'Major retrofit'!$M$27,"")))&amp;IF(F35="Scenario1PBT4",'Major retrofit'!$N$27,IF(F35="Scenario2PBT4",'Major retrofit'!$O$27,IF(F35="Scenario3PBT4",'Major retrofit'!$P$27,"")))&amp;IF(F35="Scenario1PBT5",'Major retrofit'!$Q$27,IF(F35="Scenario2PBT5",'Major retrofit'!$R$27,IF(F35="Scenario3PBT5",'Major retrofit'!$S$27,"")))&amp;IF(F35="Scenario1PBT6",'Major retrofit'!$T$27,IF(F35="Scenario2PBT6",'Major retrofit'!$U$27,IF(F35="Scenario3PBT6",'Major retrofit'!$V$27,"")))&amp;IF(F35="Scenario1PBT7",'Major retrofit'!$W$27,IF(F35="Scenario2PBT7",'Major retrofit'!$X$27,IF(F35="Scenario3PBT7",'Major retrofit'!$Y$27,"")))&amp;IF(F35="Scenario1PBT8",'Major retrofit'!$Z$27,IF(F35="Scenario2PBT8",'Major retrofit'!$AA$27,IF(F35="Scenario3PBT8",'Major retrofit'!$AB$27,"")))&amp;IF(F35="Scenario1PBT9",'Major retrofit'!$AC$27,IF(F35="Scenario2PBT9",'Major retrofit'!$AD$27,IF(F35="Scenario3PBT9",'Major retrofit'!$AE$27,"")))&amp;IF(F35="Scenario1PBT10",'Major retrofit'!$AF$27,IF(F35="Scenario2PBT10",'Major retrofit'!$AG$27,IF(F35="Scenario3PBT10",'Major retrofit'!$AH$27,"")))&amp;IF(F35="Scenario1PBT11",'Major retrofit'!$AI$27,IF(F35="Scenario2PBT11",'Major retrofit'!$AJ$27,IF(F35="Scenario3PBT11",'Major retrofit'!$AK$27,"")))&amp;IF(F35="Scenario1PBT12",'Major retrofit'!$AL$27,IF(F35="Scenario2PBT12",'Major retrofit'!$AM$27,IF(F35="Scenario3PBT12",'Major retrofit'!$AN$27,"")))&amp;IF(F35="Scenario1PBT13",'Major retrofit'!$AO$27,IF(F35="Scenario2PBT13",'Major retrofit'!$AP$27,IF(F35="Scenario3PBT13",'Major retrofit'!$AQ$27,"")))&amp;IF(F35="Scenario1PBT14",'Major retrofit'!$AR$27,IF(F35="Scenario2PBT14",'Major retrofit'!$AS$27,IF(F35="Scenario3PBT14",'Major retrofit'!$AT$27,"")))&amp;IF(F35="Scenario1PBT15",'Major retrofit'!$AU$27,IF(F35="Scenario2PBT15",'Major retrofit'!$AV$27,IF(F35="Scenario3PBT15",'Major retrofit'!$AW$27,"")))</f>
        <v/>
      </c>
      <c r="T35" s="207">
        <f t="shared" si="17"/>
        <v>0</v>
      </c>
      <c r="U35" s="206" t="str">
        <f>IF(F35="Scenario1PBT1",'Major retrofit'!$E$38,IF(F35="Scenario2PBT1",'Major retrofit'!$F$38,IF(F35="Scenario3PBT1",'Major retrofit'!$G$38,"")))&amp;IF(F35="Scenario1PBT2",'Major retrofit'!$H$38,IF(F35="Scenario2PBT2",'Major retrofit'!$I$38,IF(F35="Scenario3PBT2",'Major retrofit'!$J$38,"")))&amp;IF(F35="Scenario1PBT3",'Major retrofit'!$K$38,IF(F35="Scenario2PBT3",'Major retrofit'!$L$38,IF(F35="Scenario3PBT3",'Major retrofit'!$M$38,"")))&amp;IF(F35="Scenario1PBT4",'Major retrofit'!$N$38,IF(F35="Scenario2PBT4",'Major retrofit'!$O$38,IF(F35="Scenario3PBT4",'Major retrofit'!$P$38,"")))&amp;IF(F35="Scenario1PBT5",'Major retrofit'!$Q$38,IF(F35="Scenario2PBT5",'Major retrofit'!$R$38,IF(F35="Scenario3PBT5",'Major retrofit'!$S$38,"")))&amp;IF(F35="Scenario1PBT6",'Major retrofit'!$T$38,IF(F35="Scenario2PBT6",'Major retrofit'!$U$38,IF(F35="Scenario3PBT6",'Major retrofit'!$V$38,"")))&amp;IF(F35="Scenario1PBT7",'Major retrofit'!$W$38,IF(F35="Scenario2PBT7",'Major retrofit'!$X$38,IF(F35="Scenario3PBT7",'Major retrofit'!$Y$38,"")))&amp;IF(F35="Scenario1PBT8",'Major retrofit'!$Z$38,IF(F35="Scenario2PBT8",'Major retrofit'!$AA$38,IF(F35="Scenario3PBT8",'Major retrofit'!$AB$38,"")))&amp;IF(F35="Scenario1PBT9",'Major retrofit'!$AC$38,IF(F35="Scenario2PBT9",'Major retrofit'!$AD$38,IF(F35="Scenario3PBT9",'Major retrofit'!$AE$38,"")))&amp;IF(F35="Scenario1PBT10",'Major retrofit'!$AF$38,IF(F35="Scenario2PBT10",'Major retrofit'!$AG$38,IF(F35="Scenario3PBT10",'Major retrofit'!$AH$38,"")))&amp;IF(F35="Scenario1PBT11",'Major retrofit'!$AI$38,IF(F35="Scenario2PBT11",'Major retrofit'!$AJ$38,IF(F35="Scenario3PBT11",'Major retrofit'!$AK$38,"")))&amp;IF(F35="Scenario1PBT12",'Major retrofit'!$AL$38,IF(F35="Scenario2PBT12",'Major retrofit'!$AM$38,IF(F35="Scenario3PBT12",'Major retrofit'!$AN$38,"")))&amp;IF(F35="Scenario1PBT13",'Major retrofit'!$AO$38,IF(F35="Scenario2PBT13",'Major retrofit'!$AP$38,IF(F35="Scenario3PBT13",'Major retrofit'!$AQ$38,"")))&amp;IF(F35="Scenario1PBT14",'Major retrofit'!$AR$38,IF(F35="Scenario2PBT14",'Major retrofit'!$AS$38,IF(F35="Scenario3PBT14",'Major retrofit'!$AT$38,"")))&amp;IF(F35="Scenario1PBT15",'Major retrofit'!$AU$38,IF(F35="Scenario2PBT15",'Major retrofit'!$AV$38,IF(F35="Scenario3PBT15",'Major retrofit'!$AW$38,"")))</f>
        <v/>
      </c>
      <c r="V35" s="117">
        <f t="shared" si="18"/>
        <v>0</v>
      </c>
      <c r="W35" s="117" t="str">
        <f>IF(F35="Scenario1PBT1",'Major retrofit'!$E$40,IF(F35="Scenario2PBT1",'Major retrofit'!$F$40,IF(F35="Scenario3PBT1",'Major retrofit'!$G$40,"")))&amp;IF(F35="Scenario1PBT2",'Major retrofit'!$H$40,IF(F35="Scenario2PBT2",'Major retrofit'!$I$40,IF(F35="Scenario3PBT2",'Major retrofit'!$J$40,"")))&amp;IF(F35="Scenario1PBT3",'Major retrofit'!$K$40,IF(F35="Scenario2PBT3",'Major retrofit'!$L$40,IF(F35="Scenario3PBT3",'Major retrofit'!$M$40,"")))&amp;IF(F35="Scenario1PBT4",'Major retrofit'!$N$40,IF(F35="Scenario2PBT4",'Major retrofit'!$O$40,IF(F35="Scenario3PBT4",'Major retrofit'!$P$40,"")))&amp;IF(F35="Scenario1PBT5",'Major retrofit'!$Q$40,IF(F35="Scenario2PBT5",'Major retrofit'!$R$40,IF(F35="Scenario3PBT5",'Major retrofit'!$S$40,"")))&amp;IF(F35="Scenario1PBT6",'Major retrofit'!$T$40,IF(F35="Scenario2PBT6",'Major retrofit'!$U$40,IF(F35="Scenario3PBT6",'Major retrofit'!$V$40,"")))&amp;IF(F35="Scenario1PBT7",'Major retrofit'!$W$40,IF(F35="Scenario2PBT7",'Major retrofit'!$X$40,IF(F35="Scenario3PBT7",'Major retrofit'!$Y$40,"")))&amp;IF(F35="Scenario1PBT8",'Major retrofit'!$Z$40,IF(F35="Scenario2PBT8",'Major retrofit'!$AA$40,IF(F35="Scenario3PBT8",'Major retrofit'!$AB$40,"")))&amp;IF(F35="Scenario1PBT9",'Major retrofit'!$AC$40,IF(F35="Scenario2PBT9",'Major retrofit'!$AD$40,IF(F35="Scenario3PBT9",'Major retrofit'!$AE$40,"")))&amp;IF(F35="Scenario1PBT10",'Major retrofit'!$AF$40,IF(F35="Scenario2PBT10",'Major retrofit'!$AG$40,IF(F35="Scenario3PBT10",'Major retrofit'!$AH$40,"")))&amp;IF(F35="Scenario1PBT11",'Major retrofit'!$AI$40,IF(F35="Scenario2PBT11",'Major retrofit'!$AJ$40,IF(F35="Scenario3PBT11",'Major retrofit'!$AK$40,"")))&amp;IF(F35="Scenario1PBT12",'Major retrofit'!$AL$40,IF(F35="Scenario2PBT12",'Major retrofit'!$AM$40,IF(F35="Scenario3PBT12",'Major retrofit'!$AN$40,"")))&amp;IF(F35="Scenario1PBT13",'Major retrofit'!$AO$40,IF(F35="Scenario2PBT13",'Major retrofit'!$AP$40,IF(F35="Scenario3PBT13",'Major retrofit'!$AQ$40,"")))&amp;IF(F35="Scenario1PBT14",'Major retrofit'!$AR$40,IF(F35="Scenario2PBT14",'Major retrofit'!$AS$40,IF(F35="Scenario3PBT14",'Major retrofit'!$AT$40,"")))&amp;IF(F35="Scenario1PBT15",'Major retrofit'!$AU$40,IF(F35="Scenario2PBT15",'Major retrofit'!$AV$40,IF(F35="Scenario3PBT15",'Major retrofit'!$AW$40,"")))</f>
        <v/>
      </c>
      <c r="X35" s="117">
        <f t="shared" si="19"/>
        <v>0</v>
      </c>
      <c r="Y35" s="117" t="str">
        <f>IF(F35="Scenario1PBT1",'Major retrofit'!$E$42,IF(F35="Scenario2PBT1",'Major retrofit'!$F$42,IF(F35="Scenario3PBT1",'Major retrofit'!$G$42,"")))&amp;IF(F35="Scenario1PBT2",'Major retrofit'!$H$42,IF(F35="Scenario2PBT2",'Major retrofit'!$I$42,IF(F35="Scenario3PBT2",'Major retrofit'!$J$42,"")))&amp;IF(F35="Scenario1PBT3",'Major retrofit'!$K$42,IF(F35="Scenario2PBT3",'Major retrofit'!$L$42,IF(F35="Scenario3PBT3",'Major retrofit'!$M$42,"")))&amp;IF(F35="Scenario1PBT4",'Major retrofit'!$N$42,IF(F35="Scenario2PBT4",'Major retrofit'!$O$42,IF(F35="Scenario3PBT4",'Major retrofit'!$P$42,"")))&amp;IF(F35="Scenario1PBT5",'Major retrofit'!$Q$42,IF(F35="Scenario2PBT5",'Major retrofit'!$R$42,IF(F35="Scenario3PBT5",'Major retrofit'!$S$42,"")))&amp;IF(F35="Scenario1PBT6",'Major retrofit'!$T$42,IF(F35="Scenario2PBT6",'Major retrofit'!$U$42,IF(F35="Scenario3PBT6",'Major retrofit'!$V$42,"")))&amp;IF(F35="Scenario1PBT7",'Major retrofit'!$W$42,IF(F35="Scenario2PBT7",'Major retrofit'!$X$42,IF(F35="Scenario3PBT7",'Major retrofit'!$Y$42,"")))&amp;IF(F35="Scenario1PBT8",'Major retrofit'!$Z$42,IF(F35="Scenario2PBT8",'Major retrofit'!$AA$42,IF(F35="Scenario3PBT8",'Major retrofit'!$AB$42,"")))&amp;IF(F35="Scenario1PBT9",'Major retrofit'!$AC$42,IF(F35="Scenario2PBT9",'Major retrofit'!$AD$42,IF(F35="Scenario3PBT9",'Major retrofit'!$AE$42,"")))&amp;IF(F35="Scenario1PBT10",'Major retrofit'!$AF$42,IF(F35="Scenario2PBT10",'Major retrofit'!$AG$42,IF(F35="Scenario3PBT10",'Major retrofit'!$AH$42,"")))&amp;IF(F35="Scenario1PBT11",'Major retrofit'!$AI$42,IF(F35="Scenario2PBT11",'Major retrofit'!$AJ$42,IF(F35="Scenario3PBT11",'Major retrofit'!$AK$42,"")))&amp;IF(F35="Scenario1PBT12",'Major retrofit'!$AL$42,IF(F35="Scenario2PBT12",'Major retrofit'!$AM$42,IF(F35="Scenario3PBT12",'Major retrofit'!$AN$42,"")))&amp;IF(F35="Scenario1PBT13",'Major retrofit'!$AO$42,IF(F35="Scenario2PBT13",'Major retrofit'!$AP$42,IF(F35="Scenario3PBT13",'Major retrofit'!$AQ$42,"")))&amp;IF(F35="Scenario1PBT14",'Major retrofit'!$AR$42,IF(F35="Scenario2PBT14",'Major retrofit'!$AS$42,IF(F35="Scenario3PBT14",'Major retrofit'!$AT$42,"")))&amp;IF(F35="Scenario1PBT15",'Major retrofit'!$AU$42,IF(F35="Scenario2PBT15",'Major retrofit'!$AV$42,IF(F35="Scenario3PBT15",'Major retrofit'!$AW$42,"")))</f>
        <v/>
      </c>
      <c r="Z35" s="117">
        <f t="shared" si="20"/>
        <v>0</v>
      </c>
      <c r="AA35" s="178" t="str">
        <f>IF(F35="Scenario1PBT1",'Major retrofit'!$E$101,IF(F35="Scenario2PBT1",'Major retrofit'!$F$101,IF(F35="Scenario3PBT1",'Major retrofit'!$G$101,"")))&amp;IF(F35="Scenario1PBT2",'Major retrofit'!$H$101,IF(F35="Scenario2PBT2",'Major retrofit'!$I$101,IF(F35="Scenario3PBT2",'Major retrofit'!$J$101,"")))&amp;IF(F35="Scenario1PBT3",'Major retrofit'!$K$101,IF(F35="Scenario2PBT3",'Major retrofit'!$L$101,IF(F35="Scenario3PBT3",'Major retrofit'!$M$101,"")))&amp;IF(F35="Scenario1PBT4",'Major retrofit'!$N$101,IF(F35="Scenario2PBT4",'Major retrofit'!$O$101,IF(F35="Scenario3PBT4",'Major retrofit'!$P$101,"")))&amp;IF(F35="Scenario1PBT5",'Major retrofit'!$Q$101,IF(F35="Scenario2PBT5",'Major retrofit'!$R$101,IF(F35="Scenario3PBT5",'Major retrofit'!$S$101,"")))&amp;IF(F35="Scenario1PBT6",'Major retrofit'!$T$101,IF(F35="Scenario2PBT6",'Major retrofit'!$U$101,IF(F35="Scenario3PBT6",'Major retrofit'!$V$101,"")))&amp;IF(F35="Scenario1PBT7",'Major retrofit'!$W$101,IF(F35="Scenario2PBT7",'Major retrofit'!$X$101,IF(F35="Scenario3PBT7",'Major retrofit'!$Y$101,"")))&amp;IF(F35="Scenario1PBT8",'Major retrofit'!$Z$101,IF(F35="Scenario2PBT8",'Major retrofit'!$AA$101,IF(F35="Scenario3PBT8",'Major retrofit'!$AB$101,"")))&amp;IF(F35="Scenario1PBT9",'Major retrofit'!$AC$101,IF(F35="Scenario2PBT9",'Major retrofit'!$AD$101,IF(F35="Scenario3PBT9",'Major retrofit'!$AE$101,"")))&amp;IF(F35="Scenario1PBT10",'Major retrofit'!$AF$101,IF(F35="Scenario2PBT10",'Major retrofit'!$AG$101,IF(F35="Scenario3PBT10",'Major retrofit'!$AH$101,"")))&amp;IF(F35="Scenario1PBT11",'Major retrofit'!$AI$101,IF(F35="Scenario2PBT11",'Major retrofit'!$AJ$101,IF(F35="Scenario3PBT11",'Major retrofit'!$AK$101,"")))&amp;IF(F35="Scenario1PBT12",'Major retrofit'!$AL$101,IF(F35="Scenario2PBT12",'Major retrofit'!$AM$101,IF(F35="Scenario3PBT12",'Major retrofit'!$AN$101,"")))&amp;IF(F35="Scenario1PBT13",'Major retrofit'!$AO$101,IF(F35="Scenario2PBT13",'Major retrofit'!$AP$101,IF(F35="Scenario3PBT13",'Major retrofit'!$AQ$101,"")))&amp;IF(F35="Scenario1PBT14",'Major retrofit'!$AR$101,IF(F35="Scenario2PBT14",'Major retrofit'!$AS$101,IF(F35="Scenario3PBT14",'Major retrofit'!$AT$101,"")))&amp;IF(F35="Scenario1PBT15",'Major retrofit'!$AU$101,IF(F35="Scenario2PBT15",'Major retrofit'!$AV$101,IF(F35="Scenario3PBT15",'Major retrofit'!$AW$101,"")))</f>
        <v/>
      </c>
      <c r="AB35" s="179">
        <f t="shared" si="21"/>
        <v>0</v>
      </c>
      <c r="AC35" s="208">
        <f>IFERROR('Projection_Base-case'!G35-G35,0)</f>
        <v>0</v>
      </c>
      <c r="AD35" s="117">
        <f t="shared" si="0"/>
        <v>0</v>
      </c>
      <c r="AE35" s="117">
        <f>IFERROR(100*AC35/'Projection_Base-case'!G35,0)</f>
        <v>0</v>
      </c>
      <c r="AF35" s="117">
        <f>IFERROR('Projection_Base-case'!I35-I35,0)</f>
        <v>0</v>
      </c>
      <c r="AG35" s="117">
        <f t="shared" si="1"/>
        <v>0</v>
      </c>
      <c r="AH35" s="117">
        <f>IFERROR(100*AF35/'Projection_Base-case'!I35,0)</f>
        <v>0</v>
      </c>
      <c r="AI35" s="117">
        <f>IFERROR('Projection_Base-case'!K35-K35,0)</f>
        <v>0</v>
      </c>
      <c r="AJ35" s="117">
        <f t="shared" si="2"/>
        <v>0</v>
      </c>
      <c r="AK35" s="117">
        <f>IFERROR(100*AI35/'Projection_Base-case'!K35,0)</f>
        <v>0</v>
      </c>
      <c r="AL35" s="117">
        <f>IFERROR(M35-'Projection_Base-case'!M35,0)</f>
        <v>0</v>
      </c>
      <c r="AM35" s="117">
        <f t="shared" si="3"/>
        <v>0</v>
      </c>
      <c r="AN35" s="179">
        <f>IFERROR(IF('Projection_Base-case'!N35&gt;0,100*AM35/'Projection_Base-case'!N35,100*AM35/N35),0)</f>
        <v>0</v>
      </c>
      <c r="AO35" s="206">
        <f>IFERROR('Projection_Base-case'!O35-O35,0)</f>
        <v>0</v>
      </c>
      <c r="AP35" s="117">
        <f t="shared" si="4"/>
        <v>0</v>
      </c>
      <c r="AQ35" s="117">
        <f>IFERROR(100*AO35/'Projection_Base-case'!O35,0)</f>
        <v>0</v>
      </c>
      <c r="AR35" s="117">
        <f>IFERROR('Projection_Base-case'!Q35-Q35,0)</f>
        <v>0</v>
      </c>
      <c r="AS35" s="117">
        <f t="shared" si="5"/>
        <v>0</v>
      </c>
      <c r="AT35" s="117">
        <f>IFERROR(100*AR35/'Projection_Base-case'!Q35,0)</f>
        <v>0</v>
      </c>
      <c r="AU35" s="117">
        <f>IFERROR('Projection_Base-case'!S35-S35,0)</f>
        <v>0</v>
      </c>
      <c r="AV35" s="117">
        <f t="shared" si="6"/>
        <v>0</v>
      </c>
      <c r="AW35" s="118">
        <f>IFERROR(100*AU35/'Projection_Base-case'!S35,0)</f>
        <v>0</v>
      </c>
      <c r="AX35" s="206">
        <f>IFERROR('Projection_Base-case'!U35-U35,0)</f>
        <v>0</v>
      </c>
      <c r="AY35" s="117">
        <f t="shared" si="7"/>
        <v>0</v>
      </c>
      <c r="AZ35" s="117">
        <f>IFERROR(100*AX35/'Projection_Base-case'!U35,0)</f>
        <v>0</v>
      </c>
      <c r="BA35" s="117">
        <f>IFERROR('Projection_Base-case'!W35-W35,0)</f>
        <v>0</v>
      </c>
      <c r="BB35" s="117">
        <f t="shared" si="8"/>
        <v>0</v>
      </c>
      <c r="BC35" s="117">
        <f>IFERROR(100*BA35/'Projection_Base-case'!W35,0)</f>
        <v>0</v>
      </c>
      <c r="BD35" s="117">
        <f>IFERROR('Projection_Base-case'!Y35-Y35,0)</f>
        <v>0</v>
      </c>
      <c r="BE35" s="117">
        <f t="shared" si="9"/>
        <v>0</v>
      </c>
      <c r="BF35" s="117">
        <f>IFERROR(100*BD35/'Projection_Base-case'!Y35,0)</f>
        <v>0</v>
      </c>
      <c r="BG35" s="178">
        <f t="shared" si="22"/>
        <v>0</v>
      </c>
      <c r="BH35" s="179">
        <f t="shared" si="23"/>
        <v>0</v>
      </c>
    </row>
    <row r="36" spans="1:60" ht="15" thickBot="1">
      <c r="A36" s="205">
        <v>31</v>
      </c>
      <c r="B36" s="119">
        <f>IF('Projection_Base-case'!B36&lt;&gt;"",'Projection_Base-case'!B36,0)</f>
        <v>0</v>
      </c>
      <c r="C36" s="119">
        <f>IF('Projection_Base-case'!C36&lt;&gt;"",'Projection_Base-case'!C36,0)</f>
        <v>0</v>
      </c>
      <c r="D36" s="119">
        <f>IF('Projection_Base-case'!D36&lt;&gt;"",'Projection_Base-case'!D36,0)</f>
        <v>0</v>
      </c>
      <c r="E36" s="263" t="str">
        <f>IF(AND('Résultats major'!$AC$3="OUI",'Résultats major'!E35&lt;&gt;""),'Résultats major'!E35,IF(OR(D36="PBT1",D36="PBT2",D36="PBT3",D36="PBT4",D36="PBT5",D36="PBT6",D36="PBT7",D36="PBT8",D36="PBT10"),"Scenario1",IF(D36="PBT9","Scenario2","")))</f>
        <v/>
      </c>
      <c r="F36" s="202" t="str">
        <f t="shared" si="10"/>
        <v>0</v>
      </c>
      <c r="G36" s="177" t="str">
        <f>IF(F36="Scenario1PBT1",'Major retrofit'!$E$6,IF(F36="Scenario2PBT1",'Major retrofit'!$F$6,IF(F36="Scenario3PBT1",'Major retrofit'!$G$6,"")))&amp;IF(F36="Scenario1PBT2",'Major retrofit'!$H$6,IF(F36="Scenario2PBT2",'Major retrofit'!$I$6,IF(F36="Scenario3PBT2",'Major retrofit'!$J$6,"")))&amp;IF(F36="Scenario1PBT3",'Major retrofit'!$K$6,IF(F36="Scenario2PBT3",'Major retrofit'!$L$6,IF(F36="Scenario3PBT3",'Major retrofit'!$M$6,"")))&amp;IF(F36="Scenario1PBT4",'Major retrofit'!$N$6,IF(F36="Scenario2PBT4",'Major retrofit'!$O$6,IF(F36="Scenario3PBT4",'Major retrofit'!$P$6,"")))&amp;IF(F36="Scenario1PBT5",'Major retrofit'!$Q$6,IF(F36="Scenario2PBT5",'Major retrofit'!$R$6,IF(F36="Scenario3PBT5",'Major retrofit'!$S$6,"")))&amp;IF(F36="Scenario1PBT6",'Major retrofit'!$T$6,IF(F36="Scenario2PBT6",'Major retrofit'!$U$6,IF(F36="Scenario3PBT6",'Major retrofit'!$V$6,"")))&amp;IF(F36="Scenario1PBT7",'Major retrofit'!$W$6,IF(F36="Scenario2PBT7",'Major retrofit'!$X$6,IF(F36="Scenario3PBT7",'Major retrofit'!$Y$6,"")))&amp;IF(F36="Scenario1PBT8",'Major retrofit'!$Z$6,IF(F36="Scenario2PBT8",'Major retrofit'!$AA$6,IF(F36="Scenario3PBT8",'Major retrofit'!$AB$6,"")))&amp;IF(F36="Scenario1PBT9",'Major retrofit'!$AC$6,IF(F36="Scenario2PBT9",'Major retrofit'!$AD$6,IF(F36="Scenario3PBT9",'Major retrofit'!$AE$6,"")))&amp;IF(F36="Scenario1PBT10",'Major retrofit'!$AF$6,IF(F36="Scenario2PBT10",'Major retrofit'!$AG$6,IF(F36="Scenario3PBT10",'Major retrofit'!$AH$6,"")))&amp;IF(F36="Scenario1PBT11",'Major retrofit'!$AI$6,IF(F36="Scenario2PBT11",'Major retrofit'!$AJ$6,IF(F36="Scenario3PBT11",'Major retrofit'!$AK$6,"")))&amp;IF(F36="Scenario1PBT12",'Major retrofit'!$AL$6,IF(F36="Scenario2PBT12",'Major retrofit'!$AM$6,IF(F36="Scenario3PBT12",'Major retrofit'!$AN$6,"")))&amp;IF(F36="Scenario1PBT13",'Major retrofit'!$AO$6,IF(F36="Scenario2PBT13",'Major retrofit'!$AP$6,IF(F36="Scenario3PBT13",'Major retrofit'!$AQ$6,"")))&amp;IF(F36="Scenario1PBT14",'Major retrofit'!$AR$6,IF(F36="Scenario2PBT14",'Major retrofit'!$AS$6,IF(F36="Scenario3PBT14",'Major retrofit'!$AT$6,"")))&amp;IF(F36="Scenario1PBT15",'Major retrofit'!$AU$6,IF(F36="Scenario2PBT15",'Major retrofit'!$AV$6,IF(F36="Scenario3PBT15",'Major retrofit'!$AW$6,"")))</f>
        <v/>
      </c>
      <c r="H36" s="117">
        <f t="shared" si="11"/>
        <v>0</v>
      </c>
      <c r="I36" s="178" t="str">
        <f>IF(F36="Scenario1PBT1",'Major retrofit'!$E$16,IF(F36="Scenario2PBT1",'Major retrofit'!$F$16,IF(F36="Scenario3PBT1",'Major retrofit'!$G$16,"")))&amp;IF(F36="Scenario1PBT2",'Major retrofit'!$H$16,IF(F36="Scenario2PBT2",'Major retrofit'!$I$16,IF(F36="Scenario3PBT2",'Major retrofit'!$J$16,"")))&amp;IF(F36="Scenario1PBT3",'Major retrofit'!$K$16,IF(F36="Scenario2PBT3",'Major retrofit'!$L$16,IF(F36="Scenario3PBT3",'Major retrofit'!$M$16,"")))&amp;IF(F36="Scenario1PBT4",'Major retrofit'!$N$16,IF(F36="Scenario2PBT4",'Major retrofit'!$O$16,IF(F36="Scenario3PBT4",'Major retrofit'!$P$16,"")))&amp;IF(F36="Scenario1PBT5",'Major retrofit'!$Q$16,IF(F36="Scenario2PBT5",'Major retrofit'!$R$16,IF(F36="Scenario3PBT5",'Major retrofit'!$S$16,"")))&amp;IF(F36="Scenario1PBT6",'Major retrofit'!$T$16,IF(F36="Scenario2PBT6",'Major retrofit'!$U$16,IF(F36="Scenario3PBT6",'Major retrofit'!$V$16,"")))&amp;IF(F36="Scenario1PBT7",'Major retrofit'!$W$16,IF(F36="Scenario2PBT7",'Major retrofit'!$X$16,IF(F36="Scenario3PBT7",'Major retrofit'!$Y$16,"")))&amp;IF(F36="Scenario1PBT8",'Major retrofit'!$Z$16,IF(F36="Scenario2PBT8",'Major retrofit'!$AA$16,IF(F36="Scenario3PBT8",'Major retrofit'!$AB$16,"")))&amp;IF(F36="Scenario1PBT9",'Major retrofit'!$AC$16,IF(F36="Scenario2PBT9",'Major retrofit'!$AD$16,IF(F36="Scenario3PBT9",'Major retrofit'!$AE$16,"")))&amp;IF(F36="Scenario1PBT10",'Major retrofit'!$AF$16,IF(F36="Scenario2PBT10",'Major retrofit'!$AG$16,IF(F36="Scenario3PBT10",'Major retrofit'!$AH$16,"")))&amp;IF(F36="Scenario1PBT11",'Major retrofit'!$AI$16,IF(F36="Scenario2PBT11",'Major retrofit'!$AJ$16,IF(F36="Scenario3PBT11",'Major retrofit'!$AK$16,"")))&amp;IF(F36="Scenario1PBT12",'Major retrofit'!$AL$16,IF(F36="Scenario2PBT12",'Major retrofit'!$AM$16,IF(F36="Scenario3PBT12",'Major retrofit'!$AN$16,"")))&amp;IF(F36="Scenario1PBT13",'Major retrofit'!$AO$16,IF(F36="Scenario2PBT13",'Major retrofit'!$AP$16,IF(F36="Scenario3PBT13",'Major retrofit'!$AQ$16,"")))&amp;IF(F36="Scenario1PBT14",'Major retrofit'!$AR$16,IF(F36="Scenario2PBT14",'Major retrofit'!$AS$16,IF(F36="Scenario3PBT14",'Major retrofit'!$AT$16,"")))&amp;IF(F36="Scenario1PBT15",'Major retrofit'!$AU$16,IF(F36="Scenario2PBT15",'Major retrofit'!$AV$16,IF(F36="Scenario3PBT15",'Major retrofit'!$AW$16,"")))</f>
        <v/>
      </c>
      <c r="J36" s="117">
        <f t="shared" si="12"/>
        <v>0</v>
      </c>
      <c r="K36" s="117" t="str">
        <f>IF(F36="Scenario1PBT1",'Major retrofit'!$E$18,IF(F36="Scenario2PBT1",'Major retrofit'!$F$18,IF(F36="Scenario3PBT1",'Major retrofit'!$G$18,"")))&amp;IF(F36="Scenario1PBT2",'Major retrofit'!$H$18,IF(F36="Scenario2PBT2",'Major retrofit'!$I$18,IF(F36="Scenario3PBT2",'Major retrofit'!$J$18,"")))&amp;IF(F36="Scenario1PBT3",'Major retrofit'!$K$18,IF(F36="Scenario2PBT3",'Major retrofit'!$L$18,IF(F36="Scenario3PBT3",'Major retrofit'!$M$18,"")))&amp;IF(F36="Scenario1PBT4",'Major retrofit'!$N$18,IF(F36="Scenario2PBT4",'Major retrofit'!$O$18,IF(F36="Scenario3PBT4",'Major retrofit'!$P$18,"")))&amp;IF(F36="Scenario1PBT5",'Major retrofit'!$Q$18,IF(F36="Scenario2PBT5",'Major retrofit'!$R$18,IF(F36="Scenario3PBT5",'Major retrofit'!$S$18,"")))&amp;IF(F36="Scenario1PBT6",'Major retrofit'!$T$18,IF(F36="Scenario2PBT6",'Major retrofit'!$U$18,IF(F36="Scenario3PBT6",'Major retrofit'!$V$18,"")))&amp;IF(F36="Scenario1PBT7",'Major retrofit'!$W$18,IF(F36="Scenario2PBT7",'Major retrofit'!$X$18,IF(F36="Scenario3PBT7",'Major retrofit'!$Y$18,"")))&amp;IF(F36="Scenario1PBT8",'Major retrofit'!$Z$18,IF(F36="Scenario2PBT8",'Major retrofit'!$AA$18,IF(F36="Scenario3PBT8",'Major retrofit'!$AB$18,"")))&amp;IF(F36="Scenario1PBT9",'Major retrofit'!$AC$18,IF(F36="Scenario2PBT9",'Major retrofit'!$AD$18,IF(F36="Scenario3PBT9",'Major retrofit'!$AE$18,"")))&amp;IF(F36="Scenario1PBT10",'Major retrofit'!$AF$18,IF(F36="Scenario2PBT10",'Major retrofit'!$AG$18,IF(F36="Scenario3PBT10",'Major retrofit'!$AH$18,"")))&amp;IF(F36="Scenario1PBT11",'Major retrofit'!$AI$18,IF(F36="Scenario2PBT11",'Major retrofit'!$AJ$18,IF(F36="Scenario3PBT11",'Major retrofit'!$AK$18,"")))&amp;IF(F36="Scenario1PBT12",'Major retrofit'!$AL$18,IF(F36="Scenario2PBT12",'Major retrofit'!$AM$18,IF(F36="Scenario3PBT12",'Major retrofit'!$AN$18,"")))&amp;IF(F36="Scenario1PBT13",'Major retrofit'!$AO$18,IF(F36="Scenario2PBT13",'Major retrofit'!$AP$18,IF(F36="Scenario3PBT13",'Major retrofit'!$AQ$18,"")))&amp;IF(F36="Scenario1PBT14",'Major retrofit'!$AR$18,IF(F36="Scenario2PBT14",'Major retrofit'!$AS$18,IF(F36="Scenario3PBT14",'Major retrofit'!$AT$18,"")))&amp;IF(F36="Scenario1PBT15",'Major retrofit'!$AU$18,IF(F36="Scenario2PBT15",'Major retrofit'!$AV$18,IF(F36="Scenario3PBT15",'Major retrofit'!$AW$18,"")))</f>
        <v/>
      </c>
      <c r="L36" s="117">
        <f t="shared" si="13"/>
        <v>0</v>
      </c>
      <c r="M36" s="117" t="str">
        <f>IF(F36="Scenario1PBT1",'Major retrofit'!$E$20,IF(F36="Scenario2PBT1",'Major retrofit'!$F$20,IF(F36="Scenario3PBT1",'Major retrofit'!$G$20,"")))&amp;IF(F36="Scenario1PBT2",'Major retrofit'!$H$20,IF(F36="Scenario2PBT2",'Major retrofit'!$I$20,IF(F36="Scenario3PBT2",'Major retrofit'!$J$20,"")))&amp;IF(F36="Scenario1PBT3",'Major retrofit'!$K$20,IF(F36="Scenario2PBT3",'Major retrofit'!$L$20,IF(F36="Scenario3PBT3",'Major retrofit'!$M$20,"")))&amp;IF(F36="Scenario1PBT4",'Major retrofit'!$N$20,IF(F36="Scenario2PBT4",'Major retrofit'!$O$20,IF(F36="Scenario3PBT4",'Major retrofit'!$P$20,"")))&amp;IF(F36="Scenario1PBT5",'Major retrofit'!$Q$20,IF(F36="Scenario2PBT5",'Major retrofit'!$R$20,IF(F36="Scenario3PBT5",'Major retrofit'!$S$20,"")))&amp;IF(F36="Scenario1PBT6",'Major retrofit'!$T$20,IF(F36="Scenario2PBT6",'Major retrofit'!$U$20,IF(F36="Scenario3PBT6",'Major retrofit'!$V$20,"")))&amp;IF(F36="Scenario1PBT7",'Major retrofit'!$W$20,IF(F36="Scenario2PBT7",'Major retrofit'!$X$20,IF(F36="Scenario3PBT7",'Major retrofit'!$Y$20,"")))&amp;IF(F36="Scenario1PBT8",'Major retrofit'!$Z$20,IF(F36="Scenario2PBT8",'Major retrofit'!$AA$20,IF(F36="Scenario3PBT8",'Major retrofit'!$AB$20,"")))&amp;IF(F36="Scenario1PBT9",'Major retrofit'!$AC$20,IF(F36="Scenario2PBT9",'Major retrofit'!$AD$20,IF(F36="Scenario3PBT9",'Major retrofit'!$AE$20,"")))&amp;IF(F36="Scenario1PBT10",'Major retrofit'!$AF$20,IF(F36="Scenario2PBT10",'Major retrofit'!$AG$20,IF(F36="Scenario3PBT10",'Major retrofit'!$AH$20,"")))&amp;IF(F36="Scenario1PBT11",'Major retrofit'!$AI$20,IF(F36="Scenario2PBT11",'Major retrofit'!$AJ$20,IF(F36="Scenario3PBT11",'Major retrofit'!$AK$20,"")))&amp;IF(F36="Scenario1PBT12",'Major retrofit'!$AL$20,IF(F36="Scenario2PBT12",'Major retrofit'!$AM$20,IF(F36="Scenario3PBT12",'Major retrofit'!$AN$20,"")))&amp;IF(F36="Scenario1PBT13",'Major retrofit'!$AO$20,IF(F36="Scenario2PBT13",'Major retrofit'!$AP$20,IF(F36="Scenario3PBT13",'Major retrofit'!$AQ$20,"")))&amp;IF(F36="Scenario1PBT14",'Major retrofit'!$AR$20,IF(F36="Scenario2PBT14",'Major retrofit'!$AS$20,IF(F36="Scenario3PBT14",'Major retrofit'!$AT$20,"")))&amp;IF(F36="Scenario1PBT15",'Major retrofit'!$AU$20,IF(F36="Scenario2PBT15",'Major retrofit'!$AV$20,IF(F36="Scenario3PBT15",'Major retrofit'!$AW$20,"")))</f>
        <v/>
      </c>
      <c r="N36" s="118">
        <f t="shared" si="14"/>
        <v>0</v>
      </c>
      <c r="O36" s="206" t="str">
        <f>IF(F36="Scenario1PBT1",'Major retrofit'!$E$23,IF(F36="Scenario2PBT1",'Major retrofit'!$F$23,IF(F36="Scenario3PBT1",'Major retrofit'!$G$23,"")))&amp;IF(F36="Scenario1PBT2",'Major retrofit'!$H$23,IF(F36="Scenario2PBT2",'Major retrofit'!$I$23,IF(F36="Scenario3PBT2",'Major retrofit'!$J$23,"")))&amp;IF(F36="Scenario1PBT3",'Major retrofit'!$K$23,IF(F36="Scenario2PBT3",'Major retrofit'!$L$23,IF(F36="Scenario3PBT3",'Major retrofit'!$M$23,"")))&amp;IF(F36="Scenario1PBT4",'Major retrofit'!$N$23,IF(F36="Scenario2PBT4",'Major retrofit'!$O$23,IF(F36="Scenario3PBT4",'Major retrofit'!$P$23,"")))&amp;IF(F36="Scenario1PBT5",'Major retrofit'!$Q$23,IF(F36="Scenario2PBT5",'Major retrofit'!$R$23,IF(F36="Scenario3PBT5",'Major retrofit'!$S$23,"")))&amp;IF(F36="Scenario1PBT6",'Major retrofit'!$T$23,IF(F36="Scenario2PBT6",'Major retrofit'!$U$23,IF(F36="Scenario3PBT6",'Major retrofit'!$V$23,"")))&amp;IF(F36="Scenario1PBT7",'Major retrofit'!$W$23,IF(F36="Scenario2PBT7",'Major retrofit'!$X$23,IF(F36="Scenario3PBT7",'Major retrofit'!$Y$23,"")))&amp;IF(F36="Scenario1PBT8",'Major retrofit'!$Z$23,IF(F36="Scenario2PBT8",'Major retrofit'!$AA$23,IF(F36="Scenario3PBT8",'Major retrofit'!$AB$23,"")))&amp;IF(F36="Scenario1PBT9",'Major retrofit'!$AC$23,IF(F36="Scenario2PBT9",'Major retrofit'!$AD$23,IF(F36="Scenario3PBT9",'Major retrofit'!$AE$23,"")))&amp;IF(F36="Scenario1PBT10",'Major retrofit'!$AF$23,IF(F36="Scenario2PBT10",'Major retrofit'!$AG$23,IF(F36="Scenario3PBT10",'Major retrofit'!$AH$23,"")))&amp;IF(F36="Scenario1PBT11",'Major retrofit'!$AI$23,IF(F36="Scenario2PBT11",'Major retrofit'!$AJ$23,IF(F36="Scenario3PBT11",'Major retrofit'!$AK$23,"")))&amp;IF(F36="Scenario1PBT12",'Major retrofit'!$AL$23,IF(F36="Scenario2PBT12",'Major retrofit'!$AM$23,IF(F36="Scenario3PBT12",'Major retrofit'!$AN$23,"")))&amp;IF(F36="Scenario1PBT13",'Major retrofit'!$AO$23,IF(F36="Scenario2PBT13",'Major retrofit'!$AP$23,IF(F36="Scenario3PBT13",'Major retrofit'!$AQ$23,"")))&amp;IF(F36="Scenario1PBT14",'Major retrofit'!$AR$23,IF(F36="Scenario2PBT14",'Major retrofit'!$AS$23,IF(F36="Scenario3PBT14",'Major retrofit'!$AT$23,"")))&amp;IF(F36="Scenario1PBT15",'Major retrofit'!$AU$23,IF(F36="Scenario2PBT15",'Major retrofit'!$AV$23,IF(F36="Scenario3PBT15",'Major retrofit'!$AW$23,"")))</f>
        <v/>
      </c>
      <c r="P36" s="117">
        <f t="shared" si="15"/>
        <v>0</v>
      </c>
      <c r="Q36" s="117" t="str">
        <f>IF(F36="Scenario1PBT1",'Major retrofit'!$E$25,IF(F36="Scenario2PBT1",'Major retrofit'!$F$25,IF(F36="Scenario3PBT1",'Major retrofit'!$G$25,"")))&amp;IF(F36="Scenario1PBT2",'Major retrofit'!$H$25,IF(F36="Scenario2PBT2",'Major retrofit'!$I$25,IF(F36="Scenario3PBT2",'Major retrofit'!$J$25,"")))&amp;IF(F36="Scenario1PBT3",'Major retrofit'!$K$25,IF(F36="Scenario2PBT3",'Major retrofit'!$L$25,IF(F36="Scenario3PBT3",'Major retrofit'!$M$25,"")))&amp;IF(F36="Scenario1PBT4",'Major retrofit'!$N$25,IF(F36="Scenario2PBT4",'Major retrofit'!$O$25,IF(F36="Scenario3PBT4",'Major retrofit'!$P$25,"")))&amp;IF(F36="Scenario1PBT5",'Major retrofit'!$Q$25,IF(F36="Scenario2PBT5",'Major retrofit'!$R$25,IF(F36="Scenario3PBT5",'Major retrofit'!$S$25,"")))&amp;IF(F36="Scenario1PBT6",'Major retrofit'!$T$25,IF(F36="Scenario2PBT6",'Major retrofit'!$U$25,IF(F36="Scenario3PBT6",'Major retrofit'!$V$25,"")))&amp;IF(F36="Scenario1PBT7",'Major retrofit'!$W$25,IF(F36="Scenario2PBT7",'Major retrofit'!$X$25,IF(F36="Scenario3PBT7",'Major retrofit'!$Y$25,"")))&amp;IF(F36="Scenario1PBT8",'Major retrofit'!$Z$25,IF(F36="Scenario2PBT8",'Major retrofit'!$AA$25,IF(F36="Scenario3PBT8",'Major retrofit'!$AB$25,"")))&amp;IF(F36="Scenario1PBT9",'Major retrofit'!$AC$25,IF(F36="Scenario2PBT9",'Major retrofit'!$AD$25,IF(F36="Scenario3PBT9",'Major retrofit'!$AE$25,"")))&amp;IF(F36="Scenario1PBT10",'Major retrofit'!$AF$25,IF(F36="Scenario2PBT10",'Major retrofit'!$AG$25,IF(F36="Scenario3PBT10",'Major retrofit'!$AH$25,"")))&amp;IF(F36="Scenario1PBT11",'Major retrofit'!$AI$25,IF(F36="Scenario2PBT11",'Major retrofit'!$AJ$25,IF(F36="Scenario3PBT11",'Major retrofit'!$AK$25,"")))&amp;IF(F36="Scenario1PBT12",'Major retrofit'!$AL$25,IF(F36="Scenario2PBT12",'Major retrofit'!$AM$25,IF(F36="Scenario3PBT12",'Major retrofit'!$AN$25,"")))&amp;IF(F36="Scenario1PBT13",'Major retrofit'!$AO$25,IF(F36="Scenario2PBT13",'Major retrofit'!$AP$25,IF(F36="Scenario3PBT13",'Major retrofit'!$AQ$25,"")))&amp;IF(F36="Scenario1PBT14",'Major retrofit'!$AR$25,IF(F36="Scenario2PBT14",'Major retrofit'!$AS$25,IF(F36="Scenario3PBT14",'Major retrofit'!$AT$25,"")))&amp;IF(F36="Scenario1PBT15",'Major retrofit'!$AU$25,IF(F36="Scenario2PBT15",'Major retrofit'!$AV$25,IF(F36="Scenario3PBT15",'Major retrofit'!$AW$25,"")))</f>
        <v/>
      </c>
      <c r="R36" s="117">
        <f t="shared" si="16"/>
        <v>0</v>
      </c>
      <c r="S36" s="117" t="str">
        <f>IF(F36="Scenario1PBT1",'Major retrofit'!$E$27,IF(F36="Scenario2PBT1",'Major retrofit'!$F$27,IF(F36="Scenario3PBT1",'Major retrofit'!$G$27,"")))&amp;IF(F36="Scenario1PBT2",'Major retrofit'!$H$27,IF(F36="Scenario2PBT2",'Major retrofit'!$I$27,IF(F36="Scenario3PBT2",'Major retrofit'!$J$27,"")))&amp;IF(F36="Scenario1PBT3",'Major retrofit'!$K$27,IF(F36="Scenario2PBT3",'Major retrofit'!$L$27,IF(F36="Scenario3PBT3",'Major retrofit'!$M$27,"")))&amp;IF(F36="Scenario1PBT4",'Major retrofit'!$N$27,IF(F36="Scenario2PBT4",'Major retrofit'!$O$27,IF(F36="Scenario3PBT4",'Major retrofit'!$P$27,"")))&amp;IF(F36="Scenario1PBT5",'Major retrofit'!$Q$27,IF(F36="Scenario2PBT5",'Major retrofit'!$R$27,IF(F36="Scenario3PBT5",'Major retrofit'!$S$27,"")))&amp;IF(F36="Scenario1PBT6",'Major retrofit'!$T$27,IF(F36="Scenario2PBT6",'Major retrofit'!$U$27,IF(F36="Scenario3PBT6",'Major retrofit'!$V$27,"")))&amp;IF(F36="Scenario1PBT7",'Major retrofit'!$W$27,IF(F36="Scenario2PBT7",'Major retrofit'!$X$27,IF(F36="Scenario3PBT7",'Major retrofit'!$Y$27,"")))&amp;IF(F36="Scenario1PBT8",'Major retrofit'!$Z$27,IF(F36="Scenario2PBT8",'Major retrofit'!$AA$27,IF(F36="Scenario3PBT8",'Major retrofit'!$AB$27,"")))&amp;IF(F36="Scenario1PBT9",'Major retrofit'!$AC$27,IF(F36="Scenario2PBT9",'Major retrofit'!$AD$27,IF(F36="Scenario3PBT9",'Major retrofit'!$AE$27,"")))&amp;IF(F36="Scenario1PBT10",'Major retrofit'!$AF$27,IF(F36="Scenario2PBT10",'Major retrofit'!$AG$27,IF(F36="Scenario3PBT10",'Major retrofit'!$AH$27,"")))&amp;IF(F36="Scenario1PBT11",'Major retrofit'!$AI$27,IF(F36="Scenario2PBT11",'Major retrofit'!$AJ$27,IF(F36="Scenario3PBT11",'Major retrofit'!$AK$27,"")))&amp;IF(F36="Scenario1PBT12",'Major retrofit'!$AL$27,IF(F36="Scenario2PBT12",'Major retrofit'!$AM$27,IF(F36="Scenario3PBT12",'Major retrofit'!$AN$27,"")))&amp;IF(F36="Scenario1PBT13",'Major retrofit'!$AO$27,IF(F36="Scenario2PBT13",'Major retrofit'!$AP$27,IF(F36="Scenario3PBT13",'Major retrofit'!$AQ$27,"")))&amp;IF(F36="Scenario1PBT14",'Major retrofit'!$AR$27,IF(F36="Scenario2PBT14",'Major retrofit'!$AS$27,IF(F36="Scenario3PBT14",'Major retrofit'!$AT$27,"")))&amp;IF(F36="Scenario1PBT15",'Major retrofit'!$AU$27,IF(F36="Scenario2PBT15",'Major retrofit'!$AV$27,IF(F36="Scenario3PBT15",'Major retrofit'!$AW$27,"")))</f>
        <v/>
      </c>
      <c r="T36" s="207">
        <f t="shared" si="17"/>
        <v>0</v>
      </c>
      <c r="U36" s="206" t="str">
        <f>IF(F36="Scenario1PBT1",'Major retrofit'!$E$38,IF(F36="Scenario2PBT1",'Major retrofit'!$F$38,IF(F36="Scenario3PBT1",'Major retrofit'!$G$38,"")))&amp;IF(F36="Scenario1PBT2",'Major retrofit'!$H$38,IF(F36="Scenario2PBT2",'Major retrofit'!$I$38,IF(F36="Scenario3PBT2",'Major retrofit'!$J$38,"")))&amp;IF(F36="Scenario1PBT3",'Major retrofit'!$K$38,IF(F36="Scenario2PBT3",'Major retrofit'!$L$38,IF(F36="Scenario3PBT3",'Major retrofit'!$M$38,"")))&amp;IF(F36="Scenario1PBT4",'Major retrofit'!$N$38,IF(F36="Scenario2PBT4",'Major retrofit'!$O$38,IF(F36="Scenario3PBT4",'Major retrofit'!$P$38,"")))&amp;IF(F36="Scenario1PBT5",'Major retrofit'!$Q$38,IF(F36="Scenario2PBT5",'Major retrofit'!$R$38,IF(F36="Scenario3PBT5",'Major retrofit'!$S$38,"")))&amp;IF(F36="Scenario1PBT6",'Major retrofit'!$T$38,IF(F36="Scenario2PBT6",'Major retrofit'!$U$38,IF(F36="Scenario3PBT6",'Major retrofit'!$V$38,"")))&amp;IF(F36="Scenario1PBT7",'Major retrofit'!$W$38,IF(F36="Scenario2PBT7",'Major retrofit'!$X$38,IF(F36="Scenario3PBT7",'Major retrofit'!$Y$38,"")))&amp;IF(F36="Scenario1PBT8",'Major retrofit'!$Z$38,IF(F36="Scenario2PBT8",'Major retrofit'!$AA$38,IF(F36="Scenario3PBT8",'Major retrofit'!$AB$38,"")))&amp;IF(F36="Scenario1PBT9",'Major retrofit'!$AC$38,IF(F36="Scenario2PBT9",'Major retrofit'!$AD$38,IF(F36="Scenario3PBT9",'Major retrofit'!$AE$38,"")))&amp;IF(F36="Scenario1PBT10",'Major retrofit'!$AF$38,IF(F36="Scenario2PBT10",'Major retrofit'!$AG$38,IF(F36="Scenario3PBT10",'Major retrofit'!$AH$38,"")))&amp;IF(F36="Scenario1PBT11",'Major retrofit'!$AI$38,IF(F36="Scenario2PBT11",'Major retrofit'!$AJ$38,IF(F36="Scenario3PBT11",'Major retrofit'!$AK$38,"")))&amp;IF(F36="Scenario1PBT12",'Major retrofit'!$AL$38,IF(F36="Scenario2PBT12",'Major retrofit'!$AM$38,IF(F36="Scenario3PBT12",'Major retrofit'!$AN$38,"")))&amp;IF(F36="Scenario1PBT13",'Major retrofit'!$AO$38,IF(F36="Scenario2PBT13",'Major retrofit'!$AP$38,IF(F36="Scenario3PBT13",'Major retrofit'!$AQ$38,"")))&amp;IF(F36="Scenario1PBT14",'Major retrofit'!$AR$38,IF(F36="Scenario2PBT14",'Major retrofit'!$AS$38,IF(F36="Scenario3PBT14",'Major retrofit'!$AT$38,"")))&amp;IF(F36="Scenario1PBT15",'Major retrofit'!$AU$38,IF(F36="Scenario2PBT15",'Major retrofit'!$AV$38,IF(F36="Scenario3PBT15",'Major retrofit'!$AW$38,"")))</f>
        <v/>
      </c>
      <c r="V36" s="117">
        <f t="shared" si="18"/>
        <v>0</v>
      </c>
      <c r="W36" s="117" t="str">
        <f>IF(F36="Scenario1PBT1",'Major retrofit'!$E$40,IF(F36="Scenario2PBT1",'Major retrofit'!$F$40,IF(F36="Scenario3PBT1",'Major retrofit'!$G$40,"")))&amp;IF(F36="Scenario1PBT2",'Major retrofit'!$H$40,IF(F36="Scenario2PBT2",'Major retrofit'!$I$40,IF(F36="Scenario3PBT2",'Major retrofit'!$J$40,"")))&amp;IF(F36="Scenario1PBT3",'Major retrofit'!$K$40,IF(F36="Scenario2PBT3",'Major retrofit'!$L$40,IF(F36="Scenario3PBT3",'Major retrofit'!$M$40,"")))&amp;IF(F36="Scenario1PBT4",'Major retrofit'!$N$40,IF(F36="Scenario2PBT4",'Major retrofit'!$O$40,IF(F36="Scenario3PBT4",'Major retrofit'!$P$40,"")))&amp;IF(F36="Scenario1PBT5",'Major retrofit'!$Q$40,IF(F36="Scenario2PBT5",'Major retrofit'!$R$40,IF(F36="Scenario3PBT5",'Major retrofit'!$S$40,"")))&amp;IF(F36="Scenario1PBT6",'Major retrofit'!$T$40,IF(F36="Scenario2PBT6",'Major retrofit'!$U$40,IF(F36="Scenario3PBT6",'Major retrofit'!$V$40,"")))&amp;IF(F36="Scenario1PBT7",'Major retrofit'!$W$40,IF(F36="Scenario2PBT7",'Major retrofit'!$X$40,IF(F36="Scenario3PBT7",'Major retrofit'!$Y$40,"")))&amp;IF(F36="Scenario1PBT8",'Major retrofit'!$Z$40,IF(F36="Scenario2PBT8",'Major retrofit'!$AA$40,IF(F36="Scenario3PBT8",'Major retrofit'!$AB$40,"")))&amp;IF(F36="Scenario1PBT9",'Major retrofit'!$AC$40,IF(F36="Scenario2PBT9",'Major retrofit'!$AD$40,IF(F36="Scenario3PBT9",'Major retrofit'!$AE$40,"")))&amp;IF(F36="Scenario1PBT10",'Major retrofit'!$AF$40,IF(F36="Scenario2PBT10",'Major retrofit'!$AG$40,IF(F36="Scenario3PBT10",'Major retrofit'!$AH$40,"")))&amp;IF(F36="Scenario1PBT11",'Major retrofit'!$AI$40,IF(F36="Scenario2PBT11",'Major retrofit'!$AJ$40,IF(F36="Scenario3PBT11",'Major retrofit'!$AK$40,"")))&amp;IF(F36="Scenario1PBT12",'Major retrofit'!$AL$40,IF(F36="Scenario2PBT12",'Major retrofit'!$AM$40,IF(F36="Scenario3PBT12",'Major retrofit'!$AN$40,"")))&amp;IF(F36="Scenario1PBT13",'Major retrofit'!$AO$40,IF(F36="Scenario2PBT13",'Major retrofit'!$AP$40,IF(F36="Scenario3PBT13",'Major retrofit'!$AQ$40,"")))&amp;IF(F36="Scenario1PBT14",'Major retrofit'!$AR$40,IF(F36="Scenario2PBT14",'Major retrofit'!$AS$40,IF(F36="Scenario3PBT14",'Major retrofit'!$AT$40,"")))&amp;IF(F36="Scenario1PBT15",'Major retrofit'!$AU$40,IF(F36="Scenario2PBT15",'Major retrofit'!$AV$40,IF(F36="Scenario3PBT15",'Major retrofit'!$AW$40,"")))</f>
        <v/>
      </c>
      <c r="X36" s="117">
        <f t="shared" si="19"/>
        <v>0</v>
      </c>
      <c r="Y36" s="117" t="str">
        <f>IF(F36="Scenario1PBT1",'Major retrofit'!$E$42,IF(F36="Scenario2PBT1",'Major retrofit'!$F$42,IF(F36="Scenario3PBT1",'Major retrofit'!$G$42,"")))&amp;IF(F36="Scenario1PBT2",'Major retrofit'!$H$42,IF(F36="Scenario2PBT2",'Major retrofit'!$I$42,IF(F36="Scenario3PBT2",'Major retrofit'!$J$42,"")))&amp;IF(F36="Scenario1PBT3",'Major retrofit'!$K$42,IF(F36="Scenario2PBT3",'Major retrofit'!$L$42,IF(F36="Scenario3PBT3",'Major retrofit'!$M$42,"")))&amp;IF(F36="Scenario1PBT4",'Major retrofit'!$N$42,IF(F36="Scenario2PBT4",'Major retrofit'!$O$42,IF(F36="Scenario3PBT4",'Major retrofit'!$P$42,"")))&amp;IF(F36="Scenario1PBT5",'Major retrofit'!$Q$42,IF(F36="Scenario2PBT5",'Major retrofit'!$R$42,IF(F36="Scenario3PBT5",'Major retrofit'!$S$42,"")))&amp;IF(F36="Scenario1PBT6",'Major retrofit'!$T$42,IF(F36="Scenario2PBT6",'Major retrofit'!$U$42,IF(F36="Scenario3PBT6",'Major retrofit'!$V$42,"")))&amp;IF(F36="Scenario1PBT7",'Major retrofit'!$W$42,IF(F36="Scenario2PBT7",'Major retrofit'!$X$42,IF(F36="Scenario3PBT7",'Major retrofit'!$Y$42,"")))&amp;IF(F36="Scenario1PBT8",'Major retrofit'!$Z$42,IF(F36="Scenario2PBT8",'Major retrofit'!$AA$42,IF(F36="Scenario3PBT8",'Major retrofit'!$AB$42,"")))&amp;IF(F36="Scenario1PBT9",'Major retrofit'!$AC$42,IF(F36="Scenario2PBT9",'Major retrofit'!$AD$42,IF(F36="Scenario3PBT9",'Major retrofit'!$AE$42,"")))&amp;IF(F36="Scenario1PBT10",'Major retrofit'!$AF$42,IF(F36="Scenario2PBT10",'Major retrofit'!$AG$42,IF(F36="Scenario3PBT10",'Major retrofit'!$AH$42,"")))&amp;IF(F36="Scenario1PBT11",'Major retrofit'!$AI$42,IF(F36="Scenario2PBT11",'Major retrofit'!$AJ$42,IF(F36="Scenario3PBT11",'Major retrofit'!$AK$42,"")))&amp;IF(F36="Scenario1PBT12",'Major retrofit'!$AL$42,IF(F36="Scenario2PBT12",'Major retrofit'!$AM$42,IF(F36="Scenario3PBT12",'Major retrofit'!$AN$42,"")))&amp;IF(F36="Scenario1PBT13",'Major retrofit'!$AO$42,IF(F36="Scenario2PBT13",'Major retrofit'!$AP$42,IF(F36="Scenario3PBT13",'Major retrofit'!$AQ$42,"")))&amp;IF(F36="Scenario1PBT14",'Major retrofit'!$AR$42,IF(F36="Scenario2PBT14",'Major retrofit'!$AS$42,IF(F36="Scenario3PBT14",'Major retrofit'!$AT$42,"")))&amp;IF(F36="Scenario1PBT15",'Major retrofit'!$AU$42,IF(F36="Scenario2PBT15",'Major retrofit'!$AV$42,IF(F36="Scenario3PBT15",'Major retrofit'!$AW$42,"")))</f>
        <v/>
      </c>
      <c r="Z36" s="117">
        <f t="shared" si="20"/>
        <v>0</v>
      </c>
      <c r="AA36" s="178" t="str">
        <f>IF(F36="Scenario1PBT1",'Major retrofit'!$E$101,IF(F36="Scenario2PBT1",'Major retrofit'!$F$101,IF(F36="Scenario3PBT1",'Major retrofit'!$G$101,"")))&amp;IF(F36="Scenario1PBT2",'Major retrofit'!$H$101,IF(F36="Scenario2PBT2",'Major retrofit'!$I$101,IF(F36="Scenario3PBT2",'Major retrofit'!$J$101,"")))&amp;IF(F36="Scenario1PBT3",'Major retrofit'!$K$101,IF(F36="Scenario2PBT3",'Major retrofit'!$L$101,IF(F36="Scenario3PBT3",'Major retrofit'!$M$101,"")))&amp;IF(F36="Scenario1PBT4",'Major retrofit'!$N$101,IF(F36="Scenario2PBT4",'Major retrofit'!$O$101,IF(F36="Scenario3PBT4",'Major retrofit'!$P$101,"")))&amp;IF(F36="Scenario1PBT5",'Major retrofit'!$Q$101,IF(F36="Scenario2PBT5",'Major retrofit'!$R$101,IF(F36="Scenario3PBT5",'Major retrofit'!$S$101,"")))&amp;IF(F36="Scenario1PBT6",'Major retrofit'!$T$101,IF(F36="Scenario2PBT6",'Major retrofit'!$U$101,IF(F36="Scenario3PBT6",'Major retrofit'!$V$101,"")))&amp;IF(F36="Scenario1PBT7",'Major retrofit'!$W$101,IF(F36="Scenario2PBT7",'Major retrofit'!$X$101,IF(F36="Scenario3PBT7",'Major retrofit'!$Y$101,"")))&amp;IF(F36="Scenario1PBT8",'Major retrofit'!$Z$101,IF(F36="Scenario2PBT8",'Major retrofit'!$AA$101,IF(F36="Scenario3PBT8",'Major retrofit'!$AB$101,"")))&amp;IF(F36="Scenario1PBT9",'Major retrofit'!$AC$101,IF(F36="Scenario2PBT9",'Major retrofit'!$AD$101,IF(F36="Scenario3PBT9",'Major retrofit'!$AE$101,"")))&amp;IF(F36="Scenario1PBT10",'Major retrofit'!$AF$101,IF(F36="Scenario2PBT10",'Major retrofit'!$AG$101,IF(F36="Scenario3PBT10",'Major retrofit'!$AH$101,"")))&amp;IF(F36="Scenario1PBT11",'Major retrofit'!$AI$101,IF(F36="Scenario2PBT11",'Major retrofit'!$AJ$101,IF(F36="Scenario3PBT11",'Major retrofit'!$AK$101,"")))&amp;IF(F36="Scenario1PBT12",'Major retrofit'!$AL$101,IF(F36="Scenario2PBT12",'Major retrofit'!$AM$101,IF(F36="Scenario3PBT12",'Major retrofit'!$AN$101,"")))&amp;IF(F36="Scenario1PBT13",'Major retrofit'!$AO$101,IF(F36="Scenario2PBT13",'Major retrofit'!$AP$101,IF(F36="Scenario3PBT13",'Major retrofit'!$AQ$101,"")))&amp;IF(F36="Scenario1PBT14",'Major retrofit'!$AR$101,IF(F36="Scenario2PBT14",'Major retrofit'!$AS$101,IF(F36="Scenario3PBT14",'Major retrofit'!$AT$101,"")))&amp;IF(F36="Scenario1PBT15",'Major retrofit'!$AU$101,IF(F36="Scenario2PBT15",'Major retrofit'!$AV$101,IF(F36="Scenario3PBT15",'Major retrofit'!$AW$101,"")))</f>
        <v/>
      </c>
      <c r="AB36" s="179">
        <f t="shared" si="21"/>
        <v>0</v>
      </c>
      <c r="AC36" s="208">
        <f>IFERROR('Projection_Base-case'!G36-G36,0)</f>
        <v>0</v>
      </c>
      <c r="AD36" s="117">
        <f t="shared" si="0"/>
        <v>0</v>
      </c>
      <c r="AE36" s="117">
        <f>IFERROR(100*AC36/'Projection_Base-case'!G36,0)</f>
        <v>0</v>
      </c>
      <c r="AF36" s="117">
        <f>IFERROR('Projection_Base-case'!I36-I36,0)</f>
        <v>0</v>
      </c>
      <c r="AG36" s="117">
        <f t="shared" si="1"/>
        <v>0</v>
      </c>
      <c r="AH36" s="117">
        <f>IFERROR(100*AF36/'Projection_Base-case'!I36,0)</f>
        <v>0</v>
      </c>
      <c r="AI36" s="117">
        <f>IFERROR('Projection_Base-case'!K36-K36,0)</f>
        <v>0</v>
      </c>
      <c r="AJ36" s="117">
        <f t="shared" si="2"/>
        <v>0</v>
      </c>
      <c r="AK36" s="117">
        <f>IFERROR(100*AI36/'Projection_Base-case'!K36,0)</f>
        <v>0</v>
      </c>
      <c r="AL36" s="117">
        <f>IFERROR(M36-'Projection_Base-case'!M36,0)</f>
        <v>0</v>
      </c>
      <c r="AM36" s="117">
        <f t="shared" si="3"/>
        <v>0</v>
      </c>
      <c r="AN36" s="179">
        <f>IFERROR(IF('Projection_Base-case'!N36&gt;0,100*AM36/'Projection_Base-case'!N36,100*AM36/N36),0)</f>
        <v>0</v>
      </c>
      <c r="AO36" s="206">
        <f>IFERROR('Projection_Base-case'!O36-O36,0)</f>
        <v>0</v>
      </c>
      <c r="AP36" s="117">
        <f t="shared" si="4"/>
        <v>0</v>
      </c>
      <c r="AQ36" s="117">
        <f>IFERROR(100*AO36/'Projection_Base-case'!O36,0)</f>
        <v>0</v>
      </c>
      <c r="AR36" s="117">
        <f>IFERROR('Projection_Base-case'!Q36-Q36,0)</f>
        <v>0</v>
      </c>
      <c r="AS36" s="117">
        <f t="shared" si="5"/>
        <v>0</v>
      </c>
      <c r="AT36" s="117">
        <f>IFERROR(100*AR36/'Projection_Base-case'!Q36,0)</f>
        <v>0</v>
      </c>
      <c r="AU36" s="117">
        <f>IFERROR('Projection_Base-case'!S36-S36,0)</f>
        <v>0</v>
      </c>
      <c r="AV36" s="117">
        <f t="shared" si="6"/>
        <v>0</v>
      </c>
      <c r="AW36" s="118">
        <f>IFERROR(100*AU36/'Projection_Base-case'!S36,0)</f>
        <v>0</v>
      </c>
      <c r="AX36" s="206">
        <f>IFERROR('Projection_Base-case'!U36-U36,0)</f>
        <v>0</v>
      </c>
      <c r="AY36" s="117">
        <f t="shared" si="7"/>
        <v>0</v>
      </c>
      <c r="AZ36" s="117">
        <f>IFERROR(100*AX36/'Projection_Base-case'!U36,0)</f>
        <v>0</v>
      </c>
      <c r="BA36" s="117">
        <f>IFERROR('Projection_Base-case'!W36-W36,0)</f>
        <v>0</v>
      </c>
      <c r="BB36" s="117">
        <f t="shared" si="8"/>
        <v>0</v>
      </c>
      <c r="BC36" s="117">
        <f>IFERROR(100*BA36/'Projection_Base-case'!W36,0)</f>
        <v>0</v>
      </c>
      <c r="BD36" s="117">
        <f>IFERROR('Projection_Base-case'!Y36-Y36,0)</f>
        <v>0</v>
      </c>
      <c r="BE36" s="117">
        <f t="shared" si="9"/>
        <v>0</v>
      </c>
      <c r="BF36" s="117">
        <f>IFERROR(100*BD36/'Projection_Base-case'!Y36,0)</f>
        <v>0</v>
      </c>
      <c r="BG36" s="178">
        <f t="shared" si="22"/>
        <v>0</v>
      </c>
      <c r="BH36" s="179">
        <f t="shared" si="23"/>
        <v>0</v>
      </c>
    </row>
    <row r="37" spans="1:60" ht="15" thickBot="1">
      <c r="A37" s="205">
        <v>32</v>
      </c>
      <c r="B37" s="119">
        <f>IF('Projection_Base-case'!B37&lt;&gt;"",'Projection_Base-case'!B37,0)</f>
        <v>0</v>
      </c>
      <c r="C37" s="119">
        <f>IF('Projection_Base-case'!C37&lt;&gt;"",'Projection_Base-case'!C37,0)</f>
        <v>0</v>
      </c>
      <c r="D37" s="119">
        <f>IF('Projection_Base-case'!D37&lt;&gt;"",'Projection_Base-case'!D37,0)</f>
        <v>0</v>
      </c>
      <c r="E37" s="263" t="str">
        <f>IF(AND('Résultats major'!$AC$3="OUI",'Résultats major'!E36&lt;&gt;""),'Résultats major'!E36,IF(OR(D37="PBT1",D37="PBT2",D37="PBT3",D37="PBT4",D37="PBT5",D37="PBT6",D37="PBT7",D37="PBT8",D37="PBT10"),"Scenario1",IF(D37="PBT9","Scenario2","")))</f>
        <v/>
      </c>
      <c r="F37" s="202" t="str">
        <f t="shared" si="10"/>
        <v>0</v>
      </c>
      <c r="G37" s="177" t="str">
        <f>IF(F37="Scenario1PBT1",'Major retrofit'!$E$6,IF(F37="Scenario2PBT1",'Major retrofit'!$F$6,IF(F37="Scenario3PBT1",'Major retrofit'!$G$6,"")))&amp;IF(F37="Scenario1PBT2",'Major retrofit'!$H$6,IF(F37="Scenario2PBT2",'Major retrofit'!$I$6,IF(F37="Scenario3PBT2",'Major retrofit'!$J$6,"")))&amp;IF(F37="Scenario1PBT3",'Major retrofit'!$K$6,IF(F37="Scenario2PBT3",'Major retrofit'!$L$6,IF(F37="Scenario3PBT3",'Major retrofit'!$M$6,"")))&amp;IF(F37="Scenario1PBT4",'Major retrofit'!$N$6,IF(F37="Scenario2PBT4",'Major retrofit'!$O$6,IF(F37="Scenario3PBT4",'Major retrofit'!$P$6,"")))&amp;IF(F37="Scenario1PBT5",'Major retrofit'!$Q$6,IF(F37="Scenario2PBT5",'Major retrofit'!$R$6,IF(F37="Scenario3PBT5",'Major retrofit'!$S$6,"")))&amp;IF(F37="Scenario1PBT6",'Major retrofit'!$T$6,IF(F37="Scenario2PBT6",'Major retrofit'!$U$6,IF(F37="Scenario3PBT6",'Major retrofit'!$V$6,"")))&amp;IF(F37="Scenario1PBT7",'Major retrofit'!$W$6,IF(F37="Scenario2PBT7",'Major retrofit'!$X$6,IF(F37="Scenario3PBT7",'Major retrofit'!$Y$6,"")))&amp;IF(F37="Scenario1PBT8",'Major retrofit'!$Z$6,IF(F37="Scenario2PBT8",'Major retrofit'!$AA$6,IF(F37="Scenario3PBT8",'Major retrofit'!$AB$6,"")))&amp;IF(F37="Scenario1PBT9",'Major retrofit'!$AC$6,IF(F37="Scenario2PBT9",'Major retrofit'!$AD$6,IF(F37="Scenario3PBT9",'Major retrofit'!$AE$6,"")))&amp;IF(F37="Scenario1PBT10",'Major retrofit'!$AF$6,IF(F37="Scenario2PBT10",'Major retrofit'!$AG$6,IF(F37="Scenario3PBT10",'Major retrofit'!$AH$6,"")))&amp;IF(F37="Scenario1PBT11",'Major retrofit'!$AI$6,IF(F37="Scenario2PBT11",'Major retrofit'!$AJ$6,IF(F37="Scenario3PBT11",'Major retrofit'!$AK$6,"")))&amp;IF(F37="Scenario1PBT12",'Major retrofit'!$AL$6,IF(F37="Scenario2PBT12",'Major retrofit'!$AM$6,IF(F37="Scenario3PBT12",'Major retrofit'!$AN$6,"")))&amp;IF(F37="Scenario1PBT13",'Major retrofit'!$AO$6,IF(F37="Scenario2PBT13",'Major retrofit'!$AP$6,IF(F37="Scenario3PBT13",'Major retrofit'!$AQ$6,"")))&amp;IF(F37="Scenario1PBT14",'Major retrofit'!$AR$6,IF(F37="Scenario2PBT14",'Major retrofit'!$AS$6,IF(F37="Scenario3PBT14",'Major retrofit'!$AT$6,"")))&amp;IF(F37="Scenario1PBT15",'Major retrofit'!$AU$6,IF(F37="Scenario2PBT15",'Major retrofit'!$AV$6,IF(F37="Scenario3PBT15",'Major retrofit'!$AW$6,"")))</f>
        <v/>
      </c>
      <c r="H37" s="117">
        <f t="shared" si="11"/>
        <v>0</v>
      </c>
      <c r="I37" s="178" t="str">
        <f>IF(F37="Scenario1PBT1",'Major retrofit'!$E$16,IF(F37="Scenario2PBT1",'Major retrofit'!$F$16,IF(F37="Scenario3PBT1",'Major retrofit'!$G$16,"")))&amp;IF(F37="Scenario1PBT2",'Major retrofit'!$H$16,IF(F37="Scenario2PBT2",'Major retrofit'!$I$16,IF(F37="Scenario3PBT2",'Major retrofit'!$J$16,"")))&amp;IF(F37="Scenario1PBT3",'Major retrofit'!$K$16,IF(F37="Scenario2PBT3",'Major retrofit'!$L$16,IF(F37="Scenario3PBT3",'Major retrofit'!$M$16,"")))&amp;IF(F37="Scenario1PBT4",'Major retrofit'!$N$16,IF(F37="Scenario2PBT4",'Major retrofit'!$O$16,IF(F37="Scenario3PBT4",'Major retrofit'!$P$16,"")))&amp;IF(F37="Scenario1PBT5",'Major retrofit'!$Q$16,IF(F37="Scenario2PBT5",'Major retrofit'!$R$16,IF(F37="Scenario3PBT5",'Major retrofit'!$S$16,"")))&amp;IF(F37="Scenario1PBT6",'Major retrofit'!$T$16,IF(F37="Scenario2PBT6",'Major retrofit'!$U$16,IF(F37="Scenario3PBT6",'Major retrofit'!$V$16,"")))&amp;IF(F37="Scenario1PBT7",'Major retrofit'!$W$16,IF(F37="Scenario2PBT7",'Major retrofit'!$X$16,IF(F37="Scenario3PBT7",'Major retrofit'!$Y$16,"")))&amp;IF(F37="Scenario1PBT8",'Major retrofit'!$Z$16,IF(F37="Scenario2PBT8",'Major retrofit'!$AA$16,IF(F37="Scenario3PBT8",'Major retrofit'!$AB$16,"")))&amp;IF(F37="Scenario1PBT9",'Major retrofit'!$AC$16,IF(F37="Scenario2PBT9",'Major retrofit'!$AD$16,IF(F37="Scenario3PBT9",'Major retrofit'!$AE$16,"")))&amp;IF(F37="Scenario1PBT10",'Major retrofit'!$AF$16,IF(F37="Scenario2PBT10",'Major retrofit'!$AG$16,IF(F37="Scenario3PBT10",'Major retrofit'!$AH$16,"")))&amp;IF(F37="Scenario1PBT11",'Major retrofit'!$AI$16,IF(F37="Scenario2PBT11",'Major retrofit'!$AJ$16,IF(F37="Scenario3PBT11",'Major retrofit'!$AK$16,"")))&amp;IF(F37="Scenario1PBT12",'Major retrofit'!$AL$16,IF(F37="Scenario2PBT12",'Major retrofit'!$AM$16,IF(F37="Scenario3PBT12",'Major retrofit'!$AN$16,"")))&amp;IF(F37="Scenario1PBT13",'Major retrofit'!$AO$16,IF(F37="Scenario2PBT13",'Major retrofit'!$AP$16,IF(F37="Scenario3PBT13",'Major retrofit'!$AQ$16,"")))&amp;IF(F37="Scenario1PBT14",'Major retrofit'!$AR$16,IF(F37="Scenario2PBT14",'Major retrofit'!$AS$16,IF(F37="Scenario3PBT14",'Major retrofit'!$AT$16,"")))&amp;IF(F37="Scenario1PBT15",'Major retrofit'!$AU$16,IF(F37="Scenario2PBT15",'Major retrofit'!$AV$16,IF(F37="Scenario3PBT15",'Major retrofit'!$AW$16,"")))</f>
        <v/>
      </c>
      <c r="J37" s="117">
        <f t="shared" si="12"/>
        <v>0</v>
      </c>
      <c r="K37" s="117" t="str">
        <f>IF(F37="Scenario1PBT1",'Major retrofit'!$E$18,IF(F37="Scenario2PBT1",'Major retrofit'!$F$18,IF(F37="Scenario3PBT1",'Major retrofit'!$G$18,"")))&amp;IF(F37="Scenario1PBT2",'Major retrofit'!$H$18,IF(F37="Scenario2PBT2",'Major retrofit'!$I$18,IF(F37="Scenario3PBT2",'Major retrofit'!$J$18,"")))&amp;IF(F37="Scenario1PBT3",'Major retrofit'!$K$18,IF(F37="Scenario2PBT3",'Major retrofit'!$L$18,IF(F37="Scenario3PBT3",'Major retrofit'!$M$18,"")))&amp;IF(F37="Scenario1PBT4",'Major retrofit'!$N$18,IF(F37="Scenario2PBT4",'Major retrofit'!$O$18,IF(F37="Scenario3PBT4",'Major retrofit'!$P$18,"")))&amp;IF(F37="Scenario1PBT5",'Major retrofit'!$Q$18,IF(F37="Scenario2PBT5",'Major retrofit'!$R$18,IF(F37="Scenario3PBT5",'Major retrofit'!$S$18,"")))&amp;IF(F37="Scenario1PBT6",'Major retrofit'!$T$18,IF(F37="Scenario2PBT6",'Major retrofit'!$U$18,IF(F37="Scenario3PBT6",'Major retrofit'!$V$18,"")))&amp;IF(F37="Scenario1PBT7",'Major retrofit'!$W$18,IF(F37="Scenario2PBT7",'Major retrofit'!$X$18,IF(F37="Scenario3PBT7",'Major retrofit'!$Y$18,"")))&amp;IF(F37="Scenario1PBT8",'Major retrofit'!$Z$18,IF(F37="Scenario2PBT8",'Major retrofit'!$AA$18,IF(F37="Scenario3PBT8",'Major retrofit'!$AB$18,"")))&amp;IF(F37="Scenario1PBT9",'Major retrofit'!$AC$18,IF(F37="Scenario2PBT9",'Major retrofit'!$AD$18,IF(F37="Scenario3PBT9",'Major retrofit'!$AE$18,"")))&amp;IF(F37="Scenario1PBT10",'Major retrofit'!$AF$18,IF(F37="Scenario2PBT10",'Major retrofit'!$AG$18,IF(F37="Scenario3PBT10",'Major retrofit'!$AH$18,"")))&amp;IF(F37="Scenario1PBT11",'Major retrofit'!$AI$18,IF(F37="Scenario2PBT11",'Major retrofit'!$AJ$18,IF(F37="Scenario3PBT11",'Major retrofit'!$AK$18,"")))&amp;IF(F37="Scenario1PBT12",'Major retrofit'!$AL$18,IF(F37="Scenario2PBT12",'Major retrofit'!$AM$18,IF(F37="Scenario3PBT12",'Major retrofit'!$AN$18,"")))&amp;IF(F37="Scenario1PBT13",'Major retrofit'!$AO$18,IF(F37="Scenario2PBT13",'Major retrofit'!$AP$18,IF(F37="Scenario3PBT13",'Major retrofit'!$AQ$18,"")))&amp;IF(F37="Scenario1PBT14",'Major retrofit'!$AR$18,IF(F37="Scenario2PBT14",'Major retrofit'!$AS$18,IF(F37="Scenario3PBT14",'Major retrofit'!$AT$18,"")))&amp;IF(F37="Scenario1PBT15",'Major retrofit'!$AU$18,IF(F37="Scenario2PBT15",'Major retrofit'!$AV$18,IF(F37="Scenario3PBT15",'Major retrofit'!$AW$18,"")))</f>
        <v/>
      </c>
      <c r="L37" s="117">
        <f t="shared" si="13"/>
        <v>0</v>
      </c>
      <c r="M37" s="117" t="str">
        <f>IF(F37="Scenario1PBT1",'Major retrofit'!$E$20,IF(F37="Scenario2PBT1",'Major retrofit'!$F$20,IF(F37="Scenario3PBT1",'Major retrofit'!$G$20,"")))&amp;IF(F37="Scenario1PBT2",'Major retrofit'!$H$20,IF(F37="Scenario2PBT2",'Major retrofit'!$I$20,IF(F37="Scenario3PBT2",'Major retrofit'!$J$20,"")))&amp;IF(F37="Scenario1PBT3",'Major retrofit'!$K$20,IF(F37="Scenario2PBT3",'Major retrofit'!$L$20,IF(F37="Scenario3PBT3",'Major retrofit'!$M$20,"")))&amp;IF(F37="Scenario1PBT4",'Major retrofit'!$N$20,IF(F37="Scenario2PBT4",'Major retrofit'!$O$20,IF(F37="Scenario3PBT4",'Major retrofit'!$P$20,"")))&amp;IF(F37="Scenario1PBT5",'Major retrofit'!$Q$20,IF(F37="Scenario2PBT5",'Major retrofit'!$R$20,IF(F37="Scenario3PBT5",'Major retrofit'!$S$20,"")))&amp;IF(F37="Scenario1PBT6",'Major retrofit'!$T$20,IF(F37="Scenario2PBT6",'Major retrofit'!$U$20,IF(F37="Scenario3PBT6",'Major retrofit'!$V$20,"")))&amp;IF(F37="Scenario1PBT7",'Major retrofit'!$W$20,IF(F37="Scenario2PBT7",'Major retrofit'!$X$20,IF(F37="Scenario3PBT7",'Major retrofit'!$Y$20,"")))&amp;IF(F37="Scenario1PBT8",'Major retrofit'!$Z$20,IF(F37="Scenario2PBT8",'Major retrofit'!$AA$20,IF(F37="Scenario3PBT8",'Major retrofit'!$AB$20,"")))&amp;IF(F37="Scenario1PBT9",'Major retrofit'!$AC$20,IF(F37="Scenario2PBT9",'Major retrofit'!$AD$20,IF(F37="Scenario3PBT9",'Major retrofit'!$AE$20,"")))&amp;IF(F37="Scenario1PBT10",'Major retrofit'!$AF$20,IF(F37="Scenario2PBT10",'Major retrofit'!$AG$20,IF(F37="Scenario3PBT10",'Major retrofit'!$AH$20,"")))&amp;IF(F37="Scenario1PBT11",'Major retrofit'!$AI$20,IF(F37="Scenario2PBT11",'Major retrofit'!$AJ$20,IF(F37="Scenario3PBT11",'Major retrofit'!$AK$20,"")))&amp;IF(F37="Scenario1PBT12",'Major retrofit'!$AL$20,IF(F37="Scenario2PBT12",'Major retrofit'!$AM$20,IF(F37="Scenario3PBT12",'Major retrofit'!$AN$20,"")))&amp;IF(F37="Scenario1PBT13",'Major retrofit'!$AO$20,IF(F37="Scenario2PBT13",'Major retrofit'!$AP$20,IF(F37="Scenario3PBT13",'Major retrofit'!$AQ$20,"")))&amp;IF(F37="Scenario1PBT14",'Major retrofit'!$AR$20,IF(F37="Scenario2PBT14",'Major retrofit'!$AS$20,IF(F37="Scenario3PBT14",'Major retrofit'!$AT$20,"")))&amp;IF(F37="Scenario1PBT15",'Major retrofit'!$AU$20,IF(F37="Scenario2PBT15",'Major retrofit'!$AV$20,IF(F37="Scenario3PBT15",'Major retrofit'!$AW$20,"")))</f>
        <v/>
      </c>
      <c r="N37" s="118">
        <f t="shared" si="14"/>
        <v>0</v>
      </c>
      <c r="O37" s="206" t="str">
        <f>IF(F37="Scenario1PBT1",'Major retrofit'!$E$23,IF(F37="Scenario2PBT1",'Major retrofit'!$F$23,IF(F37="Scenario3PBT1",'Major retrofit'!$G$23,"")))&amp;IF(F37="Scenario1PBT2",'Major retrofit'!$H$23,IF(F37="Scenario2PBT2",'Major retrofit'!$I$23,IF(F37="Scenario3PBT2",'Major retrofit'!$J$23,"")))&amp;IF(F37="Scenario1PBT3",'Major retrofit'!$K$23,IF(F37="Scenario2PBT3",'Major retrofit'!$L$23,IF(F37="Scenario3PBT3",'Major retrofit'!$M$23,"")))&amp;IF(F37="Scenario1PBT4",'Major retrofit'!$N$23,IF(F37="Scenario2PBT4",'Major retrofit'!$O$23,IF(F37="Scenario3PBT4",'Major retrofit'!$P$23,"")))&amp;IF(F37="Scenario1PBT5",'Major retrofit'!$Q$23,IF(F37="Scenario2PBT5",'Major retrofit'!$R$23,IF(F37="Scenario3PBT5",'Major retrofit'!$S$23,"")))&amp;IF(F37="Scenario1PBT6",'Major retrofit'!$T$23,IF(F37="Scenario2PBT6",'Major retrofit'!$U$23,IF(F37="Scenario3PBT6",'Major retrofit'!$V$23,"")))&amp;IF(F37="Scenario1PBT7",'Major retrofit'!$W$23,IF(F37="Scenario2PBT7",'Major retrofit'!$X$23,IF(F37="Scenario3PBT7",'Major retrofit'!$Y$23,"")))&amp;IF(F37="Scenario1PBT8",'Major retrofit'!$Z$23,IF(F37="Scenario2PBT8",'Major retrofit'!$AA$23,IF(F37="Scenario3PBT8",'Major retrofit'!$AB$23,"")))&amp;IF(F37="Scenario1PBT9",'Major retrofit'!$AC$23,IF(F37="Scenario2PBT9",'Major retrofit'!$AD$23,IF(F37="Scenario3PBT9",'Major retrofit'!$AE$23,"")))&amp;IF(F37="Scenario1PBT10",'Major retrofit'!$AF$23,IF(F37="Scenario2PBT10",'Major retrofit'!$AG$23,IF(F37="Scenario3PBT10",'Major retrofit'!$AH$23,"")))&amp;IF(F37="Scenario1PBT11",'Major retrofit'!$AI$23,IF(F37="Scenario2PBT11",'Major retrofit'!$AJ$23,IF(F37="Scenario3PBT11",'Major retrofit'!$AK$23,"")))&amp;IF(F37="Scenario1PBT12",'Major retrofit'!$AL$23,IF(F37="Scenario2PBT12",'Major retrofit'!$AM$23,IF(F37="Scenario3PBT12",'Major retrofit'!$AN$23,"")))&amp;IF(F37="Scenario1PBT13",'Major retrofit'!$AO$23,IF(F37="Scenario2PBT13",'Major retrofit'!$AP$23,IF(F37="Scenario3PBT13",'Major retrofit'!$AQ$23,"")))&amp;IF(F37="Scenario1PBT14",'Major retrofit'!$AR$23,IF(F37="Scenario2PBT14",'Major retrofit'!$AS$23,IF(F37="Scenario3PBT14",'Major retrofit'!$AT$23,"")))&amp;IF(F37="Scenario1PBT15",'Major retrofit'!$AU$23,IF(F37="Scenario2PBT15",'Major retrofit'!$AV$23,IF(F37="Scenario3PBT15",'Major retrofit'!$AW$23,"")))</f>
        <v/>
      </c>
      <c r="P37" s="117">
        <f t="shared" si="15"/>
        <v>0</v>
      </c>
      <c r="Q37" s="117" t="str">
        <f>IF(F37="Scenario1PBT1",'Major retrofit'!$E$25,IF(F37="Scenario2PBT1",'Major retrofit'!$F$25,IF(F37="Scenario3PBT1",'Major retrofit'!$G$25,"")))&amp;IF(F37="Scenario1PBT2",'Major retrofit'!$H$25,IF(F37="Scenario2PBT2",'Major retrofit'!$I$25,IF(F37="Scenario3PBT2",'Major retrofit'!$J$25,"")))&amp;IF(F37="Scenario1PBT3",'Major retrofit'!$K$25,IF(F37="Scenario2PBT3",'Major retrofit'!$L$25,IF(F37="Scenario3PBT3",'Major retrofit'!$M$25,"")))&amp;IF(F37="Scenario1PBT4",'Major retrofit'!$N$25,IF(F37="Scenario2PBT4",'Major retrofit'!$O$25,IF(F37="Scenario3PBT4",'Major retrofit'!$P$25,"")))&amp;IF(F37="Scenario1PBT5",'Major retrofit'!$Q$25,IF(F37="Scenario2PBT5",'Major retrofit'!$R$25,IF(F37="Scenario3PBT5",'Major retrofit'!$S$25,"")))&amp;IF(F37="Scenario1PBT6",'Major retrofit'!$T$25,IF(F37="Scenario2PBT6",'Major retrofit'!$U$25,IF(F37="Scenario3PBT6",'Major retrofit'!$V$25,"")))&amp;IF(F37="Scenario1PBT7",'Major retrofit'!$W$25,IF(F37="Scenario2PBT7",'Major retrofit'!$X$25,IF(F37="Scenario3PBT7",'Major retrofit'!$Y$25,"")))&amp;IF(F37="Scenario1PBT8",'Major retrofit'!$Z$25,IF(F37="Scenario2PBT8",'Major retrofit'!$AA$25,IF(F37="Scenario3PBT8",'Major retrofit'!$AB$25,"")))&amp;IF(F37="Scenario1PBT9",'Major retrofit'!$AC$25,IF(F37="Scenario2PBT9",'Major retrofit'!$AD$25,IF(F37="Scenario3PBT9",'Major retrofit'!$AE$25,"")))&amp;IF(F37="Scenario1PBT10",'Major retrofit'!$AF$25,IF(F37="Scenario2PBT10",'Major retrofit'!$AG$25,IF(F37="Scenario3PBT10",'Major retrofit'!$AH$25,"")))&amp;IF(F37="Scenario1PBT11",'Major retrofit'!$AI$25,IF(F37="Scenario2PBT11",'Major retrofit'!$AJ$25,IF(F37="Scenario3PBT11",'Major retrofit'!$AK$25,"")))&amp;IF(F37="Scenario1PBT12",'Major retrofit'!$AL$25,IF(F37="Scenario2PBT12",'Major retrofit'!$AM$25,IF(F37="Scenario3PBT12",'Major retrofit'!$AN$25,"")))&amp;IF(F37="Scenario1PBT13",'Major retrofit'!$AO$25,IF(F37="Scenario2PBT13",'Major retrofit'!$AP$25,IF(F37="Scenario3PBT13",'Major retrofit'!$AQ$25,"")))&amp;IF(F37="Scenario1PBT14",'Major retrofit'!$AR$25,IF(F37="Scenario2PBT14",'Major retrofit'!$AS$25,IF(F37="Scenario3PBT14",'Major retrofit'!$AT$25,"")))&amp;IF(F37="Scenario1PBT15",'Major retrofit'!$AU$25,IF(F37="Scenario2PBT15",'Major retrofit'!$AV$25,IF(F37="Scenario3PBT15",'Major retrofit'!$AW$25,"")))</f>
        <v/>
      </c>
      <c r="R37" s="117">
        <f t="shared" si="16"/>
        <v>0</v>
      </c>
      <c r="S37" s="117" t="str">
        <f>IF(F37="Scenario1PBT1",'Major retrofit'!$E$27,IF(F37="Scenario2PBT1",'Major retrofit'!$F$27,IF(F37="Scenario3PBT1",'Major retrofit'!$G$27,"")))&amp;IF(F37="Scenario1PBT2",'Major retrofit'!$H$27,IF(F37="Scenario2PBT2",'Major retrofit'!$I$27,IF(F37="Scenario3PBT2",'Major retrofit'!$J$27,"")))&amp;IF(F37="Scenario1PBT3",'Major retrofit'!$K$27,IF(F37="Scenario2PBT3",'Major retrofit'!$L$27,IF(F37="Scenario3PBT3",'Major retrofit'!$M$27,"")))&amp;IF(F37="Scenario1PBT4",'Major retrofit'!$N$27,IF(F37="Scenario2PBT4",'Major retrofit'!$O$27,IF(F37="Scenario3PBT4",'Major retrofit'!$P$27,"")))&amp;IF(F37="Scenario1PBT5",'Major retrofit'!$Q$27,IF(F37="Scenario2PBT5",'Major retrofit'!$R$27,IF(F37="Scenario3PBT5",'Major retrofit'!$S$27,"")))&amp;IF(F37="Scenario1PBT6",'Major retrofit'!$T$27,IF(F37="Scenario2PBT6",'Major retrofit'!$U$27,IF(F37="Scenario3PBT6",'Major retrofit'!$V$27,"")))&amp;IF(F37="Scenario1PBT7",'Major retrofit'!$W$27,IF(F37="Scenario2PBT7",'Major retrofit'!$X$27,IF(F37="Scenario3PBT7",'Major retrofit'!$Y$27,"")))&amp;IF(F37="Scenario1PBT8",'Major retrofit'!$Z$27,IF(F37="Scenario2PBT8",'Major retrofit'!$AA$27,IF(F37="Scenario3PBT8",'Major retrofit'!$AB$27,"")))&amp;IF(F37="Scenario1PBT9",'Major retrofit'!$AC$27,IF(F37="Scenario2PBT9",'Major retrofit'!$AD$27,IF(F37="Scenario3PBT9",'Major retrofit'!$AE$27,"")))&amp;IF(F37="Scenario1PBT10",'Major retrofit'!$AF$27,IF(F37="Scenario2PBT10",'Major retrofit'!$AG$27,IF(F37="Scenario3PBT10",'Major retrofit'!$AH$27,"")))&amp;IF(F37="Scenario1PBT11",'Major retrofit'!$AI$27,IF(F37="Scenario2PBT11",'Major retrofit'!$AJ$27,IF(F37="Scenario3PBT11",'Major retrofit'!$AK$27,"")))&amp;IF(F37="Scenario1PBT12",'Major retrofit'!$AL$27,IF(F37="Scenario2PBT12",'Major retrofit'!$AM$27,IF(F37="Scenario3PBT12",'Major retrofit'!$AN$27,"")))&amp;IF(F37="Scenario1PBT13",'Major retrofit'!$AO$27,IF(F37="Scenario2PBT13",'Major retrofit'!$AP$27,IF(F37="Scenario3PBT13",'Major retrofit'!$AQ$27,"")))&amp;IF(F37="Scenario1PBT14",'Major retrofit'!$AR$27,IF(F37="Scenario2PBT14",'Major retrofit'!$AS$27,IF(F37="Scenario3PBT14",'Major retrofit'!$AT$27,"")))&amp;IF(F37="Scenario1PBT15",'Major retrofit'!$AU$27,IF(F37="Scenario2PBT15",'Major retrofit'!$AV$27,IF(F37="Scenario3PBT15",'Major retrofit'!$AW$27,"")))</f>
        <v/>
      </c>
      <c r="T37" s="207">
        <f t="shared" si="17"/>
        <v>0</v>
      </c>
      <c r="U37" s="206" t="str">
        <f>IF(F37="Scenario1PBT1",'Major retrofit'!$E$38,IF(F37="Scenario2PBT1",'Major retrofit'!$F$38,IF(F37="Scenario3PBT1",'Major retrofit'!$G$38,"")))&amp;IF(F37="Scenario1PBT2",'Major retrofit'!$H$38,IF(F37="Scenario2PBT2",'Major retrofit'!$I$38,IF(F37="Scenario3PBT2",'Major retrofit'!$J$38,"")))&amp;IF(F37="Scenario1PBT3",'Major retrofit'!$K$38,IF(F37="Scenario2PBT3",'Major retrofit'!$L$38,IF(F37="Scenario3PBT3",'Major retrofit'!$M$38,"")))&amp;IF(F37="Scenario1PBT4",'Major retrofit'!$N$38,IF(F37="Scenario2PBT4",'Major retrofit'!$O$38,IF(F37="Scenario3PBT4",'Major retrofit'!$P$38,"")))&amp;IF(F37="Scenario1PBT5",'Major retrofit'!$Q$38,IF(F37="Scenario2PBT5",'Major retrofit'!$R$38,IF(F37="Scenario3PBT5",'Major retrofit'!$S$38,"")))&amp;IF(F37="Scenario1PBT6",'Major retrofit'!$T$38,IF(F37="Scenario2PBT6",'Major retrofit'!$U$38,IF(F37="Scenario3PBT6",'Major retrofit'!$V$38,"")))&amp;IF(F37="Scenario1PBT7",'Major retrofit'!$W$38,IF(F37="Scenario2PBT7",'Major retrofit'!$X$38,IF(F37="Scenario3PBT7",'Major retrofit'!$Y$38,"")))&amp;IF(F37="Scenario1PBT8",'Major retrofit'!$Z$38,IF(F37="Scenario2PBT8",'Major retrofit'!$AA$38,IF(F37="Scenario3PBT8",'Major retrofit'!$AB$38,"")))&amp;IF(F37="Scenario1PBT9",'Major retrofit'!$AC$38,IF(F37="Scenario2PBT9",'Major retrofit'!$AD$38,IF(F37="Scenario3PBT9",'Major retrofit'!$AE$38,"")))&amp;IF(F37="Scenario1PBT10",'Major retrofit'!$AF$38,IF(F37="Scenario2PBT10",'Major retrofit'!$AG$38,IF(F37="Scenario3PBT10",'Major retrofit'!$AH$38,"")))&amp;IF(F37="Scenario1PBT11",'Major retrofit'!$AI$38,IF(F37="Scenario2PBT11",'Major retrofit'!$AJ$38,IF(F37="Scenario3PBT11",'Major retrofit'!$AK$38,"")))&amp;IF(F37="Scenario1PBT12",'Major retrofit'!$AL$38,IF(F37="Scenario2PBT12",'Major retrofit'!$AM$38,IF(F37="Scenario3PBT12",'Major retrofit'!$AN$38,"")))&amp;IF(F37="Scenario1PBT13",'Major retrofit'!$AO$38,IF(F37="Scenario2PBT13",'Major retrofit'!$AP$38,IF(F37="Scenario3PBT13",'Major retrofit'!$AQ$38,"")))&amp;IF(F37="Scenario1PBT14",'Major retrofit'!$AR$38,IF(F37="Scenario2PBT14",'Major retrofit'!$AS$38,IF(F37="Scenario3PBT14",'Major retrofit'!$AT$38,"")))&amp;IF(F37="Scenario1PBT15",'Major retrofit'!$AU$38,IF(F37="Scenario2PBT15",'Major retrofit'!$AV$38,IF(F37="Scenario3PBT15",'Major retrofit'!$AW$38,"")))</f>
        <v/>
      </c>
      <c r="V37" s="117">
        <f t="shared" si="18"/>
        <v>0</v>
      </c>
      <c r="W37" s="117" t="str">
        <f>IF(F37="Scenario1PBT1",'Major retrofit'!$E$40,IF(F37="Scenario2PBT1",'Major retrofit'!$F$40,IF(F37="Scenario3PBT1",'Major retrofit'!$G$40,"")))&amp;IF(F37="Scenario1PBT2",'Major retrofit'!$H$40,IF(F37="Scenario2PBT2",'Major retrofit'!$I$40,IF(F37="Scenario3PBT2",'Major retrofit'!$J$40,"")))&amp;IF(F37="Scenario1PBT3",'Major retrofit'!$K$40,IF(F37="Scenario2PBT3",'Major retrofit'!$L$40,IF(F37="Scenario3PBT3",'Major retrofit'!$M$40,"")))&amp;IF(F37="Scenario1PBT4",'Major retrofit'!$N$40,IF(F37="Scenario2PBT4",'Major retrofit'!$O$40,IF(F37="Scenario3PBT4",'Major retrofit'!$P$40,"")))&amp;IF(F37="Scenario1PBT5",'Major retrofit'!$Q$40,IF(F37="Scenario2PBT5",'Major retrofit'!$R$40,IF(F37="Scenario3PBT5",'Major retrofit'!$S$40,"")))&amp;IF(F37="Scenario1PBT6",'Major retrofit'!$T$40,IF(F37="Scenario2PBT6",'Major retrofit'!$U$40,IF(F37="Scenario3PBT6",'Major retrofit'!$V$40,"")))&amp;IF(F37="Scenario1PBT7",'Major retrofit'!$W$40,IF(F37="Scenario2PBT7",'Major retrofit'!$X$40,IF(F37="Scenario3PBT7",'Major retrofit'!$Y$40,"")))&amp;IF(F37="Scenario1PBT8",'Major retrofit'!$Z$40,IF(F37="Scenario2PBT8",'Major retrofit'!$AA$40,IF(F37="Scenario3PBT8",'Major retrofit'!$AB$40,"")))&amp;IF(F37="Scenario1PBT9",'Major retrofit'!$AC$40,IF(F37="Scenario2PBT9",'Major retrofit'!$AD$40,IF(F37="Scenario3PBT9",'Major retrofit'!$AE$40,"")))&amp;IF(F37="Scenario1PBT10",'Major retrofit'!$AF$40,IF(F37="Scenario2PBT10",'Major retrofit'!$AG$40,IF(F37="Scenario3PBT10",'Major retrofit'!$AH$40,"")))&amp;IF(F37="Scenario1PBT11",'Major retrofit'!$AI$40,IF(F37="Scenario2PBT11",'Major retrofit'!$AJ$40,IF(F37="Scenario3PBT11",'Major retrofit'!$AK$40,"")))&amp;IF(F37="Scenario1PBT12",'Major retrofit'!$AL$40,IF(F37="Scenario2PBT12",'Major retrofit'!$AM$40,IF(F37="Scenario3PBT12",'Major retrofit'!$AN$40,"")))&amp;IF(F37="Scenario1PBT13",'Major retrofit'!$AO$40,IF(F37="Scenario2PBT13",'Major retrofit'!$AP$40,IF(F37="Scenario3PBT13",'Major retrofit'!$AQ$40,"")))&amp;IF(F37="Scenario1PBT14",'Major retrofit'!$AR$40,IF(F37="Scenario2PBT14",'Major retrofit'!$AS$40,IF(F37="Scenario3PBT14",'Major retrofit'!$AT$40,"")))&amp;IF(F37="Scenario1PBT15",'Major retrofit'!$AU$40,IF(F37="Scenario2PBT15",'Major retrofit'!$AV$40,IF(F37="Scenario3PBT15",'Major retrofit'!$AW$40,"")))</f>
        <v/>
      </c>
      <c r="X37" s="117">
        <f t="shared" si="19"/>
        <v>0</v>
      </c>
      <c r="Y37" s="117" t="str">
        <f>IF(F37="Scenario1PBT1",'Major retrofit'!$E$42,IF(F37="Scenario2PBT1",'Major retrofit'!$F$42,IF(F37="Scenario3PBT1",'Major retrofit'!$G$42,"")))&amp;IF(F37="Scenario1PBT2",'Major retrofit'!$H$42,IF(F37="Scenario2PBT2",'Major retrofit'!$I$42,IF(F37="Scenario3PBT2",'Major retrofit'!$J$42,"")))&amp;IF(F37="Scenario1PBT3",'Major retrofit'!$K$42,IF(F37="Scenario2PBT3",'Major retrofit'!$L$42,IF(F37="Scenario3PBT3",'Major retrofit'!$M$42,"")))&amp;IF(F37="Scenario1PBT4",'Major retrofit'!$N$42,IF(F37="Scenario2PBT4",'Major retrofit'!$O$42,IF(F37="Scenario3PBT4",'Major retrofit'!$P$42,"")))&amp;IF(F37="Scenario1PBT5",'Major retrofit'!$Q$42,IF(F37="Scenario2PBT5",'Major retrofit'!$R$42,IF(F37="Scenario3PBT5",'Major retrofit'!$S$42,"")))&amp;IF(F37="Scenario1PBT6",'Major retrofit'!$T$42,IF(F37="Scenario2PBT6",'Major retrofit'!$U$42,IF(F37="Scenario3PBT6",'Major retrofit'!$V$42,"")))&amp;IF(F37="Scenario1PBT7",'Major retrofit'!$W$42,IF(F37="Scenario2PBT7",'Major retrofit'!$X$42,IF(F37="Scenario3PBT7",'Major retrofit'!$Y$42,"")))&amp;IF(F37="Scenario1PBT8",'Major retrofit'!$Z$42,IF(F37="Scenario2PBT8",'Major retrofit'!$AA$42,IF(F37="Scenario3PBT8",'Major retrofit'!$AB$42,"")))&amp;IF(F37="Scenario1PBT9",'Major retrofit'!$AC$42,IF(F37="Scenario2PBT9",'Major retrofit'!$AD$42,IF(F37="Scenario3PBT9",'Major retrofit'!$AE$42,"")))&amp;IF(F37="Scenario1PBT10",'Major retrofit'!$AF$42,IF(F37="Scenario2PBT10",'Major retrofit'!$AG$42,IF(F37="Scenario3PBT10",'Major retrofit'!$AH$42,"")))&amp;IF(F37="Scenario1PBT11",'Major retrofit'!$AI$42,IF(F37="Scenario2PBT11",'Major retrofit'!$AJ$42,IF(F37="Scenario3PBT11",'Major retrofit'!$AK$42,"")))&amp;IF(F37="Scenario1PBT12",'Major retrofit'!$AL$42,IF(F37="Scenario2PBT12",'Major retrofit'!$AM$42,IF(F37="Scenario3PBT12",'Major retrofit'!$AN$42,"")))&amp;IF(F37="Scenario1PBT13",'Major retrofit'!$AO$42,IF(F37="Scenario2PBT13",'Major retrofit'!$AP$42,IF(F37="Scenario3PBT13",'Major retrofit'!$AQ$42,"")))&amp;IF(F37="Scenario1PBT14",'Major retrofit'!$AR$42,IF(F37="Scenario2PBT14",'Major retrofit'!$AS$42,IF(F37="Scenario3PBT14",'Major retrofit'!$AT$42,"")))&amp;IF(F37="Scenario1PBT15",'Major retrofit'!$AU$42,IF(F37="Scenario2PBT15",'Major retrofit'!$AV$42,IF(F37="Scenario3PBT15",'Major retrofit'!$AW$42,"")))</f>
        <v/>
      </c>
      <c r="Z37" s="117">
        <f t="shared" si="20"/>
        <v>0</v>
      </c>
      <c r="AA37" s="178" t="str">
        <f>IF(F37="Scenario1PBT1",'Major retrofit'!$E$101,IF(F37="Scenario2PBT1",'Major retrofit'!$F$101,IF(F37="Scenario3PBT1",'Major retrofit'!$G$101,"")))&amp;IF(F37="Scenario1PBT2",'Major retrofit'!$H$101,IF(F37="Scenario2PBT2",'Major retrofit'!$I$101,IF(F37="Scenario3PBT2",'Major retrofit'!$J$101,"")))&amp;IF(F37="Scenario1PBT3",'Major retrofit'!$K$101,IF(F37="Scenario2PBT3",'Major retrofit'!$L$101,IF(F37="Scenario3PBT3",'Major retrofit'!$M$101,"")))&amp;IF(F37="Scenario1PBT4",'Major retrofit'!$N$101,IF(F37="Scenario2PBT4",'Major retrofit'!$O$101,IF(F37="Scenario3PBT4",'Major retrofit'!$P$101,"")))&amp;IF(F37="Scenario1PBT5",'Major retrofit'!$Q$101,IF(F37="Scenario2PBT5",'Major retrofit'!$R$101,IF(F37="Scenario3PBT5",'Major retrofit'!$S$101,"")))&amp;IF(F37="Scenario1PBT6",'Major retrofit'!$T$101,IF(F37="Scenario2PBT6",'Major retrofit'!$U$101,IF(F37="Scenario3PBT6",'Major retrofit'!$V$101,"")))&amp;IF(F37="Scenario1PBT7",'Major retrofit'!$W$101,IF(F37="Scenario2PBT7",'Major retrofit'!$X$101,IF(F37="Scenario3PBT7",'Major retrofit'!$Y$101,"")))&amp;IF(F37="Scenario1PBT8",'Major retrofit'!$Z$101,IF(F37="Scenario2PBT8",'Major retrofit'!$AA$101,IF(F37="Scenario3PBT8",'Major retrofit'!$AB$101,"")))&amp;IF(F37="Scenario1PBT9",'Major retrofit'!$AC$101,IF(F37="Scenario2PBT9",'Major retrofit'!$AD$101,IF(F37="Scenario3PBT9",'Major retrofit'!$AE$101,"")))&amp;IF(F37="Scenario1PBT10",'Major retrofit'!$AF$101,IF(F37="Scenario2PBT10",'Major retrofit'!$AG$101,IF(F37="Scenario3PBT10",'Major retrofit'!$AH$101,"")))&amp;IF(F37="Scenario1PBT11",'Major retrofit'!$AI$101,IF(F37="Scenario2PBT11",'Major retrofit'!$AJ$101,IF(F37="Scenario3PBT11",'Major retrofit'!$AK$101,"")))&amp;IF(F37="Scenario1PBT12",'Major retrofit'!$AL$101,IF(F37="Scenario2PBT12",'Major retrofit'!$AM$101,IF(F37="Scenario3PBT12",'Major retrofit'!$AN$101,"")))&amp;IF(F37="Scenario1PBT13",'Major retrofit'!$AO$101,IF(F37="Scenario2PBT13",'Major retrofit'!$AP$101,IF(F37="Scenario3PBT13",'Major retrofit'!$AQ$101,"")))&amp;IF(F37="Scenario1PBT14",'Major retrofit'!$AR$101,IF(F37="Scenario2PBT14",'Major retrofit'!$AS$101,IF(F37="Scenario3PBT14",'Major retrofit'!$AT$101,"")))&amp;IF(F37="Scenario1PBT15",'Major retrofit'!$AU$101,IF(F37="Scenario2PBT15",'Major retrofit'!$AV$101,IF(F37="Scenario3PBT15",'Major retrofit'!$AW$101,"")))</f>
        <v/>
      </c>
      <c r="AB37" s="179">
        <f t="shared" si="21"/>
        <v>0</v>
      </c>
      <c r="AC37" s="208">
        <f>IFERROR('Projection_Base-case'!G37-G37,0)</f>
        <v>0</v>
      </c>
      <c r="AD37" s="117">
        <f t="shared" si="0"/>
        <v>0</v>
      </c>
      <c r="AE37" s="117">
        <f>IFERROR(100*AC37/'Projection_Base-case'!G37,0)</f>
        <v>0</v>
      </c>
      <c r="AF37" s="117">
        <f>IFERROR('Projection_Base-case'!I37-I37,0)</f>
        <v>0</v>
      </c>
      <c r="AG37" s="117">
        <f t="shared" si="1"/>
        <v>0</v>
      </c>
      <c r="AH37" s="117">
        <f>IFERROR(100*AF37/'Projection_Base-case'!I37,0)</f>
        <v>0</v>
      </c>
      <c r="AI37" s="117">
        <f>IFERROR('Projection_Base-case'!K37-K37,0)</f>
        <v>0</v>
      </c>
      <c r="AJ37" s="117">
        <f t="shared" si="2"/>
        <v>0</v>
      </c>
      <c r="AK37" s="117">
        <f>IFERROR(100*AI37/'Projection_Base-case'!K37,0)</f>
        <v>0</v>
      </c>
      <c r="AL37" s="117">
        <f>IFERROR(M37-'Projection_Base-case'!M37,0)</f>
        <v>0</v>
      </c>
      <c r="AM37" s="117">
        <f t="shared" si="3"/>
        <v>0</v>
      </c>
      <c r="AN37" s="179">
        <f>IFERROR(IF('Projection_Base-case'!N37&gt;0,100*AM37/'Projection_Base-case'!N37,100*AM37/N37),0)</f>
        <v>0</v>
      </c>
      <c r="AO37" s="206">
        <f>IFERROR('Projection_Base-case'!O37-O37,0)</f>
        <v>0</v>
      </c>
      <c r="AP37" s="117">
        <f t="shared" si="4"/>
        <v>0</v>
      </c>
      <c r="AQ37" s="117">
        <f>IFERROR(100*AO37/'Projection_Base-case'!O37,0)</f>
        <v>0</v>
      </c>
      <c r="AR37" s="117">
        <f>IFERROR('Projection_Base-case'!Q37-Q37,0)</f>
        <v>0</v>
      </c>
      <c r="AS37" s="117">
        <f t="shared" si="5"/>
        <v>0</v>
      </c>
      <c r="AT37" s="117">
        <f>IFERROR(100*AR37/'Projection_Base-case'!Q37,0)</f>
        <v>0</v>
      </c>
      <c r="AU37" s="117">
        <f>IFERROR('Projection_Base-case'!S37-S37,0)</f>
        <v>0</v>
      </c>
      <c r="AV37" s="117">
        <f t="shared" si="6"/>
        <v>0</v>
      </c>
      <c r="AW37" s="118">
        <f>IFERROR(100*AU37/'Projection_Base-case'!S37,0)</f>
        <v>0</v>
      </c>
      <c r="AX37" s="206">
        <f>IFERROR('Projection_Base-case'!U37-U37,0)</f>
        <v>0</v>
      </c>
      <c r="AY37" s="117">
        <f t="shared" si="7"/>
        <v>0</v>
      </c>
      <c r="AZ37" s="117">
        <f>IFERROR(100*AX37/'Projection_Base-case'!U37,0)</f>
        <v>0</v>
      </c>
      <c r="BA37" s="117">
        <f>IFERROR('Projection_Base-case'!W37-W37,0)</f>
        <v>0</v>
      </c>
      <c r="BB37" s="117">
        <f t="shared" si="8"/>
        <v>0</v>
      </c>
      <c r="BC37" s="117">
        <f>IFERROR(100*BA37/'Projection_Base-case'!W37,0)</f>
        <v>0</v>
      </c>
      <c r="BD37" s="117">
        <f>IFERROR('Projection_Base-case'!Y37-Y37,0)</f>
        <v>0</v>
      </c>
      <c r="BE37" s="117">
        <f t="shared" si="9"/>
        <v>0</v>
      </c>
      <c r="BF37" s="117">
        <f>IFERROR(100*BD37/'Projection_Base-case'!Y37,0)</f>
        <v>0</v>
      </c>
      <c r="BG37" s="178">
        <f t="shared" si="22"/>
        <v>0</v>
      </c>
      <c r="BH37" s="179">
        <f t="shared" si="23"/>
        <v>0</v>
      </c>
    </row>
    <row r="38" spans="1:60" ht="15" thickBot="1">
      <c r="A38" s="205">
        <v>33</v>
      </c>
      <c r="B38" s="119">
        <f>IF('Projection_Base-case'!B38&lt;&gt;"",'Projection_Base-case'!B38,0)</f>
        <v>0</v>
      </c>
      <c r="C38" s="119">
        <f>IF('Projection_Base-case'!C38&lt;&gt;"",'Projection_Base-case'!C38,0)</f>
        <v>0</v>
      </c>
      <c r="D38" s="119">
        <f>IF('Projection_Base-case'!D38&lt;&gt;"",'Projection_Base-case'!D38,0)</f>
        <v>0</v>
      </c>
      <c r="E38" s="263" t="str">
        <f>IF(AND('Résultats major'!$AC$3="OUI",'Résultats major'!E37&lt;&gt;""),'Résultats major'!E37,IF(OR(D38="PBT1",D38="PBT2",D38="PBT3",D38="PBT4",D38="PBT5",D38="PBT6",D38="PBT7",D38="PBT8",D38="PBT10"),"Scenario1",IF(D38="PBT9","Scenario2","")))</f>
        <v/>
      </c>
      <c r="F38" s="202" t="str">
        <f t="shared" si="10"/>
        <v>0</v>
      </c>
      <c r="G38" s="177" t="str">
        <f>IF(F38="Scenario1PBT1",'Major retrofit'!$E$6,IF(F38="Scenario2PBT1",'Major retrofit'!$F$6,IF(F38="Scenario3PBT1",'Major retrofit'!$G$6,"")))&amp;IF(F38="Scenario1PBT2",'Major retrofit'!$H$6,IF(F38="Scenario2PBT2",'Major retrofit'!$I$6,IF(F38="Scenario3PBT2",'Major retrofit'!$J$6,"")))&amp;IF(F38="Scenario1PBT3",'Major retrofit'!$K$6,IF(F38="Scenario2PBT3",'Major retrofit'!$L$6,IF(F38="Scenario3PBT3",'Major retrofit'!$M$6,"")))&amp;IF(F38="Scenario1PBT4",'Major retrofit'!$N$6,IF(F38="Scenario2PBT4",'Major retrofit'!$O$6,IF(F38="Scenario3PBT4",'Major retrofit'!$P$6,"")))&amp;IF(F38="Scenario1PBT5",'Major retrofit'!$Q$6,IF(F38="Scenario2PBT5",'Major retrofit'!$R$6,IF(F38="Scenario3PBT5",'Major retrofit'!$S$6,"")))&amp;IF(F38="Scenario1PBT6",'Major retrofit'!$T$6,IF(F38="Scenario2PBT6",'Major retrofit'!$U$6,IF(F38="Scenario3PBT6",'Major retrofit'!$V$6,"")))&amp;IF(F38="Scenario1PBT7",'Major retrofit'!$W$6,IF(F38="Scenario2PBT7",'Major retrofit'!$X$6,IF(F38="Scenario3PBT7",'Major retrofit'!$Y$6,"")))&amp;IF(F38="Scenario1PBT8",'Major retrofit'!$Z$6,IF(F38="Scenario2PBT8",'Major retrofit'!$AA$6,IF(F38="Scenario3PBT8",'Major retrofit'!$AB$6,"")))&amp;IF(F38="Scenario1PBT9",'Major retrofit'!$AC$6,IF(F38="Scenario2PBT9",'Major retrofit'!$AD$6,IF(F38="Scenario3PBT9",'Major retrofit'!$AE$6,"")))&amp;IF(F38="Scenario1PBT10",'Major retrofit'!$AF$6,IF(F38="Scenario2PBT10",'Major retrofit'!$AG$6,IF(F38="Scenario3PBT10",'Major retrofit'!$AH$6,"")))&amp;IF(F38="Scenario1PBT11",'Major retrofit'!$AI$6,IF(F38="Scenario2PBT11",'Major retrofit'!$AJ$6,IF(F38="Scenario3PBT11",'Major retrofit'!$AK$6,"")))&amp;IF(F38="Scenario1PBT12",'Major retrofit'!$AL$6,IF(F38="Scenario2PBT12",'Major retrofit'!$AM$6,IF(F38="Scenario3PBT12",'Major retrofit'!$AN$6,"")))&amp;IF(F38="Scenario1PBT13",'Major retrofit'!$AO$6,IF(F38="Scenario2PBT13",'Major retrofit'!$AP$6,IF(F38="Scenario3PBT13",'Major retrofit'!$AQ$6,"")))&amp;IF(F38="Scenario1PBT14",'Major retrofit'!$AR$6,IF(F38="Scenario2PBT14",'Major retrofit'!$AS$6,IF(F38="Scenario3PBT14",'Major retrofit'!$AT$6,"")))&amp;IF(F38="Scenario1PBT15",'Major retrofit'!$AU$6,IF(F38="Scenario2PBT15",'Major retrofit'!$AV$6,IF(F38="Scenario3PBT15",'Major retrofit'!$AW$6,"")))</f>
        <v/>
      </c>
      <c r="H38" s="117">
        <f t="shared" si="11"/>
        <v>0</v>
      </c>
      <c r="I38" s="178" t="str">
        <f>IF(F38="Scenario1PBT1",'Major retrofit'!$E$16,IF(F38="Scenario2PBT1",'Major retrofit'!$F$16,IF(F38="Scenario3PBT1",'Major retrofit'!$G$16,"")))&amp;IF(F38="Scenario1PBT2",'Major retrofit'!$H$16,IF(F38="Scenario2PBT2",'Major retrofit'!$I$16,IF(F38="Scenario3PBT2",'Major retrofit'!$J$16,"")))&amp;IF(F38="Scenario1PBT3",'Major retrofit'!$K$16,IF(F38="Scenario2PBT3",'Major retrofit'!$L$16,IF(F38="Scenario3PBT3",'Major retrofit'!$M$16,"")))&amp;IF(F38="Scenario1PBT4",'Major retrofit'!$N$16,IF(F38="Scenario2PBT4",'Major retrofit'!$O$16,IF(F38="Scenario3PBT4",'Major retrofit'!$P$16,"")))&amp;IF(F38="Scenario1PBT5",'Major retrofit'!$Q$16,IF(F38="Scenario2PBT5",'Major retrofit'!$R$16,IF(F38="Scenario3PBT5",'Major retrofit'!$S$16,"")))&amp;IF(F38="Scenario1PBT6",'Major retrofit'!$T$16,IF(F38="Scenario2PBT6",'Major retrofit'!$U$16,IF(F38="Scenario3PBT6",'Major retrofit'!$V$16,"")))&amp;IF(F38="Scenario1PBT7",'Major retrofit'!$W$16,IF(F38="Scenario2PBT7",'Major retrofit'!$X$16,IF(F38="Scenario3PBT7",'Major retrofit'!$Y$16,"")))&amp;IF(F38="Scenario1PBT8",'Major retrofit'!$Z$16,IF(F38="Scenario2PBT8",'Major retrofit'!$AA$16,IF(F38="Scenario3PBT8",'Major retrofit'!$AB$16,"")))&amp;IF(F38="Scenario1PBT9",'Major retrofit'!$AC$16,IF(F38="Scenario2PBT9",'Major retrofit'!$AD$16,IF(F38="Scenario3PBT9",'Major retrofit'!$AE$16,"")))&amp;IF(F38="Scenario1PBT10",'Major retrofit'!$AF$16,IF(F38="Scenario2PBT10",'Major retrofit'!$AG$16,IF(F38="Scenario3PBT10",'Major retrofit'!$AH$16,"")))&amp;IF(F38="Scenario1PBT11",'Major retrofit'!$AI$16,IF(F38="Scenario2PBT11",'Major retrofit'!$AJ$16,IF(F38="Scenario3PBT11",'Major retrofit'!$AK$16,"")))&amp;IF(F38="Scenario1PBT12",'Major retrofit'!$AL$16,IF(F38="Scenario2PBT12",'Major retrofit'!$AM$16,IF(F38="Scenario3PBT12",'Major retrofit'!$AN$16,"")))&amp;IF(F38="Scenario1PBT13",'Major retrofit'!$AO$16,IF(F38="Scenario2PBT13",'Major retrofit'!$AP$16,IF(F38="Scenario3PBT13",'Major retrofit'!$AQ$16,"")))&amp;IF(F38="Scenario1PBT14",'Major retrofit'!$AR$16,IF(F38="Scenario2PBT14",'Major retrofit'!$AS$16,IF(F38="Scenario3PBT14",'Major retrofit'!$AT$16,"")))&amp;IF(F38="Scenario1PBT15",'Major retrofit'!$AU$16,IF(F38="Scenario2PBT15",'Major retrofit'!$AV$16,IF(F38="Scenario3PBT15",'Major retrofit'!$AW$16,"")))</f>
        <v/>
      </c>
      <c r="J38" s="117">
        <f t="shared" si="12"/>
        <v>0</v>
      </c>
      <c r="K38" s="117" t="str">
        <f>IF(F38="Scenario1PBT1",'Major retrofit'!$E$18,IF(F38="Scenario2PBT1",'Major retrofit'!$F$18,IF(F38="Scenario3PBT1",'Major retrofit'!$G$18,"")))&amp;IF(F38="Scenario1PBT2",'Major retrofit'!$H$18,IF(F38="Scenario2PBT2",'Major retrofit'!$I$18,IF(F38="Scenario3PBT2",'Major retrofit'!$J$18,"")))&amp;IF(F38="Scenario1PBT3",'Major retrofit'!$K$18,IF(F38="Scenario2PBT3",'Major retrofit'!$L$18,IF(F38="Scenario3PBT3",'Major retrofit'!$M$18,"")))&amp;IF(F38="Scenario1PBT4",'Major retrofit'!$N$18,IF(F38="Scenario2PBT4",'Major retrofit'!$O$18,IF(F38="Scenario3PBT4",'Major retrofit'!$P$18,"")))&amp;IF(F38="Scenario1PBT5",'Major retrofit'!$Q$18,IF(F38="Scenario2PBT5",'Major retrofit'!$R$18,IF(F38="Scenario3PBT5",'Major retrofit'!$S$18,"")))&amp;IF(F38="Scenario1PBT6",'Major retrofit'!$T$18,IF(F38="Scenario2PBT6",'Major retrofit'!$U$18,IF(F38="Scenario3PBT6",'Major retrofit'!$V$18,"")))&amp;IF(F38="Scenario1PBT7",'Major retrofit'!$W$18,IF(F38="Scenario2PBT7",'Major retrofit'!$X$18,IF(F38="Scenario3PBT7",'Major retrofit'!$Y$18,"")))&amp;IF(F38="Scenario1PBT8",'Major retrofit'!$Z$18,IF(F38="Scenario2PBT8",'Major retrofit'!$AA$18,IF(F38="Scenario3PBT8",'Major retrofit'!$AB$18,"")))&amp;IF(F38="Scenario1PBT9",'Major retrofit'!$AC$18,IF(F38="Scenario2PBT9",'Major retrofit'!$AD$18,IF(F38="Scenario3PBT9",'Major retrofit'!$AE$18,"")))&amp;IF(F38="Scenario1PBT10",'Major retrofit'!$AF$18,IF(F38="Scenario2PBT10",'Major retrofit'!$AG$18,IF(F38="Scenario3PBT10",'Major retrofit'!$AH$18,"")))&amp;IF(F38="Scenario1PBT11",'Major retrofit'!$AI$18,IF(F38="Scenario2PBT11",'Major retrofit'!$AJ$18,IF(F38="Scenario3PBT11",'Major retrofit'!$AK$18,"")))&amp;IF(F38="Scenario1PBT12",'Major retrofit'!$AL$18,IF(F38="Scenario2PBT12",'Major retrofit'!$AM$18,IF(F38="Scenario3PBT12",'Major retrofit'!$AN$18,"")))&amp;IF(F38="Scenario1PBT13",'Major retrofit'!$AO$18,IF(F38="Scenario2PBT13",'Major retrofit'!$AP$18,IF(F38="Scenario3PBT13",'Major retrofit'!$AQ$18,"")))&amp;IF(F38="Scenario1PBT14",'Major retrofit'!$AR$18,IF(F38="Scenario2PBT14",'Major retrofit'!$AS$18,IF(F38="Scenario3PBT14",'Major retrofit'!$AT$18,"")))&amp;IF(F38="Scenario1PBT15",'Major retrofit'!$AU$18,IF(F38="Scenario2PBT15",'Major retrofit'!$AV$18,IF(F38="Scenario3PBT15",'Major retrofit'!$AW$18,"")))</f>
        <v/>
      </c>
      <c r="L38" s="117">
        <f t="shared" si="13"/>
        <v>0</v>
      </c>
      <c r="M38" s="117" t="str">
        <f>IF(F38="Scenario1PBT1",'Major retrofit'!$E$20,IF(F38="Scenario2PBT1",'Major retrofit'!$F$20,IF(F38="Scenario3PBT1",'Major retrofit'!$G$20,"")))&amp;IF(F38="Scenario1PBT2",'Major retrofit'!$H$20,IF(F38="Scenario2PBT2",'Major retrofit'!$I$20,IF(F38="Scenario3PBT2",'Major retrofit'!$J$20,"")))&amp;IF(F38="Scenario1PBT3",'Major retrofit'!$K$20,IF(F38="Scenario2PBT3",'Major retrofit'!$L$20,IF(F38="Scenario3PBT3",'Major retrofit'!$M$20,"")))&amp;IF(F38="Scenario1PBT4",'Major retrofit'!$N$20,IF(F38="Scenario2PBT4",'Major retrofit'!$O$20,IF(F38="Scenario3PBT4",'Major retrofit'!$P$20,"")))&amp;IF(F38="Scenario1PBT5",'Major retrofit'!$Q$20,IF(F38="Scenario2PBT5",'Major retrofit'!$R$20,IF(F38="Scenario3PBT5",'Major retrofit'!$S$20,"")))&amp;IF(F38="Scenario1PBT6",'Major retrofit'!$T$20,IF(F38="Scenario2PBT6",'Major retrofit'!$U$20,IF(F38="Scenario3PBT6",'Major retrofit'!$V$20,"")))&amp;IF(F38="Scenario1PBT7",'Major retrofit'!$W$20,IF(F38="Scenario2PBT7",'Major retrofit'!$X$20,IF(F38="Scenario3PBT7",'Major retrofit'!$Y$20,"")))&amp;IF(F38="Scenario1PBT8",'Major retrofit'!$Z$20,IF(F38="Scenario2PBT8",'Major retrofit'!$AA$20,IF(F38="Scenario3PBT8",'Major retrofit'!$AB$20,"")))&amp;IF(F38="Scenario1PBT9",'Major retrofit'!$AC$20,IF(F38="Scenario2PBT9",'Major retrofit'!$AD$20,IF(F38="Scenario3PBT9",'Major retrofit'!$AE$20,"")))&amp;IF(F38="Scenario1PBT10",'Major retrofit'!$AF$20,IF(F38="Scenario2PBT10",'Major retrofit'!$AG$20,IF(F38="Scenario3PBT10",'Major retrofit'!$AH$20,"")))&amp;IF(F38="Scenario1PBT11",'Major retrofit'!$AI$20,IF(F38="Scenario2PBT11",'Major retrofit'!$AJ$20,IF(F38="Scenario3PBT11",'Major retrofit'!$AK$20,"")))&amp;IF(F38="Scenario1PBT12",'Major retrofit'!$AL$20,IF(F38="Scenario2PBT12",'Major retrofit'!$AM$20,IF(F38="Scenario3PBT12",'Major retrofit'!$AN$20,"")))&amp;IF(F38="Scenario1PBT13",'Major retrofit'!$AO$20,IF(F38="Scenario2PBT13",'Major retrofit'!$AP$20,IF(F38="Scenario3PBT13",'Major retrofit'!$AQ$20,"")))&amp;IF(F38="Scenario1PBT14",'Major retrofit'!$AR$20,IF(F38="Scenario2PBT14",'Major retrofit'!$AS$20,IF(F38="Scenario3PBT14",'Major retrofit'!$AT$20,"")))&amp;IF(F38="Scenario1PBT15",'Major retrofit'!$AU$20,IF(F38="Scenario2PBT15",'Major retrofit'!$AV$20,IF(F38="Scenario3PBT15",'Major retrofit'!$AW$20,"")))</f>
        <v/>
      </c>
      <c r="N38" s="118">
        <f t="shared" si="14"/>
        <v>0</v>
      </c>
      <c r="O38" s="206" t="str">
        <f>IF(F38="Scenario1PBT1",'Major retrofit'!$E$23,IF(F38="Scenario2PBT1",'Major retrofit'!$F$23,IF(F38="Scenario3PBT1",'Major retrofit'!$G$23,"")))&amp;IF(F38="Scenario1PBT2",'Major retrofit'!$H$23,IF(F38="Scenario2PBT2",'Major retrofit'!$I$23,IF(F38="Scenario3PBT2",'Major retrofit'!$J$23,"")))&amp;IF(F38="Scenario1PBT3",'Major retrofit'!$K$23,IF(F38="Scenario2PBT3",'Major retrofit'!$L$23,IF(F38="Scenario3PBT3",'Major retrofit'!$M$23,"")))&amp;IF(F38="Scenario1PBT4",'Major retrofit'!$N$23,IF(F38="Scenario2PBT4",'Major retrofit'!$O$23,IF(F38="Scenario3PBT4",'Major retrofit'!$P$23,"")))&amp;IF(F38="Scenario1PBT5",'Major retrofit'!$Q$23,IF(F38="Scenario2PBT5",'Major retrofit'!$R$23,IF(F38="Scenario3PBT5",'Major retrofit'!$S$23,"")))&amp;IF(F38="Scenario1PBT6",'Major retrofit'!$T$23,IF(F38="Scenario2PBT6",'Major retrofit'!$U$23,IF(F38="Scenario3PBT6",'Major retrofit'!$V$23,"")))&amp;IF(F38="Scenario1PBT7",'Major retrofit'!$W$23,IF(F38="Scenario2PBT7",'Major retrofit'!$X$23,IF(F38="Scenario3PBT7",'Major retrofit'!$Y$23,"")))&amp;IF(F38="Scenario1PBT8",'Major retrofit'!$Z$23,IF(F38="Scenario2PBT8",'Major retrofit'!$AA$23,IF(F38="Scenario3PBT8",'Major retrofit'!$AB$23,"")))&amp;IF(F38="Scenario1PBT9",'Major retrofit'!$AC$23,IF(F38="Scenario2PBT9",'Major retrofit'!$AD$23,IF(F38="Scenario3PBT9",'Major retrofit'!$AE$23,"")))&amp;IF(F38="Scenario1PBT10",'Major retrofit'!$AF$23,IF(F38="Scenario2PBT10",'Major retrofit'!$AG$23,IF(F38="Scenario3PBT10",'Major retrofit'!$AH$23,"")))&amp;IF(F38="Scenario1PBT11",'Major retrofit'!$AI$23,IF(F38="Scenario2PBT11",'Major retrofit'!$AJ$23,IF(F38="Scenario3PBT11",'Major retrofit'!$AK$23,"")))&amp;IF(F38="Scenario1PBT12",'Major retrofit'!$AL$23,IF(F38="Scenario2PBT12",'Major retrofit'!$AM$23,IF(F38="Scenario3PBT12",'Major retrofit'!$AN$23,"")))&amp;IF(F38="Scenario1PBT13",'Major retrofit'!$AO$23,IF(F38="Scenario2PBT13",'Major retrofit'!$AP$23,IF(F38="Scenario3PBT13",'Major retrofit'!$AQ$23,"")))&amp;IF(F38="Scenario1PBT14",'Major retrofit'!$AR$23,IF(F38="Scenario2PBT14",'Major retrofit'!$AS$23,IF(F38="Scenario3PBT14",'Major retrofit'!$AT$23,"")))&amp;IF(F38="Scenario1PBT15",'Major retrofit'!$AU$23,IF(F38="Scenario2PBT15",'Major retrofit'!$AV$23,IF(F38="Scenario3PBT15",'Major retrofit'!$AW$23,"")))</f>
        <v/>
      </c>
      <c r="P38" s="117">
        <f t="shared" si="15"/>
        <v>0</v>
      </c>
      <c r="Q38" s="117" t="str">
        <f>IF(F38="Scenario1PBT1",'Major retrofit'!$E$25,IF(F38="Scenario2PBT1",'Major retrofit'!$F$25,IF(F38="Scenario3PBT1",'Major retrofit'!$G$25,"")))&amp;IF(F38="Scenario1PBT2",'Major retrofit'!$H$25,IF(F38="Scenario2PBT2",'Major retrofit'!$I$25,IF(F38="Scenario3PBT2",'Major retrofit'!$J$25,"")))&amp;IF(F38="Scenario1PBT3",'Major retrofit'!$K$25,IF(F38="Scenario2PBT3",'Major retrofit'!$L$25,IF(F38="Scenario3PBT3",'Major retrofit'!$M$25,"")))&amp;IF(F38="Scenario1PBT4",'Major retrofit'!$N$25,IF(F38="Scenario2PBT4",'Major retrofit'!$O$25,IF(F38="Scenario3PBT4",'Major retrofit'!$P$25,"")))&amp;IF(F38="Scenario1PBT5",'Major retrofit'!$Q$25,IF(F38="Scenario2PBT5",'Major retrofit'!$R$25,IF(F38="Scenario3PBT5",'Major retrofit'!$S$25,"")))&amp;IF(F38="Scenario1PBT6",'Major retrofit'!$T$25,IF(F38="Scenario2PBT6",'Major retrofit'!$U$25,IF(F38="Scenario3PBT6",'Major retrofit'!$V$25,"")))&amp;IF(F38="Scenario1PBT7",'Major retrofit'!$W$25,IF(F38="Scenario2PBT7",'Major retrofit'!$X$25,IF(F38="Scenario3PBT7",'Major retrofit'!$Y$25,"")))&amp;IF(F38="Scenario1PBT8",'Major retrofit'!$Z$25,IF(F38="Scenario2PBT8",'Major retrofit'!$AA$25,IF(F38="Scenario3PBT8",'Major retrofit'!$AB$25,"")))&amp;IF(F38="Scenario1PBT9",'Major retrofit'!$AC$25,IF(F38="Scenario2PBT9",'Major retrofit'!$AD$25,IF(F38="Scenario3PBT9",'Major retrofit'!$AE$25,"")))&amp;IF(F38="Scenario1PBT10",'Major retrofit'!$AF$25,IF(F38="Scenario2PBT10",'Major retrofit'!$AG$25,IF(F38="Scenario3PBT10",'Major retrofit'!$AH$25,"")))&amp;IF(F38="Scenario1PBT11",'Major retrofit'!$AI$25,IF(F38="Scenario2PBT11",'Major retrofit'!$AJ$25,IF(F38="Scenario3PBT11",'Major retrofit'!$AK$25,"")))&amp;IF(F38="Scenario1PBT12",'Major retrofit'!$AL$25,IF(F38="Scenario2PBT12",'Major retrofit'!$AM$25,IF(F38="Scenario3PBT12",'Major retrofit'!$AN$25,"")))&amp;IF(F38="Scenario1PBT13",'Major retrofit'!$AO$25,IF(F38="Scenario2PBT13",'Major retrofit'!$AP$25,IF(F38="Scenario3PBT13",'Major retrofit'!$AQ$25,"")))&amp;IF(F38="Scenario1PBT14",'Major retrofit'!$AR$25,IF(F38="Scenario2PBT14",'Major retrofit'!$AS$25,IF(F38="Scenario3PBT14",'Major retrofit'!$AT$25,"")))&amp;IF(F38="Scenario1PBT15",'Major retrofit'!$AU$25,IF(F38="Scenario2PBT15",'Major retrofit'!$AV$25,IF(F38="Scenario3PBT15",'Major retrofit'!$AW$25,"")))</f>
        <v/>
      </c>
      <c r="R38" s="117">
        <f t="shared" si="16"/>
        <v>0</v>
      </c>
      <c r="S38" s="117" t="str">
        <f>IF(F38="Scenario1PBT1",'Major retrofit'!$E$27,IF(F38="Scenario2PBT1",'Major retrofit'!$F$27,IF(F38="Scenario3PBT1",'Major retrofit'!$G$27,"")))&amp;IF(F38="Scenario1PBT2",'Major retrofit'!$H$27,IF(F38="Scenario2PBT2",'Major retrofit'!$I$27,IF(F38="Scenario3PBT2",'Major retrofit'!$J$27,"")))&amp;IF(F38="Scenario1PBT3",'Major retrofit'!$K$27,IF(F38="Scenario2PBT3",'Major retrofit'!$L$27,IF(F38="Scenario3PBT3",'Major retrofit'!$M$27,"")))&amp;IF(F38="Scenario1PBT4",'Major retrofit'!$N$27,IF(F38="Scenario2PBT4",'Major retrofit'!$O$27,IF(F38="Scenario3PBT4",'Major retrofit'!$P$27,"")))&amp;IF(F38="Scenario1PBT5",'Major retrofit'!$Q$27,IF(F38="Scenario2PBT5",'Major retrofit'!$R$27,IF(F38="Scenario3PBT5",'Major retrofit'!$S$27,"")))&amp;IF(F38="Scenario1PBT6",'Major retrofit'!$T$27,IF(F38="Scenario2PBT6",'Major retrofit'!$U$27,IF(F38="Scenario3PBT6",'Major retrofit'!$V$27,"")))&amp;IF(F38="Scenario1PBT7",'Major retrofit'!$W$27,IF(F38="Scenario2PBT7",'Major retrofit'!$X$27,IF(F38="Scenario3PBT7",'Major retrofit'!$Y$27,"")))&amp;IF(F38="Scenario1PBT8",'Major retrofit'!$Z$27,IF(F38="Scenario2PBT8",'Major retrofit'!$AA$27,IF(F38="Scenario3PBT8",'Major retrofit'!$AB$27,"")))&amp;IF(F38="Scenario1PBT9",'Major retrofit'!$AC$27,IF(F38="Scenario2PBT9",'Major retrofit'!$AD$27,IF(F38="Scenario3PBT9",'Major retrofit'!$AE$27,"")))&amp;IF(F38="Scenario1PBT10",'Major retrofit'!$AF$27,IF(F38="Scenario2PBT10",'Major retrofit'!$AG$27,IF(F38="Scenario3PBT10",'Major retrofit'!$AH$27,"")))&amp;IF(F38="Scenario1PBT11",'Major retrofit'!$AI$27,IF(F38="Scenario2PBT11",'Major retrofit'!$AJ$27,IF(F38="Scenario3PBT11",'Major retrofit'!$AK$27,"")))&amp;IF(F38="Scenario1PBT12",'Major retrofit'!$AL$27,IF(F38="Scenario2PBT12",'Major retrofit'!$AM$27,IF(F38="Scenario3PBT12",'Major retrofit'!$AN$27,"")))&amp;IF(F38="Scenario1PBT13",'Major retrofit'!$AO$27,IF(F38="Scenario2PBT13",'Major retrofit'!$AP$27,IF(F38="Scenario3PBT13",'Major retrofit'!$AQ$27,"")))&amp;IF(F38="Scenario1PBT14",'Major retrofit'!$AR$27,IF(F38="Scenario2PBT14",'Major retrofit'!$AS$27,IF(F38="Scenario3PBT14",'Major retrofit'!$AT$27,"")))&amp;IF(F38="Scenario1PBT15",'Major retrofit'!$AU$27,IF(F38="Scenario2PBT15",'Major retrofit'!$AV$27,IF(F38="Scenario3PBT15",'Major retrofit'!$AW$27,"")))</f>
        <v/>
      </c>
      <c r="T38" s="207">
        <f t="shared" si="17"/>
        <v>0</v>
      </c>
      <c r="U38" s="206" t="str">
        <f>IF(F38="Scenario1PBT1",'Major retrofit'!$E$38,IF(F38="Scenario2PBT1",'Major retrofit'!$F$38,IF(F38="Scenario3PBT1",'Major retrofit'!$G$38,"")))&amp;IF(F38="Scenario1PBT2",'Major retrofit'!$H$38,IF(F38="Scenario2PBT2",'Major retrofit'!$I$38,IF(F38="Scenario3PBT2",'Major retrofit'!$J$38,"")))&amp;IF(F38="Scenario1PBT3",'Major retrofit'!$K$38,IF(F38="Scenario2PBT3",'Major retrofit'!$L$38,IF(F38="Scenario3PBT3",'Major retrofit'!$M$38,"")))&amp;IF(F38="Scenario1PBT4",'Major retrofit'!$N$38,IF(F38="Scenario2PBT4",'Major retrofit'!$O$38,IF(F38="Scenario3PBT4",'Major retrofit'!$P$38,"")))&amp;IF(F38="Scenario1PBT5",'Major retrofit'!$Q$38,IF(F38="Scenario2PBT5",'Major retrofit'!$R$38,IF(F38="Scenario3PBT5",'Major retrofit'!$S$38,"")))&amp;IF(F38="Scenario1PBT6",'Major retrofit'!$T$38,IF(F38="Scenario2PBT6",'Major retrofit'!$U$38,IF(F38="Scenario3PBT6",'Major retrofit'!$V$38,"")))&amp;IF(F38="Scenario1PBT7",'Major retrofit'!$W$38,IF(F38="Scenario2PBT7",'Major retrofit'!$X$38,IF(F38="Scenario3PBT7",'Major retrofit'!$Y$38,"")))&amp;IF(F38="Scenario1PBT8",'Major retrofit'!$Z$38,IF(F38="Scenario2PBT8",'Major retrofit'!$AA$38,IF(F38="Scenario3PBT8",'Major retrofit'!$AB$38,"")))&amp;IF(F38="Scenario1PBT9",'Major retrofit'!$AC$38,IF(F38="Scenario2PBT9",'Major retrofit'!$AD$38,IF(F38="Scenario3PBT9",'Major retrofit'!$AE$38,"")))&amp;IF(F38="Scenario1PBT10",'Major retrofit'!$AF$38,IF(F38="Scenario2PBT10",'Major retrofit'!$AG$38,IF(F38="Scenario3PBT10",'Major retrofit'!$AH$38,"")))&amp;IF(F38="Scenario1PBT11",'Major retrofit'!$AI$38,IF(F38="Scenario2PBT11",'Major retrofit'!$AJ$38,IF(F38="Scenario3PBT11",'Major retrofit'!$AK$38,"")))&amp;IF(F38="Scenario1PBT12",'Major retrofit'!$AL$38,IF(F38="Scenario2PBT12",'Major retrofit'!$AM$38,IF(F38="Scenario3PBT12",'Major retrofit'!$AN$38,"")))&amp;IF(F38="Scenario1PBT13",'Major retrofit'!$AO$38,IF(F38="Scenario2PBT13",'Major retrofit'!$AP$38,IF(F38="Scenario3PBT13",'Major retrofit'!$AQ$38,"")))&amp;IF(F38="Scenario1PBT14",'Major retrofit'!$AR$38,IF(F38="Scenario2PBT14",'Major retrofit'!$AS$38,IF(F38="Scenario3PBT14",'Major retrofit'!$AT$38,"")))&amp;IF(F38="Scenario1PBT15",'Major retrofit'!$AU$38,IF(F38="Scenario2PBT15",'Major retrofit'!$AV$38,IF(F38="Scenario3PBT15",'Major retrofit'!$AW$38,"")))</f>
        <v/>
      </c>
      <c r="V38" s="117">
        <f t="shared" si="18"/>
        <v>0</v>
      </c>
      <c r="W38" s="117" t="str">
        <f>IF(F38="Scenario1PBT1",'Major retrofit'!$E$40,IF(F38="Scenario2PBT1",'Major retrofit'!$F$40,IF(F38="Scenario3PBT1",'Major retrofit'!$G$40,"")))&amp;IF(F38="Scenario1PBT2",'Major retrofit'!$H$40,IF(F38="Scenario2PBT2",'Major retrofit'!$I$40,IF(F38="Scenario3PBT2",'Major retrofit'!$J$40,"")))&amp;IF(F38="Scenario1PBT3",'Major retrofit'!$K$40,IF(F38="Scenario2PBT3",'Major retrofit'!$L$40,IF(F38="Scenario3PBT3",'Major retrofit'!$M$40,"")))&amp;IF(F38="Scenario1PBT4",'Major retrofit'!$N$40,IF(F38="Scenario2PBT4",'Major retrofit'!$O$40,IF(F38="Scenario3PBT4",'Major retrofit'!$P$40,"")))&amp;IF(F38="Scenario1PBT5",'Major retrofit'!$Q$40,IF(F38="Scenario2PBT5",'Major retrofit'!$R$40,IF(F38="Scenario3PBT5",'Major retrofit'!$S$40,"")))&amp;IF(F38="Scenario1PBT6",'Major retrofit'!$T$40,IF(F38="Scenario2PBT6",'Major retrofit'!$U$40,IF(F38="Scenario3PBT6",'Major retrofit'!$V$40,"")))&amp;IF(F38="Scenario1PBT7",'Major retrofit'!$W$40,IF(F38="Scenario2PBT7",'Major retrofit'!$X$40,IF(F38="Scenario3PBT7",'Major retrofit'!$Y$40,"")))&amp;IF(F38="Scenario1PBT8",'Major retrofit'!$Z$40,IF(F38="Scenario2PBT8",'Major retrofit'!$AA$40,IF(F38="Scenario3PBT8",'Major retrofit'!$AB$40,"")))&amp;IF(F38="Scenario1PBT9",'Major retrofit'!$AC$40,IF(F38="Scenario2PBT9",'Major retrofit'!$AD$40,IF(F38="Scenario3PBT9",'Major retrofit'!$AE$40,"")))&amp;IF(F38="Scenario1PBT10",'Major retrofit'!$AF$40,IF(F38="Scenario2PBT10",'Major retrofit'!$AG$40,IF(F38="Scenario3PBT10",'Major retrofit'!$AH$40,"")))&amp;IF(F38="Scenario1PBT11",'Major retrofit'!$AI$40,IF(F38="Scenario2PBT11",'Major retrofit'!$AJ$40,IF(F38="Scenario3PBT11",'Major retrofit'!$AK$40,"")))&amp;IF(F38="Scenario1PBT12",'Major retrofit'!$AL$40,IF(F38="Scenario2PBT12",'Major retrofit'!$AM$40,IF(F38="Scenario3PBT12",'Major retrofit'!$AN$40,"")))&amp;IF(F38="Scenario1PBT13",'Major retrofit'!$AO$40,IF(F38="Scenario2PBT13",'Major retrofit'!$AP$40,IF(F38="Scenario3PBT13",'Major retrofit'!$AQ$40,"")))&amp;IF(F38="Scenario1PBT14",'Major retrofit'!$AR$40,IF(F38="Scenario2PBT14",'Major retrofit'!$AS$40,IF(F38="Scenario3PBT14",'Major retrofit'!$AT$40,"")))&amp;IF(F38="Scenario1PBT15",'Major retrofit'!$AU$40,IF(F38="Scenario2PBT15",'Major retrofit'!$AV$40,IF(F38="Scenario3PBT15",'Major retrofit'!$AW$40,"")))</f>
        <v/>
      </c>
      <c r="X38" s="117">
        <f t="shared" si="19"/>
        <v>0</v>
      </c>
      <c r="Y38" s="117" t="str">
        <f>IF(F38="Scenario1PBT1",'Major retrofit'!$E$42,IF(F38="Scenario2PBT1",'Major retrofit'!$F$42,IF(F38="Scenario3PBT1",'Major retrofit'!$G$42,"")))&amp;IF(F38="Scenario1PBT2",'Major retrofit'!$H$42,IF(F38="Scenario2PBT2",'Major retrofit'!$I$42,IF(F38="Scenario3PBT2",'Major retrofit'!$J$42,"")))&amp;IF(F38="Scenario1PBT3",'Major retrofit'!$K$42,IF(F38="Scenario2PBT3",'Major retrofit'!$L$42,IF(F38="Scenario3PBT3",'Major retrofit'!$M$42,"")))&amp;IF(F38="Scenario1PBT4",'Major retrofit'!$N$42,IF(F38="Scenario2PBT4",'Major retrofit'!$O$42,IF(F38="Scenario3PBT4",'Major retrofit'!$P$42,"")))&amp;IF(F38="Scenario1PBT5",'Major retrofit'!$Q$42,IF(F38="Scenario2PBT5",'Major retrofit'!$R$42,IF(F38="Scenario3PBT5",'Major retrofit'!$S$42,"")))&amp;IF(F38="Scenario1PBT6",'Major retrofit'!$T$42,IF(F38="Scenario2PBT6",'Major retrofit'!$U$42,IF(F38="Scenario3PBT6",'Major retrofit'!$V$42,"")))&amp;IF(F38="Scenario1PBT7",'Major retrofit'!$W$42,IF(F38="Scenario2PBT7",'Major retrofit'!$X$42,IF(F38="Scenario3PBT7",'Major retrofit'!$Y$42,"")))&amp;IF(F38="Scenario1PBT8",'Major retrofit'!$Z$42,IF(F38="Scenario2PBT8",'Major retrofit'!$AA$42,IF(F38="Scenario3PBT8",'Major retrofit'!$AB$42,"")))&amp;IF(F38="Scenario1PBT9",'Major retrofit'!$AC$42,IF(F38="Scenario2PBT9",'Major retrofit'!$AD$42,IF(F38="Scenario3PBT9",'Major retrofit'!$AE$42,"")))&amp;IF(F38="Scenario1PBT10",'Major retrofit'!$AF$42,IF(F38="Scenario2PBT10",'Major retrofit'!$AG$42,IF(F38="Scenario3PBT10",'Major retrofit'!$AH$42,"")))&amp;IF(F38="Scenario1PBT11",'Major retrofit'!$AI$42,IF(F38="Scenario2PBT11",'Major retrofit'!$AJ$42,IF(F38="Scenario3PBT11",'Major retrofit'!$AK$42,"")))&amp;IF(F38="Scenario1PBT12",'Major retrofit'!$AL$42,IF(F38="Scenario2PBT12",'Major retrofit'!$AM$42,IF(F38="Scenario3PBT12",'Major retrofit'!$AN$42,"")))&amp;IF(F38="Scenario1PBT13",'Major retrofit'!$AO$42,IF(F38="Scenario2PBT13",'Major retrofit'!$AP$42,IF(F38="Scenario3PBT13",'Major retrofit'!$AQ$42,"")))&amp;IF(F38="Scenario1PBT14",'Major retrofit'!$AR$42,IF(F38="Scenario2PBT14",'Major retrofit'!$AS$42,IF(F38="Scenario3PBT14",'Major retrofit'!$AT$42,"")))&amp;IF(F38="Scenario1PBT15",'Major retrofit'!$AU$42,IF(F38="Scenario2PBT15",'Major retrofit'!$AV$42,IF(F38="Scenario3PBT15",'Major retrofit'!$AW$42,"")))</f>
        <v/>
      </c>
      <c r="Z38" s="117">
        <f t="shared" si="20"/>
        <v>0</v>
      </c>
      <c r="AA38" s="178" t="str">
        <f>IF(F38="Scenario1PBT1",'Major retrofit'!$E$101,IF(F38="Scenario2PBT1",'Major retrofit'!$F$101,IF(F38="Scenario3PBT1",'Major retrofit'!$G$101,"")))&amp;IF(F38="Scenario1PBT2",'Major retrofit'!$H$101,IF(F38="Scenario2PBT2",'Major retrofit'!$I$101,IF(F38="Scenario3PBT2",'Major retrofit'!$J$101,"")))&amp;IF(F38="Scenario1PBT3",'Major retrofit'!$K$101,IF(F38="Scenario2PBT3",'Major retrofit'!$L$101,IF(F38="Scenario3PBT3",'Major retrofit'!$M$101,"")))&amp;IF(F38="Scenario1PBT4",'Major retrofit'!$N$101,IF(F38="Scenario2PBT4",'Major retrofit'!$O$101,IF(F38="Scenario3PBT4",'Major retrofit'!$P$101,"")))&amp;IF(F38="Scenario1PBT5",'Major retrofit'!$Q$101,IF(F38="Scenario2PBT5",'Major retrofit'!$R$101,IF(F38="Scenario3PBT5",'Major retrofit'!$S$101,"")))&amp;IF(F38="Scenario1PBT6",'Major retrofit'!$T$101,IF(F38="Scenario2PBT6",'Major retrofit'!$U$101,IF(F38="Scenario3PBT6",'Major retrofit'!$V$101,"")))&amp;IF(F38="Scenario1PBT7",'Major retrofit'!$W$101,IF(F38="Scenario2PBT7",'Major retrofit'!$X$101,IF(F38="Scenario3PBT7",'Major retrofit'!$Y$101,"")))&amp;IF(F38="Scenario1PBT8",'Major retrofit'!$Z$101,IF(F38="Scenario2PBT8",'Major retrofit'!$AA$101,IF(F38="Scenario3PBT8",'Major retrofit'!$AB$101,"")))&amp;IF(F38="Scenario1PBT9",'Major retrofit'!$AC$101,IF(F38="Scenario2PBT9",'Major retrofit'!$AD$101,IF(F38="Scenario3PBT9",'Major retrofit'!$AE$101,"")))&amp;IF(F38="Scenario1PBT10",'Major retrofit'!$AF$101,IF(F38="Scenario2PBT10",'Major retrofit'!$AG$101,IF(F38="Scenario3PBT10",'Major retrofit'!$AH$101,"")))&amp;IF(F38="Scenario1PBT11",'Major retrofit'!$AI$101,IF(F38="Scenario2PBT11",'Major retrofit'!$AJ$101,IF(F38="Scenario3PBT11",'Major retrofit'!$AK$101,"")))&amp;IF(F38="Scenario1PBT12",'Major retrofit'!$AL$101,IF(F38="Scenario2PBT12",'Major retrofit'!$AM$101,IF(F38="Scenario3PBT12",'Major retrofit'!$AN$101,"")))&amp;IF(F38="Scenario1PBT13",'Major retrofit'!$AO$101,IF(F38="Scenario2PBT13",'Major retrofit'!$AP$101,IF(F38="Scenario3PBT13",'Major retrofit'!$AQ$101,"")))&amp;IF(F38="Scenario1PBT14",'Major retrofit'!$AR$101,IF(F38="Scenario2PBT14",'Major retrofit'!$AS$101,IF(F38="Scenario3PBT14",'Major retrofit'!$AT$101,"")))&amp;IF(F38="Scenario1PBT15",'Major retrofit'!$AU$101,IF(F38="Scenario2PBT15",'Major retrofit'!$AV$101,IF(F38="Scenario3PBT15",'Major retrofit'!$AW$101,"")))</f>
        <v/>
      </c>
      <c r="AB38" s="179">
        <f t="shared" si="21"/>
        <v>0</v>
      </c>
      <c r="AC38" s="208">
        <f>IFERROR('Projection_Base-case'!G38-G38,0)</f>
        <v>0</v>
      </c>
      <c r="AD38" s="117">
        <f t="shared" ref="AD38:AD69" si="24">AC38*C38</f>
        <v>0</v>
      </c>
      <c r="AE38" s="117">
        <f>IFERROR(100*AC38/'Projection_Base-case'!G38,0)</f>
        <v>0</v>
      </c>
      <c r="AF38" s="117">
        <f>IFERROR('Projection_Base-case'!I38-I38,0)</f>
        <v>0</v>
      </c>
      <c r="AG38" s="117">
        <f t="shared" ref="AG38:AG69" si="25">AF38*C38</f>
        <v>0</v>
      </c>
      <c r="AH38" s="117">
        <f>IFERROR(100*AF38/'Projection_Base-case'!I38,0)</f>
        <v>0</v>
      </c>
      <c r="AI38" s="117">
        <f>IFERROR('Projection_Base-case'!K38-K38,0)</f>
        <v>0</v>
      </c>
      <c r="AJ38" s="117">
        <f t="shared" ref="AJ38:AJ69" si="26">AI38*C38</f>
        <v>0</v>
      </c>
      <c r="AK38" s="117">
        <f>IFERROR(100*AI38/'Projection_Base-case'!K38,0)</f>
        <v>0</v>
      </c>
      <c r="AL38" s="117">
        <f>IFERROR(M38-'Projection_Base-case'!M38,0)</f>
        <v>0</v>
      </c>
      <c r="AM38" s="117">
        <f t="shared" ref="AM38:AM69" si="27">AL38*C38</f>
        <v>0</v>
      </c>
      <c r="AN38" s="179">
        <f>IFERROR(IF('Projection_Base-case'!N38&gt;0,100*AM38/'Projection_Base-case'!N38,100*AM38/N38),0)</f>
        <v>0</v>
      </c>
      <c r="AO38" s="206">
        <f>IFERROR('Projection_Base-case'!O38-O38,0)</f>
        <v>0</v>
      </c>
      <c r="AP38" s="117">
        <f t="shared" ref="AP38:AP69" si="28">AO38*C38</f>
        <v>0</v>
      </c>
      <c r="AQ38" s="117">
        <f>IFERROR(100*AO38/'Projection_Base-case'!O38,0)</f>
        <v>0</v>
      </c>
      <c r="AR38" s="117">
        <f>IFERROR('Projection_Base-case'!Q38-Q38,0)</f>
        <v>0</v>
      </c>
      <c r="AS38" s="117">
        <f t="shared" ref="AS38:AS69" si="29">AR38*C38</f>
        <v>0</v>
      </c>
      <c r="AT38" s="117">
        <f>IFERROR(100*AR38/'Projection_Base-case'!Q38,0)</f>
        <v>0</v>
      </c>
      <c r="AU38" s="117">
        <f>IFERROR('Projection_Base-case'!S38-S38,0)</f>
        <v>0</v>
      </c>
      <c r="AV38" s="117">
        <f t="shared" ref="AV38:AV69" si="30">AU38*C38</f>
        <v>0</v>
      </c>
      <c r="AW38" s="118">
        <f>IFERROR(100*AU38/'Projection_Base-case'!S38,0)</f>
        <v>0</v>
      </c>
      <c r="AX38" s="206">
        <f>IFERROR('Projection_Base-case'!U38-U38,0)</f>
        <v>0</v>
      </c>
      <c r="AY38" s="117">
        <f t="shared" ref="AY38:AY69" si="31">AX38*C38</f>
        <v>0</v>
      </c>
      <c r="AZ38" s="117">
        <f>IFERROR(100*AX38/'Projection_Base-case'!U38,0)</f>
        <v>0</v>
      </c>
      <c r="BA38" s="117">
        <f>IFERROR('Projection_Base-case'!W38-W38,0)</f>
        <v>0</v>
      </c>
      <c r="BB38" s="117">
        <f t="shared" ref="BB38:BB69" si="32">BA38*C38</f>
        <v>0</v>
      </c>
      <c r="BC38" s="117">
        <f>IFERROR(100*BA38/'Projection_Base-case'!W38,0)</f>
        <v>0</v>
      </c>
      <c r="BD38" s="117">
        <f>IFERROR('Projection_Base-case'!Y38-Y38,0)</f>
        <v>0</v>
      </c>
      <c r="BE38" s="117">
        <f t="shared" ref="BE38:BE69" si="33">BD38*C38</f>
        <v>0</v>
      </c>
      <c r="BF38" s="117">
        <f>IFERROR(100*BD38/'Projection_Base-case'!Y38,0)</f>
        <v>0</v>
      </c>
      <c r="BG38" s="178">
        <f t="shared" si="22"/>
        <v>0</v>
      </c>
      <c r="BH38" s="179">
        <f t="shared" si="23"/>
        <v>0</v>
      </c>
    </row>
    <row r="39" spans="1:60" ht="15" thickBot="1">
      <c r="A39" s="205">
        <v>34</v>
      </c>
      <c r="B39" s="119">
        <f>IF('Projection_Base-case'!B39&lt;&gt;"",'Projection_Base-case'!B39,0)</f>
        <v>0</v>
      </c>
      <c r="C39" s="119">
        <f>IF('Projection_Base-case'!C39&lt;&gt;"",'Projection_Base-case'!C39,0)</f>
        <v>0</v>
      </c>
      <c r="D39" s="119">
        <f>IF('Projection_Base-case'!D39&lt;&gt;"",'Projection_Base-case'!D39,0)</f>
        <v>0</v>
      </c>
      <c r="E39" s="263" t="str">
        <f>IF(AND('Résultats major'!$AC$3="OUI",'Résultats major'!E38&lt;&gt;""),'Résultats major'!E38,IF(OR(D39="PBT1",D39="PBT2",D39="PBT3",D39="PBT4",D39="PBT5",D39="PBT6",D39="PBT7",D39="PBT8",D39="PBT10"),"Scenario1",IF(D39="PBT9","Scenario2","")))</f>
        <v/>
      </c>
      <c r="F39" s="202" t="str">
        <f t="shared" si="10"/>
        <v>0</v>
      </c>
      <c r="G39" s="177" t="str">
        <f>IF(F39="Scenario1PBT1",'Major retrofit'!$E$6,IF(F39="Scenario2PBT1",'Major retrofit'!$F$6,IF(F39="Scenario3PBT1",'Major retrofit'!$G$6,"")))&amp;IF(F39="Scenario1PBT2",'Major retrofit'!$H$6,IF(F39="Scenario2PBT2",'Major retrofit'!$I$6,IF(F39="Scenario3PBT2",'Major retrofit'!$J$6,"")))&amp;IF(F39="Scenario1PBT3",'Major retrofit'!$K$6,IF(F39="Scenario2PBT3",'Major retrofit'!$L$6,IF(F39="Scenario3PBT3",'Major retrofit'!$M$6,"")))&amp;IF(F39="Scenario1PBT4",'Major retrofit'!$N$6,IF(F39="Scenario2PBT4",'Major retrofit'!$O$6,IF(F39="Scenario3PBT4",'Major retrofit'!$P$6,"")))&amp;IF(F39="Scenario1PBT5",'Major retrofit'!$Q$6,IF(F39="Scenario2PBT5",'Major retrofit'!$R$6,IF(F39="Scenario3PBT5",'Major retrofit'!$S$6,"")))&amp;IF(F39="Scenario1PBT6",'Major retrofit'!$T$6,IF(F39="Scenario2PBT6",'Major retrofit'!$U$6,IF(F39="Scenario3PBT6",'Major retrofit'!$V$6,"")))&amp;IF(F39="Scenario1PBT7",'Major retrofit'!$W$6,IF(F39="Scenario2PBT7",'Major retrofit'!$X$6,IF(F39="Scenario3PBT7",'Major retrofit'!$Y$6,"")))&amp;IF(F39="Scenario1PBT8",'Major retrofit'!$Z$6,IF(F39="Scenario2PBT8",'Major retrofit'!$AA$6,IF(F39="Scenario3PBT8",'Major retrofit'!$AB$6,"")))&amp;IF(F39="Scenario1PBT9",'Major retrofit'!$AC$6,IF(F39="Scenario2PBT9",'Major retrofit'!$AD$6,IF(F39="Scenario3PBT9",'Major retrofit'!$AE$6,"")))&amp;IF(F39="Scenario1PBT10",'Major retrofit'!$AF$6,IF(F39="Scenario2PBT10",'Major retrofit'!$AG$6,IF(F39="Scenario3PBT10",'Major retrofit'!$AH$6,"")))&amp;IF(F39="Scenario1PBT11",'Major retrofit'!$AI$6,IF(F39="Scenario2PBT11",'Major retrofit'!$AJ$6,IF(F39="Scenario3PBT11",'Major retrofit'!$AK$6,"")))&amp;IF(F39="Scenario1PBT12",'Major retrofit'!$AL$6,IF(F39="Scenario2PBT12",'Major retrofit'!$AM$6,IF(F39="Scenario3PBT12",'Major retrofit'!$AN$6,"")))&amp;IF(F39="Scenario1PBT13",'Major retrofit'!$AO$6,IF(F39="Scenario2PBT13",'Major retrofit'!$AP$6,IF(F39="Scenario3PBT13",'Major retrofit'!$AQ$6,"")))&amp;IF(F39="Scenario1PBT14",'Major retrofit'!$AR$6,IF(F39="Scenario2PBT14",'Major retrofit'!$AS$6,IF(F39="Scenario3PBT14",'Major retrofit'!$AT$6,"")))&amp;IF(F39="Scenario1PBT15",'Major retrofit'!$AU$6,IF(F39="Scenario2PBT15",'Major retrofit'!$AV$6,IF(F39="Scenario3PBT15",'Major retrofit'!$AW$6,"")))</f>
        <v/>
      </c>
      <c r="H39" s="117">
        <f t="shared" si="11"/>
        <v>0</v>
      </c>
      <c r="I39" s="178" t="str">
        <f>IF(F39="Scenario1PBT1",'Major retrofit'!$E$16,IF(F39="Scenario2PBT1",'Major retrofit'!$F$16,IF(F39="Scenario3PBT1",'Major retrofit'!$G$16,"")))&amp;IF(F39="Scenario1PBT2",'Major retrofit'!$H$16,IF(F39="Scenario2PBT2",'Major retrofit'!$I$16,IF(F39="Scenario3PBT2",'Major retrofit'!$J$16,"")))&amp;IF(F39="Scenario1PBT3",'Major retrofit'!$K$16,IF(F39="Scenario2PBT3",'Major retrofit'!$L$16,IF(F39="Scenario3PBT3",'Major retrofit'!$M$16,"")))&amp;IF(F39="Scenario1PBT4",'Major retrofit'!$N$16,IF(F39="Scenario2PBT4",'Major retrofit'!$O$16,IF(F39="Scenario3PBT4",'Major retrofit'!$P$16,"")))&amp;IF(F39="Scenario1PBT5",'Major retrofit'!$Q$16,IF(F39="Scenario2PBT5",'Major retrofit'!$R$16,IF(F39="Scenario3PBT5",'Major retrofit'!$S$16,"")))&amp;IF(F39="Scenario1PBT6",'Major retrofit'!$T$16,IF(F39="Scenario2PBT6",'Major retrofit'!$U$16,IF(F39="Scenario3PBT6",'Major retrofit'!$V$16,"")))&amp;IF(F39="Scenario1PBT7",'Major retrofit'!$W$16,IF(F39="Scenario2PBT7",'Major retrofit'!$X$16,IF(F39="Scenario3PBT7",'Major retrofit'!$Y$16,"")))&amp;IF(F39="Scenario1PBT8",'Major retrofit'!$Z$16,IF(F39="Scenario2PBT8",'Major retrofit'!$AA$16,IF(F39="Scenario3PBT8",'Major retrofit'!$AB$16,"")))&amp;IF(F39="Scenario1PBT9",'Major retrofit'!$AC$16,IF(F39="Scenario2PBT9",'Major retrofit'!$AD$16,IF(F39="Scenario3PBT9",'Major retrofit'!$AE$16,"")))&amp;IF(F39="Scenario1PBT10",'Major retrofit'!$AF$16,IF(F39="Scenario2PBT10",'Major retrofit'!$AG$16,IF(F39="Scenario3PBT10",'Major retrofit'!$AH$16,"")))&amp;IF(F39="Scenario1PBT11",'Major retrofit'!$AI$16,IF(F39="Scenario2PBT11",'Major retrofit'!$AJ$16,IF(F39="Scenario3PBT11",'Major retrofit'!$AK$16,"")))&amp;IF(F39="Scenario1PBT12",'Major retrofit'!$AL$16,IF(F39="Scenario2PBT12",'Major retrofit'!$AM$16,IF(F39="Scenario3PBT12",'Major retrofit'!$AN$16,"")))&amp;IF(F39="Scenario1PBT13",'Major retrofit'!$AO$16,IF(F39="Scenario2PBT13",'Major retrofit'!$AP$16,IF(F39="Scenario3PBT13",'Major retrofit'!$AQ$16,"")))&amp;IF(F39="Scenario1PBT14",'Major retrofit'!$AR$16,IF(F39="Scenario2PBT14",'Major retrofit'!$AS$16,IF(F39="Scenario3PBT14",'Major retrofit'!$AT$16,"")))&amp;IF(F39="Scenario1PBT15",'Major retrofit'!$AU$16,IF(F39="Scenario2PBT15",'Major retrofit'!$AV$16,IF(F39="Scenario3PBT15",'Major retrofit'!$AW$16,"")))</f>
        <v/>
      </c>
      <c r="J39" s="117">
        <f t="shared" si="12"/>
        <v>0</v>
      </c>
      <c r="K39" s="117" t="str">
        <f>IF(F39="Scenario1PBT1",'Major retrofit'!$E$18,IF(F39="Scenario2PBT1",'Major retrofit'!$F$18,IF(F39="Scenario3PBT1",'Major retrofit'!$G$18,"")))&amp;IF(F39="Scenario1PBT2",'Major retrofit'!$H$18,IF(F39="Scenario2PBT2",'Major retrofit'!$I$18,IF(F39="Scenario3PBT2",'Major retrofit'!$J$18,"")))&amp;IF(F39="Scenario1PBT3",'Major retrofit'!$K$18,IF(F39="Scenario2PBT3",'Major retrofit'!$L$18,IF(F39="Scenario3PBT3",'Major retrofit'!$M$18,"")))&amp;IF(F39="Scenario1PBT4",'Major retrofit'!$N$18,IF(F39="Scenario2PBT4",'Major retrofit'!$O$18,IF(F39="Scenario3PBT4",'Major retrofit'!$P$18,"")))&amp;IF(F39="Scenario1PBT5",'Major retrofit'!$Q$18,IF(F39="Scenario2PBT5",'Major retrofit'!$R$18,IF(F39="Scenario3PBT5",'Major retrofit'!$S$18,"")))&amp;IF(F39="Scenario1PBT6",'Major retrofit'!$T$18,IF(F39="Scenario2PBT6",'Major retrofit'!$U$18,IF(F39="Scenario3PBT6",'Major retrofit'!$V$18,"")))&amp;IF(F39="Scenario1PBT7",'Major retrofit'!$W$18,IF(F39="Scenario2PBT7",'Major retrofit'!$X$18,IF(F39="Scenario3PBT7",'Major retrofit'!$Y$18,"")))&amp;IF(F39="Scenario1PBT8",'Major retrofit'!$Z$18,IF(F39="Scenario2PBT8",'Major retrofit'!$AA$18,IF(F39="Scenario3PBT8",'Major retrofit'!$AB$18,"")))&amp;IF(F39="Scenario1PBT9",'Major retrofit'!$AC$18,IF(F39="Scenario2PBT9",'Major retrofit'!$AD$18,IF(F39="Scenario3PBT9",'Major retrofit'!$AE$18,"")))&amp;IF(F39="Scenario1PBT10",'Major retrofit'!$AF$18,IF(F39="Scenario2PBT10",'Major retrofit'!$AG$18,IF(F39="Scenario3PBT10",'Major retrofit'!$AH$18,"")))&amp;IF(F39="Scenario1PBT11",'Major retrofit'!$AI$18,IF(F39="Scenario2PBT11",'Major retrofit'!$AJ$18,IF(F39="Scenario3PBT11",'Major retrofit'!$AK$18,"")))&amp;IF(F39="Scenario1PBT12",'Major retrofit'!$AL$18,IF(F39="Scenario2PBT12",'Major retrofit'!$AM$18,IF(F39="Scenario3PBT12",'Major retrofit'!$AN$18,"")))&amp;IF(F39="Scenario1PBT13",'Major retrofit'!$AO$18,IF(F39="Scenario2PBT13",'Major retrofit'!$AP$18,IF(F39="Scenario3PBT13",'Major retrofit'!$AQ$18,"")))&amp;IF(F39="Scenario1PBT14",'Major retrofit'!$AR$18,IF(F39="Scenario2PBT14",'Major retrofit'!$AS$18,IF(F39="Scenario3PBT14",'Major retrofit'!$AT$18,"")))&amp;IF(F39="Scenario1PBT15",'Major retrofit'!$AU$18,IF(F39="Scenario2PBT15",'Major retrofit'!$AV$18,IF(F39="Scenario3PBT15",'Major retrofit'!$AW$18,"")))</f>
        <v/>
      </c>
      <c r="L39" s="117">
        <f t="shared" si="13"/>
        <v>0</v>
      </c>
      <c r="M39" s="117" t="str">
        <f>IF(F39="Scenario1PBT1",'Major retrofit'!$E$20,IF(F39="Scenario2PBT1",'Major retrofit'!$F$20,IF(F39="Scenario3PBT1",'Major retrofit'!$G$20,"")))&amp;IF(F39="Scenario1PBT2",'Major retrofit'!$H$20,IF(F39="Scenario2PBT2",'Major retrofit'!$I$20,IF(F39="Scenario3PBT2",'Major retrofit'!$J$20,"")))&amp;IF(F39="Scenario1PBT3",'Major retrofit'!$K$20,IF(F39="Scenario2PBT3",'Major retrofit'!$L$20,IF(F39="Scenario3PBT3",'Major retrofit'!$M$20,"")))&amp;IF(F39="Scenario1PBT4",'Major retrofit'!$N$20,IF(F39="Scenario2PBT4",'Major retrofit'!$O$20,IF(F39="Scenario3PBT4",'Major retrofit'!$P$20,"")))&amp;IF(F39="Scenario1PBT5",'Major retrofit'!$Q$20,IF(F39="Scenario2PBT5",'Major retrofit'!$R$20,IF(F39="Scenario3PBT5",'Major retrofit'!$S$20,"")))&amp;IF(F39="Scenario1PBT6",'Major retrofit'!$T$20,IF(F39="Scenario2PBT6",'Major retrofit'!$U$20,IF(F39="Scenario3PBT6",'Major retrofit'!$V$20,"")))&amp;IF(F39="Scenario1PBT7",'Major retrofit'!$W$20,IF(F39="Scenario2PBT7",'Major retrofit'!$X$20,IF(F39="Scenario3PBT7",'Major retrofit'!$Y$20,"")))&amp;IF(F39="Scenario1PBT8",'Major retrofit'!$Z$20,IF(F39="Scenario2PBT8",'Major retrofit'!$AA$20,IF(F39="Scenario3PBT8",'Major retrofit'!$AB$20,"")))&amp;IF(F39="Scenario1PBT9",'Major retrofit'!$AC$20,IF(F39="Scenario2PBT9",'Major retrofit'!$AD$20,IF(F39="Scenario3PBT9",'Major retrofit'!$AE$20,"")))&amp;IF(F39="Scenario1PBT10",'Major retrofit'!$AF$20,IF(F39="Scenario2PBT10",'Major retrofit'!$AG$20,IF(F39="Scenario3PBT10",'Major retrofit'!$AH$20,"")))&amp;IF(F39="Scenario1PBT11",'Major retrofit'!$AI$20,IF(F39="Scenario2PBT11",'Major retrofit'!$AJ$20,IF(F39="Scenario3PBT11",'Major retrofit'!$AK$20,"")))&amp;IF(F39="Scenario1PBT12",'Major retrofit'!$AL$20,IF(F39="Scenario2PBT12",'Major retrofit'!$AM$20,IF(F39="Scenario3PBT12",'Major retrofit'!$AN$20,"")))&amp;IF(F39="Scenario1PBT13",'Major retrofit'!$AO$20,IF(F39="Scenario2PBT13",'Major retrofit'!$AP$20,IF(F39="Scenario3PBT13",'Major retrofit'!$AQ$20,"")))&amp;IF(F39="Scenario1PBT14",'Major retrofit'!$AR$20,IF(F39="Scenario2PBT14",'Major retrofit'!$AS$20,IF(F39="Scenario3PBT14",'Major retrofit'!$AT$20,"")))&amp;IF(F39="Scenario1PBT15",'Major retrofit'!$AU$20,IF(F39="Scenario2PBT15",'Major retrofit'!$AV$20,IF(F39="Scenario3PBT15",'Major retrofit'!$AW$20,"")))</f>
        <v/>
      </c>
      <c r="N39" s="118">
        <f t="shared" si="14"/>
        <v>0</v>
      </c>
      <c r="O39" s="206" t="str">
        <f>IF(F39="Scenario1PBT1",'Major retrofit'!$E$23,IF(F39="Scenario2PBT1",'Major retrofit'!$F$23,IF(F39="Scenario3PBT1",'Major retrofit'!$G$23,"")))&amp;IF(F39="Scenario1PBT2",'Major retrofit'!$H$23,IF(F39="Scenario2PBT2",'Major retrofit'!$I$23,IF(F39="Scenario3PBT2",'Major retrofit'!$J$23,"")))&amp;IF(F39="Scenario1PBT3",'Major retrofit'!$K$23,IF(F39="Scenario2PBT3",'Major retrofit'!$L$23,IF(F39="Scenario3PBT3",'Major retrofit'!$M$23,"")))&amp;IF(F39="Scenario1PBT4",'Major retrofit'!$N$23,IF(F39="Scenario2PBT4",'Major retrofit'!$O$23,IF(F39="Scenario3PBT4",'Major retrofit'!$P$23,"")))&amp;IF(F39="Scenario1PBT5",'Major retrofit'!$Q$23,IF(F39="Scenario2PBT5",'Major retrofit'!$R$23,IF(F39="Scenario3PBT5",'Major retrofit'!$S$23,"")))&amp;IF(F39="Scenario1PBT6",'Major retrofit'!$T$23,IF(F39="Scenario2PBT6",'Major retrofit'!$U$23,IF(F39="Scenario3PBT6",'Major retrofit'!$V$23,"")))&amp;IF(F39="Scenario1PBT7",'Major retrofit'!$W$23,IF(F39="Scenario2PBT7",'Major retrofit'!$X$23,IF(F39="Scenario3PBT7",'Major retrofit'!$Y$23,"")))&amp;IF(F39="Scenario1PBT8",'Major retrofit'!$Z$23,IF(F39="Scenario2PBT8",'Major retrofit'!$AA$23,IF(F39="Scenario3PBT8",'Major retrofit'!$AB$23,"")))&amp;IF(F39="Scenario1PBT9",'Major retrofit'!$AC$23,IF(F39="Scenario2PBT9",'Major retrofit'!$AD$23,IF(F39="Scenario3PBT9",'Major retrofit'!$AE$23,"")))&amp;IF(F39="Scenario1PBT10",'Major retrofit'!$AF$23,IF(F39="Scenario2PBT10",'Major retrofit'!$AG$23,IF(F39="Scenario3PBT10",'Major retrofit'!$AH$23,"")))&amp;IF(F39="Scenario1PBT11",'Major retrofit'!$AI$23,IF(F39="Scenario2PBT11",'Major retrofit'!$AJ$23,IF(F39="Scenario3PBT11",'Major retrofit'!$AK$23,"")))&amp;IF(F39="Scenario1PBT12",'Major retrofit'!$AL$23,IF(F39="Scenario2PBT12",'Major retrofit'!$AM$23,IF(F39="Scenario3PBT12",'Major retrofit'!$AN$23,"")))&amp;IF(F39="Scenario1PBT13",'Major retrofit'!$AO$23,IF(F39="Scenario2PBT13",'Major retrofit'!$AP$23,IF(F39="Scenario3PBT13",'Major retrofit'!$AQ$23,"")))&amp;IF(F39="Scenario1PBT14",'Major retrofit'!$AR$23,IF(F39="Scenario2PBT14",'Major retrofit'!$AS$23,IF(F39="Scenario3PBT14",'Major retrofit'!$AT$23,"")))&amp;IF(F39="Scenario1PBT15",'Major retrofit'!$AU$23,IF(F39="Scenario2PBT15",'Major retrofit'!$AV$23,IF(F39="Scenario3PBT15",'Major retrofit'!$AW$23,"")))</f>
        <v/>
      </c>
      <c r="P39" s="117">
        <f t="shared" si="15"/>
        <v>0</v>
      </c>
      <c r="Q39" s="117" t="str">
        <f>IF(F39="Scenario1PBT1",'Major retrofit'!$E$25,IF(F39="Scenario2PBT1",'Major retrofit'!$F$25,IF(F39="Scenario3PBT1",'Major retrofit'!$G$25,"")))&amp;IF(F39="Scenario1PBT2",'Major retrofit'!$H$25,IF(F39="Scenario2PBT2",'Major retrofit'!$I$25,IF(F39="Scenario3PBT2",'Major retrofit'!$J$25,"")))&amp;IF(F39="Scenario1PBT3",'Major retrofit'!$K$25,IF(F39="Scenario2PBT3",'Major retrofit'!$L$25,IF(F39="Scenario3PBT3",'Major retrofit'!$M$25,"")))&amp;IF(F39="Scenario1PBT4",'Major retrofit'!$N$25,IF(F39="Scenario2PBT4",'Major retrofit'!$O$25,IF(F39="Scenario3PBT4",'Major retrofit'!$P$25,"")))&amp;IF(F39="Scenario1PBT5",'Major retrofit'!$Q$25,IF(F39="Scenario2PBT5",'Major retrofit'!$R$25,IF(F39="Scenario3PBT5",'Major retrofit'!$S$25,"")))&amp;IF(F39="Scenario1PBT6",'Major retrofit'!$T$25,IF(F39="Scenario2PBT6",'Major retrofit'!$U$25,IF(F39="Scenario3PBT6",'Major retrofit'!$V$25,"")))&amp;IF(F39="Scenario1PBT7",'Major retrofit'!$W$25,IF(F39="Scenario2PBT7",'Major retrofit'!$X$25,IF(F39="Scenario3PBT7",'Major retrofit'!$Y$25,"")))&amp;IF(F39="Scenario1PBT8",'Major retrofit'!$Z$25,IF(F39="Scenario2PBT8",'Major retrofit'!$AA$25,IF(F39="Scenario3PBT8",'Major retrofit'!$AB$25,"")))&amp;IF(F39="Scenario1PBT9",'Major retrofit'!$AC$25,IF(F39="Scenario2PBT9",'Major retrofit'!$AD$25,IF(F39="Scenario3PBT9",'Major retrofit'!$AE$25,"")))&amp;IF(F39="Scenario1PBT10",'Major retrofit'!$AF$25,IF(F39="Scenario2PBT10",'Major retrofit'!$AG$25,IF(F39="Scenario3PBT10",'Major retrofit'!$AH$25,"")))&amp;IF(F39="Scenario1PBT11",'Major retrofit'!$AI$25,IF(F39="Scenario2PBT11",'Major retrofit'!$AJ$25,IF(F39="Scenario3PBT11",'Major retrofit'!$AK$25,"")))&amp;IF(F39="Scenario1PBT12",'Major retrofit'!$AL$25,IF(F39="Scenario2PBT12",'Major retrofit'!$AM$25,IF(F39="Scenario3PBT12",'Major retrofit'!$AN$25,"")))&amp;IF(F39="Scenario1PBT13",'Major retrofit'!$AO$25,IF(F39="Scenario2PBT13",'Major retrofit'!$AP$25,IF(F39="Scenario3PBT13",'Major retrofit'!$AQ$25,"")))&amp;IF(F39="Scenario1PBT14",'Major retrofit'!$AR$25,IF(F39="Scenario2PBT14",'Major retrofit'!$AS$25,IF(F39="Scenario3PBT14",'Major retrofit'!$AT$25,"")))&amp;IF(F39="Scenario1PBT15",'Major retrofit'!$AU$25,IF(F39="Scenario2PBT15",'Major retrofit'!$AV$25,IF(F39="Scenario3PBT15",'Major retrofit'!$AW$25,"")))</f>
        <v/>
      </c>
      <c r="R39" s="117">
        <f t="shared" si="16"/>
        <v>0</v>
      </c>
      <c r="S39" s="117" t="str">
        <f>IF(F39="Scenario1PBT1",'Major retrofit'!$E$27,IF(F39="Scenario2PBT1",'Major retrofit'!$F$27,IF(F39="Scenario3PBT1",'Major retrofit'!$G$27,"")))&amp;IF(F39="Scenario1PBT2",'Major retrofit'!$H$27,IF(F39="Scenario2PBT2",'Major retrofit'!$I$27,IF(F39="Scenario3PBT2",'Major retrofit'!$J$27,"")))&amp;IF(F39="Scenario1PBT3",'Major retrofit'!$K$27,IF(F39="Scenario2PBT3",'Major retrofit'!$L$27,IF(F39="Scenario3PBT3",'Major retrofit'!$M$27,"")))&amp;IF(F39="Scenario1PBT4",'Major retrofit'!$N$27,IF(F39="Scenario2PBT4",'Major retrofit'!$O$27,IF(F39="Scenario3PBT4",'Major retrofit'!$P$27,"")))&amp;IF(F39="Scenario1PBT5",'Major retrofit'!$Q$27,IF(F39="Scenario2PBT5",'Major retrofit'!$R$27,IF(F39="Scenario3PBT5",'Major retrofit'!$S$27,"")))&amp;IF(F39="Scenario1PBT6",'Major retrofit'!$T$27,IF(F39="Scenario2PBT6",'Major retrofit'!$U$27,IF(F39="Scenario3PBT6",'Major retrofit'!$V$27,"")))&amp;IF(F39="Scenario1PBT7",'Major retrofit'!$W$27,IF(F39="Scenario2PBT7",'Major retrofit'!$X$27,IF(F39="Scenario3PBT7",'Major retrofit'!$Y$27,"")))&amp;IF(F39="Scenario1PBT8",'Major retrofit'!$Z$27,IF(F39="Scenario2PBT8",'Major retrofit'!$AA$27,IF(F39="Scenario3PBT8",'Major retrofit'!$AB$27,"")))&amp;IF(F39="Scenario1PBT9",'Major retrofit'!$AC$27,IF(F39="Scenario2PBT9",'Major retrofit'!$AD$27,IF(F39="Scenario3PBT9",'Major retrofit'!$AE$27,"")))&amp;IF(F39="Scenario1PBT10",'Major retrofit'!$AF$27,IF(F39="Scenario2PBT10",'Major retrofit'!$AG$27,IF(F39="Scenario3PBT10",'Major retrofit'!$AH$27,"")))&amp;IF(F39="Scenario1PBT11",'Major retrofit'!$AI$27,IF(F39="Scenario2PBT11",'Major retrofit'!$AJ$27,IF(F39="Scenario3PBT11",'Major retrofit'!$AK$27,"")))&amp;IF(F39="Scenario1PBT12",'Major retrofit'!$AL$27,IF(F39="Scenario2PBT12",'Major retrofit'!$AM$27,IF(F39="Scenario3PBT12",'Major retrofit'!$AN$27,"")))&amp;IF(F39="Scenario1PBT13",'Major retrofit'!$AO$27,IF(F39="Scenario2PBT13",'Major retrofit'!$AP$27,IF(F39="Scenario3PBT13",'Major retrofit'!$AQ$27,"")))&amp;IF(F39="Scenario1PBT14",'Major retrofit'!$AR$27,IF(F39="Scenario2PBT14",'Major retrofit'!$AS$27,IF(F39="Scenario3PBT14",'Major retrofit'!$AT$27,"")))&amp;IF(F39="Scenario1PBT15",'Major retrofit'!$AU$27,IF(F39="Scenario2PBT15",'Major retrofit'!$AV$27,IF(F39="Scenario3PBT15",'Major retrofit'!$AW$27,"")))</f>
        <v/>
      </c>
      <c r="T39" s="207">
        <f t="shared" si="17"/>
        <v>0</v>
      </c>
      <c r="U39" s="206" t="str">
        <f>IF(F39="Scenario1PBT1",'Major retrofit'!$E$38,IF(F39="Scenario2PBT1",'Major retrofit'!$F$38,IF(F39="Scenario3PBT1",'Major retrofit'!$G$38,"")))&amp;IF(F39="Scenario1PBT2",'Major retrofit'!$H$38,IF(F39="Scenario2PBT2",'Major retrofit'!$I$38,IF(F39="Scenario3PBT2",'Major retrofit'!$J$38,"")))&amp;IF(F39="Scenario1PBT3",'Major retrofit'!$K$38,IF(F39="Scenario2PBT3",'Major retrofit'!$L$38,IF(F39="Scenario3PBT3",'Major retrofit'!$M$38,"")))&amp;IF(F39="Scenario1PBT4",'Major retrofit'!$N$38,IF(F39="Scenario2PBT4",'Major retrofit'!$O$38,IF(F39="Scenario3PBT4",'Major retrofit'!$P$38,"")))&amp;IF(F39="Scenario1PBT5",'Major retrofit'!$Q$38,IF(F39="Scenario2PBT5",'Major retrofit'!$R$38,IF(F39="Scenario3PBT5",'Major retrofit'!$S$38,"")))&amp;IF(F39="Scenario1PBT6",'Major retrofit'!$T$38,IF(F39="Scenario2PBT6",'Major retrofit'!$U$38,IF(F39="Scenario3PBT6",'Major retrofit'!$V$38,"")))&amp;IF(F39="Scenario1PBT7",'Major retrofit'!$W$38,IF(F39="Scenario2PBT7",'Major retrofit'!$X$38,IF(F39="Scenario3PBT7",'Major retrofit'!$Y$38,"")))&amp;IF(F39="Scenario1PBT8",'Major retrofit'!$Z$38,IF(F39="Scenario2PBT8",'Major retrofit'!$AA$38,IF(F39="Scenario3PBT8",'Major retrofit'!$AB$38,"")))&amp;IF(F39="Scenario1PBT9",'Major retrofit'!$AC$38,IF(F39="Scenario2PBT9",'Major retrofit'!$AD$38,IF(F39="Scenario3PBT9",'Major retrofit'!$AE$38,"")))&amp;IF(F39="Scenario1PBT10",'Major retrofit'!$AF$38,IF(F39="Scenario2PBT10",'Major retrofit'!$AG$38,IF(F39="Scenario3PBT10",'Major retrofit'!$AH$38,"")))&amp;IF(F39="Scenario1PBT11",'Major retrofit'!$AI$38,IF(F39="Scenario2PBT11",'Major retrofit'!$AJ$38,IF(F39="Scenario3PBT11",'Major retrofit'!$AK$38,"")))&amp;IF(F39="Scenario1PBT12",'Major retrofit'!$AL$38,IF(F39="Scenario2PBT12",'Major retrofit'!$AM$38,IF(F39="Scenario3PBT12",'Major retrofit'!$AN$38,"")))&amp;IF(F39="Scenario1PBT13",'Major retrofit'!$AO$38,IF(F39="Scenario2PBT13",'Major retrofit'!$AP$38,IF(F39="Scenario3PBT13",'Major retrofit'!$AQ$38,"")))&amp;IF(F39="Scenario1PBT14",'Major retrofit'!$AR$38,IF(F39="Scenario2PBT14",'Major retrofit'!$AS$38,IF(F39="Scenario3PBT14",'Major retrofit'!$AT$38,"")))&amp;IF(F39="Scenario1PBT15",'Major retrofit'!$AU$38,IF(F39="Scenario2PBT15",'Major retrofit'!$AV$38,IF(F39="Scenario3PBT15",'Major retrofit'!$AW$38,"")))</f>
        <v/>
      </c>
      <c r="V39" s="117">
        <f t="shared" si="18"/>
        <v>0</v>
      </c>
      <c r="W39" s="117" t="str">
        <f>IF(F39="Scenario1PBT1",'Major retrofit'!$E$40,IF(F39="Scenario2PBT1",'Major retrofit'!$F$40,IF(F39="Scenario3PBT1",'Major retrofit'!$G$40,"")))&amp;IF(F39="Scenario1PBT2",'Major retrofit'!$H$40,IF(F39="Scenario2PBT2",'Major retrofit'!$I$40,IF(F39="Scenario3PBT2",'Major retrofit'!$J$40,"")))&amp;IF(F39="Scenario1PBT3",'Major retrofit'!$K$40,IF(F39="Scenario2PBT3",'Major retrofit'!$L$40,IF(F39="Scenario3PBT3",'Major retrofit'!$M$40,"")))&amp;IF(F39="Scenario1PBT4",'Major retrofit'!$N$40,IF(F39="Scenario2PBT4",'Major retrofit'!$O$40,IF(F39="Scenario3PBT4",'Major retrofit'!$P$40,"")))&amp;IF(F39="Scenario1PBT5",'Major retrofit'!$Q$40,IF(F39="Scenario2PBT5",'Major retrofit'!$R$40,IF(F39="Scenario3PBT5",'Major retrofit'!$S$40,"")))&amp;IF(F39="Scenario1PBT6",'Major retrofit'!$T$40,IF(F39="Scenario2PBT6",'Major retrofit'!$U$40,IF(F39="Scenario3PBT6",'Major retrofit'!$V$40,"")))&amp;IF(F39="Scenario1PBT7",'Major retrofit'!$W$40,IF(F39="Scenario2PBT7",'Major retrofit'!$X$40,IF(F39="Scenario3PBT7",'Major retrofit'!$Y$40,"")))&amp;IF(F39="Scenario1PBT8",'Major retrofit'!$Z$40,IF(F39="Scenario2PBT8",'Major retrofit'!$AA$40,IF(F39="Scenario3PBT8",'Major retrofit'!$AB$40,"")))&amp;IF(F39="Scenario1PBT9",'Major retrofit'!$AC$40,IF(F39="Scenario2PBT9",'Major retrofit'!$AD$40,IF(F39="Scenario3PBT9",'Major retrofit'!$AE$40,"")))&amp;IF(F39="Scenario1PBT10",'Major retrofit'!$AF$40,IF(F39="Scenario2PBT10",'Major retrofit'!$AG$40,IF(F39="Scenario3PBT10",'Major retrofit'!$AH$40,"")))&amp;IF(F39="Scenario1PBT11",'Major retrofit'!$AI$40,IF(F39="Scenario2PBT11",'Major retrofit'!$AJ$40,IF(F39="Scenario3PBT11",'Major retrofit'!$AK$40,"")))&amp;IF(F39="Scenario1PBT12",'Major retrofit'!$AL$40,IF(F39="Scenario2PBT12",'Major retrofit'!$AM$40,IF(F39="Scenario3PBT12",'Major retrofit'!$AN$40,"")))&amp;IF(F39="Scenario1PBT13",'Major retrofit'!$AO$40,IF(F39="Scenario2PBT13",'Major retrofit'!$AP$40,IF(F39="Scenario3PBT13",'Major retrofit'!$AQ$40,"")))&amp;IF(F39="Scenario1PBT14",'Major retrofit'!$AR$40,IF(F39="Scenario2PBT14",'Major retrofit'!$AS$40,IF(F39="Scenario3PBT14",'Major retrofit'!$AT$40,"")))&amp;IF(F39="Scenario1PBT15",'Major retrofit'!$AU$40,IF(F39="Scenario2PBT15",'Major retrofit'!$AV$40,IF(F39="Scenario3PBT15",'Major retrofit'!$AW$40,"")))</f>
        <v/>
      </c>
      <c r="X39" s="117">
        <f t="shared" si="19"/>
        <v>0</v>
      </c>
      <c r="Y39" s="117" t="str">
        <f>IF(F39="Scenario1PBT1",'Major retrofit'!$E$42,IF(F39="Scenario2PBT1",'Major retrofit'!$F$42,IF(F39="Scenario3PBT1",'Major retrofit'!$G$42,"")))&amp;IF(F39="Scenario1PBT2",'Major retrofit'!$H$42,IF(F39="Scenario2PBT2",'Major retrofit'!$I$42,IF(F39="Scenario3PBT2",'Major retrofit'!$J$42,"")))&amp;IF(F39="Scenario1PBT3",'Major retrofit'!$K$42,IF(F39="Scenario2PBT3",'Major retrofit'!$L$42,IF(F39="Scenario3PBT3",'Major retrofit'!$M$42,"")))&amp;IF(F39="Scenario1PBT4",'Major retrofit'!$N$42,IF(F39="Scenario2PBT4",'Major retrofit'!$O$42,IF(F39="Scenario3PBT4",'Major retrofit'!$P$42,"")))&amp;IF(F39="Scenario1PBT5",'Major retrofit'!$Q$42,IF(F39="Scenario2PBT5",'Major retrofit'!$R$42,IF(F39="Scenario3PBT5",'Major retrofit'!$S$42,"")))&amp;IF(F39="Scenario1PBT6",'Major retrofit'!$T$42,IF(F39="Scenario2PBT6",'Major retrofit'!$U$42,IF(F39="Scenario3PBT6",'Major retrofit'!$V$42,"")))&amp;IF(F39="Scenario1PBT7",'Major retrofit'!$W$42,IF(F39="Scenario2PBT7",'Major retrofit'!$X$42,IF(F39="Scenario3PBT7",'Major retrofit'!$Y$42,"")))&amp;IF(F39="Scenario1PBT8",'Major retrofit'!$Z$42,IF(F39="Scenario2PBT8",'Major retrofit'!$AA$42,IF(F39="Scenario3PBT8",'Major retrofit'!$AB$42,"")))&amp;IF(F39="Scenario1PBT9",'Major retrofit'!$AC$42,IF(F39="Scenario2PBT9",'Major retrofit'!$AD$42,IF(F39="Scenario3PBT9",'Major retrofit'!$AE$42,"")))&amp;IF(F39="Scenario1PBT10",'Major retrofit'!$AF$42,IF(F39="Scenario2PBT10",'Major retrofit'!$AG$42,IF(F39="Scenario3PBT10",'Major retrofit'!$AH$42,"")))&amp;IF(F39="Scenario1PBT11",'Major retrofit'!$AI$42,IF(F39="Scenario2PBT11",'Major retrofit'!$AJ$42,IF(F39="Scenario3PBT11",'Major retrofit'!$AK$42,"")))&amp;IF(F39="Scenario1PBT12",'Major retrofit'!$AL$42,IF(F39="Scenario2PBT12",'Major retrofit'!$AM$42,IF(F39="Scenario3PBT12",'Major retrofit'!$AN$42,"")))&amp;IF(F39="Scenario1PBT13",'Major retrofit'!$AO$42,IF(F39="Scenario2PBT13",'Major retrofit'!$AP$42,IF(F39="Scenario3PBT13",'Major retrofit'!$AQ$42,"")))&amp;IF(F39="Scenario1PBT14",'Major retrofit'!$AR$42,IF(F39="Scenario2PBT14",'Major retrofit'!$AS$42,IF(F39="Scenario3PBT14",'Major retrofit'!$AT$42,"")))&amp;IF(F39="Scenario1PBT15",'Major retrofit'!$AU$42,IF(F39="Scenario2PBT15",'Major retrofit'!$AV$42,IF(F39="Scenario3PBT15",'Major retrofit'!$AW$42,"")))</f>
        <v/>
      </c>
      <c r="Z39" s="117">
        <f t="shared" si="20"/>
        <v>0</v>
      </c>
      <c r="AA39" s="178" t="str">
        <f>IF(F39="Scenario1PBT1",'Major retrofit'!$E$101,IF(F39="Scenario2PBT1",'Major retrofit'!$F$101,IF(F39="Scenario3PBT1",'Major retrofit'!$G$101,"")))&amp;IF(F39="Scenario1PBT2",'Major retrofit'!$H$101,IF(F39="Scenario2PBT2",'Major retrofit'!$I$101,IF(F39="Scenario3PBT2",'Major retrofit'!$J$101,"")))&amp;IF(F39="Scenario1PBT3",'Major retrofit'!$K$101,IF(F39="Scenario2PBT3",'Major retrofit'!$L$101,IF(F39="Scenario3PBT3",'Major retrofit'!$M$101,"")))&amp;IF(F39="Scenario1PBT4",'Major retrofit'!$N$101,IF(F39="Scenario2PBT4",'Major retrofit'!$O$101,IF(F39="Scenario3PBT4",'Major retrofit'!$P$101,"")))&amp;IF(F39="Scenario1PBT5",'Major retrofit'!$Q$101,IF(F39="Scenario2PBT5",'Major retrofit'!$R$101,IF(F39="Scenario3PBT5",'Major retrofit'!$S$101,"")))&amp;IF(F39="Scenario1PBT6",'Major retrofit'!$T$101,IF(F39="Scenario2PBT6",'Major retrofit'!$U$101,IF(F39="Scenario3PBT6",'Major retrofit'!$V$101,"")))&amp;IF(F39="Scenario1PBT7",'Major retrofit'!$W$101,IF(F39="Scenario2PBT7",'Major retrofit'!$X$101,IF(F39="Scenario3PBT7",'Major retrofit'!$Y$101,"")))&amp;IF(F39="Scenario1PBT8",'Major retrofit'!$Z$101,IF(F39="Scenario2PBT8",'Major retrofit'!$AA$101,IF(F39="Scenario3PBT8",'Major retrofit'!$AB$101,"")))&amp;IF(F39="Scenario1PBT9",'Major retrofit'!$AC$101,IF(F39="Scenario2PBT9",'Major retrofit'!$AD$101,IF(F39="Scenario3PBT9",'Major retrofit'!$AE$101,"")))&amp;IF(F39="Scenario1PBT10",'Major retrofit'!$AF$101,IF(F39="Scenario2PBT10",'Major retrofit'!$AG$101,IF(F39="Scenario3PBT10",'Major retrofit'!$AH$101,"")))&amp;IF(F39="Scenario1PBT11",'Major retrofit'!$AI$101,IF(F39="Scenario2PBT11",'Major retrofit'!$AJ$101,IF(F39="Scenario3PBT11",'Major retrofit'!$AK$101,"")))&amp;IF(F39="Scenario1PBT12",'Major retrofit'!$AL$101,IF(F39="Scenario2PBT12",'Major retrofit'!$AM$101,IF(F39="Scenario3PBT12",'Major retrofit'!$AN$101,"")))&amp;IF(F39="Scenario1PBT13",'Major retrofit'!$AO$101,IF(F39="Scenario2PBT13",'Major retrofit'!$AP$101,IF(F39="Scenario3PBT13",'Major retrofit'!$AQ$101,"")))&amp;IF(F39="Scenario1PBT14",'Major retrofit'!$AR$101,IF(F39="Scenario2PBT14",'Major retrofit'!$AS$101,IF(F39="Scenario3PBT14",'Major retrofit'!$AT$101,"")))&amp;IF(F39="Scenario1PBT15",'Major retrofit'!$AU$101,IF(F39="Scenario2PBT15",'Major retrofit'!$AV$101,IF(F39="Scenario3PBT15",'Major retrofit'!$AW$101,"")))</f>
        <v/>
      </c>
      <c r="AB39" s="179">
        <f t="shared" si="21"/>
        <v>0</v>
      </c>
      <c r="AC39" s="208">
        <f>IFERROR('Projection_Base-case'!G39-G39,0)</f>
        <v>0</v>
      </c>
      <c r="AD39" s="117">
        <f t="shared" si="24"/>
        <v>0</v>
      </c>
      <c r="AE39" s="117">
        <f>IFERROR(100*AC39/'Projection_Base-case'!G39,0)</f>
        <v>0</v>
      </c>
      <c r="AF39" s="117">
        <f>IFERROR('Projection_Base-case'!I39-I39,0)</f>
        <v>0</v>
      </c>
      <c r="AG39" s="117">
        <f t="shared" si="25"/>
        <v>0</v>
      </c>
      <c r="AH39" s="117">
        <f>IFERROR(100*AF39/'Projection_Base-case'!I39,0)</f>
        <v>0</v>
      </c>
      <c r="AI39" s="117">
        <f>IFERROR('Projection_Base-case'!K39-K39,0)</f>
        <v>0</v>
      </c>
      <c r="AJ39" s="117">
        <f t="shared" si="26"/>
        <v>0</v>
      </c>
      <c r="AK39" s="117">
        <f>IFERROR(100*AI39/'Projection_Base-case'!K39,0)</f>
        <v>0</v>
      </c>
      <c r="AL39" s="117">
        <f>IFERROR(M39-'Projection_Base-case'!M39,0)</f>
        <v>0</v>
      </c>
      <c r="AM39" s="117">
        <f t="shared" si="27"/>
        <v>0</v>
      </c>
      <c r="AN39" s="179">
        <f>IFERROR(IF('Projection_Base-case'!N39&gt;0,100*AM39/'Projection_Base-case'!N39,100*AM39/N39),0)</f>
        <v>0</v>
      </c>
      <c r="AO39" s="206">
        <f>IFERROR('Projection_Base-case'!O39-O39,0)</f>
        <v>0</v>
      </c>
      <c r="AP39" s="117">
        <f t="shared" si="28"/>
        <v>0</v>
      </c>
      <c r="AQ39" s="117">
        <f>IFERROR(100*AO39/'Projection_Base-case'!O39,0)</f>
        <v>0</v>
      </c>
      <c r="AR39" s="117">
        <f>IFERROR('Projection_Base-case'!Q39-Q39,0)</f>
        <v>0</v>
      </c>
      <c r="AS39" s="117">
        <f t="shared" si="29"/>
        <v>0</v>
      </c>
      <c r="AT39" s="117">
        <f>IFERROR(100*AR39/'Projection_Base-case'!Q39,0)</f>
        <v>0</v>
      </c>
      <c r="AU39" s="117">
        <f>IFERROR('Projection_Base-case'!S39-S39,0)</f>
        <v>0</v>
      </c>
      <c r="AV39" s="117">
        <f t="shared" si="30"/>
        <v>0</v>
      </c>
      <c r="AW39" s="118">
        <f>IFERROR(100*AU39/'Projection_Base-case'!S39,0)</f>
        <v>0</v>
      </c>
      <c r="AX39" s="206">
        <f>IFERROR('Projection_Base-case'!U39-U39,0)</f>
        <v>0</v>
      </c>
      <c r="AY39" s="117">
        <f t="shared" si="31"/>
        <v>0</v>
      </c>
      <c r="AZ39" s="117">
        <f>IFERROR(100*AX39/'Projection_Base-case'!U39,0)</f>
        <v>0</v>
      </c>
      <c r="BA39" s="117">
        <f>IFERROR('Projection_Base-case'!W39-W39,0)</f>
        <v>0</v>
      </c>
      <c r="BB39" s="117">
        <f t="shared" si="32"/>
        <v>0</v>
      </c>
      <c r="BC39" s="117">
        <f>IFERROR(100*BA39/'Projection_Base-case'!W39,0)</f>
        <v>0</v>
      </c>
      <c r="BD39" s="117">
        <f>IFERROR('Projection_Base-case'!Y39-Y39,0)</f>
        <v>0</v>
      </c>
      <c r="BE39" s="117">
        <f t="shared" si="33"/>
        <v>0</v>
      </c>
      <c r="BF39" s="117">
        <f>IFERROR(100*BD39/'Projection_Base-case'!Y39,0)</f>
        <v>0</v>
      </c>
      <c r="BG39" s="178">
        <f t="shared" si="22"/>
        <v>0</v>
      </c>
      <c r="BH39" s="179">
        <f t="shared" si="23"/>
        <v>0</v>
      </c>
    </row>
    <row r="40" spans="1:60" ht="15" thickBot="1">
      <c r="A40" s="205">
        <v>35</v>
      </c>
      <c r="B40" s="119">
        <f>IF('Projection_Base-case'!B40&lt;&gt;"",'Projection_Base-case'!B40,0)</f>
        <v>0</v>
      </c>
      <c r="C40" s="119">
        <f>IF('Projection_Base-case'!C40&lt;&gt;"",'Projection_Base-case'!C40,0)</f>
        <v>0</v>
      </c>
      <c r="D40" s="119">
        <f>IF('Projection_Base-case'!D40&lt;&gt;"",'Projection_Base-case'!D40,0)</f>
        <v>0</v>
      </c>
      <c r="E40" s="263" t="str">
        <f>IF(AND('Résultats major'!$AC$3="OUI",'Résultats major'!E39&lt;&gt;""),'Résultats major'!E39,IF(OR(D40="PBT1",D40="PBT2",D40="PBT3",D40="PBT4",D40="PBT5",D40="PBT6",D40="PBT7",D40="PBT8",D40="PBT10"),"Scenario1",IF(D40="PBT9","Scenario2","")))</f>
        <v/>
      </c>
      <c r="F40" s="202" t="str">
        <f t="shared" si="10"/>
        <v>0</v>
      </c>
      <c r="G40" s="177" t="str">
        <f>IF(F40="Scenario1PBT1",'Major retrofit'!$E$6,IF(F40="Scenario2PBT1",'Major retrofit'!$F$6,IF(F40="Scenario3PBT1",'Major retrofit'!$G$6,"")))&amp;IF(F40="Scenario1PBT2",'Major retrofit'!$H$6,IF(F40="Scenario2PBT2",'Major retrofit'!$I$6,IF(F40="Scenario3PBT2",'Major retrofit'!$J$6,"")))&amp;IF(F40="Scenario1PBT3",'Major retrofit'!$K$6,IF(F40="Scenario2PBT3",'Major retrofit'!$L$6,IF(F40="Scenario3PBT3",'Major retrofit'!$M$6,"")))&amp;IF(F40="Scenario1PBT4",'Major retrofit'!$N$6,IF(F40="Scenario2PBT4",'Major retrofit'!$O$6,IF(F40="Scenario3PBT4",'Major retrofit'!$P$6,"")))&amp;IF(F40="Scenario1PBT5",'Major retrofit'!$Q$6,IF(F40="Scenario2PBT5",'Major retrofit'!$R$6,IF(F40="Scenario3PBT5",'Major retrofit'!$S$6,"")))&amp;IF(F40="Scenario1PBT6",'Major retrofit'!$T$6,IF(F40="Scenario2PBT6",'Major retrofit'!$U$6,IF(F40="Scenario3PBT6",'Major retrofit'!$V$6,"")))&amp;IF(F40="Scenario1PBT7",'Major retrofit'!$W$6,IF(F40="Scenario2PBT7",'Major retrofit'!$X$6,IF(F40="Scenario3PBT7",'Major retrofit'!$Y$6,"")))&amp;IF(F40="Scenario1PBT8",'Major retrofit'!$Z$6,IF(F40="Scenario2PBT8",'Major retrofit'!$AA$6,IF(F40="Scenario3PBT8",'Major retrofit'!$AB$6,"")))&amp;IF(F40="Scenario1PBT9",'Major retrofit'!$AC$6,IF(F40="Scenario2PBT9",'Major retrofit'!$AD$6,IF(F40="Scenario3PBT9",'Major retrofit'!$AE$6,"")))&amp;IF(F40="Scenario1PBT10",'Major retrofit'!$AF$6,IF(F40="Scenario2PBT10",'Major retrofit'!$AG$6,IF(F40="Scenario3PBT10",'Major retrofit'!$AH$6,"")))&amp;IF(F40="Scenario1PBT11",'Major retrofit'!$AI$6,IF(F40="Scenario2PBT11",'Major retrofit'!$AJ$6,IF(F40="Scenario3PBT11",'Major retrofit'!$AK$6,"")))&amp;IF(F40="Scenario1PBT12",'Major retrofit'!$AL$6,IF(F40="Scenario2PBT12",'Major retrofit'!$AM$6,IF(F40="Scenario3PBT12",'Major retrofit'!$AN$6,"")))&amp;IF(F40="Scenario1PBT13",'Major retrofit'!$AO$6,IF(F40="Scenario2PBT13",'Major retrofit'!$AP$6,IF(F40="Scenario3PBT13",'Major retrofit'!$AQ$6,"")))&amp;IF(F40="Scenario1PBT14",'Major retrofit'!$AR$6,IF(F40="Scenario2PBT14",'Major retrofit'!$AS$6,IF(F40="Scenario3PBT14",'Major retrofit'!$AT$6,"")))&amp;IF(F40="Scenario1PBT15",'Major retrofit'!$AU$6,IF(F40="Scenario2PBT15",'Major retrofit'!$AV$6,IF(F40="Scenario3PBT15",'Major retrofit'!$AW$6,"")))</f>
        <v/>
      </c>
      <c r="H40" s="117">
        <f t="shared" si="11"/>
        <v>0</v>
      </c>
      <c r="I40" s="178" t="str">
        <f>IF(F40="Scenario1PBT1",'Major retrofit'!$E$16,IF(F40="Scenario2PBT1",'Major retrofit'!$F$16,IF(F40="Scenario3PBT1",'Major retrofit'!$G$16,"")))&amp;IF(F40="Scenario1PBT2",'Major retrofit'!$H$16,IF(F40="Scenario2PBT2",'Major retrofit'!$I$16,IF(F40="Scenario3PBT2",'Major retrofit'!$J$16,"")))&amp;IF(F40="Scenario1PBT3",'Major retrofit'!$K$16,IF(F40="Scenario2PBT3",'Major retrofit'!$L$16,IF(F40="Scenario3PBT3",'Major retrofit'!$M$16,"")))&amp;IF(F40="Scenario1PBT4",'Major retrofit'!$N$16,IF(F40="Scenario2PBT4",'Major retrofit'!$O$16,IF(F40="Scenario3PBT4",'Major retrofit'!$P$16,"")))&amp;IF(F40="Scenario1PBT5",'Major retrofit'!$Q$16,IF(F40="Scenario2PBT5",'Major retrofit'!$R$16,IF(F40="Scenario3PBT5",'Major retrofit'!$S$16,"")))&amp;IF(F40="Scenario1PBT6",'Major retrofit'!$T$16,IF(F40="Scenario2PBT6",'Major retrofit'!$U$16,IF(F40="Scenario3PBT6",'Major retrofit'!$V$16,"")))&amp;IF(F40="Scenario1PBT7",'Major retrofit'!$W$16,IF(F40="Scenario2PBT7",'Major retrofit'!$X$16,IF(F40="Scenario3PBT7",'Major retrofit'!$Y$16,"")))&amp;IF(F40="Scenario1PBT8",'Major retrofit'!$Z$16,IF(F40="Scenario2PBT8",'Major retrofit'!$AA$16,IF(F40="Scenario3PBT8",'Major retrofit'!$AB$16,"")))&amp;IF(F40="Scenario1PBT9",'Major retrofit'!$AC$16,IF(F40="Scenario2PBT9",'Major retrofit'!$AD$16,IF(F40="Scenario3PBT9",'Major retrofit'!$AE$16,"")))&amp;IF(F40="Scenario1PBT10",'Major retrofit'!$AF$16,IF(F40="Scenario2PBT10",'Major retrofit'!$AG$16,IF(F40="Scenario3PBT10",'Major retrofit'!$AH$16,"")))&amp;IF(F40="Scenario1PBT11",'Major retrofit'!$AI$16,IF(F40="Scenario2PBT11",'Major retrofit'!$AJ$16,IF(F40="Scenario3PBT11",'Major retrofit'!$AK$16,"")))&amp;IF(F40="Scenario1PBT12",'Major retrofit'!$AL$16,IF(F40="Scenario2PBT12",'Major retrofit'!$AM$16,IF(F40="Scenario3PBT12",'Major retrofit'!$AN$16,"")))&amp;IF(F40="Scenario1PBT13",'Major retrofit'!$AO$16,IF(F40="Scenario2PBT13",'Major retrofit'!$AP$16,IF(F40="Scenario3PBT13",'Major retrofit'!$AQ$16,"")))&amp;IF(F40="Scenario1PBT14",'Major retrofit'!$AR$16,IF(F40="Scenario2PBT14",'Major retrofit'!$AS$16,IF(F40="Scenario3PBT14",'Major retrofit'!$AT$16,"")))&amp;IF(F40="Scenario1PBT15",'Major retrofit'!$AU$16,IF(F40="Scenario2PBT15",'Major retrofit'!$AV$16,IF(F40="Scenario3PBT15",'Major retrofit'!$AW$16,"")))</f>
        <v/>
      </c>
      <c r="J40" s="117">
        <f t="shared" si="12"/>
        <v>0</v>
      </c>
      <c r="K40" s="117" t="str">
        <f>IF(F40="Scenario1PBT1",'Major retrofit'!$E$18,IF(F40="Scenario2PBT1",'Major retrofit'!$F$18,IF(F40="Scenario3PBT1",'Major retrofit'!$G$18,"")))&amp;IF(F40="Scenario1PBT2",'Major retrofit'!$H$18,IF(F40="Scenario2PBT2",'Major retrofit'!$I$18,IF(F40="Scenario3PBT2",'Major retrofit'!$J$18,"")))&amp;IF(F40="Scenario1PBT3",'Major retrofit'!$K$18,IF(F40="Scenario2PBT3",'Major retrofit'!$L$18,IF(F40="Scenario3PBT3",'Major retrofit'!$M$18,"")))&amp;IF(F40="Scenario1PBT4",'Major retrofit'!$N$18,IF(F40="Scenario2PBT4",'Major retrofit'!$O$18,IF(F40="Scenario3PBT4",'Major retrofit'!$P$18,"")))&amp;IF(F40="Scenario1PBT5",'Major retrofit'!$Q$18,IF(F40="Scenario2PBT5",'Major retrofit'!$R$18,IF(F40="Scenario3PBT5",'Major retrofit'!$S$18,"")))&amp;IF(F40="Scenario1PBT6",'Major retrofit'!$T$18,IF(F40="Scenario2PBT6",'Major retrofit'!$U$18,IF(F40="Scenario3PBT6",'Major retrofit'!$V$18,"")))&amp;IF(F40="Scenario1PBT7",'Major retrofit'!$W$18,IF(F40="Scenario2PBT7",'Major retrofit'!$X$18,IF(F40="Scenario3PBT7",'Major retrofit'!$Y$18,"")))&amp;IF(F40="Scenario1PBT8",'Major retrofit'!$Z$18,IF(F40="Scenario2PBT8",'Major retrofit'!$AA$18,IF(F40="Scenario3PBT8",'Major retrofit'!$AB$18,"")))&amp;IF(F40="Scenario1PBT9",'Major retrofit'!$AC$18,IF(F40="Scenario2PBT9",'Major retrofit'!$AD$18,IF(F40="Scenario3PBT9",'Major retrofit'!$AE$18,"")))&amp;IF(F40="Scenario1PBT10",'Major retrofit'!$AF$18,IF(F40="Scenario2PBT10",'Major retrofit'!$AG$18,IF(F40="Scenario3PBT10",'Major retrofit'!$AH$18,"")))&amp;IF(F40="Scenario1PBT11",'Major retrofit'!$AI$18,IF(F40="Scenario2PBT11",'Major retrofit'!$AJ$18,IF(F40="Scenario3PBT11",'Major retrofit'!$AK$18,"")))&amp;IF(F40="Scenario1PBT12",'Major retrofit'!$AL$18,IF(F40="Scenario2PBT12",'Major retrofit'!$AM$18,IF(F40="Scenario3PBT12",'Major retrofit'!$AN$18,"")))&amp;IF(F40="Scenario1PBT13",'Major retrofit'!$AO$18,IF(F40="Scenario2PBT13",'Major retrofit'!$AP$18,IF(F40="Scenario3PBT13",'Major retrofit'!$AQ$18,"")))&amp;IF(F40="Scenario1PBT14",'Major retrofit'!$AR$18,IF(F40="Scenario2PBT14",'Major retrofit'!$AS$18,IF(F40="Scenario3PBT14",'Major retrofit'!$AT$18,"")))&amp;IF(F40="Scenario1PBT15",'Major retrofit'!$AU$18,IF(F40="Scenario2PBT15",'Major retrofit'!$AV$18,IF(F40="Scenario3PBT15",'Major retrofit'!$AW$18,"")))</f>
        <v/>
      </c>
      <c r="L40" s="117">
        <f t="shared" si="13"/>
        <v>0</v>
      </c>
      <c r="M40" s="117" t="str">
        <f>IF(F40="Scenario1PBT1",'Major retrofit'!$E$20,IF(F40="Scenario2PBT1",'Major retrofit'!$F$20,IF(F40="Scenario3PBT1",'Major retrofit'!$G$20,"")))&amp;IF(F40="Scenario1PBT2",'Major retrofit'!$H$20,IF(F40="Scenario2PBT2",'Major retrofit'!$I$20,IF(F40="Scenario3PBT2",'Major retrofit'!$J$20,"")))&amp;IF(F40="Scenario1PBT3",'Major retrofit'!$K$20,IF(F40="Scenario2PBT3",'Major retrofit'!$L$20,IF(F40="Scenario3PBT3",'Major retrofit'!$M$20,"")))&amp;IF(F40="Scenario1PBT4",'Major retrofit'!$N$20,IF(F40="Scenario2PBT4",'Major retrofit'!$O$20,IF(F40="Scenario3PBT4",'Major retrofit'!$P$20,"")))&amp;IF(F40="Scenario1PBT5",'Major retrofit'!$Q$20,IF(F40="Scenario2PBT5",'Major retrofit'!$R$20,IF(F40="Scenario3PBT5",'Major retrofit'!$S$20,"")))&amp;IF(F40="Scenario1PBT6",'Major retrofit'!$T$20,IF(F40="Scenario2PBT6",'Major retrofit'!$U$20,IF(F40="Scenario3PBT6",'Major retrofit'!$V$20,"")))&amp;IF(F40="Scenario1PBT7",'Major retrofit'!$W$20,IF(F40="Scenario2PBT7",'Major retrofit'!$X$20,IF(F40="Scenario3PBT7",'Major retrofit'!$Y$20,"")))&amp;IF(F40="Scenario1PBT8",'Major retrofit'!$Z$20,IF(F40="Scenario2PBT8",'Major retrofit'!$AA$20,IF(F40="Scenario3PBT8",'Major retrofit'!$AB$20,"")))&amp;IF(F40="Scenario1PBT9",'Major retrofit'!$AC$20,IF(F40="Scenario2PBT9",'Major retrofit'!$AD$20,IF(F40="Scenario3PBT9",'Major retrofit'!$AE$20,"")))&amp;IF(F40="Scenario1PBT10",'Major retrofit'!$AF$20,IF(F40="Scenario2PBT10",'Major retrofit'!$AG$20,IF(F40="Scenario3PBT10",'Major retrofit'!$AH$20,"")))&amp;IF(F40="Scenario1PBT11",'Major retrofit'!$AI$20,IF(F40="Scenario2PBT11",'Major retrofit'!$AJ$20,IF(F40="Scenario3PBT11",'Major retrofit'!$AK$20,"")))&amp;IF(F40="Scenario1PBT12",'Major retrofit'!$AL$20,IF(F40="Scenario2PBT12",'Major retrofit'!$AM$20,IF(F40="Scenario3PBT12",'Major retrofit'!$AN$20,"")))&amp;IF(F40="Scenario1PBT13",'Major retrofit'!$AO$20,IF(F40="Scenario2PBT13",'Major retrofit'!$AP$20,IF(F40="Scenario3PBT13",'Major retrofit'!$AQ$20,"")))&amp;IF(F40="Scenario1PBT14",'Major retrofit'!$AR$20,IF(F40="Scenario2PBT14",'Major retrofit'!$AS$20,IF(F40="Scenario3PBT14",'Major retrofit'!$AT$20,"")))&amp;IF(F40="Scenario1PBT15",'Major retrofit'!$AU$20,IF(F40="Scenario2PBT15",'Major retrofit'!$AV$20,IF(F40="Scenario3PBT15",'Major retrofit'!$AW$20,"")))</f>
        <v/>
      </c>
      <c r="N40" s="118">
        <f t="shared" si="14"/>
        <v>0</v>
      </c>
      <c r="O40" s="206" t="str">
        <f>IF(F40="Scenario1PBT1",'Major retrofit'!$E$23,IF(F40="Scenario2PBT1",'Major retrofit'!$F$23,IF(F40="Scenario3PBT1",'Major retrofit'!$G$23,"")))&amp;IF(F40="Scenario1PBT2",'Major retrofit'!$H$23,IF(F40="Scenario2PBT2",'Major retrofit'!$I$23,IF(F40="Scenario3PBT2",'Major retrofit'!$J$23,"")))&amp;IF(F40="Scenario1PBT3",'Major retrofit'!$K$23,IF(F40="Scenario2PBT3",'Major retrofit'!$L$23,IF(F40="Scenario3PBT3",'Major retrofit'!$M$23,"")))&amp;IF(F40="Scenario1PBT4",'Major retrofit'!$N$23,IF(F40="Scenario2PBT4",'Major retrofit'!$O$23,IF(F40="Scenario3PBT4",'Major retrofit'!$P$23,"")))&amp;IF(F40="Scenario1PBT5",'Major retrofit'!$Q$23,IF(F40="Scenario2PBT5",'Major retrofit'!$R$23,IF(F40="Scenario3PBT5",'Major retrofit'!$S$23,"")))&amp;IF(F40="Scenario1PBT6",'Major retrofit'!$T$23,IF(F40="Scenario2PBT6",'Major retrofit'!$U$23,IF(F40="Scenario3PBT6",'Major retrofit'!$V$23,"")))&amp;IF(F40="Scenario1PBT7",'Major retrofit'!$W$23,IF(F40="Scenario2PBT7",'Major retrofit'!$X$23,IF(F40="Scenario3PBT7",'Major retrofit'!$Y$23,"")))&amp;IF(F40="Scenario1PBT8",'Major retrofit'!$Z$23,IF(F40="Scenario2PBT8",'Major retrofit'!$AA$23,IF(F40="Scenario3PBT8",'Major retrofit'!$AB$23,"")))&amp;IF(F40="Scenario1PBT9",'Major retrofit'!$AC$23,IF(F40="Scenario2PBT9",'Major retrofit'!$AD$23,IF(F40="Scenario3PBT9",'Major retrofit'!$AE$23,"")))&amp;IF(F40="Scenario1PBT10",'Major retrofit'!$AF$23,IF(F40="Scenario2PBT10",'Major retrofit'!$AG$23,IF(F40="Scenario3PBT10",'Major retrofit'!$AH$23,"")))&amp;IF(F40="Scenario1PBT11",'Major retrofit'!$AI$23,IF(F40="Scenario2PBT11",'Major retrofit'!$AJ$23,IF(F40="Scenario3PBT11",'Major retrofit'!$AK$23,"")))&amp;IF(F40="Scenario1PBT12",'Major retrofit'!$AL$23,IF(F40="Scenario2PBT12",'Major retrofit'!$AM$23,IF(F40="Scenario3PBT12",'Major retrofit'!$AN$23,"")))&amp;IF(F40="Scenario1PBT13",'Major retrofit'!$AO$23,IF(F40="Scenario2PBT13",'Major retrofit'!$AP$23,IF(F40="Scenario3PBT13",'Major retrofit'!$AQ$23,"")))&amp;IF(F40="Scenario1PBT14",'Major retrofit'!$AR$23,IF(F40="Scenario2PBT14",'Major retrofit'!$AS$23,IF(F40="Scenario3PBT14",'Major retrofit'!$AT$23,"")))&amp;IF(F40="Scenario1PBT15",'Major retrofit'!$AU$23,IF(F40="Scenario2PBT15",'Major retrofit'!$AV$23,IF(F40="Scenario3PBT15",'Major retrofit'!$AW$23,"")))</f>
        <v/>
      </c>
      <c r="P40" s="117">
        <f t="shared" si="15"/>
        <v>0</v>
      </c>
      <c r="Q40" s="117" t="str">
        <f>IF(F40="Scenario1PBT1",'Major retrofit'!$E$25,IF(F40="Scenario2PBT1",'Major retrofit'!$F$25,IF(F40="Scenario3PBT1",'Major retrofit'!$G$25,"")))&amp;IF(F40="Scenario1PBT2",'Major retrofit'!$H$25,IF(F40="Scenario2PBT2",'Major retrofit'!$I$25,IF(F40="Scenario3PBT2",'Major retrofit'!$J$25,"")))&amp;IF(F40="Scenario1PBT3",'Major retrofit'!$K$25,IF(F40="Scenario2PBT3",'Major retrofit'!$L$25,IF(F40="Scenario3PBT3",'Major retrofit'!$M$25,"")))&amp;IF(F40="Scenario1PBT4",'Major retrofit'!$N$25,IF(F40="Scenario2PBT4",'Major retrofit'!$O$25,IF(F40="Scenario3PBT4",'Major retrofit'!$P$25,"")))&amp;IF(F40="Scenario1PBT5",'Major retrofit'!$Q$25,IF(F40="Scenario2PBT5",'Major retrofit'!$R$25,IF(F40="Scenario3PBT5",'Major retrofit'!$S$25,"")))&amp;IF(F40="Scenario1PBT6",'Major retrofit'!$T$25,IF(F40="Scenario2PBT6",'Major retrofit'!$U$25,IF(F40="Scenario3PBT6",'Major retrofit'!$V$25,"")))&amp;IF(F40="Scenario1PBT7",'Major retrofit'!$W$25,IF(F40="Scenario2PBT7",'Major retrofit'!$X$25,IF(F40="Scenario3PBT7",'Major retrofit'!$Y$25,"")))&amp;IF(F40="Scenario1PBT8",'Major retrofit'!$Z$25,IF(F40="Scenario2PBT8",'Major retrofit'!$AA$25,IF(F40="Scenario3PBT8",'Major retrofit'!$AB$25,"")))&amp;IF(F40="Scenario1PBT9",'Major retrofit'!$AC$25,IF(F40="Scenario2PBT9",'Major retrofit'!$AD$25,IF(F40="Scenario3PBT9",'Major retrofit'!$AE$25,"")))&amp;IF(F40="Scenario1PBT10",'Major retrofit'!$AF$25,IF(F40="Scenario2PBT10",'Major retrofit'!$AG$25,IF(F40="Scenario3PBT10",'Major retrofit'!$AH$25,"")))&amp;IF(F40="Scenario1PBT11",'Major retrofit'!$AI$25,IF(F40="Scenario2PBT11",'Major retrofit'!$AJ$25,IF(F40="Scenario3PBT11",'Major retrofit'!$AK$25,"")))&amp;IF(F40="Scenario1PBT12",'Major retrofit'!$AL$25,IF(F40="Scenario2PBT12",'Major retrofit'!$AM$25,IF(F40="Scenario3PBT12",'Major retrofit'!$AN$25,"")))&amp;IF(F40="Scenario1PBT13",'Major retrofit'!$AO$25,IF(F40="Scenario2PBT13",'Major retrofit'!$AP$25,IF(F40="Scenario3PBT13",'Major retrofit'!$AQ$25,"")))&amp;IF(F40="Scenario1PBT14",'Major retrofit'!$AR$25,IF(F40="Scenario2PBT14",'Major retrofit'!$AS$25,IF(F40="Scenario3PBT14",'Major retrofit'!$AT$25,"")))&amp;IF(F40="Scenario1PBT15",'Major retrofit'!$AU$25,IF(F40="Scenario2PBT15",'Major retrofit'!$AV$25,IF(F40="Scenario3PBT15",'Major retrofit'!$AW$25,"")))</f>
        <v/>
      </c>
      <c r="R40" s="117">
        <f t="shared" si="16"/>
        <v>0</v>
      </c>
      <c r="S40" s="117" t="str">
        <f>IF(F40="Scenario1PBT1",'Major retrofit'!$E$27,IF(F40="Scenario2PBT1",'Major retrofit'!$F$27,IF(F40="Scenario3PBT1",'Major retrofit'!$G$27,"")))&amp;IF(F40="Scenario1PBT2",'Major retrofit'!$H$27,IF(F40="Scenario2PBT2",'Major retrofit'!$I$27,IF(F40="Scenario3PBT2",'Major retrofit'!$J$27,"")))&amp;IF(F40="Scenario1PBT3",'Major retrofit'!$K$27,IF(F40="Scenario2PBT3",'Major retrofit'!$L$27,IF(F40="Scenario3PBT3",'Major retrofit'!$M$27,"")))&amp;IF(F40="Scenario1PBT4",'Major retrofit'!$N$27,IF(F40="Scenario2PBT4",'Major retrofit'!$O$27,IF(F40="Scenario3PBT4",'Major retrofit'!$P$27,"")))&amp;IF(F40="Scenario1PBT5",'Major retrofit'!$Q$27,IF(F40="Scenario2PBT5",'Major retrofit'!$R$27,IF(F40="Scenario3PBT5",'Major retrofit'!$S$27,"")))&amp;IF(F40="Scenario1PBT6",'Major retrofit'!$T$27,IF(F40="Scenario2PBT6",'Major retrofit'!$U$27,IF(F40="Scenario3PBT6",'Major retrofit'!$V$27,"")))&amp;IF(F40="Scenario1PBT7",'Major retrofit'!$W$27,IF(F40="Scenario2PBT7",'Major retrofit'!$X$27,IF(F40="Scenario3PBT7",'Major retrofit'!$Y$27,"")))&amp;IF(F40="Scenario1PBT8",'Major retrofit'!$Z$27,IF(F40="Scenario2PBT8",'Major retrofit'!$AA$27,IF(F40="Scenario3PBT8",'Major retrofit'!$AB$27,"")))&amp;IF(F40="Scenario1PBT9",'Major retrofit'!$AC$27,IF(F40="Scenario2PBT9",'Major retrofit'!$AD$27,IF(F40="Scenario3PBT9",'Major retrofit'!$AE$27,"")))&amp;IF(F40="Scenario1PBT10",'Major retrofit'!$AF$27,IF(F40="Scenario2PBT10",'Major retrofit'!$AG$27,IF(F40="Scenario3PBT10",'Major retrofit'!$AH$27,"")))&amp;IF(F40="Scenario1PBT11",'Major retrofit'!$AI$27,IF(F40="Scenario2PBT11",'Major retrofit'!$AJ$27,IF(F40="Scenario3PBT11",'Major retrofit'!$AK$27,"")))&amp;IF(F40="Scenario1PBT12",'Major retrofit'!$AL$27,IF(F40="Scenario2PBT12",'Major retrofit'!$AM$27,IF(F40="Scenario3PBT12",'Major retrofit'!$AN$27,"")))&amp;IF(F40="Scenario1PBT13",'Major retrofit'!$AO$27,IF(F40="Scenario2PBT13",'Major retrofit'!$AP$27,IF(F40="Scenario3PBT13",'Major retrofit'!$AQ$27,"")))&amp;IF(F40="Scenario1PBT14",'Major retrofit'!$AR$27,IF(F40="Scenario2PBT14",'Major retrofit'!$AS$27,IF(F40="Scenario3PBT14",'Major retrofit'!$AT$27,"")))&amp;IF(F40="Scenario1PBT15",'Major retrofit'!$AU$27,IF(F40="Scenario2PBT15",'Major retrofit'!$AV$27,IF(F40="Scenario3PBT15",'Major retrofit'!$AW$27,"")))</f>
        <v/>
      </c>
      <c r="T40" s="207">
        <f t="shared" si="17"/>
        <v>0</v>
      </c>
      <c r="U40" s="206" t="str">
        <f>IF(F40="Scenario1PBT1",'Major retrofit'!$E$38,IF(F40="Scenario2PBT1",'Major retrofit'!$F$38,IF(F40="Scenario3PBT1",'Major retrofit'!$G$38,"")))&amp;IF(F40="Scenario1PBT2",'Major retrofit'!$H$38,IF(F40="Scenario2PBT2",'Major retrofit'!$I$38,IF(F40="Scenario3PBT2",'Major retrofit'!$J$38,"")))&amp;IF(F40="Scenario1PBT3",'Major retrofit'!$K$38,IF(F40="Scenario2PBT3",'Major retrofit'!$L$38,IF(F40="Scenario3PBT3",'Major retrofit'!$M$38,"")))&amp;IF(F40="Scenario1PBT4",'Major retrofit'!$N$38,IF(F40="Scenario2PBT4",'Major retrofit'!$O$38,IF(F40="Scenario3PBT4",'Major retrofit'!$P$38,"")))&amp;IF(F40="Scenario1PBT5",'Major retrofit'!$Q$38,IF(F40="Scenario2PBT5",'Major retrofit'!$R$38,IF(F40="Scenario3PBT5",'Major retrofit'!$S$38,"")))&amp;IF(F40="Scenario1PBT6",'Major retrofit'!$T$38,IF(F40="Scenario2PBT6",'Major retrofit'!$U$38,IF(F40="Scenario3PBT6",'Major retrofit'!$V$38,"")))&amp;IF(F40="Scenario1PBT7",'Major retrofit'!$W$38,IF(F40="Scenario2PBT7",'Major retrofit'!$X$38,IF(F40="Scenario3PBT7",'Major retrofit'!$Y$38,"")))&amp;IF(F40="Scenario1PBT8",'Major retrofit'!$Z$38,IF(F40="Scenario2PBT8",'Major retrofit'!$AA$38,IF(F40="Scenario3PBT8",'Major retrofit'!$AB$38,"")))&amp;IF(F40="Scenario1PBT9",'Major retrofit'!$AC$38,IF(F40="Scenario2PBT9",'Major retrofit'!$AD$38,IF(F40="Scenario3PBT9",'Major retrofit'!$AE$38,"")))&amp;IF(F40="Scenario1PBT10",'Major retrofit'!$AF$38,IF(F40="Scenario2PBT10",'Major retrofit'!$AG$38,IF(F40="Scenario3PBT10",'Major retrofit'!$AH$38,"")))&amp;IF(F40="Scenario1PBT11",'Major retrofit'!$AI$38,IF(F40="Scenario2PBT11",'Major retrofit'!$AJ$38,IF(F40="Scenario3PBT11",'Major retrofit'!$AK$38,"")))&amp;IF(F40="Scenario1PBT12",'Major retrofit'!$AL$38,IF(F40="Scenario2PBT12",'Major retrofit'!$AM$38,IF(F40="Scenario3PBT12",'Major retrofit'!$AN$38,"")))&amp;IF(F40="Scenario1PBT13",'Major retrofit'!$AO$38,IF(F40="Scenario2PBT13",'Major retrofit'!$AP$38,IF(F40="Scenario3PBT13",'Major retrofit'!$AQ$38,"")))&amp;IF(F40="Scenario1PBT14",'Major retrofit'!$AR$38,IF(F40="Scenario2PBT14",'Major retrofit'!$AS$38,IF(F40="Scenario3PBT14",'Major retrofit'!$AT$38,"")))&amp;IF(F40="Scenario1PBT15",'Major retrofit'!$AU$38,IF(F40="Scenario2PBT15",'Major retrofit'!$AV$38,IF(F40="Scenario3PBT15",'Major retrofit'!$AW$38,"")))</f>
        <v/>
      </c>
      <c r="V40" s="117">
        <f t="shared" si="18"/>
        <v>0</v>
      </c>
      <c r="W40" s="117" t="str">
        <f>IF(F40="Scenario1PBT1",'Major retrofit'!$E$40,IF(F40="Scenario2PBT1",'Major retrofit'!$F$40,IF(F40="Scenario3PBT1",'Major retrofit'!$G$40,"")))&amp;IF(F40="Scenario1PBT2",'Major retrofit'!$H$40,IF(F40="Scenario2PBT2",'Major retrofit'!$I$40,IF(F40="Scenario3PBT2",'Major retrofit'!$J$40,"")))&amp;IF(F40="Scenario1PBT3",'Major retrofit'!$K$40,IF(F40="Scenario2PBT3",'Major retrofit'!$L$40,IF(F40="Scenario3PBT3",'Major retrofit'!$M$40,"")))&amp;IF(F40="Scenario1PBT4",'Major retrofit'!$N$40,IF(F40="Scenario2PBT4",'Major retrofit'!$O$40,IF(F40="Scenario3PBT4",'Major retrofit'!$P$40,"")))&amp;IF(F40="Scenario1PBT5",'Major retrofit'!$Q$40,IF(F40="Scenario2PBT5",'Major retrofit'!$R$40,IF(F40="Scenario3PBT5",'Major retrofit'!$S$40,"")))&amp;IF(F40="Scenario1PBT6",'Major retrofit'!$T$40,IF(F40="Scenario2PBT6",'Major retrofit'!$U$40,IF(F40="Scenario3PBT6",'Major retrofit'!$V$40,"")))&amp;IF(F40="Scenario1PBT7",'Major retrofit'!$W$40,IF(F40="Scenario2PBT7",'Major retrofit'!$X$40,IF(F40="Scenario3PBT7",'Major retrofit'!$Y$40,"")))&amp;IF(F40="Scenario1PBT8",'Major retrofit'!$Z$40,IF(F40="Scenario2PBT8",'Major retrofit'!$AA$40,IF(F40="Scenario3PBT8",'Major retrofit'!$AB$40,"")))&amp;IF(F40="Scenario1PBT9",'Major retrofit'!$AC$40,IF(F40="Scenario2PBT9",'Major retrofit'!$AD$40,IF(F40="Scenario3PBT9",'Major retrofit'!$AE$40,"")))&amp;IF(F40="Scenario1PBT10",'Major retrofit'!$AF$40,IF(F40="Scenario2PBT10",'Major retrofit'!$AG$40,IF(F40="Scenario3PBT10",'Major retrofit'!$AH$40,"")))&amp;IF(F40="Scenario1PBT11",'Major retrofit'!$AI$40,IF(F40="Scenario2PBT11",'Major retrofit'!$AJ$40,IF(F40="Scenario3PBT11",'Major retrofit'!$AK$40,"")))&amp;IF(F40="Scenario1PBT12",'Major retrofit'!$AL$40,IF(F40="Scenario2PBT12",'Major retrofit'!$AM$40,IF(F40="Scenario3PBT12",'Major retrofit'!$AN$40,"")))&amp;IF(F40="Scenario1PBT13",'Major retrofit'!$AO$40,IF(F40="Scenario2PBT13",'Major retrofit'!$AP$40,IF(F40="Scenario3PBT13",'Major retrofit'!$AQ$40,"")))&amp;IF(F40="Scenario1PBT14",'Major retrofit'!$AR$40,IF(F40="Scenario2PBT14",'Major retrofit'!$AS$40,IF(F40="Scenario3PBT14",'Major retrofit'!$AT$40,"")))&amp;IF(F40="Scenario1PBT15",'Major retrofit'!$AU$40,IF(F40="Scenario2PBT15",'Major retrofit'!$AV$40,IF(F40="Scenario3PBT15",'Major retrofit'!$AW$40,"")))</f>
        <v/>
      </c>
      <c r="X40" s="117">
        <f t="shared" si="19"/>
        <v>0</v>
      </c>
      <c r="Y40" s="117" t="str">
        <f>IF(F40="Scenario1PBT1",'Major retrofit'!$E$42,IF(F40="Scenario2PBT1",'Major retrofit'!$F$42,IF(F40="Scenario3PBT1",'Major retrofit'!$G$42,"")))&amp;IF(F40="Scenario1PBT2",'Major retrofit'!$H$42,IF(F40="Scenario2PBT2",'Major retrofit'!$I$42,IF(F40="Scenario3PBT2",'Major retrofit'!$J$42,"")))&amp;IF(F40="Scenario1PBT3",'Major retrofit'!$K$42,IF(F40="Scenario2PBT3",'Major retrofit'!$L$42,IF(F40="Scenario3PBT3",'Major retrofit'!$M$42,"")))&amp;IF(F40="Scenario1PBT4",'Major retrofit'!$N$42,IF(F40="Scenario2PBT4",'Major retrofit'!$O$42,IF(F40="Scenario3PBT4",'Major retrofit'!$P$42,"")))&amp;IF(F40="Scenario1PBT5",'Major retrofit'!$Q$42,IF(F40="Scenario2PBT5",'Major retrofit'!$R$42,IF(F40="Scenario3PBT5",'Major retrofit'!$S$42,"")))&amp;IF(F40="Scenario1PBT6",'Major retrofit'!$T$42,IF(F40="Scenario2PBT6",'Major retrofit'!$U$42,IF(F40="Scenario3PBT6",'Major retrofit'!$V$42,"")))&amp;IF(F40="Scenario1PBT7",'Major retrofit'!$W$42,IF(F40="Scenario2PBT7",'Major retrofit'!$X$42,IF(F40="Scenario3PBT7",'Major retrofit'!$Y$42,"")))&amp;IF(F40="Scenario1PBT8",'Major retrofit'!$Z$42,IF(F40="Scenario2PBT8",'Major retrofit'!$AA$42,IF(F40="Scenario3PBT8",'Major retrofit'!$AB$42,"")))&amp;IF(F40="Scenario1PBT9",'Major retrofit'!$AC$42,IF(F40="Scenario2PBT9",'Major retrofit'!$AD$42,IF(F40="Scenario3PBT9",'Major retrofit'!$AE$42,"")))&amp;IF(F40="Scenario1PBT10",'Major retrofit'!$AF$42,IF(F40="Scenario2PBT10",'Major retrofit'!$AG$42,IF(F40="Scenario3PBT10",'Major retrofit'!$AH$42,"")))&amp;IF(F40="Scenario1PBT11",'Major retrofit'!$AI$42,IF(F40="Scenario2PBT11",'Major retrofit'!$AJ$42,IF(F40="Scenario3PBT11",'Major retrofit'!$AK$42,"")))&amp;IF(F40="Scenario1PBT12",'Major retrofit'!$AL$42,IF(F40="Scenario2PBT12",'Major retrofit'!$AM$42,IF(F40="Scenario3PBT12",'Major retrofit'!$AN$42,"")))&amp;IF(F40="Scenario1PBT13",'Major retrofit'!$AO$42,IF(F40="Scenario2PBT13",'Major retrofit'!$AP$42,IF(F40="Scenario3PBT13",'Major retrofit'!$AQ$42,"")))&amp;IF(F40="Scenario1PBT14",'Major retrofit'!$AR$42,IF(F40="Scenario2PBT14",'Major retrofit'!$AS$42,IF(F40="Scenario3PBT14",'Major retrofit'!$AT$42,"")))&amp;IF(F40="Scenario1PBT15",'Major retrofit'!$AU$42,IF(F40="Scenario2PBT15",'Major retrofit'!$AV$42,IF(F40="Scenario3PBT15",'Major retrofit'!$AW$42,"")))</f>
        <v/>
      </c>
      <c r="Z40" s="117">
        <f t="shared" si="20"/>
        <v>0</v>
      </c>
      <c r="AA40" s="178" t="str">
        <f>IF(F40="Scenario1PBT1",'Major retrofit'!$E$101,IF(F40="Scenario2PBT1",'Major retrofit'!$F$101,IF(F40="Scenario3PBT1",'Major retrofit'!$G$101,"")))&amp;IF(F40="Scenario1PBT2",'Major retrofit'!$H$101,IF(F40="Scenario2PBT2",'Major retrofit'!$I$101,IF(F40="Scenario3PBT2",'Major retrofit'!$J$101,"")))&amp;IF(F40="Scenario1PBT3",'Major retrofit'!$K$101,IF(F40="Scenario2PBT3",'Major retrofit'!$L$101,IF(F40="Scenario3PBT3",'Major retrofit'!$M$101,"")))&amp;IF(F40="Scenario1PBT4",'Major retrofit'!$N$101,IF(F40="Scenario2PBT4",'Major retrofit'!$O$101,IF(F40="Scenario3PBT4",'Major retrofit'!$P$101,"")))&amp;IF(F40="Scenario1PBT5",'Major retrofit'!$Q$101,IF(F40="Scenario2PBT5",'Major retrofit'!$R$101,IF(F40="Scenario3PBT5",'Major retrofit'!$S$101,"")))&amp;IF(F40="Scenario1PBT6",'Major retrofit'!$T$101,IF(F40="Scenario2PBT6",'Major retrofit'!$U$101,IF(F40="Scenario3PBT6",'Major retrofit'!$V$101,"")))&amp;IF(F40="Scenario1PBT7",'Major retrofit'!$W$101,IF(F40="Scenario2PBT7",'Major retrofit'!$X$101,IF(F40="Scenario3PBT7",'Major retrofit'!$Y$101,"")))&amp;IF(F40="Scenario1PBT8",'Major retrofit'!$Z$101,IF(F40="Scenario2PBT8",'Major retrofit'!$AA$101,IF(F40="Scenario3PBT8",'Major retrofit'!$AB$101,"")))&amp;IF(F40="Scenario1PBT9",'Major retrofit'!$AC$101,IF(F40="Scenario2PBT9",'Major retrofit'!$AD$101,IF(F40="Scenario3PBT9",'Major retrofit'!$AE$101,"")))&amp;IF(F40="Scenario1PBT10",'Major retrofit'!$AF$101,IF(F40="Scenario2PBT10",'Major retrofit'!$AG$101,IF(F40="Scenario3PBT10",'Major retrofit'!$AH$101,"")))&amp;IF(F40="Scenario1PBT11",'Major retrofit'!$AI$101,IF(F40="Scenario2PBT11",'Major retrofit'!$AJ$101,IF(F40="Scenario3PBT11",'Major retrofit'!$AK$101,"")))&amp;IF(F40="Scenario1PBT12",'Major retrofit'!$AL$101,IF(F40="Scenario2PBT12",'Major retrofit'!$AM$101,IF(F40="Scenario3PBT12",'Major retrofit'!$AN$101,"")))&amp;IF(F40="Scenario1PBT13",'Major retrofit'!$AO$101,IF(F40="Scenario2PBT13",'Major retrofit'!$AP$101,IF(F40="Scenario3PBT13",'Major retrofit'!$AQ$101,"")))&amp;IF(F40="Scenario1PBT14",'Major retrofit'!$AR$101,IF(F40="Scenario2PBT14",'Major retrofit'!$AS$101,IF(F40="Scenario3PBT14",'Major retrofit'!$AT$101,"")))&amp;IF(F40="Scenario1PBT15",'Major retrofit'!$AU$101,IF(F40="Scenario2PBT15",'Major retrofit'!$AV$101,IF(F40="Scenario3PBT15",'Major retrofit'!$AW$101,"")))</f>
        <v/>
      </c>
      <c r="AB40" s="179">
        <f t="shared" si="21"/>
        <v>0</v>
      </c>
      <c r="AC40" s="208">
        <f>IFERROR('Projection_Base-case'!G40-G40,0)</f>
        <v>0</v>
      </c>
      <c r="AD40" s="117">
        <f t="shared" si="24"/>
        <v>0</v>
      </c>
      <c r="AE40" s="117">
        <f>IFERROR(100*AC40/'Projection_Base-case'!G40,0)</f>
        <v>0</v>
      </c>
      <c r="AF40" s="117">
        <f>IFERROR('Projection_Base-case'!I40-I40,0)</f>
        <v>0</v>
      </c>
      <c r="AG40" s="117">
        <f t="shared" si="25"/>
        <v>0</v>
      </c>
      <c r="AH40" s="117">
        <f>IFERROR(100*AF40/'Projection_Base-case'!I40,0)</f>
        <v>0</v>
      </c>
      <c r="AI40" s="117">
        <f>IFERROR('Projection_Base-case'!K40-K40,0)</f>
        <v>0</v>
      </c>
      <c r="AJ40" s="117">
        <f t="shared" si="26"/>
        <v>0</v>
      </c>
      <c r="AK40" s="117">
        <f>IFERROR(100*AI40/'Projection_Base-case'!K40,0)</f>
        <v>0</v>
      </c>
      <c r="AL40" s="117">
        <f>IFERROR(M40-'Projection_Base-case'!M40,0)</f>
        <v>0</v>
      </c>
      <c r="AM40" s="117">
        <f t="shared" si="27"/>
        <v>0</v>
      </c>
      <c r="AN40" s="179">
        <f>IFERROR(IF('Projection_Base-case'!N40&gt;0,100*AM40/'Projection_Base-case'!N40,100*AM40/N40),0)</f>
        <v>0</v>
      </c>
      <c r="AO40" s="206">
        <f>IFERROR('Projection_Base-case'!O40-O40,0)</f>
        <v>0</v>
      </c>
      <c r="AP40" s="117">
        <f t="shared" si="28"/>
        <v>0</v>
      </c>
      <c r="AQ40" s="117">
        <f>IFERROR(100*AO40/'Projection_Base-case'!O40,0)</f>
        <v>0</v>
      </c>
      <c r="AR40" s="117">
        <f>IFERROR('Projection_Base-case'!Q40-Q40,0)</f>
        <v>0</v>
      </c>
      <c r="AS40" s="117">
        <f t="shared" si="29"/>
        <v>0</v>
      </c>
      <c r="AT40" s="117">
        <f>IFERROR(100*AR40/'Projection_Base-case'!Q40,0)</f>
        <v>0</v>
      </c>
      <c r="AU40" s="117">
        <f>IFERROR('Projection_Base-case'!S40-S40,0)</f>
        <v>0</v>
      </c>
      <c r="AV40" s="117">
        <f t="shared" si="30"/>
        <v>0</v>
      </c>
      <c r="AW40" s="118">
        <f>IFERROR(100*AU40/'Projection_Base-case'!S40,0)</f>
        <v>0</v>
      </c>
      <c r="AX40" s="206">
        <f>IFERROR('Projection_Base-case'!U40-U40,0)</f>
        <v>0</v>
      </c>
      <c r="AY40" s="117">
        <f t="shared" si="31"/>
        <v>0</v>
      </c>
      <c r="AZ40" s="117">
        <f>IFERROR(100*AX40/'Projection_Base-case'!U40,0)</f>
        <v>0</v>
      </c>
      <c r="BA40" s="117">
        <f>IFERROR('Projection_Base-case'!W40-W40,0)</f>
        <v>0</v>
      </c>
      <c r="BB40" s="117">
        <f t="shared" si="32"/>
        <v>0</v>
      </c>
      <c r="BC40" s="117">
        <f>IFERROR(100*BA40/'Projection_Base-case'!W40,0)</f>
        <v>0</v>
      </c>
      <c r="BD40" s="117">
        <f>IFERROR('Projection_Base-case'!Y40-Y40,0)</f>
        <v>0</v>
      </c>
      <c r="BE40" s="117">
        <f t="shared" si="33"/>
        <v>0</v>
      </c>
      <c r="BF40" s="117">
        <f>IFERROR(100*BD40/'Projection_Base-case'!Y40,0)</f>
        <v>0</v>
      </c>
      <c r="BG40" s="178">
        <f t="shared" si="22"/>
        <v>0</v>
      </c>
      <c r="BH40" s="179">
        <f t="shared" si="23"/>
        <v>0</v>
      </c>
    </row>
    <row r="41" spans="1:60" ht="15" thickBot="1">
      <c r="A41" s="205">
        <v>36</v>
      </c>
      <c r="B41" s="119">
        <f>IF('Projection_Base-case'!B41&lt;&gt;"",'Projection_Base-case'!B41,0)</f>
        <v>0</v>
      </c>
      <c r="C41" s="119">
        <f>IF('Projection_Base-case'!C41&lt;&gt;"",'Projection_Base-case'!C41,0)</f>
        <v>0</v>
      </c>
      <c r="D41" s="119">
        <f>IF('Projection_Base-case'!D41&lt;&gt;"",'Projection_Base-case'!D41,0)</f>
        <v>0</v>
      </c>
      <c r="E41" s="263" t="str">
        <f>IF(AND('Résultats major'!$AC$3="OUI",'Résultats major'!E40&lt;&gt;""),'Résultats major'!E40,IF(OR(D41="PBT1",D41="PBT2",D41="PBT3",D41="PBT4",D41="PBT5",D41="PBT6",D41="PBT7",D41="PBT8",D41="PBT10"),"Scenario1",IF(D41="PBT9","Scenario2","")))</f>
        <v/>
      </c>
      <c r="F41" s="202" t="str">
        <f t="shared" si="10"/>
        <v>0</v>
      </c>
      <c r="G41" s="177" t="str">
        <f>IF(F41="Scenario1PBT1",'Major retrofit'!$E$6,IF(F41="Scenario2PBT1",'Major retrofit'!$F$6,IF(F41="Scenario3PBT1",'Major retrofit'!$G$6,"")))&amp;IF(F41="Scenario1PBT2",'Major retrofit'!$H$6,IF(F41="Scenario2PBT2",'Major retrofit'!$I$6,IF(F41="Scenario3PBT2",'Major retrofit'!$J$6,"")))&amp;IF(F41="Scenario1PBT3",'Major retrofit'!$K$6,IF(F41="Scenario2PBT3",'Major retrofit'!$L$6,IF(F41="Scenario3PBT3",'Major retrofit'!$M$6,"")))&amp;IF(F41="Scenario1PBT4",'Major retrofit'!$N$6,IF(F41="Scenario2PBT4",'Major retrofit'!$O$6,IF(F41="Scenario3PBT4",'Major retrofit'!$P$6,"")))&amp;IF(F41="Scenario1PBT5",'Major retrofit'!$Q$6,IF(F41="Scenario2PBT5",'Major retrofit'!$R$6,IF(F41="Scenario3PBT5",'Major retrofit'!$S$6,"")))&amp;IF(F41="Scenario1PBT6",'Major retrofit'!$T$6,IF(F41="Scenario2PBT6",'Major retrofit'!$U$6,IF(F41="Scenario3PBT6",'Major retrofit'!$V$6,"")))&amp;IF(F41="Scenario1PBT7",'Major retrofit'!$W$6,IF(F41="Scenario2PBT7",'Major retrofit'!$X$6,IF(F41="Scenario3PBT7",'Major retrofit'!$Y$6,"")))&amp;IF(F41="Scenario1PBT8",'Major retrofit'!$Z$6,IF(F41="Scenario2PBT8",'Major retrofit'!$AA$6,IF(F41="Scenario3PBT8",'Major retrofit'!$AB$6,"")))&amp;IF(F41="Scenario1PBT9",'Major retrofit'!$AC$6,IF(F41="Scenario2PBT9",'Major retrofit'!$AD$6,IF(F41="Scenario3PBT9",'Major retrofit'!$AE$6,"")))&amp;IF(F41="Scenario1PBT10",'Major retrofit'!$AF$6,IF(F41="Scenario2PBT10",'Major retrofit'!$AG$6,IF(F41="Scenario3PBT10",'Major retrofit'!$AH$6,"")))&amp;IF(F41="Scenario1PBT11",'Major retrofit'!$AI$6,IF(F41="Scenario2PBT11",'Major retrofit'!$AJ$6,IF(F41="Scenario3PBT11",'Major retrofit'!$AK$6,"")))&amp;IF(F41="Scenario1PBT12",'Major retrofit'!$AL$6,IF(F41="Scenario2PBT12",'Major retrofit'!$AM$6,IF(F41="Scenario3PBT12",'Major retrofit'!$AN$6,"")))&amp;IF(F41="Scenario1PBT13",'Major retrofit'!$AO$6,IF(F41="Scenario2PBT13",'Major retrofit'!$AP$6,IF(F41="Scenario3PBT13",'Major retrofit'!$AQ$6,"")))&amp;IF(F41="Scenario1PBT14",'Major retrofit'!$AR$6,IF(F41="Scenario2PBT14",'Major retrofit'!$AS$6,IF(F41="Scenario3PBT14",'Major retrofit'!$AT$6,"")))&amp;IF(F41="Scenario1PBT15",'Major retrofit'!$AU$6,IF(F41="Scenario2PBT15",'Major retrofit'!$AV$6,IF(F41="Scenario3PBT15",'Major retrofit'!$AW$6,"")))</f>
        <v/>
      </c>
      <c r="H41" s="117">
        <f t="shared" si="11"/>
        <v>0</v>
      </c>
      <c r="I41" s="178" t="str">
        <f>IF(F41="Scenario1PBT1",'Major retrofit'!$E$16,IF(F41="Scenario2PBT1",'Major retrofit'!$F$16,IF(F41="Scenario3PBT1",'Major retrofit'!$G$16,"")))&amp;IF(F41="Scenario1PBT2",'Major retrofit'!$H$16,IF(F41="Scenario2PBT2",'Major retrofit'!$I$16,IF(F41="Scenario3PBT2",'Major retrofit'!$J$16,"")))&amp;IF(F41="Scenario1PBT3",'Major retrofit'!$K$16,IF(F41="Scenario2PBT3",'Major retrofit'!$L$16,IF(F41="Scenario3PBT3",'Major retrofit'!$M$16,"")))&amp;IF(F41="Scenario1PBT4",'Major retrofit'!$N$16,IF(F41="Scenario2PBT4",'Major retrofit'!$O$16,IF(F41="Scenario3PBT4",'Major retrofit'!$P$16,"")))&amp;IF(F41="Scenario1PBT5",'Major retrofit'!$Q$16,IF(F41="Scenario2PBT5",'Major retrofit'!$R$16,IF(F41="Scenario3PBT5",'Major retrofit'!$S$16,"")))&amp;IF(F41="Scenario1PBT6",'Major retrofit'!$T$16,IF(F41="Scenario2PBT6",'Major retrofit'!$U$16,IF(F41="Scenario3PBT6",'Major retrofit'!$V$16,"")))&amp;IF(F41="Scenario1PBT7",'Major retrofit'!$W$16,IF(F41="Scenario2PBT7",'Major retrofit'!$X$16,IF(F41="Scenario3PBT7",'Major retrofit'!$Y$16,"")))&amp;IF(F41="Scenario1PBT8",'Major retrofit'!$Z$16,IF(F41="Scenario2PBT8",'Major retrofit'!$AA$16,IF(F41="Scenario3PBT8",'Major retrofit'!$AB$16,"")))&amp;IF(F41="Scenario1PBT9",'Major retrofit'!$AC$16,IF(F41="Scenario2PBT9",'Major retrofit'!$AD$16,IF(F41="Scenario3PBT9",'Major retrofit'!$AE$16,"")))&amp;IF(F41="Scenario1PBT10",'Major retrofit'!$AF$16,IF(F41="Scenario2PBT10",'Major retrofit'!$AG$16,IF(F41="Scenario3PBT10",'Major retrofit'!$AH$16,"")))&amp;IF(F41="Scenario1PBT11",'Major retrofit'!$AI$16,IF(F41="Scenario2PBT11",'Major retrofit'!$AJ$16,IF(F41="Scenario3PBT11",'Major retrofit'!$AK$16,"")))&amp;IF(F41="Scenario1PBT12",'Major retrofit'!$AL$16,IF(F41="Scenario2PBT12",'Major retrofit'!$AM$16,IF(F41="Scenario3PBT12",'Major retrofit'!$AN$16,"")))&amp;IF(F41="Scenario1PBT13",'Major retrofit'!$AO$16,IF(F41="Scenario2PBT13",'Major retrofit'!$AP$16,IF(F41="Scenario3PBT13",'Major retrofit'!$AQ$16,"")))&amp;IF(F41="Scenario1PBT14",'Major retrofit'!$AR$16,IF(F41="Scenario2PBT14",'Major retrofit'!$AS$16,IF(F41="Scenario3PBT14",'Major retrofit'!$AT$16,"")))&amp;IF(F41="Scenario1PBT15",'Major retrofit'!$AU$16,IF(F41="Scenario2PBT15",'Major retrofit'!$AV$16,IF(F41="Scenario3PBT15",'Major retrofit'!$AW$16,"")))</f>
        <v/>
      </c>
      <c r="J41" s="117">
        <f t="shared" si="12"/>
        <v>0</v>
      </c>
      <c r="K41" s="117" t="str">
        <f>IF(F41="Scenario1PBT1",'Major retrofit'!$E$18,IF(F41="Scenario2PBT1",'Major retrofit'!$F$18,IF(F41="Scenario3PBT1",'Major retrofit'!$G$18,"")))&amp;IF(F41="Scenario1PBT2",'Major retrofit'!$H$18,IF(F41="Scenario2PBT2",'Major retrofit'!$I$18,IF(F41="Scenario3PBT2",'Major retrofit'!$J$18,"")))&amp;IF(F41="Scenario1PBT3",'Major retrofit'!$K$18,IF(F41="Scenario2PBT3",'Major retrofit'!$L$18,IF(F41="Scenario3PBT3",'Major retrofit'!$M$18,"")))&amp;IF(F41="Scenario1PBT4",'Major retrofit'!$N$18,IF(F41="Scenario2PBT4",'Major retrofit'!$O$18,IF(F41="Scenario3PBT4",'Major retrofit'!$P$18,"")))&amp;IF(F41="Scenario1PBT5",'Major retrofit'!$Q$18,IF(F41="Scenario2PBT5",'Major retrofit'!$R$18,IF(F41="Scenario3PBT5",'Major retrofit'!$S$18,"")))&amp;IF(F41="Scenario1PBT6",'Major retrofit'!$T$18,IF(F41="Scenario2PBT6",'Major retrofit'!$U$18,IF(F41="Scenario3PBT6",'Major retrofit'!$V$18,"")))&amp;IF(F41="Scenario1PBT7",'Major retrofit'!$W$18,IF(F41="Scenario2PBT7",'Major retrofit'!$X$18,IF(F41="Scenario3PBT7",'Major retrofit'!$Y$18,"")))&amp;IF(F41="Scenario1PBT8",'Major retrofit'!$Z$18,IF(F41="Scenario2PBT8",'Major retrofit'!$AA$18,IF(F41="Scenario3PBT8",'Major retrofit'!$AB$18,"")))&amp;IF(F41="Scenario1PBT9",'Major retrofit'!$AC$18,IF(F41="Scenario2PBT9",'Major retrofit'!$AD$18,IF(F41="Scenario3PBT9",'Major retrofit'!$AE$18,"")))&amp;IF(F41="Scenario1PBT10",'Major retrofit'!$AF$18,IF(F41="Scenario2PBT10",'Major retrofit'!$AG$18,IF(F41="Scenario3PBT10",'Major retrofit'!$AH$18,"")))&amp;IF(F41="Scenario1PBT11",'Major retrofit'!$AI$18,IF(F41="Scenario2PBT11",'Major retrofit'!$AJ$18,IF(F41="Scenario3PBT11",'Major retrofit'!$AK$18,"")))&amp;IF(F41="Scenario1PBT12",'Major retrofit'!$AL$18,IF(F41="Scenario2PBT12",'Major retrofit'!$AM$18,IF(F41="Scenario3PBT12",'Major retrofit'!$AN$18,"")))&amp;IF(F41="Scenario1PBT13",'Major retrofit'!$AO$18,IF(F41="Scenario2PBT13",'Major retrofit'!$AP$18,IF(F41="Scenario3PBT13",'Major retrofit'!$AQ$18,"")))&amp;IF(F41="Scenario1PBT14",'Major retrofit'!$AR$18,IF(F41="Scenario2PBT14",'Major retrofit'!$AS$18,IF(F41="Scenario3PBT14",'Major retrofit'!$AT$18,"")))&amp;IF(F41="Scenario1PBT15",'Major retrofit'!$AU$18,IF(F41="Scenario2PBT15",'Major retrofit'!$AV$18,IF(F41="Scenario3PBT15",'Major retrofit'!$AW$18,"")))</f>
        <v/>
      </c>
      <c r="L41" s="117">
        <f t="shared" si="13"/>
        <v>0</v>
      </c>
      <c r="M41" s="117" t="str">
        <f>IF(F41="Scenario1PBT1",'Major retrofit'!$E$20,IF(F41="Scenario2PBT1",'Major retrofit'!$F$20,IF(F41="Scenario3PBT1",'Major retrofit'!$G$20,"")))&amp;IF(F41="Scenario1PBT2",'Major retrofit'!$H$20,IF(F41="Scenario2PBT2",'Major retrofit'!$I$20,IF(F41="Scenario3PBT2",'Major retrofit'!$J$20,"")))&amp;IF(F41="Scenario1PBT3",'Major retrofit'!$K$20,IF(F41="Scenario2PBT3",'Major retrofit'!$L$20,IF(F41="Scenario3PBT3",'Major retrofit'!$M$20,"")))&amp;IF(F41="Scenario1PBT4",'Major retrofit'!$N$20,IF(F41="Scenario2PBT4",'Major retrofit'!$O$20,IF(F41="Scenario3PBT4",'Major retrofit'!$P$20,"")))&amp;IF(F41="Scenario1PBT5",'Major retrofit'!$Q$20,IF(F41="Scenario2PBT5",'Major retrofit'!$R$20,IF(F41="Scenario3PBT5",'Major retrofit'!$S$20,"")))&amp;IF(F41="Scenario1PBT6",'Major retrofit'!$T$20,IF(F41="Scenario2PBT6",'Major retrofit'!$U$20,IF(F41="Scenario3PBT6",'Major retrofit'!$V$20,"")))&amp;IF(F41="Scenario1PBT7",'Major retrofit'!$W$20,IF(F41="Scenario2PBT7",'Major retrofit'!$X$20,IF(F41="Scenario3PBT7",'Major retrofit'!$Y$20,"")))&amp;IF(F41="Scenario1PBT8",'Major retrofit'!$Z$20,IF(F41="Scenario2PBT8",'Major retrofit'!$AA$20,IF(F41="Scenario3PBT8",'Major retrofit'!$AB$20,"")))&amp;IF(F41="Scenario1PBT9",'Major retrofit'!$AC$20,IF(F41="Scenario2PBT9",'Major retrofit'!$AD$20,IF(F41="Scenario3PBT9",'Major retrofit'!$AE$20,"")))&amp;IF(F41="Scenario1PBT10",'Major retrofit'!$AF$20,IF(F41="Scenario2PBT10",'Major retrofit'!$AG$20,IF(F41="Scenario3PBT10",'Major retrofit'!$AH$20,"")))&amp;IF(F41="Scenario1PBT11",'Major retrofit'!$AI$20,IF(F41="Scenario2PBT11",'Major retrofit'!$AJ$20,IF(F41="Scenario3PBT11",'Major retrofit'!$AK$20,"")))&amp;IF(F41="Scenario1PBT12",'Major retrofit'!$AL$20,IF(F41="Scenario2PBT12",'Major retrofit'!$AM$20,IF(F41="Scenario3PBT12",'Major retrofit'!$AN$20,"")))&amp;IF(F41="Scenario1PBT13",'Major retrofit'!$AO$20,IF(F41="Scenario2PBT13",'Major retrofit'!$AP$20,IF(F41="Scenario3PBT13",'Major retrofit'!$AQ$20,"")))&amp;IF(F41="Scenario1PBT14",'Major retrofit'!$AR$20,IF(F41="Scenario2PBT14",'Major retrofit'!$AS$20,IF(F41="Scenario3PBT14",'Major retrofit'!$AT$20,"")))&amp;IF(F41="Scenario1PBT15",'Major retrofit'!$AU$20,IF(F41="Scenario2PBT15",'Major retrofit'!$AV$20,IF(F41="Scenario3PBT15",'Major retrofit'!$AW$20,"")))</f>
        <v/>
      </c>
      <c r="N41" s="118">
        <f t="shared" si="14"/>
        <v>0</v>
      </c>
      <c r="O41" s="206" t="str">
        <f>IF(F41="Scenario1PBT1",'Major retrofit'!$E$23,IF(F41="Scenario2PBT1",'Major retrofit'!$F$23,IF(F41="Scenario3PBT1",'Major retrofit'!$G$23,"")))&amp;IF(F41="Scenario1PBT2",'Major retrofit'!$H$23,IF(F41="Scenario2PBT2",'Major retrofit'!$I$23,IF(F41="Scenario3PBT2",'Major retrofit'!$J$23,"")))&amp;IF(F41="Scenario1PBT3",'Major retrofit'!$K$23,IF(F41="Scenario2PBT3",'Major retrofit'!$L$23,IF(F41="Scenario3PBT3",'Major retrofit'!$M$23,"")))&amp;IF(F41="Scenario1PBT4",'Major retrofit'!$N$23,IF(F41="Scenario2PBT4",'Major retrofit'!$O$23,IF(F41="Scenario3PBT4",'Major retrofit'!$P$23,"")))&amp;IF(F41="Scenario1PBT5",'Major retrofit'!$Q$23,IF(F41="Scenario2PBT5",'Major retrofit'!$R$23,IF(F41="Scenario3PBT5",'Major retrofit'!$S$23,"")))&amp;IF(F41="Scenario1PBT6",'Major retrofit'!$T$23,IF(F41="Scenario2PBT6",'Major retrofit'!$U$23,IF(F41="Scenario3PBT6",'Major retrofit'!$V$23,"")))&amp;IF(F41="Scenario1PBT7",'Major retrofit'!$W$23,IF(F41="Scenario2PBT7",'Major retrofit'!$X$23,IF(F41="Scenario3PBT7",'Major retrofit'!$Y$23,"")))&amp;IF(F41="Scenario1PBT8",'Major retrofit'!$Z$23,IF(F41="Scenario2PBT8",'Major retrofit'!$AA$23,IF(F41="Scenario3PBT8",'Major retrofit'!$AB$23,"")))&amp;IF(F41="Scenario1PBT9",'Major retrofit'!$AC$23,IF(F41="Scenario2PBT9",'Major retrofit'!$AD$23,IF(F41="Scenario3PBT9",'Major retrofit'!$AE$23,"")))&amp;IF(F41="Scenario1PBT10",'Major retrofit'!$AF$23,IF(F41="Scenario2PBT10",'Major retrofit'!$AG$23,IF(F41="Scenario3PBT10",'Major retrofit'!$AH$23,"")))&amp;IF(F41="Scenario1PBT11",'Major retrofit'!$AI$23,IF(F41="Scenario2PBT11",'Major retrofit'!$AJ$23,IF(F41="Scenario3PBT11",'Major retrofit'!$AK$23,"")))&amp;IF(F41="Scenario1PBT12",'Major retrofit'!$AL$23,IF(F41="Scenario2PBT12",'Major retrofit'!$AM$23,IF(F41="Scenario3PBT12",'Major retrofit'!$AN$23,"")))&amp;IF(F41="Scenario1PBT13",'Major retrofit'!$AO$23,IF(F41="Scenario2PBT13",'Major retrofit'!$AP$23,IF(F41="Scenario3PBT13",'Major retrofit'!$AQ$23,"")))&amp;IF(F41="Scenario1PBT14",'Major retrofit'!$AR$23,IF(F41="Scenario2PBT14",'Major retrofit'!$AS$23,IF(F41="Scenario3PBT14",'Major retrofit'!$AT$23,"")))&amp;IF(F41="Scenario1PBT15",'Major retrofit'!$AU$23,IF(F41="Scenario2PBT15",'Major retrofit'!$AV$23,IF(F41="Scenario3PBT15",'Major retrofit'!$AW$23,"")))</f>
        <v/>
      </c>
      <c r="P41" s="117">
        <f t="shared" si="15"/>
        <v>0</v>
      </c>
      <c r="Q41" s="117" t="str">
        <f>IF(F41="Scenario1PBT1",'Major retrofit'!$E$25,IF(F41="Scenario2PBT1",'Major retrofit'!$F$25,IF(F41="Scenario3PBT1",'Major retrofit'!$G$25,"")))&amp;IF(F41="Scenario1PBT2",'Major retrofit'!$H$25,IF(F41="Scenario2PBT2",'Major retrofit'!$I$25,IF(F41="Scenario3PBT2",'Major retrofit'!$J$25,"")))&amp;IF(F41="Scenario1PBT3",'Major retrofit'!$K$25,IF(F41="Scenario2PBT3",'Major retrofit'!$L$25,IF(F41="Scenario3PBT3",'Major retrofit'!$M$25,"")))&amp;IF(F41="Scenario1PBT4",'Major retrofit'!$N$25,IF(F41="Scenario2PBT4",'Major retrofit'!$O$25,IF(F41="Scenario3PBT4",'Major retrofit'!$P$25,"")))&amp;IF(F41="Scenario1PBT5",'Major retrofit'!$Q$25,IF(F41="Scenario2PBT5",'Major retrofit'!$R$25,IF(F41="Scenario3PBT5",'Major retrofit'!$S$25,"")))&amp;IF(F41="Scenario1PBT6",'Major retrofit'!$T$25,IF(F41="Scenario2PBT6",'Major retrofit'!$U$25,IF(F41="Scenario3PBT6",'Major retrofit'!$V$25,"")))&amp;IF(F41="Scenario1PBT7",'Major retrofit'!$W$25,IF(F41="Scenario2PBT7",'Major retrofit'!$X$25,IF(F41="Scenario3PBT7",'Major retrofit'!$Y$25,"")))&amp;IF(F41="Scenario1PBT8",'Major retrofit'!$Z$25,IF(F41="Scenario2PBT8",'Major retrofit'!$AA$25,IF(F41="Scenario3PBT8",'Major retrofit'!$AB$25,"")))&amp;IF(F41="Scenario1PBT9",'Major retrofit'!$AC$25,IF(F41="Scenario2PBT9",'Major retrofit'!$AD$25,IF(F41="Scenario3PBT9",'Major retrofit'!$AE$25,"")))&amp;IF(F41="Scenario1PBT10",'Major retrofit'!$AF$25,IF(F41="Scenario2PBT10",'Major retrofit'!$AG$25,IF(F41="Scenario3PBT10",'Major retrofit'!$AH$25,"")))&amp;IF(F41="Scenario1PBT11",'Major retrofit'!$AI$25,IF(F41="Scenario2PBT11",'Major retrofit'!$AJ$25,IF(F41="Scenario3PBT11",'Major retrofit'!$AK$25,"")))&amp;IF(F41="Scenario1PBT12",'Major retrofit'!$AL$25,IF(F41="Scenario2PBT12",'Major retrofit'!$AM$25,IF(F41="Scenario3PBT12",'Major retrofit'!$AN$25,"")))&amp;IF(F41="Scenario1PBT13",'Major retrofit'!$AO$25,IF(F41="Scenario2PBT13",'Major retrofit'!$AP$25,IF(F41="Scenario3PBT13",'Major retrofit'!$AQ$25,"")))&amp;IF(F41="Scenario1PBT14",'Major retrofit'!$AR$25,IF(F41="Scenario2PBT14",'Major retrofit'!$AS$25,IF(F41="Scenario3PBT14",'Major retrofit'!$AT$25,"")))&amp;IF(F41="Scenario1PBT15",'Major retrofit'!$AU$25,IF(F41="Scenario2PBT15",'Major retrofit'!$AV$25,IF(F41="Scenario3PBT15",'Major retrofit'!$AW$25,"")))</f>
        <v/>
      </c>
      <c r="R41" s="117">
        <f t="shared" si="16"/>
        <v>0</v>
      </c>
      <c r="S41" s="117" t="str">
        <f>IF(F41="Scenario1PBT1",'Major retrofit'!$E$27,IF(F41="Scenario2PBT1",'Major retrofit'!$F$27,IF(F41="Scenario3PBT1",'Major retrofit'!$G$27,"")))&amp;IF(F41="Scenario1PBT2",'Major retrofit'!$H$27,IF(F41="Scenario2PBT2",'Major retrofit'!$I$27,IF(F41="Scenario3PBT2",'Major retrofit'!$J$27,"")))&amp;IF(F41="Scenario1PBT3",'Major retrofit'!$K$27,IF(F41="Scenario2PBT3",'Major retrofit'!$L$27,IF(F41="Scenario3PBT3",'Major retrofit'!$M$27,"")))&amp;IF(F41="Scenario1PBT4",'Major retrofit'!$N$27,IF(F41="Scenario2PBT4",'Major retrofit'!$O$27,IF(F41="Scenario3PBT4",'Major retrofit'!$P$27,"")))&amp;IF(F41="Scenario1PBT5",'Major retrofit'!$Q$27,IF(F41="Scenario2PBT5",'Major retrofit'!$R$27,IF(F41="Scenario3PBT5",'Major retrofit'!$S$27,"")))&amp;IF(F41="Scenario1PBT6",'Major retrofit'!$T$27,IF(F41="Scenario2PBT6",'Major retrofit'!$U$27,IF(F41="Scenario3PBT6",'Major retrofit'!$V$27,"")))&amp;IF(F41="Scenario1PBT7",'Major retrofit'!$W$27,IF(F41="Scenario2PBT7",'Major retrofit'!$X$27,IF(F41="Scenario3PBT7",'Major retrofit'!$Y$27,"")))&amp;IF(F41="Scenario1PBT8",'Major retrofit'!$Z$27,IF(F41="Scenario2PBT8",'Major retrofit'!$AA$27,IF(F41="Scenario3PBT8",'Major retrofit'!$AB$27,"")))&amp;IF(F41="Scenario1PBT9",'Major retrofit'!$AC$27,IF(F41="Scenario2PBT9",'Major retrofit'!$AD$27,IF(F41="Scenario3PBT9",'Major retrofit'!$AE$27,"")))&amp;IF(F41="Scenario1PBT10",'Major retrofit'!$AF$27,IF(F41="Scenario2PBT10",'Major retrofit'!$AG$27,IF(F41="Scenario3PBT10",'Major retrofit'!$AH$27,"")))&amp;IF(F41="Scenario1PBT11",'Major retrofit'!$AI$27,IF(F41="Scenario2PBT11",'Major retrofit'!$AJ$27,IF(F41="Scenario3PBT11",'Major retrofit'!$AK$27,"")))&amp;IF(F41="Scenario1PBT12",'Major retrofit'!$AL$27,IF(F41="Scenario2PBT12",'Major retrofit'!$AM$27,IF(F41="Scenario3PBT12",'Major retrofit'!$AN$27,"")))&amp;IF(F41="Scenario1PBT13",'Major retrofit'!$AO$27,IF(F41="Scenario2PBT13",'Major retrofit'!$AP$27,IF(F41="Scenario3PBT13",'Major retrofit'!$AQ$27,"")))&amp;IF(F41="Scenario1PBT14",'Major retrofit'!$AR$27,IF(F41="Scenario2PBT14",'Major retrofit'!$AS$27,IF(F41="Scenario3PBT14",'Major retrofit'!$AT$27,"")))&amp;IF(F41="Scenario1PBT15",'Major retrofit'!$AU$27,IF(F41="Scenario2PBT15",'Major retrofit'!$AV$27,IF(F41="Scenario3PBT15",'Major retrofit'!$AW$27,"")))</f>
        <v/>
      </c>
      <c r="T41" s="207">
        <f t="shared" si="17"/>
        <v>0</v>
      </c>
      <c r="U41" s="206" t="str">
        <f>IF(F41="Scenario1PBT1",'Major retrofit'!$E$38,IF(F41="Scenario2PBT1",'Major retrofit'!$F$38,IF(F41="Scenario3PBT1",'Major retrofit'!$G$38,"")))&amp;IF(F41="Scenario1PBT2",'Major retrofit'!$H$38,IF(F41="Scenario2PBT2",'Major retrofit'!$I$38,IF(F41="Scenario3PBT2",'Major retrofit'!$J$38,"")))&amp;IF(F41="Scenario1PBT3",'Major retrofit'!$K$38,IF(F41="Scenario2PBT3",'Major retrofit'!$L$38,IF(F41="Scenario3PBT3",'Major retrofit'!$M$38,"")))&amp;IF(F41="Scenario1PBT4",'Major retrofit'!$N$38,IF(F41="Scenario2PBT4",'Major retrofit'!$O$38,IF(F41="Scenario3PBT4",'Major retrofit'!$P$38,"")))&amp;IF(F41="Scenario1PBT5",'Major retrofit'!$Q$38,IF(F41="Scenario2PBT5",'Major retrofit'!$R$38,IF(F41="Scenario3PBT5",'Major retrofit'!$S$38,"")))&amp;IF(F41="Scenario1PBT6",'Major retrofit'!$T$38,IF(F41="Scenario2PBT6",'Major retrofit'!$U$38,IF(F41="Scenario3PBT6",'Major retrofit'!$V$38,"")))&amp;IF(F41="Scenario1PBT7",'Major retrofit'!$W$38,IF(F41="Scenario2PBT7",'Major retrofit'!$X$38,IF(F41="Scenario3PBT7",'Major retrofit'!$Y$38,"")))&amp;IF(F41="Scenario1PBT8",'Major retrofit'!$Z$38,IF(F41="Scenario2PBT8",'Major retrofit'!$AA$38,IF(F41="Scenario3PBT8",'Major retrofit'!$AB$38,"")))&amp;IF(F41="Scenario1PBT9",'Major retrofit'!$AC$38,IF(F41="Scenario2PBT9",'Major retrofit'!$AD$38,IF(F41="Scenario3PBT9",'Major retrofit'!$AE$38,"")))&amp;IF(F41="Scenario1PBT10",'Major retrofit'!$AF$38,IF(F41="Scenario2PBT10",'Major retrofit'!$AG$38,IF(F41="Scenario3PBT10",'Major retrofit'!$AH$38,"")))&amp;IF(F41="Scenario1PBT11",'Major retrofit'!$AI$38,IF(F41="Scenario2PBT11",'Major retrofit'!$AJ$38,IF(F41="Scenario3PBT11",'Major retrofit'!$AK$38,"")))&amp;IF(F41="Scenario1PBT12",'Major retrofit'!$AL$38,IF(F41="Scenario2PBT12",'Major retrofit'!$AM$38,IF(F41="Scenario3PBT12",'Major retrofit'!$AN$38,"")))&amp;IF(F41="Scenario1PBT13",'Major retrofit'!$AO$38,IF(F41="Scenario2PBT13",'Major retrofit'!$AP$38,IF(F41="Scenario3PBT13",'Major retrofit'!$AQ$38,"")))&amp;IF(F41="Scenario1PBT14",'Major retrofit'!$AR$38,IF(F41="Scenario2PBT14",'Major retrofit'!$AS$38,IF(F41="Scenario3PBT14",'Major retrofit'!$AT$38,"")))&amp;IF(F41="Scenario1PBT15",'Major retrofit'!$AU$38,IF(F41="Scenario2PBT15",'Major retrofit'!$AV$38,IF(F41="Scenario3PBT15",'Major retrofit'!$AW$38,"")))</f>
        <v/>
      </c>
      <c r="V41" s="117">
        <f t="shared" si="18"/>
        <v>0</v>
      </c>
      <c r="W41" s="117" t="str">
        <f>IF(F41="Scenario1PBT1",'Major retrofit'!$E$40,IF(F41="Scenario2PBT1",'Major retrofit'!$F$40,IF(F41="Scenario3PBT1",'Major retrofit'!$G$40,"")))&amp;IF(F41="Scenario1PBT2",'Major retrofit'!$H$40,IF(F41="Scenario2PBT2",'Major retrofit'!$I$40,IF(F41="Scenario3PBT2",'Major retrofit'!$J$40,"")))&amp;IF(F41="Scenario1PBT3",'Major retrofit'!$K$40,IF(F41="Scenario2PBT3",'Major retrofit'!$L$40,IF(F41="Scenario3PBT3",'Major retrofit'!$M$40,"")))&amp;IF(F41="Scenario1PBT4",'Major retrofit'!$N$40,IF(F41="Scenario2PBT4",'Major retrofit'!$O$40,IF(F41="Scenario3PBT4",'Major retrofit'!$P$40,"")))&amp;IF(F41="Scenario1PBT5",'Major retrofit'!$Q$40,IF(F41="Scenario2PBT5",'Major retrofit'!$R$40,IF(F41="Scenario3PBT5",'Major retrofit'!$S$40,"")))&amp;IF(F41="Scenario1PBT6",'Major retrofit'!$T$40,IF(F41="Scenario2PBT6",'Major retrofit'!$U$40,IF(F41="Scenario3PBT6",'Major retrofit'!$V$40,"")))&amp;IF(F41="Scenario1PBT7",'Major retrofit'!$W$40,IF(F41="Scenario2PBT7",'Major retrofit'!$X$40,IF(F41="Scenario3PBT7",'Major retrofit'!$Y$40,"")))&amp;IF(F41="Scenario1PBT8",'Major retrofit'!$Z$40,IF(F41="Scenario2PBT8",'Major retrofit'!$AA$40,IF(F41="Scenario3PBT8",'Major retrofit'!$AB$40,"")))&amp;IF(F41="Scenario1PBT9",'Major retrofit'!$AC$40,IF(F41="Scenario2PBT9",'Major retrofit'!$AD$40,IF(F41="Scenario3PBT9",'Major retrofit'!$AE$40,"")))&amp;IF(F41="Scenario1PBT10",'Major retrofit'!$AF$40,IF(F41="Scenario2PBT10",'Major retrofit'!$AG$40,IF(F41="Scenario3PBT10",'Major retrofit'!$AH$40,"")))&amp;IF(F41="Scenario1PBT11",'Major retrofit'!$AI$40,IF(F41="Scenario2PBT11",'Major retrofit'!$AJ$40,IF(F41="Scenario3PBT11",'Major retrofit'!$AK$40,"")))&amp;IF(F41="Scenario1PBT12",'Major retrofit'!$AL$40,IF(F41="Scenario2PBT12",'Major retrofit'!$AM$40,IF(F41="Scenario3PBT12",'Major retrofit'!$AN$40,"")))&amp;IF(F41="Scenario1PBT13",'Major retrofit'!$AO$40,IF(F41="Scenario2PBT13",'Major retrofit'!$AP$40,IF(F41="Scenario3PBT13",'Major retrofit'!$AQ$40,"")))&amp;IF(F41="Scenario1PBT14",'Major retrofit'!$AR$40,IF(F41="Scenario2PBT14",'Major retrofit'!$AS$40,IF(F41="Scenario3PBT14",'Major retrofit'!$AT$40,"")))&amp;IF(F41="Scenario1PBT15",'Major retrofit'!$AU$40,IF(F41="Scenario2PBT15",'Major retrofit'!$AV$40,IF(F41="Scenario3PBT15",'Major retrofit'!$AW$40,"")))</f>
        <v/>
      </c>
      <c r="X41" s="117">
        <f t="shared" si="19"/>
        <v>0</v>
      </c>
      <c r="Y41" s="117" t="str">
        <f>IF(F41="Scenario1PBT1",'Major retrofit'!$E$42,IF(F41="Scenario2PBT1",'Major retrofit'!$F$42,IF(F41="Scenario3PBT1",'Major retrofit'!$G$42,"")))&amp;IF(F41="Scenario1PBT2",'Major retrofit'!$H$42,IF(F41="Scenario2PBT2",'Major retrofit'!$I$42,IF(F41="Scenario3PBT2",'Major retrofit'!$J$42,"")))&amp;IF(F41="Scenario1PBT3",'Major retrofit'!$K$42,IF(F41="Scenario2PBT3",'Major retrofit'!$L$42,IF(F41="Scenario3PBT3",'Major retrofit'!$M$42,"")))&amp;IF(F41="Scenario1PBT4",'Major retrofit'!$N$42,IF(F41="Scenario2PBT4",'Major retrofit'!$O$42,IF(F41="Scenario3PBT4",'Major retrofit'!$P$42,"")))&amp;IF(F41="Scenario1PBT5",'Major retrofit'!$Q$42,IF(F41="Scenario2PBT5",'Major retrofit'!$R$42,IF(F41="Scenario3PBT5",'Major retrofit'!$S$42,"")))&amp;IF(F41="Scenario1PBT6",'Major retrofit'!$T$42,IF(F41="Scenario2PBT6",'Major retrofit'!$U$42,IF(F41="Scenario3PBT6",'Major retrofit'!$V$42,"")))&amp;IF(F41="Scenario1PBT7",'Major retrofit'!$W$42,IF(F41="Scenario2PBT7",'Major retrofit'!$X$42,IF(F41="Scenario3PBT7",'Major retrofit'!$Y$42,"")))&amp;IF(F41="Scenario1PBT8",'Major retrofit'!$Z$42,IF(F41="Scenario2PBT8",'Major retrofit'!$AA$42,IF(F41="Scenario3PBT8",'Major retrofit'!$AB$42,"")))&amp;IF(F41="Scenario1PBT9",'Major retrofit'!$AC$42,IF(F41="Scenario2PBT9",'Major retrofit'!$AD$42,IF(F41="Scenario3PBT9",'Major retrofit'!$AE$42,"")))&amp;IF(F41="Scenario1PBT10",'Major retrofit'!$AF$42,IF(F41="Scenario2PBT10",'Major retrofit'!$AG$42,IF(F41="Scenario3PBT10",'Major retrofit'!$AH$42,"")))&amp;IF(F41="Scenario1PBT11",'Major retrofit'!$AI$42,IF(F41="Scenario2PBT11",'Major retrofit'!$AJ$42,IF(F41="Scenario3PBT11",'Major retrofit'!$AK$42,"")))&amp;IF(F41="Scenario1PBT12",'Major retrofit'!$AL$42,IF(F41="Scenario2PBT12",'Major retrofit'!$AM$42,IF(F41="Scenario3PBT12",'Major retrofit'!$AN$42,"")))&amp;IF(F41="Scenario1PBT13",'Major retrofit'!$AO$42,IF(F41="Scenario2PBT13",'Major retrofit'!$AP$42,IF(F41="Scenario3PBT13",'Major retrofit'!$AQ$42,"")))&amp;IF(F41="Scenario1PBT14",'Major retrofit'!$AR$42,IF(F41="Scenario2PBT14",'Major retrofit'!$AS$42,IF(F41="Scenario3PBT14",'Major retrofit'!$AT$42,"")))&amp;IF(F41="Scenario1PBT15",'Major retrofit'!$AU$42,IF(F41="Scenario2PBT15",'Major retrofit'!$AV$42,IF(F41="Scenario3PBT15",'Major retrofit'!$AW$42,"")))</f>
        <v/>
      </c>
      <c r="Z41" s="117">
        <f t="shared" si="20"/>
        <v>0</v>
      </c>
      <c r="AA41" s="178" t="str">
        <f>IF(F41="Scenario1PBT1",'Major retrofit'!$E$101,IF(F41="Scenario2PBT1",'Major retrofit'!$F$101,IF(F41="Scenario3PBT1",'Major retrofit'!$G$101,"")))&amp;IF(F41="Scenario1PBT2",'Major retrofit'!$H$101,IF(F41="Scenario2PBT2",'Major retrofit'!$I$101,IF(F41="Scenario3PBT2",'Major retrofit'!$J$101,"")))&amp;IF(F41="Scenario1PBT3",'Major retrofit'!$K$101,IF(F41="Scenario2PBT3",'Major retrofit'!$L$101,IF(F41="Scenario3PBT3",'Major retrofit'!$M$101,"")))&amp;IF(F41="Scenario1PBT4",'Major retrofit'!$N$101,IF(F41="Scenario2PBT4",'Major retrofit'!$O$101,IF(F41="Scenario3PBT4",'Major retrofit'!$P$101,"")))&amp;IF(F41="Scenario1PBT5",'Major retrofit'!$Q$101,IF(F41="Scenario2PBT5",'Major retrofit'!$R$101,IF(F41="Scenario3PBT5",'Major retrofit'!$S$101,"")))&amp;IF(F41="Scenario1PBT6",'Major retrofit'!$T$101,IF(F41="Scenario2PBT6",'Major retrofit'!$U$101,IF(F41="Scenario3PBT6",'Major retrofit'!$V$101,"")))&amp;IF(F41="Scenario1PBT7",'Major retrofit'!$W$101,IF(F41="Scenario2PBT7",'Major retrofit'!$X$101,IF(F41="Scenario3PBT7",'Major retrofit'!$Y$101,"")))&amp;IF(F41="Scenario1PBT8",'Major retrofit'!$Z$101,IF(F41="Scenario2PBT8",'Major retrofit'!$AA$101,IF(F41="Scenario3PBT8",'Major retrofit'!$AB$101,"")))&amp;IF(F41="Scenario1PBT9",'Major retrofit'!$AC$101,IF(F41="Scenario2PBT9",'Major retrofit'!$AD$101,IF(F41="Scenario3PBT9",'Major retrofit'!$AE$101,"")))&amp;IF(F41="Scenario1PBT10",'Major retrofit'!$AF$101,IF(F41="Scenario2PBT10",'Major retrofit'!$AG$101,IF(F41="Scenario3PBT10",'Major retrofit'!$AH$101,"")))&amp;IF(F41="Scenario1PBT11",'Major retrofit'!$AI$101,IF(F41="Scenario2PBT11",'Major retrofit'!$AJ$101,IF(F41="Scenario3PBT11",'Major retrofit'!$AK$101,"")))&amp;IF(F41="Scenario1PBT12",'Major retrofit'!$AL$101,IF(F41="Scenario2PBT12",'Major retrofit'!$AM$101,IF(F41="Scenario3PBT12",'Major retrofit'!$AN$101,"")))&amp;IF(F41="Scenario1PBT13",'Major retrofit'!$AO$101,IF(F41="Scenario2PBT13",'Major retrofit'!$AP$101,IF(F41="Scenario3PBT13",'Major retrofit'!$AQ$101,"")))&amp;IF(F41="Scenario1PBT14",'Major retrofit'!$AR$101,IF(F41="Scenario2PBT14",'Major retrofit'!$AS$101,IF(F41="Scenario3PBT14",'Major retrofit'!$AT$101,"")))&amp;IF(F41="Scenario1PBT15",'Major retrofit'!$AU$101,IF(F41="Scenario2PBT15",'Major retrofit'!$AV$101,IF(F41="Scenario3PBT15",'Major retrofit'!$AW$101,"")))</f>
        <v/>
      </c>
      <c r="AB41" s="179">
        <f t="shared" si="21"/>
        <v>0</v>
      </c>
      <c r="AC41" s="208">
        <f>IFERROR('Projection_Base-case'!G41-G41,0)</f>
        <v>0</v>
      </c>
      <c r="AD41" s="117">
        <f t="shared" si="24"/>
        <v>0</v>
      </c>
      <c r="AE41" s="117">
        <f>IFERROR(100*AC41/'Projection_Base-case'!G41,0)</f>
        <v>0</v>
      </c>
      <c r="AF41" s="117">
        <f>IFERROR('Projection_Base-case'!I41-I41,0)</f>
        <v>0</v>
      </c>
      <c r="AG41" s="117">
        <f t="shared" si="25"/>
        <v>0</v>
      </c>
      <c r="AH41" s="117">
        <f>IFERROR(100*AF41/'Projection_Base-case'!I41,0)</f>
        <v>0</v>
      </c>
      <c r="AI41" s="117">
        <f>IFERROR('Projection_Base-case'!K41-K41,0)</f>
        <v>0</v>
      </c>
      <c r="AJ41" s="117">
        <f t="shared" si="26"/>
        <v>0</v>
      </c>
      <c r="AK41" s="117">
        <f>IFERROR(100*AI41/'Projection_Base-case'!K41,0)</f>
        <v>0</v>
      </c>
      <c r="AL41" s="117">
        <f>IFERROR(M41-'Projection_Base-case'!M41,0)</f>
        <v>0</v>
      </c>
      <c r="AM41" s="117">
        <f t="shared" si="27"/>
        <v>0</v>
      </c>
      <c r="AN41" s="179">
        <f>IFERROR(IF('Projection_Base-case'!N41&gt;0,100*AM41/'Projection_Base-case'!N41,100*AM41/N41),0)</f>
        <v>0</v>
      </c>
      <c r="AO41" s="206">
        <f>IFERROR('Projection_Base-case'!O41-O41,0)</f>
        <v>0</v>
      </c>
      <c r="AP41" s="117">
        <f t="shared" si="28"/>
        <v>0</v>
      </c>
      <c r="AQ41" s="117">
        <f>IFERROR(100*AO41/'Projection_Base-case'!O41,0)</f>
        <v>0</v>
      </c>
      <c r="AR41" s="117">
        <f>IFERROR('Projection_Base-case'!Q41-Q41,0)</f>
        <v>0</v>
      </c>
      <c r="AS41" s="117">
        <f t="shared" si="29"/>
        <v>0</v>
      </c>
      <c r="AT41" s="117">
        <f>IFERROR(100*AR41/'Projection_Base-case'!Q41,0)</f>
        <v>0</v>
      </c>
      <c r="AU41" s="117">
        <f>IFERROR('Projection_Base-case'!S41-S41,0)</f>
        <v>0</v>
      </c>
      <c r="AV41" s="117">
        <f t="shared" si="30"/>
        <v>0</v>
      </c>
      <c r="AW41" s="118">
        <f>IFERROR(100*AU41/'Projection_Base-case'!S41,0)</f>
        <v>0</v>
      </c>
      <c r="AX41" s="206">
        <f>IFERROR('Projection_Base-case'!U41-U41,0)</f>
        <v>0</v>
      </c>
      <c r="AY41" s="117">
        <f t="shared" si="31"/>
        <v>0</v>
      </c>
      <c r="AZ41" s="117">
        <f>IFERROR(100*AX41/'Projection_Base-case'!U41,0)</f>
        <v>0</v>
      </c>
      <c r="BA41" s="117">
        <f>IFERROR('Projection_Base-case'!W41-W41,0)</f>
        <v>0</v>
      </c>
      <c r="BB41" s="117">
        <f t="shared" si="32"/>
        <v>0</v>
      </c>
      <c r="BC41" s="117">
        <f>IFERROR(100*BA41/'Projection_Base-case'!W41,0)</f>
        <v>0</v>
      </c>
      <c r="BD41" s="117">
        <f>IFERROR('Projection_Base-case'!Y41-Y41,0)</f>
        <v>0</v>
      </c>
      <c r="BE41" s="117">
        <f t="shared" si="33"/>
        <v>0</v>
      </c>
      <c r="BF41" s="117">
        <f>IFERROR(100*BD41/'Projection_Base-case'!Y41,0)</f>
        <v>0</v>
      </c>
      <c r="BG41" s="178">
        <f t="shared" si="22"/>
        <v>0</v>
      </c>
      <c r="BH41" s="179">
        <f t="shared" si="23"/>
        <v>0</v>
      </c>
    </row>
    <row r="42" spans="1:60" ht="15" thickBot="1">
      <c r="A42" s="205">
        <v>37</v>
      </c>
      <c r="B42" s="119">
        <f>IF('Projection_Base-case'!B42&lt;&gt;"",'Projection_Base-case'!B42,0)</f>
        <v>0</v>
      </c>
      <c r="C42" s="119">
        <f>IF('Projection_Base-case'!C42&lt;&gt;"",'Projection_Base-case'!C42,0)</f>
        <v>0</v>
      </c>
      <c r="D42" s="119">
        <f>IF('Projection_Base-case'!D42&lt;&gt;"",'Projection_Base-case'!D42,0)</f>
        <v>0</v>
      </c>
      <c r="E42" s="263" t="str">
        <f>IF(AND('Résultats major'!$AC$3="OUI",'Résultats major'!E41&lt;&gt;""),'Résultats major'!E41,IF(OR(D42="PBT1",D42="PBT2",D42="PBT3",D42="PBT4",D42="PBT5",D42="PBT6",D42="PBT7",D42="PBT8",D42="PBT10"),"Scenario1",IF(D42="PBT9","Scenario2","")))</f>
        <v/>
      </c>
      <c r="F42" s="202" t="str">
        <f t="shared" si="10"/>
        <v>0</v>
      </c>
      <c r="G42" s="177" t="str">
        <f>IF(F42="Scenario1PBT1",'Major retrofit'!$E$6,IF(F42="Scenario2PBT1",'Major retrofit'!$F$6,IF(F42="Scenario3PBT1",'Major retrofit'!$G$6,"")))&amp;IF(F42="Scenario1PBT2",'Major retrofit'!$H$6,IF(F42="Scenario2PBT2",'Major retrofit'!$I$6,IF(F42="Scenario3PBT2",'Major retrofit'!$J$6,"")))&amp;IF(F42="Scenario1PBT3",'Major retrofit'!$K$6,IF(F42="Scenario2PBT3",'Major retrofit'!$L$6,IF(F42="Scenario3PBT3",'Major retrofit'!$M$6,"")))&amp;IF(F42="Scenario1PBT4",'Major retrofit'!$N$6,IF(F42="Scenario2PBT4",'Major retrofit'!$O$6,IF(F42="Scenario3PBT4",'Major retrofit'!$P$6,"")))&amp;IF(F42="Scenario1PBT5",'Major retrofit'!$Q$6,IF(F42="Scenario2PBT5",'Major retrofit'!$R$6,IF(F42="Scenario3PBT5",'Major retrofit'!$S$6,"")))&amp;IF(F42="Scenario1PBT6",'Major retrofit'!$T$6,IF(F42="Scenario2PBT6",'Major retrofit'!$U$6,IF(F42="Scenario3PBT6",'Major retrofit'!$V$6,"")))&amp;IF(F42="Scenario1PBT7",'Major retrofit'!$W$6,IF(F42="Scenario2PBT7",'Major retrofit'!$X$6,IF(F42="Scenario3PBT7",'Major retrofit'!$Y$6,"")))&amp;IF(F42="Scenario1PBT8",'Major retrofit'!$Z$6,IF(F42="Scenario2PBT8",'Major retrofit'!$AA$6,IF(F42="Scenario3PBT8",'Major retrofit'!$AB$6,"")))&amp;IF(F42="Scenario1PBT9",'Major retrofit'!$AC$6,IF(F42="Scenario2PBT9",'Major retrofit'!$AD$6,IF(F42="Scenario3PBT9",'Major retrofit'!$AE$6,"")))&amp;IF(F42="Scenario1PBT10",'Major retrofit'!$AF$6,IF(F42="Scenario2PBT10",'Major retrofit'!$AG$6,IF(F42="Scenario3PBT10",'Major retrofit'!$AH$6,"")))&amp;IF(F42="Scenario1PBT11",'Major retrofit'!$AI$6,IF(F42="Scenario2PBT11",'Major retrofit'!$AJ$6,IF(F42="Scenario3PBT11",'Major retrofit'!$AK$6,"")))&amp;IF(F42="Scenario1PBT12",'Major retrofit'!$AL$6,IF(F42="Scenario2PBT12",'Major retrofit'!$AM$6,IF(F42="Scenario3PBT12",'Major retrofit'!$AN$6,"")))&amp;IF(F42="Scenario1PBT13",'Major retrofit'!$AO$6,IF(F42="Scenario2PBT13",'Major retrofit'!$AP$6,IF(F42="Scenario3PBT13",'Major retrofit'!$AQ$6,"")))&amp;IF(F42="Scenario1PBT14",'Major retrofit'!$AR$6,IF(F42="Scenario2PBT14",'Major retrofit'!$AS$6,IF(F42="Scenario3PBT14",'Major retrofit'!$AT$6,"")))&amp;IF(F42="Scenario1PBT15",'Major retrofit'!$AU$6,IF(F42="Scenario2PBT15",'Major retrofit'!$AV$6,IF(F42="Scenario3PBT15",'Major retrofit'!$AW$6,"")))</f>
        <v/>
      </c>
      <c r="H42" s="117">
        <f t="shared" si="11"/>
        <v>0</v>
      </c>
      <c r="I42" s="178" t="str">
        <f>IF(F42="Scenario1PBT1",'Major retrofit'!$E$16,IF(F42="Scenario2PBT1",'Major retrofit'!$F$16,IF(F42="Scenario3PBT1",'Major retrofit'!$G$16,"")))&amp;IF(F42="Scenario1PBT2",'Major retrofit'!$H$16,IF(F42="Scenario2PBT2",'Major retrofit'!$I$16,IF(F42="Scenario3PBT2",'Major retrofit'!$J$16,"")))&amp;IF(F42="Scenario1PBT3",'Major retrofit'!$K$16,IF(F42="Scenario2PBT3",'Major retrofit'!$L$16,IF(F42="Scenario3PBT3",'Major retrofit'!$M$16,"")))&amp;IF(F42="Scenario1PBT4",'Major retrofit'!$N$16,IF(F42="Scenario2PBT4",'Major retrofit'!$O$16,IF(F42="Scenario3PBT4",'Major retrofit'!$P$16,"")))&amp;IF(F42="Scenario1PBT5",'Major retrofit'!$Q$16,IF(F42="Scenario2PBT5",'Major retrofit'!$R$16,IF(F42="Scenario3PBT5",'Major retrofit'!$S$16,"")))&amp;IF(F42="Scenario1PBT6",'Major retrofit'!$T$16,IF(F42="Scenario2PBT6",'Major retrofit'!$U$16,IF(F42="Scenario3PBT6",'Major retrofit'!$V$16,"")))&amp;IF(F42="Scenario1PBT7",'Major retrofit'!$W$16,IF(F42="Scenario2PBT7",'Major retrofit'!$X$16,IF(F42="Scenario3PBT7",'Major retrofit'!$Y$16,"")))&amp;IF(F42="Scenario1PBT8",'Major retrofit'!$Z$16,IF(F42="Scenario2PBT8",'Major retrofit'!$AA$16,IF(F42="Scenario3PBT8",'Major retrofit'!$AB$16,"")))&amp;IF(F42="Scenario1PBT9",'Major retrofit'!$AC$16,IF(F42="Scenario2PBT9",'Major retrofit'!$AD$16,IF(F42="Scenario3PBT9",'Major retrofit'!$AE$16,"")))&amp;IF(F42="Scenario1PBT10",'Major retrofit'!$AF$16,IF(F42="Scenario2PBT10",'Major retrofit'!$AG$16,IF(F42="Scenario3PBT10",'Major retrofit'!$AH$16,"")))&amp;IF(F42="Scenario1PBT11",'Major retrofit'!$AI$16,IF(F42="Scenario2PBT11",'Major retrofit'!$AJ$16,IF(F42="Scenario3PBT11",'Major retrofit'!$AK$16,"")))&amp;IF(F42="Scenario1PBT12",'Major retrofit'!$AL$16,IF(F42="Scenario2PBT12",'Major retrofit'!$AM$16,IF(F42="Scenario3PBT12",'Major retrofit'!$AN$16,"")))&amp;IF(F42="Scenario1PBT13",'Major retrofit'!$AO$16,IF(F42="Scenario2PBT13",'Major retrofit'!$AP$16,IF(F42="Scenario3PBT13",'Major retrofit'!$AQ$16,"")))&amp;IF(F42="Scenario1PBT14",'Major retrofit'!$AR$16,IF(F42="Scenario2PBT14",'Major retrofit'!$AS$16,IF(F42="Scenario3PBT14",'Major retrofit'!$AT$16,"")))&amp;IF(F42="Scenario1PBT15",'Major retrofit'!$AU$16,IF(F42="Scenario2PBT15",'Major retrofit'!$AV$16,IF(F42="Scenario3PBT15",'Major retrofit'!$AW$16,"")))</f>
        <v/>
      </c>
      <c r="J42" s="117">
        <f t="shared" si="12"/>
        <v>0</v>
      </c>
      <c r="K42" s="117" t="str">
        <f>IF(F42="Scenario1PBT1",'Major retrofit'!$E$18,IF(F42="Scenario2PBT1",'Major retrofit'!$F$18,IF(F42="Scenario3PBT1",'Major retrofit'!$G$18,"")))&amp;IF(F42="Scenario1PBT2",'Major retrofit'!$H$18,IF(F42="Scenario2PBT2",'Major retrofit'!$I$18,IF(F42="Scenario3PBT2",'Major retrofit'!$J$18,"")))&amp;IF(F42="Scenario1PBT3",'Major retrofit'!$K$18,IF(F42="Scenario2PBT3",'Major retrofit'!$L$18,IF(F42="Scenario3PBT3",'Major retrofit'!$M$18,"")))&amp;IF(F42="Scenario1PBT4",'Major retrofit'!$N$18,IF(F42="Scenario2PBT4",'Major retrofit'!$O$18,IF(F42="Scenario3PBT4",'Major retrofit'!$P$18,"")))&amp;IF(F42="Scenario1PBT5",'Major retrofit'!$Q$18,IF(F42="Scenario2PBT5",'Major retrofit'!$R$18,IF(F42="Scenario3PBT5",'Major retrofit'!$S$18,"")))&amp;IF(F42="Scenario1PBT6",'Major retrofit'!$T$18,IF(F42="Scenario2PBT6",'Major retrofit'!$U$18,IF(F42="Scenario3PBT6",'Major retrofit'!$V$18,"")))&amp;IF(F42="Scenario1PBT7",'Major retrofit'!$W$18,IF(F42="Scenario2PBT7",'Major retrofit'!$X$18,IF(F42="Scenario3PBT7",'Major retrofit'!$Y$18,"")))&amp;IF(F42="Scenario1PBT8",'Major retrofit'!$Z$18,IF(F42="Scenario2PBT8",'Major retrofit'!$AA$18,IF(F42="Scenario3PBT8",'Major retrofit'!$AB$18,"")))&amp;IF(F42="Scenario1PBT9",'Major retrofit'!$AC$18,IF(F42="Scenario2PBT9",'Major retrofit'!$AD$18,IF(F42="Scenario3PBT9",'Major retrofit'!$AE$18,"")))&amp;IF(F42="Scenario1PBT10",'Major retrofit'!$AF$18,IF(F42="Scenario2PBT10",'Major retrofit'!$AG$18,IF(F42="Scenario3PBT10",'Major retrofit'!$AH$18,"")))&amp;IF(F42="Scenario1PBT11",'Major retrofit'!$AI$18,IF(F42="Scenario2PBT11",'Major retrofit'!$AJ$18,IF(F42="Scenario3PBT11",'Major retrofit'!$AK$18,"")))&amp;IF(F42="Scenario1PBT12",'Major retrofit'!$AL$18,IF(F42="Scenario2PBT12",'Major retrofit'!$AM$18,IF(F42="Scenario3PBT12",'Major retrofit'!$AN$18,"")))&amp;IF(F42="Scenario1PBT13",'Major retrofit'!$AO$18,IF(F42="Scenario2PBT13",'Major retrofit'!$AP$18,IF(F42="Scenario3PBT13",'Major retrofit'!$AQ$18,"")))&amp;IF(F42="Scenario1PBT14",'Major retrofit'!$AR$18,IF(F42="Scenario2PBT14",'Major retrofit'!$AS$18,IF(F42="Scenario3PBT14",'Major retrofit'!$AT$18,"")))&amp;IF(F42="Scenario1PBT15",'Major retrofit'!$AU$18,IF(F42="Scenario2PBT15",'Major retrofit'!$AV$18,IF(F42="Scenario3PBT15",'Major retrofit'!$AW$18,"")))</f>
        <v/>
      </c>
      <c r="L42" s="117">
        <f t="shared" si="13"/>
        <v>0</v>
      </c>
      <c r="M42" s="117" t="str">
        <f>IF(F42="Scenario1PBT1",'Major retrofit'!$E$20,IF(F42="Scenario2PBT1",'Major retrofit'!$F$20,IF(F42="Scenario3PBT1",'Major retrofit'!$G$20,"")))&amp;IF(F42="Scenario1PBT2",'Major retrofit'!$H$20,IF(F42="Scenario2PBT2",'Major retrofit'!$I$20,IF(F42="Scenario3PBT2",'Major retrofit'!$J$20,"")))&amp;IF(F42="Scenario1PBT3",'Major retrofit'!$K$20,IF(F42="Scenario2PBT3",'Major retrofit'!$L$20,IF(F42="Scenario3PBT3",'Major retrofit'!$M$20,"")))&amp;IF(F42="Scenario1PBT4",'Major retrofit'!$N$20,IF(F42="Scenario2PBT4",'Major retrofit'!$O$20,IF(F42="Scenario3PBT4",'Major retrofit'!$P$20,"")))&amp;IF(F42="Scenario1PBT5",'Major retrofit'!$Q$20,IF(F42="Scenario2PBT5",'Major retrofit'!$R$20,IF(F42="Scenario3PBT5",'Major retrofit'!$S$20,"")))&amp;IF(F42="Scenario1PBT6",'Major retrofit'!$T$20,IF(F42="Scenario2PBT6",'Major retrofit'!$U$20,IF(F42="Scenario3PBT6",'Major retrofit'!$V$20,"")))&amp;IF(F42="Scenario1PBT7",'Major retrofit'!$W$20,IF(F42="Scenario2PBT7",'Major retrofit'!$X$20,IF(F42="Scenario3PBT7",'Major retrofit'!$Y$20,"")))&amp;IF(F42="Scenario1PBT8",'Major retrofit'!$Z$20,IF(F42="Scenario2PBT8",'Major retrofit'!$AA$20,IF(F42="Scenario3PBT8",'Major retrofit'!$AB$20,"")))&amp;IF(F42="Scenario1PBT9",'Major retrofit'!$AC$20,IF(F42="Scenario2PBT9",'Major retrofit'!$AD$20,IF(F42="Scenario3PBT9",'Major retrofit'!$AE$20,"")))&amp;IF(F42="Scenario1PBT10",'Major retrofit'!$AF$20,IF(F42="Scenario2PBT10",'Major retrofit'!$AG$20,IF(F42="Scenario3PBT10",'Major retrofit'!$AH$20,"")))&amp;IF(F42="Scenario1PBT11",'Major retrofit'!$AI$20,IF(F42="Scenario2PBT11",'Major retrofit'!$AJ$20,IF(F42="Scenario3PBT11",'Major retrofit'!$AK$20,"")))&amp;IF(F42="Scenario1PBT12",'Major retrofit'!$AL$20,IF(F42="Scenario2PBT12",'Major retrofit'!$AM$20,IF(F42="Scenario3PBT12",'Major retrofit'!$AN$20,"")))&amp;IF(F42="Scenario1PBT13",'Major retrofit'!$AO$20,IF(F42="Scenario2PBT13",'Major retrofit'!$AP$20,IF(F42="Scenario3PBT13",'Major retrofit'!$AQ$20,"")))&amp;IF(F42="Scenario1PBT14",'Major retrofit'!$AR$20,IF(F42="Scenario2PBT14",'Major retrofit'!$AS$20,IF(F42="Scenario3PBT14",'Major retrofit'!$AT$20,"")))&amp;IF(F42="Scenario1PBT15",'Major retrofit'!$AU$20,IF(F42="Scenario2PBT15",'Major retrofit'!$AV$20,IF(F42="Scenario3PBT15",'Major retrofit'!$AW$20,"")))</f>
        <v/>
      </c>
      <c r="N42" s="118">
        <f t="shared" si="14"/>
        <v>0</v>
      </c>
      <c r="O42" s="206" t="str">
        <f>IF(F42="Scenario1PBT1",'Major retrofit'!$E$23,IF(F42="Scenario2PBT1",'Major retrofit'!$F$23,IF(F42="Scenario3PBT1",'Major retrofit'!$G$23,"")))&amp;IF(F42="Scenario1PBT2",'Major retrofit'!$H$23,IF(F42="Scenario2PBT2",'Major retrofit'!$I$23,IF(F42="Scenario3PBT2",'Major retrofit'!$J$23,"")))&amp;IF(F42="Scenario1PBT3",'Major retrofit'!$K$23,IF(F42="Scenario2PBT3",'Major retrofit'!$L$23,IF(F42="Scenario3PBT3",'Major retrofit'!$M$23,"")))&amp;IF(F42="Scenario1PBT4",'Major retrofit'!$N$23,IF(F42="Scenario2PBT4",'Major retrofit'!$O$23,IF(F42="Scenario3PBT4",'Major retrofit'!$P$23,"")))&amp;IF(F42="Scenario1PBT5",'Major retrofit'!$Q$23,IF(F42="Scenario2PBT5",'Major retrofit'!$R$23,IF(F42="Scenario3PBT5",'Major retrofit'!$S$23,"")))&amp;IF(F42="Scenario1PBT6",'Major retrofit'!$T$23,IF(F42="Scenario2PBT6",'Major retrofit'!$U$23,IF(F42="Scenario3PBT6",'Major retrofit'!$V$23,"")))&amp;IF(F42="Scenario1PBT7",'Major retrofit'!$W$23,IF(F42="Scenario2PBT7",'Major retrofit'!$X$23,IF(F42="Scenario3PBT7",'Major retrofit'!$Y$23,"")))&amp;IF(F42="Scenario1PBT8",'Major retrofit'!$Z$23,IF(F42="Scenario2PBT8",'Major retrofit'!$AA$23,IF(F42="Scenario3PBT8",'Major retrofit'!$AB$23,"")))&amp;IF(F42="Scenario1PBT9",'Major retrofit'!$AC$23,IF(F42="Scenario2PBT9",'Major retrofit'!$AD$23,IF(F42="Scenario3PBT9",'Major retrofit'!$AE$23,"")))&amp;IF(F42="Scenario1PBT10",'Major retrofit'!$AF$23,IF(F42="Scenario2PBT10",'Major retrofit'!$AG$23,IF(F42="Scenario3PBT10",'Major retrofit'!$AH$23,"")))&amp;IF(F42="Scenario1PBT11",'Major retrofit'!$AI$23,IF(F42="Scenario2PBT11",'Major retrofit'!$AJ$23,IF(F42="Scenario3PBT11",'Major retrofit'!$AK$23,"")))&amp;IF(F42="Scenario1PBT12",'Major retrofit'!$AL$23,IF(F42="Scenario2PBT12",'Major retrofit'!$AM$23,IF(F42="Scenario3PBT12",'Major retrofit'!$AN$23,"")))&amp;IF(F42="Scenario1PBT13",'Major retrofit'!$AO$23,IF(F42="Scenario2PBT13",'Major retrofit'!$AP$23,IF(F42="Scenario3PBT13",'Major retrofit'!$AQ$23,"")))&amp;IF(F42="Scenario1PBT14",'Major retrofit'!$AR$23,IF(F42="Scenario2PBT14",'Major retrofit'!$AS$23,IF(F42="Scenario3PBT14",'Major retrofit'!$AT$23,"")))&amp;IF(F42="Scenario1PBT15",'Major retrofit'!$AU$23,IF(F42="Scenario2PBT15",'Major retrofit'!$AV$23,IF(F42="Scenario3PBT15",'Major retrofit'!$AW$23,"")))</f>
        <v/>
      </c>
      <c r="P42" s="117">
        <f t="shared" si="15"/>
        <v>0</v>
      </c>
      <c r="Q42" s="117" t="str">
        <f>IF(F42="Scenario1PBT1",'Major retrofit'!$E$25,IF(F42="Scenario2PBT1",'Major retrofit'!$F$25,IF(F42="Scenario3PBT1",'Major retrofit'!$G$25,"")))&amp;IF(F42="Scenario1PBT2",'Major retrofit'!$H$25,IF(F42="Scenario2PBT2",'Major retrofit'!$I$25,IF(F42="Scenario3PBT2",'Major retrofit'!$J$25,"")))&amp;IF(F42="Scenario1PBT3",'Major retrofit'!$K$25,IF(F42="Scenario2PBT3",'Major retrofit'!$L$25,IF(F42="Scenario3PBT3",'Major retrofit'!$M$25,"")))&amp;IF(F42="Scenario1PBT4",'Major retrofit'!$N$25,IF(F42="Scenario2PBT4",'Major retrofit'!$O$25,IF(F42="Scenario3PBT4",'Major retrofit'!$P$25,"")))&amp;IF(F42="Scenario1PBT5",'Major retrofit'!$Q$25,IF(F42="Scenario2PBT5",'Major retrofit'!$R$25,IF(F42="Scenario3PBT5",'Major retrofit'!$S$25,"")))&amp;IF(F42="Scenario1PBT6",'Major retrofit'!$T$25,IF(F42="Scenario2PBT6",'Major retrofit'!$U$25,IF(F42="Scenario3PBT6",'Major retrofit'!$V$25,"")))&amp;IF(F42="Scenario1PBT7",'Major retrofit'!$W$25,IF(F42="Scenario2PBT7",'Major retrofit'!$X$25,IF(F42="Scenario3PBT7",'Major retrofit'!$Y$25,"")))&amp;IF(F42="Scenario1PBT8",'Major retrofit'!$Z$25,IF(F42="Scenario2PBT8",'Major retrofit'!$AA$25,IF(F42="Scenario3PBT8",'Major retrofit'!$AB$25,"")))&amp;IF(F42="Scenario1PBT9",'Major retrofit'!$AC$25,IF(F42="Scenario2PBT9",'Major retrofit'!$AD$25,IF(F42="Scenario3PBT9",'Major retrofit'!$AE$25,"")))&amp;IF(F42="Scenario1PBT10",'Major retrofit'!$AF$25,IF(F42="Scenario2PBT10",'Major retrofit'!$AG$25,IF(F42="Scenario3PBT10",'Major retrofit'!$AH$25,"")))&amp;IF(F42="Scenario1PBT11",'Major retrofit'!$AI$25,IF(F42="Scenario2PBT11",'Major retrofit'!$AJ$25,IF(F42="Scenario3PBT11",'Major retrofit'!$AK$25,"")))&amp;IF(F42="Scenario1PBT12",'Major retrofit'!$AL$25,IF(F42="Scenario2PBT12",'Major retrofit'!$AM$25,IF(F42="Scenario3PBT12",'Major retrofit'!$AN$25,"")))&amp;IF(F42="Scenario1PBT13",'Major retrofit'!$AO$25,IF(F42="Scenario2PBT13",'Major retrofit'!$AP$25,IF(F42="Scenario3PBT13",'Major retrofit'!$AQ$25,"")))&amp;IF(F42="Scenario1PBT14",'Major retrofit'!$AR$25,IF(F42="Scenario2PBT14",'Major retrofit'!$AS$25,IF(F42="Scenario3PBT14",'Major retrofit'!$AT$25,"")))&amp;IF(F42="Scenario1PBT15",'Major retrofit'!$AU$25,IF(F42="Scenario2PBT15",'Major retrofit'!$AV$25,IF(F42="Scenario3PBT15",'Major retrofit'!$AW$25,"")))</f>
        <v/>
      </c>
      <c r="R42" s="117">
        <f t="shared" si="16"/>
        <v>0</v>
      </c>
      <c r="S42" s="117" t="str">
        <f>IF(F42="Scenario1PBT1",'Major retrofit'!$E$27,IF(F42="Scenario2PBT1",'Major retrofit'!$F$27,IF(F42="Scenario3PBT1",'Major retrofit'!$G$27,"")))&amp;IF(F42="Scenario1PBT2",'Major retrofit'!$H$27,IF(F42="Scenario2PBT2",'Major retrofit'!$I$27,IF(F42="Scenario3PBT2",'Major retrofit'!$J$27,"")))&amp;IF(F42="Scenario1PBT3",'Major retrofit'!$K$27,IF(F42="Scenario2PBT3",'Major retrofit'!$L$27,IF(F42="Scenario3PBT3",'Major retrofit'!$M$27,"")))&amp;IF(F42="Scenario1PBT4",'Major retrofit'!$N$27,IF(F42="Scenario2PBT4",'Major retrofit'!$O$27,IF(F42="Scenario3PBT4",'Major retrofit'!$P$27,"")))&amp;IF(F42="Scenario1PBT5",'Major retrofit'!$Q$27,IF(F42="Scenario2PBT5",'Major retrofit'!$R$27,IF(F42="Scenario3PBT5",'Major retrofit'!$S$27,"")))&amp;IF(F42="Scenario1PBT6",'Major retrofit'!$T$27,IF(F42="Scenario2PBT6",'Major retrofit'!$U$27,IF(F42="Scenario3PBT6",'Major retrofit'!$V$27,"")))&amp;IF(F42="Scenario1PBT7",'Major retrofit'!$W$27,IF(F42="Scenario2PBT7",'Major retrofit'!$X$27,IF(F42="Scenario3PBT7",'Major retrofit'!$Y$27,"")))&amp;IF(F42="Scenario1PBT8",'Major retrofit'!$Z$27,IF(F42="Scenario2PBT8",'Major retrofit'!$AA$27,IF(F42="Scenario3PBT8",'Major retrofit'!$AB$27,"")))&amp;IF(F42="Scenario1PBT9",'Major retrofit'!$AC$27,IF(F42="Scenario2PBT9",'Major retrofit'!$AD$27,IF(F42="Scenario3PBT9",'Major retrofit'!$AE$27,"")))&amp;IF(F42="Scenario1PBT10",'Major retrofit'!$AF$27,IF(F42="Scenario2PBT10",'Major retrofit'!$AG$27,IF(F42="Scenario3PBT10",'Major retrofit'!$AH$27,"")))&amp;IF(F42="Scenario1PBT11",'Major retrofit'!$AI$27,IF(F42="Scenario2PBT11",'Major retrofit'!$AJ$27,IF(F42="Scenario3PBT11",'Major retrofit'!$AK$27,"")))&amp;IF(F42="Scenario1PBT12",'Major retrofit'!$AL$27,IF(F42="Scenario2PBT12",'Major retrofit'!$AM$27,IF(F42="Scenario3PBT12",'Major retrofit'!$AN$27,"")))&amp;IF(F42="Scenario1PBT13",'Major retrofit'!$AO$27,IF(F42="Scenario2PBT13",'Major retrofit'!$AP$27,IF(F42="Scenario3PBT13",'Major retrofit'!$AQ$27,"")))&amp;IF(F42="Scenario1PBT14",'Major retrofit'!$AR$27,IF(F42="Scenario2PBT14",'Major retrofit'!$AS$27,IF(F42="Scenario3PBT14",'Major retrofit'!$AT$27,"")))&amp;IF(F42="Scenario1PBT15",'Major retrofit'!$AU$27,IF(F42="Scenario2PBT15",'Major retrofit'!$AV$27,IF(F42="Scenario3PBT15",'Major retrofit'!$AW$27,"")))</f>
        <v/>
      </c>
      <c r="T42" s="207">
        <f t="shared" si="17"/>
        <v>0</v>
      </c>
      <c r="U42" s="206" t="str">
        <f>IF(F42="Scenario1PBT1",'Major retrofit'!$E$38,IF(F42="Scenario2PBT1",'Major retrofit'!$F$38,IF(F42="Scenario3PBT1",'Major retrofit'!$G$38,"")))&amp;IF(F42="Scenario1PBT2",'Major retrofit'!$H$38,IF(F42="Scenario2PBT2",'Major retrofit'!$I$38,IF(F42="Scenario3PBT2",'Major retrofit'!$J$38,"")))&amp;IF(F42="Scenario1PBT3",'Major retrofit'!$K$38,IF(F42="Scenario2PBT3",'Major retrofit'!$L$38,IF(F42="Scenario3PBT3",'Major retrofit'!$M$38,"")))&amp;IF(F42="Scenario1PBT4",'Major retrofit'!$N$38,IF(F42="Scenario2PBT4",'Major retrofit'!$O$38,IF(F42="Scenario3PBT4",'Major retrofit'!$P$38,"")))&amp;IF(F42="Scenario1PBT5",'Major retrofit'!$Q$38,IF(F42="Scenario2PBT5",'Major retrofit'!$R$38,IF(F42="Scenario3PBT5",'Major retrofit'!$S$38,"")))&amp;IF(F42="Scenario1PBT6",'Major retrofit'!$T$38,IF(F42="Scenario2PBT6",'Major retrofit'!$U$38,IF(F42="Scenario3PBT6",'Major retrofit'!$V$38,"")))&amp;IF(F42="Scenario1PBT7",'Major retrofit'!$W$38,IF(F42="Scenario2PBT7",'Major retrofit'!$X$38,IF(F42="Scenario3PBT7",'Major retrofit'!$Y$38,"")))&amp;IF(F42="Scenario1PBT8",'Major retrofit'!$Z$38,IF(F42="Scenario2PBT8",'Major retrofit'!$AA$38,IF(F42="Scenario3PBT8",'Major retrofit'!$AB$38,"")))&amp;IF(F42="Scenario1PBT9",'Major retrofit'!$AC$38,IF(F42="Scenario2PBT9",'Major retrofit'!$AD$38,IF(F42="Scenario3PBT9",'Major retrofit'!$AE$38,"")))&amp;IF(F42="Scenario1PBT10",'Major retrofit'!$AF$38,IF(F42="Scenario2PBT10",'Major retrofit'!$AG$38,IF(F42="Scenario3PBT10",'Major retrofit'!$AH$38,"")))&amp;IF(F42="Scenario1PBT11",'Major retrofit'!$AI$38,IF(F42="Scenario2PBT11",'Major retrofit'!$AJ$38,IF(F42="Scenario3PBT11",'Major retrofit'!$AK$38,"")))&amp;IF(F42="Scenario1PBT12",'Major retrofit'!$AL$38,IF(F42="Scenario2PBT12",'Major retrofit'!$AM$38,IF(F42="Scenario3PBT12",'Major retrofit'!$AN$38,"")))&amp;IF(F42="Scenario1PBT13",'Major retrofit'!$AO$38,IF(F42="Scenario2PBT13",'Major retrofit'!$AP$38,IF(F42="Scenario3PBT13",'Major retrofit'!$AQ$38,"")))&amp;IF(F42="Scenario1PBT14",'Major retrofit'!$AR$38,IF(F42="Scenario2PBT14",'Major retrofit'!$AS$38,IF(F42="Scenario3PBT14",'Major retrofit'!$AT$38,"")))&amp;IF(F42="Scenario1PBT15",'Major retrofit'!$AU$38,IF(F42="Scenario2PBT15",'Major retrofit'!$AV$38,IF(F42="Scenario3PBT15",'Major retrofit'!$AW$38,"")))</f>
        <v/>
      </c>
      <c r="V42" s="117">
        <f t="shared" si="18"/>
        <v>0</v>
      </c>
      <c r="W42" s="117" t="str">
        <f>IF(F42="Scenario1PBT1",'Major retrofit'!$E$40,IF(F42="Scenario2PBT1",'Major retrofit'!$F$40,IF(F42="Scenario3PBT1",'Major retrofit'!$G$40,"")))&amp;IF(F42="Scenario1PBT2",'Major retrofit'!$H$40,IF(F42="Scenario2PBT2",'Major retrofit'!$I$40,IF(F42="Scenario3PBT2",'Major retrofit'!$J$40,"")))&amp;IF(F42="Scenario1PBT3",'Major retrofit'!$K$40,IF(F42="Scenario2PBT3",'Major retrofit'!$L$40,IF(F42="Scenario3PBT3",'Major retrofit'!$M$40,"")))&amp;IF(F42="Scenario1PBT4",'Major retrofit'!$N$40,IF(F42="Scenario2PBT4",'Major retrofit'!$O$40,IF(F42="Scenario3PBT4",'Major retrofit'!$P$40,"")))&amp;IF(F42="Scenario1PBT5",'Major retrofit'!$Q$40,IF(F42="Scenario2PBT5",'Major retrofit'!$R$40,IF(F42="Scenario3PBT5",'Major retrofit'!$S$40,"")))&amp;IF(F42="Scenario1PBT6",'Major retrofit'!$T$40,IF(F42="Scenario2PBT6",'Major retrofit'!$U$40,IF(F42="Scenario3PBT6",'Major retrofit'!$V$40,"")))&amp;IF(F42="Scenario1PBT7",'Major retrofit'!$W$40,IF(F42="Scenario2PBT7",'Major retrofit'!$X$40,IF(F42="Scenario3PBT7",'Major retrofit'!$Y$40,"")))&amp;IF(F42="Scenario1PBT8",'Major retrofit'!$Z$40,IF(F42="Scenario2PBT8",'Major retrofit'!$AA$40,IF(F42="Scenario3PBT8",'Major retrofit'!$AB$40,"")))&amp;IF(F42="Scenario1PBT9",'Major retrofit'!$AC$40,IF(F42="Scenario2PBT9",'Major retrofit'!$AD$40,IF(F42="Scenario3PBT9",'Major retrofit'!$AE$40,"")))&amp;IF(F42="Scenario1PBT10",'Major retrofit'!$AF$40,IF(F42="Scenario2PBT10",'Major retrofit'!$AG$40,IF(F42="Scenario3PBT10",'Major retrofit'!$AH$40,"")))&amp;IF(F42="Scenario1PBT11",'Major retrofit'!$AI$40,IF(F42="Scenario2PBT11",'Major retrofit'!$AJ$40,IF(F42="Scenario3PBT11",'Major retrofit'!$AK$40,"")))&amp;IF(F42="Scenario1PBT12",'Major retrofit'!$AL$40,IF(F42="Scenario2PBT12",'Major retrofit'!$AM$40,IF(F42="Scenario3PBT12",'Major retrofit'!$AN$40,"")))&amp;IF(F42="Scenario1PBT13",'Major retrofit'!$AO$40,IF(F42="Scenario2PBT13",'Major retrofit'!$AP$40,IF(F42="Scenario3PBT13",'Major retrofit'!$AQ$40,"")))&amp;IF(F42="Scenario1PBT14",'Major retrofit'!$AR$40,IF(F42="Scenario2PBT14",'Major retrofit'!$AS$40,IF(F42="Scenario3PBT14",'Major retrofit'!$AT$40,"")))&amp;IF(F42="Scenario1PBT15",'Major retrofit'!$AU$40,IF(F42="Scenario2PBT15",'Major retrofit'!$AV$40,IF(F42="Scenario3PBT15",'Major retrofit'!$AW$40,"")))</f>
        <v/>
      </c>
      <c r="X42" s="117">
        <f t="shared" si="19"/>
        <v>0</v>
      </c>
      <c r="Y42" s="117" t="str">
        <f>IF(F42="Scenario1PBT1",'Major retrofit'!$E$42,IF(F42="Scenario2PBT1",'Major retrofit'!$F$42,IF(F42="Scenario3PBT1",'Major retrofit'!$G$42,"")))&amp;IF(F42="Scenario1PBT2",'Major retrofit'!$H$42,IF(F42="Scenario2PBT2",'Major retrofit'!$I$42,IF(F42="Scenario3PBT2",'Major retrofit'!$J$42,"")))&amp;IF(F42="Scenario1PBT3",'Major retrofit'!$K$42,IF(F42="Scenario2PBT3",'Major retrofit'!$L$42,IF(F42="Scenario3PBT3",'Major retrofit'!$M$42,"")))&amp;IF(F42="Scenario1PBT4",'Major retrofit'!$N$42,IF(F42="Scenario2PBT4",'Major retrofit'!$O$42,IF(F42="Scenario3PBT4",'Major retrofit'!$P$42,"")))&amp;IF(F42="Scenario1PBT5",'Major retrofit'!$Q$42,IF(F42="Scenario2PBT5",'Major retrofit'!$R$42,IF(F42="Scenario3PBT5",'Major retrofit'!$S$42,"")))&amp;IF(F42="Scenario1PBT6",'Major retrofit'!$T$42,IF(F42="Scenario2PBT6",'Major retrofit'!$U$42,IF(F42="Scenario3PBT6",'Major retrofit'!$V$42,"")))&amp;IF(F42="Scenario1PBT7",'Major retrofit'!$W$42,IF(F42="Scenario2PBT7",'Major retrofit'!$X$42,IF(F42="Scenario3PBT7",'Major retrofit'!$Y$42,"")))&amp;IF(F42="Scenario1PBT8",'Major retrofit'!$Z$42,IF(F42="Scenario2PBT8",'Major retrofit'!$AA$42,IF(F42="Scenario3PBT8",'Major retrofit'!$AB$42,"")))&amp;IF(F42="Scenario1PBT9",'Major retrofit'!$AC$42,IF(F42="Scenario2PBT9",'Major retrofit'!$AD$42,IF(F42="Scenario3PBT9",'Major retrofit'!$AE$42,"")))&amp;IF(F42="Scenario1PBT10",'Major retrofit'!$AF$42,IF(F42="Scenario2PBT10",'Major retrofit'!$AG$42,IF(F42="Scenario3PBT10",'Major retrofit'!$AH$42,"")))&amp;IF(F42="Scenario1PBT11",'Major retrofit'!$AI$42,IF(F42="Scenario2PBT11",'Major retrofit'!$AJ$42,IF(F42="Scenario3PBT11",'Major retrofit'!$AK$42,"")))&amp;IF(F42="Scenario1PBT12",'Major retrofit'!$AL$42,IF(F42="Scenario2PBT12",'Major retrofit'!$AM$42,IF(F42="Scenario3PBT12",'Major retrofit'!$AN$42,"")))&amp;IF(F42="Scenario1PBT13",'Major retrofit'!$AO$42,IF(F42="Scenario2PBT13",'Major retrofit'!$AP$42,IF(F42="Scenario3PBT13",'Major retrofit'!$AQ$42,"")))&amp;IF(F42="Scenario1PBT14",'Major retrofit'!$AR$42,IF(F42="Scenario2PBT14",'Major retrofit'!$AS$42,IF(F42="Scenario3PBT14",'Major retrofit'!$AT$42,"")))&amp;IF(F42="Scenario1PBT15",'Major retrofit'!$AU$42,IF(F42="Scenario2PBT15",'Major retrofit'!$AV$42,IF(F42="Scenario3PBT15",'Major retrofit'!$AW$42,"")))</f>
        <v/>
      </c>
      <c r="Z42" s="117">
        <f t="shared" si="20"/>
        <v>0</v>
      </c>
      <c r="AA42" s="178" t="str">
        <f>IF(F42="Scenario1PBT1",'Major retrofit'!$E$101,IF(F42="Scenario2PBT1",'Major retrofit'!$F$101,IF(F42="Scenario3PBT1",'Major retrofit'!$G$101,"")))&amp;IF(F42="Scenario1PBT2",'Major retrofit'!$H$101,IF(F42="Scenario2PBT2",'Major retrofit'!$I$101,IF(F42="Scenario3PBT2",'Major retrofit'!$J$101,"")))&amp;IF(F42="Scenario1PBT3",'Major retrofit'!$K$101,IF(F42="Scenario2PBT3",'Major retrofit'!$L$101,IF(F42="Scenario3PBT3",'Major retrofit'!$M$101,"")))&amp;IF(F42="Scenario1PBT4",'Major retrofit'!$N$101,IF(F42="Scenario2PBT4",'Major retrofit'!$O$101,IF(F42="Scenario3PBT4",'Major retrofit'!$P$101,"")))&amp;IF(F42="Scenario1PBT5",'Major retrofit'!$Q$101,IF(F42="Scenario2PBT5",'Major retrofit'!$R$101,IF(F42="Scenario3PBT5",'Major retrofit'!$S$101,"")))&amp;IF(F42="Scenario1PBT6",'Major retrofit'!$T$101,IF(F42="Scenario2PBT6",'Major retrofit'!$U$101,IF(F42="Scenario3PBT6",'Major retrofit'!$V$101,"")))&amp;IF(F42="Scenario1PBT7",'Major retrofit'!$W$101,IF(F42="Scenario2PBT7",'Major retrofit'!$X$101,IF(F42="Scenario3PBT7",'Major retrofit'!$Y$101,"")))&amp;IF(F42="Scenario1PBT8",'Major retrofit'!$Z$101,IF(F42="Scenario2PBT8",'Major retrofit'!$AA$101,IF(F42="Scenario3PBT8",'Major retrofit'!$AB$101,"")))&amp;IF(F42="Scenario1PBT9",'Major retrofit'!$AC$101,IF(F42="Scenario2PBT9",'Major retrofit'!$AD$101,IF(F42="Scenario3PBT9",'Major retrofit'!$AE$101,"")))&amp;IF(F42="Scenario1PBT10",'Major retrofit'!$AF$101,IF(F42="Scenario2PBT10",'Major retrofit'!$AG$101,IF(F42="Scenario3PBT10",'Major retrofit'!$AH$101,"")))&amp;IF(F42="Scenario1PBT11",'Major retrofit'!$AI$101,IF(F42="Scenario2PBT11",'Major retrofit'!$AJ$101,IF(F42="Scenario3PBT11",'Major retrofit'!$AK$101,"")))&amp;IF(F42="Scenario1PBT12",'Major retrofit'!$AL$101,IF(F42="Scenario2PBT12",'Major retrofit'!$AM$101,IF(F42="Scenario3PBT12",'Major retrofit'!$AN$101,"")))&amp;IF(F42="Scenario1PBT13",'Major retrofit'!$AO$101,IF(F42="Scenario2PBT13",'Major retrofit'!$AP$101,IF(F42="Scenario3PBT13",'Major retrofit'!$AQ$101,"")))&amp;IF(F42="Scenario1PBT14",'Major retrofit'!$AR$101,IF(F42="Scenario2PBT14",'Major retrofit'!$AS$101,IF(F42="Scenario3PBT14",'Major retrofit'!$AT$101,"")))&amp;IF(F42="Scenario1PBT15",'Major retrofit'!$AU$101,IF(F42="Scenario2PBT15",'Major retrofit'!$AV$101,IF(F42="Scenario3PBT15",'Major retrofit'!$AW$101,"")))</f>
        <v/>
      </c>
      <c r="AB42" s="179">
        <f t="shared" si="21"/>
        <v>0</v>
      </c>
      <c r="AC42" s="208">
        <f>IFERROR('Projection_Base-case'!G42-G42,0)</f>
        <v>0</v>
      </c>
      <c r="AD42" s="117">
        <f t="shared" si="24"/>
        <v>0</v>
      </c>
      <c r="AE42" s="117">
        <f>IFERROR(100*AC42/'Projection_Base-case'!G42,0)</f>
        <v>0</v>
      </c>
      <c r="AF42" s="117">
        <f>IFERROR('Projection_Base-case'!I42-I42,0)</f>
        <v>0</v>
      </c>
      <c r="AG42" s="117">
        <f t="shared" si="25"/>
        <v>0</v>
      </c>
      <c r="AH42" s="117">
        <f>IFERROR(100*AF42/'Projection_Base-case'!I42,0)</f>
        <v>0</v>
      </c>
      <c r="AI42" s="117">
        <f>IFERROR('Projection_Base-case'!K42-K42,0)</f>
        <v>0</v>
      </c>
      <c r="AJ42" s="117">
        <f t="shared" si="26"/>
        <v>0</v>
      </c>
      <c r="AK42" s="117">
        <f>IFERROR(100*AI42/'Projection_Base-case'!K42,0)</f>
        <v>0</v>
      </c>
      <c r="AL42" s="117">
        <f>IFERROR(M42-'Projection_Base-case'!M42,0)</f>
        <v>0</v>
      </c>
      <c r="AM42" s="117">
        <f t="shared" si="27"/>
        <v>0</v>
      </c>
      <c r="AN42" s="179">
        <f>IFERROR(IF('Projection_Base-case'!N42&gt;0,100*AM42/'Projection_Base-case'!N42,100*AM42/N42),0)</f>
        <v>0</v>
      </c>
      <c r="AO42" s="206">
        <f>IFERROR('Projection_Base-case'!O42-O42,0)</f>
        <v>0</v>
      </c>
      <c r="AP42" s="117">
        <f t="shared" si="28"/>
        <v>0</v>
      </c>
      <c r="AQ42" s="117">
        <f>IFERROR(100*AO42/'Projection_Base-case'!O42,0)</f>
        <v>0</v>
      </c>
      <c r="AR42" s="117">
        <f>IFERROR('Projection_Base-case'!Q42-Q42,0)</f>
        <v>0</v>
      </c>
      <c r="AS42" s="117">
        <f t="shared" si="29"/>
        <v>0</v>
      </c>
      <c r="AT42" s="117">
        <f>IFERROR(100*AR42/'Projection_Base-case'!Q42,0)</f>
        <v>0</v>
      </c>
      <c r="AU42" s="117">
        <f>IFERROR('Projection_Base-case'!S42-S42,0)</f>
        <v>0</v>
      </c>
      <c r="AV42" s="117">
        <f t="shared" si="30"/>
        <v>0</v>
      </c>
      <c r="AW42" s="118">
        <f>IFERROR(100*AU42/'Projection_Base-case'!S42,0)</f>
        <v>0</v>
      </c>
      <c r="AX42" s="206">
        <f>IFERROR('Projection_Base-case'!U42-U42,0)</f>
        <v>0</v>
      </c>
      <c r="AY42" s="117">
        <f t="shared" si="31"/>
        <v>0</v>
      </c>
      <c r="AZ42" s="117">
        <f>IFERROR(100*AX42/'Projection_Base-case'!U42,0)</f>
        <v>0</v>
      </c>
      <c r="BA42" s="117">
        <f>IFERROR('Projection_Base-case'!W42-W42,0)</f>
        <v>0</v>
      </c>
      <c r="BB42" s="117">
        <f t="shared" si="32"/>
        <v>0</v>
      </c>
      <c r="BC42" s="117">
        <f>IFERROR(100*BA42/'Projection_Base-case'!W42,0)</f>
        <v>0</v>
      </c>
      <c r="BD42" s="117">
        <f>IFERROR('Projection_Base-case'!Y42-Y42,0)</f>
        <v>0</v>
      </c>
      <c r="BE42" s="117">
        <f t="shared" si="33"/>
        <v>0</v>
      </c>
      <c r="BF42" s="117">
        <f>IFERROR(100*BD42/'Projection_Base-case'!Y42,0)</f>
        <v>0</v>
      </c>
      <c r="BG42" s="178">
        <f t="shared" si="22"/>
        <v>0</v>
      </c>
      <c r="BH42" s="179">
        <f t="shared" si="23"/>
        <v>0</v>
      </c>
    </row>
    <row r="43" spans="1:60" ht="15" thickBot="1">
      <c r="A43" s="205">
        <v>38</v>
      </c>
      <c r="B43" s="119">
        <f>IF('Projection_Base-case'!B43&lt;&gt;"",'Projection_Base-case'!B43,0)</f>
        <v>0</v>
      </c>
      <c r="C43" s="119">
        <f>IF('Projection_Base-case'!C43&lt;&gt;"",'Projection_Base-case'!C43,0)</f>
        <v>0</v>
      </c>
      <c r="D43" s="119">
        <f>IF('Projection_Base-case'!D43&lt;&gt;"",'Projection_Base-case'!D43,0)</f>
        <v>0</v>
      </c>
      <c r="E43" s="263" t="str">
        <f>IF(AND('Résultats major'!$AC$3="OUI",'Résultats major'!E42&lt;&gt;""),'Résultats major'!E42,IF(OR(D43="PBT1",D43="PBT2",D43="PBT3",D43="PBT4",D43="PBT5",D43="PBT6",D43="PBT7",D43="PBT8",D43="PBT10"),"Scenario1",IF(D43="PBT9","Scenario2","")))</f>
        <v/>
      </c>
      <c r="F43" s="202" t="str">
        <f t="shared" si="10"/>
        <v>0</v>
      </c>
      <c r="G43" s="177" t="str">
        <f>IF(F43="Scenario1PBT1",'Major retrofit'!$E$6,IF(F43="Scenario2PBT1",'Major retrofit'!$F$6,IF(F43="Scenario3PBT1",'Major retrofit'!$G$6,"")))&amp;IF(F43="Scenario1PBT2",'Major retrofit'!$H$6,IF(F43="Scenario2PBT2",'Major retrofit'!$I$6,IF(F43="Scenario3PBT2",'Major retrofit'!$J$6,"")))&amp;IF(F43="Scenario1PBT3",'Major retrofit'!$K$6,IF(F43="Scenario2PBT3",'Major retrofit'!$L$6,IF(F43="Scenario3PBT3",'Major retrofit'!$M$6,"")))&amp;IF(F43="Scenario1PBT4",'Major retrofit'!$N$6,IF(F43="Scenario2PBT4",'Major retrofit'!$O$6,IF(F43="Scenario3PBT4",'Major retrofit'!$P$6,"")))&amp;IF(F43="Scenario1PBT5",'Major retrofit'!$Q$6,IF(F43="Scenario2PBT5",'Major retrofit'!$R$6,IF(F43="Scenario3PBT5",'Major retrofit'!$S$6,"")))&amp;IF(F43="Scenario1PBT6",'Major retrofit'!$T$6,IF(F43="Scenario2PBT6",'Major retrofit'!$U$6,IF(F43="Scenario3PBT6",'Major retrofit'!$V$6,"")))&amp;IF(F43="Scenario1PBT7",'Major retrofit'!$W$6,IF(F43="Scenario2PBT7",'Major retrofit'!$X$6,IF(F43="Scenario3PBT7",'Major retrofit'!$Y$6,"")))&amp;IF(F43="Scenario1PBT8",'Major retrofit'!$Z$6,IF(F43="Scenario2PBT8",'Major retrofit'!$AA$6,IF(F43="Scenario3PBT8",'Major retrofit'!$AB$6,"")))&amp;IF(F43="Scenario1PBT9",'Major retrofit'!$AC$6,IF(F43="Scenario2PBT9",'Major retrofit'!$AD$6,IF(F43="Scenario3PBT9",'Major retrofit'!$AE$6,"")))&amp;IF(F43="Scenario1PBT10",'Major retrofit'!$AF$6,IF(F43="Scenario2PBT10",'Major retrofit'!$AG$6,IF(F43="Scenario3PBT10",'Major retrofit'!$AH$6,"")))&amp;IF(F43="Scenario1PBT11",'Major retrofit'!$AI$6,IF(F43="Scenario2PBT11",'Major retrofit'!$AJ$6,IF(F43="Scenario3PBT11",'Major retrofit'!$AK$6,"")))&amp;IF(F43="Scenario1PBT12",'Major retrofit'!$AL$6,IF(F43="Scenario2PBT12",'Major retrofit'!$AM$6,IF(F43="Scenario3PBT12",'Major retrofit'!$AN$6,"")))&amp;IF(F43="Scenario1PBT13",'Major retrofit'!$AO$6,IF(F43="Scenario2PBT13",'Major retrofit'!$AP$6,IF(F43="Scenario3PBT13",'Major retrofit'!$AQ$6,"")))&amp;IF(F43="Scenario1PBT14",'Major retrofit'!$AR$6,IF(F43="Scenario2PBT14",'Major retrofit'!$AS$6,IF(F43="Scenario3PBT14",'Major retrofit'!$AT$6,"")))&amp;IF(F43="Scenario1PBT15",'Major retrofit'!$AU$6,IF(F43="Scenario2PBT15",'Major retrofit'!$AV$6,IF(F43="Scenario3PBT15",'Major retrofit'!$AW$6,"")))</f>
        <v/>
      </c>
      <c r="H43" s="117">
        <f t="shared" si="11"/>
        <v>0</v>
      </c>
      <c r="I43" s="178" t="str">
        <f>IF(F43="Scenario1PBT1",'Major retrofit'!$E$16,IF(F43="Scenario2PBT1",'Major retrofit'!$F$16,IF(F43="Scenario3PBT1",'Major retrofit'!$G$16,"")))&amp;IF(F43="Scenario1PBT2",'Major retrofit'!$H$16,IF(F43="Scenario2PBT2",'Major retrofit'!$I$16,IF(F43="Scenario3PBT2",'Major retrofit'!$J$16,"")))&amp;IF(F43="Scenario1PBT3",'Major retrofit'!$K$16,IF(F43="Scenario2PBT3",'Major retrofit'!$L$16,IF(F43="Scenario3PBT3",'Major retrofit'!$M$16,"")))&amp;IF(F43="Scenario1PBT4",'Major retrofit'!$N$16,IF(F43="Scenario2PBT4",'Major retrofit'!$O$16,IF(F43="Scenario3PBT4",'Major retrofit'!$P$16,"")))&amp;IF(F43="Scenario1PBT5",'Major retrofit'!$Q$16,IF(F43="Scenario2PBT5",'Major retrofit'!$R$16,IF(F43="Scenario3PBT5",'Major retrofit'!$S$16,"")))&amp;IF(F43="Scenario1PBT6",'Major retrofit'!$T$16,IF(F43="Scenario2PBT6",'Major retrofit'!$U$16,IF(F43="Scenario3PBT6",'Major retrofit'!$V$16,"")))&amp;IF(F43="Scenario1PBT7",'Major retrofit'!$W$16,IF(F43="Scenario2PBT7",'Major retrofit'!$X$16,IF(F43="Scenario3PBT7",'Major retrofit'!$Y$16,"")))&amp;IF(F43="Scenario1PBT8",'Major retrofit'!$Z$16,IF(F43="Scenario2PBT8",'Major retrofit'!$AA$16,IF(F43="Scenario3PBT8",'Major retrofit'!$AB$16,"")))&amp;IF(F43="Scenario1PBT9",'Major retrofit'!$AC$16,IF(F43="Scenario2PBT9",'Major retrofit'!$AD$16,IF(F43="Scenario3PBT9",'Major retrofit'!$AE$16,"")))&amp;IF(F43="Scenario1PBT10",'Major retrofit'!$AF$16,IF(F43="Scenario2PBT10",'Major retrofit'!$AG$16,IF(F43="Scenario3PBT10",'Major retrofit'!$AH$16,"")))&amp;IF(F43="Scenario1PBT11",'Major retrofit'!$AI$16,IF(F43="Scenario2PBT11",'Major retrofit'!$AJ$16,IF(F43="Scenario3PBT11",'Major retrofit'!$AK$16,"")))&amp;IF(F43="Scenario1PBT12",'Major retrofit'!$AL$16,IF(F43="Scenario2PBT12",'Major retrofit'!$AM$16,IF(F43="Scenario3PBT12",'Major retrofit'!$AN$16,"")))&amp;IF(F43="Scenario1PBT13",'Major retrofit'!$AO$16,IF(F43="Scenario2PBT13",'Major retrofit'!$AP$16,IF(F43="Scenario3PBT13",'Major retrofit'!$AQ$16,"")))&amp;IF(F43="Scenario1PBT14",'Major retrofit'!$AR$16,IF(F43="Scenario2PBT14",'Major retrofit'!$AS$16,IF(F43="Scenario3PBT14",'Major retrofit'!$AT$16,"")))&amp;IF(F43="Scenario1PBT15",'Major retrofit'!$AU$16,IF(F43="Scenario2PBT15",'Major retrofit'!$AV$16,IF(F43="Scenario3PBT15",'Major retrofit'!$AW$16,"")))</f>
        <v/>
      </c>
      <c r="J43" s="117">
        <f t="shared" si="12"/>
        <v>0</v>
      </c>
      <c r="K43" s="117" t="str">
        <f>IF(F43="Scenario1PBT1",'Major retrofit'!$E$18,IF(F43="Scenario2PBT1",'Major retrofit'!$F$18,IF(F43="Scenario3PBT1",'Major retrofit'!$G$18,"")))&amp;IF(F43="Scenario1PBT2",'Major retrofit'!$H$18,IF(F43="Scenario2PBT2",'Major retrofit'!$I$18,IF(F43="Scenario3PBT2",'Major retrofit'!$J$18,"")))&amp;IF(F43="Scenario1PBT3",'Major retrofit'!$K$18,IF(F43="Scenario2PBT3",'Major retrofit'!$L$18,IF(F43="Scenario3PBT3",'Major retrofit'!$M$18,"")))&amp;IF(F43="Scenario1PBT4",'Major retrofit'!$N$18,IF(F43="Scenario2PBT4",'Major retrofit'!$O$18,IF(F43="Scenario3PBT4",'Major retrofit'!$P$18,"")))&amp;IF(F43="Scenario1PBT5",'Major retrofit'!$Q$18,IF(F43="Scenario2PBT5",'Major retrofit'!$R$18,IF(F43="Scenario3PBT5",'Major retrofit'!$S$18,"")))&amp;IF(F43="Scenario1PBT6",'Major retrofit'!$T$18,IF(F43="Scenario2PBT6",'Major retrofit'!$U$18,IF(F43="Scenario3PBT6",'Major retrofit'!$V$18,"")))&amp;IF(F43="Scenario1PBT7",'Major retrofit'!$W$18,IF(F43="Scenario2PBT7",'Major retrofit'!$X$18,IF(F43="Scenario3PBT7",'Major retrofit'!$Y$18,"")))&amp;IF(F43="Scenario1PBT8",'Major retrofit'!$Z$18,IF(F43="Scenario2PBT8",'Major retrofit'!$AA$18,IF(F43="Scenario3PBT8",'Major retrofit'!$AB$18,"")))&amp;IF(F43="Scenario1PBT9",'Major retrofit'!$AC$18,IF(F43="Scenario2PBT9",'Major retrofit'!$AD$18,IF(F43="Scenario3PBT9",'Major retrofit'!$AE$18,"")))&amp;IF(F43="Scenario1PBT10",'Major retrofit'!$AF$18,IF(F43="Scenario2PBT10",'Major retrofit'!$AG$18,IF(F43="Scenario3PBT10",'Major retrofit'!$AH$18,"")))&amp;IF(F43="Scenario1PBT11",'Major retrofit'!$AI$18,IF(F43="Scenario2PBT11",'Major retrofit'!$AJ$18,IF(F43="Scenario3PBT11",'Major retrofit'!$AK$18,"")))&amp;IF(F43="Scenario1PBT12",'Major retrofit'!$AL$18,IF(F43="Scenario2PBT12",'Major retrofit'!$AM$18,IF(F43="Scenario3PBT12",'Major retrofit'!$AN$18,"")))&amp;IF(F43="Scenario1PBT13",'Major retrofit'!$AO$18,IF(F43="Scenario2PBT13",'Major retrofit'!$AP$18,IF(F43="Scenario3PBT13",'Major retrofit'!$AQ$18,"")))&amp;IF(F43="Scenario1PBT14",'Major retrofit'!$AR$18,IF(F43="Scenario2PBT14",'Major retrofit'!$AS$18,IF(F43="Scenario3PBT14",'Major retrofit'!$AT$18,"")))&amp;IF(F43="Scenario1PBT15",'Major retrofit'!$AU$18,IF(F43="Scenario2PBT15",'Major retrofit'!$AV$18,IF(F43="Scenario3PBT15",'Major retrofit'!$AW$18,"")))</f>
        <v/>
      </c>
      <c r="L43" s="117">
        <f t="shared" si="13"/>
        <v>0</v>
      </c>
      <c r="M43" s="117" t="str">
        <f>IF(F43="Scenario1PBT1",'Major retrofit'!$E$20,IF(F43="Scenario2PBT1",'Major retrofit'!$F$20,IF(F43="Scenario3PBT1",'Major retrofit'!$G$20,"")))&amp;IF(F43="Scenario1PBT2",'Major retrofit'!$H$20,IF(F43="Scenario2PBT2",'Major retrofit'!$I$20,IF(F43="Scenario3PBT2",'Major retrofit'!$J$20,"")))&amp;IF(F43="Scenario1PBT3",'Major retrofit'!$K$20,IF(F43="Scenario2PBT3",'Major retrofit'!$L$20,IF(F43="Scenario3PBT3",'Major retrofit'!$M$20,"")))&amp;IF(F43="Scenario1PBT4",'Major retrofit'!$N$20,IF(F43="Scenario2PBT4",'Major retrofit'!$O$20,IF(F43="Scenario3PBT4",'Major retrofit'!$P$20,"")))&amp;IF(F43="Scenario1PBT5",'Major retrofit'!$Q$20,IF(F43="Scenario2PBT5",'Major retrofit'!$R$20,IF(F43="Scenario3PBT5",'Major retrofit'!$S$20,"")))&amp;IF(F43="Scenario1PBT6",'Major retrofit'!$T$20,IF(F43="Scenario2PBT6",'Major retrofit'!$U$20,IF(F43="Scenario3PBT6",'Major retrofit'!$V$20,"")))&amp;IF(F43="Scenario1PBT7",'Major retrofit'!$W$20,IF(F43="Scenario2PBT7",'Major retrofit'!$X$20,IF(F43="Scenario3PBT7",'Major retrofit'!$Y$20,"")))&amp;IF(F43="Scenario1PBT8",'Major retrofit'!$Z$20,IF(F43="Scenario2PBT8",'Major retrofit'!$AA$20,IF(F43="Scenario3PBT8",'Major retrofit'!$AB$20,"")))&amp;IF(F43="Scenario1PBT9",'Major retrofit'!$AC$20,IF(F43="Scenario2PBT9",'Major retrofit'!$AD$20,IF(F43="Scenario3PBT9",'Major retrofit'!$AE$20,"")))&amp;IF(F43="Scenario1PBT10",'Major retrofit'!$AF$20,IF(F43="Scenario2PBT10",'Major retrofit'!$AG$20,IF(F43="Scenario3PBT10",'Major retrofit'!$AH$20,"")))&amp;IF(F43="Scenario1PBT11",'Major retrofit'!$AI$20,IF(F43="Scenario2PBT11",'Major retrofit'!$AJ$20,IF(F43="Scenario3PBT11",'Major retrofit'!$AK$20,"")))&amp;IF(F43="Scenario1PBT12",'Major retrofit'!$AL$20,IF(F43="Scenario2PBT12",'Major retrofit'!$AM$20,IF(F43="Scenario3PBT12",'Major retrofit'!$AN$20,"")))&amp;IF(F43="Scenario1PBT13",'Major retrofit'!$AO$20,IF(F43="Scenario2PBT13",'Major retrofit'!$AP$20,IF(F43="Scenario3PBT13",'Major retrofit'!$AQ$20,"")))&amp;IF(F43="Scenario1PBT14",'Major retrofit'!$AR$20,IF(F43="Scenario2PBT14",'Major retrofit'!$AS$20,IF(F43="Scenario3PBT14",'Major retrofit'!$AT$20,"")))&amp;IF(F43="Scenario1PBT15",'Major retrofit'!$AU$20,IF(F43="Scenario2PBT15",'Major retrofit'!$AV$20,IF(F43="Scenario3PBT15",'Major retrofit'!$AW$20,"")))</f>
        <v/>
      </c>
      <c r="N43" s="118">
        <f t="shared" si="14"/>
        <v>0</v>
      </c>
      <c r="O43" s="206" t="str">
        <f>IF(F43="Scenario1PBT1",'Major retrofit'!$E$23,IF(F43="Scenario2PBT1",'Major retrofit'!$F$23,IF(F43="Scenario3PBT1",'Major retrofit'!$G$23,"")))&amp;IF(F43="Scenario1PBT2",'Major retrofit'!$H$23,IF(F43="Scenario2PBT2",'Major retrofit'!$I$23,IF(F43="Scenario3PBT2",'Major retrofit'!$J$23,"")))&amp;IF(F43="Scenario1PBT3",'Major retrofit'!$K$23,IF(F43="Scenario2PBT3",'Major retrofit'!$L$23,IF(F43="Scenario3PBT3",'Major retrofit'!$M$23,"")))&amp;IF(F43="Scenario1PBT4",'Major retrofit'!$N$23,IF(F43="Scenario2PBT4",'Major retrofit'!$O$23,IF(F43="Scenario3PBT4",'Major retrofit'!$P$23,"")))&amp;IF(F43="Scenario1PBT5",'Major retrofit'!$Q$23,IF(F43="Scenario2PBT5",'Major retrofit'!$R$23,IF(F43="Scenario3PBT5",'Major retrofit'!$S$23,"")))&amp;IF(F43="Scenario1PBT6",'Major retrofit'!$T$23,IF(F43="Scenario2PBT6",'Major retrofit'!$U$23,IF(F43="Scenario3PBT6",'Major retrofit'!$V$23,"")))&amp;IF(F43="Scenario1PBT7",'Major retrofit'!$W$23,IF(F43="Scenario2PBT7",'Major retrofit'!$X$23,IF(F43="Scenario3PBT7",'Major retrofit'!$Y$23,"")))&amp;IF(F43="Scenario1PBT8",'Major retrofit'!$Z$23,IF(F43="Scenario2PBT8",'Major retrofit'!$AA$23,IF(F43="Scenario3PBT8",'Major retrofit'!$AB$23,"")))&amp;IF(F43="Scenario1PBT9",'Major retrofit'!$AC$23,IF(F43="Scenario2PBT9",'Major retrofit'!$AD$23,IF(F43="Scenario3PBT9",'Major retrofit'!$AE$23,"")))&amp;IF(F43="Scenario1PBT10",'Major retrofit'!$AF$23,IF(F43="Scenario2PBT10",'Major retrofit'!$AG$23,IF(F43="Scenario3PBT10",'Major retrofit'!$AH$23,"")))&amp;IF(F43="Scenario1PBT11",'Major retrofit'!$AI$23,IF(F43="Scenario2PBT11",'Major retrofit'!$AJ$23,IF(F43="Scenario3PBT11",'Major retrofit'!$AK$23,"")))&amp;IF(F43="Scenario1PBT12",'Major retrofit'!$AL$23,IF(F43="Scenario2PBT12",'Major retrofit'!$AM$23,IF(F43="Scenario3PBT12",'Major retrofit'!$AN$23,"")))&amp;IF(F43="Scenario1PBT13",'Major retrofit'!$AO$23,IF(F43="Scenario2PBT13",'Major retrofit'!$AP$23,IF(F43="Scenario3PBT13",'Major retrofit'!$AQ$23,"")))&amp;IF(F43="Scenario1PBT14",'Major retrofit'!$AR$23,IF(F43="Scenario2PBT14",'Major retrofit'!$AS$23,IF(F43="Scenario3PBT14",'Major retrofit'!$AT$23,"")))&amp;IF(F43="Scenario1PBT15",'Major retrofit'!$AU$23,IF(F43="Scenario2PBT15",'Major retrofit'!$AV$23,IF(F43="Scenario3PBT15",'Major retrofit'!$AW$23,"")))</f>
        <v/>
      </c>
      <c r="P43" s="117">
        <f t="shared" si="15"/>
        <v>0</v>
      </c>
      <c r="Q43" s="117" t="str">
        <f>IF(F43="Scenario1PBT1",'Major retrofit'!$E$25,IF(F43="Scenario2PBT1",'Major retrofit'!$F$25,IF(F43="Scenario3PBT1",'Major retrofit'!$G$25,"")))&amp;IF(F43="Scenario1PBT2",'Major retrofit'!$H$25,IF(F43="Scenario2PBT2",'Major retrofit'!$I$25,IF(F43="Scenario3PBT2",'Major retrofit'!$J$25,"")))&amp;IF(F43="Scenario1PBT3",'Major retrofit'!$K$25,IF(F43="Scenario2PBT3",'Major retrofit'!$L$25,IF(F43="Scenario3PBT3",'Major retrofit'!$M$25,"")))&amp;IF(F43="Scenario1PBT4",'Major retrofit'!$N$25,IF(F43="Scenario2PBT4",'Major retrofit'!$O$25,IF(F43="Scenario3PBT4",'Major retrofit'!$P$25,"")))&amp;IF(F43="Scenario1PBT5",'Major retrofit'!$Q$25,IF(F43="Scenario2PBT5",'Major retrofit'!$R$25,IF(F43="Scenario3PBT5",'Major retrofit'!$S$25,"")))&amp;IF(F43="Scenario1PBT6",'Major retrofit'!$T$25,IF(F43="Scenario2PBT6",'Major retrofit'!$U$25,IF(F43="Scenario3PBT6",'Major retrofit'!$V$25,"")))&amp;IF(F43="Scenario1PBT7",'Major retrofit'!$W$25,IF(F43="Scenario2PBT7",'Major retrofit'!$X$25,IF(F43="Scenario3PBT7",'Major retrofit'!$Y$25,"")))&amp;IF(F43="Scenario1PBT8",'Major retrofit'!$Z$25,IF(F43="Scenario2PBT8",'Major retrofit'!$AA$25,IF(F43="Scenario3PBT8",'Major retrofit'!$AB$25,"")))&amp;IF(F43="Scenario1PBT9",'Major retrofit'!$AC$25,IF(F43="Scenario2PBT9",'Major retrofit'!$AD$25,IF(F43="Scenario3PBT9",'Major retrofit'!$AE$25,"")))&amp;IF(F43="Scenario1PBT10",'Major retrofit'!$AF$25,IF(F43="Scenario2PBT10",'Major retrofit'!$AG$25,IF(F43="Scenario3PBT10",'Major retrofit'!$AH$25,"")))&amp;IF(F43="Scenario1PBT11",'Major retrofit'!$AI$25,IF(F43="Scenario2PBT11",'Major retrofit'!$AJ$25,IF(F43="Scenario3PBT11",'Major retrofit'!$AK$25,"")))&amp;IF(F43="Scenario1PBT12",'Major retrofit'!$AL$25,IF(F43="Scenario2PBT12",'Major retrofit'!$AM$25,IF(F43="Scenario3PBT12",'Major retrofit'!$AN$25,"")))&amp;IF(F43="Scenario1PBT13",'Major retrofit'!$AO$25,IF(F43="Scenario2PBT13",'Major retrofit'!$AP$25,IF(F43="Scenario3PBT13",'Major retrofit'!$AQ$25,"")))&amp;IF(F43="Scenario1PBT14",'Major retrofit'!$AR$25,IF(F43="Scenario2PBT14",'Major retrofit'!$AS$25,IF(F43="Scenario3PBT14",'Major retrofit'!$AT$25,"")))&amp;IF(F43="Scenario1PBT15",'Major retrofit'!$AU$25,IF(F43="Scenario2PBT15",'Major retrofit'!$AV$25,IF(F43="Scenario3PBT15",'Major retrofit'!$AW$25,"")))</f>
        <v/>
      </c>
      <c r="R43" s="117">
        <f t="shared" si="16"/>
        <v>0</v>
      </c>
      <c r="S43" s="117" t="str">
        <f>IF(F43="Scenario1PBT1",'Major retrofit'!$E$27,IF(F43="Scenario2PBT1",'Major retrofit'!$F$27,IF(F43="Scenario3PBT1",'Major retrofit'!$G$27,"")))&amp;IF(F43="Scenario1PBT2",'Major retrofit'!$H$27,IF(F43="Scenario2PBT2",'Major retrofit'!$I$27,IF(F43="Scenario3PBT2",'Major retrofit'!$J$27,"")))&amp;IF(F43="Scenario1PBT3",'Major retrofit'!$K$27,IF(F43="Scenario2PBT3",'Major retrofit'!$L$27,IF(F43="Scenario3PBT3",'Major retrofit'!$M$27,"")))&amp;IF(F43="Scenario1PBT4",'Major retrofit'!$N$27,IF(F43="Scenario2PBT4",'Major retrofit'!$O$27,IF(F43="Scenario3PBT4",'Major retrofit'!$P$27,"")))&amp;IF(F43="Scenario1PBT5",'Major retrofit'!$Q$27,IF(F43="Scenario2PBT5",'Major retrofit'!$R$27,IF(F43="Scenario3PBT5",'Major retrofit'!$S$27,"")))&amp;IF(F43="Scenario1PBT6",'Major retrofit'!$T$27,IF(F43="Scenario2PBT6",'Major retrofit'!$U$27,IF(F43="Scenario3PBT6",'Major retrofit'!$V$27,"")))&amp;IF(F43="Scenario1PBT7",'Major retrofit'!$W$27,IF(F43="Scenario2PBT7",'Major retrofit'!$X$27,IF(F43="Scenario3PBT7",'Major retrofit'!$Y$27,"")))&amp;IF(F43="Scenario1PBT8",'Major retrofit'!$Z$27,IF(F43="Scenario2PBT8",'Major retrofit'!$AA$27,IF(F43="Scenario3PBT8",'Major retrofit'!$AB$27,"")))&amp;IF(F43="Scenario1PBT9",'Major retrofit'!$AC$27,IF(F43="Scenario2PBT9",'Major retrofit'!$AD$27,IF(F43="Scenario3PBT9",'Major retrofit'!$AE$27,"")))&amp;IF(F43="Scenario1PBT10",'Major retrofit'!$AF$27,IF(F43="Scenario2PBT10",'Major retrofit'!$AG$27,IF(F43="Scenario3PBT10",'Major retrofit'!$AH$27,"")))&amp;IF(F43="Scenario1PBT11",'Major retrofit'!$AI$27,IF(F43="Scenario2PBT11",'Major retrofit'!$AJ$27,IF(F43="Scenario3PBT11",'Major retrofit'!$AK$27,"")))&amp;IF(F43="Scenario1PBT12",'Major retrofit'!$AL$27,IF(F43="Scenario2PBT12",'Major retrofit'!$AM$27,IF(F43="Scenario3PBT12",'Major retrofit'!$AN$27,"")))&amp;IF(F43="Scenario1PBT13",'Major retrofit'!$AO$27,IF(F43="Scenario2PBT13",'Major retrofit'!$AP$27,IF(F43="Scenario3PBT13",'Major retrofit'!$AQ$27,"")))&amp;IF(F43="Scenario1PBT14",'Major retrofit'!$AR$27,IF(F43="Scenario2PBT14",'Major retrofit'!$AS$27,IF(F43="Scenario3PBT14",'Major retrofit'!$AT$27,"")))&amp;IF(F43="Scenario1PBT15",'Major retrofit'!$AU$27,IF(F43="Scenario2PBT15",'Major retrofit'!$AV$27,IF(F43="Scenario3PBT15",'Major retrofit'!$AW$27,"")))</f>
        <v/>
      </c>
      <c r="T43" s="207">
        <f t="shared" si="17"/>
        <v>0</v>
      </c>
      <c r="U43" s="206" t="str">
        <f>IF(F43="Scenario1PBT1",'Major retrofit'!$E$38,IF(F43="Scenario2PBT1",'Major retrofit'!$F$38,IF(F43="Scenario3PBT1",'Major retrofit'!$G$38,"")))&amp;IF(F43="Scenario1PBT2",'Major retrofit'!$H$38,IF(F43="Scenario2PBT2",'Major retrofit'!$I$38,IF(F43="Scenario3PBT2",'Major retrofit'!$J$38,"")))&amp;IF(F43="Scenario1PBT3",'Major retrofit'!$K$38,IF(F43="Scenario2PBT3",'Major retrofit'!$L$38,IF(F43="Scenario3PBT3",'Major retrofit'!$M$38,"")))&amp;IF(F43="Scenario1PBT4",'Major retrofit'!$N$38,IF(F43="Scenario2PBT4",'Major retrofit'!$O$38,IF(F43="Scenario3PBT4",'Major retrofit'!$P$38,"")))&amp;IF(F43="Scenario1PBT5",'Major retrofit'!$Q$38,IF(F43="Scenario2PBT5",'Major retrofit'!$R$38,IF(F43="Scenario3PBT5",'Major retrofit'!$S$38,"")))&amp;IF(F43="Scenario1PBT6",'Major retrofit'!$T$38,IF(F43="Scenario2PBT6",'Major retrofit'!$U$38,IF(F43="Scenario3PBT6",'Major retrofit'!$V$38,"")))&amp;IF(F43="Scenario1PBT7",'Major retrofit'!$W$38,IF(F43="Scenario2PBT7",'Major retrofit'!$X$38,IF(F43="Scenario3PBT7",'Major retrofit'!$Y$38,"")))&amp;IF(F43="Scenario1PBT8",'Major retrofit'!$Z$38,IF(F43="Scenario2PBT8",'Major retrofit'!$AA$38,IF(F43="Scenario3PBT8",'Major retrofit'!$AB$38,"")))&amp;IF(F43="Scenario1PBT9",'Major retrofit'!$AC$38,IF(F43="Scenario2PBT9",'Major retrofit'!$AD$38,IF(F43="Scenario3PBT9",'Major retrofit'!$AE$38,"")))&amp;IF(F43="Scenario1PBT10",'Major retrofit'!$AF$38,IF(F43="Scenario2PBT10",'Major retrofit'!$AG$38,IF(F43="Scenario3PBT10",'Major retrofit'!$AH$38,"")))&amp;IF(F43="Scenario1PBT11",'Major retrofit'!$AI$38,IF(F43="Scenario2PBT11",'Major retrofit'!$AJ$38,IF(F43="Scenario3PBT11",'Major retrofit'!$AK$38,"")))&amp;IF(F43="Scenario1PBT12",'Major retrofit'!$AL$38,IF(F43="Scenario2PBT12",'Major retrofit'!$AM$38,IF(F43="Scenario3PBT12",'Major retrofit'!$AN$38,"")))&amp;IF(F43="Scenario1PBT13",'Major retrofit'!$AO$38,IF(F43="Scenario2PBT13",'Major retrofit'!$AP$38,IF(F43="Scenario3PBT13",'Major retrofit'!$AQ$38,"")))&amp;IF(F43="Scenario1PBT14",'Major retrofit'!$AR$38,IF(F43="Scenario2PBT14",'Major retrofit'!$AS$38,IF(F43="Scenario3PBT14",'Major retrofit'!$AT$38,"")))&amp;IF(F43="Scenario1PBT15",'Major retrofit'!$AU$38,IF(F43="Scenario2PBT15",'Major retrofit'!$AV$38,IF(F43="Scenario3PBT15",'Major retrofit'!$AW$38,"")))</f>
        <v/>
      </c>
      <c r="V43" s="117">
        <f t="shared" si="18"/>
        <v>0</v>
      </c>
      <c r="W43" s="117" t="str">
        <f>IF(F43="Scenario1PBT1",'Major retrofit'!$E$40,IF(F43="Scenario2PBT1",'Major retrofit'!$F$40,IF(F43="Scenario3PBT1",'Major retrofit'!$G$40,"")))&amp;IF(F43="Scenario1PBT2",'Major retrofit'!$H$40,IF(F43="Scenario2PBT2",'Major retrofit'!$I$40,IF(F43="Scenario3PBT2",'Major retrofit'!$J$40,"")))&amp;IF(F43="Scenario1PBT3",'Major retrofit'!$K$40,IF(F43="Scenario2PBT3",'Major retrofit'!$L$40,IF(F43="Scenario3PBT3",'Major retrofit'!$M$40,"")))&amp;IF(F43="Scenario1PBT4",'Major retrofit'!$N$40,IF(F43="Scenario2PBT4",'Major retrofit'!$O$40,IF(F43="Scenario3PBT4",'Major retrofit'!$P$40,"")))&amp;IF(F43="Scenario1PBT5",'Major retrofit'!$Q$40,IF(F43="Scenario2PBT5",'Major retrofit'!$R$40,IF(F43="Scenario3PBT5",'Major retrofit'!$S$40,"")))&amp;IF(F43="Scenario1PBT6",'Major retrofit'!$T$40,IF(F43="Scenario2PBT6",'Major retrofit'!$U$40,IF(F43="Scenario3PBT6",'Major retrofit'!$V$40,"")))&amp;IF(F43="Scenario1PBT7",'Major retrofit'!$W$40,IF(F43="Scenario2PBT7",'Major retrofit'!$X$40,IF(F43="Scenario3PBT7",'Major retrofit'!$Y$40,"")))&amp;IF(F43="Scenario1PBT8",'Major retrofit'!$Z$40,IF(F43="Scenario2PBT8",'Major retrofit'!$AA$40,IF(F43="Scenario3PBT8",'Major retrofit'!$AB$40,"")))&amp;IF(F43="Scenario1PBT9",'Major retrofit'!$AC$40,IF(F43="Scenario2PBT9",'Major retrofit'!$AD$40,IF(F43="Scenario3PBT9",'Major retrofit'!$AE$40,"")))&amp;IF(F43="Scenario1PBT10",'Major retrofit'!$AF$40,IF(F43="Scenario2PBT10",'Major retrofit'!$AG$40,IF(F43="Scenario3PBT10",'Major retrofit'!$AH$40,"")))&amp;IF(F43="Scenario1PBT11",'Major retrofit'!$AI$40,IF(F43="Scenario2PBT11",'Major retrofit'!$AJ$40,IF(F43="Scenario3PBT11",'Major retrofit'!$AK$40,"")))&amp;IF(F43="Scenario1PBT12",'Major retrofit'!$AL$40,IF(F43="Scenario2PBT12",'Major retrofit'!$AM$40,IF(F43="Scenario3PBT12",'Major retrofit'!$AN$40,"")))&amp;IF(F43="Scenario1PBT13",'Major retrofit'!$AO$40,IF(F43="Scenario2PBT13",'Major retrofit'!$AP$40,IF(F43="Scenario3PBT13",'Major retrofit'!$AQ$40,"")))&amp;IF(F43="Scenario1PBT14",'Major retrofit'!$AR$40,IF(F43="Scenario2PBT14",'Major retrofit'!$AS$40,IF(F43="Scenario3PBT14",'Major retrofit'!$AT$40,"")))&amp;IF(F43="Scenario1PBT15",'Major retrofit'!$AU$40,IF(F43="Scenario2PBT15",'Major retrofit'!$AV$40,IF(F43="Scenario3PBT15",'Major retrofit'!$AW$40,"")))</f>
        <v/>
      </c>
      <c r="X43" s="117">
        <f t="shared" si="19"/>
        <v>0</v>
      </c>
      <c r="Y43" s="117" t="str">
        <f>IF(F43="Scenario1PBT1",'Major retrofit'!$E$42,IF(F43="Scenario2PBT1",'Major retrofit'!$F$42,IF(F43="Scenario3PBT1",'Major retrofit'!$G$42,"")))&amp;IF(F43="Scenario1PBT2",'Major retrofit'!$H$42,IF(F43="Scenario2PBT2",'Major retrofit'!$I$42,IF(F43="Scenario3PBT2",'Major retrofit'!$J$42,"")))&amp;IF(F43="Scenario1PBT3",'Major retrofit'!$K$42,IF(F43="Scenario2PBT3",'Major retrofit'!$L$42,IF(F43="Scenario3PBT3",'Major retrofit'!$M$42,"")))&amp;IF(F43="Scenario1PBT4",'Major retrofit'!$N$42,IF(F43="Scenario2PBT4",'Major retrofit'!$O$42,IF(F43="Scenario3PBT4",'Major retrofit'!$P$42,"")))&amp;IF(F43="Scenario1PBT5",'Major retrofit'!$Q$42,IF(F43="Scenario2PBT5",'Major retrofit'!$R$42,IF(F43="Scenario3PBT5",'Major retrofit'!$S$42,"")))&amp;IF(F43="Scenario1PBT6",'Major retrofit'!$T$42,IF(F43="Scenario2PBT6",'Major retrofit'!$U$42,IF(F43="Scenario3PBT6",'Major retrofit'!$V$42,"")))&amp;IF(F43="Scenario1PBT7",'Major retrofit'!$W$42,IF(F43="Scenario2PBT7",'Major retrofit'!$X$42,IF(F43="Scenario3PBT7",'Major retrofit'!$Y$42,"")))&amp;IF(F43="Scenario1PBT8",'Major retrofit'!$Z$42,IF(F43="Scenario2PBT8",'Major retrofit'!$AA$42,IF(F43="Scenario3PBT8",'Major retrofit'!$AB$42,"")))&amp;IF(F43="Scenario1PBT9",'Major retrofit'!$AC$42,IF(F43="Scenario2PBT9",'Major retrofit'!$AD$42,IF(F43="Scenario3PBT9",'Major retrofit'!$AE$42,"")))&amp;IF(F43="Scenario1PBT10",'Major retrofit'!$AF$42,IF(F43="Scenario2PBT10",'Major retrofit'!$AG$42,IF(F43="Scenario3PBT10",'Major retrofit'!$AH$42,"")))&amp;IF(F43="Scenario1PBT11",'Major retrofit'!$AI$42,IF(F43="Scenario2PBT11",'Major retrofit'!$AJ$42,IF(F43="Scenario3PBT11",'Major retrofit'!$AK$42,"")))&amp;IF(F43="Scenario1PBT12",'Major retrofit'!$AL$42,IF(F43="Scenario2PBT12",'Major retrofit'!$AM$42,IF(F43="Scenario3PBT12",'Major retrofit'!$AN$42,"")))&amp;IF(F43="Scenario1PBT13",'Major retrofit'!$AO$42,IF(F43="Scenario2PBT13",'Major retrofit'!$AP$42,IF(F43="Scenario3PBT13",'Major retrofit'!$AQ$42,"")))&amp;IF(F43="Scenario1PBT14",'Major retrofit'!$AR$42,IF(F43="Scenario2PBT14",'Major retrofit'!$AS$42,IF(F43="Scenario3PBT14",'Major retrofit'!$AT$42,"")))&amp;IF(F43="Scenario1PBT15",'Major retrofit'!$AU$42,IF(F43="Scenario2PBT15",'Major retrofit'!$AV$42,IF(F43="Scenario3PBT15",'Major retrofit'!$AW$42,"")))</f>
        <v/>
      </c>
      <c r="Z43" s="117">
        <f t="shared" si="20"/>
        <v>0</v>
      </c>
      <c r="AA43" s="178" t="str">
        <f>IF(F43="Scenario1PBT1",'Major retrofit'!$E$101,IF(F43="Scenario2PBT1",'Major retrofit'!$F$101,IF(F43="Scenario3PBT1",'Major retrofit'!$G$101,"")))&amp;IF(F43="Scenario1PBT2",'Major retrofit'!$H$101,IF(F43="Scenario2PBT2",'Major retrofit'!$I$101,IF(F43="Scenario3PBT2",'Major retrofit'!$J$101,"")))&amp;IF(F43="Scenario1PBT3",'Major retrofit'!$K$101,IF(F43="Scenario2PBT3",'Major retrofit'!$L$101,IF(F43="Scenario3PBT3",'Major retrofit'!$M$101,"")))&amp;IF(F43="Scenario1PBT4",'Major retrofit'!$N$101,IF(F43="Scenario2PBT4",'Major retrofit'!$O$101,IF(F43="Scenario3PBT4",'Major retrofit'!$P$101,"")))&amp;IF(F43="Scenario1PBT5",'Major retrofit'!$Q$101,IF(F43="Scenario2PBT5",'Major retrofit'!$R$101,IF(F43="Scenario3PBT5",'Major retrofit'!$S$101,"")))&amp;IF(F43="Scenario1PBT6",'Major retrofit'!$T$101,IF(F43="Scenario2PBT6",'Major retrofit'!$U$101,IF(F43="Scenario3PBT6",'Major retrofit'!$V$101,"")))&amp;IF(F43="Scenario1PBT7",'Major retrofit'!$W$101,IF(F43="Scenario2PBT7",'Major retrofit'!$X$101,IF(F43="Scenario3PBT7",'Major retrofit'!$Y$101,"")))&amp;IF(F43="Scenario1PBT8",'Major retrofit'!$Z$101,IF(F43="Scenario2PBT8",'Major retrofit'!$AA$101,IF(F43="Scenario3PBT8",'Major retrofit'!$AB$101,"")))&amp;IF(F43="Scenario1PBT9",'Major retrofit'!$AC$101,IF(F43="Scenario2PBT9",'Major retrofit'!$AD$101,IF(F43="Scenario3PBT9",'Major retrofit'!$AE$101,"")))&amp;IF(F43="Scenario1PBT10",'Major retrofit'!$AF$101,IF(F43="Scenario2PBT10",'Major retrofit'!$AG$101,IF(F43="Scenario3PBT10",'Major retrofit'!$AH$101,"")))&amp;IF(F43="Scenario1PBT11",'Major retrofit'!$AI$101,IF(F43="Scenario2PBT11",'Major retrofit'!$AJ$101,IF(F43="Scenario3PBT11",'Major retrofit'!$AK$101,"")))&amp;IF(F43="Scenario1PBT12",'Major retrofit'!$AL$101,IF(F43="Scenario2PBT12",'Major retrofit'!$AM$101,IF(F43="Scenario3PBT12",'Major retrofit'!$AN$101,"")))&amp;IF(F43="Scenario1PBT13",'Major retrofit'!$AO$101,IF(F43="Scenario2PBT13",'Major retrofit'!$AP$101,IF(F43="Scenario3PBT13",'Major retrofit'!$AQ$101,"")))&amp;IF(F43="Scenario1PBT14",'Major retrofit'!$AR$101,IF(F43="Scenario2PBT14",'Major retrofit'!$AS$101,IF(F43="Scenario3PBT14",'Major retrofit'!$AT$101,"")))&amp;IF(F43="Scenario1PBT15",'Major retrofit'!$AU$101,IF(F43="Scenario2PBT15",'Major retrofit'!$AV$101,IF(F43="Scenario3PBT15",'Major retrofit'!$AW$101,"")))</f>
        <v/>
      </c>
      <c r="AB43" s="179">
        <f t="shared" si="21"/>
        <v>0</v>
      </c>
      <c r="AC43" s="208">
        <f>IFERROR('Projection_Base-case'!G43-G43,0)</f>
        <v>0</v>
      </c>
      <c r="AD43" s="117">
        <f t="shared" si="24"/>
        <v>0</v>
      </c>
      <c r="AE43" s="117">
        <f>IFERROR(100*AC43/'Projection_Base-case'!G43,0)</f>
        <v>0</v>
      </c>
      <c r="AF43" s="117">
        <f>IFERROR('Projection_Base-case'!I43-I43,0)</f>
        <v>0</v>
      </c>
      <c r="AG43" s="117">
        <f t="shared" si="25"/>
        <v>0</v>
      </c>
      <c r="AH43" s="117">
        <f>IFERROR(100*AF43/'Projection_Base-case'!I43,0)</f>
        <v>0</v>
      </c>
      <c r="AI43" s="117">
        <f>IFERROR('Projection_Base-case'!K43-K43,0)</f>
        <v>0</v>
      </c>
      <c r="AJ43" s="117">
        <f t="shared" si="26"/>
        <v>0</v>
      </c>
      <c r="AK43" s="117">
        <f>IFERROR(100*AI43/'Projection_Base-case'!K43,0)</f>
        <v>0</v>
      </c>
      <c r="AL43" s="117">
        <f>IFERROR(M43-'Projection_Base-case'!M43,0)</f>
        <v>0</v>
      </c>
      <c r="AM43" s="117">
        <f t="shared" si="27"/>
        <v>0</v>
      </c>
      <c r="AN43" s="179">
        <f>IFERROR(IF('Projection_Base-case'!N43&gt;0,100*AM43/'Projection_Base-case'!N43,100*AM43/N43),0)</f>
        <v>0</v>
      </c>
      <c r="AO43" s="206">
        <f>IFERROR('Projection_Base-case'!O43-O43,0)</f>
        <v>0</v>
      </c>
      <c r="AP43" s="117">
        <f t="shared" si="28"/>
        <v>0</v>
      </c>
      <c r="AQ43" s="117">
        <f>IFERROR(100*AO43/'Projection_Base-case'!O43,0)</f>
        <v>0</v>
      </c>
      <c r="AR43" s="117">
        <f>IFERROR('Projection_Base-case'!Q43-Q43,0)</f>
        <v>0</v>
      </c>
      <c r="AS43" s="117">
        <f t="shared" si="29"/>
        <v>0</v>
      </c>
      <c r="AT43" s="117">
        <f>IFERROR(100*AR43/'Projection_Base-case'!Q43,0)</f>
        <v>0</v>
      </c>
      <c r="AU43" s="117">
        <f>IFERROR('Projection_Base-case'!S43-S43,0)</f>
        <v>0</v>
      </c>
      <c r="AV43" s="117">
        <f t="shared" si="30"/>
        <v>0</v>
      </c>
      <c r="AW43" s="118">
        <f>IFERROR(100*AU43/'Projection_Base-case'!S43,0)</f>
        <v>0</v>
      </c>
      <c r="AX43" s="206">
        <f>IFERROR('Projection_Base-case'!U43-U43,0)</f>
        <v>0</v>
      </c>
      <c r="AY43" s="117">
        <f t="shared" si="31"/>
        <v>0</v>
      </c>
      <c r="AZ43" s="117">
        <f>IFERROR(100*AX43/'Projection_Base-case'!U43,0)</f>
        <v>0</v>
      </c>
      <c r="BA43" s="117">
        <f>IFERROR('Projection_Base-case'!W43-W43,0)</f>
        <v>0</v>
      </c>
      <c r="BB43" s="117">
        <f t="shared" si="32"/>
        <v>0</v>
      </c>
      <c r="BC43" s="117">
        <f>IFERROR(100*BA43/'Projection_Base-case'!W43,0)</f>
        <v>0</v>
      </c>
      <c r="BD43" s="117">
        <f>IFERROR('Projection_Base-case'!Y43-Y43,0)</f>
        <v>0</v>
      </c>
      <c r="BE43" s="117">
        <f t="shared" si="33"/>
        <v>0</v>
      </c>
      <c r="BF43" s="117">
        <f>IFERROR(100*BD43/'Projection_Base-case'!Y43,0)</f>
        <v>0</v>
      </c>
      <c r="BG43" s="178">
        <f t="shared" si="22"/>
        <v>0</v>
      </c>
      <c r="BH43" s="179">
        <f t="shared" si="23"/>
        <v>0</v>
      </c>
    </row>
    <row r="44" spans="1:60" ht="15" thickBot="1">
      <c r="A44" s="205">
        <v>39</v>
      </c>
      <c r="B44" s="119">
        <f>IF('Projection_Base-case'!B44&lt;&gt;"",'Projection_Base-case'!B44,0)</f>
        <v>0</v>
      </c>
      <c r="C44" s="119">
        <f>IF('Projection_Base-case'!C44&lt;&gt;"",'Projection_Base-case'!C44,0)</f>
        <v>0</v>
      </c>
      <c r="D44" s="119">
        <f>IF('Projection_Base-case'!D44&lt;&gt;"",'Projection_Base-case'!D44,0)</f>
        <v>0</v>
      </c>
      <c r="E44" s="263" t="str">
        <f>IF(AND('Résultats major'!$AC$3="OUI",'Résultats major'!E43&lt;&gt;""),'Résultats major'!E43,IF(OR(D44="PBT1",D44="PBT2",D44="PBT3",D44="PBT4",D44="PBT5",D44="PBT6",D44="PBT7",D44="PBT8",D44="PBT10"),"Scenario1",IF(D44="PBT9","Scenario2","")))</f>
        <v/>
      </c>
      <c r="F44" s="202" t="str">
        <f t="shared" si="10"/>
        <v>0</v>
      </c>
      <c r="G44" s="177" t="str">
        <f>IF(F44="Scenario1PBT1",'Major retrofit'!$E$6,IF(F44="Scenario2PBT1",'Major retrofit'!$F$6,IF(F44="Scenario3PBT1",'Major retrofit'!$G$6,"")))&amp;IF(F44="Scenario1PBT2",'Major retrofit'!$H$6,IF(F44="Scenario2PBT2",'Major retrofit'!$I$6,IF(F44="Scenario3PBT2",'Major retrofit'!$J$6,"")))&amp;IF(F44="Scenario1PBT3",'Major retrofit'!$K$6,IF(F44="Scenario2PBT3",'Major retrofit'!$L$6,IF(F44="Scenario3PBT3",'Major retrofit'!$M$6,"")))&amp;IF(F44="Scenario1PBT4",'Major retrofit'!$N$6,IF(F44="Scenario2PBT4",'Major retrofit'!$O$6,IF(F44="Scenario3PBT4",'Major retrofit'!$P$6,"")))&amp;IF(F44="Scenario1PBT5",'Major retrofit'!$Q$6,IF(F44="Scenario2PBT5",'Major retrofit'!$R$6,IF(F44="Scenario3PBT5",'Major retrofit'!$S$6,"")))&amp;IF(F44="Scenario1PBT6",'Major retrofit'!$T$6,IF(F44="Scenario2PBT6",'Major retrofit'!$U$6,IF(F44="Scenario3PBT6",'Major retrofit'!$V$6,"")))&amp;IF(F44="Scenario1PBT7",'Major retrofit'!$W$6,IF(F44="Scenario2PBT7",'Major retrofit'!$X$6,IF(F44="Scenario3PBT7",'Major retrofit'!$Y$6,"")))&amp;IF(F44="Scenario1PBT8",'Major retrofit'!$Z$6,IF(F44="Scenario2PBT8",'Major retrofit'!$AA$6,IF(F44="Scenario3PBT8",'Major retrofit'!$AB$6,"")))&amp;IF(F44="Scenario1PBT9",'Major retrofit'!$AC$6,IF(F44="Scenario2PBT9",'Major retrofit'!$AD$6,IF(F44="Scenario3PBT9",'Major retrofit'!$AE$6,"")))&amp;IF(F44="Scenario1PBT10",'Major retrofit'!$AF$6,IF(F44="Scenario2PBT10",'Major retrofit'!$AG$6,IF(F44="Scenario3PBT10",'Major retrofit'!$AH$6,"")))&amp;IF(F44="Scenario1PBT11",'Major retrofit'!$AI$6,IF(F44="Scenario2PBT11",'Major retrofit'!$AJ$6,IF(F44="Scenario3PBT11",'Major retrofit'!$AK$6,"")))&amp;IF(F44="Scenario1PBT12",'Major retrofit'!$AL$6,IF(F44="Scenario2PBT12",'Major retrofit'!$AM$6,IF(F44="Scenario3PBT12",'Major retrofit'!$AN$6,"")))&amp;IF(F44="Scenario1PBT13",'Major retrofit'!$AO$6,IF(F44="Scenario2PBT13",'Major retrofit'!$AP$6,IF(F44="Scenario3PBT13",'Major retrofit'!$AQ$6,"")))&amp;IF(F44="Scenario1PBT14",'Major retrofit'!$AR$6,IF(F44="Scenario2PBT14",'Major retrofit'!$AS$6,IF(F44="Scenario3PBT14",'Major retrofit'!$AT$6,"")))&amp;IF(F44="Scenario1PBT15",'Major retrofit'!$AU$6,IF(F44="Scenario2PBT15",'Major retrofit'!$AV$6,IF(F44="Scenario3PBT15",'Major retrofit'!$AW$6,"")))</f>
        <v/>
      </c>
      <c r="H44" s="117">
        <f t="shared" si="11"/>
        <v>0</v>
      </c>
      <c r="I44" s="178" t="str">
        <f>IF(F44="Scenario1PBT1",'Major retrofit'!$E$16,IF(F44="Scenario2PBT1",'Major retrofit'!$F$16,IF(F44="Scenario3PBT1",'Major retrofit'!$G$16,"")))&amp;IF(F44="Scenario1PBT2",'Major retrofit'!$H$16,IF(F44="Scenario2PBT2",'Major retrofit'!$I$16,IF(F44="Scenario3PBT2",'Major retrofit'!$J$16,"")))&amp;IF(F44="Scenario1PBT3",'Major retrofit'!$K$16,IF(F44="Scenario2PBT3",'Major retrofit'!$L$16,IF(F44="Scenario3PBT3",'Major retrofit'!$M$16,"")))&amp;IF(F44="Scenario1PBT4",'Major retrofit'!$N$16,IF(F44="Scenario2PBT4",'Major retrofit'!$O$16,IF(F44="Scenario3PBT4",'Major retrofit'!$P$16,"")))&amp;IF(F44="Scenario1PBT5",'Major retrofit'!$Q$16,IF(F44="Scenario2PBT5",'Major retrofit'!$R$16,IF(F44="Scenario3PBT5",'Major retrofit'!$S$16,"")))&amp;IF(F44="Scenario1PBT6",'Major retrofit'!$T$16,IF(F44="Scenario2PBT6",'Major retrofit'!$U$16,IF(F44="Scenario3PBT6",'Major retrofit'!$V$16,"")))&amp;IF(F44="Scenario1PBT7",'Major retrofit'!$W$16,IF(F44="Scenario2PBT7",'Major retrofit'!$X$16,IF(F44="Scenario3PBT7",'Major retrofit'!$Y$16,"")))&amp;IF(F44="Scenario1PBT8",'Major retrofit'!$Z$16,IF(F44="Scenario2PBT8",'Major retrofit'!$AA$16,IF(F44="Scenario3PBT8",'Major retrofit'!$AB$16,"")))&amp;IF(F44="Scenario1PBT9",'Major retrofit'!$AC$16,IF(F44="Scenario2PBT9",'Major retrofit'!$AD$16,IF(F44="Scenario3PBT9",'Major retrofit'!$AE$16,"")))&amp;IF(F44="Scenario1PBT10",'Major retrofit'!$AF$16,IF(F44="Scenario2PBT10",'Major retrofit'!$AG$16,IF(F44="Scenario3PBT10",'Major retrofit'!$AH$16,"")))&amp;IF(F44="Scenario1PBT11",'Major retrofit'!$AI$16,IF(F44="Scenario2PBT11",'Major retrofit'!$AJ$16,IF(F44="Scenario3PBT11",'Major retrofit'!$AK$16,"")))&amp;IF(F44="Scenario1PBT12",'Major retrofit'!$AL$16,IF(F44="Scenario2PBT12",'Major retrofit'!$AM$16,IF(F44="Scenario3PBT12",'Major retrofit'!$AN$16,"")))&amp;IF(F44="Scenario1PBT13",'Major retrofit'!$AO$16,IF(F44="Scenario2PBT13",'Major retrofit'!$AP$16,IF(F44="Scenario3PBT13",'Major retrofit'!$AQ$16,"")))&amp;IF(F44="Scenario1PBT14",'Major retrofit'!$AR$16,IF(F44="Scenario2PBT14",'Major retrofit'!$AS$16,IF(F44="Scenario3PBT14",'Major retrofit'!$AT$16,"")))&amp;IF(F44="Scenario1PBT15",'Major retrofit'!$AU$16,IF(F44="Scenario2PBT15",'Major retrofit'!$AV$16,IF(F44="Scenario3PBT15",'Major retrofit'!$AW$16,"")))</f>
        <v/>
      </c>
      <c r="J44" s="117">
        <f t="shared" si="12"/>
        <v>0</v>
      </c>
      <c r="K44" s="117" t="str">
        <f>IF(F44="Scenario1PBT1",'Major retrofit'!$E$18,IF(F44="Scenario2PBT1",'Major retrofit'!$F$18,IF(F44="Scenario3PBT1",'Major retrofit'!$G$18,"")))&amp;IF(F44="Scenario1PBT2",'Major retrofit'!$H$18,IF(F44="Scenario2PBT2",'Major retrofit'!$I$18,IF(F44="Scenario3PBT2",'Major retrofit'!$J$18,"")))&amp;IF(F44="Scenario1PBT3",'Major retrofit'!$K$18,IF(F44="Scenario2PBT3",'Major retrofit'!$L$18,IF(F44="Scenario3PBT3",'Major retrofit'!$M$18,"")))&amp;IF(F44="Scenario1PBT4",'Major retrofit'!$N$18,IF(F44="Scenario2PBT4",'Major retrofit'!$O$18,IF(F44="Scenario3PBT4",'Major retrofit'!$P$18,"")))&amp;IF(F44="Scenario1PBT5",'Major retrofit'!$Q$18,IF(F44="Scenario2PBT5",'Major retrofit'!$R$18,IF(F44="Scenario3PBT5",'Major retrofit'!$S$18,"")))&amp;IF(F44="Scenario1PBT6",'Major retrofit'!$T$18,IF(F44="Scenario2PBT6",'Major retrofit'!$U$18,IF(F44="Scenario3PBT6",'Major retrofit'!$V$18,"")))&amp;IF(F44="Scenario1PBT7",'Major retrofit'!$W$18,IF(F44="Scenario2PBT7",'Major retrofit'!$X$18,IF(F44="Scenario3PBT7",'Major retrofit'!$Y$18,"")))&amp;IF(F44="Scenario1PBT8",'Major retrofit'!$Z$18,IF(F44="Scenario2PBT8",'Major retrofit'!$AA$18,IF(F44="Scenario3PBT8",'Major retrofit'!$AB$18,"")))&amp;IF(F44="Scenario1PBT9",'Major retrofit'!$AC$18,IF(F44="Scenario2PBT9",'Major retrofit'!$AD$18,IF(F44="Scenario3PBT9",'Major retrofit'!$AE$18,"")))&amp;IF(F44="Scenario1PBT10",'Major retrofit'!$AF$18,IF(F44="Scenario2PBT10",'Major retrofit'!$AG$18,IF(F44="Scenario3PBT10",'Major retrofit'!$AH$18,"")))&amp;IF(F44="Scenario1PBT11",'Major retrofit'!$AI$18,IF(F44="Scenario2PBT11",'Major retrofit'!$AJ$18,IF(F44="Scenario3PBT11",'Major retrofit'!$AK$18,"")))&amp;IF(F44="Scenario1PBT12",'Major retrofit'!$AL$18,IF(F44="Scenario2PBT12",'Major retrofit'!$AM$18,IF(F44="Scenario3PBT12",'Major retrofit'!$AN$18,"")))&amp;IF(F44="Scenario1PBT13",'Major retrofit'!$AO$18,IF(F44="Scenario2PBT13",'Major retrofit'!$AP$18,IF(F44="Scenario3PBT13",'Major retrofit'!$AQ$18,"")))&amp;IF(F44="Scenario1PBT14",'Major retrofit'!$AR$18,IF(F44="Scenario2PBT14",'Major retrofit'!$AS$18,IF(F44="Scenario3PBT14",'Major retrofit'!$AT$18,"")))&amp;IF(F44="Scenario1PBT15",'Major retrofit'!$AU$18,IF(F44="Scenario2PBT15",'Major retrofit'!$AV$18,IF(F44="Scenario3PBT15",'Major retrofit'!$AW$18,"")))</f>
        <v/>
      </c>
      <c r="L44" s="117">
        <f t="shared" si="13"/>
        <v>0</v>
      </c>
      <c r="M44" s="117" t="str">
        <f>IF(F44="Scenario1PBT1",'Major retrofit'!$E$20,IF(F44="Scenario2PBT1",'Major retrofit'!$F$20,IF(F44="Scenario3PBT1",'Major retrofit'!$G$20,"")))&amp;IF(F44="Scenario1PBT2",'Major retrofit'!$H$20,IF(F44="Scenario2PBT2",'Major retrofit'!$I$20,IF(F44="Scenario3PBT2",'Major retrofit'!$J$20,"")))&amp;IF(F44="Scenario1PBT3",'Major retrofit'!$K$20,IF(F44="Scenario2PBT3",'Major retrofit'!$L$20,IF(F44="Scenario3PBT3",'Major retrofit'!$M$20,"")))&amp;IF(F44="Scenario1PBT4",'Major retrofit'!$N$20,IF(F44="Scenario2PBT4",'Major retrofit'!$O$20,IF(F44="Scenario3PBT4",'Major retrofit'!$P$20,"")))&amp;IF(F44="Scenario1PBT5",'Major retrofit'!$Q$20,IF(F44="Scenario2PBT5",'Major retrofit'!$R$20,IF(F44="Scenario3PBT5",'Major retrofit'!$S$20,"")))&amp;IF(F44="Scenario1PBT6",'Major retrofit'!$T$20,IF(F44="Scenario2PBT6",'Major retrofit'!$U$20,IF(F44="Scenario3PBT6",'Major retrofit'!$V$20,"")))&amp;IF(F44="Scenario1PBT7",'Major retrofit'!$W$20,IF(F44="Scenario2PBT7",'Major retrofit'!$X$20,IF(F44="Scenario3PBT7",'Major retrofit'!$Y$20,"")))&amp;IF(F44="Scenario1PBT8",'Major retrofit'!$Z$20,IF(F44="Scenario2PBT8",'Major retrofit'!$AA$20,IF(F44="Scenario3PBT8",'Major retrofit'!$AB$20,"")))&amp;IF(F44="Scenario1PBT9",'Major retrofit'!$AC$20,IF(F44="Scenario2PBT9",'Major retrofit'!$AD$20,IF(F44="Scenario3PBT9",'Major retrofit'!$AE$20,"")))&amp;IF(F44="Scenario1PBT10",'Major retrofit'!$AF$20,IF(F44="Scenario2PBT10",'Major retrofit'!$AG$20,IF(F44="Scenario3PBT10",'Major retrofit'!$AH$20,"")))&amp;IF(F44="Scenario1PBT11",'Major retrofit'!$AI$20,IF(F44="Scenario2PBT11",'Major retrofit'!$AJ$20,IF(F44="Scenario3PBT11",'Major retrofit'!$AK$20,"")))&amp;IF(F44="Scenario1PBT12",'Major retrofit'!$AL$20,IF(F44="Scenario2PBT12",'Major retrofit'!$AM$20,IF(F44="Scenario3PBT12",'Major retrofit'!$AN$20,"")))&amp;IF(F44="Scenario1PBT13",'Major retrofit'!$AO$20,IF(F44="Scenario2PBT13",'Major retrofit'!$AP$20,IF(F44="Scenario3PBT13",'Major retrofit'!$AQ$20,"")))&amp;IF(F44="Scenario1PBT14",'Major retrofit'!$AR$20,IF(F44="Scenario2PBT14",'Major retrofit'!$AS$20,IF(F44="Scenario3PBT14",'Major retrofit'!$AT$20,"")))&amp;IF(F44="Scenario1PBT15",'Major retrofit'!$AU$20,IF(F44="Scenario2PBT15",'Major retrofit'!$AV$20,IF(F44="Scenario3PBT15",'Major retrofit'!$AW$20,"")))</f>
        <v/>
      </c>
      <c r="N44" s="118">
        <f t="shared" si="14"/>
        <v>0</v>
      </c>
      <c r="O44" s="206" t="str">
        <f>IF(F44="Scenario1PBT1",'Major retrofit'!$E$23,IF(F44="Scenario2PBT1",'Major retrofit'!$F$23,IF(F44="Scenario3PBT1",'Major retrofit'!$G$23,"")))&amp;IF(F44="Scenario1PBT2",'Major retrofit'!$H$23,IF(F44="Scenario2PBT2",'Major retrofit'!$I$23,IF(F44="Scenario3PBT2",'Major retrofit'!$J$23,"")))&amp;IF(F44="Scenario1PBT3",'Major retrofit'!$K$23,IF(F44="Scenario2PBT3",'Major retrofit'!$L$23,IF(F44="Scenario3PBT3",'Major retrofit'!$M$23,"")))&amp;IF(F44="Scenario1PBT4",'Major retrofit'!$N$23,IF(F44="Scenario2PBT4",'Major retrofit'!$O$23,IF(F44="Scenario3PBT4",'Major retrofit'!$P$23,"")))&amp;IF(F44="Scenario1PBT5",'Major retrofit'!$Q$23,IF(F44="Scenario2PBT5",'Major retrofit'!$R$23,IF(F44="Scenario3PBT5",'Major retrofit'!$S$23,"")))&amp;IF(F44="Scenario1PBT6",'Major retrofit'!$T$23,IF(F44="Scenario2PBT6",'Major retrofit'!$U$23,IF(F44="Scenario3PBT6",'Major retrofit'!$V$23,"")))&amp;IF(F44="Scenario1PBT7",'Major retrofit'!$W$23,IF(F44="Scenario2PBT7",'Major retrofit'!$X$23,IF(F44="Scenario3PBT7",'Major retrofit'!$Y$23,"")))&amp;IF(F44="Scenario1PBT8",'Major retrofit'!$Z$23,IF(F44="Scenario2PBT8",'Major retrofit'!$AA$23,IF(F44="Scenario3PBT8",'Major retrofit'!$AB$23,"")))&amp;IF(F44="Scenario1PBT9",'Major retrofit'!$AC$23,IF(F44="Scenario2PBT9",'Major retrofit'!$AD$23,IF(F44="Scenario3PBT9",'Major retrofit'!$AE$23,"")))&amp;IF(F44="Scenario1PBT10",'Major retrofit'!$AF$23,IF(F44="Scenario2PBT10",'Major retrofit'!$AG$23,IF(F44="Scenario3PBT10",'Major retrofit'!$AH$23,"")))&amp;IF(F44="Scenario1PBT11",'Major retrofit'!$AI$23,IF(F44="Scenario2PBT11",'Major retrofit'!$AJ$23,IF(F44="Scenario3PBT11",'Major retrofit'!$AK$23,"")))&amp;IF(F44="Scenario1PBT12",'Major retrofit'!$AL$23,IF(F44="Scenario2PBT12",'Major retrofit'!$AM$23,IF(F44="Scenario3PBT12",'Major retrofit'!$AN$23,"")))&amp;IF(F44="Scenario1PBT13",'Major retrofit'!$AO$23,IF(F44="Scenario2PBT13",'Major retrofit'!$AP$23,IF(F44="Scenario3PBT13",'Major retrofit'!$AQ$23,"")))&amp;IF(F44="Scenario1PBT14",'Major retrofit'!$AR$23,IF(F44="Scenario2PBT14",'Major retrofit'!$AS$23,IF(F44="Scenario3PBT14",'Major retrofit'!$AT$23,"")))&amp;IF(F44="Scenario1PBT15",'Major retrofit'!$AU$23,IF(F44="Scenario2PBT15",'Major retrofit'!$AV$23,IF(F44="Scenario3PBT15",'Major retrofit'!$AW$23,"")))</f>
        <v/>
      </c>
      <c r="P44" s="117">
        <f t="shared" si="15"/>
        <v>0</v>
      </c>
      <c r="Q44" s="117" t="str">
        <f>IF(F44="Scenario1PBT1",'Major retrofit'!$E$25,IF(F44="Scenario2PBT1",'Major retrofit'!$F$25,IF(F44="Scenario3PBT1",'Major retrofit'!$G$25,"")))&amp;IF(F44="Scenario1PBT2",'Major retrofit'!$H$25,IF(F44="Scenario2PBT2",'Major retrofit'!$I$25,IF(F44="Scenario3PBT2",'Major retrofit'!$J$25,"")))&amp;IF(F44="Scenario1PBT3",'Major retrofit'!$K$25,IF(F44="Scenario2PBT3",'Major retrofit'!$L$25,IF(F44="Scenario3PBT3",'Major retrofit'!$M$25,"")))&amp;IF(F44="Scenario1PBT4",'Major retrofit'!$N$25,IF(F44="Scenario2PBT4",'Major retrofit'!$O$25,IF(F44="Scenario3PBT4",'Major retrofit'!$P$25,"")))&amp;IF(F44="Scenario1PBT5",'Major retrofit'!$Q$25,IF(F44="Scenario2PBT5",'Major retrofit'!$R$25,IF(F44="Scenario3PBT5",'Major retrofit'!$S$25,"")))&amp;IF(F44="Scenario1PBT6",'Major retrofit'!$T$25,IF(F44="Scenario2PBT6",'Major retrofit'!$U$25,IF(F44="Scenario3PBT6",'Major retrofit'!$V$25,"")))&amp;IF(F44="Scenario1PBT7",'Major retrofit'!$W$25,IF(F44="Scenario2PBT7",'Major retrofit'!$X$25,IF(F44="Scenario3PBT7",'Major retrofit'!$Y$25,"")))&amp;IF(F44="Scenario1PBT8",'Major retrofit'!$Z$25,IF(F44="Scenario2PBT8",'Major retrofit'!$AA$25,IF(F44="Scenario3PBT8",'Major retrofit'!$AB$25,"")))&amp;IF(F44="Scenario1PBT9",'Major retrofit'!$AC$25,IF(F44="Scenario2PBT9",'Major retrofit'!$AD$25,IF(F44="Scenario3PBT9",'Major retrofit'!$AE$25,"")))&amp;IF(F44="Scenario1PBT10",'Major retrofit'!$AF$25,IF(F44="Scenario2PBT10",'Major retrofit'!$AG$25,IF(F44="Scenario3PBT10",'Major retrofit'!$AH$25,"")))&amp;IF(F44="Scenario1PBT11",'Major retrofit'!$AI$25,IF(F44="Scenario2PBT11",'Major retrofit'!$AJ$25,IF(F44="Scenario3PBT11",'Major retrofit'!$AK$25,"")))&amp;IF(F44="Scenario1PBT12",'Major retrofit'!$AL$25,IF(F44="Scenario2PBT12",'Major retrofit'!$AM$25,IF(F44="Scenario3PBT12",'Major retrofit'!$AN$25,"")))&amp;IF(F44="Scenario1PBT13",'Major retrofit'!$AO$25,IF(F44="Scenario2PBT13",'Major retrofit'!$AP$25,IF(F44="Scenario3PBT13",'Major retrofit'!$AQ$25,"")))&amp;IF(F44="Scenario1PBT14",'Major retrofit'!$AR$25,IF(F44="Scenario2PBT14",'Major retrofit'!$AS$25,IF(F44="Scenario3PBT14",'Major retrofit'!$AT$25,"")))&amp;IF(F44="Scenario1PBT15",'Major retrofit'!$AU$25,IF(F44="Scenario2PBT15",'Major retrofit'!$AV$25,IF(F44="Scenario3PBT15",'Major retrofit'!$AW$25,"")))</f>
        <v/>
      </c>
      <c r="R44" s="117">
        <f t="shared" si="16"/>
        <v>0</v>
      </c>
      <c r="S44" s="117" t="str">
        <f>IF(F44="Scenario1PBT1",'Major retrofit'!$E$27,IF(F44="Scenario2PBT1",'Major retrofit'!$F$27,IF(F44="Scenario3PBT1",'Major retrofit'!$G$27,"")))&amp;IF(F44="Scenario1PBT2",'Major retrofit'!$H$27,IF(F44="Scenario2PBT2",'Major retrofit'!$I$27,IF(F44="Scenario3PBT2",'Major retrofit'!$J$27,"")))&amp;IF(F44="Scenario1PBT3",'Major retrofit'!$K$27,IF(F44="Scenario2PBT3",'Major retrofit'!$L$27,IF(F44="Scenario3PBT3",'Major retrofit'!$M$27,"")))&amp;IF(F44="Scenario1PBT4",'Major retrofit'!$N$27,IF(F44="Scenario2PBT4",'Major retrofit'!$O$27,IF(F44="Scenario3PBT4",'Major retrofit'!$P$27,"")))&amp;IF(F44="Scenario1PBT5",'Major retrofit'!$Q$27,IF(F44="Scenario2PBT5",'Major retrofit'!$R$27,IF(F44="Scenario3PBT5",'Major retrofit'!$S$27,"")))&amp;IF(F44="Scenario1PBT6",'Major retrofit'!$T$27,IF(F44="Scenario2PBT6",'Major retrofit'!$U$27,IF(F44="Scenario3PBT6",'Major retrofit'!$V$27,"")))&amp;IF(F44="Scenario1PBT7",'Major retrofit'!$W$27,IF(F44="Scenario2PBT7",'Major retrofit'!$X$27,IF(F44="Scenario3PBT7",'Major retrofit'!$Y$27,"")))&amp;IF(F44="Scenario1PBT8",'Major retrofit'!$Z$27,IF(F44="Scenario2PBT8",'Major retrofit'!$AA$27,IF(F44="Scenario3PBT8",'Major retrofit'!$AB$27,"")))&amp;IF(F44="Scenario1PBT9",'Major retrofit'!$AC$27,IF(F44="Scenario2PBT9",'Major retrofit'!$AD$27,IF(F44="Scenario3PBT9",'Major retrofit'!$AE$27,"")))&amp;IF(F44="Scenario1PBT10",'Major retrofit'!$AF$27,IF(F44="Scenario2PBT10",'Major retrofit'!$AG$27,IF(F44="Scenario3PBT10",'Major retrofit'!$AH$27,"")))&amp;IF(F44="Scenario1PBT11",'Major retrofit'!$AI$27,IF(F44="Scenario2PBT11",'Major retrofit'!$AJ$27,IF(F44="Scenario3PBT11",'Major retrofit'!$AK$27,"")))&amp;IF(F44="Scenario1PBT12",'Major retrofit'!$AL$27,IF(F44="Scenario2PBT12",'Major retrofit'!$AM$27,IF(F44="Scenario3PBT12",'Major retrofit'!$AN$27,"")))&amp;IF(F44="Scenario1PBT13",'Major retrofit'!$AO$27,IF(F44="Scenario2PBT13",'Major retrofit'!$AP$27,IF(F44="Scenario3PBT13",'Major retrofit'!$AQ$27,"")))&amp;IF(F44="Scenario1PBT14",'Major retrofit'!$AR$27,IF(F44="Scenario2PBT14",'Major retrofit'!$AS$27,IF(F44="Scenario3PBT14",'Major retrofit'!$AT$27,"")))&amp;IF(F44="Scenario1PBT15",'Major retrofit'!$AU$27,IF(F44="Scenario2PBT15",'Major retrofit'!$AV$27,IF(F44="Scenario3PBT15",'Major retrofit'!$AW$27,"")))</f>
        <v/>
      </c>
      <c r="T44" s="207">
        <f t="shared" si="17"/>
        <v>0</v>
      </c>
      <c r="U44" s="206" t="str">
        <f>IF(F44="Scenario1PBT1",'Major retrofit'!$E$38,IF(F44="Scenario2PBT1",'Major retrofit'!$F$38,IF(F44="Scenario3PBT1",'Major retrofit'!$G$38,"")))&amp;IF(F44="Scenario1PBT2",'Major retrofit'!$H$38,IF(F44="Scenario2PBT2",'Major retrofit'!$I$38,IF(F44="Scenario3PBT2",'Major retrofit'!$J$38,"")))&amp;IF(F44="Scenario1PBT3",'Major retrofit'!$K$38,IF(F44="Scenario2PBT3",'Major retrofit'!$L$38,IF(F44="Scenario3PBT3",'Major retrofit'!$M$38,"")))&amp;IF(F44="Scenario1PBT4",'Major retrofit'!$N$38,IF(F44="Scenario2PBT4",'Major retrofit'!$O$38,IF(F44="Scenario3PBT4",'Major retrofit'!$P$38,"")))&amp;IF(F44="Scenario1PBT5",'Major retrofit'!$Q$38,IF(F44="Scenario2PBT5",'Major retrofit'!$R$38,IF(F44="Scenario3PBT5",'Major retrofit'!$S$38,"")))&amp;IF(F44="Scenario1PBT6",'Major retrofit'!$T$38,IF(F44="Scenario2PBT6",'Major retrofit'!$U$38,IF(F44="Scenario3PBT6",'Major retrofit'!$V$38,"")))&amp;IF(F44="Scenario1PBT7",'Major retrofit'!$W$38,IF(F44="Scenario2PBT7",'Major retrofit'!$X$38,IF(F44="Scenario3PBT7",'Major retrofit'!$Y$38,"")))&amp;IF(F44="Scenario1PBT8",'Major retrofit'!$Z$38,IF(F44="Scenario2PBT8",'Major retrofit'!$AA$38,IF(F44="Scenario3PBT8",'Major retrofit'!$AB$38,"")))&amp;IF(F44="Scenario1PBT9",'Major retrofit'!$AC$38,IF(F44="Scenario2PBT9",'Major retrofit'!$AD$38,IF(F44="Scenario3PBT9",'Major retrofit'!$AE$38,"")))&amp;IF(F44="Scenario1PBT10",'Major retrofit'!$AF$38,IF(F44="Scenario2PBT10",'Major retrofit'!$AG$38,IF(F44="Scenario3PBT10",'Major retrofit'!$AH$38,"")))&amp;IF(F44="Scenario1PBT11",'Major retrofit'!$AI$38,IF(F44="Scenario2PBT11",'Major retrofit'!$AJ$38,IF(F44="Scenario3PBT11",'Major retrofit'!$AK$38,"")))&amp;IF(F44="Scenario1PBT12",'Major retrofit'!$AL$38,IF(F44="Scenario2PBT12",'Major retrofit'!$AM$38,IF(F44="Scenario3PBT12",'Major retrofit'!$AN$38,"")))&amp;IF(F44="Scenario1PBT13",'Major retrofit'!$AO$38,IF(F44="Scenario2PBT13",'Major retrofit'!$AP$38,IF(F44="Scenario3PBT13",'Major retrofit'!$AQ$38,"")))&amp;IF(F44="Scenario1PBT14",'Major retrofit'!$AR$38,IF(F44="Scenario2PBT14",'Major retrofit'!$AS$38,IF(F44="Scenario3PBT14",'Major retrofit'!$AT$38,"")))&amp;IF(F44="Scenario1PBT15",'Major retrofit'!$AU$38,IF(F44="Scenario2PBT15",'Major retrofit'!$AV$38,IF(F44="Scenario3PBT15",'Major retrofit'!$AW$38,"")))</f>
        <v/>
      </c>
      <c r="V44" s="117">
        <f t="shared" si="18"/>
        <v>0</v>
      </c>
      <c r="W44" s="117" t="str">
        <f>IF(F44="Scenario1PBT1",'Major retrofit'!$E$40,IF(F44="Scenario2PBT1",'Major retrofit'!$F$40,IF(F44="Scenario3PBT1",'Major retrofit'!$G$40,"")))&amp;IF(F44="Scenario1PBT2",'Major retrofit'!$H$40,IF(F44="Scenario2PBT2",'Major retrofit'!$I$40,IF(F44="Scenario3PBT2",'Major retrofit'!$J$40,"")))&amp;IF(F44="Scenario1PBT3",'Major retrofit'!$K$40,IF(F44="Scenario2PBT3",'Major retrofit'!$L$40,IF(F44="Scenario3PBT3",'Major retrofit'!$M$40,"")))&amp;IF(F44="Scenario1PBT4",'Major retrofit'!$N$40,IF(F44="Scenario2PBT4",'Major retrofit'!$O$40,IF(F44="Scenario3PBT4",'Major retrofit'!$P$40,"")))&amp;IF(F44="Scenario1PBT5",'Major retrofit'!$Q$40,IF(F44="Scenario2PBT5",'Major retrofit'!$R$40,IF(F44="Scenario3PBT5",'Major retrofit'!$S$40,"")))&amp;IF(F44="Scenario1PBT6",'Major retrofit'!$T$40,IF(F44="Scenario2PBT6",'Major retrofit'!$U$40,IF(F44="Scenario3PBT6",'Major retrofit'!$V$40,"")))&amp;IF(F44="Scenario1PBT7",'Major retrofit'!$W$40,IF(F44="Scenario2PBT7",'Major retrofit'!$X$40,IF(F44="Scenario3PBT7",'Major retrofit'!$Y$40,"")))&amp;IF(F44="Scenario1PBT8",'Major retrofit'!$Z$40,IF(F44="Scenario2PBT8",'Major retrofit'!$AA$40,IF(F44="Scenario3PBT8",'Major retrofit'!$AB$40,"")))&amp;IF(F44="Scenario1PBT9",'Major retrofit'!$AC$40,IF(F44="Scenario2PBT9",'Major retrofit'!$AD$40,IF(F44="Scenario3PBT9",'Major retrofit'!$AE$40,"")))&amp;IF(F44="Scenario1PBT10",'Major retrofit'!$AF$40,IF(F44="Scenario2PBT10",'Major retrofit'!$AG$40,IF(F44="Scenario3PBT10",'Major retrofit'!$AH$40,"")))&amp;IF(F44="Scenario1PBT11",'Major retrofit'!$AI$40,IF(F44="Scenario2PBT11",'Major retrofit'!$AJ$40,IF(F44="Scenario3PBT11",'Major retrofit'!$AK$40,"")))&amp;IF(F44="Scenario1PBT12",'Major retrofit'!$AL$40,IF(F44="Scenario2PBT12",'Major retrofit'!$AM$40,IF(F44="Scenario3PBT12",'Major retrofit'!$AN$40,"")))&amp;IF(F44="Scenario1PBT13",'Major retrofit'!$AO$40,IF(F44="Scenario2PBT13",'Major retrofit'!$AP$40,IF(F44="Scenario3PBT13",'Major retrofit'!$AQ$40,"")))&amp;IF(F44="Scenario1PBT14",'Major retrofit'!$AR$40,IF(F44="Scenario2PBT14",'Major retrofit'!$AS$40,IF(F44="Scenario3PBT14",'Major retrofit'!$AT$40,"")))&amp;IF(F44="Scenario1PBT15",'Major retrofit'!$AU$40,IF(F44="Scenario2PBT15",'Major retrofit'!$AV$40,IF(F44="Scenario3PBT15",'Major retrofit'!$AW$40,"")))</f>
        <v/>
      </c>
      <c r="X44" s="117">
        <f t="shared" si="19"/>
        <v>0</v>
      </c>
      <c r="Y44" s="117" t="str">
        <f>IF(F44="Scenario1PBT1",'Major retrofit'!$E$42,IF(F44="Scenario2PBT1",'Major retrofit'!$F$42,IF(F44="Scenario3PBT1",'Major retrofit'!$G$42,"")))&amp;IF(F44="Scenario1PBT2",'Major retrofit'!$H$42,IF(F44="Scenario2PBT2",'Major retrofit'!$I$42,IF(F44="Scenario3PBT2",'Major retrofit'!$J$42,"")))&amp;IF(F44="Scenario1PBT3",'Major retrofit'!$K$42,IF(F44="Scenario2PBT3",'Major retrofit'!$L$42,IF(F44="Scenario3PBT3",'Major retrofit'!$M$42,"")))&amp;IF(F44="Scenario1PBT4",'Major retrofit'!$N$42,IF(F44="Scenario2PBT4",'Major retrofit'!$O$42,IF(F44="Scenario3PBT4",'Major retrofit'!$P$42,"")))&amp;IF(F44="Scenario1PBT5",'Major retrofit'!$Q$42,IF(F44="Scenario2PBT5",'Major retrofit'!$R$42,IF(F44="Scenario3PBT5",'Major retrofit'!$S$42,"")))&amp;IF(F44="Scenario1PBT6",'Major retrofit'!$T$42,IF(F44="Scenario2PBT6",'Major retrofit'!$U$42,IF(F44="Scenario3PBT6",'Major retrofit'!$V$42,"")))&amp;IF(F44="Scenario1PBT7",'Major retrofit'!$W$42,IF(F44="Scenario2PBT7",'Major retrofit'!$X$42,IF(F44="Scenario3PBT7",'Major retrofit'!$Y$42,"")))&amp;IF(F44="Scenario1PBT8",'Major retrofit'!$Z$42,IF(F44="Scenario2PBT8",'Major retrofit'!$AA$42,IF(F44="Scenario3PBT8",'Major retrofit'!$AB$42,"")))&amp;IF(F44="Scenario1PBT9",'Major retrofit'!$AC$42,IF(F44="Scenario2PBT9",'Major retrofit'!$AD$42,IF(F44="Scenario3PBT9",'Major retrofit'!$AE$42,"")))&amp;IF(F44="Scenario1PBT10",'Major retrofit'!$AF$42,IF(F44="Scenario2PBT10",'Major retrofit'!$AG$42,IF(F44="Scenario3PBT10",'Major retrofit'!$AH$42,"")))&amp;IF(F44="Scenario1PBT11",'Major retrofit'!$AI$42,IF(F44="Scenario2PBT11",'Major retrofit'!$AJ$42,IF(F44="Scenario3PBT11",'Major retrofit'!$AK$42,"")))&amp;IF(F44="Scenario1PBT12",'Major retrofit'!$AL$42,IF(F44="Scenario2PBT12",'Major retrofit'!$AM$42,IF(F44="Scenario3PBT12",'Major retrofit'!$AN$42,"")))&amp;IF(F44="Scenario1PBT13",'Major retrofit'!$AO$42,IF(F44="Scenario2PBT13",'Major retrofit'!$AP$42,IF(F44="Scenario3PBT13",'Major retrofit'!$AQ$42,"")))&amp;IF(F44="Scenario1PBT14",'Major retrofit'!$AR$42,IF(F44="Scenario2PBT14",'Major retrofit'!$AS$42,IF(F44="Scenario3PBT14",'Major retrofit'!$AT$42,"")))&amp;IF(F44="Scenario1PBT15",'Major retrofit'!$AU$42,IF(F44="Scenario2PBT15",'Major retrofit'!$AV$42,IF(F44="Scenario3PBT15",'Major retrofit'!$AW$42,"")))</f>
        <v/>
      </c>
      <c r="Z44" s="117">
        <f t="shared" si="20"/>
        <v>0</v>
      </c>
      <c r="AA44" s="178" t="str">
        <f>IF(F44="Scenario1PBT1",'Major retrofit'!$E$101,IF(F44="Scenario2PBT1",'Major retrofit'!$F$101,IF(F44="Scenario3PBT1",'Major retrofit'!$G$101,"")))&amp;IF(F44="Scenario1PBT2",'Major retrofit'!$H$101,IF(F44="Scenario2PBT2",'Major retrofit'!$I$101,IF(F44="Scenario3PBT2",'Major retrofit'!$J$101,"")))&amp;IF(F44="Scenario1PBT3",'Major retrofit'!$K$101,IF(F44="Scenario2PBT3",'Major retrofit'!$L$101,IF(F44="Scenario3PBT3",'Major retrofit'!$M$101,"")))&amp;IF(F44="Scenario1PBT4",'Major retrofit'!$N$101,IF(F44="Scenario2PBT4",'Major retrofit'!$O$101,IF(F44="Scenario3PBT4",'Major retrofit'!$P$101,"")))&amp;IF(F44="Scenario1PBT5",'Major retrofit'!$Q$101,IF(F44="Scenario2PBT5",'Major retrofit'!$R$101,IF(F44="Scenario3PBT5",'Major retrofit'!$S$101,"")))&amp;IF(F44="Scenario1PBT6",'Major retrofit'!$T$101,IF(F44="Scenario2PBT6",'Major retrofit'!$U$101,IF(F44="Scenario3PBT6",'Major retrofit'!$V$101,"")))&amp;IF(F44="Scenario1PBT7",'Major retrofit'!$W$101,IF(F44="Scenario2PBT7",'Major retrofit'!$X$101,IF(F44="Scenario3PBT7",'Major retrofit'!$Y$101,"")))&amp;IF(F44="Scenario1PBT8",'Major retrofit'!$Z$101,IF(F44="Scenario2PBT8",'Major retrofit'!$AA$101,IF(F44="Scenario3PBT8",'Major retrofit'!$AB$101,"")))&amp;IF(F44="Scenario1PBT9",'Major retrofit'!$AC$101,IF(F44="Scenario2PBT9",'Major retrofit'!$AD$101,IF(F44="Scenario3PBT9",'Major retrofit'!$AE$101,"")))&amp;IF(F44="Scenario1PBT10",'Major retrofit'!$AF$101,IF(F44="Scenario2PBT10",'Major retrofit'!$AG$101,IF(F44="Scenario3PBT10",'Major retrofit'!$AH$101,"")))&amp;IF(F44="Scenario1PBT11",'Major retrofit'!$AI$101,IF(F44="Scenario2PBT11",'Major retrofit'!$AJ$101,IF(F44="Scenario3PBT11",'Major retrofit'!$AK$101,"")))&amp;IF(F44="Scenario1PBT12",'Major retrofit'!$AL$101,IF(F44="Scenario2PBT12",'Major retrofit'!$AM$101,IF(F44="Scenario3PBT12",'Major retrofit'!$AN$101,"")))&amp;IF(F44="Scenario1PBT13",'Major retrofit'!$AO$101,IF(F44="Scenario2PBT13",'Major retrofit'!$AP$101,IF(F44="Scenario3PBT13",'Major retrofit'!$AQ$101,"")))&amp;IF(F44="Scenario1PBT14",'Major retrofit'!$AR$101,IF(F44="Scenario2PBT14",'Major retrofit'!$AS$101,IF(F44="Scenario3PBT14",'Major retrofit'!$AT$101,"")))&amp;IF(F44="Scenario1PBT15",'Major retrofit'!$AU$101,IF(F44="Scenario2PBT15",'Major retrofit'!$AV$101,IF(F44="Scenario3PBT15",'Major retrofit'!$AW$101,"")))</f>
        <v/>
      </c>
      <c r="AB44" s="179">
        <f t="shared" si="21"/>
        <v>0</v>
      </c>
      <c r="AC44" s="208">
        <f>IFERROR('Projection_Base-case'!G44-G44,0)</f>
        <v>0</v>
      </c>
      <c r="AD44" s="117">
        <f t="shared" si="24"/>
        <v>0</v>
      </c>
      <c r="AE44" s="117">
        <f>IFERROR(100*AC44/'Projection_Base-case'!G44,0)</f>
        <v>0</v>
      </c>
      <c r="AF44" s="117">
        <f>IFERROR('Projection_Base-case'!I44-I44,0)</f>
        <v>0</v>
      </c>
      <c r="AG44" s="117">
        <f t="shared" si="25"/>
        <v>0</v>
      </c>
      <c r="AH44" s="117">
        <f>IFERROR(100*AF44/'Projection_Base-case'!I44,0)</f>
        <v>0</v>
      </c>
      <c r="AI44" s="117">
        <f>IFERROR('Projection_Base-case'!K44-K44,0)</f>
        <v>0</v>
      </c>
      <c r="AJ44" s="117">
        <f t="shared" si="26"/>
        <v>0</v>
      </c>
      <c r="AK44" s="117">
        <f>IFERROR(100*AI44/'Projection_Base-case'!K44,0)</f>
        <v>0</v>
      </c>
      <c r="AL44" s="117">
        <f>IFERROR(M44-'Projection_Base-case'!M44,0)</f>
        <v>0</v>
      </c>
      <c r="AM44" s="117">
        <f t="shared" si="27"/>
        <v>0</v>
      </c>
      <c r="AN44" s="179">
        <f>IFERROR(IF('Projection_Base-case'!N44&gt;0,100*AM44/'Projection_Base-case'!N44,100*AM44/N44),0)</f>
        <v>0</v>
      </c>
      <c r="AO44" s="206">
        <f>IFERROR('Projection_Base-case'!O44-O44,0)</f>
        <v>0</v>
      </c>
      <c r="AP44" s="117">
        <f t="shared" si="28"/>
        <v>0</v>
      </c>
      <c r="AQ44" s="117">
        <f>IFERROR(100*AO44/'Projection_Base-case'!O44,0)</f>
        <v>0</v>
      </c>
      <c r="AR44" s="117">
        <f>IFERROR('Projection_Base-case'!Q44-Q44,0)</f>
        <v>0</v>
      </c>
      <c r="AS44" s="117">
        <f t="shared" si="29"/>
        <v>0</v>
      </c>
      <c r="AT44" s="117">
        <f>IFERROR(100*AR44/'Projection_Base-case'!Q44,0)</f>
        <v>0</v>
      </c>
      <c r="AU44" s="117">
        <f>IFERROR('Projection_Base-case'!S44-S44,0)</f>
        <v>0</v>
      </c>
      <c r="AV44" s="117">
        <f t="shared" si="30"/>
        <v>0</v>
      </c>
      <c r="AW44" s="118">
        <f>IFERROR(100*AU44/'Projection_Base-case'!S44,0)</f>
        <v>0</v>
      </c>
      <c r="AX44" s="206">
        <f>IFERROR('Projection_Base-case'!U44-U44,0)</f>
        <v>0</v>
      </c>
      <c r="AY44" s="117">
        <f t="shared" si="31"/>
        <v>0</v>
      </c>
      <c r="AZ44" s="117">
        <f>IFERROR(100*AX44/'Projection_Base-case'!U44,0)</f>
        <v>0</v>
      </c>
      <c r="BA44" s="117">
        <f>IFERROR('Projection_Base-case'!W44-W44,0)</f>
        <v>0</v>
      </c>
      <c r="BB44" s="117">
        <f t="shared" si="32"/>
        <v>0</v>
      </c>
      <c r="BC44" s="117">
        <f>IFERROR(100*BA44/'Projection_Base-case'!W44,0)</f>
        <v>0</v>
      </c>
      <c r="BD44" s="117">
        <f>IFERROR('Projection_Base-case'!Y44-Y44,0)</f>
        <v>0</v>
      </c>
      <c r="BE44" s="117">
        <f t="shared" si="33"/>
        <v>0</v>
      </c>
      <c r="BF44" s="117">
        <f>IFERROR(100*BD44/'Projection_Base-case'!Y44,0)</f>
        <v>0</v>
      </c>
      <c r="BG44" s="178">
        <f t="shared" si="22"/>
        <v>0</v>
      </c>
      <c r="BH44" s="179">
        <f t="shared" si="23"/>
        <v>0</v>
      </c>
    </row>
    <row r="45" spans="1:60" ht="15" thickBot="1">
      <c r="A45" s="205">
        <v>40</v>
      </c>
      <c r="B45" s="119">
        <f>IF('Projection_Base-case'!B45&lt;&gt;"",'Projection_Base-case'!B45,0)</f>
        <v>0</v>
      </c>
      <c r="C45" s="119">
        <f>IF('Projection_Base-case'!C45&lt;&gt;"",'Projection_Base-case'!C45,0)</f>
        <v>0</v>
      </c>
      <c r="D45" s="119">
        <f>IF('Projection_Base-case'!D45&lt;&gt;"",'Projection_Base-case'!D45,0)</f>
        <v>0</v>
      </c>
      <c r="E45" s="263" t="str">
        <f>IF(AND('Résultats major'!$AC$3="OUI",'Résultats major'!E44&lt;&gt;""),'Résultats major'!E44,IF(OR(D45="PBT1",D45="PBT2",D45="PBT3",D45="PBT4",D45="PBT5",D45="PBT6",D45="PBT7",D45="PBT8",D45="PBT10"),"Scenario1",IF(D45="PBT9","Scenario2","")))</f>
        <v/>
      </c>
      <c r="F45" s="202" t="str">
        <f t="shared" si="10"/>
        <v>0</v>
      </c>
      <c r="G45" s="177" t="str">
        <f>IF(F45="Scenario1PBT1",'Major retrofit'!$E$6,IF(F45="Scenario2PBT1",'Major retrofit'!$F$6,IF(F45="Scenario3PBT1",'Major retrofit'!$G$6,"")))&amp;IF(F45="Scenario1PBT2",'Major retrofit'!$H$6,IF(F45="Scenario2PBT2",'Major retrofit'!$I$6,IF(F45="Scenario3PBT2",'Major retrofit'!$J$6,"")))&amp;IF(F45="Scenario1PBT3",'Major retrofit'!$K$6,IF(F45="Scenario2PBT3",'Major retrofit'!$L$6,IF(F45="Scenario3PBT3",'Major retrofit'!$M$6,"")))&amp;IF(F45="Scenario1PBT4",'Major retrofit'!$N$6,IF(F45="Scenario2PBT4",'Major retrofit'!$O$6,IF(F45="Scenario3PBT4",'Major retrofit'!$P$6,"")))&amp;IF(F45="Scenario1PBT5",'Major retrofit'!$Q$6,IF(F45="Scenario2PBT5",'Major retrofit'!$R$6,IF(F45="Scenario3PBT5",'Major retrofit'!$S$6,"")))&amp;IF(F45="Scenario1PBT6",'Major retrofit'!$T$6,IF(F45="Scenario2PBT6",'Major retrofit'!$U$6,IF(F45="Scenario3PBT6",'Major retrofit'!$V$6,"")))&amp;IF(F45="Scenario1PBT7",'Major retrofit'!$W$6,IF(F45="Scenario2PBT7",'Major retrofit'!$X$6,IF(F45="Scenario3PBT7",'Major retrofit'!$Y$6,"")))&amp;IF(F45="Scenario1PBT8",'Major retrofit'!$Z$6,IF(F45="Scenario2PBT8",'Major retrofit'!$AA$6,IF(F45="Scenario3PBT8",'Major retrofit'!$AB$6,"")))&amp;IF(F45="Scenario1PBT9",'Major retrofit'!$AC$6,IF(F45="Scenario2PBT9",'Major retrofit'!$AD$6,IF(F45="Scenario3PBT9",'Major retrofit'!$AE$6,"")))&amp;IF(F45="Scenario1PBT10",'Major retrofit'!$AF$6,IF(F45="Scenario2PBT10",'Major retrofit'!$AG$6,IF(F45="Scenario3PBT10",'Major retrofit'!$AH$6,"")))&amp;IF(F45="Scenario1PBT11",'Major retrofit'!$AI$6,IF(F45="Scenario2PBT11",'Major retrofit'!$AJ$6,IF(F45="Scenario3PBT11",'Major retrofit'!$AK$6,"")))&amp;IF(F45="Scenario1PBT12",'Major retrofit'!$AL$6,IF(F45="Scenario2PBT12",'Major retrofit'!$AM$6,IF(F45="Scenario3PBT12",'Major retrofit'!$AN$6,"")))&amp;IF(F45="Scenario1PBT13",'Major retrofit'!$AO$6,IF(F45="Scenario2PBT13",'Major retrofit'!$AP$6,IF(F45="Scenario3PBT13",'Major retrofit'!$AQ$6,"")))&amp;IF(F45="Scenario1PBT14",'Major retrofit'!$AR$6,IF(F45="Scenario2PBT14",'Major retrofit'!$AS$6,IF(F45="Scenario3PBT14",'Major retrofit'!$AT$6,"")))&amp;IF(F45="Scenario1PBT15",'Major retrofit'!$AU$6,IF(F45="Scenario2PBT15",'Major retrofit'!$AV$6,IF(F45="Scenario3PBT15",'Major retrofit'!$AW$6,"")))</f>
        <v/>
      </c>
      <c r="H45" s="117">
        <f t="shared" si="11"/>
        <v>0</v>
      </c>
      <c r="I45" s="178" t="str">
        <f>IF(F45="Scenario1PBT1",'Major retrofit'!$E$16,IF(F45="Scenario2PBT1",'Major retrofit'!$F$16,IF(F45="Scenario3PBT1",'Major retrofit'!$G$16,"")))&amp;IF(F45="Scenario1PBT2",'Major retrofit'!$H$16,IF(F45="Scenario2PBT2",'Major retrofit'!$I$16,IF(F45="Scenario3PBT2",'Major retrofit'!$J$16,"")))&amp;IF(F45="Scenario1PBT3",'Major retrofit'!$K$16,IF(F45="Scenario2PBT3",'Major retrofit'!$L$16,IF(F45="Scenario3PBT3",'Major retrofit'!$M$16,"")))&amp;IF(F45="Scenario1PBT4",'Major retrofit'!$N$16,IF(F45="Scenario2PBT4",'Major retrofit'!$O$16,IF(F45="Scenario3PBT4",'Major retrofit'!$P$16,"")))&amp;IF(F45="Scenario1PBT5",'Major retrofit'!$Q$16,IF(F45="Scenario2PBT5",'Major retrofit'!$R$16,IF(F45="Scenario3PBT5",'Major retrofit'!$S$16,"")))&amp;IF(F45="Scenario1PBT6",'Major retrofit'!$T$16,IF(F45="Scenario2PBT6",'Major retrofit'!$U$16,IF(F45="Scenario3PBT6",'Major retrofit'!$V$16,"")))&amp;IF(F45="Scenario1PBT7",'Major retrofit'!$W$16,IF(F45="Scenario2PBT7",'Major retrofit'!$X$16,IF(F45="Scenario3PBT7",'Major retrofit'!$Y$16,"")))&amp;IF(F45="Scenario1PBT8",'Major retrofit'!$Z$16,IF(F45="Scenario2PBT8",'Major retrofit'!$AA$16,IF(F45="Scenario3PBT8",'Major retrofit'!$AB$16,"")))&amp;IF(F45="Scenario1PBT9",'Major retrofit'!$AC$16,IF(F45="Scenario2PBT9",'Major retrofit'!$AD$16,IF(F45="Scenario3PBT9",'Major retrofit'!$AE$16,"")))&amp;IF(F45="Scenario1PBT10",'Major retrofit'!$AF$16,IF(F45="Scenario2PBT10",'Major retrofit'!$AG$16,IF(F45="Scenario3PBT10",'Major retrofit'!$AH$16,"")))&amp;IF(F45="Scenario1PBT11",'Major retrofit'!$AI$16,IF(F45="Scenario2PBT11",'Major retrofit'!$AJ$16,IF(F45="Scenario3PBT11",'Major retrofit'!$AK$16,"")))&amp;IF(F45="Scenario1PBT12",'Major retrofit'!$AL$16,IF(F45="Scenario2PBT12",'Major retrofit'!$AM$16,IF(F45="Scenario3PBT12",'Major retrofit'!$AN$16,"")))&amp;IF(F45="Scenario1PBT13",'Major retrofit'!$AO$16,IF(F45="Scenario2PBT13",'Major retrofit'!$AP$16,IF(F45="Scenario3PBT13",'Major retrofit'!$AQ$16,"")))&amp;IF(F45="Scenario1PBT14",'Major retrofit'!$AR$16,IF(F45="Scenario2PBT14",'Major retrofit'!$AS$16,IF(F45="Scenario3PBT14",'Major retrofit'!$AT$16,"")))&amp;IF(F45="Scenario1PBT15",'Major retrofit'!$AU$16,IF(F45="Scenario2PBT15",'Major retrofit'!$AV$16,IF(F45="Scenario3PBT15",'Major retrofit'!$AW$16,"")))</f>
        <v/>
      </c>
      <c r="J45" s="117">
        <f t="shared" si="12"/>
        <v>0</v>
      </c>
      <c r="K45" s="117" t="str">
        <f>IF(F45="Scenario1PBT1",'Major retrofit'!$E$18,IF(F45="Scenario2PBT1",'Major retrofit'!$F$18,IF(F45="Scenario3PBT1",'Major retrofit'!$G$18,"")))&amp;IF(F45="Scenario1PBT2",'Major retrofit'!$H$18,IF(F45="Scenario2PBT2",'Major retrofit'!$I$18,IF(F45="Scenario3PBT2",'Major retrofit'!$J$18,"")))&amp;IF(F45="Scenario1PBT3",'Major retrofit'!$K$18,IF(F45="Scenario2PBT3",'Major retrofit'!$L$18,IF(F45="Scenario3PBT3",'Major retrofit'!$M$18,"")))&amp;IF(F45="Scenario1PBT4",'Major retrofit'!$N$18,IF(F45="Scenario2PBT4",'Major retrofit'!$O$18,IF(F45="Scenario3PBT4",'Major retrofit'!$P$18,"")))&amp;IF(F45="Scenario1PBT5",'Major retrofit'!$Q$18,IF(F45="Scenario2PBT5",'Major retrofit'!$R$18,IF(F45="Scenario3PBT5",'Major retrofit'!$S$18,"")))&amp;IF(F45="Scenario1PBT6",'Major retrofit'!$T$18,IF(F45="Scenario2PBT6",'Major retrofit'!$U$18,IF(F45="Scenario3PBT6",'Major retrofit'!$V$18,"")))&amp;IF(F45="Scenario1PBT7",'Major retrofit'!$W$18,IF(F45="Scenario2PBT7",'Major retrofit'!$X$18,IF(F45="Scenario3PBT7",'Major retrofit'!$Y$18,"")))&amp;IF(F45="Scenario1PBT8",'Major retrofit'!$Z$18,IF(F45="Scenario2PBT8",'Major retrofit'!$AA$18,IF(F45="Scenario3PBT8",'Major retrofit'!$AB$18,"")))&amp;IF(F45="Scenario1PBT9",'Major retrofit'!$AC$18,IF(F45="Scenario2PBT9",'Major retrofit'!$AD$18,IF(F45="Scenario3PBT9",'Major retrofit'!$AE$18,"")))&amp;IF(F45="Scenario1PBT10",'Major retrofit'!$AF$18,IF(F45="Scenario2PBT10",'Major retrofit'!$AG$18,IF(F45="Scenario3PBT10",'Major retrofit'!$AH$18,"")))&amp;IF(F45="Scenario1PBT11",'Major retrofit'!$AI$18,IF(F45="Scenario2PBT11",'Major retrofit'!$AJ$18,IF(F45="Scenario3PBT11",'Major retrofit'!$AK$18,"")))&amp;IF(F45="Scenario1PBT12",'Major retrofit'!$AL$18,IF(F45="Scenario2PBT12",'Major retrofit'!$AM$18,IF(F45="Scenario3PBT12",'Major retrofit'!$AN$18,"")))&amp;IF(F45="Scenario1PBT13",'Major retrofit'!$AO$18,IF(F45="Scenario2PBT13",'Major retrofit'!$AP$18,IF(F45="Scenario3PBT13",'Major retrofit'!$AQ$18,"")))&amp;IF(F45="Scenario1PBT14",'Major retrofit'!$AR$18,IF(F45="Scenario2PBT14",'Major retrofit'!$AS$18,IF(F45="Scenario3PBT14",'Major retrofit'!$AT$18,"")))&amp;IF(F45="Scenario1PBT15",'Major retrofit'!$AU$18,IF(F45="Scenario2PBT15",'Major retrofit'!$AV$18,IF(F45="Scenario3PBT15",'Major retrofit'!$AW$18,"")))</f>
        <v/>
      </c>
      <c r="L45" s="117">
        <f t="shared" si="13"/>
        <v>0</v>
      </c>
      <c r="M45" s="117" t="str">
        <f>IF(F45="Scenario1PBT1",'Major retrofit'!$E$20,IF(F45="Scenario2PBT1",'Major retrofit'!$F$20,IF(F45="Scenario3PBT1",'Major retrofit'!$G$20,"")))&amp;IF(F45="Scenario1PBT2",'Major retrofit'!$H$20,IF(F45="Scenario2PBT2",'Major retrofit'!$I$20,IF(F45="Scenario3PBT2",'Major retrofit'!$J$20,"")))&amp;IF(F45="Scenario1PBT3",'Major retrofit'!$K$20,IF(F45="Scenario2PBT3",'Major retrofit'!$L$20,IF(F45="Scenario3PBT3",'Major retrofit'!$M$20,"")))&amp;IF(F45="Scenario1PBT4",'Major retrofit'!$N$20,IF(F45="Scenario2PBT4",'Major retrofit'!$O$20,IF(F45="Scenario3PBT4",'Major retrofit'!$P$20,"")))&amp;IF(F45="Scenario1PBT5",'Major retrofit'!$Q$20,IF(F45="Scenario2PBT5",'Major retrofit'!$R$20,IF(F45="Scenario3PBT5",'Major retrofit'!$S$20,"")))&amp;IF(F45="Scenario1PBT6",'Major retrofit'!$T$20,IF(F45="Scenario2PBT6",'Major retrofit'!$U$20,IF(F45="Scenario3PBT6",'Major retrofit'!$V$20,"")))&amp;IF(F45="Scenario1PBT7",'Major retrofit'!$W$20,IF(F45="Scenario2PBT7",'Major retrofit'!$X$20,IF(F45="Scenario3PBT7",'Major retrofit'!$Y$20,"")))&amp;IF(F45="Scenario1PBT8",'Major retrofit'!$Z$20,IF(F45="Scenario2PBT8",'Major retrofit'!$AA$20,IF(F45="Scenario3PBT8",'Major retrofit'!$AB$20,"")))&amp;IF(F45="Scenario1PBT9",'Major retrofit'!$AC$20,IF(F45="Scenario2PBT9",'Major retrofit'!$AD$20,IF(F45="Scenario3PBT9",'Major retrofit'!$AE$20,"")))&amp;IF(F45="Scenario1PBT10",'Major retrofit'!$AF$20,IF(F45="Scenario2PBT10",'Major retrofit'!$AG$20,IF(F45="Scenario3PBT10",'Major retrofit'!$AH$20,"")))&amp;IF(F45="Scenario1PBT11",'Major retrofit'!$AI$20,IF(F45="Scenario2PBT11",'Major retrofit'!$AJ$20,IF(F45="Scenario3PBT11",'Major retrofit'!$AK$20,"")))&amp;IF(F45="Scenario1PBT12",'Major retrofit'!$AL$20,IF(F45="Scenario2PBT12",'Major retrofit'!$AM$20,IF(F45="Scenario3PBT12",'Major retrofit'!$AN$20,"")))&amp;IF(F45="Scenario1PBT13",'Major retrofit'!$AO$20,IF(F45="Scenario2PBT13",'Major retrofit'!$AP$20,IF(F45="Scenario3PBT13",'Major retrofit'!$AQ$20,"")))&amp;IF(F45="Scenario1PBT14",'Major retrofit'!$AR$20,IF(F45="Scenario2PBT14",'Major retrofit'!$AS$20,IF(F45="Scenario3PBT14",'Major retrofit'!$AT$20,"")))&amp;IF(F45="Scenario1PBT15",'Major retrofit'!$AU$20,IF(F45="Scenario2PBT15",'Major retrofit'!$AV$20,IF(F45="Scenario3PBT15",'Major retrofit'!$AW$20,"")))</f>
        <v/>
      </c>
      <c r="N45" s="118">
        <f t="shared" si="14"/>
        <v>0</v>
      </c>
      <c r="O45" s="206" t="str">
        <f>IF(F45="Scenario1PBT1",'Major retrofit'!$E$23,IF(F45="Scenario2PBT1",'Major retrofit'!$F$23,IF(F45="Scenario3PBT1",'Major retrofit'!$G$23,"")))&amp;IF(F45="Scenario1PBT2",'Major retrofit'!$H$23,IF(F45="Scenario2PBT2",'Major retrofit'!$I$23,IF(F45="Scenario3PBT2",'Major retrofit'!$J$23,"")))&amp;IF(F45="Scenario1PBT3",'Major retrofit'!$K$23,IF(F45="Scenario2PBT3",'Major retrofit'!$L$23,IF(F45="Scenario3PBT3",'Major retrofit'!$M$23,"")))&amp;IF(F45="Scenario1PBT4",'Major retrofit'!$N$23,IF(F45="Scenario2PBT4",'Major retrofit'!$O$23,IF(F45="Scenario3PBT4",'Major retrofit'!$P$23,"")))&amp;IF(F45="Scenario1PBT5",'Major retrofit'!$Q$23,IF(F45="Scenario2PBT5",'Major retrofit'!$R$23,IF(F45="Scenario3PBT5",'Major retrofit'!$S$23,"")))&amp;IF(F45="Scenario1PBT6",'Major retrofit'!$T$23,IF(F45="Scenario2PBT6",'Major retrofit'!$U$23,IF(F45="Scenario3PBT6",'Major retrofit'!$V$23,"")))&amp;IF(F45="Scenario1PBT7",'Major retrofit'!$W$23,IF(F45="Scenario2PBT7",'Major retrofit'!$X$23,IF(F45="Scenario3PBT7",'Major retrofit'!$Y$23,"")))&amp;IF(F45="Scenario1PBT8",'Major retrofit'!$Z$23,IF(F45="Scenario2PBT8",'Major retrofit'!$AA$23,IF(F45="Scenario3PBT8",'Major retrofit'!$AB$23,"")))&amp;IF(F45="Scenario1PBT9",'Major retrofit'!$AC$23,IF(F45="Scenario2PBT9",'Major retrofit'!$AD$23,IF(F45="Scenario3PBT9",'Major retrofit'!$AE$23,"")))&amp;IF(F45="Scenario1PBT10",'Major retrofit'!$AF$23,IF(F45="Scenario2PBT10",'Major retrofit'!$AG$23,IF(F45="Scenario3PBT10",'Major retrofit'!$AH$23,"")))&amp;IF(F45="Scenario1PBT11",'Major retrofit'!$AI$23,IF(F45="Scenario2PBT11",'Major retrofit'!$AJ$23,IF(F45="Scenario3PBT11",'Major retrofit'!$AK$23,"")))&amp;IF(F45="Scenario1PBT12",'Major retrofit'!$AL$23,IF(F45="Scenario2PBT12",'Major retrofit'!$AM$23,IF(F45="Scenario3PBT12",'Major retrofit'!$AN$23,"")))&amp;IF(F45="Scenario1PBT13",'Major retrofit'!$AO$23,IF(F45="Scenario2PBT13",'Major retrofit'!$AP$23,IF(F45="Scenario3PBT13",'Major retrofit'!$AQ$23,"")))&amp;IF(F45="Scenario1PBT14",'Major retrofit'!$AR$23,IF(F45="Scenario2PBT14",'Major retrofit'!$AS$23,IF(F45="Scenario3PBT14",'Major retrofit'!$AT$23,"")))&amp;IF(F45="Scenario1PBT15",'Major retrofit'!$AU$23,IF(F45="Scenario2PBT15",'Major retrofit'!$AV$23,IF(F45="Scenario3PBT15",'Major retrofit'!$AW$23,"")))</f>
        <v/>
      </c>
      <c r="P45" s="117">
        <f t="shared" si="15"/>
        <v>0</v>
      </c>
      <c r="Q45" s="117" t="str">
        <f>IF(F45="Scenario1PBT1",'Major retrofit'!$E$25,IF(F45="Scenario2PBT1",'Major retrofit'!$F$25,IF(F45="Scenario3PBT1",'Major retrofit'!$G$25,"")))&amp;IF(F45="Scenario1PBT2",'Major retrofit'!$H$25,IF(F45="Scenario2PBT2",'Major retrofit'!$I$25,IF(F45="Scenario3PBT2",'Major retrofit'!$J$25,"")))&amp;IF(F45="Scenario1PBT3",'Major retrofit'!$K$25,IF(F45="Scenario2PBT3",'Major retrofit'!$L$25,IF(F45="Scenario3PBT3",'Major retrofit'!$M$25,"")))&amp;IF(F45="Scenario1PBT4",'Major retrofit'!$N$25,IF(F45="Scenario2PBT4",'Major retrofit'!$O$25,IF(F45="Scenario3PBT4",'Major retrofit'!$P$25,"")))&amp;IF(F45="Scenario1PBT5",'Major retrofit'!$Q$25,IF(F45="Scenario2PBT5",'Major retrofit'!$R$25,IF(F45="Scenario3PBT5",'Major retrofit'!$S$25,"")))&amp;IF(F45="Scenario1PBT6",'Major retrofit'!$T$25,IF(F45="Scenario2PBT6",'Major retrofit'!$U$25,IF(F45="Scenario3PBT6",'Major retrofit'!$V$25,"")))&amp;IF(F45="Scenario1PBT7",'Major retrofit'!$W$25,IF(F45="Scenario2PBT7",'Major retrofit'!$X$25,IF(F45="Scenario3PBT7",'Major retrofit'!$Y$25,"")))&amp;IF(F45="Scenario1PBT8",'Major retrofit'!$Z$25,IF(F45="Scenario2PBT8",'Major retrofit'!$AA$25,IF(F45="Scenario3PBT8",'Major retrofit'!$AB$25,"")))&amp;IF(F45="Scenario1PBT9",'Major retrofit'!$AC$25,IF(F45="Scenario2PBT9",'Major retrofit'!$AD$25,IF(F45="Scenario3PBT9",'Major retrofit'!$AE$25,"")))&amp;IF(F45="Scenario1PBT10",'Major retrofit'!$AF$25,IF(F45="Scenario2PBT10",'Major retrofit'!$AG$25,IF(F45="Scenario3PBT10",'Major retrofit'!$AH$25,"")))&amp;IF(F45="Scenario1PBT11",'Major retrofit'!$AI$25,IF(F45="Scenario2PBT11",'Major retrofit'!$AJ$25,IF(F45="Scenario3PBT11",'Major retrofit'!$AK$25,"")))&amp;IF(F45="Scenario1PBT12",'Major retrofit'!$AL$25,IF(F45="Scenario2PBT12",'Major retrofit'!$AM$25,IF(F45="Scenario3PBT12",'Major retrofit'!$AN$25,"")))&amp;IF(F45="Scenario1PBT13",'Major retrofit'!$AO$25,IF(F45="Scenario2PBT13",'Major retrofit'!$AP$25,IF(F45="Scenario3PBT13",'Major retrofit'!$AQ$25,"")))&amp;IF(F45="Scenario1PBT14",'Major retrofit'!$AR$25,IF(F45="Scenario2PBT14",'Major retrofit'!$AS$25,IF(F45="Scenario3PBT14",'Major retrofit'!$AT$25,"")))&amp;IF(F45="Scenario1PBT15",'Major retrofit'!$AU$25,IF(F45="Scenario2PBT15",'Major retrofit'!$AV$25,IF(F45="Scenario3PBT15",'Major retrofit'!$AW$25,"")))</f>
        <v/>
      </c>
      <c r="R45" s="117">
        <f t="shared" si="16"/>
        <v>0</v>
      </c>
      <c r="S45" s="117" t="str">
        <f>IF(F45="Scenario1PBT1",'Major retrofit'!$E$27,IF(F45="Scenario2PBT1",'Major retrofit'!$F$27,IF(F45="Scenario3PBT1",'Major retrofit'!$G$27,"")))&amp;IF(F45="Scenario1PBT2",'Major retrofit'!$H$27,IF(F45="Scenario2PBT2",'Major retrofit'!$I$27,IF(F45="Scenario3PBT2",'Major retrofit'!$J$27,"")))&amp;IF(F45="Scenario1PBT3",'Major retrofit'!$K$27,IF(F45="Scenario2PBT3",'Major retrofit'!$L$27,IF(F45="Scenario3PBT3",'Major retrofit'!$M$27,"")))&amp;IF(F45="Scenario1PBT4",'Major retrofit'!$N$27,IF(F45="Scenario2PBT4",'Major retrofit'!$O$27,IF(F45="Scenario3PBT4",'Major retrofit'!$P$27,"")))&amp;IF(F45="Scenario1PBT5",'Major retrofit'!$Q$27,IF(F45="Scenario2PBT5",'Major retrofit'!$R$27,IF(F45="Scenario3PBT5",'Major retrofit'!$S$27,"")))&amp;IF(F45="Scenario1PBT6",'Major retrofit'!$T$27,IF(F45="Scenario2PBT6",'Major retrofit'!$U$27,IF(F45="Scenario3PBT6",'Major retrofit'!$V$27,"")))&amp;IF(F45="Scenario1PBT7",'Major retrofit'!$W$27,IF(F45="Scenario2PBT7",'Major retrofit'!$X$27,IF(F45="Scenario3PBT7",'Major retrofit'!$Y$27,"")))&amp;IF(F45="Scenario1PBT8",'Major retrofit'!$Z$27,IF(F45="Scenario2PBT8",'Major retrofit'!$AA$27,IF(F45="Scenario3PBT8",'Major retrofit'!$AB$27,"")))&amp;IF(F45="Scenario1PBT9",'Major retrofit'!$AC$27,IF(F45="Scenario2PBT9",'Major retrofit'!$AD$27,IF(F45="Scenario3PBT9",'Major retrofit'!$AE$27,"")))&amp;IF(F45="Scenario1PBT10",'Major retrofit'!$AF$27,IF(F45="Scenario2PBT10",'Major retrofit'!$AG$27,IF(F45="Scenario3PBT10",'Major retrofit'!$AH$27,"")))&amp;IF(F45="Scenario1PBT11",'Major retrofit'!$AI$27,IF(F45="Scenario2PBT11",'Major retrofit'!$AJ$27,IF(F45="Scenario3PBT11",'Major retrofit'!$AK$27,"")))&amp;IF(F45="Scenario1PBT12",'Major retrofit'!$AL$27,IF(F45="Scenario2PBT12",'Major retrofit'!$AM$27,IF(F45="Scenario3PBT12",'Major retrofit'!$AN$27,"")))&amp;IF(F45="Scenario1PBT13",'Major retrofit'!$AO$27,IF(F45="Scenario2PBT13",'Major retrofit'!$AP$27,IF(F45="Scenario3PBT13",'Major retrofit'!$AQ$27,"")))&amp;IF(F45="Scenario1PBT14",'Major retrofit'!$AR$27,IF(F45="Scenario2PBT14",'Major retrofit'!$AS$27,IF(F45="Scenario3PBT14",'Major retrofit'!$AT$27,"")))&amp;IF(F45="Scenario1PBT15",'Major retrofit'!$AU$27,IF(F45="Scenario2PBT15",'Major retrofit'!$AV$27,IF(F45="Scenario3PBT15",'Major retrofit'!$AW$27,"")))</f>
        <v/>
      </c>
      <c r="T45" s="207">
        <f t="shared" si="17"/>
        <v>0</v>
      </c>
      <c r="U45" s="206" t="str">
        <f>IF(F45="Scenario1PBT1",'Major retrofit'!$E$38,IF(F45="Scenario2PBT1",'Major retrofit'!$F$38,IF(F45="Scenario3PBT1",'Major retrofit'!$G$38,"")))&amp;IF(F45="Scenario1PBT2",'Major retrofit'!$H$38,IF(F45="Scenario2PBT2",'Major retrofit'!$I$38,IF(F45="Scenario3PBT2",'Major retrofit'!$J$38,"")))&amp;IF(F45="Scenario1PBT3",'Major retrofit'!$K$38,IF(F45="Scenario2PBT3",'Major retrofit'!$L$38,IF(F45="Scenario3PBT3",'Major retrofit'!$M$38,"")))&amp;IF(F45="Scenario1PBT4",'Major retrofit'!$N$38,IF(F45="Scenario2PBT4",'Major retrofit'!$O$38,IF(F45="Scenario3PBT4",'Major retrofit'!$P$38,"")))&amp;IF(F45="Scenario1PBT5",'Major retrofit'!$Q$38,IF(F45="Scenario2PBT5",'Major retrofit'!$R$38,IF(F45="Scenario3PBT5",'Major retrofit'!$S$38,"")))&amp;IF(F45="Scenario1PBT6",'Major retrofit'!$T$38,IF(F45="Scenario2PBT6",'Major retrofit'!$U$38,IF(F45="Scenario3PBT6",'Major retrofit'!$V$38,"")))&amp;IF(F45="Scenario1PBT7",'Major retrofit'!$W$38,IF(F45="Scenario2PBT7",'Major retrofit'!$X$38,IF(F45="Scenario3PBT7",'Major retrofit'!$Y$38,"")))&amp;IF(F45="Scenario1PBT8",'Major retrofit'!$Z$38,IF(F45="Scenario2PBT8",'Major retrofit'!$AA$38,IF(F45="Scenario3PBT8",'Major retrofit'!$AB$38,"")))&amp;IF(F45="Scenario1PBT9",'Major retrofit'!$AC$38,IF(F45="Scenario2PBT9",'Major retrofit'!$AD$38,IF(F45="Scenario3PBT9",'Major retrofit'!$AE$38,"")))&amp;IF(F45="Scenario1PBT10",'Major retrofit'!$AF$38,IF(F45="Scenario2PBT10",'Major retrofit'!$AG$38,IF(F45="Scenario3PBT10",'Major retrofit'!$AH$38,"")))&amp;IF(F45="Scenario1PBT11",'Major retrofit'!$AI$38,IF(F45="Scenario2PBT11",'Major retrofit'!$AJ$38,IF(F45="Scenario3PBT11",'Major retrofit'!$AK$38,"")))&amp;IF(F45="Scenario1PBT12",'Major retrofit'!$AL$38,IF(F45="Scenario2PBT12",'Major retrofit'!$AM$38,IF(F45="Scenario3PBT12",'Major retrofit'!$AN$38,"")))&amp;IF(F45="Scenario1PBT13",'Major retrofit'!$AO$38,IF(F45="Scenario2PBT13",'Major retrofit'!$AP$38,IF(F45="Scenario3PBT13",'Major retrofit'!$AQ$38,"")))&amp;IF(F45="Scenario1PBT14",'Major retrofit'!$AR$38,IF(F45="Scenario2PBT14",'Major retrofit'!$AS$38,IF(F45="Scenario3PBT14",'Major retrofit'!$AT$38,"")))&amp;IF(F45="Scenario1PBT15",'Major retrofit'!$AU$38,IF(F45="Scenario2PBT15",'Major retrofit'!$AV$38,IF(F45="Scenario3PBT15",'Major retrofit'!$AW$38,"")))</f>
        <v/>
      </c>
      <c r="V45" s="117">
        <f t="shared" si="18"/>
        <v>0</v>
      </c>
      <c r="W45" s="117" t="str">
        <f>IF(F45="Scenario1PBT1",'Major retrofit'!$E$40,IF(F45="Scenario2PBT1",'Major retrofit'!$F$40,IF(F45="Scenario3PBT1",'Major retrofit'!$G$40,"")))&amp;IF(F45="Scenario1PBT2",'Major retrofit'!$H$40,IF(F45="Scenario2PBT2",'Major retrofit'!$I$40,IF(F45="Scenario3PBT2",'Major retrofit'!$J$40,"")))&amp;IF(F45="Scenario1PBT3",'Major retrofit'!$K$40,IF(F45="Scenario2PBT3",'Major retrofit'!$L$40,IF(F45="Scenario3PBT3",'Major retrofit'!$M$40,"")))&amp;IF(F45="Scenario1PBT4",'Major retrofit'!$N$40,IF(F45="Scenario2PBT4",'Major retrofit'!$O$40,IF(F45="Scenario3PBT4",'Major retrofit'!$P$40,"")))&amp;IF(F45="Scenario1PBT5",'Major retrofit'!$Q$40,IF(F45="Scenario2PBT5",'Major retrofit'!$R$40,IF(F45="Scenario3PBT5",'Major retrofit'!$S$40,"")))&amp;IF(F45="Scenario1PBT6",'Major retrofit'!$T$40,IF(F45="Scenario2PBT6",'Major retrofit'!$U$40,IF(F45="Scenario3PBT6",'Major retrofit'!$V$40,"")))&amp;IF(F45="Scenario1PBT7",'Major retrofit'!$W$40,IF(F45="Scenario2PBT7",'Major retrofit'!$X$40,IF(F45="Scenario3PBT7",'Major retrofit'!$Y$40,"")))&amp;IF(F45="Scenario1PBT8",'Major retrofit'!$Z$40,IF(F45="Scenario2PBT8",'Major retrofit'!$AA$40,IF(F45="Scenario3PBT8",'Major retrofit'!$AB$40,"")))&amp;IF(F45="Scenario1PBT9",'Major retrofit'!$AC$40,IF(F45="Scenario2PBT9",'Major retrofit'!$AD$40,IF(F45="Scenario3PBT9",'Major retrofit'!$AE$40,"")))&amp;IF(F45="Scenario1PBT10",'Major retrofit'!$AF$40,IF(F45="Scenario2PBT10",'Major retrofit'!$AG$40,IF(F45="Scenario3PBT10",'Major retrofit'!$AH$40,"")))&amp;IF(F45="Scenario1PBT11",'Major retrofit'!$AI$40,IF(F45="Scenario2PBT11",'Major retrofit'!$AJ$40,IF(F45="Scenario3PBT11",'Major retrofit'!$AK$40,"")))&amp;IF(F45="Scenario1PBT12",'Major retrofit'!$AL$40,IF(F45="Scenario2PBT12",'Major retrofit'!$AM$40,IF(F45="Scenario3PBT12",'Major retrofit'!$AN$40,"")))&amp;IF(F45="Scenario1PBT13",'Major retrofit'!$AO$40,IF(F45="Scenario2PBT13",'Major retrofit'!$AP$40,IF(F45="Scenario3PBT13",'Major retrofit'!$AQ$40,"")))&amp;IF(F45="Scenario1PBT14",'Major retrofit'!$AR$40,IF(F45="Scenario2PBT14",'Major retrofit'!$AS$40,IF(F45="Scenario3PBT14",'Major retrofit'!$AT$40,"")))&amp;IF(F45="Scenario1PBT15",'Major retrofit'!$AU$40,IF(F45="Scenario2PBT15",'Major retrofit'!$AV$40,IF(F45="Scenario3PBT15",'Major retrofit'!$AW$40,"")))</f>
        <v/>
      </c>
      <c r="X45" s="117">
        <f t="shared" si="19"/>
        <v>0</v>
      </c>
      <c r="Y45" s="117" t="str">
        <f>IF(F45="Scenario1PBT1",'Major retrofit'!$E$42,IF(F45="Scenario2PBT1",'Major retrofit'!$F$42,IF(F45="Scenario3PBT1",'Major retrofit'!$G$42,"")))&amp;IF(F45="Scenario1PBT2",'Major retrofit'!$H$42,IF(F45="Scenario2PBT2",'Major retrofit'!$I$42,IF(F45="Scenario3PBT2",'Major retrofit'!$J$42,"")))&amp;IF(F45="Scenario1PBT3",'Major retrofit'!$K$42,IF(F45="Scenario2PBT3",'Major retrofit'!$L$42,IF(F45="Scenario3PBT3",'Major retrofit'!$M$42,"")))&amp;IF(F45="Scenario1PBT4",'Major retrofit'!$N$42,IF(F45="Scenario2PBT4",'Major retrofit'!$O$42,IF(F45="Scenario3PBT4",'Major retrofit'!$P$42,"")))&amp;IF(F45="Scenario1PBT5",'Major retrofit'!$Q$42,IF(F45="Scenario2PBT5",'Major retrofit'!$R$42,IF(F45="Scenario3PBT5",'Major retrofit'!$S$42,"")))&amp;IF(F45="Scenario1PBT6",'Major retrofit'!$T$42,IF(F45="Scenario2PBT6",'Major retrofit'!$U$42,IF(F45="Scenario3PBT6",'Major retrofit'!$V$42,"")))&amp;IF(F45="Scenario1PBT7",'Major retrofit'!$W$42,IF(F45="Scenario2PBT7",'Major retrofit'!$X$42,IF(F45="Scenario3PBT7",'Major retrofit'!$Y$42,"")))&amp;IF(F45="Scenario1PBT8",'Major retrofit'!$Z$42,IF(F45="Scenario2PBT8",'Major retrofit'!$AA$42,IF(F45="Scenario3PBT8",'Major retrofit'!$AB$42,"")))&amp;IF(F45="Scenario1PBT9",'Major retrofit'!$AC$42,IF(F45="Scenario2PBT9",'Major retrofit'!$AD$42,IF(F45="Scenario3PBT9",'Major retrofit'!$AE$42,"")))&amp;IF(F45="Scenario1PBT10",'Major retrofit'!$AF$42,IF(F45="Scenario2PBT10",'Major retrofit'!$AG$42,IF(F45="Scenario3PBT10",'Major retrofit'!$AH$42,"")))&amp;IF(F45="Scenario1PBT11",'Major retrofit'!$AI$42,IF(F45="Scenario2PBT11",'Major retrofit'!$AJ$42,IF(F45="Scenario3PBT11",'Major retrofit'!$AK$42,"")))&amp;IF(F45="Scenario1PBT12",'Major retrofit'!$AL$42,IF(F45="Scenario2PBT12",'Major retrofit'!$AM$42,IF(F45="Scenario3PBT12",'Major retrofit'!$AN$42,"")))&amp;IF(F45="Scenario1PBT13",'Major retrofit'!$AO$42,IF(F45="Scenario2PBT13",'Major retrofit'!$AP$42,IF(F45="Scenario3PBT13",'Major retrofit'!$AQ$42,"")))&amp;IF(F45="Scenario1PBT14",'Major retrofit'!$AR$42,IF(F45="Scenario2PBT14",'Major retrofit'!$AS$42,IF(F45="Scenario3PBT14",'Major retrofit'!$AT$42,"")))&amp;IF(F45="Scenario1PBT15",'Major retrofit'!$AU$42,IF(F45="Scenario2PBT15",'Major retrofit'!$AV$42,IF(F45="Scenario3PBT15",'Major retrofit'!$AW$42,"")))</f>
        <v/>
      </c>
      <c r="Z45" s="117">
        <f t="shared" si="20"/>
        <v>0</v>
      </c>
      <c r="AA45" s="178" t="str">
        <f>IF(F45="Scenario1PBT1",'Major retrofit'!$E$101,IF(F45="Scenario2PBT1",'Major retrofit'!$F$101,IF(F45="Scenario3PBT1",'Major retrofit'!$G$101,"")))&amp;IF(F45="Scenario1PBT2",'Major retrofit'!$H$101,IF(F45="Scenario2PBT2",'Major retrofit'!$I$101,IF(F45="Scenario3PBT2",'Major retrofit'!$J$101,"")))&amp;IF(F45="Scenario1PBT3",'Major retrofit'!$K$101,IF(F45="Scenario2PBT3",'Major retrofit'!$L$101,IF(F45="Scenario3PBT3",'Major retrofit'!$M$101,"")))&amp;IF(F45="Scenario1PBT4",'Major retrofit'!$N$101,IF(F45="Scenario2PBT4",'Major retrofit'!$O$101,IF(F45="Scenario3PBT4",'Major retrofit'!$P$101,"")))&amp;IF(F45="Scenario1PBT5",'Major retrofit'!$Q$101,IF(F45="Scenario2PBT5",'Major retrofit'!$R$101,IF(F45="Scenario3PBT5",'Major retrofit'!$S$101,"")))&amp;IF(F45="Scenario1PBT6",'Major retrofit'!$T$101,IF(F45="Scenario2PBT6",'Major retrofit'!$U$101,IF(F45="Scenario3PBT6",'Major retrofit'!$V$101,"")))&amp;IF(F45="Scenario1PBT7",'Major retrofit'!$W$101,IF(F45="Scenario2PBT7",'Major retrofit'!$X$101,IF(F45="Scenario3PBT7",'Major retrofit'!$Y$101,"")))&amp;IF(F45="Scenario1PBT8",'Major retrofit'!$Z$101,IF(F45="Scenario2PBT8",'Major retrofit'!$AA$101,IF(F45="Scenario3PBT8",'Major retrofit'!$AB$101,"")))&amp;IF(F45="Scenario1PBT9",'Major retrofit'!$AC$101,IF(F45="Scenario2PBT9",'Major retrofit'!$AD$101,IF(F45="Scenario3PBT9",'Major retrofit'!$AE$101,"")))&amp;IF(F45="Scenario1PBT10",'Major retrofit'!$AF$101,IF(F45="Scenario2PBT10",'Major retrofit'!$AG$101,IF(F45="Scenario3PBT10",'Major retrofit'!$AH$101,"")))&amp;IF(F45="Scenario1PBT11",'Major retrofit'!$AI$101,IF(F45="Scenario2PBT11",'Major retrofit'!$AJ$101,IF(F45="Scenario3PBT11",'Major retrofit'!$AK$101,"")))&amp;IF(F45="Scenario1PBT12",'Major retrofit'!$AL$101,IF(F45="Scenario2PBT12",'Major retrofit'!$AM$101,IF(F45="Scenario3PBT12",'Major retrofit'!$AN$101,"")))&amp;IF(F45="Scenario1PBT13",'Major retrofit'!$AO$101,IF(F45="Scenario2PBT13",'Major retrofit'!$AP$101,IF(F45="Scenario3PBT13",'Major retrofit'!$AQ$101,"")))&amp;IF(F45="Scenario1PBT14",'Major retrofit'!$AR$101,IF(F45="Scenario2PBT14",'Major retrofit'!$AS$101,IF(F45="Scenario3PBT14",'Major retrofit'!$AT$101,"")))&amp;IF(F45="Scenario1PBT15",'Major retrofit'!$AU$101,IF(F45="Scenario2PBT15",'Major retrofit'!$AV$101,IF(F45="Scenario3PBT15",'Major retrofit'!$AW$101,"")))</f>
        <v/>
      </c>
      <c r="AB45" s="179">
        <f t="shared" si="21"/>
        <v>0</v>
      </c>
      <c r="AC45" s="208">
        <f>IFERROR('Projection_Base-case'!G45-G45,0)</f>
        <v>0</v>
      </c>
      <c r="AD45" s="117">
        <f t="shared" si="24"/>
        <v>0</v>
      </c>
      <c r="AE45" s="117">
        <f>IFERROR(100*AC45/'Projection_Base-case'!G45,0)</f>
        <v>0</v>
      </c>
      <c r="AF45" s="117">
        <f>IFERROR('Projection_Base-case'!I45-I45,0)</f>
        <v>0</v>
      </c>
      <c r="AG45" s="117">
        <f t="shared" si="25"/>
        <v>0</v>
      </c>
      <c r="AH45" s="117">
        <f>IFERROR(100*AF45/'Projection_Base-case'!I45,0)</f>
        <v>0</v>
      </c>
      <c r="AI45" s="117">
        <f>IFERROR('Projection_Base-case'!K45-K45,0)</f>
        <v>0</v>
      </c>
      <c r="AJ45" s="117">
        <f t="shared" si="26"/>
        <v>0</v>
      </c>
      <c r="AK45" s="117">
        <f>IFERROR(100*AI45/'Projection_Base-case'!K45,0)</f>
        <v>0</v>
      </c>
      <c r="AL45" s="117">
        <f>IFERROR(M45-'Projection_Base-case'!M45,0)</f>
        <v>0</v>
      </c>
      <c r="AM45" s="117">
        <f t="shared" si="27"/>
        <v>0</v>
      </c>
      <c r="AN45" s="179">
        <f>IFERROR(IF('Projection_Base-case'!N45&gt;0,100*AM45/'Projection_Base-case'!N45,100*AM45/N45),0)</f>
        <v>0</v>
      </c>
      <c r="AO45" s="206">
        <f>IFERROR('Projection_Base-case'!O45-O45,0)</f>
        <v>0</v>
      </c>
      <c r="AP45" s="117">
        <f t="shared" si="28"/>
        <v>0</v>
      </c>
      <c r="AQ45" s="117">
        <f>IFERROR(100*AO45/'Projection_Base-case'!O45,0)</f>
        <v>0</v>
      </c>
      <c r="AR45" s="117">
        <f>IFERROR('Projection_Base-case'!Q45-Q45,0)</f>
        <v>0</v>
      </c>
      <c r="AS45" s="117">
        <f t="shared" si="29"/>
        <v>0</v>
      </c>
      <c r="AT45" s="117">
        <f>IFERROR(100*AR45/'Projection_Base-case'!Q45,0)</f>
        <v>0</v>
      </c>
      <c r="AU45" s="117">
        <f>IFERROR('Projection_Base-case'!S45-S45,0)</f>
        <v>0</v>
      </c>
      <c r="AV45" s="117">
        <f t="shared" si="30"/>
        <v>0</v>
      </c>
      <c r="AW45" s="118">
        <f>IFERROR(100*AU45/'Projection_Base-case'!S45,0)</f>
        <v>0</v>
      </c>
      <c r="AX45" s="206">
        <f>IFERROR('Projection_Base-case'!U45-U45,0)</f>
        <v>0</v>
      </c>
      <c r="AY45" s="117">
        <f t="shared" si="31"/>
        <v>0</v>
      </c>
      <c r="AZ45" s="117">
        <f>IFERROR(100*AX45/'Projection_Base-case'!U45,0)</f>
        <v>0</v>
      </c>
      <c r="BA45" s="117">
        <f>IFERROR('Projection_Base-case'!W45-W45,0)</f>
        <v>0</v>
      </c>
      <c r="BB45" s="117">
        <f t="shared" si="32"/>
        <v>0</v>
      </c>
      <c r="BC45" s="117">
        <f>IFERROR(100*BA45/'Projection_Base-case'!W45,0)</f>
        <v>0</v>
      </c>
      <c r="BD45" s="117">
        <f>IFERROR('Projection_Base-case'!Y45-Y45,0)</f>
        <v>0</v>
      </c>
      <c r="BE45" s="117">
        <f t="shared" si="33"/>
        <v>0</v>
      </c>
      <c r="BF45" s="117">
        <f>IFERROR(100*BD45/'Projection_Base-case'!Y45,0)</f>
        <v>0</v>
      </c>
      <c r="BG45" s="178">
        <f t="shared" si="22"/>
        <v>0</v>
      </c>
      <c r="BH45" s="179">
        <f t="shared" si="23"/>
        <v>0</v>
      </c>
    </row>
    <row r="46" spans="1:60" ht="15" thickBot="1">
      <c r="A46" s="205">
        <v>41</v>
      </c>
      <c r="B46" s="119">
        <f>IF('Projection_Base-case'!B46&lt;&gt;"",'Projection_Base-case'!B46,0)</f>
        <v>0</v>
      </c>
      <c r="C46" s="119">
        <f>IF('Projection_Base-case'!C46&lt;&gt;"",'Projection_Base-case'!C46,0)</f>
        <v>0</v>
      </c>
      <c r="D46" s="119">
        <f>IF('Projection_Base-case'!D46&lt;&gt;"",'Projection_Base-case'!D46,0)</f>
        <v>0</v>
      </c>
      <c r="E46" s="263" t="str">
        <f>IF(AND('Résultats major'!$AC$3="OUI",'Résultats major'!E45&lt;&gt;""),'Résultats major'!E45,IF(OR(D46="PBT1",D46="PBT2",D46="PBT3",D46="PBT4",D46="PBT5",D46="PBT6",D46="PBT7",D46="PBT8",D46="PBT10"),"Scenario1",IF(D46="PBT9","Scenario2","")))</f>
        <v/>
      </c>
      <c r="F46" s="202" t="str">
        <f t="shared" si="10"/>
        <v>0</v>
      </c>
      <c r="G46" s="177" t="str">
        <f>IF(F46="Scenario1PBT1",'Major retrofit'!$E$6,IF(F46="Scenario2PBT1",'Major retrofit'!$F$6,IF(F46="Scenario3PBT1",'Major retrofit'!$G$6,"")))&amp;IF(F46="Scenario1PBT2",'Major retrofit'!$H$6,IF(F46="Scenario2PBT2",'Major retrofit'!$I$6,IF(F46="Scenario3PBT2",'Major retrofit'!$J$6,"")))&amp;IF(F46="Scenario1PBT3",'Major retrofit'!$K$6,IF(F46="Scenario2PBT3",'Major retrofit'!$L$6,IF(F46="Scenario3PBT3",'Major retrofit'!$M$6,"")))&amp;IF(F46="Scenario1PBT4",'Major retrofit'!$N$6,IF(F46="Scenario2PBT4",'Major retrofit'!$O$6,IF(F46="Scenario3PBT4",'Major retrofit'!$P$6,"")))&amp;IF(F46="Scenario1PBT5",'Major retrofit'!$Q$6,IF(F46="Scenario2PBT5",'Major retrofit'!$R$6,IF(F46="Scenario3PBT5",'Major retrofit'!$S$6,"")))&amp;IF(F46="Scenario1PBT6",'Major retrofit'!$T$6,IF(F46="Scenario2PBT6",'Major retrofit'!$U$6,IF(F46="Scenario3PBT6",'Major retrofit'!$V$6,"")))&amp;IF(F46="Scenario1PBT7",'Major retrofit'!$W$6,IF(F46="Scenario2PBT7",'Major retrofit'!$X$6,IF(F46="Scenario3PBT7",'Major retrofit'!$Y$6,"")))&amp;IF(F46="Scenario1PBT8",'Major retrofit'!$Z$6,IF(F46="Scenario2PBT8",'Major retrofit'!$AA$6,IF(F46="Scenario3PBT8",'Major retrofit'!$AB$6,"")))&amp;IF(F46="Scenario1PBT9",'Major retrofit'!$AC$6,IF(F46="Scenario2PBT9",'Major retrofit'!$AD$6,IF(F46="Scenario3PBT9",'Major retrofit'!$AE$6,"")))&amp;IF(F46="Scenario1PBT10",'Major retrofit'!$AF$6,IF(F46="Scenario2PBT10",'Major retrofit'!$AG$6,IF(F46="Scenario3PBT10",'Major retrofit'!$AH$6,"")))&amp;IF(F46="Scenario1PBT11",'Major retrofit'!$AI$6,IF(F46="Scenario2PBT11",'Major retrofit'!$AJ$6,IF(F46="Scenario3PBT11",'Major retrofit'!$AK$6,"")))&amp;IF(F46="Scenario1PBT12",'Major retrofit'!$AL$6,IF(F46="Scenario2PBT12",'Major retrofit'!$AM$6,IF(F46="Scenario3PBT12",'Major retrofit'!$AN$6,"")))&amp;IF(F46="Scenario1PBT13",'Major retrofit'!$AO$6,IF(F46="Scenario2PBT13",'Major retrofit'!$AP$6,IF(F46="Scenario3PBT13",'Major retrofit'!$AQ$6,"")))&amp;IF(F46="Scenario1PBT14",'Major retrofit'!$AR$6,IF(F46="Scenario2PBT14",'Major retrofit'!$AS$6,IF(F46="Scenario3PBT14",'Major retrofit'!$AT$6,"")))&amp;IF(F46="Scenario1PBT15",'Major retrofit'!$AU$6,IF(F46="Scenario2PBT15",'Major retrofit'!$AV$6,IF(F46="Scenario3PBT15",'Major retrofit'!$AW$6,"")))</f>
        <v/>
      </c>
      <c r="H46" s="117">
        <f t="shared" si="11"/>
        <v>0</v>
      </c>
      <c r="I46" s="178" t="str">
        <f>IF(F46="Scenario1PBT1",'Major retrofit'!$E$16,IF(F46="Scenario2PBT1",'Major retrofit'!$F$16,IF(F46="Scenario3PBT1",'Major retrofit'!$G$16,"")))&amp;IF(F46="Scenario1PBT2",'Major retrofit'!$H$16,IF(F46="Scenario2PBT2",'Major retrofit'!$I$16,IF(F46="Scenario3PBT2",'Major retrofit'!$J$16,"")))&amp;IF(F46="Scenario1PBT3",'Major retrofit'!$K$16,IF(F46="Scenario2PBT3",'Major retrofit'!$L$16,IF(F46="Scenario3PBT3",'Major retrofit'!$M$16,"")))&amp;IF(F46="Scenario1PBT4",'Major retrofit'!$N$16,IF(F46="Scenario2PBT4",'Major retrofit'!$O$16,IF(F46="Scenario3PBT4",'Major retrofit'!$P$16,"")))&amp;IF(F46="Scenario1PBT5",'Major retrofit'!$Q$16,IF(F46="Scenario2PBT5",'Major retrofit'!$R$16,IF(F46="Scenario3PBT5",'Major retrofit'!$S$16,"")))&amp;IF(F46="Scenario1PBT6",'Major retrofit'!$T$16,IF(F46="Scenario2PBT6",'Major retrofit'!$U$16,IF(F46="Scenario3PBT6",'Major retrofit'!$V$16,"")))&amp;IF(F46="Scenario1PBT7",'Major retrofit'!$W$16,IF(F46="Scenario2PBT7",'Major retrofit'!$X$16,IF(F46="Scenario3PBT7",'Major retrofit'!$Y$16,"")))&amp;IF(F46="Scenario1PBT8",'Major retrofit'!$Z$16,IF(F46="Scenario2PBT8",'Major retrofit'!$AA$16,IF(F46="Scenario3PBT8",'Major retrofit'!$AB$16,"")))&amp;IF(F46="Scenario1PBT9",'Major retrofit'!$AC$16,IF(F46="Scenario2PBT9",'Major retrofit'!$AD$16,IF(F46="Scenario3PBT9",'Major retrofit'!$AE$16,"")))&amp;IF(F46="Scenario1PBT10",'Major retrofit'!$AF$16,IF(F46="Scenario2PBT10",'Major retrofit'!$AG$16,IF(F46="Scenario3PBT10",'Major retrofit'!$AH$16,"")))&amp;IF(F46="Scenario1PBT11",'Major retrofit'!$AI$16,IF(F46="Scenario2PBT11",'Major retrofit'!$AJ$16,IF(F46="Scenario3PBT11",'Major retrofit'!$AK$16,"")))&amp;IF(F46="Scenario1PBT12",'Major retrofit'!$AL$16,IF(F46="Scenario2PBT12",'Major retrofit'!$AM$16,IF(F46="Scenario3PBT12",'Major retrofit'!$AN$16,"")))&amp;IF(F46="Scenario1PBT13",'Major retrofit'!$AO$16,IF(F46="Scenario2PBT13",'Major retrofit'!$AP$16,IF(F46="Scenario3PBT13",'Major retrofit'!$AQ$16,"")))&amp;IF(F46="Scenario1PBT14",'Major retrofit'!$AR$16,IF(F46="Scenario2PBT14",'Major retrofit'!$AS$16,IF(F46="Scenario3PBT14",'Major retrofit'!$AT$16,"")))&amp;IF(F46="Scenario1PBT15",'Major retrofit'!$AU$16,IF(F46="Scenario2PBT15",'Major retrofit'!$AV$16,IF(F46="Scenario3PBT15",'Major retrofit'!$AW$16,"")))</f>
        <v/>
      </c>
      <c r="J46" s="117">
        <f t="shared" si="12"/>
        <v>0</v>
      </c>
      <c r="K46" s="117" t="str">
        <f>IF(F46="Scenario1PBT1",'Major retrofit'!$E$18,IF(F46="Scenario2PBT1",'Major retrofit'!$F$18,IF(F46="Scenario3PBT1",'Major retrofit'!$G$18,"")))&amp;IF(F46="Scenario1PBT2",'Major retrofit'!$H$18,IF(F46="Scenario2PBT2",'Major retrofit'!$I$18,IF(F46="Scenario3PBT2",'Major retrofit'!$J$18,"")))&amp;IF(F46="Scenario1PBT3",'Major retrofit'!$K$18,IF(F46="Scenario2PBT3",'Major retrofit'!$L$18,IF(F46="Scenario3PBT3",'Major retrofit'!$M$18,"")))&amp;IF(F46="Scenario1PBT4",'Major retrofit'!$N$18,IF(F46="Scenario2PBT4",'Major retrofit'!$O$18,IF(F46="Scenario3PBT4",'Major retrofit'!$P$18,"")))&amp;IF(F46="Scenario1PBT5",'Major retrofit'!$Q$18,IF(F46="Scenario2PBT5",'Major retrofit'!$R$18,IF(F46="Scenario3PBT5",'Major retrofit'!$S$18,"")))&amp;IF(F46="Scenario1PBT6",'Major retrofit'!$T$18,IF(F46="Scenario2PBT6",'Major retrofit'!$U$18,IF(F46="Scenario3PBT6",'Major retrofit'!$V$18,"")))&amp;IF(F46="Scenario1PBT7",'Major retrofit'!$W$18,IF(F46="Scenario2PBT7",'Major retrofit'!$X$18,IF(F46="Scenario3PBT7",'Major retrofit'!$Y$18,"")))&amp;IF(F46="Scenario1PBT8",'Major retrofit'!$Z$18,IF(F46="Scenario2PBT8",'Major retrofit'!$AA$18,IF(F46="Scenario3PBT8",'Major retrofit'!$AB$18,"")))&amp;IF(F46="Scenario1PBT9",'Major retrofit'!$AC$18,IF(F46="Scenario2PBT9",'Major retrofit'!$AD$18,IF(F46="Scenario3PBT9",'Major retrofit'!$AE$18,"")))&amp;IF(F46="Scenario1PBT10",'Major retrofit'!$AF$18,IF(F46="Scenario2PBT10",'Major retrofit'!$AG$18,IF(F46="Scenario3PBT10",'Major retrofit'!$AH$18,"")))&amp;IF(F46="Scenario1PBT11",'Major retrofit'!$AI$18,IF(F46="Scenario2PBT11",'Major retrofit'!$AJ$18,IF(F46="Scenario3PBT11",'Major retrofit'!$AK$18,"")))&amp;IF(F46="Scenario1PBT12",'Major retrofit'!$AL$18,IF(F46="Scenario2PBT12",'Major retrofit'!$AM$18,IF(F46="Scenario3PBT12",'Major retrofit'!$AN$18,"")))&amp;IF(F46="Scenario1PBT13",'Major retrofit'!$AO$18,IF(F46="Scenario2PBT13",'Major retrofit'!$AP$18,IF(F46="Scenario3PBT13",'Major retrofit'!$AQ$18,"")))&amp;IF(F46="Scenario1PBT14",'Major retrofit'!$AR$18,IF(F46="Scenario2PBT14",'Major retrofit'!$AS$18,IF(F46="Scenario3PBT14",'Major retrofit'!$AT$18,"")))&amp;IF(F46="Scenario1PBT15",'Major retrofit'!$AU$18,IF(F46="Scenario2PBT15",'Major retrofit'!$AV$18,IF(F46="Scenario3PBT15",'Major retrofit'!$AW$18,"")))</f>
        <v/>
      </c>
      <c r="L46" s="117">
        <f t="shared" si="13"/>
        <v>0</v>
      </c>
      <c r="M46" s="117" t="str">
        <f>IF(F46="Scenario1PBT1",'Major retrofit'!$E$20,IF(F46="Scenario2PBT1",'Major retrofit'!$F$20,IF(F46="Scenario3PBT1",'Major retrofit'!$G$20,"")))&amp;IF(F46="Scenario1PBT2",'Major retrofit'!$H$20,IF(F46="Scenario2PBT2",'Major retrofit'!$I$20,IF(F46="Scenario3PBT2",'Major retrofit'!$J$20,"")))&amp;IF(F46="Scenario1PBT3",'Major retrofit'!$K$20,IF(F46="Scenario2PBT3",'Major retrofit'!$L$20,IF(F46="Scenario3PBT3",'Major retrofit'!$M$20,"")))&amp;IF(F46="Scenario1PBT4",'Major retrofit'!$N$20,IF(F46="Scenario2PBT4",'Major retrofit'!$O$20,IF(F46="Scenario3PBT4",'Major retrofit'!$P$20,"")))&amp;IF(F46="Scenario1PBT5",'Major retrofit'!$Q$20,IF(F46="Scenario2PBT5",'Major retrofit'!$R$20,IF(F46="Scenario3PBT5",'Major retrofit'!$S$20,"")))&amp;IF(F46="Scenario1PBT6",'Major retrofit'!$T$20,IF(F46="Scenario2PBT6",'Major retrofit'!$U$20,IF(F46="Scenario3PBT6",'Major retrofit'!$V$20,"")))&amp;IF(F46="Scenario1PBT7",'Major retrofit'!$W$20,IF(F46="Scenario2PBT7",'Major retrofit'!$X$20,IF(F46="Scenario3PBT7",'Major retrofit'!$Y$20,"")))&amp;IF(F46="Scenario1PBT8",'Major retrofit'!$Z$20,IF(F46="Scenario2PBT8",'Major retrofit'!$AA$20,IF(F46="Scenario3PBT8",'Major retrofit'!$AB$20,"")))&amp;IF(F46="Scenario1PBT9",'Major retrofit'!$AC$20,IF(F46="Scenario2PBT9",'Major retrofit'!$AD$20,IF(F46="Scenario3PBT9",'Major retrofit'!$AE$20,"")))&amp;IF(F46="Scenario1PBT10",'Major retrofit'!$AF$20,IF(F46="Scenario2PBT10",'Major retrofit'!$AG$20,IF(F46="Scenario3PBT10",'Major retrofit'!$AH$20,"")))&amp;IF(F46="Scenario1PBT11",'Major retrofit'!$AI$20,IF(F46="Scenario2PBT11",'Major retrofit'!$AJ$20,IF(F46="Scenario3PBT11",'Major retrofit'!$AK$20,"")))&amp;IF(F46="Scenario1PBT12",'Major retrofit'!$AL$20,IF(F46="Scenario2PBT12",'Major retrofit'!$AM$20,IF(F46="Scenario3PBT12",'Major retrofit'!$AN$20,"")))&amp;IF(F46="Scenario1PBT13",'Major retrofit'!$AO$20,IF(F46="Scenario2PBT13",'Major retrofit'!$AP$20,IF(F46="Scenario3PBT13",'Major retrofit'!$AQ$20,"")))&amp;IF(F46="Scenario1PBT14",'Major retrofit'!$AR$20,IF(F46="Scenario2PBT14",'Major retrofit'!$AS$20,IF(F46="Scenario3PBT14",'Major retrofit'!$AT$20,"")))&amp;IF(F46="Scenario1PBT15",'Major retrofit'!$AU$20,IF(F46="Scenario2PBT15",'Major retrofit'!$AV$20,IF(F46="Scenario3PBT15",'Major retrofit'!$AW$20,"")))</f>
        <v/>
      </c>
      <c r="N46" s="118">
        <f t="shared" si="14"/>
        <v>0</v>
      </c>
      <c r="O46" s="206" t="str">
        <f>IF(F46="Scenario1PBT1",'Major retrofit'!$E$23,IF(F46="Scenario2PBT1",'Major retrofit'!$F$23,IF(F46="Scenario3PBT1",'Major retrofit'!$G$23,"")))&amp;IF(F46="Scenario1PBT2",'Major retrofit'!$H$23,IF(F46="Scenario2PBT2",'Major retrofit'!$I$23,IF(F46="Scenario3PBT2",'Major retrofit'!$J$23,"")))&amp;IF(F46="Scenario1PBT3",'Major retrofit'!$K$23,IF(F46="Scenario2PBT3",'Major retrofit'!$L$23,IF(F46="Scenario3PBT3",'Major retrofit'!$M$23,"")))&amp;IF(F46="Scenario1PBT4",'Major retrofit'!$N$23,IF(F46="Scenario2PBT4",'Major retrofit'!$O$23,IF(F46="Scenario3PBT4",'Major retrofit'!$P$23,"")))&amp;IF(F46="Scenario1PBT5",'Major retrofit'!$Q$23,IF(F46="Scenario2PBT5",'Major retrofit'!$R$23,IF(F46="Scenario3PBT5",'Major retrofit'!$S$23,"")))&amp;IF(F46="Scenario1PBT6",'Major retrofit'!$T$23,IF(F46="Scenario2PBT6",'Major retrofit'!$U$23,IF(F46="Scenario3PBT6",'Major retrofit'!$V$23,"")))&amp;IF(F46="Scenario1PBT7",'Major retrofit'!$W$23,IF(F46="Scenario2PBT7",'Major retrofit'!$X$23,IF(F46="Scenario3PBT7",'Major retrofit'!$Y$23,"")))&amp;IF(F46="Scenario1PBT8",'Major retrofit'!$Z$23,IF(F46="Scenario2PBT8",'Major retrofit'!$AA$23,IF(F46="Scenario3PBT8",'Major retrofit'!$AB$23,"")))&amp;IF(F46="Scenario1PBT9",'Major retrofit'!$AC$23,IF(F46="Scenario2PBT9",'Major retrofit'!$AD$23,IF(F46="Scenario3PBT9",'Major retrofit'!$AE$23,"")))&amp;IF(F46="Scenario1PBT10",'Major retrofit'!$AF$23,IF(F46="Scenario2PBT10",'Major retrofit'!$AG$23,IF(F46="Scenario3PBT10",'Major retrofit'!$AH$23,"")))&amp;IF(F46="Scenario1PBT11",'Major retrofit'!$AI$23,IF(F46="Scenario2PBT11",'Major retrofit'!$AJ$23,IF(F46="Scenario3PBT11",'Major retrofit'!$AK$23,"")))&amp;IF(F46="Scenario1PBT12",'Major retrofit'!$AL$23,IF(F46="Scenario2PBT12",'Major retrofit'!$AM$23,IF(F46="Scenario3PBT12",'Major retrofit'!$AN$23,"")))&amp;IF(F46="Scenario1PBT13",'Major retrofit'!$AO$23,IF(F46="Scenario2PBT13",'Major retrofit'!$AP$23,IF(F46="Scenario3PBT13",'Major retrofit'!$AQ$23,"")))&amp;IF(F46="Scenario1PBT14",'Major retrofit'!$AR$23,IF(F46="Scenario2PBT14",'Major retrofit'!$AS$23,IF(F46="Scenario3PBT14",'Major retrofit'!$AT$23,"")))&amp;IF(F46="Scenario1PBT15",'Major retrofit'!$AU$23,IF(F46="Scenario2PBT15",'Major retrofit'!$AV$23,IF(F46="Scenario3PBT15",'Major retrofit'!$AW$23,"")))</f>
        <v/>
      </c>
      <c r="P46" s="117">
        <f t="shared" si="15"/>
        <v>0</v>
      </c>
      <c r="Q46" s="117" t="str">
        <f>IF(F46="Scenario1PBT1",'Major retrofit'!$E$25,IF(F46="Scenario2PBT1",'Major retrofit'!$F$25,IF(F46="Scenario3PBT1",'Major retrofit'!$G$25,"")))&amp;IF(F46="Scenario1PBT2",'Major retrofit'!$H$25,IF(F46="Scenario2PBT2",'Major retrofit'!$I$25,IF(F46="Scenario3PBT2",'Major retrofit'!$J$25,"")))&amp;IF(F46="Scenario1PBT3",'Major retrofit'!$K$25,IF(F46="Scenario2PBT3",'Major retrofit'!$L$25,IF(F46="Scenario3PBT3",'Major retrofit'!$M$25,"")))&amp;IF(F46="Scenario1PBT4",'Major retrofit'!$N$25,IF(F46="Scenario2PBT4",'Major retrofit'!$O$25,IF(F46="Scenario3PBT4",'Major retrofit'!$P$25,"")))&amp;IF(F46="Scenario1PBT5",'Major retrofit'!$Q$25,IF(F46="Scenario2PBT5",'Major retrofit'!$R$25,IF(F46="Scenario3PBT5",'Major retrofit'!$S$25,"")))&amp;IF(F46="Scenario1PBT6",'Major retrofit'!$T$25,IF(F46="Scenario2PBT6",'Major retrofit'!$U$25,IF(F46="Scenario3PBT6",'Major retrofit'!$V$25,"")))&amp;IF(F46="Scenario1PBT7",'Major retrofit'!$W$25,IF(F46="Scenario2PBT7",'Major retrofit'!$X$25,IF(F46="Scenario3PBT7",'Major retrofit'!$Y$25,"")))&amp;IF(F46="Scenario1PBT8",'Major retrofit'!$Z$25,IF(F46="Scenario2PBT8",'Major retrofit'!$AA$25,IF(F46="Scenario3PBT8",'Major retrofit'!$AB$25,"")))&amp;IF(F46="Scenario1PBT9",'Major retrofit'!$AC$25,IF(F46="Scenario2PBT9",'Major retrofit'!$AD$25,IF(F46="Scenario3PBT9",'Major retrofit'!$AE$25,"")))&amp;IF(F46="Scenario1PBT10",'Major retrofit'!$AF$25,IF(F46="Scenario2PBT10",'Major retrofit'!$AG$25,IF(F46="Scenario3PBT10",'Major retrofit'!$AH$25,"")))&amp;IF(F46="Scenario1PBT11",'Major retrofit'!$AI$25,IF(F46="Scenario2PBT11",'Major retrofit'!$AJ$25,IF(F46="Scenario3PBT11",'Major retrofit'!$AK$25,"")))&amp;IF(F46="Scenario1PBT12",'Major retrofit'!$AL$25,IF(F46="Scenario2PBT12",'Major retrofit'!$AM$25,IF(F46="Scenario3PBT12",'Major retrofit'!$AN$25,"")))&amp;IF(F46="Scenario1PBT13",'Major retrofit'!$AO$25,IF(F46="Scenario2PBT13",'Major retrofit'!$AP$25,IF(F46="Scenario3PBT13",'Major retrofit'!$AQ$25,"")))&amp;IF(F46="Scenario1PBT14",'Major retrofit'!$AR$25,IF(F46="Scenario2PBT14",'Major retrofit'!$AS$25,IF(F46="Scenario3PBT14",'Major retrofit'!$AT$25,"")))&amp;IF(F46="Scenario1PBT15",'Major retrofit'!$AU$25,IF(F46="Scenario2PBT15",'Major retrofit'!$AV$25,IF(F46="Scenario3PBT15",'Major retrofit'!$AW$25,"")))</f>
        <v/>
      </c>
      <c r="R46" s="117">
        <f t="shared" si="16"/>
        <v>0</v>
      </c>
      <c r="S46" s="117" t="str">
        <f>IF(F46="Scenario1PBT1",'Major retrofit'!$E$27,IF(F46="Scenario2PBT1",'Major retrofit'!$F$27,IF(F46="Scenario3PBT1",'Major retrofit'!$G$27,"")))&amp;IF(F46="Scenario1PBT2",'Major retrofit'!$H$27,IF(F46="Scenario2PBT2",'Major retrofit'!$I$27,IF(F46="Scenario3PBT2",'Major retrofit'!$J$27,"")))&amp;IF(F46="Scenario1PBT3",'Major retrofit'!$K$27,IF(F46="Scenario2PBT3",'Major retrofit'!$L$27,IF(F46="Scenario3PBT3",'Major retrofit'!$M$27,"")))&amp;IF(F46="Scenario1PBT4",'Major retrofit'!$N$27,IF(F46="Scenario2PBT4",'Major retrofit'!$O$27,IF(F46="Scenario3PBT4",'Major retrofit'!$P$27,"")))&amp;IF(F46="Scenario1PBT5",'Major retrofit'!$Q$27,IF(F46="Scenario2PBT5",'Major retrofit'!$R$27,IF(F46="Scenario3PBT5",'Major retrofit'!$S$27,"")))&amp;IF(F46="Scenario1PBT6",'Major retrofit'!$T$27,IF(F46="Scenario2PBT6",'Major retrofit'!$U$27,IF(F46="Scenario3PBT6",'Major retrofit'!$V$27,"")))&amp;IF(F46="Scenario1PBT7",'Major retrofit'!$W$27,IF(F46="Scenario2PBT7",'Major retrofit'!$X$27,IF(F46="Scenario3PBT7",'Major retrofit'!$Y$27,"")))&amp;IF(F46="Scenario1PBT8",'Major retrofit'!$Z$27,IF(F46="Scenario2PBT8",'Major retrofit'!$AA$27,IF(F46="Scenario3PBT8",'Major retrofit'!$AB$27,"")))&amp;IF(F46="Scenario1PBT9",'Major retrofit'!$AC$27,IF(F46="Scenario2PBT9",'Major retrofit'!$AD$27,IF(F46="Scenario3PBT9",'Major retrofit'!$AE$27,"")))&amp;IF(F46="Scenario1PBT10",'Major retrofit'!$AF$27,IF(F46="Scenario2PBT10",'Major retrofit'!$AG$27,IF(F46="Scenario3PBT10",'Major retrofit'!$AH$27,"")))&amp;IF(F46="Scenario1PBT11",'Major retrofit'!$AI$27,IF(F46="Scenario2PBT11",'Major retrofit'!$AJ$27,IF(F46="Scenario3PBT11",'Major retrofit'!$AK$27,"")))&amp;IF(F46="Scenario1PBT12",'Major retrofit'!$AL$27,IF(F46="Scenario2PBT12",'Major retrofit'!$AM$27,IF(F46="Scenario3PBT12",'Major retrofit'!$AN$27,"")))&amp;IF(F46="Scenario1PBT13",'Major retrofit'!$AO$27,IF(F46="Scenario2PBT13",'Major retrofit'!$AP$27,IF(F46="Scenario3PBT13",'Major retrofit'!$AQ$27,"")))&amp;IF(F46="Scenario1PBT14",'Major retrofit'!$AR$27,IF(F46="Scenario2PBT14",'Major retrofit'!$AS$27,IF(F46="Scenario3PBT14",'Major retrofit'!$AT$27,"")))&amp;IF(F46="Scenario1PBT15",'Major retrofit'!$AU$27,IF(F46="Scenario2PBT15",'Major retrofit'!$AV$27,IF(F46="Scenario3PBT15",'Major retrofit'!$AW$27,"")))</f>
        <v/>
      </c>
      <c r="T46" s="207">
        <f t="shared" si="17"/>
        <v>0</v>
      </c>
      <c r="U46" s="206" t="str">
        <f>IF(F46="Scenario1PBT1",'Major retrofit'!$E$38,IF(F46="Scenario2PBT1",'Major retrofit'!$F$38,IF(F46="Scenario3PBT1",'Major retrofit'!$G$38,"")))&amp;IF(F46="Scenario1PBT2",'Major retrofit'!$H$38,IF(F46="Scenario2PBT2",'Major retrofit'!$I$38,IF(F46="Scenario3PBT2",'Major retrofit'!$J$38,"")))&amp;IF(F46="Scenario1PBT3",'Major retrofit'!$K$38,IF(F46="Scenario2PBT3",'Major retrofit'!$L$38,IF(F46="Scenario3PBT3",'Major retrofit'!$M$38,"")))&amp;IF(F46="Scenario1PBT4",'Major retrofit'!$N$38,IF(F46="Scenario2PBT4",'Major retrofit'!$O$38,IF(F46="Scenario3PBT4",'Major retrofit'!$P$38,"")))&amp;IF(F46="Scenario1PBT5",'Major retrofit'!$Q$38,IF(F46="Scenario2PBT5",'Major retrofit'!$R$38,IF(F46="Scenario3PBT5",'Major retrofit'!$S$38,"")))&amp;IF(F46="Scenario1PBT6",'Major retrofit'!$T$38,IF(F46="Scenario2PBT6",'Major retrofit'!$U$38,IF(F46="Scenario3PBT6",'Major retrofit'!$V$38,"")))&amp;IF(F46="Scenario1PBT7",'Major retrofit'!$W$38,IF(F46="Scenario2PBT7",'Major retrofit'!$X$38,IF(F46="Scenario3PBT7",'Major retrofit'!$Y$38,"")))&amp;IF(F46="Scenario1PBT8",'Major retrofit'!$Z$38,IF(F46="Scenario2PBT8",'Major retrofit'!$AA$38,IF(F46="Scenario3PBT8",'Major retrofit'!$AB$38,"")))&amp;IF(F46="Scenario1PBT9",'Major retrofit'!$AC$38,IF(F46="Scenario2PBT9",'Major retrofit'!$AD$38,IF(F46="Scenario3PBT9",'Major retrofit'!$AE$38,"")))&amp;IF(F46="Scenario1PBT10",'Major retrofit'!$AF$38,IF(F46="Scenario2PBT10",'Major retrofit'!$AG$38,IF(F46="Scenario3PBT10",'Major retrofit'!$AH$38,"")))&amp;IF(F46="Scenario1PBT11",'Major retrofit'!$AI$38,IF(F46="Scenario2PBT11",'Major retrofit'!$AJ$38,IF(F46="Scenario3PBT11",'Major retrofit'!$AK$38,"")))&amp;IF(F46="Scenario1PBT12",'Major retrofit'!$AL$38,IF(F46="Scenario2PBT12",'Major retrofit'!$AM$38,IF(F46="Scenario3PBT12",'Major retrofit'!$AN$38,"")))&amp;IF(F46="Scenario1PBT13",'Major retrofit'!$AO$38,IF(F46="Scenario2PBT13",'Major retrofit'!$AP$38,IF(F46="Scenario3PBT13",'Major retrofit'!$AQ$38,"")))&amp;IF(F46="Scenario1PBT14",'Major retrofit'!$AR$38,IF(F46="Scenario2PBT14",'Major retrofit'!$AS$38,IF(F46="Scenario3PBT14",'Major retrofit'!$AT$38,"")))&amp;IF(F46="Scenario1PBT15",'Major retrofit'!$AU$38,IF(F46="Scenario2PBT15",'Major retrofit'!$AV$38,IF(F46="Scenario3PBT15",'Major retrofit'!$AW$38,"")))</f>
        <v/>
      </c>
      <c r="V46" s="117">
        <f t="shared" si="18"/>
        <v>0</v>
      </c>
      <c r="W46" s="117" t="str">
        <f>IF(F46="Scenario1PBT1",'Major retrofit'!$E$40,IF(F46="Scenario2PBT1",'Major retrofit'!$F$40,IF(F46="Scenario3PBT1",'Major retrofit'!$G$40,"")))&amp;IF(F46="Scenario1PBT2",'Major retrofit'!$H$40,IF(F46="Scenario2PBT2",'Major retrofit'!$I$40,IF(F46="Scenario3PBT2",'Major retrofit'!$J$40,"")))&amp;IF(F46="Scenario1PBT3",'Major retrofit'!$K$40,IF(F46="Scenario2PBT3",'Major retrofit'!$L$40,IF(F46="Scenario3PBT3",'Major retrofit'!$M$40,"")))&amp;IF(F46="Scenario1PBT4",'Major retrofit'!$N$40,IF(F46="Scenario2PBT4",'Major retrofit'!$O$40,IF(F46="Scenario3PBT4",'Major retrofit'!$P$40,"")))&amp;IF(F46="Scenario1PBT5",'Major retrofit'!$Q$40,IF(F46="Scenario2PBT5",'Major retrofit'!$R$40,IF(F46="Scenario3PBT5",'Major retrofit'!$S$40,"")))&amp;IF(F46="Scenario1PBT6",'Major retrofit'!$T$40,IF(F46="Scenario2PBT6",'Major retrofit'!$U$40,IF(F46="Scenario3PBT6",'Major retrofit'!$V$40,"")))&amp;IF(F46="Scenario1PBT7",'Major retrofit'!$W$40,IF(F46="Scenario2PBT7",'Major retrofit'!$X$40,IF(F46="Scenario3PBT7",'Major retrofit'!$Y$40,"")))&amp;IF(F46="Scenario1PBT8",'Major retrofit'!$Z$40,IF(F46="Scenario2PBT8",'Major retrofit'!$AA$40,IF(F46="Scenario3PBT8",'Major retrofit'!$AB$40,"")))&amp;IF(F46="Scenario1PBT9",'Major retrofit'!$AC$40,IF(F46="Scenario2PBT9",'Major retrofit'!$AD$40,IF(F46="Scenario3PBT9",'Major retrofit'!$AE$40,"")))&amp;IF(F46="Scenario1PBT10",'Major retrofit'!$AF$40,IF(F46="Scenario2PBT10",'Major retrofit'!$AG$40,IF(F46="Scenario3PBT10",'Major retrofit'!$AH$40,"")))&amp;IF(F46="Scenario1PBT11",'Major retrofit'!$AI$40,IF(F46="Scenario2PBT11",'Major retrofit'!$AJ$40,IF(F46="Scenario3PBT11",'Major retrofit'!$AK$40,"")))&amp;IF(F46="Scenario1PBT12",'Major retrofit'!$AL$40,IF(F46="Scenario2PBT12",'Major retrofit'!$AM$40,IF(F46="Scenario3PBT12",'Major retrofit'!$AN$40,"")))&amp;IF(F46="Scenario1PBT13",'Major retrofit'!$AO$40,IF(F46="Scenario2PBT13",'Major retrofit'!$AP$40,IF(F46="Scenario3PBT13",'Major retrofit'!$AQ$40,"")))&amp;IF(F46="Scenario1PBT14",'Major retrofit'!$AR$40,IF(F46="Scenario2PBT14",'Major retrofit'!$AS$40,IF(F46="Scenario3PBT14",'Major retrofit'!$AT$40,"")))&amp;IF(F46="Scenario1PBT15",'Major retrofit'!$AU$40,IF(F46="Scenario2PBT15",'Major retrofit'!$AV$40,IF(F46="Scenario3PBT15",'Major retrofit'!$AW$40,"")))</f>
        <v/>
      </c>
      <c r="X46" s="117">
        <f t="shared" si="19"/>
        <v>0</v>
      </c>
      <c r="Y46" s="117" t="str">
        <f>IF(F46="Scenario1PBT1",'Major retrofit'!$E$42,IF(F46="Scenario2PBT1",'Major retrofit'!$F$42,IF(F46="Scenario3PBT1",'Major retrofit'!$G$42,"")))&amp;IF(F46="Scenario1PBT2",'Major retrofit'!$H$42,IF(F46="Scenario2PBT2",'Major retrofit'!$I$42,IF(F46="Scenario3PBT2",'Major retrofit'!$J$42,"")))&amp;IF(F46="Scenario1PBT3",'Major retrofit'!$K$42,IF(F46="Scenario2PBT3",'Major retrofit'!$L$42,IF(F46="Scenario3PBT3",'Major retrofit'!$M$42,"")))&amp;IF(F46="Scenario1PBT4",'Major retrofit'!$N$42,IF(F46="Scenario2PBT4",'Major retrofit'!$O$42,IF(F46="Scenario3PBT4",'Major retrofit'!$P$42,"")))&amp;IF(F46="Scenario1PBT5",'Major retrofit'!$Q$42,IF(F46="Scenario2PBT5",'Major retrofit'!$R$42,IF(F46="Scenario3PBT5",'Major retrofit'!$S$42,"")))&amp;IF(F46="Scenario1PBT6",'Major retrofit'!$T$42,IF(F46="Scenario2PBT6",'Major retrofit'!$U$42,IF(F46="Scenario3PBT6",'Major retrofit'!$V$42,"")))&amp;IF(F46="Scenario1PBT7",'Major retrofit'!$W$42,IF(F46="Scenario2PBT7",'Major retrofit'!$X$42,IF(F46="Scenario3PBT7",'Major retrofit'!$Y$42,"")))&amp;IF(F46="Scenario1PBT8",'Major retrofit'!$Z$42,IF(F46="Scenario2PBT8",'Major retrofit'!$AA$42,IF(F46="Scenario3PBT8",'Major retrofit'!$AB$42,"")))&amp;IF(F46="Scenario1PBT9",'Major retrofit'!$AC$42,IF(F46="Scenario2PBT9",'Major retrofit'!$AD$42,IF(F46="Scenario3PBT9",'Major retrofit'!$AE$42,"")))&amp;IF(F46="Scenario1PBT10",'Major retrofit'!$AF$42,IF(F46="Scenario2PBT10",'Major retrofit'!$AG$42,IF(F46="Scenario3PBT10",'Major retrofit'!$AH$42,"")))&amp;IF(F46="Scenario1PBT11",'Major retrofit'!$AI$42,IF(F46="Scenario2PBT11",'Major retrofit'!$AJ$42,IF(F46="Scenario3PBT11",'Major retrofit'!$AK$42,"")))&amp;IF(F46="Scenario1PBT12",'Major retrofit'!$AL$42,IF(F46="Scenario2PBT12",'Major retrofit'!$AM$42,IF(F46="Scenario3PBT12",'Major retrofit'!$AN$42,"")))&amp;IF(F46="Scenario1PBT13",'Major retrofit'!$AO$42,IF(F46="Scenario2PBT13",'Major retrofit'!$AP$42,IF(F46="Scenario3PBT13",'Major retrofit'!$AQ$42,"")))&amp;IF(F46="Scenario1PBT14",'Major retrofit'!$AR$42,IF(F46="Scenario2PBT14",'Major retrofit'!$AS$42,IF(F46="Scenario3PBT14",'Major retrofit'!$AT$42,"")))&amp;IF(F46="Scenario1PBT15",'Major retrofit'!$AU$42,IF(F46="Scenario2PBT15",'Major retrofit'!$AV$42,IF(F46="Scenario3PBT15",'Major retrofit'!$AW$42,"")))</f>
        <v/>
      </c>
      <c r="Z46" s="117">
        <f t="shared" si="20"/>
        <v>0</v>
      </c>
      <c r="AA46" s="178" t="str">
        <f>IF(F46="Scenario1PBT1",'Major retrofit'!$E$101,IF(F46="Scenario2PBT1",'Major retrofit'!$F$101,IF(F46="Scenario3PBT1",'Major retrofit'!$G$101,"")))&amp;IF(F46="Scenario1PBT2",'Major retrofit'!$H$101,IF(F46="Scenario2PBT2",'Major retrofit'!$I$101,IF(F46="Scenario3PBT2",'Major retrofit'!$J$101,"")))&amp;IF(F46="Scenario1PBT3",'Major retrofit'!$K$101,IF(F46="Scenario2PBT3",'Major retrofit'!$L$101,IF(F46="Scenario3PBT3",'Major retrofit'!$M$101,"")))&amp;IF(F46="Scenario1PBT4",'Major retrofit'!$N$101,IF(F46="Scenario2PBT4",'Major retrofit'!$O$101,IF(F46="Scenario3PBT4",'Major retrofit'!$P$101,"")))&amp;IF(F46="Scenario1PBT5",'Major retrofit'!$Q$101,IF(F46="Scenario2PBT5",'Major retrofit'!$R$101,IF(F46="Scenario3PBT5",'Major retrofit'!$S$101,"")))&amp;IF(F46="Scenario1PBT6",'Major retrofit'!$T$101,IF(F46="Scenario2PBT6",'Major retrofit'!$U$101,IF(F46="Scenario3PBT6",'Major retrofit'!$V$101,"")))&amp;IF(F46="Scenario1PBT7",'Major retrofit'!$W$101,IF(F46="Scenario2PBT7",'Major retrofit'!$X$101,IF(F46="Scenario3PBT7",'Major retrofit'!$Y$101,"")))&amp;IF(F46="Scenario1PBT8",'Major retrofit'!$Z$101,IF(F46="Scenario2PBT8",'Major retrofit'!$AA$101,IF(F46="Scenario3PBT8",'Major retrofit'!$AB$101,"")))&amp;IF(F46="Scenario1PBT9",'Major retrofit'!$AC$101,IF(F46="Scenario2PBT9",'Major retrofit'!$AD$101,IF(F46="Scenario3PBT9",'Major retrofit'!$AE$101,"")))&amp;IF(F46="Scenario1PBT10",'Major retrofit'!$AF$101,IF(F46="Scenario2PBT10",'Major retrofit'!$AG$101,IF(F46="Scenario3PBT10",'Major retrofit'!$AH$101,"")))&amp;IF(F46="Scenario1PBT11",'Major retrofit'!$AI$101,IF(F46="Scenario2PBT11",'Major retrofit'!$AJ$101,IF(F46="Scenario3PBT11",'Major retrofit'!$AK$101,"")))&amp;IF(F46="Scenario1PBT12",'Major retrofit'!$AL$101,IF(F46="Scenario2PBT12",'Major retrofit'!$AM$101,IF(F46="Scenario3PBT12",'Major retrofit'!$AN$101,"")))&amp;IF(F46="Scenario1PBT13",'Major retrofit'!$AO$101,IF(F46="Scenario2PBT13",'Major retrofit'!$AP$101,IF(F46="Scenario3PBT13",'Major retrofit'!$AQ$101,"")))&amp;IF(F46="Scenario1PBT14",'Major retrofit'!$AR$101,IF(F46="Scenario2PBT14",'Major retrofit'!$AS$101,IF(F46="Scenario3PBT14",'Major retrofit'!$AT$101,"")))&amp;IF(F46="Scenario1PBT15",'Major retrofit'!$AU$101,IF(F46="Scenario2PBT15",'Major retrofit'!$AV$101,IF(F46="Scenario3PBT15",'Major retrofit'!$AW$101,"")))</f>
        <v/>
      </c>
      <c r="AB46" s="179">
        <f t="shared" si="21"/>
        <v>0</v>
      </c>
      <c r="AC46" s="208">
        <f>IFERROR('Projection_Base-case'!G46-G46,0)</f>
        <v>0</v>
      </c>
      <c r="AD46" s="117">
        <f t="shared" si="24"/>
        <v>0</v>
      </c>
      <c r="AE46" s="117">
        <f>IFERROR(100*AC46/'Projection_Base-case'!G46,0)</f>
        <v>0</v>
      </c>
      <c r="AF46" s="117">
        <f>IFERROR('Projection_Base-case'!I46-I46,0)</f>
        <v>0</v>
      </c>
      <c r="AG46" s="117">
        <f t="shared" si="25"/>
        <v>0</v>
      </c>
      <c r="AH46" s="117">
        <f>IFERROR(100*AF46/'Projection_Base-case'!I46,0)</f>
        <v>0</v>
      </c>
      <c r="AI46" s="117">
        <f>IFERROR('Projection_Base-case'!K46-K46,0)</f>
        <v>0</v>
      </c>
      <c r="AJ46" s="117">
        <f t="shared" si="26"/>
        <v>0</v>
      </c>
      <c r="AK46" s="117">
        <f>IFERROR(100*AI46/'Projection_Base-case'!K46,0)</f>
        <v>0</v>
      </c>
      <c r="AL46" s="117">
        <f>IFERROR(M46-'Projection_Base-case'!M46,0)</f>
        <v>0</v>
      </c>
      <c r="AM46" s="117">
        <f t="shared" si="27"/>
        <v>0</v>
      </c>
      <c r="AN46" s="179">
        <f>IFERROR(IF('Projection_Base-case'!N46&gt;0,100*AM46/'Projection_Base-case'!N46,100*AM46/N46),0)</f>
        <v>0</v>
      </c>
      <c r="AO46" s="206">
        <f>IFERROR('Projection_Base-case'!O46-O46,0)</f>
        <v>0</v>
      </c>
      <c r="AP46" s="117">
        <f t="shared" si="28"/>
        <v>0</v>
      </c>
      <c r="AQ46" s="117">
        <f>IFERROR(100*AO46/'Projection_Base-case'!O46,0)</f>
        <v>0</v>
      </c>
      <c r="AR46" s="117">
        <f>IFERROR('Projection_Base-case'!Q46-Q46,0)</f>
        <v>0</v>
      </c>
      <c r="AS46" s="117">
        <f t="shared" si="29"/>
        <v>0</v>
      </c>
      <c r="AT46" s="117">
        <f>IFERROR(100*AR46/'Projection_Base-case'!Q46,0)</f>
        <v>0</v>
      </c>
      <c r="AU46" s="117">
        <f>IFERROR('Projection_Base-case'!S46-S46,0)</f>
        <v>0</v>
      </c>
      <c r="AV46" s="117">
        <f t="shared" si="30"/>
        <v>0</v>
      </c>
      <c r="AW46" s="118">
        <f>IFERROR(100*AU46/'Projection_Base-case'!S46,0)</f>
        <v>0</v>
      </c>
      <c r="AX46" s="206">
        <f>IFERROR('Projection_Base-case'!U46-U46,0)</f>
        <v>0</v>
      </c>
      <c r="AY46" s="117">
        <f t="shared" si="31"/>
        <v>0</v>
      </c>
      <c r="AZ46" s="117">
        <f>IFERROR(100*AX46/'Projection_Base-case'!U46,0)</f>
        <v>0</v>
      </c>
      <c r="BA46" s="117">
        <f>IFERROR('Projection_Base-case'!W46-W46,0)</f>
        <v>0</v>
      </c>
      <c r="BB46" s="117">
        <f t="shared" si="32"/>
        <v>0</v>
      </c>
      <c r="BC46" s="117">
        <f>IFERROR(100*BA46/'Projection_Base-case'!W46,0)</f>
        <v>0</v>
      </c>
      <c r="BD46" s="117">
        <f>IFERROR('Projection_Base-case'!Y46-Y46,0)</f>
        <v>0</v>
      </c>
      <c r="BE46" s="117">
        <f t="shared" si="33"/>
        <v>0</v>
      </c>
      <c r="BF46" s="117">
        <f>IFERROR(100*BD46/'Projection_Base-case'!Y46,0)</f>
        <v>0</v>
      </c>
      <c r="BG46" s="178">
        <f t="shared" si="22"/>
        <v>0</v>
      </c>
      <c r="BH46" s="179">
        <f t="shared" si="23"/>
        <v>0</v>
      </c>
    </row>
    <row r="47" spans="1:60" ht="15" thickBot="1">
      <c r="A47" s="205">
        <v>42</v>
      </c>
      <c r="B47" s="119">
        <f>IF('Projection_Base-case'!B47&lt;&gt;"",'Projection_Base-case'!B47,0)</f>
        <v>0</v>
      </c>
      <c r="C47" s="119">
        <f>IF('Projection_Base-case'!C47&lt;&gt;"",'Projection_Base-case'!C47,0)</f>
        <v>0</v>
      </c>
      <c r="D47" s="119">
        <f>IF('Projection_Base-case'!D47&lt;&gt;"",'Projection_Base-case'!D47,0)</f>
        <v>0</v>
      </c>
      <c r="E47" s="263" t="str">
        <f>IF(AND('Résultats major'!$AC$3="OUI",'Résultats major'!E46&lt;&gt;""),'Résultats major'!E46,IF(OR(D47="PBT1",D47="PBT2",D47="PBT3",D47="PBT4",D47="PBT5",D47="PBT6",D47="PBT7",D47="PBT8",D47="PBT10"),"Scenario1",IF(D47="PBT9","Scenario2","")))</f>
        <v/>
      </c>
      <c r="F47" s="202" t="str">
        <f t="shared" si="10"/>
        <v>0</v>
      </c>
      <c r="G47" s="177" t="str">
        <f>IF(F47="Scenario1PBT1",'Major retrofit'!$E$6,IF(F47="Scenario2PBT1",'Major retrofit'!$F$6,IF(F47="Scenario3PBT1",'Major retrofit'!$G$6,"")))&amp;IF(F47="Scenario1PBT2",'Major retrofit'!$H$6,IF(F47="Scenario2PBT2",'Major retrofit'!$I$6,IF(F47="Scenario3PBT2",'Major retrofit'!$J$6,"")))&amp;IF(F47="Scenario1PBT3",'Major retrofit'!$K$6,IF(F47="Scenario2PBT3",'Major retrofit'!$L$6,IF(F47="Scenario3PBT3",'Major retrofit'!$M$6,"")))&amp;IF(F47="Scenario1PBT4",'Major retrofit'!$N$6,IF(F47="Scenario2PBT4",'Major retrofit'!$O$6,IF(F47="Scenario3PBT4",'Major retrofit'!$P$6,"")))&amp;IF(F47="Scenario1PBT5",'Major retrofit'!$Q$6,IF(F47="Scenario2PBT5",'Major retrofit'!$R$6,IF(F47="Scenario3PBT5",'Major retrofit'!$S$6,"")))&amp;IF(F47="Scenario1PBT6",'Major retrofit'!$T$6,IF(F47="Scenario2PBT6",'Major retrofit'!$U$6,IF(F47="Scenario3PBT6",'Major retrofit'!$V$6,"")))&amp;IF(F47="Scenario1PBT7",'Major retrofit'!$W$6,IF(F47="Scenario2PBT7",'Major retrofit'!$X$6,IF(F47="Scenario3PBT7",'Major retrofit'!$Y$6,"")))&amp;IF(F47="Scenario1PBT8",'Major retrofit'!$Z$6,IF(F47="Scenario2PBT8",'Major retrofit'!$AA$6,IF(F47="Scenario3PBT8",'Major retrofit'!$AB$6,"")))&amp;IF(F47="Scenario1PBT9",'Major retrofit'!$AC$6,IF(F47="Scenario2PBT9",'Major retrofit'!$AD$6,IF(F47="Scenario3PBT9",'Major retrofit'!$AE$6,"")))&amp;IF(F47="Scenario1PBT10",'Major retrofit'!$AF$6,IF(F47="Scenario2PBT10",'Major retrofit'!$AG$6,IF(F47="Scenario3PBT10",'Major retrofit'!$AH$6,"")))&amp;IF(F47="Scenario1PBT11",'Major retrofit'!$AI$6,IF(F47="Scenario2PBT11",'Major retrofit'!$AJ$6,IF(F47="Scenario3PBT11",'Major retrofit'!$AK$6,"")))&amp;IF(F47="Scenario1PBT12",'Major retrofit'!$AL$6,IF(F47="Scenario2PBT12",'Major retrofit'!$AM$6,IF(F47="Scenario3PBT12",'Major retrofit'!$AN$6,"")))&amp;IF(F47="Scenario1PBT13",'Major retrofit'!$AO$6,IF(F47="Scenario2PBT13",'Major retrofit'!$AP$6,IF(F47="Scenario3PBT13",'Major retrofit'!$AQ$6,"")))&amp;IF(F47="Scenario1PBT14",'Major retrofit'!$AR$6,IF(F47="Scenario2PBT14",'Major retrofit'!$AS$6,IF(F47="Scenario3PBT14",'Major retrofit'!$AT$6,"")))&amp;IF(F47="Scenario1PBT15",'Major retrofit'!$AU$6,IF(F47="Scenario2PBT15",'Major retrofit'!$AV$6,IF(F47="Scenario3PBT15",'Major retrofit'!$AW$6,"")))</f>
        <v/>
      </c>
      <c r="H47" s="117">
        <f t="shared" si="11"/>
        <v>0</v>
      </c>
      <c r="I47" s="178" t="str">
        <f>IF(F47="Scenario1PBT1",'Major retrofit'!$E$16,IF(F47="Scenario2PBT1",'Major retrofit'!$F$16,IF(F47="Scenario3PBT1",'Major retrofit'!$G$16,"")))&amp;IF(F47="Scenario1PBT2",'Major retrofit'!$H$16,IF(F47="Scenario2PBT2",'Major retrofit'!$I$16,IF(F47="Scenario3PBT2",'Major retrofit'!$J$16,"")))&amp;IF(F47="Scenario1PBT3",'Major retrofit'!$K$16,IF(F47="Scenario2PBT3",'Major retrofit'!$L$16,IF(F47="Scenario3PBT3",'Major retrofit'!$M$16,"")))&amp;IF(F47="Scenario1PBT4",'Major retrofit'!$N$16,IF(F47="Scenario2PBT4",'Major retrofit'!$O$16,IF(F47="Scenario3PBT4",'Major retrofit'!$P$16,"")))&amp;IF(F47="Scenario1PBT5",'Major retrofit'!$Q$16,IF(F47="Scenario2PBT5",'Major retrofit'!$R$16,IF(F47="Scenario3PBT5",'Major retrofit'!$S$16,"")))&amp;IF(F47="Scenario1PBT6",'Major retrofit'!$T$16,IF(F47="Scenario2PBT6",'Major retrofit'!$U$16,IF(F47="Scenario3PBT6",'Major retrofit'!$V$16,"")))&amp;IF(F47="Scenario1PBT7",'Major retrofit'!$W$16,IF(F47="Scenario2PBT7",'Major retrofit'!$X$16,IF(F47="Scenario3PBT7",'Major retrofit'!$Y$16,"")))&amp;IF(F47="Scenario1PBT8",'Major retrofit'!$Z$16,IF(F47="Scenario2PBT8",'Major retrofit'!$AA$16,IF(F47="Scenario3PBT8",'Major retrofit'!$AB$16,"")))&amp;IF(F47="Scenario1PBT9",'Major retrofit'!$AC$16,IF(F47="Scenario2PBT9",'Major retrofit'!$AD$16,IF(F47="Scenario3PBT9",'Major retrofit'!$AE$16,"")))&amp;IF(F47="Scenario1PBT10",'Major retrofit'!$AF$16,IF(F47="Scenario2PBT10",'Major retrofit'!$AG$16,IF(F47="Scenario3PBT10",'Major retrofit'!$AH$16,"")))&amp;IF(F47="Scenario1PBT11",'Major retrofit'!$AI$16,IF(F47="Scenario2PBT11",'Major retrofit'!$AJ$16,IF(F47="Scenario3PBT11",'Major retrofit'!$AK$16,"")))&amp;IF(F47="Scenario1PBT12",'Major retrofit'!$AL$16,IF(F47="Scenario2PBT12",'Major retrofit'!$AM$16,IF(F47="Scenario3PBT12",'Major retrofit'!$AN$16,"")))&amp;IF(F47="Scenario1PBT13",'Major retrofit'!$AO$16,IF(F47="Scenario2PBT13",'Major retrofit'!$AP$16,IF(F47="Scenario3PBT13",'Major retrofit'!$AQ$16,"")))&amp;IF(F47="Scenario1PBT14",'Major retrofit'!$AR$16,IF(F47="Scenario2PBT14",'Major retrofit'!$AS$16,IF(F47="Scenario3PBT14",'Major retrofit'!$AT$16,"")))&amp;IF(F47="Scenario1PBT15",'Major retrofit'!$AU$16,IF(F47="Scenario2PBT15",'Major retrofit'!$AV$16,IF(F47="Scenario3PBT15",'Major retrofit'!$AW$16,"")))</f>
        <v/>
      </c>
      <c r="J47" s="117">
        <f t="shared" si="12"/>
        <v>0</v>
      </c>
      <c r="K47" s="117" t="str">
        <f>IF(F47="Scenario1PBT1",'Major retrofit'!$E$18,IF(F47="Scenario2PBT1",'Major retrofit'!$F$18,IF(F47="Scenario3PBT1",'Major retrofit'!$G$18,"")))&amp;IF(F47="Scenario1PBT2",'Major retrofit'!$H$18,IF(F47="Scenario2PBT2",'Major retrofit'!$I$18,IF(F47="Scenario3PBT2",'Major retrofit'!$J$18,"")))&amp;IF(F47="Scenario1PBT3",'Major retrofit'!$K$18,IF(F47="Scenario2PBT3",'Major retrofit'!$L$18,IF(F47="Scenario3PBT3",'Major retrofit'!$M$18,"")))&amp;IF(F47="Scenario1PBT4",'Major retrofit'!$N$18,IF(F47="Scenario2PBT4",'Major retrofit'!$O$18,IF(F47="Scenario3PBT4",'Major retrofit'!$P$18,"")))&amp;IF(F47="Scenario1PBT5",'Major retrofit'!$Q$18,IF(F47="Scenario2PBT5",'Major retrofit'!$R$18,IF(F47="Scenario3PBT5",'Major retrofit'!$S$18,"")))&amp;IF(F47="Scenario1PBT6",'Major retrofit'!$T$18,IF(F47="Scenario2PBT6",'Major retrofit'!$U$18,IF(F47="Scenario3PBT6",'Major retrofit'!$V$18,"")))&amp;IF(F47="Scenario1PBT7",'Major retrofit'!$W$18,IF(F47="Scenario2PBT7",'Major retrofit'!$X$18,IF(F47="Scenario3PBT7",'Major retrofit'!$Y$18,"")))&amp;IF(F47="Scenario1PBT8",'Major retrofit'!$Z$18,IF(F47="Scenario2PBT8",'Major retrofit'!$AA$18,IF(F47="Scenario3PBT8",'Major retrofit'!$AB$18,"")))&amp;IF(F47="Scenario1PBT9",'Major retrofit'!$AC$18,IF(F47="Scenario2PBT9",'Major retrofit'!$AD$18,IF(F47="Scenario3PBT9",'Major retrofit'!$AE$18,"")))&amp;IF(F47="Scenario1PBT10",'Major retrofit'!$AF$18,IF(F47="Scenario2PBT10",'Major retrofit'!$AG$18,IF(F47="Scenario3PBT10",'Major retrofit'!$AH$18,"")))&amp;IF(F47="Scenario1PBT11",'Major retrofit'!$AI$18,IF(F47="Scenario2PBT11",'Major retrofit'!$AJ$18,IF(F47="Scenario3PBT11",'Major retrofit'!$AK$18,"")))&amp;IF(F47="Scenario1PBT12",'Major retrofit'!$AL$18,IF(F47="Scenario2PBT12",'Major retrofit'!$AM$18,IF(F47="Scenario3PBT12",'Major retrofit'!$AN$18,"")))&amp;IF(F47="Scenario1PBT13",'Major retrofit'!$AO$18,IF(F47="Scenario2PBT13",'Major retrofit'!$AP$18,IF(F47="Scenario3PBT13",'Major retrofit'!$AQ$18,"")))&amp;IF(F47="Scenario1PBT14",'Major retrofit'!$AR$18,IF(F47="Scenario2PBT14",'Major retrofit'!$AS$18,IF(F47="Scenario3PBT14",'Major retrofit'!$AT$18,"")))&amp;IF(F47="Scenario1PBT15",'Major retrofit'!$AU$18,IF(F47="Scenario2PBT15",'Major retrofit'!$AV$18,IF(F47="Scenario3PBT15",'Major retrofit'!$AW$18,"")))</f>
        <v/>
      </c>
      <c r="L47" s="117">
        <f t="shared" si="13"/>
        <v>0</v>
      </c>
      <c r="M47" s="117" t="str">
        <f>IF(F47="Scenario1PBT1",'Major retrofit'!$E$20,IF(F47="Scenario2PBT1",'Major retrofit'!$F$20,IF(F47="Scenario3PBT1",'Major retrofit'!$G$20,"")))&amp;IF(F47="Scenario1PBT2",'Major retrofit'!$H$20,IF(F47="Scenario2PBT2",'Major retrofit'!$I$20,IF(F47="Scenario3PBT2",'Major retrofit'!$J$20,"")))&amp;IF(F47="Scenario1PBT3",'Major retrofit'!$K$20,IF(F47="Scenario2PBT3",'Major retrofit'!$L$20,IF(F47="Scenario3PBT3",'Major retrofit'!$M$20,"")))&amp;IF(F47="Scenario1PBT4",'Major retrofit'!$N$20,IF(F47="Scenario2PBT4",'Major retrofit'!$O$20,IF(F47="Scenario3PBT4",'Major retrofit'!$P$20,"")))&amp;IF(F47="Scenario1PBT5",'Major retrofit'!$Q$20,IF(F47="Scenario2PBT5",'Major retrofit'!$R$20,IF(F47="Scenario3PBT5",'Major retrofit'!$S$20,"")))&amp;IF(F47="Scenario1PBT6",'Major retrofit'!$T$20,IF(F47="Scenario2PBT6",'Major retrofit'!$U$20,IF(F47="Scenario3PBT6",'Major retrofit'!$V$20,"")))&amp;IF(F47="Scenario1PBT7",'Major retrofit'!$W$20,IF(F47="Scenario2PBT7",'Major retrofit'!$X$20,IF(F47="Scenario3PBT7",'Major retrofit'!$Y$20,"")))&amp;IF(F47="Scenario1PBT8",'Major retrofit'!$Z$20,IF(F47="Scenario2PBT8",'Major retrofit'!$AA$20,IF(F47="Scenario3PBT8",'Major retrofit'!$AB$20,"")))&amp;IF(F47="Scenario1PBT9",'Major retrofit'!$AC$20,IF(F47="Scenario2PBT9",'Major retrofit'!$AD$20,IF(F47="Scenario3PBT9",'Major retrofit'!$AE$20,"")))&amp;IF(F47="Scenario1PBT10",'Major retrofit'!$AF$20,IF(F47="Scenario2PBT10",'Major retrofit'!$AG$20,IF(F47="Scenario3PBT10",'Major retrofit'!$AH$20,"")))&amp;IF(F47="Scenario1PBT11",'Major retrofit'!$AI$20,IF(F47="Scenario2PBT11",'Major retrofit'!$AJ$20,IF(F47="Scenario3PBT11",'Major retrofit'!$AK$20,"")))&amp;IF(F47="Scenario1PBT12",'Major retrofit'!$AL$20,IF(F47="Scenario2PBT12",'Major retrofit'!$AM$20,IF(F47="Scenario3PBT12",'Major retrofit'!$AN$20,"")))&amp;IF(F47="Scenario1PBT13",'Major retrofit'!$AO$20,IF(F47="Scenario2PBT13",'Major retrofit'!$AP$20,IF(F47="Scenario3PBT13",'Major retrofit'!$AQ$20,"")))&amp;IF(F47="Scenario1PBT14",'Major retrofit'!$AR$20,IF(F47="Scenario2PBT14",'Major retrofit'!$AS$20,IF(F47="Scenario3PBT14",'Major retrofit'!$AT$20,"")))&amp;IF(F47="Scenario1PBT15",'Major retrofit'!$AU$20,IF(F47="Scenario2PBT15",'Major retrofit'!$AV$20,IF(F47="Scenario3PBT15",'Major retrofit'!$AW$20,"")))</f>
        <v/>
      </c>
      <c r="N47" s="118">
        <f t="shared" si="14"/>
        <v>0</v>
      </c>
      <c r="O47" s="206" t="str">
        <f>IF(F47="Scenario1PBT1",'Major retrofit'!$E$23,IF(F47="Scenario2PBT1",'Major retrofit'!$F$23,IF(F47="Scenario3PBT1",'Major retrofit'!$G$23,"")))&amp;IF(F47="Scenario1PBT2",'Major retrofit'!$H$23,IF(F47="Scenario2PBT2",'Major retrofit'!$I$23,IF(F47="Scenario3PBT2",'Major retrofit'!$J$23,"")))&amp;IF(F47="Scenario1PBT3",'Major retrofit'!$K$23,IF(F47="Scenario2PBT3",'Major retrofit'!$L$23,IF(F47="Scenario3PBT3",'Major retrofit'!$M$23,"")))&amp;IF(F47="Scenario1PBT4",'Major retrofit'!$N$23,IF(F47="Scenario2PBT4",'Major retrofit'!$O$23,IF(F47="Scenario3PBT4",'Major retrofit'!$P$23,"")))&amp;IF(F47="Scenario1PBT5",'Major retrofit'!$Q$23,IF(F47="Scenario2PBT5",'Major retrofit'!$R$23,IF(F47="Scenario3PBT5",'Major retrofit'!$S$23,"")))&amp;IF(F47="Scenario1PBT6",'Major retrofit'!$T$23,IF(F47="Scenario2PBT6",'Major retrofit'!$U$23,IF(F47="Scenario3PBT6",'Major retrofit'!$V$23,"")))&amp;IF(F47="Scenario1PBT7",'Major retrofit'!$W$23,IF(F47="Scenario2PBT7",'Major retrofit'!$X$23,IF(F47="Scenario3PBT7",'Major retrofit'!$Y$23,"")))&amp;IF(F47="Scenario1PBT8",'Major retrofit'!$Z$23,IF(F47="Scenario2PBT8",'Major retrofit'!$AA$23,IF(F47="Scenario3PBT8",'Major retrofit'!$AB$23,"")))&amp;IF(F47="Scenario1PBT9",'Major retrofit'!$AC$23,IF(F47="Scenario2PBT9",'Major retrofit'!$AD$23,IF(F47="Scenario3PBT9",'Major retrofit'!$AE$23,"")))&amp;IF(F47="Scenario1PBT10",'Major retrofit'!$AF$23,IF(F47="Scenario2PBT10",'Major retrofit'!$AG$23,IF(F47="Scenario3PBT10",'Major retrofit'!$AH$23,"")))&amp;IF(F47="Scenario1PBT11",'Major retrofit'!$AI$23,IF(F47="Scenario2PBT11",'Major retrofit'!$AJ$23,IF(F47="Scenario3PBT11",'Major retrofit'!$AK$23,"")))&amp;IF(F47="Scenario1PBT12",'Major retrofit'!$AL$23,IF(F47="Scenario2PBT12",'Major retrofit'!$AM$23,IF(F47="Scenario3PBT12",'Major retrofit'!$AN$23,"")))&amp;IF(F47="Scenario1PBT13",'Major retrofit'!$AO$23,IF(F47="Scenario2PBT13",'Major retrofit'!$AP$23,IF(F47="Scenario3PBT13",'Major retrofit'!$AQ$23,"")))&amp;IF(F47="Scenario1PBT14",'Major retrofit'!$AR$23,IF(F47="Scenario2PBT14",'Major retrofit'!$AS$23,IF(F47="Scenario3PBT14",'Major retrofit'!$AT$23,"")))&amp;IF(F47="Scenario1PBT15",'Major retrofit'!$AU$23,IF(F47="Scenario2PBT15",'Major retrofit'!$AV$23,IF(F47="Scenario3PBT15",'Major retrofit'!$AW$23,"")))</f>
        <v/>
      </c>
      <c r="P47" s="117">
        <f t="shared" si="15"/>
        <v>0</v>
      </c>
      <c r="Q47" s="117" t="str">
        <f>IF(F47="Scenario1PBT1",'Major retrofit'!$E$25,IF(F47="Scenario2PBT1",'Major retrofit'!$F$25,IF(F47="Scenario3PBT1",'Major retrofit'!$G$25,"")))&amp;IF(F47="Scenario1PBT2",'Major retrofit'!$H$25,IF(F47="Scenario2PBT2",'Major retrofit'!$I$25,IF(F47="Scenario3PBT2",'Major retrofit'!$J$25,"")))&amp;IF(F47="Scenario1PBT3",'Major retrofit'!$K$25,IF(F47="Scenario2PBT3",'Major retrofit'!$L$25,IF(F47="Scenario3PBT3",'Major retrofit'!$M$25,"")))&amp;IF(F47="Scenario1PBT4",'Major retrofit'!$N$25,IF(F47="Scenario2PBT4",'Major retrofit'!$O$25,IF(F47="Scenario3PBT4",'Major retrofit'!$P$25,"")))&amp;IF(F47="Scenario1PBT5",'Major retrofit'!$Q$25,IF(F47="Scenario2PBT5",'Major retrofit'!$R$25,IF(F47="Scenario3PBT5",'Major retrofit'!$S$25,"")))&amp;IF(F47="Scenario1PBT6",'Major retrofit'!$T$25,IF(F47="Scenario2PBT6",'Major retrofit'!$U$25,IF(F47="Scenario3PBT6",'Major retrofit'!$V$25,"")))&amp;IF(F47="Scenario1PBT7",'Major retrofit'!$W$25,IF(F47="Scenario2PBT7",'Major retrofit'!$X$25,IF(F47="Scenario3PBT7",'Major retrofit'!$Y$25,"")))&amp;IF(F47="Scenario1PBT8",'Major retrofit'!$Z$25,IF(F47="Scenario2PBT8",'Major retrofit'!$AA$25,IF(F47="Scenario3PBT8",'Major retrofit'!$AB$25,"")))&amp;IF(F47="Scenario1PBT9",'Major retrofit'!$AC$25,IF(F47="Scenario2PBT9",'Major retrofit'!$AD$25,IF(F47="Scenario3PBT9",'Major retrofit'!$AE$25,"")))&amp;IF(F47="Scenario1PBT10",'Major retrofit'!$AF$25,IF(F47="Scenario2PBT10",'Major retrofit'!$AG$25,IF(F47="Scenario3PBT10",'Major retrofit'!$AH$25,"")))&amp;IF(F47="Scenario1PBT11",'Major retrofit'!$AI$25,IF(F47="Scenario2PBT11",'Major retrofit'!$AJ$25,IF(F47="Scenario3PBT11",'Major retrofit'!$AK$25,"")))&amp;IF(F47="Scenario1PBT12",'Major retrofit'!$AL$25,IF(F47="Scenario2PBT12",'Major retrofit'!$AM$25,IF(F47="Scenario3PBT12",'Major retrofit'!$AN$25,"")))&amp;IF(F47="Scenario1PBT13",'Major retrofit'!$AO$25,IF(F47="Scenario2PBT13",'Major retrofit'!$AP$25,IF(F47="Scenario3PBT13",'Major retrofit'!$AQ$25,"")))&amp;IF(F47="Scenario1PBT14",'Major retrofit'!$AR$25,IF(F47="Scenario2PBT14",'Major retrofit'!$AS$25,IF(F47="Scenario3PBT14",'Major retrofit'!$AT$25,"")))&amp;IF(F47="Scenario1PBT15",'Major retrofit'!$AU$25,IF(F47="Scenario2PBT15",'Major retrofit'!$AV$25,IF(F47="Scenario3PBT15",'Major retrofit'!$AW$25,"")))</f>
        <v/>
      </c>
      <c r="R47" s="117">
        <f t="shared" si="16"/>
        <v>0</v>
      </c>
      <c r="S47" s="117" t="str">
        <f>IF(F47="Scenario1PBT1",'Major retrofit'!$E$27,IF(F47="Scenario2PBT1",'Major retrofit'!$F$27,IF(F47="Scenario3PBT1",'Major retrofit'!$G$27,"")))&amp;IF(F47="Scenario1PBT2",'Major retrofit'!$H$27,IF(F47="Scenario2PBT2",'Major retrofit'!$I$27,IF(F47="Scenario3PBT2",'Major retrofit'!$J$27,"")))&amp;IF(F47="Scenario1PBT3",'Major retrofit'!$K$27,IF(F47="Scenario2PBT3",'Major retrofit'!$L$27,IF(F47="Scenario3PBT3",'Major retrofit'!$M$27,"")))&amp;IF(F47="Scenario1PBT4",'Major retrofit'!$N$27,IF(F47="Scenario2PBT4",'Major retrofit'!$O$27,IF(F47="Scenario3PBT4",'Major retrofit'!$P$27,"")))&amp;IF(F47="Scenario1PBT5",'Major retrofit'!$Q$27,IF(F47="Scenario2PBT5",'Major retrofit'!$R$27,IF(F47="Scenario3PBT5",'Major retrofit'!$S$27,"")))&amp;IF(F47="Scenario1PBT6",'Major retrofit'!$T$27,IF(F47="Scenario2PBT6",'Major retrofit'!$U$27,IF(F47="Scenario3PBT6",'Major retrofit'!$V$27,"")))&amp;IF(F47="Scenario1PBT7",'Major retrofit'!$W$27,IF(F47="Scenario2PBT7",'Major retrofit'!$X$27,IF(F47="Scenario3PBT7",'Major retrofit'!$Y$27,"")))&amp;IF(F47="Scenario1PBT8",'Major retrofit'!$Z$27,IF(F47="Scenario2PBT8",'Major retrofit'!$AA$27,IF(F47="Scenario3PBT8",'Major retrofit'!$AB$27,"")))&amp;IF(F47="Scenario1PBT9",'Major retrofit'!$AC$27,IF(F47="Scenario2PBT9",'Major retrofit'!$AD$27,IF(F47="Scenario3PBT9",'Major retrofit'!$AE$27,"")))&amp;IF(F47="Scenario1PBT10",'Major retrofit'!$AF$27,IF(F47="Scenario2PBT10",'Major retrofit'!$AG$27,IF(F47="Scenario3PBT10",'Major retrofit'!$AH$27,"")))&amp;IF(F47="Scenario1PBT11",'Major retrofit'!$AI$27,IF(F47="Scenario2PBT11",'Major retrofit'!$AJ$27,IF(F47="Scenario3PBT11",'Major retrofit'!$AK$27,"")))&amp;IF(F47="Scenario1PBT12",'Major retrofit'!$AL$27,IF(F47="Scenario2PBT12",'Major retrofit'!$AM$27,IF(F47="Scenario3PBT12",'Major retrofit'!$AN$27,"")))&amp;IF(F47="Scenario1PBT13",'Major retrofit'!$AO$27,IF(F47="Scenario2PBT13",'Major retrofit'!$AP$27,IF(F47="Scenario3PBT13",'Major retrofit'!$AQ$27,"")))&amp;IF(F47="Scenario1PBT14",'Major retrofit'!$AR$27,IF(F47="Scenario2PBT14",'Major retrofit'!$AS$27,IF(F47="Scenario3PBT14",'Major retrofit'!$AT$27,"")))&amp;IF(F47="Scenario1PBT15",'Major retrofit'!$AU$27,IF(F47="Scenario2PBT15",'Major retrofit'!$AV$27,IF(F47="Scenario3PBT15",'Major retrofit'!$AW$27,"")))</f>
        <v/>
      </c>
      <c r="T47" s="207">
        <f t="shared" si="17"/>
        <v>0</v>
      </c>
      <c r="U47" s="206" t="str">
        <f>IF(F47="Scenario1PBT1",'Major retrofit'!$E$38,IF(F47="Scenario2PBT1",'Major retrofit'!$F$38,IF(F47="Scenario3PBT1",'Major retrofit'!$G$38,"")))&amp;IF(F47="Scenario1PBT2",'Major retrofit'!$H$38,IF(F47="Scenario2PBT2",'Major retrofit'!$I$38,IF(F47="Scenario3PBT2",'Major retrofit'!$J$38,"")))&amp;IF(F47="Scenario1PBT3",'Major retrofit'!$K$38,IF(F47="Scenario2PBT3",'Major retrofit'!$L$38,IF(F47="Scenario3PBT3",'Major retrofit'!$M$38,"")))&amp;IF(F47="Scenario1PBT4",'Major retrofit'!$N$38,IF(F47="Scenario2PBT4",'Major retrofit'!$O$38,IF(F47="Scenario3PBT4",'Major retrofit'!$P$38,"")))&amp;IF(F47="Scenario1PBT5",'Major retrofit'!$Q$38,IF(F47="Scenario2PBT5",'Major retrofit'!$R$38,IF(F47="Scenario3PBT5",'Major retrofit'!$S$38,"")))&amp;IF(F47="Scenario1PBT6",'Major retrofit'!$T$38,IF(F47="Scenario2PBT6",'Major retrofit'!$U$38,IF(F47="Scenario3PBT6",'Major retrofit'!$V$38,"")))&amp;IF(F47="Scenario1PBT7",'Major retrofit'!$W$38,IF(F47="Scenario2PBT7",'Major retrofit'!$X$38,IF(F47="Scenario3PBT7",'Major retrofit'!$Y$38,"")))&amp;IF(F47="Scenario1PBT8",'Major retrofit'!$Z$38,IF(F47="Scenario2PBT8",'Major retrofit'!$AA$38,IF(F47="Scenario3PBT8",'Major retrofit'!$AB$38,"")))&amp;IF(F47="Scenario1PBT9",'Major retrofit'!$AC$38,IF(F47="Scenario2PBT9",'Major retrofit'!$AD$38,IF(F47="Scenario3PBT9",'Major retrofit'!$AE$38,"")))&amp;IF(F47="Scenario1PBT10",'Major retrofit'!$AF$38,IF(F47="Scenario2PBT10",'Major retrofit'!$AG$38,IF(F47="Scenario3PBT10",'Major retrofit'!$AH$38,"")))&amp;IF(F47="Scenario1PBT11",'Major retrofit'!$AI$38,IF(F47="Scenario2PBT11",'Major retrofit'!$AJ$38,IF(F47="Scenario3PBT11",'Major retrofit'!$AK$38,"")))&amp;IF(F47="Scenario1PBT12",'Major retrofit'!$AL$38,IF(F47="Scenario2PBT12",'Major retrofit'!$AM$38,IF(F47="Scenario3PBT12",'Major retrofit'!$AN$38,"")))&amp;IF(F47="Scenario1PBT13",'Major retrofit'!$AO$38,IF(F47="Scenario2PBT13",'Major retrofit'!$AP$38,IF(F47="Scenario3PBT13",'Major retrofit'!$AQ$38,"")))&amp;IF(F47="Scenario1PBT14",'Major retrofit'!$AR$38,IF(F47="Scenario2PBT14",'Major retrofit'!$AS$38,IF(F47="Scenario3PBT14",'Major retrofit'!$AT$38,"")))&amp;IF(F47="Scenario1PBT15",'Major retrofit'!$AU$38,IF(F47="Scenario2PBT15",'Major retrofit'!$AV$38,IF(F47="Scenario3PBT15",'Major retrofit'!$AW$38,"")))</f>
        <v/>
      </c>
      <c r="V47" s="117">
        <f t="shared" si="18"/>
        <v>0</v>
      </c>
      <c r="W47" s="117" t="str">
        <f>IF(F47="Scenario1PBT1",'Major retrofit'!$E$40,IF(F47="Scenario2PBT1",'Major retrofit'!$F$40,IF(F47="Scenario3PBT1",'Major retrofit'!$G$40,"")))&amp;IF(F47="Scenario1PBT2",'Major retrofit'!$H$40,IF(F47="Scenario2PBT2",'Major retrofit'!$I$40,IF(F47="Scenario3PBT2",'Major retrofit'!$J$40,"")))&amp;IF(F47="Scenario1PBT3",'Major retrofit'!$K$40,IF(F47="Scenario2PBT3",'Major retrofit'!$L$40,IF(F47="Scenario3PBT3",'Major retrofit'!$M$40,"")))&amp;IF(F47="Scenario1PBT4",'Major retrofit'!$N$40,IF(F47="Scenario2PBT4",'Major retrofit'!$O$40,IF(F47="Scenario3PBT4",'Major retrofit'!$P$40,"")))&amp;IF(F47="Scenario1PBT5",'Major retrofit'!$Q$40,IF(F47="Scenario2PBT5",'Major retrofit'!$R$40,IF(F47="Scenario3PBT5",'Major retrofit'!$S$40,"")))&amp;IF(F47="Scenario1PBT6",'Major retrofit'!$T$40,IF(F47="Scenario2PBT6",'Major retrofit'!$U$40,IF(F47="Scenario3PBT6",'Major retrofit'!$V$40,"")))&amp;IF(F47="Scenario1PBT7",'Major retrofit'!$W$40,IF(F47="Scenario2PBT7",'Major retrofit'!$X$40,IF(F47="Scenario3PBT7",'Major retrofit'!$Y$40,"")))&amp;IF(F47="Scenario1PBT8",'Major retrofit'!$Z$40,IF(F47="Scenario2PBT8",'Major retrofit'!$AA$40,IF(F47="Scenario3PBT8",'Major retrofit'!$AB$40,"")))&amp;IF(F47="Scenario1PBT9",'Major retrofit'!$AC$40,IF(F47="Scenario2PBT9",'Major retrofit'!$AD$40,IF(F47="Scenario3PBT9",'Major retrofit'!$AE$40,"")))&amp;IF(F47="Scenario1PBT10",'Major retrofit'!$AF$40,IF(F47="Scenario2PBT10",'Major retrofit'!$AG$40,IF(F47="Scenario3PBT10",'Major retrofit'!$AH$40,"")))&amp;IF(F47="Scenario1PBT11",'Major retrofit'!$AI$40,IF(F47="Scenario2PBT11",'Major retrofit'!$AJ$40,IF(F47="Scenario3PBT11",'Major retrofit'!$AK$40,"")))&amp;IF(F47="Scenario1PBT12",'Major retrofit'!$AL$40,IF(F47="Scenario2PBT12",'Major retrofit'!$AM$40,IF(F47="Scenario3PBT12",'Major retrofit'!$AN$40,"")))&amp;IF(F47="Scenario1PBT13",'Major retrofit'!$AO$40,IF(F47="Scenario2PBT13",'Major retrofit'!$AP$40,IF(F47="Scenario3PBT13",'Major retrofit'!$AQ$40,"")))&amp;IF(F47="Scenario1PBT14",'Major retrofit'!$AR$40,IF(F47="Scenario2PBT14",'Major retrofit'!$AS$40,IF(F47="Scenario3PBT14",'Major retrofit'!$AT$40,"")))&amp;IF(F47="Scenario1PBT15",'Major retrofit'!$AU$40,IF(F47="Scenario2PBT15",'Major retrofit'!$AV$40,IF(F47="Scenario3PBT15",'Major retrofit'!$AW$40,"")))</f>
        <v/>
      </c>
      <c r="X47" s="117">
        <f t="shared" si="19"/>
        <v>0</v>
      </c>
      <c r="Y47" s="117" t="str">
        <f>IF(F47="Scenario1PBT1",'Major retrofit'!$E$42,IF(F47="Scenario2PBT1",'Major retrofit'!$F$42,IF(F47="Scenario3PBT1",'Major retrofit'!$G$42,"")))&amp;IF(F47="Scenario1PBT2",'Major retrofit'!$H$42,IF(F47="Scenario2PBT2",'Major retrofit'!$I$42,IF(F47="Scenario3PBT2",'Major retrofit'!$J$42,"")))&amp;IF(F47="Scenario1PBT3",'Major retrofit'!$K$42,IF(F47="Scenario2PBT3",'Major retrofit'!$L$42,IF(F47="Scenario3PBT3",'Major retrofit'!$M$42,"")))&amp;IF(F47="Scenario1PBT4",'Major retrofit'!$N$42,IF(F47="Scenario2PBT4",'Major retrofit'!$O$42,IF(F47="Scenario3PBT4",'Major retrofit'!$P$42,"")))&amp;IF(F47="Scenario1PBT5",'Major retrofit'!$Q$42,IF(F47="Scenario2PBT5",'Major retrofit'!$R$42,IF(F47="Scenario3PBT5",'Major retrofit'!$S$42,"")))&amp;IF(F47="Scenario1PBT6",'Major retrofit'!$T$42,IF(F47="Scenario2PBT6",'Major retrofit'!$U$42,IF(F47="Scenario3PBT6",'Major retrofit'!$V$42,"")))&amp;IF(F47="Scenario1PBT7",'Major retrofit'!$W$42,IF(F47="Scenario2PBT7",'Major retrofit'!$X$42,IF(F47="Scenario3PBT7",'Major retrofit'!$Y$42,"")))&amp;IF(F47="Scenario1PBT8",'Major retrofit'!$Z$42,IF(F47="Scenario2PBT8",'Major retrofit'!$AA$42,IF(F47="Scenario3PBT8",'Major retrofit'!$AB$42,"")))&amp;IF(F47="Scenario1PBT9",'Major retrofit'!$AC$42,IF(F47="Scenario2PBT9",'Major retrofit'!$AD$42,IF(F47="Scenario3PBT9",'Major retrofit'!$AE$42,"")))&amp;IF(F47="Scenario1PBT10",'Major retrofit'!$AF$42,IF(F47="Scenario2PBT10",'Major retrofit'!$AG$42,IF(F47="Scenario3PBT10",'Major retrofit'!$AH$42,"")))&amp;IF(F47="Scenario1PBT11",'Major retrofit'!$AI$42,IF(F47="Scenario2PBT11",'Major retrofit'!$AJ$42,IF(F47="Scenario3PBT11",'Major retrofit'!$AK$42,"")))&amp;IF(F47="Scenario1PBT12",'Major retrofit'!$AL$42,IF(F47="Scenario2PBT12",'Major retrofit'!$AM$42,IF(F47="Scenario3PBT12",'Major retrofit'!$AN$42,"")))&amp;IF(F47="Scenario1PBT13",'Major retrofit'!$AO$42,IF(F47="Scenario2PBT13",'Major retrofit'!$AP$42,IF(F47="Scenario3PBT13",'Major retrofit'!$AQ$42,"")))&amp;IF(F47="Scenario1PBT14",'Major retrofit'!$AR$42,IF(F47="Scenario2PBT14",'Major retrofit'!$AS$42,IF(F47="Scenario3PBT14",'Major retrofit'!$AT$42,"")))&amp;IF(F47="Scenario1PBT15",'Major retrofit'!$AU$42,IF(F47="Scenario2PBT15",'Major retrofit'!$AV$42,IF(F47="Scenario3PBT15",'Major retrofit'!$AW$42,"")))</f>
        <v/>
      </c>
      <c r="Z47" s="117">
        <f t="shared" si="20"/>
        <v>0</v>
      </c>
      <c r="AA47" s="178" t="str">
        <f>IF(F47="Scenario1PBT1",'Major retrofit'!$E$101,IF(F47="Scenario2PBT1",'Major retrofit'!$F$101,IF(F47="Scenario3PBT1",'Major retrofit'!$G$101,"")))&amp;IF(F47="Scenario1PBT2",'Major retrofit'!$H$101,IF(F47="Scenario2PBT2",'Major retrofit'!$I$101,IF(F47="Scenario3PBT2",'Major retrofit'!$J$101,"")))&amp;IF(F47="Scenario1PBT3",'Major retrofit'!$K$101,IF(F47="Scenario2PBT3",'Major retrofit'!$L$101,IF(F47="Scenario3PBT3",'Major retrofit'!$M$101,"")))&amp;IF(F47="Scenario1PBT4",'Major retrofit'!$N$101,IF(F47="Scenario2PBT4",'Major retrofit'!$O$101,IF(F47="Scenario3PBT4",'Major retrofit'!$P$101,"")))&amp;IF(F47="Scenario1PBT5",'Major retrofit'!$Q$101,IF(F47="Scenario2PBT5",'Major retrofit'!$R$101,IF(F47="Scenario3PBT5",'Major retrofit'!$S$101,"")))&amp;IF(F47="Scenario1PBT6",'Major retrofit'!$T$101,IF(F47="Scenario2PBT6",'Major retrofit'!$U$101,IF(F47="Scenario3PBT6",'Major retrofit'!$V$101,"")))&amp;IF(F47="Scenario1PBT7",'Major retrofit'!$W$101,IF(F47="Scenario2PBT7",'Major retrofit'!$X$101,IF(F47="Scenario3PBT7",'Major retrofit'!$Y$101,"")))&amp;IF(F47="Scenario1PBT8",'Major retrofit'!$Z$101,IF(F47="Scenario2PBT8",'Major retrofit'!$AA$101,IF(F47="Scenario3PBT8",'Major retrofit'!$AB$101,"")))&amp;IF(F47="Scenario1PBT9",'Major retrofit'!$AC$101,IF(F47="Scenario2PBT9",'Major retrofit'!$AD$101,IF(F47="Scenario3PBT9",'Major retrofit'!$AE$101,"")))&amp;IF(F47="Scenario1PBT10",'Major retrofit'!$AF$101,IF(F47="Scenario2PBT10",'Major retrofit'!$AG$101,IF(F47="Scenario3PBT10",'Major retrofit'!$AH$101,"")))&amp;IF(F47="Scenario1PBT11",'Major retrofit'!$AI$101,IF(F47="Scenario2PBT11",'Major retrofit'!$AJ$101,IF(F47="Scenario3PBT11",'Major retrofit'!$AK$101,"")))&amp;IF(F47="Scenario1PBT12",'Major retrofit'!$AL$101,IF(F47="Scenario2PBT12",'Major retrofit'!$AM$101,IF(F47="Scenario3PBT12",'Major retrofit'!$AN$101,"")))&amp;IF(F47="Scenario1PBT13",'Major retrofit'!$AO$101,IF(F47="Scenario2PBT13",'Major retrofit'!$AP$101,IF(F47="Scenario3PBT13",'Major retrofit'!$AQ$101,"")))&amp;IF(F47="Scenario1PBT14",'Major retrofit'!$AR$101,IF(F47="Scenario2PBT14",'Major retrofit'!$AS$101,IF(F47="Scenario3PBT14",'Major retrofit'!$AT$101,"")))&amp;IF(F47="Scenario1PBT15",'Major retrofit'!$AU$101,IF(F47="Scenario2PBT15",'Major retrofit'!$AV$101,IF(F47="Scenario3PBT15",'Major retrofit'!$AW$101,"")))</f>
        <v/>
      </c>
      <c r="AB47" s="179">
        <f t="shared" si="21"/>
        <v>0</v>
      </c>
      <c r="AC47" s="208">
        <f>IFERROR('Projection_Base-case'!G47-G47,0)</f>
        <v>0</v>
      </c>
      <c r="AD47" s="117">
        <f t="shared" si="24"/>
        <v>0</v>
      </c>
      <c r="AE47" s="117">
        <f>IFERROR(100*AC47/'Projection_Base-case'!G47,0)</f>
        <v>0</v>
      </c>
      <c r="AF47" s="117">
        <f>IFERROR('Projection_Base-case'!I47-I47,0)</f>
        <v>0</v>
      </c>
      <c r="AG47" s="117">
        <f t="shared" si="25"/>
        <v>0</v>
      </c>
      <c r="AH47" s="117">
        <f>IFERROR(100*AF47/'Projection_Base-case'!I47,0)</f>
        <v>0</v>
      </c>
      <c r="AI47" s="117">
        <f>IFERROR('Projection_Base-case'!K47-K47,0)</f>
        <v>0</v>
      </c>
      <c r="AJ47" s="117">
        <f t="shared" si="26"/>
        <v>0</v>
      </c>
      <c r="AK47" s="117">
        <f>IFERROR(100*AI47/'Projection_Base-case'!K47,0)</f>
        <v>0</v>
      </c>
      <c r="AL47" s="117">
        <f>IFERROR(M47-'Projection_Base-case'!M47,0)</f>
        <v>0</v>
      </c>
      <c r="AM47" s="117">
        <f t="shared" si="27"/>
        <v>0</v>
      </c>
      <c r="AN47" s="179">
        <f>IFERROR(IF('Projection_Base-case'!N47&gt;0,100*AM47/'Projection_Base-case'!N47,100*AM47/N47),0)</f>
        <v>0</v>
      </c>
      <c r="AO47" s="206">
        <f>IFERROR('Projection_Base-case'!O47-O47,0)</f>
        <v>0</v>
      </c>
      <c r="AP47" s="117">
        <f t="shared" si="28"/>
        <v>0</v>
      </c>
      <c r="AQ47" s="117">
        <f>IFERROR(100*AO47/'Projection_Base-case'!O47,0)</f>
        <v>0</v>
      </c>
      <c r="AR47" s="117">
        <f>IFERROR('Projection_Base-case'!Q47-Q47,0)</f>
        <v>0</v>
      </c>
      <c r="AS47" s="117">
        <f t="shared" si="29"/>
        <v>0</v>
      </c>
      <c r="AT47" s="117">
        <f>IFERROR(100*AR47/'Projection_Base-case'!Q47,0)</f>
        <v>0</v>
      </c>
      <c r="AU47" s="117">
        <f>IFERROR('Projection_Base-case'!S47-S47,0)</f>
        <v>0</v>
      </c>
      <c r="AV47" s="117">
        <f t="shared" si="30"/>
        <v>0</v>
      </c>
      <c r="AW47" s="118">
        <f>IFERROR(100*AU47/'Projection_Base-case'!S47,0)</f>
        <v>0</v>
      </c>
      <c r="AX47" s="206">
        <f>IFERROR('Projection_Base-case'!U47-U47,0)</f>
        <v>0</v>
      </c>
      <c r="AY47" s="117">
        <f t="shared" si="31"/>
        <v>0</v>
      </c>
      <c r="AZ47" s="117">
        <f>IFERROR(100*AX47/'Projection_Base-case'!U47,0)</f>
        <v>0</v>
      </c>
      <c r="BA47" s="117">
        <f>IFERROR('Projection_Base-case'!W47-W47,0)</f>
        <v>0</v>
      </c>
      <c r="BB47" s="117">
        <f t="shared" si="32"/>
        <v>0</v>
      </c>
      <c r="BC47" s="117">
        <f>IFERROR(100*BA47/'Projection_Base-case'!W47,0)</f>
        <v>0</v>
      </c>
      <c r="BD47" s="117">
        <f>IFERROR('Projection_Base-case'!Y47-Y47,0)</f>
        <v>0</v>
      </c>
      <c r="BE47" s="117">
        <f t="shared" si="33"/>
        <v>0</v>
      </c>
      <c r="BF47" s="117">
        <f>IFERROR(100*BD47/'Projection_Base-case'!Y47,0)</f>
        <v>0</v>
      </c>
      <c r="BG47" s="178">
        <f t="shared" si="22"/>
        <v>0</v>
      </c>
      <c r="BH47" s="179">
        <f t="shared" si="23"/>
        <v>0</v>
      </c>
    </row>
    <row r="48" spans="1:60" ht="15" thickBot="1">
      <c r="A48" s="205">
        <v>43</v>
      </c>
      <c r="B48" s="119">
        <f>IF('Projection_Base-case'!B48&lt;&gt;"",'Projection_Base-case'!B48,0)</f>
        <v>0</v>
      </c>
      <c r="C48" s="119">
        <f>IF('Projection_Base-case'!C48&lt;&gt;"",'Projection_Base-case'!C48,0)</f>
        <v>0</v>
      </c>
      <c r="D48" s="119">
        <f>IF('Projection_Base-case'!D48&lt;&gt;"",'Projection_Base-case'!D48,0)</f>
        <v>0</v>
      </c>
      <c r="E48" s="263" t="str">
        <f>IF(AND('Résultats major'!$AC$3="OUI",'Résultats major'!E47&lt;&gt;""),'Résultats major'!E47,IF(OR(D48="PBT1",D48="PBT2",D48="PBT3",D48="PBT4",D48="PBT5",D48="PBT6",D48="PBT7",D48="PBT8",D48="PBT10"),"Scenario1",IF(D48="PBT9","Scenario2","")))</f>
        <v/>
      </c>
      <c r="F48" s="202" t="str">
        <f t="shared" si="10"/>
        <v>0</v>
      </c>
      <c r="G48" s="177" t="str">
        <f>IF(F48="Scenario1PBT1",'Major retrofit'!$E$6,IF(F48="Scenario2PBT1",'Major retrofit'!$F$6,IF(F48="Scenario3PBT1",'Major retrofit'!$G$6,"")))&amp;IF(F48="Scenario1PBT2",'Major retrofit'!$H$6,IF(F48="Scenario2PBT2",'Major retrofit'!$I$6,IF(F48="Scenario3PBT2",'Major retrofit'!$J$6,"")))&amp;IF(F48="Scenario1PBT3",'Major retrofit'!$K$6,IF(F48="Scenario2PBT3",'Major retrofit'!$L$6,IF(F48="Scenario3PBT3",'Major retrofit'!$M$6,"")))&amp;IF(F48="Scenario1PBT4",'Major retrofit'!$N$6,IF(F48="Scenario2PBT4",'Major retrofit'!$O$6,IF(F48="Scenario3PBT4",'Major retrofit'!$P$6,"")))&amp;IF(F48="Scenario1PBT5",'Major retrofit'!$Q$6,IF(F48="Scenario2PBT5",'Major retrofit'!$R$6,IF(F48="Scenario3PBT5",'Major retrofit'!$S$6,"")))&amp;IF(F48="Scenario1PBT6",'Major retrofit'!$T$6,IF(F48="Scenario2PBT6",'Major retrofit'!$U$6,IF(F48="Scenario3PBT6",'Major retrofit'!$V$6,"")))&amp;IF(F48="Scenario1PBT7",'Major retrofit'!$W$6,IF(F48="Scenario2PBT7",'Major retrofit'!$X$6,IF(F48="Scenario3PBT7",'Major retrofit'!$Y$6,"")))&amp;IF(F48="Scenario1PBT8",'Major retrofit'!$Z$6,IF(F48="Scenario2PBT8",'Major retrofit'!$AA$6,IF(F48="Scenario3PBT8",'Major retrofit'!$AB$6,"")))&amp;IF(F48="Scenario1PBT9",'Major retrofit'!$AC$6,IF(F48="Scenario2PBT9",'Major retrofit'!$AD$6,IF(F48="Scenario3PBT9",'Major retrofit'!$AE$6,"")))&amp;IF(F48="Scenario1PBT10",'Major retrofit'!$AF$6,IF(F48="Scenario2PBT10",'Major retrofit'!$AG$6,IF(F48="Scenario3PBT10",'Major retrofit'!$AH$6,"")))&amp;IF(F48="Scenario1PBT11",'Major retrofit'!$AI$6,IF(F48="Scenario2PBT11",'Major retrofit'!$AJ$6,IF(F48="Scenario3PBT11",'Major retrofit'!$AK$6,"")))&amp;IF(F48="Scenario1PBT12",'Major retrofit'!$AL$6,IF(F48="Scenario2PBT12",'Major retrofit'!$AM$6,IF(F48="Scenario3PBT12",'Major retrofit'!$AN$6,"")))&amp;IF(F48="Scenario1PBT13",'Major retrofit'!$AO$6,IF(F48="Scenario2PBT13",'Major retrofit'!$AP$6,IF(F48="Scenario3PBT13",'Major retrofit'!$AQ$6,"")))&amp;IF(F48="Scenario1PBT14",'Major retrofit'!$AR$6,IF(F48="Scenario2PBT14",'Major retrofit'!$AS$6,IF(F48="Scenario3PBT14",'Major retrofit'!$AT$6,"")))&amp;IF(F48="Scenario1PBT15",'Major retrofit'!$AU$6,IF(F48="Scenario2PBT15",'Major retrofit'!$AV$6,IF(F48="Scenario3PBT15",'Major retrofit'!$AW$6,"")))</f>
        <v/>
      </c>
      <c r="H48" s="117">
        <f t="shared" si="11"/>
        <v>0</v>
      </c>
      <c r="I48" s="178" t="str">
        <f>IF(F48="Scenario1PBT1",'Major retrofit'!$E$16,IF(F48="Scenario2PBT1",'Major retrofit'!$F$16,IF(F48="Scenario3PBT1",'Major retrofit'!$G$16,"")))&amp;IF(F48="Scenario1PBT2",'Major retrofit'!$H$16,IF(F48="Scenario2PBT2",'Major retrofit'!$I$16,IF(F48="Scenario3PBT2",'Major retrofit'!$J$16,"")))&amp;IF(F48="Scenario1PBT3",'Major retrofit'!$K$16,IF(F48="Scenario2PBT3",'Major retrofit'!$L$16,IF(F48="Scenario3PBT3",'Major retrofit'!$M$16,"")))&amp;IF(F48="Scenario1PBT4",'Major retrofit'!$N$16,IF(F48="Scenario2PBT4",'Major retrofit'!$O$16,IF(F48="Scenario3PBT4",'Major retrofit'!$P$16,"")))&amp;IF(F48="Scenario1PBT5",'Major retrofit'!$Q$16,IF(F48="Scenario2PBT5",'Major retrofit'!$R$16,IF(F48="Scenario3PBT5",'Major retrofit'!$S$16,"")))&amp;IF(F48="Scenario1PBT6",'Major retrofit'!$T$16,IF(F48="Scenario2PBT6",'Major retrofit'!$U$16,IF(F48="Scenario3PBT6",'Major retrofit'!$V$16,"")))&amp;IF(F48="Scenario1PBT7",'Major retrofit'!$W$16,IF(F48="Scenario2PBT7",'Major retrofit'!$X$16,IF(F48="Scenario3PBT7",'Major retrofit'!$Y$16,"")))&amp;IF(F48="Scenario1PBT8",'Major retrofit'!$Z$16,IF(F48="Scenario2PBT8",'Major retrofit'!$AA$16,IF(F48="Scenario3PBT8",'Major retrofit'!$AB$16,"")))&amp;IF(F48="Scenario1PBT9",'Major retrofit'!$AC$16,IF(F48="Scenario2PBT9",'Major retrofit'!$AD$16,IF(F48="Scenario3PBT9",'Major retrofit'!$AE$16,"")))&amp;IF(F48="Scenario1PBT10",'Major retrofit'!$AF$16,IF(F48="Scenario2PBT10",'Major retrofit'!$AG$16,IF(F48="Scenario3PBT10",'Major retrofit'!$AH$16,"")))&amp;IF(F48="Scenario1PBT11",'Major retrofit'!$AI$16,IF(F48="Scenario2PBT11",'Major retrofit'!$AJ$16,IF(F48="Scenario3PBT11",'Major retrofit'!$AK$16,"")))&amp;IF(F48="Scenario1PBT12",'Major retrofit'!$AL$16,IF(F48="Scenario2PBT12",'Major retrofit'!$AM$16,IF(F48="Scenario3PBT12",'Major retrofit'!$AN$16,"")))&amp;IF(F48="Scenario1PBT13",'Major retrofit'!$AO$16,IF(F48="Scenario2PBT13",'Major retrofit'!$AP$16,IF(F48="Scenario3PBT13",'Major retrofit'!$AQ$16,"")))&amp;IF(F48="Scenario1PBT14",'Major retrofit'!$AR$16,IF(F48="Scenario2PBT14",'Major retrofit'!$AS$16,IF(F48="Scenario3PBT14",'Major retrofit'!$AT$16,"")))&amp;IF(F48="Scenario1PBT15",'Major retrofit'!$AU$16,IF(F48="Scenario2PBT15",'Major retrofit'!$AV$16,IF(F48="Scenario3PBT15",'Major retrofit'!$AW$16,"")))</f>
        <v/>
      </c>
      <c r="J48" s="117">
        <f t="shared" si="12"/>
        <v>0</v>
      </c>
      <c r="K48" s="117" t="str">
        <f>IF(F48="Scenario1PBT1",'Major retrofit'!$E$18,IF(F48="Scenario2PBT1",'Major retrofit'!$F$18,IF(F48="Scenario3PBT1",'Major retrofit'!$G$18,"")))&amp;IF(F48="Scenario1PBT2",'Major retrofit'!$H$18,IF(F48="Scenario2PBT2",'Major retrofit'!$I$18,IF(F48="Scenario3PBT2",'Major retrofit'!$J$18,"")))&amp;IF(F48="Scenario1PBT3",'Major retrofit'!$K$18,IF(F48="Scenario2PBT3",'Major retrofit'!$L$18,IF(F48="Scenario3PBT3",'Major retrofit'!$M$18,"")))&amp;IF(F48="Scenario1PBT4",'Major retrofit'!$N$18,IF(F48="Scenario2PBT4",'Major retrofit'!$O$18,IF(F48="Scenario3PBT4",'Major retrofit'!$P$18,"")))&amp;IF(F48="Scenario1PBT5",'Major retrofit'!$Q$18,IF(F48="Scenario2PBT5",'Major retrofit'!$R$18,IF(F48="Scenario3PBT5",'Major retrofit'!$S$18,"")))&amp;IF(F48="Scenario1PBT6",'Major retrofit'!$T$18,IF(F48="Scenario2PBT6",'Major retrofit'!$U$18,IF(F48="Scenario3PBT6",'Major retrofit'!$V$18,"")))&amp;IF(F48="Scenario1PBT7",'Major retrofit'!$W$18,IF(F48="Scenario2PBT7",'Major retrofit'!$X$18,IF(F48="Scenario3PBT7",'Major retrofit'!$Y$18,"")))&amp;IF(F48="Scenario1PBT8",'Major retrofit'!$Z$18,IF(F48="Scenario2PBT8",'Major retrofit'!$AA$18,IF(F48="Scenario3PBT8",'Major retrofit'!$AB$18,"")))&amp;IF(F48="Scenario1PBT9",'Major retrofit'!$AC$18,IF(F48="Scenario2PBT9",'Major retrofit'!$AD$18,IF(F48="Scenario3PBT9",'Major retrofit'!$AE$18,"")))&amp;IF(F48="Scenario1PBT10",'Major retrofit'!$AF$18,IF(F48="Scenario2PBT10",'Major retrofit'!$AG$18,IF(F48="Scenario3PBT10",'Major retrofit'!$AH$18,"")))&amp;IF(F48="Scenario1PBT11",'Major retrofit'!$AI$18,IF(F48="Scenario2PBT11",'Major retrofit'!$AJ$18,IF(F48="Scenario3PBT11",'Major retrofit'!$AK$18,"")))&amp;IF(F48="Scenario1PBT12",'Major retrofit'!$AL$18,IF(F48="Scenario2PBT12",'Major retrofit'!$AM$18,IF(F48="Scenario3PBT12",'Major retrofit'!$AN$18,"")))&amp;IF(F48="Scenario1PBT13",'Major retrofit'!$AO$18,IF(F48="Scenario2PBT13",'Major retrofit'!$AP$18,IF(F48="Scenario3PBT13",'Major retrofit'!$AQ$18,"")))&amp;IF(F48="Scenario1PBT14",'Major retrofit'!$AR$18,IF(F48="Scenario2PBT14",'Major retrofit'!$AS$18,IF(F48="Scenario3PBT14",'Major retrofit'!$AT$18,"")))&amp;IF(F48="Scenario1PBT15",'Major retrofit'!$AU$18,IF(F48="Scenario2PBT15",'Major retrofit'!$AV$18,IF(F48="Scenario3PBT15",'Major retrofit'!$AW$18,"")))</f>
        <v/>
      </c>
      <c r="L48" s="117">
        <f t="shared" si="13"/>
        <v>0</v>
      </c>
      <c r="M48" s="117" t="str">
        <f>IF(F48="Scenario1PBT1",'Major retrofit'!$E$20,IF(F48="Scenario2PBT1",'Major retrofit'!$F$20,IF(F48="Scenario3PBT1",'Major retrofit'!$G$20,"")))&amp;IF(F48="Scenario1PBT2",'Major retrofit'!$H$20,IF(F48="Scenario2PBT2",'Major retrofit'!$I$20,IF(F48="Scenario3PBT2",'Major retrofit'!$J$20,"")))&amp;IF(F48="Scenario1PBT3",'Major retrofit'!$K$20,IF(F48="Scenario2PBT3",'Major retrofit'!$L$20,IF(F48="Scenario3PBT3",'Major retrofit'!$M$20,"")))&amp;IF(F48="Scenario1PBT4",'Major retrofit'!$N$20,IF(F48="Scenario2PBT4",'Major retrofit'!$O$20,IF(F48="Scenario3PBT4",'Major retrofit'!$P$20,"")))&amp;IF(F48="Scenario1PBT5",'Major retrofit'!$Q$20,IF(F48="Scenario2PBT5",'Major retrofit'!$R$20,IF(F48="Scenario3PBT5",'Major retrofit'!$S$20,"")))&amp;IF(F48="Scenario1PBT6",'Major retrofit'!$T$20,IF(F48="Scenario2PBT6",'Major retrofit'!$U$20,IF(F48="Scenario3PBT6",'Major retrofit'!$V$20,"")))&amp;IF(F48="Scenario1PBT7",'Major retrofit'!$W$20,IF(F48="Scenario2PBT7",'Major retrofit'!$X$20,IF(F48="Scenario3PBT7",'Major retrofit'!$Y$20,"")))&amp;IF(F48="Scenario1PBT8",'Major retrofit'!$Z$20,IF(F48="Scenario2PBT8",'Major retrofit'!$AA$20,IF(F48="Scenario3PBT8",'Major retrofit'!$AB$20,"")))&amp;IF(F48="Scenario1PBT9",'Major retrofit'!$AC$20,IF(F48="Scenario2PBT9",'Major retrofit'!$AD$20,IF(F48="Scenario3PBT9",'Major retrofit'!$AE$20,"")))&amp;IF(F48="Scenario1PBT10",'Major retrofit'!$AF$20,IF(F48="Scenario2PBT10",'Major retrofit'!$AG$20,IF(F48="Scenario3PBT10",'Major retrofit'!$AH$20,"")))&amp;IF(F48="Scenario1PBT11",'Major retrofit'!$AI$20,IF(F48="Scenario2PBT11",'Major retrofit'!$AJ$20,IF(F48="Scenario3PBT11",'Major retrofit'!$AK$20,"")))&amp;IF(F48="Scenario1PBT12",'Major retrofit'!$AL$20,IF(F48="Scenario2PBT12",'Major retrofit'!$AM$20,IF(F48="Scenario3PBT12",'Major retrofit'!$AN$20,"")))&amp;IF(F48="Scenario1PBT13",'Major retrofit'!$AO$20,IF(F48="Scenario2PBT13",'Major retrofit'!$AP$20,IF(F48="Scenario3PBT13",'Major retrofit'!$AQ$20,"")))&amp;IF(F48="Scenario1PBT14",'Major retrofit'!$AR$20,IF(F48="Scenario2PBT14",'Major retrofit'!$AS$20,IF(F48="Scenario3PBT14",'Major retrofit'!$AT$20,"")))&amp;IF(F48="Scenario1PBT15",'Major retrofit'!$AU$20,IF(F48="Scenario2PBT15",'Major retrofit'!$AV$20,IF(F48="Scenario3PBT15",'Major retrofit'!$AW$20,"")))</f>
        <v/>
      </c>
      <c r="N48" s="118">
        <f t="shared" si="14"/>
        <v>0</v>
      </c>
      <c r="O48" s="206" t="str">
        <f>IF(F48="Scenario1PBT1",'Major retrofit'!$E$23,IF(F48="Scenario2PBT1",'Major retrofit'!$F$23,IF(F48="Scenario3PBT1",'Major retrofit'!$G$23,"")))&amp;IF(F48="Scenario1PBT2",'Major retrofit'!$H$23,IF(F48="Scenario2PBT2",'Major retrofit'!$I$23,IF(F48="Scenario3PBT2",'Major retrofit'!$J$23,"")))&amp;IF(F48="Scenario1PBT3",'Major retrofit'!$K$23,IF(F48="Scenario2PBT3",'Major retrofit'!$L$23,IF(F48="Scenario3PBT3",'Major retrofit'!$M$23,"")))&amp;IF(F48="Scenario1PBT4",'Major retrofit'!$N$23,IF(F48="Scenario2PBT4",'Major retrofit'!$O$23,IF(F48="Scenario3PBT4",'Major retrofit'!$P$23,"")))&amp;IF(F48="Scenario1PBT5",'Major retrofit'!$Q$23,IF(F48="Scenario2PBT5",'Major retrofit'!$R$23,IF(F48="Scenario3PBT5",'Major retrofit'!$S$23,"")))&amp;IF(F48="Scenario1PBT6",'Major retrofit'!$T$23,IF(F48="Scenario2PBT6",'Major retrofit'!$U$23,IF(F48="Scenario3PBT6",'Major retrofit'!$V$23,"")))&amp;IF(F48="Scenario1PBT7",'Major retrofit'!$W$23,IF(F48="Scenario2PBT7",'Major retrofit'!$X$23,IF(F48="Scenario3PBT7",'Major retrofit'!$Y$23,"")))&amp;IF(F48="Scenario1PBT8",'Major retrofit'!$Z$23,IF(F48="Scenario2PBT8",'Major retrofit'!$AA$23,IF(F48="Scenario3PBT8",'Major retrofit'!$AB$23,"")))&amp;IF(F48="Scenario1PBT9",'Major retrofit'!$AC$23,IF(F48="Scenario2PBT9",'Major retrofit'!$AD$23,IF(F48="Scenario3PBT9",'Major retrofit'!$AE$23,"")))&amp;IF(F48="Scenario1PBT10",'Major retrofit'!$AF$23,IF(F48="Scenario2PBT10",'Major retrofit'!$AG$23,IF(F48="Scenario3PBT10",'Major retrofit'!$AH$23,"")))&amp;IF(F48="Scenario1PBT11",'Major retrofit'!$AI$23,IF(F48="Scenario2PBT11",'Major retrofit'!$AJ$23,IF(F48="Scenario3PBT11",'Major retrofit'!$AK$23,"")))&amp;IF(F48="Scenario1PBT12",'Major retrofit'!$AL$23,IF(F48="Scenario2PBT12",'Major retrofit'!$AM$23,IF(F48="Scenario3PBT12",'Major retrofit'!$AN$23,"")))&amp;IF(F48="Scenario1PBT13",'Major retrofit'!$AO$23,IF(F48="Scenario2PBT13",'Major retrofit'!$AP$23,IF(F48="Scenario3PBT13",'Major retrofit'!$AQ$23,"")))&amp;IF(F48="Scenario1PBT14",'Major retrofit'!$AR$23,IF(F48="Scenario2PBT14",'Major retrofit'!$AS$23,IF(F48="Scenario3PBT14",'Major retrofit'!$AT$23,"")))&amp;IF(F48="Scenario1PBT15",'Major retrofit'!$AU$23,IF(F48="Scenario2PBT15",'Major retrofit'!$AV$23,IF(F48="Scenario3PBT15",'Major retrofit'!$AW$23,"")))</f>
        <v/>
      </c>
      <c r="P48" s="117">
        <f t="shared" si="15"/>
        <v>0</v>
      </c>
      <c r="Q48" s="117" t="str">
        <f>IF(F48="Scenario1PBT1",'Major retrofit'!$E$25,IF(F48="Scenario2PBT1",'Major retrofit'!$F$25,IF(F48="Scenario3PBT1",'Major retrofit'!$G$25,"")))&amp;IF(F48="Scenario1PBT2",'Major retrofit'!$H$25,IF(F48="Scenario2PBT2",'Major retrofit'!$I$25,IF(F48="Scenario3PBT2",'Major retrofit'!$J$25,"")))&amp;IF(F48="Scenario1PBT3",'Major retrofit'!$K$25,IF(F48="Scenario2PBT3",'Major retrofit'!$L$25,IF(F48="Scenario3PBT3",'Major retrofit'!$M$25,"")))&amp;IF(F48="Scenario1PBT4",'Major retrofit'!$N$25,IF(F48="Scenario2PBT4",'Major retrofit'!$O$25,IF(F48="Scenario3PBT4",'Major retrofit'!$P$25,"")))&amp;IF(F48="Scenario1PBT5",'Major retrofit'!$Q$25,IF(F48="Scenario2PBT5",'Major retrofit'!$R$25,IF(F48="Scenario3PBT5",'Major retrofit'!$S$25,"")))&amp;IF(F48="Scenario1PBT6",'Major retrofit'!$T$25,IF(F48="Scenario2PBT6",'Major retrofit'!$U$25,IF(F48="Scenario3PBT6",'Major retrofit'!$V$25,"")))&amp;IF(F48="Scenario1PBT7",'Major retrofit'!$W$25,IF(F48="Scenario2PBT7",'Major retrofit'!$X$25,IF(F48="Scenario3PBT7",'Major retrofit'!$Y$25,"")))&amp;IF(F48="Scenario1PBT8",'Major retrofit'!$Z$25,IF(F48="Scenario2PBT8",'Major retrofit'!$AA$25,IF(F48="Scenario3PBT8",'Major retrofit'!$AB$25,"")))&amp;IF(F48="Scenario1PBT9",'Major retrofit'!$AC$25,IF(F48="Scenario2PBT9",'Major retrofit'!$AD$25,IF(F48="Scenario3PBT9",'Major retrofit'!$AE$25,"")))&amp;IF(F48="Scenario1PBT10",'Major retrofit'!$AF$25,IF(F48="Scenario2PBT10",'Major retrofit'!$AG$25,IF(F48="Scenario3PBT10",'Major retrofit'!$AH$25,"")))&amp;IF(F48="Scenario1PBT11",'Major retrofit'!$AI$25,IF(F48="Scenario2PBT11",'Major retrofit'!$AJ$25,IF(F48="Scenario3PBT11",'Major retrofit'!$AK$25,"")))&amp;IF(F48="Scenario1PBT12",'Major retrofit'!$AL$25,IF(F48="Scenario2PBT12",'Major retrofit'!$AM$25,IF(F48="Scenario3PBT12",'Major retrofit'!$AN$25,"")))&amp;IF(F48="Scenario1PBT13",'Major retrofit'!$AO$25,IF(F48="Scenario2PBT13",'Major retrofit'!$AP$25,IF(F48="Scenario3PBT13",'Major retrofit'!$AQ$25,"")))&amp;IF(F48="Scenario1PBT14",'Major retrofit'!$AR$25,IF(F48="Scenario2PBT14",'Major retrofit'!$AS$25,IF(F48="Scenario3PBT14",'Major retrofit'!$AT$25,"")))&amp;IF(F48="Scenario1PBT15",'Major retrofit'!$AU$25,IF(F48="Scenario2PBT15",'Major retrofit'!$AV$25,IF(F48="Scenario3PBT15",'Major retrofit'!$AW$25,"")))</f>
        <v/>
      </c>
      <c r="R48" s="117">
        <f t="shared" si="16"/>
        <v>0</v>
      </c>
      <c r="S48" s="117" t="str">
        <f>IF(F48="Scenario1PBT1",'Major retrofit'!$E$27,IF(F48="Scenario2PBT1",'Major retrofit'!$F$27,IF(F48="Scenario3PBT1",'Major retrofit'!$G$27,"")))&amp;IF(F48="Scenario1PBT2",'Major retrofit'!$H$27,IF(F48="Scenario2PBT2",'Major retrofit'!$I$27,IF(F48="Scenario3PBT2",'Major retrofit'!$J$27,"")))&amp;IF(F48="Scenario1PBT3",'Major retrofit'!$K$27,IF(F48="Scenario2PBT3",'Major retrofit'!$L$27,IF(F48="Scenario3PBT3",'Major retrofit'!$M$27,"")))&amp;IF(F48="Scenario1PBT4",'Major retrofit'!$N$27,IF(F48="Scenario2PBT4",'Major retrofit'!$O$27,IF(F48="Scenario3PBT4",'Major retrofit'!$P$27,"")))&amp;IF(F48="Scenario1PBT5",'Major retrofit'!$Q$27,IF(F48="Scenario2PBT5",'Major retrofit'!$R$27,IF(F48="Scenario3PBT5",'Major retrofit'!$S$27,"")))&amp;IF(F48="Scenario1PBT6",'Major retrofit'!$T$27,IF(F48="Scenario2PBT6",'Major retrofit'!$U$27,IF(F48="Scenario3PBT6",'Major retrofit'!$V$27,"")))&amp;IF(F48="Scenario1PBT7",'Major retrofit'!$W$27,IF(F48="Scenario2PBT7",'Major retrofit'!$X$27,IF(F48="Scenario3PBT7",'Major retrofit'!$Y$27,"")))&amp;IF(F48="Scenario1PBT8",'Major retrofit'!$Z$27,IF(F48="Scenario2PBT8",'Major retrofit'!$AA$27,IF(F48="Scenario3PBT8",'Major retrofit'!$AB$27,"")))&amp;IF(F48="Scenario1PBT9",'Major retrofit'!$AC$27,IF(F48="Scenario2PBT9",'Major retrofit'!$AD$27,IF(F48="Scenario3PBT9",'Major retrofit'!$AE$27,"")))&amp;IF(F48="Scenario1PBT10",'Major retrofit'!$AF$27,IF(F48="Scenario2PBT10",'Major retrofit'!$AG$27,IF(F48="Scenario3PBT10",'Major retrofit'!$AH$27,"")))&amp;IF(F48="Scenario1PBT11",'Major retrofit'!$AI$27,IF(F48="Scenario2PBT11",'Major retrofit'!$AJ$27,IF(F48="Scenario3PBT11",'Major retrofit'!$AK$27,"")))&amp;IF(F48="Scenario1PBT12",'Major retrofit'!$AL$27,IF(F48="Scenario2PBT12",'Major retrofit'!$AM$27,IF(F48="Scenario3PBT12",'Major retrofit'!$AN$27,"")))&amp;IF(F48="Scenario1PBT13",'Major retrofit'!$AO$27,IF(F48="Scenario2PBT13",'Major retrofit'!$AP$27,IF(F48="Scenario3PBT13",'Major retrofit'!$AQ$27,"")))&amp;IF(F48="Scenario1PBT14",'Major retrofit'!$AR$27,IF(F48="Scenario2PBT14",'Major retrofit'!$AS$27,IF(F48="Scenario3PBT14",'Major retrofit'!$AT$27,"")))&amp;IF(F48="Scenario1PBT15",'Major retrofit'!$AU$27,IF(F48="Scenario2PBT15",'Major retrofit'!$AV$27,IF(F48="Scenario3PBT15",'Major retrofit'!$AW$27,"")))</f>
        <v/>
      </c>
      <c r="T48" s="207">
        <f t="shared" si="17"/>
        <v>0</v>
      </c>
      <c r="U48" s="206" t="str">
        <f>IF(F48="Scenario1PBT1",'Major retrofit'!$E$38,IF(F48="Scenario2PBT1",'Major retrofit'!$F$38,IF(F48="Scenario3PBT1",'Major retrofit'!$G$38,"")))&amp;IF(F48="Scenario1PBT2",'Major retrofit'!$H$38,IF(F48="Scenario2PBT2",'Major retrofit'!$I$38,IF(F48="Scenario3PBT2",'Major retrofit'!$J$38,"")))&amp;IF(F48="Scenario1PBT3",'Major retrofit'!$K$38,IF(F48="Scenario2PBT3",'Major retrofit'!$L$38,IF(F48="Scenario3PBT3",'Major retrofit'!$M$38,"")))&amp;IF(F48="Scenario1PBT4",'Major retrofit'!$N$38,IF(F48="Scenario2PBT4",'Major retrofit'!$O$38,IF(F48="Scenario3PBT4",'Major retrofit'!$P$38,"")))&amp;IF(F48="Scenario1PBT5",'Major retrofit'!$Q$38,IF(F48="Scenario2PBT5",'Major retrofit'!$R$38,IF(F48="Scenario3PBT5",'Major retrofit'!$S$38,"")))&amp;IF(F48="Scenario1PBT6",'Major retrofit'!$T$38,IF(F48="Scenario2PBT6",'Major retrofit'!$U$38,IF(F48="Scenario3PBT6",'Major retrofit'!$V$38,"")))&amp;IF(F48="Scenario1PBT7",'Major retrofit'!$W$38,IF(F48="Scenario2PBT7",'Major retrofit'!$X$38,IF(F48="Scenario3PBT7",'Major retrofit'!$Y$38,"")))&amp;IF(F48="Scenario1PBT8",'Major retrofit'!$Z$38,IF(F48="Scenario2PBT8",'Major retrofit'!$AA$38,IF(F48="Scenario3PBT8",'Major retrofit'!$AB$38,"")))&amp;IF(F48="Scenario1PBT9",'Major retrofit'!$AC$38,IF(F48="Scenario2PBT9",'Major retrofit'!$AD$38,IF(F48="Scenario3PBT9",'Major retrofit'!$AE$38,"")))&amp;IF(F48="Scenario1PBT10",'Major retrofit'!$AF$38,IF(F48="Scenario2PBT10",'Major retrofit'!$AG$38,IF(F48="Scenario3PBT10",'Major retrofit'!$AH$38,"")))&amp;IF(F48="Scenario1PBT11",'Major retrofit'!$AI$38,IF(F48="Scenario2PBT11",'Major retrofit'!$AJ$38,IF(F48="Scenario3PBT11",'Major retrofit'!$AK$38,"")))&amp;IF(F48="Scenario1PBT12",'Major retrofit'!$AL$38,IF(F48="Scenario2PBT12",'Major retrofit'!$AM$38,IF(F48="Scenario3PBT12",'Major retrofit'!$AN$38,"")))&amp;IF(F48="Scenario1PBT13",'Major retrofit'!$AO$38,IF(F48="Scenario2PBT13",'Major retrofit'!$AP$38,IF(F48="Scenario3PBT13",'Major retrofit'!$AQ$38,"")))&amp;IF(F48="Scenario1PBT14",'Major retrofit'!$AR$38,IF(F48="Scenario2PBT14",'Major retrofit'!$AS$38,IF(F48="Scenario3PBT14",'Major retrofit'!$AT$38,"")))&amp;IF(F48="Scenario1PBT15",'Major retrofit'!$AU$38,IF(F48="Scenario2PBT15",'Major retrofit'!$AV$38,IF(F48="Scenario3PBT15",'Major retrofit'!$AW$38,"")))</f>
        <v/>
      </c>
      <c r="V48" s="117">
        <f t="shared" si="18"/>
        <v>0</v>
      </c>
      <c r="W48" s="117" t="str">
        <f>IF(F48="Scenario1PBT1",'Major retrofit'!$E$40,IF(F48="Scenario2PBT1",'Major retrofit'!$F$40,IF(F48="Scenario3PBT1",'Major retrofit'!$G$40,"")))&amp;IF(F48="Scenario1PBT2",'Major retrofit'!$H$40,IF(F48="Scenario2PBT2",'Major retrofit'!$I$40,IF(F48="Scenario3PBT2",'Major retrofit'!$J$40,"")))&amp;IF(F48="Scenario1PBT3",'Major retrofit'!$K$40,IF(F48="Scenario2PBT3",'Major retrofit'!$L$40,IF(F48="Scenario3PBT3",'Major retrofit'!$M$40,"")))&amp;IF(F48="Scenario1PBT4",'Major retrofit'!$N$40,IF(F48="Scenario2PBT4",'Major retrofit'!$O$40,IF(F48="Scenario3PBT4",'Major retrofit'!$P$40,"")))&amp;IF(F48="Scenario1PBT5",'Major retrofit'!$Q$40,IF(F48="Scenario2PBT5",'Major retrofit'!$R$40,IF(F48="Scenario3PBT5",'Major retrofit'!$S$40,"")))&amp;IF(F48="Scenario1PBT6",'Major retrofit'!$T$40,IF(F48="Scenario2PBT6",'Major retrofit'!$U$40,IF(F48="Scenario3PBT6",'Major retrofit'!$V$40,"")))&amp;IF(F48="Scenario1PBT7",'Major retrofit'!$W$40,IF(F48="Scenario2PBT7",'Major retrofit'!$X$40,IF(F48="Scenario3PBT7",'Major retrofit'!$Y$40,"")))&amp;IF(F48="Scenario1PBT8",'Major retrofit'!$Z$40,IF(F48="Scenario2PBT8",'Major retrofit'!$AA$40,IF(F48="Scenario3PBT8",'Major retrofit'!$AB$40,"")))&amp;IF(F48="Scenario1PBT9",'Major retrofit'!$AC$40,IF(F48="Scenario2PBT9",'Major retrofit'!$AD$40,IF(F48="Scenario3PBT9",'Major retrofit'!$AE$40,"")))&amp;IF(F48="Scenario1PBT10",'Major retrofit'!$AF$40,IF(F48="Scenario2PBT10",'Major retrofit'!$AG$40,IF(F48="Scenario3PBT10",'Major retrofit'!$AH$40,"")))&amp;IF(F48="Scenario1PBT11",'Major retrofit'!$AI$40,IF(F48="Scenario2PBT11",'Major retrofit'!$AJ$40,IF(F48="Scenario3PBT11",'Major retrofit'!$AK$40,"")))&amp;IF(F48="Scenario1PBT12",'Major retrofit'!$AL$40,IF(F48="Scenario2PBT12",'Major retrofit'!$AM$40,IF(F48="Scenario3PBT12",'Major retrofit'!$AN$40,"")))&amp;IF(F48="Scenario1PBT13",'Major retrofit'!$AO$40,IF(F48="Scenario2PBT13",'Major retrofit'!$AP$40,IF(F48="Scenario3PBT13",'Major retrofit'!$AQ$40,"")))&amp;IF(F48="Scenario1PBT14",'Major retrofit'!$AR$40,IF(F48="Scenario2PBT14",'Major retrofit'!$AS$40,IF(F48="Scenario3PBT14",'Major retrofit'!$AT$40,"")))&amp;IF(F48="Scenario1PBT15",'Major retrofit'!$AU$40,IF(F48="Scenario2PBT15",'Major retrofit'!$AV$40,IF(F48="Scenario3PBT15",'Major retrofit'!$AW$40,"")))</f>
        <v/>
      </c>
      <c r="X48" s="117">
        <f t="shared" si="19"/>
        <v>0</v>
      </c>
      <c r="Y48" s="117" t="str">
        <f>IF(F48="Scenario1PBT1",'Major retrofit'!$E$42,IF(F48="Scenario2PBT1",'Major retrofit'!$F$42,IF(F48="Scenario3PBT1",'Major retrofit'!$G$42,"")))&amp;IF(F48="Scenario1PBT2",'Major retrofit'!$H$42,IF(F48="Scenario2PBT2",'Major retrofit'!$I$42,IF(F48="Scenario3PBT2",'Major retrofit'!$J$42,"")))&amp;IF(F48="Scenario1PBT3",'Major retrofit'!$K$42,IF(F48="Scenario2PBT3",'Major retrofit'!$L$42,IF(F48="Scenario3PBT3",'Major retrofit'!$M$42,"")))&amp;IF(F48="Scenario1PBT4",'Major retrofit'!$N$42,IF(F48="Scenario2PBT4",'Major retrofit'!$O$42,IF(F48="Scenario3PBT4",'Major retrofit'!$P$42,"")))&amp;IF(F48="Scenario1PBT5",'Major retrofit'!$Q$42,IF(F48="Scenario2PBT5",'Major retrofit'!$R$42,IF(F48="Scenario3PBT5",'Major retrofit'!$S$42,"")))&amp;IF(F48="Scenario1PBT6",'Major retrofit'!$T$42,IF(F48="Scenario2PBT6",'Major retrofit'!$U$42,IF(F48="Scenario3PBT6",'Major retrofit'!$V$42,"")))&amp;IF(F48="Scenario1PBT7",'Major retrofit'!$W$42,IF(F48="Scenario2PBT7",'Major retrofit'!$X$42,IF(F48="Scenario3PBT7",'Major retrofit'!$Y$42,"")))&amp;IF(F48="Scenario1PBT8",'Major retrofit'!$Z$42,IF(F48="Scenario2PBT8",'Major retrofit'!$AA$42,IF(F48="Scenario3PBT8",'Major retrofit'!$AB$42,"")))&amp;IF(F48="Scenario1PBT9",'Major retrofit'!$AC$42,IF(F48="Scenario2PBT9",'Major retrofit'!$AD$42,IF(F48="Scenario3PBT9",'Major retrofit'!$AE$42,"")))&amp;IF(F48="Scenario1PBT10",'Major retrofit'!$AF$42,IF(F48="Scenario2PBT10",'Major retrofit'!$AG$42,IF(F48="Scenario3PBT10",'Major retrofit'!$AH$42,"")))&amp;IF(F48="Scenario1PBT11",'Major retrofit'!$AI$42,IF(F48="Scenario2PBT11",'Major retrofit'!$AJ$42,IF(F48="Scenario3PBT11",'Major retrofit'!$AK$42,"")))&amp;IF(F48="Scenario1PBT12",'Major retrofit'!$AL$42,IF(F48="Scenario2PBT12",'Major retrofit'!$AM$42,IF(F48="Scenario3PBT12",'Major retrofit'!$AN$42,"")))&amp;IF(F48="Scenario1PBT13",'Major retrofit'!$AO$42,IF(F48="Scenario2PBT13",'Major retrofit'!$AP$42,IF(F48="Scenario3PBT13",'Major retrofit'!$AQ$42,"")))&amp;IF(F48="Scenario1PBT14",'Major retrofit'!$AR$42,IF(F48="Scenario2PBT14",'Major retrofit'!$AS$42,IF(F48="Scenario3PBT14",'Major retrofit'!$AT$42,"")))&amp;IF(F48="Scenario1PBT15",'Major retrofit'!$AU$42,IF(F48="Scenario2PBT15",'Major retrofit'!$AV$42,IF(F48="Scenario3PBT15",'Major retrofit'!$AW$42,"")))</f>
        <v/>
      </c>
      <c r="Z48" s="117">
        <f t="shared" si="20"/>
        <v>0</v>
      </c>
      <c r="AA48" s="178" t="str">
        <f>IF(F48="Scenario1PBT1",'Major retrofit'!$E$101,IF(F48="Scenario2PBT1",'Major retrofit'!$F$101,IF(F48="Scenario3PBT1",'Major retrofit'!$G$101,"")))&amp;IF(F48="Scenario1PBT2",'Major retrofit'!$H$101,IF(F48="Scenario2PBT2",'Major retrofit'!$I$101,IF(F48="Scenario3PBT2",'Major retrofit'!$J$101,"")))&amp;IF(F48="Scenario1PBT3",'Major retrofit'!$K$101,IF(F48="Scenario2PBT3",'Major retrofit'!$L$101,IF(F48="Scenario3PBT3",'Major retrofit'!$M$101,"")))&amp;IF(F48="Scenario1PBT4",'Major retrofit'!$N$101,IF(F48="Scenario2PBT4",'Major retrofit'!$O$101,IF(F48="Scenario3PBT4",'Major retrofit'!$P$101,"")))&amp;IF(F48="Scenario1PBT5",'Major retrofit'!$Q$101,IF(F48="Scenario2PBT5",'Major retrofit'!$R$101,IF(F48="Scenario3PBT5",'Major retrofit'!$S$101,"")))&amp;IF(F48="Scenario1PBT6",'Major retrofit'!$T$101,IF(F48="Scenario2PBT6",'Major retrofit'!$U$101,IF(F48="Scenario3PBT6",'Major retrofit'!$V$101,"")))&amp;IF(F48="Scenario1PBT7",'Major retrofit'!$W$101,IF(F48="Scenario2PBT7",'Major retrofit'!$X$101,IF(F48="Scenario3PBT7",'Major retrofit'!$Y$101,"")))&amp;IF(F48="Scenario1PBT8",'Major retrofit'!$Z$101,IF(F48="Scenario2PBT8",'Major retrofit'!$AA$101,IF(F48="Scenario3PBT8",'Major retrofit'!$AB$101,"")))&amp;IF(F48="Scenario1PBT9",'Major retrofit'!$AC$101,IF(F48="Scenario2PBT9",'Major retrofit'!$AD$101,IF(F48="Scenario3PBT9",'Major retrofit'!$AE$101,"")))&amp;IF(F48="Scenario1PBT10",'Major retrofit'!$AF$101,IF(F48="Scenario2PBT10",'Major retrofit'!$AG$101,IF(F48="Scenario3PBT10",'Major retrofit'!$AH$101,"")))&amp;IF(F48="Scenario1PBT11",'Major retrofit'!$AI$101,IF(F48="Scenario2PBT11",'Major retrofit'!$AJ$101,IF(F48="Scenario3PBT11",'Major retrofit'!$AK$101,"")))&amp;IF(F48="Scenario1PBT12",'Major retrofit'!$AL$101,IF(F48="Scenario2PBT12",'Major retrofit'!$AM$101,IF(F48="Scenario3PBT12",'Major retrofit'!$AN$101,"")))&amp;IF(F48="Scenario1PBT13",'Major retrofit'!$AO$101,IF(F48="Scenario2PBT13",'Major retrofit'!$AP$101,IF(F48="Scenario3PBT13",'Major retrofit'!$AQ$101,"")))&amp;IF(F48="Scenario1PBT14",'Major retrofit'!$AR$101,IF(F48="Scenario2PBT14",'Major retrofit'!$AS$101,IF(F48="Scenario3PBT14",'Major retrofit'!$AT$101,"")))&amp;IF(F48="Scenario1PBT15",'Major retrofit'!$AU$101,IF(F48="Scenario2PBT15",'Major retrofit'!$AV$101,IF(F48="Scenario3PBT15",'Major retrofit'!$AW$101,"")))</f>
        <v/>
      </c>
      <c r="AB48" s="179">
        <f t="shared" si="21"/>
        <v>0</v>
      </c>
      <c r="AC48" s="208">
        <f>IFERROR('Projection_Base-case'!G48-G48,0)</f>
        <v>0</v>
      </c>
      <c r="AD48" s="117">
        <f t="shared" si="24"/>
        <v>0</v>
      </c>
      <c r="AE48" s="117">
        <f>IFERROR(100*AC48/'Projection_Base-case'!G48,0)</f>
        <v>0</v>
      </c>
      <c r="AF48" s="117">
        <f>IFERROR('Projection_Base-case'!I48-I48,0)</f>
        <v>0</v>
      </c>
      <c r="AG48" s="117">
        <f t="shared" si="25"/>
        <v>0</v>
      </c>
      <c r="AH48" s="117">
        <f>IFERROR(100*AF48/'Projection_Base-case'!I48,0)</f>
        <v>0</v>
      </c>
      <c r="AI48" s="117">
        <f>IFERROR('Projection_Base-case'!K48-K48,0)</f>
        <v>0</v>
      </c>
      <c r="AJ48" s="117">
        <f t="shared" si="26"/>
        <v>0</v>
      </c>
      <c r="AK48" s="117">
        <f>IFERROR(100*AI48/'Projection_Base-case'!K48,0)</f>
        <v>0</v>
      </c>
      <c r="AL48" s="117">
        <f>IFERROR(M48-'Projection_Base-case'!M48,0)</f>
        <v>0</v>
      </c>
      <c r="AM48" s="117">
        <f t="shared" si="27"/>
        <v>0</v>
      </c>
      <c r="AN48" s="179">
        <f>IFERROR(IF('Projection_Base-case'!N48&gt;0,100*AM48/'Projection_Base-case'!N48,100*AM48/N48),0)</f>
        <v>0</v>
      </c>
      <c r="AO48" s="206">
        <f>IFERROR('Projection_Base-case'!O48-O48,0)</f>
        <v>0</v>
      </c>
      <c r="AP48" s="117">
        <f t="shared" si="28"/>
        <v>0</v>
      </c>
      <c r="AQ48" s="117">
        <f>IFERROR(100*AO48/'Projection_Base-case'!O48,0)</f>
        <v>0</v>
      </c>
      <c r="AR48" s="117">
        <f>IFERROR('Projection_Base-case'!Q48-Q48,0)</f>
        <v>0</v>
      </c>
      <c r="AS48" s="117">
        <f t="shared" si="29"/>
        <v>0</v>
      </c>
      <c r="AT48" s="117">
        <f>IFERROR(100*AR48/'Projection_Base-case'!Q48,0)</f>
        <v>0</v>
      </c>
      <c r="AU48" s="117">
        <f>IFERROR('Projection_Base-case'!S48-S48,0)</f>
        <v>0</v>
      </c>
      <c r="AV48" s="117">
        <f t="shared" si="30"/>
        <v>0</v>
      </c>
      <c r="AW48" s="118">
        <f>IFERROR(100*AU48/'Projection_Base-case'!S48,0)</f>
        <v>0</v>
      </c>
      <c r="AX48" s="206">
        <f>IFERROR('Projection_Base-case'!U48-U48,0)</f>
        <v>0</v>
      </c>
      <c r="AY48" s="117">
        <f t="shared" si="31"/>
        <v>0</v>
      </c>
      <c r="AZ48" s="117">
        <f>IFERROR(100*AX48/'Projection_Base-case'!U48,0)</f>
        <v>0</v>
      </c>
      <c r="BA48" s="117">
        <f>IFERROR('Projection_Base-case'!W48-W48,0)</f>
        <v>0</v>
      </c>
      <c r="BB48" s="117">
        <f t="shared" si="32"/>
        <v>0</v>
      </c>
      <c r="BC48" s="117">
        <f>IFERROR(100*BA48/'Projection_Base-case'!W48,0)</f>
        <v>0</v>
      </c>
      <c r="BD48" s="117">
        <f>IFERROR('Projection_Base-case'!Y48-Y48,0)</f>
        <v>0</v>
      </c>
      <c r="BE48" s="117">
        <f t="shared" si="33"/>
        <v>0</v>
      </c>
      <c r="BF48" s="117">
        <f>IFERROR(100*BD48/'Projection_Base-case'!Y48,0)</f>
        <v>0</v>
      </c>
      <c r="BG48" s="178">
        <f t="shared" si="22"/>
        <v>0</v>
      </c>
      <c r="BH48" s="179">
        <f t="shared" si="23"/>
        <v>0</v>
      </c>
    </row>
    <row r="49" spans="1:60" ht="15" thickBot="1">
      <c r="A49" s="205">
        <v>44</v>
      </c>
      <c r="B49" s="119">
        <f>IF('Projection_Base-case'!B49&lt;&gt;"",'Projection_Base-case'!B49,0)</f>
        <v>0</v>
      </c>
      <c r="C49" s="119">
        <f>IF('Projection_Base-case'!C49&lt;&gt;"",'Projection_Base-case'!C49,0)</f>
        <v>0</v>
      </c>
      <c r="D49" s="119">
        <f>IF('Projection_Base-case'!D49&lt;&gt;"",'Projection_Base-case'!D49,0)</f>
        <v>0</v>
      </c>
      <c r="E49" s="263" t="str">
        <f>IF(AND('Résultats major'!$AC$3="OUI",'Résultats major'!E48&lt;&gt;""),'Résultats major'!E48,IF(OR(D49="PBT1",D49="PBT2",D49="PBT3",D49="PBT4",D49="PBT5",D49="PBT6",D49="PBT7",D49="PBT8",D49="PBT10"),"Scenario1",IF(D49="PBT9","Scenario2","")))</f>
        <v/>
      </c>
      <c r="F49" s="202" t="str">
        <f t="shared" si="10"/>
        <v>0</v>
      </c>
      <c r="G49" s="177" t="str">
        <f>IF(F49="Scenario1PBT1",'Major retrofit'!$E$6,IF(F49="Scenario2PBT1",'Major retrofit'!$F$6,IF(F49="Scenario3PBT1",'Major retrofit'!$G$6,"")))&amp;IF(F49="Scenario1PBT2",'Major retrofit'!$H$6,IF(F49="Scenario2PBT2",'Major retrofit'!$I$6,IF(F49="Scenario3PBT2",'Major retrofit'!$J$6,"")))&amp;IF(F49="Scenario1PBT3",'Major retrofit'!$K$6,IF(F49="Scenario2PBT3",'Major retrofit'!$L$6,IF(F49="Scenario3PBT3",'Major retrofit'!$M$6,"")))&amp;IF(F49="Scenario1PBT4",'Major retrofit'!$N$6,IF(F49="Scenario2PBT4",'Major retrofit'!$O$6,IF(F49="Scenario3PBT4",'Major retrofit'!$P$6,"")))&amp;IF(F49="Scenario1PBT5",'Major retrofit'!$Q$6,IF(F49="Scenario2PBT5",'Major retrofit'!$R$6,IF(F49="Scenario3PBT5",'Major retrofit'!$S$6,"")))&amp;IF(F49="Scenario1PBT6",'Major retrofit'!$T$6,IF(F49="Scenario2PBT6",'Major retrofit'!$U$6,IF(F49="Scenario3PBT6",'Major retrofit'!$V$6,"")))&amp;IF(F49="Scenario1PBT7",'Major retrofit'!$W$6,IF(F49="Scenario2PBT7",'Major retrofit'!$X$6,IF(F49="Scenario3PBT7",'Major retrofit'!$Y$6,"")))&amp;IF(F49="Scenario1PBT8",'Major retrofit'!$Z$6,IF(F49="Scenario2PBT8",'Major retrofit'!$AA$6,IF(F49="Scenario3PBT8",'Major retrofit'!$AB$6,"")))&amp;IF(F49="Scenario1PBT9",'Major retrofit'!$AC$6,IF(F49="Scenario2PBT9",'Major retrofit'!$AD$6,IF(F49="Scenario3PBT9",'Major retrofit'!$AE$6,"")))&amp;IF(F49="Scenario1PBT10",'Major retrofit'!$AF$6,IF(F49="Scenario2PBT10",'Major retrofit'!$AG$6,IF(F49="Scenario3PBT10",'Major retrofit'!$AH$6,"")))&amp;IF(F49="Scenario1PBT11",'Major retrofit'!$AI$6,IF(F49="Scenario2PBT11",'Major retrofit'!$AJ$6,IF(F49="Scenario3PBT11",'Major retrofit'!$AK$6,"")))&amp;IF(F49="Scenario1PBT12",'Major retrofit'!$AL$6,IF(F49="Scenario2PBT12",'Major retrofit'!$AM$6,IF(F49="Scenario3PBT12",'Major retrofit'!$AN$6,"")))&amp;IF(F49="Scenario1PBT13",'Major retrofit'!$AO$6,IF(F49="Scenario2PBT13",'Major retrofit'!$AP$6,IF(F49="Scenario3PBT13",'Major retrofit'!$AQ$6,"")))&amp;IF(F49="Scenario1PBT14",'Major retrofit'!$AR$6,IF(F49="Scenario2PBT14",'Major retrofit'!$AS$6,IF(F49="Scenario3PBT14",'Major retrofit'!$AT$6,"")))&amp;IF(F49="Scenario1PBT15",'Major retrofit'!$AU$6,IF(F49="Scenario2PBT15",'Major retrofit'!$AV$6,IF(F49="Scenario3PBT15",'Major retrofit'!$AW$6,"")))</f>
        <v/>
      </c>
      <c r="H49" s="117">
        <f t="shared" si="11"/>
        <v>0</v>
      </c>
      <c r="I49" s="178" t="str">
        <f>IF(F49="Scenario1PBT1",'Major retrofit'!$E$16,IF(F49="Scenario2PBT1",'Major retrofit'!$F$16,IF(F49="Scenario3PBT1",'Major retrofit'!$G$16,"")))&amp;IF(F49="Scenario1PBT2",'Major retrofit'!$H$16,IF(F49="Scenario2PBT2",'Major retrofit'!$I$16,IF(F49="Scenario3PBT2",'Major retrofit'!$J$16,"")))&amp;IF(F49="Scenario1PBT3",'Major retrofit'!$K$16,IF(F49="Scenario2PBT3",'Major retrofit'!$L$16,IF(F49="Scenario3PBT3",'Major retrofit'!$M$16,"")))&amp;IF(F49="Scenario1PBT4",'Major retrofit'!$N$16,IF(F49="Scenario2PBT4",'Major retrofit'!$O$16,IF(F49="Scenario3PBT4",'Major retrofit'!$P$16,"")))&amp;IF(F49="Scenario1PBT5",'Major retrofit'!$Q$16,IF(F49="Scenario2PBT5",'Major retrofit'!$R$16,IF(F49="Scenario3PBT5",'Major retrofit'!$S$16,"")))&amp;IF(F49="Scenario1PBT6",'Major retrofit'!$T$16,IF(F49="Scenario2PBT6",'Major retrofit'!$U$16,IF(F49="Scenario3PBT6",'Major retrofit'!$V$16,"")))&amp;IF(F49="Scenario1PBT7",'Major retrofit'!$W$16,IF(F49="Scenario2PBT7",'Major retrofit'!$X$16,IF(F49="Scenario3PBT7",'Major retrofit'!$Y$16,"")))&amp;IF(F49="Scenario1PBT8",'Major retrofit'!$Z$16,IF(F49="Scenario2PBT8",'Major retrofit'!$AA$16,IF(F49="Scenario3PBT8",'Major retrofit'!$AB$16,"")))&amp;IF(F49="Scenario1PBT9",'Major retrofit'!$AC$16,IF(F49="Scenario2PBT9",'Major retrofit'!$AD$16,IF(F49="Scenario3PBT9",'Major retrofit'!$AE$16,"")))&amp;IF(F49="Scenario1PBT10",'Major retrofit'!$AF$16,IF(F49="Scenario2PBT10",'Major retrofit'!$AG$16,IF(F49="Scenario3PBT10",'Major retrofit'!$AH$16,"")))&amp;IF(F49="Scenario1PBT11",'Major retrofit'!$AI$16,IF(F49="Scenario2PBT11",'Major retrofit'!$AJ$16,IF(F49="Scenario3PBT11",'Major retrofit'!$AK$16,"")))&amp;IF(F49="Scenario1PBT12",'Major retrofit'!$AL$16,IF(F49="Scenario2PBT12",'Major retrofit'!$AM$16,IF(F49="Scenario3PBT12",'Major retrofit'!$AN$16,"")))&amp;IF(F49="Scenario1PBT13",'Major retrofit'!$AO$16,IF(F49="Scenario2PBT13",'Major retrofit'!$AP$16,IF(F49="Scenario3PBT13",'Major retrofit'!$AQ$16,"")))&amp;IF(F49="Scenario1PBT14",'Major retrofit'!$AR$16,IF(F49="Scenario2PBT14",'Major retrofit'!$AS$16,IF(F49="Scenario3PBT14",'Major retrofit'!$AT$16,"")))&amp;IF(F49="Scenario1PBT15",'Major retrofit'!$AU$16,IF(F49="Scenario2PBT15",'Major retrofit'!$AV$16,IF(F49="Scenario3PBT15",'Major retrofit'!$AW$16,"")))</f>
        <v/>
      </c>
      <c r="J49" s="117">
        <f t="shared" si="12"/>
        <v>0</v>
      </c>
      <c r="K49" s="117" t="str">
        <f>IF(F49="Scenario1PBT1",'Major retrofit'!$E$18,IF(F49="Scenario2PBT1",'Major retrofit'!$F$18,IF(F49="Scenario3PBT1",'Major retrofit'!$G$18,"")))&amp;IF(F49="Scenario1PBT2",'Major retrofit'!$H$18,IF(F49="Scenario2PBT2",'Major retrofit'!$I$18,IF(F49="Scenario3PBT2",'Major retrofit'!$J$18,"")))&amp;IF(F49="Scenario1PBT3",'Major retrofit'!$K$18,IF(F49="Scenario2PBT3",'Major retrofit'!$L$18,IF(F49="Scenario3PBT3",'Major retrofit'!$M$18,"")))&amp;IF(F49="Scenario1PBT4",'Major retrofit'!$N$18,IF(F49="Scenario2PBT4",'Major retrofit'!$O$18,IF(F49="Scenario3PBT4",'Major retrofit'!$P$18,"")))&amp;IF(F49="Scenario1PBT5",'Major retrofit'!$Q$18,IF(F49="Scenario2PBT5",'Major retrofit'!$R$18,IF(F49="Scenario3PBT5",'Major retrofit'!$S$18,"")))&amp;IF(F49="Scenario1PBT6",'Major retrofit'!$T$18,IF(F49="Scenario2PBT6",'Major retrofit'!$U$18,IF(F49="Scenario3PBT6",'Major retrofit'!$V$18,"")))&amp;IF(F49="Scenario1PBT7",'Major retrofit'!$W$18,IF(F49="Scenario2PBT7",'Major retrofit'!$X$18,IF(F49="Scenario3PBT7",'Major retrofit'!$Y$18,"")))&amp;IF(F49="Scenario1PBT8",'Major retrofit'!$Z$18,IF(F49="Scenario2PBT8",'Major retrofit'!$AA$18,IF(F49="Scenario3PBT8",'Major retrofit'!$AB$18,"")))&amp;IF(F49="Scenario1PBT9",'Major retrofit'!$AC$18,IF(F49="Scenario2PBT9",'Major retrofit'!$AD$18,IF(F49="Scenario3PBT9",'Major retrofit'!$AE$18,"")))&amp;IF(F49="Scenario1PBT10",'Major retrofit'!$AF$18,IF(F49="Scenario2PBT10",'Major retrofit'!$AG$18,IF(F49="Scenario3PBT10",'Major retrofit'!$AH$18,"")))&amp;IF(F49="Scenario1PBT11",'Major retrofit'!$AI$18,IF(F49="Scenario2PBT11",'Major retrofit'!$AJ$18,IF(F49="Scenario3PBT11",'Major retrofit'!$AK$18,"")))&amp;IF(F49="Scenario1PBT12",'Major retrofit'!$AL$18,IF(F49="Scenario2PBT12",'Major retrofit'!$AM$18,IF(F49="Scenario3PBT12",'Major retrofit'!$AN$18,"")))&amp;IF(F49="Scenario1PBT13",'Major retrofit'!$AO$18,IF(F49="Scenario2PBT13",'Major retrofit'!$AP$18,IF(F49="Scenario3PBT13",'Major retrofit'!$AQ$18,"")))&amp;IF(F49="Scenario1PBT14",'Major retrofit'!$AR$18,IF(F49="Scenario2PBT14",'Major retrofit'!$AS$18,IF(F49="Scenario3PBT14",'Major retrofit'!$AT$18,"")))&amp;IF(F49="Scenario1PBT15",'Major retrofit'!$AU$18,IF(F49="Scenario2PBT15",'Major retrofit'!$AV$18,IF(F49="Scenario3PBT15",'Major retrofit'!$AW$18,"")))</f>
        <v/>
      </c>
      <c r="L49" s="117">
        <f t="shared" si="13"/>
        <v>0</v>
      </c>
      <c r="M49" s="117" t="str">
        <f>IF(F49="Scenario1PBT1",'Major retrofit'!$E$20,IF(F49="Scenario2PBT1",'Major retrofit'!$F$20,IF(F49="Scenario3PBT1",'Major retrofit'!$G$20,"")))&amp;IF(F49="Scenario1PBT2",'Major retrofit'!$H$20,IF(F49="Scenario2PBT2",'Major retrofit'!$I$20,IF(F49="Scenario3PBT2",'Major retrofit'!$J$20,"")))&amp;IF(F49="Scenario1PBT3",'Major retrofit'!$K$20,IF(F49="Scenario2PBT3",'Major retrofit'!$L$20,IF(F49="Scenario3PBT3",'Major retrofit'!$M$20,"")))&amp;IF(F49="Scenario1PBT4",'Major retrofit'!$N$20,IF(F49="Scenario2PBT4",'Major retrofit'!$O$20,IF(F49="Scenario3PBT4",'Major retrofit'!$P$20,"")))&amp;IF(F49="Scenario1PBT5",'Major retrofit'!$Q$20,IF(F49="Scenario2PBT5",'Major retrofit'!$R$20,IF(F49="Scenario3PBT5",'Major retrofit'!$S$20,"")))&amp;IF(F49="Scenario1PBT6",'Major retrofit'!$T$20,IF(F49="Scenario2PBT6",'Major retrofit'!$U$20,IF(F49="Scenario3PBT6",'Major retrofit'!$V$20,"")))&amp;IF(F49="Scenario1PBT7",'Major retrofit'!$W$20,IF(F49="Scenario2PBT7",'Major retrofit'!$X$20,IF(F49="Scenario3PBT7",'Major retrofit'!$Y$20,"")))&amp;IF(F49="Scenario1PBT8",'Major retrofit'!$Z$20,IF(F49="Scenario2PBT8",'Major retrofit'!$AA$20,IF(F49="Scenario3PBT8",'Major retrofit'!$AB$20,"")))&amp;IF(F49="Scenario1PBT9",'Major retrofit'!$AC$20,IF(F49="Scenario2PBT9",'Major retrofit'!$AD$20,IF(F49="Scenario3PBT9",'Major retrofit'!$AE$20,"")))&amp;IF(F49="Scenario1PBT10",'Major retrofit'!$AF$20,IF(F49="Scenario2PBT10",'Major retrofit'!$AG$20,IF(F49="Scenario3PBT10",'Major retrofit'!$AH$20,"")))&amp;IF(F49="Scenario1PBT11",'Major retrofit'!$AI$20,IF(F49="Scenario2PBT11",'Major retrofit'!$AJ$20,IF(F49="Scenario3PBT11",'Major retrofit'!$AK$20,"")))&amp;IF(F49="Scenario1PBT12",'Major retrofit'!$AL$20,IF(F49="Scenario2PBT12",'Major retrofit'!$AM$20,IF(F49="Scenario3PBT12",'Major retrofit'!$AN$20,"")))&amp;IF(F49="Scenario1PBT13",'Major retrofit'!$AO$20,IF(F49="Scenario2PBT13",'Major retrofit'!$AP$20,IF(F49="Scenario3PBT13",'Major retrofit'!$AQ$20,"")))&amp;IF(F49="Scenario1PBT14",'Major retrofit'!$AR$20,IF(F49="Scenario2PBT14",'Major retrofit'!$AS$20,IF(F49="Scenario3PBT14",'Major retrofit'!$AT$20,"")))&amp;IF(F49="Scenario1PBT15",'Major retrofit'!$AU$20,IF(F49="Scenario2PBT15",'Major retrofit'!$AV$20,IF(F49="Scenario3PBT15",'Major retrofit'!$AW$20,"")))</f>
        <v/>
      </c>
      <c r="N49" s="118">
        <f t="shared" si="14"/>
        <v>0</v>
      </c>
      <c r="O49" s="206" t="str">
        <f>IF(F49="Scenario1PBT1",'Major retrofit'!$E$23,IF(F49="Scenario2PBT1",'Major retrofit'!$F$23,IF(F49="Scenario3PBT1",'Major retrofit'!$G$23,"")))&amp;IF(F49="Scenario1PBT2",'Major retrofit'!$H$23,IF(F49="Scenario2PBT2",'Major retrofit'!$I$23,IF(F49="Scenario3PBT2",'Major retrofit'!$J$23,"")))&amp;IF(F49="Scenario1PBT3",'Major retrofit'!$K$23,IF(F49="Scenario2PBT3",'Major retrofit'!$L$23,IF(F49="Scenario3PBT3",'Major retrofit'!$M$23,"")))&amp;IF(F49="Scenario1PBT4",'Major retrofit'!$N$23,IF(F49="Scenario2PBT4",'Major retrofit'!$O$23,IF(F49="Scenario3PBT4",'Major retrofit'!$P$23,"")))&amp;IF(F49="Scenario1PBT5",'Major retrofit'!$Q$23,IF(F49="Scenario2PBT5",'Major retrofit'!$R$23,IF(F49="Scenario3PBT5",'Major retrofit'!$S$23,"")))&amp;IF(F49="Scenario1PBT6",'Major retrofit'!$T$23,IF(F49="Scenario2PBT6",'Major retrofit'!$U$23,IF(F49="Scenario3PBT6",'Major retrofit'!$V$23,"")))&amp;IF(F49="Scenario1PBT7",'Major retrofit'!$W$23,IF(F49="Scenario2PBT7",'Major retrofit'!$X$23,IF(F49="Scenario3PBT7",'Major retrofit'!$Y$23,"")))&amp;IF(F49="Scenario1PBT8",'Major retrofit'!$Z$23,IF(F49="Scenario2PBT8",'Major retrofit'!$AA$23,IF(F49="Scenario3PBT8",'Major retrofit'!$AB$23,"")))&amp;IF(F49="Scenario1PBT9",'Major retrofit'!$AC$23,IF(F49="Scenario2PBT9",'Major retrofit'!$AD$23,IF(F49="Scenario3PBT9",'Major retrofit'!$AE$23,"")))&amp;IF(F49="Scenario1PBT10",'Major retrofit'!$AF$23,IF(F49="Scenario2PBT10",'Major retrofit'!$AG$23,IF(F49="Scenario3PBT10",'Major retrofit'!$AH$23,"")))&amp;IF(F49="Scenario1PBT11",'Major retrofit'!$AI$23,IF(F49="Scenario2PBT11",'Major retrofit'!$AJ$23,IF(F49="Scenario3PBT11",'Major retrofit'!$AK$23,"")))&amp;IF(F49="Scenario1PBT12",'Major retrofit'!$AL$23,IF(F49="Scenario2PBT12",'Major retrofit'!$AM$23,IF(F49="Scenario3PBT12",'Major retrofit'!$AN$23,"")))&amp;IF(F49="Scenario1PBT13",'Major retrofit'!$AO$23,IF(F49="Scenario2PBT13",'Major retrofit'!$AP$23,IF(F49="Scenario3PBT13",'Major retrofit'!$AQ$23,"")))&amp;IF(F49="Scenario1PBT14",'Major retrofit'!$AR$23,IF(F49="Scenario2PBT14",'Major retrofit'!$AS$23,IF(F49="Scenario3PBT14",'Major retrofit'!$AT$23,"")))&amp;IF(F49="Scenario1PBT15",'Major retrofit'!$AU$23,IF(F49="Scenario2PBT15",'Major retrofit'!$AV$23,IF(F49="Scenario3PBT15",'Major retrofit'!$AW$23,"")))</f>
        <v/>
      </c>
      <c r="P49" s="117">
        <f t="shared" si="15"/>
        <v>0</v>
      </c>
      <c r="Q49" s="117" t="str">
        <f>IF(F49="Scenario1PBT1",'Major retrofit'!$E$25,IF(F49="Scenario2PBT1",'Major retrofit'!$F$25,IF(F49="Scenario3PBT1",'Major retrofit'!$G$25,"")))&amp;IF(F49="Scenario1PBT2",'Major retrofit'!$H$25,IF(F49="Scenario2PBT2",'Major retrofit'!$I$25,IF(F49="Scenario3PBT2",'Major retrofit'!$J$25,"")))&amp;IF(F49="Scenario1PBT3",'Major retrofit'!$K$25,IF(F49="Scenario2PBT3",'Major retrofit'!$L$25,IF(F49="Scenario3PBT3",'Major retrofit'!$M$25,"")))&amp;IF(F49="Scenario1PBT4",'Major retrofit'!$N$25,IF(F49="Scenario2PBT4",'Major retrofit'!$O$25,IF(F49="Scenario3PBT4",'Major retrofit'!$P$25,"")))&amp;IF(F49="Scenario1PBT5",'Major retrofit'!$Q$25,IF(F49="Scenario2PBT5",'Major retrofit'!$R$25,IF(F49="Scenario3PBT5",'Major retrofit'!$S$25,"")))&amp;IF(F49="Scenario1PBT6",'Major retrofit'!$T$25,IF(F49="Scenario2PBT6",'Major retrofit'!$U$25,IF(F49="Scenario3PBT6",'Major retrofit'!$V$25,"")))&amp;IF(F49="Scenario1PBT7",'Major retrofit'!$W$25,IF(F49="Scenario2PBT7",'Major retrofit'!$X$25,IF(F49="Scenario3PBT7",'Major retrofit'!$Y$25,"")))&amp;IF(F49="Scenario1PBT8",'Major retrofit'!$Z$25,IF(F49="Scenario2PBT8",'Major retrofit'!$AA$25,IF(F49="Scenario3PBT8",'Major retrofit'!$AB$25,"")))&amp;IF(F49="Scenario1PBT9",'Major retrofit'!$AC$25,IF(F49="Scenario2PBT9",'Major retrofit'!$AD$25,IF(F49="Scenario3PBT9",'Major retrofit'!$AE$25,"")))&amp;IF(F49="Scenario1PBT10",'Major retrofit'!$AF$25,IF(F49="Scenario2PBT10",'Major retrofit'!$AG$25,IF(F49="Scenario3PBT10",'Major retrofit'!$AH$25,"")))&amp;IF(F49="Scenario1PBT11",'Major retrofit'!$AI$25,IF(F49="Scenario2PBT11",'Major retrofit'!$AJ$25,IF(F49="Scenario3PBT11",'Major retrofit'!$AK$25,"")))&amp;IF(F49="Scenario1PBT12",'Major retrofit'!$AL$25,IF(F49="Scenario2PBT12",'Major retrofit'!$AM$25,IF(F49="Scenario3PBT12",'Major retrofit'!$AN$25,"")))&amp;IF(F49="Scenario1PBT13",'Major retrofit'!$AO$25,IF(F49="Scenario2PBT13",'Major retrofit'!$AP$25,IF(F49="Scenario3PBT13",'Major retrofit'!$AQ$25,"")))&amp;IF(F49="Scenario1PBT14",'Major retrofit'!$AR$25,IF(F49="Scenario2PBT14",'Major retrofit'!$AS$25,IF(F49="Scenario3PBT14",'Major retrofit'!$AT$25,"")))&amp;IF(F49="Scenario1PBT15",'Major retrofit'!$AU$25,IF(F49="Scenario2PBT15",'Major retrofit'!$AV$25,IF(F49="Scenario3PBT15",'Major retrofit'!$AW$25,"")))</f>
        <v/>
      </c>
      <c r="R49" s="117">
        <f t="shared" si="16"/>
        <v>0</v>
      </c>
      <c r="S49" s="117" t="str">
        <f>IF(F49="Scenario1PBT1",'Major retrofit'!$E$27,IF(F49="Scenario2PBT1",'Major retrofit'!$F$27,IF(F49="Scenario3PBT1",'Major retrofit'!$G$27,"")))&amp;IF(F49="Scenario1PBT2",'Major retrofit'!$H$27,IF(F49="Scenario2PBT2",'Major retrofit'!$I$27,IF(F49="Scenario3PBT2",'Major retrofit'!$J$27,"")))&amp;IF(F49="Scenario1PBT3",'Major retrofit'!$K$27,IF(F49="Scenario2PBT3",'Major retrofit'!$L$27,IF(F49="Scenario3PBT3",'Major retrofit'!$M$27,"")))&amp;IF(F49="Scenario1PBT4",'Major retrofit'!$N$27,IF(F49="Scenario2PBT4",'Major retrofit'!$O$27,IF(F49="Scenario3PBT4",'Major retrofit'!$P$27,"")))&amp;IF(F49="Scenario1PBT5",'Major retrofit'!$Q$27,IF(F49="Scenario2PBT5",'Major retrofit'!$R$27,IF(F49="Scenario3PBT5",'Major retrofit'!$S$27,"")))&amp;IF(F49="Scenario1PBT6",'Major retrofit'!$T$27,IF(F49="Scenario2PBT6",'Major retrofit'!$U$27,IF(F49="Scenario3PBT6",'Major retrofit'!$V$27,"")))&amp;IF(F49="Scenario1PBT7",'Major retrofit'!$W$27,IF(F49="Scenario2PBT7",'Major retrofit'!$X$27,IF(F49="Scenario3PBT7",'Major retrofit'!$Y$27,"")))&amp;IF(F49="Scenario1PBT8",'Major retrofit'!$Z$27,IF(F49="Scenario2PBT8",'Major retrofit'!$AA$27,IF(F49="Scenario3PBT8",'Major retrofit'!$AB$27,"")))&amp;IF(F49="Scenario1PBT9",'Major retrofit'!$AC$27,IF(F49="Scenario2PBT9",'Major retrofit'!$AD$27,IF(F49="Scenario3PBT9",'Major retrofit'!$AE$27,"")))&amp;IF(F49="Scenario1PBT10",'Major retrofit'!$AF$27,IF(F49="Scenario2PBT10",'Major retrofit'!$AG$27,IF(F49="Scenario3PBT10",'Major retrofit'!$AH$27,"")))&amp;IF(F49="Scenario1PBT11",'Major retrofit'!$AI$27,IF(F49="Scenario2PBT11",'Major retrofit'!$AJ$27,IF(F49="Scenario3PBT11",'Major retrofit'!$AK$27,"")))&amp;IF(F49="Scenario1PBT12",'Major retrofit'!$AL$27,IF(F49="Scenario2PBT12",'Major retrofit'!$AM$27,IF(F49="Scenario3PBT12",'Major retrofit'!$AN$27,"")))&amp;IF(F49="Scenario1PBT13",'Major retrofit'!$AO$27,IF(F49="Scenario2PBT13",'Major retrofit'!$AP$27,IF(F49="Scenario3PBT13",'Major retrofit'!$AQ$27,"")))&amp;IF(F49="Scenario1PBT14",'Major retrofit'!$AR$27,IF(F49="Scenario2PBT14",'Major retrofit'!$AS$27,IF(F49="Scenario3PBT14",'Major retrofit'!$AT$27,"")))&amp;IF(F49="Scenario1PBT15",'Major retrofit'!$AU$27,IF(F49="Scenario2PBT15",'Major retrofit'!$AV$27,IF(F49="Scenario3PBT15",'Major retrofit'!$AW$27,"")))</f>
        <v/>
      </c>
      <c r="T49" s="207">
        <f t="shared" si="17"/>
        <v>0</v>
      </c>
      <c r="U49" s="206" t="str">
        <f>IF(F49="Scenario1PBT1",'Major retrofit'!$E$38,IF(F49="Scenario2PBT1",'Major retrofit'!$F$38,IF(F49="Scenario3PBT1",'Major retrofit'!$G$38,"")))&amp;IF(F49="Scenario1PBT2",'Major retrofit'!$H$38,IF(F49="Scenario2PBT2",'Major retrofit'!$I$38,IF(F49="Scenario3PBT2",'Major retrofit'!$J$38,"")))&amp;IF(F49="Scenario1PBT3",'Major retrofit'!$K$38,IF(F49="Scenario2PBT3",'Major retrofit'!$L$38,IF(F49="Scenario3PBT3",'Major retrofit'!$M$38,"")))&amp;IF(F49="Scenario1PBT4",'Major retrofit'!$N$38,IF(F49="Scenario2PBT4",'Major retrofit'!$O$38,IF(F49="Scenario3PBT4",'Major retrofit'!$P$38,"")))&amp;IF(F49="Scenario1PBT5",'Major retrofit'!$Q$38,IF(F49="Scenario2PBT5",'Major retrofit'!$R$38,IF(F49="Scenario3PBT5",'Major retrofit'!$S$38,"")))&amp;IF(F49="Scenario1PBT6",'Major retrofit'!$T$38,IF(F49="Scenario2PBT6",'Major retrofit'!$U$38,IF(F49="Scenario3PBT6",'Major retrofit'!$V$38,"")))&amp;IF(F49="Scenario1PBT7",'Major retrofit'!$W$38,IF(F49="Scenario2PBT7",'Major retrofit'!$X$38,IF(F49="Scenario3PBT7",'Major retrofit'!$Y$38,"")))&amp;IF(F49="Scenario1PBT8",'Major retrofit'!$Z$38,IF(F49="Scenario2PBT8",'Major retrofit'!$AA$38,IF(F49="Scenario3PBT8",'Major retrofit'!$AB$38,"")))&amp;IF(F49="Scenario1PBT9",'Major retrofit'!$AC$38,IF(F49="Scenario2PBT9",'Major retrofit'!$AD$38,IF(F49="Scenario3PBT9",'Major retrofit'!$AE$38,"")))&amp;IF(F49="Scenario1PBT10",'Major retrofit'!$AF$38,IF(F49="Scenario2PBT10",'Major retrofit'!$AG$38,IF(F49="Scenario3PBT10",'Major retrofit'!$AH$38,"")))&amp;IF(F49="Scenario1PBT11",'Major retrofit'!$AI$38,IF(F49="Scenario2PBT11",'Major retrofit'!$AJ$38,IF(F49="Scenario3PBT11",'Major retrofit'!$AK$38,"")))&amp;IF(F49="Scenario1PBT12",'Major retrofit'!$AL$38,IF(F49="Scenario2PBT12",'Major retrofit'!$AM$38,IF(F49="Scenario3PBT12",'Major retrofit'!$AN$38,"")))&amp;IF(F49="Scenario1PBT13",'Major retrofit'!$AO$38,IF(F49="Scenario2PBT13",'Major retrofit'!$AP$38,IF(F49="Scenario3PBT13",'Major retrofit'!$AQ$38,"")))&amp;IF(F49="Scenario1PBT14",'Major retrofit'!$AR$38,IF(F49="Scenario2PBT14",'Major retrofit'!$AS$38,IF(F49="Scenario3PBT14",'Major retrofit'!$AT$38,"")))&amp;IF(F49="Scenario1PBT15",'Major retrofit'!$AU$38,IF(F49="Scenario2PBT15",'Major retrofit'!$AV$38,IF(F49="Scenario3PBT15",'Major retrofit'!$AW$38,"")))</f>
        <v/>
      </c>
      <c r="V49" s="117">
        <f t="shared" si="18"/>
        <v>0</v>
      </c>
      <c r="W49" s="117" t="str">
        <f>IF(F49="Scenario1PBT1",'Major retrofit'!$E$40,IF(F49="Scenario2PBT1",'Major retrofit'!$F$40,IF(F49="Scenario3PBT1",'Major retrofit'!$G$40,"")))&amp;IF(F49="Scenario1PBT2",'Major retrofit'!$H$40,IF(F49="Scenario2PBT2",'Major retrofit'!$I$40,IF(F49="Scenario3PBT2",'Major retrofit'!$J$40,"")))&amp;IF(F49="Scenario1PBT3",'Major retrofit'!$K$40,IF(F49="Scenario2PBT3",'Major retrofit'!$L$40,IF(F49="Scenario3PBT3",'Major retrofit'!$M$40,"")))&amp;IF(F49="Scenario1PBT4",'Major retrofit'!$N$40,IF(F49="Scenario2PBT4",'Major retrofit'!$O$40,IF(F49="Scenario3PBT4",'Major retrofit'!$P$40,"")))&amp;IF(F49="Scenario1PBT5",'Major retrofit'!$Q$40,IF(F49="Scenario2PBT5",'Major retrofit'!$R$40,IF(F49="Scenario3PBT5",'Major retrofit'!$S$40,"")))&amp;IF(F49="Scenario1PBT6",'Major retrofit'!$T$40,IF(F49="Scenario2PBT6",'Major retrofit'!$U$40,IF(F49="Scenario3PBT6",'Major retrofit'!$V$40,"")))&amp;IF(F49="Scenario1PBT7",'Major retrofit'!$W$40,IF(F49="Scenario2PBT7",'Major retrofit'!$X$40,IF(F49="Scenario3PBT7",'Major retrofit'!$Y$40,"")))&amp;IF(F49="Scenario1PBT8",'Major retrofit'!$Z$40,IF(F49="Scenario2PBT8",'Major retrofit'!$AA$40,IF(F49="Scenario3PBT8",'Major retrofit'!$AB$40,"")))&amp;IF(F49="Scenario1PBT9",'Major retrofit'!$AC$40,IF(F49="Scenario2PBT9",'Major retrofit'!$AD$40,IF(F49="Scenario3PBT9",'Major retrofit'!$AE$40,"")))&amp;IF(F49="Scenario1PBT10",'Major retrofit'!$AF$40,IF(F49="Scenario2PBT10",'Major retrofit'!$AG$40,IF(F49="Scenario3PBT10",'Major retrofit'!$AH$40,"")))&amp;IF(F49="Scenario1PBT11",'Major retrofit'!$AI$40,IF(F49="Scenario2PBT11",'Major retrofit'!$AJ$40,IF(F49="Scenario3PBT11",'Major retrofit'!$AK$40,"")))&amp;IF(F49="Scenario1PBT12",'Major retrofit'!$AL$40,IF(F49="Scenario2PBT12",'Major retrofit'!$AM$40,IF(F49="Scenario3PBT12",'Major retrofit'!$AN$40,"")))&amp;IF(F49="Scenario1PBT13",'Major retrofit'!$AO$40,IF(F49="Scenario2PBT13",'Major retrofit'!$AP$40,IF(F49="Scenario3PBT13",'Major retrofit'!$AQ$40,"")))&amp;IF(F49="Scenario1PBT14",'Major retrofit'!$AR$40,IF(F49="Scenario2PBT14",'Major retrofit'!$AS$40,IF(F49="Scenario3PBT14",'Major retrofit'!$AT$40,"")))&amp;IF(F49="Scenario1PBT15",'Major retrofit'!$AU$40,IF(F49="Scenario2PBT15",'Major retrofit'!$AV$40,IF(F49="Scenario3PBT15",'Major retrofit'!$AW$40,"")))</f>
        <v/>
      </c>
      <c r="X49" s="117">
        <f t="shared" si="19"/>
        <v>0</v>
      </c>
      <c r="Y49" s="117" t="str">
        <f>IF(F49="Scenario1PBT1",'Major retrofit'!$E$42,IF(F49="Scenario2PBT1",'Major retrofit'!$F$42,IF(F49="Scenario3PBT1",'Major retrofit'!$G$42,"")))&amp;IF(F49="Scenario1PBT2",'Major retrofit'!$H$42,IF(F49="Scenario2PBT2",'Major retrofit'!$I$42,IF(F49="Scenario3PBT2",'Major retrofit'!$J$42,"")))&amp;IF(F49="Scenario1PBT3",'Major retrofit'!$K$42,IF(F49="Scenario2PBT3",'Major retrofit'!$L$42,IF(F49="Scenario3PBT3",'Major retrofit'!$M$42,"")))&amp;IF(F49="Scenario1PBT4",'Major retrofit'!$N$42,IF(F49="Scenario2PBT4",'Major retrofit'!$O$42,IF(F49="Scenario3PBT4",'Major retrofit'!$P$42,"")))&amp;IF(F49="Scenario1PBT5",'Major retrofit'!$Q$42,IF(F49="Scenario2PBT5",'Major retrofit'!$R$42,IF(F49="Scenario3PBT5",'Major retrofit'!$S$42,"")))&amp;IF(F49="Scenario1PBT6",'Major retrofit'!$T$42,IF(F49="Scenario2PBT6",'Major retrofit'!$U$42,IF(F49="Scenario3PBT6",'Major retrofit'!$V$42,"")))&amp;IF(F49="Scenario1PBT7",'Major retrofit'!$W$42,IF(F49="Scenario2PBT7",'Major retrofit'!$X$42,IF(F49="Scenario3PBT7",'Major retrofit'!$Y$42,"")))&amp;IF(F49="Scenario1PBT8",'Major retrofit'!$Z$42,IF(F49="Scenario2PBT8",'Major retrofit'!$AA$42,IF(F49="Scenario3PBT8",'Major retrofit'!$AB$42,"")))&amp;IF(F49="Scenario1PBT9",'Major retrofit'!$AC$42,IF(F49="Scenario2PBT9",'Major retrofit'!$AD$42,IF(F49="Scenario3PBT9",'Major retrofit'!$AE$42,"")))&amp;IF(F49="Scenario1PBT10",'Major retrofit'!$AF$42,IF(F49="Scenario2PBT10",'Major retrofit'!$AG$42,IF(F49="Scenario3PBT10",'Major retrofit'!$AH$42,"")))&amp;IF(F49="Scenario1PBT11",'Major retrofit'!$AI$42,IF(F49="Scenario2PBT11",'Major retrofit'!$AJ$42,IF(F49="Scenario3PBT11",'Major retrofit'!$AK$42,"")))&amp;IF(F49="Scenario1PBT12",'Major retrofit'!$AL$42,IF(F49="Scenario2PBT12",'Major retrofit'!$AM$42,IF(F49="Scenario3PBT12",'Major retrofit'!$AN$42,"")))&amp;IF(F49="Scenario1PBT13",'Major retrofit'!$AO$42,IF(F49="Scenario2PBT13",'Major retrofit'!$AP$42,IF(F49="Scenario3PBT13",'Major retrofit'!$AQ$42,"")))&amp;IF(F49="Scenario1PBT14",'Major retrofit'!$AR$42,IF(F49="Scenario2PBT14",'Major retrofit'!$AS$42,IF(F49="Scenario3PBT14",'Major retrofit'!$AT$42,"")))&amp;IF(F49="Scenario1PBT15",'Major retrofit'!$AU$42,IF(F49="Scenario2PBT15",'Major retrofit'!$AV$42,IF(F49="Scenario3PBT15",'Major retrofit'!$AW$42,"")))</f>
        <v/>
      </c>
      <c r="Z49" s="117">
        <f t="shared" si="20"/>
        <v>0</v>
      </c>
      <c r="AA49" s="178" t="str">
        <f>IF(F49="Scenario1PBT1",'Major retrofit'!$E$101,IF(F49="Scenario2PBT1",'Major retrofit'!$F$101,IF(F49="Scenario3PBT1",'Major retrofit'!$G$101,"")))&amp;IF(F49="Scenario1PBT2",'Major retrofit'!$H$101,IF(F49="Scenario2PBT2",'Major retrofit'!$I$101,IF(F49="Scenario3PBT2",'Major retrofit'!$J$101,"")))&amp;IF(F49="Scenario1PBT3",'Major retrofit'!$K$101,IF(F49="Scenario2PBT3",'Major retrofit'!$L$101,IF(F49="Scenario3PBT3",'Major retrofit'!$M$101,"")))&amp;IF(F49="Scenario1PBT4",'Major retrofit'!$N$101,IF(F49="Scenario2PBT4",'Major retrofit'!$O$101,IF(F49="Scenario3PBT4",'Major retrofit'!$P$101,"")))&amp;IF(F49="Scenario1PBT5",'Major retrofit'!$Q$101,IF(F49="Scenario2PBT5",'Major retrofit'!$R$101,IF(F49="Scenario3PBT5",'Major retrofit'!$S$101,"")))&amp;IF(F49="Scenario1PBT6",'Major retrofit'!$T$101,IF(F49="Scenario2PBT6",'Major retrofit'!$U$101,IF(F49="Scenario3PBT6",'Major retrofit'!$V$101,"")))&amp;IF(F49="Scenario1PBT7",'Major retrofit'!$W$101,IF(F49="Scenario2PBT7",'Major retrofit'!$X$101,IF(F49="Scenario3PBT7",'Major retrofit'!$Y$101,"")))&amp;IF(F49="Scenario1PBT8",'Major retrofit'!$Z$101,IF(F49="Scenario2PBT8",'Major retrofit'!$AA$101,IF(F49="Scenario3PBT8",'Major retrofit'!$AB$101,"")))&amp;IF(F49="Scenario1PBT9",'Major retrofit'!$AC$101,IF(F49="Scenario2PBT9",'Major retrofit'!$AD$101,IF(F49="Scenario3PBT9",'Major retrofit'!$AE$101,"")))&amp;IF(F49="Scenario1PBT10",'Major retrofit'!$AF$101,IF(F49="Scenario2PBT10",'Major retrofit'!$AG$101,IF(F49="Scenario3PBT10",'Major retrofit'!$AH$101,"")))&amp;IF(F49="Scenario1PBT11",'Major retrofit'!$AI$101,IF(F49="Scenario2PBT11",'Major retrofit'!$AJ$101,IF(F49="Scenario3PBT11",'Major retrofit'!$AK$101,"")))&amp;IF(F49="Scenario1PBT12",'Major retrofit'!$AL$101,IF(F49="Scenario2PBT12",'Major retrofit'!$AM$101,IF(F49="Scenario3PBT12",'Major retrofit'!$AN$101,"")))&amp;IF(F49="Scenario1PBT13",'Major retrofit'!$AO$101,IF(F49="Scenario2PBT13",'Major retrofit'!$AP$101,IF(F49="Scenario3PBT13",'Major retrofit'!$AQ$101,"")))&amp;IF(F49="Scenario1PBT14",'Major retrofit'!$AR$101,IF(F49="Scenario2PBT14",'Major retrofit'!$AS$101,IF(F49="Scenario3PBT14",'Major retrofit'!$AT$101,"")))&amp;IF(F49="Scenario1PBT15",'Major retrofit'!$AU$101,IF(F49="Scenario2PBT15",'Major retrofit'!$AV$101,IF(F49="Scenario3PBT15",'Major retrofit'!$AW$101,"")))</f>
        <v/>
      </c>
      <c r="AB49" s="179">
        <f t="shared" si="21"/>
        <v>0</v>
      </c>
      <c r="AC49" s="208">
        <f>IFERROR('Projection_Base-case'!G49-G49,0)</f>
        <v>0</v>
      </c>
      <c r="AD49" s="117">
        <f t="shared" si="24"/>
        <v>0</v>
      </c>
      <c r="AE49" s="117">
        <f>IFERROR(100*AC49/'Projection_Base-case'!G49,0)</f>
        <v>0</v>
      </c>
      <c r="AF49" s="117">
        <f>IFERROR('Projection_Base-case'!I49-I49,0)</f>
        <v>0</v>
      </c>
      <c r="AG49" s="117">
        <f t="shared" si="25"/>
        <v>0</v>
      </c>
      <c r="AH49" s="117">
        <f>IFERROR(100*AF49/'Projection_Base-case'!I49,0)</f>
        <v>0</v>
      </c>
      <c r="AI49" s="117">
        <f>IFERROR('Projection_Base-case'!K49-K49,0)</f>
        <v>0</v>
      </c>
      <c r="AJ49" s="117">
        <f t="shared" si="26"/>
        <v>0</v>
      </c>
      <c r="AK49" s="117">
        <f>IFERROR(100*AI49/'Projection_Base-case'!K49,0)</f>
        <v>0</v>
      </c>
      <c r="AL49" s="117">
        <f>IFERROR(M49-'Projection_Base-case'!M49,0)</f>
        <v>0</v>
      </c>
      <c r="AM49" s="117">
        <f t="shared" si="27"/>
        <v>0</v>
      </c>
      <c r="AN49" s="179">
        <f>IFERROR(IF('Projection_Base-case'!N49&gt;0,100*AM49/'Projection_Base-case'!N49,100*AM49/N49),0)</f>
        <v>0</v>
      </c>
      <c r="AO49" s="206">
        <f>IFERROR('Projection_Base-case'!O49-O49,0)</f>
        <v>0</v>
      </c>
      <c r="AP49" s="117">
        <f t="shared" si="28"/>
        <v>0</v>
      </c>
      <c r="AQ49" s="117">
        <f>IFERROR(100*AO49/'Projection_Base-case'!O49,0)</f>
        <v>0</v>
      </c>
      <c r="AR49" s="117">
        <f>IFERROR('Projection_Base-case'!Q49-Q49,0)</f>
        <v>0</v>
      </c>
      <c r="AS49" s="117">
        <f t="shared" si="29"/>
        <v>0</v>
      </c>
      <c r="AT49" s="117">
        <f>IFERROR(100*AR49/'Projection_Base-case'!Q49,0)</f>
        <v>0</v>
      </c>
      <c r="AU49" s="117">
        <f>IFERROR('Projection_Base-case'!S49-S49,0)</f>
        <v>0</v>
      </c>
      <c r="AV49" s="117">
        <f t="shared" si="30"/>
        <v>0</v>
      </c>
      <c r="AW49" s="118">
        <f>IFERROR(100*AU49/'Projection_Base-case'!S49,0)</f>
        <v>0</v>
      </c>
      <c r="AX49" s="206">
        <f>IFERROR('Projection_Base-case'!U49-U49,0)</f>
        <v>0</v>
      </c>
      <c r="AY49" s="117">
        <f t="shared" si="31"/>
        <v>0</v>
      </c>
      <c r="AZ49" s="117">
        <f>IFERROR(100*AX49/'Projection_Base-case'!U49,0)</f>
        <v>0</v>
      </c>
      <c r="BA49" s="117">
        <f>IFERROR('Projection_Base-case'!W49-W49,0)</f>
        <v>0</v>
      </c>
      <c r="BB49" s="117">
        <f t="shared" si="32"/>
        <v>0</v>
      </c>
      <c r="BC49" s="117">
        <f>IFERROR(100*BA49/'Projection_Base-case'!W49,0)</f>
        <v>0</v>
      </c>
      <c r="BD49" s="117">
        <f>IFERROR('Projection_Base-case'!Y49-Y49,0)</f>
        <v>0</v>
      </c>
      <c r="BE49" s="117">
        <f t="shared" si="33"/>
        <v>0</v>
      </c>
      <c r="BF49" s="117">
        <f>IFERROR(100*BD49/'Projection_Base-case'!Y49,0)</f>
        <v>0</v>
      </c>
      <c r="BG49" s="178">
        <f t="shared" si="22"/>
        <v>0</v>
      </c>
      <c r="BH49" s="179">
        <f t="shared" si="23"/>
        <v>0</v>
      </c>
    </row>
    <row r="50" spans="1:60" ht="15" thickBot="1">
      <c r="A50" s="205">
        <v>45</v>
      </c>
      <c r="B50" s="119">
        <f>IF('Projection_Base-case'!B50&lt;&gt;"",'Projection_Base-case'!B50,0)</f>
        <v>0</v>
      </c>
      <c r="C50" s="119">
        <f>IF('Projection_Base-case'!C50&lt;&gt;"",'Projection_Base-case'!C50,0)</f>
        <v>0</v>
      </c>
      <c r="D50" s="119">
        <f>IF('Projection_Base-case'!D50&lt;&gt;"",'Projection_Base-case'!D50,0)</f>
        <v>0</v>
      </c>
      <c r="E50" s="263" t="str">
        <f>IF(AND('Résultats major'!$AC$3="OUI",'Résultats major'!E49&lt;&gt;""),'Résultats major'!E49,IF(OR(D50="PBT1",D50="PBT2",D50="PBT3",D50="PBT4",D50="PBT5",D50="PBT6",D50="PBT7",D50="PBT8",D50="PBT10"),"Scenario1",IF(D50="PBT9","Scenario2","")))</f>
        <v/>
      </c>
      <c r="F50" s="202" t="str">
        <f t="shared" si="10"/>
        <v>0</v>
      </c>
      <c r="G50" s="177" t="str">
        <f>IF(F50="Scenario1PBT1",'Major retrofit'!$E$6,IF(F50="Scenario2PBT1",'Major retrofit'!$F$6,IF(F50="Scenario3PBT1",'Major retrofit'!$G$6,"")))&amp;IF(F50="Scenario1PBT2",'Major retrofit'!$H$6,IF(F50="Scenario2PBT2",'Major retrofit'!$I$6,IF(F50="Scenario3PBT2",'Major retrofit'!$J$6,"")))&amp;IF(F50="Scenario1PBT3",'Major retrofit'!$K$6,IF(F50="Scenario2PBT3",'Major retrofit'!$L$6,IF(F50="Scenario3PBT3",'Major retrofit'!$M$6,"")))&amp;IF(F50="Scenario1PBT4",'Major retrofit'!$N$6,IF(F50="Scenario2PBT4",'Major retrofit'!$O$6,IF(F50="Scenario3PBT4",'Major retrofit'!$P$6,"")))&amp;IF(F50="Scenario1PBT5",'Major retrofit'!$Q$6,IF(F50="Scenario2PBT5",'Major retrofit'!$R$6,IF(F50="Scenario3PBT5",'Major retrofit'!$S$6,"")))&amp;IF(F50="Scenario1PBT6",'Major retrofit'!$T$6,IF(F50="Scenario2PBT6",'Major retrofit'!$U$6,IF(F50="Scenario3PBT6",'Major retrofit'!$V$6,"")))&amp;IF(F50="Scenario1PBT7",'Major retrofit'!$W$6,IF(F50="Scenario2PBT7",'Major retrofit'!$X$6,IF(F50="Scenario3PBT7",'Major retrofit'!$Y$6,"")))&amp;IF(F50="Scenario1PBT8",'Major retrofit'!$Z$6,IF(F50="Scenario2PBT8",'Major retrofit'!$AA$6,IF(F50="Scenario3PBT8",'Major retrofit'!$AB$6,"")))&amp;IF(F50="Scenario1PBT9",'Major retrofit'!$AC$6,IF(F50="Scenario2PBT9",'Major retrofit'!$AD$6,IF(F50="Scenario3PBT9",'Major retrofit'!$AE$6,"")))&amp;IF(F50="Scenario1PBT10",'Major retrofit'!$AF$6,IF(F50="Scenario2PBT10",'Major retrofit'!$AG$6,IF(F50="Scenario3PBT10",'Major retrofit'!$AH$6,"")))&amp;IF(F50="Scenario1PBT11",'Major retrofit'!$AI$6,IF(F50="Scenario2PBT11",'Major retrofit'!$AJ$6,IF(F50="Scenario3PBT11",'Major retrofit'!$AK$6,"")))&amp;IF(F50="Scenario1PBT12",'Major retrofit'!$AL$6,IF(F50="Scenario2PBT12",'Major retrofit'!$AM$6,IF(F50="Scenario3PBT12",'Major retrofit'!$AN$6,"")))&amp;IF(F50="Scenario1PBT13",'Major retrofit'!$AO$6,IF(F50="Scenario2PBT13",'Major retrofit'!$AP$6,IF(F50="Scenario3PBT13",'Major retrofit'!$AQ$6,"")))&amp;IF(F50="Scenario1PBT14",'Major retrofit'!$AR$6,IF(F50="Scenario2PBT14",'Major retrofit'!$AS$6,IF(F50="Scenario3PBT14",'Major retrofit'!$AT$6,"")))&amp;IF(F50="Scenario1PBT15",'Major retrofit'!$AU$6,IF(F50="Scenario2PBT15",'Major retrofit'!$AV$6,IF(F50="Scenario3PBT15",'Major retrofit'!$AW$6,"")))</f>
        <v/>
      </c>
      <c r="H50" s="117">
        <f t="shared" si="11"/>
        <v>0</v>
      </c>
      <c r="I50" s="178" t="str">
        <f>IF(F50="Scenario1PBT1",'Major retrofit'!$E$16,IF(F50="Scenario2PBT1",'Major retrofit'!$F$16,IF(F50="Scenario3PBT1",'Major retrofit'!$G$16,"")))&amp;IF(F50="Scenario1PBT2",'Major retrofit'!$H$16,IF(F50="Scenario2PBT2",'Major retrofit'!$I$16,IF(F50="Scenario3PBT2",'Major retrofit'!$J$16,"")))&amp;IF(F50="Scenario1PBT3",'Major retrofit'!$K$16,IF(F50="Scenario2PBT3",'Major retrofit'!$L$16,IF(F50="Scenario3PBT3",'Major retrofit'!$M$16,"")))&amp;IF(F50="Scenario1PBT4",'Major retrofit'!$N$16,IF(F50="Scenario2PBT4",'Major retrofit'!$O$16,IF(F50="Scenario3PBT4",'Major retrofit'!$P$16,"")))&amp;IF(F50="Scenario1PBT5",'Major retrofit'!$Q$16,IF(F50="Scenario2PBT5",'Major retrofit'!$R$16,IF(F50="Scenario3PBT5",'Major retrofit'!$S$16,"")))&amp;IF(F50="Scenario1PBT6",'Major retrofit'!$T$16,IF(F50="Scenario2PBT6",'Major retrofit'!$U$16,IF(F50="Scenario3PBT6",'Major retrofit'!$V$16,"")))&amp;IF(F50="Scenario1PBT7",'Major retrofit'!$W$16,IF(F50="Scenario2PBT7",'Major retrofit'!$X$16,IF(F50="Scenario3PBT7",'Major retrofit'!$Y$16,"")))&amp;IF(F50="Scenario1PBT8",'Major retrofit'!$Z$16,IF(F50="Scenario2PBT8",'Major retrofit'!$AA$16,IF(F50="Scenario3PBT8",'Major retrofit'!$AB$16,"")))&amp;IF(F50="Scenario1PBT9",'Major retrofit'!$AC$16,IF(F50="Scenario2PBT9",'Major retrofit'!$AD$16,IF(F50="Scenario3PBT9",'Major retrofit'!$AE$16,"")))&amp;IF(F50="Scenario1PBT10",'Major retrofit'!$AF$16,IF(F50="Scenario2PBT10",'Major retrofit'!$AG$16,IF(F50="Scenario3PBT10",'Major retrofit'!$AH$16,"")))&amp;IF(F50="Scenario1PBT11",'Major retrofit'!$AI$16,IF(F50="Scenario2PBT11",'Major retrofit'!$AJ$16,IF(F50="Scenario3PBT11",'Major retrofit'!$AK$16,"")))&amp;IF(F50="Scenario1PBT12",'Major retrofit'!$AL$16,IF(F50="Scenario2PBT12",'Major retrofit'!$AM$16,IF(F50="Scenario3PBT12",'Major retrofit'!$AN$16,"")))&amp;IF(F50="Scenario1PBT13",'Major retrofit'!$AO$16,IF(F50="Scenario2PBT13",'Major retrofit'!$AP$16,IF(F50="Scenario3PBT13",'Major retrofit'!$AQ$16,"")))&amp;IF(F50="Scenario1PBT14",'Major retrofit'!$AR$16,IF(F50="Scenario2PBT14",'Major retrofit'!$AS$16,IF(F50="Scenario3PBT14",'Major retrofit'!$AT$16,"")))&amp;IF(F50="Scenario1PBT15",'Major retrofit'!$AU$16,IF(F50="Scenario2PBT15",'Major retrofit'!$AV$16,IF(F50="Scenario3PBT15",'Major retrofit'!$AW$16,"")))</f>
        <v/>
      </c>
      <c r="J50" s="117">
        <f t="shared" si="12"/>
        <v>0</v>
      </c>
      <c r="K50" s="117" t="str">
        <f>IF(F50="Scenario1PBT1",'Major retrofit'!$E$18,IF(F50="Scenario2PBT1",'Major retrofit'!$F$18,IF(F50="Scenario3PBT1",'Major retrofit'!$G$18,"")))&amp;IF(F50="Scenario1PBT2",'Major retrofit'!$H$18,IF(F50="Scenario2PBT2",'Major retrofit'!$I$18,IF(F50="Scenario3PBT2",'Major retrofit'!$J$18,"")))&amp;IF(F50="Scenario1PBT3",'Major retrofit'!$K$18,IF(F50="Scenario2PBT3",'Major retrofit'!$L$18,IF(F50="Scenario3PBT3",'Major retrofit'!$M$18,"")))&amp;IF(F50="Scenario1PBT4",'Major retrofit'!$N$18,IF(F50="Scenario2PBT4",'Major retrofit'!$O$18,IF(F50="Scenario3PBT4",'Major retrofit'!$P$18,"")))&amp;IF(F50="Scenario1PBT5",'Major retrofit'!$Q$18,IF(F50="Scenario2PBT5",'Major retrofit'!$R$18,IF(F50="Scenario3PBT5",'Major retrofit'!$S$18,"")))&amp;IF(F50="Scenario1PBT6",'Major retrofit'!$T$18,IF(F50="Scenario2PBT6",'Major retrofit'!$U$18,IF(F50="Scenario3PBT6",'Major retrofit'!$V$18,"")))&amp;IF(F50="Scenario1PBT7",'Major retrofit'!$W$18,IF(F50="Scenario2PBT7",'Major retrofit'!$X$18,IF(F50="Scenario3PBT7",'Major retrofit'!$Y$18,"")))&amp;IF(F50="Scenario1PBT8",'Major retrofit'!$Z$18,IF(F50="Scenario2PBT8",'Major retrofit'!$AA$18,IF(F50="Scenario3PBT8",'Major retrofit'!$AB$18,"")))&amp;IF(F50="Scenario1PBT9",'Major retrofit'!$AC$18,IF(F50="Scenario2PBT9",'Major retrofit'!$AD$18,IF(F50="Scenario3PBT9",'Major retrofit'!$AE$18,"")))&amp;IF(F50="Scenario1PBT10",'Major retrofit'!$AF$18,IF(F50="Scenario2PBT10",'Major retrofit'!$AG$18,IF(F50="Scenario3PBT10",'Major retrofit'!$AH$18,"")))&amp;IF(F50="Scenario1PBT11",'Major retrofit'!$AI$18,IF(F50="Scenario2PBT11",'Major retrofit'!$AJ$18,IF(F50="Scenario3PBT11",'Major retrofit'!$AK$18,"")))&amp;IF(F50="Scenario1PBT12",'Major retrofit'!$AL$18,IF(F50="Scenario2PBT12",'Major retrofit'!$AM$18,IF(F50="Scenario3PBT12",'Major retrofit'!$AN$18,"")))&amp;IF(F50="Scenario1PBT13",'Major retrofit'!$AO$18,IF(F50="Scenario2PBT13",'Major retrofit'!$AP$18,IF(F50="Scenario3PBT13",'Major retrofit'!$AQ$18,"")))&amp;IF(F50="Scenario1PBT14",'Major retrofit'!$AR$18,IF(F50="Scenario2PBT14",'Major retrofit'!$AS$18,IF(F50="Scenario3PBT14",'Major retrofit'!$AT$18,"")))&amp;IF(F50="Scenario1PBT15",'Major retrofit'!$AU$18,IF(F50="Scenario2PBT15",'Major retrofit'!$AV$18,IF(F50="Scenario3PBT15",'Major retrofit'!$AW$18,"")))</f>
        <v/>
      </c>
      <c r="L50" s="117">
        <f t="shared" si="13"/>
        <v>0</v>
      </c>
      <c r="M50" s="117" t="str">
        <f>IF(F50="Scenario1PBT1",'Major retrofit'!$E$20,IF(F50="Scenario2PBT1",'Major retrofit'!$F$20,IF(F50="Scenario3PBT1",'Major retrofit'!$G$20,"")))&amp;IF(F50="Scenario1PBT2",'Major retrofit'!$H$20,IF(F50="Scenario2PBT2",'Major retrofit'!$I$20,IF(F50="Scenario3PBT2",'Major retrofit'!$J$20,"")))&amp;IF(F50="Scenario1PBT3",'Major retrofit'!$K$20,IF(F50="Scenario2PBT3",'Major retrofit'!$L$20,IF(F50="Scenario3PBT3",'Major retrofit'!$M$20,"")))&amp;IF(F50="Scenario1PBT4",'Major retrofit'!$N$20,IF(F50="Scenario2PBT4",'Major retrofit'!$O$20,IF(F50="Scenario3PBT4",'Major retrofit'!$P$20,"")))&amp;IF(F50="Scenario1PBT5",'Major retrofit'!$Q$20,IF(F50="Scenario2PBT5",'Major retrofit'!$R$20,IF(F50="Scenario3PBT5",'Major retrofit'!$S$20,"")))&amp;IF(F50="Scenario1PBT6",'Major retrofit'!$T$20,IF(F50="Scenario2PBT6",'Major retrofit'!$U$20,IF(F50="Scenario3PBT6",'Major retrofit'!$V$20,"")))&amp;IF(F50="Scenario1PBT7",'Major retrofit'!$W$20,IF(F50="Scenario2PBT7",'Major retrofit'!$X$20,IF(F50="Scenario3PBT7",'Major retrofit'!$Y$20,"")))&amp;IF(F50="Scenario1PBT8",'Major retrofit'!$Z$20,IF(F50="Scenario2PBT8",'Major retrofit'!$AA$20,IF(F50="Scenario3PBT8",'Major retrofit'!$AB$20,"")))&amp;IF(F50="Scenario1PBT9",'Major retrofit'!$AC$20,IF(F50="Scenario2PBT9",'Major retrofit'!$AD$20,IF(F50="Scenario3PBT9",'Major retrofit'!$AE$20,"")))&amp;IF(F50="Scenario1PBT10",'Major retrofit'!$AF$20,IF(F50="Scenario2PBT10",'Major retrofit'!$AG$20,IF(F50="Scenario3PBT10",'Major retrofit'!$AH$20,"")))&amp;IF(F50="Scenario1PBT11",'Major retrofit'!$AI$20,IF(F50="Scenario2PBT11",'Major retrofit'!$AJ$20,IF(F50="Scenario3PBT11",'Major retrofit'!$AK$20,"")))&amp;IF(F50="Scenario1PBT12",'Major retrofit'!$AL$20,IF(F50="Scenario2PBT12",'Major retrofit'!$AM$20,IF(F50="Scenario3PBT12",'Major retrofit'!$AN$20,"")))&amp;IF(F50="Scenario1PBT13",'Major retrofit'!$AO$20,IF(F50="Scenario2PBT13",'Major retrofit'!$AP$20,IF(F50="Scenario3PBT13",'Major retrofit'!$AQ$20,"")))&amp;IF(F50="Scenario1PBT14",'Major retrofit'!$AR$20,IF(F50="Scenario2PBT14",'Major retrofit'!$AS$20,IF(F50="Scenario3PBT14",'Major retrofit'!$AT$20,"")))&amp;IF(F50="Scenario1PBT15",'Major retrofit'!$AU$20,IF(F50="Scenario2PBT15",'Major retrofit'!$AV$20,IF(F50="Scenario3PBT15",'Major retrofit'!$AW$20,"")))</f>
        <v/>
      </c>
      <c r="N50" s="118">
        <f t="shared" si="14"/>
        <v>0</v>
      </c>
      <c r="O50" s="206" t="str">
        <f>IF(F50="Scenario1PBT1",'Major retrofit'!$E$23,IF(F50="Scenario2PBT1",'Major retrofit'!$F$23,IF(F50="Scenario3PBT1",'Major retrofit'!$G$23,"")))&amp;IF(F50="Scenario1PBT2",'Major retrofit'!$H$23,IF(F50="Scenario2PBT2",'Major retrofit'!$I$23,IF(F50="Scenario3PBT2",'Major retrofit'!$J$23,"")))&amp;IF(F50="Scenario1PBT3",'Major retrofit'!$K$23,IF(F50="Scenario2PBT3",'Major retrofit'!$L$23,IF(F50="Scenario3PBT3",'Major retrofit'!$M$23,"")))&amp;IF(F50="Scenario1PBT4",'Major retrofit'!$N$23,IF(F50="Scenario2PBT4",'Major retrofit'!$O$23,IF(F50="Scenario3PBT4",'Major retrofit'!$P$23,"")))&amp;IF(F50="Scenario1PBT5",'Major retrofit'!$Q$23,IF(F50="Scenario2PBT5",'Major retrofit'!$R$23,IF(F50="Scenario3PBT5",'Major retrofit'!$S$23,"")))&amp;IF(F50="Scenario1PBT6",'Major retrofit'!$T$23,IF(F50="Scenario2PBT6",'Major retrofit'!$U$23,IF(F50="Scenario3PBT6",'Major retrofit'!$V$23,"")))&amp;IF(F50="Scenario1PBT7",'Major retrofit'!$W$23,IF(F50="Scenario2PBT7",'Major retrofit'!$X$23,IF(F50="Scenario3PBT7",'Major retrofit'!$Y$23,"")))&amp;IF(F50="Scenario1PBT8",'Major retrofit'!$Z$23,IF(F50="Scenario2PBT8",'Major retrofit'!$AA$23,IF(F50="Scenario3PBT8",'Major retrofit'!$AB$23,"")))&amp;IF(F50="Scenario1PBT9",'Major retrofit'!$AC$23,IF(F50="Scenario2PBT9",'Major retrofit'!$AD$23,IF(F50="Scenario3PBT9",'Major retrofit'!$AE$23,"")))&amp;IF(F50="Scenario1PBT10",'Major retrofit'!$AF$23,IF(F50="Scenario2PBT10",'Major retrofit'!$AG$23,IF(F50="Scenario3PBT10",'Major retrofit'!$AH$23,"")))&amp;IF(F50="Scenario1PBT11",'Major retrofit'!$AI$23,IF(F50="Scenario2PBT11",'Major retrofit'!$AJ$23,IF(F50="Scenario3PBT11",'Major retrofit'!$AK$23,"")))&amp;IF(F50="Scenario1PBT12",'Major retrofit'!$AL$23,IF(F50="Scenario2PBT12",'Major retrofit'!$AM$23,IF(F50="Scenario3PBT12",'Major retrofit'!$AN$23,"")))&amp;IF(F50="Scenario1PBT13",'Major retrofit'!$AO$23,IF(F50="Scenario2PBT13",'Major retrofit'!$AP$23,IF(F50="Scenario3PBT13",'Major retrofit'!$AQ$23,"")))&amp;IF(F50="Scenario1PBT14",'Major retrofit'!$AR$23,IF(F50="Scenario2PBT14",'Major retrofit'!$AS$23,IF(F50="Scenario3PBT14",'Major retrofit'!$AT$23,"")))&amp;IF(F50="Scenario1PBT15",'Major retrofit'!$AU$23,IF(F50="Scenario2PBT15",'Major retrofit'!$AV$23,IF(F50="Scenario3PBT15",'Major retrofit'!$AW$23,"")))</f>
        <v/>
      </c>
      <c r="P50" s="117">
        <f t="shared" si="15"/>
        <v>0</v>
      </c>
      <c r="Q50" s="117" t="str">
        <f>IF(F50="Scenario1PBT1",'Major retrofit'!$E$25,IF(F50="Scenario2PBT1",'Major retrofit'!$F$25,IF(F50="Scenario3PBT1",'Major retrofit'!$G$25,"")))&amp;IF(F50="Scenario1PBT2",'Major retrofit'!$H$25,IF(F50="Scenario2PBT2",'Major retrofit'!$I$25,IF(F50="Scenario3PBT2",'Major retrofit'!$J$25,"")))&amp;IF(F50="Scenario1PBT3",'Major retrofit'!$K$25,IF(F50="Scenario2PBT3",'Major retrofit'!$L$25,IF(F50="Scenario3PBT3",'Major retrofit'!$M$25,"")))&amp;IF(F50="Scenario1PBT4",'Major retrofit'!$N$25,IF(F50="Scenario2PBT4",'Major retrofit'!$O$25,IF(F50="Scenario3PBT4",'Major retrofit'!$P$25,"")))&amp;IF(F50="Scenario1PBT5",'Major retrofit'!$Q$25,IF(F50="Scenario2PBT5",'Major retrofit'!$R$25,IF(F50="Scenario3PBT5",'Major retrofit'!$S$25,"")))&amp;IF(F50="Scenario1PBT6",'Major retrofit'!$T$25,IF(F50="Scenario2PBT6",'Major retrofit'!$U$25,IF(F50="Scenario3PBT6",'Major retrofit'!$V$25,"")))&amp;IF(F50="Scenario1PBT7",'Major retrofit'!$W$25,IF(F50="Scenario2PBT7",'Major retrofit'!$X$25,IF(F50="Scenario3PBT7",'Major retrofit'!$Y$25,"")))&amp;IF(F50="Scenario1PBT8",'Major retrofit'!$Z$25,IF(F50="Scenario2PBT8",'Major retrofit'!$AA$25,IF(F50="Scenario3PBT8",'Major retrofit'!$AB$25,"")))&amp;IF(F50="Scenario1PBT9",'Major retrofit'!$AC$25,IF(F50="Scenario2PBT9",'Major retrofit'!$AD$25,IF(F50="Scenario3PBT9",'Major retrofit'!$AE$25,"")))&amp;IF(F50="Scenario1PBT10",'Major retrofit'!$AF$25,IF(F50="Scenario2PBT10",'Major retrofit'!$AG$25,IF(F50="Scenario3PBT10",'Major retrofit'!$AH$25,"")))&amp;IF(F50="Scenario1PBT11",'Major retrofit'!$AI$25,IF(F50="Scenario2PBT11",'Major retrofit'!$AJ$25,IF(F50="Scenario3PBT11",'Major retrofit'!$AK$25,"")))&amp;IF(F50="Scenario1PBT12",'Major retrofit'!$AL$25,IF(F50="Scenario2PBT12",'Major retrofit'!$AM$25,IF(F50="Scenario3PBT12",'Major retrofit'!$AN$25,"")))&amp;IF(F50="Scenario1PBT13",'Major retrofit'!$AO$25,IF(F50="Scenario2PBT13",'Major retrofit'!$AP$25,IF(F50="Scenario3PBT13",'Major retrofit'!$AQ$25,"")))&amp;IF(F50="Scenario1PBT14",'Major retrofit'!$AR$25,IF(F50="Scenario2PBT14",'Major retrofit'!$AS$25,IF(F50="Scenario3PBT14",'Major retrofit'!$AT$25,"")))&amp;IF(F50="Scenario1PBT15",'Major retrofit'!$AU$25,IF(F50="Scenario2PBT15",'Major retrofit'!$AV$25,IF(F50="Scenario3PBT15",'Major retrofit'!$AW$25,"")))</f>
        <v/>
      </c>
      <c r="R50" s="117">
        <f t="shared" si="16"/>
        <v>0</v>
      </c>
      <c r="S50" s="117" t="str">
        <f>IF(F50="Scenario1PBT1",'Major retrofit'!$E$27,IF(F50="Scenario2PBT1",'Major retrofit'!$F$27,IF(F50="Scenario3PBT1",'Major retrofit'!$G$27,"")))&amp;IF(F50="Scenario1PBT2",'Major retrofit'!$H$27,IF(F50="Scenario2PBT2",'Major retrofit'!$I$27,IF(F50="Scenario3PBT2",'Major retrofit'!$J$27,"")))&amp;IF(F50="Scenario1PBT3",'Major retrofit'!$K$27,IF(F50="Scenario2PBT3",'Major retrofit'!$L$27,IF(F50="Scenario3PBT3",'Major retrofit'!$M$27,"")))&amp;IF(F50="Scenario1PBT4",'Major retrofit'!$N$27,IF(F50="Scenario2PBT4",'Major retrofit'!$O$27,IF(F50="Scenario3PBT4",'Major retrofit'!$P$27,"")))&amp;IF(F50="Scenario1PBT5",'Major retrofit'!$Q$27,IF(F50="Scenario2PBT5",'Major retrofit'!$R$27,IF(F50="Scenario3PBT5",'Major retrofit'!$S$27,"")))&amp;IF(F50="Scenario1PBT6",'Major retrofit'!$T$27,IF(F50="Scenario2PBT6",'Major retrofit'!$U$27,IF(F50="Scenario3PBT6",'Major retrofit'!$V$27,"")))&amp;IF(F50="Scenario1PBT7",'Major retrofit'!$W$27,IF(F50="Scenario2PBT7",'Major retrofit'!$X$27,IF(F50="Scenario3PBT7",'Major retrofit'!$Y$27,"")))&amp;IF(F50="Scenario1PBT8",'Major retrofit'!$Z$27,IF(F50="Scenario2PBT8",'Major retrofit'!$AA$27,IF(F50="Scenario3PBT8",'Major retrofit'!$AB$27,"")))&amp;IF(F50="Scenario1PBT9",'Major retrofit'!$AC$27,IF(F50="Scenario2PBT9",'Major retrofit'!$AD$27,IF(F50="Scenario3PBT9",'Major retrofit'!$AE$27,"")))&amp;IF(F50="Scenario1PBT10",'Major retrofit'!$AF$27,IF(F50="Scenario2PBT10",'Major retrofit'!$AG$27,IF(F50="Scenario3PBT10",'Major retrofit'!$AH$27,"")))&amp;IF(F50="Scenario1PBT11",'Major retrofit'!$AI$27,IF(F50="Scenario2PBT11",'Major retrofit'!$AJ$27,IF(F50="Scenario3PBT11",'Major retrofit'!$AK$27,"")))&amp;IF(F50="Scenario1PBT12",'Major retrofit'!$AL$27,IF(F50="Scenario2PBT12",'Major retrofit'!$AM$27,IF(F50="Scenario3PBT12",'Major retrofit'!$AN$27,"")))&amp;IF(F50="Scenario1PBT13",'Major retrofit'!$AO$27,IF(F50="Scenario2PBT13",'Major retrofit'!$AP$27,IF(F50="Scenario3PBT13",'Major retrofit'!$AQ$27,"")))&amp;IF(F50="Scenario1PBT14",'Major retrofit'!$AR$27,IF(F50="Scenario2PBT14",'Major retrofit'!$AS$27,IF(F50="Scenario3PBT14",'Major retrofit'!$AT$27,"")))&amp;IF(F50="Scenario1PBT15",'Major retrofit'!$AU$27,IF(F50="Scenario2PBT15",'Major retrofit'!$AV$27,IF(F50="Scenario3PBT15",'Major retrofit'!$AW$27,"")))</f>
        <v/>
      </c>
      <c r="T50" s="207">
        <f t="shared" si="17"/>
        <v>0</v>
      </c>
      <c r="U50" s="206" t="str">
        <f>IF(F50="Scenario1PBT1",'Major retrofit'!$E$38,IF(F50="Scenario2PBT1",'Major retrofit'!$F$38,IF(F50="Scenario3PBT1",'Major retrofit'!$G$38,"")))&amp;IF(F50="Scenario1PBT2",'Major retrofit'!$H$38,IF(F50="Scenario2PBT2",'Major retrofit'!$I$38,IF(F50="Scenario3PBT2",'Major retrofit'!$J$38,"")))&amp;IF(F50="Scenario1PBT3",'Major retrofit'!$K$38,IF(F50="Scenario2PBT3",'Major retrofit'!$L$38,IF(F50="Scenario3PBT3",'Major retrofit'!$M$38,"")))&amp;IF(F50="Scenario1PBT4",'Major retrofit'!$N$38,IF(F50="Scenario2PBT4",'Major retrofit'!$O$38,IF(F50="Scenario3PBT4",'Major retrofit'!$P$38,"")))&amp;IF(F50="Scenario1PBT5",'Major retrofit'!$Q$38,IF(F50="Scenario2PBT5",'Major retrofit'!$R$38,IF(F50="Scenario3PBT5",'Major retrofit'!$S$38,"")))&amp;IF(F50="Scenario1PBT6",'Major retrofit'!$T$38,IF(F50="Scenario2PBT6",'Major retrofit'!$U$38,IF(F50="Scenario3PBT6",'Major retrofit'!$V$38,"")))&amp;IF(F50="Scenario1PBT7",'Major retrofit'!$W$38,IF(F50="Scenario2PBT7",'Major retrofit'!$X$38,IF(F50="Scenario3PBT7",'Major retrofit'!$Y$38,"")))&amp;IF(F50="Scenario1PBT8",'Major retrofit'!$Z$38,IF(F50="Scenario2PBT8",'Major retrofit'!$AA$38,IF(F50="Scenario3PBT8",'Major retrofit'!$AB$38,"")))&amp;IF(F50="Scenario1PBT9",'Major retrofit'!$AC$38,IF(F50="Scenario2PBT9",'Major retrofit'!$AD$38,IF(F50="Scenario3PBT9",'Major retrofit'!$AE$38,"")))&amp;IF(F50="Scenario1PBT10",'Major retrofit'!$AF$38,IF(F50="Scenario2PBT10",'Major retrofit'!$AG$38,IF(F50="Scenario3PBT10",'Major retrofit'!$AH$38,"")))&amp;IF(F50="Scenario1PBT11",'Major retrofit'!$AI$38,IF(F50="Scenario2PBT11",'Major retrofit'!$AJ$38,IF(F50="Scenario3PBT11",'Major retrofit'!$AK$38,"")))&amp;IF(F50="Scenario1PBT12",'Major retrofit'!$AL$38,IF(F50="Scenario2PBT12",'Major retrofit'!$AM$38,IF(F50="Scenario3PBT12",'Major retrofit'!$AN$38,"")))&amp;IF(F50="Scenario1PBT13",'Major retrofit'!$AO$38,IF(F50="Scenario2PBT13",'Major retrofit'!$AP$38,IF(F50="Scenario3PBT13",'Major retrofit'!$AQ$38,"")))&amp;IF(F50="Scenario1PBT14",'Major retrofit'!$AR$38,IF(F50="Scenario2PBT14",'Major retrofit'!$AS$38,IF(F50="Scenario3PBT14",'Major retrofit'!$AT$38,"")))&amp;IF(F50="Scenario1PBT15",'Major retrofit'!$AU$38,IF(F50="Scenario2PBT15",'Major retrofit'!$AV$38,IF(F50="Scenario3PBT15",'Major retrofit'!$AW$38,"")))</f>
        <v/>
      </c>
      <c r="V50" s="117">
        <f t="shared" si="18"/>
        <v>0</v>
      </c>
      <c r="W50" s="117" t="str">
        <f>IF(F50="Scenario1PBT1",'Major retrofit'!$E$40,IF(F50="Scenario2PBT1",'Major retrofit'!$F$40,IF(F50="Scenario3PBT1",'Major retrofit'!$G$40,"")))&amp;IF(F50="Scenario1PBT2",'Major retrofit'!$H$40,IF(F50="Scenario2PBT2",'Major retrofit'!$I$40,IF(F50="Scenario3PBT2",'Major retrofit'!$J$40,"")))&amp;IF(F50="Scenario1PBT3",'Major retrofit'!$K$40,IF(F50="Scenario2PBT3",'Major retrofit'!$L$40,IF(F50="Scenario3PBT3",'Major retrofit'!$M$40,"")))&amp;IF(F50="Scenario1PBT4",'Major retrofit'!$N$40,IF(F50="Scenario2PBT4",'Major retrofit'!$O$40,IF(F50="Scenario3PBT4",'Major retrofit'!$P$40,"")))&amp;IF(F50="Scenario1PBT5",'Major retrofit'!$Q$40,IF(F50="Scenario2PBT5",'Major retrofit'!$R$40,IF(F50="Scenario3PBT5",'Major retrofit'!$S$40,"")))&amp;IF(F50="Scenario1PBT6",'Major retrofit'!$T$40,IF(F50="Scenario2PBT6",'Major retrofit'!$U$40,IF(F50="Scenario3PBT6",'Major retrofit'!$V$40,"")))&amp;IF(F50="Scenario1PBT7",'Major retrofit'!$W$40,IF(F50="Scenario2PBT7",'Major retrofit'!$X$40,IF(F50="Scenario3PBT7",'Major retrofit'!$Y$40,"")))&amp;IF(F50="Scenario1PBT8",'Major retrofit'!$Z$40,IF(F50="Scenario2PBT8",'Major retrofit'!$AA$40,IF(F50="Scenario3PBT8",'Major retrofit'!$AB$40,"")))&amp;IF(F50="Scenario1PBT9",'Major retrofit'!$AC$40,IF(F50="Scenario2PBT9",'Major retrofit'!$AD$40,IF(F50="Scenario3PBT9",'Major retrofit'!$AE$40,"")))&amp;IF(F50="Scenario1PBT10",'Major retrofit'!$AF$40,IF(F50="Scenario2PBT10",'Major retrofit'!$AG$40,IF(F50="Scenario3PBT10",'Major retrofit'!$AH$40,"")))&amp;IF(F50="Scenario1PBT11",'Major retrofit'!$AI$40,IF(F50="Scenario2PBT11",'Major retrofit'!$AJ$40,IF(F50="Scenario3PBT11",'Major retrofit'!$AK$40,"")))&amp;IF(F50="Scenario1PBT12",'Major retrofit'!$AL$40,IF(F50="Scenario2PBT12",'Major retrofit'!$AM$40,IF(F50="Scenario3PBT12",'Major retrofit'!$AN$40,"")))&amp;IF(F50="Scenario1PBT13",'Major retrofit'!$AO$40,IF(F50="Scenario2PBT13",'Major retrofit'!$AP$40,IF(F50="Scenario3PBT13",'Major retrofit'!$AQ$40,"")))&amp;IF(F50="Scenario1PBT14",'Major retrofit'!$AR$40,IF(F50="Scenario2PBT14",'Major retrofit'!$AS$40,IF(F50="Scenario3PBT14",'Major retrofit'!$AT$40,"")))&amp;IF(F50="Scenario1PBT15",'Major retrofit'!$AU$40,IF(F50="Scenario2PBT15",'Major retrofit'!$AV$40,IF(F50="Scenario3PBT15",'Major retrofit'!$AW$40,"")))</f>
        <v/>
      </c>
      <c r="X50" s="117">
        <f t="shared" si="19"/>
        <v>0</v>
      </c>
      <c r="Y50" s="117" t="str">
        <f>IF(F50="Scenario1PBT1",'Major retrofit'!$E$42,IF(F50="Scenario2PBT1",'Major retrofit'!$F$42,IF(F50="Scenario3PBT1",'Major retrofit'!$G$42,"")))&amp;IF(F50="Scenario1PBT2",'Major retrofit'!$H$42,IF(F50="Scenario2PBT2",'Major retrofit'!$I$42,IF(F50="Scenario3PBT2",'Major retrofit'!$J$42,"")))&amp;IF(F50="Scenario1PBT3",'Major retrofit'!$K$42,IF(F50="Scenario2PBT3",'Major retrofit'!$L$42,IF(F50="Scenario3PBT3",'Major retrofit'!$M$42,"")))&amp;IF(F50="Scenario1PBT4",'Major retrofit'!$N$42,IF(F50="Scenario2PBT4",'Major retrofit'!$O$42,IF(F50="Scenario3PBT4",'Major retrofit'!$P$42,"")))&amp;IF(F50="Scenario1PBT5",'Major retrofit'!$Q$42,IF(F50="Scenario2PBT5",'Major retrofit'!$R$42,IF(F50="Scenario3PBT5",'Major retrofit'!$S$42,"")))&amp;IF(F50="Scenario1PBT6",'Major retrofit'!$T$42,IF(F50="Scenario2PBT6",'Major retrofit'!$U$42,IF(F50="Scenario3PBT6",'Major retrofit'!$V$42,"")))&amp;IF(F50="Scenario1PBT7",'Major retrofit'!$W$42,IF(F50="Scenario2PBT7",'Major retrofit'!$X$42,IF(F50="Scenario3PBT7",'Major retrofit'!$Y$42,"")))&amp;IF(F50="Scenario1PBT8",'Major retrofit'!$Z$42,IF(F50="Scenario2PBT8",'Major retrofit'!$AA$42,IF(F50="Scenario3PBT8",'Major retrofit'!$AB$42,"")))&amp;IF(F50="Scenario1PBT9",'Major retrofit'!$AC$42,IF(F50="Scenario2PBT9",'Major retrofit'!$AD$42,IF(F50="Scenario3PBT9",'Major retrofit'!$AE$42,"")))&amp;IF(F50="Scenario1PBT10",'Major retrofit'!$AF$42,IF(F50="Scenario2PBT10",'Major retrofit'!$AG$42,IF(F50="Scenario3PBT10",'Major retrofit'!$AH$42,"")))&amp;IF(F50="Scenario1PBT11",'Major retrofit'!$AI$42,IF(F50="Scenario2PBT11",'Major retrofit'!$AJ$42,IF(F50="Scenario3PBT11",'Major retrofit'!$AK$42,"")))&amp;IF(F50="Scenario1PBT12",'Major retrofit'!$AL$42,IF(F50="Scenario2PBT12",'Major retrofit'!$AM$42,IF(F50="Scenario3PBT12",'Major retrofit'!$AN$42,"")))&amp;IF(F50="Scenario1PBT13",'Major retrofit'!$AO$42,IF(F50="Scenario2PBT13",'Major retrofit'!$AP$42,IF(F50="Scenario3PBT13",'Major retrofit'!$AQ$42,"")))&amp;IF(F50="Scenario1PBT14",'Major retrofit'!$AR$42,IF(F50="Scenario2PBT14",'Major retrofit'!$AS$42,IF(F50="Scenario3PBT14",'Major retrofit'!$AT$42,"")))&amp;IF(F50="Scenario1PBT15",'Major retrofit'!$AU$42,IF(F50="Scenario2PBT15",'Major retrofit'!$AV$42,IF(F50="Scenario3PBT15",'Major retrofit'!$AW$42,"")))</f>
        <v/>
      </c>
      <c r="Z50" s="117">
        <f t="shared" si="20"/>
        <v>0</v>
      </c>
      <c r="AA50" s="178" t="str">
        <f>IF(F50="Scenario1PBT1",'Major retrofit'!$E$101,IF(F50="Scenario2PBT1",'Major retrofit'!$F$101,IF(F50="Scenario3PBT1",'Major retrofit'!$G$101,"")))&amp;IF(F50="Scenario1PBT2",'Major retrofit'!$H$101,IF(F50="Scenario2PBT2",'Major retrofit'!$I$101,IF(F50="Scenario3PBT2",'Major retrofit'!$J$101,"")))&amp;IF(F50="Scenario1PBT3",'Major retrofit'!$K$101,IF(F50="Scenario2PBT3",'Major retrofit'!$L$101,IF(F50="Scenario3PBT3",'Major retrofit'!$M$101,"")))&amp;IF(F50="Scenario1PBT4",'Major retrofit'!$N$101,IF(F50="Scenario2PBT4",'Major retrofit'!$O$101,IF(F50="Scenario3PBT4",'Major retrofit'!$P$101,"")))&amp;IF(F50="Scenario1PBT5",'Major retrofit'!$Q$101,IF(F50="Scenario2PBT5",'Major retrofit'!$R$101,IF(F50="Scenario3PBT5",'Major retrofit'!$S$101,"")))&amp;IF(F50="Scenario1PBT6",'Major retrofit'!$T$101,IF(F50="Scenario2PBT6",'Major retrofit'!$U$101,IF(F50="Scenario3PBT6",'Major retrofit'!$V$101,"")))&amp;IF(F50="Scenario1PBT7",'Major retrofit'!$W$101,IF(F50="Scenario2PBT7",'Major retrofit'!$X$101,IF(F50="Scenario3PBT7",'Major retrofit'!$Y$101,"")))&amp;IF(F50="Scenario1PBT8",'Major retrofit'!$Z$101,IF(F50="Scenario2PBT8",'Major retrofit'!$AA$101,IF(F50="Scenario3PBT8",'Major retrofit'!$AB$101,"")))&amp;IF(F50="Scenario1PBT9",'Major retrofit'!$AC$101,IF(F50="Scenario2PBT9",'Major retrofit'!$AD$101,IF(F50="Scenario3PBT9",'Major retrofit'!$AE$101,"")))&amp;IF(F50="Scenario1PBT10",'Major retrofit'!$AF$101,IF(F50="Scenario2PBT10",'Major retrofit'!$AG$101,IF(F50="Scenario3PBT10",'Major retrofit'!$AH$101,"")))&amp;IF(F50="Scenario1PBT11",'Major retrofit'!$AI$101,IF(F50="Scenario2PBT11",'Major retrofit'!$AJ$101,IF(F50="Scenario3PBT11",'Major retrofit'!$AK$101,"")))&amp;IF(F50="Scenario1PBT12",'Major retrofit'!$AL$101,IF(F50="Scenario2PBT12",'Major retrofit'!$AM$101,IF(F50="Scenario3PBT12",'Major retrofit'!$AN$101,"")))&amp;IF(F50="Scenario1PBT13",'Major retrofit'!$AO$101,IF(F50="Scenario2PBT13",'Major retrofit'!$AP$101,IF(F50="Scenario3PBT13",'Major retrofit'!$AQ$101,"")))&amp;IF(F50="Scenario1PBT14",'Major retrofit'!$AR$101,IF(F50="Scenario2PBT14",'Major retrofit'!$AS$101,IF(F50="Scenario3PBT14",'Major retrofit'!$AT$101,"")))&amp;IF(F50="Scenario1PBT15",'Major retrofit'!$AU$101,IF(F50="Scenario2PBT15",'Major retrofit'!$AV$101,IF(F50="Scenario3PBT15",'Major retrofit'!$AW$101,"")))</f>
        <v/>
      </c>
      <c r="AB50" s="179">
        <f t="shared" si="21"/>
        <v>0</v>
      </c>
      <c r="AC50" s="208">
        <f>IFERROR('Projection_Base-case'!G50-G50,0)</f>
        <v>0</v>
      </c>
      <c r="AD50" s="117">
        <f t="shared" si="24"/>
        <v>0</v>
      </c>
      <c r="AE50" s="117">
        <f>IFERROR(100*AC50/'Projection_Base-case'!G50,0)</f>
        <v>0</v>
      </c>
      <c r="AF50" s="117">
        <f>IFERROR('Projection_Base-case'!I50-I50,0)</f>
        <v>0</v>
      </c>
      <c r="AG50" s="117">
        <f t="shared" si="25"/>
        <v>0</v>
      </c>
      <c r="AH50" s="117">
        <f>IFERROR(100*AF50/'Projection_Base-case'!I50,0)</f>
        <v>0</v>
      </c>
      <c r="AI50" s="117">
        <f>IFERROR('Projection_Base-case'!K50-K50,0)</f>
        <v>0</v>
      </c>
      <c r="AJ50" s="117">
        <f t="shared" si="26"/>
        <v>0</v>
      </c>
      <c r="AK50" s="117">
        <f>IFERROR(100*AI50/'Projection_Base-case'!K50,0)</f>
        <v>0</v>
      </c>
      <c r="AL50" s="117">
        <f>IFERROR(M50-'Projection_Base-case'!M50,0)</f>
        <v>0</v>
      </c>
      <c r="AM50" s="117">
        <f t="shared" si="27"/>
        <v>0</v>
      </c>
      <c r="AN50" s="179">
        <f>IFERROR(IF('Projection_Base-case'!N50&gt;0,100*AM50/'Projection_Base-case'!N50,100*AM50/N50),0)</f>
        <v>0</v>
      </c>
      <c r="AO50" s="206">
        <f>IFERROR('Projection_Base-case'!O50-O50,0)</f>
        <v>0</v>
      </c>
      <c r="AP50" s="117">
        <f t="shared" si="28"/>
        <v>0</v>
      </c>
      <c r="AQ50" s="117">
        <f>IFERROR(100*AO50/'Projection_Base-case'!O50,0)</f>
        <v>0</v>
      </c>
      <c r="AR50" s="117">
        <f>IFERROR('Projection_Base-case'!Q50-Q50,0)</f>
        <v>0</v>
      </c>
      <c r="AS50" s="117">
        <f t="shared" si="29"/>
        <v>0</v>
      </c>
      <c r="AT50" s="117">
        <f>IFERROR(100*AR50/'Projection_Base-case'!Q50,0)</f>
        <v>0</v>
      </c>
      <c r="AU50" s="117">
        <f>IFERROR('Projection_Base-case'!S50-S50,0)</f>
        <v>0</v>
      </c>
      <c r="AV50" s="117">
        <f t="shared" si="30"/>
        <v>0</v>
      </c>
      <c r="AW50" s="118">
        <f>IFERROR(100*AU50/'Projection_Base-case'!S50,0)</f>
        <v>0</v>
      </c>
      <c r="AX50" s="206">
        <f>IFERROR('Projection_Base-case'!U50-U50,0)</f>
        <v>0</v>
      </c>
      <c r="AY50" s="117">
        <f t="shared" si="31"/>
        <v>0</v>
      </c>
      <c r="AZ50" s="117">
        <f>IFERROR(100*AX50/'Projection_Base-case'!U50,0)</f>
        <v>0</v>
      </c>
      <c r="BA50" s="117">
        <f>IFERROR('Projection_Base-case'!W50-W50,0)</f>
        <v>0</v>
      </c>
      <c r="BB50" s="117">
        <f t="shared" si="32"/>
        <v>0</v>
      </c>
      <c r="BC50" s="117">
        <f>IFERROR(100*BA50/'Projection_Base-case'!W50,0)</f>
        <v>0</v>
      </c>
      <c r="BD50" s="117">
        <f>IFERROR('Projection_Base-case'!Y50-Y50,0)</f>
        <v>0</v>
      </c>
      <c r="BE50" s="117">
        <f t="shared" si="33"/>
        <v>0</v>
      </c>
      <c r="BF50" s="117">
        <f>IFERROR(100*BD50/'Projection_Base-case'!Y50,0)</f>
        <v>0</v>
      </c>
      <c r="BG50" s="178">
        <f t="shared" si="22"/>
        <v>0</v>
      </c>
      <c r="BH50" s="179">
        <f t="shared" si="23"/>
        <v>0</v>
      </c>
    </row>
    <row r="51" spans="1:60" ht="15" thickBot="1">
      <c r="A51" s="205">
        <v>46</v>
      </c>
      <c r="B51" s="119">
        <f>IF('Projection_Base-case'!B51&lt;&gt;"",'Projection_Base-case'!B51,0)</f>
        <v>0</v>
      </c>
      <c r="C51" s="119">
        <f>IF('Projection_Base-case'!C51&lt;&gt;"",'Projection_Base-case'!C51,0)</f>
        <v>0</v>
      </c>
      <c r="D51" s="119">
        <f>IF('Projection_Base-case'!D51&lt;&gt;"",'Projection_Base-case'!D51,0)</f>
        <v>0</v>
      </c>
      <c r="E51" s="263" t="str">
        <f>IF(AND('Résultats major'!$AC$3="OUI",'Résultats major'!E50&lt;&gt;""),'Résultats major'!E50,IF(OR(D51="PBT1",D51="PBT2",D51="PBT3",D51="PBT4",D51="PBT5",D51="PBT6",D51="PBT7",D51="PBT8",D51="PBT10"),"Scenario1",IF(D51="PBT9","Scenario2","")))</f>
        <v/>
      </c>
      <c r="F51" s="202" t="str">
        <f t="shared" si="10"/>
        <v>0</v>
      </c>
      <c r="G51" s="177" t="str">
        <f>IF(F51="Scenario1PBT1",'Major retrofit'!$E$6,IF(F51="Scenario2PBT1",'Major retrofit'!$F$6,IF(F51="Scenario3PBT1",'Major retrofit'!$G$6,"")))&amp;IF(F51="Scenario1PBT2",'Major retrofit'!$H$6,IF(F51="Scenario2PBT2",'Major retrofit'!$I$6,IF(F51="Scenario3PBT2",'Major retrofit'!$J$6,"")))&amp;IF(F51="Scenario1PBT3",'Major retrofit'!$K$6,IF(F51="Scenario2PBT3",'Major retrofit'!$L$6,IF(F51="Scenario3PBT3",'Major retrofit'!$M$6,"")))&amp;IF(F51="Scenario1PBT4",'Major retrofit'!$N$6,IF(F51="Scenario2PBT4",'Major retrofit'!$O$6,IF(F51="Scenario3PBT4",'Major retrofit'!$P$6,"")))&amp;IF(F51="Scenario1PBT5",'Major retrofit'!$Q$6,IF(F51="Scenario2PBT5",'Major retrofit'!$R$6,IF(F51="Scenario3PBT5",'Major retrofit'!$S$6,"")))&amp;IF(F51="Scenario1PBT6",'Major retrofit'!$T$6,IF(F51="Scenario2PBT6",'Major retrofit'!$U$6,IF(F51="Scenario3PBT6",'Major retrofit'!$V$6,"")))&amp;IF(F51="Scenario1PBT7",'Major retrofit'!$W$6,IF(F51="Scenario2PBT7",'Major retrofit'!$X$6,IF(F51="Scenario3PBT7",'Major retrofit'!$Y$6,"")))&amp;IF(F51="Scenario1PBT8",'Major retrofit'!$Z$6,IF(F51="Scenario2PBT8",'Major retrofit'!$AA$6,IF(F51="Scenario3PBT8",'Major retrofit'!$AB$6,"")))&amp;IF(F51="Scenario1PBT9",'Major retrofit'!$AC$6,IF(F51="Scenario2PBT9",'Major retrofit'!$AD$6,IF(F51="Scenario3PBT9",'Major retrofit'!$AE$6,"")))&amp;IF(F51="Scenario1PBT10",'Major retrofit'!$AF$6,IF(F51="Scenario2PBT10",'Major retrofit'!$AG$6,IF(F51="Scenario3PBT10",'Major retrofit'!$AH$6,"")))&amp;IF(F51="Scenario1PBT11",'Major retrofit'!$AI$6,IF(F51="Scenario2PBT11",'Major retrofit'!$AJ$6,IF(F51="Scenario3PBT11",'Major retrofit'!$AK$6,"")))&amp;IF(F51="Scenario1PBT12",'Major retrofit'!$AL$6,IF(F51="Scenario2PBT12",'Major retrofit'!$AM$6,IF(F51="Scenario3PBT12",'Major retrofit'!$AN$6,"")))&amp;IF(F51="Scenario1PBT13",'Major retrofit'!$AO$6,IF(F51="Scenario2PBT13",'Major retrofit'!$AP$6,IF(F51="Scenario3PBT13",'Major retrofit'!$AQ$6,"")))&amp;IF(F51="Scenario1PBT14",'Major retrofit'!$AR$6,IF(F51="Scenario2PBT14",'Major retrofit'!$AS$6,IF(F51="Scenario3PBT14",'Major retrofit'!$AT$6,"")))&amp;IF(F51="Scenario1PBT15",'Major retrofit'!$AU$6,IF(F51="Scenario2PBT15",'Major retrofit'!$AV$6,IF(F51="Scenario3PBT15",'Major retrofit'!$AW$6,"")))</f>
        <v/>
      </c>
      <c r="H51" s="117">
        <f t="shared" si="11"/>
        <v>0</v>
      </c>
      <c r="I51" s="178" t="str">
        <f>IF(F51="Scenario1PBT1",'Major retrofit'!$E$16,IF(F51="Scenario2PBT1",'Major retrofit'!$F$16,IF(F51="Scenario3PBT1",'Major retrofit'!$G$16,"")))&amp;IF(F51="Scenario1PBT2",'Major retrofit'!$H$16,IF(F51="Scenario2PBT2",'Major retrofit'!$I$16,IF(F51="Scenario3PBT2",'Major retrofit'!$J$16,"")))&amp;IF(F51="Scenario1PBT3",'Major retrofit'!$K$16,IF(F51="Scenario2PBT3",'Major retrofit'!$L$16,IF(F51="Scenario3PBT3",'Major retrofit'!$M$16,"")))&amp;IF(F51="Scenario1PBT4",'Major retrofit'!$N$16,IF(F51="Scenario2PBT4",'Major retrofit'!$O$16,IF(F51="Scenario3PBT4",'Major retrofit'!$P$16,"")))&amp;IF(F51="Scenario1PBT5",'Major retrofit'!$Q$16,IF(F51="Scenario2PBT5",'Major retrofit'!$R$16,IF(F51="Scenario3PBT5",'Major retrofit'!$S$16,"")))&amp;IF(F51="Scenario1PBT6",'Major retrofit'!$T$16,IF(F51="Scenario2PBT6",'Major retrofit'!$U$16,IF(F51="Scenario3PBT6",'Major retrofit'!$V$16,"")))&amp;IF(F51="Scenario1PBT7",'Major retrofit'!$W$16,IF(F51="Scenario2PBT7",'Major retrofit'!$X$16,IF(F51="Scenario3PBT7",'Major retrofit'!$Y$16,"")))&amp;IF(F51="Scenario1PBT8",'Major retrofit'!$Z$16,IF(F51="Scenario2PBT8",'Major retrofit'!$AA$16,IF(F51="Scenario3PBT8",'Major retrofit'!$AB$16,"")))&amp;IF(F51="Scenario1PBT9",'Major retrofit'!$AC$16,IF(F51="Scenario2PBT9",'Major retrofit'!$AD$16,IF(F51="Scenario3PBT9",'Major retrofit'!$AE$16,"")))&amp;IF(F51="Scenario1PBT10",'Major retrofit'!$AF$16,IF(F51="Scenario2PBT10",'Major retrofit'!$AG$16,IF(F51="Scenario3PBT10",'Major retrofit'!$AH$16,"")))&amp;IF(F51="Scenario1PBT11",'Major retrofit'!$AI$16,IF(F51="Scenario2PBT11",'Major retrofit'!$AJ$16,IF(F51="Scenario3PBT11",'Major retrofit'!$AK$16,"")))&amp;IF(F51="Scenario1PBT12",'Major retrofit'!$AL$16,IF(F51="Scenario2PBT12",'Major retrofit'!$AM$16,IF(F51="Scenario3PBT12",'Major retrofit'!$AN$16,"")))&amp;IF(F51="Scenario1PBT13",'Major retrofit'!$AO$16,IF(F51="Scenario2PBT13",'Major retrofit'!$AP$16,IF(F51="Scenario3PBT13",'Major retrofit'!$AQ$16,"")))&amp;IF(F51="Scenario1PBT14",'Major retrofit'!$AR$16,IF(F51="Scenario2PBT14",'Major retrofit'!$AS$16,IF(F51="Scenario3PBT14",'Major retrofit'!$AT$16,"")))&amp;IF(F51="Scenario1PBT15",'Major retrofit'!$AU$16,IF(F51="Scenario2PBT15",'Major retrofit'!$AV$16,IF(F51="Scenario3PBT15",'Major retrofit'!$AW$16,"")))</f>
        <v/>
      </c>
      <c r="J51" s="117">
        <f t="shared" si="12"/>
        <v>0</v>
      </c>
      <c r="K51" s="117" t="str">
        <f>IF(F51="Scenario1PBT1",'Major retrofit'!$E$18,IF(F51="Scenario2PBT1",'Major retrofit'!$F$18,IF(F51="Scenario3PBT1",'Major retrofit'!$G$18,"")))&amp;IF(F51="Scenario1PBT2",'Major retrofit'!$H$18,IF(F51="Scenario2PBT2",'Major retrofit'!$I$18,IF(F51="Scenario3PBT2",'Major retrofit'!$J$18,"")))&amp;IF(F51="Scenario1PBT3",'Major retrofit'!$K$18,IF(F51="Scenario2PBT3",'Major retrofit'!$L$18,IF(F51="Scenario3PBT3",'Major retrofit'!$M$18,"")))&amp;IF(F51="Scenario1PBT4",'Major retrofit'!$N$18,IF(F51="Scenario2PBT4",'Major retrofit'!$O$18,IF(F51="Scenario3PBT4",'Major retrofit'!$P$18,"")))&amp;IF(F51="Scenario1PBT5",'Major retrofit'!$Q$18,IF(F51="Scenario2PBT5",'Major retrofit'!$R$18,IF(F51="Scenario3PBT5",'Major retrofit'!$S$18,"")))&amp;IF(F51="Scenario1PBT6",'Major retrofit'!$T$18,IF(F51="Scenario2PBT6",'Major retrofit'!$U$18,IF(F51="Scenario3PBT6",'Major retrofit'!$V$18,"")))&amp;IF(F51="Scenario1PBT7",'Major retrofit'!$W$18,IF(F51="Scenario2PBT7",'Major retrofit'!$X$18,IF(F51="Scenario3PBT7",'Major retrofit'!$Y$18,"")))&amp;IF(F51="Scenario1PBT8",'Major retrofit'!$Z$18,IF(F51="Scenario2PBT8",'Major retrofit'!$AA$18,IF(F51="Scenario3PBT8",'Major retrofit'!$AB$18,"")))&amp;IF(F51="Scenario1PBT9",'Major retrofit'!$AC$18,IF(F51="Scenario2PBT9",'Major retrofit'!$AD$18,IF(F51="Scenario3PBT9",'Major retrofit'!$AE$18,"")))&amp;IF(F51="Scenario1PBT10",'Major retrofit'!$AF$18,IF(F51="Scenario2PBT10",'Major retrofit'!$AG$18,IF(F51="Scenario3PBT10",'Major retrofit'!$AH$18,"")))&amp;IF(F51="Scenario1PBT11",'Major retrofit'!$AI$18,IF(F51="Scenario2PBT11",'Major retrofit'!$AJ$18,IF(F51="Scenario3PBT11",'Major retrofit'!$AK$18,"")))&amp;IF(F51="Scenario1PBT12",'Major retrofit'!$AL$18,IF(F51="Scenario2PBT12",'Major retrofit'!$AM$18,IF(F51="Scenario3PBT12",'Major retrofit'!$AN$18,"")))&amp;IF(F51="Scenario1PBT13",'Major retrofit'!$AO$18,IF(F51="Scenario2PBT13",'Major retrofit'!$AP$18,IF(F51="Scenario3PBT13",'Major retrofit'!$AQ$18,"")))&amp;IF(F51="Scenario1PBT14",'Major retrofit'!$AR$18,IF(F51="Scenario2PBT14",'Major retrofit'!$AS$18,IF(F51="Scenario3PBT14",'Major retrofit'!$AT$18,"")))&amp;IF(F51="Scenario1PBT15",'Major retrofit'!$AU$18,IF(F51="Scenario2PBT15",'Major retrofit'!$AV$18,IF(F51="Scenario3PBT15",'Major retrofit'!$AW$18,"")))</f>
        <v/>
      </c>
      <c r="L51" s="117">
        <f t="shared" si="13"/>
        <v>0</v>
      </c>
      <c r="M51" s="117" t="str">
        <f>IF(F51="Scenario1PBT1",'Major retrofit'!$E$20,IF(F51="Scenario2PBT1",'Major retrofit'!$F$20,IF(F51="Scenario3PBT1",'Major retrofit'!$G$20,"")))&amp;IF(F51="Scenario1PBT2",'Major retrofit'!$H$20,IF(F51="Scenario2PBT2",'Major retrofit'!$I$20,IF(F51="Scenario3PBT2",'Major retrofit'!$J$20,"")))&amp;IF(F51="Scenario1PBT3",'Major retrofit'!$K$20,IF(F51="Scenario2PBT3",'Major retrofit'!$L$20,IF(F51="Scenario3PBT3",'Major retrofit'!$M$20,"")))&amp;IF(F51="Scenario1PBT4",'Major retrofit'!$N$20,IF(F51="Scenario2PBT4",'Major retrofit'!$O$20,IF(F51="Scenario3PBT4",'Major retrofit'!$P$20,"")))&amp;IF(F51="Scenario1PBT5",'Major retrofit'!$Q$20,IF(F51="Scenario2PBT5",'Major retrofit'!$R$20,IF(F51="Scenario3PBT5",'Major retrofit'!$S$20,"")))&amp;IF(F51="Scenario1PBT6",'Major retrofit'!$T$20,IF(F51="Scenario2PBT6",'Major retrofit'!$U$20,IF(F51="Scenario3PBT6",'Major retrofit'!$V$20,"")))&amp;IF(F51="Scenario1PBT7",'Major retrofit'!$W$20,IF(F51="Scenario2PBT7",'Major retrofit'!$X$20,IF(F51="Scenario3PBT7",'Major retrofit'!$Y$20,"")))&amp;IF(F51="Scenario1PBT8",'Major retrofit'!$Z$20,IF(F51="Scenario2PBT8",'Major retrofit'!$AA$20,IF(F51="Scenario3PBT8",'Major retrofit'!$AB$20,"")))&amp;IF(F51="Scenario1PBT9",'Major retrofit'!$AC$20,IF(F51="Scenario2PBT9",'Major retrofit'!$AD$20,IF(F51="Scenario3PBT9",'Major retrofit'!$AE$20,"")))&amp;IF(F51="Scenario1PBT10",'Major retrofit'!$AF$20,IF(F51="Scenario2PBT10",'Major retrofit'!$AG$20,IF(F51="Scenario3PBT10",'Major retrofit'!$AH$20,"")))&amp;IF(F51="Scenario1PBT11",'Major retrofit'!$AI$20,IF(F51="Scenario2PBT11",'Major retrofit'!$AJ$20,IF(F51="Scenario3PBT11",'Major retrofit'!$AK$20,"")))&amp;IF(F51="Scenario1PBT12",'Major retrofit'!$AL$20,IF(F51="Scenario2PBT12",'Major retrofit'!$AM$20,IF(F51="Scenario3PBT12",'Major retrofit'!$AN$20,"")))&amp;IF(F51="Scenario1PBT13",'Major retrofit'!$AO$20,IF(F51="Scenario2PBT13",'Major retrofit'!$AP$20,IF(F51="Scenario3PBT13",'Major retrofit'!$AQ$20,"")))&amp;IF(F51="Scenario1PBT14",'Major retrofit'!$AR$20,IF(F51="Scenario2PBT14",'Major retrofit'!$AS$20,IF(F51="Scenario3PBT14",'Major retrofit'!$AT$20,"")))&amp;IF(F51="Scenario1PBT15",'Major retrofit'!$AU$20,IF(F51="Scenario2PBT15",'Major retrofit'!$AV$20,IF(F51="Scenario3PBT15",'Major retrofit'!$AW$20,"")))</f>
        <v/>
      </c>
      <c r="N51" s="118">
        <f t="shared" si="14"/>
        <v>0</v>
      </c>
      <c r="O51" s="206" t="str">
        <f>IF(F51="Scenario1PBT1",'Major retrofit'!$E$23,IF(F51="Scenario2PBT1",'Major retrofit'!$F$23,IF(F51="Scenario3PBT1",'Major retrofit'!$G$23,"")))&amp;IF(F51="Scenario1PBT2",'Major retrofit'!$H$23,IF(F51="Scenario2PBT2",'Major retrofit'!$I$23,IF(F51="Scenario3PBT2",'Major retrofit'!$J$23,"")))&amp;IF(F51="Scenario1PBT3",'Major retrofit'!$K$23,IF(F51="Scenario2PBT3",'Major retrofit'!$L$23,IF(F51="Scenario3PBT3",'Major retrofit'!$M$23,"")))&amp;IF(F51="Scenario1PBT4",'Major retrofit'!$N$23,IF(F51="Scenario2PBT4",'Major retrofit'!$O$23,IF(F51="Scenario3PBT4",'Major retrofit'!$P$23,"")))&amp;IF(F51="Scenario1PBT5",'Major retrofit'!$Q$23,IF(F51="Scenario2PBT5",'Major retrofit'!$R$23,IF(F51="Scenario3PBT5",'Major retrofit'!$S$23,"")))&amp;IF(F51="Scenario1PBT6",'Major retrofit'!$T$23,IF(F51="Scenario2PBT6",'Major retrofit'!$U$23,IF(F51="Scenario3PBT6",'Major retrofit'!$V$23,"")))&amp;IF(F51="Scenario1PBT7",'Major retrofit'!$W$23,IF(F51="Scenario2PBT7",'Major retrofit'!$X$23,IF(F51="Scenario3PBT7",'Major retrofit'!$Y$23,"")))&amp;IF(F51="Scenario1PBT8",'Major retrofit'!$Z$23,IF(F51="Scenario2PBT8",'Major retrofit'!$AA$23,IF(F51="Scenario3PBT8",'Major retrofit'!$AB$23,"")))&amp;IF(F51="Scenario1PBT9",'Major retrofit'!$AC$23,IF(F51="Scenario2PBT9",'Major retrofit'!$AD$23,IF(F51="Scenario3PBT9",'Major retrofit'!$AE$23,"")))&amp;IF(F51="Scenario1PBT10",'Major retrofit'!$AF$23,IF(F51="Scenario2PBT10",'Major retrofit'!$AG$23,IF(F51="Scenario3PBT10",'Major retrofit'!$AH$23,"")))&amp;IF(F51="Scenario1PBT11",'Major retrofit'!$AI$23,IF(F51="Scenario2PBT11",'Major retrofit'!$AJ$23,IF(F51="Scenario3PBT11",'Major retrofit'!$AK$23,"")))&amp;IF(F51="Scenario1PBT12",'Major retrofit'!$AL$23,IF(F51="Scenario2PBT12",'Major retrofit'!$AM$23,IF(F51="Scenario3PBT12",'Major retrofit'!$AN$23,"")))&amp;IF(F51="Scenario1PBT13",'Major retrofit'!$AO$23,IF(F51="Scenario2PBT13",'Major retrofit'!$AP$23,IF(F51="Scenario3PBT13",'Major retrofit'!$AQ$23,"")))&amp;IF(F51="Scenario1PBT14",'Major retrofit'!$AR$23,IF(F51="Scenario2PBT14",'Major retrofit'!$AS$23,IF(F51="Scenario3PBT14",'Major retrofit'!$AT$23,"")))&amp;IF(F51="Scenario1PBT15",'Major retrofit'!$AU$23,IF(F51="Scenario2PBT15",'Major retrofit'!$AV$23,IF(F51="Scenario3PBT15",'Major retrofit'!$AW$23,"")))</f>
        <v/>
      </c>
      <c r="P51" s="117">
        <f t="shared" si="15"/>
        <v>0</v>
      </c>
      <c r="Q51" s="117" t="str">
        <f>IF(F51="Scenario1PBT1",'Major retrofit'!$E$25,IF(F51="Scenario2PBT1",'Major retrofit'!$F$25,IF(F51="Scenario3PBT1",'Major retrofit'!$G$25,"")))&amp;IF(F51="Scenario1PBT2",'Major retrofit'!$H$25,IF(F51="Scenario2PBT2",'Major retrofit'!$I$25,IF(F51="Scenario3PBT2",'Major retrofit'!$J$25,"")))&amp;IF(F51="Scenario1PBT3",'Major retrofit'!$K$25,IF(F51="Scenario2PBT3",'Major retrofit'!$L$25,IF(F51="Scenario3PBT3",'Major retrofit'!$M$25,"")))&amp;IF(F51="Scenario1PBT4",'Major retrofit'!$N$25,IF(F51="Scenario2PBT4",'Major retrofit'!$O$25,IF(F51="Scenario3PBT4",'Major retrofit'!$P$25,"")))&amp;IF(F51="Scenario1PBT5",'Major retrofit'!$Q$25,IF(F51="Scenario2PBT5",'Major retrofit'!$R$25,IF(F51="Scenario3PBT5",'Major retrofit'!$S$25,"")))&amp;IF(F51="Scenario1PBT6",'Major retrofit'!$T$25,IF(F51="Scenario2PBT6",'Major retrofit'!$U$25,IF(F51="Scenario3PBT6",'Major retrofit'!$V$25,"")))&amp;IF(F51="Scenario1PBT7",'Major retrofit'!$W$25,IF(F51="Scenario2PBT7",'Major retrofit'!$X$25,IF(F51="Scenario3PBT7",'Major retrofit'!$Y$25,"")))&amp;IF(F51="Scenario1PBT8",'Major retrofit'!$Z$25,IF(F51="Scenario2PBT8",'Major retrofit'!$AA$25,IF(F51="Scenario3PBT8",'Major retrofit'!$AB$25,"")))&amp;IF(F51="Scenario1PBT9",'Major retrofit'!$AC$25,IF(F51="Scenario2PBT9",'Major retrofit'!$AD$25,IF(F51="Scenario3PBT9",'Major retrofit'!$AE$25,"")))&amp;IF(F51="Scenario1PBT10",'Major retrofit'!$AF$25,IF(F51="Scenario2PBT10",'Major retrofit'!$AG$25,IF(F51="Scenario3PBT10",'Major retrofit'!$AH$25,"")))&amp;IF(F51="Scenario1PBT11",'Major retrofit'!$AI$25,IF(F51="Scenario2PBT11",'Major retrofit'!$AJ$25,IF(F51="Scenario3PBT11",'Major retrofit'!$AK$25,"")))&amp;IF(F51="Scenario1PBT12",'Major retrofit'!$AL$25,IF(F51="Scenario2PBT12",'Major retrofit'!$AM$25,IF(F51="Scenario3PBT12",'Major retrofit'!$AN$25,"")))&amp;IF(F51="Scenario1PBT13",'Major retrofit'!$AO$25,IF(F51="Scenario2PBT13",'Major retrofit'!$AP$25,IF(F51="Scenario3PBT13",'Major retrofit'!$AQ$25,"")))&amp;IF(F51="Scenario1PBT14",'Major retrofit'!$AR$25,IF(F51="Scenario2PBT14",'Major retrofit'!$AS$25,IF(F51="Scenario3PBT14",'Major retrofit'!$AT$25,"")))&amp;IF(F51="Scenario1PBT15",'Major retrofit'!$AU$25,IF(F51="Scenario2PBT15",'Major retrofit'!$AV$25,IF(F51="Scenario3PBT15",'Major retrofit'!$AW$25,"")))</f>
        <v/>
      </c>
      <c r="R51" s="117">
        <f t="shared" si="16"/>
        <v>0</v>
      </c>
      <c r="S51" s="117" t="str">
        <f>IF(F51="Scenario1PBT1",'Major retrofit'!$E$27,IF(F51="Scenario2PBT1",'Major retrofit'!$F$27,IF(F51="Scenario3PBT1",'Major retrofit'!$G$27,"")))&amp;IF(F51="Scenario1PBT2",'Major retrofit'!$H$27,IF(F51="Scenario2PBT2",'Major retrofit'!$I$27,IF(F51="Scenario3PBT2",'Major retrofit'!$J$27,"")))&amp;IF(F51="Scenario1PBT3",'Major retrofit'!$K$27,IF(F51="Scenario2PBT3",'Major retrofit'!$L$27,IF(F51="Scenario3PBT3",'Major retrofit'!$M$27,"")))&amp;IF(F51="Scenario1PBT4",'Major retrofit'!$N$27,IF(F51="Scenario2PBT4",'Major retrofit'!$O$27,IF(F51="Scenario3PBT4",'Major retrofit'!$P$27,"")))&amp;IF(F51="Scenario1PBT5",'Major retrofit'!$Q$27,IF(F51="Scenario2PBT5",'Major retrofit'!$R$27,IF(F51="Scenario3PBT5",'Major retrofit'!$S$27,"")))&amp;IF(F51="Scenario1PBT6",'Major retrofit'!$T$27,IF(F51="Scenario2PBT6",'Major retrofit'!$U$27,IF(F51="Scenario3PBT6",'Major retrofit'!$V$27,"")))&amp;IF(F51="Scenario1PBT7",'Major retrofit'!$W$27,IF(F51="Scenario2PBT7",'Major retrofit'!$X$27,IF(F51="Scenario3PBT7",'Major retrofit'!$Y$27,"")))&amp;IF(F51="Scenario1PBT8",'Major retrofit'!$Z$27,IF(F51="Scenario2PBT8",'Major retrofit'!$AA$27,IF(F51="Scenario3PBT8",'Major retrofit'!$AB$27,"")))&amp;IF(F51="Scenario1PBT9",'Major retrofit'!$AC$27,IF(F51="Scenario2PBT9",'Major retrofit'!$AD$27,IF(F51="Scenario3PBT9",'Major retrofit'!$AE$27,"")))&amp;IF(F51="Scenario1PBT10",'Major retrofit'!$AF$27,IF(F51="Scenario2PBT10",'Major retrofit'!$AG$27,IF(F51="Scenario3PBT10",'Major retrofit'!$AH$27,"")))&amp;IF(F51="Scenario1PBT11",'Major retrofit'!$AI$27,IF(F51="Scenario2PBT11",'Major retrofit'!$AJ$27,IF(F51="Scenario3PBT11",'Major retrofit'!$AK$27,"")))&amp;IF(F51="Scenario1PBT12",'Major retrofit'!$AL$27,IF(F51="Scenario2PBT12",'Major retrofit'!$AM$27,IF(F51="Scenario3PBT12",'Major retrofit'!$AN$27,"")))&amp;IF(F51="Scenario1PBT13",'Major retrofit'!$AO$27,IF(F51="Scenario2PBT13",'Major retrofit'!$AP$27,IF(F51="Scenario3PBT13",'Major retrofit'!$AQ$27,"")))&amp;IF(F51="Scenario1PBT14",'Major retrofit'!$AR$27,IF(F51="Scenario2PBT14",'Major retrofit'!$AS$27,IF(F51="Scenario3PBT14",'Major retrofit'!$AT$27,"")))&amp;IF(F51="Scenario1PBT15",'Major retrofit'!$AU$27,IF(F51="Scenario2PBT15",'Major retrofit'!$AV$27,IF(F51="Scenario3PBT15",'Major retrofit'!$AW$27,"")))</f>
        <v/>
      </c>
      <c r="T51" s="207">
        <f t="shared" si="17"/>
        <v>0</v>
      </c>
      <c r="U51" s="206" t="str">
        <f>IF(F51="Scenario1PBT1",'Major retrofit'!$E$38,IF(F51="Scenario2PBT1",'Major retrofit'!$F$38,IF(F51="Scenario3PBT1",'Major retrofit'!$G$38,"")))&amp;IF(F51="Scenario1PBT2",'Major retrofit'!$H$38,IF(F51="Scenario2PBT2",'Major retrofit'!$I$38,IF(F51="Scenario3PBT2",'Major retrofit'!$J$38,"")))&amp;IF(F51="Scenario1PBT3",'Major retrofit'!$K$38,IF(F51="Scenario2PBT3",'Major retrofit'!$L$38,IF(F51="Scenario3PBT3",'Major retrofit'!$M$38,"")))&amp;IF(F51="Scenario1PBT4",'Major retrofit'!$N$38,IF(F51="Scenario2PBT4",'Major retrofit'!$O$38,IF(F51="Scenario3PBT4",'Major retrofit'!$P$38,"")))&amp;IF(F51="Scenario1PBT5",'Major retrofit'!$Q$38,IF(F51="Scenario2PBT5",'Major retrofit'!$R$38,IF(F51="Scenario3PBT5",'Major retrofit'!$S$38,"")))&amp;IF(F51="Scenario1PBT6",'Major retrofit'!$T$38,IF(F51="Scenario2PBT6",'Major retrofit'!$U$38,IF(F51="Scenario3PBT6",'Major retrofit'!$V$38,"")))&amp;IF(F51="Scenario1PBT7",'Major retrofit'!$W$38,IF(F51="Scenario2PBT7",'Major retrofit'!$X$38,IF(F51="Scenario3PBT7",'Major retrofit'!$Y$38,"")))&amp;IF(F51="Scenario1PBT8",'Major retrofit'!$Z$38,IF(F51="Scenario2PBT8",'Major retrofit'!$AA$38,IF(F51="Scenario3PBT8",'Major retrofit'!$AB$38,"")))&amp;IF(F51="Scenario1PBT9",'Major retrofit'!$AC$38,IF(F51="Scenario2PBT9",'Major retrofit'!$AD$38,IF(F51="Scenario3PBT9",'Major retrofit'!$AE$38,"")))&amp;IF(F51="Scenario1PBT10",'Major retrofit'!$AF$38,IF(F51="Scenario2PBT10",'Major retrofit'!$AG$38,IF(F51="Scenario3PBT10",'Major retrofit'!$AH$38,"")))&amp;IF(F51="Scenario1PBT11",'Major retrofit'!$AI$38,IF(F51="Scenario2PBT11",'Major retrofit'!$AJ$38,IF(F51="Scenario3PBT11",'Major retrofit'!$AK$38,"")))&amp;IF(F51="Scenario1PBT12",'Major retrofit'!$AL$38,IF(F51="Scenario2PBT12",'Major retrofit'!$AM$38,IF(F51="Scenario3PBT12",'Major retrofit'!$AN$38,"")))&amp;IF(F51="Scenario1PBT13",'Major retrofit'!$AO$38,IF(F51="Scenario2PBT13",'Major retrofit'!$AP$38,IF(F51="Scenario3PBT13",'Major retrofit'!$AQ$38,"")))&amp;IF(F51="Scenario1PBT14",'Major retrofit'!$AR$38,IF(F51="Scenario2PBT14",'Major retrofit'!$AS$38,IF(F51="Scenario3PBT14",'Major retrofit'!$AT$38,"")))&amp;IF(F51="Scenario1PBT15",'Major retrofit'!$AU$38,IF(F51="Scenario2PBT15",'Major retrofit'!$AV$38,IF(F51="Scenario3PBT15",'Major retrofit'!$AW$38,"")))</f>
        <v/>
      </c>
      <c r="V51" s="117">
        <f t="shared" si="18"/>
        <v>0</v>
      </c>
      <c r="W51" s="117" t="str">
        <f>IF(F51="Scenario1PBT1",'Major retrofit'!$E$40,IF(F51="Scenario2PBT1",'Major retrofit'!$F$40,IF(F51="Scenario3PBT1",'Major retrofit'!$G$40,"")))&amp;IF(F51="Scenario1PBT2",'Major retrofit'!$H$40,IF(F51="Scenario2PBT2",'Major retrofit'!$I$40,IF(F51="Scenario3PBT2",'Major retrofit'!$J$40,"")))&amp;IF(F51="Scenario1PBT3",'Major retrofit'!$K$40,IF(F51="Scenario2PBT3",'Major retrofit'!$L$40,IF(F51="Scenario3PBT3",'Major retrofit'!$M$40,"")))&amp;IF(F51="Scenario1PBT4",'Major retrofit'!$N$40,IF(F51="Scenario2PBT4",'Major retrofit'!$O$40,IF(F51="Scenario3PBT4",'Major retrofit'!$P$40,"")))&amp;IF(F51="Scenario1PBT5",'Major retrofit'!$Q$40,IF(F51="Scenario2PBT5",'Major retrofit'!$R$40,IF(F51="Scenario3PBT5",'Major retrofit'!$S$40,"")))&amp;IF(F51="Scenario1PBT6",'Major retrofit'!$T$40,IF(F51="Scenario2PBT6",'Major retrofit'!$U$40,IF(F51="Scenario3PBT6",'Major retrofit'!$V$40,"")))&amp;IF(F51="Scenario1PBT7",'Major retrofit'!$W$40,IF(F51="Scenario2PBT7",'Major retrofit'!$X$40,IF(F51="Scenario3PBT7",'Major retrofit'!$Y$40,"")))&amp;IF(F51="Scenario1PBT8",'Major retrofit'!$Z$40,IF(F51="Scenario2PBT8",'Major retrofit'!$AA$40,IF(F51="Scenario3PBT8",'Major retrofit'!$AB$40,"")))&amp;IF(F51="Scenario1PBT9",'Major retrofit'!$AC$40,IF(F51="Scenario2PBT9",'Major retrofit'!$AD$40,IF(F51="Scenario3PBT9",'Major retrofit'!$AE$40,"")))&amp;IF(F51="Scenario1PBT10",'Major retrofit'!$AF$40,IF(F51="Scenario2PBT10",'Major retrofit'!$AG$40,IF(F51="Scenario3PBT10",'Major retrofit'!$AH$40,"")))&amp;IF(F51="Scenario1PBT11",'Major retrofit'!$AI$40,IF(F51="Scenario2PBT11",'Major retrofit'!$AJ$40,IF(F51="Scenario3PBT11",'Major retrofit'!$AK$40,"")))&amp;IF(F51="Scenario1PBT12",'Major retrofit'!$AL$40,IF(F51="Scenario2PBT12",'Major retrofit'!$AM$40,IF(F51="Scenario3PBT12",'Major retrofit'!$AN$40,"")))&amp;IF(F51="Scenario1PBT13",'Major retrofit'!$AO$40,IF(F51="Scenario2PBT13",'Major retrofit'!$AP$40,IF(F51="Scenario3PBT13",'Major retrofit'!$AQ$40,"")))&amp;IF(F51="Scenario1PBT14",'Major retrofit'!$AR$40,IF(F51="Scenario2PBT14",'Major retrofit'!$AS$40,IF(F51="Scenario3PBT14",'Major retrofit'!$AT$40,"")))&amp;IF(F51="Scenario1PBT15",'Major retrofit'!$AU$40,IF(F51="Scenario2PBT15",'Major retrofit'!$AV$40,IF(F51="Scenario3PBT15",'Major retrofit'!$AW$40,"")))</f>
        <v/>
      </c>
      <c r="X51" s="117">
        <f t="shared" si="19"/>
        <v>0</v>
      </c>
      <c r="Y51" s="117" t="str">
        <f>IF(F51="Scenario1PBT1",'Major retrofit'!$E$42,IF(F51="Scenario2PBT1",'Major retrofit'!$F$42,IF(F51="Scenario3PBT1",'Major retrofit'!$G$42,"")))&amp;IF(F51="Scenario1PBT2",'Major retrofit'!$H$42,IF(F51="Scenario2PBT2",'Major retrofit'!$I$42,IF(F51="Scenario3PBT2",'Major retrofit'!$J$42,"")))&amp;IF(F51="Scenario1PBT3",'Major retrofit'!$K$42,IF(F51="Scenario2PBT3",'Major retrofit'!$L$42,IF(F51="Scenario3PBT3",'Major retrofit'!$M$42,"")))&amp;IF(F51="Scenario1PBT4",'Major retrofit'!$N$42,IF(F51="Scenario2PBT4",'Major retrofit'!$O$42,IF(F51="Scenario3PBT4",'Major retrofit'!$P$42,"")))&amp;IF(F51="Scenario1PBT5",'Major retrofit'!$Q$42,IF(F51="Scenario2PBT5",'Major retrofit'!$R$42,IF(F51="Scenario3PBT5",'Major retrofit'!$S$42,"")))&amp;IF(F51="Scenario1PBT6",'Major retrofit'!$T$42,IF(F51="Scenario2PBT6",'Major retrofit'!$U$42,IF(F51="Scenario3PBT6",'Major retrofit'!$V$42,"")))&amp;IF(F51="Scenario1PBT7",'Major retrofit'!$W$42,IF(F51="Scenario2PBT7",'Major retrofit'!$X$42,IF(F51="Scenario3PBT7",'Major retrofit'!$Y$42,"")))&amp;IF(F51="Scenario1PBT8",'Major retrofit'!$Z$42,IF(F51="Scenario2PBT8",'Major retrofit'!$AA$42,IF(F51="Scenario3PBT8",'Major retrofit'!$AB$42,"")))&amp;IF(F51="Scenario1PBT9",'Major retrofit'!$AC$42,IF(F51="Scenario2PBT9",'Major retrofit'!$AD$42,IF(F51="Scenario3PBT9",'Major retrofit'!$AE$42,"")))&amp;IF(F51="Scenario1PBT10",'Major retrofit'!$AF$42,IF(F51="Scenario2PBT10",'Major retrofit'!$AG$42,IF(F51="Scenario3PBT10",'Major retrofit'!$AH$42,"")))&amp;IF(F51="Scenario1PBT11",'Major retrofit'!$AI$42,IF(F51="Scenario2PBT11",'Major retrofit'!$AJ$42,IF(F51="Scenario3PBT11",'Major retrofit'!$AK$42,"")))&amp;IF(F51="Scenario1PBT12",'Major retrofit'!$AL$42,IF(F51="Scenario2PBT12",'Major retrofit'!$AM$42,IF(F51="Scenario3PBT12",'Major retrofit'!$AN$42,"")))&amp;IF(F51="Scenario1PBT13",'Major retrofit'!$AO$42,IF(F51="Scenario2PBT13",'Major retrofit'!$AP$42,IF(F51="Scenario3PBT13",'Major retrofit'!$AQ$42,"")))&amp;IF(F51="Scenario1PBT14",'Major retrofit'!$AR$42,IF(F51="Scenario2PBT14",'Major retrofit'!$AS$42,IF(F51="Scenario3PBT14",'Major retrofit'!$AT$42,"")))&amp;IF(F51="Scenario1PBT15",'Major retrofit'!$AU$42,IF(F51="Scenario2PBT15",'Major retrofit'!$AV$42,IF(F51="Scenario3PBT15",'Major retrofit'!$AW$42,"")))</f>
        <v/>
      </c>
      <c r="Z51" s="117">
        <f t="shared" si="20"/>
        <v>0</v>
      </c>
      <c r="AA51" s="178" t="str">
        <f>IF(F51="Scenario1PBT1",'Major retrofit'!$E$101,IF(F51="Scenario2PBT1",'Major retrofit'!$F$101,IF(F51="Scenario3PBT1",'Major retrofit'!$G$101,"")))&amp;IF(F51="Scenario1PBT2",'Major retrofit'!$H$101,IF(F51="Scenario2PBT2",'Major retrofit'!$I$101,IF(F51="Scenario3PBT2",'Major retrofit'!$J$101,"")))&amp;IF(F51="Scenario1PBT3",'Major retrofit'!$K$101,IF(F51="Scenario2PBT3",'Major retrofit'!$L$101,IF(F51="Scenario3PBT3",'Major retrofit'!$M$101,"")))&amp;IF(F51="Scenario1PBT4",'Major retrofit'!$N$101,IF(F51="Scenario2PBT4",'Major retrofit'!$O$101,IF(F51="Scenario3PBT4",'Major retrofit'!$P$101,"")))&amp;IF(F51="Scenario1PBT5",'Major retrofit'!$Q$101,IF(F51="Scenario2PBT5",'Major retrofit'!$R$101,IF(F51="Scenario3PBT5",'Major retrofit'!$S$101,"")))&amp;IF(F51="Scenario1PBT6",'Major retrofit'!$T$101,IF(F51="Scenario2PBT6",'Major retrofit'!$U$101,IF(F51="Scenario3PBT6",'Major retrofit'!$V$101,"")))&amp;IF(F51="Scenario1PBT7",'Major retrofit'!$W$101,IF(F51="Scenario2PBT7",'Major retrofit'!$X$101,IF(F51="Scenario3PBT7",'Major retrofit'!$Y$101,"")))&amp;IF(F51="Scenario1PBT8",'Major retrofit'!$Z$101,IF(F51="Scenario2PBT8",'Major retrofit'!$AA$101,IF(F51="Scenario3PBT8",'Major retrofit'!$AB$101,"")))&amp;IF(F51="Scenario1PBT9",'Major retrofit'!$AC$101,IF(F51="Scenario2PBT9",'Major retrofit'!$AD$101,IF(F51="Scenario3PBT9",'Major retrofit'!$AE$101,"")))&amp;IF(F51="Scenario1PBT10",'Major retrofit'!$AF$101,IF(F51="Scenario2PBT10",'Major retrofit'!$AG$101,IF(F51="Scenario3PBT10",'Major retrofit'!$AH$101,"")))&amp;IF(F51="Scenario1PBT11",'Major retrofit'!$AI$101,IF(F51="Scenario2PBT11",'Major retrofit'!$AJ$101,IF(F51="Scenario3PBT11",'Major retrofit'!$AK$101,"")))&amp;IF(F51="Scenario1PBT12",'Major retrofit'!$AL$101,IF(F51="Scenario2PBT12",'Major retrofit'!$AM$101,IF(F51="Scenario3PBT12",'Major retrofit'!$AN$101,"")))&amp;IF(F51="Scenario1PBT13",'Major retrofit'!$AO$101,IF(F51="Scenario2PBT13",'Major retrofit'!$AP$101,IF(F51="Scenario3PBT13",'Major retrofit'!$AQ$101,"")))&amp;IF(F51="Scenario1PBT14",'Major retrofit'!$AR$101,IF(F51="Scenario2PBT14",'Major retrofit'!$AS$101,IF(F51="Scenario3PBT14",'Major retrofit'!$AT$101,"")))&amp;IF(F51="Scenario1PBT15",'Major retrofit'!$AU$101,IF(F51="Scenario2PBT15",'Major retrofit'!$AV$101,IF(F51="Scenario3PBT15",'Major retrofit'!$AW$101,"")))</f>
        <v/>
      </c>
      <c r="AB51" s="179">
        <f t="shared" si="21"/>
        <v>0</v>
      </c>
      <c r="AC51" s="208">
        <f>IFERROR('Projection_Base-case'!G51-G51,0)</f>
        <v>0</v>
      </c>
      <c r="AD51" s="117">
        <f t="shared" si="24"/>
        <v>0</v>
      </c>
      <c r="AE51" s="117">
        <f>IFERROR(100*AC51/'Projection_Base-case'!G51,0)</f>
        <v>0</v>
      </c>
      <c r="AF51" s="117">
        <f>IFERROR('Projection_Base-case'!I51-I51,0)</f>
        <v>0</v>
      </c>
      <c r="AG51" s="117">
        <f t="shared" si="25"/>
        <v>0</v>
      </c>
      <c r="AH51" s="117">
        <f>IFERROR(100*AF51/'Projection_Base-case'!I51,0)</f>
        <v>0</v>
      </c>
      <c r="AI51" s="117">
        <f>IFERROR('Projection_Base-case'!K51-K51,0)</f>
        <v>0</v>
      </c>
      <c r="AJ51" s="117">
        <f t="shared" si="26"/>
        <v>0</v>
      </c>
      <c r="AK51" s="117">
        <f>IFERROR(100*AI51/'Projection_Base-case'!K51,0)</f>
        <v>0</v>
      </c>
      <c r="AL51" s="117">
        <f>IFERROR(M51-'Projection_Base-case'!M51,0)</f>
        <v>0</v>
      </c>
      <c r="AM51" s="117">
        <f t="shared" si="27"/>
        <v>0</v>
      </c>
      <c r="AN51" s="179">
        <f>IFERROR(IF('Projection_Base-case'!N51&gt;0,100*AM51/'Projection_Base-case'!N51,100*AM51/N51),0)</f>
        <v>0</v>
      </c>
      <c r="AO51" s="206">
        <f>IFERROR('Projection_Base-case'!O51-O51,0)</f>
        <v>0</v>
      </c>
      <c r="AP51" s="117">
        <f t="shared" si="28"/>
        <v>0</v>
      </c>
      <c r="AQ51" s="117">
        <f>IFERROR(100*AO51/'Projection_Base-case'!O51,0)</f>
        <v>0</v>
      </c>
      <c r="AR51" s="117">
        <f>IFERROR('Projection_Base-case'!Q51-Q51,0)</f>
        <v>0</v>
      </c>
      <c r="AS51" s="117">
        <f t="shared" si="29"/>
        <v>0</v>
      </c>
      <c r="AT51" s="117">
        <f>IFERROR(100*AR51/'Projection_Base-case'!Q51,0)</f>
        <v>0</v>
      </c>
      <c r="AU51" s="117">
        <f>IFERROR('Projection_Base-case'!S51-S51,0)</f>
        <v>0</v>
      </c>
      <c r="AV51" s="117">
        <f t="shared" si="30"/>
        <v>0</v>
      </c>
      <c r="AW51" s="118">
        <f>IFERROR(100*AU51/'Projection_Base-case'!S51,0)</f>
        <v>0</v>
      </c>
      <c r="AX51" s="206">
        <f>IFERROR('Projection_Base-case'!U51-U51,0)</f>
        <v>0</v>
      </c>
      <c r="AY51" s="117">
        <f t="shared" si="31"/>
        <v>0</v>
      </c>
      <c r="AZ51" s="117">
        <f>IFERROR(100*AX51/'Projection_Base-case'!U51,0)</f>
        <v>0</v>
      </c>
      <c r="BA51" s="117">
        <f>IFERROR('Projection_Base-case'!W51-W51,0)</f>
        <v>0</v>
      </c>
      <c r="BB51" s="117">
        <f t="shared" si="32"/>
        <v>0</v>
      </c>
      <c r="BC51" s="117">
        <f>IFERROR(100*BA51/'Projection_Base-case'!W51,0)</f>
        <v>0</v>
      </c>
      <c r="BD51" s="117">
        <f>IFERROR('Projection_Base-case'!Y51-Y51,0)</f>
        <v>0</v>
      </c>
      <c r="BE51" s="117">
        <f t="shared" si="33"/>
        <v>0</v>
      </c>
      <c r="BF51" s="117">
        <f>IFERROR(100*BD51/'Projection_Base-case'!Y51,0)</f>
        <v>0</v>
      </c>
      <c r="BG51" s="178">
        <f t="shared" si="22"/>
        <v>0</v>
      </c>
      <c r="BH51" s="179">
        <f t="shared" si="23"/>
        <v>0</v>
      </c>
    </row>
    <row r="52" spans="1:60" ht="15" thickBot="1">
      <c r="A52" s="205">
        <v>47</v>
      </c>
      <c r="B52" s="119">
        <f>IF('Projection_Base-case'!B52&lt;&gt;"",'Projection_Base-case'!B52,0)</f>
        <v>0</v>
      </c>
      <c r="C52" s="119">
        <f>IF('Projection_Base-case'!C52&lt;&gt;"",'Projection_Base-case'!C52,0)</f>
        <v>0</v>
      </c>
      <c r="D52" s="119">
        <f>IF('Projection_Base-case'!D52&lt;&gt;"",'Projection_Base-case'!D52,0)</f>
        <v>0</v>
      </c>
      <c r="E52" s="263" t="str">
        <f>IF(AND('Résultats major'!$AC$3="OUI",'Résultats major'!E51&lt;&gt;""),'Résultats major'!E51,IF(OR(D52="PBT1",D52="PBT2",D52="PBT3",D52="PBT4",D52="PBT5",D52="PBT6",D52="PBT7",D52="PBT8",D52="PBT10"),"Scenario1",IF(D52="PBT9","Scenario2","")))</f>
        <v/>
      </c>
      <c r="F52" s="202" t="str">
        <f t="shared" si="10"/>
        <v>0</v>
      </c>
      <c r="G52" s="177" t="str">
        <f>IF(F52="Scenario1PBT1",'Major retrofit'!$E$6,IF(F52="Scenario2PBT1",'Major retrofit'!$F$6,IF(F52="Scenario3PBT1",'Major retrofit'!$G$6,"")))&amp;IF(F52="Scenario1PBT2",'Major retrofit'!$H$6,IF(F52="Scenario2PBT2",'Major retrofit'!$I$6,IF(F52="Scenario3PBT2",'Major retrofit'!$J$6,"")))&amp;IF(F52="Scenario1PBT3",'Major retrofit'!$K$6,IF(F52="Scenario2PBT3",'Major retrofit'!$L$6,IF(F52="Scenario3PBT3",'Major retrofit'!$M$6,"")))&amp;IF(F52="Scenario1PBT4",'Major retrofit'!$N$6,IF(F52="Scenario2PBT4",'Major retrofit'!$O$6,IF(F52="Scenario3PBT4",'Major retrofit'!$P$6,"")))&amp;IF(F52="Scenario1PBT5",'Major retrofit'!$Q$6,IF(F52="Scenario2PBT5",'Major retrofit'!$R$6,IF(F52="Scenario3PBT5",'Major retrofit'!$S$6,"")))&amp;IF(F52="Scenario1PBT6",'Major retrofit'!$T$6,IF(F52="Scenario2PBT6",'Major retrofit'!$U$6,IF(F52="Scenario3PBT6",'Major retrofit'!$V$6,"")))&amp;IF(F52="Scenario1PBT7",'Major retrofit'!$W$6,IF(F52="Scenario2PBT7",'Major retrofit'!$X$6,IF(F52="Scenario3PBT7",'Major retrofit'!$Y$6,"")))&amp;IF(F52="Scenario1PBT8",'Major retrofit'!$Z$6,IF(F52="Scenario2PBT8",'Major retrofit'!$AA$6,IF(F52="Scenario3PBT8",'Major retrofit'!$AB$6,"")))&amp;IF(F52="Scenario1PBT9",'Major retrofit'!$AC$6,IF(F52="Scenario2PBT9",'Major retrofit'!$AD$6,IF(F52="Scenario3PBT9",'Major retrofit'!$AE$6,"")))&amp;IF(F52="Scenario1PBT10",'Major retrofit'!$AF$6,IF(F52="Scenario2PBT10",'Major retrofit'!$AG$6,IF(F52="Scenario3PBT10",'Major retrofit'!$AH$6,"")))&amp;IF(F52="Scenario1PBT11",'Major retrofit'!$AI$6,IF(F52="Scenario2PBT11",'Major retrofit'!$AJ$6,IF(F52="Scenario3PBT11",'Major retrofit'!$AK$6,"")))&amp;IF(F52="Scenario1PBT12",'Major retrofit'!$AL$6,IF(F52="Scenario2PBT12",'Major retrofit'!$AM$6,IF(F52="Scenario3PBT12",'Major retrofit'!$AN$6,"")))&amp;IF(F52="Scenario1PBT13",'Major retrofit'!$AO$6,IF(F52="Scenario2PBT13",'Major retrofit'!$AP$6,IF(F52="Scenario3PBT13",'Major retrofit'!$AQ$6,"")))&amp;IF(F52="Scenario1PBT14",'Major retrofit'!$AR$6,IF(F52="Scenario2PBT14",'Major retrofit'!$AS$6,IF(F52="Scenario3PBT14",'Major retrofit'!$AT$6,"")))&amp;IF(F52="Scenario1PBT15",'Major retrofit'!$AU$6,IF(F52="Scenario2PBT15",'Major retrofit'!$AV$6,IF(F52="Scenario3PBT15",'Major retrofit'!$AW$6,"")))</f>
        <v/>
      </c>
      <c r="H52" s="117">
        <f t="shared" si="11"/>
        <v>0</v>
      </c>
      <c r="I52" s="178" t="str">
        <f>IF(F52="Scenario1PBT1",'Major retrofit'!$E$16,IF(F52="Scenario2PBT1",'Major retrofit'!$F$16,IF(F52="Scenario3PBT1",'Major retrofit'!$G$16,"")))&amp;IF(F52="Scenario1PBT2",'Major retrofit'!$H$16,IF(F52="Scenario2PBT2",'Major retrofit'!$I$16,IF(F52="Scenario3PBT2",'Major retrofit'!$J$16,"")))&amp;IF(F52="Scenario1PBT3",'Major retrofit'!$K$16,IF(F52="Scenario2PBT3",'Major retrofit'!$L$16,IF(F52="Scenario3PBT3",'Major retrofit'!$M$16,"")))&amp;IF(F52="Scenario1PBT4",'Major retrofit'!$N$16,IF(F52="Scenario2PBT4",'Major retrofit'!$O$16,IF(F52="Scenario3PBT4",'Major retrofit'!$P$16,"")))&amp;IF(F52="Scenario1PBT5",'Major retrofit'!$Q$16,IF(F52="Scenario2PBT5",'Major retrofit'!$R$16,IF(F52="Scenario3PBT5",'Major retrofit'!$S$16,"")))&amp;IF(F52="Scenario1PBT6",'Major retrofit'!$T$16,IF(F52="Scenario2PBT6",'Major retrofit'!$U$16,IF(F52="Scenario3PBT6",'Major retrofit'!$V$16,"")))&amp;IF(F52="Scenario1PBT7",'Major retrofit'!$W$16,IF(F52="Scenario2PBT7",'Major retrofit'!$X$16,IF(F52="Scenario3PBT7",'Major retrofit'!$Y$16,"")))&amp;IF(F52="Scenario1PBT8",'Major retrofit'!$Z$16,IF(F52="Scenario2PBT8",'Major retrofit'!$AA$16,IF(F52="Scenario3PBT8",'Major retrofit'!$AB$16,"")))&amp;IF(F52="Scenario1PBT9",'Major retrofit'!$AC$16,IF(F52="Scenario2PBT9",'Major retrofit'!$AD$16,IF(F52="Scenario3PBT9",'Major retrofit'!$AE$16,"")))&amp;IF(F52="Scenario1PBT10",'Major retrofit'!$AF$16,IF(F52="Scenario2PBT10",'Major retrofit'!$AG$16,IF(F52="Scenario3PBT10",'Major retrofit'!$AH$16,"")))&amp;IF(F52="Scenario1PBT11",'Major retrofit'!$AI$16,IF(F52="Scenario2PBT11",'Major retrofit'!$AJ$16,IF(F52="Scenario3PBT11",'Major retrofit'!$AK$16,"")))&amp;IF(F52="Scenario1PBT12",'Major retrofit'!$AL$16,IF(F52="Scenario2PBT12",'Major retrofit'!$AM$16,IF(F52="Scenario3PBT12",'Major retrofit'!$AN$16,"")))&amp;IF(F52="Scenario1PBT13",'Major retrofit'!$AO$16,IF(F52="Scenario2PBT13",'Major retrofit'!$AP$16,IF(F52="Scenario3PBT13",'Major retrofit'!$AQ$16,"")))&amp;IF(F52="Scenario1PBT14",'Major retrofit'!$AR$16,IF(F52="Scenario2PBT14",'Major retrofit'!$AS$16,IF(F52="Scenario3PBT14",'Major retrofit'!$AT$16,"")))&amp;IF(F52="Scenario1PBT15",'Major retrofit'!$AU$16,IF(F52="Scenario2PBT15",'Major retrofit'!$AV$16,IF(F52="Scenario3PBT15",'Major retrofit'!$AW$16,"")))</f>
        <v/>
      </c>
      <c r="J52" s="117">
        <f t="shared" si="12"/>
        <v>0</v>
      </c>
      <c r="K52" s="117" t="str">
        <f>IF(F52="Scenario1PBT1",'Major retrofit'!$E$18,IF(F52="Scenario2PBT1",'Major retrofit'!$F$18,IF(F52="Scenario3PBT1",'Major retrofit'!$G$18,"")))&amp;IF(F52="Scenario1PBT2",'Major retrofit'!$H$18,IF(F52="Scenario2PBT2",'Major retrofit'!$I$18,IF(F52="Scenario3PBT2",'Major retrofit'!$J$18,"")))&amp;IF(F52="Scenario1PBT3",'Major retrofit'!$K$18,IF(F52="Scenario2PBT3",'Major retrofit'!$L$18,IF(F52="Scenario3PBT3",'Major retrofit'!$M$18,"")))&amp;IF(F52="Scenario1PBT4",'Major retrofit'!$N$18,IF(F52="Scenario2PBT4",'Major retrofit'!$O$18,IF(F52="Scenario3PBT4",'Major retrofit'!$P$18,"")))&amp;IF(F52="Scenario1PBT5",'Major retrofit'!$Q$18,IF(F52="Scenario2PBT5",'Major retrofit'!$R$18,IF(F52="Scenario3PBT5",'Major retrofit'!$S$18,"")))&amp;IF(F52="Scenario1PBT6",'Major retrofit'!$T$18,IF(F52="Scenario2PBT6",'Major retrofit'!$U$18,IF(F52="Scenario3PBT6",'Major retrofit'!$V$18,"")))&amp;IF(F52="Scenario1PBT7",'Major retrofit'!$W$18,IF(F52="Scenario2PBT7",'Major retrofit'!$X$18,IF(F52="Scenario3PBT7",'Major retrofit'!$Y$18,"")))&amp;IF(F52="Scenario1PBT8",'Major retrofit'!$Z$18,IF(F52="Scenario2PBT8",'Major retrofit'!$AA$18,IF(F52="Scenario3PBT8",'Major retrofit'!$AB$18,"")))&amp;IF(F52="Scenario1PBT9",'Major retrofit'!$AC$18,IF(F52="Scenario2PBT9",'Major retrofit'!$AD$18,IF(F52="Scenario3PBT9",'Major retrofit'!$AE$18,"")))&amp;IF(F52="Scenario1PBT10",'Major retrofit'!$AF$18,IF(F52="Scenario2PBT10",'Major retrofit'!$AG$18,IF(F52="Scenario3PBT10",'Major retrofit'!$AH$18,"")))&amp;IF(F52="Scenario1PBT11",'Major retrofit'!$AI$18,IF(F52="Scenario2PBT11",'Major retrofit'!$AJ$18,IF(F52="Scenario3PBT11",'Major retrofit'!$AK$18,"")))&amp;IF(F52="Scenario1PBT12",'Major retrofit'!$AL$18,IF(F52="Scenario2PBT12",'Major retrofit'!$AM$18,IF(F52="Scenario3PBT12",'Major retrofit'!$AN$18,"")))&amp;IF(F52="Scenario1PBT13",'Major retrofit'!$AO$18,IF(F52="Scenario2PBT13",'Major retrofit'!$AP$18,IF(F52="Scenario3PBT13",'Major retrofit'!$AQ$18,"")))&amp;IF(F52="Scenario1PBT14",'Major retrofit'!$AR$18,IF(F52="Scenario2PBT14",'Major retrofit'!$AS$18,IF(F52="Scenario3PBT14",'Major retrofit'!$AT$18,"")))&amp;IF(F52="Scenario1PBT15",'Major retrofit'!$AU$18,IF(F52="Scenario2PBT15",'Major retrofit'!$AV$18,IF(F52="Scenario3PBT15",'Major retrofit'!$AW$18,"")))</f>
        <v/>
      </c>
      <c r="L52" s="117">
        <f t="shared" si="13"/>
        <v>0</v>
      </c>
      <c r="M52" s="117" t="str">
        <f>IF(F52="Scenario1PBT1",'Major retrofit'!$E$20,IF(F52="Scenario2PBT1",'Major retrofit'!$F$20,IF(F52="Scenario3PBT1",'Major retrofit'!$G$20,"")))&amp;IF(F52="Scenario1PBT2",'Major retrofit'!$H$20,IF(F52="Scenario2PBT2",'Major retrofit'!$I$20,IF(F52="Scenario3PBT2",'Major retrofit'!$J$20,"")))&amp;IF(F52="Scenario1PBT3",'Major retrofit'!$K$20,IF(F52="Scenario2PBT3",'Major retrofit'!$L$20,IF(F52="Scenario3PBT3",'Major retrofit'!$M$20,"")))&amp;IF(F52="Scenario1PBT4",'Major retrofit'!$N$20,IF(F52="Scenario2PBT4",'Major retrofit'!$O$20,IF(F52="Scenario3PBT4",'Major retrofit'!$P$20,"")))&amp;IF(F52="Scenario1PBT5",'Major retrofit'!$Q$20,IF(F52="Scenario2PBT5",'Major retrofit'!$R$20,IF(F52="Scenario3PBT5",'Major retrofit'!$S$20,"")))&amp;IF(F52="Scenario1PBT6",'Major retrofit'!$T$20,IF(F52="Scenario2PBT6",'Major retrofit'!$U$20,IF(F52="Scenario3PBT6",'Major retrofit'!$V$20,"")))&amp;IF(F52="Scenario1PBT7",'Major retrofit'!$W$20,IF(F52="Scenario2PBT7",'Major retrofit'!$X$20,IF(F52="Scenario3PBT7",'Major retrofit'!$Y$20,"")))&amp;IF(F52="Scenario1PBT8",'Major retrofit'!$Z$20,IF(F52="Scenario2PBT8",'Major retrofit'!$AA$20,IF(F52="Scenario3PBT8",'Major retrofit'!$AB$20,"")))&amp;IF(F52="Scenario1PBT9",'Major retrofit'!$AC$20,IF(F52="Scenario2PBT9",'Major retrofit'!$AD$20,IF(F52="Scenario3PBT9",'Major retrofit'!$AE$20,"")))&amp;IF(F52="Scenario1PBT10",'Major retrofit'!$AF$20,IF(F52="Scenario2PBT10",'Major retrofit'!$AG$20,IF(F52="Scenario3PBT10",'Major retrofit'!$AH$20,"")))&amp;IF(F52="Scenario1PBT11",'Major retrofit'!$AI$20,IF(F52="Scenario2PBT11",'Major retrofit'!$AJ$20,IF(F52="Scenario3PBT11",'Major retrofit'!$AK$20,"")))&amp;IF(F52="Scenario1PBT12",'Major retrofit'!$AL$20,IF(F52="Scenario2PBT12",'Major retrofit'!$AM$20,IF(F52="Scenario3PBT12",'Major retrofit'!$AN$20,"")))&amp;IF(F52="Scenario1PBT13",'Major retrofit'!$AO$20,IF(F52="Scenario2PBT13",'Major retrofit'!$AP$20,IF(F52="Scenario3PBT13",'Major retrofit'!$AQ$20,"")))&amp;IF(F52="Scenario1PBT14",'Major retrofit'!$AR$20,IF(F52="Scenario2PBT14",'Major retrofit'!$AS$20,IF(F52="Scenario3PBT14",'Major retrofit'!$AT$20,"")))&amp;IF(F52="Scenario1PBT15",'Major retrofit'!$AU$20,IF(F52="Scenario2PBT15",'Major retrofit'!$AV$20,IF(F52="Scenario3PBT15",'Major retrofit'!$AW$20,"")))</f>
        <v/>
      </c>
      <c r="N52" s="118">
        <f t="shared" si="14"/>
        <v>0</v>
      </c>
      <c r="O52" s="206" t="str">
        <f>IF(F52="Scenario1PBT1",'Major retrofit'!$E$23,IF(F52="Scenario2PBT1",'Major retrofit'!$F$23,IF(F52="Scenario3PBT1",'Major retrofit'!$G$23,"")))&amp;IF(F52="Scenario1PBT2",'Major retrofit'!$H$23,IF(F52="Scenario2PBT2",'Major retrofit'!$I$23,IF(F52="Scenario3PBT2",'Major retrofit'!$J$23,"")))&amp;IF(F52="Scenario1PBT3",'Major retrofit'!$K$23,IF(F52="Scenario2PBT3",'Major retrofit'!$L$23,IF(F52="Scenario3PBT3",'Major retrofit'!$M$23,"")))&amp;IF(F52="Scenario1PBT4",'Major retrofit'!$N$23,IF(F52="Scenario2PBT4",'Major retrofit'!$O$23,IF(F52="Scenario3PBT4",'Major retrofit'!$P$23,"")))&amp;IF(F52="Scenario1PBT5",'Major retrofit'!$Q$23,IF(F52="Scenario2PBT5",'Major retrofit'!$R$23,IF(F52="Scenario3PBT5",'Major retrofit'!$S$23,"")))&amp;IF(F52="Scenario1PBT6",'Major retrofit'!$T$23,IF(F52="Scenario2PBT6",'Major retrofit'!$U$23,IF(F52="Scenario3PBT6",'Major retrofit'!$V$23,"")))&amp;IF(F52="Scenario1PBT7",'Major retrofit'!$W$23,IF(F52="Scenario2PBT7",'Major retrofit'!$X$23,IF(F52="Scenario3PBT7",'Major retrofit'!$Y$23,"")))&amp;IF(F52="Scenario1PBT8",'Major retrofit'!$Z$23,IF(F52="Scenario2PBT8",'Major retrofit'!$AA$23,IF(F52="Scenario3PBT8",'Major retrofit'!$AB$23,"")))&amp;IF(F52="Scenario1PBT9",'Major retrofit'!$AC$23,IF(F52="Scenario2PBT9",'Major retrofit'!$AD$23,IF(F52="Scenario3PBT9",'Major retrofit'!$AE$23,"")))&amp;IF(F52="Scenario1PBT10",'Major retrofit'!$AF$23,IF(F52="Scenario2PBT10",'Major retrofit'!$AG$23,IF(F52="Scenario3PBT10",'Major retrofit'!$AH$23,"")))&amp;IF(F52="Scenario1PBT11",'Major retrofit'!$AI$23,IF(F52="Scenario2PBT11",'Major retrofit'!$AJ$23,IF(F52="Scenario3PBT11",'Major retrofit'!$AK$23,"")))&amp;IF(F52="Scenario1PBT12",'Major retrofit'!$AL$23,IF(F52="Scenario2PBT12",'Major retrofit'!$AM$23,IF(F52="Scenario3PBT12",'Major retrofit'!$AN$23,"")))&amp;IF(F52="Scenario1PBT13",'Major retrofit'!$AO$23,IF(F52="Scenario2PBT13",'Major retrofit'!$AP$23,IF(F52="Scenario3PBT13",'Major retrofit'!$AQ$23,"")))&amp;IF(F52="Scenario1PBT14",'Major retrofit'!$AR$23,IF(F52="Scenario2PBT14",'Major retrofit'!$AS$23,IF(F52="Scenario3PBT14",'Major retrofit'!$AT$23,"")))&amp;IF(F52="Scenario1PBT15",'Major retrofit'!$AU$23,IF(F52="Scenario2PBT15",'Major retrofit'!$AV$23,IF(F52="Scenario3PBT15",'Major retrofit'!$AW$23,"")))</f>
        <v/>
      </c>
      <c r="P52" s="117">
        <f t="shared" si="15"/>
        <v>0</v>
      </c>
      <c r="Q52" s="117" t="str">
        <f>IF(F52="Scenario1PBT1",'Major retrofit'!$E$25,IF(F52="Scenario2PBT1",'Major retrofit'!$F$25,IF(F52="Scenario3PBT1",'Major retrofit'!$G$25,"")))&amp;IF(F52="Scenario1PBT2",'Major retrofit'!$H$25,IF(F52="Scenario2PBT2",'Major retrofit'!$I$25,IF(F52="Scenario3PBT2",'Major retrofit'!$J$25,"")))&amp;IF(F52="Scenario1PBT3",'Major retrofit'!$K$25,IF(F52="Scenario2PBT3",'Major retrofit'!$L$25,IF(F52="Scenario3PBT3",'Major retrofit'!$M$25,"")))&amp;IF(F52="Scenario1PBT4",'Major retrofit'!$N$25,IF(F52="Scenario2PBT4",'Major retrofit'!$O$25,IF(F52="Scenario3PBT4",'Major retrofit'!$P$25,"")))&amp;IF(F52="Scenario1PBT5",'Major retrofit'!$Q$25,IF(F52="Scenario2PBT5",'Major retrofit'!$R$25,IF(F52="Scenario3PBT5",'Major retrofit'!$S$25,"")))&amp;IF(F52="Scenario1PBT6",'Major retrofit'!$T$25,IF(F52="Scenario2PBT6",'Major retrofit'!$U$25,IF(F52="Scenario3PBT6",'Major retrofit'!$V$25,"")))&amp;IF(F52="Scenario1PBT7",'Major retrofit'!$W$25,IF(F52="Scenario2PBT7",'Major retrofit'!$X$25,IF(F52="Scenario3PBT7",'Major retrofit'!$Y$25,"")))&amp;IF(F52="Scenario1PBT8",'Major retrofit'!$Z$25,IF(F52="Scenario2PBT8",'Major retrofit'!$AA$25,IF(F52="Scenario3PBT8",'Major retrofit'!$AB$25,"")))&amp;IF(F52="Scenario1PBT9",'Major retrofit'!$AC$25,IF(F52="Scenario2PBT9",'Major retrofit'!$AD$25,IF(F52="Scenario3PBT9",'Major retrofit'!$AE$25,"")))&amp;IF(F52="Scenario1PBT10",'Major retrofit'!$AF$25,IF(F52="Scenario2PBT10",'Major retrofit'!$AG$25,IF(F52="Scenario3PBT10",'Major retrofit'!$AH$25,"")))&amp;IF(F52="Scenario1PBT11",'Major retrofit'!$AI$25,IF(F52="Scenario2PBT11",'Major retrofit'!$AJ$25,IF(F52="Scenario3PBT11",'Major retrofit'!$AK$25,"")))&amp;IF(F52="Scenario1PBT12",'Major retrofit'!$AL$25,IF(F52="Scenario2PBT12",'Major retrofit'!$AM$25,IF(F52="Scenario3PBT12",'Major retrofit'!$AN$25,"")))&amp;IF(F52="Scenario1PBT13",'Major retrofit'!$AO$25,IF(F52="Scenario2PBT13",'Major retrofit'!$AP$25,IF(F52="Scenario3PBT13",'Major retrofit'!$AQ$25,"")))&amp;IF(F52="Scenario1PBT14",'Major retrofit'!$AR$25,IF(F52="Scenario2PBT14",'Major retrofit'!$AS$25,IF(F52="Scenario3PBT14",'Major retrofit'!$AT$25,"")))&amp;IF(F52="Scenario1PBT15",'Major retrofit'!$AU$25,IF(F52="Scenario2PBT15",'Major retrofit'!$AV$25,IF(F52="Scenario3PBT15",'Major retrofit'!$AW$25,"")))</f>
        <v/>
      </c>
      <c r="R52" s="117">
        <f t="shared" si="16"/>
        <v>0</v>
      </c>
      <c r="S52" s="117" t="str">
        <f>IF(F52="Scenario1PBT1",'Major retrofit'!$E$27,IF(F52="Scenario2PBT1",'Major retrofit'!$F$27,IF(F52="Scenario3PBT1",'Major retrofit'!$G$27,"")))&amp;IF(F52="Scenario1PBT2",'Major retrofit'!$H$27,IF(F52="Scenario2PBT2",'Major retrofit'!$I$27,IF(F52="Scenario3PBT2",'Major retrofit'!$J$27,"")))&amp;IF(F52="Scenario1PBT3",'Major retrofit'!$K$27,IF(F52="Scenario2PBT3",'Major retrofit'!$L$27,IF(F52="Scenario3PBT3",'Major retrofit'!$M$27,"")))&amp;IF(F52="Scenario1PBT4",'Major retrofit'!$N$27,IF(F52="Scenario2PBT4",'Major retrofit'!$O$27,IF(F52="Scenario3PBT4",'Major retrofit'!$P$27,"")))&amp;IF(F52="Scenario1PBT5",'Major retrofit'!$Q$27,IF(F52="Scenario2PBT5",'Major retrofit'!$R$27,IF(F52="Scenario3PBT5",'Major retrofit'!$S$27,"")))&amp;IF(F52="Scenario1PBT6",'Major retrofit'!$T$27,IF(F52="Scenario2PBT6",'Major retrofit'!$U$27,IF(F52="Scenario3PBT6",'Major retrofit'!$V$27,"")))&amp;IF(F52="Scenario1PBT7",'Major retrofit'!$W$27,IF(F52="Scenario2PBT7",'Major retrofit'!$X$27,IF(F52="Scenario3PBT7",'Major retrofit'!$Y$27,"")))&amp;IF(F52="Scenario1PBT8",'Major retrofit'!$Z$27,IF(F52="Scenario2PBT8",'Major retrofit'!$AA$27,IF(F52="Scenario3PBT8",'Major retrofit'!$AB$27,"")))&amp;IF(F52="Scenario1PBT9",'Major retrofit'!$AC$27,IF(F52="Scenario2PBT9",'Major retrofit'!$AD$27,IF(F52="Scenario3PBT9",'Major retrofit'!$AE$27,"")))&amp;IF(F52="Scenario1PBT10",'Major retrofit'!$AF$27,IF(F52="Scenario2PBT10",'Major retrofit'!$AG$27,IF(F52="Scenario3PBT10",'Major retrofit'!$AH$27,"")))&amp;IF(F52="Scenario1PBT11",'Major retrofit'!$AI$27,IF(F52="Scenario2PBT11",'Major retrofit'!$AJ$27,IF(F52="Scenario3PBT11",'Major retrofit'!$AK$27,"")))&amp;IF(F52="Scenario1PBT12",'Major retrofit'!$AL$27,IF(F52="Scenario2PBT12",'Major retrofit'!$AM$27,IF(F52="Scenario3PBT12",'Major retrofit'!$AN$27,"")))&amp;IF(F52="Scenario1PBT13",'Major retrofit'!$AO$27,IF(F52="Scenario2PBT13",'Major retrofit'!$AP$27,IF(F52="Scenario3PBT13",'Major retrofit'!$AQ$27,"")))&amp;IF(F52="Scenario1PBT14",'Major retrofit'!$AR$27,IF(F52="Scenario2PBT14",'Major retrofit'!$AS$27,IF(F52="Scenario3PBT14",'Major retrofit'!$AT$27,"")))&amp;IF(F52="Scenario1PBT15",'Major retrofit'!$AU$27,IF(F52="Scenario2PBT15",'Major retrofit'!$AV$27,IF(F52="Scenario3PBT15",'Major retrofit'!$AW$27,"")))</f>
        <v/>
      </c>
      <c r="T52" s="207">
        <f t="shared" si="17"/>
        <v>0</v>
      </c>
      <c r="U52" s="206" t="str">
        <f>IF(F52="Scenario1PBT1",'Major retrofit'!$E$38,IF(F52="Scenario2PBT1",'Major retrofit'!$F$38,IF(F52="Scenario3PBT1",'Major retrofit'!$G$38,"")))&amp;IF(F52="Scenario1PBT2",'Major retrofit'!$H$38,IF(F52="Scenario2PBT2",'Major retrofit'!$I$38,IF(F52="Scenario3PBT2",'Major retrofit'!$J$38,"")))&amp;IF(F52="Scenario1PBT3",'Major retrofit'!$K$38,IF(F52="Scenario2PBT3",'Major retrofit'!$L$38,IF(F52="Scenario3PBT3",'Major retrofit'!$M$38,"")))&amp;IF(F52="Scenario1PBT4",'Major retrofit'!$N$38,IF(F52="Scenario2PBT4",'Major retrofit'!$O$38,IF(F52="Scenario3PBT4",'Major retrofit'!$P$38,"")))&amp;IF(F52="Scenario1PBT5",'Major retrofit'!$Q$38,IF(F52="Scenario2PBT5",'Major retrofit'!$R$38,IF(F52="Scenario3PBT5",'Major retrofit'!$S$38,"")))&amp;IF(F52="Scenario1PBT6",'Major retrofit'!$T$38,IF(F52="Scenario2PBT6",'Major retrofit'!$U$38,IF(F52="Scenario3PBT6",'Major retrofit'!$V$38,"")))&amp;IF(F52="Scenario1PBT7",'Major retrofit'!$W$38,IF(F52="Scenario2PBT7",'Major retrofit'!$X$38,IF(F52="Scenario3PBT7",'Major retrofit'!$Y$38,"")))&amp;IF(F52="Scenario1PBT8",'Major retrofit'!$Z$38,IF(F52="Scenario2PBT8",'Major retrofit'!$AA$38,IF(F52="Scenario3PBT8",'Major retrofit'!$AB$38,"")))&amp;IF(F52="Scenario1PBT9",'Major retrofit'!$AC$38,IF(F52="Scenario2PBT9",'Major retrofit'!$AD$38,IF(F52="Scenario3PBT9",'Major retrofit'!$AE$38,"")))&amp;IF(F52="Scenario1PBT10",'Major retrofit'!$AF$38,IF(F52="Scenario2PBT10",'Major retrofit'!$AG$38,IF(F52="Scenario3PBT10",'Major retrofit'!$AH$38,"")))&amp;IF(F52="Scenario1PBT11",'Major retrofit'!$AI$38,IF(F52="Scenario2PBT11",'Major retrofit'!$AJ$38,IF(F52="Scenario3PBT11",'Major retrofit'!$AK$38,"")))&amp;IF(F52="Scenario1PBT12",'Major retrofit'!$AL$38,IF(F52="Scenario2PBT12",'Major retrofit'!$AM$38,IF(F52="Scenario3PBT12",'Major retrofit'!$AN$38,"")))&amp;IF(F52="Scenario1PBT13",'Major retrofit'!$AO$38,IF(F52="Scenario2PBT13",'Major retrofit'!$AP$38,IF(F52="Scenario3PBT13",'Major retrofit'!$AQ$38,"")))&amp;IF(F52="Scenario1PBT14",'Major retrofit'!$AR$38,IF(F52="Scenario2PBT14",'Major retrofit'!$AS$38,IF(F52="Scenario3PBT14",'Major retrofit'!$AT$38,"")))&amp;IF(F52="Scenario1PBT15",'Major retrofit'!$AU$38,IF(F52="Scenario2PBT15",'Major retrofit'!$AV$38,IF(F52="Scenario3PBT15",'Major retrofit'!$AW$38,"")))</f>
        <v/>
      </c>
      <c r="V52" s="117">
        <f t="shared" si="18"/>
        <v>0</v>
      </c>
      <c r="W52" s="117" t="str">
        <f>IF(F52="Scenario1PBT1",'Major retrofit'!$E$40,IF(F52="Scenario2PBT1",'Major retrofit'!$F$40,IF(F52="Scenario3PBT1",'Major retrofit'!$G$40,"")))&amp;IF(F52="Scenario1PBT2",'Major retrofit'!$H$40,IF(F52="Scenario2PBT2",'Major retrofit'!$I$40,IF(F52="Scenario3PBT2",'Major retrofit'!$J$40,"")))&amp;IF(F52="Scenario1PBT3",'Major retrofit'!$K$40,IF(F52="Scenario2PBT3",'Major retrofit'!$L$40,IF(F52="Scenario3PBT3",'Major retrofit'!$M$40,"")))&amp;IF(F52="Scenario1PBT4",'Major retrofit'!$N$40,IF(F52="Scenario2PBT4",'Major retrofit'!$O$40,IF(F52="Scenario3PBT4",'Major retrofit'!$P$40,"")))&amp;IF(F52="Scenario1PBT5",'Major retrofit'!$Q$40,IF(F52="Scenario2PBT5",'Major retrofit'!$R$40,IF(F52="Scenario3PBT5",'Major retrofit'!$S$40,"")))&amp;IF(F52="Scenario1PBT6",'Major retrofit'!$T$40,IF(F52="Scenario2PBT6",'Major retrofit'!$U$40,IF(F52="Scenario3PBT6",'Major retrofit'!$V$40,"")))&amp;IF(F52="Scenario1PBT7",'Major retrofit'!$W$40,IF(F52="Scenario2PBT7",'Major retrofit'!$X$40,IF(F52="Scenario3PBT7",'Major retrofit'!$Y$40,"")))&amp;IF(F52="Scenario1PBT8",'Major retrofit'!$Z$40,IF(F52="Scenario2PBT8",'Major retrofit'!$AA$40,IF(F52="Scenario3PBT8",'Major retrofit'!$AB$40,"")))&amp;IF(F52="Scenario1PBT9",'Major retrofit'!$AC$40,IF(F52="Scenario2PBT9",'Major retrofit'!$AD$40,IF(F52="Scenario3PBT9",'Major retrofit'!$AE$40,"")))&amp;IF(F52="Scenario1PBT10",'Major retrofit'!$AF$40,IF(F52="Scenario2PBT10",'Major retrofit'!$AG$40,IF(F52="Scenario3PBT10",'Major retrofit'!$AH$40,"")))&amp;IF(F52="Scenario1PBT11",'Major retrofit'!$AI$40,IF(F52="Scenario2PBT11",'Major retrofit'!$AJ$40,IF(F52="Scenario3PBT11",'Major retrofit'!$AK$40,"")))&amp;IF(F52="Scenario1PBT12",'Major retrofit'!$AL$40,IF(F52="Scenario2PBT12",'Major retrofit'!$AM$40,IF(F52="Scenario3PBT12",'Major retrofit'!$AN$40,"")))&amp;IF(F52="Scenario1PBT13",'Major retrofit'!$AO$40,IF(F52="Scenario2PBT13",'Major retrofit'!$AP$40,IF(F52="Scenario3PBT13",'Major retrofit'!$AQ$40,"")))&amp;IF(F52="Scenario1PBT14",'Major retrofit'!$AR$40,IF(F52="Scenario2PBT14",'Major retrofit'!$AS$40,IF(F52="Scenario3PBT14",'Major retrofit'!$AT$40,"")))&amp;IF(F52="Scenario1PBT15",'Major retrofit'!$AU$40,IF(F52="Scenario2PBT15",'Major retrofit'!$AV$40,IF(F52="Scenario3PBT15",'Major retrofit'!$AW$40,"")))</f>
        <v/>
      </c>
      <c r="X52" s="117">
        <f t="shared" si="19"/>
        <v>0</v>
      </c>
      <c r="Y52" s="117" t="str">
        <f>IF(F52="Scenario1PBT1",'Major retrofit'!$E$42,IF(F52="Scenario2PBT1",'Major retrofit'!$F$42,IF(F52="Scenario3PBT1",'Major retrofit'!$G$42,"")))&amp;IF(F52="Scenario1PBT2",'Major retrofit'!$H$42,IF(F52="Scenario2PBT2",'Major retrofit'!$I$42,IF(F52="Scenario3PBT2",'Major retrofit'!$J$42,"")))&amp;IF(F52="Scenario1PBT3",'Major retrofit'!$K$42,IF(F52="Scenario2PBT3",'Major retrofit'!$L$42,IF(F52="Scenario3PBT3",'Major retrofit'!$M$42,"")))&amp;IF(F52="Scenario1PBT4",'Major retrofit'!$N$42,IF(F52="Scenario2PBT4",'Major retrofit'!$O$42,IF(F52="Scenario3PBT4",'Major retrofit'!$P$42,"")))&amp;IF(F52="Scenario1PBT5",'Major retrofit'!$Q$42,IF(F52="Scenario2PBT5",'Major retrofit'!$R$42,IF(F52="Scenario3PBT5",'Major retrofit'!$S$42,"")))&amp;IF(F52="Scenario1PBT6",'Major retrofit'!$T$42,IF(F52="Scenario2PBT6",'Major retrofit'!$U$42,IF(F52="Scenario3PBT6",'Major retrofit'!$V$42,"")))&amp;IF(F52="Scenario1PBT7",'Major retrofit'!$W$42,IF(F52="Scenario2PBT7",'Major retrofit'!$X$42,IF(F52="Scenario3PBT7",'Major retrofit'!$Y$42,"")))&amp;IF(F52="Scenario1PBT8",'Major retrofit'!$Z$42,IF(F52="Scenario2PBT8",'Major retrofit'!$AA$42,IF(F52="Scenario3PBT8",'Major retrofit'!$AB$42,"")))&amp;IF(F52="Scenario1PBT9",'Major retrofit'!$AC$42,IF(F52="Scenario2PBT9",'Major retrofit'!$AD$42,IF(F52="Scenario3PBT9",'Major retrofit'!$AE$42,"")))&amp;IF(F52="Scenario1PBT10",'Major retrofit'!$AF$42,IF(F52="Scenario2PBT10",'Major retrofit'!$AG$42,IF(F52="Scenario3PBT10",'Major retrofit'!$AH$42,"")))&amp;IF(F52="Scenario1PBT11",'Major retrofit'!$AI$42,IF(F52="Scenario2PBT11",'Major retrofit'!$AJ$42,IF(F52="Scenario3PBT11",'Major retrofit'!$AK$42,"")))&amp;IF(F52="Scenario1PBT12",'Major retrofit'!$AL$42,IF(F52="Scenario2PBT12",'Major retrofit'!$AM$42,IF(F52="Scenario3PBT12",'Major retrofit'!$AN$42,"")))&amp;IF(F52="Scenario1PBT13",'Major retrofit'!$AO$42,IF(F52="Scenario2PBT13",'Major retrofit'!$AP$42,IF(F52="Scenario3PBT13",'Major retrofit'!$AQ$42,"")))&amp;IF(F52="Scenario1PBT14",'Major retrofit'!$AR$42,IF(F52="Scenario2PBT14",'Major retrofit'!$AS$42,IF(F52="Scenario3PBT14",'Major retrofit'!$AT$42,"")))&amp;IF(F52="Scenario1PBT15",'Major retrofit'!$AU$42,IF(F52="Scenario2PBT15",'Major retrofit'!$AV$42,IF(F52="Scenario3PBT15",'Major retrofit'!$AW$42,"")))</f>
        <v/>
      </c>
      <c r="Z52" s="117">
        <f t="shared" si="20"/>
        <v>0</v>
      </c>
      <c r="AA52" s="178" t="str">
        <f>IF(F52="Scenario1PBT1",'Major retrofit'!$E$101,IF(F52="Scenario2PBT1",'Major retrofit'!$F$101,IF(F52="Scenario3PBT1",'Major retrofit'!$G$101,"")))&amp;IF(F52="Scenario1PBT2",'Major retrofit'!$H$101,IF(F52="Scenario2PBT2",'Major retrofit'!$I$101,IF(F52="Scenario3PBT2",'Major retrofit'!$J$101,"")))&amp;IF(F52="Scenario1PBT3",'Major retrofit'!$K$101,IF(F52="Scenario2PBT3",'Major retrofit'!$L$101,IF(F52="Scenario3PBT3",'Major retrofit'!$M$101,"")))&amp;IF(F52="Scenario1PBT4",'Major retrofit'!$N$101,IF(F52="Scenario2PBT4",'Major retrofit'!$O$101,IF(F52="Scenario3PBT4",'Major retrofit'!$P$101,"")))&amp;IF(F52="Scenario1PBT5",'Major retrofit'!$Q$101,IF(F52="Scenario2PBT5",'Major retrofit'!$R$101,IF(F52="Scenario3PBT5",'Major retrofit'!$S$101,"")))&amp;IF(F52="Scenario1PBT6",'Major retrofit'!$T$101,IF(F52="Scenario2PBT6",'Major retrofit'!$U$101,IF(F52="Scenario3PBT6",'Major retrofit'!$V$101,"")))&amp;IF(F52="Scenario1PBT7",'Major retrofit'!$W$101,IF(F52="Scenario2PBT7",'Major retrofit'!$X$101,IF(F52="Scenario3PBT7",'Major retrofit'!$Y$101,"")))&amp;IF(F52="Scenario1PBT8",'Major retrofit'!$Z$101,IF(F52="Scenario2PBT8",'Major retrofit'!$AA$101,IF(F52="Scenario3PBT8",'Major retrofit'!$AB$101,"")))&amp;IF(F52="Scenario1PBT9",'Major retrofit'!$AC$101,IF(F52="Scenario2PBT9",'Major retrofit'!$AD$101,IF(F52="Scenario3PBT9",'Major retrofit'!$AE$101,"")))&amp;IF(F52="Scenario1PBT10",'Major retrofit'!$AF$101,IF(F52="Scenario2PBT10",'Major retrofit'!$AG$101,IF(F52="Scenario3PBT10",'Major retrofit'!$AH$101,"")))&amp;IF(F52="Scenario1PBT11",'Major retrofit'!$AI$101,IF(F52="Scenario2PBT11",'Major retrofit'!$AJ$101,IF(F52="Scenario3PBT11",'Major retrofit'!$AK$101,"")))&amp;IF(F52="Scenario1PBT12",'Major retrofit'!$AL$101,IF(F52="Scenario2PBT12",'Major retrofit'!$AM$101,IF(F52="Scenario3PBT12",'Major retrofit'!$AN$101,"")))&amp;IF(F52="Scenario1PBT13",'Major retrofit'!$AO$101,IF(F52="Scenario2PBT13",'Major retrofit'!$AP$101,IF(F52="Scenario3PBT13",'Major retrofit'!$AQ$101,"")))&amp;IF(F52="Scenario1PBT14",'Major retrofit'!$AR$101,IF(F52="Scenario2PBT14",'Major retrofit'!$AS$101,IF(F52="Scenario3PBT14",'Major retrofit'!$AT$101,"")))&amp;IF(F52="Scenario1PBT15",'Major retrofit'!$AU$101,IF(F52="Scenario2PBT15",'Major retrofit'!$AV$101,IF(F52="Scenario3PBT15",'Major retrofit'!$AW$101,"")))</f>
        <v/>
      </c>
      <c r="AB52" s="179">
        <f t="shared" si="21"/>
        <v>0</v>
      </c>
      <c r="AC52" s="208">
        <f>IFERROR('Projection_Base-case'!G52-G52,0)</f>
        <v>0</v>
      </c>
      <c r="AD52" s="117">
        <f t="shared" si="24"/>
        <v>0</v>
      </c>
      <c r="AE52" s="117">
        <f>IFERROR(100*AC52/'Projection_Base-case'!G52,0)</f>
        <v>0</v>
      </c>
      <c r="AF52" s="117">
        <f>IFERROR('Projection_Base-case'!I52-I52,0)</f>
        <v>0</v>
      </c>
      <c r="AG52" s="117">
        <f t="shared" si="25"/>
        <v>0</v>
      </c>
      <c r="AH52" s="117">
        <f>IFERROR(100*AF52/'Projection_Base-case'!I52,0)</f>
        <v>0</v>
      </c>
      <c r="AI52" s="117">
        <f>IFERROR('Projection_Base-case'!K52-K52,0)</f>
        <v>0</v>
      </c>
      <c r="AJ52" s="117">
        <f t="shared" si="26"/>
        <v>0</v>
      </c>
      <c r="AK52" s="117">
        <f>IFERROR(100*AI52/'Projection_Base-case'!K52,0)</f>
        <v>0</v>
      </c>
      <c r="AL52" s="117">
        <f>IFERROR(M52-'Projection_Base-case'!M52,0)</f>
        <v>0</v>
      </c>
      <c r="AM52" s="117">
        <f t="shared" si="27"/>
        <v>0</v>
      </c>
      <c r="AN52" s="179">
        <f>IFERROR(IF('Projection_Base-case'!N52&gt;0,100*AM52/'Projection_Base-case'!N52,100*AM52/N52),0)</f>
        <v>0</v>
      </c>
      <c r="AO52" s="206">
        <f>IFERROR('Projection_Base-case'!O52-O52,0)</f>
        <v>0</v>
      </c>
      <c r="AP52" s="117">
        <f t="shared" si="28"/>
        <v>0</v>
      </c>
      <c r="AQ52" s="117">
        <f>IFERROR(100*AO52/'Projection_Base-case'!O52,0)</f>
        <v>0</v>
      </c>
      <c r="AR52" s="117">
        <f>IFERROR('Projection_Base-case'!Q52-Q52,0)</f>
        <v>0</v>
      </c>
      <c r="AS52" s="117">
        <f t="shared" si="29"/>
        <v>0</v>
      </c>
      <c r="AT52" s="117">
        <f>IFERROR(100*AR52/'Projection_Base-case'!Q52,0)</f>
        <v>0</v>
      </c>
      <c r="AU52" s="117">
        <f>IFERROR('Projection_Base-case'!S52-S52,0)</f>
        <v>0</v>
      </c>
      <c r="AV52" s="117">
        <f t="shared" si="30"/>
        <v>0</v>
      </c>
      <c r="AW52" s="118">
        <f>IFERROR(100*AU52/'Projection_Base-case'!S52,0)</f>
        <v>0</v>
      </c>
      <c r="AX52" s="206">
        <f>IFERROR('Projection_Base-case'!U52-U52,0)</f>
        <v>0</v>
      </c>
      <c r="AY52" s="117">
        <f t="shared" si="31"/>
        <v>0</v>
      </c>
      <c r="AZ52" s="117">
        <f>IFERROR(100*AX52/'Projection_Base-case'!U52,0)</f>
        <v>0</v>
      </c>
      <c r="BA52" s="117">
        <f>IFERROR('Projection_Base-case'!W52-W52,0)</f>
        <v>0</v>
      </c>
      <c r="BB52" s="117">
        <f t="shared" si="32"/>
        <v>0</v>
      </c>
      <c r="BC52" s="117">
        <f>IFERROR(100*BA52/'Projection_Base-case'!W52,0)</f>
        <v>0</v>
      </c>
      <c r="BD52" s="117">
        <f>IFERROR('Projection_Base-case'!Y52-Y52,0)</f>
        <v>0</v>
      </c>
      <c r="BE52" s="117">
        <f t="shared" si="33"/>
        <v>0</v>
      </c>
      <c r="BF52" s="117">
        <f>IFERROR(100*BD52/'Projection_Base-case'!Y52,0)</f>
        <v>0</v>
      </c>
      <c r="BG52" s="178">
        <f t="shared" si="22"/>
        <v>0</v>
      </c>
      <c r="BH52" s="179">
        <f t="shared" si="23"/>
        <v>0</v>
      </c>
    </row>
    <row r="53" spans="1:60" ht="15" thickBot="1">
      <c r="A53" s="205">
        <v>48</v>
      </c>
      <c r="B53" s="119">
        <f>IF('Projection_Base-case'!B53&lt;&gt;"",'Projection_Base-case'!B53,0)</f>
        <v>0</v>
      </c>
      <c r="C53" s="119">
        <f>IF('Projection_Base-case'!C53&lt;&gt;"",'Projection_Base-case'!C53,0)</f>
        <v>0</v>
      </c>
      <c r="D53" s="119">
        <f>IF('Projection_Base-case'!D53&lt;&gt;"",'Projection_Base-case'!D53,0)</f>
        <v>0</v>
      </c>
      <c r="E53" s="263" t="str">
        <f>IF(AND('Résultats major'!$AC$3="OUI",'Résultats major'!E52&lt;&gt;""),'Résultats major'!E52,IF(OR(D53="PBT1",D53="PBT2",D53="PBT3",D53="PBT4",D53="PBT5",D53="PBT6",D53="PBT7",D53="PBT8",D53="PBT10"),"Scenario1",IF(D53="PBT9","Scenario2","")))</f>
        <v/>
      </c>
      <c r="F53" s="202" t="str">
        <f t="shared" si="10"/>
        <v>0</v>
      </c>
      <c r="G53" s="177" t="str">
        <f>IF(F53="Scenario1PBT1",'Major retrofit'!$E$6,IF(F53="Scenario2PBT1",'Major retrofit'!$F$6,IF(F53="Scenario3PBT1",'Major retrofit'!$G$6,"")))&amp;IF(F53="Scenario1PBT2",'Major retrofit'!$H$6,IF(F53="Scenario2PBT2",'Major retrofit'!$I$6,IF(F53="Scenario3PBT2",'Major retrofit'!$J$6,"")))&amp;IF(F53="Scenario1PBT3",'Major retrofit'!$K$6,IF(F53="Scenario2PBT3",'Major retrofit'!$L$6,IF(F53="Scenario3PBT3",'Major retrofit'!$M$6,"")))&amp;IF(F53="Scenario1PBT4",'Major retrofit'!$N$6,IF(F53="Scenario2PBT4",'Major retrofit'!$O$6,IF(F53="Scenario3PBT4",'Major retrofit'!$P$6,"")))&amp;IF(F53="Scenario1PBT5",'Major retrofit'!$Q$6,IF(F53="Scenario2PBT5",'Major retrofit'!$R$6,IF(F53="Scenario3PBT5",'Major retrofit'!$S$6,"")))&amp;IF(F53="Scenario1PBT6",'Major retrofit'!$T$6,IF(F53="Scenario2PBT6",'Major retrofit'!$U$6,IF(F53="Scenario3PBT6",'Major retrofit'!$V$6,"")))&amp;IF(F53="Scenario1PBT7",'Major retrofit'!$W$6,IF(F53="Scenario2PBT7",'Major retrofit'!$X$6,IF(F53="Scenario3PBT7",'Major retrofit'!$Y$6,"")))&amp;IF(F53="Scenario1PBT8",'Major retrofit'!$Z$6,IF(F53="Scenario2PBT8",'Major retrofit'!$AA$6,IF(F53="Scenario3PBT8",'Major retrofit'!$AB$6,"")))&amp;IF(F53="Scenario1PBT9",'Major retrofit'!$AC$6,IF(F53="Scenario2PBT9",'Major retrofit'!$AD$6,IF(F53="Scenario3PBT9",'Major retrofit'!$AE$6,"")))&amp;IF(F53="Scenario1PBT10",'Major retrofit'!$AF$6,IF(F53="Scenario2PBT10",'Major retrofit'!$AG$6,IF(F53="Scenario3PBT10",'Major retrofit'!$AH$6,"")))&amp;IF(F53="Scenario1PBT11",'Major retrofit'!$AI$6,IF(F53="Scenario2PBT11",'Major retrofit'!$AJ$6,IF(F53="Scenario3PBT11",'Major retrofit'!$AK$6,"")))&amp;IF(F53="Scenario1PBT12",'Major retrofit'!$AL$6,IF(F53="Scenario2PBT12",'Major retrofit'!$AM$6,IF(F53="Scenario3PBT12",'Major retrofit'!$AN$6,"")))&amp;IF(F53="Scenario1PBT13",'Major retrofit'!$AO$6,IF(F53="Scenario2PBT13",'Major retrofit'!$AP$6,IF(F53="Scenario3PBT13",'Major retrofit'!$AQ$6,"")))&amp;IF(F53="Scenario1PBT14",'Major retrofit'!$AR$6,IF(F53="Scenario2PBT14",'Major retrofit'!$AS$6,IF(F53="Scenario3PBT14",'Major retrofit'!$AT$6,"")))&amp;IF(F53="Scenario1PBT15",'Major retrofit'!$AU$6,IF(F53="Scenario2PBT15",'Major retrofit'!$AV$6,IF(F53="Scenario3PBT15",'Major retrofit'!$AW$6,"")))</f>
        <v/>
      </c>
      <c r="H53" s="117">
        <f t="shared" si="11"/>
        <v>0</v>
      </c>
      <c r="I53" s="178" t="str">
        <f>IF(F53="Scenario1PBT1",'Major retrofit'!$E$16,IF(F53="Scenario2PBT1",'Major retrofit'!$F$16,IF(F53="Scenario3PBT1",'Major retrofit'!$G$16,"")))&amp;IF(F53="Scenario1PBT2",'Major retrofit'!$H$16,IF(F53="Scenario2PBT2",'Major retrofit'!$I$16,IF(F53="Scenario3PBT2",'Major retrofit'!$J$16,"")))&amp;IF(F53="Scenario1PBT3",'Major retrofit'!$K$16,IF(F53="Scenario2PBT3",'Major retrofit'!$L$16,IF(F53="Scenario3PBT3",'Major retrofit'!$M$16,"")))&amp;IF(F53="Scenario1PBT4",'Major retrofit'!$N$16,IF(F53="Scenario2PBT4",'Major retrofit'!$O$16,IF(F53="Scenario3PBT4",'Major retrofit'!$P$16,"")))&amp;IF(F53="Scenario1PBT5",'Major retrofit'!$Q$16,IF(F53="Scenario2PBT5",'Major retrofit'!$R$16,IF(F53="Scenario3PBT5",'Major retrofit'!$S$16,"")))&amp;IF(F53="Scenario1PBT6",'Major retrofit'!$T$16,IF(F53="Scenario2PBT6",'Major retrofit'!$U$16,IF(F53="Scenario3PBT6",'Major retrofit'!$V$16,"")))&amp;IF(F53="Scenario1PBT7",'Major retrofit'!$W$16,IF(F53="Scenario2PBT7",'Major retrofit'!$X$16,IF(F53="Scenario3PBT7",'Major retrofit'!$Y$16,"")))&amp;IF(F53="Scenario1PBT8",'Major retrofit'!$Z$16,IF(F53="Scenario2PBT8",'Major retrofit'!$AA$16,IF(F53="Scenario3PBT8",'Major retrofit'!$AB$16,"")))&amp;IF(F53="Scenario1PBT9",'Major retrofit'!$AC$16,IF(F53="Scenario2PBT9",'Major retrofit'!$AD$16,IF(F53="Scenario3PBT9",'Major retrofit'!$AE$16,"")))&amp;IF(F53="Scenario1PBT10",'Major retrofit'!$AF$16,IF(F53="Scenario2PBT10",'Major retrofit'!$AG$16,IF(F53="Scenario3PBT10",'Major retrofit'!$AH$16,"")))&amp;IF(F53="Scenario1PBT11",'Major retrofit'!$AI$16,IF(F53="Scenario2PBT11",'Major retrofit'!$AJ$16,IF(F53="Scenario3PBT11",'Major retrofit'!$AK$16,"")))&amp;IF(F53="Scenario1PBT12",'Major retrofit'!$AL$16,IF(F53="Scenario2PBT12",'Major retrofit'!$AM$16,IF(F53="Scenario3PBT12",'Major retrofit'!$AN$16,"")))&amp;IF(F53="Scenario1PBT13",'Major retrofit'!$AO$16,IF(F53="Scenario2PBT13",'Major retrofit'!$AP$16,IF(F53="Scenario3PBT13",'Major retrofit'!$AQ$16,"")))&amp;IF(F53="Scenario1PBT14",'Major retrofit'!$AR$16,IF(F53="Scenario2PBT14",'Major retrofit'!$AS$16,IF(F53="Scenario3PBT14",'Major retrofit'!$AT$16,"")))&amp;IF(F53="Scenario1PBT15",'Major retrofit'!$AU$16,IF(F53="Scenario2PBT15",'Major retrofit'!$AV$16,IF(F53="Scenario3PBT15",'Major retrofit'!$AW$16,"")))</f>
        <v/>
      </c>
      <c r="J53" s="117">
        <f t="shared" si="12"/>
        <v>0</v>
      </c>
      <c r="K53" s="117" t="str">
        <f>IF(F53="Scenario1PBT1",'Major retrofit'!$E$18,IF(F53="Scenario2PBT1",'Major retrofit'!$F$18,IF(F53="Scenario3PBT1",'Major retrofit'!$G$18,"")))&amp;IF(F53="Scenario1PBT2",'Major retrofit'!$H$18,IF(F53="Scenario2PBT2",'Major retrofit'!$I$18,IF(F53="Scenario3PBT2",'Major retrofit'!$J$18,"")))&amp;IF(F53="Scenario1PBT3",'Major retrofit'!$K$18,IF(F53="Scenario2PBT3",'Major retrofit'!$L$18,IF(F53="Scenario3PBT3",'Major retrofit'!$M$18,"")))&amp;IF(F53="Scenario1PBT4",'Major retrofit'!$N$18,IF(F53="Scenario2PBT4",'Major retrofit'!$O$18,IF(F53="Scenario3PBT4",'Major retrofit'!$P$18,"")))&amp;IF(F53="Scenario1PBT5",'Major retrofit'!$Q$18,IF(F53="Scenario2PBT5",'Major retrofit'!$R$18,IF(F53="Scenario3PBT5",'Major retrofit'!$S$18,"")))&amp;IF(F53="Scenario1PBT6",'Major retrofit'!$T$18,IF(F53="Scenario2PBT6",'Major retrofit'!$U$18,IF(F53="Scenario3PBT6",'Major retrofit'!$V$18,"")))&amp;IF(F53="Scenario1PBT7",'Major retrofit'!$W$18,IF(F53="Scenario2PBT7",'Major retrofit'!$X$18,IF(F53="Scenario3PBT7",'Major retrofit'!$Y$18,"")))&amp;IF(F53="Scenario1PBT8",'Major retrofit'!$Z$18,IF(F53="Scenario2PBT8",'Major retrofit'!$AA$18,IF(F53="Scenario3PBT8",'Major retrofit'!$AB$18,"")))&amp;IF(F53="Scenario1PBT9",'Major retrofit'!$AC$18,IF(F53="Scenario2PBT9",'Major retrofit'!$AD$18,IF(F53="Scenario3PBT9",'Major retrofit'!$AE$18,"")))&amp;IF(F53="Scenario1PBT10",'Major retrofit'!$AF$18,IF(F53="Scenario2PBT10",'Major retrofit'!$AG$18,IF(F53="Scenario3PBT10",'Major retrofit'!$AH$18,"")))&amp;IF(F53="Scenario1PBT11",'Major retrofit'!$AI$18,IF(F53="Scenario2PBT11",'Major retrofit'!$AJ$18,IF(F53="Scenario3PBT11",'Major retrofit'!$AK$18,"")))&amp;IF(F53="Scenario1PBT12",'Major retrofit'!$AL$18,IF(F53="Scenario2PBT12",'Major retrofit'!$AM$18,IF(F53="Scenario3PBT12",'Major retrofit'!$AN$18,"")))&amp;IF(F53="Scenario1PBT13",'Major retrofit'!$AO$18,IF(F53="Scenario2PBT13",'Major retrofit'!$AP$18,IF(F53="Scenario3PBT13",'Major retrofit'!$AQ$18,"")))&amp;IF(F53="Scenario1PBT14",'Major retrofit'!$AR$18,IF(F53="Scenario2PBT14",'Major retrofit'!$AS$18,IF(F53="Scenario3PBT14",'Major retrofit'!$AT$18,"")))&amp;IF(F53="Scenario1PBT15",'Major retrofit'!$AU$18,IF(F53="Scenario2PBT15",'Major retrofit'!$AV$18,IF(F53="Scenario3PBT15",'Major retrofit'!$AW$18,"")))</f>
        <v/>
      </c>
      <c r="L53" s="117">
        <f t="shared" si="13"/>
        <v>0</v>
      </c>
      <c r="M53" s="117" t="str">
        <f>IF(F53="Scenario1PBT1",'Major retrofit'!$E$20,IF(F53="Scenario2PBT1",'Major retrofit'!$F$20,IF(F53="Scenario3PBT1",'Major retrofit'!$G$20,"")))&amp;IF(F53="Scenario1PBT2",'Major retrofit'!$H$20,IF(F53="Scenario2PBT2",'Major retrofit'!$I$20,IF(F53="Scenario3PBT2",'Major retrofit'!$J$20,"")))&amp;IF(F53="Scenario1PBT3",'Major retrofit'!$K$20,IF(F53="Scenario2PBT3",'Major retrofit'!$L$20,IF(F53="Scenario3PBT3",'Major retrofit'!$M$20,"")))&amp;IF(F53="Scenario1PBT4",'Major retrofit'!$N$20,IF(F53="Scenario2PBT4",'Major retrofit'!$O$20,IF(F53="Scenario3PBT4",'Major retrofit'!$P$20,"")))&amp;IF(F53="Scenario1PBT5",'Major retrofit'!$Q$20,IF(F53="Scenario2PBT5",'Major retrofit'!$R$20,IF(F53="Scenario3PBT5",'Major retrofit'!$S$20,"")))&amp;IF(F53="Scenario1PBT6",'Major retrofit'!$T$20,IF(F53="Scenario2PBT6",'Major retrofit'!$U$20,IF(F53="Scenario3PBT6",'Major retrofit'!$V$20,"")))&amp;IF(F53="Scenario1PBT7",'Major retrofit'!$W$20,IF(F53="Scenario2PBT7",'Major retrofit'!$X$20,IF(F53="Scenario3PBT7",'Major retrofit'!$Y$20,"")))&amp;IF(F53="Scenario1PBT8",'Major retrofit'!$Z$20,IF(F53="Scenario2PBT8",'Major retrofit'!$AA$20,IF(F53="Scenario3PBT8",'Major retrofit'!$AB$20,"")))&amp;IF(F53="Scenario1PBT9",'Major retrofit'!$AC$20,IF(F53="Scenario2PBT9",'Major retrofit'!$AD$20,IF(F53="Scenario3PBT9",'Major retrofit'!$AE$20,"")))&amp;IF(F53="Scenario1PBT10",'Major retrofit'!$AF$20,IF(F53="Scenario2PBT10",'Major retrofit'!$AG$20,IF(F53="Scenario3PBT10",'Major retrofit'!$AH$20,"")))&amp;IF(F53="Scenario1PBT11",'Major retrofit'!$AI$20,IF(F53="Scenario2PBT11",'Major retrofit'!$AJ$20,IF(F53="Scenario3PBT11",'Major retrofit'!$AK$20,"")))&amp;IF(F53="Scenario1PBT12",'Major retrofit'!$AL$20,IF(F53="Scenario2PBT12",'Major retrofit'!$AM$20,IF(F53="Scenario3PBT12",'Major retrofit'!$AN$20,"")))&amp;IF(F53="Scenario1PBT13",'Major retrofit'!$AO$20,IF(F53="Scenario2PBT13",'Major retrofit'!$AP$20,IF(F53="Scenario3PBT13",'Major retrofit'!$AQ$20,"")))&amp;IF(F53="Scenario1PBT14",'Major retrofit'!$AR$20,IF(F53="Scenario2PBT14",'Major retrofit'!$AS$20,IF(F53="Scenario3PBT14",'Major retrofit'!$AT$20,"")))&amp;IF(F53="Scenario1PBT15",'Major retrofit'!$AU$20,IF(F53="Scenario2PBT15",'Major retrofit'!$AV$20,IF(F53="Scenario3PBT15",'Major retrofit'!$AW$20,"")))</f>
        <v/>
      </c>
      <c r="N53" s="118">
        <f t="shared" si="14"/>
        <v>0</v>
      </c>
      <c r="O53" s="206" t="str">
        <f>IF(F53="Scenario1PBT1",'Major retrofit'!$E$23,IF(F53="Scenario2PBT1",'Major retrofit'!$F$23,IF(F53="Scenario3PBT1",'Major retrofit'!$G$23,"")))&amp;IF(F53="Scenario1PBT2",'Major retrofit'!$H$23,IF(F53="Scenario2PBT2",'Major retrofit'!$I$23,IF(F53="Scenario3PBT2",'Major retrofit'!$J$23,"")))&amp;IF(F53="Scenario1PBT3",'Major retrofit'!$K$23,IF(F53="Scenario2PBT3",'Major retrofit'!$L$23,IF(F53="Scenario3PBT3",'Major retrofit'!$M$23,"")))&amp;IF(F53="Scenario1PBT4",'Major retrofit'!$N$23,IF(F53="Scenario2PBT4",'Major retrofit'!$O$23,IF(F53="Scenario3PBT4",'Major retrofit'!$P$23,"")))&amp;IF(F53="Scenario1PBT5",'Major retrofit'!$Q$23,IF(F53="Scenario2PBT5",'Major retrofit'!$R$23,IF(F53="Scenario3PBT5",'Major retrofit'!$S$23,"")))&amp;IF(F53="Scenario1PBT6",'Major retrofit'!$T$23,IF(F53="Scenario2PBT6",'Major retrofit'!$U$23,IF(F53="Scenario3PBT6",'Major retrofit'!$V$23,"")))&amp;IF(F53="Scenario1PBT7",'Major retrofit'!$W$23,IF(F53="Scenario2PBT7",'Major retrofit'!$X$23,IF(F53="Scenario3PBT7",'Major retrofit'!$Y$23,"")))&amp;IF(F53="Scenario1PBT8",'Major retrofit'!$Z$23,IF(F53="Scenario2PBT8",'Major retrofit'!$AA$23,IF(F53="Scenario3PBT8",'Major retrofit'!$AB$23,"")))&amp;IF(F53="Scenario1PBT9",'Major retrofit'!$AC$23,IF(F53="Scenario2PBT9",'Major retrofit'!$AD$23,IF(F53="Scenario3PBT9",'Major retrofit'!$AE$23,"")))&amp;IF(F53="Scenario1PBT10",'Major retrofit'!$AF$23,IF(F53="Scenario2PBT10",'Major retrofit'!$AG$23,IF(F53="Scenario3PBT10",'Major retrofit'!$AH$23,"")))&amp;IF(F53="Scenario1PBT11",'Major retrofit'!$AI$23,IF(F53="Scenario2PBT11",'Major retrofit'!$AJ$23,IF(F53="Scenario3PBT11",'Major retrofit'!$AK$23,"")))&amp;IF(F53="Scenario1PBT12",'Major retrofit'!$AL$23,IF(F53="Scenario2PBT12",'Major retrofit'!$AM$23,IF(F53="Scenario3PBT12",'Major retrofit'!$AN$23,"")))&amp;IF(F53="Scenario1PBT13",'Major retrofit'!$AO$23,IF(F53="Scenario2PBT13",'Major retrofit'!$AP$23,IF(F53="Scenario3PBT13",'Major retrofit'!$AQ$23,"")))&amp;IF(F53="Scenario1PBT14",'Major retrofit'!$AR$23,IF(F53="Scenario2PBT14",'Major retrofit'!$AS$23,IF(F53="Scenario3PBT14",'Major retrofit'!$AT$23,"")))&amp;IF(F53="Scenario1PBT15",'Major retrofit'!$AU$23,IF(F53="Scenario2PBT15",'Major retrofit'!$AV$23,IF(F53="Scenario3PBT15",'Major retrofit'!$AW$23,"")))</f>
        <v/>
      </c>
      <c r="P53" s="117">
        <f t="shared" si="15"/>
        <v>0</v>
      </c>
      <c r="Q53" s="117" t="str">
        <f>IF(F53="Scenario1PBT1",'Major retrofit'!$E$25,IF(F53="Scenario2PBT1",'Major retrofit'!$F$25,IF(F53="Scenario3PBT1",'Major retrofit'!$G$25,"")))&amp;IF(F53="Scenario1PBT2",'Major retrofit'!$H$25,IF(F53="Scenario2PBT2",'Major retrofit'!$I$25,IF(F53="Scenario3PBT2",'Major retrofit'!$J$25,"")))&amp;IF(F53="Scenario1PBT3",'Major retrofit'!$K$25,IF(F53="Scenario2PBT3",'Major retrofit'!$L$25,IF(F53="Scenario3PBT3",'Major retrofit'!$M$25,"")))&amp;IF(F53="Scenario1PBT4",'Major retrofit'!$N$25,IF(F53="Scenario2PBT4",'Major retrofit'!$O$25,IF(F53="Scenario3PBT4",'Major retrofit'!$P$25,"")))&amp;IF(F53="Scenario1PBT5",'Major retrofit'!$Q$25,IF(F53="Scenario2PBT5",'Major retrofit'!$R$25,IF(F53="Scenario3PBT5",'Major retrofit'!$S$25,"")))&amp;IF(F53="Scenario1PBT6",'Major retrofit'!$T$25,IF(F53="Scenario2PBT6",'Major retrofit'!$U$25,IF(F53="Scenario3PBT6",'Major retrofit'!$V$25,"")))&amp;IF(F53="Scenario1PBT7",'Major retrofit'!$W$25,IF(F53="Scenario2PBT7",'Major retrofit'!$X$25,IF(F53="Scenario3PBT7",'Major retrofit'!$Y$25,"")))&amp;IF(F53="Scenario1PBT8",'Major retrofit'!$Z$25,IF(F53="Scenario2PBT8",'Major retrofit'!$AA$25,IF(F53="Scenario3PBT8",'Major retrofit'!$AB$25,"")))&amp;IF(F53="Scenario1PBT9",'Major retrofit'!$AC$25,IF(F53="Scenario2PBT9",'Major retrofit'!$AD$25,IF(F53="Scenario3PBT9",'Major retrofit'!$AE$25,"")))&amp;IF(F53="Scenario1PBT10",'Major retrofit'!$AF$25,IF(F53="Scenario2PBT10",'Major retrofit'!$AG$25,IF(F53="Scenario3PBT10",'Major retrofit'!$AH$25,"")))&amp;IF(F53="Scenario1PBT11",'Major retrofit'!$AI$25,IF(F53="Scenario2PBT11",'Major retrofit'!$AJ$25,IF(F53="Scenario3PBT11",'Major retrofit'!$AK$25,"")))&amp;IF(F53="Scenario1PBT12",'Major retrofit'!$AL$25,IF(F53="Scenario2PBT12",'Major retrofit'!$AM$25,IF(F53="Scenario3PBT12",'Major retrofit'!$AN$25,"")))&amp;IF(F53="Scenario1PBT13",'Major retrofit'!$AO$25,IF(F53="Scenario2PBT13",'Major retrofit'!$AP$25,IF(F53="Scenario3PBT13",'Major retrofit'!$AQ$25,"")))&amp;IF(F53="Scenario1PBT14",'Major retrofit'!$AR$25,IF(F53="Scenario2PBT14",'Major retrofit'!$AS$25,IF(F53="Scenario3PBT14",'Major retrofit'!$AT$25,"")))&amp;IF(F53="Scenario1PBT15",'Major retrofit'!$AU$25,IF(F53="Scenario2PBT15",'Major retrofit'!$AV$25,IF(F53="Scenario3PBT15",'Major retrofit'!$AW$25,"")))</f>
        <v/>
      </c>
      <c r="R53" s="117">
        <f t="shared" si="16"/>
        <v>0</v>
      </c>
      <c r="S53" s="117" t="str">
        <f>IF(F53="Scenario1PBT1",'Major retrofit'!$E$27,IF(F53="Scenario2PBT1",'Major retrofit'!$F$27,IF(F53="Scenario3PBT1",'Major retrofit'!$G$27,"")))&amp;IF(F53="Scenario1PBT2",'Major retrofit'!$H$27,IF(F53="Scenario2PBT2",'Major retrofit'!$I$27,IF(F53="Scenario3PBT2",'Major retrofit'!$J$27,"")))&amp;IF(F53="Scenario1PBT3",'Major retrofit'!$K$27,IF(F53="Scenario2PBT3",'Major retrofit'!$L$27,IF(F53="Scenario3PBT3",'Major retrofit'!$M$27,"")))&amp;IF(F53="Scenario1PBT4",'Major retrofit'!$N$27,IF(F53="Scenario2PBT4",'Major retrofit'!$O$27,IF(F53="Scenario3PBT4",'Major retrofit'!$P$27,"")))&amp;IF(F53="Scenario1PBT5",'Major retrofit'!$Q$27,IF(F53="Scenario2PBT5",'Major retrofit'!$R$27,IF(F53="Scenario3PBT5",'Major retrofit'!$S$27,"")))&amp;IF(F53="Scenario1PBT6",'Major retrofit'!$T$27,IF(F53="Scenario2PBT6",'Major retrofit'!$U$27,IF(F53="Scenario3PBT6",'Major retrofit'!$V$27,"")))&amp;IF(F53="Scenario1PBT7",'Major retrofit'!$W$27,IF(F53="Scenario2PBT7",'Major retrofit'!$X$27,IF(F53="Scenario3PBT7",'Major retrofit'!$Y$27,"")))&amp;IF(F53="Scenario1PBT8",'Major retrofit'!$Z$27,IF(F53="Scenario2PBT8",'Major retrofit'!$AA$27,IF(F53="Scenario3PBT8",'Major retrofit'!$AB$27,"")))&amp;IF(F53="Scenario1PBT9",'Major retrofit'!$AC$27,IF(F53="Scenario2PBT9",'Major retrofit'!$AD$27,IF(F53="Scenario3PBT9",'Major retrofit'!$AE$27,"")))&amp;IF(F53="Scenario1PBT10",'Major retrofit'!$AF$27,IF(F53="Scenario2PBT10",'Major retrofit'!$AG$27,IF(F53="Scenario3PBT10",'Major retrofit'!$AH$27,"")))&amp;IF(F53="Scenario1PBT11",'Major retrofit'!$AI$27,IF(F53="Scenario2PBT11",'Major retrofit'!$AJ$27,IF(F53="Scenario3PBT11",'Major retrofit'!$AK$27,"")))&amp;IF(F53="Scenario1PBT12",'Major retrofit'!$AL$27,IF(F53="Scenario2PBT12",'Major retrofit'!$AM$27,IF(F53="Scenario3PBT12",'Major retrofit'!$AN$27,"")))&amp;IF(F53="Scenario1PBT13",'Major retrofit'!$AO$27,IF(F53="Scenario2PBT13",'Major retrofit'!$AP$27,IF(F53="Scenario3PBT13",'Major retrofit'!$AQ$27,"")))&amp;IF(F53="Scenario1PBT14",'Major retrofit'!$AR$27,IF(F53="Scenario2PBT14",'Major retrofit'!$AS$27,IF(F53="Scenario3PBT14",'Major retrofit'!$AT$27,"")))&amp;IF(F53="Scenario1PBT15",'Major retrofit'!$AU$27,IF(F53="Scenario2PBT15",'Major retrofit'!$AV$27,IF(F53="Scenario3PBT15",'Major retrofit'!$AW$27,"")))</f>
        <v/>
      </c>
      <c r="T53" s="207">
        <f t="shared" si="17"/>
        <v>0</v>
      </c>
      <c r="U53" s="206" t="str">
        <f>IF(F53="Scenario1PBT1",'Major retrofit'!$E$38,IF(F53="Scenario2PBT1",'Major retrofit'!$F$38,IF(F53="Scenario3PBT1",'Major retrofit'!$G$38,"")))&amp;IF(F53="Scenario1PBT2",'Major retrofit'!$H$38,IF(F53="Scenario2PBT2",'Major retrofit'!$I$38,IF(F53="Scenario3PBT2",'Major retrofit'!$J$38,"")))&amp;IF(F53="Scenario1PBT3",'Major retrofit'!$K$38,IF(F53="Scenario2PBT3",'Major retrofit'!$L$38,IF(F53="Scenario3PBT3",'Major retrofit'!$M$38,"")))&amp;IF(F53="Scenario1PBT4",'Major retrofit'!$N$38,IF(F53="Scenario2PBT4",'Major retrofit'!$O$38,IF(F53="Scenario3PBT4",'Major retrofit'!$P$38,"")))&amp;IF(F53="Scenario1PBT5",'Major retrofit'!$Q$38,IF(F53="Scenario2PBT5",'Major retrofit'!$R$38,IF(F53="Scenario3PBT5",'Major retrofit'!$S$38,"")))&amp;IF(F53="Scenario1PBT6",'Major retrofit'!$T$38,IF(F53="Scenario2PBT6",'Major retrofit'!$U$38,IF(F53="Scenario3PBT6",'Major retrofit'!$V$38,"")))&amp;IF(F53="Scenario1PBT7",'Major retrofit'!$W$38,IF(F53="Scenario2PBT7",'Major retrofit'!$X$38,IF(F53="Scenario3PBT7",'Major retrofit'!$Y$38,"")))&amp;IF(F53="Scenario1PBT8",'Major retrofit'!$Z$38,IF(F53="Scenario2PBT8",'Major retrofit'!$AA$38,IF(F53="Scenario3PBT8",'Major retrofit'!$AB$38,"")))&amp;IF(F53="Scenario1PBT9",'Major retrofit'!$AC$38,IF(F53="Scenario2PBT9",'Major retrofit'!$AD$38,IF(F53="Scenario3PBT9",'Major retrofit'!$AE$38,"")))&amp;IF(F53="Scenario1PBT10",'Major retrofit'!$AF$38,IF(F53="Scenario2PBT10",'Major retrofit'!$AG$38,IF(F53="Scenario3PBT10",'Major retrofit'!$AH$38,"")))&amp;IF(F53="Scenario1PBT11",'Major retrofit'!$AI$38,IF(F53="Scenario2PBT11",'Major retrofit'!$AJ$38,IF(F53="Scenario3PBT11",'Major retrofit'!$AK$38,"")))&amp;IF(F53="Scenario1PBT12",'Major retrofit'!$AL$38,IF(F53="Scenario2PBT12",'Major retrofit'!$AM$38,IF(F53="Scenario3PBT12",'Major retrofit'!$AN$38,"")))&amp;IF(F53="Scenario1PBT13",'Major retrofit'!$AO$38,IF(F53="Scenario2PBT13",'Major retrofit'!$AP$38,IF(F53="Scenario3PBT13",'Major retrofit'!$AQ$38,"")))&amp;IF(F53="Scenario1PBT14",'Major retrofit'!$AR$38,IF(F53="Scenario2PBT14",'Major retrofit'!$AS$38,IF(F53="Scenario3PBT14",'Major retrofit'!$AT$38,"")))&amp;IF(F53="Scenario1PBT15",'Major retrofit'!$AU$38,IF(F53="Scenario2PBT15",'Major retrofit'!$AV$38,IF(F53="Scenario3PBT15",'Major retrofit'!$AW$38,"")))</f>
        <v/>
      </c>
      <c r="V53" s="117">
        <f t="shared" si="18"/>
        <v>0</v>
      </c>
      <c r="W53" s="117" t="str">
        <f>IF(F53="Scenario1PBT1",'Major retrofit'!$E$40,IF(F53="Scenario2PBT1",'Major retrofit'!$F$40,IF(F53="Scenario3PBT1",'Major retrofit'!$G$40,"")))&amp;IF(F53="Scenario1PBT2",'Major retrofit'!$H$40,IF(F53="Scenario2PBT2",'Major retrofit'!$I$40,IF(F53="Scenario3PBT2",'Major retrofit'!$J$40,"")))&amp;IF(F53="Scenario1PBT3",'Major retrofit'!$K$40,IF(F53="Scenario2PBT3",'Major retrofit'!$L$40,IF(F53="Scenario3PBT3",'Major retrofit'!$M$40,"")))&amp;IF(F53="Scenario1PBT4",'Major retrofit'!$N$40,IF(F53="Scenario2PBT4",'Major retrofit'!$O$40,IF(F53="Scenario3PBT4",'Major retrofit'!$P$40,"")))&amp;IF(F53="Scenario1PBT5",'Major retrofit'!$Q$40,IF(F53="Scenario2PBT5",'Major retrofit'!$R$40,IF(F53="Scenario3PBT5",'Major retrofit'!$S$40,"")))&amp;IF(F53="Scenario1PBT6",'Major retrofit'!$T$40,IF(F53="Scenario2PBT6",'Major retrofit'!$U$40,IF(F53="Scenario3PBT6",'Major retrofit'!$V$40,"")))&amp;IF(F53="Scenario1PBT7",'Major retrofit'!$W$40,IF(F53="Scenario2PBT7",'Major retrofit'!$X$40,IF(F53="Scenario3PBT7",'Major retrofit'!$Y$40,"")))&amp;IF(F53="Scenario1PBT8",'Major retrofit'!$Z$40,IF(F53="Scenario2PBT8",'Major retrofit'!$AA$40,IF(F53="Scenario3PBT8",'Major retrofit'!$AB$40,"")))&amp;IF(F53="Scenario1PBT9",'Major retrofit'!$AC$40,IF(F53="Scenario2PBT9",'Major retrofit'!$AD$40,IF(F53="Scenario3PBT9",'Major retrofit'!$AE$40,"")))&amp;IF(F53="Scenario1PBT10",'Major retrofit'!$AF$40,IF(F53="Scenario2PBT10",'Major retrofit'!$AG$40,IF(F53="Scenario3PBT10",'Major retrofit'!$AH$40,"")))&amp;IF(F53="Scenario1PBT11",'Major retrofit'!$AI$40,IF(F53="Scenario2PBT11",'Major retrofit'!$AJ$40,IF(F53="Scenario3PBT11",'Major retrofit'!$AK$40,"")))&amp;IF(F53="Scenario1PBT12",'Major retrofit'!$AL$40,IF(F53="Scenario2PBT12",'Major retrofit'!$AM$40,IF(F53="Scenario3PBT12",'Major retrofit'!$AN$40,"")))&amp;IF(F53="Scenario1PBT13",'Major retrofit'!$AO$40,IF(F53="Scenario2PBT13",'Major retrofit'!$AP$40,IF(F53="Scenario3PBT13",'Major retrofit'!$AQ$40,"")))&amp;IF(F53="Scenario1PBT14",'Major retrofit'!$AR$40,IF(F53="Scenario2PBT14",'Major retrofit'!$AS$40,IF(F53="Scenario3PBT14",'Major retrofit'!$AT$40,"")))&amp;IF(F53="Scenario1PBT15",'Major retrofit'!$AU$40,IF(F53="Scenario2PBT15",'Major retrofit'!$AV$40,IF(F53="Scenario3PBT15",'Major retrofit'!$AW$40,"")))</f>
        <v/>
      </c>
      <c r="X53" s="117">
        <f t="shared" si="19"/>
        <v>0</v>
      </c>
      <c r="Y53" s="117" t="str">
        <f>IF(F53="Scenario1PBT1",'Major retrofit'!$E$42,IF(F53="Scenario2PBT1",'Major retrofit'!$F$42,IF(F53="Scenario3PBT1",'Major retrofit'!$G$42,"")))&amp;IF(F53="Scenario1PBT2",'Major retrofit'!$H$42,IF(F53="Scenario2PBT2",'Major retrofit'!$I$42,IF(F53="Scenario3PBT2",'Major retrofit'!$J$42,"")))&amp;IF(F53="Scenario1PBT3",'Major retrofit'!$K$42,IF(F53="Scenario2PBT3",'Major retrofit'!$L$42,IF(F53="Scenario3PBT3",'Major retrofit'!$M$42,"")))&amp;IF(F53="Scenario1PBT4",'Major retrofit'!$N$42,IF(F53="Scenario2PBT4",'Major retrofit'!$O$42,IF(F53="Scenario3PBT4",'Major retrofit'!$P$42,"")))&amp;IF(F53="Scenario1PBT5",'Major retrofit'!$Q$42,IF(F53="Scenario2PBT5",'Major retrofit'!$R$42,IF(F53="Scenario3PBT5",'Major retrofit'!$S$42,"")))&amp;IF(F53="Scenario1PBT6",'Major retrofit'!$T$42,IF(F53="Scenario2PBT6",'Major retrofit'!$U$42,IF(F53="Scenario3PBT6",'Major retrofit'!$V$42,"")))&amp;IF(F53="Scenario1PBT7",'Major retrofit'!$W$42,IF(F53="Scenario2PBT7",'Major retrofit'!$X$42,IF(F53="Scenario3PBT7",'Major retrofit'!$Y$42,"")))&amp;IF(F53="Scenario1PBT8",'Major retrofit'!$Z$42,IF(F53="Scenario2PBT8",'Major retrofit'!$AA$42,IF(F53="Scenario3PBT8",'Major retrofit'!$AB$42,"")))&amp;IF(F53="Scenario1PBT9",'Major retrofit'!$AC$42,IF(F53="Scenario2PBT9",'Major retrofit'!$AD$42,IF(F53="Scenario3PBT9",'Major retrofit'!$AE$42,"")))&amp;IF(F53="Scenario1PBT10",'Major retrofit'!$AF$42,IF(F53="Scenario2PBT10",'Major retrofit'!$AG$42,IF(F53="Scenario3PBT10",'Major retrofit'!$AH$42,"")))&amp;IF(F53="Scenario1PBT11",'Major retrofit'!$AI$42,IF(F53="Scenario2PBT11",'Major retrofit'!$AJ$42,IF(F53="Scenario3PBT11",'Major retrofit'!$AK$42,"")))&amp;IF(F53="Scenario1PBT12",'Major retrofit'!$AL$42,IF(F53="Scenario2PBT12",'Major retrofit'!$AM$42,IF(F53="Scenario3PBT12",'Major retrofit'!$AN$42,"")))&amp;IF(F53="Scenario1PBT13",'Major retrofit'!$AO$42,IF(F53="Scenario2PBT13",'Major retrofit'!$AP$42,IF(F53="Scenario3PBT13",'Major retrofit'!$AQ$42,"")))&amp;IF(F53="Scenario1PBT14",'Major retrofit'!$AR$42,IF(F53="Scenario2PBT14",'Major retrofit'!$AS$42,IF(F53="Scenario3PBT14",'Major retrofit'!$AT$42,"")))&amp;IF(F53="Scenario1PBT15",'Major retrofit'!$AU$42,IF(F53="Scenario2PBT15",'Major retrofit'!$AV$42,IF(F53="Scenario3PBT15",'Major retrofit'!$AW$42,"")))</f>
        <v/>
      </c>
      <c r="Z53" s="117">
        <f t="shared" si="20"/>
        <v>0</v>
      </c>
      <c r="AA53" s="178" t="str">
        <f>IF(F53="Scenario1PBT1",'Major retrofit'!$E$101,IF(F53="Scenario2PBT1",'Major retrofit'!$F$101,IF(F53="Scenario3PBT1",'Major retrofit'!$G$101,"")))&amp;IF(F53="Scenario1PBT2",'Major retrofit'!$H$101,IF(F53="Scenario2PBT2",'Major retrofit'!$I$101,IF(F53="Scenario3PBT2",'Major retrofit'!$J$101,"")))&amp;IF(F53="Scenario1PBT3",'Major retrofit'!$K$101,IF(F53="Scenario2PBT3",'Major retrofit'!$L$101,IF(F53="Scenario3PBT3",'Major retrofit'!$M$101,"")))&amp;IF(F53="Scenario1PBT4",'Major retrofit'!$N$101,IF(F53="Scenario2PBT4",'Major retrofit'!$O$101,IF(F53="Scenario3PBT4",'Major retrofit'!$P$101,"")))&amp;IF(F53="Scenario1PBT5",'Major retrofit'!$Q$101,IF(F53="Scenario2PBT5",'Major retrofit'!$R$101,IF(F53="Scenario3PBT5",'Major retrofit'!$S$101,"")))&amp;IF(F53="Scenario1PBT6",'Major retrofit'!$T$101,IF(F53="Scenario2PBT6",'Major retrofit'!$U$101,IF(F53="Scenario3PBT6",'Major retrofit'!$V$101,"")))&amp;IF(F53="Scenario1PBT7",'Major retrofit'!$W$101,IF(F53="Scenario2PBT7",'Major retrofit'!$X$101,IF(F53="Scenario3PBT7",'Major retrofit'!$Y$101,"")))&amp;IF(F53="Scenario1PBT8",'Major retrofit'!$Z$101,IF(F53="Scenario2PBT8",'Major retrofit'!$AA$101,IF(F53="Scenario3PBT8",'Major retrofit'!$AB$101,"")))&amp;IF(F53="Scenario1PBT9",'Major retrofit'!$AC$101,IF(F53="Scenario2PBT9",'Major retrofit'!$AD$101,IF(F53="Scenario3PBT9",'Major retrofit'!$AE$101,"")))&amp;IF(F53="Scenario1PBT10",'Major retrofit'!$AF$101,IF(F53="Scenario2PBT10",'Major retrofit'!$AG$101,IF(F53="Scenario3PBT10",'Major retrofit'!$AH$101,"")))&amp;IF(F53="Scenario1PBT11",'Major retrofit'!$AI$101,IF(F53="Scenario2PBT11",'Major retrofit'!$AJ$101,IF(F53="Scenario3PBT11",'Major retrofit'!$AK$101,"")))&amp;IF(F53="Scenario1PBT12",'Major retrofit'!$AL$101,IF(F53="Scenario2PBT12",'Major retrofit'!$AM$101,IF(F53="Scenario3PBT12",'Major retrofit'!$AN$101,"")))&amp;IF(F53="Scenario1PBT13",'Major retrofit'!$AO$101,IF(F53="Scenario2PBT13",'Major retrofit'!$AP$101,IF(F53="Scenario3PBT13",'Major retrofit'!$AQ$101,"")))&amp;IF(F53="Scenario1PBT14",'Major retrofit'!$AR$101,IF(F53="Scenario2PBT14",'Major retrofit'!$AS$101,IF(F53="Scenario3PBT14",'Major retrofit'!$AT$101,"")))&amp;IF(F53="Scenario1PBT15",'Major retrofit'!$AU$101,IF(F53="Scenario2PBT15",'Major retrofit'!$AV$101,IF(F53="Scenario3PBT15",'Major retrofit'!$AW$101,"")))</f>
        <v/>
      </c>
      <c r="AB53" s="179">
        <f t="shared" si="21"/>
        <v>0</v>
      </c>
      <c r="AC53" s="208">
        <f>IFERROR('Projection_Base-case'!G53-G53,0)</f>
        <v>0</v>
      </c>
      <c r="AD53" s="117">
        <f t="shared" si="24"/>
        <v>0</v>
      </c>
      <c r="AE53" s="117">
        <f>IFERROR(100*AC53/'Projection_Base-case'!G53,0)</f>
        <v>0</v>
      </c>
      <c r="AF53" s="117">
        <f>IFERROR('Projection_Base-case'!I53-I53,0)</f>
        <v>0</v>
      </c>
      <c r="AG53" s="117">
        <f t="shared" si="25"/>
        <v>0</v>
      </c>
      <c r="AH53" s="117">
        <f>IFERROR(100*AF53/'Projection_Base-case'!I53,0)</f>
        <v>0</v>
      </c>
      <c r="AI53" s="117">
        <f>IFERROR('Projection_Base-case'!K53-K53,0)</f>
        <v>0</v>
      </c>
      <c r="AJ53" s="117">
        <f t="shared" si="26"/>
        <v>0</v>
      </c>
      <c r="AK53" s="117">
        <f>IFERROR(100*AI53/'Projection_Base-case'!K53,0)</f>
        <v>0</v>
      </c>
      <c r="AL53" s="117">
        <f>IFERROR(M53-'Projection_Base-case'!M53,0)</f>
        <v>0</v>
      </c>
      <c r="AM53" s="117">
        <f t="shared" si="27"/>
        <v>0</v>
      </c>
      <c r="AN53" s="179">
        <f>IFERROR(IF('Projection_Base-case'!N53&gt;0,100*AM53/'Projection_Base-case'!N53,100*AM53/N53),0)</f>
        <v>0</v>
      </c>
      <c r="AO53" s="206">
        <f>IFERROR('Projection_Base-case'!O53-O53,0)</f>
        <v>0</v>
      </c>
      <c r="AP53" s="117">
        <f t="shared" si="28"/>
        <v>0</v>
      </c>
      <c r="AQ53" s="117">
        <f>IFERROR(100*AO53/'Projection_Base-case'!O53,0)</f>
        <v>0</v>
      </c>
      <c r="AR53" s="117">
        <f>IFERROR('Projection_Base-case'!Q53-Q53,0)</f>
        <v>0</v>
      </c>
      <c r="AS53" s="117">
        <f t="shared" si="29"/>
        <v>0</v>
      </c>
      <c r="AT53" s="117">
        <f>IFERROR(100*AR53/'Projection_Base-case'!Q53,0)</f>
        <v>0</v>
      </c>
      <c r="AU53" s="117">
        <f>IFERROR('Projection_Base-case'!S53-S53,0)</f>
        <v>0</v>
      </c>
      <c r="AV53" s="117">
        <f t="shared" si="30"/>
        <v>0</v>
      </c>
      <c r="AW53" s="118">
        <f>IFERROR(100*AU53/'Projection_Base-case'!S53,0)</f>
        <v>0</v>
      </c>
      <c r="AX53" s="206">
        <f>IFERROR('Projection_Base-case'!U53-U53,0)</f>
        <v>0</v>
      </c>
      <c r="AY53" s="117">
        <f t="shared" si="31"/>
        <v>0</v>
      </c>
      <c r="AZ53" s="117">
        <f>IFERROR(100*AX53/'Projection_Base-case'!U53,0)</f>
        <v>0</v>
      </c>
      <c r="BA53" s="117">
        <f>IFERROR('Projection_Base-case'!W53-W53,0)</f>
        <v>0</v>
      </c>
      <c r="BB53" s="117">
        <f t="shared" si="32"/>
        <v>0</v>
      </c>
      <c r="BC53" s="117">
        <f>IFERROR(100*BA53/'Projection_Base-case'!W53,0)</f>
        <v>0</v>
      </c>
      <c r="BD53" s="117">
        <f>IFERROR('Projection_Base-case'!Y53-Y53,0)</f>
        <v>0</v>
      </c>
      <c r="BE53" s="117">
        <f t="shared" si="33"/>
        <v>0</v>
      </c>
      <c r="BF53" s="117">
        <f>IFERROR(100*BD53/'Projection_Base-case'!Y53,0)</f>
        <v>0</v>
      </c>
      <c r="BG53" s="178">
        <f t="shared" si="22"/>
        <v>0</v>
      </c>
      <c r="BH53" s="179">
        <f t="shared" si="23"/>
        <v>0</v>
      </c>
    </row>
    <row r="54" spans="1:60" ht="15" thickBot="1">
      <c r="A54" s="205">
        <v>49</v>
      </c>
      <c r="B54" s="119">
        <f>IF('Projection_Base-case'!B54&lt;&gt;"",'Projection_Base-case'!B54,0)</f>
        <v>0</v>
      </c>
      <c r="C54" s="119">
        <f>IF('Projection_Base-case'!C54&lt;&gt;"",'Projection_Base-case'!C54,0)</f>
        <v>0</v>
      </c>
      <c r="D54" s="119">
        <f>IF('Projection_Base-case'!D54&lt;&gt;"",'Projection_Base-case'!D54,0)</f>
        <v>0</v>
      </c>
      <c r="E54" s="263" t="str">
        <f>IF(AND('Résultats major'!$AC$3="OUI",'Résultats major'!E53&lt;&gt;""),'Résultats major'!E53,IF(OR(D54="PBT1",D54="PBT2",D54="PBT3",D54="PBT4",D54="PBT5",D54="PBT6",D54="PBT7",D54="PBT8",D54="PBT10"),"Scenario1",IF(D54="PBT9","Scenario2","")))</f>
        <v/>
      </c>
      <c r="F54" s="202" t="str">
        <f t="shared" si="10"/>
        <v>0</v>
      </c>
      <c r="G54" s="177" t="str">
        <f>IF(F54="Scenario1PBT1",'Major retrofit'!$E$6,IF(F54="Scenario2PBT1",'Major retrofit'!$F$6,IF(F54="Scenario3PBT1",'Major retrofit'!$G$6,"")))&amp;IF(F54="Scenario1PBT2",'Major retrofit'!$H$6,IF(F54="Scenario2PBT2",'Major retrofit'!$I$6,IF(F54="Scenario3PBT2",'Major retrofit'!$J$6,"")))&amp;IF(F54="Scenario1PBT3",'Major retrofit'!$K$6,IF(F54="Scenario2PBT3",'Major retrofit'!$L$6,IF(F54="Scenario3PBT3",'Major retrofit'!$M$6,"")))&amp;IF(F54="Scenario1PBT4",'Major retrofit'!$N$6,IF(F54="Scenario2PBT4",'Major retrofit'!$O$6,IF(F54="Scenario3PBT4",'Major retrofit'!$P$6,"")))&amp;IF(F54="Scenario1PBT5",'Major retrofit'!$Q$6,IF(F54="Scenario2PBT5",'Major retrofit'!$R$6,IF(F54="Scenario3PBT5",'Major retrofit'!$S$6,"")))&amp;IF(F54="Scenario1PBT6",'Major retrofit'!$T$6,IF(F54="Scenario2PBT6",'Major retrofit'!$U$6,IF(F54="Scenario3PBT6",'Major retrofit'!$V$6,"")))&amp;IF(F54="Scenario1PBT7",'Major retrofit'!$W$6,IF(F54="Scenario2PBT7",'Major retrofit'!$X$6,IF(F54="Scenario3PBT7",'Major retrofit'!$Y$6,"")))&amp;IF(F54="Scenario1PBT8",'Major retrofit'!$Z$6,IF(F54="Scenario2PBT8",'Major retrofit'!$AA$6,IF(F54="Scenario3PBT8",'Major retrofit'!$AB$6,"")))&amp;IF(F54="Scenario1PBT9",'Major retrofit'!$AC$6,IF(F54="Scenario2PBT9",'Major retrofit'!$AD$6,IF(F54="Scenario3PBT9",'Major retrofit'!$AE$6,"")))&amp;IF(F54="Scenario1PBT10",'Major retrofit'!$AF$6,IF(F54="Scenario2PBT10",'Major retrofit'!$AG$6,IF(F54="Scenario3PBT10",'Major retrofit'!$AH$6,"")))&amp;IF(F54="Scenario1PBT11",'Major retrofit'!$AI$6,IF(F54="Scenario2PBT11",'Major retrofit'!$AJ$6,IF(F54="Scenario3PBT11",'Major retrofit'!$AK$6,"")))&amp;IF(F54="Scenario1PBT12",'Major retrofit'!$AL$6,IF(F54="Scenario2PBT12",'Major retrofit'!$AM$6,IF(F54="Scenario3PBT12",'Major retrofit'!$AN$6,"")))&amp;IF(F54="Scenario1PBT13",'Major retrofit'!$AO$6,IF(F54="Scenario2PBT13",'Major retrofit'!$AP$6,IF(F54="Scenario3PBT13",'Major retrofit'!$AQ$6,"")))&amp;IF(F54="Scenario1PBT14",'Major retrofit'!$AR$6,IF(F54="Scenario2PBT14",'Major retrofit'!$AS$6,IF(F54="Scenario3PBT14",'Major retrofit'!$AT$6,"")))&amp;IF(F54="Scenario1PBT15",'Major retrofit'!$AU$6,IF(F54="Scenario2PBT15",'Major retrofit'!$AV$6,IF(F54="Scenario3PBT15",'Major retrofit'!$AW$6,"")))</f>
        <v/>
      </c>
      <c r="H54" s="117">
        <f t="shared" si="11"/>
        <v>0</v>
      </c>
      <c r="I54" s="178" t="str">
        <f>IF(F54="Scenario1PBT1",'Major retrofit'!$E$16,IF(F54="Scenario2PBT1",'Major retrofit'!$F$16,IF(F54="Scenario3PBT1",'Major retrofit'!$G$16,"")))&amp;IF(F54="Scenario1PBT2",'Major retrofit'!$H$16,IF(F54="Scenario2PBT2",'Major retrofit'!$I$16,IF(F54="Scenario3PBT2",'Major retrofit'!$J$16,"")))&amp;IF(F54="Scenario1PBT3",'Major retrofit'!$K$16,IF(F54="Scenario2PBT3",'Major retrofit'!$L$16,IF(F54="Scenario3PBT3",'Major retrofit'!$M$16,"")))&amp;IF(F54="Scenario1PBT4",'Major retrofit'!$N$16,IF(F54="Scenario2PBT4",'Major retrofit'!$O$16,IF(F54="Scenario3PBT4",'Major retrofit'!$P$16,"")))&amp;IF(F54="Scenario1PBT5",'Major retrofit'!$Q$16,IF(F54="Scenario2PBT5",'Major retrofit'!$R$16,IF(F54="Scenario3PBT5",'Major retrofit'!$S$16,"")))&amp;IF(F54="Scenario1PBT6",'Major retrofit'!$T$16,IF(F54="Scenario2PBT6",'Major retrofit'!$U$16,IF(F54="Scenario3PBT6",'Major retrofit'!$V$16,"")))&amp;IF(F54="Scenario1PBT7",'Major retrofit'!$W$16,IF(F54="Scenario2PBT7",'Major retrofit'!$X$16,IF(F54="Scenario3PBT7",'Major retrofit'!$Y$16,"")))&amp;IF(F54="Scenario1PBT8",'Major retrofit'!$Z$16,IF(F54="Scenario2PBT8",'Major retrofit'!$AA$16,IF(F54="Scenario3PBT8",'Major retrofit'!$AB$16,"")))&amp;IF(F54="Scenario1PBT9",'Major retrofit'!$AC$16,IF(F54="Scenario2PBT9",'Major retrofit'!$AD$16,IF(F54="Scenario3PBT9",'Major retrofit'!$AE$16,"")))&amp;IF(F54="Scenario1PBT10",'Major retrofit'!$AF$16,IF(F54="Scenario2PBT10",'Major retrofit'!$AG$16,IF(F54="Scenario3PBT10",'Major retrofit'!$AH$16,"")))&amp;IF(F54="Scenario1PBT11",'Major retrofit'!$AI$16,IF(F54="Scenario2PBT11",'Major retrofit'!$AJ$16,IF(F54="Scenario3PBT11",'Major retrofit'!$AK$16,"")))&amp;IF(F54="Scenario1PBT12",'Major retrofit'!$AL$16,IF(F54="Scenario2PBT12",'Major retrofit'!$AM$16,IF(F54="Scenario3PBT12",'Major retrofit'!$AN$16,"")))&amp;IF(F54="Scenario1PBT13",'Major retrofit'!$AO$16,IF(F54="Scenario2PBT13",'Major retrofit'!$AP$16,IF(F54="Scenario3PBT13",'Major retrofit'!$AQ$16,"")))&amp;IF(F54="Scenario1PBT14",'Major retrofit'!$AR$16,IF(F54="Scenario2PBT14",'Major retrofit'!$AS$16,IF(F54="Scenario3PBT14",'Major retrofit'!$AT$16,"")))&amp;IF(F54="Scenario1PBT15",'Major retrofit'!$AU$16,IF(F54="Scenario2PBT15",'Major retrofit'!$AV$16,IF(F54="Scenario3PBT15",'Major retrofit'!$AW$16,"")))</f>
        <v/>
      </c>
      <c r="J54" s="117">
        <f t="shared" si="12"/>
        <v>0</v>
      </c>
      <c r="K54" s="117" t="str">
        <f>IF(F54="Scenario1PBT1",'Major retrofit'!$E$18,IF(F54="Scenario2PBT1",'Major retrofit'!$F$18,IF(F54="Scenario3PBT1",'Major retrofit'!$G$18,"")))&amp;IF(F54="Scenario1PBT2",'Major retrofit'!$H$18,IF(F54="Scenario2PBT2",'Major retrofit'!$I$18,IF(F54="Scenario3PBT2",'Major retrofit'!$J$18,"")))&amp;IF(F54="Scenario1PBT3",'Major retrofit'!$K$18,IF(F54="Scenario2PBT3",'Major retrofit'!$L$18,IF(F54="Scenario3PBT3",'Major retrofit'!$M$18,"")))&amp;IF(F54="Scenario1PBT4",'Major retrofit'!$N$18,IF(F54="Scenario2PBT4",'Major retrofit'!$O$18,IF(F54="Scenario3PBT4",'Major retrofit'!$P$18,"")))&amp;IF(F54="Scenario1PBT5",'Major retrofit'!$Q$18,IF(F54="Scenario2PBT5",'Major retrofit'!$R$18,IF(F54="Scenario3PBT5",'Major retrofit'!$S$18,"")))&amp;IF(F54="Scenario1PBT6",'Major retrofit'!$T$18,IF(F54="Scenario2PBT6",'Major retrofit'!$U$18,IF(F54="Scenario3PBT6",'Major retrofit'!$V$18,"")))&amp;IF(F54="Scenario1PBT7",'Major retrofit'!$W$18,IF(F54="Scenario2PBT7",'Major retrofit'!$X$18,IF(F54="Scenario3PBT7",'Major retrofit'!$Y$18,"")))&amp;IF(F54="Scenario1PBT8",'Major retrofit'!$Z$18,IF(F54="Scenario2PBT8",'Major retrofit'!$AA$18,IF(F54="Scenario3PBT8",'Major retrofit'!$AB$18,"")))&amp;IF(F54="Scenario1PBT9",'Major retrofit'!$AC$18,IF(F54="Scenario2PBT9",'Major retrofit'!$AD$18,IF(F54="Scenario3PBT9",'Major retrofit'!$AE$18,"")))&amp;IF(F54="Scenario1PBT10",'Major retrofit'!$AF$18,IF(F54="Scenario2PBT10",'Major retrofit'!$AG$18,IF(F54="Scenario3PBT10",'Major retrofit'!$AH$18,"")))&amp;IF(F54="Scenario1PBT11",'Major retrofit'!$AI$18,IF(F54="Scenario2PBT11",'Major retrofit'!$AJ$18,IF(F54="Scenario3PBT11",'Major retrofit'!$AK$18,"")))&amp;IF(F54="Scenario1PBT12",'Major retrofit'!$AL$18,IF(F54="Scenario2PBT12",'Major retrofit'!$AM$18,IF(F54="Scenario3PBT12",'Major retrofit'!$AN$18,"")))&amp;IF(F54="Scenario1PBT13",'Major retrofit'!$AO$18,IF(F54="Scenario2PBT13",'Major retrofit'!$AP$18,IF(F54="Scenario3PBT13",'Major retrofit'!$AQ$18,"")))&amp;IF(F54="Scenario1PBT14",'Major retrofit'!$AR$18,IF(F54="Scenario2PBT14",'Major retrofit'!$AS$18,IF(F54="Scenario3PBT14",'Major retrofit'!$AT$18,"")))&amp;IF(F54="Scenario1PBT15",'Major retrofit'!$AU$18,IF(F54="Scenario2PBT15",'Major retrofit'!$AV$18,IF(F54="Scenario3PBT15",'Major retrofit'!$AW$18,"")))</f>
        <v/>
      </c>
      <c r="L54" s="117">
        <f t="shared" si="13"/>
        <v>0</v>
      </c>
      <c r="M54" s="117" t="str">
        <f>IF(F54="Scenario1PBT1",'Major retrofit'!$E$20,IF(F54="Scenario2PBT1",'Major retrofit'!$F$20,IF(F54="Scenario3PBT1",'Major retrofit'!$G$20,"")))&amp;IF(F54="Scenario1PBT2",'Major retrofit'!$H$20,IF(F54="Scenario2PBT2",'Major retrofit'!$I$20,IF(F54="Scenario3PBT2",'Major retrofit'!$J$20,"")))&amp;IF(F54="Scenario1PBT3",'Major retrofit'!$K$20,IF(F54="Scenario2PBT3",'Major retrofit'!$L$20,IF(F54="Scenario3PBT3",'Major retrofit'!$M$20,"")))&amp;IF(F54="Scenario1PBT4",'Major retrofit'!$N$20,IF(F54="Scenario2PBT4",'Major retrofit'!$O$20,IF(F54="Scenario3PBT4",'Major retrofit'!$P$20,"")))&amp;IF(F54="Scenario1PBT5",'Major retrofit'!$Q$20,IF(F54="Scenario2PBT5",'Major retrofit'!$R$20,IF(F54="Scenario3PBT5",'Major retrofit'!$S$20,"")))&amp;IF(F54="Scenario1PBT6",'Major retrofit'!$T$20,IF(F54="Scenario2PBT6",'Major retrofit'!$U$20,IF(F54="Scenario3PBT6",'Major retrofit'!$V$20,"")))&amp;IF(F54="Scenario1PBT7",'Major retrofit'!$W$20,IF(F54="Scenario2PBT7",'Major retrofit'!$X$20,IF(F54="Scenario3PBT7",'Major retrofit'!$Y$20,"")))&amp;IF(F54="Scenario1PBT8",'Major retrofit'!$Z$20,IF(F54="Scenario2PBT8",'Major retrofit'!$AA$20,IF(F54="Scenario3PBT8",'Major retrofit'!$AB$20,"")))&amp;IF(F54="Scenario1PBT9",'Major retrofit'!$AC$20,IF(F54="Scenario2PBT9",'Major retrofit'!$AD$20,IF(F54="Scenario3PBT9",'Major retrofit'!$AE$20,"")))&amp;IF(F54="Scenario1PBT10",'Major retrofit'!$AF$20,IF(F54="Scenario2PBT10",'Major retrofit'!$AG$20,IF(F54="Scenario3PBT10",'Major retrofit'!$AH$20,"")))&amp;IF(F54="Scenario1PBT11",'Major retrofit'!$AI$20,IF(F54="Scenario2PBT11",'Major retrofit'!$AJ$20,IF(F54="Scenario3PBT11",'Major retrofit'!$AK$20,"")))&amp;IF(F54="Scenario1PBT12",'Major retrofit'!$AL$20,IF(F54="Scenario2PBT12",'Major retrofit'!$AM$20,IF(F54="Scenario3PBT12",'Major retrofit'!$AN$20,"")))&amp;IF(F54="Scenario1PBT13",'Major retrofit'!$AO$20,IF(F54="Scenario2PBT13",'Major retrofit'!$AP$20,IF(F54="Scenario3PBT13",'Major retrofit'!$AQ$20,"")))&amp;IF(F54="Scenario1PBT14",'Major retrofit'!$AR$20,IF(F54="Scenario2PBT14",'Major retrofit'!$AS$20,IF(F54="Scenario3PBT14",'Major retrofit'!$AT$20,"")))&amp;IF(F54="Scenario1PBT15",'Major retrofit'!$AU$20,IF(F54="Scenario2PBT15",'Major retrofit'!$AV$20,IF(F54="Scenario3PBT15",'Major retrofit'!$AW$20,"")))</f>
        <v/>
      </c>
      <c r="N54" s="118">
        <f t="shared" si="14"/>
        <v>0</v>
      </c>
      <c r="O54" s="206" t="str">
        <f>IF(F54="Scenario1PBT1",'Major retrofit'!$E$23,IF(F54="Scenario2PBT1",'Major retrofit'!$F$23,IF(F54="Scenario3PBT1",'Major retrofit'!$G$23,"")))&amp;IF(F54="Scenario1PBT2",'Major retrofit'!$H$23,IF(F54="Scenario2PBT2",'Major retrofit'!$I$23,IF(F54="Scenario3PBT2",'Major retrofit'!$J$23,"")))&amp;IF(F54="Scenario1PBT3",'Major retrofit'!$K$23,IF(F54="Scenario2PBT3",'Major retrofit'!$L$23,IF(F54="Scenario3PBT3",'Major retrofit'!$M$23,"")))&amp;IF(F54="Scenario1PBT4",'Major retrofit'!$N$23,IF(F54="Scenario2PBT4",'Major retrofit'!$O$23,IF(F54="Scenario3PBT4",'Major retrofit'!$P$23,"")))&amp;IF(F54="Scenario1PBT5",'Major retrofit'!$Q$23,IF(F54="Scenario2PBT5",'Major retrofit'!$R$23,IF(F54="Scenario3PBT5",'Major retrofit'!$S$23,"")))&amp;IF(F54="Scenario1PBT6",'Major retrofit'!$T$23,IF(F54="Scenario2PBT6",'Major retrofit'!$U$23,IF(F54="Scenario3PBT6",'Major retrofit'!$V$23,"")))&amp;IF(F54="Scenario1PBT7",'Major retrofit'!$W$23,IF(F54="Scenario2PBT7",'Major retrofit'!$X$23,IF(F54="Scenario3PBT7",'Major retrofit'!$Y$23,"")))&amp;IF(F54="Scenario1PBT8",'Major retrofit'!$Z$23,IF(F54="Scenario2PBT8",'Major retrofit'!$AA$23,IF(F54="Scenario3PBT8",'Major retrofit'!$AB$23,"")))&amp;IF(F54="Scenario1PBT9",'Major retrofit'!$AC$23,IF(F54="Scenario2PBT9",'Major retrofit'!$AD$23,IF(F54="Scenario3PBT9",'Major retrofit'!$AE$23,"")))&amp;IF(F54="Scenario1PBT10",'Major retrofit'!$AF$23,IF(F54="Scenario2PBT10",'Major retrofit'!$AG$23,IF(F54="Scenario3PBT10",'Major retrofit'!$AH$23,"")))&amp;IF(F54="Scenario1PBT11",'Major retrofit'!$AI$23,IF(F54="Scenario2PBT11",'Major retrofit'!$AJ$23,IF(F54="Scenario3PBT11",'Major retrofit'!$AK$23,"")))&amp;IF(F54="Scenario1PBT12",'Major retrofit'!$AL$23,IF(F54="Scenario2PBT12",'Major retrofit'!$AM$23,IF(F54="Scenario3PBT12",'Major retrofit'!$AN$23,"")))&amp;IF(F54="Scenario1PBT13",'Major retrofit'!$AO$23,IF(F54="Scenario2PBT13",'Major retrofit'!$AP$23,IF(F54="Scenario3PBT13",'Major retrofit'!$AQ$23,"")))&amp;IF(F54="Scenario1PBT14",'Major retrofit'!$AR$23,IF(F54="Scenario2PBT14",'Major retrofit'!$AS$23,IF(F54="Scenario3PBT14",'Major retrofit'!$AT$23,"")))&amp;IF(F54="Scenario1PBT15",'Major retrofit'!$AU$23,IF(F54="Scenario2PBT15",'Major retrofit'!$AV$23,IF(F54="Scenario3PBT15",'Major retrofit'!$AW$23,"")))</f>
        <v/>
      </c>
      <c r="P54" s="117">
        <f t="shared" si="15"/>
        <v>0</v>
      </c>
      <c r="Q54" s="117" t="str">
        <f>IF(F54="Scenario1PBT1",'Major retrofit'!$E$25,IF(F54="Scenario2PBT1",'Major retrofit'!$F$25,IF(F54="Scenario3PBT1",'Major retrofit'!$G$25,"")))&amp;IF(F54="Scenario1PBT2",'Major retrofit'!$H$25,IF(F54="Scenario2PBT2",'Major retrofit'!$I$25,IF(F54="Scenario3PBT2",'Major retrofit'!$J$25,"")))&amp;IF(F54="Scenario1PBT3",'Major retrofit'!$K$25,IF(F54="Scenario2PBT3",'Major retrofit'!$L$25,IF(F54="Scenario3PBT3",'Major retrofit'!$M$25,"")))&amp;IF(F54="Scenario1PBT4",'Major retrofit'!$N$25,IF(F54="Scenario2PBT4",'Major retrofit'!$O$25,IF(F54="Scenario3PBT4",'Major retrofit'!$P$25,"")))&amp;IF(F54="Scenario1PBT5",'Major retrofit'!$Q$25,IF(F54="Scenario2PBT5",'Major retrofit'!$R$25,IF(F54="Scenario3PBT5",'Major retrofit'!$S$25,"")))&amp;IF(F54="Scenario1PBT6",'Major retrofit'!$T$25,IF(F54="Scenario2PBT6",'Major retrofit'!$U$25,IF(F54="Scenario3PBT6",'Major retrofit'!$V$25,"")))&amp;IF(F54="Scenario1PBT7",'Major retrofit'!$W$25,IF(F54="Scenario2PBT7",'Major retrofit'!$X$25,IF(F54="Scenario3PBT7",'Major retrofit'!$Y$25,"")))&amp;IF(F54="Scenario1PBT8",'Major retrofit'!$Z$25,IF(F54="Scenario2PBT8",'Major retrofit'!$AA$25,IF(F54="Scenario3PBT8",'Major retrofit'!$AB$25,"")))&amp;IF(F54="Scenario1PBT9",'Major retrofit'!$AC$25,IF(F54="Scenario2PBT9",'Major retrofit'!$AD$25,IF(F54="Scenario3PBT9",'Major retrofit'!$AE$25,"")))&amp;IF(F54="Scenario1PBT10",'Major retrofit'!$AF$25,IF(F54="Scenario2PBT10",'Major retrofit'!$AG$25,IF(F54="Scenario3PBT10",'Major retrofit'!$AH$25,"")))&amp;IF(F54="Scenario1PBT11",'Major retrofit'!$AI$25,IF(F54="Scenario2PBT11",'Major retrofit'!$AJ$25,IF(F54="Scenario3PBT11",'Major retrofit'!$AK$25,"")))&amp;IF(F54="Scenario1PBT12",'Major retrofit'!$AL$25,IF(F54="Scenario2PBT12",'Major retrofit'!$AM$25,IF(F54="Scenario3PBT12",'Major retrofit'!$AN$25,"")))&amp;IF(F54="Scenario1PBT13",'Major retrofit'!$AO$25,IF(F54="Scenario2PBT13",'Major retrofit'!$AP$25,IF(F54="Scenario3PBT13",'Major retrofit'!$AQ$25,"")))&amp;IF(F54="Scenario1PBT14",'Major retrofit'!$AR$25,IF(F54="Scenario2PBT14",'Major retrofit'!$AS$25,IF(F54="Scenario3PBT14",'Major retrofit'!$AT$25,"")))&amp;IF(F54="Scenario1PBT15",'Major retrofit'!$AU$25,IF(F54="Scenario2PBT15",'Major retrofit'!$AV$25,IF(F54="Scenario3PBT15",'Major retrofit'!$AW$25,"")))</f>
        <v/>
      </c>
      <c r="R54" s="117">
        <f t="shared" si="16"/>
        <v>0</v>
      </c>
      <c r="S54" s="117" t="str">
        <f>IF(F54="Scenario1PBT1",'Major retrofit'!$E$27,IF(F54="Scenario2PBT1",'Major retrofit'!$F$27,IF(F54="Scenario3PBT1",'Major retrofit'!$G$27,"")))&amp;IF(F54="Scenario1PBT2",'Major retrofit'!$H$27,IF(F54="Scenario2PBT2",'Major retrofit'!$I$27,IF(F54="Scenario3PBT2",'Major retrofit'!$J$27,"")))&amp;IF(F54="Scenario1PBT3",'Major retrofit'!$K$27,IF(F54="Scenario2PBT3",'Major retrofit'!$L$27,IF(F54="Scenario3PBT3",'Major retrofit'!$M$27,"")))&amp;IF(F54="Scenario1PBT4",'Major retrofit'!$N$27,IF(F54="Scenario2PBT4",'Major retrofit'!$O$27,IF(F54="Scenario3PBT4",'Major retrofit'!$P$27,"")))&amp;IF(F54="Scenario1PBT5",'Major retrofit'!$Q$27,IF(F54="Scenario2PBT5",'Major retrofit'!$R$27,IF(F54="Scenario3PBT5",'Major retrofit'!$S$27,"")))&amp;IF(F54="Scenario1PBT6",'Major retrofit'!$T$27,IF(F54="Scenario2PBT6",'Major retrofit'!$U$27,IF(F54="Scenario3PBT6",'Major retrofit'!$V$27,"")))&amp;IF(F54="Scenario1PBT7",'Major retrofit'!$W$27,IF(F54="Scenario2PBT7",'Major retrofit'!$X$27,IF(F54="Scenario3PBT7",'Major retrofit'!$Y$27,"")))&amp;IF(F54="Scenario1PBT8",'Major retrofit'!$Z$27,IF(F54="Scenario2PBT8",'Major retrofit'!$AA$27,IF(F54="Scenario3PBT8",'Major retrofit'!$AB$27,"")))&amp;IF(F54="Scenario1PBT9",'Major retrofit'!$AC$27,IF(F54="Scenario2PBT9",'Major retrofit'!$AD$27,IF(F54="Scenario3PBT9",'Major retrofit'!$AE$27,"")))&amp;IF(F54="Scenario1PBT10",'Major retrofit'!$AF$27,IF(F54="Scenario2PBT10",'Major retrofit'!$AG$27,IF(F54="Scenario3PBT10",'Major retrofit'!$AH$27,"")))&amp;IF(F54="Scenario1PBT11",'Major retrofit'!$AI$27,IF(F54="Scenario2PBT11",'Major retrofit'!$AJ$27,IF(F54="Scenario3PBT11",'Major retrofit'!$AK$27,"")))&amp;IF(F54="Scenario1PBT12",'Major retrofit'!$AL$27,IF(F54="Scenario2PBT12",'Major retrofit'!$AM$27,IF(F54="Scenario3PBT12",'Major retrofit'!$AN$27,"")))&amp;IF(F54="Scenario1PBT13",'Major retrofit'!$AO$27,IF(F54="Scenario2PBT13",'Major retrofit'!$AP$27,IF(F54="Scenario3PBT13",'Major retrofit'!$AQ$27,"")))&amp;IF(F54="Scenario1PBT14",'Major retrofit'!$AR$27,IF(F54="Scenario2PBT14",'Major retrofit'!$AS$27,IF(F54="Scenario3PBT14",'Major retrofit'!$AT$27,"")))&amp;IF(F54="Scenario1PBT15",'Major retrofit'!$AU$27,IF(F54="Scenario2PBT15",'Major retrofit'!$AV$27,IF(F54="Scenario3PBT15",'Major retrofit'!$AW$27,"")))</f>
        <v/>
      </c>
      <c r="T54" s="207">
        <f t="shared" si="17"/>
        <v>0</v>
      </c>
      <c r="U54" s="206" t="str">
        <f>IF(F54="Scenario1PBT1",'Major retrofit'!$E$38,IF(F54="Scenario2PBT1",'Major retrofit'!$F$38,IF(F54="Scenario3PBT1",'Major retrofit'!$G$38,"")))&amp;IF(F54="Scenario1PBT2",'Major retrofit'!$H$38,IF(F54="Scenario2PBT2",'Major retrofit'!$I$38,IF(F54="Scenario3PBT2",'Major retrofit'!$J$38,"")))&amp;IF(F54="Scenario1PBT3",'Major retrofit'!$K$38,IF(F54="Scenario2PBT3",'Major retrofit'!$L$38,IF(F54="Scenario3PBT3",'Major retrofit'!$M$38,"")))&amp;IF(F54="Scenario1PBT4",'Major retrofit'!$N$38,IF(F54="Scenario2PBT4",'Major retrofit'!$O$38,IF(F54="Scenario3PBT4",'Major retrofit'!$P$38,"")))&amp;IF(F54="Scenario1PBT5",'Major retrofit'!$Q$38,IF(F54="Scenario2PBT5",'Major retrofit'!$R$38,IF(F54="Scenario3PBT5",'Major retrofit'!$S$38,"")))&amp;IF(F54="Scenario1PBT6",'Major retrofit'!$T$38,IF(F54="Scenario2PBT6",'Major retrofit'!$U$38,IF(F54="Scenario3PBT6",'Major retrofit'!$V$38,"")))&amp;IF(F54="Scenario1PBT7",'Major retrofit'!$W$38,IF(F54="Scenario2PBT7",'Major retrofit'!$X$38,IF(F54="Scenario3PBT7",'Major retrofit'!$Y$38,"")))&amp;IF(F54="Scenario1PBT8",'Major retrofit'!$Z$38,IF(F54="Scenario2PBT8",'Major retrofit'!$AA$38,IF(F54="Scenario3PBT8",'Major retrofit'!$AB$38,"")))&amp;IF(F54="Scenario1PBT9",'Major retrofit'!$AC$38,IF(F54="Scenario2PBT9",'Major retrofit'!$AD$38,IF(F54="Scenario3PBT9",'Major retrofit'!$AE$38,"")))&amp;IF(F54="Scenario1PBT10",'Major retrofit'!$AF$38,IF(F54="Scenario2PBT10",'Major retrofit'!$AG$38,IF(F54="Scenario3PBT10",'Major retrofit'!$AH$38,"")))&amp;IF(F54="Scenario1PBT11",'Major retrofit'!$AI$38,IF(F54="Scenario2PBT11",'Major retrofit'!$AJ$38,IF(F54="Scenario3PBT11",'Major retrofit'!$AK$38,"")))&amp;IF(F54="Scenario1PBT12",'Major retrofit'!$AL$38,IF(F54="Scenario2PBT12",'Major retrofit'!$AM$38,IF(F54="Scenario3PBT12",'Major retrofit'!$AN$38,"")))&amp;IF(F54="Scenario1PBT13",'Major retrofit'!$AO$38,IF(F54="Scenario2PBT13",'Major retrofit'!$AP$38,IF(F54="Scenario3PBT13",'Major retrofit'!$AQ$38,"")))&amp;IF(F54="Scenario1PBT14",'Major retrofit'!$AR$38,IF(F54="Scenario2PBT14",'Major retrofit'!$AS$38,IF(F54="Scenario3PBT14",'Major retrofit'!$AT$38,"")))&amp;IF(F54="Scenario1PBT15",'Major retrofit'!$AU$38,IF(F54="Scenario2PBT15",'Major retrofit'!$AV$38,IF(F54="Scenario3PBT15",'Major retrofit'!$AW$38,"")))</f>
        <v/>
      </c>
      <c r="V54" s="117">
        <f t="shared" si="18"/>
        <v>0</v>
      </c>
      <c r="W54" s="117" t="str">
        <f>IF(F54="Scenario1PBT1",'Major retrofit'!$E$40,IF(F54="Scenario2PBT1",'Major retrofit'!$F$40,IF(F54="Scenario3PBT1",'Major retrofit'!$G$40,"")))&amp;IF(F54="Scenario1PBT2",'Major retrofit'!$H$40,IF(F54="Scenario2PBT2",'Major retrofit'!$I$40,IF(F54="Scenario3PBT2",'Major retrofit'!$J$40,"")))&amp;IF(F54="Scenario1PBT3",'Major retrofit'!$K$40,IF(F54="Scenario2PBT3",'Major retrofit'!$L$40,IF(F54="Scenario3PBT3",'Major retrofit'!$M$40,"")))&amp;IF(F54="Scenario1PBT4",'Major retrofit'!$N$40,IF(F54="Scenario2PBT4",'Major retrofit'!$O$40,IF(F54="Scenario3PBT4",'Major retrofit'!$P$40,"")))&amp;IF(F54="Scenario1PBT5",'Major retrofit'!$Q$40,IF(F54="Scenario2PBT5",'Major retrofit'!$R$40,IF(F54="Scenario3PBT5",'Major retrofit'!$S$40,"")))&amp;IF(F54="Scenario1PBT6",'Major retrofit'!$T$40,IF(F54="Scenario2PBT6",'Major retrofit'!$U$40,IF(F54="Scenario3PBT6",'Major retrofit'!$V$40,"")))&amp;IF(F54="Scenario1PBT7",'Major retrofit'!$W$40,IF(F54="Scenario2PBT7",'Major retrofit'!$X$40,IF(F54="Scenario3PBT7",'Major retrofit'!$Y$40,"")))&amp;IF(F54="Scenario1PBT8",'Major retrofit'!$Z$40,IF(F54="Scenario2PBT8",'Major retrofit'!$AA$40,IF(F54="Scenario3PBT8",'Major retrofit'!$AB$40,"")))&amp;IF(F54="Scenario1PBT9",'Major retrofit'!$AC$40,IF(F54="Scenario2PBT9",'Major retrofit'!$AD$40,IF(F54="Scenario3PBT9",'Major retrofit'!$AE$40,"")))&amp;IF(F54="Scenario1PBT10",'Major retrofit'!$AF$40,IF(F54="Scenario2PBT10",'Major retrofit'!$AG$40,IF(F54="Scenario3PBT10",'Major retrofit'!$AH$40,"")))&amp;IF(F54="Scenario1PBT11",'Major retrofit'!$AI$40,IF(F54="Scenario2PBT11",'Major retrofit'!$AJ$40,IF(F54="Scenario3PBT11",'Major retrofit'!$AK$40,"")))&amp;IF(F54="Scenario1PBT12",'Major retrofit'!$AL$40,IF(F54="Scenario2PBT12",'Major retrofit'!$AM$40,IF(F54="Scenario3PBT12",'Major retrofit'!$AN$40,"")))&amp;IF(F54="Scenario1PBT13",'Major retrofit'!$AO$40,IF(F54="Scenario2PBT13",'Major retrofit'!$AP$40,IF(F54="Scenario3PBT13",'Major retrofit'!$AQ$40,"")))&amp;IF(F54="Scenario1PBT14",'Major retrofit'!$AR$40,IF(F54="Scenario2PBT14",'Major retrofit'!$AS$40,IF(F54="Scenario3PBT14",'Major retrofit'!$AT$40,"")))&amp;IF(F54="Scenario1PBT15",'Major retrofit'!$AU$40,IF(F54="Scenario2PBT15",'Major retrofit'!$AV$40,IF(F54="Scenario3PBT15",'Major retrofit'!$AW$40,"")))</f>
        <v/>
      </c>
      <c r="X54" s="117">
        <f t="shared" si="19"/>
        <v>0</v>
      </c>
      <c r="Y54" s="117" t="str">
        <f>IF(F54="Scenario1PBT1",'Major retrofit'!$E$42,IF(F54="Scenario2PBT1",'Major retrofit'!$F$42,IF(F54="Scenario3PBT1",'Major retrofit'!$G$42,"")))&amp;IF(F54="Scenario1PBT2",'Major retrofit'!$H$42,IF(F54="Scenario2PBT2",'Major retrofit'!$I$42,IF(F54="Scenario3PBT2",'Major retrofit'!$J$42,"")))&amp;IF(F54="Scenario1PBT3",'Major retrofit'!$K$42,IF(F54="Scenario2PBT3",'Major retrofit'!$L$42,IF(F54="Scenario3PBT3",'Major retrofit'!$M$42,"")))&amp;IF(F54="Scenario1PBT4",'Major retrofit'!$N$42,IF(F54="Scenario2PBT4",'Major retrofit'!$O$42,IF(F54="Scenario3PBT4",'Major retrofit'!$P$42,"")))&amp;IF(F54="Scenario1PBT5",'Major retrofit'!$Q$42,IF(F54="Scenario2PBT5",'Major retrofit'!$R$42,IF(F54="Scenario3PBT5",'Major retrofit'!$S$42,"")))&amp;IF(F54="Scenario1PBT6",'Major retrofit'!$T$42,IF(F54="Scenario2PBT6",'Major retrofit'!$U$42,IF(F54="Scenario3PBT6",'Major retrofit'!$V$42,"")))&amp;IF(F54="Scenario1PBT7",'Major retrofit'!$W$42,IF(F54="Scenario2PBT7",'Major retrofit'!$X$42,IF(F54="Scenario3PBT7",'Major retrofit'!$Y$42,"")))&amp;IF(F54="Scenario1PBT8",'Major retrofit'!$Z$42,IF(F54="Scenario2PBT8",'Major retrofit'!$AA$42,IF(F54="Scenario3PBT8",'Major retrofit'!$AB$42,"")))&amp;IF(F54="Scenario1PBT9",'Major retrofit'!$AC$42,IF(F54="Scenario2PBT9",'Major retrofit'!$AD$42,IF(F54="Scenario3PBT9",'Major retrofit'!$AE$42,"")))&amp;IF(F54="Scenario1PBT10",'Major retrofit'!$AF$42,IF(F54="Scenario2PBT10",'Major retrofit'!$AG$42,IF(F54="Scenario3PBT10",'Major retrofit'!$AH$42,"")))&amp;IF(F54="Scenario1PBT11",'Major retrofit'!$AI$42,IF(F54="Scenario2PBT11",'Major retrofit'!$AJ$42,IF(F54="Scenario3PBT11",'Major retrofit'!$AK$42,"")))&amp;IF(F54="Scenario1PBT12",'Major retrofit'!$AL$42,IF(F54="Scenario2PBT12",'Major retrofit'!$AM$42,IF(F54="Scenario3PBT12",'Major retrofit'!$AN$42,"")))&amp;IF(F54="Scenario1PBT13",'Major retrofit'!$AO$42,IF(F54="Scenario2PBT13",'Major retrofit'!$AP$42,IF(F54="Scenario3PBT13",'Major retrofit'!$AQ$42,"")))&amp;IF(F54="Scenario1PBT14",'Major retrofit'!$AR$42,IF(F54="Scenario2PBT14",'Major retrofit'!$AS$42,IF(F54="Scenario3PBT14",'Major retrofit'!$AT$42,"")))&amp;IF(F54="Scenario1PBT15",'Major retrofit'!$AU$42,IF(F54="Scenario2PBT15",'Major retrofit'!$AV$42,IF(F54="Scenario3PBT15",'Major retrofit'!$AW$42,"")))</f>
        <v/>
      </c>
      <c r="Z54" s="117">
        <f t="shared" si="20"/>
        <v>0</v>
      </c>
      <c r="AA54" s="178" t="str">
        <f>IF(F54="Scenario1PBT1",'Major retrofit'!$E$101,IF(F54="Scenario2PBT1",'Major retrofit'!$F$101,IF(F54="Scenario3PBT1",'Major retrofit'!$G$101,"")))&amp;IF(F54="Scenario1PBT2",'Major retrofit'!$H$101,IF(F54="Scenario2PBT2",'Major retrofit'!$I$101,IF(F54="Scenario3PBT2",'Major retrofit'!$J$101,"")))&amp;IF(F54="Scenario1PBT3",'Major retrofit'!$K$101,IF(F54="Scenario2PBT3",'Major retrofit'!$L$101,IF(F54="Scenario3PBT3",'Major retrofit'!$M$101,"")))&amp;IF(F54="Scenario1PBT4",'Major retrofit'!$N$101,IF(F54="Scenario2PBT4",'Major retrofit'!$O$101,IF(F54="Scenario3PBT4",'Major retrofit'!$P$101,"")))&amp;IF(F54="Scenario1PBT5",'Major retrofit'!$Q$101,IF(F54="Scenario2PBT5",'Major retrofit'!$R$101,IF(F54="Scenario3PBT5",'Major retrofit'!$S$101,"")))&amp;IF(F54="Scenario1PBT6",'Major retrofit'!$T$101,IF(F54="Scenario2PBT6",'Major retrofit'!$U$101,IF(F54="Scenario3PBT6",'Major retrofit'!$V$101,"")))&amp;IF(F54="Scenario1PBT7",'Major retrofit'!$W$101,IF(F54="Scenario2PBT7",'Major retrofit'!$X$101,IF(F54="Scenario3PBT7",'Major retrofit'!$Y$101,"")))&amp;IF(F54="Scenario1PBT8",'Major retrofit'!$Z$101,IF(F54="Scenario2PBT8",'Major retrofit'!$AA$101,IF(F54="Scenario3PBT8",'Major retrofit'!$AB$101,"")))&amp;IF(F54="Scenario1PBT9",'Major retrofit'!$AC$101,IF(F54="Scenario2PBT9",'Major retrofit'!$AD$101,IF(F54="Scenario3PBT9",'Major retrofit'!$AE$101,"")))&amp;IF(F54="Scenario1PBT10",'Major retrofit'!$AF$101,IF(F54="Scenario2PBT10",'Major retrofit'!$AG$101,IF(F54="Scenario3PBT10",'Major retrofit'!$AH$101,"")))&amp;IF(F54="Scenario1PBT11",'Major retrofit'!$AI$101,IF(F54="Scenario2PBT11",'Major retrofit'!$AJ$101,IF(F54="Scenario3PBT11",'Major retrofit'!$AK$101,"")))&amp;IF(F54="Scenario1PBT12",'Major retrofit'!$AL$101,IF(F54="Scenario2PBT12",'Major retrofit'!$AM$101,IF(F54="Scenario3PBT12",'Major retrofit'!$AN$101,"")))&amp;IF(F54="Scenario1PBT13",'Major retrofit'!$AO$101,IF(F54="Scenario2PBT13",'Major retrofit'!$AP$101,IF(F54="Scenario3PBT13",'Major retrofit'!$AQ$101,"")))&amp;IF(F54="Scenario1PBT14",'Major retrofit'!$AR$101,IF(F54="Scenario2PBT14",'Major retrofit'!$AS$101,IF(F54="Scenario3PBT14",'Major retrofit'!$AT$101,"")))&amp;IF(F54="Scenario1PBT15",'Major retrofit'!$AU$101,IF(F54="Scenario2PBT15",'Major retrofit'!$AV$101,IF(F54="Scenario3PBT15",'Major retrofit'!$AW$101,"")))</f>
        <v/>
      </c>
      <c r="AB54" s="179">
        <f t="shared" si="21"/>
        <v>0</v>
      </c>
      <c r="AC54" s="208">
        <f>IFERROR('Projection_Base-case'!G54-G54,0)</f>
        <v>0</v>
      </c>
      <c r="AD54" s="117">
        <f t="shared" si="24"/>
        <v>0</v>
      </c>
      <c r="AE54" s="117">
        <f>IFERROR(100*AC54/'Projection_Base-case'!G54,0)</f>
        <v>0</v>
      </c>
      <c r="AF54" s="117">
        <f>IFERROR('Projection_Base-case'!I54-I54,0)</f>
        <v>0</v>
      </c>
      <c r="AG54" s="117">
        <f t="shared" si="25"/>
        <v>0</v>
      </c>
      <c r="AH54" s="117">
        <f>IFERROR(100*AF54/'Projection_Base-case'!I54,0)</f>
        <v>0</v>
      </c>
      <c r="AI54" s="117">
        <f>IFERROR('Projection_Base-case'!K54-K54,0)</f>
        <v>0</v>
      </c>
      <c r="AJ54" s="117">
        <f t="shared" si="26"/>
        <v>0</v>
      </c>
      <c r="AK54" s="117">
        <f>IFERROR(100*AI54/'Projection_Base-case'!K54,0)</f>
        <v>0</v>
      </c>
      <c r="AL54" s="117">
        <f>IFERROR(M54-'Projection_Base-case'!M54,0)</f>
        <v>0</v>
      </c>
      <c r="AM54" s="117">
        <f t="shared" si="27"/>
        <v>0</v>
      </c>
      <c r="AN54" s="179">
        <f>IFERROR(IF('Projection_Base-case'!N54&gt;0,100*AM54/'Projection_Base-case'!N54,100*AM54/N54),0)</f>
        <v>0</v>
      </c>
      <c r="AO54" s="206">
        <f>IFERROR('Projection_Base-case'!O54-O54,0)</f>
        <v>0</v>
      </c>
      <c r="AP54" s="117">
        <f t="shared" si="28"/>
        <v>0</v>
      </c>
      <c r="AQ54" s="117">
        <f>IFERROR(100*AO54/'Projection_Base-case'!O54,0)</f>
        <v>0</v>
      </c>
      <c r="AR54" s="117">
        <f>IFERROR('Projection_Base-case'!Q54-Q54,0)</f>
        <v>0</v>
      </c>
      <c r="AS54" s="117">
        <f t="shared" si="29"/>
        <v>0</v>
      </c>
      <c r="AT54" s="117">
        <f>IFERROR(100*AR54/'Projection_Base-case'!Q54,0)</f>
        <v>0</v>
      </c>
      <c r="AU54" s="117">
        <f>IFERROR('Projection_Base-case'!S54-S54,0)</f>
        <v>0</v>
      </c>
      <c r="AV54" s="117">
        <f t="shared" si="30"/>
        <v>0</v>
      </c>
      <c r="AW54" s="118">
        <f>IFERROR(100*AU54/'Projection_Base-case'!S54,0)</f>
        <v>0</v>
      </c>
      <c r="AX54" s="206">
        <f>IFERROR('Projection_Base-case'!U54-U54,0)</f>
        <v>0</v>
      </c>
      <c r="AY54" s="117">
        <f t="shared" si="31"/>
        <v>0</v>
      </c>
      <c r="AZ54" s="117">
        <f>IFERROR(100*AX54/'Projection_Base-case'!U54,0)</f>
        <v>0</v>
      </c>
      <c r="BA54" s="117">
        <f>IFERROR('Projection_Base-case'!W54-W54,0)</f>
        <v>0</v>
      </c>
      <c r="BB54" s="117">
        <f t="shared" si="32"/>
        <v>0</v>
      </c>
      <c r="BC54" s="117">
        <f>IFERROR(100*BA54/'Projection_Base-case'!W54,0)</f>
        <v>0</v>
      </c>
      <c r="BD54" s="117">
        <f>IFERROR('Projection_Base-case'!Y54-Y54,0)</f>
        <v>0</v>
      </c>
      <c r="BE54" s="117">
        <f t="shared" si="33"/>
        <v>0</v>
      </c>
      <c r="BF54" s="117">
        <f>IFERROR(100*BD54/'Projection_Base-case'!Y54,0)</f>
        <v>0</v>
      </c>
      <c r="BG54" s="178">
        <f t="shared" si="22"/>
        <v>0</v>
      </c>
      <c r="BH54" s="179">
        <f t="shared" si="23"/>
        <v>0</v>
      </c>
    </row>
    <row r="55" spans="1:60" ht="15" thickBot="1">
      <c r="A55" s="205">
        <v>50</v>
      </c>
      <c r="B55" s="119">
        <f>IF('Projection_Base-case'!B55&lt;&gt;"",'Projection_Base-case'!B55,0)</f>
        <v>0</v>
      </c>
      <c r="C55" s="119">
        <f>IF('Projection_Base-case'!C55&lt;&gt;"",'Projection_Base-case'!C55,0)</f>
        <v>0</v>
      </c>
      <c r="D55" s="119">
        <f>IF('Projection_Base-case'!D55&lt;&gt;"",'Projection_Base-case'!D55,0)</f>
        <v>0</v>
      </c>
      <c r="E55" s="263" t="str">
        <f>IF(AND('Résultats major'!$AC$3="OUI",'Résultats major'!E54&lt;&gt;""),'Résultats major'!E54,IF(OR(D55="PBT1",D55="PBT2",D55="PBT3",D55="PBT4",D55="PBT5",D55="PBT6",D55="PBT7",D55="PBT8",D55="PBT10"),"Scenario1",IF(D55="PBT9","Scenario2","")))</f>
        <v/>
      </c>
      <c r="F55" s="202" t="str">
        <f t="shared" si="10"/>
        <v>0</v>
      </c>
      <c r="G55" s="177" t="str">
        <f>IF(F55="Scenario1PBT1",'Major retrofit'!$E$6,IF(F55="Scenario2PBT1",'Major retrofit'!$F$6,IF(F55="Scenario3PBT1",'Major retrofit'!$G$6,"")))&amp;IF(F55="Scenario1PBT2",'Major retrofit'!$H$6,IF(F55="Scenario2PBT2",'Major retrofit'!$I$6,IF(F55="Scenario3PBT2",'Major retrofit'!$J$6,"")))&amp;IF(F55="Scenario1PBT3",'Major retrofit'!$K$6,IF(F55="Scenario2PBT3",'Major retrofit'!$L$6,IF(F55="Scenario3PBT3",'Major retrofit'!$M$6,"")))&amp;IF(F55="Scenario1PBT4",'Major retrofit'!$N$6,IF(F55="Scenario2PBT4",'Major retrofit'!$O$6,IF(F55="Scenario3PBT4",'Major retrofit'!$P$6,"")))&amp;IF(F55="Scenario1PBT5",'Major retrofit'!$Q$6,IF(F55="Scenario2PBT5",'Major retrofit'!$R$6,IF(F55="Scenario3PBT5",'Major retrofit'!$S$6,"")))&amp;IF(F55="Scenario1PBT6",'Major retrofit'!$T$6,IF(F55="Scenario2PBT6",'Major retrofit'!$U$6,IF(F55="Scenario3PBT6",'Major retrofit'!$V$6,"")))&amp;IF(F55="Scenario1PBT7",'Major retrofit'!$W$6,IF(F55="Scenario2PBT7",'Major retrofit'!$X$6,IF(F55="Scenario3PBT7",'Major retrofit'!$Y$6,"")))&amp;IF(F55="Scenario1PBT8",'Major retrofit'!$Z$6,IF(F55="Scenario2PBT8",'Major retrofit'!$AA$6,IF(F55="Scenario3PBT8",'Major retrofit'!$AB$6,"")))&amp;IF(F55="Scenario1PBT9",'Major retrofit'!$AC$6,IF(F55="Scenario2PBT9",'Major retrofit'!$AD$6,IF(F55="Scenario3PBT9",'Major retrofit'!$AE$6,"")))&amp;IF(F55="Scenario1PBT10",'Major retrofit'!$AF$6,IF(F55="Scenario2PBT10",'Major retrofit'!$AG$6,IF(F55="Scenario3PBT10",'Major retrofit'!$AH$6,"")))&amp;IF(F55="Scenario1PBT11",'Major retrofit'!$AI$6,IF(F55="Scenario2PBT11",'Major retrofit'!$AJ$6,IF(F55="Scenario3PBT11",'Major retrofit'!$AK$6,"")))&amp;IF(F55="Scenario1PBT12",'Major retrofit'!$AL$6,IF(F55="Scenario2PBT12",'Major retrofit'!$AM$6,IF(F55="Scenario3PBT12",'Major retrofit'!$AN$6,"")))&amp;IF(F55="Scenario1PBT13",'Major retrofit'!$AO$6,IF(F55="Scenario2PBT13",'Major retrofit'!$AP$6,IF(F55="Scenario3PBT13",'Major retrofit'!$AQ$6,"")))&amp;IF(F55="Scenario1PBT14",'Major retrofit'!$AR$6,IF(F55="Scenario2PBT14",'Major retrofit'!$AS$6,IF(F55="Scenario3PBT14",'Major retrofit'!$AT$6,"")))&amp;IF(F55="Scenario1PBT15",'Major retrofit'!$AU$6,IF(F55="Scenario2PBT15",'Major retrofit'!$AV$6,IF(F55="Scenario3PBT15",'Major retrofit'!$AW$6,"")))</f>
        <v/>
      </c>
      <c r="H55" s="117">
        <f t="shared" si="11"/>
        <v>0</v>
      </c>
      <c r="I55" s="178" t="str">
        <f>IF(F55="Scenario1PBT1",'Major retrofit'!$E$16,IF(F55="Scenario2PBT1",'Major retrofit'!$F$16,IF(F55="Scenario3PBT1",'Major retrofit'!$G$16,"")))&amp;IF(F55="Scenario1PBT2",'Major retrofit'!$H$16,IF(F55="Scenario2PBT2",'Major retrofit'!$I$16,IF(F55="Scenario3PBT2",'Major retrofit'!$J$16,"")))&amp;IF(F55="Scenario1PBT3",'Major retrofit'!$K$16,IF(F55="Scenario2PBT3",'Major retrofit'!$L$16,IF(F55="Scenario3PBT3",'Major retrofit'!$M$16,"")))&amp;IF(F55="Scenario1PBT4",'Major retrofit'!$N$16,IF(F55="Scenario2PBT4",'Major retrofit'!$O$16,IF(F55="Scenario3PBT4",'Major retrofit'!$P$16,"")))&amp;IF(F55="Scenario1PBT5",'Major retrofit'!$Q$16,IF(F55="Scenario2PBT5",'Major retrofit'!$R$16,IF(F55="Scenario3PBT5",'Major retrofit'!$S$16,"")))&amp;IF(F55="Scenario1PBT6",'Major retrofit'!$T$16,IF(F55="Scenario2PBT6",'Major retrofit'!$U$16,IF(F55="Scenario3PBT6",'Major retrofit'!$V$16,"")))&amp;IF(F55="Scenario1PBT7",'Major retrofit'!$W$16,IF(F55="Scenario2PBT7",'Major retrofit'!$X$16,IF(F55="Scenario3PBT7",'Major retrofit'!$Y$16,"")))&amp;IF(F55="Scenario1PBT8",'Major retrofit'!$Z$16,IF(F55="Scenario2PBT8",'Major retrofit'!$AA$16,IF(F55="Scenario3PBT8",'Major retrofit'!$AB$16,"")))&amp;IF(F55="Scenario1PBT9",'Major retrofit'!$AC$16,IF(F55="Scenario2PBT9",'Major retrofit'!$AD$16,IF(F55="Scenario3PBT9",'Major retrofit'!$AE$16,"")))&amp;IF(F55="Scenario1PBT10",'Major retrofit'!$AF$16,IF(F55="Scenario2PBT10",'Major retrofit'!$AG$16,IF(F55="Scenario3PBT10",'Major retrofit'!$AH$16,"")))&amp;IF(F55="Scenario1PBT11",'Major retrofit'!$AI$16,IF(F55="Scenario2PBT11",'Major retrofit'!$AJ$16,IF(F55="Scenario3PBT11",'Major retrofit'!$AK$16,"")))&amp;IF(F55="Scenario1PBT12",'Major retrofit'!$AL$16,IF(F55="Scenario2PBT12",'Major retrofit'!$AM$16,IF(F55="Scenario3PBT12",'Major retrofit'!$AN$16,"")))&amp;IF(F55="Scenario1PBT13",'Major retrofit'!$AO$16,IF(F55="Scenario2PBT13",'Major retrofit'!$AP$16,IF(F55="Scenario3PBT13",'Major retrofit'!$AQ$16,"")))&amp;IF(F55="Scenario1PBT14",'Major retrofit'!$AR$16,IF(F55="Scenario2PBT14",'Major retrofit'!$AS$16,IF(F55="Scenario3PBT14",'Major retrofit'!$AT$16,"")))&amp;IF(F55="Scenario1PBT15",'Major retrofit'!$AU$16,IF(F55="Scenario2PBT15",'Major retrofit'!$AV$16,IF(F55="Scenario3PBT15",'Major retrofit'!$AW$16,"")))</f>
        <v/>
      </c>
      <c r="J55" s="117">
        <f t="shared" si="12"/>
        <v>0</v>
      </c>
      <c r="K55" s="117" t="str">
        <f>IF(F55="Scenario1PBT1",'Major retrofit'!$E$18,IF(F55="Scenario2PBT1",'Major retrofit'!$F$18,IF(F55="Scenario3PBT1",'Major retrofit'!$G$18,"")))&amp;IF(F55="Scenario1PBT2",'Major retrofit'!$H$18,IF(F55="Scenario2PBT2",'Major retrofit'!$I$18,IF(F55="Scenario3PBT2",'Major retrofit'!$J$18,"")))&amp;IF(F55="Scenario1PBT3",'Major retrofit'!$K$18,IF(F55="Scenario2PBT3",'Major retrofit'!$L$18,IF(F55="Scenario3PBT3",'Major retrofit'!$M$18,"")))&amp;IF(F55="Scenario1PBT4",'Major retrofit'!$N$18,IF(F55="Scenario2PBT4",'Major retrofit'!$O$18,IF(F55="Scenario3PBT4",'Major retrofit'!$P$18,"")))&amp;IF(F55="Scenario1PBT5",'Major retrofit'!$Q$18,IF(F55="Scenario2PBT5",'Major retrofit'!$R$18,IF(F55="Scenario3PBT5",'Major retrofit'!$S$18,"")))&amp;IF(F55="Scenario1PBT6",'Major retrofit'!$T$18,IF(F55="Scenario2PBT6",'Major retrofit'!$U$18,IF(F55="Scenario3PBT6",'Major retrofit'!$V$18,"")))&amp;IF(F55="Scenario1PBT7",'Major retrofit'!$W$18,IF(F55="Scenario2PBT7",'Major retrofit'!$X$18,IF(F55="Scenario3PBT7",'Major retrofit'!$Y$18,"")))&amp;IF(F55="Scenario1PBT8",'Major retrofit'!$Z$18,IF(F55="Scenario2PBT8",'Major retrofit'!$AA$18,IF(F55="Scenario3PBT8",'Major retrofit'!$AB$18,"")))&amp;IF(F55="Scenario1PBT9",'Major retrofit'!$AC$18,IF(F55="Scenario2PBT9",'Major retrofit'!$AD$18,IF(F55="Scenario3PBT9",'Major retrofit'!$AE$18,"")))&amp;IF(F55="Scenario1PBT10",'Major retrofit'!$AF$18,IF(F55="Scenario2PBT10",'Major retrofit'!$AG$18,IF(F55="Scenario3PBT10",'Major retrofit'!$AH$18,"")))&amp;IF(F55="Scenario1PBT11",'Major retrofit'!$AI$18,IF(F55="Scenario2PBT11",'Major retrofit'!$AJ$18,IF(F55="Scenario3PBT11",'Major retrofit'!$AK$18,"")))&amp;IF(F55="Scenario1PBT12",'Major retrofit'!$AL$18,IF(F55="Scenario2PBT12",'Major retrofit'!$AM$18,IF(F55="Scenario3PBT12",'Major retrofit'!$AN$18,"")))&amp;IF(F55="Scenario1PBT13",'Major retrofit'!$AO$18,IF(F55="Scenario2PBT13",'Major retrofit'!$AP$18,IF(F55="Scenario3PBT13",'Major retrofit'!$AQ$18,"")))&amp;IF(F55="Scenario1PBT14",'Major retrofit'!$AR$18,IF(F55="Scenario2PBT14",'Major retrofit'!$AS$18,IF(F55="Scenario3PBT14",'Major retrofit'!$AT$18,"")))&amp;IF(F55="Scenario1PBT15",'Major retrofit'!$AU$18,IF(F55="Scenario2PBT15",'Major retrofit'!$AV$18,IF(F55="Scenario3PBT15",'Major retrofit'!$AW$18,"")))</f>
        <v/>
      </c>
      <c r="L55" s="117">
        <f t="shared" si="13"/>
        <v>0</v>
      </c>
      <c r="M55" s="117" t="str">
        <f>IF(F55="Scenario1PBT1",'Major retrofit'!$E$20,IF(F55="Scenario2PBT1",'Major retrofit'!$F$20,IF(F55="Scenario3PBT1",'Major retrofit'!$G$20,"")))&amp;IF(F55="Scenario1PBT2",'Major retrofit'!$H$20,IF(F55="Scenario2PBT2",'Major retrofit'!$I$20,IF(F55="Scenario3PBT2",'Major retrofit'!$J$20,"")))&amp;IF(F55="Scenario1PBT3",'Major retrofit'!$K$20,IF(F55="Scenario2PBT3",'Major retrofit'!$L$20,IF(F55="Scenario3PBT3",'Major retrofit'!$M$20,"")))&amp;IF(F55="Scenario1PBT4",'Major retrofit'!$N$20,IF(F55="Scenario2PBT4",'Major retrofit'!$O$20,IF(F55="Scenario3PBT4",'Major retrofit'!$P$20,"")))&amp;IF(F55="Scenario1PBT5",'Major retrofit'!$Q$20,IF(F55="Scenario2PBT5",'Major retrofit'!$R$20,IF(F55="Scenario3PBT5",'Major retrofit'!$S$20,"")))&amp;IF(F55="Scenario1PBT6",'Major retrofit'!$T$20,IF(F55="Scenario2PBT6",'Major retrofit'!$U$20,IF(F55="Scenario3PBT6",'Major retrofit'!$V$20,"")))&amp;IF(F55="Scenario1PBT7",'Major retrofit'!$W$20,IF(F55="Scenario2PBT7",'Major retrofit'!$X$20,IF(F55="Scenario3PBT7",'Major retrofit'!$Y$20,"")))&amp;IF(F55="Scenario1PBT8",'Major retrofit'!$Z$20,IF(F55="Scenario2PBT8",'Major retrofit'!$AA$20,IF(F55="Scenario3PBT8",'Major retrofit'!$AB$20,"")))&amp;IF(F55="Scenario1PBT9",'Major retrofit'!$AC$20,IF(F55="Scenario2PBT9",'Major retrofit'!$AD$20,IF(F55="Scenario3PBT9",'Major retrofit'!$AE$20,"")))&amp;IF(F55="Scenario1PBT10",'Major retrofit'!$AF$20,IF(F55="Scenario2PBT10",'Major retrofit'!$AG$20,IF(F55="Scenario3PBT10",'Major retrofit'!$AH$20,"")))&amp;IF(F55="Scenario1PBT11",'Major retrofit'!$AI$20,IF(F55="Scenario2PBT11",'Major retrofit'!$AJ$20,IF(F55="Scenario3PBT11",'Major retrofit'!$AK$20,"")))&amp;IF(F55="Scenario1PBT12",'Major retrofit'!$AL$20,IF(F55="Scenario2PBT12",'Major retrofit'!$AM$20,IF(F55="Scenario3PBT12",'Major retrofit'!$AN$20,"")))&amp;IF(F55="Scenario1PBT13",'Major retrofit'!$AO$20,IF(F55="Scenario2PBT13",'Major retrofit'!$AP$20,IF(F55="Scenario3PBT13",'Major retrofit'!$AQ$20,"")))&amp;IF(F55="Scenario1PBT14",'Major retrofit'!$AR$20,IF(F55="Scenario2PBT14",'Major retrofit'!$AS$20,IF(F55="Scenario3PBT14",'Major retrofit'!$AT$20,"")))&amp;IF(F55="Scenario1PBT15",'Major retrofit'!$AU$20,IF(F55="Scenario2PBT15",'Major retrofit'!$AV$20,IF(F55="Scenario3PBT15",'Major retrofit'!$AW$20,"")))</f>
        <v/>
      </c>
      <c r="N55" s="118">
        <f t="shared" si="14"/>
        <v>0</v>
      </c>
      <c r="O55" s="206" t="str">
        <f>IF(F55="Scenario1PBT1",'Major retrofit'!$E$23,IF(F55="Scenario2PBT1",'Major retrofit'!$F$23,IF(F55="Scenario3PBT1",'Major retrofit'!$G$23,"")))&amp;IF(F55="Scenario1PBT2",'Major retrofit'!$H$23,IF(F55="Scenario2PBT2",'Major retrofit'!$I$23,IF(F55="Scenario3PBT2",'Major retrofit'!$J$23,"")))&amp;IF(F55="Scenario1PBT3",'Major retrofit'!$K$23,IF(F55="Scenario2PBT3",'Major retrofit'!$L$23,IF(F55="Scenario3PBT3",'Major retrofit'!$M$23,"")))&amp;IF(F55="Scenario1PBT4",'Major retrofit'!$N$23,IF(F55="Scenario2PBT4",'Major retrofit'!$O$23,IF(F55="Scenario3PBT4",'Major retrofit'!$P$23,"")))&amp;IF(F55="Scenario1PBT5",'Major retrofit'!$Q$23,IF(F55="Scenario2PBT5",'Major retrofit'!$R$23,IF(F55="Scenario3PBT5",'Major retrofit'!$S$23,"")))&amp;IF(F55="Scenario1PBT6",'Major retrofit'!$T$23,IF(F55="Scenario2PBT6",'Major retrofit'!$U$23,IF(F55="Scenario3PBT6",'Major retrofit'!$V$23,"")))&amp;IF(F55="Scenario1PBT7",'Major retrofit'!$W$23,IF(F55="Scenario2PBT7",'Major retrofit'!$X$23,IF(F55="Scenario3PBT7",'Major retrofit'!$Y$23,"")))&amp;IF(F55="Scenario1PBT8",'Major retrofit'!$Z$23,IF(F55="Scenario2PBT8",'Major retrofit'!$AA$23,IF(F55="Scenario3PBT8",'Major retrofit'!$AB$23,"")))&amp;IF(F55="Scenario1PBT9",'Major retrofit'!$AC$23,IF(F55="Scenario2PBT9",'Major retrofit'!$AD$23,IF(F55="Scenario3PBT9",'Major retrofit'!$AE$23,"")))&amp;IF(F55="Scenario1PBT10",'Major retrofit'!$AF$23,IF(F55="Scenario2PBT10",'Major retrofit'!$AG$23,IF(F55="Scenario3PBT10",'Major retrofit'!$AH$23,"")))&amp;IF(F55="Scenario1PBT11",'Major retrofit'!$AI$23,IF(F55="Scenario2PBT11",'Major retrofit'!$AJ$23,IF(F55="Scenario3PBT11",'Major retrofit'!$AK$23,"")))&amp;IF(F55="Scenario1PBT12",'Major retrofit'!$AL$23,IF(F55="Scenario2PBT12",'Major retrofit'!$AM$23,IF(F55="Scenario3PBT12",'Major retrofit'!$AN$23,"")))&amp;IF(F55="Scenario1PBT13",'Major retrofit'!$AO$23,IF(F55="Scenario2PBT13",'Major retrofit'!$AP$23,IF(F55="Scenario3PBT13",'Major retrofit'!$AQ$23,"")))&amp;IF(F55="Scenario1PBT14",'Major retrofit'!$AR$23,IF(F55="Scenario2PBT14",'Major retrofit'!$AS$23,IF(F55="Scenario3PBT14",'Major retrofit'!$AT$23,"")))&amp;IF(F55="Scenario1PBT15",'Major retrofit'!$AU$23,IF(F55="Scenario2PBT15",'Major retrofit'!$AV$23,IF(F55="Scenario3PBT15",'Major retrofit'!$AW$23,"")))</f>
        <v/>
      </c>
      <c r="P55" s="117">
        <f t="shared" si="15"/>
        <v>0</v>
      </c>
      <c r="Q55" s="117" t="str">
        <f>IF(F55="Scenario1PBT1",'Major retrofit'!$E$25,IF(F55="Scenario2PBT1",'Major retrofit'!$F$25,IF(F55="Scenario3PBT1",'Major retrofit'!$G$25,"")))&amp;IF(F55="Scenario1PBT2",'Major retrofit'!$H$25,IF(F55="Scenario2PBT2",'Major retrofit'!$I$25,IF(F55="Scenario3PBT2",'Major retrofit'!$J$25,"")))&amp;IF(F55="Scenario1PBT3",'Major retrofit'!$K$25,IF(F55="Scenario2PBT3",'Major retrofit'!$L$25,IF(F55="Scenario3PBT3",'Major retrofit'!$M$25,"")))&amp;IF(F55="Scenario1PBT4",'Major retrofit'!$N$25,IF(F55="Scenario2PBT4",'Major retrofit'!$O$25,IF(F55="Scenario3PBT4",'Major retrofit'!$P$25,"")))&amp;IF(F55="Scenario1PBT5",'Major retrofit'!$Q$25,IF(F55="Scenario2PBT5",'Major retrofit'!$R$25,IF(F55="Scenario3PBT5",'Major retrofit'!$S$25,"")))&amp;IF(F55="Scenario1PBT6",'Major retrofit'!$T$25,IF(F55="Scenario2PBT6",'Major retrofit'!$U$25,IF(F55="Scenario3PBT6",'Major retrofit'!$V$25,"")))&amp;IF(F55="Scenario1PBT7",'Major retrofit'!$W$25,IF(F55="Scenario2PBT7",'Major retrofit'!$X$25,IF(F55="Scenario3PBT7",'Major retrofit'!$Y$25,"")))&amp;IF(F55="Scenario1PBT8",'Major retrofit'!$Z$25,IF(F55="Scenario2PBT8",'Major retrofit'!$AA$25,IF(F55="Scenario3PBT8",'Major retrofit'!$AB$25,"")))&amp;IF(F55="Scenario1PBT9",'Major retrofit'!$AC$25,IF(F55="Scenario2PBT9",'Major retrofit'!$AD$25,IF(F55="Scenario3PBT9",'Major retrofit'!$AE$25,"")))&amp;IF(F55="Scenario1PBT10",'Major retrofit'!$AF$25,IF(F55="Scenario2PBT10",'Major retrofit'!$AG$25,IF(F55="Scenario3PBT10",'Major retrofit'!$AH$25,"")))&amp;IF(F55="Scenario1PBT11",'Major retrofit'!$AI$25,IF(F55="Scenario2PBT11",'Major retrofit'!$AJ$25,IF(F55="Scenario3PBT11",'Major retrofit'!$AK$25,"")))&amp;IF(F55="Scenario1PBT12",'Major retrofit'!$AL$25,IF(F55="Scenario2PBT12",'Major retrofit'!$AM$25,IF(F55="Scenario3PBT12",'Major retrofit'!$AN$25,"")))&amp;IF(F55="Scenario1PBT13",'Major retrofit'!$AO$25,IF(F55="Scenario2PBT13",'Major retrofit'!$AP$25,IF(F55="Scenario3PBT13",'Major retrofit'!$AQ$25,"")))&amp;IF(F55="Scenario1PBT14",'Major retrofit'!$AR$25,IF(F55="Scenario2PBT14",'Major retrofit'!$AS$25,IF(F55="Scenario3PBT14",'Major retrofit'!$AT$25,"")))&amp;IF(F55="Scenario1PBT15",'Major retrofit'!$AU$25,IF(F55="Scenario2PBT15",'Major retrofit'!$AV$25,IF(F55="Scenario3PBT15",'Major retrofit'!$AW$25,"")))</f>
        <v/>
      </c>
      <c r="R55" s="117">
        <f t="shared" si="16"/>
        <v>0</v>
      </c>
      <c r="S55" s="117" t="str">
        <f>IF(F55="Scenario1PBT1",'Major retrofit'!$E$27,IF(F55="Scenario2PBT1",'Major retrofit'!$F$27,IF(F55="Scenario3PBT1",'Major retrofit'!$G$27,"")))&amp;IF(F55="Scenario1PBT2",'Major retrofit'!$H$27,IF(F55="Scenario2PBT2",'Major retrofit'!$I$27,IF(F55="Scenario3PBT2",'Major retrofit'!$J$27,"")))&amp;IF(F55="Scenario1PBT3",'Major retrofit'!$K$27,IF(F55="Scenario2PBT3",'Major retrofit'!$L$27,IF(F55="Scenario3PBT3",'Major retrofit'!$M$27,"")))&amp;IF(F55="Scenario1PBT4",'Major retrofit'!$N$27,IF(F55="Scenario2PBT4",'Major retrofit'!$O$27,IF(F55="Scenario3PBT4",'Major retrofit'!$P$27,"")))&amp;IF(F55="Scenario1PBT5",'Major retrofit'!$Q$27,IF(F55="Scenario2PBT5",'Major retrofit'!$R$27,IF(F55="Scenario3PBT5",'Major retrofit'!$S$27,"")))&amp;IF(F55="Scenario1PBT6",'Major retrofit'!$T$27,IF(F55="Scenario2PBT6",'Major retrofit'!$U$27,IF(F55="Scenario3PBT6",'Major retrofit'!$V$27,"")))&amp;IF(F55="Scenario1PBT7",'Major retrofit'!$W$27,IF(F55="Scenario2PBT7",'Major retrofit'!$X$27,IF(F55="Scenario3PBT7",'Major retrofit'!$Y$27,"")))&amp;IF(F55="Scenario1PBT8",'Major retrofit'!$Z$27,IF(F55="Scenario2PBT8",'Major retrofit'!$AA$27,IF(F55="Scenario3PBT8",'Major retrofit'!$AB$27,"")))&amp;IF(F55="Scenario1PBT9",'Major retrofit'!$AC$27,IF(F55="Scenario2PBT9",'Major retrofit'!$AD$27,IF(F55="Scenario3PBT9",'Major retrofit'!$AE$27,"")))&amp;IF(F55="Scenario1PBT10",'Major retrofit'!$AF$27,IF(F55="Scenario2PBT10",'Major retrofit'!$AG$27,IF(F55="Scenario3PBT10",'Major retrofit'!$AH$27,"")))&amp;IF(F55="Scenario1PBT11",'Major retrofit'!$AI$27,IF(F55="Scenario2PBT11",'Major retrofit'!$AJ$27,IF(F55="Scenario3PBT11",'Major retrofit'!$AK$27,"")))&amp;IF(F55="Scenario1PBT12",'Major retrofit'!$AL$27,IF(F55="Scenario2PBT12",'Major retrofit'!$AM$27,IF(F55="Scenario3PBT12",'Major retrofit'!$AN$27,"")))&amp;IF(F55="Scenario1PBT13",'Major retrofit'!$AO$27,IF(F55="Scenario2PBT13",'Major retrofit'!$AP$27,IF(F55="Scenario3PBT13",'Major retrofit'!$AQ$27,"")))&amp;IF(F55="Scenario1PBT14",'Major retrofit'!$AR$27,IF(F55="Scenario2PBT14",'Major retrofit'!$AS$27,IF(F55="Scenario3PBT14",'Major retrofit'!$AT$27,"")))&amp;IF(F55="Scenario1PBT15",'Major retrofit'!$AU$27,IF(F55="Scenario2PBT15",'Major retrofit'!$AV$27,IF(F55="Scenario3PBT15",'Major retrofit'!$AW$27,"")))</f>
        <v/>
      </c>
      <c r="T55" s="207">
        <f t="shared" si="17"/>
        <v>0</v>
      </c>
      <c r="U55" s="206" t="str">
        <f>IF(F55="Scenario1PBT1",'Major retrofit'!$E$38,IF(F55="Scenario2PBT1",'Major retrofit'!$F$38,IF(F55="Scenario3PBT1",'Major retrofit'!$G$38,"")))&amp;IF(F55="Scenario1PBT2",'Major retrofit'!$H$38,IF(F55="Scenario2PBT2",'Major retrofit'!$I$38,IF(F55="Scenario3PBT2",'Major retrofit'!$J$38,"")))&amp;IF(F55="Scenario1PBT3",'Major retrofit'!$K$38,IF(F55="Scenario2PBT3",'Major retrofit'!$L$38,IF(F55="Scenario3PBT3",'Major retrofit'!$M$38,"")))&amp;IF(F55="Scenario1PBT4",'Major retrofit'!$N$38,IF(F55="Scenario2PBT4",'Major retrofit'!$O$38,IF(F55="Scenario3PBT4",'Major retrofit'!$P$38,"")))&amp;IF(F55="Scenario1PBT5",'Major retrofit'!$Q$38,IF(F55="Scenario2PBT5",'Major retrofit'!$R$38,IF(F55="Scenario3PBT5",'Major retrofit'!$S$38,"")))&amp;IF(F55="Scenario1PBT6",'Major retrofit'!$T$38,IF(F55="Scenario2PBT6",'Major retrofit'!$U$38,IF(F55="Scenario3PBT6",'Major retrofit'!$V$38,"")))&amp;IF(F55="Scenario1PBT7",'Major retrofit'!$W$38,IF(F55="Scenario2PBT7",'Major retrofit'!$X$38,IF(F55="Scenario3PBT7",'Major retrofit'!$Y$38,"")))&amp;IF(F55="Scenario1PBT8",'Major retrofit'!$Z$38,IF(F55="Scenario2PBT8",'Major retrofit'!$AA$38,IF(F55="Scenario3PBT8",'Major retrofit'!$AB$38,"")))&amp;IF(F55="Scenario1PBT9",'Major retrofit'!$AC$38,IF(F55="Scenario2PBT9",'Major retrofit'!$AD$38,IF(F55="Scenario3PBT9",'Major retrofit'!$AE$38,"")))&amp;IF(F55="Scenario1PBT10",'Major retrofit'!$AF$38,IF(F55="Scenario2PBT10",'Major retrofit'!$AG$38,IF(F55="Scenario3PBT10",'Major retrofit'!$AH$38,"")))&amp;IF(F55="Scenario1PBT11",'Major retrofit'!$AI$38,IF(F55="Scenario2PBT11",'Major retrofit'!$AJ$38,IF(F55="Scenario3PBT11",'Major retrofit'!$AK$38,"")))&amp;IF(F55="Scenario1PBT12",'Major retrofit'!$AL$38,IF(F55="Scenario2PBT12",'Major retrofit'!$AM$38,IF(F55="Scenario3PBT12",'Major retrofit'!$AN$38,"")))&amp;IF(F55="Scenario1PBT13",'Major retrofit'!$AO$38,IF(F55="Scenario2PBT13",'Major retrofit'!$AP$38,IF(F55="Scenario3PBT13",'Major retrofit'!$AQ$38,"")))&amp;IF(F55="Scenario1PBT14",'Major retrofit'!$AR$38,IF(F55="Scenario2PBT14",'Major retrofit'!$AS$38,IF(F55="Scenario3PBT14",'Major retrofit'!$AT$38,"")))&amp;IF(F55="Scenario1PBT15",'Major retrofit'!$AU$38,IF(F55="Scenario2PBT15",'Major retrofit'!$AV$38,IF(F55="Scenario3PBT15",'Major retrofit'!$AW$38,"")))</f>
        <v/>
      </c>
      <c r="V55" s="117">
        <f t="shared" si="18"/>
        <v>0</v>
      </c>
      <c r="W55" s="117" t="str">
        <f>IF(F55="Scenario1PBT1",'Major retrofit'!$E$40,IF(F55="Scenario2PBT1",'Major retrofit'!$F$40,IF(F55="Scenario3PBT1",'Major retrofit'!$G$40,"")))&amp;IF(F55="Scenario1PBT2",'Major retrofit'!$H$40,IF(F55="Scenario2PBT2",'Major retrofit'!$I$40,IF(F55="Scenario3PBT2",'Major retrofit'!$J$40,"")))&amp;IF(F55="Scenario1PBT3",'Major retrofit'!$K$40,IF(F55="Scenario2PBT3",'Major retrofit'!$L$40,IF(F55="Scenario3PBT3",'Major retrofit'!$M$40,"")))&amp;IF(F55="Scenario1PBT4",'Major retrofit'!$N$40,IF(F55="Scenario2PBT4",'Major retrofit'!$O$40,IF(F55="Scenario3PBT4",'Major retrofit'!$P$40,"")))&amp;IF(F55="Scenario1PBT5",'Major retrofit'!$Q$40,IF(F55="Scenario2PBT5",'Major retrofit'!$R$40,IF(F55="Scenario3PBT5",'Major retrofit'!$S$40,"")))&amp;IF(F55="Scenario1PBT6",'Major retrofit'!$T$40,IF(F55="Scenario2PBT6",'Major retrofit'!$U$40,IF(F55="Scenario3PBT6",'Major retrofit'!$V$40,"")))&amp;IF(F55="Scenario1PBT7",'Major retrofit'!$W$40,IF(F55="Scenario2PBT7",'Major retrofit'!$X$40,IF(F55="Scenario3PBT7",'Major retrofit'!$Y$40,"")))&amp;IF(F55="Scenario1PBT8",'Major retrofit'!$Z$40,IF(F55="Scenario2PBT8",'Major retrofit'!$AA$40,IF(F55="Scenario3PBT8",'Major retrofit'!$AB$40,"")))&amp;IF(F55="Scenario1PBT9",'Major retrofit'!$AC$40,IF(F55="Scenario2PBT9",'Major retrofit'!$AD$40,IF(F55="Scenario3PBT9",'Major retrofit'!$AE$40,"")))&amp;IF(F55="Scenario1PBT10",'Major retrofit'!$AF$40,IF(F55="Scenario2PBT10",'Major retrofit'!$AG$40,IF(F55="Scenario3PBT10",'Major retrofit'!$AH$40,"")))&amp;IF(F55="Scenario1PBT11",'Major retrofit'!$AI$40,IF(F55="Scenario2PBT11",'Major retrofit'!$AJ$40,IF(F55="Scenario3PBT11",'Major retrofit'!$AK$40,"")))&amp;IF(F55="Scenario1PBT12",'Major retrofit'!$AL$40,IF(F55="Scenario2PBT12",'Major retrofit'!$AM$40,IF(F55="Scenario3PBT12",'Major retrofit'!$AN$40,"")))&amp;IF(F55="Scenario1PBT13",'Major retrofit'!$AO$40,IF(F55="Scenario2PBT13",'Major retrofit'!$AP$40,IF(F55="Scenario3PBT13",'Major retrofit'!$AQ$40,"")))&amp;IF(F55="Scenario1PBT14",'Major retrofit'!$AR$40,IF(F55="Scenario2PBT14",'Major retrofit'!$AS$40,IF(F55="Scenario3PBT14",'Major retrofit'!$AT$40,"")))&amp;IF(F55="Scenario1PBT15",'Major retrofit'!$AU$40,IF(F55="Scenario2PBT15",'Major retrofit'!$AV$40,IF(F55="Scenario3PBT15",'Major retrofit'!$AW$40,"")))</f>
        <v/>
      </c>
      <c r="X55" s="117">
        <f t="shared" si="19"/>
        <v>0</v>
      </c>
      <c r="Y55" s="117" t="str">
        <f>IF(F55="Scenario1PBT1",'Major retrofit'!$E$42,IF(F55="Scenario2PBT1",'Major retrofit'!$F$42,IF(F55="Scenario3PBT1",'Major retrofit'!$G$42,"")))&amp;IF(F55="Scenario1PBT2",'Major retrofit'!$H$42,IF(F55="Scenario2PBT2",'Major retrofit'!$I$42,IF(F55="Scenario3PBT2",'Major retrofit'!$J$42,"")))&amp;IF(F55="Scenario1PBT3",'Major retrofit'!$K$42,IF(F55="Scenario2PBT3",'Major retrofit'!$L$42,IF(F55="Scenario3PBT3",'Major retrofit'!$M$42,"")))&amp;IF(F55="Scenario1PBT4",'Major retrofit'!$N$42,IF(F55="Scenario2PBT4",'Major retrofit'!$O$42,IF(F55="Scenario3PBT4",'Major retrofit'!$P$42,"")))&amp;IF(F55="Scenario1PBT5",'Major retrofit'!$Q$42,IF(F55="Scenario2PBT5",'Major retrofit'!$R$42,IF(F55="Scenario3PBT5",'Major retrofit'!$S$42,"")))&amp;IF(F55="Scenario1PBT6",'Major retrofit'!$T$42,IF(F55="Scenario2PBT6",'Major retrofit'!$U$42,IF(F55="Scenario3PBT6",'Major retrofit'!$V$42,"")))&amp;IF(F55="Scenario1PBT7",'Major retrofit'!$W$42,IF(F55="Scenario2PBT7",'Major retrofit'!$X$42,IF(F55="Scenario3PBT7",'Major retrofit'!$Y$42,"")))&amp;IF(F55="Scenario1PBT8",'Major retrofit'!$Z$42,IF(F55="Scenario2PBT8",'Major retrofit'!$AA$42,IF(F55="Scenario3PBT8",'Major retrofit'!$AB$42,"")))&amp;IF(F55="Scenario1PBT9",'Major retrofit'!$AC$42,IF(F55="Scenario2PBT9",'Major retrofit'!$AD$42,IF(F55="Scenario3PBT9",'Major retrofit'!$AE$42,"")))&amp;IF(F55="Scenario1PBT10",'Major retrofit'!$AF$42,IF(F55="Scenario2PBT10",'Major retrofit'!$AG$42,IF(F55="Scenario3PBT10",'Major retrofit'!$AH$42,"")))&amp;IF(F55="Scenario1PBT11",'Major retrofit'!$AI$42,IF(F55="Scenario2PBT11",'Major retrofit'!$AJ$42,IF(F55="Scenario3PBT11",'Major retrofit'!$AK$42,"")))&amp;IF(F55="Scenario1PBT12",'Major retrofit'!$AL$42,IF(F55="Scenario2PBT12",'Major retrofit'!$AM$42,IF(F55="Scenario3PBT12",'Major retrofit'!$AN$42,"")))&amp;IF(F55="Scenario1PBT13",'Major retrofit'!$AO$42,IF(F55="Scenario2PBT13",'Major retrofit'!$AP$42,IF(F55="Scenario3PBT13",'Major retrofit'!$AQ$42,"")))&amp;IF(F55="Scenario1PBT14",'Major retrofit'!$AR$42,IF(F55="Scenario2PBT14",'Major retrofit'!$AS$42,IF(F55="Scenario3PBT14",'Major retrofit'!$AT$42,"")))&amp;IF(F55="Scenario1PBT15",'Major retrofit'!$AU$42,IF(F55="Scenario2PBT15",'Major retrofit'!$AV$42,IF(F55="Scenario3PBT15",'Major retrofit'!$AW$42,"")))</f>
        <v/>
      </c>
      <c r="Z55" s="117">
        <f t="shared" si="20"/>
        <v>0</v>
      </c>
      <c r="AA55" s="178" t="str">
        <f>IF(F55="Scenario1PBT1",'Major retrofit'!$E$101,IF(F55="Scenario2PBT1",'Major retrofit'!$F$101,IF(F55="Scenario3PBT1",'Major retrofit'!$G$101,"")))&amp;IF(F55="Scenario1PBT2",'Major retrofit'!$H$101,IF(F55="Scenario2PBT2",'Major retrofit'!$I$101,IF(F55="Scenario3PBT2",'Major retrofit'!$J$101,"")))&amp;IF(F55="Scenario1PBT3",'Major retrofit'!$K$101,IF(F55="Scenario2PBT3",'Major retrofit'!$L$101,IF(F55="Scenario3PBT3",'Major retrofit'!$M$101,"")))&amp;IF(F55="Scenario1PBT4",'Major retrofit'!$N$101,IF(F55="Scenario2PBT4",'Major retrofit'!$O$101,IF(F55="Scenario3PBT4",'Major retrofit'!$P$101,"")))&amp;IF(F55="Scenario1PBT5",'Major retrofit'!$Q$101,IF(F55="Scenario2PBT5",'Major retrofit'!$R$101,IF(F55="Scenario3PBT5",'Major retrofit'!$S$101,"")))&amp;IF(F55="Scenario1PBT6",'Major retrofit'!$T$101,IF(F55="Scenario2PBT6",'Major retrofit'!$U$101,IF(F55="Scenario3PBT6",'Major retrofit'!$V$101,"")))&amp;IF(F55="Scenario1PBT7",'Major retrofit'!$W$101,IF(F55="Scenario2PBT7",'Major retrofit'!$X$101,IF(F55="Scenario3PBT7",'Major retrofit'!$Y$101,"")))&amp;IF(F55="Scenario1PBT8",'Major retrofit'!$Z$101,IF(F55="Scenario2PBT8",'Major retrofit'!$AA$101,IF(F55="Scenario3PBT8",'Major retrofit'!$AB$101,"")))&amp;IF(F55="Scenario1PBT9",'Major retrofit'!$AC$101,IF(F55="Scenario2PBT9",'Major retrofit'!$AD$101,IF(F55="Scenario3PBT9",'Major retrofit'!$AE$101,"")))&amp;IF(F55="Scenario1PBT10",'Major retrofit'!$AF$101,IF(F55="Scenario2PBT10",'Major retrofit'!$AG$101,IF(F55="Scenario3PBT10",'Major retrofit'!$AH$101,"")))&amp;IF(F55="Scenario1PBT11",'Major retrofit'!$AI$101,IF(F55="Scenario2PBT11",'Major retrofit'!$AJ$101,IF(F55="Scenario3PBT11",'Major retrofit'!$AK$101,"")))&amp;IF(F55="Scenario1PBT12",'Major retrofit'!$AL$101,IF(F55="Scenario2PBT12",'Major retrofit'!$AM$101,IF(F55="Scenario3PBT12",'Major retrofit'!$AN$101,"")))&amp;IF(F55="Scenario1PBT13",'Major retrofit'!$AO$101,IF(F55="Scenario2PBT13",'Major retrofit'!$AP$101,IF(F55="Scenario3PBT13",'Major retrofit'!$AQ$101,"")))&amp;IF(F55="Scenario1PBT14",'Major retrofit'!$AR$101,IF(F55="Scenario2PBT14",'Major retrofit'!$AS$101,IF(F55="Scenario3PBT14",'Major retrofit'!$AT$101,"")))&amp;IF(F55="Scenario1PBT15",'Major retrofit'!$AU$101,IF(F55="Scenario2PBT15",'Major retrofit'!$AV$101,IF(F55="Scenario3PBT15",'Major retrofit'!$AW$101,"")))</f>
        <v/>
      </c>
      <c r="AB55" s="179">
        <f t="shared" si="21"/>
        <v>0</v>
      </c>
      <c r="AC55" s="208">
        <f>IFERROR('Projection_Base-case'!G55-G55,0)</f>
        <v>0</v>
      </c>
      <c r="AD55" s="117">
        <f t="shared" si="24"/>
        <v>0</v>
      </c>
      <c r="AE55" s="117">
        <f>IFERROR(100*AC55/'Projection_Base-case'!G55,0)</f>
        <v>0</v>
      </c>
      <c r="AF55" s="117">
        <f>IFERROR('Projection_Base-case'!I55-I55,0)</f>
        <v>0</v>
      </c>
      <c r="AG55" s="117">
        <f t="shared" si="25"/>
        <v>0</v>
      </c>
      <c r="AH55" s="117">
        <f>IFERROR(100*AF55/'Projection_Base-case'!I55,0)</f>
        <v>0</v>
      </c>
      <c r="AI55" s="117">
        <f>IFERROR('Projection_Base-case'!K55-K55,0)</f>
        <v>0</v>
      </c>
      <c r="AJ55" s="117">
        <f t="shared" si="26"/>
        <v>0</v>
      </c>
      <c r="AK55" s="117">
        <f>IFERROR(100*AI55/'Projection_Base-case'!K55,0)</f>
        <v>0</v>
      </c>
      <c r="AL55" s="117">
        <f>IFERROR(M55-'Projection_Base-case'!M55,0)</f>
        <v>0</v>
      </c>
      <c r="AM55" s="117">
        <f t="shared" si="27"/>
        <v>0</v>
      </c>
      <c r="AN55" s="179">
        <f>IFERROR(IF('Projection_Base-case'!N55&gt;0,100*AM55/'Projection_Base-case'!N55,100*AM55/N55),0)</f>
        <v>0</v>
      </c>
      <c r="AO55" s="206">
        <f>IFERROR('Projection_Base-case'!O55-O55,0)</f>
        <v>0</v>
      </c>
      <c r="AP55" s="117">
        <f t="shared" si="28"/>
        <v>0</v>
      </c>
      <c r="AQ55" s="117">
        <f>IFERROR(100*AO55/'Projection_Base-case'!O55,0)</f>
        <v>0</v>
      </c>
      <c r="AR55" s="117">
        <f>IFERROR('Projection_Base-case'!Q55-Q55,0)</f>
        <v>0</v>
      </c>
      <c r="AS55" s="117">
        <f t="shared" si="29"/>
        <v>0</v>
      </c>
      <c r="AT55" s="117">
        <f>IFERROR(100*AR55/'Projection_Base-case'!Q55,0)</f>
        <v>0</v>
      </c>
      <c r="AU55" s="117">
        <f>IFERROR('Projection_Base-case'!S55-S55,0)</f>
        <v>0</v>
      </c>
      <c r="AV55" s="117">
        <f t="shared" si="30"/>
        <v>0</v>
      </c>
      <c r="AW55" s="118">
        <f>IFERROR(100*AU55/'Projection_Base-case'!S55,0)</f>
        <v>0</v>
      </c>
      <c r="AX55" s="206">
        <f>IFERROR('Projection_Base-case'!U55-U55,0)</f>
        <v>0</v>
      </c>
      <c r="AY55" s="117">
        <f t="shared" si="31"/>
        <v>0</v>
      </c>
      <c r="AZ55" s="117">
        <f>IFERROR(100*AX55/'Projection_Base-case'!U55,0)</f>
        <v>0</v>
      </c>
      <c r="BA55" s="117">
        <f>IFERROR('Projection_Base-case'!W55-W55,0)</f>
        <v>0</v>
      </c>
      <c r="BB55" s="117">
        <f t="shared" si="32"/>
        <v>0</v>
      </c>
      <c r="BC55" s="117">
        <f>IFERROR(100*BA55/'Projection_Base-case'!W55,0)</f>
        <v>0</v>
      </c>
      <c r="BD55" s="117">
        <f>IFERROR('Projection_Base-case'!Y55-Y55,0)</f>
        <v>0</v>
      </c>
      <c r="BE55" s="117">
        <f t="shared" si="33"/>
        <v>0</v>
      </c>
      <c r="BF55" s="117">
        <f>IFERROR(100*BD55/'Projection_Base-case'!Y55,0)</f>
        <v>0</v>
      </c>
      <c r="BG55" s="178">
        <f t="shared" si="22"/>
        <v>0</v>
      </c>
      <c r="BH55" s="179">
        <f t="shared" si="23"/>
        <v>0</v>
      </c>
    </row>
    <row r="56" spans="1:60" ht="15" thickBot="1">
      <c r="A56" s="205">
        <v>51</v>
      </c>
      <c r="B56" s="119">
        <f>IF('Projection_Base-case'!B56&lt;&gt;"",'Projection_Base-case'!B56,0)</f>
        <v>0</v>
      </c>
      <c r="C56" s="119">
        <f>IF('Projection_Base-case'!C56&lt;&gt;"",'Projection_Base-case'!C56,0)</f>
        <v>0</v>
      </c>
      <c r="D56" s="119">
        <f>IF('Projection_Base-case'!D56&lt;&gt;"",'Projection_Base-case'!D56,0)</f>
        <v>0</v>
      </c>
      <c r="E56" s="263" t="str">
        <f>IF(AND('Résultats major'!$AC$3="OUI",'Résultats major'!E55&lt;&gt;""),'Résultats major'!E55,IF(OR(D56="PBT1",D56="PBT2",D56="PBT3",D56="PBT4",D56="PBT5",D56="PBT6",D56="PBT7",D56="PBT8",D56="PBT10"),"Scenario1",IF(D56="PBT9","Scenario2","")))</f>
        <v/>
      </c>
      <c r="F56" s="202" t="str">
        <f t="shared" si="10"/>
        <v>0</v>
      </c>
      <c r="G56" s="177" t="str">
        <f>IF(F56="Scenario1PBT1",'Major retrofit'!$E$6,IF(F56="Scenario2PBT1",'Major retrofit'!$F$6,IF(F56="Scenario3PBT1",'Major retrofit'!$G$6,"")))&amp;IF(F56="Scenario1PBT2",'Major retrofit'!$H$6,IF(F56="Scenario2PBT2",'Major retrofit'!$I$6,IF(F56="Scenario3PBT2",'Major retrofit'!$J$6,"")))&amp;IF(F56="Scenario1PBT3",'Major retrofit'!$K$6,IF(F56="Scenario2PBT3",'Major retrofit'!$L$6,IF(F56="Scenario3PBT3",'Major retrofit'!$M$6,"")))&amp;IF(F56="Scenario1PBT4",'Major retrofit'!$N$6,IF(F56="Scenario2PBT4",'Major retrofit'!$O$6,IF(F56="Scenario3PBT4",'Major retrofit'!$P$6,"")))&amp;IF(F56="Scenario1PBT5",'Major retrofit'!$Q$6,IF(F56="Scenario2PBT5",'Major retrofit'!$R$6,IF(F56="Scenario3PBT5",'Major retrofit'!$S$6,"")))&amp;IF(F56="Scenario1PBT6",'Major retrofit'!$T$6,IF(F56="Scenario2PBT6",'Major retrofit'!$U$6,IF(F56="Scenario3PBT6",'Major retrofit'!$V$6,"")))&amp;IF(F56="Scenario1PBT7",'Major retrofit'!$W$6,IF(F56="Scenario2PBT7",'Major retrofit'!$X$6,IF(F56="Scenario3PBT7",'Major retrofit'!$Y$6,"")))&amp;IF(F56="Scenario1PBT8",'Major retrofit'!$Z$6,IF(F56="Scenario2PBT8",'Major retrofit'!$AA$6,IF(F56="Scenario3PBT8",'Major retrofit'!$AB$6,"")))&amp;IF(F56="Scenario1PBT9",'Major retrofit'!$AC$6,IF(F56="Scenario2PBT9",'Major retrofit'!$AD$6,IF(F56="Scenario3PBT9",'Major retrofit'!$AE$6,"")))&amp;IF(F56="Scenario1PBT10",'Major retrofit'!$AF$6,IF(F56="Scenario2PBT10",'Major retrofit'!$AG$6,IF(F56="Scenario3PBT10",'Major retrofit'!$AH$6,"")))&amp;IF(F56="Scenario1PBT11",'Major retrofit'!$AI$6,IF(F56="Scenario2PBT11",'Major retrofit'!$AJ$6,IF(F56="Scenario3PBT11",'Major retrofit'!$AK$6,"")))&amp;IF(F56="Scenario1PBT12",'Major retrofit'!$AL$6,IF(F56="Scenario2PBT12",'Major retrofit'!$AM$6,IF(F56="Scenario3PBT12",'Major retrofit'!$AN$6,"")))&amp;IF(F56="Scenario1PBT13",'Major retrofit'!$AO$6,IF(F56="Scenario2PBT13",'Major retrofit'!$AP$6,IF(F56="Scenario3PBT13",'Major retrofit'!$AQ$6,"")))&amp;IF(F56="Scenario1PBT14",'Major retrofit'!$AR$6,IF(F56="Scenario2PBT14",'Major retrofit'!$AS$6,IF(F56="Scenario3PBT14",'Major retrofit'!$AT$6,"")))&amp;IF(F56="Scenario1PBT15",'Major retrofit'!$AU$6,IF(F56="Scenario2PBT15",'Major retrofit'!$AV$6,IF(F56="Scenario3PBT15",'Major retrofit'!$AW$6,"")))</f>
        <v/>
      </c>
      <c r="H56" s="117">
        <f t="shared" si="11"/>
        <v>0</v>
      </c>
      <c r="I56" s="178" t="str">
        <f>IF(F56="Scenario1PBT1",'Major retrofit'!$E$16,IF(F56="Scenario2PBT1",'Major retrofit'!$F$16,IF(F56="Scenario3PBT1",'Major retrofit'!$G$16,"")))&amp;IF(F56="Scenario1PBT2",'Major retrofit'!$H$16,IF(F56="Scenario2PBT2",'Major retrofit'!$I$16,IF(F56="Scenario3PBT2",'Major retrofit'!$J$16,"")))&amp;IF(F56="Scenario1PBT3",'Major retrofit'!$K$16,IF(F56="Scenario2PBT3",'Major retrofit'!$L$16,IF(F56="Scenario3PBT3",'Major retrofit'!$M$16,"")))&amp;IF(F56="Scenario1PBT4",'Major retrofit'!$N$16,IF(F56="Scenario2PBT4",'Major retrofit'!$O$16,IF(F56="Scenario3PBT4",'Major retrofit'!$P$16,"")))&amp;IF(F56="Scenario1PBT5",'Major retrofit'!$Q$16,IF(F56="Scenario2PBT5",'Major retrofit'!$R$16,IF(F56="Scenario3PBT5",'Major retrofit'!$S$16,"")))&amp;IF(F56="Scenario1PBT6",'Major retrofit'!$T$16,IF(F56="Scenario2PBT6",'Major retrofit'!$U$16,IF(F56="Scenario3PBT6",'Major retrofit'!$V$16,"")))&amp;IF(F56="Scenario1PBT7",'Major retrofit'!$W$16,IF(F56="Scenario2PBT7",'Major retrofit'!$X$16,IF(F56="Scenario3PBT7",'Major retrofit'!$Y$16,"")))&amp;IF(F56="Scenario1PBT8",'Major retrofit'!$Z$16,IF(F56="Scenario2PBT8",'Major retrofit'!$AA$16,IF(F56="Scenario3PBT8",'Major retrofit'!$AB$16,"")))&amp;IF(F56="Scenario1PBT9",'Major retrofit'!$AC$16,IF(F56="Scenario2PBT9",'Major retrofit'!$AD$16,IF(F56="Scenario3PBT9",'Major retrofit'!$AE$16,"")))&amp;IF(F56="Scenario1PBT10",'Major retrofit'!$AF$16,IF(F56="Scenario2PBT10",'Major retrofit'!$AG$16,IF(F56="Scenario3PBT10",'Major retrofit'!$AH$16,"")))&amp;IF(F56="Scenario1PBT11",'Major retrofit'!$AI$16,IF(F56="Scenario2PBT11",'Major retrofit'!$AJ$16,IF(F56="Scenario3PBT11",'Major retrofit'!$AK$16,"")))&amp;IF(F56="Scenario1PBT12",'Major retrofit'!$AL$16,IF(F56="Scenario2PBT12",'Major retrofit'!$AM$16,IF(F56="Scenario3PBT12",'Major retrofit'!$AN$16,"")))&amp;IF(F56="Scenario1PBT13",'Major retrofit'!$AO$16,IF(F56="Scenario2PBT13",'Major retrofit'!$AP$16,IF(F56="Scenario3PBT13",'Major retrofit'!$AQ$16,"")))&amp;IF(F56="Scenario1PBT14",'Major retrofit'!$AR$16,IF(F56="Scenario2PBT14",'Major retrofit'!$AS$16,IF(F56="Scenario3PBT14",'Major retrofit'!$AT$16,"")))&amp;IF(F56="Scenario1PBT15",'Major retrofit'!$AU$16,IF(F56="Scenario2PBT15",'Major retrofit'!$AV$16,IF(F56="Scenario3PBT15",'Major retrofit'!$AW$16,"")))</f>
        <v/>
      </c>
      <c r="J56" s="117">
        <f t="shared" si="12"/>
        <v>0</v>
      </c>
      <c r="K56" s="117" t="str">
        <f>IF(F56="Scenario1PBT1",'Major retrofit'!$E$18,IF(F56="Scenario2PBT1",'Major retrofit'!$F$18,IF(F56="Scenario3PBT1",'Major retrofit'!$G$18,"")))&amp;IF(F56="Scenario1PBT2",'Major retrofit'!$H$18,IF(F56="Scenario2PBT2",'Major retrofit'!$I$18,IF(F56="Scenario3PBT2",'Major retrofit'!$J$18,"")))&amp;IF(F56="Scenario1PBT3",'Major retrofit'!$K$18,IF(F56="Scenario2PBT3",'Major retrofit'!$L$18,IF(F56="Scenario3PBT3",'Major retrofit'!$M$18,"")))&amp;IF(F56="Scenario1PBT4",'Major retrofit'!$N$18,IF(F56="Scenario2PBT4",'Major retrofit'!$O$18,IF(F56="Scenario3PBT4",'Major retrofit'!$P$18,"")))&amp;IF(F56="Scenario1PBT5",'Major retrofit'!$Q$18,IF(F56="Scenario2PBT5",'Major retrofit'!$R$18,IF(F56="Scenario3PBT5",'Major retrofit'!$S$18,"")))&amp;IF(F56="Scenario1PBT6",'Major retrofit'!$T$18,IF(F56="Scenario2PBT6",'Major retrofit'!$U$18,IF(F56="Scenario3PBT6",'Major retrofit'!$V$18,"")))&amp;IF(F56="Scenario1PBT7",'Major retrofit'!$W$18,IF(F56="Scenario2PBT7",'Major retrofit'!$X$18,IF(F56="Scenario3PBT7",'Major retrofit'!$Y$18,"")))&amp;IF(F56="Scenario1PBT8",'Major retrofit'!$Z$18,IF(F56="Scenario2PBT8",'Major retrofit'!$AA$18,IF(F56="Scenario3PBT8",'Major retrofit'!$AB$18,"")))&amp;IF(F56="Scenario1PBT9",'Major retrofit'!$AC$18,IF(F56="Scenario2PBT9",'Major retrofit'!$AD$18,IF(F56="Scenario3PBT9",'Major retrofit'!$AE$18,"")))&amp;IF(F56="Scenario1PBT10",'Major retrofit'!$AF$18,IF(F56="Scenario2PBT10",'Major retrofit'!$AG$18,IF(F56="Scenario3PBT10",'Major retrofit'!$AH$18,"")))&amp;IF(F56="Scenario1PBT11",'Major retrofit'!$AI$18,IF(F56="Scenario2PBT11",'Major retrofit'!$AJ$18,IF(F56="Scenario3PBT11",'Major retrofit'!$AK$18,"")))&amp;IF(F56="Scenario1PBT12",'Major retrofit'!$AL$18,IF(F56="Scenario2PBT12",'Major retrofit'!$AM$18,IF(F56="Scenario3PBT12",'Major retrofit'!$AN$18,"")))&amp;IF(F56="Scenario1PBT13",'Major retrofit'!$AO$18,IF(F56="Scenario2PBT13",'Major retrofit'!$AP$18,IF(F56="Scenario3PBT13",'Major retrofit'!$AQ$18,"")))&amp;IF(F56="Scenario1PBT14",'Major retrofit'!$AR$18,IF(F56="Scenario2PBT14",'Major retrofit'!$AS$18,IF(F56="Scenario3PBT14",'Major retrofit'!$AT$18,"")))&amp;IF(F56="Scenario1PBT15",'Major retrofit'!$AU$18,IF(F56="Scenario2PBT15",'Major retrofit'!$AV$18,IF(F56="Scenario3PBT15",'Major retrofit'!$AW$18,"")))</f>
        <v/>
      </c>
      <c r="L56" s="117">
        <f t="shared" si="13"/>
        <v>0</v>
      </c>
      <c r="M56" s="117" t="str">
        <f>IF(F56="Scenario1PBT1",'Major retrofit'!$E$20,IF(F56="Scenario2PBT1",'Major retrofit'!$F$20,IF(F56="Scenario3PBT1",'Major retrofit'!$G$20,"")))&amp;IF(F56="Scenario1PBT2",'Major retrofit'!$H$20,IF(F56="Scenario2PBT2",'Major retrofit'!$I$20,IF(F56="Scenario3PBT2",'Major retrofit'!$J$20,"")))&amp;IF(F56="Scenario1PBT3",'Major retrofit'!$K$20,IF(F56="Scenario2PBT3",'Major retrofit'!$L$20,IF(F56="Scenario3PBT3",'Major retrofit'!$M$20,"")))&amp;IF(F56="Scenario1PBT4",'Major retrofit'!$N$20,IF(F56="Scenario2PBT4",'Major retrofit'!$O$20,IF(F56="Scenario3PBT4",'Major retrofit'!$P$20,"")))&amp;IF(F56="Scenario1PBT5",'Major retrofit'!$Q$20,IF(F56="Scenario2PBT5",'Major retrofit'!$R$20,IF(F56="Scenario3PBT5",'Major retrofit'!$S$20,"")))&amp;IF(F56="Scenario1PBT6",'Major retrofit'!$T$20,IF(F56="Scenario2PBT6",'Major retrofit'!$U$20,IF(F56="Scenario3PBT6",'Major retrofit'!$V$20,"")))&amp;IF(F56="Scenario1PBT7",'Major retrofit'!$W$20,IF(F56="Scenario2PBT7",'Major retrofit'!$X$20,IF(F56="Scenario3PBT7",'Major retrofit'!$Y$20,"")))&amp;IF(F56="Scenario1PBT8",'Major retrofit'!$Z$20,IF(F56="Scenario2PBT8",'Major retrofit'!$AA$20,IF(F56="Scenario3PBT8",'Major retrofit'!$AB$20,"")))&amp;IF(F56="Scenario1PBT9",'Major retrofit'!$AC$20,IF(F56="Scenario2PBT9",'Major retrofit'!$AD$20,IF(F56="Scenario3PBT9",'Major retrofit'!$AE$20,"")))&amp;IF(F56="Scenario1PBT10",'Major retrofit'!$AF$20,IF(F56="Scenario2PBT10",'Major retrofit'!$AG$20,IF(F56="Scenario3PBT10",'Major retrofit'!$AH$20,"")))&amp;IF(F56="Scenario1PBT11",'Major retrofit'!$AI$20,IF(F56="Scenario2PBT11",'Major retrofit'!$AJ$20,IF(F56="Scenario3PBT11",'Major retrofit'!$AK$20,"")))&amp;IF(F56="Scenario1PBT12",'Major retrofit'!$AL$20,IF(F56="Scenario2PBT12",'Major retrofit'!$AM$20,IF(F56="Scenario3PBT12",'Major retrofit'!$AN$20,"")))&amp;IF(F56="Scenario1PBT13",'Major retrofit'!$AO$20,IF(F56="Scenario2PBT13",'Major retrofit'!$AP$20,IF(F56="Scenario3PBT13",'Major retrofit'!$AQ$20,"")))&amp;IF(F56="Scenario1PBT14",'Major retrofit'!$AR$20,IF(F56="Scenario2PBT14",'Major retrofit'!$AS$20,IF(F56="Scenario3PBT14",'Major retrofit'!$AT$20,"")))&amp;IF(F56="Scenario1PBT15",'Major retrofit'!$AU$20,IF(F56="Scenario2PBT15",'Major retrofit'!$AV$20,IF(F56="Scenario3PBT15",'Major retrofit'!$AW$20,"")))</f>
        <v/>
      </c>
      <c r="N56" s="118">
        <f t="shared" si="14"/>
        <v>0</v>
      </c>
      <c r="O56" s="206" t="str">
        <f>IF(F56="Scenario1PBT1",'Major retrofit'!$E$23,IF(F56="Scenario2PBT1",'Major retrofit'!$F$23,IF(F56="Scenario3PBT1",'Major retrofit'!$G$23,"")))&amp;IF(F56="Scenario1PBT2",'Major retrofit'!$H$23,IF(F56="Scenario2PBT2",'Major retrofit'!$I$23,IF(F56="Scenario3PBT2",'Major retrofit'!$J$23,"")))&amp;IF(F56="Scenario1PBT3",'Major retrofit'!$K$23,IF(F56="Scenario2PBT3",'Major retrofit'!$L$23,IF(F56="Scenario3PBT3",'Major retrofit'!$M$23,"")))&amp;IF(F56="Scenario1PBT4",'Major retrofit'!$N$23,IF(F56="Scenario2PBT4",'Major retrofit'!$O$23,IF(F56="Scenario3PBT4",'Major retrofit'!$P$23,"")))&amp;IF(F56="Scenario1PBT5",'Major retrofit'!$Q$23,IF(F56="Scenario2PBT5",'Major retrofit'!$R$23,IF(F56="Scenario3PBT5",'Major retrofit'!$S$23,"")))&amp;IF(F56="Scenario1PBT6",'Major retrofit'!$T$23,IF(F56="Scenario2PBT6",'Major retrofit'!$U$23,IF(F56="Scenario3PBT6",'Major retrofit'!$V$23,"")))&amp;IF(F56="Scenario1PBT7",'Major retrofit'!$W$23,IF(F56="Scenario2PBT7",'Major retrofit'!$X$23,IF(F56="Scenario3PBT7",'Major retrofit'!$Y$23,"")))&amp;IF(F56="Scenario1PBT8",'Major retrofit'!$Z$23,IF(F56="Scenario2PBT8",'Major retrofit'!$AA$23,IF(F56="Scenario3PBT8",'Major retrofit'!$AB$23,"")))&amp;IF(F56="Scenario1PBT9",'Major retrofit'!$AC$23,IF(F56="Scenario2PBT9",'Major retrofit'!$AD$23,IF(F56="Scenario3PBT9",'Major retrofit'!$AE$23,"")))&amp;IF(F56="Scenario1PBT10",'Major retrofit'!$AF$23,IF(F56="Scenario2PBT10",'Major retrofit'!$AG$23,IF(F56="Scenario3PBT10",'Major retrofit'!$AH$23,"")))&amp;IF(F56="Scenario1PBT11",'Major retrofit'!$AI$23,IF(F56="Scenario2PBT11",'Major retrofit'!$AJ$23,IF(F56="Scenario3PBT11",'Major retrofit'!$AK$23,"")))&amp;IF(F56="Scenario1PBT12",'Major retrofit'!$AL$23,IF(F56="Scenario2PBT12",'Major retrofit'!$AM$23,IF(F56="Scenario3PBT12",'Major retrofit'!$AN$23,"")))&amp;IF(F56="Scenario1PBT13",'Major retrofit'!$AO$23,IF(F56="Scenario2PBT13",'Major retrofit'!$AP$23,IF(F56="Scenario3PBT13",'Major retrofit'!$AQ$23,"")))&amp;IF(F56="Scenario1PBT14",'Major retrofit'!$AR$23,IF(F56="Scenario2PBT14",'Major retrofit'!$AS$23,IF(F56="Scenario3PBT14",'Major retrofit'!$AT$23,"")))&amp;IF(F56="Scenario1PBT15",'Major retrofit'!$AU$23,IF(F56="Scenario2PBT15",'Major retrofit'!$AV$23,IF(F56="Scenario3PBT15",'Major retrofit'!$AW$23,"")))</f>
        <v/>
      </c>
      <c r="P56" s="117">
        <f t="shared" si="15"/>
        <v>0</v>
      </c>
      <c r="Q56" s="117" t="str">
        <f>IF(F56="Scenario1PBT1",'Major retrofit'!$E$25,IF(F56="Scenario2PBT1",'Major retrofit'!$F$25,IF(F56="Scenario3PBT1",'Major retrofit'!$G$25,"")))&amp;IF(F56="Scenario1PBT2",'Major retrofit'!$H$25,IF(F56="Scenario2PBT2",'Major retrofit'!$I$25,IF(F56="Scenario3PBT2",'Major retrofit'!$J$25,"")))&amp;IF(F56="Scenario1PBT3",'Major retrofit'!$K$25,IF(F56="Scenario2PBT3",'Major retrofit'!$L$25,IF(F56="Scenario3PBT3",'Major retrofit'!$M$25,"")))&amp;IF(F56="Scenario1PBT4",'Major retrofit'!$N$25,IF(F56="Scenario2PBT4",'Major retrofit'!$O$25,IF(F56="Scenario3PBT4",'Major retrofit'!$P$25,"")))&amp;IF(F56="Scenario1PBT5",'Major retrofit'!$Q$25,IF(F56="Scenario2PBT5",'Major retrofit'!$R$25,IF(F56="Scenario3PBT5",'Major retrofit'!$S$25,"")))&amp;IF(F56="Scenario1PBT6",'Major retrofit'!$T$25,IF(F56="Scenario2PBT6",'Major retrofit'!$U$25,IF(F56="Scenario3PBT6",'Major retrofit'!$V$25,"")))&amp;IF(F56="Scenario1PBT7",'Major retrofit'!$W$25,IF(F56="Scenario2PBT7",'Major retrofit'!$X$25,IF(F56="Scenario3PBT7",'Major retrofit'!$Y$25,"")))&amp;IF(F56="Scenario1PBT8",'Major retrofit'!$Z$25,IF(F56="Scenario2PBT8",'Major retrofit'!$AA$25,IF(F56="Scenario3PBT8",'Major retrofit'!$AB$25,"")))&amp;IF(F56="Scenario1PBT9",'Major retrofit'!$AC$25,IF(F56="Scenario2PBT9",'Major retrofit'!$AD$25,IF(F56="Scenario3PBT9",'Major retrofit'!$AE$25,"")))&amp;IF(F56="Scenario1PBT10",'Major retrofit'!$AF$25,IF(F56="Scenario2PBT10",'Major retrofit'!$AG$25,IF(F56="Scenario3PBT10",'Major retrofit'!$AH$25,"")))&amp;IF(F56="Scenario1PBT11",'Major retrofit'!$AI$25,IF(F56="Scenario2PBT11",'Major retrofit'!$AJ$25,IF(F56="Scenario3PBT11",'Major retrofit'!$AK$25,"")))&amp;IF(F56="Scenario1PBT12",'Major retrofit'!$AL$25,IF(F56="Scenario2PBT12",'Major retrofit'!$AM$25,IF(F56="Scenario3PBT12",'Major retrofit'!$AN$25,"")))&amp;IF(F56="Scenario1PBT13",'Major retrofit'!$AO$25,IF(F56="Scenario2PBT13",'Major retrofit'!$AP$25,IF(F56="Scenario3PBT13",'Major retrofit'!$AQ$25,"")))&amp;IF(F56="Scenario1PBT14",'Major retrofit'!$AR$25,IF(F56="Scenario2PBT14",'Major retrofit'!$AS$25,IF(F56="Scenario3PBT14",'Major retrofit'!$AT$25,"")))&amp;IF(F56="Scenario1PBT15",'Major retrofit'!$AU$25,IF(F56="Scenario2PBT15",'Major retrofit'!$AV$25,IF(F56="Scenario3PBT15",'Major retrofit'!$AW$25,"")))</f>
        <v/>
      </c>
      <c r="R56" s="117">
        <f t="shared" si="16"/>
        <v>0</v>
      </c>
      <c r="S56" s="117" t="str">
        <f>IF(F56="Scenario1PBT1",'Major retrofit'!$E$27,IF(F56="Scenario2PBT1",'Major retrofit'!$F$27,IF(F56="Scenario3PBT1",'Major retrofit'!$G$27,"")))&amp;IF(F56="Scenario1PBT2",'Major retrofit'!$H$27,IF(F56="Scenario2PBT2",'Major retrofit'!$I$27,IF(F56="Scenario3PBT2",'Major retrofit'!$J$27,"")))&amp;IF(F56="Scenario1PBT3",'Major retrofit'!$K$27,IF(F56="Scenario2PBT3",'Major retrofit'!$L$27,IF(F56="Scenario3PBT3",'Major retrofit'!$M$27,"")))&amp;IF(F56="Scenario1PBT4",'Major retrofit'!$N$27,IF(F56="Scenario2PBT4",'Major retrofit'!$O$27,IF(F56="Scenario3PBT4",'Major retrofit'!$P$27,"")))&amp;IF(F56="Scenario1PBT5",'Major retrofit'!$Q$27,IF(F56="Scenario2PBT5",'Major retrofit'!$R$27,IF(F56="Scenario3PBT5",'Major retrofit'!$S$27,"")))&amp;IF(F56="Scenario1PBT6",'Major retrofit'!$T$27,IF(F56="Scenario2PBT6",'Major retrofit'!$U$27,IF(F56="Scenario3PBT6",'Major retrofit'!$V$27,"")))&amp;IF(F56="Scenario1PBT7",'Major retrofit'!$W$27,IF(F56="Scenario2PBT7",'Major retrofit'!$X$27,IF(F56="Scenario3PBT7",'Major retrofit'!$Y$27,"")))&amp;IF(F56="Scenario1PBT8",'Major retrofit'!$Z$27,IF(F56="Scenario2PBT8",'Major retrofit'!$AA$27,IF(F56="Scenario3PBT8",'Major retrofit'!$AB$27,"")))&amp;IF(F56="Scenario1PBT9",'Major retrofit'!$AC$27,IF(F56="Scenario2PBT9",'Major retrofit'!$AD$27,IF(F56="Scenario3PBT9",'Major retrofit'!$AE$27,"")))&amp;IF(F56="Scenario1PBT10",'Major retrofit'!$AF$27,IF(F56="Scenario2PBT10",'Major retrofit'!$AG$27,IF(F56="Scenario3PBT10",'Major retrofit'!$AH$27,"")))&amp;IF(F56="Scenario1PBT11",'Major retrofit'!$AI$27,IF(F56="Scenario2PBT11",'Major retrofit'!$AJ$27,IF(F56="Scenario3PBT11",'Major retrofit'!$AK$27,"")))&amp;IF(F56="Scenario1PBT12",'Major retrofit'!$AL$27,IF(F56="Scenario2PBT12",'Major retrofit'!$AM$27,IF(F56="Scenario3PBT12",'Major retrofit'!$AN$27,"")))&amp;IF(F56="Scenario1PBT13",'Major retrofit'!$AO$27,IF(F56="Scenario2PBT13",'Major retrofit'!$AP$27,IF(F56="Scenario3PBT13",'Major retrofit'!$AQ$27,"")))&amp;IF(F56="Scenario1PBT14",'Major retrofit'!$AR$27,IF(F56="Scenario2PBT14",'Major retrofit'!$AS$27,IF(F56="Scenario3PBT14",'Major retrofit'!$AT$27,"")))&amp;IF(F56="Scenario1PBT15",'Major retrofit'!$AU$27,IF(F56="Scenario2PBT15",'Major retrofit'!$AV$27,IF(F56="Scenario3PBT15",'Major retrofit'!$AW$27,"")))</f>
        <v/>
      </c>
      <c r="T56" s="207">
        <f t="shared" si="17"/>
        <v>0</v>
      </c>
      <c r="U56" s="206" t="str">
        <f>IF(F56="Scenario1PBT1",'Major retrofit'!$E$38,IF(F56="Scenario2PBT1",'Major retrofit'!$F$38,IF(F56="Scenario3PBT1",'Major retrofit'!$G$38,"")))&amp;IF(F56="Scenario1PBT2",'Major retrofit'!$H$38,IF(F56="Scenario2PBT2",'Major retrofit'!$I$38,IF(F56="Scenario3PBT2",'Major retrofit'!$J$38,"")))&amp;IF(F56="Scenario1PBT3",'Major retrofit'!$K$38,IF(F56="Scenario2PBT3",'Major retrofit'!$L$38,IF(F56="Scenario3PBT3",'Major retrofit'!$M$38,"")))&amp;IF(F56="Scenario1PBT4",'Major retrofit'!$N$38,IF(F56="Scenario2PBT4",'Major retrofit'!$O$38,IF(F56="Scenario3PBT4",'Major retrofit'!$P$38,"")))&amp;IF(F56="Scenario1PBT5",'Major retrofit'!$Q$38,IF(F56="Scenario2PBT5",'Major retrofit'!$R$38,IF(F56="Scenario3PBT5",'Major retrofit'!$S$38,"")))&amp;IF(F56="Scenario1PBT6",'Major retrofit'!$T$38,IF(F56="Scenario2PBT6",'Major retrofit'!$U$38,IF(F56="Scenario3PBT6",'Major retrofit'!$V$38,"")))&amp;IF(F56="Scenario1PBT7",'Major retrofit'!$W$38,IF(F56="Scenario2PBT7",'Major retrofit'!$X$38,IF(F56="Scenario3PBT7",'Major retrofit'!$Y$38,"")))&amp;IF(F56="Scenario1PBT8",'Major retrofit'!$Z$38,IF(F56="Scenario2PBT8",'Major retrofit'!$AA$38,IF(F56="Scenario3PBT8",'Major retrofit'!$AB$38,"")))&amp;IF(F56="Scenario1PBT9",'Major retrofit'!$AC$38,IF(F56="Scenario2PBT9",'Major retrofit'!$AD$38,IF(F56="Scenario3PBT9",'Major retrofit'!$AE$38,"")))&amp;IF(F56="Scenario1PBT10",'Major retrofit'!$AF$38,IF(F56="Scenario2PBT10",'Major retrofit'!$AG$38,IF(F56="Scenario3PBT10",'Major retrofit'!$AH$38,"")))&amp;IF(F56="Scenario1PBT11",'Major retrofit'!$AI$38,IF(F56="Scenario2PBT11",'Major retrofit'!$AJ$38,IF(F56="Scenario3PBT11",'Major retrofit'!$AK$38,"")))&amp;IF(F56="Scenario1PBT12",'Major retrofit'!$AL$38,IF(F56="Scenario2PBT12",'Major retrofit'!$AM$38,IF(F56="Scenario3PBT12",'Major retrofit'!$AN$38,"")))&amp;IF(F56="Scenario1PBT13",'Major retrofit'!$AO$38,IF(F56="Scenario2PBT13",'Major retrofit'!$AP$38,IF(F56="Scenario3PBT13",'Major retrofit'!$AQ$38,"")))&amp;IF(F56="Scenario1PBT14",'Major retrofit'!$AR$38,IF(F56="Scenario2PBT14",'Major retrofit'!$AS$38,IF(F56="Scenario3PBT14",'Major retrofit'!$AT$38,"")))&amp;IF(F56="Scenario1PBT15",'Major retrofit'!$AU$38,IF(F56="Scenario2PBT15",'Major retrofit'!$AV$38,IF(F56="Scenario3PBT15",'Major retrofit'!$AW$38,"")))</f>
        <v/>
      </c>
      <c r="V56" s="117">
        <f t="shared" si="18"/>
        <v>0</v>
      </c>
      <c r="W56" s="117" t="str">
        <f>IF(F56="Scenario1PBT1",'Major retrofit'!$E$40,IF(F56="Scenario2PBT1",'Major retrofit'!$F$40,IF(F56="Scenario3PBT1",'Major retrofit'!$G$40,"")))&amp;IF(F56="Scenario1PBT2",'Major retrofit'!$H$40,IF(F56="Scenario2PBT2",'Major retrofit'!$I$40,IF(F56="Scenario3PBT2",'Major retrofit'!$J$40,"")))&amp;IF(F56="Scenario1PBT3",'Major retrofit'!$K$40,IF(F56="Scenario2PBT3",'Major retrofit'!$L$40,IF(F56="Scenario3PBT3",'Major retrofit'!$M$40,"")))&amp;IF(F56="Scenario1PBT4",'Major retrofit'!$N$40,IF(F56="Scenario2PBT4",'Major retrofit'!$O$40,IF(F56="Scenario3PBT4",'Major retrofit'!$P$40,"")))&amp;IF(F56="Scenario1PBT5",'Major retrofit'!$Q$40,IF(F56="Scenario2PBT5",'Major retrofit'!$R$40,IF(F56="Scenario3PBT5",'Major retrofit'!$S$40,"")))&amp;IF(F56="Scenario1PBT6",'Major retrofit'!$T$40,IF(F56="Scenario2PBT6",'Major retrofit'!$U$40,IF(F56="Scenario3PBT6",'Major retrofit'!$V$40,"")))&amp;IF(F56="Scenario1PBT7",'Major retrofit'!$W$40,IF(F56="Scenario2PBT7",'Major retrofit'!$X$40,IF(F56="Scenario3PBT7",'Major retrofit'!$Y$40,"")))&amp;IF(F56="Scenario1PBT8",'Major retrofit'!$Z$40,IF(F56="Scenario2PBT8",'Major retrofit'!$AA$40,IF(F56="Scenario3PBT8",'Major retrofit'!$AB$40,"")))&amp;IF(F56="Scenario1PBT9",'Major retrofit'!$AC$40,IF(F56="Scenario2PBT9",'Major retrofit'!$AD$40,IF(F56="Scenario3PBT9",'Major retrofit'!$AE$40,"")))&amp;IF(F56="Scenario1PBT10",'Major retrofit'!$AF$40,IF(F56="Scenario2PBT10",'Major retrofit'!$AG$40,IF(F56="Scenario3PBT10",'Major retrofit'!$AH$40,"")))&amp;IF(F56="Scenario1PBT11",'Major retrofit'!$AI$40,IF(F56="Scenario2PBT11",'Major retrofit'!$AJ$40,IF(F56="Scenario3PBT11",'Major retrofit'!$AK$40,"")))&amp;IF(F56="Scenario1PBT12",'Major retrofit'!$AL$40,IF(F56="Scenario2PBT12",'Major retrofit'!$AM$40,IF(F56="Scenario3PBT12",'Major retrofit'!$AN$40,"")))&amp;IF(F56="Scenario1PBT13",'Major retrofit'!$AO$40,IF(F56="Scenario2PBT13",'Major retrofit'!$AP$40,IF(F56="Scenario3PBT13",'Major retrofit'!$AQ$40,"")))&amp;IF(F56="Scenario1PBT14",'Major retrofit'!$AR$40,IF(F56="Scenario2PBT14",'Major retrofit'!$AS$40,IF(F56="Scenario3PBT14",'Major retrofit'!$AT$40,"")))&amp;IF(F56="Scenario1PBT15",'Major retrofit'!$AU$40,IF(F56="Scenario2PBT15",'Major retrofit'!$AV$40,IF(F56="Scenario3PBT15",'Major retrofit'!$AW$40,"")))</f>
        <v/>
      </c>
      <c r="X56" s="117">
        <f t="shared" si="19"/>
        <v>0</v>
      </c>
      <c r="Y56" s="117" t="str">
        <f>IF(F56="Scenario1PBT1",'Major retrofit'!$E$42,IF(F56="Scenario2PBT1",'Major retrofit'!$F$42,IF(F56="Scenario3PBT1",'Major retrofit'!$G$42,"")))&amp;IF(F56="Scenario1PBT2",'Major retrofit'!$H$42,IF(F56="Scenario2PBT2",'Major retrofit'!$I$42,IF(F56="Scenario3PBT2",'Major retrofit'!$J$42,"")))&amp;IF(F56="Scenario1PBT3",'Major retrofit'!$K$42,IF(F56="Scenario2PBT3",'Major retrofit'!$L$42,IF(F56="Scenario3PBT3",'Major retrofit'!$M$42,"")))&amp;IF(F56="Scenario1PBT4",'Major retrofit'!$N$42,IF(F56="Scenario2PBT4",'Major retrofit'!$O$42,IF(F56="Scenario3PBT4",'Major retrofit'!$P$42,"")))&amp;IF(F56="Scenario1PBT5",'Major retrofit'!$Q$42,IF(F56="Scenario2PBT5",'Major retrofit'!$R$42,IF(F56="Scenario3PBT5",'Major retrofit'!$S$42,"")))&amp;IF(F56="Scenario1PBT6",'Major retrofit'!$T$42,IF(F56="Scenario2PBT6",'Major retrofit'!$U$42,IF(F56="Scenario3PBT6",'Major retrofit'!$V$42,"")))&amp;IF(F56="Scenario1PBT7",'Major retrofit'!$W$42,IF(F56="Scenario2PBT7",'Major retrofit'!$X$42,IF(F56="Scenario3PBT7",'Major retrofit'!$Y$42,"")))&amp;IF(F56="Scenario1PBT8",'Major retrofit'!$Z$42,IF(F56="Scenario2PBT8",'Major retrofit'!$AA$42,IF(F56="Scenario3PBT8",'Major retrofit'!$AB$42,"")))&amp;IF(F56="Scenario1PBT9",'Major retrofit'!$AC$42,IF(F56="Scenario2PBT9",'Major retrofit'!$AD$42,IF(F56="Scenario3PBT9",'Major retrofit'!$AE$42,"")))&amp;IF(F56="Scenario1PBT10",'Major retrofit'!$AF$42,IF(F56="Scenario2PBT10",'Major retrofit'!$AG$42,IF(F56="Scenario3PBT10",'Major retrofit'!$AH$42,"")))&amp;IF(F56="Scenario1PBT11",'Major retrofit'!$AI$42,IF(F56="Scenario2PBT11",'Major retrofit'!$AJ$42,IF(F56="Scenario3PBT11",'Major retrofit'!$AK$42,"")))&amp;IF(F56="Scenario1PBT12",'Major retrofit'!$AL$42,IF(F56="Scenario2PBT12",'Major retrofit'!$AM$42,IF(F56="Scenario3PBT12",'Major retrofit'!$AN$42,"")))&amp;IF(F56="Scenario1PBT13",'Major retrofit'!$AO$42,IF(F56="Scenario2PBT13",'Major retrofit'!$AP$42,IF(F56="Scenario3PBT13",'Major retrofit'!$AQ$42,"")))&amp;IF(F56="Scenario1PBT14",'Major retrofit'!$AR$42,IF(F56="Scenario2PBT14",'Major retrofit'!$AS$42,IF(F56="Scenario3PBT14",'Major retrofit'!$AT$42,"")))&amp;IF(F56="Scenario1PBT15",'Major retrofit'!$AU$42,IF(F56="Scenario2PBT15",'Major retrofit'!$AV$42,IF(F56="Scenario3PBT15",'Major retrofit'!$AW$42,"")))</f>
        <v/>
      </c>
      <c r="Z56" s="117">
        <f t="shared" si="20"/>
        <v>0</v>
      </c>
      <c r="AA56" s="178" t="str">
        <f>IF(F56="Scenario1PBT1",'Major retrofit'!$E$101,IF(F56="Scenario2PBT1",'Major retrofit'!$F$101,IF(F56="Scenario3PBT1",'Major retrofit'!$G$101,"")))&amp;IF(F56="Scenario1PBT2",'Major retrofit'!$H$101,IF(F56="Scenario2PBT2",'Major retrofit'!$I$101,IF(F56="Scenario3PBT2",'Major retrofit'!$J$101,"")))&amp;IF(F56="Scenario1PBT3",'Major retrofit'!$K$101,IF(F56="Scenario2PBT3",'Major retrofit'!$L$101,IF(F56="Scenario3PBT3",'Major retrofit'!$M$101,"")))&amp;IF(F56="Scenario1PBT4",'Major retrofit'!$N$101,IF(F56="Scenario2PBT4",'Major retrofit'!$O$101,IF(F56="Scenario3PBT4",'Major retrofit'!$P$101,"")))&amp;IF(F56="Scenario1PBT5",'Major retrofit'!$Q$101,IF(F56="Scenario2PBT5",'Major retrofit'!$R$101,IF(F56="Scenario3PBT5",'Major retrofit'!$S$101,"")))&amp;IF(F56="Scenario1PBT6",'Major retrofit'!$T$101,IF(F56="Scenario2PBT6",'Major retrofit'!$U$101,IF(F56="Scenario3PBT6",'Major retrofit'!$V$101,"")))&amp;IF(F56="Scenario1PBT7",'Major retrofit'!$W$101,IF(F56="Scenario2PBT7",'Major retrofit'!$X$101,IF(F56="Scenario3PBT7",'Major retrofit'!$Y$101,"")))&amp;IF(F56="Scenario1PBT8",'Major retrofit'!$Z$101,IF(F56="Scenario2PBT8",'Major retrofit'!$AA$101,IF(F56="Scenario3PBT8",'Major retrofit'!$AB$101,"")))&amp;IF(F56="Scenario1PBT9",'Major retrofit'!$AC$101,IF(F56="Scenario2PBT9",'Major retrofit'!$AD$101,IF(F56="Scenario3PBT9",'Major retrofit'!$AE$101,"")))&amp;IF(F56="Scenario1PBT10",'Major retrofit'!$AF$101,IF(F56="Scenario2PBT10",'Major retrofit'!$AG$101,IF(F56="Scenario3PBT10",'Major retrofit'!$AH$101,"")))&amp;IF(F56="Scenario1PBT11",'Major retrofit'!$AI$101,IF(F56="Scenario2PBT11",'Major retrofit'!$AJ$101,IF(F56="Scenario3PBT11",'Major retrofit'!$AK$101,"")))&amp;IF(F56="Scenario1PBT12",'Major retrofit'!$AL$101,IF(F56="Scenario2PBT12",'Major retrofit'!$AM$101,IF(F56="Scenario3PBT12",'Major retrofit'!$AN$101,"")))&amp;IF(F56="Scenario1PBT13",'Major retrofit'!$AO$101,IF(F56="Scenario2PBT13",'Major retrofit'!$AP$101,IF(F56="Scenario3PBT13",'Major retrofit'!$AQ$101,"")))&amp;IF(F56="Scenario1PBT14",'Major retrofit'!$AR$101,IF(F56="Scenario2PBT14",'Major retrofit'!$AS$101,IF(F56="Scenario3PBT14",'Major retrofit'!$AT$101,"")))&amp;IF(F56="Scenario1PBT15",'Major retrofit'!$AU$101,IF(F56="Scenario2PBT15",'Major retrofit'!$AV$101,IF(F56="Scenario3PBT15",'Major retrofit'!$AW$101,"")))</f>
        <v/>
      </c>
      <c r="AB56" s="179">
        <f t="shared" si="21"/>
        <v>0</v>
      </c>
      <c r="AC56" s="208">
        <f>IFERROR('Projection_Base-case'!G56-G56,0)</f>
        <v>0</v>
      </c>
      <c r="AD56" s="117">
        <f t="shared" si="24"/>
        <v>0</v>
      </c>
      <c r="AE56" s="117">
        <f>IFERROR(100*AC56/'Projection_Base-case'!G56,0)</f>
        <v>0</v>
      </c>
      <c r="AF56" s="117">
        <f>IFERROR('Projection_Base-case'!I56-I56,0)</f>
        <v>0</v>
      </c>
      <c r="AG56" s="117">
        <f t="shared" si="25"/>
        <v>0</v>
      </c>
      <c r="AH56" s="117">
        <f>IFERROR(100*AF56/'Projection_Base-case'!I56,0)</f>
        <v>0</v>
      </c>
      <c r="AI56" s="117">
        <f>IFERROR('Projection_Base-case'!K56-K56,0)</f>
        <v>0</v>
      </c>
      <c r="AJ56" s="117">
        <f t="shared" si="26"/>
        <v>0</v>
      </c>
      <c r="AK56" s="117">
        <f>IFERROR(100*AI56/'Projection_Base-case'!K56,0)</f>
        <v>0</v>
      </c>
      <c r="AL56" s="117">
        <f>IFERROR(M56-'Projection_Base-case'!M56,0)</f>
        <v>0</v>
      </c>
      <c r="AM56" s="117">
        <f t="shared" si="27"/>
        <v>0</v>
      </c>
      <c r="AN56" s="179">
        <f>IFERROR(IF('Projection_Base-case'!N56&gt;0,100*AM56/'Projection_Base-case'!N56,100*AM56/N56),0)</f>
        <v>0</v>
      </c>
      <c r="AO56" s="206">
        <f>IFERROR('Projection_Base-case'!O56-O56,0)</f>
        <v>0</v>
      </c>
      <c r="AP56" s="117">
        <f t="shared" si="28"/>
        <v>0</v>
      </c>
      <c r="AQ56" s="117">
        <f>IFERROR(100*AO56/'Projection_Base-case'!O56,0)</f>
        <v>0</v>
      </c>
      <c r="AR56" s="117">
        <f>IFERROR('Projection_Base-case'!Q56-Q56,0)</f>
        <v>0</v>
      </c>
      <c r="AS56" s="117">
        <f t="shared" si="29"/>
        <v>0</v>
      </c>
      <c r="AT56" s="117">
        <f>IFERROR(100*AR56/'Projection_Base-case'!Q56,0)</f>
        <v>0</v>
      </c>
      <c r="AU56" s="117">
        <f>IFERROR('Projection_Base-case'!S56-S56,0)</f>
        <v>0</v>
      </c>
      <c r="AV56" s="117">
        <f t="shared" si="30"/>
        <v>0</v>
      </c>
      <c r="AW56" s="118">
        <f>IFERROR(100*AU56/'Projection_Base-case'!S56,0)</f>
        <v>0</v>
      </c>
      <c r="AX56" s="206">
        <f>IFERROR('Projection_Base-case'!U56-U56,0)</f>
        <v>0</v>
      </c>
      <c r="AY56" s="117">
        <f t="shared" si="31"/>
        <v>0</v>
      </c>
      <c r="AZ56" s="117">
        <f>IFERROR(100*AX56/'Projection_Base-case'!U56,0)</f>
        <v>0</v>
      </c>
      <c r="BA56" s="117">
        <f>IFERROR('Projection_Base-case'!W56-W56,0)</f>
        <v>0</v>
      </c>
      <c r="BB56" s="117">
        <f t="shared" si="32"/>
        <v>0</v>
      </c>
      <c r="BC56" s="117">
        <f>IFERROR(100*BA56/'Projection_Base-case'!W56,0)</f>
        <v>0</v>
      </c>
      <c r="BD56" s="117">
        <f>IFERROR('Projection_Base-case'!Y56-Y56,0)</f>
        <v>0</v>
      </c>
      <c r="BE56" s="117">
        <f t="shared" si="33"/>
        <v>0</v>
      </c>
      <c r="BF56" s="117">
        <f>IFERROR(100*BD56/'Projection_Base-case'!Y56,0)</f>
        <v>0</v>
      </c>
      <c r="BG56" s="178">
        <f t="shared" si="22"/>
        <v>0</v>
      </c>
      <c r="BH56" s="179">
        <f t="shared" si="23"/>
        <v>0</v>
      </c>
    </row>
    <row r="57" spans="1:60" ht="15" thickBot="1">
      <c r="A57" s="205">
        <v>52</v>
      </c>
      <c r="B57" s="119">
        <f>IF('Projection_Base-case'!B57&lt;&gt;"",'Projection_Base-case'!B57,0)</f>
        <v>0</v>
      </c>
      <c r="C57" s="119">
        <f>IF('Projection_Base-case'!C57&lt;&gt;"",'Projection_Base-case'!C57,0)</f>
        <v>0</v>
      </c>
      <c r="D57" s="119">
        <f>IF('Projection_Base-case'!D57&lt;&gt;"",'Projection_Base-case'!D57,0)</f>
        <v>0</v>
      </c>
      <c r="E57" s="263" t="str">
        <f>IF(AND('Résultats major'!$AC$3="OUI",'Résultats major'!E56&lt;&gt;""),'Résultats major'!E56,IF(OR(D57="PBT1",D57="PBT2",D57="PBT3",D57="PBT4",D57="PBT5",D57="PBT6",D57="PBT7",D57="PBT8",D57="PBT10"),"Scenario1",IF(D57="PBT9","Scenario2","")))</f>
        <v/>
      </c>
      <c r="F57" s="202" t="str">
        <f t="shared" si="10"/>
        <v>0</v>
      </c>
      <c r="G57" s="177" t="str">
        <f>IF(F57="Scenario1PBT1",'Major retrofit'!$E$6,IF(F57="Scenario2PBT1",'Major retrofit'!$F$6,IF(F57="Scenario3PBT1",'Major retrofit'!$G$6,"")))&amp;IF(F57="Scenario1PBT2",'Major retrofit'!$H$6,IF(F57="Scenario2PBT2",'Major retrofit'!$I$6,IF(F57="Scenario3PBT2",'Major retrofit'!$J$6,"")))&amp;IF(F57="Scenario1PBT3",'Major retrofit'!$K$6,IF(F57="Scenario2PBT3",'Major retrofit'!$L$6,IF(F57="Scenario3PBT3",'Major retrofit'!$M$6,"")))&amp;IF(F57="Scenario1PBT4",'Major retrofit'!$N$6,IF(F57="Scenario2PBT4",'Major retrofit'!$O$6,IF(F57="Scenario3PBT4",'Major retrofit'!$P$6,"")))&amp;IF(F57="Scenario1PBT5",'Major retrofit'!$Q$6,IF(F57="Scenario2PBT5",'Major retrofit'!$R$6,IF(F57="Scenario3PBT5",'Major retrofit'!$S$6,"")))&amp;IF(F57="Scenario1PBT6",'Major retrofit'!$T$6,IF(F57="Scenario2PBT6",'Major retrofit'!$U$6,IF(F57="Scenario3PBT6",'Major retrofit'!$V$6,"")))&amp;IF(F57="Scenario1PBT7",'Major retrofit'!$W$6,IF(F57="Scenario2PBT7",'Major retrofit'!$X$6,IF(F57="Scenario3PBT7",'Major retrofit'!$Y$6,"")))&amp;IF(F57="Scenario1PBT8",'Major retrofit'!$Z$6,IF(F57="Scenario2PBT8",'Major retrofit'!$AA$6,IF(F57="Scenario3PBT8",'Major retrofit'!$AB$6,"")))&amp;IF(F57="Scenario1PBT9",'Major retrofit'!$AC$6,IF(F57="Scenario2PBT9",'Major retrofit'!$AD$6,IF(F57="Scenario3PBT9",'Major retrofit'!$AE$6,"")))&amp;IF(F57="Scenario1PBT10",'Major retrofit'!$AF$6,IF(F57="Scenario2PBT10",'Major retrofit'!$AG$6,IF(F57="Scenario3PBT10",'Major retrofit'!$AH$6,"")))&amp;IF(F57="Scenario1PBT11",'Major retrofit'!$AI$6,IF(F57="Scenario2PBT11",'Major retrofit'!$AJ$6,IF(F57="Scenario3PBT11",'Major retrofit'!$AK$6,"")))&amp;IF(F57="Scenario1PBT12",'Major retrofit'!$AL$6,IF(F57="Scenario2PBT12",'Major retrofit'!$AM$6,IF(F57="Scenario3PBT12",'Major retrofit'!$AN$6,"")))&amp;IF(F57="Scenario1PBT13",'Major retrofit'!$AO$6,IF(F57="Scenario2PBT13",'Major retrofit'!$AP$6,IF(F57="Scenario3PBT13",'Major retrofit'!$AQ$6,"")))&amp;IF(F57="Scenario1PBT14",'Major retrofit'!$AR$6,IF(F57="Scenario2PBT14",'Major retrofit'!$AS$6,IF(F57="Scenario3PBT14",'Major retrofit'!$AT$6,"")))&amp;IF(F57="Scenario1PBT15",'Major retrofit'!$AU$6,IF(F57="Scenario2PBT15",'Major retrofit'!$AV$6,IF(F57="Scenario3PBT15",'Major retrofit'!$AW$6,"")))</f>
        <v/>
      </c>
      <c r="H57" s="117">
        <f t="shared" si="11"/>
        <v>0</v>
      </c>
      <c r="I57" s="178" t="str">
        <f>IF(F57="Scenario1PBT1",'Major retrofit'!$E$16,IF(F57="Scenario2PBT1",'Major retrofit'!$F$16,IF(F57="Scenario3PBT1",'Major retrofit'!$G$16,"")))&amp;IF(F57="Scenario1PBT2",'Major retrofit'!$H$16,IF(F57="Scenario2PBT2",'Major retrofit'!$I$16,IF(F57="Scenario3PBT2",'Major retrofit'!$J$16,"")))&amp;IF(F57="Scenario1PBT3",'Major retrofit'!$K$16,IF(F57="Scenario2PBT3",'Major retrofit'!$L$16,IF(F57="Scenario3PBT3",'Major retrofit'!$M$16,"")))&amp;IF(F57="Scenario1PBT4",'Major retrofit'!$N$16,IF(F57="Scenario2PBT4",'Major retrofit'!$O$16,IF(F57="Scenario3PBT4",'Major retrofit'!$P$16,"")))&amp;IF(F57="Scenario1PBT5",'Major retrofit'!$Q$16,IF(F57="Scenario2PBT5",'Major retrofit'!$R$16,IF(F57="Scenario3PBT5",'Major retrofit'!$S$16,"")))&amp;IF(F57="Scenario1PBT6",'Major retrofit'!$T$16,IF(F57="Scenario2PBT6",'Major retrofit'!$U$16,IF(F57="Scenario3PBT6",'Major retrofit'!$V$16,"")))&amp;IF(F57="Scenario1PBT7",'Major retrofit'!$W$16,IF(F57="Scenario2PBT7",'Major retrofit'!$X$16,IF(F57="Scenario3PBT7",'Major retrofit'!$Y$16,"")))&amp;IF(F57="Scenario1PBT8",'Major retrofit'!$Z$16,IF(F57="Scenario2PBT8",'Major retrofit'!$AA$16,IF(F57="Scenario3PBT8",'Major retrofit'!$AB$16,"")))&amp;IF(F57="Scenario1PBT9",'Major retrofit'!$AC$16,IF(F57="Scenario2PBT9",'Major retrofit'!$AD$16,IF(F57="Scenario3PBT9",'Major retrofit'!$AE$16,"")))&amp;IF(F57="Scenario1PBT10",'Major retrofit'!$AF$16,IF(F57="Scenario2PBT10",'Major retrofit'!$AG$16,IF(F57="Scenario3PBT10",'Major retrofit'!$AH$16,"")))&amp;IF(F57="Scenario1PBT11",'Major retrofit'!$AI$16,IF(F57="Scenario2PBT11",'Major retrofit'!$AJ$16,IF(F57="Scenario3PBT11",'Major retrofit'!$AK$16,"")))&amp;IF(F57="Scenario1PBT12",'Major retrofit'!$AL$16,IF(F57="Scenario2PBT12",'Major retrofit'!$AM$16,IF(F57="Scenario3PBT12",'Major retrofit'!$AN$16,"")))&amp;IF(F57="Scenario1PBT13",'Major retrofit'!$AO$16,IF(F57="Scenario2PBT13",'Major retrofit'!$AP$16,IF(F57="Scenario3PBT13",'Major retrofit'!$AQ$16,"")))&amp;IF(F57="Scenario1PBT14",'Major retrofit'!$AR$16,IF(F57="Scenario2PBT14",'Major retrofit'!$AS$16,IF(F57="Scenario3PBT14",'Major retrofit'!$AT$16,"")))&amp;IF(F57="Scenario1PBT15",'Major retrofit'!$AU$16,IF(F57="Scenario2PBT15",'Major retrofit'!$AV$16,IF(F57="Scenario3PBT15",'Major retrofit'!$AW$16,"")))</f>
        <v/>
      </c>
      <c r="J57" s="117">
        <f t="shared" si="12"/>
        <v>0</v>
      </c>
      <c r="K57" s="117" t="str">
        <f>IF(F57="Scenario1PBT1",'Major retrofit'!$E$18,IF(F57="Scenario2PBT1",'Major retrofit'!$F$18,IF(F57="Scenario3PBT1",'Major retrofit'!$G$18,"")))&amp;IF(F57="Scenario1PBT2",'Major retrofit'!$H$18,IF(F57="Scenario2PBT2",'Major retrofit'!$I$18,IF(F57="Scenario3PBT2",'Major retrofit'!$J$18,"")))&amp;IF(F57="Scenario1PBT3",'Major retrofit'!$K$18,IF(F57="Scenario2PBT3",'Major retrofit'!$L$18,IF(F57="Scenario3PBT3",'Major retrofit'!$M$18,"")))&amp;IF(F57="Scenario1PBT4",'Major retrofit'!$N$18,IF(F57="Scenario2PBT4",'Major retrofit'!$O$18,IF(F57="Scenario3PBT4",'Major retrofit'!$P$18,"")))&amp;IF(F57="Scenario1PBT5",'Major retrofit'!$Q$18,IF(F57="Scenario2PBT5",'Major retrofit'!$R$18,IF(F57="Scenario3PBT5",'Major retrofit'!$S$18,"")))&amp;IF(F57="Scenario1PBT6",'Major retrofit'!$T$18,IF(F57="Scenario2PBT6",'Major retrofit'!$U$18,IF(F57="Scenario3PBT6",'Major retrofit'!$V$18,"")))&amp;IF(F57="Scenario1PBT7",'Major retrofit'!$W$18,IF(F57="Scenario2PBT7",'Major retrofit'!$X$18,IF(F57="Scenario3PBT7",'Major retrofit'!$Y$18,"")))&amp;IF(F57="Scenario1PBT8",'Major retrofit'!$Z$18,IF(F57="Scenario2PBT8",'Major retrofit'!$AA$18,IF(F57="Scenario3PBT8",'Major retrofit'!$AB$18,"")))&amp;IF(F57="Scenario1PBT9",'Major retrofit'!$AC$18,IF(F57="Scenario2PBT9",'Major retrofit'!$AD$18,IF(F57="Scenario3PBT9",'Major retrofit'!$AE$18,"")))&amp;IF(F57="Scenario1PBT10",'Major retrofit'!$AF$18,IF(F57="Scenario2PBT10",'Major retrofit'!$AG$18,IF(F57="Scenario3PBT10",'Major retrofit'!$AH$18,"")))&amp;IF(F57="Scenario1PBT11",'Major retrofit'!$AI$18,IF(F57="Scenario2PBT11",'Major retrofit'!$AJ$18,IF(F57="Scenario3PBT11",'Major retrofit'!$AK$18,"")))&amp;IF(F57="Scenario1PBT12",'Major retrofit'!$AL$18,IF(F57="Scenario2PBT12",'Major retrofit'!$AM$18,IF(F57="Scenario3PBT12",'Major retrofit'!$AN$18,"")))&amp;IF(F57="Scenario1PBT13",'Major retrofit'!$AO$18,IF(F57="Scenario2PBT13",'Major retrofit'!$AP$18,IF(F57="Scenario3PBT13",'Major retrofit'!$AQ$18,"")))&amp;IF(F57="Scenario1PBT14",'Major retrofit'!$AR$18,IF(F57="Scenario2PBT14",'Major retrofit'!$AS$18,IF(F57="Scenario3PBT14",'Major retrofit'!$AT$18,"")))&amp;IF(F57="Scenario1PBT15",'Major retrofit'!$AU$18,IF(F57="Scenario2PBT15",'Major retrofit'!$AV$18,IF(F57="Scenario3PBT15",'Major retrofit'!$AW$18,"")))</f>
        <v/>
      </c>
      <c r="L57" s="117">
        <f t="shared" si="13"/>
        <v>0</v>
      </c>
      <c r="M57" s="117" t="str">
        <f>IF(F57="Scenario1PBT1",'Major retrofit'!$E$20,IF(F57="Scenario2PBT1",'Major retrofit'!$F$20,IF(F57="Scenario3PBT1",'Major retrofit'!$G$20,"")))&amp;IF(F57="Scenario1PBT2",'Major retrofit'!$H$20,IF(F57="Scenario2PBT2",'Major retrofit'!$I$20,IF(F57="Scenario3PBT2",'Major retrofit'!$J$20,"")))&amp;IF(F57="Scenario1PBT3",'Major retrofit'!$K$20,IF(F57="Scenario2PBT3",'Major retrofit'!$L$20,IF(F57="Scenario3PBT3",'Major retrofit'!$M$20,"")))&amp;IF(F57="Scenario1PBT4",'Major retrofit'!$N$20,IF(F57="Scenario2PBT4",'Major retrofit'!$O$20,IF(F57="Scenario3PBT4",'Major retrofit'!$P$20,"")))&amp;IF(F57="Scenario1PBT5",'Major retrofit'!$Q$20,IF(F57="Scenario2PBT5",'Major retrofit'!$R$20,IF(F57="Scenario3PBT5",'Major retrofit'!$S$20,"")))&amp;IF(F57="Scenario1PBT6",'Major retrofit'!$T$20,IF(F57="Scenario2PBT6",'Major retrofit'!$U$20,IF(F57="Scenario3PBT6",'Major retrofit'!$V$20,"")))&amp;IF(F57="Scenario1PBT7",'Major retrofit'!$W$20,IF(F57="Scenario2PBT7",'Major retrofit'!$X$20,IF(F57="Scenario3PBT7",'Major retrofit'!$Y$20,"")))&amp;IF(F57="Scenario1PBT8",'Major retrofit'!$Z$20,IF(F57="Scenario2PBT8",'Major retrofit'!$AA$20,IF(F57="Scenario3PBT8",'Major retrofit'!$AB$20,"")))&amp;IF(F57="Scenario1PBT9",'Major retrofit'!$AC$20,IF(F57="Scenario2PBT9",'Major retrofit'!$AD$20,IF(F57="Scenario3PBT9",'Major retrofit'!$AE$20,"")))&amp;IF(F57="Scenario1PBT10",'Major retrofit'!$AF$20,IF(F57="Scenario2PBT10",'Major retrofit'!$AG$20,IF(F57="Scenario3PBT10",'Major retrofit'!$AH$20,"")))&amp;IF(F57="Scenario1PBT11",'Major retrofit'!$AI$20,IF(F57="Scenario2PBT11",'Major retrofit'!$AJ$20,IF(F57="Scenario3PBT11",'Major retrofit'!$AK$20,"")))&amp;IF(F57="Scenario1PBT12",'Major retrofit'!$AL$20,IF(F57="Scenario2PBT12",'Major retrofit'!$AM$20,IF(F57="Scenario3PBT12",'Major retrofit'!$AN$20,"")))&amp;IF(F57="Scenario1PBT13",'Major retrofit'!$AO$20,IF(F57="Scenario2PBT13",'Major retrofit'!$AP$20,IF(F57="Scenario3PBT13",'Major retrofit'!$AQ$20,"")))&amp;IF(F57="Scenario1PBT14",'Major retrofit'!$AR$20,IF(F57="Scenario2PBT14",'Major retrofit'!$AS$20,IF(F57="Scenario3PBT14",'Major retrofit'!$AT$20,"")))&amp;IF(F57="Scenario1PBT15",'Major retrofit'!$AU$20,IF(F57="Scenario2PBT15",'Major retrofit'!$AV$20,IF(F57="Scenario3PBT15",'Major retrofit'!$AW$20,"")))</f>
        <v/>
      </c>
      <c r="N57" s="118">
        <f t="shared" si="14"/>
        <v>0</v>
      </c>
      <c r="O57" s="206" t="str">
        <f>IF(F57="Scenario1PBT1",'Major retrofit'!$E$23,IF(F57="Scenario2PBT1",'Major retrofit'!$F$23,IF(F57="Scenario3PBT1",'Major retrofit'!$G$23,"")))&amp;IF(F57="Scenario1PBT2",'Major retrofit'!$H$23,IF(F57="Scenario2PBT2",'Major retrofit'!$I$23,IF(F57="Scenario3PBT2",'Major retrofit'!$J$23,"")))&amp;IF(F57="Scenario1PBT3",'Major retrofit'!$K$23,IF(F57="Scenario2PBT3",'Major retrofit'!$L$23,IF(F57="Scenario3PBT3",'Major retrofit'!$M$23,"")))&amp;IF(F57="Scenario1PBT4",'Major retrofit'!$N$23,IF(F57="Scenario2PBT4",'Major retrofit'!$O$23,IF(F57="Scenario3PBT4",'Major retrofit'!$P$23,"")))&amp;IF(F57="Scenario1PBT5",'Major retrofit'!$Q$23,IF(F57="Scenario2PBT5",'Major retrofit'!$R$23,IF(F57="Scenario3PBT5",'Major retrofit'!$S$23,"")))&amp;IF(F57="Scenario1PBT6",'Major retrofit'!$T$23,IF(F57="Scenario2PBT6",'Major retrofit'!$U$23,IF(F57="Scenario3PBT6",'Major retrofit'!$V$23,"")))&amp;IF(F57="Scenario1PBT7",'Major retrofit'!$W$23,IF(F57="Scenario2PBT7",'Major retrofit'!$X$23,IF(F57="Scenario3PBT7",'Major retrofit'!$Y$23,"")))&amp;IF(F57="Scenario1PBT8",'Major retrofit'!$Z$23,IF(F57="Scenario2PBT8",'Major retrofit'!$AA$23,IF(F57="Scenario3PBT8",'Major retrofit'!$AB$23,"")))&amp;IF(F57="Scenario1PBT9",'Major retrofit'!$AC$23,IF(F57="Scenario2PBT9",'Major retrofit'!$AD$23,IF(F57="Scenario3PBT9",'Major retrofit'!$AE$23,"")))&amp;IF(F57="Scenario1PBT10",'Major retrofit'!$AF$23,IF(F57="Scenario2PBT10",'Major retrofit'!$AG$23,IF(F57="Scenario3PBT10",'Major retrofit'!$AH$23,"")))&amp;IF(F57="Scenario1PBT11",'Major retrofit'!$AI$23,IF(F57="Scenario2PBT11",'Major retrofit'!$AJ$23,IF(F57="Scenario3PBT11",'Major retrofit'!$AK$23,"")))&amp;IF(F57="Scenario1PBT12",'Major retrofit'!$AL$23,IF(F57="Scenario2PBT12",'Major retrofit'!$AM$23,IF(F57="Scenario3PBT12",'Major retrofit'!$AN$23,"")))&amp;IF(F57="Scenario1PBT13",'Major retrofit'!$AO$23,IF(F57="Scenario2PBT13",'Major retrofit'!$AP$23,IF(F57="Scenario3PBT13",'Major retrofit'!$AQ$23,"")))&amp;IF(F57="Scenario1PBT14",'Major retrofit'!$AR$23,IF(F57="Scenario2PBT14",'Major retrofit'!$AS$23,IF(F57="Scenario3PBT14",'Major retrofit'!$AT$23,"")))&amp;IF(F57="Scenario1PBT15",'Major retrofit'!$AU$23,IF(F57="Scenario2PBT15",'Major retrofit'!$AV$23,IF(F57="Scenario3PBT15",'Major retrofit'!$AW$23,"")))</f>
        <v/>
      </c>
      <c r="P57" s="117">
        <f t="shared" si="15"/>
        <v>0</v>
      </c>
      <c r="Q57" s="117" t="str">
        <f>IF(F57="Scenario1PBT1",'Major retrofit'!$E$25,IF(F57="Scenario2PBT1",'Major retrofit'!$F$25,IF(F57="Scenario3PBT1",'Major retrofit'!$G$25,"")))&amp;IF(F57="Scenario1PBT2",'Major retrofit'!$H$25,IF(F57="Scenario2PBT2",'Major retrofit'!$I$25,IF(F57="Scenario3PBT2",'Major retrofit'!$J$25,"")))&amp;IF(F57="Scenario1PBT3",'Major retrofit'!$K$25,IF(F57="Scenario2PBT3",'Major retrofit'!$L$25,IF(F57="Scenario3PBT3",'Major retrofit'!$M$25,"")))&amp;IF(F57="Scenario1PBT4",'Major retrofit'!$N$25,IF(F57="Scenario2PBT4",'Major retrofit'!$O$25,IF(F57="Scenario3PBT4",'Major retrofit'!$P$25,"")))&amp;IF(F57="Scenario1PBT5",'Major retrofit'!$Q$25,IF(F57="Scenario2PBT5",'Major retrofit'!$R$25,IF(F57="Scenario3PBT5",'Major retrofit'!$S$25,"")))&amp;IF(F57="Scenario1PBT6",'Major retrofit'!$T$25,IF(F57="Scenario2PBT6",'Major retrofit'!$U$25,IF(F57="Scenario3PBT6",'Major retrofit'!$V$25,"")))&amp;IF(F57="Scenario1PBT7",'Major retrofit'!$W$25,IF(F57="Scenario2PBT7",'Major retrofit'!$X$25,IF(F57="Scenario3PBT7",'Major retrofit'!$Y$25,"")))&amp;IF(F57="Scenario1PBT8",'Major retrofit'!$Z$25,IF(F57="Scenario2PBT8",'Major retrofit'!$AA$25,IF(F57="Scenario3PBT8",'Major retrofit'!$AB$25,"")))&amp;IF(F57="Scenario1PBT9",'Major retrofit'!$AC$25,IF(F57="Scenario2PBT9",'Major retrofit'!$AD$25,IF(F57="Scenario3PBT9",'Major retrofit'!$AE$25,"")))&amp;IF(F57="Scenario1PBT10",'Major retrofit'!$AF$25,IF(F57="Scenario2PBT10",'Major retrofit'!$AG$25,IF(F57="Scenario3PBT10",'Major retrofit'!$AH$25,"")))&amp;IF(F57="Scenario1PBT11",'Major retrofit'!$AI$25,IF(F57="Scenario2PBT11",'Major retrofit'!$AJ$25,IF(F57="Scenario3PBT11",'Major retrofit'!$AK$25,"")))&amp;IF(F57="Scenario1PBT12",'Major retrofit'!$AL$25,IF(F57="Scenario2PBT12",'Major retrofit'!$AM$25,IF(F57="Scenario3PBT12",'Major retrofit'!$AN$25,"")))&amp;IF(F57="Scenario1PBT13",'Major retrofit'!$AO$25,IF(F57="Scenario2PBT13",'Major retrofit'!$AP$25,IF(F57="Scenario3PBT13",'Major retrofit'!$AQ$25,"")))&amp;IF(F57="Scenario1PBT14",'Major retrofit'!$AR$25,IF(F57="Scenario2PBT14",'Major retrofit'!$AS$25,IF(F57="Scenario3PBT14",'Major retrofit'!$AT$25,"")))&amp;IF(F57="Scenario1PBT15",'Major retrofit'!$AU$25,IF(F57="Scenario2PBT15",'Major retrofit'!$AV$25,IF(F57="Scenario3PBT15",'Major retrofit'!$AW$25,"")))</f>
        <v/>
      </c>
      <c r="R57" s="117">
        <f t="shared" si="16"/>
        <v>0</v>
      </c>
      <c r="S57" s="117" t="str">
        <f>IF(F57="Scenario1PBT1",'Major retrofit'!$E$27,IF(F57="Scenario2PBT1",'Major retrofit'!$F$27,IF(F57="Scenario3PBT1",'Major retrofit'!$G$27,"")))&amp;IF(F57="Scenario1PBT2",'Major retrofit'!$H$27,IF(F57="Scenario2PBT2",'Major retrofit'!$I$27,IF(F57="Scenario3PBT2",'Major retrofit'!$J$27,"")))&amp;IF(F57="Scenario1PBT3",'Major retrofit'!$K$27,IF(F57="Scenario2PBT3",'Major retrofit'!$L$27,IF(F57="Scenario3PBT3",'Major retrofit'!$M$27,"")))&amp;IF(F57="Scenario1PBT4",'Major retrofit'!$N$27,IF(F57="Scenario2PBT4",'Major retrofit'!$O$27,IF(F57="Scenario3PBT4",'Major retrofit'!$P$27,"")))&amp;IF(F57="Scenario1PBT5",'Major retrofit'!$Q$27,IF(F57="Scenario2PBT5",'Major retrofit'!$R$27,IF(F57="Scenario3PBT5",'Major retrofit'!$S$27,"")))&amp;IF(F57="Scenario1PBT6",'Major retrofit'!$T$27,IF(F57="Scenario2PBT6",'Major retrofit'!$U$27,IF(F57="Scenario3PBT6",'Major retrofit'!$V$27,"")))&amp;IF(F57="Scenario1PBT7",'Major retrofit'!$W$27,IF(F57="Scenario2PBT7",'Major retrofit'!$X$27,IF(F57="Scenario3PBT7",'Major retrofit'!$Y$27,"")))&amp;IF(F57="Scenario1PBT8",'Major retrofit'!$Z$27,IF(F57="Scenario2PBT8",'Major retrofit'!$AA$27,IF(F57="Scenario3PBT8",'Major retrofit'!$AB$27,"")))&amp;IF(F57="Scenario1PBT9",'Major retrofit'!$AC$27,IF(F57="Scenario2PBT9",'Major retrofit'!$AD$27,IF(F57="Scenario3PBT9",'Major retrofit'!$AE$27,"")))&amp;IF(F57="Scenario1PBT10",'Major retrofit'!$AF$27,IF(F57="Scenario2PBT10",'Major retrofit'!$AG$27,IF(F57="Scenario3PBT10",'Major retrofit'!$AH$27,"")))&amp;IF(F57="Scenario1PBT11",'Major retrofit'!$AI$27,IF(F57="Scenario2PBT11",'Major retrofit'!$AJ$27,IF(F57="Scenario3PBT11",'Major retrofit'!$AK$27,"")))&amp;IF(F57="Scenario1PBT12",'Major retrofit'!$AL$27,IF(F57="Scenario2PBT12",'Major retrofit'!$AM$27,IF(F57="Scenario3PBT12",'Major retrofit'!$AN$27,"")))&amp;IF(F57="Scenario1PBT13",'Major retrofit'!$AO$27,IF(F57="Scenario2PBT13",'Major retrofit'!$AP$27,IF(F57="Scenario3PBT13",'Major retrofit'!$AQ$27,"")))&amp;IF(F57="Scenario1PBT14",'Major retrofit'!$AR$27,IF(F57="Scenario2PBT14",'Major retrofit'!$AS$27,IF(F57="Scenario3PBT14",'Major retrofit'!$AT$27,"")))&amp;IF(F57="Scenario1PBT15",'Major retrofit'!$AU$27,IF(F57="Scenario2PBT15",'Major retrofit'!$AV$27,IF(F57="Scenario3PBT15",'Major retrofit'!$AW$27,"")))</f>
        <v/>
      </c>
      <c r="T57" s="207">
        <f t="shared" si="17"/>
        <v>0</v>
      </c>
      <c r="U57" s="206" t="str">
        <f>IF(F57="Scenario1PBT1",'Major retrofit'!$E$38,IF(F57="Scenario2PBT1",'Major retrofit'!$F$38,IF(F57="Scenario3PBT1",'Major retrofit'!$G$38,"")))&amp;IF(F57="Scenario1PBT2",'Major retrofit'!$H$38,IF(F57="Scenario2PBT2",'Major retrofit'!$I$38,IF(F57="Scenario3PBT2",'Major retrofit'!$J$38,"")))&amp;IF(F57="Scenario1PBT3",'Major retrofit'!$K$38,IF(F57="Scenario2PBT3",'Major retrofit'!$L$38,IF(F57="Scenario3PBT3",'Major retrofit'!$M$38,"")))&amp;IF(F57="Scenario1PBT4",'Major retrofit'!$N$38,IF(F57="Scenario2PBT4",'Major retrofit'!$O$38,IF(F57="Scenario3PBT4",'Major retrofit'!$P$38,"")))&amp;IF(F57="Scenario1PBT5",'Major retrofit'!$Q$38,IF(F57="Scenario2PBT5",'Major retrofit'!$R$38,IF(F57="Scenario3PBT5",'Major retrofit'!$S$38,"")))&amp;IF(F57="Scenario1PBT6",'Major retrofit'!$T$38,IF(F57="Scenario2PBT6",'Major retrofit'!$U$38,IF(F57="Scenario3PBT6",'Major retrofit'!$V$38,"")))&amp;IF(F57="Scenario1PBT7",'Major retrofit'!$W$38,IF(F57="Scenario2PBT7",'Major retrofit'!$X$38,IF(F57="Scenario3PBT7",'Major retrofit'!$Y$38,"")))&amp;IF(F57="Scenario1PBT8",'Major retrofit'!$Z$38,IF(F57="Scenario2PBT8",'Major retrofit'!$AA$38,IF(F57="Scenario3PBT8",'Major retrofit'!$AB$38,"")))&amp;IF(F57="Scenario1PBT9",'Major retrofit'!$AC$38,IF(F57="Scenario2PBT9",'Major retrofit'!$AD$38,IF(F57="Scenario3PBT9",'Major retrofit'!$AE$38,"")))&amp;IF(F57="Scenario1PBT10",'Major retrofit'!$AF$38,IF(F57="Scenario2PBT10",'Major retrofit'!$AG$38,IF(F57="Scenario3PBT10",'Major retrofit'!$AH$38,"")))&amp;IF(F57="Scenario1PBT11",'Major retrofit'!$AI$38,IF(F57="Scenario2PBT11",'Major retrofit'!$AJ$38,IF(F57="Scenario3PBT11",'Major retrofit'!$AK$38,"")))&amp;IF(F57="Scenario1PBT12",'Major retrofit'!$AL$38,IF(F57="Scenario2PBT12",'Major retrofit'!$AM$38,IF(F57="Scenario3PBT12",'Major retrofit'!$AN$38,"")))&amp;IF(F57="Scenario1PBT13",'Major retrofit'!$AO$38,IF(F57="Scenario2PBT13",'Major retrofit'!$AP$38,IF(F57="Scenario3PBT13",'Major retrofit'!$AQ$38,"")))&amp;IF(F57="Scenario1PBT14",'Major retrofit'!$AR$38,IF(F57="Scenario2PBT14",'Major retrofit'!$AS$38,IF(F57="Scenario3PBT14",'Major retrofit'!$AT$38,"")))&amp;IF(F57="Scenario1PBT15",'Major retrofit'!$AU$38,IF(F57="Scenario2PBT15",'Major retrofit'!$AV$38,IF(F57="Scenario3PBT15",'Major retrofit'!$AW$38,"")))</f>
        <v/>
      </c>
      <c r="V57" s="117">
        <f t="shared" si="18"/>
        <v>0</v>
      </c>
      <c r="W57" s="117" t="str">
        <f>IF(F57="Scenario1PBT1",'Major retrofit'!$E$40,IF(F57="Scenario2PBT1",'Major retrofit'!$F$40,IF(F57="Scenario3PBT1",'Major retrofit'!$G$40,"")))&amp;IF(F57="Scenario1PBT2",'Major retrofit'!$H$40,IF(F57="Scenario2PBT2",'Major retrofit'!$I$40,IF(F57="Scenario3PBT2",'Major retrofit'!$J$40,"")))&amp;IF(F57="Scenario1PBT3",'Major retrofit'!$K$40,IF(F57="Scenario2PBT3",'Major retrofit'!$L$40,IF(F57="Scenario3PBT3",'Major retrofit'!$M$40,"")))&amp;IF(F57="Scenario1PBT4",'Major retrofit'!$N$40,IF(F57="Scenario2PBT4",'Major retrofit'!$O$40,IF(F57="Scenario3PBT4",'Major retrofit'!$P$40,"")))&amp;IF(F57="Scenario1PBT5",'Major retrofit'!$Q$40,IF(F57="Scenario2PBT5",'Major retrofit'!$R$40,IF(F57="Scenario3PBT5",'Major retrofit'!$S$40,"")))&amp;IF(F57="Scenario1PBT6",'Major retrofit'!$T$40,IF(F57="Scenario2PBT6",'Major retrofit'!$U$40,IF(F57="Scenario3PBT6",'Major retrofit'!$V$40,"")))&amp;IF(F57="Scenario1PBT7",'Major retrofit'!$W$40,IF(F57="Scenario2PBT7",'Major retrofit'!$X$40,IF(F57="Scenario3PBT7",'Major retrofit'!$Y$40,"")))&amp;IF(F57="Scenario1PBT8",'Major retrofit'!$Z$40,IF(F57="Scenario2PBT8",'Major retrofit'!$AA$40,IF(F57="Scenario3PBT8",'Major retrofit'!$AB$40,"")))&amp;IF(F57="Scenario1PBT9",'Major retrofit'!$AC$40,IF(F57="Scenario2PBT9",'Major retrofit'!$AD$40,IF(F57="Scenario3PBT9",'Major retrofit'!$AE$40,"")))&amp;IF(F57="Scenario1PBT10",'Major retrofit'!$AF$40,IF(F57="Scenario2PBT10",'Major retrofit'!$AG$40,IF(F57="Scenario3PBT10",'Major retrofit'!$AH$40,"")))&amp;IF(F57="Scenario1PBT11",'Major retrofit'!$AI$40,IF(F57="Scenario2PBT11",'Major retrofit'!$AJ$40,IF(F57="Scenario3PBT11",'Major retrofit'!$AK$40,"")))&amp;IF(F57="Scenario1PBT12",'Major retrofit'!$AL$40,IF(F57="Scenario2PBT12",'Major retrofit'!$AM$40,IF(F57="Scenario3PBT12",'Major retrofit'!$AN$40,"")))&amp;IF(F57="Scenario1PBT13",'Major retrofit'!$AO$40,IF(F57="Scenario2PBT13",'Major retrofit'!$AP$40,IF(F57="Scenario3PBT13",'Major retrofit'!$AQ$40,"")))&amp;IF(F57="Scenario1PBT14",'Major retrofit'!$AR$40,IF(F57="Scenario2PBT14",'Major retrofit'!$AS$40,IF(F57="Scenario3PBT14",'Major retrofit'!$AT$40,"")))&amp;IF(F57="Scenario1PBT15",'Major retrofit'!$AU$40,IF(F57="Scenario2PBT15",'Major retrofit'!$AV$40,IF(F57="Scenario3PBT15",'Major retrofit'!$AW$40,"")))</f>
        <v/>
      </c>
      <c r="X57" s="117">
        <f t="shared" si="19"/>
        <v>0</v>
      </c>
      <c r="Y57" s="117" t="str">
        <f>IF(F57="Scenario1PBT1",'Major retrofit'!$E$42,IF(F57="Scenario2PBT1",'Major retrofit'!$F$42,IF(F57="Scenario3PBT1",'Major retrofit'!$G$42,"")))&amp;IF(F57="Scenario1PBT2",'Major retrofit'!$H$42,IF(F57="Scenario2PBT2",'Major retrofit'!$I$42,IF(F57="Scenario3PBT2",'Major retrofit'!$J$42,"")))&amp;IF(F57="Scenario1PBT3",'Major retrofit'!$K$42,IF(F57="Scenario2PBT3",'Major retrofit'!$L$42,IF(F57="Scenario3PBT3",'Major retrofit'!$M$42,"")))&amp;IF(F57="Scenario1PBT4",'Major retrofit'!$N$42,IF(F57="Scenario2PBT4",'Major retrofit'!$O$42,IF(F57="Scenario3PBT4",'Major retrofit'!$P$42,"")))&amp;IF(F57="Scenario1PBT5",'Major retrofit'!$Q$42,IF(F57="Scenario2PBT5",'Major retrofit'!$R$42,IF(F57="Scenario3PBT5",'Major retrofit'!$S$42,"")))&amp;IF(F57="Scenario1PBT6",'Major retrofit'!$T$42,IF(F57="Scenario2PBT6",'Major retrofit'!$U$42,IF(F57="Scenario3PBT6",'Major retrofit'!$V$42,"")))&amp;IF(F57="Scenario1PBT7",'Major retrofit'!$W$42,IF(F57="Scenario2PBT7",'Major retrofit'!$X$42,IF(F57="Scenario3PBT7",'Major retrofit'!$Y$42,"")))&amp;IF(F57="Scenario1PBT8",'Major retrofit'!$Z$42,IF(F57="Scenario2PBT8",'Major retrofit'!$AA$42,IF(F57="Scenario3PBT8",'Major retrofit'!$AB$42,"")))&amp;IF(F57="Scenario1PBT9",'Major retrofit'!$AC$42,IF(F57="Scenario2PBT9",'Major retrofit'!$AD$42,IF(F57="Scenario3PBT9",'Major retrofit'!$AE$42,"")))&amp;IF(F57="Scenario1PBT10",'Major retrofit'!$AF$42,IF(F57="Scenario2PBT10",'Major retrofit'!$AG$42,IF(F57="Scenario3PBT10",'Major retrofit'!$AH$42,"")))&amp;IF(F57="Scenario1PBT11",'Major retrofit'!$AI$42,IF(F57="Scenario2PBT11",'Major retrofit'!$AJ$42,IF(F57="Scenario3PBT11",'Major retrofit'!$AK$42,"")))&amp;IF(F57="Scenario1PBT12",'Major retrofit'!$AL$42,IF(F57="Scenario2PBT12",'Major retrofit'!$AM$42,IF(F57="Scenario3PBT12",'Major retrofit'!$AN$42,"")))&amp;IF(F57="Scenario1PBT13",'Major retrofit'!$AO$42,IF(F57="Scenario2PBT13",'Major retrofit'!$AP$42,IF(F57="Scenario3PBT13",'Major retrofit'!$AQ$42,"")))&amp;IF(F57="Scenario1PBT14",'Major retrofit'!$AR$42,IF(F57="Scenario2PBT14",'Major retrofit'!$AS$42,IF(F57="Scenario3PBT14",'Major retrofit'!$AT$42,"")))&amp;IF(F57="Scenario1PBT15",'Major retrofit'!$AU$42,IF(F57="Scenario2PBT15",'Major retrofit'!$AV$42,IF(F57="Scenario3PBT15",'Major retrofit'!$AW$42,"")))</f>
        <v/>
      </c>
      <c r="Z57" s="117">
        <f t="shared" si="20"/>
        <v>0</v>
      </c>
      <c r="AA57" s="178" t="str">
        <f>IF(F57="Scenario1PBT1",'Major retrofit'!$E$101,IF(F57="Scenario2PBT1",'Major retrofit'!$F$101,IF(F57="Scenario3PBT1",'Major retrofit'!$G$101,"")))&amp;IF(F57="Scenario1PBT2",'Major retrofit'!$H$101,IF(F57="Scenario2PBT2",'Major retrofit'!$I$101,IF(F57="Scenario3PBT2",'Major retrofit'!$J$101,"")))&amp;IF(F57="Scenario1PBT3",'Major retrofit'!$K$101,IF(F57="Scenario2PBT3",'Major retrofit'!$L$101,IF(F57="Scenario3PBT3",'Major retrofit'!$M$101,"")))&amp;IF(F57="Scenario1PBT4",'Major retrofit'!$N$101,IF(F57="Scenario2PBT4",'Major retrofit'!$O$101,IF(F57="Scenario3PBT4",'Major retrofit'!$P$101,"")))&amp;IF(F57="Scenario1PBT5",'Major retrofit'!$Q$101,IF(F57="Scenario2PBT5",'Major retrofit'!$R$101,IF(F57="Scenario3PBT5",'Major retrofit'!$S$101,"")))&amp;IF(F57="Scenario1PBT6",'Major retrofit'!$T$101,IF(F57="Scenario2PBT6",'Major retrofit'!$U$101,IF(F57="Scenario3PBT6",'Major retrofit'!$V$101,"")))&amp;IF(F57="Scenario1PBT7",'Major retrofit'!$W$101,IF(F57="Scenario2PBT7",'Major retrofit'!$X$101,IF(F57="Scenario3PBT7",'Major retrofit'!$Y$101,"")))&amp;IF(F57="Scenario1PBT8",'Major retrofit'!$Z$101,IF(F57="Scenario2PBT8",'Major retrofit'!$AA$101,IF(F57="Scenario3PBT8",'Major retrofit'!$AB$101,"")))&amp;IF(F57="Scenario1PBT9",'Major retrofit'!$AC$101,IF(F57="Scenario2PBT9",'Major retrofit'!$AD$101,IF(F57="Scenario3PBT9",'Major retrofit'!$AE$101,"")))&amp;IF(F57="Scenario1PBT10",'Major retrofit'!$AF$101,IF(F57="Scenario2PBT10",'Major retrofit'!$AG$101,IF(F57="Scenario3PBT10",'Major retrofit'!$AH$101,"")))&amp;IF(F57="Scenario1PBT11",'Major retrofit'!$AI$101,IF(F57="Scenario2PBT11",'Major retrofit'!$AJ$101,IF(F57="Scenario3PBT11",'Major retrofit'!$AK$101,"")))&amp;IF(F57="Scenario1PBT12",'Major retrofit'!$AL$101,IF(F57="Scenario2PBT12",'Major retrofit'!$AM$101,IF(F57="Scenario3PBT12",'Major retrofit'!$AN$101,"")))&amp;IF(F57="Scenario1PBT13",'Major retrofit'!$AO$101,IF(F57="Scenario2PBT13",'Major retrofit'!$AP$101,IF(F57="Scenario3PBT13",'Major retrofit'!$AQ$101,"")))&amp;IF(F57="Scenario1PBT14",'Major retrofit'!$AR$101,IF(F57="Scenario2PBT14",'Major retrofit'!$AS$101,IF(F57="Scenario3PBT14",'Major retrofit'!$AT$101,"")))&amp;IF(F57="Scenario1PBT15",'Major retrofit'!$AU$101,IF(F57="Scenario2PBT15",'Major retrofit'!$AV$101,IF(F57="Scenario3PBT15",'Major retrofit'!$AW$101,"")))</f>
        <v/>
      </c>
      <c r="AB57" s="179">
        <f t="shared" si="21"/>
        <v>0</v>
      </c>
      <c r="AC57" s="208">
        <f>IFERROR('Projection_Base-case'!G57-G57,0)</f>
        <v>0</v>
      </c>
      <c r="AD57" s="117">
        <f t="shared" si="24"/>
        <v>0</v>
      </c>
      <c r="AE57" s="117">
        <f>IFERROR(100*AC57/'Projection_Base-case'!G57,0)</f>
        <v>0</v>
      </c>
      <c r="AF57" s="117">
        <f>IFERROR('Projection_Base-case'!I57-I57,0)</f>
        <v>0</v>
      </c>
      <c r="AG57" s="117">
        <f t="shared" si="25"/>
        <v>0</v>
      </c>
      <c r="AH57" s="117">
        <f>IFERROR(100*AF57/'Projection_Base-case'!I57,0)</f>
        <v>0</v>
      </c>
      <c r="AI57" s="117">
        <f>IFERROR('Projection_Base-case'!K57-K57,0)</f>
        <v>0</v>
      </c>
      <c r="AJ57" s="117">
        <f t="shared" si="26"/>
        <v>0</v>
      </c>
      <c r="AK57" s="117">
        <f>IFERROR(100*AI57/'Projection_Base-case'!K57,0)</f>
        <v>0</v>
      </c>
      <c r="AL57" s="117">
        <f>IFERROR(M57-'Projection_Base-case'!M57,0)</f>
        <v>0</v>
      </c>
      <c r="AM57" s="117">
        <f t="shared" si="27"/>
        <v>0</v>
      </c>
      <c r="AN57" s="179">
        <f>IFERROR(IF('Projection_Base-case'!N57&gt;0,100*AM57/'Projection_Base-case'!N57,100*AM57/N57),0)</f>
        <v>0</v>
      </c>
      <c r="AO57" s="206">
        <f>IFERROR('Projection_Base-case'!O57-O57,0)</f>
        <v>0</v>
      </c>
      <c r="AP57" s="117">
        <f t="shared" si="28"/>
        <v>0</v>
      </c>
      <c r="AQ57" s="117">
        <f>IFERROR(100*AO57/'Projection_Base-case'!O57,0)</f>
        <v>0</v>
      </c>
      <c r="AR57" s="117">
        <f>IFERROR('Projection_Base-case'!Q57-Q57,0)</f>
        <v>0</v>
      </c>
      <c r="AS57" s="117">
        <f t="shared" si="29"/>
        <v>0</v>
      </c>
      <c r="AT57" s="117">
        <f>IFERROR(100*AR57/'Projection_Base-case'!Q57,0)</f>
        <v>0</v>
      </c>
      <c r="AU57" s="117">
        <f>IFERROR('Projection_Base-case'!S57-S57,0)</f>
        <v>0</v>
      </c>
      <c r="AV57" s="117">
        <f t="shared" si="30"/>
        <v>0</v>
      </c>
      <c r="AW57" s="118">
        <f>IFERROR(100*AU57/'Projection_Base-case'!S57,0)</f>
        <v>0</v>
      </c>
      <c r="AX57" s="206">
        <f>IFERROR('Projection_Base-case'!U57-U57,0)</f>
        <v>0</v>
      </c>
      <c r="AY57" s="117">
        <f t="shared" si="31"/>
        <v>0</v>
      </c>
      <c r="AZ57" s="117">
        <f>IFERROR(100*AX57/'Projection_Base-case'!U57,0)</f>
        <v>0</v>
      </c>
      <c r="BA57" s="117">
        <f>IFERROR('Projection_Base-case'!W57-W57,0)</f>
        <v>0</v>
      </c>
      <c r="BB57" s="117">
        <f t="shared" si="32"/>
        <v>0</v>
      </c>
      <c r="BC57" s="117">
        <f>IFERROR(100*BA57/'Projection_Base-case'!W57,0)</f>
        <v>0</v>
      </c>
      <c r="BD57" s="117">
        <f>IFERROR('Projection_Base-case'!Y57-Y57,0)</f>
        <v>0</v>
      </c>
      <c r="BE57" s="117">
        <f t="shared" si="33"/>
        <v>0</v>
      </c>
      <c r="BF57" s="117">
        <f>IFERROR(100*BD57/'Projection_Base-case'!Y57,0)</f>
        <v>0</v>
      </c>
      <c r="BG57" s="178">
        <f t="shared" si="22"/>
        <v>0</v>
      </c>
      <c r="BH57" s="179">
        <f t="shared" si="23"/>
        <v>0</v>
      </c>
    </row>
    <row r="58" spans="1:60" ht="15" thickBot="1">
      <c r="A58" s="205">
        <v>53</v>
      </c>
      <c r="B58" s="119">
        <f>IF('Projection_Base-case'!B58&lt;&gt;"",'Projection_Base-case'!B58,0)</f>
        <v>0</v>
      </c>
      <c r="C58" s="119">
        <f>IF('Projection_Base-case'!C58&lt;&gt;"",'Projection_Base-case'!C58,0)</f>
        <v>0</v>
      </c>
      <c r="D58" s="119">
        <f>IF('Projection_Base-case'!D58&lt;&gt;"",'Projection_Base-case'!D58,0)</f>
        <v>0</v>
      </c>
      <c r="E58" s="263" t="str">
        <f>IF(AND('Résultats major'!$AC$3="OUI",'Résultats major'!E57&lt;&gt;""),'Résultats major'!E57,IF(OR(D58="PBT1",D58="PBT2",D58="PBT3",D58="PBT4",D58="PBT5",D58="PBT6",D58="PBT7",D58="PBT8",D58="PBT10"),"Scenario1",IF(D58="PBT9","Scenario2","")))</f>
        <v/>
      </c>
      <c r="F58" s="202" t="str">
        <f t="shared" si="10"/>
        <v>0</v>
      </c>
      <c r="G58" s="177" t="str">
        <f>IF(F58="Scenario1PBT1",'Major retrofit'!$E$6,IF(F58="Scenario2PBT1",'Major retrofit'!$F$6,IF(F58="Scenario3PBT1",'Major retrofit'!$G$6,"")))&amp;IF(F58="Scenario1PBT2",'Major retrofit'!$H$6,IF(F58="Scenario2PBT2",'Major retrofit'!$I$6,IF(F58="Scenario3PBT2",'Major retrofit'!$J$6,"")))&amp;IF(F58="Scenario1PBT3",'Major retrofit'!$K$6,IF(F58="Scenario2PBT3",'Major retrofit'!$L$6,IF(F58="Scenario3PBT3",'Major retrofit'!$M$6,"")))&amp;IF(F58="Scenario1PBT4",'Major retrofit'!$N$6,IF(F58="Scenario2PBT4",'Major retrofit'!$O$6,IF(F58="Scenario3PBT4",'Major retrofit'!$P$6,"")))&amp;IF(F58="Scenario1PBT5",'Major retrofit'!$Q$6,IF(F58="Scenario2PBT5",'Major retrofit'!$R$6,IF(F58="Scenario3PBT5",'Major retrofit'!$S$6,"")))&amp;IF(F58="Scenario1PBT6",'Major retrofit'!$T$6,IF(F58="Scenario2PBT6",'Major retrofit'!$U$6,IF(F58="Scenario3PBT6",'Major retrofit'!$V$6,"")))&amp;IF(F58="Scenario1PBT7",'Major retrofit'!$W$6,IF(F58="Scenario2PBT7",'Major retrofit'!$X$6,IF(F58="Scenario3PBT7",'Major retrofit'!$Y$6,"")))&amp;IF(F58="Scenario1PBT8",'Major retrofit'!$Z$6,IF(F58="Scenario2PBT8",'Major retrofit'!$AA$6,IF(F58="Scenario3PBT8",'Major retrofit'!$AB$6,"")))&amp;IF(F58="Scenario1PBT9",'Major retrofit'!$AC$6,IF(F58="Scenario2PBT9",'Major retrofit'!$AD$6,IF(F58="Scenario3PBT9",'Major retrofit'!$AE$6,"")))&amp;IF(F58="Scenario1PBT10",'Major retrofit'!$AF$6,IF(F58="Scenario2PBT10",'Major retrofit'!$AG$6,IF(F58="Scenario3PBT10",'Major retrofit'!$AH$6,"")))&amp;IF(F58="Scenario1PBT11",'Major retrofit'!$AI$6,IF(F58="Scenario2PBT11",'Major retrofit'!$AJ$6,IF(F58="Scenario3PBT11",'Major retrofit'!$AK$6,"")))&amp;IF(F58="Scenario1PBT12",'Major retrofit'!$AL$6,IF(F58="Scenario2PBT12",'Major retrofit'!$AM$6,IF(F58="Scenario3PBT12",'Major retrofit'!$AN$6,"")))&amp;IF(F58="Scenario1PBT13",'Major retrofit'!$AO$6,IF(F58="Scenario2PBT13",'Major retrofit'!$AP$6,IF(F58="Scenario3PBT13",'Major retrofit'!$AQ$6,"")))&amp;IF(F58="Scenario1PBT14",'Major retrofit'!$AR$6,IF(F58="Scenario2PBT14",'Major retrofit'!$AS$6,IF(F58="Scenario3PBT14",'Major retrofit'!$AT$6,"")))&amp;IF(F58="Scenario1PBT15",'Major retrofit'!$AU$6,IF(F58="Scenario2PBT15",'Major retrofit'!$AV$6,IF(F58="Scenario3PBT15",'Major retrofit'!$AW$6,"")))</f>
        <v/>
      </c>
      <c r="H58" s="117">
        <f t="shared" si="11"/>
        <v>0</v>
      </c>
      <c r="I58" s="178" t="str">
        <f>IF(F58="Scenario1PBT1",'Major retrofit'!$E$16,IF(F58="Scenario2PBT1",'Major retrofit'!$F$16,IF(F58="Scenario3PBT1",'Major retrofit'!$G$16,"")))&amp;IF(F58="Scenario1PBT2",'Major retrofit'!$H$16,IF(F58="Scenario2PBT2",'Major retrofit'!$I$16,IF(F58="Scenario3PBT2",'Major retrofit'!$J$16,"")))&amp;IF(F58="Scenario1PBT3",'Major retrofit'!$K$16,IF(F58="Scenario2PBT3",'Major retrofit'!$L$16,IF(F58="Scenario3PBT3",'Major retrofit'!$M$16,"")))&amp;IF(F58="Scenario1PBT4",'Major retrofit'!$N$16,IF(F58="Scenario2PBT4",'Major retrofit'!$O$16,IF(F58="Scenario3PBT4",'Major retrofit'!$P$16,"")))&amp;IF(F58="Scenario1PBT5",'Major retrofit'!$Q$16,IF(F58="Scenario2PBT5",'Major retrofit'!$R$16,IF(F58="Scenario3PBT5",'Major retrofit'!$S$16,"")))&amp;IF(F58="Scenario1PBT6",'Major retrofit'!$T$16,IF(F58="Scenario2PBT6",'Major retrofit'!$U$16,IF(F58="Scenario3PBT6",'Major retrofit'!$V$16,"")))&amp;IF(F58="Scenario1PBT7",'Major retrofit'!$W$16,IF(F58="Scenario2PBT7",'Major retrofit'!$X$16,IF(F58="Scenario3PBT7",'Major retrofit'!$Y$16,"")))&amp;IF(F58="Scenario1PBT8",'Major retrofit'!$Z$16,IF(F58="Scenario2PBT8",'Major retrofit'!$AA$16,IF(F58="Scenario3PBT8",'Major retrofit'!$AB$16,"")))&amp;IF(F58="Scenario1PBT9",'Major retrofit'!$AC$16,IF(F58="Scenario2PBT9",'Major retrofit'!$AD$16,IF(F58="Scenario3PBT9",'Major retrofit'!$AE$16,"")))&amp;IF(F58="Scenario1PBT10",'Major retrofit'!$AF$16,IF(F58="Scenario2PBT10",'Major retrofit'!$AG$16,IF(F58="Scenario3PBT10",'Major retrofit'!$AH$16,"")))&amp;IF(F58="Scenario1PBT11",'Major retrofit'!$AI$16,IF(F58="Scenario2PBT11",'Major retrofit'!$AJ$16,IF(F58="Scenario3PBT11",'Major retrofit'!$AK$16,"")))&amp;IF(F58="Scenario1PBT12",'Major retrofit'!$AL$16,IF(F58="Scenario2PBT12",'Major retrofit'!$AM$16,IF(F58="Scenario3PBT12",'Major retrofit'!$AN$16,"")))&amp;IF(F58="Scenario1PBT13",'Major retrofit'!$AO$16,IF(F58="Scenario2PBT13",'Major retrofit'!$AP$16,IF(F58="Scenario3PBT13",'Major retrofit'!$AQ$16,"")))&amp;IF(F58="Scenario1PBT14",'Major retrofit'!$AR$16,IF(F58="Scenario2PBT14",'Major retrofit'!$AS$16,IF(F58="Scenario3PBT14",'Major retrofit'!$AT$16,"")))&amp;IF(F58="Scenario1PBT15",'Major retrofit'!$AU$16,IF(F58="Scenario2PBT15",'Major retrofit'!$AV$16,IF(F58="Scenario3PBT15",'Major retrofit'!$AW$16,"")))</f>
        <v/>
      </c>
      <c r="J58" s="117">
        <f t="shared" si="12"/>
        <v>0</v>
      </c>
      <c r="K58" s="117" t="str">
        <f>IF(F58="Scenario1PBT1",'Major retrofit'!$E$18,IF(F58="Scenario2PBT1",'Major retrofit'!$F$18,IF(F58="Scenario3PBT1",'Major retrofit'!$G$18,"")))&amp;IF(F58="Scenario1PBT2",'Major retrofit'!$H$18,IF(F58="Scenario2PBT2",'Major retrofit'!$I$18,IF(F58="Scenario3PBT2",'Major retrofit'!$J$18,"")))&amp;IF(F58="Scenario1PBT3",'Major retrofit'!$K$18,IF(F58="Scenario2PBT3",'Major retrofit'!$L$18,IF(F58="Scenario3PBT3",'Major retrofit'!$M$18,"")))&amp;IF(F58="Scenario1PBT4",'Major retrofit'!$N$18,IF(F58="Scenario2PBT4",'Major retrofit'!$O$18,IF(F58="Scenario3PBT4",'Major retrofit'!$P$18,"")))&amp;IF(F58="Scenario1PBT5",'Major retrofit'!$Q$18,IF(F58="Scenario2PBT5",'Major retrofit'!$R$18,IF(F58="Scenario3PBT5",'Major retrofit'!$S$18,"")))&amp;IF(F58="Scenario1PBT6",'Major retrofit'!$T$18,IF(F58="Scenario2PBT6",'Major retrofit'!$U$18,IF(F58="Scenario3PBT6",'Major retrofit'!$V$18,"")))&amp;IF(F58="Scenario1PBT7",'Major retrofit'!$W$18,IF(F58="Scenario2PBT7",'Major retrofit'!$X$18,IF(F58="Scenario3PBT7",'Major retrofit'!$Y$18,"")))&amp;IF(F58="Scenario1PBT8",'Major retrofit'!$Z$18,IF(F58="Scenario2PBT8",'Major retrofit'!$AA$18,IF(F58="Scenario3PBT8",'Major retrofit'!$AB$18,"")))&amp;IF(F58="Scenario1PBT9",'Major retrofit'!$AC$18,IF(F58="Scenario2PBT9",'Major retrofit'!$AD$18,IF(F58="Scenario3PBT9",'Major retrofit'!$AE$18,"")))&amp;IF(F58="Scenario1PBT10",'Major retrofit'!$AF$18,IF(F58="Scenario2PBT10",'Major retrofit'!$AG$18,IF(F58="Scenario3PBT10",'Major retrofit'!$AH$18,"")))&amp;IF(F58="Scenario1PBT11",'Major retrofit'!$AI$18,IF(F58="Scenario2PBT11",'Major retrofit'!$AJ$18,IF(F58="Scenario3PBT11",'Major retrofit'!$AK$18,"")))&amp;IF(F58="Scenario1PBT12",'Major retrofit'!$AL$18,IF(F58="Scenario2PBT12",'Major retrofit'!$AM$18,IF(F58="Scenario3PBT12",'Major retrofit'!$AN$18,"")))&amp;IF(F58="Scenario1PBT13",'Major retrofit'!$AO$18,IF(F58="Scenario2PBT13",'Major retrofit'!$AP$18,IF(F58="Scenario3PBT13",'Major retrofit'!$AQ$18,"")))&amp;IF(F58="Scenario1PBT14",'Major retrofit'!$AR$18,IF(F58="Scenario2PBT14",'Major retrofit'!$AS$18,IF(F58="Scenario3PBT14",'Major retrofit'!$AT$18,"")))&amp;IF(F58="Scenario1PBT15",'Major retrofit'!$AU$18,IF(F58="Scenario2PBT15",'Major retrofit'!$AV$18,IF(F58="Scenario3PBT15",'Major retrofit'!$AW$18,"")))</f>
        <v/>
      </c>
      <c r="L58" s="117">
        <f t="shared" si="13"/>
        <v>0</v>
      </c>
      <c r="M58" s="117" t="str">
        <f>IF(F58="Scenario1PBT1",'Major retrofit'!$E$20,IF(F58="Scenario2PBT1",'Major retrofit'!$F$20,IF(F58="Scenario3PBT1",'Major retrofit'!$G$20,"")))&amp;IF(F58="Scenario1PBT2",'Major retrofit'!$H$20,IF(F58="Scenario2PBT2",'Major retrofit'!$I$20,IF(F58="Scenario3PBT2",'Major retrofit'!$J$20,"")))&amp;IF(F58="Scenario1PBT3",'Major retrofit'!$K$20,IF(F58="Scenario2PBT3",'Major retrofit'!$L$20,IF(F58="Scenario3PBT3",'Major retrofit'!$M$20,"")))&amp;IF(F58="Scenario1PBT4",'Major retrofit'!$N$20,IF(F58="Scenario2PBT4",'Major retrofit'!$O$20,IF(F58="Scenario3PBT4",'Major retrofit'!$P$20,"")))&amp;IF(F58="Scenario1PBT5",'Major retrofit'!$Q$20,IF(F58="Scenario2PBT5",'Major retrofit'!$R$20,IF(F58="Scenario3PBT5",'Major retrofit'!$S$20,"")))&amp;IF(F58="Scenario1PBT6",'Major retrofit'!$T$20,IF(F58="Scenario2PBT6",'Major retrofit'!$U$20,IF(F58="Scenario3PBT6",'Major retrofit'!$V$20,"")))&amp;IF(F58="Scenario1PBT7",'Major retrofit'!$W$20,IF(F58="Scenario2PBT7",'Major retrofit'!$X$20,IF(F58="Scenario3PBT7",'Major retrofit'!$Y$20,"")))&amp;IF(F58="Scenario1PBT8",'Major retrofit'!$Z$20,IF(F58="Scenario2PBT8",'Major retrofit'!$AA$20,IF(F58="Scenario3PBT8",'Major retrofit'!$AB$20,"")))&amp;IF(F58="Scenario1PBT9",'Major retrofit'!$AC$20,IF(F58="Scenario2PBT9",'Major retrofit'!$AD$20,IF(F58="Scenario3PBT9",'Major retrofit'!$AE$20,"")))&amp;IF(F58="Scenario1PBT10",'Major retrofit'!$AF$20,IF(F58="Scenario2PBT10",'Major retrofit'!$AG$20,IF(F58="Scenario3PBT10",'Major retrofit'!$AH$20,"")))&amp;IF(F58="Scenario1PBT11",'Major retrofit'!$AI$20,IF(F58="Scenario2PBT11",'Major retrofit'!$AJ$20,IF(F58="Scenario3PBT11",'Major retrofit'!$AK$20,"")))&amp;IF(F58="Scenario1PBT12",'Major retrofit'!$AL$20,IF(F58="Scenario2PBT12",'Major retrofit'!$AM$20,IF(F58="Scenario3PBT12",'Major retrofit'!$AN$20,"")))&amp;IF(F58="Scenario1PBT13",'Major retrofit'!$AO$20,IF(F58="Scenario2PBT13",'Major retrofit'!$AP$20,IF(F58="Scenario3PBT13",'Major retrofit'!$AQ$20,"")))&amp;IF(F58="Scenario1PBT14",'Major retrofit'!$AR$20,IF(F58="Scenario2PBT14",'Major retrofit'!$AS$20,IF(F58="Scenario3PBT14",'Major retrofit'!$AT$20,"")))&amp;IF(F58="Scenario1PBT15",'Major retrofit'!$AU$20,IF(F58="Scenario2PBT15",'Major retrofit'!$AV$20,IF(F58="Scenario3PBT15",'Major retrofit'!$AW$20,"")))</f>
        <v/>
      </c>
      <c r="N58" s="118">
        <f t="shared" si="14"/>
        <v>0</v>
      </c>
      <c r="O58" s="206" t="str">
        <f>IF(F58="Scenario1PBT1",'Major retrofit'!$E$23,IF(F58="Scenario2PBT1",'Major retrofit'!$F$23,IF(F58="Scenario3PBT1",'Major retrofit'!$G$23,"")))&amp;IF(F58="Scenario1PBT2",'Major retrofit'!$H$23,IF(F58="Scenario2PBT2",'Major retrofit'!$I$23,IF(F58="Scenario3PBT2",'Major retrofit'!$J$23,"")))&amp;IF(F58="Scenario1PBT3",'Major retrofit'!$K$23,IF(F58="Scenario2PBT3",'Major retrofit'!$L$23,IF(F58="Scenario3PBT3",'Major retrofit'!$M$23,"")))&amp;IF(F58="Scenario1PBT4",'Major retrofit'!$N$23,IF(F58="Scenario2PBT4",'Major retrofit'!$O$23,IF(F58="Scenario3PBT4",'Major retrofit'!$P$23,"")))&amp;IF(F58="Scenario1PBT5",'Major retrofit'!$Q$23,IF(F58="Scenario2PBT5",'Major retrofit'!$R$23,IF(F58="Scenario3PBT5",'Major retrofit'!$S$23,"")))&amp;IF(F58="Scenario1PBT6",'Major retrofit'!$T$23,IF(F58="Scenario2PBT6",'Major retrofit'!$U$23,IF(F58="Scenario3PBT6",'Major retrofit'!$V$23,"")))&amp;IF(F58="Scenario1PBT7",'Major retrofit'!$W$23,IF(F58="Scenario2PBT7",'Major retrofit'!$X$23,IF(F58="Scenario3PBT7",'Major retrofit'!$Y$23,"")))&amp;IF(F58="Scenario1PBT8",'Major retrofit'!$Z$23,IF(F58="Scenario2PBT8",'Major retrofit'!$AA$23,IF(F58="Scenario3PBT8",'Major retrofit'!$AB$23,"")))&amp;IF(F58="Scenario1PBT9",'Major retrofit'!$AC$23,IF(F58="Scenario2PBT9",'Major retrofit'!$AD$23,IF(F58="Scenario3PBT9",'Major retrofit'!$AE$23,"")))&amp;IF(F58="Scenario1PBT10",'Major retrofit'!$AF$23,IF(F58="Scenario2PBT10",'Major retrofit'!$AG$23,IF(F58="Scenario3PBT10",'Major retrofit'!$AH$23,"")))&amp;IF(F58="Scenario1PBT11",'Major retrofit'!$AI$23,IF(F58="Scenario2PBT11",'Major retrofit'!$AJ$23,IF(F58="Scenario3PBT11",'Major retrofit'!$AK$23,"")))&amp;IF(F58="Scenario1PBT12",'Major retrofit'!$AL$23,IF(F58="Scenario2PBT12",'Major retrofit'!$AM$23,IF(F58="Scenario3PBT12",'Major retrofit'!$AN$23,"")))&amp;IF(F58="Scenario1PBT13",'Major retrofit'!$AO$23,IF(F58="Scenario2PBT13",'Major retrofit'!$AP$23,IF(F58="Scenario3PBT13",'Major retrofit'!$AQ$23,"")))&amp;IF(F58="Scenario1PBT14",'Major retrofit'!$AR$23,IF(F58="Scenario2PBT14",'Major retrofit'!$AS$23,IF(F58="Scenario3PBT14",'Major retrofit'!$AT$23,"")))&amp;IF(F58="Scenario1PBT15",'Major retrofit'!$AU$23,IF(F58="Scenario2PBT15",'Major retrofit'!$AV$23,IF(F58="Scenario3PBT15",'Major retrofit'!$AW$23,"")))</f>
        <v/>
      </c>
      <c r="P58" s="117">
        <f t="shared" si="15"/>
        <v>0</v>
      </c>
      <c r="Q58" s="117" t="str">
        <f>IF(F58="Scenario1PBT1",'Major retrofit'!$E$25,IF(F58="Scenario2PBT1",'Major retrofit'!$F$25,IF(F58="Scenario3PBT1",'Major retrofit'!$G$25,"")))&amp;IF(F58="Scenario1PBT2",'Major retrofit'!$H$25,IF(F58="Scenario2PBT2",'Major retrofit'!$I$25,IF(F58="Scenario3PBT2",'Major retrofit'!$J$25,"")))&amp;IF(F58="Scenario1PBT3",'Major retrofit'!$K$25,IF(F58="Scenario2PBT3",'Major retrofit'!$L$25,IF(F58="Scenario3PBT3",'Major retrofit'!$M$25,"")))&amp;IF(F58="Scenario1PBT4",'Major retrofit'!$N$25,IF(F58="Scenario2PBT4",'Major retrofit'!$O$25,IF(F58="Scenario3PBT4",'Major retrofit'!$P$25,"")))&amp;IF(F58="Scenario1PBT5",'Major retrofit'!$Q$25,IF(F58="Scenario2PBT5",'Major retrofit'!$R$25,IF(F58="Scenario3PBT5",'Major retrofit'!$S$25,"")))&amp;IF(F58="Scenario1PBT6",'Major retrofit'!$T$25,IF(F58="Scenario2PBT6",'Major retrofit'!$U$25,IF(F58="Scenario3PBT6",'Major retrofit'!$V$25,"")))&amp;IF(F58="Scenario1PBT7",'Major retrofit'!$W$25,IF(F58="Scenario2PBT7",'Major retrofit'!$X$25,IF(F58="Scenario3PBT7",'Major retrofit'!$Y$25,"")))&amp;IF(F58="Scenario1PBT8",'Major retrofit'!$Z$25,IF(F58="Scenario2PBT8",'Major retrofit'!$AA$25,IF(F58="Scenario3PBT8",'Major retrofit'!$AB$25,"")))&amp;IF(F58="Scenario1PBT9",'Major retrofit'!$AC$25,IF(F58="Scenario2PBT9",'Major retrofit'!$AD$25,IF(F58="Scenario3PBT9",'Major retrofit'!$AE$25,"")))&amp;IF(F58="Scenario1PBT10",'Major retrofit'!$AF$25,IF(F58="Scenario2PBT10",'Major retrofit'!$AG$25,IF(F58="Scenario3PBT10",'Major retrofit'!$AH$25,"")))&amp;IF(F58="Scenario1PBT11",'Major retrofit'!$AI$25,IF(F58="Scenario2PBT11",'Major retrofit'!$AJ$25,IF(F58="Scenario3PBT11",'Major retrofit'!$AK$25,"")))&amp;IF(F58="Scenario1PBT12",'Major retrofit'!$AL$25,IF(F58="Scenario2PBT12",'Major retrofit'!$AM$25,IF(F58="Scenario3PBT12",'Major retrofit'!$AN$25,"")))&amp;IF(F58="Scenario1PBT13",'Major retrofit'!$AO$25,IF(F58="Scenario2PBT13",'Major retrofit'!$AP$25,IF(F58="Scenario3PBT13",'Major retrofit'!$AQ$25,"")))&amp;IF(F58="Scenario1PBT14",'Major retrofit'!$AR$25,IF(F58="Scenario2PBT14",'Major retrofit'!$AS$25,IF(F58="Scenario3PBT14",'Major retrofit'!$AT$25,"")))&amp;IF(F58="Scenario1PBT15",'Major retrofit'!$AU$25,IF(F58="Scenario2PBT15",'Major retrofit'!$AV$25,IF(F58="Scenario3PBT15",'Major retrofit'!$AW$25,"")))</f>
        <v/>
      </c>
      <c r="R58" s="117">
        <f t="shared" si="16"/>
        <v>0</v>
      </c>
      <c r="S58" s="117" t="str">
        <f>IF(F58="Scenario1PBT1",'Major retrofit'!$E$27,IF(F58="Scenario2PBT1",'Major retrofit'!$F$27,IF(F58="Scenario3PBT1",'Major retrofit'!$G$27,"")))&amp;IF(F58="Scenario1PBT2",'Major retrofit'!$H$27,IF(F58="Scenario2PBT2",'Major retrofit'!$I$27,IF(F58="Scenario3PBT2",'Major retrofit'!$J$27,"")))&amp;IF(F58="Scenario1PBT3",'Major retrofit'!$K$27,IF(F58="Scenario2PBT3",'Major retrofit'!$L$27,IF(F58="Scenario3PBT3",'Major retrofit'!$M$27,"")))&amp;IF(F58="Scenario1PBT4",'Major retrofit'!$N$27,IF(F58="Scenario2PBT4",'Major retrofit'!$O$27,IF(F58="Scenario3PBT4",'Major retrofit'!$P$27,"")))&amp;IF(F58="Scenario1PBT5",'Major retrofit'!$Q$27,IF(F58="Scenario2PBT5",'Major retrofit'!$R$27,IF(F58="Scenario3PBT5",'Major retrofit'!$S$27,"")))&amp;IF(F58="Scenario1PBT6",'Major retrofit'!$T$27,IF(F58="Scenario2PBT6",'Major retrofit'!$U$27,IF(F58="Scenario3PBT6",'Major retrofit'!$V$27,"")))&amp;IF(F58="Scenario1PBT7",'Major retrofit'!$W$27,IF(F58="Scenario2PBT7",'Major retrofit'!$X$27,IF(F58="Scenario3PBT7",'Major retrofit'!$Y$27,"")))&amp;IF(F58="Scenario1PBT8",'Major retrofit'!$Z$27,IF(F58="Scenario2PBT8",'Major retrofit'!$AA$27,IF(F58="Scenario3PBT8",'Major retrofit'!$AB$27,"")))&amp;IF(F58="Scenario1PBT9",'Major retrofit'!$AC$27,IF(F58="Scenario2PBT9",'Major retrofit'!$AD$27,IF(F58="Scenario3PBT9",'Major retrofit'!$AE$27,"")))&amp;IF(F58="Scenario1PBT10",'Major retrofit'!$AF$27,IF(F58="Scenario2PBT10",'Major retrofit'!$AG$27,IF(F58="Scenario3PBT10",'Major retrofit'!$AH$27,"")))&amp;IF(F58="Scenario1PBT11",'Major retrofit'!$AI$27,IF(F58="Scenario2PBT11",'Major retrofit'!$AJ$27,IF(F58="Scenario3PBT11",'Major retrofit'!$AK$27,"")))&amp;IF(F58="Scenario1PBT12",'Major retrofit'!$AL$27,IF(F58="Scenario2PBT12",'Major retrofit'!$AM$27,IF(F58="Scenario3PBT12",'Major retrofit'!$AN$27,"")))&amp;IF(F58="Scenario1PBT13",'Major retrofit'!$AO$27,IF(F58="Scenario2PBT13",'Major retrofit'!$AP$27,IF(F58="Scenario3PBT13",'Major retrofit'!$AQ$27,"")))&amp;IF(F58="Scenario1PBT14",'Major retrofit'!$AR$27,IF(F58="Scenario2PBT14",'Major retrofit'!$AS$27,IF(F58="Scenario3PBT14",'Major retrofit'!$AT$27,"")))&amp;IF(F58="Scenario1PBT15",'Major retrofit'!$AU$27,IF(F58="Scenario2PBT15",'Major retrofit'!$AV$27,IF(F58="Scenario3PBT15",'Major retrofit'!$AW$27,"")))</f>
        <v/>
      </c>
      <c r="T58" s="207">
        <f t="shared" si="17"/>
        <v>0</v>
      </c>
      <c r="U58" s="206" t="str">
        <f>IF(F58="Scenario1PBT1",'Major retrofit'!$E$38,IF(F58="Scenario2PBT1",'Major retrofit'!$F$38,IF(F58="Scenario3PBT1",'Major retrofit'!$G$38,"")))&amp;IF(F58="Scenario1PBT2",'Major retrofit'!$H$38,IF(F58="Scenario2PBT2",'Major retrofit'!$I$38,IF(F58="Scenario3PBT2",'Major retrofit'!$J$38,"")))&amp;IF(F58="Scenario1PBT3",'Major retrofit'!$K$38,IF(F58="Scenario2PBT3",'Major retrofit'!$L$38,IF(F58="Scenario3PBT3",'Major retrofit'!$M$38,"")))&amp;IF(F58="Scenario1PBT4",'Major retrofit'!$N$38,IF(F58="Scenario2PBT4",'Major retrofit'!$O$38,IF(F58="Scenario3PBT4",'Major retrofit'!$P$38,"")))&amp;IF(F58="Scenario1PBT5",'Major retrofit'!$Q$38,IF(F58="Scenario2PBT5",'Major retrofit'!$R$38,IF(F58="Scenario3PBT5",'Major retrofit'!$S$38,"")))&amp;IF(F58="Scenario1PBT6",'Major retrofit'!$T$38,IF(F58="Scenario2PBT6",'Major retrofit'!$U$38,IF(F58="Scenario3PBT6",'Major retrofit'!$V$38,"")))&amp;IF(F58="Scenario1PBT7",'Major retrofit'!$W$38,IF(F58="Scenario2PBT7",'Major retrofit'!$X$38,IF(F58="Scenario3PBT7",'Major retrofit'!$Y$38,"")))&amp;IF(F58="Scenario1PBT8",'Major retrofit'!$Z$38,IF(F58="Scenario2PBT8",'Major retrofit'!$AA$38,IF(F58="Scenario3PBT8",'Major retrofit'!$AB$38,"")))&amp;IF(F58="Scenario1PBT9",'Major retrofit'!$AC$38,IF(F58="Scenario2PBT9",'Major retrofit'!$AD$38,IF(F58="Scenario3PBT9",'Major retrofit'!$AE$38,"")))&amp;IF(F58="Scenario1PBT10",'Major retrofit'!$AF$38,IF(F58="Scenario2PBT10",'Major retrofit'!$AG$38,IF(F58="Scenario3PBT10",'Major retrofit'!$AH$38,"")))&amp;IF(F58="Scenario1PBT11",'Major retrofit'!$AI$38,IF(F58="Scenario2PBT11",'Major retrofit'!$AJ$38,IF(F58="Scenario3PBT11",'Major retrofit'!$AK$38,"")))&amp;IF(F58="Scenario1PBT12",'Major retrofit'!$AL$38,IF(F58="Scenario2PBT12",'Major retrofit'!$AM$38,IF(F58="Scenario3PBT12",'Major retrofit'!$AN$38,"")))&amp;IF(F58="Scenario1PBT13",'Major retrofit'!$AO$38,IF(F58="Scenario2PBT13",'Major retrofit'!$AP$38,IF(F58="Scenario3PBT13",'Major retrofit'!$AQ$38,"")))&amp;IF(F58="Scenario1PBT14",'Major retrofit'!$AR$38,IF(F58="Scenario2PBT14",'Major retrofit'!$AS$38,IF(F58="Scenario3PBT14",'Major retrofit'!$AT$38,"")))&amp;IF(F58="Scenario1PBT15",'Major retrofit'!$AU$38,IF(F58="Scenario2PBT15",'Major retrofit'!$AV$38,IF(F58="Scenario3PBT15",'Major retrofit'!$AW$38,"")))</f>
        <v/>
      </c>
      <c r="V58" s="117">
        <f t="shared" si="18"/>
        <v>0</v>
      </c>
      <c r="W58" s="117" t="str">
        <f>IF(F58="Scenario1PBT1",'Major retrofit'!$E$40,IF(F58="Scenario2PBT1",'Major retrofit'!$F$40,IF(F58="Scenario3PBT1",'Major retrofit'!$G$40,"")))&amp;IF(F58="Scenario1PBT2",'Major retrofit'!$H$40,IF(F58="Scenario2PBT2",'Major retrofit'!$I$40,IF(F58="Scenario3PBT2",'Major retrofit'!$J$40,"")))&amp;IF(F58="Scenario1PBT3",'Major retrofit'!$K$40,IF(F58="Scenario2PBT3",'Major retrofit'!$L$40,IF(F58="Scenario3PBT3",'Major retrofit'!$M$40,"")))&amp;IF(F58="Scenario1PBT4",'Major retrofit'!$N$40,IF(F58="Scenario2PBT4",'Major retrofit'!$O$40,IF(F58="Scenario3PBT4",'Major retrofit'!$P$40,"")))&amp;IF(F58="Scenario1PBT5",'Major retrofit'!$Q$40,IF(F58="Scenario2PBT5",'Major retrofit'!$R$40,IF(F58="Scenario3PBT5",'Major retrofit'!$S$40,"")))&amp;IF(F58="Scenario1PBT6",'Major retrofit'!$T$40,IF(F58="Scenario2PBT6",'Major retrofit'!$U$40,IF(F58="Scenario3PBT6",'Major retrofit'!$V$40,"")))&amp;IF(F58="Scenario1PBT7",'Major retrofit'!$W$40,IF(F58="Scenario2PBT7",'Major retrofit'!$X$40,IF(F58="Scenario3PBT7",'Major retrofit'!$Y$40,"")))&amp;IF(F58="Scenario1PBT8",'Major retrofit'!$Z$40,IF(F58="Scenario2PBT8",'Major retrofit'!$AA$40,IF(F58="Scenario3PBT8",'Major retrofit'!$AB$40,"")))&amp;IF(F58="Scenario1PBT9",'Major retrofit'!$AC$40,IF(F58="Scenario2PBT9",'Major retrofit'!$AD$40,IF(F58="Scenario3PBT9",'Major retrofit'!$AE$40,"")))&amp;IF(F58="Scenario1PBT10",'Major retrofit'!$AF$40,IF(F58="Scenario2PBT10",'Major retrofit'!$AG$40,IF(F58="Scenario3PBT10",'Major retrofit'!$AH$40,"")))&amp;IF(F58="Scenario1PBT11",'Major retrofit'!$AI$40,IF(F58="Scenario2PBT11",'Major retrofit'!$AJ$40,IF(F58="Scenario3PBT11",'Major retrofit'!$AK$40,"")))&amp;IF(F58="Scenario1PBT12",'Major retrofit'!$AL$40,IF(F58="Scenario2PBT12",'Major retrofit'!$AM$40,IF(F58="Scenario3PBT12",'Major retrofit'!$AN$40,"")))&amp;IF(F58="Scenario1PBT13",'Major retrofit'!$AO$40,IF(F58="Scenario2PBT13",'Major retrofit'!$AP$40,IF(F58="Scenario3PBT13",'Major retrofit'!$AQ$40,"")))&amp;IF(F58="Scenario1PBT14",'Major retrofit'!$AR$40,IF(F58="Scenario2PBT14",'Major retrofit'!$AS$40,IF(F58="Scenario3PBT14",'Major retrofit'!$AT$40,"")))&amp;IF(F58="Scenario1PBT15",'Major retrofit'!$AU$40,IF(F58="Scenario2PBT15",'Major retrofit'!$AV$40,IF(F58="Scenario3PBT15",'Major retrofit'!$AW$40,"")))</f>
        <v/>
      </c>
      <c r="X58" s="117">
        <f t="shared" si="19"/>
        <v>0</v>
      </c>
      <c r="Y58" s="117" t="str">
        <f>IF(F58="Scenario1PBT1",'Major retrofit'!$E$42,IF(F58="Scenario2PBT1",'Major retrofit'!$F$42,IF(F58="Scenario3PBT1",'Major retrofit'!$G$42,"")))&amp;IF(F58="Scenario1PBT2",'Major retrofit'!$H$42,IF(F58="Scenario2PBT2",'Major retrofit'!$I$42,IF(F58="Scenario3PBT2",'Major retrofit'!$J$42,"")))&amp;IF(F58="Scenario1PBT3",'Major retrofit'!$K$42,IF(F58="Scenario2PBT3",'Major retrofit'!$L$42,IF(F58="Scenario3PBT3",'Major retrofit'!$M$42,"")))&amp;IF(F58="Scenario1PBT4",'Major retrofit'!$N$42,IF(F58="Scenario2PBT4",'Major retrofit'!$O$42,IF(F58="Scenario3PBT4",'Major retrofit'!$P$42,"")))&amp;IF(F58="Scenario1PBT5",'Major retrofit'!$Q$42,IF(F58="Scenario2PBT5",'Major retrofit'!$R$42,IF(F58="Scenario3PBT5",'Major retrofit'!$S$42,"")))&amp;IF(F58="Scenario1PBT6",'Major retrofit'!$T$42,IF(F58="Scenario2PBT6",'Major retrofit'!$U$42,IF(F58="Scenario3PBT6",'Major retrofit'!$V$42,"")))&amp;IF(F58="Scenario1PBT7",'Major retrofit'!$W$42,IF(F58="Scenario2PBT7",'Major retrofit'!$X$42,IF(F58="Scenario3PBT7",'Major retrofit'!$Y$42,"")))&amp;IF(F58="Scenario1PBT8",'Major retrofit'!$Z$42,IF(F58="Scenario2PBT8",'Major retrofit'!$AA$42,IF(F58="Scenario3PBT8",'Major retrofit'!$AB$42,"")))&amp;IF(F58="Scenario1PBT9",'Major retrofit'!$AC$42,IF(F58="Scenario2PBT9",'Major retrofit'!$AD$42,IF(F58="Scenario3PBT9",'Major retrofit'!$AE$42,"")))&amp;IF(F58="Scenario1PBT10",'Major retrofit'!$AF$42,IF(F58="Scenario2PBT10",'Major retrofit'!$AG$42,IF(F58="Scenario3PBT10",'Major retrofit'!$AH$42,"")))&amp;IF(F58="Scenario1PBT11",'Major retrofit'!$AI$42,IF(F58="Scenario2PBT11",'Major retrofit'!$AJ$42,IF(F58="Scenario3PBT11",'Major retrofit'!$AK$42,"")))&amp;IF(F58="Scenario1PBT12",'Major retrofit'!$AL$42,IF(F58="Scenario2PBT12",'Major retrofit'!$AM$42,IF(F58="Scenario3PBT12",'Major retrofit'!$AN$42,"")))&amp;IF(F58="Scenario1PBT13",'Major retrofit'!$AO$42,IF(F58="Scenario2PBT13",'Major retrofit'!$AP$42,IF(F58="Scenario3PBT13",'Major retrofit'!$AQ$42,"")))&amp;IF(F58="Scenario1PBT14",'Major retrofit'!$AR$42,IF(F58="Scenario2PBT14",'Major retrofit'!$AS$42,IF(F58="Scenario3PBT14",'Major retrofit'!$AT$42,"")))&amp;IF(F58="Scenario1PBT15",'Major retrofit'!$AU$42,IF(F58="Scenario2PBT15",'Major retrofit'!$AV$42,IF(F58="Scenario3PBT15",'Major retrofit'!$AW$42,"")))</f>
        <v/>
      </c>
      <c r="Z58" s="117">
        <f t="shared" si="20"/>
        <v>0</v>
      </c>
      <c r="AA58" s="178" t="str">
        <f>IF(F58="Scenario1PBT1",'Major retrofit'!$E$101,IF(F58="Scenario2PBT1",'Major retrofit'!$F$101,IF(F58="Scenario3PBT1",'Major retrofit'!$G$101,"")))&amp;IF(F58="Scenario1PBT2",'Major retrofit'!$H$101,IF(F58="Scenario2PBT2",'Major retrofit'!$I$101,IF(F58="Scenario3PBT2",'Major retrofit'!$J$101,"")))&amp;IF(F58="Scenario1PBT3",'Major retrofit'!$K$101,IF(F58="Scenario2PBT3",'Major retrofit'!$L$101,IF(F58="Scenario3PBT3",'Major retrofit'!$M$101,"")))&amp;IF(F58="Scenario1PBT4",'Major retrofit'!$N$101,IF(F58="Scenario2PBT4",'Major retrofit'!$O$101,IF(F58="Scenario3PBT4",'Major retrofit'!$P$101,"")))&amp;IF(F58="Scenario1PBT5",'Major retrofit'!$Q$101,IF(F58="Scenario2PBT5",'Major retrofit'!$R$101,IF(F58="Scenario3PBT5",'Major retrofit'!$S$101,"")))&amp;IF(F58="Scenario1PBT6",'Major retrofit'!$T$101,IF(F58="Scenario2PBT6",'Major retrofit'!$U$101,IF(F58="Scenario3PBT6",'Major retrofit'!$V$101,"")))&amp;IF(F58="Scenario1PBT7",'Major retrofit'!$W$101,IF(F58="Scenario2PBT7",'Major retrofit'!$X$101,IF(F58="Scenario3PBT7",'Major retrofit'!$Y$101,"")))&amp;IF(F58="Scenario1PBT8",'Major retrofit'!$Z$101,IF(F58="Scenario2PBT8",'Major retrofit'!$AA$101,IF(F58="Scenario3PBT8",'Major retrofit'!$AB$101,"")))&amp;IF(F58="Scenario1PBT9",'Major retrofit'!$AC$101,IF(F58="Scenario2PBT9",'Major retrofit'!$AD$101,IF(F58="Scenario3PBT9",'Major retrofit'!$AE$101,"")))&amp;IF(F58="Scenario1PBT10",'Major retrofit'!$AF$101,IF(F58="Scenario2PBT10",'Major retrofit'!$AG$101,IF(F58="Scenario3PBT10",'Major retrofit'!$AH$101,"")))&amp;IF(F58="Scenario1PBT11",'Major retrofit'!$AI$101,IF(F58="Scenario2PBT11",'Major retrofit'!$AJ$101,IF(F58="Scenario3PBT11",'Major retrofit'!$AK$101,"")))&amp;IF(F58="Scenario1PBT12",'Major retrofit'!$AL$101,IF(F58="Scenario2PBT12",'Major retrofit'!$AM$101,IF(F58="Scenario3PBT12",'Major retrofit'!$AN$101,"")))&amp;IF(F58="Scenario1PBT13",'Major retrofit'!$AO$101,IF(F58="Scenario2PBT13",'Major retrofit'!$AP$101,IF(F58="Scenario3PBT13",'Major retrofit'!$AQ$101,"")))&amp;IF(F58="Scenario1PBT14",'Major retrofit'!$AR$101,IF(F58="Scenario2PBT14",'Major retrofit'!$AS$101,IF(F58="Scenario3PBT14",'Major retrofit'!$AT$101,"")))&amp;IF(F58="Scenario1PBT15",'Major retrofit'!$AU$101,IF(F58="Scenario2PBT15",'Major retrofit'!$AV$101,IF(F58="Scenario3PBT15",'Major retrofit'!$AW$101,"")))</f>
        <v/>
      </c>
      <c r="AB58" s="179">
        <f t="shared" si="21"/>
        <v>0</v>
      </c>
      <c r="AC58" s="208">
        <f>IFERROR('Projection_Base-case'!G58-G58,0)</f>
        <v>0</v>
      </c>
      <c r="AD58" s="117">
        <f t="shared" si="24"/>
        <v>0</v>
      </c>
      <c r="AE58" s="117">
        <f>IFERROR(100*AC58/'Projection_Base-case'!G58,0)</f>
        <v>0</v>
      </c>
      <c r="AF58" s="117">
        <f>IFERROR('Projection_Base-case'!I58-I58,0)</f>
        <v>0</v>
      </c>
      <c r="AG58" s="117">
        <f t="shared" si="25"/>
        <v>0</v>
      </c>
      <c r="AH58" s="117">
        <f>IFERROR(100*AF58/'Projection_Base-case'!I58,0)</f>
        <v>0</v>
      </c>
      <c r="AI58" s="117">
        <f>IFERROR('Projection_Base-case'!K58-K58,0)</f>
        <v>0</v>
      </c>
      <c r="AJ58" s="117">
        <f t="shared" si="26"/>
        <v>0</v>
      </c>
      <c r="AK58" s="117">
        <f>IFERROR(100*AI58/'Projection_Base-case'!K58,0)</f>
        <v>0</v>
      </c>
      <c r="AL58" s="117">
        <f>IFERROR(M58-'Projection_Base-case'!M58,0)</f>
        <v>0</v>
      </c>
      <c r="AM58" s="117">
        <f t="shared" si="27"/>
        <v>0</v>
      </c>
      <c r="AN58" s="179">
        <f>IFERROR(IF('Projection_Base-case'!N58&gt;0,100*AM58/'Projection_Base-case'!N58,100*AM58/N58),0)</f>
        <v>0</v>
      </c>
      <c r="AO58" s="206">
        <f>IFERROR('Projection_Base-case'!O58-O58,0)</f>
        <v>0</v>
      </c>
      <c r="AP58" s="117">
        <f t="shared" si="28"/>
        <v>0</v>
      </c>
      <c r="AQ58" s="117">
        <f>IFERROR(100*AO58/'Projection_Base-case'!O58,0)</f>
        <v>0</v>
      </c>
      <c r="AR58" s="117">
        <f>IFERROR('Projection_Base-case'!Q58-Q58,0)</f>
        <v>0</v>
      </c>
      <c r="AS58" s="117">
        <f t="shared" si="29"/>
        <v>0</v>
      </c>
      <c r="AT58" s="117">
        <f>IFERROR(100*AR58/'Projection_Base-case'!Q58,0)</f>
        <v>0</v>
      </c>
      <c r="AU58" s="117">
        <f>IFERROR('Projection_Base-case'!S58-S58,0)</f>
        <v>0</v>
      </c>
      <c r="AV58" s="117">
        <f t="shared" si="30"/>
        <v>0</v>
      </c>
      <c r="AW58" s="118">
        <f>IFERROR(100*AU58/'Projection_Base-case'!S58,0)</f>
        <v>0</v>
      </c>
      <c r="AX58" s="206">
        <f>IFERROR('Projection_Base-case'!U58-U58,0)</f>
        <v>0</v>
      </c>
      <c r="AY58" s="117">
        <f t="shared" si="31"/>
        <v>0</v>
      </c>
      <c r="AZ58" s="117">
        <f>IFERROR(100*AX58/'Projection_Base-case'!U58,0)</f>
        <v>0</v>
      </c>
      <c r="BA58" s="117">
        <f>IFERROR('Projection_Base-case'!W58-W58,0)</f>
        <v>0</v>
      </c>
      <c r="BB58" s="117">
        <f t="shared" si="32"/>
        <v>0</v>
      </c>
      <c r="BC58" s="117">
        <f>IFERROR(100*BA58/'Projection_Base-case'!W58,0)</f>
        <v>0</v>
      </c>
      <c r="BD58" s="117">
        <f>IFERROR('Projection_Base-case'!Y58-Y58,0)</f>
        <v>0</v>
      </c>
      <c r="BE58" s="117">
        <f t="shared" si="33"/>
        <v>0</v>
      </c>
      <c r="BF58" s="117">
        <f>IFERROR(100*BD58/'Projection_Base-case'!Y58,0)</f>
        <v>0</v>
      </c>
      <c r="BG58" s="178">
        <f t="shared" si="22"/>
        <v>0</v>
      </c>
      <c r="BH58" s="179">
        <f t="shared" si="23"/>
        <v>0</v>
      </c>
    </row>
    <row r="59" spans="1:60" ht="15" thickBot="1">
      <c r="A59" s="205">
        <v>54</v>
      </c>
      <c r="B59" s="119">
        <f>IF('Projection_Base-case'!B59&lt;&gt;"",'Projection_Base-case'!B59,0)</f>
        <v>0</v>
      </c>
      <c r="C59" s="119">
        <f>IF('Projection_Base-case'!C59&lt;&gt;"",'Projection_Base-case'!C59,0)</f>
        <v>0</v>
      </c>
      <c r="D59" s="119">
        <f>IF('Projection_Base-case'!D59&lt;&gt;"",'Projection_Base-case'!D59,0)</f>
        <v>0</v>
      </c>
      <c r="E59" s="263" t="str">
        <f>IF(AND('Résultats major'!$AC$3="OUI",'Résultats major'!E58&lt;&gt;""),'Résultats major'!E58,IF(OR(D59="PBT1",D59="PBT2",D59="PBT3",D59="PBT4",D59="PBT5",D59="PBT6",D59="PBT7",D59="PBT8",D59="PBT10"),"Scenario1",IF(D59="PBT9","Scenario2","")))</f>
        <v/>
      </c>
      <c r="F59" s="202" t="str">
        <f t="shared" si="10"/>
        <v>0</v>
      </c>
      <c r="G59" s="177" t="str">
        <f>IF(F59="Scenario1PBT1",'Major retrofit'!$E$6,IF(F59="Scenario2PBT1",'Major retrofit'!$F$6,IF(F59="Scenario3PBT1",'Major retrofit'!$G$6,"")))&amp;IF(F59="Scenario1PBT2",'Major retrofit'!$H$6,IF(F59="Scenario2PBT2",'Major retrofit'!$I$6,IF(F59="Scenario3PBT2",'Major retrofit'!$J$6,"")))&amp;IF(F59="Scenario1PBT3",'Major retrofit'!$K$6,IF(F59="Scenario2PBT3",'Major retrofit'!$L$6,IF(F59="Scenario3PBT3",'Major retrofit'!$M$6,"")))&amp;IF(F59="Scenario1PBT4",'Major retrofit'!$N$6,IF(F59="Scenario2PBT4",'Major retrofit'!$O$6,IF(F59="Scenario3PBT4",'Major retrofit'!$P$6,"")))&amp;IF(F59="Scenario1PBT5",'Major retrofit'!$Q$6,IF(F59="Scenario2PBT5",'Major retrofit'!$R$6,IF(F59="Scenario3PBT5",'Major retrofit'!$S$6,"")))&amp;IF(F59="Scenario1PBT6",'Major retrofit'!$T$6,IF(F59="Scenario2PBT6",'Major retrofit'!$U$6,IF(F59="Scenario3PBT6",'Major retrofit'!$V$6,"")))&amp;IF(F59="Scenario1PBT7",'Major retrofit'!$W$6,IF(F59="Scenario2PBT7",'Major retrofit'!$X$6,IF(F59="Scenario3PBT7",'Major retrofit'!$Y$6,"")))&amp;IF(F59="Scenario1PBT8",'Major retrofit'!$Z$6,IF(F59="Scenario2PBT8",'Major retrofit'!$AA$6,IF(F59="Scenario3PBT8",'Major retrofit'!$AB$6,"")))&amp;IF(F59="Scenario1PBT9",'Major retrofit'!$AC$6,IF(F59="Scenario2PBT9",'Major retrofit'!$AD$6,IF(F59="Scenario3PBT9",'Major retrofit'!$AE$6,"")))&amp;IF(F59="Scenario1PBT10",'Major retrofit'!$AF$6,IF(F59="Scenario2PBT10",'Major retrofit'!$AG$6,IF(F59="Scenario3PBT10",'Major retrofit'!$AH$6,"")))&amp;IF(F59="Scenario1PBT11",'Major retrofit'!$AI$6,IF(F59="Scenario2PBT11",'Major retrofit'!$AJ$6,IF(F59="Scenario3PBT11",'Major retrofit'!$AK$6,"")))&amp;IF(F59="Scenario1PBT12",'Major retrofit'!$AL$6,IF(F59="Scenario2PBT12",'Major retrofit'!$AM$6,IF(F59="Scenario3PBT12",'Major retrofit'!$AN$6,"")))&amp;IF(F59="Scenario1PBT13",'Major retrofit'!$AO$6,IF(F59="Scenario2PBT13",'Major retrofit'!$AP$6,IF(F59="Scenario3PBT13",'Major retrofit'!$AQ$6,"")))&amp;IF(F59="Scenario1PBT14",'Major retrofit'!$AR$6,IF(F59="Scenario2PBT14",'Major retrofit'!$AS$6,IF(F59="Scenario3PBT14",'Major retrofit'!$AT$6,"")))&amp;IF(F59="Scenario1PBT15",'Major retrofit'!$AU$6,IF(F59="Scenario2PBT15",'Major retrofit'!$AV$6,IF(F59="Scenario3PBT15",'Major retrofit'!$AW$6,"")))</f>
        <v/>
      </c>
      <c r="H59" s="117">
        <f t="shared" si="11"/>
        <v>0</v>
      </c>
      <c r="I59" s="178" t="str">
        <f>IF(F59="Scenario1PBT1",'Major retrofit'!$E$16,IF(F59="Scenario2PBT1",'Major retrofit'!$F$16,IF(F59="Scenario3PBT1",'Major retrofit'!$G$16,"")))&amp;IF(F59="Scenario1PBT2",'Major retrofit'!$H$16,IF(F59="Scenario2PBT2",'Major retrofit'!$I$16,IF(F59="Scenario3PBT2",'Major retrofit'!$J$16,"")))&amp;IF(F59="Scenario1PBT3",'Major retrofit'!$K$16,IF(F59="Scenario2PBT3",'Major retrofit'!$L$16,IF(F59="Scenario3PBT3",'Major retrofit'!$M$16,"")))&amp;IF(F59="Scenario1PBT4",'Major retrofit'!$N$16,IF(F59="Scenario2PBT4",'Major retrofit'!$O$16,IF(F59="Scenario3PBT4",'Major retrofit'!$P$16,"")))&amp;IF(F59="Scenario1PBT5",'Major retrofit'!$Q$16,IF(F59="Scenario2PBT5",'Major retrofit'!$R$16,IF(F59="Scenario3PBT5",'Major retrofit'!$S$16,"")))&amp;IF(F59="Scenario1PBT6",'Major retrofit'!$T$16,IF(F59="Scenario2PBT6",'Major retrofit'!$U$16,IF(F59="Scenario3PBT6",'Major retrofit'!$V$16,"")))&amp;IF(F59="Scenario1PBT7",'Major retrofit'!$W$16,IF(F59="Scenario2PBT7",'Major retrofit'!$X$16,IF(F59="Scenario3PBT7",'Major retrofit'!$Y$16,"")))&amp;IF(F59="Scenario1PBT8",'Major retrofit'!$Z$16,IF(F59="Scenario2PBT8",'Major retrofit'!$AA$16,IF(F59="Scenario3PBT8",'Major retrofit'!$AB$16,"")))&amp;IF(F59="Scenario1PBT9",'Major retrofit'!$AC$16,IF(F59="Scenario2PBT9",'Major retrofit'!$AD$16,IF(F59="Scenario3PBT9",'Major retrofit'!$AE$16,"")))&amp;IF(F59="Scenario1PBT10",'Major retrofit'!$AF$16,IF(F59="Scenario2PBT10",'Major retrofit'!$AG$16,IF(F59="Scenario3PBT10",'Major retrofit'!$AH$16,"")))&amp;IF(F59="Scenario1PBT11",'Major retrofit'!$AI$16,IF(F59="Scenario2PBT11",'Major retrofit'!$AJ$16,IF(F59="Scenario3PBT11",'Major retrofit'!$AK$16,"")))&amp;IF(F59="Scenario1PBT12",'Major retrofit'!$AL$16,IF(F59="Scenario2PBT12",'Major retrofit'!$AM$16,IF(F59="Scenario3PBT12",'Major retrofit'!$AN$16,"")))&amp;IF(F59="Scenario1PBT13",'Major retrofit'!$AO$16,IF(F59="Scenario2PBT13",'Major retrofit'!$AP$16,IF(F59="Scenario3PBT13",'Major retrofit'!$AQ$16,"")))&amp;IF(F59="Scenario1PBT14",'Major retrofit'!$AR$16,IF(F59="Scenario2PBT14",'Major retrofit'!$AS$16,IF(F59="Scenario3PBT14",'Major retrofit'!$AT$16,"")))&amp;IF(F59="Scenario1PBT15",'Major retrofit'!$AU$16,IF(F59="Scenario2PBT15",'Major retrofit'!$AV$16,IF(F59="Scenario3PBT15",'Major retrofit'!$AW$16,"")))</f>
        <v/>
      </c>
      <c r="J59" s="117">
        <f t="shared" si="12"/>
        <v>0</v>
      </c>
      <c r="K59" s="117" t="str">
        <f>IF(F59="Scenario1PBT1",'Major retrofit'!$E$18,IF(F59="Scenario2PBT1",'Major retrofit'!$F$18,IF(F59="Scenario3PBT1",'Major retrofit'!$G$18,"")))&amp;IF(F59="Scenario1PBT2",'Major retrofit'!$H$18,IF(F59="Scenario2PBT2",'Major retrofit'!$I$18,IF(F59="Scenario3PBT2",'Major retrofit'!$J$18,"")))&amp;IF(F59="Scenario1PBT3",'Major retrofit'!$K$18,IF(F59="Scenario2PBT3",'Major retrofit'!$L$18,IF(F59="Scenario3PBT3",'Major retrofit'!$M$18,"")))&amp;IF(F59="Scenario1PBT4",'Major retrofit'!$N$18,IF(F59="Scenario2PBT4",'Major retrofit'!$O$18,IF(F59="Scenario3PBT4",'Major retrofit'!$P$18,"")))&amp;IF(F59="Scenario1PBT5",'Major retrofit'!$Q$18,IF(F59="Scenario2PBT5",'Major retrofit'!$R$18,IF(F59="Scenario3PBT5",'Major retrofit'!$S$18,"")))&amp;IF(F59="Scenario1PBT6",'Major retrofit'!$T$18,IF(F59="Scenario2PBT6",'Major retrofit'!$U$18,IF(F59="Scenario3PBT6",'Major retrofit'!$V$18,"")))&amp;IF(F59="Scenario1PBT7",'Major retrofit'!$W$18,IF(F59="Scenario2PBT7",'Major retrofit'!$X$18,IF(F59="Scenario3PBT7",'Major retrofit'!$Y$18,"")))&amp;IF(F59="Scenario1PBT8",'Major retrofit'!$Z$18,IF(F59="Scenario2PBT8",'Major retrofit'!$AA$18,IF(F59="Scenario3PBT8",'Major retrofit'!$AB$18,"")))&amp;IF(F59="Scenario1PBT9",'Major retrofit'!$AC$18,IF(F59="Scenario2PBT9",'Major retrofit'!$AD$18,IF(F59="Scenario3PBT9",'Major retrofit'!$AE$18,"")))&amp;IF(F59="Scenario1PBT10",'Major retrofit'!$AF$18,IF(F59="Scenario2PBT10",'Major retrofit'!$AG$18,IF(F59="Scenario3PBT10",'Major retrofit'!$AH$18,"")))&amp;IF(F59="Scenario1PBT11",'Major retrofit'!$AI$18,IF(F59="Scenario2PBT11",'Major retrofit'!$AJ$18,IF(F59="Scenario3PBT11",'Major retrofit'!$AK$18,"")))&amp;IF(F59="Scenario1PBT12",'Major retrofit'!$AL$18,IF(F59="Scenario2PBT12",'Major retrofit'!$AM$18,IF(F59="Scenario3PBT12",'Major retrofit'!$AN$18,"")))&amp;IF(F59="Scenario1PBT13",'Major retrofit'!$AO$18,IF(F59="Scenario2PBT13",'Major retrofit'!$AP$18,IF(F59="Scenario3PBT13",'Major retrofit'!$AQ$18,"")))&amp;IF(F59="Scenario1PBT14",'Major retrofit'!$AR$18,IF(F59="Scenario2PBT14",'Major retrofit'!$AS$18,IF(F59="Scenario3PBT14",'Major retrofit'!$AT$18,"")))&amp;IF(F59="Scenario1PBT15",'Major retrofit'!$AU$18,IF(F59="Scenario2PBT15",'Major retrofit'!$AV$18,IF(F59="Scenario3PBT15",'Major retrofit'!$AW$18,"")))</f>
        <v/>
      </c>
      <c r="L59" s="117">
        <f t="shared" si="13"/>
        <v>0</v>
      </c>
      <c r="M59" s="117" t="str">
        <f>IF(F59="Scenario1PBT1",'Major retrofit'!$E$20,IF(F59="Scenario2PBT1",'Major retrofit'!$F$20,IF(F59="Scenario3PBT1",'Major retrofit'!$G$20,"")))&amp;IF(F59="Scenario1PBT2",'Major retrofit'!$H$20,IF(F59="Scenario2PBT2",'Major retrofit'!$I$20,IF(F59="Scenario3PBT2",'Major retrofit'!$J$20,"")))&amp;IF(F59="Scenario1PBT3",'Major retrofit'!$K$20,IF(F59="Scenario2PBT3",'Major retrofit'!$L$20,IF(F59="Scenario3PBT3",'Major retrofit'!$M$20,"")))&amp;IF(F59="Scenario1PBT4",'Major retrofit'!$N$20,IF(F59="Scenario2PBT4",'Major retrofit'!$O$20,IF(F59="Scenario3PBT4",'Major retrofit'!$P$20,"")))&amp;IF(F59="Scenario1PBT5",'Major retrofit'!$Q$20,IF(F59="Scenario2PBT5",'Major retrofit'!$R$20,IF(F59="Scenario3PBT5",'Major retrofit'!$S$20,"")))&amp;IF(F59="Scenario1PBT6",'Major retrofit'!$T$20,IF(F59="Scenario2PBT6",'Major retrofit'!$U$20,IF(F59="Scenario3PBT6",'Major retrofit'!$V$20,"")))&amp;IF(F59="Scenario1PBT7",'Major retrofit'!$W$20,IF(F59="Scenario2PBT7",'Major retrofit'!$X$20,IF(F59="Scenario3PBT7",'Major retrofit'!$Y$20,"")))&amp;IF(F59="Scenario1PBT8",'Major retrofit'!$Z$20,IF(F59="Scenario2PBT8",'Major retrofit'!$AA$20,IF(F59="Scenario3PBT8",'Major retrofit'!$AB$20,"")))&amp;IF(F59="Scenario1PBT9",'Major retrofit'!$AC$20,IF(F59="Scenario2PBT9",'Major retrofit'!$AD$20,IF(F59="Scenario3PBT9",'Major retrofit'!$AE$20,"")))&amp;IF(F59="Scenario1PBT10",'Major retrofit'!$AF$20,IF(F59="Scenario2PBT10",'Major retrofit'!$AG$20,IF(F59="Scenario3PBT10",'Major retrofit'!$AH$20,"")))&amp;IF(F59="Scenario1PBT11",'Major retrofit'!$AI$20,IF(F59="Scenario2PBT11",'Major retrofit'!$AJ$20,IF(F59="Scenario3PBT11",'Major retrofit'!$AK$20,"")))&amp;IF(F59="Scenario1PBT12",'Major retrofit'!$AL$20,IF(F59="Scenario2PBT12",'Major retrofit'!$AM$20,IF(F59="Scenario3PBT12",'Major retrofit'!$AN$20,"")))&amp;IF(F59="Scenario1PBT13",'Major retrofit'!$AO$20,IF(F59="Scenario2PBT13",'Major retrofit'!$AP$20,IF(F59="Scenario3PBT13",'Major retrofit'!$AQ$20,"")))&amp;IF(F59="Scenario1PBT14",'Major retrofit'!$AR$20,IF(F59="Scenario2PBT14",'Major retrofit'!$AS$20,IF(F59="Scenario3PBT14",'Major retrofit'!$AT$20,"")))&amp;IF(F59="Scenario1PBT15",'Major retrofit'!$AU$20,IF(F59="Scenario2PBT15",'Major retrofit'!$AV$20,IF(F59="Scenario3PBT15",'Major retrofit'!$AW$20,"")))</f>
        <v/>
      </c>
      <c r="N59" s="118">
        <f t="shared" si="14"/>
        <v>0</v>
      </c>
      <c r="O59" s="206" t="str">
        <f>IF(F59="Scenario1PBT1",'Major retrofit'!$E$23,IF(F59="Scenario2PBT1",'Major retrofit'!$F$23,IF(F59="Scenario3PBT1",'Major retrofit'!$G$23,"")))&amp;IF(F59="Scenario1PBT2",'Major retrofit'!$H$23,IF(F59="Scenario2PBT2",'Major retrofit'!$I$23,IF(F59="Scenario3PBT2",'Major retrofit'!$J$23,"")))&amp;IF(F59="Scenario1PBT3",'Major retrofit'!$K$23,IF(F59="Scenario2PBT3",'Major retrofit'!$L$23,IF(F59="Scenario3PBT3",'Major retrofit'!$M$23,"")))&amp;IF(F59="Scenario1PBT4",'Major retrofit'!$N$23,IF(F59="Scenario2PBT4",'Major retrofit'!$O$23,IF(F59="Scenario3PBT4",'Major retrofit'!$P$23,"")))&amp;IF(F59="Scenario1PBT5",'Major retrofit'!$Q$23,IF(F59="Scenario2PBT5",'Major retrofit'!$R$23,IF(F59="Scenario3PBT5",'Major retrofit'!$S$23,"")))&amp;IF(F59="Scenario1PBT6",'Major retrofit'!$T$23,IF(F59="Scenario2PBT6",'Major retrofit'!$U$23,IF(F59="Scenario3PBT6",'Major retrofit'!$V$23,"")))&amp;IF(F59="Scenario1PBT7",'Major retrofit'!$W$23,IF(F59="Scenario2PBT7",'Major retrofit'!$X$23,IF(F59="Scenario3PBT7",'Major retrofit'!$Y$23,"")))&amp;IF(F59="Scenario1PBT8",'Major retrofit'!$Z$23,IF(F59="Scenario2PBT8",'Major retrofit'!$AA$23,IF(F59="Scenario3PBT8",'Major retrofit'!$AB$23,"")))&amp;IF(F59="Scenario1PBT9",'Major retrofit'!$AC$23,IF(F59="Scenario2PBT9",'Major retrofit'!$AD$23,IF(F59="Scenario3PBT9",'Major retrofit'!$AE$23,"")))&amp;IF(F59="Scenario1PBT10",'Major retrofit'!$AF$23,IF(F59="Scenario2PBT10",'Major retrofit'!$AG$23,IF(F59="Scenario3PBT10",'Major retrofit'!$AH$23,"")))&amp;IF(F59="Scenario1PBT11",'Major retrofit'!$AI$23,IF(F59="Scenario2PBT11",'Major retrofit'!$AJ$23,IF(F59="Scenario3PBT11",'Major retrofit'!$AK$23,"")))&amp;IF(F59="Scenario1PBT12",'Major retrofit'!$AL$23,IF(F59="Scenario2PBT12",'Major retrofit'!$AM$23,IF(F59="Scenario3PBT12",'Major retrofit'!$AN$23,"")))&amp;IF(F59="Scenario1PBT13",'Major retrofit'!$AO$23,IF(F59="Scenario2PBT13",'Major retrofit'!$AP$23,IF(F59="Scenario3PBT13",'Major retrofit'!$AQ$23,"")))&amp;IF(F59="Scenario1PBT14",'Major retrofit'!$AR$23,IF(F59="Scenario2PBT14",'Major retrofit'!$AS$23,IF(F59="Scenario3PBT14",'Major retrofit'!$AT$23,"")))&amp;IF(F59="Scenario1PBT15",'Major retrofit'!$AU$23,IF(F59="Scenario2PBT15",'Major retrofit'!$AV$23,IF(F59="Scenario3PBT15",'Major retrofit'!$AW$23,"")))</f>
        <v/>
      </c>
      <c r="P59" s="117">
        <f t="shared" si="15"/>
        <v>0</v>
      </c>
      <c r="Q59" s="117" t="str">
        <f>IF(F59="Scenario1PBT1",'Major retrofit'!$E$25,IF(F59="Scenario2PBT1",'Major retrofit'!$F$25,IF(F59="Scenario3PBT1",'Major retrofit'!$G$25,"")))&amp;IF(F59="Scenario1PBT2",'Major retrofit'!$H$25,IF(F59="Scenario2PBT2",'Major retrofit'!$I$25,IF(F59="Scenario3PBT2",'Major retrofit'!$J$25,"")))&amp;IF(F59="Scenario1PBT3",'Major retrofit'!$K$25,IF(F59="Scenario2PBT3",'Major retrofit'!$L$25,IF(F59="Scenario3PBT3",'Major retrofit'!$M$25,"")))&amp;IF(F59="Scenario1PBT4",'Major retrofit'!$N$25,IF(F59="Scenario2PBT4",'Major retrofit'!$O$25,IF(F59="Scenario3PBT4",'Major retrofit'!$P$25,"")))&amp;IF(F59="Scenario1PBT5",'Major retrofit'!$Q$25,IF(F59="Scenario2PBT5",'Major retrofit'!$R$25,IF(F59="Scenario3PBT5",'Major retrofit'!$S$25,"")))&amp;IF(F59="Scenario1PBT6",'Major retrofit'!$T$25,IF(F59="Scenario2PBT6",'Major retrofit'!$U$25,IF(F59="Scenario3PBT6",'Major retrofit'!$V$25,"")))&amp;IF(F59="Scenario1PBT7",'Major retrofit'!$W$25,IF(F59="Scenario2PBT7",'Major retrofit'!$X$25,IF(F59="Scenario3PBT7",'Major retrofit'!$Y$25,"")))&amp;IF(F59="Scenario1PBT8",'Major retrofit'!$Z$25,IF(F59="Scenario2PBT8",'Major retrofit'!$AA$25,IF(F59="Scenario3PBT8",'Major retrofit'!$AB$25,"")))&amp;IF(F59="Scenario1PBT9",'Major retrofit'!$AC$25,IF(F59="Scenario2PBT9",'Major retrofit'!$AD$25,IF(F59="Scenario3PBT9",'Major retrofit'!$AE$25,"")))&amp;IF(F59="Scenario1PBT10",'Major retrofit'!$AF$25,IF(F59="Scenario2PBT10",'Major retrofit'!$AG$25,IF(F59="Scenario3PBT10",'Major retrofit'!$AH$25,"")))&amp;IF(F59="Scenario1PBT11",'Major retrofit'!$AI$25,IF(F59="Scenario2PBT11",'Major retrofit'!$AJ$25,IF(F59="Scenario3PBT11",'Major retrofit'!$AK$25,"")))&amp;IF(F59="Scenario1PBT12",'Major retrofit'!$AL$25,IF(F59="Scenario2PBT12",'Major retrofit'!$AM$25,IF(F59="Scenario3PBT12",'Major retrofit'!$AN$25,"")))&amp;IF(F59="Scenario1PBT13",'Major retrofit'!$AO$25,IF(F59="Scenario2PBT13",'Major retrofit'!$AP$25,IF(F59="Scenario3PBT13",'Major retrofit'!$AQ$25,"")))&amp;IF(F59="Scenario1PBT14",'Major retrofit'!$AR$25,IF(F59="Scenario2PBT14",'Major retrofit'!$AS$25,IF(F59="Scenario3PBT14",'Major retrofit'!$AT$25,"")))&amp;IF(F59="Scenario1PBT15",'Major retrofit'!$AU$25,IF(F59="Scenario2PBT15",'Major retrofit'!$AV$25,IF(F59="Scenario3PBT15",'Major retrofit'!$AW$25,"")))</f>
        <v/>
      </c>
      <c r="R59" s="117">
        <f t="shared" si="16"/>
        <v>0</v>
      </c>
      <c r="S59" s="117" t="str">
        <f>IF(F59="Scenario1PBT1",'Major retrofit'!$E$27,IF(F59="Scenario2PBT1",'Major retrofit'!$F$27,IF(F59="Scenario3PBT1",'Major retrofit'!$G$27,"")))&amp;IF(F59="Scenario1PBT2",'Major retrofit'!$H$27,IF(F59="Scenario2PBT2",'Major retrofit'!$I$27,IF(F59="Scenario3PBT2",'Major retrofit'!$J$27,"")))&amp;IF(F59="Scenario1PBT3",'Major retrofit'!$K$27,IF(F59="Scenario2PBT3",'Major retrofit'!$L$27,IF(F59="Scenario3PBT3",'Major retrofit'!$M$27,"")))&amp;IF(F59="Scenario1PBT4",'Major retrofit'!$N$27,IF(F59="Scenario2PBT4",'Major retrofit'!$O$27,IF(F59="Scenario3PBT4",'Major retrofit'!$P$27,"")))&amp;IF(F59="Scenario1PBT5",'Major retrofit'!$Q$27,IF(F59="Scenario2PBT5",'Major retrofit'!$R$27,IF(F59="Scenario3PBT5",'Major retrofit'!$S$27,"")))&amp;IF(F59="Scenario1PBT6",'Major retrofit'!$T$27,IF(F59="Scenario2PBT6",'Major retrofit'!$U$27,IF(F59="Scenario3PBT6",'Major retrofit'!$V$27,"")))&amp;IF(F59="Scenario1PBT7",'Major retrofit'!$W$27,IF(F59="Scenario2PBT7",'Major retrofit'!$X$27,IF(F59="Scenario3PBT7",'Major retrofit'!$Y$27,"")))&amp;IF(F59="Scenario1PBT8",'Major retrofit'!$Z$27,IF(F59="Scenario2PBT8",'Major retrofit'!$AA$27,IF(F59="Scenario3PBT8",'Major retrofit'!$AB$27,"")))&amp;IF(F59="Scenario1PBT9",'Major retrofit'!$AC$27,IF(F59="Scenario2PBT9",'Major retrofit'!$AD$27,IF(F59="Scenario3PBT9",'Major retrofit'!$AE$27,"")))&amp;IF(F59="Scenario1PBT10",'Major retrofit'!$AF$27,IF(F59="Scenario2PBT10",'Major retrofit'!$AG$27,IF(F59="Scenario3PBT10",'Major retrofit'!$AH$27,"")))&amp;IF(F59="Scenario1PBT11",'Major retrofit'!$AI$27,IF(F59="Scenario2PBT11",'Major retrofit'!$AJ$27,IF(F59="Scenario3PBT11",'Major retrofit'!$AK$27,"")))&amp;IF(F59="Scenario1PBT12",'Major retrofit'!$AL$27,IF(F59="Scenario2PBT12",'Major retrofit'!$AM$27,IF(F59="Scenario3PBT12",'Major retrofit'!$AN$27,"")))&amp;IF(F59="Scenario1PBT13",'Major retrofit'!$AO$27,IF(F59="Scenario2PBT13",'Major retrofit'!$AP$27,IF(F59="Scenario3PBT13",'Major retrofit'!$AQ$27,"")))&amp;IF(F59="Scenario1PBT14",'Major retrofit'!$AR$27,IF(F59="Scenario2PBT14",'Major retrofit'!$AS$27,IF(F59="Scenario3PBT14",'Major retrofit'!$AT$27,"")))&amp;IF(F59="Scenario1PBT15",'Major retrofit'!$AU$27,IF(F59="Scenario2PBT15",'Major retrofit'!$AV$27,IF(F59="Scenario3PBT15",'Major retrofit'!$AW$27,"")))</f>
        <v/>
      </c>
      <c r="T59" s="207">
        <f t="shared" si="17"/>
        <v>0</v>
      </c>
      <c r="U59" s="206" t="str">
        <f>IF(F59="Scenario1PBT1",'Major retrofit'!$E$38,IF(F59="Scenario2PBT1",'Major retrofit'!$F$38,IF(F59="Scenario3PBT1",'Major retrofit'!$G$38,"")))&amp;IF(F59="Scenario1PBT2",'Major retrofit'!$H$38,IF(F59="Scenario2PBT2",'Major retrofit'!$I$38,IF(F59="Scenario3PBT2",'Major retrofit'!$J$38,"")))&amp;IF(F59="Scenario1PBT3",'Major retrofit'!$K$38,IF(F59="Scenario2PBT3",'Major retrofit'!$L$38,IF(F59="Scenario3PBT3",'Major retrofit'!$M$38,"")))&amp;IF(F59="Scenario1PBT4",'Major retrofit'!$N$38,IF(F59="Scenario2PBT4",'Major retrofit'!$O$38,IF(F59="Scenario3PBT4",'Major retrofit'!$P$38,"")))&amp;IF(F59="Scenario1PBT5",'Major retrofit'!$Q$38,IF(F59="Scenario2PBT5",'Major retrofit'!$R$38,IF(F59="Scenario3PBT5",'Major retrofit'!$S$38,"")))&amp;IF(F59="Scenario1PBT6",'Major retrofit'!$T$38,IF(F59="Scenario2PBT6",'Major retrofit'!$U$38,IF(F59="Scenario3PBT6",'Major retrofit'!$V$38,"")))&amp;IF(F59="Scenario1PBT7",'Major retrofit'!$W$38,IF(F59="Scenario2PBT7",'Major retrofit'!$X$38,IF(F59="Scenario3PBT7",'Major retrofit'!$Y$38,"")))&amp;IF(F59="Scenario1PBT8",'Major retrofit'!$Z$38,IF(F59="Scenario2PBT8",'Major retrofit'!$AA$38,IF(F59="Scenario3PBT8",'Major retrofit'!$AB$38,"")))&amp;IF(F59="Scenario1PBT9",'Major retrofit'!$AC$38,IF(F59="Scenario2PBT9",'Major retrofit'!$AD$38,IF(F59="Scenario3PBT9",'Major retrofit'!$AE$38,"")))&amp;IF(F59="Scenario1PBT10",'Major retrofit'!$AF$38,IF(F59="Scenario2PBT10",'Major retrofit'!$AG$38,IF(F59="Scenario3PBT10",'Major retrofit'!$AH$38,"")))&amp;IF(F59="Scenario1PBT11",'Major retrofit'!$AI$38,IF(F59="Scenario2PBT11",'Major retrofit'!$AJ$38,IF(F59="Scenario3PBT11",'Major retrofit'!$AK$38,"")))&amp;IF(F59="Scenario1PBT12",'Major retrofit'!$AL$38,IF(F59="Scenario2PBT12",'Major retrofit'!$AM$38,IF(F59="Scenario3PBT12",'Major retrofit'!$AN$38,"")))&amp;IF(F59="Scenario1PBT13",'Major retrofit'!$AO$38,IF(F59="Scenario2PBT13",'Major retrofit'!$AP$38,IF(F59="Scenario3PBT13",'Major retrofit'!$AQ$38,"")))&amp;IF(F59="Scenario1PBT14",'Major retrofit'!$AR$38,IF(F59="Scenario2PBT14",'Major retrofit'!$AS$38,IF(F59="Scenario3PBT14",'Major retrofit'!$AT$38,"")))&amp;IF(F59="Scenario1PBT15",'Major retrofit'!$AU$38,IF(F59="Scenario2PBT15",'Major retrofit'!$AV$38,IF(F59="Scenario3PBT15",'Major retrofit'!$AW$38,"")))</f>
        <v/>
      </c>
      <c r="V59" s="117">
        <f t="shared" si="18"/>
        <v>0</v>
      </c>
      <c r="W59" s="117" t="str">
        <f>IF(F59="Scenario1PBT1",'Major retrofit'!$E$40,IF(F59="Scenario2PBT1",'Major retrofit'!$F$40,IF(F59="Scenario3PBT1",'Major retrofit'!$G$40,"")))&amp;IF(F59="Scenario1PBT2",'Major retrofit'!$H$40,IF(F59="Scenario2PBT2",'Major retrofit'!$I$40,IF(F59="Scenario3PBT2",'Major retrofit'!$J$40,"")))&amp;IF(F59="Scenario1PBT3",'Major retrofit'!$K$40,IF(F59="Scenario2PBT3",'Major retrofit'!$L$40,IF(F59="Scenario3PBT3",'Major retrofit'!$M$40,"")))&amp;IF(F59="Scenario1PBT4",'Major retrofit'!$N$40,IF(F59="Scenario2PBT4",'Major retrofit'!$O$40,IF(F59="Scenario3PBT4",'Major retrofit'!$P$40,"")))&amp;IF(F59="Scenario1PBT5",'Major retrofit'!$Q$40,IF(F59="Scenario2PBT5",'Major retrofit'!$R$40,IF(F59="Scenario3PBT5",'Major retrofit'!$S$40,"")))&amp;IF(F59="Scenario1PBT6",'Major retrofit'!$T$40,IF(F59="Scenario2PBT6",'Major retrofit'!$U$40,IF(F59="Scenario3PBT6",'Major retrofit'!$V$40,"")))&amp;IF(F59="Scenario1PBT7",'Major retrofit'!$W$40,IF(F59="Scenario2PBT7",'Major retrofit'!$X$40,IF(F59="Scenario3PBT7",'Major retrofit'!$Y$40,"")))&amp;IF(F59="Scenario1PBT8",'Major retrofit'!$Z$40,IF(F59="Scenario2PBT8",'Major retrofit'!$AA$40,IF(F59="Scenario3PBT8",'Major retrofit'!$AB$40,"")))&amp;IF(F59="Scenario1PBT9",'Major retrofit'!$AC$40,IF(F59="Scenario2PBT9",'Major retrofit'!$AD$40,IF(F59="Scenario3PBT9",'Major retrofit'!$AE$40,"")))&amp;IF(F59="Scenario1PBT10",'Major retrofit'!$AF$40,IF(F59="Scenario2PBT10",'Major retrofit'!$AG$40,IF(F59="Scenario3PBT10",'Major retrofit'!$AH$40,"")))&amp;IF(F59="Scenario1PBT11",'Major retrofit'!$AI$40,IF(F59="Scenario2PBT11",'Major retrofit'!$AJ$40,IF(F59="Scenario3PBT11",'Major retrofit'!$AK$40,"")))&amp;IF(F59="Scenario1PBT12",'Major retrofit'!$AL$40,IF(F59="Scenario2PBT12",'Major retrofit'!$AM$40,IF(F59="Scenario3PBT12",'Major retrofit'!$AN$40,"")))&amp;IF(F59="Scenario1PBT13",'Major retrofit'!$AO$40,IF(F59="Scenario2PBT13",'Major retrofit'!$AP$40,IF(F59="Scenario3PBT13",'Major retrofit'!$AQ$40,"")))&amp;IF(F59="Scenario1PBT14",'Major retrofit'!$AR$40,IF(F59="Scenario2PBT14",'Major retrofit'!$AS$40,IF(F59="Scenario3PBT14",'Major retrofit'!$AT$40,"")))&amp;IF(F59="Scenario1PBT15",'Major retrofit'!$AU$40,IF(F59="Scenario2PBT15",'Major retrofit'!$AV$40,IF(F59="Scenario3PBT15",'Major retrofit'!$AW$40,"")))</f>
        <v/>
      </c>
      <c r="X59" s="117">
        <f t="shared" si="19"/>
        <v>0</v>
      </c>
      <c r="Y59" s="117" t="str">
        <f>IF(F59="Scenario1PBT1",'Major retrofit'!$E$42,IF(F59="Scenario2PBT1",'Major retrofit'!$F$42,IF(F59="Scenario3PBT1",'Major retrofit'!$G$42,"")))&amp;IF(F59="Scenario1PBT2",'Major retrofit'!$H$42,IF(F59="Scenario2PBT2",'Major retrofit'!$I$42,IF(F59="Scenario3PBT2",'Major retrofit'!$J$42,"")))&amp;IF(F59="Scenario1PBT3",'Major retrofit'!$K$42,IF(F59="Scenario2PBT3",'Major retrofit'!$L$42,IF(F59="Scenario3PBT3",'Major retrofit'!$M$42,"")))&amp;IF(F59="Scenario1PBT4",'Major retrofit'!$N$42,IF(F59="Scenario2PBT4",'Major retrofit'!$O$42,IF(F59="Scenario3PBT4",'Major retrofit'!$P$42,"")))&amp;IF(F59="Scenario1PBT5",'Major retrofit'!$Q$42,IF(F59="Scenario2PBT5",'Major retrofit'!$R$42,IF(F59="Scenario3PBT5",'Major retrofit'!$S$42,"")))&amp;IF(F59="Scenario1PBT6",'Major retrofit'!$T$42,IF(F59="Scenario2PBT6",'Major retrofit'!$U$42,IF(F59="Scenario3PBT6",'Major retrofit'!$V$42,"")))&amp;IF(F59="Scenario1PBT7",'Major retrofit'!$W$42,IF(F59="Scenario2PBT7",'Major retrofit'!$X$42,IF(F59="Scenario3PBT7",'Major retrofit'!$Y$42,"")))&amp;IF(F59="Scenario1PBT8",'Major retrofit'!$Z$42,IF(F59="Scenario2PBT8",'Major retrofit'!$AA$42,IF(F59="Scenario3PBT8",'Major retrofit'!$AB$42,"")))&amp;IF(F59="Scenario1PBT9",'Major retrofit'!$AC$42,IF(F59="Scenario2PBT9",'Major retrofit'!$AD$42,IF(F59="Scenario3PBT9",'Major retrofit'!$AE$42,"")))&amp;IF(F59="Scenario1PBT10",'Major retrofit'!$AF$42,IF(F59="Scenario2PBT10",'Major retrofit'!$AG$42,IF(F59="Scenario3PBT10",'Major retrofit'!$AH$42,"")))&amp;IF(F59="Scenario1PBT11",'Major retrofit'!$AI$42,IF(F59="Scenario2PBT11",'Major retrofit'!$AJ$42,IF(F59="Scenario3PBT11",'Major retrofit'!$AK$42,"")))&amp;IF(F59="Scenario1PBT12",'Major retrofit'!$AL$42,IF(F59="Scenario2PBT12",'Major retrofit'!$AM$42,IF(F59="Scenario3PBT12",'Major retrofit'!$AN$42,"")))&amp;IF(F59="Scenario1PBT13",'Major retrofit'!$AO$42,IF(F59="Scenario2PBT13",'Major retrofit'!$AP$42,IF(F59="Scenario3PBT13",'Major retrofit'!$AQ$42,"")))&amp;IF(F59="Scenario1PBT14",'Major retrofit'!$AR$42,IF(F59="Scenario2PBT14",'Major retrofit'!$AS$42,IF(F59="Scenario3PBT14",'Major retrofit'!$AT$42,"")))&amp;IF(F59="Scenario1PBT15",'Major retrofit'!$AU$42,IF(F59="Scenario2PBT15",'Major retrofit'!$AV$42,IF(F59="Scenario3PBT15",'Major retrofit'!$AW$42,"")))</f>
        <v/>
      </c>
      <c r="Z59" s="117">
        <f t="shared" si="20"/>
        <v>0</v>
      </c>
      <c r="AA59" s="178" t="str">
        <f>IF(F59="Scenario1PBT1",'Major retrofit'!$E$101,IF(F59="Scenario2PBT1",'Major retrofit'!$F$101,IF(F59="Scenario3PBT1",'Major retrofit'!$G$101,"")))&amp;IF(F59="Scenario1PBT2",'Major retrofit'!$H$101,IF(F59="Scenario2PBT2",'Major retrofit'!$I$101,IF(F59="Scenario3PBT2",'Major retrofit'!$J$101,"")))&amp;IF(F59="Scenario1PBT3",'Major retrofit'!$K$101,IF(F59="Scenario2PBT3",'Major retrofit'!$L$101,IF(F59="Scenario3PBT3",'Major retrofit'!$M$101,"")))&amp;IF(F59="Scenario1PBT4",'Major retrofit'!$N$101,IF(F59="Scenario2PBT4",'Major retrofit'!$O$101,IF(F59="Scenario3PBT4",'Major retrofit'!$P$101,"")))&amp;IF(F59="Scenario1PBT5",'Major retrofit'!$Q$101,IF(F59="Scenario2PBT5",'Major retrofit'!$R$101,IF(F59="Scenario3PBT5",'Major retrofit'!$S$101,"")))&amp;IF(F59="Scenario1PBT6",'Major retrofit'!$T$101,IF(F59="Scenario2PBT6",'Major retrofit'!$U$101,IF(F59="Scenario3PBT6",'Major retrofit'!$V$101,"")))&amp;IF(F59="Scenario1PBT7",'Major retrofit'!$W$101,IF(F59="Scenario2PBT7",'Major retrofit'!$X$101,IF(F59="Scenario3PBT7",'Major retrofit'!$Y$101,"")))&amp;IF(F59="Scenario1PBT8",'Major retrofit'!$Z$101,IF(F59="Scenario2PBT8",'Major retrofit'!$AA$101,IF(F59="Scenario3PBT8",'Major retrofit'!$AB$101,"")))&amp;IF(F59="Scenario1PBT9",'Major retrofit'!$AC$101,IF(F59="Scenario2PBT9",'Major retrofit'!$AD$101,IF(F59="Scenario3PBT9",'Major retrofit'!$AE$101,"")))&amp;IF(F59="Scenario1PBT10",'Major retrofit'!$AF$101,IF(F59="Scenario2PBT10",'Major retrofit'!$AG$101,IF(F59="Scenario3PBT10",'Major retrofit'!$AH$101,"")))&amp;IF(F59="Scenario1PBT11",'Major retrofit'!$AI$101,IF(F59="Scenario2PBT11",'Major retrofit'!$AJ$101,IF(F59="Scenario3PBT11",'Major retrofit'!$AK$101,"")))&amp;IF(F59="Scenario1PBT12",'Major retrofit'!$AL$101,IF(F59="Scenario2PBT12",'Major retrofit'!$AM$101,IF(F59="Scenario3PBT12",'Major retrofit'!$AN$101,"")))&amp;IF(F59="Scenario1PBT13",'Major retrofit'!$AO$101,IF(F59="Scenario2PBT13",'Major retrofit'!$AP$101,IF(F59="Scenario3PBT13",'Major retrofit'!$AQ$101,"")))&amp;IF(F59="Scenario1PBT14",'Major retrofit'!$AR$101,IF(F59="Scenario2PBT14",'Major retrofit'!$AS$101,IF(F59="Scenario3PBT14",'Major retrofit'!$AT$101,"")))&amp;IF(F59="Scenario1PBT15",'Major retrofit'!$AU$101,IF(F59="Scenario2PBT15",'Major retrofit'!$AV$101,IF(F59="Scenario3PBT15",'Major retrofit'!$AW$101,"")))</f>
        <v/>
      </c>
      <c r="AB59" s="179">
        <f t="shared" si="21"/>
        <v>0</v>
      </c>
      <c r="AC59" s="208">
        <f>IFERROR('Projection_Base-case'!G59-G59,0)</f>
        <v>0</v>
      </c>
      <c r="AD59" s="117">
        <f t="shared" si="24"/>
        <v>0</v>
      </c>
      <c r="AE59" s="117">
        <f>IFERROR(100*AC59/'Projection_Base-case'!G59,0)</f>
        <v>0</v>
      </c>
      <c r="AF59" s="117">
        <f>IFERROR('Projection_Base-case'!I59-I59,0)</f>
        <v>0</v>
      </c>
      <c r="AG59" s="117">
        <f t="shared" si="25"/>
        <v>0</v>
      </c>
      <c r="AH59" s="117">
        <f>IFERROR(100*AF59/'Projection_Base-case'!I59,0)</f>
        <v>0</v>
      </c>
      <c r="AI59" s="117">
        <f>IFERROR('Projection_Base-case'!K59-K59,0)</f>
        <v>0</v>
      </c>
      <c r="AJ59" s="117">
        <f t="shared" si="26"/>
        <v>0</v>
      </c>
      <c r="AK59" s="117">
        <f>IFERROR(100*AI59/'Projection_Base-case'!K59,0)</f>
        <v>0</v>
      </c>
      <c r="AL59" s="117">
        <f>IFERROR(M59-'Projection_Base-case'!M59,0)</f>
        <v>0</v>
      </c>
      <c r="AM59" s="117">
        <f t="shared" si="27"/>
        <v>0</v>
      </c>
      <c r="AN59" s="179">
        <f>IFERROR(IF('Projection_Base-case'!N59&gt;0,100*AM59/'Projection_Base-case'!N59,100*AM59/N59),0)</f>
        <v>0</v>
      </c>
      <c r="AO59" s="206">
        <f>IFERROR('Projection_Base-case'!O59-O59,0)</f>
        <v>0</v>
      </c>
      <c r="AP59" s="117">
        <f t="shared" si="28"/>
        <v>0</v>
      </c>
      <c r="AQ59" s="117">
        <f>IFERROR(100*AO59/'Projection_Base-case'!O59,0)</f>
        <v>0</v>
      </c>
      <c r="AR59" s="117">
        <f>IFERROR('Projection_Base-case'!Q59-Q59,0)</f>
        <v>0</v>
      </c>
      <c r="AS59" s="117">
        <f t="shared" si="29"/>
        <v>0</v>
      </c>
      <c r="AT59" s="117">
        <f>IFERROR(100*AR59/'Projection_Base-case'!Q59,0)</f>
        <v>0</v>
      </c>
      <c r="AU59" s="117">
        <f>IFERROR('Projection_Base-case'!S59-S59,0)</f>
        <v>0</v>
      </c>
      <c r="AV59" s="117">
        <f t="shared" si="30"/>
        <v>0</v>
      </c>
      <c r="AW59" s="118">
        <f>IFERROR(100*AU59/'Projection_Base-case'!S59,0)</f>
        <v>0</v>
      </c>
      <c r="AX59" s="206">
        <f>IFERROR('Projection_Base-case'!U59-U59,0)</f>
        <v>0</v>
      </c>
      <c r="AY59" s="117">
        <f t="shared" si="31"/>
        <v>0</v>
      </c>
      <c r="AZ59" s="117">
        <f>IFERROR(100*AX59/'Projection_Base-case'!U59,0)</f>
        <v>0</v>
      </c>
      <c r="BA59" s="117">
        <f>IFERROR('Projection_Base-case'!W59-W59,0)</f>
        <v>0</v>
      </c>
      <c r="BB59" s="117">
        <f t="shared" si="32"/>
        <v>0</v>
      </c>
      <c r="BC59" s="117">
        <f>IFERROR(100*BA59/'Projection_Base-case'!W59,0)</f>
        <v>0</v>
      </c>
      <c r="BD59" s="117">
        <f>IFERROR('Projection_Base-case'!Y59-Y59,0)</f>
        <v>0</v>
      </c>
      <c r="BE59" s="117">
        <f t="shared" si="33"/>
        <v>0</v>
      </c>
      <c r="BF59" s="117">
        <f>IFERROR(100*BD59/'Projection_Base-case'!Y59,0)</f>
        <v>0</v>
      </c>
      <c r="BG59" s="178">
        <f t="shared" si="22"/>
        <v>0</v>
      </c>
      <c r="BH59" s="179">
        <f t="shared" si="23"/>
        <v>0</v>
      </c>
    </row>
    <row r="60" spans="1:60" ht="15" thickBot="1">
      <c r="A60" s="205">
        <v>55</v>
      </c>
      <c r="B60" s="119">
        <f>IF('Projection_Base-case'!B60&lt;&gt;"",'Projection_Base-case'!B60,0)</f>
        <v>0</v>
      </c>
      <c r="C60" s="119">
        <f>IF('Projection_Base-case'!C60&lt;&gt;"",'Projection_Base-case'!C60,0)</f>
        <v>0</v>
      </c>
      <c r="D60" s="119">
        <f>IF('Projection_Base-case'!D60&lt;&gt;"",'Projection_Base-case'!D60,0)</f>
        <v>0</v>
      </c>
      <c r="E60" s="263" t="str">
        <f>IF(AND('Résultats major'!$AC$3="OUI",'Résultats major'!E59&lt;&gt;""),'Résultats major'!E59,IF(OR(D60="PBT1",D60="PBT2",D60="PBT3",D60="PBT4",D60="PBT5",D60="PBT6",D60="PBT7",D60="PBT8",D60="PBT10"),"Scenario1",IF(D60="PBT9","Scenario2","")))</f>
        <v/>
      </c>
      <c r="F60" s="202" t="str">
        <f t="shared" si="10"/>
        <v>0</v>
      </c>
      <c r="G60" s="177" t="str">
        <f>IF(F60="Scenario1PBT1",'Major retrofit'!$E$6,IF(F60="Scenario2PBT1",'Major retrofit'!$F$6,IF(F60="Scenario3PBT1",'Major retrofit'!$G$6,"")))&amp;IF(F60="Scenario1PBT2",'Major retrofit'!$H$6,IF(F60="Scenario2PBT2",'Major retrofit'!$I$6,IF(F60="Scenario3PBT2",'Major retrofit'!$J$6,"")))&amp;IF(F60="Scenario1PBT3",'Major retrofit'!$K$6,IF(F60="Scenario2PBT3",'Major retrofit'!$L$6,IF(F60="Scenario3PBT3",'Major retrofit'!$M$6,"")))&amp;IF(F60="Scenario1PBT4",'Major retrofit'!$N$6,IF(F60="Scenario2PBT4",'Major retrofit'!$O$6,IF(F60="Scenario3PBT4",'Major retrofit'!$P$6,"")))&amp;IF(F60="Scenario1PBT5",'Major retrofit'!$Q$6,IF(F60="Scenario2PBT5",'Major retrofit'!$R$6,IF(F60="Scenario3PBT5",'Major retrofit'!$S$6,"")))&amp;IF(F60="Scenario1PBT6",'Major retrofit'!$T$6,IF(F60="Scenario2PBT6",'Major retrofit'!$U$6,IF(F60="Scenario3PBT6",'Major retrofit'!$V$6,"")))&amp;IF(F60="Scenario1PBT7",'Major retrofit'!$W$6,IF(F60="Scenario2PBT7",'Major retrofit'!$X$6,IF(F60="Scenario3PBT7",'Major retrofit'!$Y$6,"")))&amp;IF(F60="Scenario1PBT8",'Major retrofit'!$Z$6,IF(F60="Scenario2PBT8",'Major retrofit'!$AA$6,IF(F60="Scenario3PBT8",'Major retrofit'!$AB$6,"")))&amp;IF(F60="Scenario1PBT9",'Major retrofit'!$AC$6,IF(F60="Scenario2PBT9",'Major retrofit'!$AD$6,IF(F60="Scenario3PBT9",'Major retrofit'!$AE$6,"")))&amp;IF(F60="Scenario1PBT10",'Major retrofit'!$AF$6,IF(F60="Scenario2PBT10",'Major retrofit'!$AG$6,IF(F60="Scenario3PBT10",'Major retrofit'!$AH$6,"")))&amp;IF(F60="Scenario1PBT11",'Major retrofit'!$AI$6,IF(F60="Scenario2PBT11",'Major retrofit'!$AJ$6,IF(F60="Scenario3PBT11",'Major retrofit'!$AK$6,"")))&amp;IF(F60="Scenario1PBT12",'Major retrofit'!$AL$6,IF(F60="Scenario2PBT12",'Major retrofit'!$AM$6,IF(F60="Scenario3PBT12",'Major retrofit'!$AN$6,"")))&amp;IF(F60="Scenario1PBT13",'Major retrofit'!$AO$6,IF(F60="Scenario2PBT13",'Major retrofit'!$AP$6,IF(F60="Scenario3PBT13",'Major retrofit'!$AQ$6,"")))&amp;IF(F60="Scenario1PBT14",'Major retrofit'!$AR$6,IF(F60="Scenario2PBT14",'Major retrofit'!$AS$6,IF(F60="Scenario3PBT14",'Major retrofit'!$AT$6,"")))&amp;IF(F60="Scenario1PBT15",'Major retrofit'!$AU$6,IF(F60="Scenario2PBT15",'Major retrofit'!$AV$6,IF(F60="Scenario3PBT15",'Major retrofit'!$AW$6,"")))</f>
        <v/>
      </c>
      <c r="H60" s="117">
        <f t="shared" si="11"/>
        <v>0</v>
      </c>
      <c r="I60" s="178" t="str">
        <f>IF(F60="Scenario1PBT1",'Major retrofit'!$E$16,IF(F60="Scenario2PBT1",'Major retrofit'!$F$16,IF(F60="Scenario3PBT1",'Major retrofit'!$G$16,"")))&amp;IF(F60="Scenario1PBT2",'Major retrofit'!$H$16,IF(F60="Scenario2PBT2",'Major retrofit'!$I$16,IF(F60="Scenario3PBT2",'Major retrofit'!$J$16,"")))&amp;IF(F60="Scenario1PBT3",'Major retrofit'!$K$16,IF(F60="Scenario2PBT3",'Major retrofit'!$L$16,IF(F60="Scenario3PBT3",'Major retrofit'!$M$16,"")))&amp;IF(F60="Scenario1PBT4",'Major retrofit'!$N$16,IF(F60="Scenario2PBT4",'Major retrofit'!$O$16,IF(F60="Scenario3PBT4",'Major retrofit'!$P$16,"")))&amp;IF(F60="Scenario1PBT5",'Major retrofit'!$Q$16,IF(F60="Scenario2PBT5",'Major retrofit'!$R$16,IF(F60="Scenario3PBT5",'Major retrofit'!$S$16,"")))&amp;IF(F60="Scenario1PBT6",'Major retrofit'!$T$16,IF(F60="Scenario2PBT6",'Major retrofit'!$U$16,IF(F60="Scenario3PBT6",'Major retrofit'!$V$16,"")))&amp;IF(F60="Scenario1PBT7",'Major retrofit'!$W$16,IF(F60="Scenario2PBT7",'Major retrofit'!$X$16,IF(F60="Scenario3PBT7",'Major retrofit'!$Y$16,"")))&amp;IF(F60="Scenario1PBT8",'Major retrofit'!$Z$16,IF(F60="Scenario2PBT8",'Major retrofit'!$AA$16,IF(F60="Scenario3PBT8",'Major retrofit'!$AB$16,"")))&amp;IF(F60="Scenario1PBT9",'Major retrofit'!$AC$16,IF(F60="Scenario2PBT9",'Major retrofit'!$AD$16,IF(F60="Scenario3PBT9",'Major retrofit'!$AE$16,"")))&amp;IF(F60="Scenario1PBT10",'Major retrofit'!$AF$16,IF(F60="Scenario2PBT10",'Major retrofit'!$AG$16,IF(F60="Scenario3PBT10",'Major retrofit'!$AH$16,"")))&amp;IF(F60="Scenario1PBT11",'Major retrofit'!$AI$16,IF(F60="Scenario2PBT11",'Major retrofit'!$AJ$16,IF(F60="Scenario3PBT11",'Major retrofit'!$AK$16,"")))&amp;IF(F60="Scenario1PBT12",'Major retrofit'!$AL$16,IF(F60="Scenario2PBT12",'Major retrofit'!$AM$16,IF(F60="Scenario3PBT12",'Major retrofit'!$AN$16,"")))&amp;IF(F60="Scenario1PBT13",'Major retrofit'!$AO$16,IF(F60="Scenario2PBT13",'Major retrofit'!$AP$16,IF(F60="Scenario3PBT13",'Major retrofit'!$AQ$16,"")))&amp;IF(F60="Scenario1PBT14",'Major retrofit'!$AR$16,IF(F60="Scenario2PBT14",'Major retrofit'!$AS$16,IF(F60="Scenario3PBT14",'Major retrofit'!$AT$16,"")))&amp;IF(F60="Scenario1PBT15",'Major retrofit'!$AU$16,IF(F60="Scenario2PBT15",'Major retrofit'!$AV$16,IF(F60="Scenario3PBT15",'Major retrofit'!$AW$16,"")))</f>
        <v/>
      </c>
      <c r="J60" s="117">
        <f t="shared" si="12"/>
        <v>0</v>
      </c>
      <c r="K60" s="117" t="str">
        <f>IF(F60="Scenario1PBT1",'Major retrofit'!$E$18,IF(F60="Scenario2PBT1",'Major retrofit'!$F$18,IF(F60="Scenario3PBT1",'Major retrofit'!$G$18,"")))&amp;IF(F60="Scenario1PBT2",'Major retrofit'!$H$18,IF(F60="Scenario2PBT2",'Major retrofit'!$I$18,IF(F60="Scenario3PBT2",'Major retrofit'!$J$18,"")))&amp;IF(F60="Scenario1PBT3",'Major retrofit'!$K$18,IF(F60="Scenario2PBT3",'Major retrofit'!$L$18,IF(F60="Scenario3PBT3",'Major retrofit'!$M$18,"")))&amp;IF(F60="Scenario1PBT4",'Major retrofit'!$N$18,IF(F60="Scenario2PBT4",'Major retrofit'!$O$18,IF(F60="Scenario3PBT4",'Major retrofit'!$P$18,"")))&amp;IF(F60="Scenario1PBT5",'Major retrofit'!$Q$18,IF(F60="Scenario2PBT5",'Major retrofit'!$R$18,IF(F60="Scenario3PBT5",'Major retrofit'!$S$18,"")))&amp;IF(F60="Scenario1PBT6",'Major retrofit'!$T$18,IF(F60="Scenario2PBT6",'Major retrofit'!$U$18,IF(F60="Scenario3PBT6",'Major retrofit'!$V$18,"")))&amp;IF(F60="Scenario1PBT7",'Major retrofit'!$W$18,IF(F60="Scenario2PBT7",'Major retrofit'!$X$18,IF(F60="Scenario3PBT7",'Major retrofit'!$Y$18,"")))&amp;IF(F60="Scenario1PBT8",'Major retrofit'!$Z$18,IF(F60="Scenario2PBT8",'Major retrofit'!$AA$18,IF(F60="Scenario3PBT8",'Major retrofit'!$AB$18,"")))&amp;IF(F60="Scenario1PBT9",'Major retrofit'!$AC$18,IF(F60="Scenario2PBT9",'Major retrofit'!$AD$18,IF(F60="Scenario3PBT9",'Major retrofit'!$AE$18,"")))&amp;IF(F60="Scenario1PBT10",'Major retrofit'!$AF$18,IF(F60="Scenario2PBT10",'Major retrofit'!$AG$18,IF(F60="Scenario3PBT10",'Major retrofit'!$AH$18,"")))&amp;IF(F60="Scenario1PBT11",'Major retrofit'!$AI$18,IF(F60="Scenario2PBT11",'Major retrofit'!$AJ$18,IF(F60="Scenario3PBT11",'Major retrofit'!$AK$18,"")))&amp;IF(F60="Scenario1PBT12",'Major retrofit'!$AL$18,IF(F60="Scenario2PBT12",'Major retrofit'!$AM$18,IF(F60="Scenario3PBT12",'Major retrofit'!$AN$18,"")))&amp;IF(F60="Scenario1PBT13",'Major retrofit'!$AO$18,IF(F60="Scenario2PBT13",'Major retrofit'!$AP$18,IF(F60="Scenario3PBT13",'Major retrofit'!$AQ$18,"")))&amp;IF(F60="Scenario1PBT14",'Major retrofit'!$AR$18,IF(F60="Scenario2PBT14",'Major retrofit'!$AS$18,IF(F60="Scenario3PBT14",'Major retrofit'!$AT$18,"")))&amp;IF(F60="Scenario1PBT15",'Major retrofit'!$AU$18,IF(F60="Scenario2PBT15",'Major retrofit'!$AV$18,IF(F60="Scenario3PBT15",'Major retrofit'!$AW$18,"")))</f>
        <v/>
      </c>
      <c r="L60" s="117">
        <f t="shared" si="13"/>
        <v>0</v>
      </c>
      <c r="M60" s="117" t="str">
        <f>IF(F60="Scenario1PBT1",'Major retrofit'!$E$20,IF(F60="Scenario2PBT1",'Major retrofit'!$F$20,IF(F60="Scenario3PBT1",'Major retrofit'!$G$20,"")))&amp;IF(F60="Scenario1PBT2",'Major retrofit'!$H$20,IF(F60="Scenario2PBT2",'Major retrofit'!$I$20,IF(F60="Scenario3PBT2",'Major retrofit'!$J$20,"")))&amp;IF(F60="Scenario1PBT3",'Major retrofit'!$K$20,IF(F60="Scenario2PBT3",'Major retrofit'!$L$20,IF(F60="Scenario3PBT3",'Major retrofit'!$M$20,"")))&amp;IF(F60="Scenario1PBT4",'Major retrofit'!$N$20,IF(F60="Scenario2PBT4",'Major retrofit'!$O$20,IF(F60="Scenario3PBT4",'Major retrofit'!$P$20,"")))&amp;IF(F60="Scenario1PBT5",'Major retrofit'!$Q$20,IF(F60="Scenario2PBT5",'Major retrofit'!$R$20,IF(F60="Scenario3PBT5",'Major retrofit'!$S$20,"")))&amp;IF(F60="Scenario1PBT6",'Major retrofit'!$T$20,IF(F60="Scenario2PBT6",'Major retrofit'!$U$20,IF(F60="Scenario3PBT6",'Major retrofit'!$V$20,"")))&amp;IF(F60="Scenario1PBT7",'Major retrofit'!$W$20,IF(F60="Scenario2PBT7",'Major retrofit'!$X$20,IF(F60="Scenario3PBT7",'Major retrofit'!$Y$20,"")))&amp;IF(F60="Scenario1PBT8",'Major retrofit'!$Z$20,IF(F60="Scenario2PBT8",'Major retrofit'!$AA$20,IF(F60="Scenario3PBT8",'Major retrofit'!$AB$20,"")))&amp;IF(F60="Scenario1PBT9",'Major retrofit'!$AC$20,IF(F60="Scenario2PBT9",'Major retrofit'!$AD$20,IF(F60="Scenario3PBT9",'Major retrofit'!$AE$20,"")))&amp;IF(F60="Scenario1PBT10",'Major retrofit'!$AF$20,IF(F60="Scenario2PBT10",'Major retrofit'!$AG$20,IF(F60="Scenario3PBT10",'Major retrofit'!$AH$20,"")))&amp;IF(F60="Scenario1PBT11",'Major retrofit'!$AI$20,IF(F60="Scenario2PBT11",'Major retrofit'!$AJ$20,IF(F60="Scenario3PBT11",'Major retrofit'!$AK$20,"")))&amp;IF(F60="Scenario1PBT12",'Major retrofit'!$AL$20,IF(F60="Scenario2PBT12",'Major retrofit'!$AM$20,IF(F60="Scenario3PBT12",'Major retrofit'!$AN$20,"")))&amp;IF(F60="Scenario1PBT13",'Major retrofit'!$AO$20,IF(F60="Scenario2PBT13",'Major retrofit'!$AP$20,IF(F60="Scenario3PBT13",'Major retrofit'!$AQ$20,"")))&amp;IF(F60="Scenario1PBT14",'Major retrofit'!$AR$20,IF(F60="Scenario2PBT14",'Major retrofit'!$AS$20,IF(F60="Scenario3PBT14",'Major retrofit'!$AT$20,"")))&amp;IF(F60="Scenario1PBT15",'Major retrofit'!$AU$20,IF(F60="Scenario2PBT15",'Major retrofit'!$AV$20,IF(F60="Scenario3PBT15",'Major retrofit'!$AW$20,"")))</f>
        <v/>
      </c>
      <c r="N60" s="118">
        <f t="shared" si="14"/>
        <v>0</v>
      </c>
      <c r="O60" s="206" t="str">
        <f>IF(F60="Scenario1PBT1",'Major retrofit'!$E$23,IF(F60="Scenario2PBT1",'Major retrofit'!$F$23,IF(F60="Scenario3PBT1",'Major retrofit'!$G$23,"")))&amp;IF(F60="Scenario1PBT2",'Major retrofit'!$H$23,IF(F60="Scenario2PBT2",'Major retrofit'!$I$23,IF(F60="Scenario3PBT2",'Major retrofit'!$J$23,"")))&amp;IF(F60="Scenario1PBT3",'Major retrofit'!$K$23,IF(F60="Scenario2PBT3",'Major retrofit'!$L$23,IF(F60="Scenario3PBT3",'Major retrofit'!$M$23,"")))&amp;IF(F60="Scenario1PBT4",'Major retrofit'!$N$23,IF(F60="Scenario2PBT4",'Major retrofit'!$O$23,IF(F60="Scenario3PBT4",'Major retrofit'!$P$23,"")))&amp;IF(F60="Scenario1PBT5",'Major retrofit'!$Q$23,IF(F60="Scenario2PBT5",'Major retrofit'!$R$23,IF(F60="Scenario3PBT5",'Major retrofit'!$S$23,"")))&amp;IF(F60="Scenario1PBT6",'Major retrofit'!$T$23,IF(F60="Scenario2PBT6",'Major retrofit'!$U$23,IF(F60="Scenario3PBT6",'Major retrofit'!$V$23,"")))&amp;IF(F60="Scenario1PBT7",'Major retrofit'!$W$23,IF(F60="Scenario2PBT7",'Major retrofit'!$X$23,IF(F60="Scenario3PBT7",'Major retrofit'!$Y$23,"")))&amp;IF(F60="Scenario1PBT8",'Major retrofit'!$Z$23,IF(F60="Scenario2PBT8",'Major retrofit'!$AA$23,IF(F60="Scenario3PBT8",'Major retrofit'!$AB$23,"")))&amp;IF(F60="Scenario1PBT9",'Major retrofit'!$AC$23,IF(F60="Scenario2PBT9",'Major retrofit'!$AD$23,IF(F60="Scenario3PBT9",'Major retrofit'!$AE$23,"")))&amp;IF(F60="Scenario1PBT10",'Major retrofit'!$AF$23,IF(F60="Scenario2PBT10",'Major retrofit'!$AG$23,IF(F60="Scenario3PBT10",'Major retrofit'!$AH$23,"")))&amp;IF(F60="Scenario1PBT11",'Major retrofit'!$AI$23,IF(F60="Scenario2PBT11",'Major retrofit'!$AJ$23,IF(F60="Scenario3PBT11",'Major retrofit'!$AK$23,"")))&amp;IF(F60="Scenario1PBT12",'Major retrofit'!$AL$23,IF(F60="Scenario2PBT12",'Major retrofit'!$AM$23,IF(F60="Scenario3PBT12",'Major retrofit'!$AN$23,"")))&amp;IF(F60="Scenario1PBT13",'Major retrofit'!$AO$23,IF(F60="Scenario2PBT13",'Major retrofit'!$AP$23,IF(F60="Scenario3PBT13",'Major retrofit'!$AQ$23,"")))&amp;IF(F60="Scenario1PBT14",'Major retrofit'!$AR$23,IF(F60="Scenario2PBT14",'Major retrofit'!$AS$23,IF(F60="Scenario3PBT14",'Major retrofit'!$AT$23,"")))&amp;IF(F60="Scenario1PBT15",'Major retrofit'!$AU$23,IF(F60="Scenario2PBT15",'Major retrofit'!$AV$23,IF(F60="Scenario3PBT15",'Major retrofit'!$AW$23,"")))</f>
        <v/>
      </c>
      <c r="P60" s="117">
        <f t="shared" si="15"/>
        <v>0</v>
      </c>
      <c r="Q60" s="117" t="str">
        <f>IF(F60="Scenario1PBT1",'Major retrofit'!$E$25,IF(F60="Scenario2PBT1",'Major retrofit'!$F$25,IF(F60="Scenario3PBT1",'Major retrofit'!$G$25,"")))&amp;IF(F60="Scenario1PBT2",'Major retrofit'!$H$25,IF(F60="Scenario2PBT2",'Major retrofit'!$I$25,IF(F60="Scenario3PBT2",'Major retrofit'!$J$25,"")))&amp;IF(F60="Scenario1PBT3",'Major retrofit'!$K$25,IF(F60="Scenario2PBT3",'Major retrofit'!$L$25,IF(F60="Scenario3PBT3",'Major retrofit'!$M$25,"")))&amp;IF(F60="Scenario1PBT4",'Major retrofit'!$N$25,IF(F60="Scenario2PBT4",'Major retrofit'!$O$25,IF(F60="Scenario3PBT4",'Major retrofit'!$P$25,"")))&amp;IF(F60="Scenario1PBT5",'Major retrofit'!$Q$25,IF(F60="Scenario2PBT5",'Major retrofit'!$R$25,IF(F60="Scenario3PBT5",'Major retrofit'!$S$25,"")))&amp;IF(F60="Scenario1PBT6",'Major retrofit'!$T$25,IF(F60="Scenario2PBT6",'Major retrofit'!$U$25,IF(F60="Scenario3PBT6",'Major retrofit'!$V$25,"")))&amp;IF(F60="Scenario1PBT7",'Major retrofit'!$W$25,IF(F60="Scenario2PBT7",'Major retrofit'!$X$25,IF(F60="Scenario3PBT7",'Major retrofit'!$Y$25,"")))&amp;IF(F60="Scenario1PBT8",'Major retrofit'!$Z$25,IF(F60="Scenario2PBT8",'Major retrofit'!$AA$25,IF(F60="Scenario3PBT8",'Major retrofit'!$AB$25,"")))&amp;IF(F60="Scenario1PBT9",'Major retrofit'!$AC$25,IF(F60="Scenario2PBT9",'Major retrofit'!$AD$25,IF(F60="Scenario3PBT9",'Major retrofit'!$AE$25,"")))&amp;IF(F60="Scenario1PBT10",'Major retrofit'!$AF$25,IF(F60="Scenario2PBT10",'Major retrofit'!$AG$25,IF(F60="Scenario3PBT10",'Major retrofit'!$AH$25,"")))&amp;IF(F60="Scenario1PBT11",'Major retrofit'!$AI$25,IF(F60="Scenario2PBT11",'Major retrofit'!$AJ$25,IF(F60="Scenario3PBT11",'Major retrofit'!$AK$25,"")))&amp;IF(F60="Scenario1PBT12",'Major retrofit'!$AL$25,IF(F60="Scenario2PBT12",'Major retrofit'!$AM$25,IF(F60="Scenario3PBT12",'Major retrofit'!$AN$25,"")))&amp;IF(F60="Scenario1PBT13",'Major retrofit'!$AO$25,IF(F60="Scenario2PBT13",'Major retrofit'!$AP$25,IF(F60="Scenario3PBT13",'Major retrofit'!$AQ$25,"")))&amp;IF(F60="Scenario1PBT14",'Major retrofit'!$AR$25,IF(F60="Scenario2PBT14",'Major retrofit'!$AS$25,IF(F60="Scenario3PBT14",'Major retrofit'!$AT$25,"")))&amp;IF(F60="Scenario1PBT15",'Major retrofit'!$AU$25,IF(F60="Scenario2PBT15",'Major retrofit'!$AV$25,IF(F60="Scenario3PBT15",'Major retrofit'!$AW$25,"")))</f>
        <v/>
      </c>
      <c r="R60" s="117">
        <f t="shared" si="16"/>
        <v>0</v>
      </c>
      <c r="S60" s="117" t="str">
        <f>IF(F60="Scenario1PBT1",'Major retrofit'!$E$27,IF(F60="Scenario2PBT1",'Major retrofit'!$F$27,IF(F60="Scenario3PBT1",'Major retrofit'!$G$27,"")))&amp;IF(F60="Scenario1PBT2",'Major retrofit'!$H$27,IF(F60="Scenario2PBT2",'Major retrofit'!$I$27,IF(F60="Scenario3PBT2",'Major retrofit'!$J$27,"")))&amp;IF(F60="Scenario1PBT3",'Major retrofit'!$K$27,IF(F60="Scenario2PBT3",'Major retrofit'!$L$27,IF(F60="Scenario3PBT3",'Major retrofit'!$M$27,"")))&amp;IF(F60="Scenario1PBT4",'Major retrofit'!$N$27,IF(F60="Scenario2PBT4",'Major retrofit'!$O$27,IF(F60="Scenario3PBT4",'Major retrofit'!$P$27,"")))&amp;IF(F60="Scenario1PBT5",'Major retrofit'!$Q$27,IF(F60="Scenario2PBT5",'Major retrofit'!$R$27,IF(F60="Scenario3PBT5",'Major retrofit'!$S$27,"")))&amp;IF(F60="Scenario1PBT6",'Major retrofit'!$T$27,IF(F60="Scenario2PBT6",'Major retrofit'!$U$27,IF(F60="Scenario3PBT6",'Major retrofit'!$V$27,"")))&amp;IF(F60="Scenario1PBT7",'Major retrofit'!$W$27,IF(F60="Scenario2PBT7",'Major retrofit'!$X$27,IF(F60="Scenario3PBT7",'Major retrofit'!$Y$27,"")))&amp;IF(F60="Scenario1PBT8",'Major retrofit'!$Z$27,IF(F60="Scenario2PBT8",'Major retrofit'!$AA$27,IF(F60="Scenario3PBT8",'Major retrofit'!$AB$27,"")))&amp;IF(F60="Scenario1PBT9",'Major retrofit'!$AC$27,IF(F60="Scenario2PBT9",'Major retrofit'!$AD$27,IF(F60="Scenario3PBT9",'Major retrofit'!$AE$27,"")))&amp;IF(F60="Scenario1PBT10",'Major retrofit'!$AF$27,IF(F60="Scenario2PBT10",'Major retrofit'!$AG$27,IF(F60="Scenario3PBT10",'Major retrofit'!$AH$27,"")))&amp;IF(F60="Scenario1PBT11",'Major retrofit'!$AI$27,IF(F60="Scenario2PBT11",'Major retrofit'!$AJ$27,IF(F60="Scenario3PBT11",'Major retrofit'!$AK$27,"")))&amp;IF(F60="Scenario1PBT12",'Major retrofit'!$AL$27,IF(F60="Scenario2PBT12",'Major retrofit'!$AM$27,IF(F60="Scenario3PBT12",'Major retrofit'!$AN$27,"")))&amp;IF(F60="Scenario1PBT13",'Major retrofit'!$AO$27,IF(F60="Scenario2PBT13",'Major retrofit'!$AP$27,IF(F60="Scenario3PBT13",'Major retrofit'!$AQ$27,"")))&amp;IF(F60="Scenario1PBT14",'Major retrofit'!$AR$27,IF(F60="Scenario2PBT14",'Major retrofit'!$AS$27,IF(F60="Scenario3PBT14",'Major retrofit'!$AT$27,"")))&amp;IF(F60="Scenario1PBT15",'Major retrofit'!$AU$27,IF(F60="Scenario2PBT15",'Major retrofit'!$AV$27,IF(F60="Scenario3PBT15",'Major retrofit'!$AW$27,"")))</f>
        <v/>
      </c>
      <c r="T60" s="207">
        <f t="shared" si="17"/>
        <v>0</v>
      </c>
      <c r="U60" s="206" t="str">
        <f>IF(F60="Scenario1PBT1",'Major retrofit'!$E$38,IF(F60="Scenario2PBT1",'Major retrofit'!$F$38,IF(F60="Scenario3PBT1",'Major retrofit'!$G$38,"")))&amp;IF(F60="Scenario1PBT2",'Major retrofit'!$H$38,IF(F60="Scenario2PBT2",'Major retrofit'!$I$38,IF(F60="Scenario3PBT2",'Major retrofit'!$J$38,"")))&amp;IF(F60="Scenario1PBT3",'Major retrofit'!$K$38,IF(F60="Scenario2PBT3",'Major retrofit'!$L$38,IF(F60="Scenario3PBT3",'Major retrofit'!$M$38,"")))&amp;IF(F60="Scenario1PBT4",'Major retrofit'!$N$38,IF(F60="Scenario2PBT4",'Major retrofit'!$O$38,IF(F60="Scenario3PBT4",'Major retrofit'!$P$38,"")))&amp;IF(F60="Scenario1PBT5",'Major retrofit'!$Q$38,IF(F60="Scenario2PBT5",'Major retrofit'!$R$38,IF(F60="Scenario3PBT5",'Major retrofit'!$S$38,"")))&amp;IF(F60="Scenario1PBT6",'Major retrofit'!$T$38,IF(F60="Scenario2PBT6",'Major retrofit'!$U$38,IF(F60="Scenario3PBT6",'Major retrofit'!$V$38,"")))&amp;IF(F60="Scenario1PBT7",'Major retrofit'!$W$38,IF(F60="Scenario2PBT7",'Major retrofit'!$X$38,IF(F60="Scenario3PBT7",'Major retrofit'!$Y$38,"")))&amp;IF(F60="Scenario1PBT8",'Major retrofit'!$Z$38,IF(F60="Scenario2PBT8",'Major retrofit'!$AA$38,IF(F60="Scenario3PBT8",'Major retrofit'!$AB$38,"")))&amp;IF(F60="Scenario1PBT9",'Major retrofit'!$AC$38,IF(F60="Scenario2PBT9",'Major retrofit'!$AD$38,IF(F60="Scenario3PBT9",'Major retrofit'!$AE$38,"")))&amp;IF(F60="Scenario1PBT10",'Major retrofit'!$AF$38,IF(F60="Scenario2PBT10",'Major retrofit'!$AG$38,IF(F60="Scenario3PBT10",'Major retrofit'!$AH$38,"")))&amp;IF(F60="Scenario1PBT11",'Major retrofit'!$AI$38,IF(F60="Scenario2PBT11",'Major retrofit'!$AJ$38,IF(F60="Scenario3PBT11",'Major retrofit'!$AK$38,"")))&amp;IF(F60="Scenario1PBT12",'Major retrofit'!$AL$38,IF(F60="Scenario2PBT12",'Major retrofit'!$AM$38,IF(F60="Scenario3PBT12",'Major retrofit'!$AN$38,"")))&amp;IF(F60="Scenario1PBT13",'Major retrofit'!$AO$38,IF(F60="Scenario2PBT13",'Major retrofit'!$AP$38,IF(F60="Scenario3PBT13",'Major retrofit'!$AQ$38,"")))&amp;IF(F60="Scenario1PBT14",'Major retrofit'!$AR$38,IF(F60="Scenario2PBT14",'Major retrofit'!$AS$38,IF(F60="Scenario3PBT14",'Major retrofit'!$AT$38,"")))&amp;IF(F60="Scenario1PBT15",'Major retrofit'!$AU$38,IF(F60="Scenario2PBT15",'Major retrofit'!$AV$38,IF(F60="Scenario3PBT15",'Major retrofit'!$AW$38,"")))</f>
        <v/>
      </c>
      <c r="V60" s="117">
        <f t="shared" si="18"/>
        <v>0</v>
      </c>
      <c r="W60" s="117" t="str">
        <f>IF(F60="Scenario1PBT1",'Major retrofit'!$E$40,IF(F60="Scenario2PBT1",'Major retrofit'!$F$40,IF(F60="Scenario3PBT1",'Major retrofit'!$G$40,"")))&amp;IF(F60="Scenario1PBT2",'Major retrofit'!$H$40,IF(F60="Scenario2PBT2",'Major retrofit'!$I$40,IF(F60="Scenario3PBT2",'Major retrofit'!$J$40,"")))&amp;IF(F60="Scenario1PBT3",'Major retrofit'!$K$40,IF(F60="Scenario2PBT3",'Major retrofit'!$L$40,IF(F60="Scenario3PBT3",'Major retrofit'!$M$40,"")))&amp;IF(F60="Scenario1PBT4",'Major retrofit'!$N$40,IF(F60="Scenario2PBT4",'Major retrofit'!$O$40,IF(F60="Scenario3PBT4",'Major retrofit'!$P$40,"")))&amp;IF(F60="Scenario1PBT5",'Major retrofit'!$Q$40,IF(F60="Scenario2PBT5",'Major retrofit'!$R$40,IF(F60="Scenario3PBT5",'Major retrofit'!$S$40,"")))&amp;IF(F60="Scenario1PBT6",'Major retrofit'!$T$40,IF(F60="Scenario2PBT6",'Major retrofit'!$U$40,IF(F60="Scenario3PBT6",'Major retrofit'!$V$40,"")))&amp;IF(F60="Scenario1PBT7",'Major retrofit'!$W$40,IF(F60="Scenario2PBT7",'Major retrofit'!$X$40,IF(F60="Scenario3PBT7",'Major retrofit'!$Y$40,"")))&amp;IF(F60="Scenario1PBT8",'Major retrofit'!$Z$40,IF(F60="Scenario2PBT8",'Major retrofit'!$AA$40,IF(F60="Scenario3PBT8",'Major retrofit'!$AB$40,"")))&amp;IF(F60="Scenario1PBT9",'Major retrofit'!$AC$40,IF(F60="Scenario2PBT9",'Major retrofit'!$AD$40,IF(F60="Scenario3PBT9",'Major retrofit'!$AE$40,"")))&amp;IF(F60="Scenario1PBT10",'Major retrofit'!$AF$40,IF(F60="Scenario2PBT10",'Major retrofit'!$AG$40,IF(F60="Scenario3PBT10",'Major retrofit'!$AH$40,"")))&amp;IF(F60="Scenario1PBT11",'Major retrofit'!$AI$40,IF(F60="Scenario2PBT11",'Major retrofit'!$AJ$40,IF(F60="Scenario3PBT11",'Major retrofit'!$AK$40,"")))&amp;IF(F60="Scenario1PBT12",'Major retrofit'!$AL$40,IF(F60="Scenario2PBT12",'Major retrofit'!$AM$40,IF(F60="Scenario3PBT12",'Major retrofit'!$AN$40,"")))&amp;IF(F60="Scenario1PBT13",'Major retrofit'!$AO$40,IF(F60="Scenario2PBT13",'Major retrofit'!$AP$40,IF(F60="Scenario3PBT13",'Major retrofit'!$AQ$40,"")))&amp;IF(F60="Scenario1PBT14",'Major retrofit'!$AR$40,IF(F60="Scenario2PBT14",'Major retrofit'!$AS$40,IF(F60="Scenario3PBT14",'Major retrofit'!$AT$40,"")))&amp;IF(F60="Scenario1PBT15",'Major retrofit'!$AU$40,IF(F60="Scenario2PBT15",'Major retrofit'!$AV$40,IF(F60="Scenario3PBT15",'Major retrofit'!$AW$40,"")))</f>
        <v/>
      </c>
      <c r="X60" s="117">
        <f t="shared" si="19"/>
        <v>0</v>
      </c>
      <c r="Y60" s="117" t="str">
        <f>IF(F60="Scenario1PBT1",'Major retrofit'!$E$42,IF(F60="Scenario2PBT1",'Major retrofit'!$F$42,IF(F60="Scenario3PBT1",'Major retrofit'!$G$42,"")))&amp;IF(F60="Scenario1PBT2",'Major retrofit'!$H$42,IF(F60="Scenario2PBT2",'Major retrofit'!$I$42,IF(F60="Scenario3PBT2",'Major retrofit'!$J$42,"")))&amp;IF(F60="Scenario1PBT3",'Major retrofit'!$K$42,IF(F60="Scenario2PBT3",'Major retrofit'!$L$42,IF(F60="Scenario3PBT3",'Major retrofit'!$M$42,"")))&amp;IF(F60="Scenario1PBT4",'Major retrofit'!$N$42,IF(F60="Scenario2PBT4",'Major retrofit'!$O$42,IF(F60="Scenario3PBT4",'Major retrofit'!$P$42,"")))&amp;IF(F60="Scenario1PBT5",'Major retrofit'!$Q$42,IF(F60="Scenario2PBT5",'Major retrofit'!$R$42,IF(F60="Scenario3PBT5",'Major retrofit'!$S$42,"")))&amp;IF(F60="Scenario1PBT6",'Major retrofit'!$T$42,IF(F60="Scenario2PBT6",'Major retrofit'!$U$42,IF(F60="Scenario3PBT6",'Major retrofit'!$V$42,"")))&amp;IF(F60="Scenario1PBT7",'Major retrofit'!$W$42,IF(F60="Scenario2PBT7",'Major retrofit'!$X$42,IF(F60="Scenario3PBT7",'Major retrofit'!$Y$42,"")))&amp;IF(F60="Scenario1PBT8",'Major retrofit'!$Z$42,IF(F60="Scenario2PBT8",'Major retrofit'!$AA$42,IF(F60="Scenario3PBT8",'Major retrofit'!$AB$42,"")))&amp;IF(F60="Scenario1PBT9",'Major retrofit'!$AC$42,IF(F60="Scenario2PBT9",'Major retrofit'!$AD$42,IF(F60="Scenario3PBT9",'Major retrofit'!$AE$42,"")))&amp;IF(F60="Scenario1PBT10",'Major retrofit'!$AF$42,IF(F60="Scenario2PBT10",'Major retrofit'!$AG$42,IF(F60="Scenario3PBT10",'Major retrofit'!$AH$42,"")))&amp;IF(F60="Scenario1PBT11",'Major retrofit'!$AI$42,IF(F60="Scenario2PBT11",'Major retrofit'!$AJ$42,IF(F60="Scenario3PBT11",'Major retrofit'!$AK$42,"")))&amp;IF(F60="Scenario1PBT12",'Major retrofit'!$AL$42,IF(F60="Scenario2PBT12",'Major retrofit'!$AM$42,IF(F60="Scenario3PBT12",'Major retrofit'!$AN$42,"")))&amp;IF(F60="Scenario1PBT13",'Major retrofit'!$AO$42,IF(F60="Scenario2PBT13",'Major retrofit'!$AP$42,IF(F60="Scenario3PBT13",'Major retrofit'!$AQ$42,"")))&amp;IF(F60="Scenario1PBT14",'Major retrofit'!$AR$42,IF(F60="Scenario2PBT14",'Major retrofit'!$AS$42,IF(F60="Scenario3PBT14",'Major retrofit'!$AT$42,"")))&amp;IF(F60="Scenario1PBT15",'Major retrofit'!$AU$42,IF(F60="Scenario2PBT15",'Major retrofit'!$AV$42,IF(F60="Scenario3PBT15",'Major retrofit'!$AW$42,"")))</f>
        <v/>
      </c>
      <c r="Z60" s="117">
        <f t="shared" si="20"/>
        <v>0</v>
      </c>
      <c r="AA60" s="178" t="str">
        <f>IF(F60="Scenario1PBT1",'Major retrofit'!$E$101,IF(F60="Scenario2PBT1",'Major retrofit'!$F$101,IF(F60="Scenario3PBT1",'Major retrofit'!$G$101,"")))&amp;IF(F60="Scenario1PBT2",'Major retrofit'!$H$101,IF(F60="Scenario2PBT2",'Major retrofit'!$I$101,IF(F60="Scenario3PBT2",'Major retrofit'!$J$101,"")))&amp;IF(F60="Scenario1PBT3",'Major retrofit'!$K$101,IF(F60="Scenario2PBT3",'Major retrofit'!$L$101,IF(F60="Scenario3PBT3",'Major retrofit'!$M$101,"")))&amp;IF(F60="Scenario1PBT4",'Major retrofit'!$N$101,IF(F60="Scenario2PBT4",'Major retrofit'!$O$101,IF(F60="Scenario3PBT4",'Major retrofit'!$P$101,"")))&amp;IF(F60="Scenario1PBT5",'Major retrofit'!$Q$101,IF(F60="Scenario2PBT5",'Major retrofit'!$R$101,IF(F60="Scenario3PBT5",'Major retrofit'!$S$101,"")))&amp;IF(F60="Scenario1PBT6",'Major retrofit'!$T$101,IF(F60="Scenario2PBT6",'Major retrofit'!$U$101,IF(F60="Scenario3PBT6",'Major retrofit'!$V$101,"")))&amp;IF(F60="Scenario1PBT7",'Major retrofit'!$W$101,IF(F60="Scenario2PBT7",'Major retrofit'!$X$101,IF(F60="Scenario3PBT7",'Major retrofit'!$Y$101,"")))&amp;IF(F60="Scenario1PBT8",'Major retrofit'!$Z$101,IF(F60="Scenario2PBT8",'Major retrofit'!$AA$101,IF(F60="Scenario3PBT8",'Major retrofit'!$AB$101,"")))&amp;IF(F60="Scenario1PBT9",'Major retrofit'!$AC$101,IF(F60="Scenario2PBT9",'Major retrofit'!$AD$101,IF(F60="Scenario3PBT9",'Major retrofit'!$AE$101,"")))&amp;IF(F60="Scenario1PBT10",'Major retrofit'!$AF$101,IF(F60="Scenario2PBT10",'Major retrofit'!$AG$101,IF(F60="Scenario3PBT10",'Major retrofit'!$AH$101,"")))&amp;IF(F60="Scenario1PBT11",'Major retrofit'!$AI$101,IF(F60="Scenario2PBT11",'Major retrofit'!$AJ$101,IF(F60="Scenario3PBT11",'Major retrofit'!$AK$101,"")))&amp;IF(F60="Scenario1PBT12",'Major retrofit'!$AL$101,IF(F60="Scenario2PBT12",'Major retrofit'!$AM$101,IF(F60="Scenario3PBT12",'Major retrofit'!$AN$101,"")))&amp;IF(F60="Scenario1PBT13",'Major retrofit'!$AO$101,IF(F60="Scenario2PBT13",'Major retrofit'!$AP$101,IF(F60="Scenario3PBT13",'Major retrofit'!$AQ$101,"")))&amp;IF(F60="Scenario1PBT14",'Major retrofit'!$AR$101,IF(F60="Scenario2PBT14",'Major retrofit'!$AS$101,IF(F60="Scenario3PBT14",'Major retrofit'!$AT$101,"")))&amp;IF(F60="Scenario1PBT15",'Major retrofit'!$AU$101,IF(F60="Scenario2PBT15",'Major retrofit'!$AV$101,IF(F60="Scenario3PBT15",'Major retrofit'!$AW$101,"")))</f>
        <v/>
      </c>
      <c r="AB60" s="179">
        <f t="shared" si="21"/>
        <v>0</v>
      </c>
      <c r="AC60" s="208">
        <f>IFERROR('Projection_Base-case'!G60-G60,0)</f>
        <v>0</v>
      </c>
      <c r="AD60" s="117">
        <f t="shared" si="24"/>
        <v>0</v>
      </c>
      <c r="AE60" s="117">
        <f>IFERROR(100*AC60/'Projection_Base-case'!G60,0)</f>
        <v>0</v>
      </c>
      <c r="AF60" s="117">
        <f>IFERROR('Projection_Base-case'!I60-I60,0)</f>
        <v>0</v>
      </c>
      <c r="AG60" s="117">
        <f t="shared" si="25"/>
        <v>0</v>
      </c>
      <c r="AH60" s="117">
        <f>IFERROR(100*AF60/'Projection_Base-case'!I60,0)</f>
        <v>0</v>
      </c>
      <c r="AI60" s="117">
        <f>IFERROR('Projection_Base-case'!K60-K60,0)</f>
        <v>0</v>
      </c>
      <c r="AJ60" s="117">
        <f t="shared" si="26"/>
        <v>0</v>
      </c>
      <c r="AK60" s="117">
        <f>IFERROR(100*AI60/'Projection_Base-case'!K60,0)</f>
        <v>0</v>
      </c>
      <c r="AL60" s="117">
        <f>IFERROR(M60-'Projection_Base-case'!M60,0)</f>
        <v>0</v>
      </c>
      <c r="AM60" s="117">
        <f t="shared" si="27"/>
        <v>0</v>
      </c>
      <c r="AN60" s="179">
        <f>IFERROR(IF('Projection_Base-case'!N60&gt;0,100*AM60/'Projection_Base-case'!N60,100*AM60/N60),0)</f>
        <v>0</v>
      </c>
      <c r="AO60" s="206">
        <f>IFERROR('Projection_Base-case'!O60-O60,0)</f>
        <v>0</v>
      </c>
      <c r="AP60" s="117">
        <f t="shared" si="28"/>
        <v>0</v>
      </c>
      <c r="AQ60" s="117">
        <f>IFERROR(100*AO60/'Projection_Base-case'!O60,0)</f>
        <v>0</v>
      </c>
      <c r="AR60" s="117">
        <f>IFERROR('Projection_Base-case'!Q60-Q60,0)</f>
        <v>0</v>
      </c>
      <c r="AS60" s="117">
        <f t="shared" si="29"/>
        <v>0</v>
      </c>
      <c r="AT60" s="117">
        <f>IFERROR(100*AR60/'Projection_Base-case'!Q60,0)</f>
        <v>0</v>
      </c>
      <c r="AU60" s="117">
        <f>IFERROR('Projection_Base-case'!S60-S60,0)</f>
        <v>0</v>
      </c>
      <c r="AV60" s="117">
        <f t="shared" si="30"/>
        <v>0</v>
      </c>
      <c r="AW60" s="118">
        <f>IFERROR(100*AU60/'Projection_Base-case'!S60,0)</f>
        <v>0</v>
      </c>
      <c r="AX60" s="206">
        <f>IFERROR('Projection_Base-case'!U60-U60,0)</f>
        <v>0</v>
      </c>
      <c r="AY60" s="117">
        <f t="shared" si="31"/>
        <v>0</v>
      </c>
      <c r="AZ60" s="117">
        <f>IFERROR(100*AX60/'Projection_Base-case'!U60,0)</f>
        <v>0</v>
      </c>
      <c r="BA60" s="117">
        <f>IFERROR('Projection_Base-case'!W60-W60,0)</f>
        <v>0</v>
      </c>
      <c r="BB60" s="117">
        <f t="shared" si="32"/>
        <v>0</v>
      </c>
      <c r="BC60" s="117">
        <f>IFERROR(100*BA60/'Projection_Base-case'!W60,0)</f>
        <v>0</v>
      </c>
      <c r="BD60" s="117">
        <f>IFERROR('Projection_Base-case'!Y60-Y60,0)</f>
        <v>0</v>
      </c>
      <c r="BE60" s="117">
        <f t="shared" si="33"/>
        <v>0</v>
      </c>
      <c r="BF60" s="117">
        <f>IFERROR(100*BD60/'Projection_Base-case'!Y60,0)</f>
        <v>0</v>
      </c>
      <c r="BG60" s="178">
        <f t="shared" si="22"/>
        <v>0</v>
      </c>
      <c r="BH60" s="179">
        <f t="shared" si="23"/>
        <v>0</v>
      </c>
    </row>
    <row r="61" spans="1:60" ht="15" thickBot="1">
      <c r="A61" s="205">
        <v>56</v>
      </c>
      <c r="B61" s="119">
        <f>IF('Projection_Base-case'!B61&lt;&gt;"",'Projection_Base-case'!B61,0)</f>
        <v>0</v>
      </c>
      <c r="C61" s="119">
        <f>IF('Projection_Base-case'!C61&lt;&gt;"",'Projection_Base-case'!C61,0)</f>
        <v>0</v>
      </c>
      <c r="D61" s="119">
        <f>IF('Projection_Base-case'!D61&lt;&gt;"",'Projection_Base-case'!D61,0)</f>
        <v>0</v>
      </c>
      <c r="E61" s="263" t="str">
        <f>IF(AND('Résultats major'!$AC$3="OUI",'Résultats major'!E60&lt;&gt;""),'Résultats major'!E60,IF(OR(D61="PBT1",D61="PBT2",D61="PBT3",D61="PBT4",D61="PBT5",D61="PBT6",D61="PBT7",D61="PBT8",D61="PBT10"),"Scenario1",IF(D61="PBT9","Scenario2","")))</f>
        <v/>
      </c>
      <c r="F61" s="202" t="str">
        <f t="shared" si="10"/>
        <v>0</v>
      </c>
      <c r="G61" s="177" t="str">
        <f>IF(F61="Scenario1PBT1",'Major retrofit'!$E$6,IF(F61="Scenario2PBT1",'Major retrofit'!$F$6,IF(F61="Scenario3PBT1",'Major retrofit'!$G$6,"")))&amp;IF(F61="Scenario1PBT2",'Major retrofit'!$H$6,IF(F61="Scenario2PBT2",'Major retrofit'!$I$6,IF(F61="Scenario3PBT2",'Major retrofit'!$J$6,"")))&amp;IF(F61="Scenario1PBT3",'Major retrofit'!$K$6,IF(F61="Scenario2PBT3",'Major retrofit'!$L$6,IF(F61="Scenario3PBT3",'Major retrofit'!$M$6,"")))&amp;IF(F61="Scenario1PBT4",'Major retrofit'!$N$6,IF(F61="Scenario2PBT4",'Major retrofit'!$O$6,IF(F61="Scenario3PBT4",'Major retrofit'!$P$6,"")))&amp;IF(F61="Scenario1PBT5",'Major retrofit'!$Q$6,IF(F61="Scenario2PBT5",'Major retrofit'!$R$6,IF(F61="Scenario3PBT5",'Major retrofit'!$S$6,"")))&amp;IF(F61="Scenario1PBT6",'Major retrofit'!$T$6,IF(F61="Scenario2PBT6",'Major retrofit'!$U$6,IF(F61="Scenario3PBT6",'Major retrofit'!$V$6,"")))&amp;IF(F61="Scenario1PBT7",'Major retrofit'!$W$6,IF(F61="Scenario2PBT7",'Major retrofit'!$X$6,IF(F61="Scenario3PBT7",'Major retrofit'!$Y$6,"")))&amp;IF(F61="Scenario1PBT8",'Major retrofit'!$Z$6,IF(F61="Scenario2PBT8",'Major retrofit'!$AA$6,IF(F61="Scenario3PBT8",'Major retrofit'!$AB$6,"")))&amp;IF(F61="Scenario1PBT9",'Major retrofit'!$AC$6,IF(F61="Scenario2PBT9",'Major retrofit'!$AD$6,IF(F61="Scenario3PBT9",'Major retrofit'!$AE$6,"")))&amp;IF(F61="Scenario1PBT10",'Major retrofit'!$AF$6,IF(F61="Scenario2PBT10",'Major retrofit'!$AG$6,IF(F61="Scenario3PBT10",'Major retrofit'!$AH$6,"")))&amp;IF(F61="Scenario1PBT11",'Major retrofit'!$AI$6,IF(F61="Scenario2PBT11",'Major retrofit'!$AJ$6,IF(F61="Scenario3PBT11",'Major retrofit'!$AK$6,"")))&amp;IF(F61="Scenario1PBT12",'Major retrofit'!$AL$6,IF(F61="Scenario2PBT12",'Major retrofit'!$AM$6,IF(F61="Scenario3PBT12",'Major retrofit'!$AN$6,"")))&amp;IF(F61="Scenario1PBT13",'Major retrofit'!$AO$6,IF(F61="Scenario2PBT13",'Major retrofit'!$AP$6,IF(F61="Scenario3PBT13",'Major retrofit'!$AQ$6,"")))&amp;IF(F61="Scenario1PBT14",'Major retrofit'!$AR$6,IF(F61="Scenario2PBT14",'Major retrofit'!$AS$6,IF(F61="Scenario3PBT14",'Major retrofit'!$AT$6,"")))&amp;IF(F61="Scenario1PBT15",'Major retrofit'!$AU$6,IF(F61="Scenario2PBT15",'Major retrofit'!$AV$6,IF(F61="Scenario3PBT15",'Major retrofit'!$AW$6,"")))</f>
        <v/>
      </c>
      <c r="H61" s="117">
        <f t="shared" si="11"/>
        <v>0</v>
      </c>
      <c r="I61" s="178" t="str">
        <f>IF(F61="Scenario1PBT1",'Major retrofit'!$E$16,IF(F61="Scenario2PBT1",'Major retrofit'!$F$16,IF(F61="Scenario3PBT1",'Major retrofit'!$G$16,"")))&amp;IF(F61="Scenario1PBT2",'Major retrofit'!$H$16,IF(F61="Scenario2PBT2",'Major retrofit'!$I$16,IF(F61="Scenario3PBT2",'Major retrofit'!$J$16,"")))&amp;IF(F61="Scenario1PBT3",'Major retrofit'!$K$16,IF(F61="Scenario2PBT3",'Major retrofit'!$L$16,IF(F61="Scenario3PBT3",'Major retrofit'!$M$16,"")))&amp;IF(F61="Scenario1PBT4",'Major retrofit'!$N$16,IF(F61="Scenario2PBT4",'Major retrofit'!$O$16,IF(F61="Scenario3PBT4",'Major retrofit'!$P$16,"")))&amp;IF(F61="Scenario1PBT5",'Major retrofit'!$Q$16,IF(F61="Scenario2PBT5",'Major retrofit'!$R$16,IF(F61="Scenario3PBT5",'Major retrofit'!$S$16,"")))&amp;IF(F61="Scenario1PBT6",'Major retrofit'!$T$16,IF(F61="Scenario2PBT6",'Major retrofit'!$U$16,IF(F61="Scenario3PBT6",'Major retrofit'!$V$16,"")))&amp;IF(F61="Scenario1PBT7",'Major retrofit'!$W$16,IF(F61="Scenario2PBT7",'Major retrofit'!$X$16,IF(F61="Scenario3PBT7",'Major retrofit'!$Y$16,"")))&amp;IF(F61="Scenario1PBT8",'Major retrofit'!$Z$16,IF(F61="Scenario2PBT8",'Major retrofit'!$AA$16,IF(F61="Scenario3PBT8",'Major retrofit'!$AB$16,"")))&amp;IF(F61="Scenario1PBT9",'Major retrofit'!$AC$16,IF(F61="Scenario2PBT9",'Major retrofit'!$AD$16,IF(F61="Scenario3PBT9",'Major retrofit'!$AE$16,"")))&amp;IF(F61="Scenario1PBT10",'Major retrofit'!$AF$16,IF(F61="Scenario2PBT10",'Major retrofit'!$AG$16,IF(F61="Scenario3PBT10",'Major retrofit'!$AH$16,"")))&amp;IF(F61="Scenario1PBT11",'Major retrofit'!$AI$16,IF(F61="Scenario2PBT11",'Major retrofit'!$AJ$16,IF(F61="Scenario3PBT11",'Major retrofit'!$AK$16,"")))&amp;IF(F61="Scenario1PBT12",'Major retrofit'!$AL$16,IF(F61="Scenario2PBT12",'Major retrofit'!$AM$16,IF(F61="Scenario3PBT12",'Major retrofit'!$AN$16,"")))&amp;IF(F61="Scenario1PBT13",'Major retrofit'!$AO$16,IF(F61="Scenario2PBT13",'Major retrofit'!$AP$16,IF(F61="Scenario3PBT13",'Major retrofit'!$AQ$16,"")))&amp;IF(F61="Scenario1PBT14",'Major retrofit'!$AR$16,IF(F61="Scenario2PBT14",'Major retrofit'!$AS$16,IF(F61="Scenario3PBT14",'Major retrofit'!$AT$16,"")))&amp;IF(F61="Scenario1PBT15",'Major retrofit'!$AU$16,IF(F61="Scenario2PBT15",'Major retrofit'!$AV$16,IF(F61="Scenario3PBT15",'Major retrofit'!$AW$16,"")))</f>
        <v/>
      </c>
      <c r="J61" s="117">
        <f t="shared" si="12"/>
        <v>0</v>
      </c>
      <c r="K61" s="117" t="str">
        <f>IF(F61="Scenario1PBT1",'Major retrofit'!$E$18,IF(F61="Scenario2PBT1",'Major retrofit'!$F$18,IF(F61="Scenario3PBT1",'Major retrofit'!$G$18,"")))&amp;IF(F61="Scenario1PBT2",'Major retrofit'!$H$18,IF(F61="Scenario2PBT2",'Major retrofit'!$I$18,IF(F61="Scenario3PBT2",'Major retrofit'!$J$18,"")))&amp;IF(F61="Scenario1PBT3",'Major retrofit'!$K$18,IF(F61="Scenario2PBT3",'Major retrofit'!$L$18,IF(F61="Scenario3PBT3",'Major retrofit'!$M$18,"")))&amp;IF(F61="Scenario1PBT4",'Major retrofit'!$N$18,IF(F61="Scenario2PBT4",'Major retrofit'!$O$18,IF(F61="Scenario3PBT4",'Major retrofit'!$P$18,"")))&amp;IF(F61="Scenario1PBT5",'Major retrofit'!$Q$18,IF(F61="Scenario2PBT5",'Major retrofit'!$R$18,IF(F61="Scenario3PBT5",'Major retrofit'!$S$18,"")))&amp;IF(F61="Scenario1PBT6",'Major retrofit'!$T$18,IF(F61="Scenario2PBT6",'Major retrofit'!$U$18,IF(F61="Scenario3PBT6",'Major retrofit'!$V$18,"")))&amp;IF(F61="Scenario1PBT7",'Major retrofit'!$W$18,IF(F61="Scenario2PBT7",'Major retrofit'!$X$18,IF(F61="Scenario3PBT7",'Major retrofit'!$Y$18,"")))&amp;IF(F61="Scenario1PBT8",'Major retrofit'!$Z$18,IF(F61="Scenario2PBT8",'Major retrofit'!$AA$18,IF(F61="Scenario3PBT8",'Major retrofit'!$AB$18,"")))&amp;IF(F61="Scenario1PBT9",'Major retrofit'!$AC$18,IF(F61="Scenario2PBT9",'Major retrofit'!$AD$18,IF(F61="Scenario3PBT9",'Major retrofit'!$AE$18,"")))&amp;IF(F61="Scenario1PBT10",'Major retrofit'!$AF$18,IF(F61="Scenario2PBT10",'Major retrofit'!$AG$18,IF(F61="Scenario3PBT10",'Major retrofit'!$AH$18,"")))&amp;IF(F61="Scenario1PBT11",'Major retrofit'!$AI$18,IF(F61="Scenario2PBT11",'Major retrofit'!$AJ$18,IF(F61="Scenario3PBT11",'Major retrofit'!$AK$18,"")))&amp;IF(F61="Scenario1PBT12",'Major retrofit'!$AL$18,IF(F61="Scenario2PBT12",'Major retrofit'!$AM$18,IF(F61="Scenario3PBT12",'Major retrofit'!$AN$18,"")))&amp;IF(F61="Scenario1PBT13",'Major retrofit'!$AO$18,IF(F61="Scenario2PBT13",'Major retrofit'!$AP$18,IF(F61="Scenario3PBT13",'Major retrofit'!$AQ$18,"")))&amp;IF(F61="Scenario1PBT14",'Major retrofit'!$AR$18,IF(F61="Scenario2PBT14",'Major retrofit'!$AS$18,IF(F61="Scenario3PBT14",'Major retrofit'!$AT$18,"")))&amp;IF(F61="Scenario1PBT15",'Major retrofit'!$AU$18,IF(F61="Scenario2PBT15",'Major retrofit'!$AV$18,IF(F61="Scenario3PBT15",'Major retrofit'!$AW$18,"")))</f>
        <v/>
      </c>
      <c r="L61" s="117">
        <f t="shared" si="13"/>
        <v>0</v>
      </c>
      <c r="M61" s="117" t="str">
        <f>IF(F61="Scenario1PBT1",'Major retrofit'!$E$20,IF(F61="Scenario2PBT1",'Major retrofit'!$F$20,IF(F61="Scenario3PBT1",'Major retrofit'!$G$20,"")))&amp;IF(F61="Scenario1PBT2",'Major retrofit'!$H$20,IF(F61="Scenario2PBT2",'Major retrofit'!$I$20,IF(F61="Scenario3PBT2",'Major retrofit'!$J$20,"")))&amp;IF(F61="Scenario1PBT3",'Major retrofit'!$K$20,IF(F61="Scenario2PBT3",'Major retrofit'!$L$20,IF(F61="Scenario3PBT3",'Major retrofit'!$M$20,"")))&amp;IF(F61="Scenario1PBT4",'Major retrofit'!$N$20,IF(F61="Scenario2PBT4",'Major retrofit'!$O$20,IF(F61="Scenario3PBT4",'Major retrofit'!$P$20,"")))&amp;IF(F61="Scenario1PBT5",'Major retrofit'!$Q$20,IF(F61="Scenario2PBT5",'Major retrofit'!$R$20,IF(F61="Scenario3PBT5",'Major retrofit'!$S$20,"")))&amp;IF(F61="Scenario1PBT6",'Major retrofit'!$T$20,IF(F61="Scenario2PBT6",'Major retrofit'!$U$20,IF(F61="Scenario3PBT6",'Major retrofit'!$V$20,"")))&amp;IF(F61="Scenario1PBT7",'Major retrofit'!$W$20,IF(F61="Scenario2PBT7",'Major retrofit'!$X$20,IF(F61="Scenario3PBT7",'Major retrofit'!$Y$20,"")))&amp;IF(F61="Scenario1PBT8",'Major retrofit'!$Z$20,IF(F61="Scenario2PBT8",'Major retrofit'!$AA$20,IF(F61="Scenario3PBT8",'Major retrofit'!$AB$20,"")))&amp;IF(F61="Scenario1PBT9",'Major retrofit'!$AC$20,IF(F61="Scenario2PBT9",'Major retrofit'!$AD$20,IF(F61="Scenario3PBT9",'Major retrofit'!$AE$20,"")))&amp;IF(F61="Scenario1PBT10",'Major retrofit'!$AF$20,IF(F61="Scenario2PBT10",'Major retrofit'!$AG$20,IF(F61="Scenario3PBT10",'Major retrofit'!$AH$20,"")))&amp;IF(F61="Scenario1PBT11",'Major retrofit'!$AI$20,IF(F61="Scenario2PBT11",'Major retrofit'!$AJ$20,IF(F61="Scenario3PBT11",'Major retrofit'!$AK$20,"")))&amp;IF(F61="Scenario1PBT12",'Major retrofit'!$AL$20,IF(F61="Scenario2PBT12",'Major retrofit'!$AM$20,IF(F61="Scenario3PBT12",'Major retrofit'!$AN$20,"")))&amp;IF(F61="Scenario1PBT13",'Major retrofit'!$AO$20,IF(F61="Scenario2PBT13",'Major retrofit'!$AP$20,IF(F61="Scenario3PBT13",'Major retrofit'!$AQ$20,"")))&amp;IF(F61="Scenario1PBT14",'Major retrofit'!$AR$20,IF(F61="Scenario2PBT14",'Major retrofit'!$AS$20,IF(F61="Scenario3PBT14",'Major retrofit'!$AT$20,"")))&amp;IF(F61="Scenario1PBT15",'Major retrofit'!$AU$20,IF(F61="Scenario2PBT15",'Major retrofit'!$AV$20,IF(F61="Scenario3PBT15",'Major retrofit'!$AW$20,"")))</f>
        <v/>
      </c>
      <c r="N61" s="118">
        <f t="shared" si="14"/>
        <v>0</v>
      </c>
      <c r="O61" s="206" t="str">
        <f>IF(F61="Scenario1PBT1",'Major retrofit'!$E$23,IF(F61="Scenario2PBT1",'Major retrofit'!$F$23,IF(F61="Scenario3PBT1",'Major retrofit'!$G$23,"")))&amp;IF(F61="Scenario1PBT2",'Major retrofit'!$H$23,IF(F61="Scenario2PBT2",'Major retrofit'!$I$23,IF(F61="Scenario3PBT2",'Major retrofit'!$J$23,"")))&amp;IF(F61="Scenario1PBT3",'Major retrofit'!$K$23,IF(F61="Scenario2PBT3",'Major retrofit'!$L$23,IF(F61="Scenario3PBT3",'Major retrofit'!$M$23,"")))&amp;IF(F61="Scenario1PBT4",'Major retrofit'!$N$23,IF(F61="Scenario2PBT4",'Major retrofit'!$O$23,IF(F61="Scenario3PBT4",'Major retrofit'!$P$23,"")))&amp;IF(F61="Scenario1PBT5",'Major retrofit'!$Q$23,IF(F61="Scenario2PBT5",'Major retrofit'!$R$23,IF(F61="Scenario3PBT5",'Major retrofit'!$S$23,"")))&amp;IF(F61="Scenario1PBT6",'Major retrofit'!$T$23,IF(F61="Scenario2PBT6",'Major retrofit'!$U$23,IF(F61="Scenario3PBT6",'Major retrofit'!$V$23,"")))&amp;IF(F61="Scenario1PBT7",'Major retrofit'!$W$23,IF(F61="Scenario2PBT7",'Major retrofit'!$X$23,IF(F61="Scenario3PBT7",'Major retrofit'!$Y$23,"")))&amp;IF(F61="Scenario1PBT8",'Major retrofit'!$Z$23,IF(F61="Scenario2PBT8",'Major retrofit'!$AA$23,IF(F61="Scenario3PBT8",'Major retrofit'!$AB$23,"")))&amp;IF(F61="Scenario1PBT9",'Major retrofit'!$AC$23,IF(F61="Scenario2PBT9",'Major retrofit'!$AD$23,IF(F61="Scenario3PBT9",'Major retrofit'!$AE$23,"")))&amp;IF(F61="Scenario1PBT10",'Major retrofit'!$AF$23,IF(F61="Scenario2PBT10",'Major retrofit'!$AG$23,IF(F61="Scenario3PBT10",'Major retrofit'!$AH$23,"")))&amp;IF(F61="Scenario1PBT11",'Major retrofit'!$AI$23,IF(F61="Scenario2PBT11",'Major retrofit'!$AJ$23,IF(F61="Scenario3PBT11",'Major retrofit'!$AK$23,"")))&amp;IF(F61="Scenario1PBT12",'Major retrofit'!$AL$23,IF(F61="Scenario2PBT12",'Major retrofit'!$AM$23,IF(F61="Scenario3PBT12",'Major retrofit'!$AN$23,"")))&amp;IF(F61="Scenario1PBT13",'Major retrofit'!$AO$23,IF(F61="Scenario2PBT13",'Major retrofit'!$AP$23,IF(F61="Scenario3PBT13",'Major retrofit'!$AQ$23,"")))&amp;IF(F61="Scenario1PBT14",'Major retrofit'!$AR$23,IF(F61="Scenario2PBT14",'Major retrofit'!$AS$23,IF(F61="Scenario3PBT14",'Major retrofit'!$AT$23,"")))&amp;IF(F61="Scenario1PBT15",'Major retrofit'!$AU$23,IF(F61="Scenario2PBT15",'Major retrofit'!$AV$23,IF(F61="Scenario3PBT15",'Major retrofit'!$AW$23,"")))</f>
        <v/>
      </c>
      <c r="P61" s="117">
        <f t="shared" si="15"/>
        <v>0</v>
      </c>
      <c r="Q61" s="117" t="str">
        <f>IF(F61="Scenario1PBT1",'Major retrofit'!$E$25,IF(F61="Scenario2PBT1",'Major retrofit'!$F$25,IF(F61="Scenario3PBT1",'Major retrofit'!$G$25,"")))&amp;IF(F61="Scenario1PBT2",'Major retrofit'!$H$25,IF(F61="Scenario2PBT2",'Major retrofit'!$I$25,IF(F61="Scenario3PBT2",'Major retrofit'!$J$25,"")))&amp;IF(F61="Scenario1PBT3",'Major retrofit'!$K$25,IF(F61="Scenario2PBT3",'Major retrofit'!$L$25,IF(F61="Scenario3PBT3",'Major retrofit'!$M$25,"")))&amp;IF(F61="Scenario1PBT4",'Major retrofit'!$N$25,IF(F61="Scenario2PBT4",'Major retrofit'!$O$25,IF(F61="Scenario3PBT4",'Major retrofit'!$P$25,"")))&amp;IF(F61="Scenario1PBT5",'Major retrofit'!$Q$25,IF(F61="Scenario2PBT5",'Major retrofit'!$R$25,IF(F61="Scenario3PBT5",'Major retrofit'!$S$25,"")))&amp;IF(F61="Scenario1PBT6",'Major retrofit'!$T$25,IF(F61="Scenario2PBT6",'Major retrofit'!$U$25,IF(F61="Scenario3PBT6",'Major retrofit'!$V$25,"")))&amp;IF(F61="Scenario1PBT7",'Major retrofit'!$W$25,IF(F61="Scenario2PBT7",'Major retrofit'!$X$25,IF(F61="Scenario3PBT7",'Major retrofit'!$Y$25,"")))&amp;IF(F61="Scenario1PBT8",'Major retrofit'!$Z$25,IF(F61="Scenario2PBT8",'Major retrofit'!$AA$25,IF(F61="Scenario3PBT8",'Major retrofit'!$AB$25,"")))&amp;IF(F61="Scenario1PBT9",'Major retrofit'!$AC$25,IF(F61="Scenario2PBT9",'Major retrofit'!$AD$25,IF(F61="Scenario3PBT9",'Major retrofit'!$AE$25,"")))&amp;IF(F61="Scenario1PBT10",'Major retrofit'!$AF$25,IF(F61="Scenario2PBT10",'Major retrofit'!$AG$25,IF(F61="Scenario3PBT10",'Major retrofit'!$AH$25,"")))&amp;IF(F61="Scenario1PBT11",'Major retrofit'!$AI$25,IF(F61="Scenario2PBT11",'Major retrofit'!$AJ$25,IF(F61="Scenario3PBT11",'Major retrofit'!$AK$25,"")))&amp;IF(F61="Scenario1PBT12",'Major retrofit'!$AL$25,IF(F61="Scenario2PBT12",'Major retrofit'!$AM$25,IF(F61="Scenario3PBT12",'Major retrofit'!$AN$25,"")))&amp;IF(F61="Scenario1PBT13",'Major retrofit'!$AO$25,IF(F61="Scenario2PBT13",'Major retrofit'!$AP$25,IF(F61="Scenario3PBT13",'Major retrofit'!$AQ$25,"")))&amp;IF(F61="Scenario1PBT14",'Major retrofit'!$AR$25,IF(F61="Scenario2PBT14",'Major retrofit'!$AS$25,IF(F61="Scenario3PBT14",'Major retrofit'!$AT$25,"")))&amp;IF(F61="Scenario1PBT15",'Major retrofit'!$AU$25,IF(F61="Scenario2PBT15",'Major retrofit'!$AV$25,IF(F61="Scenario3PBT15",'Major retrofit'!$AW$25,"")))</f>
        <v/>
      </c>
      <c r="R61" s="117">
        <f t="shared" si="16"/>
        <v>0</v>
      </c>
      <c r="S61" s="117" t="str">
        <f>IF(F61="Scenario1PBT1",'Major retrofit'!$E$27,IF(F61="Scenario2PBT1",'Major retrofit'!$F$27,IF(F61="Scenario3PBT1",'Major retrofit'!$G$27,"")))&amp;IF(F61="Scenario1PBT2",'Major retrofit'!$H$27,IF(F61="Scenario2PBT2",'Major retrofit'!$I$27,IF(F61="Scenario3PBT2",'Major retrofit'!$J$27,"")))&amp;IF(F61="Scenario1PBT3",'Major retrofit'!$K$27,IF(F61="Scenario2PBT3",'Major retrofit'!$L$27,IF(F61="Scenario3PBT3",'Major retrofit'!$M$27,"")))&amp;IF(F61="Scenario1PBT4",'Major retrofit'!$N$27,IF(F61="Scenario2PBT4",'Major retrofit'!$O$27,IF(F61="Scenario3PBT4",'Major retrofit'!$P$27,"")))&amp;IF(F61="Scenario1PBT5",'Major retrofit'!$Q$27,IF(F61="Scenario2PBT5",'Major retrofit'!$R$27,IF(F61="Scenario3PBT5",'Major retrofit'!$S$27,"")))&amp;IF(F61="Scenario1PBT6",'Major retrofit'!$T$27,IF(F61="Scenario2PBT6",'Major retrofit'!$U$27,IF(F61="Scenario3PBT6",'Major retrofit'!$V$27,"")))&amp;IF(F61="Scenario1PBT7",'Major retrofit'!$W$27,IF(F61="Scenario2PBT7",'Major retrofit'!$X$27,IF(F61="Scenario3PBT7",'Major retrofit'!$Y$27,"")))&amp;IF(F61="Scenario1PBT8",'Major retrofit'!$Z$27,IF(F61="Scenario2PBT8",'Major retrofit'!$AA$27,IF(F61="Scenario3PBT8",'Major retrofit'!$AB$27,"")))&amp;IF(F61="Scenario1PBT9",'Major retrofit'!$AC$27,IF(F61="Scenario2PBT9",'Major retrofit'!$AD$27,IF(F61="Scenario3PBT9",'Major retrofit'!$AE$27,"")))&amp;IF(F61="Scenario1PBT10",'Major retrofit'!$AF$27,IF(F61="Scenario2PBT10",'Major retrofit'!$AG$27,IF(F61="Scenario3PBT10",'Major retrofit'!$AH$27,"")))&amp;IF(F61="Scenario1PBT11",'Major retrofit'!$AI$27,IF(F61="Scenario2PBT11",'Major retrofit'!$AJ$27,IF(F61="Scenario3PBT11",'Major retrofit'!$AK$27,"")))&amp;IF(F61="Scenario1PBT12",'Major retrofit'!$AL$27,IF(F61="Scenario2PBT12",'Major retrofit'!$AM$27,IF(F61="Scenario3PBT12",'Major retrofit'!$AN$27,"")))&amp;IF(F61="Scenario1PBT13",'Major retrofit'!$AO$27,IF(F61="Scenario2PBT13",'Major retrofit'!$AP$27,IF(F61="Scenario3PBT13",'Major retrofit'!$AQ$27,"")))&amp;IF(F61="Scenario1PBT14",'Major retrofit'!$AR$27,IF(F61="Scenario2PBT14",'Major retrofit'!$AS$27,IF(F61="Scenario3PBT14",'Major retrofit'!$AT$27,"")))&amp;IF(F61="Scenario1PBT15",'Major retrofit'!$AU$27,IF(F61="Scenario2PBT15",'Major retrofit'!$AV$27,IF(F61="Scenario3PBT15",'Major retrofit'!$AW$27,"")))</f>
        <v/>
      </c>
      <c r="T61" s="207">
        <f t="shared" si="17"/>
        <v>0</v>
      </c>
      <c r="U61" s="206" t="str">
        <f>IF(F61="Scenario1PBT1",'Major retrofit'!$E$38,IF(F61="Scenario2PBT1",'Major retrofit'!$F$38,IF(F61="Scenario3PBT1",'Major retrofit'!$G$38,"")))&amp;IF(F61="Scenario1PBT2",'Major retrofit'!$H$38,IF(F61="Scenario2PBT2",'Major retrofit'!$I$38,IF(F61="Scenario3PBT2",'Major retrofit'!$J$38,"")))&amp;IF(F61="Scenario1PBT3",'Major retrofit'!$K$38,IF(F61="Scenario2PBT3",'Major retrofit'!$L$38,IF(F61="Scenario3PBT3",'Major retrofit'!$M$38,"")))&amp;IF(F61="Scenario1PBT4",'Major retrofit'!$N$38,IF(F61="Scenario2PBT4",'Major retrofit'!$O$38,IF(F61="Scenario3PBT4",'Major retrofit'!$P$38,"")))&amp;IF(F61="Scenario1PBT5",'Major retrofit'!$Q$38,IF(F61="Scenario2PBT5",'Major retrofit'!$R$38,IF(F61="Scenario3PBT5",'Major retrofit'!$S$38,"")))&amp;IF(F61="Scenario1PBT6",'Major retrofit'!$T$38,IF(F61="Scenario2PBT6",'Major retrofit'!$U$38,IF(F61="Scenario3PBT6",'Major retrofit'!$V$38,"")))&amp;IF(F61="Scenario1PBT7",'Major retrofit'!$W$38,IF(F61="Scenario2PBT7",'Major retrofit'!$X$38,IF(F61="Scenario3PBT7",'Major retrofit'!$Y$38,"")))&amp;IF(F61="Scenario1PBT8",'Major retrofit'!$Z$38,IF(F61="Scenario2PBT8",'Major retrofit'!$AA$38,IF(F61="Scenario3PBT8",'Major retrofit'!$AB$38,"")))&amp;IF(F61="Scenario1PBT9",'Major retrofit'!$AC$38,IF(F61="Scenario2PBT9",'Major retrofit'!$AD$38,IF(F61="Scenario3PBT9",'Major retrofit'!$AE$38,"")))&amp;IF(F61="Scenario1PBT10",'Major retrofit'!$AF$38,IF(F61="Scenario2PBT10",'Major retrofit'!$AG$38,IF(F61="Scenario3PBT10",'Major retrofit'!$AH$38,"")))&amp;IF(F61="Scenario1PBT11",'Major retrofit'!$AI$38,IF(F61="Scenario2PBT11",'Major retrofit'!$AJ$38,IF(F61="Scenario3PBT11",'Major retrofit'!$AK$38,"")))&amp;IF(F61="Scenario1PBT12",'Major retrofit'!$AL$38,IF(F61="Scenario2PBT12",'Major retrofit'!$AM$38,IF(F61="Scenario3PBT12",'Major retrofit'!$AN$38,"")))&amp;IF(F61="Scenario1PBT13",'Major retrofit'!$AO$38,IF(F61="Scenario2PBT13",'Major retrofit'!$AP$38,IF(F61="Scenario3PBT13",'Major retrofit'!$AQ$38,"")))&amp;IF(F61="Scenario1PBT14",'Major retrofit'!$AR$38,IF(F61="Scenario2PBT14",'Major retrofit'!$AS$38,IF(F61="Scenario3PBT14",'Major retrofit'!$AT$38,"")))&amp;IF(F61="Scenario1PBT15",'Major retrofit'!$AU$38,IF(F61="Scenario2PBT15",'Major retrofit'!$AV$38,IF(F61="Scenario3PBT15",'Major retrofit'!$AW$38,"")))</f>
        <v/>
      </c>
      <c r="V61" s="117">
        <f t="shared" si="18"/>
        <v>0</v>
      </c>
      <c r="W61" s="117" t="str">
        <f>IF(F61="Scenario1PBT1",'Major retrofit'!$E$40,IF(F61="Scenario2PBT1",'Major retrofit'!$F$40,IF(F61="Scenario3PBT1",'Major retrofit'!$G$40,"")))&amp;IF(F61="Scenario1PBT2",'Major retrofit'!$H$40,IF(F61="Scenario2PBT2",'Major retrofit'!$I$40,IF(F61="Scenario3PBT2",'Major retrofit'!$J$40,"")))&amp;IF(F61="Scenario1PBT3",'Major retrofit'!$K$40,IF(F61="Scenario2PBT3",'Major retrofit'!$L$40,IF(F61="Scenario3PBT3",'Major retrofit'!$M$40,"")))&amp;IF(F61="Scenario1PBT4",'Major retrofit'!$N$40,IF(F61="Scenario2PBT4",'Major retrofit'!$O$40,IF(F61="Scenario3PBT4",'Major retrofit'!$P$40,"")))&amp;IF(F61="Scenario1PBT5",'Major retrofit'!$Q$40,IF(F61="Scenario2PBT5",'Major retrofit'!$R$40,IF(F61="Scenario3PBT5",'Major retrofit'!$S$40,"")))&amp;IF(F61="Scenario1PBT6",'Major retrofit'!$T$40,IF(F61="Scenario2PBT6",'Major retrofit'!$U$40,IF(F61="Scenario3PBT6",'Major retrofit'!$V$40,"")))&amp;IF(F61="Scenario1PBT7",'Major retrofit'!$W$40,IF(F61="Scenario2PBT7",'Major retrofit'!$X$40,IF(F61="Scenario3PBT7",'Major retrofit'!$Y$40,"")))&amp;IF(F61="Scenario1PBT8",'Major retrofit'!$Z$40,IF(F61="Scenario2PBT8",'Major retrofit'!$AA$40,IF(F61="Scenario3PBT8",'Major retrofit'!$AB$40,"")))&amp;IF(F61="Scenario1PBT9",'Major retrofit'!$AC$40,IF(F61="Scenario2PBT9",'Major retrofit'!$AD$40,IF(F61="Scenario3PBT9",'Major retrofit'!$AE$40,"")))&amp;IF(F61="Scenario1PBT10",'Major retrofit'!$AF$40,IF(F61="Scenario2PBT10",'Major retrofit'!$AG$40,IF(F61="Scenario3PBT10",'Major retrofit'!$AH$40,"")))&amp;IF(F61="Scenario1PBT11",'Major retrofit'!$AI$40,IF(F61="Scenario2PBT11",'Major retrofit'!$AJ$40,IF(F61="Scenario3PBT11",'Major retrofit'!$AK$40,"")))&amp;IF(F61="Scenario1PBT12",'Major retrofit'!$AL$40,IF(F61="Scenario2PBT12",'Major retrofit'!$AM$40,IF(F61="Scenario3PBT12",'Major retrofit'!$AN$40,"")))&amp;IF(F61="Scenario1PBT13",'Major retrofit'!$AO$40,IF(F61="Scenario2PBT13",'Major retrofit'!$AP$40,IF(F61="Scenario3PBT13",'Major retrofit'!$AQ$40,"")))&amp;IF(F61="Scenario1PBT14",'Major retrofit'!$AR$40,IF(F61="Scenario2PBT14",'Major retrofit'!$AS$40,IF(F61="Scenario3PBT14",'Major retrofit'!$AT$40,"")))&amp;IF(F61="Scenario1PBT15",'Major retrofit'!$AU$40,IF(F61="Scenario2PBT15",'Major retrofit'!$AV$40,IF(F61="Scenario3PBT15",'Major retrofit'!$AW$40,"")))</f>
        <v/>
      </c>
      <c r="X61" s="117">
        <f t="shared" si="19"/>
        <v>0</v>
      </c>
      <c r="Y61" s="117" t="str">
        <f>IF(F61="Scenario1PBT1",'Major retrofit'!$E$42,IF(F61="Scenario2PBT1",'Major retrofit'!$F$42,IF(F61="Scenario3PBT1",'Major retrofit'!$G$42,"")))&amp;IF(F61="Scenario1PBT2",'Major retrofit'!$H$42,IF(F61="Scenario2PBT2",'Major retrofit'!$I$42,IF(F61="Scenario3PBT2",'Major retrofit'!$J$42,"")))&amp;IF(F61="Scenario1PBT3",'Major retrofit'!$K$42,IF(F61="Scenario2PBT3",'Major retrofit'!$L$42,IF(F61="Scenario3PBT3",'Major retrofit'!$M$42,"")))&amp;IF(F61="Scenario1PBT4",'Major retrofit'!$N$42,IF(F61="Scenario2PBT4",'Major retrofit'!$O$42,IF(F61="Scenario3PBT4",'Major retrofit'!$P$42,"")))&amp;IF(F61="Scenario1PBT5",'Major retrofit'!$Q$42,IF(F61="Scenario2PBT5",'Major retrofit'!$R$42,IF(F61="Scenario3PBT5",'Major retrofit'!$S$42,"")))&amp;IF(F61="Scenario1PBT6",'Major retrofit'!$T$42,IF(F61="Scenario2PBT6",'Major retrofit'!$U$42,IF(F61="Scenario3PBT6",'Major retrofit'!$V$42,"")))&amp;IF(F61="Scenario1PBT7",'Major retrofit'!$W$42,IF(F61="Scenario2PBT7",'Major retrofit'!$X$42,IF(F61="Scenario3PBT7",'Major retrofit'!$Y$42,"")))&amp;IF(F61="Scenario1PBT8",'Major retrofit'!$Z$42,IF(F61="Scenario2PBT8",'Major retrofit'!$AA$42,IF(F61="Scenario3PBT8",'Major retrofit'!$AB$42,"")))&amp;IF(F61="Scenario1PBT9",'Major retrofit'!$AC$42,IF(F61="Scenario2PBT9",'Major retrofit'!$AD$42,IF(F61="Scenario3PBT9",'Major retrofit'!$AE$42,"")))&amp;IF(F61="Scenario1PBT10",'Major retrofit'!$AF$42,IF(F61="Scenario2PBT10",'Major retrofit'!$AG$42,IF(F61="Scenario3PBT10",'Major retrofit'!$AH$42,"")))&amp;IF(F61="Scenario1PBT11",'Major retrofit'!$AI$42,IF(F61="Scenario2PBT11",'Major retrofit'!$AJ$42,IF(F61="Scenario3PBT11",'Major retrofit'!$AK$42,"")))&amp;IF(F61="Scenario1PBT12",'Major retrofit'!$AL$42,IF(F61="Scenario2PBT12",'Major retrofit'!$AM$42,IF(F61="Scenario3PBT12",'Major retrofit'!$AN$42,"")))&amp;IF(F61="Scenario1PBT13",'Major retrofit'!$AO$42,IF(F61="Scenario2PBT13",'Major retrofit'!$AP$42,IF(F61="Scenario3PBT13",'Major retrofit'!$AQ$42,"")))&amp;IF(F61="Scenario1PBT14",'Major retrofit'!$AR$42,IF(F61="Scenario2PBT14",'Major retrofit'!$AS$42,IF(F61="Scenario3PBT14",'Major retrofit'!$AT$42,"")))&amp;IF(F61="Scenario1PBT15",'Major retrofit'!$AU$42,IF(F61="Scenario2PBT15",'Major retrofit'!$AV$42,IF(F61="Scenario3PBT15",'Major retrofit'!$AW$42,"")))</f>
        <v/>
      </c>
      <c r="Z61" s="117">
        <f t="shared" si="20"/>
        <v>0</v>
      </c>
      <c r="AA61" s="178" t="str">
        <f>IF(F61="Scenario1PBT1",'Major retrofit'!$E$101,IF(F61="Scenario2PBT1",'Major retrofit'!$F$101,IF(F61="Scenario3PBT1",'Major retrofit'!$G$101,"")))&amp;IF(F61="Scenario1PBT2",'Major retrofit'!$H$101,IF(F61="Scenario2PBT2",'Major retrofit'!$I$101,IF(F61="Scenario3PBT2",'Major retrofit'!$J$101,"")))&amp;IF(F61="Scenario1PBT3",'Major retrofit'!$K$101,IF(F61="Scenario2PBT3",'Major retrofit'!$L$101,IF(F61="Scenario3PBT3",'Major retrofit'!$M$101,"")))&amp;IF(F61="Scenario1PBT4",'Major retrofit'!$N$101,IF(F61="Scenario2PBT4",'Major retrofit'!$O$101,IF(F61="Scenario3PBT4",'Major retrofit'!$P$101,"")))&amp;IF(F61="Scenario1PBT5",'Major retrofit'!$Q$101,IF(F61="Scenario2PBT5",'Major retrofit'!$R$101,IF(F61="Scenario3PBT5",'Major retrofit'!$S$101,"")))&amp;IF(F61="Scenario1PBT6",'Major retrofit'!$T$101,IF(F61="Scenario2PBT6",'Major retrofit'!$U$101,IF(F61="Scenario3PBT6",'Major retrofit'!$V$101,"")))&amp;IF(F61="Scenario1PBT7",'Major retrofit'!$W$101,IF(F61="Scenario2PBT7",'Major retrofit'!$X$101,IF(F61="Scenario3PBT7",'Major retrofit'!$Y$101,"")))&amp;IF(F61="Scenario1PBT8",'Major retrofit'!$Z$101,IF(F61="Scenario2PBT8",'Major retrofit'!$AA$101,IF(F61="Scenario3PBT8",'Major retrofit'!$AB$101,"")))&amp;IF(F61="Scenario1PBT9",'Major retrofit'!$AC$101,IF(F61="Scenario2PBT9",'Major retrofit'!$AD$101,IF(F61="Scenario3PBT9",'Major retrofit'!$AE$101,"")))&amp;IF(F61="Scenario1PBT10",'Major retrofit'!$AF$101,IF(F61="Scenario2PBT10",'Major retrofit'!$AG$101,IF(F61="Scenario3PBT10",'Major retrofit'!$AH$101,"")))&amp;IF(F61="Scenario1PBT11",'Major retrofit'!$AI$101,IF(F61="Scenario2PBT11",'Major retrofit'!$AJ$101,IF(F61="Scenario3PBT11",'Major retrofit'!$AK$101,"")))&amp;IF(F61="Scenario1PBT12",'Major retrofit'!$AL$101,IF(F61="Scenario2PBT12",'Major retrofit'!$AM$101,IF(F61="Scenario3PBT12",'Major retrofit'!$AN$101,"")))&amp;IF(F61="Scenario1PBT13",'Major retrofit'!$AO$101,IF(F61="Scenario2PBT13",'Major retrofit'!$AP$101,IF(F61="Scenario3PBT13",'Major retrofit'!$AQ$101,"")))&amp;IF(F61="Scenario1PBT14",'Major retrofit'!$AR$101,IF(F61="Scenario2PBT14",'Major retrofit'!$AS$101,IF(F61="Scenario3PBT14",'Major retrofit'!$AT$101,"")))&amp;IF(F61="Scenario1PBT15",'Major retrofit'!$AU$101,IF(F61="Scenario2PBT15",'Major retrofit'!$AV$101,IF(F61="Scenario3PBT15",'Major retrofit'!$AW$101,"")))</f>
        <v/>
      </c>
      <c r="AB61" s="179">
        <f t="shared" si="21"/>
        <v>0</v>
      </c>
      <c r="AC61" s="208">
        <f>IFERROR('Projection_Base-case'!G61-G61,0)</f>
        <v>0</v>
      </c>
      <c r="AD61" s="117">
        <f t="shared" si="24"/>
        <v>0</v>
      </c>
      <c r="AE61" s="117">
        <f>IFERROR(100*AC61/'Projection_Base-case'!G61,0)</f>
        <v>0</v>
      </c>
      <c r="AF61" s="117">
        <f>IFERROR('Projection_Base-case'!I61-I61,0)</f>
        <v>0</v>
      </c>
      <c r="AG61" s="117">
        <f t="shared" si="25"/>
        <v>0</v>
      </c>
      <c r="AH61" s="117">
        <f>IFERROR(100*AF61/'Projection_Base-case'!I61,0)</f>
        <v>0</v>
      </c>
      <c r="AI61" s="117">
        <f>IFERROR('Projection_Base-case'!K61-K61,0)</f>
        <v>0</v>
      </c>
      <c r="AJ61" s="117">
        <f t="shared" si="26"/>
        <v>0</v>
      </c>
      <c r="AK61" s="117">
        <f>IFERROR(100*AI61/'Projection_Base-case'!K61,0)</f>
        <v>0</v>
      </c>
      <c r="AL61" s="117">
        <f>IFERROR(M61-'Projection_Base-case'!M61,0)</f>
        <v>0</v>
      </c>
      <c r="AM61" s="117">
        <f t="shared" si="27"/>
        <v>0</v>
      </c>
      <c r="AN61" s="179">
        <f>IFERROR(IF('Projection_Base-case'!N61&gt;0,100*AM61/'Projection_Base-case'!N61,100*AM61/N61),0)</f>
        <v>0</v>
      </c>
      <c r="AO61" s="206">
        <f>IFERROR('Projection_Base-case'!O61-O61,0)</f>
        <v>0</v>
      </c>
      <c r="AP61" s="117">
        <f t="shared" si="28"/>
        <v>0</v>
      </c>
      <c r="AQ61" s="117">
        <f>IFERROR(100*AO61/'Projection_Base-case'!O61,0)</f>
        <v>0</v>
      </c>
      <c r="AR61" s="117">
        <f>IFERROR('Projection_Base-case'!Q61-Q61,0)</f>
        <v>0</v>
      </c>
      <c r="AS61" s="117">
        <f t="shared" si="29"/>
        <v>0</v>
      </c>
      <c r="AT61" s="117">
        <f>IFERROR(100*AR61/'Projection_Base-case'!Q61,0)</f>
        <v>0</v>
      </c>
      <c r="AU61" s="117">
        <f>IFERROR('Projection_Base-case'!S61-S61,0)</f>
        <v>0</v>
      </c>
      <c r="AV61" s="117">
        <f t="shared" si="30"/>
        <v>0</v>
      </c>
      <c r="AW61" s="118">
        <f>IFERROR(100*AU61/'Projection_Base-case'!S61,0)</f>
        <v>0</v>
      </c>
      <c r="AX61" s="206">
        <f>IFERROR('Projection_Base-case'!U61-U61,0)</f>
        <v>0</v>
      </c>
      <c r="AY61" s="117">
        <f t="shared" si="31"/>
        <v>0</v>
      </c>
      <c r="AZ61" s="117">
        <f>IFERROR(100*AX61/'Projection_Base-case'!U61,0)</f>
        <v>0</v>
      </c>
      <c r="BA61" s="117">
        <f>IFERROR('Projection_Base-case'!W61-W61,0)</f>
        <v>0</v>
      </c>
      <c r="BB61" s="117">
        <f t="shared" si="32"/>
        <v>0</v>
      </c>
      <c r="BC61" s="117">
        <f>IFERROR(100*BA61/'Projection_Base-case'!W61,0)</f>
        <v>0</v>
      </c>
      <c r="BD61" s="117">
        <f>IFERROR('Projection_Base-case'!Y61-Y61,0)</f>
        <v>0</v>
      </c>
      <c r="BE61" s="117">
        <f t="shared" si="33"/>
        <v>0</v>
      </c>
      <c r="BF61" s="117">
        <f>IFERROR(100*BD61/'Projection_Base-case'!Y61,0)</f>
        <v>0</v>
      </c>
      <c r="BG61" s="178">
        <f t="shared" si="22"/>
        <v>0</v>
      </c>
      <c r="BH61" s="179">
        <f t="shared" si="23"/>
        <v>0</v>
      </c>
    </row>
    <row r="62" spans="1:60" ht="15" thickBot="1">
      <c r="A62" s="205">
        <v>57</v>
      </c>
      <c r="B62" s="119">
        <f>IF('Projection_Base-case'!B62&lt;&gt;"",'Projection_Base-case'!B62,0)</f>
        <v>0</v>
      </c>
      <c r="C62" s="119">
        <f>IF('Projection_Base-case'!C62&lt;&gt;"",'Projection_Base-case'!C62,0)</f>
        <v>0</v>
      </c>
      <c r="D62" s="119">
        <f>IF('Projection_Base-case'!D62&lt;&gt;"",'Projection_Base-case'!D62,0)</f>
        <v>0</v>
      </c>
      <c r="E62" s="263" t="str">
        <f>IF(AND('Résultats major'!$AC$3="OUI",'Résultats major'!E61&lt;&gt;""),'Résultats major'!E61,IF(OR(D62="PBT1",D62="PBT2",D62="PBT3",D62="PBT4",D62="PBT5",D62="PBT6",D62="PBT7",D62="PBT8",D62="PBT10"),"Scenario1",IF(D62="PBT9","Scenario2","")))</f>
        <v/>
      </c>
      <c r="F62" s="202" t="str">
        <f t="shared" si="10"/>
        <v>0</v>
      </c>
      <c r="G62" s="177" t="str">
        <f>IF(F62="Scenario1PBT1",'Major retrofit'!$E$6,IF(F62="Scenario2PBT1",'Major retrofit'!$F$6,IF(F62="Scenario3PBT1",'Major retrofit'!$G$6,"")))&amp;IF(F62="Scenario1PBT2",'Major retrofit'!$H$6,IF(F62="Scenario2PBT2",'Major retrofit'!$I$6,IF(F62="Scenario3PBT2",'Major retrofit'!$J$6,"")))&amp;IF(F62="Scenario1PBT3",'Major retrofit'!$K$6,IF(F62="Scenario2PBT3",'Major retrofit'!$L$6,IF(F62="Scenario3PBT3",'Major retrofit'!$M$6,"")))&amp;IF(F62="Scenario1PBT4",'Major retrofit'!$N$6,IF(F62="Scenario2PBT4",'Major retrofit'!$O$6,IF(F62="Scenario3PBT4",'Major retrofit'!$P$6,"")))&amp;IF(F62="Scenario1PBT5",'Major retrofit'!$Q$6,IF(F62="Scenario2PBT5",'Major retrofit'!$R$6,IF(F62="Scenario3PBT5",'Major retrofit'!$S$6,"")))&amp;IF(F62="Scenario1PBT6",'Major retrofit'!$T$6,IF(F62="Scenario2PBT6",'Major retrofit'!$U$6,IF(F62="Scenario3PBT6",'Major retrofit'!$V$6,"")))&amp;IF(F62="Scenario1PBT7",'Major retrofit'!$W$6,IF(F62="Scenario2PBT7",'Major retrofit'!$X$6,IF(F62="Scenario3PBT7",'Major retrofit'!$Y$6,"")))&amp;IF(F62="Scenario1PBT8",'Major retrofit'!$Z$6,IF(F62="Scenario2PBT8",'Major retrofit'!$AA$6,IF(F62="Scenario3PBT8",'Major retrofit'!$AB$6,"")))&amp;IF(F62="Scenario1PBT9",'Major retrofit'!$AC$6,IF(F62="Scenario2PBT9",'Major retrofit'!$AD$6,IF(F62="Scenario3PBT9",'Major retrofit'!$AE$6,"")))&amp;IF(F62="Scenario1PBT10",'Major retrofit'!$AF$6,IF(F62="Scenario2PBT10",'Major retrofit'!$AG$6,IF(F62="Scenario3PBT10",'Major retrofit'!$AH$6,"")))&amp;IF(F62="Scenario1PBT11",'Major retrofit'!$AI$6,IF(F62="Scenario2PBT11",'Major retrofit'!$AJ$6,IF(F62="Scenario3PBT11",'Major retrofit'!$AK$6,"")))&amp;IF(F62="Scenario1PBT12",'Major retrofit'!$AL$6,IF(F62="Scenario2PBT12",'Major retrofit'!$AM$6,IF(F62="Scenario3PBT12",'Major retrofit'!$AN$6,"")))&amp;IF(F62="Scenario1PBT13",'Major retrofit'!$AO$6,IF(F62="Scenario2PBT13",'Major retrofit'!$AP$6,IF(F62="Scenario3PBT13",'Major retrofit'!$AQ$6,"")))&amp;IF(F62="Scenario1PBT14",'Major retrofit'!$AR$6,IF(F62="Scenario2PBT14",'Major retrofit'!$AS$6,IF(F62="Scenario3PBT14",'Major retrofit'!$AT$6,"")))&amp;IF(F62="Scenario1PBT15",'Major retrofit'!$AU$6,IF(F62="Scenario2PBT15",'Major retrofit'!$AV$6,IF(F62="Scenario3PBT15",'Major retrofit'!$AW$6,"")))</f>
        <v/>
      </c>
      <c r="H62" s="117">
        <f t="shared" si="11"/>
        <v>0</v>
      </c>
      <c r="I62" s="178" t="str">
        <f>IF(F62="Scenario1PBT1",'Major retrofit'!$E$16,IF(F62="Scenario2PBT1",'Major retrofit'!$F$16,IF(F62="Scenario3PBT1",'Major retrofit'!$G$16,"")))&amp;IF(F62="Scenario1PBT2",'Major retrofit'!$H$16,IF(F62="Scenario2PBT2",'Major retrofit'!$I$16,IF(F62="Scenario3PBT2",'Major retrofit'!$J$16,"")))&amp;IF(F62="Scenario1PBT3",'Major retrofit'!$K$16,IF(F62="Scenario2PBT3",'Major retrofit'!$L$16,IF(F62="Scenario3PBT3",'Major retrofit'!$M$16,"")))&amp;IF(F62="Scenario1PBT4",'Major retrofit'!$N$16,IF(F62="Scenario2PBT4",'Major retrofit'!$O$16,IF(F62="Scenario3PBT4",'Major retrofit'!$P$16,"")))&amp;IF(F62="Scenario1PBT5",'Major retrofit'!$Q$16,IF(F62="Scenario2PBT5",'Major retrofit'!$R$16,IF(F62="Scenario3PBT5",'Major retrofit'!$S$16,"")))&amp;IF(F62="Scenario1PBT6",'Major retrofit'!$T$16,IF(F62="Scenario2PBT6",'Major retrofit'!$U$16,IF(F62="Scenario3PBT6",'Major retrofit'!$V$16,"")))&amp;IF(F62="Scenario1PBT7",'Major retrofit'!$W$16,IF(F62="Scenario2PBT7",'Major retrofit'!$X$16,IF(F62="Scenario3PBT7",'Major retrofit'!$Y$16,"")))&amp;IF(F62="Scenario1PBT8",'Major retrofit'!$Z$16,IF(F62="Scenario2PBT8",'Major retrofit'!$AA$16,IF(F62="Scenario3PBT8",'Major retrofit'!$AB$16,"")))&amp;IF(F62="Scenario1PBT9",'Major retrofit'!$AC$16,IF(F62="Scenario2PBT9",'Major retrofit'!$AD$16,IF(F62="Scenario3PBT9",'Major retrofit'!$AE$16,"")))&amp;IF(F62="Scenario1PBT10",'Major retrofit'!$AF$16,IF(F62="Scenario2PBT10",'Major retrofit'!$AG$16,IF(F62="Scenario3PBT10",'Major retrofit'!$AH$16,"")))&amp;IF(F62="Scenario1PBT11",'Major retrofit'!$AI$16,IF(F62="Scenario2PBT11",'Major retrofit'!$AJ$16,IF(F62="Scenario3PBT11",'Major retrofit'!$AK$16,"")))&amp;IF(F62="Scenario1PBT12",'Major retrofit'!$AL$16,IF(F62="Scenario2PBT12",'Major retrofit'!$AM$16,IF(F62="Scenario3PBT12",'Major retrofit'!$AN$16,"")))&amp;IF(F62="Scenario1PBT13",'Major retrofit'!$AO$16,IF(F62="Scenario2PBT13",'Major retrofit'!$AP$16,IF(F62="Scenario3PBT13",'Major retrofit'!$AQ$16,"")))&amp;IF(F62="Scenario1PBT14",'Major retrofit'!$AR$16,IF(F62="Scenario2PBT14",'Major retrofit'!$AS$16,IF(F62="Scenario3PBT14",'Major retrofit'!$AT$16,"")))&amp;IF(F62="Scenario1PBT15",'Major retrofit'!$AU$16,IF(F62="Scenario2PBT15",'Major retrofit'!$AV$16,IF(F62="Scenario3PBT15",'Major retrofit'!$AW$16,"")))</f>
        <v/>
      </c>
      <c r="J62" s="117">
        <f t="shared" si="12"/>
        <v>0</v>
      </c>
      <c r="K62" s="117" t="str">
        <f>IF(F62="Scenario1PBT1",'Major retrofit'!$E$18,IF(F62="Scenario2PBT1",'Major retrofit'!$F$18,IF(F62="Scenario3PBT1",'Major retrofit'!$G$18,"")))&amp;IF(F62="Scenario1PBT2",'Major retrofit'!$H$18,IF(F62="Scenario2PBT2",'Major retrofit'!$I$18,IF(F62="Scenario3PBT2",'Major retrofit'!$J$18,"")))&amp;IF(F62="Scenario1PBT3",'Major retrofit'!$K$18,IF(F62="Scenario2PBT3",'Major retrofit'!$L$18,IF(F62="Scenario3PBT3",'Major retrofit'!$M$18,"")))&amp;IF(F62="Scenario1PBT4",'Major retrofit'!$N$18,IF(F62="Scenario2PBT4",'Major retrofit'!$O$18,IF(F62="Scenario3PBT4",'Major retrofit'!$P$18,"")))&amp;IF(F62="Scenario1PBT5",'Major retrofit'!$Q$18,IF(F62="Scenario2PBT5",'Major retrofit'!$R$18,IF(F62="Scenario3PBT5",'Major retrofit'!$S$18,"")))&amp;IF(F62="Scenario1PBT6",'Major retrofit'!$T$18,IF(F62="Scenario2PBT6",'Major retrofit'!$U$18,IF(F62="Scenario3PBT6",'Major retrofit'!$V$18,"")))&amp;IF(F62="Scenario1PBT7",'Major retrofit'!$W$18,IF(F62="Scenario2PBT7",'Major retrofit'!$X$18,IF(F62="Scenario3PBT7",'Major retrofit'!$Y$18,"")))&amp;IF(F62="Scenario1PBT8",'Major retrofit'!$Z$18,IF(F62="Scenario2PBT8",'Major retrofit'!$AA$18,IF(F62="Scenario3PBT8",'Major retrofit'!$AB$18,"")))&amp;IF(F62="Scenario1PBT9",'Major retrofit'!$AC$18,IF(F62="Scenario2PBT9",'Major retrofit'!$AD$18,IF(F62="Scenario3PBT9",'Major retrofit'!$AE$18,"")))&amp;IF(F62="Scenario1PBT10",'Major retrofit'!$AF$18,IF(F62="Scenario2PBT10",'Major retrofit'!$AG$18,IF(F62="Scenario3PBT10",'Major retrofit'!$AH$18,"")))&amp;IF(F62="Scenario1PBT11",'Major retrofit'!$AI$18,IF(F62="Scenario2PBT11",'Major retrofit'!$AJ$18,IF(F62="Scenario3PBT11",'Major retrofit'!$AK$18,"")))&amp;IF(F62="Scenario1PBT12",'Major retrofit'!$AL$18,IF(F62="Scenario2PBT12",'Major retrofit'!$AM$18,IF(F62="Scenario3PBT12",'Major retrofit'!$AN$18,"")))&amp;IF(F62="Scenario1PBT13",'Major retrofit'!$AO$18,IF(F62="Scenario2PBT13",'Major retrofit'!$AP$18,IF(F62="Scenario3PBT13",'Major retrofit'!$AQ$18,"")))&amp;IF(F62="Scenario1PBT14",'Major retrofit'!$AR$18,IF(F62="Scenario2PBT14",'Major retrofit'!$AS$18,IF(F62="Scenario3PBT14",'Major retrofit'!$AT$18,"")))&amp;IF(F62="Scenario1PBT15",'Major retrofit'!$AU$18,IF(F62="Scenario2PBT15",'Major retrofit'!$AV$18,IF(F62="Scenario3PBT15",'Major retrofit'!$AW$18,"")))</f>
        <v/>
      </c>
      <c r="L62" s="117">
        <f t="shared" si="13"/>
        <v>0</v>
      </c>
      <c r="M62" s="117" t="str">
        <f>IF(F62="Scenario1PBT1",'Major retrofit'!$E$20,IF(F62="Scenario2PBT1",'Major retrofit'!$F$20,IF(F62="Scenario3PBT1",'Major retrofit'!$G$20,"")))&amp;IF(F62="Scenario1PBT2",'Major retrofit'!$H$20,IF(F62="Scenario2PBT2",'Major retrofit'!$I$20,IF(F62="Scenario3PBT2",'Major retrofit'!$J$20,"")))&amp;IF(F62="Scenario1PBT3",'Major retrofit'!$K$20,IF(F62="Scenario2PBT3",'Major retrofit'!$L$20,IF(F62="Scenario3PBT3",'Major retrofit'!$M$20,"")))&amp;IF(F62="Scenario1PBT4",'Major retrofit'!$N$20,IF(F62="Scenario2PBT4",'Major retrofit'!$O$20,IF(F62="Scenario3PBT4",'Major retrofit'!$P$20,"")))&amp;IF(F62="Scenario1PBT5",'Major retrofit'!$Q$20,IF(F62="Scenario2PBT5",'Major retrofit'!$R$20,IF(F62="Scenario3PBT5",'Major retrofit'!$S$20,"")))&amp;IF(F62="Scenario1PBT6",'Major retrofit'!$T$20,IF(F62="Scenario2PBT6",'Major retrofit'!$U$20,IF(F62="Scenario3PBT6",'Major retrofit'!$V$20,"")))&amp;IF(F62="Scenario1PBT7",'Major retrofit'!$W$20,IF(F62="Scenario2PBT7",'Major retrofit'!$X$20,IF(F62="Scenario3PBT7",'Major retrofit'!$Y$20,"")))&amp;IF(F62="Scenario1PBT8",'Major retrofit'!$Z$20,IF(F62="Scenario2PBT8",'Major retrofit'!$AA$20,IF(F62="Scenario3PBT8",'Major retrofit'!$AB$20,"")))&amp;IF(F62="Scenario1PBT9",'Major retrofit'!$AC$20,IF(F62="Scenario2PBT9",'Major retrofit'!$AD$20,IF(F62="Scenario3PBT9",'Major retrofit'!$AE$20,"")))&amp;IF(F62="Scenario1PBT10",'Major retrofit'!$AF$20,IF(F62="Scenario2PBT10",'Major retrofit'!$AG$20,IF(F62="Scenario3PBT10",'Major retrofit'!$AH$20,"")))&amp;IF(F62="Scenario1PBT11",'Major retrofit'!$AI$20,IF(F62="Scenario2PBT11",'Major retrofit'!$AJ$20,IF(F62="Scenario3PBT11",'Major retrofit'!$AK$20,"")))&amp;IF(F62="Scenario1PBT12",'Major retrofit'!$AL$20,IF(F62="Scenario2PBT12",'Major retrofit'!$AM$20,IF(F62="Scenario3PBT12",'Major retrofit'!$AN$20,"")))&amp;IF(F62="Scenario1PBT13",'Major retrofit'!$AO$20,IF(F62="Scenario2PBT13",'Major retrofit'!$AP$20,IF(F62="Scenario3PBT13",'Major retrofit'!$AQ$20,"")))&amp;IF(F62="Scenario1PBT14",'Major retrofit'!$AR$20,IF(F62="Scenario2PBT14",'Major retrofit'!$AS$20,IF(F62="Scenario3PBT14",'Major retrofit'!$AT$20,"")))&amp;IF(F62="Scenario1PBT15",'Major retrofit'!$AU$20,IF(F62="Scenario2PBT15",'Major retrofit'!$AV$20,IF(F62="Scenario3PBT15",'Major retrofit'!$AW$20,"")))</f>
        <v/>
      </c>
      <c r="N62" s="118">
        <f t="shared" si="14"/>
        <v>0</v>
      </c>
      <c r="O62" s="206" t="str">
        <f>IF(F62="Scenario1PBT1",'Major retrofit'!$E$23,IF(F62="Scenario2PBT1",'Major retrofit'!$F$23,IF(F62="Scenario3PBT1",'Major retrofit'!$G$23,"")))&amp;IF(F62="Scenario1PBT2",'Major retrofit'!$H$23,IF(F62="Scenario2PBT2",'Major retrofit'!$I$23,IF(F62="Scenario3PBT2",'Major retrofit'!$J$23,"")))&amp;IF(F62="Scenario1PBT3",'Major retrofit'!$K$23,IF(F62="Scenario2PBT3",'Major retrofit'!$L$23,IF(F62="Scenario3PBT3",'Major retrofit'!$M$23,"")))&amp;IF(F62="Scenario1PBT4",'Major retrofit'!$N$23,IF(F62="Scenario2PBT4",'Major retrofit'!$O$23,IF(F62="Scenario3PBT4",'Major retrofit'!$P$23,"")))&amp;IF(F62="Scenario1PBT5",'Major retrofit'!$Q$23,IF(F62="Scenario2PBT5",'Major retrofit'!$R$23,IF(F62="Scenario3PBT5",'Major retrofit'!$S$23,"")))&amp;IF(F62="Scenario1PBT6",'Major retrofit'!$T$23,IF(F62="Scenario2PBT6",'Major retrofit'!$U$23,IF(F62="Scenario3PBT6",'Major retrofit'!$V$23,"")))&amp;IF(F62="Scenario1PBT7",'Major retrofit'!$W$23,IF(F62="Scenario2PBT7",'Major retrofit'!$X$23,IF(F62="Scenario3PBT7",'Major retrofit'!$Y$23,"")))&amp;IF(F62="Scenario1PBT8",'Major retrofit'!$Z$23,IF(F62="Scenario2PBT8",'Major retrofit'!$AA$23,IF(F62="Scenario3PBT8",'Major retrofit'!$AB$23,"")))&amp;IF(F62="Scenario1PBT9",'Major retrofit'!$AC$23,IF(F62="Scenario2PBT9",'Major retrofit'!$AD$23,IF(F62="Scenario3PBT9",'Major retrofit'!$AE$23,"")))&amp;IF(F62="Scenario1PBT10",'Major retrofit'!$AF$23,IF(F62="Scenario2PBT10",'Major retrofit'!$AG$23,IF(F62="Scenario3PBT10",'Major retrofit'!$AH$23,"")))&amp;IF(F62="Scenario1PBT11",'Major retrofit'!$AI$23,IF(F62="Scenario2PBT11",'Major retrofit'!$AJ$23,IF(F62="Scenario3PBT11",'Major retrofit'!$AK$23,"")))&amp;IF(F62="Scenario1PBT12",'Major retrofit'!$AL$23,IF(F62="Scenario2PBT12",'Major retrofit'!$AM$23,IF(F62="Scenario3PBT12",'Major retrofit'!$AN$23,"")))&amp;IF(F62="Scenario1PBT13",'Major retrofit'!$AO$23,IF(F62="Scenario2PBT13",'Major retrofit'!$AP$23,IF(F62="Scenario3PBT13",'Major retrofit'!$AQ$23,"")))&amp;IF(F62="Scenario1PBT14",'Major retrofit'!$AR$23,IF(F62="Scenario2PBT14",'Major retrofit'!$AS$23,IF(F62="Scenario3PBT14",'Major retrofit'!$AT$23,"")))&amp;IF(F62="Scenario1PBT15",'Major retrofit'!$AU$23,IF(F62="Scenario2PBT15",'Major retrofit'!$AV$23,IF(F62="Scenario3PBT15",'Major retrofit'!$AW$23,"")))</f>
        <v/>
      </c>
      <c r="P62" s="117">
        <f t="shared" si="15"/>
        <v>0</v>
      </c>
      <c r="Q62" s="117" t="str">
        <f>IF(F62="Scenario1PBT1",'Major retrofit'!$E$25,IF(F62="Scenario2PBT1",'Major retrofit'!$F$25,IF(F62="Scenario3PBT1",'Major retrofit'!$G$25,"")))&amp;IF(F62="Scenario1PBT2",'Major retrofit'!$H$25,IF(F62="Scenario2PBT2",'Major retrofit'!$I$25,IF(F62="Scenario3PBT2",'Major retrofit'!$J$25,"")))&amp;IF(F62="Scenario1PBT3",'Major retrofit'!$K$25,IF(F62="Scenario2PBT3",'Major retrofit'!$L$25,IF(F62="Scenario3PBT3",'Major retrofit'!$M$25,"")))&amp;IF(F62="Scenario1PBT4",'Major retrofit'!$N$25,IF(F62="Scenario2PBT4",'Major retrofit'!$O$25,IF(F62="Scenario3PBT4",'Major retrofit'!$P$25,"")))&amp;IF(F62="Scenario1PBT5",'Major retrofit'!$Q$25,IF(F62="Scenario2PBT5",'Major retrofit'!$R$25,IF(F62="Scenario3PBT5",'Major retrofit'!$S$25,"")))&amp;IF(F62="Scenario1PBT6",'Major retrofit'!$T$25,IF(F62="Scenario2PBT6",'Major retrofit'!$U$25,IF(F62="Scenario3PBT6",'Major retrofit'!$V$25,"")))&amp;IF(F62="Scenario1PBT7",'Major retrofit'!$W$25,IF(F62="Scenario2PBT7",'Major retrofit'!$X$25,IF(F62="Scenario3PBT7",'Major retrofit'!$Y$25,"")))&amp;IF(F62="Scenario1PBT8",'Major retrofit'!$Z$25,IF(F62="Scenario2PBT8",'Major retrofit'!$AA$25,IF(F62="Scenario3PBT8",'Major retrofit'!$AB$25,"")))&amp;IF(F62="Scenario1PBT9",'Major retrofit'!$AC$25,IF(F62="Scenario2PBT9",'Major retrofit'!$AD$25,IF(F62="Scenario3PBT9",'Major retrofit'!$AE$25,"")))&amp;IF(F62="Scenario1PBT10",'Major retrofit'!$AF$25,IF(F62="Scenario2PBT10",'Major retrofit'!$AG$25,IF(F62="Scenario3PBT10",'Major retrofit'!$AH$25,"")))&amp;IF(F62="Scenario1PBT11",'Major retrofit'!$AI$25,IF(F62="Scenario2PBT11",'Major retrofit'!$AJ$25,IF(F62="Scenario3PBT11",'Major retrofit'!$AK$25,"")))&amp;IF(F62="Scenario1PBT12",'Major retrofit'!$AL$25,IF(F62="Scenario2PBT12",'Major retrofit'!$AM$25,IF(F62="Scenario3PBT12",'Major retrofit'!$AN$25,"")))&amp;IF(F62="Scenario1PBT13",'Major retrofit'!$AO$25,IF(F62="Scenario2PBT13",'Major retrofit'!$AP$25,IF(F62="Scenario3PBT13",'Major retrofit'!$AQ$25,"")))&amp;IF(F62="Scenario1PBT14",'Major retrofit'!$AR$25,IF(F62="Scenario2PBT14",'Major retrofit'!$AS$25,IF(F62="Scenario3PBT14",'Major retrofit'!$AT$25,"")))&amp;IF(F62="Scenario1PBT15",'Major retrofit'!$AU$25,IF(F62="Scenario2PBT15",'Major retrofit'!$AV$25,IF(F62="Scenario3PBT15",'Major retrofit'!$AW$25,"")))</f>
        <v/>
      </c>
      <c r="R62" s="117">
        <f t="shared" si="16"/>
        <v>0</v>
      </c>
      <c r="S62" s="117" t="str">
        <f>IF(F62="Scenario1PBT1",'Major retrofit'!$E$27,IF(F62="Scenario2PBT1",'Major retrofit'!$F$27,IF(F62="Scenario3PBT1",'Major retrofit'!$G$27,"")))&amp;IF(F62="Scenario1PBT2",'Major retrofit'!$H$27,IF(F62="Scenario2PBT2",'Major retrofit'!$I$27,IF(F62="Scenario3PBT2",'Major retrofit'!$J$27,"")))&amp;IF(F62="Scenario1PBT3",'Major retrofit'!$K$27,IF(F62="Scenario2PBT3",'Major retrofit'!$L$27,IF(F62="Scenario3PBT3",'Major retrofit'!$M$27,"")))&amp;IF(F62="Scenario1PBT4",'Major retrofit'!$N$27,IF(F62="Scenario2PBT4",'Major retrofit'!$O$27,IF(F62="Scenario3PBT4",'Major retrofit'!$P$27,"")))&amp;IF(F62="Scenario1PBT5",'Major retrofit'!$Q$27,IF(F62="Scenario2PBT5",'Major retrofit'!$R$27,IF(F62="Scenario3PBT5",'Major retrofit'!$S$27,"")))&amp;IF(F62="Scenario1PBT6",'Major retrofit'!$T$27,IF(F62="Scenario2PBT6",'Major retrofit'!$U$27,IF(F62="Scenario3PBT6",'Major retrofit'!$V$27,"")))&amp;IF(F62="Scenario1PBT7",'Major retrofit'!$W$27,IF(F62="Scenario2PBT7",'Major retrofit'!$X$27,IF(F62="Scenario3PBT7",'Major retrofit'!$Y$27,"")))&amp;IF(F62="Scenario1PBT8",'Major retrofit'!$Z$27,IF(F62="Scenario2PBT8",'Major retrofit'!$AA$27,IF(F62="Scenario3PBT8",'Major retrofit'!$AB$27,"")))&amp;IF(F62="Scenario1PBT9",'Major retrofit'!$AC$27,IF(F62="Scenario2PBT9",'Major retrofit'!$AD$27,IF(F62="Scenario3PBT9",'Major retrofit'!$AE$27,"")))&amp;IF(F62="Scenario1PBT10",'Major retrofit'!$AF$27,IF(F62="Scenario2PBT10",'Major retrofit'!$AG$27,IF(F62="Scenario3PBT10",'Major retrofit'!$AH$27,"")))&amp;IF(F62="Scenario1PBT11",'Major retrofit'!$AI$27,IF(F62="Scenario2PBT11",'Major retrofit'!$AJ$27,IF(F62="Scenario3PBT11",'Major retrofit'!$AK$27,"")))&amp;IF(F62="Scenario1PBT12",'Major retrofit'!$AL$27,IF(F62="Scenario2PBT12",'Major retrofit'!$AM$27,IF(F62="Scenario3PBT12",'Major retrofit'!$AN$27,"")))&amp;IF(F62="Scenario1PBT13",'Major retrofit'!$AO$27,IF(F62="Scenario2PBT13",'Major retrofit'!$AP$27,IF(F62="Scenario3PBT13",'Major retrofit'!$AQ$27,"")))&amp;IF(F62="Scenario1PBT14",'Major retrofit'!$AR$27,IF(F62="Scenario2PBT14",'Major retrofit'!$AS$27,IF(F62="Scenario3PBT14",'Major retrofit'!$AT$27,"")))&amp;IF(F62="Scenario1PBT15",'Major retrofit'!$AU$27,IF(F62="Scenario2PBT15",'Major retrofit'!$AV$27,IF(F62="Scenario3PBT15",'Major retrofit'!$AW$27,"")))</f>
        <v/>
      </c>
      <c r="T62" s="207">
        <f t="shared" si="17"/>
        <v>0</v>
      </c>
      <c r="U62" s="206" t="str">
        <f>IF(F62="Scenario1PBT1",'Major retrofit'!$E$38,IF(F62="Scenario2PBT1",'Major retrofit'!$F$38,IF(F62="Scenario3PBT1",'Major retrofit'!$G$38,"")))&amp;IF(F62="Scenario1PBT2",'Major retrofit'!$H$38,IF(F62="Scenario2PBT2",'Major retrofit'!$I$38,IF(F62="Scenario3PBT2",'Major retrofit'!$J$38,"")))&amp;IF(F62="Scenario1PBT3",'Major retrofit'!$K$38,IF(F62="Scenario2PBT3",'Major retrofit'!$L$38,IF(F62="Scenario3PBT3",'Major retrofit'!$M$38,"")))&amp;IF(F62="Scenario1PBT4",'Major retrofit'!$N$38,IF(F62="Scenario2PBT4",'Major retrofit'!$O$38,IF(F62="Scenario3PBT4",'Major retrofit'!$P$38,"")))&amp;IF(F62="Scenario1PBT5",'Major retrofit'!$Q$38,IF(F62="Scenario2PBT5",'Major retrofit'!$R$38,IF(F62="Scenario3PBT5",'Major retrofit'!$S$38,"")))&amp;IF(F62="Scenario1PBT6",'Major retrofit'!$T$38,IF(F62="Scenario2PBT6",'Major retrofit'!$U$38,IF(F62="Scenario3PBT6",'Major retrofit'!$V$38,"")))&amp;IF(F62="Scenario1PBT7",'Major retrofit'!$W$38,IF(F62="Scenario2PBT7",'Major retrofit'!$X$38,IF(F62="Scenario3PBT7",'Major retrofit'!$Y$38,"")))&amp;IF(F62="Scenario1PBT8",'Major retrofit'!$Z$38,IF(F62="Scenario2PBT8",'Major retrofit'!$AA$38,IF(F62="Scenario3PBT8",'Major retrofit'!$AB$38,"")))&amp;IF(F62="Scenario1PBT9",'Major retrofit'!$AC$38,IF(F62="Scenario2PBT9",'Major retrofit'!$AD$38,IF(F62="Scenario3PBT9",'Major retrofit'!$AE$38,"")))&amp;IF(F62="Scenario1PBT10",'Major retrofit'!$AF$38,IF(F62="Scenario2PBT10",'Major retrofit'!$AG$38,IF(F62="Scenario3PBT10",'Major retrofit'!$AH$38,"")))&amp;IF(F62="Scenario1PBT11",'Major retrofit'!$AI$38,IF(F62="Scenario2PBT11",'Major retrofit'!$AJ$38,IF(F62="Scenario3PBT11",'Major retrofit'!$AK$38,"")))&amp;IF(F62="Scenario1PBT12",'Major retrofit'!$AL$38,IF(F62="Scenario2PBT12",'Major retrofit'!$AM$38,IF(F62="Scenario3PBT12",'Major retrofit'!$AN$38,"")))&amp;IF(F62="Scenario1PBT13",'Major retrofit'!$AO$38,IF(F62="Scenario2PBT13",'Major retrofit'!$AP$38,IF(F62="Scenario3PBT13",'Major retrofit'!$AQ$38,"")))&amp;IF(F62="Scenario1PBT14",'Major retrofit'!$AR$38,IF(F62="Scenario2PBT14",'Major retrofit'!$AS$38,IF(F62="Scenario3PBT14",'Major retrofit'!$AT$38,"")))&amp;IF(F62="Scenario1PBT15",'Major retrofit'!$AU$38,IF(F62="Scenario2PBT15",'Major retrofit'!$AV$38,IF(F62="Scenario3PBT15",'Major retrofit'!$AW$38,"")))</f>
        <v/>
      </c>
      <c r="V62" s="117">
        <f t="shared" si="18"/>
        <v>0</v>
      </c>
      <c r="W62" s="117" t="str">
        <f>IF(F62="Scenario1PBT1",'Major retrofit'!$E$40,IF(F62="Scenario2PBT1",'Major retrofit'!$F$40,IF(F62="Scenario3PBT1",'Major retrofit'!$G$40,"")))&amp;IF(F62="Scenario1PBT2",'Major retrofit'!$H$40,IF(F62="Scenario2PBT2",'Major retrofit'!$I$40,IF(F62="Scenario3PBT2",'Major retrofit'!$J$40,"")))&amp;IF(F62="Scenario1PBT3",'Major retrofit'!$K$40,IF(F62="Scenario2PBT3",'Major retrofit'!$L$40,IF(F62="Scenario3PBT3",'Major retrofit'!$M$40,"")))&amp;IF(F62="Scenario1PBT4",'Major retrofit'!$N$40,IF(F62="Scenario2PBT4",'Major retrofit'!$O$40,IF(F62="Scenario3PBT4",'Major retrofit'!$P$40,"")))&amp;IF(F62="Scenario1PBT5",'Major retrofit'!$Q$40,IF(F62="Scenario2PBT5",'Major retrofit'!$R$40,IF(F62="Scenario3PBT5",'Major retrofit'!$S$40,"")))&amp;IF(F62="Scenario1PBT6",'Major retrofit'!$T$40,IF(F62="Scenario2PBT6",'Major retrofit'!$U$40,IF(F62="Scenario3PBT6",'Major retrofit'!$V$40,"")))&amp;IF(F62="Scenario1PBT7",'Major retrofit'!$W$40,IF(F62="Scenario2PBT7",'Major retrofit'!$X$40,IF(F62="Scenario3PBT7",'Major retrofit'!$Y$40,"")))&amp;IF(F62="Scenario1PBT8",'Major retrofit'!$Z$40,IF(F62="Scenario2PBT8",'Major retrofit'!$AA$40,IF(F62="Scenario3PBT8",'Major retrofit'!$AB$40,"")))&amp;IF(F62="Scenario1PBT9",'Major retrofit'!$AC$40,IF(F62="Scenario2PBT9",'Major retrofit'!$AD$40,IF(F62="Scenario3PBT9",'Major retrofit'!$AE$40,"")))&amp;IF(F62="Scenario1PBT10",'Major retrofit'!$AF$40,IF(F62="Scenario2PBT10",'Major retrofit'!$AG$40,IF(F62="Scenario3PBT10",'Major retrofit'!$AH$40,"")))&amp;IF(F62="Scenario1PBT11",'Major retrofit'!$AI$40,IF(F62="Scenario2PBT11",'Major retrofit'!$AJ$40,IF(F62="Scenario3PBT11",'Major retrofit'!$AK$40,"")))&amp;IF(F62="Scenario1PBT12",'Major retrofit'!$AL$40,IF(F62="Scenario2PBT12",'Major retrofit'!$AM$40,IF(F62="Scenario3PBT12",'Major retrofit'!$AN$40,"")))&amp;IF(F62="Scenario1PBT13",'Major retrofit'!$AO$40,IF(F62="Scenario2PBT13",'Major retrofit'!$AP$40,IF(F62="Scenario3PBT13",'Major retrofit'!$AQ$40,"")))&amp;IF(F62="Scenario1PBT14",'Major retrofit'!$AR$40,IF(F62="Scenario2PBT14",'Major retrofit'!$AS$40,IF(F62="Scenario3PBT14",'Major retrofit'!$AT$40,"")))&amp;IF(F62="Scenario1PBT15",'Major retrofit'!$AU$40,IF(F62="Scenario2PBT15",'Major retrofit'!$AV$40,IF(F62="Scenario3PBT15",'Major retrofit'!$AW$40,"")))</f>
        <v/>
      </c>
      <c r="X62" s="117">
        <f t="shared" si="19"/>
        <v>0</v>
      </c>
      <c r="Y62" s="117" t="str">
        <f>IF(F62="Scenario1PBT1",'Major retrofit'!$E$42,IF(F62="Scenario2PBT1",'Major retrofit'!$F$42,IF(F62="Scenario3PBT1",'Major retrofit'!$G$42,"")))&amp;IF(F62="Scenario1PBT2",'Major retrofit'!$H$42,IF(F62="Scenario2PBT2",'Major retrofit'!$I$42,IF(F62="Scenario3PBT2",'Major retrofit'!$J$42,"")))&amp;IF(F62="Scenario1PBT3",'Major retrofit'!$K$42,IF(F62="Scenario2PBT3",'Major retrofit'!$L$42,IF(F62="Scenario3PBT3",'Major retrofit'!$M$42,"")))&amp;IF(F62="Scenario1PBT4",'Major retrofit'!$N$42,IF(F62="Scenario2PBT4",'Major retrofit'!$O$42,IF(F62="Scenario3PBT4",'Major retrofit'!$P$42,"")))&amp;IF(F62="Scenario1PBT5",'Major retrofit'!$Q$42,IF(F62="Scenario2PBT5",'Major retrofit'!$R$42,IF(F62="Scenario3PBT5",'Major retrofit'!$S$42,"")))&amp;IF(F62="Scenario1PBT6",'Major retrofit'!$T$42,IF(F62="Scenario2PBT6",'Major retrofit'!$U$42,IF(F62="Scenario3PBT6",'Major retrofit'!$V$42,"")))&amp;IF(F62="Scenario1PBT7",'Major retrofit'!$W$42,IF(F62="Scenario2PBT7",'Major retrofit'!$X$42,IF(F62="Scenario3PBT7",'Major retrofit'!$Y$42,"")))&amp;IF(F62="Scenario1PBT8",'Major retrofit'!$Z$42,IF(F62="Scenario2PBT8",'Major retrofit'!$AA$42,IF(F62="Scenario3PBT8",'Major retrofit'!$AB$42,"")))&amp;IF(F62="Scenario1PBT9",'Major retrofit'!$AC$42,IF(F62="Scenario2PBT9",'Major retrofit'!$AD$42,IF(F62="Scenario3PBT9",'Major retrofit'!$AE$42,"")))&amp;IF(F62="Scenario1PBT10",'Major retrofit'!$AF$42,IF(F62="Scenario2PBT10",'Major retrofit'!$AG$42,IF(F62="Scenario3PBT10",'Major retrofit'!$AH$42,"")))&amp;IF(F62="Scenario1PBT11",'Major retrofit'!$AI$42,IF(F62="Scenario2PBT11",'Major retrofit'!$AJ$42,IF(F62="Scenario3PBT11",'Major retrofit'!$AK$42,"")))&amp;IF(F62="Scenario1PBT12",'Major retrofit'!$AL$42,IF(F62="Scenario2PBT12",'Major retrofit'!$AM$42,IF(F62="Scenario3PBT12",'Major retrofit'!$AN$42,"")))&amp;IF(F62="Scenario1PBT13",'Major retrofit'!$AO$42,IF(F62="Scenario2PBT13",'Major retrofit'!$AP$42,IF(F62="Scenario3PBT13",'Major retrofit'!$AQ$42,"")))&amp;IF(F62="Scenario1PBT14",'Major retrofit'!$AR$42,IF(F62="Scenario2PBT14",'Major retrofit'!$AS$42,IF(F62="Scenario3PBT14",'Major retrofit'!$AT$42,"")))&amp;IF(F62="Scenario1PBT15",'Major retrofit'!$AU$42,IF(F62="Scenario2PBT15",'Major retrofit'!$AV$42,IF(F62="Scenario3PBT15",'Major retrofit'!$AW$42,"")))</f>
        <v/>
      </c>
      <c r="Z62" s="117">
        <f t="shared" si="20"/>
        <v>0</v>
      </c>
      <c r="AA62" s="178" t="str">
        <f>IF(F62="Scenario1PBT1",'Major retrofit'!$E$101,IF(F62="Scenario2PBT1",'Major retrofit'!$F$101,IF(F62="Scenario3PBT1",'Major retrofit'!$G$101,"")))&amp;IF(F62="Scenario1PBT2",'Major retrofit'!$H$101,IF(F62="Scenario2PBT2",'Major retrofit'!$I$101,IF(F62="Scenario3PBT2",'Major retrofit'!$J$101,"")))&amp;IF(F62="Scenario1PBT3",'Major retrofit'!$K$101,IF(F62="Scenario2PBT3",'Major retrofit'!$L$101,IF(F62="Scenario3PBT3",'Major retrofit'!$M$101,"")))&amp;IF(F62="Scenario1PBT4",'Major retrofit'!$N$101,IF(F62="Scenario2PBT4",'Major retrofit'!$O$101,IF(F62="Scenario3PBT4",'Major retrofit'!$P$101,"")))&amp;IF(F62="Scenario1PBT5",'Major retrofit'!$Q$101,IF(F62="Scenario2PBT5",'Major retrofit'!$R$101,IF(F62="Scenario3PBT5",'Major retrofit'!$S$101,"")))&amp;IF(F62="Scenario1PBT6",'Major retrofit'!$T$101,IF(F62="Scenario2PBT6",'Major retrofit'!$U$101,IF(F62="Scenario3PBT6",'Major retrofit'!$V$101,"")))&amp;IF(F62="Scenario1PBT7",'Major retrofit'!$W$101,IF(F62="Scenario2PBT7",'Major retrofit'!$X$101,IF(F62="Scenario3PBT7",'Major retrofit'!$Y$101,"")))&amp;IF(F62="Scenario1PBT8",'Major retrofit'!$Z$101,IF(F62="Scenario2PBT8",'Major retrofit'!$AA$101,IF(F62="Scenario3PBT8",'Major retrofit'!$AB$101,"")))&amp;IF(F62="Scenario1PBT9",'Major retrofit'!$AC$101,IF(F62="Scenario2PBT9",'Major retrofit'!$AD$101,IF(F62="Scenario3PBT9",'Major retrofit'!$AE$101,"")))&amp;IF(F62="Scenario1PBT10",'Major retrofit'!$AF$101,IF(F62="Scenario2PBT10",'Major retrofit'!$AG$101,IF(F62="Scenario3PBT10",'Major retrofit'!$AH$101,"")))&amp;IF(F62="Scenario1PBT11",'Major retrofit'!$AI$101,IF(F62="Scenario2PBT11",'Major retrofit'!$AJ$101,IF(F62="Scenario3PBT11",'Major retrofit'!$AK$101,"")))&amp;IF(F62="Scenario1PBT12",'Major retrofit'!$AL$101,IF(F62="Scenario2PBT12",'Major retrofit'!$AM$101,IF(F62="Scenario3PBT12",'Major retrofit'!$AN$101,"")))&amp;IF(F62="Scenario1PBT13",'Major retrofit'!$AO$101,IF(F62="Scenario2PBT13",'Major retrofit'!$AP$101,IF(F62="Scenario3PBT13",'Major retrofit'!$AQ$101,"")))&amp;IF(F62="Scenario1PBT14",'Major retrofit'!$AR$101,IF(F62="Scenario2PBT14",'Major retrofit'!$AS$101,IF(F62="Scenario3PBT14",'Major retrofit'!$AT$101,"")))&amp;IF(F62="Scenario1PBT15",'Major retrofit'!$AU$101,IF(F62="Scenario2PBT15",'Major retrofit'!$AV$101,IF(F62="Scenario3PBT15",'Major retrofit'!$AW$101,"")))</f>
        <v/>
      </c>
      <c r="AB62" s="179">
        <f t="shared" si="21"/>
        <v>0</v>
      </c>
      <c r="AC62" s="208">
        <f>IFERROR('Projection_Base-case'!G62-G62,0)</f>
        <v>0</v>
      </c>
      <c r="AD62" s="117">
        <f t="shared" si="24"/>
        <v>0</v>
      </c>
      <c r="AE62" s="117">
        <f>IFERROR(100*AC62/'Projection_Base-case'!G62,0)</f>
        <v>0</v>
      </c>
      <c r="AF62" s="117">
        <f>IFERROR('Projection_Base-case'!I62-I62,0)</f>
        <v>0</v>
      </c>
      <c r="AG62" s="117">
        <f t="shared" si="25"/>
        <v>0</v>
      </c>
      <c r="AH62" s="117">
        <f>IFERROR(100*AF62/'Projection_Base-case'!I62,0)</f>
        <v>0</v>
      </c>
      <c r="AI62" s="117">
        <f>IFERROR('Projection_Base-case'!K62-K62,0)</f>
        <v>0</v>
      </c>
      <c r="AJ62" s="117">
        <f t="shared" si="26"/>
        <v>0</v>
      </c>
      <c r="AK62" s="117">
        <f>IFERROR(100*AI62/'Projection_Base-case'!K62,0)</f>
        <v>0</v>
      </c>
      <c r="AL62" s="117">
        <f>IFERROR(M62-'Projection_Base-case'!M62,0)</f>
        <v>0</v>
      </c>
      <c r="AM62" s="117">
        <f t="shared" si="27"/>
        <v>0</v>
      </c>
      <c r="AN62" s="179">
        <f>IFERROR(IF('Projection_Base-case'!N62&gt;0,100*AM62/'Projection_Base-case'!N62,100*AM62/N62),0)</f>
        <v>0</v>
      </c>
      <c r="AO62" s="206">
        <f>IFERROR('Projection_Base-case'!O62-O62,0)</f>
        <v>0</v>
      </c>
      <c r="AP62" s="117">
        <f t="shared" si="28"/>
        <v>0</v>
      </c>
      <c r="AQ62" s="117">
        <f>IFERROR(100*AO62/'Projection_Base-case'!O62,0)</f>
        <v>0</v>
      </c>
      <c r="AR62" s="117">
        <f>IFERROR('Projection_Base-case'!Q62-Q62,0)</f>
        <v>0</v>
      </c>
      <c r="AS62" s="117">
        <f t="shared" si="29"/>
        <v>0</v>
      </c>
      <c r="AT62" s="117">
        <f>IFERROR(100*AR62/'Projection_Base-case'!Q62,0)</f>
        <v>0</v>
      </c>
      <c r="AU62" s="117">
        <f>IFERROR('Projection_Base-case'!S62-S62,0)</f>
        <v>0</v>
      </c>
      <c r="AV62" s="117">
        <f t="shared" si="30"/>
        <v>0</v>
      </c>
      <c r="AW62" s="118">
        <f>IFERROR(100*AU62/'Projection_Base-case'!S62,0)</f>
        <v>0</v>
      </c>
      <c r="AX62" s="206">
        <f>IFERROR('Projection_Base-case'!U62-U62,0)</f>
        <v>0</v>
      </c>
      <c r="AY62" s="117">
        <f t="shared" si="31"/>
        <v>0</v>
      </c>
      <c r="AZ62" s="117">
        <f>IFERROR(100*AX62/'Projection_Base-case'!U62,0)</f>
        <v>0</v>
      </c>
      <c r="BA62" s="117">
        <f>IFERROR('Projection_Base-case'!W62-W62,0)</f>
        <v>0</v>
      </c>
      <c r="BB62" s="117">
        <f t="shared" si="32"/>
        <v>0</v>
      </c>
      <c r="BC62" s="117">
        <f>IFERROR(100*BA62/'Projection_Base-case'!W62,0)</f>
        <v>0</v>
      </c>
      <c r="BD62" s="117">
        <f>IFERROR('Projection_Base-case'!Y62-Y62,0)</f>
        <v>0</v>
      </c>
      <c r="BE62" s="117">
        <f t="shared" si="33"/>
        <v>0</v>
      </c>
      <c r="BF62" s="117">
        <f>IFERROR(100*BD62/'Projection_Base-case'!Y62,0)</f>
        <v>0</v>
      </c>
      <c r="BG62" s="178">
        <f t="shared" si="22"/>
        <v>0</v>
      </c>
      <c r="BH62" s="179">
        <f t="shared" si="23"/>
        <v>0</v>
      </c>
    </row>
    <row r="63" spans="1:60" ht="15" thickBot="1">
      <c r="A63" s="205">
        <v>58</v>
      </c>
      <c r="B63" s="119">
        <f>IF('Projection_Base-case'!B63&lt;&gt;"",'Projection_Base-case'!B63,0)</f>
        <v>0</v>
      </c>
      <c r="C63" s="119">
        <f>IF('Projection_Base-case'!C63&lt;&gt;"",'Projection_Base-case'!C63,0)</f>
        <v>0</v>
      </c>
      <c r="D63" s="119">
        <f>IF('Projection_Base-case'!D63&lt;&gt;"",'Projection_Base-case'!D63,0)</f>
        <v>0</v>
      </c>
      <c r="E63" s="263" t="str">
        <f>IF(AND('Résultats major'!$AC$3="OUI",'Résultats major'!E62&lt;&gt;""),'Résultats major'!E62,IF(OR(D63="PBT1",D63="PBT2",D63="PBT3",D63="PBT4",D63="PBT5",D63="PBT6",D63="PBT7",D63="PBT8",D63="PBT10"),"Scenario1",IF(D63="PBT9","Scenario2","")))</f>
        <v/>
      </c>
      <c r="F63" s="202" t="str">
        <f t="shared" si="10"/>
        <v>0</v>
      </c>
      <c r="G63" s="177" t="str">
        <f>IF(F63="Scenario1PBT1",'Major retrofit'!$E$6,IF(F63="Scenario2PBT1",'Major retrofit'!$F$6,IF(F63="Scenario3PBT1",'Major retrofit'!$G$6,"")))&amp;IF(F63="Scenario1PBT2",'Major retrofit'!$H$6,IF(F63="Scenario2PBT2",'Major retrofit'!$I$6,IF(F63="Scenario3PBT2",'Major retrofit'!$J$6,"")))&amp;IF(F63="Scenario1PBT3",'Major retrofit'!$K$6,IF(F63="Scenario2PBT3",'Major retrofit'!$L$6,IF(F63="Scenario3PBT3",'Major retrofit'!$M$6,"")))&amp;IF(F63="Scenario1PBT4",'Major retrofit'!$N$6,IF(F63="Scenario2PBT4",'Major retrofit'!$O$6,IF(F63="Scenario3PBT4",'Major retrofit'!$P$6,"")))&amp;IF(F63="Scenario1PBT5",'Major retrofit'!$Q$6,IF(F63="Scenario2PBT5",'Major retrofit'!$R$6,IF(F63="Scenario3PBT5",'Major retrofit'!$S$6,"")))&amp;IF(F63="Scenario1PBT6",'Major retrofit'!$T$6,IF(F63="Scenario2PBT6",'Major retrofit'!$U$6,IF(F63="Scenario3PBT6",'Major retrofit'!$V$6,"")))&amp;IF(F63="Scenario1PBT7",'Major retrofit'!$W$6,IF(F63="Scenario2PBT7",'Major retrofit'!$X$6,IF(F63="Scenario3PBT7",'Major retrofit'!$Y$6,"")))&amp;IF(F63="Scenario1PBT8",'Major retrofit'!$Z$6,IF(F63="Scenario2PBT8",'Major retrofit'!$AA$6,IF(F63="Scenario3PBT8",'Major retrofit'!$AB$6,"")))&amp;IF(F63="Scenario1PBT9",'Major retrofit'!$AC$6,IF(F63="Scenario2PBT9",'Major retrofit'!$AD$6,IF(F63="Scenario3PBT9",'Major retrofit'!$AE$6,"")))&amp;IF(F63="Scenario1PBT10",'Major retrofit'!$AF$6,IF(F63="Scenario2PBT10",'Major retrofit'!$AG$6,IF(F63="Scenario3PBT10",'Major retrofit'!$AH$6,"")))&amp;IF(F63="Scenario1PBT11",'Major retrofit'!$AI$6,IF(F63="Scenario2PBT11",'Major retrofit'!$AJ$6,IF(F63="Scenario3PBT11",'Major retrofit'!$AK$6,"")))&amp;IF(F63="Scenario1PBT12",'Major retrofit'!$AL$6,IF(F63="Scenario2PBT12",'Major retrofit'!$AM$6,IF(F63="Scenario3PBT12",'Major retrofit'!$AN$6,"")))&amp;IF(F63="Scenario1PBT13",'Major retrofit'!$AO$6,IF(F63="Scenario2PBT13",'Major retrofit'!$AP$6,IF(F63="Scenario3PBT13",'Major retrofit'!$AQ$6,"")))&amp;IF(F63="Scenario1PBT14",'Major retrofit'!$AR$6,IF(F63="Scenario2PBT14",'Major retrofit'!$AS$6,IF(F63="Scenario3PBT14",'Major retrofit'!$AT$6,"")))&amp;IF(F63="Scenario1PBT15",'Major retrofit'!$AU$6,IF(F63="Scenario2PBT15",'Major retrofit'!$AV$6,IF(F63="Scenario3PBT15",'Major retrofit'!$AW$6,"")))</f>
        <v/>
      </c>
      <c r="H63" s="117">
        <f t="shared" si="11"/>
        <v>0</v>
      </c>
      <c r="I63" s="178" t="str">
        <f>IF(F63="Scenario1PBT1",'Major retrofit'!$E$16,IF(F63="Scenario2PBT1",'Major retrofit'!$F$16,IF(F63="Scenario3PBT1",'Major retrofit'!$G$16,"")))&amp;IF(F63="Scenario1PBT2",'Major retrofit'!$H$16,IF(F63="Scenario2PBT2",'Major retrofit'!$I$16,IF(F63="Scenario3PBT2",'Major retrofit'!$J$16,"")))&amp;IF(F63="Scenario1PBT3",'Major retrofit'!$K$16,IF(F63="Scenario2PBT3",'Major retrofit'!$L$16,IF(F63="Scenario3PBT3",'Major retrofit'!$M$16,"")))&amp;IF(F63="Scenario1PBT4",'Major retrofit'!$N$16,IF(F63="Scenario2PBT4",'Major retrofit'!$O$16,IF(F63="Scenario3PBT4",'Major retrofit'!$P$16,"")))&amp;IF(F63="Scenario1PBT5",'Major retrofit'!$Q$16,IF(F63="Scenario2PBT5",'Major retrofit'!$R$16,IF(F63="Scenario3PBT5",'Major retrofit'!$S$16,"")))&amp;IF(F63="Scenario1PBT6",'Major retrofit'!$T$16,IF(F63="Scenario2PBT6",'Major retrofit'!$U$16,IF(F63="Scenario3PBT6",'Major retrofit'!$V$16,"")))&amp;IF(F63="Scenario1PBT7",'Major retrofit'!$W$16,IF(F63="Scenario2PBT7",'Major retrofit'!$X$16,IF(F63="Scenario3PBT7",'Major retrofit'!$Y$16,"")))&amp;IF(F63="Scenario1PBT8",'Major retrofit'!$Z$16,IF(F63="Scenario2PBT8",'Major retrofit'!$AA$16,IF(F63="Scenario3PBT8",'Major retrofit'!$AB$16,"")))&amp;IF(F63="Scenario1PBT9",'Major retrofit'!$AC$16,IF(F63="Scenario2PBT9",'Major retrofit'!$AD$16,IF(F63="Scenario3PBT9",'Major retrofit'!$AE$16,"")))&amp;IF(F63="Scenario1PBT10",'Major retrofit'!$AF$16,IF(F63="Scenario2PBT10",'Major retrofit'!$AG$16,IF(F63="Scenario3PBT10",'Major retrofit'!$AH$16,"")))&amp;IF(F63="Scenario1PBT11",'Major retrofit'!$AI$16,IF(F63="Scenario2PBT11",'Major retrofit'!$AJ$16,IF(F63="Scenario3PBT11",'Major retrofit'!$AK$16,"")))&amp;IF(F63="Scenario1PBT12",'Major retrofit'!$AL$16,IF(F63="Scenario2PBT12",'Major retrofit'!$AM$16,IF(F63="Scenario3PBT12",'Major retrofit'!$AN$16,"")))&amp;IF(F63="Scenario1PBT13",'Major retrofit'!$AO$16,IF(F63="Scenario2PBT13",'Major retrofit'!$AP$16,IF(F63="Scenario3PBT13",'Major retrofit'!$AQ$16,"")))&amp;IF(F63="Scenario1PBT14",'Major retrofit'!$AR$16,IF(F63="Scenario2PBT14",'Major retrofit'!$AS$16,IF(F63="Scenario3PBT14",'Major retrofit'!$AT$16,"")))&amp;IF(F63="Scenario1PBT15",'Major retrofit'!$AU$16,IF(F63="Scenario2PBT15",'Major retrofit'!$AV$16,IF(F63="Scenario3PBT15",'Major retrofit'!$AW$16,"")))</f>
        <v/>
      </c>
      <c r="J63" s="117">
        <f t="shared" si="12"/>
        <v>0</v>
      </c>
      <c r="K63" s="117" t="str">
        <f>IF(F63="Scenario1PBT1",'Major retrofit'!$E$18,IF(F63="Scenario2PBT1",'Major retrofit'!$F$18,IF(F63="Scenario3PBT1",'Major retrofit'!$G$18,"")))&amp;IF(F63="Scenario1PBT2",'Major retrofit'!$H$18,IF(F63="Scenario2PBT2",'Major retrofit'!$I$18,IF(F63="Scenario3PBT2",'Major retrofit'!$J$18,"")))&amp;IF(F63="Scenario1PBT3",'Major retrofit'!$K$18,IF(F63="Scenario2PBT3",'Major retrofit'!$L$18,IF(F63="Scenario3PBT3",'Major retrofit'!$M$18,"")))&amp;IF(F63="Scenario1PBT4",'Major retrofit'!$N$18,IF(F63="Scenario2PBT4",'Major retrofit'!$O$18,IF(F63="Scenario3PBT4",'Major retrofit'!$P$18,"")))&amp;IF(F63="Scenario1PBT5",'Major retrofit'!$Q$18,IF(F63="Scenario2PBT5",'Major retrofit'!$R$18,IF(F63="Scenario3PBT5",'Major retrofit'!$S$18,"")))&amp;IF(F63="Scenario1PBT6",'Major retrofit'!$T$18,IF(F63="Scenario2PBT6",'Major retrofit'!$U$18,IF(F63="Scenario3PBT6",'Major retrofit'!$V$18,"")))&amp;IF(F63="Scenario1PBT7",'Major retrofit'!$W$18,IF(F63="Scenario2PBT7",'Major retrofit'!$X$18,IF(F63="Scenario3PBT7",'Major retrofit'!$Y$18,"")))&amp;IF(F63="Scenario1PBT8",'Major retrofit'!$Z$18,IF(F63="Scenario2PBT8",'Major retrofit'!$AA$18,IF(F63="Scenario3PBT8",'Major retrofit'!$AB$18,"")))&amp;IF(F63="Scenario1PBT9",'Major retrofit'!$AC$18,IF(F63="Scenario2PBT9",'Major retrofit'!$AD$18,IF(F63="Scenario3PBT9",'Major retrofit'!$AE$18,"")))&amp;IF(F63="Scenario1PBT10",'Major retrofit'!$AF$18,IF(F63="Scenario2PBT10",'Major retrofit'!$AG$18,IF(F63="Scenario3PBT10",'Major retrofit'!$AH$18,"")))&amp;IF(F63="Scenario1PBT11",'Major retrofit'!$AI$18,IF(F63="Scenario2PBT11",'Major retrofit'!$AJ$18,IF(F63="Scenario3PBT11",'Major retrofit'!$AK$18,"")))&amp;IF(F63="Scenario1PBT12",'Major retrofit'!$AL$18,IF(F63="Scenario2PBT12",'Major retrofit'!$AM$18,IF(F63="Scenario3PBT12",'Major retrofit'!$AN$18,"")))&amp;IF(F63="Scenario1PBT13",'Major retrofit'!$AO$18,IF(F63="Scenario2PBT13",'Major retrofit'!$AP$18,IF(F63="Scenario3PBT13",'Major retrofit'!$AQ$18,"")))&amp;IF(F63="Scenario1PBT14",'Major retrofit'!$AR$18,IF(F63="Scenario2PBT14",'Major retrofit'!$AS$18,IF(F63="Scenario3PBT14",'Major retrofit'!$AT$18,"")))&amp;IF(F63="Scenario1PBT15",'Major retrofit'!$AU$18,IF(F63="Scenario2PBT15",'Major retrofit'!$AV$18,IF(F63="Scenario3PBT15",'Major retrofit'!$AW$18,"")))</f>
        <v/>
      </c>
      <c r="L63" s="117">
        <f t="shared" si="13"/>
        <v>0</v>
      </c>
      <c r="M63" s="117" t="str">
        <f>IF(F63="Scenario1PBT1",'Major retrofit'!$E$20,IF(F63="Scenario2PBT1",'Major retrofit'!$F$20,IF(F63="Scenario3PBT1",'Major retrofit'!$G$20,"")))&amp;IF(F63="Scenario1PBT2",'Major retrofit'!$H$20,IF(F63="Scenario2PBT2",'Major retrofit'!$I$20,IF(F63="Scenario3PBT2",'Major retrofit'!$J$20,"")))&amp;IF(F63="Scenario1PBT3",'Major retrofit'!$K$20,IF(F63="Scenario2PBT3",'Major retrofit'!$L$20,IF(F63="Scenario3PBT3",'Major retrofit'!$M$20,"")))&amp;IF(F63="Scenario1PBT4",'Major retrofit'!$N$20,IF(F63="Scenario2PBT4",'Major retrofit'!$O$20,IF(F63="Scenario3PBT4",'Major retrofit'!$P$20,"")))&amp;IF(F63="Scenario1PBT5",'Major retrofit'!$Q$20,IF(F63="Scenario2PBT5",'Major retrofit'!$R$20,IF(F63="Scenario3PBT5",'Major retrofit'!$S$20,"")))&amp;IF(F63="Scenario1PBT6",'Major retrofit'!$T$20,IF(F63="Scenario2PBT6",'Major retrofit'!$U$20,IF(F63="Scenario3PBT6",'Major retrofit'!$V$20,"")))&amp;IF(F63="Scenario1PBT7",'Major retrofit'!$W$20,IF(F63="Scenario2PBT7",'Major retrofit'!$X$20,IF(F63="Scenario3PBT7",'Major retrofit'!$Y$20,"")))&amp;IF(F63="Scenario1PBT8",'Major retrofit'!$Z$20,IF(F63="Scenario2PBT8",'Major retrofit'!$AA$20,IF(F63="Scenario3PBT8",'Major retrofit'!$AB$20,"")))&amp;IF(F63="Scenario1PBT9",'Major retrofit'!$AC$20,IF(F63="Scenario2PBT9",'Major retrofit'!$AD$20,IF(F63="Scenario3PBT9",'Major retrofit'!$AE$20,"")))&amp;IF(F63="Scenario1PBT10",'Major retrofit'!$AF$20,IF(F63="Scenario2PBT10",'Major retrofit'!$AG$20,IF(F63="Scenario3PBT10",'Major retrofit'!$AH$20,"")))&amp;IF(F63="Scenario1PBT11",'Major retrofit'!$AI$20,IF(F63="Scenario2PBT11",'Major retrofit'!$AJ$20,IF(F63="Scenario3PBT11",'Major retrofit'!$AK$20,"")))&amp;IF(F63="Scenario1PBT12",'Major retrofit'!$AL$20,IF(F63="Scenario2PBT12",'Major retrofit'!$AM$20,IF(F63="Scenario3PBT12",'Major retrofit'!$AN$20,"")))&amp;IF(F63="Scenario1PBT13",'Major retrofit'!$AO$20,IF(F63="Scenario2PBT13",'Major retrofit'!$AP$20,IF(F63="Scenario3PBT13",'Major retrofit'!$AQ$20,"")))&amp;IF(F63="Scenario1PBT14",'Major retrofit'!$AR$20,IF(F63="Scenario2PBT14",'Major retrofit'!$AS$20,IF(F63="Scenario3PBT14",'Major retrofit'!$AT$20,"")))&amp;IF(F63="Scenario1PBT15",'Major retrofit'!$AU$20,IF(F63="Scenario2PBT15",'Major retrofit'!$AV$20,IF(F63="Scenario3PBT15",'Major retrofit'!$AW$20,"")))</f>
        <v/>
      </c>
      <c r="N63" s="118">
        <f t="shared" si="14"/>
        <v>0</v>
      </c>
      <c r="O63" s="206" t="str">
        <f>IF(F63="Scenario1PBT1",'Major retrofit'!$E$23,IF(F63="Scenario2PBT1",'Major retrofit'!$F$23,IF(F63="Scenario3PBT1",'Major retrofit'!$G$23,"")))&amp;IF(F63="Scenario1PBT2",'Major retrofit'!$H$23,IF(F63="Scenario2PBT2",'Major retrofit'!$I$23,IF(F63="Scenario3PBT2",'Major retrofit'!$J$23,"")))&amp;IF(F63="Scenario1PBT3",'Major retrofit'!$K$23,IF(F63="Scenario2PBT3",'Major retrofit'!$L$23,IF(F63="Scenario3PBT3",'Major retrofit'!$M$23,"")))&amp;IF(F63="Scenario1PBT4",'Major retrofit'!$N$23,IF(F63="Scenario2PBT4",'Major retrofit'!$O$23,IF(F63="Scenario3PBT4",'Major retrofit'!$P$23,"")))&amp;IF(F63="Scenario1PBT5",'Major retrofit'!$Q$23,IF(F63="Scenario2PBT5",'Major retrofit'!$R$23,IF(F63="Scenario3PBT5",'Major retrofit'!$S$23,"")))&amp;IF(F63="Scenario1PBT6",'Major retrofit'!$T$23,IF(F63="Scenario2PBT6",'Major retrofit'!$U$23,IF(F63="Scenario3PBT6",'Major retrofit'!$V$23,"")))&amp;IF(F63="Scenario1PBT7",'Major retrofit'!$W$23,IF(F63="Scenario2PBT7",'Major retrofit'!$X$23,IF(F63="Scenario3PBT7",'Major retrofit'!$Y$23,"")))&amp;IF(F63="Scenario1PBT8",'Major retrofit'!$Z$23,IF(F63="Scenario2PBT8",'Major retrofit'!$AA$23,IF(F63="Scenario3PBT8",'Major retrofit'!$AB$23,"")))&amp;IF(F63="Scenario1PBT9",'Major retrofit'!$AC$23,IF(F63="Scenario2PBT9",'Major retrofit'!$AD$23,IF(F63="Scenario3PBT9",'Major retrofit'!$AE$23,"")))&amp;IF(F63="Scenario1PBT10",'Major retrofit'!$AF$23,IF(F63="Scenario2PBT10",'Major retrofit'!$AG$23,IF(F63="Scenario3PBT10",'Major retrofit'!$AH$23,"")))&amp;IF(F63="Scenario1PBT11",'Major retrofit'!$AI$23,IF(F63="Scenario2PBT11",'Major retrofit'!$AJ$23,IF(F63="Scenario3PBT11",'Major retrofit'!$AK$23,"")))&amp;IF(F63="Scenario1PBT12",'Major retrofit'!$AL$23,IF(F63="Scenario2PBT12",'Major retrofit'!$AM$23,IF(F63="Scenario3PBT12",'Major retrofit'!$AN$23,"")))&amp;IF(F63="Scenario1PBT13",'Major retrofit'!$AO$23,IF(F63="Scenario2PBT13",'Major retrofit'!$AP$23,IF(F63="Scenario3PBT13",'Major retrofit'!$AQ$23,"")))&amp;IF(F63="Scenario1PBT14",'Major retrofit'!$AR$23,IF(F63="Scenario2PBT14",'Major retrofit'!$AS$23,IF(F63="Scenario3PBT14",'Major retrofit'!$AT$23,"")))&amp;IF(F63="Scenario1PBT15",'Major retrofit'!$AU$23,IF(F63="Scenario2PBT15",'Major retrofit'!$AV$23,IF(F63="Scenario3PBT15",'Major retrofit'!$AW$23,"")))</f>
        <v/>
      </c>
      <c r="P63" s="117">
        <f t="shared" si="15"/>
        <v>0</v>
      </c>
      <c r="Q63" s="117" t="str">
        <f>IF(F63="Scenario1PBT1",'Major retrofit'!$E$25,IF(F63="Scenario2PBT1",'Major retrofit'!$F$25,IF(F63="Scenario3PBT1",'Major retrofit'!$G$25,"")))&amp;IF(F63="Scenario1PBT2",'Major retrofit'!$H$25,IF(F63="Scenario2PBT2",'Major retrofit'!$I$25,IF(F63="Scenario3PBT2",'Major retrofit'!$J$25,"")))&amp;IF(F63="Scenario1PBT3",'Major retrofit'!$K$25,IF(F63="Scenario2PBT3",'Major retrofit'!$L$25,IF(F63="Scenario3PBT3",'Major retrofit'!$M$25,"")))&amp;IF(F63="Scenario1PBT4",'Major retrofit'!$N$25,IF(F63="Scenario2PBT4",'Major retrofit'!$O$25,IF(F63="Scenario3PBT4",'Major retrofit'!$P$25,"")))&amp;IF(F63="Scenario1PBT5",'Major retrofit'!$Q$25,IF(F63="Scenario2PBT5",'Major retrofit'!$R$25,IF(F63="Scenario3PBT5",'Major retrofit'!$S$25,"")))&amp;IF(F63="Scenario1PBT6",'Major retrofit'!$T$25,IF(F63="Scenario2PBT6",'Major retrofit'!$U$25,IF(F63="Scenario3PBT6",'Major retrofit'!$V$25,"")))&amp;IF(F63="Scenario1PBT7",'Major retrofit'!$W$25,IF(F63="Scenario2PBT7",'Major retrofit'!$X$25,IF(F63="Scenario3PBT7",'Major retrofit'!$Y$25,"")))&amp;IF(F63="Scenario1PBT8",'Major retrofit'!$Z$25,IF(F63="Scenario2PBT8",'Major retrofit'!$AA$25,IF(F63="Scenario3PBT8",'Major retrofit'!$AB$25,"")))&amp;IF(F63="Scenario1PBT9",'Major retrofit'!$AC$25,IF(F63="Scenario2PBT9",'Major retrofit'!$AD$25,IF(F63="Scenario3PBT9",'Major retrofit'!$AE$25,"")))&amp;IF(F63="Scenario1PBT10",'Major retrofit'!$AF$25,IF(F63="Scenario2PBT10",'Major retrofit'!$AG$25,IF(F63="Scenario3PBT10",'Major retrofit'!$AH$25,"")))&amp;IF(F63="Scenario1PBT11",'Major retrofit'!$AI$25,IF(F63="Scenario2PBT11",'Major retrofit'!$AJ$25,IF(F63="Scenario3PBT11",'Major retrofit'!$AK$25,"")))&amp;IF(F63="Scenario1PBT12",'Major retrofit'!$AL$25,IF(F63="Scenario2PBT12",'Major retrofit'!$AM$25,IF(F63="Scenario3PBT12",'Major retrofit'!$AN$25,"")))&amp;IF(F63="Scenario1PBT13",'Major retrofit'!$AO$25,IF(F63="Scenario2PBT13",'Major retrofit'!$AP$25,IF(F63="Scenario3PBT13",'Major retrofit'!$AQ$25,"")))&amp;IF(F63="Scenario1PBT14",'Major retrofit'!$AR$25,IF(F63="Scenario2PBT14",'Major retrofit'!$AS$25,IF(F63="Scenario3PBT14",'Major retrofit'!$AT$25,"")))&amp;IF(F63="Scenario1PBT15",'Major retrofit'!$AU$25,IF(F63="Scenario2PBT15",'Major retrofit'!$AV$25,IF(F63="Scenario3PBT15",'Major retrofit'!$AW$25,"")))</f>
        <v/>
      </c>
      <c r="R63" s="117">
        <f t="shared" si="16"/>
        <v>0</v>
      </c>
      <c r="S63" s="117" t="str">
        <f>IF(F63="Scenario1PBT1",'Major retrofit'!$E$27,IF(F63="Scenario2PBT1",'Major retrofit'!$F$27,IF(F63="Scenario3PBT1",'Major retrofit'!$G$27,"")))&amp;IF(F63="Scenario1PBT2",'Major retrofit'!$H$27,IF(F63="Scenario2PBT2",'Major retrofit'!$I$27,IF(F63="Scenario3PBT2",'Major retrofit'!$J$27,"")))&amp;IF(F63="Scenario1PBT3",'Major retrofit'!$K$27,IF(F63="Scenario2PBT3",'Major retrofit'!$L$27,IF(F63="Scenario3PBT3",'Major retrofit'!$M$27,"")))&amp;IF(F63="Scenario1PBT4",'Major retrofit'!$N$27,IF(F63="Scenario2PBT4",'Major retrofit'!$O$27,IF(F63="Scenario3PBT4",'Major retrofit'!$P$27,"")))&amp;IF(F63="Scenario1PBT5",'Major retrofit'!$Q$27,IF(F63="Scenario2PBT5",'Major retrofit'!$R$27,IF(F63="Scenario3PBT5",'Major retrofit'!$S$27,"")))&amp;IF(F63="Scenario1PBT6",'Major retrofit'!$T$27,IF(F63="Scenario2PBT6",'Major retrofit'!$U$27,IF(F63="Scenario3PBT6",'Major retrofit'!$V$27,"")))&amp;IF(F63="Scenario1PBT7",'Major retrofit'!$W$27,IF(F63="Scenario2PBT7",'Major retrofit'!$X$27,IF(F63="Scenario3PBT7",'Major retrofit'!$Y$27,"")))&amp;IF(F63="Scenario1PBT8",'Major retrofit'!$Z$27,IF(F63="Scenario2PBT8",'Major retrofit'!$AA$27,IF(F63="Scenario3PBT8",'Major retrofit'!$AB$27,"")))&amp;IF(F63="Scenario1PBT9",'Major retrofit'!$AC$27,IF(F63="Scenario2PBT9",'Major retrofit'!$AD$27,IF(F63="Scenario3PBT9",'Major retrofit'!$AE$27,"")))&amp;IF(F63="Scenario1PBT10",'Major retrofit'!$AF$27,IF(F63="Scenario2PBT10",'Major retrofit'!$AG$27,IF(F63="Scenario3PBT10",'Major retrofit'!$AH$27,"")))&amp;IF(F63="Scenario1PBT11",'Major retrofit'!$AI$27,IF(F63="Scenario2PBT11",'Major retrofit'!$AJ$27,IF(F63="Scenario3PBT11",'Major retrofit'!$AK$27,"")))&amp;IF(F63="Scenario1PBT12",'Major retrofit'!$AL$27,IF(F63="Scenario2PBT12",'Major retrofit'!$AM$27,IF(F63="Scenario3PBT12",'Major retrofit'!$AN$27,"")))&amp;IF(F63="Scenario1PBT13",'Major retrofit'!$AO$27,IF(F63="Scenario2PBT13",'Major retrofit'!$AP$27,IF(F63="Scenario3PBT13",'Major retrofit'!$AQ$27,"")))&amp;IF(F63="Scenario1PBT14",'Major retrofit'!$AR$27,IF(F63="Scenario2PBT14",'Major retrofit'!$AS$27,IF(F63="Scenario3PBT14",'Major retrofit'!$AT$27,"")))&amp;IF(F63="Scenario1PBT15",'Major retrofit'!$AU$27,IF(F63="Scenario2PBT15",'Major retrofit'!$AV$27,IF(F63="Scenario3PBT15",'Major retrofit'!$AW$27,"")))</f>
        <v/>
      </c>
      <c r="T63" s="207">
        <f t="shared" si="17"/>
        <v>0</v>
      </c>
      <c r="U63" s="206" t="str">
        <f>IF(F63="Scenario1PBT1",'Major retrofit'!$E$38,IF(F63="Scenario2PBT1",'Major retrofit'!$F$38,IF(F63="Scenario3PBT1",'Major retrofit'!$G$38,"")))&amp;IF(F63="Scenario1PBT2",'Major retrofit'!$H$38,IF(F63="Scenario2PBT2",'Major retrofit'!$I$38,IF(F63="Scenario3PBT2",'Major retrofit'!$J$38,"")))&amp;IF(F63="Scenario1PBT3",'Major retrofit'!$K$38,IF(F63="Scenario2PBT3",'Major retrofit'!$L$38,IF(F63="Scenario3PBT3",'Major retrofit'!$M$38,"")))&amp;IF(F63="Scenario1PBT4",'Major retrofit'!$N$38,IF(F63="Scenario2PBT4",'Major retrofit'!$O$38,IF(F63="Scenario3PBT4",'Major retrofit'!$P$38,"")))&amp;IF(F63="Scenario1PBT5",'Major retrofit'!$Q$38,IF(F63="Scenario2PBT5",'Major retrofit'!$R$38,IF(F63="Scenario3PBT5",'Major retrofit'!$S$38,"")))&amp;IF(F63="Scenario1PBT6",'Major retrofit'!$T$38,IF(F63="Scenario2PBT6",'Major retrofit'!$U$38,IF(F63="Scenario3PBT6",'Major retrofit'!$V$38,"")))&amp;IF(F63="Scenario1PBT7",'Major retrofit'!$W$38,IF(F63="Scenario2PBT7",'Major retrofit'!$X$38,IF(F63="Scenario3PBT7",'Major retrofit'!$Y$38,"")))&amp;IF(F63="Scenario1PBT8",'Major retrofit'!$Z$38,IF(F63="Scenario2PBT8",'Major retrofit'!$AA$38,IF(F63="Scenario3PBT8",'Major retrofit'!$AB$38,"")))&amp;IF(F63="Scenario1PBT9",'Major retrofit'!$AC$38,IF(F63="Scenario2PBT9",'Major retrofit'!$AD$38,IF(F63="Scenario3PBT9",'Major retrofit'!$AE$38,"")))&amp;IF(F63="Scenario1PBT10",'Major retrofit'!$AF$38,IF(F63="Scenario2PBT10",'Major retrofit'!$AG$38,IF(F63="Scenario3PBT10",'Major retrofit'!$AH$38,"")))&amp;IF(F63="Scenario1PBT11",'Major retrofit'!$AI$38,IF(F63="Scenario2PBT11",'Major retrofit'!$AJ$38,IF(F63="Scenario3PBT11",'Major retrofit'!$AK$38,"")))&amp;IF(F63="Scenario1PBT12",'Major retrofit'!$AL$38,IF(F63="Scenario2PBT12",'Major retrofit'!$AM$38,IF(F63="Scenario3PBT12",'Major retrofit'!$AN$38,"")))&amp;IF(F63="Scenario1PBT13",'Major retrofit'!$AO$38,IF(F63="Scenario2PBT13",'Major retrofit'!$AP$38,IF(F63="Scenario3PBT13",'Major retrofit'!$AQ$38,"")))&amp;IF(F63="Scenario1PBT14",'Major retrofit'!$AR$38,IF(F63="Scenario2PBT14",'Major retrofit'!$AS$38,IF(F63="Scenario3PBT14",'Major retrofit'!$AT$38,"")))&amp;IF(F63="Scenario1PBT15",'Major retrofit'!$AU$38,IF(F63="Scenario2PBT15",'Major retrofit'!$AV$38,IF(F63="Scenario3PBT15",'Major retrofit'!$AW$38,"")))</f>
        <v/>
      </c>
      <c r="V63" s="117">
        <f t="shared" si="18"/>
        <v>0</v>
      </c>
      <c r="W63" s="117" t="str">
        <f>IF(F63="Scenario1PBT1",'Major retrofit'!$E$40,IF(F63="Scenario2PBT1",'Major retrofit'!$F$40,IF(F63="Scenario3PBT1",'Major retrofit'!$G$40,"")))&amp;IF(F63="Scenario1PBT2",'Major retrofit'!$H$40,IF(F63="Scenario2PBT2",'Major retrofit'!$I$40,IF(F63="Scenario3PBT2",'Major retrofit'!$J$40,"")))&amp;IF(F63="Scenario1PBT3",'Major retrofit'!$K$40,IF(F63="Scenario2PBT3",'Major retrofit'!$L$40,IF(F63="Scenario3PBT3",'Major retrofit'!$M$40,"")))&amp;IF(F63="Scenario1PBT4",'Major retrofit'!$N$40,IF(F63="Scenario2PBT4",'Major retrofit'!$O$40,IF(F63="Scenario3PBT4",'Major retrofit'!$P$40,"")))&amp;IF(F63="Scenario1PBT5",'Major retrofit'!$Q$40,IF(F63="Scenario2PBT5",'Major retrofit'!$R$40,IF(F63="Scenario3PBT5",'Major retrofit'!$S$40,"")))&amp;IF(F63="Scenario1PBT6",'Major retrofit'!$T$40,IF(F63="Scenario2PBT6",'Major retrofit'!$U$40,IF(F63="Scenario3PBT6",'Major retrofit'!$V$40,"")))&amp;IF(F63="Scenario1PBT7",'Major retrofit'!$W$40,IF(F63="Scenario2PBT7",'Major retrofit'!$X$40,IF(F63="Scenario3PBT7",'Major retrofit'!$Y$40,"")))&amp;IF(F63="Scenario1PBT8",'Major retrofit'!$Z$40,IF(F63="Scenario2PBT8",'Major retrofit'!$AA$40,IF(F63="Scenario3PBT8",'Major retrofit'!$AB$40,"")))&amp;IF(F63="Scenario1PBT9",'Major retrofit'!$AC$40,IF(F63="Scenario2PBT9",'Major retrofit'!$AD$40,IF(F63="Scenario3PBT9",'Major retrofit'!$AE$40,"")))&amp;IF(F63="Scenario1PBT10",'Major retrofit'!$AF$40,IF(F63="Scenario2PBT10",'Major retrofit'!$AG$40,IF(F63="Scenario3PBT10",'Major retrofit'!$AH$40,"")))&amp;IF(F63="Scenario1PBT11",'Major retrofit'!$AI$40,IF(F63="Scenario2PBT11",'Major retrofit'!$AJ$40,IF(F63="Scenario3PBT11",'Major retrofit'!$AK$40,"")))&amp;IF(F63="Scenario1PBT12",'Major retrofit'!$AL$40,IF(F63="Scenario2PBT12",'Major retrofit'!$AM$40,IF(F63="Scenario3PBT12",'Major retrofit'!$AN$40,"")))&amp;IF(F63="Scenario1PBT13",'Major retrofit'!$AO$40,IF(F63="Scenario2PBT13",'Major retrofit'!$AP$40,IF(F63="Scenario3PBT13",'Major retrofit'!$AQ$40,"")))&amp;IF(F63="Scenario1PBT14",'Major retrofit'!$AR$40,IF(F63="Scenario2PBT14",'Major retrofit'!$AS$40,IF(F63="Scenario3PBT14",'Major retrofit'!$AT$40,"")))&amp;IF(F63="Scenario1PBT15",'Major retrofit'!$AU$40,IF(F63="Scenario2PBT15",'Major retrofit'!$AV$40,IF(F63="Scenario3PBT15",'Major retrofit'!$AW$40,"")))</f>
        <v/>
      </c>
      <c r="X63" s="117">
        <f t="shared" si="19"/>
        <v>0</v>
      </c>
      <c r="Y63" s="117" t="str">
        <f>IF(F63="Scenario1PBT1",'Major retrofit'!$E$42,IF(F63="Scenario2PBT1",'Major retrofit'!$F$42,IF(F63="Scenario3PBT1",'Major retrofit'!$G$42,"")))&amp;IF(F63="Scenario1PBT2",'Major retrofit'!$H$42,IF(F63="Scenario2PBT2",'Major retrofit'!$I$42,IF(F63="Scenario3PBT2",'Major retrofit'!$J$42,"")))&amp;IF(F63="Scenario1PBT3",'Major retrofit'!$K$42,IF(F63="Scenario2PBT3",'Major retrofit'!$L$42,IF(F63="Scenario3PBT3",'Major retrofit'!$M$42,"")))&amp;IF(F63="Scenario1PBT4",'Major retrofit'!$N$42,IF(F63="Scenario2PBT4",'Major retrofit'!$O$42,IF(F63="Scenario3PBT4",'Major retrofit'!$P$42,"")))&amp;IF(F63="Scenario1PBT5",'Major retrofit'!$Q$42,IF(F63="Scenario2PBT5",'Major retrofit'!$R$42,IF(F63="Scenario3PBT5",'Major retrofit'!$S$42,"")))&amp;IF(F63="Scenario1PBT6",'Major retrofit'!$T$42,IF(F63="Scenario2PBT6",'Major retrofit'!$U$42,IF(F63="Scenario3PBT6",'Major retrofit'!$V$42,"")))&amp;IF(F63="Scenario1PBT7",'Major retrofit'!$W$42,IF(F63="Scenario2PBT7",'Major retrofit'!$X$42,IF(F63="Scenario3PBT7",'Major retrofit'!$Y$42,"")))&amp;IF(F63="Scenario1PBT8",'Major retrofit'!$Z$42,IF(F63="Scenario2PBT8",'Major retrofit'!$AA$42,IF(F63="Scenario3PBT8",'Major retrofit'!$AB$42,"")))&amp;IF(F63="Scenario1PBT9",'Major retrofit'!$AC$42,IF(F63="Scenario2PBT9",'Major retrofit'!$AD$42,IF(F63="Scenario3PBT9",'Major retrofit'!$AE$42,"")))&amp;IF(F63="Scenario1PBT10",'Major retrofit'!$AF$42,IF(F63="Scenario2PBT10",'Major retrofit'!$AG$42,IF(F63="Scenario3PBT10",'Major retrofit'!$AH$42,"")))&amp;IF(F63="Scenario1PBT11",'Major retrofit'!$AI$42,IF(F63="Scenario2PBT11",'Major retrofit'!$AJ$42,IF(F63="Scenario3PBT11",'Major retrofit'!$AK$42,"")))&amp;IF(F63="Scenario1PBT12",'Major retrofit'!$AL$42,IF(F63="Scenario2PBT12",'Major retrofit'!$AM$42,IF(F63="Scenario3PBT12",'Major retrofit'!$AN$42,"")))&amp;IF(F63="Scenario1PBT13",'Major retrofit'!$AO$42,IF(F63="Scenario2PBT13",'Major retrofit'!$AP$42,IF(F63="Scenario3PBT13",'Major retrofit'!$AQ$42,"")))&amp;IF(F63="Scenario1PBT14",'Major retrofit'!$AR$42,IF(F63="Scenario2PBT14",'Major retrofit'!$AS$42,IF(F63="Scenario3PBT14",'Major retrofit'!$AT$42,"")))&amp;IF(F63="Scenario1PBT15",'Major retrofit'!$AU$42,IF(F63="Scenario2PBT15",'Major retrofit'!$AV$42,IF(F63="Scenario3PBT15",'Major retrofit'!$AW$42,"")))</f>
        <v/>
      </c>
      <c r="Z63" s="117">
        <f t="shared" si="20"/>
        <v>0</v>
      </c>
      <c r="AA63" s="178" t="str">
        <f>IF(F63="Scenario1PBT1",'Major retrofit'!$E$101,IF(F63="Scenario2PBT1",'Major retrofit'!$F$101,IF(F63="Scenario3PBT1",'Major retrofit'!$G$101,"")))&amp;IF(F63="Scenario1PBT2",'Major retrofit'!$H$101,IF(F63="Scenario2PBT2",'Major retrofit'!$I$101,IF(F63="Scenario3PBT2",'Major retrofit'!$J$101,"")))&amp;IF(F63="Scenario1PBT3",'Major retrofit'!$K$101,IF(F63="Scenario2PBT3",'Major retrofit'!$L$101,IF(F63="Scenario3PBT3",'Major retrofit'!$M$101,"")))&amp;IF(F63="Scenario1PBT4",'Major retrofit'!$N$101,IF(F63="Scenario2PBT4",'Major retrofit'!$O$101,IF(F63="Scenario3PBT4",'Major retrofit'!$P$101,"")))&amp;IF(F63="Scenario1PBT5",'Major retrofit'!$Q$101,IF(F63="Scenario2PBT5",'Major retrofit'!$R$101,IF(F63="Scenario3PBT5",'Major retrofit'!$S$101,"")))&amp;IF(F63="Scenario1PBT6",'Major retrofit'!$T$101,IF(F63="Scenario2PBT6",'Major retrofit'!$U$101,IF(F63="Scenario3PBT6",'Major retrofit'!$V$101,"")))&amp;IF(F63="Scenario1PBT7",'Major retrofit'!$W$101,IF(F63="Scenario2PBT7",'Major retrofit'!$X$101,IF(F63="Scenario3PBT7",'Major retrofit'!$Y$101,"")))&amp;IF(F63="Scenario1PBT8",'Major retrofit'!$Z$101,IF(F63="Scenario2PBT8",'Major retrofit'!$AA$101,IF(F63="Scenario3PBT8",'Major retrofit'!$AB$101,"")))&amp;IF(F63="Scenario1PBT9",'Major retrofit'!$AC$101,IF(F63="Scenario2PBT9",'Major retrofit'!$AD$101,IF(F63="Scenario3PBT9",'Major retrofit'!$AE$101,"")))&amp;IF(F63="Scenario1PBT10",'Major retrofit'!$AF$101,IF(F63="Scenario2PBT10",'Major retrofit'!$AG$101,IF(F63="Scenario3PBT10",'Major retrofit'!$AH$101,"")))&amp;IF(F63="Scenario1PBT11",'Major retrofit'!$AI$101,IF(F63="Scenario2PBT11",'Major retrofit'!$AJ$101,IF(F63="Scenario3PBT11",'Major retrofit'!$AK$101,"")))&amp;IF(F63="Scenario1PBT12",'Major retrofit'!$AL$101,IF(F63="Scenario2PBT12",'Major retrofit'!$AM$101,IF(F63="Scenario3PBT12",'Major retrofit'!$AN$101,"")))&amp;IF(F63="Scenario1PBT13",'Major retrofit'!$AO$101,IF(F63="Scenario2PBT13",'Major retrofit'!$AP$101,IF(F63="Scenario3PBT13",'Major retrofit'!$AQ$101,"")))&amp;IF(F63="Scenario1PBT14",'Major retrofit'!$AR$101,IF(F63="Scenario2PBT14",'Major retrofit'!$AS$101,IF(F63="Scenario3PBT14",'Major retrofit'!$AT$101,"")))&amp;IF(F63="Scenario1PBT15",'Major retrofit'!$AU$101,IF(F63="Scenario2PBT15",'Major retrofit'!$AV$101,IF(F63="Scenario3PBT15",'Major retrofit'!$AW$101,"")))</f>
        <v/>
      </c>
      <c r="AB63" s="179">
        <f t="shared" si="21"/>
        <v>0</v>
      </c>
      <c r="AC63" s="208">
        <f>IFERROR('Projection_Base-case'!G63-G63,0)</f>
        <v>0</v>
      </c>
      <c r="AD63" s="117">
        <f t="shared" si="24"/>
        <v>0</v>
      </c>
      <c r="AE63" s="117">
        <f>IFERROR(100*AC63/'Projection_Base-case'!G63,0)</f>
        <v>0</v>
      </c>
      <c r="AF63" s="117">
        <f>IFERROR('Projection_Base-case'!I63-I63,0)</f>
        <v>0</v>
      </c>
      <c r="AG63" s="117">
        <f t="shared" si="25"/>
        <v>0</v>
      </c>
      <c r="AH63" s="117">
        <f>IFERROR(100*AF63/'Projection_Base-case'!I63,0)</f>
        <v>0</v>
      </c>
      <c r="AI63" s="117">
        <f>IFERROR('Projection_Base-case'!K63-K63,0)</f>
        <v>0</v>
      </c>
      <c r="AJ63" s="117">
        <f t="shared" si="26"/>
        <v>0</v>
      </c>
      <c r="AK63" s="117">
        <f>IFERROR(100*AI63/'Projection_Base-case'!K63,0)</f>
        <v>0</v>
      </c>
      <c r="AL63" s="117">
        <f>IFERROR(M63-'Projection_Base-case'!M63,0)</f>
        <v>0</v>
      </c>
      <c r="AM63" s="117">
        <f t="shared" si="27"/>
        <v>0</v>
      </c>
      <c r="AN63" s="179">
        <f>IFERROR(IF('Projection_Base-case'!N63&gt;0,100*AM63/'Projection_Base-case'!N63,100*AM63/N63),0)</f>
        <v>0</v>
      </c>
      <c r="AO63" s="206">
        <f>IFERROR('Projection_Base-case'!O63-O63,0)</f>
        <v>0</v>
      </c>
      <c r="AP63" s="117">
        <f t="shared" si="28"/>
        <v>0</v>
      </c>
      <c r="AQ63" s="117">
        <f>IFERROR(100*AO63/'Projection_Base-case'!O63,0)</f>
        <v>0</v>
      </c>
      <c r="AR63" s="117">
        <f>IFERROR('Projection_Base-case'!Q63-Q63,0)</f>
        <v>0</v>
      </c>
      <c r="AS63" s="117">
        <f t="shared" si="29"/>
        <v>0</v>
      </c>
      <c r="AT63" s="117">
        <f>IFERROR(100*AR63/'Projection_Base-case'!Q63,0)</f>
        <v>0</v>
      </c>
      <c r="AU63" s="117">
        <f>IFERROR('Projection_Base-case'!S63-S63,0)</f>
        <v>0</v>
      </c>
      <c r="AV63" s="117">
        <f t="shared" si="30"/>
        <v>0</v>
      </c>
      <c r="AW63" s="118">
        <f>IFERROR(100*AU63/'Projection_Base-case'!S63,0)</f>
        <v>0</v>
      </c>
      <c r="AX63" s="206">
        <f>IFERROR('Projection_Base-case'!U63-U63,0)</f>
        <v>0</v>
      </c>
      <c r="AY63" s="117">
        <f t="shared" si="31"/>
        <v>0</v>
      </c>
      <c r="AZ63" s="117">
        <f>IFERROR(100*AX63/'Projection_Base-case'!U63,0)</f>
        <v>0</v>
      </c>
      <c r="BA63" s="117">
        <f>IFERROR('Projection_Base-case'!W63-W63,0)</f>
        <v>0</v>
      </c>
      <c r="BB63" s="117">
        <f t="shared" si="32"/>
        <v>0</v>
      </c>
      <c r="BC63" s="117">
        <f>IFERROR(100*BA63/'Projection_Base-case'!W63,0)</f>
        <v>0</v>
      </c>
      <c r="BD63" s="117">
        <f>IFERROR('Projection_Base-case'!Y63-Y63,0)</f>
        <v>0</v>
      </c>
      <c r="BE63" s="117">
        <f t="shared" si="33"/>
        <v>0</v>
      </c>
      <c r="BF63" s="117">
        <f>IFERROR(100*BD63/'Projection_Base-case'!Y63,0)</f>
        <v>0</v>
      </c>
      <c r="BG63" s="178">
        <f t="shared" si="22"/>
        <v>0</v>
      </c>
      <c r="BH63" s="179">
        <f t="shared" si="23"/>
        <v>0</v>
      </c>
    </row>
    <row r="64" spans="1:60" ht="15" thickBot="1">
      <c r="A64" s="205">
        <v>59</v>
      </c>
      <c r="B64" s="119">
        <f>IF('Projection_Base-case'!B64&lt;&gt;"",'Projection_Base-case'!B64,0)</f>
        <v>0</v>
      </c>
      <c r="C64" s="119">
        <f>IF('Projection_Base-case'!C64&lt;&gt;"",'Projection_Base-case'!C64,0)</f>
        <v>0</v>
      </c>
      <c r="D64" s="119">
        <f>IF('Projection_Base-case'!D64&lt;&gt;"",'Projection_Base-case'!D64,0)</f>
        <v>0</v>
      </c>
      <c r="E64" s="263" t="str">
        <f>IF(AND('Résultats major'!$AC$3="OUI",'Résultats major'!E63&lt;&gt;""),'Résultats major'!E63,IF(OR(D64="PBT1",D64="PBT2",D64="PBT3",D64="PBT4",D64="PBT5",D64="PBT6",D64="PBT7",D64="PBT8",D64="PBT10"),"Scenario1",IF(D64="PBT9","Scenario2","")))</f>
        <v/>
      </c>
      <c r="F64" s="202" t="str">
        <f t="shared" si="10"/>
        <v>0</v>
      </c>
      <c r="G64" s="177" t="str">
        <f>IF(F64="Scenario1PBT1",'Major retrofit'!$E$6,IF(F64="Scenario2PBT1",'Major retrofit'!$F$6,IF(F64="Scenario3PBT1",'Major retrofit'!$G$6,"")))&amp;IF(F64="Scenario1PBT2",'Major retrofit'!$H$6,IF(F64="Scenario2PBT2",'Major retrofit'!$I$6,IF(F64="Scenario3PBT2",'Major retrofit'!$J$6,"")))&amp;IF(F64="Scenario1PBT3",'Major retrofit'!$K$6,IF(F64="Scenario2PBT3",'Major retrofit'!$L$6,IF(F64="Scenario3PBT3",'Major retrofit'!$M$6,"")))&amp;IF(F64="Scenario1PBT4",'Major retrofit'!$N$6,IF(F64="Scenario2PBT4",'Major retrofit'!$O$6,IF(F64="Scenario3PBT4",'Major retrofit'!$P$6,"")))&amp;IF(F64="Scenario1PBT5",'Major retrofit'!$Q$6,IF(F64="Scenario2PBT5",'Major retrofit'!$R$6,IF(F64="Scenario3PBT5",'Major retrofit'!$S$6,"")))&amp;IF(F64="Scenario1PBT6",'Major retrofit'!$T$6,IF(F64="Scenario2PBT6",'Major retrofit'!$U$6,IF(F64="Scenario3PBT6",'Major retrofit'!$V$6,"")))&amp;IF(F64="Scenario1PBT7",'Major retrofit'!$W$6,IF(F64="Scenario2PBT7",'Major retrofit'!$X$6,IF(F64="Scenario3PBT7",'Major retrofit'!$Y$6,"")))&amp;IF(F64="Scenario1PBT8",'Major retrofit'!$Z$6,IF(F64="Scenario2PBT8",'Major retrofit'!$AA$6,IF(F64="Scenario3PBT8",'Major retrofit'!$AB$6,"")))&amp;IF(F64="Scenario1PBT9",'Major retrofit'!$AC$6,IF(F64="Scenario2PBT9",'Major retrofit'!$AD$6,IF(F64="Scenario3PBT9",'Major retrofit'!$AE$6,"")))&amp;IF(F64="Scenario1PBT10",'Major retrofit'!$AF$6,IF(F64="Scenario2PBT10",'Major retrofit'!$AG$6,IF(F64="Scenario3PBT10",'Major retrofit'!$AH$6,"")))&amp;IF(F64="Scenario1PBT11",'Major retrofit'!$AI$6,IF(F64="Scenario2PBT11",'Major retrofit'!$AJ$6,IF(F64="Scenario3PBT11",'Major retrofit'!$AK$6,"")))&amp;IF(F64="Scenario1PBT12",'Major retrofit'!$AL$6,IF(F64="Scenario2PBT12",'Major retrofit'!$AM$6,IF(F64="Scenario3PBT12",'Major retrofit'!$AN$6,"")))&amp;IF(F64="Scenario1PBT13",'Major retrofit'!$AO$6,IF(F64="Scenario2PBT13",'Major retrofit'!$AP$6,IF(F64="Scenario3PBT13",'Major retrofit'!$AQ$6,"")))&amp;IF(F64="Scenario1PBT14",'Major retrofit'!$AR$6,IF(F64="Scenario2PBT14",'Major retrofit'!$AS$6,IF(F64="Scenario3PBT14",'Major retrofit'!$AT$6,"")))&amp;IF(F64="Scenario1PBT15",'Major retrofit'!$AU$6,IF(F64="Scenario2PBT15",'Major retrofit'!$AV$6,IF(F64="Scenario3PBT15",'Major retrofit'!$AW$6,"")))</f>
        <v/>
      </c>
      <c r="H64" s="117">
        <f t="shared" si="11"/>
        <v>0</v>
      </c>
      <c r="I64" s="178" t="str">
        <f>IF(F64="Scenario1PBT1",'Major retrofit'!$E$16,IF(F64="Scenario2PBT1",'Major retrofit'!$F$16,IF(F64="Scenario3PBT1",'Major retrofit'!$G$16,"")))&amp;IF(F64="Scenario1PBT2",'Major retrofit'!$H$16,IF(F64="Scenario2PBT2",'Major retrofit'!$I$16,IF(F64="Scenario3PBT2",'Major retrofit'!$J$16,"")))&amp;IF(F64="Scenario1PBT3",'Major retrofit'!$K$16,IF(F64="Scenario2PBT3",'Major retrofit'!$L$16,IF(F64="Scenario3PBT3",'Major retrofit'!$M$16,"")))&amp;IF(F64="Scenario1PBT4",'Major retrofit'!$N$16,IF(F64="Scenario2PBT4",'Major retrofit'!$O$16,IF(F64="Scenario3PBT4",'Major retrofit'!$P$16,"")))&amp;IF(F64="Scenario1PBT5",'Major retrofit'!$Q$16,IF(F64="Scenario2PBT5",'Major retrofit'!$R$16,IF(F64="Scenario3PBT5",'Major retrofit'!$S$16,"")))&amp;IF(F64="Scenario1PBT6",'Major retrofit'!$T$16,IF(F64="Scenario2PBT6",'Major retrofit'!$U$16,IF(F64="Scenario3PBT6",'Major retrofit'!$V$16,"")))&amp;IF(F64="Scenario1PBT7",'Major retrofit'!$W$16,IF(F64="Scenario2PBT7",'Major retrofit'!$X$16,IF(F64="Scenario3PBT7",'Major retrofit'!$Y$16,"")))&amp;IF(F64="Scenario1PBT8",'Major retrofit'!$Z$16,IF(F64="Scenario2PBT8",'Major retrofit'!$AA$16,IF(F64="Scenario3PBT8",'Major retrofit'!$AB$16,"")))&amp;IF(F64="Scenario1PBT9",'Major retrofit'!$AC$16,IF(F64="Scenario2PBT9",'Major retrofit'!$AD$16,IF(F64="Scenario3PBT9",'Major retrofit'!$AE$16,"")))&amp;IF(F64="Scenario1PBT10",'Major retrofit'!$AF$16,IF(F64="Scenario2PBT10",'Major retrofit'!$AG$16,IF(F64="Scenario3PBT10",'Major retrofit'!$AH$16,"")))&amp;IF(F64="Scenario1PBT11",'Major retrofit'!$AI$16,IF(F64="Scenario2PBT11",'Major retrofit'!$AJ$16,IF(F64="Scenario3PBT11",'Major retrofit'!$AK$16,"")))&amp;IF(F64="Scenario1PBT12",'Major retrofit'!$AL$16,IF(F64="Scenario2PBT12",'Major retrofit'!$AM$16,IF(F64="Scenario3PBT12",'Major retrofit'!$AN$16,"")))&amp;IF(F64="Scenario1PBT13",'Major retrofit'!$AO$16,IF(F64="Scenario2PBT13",'Major retrofit'!$AP$16,IF(F64="Scenario3PBT13",'Major retrofit'!$AQ$16,"")))&amp;IF(F64="Scenario1PBT14",'Major retrofit'!$AR$16,IF(F64="Scenario2PBT14",'Major retrofit'!$AS$16,IF(F64="Scenario3PBT14",'Major retrofit'!$AT$16,"")))&amp;IF(F64="Scenario1PBT15",'Major retrofit'!$AU$16,IF(F64="Scenario2PBT15",'Major retrofit'!$AV$16,IF(F64="Scenario3PBT15",'Major retrofit'!$AW$16,"")))</f>
        <v/>
      </c>
      <c r="J64" s="117">
        <f t="shared" si="12"/>
        <v>0</v>
      </c>
      <c r="K64" s="117" t="str">
        <f>IF(F64="Scenario1PBT1",'Major retrofit'!$E$18,IF(F64="Scenario2PBT1",'Major retrofit'!$F$18,IF(F64="Scenario3PBT1",'Major retrofit'!$G$18,"")))&amp;IF(F64="Scenario1PBT2",'Major retrofit'!$H$18,IF(F64="Scenario2PBT2",'Major retrofit'!$I$18,IF(F64="Scenario3PBT2",'Major retrofit'!$J$18,"")))&amp;IF(F64="Scenario1PBT3",'Major retrofit'!$K$18,IF(F64="Scenario2PBT3",'Major retrofit'!$L$18,IF(F64="Scenario3PBT3",'Major retrofit'!$M$18,"")))&amp;IF(F64="Scenario1PBT4",'Major retrofit'!$N$18,IF(F64="Scenario2PBT4",'Major retrofit'!$O$18,IF(F64="Scenario3PBT4",'Major retrofit'!$P$18,"")))&amp;IF(F64="Scenario1PBT5",'Major retrofit'!$Q$18,IF(F64="Scenario2PBT5",'Major retrofit'!$R$18,IF(F64="Scenario3PBT5",'Major retrofit'!$S$18,"")))&amp;IF(F64="Scenario1PBT6",'Major retrofit'!$T$18,IF(F64="Scenario2PBT6",'Major retrofit'!$U$18,IF(F64="Scenario3PBT6",'Major retrofit'!$V$18,"")))&amp;IF(F64="Scenario1PBT7",'Major retrofit'!$W$18,IF(F64="Scenario2PBT7",'Major retrofit'!$X$18,IF(F64="Scenario3PBT7",'Major retrofit'!$Y$18,"")))&amp;IF(F64="Scenario1PBT8",'Major retrofit'!$Z$18,IF(F64="Scenario2PBT8",'Major retrofit'!$AA$18,IF(F64="Scenario3PBT8",'Major retrofit'!$AB$18,"")))&amp;IF(F64="Scenario1PBT9",'Major retrofit'!$AC$18,IF(F64="Scenario2PBT9",'Major retrofit'!$AD$18,IF(F64="Scenario3PBT9",'Major retrofit'!$AE$18,"")))&amp;IF(F64="Scenario1PBT10",'Major retrofit'!$AF$18,IF(F64="Scenario2PBT10",'Major retrofit'!$AG$18,IF(F64="Scenario3PBT10",'Major retrofit'!$AH$18,"")))&amp;IF(F64="Scenario1PBT11",'Major retrofit'!$AI$18,IF(F64="Scenario2PBT11",'Major retrofit'!$AJ$18,IF(F64="Scenario3PBT11",'Major retrofit'!$AK$18,"")))&amp;IF(F64="Scenario1PBT12",'Major retrofit'!$AL$18,IF(F64="Scenario2PBT12",'Major retrofit'!$AM$18,IF(F64="Scenario3PBT12",'Major retrofit'!$AN$18,"")))&amp;IF(F64="Scenario1PBT13",'Major retrofit'!$AO$18,IF(F64="Scenario2PBT13",'Major retrofit'!$AP$18,IF(F64="Scenario3PBT13",'Major retrofit'!$AQ$18,"")))&amp;IF(F64="Scenario1PBT14",'Major retrofit'!$AR$18,IF(F64="Scenario2PBT14",'Major retrofit'!$AS$18,IF(F64="Scenario3PBT14",'Major retrofit'!$AT$18,"")))&amp;IF(F64="Scenario1PBT15",'Major retrofit'!$AU$18,IF(F64="Scenario2PBT15",'Major retrofit'!$AV$18,IF(F64="Scenario3PBT15",'Major retrofit'!$AW$18,"")))</f>
        <v/>
      </c>
      <c r="L64" s="117">
        <f t="shared" si="13"/>
        <v>0</v>
      </c>
      <c r="M64" s="117" t="str">
        <f>IF(F64="Scenario1PBT1",'Major retrofit'!$E$20,IF(F64="Scenario2PBT1",'Major retrofit'!$F$20,IF(F64="Scenario3PBT1",'Major retrofit'!$G$20,"")))&amp;IF(F64="Scenario1PBT2",'Major retrofit'!$H$20,IF(F64="Scenario2PBT2",'Major retrofit'!$I$20,IF(F64="Scenario3PBT2",'Major retrofit'!$J$20,"")))&amp;IF(F64="Scenario1PBT3",'Major retrofit'!$K$20,IF(F64="Scenario2PBT3",'Major retrofit'!$L$20,IF(F64="Scenario3PBT3",'Major retrofit'!$M$20,"")))&amp;IF(F64="Scenario1PBT4",'Major retrofit'!$N$20,IF(F64="Scenario2PBT4",'Major retrofit'!$O$20,IF(F64="Scenario3PBT4",'Major retrofit'!$P$20,"")))&amp;IF(F64="Scenario1PBT5",'Major retrofit'!$Q$20,IF(F64="Scenario2PBT5",'Major retrofit'!$R$20,IF(F64="Scenario3PBT5",'Major retrofit'!$S$20,"")))&amp;IF(F64="Scenario1PBT6",'Major retrofit'!$T$20,IF(F64="Scenario2PBT6",'Major retrofit'!$U$20,IF(F64="Scenario3PBT6",'Major retrofit'!$V$20,"")))&amp;IF(F64="Scenario1PBT7",'Major retrofit'!$W$20,IF(F64="Scenario2PBT7",'Major retrofit'!$X$20,IF(F64="Scenario3PBT7",'Major retrofit'!$Y$20,"")))&amp;IF(F64="Scenario1PBT8",'Major retrofit'!$Z$20,IF(F64="Scenario2PBT8",'Major retrofit'!$AA$20,IF(F64="Scenario3PBT8",'Major retrofit'!$AB$20,"")))&amp;IF(F64="Scenario1PBT9",'Major retrofit'!$AC$20,IF(F64="Scenario2PBT9",'Major retrofit'!$AD$20,IF(F64="Scenario3PBT9",'Major retrofit'!$AE$20,"")))&amp;IF(F64="Scenario1PBT10",'Major retrofit'!$AF$20,IF(F64="Scenario2PBT10",'Major retrofit'!$AG$20,IF(F64="Scenario3PBT10",'Major retrofit'!$AH$20,"")))&amp;IF(F64="Scenario1PBT11",'Major retrofit'!$AI$20,IF(F64="Scenario2PBT11",'Major retrofit'!$AJ$20,IF(F64="Scenario3PBT11",'Major retrofit'!$AK$20,"")))&amp;IF(F64="Scenario1PBT12",'Major retrofit'!$AL$20,IF(F64="Scenario2PBT12",'Major retrofit'!$AM$20,IF(F64="Scenario3PBT12",'Major retrofit'!$AN$20,"")))&amp;IF(F64="Scenario1PBT13",'Major retrofit'!$AO$20,IF(F64="Scenario2PBT13",'Major retrofit'!$AP$20,IF(F64="Scenario3PBT13",'Major retrofit'!$AQ$20,"")))&amp;IF(F64="Scenario1PBT14",'Major retrofit'!$AR$20,IF(F64="Scenario2PBT14",'Major retrofit'!$AS$20,IF(F64="Scenario3PBT14",'Major retrofit'!$AT$20,"")))&amp;IF(F64="Scenario1PBT15",'Major retrofit'!$AU$20,IF(F64="Scenario2PBT15",'Major retrofit'!$AV$20,IF(F64="Scenario3PBT15",'Major retrofit'!$AW$20,"")))</f>
        <v/>
      </c>
      <c r="N64" s="118">
        <f t="shared" si="14"/>
        <v>0</v>
      </c>
      <c r="O64" s="206" t="str">
        <f>IF(F64="Scenario1PBT1",'Major retrofit'!$E$23,IF(F64="Scenario2PBT1",'Major retrofit'!$F$23,IF(F64="Scenario3PBT1",'Major retrofit'!$G$23,"")))&amp;IF(F64="Scenario1PBT2",'Major retrofit'!$H$23,IF(F64="Scenario2PBT2",'Major retrofit'!$I$23,IF(F64="Scenario3PBT2",'Major retrofit'!$J$23,"")))&amp;IF(F64="Scenario1PBT3",'Major retrofit'!$K$23,IF(F64="Scenario2PBT3",'Major retrofit'!$L$23,IF(F64="Scenario3PBT3",'Major retrofit'!$M$23,"")))&amp;IF(F64="Scenario1PBT4",'Major retrofit'!$N$23,IF(F64="Scenario2PBT4",'Major retrofit'!$O$23,IF(F64="Scenario3PBT4",'Major retrofit'!$P$23,"")))&amp;IF(F64="Scenario1PBT5",'Major retrofit'!$Q$23,IF(F64="Scenario2PBT5",'Major retrofit'!$R$23,IF(F64="Scenario3PBT5",'Major retrofit'!$S$23,"")))&amp;IF(F64="Scenario1PBT6",'Major retrofit'!$T$23,IF(F64="Scenario2PBT6",'Major retrofit'!$U$23,IF(F64="Scenario3PBT6",'Major retrofit'!$V$23,"")))&amp;IF(F64="Scenario1PBT7",'Major retrofit'!$W$23,IF(F64="Scenario2PBT7",'Major retrofit'!$X$23,IF(F64="Scenario3PBT7",'Major retrofit'!$Y$23,"")))&amp;IF(F64="Scenario1PBT8",'Major retrofit'!$Z$23,IF(F64="Scenario2PBT8",'Major retrofit'!$AA$23,IF(F64="Scenario3PBT8",'Major retrofit'!$AB$23,"")))&amp;IF(F64="Scenario1PBT9",'Major retrofit'!$AC$23,IF(F64="Scenario2PBT9",'Major retrofit'!$AD$23,IF(F64="Scenario3PBT9",'Major retrofit'!$AE$23,"")))&amp;IF(F64="Scenario1PBT10",'Major retrofit'!$AF$23,IF(F64="Scenario2PBT10",'Major retrofit'!$AG$23,IF(F64="Scenario3PBT10",'Major retrofit'!$AH$23,"")))&amp;IF(F64="Scenario1PBT11",'Major retrofit'!$AI$23,IF(F64="Scenario2PBT11",'Major retrofit'!$AJ$23,IF(F64="Scenario3PBT11",'Major retrofit'!$AK$23,"")))&amp;IF(F64="Scenario1PBT12",'Major retrofit'!$AL$23,IF(F64="Scenario2PBT12",'Major retrofit'!$AM$23,IF(F64="Scenario3PBT12",'Major retrofit'!$AN$23,"")))&amp;IF(F64="Scenario1PBT13",'Major retrofit'!$AO$23,IF(F64="Scenario2PBT13",'Major retrofit'!$AP$23,IF(F64="Scenario3PBT13",'Major retrofit'!$AQ$23,"")))&amp;IF(F64="Scenario1PBT14",'Major retrofit'!$AR$23,IF(F64="Scenario2PBT14",'Major retrofit'!$AS$23,IF(F64="Scenario3PBT14",'Major retrofit'!$AT$23,"")))&amp;IF(F64="Scenario1PBT15",'Major retrofit'!$AU$23,IF(F64="Scenario2PBT15",'Major retrofit'!$AV$23,IF(F64="Scenario3PBT15",'Major retrofit'!$AW$23,"")))</f>
        <v/>
      </c>
      <c r="P64" s="117">
        <f t="shared" si="15"/>
        <v>0</v>
      </c>
      <c r="Q64" s="117" t="str">
        <f>IF(F64="Scenario1PBT1",'Major retrofit'!$E$25,IF(F64="Scenario2PBT1",'Major retrofit'!$F$25,IF(F64="Scenario3PBT1",'Major retrofit'!$G$25,"")))&amp;IF(F64="Scenario1PBT2",'Major retrofit'!$H$25,IF(F64="Scenario2PBT2",'Major retrofit'!$I$25,IF(F64="Scenario3PBT2",'Major retrofit'!$J$25,"")))&amp;IF(F64="Scenario1PBT3",'Major retrofit'!$K$25,IF(F64="Scenario2PBT3",'Major retrofit'!$L$25,IF(F64="Scenario3PBT3",'Major retrofit'!$M$25,"")))&amp;IF(F64="Scenario1PBT4",'Major retrofit'!$N$25,IF(F64="Scenario2PBT4",'Major retrofit'!$O$25,IF(F64="Scenario3PBT4",'Major retrofit'!$P$25,"")))&amp;IF(F64="Scenario1PBT5",'Major retrofit'!$Q$25,IF(F64="Scenario2PBT5",'Major retrofit'!$R$25,IF(F64="Scenario3PBT5",'Major retrofit'!$S$25,"")))&amp;IF(F64="Scenario1PBT6",'Major retrofit'!$T$25,IF(F64="Scenario2PBT6",'Major retrofit'!$U$25,IF(F64="Scenario3PBT6",'Major retrofit'!$V$25,"")))&amp;IF(F64="Scenario1PBT7",'Major retrofit'!$W$25,IF(F64="Scenario2PBT7",'Major retrofit'!$X$25,IF(F64="Scenario3PBT7",'Major retrofit'!$Y$25,"")))&amp;IF(F64="Scenario1PBT8",'Major retrofit'!$Z$25,IF(F64="Scenario2PBT8",'Major retrofit'!$AA$25,IF(F64="Scenario3PBT8",'Major retrofit'!$AB$25,"")))&amp;IF(F64="Scenario1PBT9",'Major retrofit'!$AC$25,IF(F64="Scenario2PBT9",'Major retrofit'!$AD$25,IF(F64="Scenario3PBT9",'Major retrofit'!$AE$25,"")))&amp;IF(F64="Scenario1PBT10",'Major retrofit'!$AF$25,IF(F64="Scenario2PBT10",'Major retrofit'!$AG$25,IF(F64="Scenario3PBT10",'Major retrofit'!$AH$25,"")))&amp;IF(F64="Scenario1PBT11",'Major retrofit'!$AI$25,IF(F64="Scenario2PBT11",'Major retrofit'!$AJ$25,IF(F64="Scenario3PBT11",'Major retrofit'!$AK$25,"")))&amp;IF(F64="Scenario1PBT12",'Major retrofit'!$AL$25,IF(F64="Scenario2PBT12",'Major retrofit'!$AM$25,IF(F64="Scenario3PBT12",'Major retrofit'!$AN$25,"")))&amp;IF(F64="Scenario1PBT13",'Major retrofit'!$AO$25,IF(F64="Scenario2PBT13",'Major retrofit'!$AP$25,IF(F64="Scenario3PBT13",'Major retrofit'!$AQ$25,"")))&amp;IF(F64="Scenario1PBT14",'Major retrofit'!$AR$25,IF(F64="Scenario2PBT14",'Major retrofit'!$AS$25,IF(F64="Scenario3PBT14",'Major retrofit'!$AT$25,"")))&amp;IF(F64="Scenario1PBT15",'Major retrofit'!$AU$25,IF(F64="Scenario2PBT15",'Major retrofit'!$AV$25,IF(F64="Scenario3PBT15",'Major retrofit'!$AW$25,"")))</f>
        <v/>
      </c>
      <c r="R64" s="117">
        <f t="shared" si="16"/>
        <v>0</v>
      </c>
      <c r="S64" s="117" t="str">
        <f>IF(F64="Scenario1PBT1",'Major retrofit'!$E$27,IF(F64="Scenario2PBT1",'Major retrofit'!$F$27,IF(F64="Scenario3PBT1",'Major retrofit'!$G$27,"")))&amp;IF(F64="Scenario1PBT2",'Major retrofit'!$H$27,IF(F64="Scenario2PBT2",'Major retrofit'!$I$27,IF(F64="Scenario3PBT2",'Major retrofit'!$J$27,"")))&amp;IF(F64="Scenario1PBT3",'Major retrofit'!$K$27,IF(F64="Scenario2PBT3",'Major retrofit'!$L$27,IF(F64="Scenario3PBT3",'Major retrofit'!$M$27,"")))&amp;IF(F64="Scenario1PBT4",'Major retrofit'!$N$27,IF(F64="Scenario2PBT4",'Major retrofit'!$O$27,IF(F64="Scenario3PBT4",'Major retrofit'!$P$27,"")))&amp;IF(F64="Scenario1PBT5",'Major retrofit'!$Q$27,IF(F64="Scenario2PBT5",'Major retrofit'!$R$27,IF(F64="Scenario3PBT5",'Major retrofit'!$S$27,"")))&amp;IF(F64="Scenario1PBT6",'Major retrofit'!$T$27,IF(F64="Scenario2PBT6",'Major retrofit'!$U$27,IF(F64="Scenario3PBT6",'Major retrofit'!$V$27,"")))&amp;IF(F64="Scenario1PBT7",'Major retrofit'!$W$27,IF(F64="Scenario2PBT7",'Major retrofit'!$X$27,IF(F64="Scenario3PBT7",'Major retrofit'!$Y$27,"")))&amp;IF(F64="Scenario1PBT8",'Major retrofit'!$Z$27,IF(F64="Scenario2PBT8",'Major retrofit'!$AA$27,IF(F64="Scenario3PBT8",'Major retrofit'!$AB$27,"")))&amp;IF(F64="Scenario1PBT9",'Major retrofit'!$AC$27,IF(F64="Scenario2PBT9",'Major retrofit'!$AD$27,IF(F64="Scenario3PBT9",'Major retrofit'!$AE$27,"")))&amp;IF(F64="Scenario1PBT10",'Major retrofit'!$AF$27,IF(F64="Scenario2PBT10",'Major retrofit'!$AG$27,IF(F64="Scenario3PBT10",'Major retrofit'!$AH$27,"")))&amp;IF(F64="Scenario1PBT11",'Major retrofit'!$AI$27,IF(F64="Scenario2PBT11",'Major retrofit'!$AJ$27,IF(F64="Scenario3PBT11",'Major retrofit'!$AK$27,"")))&amp;IF(F64="Scenario1PBT12",'Major retrofit'!$AL$27,IF(F64="Scenario2PBT12",'Major retrofit'!$AM$27,IF(F64="Scenario3PBT12",'Major retrofit'!$AN$27,"")))&amp;IF(F64="Scenario1PBT13",'Major retrofit'!$AO$27,IF(F64="Scenario2PBT13",'Major retrofit'!$AP$27,IF(F64="Scenario3PBT13",'Major retrofit'!$AQ$27,"")))&amp;IF(F64="Scenario1PBT14",'Major retrofit'!$AR$27,IF(F64="Scenario2PBT14",'Major retrofit'!$AS$27,IF(F64="Scenario3PBT14",'Major retrofit'!$AT$27,"")))&amp;IF(F64="Scenario1PBT15",'Major retrofit'!$AU$27,IF(F64="Scenario2PBT15",'Major retrofit'!$AV$27,IF(F64="Scenario3PBT15",'Major retrofit'!$AW$27,"")))</f>
        <v/>
      </c>
      <c r="T64" s="207">
        <f t="shared" si="17"/>
        <v>0</v>
      </c>
      <c r="U64" s="206" t="str">
        <f>IF(F64="Scenario1PBT1",'Major retrofit'!$E$38,IF(F64="Scenario2PBT1",'Major retrofit'!$F$38,IF(F64="Scenario3PBT1",'Major retrofit'!$G$38,"")))&amp;IF(F64="Scenario1PBT2",'Major retrofit'!$H$38,IF(F64="Scenario2PBT2",'Major retrofit'!$I$38,IF(F64="Scenario3PBT2",'Major retrofit'!$J$38,"")))&amp;IF(F64="Scenario1PBT3",'Major retrofit'!$K$38,IF(F64="Scenario2PBT3",'Major retrofit'!$L$38,IF(F64="Scenario3PBT3",'Major retrofit'!$M$38,"")))&amp;IF(F64="Scenario1PBT4",'Major retrofit'!$N$38,IF(F64="Scenario2PBT4",'Major retrofit'!$O$38,IF(F64="Scenario3PBT4",'Major retrofit'!$P$38,"")))&amp;IF(F64="Scenario1PBT5",'Major retrofit'!$Q$38,IF(F64="Scenario2PBT5",'Major retrofit'!$R$38,IF(F64="Scenario3PBT5",'Major retrofit'!$S$38,"")))&amp;IF(F64="Scenario1PBT6",'Major retrofit'!$T$38,IF(F64="Scenario2PBT6",'Major retrofit'!$U$38,IF(F64="Scenario3PBT6",'Major retrofit'!$V$38,"")))&amp;IF(F64="Scenario1PBT7",'Major retrofit'!$W$38,IF(F64="Scenario2PBT7",'Major retrofit'!$X$38,IF(F64="Scenario3PBT7",'Major retrofit'!$Y$38,"")))&amp;IF(F64="Scenario1PBT8",'Major retrofit'!$Z$38,IF(F64="Scenario2PBT8",'Major retrofit'!$AA$38,IF(F64="Scenario3PBT8",'Major retrofit'!$AB$38,"")))&amp;IF(F64="Scenario1PBT9",'Major retrofit'!$AC$38,IF(F64="Scenario2PBT9",'Major retrofit'!$AD$38,IF(F64="Scenario3PBT9",'Major retrofit'!$AE$38,"")))&amp;IF(F64="Scenario1PBT10",'Major retrofit'!$AF$38,IF(F64="Scenario2PBT10",'Major retrofit'!$AG$38,IF(F64="Scenario3PBT10",'Major retrofit'!$AH$38,"")))&amp;IF(F64="Scenario1PBT11",'Major retrofit'!$AI$38,IF(F64="Scenario2PBT11",'Major retrofit'!$AJ$38,IF(F64="Scenario3PBT11",'Major retrofit'!$AK$38,"")))&amp;IF(F64="Scenario1PBT12",'Major retrofit'!$AL$38,IF(F64="Scenario2PBT12",'Major retrofit'!$AM$38,IF(F64="Scenario3PBT12",'Major retrofit'!$AN$38,"")))&amp;IF(F64="Scenario1PBT13",'Major retrofit'!$AO$38,IF(F64="Scenario2PBT13",'Major retrofit'!$AP$38,IF(F64="Scenario3PBT13",'Major retrofit'!$AQ$38,"")))&amp;IF(F64="Scenario1PBT14",'Major retrofit'!$AR$38,IF(F64="Scenario2PBT14",'Major retrofit'!$AS$38,IF(F64="Scenario3PBT14",'Major retrofit'!$AT$38,"")))&amp;IF(F64="Scenario1PBT15",'Major retrofit'!$AU$38,IF(F64="Scenario2PBT15",'Major retrofit'!$AV$38,IF(F64="Scenario3PBT15",'Major retrofit'!$AW$38,"")))</f>
        <v/>
      </c>
      <c r="V64" s="117">
        <f t="shared" si="18"/>
        <v>0</v>
      </c>
      <c r="W64" s="117" t="str">
        <f>IF(F64="Scenario1PBT1",'Major retrofit'!$E$40,IF(F64="Scenario2PBT1",'Major retrofit'!$F$40,IF(F64="Scenario3PBT1",'Major retrofit'!$G$40,"")))&amp;IF(F64="Scenario1PBT2",'Major retrofit'!$H$40,IF(F64="Scenario2PBT2",'Major retrofit'!$I$40,IF(F64="Scenario3PBT2",'Major retrofit'!$J$40,"")))&amp;IF(F64="Scenario1PBT3",'Major retrofit'!$K$40,IF(F64="Scenario2PBT3",'Major retrofit'!$L$40,IF(F64="Scenario3PBT3",'Major retrofit'!$M$40,"")))&amp;IF(F64="Scenario1PBT4",'Major retrofit'!$N$40,IF(F64="Scenario2PBT4",'Major retrofit'!$O$40,IF(F64="Scenario3PBT4",'Major retrofit'!$P$40,"")))&amp;IF(F64="Scenario1PBT5",'Major retrofit'!$Q$40,IF(F64="Scenario2PBT5",'Major retrofit'!$R$40,IF(F64="Scenario3PBT5",'Major retrofit'!$S$40,"")))&amp;IF(F64="Scenario1PBT6",'Major retrofit'!$T$40,IF(F64="Scenario2PBT6",'Major retrofit'!$U$40,IF(F64="Scenario3PBT6",'Major retrofit'!$V$40,"")))&amp;IF(F64="Scenario1PBT7",'Major retrofit'!$W$40,IF(F64="Scenario2PBT7",'Major retrofit'!$X$40,IF(F64="Scenario3PBT7",'Major retrofit'!$Y$40,"")))&amp;IF(F64="Scenario1PBT8",'Major retrofit'!$Z$40,IF(F64="Scenario2PBT8",'Major retrofit'!$AA$40,IF(F64="Scenario3PBT8",'Major retrofit'!$AB$40,"")))&amp;IF(F64="Scenario1PBT9",'Major retrofit'!$AC$40,IF(F64="Scenario2PBT9",'Major retrofit'!$AD$40,IF(F64="Scenario3PBT9",'Major retrofit'!$AE$40,"")))&amp;IF(F64="Scenario1PBT10",'Major retrofit'!$AF$40,IF(F64="Scenario2PBT10",'Major retrofit'!$AG$40,IF(F64="Scenario3PBT10",'Major retrofit'!$AH$40,"")))&amp;IF(F64="Scenario1PBT11",'Major retrofit'!$AI$40,IF(F64="Scenario2PBT11",'Major retrofit'!$AJ$40,IF(F64="Scenario3PBT11",'Major retrofit'!$AK$40,"")))&amp;IF(F64="Scenario1PBT12",'Major retrofit'!$AL$40,IF(F64="Scenario2PBT12",'Major retrofit'!$AM$40,IF(F64="Scenario3PBT12",'Major retrofit'!$AN$40,"")))&amp;IF(F64="Scenario1PBT13",'Major retrofit'!$AO$40,IF(F64="Scenario2PBT13",'Major retrofit'!$AP$40,IF(F64="Scenario3PBT13",'Major retrofit'!$AQ$40,"")))&amp;IF(F64="Scenario1PBT14",'Major retrofit'!$AR$40,IF(F64="Scenario2PBT14",'Major retrofit'!$AS$40,IF(F64="Scenario3PBT14",'Major retrofit'!$AT$40,"")))&amp;IF(F64="Scenario1PBT15",'Major retrofit'!$AU$40,IF(F64="Scenario2PBT15",'Major retrofit'!$AV$40,IF(F64="Scenario3PBT15",'Major retrofit'!$AW$40,"")))</f>
        <v/>
      </c>
      <c r="X64" s="117">
        <f t="shared" si="19"/>
        <v>0</v>
      </c>
      <c r="Y64" s="117" t="str">
        <f>IF(F64="Scenario1PBT1",'Major retrofit'!$E$42,IF(F64="Scenario2PBT1",'Major retrofit'!$F$42,IF(F64="Scenario3PBT1",'Major retrofit'!$G$42,"")))&amp;IF(F64="Scenario1PBT2",'Major retrofit'!$H$42,IF(F64="Scenario2PBT2",'Major retrofit'!$I$42,IF(F64="Scenario3PBT2",'Major retrofit'!$J$42,"")))&amp;IF(F64="Scenario1PBT3",'Major retrofit'!$K$42,IF(F64="Scenario2PBT3",'Major retrofit'!$L$42,IF(F64="Scenario3PBT3",'Major retrofit'!$M$42,"")))&amp;IF(F64="Scenario1PBT4",'Major retrofit'!$N$42,IF(F64="Scenario2PBT4",'Major retrofit'!$O$42,IF(F64="Scenario3PBT4",'Major retrofit'!$P$42,"")))&amp;IF(F64="Scenario1PBT5",'Major retrofit'!$Q$42,IF(F64="Scenario2PBT5",'Major retrofit'!$R$42,IF(F64="Scenario3PBT5",'Major retrofit'!$S$42,"")))&amp;IF(F64="Scenario1PBT6",'Major retrofit'!$T$42,IF(F64="Scenario2PBT6",'Major retrofit'!$U$42,IF(F64="Scenario3PBT6",'Major retrofit'!$V$42,"")))&amp;IF(F64="Scenario1PBT7",'Major retrofit'!$W$42,IF(F64="Scenario2PBT7",'Major retrofit'!$X$42,IF(F64="Scenario3PBT7",'Major retrofit'!$Y$42,"")))&amp;IF(F64="Scenario1PBT8",'Major retrofit'!$Z$42,IF(F64="Scenario2PBT8",'Major retrofit'!$AA$42,IF(F64="Scenario3PBT8",'Major retrofit'!$AB$42,"")))&amp;IF(F64="Scenario1PBT9",'Major retrofit'!$AC$42,IF(F64="Scenario2PBT9",'Major retrofit'!$AD$42,IF(F64="Scenario3PBT9",'Major retrofit'!$AE$42,"")))&amp;IF(F64="Scenario1PBT10",'Major retrofit'!$AF$42,IF(F64="Scenario2PBT10",'Major retrofit'!$AG$42,IF(F64="Scenario3PBT10",'Major retrofit'!$AH$42,"")))&amp;IF(F64="Scenario1PBT11",'Major retrofit'!$AI$42,IF(F64="Scenario2PBT11",'Major retrofit'!$AJ$42,IF(F64="Scenario3PBT11",'Major retrofit'!$AK$42,"")))&amp;IF(F64="Scenario1PBT12",'Major retrofit'!$AL$42,IF(F64="Scenario2PBT12",'Major retrofit'!$AM$42,IF(F64="Scenario3PBT12",'Major retrofit'!$AN$42,"")))&amp;IF(F64="Scenario1PBT13",'Major retrofit'!$AO$42,IF(F64="Scenario2PBT13",'Major retrofit'!$AP$42,IF(F64="Scenario3PBT13",'Major retrofit'!$AQ$42,"")))&amp;IF(F64="Scenario1PBT14",'Major retrofit'!$AR$42,IF(F64="Scenario2PBT14",'Major retrofit'!$AS$42,IF(F64="Scenario3PBT14",'Major retrofit'!$AT$42,"")))&amp;IF(F64="Scenario1PBT15",'Major retrofit'!$AU$42,IF(F64="Scenario2PBT15",'Major retrofit'!$AV$42,IF(F64="Scenario3PBT15",'Major retrofit'!$AW$42,"")))</f>
        <v/>
      </c>
      <c r="Z64" s="117">
        <f t="shared" si="20"/>
        <v>0</v>
      </c>
      <c r="AA64" s="178" t="str">
        <f>IF(F64="Scenario1PBT1",'Major retrofit'!$E$101,IF(F64="Scenario2PBT1",'Major retrofit'!$F$101,IF(F64="Scenario3PBT1",'Major retrofit'!$G$101,"")))&amp;IF(F64="Scenario1PBT2",'Major retrofit'!$H$101,IF(F64="Scenario2PBT2",'Major retrofit'!$I$101,IF(F64="Scenario3PBT2",'Major retrofit'!$J$101,"")))&amp;IF(F64="Scenario1PBT3",'Major retrofit'!$K$101,IF(F64="Scenario2PBT3",'Major retrofit'!$L$101,IF(F64="Scenario3PBT3",'Major retrofit'!$M$101,"")))&amp;IF(F64="Scenario1PBT4",'Major retrofit'!$N$101,IF(F64="Scenario2PBT4",'Major retrofit'!$O$101,IF(F64="Scenario3PBT4",'Major retrofit'!$P$101,"")))&amp;IF(F64="Scenario1PBT5",'Major retrofit'!$Q$101,IF(F64="Scenario2PBT5",'Major retrofit'!$R$101,IF(F64="Scenario3PBT5",'Major retrofit'!$S$101,"")))&amp;IF(F64="Scenario1PBT6",'Major retrofit'!$T$101,IF(F64="Scenario2PBT6",'Major retrofit'!$U$101,IF(F64="Scenario3PBT6",'Major retrofit'!$V$101,"")))&amp;IF(F64="Scenario1PBT7",'Major retrofit'!$W$101,IF(F64="Scenario2PBT7",'Major retrofit'!$X$101,IF(F64="Scenario3PBT7",'Major retrofit'!$Y$101,"")))&amp;IF(F64="Scenario1PBT8",'Major retrofit'!$Z$101,IF(F64="Scenario2PBT8",'Major retrofit'!$AA$101,IF(F64="Scenario3PBT8",'Major retrofit'!$AB$101,"")))&amp;IF(F64="Scenario1PBT9",'Major retrofit'!$AC$101,IF(F64="Scenario2PBT9",'Major retrofit'!$AD$101,IF(F64="Scenario3PBT9",'Major retrofit'!$AE$101,"")))&amp;IF(F64="Scenario1PBT10",'Major retrofit'!$AF$101,IF(F64="Scenario2PBT10",'Major retrofit'!$AG$101,IF(F64="Scenario3PBT10",'Major retrofit'!$AH$101,"")))&amp;IF(F64="Scenario1PBT11",'Major retrofit'!$AI$101,IF(F64="Scenario2PBT11",'Major retrofit'!$AJ$101,IF(F64="Scenario3PBT11",'Major retrofit'!$AK$101,"")))&amp;IF(F64="Scenario1PBT12",'Major retrofit'!$AL$101,IF(F64="Scenario2PBT12",'Major retrofit'!$AM$101,IF(F64="Scenario3PBT12",'Major retrofit'!$AN$101,"")))&amp;IF(F64="Scenario1PBT13",'Major retrofit'!$AO$101,IF(F64="Scenario2PBT13",'Major retrofit'!$AP$101,IF(F64="Scenario3PBT13",'Major retrofit'!$AQ$101,"")))&amp;IF(F64="Scenario1PBT14",'Major retrofit'!$AR$101,IF(F64="Scenario2PBT14",'Major retrofit'!$AS$101,IF(F64="Scenario3PBT14",'Major retrofit'!$AT$101,"")))&amp;IF(F64="Scenario1PBT15",'Major retrofit'!$AU$101,IF(F64="Scenario2PBT15",'Major retrofit'!$AV$101,IF(F64="Scenario3PBT15",'Major retrofit'!$AW$101,"")))</f>
        <v/>
      </c>
      <c r="AB64" s="179">
        <f t="shared" si="21"/>
        <v>0</v>
      </c>
      <c r="AC64" s="208">
        <f>IFERROR('Projection_Base-case'!G64-G64,0)</f>
        <v>0</v>
      </c>
      <c r="AD64" s="117">
        <f t="shared" si="24"/>
        <v>0</v>
      </c>
      <c r="AE64" s="117">
        <f>IFERROR(100*AC64/'Projection_Base-case'!G64,0)</f>
        <v>0</v>
      </c>
      <c r="AF64" s="117">
        <f>IFERROR('Projection_Base-case'!I64-I64,0)</f>
        <v>0</v>
      </c>
      <c r="AG64" s="117">
        <f t="shared" si="25"/>
        <v>0</v>
      </c>
      <c r="AH64" s="117">
        <f>IFERROR(100*AF64/'Projection_Base-case'!I64,0)</f>
        <v>0</v>
      </c>
      <c r="AI64" s="117">
        <f>IFERROR('Projection_Base-case'!K64-K64,0)</f>
        <v>0</v>
      </c>
      <c r="AJ64" s="117">
        <f t="shared" si="26"/>
        <v>0</v>
      </c>
      <c r="AK64" s="117">
        <f>IFERROR(100*AI64/'Projection_Base-case'!K64,0)</f>
        <v>0</v>
      </c>
      <c r="AL64" s="117">
        <f>IFERROR(M64-'Projection_Base-case'!M64,0)</f>
        <v>0</v>
      </c>
      <c r="AM64" s="117">
        <f t="shared" si="27"/>
        <v>0</v>
      </c>
      <c r="AN64" s="179">
        <f>IFERROR(IF('Projection_Base-case'!N64&gt;0,100*AM64/'Projection_Base-case'!N64,100*AM64/N64),0)</f>
        <v>0</v>
      </c>
      <c r="AO64" s="206">
        <f>IFERROR('Projection_Base-case'!O64-O64,0)</f>
        <v>0</v>
      </c>
      <c r="AP64" s="117">
        <f t="shared" si="28"/>
        <v>0</v>
      </c>
      <c r="AQ64" s="117">
        <f>IFERROR(100*AO64/'Projection_Base-case'!O64,0)</f>
        <v>0</v>
      </c>
      <c r="AR64" s="117">
        <f>IFERROR('Projection_Base-case'!Q64-Q64,0)</f>
        <v>0</v>
      </c>
      <c r="AS64" s="117">
        <f t="shared" si="29"/>
        <v>0</v>
      </c>
      <c r="AT64" s="117">
        <f>IFERROR(100*AR64/'Projection_Base-case'!Q64,0)</f>
        <v>0</v>
      </c>
      <c r="AU64" s="117">
        <f>IFERROR('Projection_Base-case'!S64-S64,0)</f>
        <v>0</v>
      </c>
      <c r="AV64" s="117">
        <f t="shared" si="30"/>
        <v>0</v>
      </c>
      <c r="AW64" s="118">
        <f>IFERROR(100*AU64/'Projection_Base-case'!S64,0)</f>
        <v>0</v>
      </c>
      <c r="AX64" s="206">
        <f>IFERROR('Projection_Base-case'!U64-U64,0)</f>
        <v>0</v>
      </c>
      <c r="AY64" s="117">
        <f t="shared" si="31"/>
        <v>0</v>
      </c>
      <c r="AZ64" s="117">
        <f>IFERROR(100*AX64/'Projection_Base-case'!U64,0)</f>
        <v>0</v>
      </c>
      <c r="BA64" s="117">
        <f>IFERROR('Projection_Base-case'!W64-W64,0)</f>
        <v>0</v>
      </c>
      <c r="BB64" s="117">
        <f t="shared" si="32"/>
        <v>0</v>
      </c>
      <c r="BC64" s="117">
        <f>IFERROR(100*BA64/'Projection_Base-case'!W64,0)</f>
        <v>0</v>
      </c>
      <c r="BD64" s="117">
        <f>IFERROR('Projection_Base-case'!Y64-Y64,0)</f>
        <v>0</v>
      </c>
      <c r="BE64" s="117">
        <f t="shared" si="33"/>
        <v>0</v>
      </c>
      <c r="BF64" s="117">
        <f>IFERROR(100*BD64/'Projection_Base-case'!Y64,0)</f>
        <v>0</v>
      </c>
      <c r="BG64" s="178">
        <f t="shared" si="22"/>
        <v>0</v>
      </c>
      <c r="BH64" s="179">
        <f t="shared" si="23"/>
        <v>0</v>
      </c>
    </row>
    <row r="65" spans="1:60" ht="15" thickBot="1">
      <c r="A65" s="205">
        <v>60</v>
      </c>
      <c r="B65" s="119">
        <f>IF('Projection_Base-case'!B65&lt;&gt;"",'Projection_Base-case'!B65,0)</f>
        <v>0</v>
      </c>
      <c r="C65" s="119">
        <f>IF('Projection_Base-case'!C65&lt;&gt;"",'Projection_Base-case'!C65,0)</f>
        <v>0</v>
      </c>
      <c r="D65" s="119">
        <f>IF('Projection_Base-case'!D65&lt;&gt;"",'Projection_Base-case'!D65,0)</f>
        <v>0</v>
      </c>
      <c r="E65" s="263" t="str">
        <f>IF(AND('Résultats major'!$AC$3="OUI",'Résultats major'!E64&lt;&gt;""),'Résultats major'!E64,IF(OR(D65="PBT1",D65="PBT2",D65="PBT3",D65="PBT4",D65="PBT5",D65="PBT6",D65="PBT7",D65="PBT8",D65="PBT10"),"Scenario1",IF(D65="PBT9","Scenario2","")))</f>
        <v/>
      </c>
      <c r="F65" s="202" t="str">
        <f t="shared" si="10"/>
        <v>0</v>
      </c>
      <c r="G65" s="177" t="str">
        <f>IF(F65="Scenario1PBT1",'Major retrofit'!$E$6,IF(F65="Scenario2PBT1",'Major retrofit'!$F$6,IF(F65="Scenario3PBT1",'Major retrofit'!$G$6,"")))&amp;IF(F65="Scenario1PBT2",'Major retrofit'!$H$6,IF(F65="Scenario2PBT2",'Major retrofit'!$I$6,IF(F65="Scenario3PBT2",'Major retrofit'!$J$6,"")))&amp;IF(F65="Scenario1PBT3",'Major retrofit'!$K$6,IF(F65="Scenario2PBT3",'Major retrofit'!$L$6,IF(F65="Scenario3PBT3",'Major retrofit'!$M$6,"")))&amp;IF(F65="Scenario1PBT4",'Major retrofit'!$N$6,IF(F65="Scenario2PBT4",'Major retrofit'!$O$6,IF(F65="Scenario3PBT4",'Major retrofit'!$P$6,"")))&amp;IF(F65="Scenario1PBT5",'Major retrofit'!$Q$6,IF(F65="Scenario2PBT5",'Major retrofit'!$R$6,IF(F65="Scenario3PBT5",'Major retrofit'!$S$6,"")))&amp;IF(F65="Scenario1PBT6",'Major retrofit'!$T$6,IF(F65="Scenario2PBT6",'Major retrofit'!$U$6,IF(F65="Scenario3PBT6",'Major retrofit'!$V$6,"")))&amp;IF(F65="Scenario1PBT7",'Major retrofit'!$W$6,IF(F65="Scenario2PBT7",'Major retrofit'!$X$6,IF(F65="Scenario3PBT7",'Major retrofit'!$Y$6,"")))&amp;IF(F65="Scenario1PBT8",'Major retrofit'!$Z$6,IF(F65="Scenario2PBT8",'Major retrofit'!$AA$6,IF(F65="Scenario3PBT8",'Major retrofit'!$AB$6,"")))&amp;IF(F65="Scenario1PBT9",'Major retrofit'!$AC$6,IF(F65="Scenario2PBT9",'Major retrofit'!$AD$6,IF(F65="Scenario3PBT9",'Major retrofit'!$AE$6,"")))&amp;IF(F65="Scenario1PBT10",'Major retrofit'!$AF$6,IF(F65="Scenario2PBT10",'Major retrofit'!$AG$6,IF(F65="Scenario3PBT10",'Major retrofit'!$AH$6,"")))&amp;IF(F65="Scenario1PBT11",'Major retrofit'!$AI$6,IF(F65="Scenario2PBT11",'Major retrofit'!$AJ$6,IF(F65="Scenario3PBT11",'Major retrofit'!$AK$6,"")))&amp;IF(F65="Scenario1PBT12",'Major retrofit'!$AL$6,IF(F65="Scenario2PBT12",'Major retrofit'!$AM$6,IF(F65="Scenario3PBT12",'Major retrofit'!$AN$6,"")))&amp;IF(F65="Scenario1PBT13",'Major retrofit'!$AO$6,IF(F65="Scenario2PBT13",'Major retrofit'!$AP$6,IF(F65="Scenario3PBT13",'Major retrofit'!$AQ$6,"")))&amp;IF(F65="Scenario1PBT14",'Major retrofit'!$AR$6,IF(F65="Scenario2PBT14",'Major retrofit'!$AS$6,IF(F65="Scenario3PBT14",'Major retrofit'!$AT$6,"")))&amp;IF(F65="Scenario1PBT15",'Major retrofit'!$AU$6,IF(F65="Scenario2PBT15",'Major retrofit'!$AV$6,IF(F65="Scenario3PBT15",'Major retrofit'!$AW$6,"")))</f>
        <v/>
      </c>
      <c r="H65" s="117">
        <f t="shared" si="11"/>
        <v>0</v>
      </c>
      <c r="I65" s="178" t="str">
        <f>IF(F65="Scenario1PBT1",'Major retrofit'!$E$16,IF(F65="Scenario2PBT1",'Major retrofit'!$F$16,IF(F65="Scenario3PBT1",'Major retrofit'!$G$16,"")))&amp;IF(F65="Scenario1PBT2",'Major retrofit'!$H$16,IF(F65="Scenario2PBT2",'Major retrofit'!$I$16,IF(F65="Scenario3PBT2",'Major retrofit'!$J$16,"")))&amp;IF(F65="Scenario1PBT3",'Major retrofit'!$K$16,IF(F65="Scenario2PBT3",'Major retrofit'!$L$16,IF(F65="Scenario3PBT3",'Major retrofit'!$M$16,"")))&amp;IF(F65="Scenario1PBT4",'Major retrofit'!$N$16,IF(F65="Scenario2PBT4",'Major retrofit'!$O$16,IF(F65="Scenario3PBT4",'Major retrofit'!$P$16,"")))&amp;IF(F65="Scenario1PBT5",'Major retrofit'!$Q$16,IF(F65="Scenario2PBT5",'Major retrofit'!$R$16,IF(F65="Scenario3PBT5",'Major retrofit'!$S$16,"")))&amp;IF(F65="Scenario1PBT6",'Major retrofit'!$T$16,IF(F65="Scenario2PBT6",'Major retrofit'!$U$16,IF(F65="Scenario3PBT6",'Major retrofit'!$V$16,"")))&amp;IF(F65="Scenario1PBT7",'Major retrofit'!$W$16,IF(F65="Scenario2PBT7",'Major retrofit'!$X$16,IF(F65="Scenario3PBT7",'Major retrofit'!$Y$16,"")))&amp;IF(F65="Scenario1PBT8",'Major retrofit'!$Z$16,IF(F65="Scenario2PBT8",'Major retrofit'!$AA$16,IF(F65="Scenario3PBT8",'Major retrofit'!$AB$16,"")))&amp;IF(F65="Scenario1PBT9",'Major retrofit'!$AC$16,IF(F65="Scenario2PBT9",'Major retrofit'!$AD$16,IF(F65="Scenario3PBT9",'Major retrofit'!$AE$16,"")))&amp;IF(F65="Scenario1PBT10",'Major retrofit'!$AF$16,IF(F65="Scenario2PBT10",'Major retrofit'!$AG$16,IF(F65="Scenario3PBT10",'Major retrofit'!$AH$16,"")))&amp;IF(F65="Scenario1PBT11",'Major retrofit'!$AI$16,IF(F65="Scenario2PBT11",'Major retrofit'!$AJ$16,IF(F65="Scenario3PBT11",'Major retrofit'!$AK$16,"")))&amp;IF(F65="Scenario1PBT12",'Major retrofit'!$AL$16,IF(F65="Scenario2PBT12",'Major retrofit'!$AM$16,IF(F65="Scenario3PBT12",'Major retrofit'!$AN$16,"")))&amp;IF(F65="Scenario1PBT13",'Major retrofit'!$AO$16,IF(F65="Scenario2PBT13",'Major retrofit'!$AP$16,IF(F65="Scenario3PBT13",'Major retrofit'!$AQ$16,"")))&amp;IF(F65="Scenario1PBT14",'Major retrofit'!$AR$16,IF(F65="Scenario2PBT14",'Major retrofit'!$AS$16,IF(F65="Scenario3PBT14",'Major retrofit'!$AT$16,"")))&amp;IF(F65="Scenario1PBT15",'Major retrofit'!$AU$16,IF(F65="Scenario2PBT15",'Major retrofit'!$AV$16,IF(F65="Scenario3PBT15",'Major retrofit'!$AW$16,"")))</f>
        <v/>
      </c>
      <c r="J65" s="117">
        <f t="shared" si="12"/>
        <v>0</v>
      </c>
      <c r="K65" s="117" t="str">
        <f>IF(F65="Scenario1PBT1",'Major retrofit'!$E$18,IF(F65="Scenario2PBT1",'Major retrofit'!$F$18,IF(F65="Scenario3PBT1",'Major retrofit'!$G$18,"")))&amp;IF(F65="Scenario1PBT2",'Major retrofit'!$H$18,IF(F65="Scenario2PBT2",'Major retrofit'!$I$18,IF(F65="Scenario3PBT2",'Major retrofit'!$J$18,"")))&amp;IF(F65="Scenario1PBT3",'Major retrofit'!$K$18,IF(F65="Scenario2PBT3",'Major retrofit'!$L$18,IF(F65="Scenario3PBT3",'Major retrofit'!$M$18,"")))&amp;IF(F65="Scenario1PBT4",'Major retrofit'!$N$18,IF(F65="Scenario2PBT4",'Major retrofit'!$O$18,IF(F65="Scenario3PBT4",'Major retrofit'!$P$18,"")))&amp;IF(F65="Scenario1PBT5",'Major retrofit'!$Q$18,IF(F65="Scenario2PBT5",'Major retrofit'!$R$18,IF(F65="Scenario3PBT5",'Major retrofit'!$S$18,"")))&amp;IF(F65="Scenario1PBT6",'Major retrofit'!$T$18,IF(F65="Scenario2PBT6",'Major retrofit'!$U$18,IF(F65="Scenario3PBT6",'Major retrofit'!$V$18,"")))&amp;IF(F65="Scenario1PBT7",'Major retrofit'!$W$18,IF(F65="Scenario2PBT7",'Major retrofit'!$X$18,IF(F65="Scenario3PBT7",'Major retrofit'!$Y$18,"")))&amp;IF(F65="Scenario1PBT8",'Major retrofit'!$Z$18,IF(F65="Scenario2PBT8",'Major retrofit'!$AA$18,IF(F65="Scenario3PBT8",'Major retrofit'!$AB$18,"")))&amp;IF(F65="Scenario1PBT9",'Major retrofit'!$AC$18,IF(F65="Scenario2PBT9",'Major retrofit'!$AD$18,IF(F65="Scenario3PBT9",'Major retrofit'!$AE$18,"")))&amp;IF(F65="Scenario1PBT10",'Major retrofit'!$AF$18,IF(F65="Scenario2PBT10",'Major retrofit'!$AG$18,IF(F65="Scenario3PBT10",'Major retrofit'!$AH$18,"")))&amp;IF(F65="Scenario1PBT11",'Major retrofit'!$AI$18,IF(F65="Scenario2PBT11",'Major retrofit'!$AJ$18,IF(F65="Scenario3PBT11",'Major retrofit'!$AK$18,"")))&amp;IF(F65="Scenario1PBT12",'Major retrofit'!$AL$18,IF(F65="Scenario2PBT12",'Major retrofit'!$AM$18,IF(F65="Scenario3PBT12",'Major retrofit'!$AN$18,"")))&amp;IF(F65="Scenario1PBT13",'Major retrofit'!$AO$18,IF(F65="Scenario2PBT13",'Major retrofit'!$AP$18,IF(F65="Scenario3PBT13",'Major retrofit'!$AQ$18,"")))&amp;IF(F65="Scenario1PBT14",'Major retrofit'!$AR$18,IF(F65="Scenario2PBT14",'Major retrofit'!$AS$18,IF(F65="Scenario3PBT14",'Major retrofit'!$AT$18,"")))&amp;IF(F65="Scenario1PBT15",'Major retrofit'!$AU$18,IF(F65="Scenario2PBT15",'Major retrofit'!$AV$18,IF(F65="Scenario3PBT15",'Major retrofit'!$AW$18,"")))</f>
        <v/>
      </c>
      <c r="L65" s="117">
        <f t="shared" si="13"/>
        <v>0</v>
      </c>
      <c r="M65" s="117" t="str">
        <f>IF(F65="Scenario1PBT1",'Major retrofit'!$E$20,IF(F65="Scenario2PBT1",'Major retrofit'!$F$20,IF(F65="Scenario3PBT1",'Major retrofit'!$G$20,"")))&amp;IF(F65="Scenario1PBT2",'Major retrofit'!$H$20,IF(F65="Scenario2PBT2",'Major retrofit'!$I$20,IF(F65="Scenario3PBT2",'Major retrofit'!$J$20,"")))&amp;IF(F65="Scenario1PBT3",'Major retrofit'!$K$20,IF(F65="Scenario2PBT3",'Major retrofit'!$L$20,IF(F65="Scenario3PBT3",'Major retrofit'!$M$20,"")))&amp;IF(F65="Scenario1PBT4",'Major retrofit'!$N$20,IF(F65="Scenario2PBT4",'Major retrofit'!$O$20,IF(F65="Scenario3PBT4",'Major retrofit'!$P$20,"")))&amp;IF(F65="Scenario1PBT5",'Major retrofit'!$Q$20,IF(F65="Scenario2PBT5",'Major retrofit'!$R$20,IF(F65="Scenario3PBT5",'Major retrofit'!$S$20,"")))&amp;IF(F65="Scenario1PBT6",'Major retrofit'!$T$20,IF(F65="Scenario2PBT6",'Major retrofit'!$U$20,IF(F65="Scenario3PBT6",'Major retrofit'!$V$20,"")))&amp;IF(F65="Scenario1PBT7",'Major retrofit'!$W$20,IF(F65="Scenario2PBT7",'Major retrofit'!$X$20,IF(F65="Scenario3PBT7",'Major retrofit'!$Y$20,"")))&amp;IF(F65="Scenario1PBT8",'Major retrofit'!$Z$20,IF(F65="Scenario2PBT8",'Major retrofit'!$AA$20,IF(F65="Scenario3PBT8",'Major retrofit'!$AB$20,"")))&amp;IF(F65="Scenario1PBT9",'Major retrofit'!$AC$20,IF(F65="Scenario2PBT9",'Major retrofit'!$AD$20,IF(F65="Scenario3PBT9",'Major retrofit'!$AE$20,"")))&amp;IF(F65="Scenario1PBT10",'Major retrofit'!$AF$20,IF(F65="Scenario2PBT10",'Major retrofit'!$AG$20,IF(F65="Scenario3PBT10",'Major retrofit'!$AH$20,"")))&amp;IF(F65="Scenario1PBT11",'Major retrofit'!$AI$20,IF(F65="Scenario2PBT11",'Major retrofit'!$AJ$20,IF(F65="Scenario3PBT11",'Major retrofit'!$AK$20,"")))&amp;IF(F65="Scenario1PBT12",'Major retrofit'!$AL$20,IF(F65="Scenario2PBT12",'Major retrofit'!$AM$20,IF(F65="Scenario3PBT12",'Major retrofit'!$AN$20,"")))&amp;IF(F65="Scenario1PBT13",'Major retrofit'!$AO$20,IF(F65="Scenario2PBT13",'Major retrofit'!$AP$20,IF(F65="Scenario3PBT13",'Major retrofit'!$AQ$20,"")))&amp;IF(F65="Scenario1PBT14",'Major retrofit'!$AR$20,IF(F65="Scenario2PBT14",'Major retrofit'!$AS$20,IF(F65="Scenario3PBT14",'Major retrofit'!$AT$20,"")))&amp;IF(F65="Scenario1PBT15",'Major retrofit'!$AU$20,IF(F65="Scenario2PBT15",'Major retrofit'!$AV$20,IF(F65="Scenario3PBT15",'Major retrofit'!$AW$20,"")))</f>
        <v/>
      </c>
      <c r="N65" s="118">
        <f t="shared" si="14"/>
        <v>0</v>
      </c>
      <c r="O65" s="206" t="str">
        <f>IF(F65="Scenario1PBT1",'Major retrofit'!$E$23,IF(F65="Scenario2PBT1",'Major retrofit'!$F$23,IF(F65="Scenario3PBT1",'Major retrofit'!$G$23,"")))&amp;IF(F65="Scenario1PBT2",'Major retrofit'!$H$23,IF(F65="Scenario2PBT2",'Major retrofit'!$I$23,IF(F65="Scenario3PBT2",'Major retrofit'!$J$23,"")))&amp;IF(F65="Scenario1PBT3",'Major retrofit'!$K$23,IF(F65="Scenario2PBT3",'Major retrofit'!$L$23,IF(F65="Scenario3PBT3",'Major retrofit'!$M$23,"")))&amp;IF(F65="Scenario1PBT4",'Major retrofit'!$N$23,IF(F65="Scenario2PBT4",'Major retrofit'!$O$23,IF(F65="Scenario3PBT4",'Major retrofit'!$P$23,"")))&amp;IF(F65="Scenario1PBT5",'Major retrofit'!$Q$23,IF(F65="Scenario2PBT5",'Major retrofit'!$R$23,IF(F65="Scenario3PBT5",'Major retrofit'!$S$23,"")))&amp;IF(F65="Scenario1PBT6",'Major retrofit'!$T$23,IF(F65="Scenario2PBT6",'Major retrofit'!$U$23,IF(F65="Scenario3PBT6",'Major retrofit'!$V$23,"")))&amp;IF(F65="Scenario1PBT7",'Major retrofit'!$W$23,IF(F65="Scenario2PBT7",'Major retrofit'!$X$23,IF(F65="Scenario3PBT7",'Major retrofit'!$Y$23,"")))&amp;IF(F65="Scenario1PBT8",'Major retrofit'!$Z$23,IF(F65="Scenario2PBT8",'Major retrofit'!$AA$23,IF(F65="Scenario3PBT8",'Major retrofit'!$AB$23,"")))&amp;IF(F65="Scenario1PBT9",'Major retrofit'!$AC$23,IF(F65="Scenario2PBT9",'Major retrofit'!$AD$23,IF(F65="Scenario3PBT9",'Major retrofit'!$AE$23,"")))&amp;IF(F65="Scenario1PBT10",'Major retrofit'!$AF$23,IF(F65="Scenario2PBT10",'Major retrofit'!$AG$23,IF(F65="Scenario3PBT10",'Major retrofit'!$AH$23,"")))&amp;IF(F65="Scenario1PBT11",'Major retrofit'!$AI$23,IF(F65="Scenario2PBT11",'Major retrofit'!$AJ$23,IF(F65="Scenario3PBT11",'Major retrofit'!$AK$23,"")))&amp;IF(F65="Scenario1PBT12",'Major retrofit'!$AL$23,IF(F65="Scenario2PBT12",'Major retrofit'!$AM$23,IF(F65="Scenario3PBT12",'Major retrofit'!$AN$23,"")))&amp;IF(F65="Scenario1PBT13",'Major retrofit'!$AO$23,IF(F65="Scenario2PBT13",'Major retrofit'!$AP$23,IF(F65="Scenario3PBT13",'Major retrofit'!$AQ$23,"")))&amp;IF(F65="Scenario1PBT14",'Major retrofit'!$AR$23,IF(F65="Scenario2PBT14",'Major retrofit'!$AS$23,IF(F65="Scenario3PBT14",'Major retrofit'!$AT$23,"")))&amp;IF(F65="Scenario1PBT15",'Major retrofit'!$AU$23,IF(F65="Scenario2PBT15",'Major retrofit'!$AV$23,IF(F65="Scenario3PBT15",'Major retrofit'!$AW$23,"")))</f>
        <v/>
      </c>
      <c r="P65" s="117">
        <f t="shared" si="15"/>
        <v>0</v>
      </c>
      <c r="Q65" s="117" t="str">
        <f>IF(F65="Scenario1PBT1",'Major retrofit'!$E$25,IF(F65="Scenario2PBT1",'Major retrofit'!$F$25,IF(F65="Scenario3PBT1",'Major retrofit'!$G$25,"")))&amp;IF(F65="Scenario1PBT2",'Major retrofit'!$H$25,IF(F65="Scenario2PBT2",'Major retrofit'!$I$25,IF(F65="Scenario3PBT2",'Major retrofit'!$J$25,"")))&amp;IF(F65="Scenario1PBT3",'Major retrofit'!$K$25,IF(F65="Scenario2PBT3",'Major retrofit'!$L$25,IF(F65="Scenario3PBT3",'Major retrofit'!$M$25,"")))&amp;IF(F65="Scenario1PBT4",'Major retrofit'!$N$25,IF(F65="Scenario2PBT4",'Major retrofit'!$O$25,IF(F65="Scenario3PBT4",'Major retrofit'!$P$25,"")))&amp;IF(F65="Scenario1PBT5",'Major retrofit'!$Q$25,IF(F65="Scenario2PBT5",'Major retrofit'!$R$25,IF(F65="Scenario3PBT5",'Major retrofit'!$S$25,"")))&amp;IF(F65="Scenario1PBT6",'Major retrofit'!$T$25,IF(F65="Scenario2PBT6",'Major retrofit'!$U$25,IF(F65="Scenario3PBT6",'Major retrofit'!$V$25,"")))&amp;IF(F65="Scenario1PBT7",'Major retrofit'!$W$25,IF(F65="Scenario2PBT7",'Major retrofit'!$X$25,IF(F65="Scenario3PBT7",'Major retrofit'!$Y$25,"")))&amp;IF(F65="Scenario1PBT8",'Major retrofit'!$Z$25,IF(F65="Scenario2PBT8",'Major retrofit'!$AA$25,IF(F65="Scenario3PBT8",'Major retrofit'!$AB$25,"")))&amp;IF(F65="Scenario1PBT9",'Major retrofit'!$AC$25,IF(F65="Scenario2PBT9",'Major retrofit'!$AD$25,IF(F65="Scenario3PBT9",'Major retrofit'!$AE$25,"")))&amp;IF(F65="Scenario1PBT10",'Major retrofit'!$AF$25,IF(F65="Scenario2PBT10",'Major retrofit'!$AG$25,IF(F65="Scenario3PBT10",'Major retrofit'!$AH$25,"")))&amp;IF(F65="Scenario1PBT11",'Major retrofit'!$AI$25,IF(F65="Scenario2PBT11",'Major retrofit'!$AJ$25,IF(F65="Scenario3PBT11",'Major retrofit'!$AK$25,"")))&amp;IF(F65="Scenario1PBT12",'Major retrofit'!$AL$25,IF(F65="Scenario2PBT12",'Major retrofit'!$AM$25,IF(F65="Scenario3PBT12",'Major retrofit'!$AN$25,"")))&amp;IF(F65="Scenario1PBT13",'Major retrofit'!$AO$25,IF(F65="Scenario2PBT13",'Major retrofit'!$AP$25,IF(F65="Scenario3PBT13",'Major retrofit'!$AQ$25,"")))&amp;IF(F65="Scenario1PBT14",'Major retrofit'!$AR$25,IF(F65="Scenario2PBT14",'Major retrofit'!$AS$25,IF(F65="Scenario3PBT14",'Major retrofit'!$AT$25,"")))&amp;IF(F65="Scenario1PBT15",'Major retrofit'!$AU$25,IF(F65="Scenario2PBT15",'Major retrofit'!$AV$25,IF(F65="Scenario3PBT15",'Major retrofit'!$AW$25,"")))</f>
        <v/>
      </c>
      <c r="R65" s="117">
        <f t="shared" si="16"/>
        <v>0</v>
      </c>
      <c r="S65" s="117" t="str">
        <f>IF(F65="Scenario1PBT1",'Major retrofit'!$E$27,IF(F65="Scenario2PBT1",'Major retrofit'!$F$27,IF(F65="Scenario3PBT1",'Major retrofit'!$G$27,"")))&amp;IF(F65="Scenario1PBT2",'Major retrofit'!$H$27,IF(F65="Scenario2PBT2",'Major retrofit'!$I$27,IF(F65="Scenario3PBT2",'Major retrofit'!$J$27,"")))&amp;IF(F65="Scenario1PBT3",'Major retrofit'!$K$27,IF(F65="Scenario2PBT3",'Major retrofit'!$L$27,IF(F65="Scenario3PBT3",'Major retrofit'!$M$27,"")))&amp;IF(F65="Scenario1PBT4",'Major retrofit'!$N$27,IF(F65="Scenario2PBT4",'Major retrofit'!$O$27,IF(F65="Scenario3PBT4",'Major retrofit'!$P$27,"")))&amp;IF(F65="Scenario1PBT5",'Major retrofit'!$Q$27,IF(F65="Scenario2PBT5",'Major retrofit'!$R$27,IF(F65="Scenario3PBT5",'Major retrofit'!$S$27,"")))&amp;IF(F65="Scenario1PBT6",'Major retrofit'!$T$27,IF(F65="Scenario2PBT6",'Major retrofit'!$U$27,IF(F65="Scenario3PBT6",'Major retrofit'!$V$27,"")))&amp;IF(F65="Scenario1PBT7",'Major retrofit'!$W$27,IF(F65="Scenario2PBT7",'Major retrofit'!$X$27,IF(F65="Scenario3PBT7",'Major retrofit'!$Y$27,"")))&amp;IF(F65="Scenario1PBT8",'Major retrofit'!$Z$27,IF(F65="Scenario2PBT8",'Major retrofit'!$AA$27,IF(F65="Scenario3PBT8",'Major retrofit'!$AB$27,"")))&amp;IF(F65="Scenario1PBT9",'Major retrofit'!$AC$27,IF(F65="Scenario2PBT9",'Major retrofit'!$AD$27,IF(F65="Scenario3PBT9",'Major retrofit'!$AE$27,"")))&amp;IF(F65="Scenario1PBT10",'Major retrofit'!$AF$27,IF(F65="Scenario2PBT10",'Major retrofit'!$AG$27,IF(F65="Scenario3PBT10",'Major retrofit'!$AH$27,"")))&amp;IF(F65="Scenario1PBT11",'Major retrofit'!$AI$27,IF(F65="Scenario2PBT11",'Major retrofit'!$AJ$27,IF(F65="Scenario3PBT11",'Major retrofit'!$AK$27,"")))&amp;IF(F65="Scenario1PBT12",'Major retrofit'!$AL$27,IF(F65="Scenario2PBT12",'Major retrofit'!$AM$27,IF(F65="Scenario3PBT12",'Major retrofit'!$AN$27,"")))&amp;IF(F65="Scenario1PBT13",'Major retrofit'!$AO$27,IF(F65="Scenario2PBT13",'Major retrofit'!$AP$27,IF(F65="Scenario3PBT13",'Major retrofit'!$AQ$27,"")))&amp;IF(F65="Scenario1PBT14",'Major retrofit'!$AR$27,IF(F65="Scenario2PBT14",'Major retrofit'!$AS$27,IF(F65="Scenario3PBT14",'Major retrofit'!$AT$27,"")))&amp;IF(F65="Scenario1PBT15",'Major retrofit'!$AU$27,IF(F65="Scenario2PBT15",'Major retrofit'!$AV$27,IF(F65="Scenario3PBT15",'Major retrofit'!$AW$27,"")))</f>
        <v/>
      </c>
      <c r="T65" s="207">
        <f t="shared" si="17"/>
        <v>0</v>
      </c>
      <c r="U65" s="206" t="str">
        <f>IF(F65="Scenario1PBT1",'Major retrofit'!$E$38,IF(F65="Scenario2PBT1",'Major retrofit'!$F$38,IF(F65="Scenario3PBT1",'Major retrofit'!$G$38,"")))&amp;IF(F65="Scenario1PBT2",'Major retrofit'!$H$38,IF(F65="Scenario2PBT2",'Major retrofit'!$I$38,IF(F65="Scenario3PBT2",'Major retrofit'!$J$38,"")))&amp;IF(F65="Scenario1PBT3",'Major retrofit'!$K$38,IF(F65="Scenario2PBT3",'Major retrofit'!$L$38,IF(F65="Scenario3PBT3",'Major retrofit'!$M$38,"")))&amp;IF(F65="Scenario1PBT4",'Major retrofit'!$N$38,IF(F65="Scenario2PBT4",'Major retrofit'!$O$38,IF(F65="Scenario3PBT4",'Major retrofit'!$P$38,"")))&amp;IF(F65="Scenario1PBT5",'Major retrofit'!$Q$38,IF(F65="Scenario2PBT5",'Major retrofit'!$R$38,IF(F65="Scenario3PBT5",'Major retrofit'!$S$38,"")))&amp;IF(F65="Scenario1PBT6",'Major retrofit'!$T$38,IF(F65="Scenario2PBT6",'Major retrofit'!$U$38,IF(F65="Scenario3PBT6",'Major retrofit'!$V$38,"")))&amp;IF(F65="Scenario1PBT7",'Major retrofit'!$W$38,IF(F65="Scenario2PBT7",'Major retrofit'!$X$38,IF(F65="Scenario3PBT7",'Major retrofit'!$Y$38,"")))&amp;IF(F65="Scenario1PBT8",'Major retrofit'!$Z$38,IF(F65="Scenario2PBT8",'Major retrofit'!$AA$38,IF(F65="Scenario3PBT8",'Major retrofit'!$AB$38,"")))&amp;IF(F65="Scenario1PBT9",'Major retrofit'!$AC$38,IF(F65="Scenario2PBT9",'Major retrofit'!$AD$38,IF(F65="Scenario3PBT9",'Major retrofit'!$AE$38,"")))&amp;IF(F65="Scenario1PBT10",'Major retrofit'!$AF$38,IF(F65="Scenario2PBT10",'Major retrofit'!$AG$38,IF(F65="Scenario3PBT10",'Major retrofit'!$AH$38,"")))&amp;IF(F65="Scenario1PBT11",'Major retrofit'!$AI$38,IF(F65="Scenario2PBT11",'Major retrofit'!$AJ$38,IF(F65="Scenario3PBT11",'Major retrofit'!$AK$38,"")))&amp;IF(F65="Scenario1PBT12",'Major retrofit'!$AL$38,IF(F65="Scenario2PBT12",'Major retrofit'!$AM$38,IF(F65="Scenario3PBT12",'Major retrofit'!$AN$38,"")))&amp;IF(F65="Scenario1PBT13",'Major retrofit'!$AO$38,IF(F65="Scenario2PBT13",'Major retrofit'!$AP$38,IF(F65="Scenario3PBT13",'Major retrofit'!$AQ$38,"")))&amp;IF(F65="Scenario1PBT14",'Major retrofit'!$AR$38,IF(F65="Scenario2PBT14",'Major retrofit'!$AS$38,IF(F65="Scenario3PBT14",'Major retrofit'!$AT$38,"")))&amp;IF(F65="Scenario1PBT15",'Major retrofit'!$AU$38,IF(F65="Scenario2PBT15",'Major retrofit'!$AV$38,IF(F65="Scenario3PBT15",'Major retrofit'!$AW$38,"")))</f>
        <v/>
      </c>
      <c r="V65" s="117">
        <f t="shared" si="18"/>
        <v>0</v>
      </c>
      <c r="W65" s="117" t="str">
        <f>IF(F65="Scenario1PBT1",'Major retrofit'!$E$40,IF(F65="Scenario2PBT1",'Major retrofit'!$F$40,IF(F65="Scenario3PBT1",'Major retrofit'!$G$40,"")))&amp;IF(F65="Scenario1PBT2",'Major retrofit'!$H$40,IF(F65="Scenario2PBT2",'Major retrofit'!$I$40,IF(F65="Scenario3PBT2",'Major retrofit'!$J$40,"")))&amp;IF(F65="Scenario1PBT3",'Major retrofit'!$K$40,IF(F65="Scenario2PBT3",'Major retrofit'!$L$40,IF(F65="Scenario3PBT3",'Major retrofit'!$M$40,"")))&amp;IF(F65="Scenario1PBT4",'Major retrofit'!$N$40,IF(F65="Scenario2PBT4",'Major retrofit'!$O$40,IF(F65="Scenario3PBT4",'Major retrofit'!$P$40,"")))&amp;IF(F65="Scenario1PBT5",'Major retrofit'!$Q$40,IF(F65="Scenario2PBT5",'Major retrofit'!$R$40,IF(F65="Scenario3PBT5",'Major retrofit'!$S$40,"")))&amp;IF(F65="Scenario1PBT6",'Major retrofit'!$T$40,IF(F65="Scenario2PBT6",'Major retrofit'!$U$40,IF(F65="Scenario3PBT6",'Major retrofit'!$V$40,"")))&amp;IF(F65="Scenario1PBT7",'Major retrofit'!$W$40,IF(F65="Scenario2PBT7",'Major retrofit'!$X$40,IF(F65="Scenario3PBT7",'Major retrofit'!$Y$40,"")))&amp;IF(F65="Scenario1PBT8",'Major retrofit'!$Z$40,IF(F65="Scenario2PBT8",'Major retrofit'!$AA$40,IF(F65="Scenario3PBT8",'Major retrofit'!$AB$40,"")))&amp;IF(F65="Scenario1PBT9",'Major retrofit'!$AC$40,IF(F65="Scenario2PBT9",'Major retrofit'!$AD$40,IF(F65="Scenario3PBT9",'Major retrofit'!$AE$40,"")))&amp;IF(F65="Scenario1PBT10",'Major retrofit'!$AF$40,IF(F65="Scenario2PBT10",'Major retrofit'!$AG$40,IF(F65="Scenario3PBT10",'Major retrofit'!$AH$40,"")))&amp;IF(F65="Scenario1PBT11",'Major retrofit'!$AI$40,IF(F65="Scenario2PBT11",'Major retrofit'!$AJ$40,IF(F65="Scenario3PBT11",'Major retrofit'!$AK$40,"")))&amp;IF(F65="Scenario1PBT12",'Major retrofit'!$AL$40,IF(F65="Scenario2PBT12",'Major retrofit'!$AM$40,IF(F65="Scenario3PBT12",'Major retrofit'!$AN$40,"")))&amp;IF(F65="Scenario1PBT13",'Major retrofit'!$AO$40,IF(F65="Scenario2PBT13",'Major retrofit'!$AP$40,IF(F65="Scenario3PBT13",'Major retrofit'!$AQ$40,"")))&amp;IF(F65="Scenario1PBT14",'Major retrofit'!$AR$40,IF(F65="Scenario2PBT14",'Major retrofit'!$AS$40,IF(F65="Scenario3PBT14",'Major retrofit'!$AT$40,"")))&amp;IF(F65="Scenario1PBT15",'Major retrofit'!$AU$40,IF(F65="Scenario2PBT15",'Major retrofit'!$AV$40,IF(F65="Scenario3PBT15",'Major retrofit'!$AW$40,"")))</f>
        <v/>
      </c>
      <c r="X65" s="117">
        <f t="shared" si="19"/>
        <v>0</v>
      </c>
      <c r="Y65" s="117" t="str">
        <f>IF(F65="Scenario1PBT1",'Major retrofit'!$E$42,IF(F65="Scenario2PBT1",'Major retrofit'!$F$42,IF(F65="Scenario3PBT1",'Major retrofit'!$G$42,"")))&amp;IF(F65="Scenario1PBT2",'Major retrofit'!$H$42,IF(F65="Scenario2PBT2",'Major retrofit'!$I$42,IF(F65="Scenario3PBT2",'Major retrofit'!$J$42,"")))&amp;IF(F65="Scenario1PBT3",'Major retrofit'!$K$42,IF(F65="Scenario2PBT3",'Major retrofit'!$L$42,IF(F65="Scenario3PBT3",'Major retrofit'!$M$42,"")))&amp;IF(F65="Scenario1PBT4",'Major retrofit'!$N$42,IF(F65="Scenario2PBT4",'Major retrofit'!$O$42,IF(F65="Scenario3PBT4",'Major retrofit'!$P$42,"")))&amp;IF(F65="Scenario1PBT5",'Major retrofit'!$Q$42,IF(F65="Scenario2PBT5",'Major retrofit'!$R$42,IF(F65="Scenario3PBT5",'Major retrofit'!$S$42,"")))&amp;IF(F65="Scenario1PBT6",'Major retrofit'!$T$42,IF(F65="Scenario2PBT6",'Major retrofit'!$U$42,IF(F65="Scenario3PBT6",'Major retrofit'!$V$42,"")))&amp;IF(F65="Scenario1PBT7",'Major retrofit'!$W$42,IF(F65="Scenario2PBT7",'Major retrofit'!$X$42,IF(F65="Scenario3PBT7",'Major retrofit'!$Y$42,"")))&amp;IF(F65="Scenario1PBT8",'Major retrofit'!$Z$42,IF(F65="Scenario2PBT8",'Major retrofit'!$AA$42,IF(F65="Scenario3PBT8",'Major retrofit'!$AB$42,"")))&amp;IF(F65="Scenario1PBT9",'Major retrofit'!$AC$42,IF(F65="Scenario2PBT9",'Major retrofit'!$AD$42,IF(F65="Scenario3PBT9",'Major retrofit'!$AE$42,"")))&amp;IF(F65="Scenario1PBT10",'Major retrofit'!$AF$42,IF(F65="Scenario2PBT10",'Major retrofit'!$AG$42,IF(F65="Scenario3PBT10",'Major retrofit'!$AH$42,"")))&amp;IF(F65="Scenario1PBT11",'Major retrofit'!$AI$42,IF(F65="Scenario2PBT11",'Major retrofit'!$AJ$42,IF(F65="Scenario3PBT11",'Major retrofit'!$AK$42,"")))&amp;IF(F65="Scenario1PBT12",'Major retrofit'!$AL$42,IF(F65="Scenario2PBT12",'Major retrofit'!$AM$42,IF(F65="Scenario3PBT12",'Major retrofit'!$AN$42,"")))&amp;IF(F65="Scenario1PBT13",'Major retrofit'!$AO$42,IF(F65="Scenario2PBT13",'Major retrofit'!$AP$42,IF(F65="Scenario3PBT13",'Major retrofit'!$AQ$42,"")))&amp;IF(F65="Scenario1PBT14",'Major retrofit'!$AR$42,IF(F65="Scenario2PBT14",'Major retrofit'!$AS$42,IF(F65="Scenario3PBT14",'Major retrofit'!$AT$42,"")))&amp;IF(F65="Scenario1PBT15",'Major retrofit'!$AU$42,IF(F65="Scenario2PBT15",'Major retrofit'!$AV$42,IF(F65="Scenario3PBT15",'Major retrofit'!$AW$42,"")))</f>
        <v/>
      </c>
      <c r="Z65" s="117">
        <f t="shared" si="20"/>
        <v>0</v>
      </c>
      <c r="AA65" s="178" t="str">
        <f>IF(F65="Scenario1PBT1",'Major retrofit'!$E$101,IF(F65="Scenario2PBT1",'Major retrofit'!$F$101,IF(F65="Scenario3PBT1",'Major retrofit'!$G$101,"")))&amp;IF(F65="Scenario1PBT2",'Major retrofit'!$H$101,IF(F65="Scenario2PBT2",'Major retrofit'!$I$101,IF(F65="Scenario3PBT2",'Major retrofit'!$J$101,"")))&amp;IF(F65="Scenario1PBT3",'Major retrofit'!$K$101,IF(F65="Scenario2PBT3",'Major retrofit'!$L$101,IF(F65="Scenario3PBT3",'Major retrofit'!$M$101,"")))&amp;IF(F65="Scenario1PBT4",'Major retrofit'!$N$101,IF(F65="Scenario2PBT4",'Major retrofit'!$O$101,IF(F65="Scenario3PBT4",'Major retrofit'!$P$101,"")))&amp;IF(F65="Scenario1PBT5",'Major retrofit'!$Q$101,IF(F65="Scenario2PBT5",'Major retrofit'!$R$101,IF(F65="Scenario3PBT5",'Major retrofit'!$S$101,"")))&amp;IF(F65="Scenario1PBT6",'Major retrofit'!$T$101,IF(F65="Scenario2PBT6",'Major retrofit'!$U$101,IF(F65="Scenario3PBT6",'Major retrofit'!$V$101,"")))&amp;IF(F65="Scenario1PBT7",'Major retrofit'!$W$101,IF(F65="Scenario2PBT7",'Major retrofit'!$X$101,IF(F65="Scenario3PBT7",'Major retrofit'!$Y$101,"")))&amp;IF(F65="Scenario1PBT8",'Major retrofit'!$Z$101,IF(F65="Scenario2PBT8",'Major retrofit'!$AA$101,IF(F65="Scenario3PBT8",'Major retrofit'!$AB$101,"")))&amp;IF(F65="Scenario1PBT9",'Major retrofit'!$AC$101,IF(F65="Scenario2PBT9",'Major retrofit'!$AD$101,IF(F65="Scenario3PBT9",'Major retrofit'!$AE$101,"")))&amp;IF(F65="Scenario1PBT10",'Major retrofit'!$AF$101,IF(F65="Scenario2PBT10",'Major retrofit'!$AG$101,IF(F65="Scenario3PBT10",'Major retrofit'!$AH$101,"")))&amp;IF(F65="Scenario1PBT11",'Major retrofit'!$AI$101,IF(F65="Scenario2PBT11",'Major retrofit'!$AJ$101,IF(F65="Scenario3PBT11",'Major retrofit'!$AK$101,"")))&amp;IF(F65="Scenario1PBT12",'Major retrofit'!$AL$101,IF(F65="Scenario2PBT12",'Major retrofit'!$AM$101,IF(F65="Scenario3PBT12",'Major retrofit'!$AN$101,"")))&amp;IF(F65="Scenario1PBT13",'Major retrofit'!$AO$101,IF(F65="Scenario2PBT13",'Major retrofit'!$AP$101,IF(F65="Scenario3PBT13",'Major retrofit'!$AQ$101,"")))&amp;IF(F65="Scenario1PBT14",'Major retrofit'!$AR$101,IF(F65="Scenario2PBT14",'Major retrofit'!$AS$101,IF(F65="Scenario3PBT14",'Major retrofit'!$AT$101,"")))&amp;IF(F65="Scenario1PBT15",'Major retrofit'!$AU$101,IF(F65="Scenario2PBT15",'Major retrofit'!$AV$101,IF(F65="Scenario3PBT15",'Major retrofit'!$AW$101,"")))</f>
        <v/>
      </c>
      <c r="AB65" s="179">
        <f t="shared" si="21"/>
        <v>0</v>
      </c>
      <c r="AC65" s="208">
        <f>IFERROR('Projection_Base-case'!G65-G65,0)</f>
        <v>0</v>
      </c>
      <c r="AD65" s="117">
        <f t="shared" si="24"/>
        <v>0</v>
      </c>
      <c r="AE65" s="117">
        <f>IFERROR(100*AC65/'Projection_Base-case'!G65,0)</f>
        <v>0</v>
      </c>
      <c r="AF65" s="117">
        <f>IFERROR('Projection_Base-case'!I65-I65,0)</f>
        <v>0</v>
      </c>
      <c r="AG65" s="117">
        <f t="shared" si="25"/>
        <v>0</v>
      </c>
      <c r="AH65" s="117">
        <f>IFERROR(100*AF65/'Projection_Base-case'!I65,0)</f>
        <v>0</v>
      </c>
      <c r="AI65" s="117">
        <f>IFERROR('Projection_Base-case'!K65-K65,0)</f>
        <v>0</v>
      </c>
      <c r="AJ65" s="117">
        <f t="shared" si="26"/>
        <v>0</v>
      </c>
      <c r="AK65" s="117">
        <f>IFERROR(100*AI65/'Projection_Base-case'!K65,0)</f>
        <v>0</v>
      </c>
      <c r="AL65" s="117">
        <f>IFERROR(M65-'Projection_Base-case'!M65,0)</f>
        <v>0</v>
      </c>
      <c r="AM65" s="117">
        <f t="shared" si="27"/>
        <v>0</v>
      </c>
      <c r="AN65" s="179">
        <f>IFERROR(IF('Projection_Base-case'!N65&gt;0,100*AM65/'Projection_Base-case'!N65,100*AM65/N65),0)</f>
        <v>0</v>
      </c>
      <c r="AO65" s="206">
        <f>IFERROR('Projection_Base-case'!O65-O65,0)</f>
        <v>0</v>
      </c>
      <c r="AP65" s="117">
        <f t="shared" si="28"/>
        <v>0</v>
      </c>
      <c r="AQ65" s="117">
        <f>IFERROR(100*AO65/'Projection_Base-case'!O65,0)</f>
        <v>0</v>
      </c>
      <c r="AR65" s="117">
        <f>IFERROR('Projection_Base-case'!Q65-Q65,0)</f>
        <v>0</v>
      </c>
      <c r="AS65" s="117">
        <f t="shared" si="29"/>
        <v>0</v>
      </c>
      <c r="AT65" s="117">
        <f>IFERROR(100*AR65/'Projection_Base-case'!Q65,0)</f>
        <v>0</v>
      </c>
      <c r="AU65" s="117">
        <f>IFERROR('Projection_Base-case'!S65-S65,0)</f>
        <v>0</v>
      </c>
      <c r="AV65" s="117">
        <f t="shared" si="30"/>
        <v>0</v>
      </c>
      <c r="AW65" s="118">
        <f>IFERROR(100*AU65/'Projection_Base-case'!S65,0)</f>
        <v>0</v>
      </c>
      <c r="AX65" s="206">
        <f>IFERROR('Projection_Base-case'!U65-U65,0)</f>
        <v>0</v>
      </c>
      <c r="AY65" s="117">
        <f t="shared" si="31"/>
        <v>0</v>
      </c>
      <c r="AZ65" s="117">
        <f>IFERROR(100*AX65/'Projection_Base-case'!U65,0)</f>
        <v>0</v>
      </c>
      <c r="BA65" s="117">
        <f>IFERROR('Projection_Base-case'!W65-W65,0)</f>
        <v>0</v>
      </c>
      <c r="BB65" s="117">
        <f t="shared" si="32"/>
        <v>0</v>
      </c>
      <c r="BC65" s="117">
        <f>IFERROR(100*BA65/'Projection_Base-case'!W65,0)</f>
        <v>0</v>
      </c>
      <c r="BD65" s="117">
        <f>IFERROR('Projection_Base-case'!Y65-Y65,0)</f>
        <v>0</v>
      </c>
      <c r="BE65" s="117">
        <f t="shared" si="33"/>
        <v>0</v>
      </c>
      <c r="BF65" s="117">
        <f>IFERROR(100*BD65/'Projection_Base-case'!Y65,0)</f>
        <v>0</v>
      </c>
      <c r="BG65" s="178">
        <f t="shared" si="22"/>
        <v>0</v>
      </c>
      <c r="BH65" s="179">
        <f t="shared" si="23"/>
        <v>0</v>
      </c>
    </row>
    <row r="66" spans="1:60" ht="15" thickBot="1">
      <c r="A66" s="205">
        <v>61</v>
      </c>
      <c r="B66" s="119">
        <f>IF('Projection_Base-case'!B66&lt;&gt;"",'Projection_Base-case'!B66,0)</f>
        <v>0</v>
      </c>
      <c r="C66" s="119">
        <f>IF('Projection_Base-case'!C66&lt;&gt;"",'Projection_Base-case'!C66,0)</f>
        <v>0</v>
      </c>
      <c r="D66" s="119">
        <f>IF('Projection_Base-case'!D66&lt;&gt;"",'Projection_Base-case'!D66,0)</f>
        <v>0</v>
      </c>
      <c r="E66" s="263" t="str">
        <f>IF(AND('Résultats major'!$AC$3="OUI",'Résultats major'!E65&lt;&gt;""),'Résultats major'!E65,IF(OR(D66="PBT1",D66="PBT2",D66="PBT3",D66="PBT4",D66="PBT5",D66="PBT6",D66="PBT7",D66="PBT8",D66="PBT10"),"Scenario1",IF(D66="PBT9","Scenario2","")))</f>
        <v/>
      </c>
      <c r="F66" s="202" t="str">
        <f t="shared" si="10"/>
        <v>0</v>
      </c>
      <c r="G66" s="177" t="str">
        <f>IF(F66="Scenario1PBT1",'Major retrofit'!$E$6,IF(F66="Scenario2PBT1",'Major retrofit'!$F$6,IF(F66="Scenario3PBT1",'Major retrofit'!$G$6,"")))&amp;IF(F66="Scenario1PBT2",'Major retrofit'!$H$6,IF(F66="Scenario2PBT2",'Major retrofit'!$I$6,IF(F66="Scenario3PBT2",'Major retrofit'!$J$6,"")))&amp;IF(F66="Scenario1PBT3",'Major retrofit'!$K$6,IF(F66="Scenario2PBT3",'Major retrofit'!$L$6,IF(F66="Scenario3PBT3",'Major retrofit'!$M$6,"")))&amp;IF(F66="Scenario1PBT4",'Major retrofit'!$N$6,IF(F66="Scenario2PBT4",'Major retrofit'!$O$6,IF(F66="Scenario3PBT4",'Major retrofit'!$P$6,"")))&amp;IF(F66="Scenario1PBT5",'Major retrofit'!$Q$6,IF(F66="Scenario2PBT5",'Major retrofit'!$R$6,IF(F66="Scenario3PBT5",'Major retrofit'!$S$6,"")))&amp;IF(F66="Scenario1PBT6",'Major retrofit'!$T$6,IF(F66="Scenario2PBT6",'Major retrofit'!$U$6,IF(F66="Scenario3PBT6",'Major retrofit'!$V$6,"")))&amp;IF(F66="Scenario1PBT7",'Major retrofit'!$W$6,IF(F66="Scenario2PBT7",'Major retrofit'!$X$6,IF(F66="Scenario3PBT7",'Major retrofit'!$Y$6,"")))&amp;IF(F66="Scenario1PBT8",'Major retrofit'!$Z$6,IF(F66="Scenario2PBT8",'Major retrofit'!$AA$6,IF(F66="Scenario3PBT8",'Major retrofit'!$AB$6,"")))&amp;IF(F66="Scenario1PBT9",'Major retrofit'!$AC$6,IF(F66="Scenario2PBT9",'Major retrofit'!$AD$6,IF(F66="Scenario3PBT9",'Major retrofit'!$AE$6,"")))&amp;IF(F66="Scenario1PBT10",'Major retrofit'!$AF$6,IF(F66="Scenario2PBT10",'Major retrofit'!$AG$6,IF(F66="Scenario3PBT10",'Major retrofit'!$AH$6,"")))&amp;IF(F66="Scenario1PBT11",'Major retrofit'!$AI$6,IF(F66="Scenario2PBT11",'Major retrofit'!$AJ$6,IF(F66="Scenario3PBT11",'Major retrofit'!$AK$6,"")))&amp;IF(F66="Scenario1PBT12",'Major retrofit'!$AL$6,IF(F66="Scenario2PBT12",'Major retrofit'!$AM$6,IF(F66="Scenario3PBT12",'Major retrofit'!$AN$6,"")))&amp;IF(F66="Scenario1PBT13",'Major retrofit'!$AO$6,IF(F66="Scenario2PBT13",'Major retrofit'!$AP$6,IF(F66="Scenario3PBT13",'Major retrofit'!$AQ$6,"")))&amp;IF(F66="Scenario1PBT14",'Major retrofit'!$AR$6,IF(F66="Scenario2PBT14",'Major retrofit'!$AS$6,IF(F66="Scenario3PBT14",'Major retrofit'!$AT$6,"")))&amp;IF(F66="Scenario1PBT15",'Major retrofit'!$AU$6,IF(F66="Scenario2PBT15",'Major retrofit'!$AV$6,IF(F66="Scenario3PBT15",'Major retrofit'!$AW$6,"")))</f>
        <v/>
      </c>
      <c r="H66" s="117">
        <f t="shared" si="11"/>
        <v>0</v>
      </c>
      <c r="I66" s="178" t="str">
        <f>IF(F66="Scenario1PBT1",'Major retrofit'!$E$16,IF(F66="Scenario2PBT1",'Major retrofit'!$F$16,IF(F66="Scenario3PBT1",'Major retrofit'!$G$16,"")))&amp;IF(F66="Scenario1PBT2",'Major retrofit'!$H$16,IF(F66="Scenario2PBT2",'Major retrofit'!$I$16,IF(F66="Scenario3PBT2",'Major retrofit'!$J$16,"")))&amp;IF(F66="Scenario1PBT3",'Major retrofit'!$K$16,IF(F66="Scenario2PBT3",'Major retrofit'!$L$16,IF(F66="Scenario3PBT3",'Major retrofit'!$M$16,"")))&amp;IF(F66="Scenario1PBT4",'Major retrofit'!$N$16,IF(F66="Scenario2PBT4",'Major retrofit'!$O$16,IF(F66="Scenario3PBT4",'Major retrofit'!$P$16,"")))&amp;IF(F66="Scenario1PBT5",'Major retrofit'!$Q$16,IF(F66="Scenario2PBT5",'Major retrofit'!$R$16,IF(F66="Scenario3PBT5",'Major retrofit'!$S$16,"")))&amp;IF(F66="Scenario1PBT6",'Major retrofit'!$T$16,IF(F66="Scenario2PBT6",'Major retrofit'!$U$16,IF(F66="Scenario3PBT6",'Major retrofit'!$V$16,"")))&amp;IF(F66="Scenario1PBT7",'Major retrofit'!$W$16,IF(F66="Scenario2PBT7",'Major retrofit'!$X$16,IF(F66="Scenario3PBT7",'Major retrofit'!$Y$16,"")))&amp;IF(F66="Scenario1PBT8",'Major retrofit'!$Z$16,IF(F66="Scenario2PBT8",'Major retrofit'!$AA$16,IF(F66="Scenario3PBT8",'Major retrofit'!$AB$16,"")))&amp;IF(F66="Scenario1PBT9",'Major retrofit'!$AC$16,IF(F66="Scenario2PBT9",'Major retrofit'!$AD$16,IF(F66="Scenario3PBT9",'Major retrofit'!$AE$16,"")))&amp;IF(F66="Scenario1PBT10",'Major retrofit'!$AF$16,IF(F66="Scenario2PBT10",'Major retrofit'!$AG$16,IF(F66="Scenario3PBT10",'Major retrofit'!$AH$16,"")))&amp;IF(F66="Scenario1PBT11",'Major retrofit'!$AI$16,IF(F66="Scenario2PBT11",'Major retrofit'!$AJ$16,IF(F66="Scenario3PBT11",'Major retrofit'!$AK$16,"")))&amp;IF(F66="Scenario1PBT12",'Major retrofit'!$AL$16,IF(F66="Scenario2PBT12",'Major retrofit'!$AM$16,IF(F66="Scenario3PBT12",'Major retrofit'!$AN$16,"")))&amp;IF(F66="Scenario1PBT13",'Major retrofit'!$AO$16,IF(F66="Scenario2PBT13",'Major retrofit'!$AP$16,IF(F66="Scenario3PBT13",'Major retrofit'!$AQ$16,"")))&amp;IF(F66="Scenario1PBT14",'Major retrofit'!$AR$16,IF(F66="Scenario2PBT14",'Major retrofit'!$AS$16,IF(F66="Scenario3PBT14",'Major retrofit'!$AT$16,"")))&amp;IF(F66="Scenario1PBT15",'Major retrofit'!$AU$16,IF(F66="Scenario2PBT15",'Major retrofit'!$AV$16,IF(F66="Scenario3PBT15",'Major retrofit'!$AW$16,"")))</f>
        <v/>
      </c>
      <c r="J66" s="117">
        <f t="shared" si="12"/>
        <v>0</v>
      </c>
      <c r="K66" s="117" t="str">
        <f>IF(F66="Scenario1PBT1",'Major retrofit'!$E$18,IF(F66="Scenario2PBT1",'Major retrofit'!$F$18,IF(F66="Scenario3PBT1",'Major retrofit'!$G$18,"")))&amp;IF(F66="Scenario1PBT2",'Major retrofit'!$H$18,IF(F66="Scenario2PBT2",'Major retrofit'!$I$18,IF(F66="Scenario3PBT2",'Major retrofit'!$J$18,"")))&amp;IF(F66="Scenario1PBT3",'Major retrofit'!$K$18,IF(F66="Scenario2PBT3",'Major retrofit'!$L$18,IF(F66="Scenario3PBT3",'Major retrofit'!$M$18,"")))&amp;IF(F66="Scenario1PBT4",'Major retrofit'!$N$18,IF(F66="Scenario2PBT4",'Major retrofit'!$O$18,IF(F66="Scenario3PBT4",'Major retrofit'!$P$18,"")))&amp;IF(F66="Scenario1PBT5",'Major retrofit'!$Q$18,IF(F66="Scenario2PBT5",'Major retrofit'!$R$18,IF(F66="Scenario3PBT5",'Major retrofit'!$S$18,"")))&amp;IF(F66="Scenario1PBT6",'Major retrofit'!$T$18,IF(F66="Scenario2PBT6",'Major retrofit'!$U$18,IF(F66="Scenario3PBT6",'Major retrofit'!$V$18,"")))&amp;IF(F66="Scenario1PBT7",'Major retrofit'!$W$18,IF(F66="Scenario2PBT7",'Major retrofit'!$X$18,IF(F66="Scenario3PBT7",'Major retrofit'!$Y$18,"")))&amp;IF(F66="Scenario1PBT8",'Major retrofit'!$Z$18,IF(F66="Scenario2PBT8",'Major retrofit'!$AA$18,IF(F66="Scenario3PBT8",'Major retrofit'!$AB$18,"")))&amp;IF(F66="Scenario1PBT9",'Major retrofit'!$AC$18,IF(F66="Scenario2PBT9",'Major retrofit'!$AD$18,IF(F66="Scenario3PBT9",'Major retrofit'!$AE$18,"")))&amp;IF(F66="Scenario1PBT10",'Major retrofit'!$AF$18,IF(F66="Scenario2PBT10",'Major retrofit'!$AG$18,IF(F66="Scenario3PBT10",'Major retrofit'!$AH$18,"")))&amp;IF(F66="Scenario1PBT11",'Major retrofit'!$AI$18,IF(F66="Scenario2PBT11",'Major retrofit'!$AJ$18,IF(F66="Scenario3PBT11",'Major retrofit'!$AK$18,"")))&amp;IF(F66="Scenario1PBT12",'Major retrofit'!$AL$18,IF(F66="Scenario2PBT12",'Major retrofit'!$AM$18,IF(F66="Scenario3PBT12",'Major retrofit'!$AN$18,"")))&amp;IF(F66="Scenario1PBT13",'Major retrofit'!$AO$18,IF(F66="Scenario2PBT13",'Major retrofit'!$AP$18,IF(F66="Scenario3PBT13",'Major retrofit'!$AQ$18,"")))&amp;IF(F66="Scenario1PBT14",'Major retrofit'!$AR$18,IF(F66="Scenario2PBT14",'Major retrofit'!$AS$18,IF(F66="Scenario3PBT14",'Major retrofit'!$AT$18,"")))&amp;IF(F66="Scenario1PBT15",'Major retrofit'!$AU$18,IF(F66="Scenario2PBT15",'Major retrofit'!$AV$18,IF(F66="Scenario3PBT15",'Major retrofit'!$AW$18,"")))</f>
        <v/>
      </c>
      <c r="L66" s="117">
        <f t="shared" si="13"/>
        <v>0</v>
      </c>
      <c r="M66" s="117" t="str">
        <f>IF(F66="Scenario1PBT1",'Major retrofit'!$E$20,IF(F66="Scenario2PBT1",'Major retrofit'!$F$20,IF(F66="Scenario3PBT1",'Major retrofit'!$G$20,"")))&amp;IF(F66="Scenario1PBT2",'Major retrofit'!$H$20,IF(F66="Scenario2PBT2",'Major retrofit'!$I$20,IF(F66="Scenario3PBT2",'Major retrofit'!$J$20,"")))&amp;IF(F66="Scenario1PBT3",'Major retrofit'!$K$20,IF(F66="Scenario2PBT3",'Major retrofit'!$L$20,IF(F66="Scenario3PBT3",'Major retrofit'!$M$20,"")))&amp;IF(F66="Scenario1PBT4",'Major retrofit'!$N$20,IF(F66="Scenario2PBT4",'Major retrofit'!$O$20,IF(F66="Scenario3PBT4",'Major retrofit'!$P$20,"")))&amp;IF(F66="Scenario1PBT5",'Major retrofit'!$Q$20,IF(F66="Scenario2PBT5",'Major retrofit'!$R$20,IF(F66="Scenario3PBT5",'Major retrofit'!$S$20,"")))&amp;IF(F66="Scenario1PBT6",'Major retrofit'!$T$20,IF(F66="Scenario2PBT6",'Major retrofit'!$U$20,IF(F66="Scenario3PBT6",'Major retrofit'!$V$20,"")))&amp;IF(F66="Scenario1PBT7",'Major retrofit'!$W$20,IF(F66="Scenario2PBT7",'Major retrofit'!$X$20,IF(F66="Scenario3PBT7",'Major retrofit'!$Y$20,"")))&amp;IF(F66="Scenario1PBT8",'Major retrofit'!$Z$20,IF(F66="Scenario2PBT8",'Major retrofit'!$AA$20,IF(F66="Scenario3PBT8",'Major retrofit'!$AB$20,"")))&amp;IF(F66="Scenario1PBT9",'Major retrofit'!$AC$20,IF(F66="Scenario2PBT9",'Major retrofit'!$AD$20,IF(F66="Scenario3PBT9",'Major retrofit'!$AE$20,"")))&amp;IF(F66="Scenario1PBT10",'Major retrofit'!$AF$20,IF(F66="Scenario2PBT10",'Major retrofit'!$AG$20,IF(F66="Scenario3PBT10",'Major retrofit'!$AH$20,"")))&amp;IF(F66="Scenario1PBT11",'Major retrofit'!$AI$20,IF(F66="Scenario2PBT11",'Major retrofit'!$AJ$20,IF(F66="Scenario3PBT11",'Major retrofit'!$AK$20,"")))&amp;IF(F66="Scenario1PBT12",'Major retrofit'!$AL$20,IF(F66="Scenario2PBT12",'Major retrofit'!$AM$20,IF(F66="Scenario3PBT12",'Major retrofit'!$AN$20,"")))&amp;IF(F66="Scenario1PBT13",'Major retrofit'!$AO$20,IF(F66="Scenario2PBT13",'Major retrofit'!$AP$20,IF(F66="Scenario3PBT13",'Major retrofit'!$AQ$20,"")))&amp;IF(F66="Scenario1PBT14",'Major retrofit'!$AR$20,IF(F66="Scenario2PBT14",'Major retrofit'!$AS$20,IF(F66="Scenario3PBT14",'Major retrofit'!$AT$20,"")))&amp;IF(F66="Scenario1PBT15",'Major retrofit'!$AU$20,IF(F66="Scenario2PBT15",'Major retrofit'!$AV$20,IF(F66="Scenario3PBT15",'Major retrofit'!$AW$20,"")))</f>
        <v/>
      </c>
      <c r="N66" s="118">
        <f t="shared" si="14"/>
        <v>0</v>
      </c>
      <c r="O66" s="206" t="str">
        <f>IF(F66="Scenario1PBT1",'Major retrofit'!$E$23,IF(F66="Scenario2PBT1",'Major retrofit'!$F$23,IF(F66="Scenario3PBT1",'Major retrofit'!$G$23,"")))&amp;IF(F66="Scenario1PBT2",'Major retrofit'!$H$23,IF(F66="Scenario2PBT2",'Major retrofit'!$I$23,IF(F66="Scenario3PBT2",'Major retrofit'!$J$23,"")))&amp;IF(F66="Scenario1PBT3",'Major retrofit'!$K$23,IF(F66="Scenario2PBT3",'Major retrofit'!$L$23,IF(F66="Scenario3PBT3",'Major retrofit'!$M$23,"")))&amp;IF(F66="Scenario1PBT4",'Major retrofit'!$N$23,IF(F66="Scenario2PBT4",'Major retrofit'!$O$23,IF(F66="Scenario3PBT4",'Major retrofit'!$P$23,"")))&amp;IF(F66="Scenario1PBT5",'Major retrofit'!$Q$23,IF(F66="Scenario2PBT5",'Major retrofit'!$R$23,IF(F66="Scenario3PBT5",'Major retrofit'!$S$23,"")))&amp;IF(F66="Scenario1PBT6",'Major retrofit'!$T$23,IF(F66="Scenario2PBT6",'Major retrofit'!$U$23,IF(F66="Scenario3PBT6",'Major retrofit'!$V$23,"")))&amp;IF(F66="Scenario1PBT7",'Major retrofit'!$W$23,IF(F66="Scenario2PBT7",'Major retrofit'!$X$23,IF(F66="Scenario3PBT7",'Major retrofit'!$Y$23,"")))&amp;IF(F66="Scenario1PBT8",'Major retrofit'!$Z$23,IF(F66="Scenario2PBT8",'Major retrofit'!$AA$23,IF(F66="Scenario3PBT8",'Major retrofit'!$AB$23,"")))&amp;IF(F66="Scenario1PBT9",'Major retrofit'!$AC$23,IF(F66="Scenario2PBT9",'Major retrofit'!$AD$23,IF(F66="Scenario3PBT9",'Major retrofit'!$AE$23,"")))&amp;IF(F66="Scenario1PBT10",'Major retrofit'!$AF$23,IF(F66="Scenario2PBT10",'Major retrofit'!$AG$23,IF(F66="Scenario3PBT10",'Major retrofit'!$AH$23,"")))&amp;IF(F66="Scenario1PBT11",'Major retrofit'!$AI$23,IF(F66="Scenario2PBT11",'Major retrofit'!$AJ$23,IF(F66="Scenario3PBT11",'Major retrofit'!$AK$23,"")))&amp;IF(F66="Scenario1PBT12",'Major retrofit'!$AL$23,IF(F66="Scenario2PBT12",'Major retrofit'!$AM$23,IF(F66="Scenario3PBT12",'Major retrofit'!$AN$23,"")))&amp;IF(F66="Scenario1PBT13",'Major retrofit'!$AO$23,IF(F66="Scenario2PBT13",'Major retrofit'!$AP$23,IF(F66="Scenario3PBT13",'Major retrofit'!$AQ$23,"")))&amp;IF(F66="Scenario1PBT14",'Major retrofit'!$AR$23,IF(F66="Scenario2PBT14",'Major retrofit'!$AS$23,IF(F66="Scenario3PBT14",'Major retrofit'!$AT$23,"")))&amp;IF(F66="Scenario1PBT15",'Major retrofit'!$AU$23,IF(F66="Scenario2PBT15",'Major retrofit'!$AV$23,IF(F66="Scenario3PBT15",'Major retrofit'!$AW$23,"")))</f>
        <v/>
      </c>
      <c r="P66" s="117">
        <f t="shared" si="15"/>
        <v>0</v>
      </c>
      <c r="Q66" s="117" t="str">
        <f>IF(F66="Scenario1PBT1",'Major retrofit'!$E$25,IF(F66="Scenario2PBT1",'Major retrofit'!$F$25,IF(F66="Scenario3PBT1",'Major retrofit'!$G$25,"")))&amp;IF(F66="Scenario1PBT2",'Major retrofit'!$H$25,IF(F66="Scenario2PBT2",'Major retrofit'!$I$25,IF(F66="Scenario3PBT2",'Major retrofit'!$J$25,"")))&amp;IF(F66="Scenario1PBT3",'Major retrofit'!$K$25,IF(F66="Scenario2PBT3",'Major retrofit'!$L$25,IF(F66="Scenario3PBT3",'Major retrofit'!$M$25,"")))&amp;IF(F66="Scenario1PBT4",'Major retrofit'!$N$25,IF(F66="Scenario2PBT4",'Major retrofit'!$O$25,IF(F66="Scenario3PBT4",'Major retrofit'!$P$25,"")))&amp;IF(F66="Scenario1PBT5",'Major retrofit'!$Q$25,IF(F66="Scenario2PBT5",'Major retrofit'!$R$25,IF(F66="Scenario3PBT5",'Major retrofit'!$S$25,"")))&amp;IF(F66="Scenario1PBT6",'Major retrofit'!$T$25,IF(F66="Scenario2PBT6",'Major retrofit'!$U$25,IF(F66="Scenario3PBT6",'Major retrofit'!$V$25,"")))&amp;IF(F66="Scenario1PBT7",'Major retrofit'!$W$25,IF(F66="Scenario2PBT7",'Major retrofit'!$X$25,IF(F66="Scenario3PBT7",'Major retrofit'!$Y$25,"")))&amp;IF(F66="Scenario1PBT8",'Major retrofit'!$Z$25,IF(F66="Scenario2PBT8",'Major retrofit'!$AA$25,IF(F66="Scenario3PBT8",'Major retrofit'!$AB$25,"")))&amp;IF(F66="Scenario1PBT9",'Major retrofit'!$AC$25,IF(F66="Scenario2PBT9",'Major retrofit'!$AD$25,IF(F66="Scenario3PBT9",'Major retrofit'!$AE$25,"")))&amp;IF(F66="Scenario1PBT10",'Major retrofit'!$AF$25,IF(F66="Scenario2PBT10",'Major retrofit'!$AG$25,IF(F66="Scenario3PBT10",'Major retrofit'!$AH$25,"")))&amp;IF(F66="Scenario1PBT11",'Major retrofit'!$AI$25,IF(F66="Scenario2PBT11",'Major retrofit'!$AJ$25,IF(F66="Scenario3PBT11",'Major retrofit'!$AK$25,"")))&amp;IF(F66="Scenario1PBT12",'Major retrofit'!$AL$25,IF(F66="Scenario2PBT12",'Major retrofit'!$AM$25,IF(F66="Scenario3PBT12",'Major retrofit'!$AN$25,"")))&amp;IF(F66="Scenario1PBT13",'Major retrofit'!$AO$25,IF(F66="Scenario2PBT13",'Major retrofit'!$AP$25,IF(F66="Scenario3PBT13",'Major retrofit'!$AQ$25,"")))&amp;IF(F66="Scenario1PBT14",'Major retrofit'!$AR$25,IF(F66="Scenario2PBT14",'Major retrofit'!$AS$25,IF(F66="Scenario3PBT14",'Major retrofit'!$AT$25,"")))&amp;IF(F66="Scenario1PBT15",'Major retrofit'!$AU$25,IF(F66="Scenario2PBT15",'Major retrofit'!$AV$25,IF(F66="Scenario3PBT15",'Major retrofit'!$AW$25,"")))</f>
        <v/>
      </c>
      <c r="R66" s="117">
        <f t="shared" si="16"/>
        <v>0</v>
      </c>
      <c r="S66" s="117" t="str">
        <f>IF(F66="Scenario1PBT1",'Major retrofit'!$E$27,IF(F66="Scenario2PBT1",'Major retrofit'!$F$27,IF(F66="Scenario3PBT1",'Major retrofit'!$G$27,"")))&amp;IF(F66="Scenario1PBT2",'Major retrofit'!$H$27,IF(F66="Scenario2PBT2",'Major retrofit'!$I$27,IF(F66="Scenario3PBT2",'Major retrofit'!$J$27,"")))&amp;IF(F66="Scenario1PBT3",'Major retrofit'!$K$27,IF(F66="Scenario2PBT3",'Major retrofit'!$L$27,IF(F66="Scenario3PBT3",'Major retrofit'!$M$27,"")))&amp;IF(F66="Scenario1PBT4",'Major retrofit'!$N$27,IF(F66="Scenario2PBT4",'Major retrofit'!$O$27,IF(F66="Scenario3PBT4",'Major retrofit'!$P$27,"")))&amp;IF(F66="Scenario1PBT5",'Major retrofit'!$Q$27,IF(F66="Scenario2PBT5",'Major retrofit'!$R$27,IF(F66="Scenario3PBT5",'Major retrofit'!$S$27,"")))&amp;IF(F66="Scenario1PBT6",'Major retrofit'!$T$27,IF(F66="Scenario2PBT6",'Major retrofit'!$U$27,IF(F66="Scenario3PBT6",'Major retrofit'!$V$27,"")))&amp;IF(F66="Scenario1PBT7",'Major retrofit'!$W$27,IF(F66="Scenario2PBT7",'Major retrofit'!$X$27,IF(F66="Scenario3PBT7",'Major retrofit'!$Y$27,"")))&amp;IF(F66="Scenario1PBT8",'Major retrofit'!$Z$27,IF(F66="Scenario2PBT8",'Major retrofit'!$AA$27,IF(F66="Scenario3PBT8",'Major retrofit'!$AB$27,"")))&amp;IF(F66="Scenario1PBT9",'Major retrofit'!$AC$27,IF(F66="Scenario2PBT9",'Major retrofit'!$AD$27,IF(F66="Scenario3PBT9",'Major retrofit'!$AE$27,"")))&amp;IF(F66="Scenario1PBT10",'Major retrofit'!$AF$27,IF(F66="Scenario2PBT10",'Major retrofit'!$AG$27,IF(F66="Scenario3PBT10",'Major retrofit'!$AH$27,"")))&amp;IF(F66="Scenario1PBT11",'Major retrofit'!$AI$27,IF(F66="Scenario2PBT11",'Major retrofit'!$AJ$27,IF(F66="Scenario3PBT11",'Major retrofit'!$AK$27,"")))&amp;IF(F66="Scenario1PBT12",'Major retrofit'!$AL$27,IF(F66="Scenario2PBT12",'Major retrofit'!$AM$27,IF(F66="Scenario3PBT12",'Major retrofit'!$AN$27,"")))&amp;IF(F66="Scenario1PBT13",'Major retrofit'!$AO$27,IF(F66="Scenario2PBT13",'Major retrofit'!$AP$27,IF(F66="Scenario3PBT13",'Major retrofit'!$AQ$27,"")))&amp;IF(F66="Scenario1PBT14",'Major retrofit'!$AR$27,IF(F66="Scenario2PBT14",'Major retrofit'!$AS$27,IF(F66="Scenario3PBT14",'Major retrofit'!$AT$27,"")))&amp;IF(F66="Scenario1PBT15",'Major retrofit'!$AU$27,IF(F66="Scenario2PBT15",'Major retrofit'!$AV$27,IF(F66="Scenario3PBT15",'Major retrofit'!$AW$27,"")))</f>
        <v/>
      </c>
      <c r="T66" s="207">
        <f t="shared" si="17"/>
        <v>0</v>
      </c>
      <c r="U66" s="206" t="str">
        <f>IF(F66="Scenario1PBT1",'Major retrofit'!$E$38,IF(F66="Scenario2PBT1",'Major retrofit'!$F$38,IF(F66="Scenario3PBT1",'Major retrofit'!$G$38,"")))&amp;IF(F66="Scenario1PBT2",'Major retrofit'!$H$38,IF(F66="Scenario2PBT2",'Major retrofit'!$I$38,IF(F66="Scenario3PBT2",'Major retrofit'!$J$38,"")))&amp;IF(F66="Scenario1PBT3",'Major retrofit'!$K$38,IF(F66="Scenario2PBT3",'Major retrofit'!$L$38,IF(F66="Scenario3PBT3",'Major retrofit'!$M$38,"")))&amp;IF(F66="Scenario1PBT4",'Major retrofit'!$N$38,IF(F66="Scenario2PBT4",'Major retrofit'!$O$38,IF(F66="Scenario3PBT4",'Major retrofit'!$P$38,"")))&amp;IF(F66="Scenario1PBT5",'Major retrofit'!$Q$38,IF(F66="Scenario2PBT5",'Major retrofit'!$R$38,IF(F66="Scenario3PBT5",'Major retrofit'!$S$38,"")))&amp;IF(F66="Scenario1PBT6",'Major retrofit'!$T$38,IF(F66="Scenario2PBT6",'Major retrofit'!$U$38,IF(F66="Scenario3PBT6",'Major retrofit'!$V$38,"")))&amp;IF(F66="Scenario1PBT7",'Major retrofit'!$W$38,IF(F66="Scenario2PBT7",'Major retrofit'!$X$38,IF(F66="Scenario3PBT7",'Major retrofit'!$Y$38,"")))&amp;IF(F66="Scenario1PBT8",'Major retrofit'!$Z$38,IF(F66="Scenario2PBT8",'Major retrofit'!$AA$38,IF(F66="Scenario3PBT8",'Major retrofit'!$AB$38,"")))&amp;IF(F66="Scenario1PBT9",'Major retrofit'!$AC$38,IF(F66="Scenario2PBT9",'Major retrofit'!$AD$38,IF(F66="Scenario3PBT9",'Major retrofit'!$AE$38,"")))&amp;IF(F66="Scenario1PBT10",'Major retrofit'!$AF$38,IF(F66="Scenario2PBT10",'Major retrofit'!$AG$38,IF(F66="Scenario3PBT10",'Major retrofit'!$AH$38,"")))&amp;IF(F66="Scenario1PBT11",'Major retrofit'!$AI$38,IF(F66="Scenario2PBT11",'Major retrofit'!$AJ$38,IF(F66="Scenario3PBT11",'Major retrofit'!$AK$38,"")))&amp;IF(F66="Scenario1PBT12",'Major retrofit'!$AL$38,IF(F66="Scenario2PBT12",'Major retrofit'!$AM$38,IF(F66="Scenario3PBT12",'Major retrofit'!$AN$38,"")))&amp;IF(F66="Scenario1PBT13",'Major retrofit'!$AO$38,IF(F66="Scenario2PBT13",'Major retrofit'!$AP$38,IF(F66="Scenario3PBT13",'Major retrofit'!$AQ$38,"")))&amp;IF(F66="Scenario1PBT14",'Major retrofit'!$AR$38,IF(F66="Scenario2PBT14",'Major retrofit'!$AS$38,IF(F66="Scenario3PBT14",'Major retrofit'!$AT$38,"")))&amp;IF(F66="Scenario1PBT15",'Major retrofit'!$AU$38,IF(F66="Scenario2PBT15",'Major retrofit'!$AV$38,IF(F66="Scenario3PBT15",'Major retrofit'!$AW$38,"")))</f>
        <v/>
      </c>
      <c r="V66" s="117">
        <f t="shared" si="18"/>
        <v>0</v>
      </c>
      <c r="W66" s="117" t="str">
        <f>IF(F66="Scenario1PBT1",'Major retrofit'!$E$40,IF(F66="Scenario2PBT1",'Major retrofit'!$F$40,IF(F66="Scenario3PBT1",'Major retrofit'!$G$40,"")))&amp;IF(F66="Scenario1PBT2",'Major retrofit'!$H$40,IF(F66="Scenario2PBT2",'Major retrofit'!$I$40,IF(F66="Scenario3PBT2",'Major retrofit'!$J$40,"")))&amp;IF(F66="Scenario1PBT3",'Major retrofit'!$K$40,IF(F66="Scenario2PBT3",'Major retrofit'!$L$40,IF(F66="Scenario3PBT3",'Major retrofit'!$M$40,"")))&amp;IF(F66="Scenario1PBT4",'Major retrofit'!$N$40,IF(F66="Scenario2PBT4",'Major retrofit'!$O$40,IF(F66="Scenario3PBT4",'Major retrofit'!$P$40,"")))&amp;IF(F66="Scenario1PBT5",'Major retrofit'!$Q$40,IF(F66="Scenario2PBT5",'Major retrofit'!$R$40,IF(F66="Scenario3PBT5",'Major retrofit'!$S$40,"")))&amp;IF(F66="Scenario1PBT6",'Major retrofit'!$T$40,IF(F66="Scenario2PBT6",'Major retrofit'!$U$40,IF(F66="Scenario3PBT6",'Major retrofit'!$V$40,"")))&amp;IF(F66="Scenario1PBT7",'Major retrofit'!$W$40,IF(F66="Scenario2PBT7",'Major retrofit'!$X$40,IF(F66="Scenario3PBT7",'Major retrofit'!$Y$40,"")))&amp;IF(F66="Scenario1PBT8",'Major retrofit'!$Z$40,IF(F66="Scenario2PBT8",'Major retrofit'!$AA$40,IF(F66="Scenario3PBT8",'Major retrofit'!$AB$40,"")))&amp;IF(F66="Scenario1PBT9",'Major retrofit'!$AC$40,IF(F66="Scenario2PBT9",'Major retrofit'!$AD$40,IF(F66="Scenario3PBT9",'Major retrofit'!$AE$40,"")))&amp;IF(F66="Scenario1PBT10",'Major retrofit'!$AF$40,IF(F66="Scenario2PBT10",'Major retrofit'!$AG$40,IF(F66="Scenario3PBT10",'Major retrofit'!$AH$40,"")))&amp;IF(F66="Scenario1PBT11",'Major retrofit'!$AI$40,IF(F66="Scenario2PBT11",'Major retrofit'!$AJ$40,IF(F66="Scenario3PBT11",'Major retrofit'!$AK$40,"")))&amp;IF(F66="Scenario1PBT12",'Major retrofit'!$AL$40,IF(F66="Scenario2PBT12",'Major retrofit'!$AM$40,IF(F66="Scenario3PBT12",'Major retrofit'!$AN$40,"")))&amp;IF(F66="Scenario1PBT13",'Major retrofit'!$AO$40,IF(F66="Scenario2PBT13",'Major retrofit'!$AP$40,IF(F66="Scenario3PBT13",'Major retrofit'!$AQ$40,"")))&amp;IF(F66="Scenario1PBT14",'Major retrofit'!$AR$40,IF(F66="Scenario2PBT14",'Major retrofit'!$AS$40,IF(F66="Scenario3PBT14",'Major retrofit'!$AT$40,"")))&amp;IF(F66="Scenario1PBT15",'Major retrofit'!$AU$40,IF(F66="Scenario2PBT15",'Major retrofit'!$AV$40,IF(F66="Scenario3PBT15",'Major retrofit'!$AW$40,"")))</f>
        <v/>
      </c>
      <c r="X66" s="117">
        <f t="shared" si="19"/>
        <v>0</v>
      </c>
      <c r="Y66" s="117" t="str">
        <f>IF(F66="Scenario1PBT1",'Major retrofit'!$E$42,IF(F66="Scenario2PBT1",'Major retrofit'!$F$42,IF(F66="Scenario3PBT1",'Major retrofit'!$G$42,"")))&amp;IF(F66="Scenario1PBT2",'Major retrofit'!$H$42,IF(F66="Scenario2PBT2",'Major retrofit'!$I$42,IF(F66="Scenario3PBT2",'Major retrofit'!$J$42,"")))&amp;IF(F66="Scenario1PBT3",'Major retrofit'!$K$42,IF(F66="Scenario2PBT3",'Major retrofit'!$L$42,IF(F66="Scenario3PBT3",'Major retrofit'!$M$42,"")))&amp;IF(F66="Scenario1PBT4",'Major retrofit'!$N$42,IF(F66="Scenario2PBT4",'Major retrofit'!$O$42,IF(F66="Scenario3PBT4",'Major retrofit'!$P$42,"")))&amp;IF(F66="Scenario1PBT5",'Major retrofit'!$Q$42,IF(F66="Scenario2PBT5",'Major retrofit'!$R$42,IF(F66="Scenario3PBT5",'Major retrofit'!$S$42,"")))&amp;IF(F66="Scenario1PBT6",'Major retrofit'!$T$42,IF(F66="Scenario2PBT6",'Major retrofit'!$U$42,IF(F66="Scenario3PBT6",'Major retrofit'!$V$42,"")))&amp;IF(F66="Scenario1PBT7",'Major retrofit'!$W$42,IF(F66="Scenario2PBT7",'Major retrofit'!$X$42,IF(F66="Scenario3PBT7",'Major retrofit'!$Y$42,"")))&amp;IF(F66="Scenario1PBT8",'Major retrofit'!$Z$42,IF(F66="Scenario2PBT8",'Major retrofit'!$AA$42,IF(F66="Scenario3PBT8",'Major retrofit'!$AB$42,"")))&amp;IF(F66="Scenario1PBT9",'Major retrofit'!$AC$42,IF(F66="Scenario2PBT9",'Major retrofit'!$AD$42,IF(F66="Scenario3PBT9",'Major retrofit'!$AE$42,"")))&amp;IF(F66="Scenario1PBT10",'Major retrofit'!$AF$42,IF(F66="Scenario2PBT10",'Major retrofit'!$AG$42,IF(F66="Scenario3PBT10",'Major retrofit'!$AH$42,"")))&amp;IF(F66="Scenario1PBT11",'Major retrofit'!$AI$42,IF(F66="Scenario2PBT11",'Major retrofit'!$AJ$42,IF(F66="Scenario3PBT11",'Major retrofit'!$AK$42,"")))&amp;IF(F66="Scenario1PBT12",'Major retrofit'!$AL$42,IF(F66="Scenario2PBT12",'Major retrofit'!$AM$42,IF(F66="Scenario3PBT12",'Major retrofit'!$AN$42,"")))&amp;IF(F66="Scenario1PBT13",'Major retrofit'!$AO$42,IF(F66="Scenario2PBT13",'Major retrofit'!$AP$42,IF(F66="Scenario3PBT13",'Major retrofit'!$AQ$42,"")))&amp;IF(F66="Scenario1PBT14",'Major retrofit'!$AR$42,IF(F66="Scenario2PBT14",'Major retrofit'!$AS$42,IF(F66="Scenario3PBT14",'Major retrofit'!$AT$42,"")))&amp;IF(F66="Scenario1PBT15",'Major retrofit'!$AU$42,IF(F66="Scenario2PBT15",'Major retrofit'!$AV$42,IF(F66="Scenario3PBT15",'Major retrofit'!$AW$42,"")))</f>
        <v/>
      </c>
      <c r="Z66" s="117">
        <f t="shared" si="20"/>
        <v>0</v>
      </c>
      <c r="AA66" s="178" t="str">
        <f>IF(F66="Scenario1PBT1",'Major retrofit'!$E$101,IF(F66="Scenario2PBT1",'Major retrofit'!$F$101,IF(F66="Scenario3PBT1",'Major retrofit'!$G$101,"")))&amp;IF(F66="Scenario1PBT2",'Major retrofit'!$H$101,IF(F66="Scenario2PBT2",'Major retrofit'!$I$101,IF(F66="Scenario3PBT2",'Major retrofit'!$J$101,"")))&amp;IF(F66="Scenario1PBT3",'Major retrofit'!$K$101,IF(F66="Scenario2PBT3",'Major retrofit'!$L$101,IF(F66="Scenario3PBT3",'Major retrofit'!$M$101,"")))&amp;IF(F66="Scenario1PBT4",'Major retrofit'!$N$101,IF(F66="Scenario2PBT4",'Major retrofit'!$O$101,IF(F66="Scenario3PBT4",'Major retrofit'!$P$101,"")))&amp;IF(F66="Scenario1PBT5",'Major retrofit'!$Q$101,IF(F66="Scenario2PBT5",'Major retrofit'!$R$101,IF(F66="Scenario3PBT5",'Major retrofit'!$S$101,"")))&amp;IF(F66="Scenario1PBT6",'Major retrofit'!$T$101,IF(F66="Scenario2PBT6",'Major retrofit'!$U$101,IF(F66="Scenario3PBT6",'Major retrofit'!$V$101,"")))&amp;IF(F66="Scenario1PBT7",'Major retrofit'!$W$101,IF(F66="Scenario2PBT7",'Major retrofit'!$X$101,IF(F66="Scenario3PBT7",'Major retrofit'!$Y$101,"")))&amp;IF(F66="Scenario1PBT8",'Major retrofit'!$Z$101,IF(F66="Scenario2PBT8",'Major retrofit'!$AA$101,IF(F66="Scenario3PBT8",'Major retrofit'!$AB$101,"")))&amp;IF(F66="Scenario1PBT9",'Major retrofit'!$AC$101,IF(F66="Scenario2PBT9",'Major retrofit'!$AD$101,IF(F66="Scenario3PBT9",'Major retrofit'!$AE$101,"")))&amp;IF(F66="Scenario1PBT10",'Major retrofit'!$AF$101,IF(F66="Scenario2PBT10",'Major retrofit'!$AG$101,IF(F66="Scenario3PBT10",'Major retrofit'!$AH$101,"")))&amp;IF(F66="Scenario1PBT11",'Major retrofit'!$AI$101,IF(F66="Scenario2PBT11",'Major retrofit'!$AJ$101,IF(F66="Scenario3PBT11",'Major retrofit'!$AK$101,"")))&amp;IF(F66="Scenario1PBT12",'Major retrofit'!$AL$101,IF(F66="Scenario2PBT12",'Major retrofit'!$AM$101,IF(F66="Scenario3PBT12",'Major retrofit'!$AN$101,"")))&amp;IF(F66="Scenario1PBT13",'Major retrofit'!$AO$101,IF(F66="Scenario2PBT13",'Major retrofit'!$AP$101,IF(F66="Scenario3PBT13",'Major retrofit'!$AQ$101,"")))&amp;IF(F66="Scenario1PBT14",'Major retrofit'!$AR$101,IF(F66="Scenario2PBT14",'Major retrofit'!$AS$101,IF(F66="Scenario3PBT14",'Major retrofit'!$AT$101,"")))&amp;IF(F66="Scenario1PBT15",'Major retrofit'!$AU$101,IF(F66="Scenario2PBT15",'Major retrofit'!$AV$101,IF(F66="Scenario3PBT15",'Major retrofit'!$AW$101,"")))</f>
        <v/>
      </c>
      <c r="AB66" s="179">
        <f t="shared" si="21"/>
        <v>0</v>
      </c>
      <c r="AC66" s="208">
        <f>IFERROR('Projection_Base-case'!G66-G66,0)</f>
        <v>0</v>
      </c>
      <c r="AD66" s="117">
        <f t="shared" si="24"/>
        <v>0</v>
      </c>
      <c r="AE66" s="117">
        <f>IFERROR(100*AC66/'Projection_Base-case'!G66,0)</f>
        <v>0</v>
      </c>
      <c r="AF66" s="117">
        <f>IFERROR('Projection_Base-case'!I66-I66,0)</f>
        <v>0</v>
      </c>
      <c r="AG66" s="117">
        <f t="shared" si="25"/>
        <v>0</v>
      </c>
      <c r="AH66" s="117">
        <f>IFERROR(100*AF66/'Projection_Base-case'!I66,0)</f>
        <v>0</v>
      </c>
      <c r="AI66" s="117">
        <f>IFERROR('Projection_Base-case'!K66-K66,0)</f>
        <v>0</v>
      </c>
      <c r="AJ66" s="117">
        <f t="shared" si="26"/>
        <v>0</v>
      </c>
      <c r="AK66" s="117">
        <f>IFERROR(100*AI66/'Projection_Base-case'!K66,0)</f>
        <v>0</v>
      </c>
      <c r="AL66" s="117">
        <f>IFERROR(M66-'Projection_Base-case'!M66,0)</f>
        <v>0</v>
      </c>
      <c r="AM66" s="117">
        <f t="shared" si="27"/>
        <v>0</v>
      </c>
      <c r="AN66" s="179">
        <f>IFERROR(IF('Projection_Base-case'!N66&gt;0,100*AM66/'Projection_Base-case'!N66,100*AM66/N66),0)</f>
        <v>0</v>
      </c>
      <c r="AO66" s="206">
        <f>IFERROR('Projection_Base-case'!O66-O66,0)</f>
        <v>0</v>
      </c>
      <c r="AP66" s="117">
        <f t="shared" si="28"/>
        <v>0</v>
      </c>
      <c r="AQ66" s="117">
        <f>IFERROR(100*AO66/'Projection_Base-case'!O66,0)</f>
        <v>0</v>
      </c>
      <c r="AR66" s="117">
        <f>IFERROR('Projection_Base-case'!Q66-Q66,0)</f>
        <v>0</v>
      </c>
      <c r="AS66" s="117">
        <f t="shared" si="29"/>
        <v>0</v>
      </c>
      <c r="AT66" s="117">
        <f>IFERROR(100*AR66/'Projection_Base-case'!Q66,0)</f>
        <v>0</v>
      </c>
      <c r="AU66" s="117">
        <f>IFERROR('Projection_Base-case'!S66-S66,0)</f>
        <v>0</v>
      </c>
      <c r="AV66" s="117">
        <f t="shared" si="30"/>
        <v>0</v>
      </c>
      <c r="AW66" s="118">
        <f>IFERROR(100*AU66/'Projection_Base-case'!S66,0)</f>
        <v>0</v>
      </c>
      <c r="AX66" s="206">
        <f>IFERROR('Projection_Base-case'!U66-U66,0)</f>
        <v>0</v>
      </c>
      <c r="AY66" s="117">
        <f t="shared" si="31"/>
        <v>0</v>
      </c>
      <c r="AZ66" s="117">
        <f>IFERROR(100*AX66/'Projection_Base-case'!U66,0)</f>
        <v>0</v>
      </c>
      <c r="BA66" s="117">
        <f>IFERROR('Projection_Base-case'!W66-W66,0)</f>
        <v>0</v>
      </c>
      <c r="BB66" s="117">
        <f t="shared" si="32"/>
        <v>0</v>
      </c>
      <c r="BC66" s="117">
        <f>IFERROR(100*BA66/'Projection_Base-case'!W66,0)</f>
        <v>0</v>
      </c>
      <c r="BD66" s="117">
        <f>IFERROR('Projection_Base-case'!Y66-Y66,0)</f>
        <v>0</v>
      </c>
      <c r="BE66" s="117">
        <f t="shared" si="33"/>
        <v>0</v>
      </c>
      <c r="BF66" s="117">
        <f>IFERROR(100*BD66/'Projection_Base-case'!Y66,0)</f>
        <v>0</v>
      </c>
      <c r="BG66" s="178">
        <f t="shared" si="22"/>
        <v>0</v>
      </c>
      <c r="BH66" s="179">
        <f t="shared" si="23"/>
        <v>0</v>
      </c>
    </row>
    <row r="67" spans="1:60" ht="15" thickBot="1">
      <c r="A67" s="205">
        <v>62</v>
      </c>
      <c r="B67" s="119">
        <f>IF('Projection_Base-case'!B67&lt;&gt;"",'Projection_Base-case'!B67,0)</f>
        <v>0</v>
      </c>
      <c r="C67" s="119">
        <f>IF('Projection_Base-case'!C67&lt;&gt;"",'Projection_Base-case'!C67,0)</f>
        <v>0</v>
      </c>
      <c r="D67" s="119">
        <f>IF('Projection_Base-case'!D67&lt;&gt;"",'Projection_Base-case'!D67,0)</f>
        <v>0</v>
      </c>
      <c r="E67" s="263" t="str">
        <f>IF(AND('Résultats major'!$AC$3="OUI",'Résultats major'!E66&lt;&gt;""),'Résultats major'!E66,IF(OR(D67="PBT1",D67="PBT2",D67="PBT3",D67="PBT4",D67="PBT5",D67="PBT6",D67="PBT7",D67="PBT8",D67="PBT10"),"Scenario1",IF(D67="PBT9","Scenario2","")))</f>
        <v/>
      </c>
      <c r="F67" s="202" t="str">
        <f t="shared" si="10"/>
        <v>0</v>
      </c>
      <c r="G67" s="177" t="str">
        <f>IF(F67="Scenario1PBT1",'Major retrofit'!$E$6,IF(F67="Scenario2PBT1",'Major retrofit'!$F$6,IF(F67="Scenario3PBT1",'Major retrofit'!$G$6,"")))&amp;IF(F67="Scenario1PBT2",'Major retrofit'!$H$6,IF(F67="Scenario2PBT2",'Major retrofit'!$I$6,IF(F67="Scenario3PBT2",'Major retrofit'!$J$6,"")))&amp;IF(F67="Scenario1PBT3",'Major retrofit'!$K$6,IF(F67="Scenario2PBT3",'Major retrofit'!$L$6,IF(F67="Scenario3PBT3",'Major retrofit'!$M$6,"")))&amp;IF(F67="Scenario1PBT4",'Major retrofit'!$N$6,IF(F67="Scenario2PBT4",'Major retrofit'!$O$6,IF(F67="Scenario3PBT4",'Major retrofit'!$P$6,"")))&amp;IF(F67="Scenario1PBT5",'Major retrofit'!$Q$6,IF(F67="Scenario2PBT5",'Major retrofit'!$R$6,IF(F67="Scenario3PBT5",'Major retrofit'!$S$6,"")))&amp;IF(F67="Scenario1PBT6",'Major retrofit'!$T$6,IF(F67="Scenario2PBT6",'Major retrofit'!$U$6,IF(F67="Scenario3PBT6",'Major retrofit'!$V$6,"")))&amp;IF(F67="Scenario1PBT7",'Major retrofit'!$W$6,IF(F67="Scenario2PBT7",'Major retrofit'!$X$6,IF(F67="Scenario3PBT7",'Major retrofit'!$Y$6,"")))&amp;IF(F67="Scenario1PBT8",'Major retrofit'!$Z$6,IF(F67="Scenario2PBT8",'Major retrofit'!$AA$6,IF(F67="Scenario3PBT8",'Major retrofit'!$AB$6,"")))&amp;IF(F67="Scenario1PBT9",'Major retrofit'!$AC$6,IF(F67="Scenario2PBT9",'Major retrofit'!$AD$6,IF(F67="Scenario3PBT9",'Major retrofit'!$AE$6,"")))&amp;IF(F67="Scenario1PBT10",'Major retrofit'!$AF$6,IF(F67="Scenario2PBT10",'Major retrofit'!$AG$6,IF(F67="Scenario3PBT10",'Major retrofit'!$AH$6,"")))&amp;IF(F67="Scenario1PBT11",'Major retrofit'!$AI$6,IF(F67="Scenario2PBT11",'Major retrofit'!$AJ$6,IF(F67="Scenario3PBT11",'Major retrofit'!$AK$6,"")))&amp;IF(F67="Scenario1PBT12",'Major retrofit'!$AL$6,IF(F67="Scenario2PBT12",'Major retrofit'!$AM$6,IF(F67="Scenario3PBT12",'Major retrofit'!$AN$6,"")))&amp;IF(F67="Scenario1PBT13",'Major retrofit'!$AO$6,IF(F67="Scenario2PBT13",'Major retrofit'!$AP$6,IF(F67="Scenario3PBT13",'Major retrofit'!$AQ$6,"")))&amp;IF(F67="Scenario1PBT14",'Major retrofit'!$AR$6,IF(F67="Scenario2PBT14",'Major retrofit'!$AS$6,IF(F67="Scenario3PBT14",'Major retrofit'!$AT$6,"")))&amp;IF(F67="Scenario1PBT15",'Major retrofit'!$AU$6,IF(F67="Scenario2PBT15",'Major retrofit'!$AV$6,IF(F67="Scenario3PBT15",'Major retrofit'!$AW$6,"")))</f>
        <v/>
      </c>
      <c r="H67" s="117">
        <f t="shared" si="11"/>
        <v>0</v>
      </c>
      <c r="I67" s="178" t="str">
        <f>IF(F67="Scenario1PBT1",'Major retrofit'!$E$16,IF(F67="Scenario2PBT1",'Major retrofit'!$F$16,IF(F67="Scenario3PBT1",'Major retrofit'!$G$16,"")))&amp;IF(F67="Scenario1PBT2",'Major retrofit'!$H$16,IF(F67="Scenario2PBT2",'Major retrofit'!$I$16,IF(F67="Scenario3PBT2",'Major retrofit'!$J$16,"")))&amp;IF(F67="Scenario1PBT3",'Major retrofit'!$K$16,IF(F67="Scenario2PBT3",'Major retrofit'!$L$16,IF(F67="Scenario3PBT3",'Major retrofit'!$M$16,"")))&amp;IF(F67="Scenario1PBT4",'Major retrofit'!$N$16,IF(F67="Scenario2PBT4",'Major retrofit'!$O$16,IF(F67="Scenario3PBT4",'Major retrofit'!$P$16,"")))&amp;IF(F67="Scenario1PBT5",'Major retrofit'!$Q$16,IF(F67="Scenario2PBT5",'Major retrofit'!$R$16,IF(F67="Scenario3PBT5",'Major retrofit'!$S$16,"")))&amp;IF(F67="Scenario1PBT6",'Major retrofit'!$T$16,IF(F67="Scenario2PBT6",'Major retrofit'!$U$16,IF(F67="Scenario3PBT6",'Major retrofit'!$V$16,"")))&amp;IF(F67="Scenario1PBT7",'Major retrofit'!$W$16,IF(F67="Scenario2PBT7",'Major retrofit'!$X$16,IF(F67="Scenario3PBT7",'Major retrofit'!$Y$16,"")))&amp;IF(F67="Scenario1PBT8",'Major retrofit'!$Z$16,IF(F67="Scenario2PBT8",'Major retrofit'!$AA$16,IF(F67="Scenario3PBT8",'Major retrofit'!$AB$16,"")))&amp;IF(F67="Scenario1PBT9",'Major retrofit'!$AC$16,IF(F67="Scenario2PBT9",'Major retrofit'!$AD$16,IF(F67="Scenario3PBT9",'Major retrofit'!$AE$16,"")))&amp;IF(F67="Scenario1PBT10",'Major retrofit'!$AF$16,IF(F67="Scenario2PBT10",'Major retrofit'!$AG$16,IF(F67="Scenario3PBT10",'Major retrofit'!$AH$16,"")))&amp;IF(F67="Scenario1PBT11",'Major retrofit'!$AI$16,IF(F67="Scenario2PBT11",'Major retrofit'!$AJ$16,IF(F67="Scenario3PBT11",'Major retrofit'!$AK$16,"")))&amp;IF(F67="Scenario1PBT12",'Major retrofit'!$AL$16,IF(F67="Scenario2PBT12",'Major retrofit'!$AM$16,IF(F67="Scenario3PBT12",'Major retrofit'!$AN$16,"")))&amp;IF(F67="Scenario1PBT13",'Major retrofit'!$AO$16,IF(F67="Scenario2PBT13",'Major retrofit'!$AP$16,IF(F67="Scenario3PBT13",'Major retrofit'!$AQ$16,"")))&amp;IF(F67="Scenario1PBT14",'Major retrofit'!$AR$16,IF(F67="Scenario2PBT14",'Major retrofit'!$AS$16,IF(F67="Scenario3PBT14",'Major retrofit'!$AT$16,"")))&amp;IF(F67="Scenario1PBT15",'Major retrofit'!$AU$16,IF(F67="Scenario2PBT15",'Major retrofit'!$AV$16,IF(F67="Scenario3PBT15",'Major retrofit'!$AW$16,"")))</f>
        <v/>
      </c>
      <c r="J67" s="117">
        <f t="shared" si="12"/>
        <v>0</v>
      </c>
      <c r="K67" s="117" t="str">
        <f>IF(F67="Scenario1PBT1",'Major retrofit'!$E$18,IF(F67="Scenario2PBT1",'Major retrofit'!$F$18,IF(F67="Scenario3PBT1",'Major retrofit'!$G$18,"")))&amp;IF(F67="Scenario1PBT2",'Major retrofit'!$H$18,IF(F67="Scenario2PBT2",'Major retrofit'!$I$18,IF(F67="Scenario3PBT2",'Major retrofit'!$J$18,"")))&amp;IF(F67="Scenario1PBT3",'Major retrofit'!$K$18,IF(F67="Scenario2PBT3",'Major retrofit'!$L$18,IF(F67="Scenario3PBT3",'Major retrofit'!$M$18,"")))&amp;IF(F67="Scenario1PBT4",'Major retrofit'!$N$18,IF(F67="Scenario2PBT4",'Major retrofit'!$O$18,IF(F67="Scenario3PBT4",'Major retrofit'!$P$18,"")))&amp;IF(F67="Scenario1PBT5",'Major retrofit'!$Q$18,IF(F67="Scenario2PBT5",'Major retrofit'!$R$18,IF(F67="Scenario3PBT5",'Major retrofit'!$S$18,"")))&amp;IF(F67="Scenario1PBT6",'Major retrofit'!$T$18,IF(F67="Scenario2PBT6",'Major retrofit'!$U$18,IF(F67="Scenario3PBT6",'Major retrofit'!$V$18,"")))&amp;IF(F67="Scenario1PBT7",'Major retrofit'!$W$18,IF(F67="Scenario2PBT7",'Major retrofit'!$X$18,IF(F67="Scenario3PBT7",'Major retrofit'!$Y$18,"")))&amp;IF(F67="Scenario1PBT8",'Major retrofit'!$Z$18,IF(F67="Scenario2PBT8",'Major retrofit'!$AA$18,IF(F67="Scenario3PBT8",'Major retrofit'!$AB$18,"")))&amp;IF(F67="Scenario1PBT9",'Major retrofit'!$AC$18,IF(F67="Scenario2PBT9",'Major retrofit'!$AD$18,IF(F67="Scenario3PBT9",'Major retrofit'!$AE$18,"")))&amp;IF(F67="Scenario1PBT10",'Major retrofit'!$AF$18,IF(F67="Scenario2PBT10",'Major retrofit'!$AG$18,IF(F67="Scenario3PBT10",'Major retrofit'!$AH$18,"")))&amp;IF(F67="Scenario1PBT11",'Major retrofit'!$AI$18,IF(F67="Scenario2PBT11",'Major retrofit'!$AJ$18,IF(F67="Scenario3PBT11",'Major retrofit'!$AK$18,"")))&amp;IF(F67="Scenario1PBT12",'Major retrofit'!$AL$18,IF(F67="Scenario2PBT12",'Major retrofit'!$AM$18,IF(F67="Scenario3PBT12",'Major retrofit'!$AN$18,"")))&amp;IF(F67="Scenario1PBT13",'Major retrofit'!$AO$18,IF(F67="Scenario2PBT13",'Major retrofit'!$AP$18,IF(F67="Scenario3PBT13",'Major retrofit'!$AQ$18,"")))&amp;IF(F67="Scenario1PBT14",'Major retrofit'!$AR$18,IF(F67="Scenario2PBT14",'Major retrofit'!$AS$18,IF(F67="Scenario3PBT14",'Major retrofit'!$AT$18,"")))&amp;IF(F67="Scenario1PBT15",'Major retrofit'!$AU$18,IF(F67="Scenario2PBT15",'Major retrofit'!$AV$18,IF(F67="Scenario3PBT15",'Major retrofit'!$AW$18,"")))</f>
        <v/>
      </c>
      <c r="L67" s="117">
        <f t="shared" si="13"/>
        <v>0</v>
      </c>
      <c r="M67" s="117" t="str">
        <f>IF(F67="Scenario1PBT1",'Major retrofit'!$E$20,IF(F67="Scenario2PBT1",'Major retrofit'!$F$20,IF(F67="Scenario3PBT1",'Major retrofit'!$G$20,"")))&amp;IF(F67="Scenario1PBT2",'Major retrofit'!$H$20,IF(F67="Scenario2PBT2",'Major retrofit'!$I$20,IF(F67="Scenario3PBT2",'Major retrofit'!$J$20,"")))&amp;IF(F67="Scenario1PBT3",'Major retrofit'!$K$20,IF(F67="Scenario2PBT3",'Major retrofit'!$L$20,IF(F67="Scenario3PBT3",'Major retrofit'!$M$20,"")))&amp;IF(F67="Scenario1PBT4",'Major retrofit'!$N$20,IF(F67="Scenario2PBT4",'Major retrofit'!$O$20,IF(F67="Scenario3PBT4",'Major retrofit'!$P$20,"")))&amp;IF(F67="Scenario1PBT5",'Major retrofit'!$Q$20,IF(F67="Scenario2PBT5",'Major retrofit'!$R$20,IF(F67="Scenario3PBT5",'Major retrofit'!$S$20,"")))&amp;IF(F67="Scenario1PBT6",'Major retrofit'!$T$20,IF(F67="Scenario2PBT6",'Major retrofit'!$U$20,IF(F67="Scenario3PBT6",'Major retrofit'!$V$20,"")))&amp;IF(F67="Scenario1PBT7",'Major retrofit'!$W$20,IF(F67="Scenario2PBT7",'Major retrofit'!$X$20,IF(F67="Scenario3PBT7",'Major retrofit'!$Y$20,"")))&amp;IF(F67="Scenario1PBT8",'Major retrofit'!$Z$20,IF(F67="Scenario2PBT8",'Major retrofit'!$AA$20,IF(F67="Scenario3PBT8",'Major retrofit'!$AB$20,"")))&amp;IF(F67="Scenario1PBT9",'Major retrofit'!$AC$20,IF(F67="Scenario2PBT9",'Major retrofit'!$AD$20,IF(F67="Scenario3PBT9",'Major retrofit'!$AE$20,"")))&amp;IF(F67="Scenario1PBT10",'Major retrofit'!$AF$20,IF(F67="Scenario2PBT10",'Major retrofit'!$AG$20,IF(F67="Scenario3PBT10",'Major retrofit'!$AH$20,"")))&amp;IF(F67="Scenario1PBT11",'Major retrofit'!$AI$20,IF(F67="Scenario2PBT11",'Major retrofit'!$AJ$20,IF(F67="Scenario3PBT11",'Major retrofit'!$AK$20,"")))&amp;IF(F67="Scenario1PBT12",'Major retrofit'!$AL$20,IF(F67="Scenario2PBT12",'Major retrofit'!$AM$20,IF(F67="Scenario3PBT12",'Major retrofit'!$AN$20,"")))&amp;IF(F67="Scenario1PBT13",'Major retrofit'!$AO$20,IF(F67="Scenario2PBT13",'Major retrofit'!$AP$20,IF(F67="Scenario3PBT13",'Major retrofit'!$AQ$20,"")))&amp;IF(F67="Scenario1PBT14",'Major retrofit'!$AR$20,IF(F67="Scenario2PBT14",'Major retrofit'!$AS$20,IF(F67="Scenario3PBT14",'Major retrofit'!$AT$20,"")))&amp;IF(F67="Scenario1PBT15",'Major retrofit'!$AU$20,IF(F67="Scenario2PBT15",'Major retrofit'!$AV$20,IF(F67="Scenario3PBT15",'Major retrofit'!$AW$20,"")))</f>
        <v/>
      </c>
      <c r="N67" s="118">
        <f t="shared" si="14"/>
        <v>0</v>
      </c>
      <c r="O67" s="206" t="str">
        <f>IF(F67="Scenario1PBT1",'Major retrofit'!$E$23,IF(F67="Scenario2PBT1",'Major retrofit'!$F$23,IF(F67="Scenario3PBT1",'Major retrofit'!$G$23,"")))&amp;IF(F67="Scenario1PBT2",'Major retrofit'!$H$23,IF(F67="Scenario2PBT2",'Major retrofit'!$I$23,IF(F67="Scenario3PBT2",'Major retrofit'!$J$23,"")))&amp;IF(F67="Scenario1PBT3",'Major retrofit'!$K$23,IF(F67="Scenario2PBT3",'Major retrofit'!$L$23,IF(F67="Scenario3PBT3",'Major retrofit'!$M$23,"")))&amp;IF(F67="Scenario1PBT4",'Major retrofit'!$N$23,IF(F67="Scenario2PBT4",'Major retrofit'!$O$23,IF(F67="Scenario3PBT4",'Major retrofit'!$P$23,"")))&amp;IF(F67="Scenario1PBT5",'Major retrofit'!$Q$23,IF(F67="Scenario2PBT5",'Major retrofit'!$R$23,IF(F67="Scenario3PBT5",'Major retrofit'!$S$23,"")))&amp;IF(F67="Scenario1PBT6",'Major retrofit'!$T$23,IF(F67="Scenario2PBT6",'Major retrofit'!$U$23,IF(F67="Scenario3PBT6",'Major retrofit'!$V$23,"")))&amp;IF(F67="Scenario1PBT7",'Major retrofit'!$W$23,IF(F67="Scenario2PBT7",'Major retrofit'!$X$23,IF(F67="Scenario3PBT7",'Major retrofit'!$Y$23,"")))&amp;IF(F67="Scenario1PBT8",'Major retrofit'!$Z$23,IF(F67="Scenario2PBT8",'Major retrofit'!$AA$23,IF(F67="Scenario3PBT8",'Major retrofit'!$AB$23,"")))&amp;IF(F67="Scenario1PBT9",'Major retrofit'!$AC$23,IF(F67="Scenario2PBT9",'Major retrofit'!$AD$23,IF(F67="Scenario3PBT9",'Major retrofit'!$AE$23,"")))&amp;IF(F67="Scenario1PBT10",'Major retrofit'!$AF$23,IF(F67="Scenario2PBT10",'Major retrofit'!$AG$23,IF(F67="Scenario3PBT10",'Major retrofit'!$AH$23,"")))&amp;IF(F67="Scenario1PBT11",'Major retrofit'!$AI$23,IF(F67="Scenario2PBT11",'Major retrofit'!$AJ$23,IF(F67="Scenario3PBT11",'Major retrofit'!$AK$23,"")))&amp;IF(F67="Scenario1PBT12",'Major retrofit'!$AL$23,IF(F67="Scenario2PBT12",'Major retrofit'!$AM$23,IF(F67="Scenario3PBT12",'Major retrofit'!$AN$23,"")))&amp;IF(F67="Scenario1PBT13",'Major retrofit'!$AO$23,IF(F67="Scenario2PBT13",'Major retrofit'!$AP$23,IF(F67="Scenario3PBT13",'Major retrofit'!$AQ$23,"")))&amp;IF(F67="Scenario1PBT14",'Major retrofit'!$AR$23,IF(F67="Scenario2PBT14",'Major retrofit'!$AS$23,IF(F67="Scenario3PBT14",'Major retrofit'!$AT$23,"")))&amp;IF(F67="Scenario1PBT15",'Major retrofit'!$AU$23,IF(F67="Scenario2PBT15",'Major retrofit'!$AV$23,IF(F67="Scenario3PBT15",'Major retrofit'!$AW$23,"")))</f>
        <v/>
      </c>
      <c r="P67" s="117">
        <f t="shared" si="15"/>
        <v>0</v>
      </c>
      <c r="Q67" s="117" t="str">
        <f>IF(F67="Scenario1PBT1",'Major retrofit'!$E$25,IF(F67="Scenario2PBT1",'Major retrofit'!$F$25,IF(F67="Scenario3PBT1",'Major retrofit'!$G$25,"")))&amp;IF(F67="Scenario1PBT2",'Major retrofit'!$H$25,IF(F67="Scenario2PBT2",'Major retrofit'!$I$25,IF(F67="Scenario3PBT2",'Major retrofit'!$J$25,"")))&amp;IF(F67="Scenario1PBT3",'Major retrofit'!$K$25,IF(F67="Scenario2PBT3",'Major retrofit'!$L$25,IF(F67="Scenario3PBT3",'Major retrofit'!$M$25,"")))&amp;IF(F67="Scenario1PBT4",'Major retrofit'!$N$25,IF(F67="Scenario2PBT4",'Major retrofit'!$O$25,IF(F67="Scenario3PBT4",'Major retrofit'!$P$25,"")))&amp;IF(F67="Scenario1PBT5",'Major retrofit'!$Q$25,IF(F67="Scenario2PBT5",'Major retrofit'!$R$25,IF(F67="Scenario3PBT5",'Major retrofit'!$S$25,"")))&amp;IF(F67="Scenario1PBT6",'Major retrofit'!$T$25,IF(F67="Scenario2PBT6",'Major retrofit'!$U$25,IF(F67="Scenario3PBT6",'Major retrofit'!$V$25,"")))&amp;IF(F67="Scenario1PBT7",'Major retrofit'!$W$25,IF(F67="Scenario2PBT7",'Major retrofit'!$X$25,IF(F67="Scenario3PBT7",'Major retrofit'!$Y$25,"")))&amp;IF(F67="Scenario1PBT8",'Major retrofit'!$Z$25,IF(F67="Scenario2PBT8",'Major retrofit'!$AA$25,IF(F67="Scenario3PBT8",'Major retrofit'!$AB$25,"")))&amp;IF(F67="Scenario1PBT9",'Major retrofit'!$AC$25,IF(F67="Scenario2PBT9",'Major retrofit'!$AD$25,IF(F67="Scenario3PBT9",'Major retrofit'!$AE$25,"")))&amp;IF(F67="Scenario1PBT10",'Major retrofit'!$AF$25,IF(F67="Scenario2PBT10",'Major retrofit'!$AG$25,IF(F67="Scenario3PBT10",'Major retrofit'!$AH$25,"")))&amp;IF(F67="Scenario1PBT11",'Major retrofit'!$AI$25,IF(F67="Scenario2PBT11",'Major retrofit'!$AJ$25,IF(F67="Scenario3PBT11",'Major retrofit'!$AK$25,"")))&amp;IF(F67="Scenario1PBT12",'Major retrofit'!$AL$25,IF(F67="Scenario2PBT12",'Major retrofit'!$AM$25,IF(F67="Scenario3PBT12",'Major retrofit'!$AN$25,"")))&amp;IF(F67="Scenario1PBT13",'Major retrofit'!$AO$25,IF(F67="Scenario2PBT13",'Major retrofit'!$AP$25,IF(F67="Scenario3PBT13",'Major retrofit'!$AQ$25,"")))&amp;IF(F67="Scenario1PBT14",'Major retrofit'!$AR$25,IF(F67="Scenario2PBT14",'Major retrofit'!$AS$25,IF(F67="Scenario3PBT14",'Major retrofit'!$AT$25,"")))&amp;IF(F67="Scenario1PBT15",'Major retrofit'!$AU$25,IF(F67="Scenario2PBT15",'Major retrofit'!$AV$25,IF(F67="Scenario3PBT15",'Major retrofit'!$AW$25,"")))</f>
        <v/>
      </c>
      <c r="R67" s="117">
        <f t="shared" si="16"/>
        <v>0</v>
      </c>
      <c r="S67" s="117" t="str">
        <f>IF(F67="Scenario1PBT1",'Major retrofit'!$E$27,IF(F67="Scenario2PBT1",'Major retrofit'!$F$27,IF(F67="Scenario3PBT1",'Major retrofit'!$G$27,"")))&amp;IF(F67="Scenario1PBT2",'Major retrofit'!$H$27,IF(F67="Scenario2PBT2",'Major retrofit'!$I$27,IF(F67="Scenario3PBT2",'Major retrofit'!$J$27,"")))&amp;IF(F67="Scenario1PBT3",'Major retrofit'!$K$27,IF(F67="Scenario2PBT3",'Major retrofit'!$L$27,IF(F67="Scenario3PBT3",'Major retrofit'!$M$27,"")))&amp;IF(F67="Scenario1PBT4",'Major retrofit'!$N$27,IF(F67="Scenario2PBT4",'Major retrofit'!$O$27,IF(F67="Scenario3PBT4",'Major retrofit'!$P$27,"")))&amp;IF(F67="Scenario1PBT5",'Major retrofit'!$Q$27,IF(F67="Scenario2PBT5",'Major retrofit'!$R$27,IF(F67="Scenario3PBT5",'Major retrofit'!$S$27,"")))&amp;IF(F67="Scenario1PBT6",'Major retrofit'!$T$27,IF(F67="Scenario2PBT6",'Major retrofit'!$U$27,IF(F67="Scenario3PBT6",'Major retrofit'!$V$27,"")))&amp;IF(F67="Scenario1PBT7",'Major retrofit'!$W$27,IF(F67="Scenario2PBT7",'Major retrofit'!$X$27,IF(F67="Scenario3PBT7",'Major retrofit'!$Y$27,"")))&amp;IF(F67="Scenario1PBT8",'Major retrofit'!$Z$27,IF(F67="Scenario2PBT8",'Major retrofit'!$AA$27,IF(F67="Scenario3PBT8",'Major retrofit'!$AB$27,"")))&amp;IF(F67="Scenario1PBT9",'Major retrofit'!$AC$27,IF(F67="Scenario2PBT9",'Major retrofit'!$AD$27,IF(F67="Scenario3PBT9",'Major retrofit'!$AE$27,"")))&amp;IF(F67="Scenario1PBT10",'Major retrofit'!$AF$27,IF(F67="Scenario2PBT10",'Major retrofit'!$AG$27,IF(F67="Scenario3PBT10",'Major retrofit'!$AH$27,"")))&amp;IF(F67="Scenario1PBT11",'Major retrofit'!$AI$27,IF(F67="Scenario2PBT11",'Major retrofit'!$AJ$27,IF(F67="Scenario3PBT11",'Major retrofit'!$AK$27,"")))&amp;IF(F67="Scenario1PBT12",'Major retrofit'!$AL$27,IF(F67="Scenario2PBT12",'Major retrofit'!$AM$27,IF(F67="Scenario3PBT12",'Major retrofit'!$AN$27,"")))&amp;IF(F67="Scenario1PBT13",'Major retrofit'!$AO$27,IF(F67="Scenario2PBT13",'Major retrofit'!$AP$27,IF(F67="Scenario3PBT13",'Major retrofit'!$AQ$27,"")))&amp;IF(F67="Scenario1PBT14",'Major retrofit'!$AR$27,IF(F67="Scenario2PBT14",'Major retrofit'!$AS$27,IF(F67="Scenario3PBT14",'Major retrofit'!$AT$27,"")))&amp;IF(F67="Scenario1PBT15",'Major retrofit'!$AU$27,IF(F67="Scenario2PBT15",'Major retrofit'!$AV$27,IF(F67="Scenario3PBT15",'Major retrofit'!$AW$27,"")))</f>
        <v/>
      </c>
      <c r="T67" s="207">
        <f t="shared" si="17"/>
        <v>0</v>
      </c>
      <c r="U67" s="206" t="str">
        <f>IF(F67="Scenario1PBT1",'Major retrofit'!$E$38,IF(F67="Scenario2PBT1",'Major retrofit'!$F$38,IF(F67="Scenario3PBT1",'Major retrofit'!$G$38,"")))&amp;IF(F67="Scenario1PBT2",'Major retrofit'!$H$38,IF(F67="Scenario2PBT2",'Major retrofit'!$I$38,IF(F67="Scenario3PBT2",'Major retrofit'!$J$38,"")))&amp;IF(F67="Scenario1PBT3",'Major retrofit'!$K$38,IF(F67="Scenario2PBT3",'Major retrofit'!$L$38,IF(F67="Scenario3PBT3",'Major retrofit'!$M$38,"")))&amp;IF(F67="Scenario1PBT4",'Major retrofit'!$N$38,IF(F67="Scenario2PBT4",'Major retrofit'!$O$38,IF(F67="Scenario3PBT4",'Major retrofit'!$P$38,"")))&amp;IF(F67="Scenario1PBT5",'Major retrofit'!$Q$38,IF(F67="Scenario2PBT5",'Major retrofit'!$R$38,IF(F67="Scenario3PBT5",'Major retrofit'!$S$38,"")))&amp;IF(F67="Scenario1PBT6",'Major retrofit'!$T$38,IF(F67="Scenario2PBT6",'Major retrofit'!$U$38,IF(F67="Scenario3PBT6",'Major retrofit'!$V$38,"")))&amp;IF(F67="Scenario1PBT7",'Major retrofit'!$W$38,IF(F67="Scenario2PBT7",'Major retrofit'!$X$38,IF(F67="Scenario3PBT7",'Major retrofit'!$Y$38,"")))&amp;IF(F67="Scenario1PBT8",'Major retrofit'!$Z$38,IF(F67="Scenario2PBT8",'Major retrofit'!$AA$38,IF(F67="Scenario3PBT8",'Major retrofit'!$AB$38,"")))&amp;IF(F67="Scenario1PBT9",'Major retrofit'!$AC$38,IF(F67="Scenario2PBT9",'Major retrofit'!$AD$38,IF(F67="Scenario3PBT9",'Major retrofit'!$AE$38,"")))&amp;IF(F67="Scenario1PBT10",'Major retrofit'!$AF$38,IF(F67="Scenario2PBT10",'Major retrofit'!$AG$38,IF(F67="Scenario3PBT10",'Major retrofit'!$AH$38,"")))&amp;IF(F67="Scenario1PBT11",'Major retrofit'!$AI$38,IF(F67="Scenario2PBT11",'Major retrofit'!$AJ$38,IF(F67="Scenario3PBT11",'Major retrofit'!$AK$38,"")))&amp;IF(F67="Scenario1PBT12",'Major retrofit'!$AL$38,IF(F67="Scenario2PBT12",'Major retrofit'!$AM$38,IF(F67="Scenario3PBT12",'Major retrofit'!$AN$38,"")))&amp;IF(F67="Scenario1PBT13",'Major retrofit'!$AO$38,IF(F67="Scenario2PBT13",'Major retrofit'!$AP$38,IF(F67="Scenario3PBT13",'Major retrofit'!$AQ$38,"")))&amp;IF(F67="Scenario1PBT14",'Major retrofit'!$AR$38,IF(F67="Scenario2PBT14",'Major retrofit'!$AS$38,IF(F67="Scenario3PBT14",'Major retrofit'!$AT$38,"")))&amp;IF(F67="Scenario1PBT15",'Major retrofit'!$AU$38,IF(F67="Scenario2PBT15",'Major retrofit'!$AV$38,IF(F67="Scenario3PBT15",'Major retrofit'!$AW$38,"")))</f>
        <v/>
      </c>
      <c r="V67" s="117">
        <f t="shared" si="18"/>
        <v>0</v>
      </c>
      <c r="W67" s="117" t="str">
        <f>IF(F67="Scenario1PBT1",'Major retrofit'!$E$40,IF(F67="Scenario2PBT1",'Major retrofit'!$F$40,IF(F67="Scenario3PBT1",'Major retrofit'!$G$40,"")))&amp;IF(F67="Scenario1PBT2",'Major retrofit'!$H$40,IF(F67="Scenario2PBT2",'Major retrofit'!$I$40,IF(F67="Scenario3PBT2",'Major retrofit'!$J$40,"")))&amp;IF(F67="Scenario1PBT3",'Major retrofit'!$K$40,IF(F67="Scenario2PBT3",'Major retrofit'!$L$40,IF(F67="Scenario3PBT3",'Major retrofit'!$M$40,"")))&amp;IF(F67="Scenario1PBT4",'Major retrofit'!$N$40,IF(F67="Scenario2PBT4",'Major retrofit'!$O$40,IF(F67="Scenario3PBT4",'Major retrofit'!$P$40,"")))&amp;IF(F67="Scenario1PBT5",'Major retrofit'!$Q$40,IF(F67="Scenario2PBT5",'Major retrofit'!$R$40,IF(F67="Scenario3PBT5",'Major retrofit'!$S$40,"")))&amp;IF(F67="Scenario1PBT6",'Major retrofit'!$T$40,IF(F67="Scenario2PBT6",'Major retrofit'!$U$40,IF(F67="Scenario3PBT6",'Major retrofit'!$V$40,"")))&amp;IF(F67="Scenario1PBT7",'Major retrofit'!$W$40,IF(F67="Scenario2PBT7",'Major retrofit'!$X$40,IF(F67="Scenario3PBT7",'Major retrofit'!$Y$40,"")))&amp;IF(F67="Scenario1PBT8",'Major retrofit'!$Z$40,IF(F67="Scenario2PBT8",'Major retrofit'!$AA$40,IF(F67="Scenario3PBT8",'Major retrofit'!$AB$40,"")))&amp;IF(F67="Scenario1PBT9",'Major retrofit'!$AC$40,IF(F67="Scenario2PBT9",'Major retrofit'!$AD$40,IF(F67="Scenario3PBT9",'Major retrofit'!$AE$40,"")))&amp;IF(F67="Scenario1PBT10",'Major retrofit'!$AF$40,IF(F67="Scenario2PBT10",'Major retrofit'!$AG$40,IF(F67="Scenario3PBT10",'Major retrofit'!$AH$40,"")))&amp;IF(F67="Scenario1PBT11",'Major retrofit'!$AI$40,IF(F67="Scenario2PBT11",'Major retrofit'!$AJ$40,IF(F67="Scenario3PBT11",'Major retrofit'!$AK$40,"")))&amp;IF(F67="Scenario1PBT12",'Major retrofit'!$AL$40,IF(F67="Scenario2PBT12",'Major retrofit'!$AM$40,IF(F67="Scenario3PBT12",'Major retrofit'!$AN$40,"")))&amp;IF(F67="Scenario1PBT13",'Major retrofit'!$AO$40,IF(F67="Scenario2PBT13",'Major retrofit'!$AP$40,IF(F67="Scenario3PBT13",'Major retrofit'!$AQ$40,"")))&amp;IF(F67="Scenario1PBT14",'Major retrofit'!$AR$40,IF(F67="Scenario2PBT14",'Major retrofit'!$AS$40,IF(F67="Scenario3PBT14",'Major retrofit'!$AT$40,"")))&amp;IF(F67="Scenario1PBT15",'Major retrofit'!$AU$40,IF(F67="Scenario2PBT15",'Major retrofit'!$AV$40,IF(F67="Scenario3PBT15",'Major retrofit'!$AW$40,"")))</f>
        <v/>
      </c>
      <c r="X67" s="117">
        <f t="shared" si="19"/>
        <v>0</v>
      </c>
      <c r="Y67" s="117" t="str">
        <f>IF(F67="Scenario1PBT1",'Major retrofit'!$E$42,IF(F67="Scenario2PBT1",'Major retrofit'!$F$42,IF(F67="Scenario3PBT1",'Major retrofit'!$G$42,"")))&amp;IF(F67="Scenario1PBT2",'Major retrofit'!$H$42,IF(F67="Scenario2PBT2",'Major retrofit'!$I$42,IF(F67="Scenario3PBT2",'Major retrofit'!$J$42,"")))&amp;IF(F67="Scenario1PBT3",'Major retrofit'!$K$42,IF(F67="Scenario2PBT3",'Major retrofit'!$L$42,IF(F67="Scenario3PBT3",'Major retrofit'!$M$42,"")))&amp;IF(F67="Scenario1PBT4",'Major retrofit'!$N$42,IF(F67="Scenario2PBT4",'Major retrofit'!$O$42,IF(F67="Scenario3PBT4",'Major retrofit'!$P$42,"")))&amp;IF(F67="Scenario1PBT5",'Major retrofit'!$Q$42,IF(F67="Scenario2PBT5",'Major retrofit'!$R$42,IF(F67="Scenario3PBT5",'Major retrofit'!$S$42,"")))&amp;IF(F67="Scenario1PBT6",'Major retrofit'!$T$42,IF(F67="Scenario2PBT6",'Major retrofit'!$U$42,IF(F67="Scenario3PBT6",'Major retrofit'!$V$42,"")))&amp;IF(F67="Scenario1PBT7",'Major retrofit'!$W$42,IF(F67="Scenario2PBT7",'Major retrofit'!$X$42,IF(F67="Scenario3PBT7",'Major retrofit'!$Y$42,"")))&amp;IF(F67="Scenario1PBT8",'Major retrofit'!$Z$42,IF(F67="Scenario2PBT8",'Major retrofit'!$AA$42,IF(F67="Scenario3PBT8",'Major retrofit'!$AB$42,"")))&amp;IF(F67="Scenario1PBT9",'Major retrofit'!$AC$42,IF(F67="Scenario2PBT9",'Major retrofit'!$AD$42,IF(F67="Scenario3PBT9",'Major retrofit'!$AE$42,"")))&amp;IF(F67="Scenario1PBT10",'Major retrofit'!$AF$42,IF(F67="Scenario2PBT10",'Major retrofit'!$AG$42,IF(F67="Scenario3PBT10",'Major retrofit'!$AH$42,"")))&amp;IF(F67="Scenario1PBT11",'Major retrofit'!$AI$42,IF(F67="Scenario2PBT11",'Major retrofit'!$AJ$42,IF(F67="Scenario3PBT11",'Major retrofit'!$AK$42,"")))&amp;IF(F67="Scenario1PBT12",'Major retrofit'!$AL$42,IF(F67="Scenario2PBT12",'Major retrofit'!$AM$42,IF(F67="Scenario3PBT12",'Major retrofit'!$AN$42,"")))&amp;IF(F67="Scenario1PBT13",'Major retrofit'!$AO$42,IF(F67="Scenario2PBT13",'Major retrofit'!$AP$42,IF(F67="Scenario3PBT13",'Major retrofit'!$AQ$42,"")))&amp;IF(F67="Scenario1PBT14",'Major retrofit'!$AR$42,IF(F67="Scenario2PBT14",'Major retrofit'!$AS$42,IF(F67="Scenario3PBT14",'Major retrofit'!$AT$42,"")))&amp;IF(F67="Scenario1PBT15",'Major retrofit'!$AU$42,IF(F67="Scenario2PBT15",'Major retrofit'!$AV$42,IF(F67="Scenario3PBT15",'Major retrofit'!$AW$42,"")))</f>
        <v/>
      </c>
      <c r="Z67" s="117">
        <f t="shared" si="20"/>
        <v>0</v>
      </c>
      <c r="AA67" s="178" t="str">
        <f>IF(F67="Scenario1PBT1",'Major retrofit'!$E$101,IF(F67="Scenario2PBT1",'Major retrofit'!$F$101,IF(F67="Scenario3PBT1",'Major retrofit'!$G$101,"")))&amp;IF(F67="Scenario1PBT2",'Major retrofit'!$H$101,IF(F67="Scenario2PBT2",'Major retrofit'!$I$101,IF(F67="Scenario3PBT2",'Major retrofit'!$J$101,"")))&amp;IF(F67="Scenario1PBT3",'Major retrofit'!$K$101,IF(F67="Scenario2PBT3",'Major retrofit'!$L$101,IF(F67="Scenario3PBT3",'Major retrofit'!$M$101,"")))&amp;IF(F67="Scenario1PBT4",'Major retrofit'!$N$101,IF(F67="Scenario2PBT4",'Major retrofit'!$O$101,IF(F67="Scenario3PBT4",'Major retrofit'!$P$101,"")))&amp;IF(F67="Scenario1PBT5",'Major retrofit'!$Q$101,IF(F67="Scenario2PBT5",'Major retrofit'!$R$101,IF(F67="Scenario3PBT5",'Major retrofit'!$S$101,"")))&amp;IF(F67="Scenario1PBT6",'Major retrofit'!$T$101,IF(F67="Scenario2PBT6",'Major retrofit'!$U$101,IF(F67="Scenario3PBT6",'Major retrofit'!$V$101,"")))&amp;IF(F67="Scenario1PBT7",'Major retrofit'!$W$101,IF(F67="Scenario2PBT7",'Major retrofit'!$X$101,IF(F67="Scenario3PBT7",'Major retrofit'!$Y$101,"")))&amp;IF(F67="Scenario1PBT8",'Major retrofit'!$Z$101,IF(F67="Scenario2PBT8",'Major retrofit'!$AA$101,IF(F67="Scenario3PBT8",'Major retrofit'!$AB$101,"")))&amp;IF(F67="Scenario1PBT9",'Major retrofit'!$AC$101,IF(F67="Scenario2PBT9",'Major retrofit'!$AD$101,IF(F67="Scenario3PBT9",'Major retrofit'!$AE$101,"")))&amp;IF(F67="Scenario1PBT10",'Major retrofit'!$AF$101,IF(F67="Scenario2PBT10",'Major retrofit'!$AG$101,IF(F67="Scenario3PBT10",'Major retrofit'!$AH$101,"")))&amp;IF(F67="Scenario1PBT11",'Major retrofit'!$AI$101,IF(F67="Scenario2PBT11",'Major retrofit'!$AJ$101,IF(F67="Scenario3PBT11",'Major retrofit'!$AK$101,"")))&amp;IF(F67="Scenario1PBT12",'Major retrofit'!$AL$101,IF(F67="Scenario2PBT12",'Major retrofit'!$AM$101,IF(F67="Scenario3PBT12",'Major retrofit'!$AN$101,"")))&amp;IF(F67="Scenario1PBT13",'Major retrofit'!$AO$101,IF(F67="Scenario2PBT13",'Major retrofit'!$AP$101,IF(F67="Scenario3PBT13",'Major retrofit'!$AQ$101,"")))&amp;IF(F67="Scenario1PBT14",'Major retrofit'!$AR$101,IF(F67="Scenario2PBT14",'Major retrofit'!$AS$101,IF(F67="Scenario3PBT14",'Major retrofit'!$AT$101,"")))&amp;IF(F67="Scenario1PBT15",'Major retrofit'!$AU$101,IF(F67="Scenario2PBT15",'Major retrofit'!$AV$101,IF(F67="Scenario3PBT15",'Major retrofit'!$AW$101,"")))</f>
        <v/>
      </c>
      <c r="AB67" s="179">
        <f t="shared" si="21"/>
        <v>0</v>
      </c>
      <c r="AC67" s="208">
        <f>IFERROR('Projection_Base-case'!G67-G67,0)</f>
        <v>0</v>
      </c>
      <c r="AD67" s="117">
        <f t="shared" si="24"/>
        <v>0</v>
      </c>
      <c r="AE67" s="117">
        <f>IFERROR(100*AC67/'Projection_Base-case'!G67,0)</f>
        <v>0</v>
      </c>
      <c r="AF67" s="117">
        <f>IFERROR('Projection_Base-case'!I67-I67,0)</f>
        <v>0</v>
      </c>
      <c r="AG67" s="117">
        <f t="shared" si="25"/>
        <v>0</v>
      </c>
      <c r="AH67" s="117">
        <f>IFERROR(100*AF67/'Projection_Base-case'!I67,0)</f>
        <v>0</v>
      </c>
      <c r="AI67" s="117">
        <f>IFERROR('Projection_Base-case'!K67-K67,0)</f>
        <v>0</v>
      </c>
      <c r="AJ67" s="117">
        <f t="shared" si="26"/>
        <v>0</v>
      </c>
      <c r="AK67" s="117">
        <f>IFERROR(100*AI67/'Projection_Base-case'!K67,0)</f>
        <v>0</v>
      </c>
      <c r="AL67" s="117">
        <f>IFERROR(M67-'Projection_Base-case'!M67,0)</f>
        <v>0</v>
      </c>
      <c r="AM67" s="117">
        <f t="shared" si="27"/>
        <v>0</v>
      </c>
      <c r="AN67" s="179">
        <f>IFERROR(IF('Projection_Base-case'!N67&gt;0,100*AM67/'Projection_Base-case'!N67,100*AM67/N67),0)</f>
        <v>0</v>
      </c>
      <c r="AO67" s="206">
        <f>IFERROR('Projection_Base-case'!O67-O67,0)</f>
        <v>0</v>
      </c>
      <c r="AP67" s="117">
        <f t="shared" si="28"/>
        <v>0</v>
      </c>
      <c r="AQ67" s="117">
        <f>IFERROR(100*AO67/'Projection_Base-case'!O67,0)</f>
        <v>0</v>
      </c>
      <c r="AR67" s="117">
        <f>IFERROR('Projection_Base-case'!Q67-Q67,0)</f>
        <v>0</v>
      </c>
      <c r="AS67" s="117">
        <f t="shared" si="29"/>
        <v>0</v>
      </c>
      <c r="AT67" s="117">
        <f>IFERROR(100*AR67/'Projection_Base-case'!Q67,0)</f>
        <v>0</v>
      </c>
      <c r="AU67" s="117">
        <f>IFERROR('Projection_Base-case'!S67-S67,0)</f>
        <v>0</v>
      </c>
      <c r="AV67" s="117">
        <f t="shared" si="30"/>
        <v>0</v>
      </c>
      <c r="AW67" s="118">
        <f>IFERROR(100*AU67/'Projection_Base-case'!S67,0)</f>
        <v>0</v>
      </c>
      <c r="AX67" s="206">
        <f>IFERROR('Projection_Base-case'!U67-U67,0)</f>
        <v>0</v>
      </c>
      <c r="AY67" s="117">
        <f t="shared" si="31"/>
        <v>0</v>
      </c>
      <c r="AZ67" s="117">
        <f>IFERROR(100*AX67/'Projection_Base-case'!U67,0)</f>
        <v>0</v>
      </c>
      <c r="BA67" s="117">
        <f>IFERROR('Projection_Base-case'!W67-W67,0)</f>
        <v>0</v>
      </c>
      <c r="BB67" s="117">
        <f t="shared" si="32"/>
        <v>0</v>
      </c>
      <c r="BC67" s="117">
        <f>IFERROR(100*BA67/'Projection_Base-case'!W67,0)</f>
        <v>0</v>
      </c>
      <c r="BD67" s="117">
        <f>IFERROR('Projection_Base-case'!Y67-Y67,0)</f>
        <v>0</v>
      </c>
      <c r="BE67" s="117">
        <f t="shared" si="33"/>
        <v>0</v>
      </c>
      <c r="BF67" s="117">
        <f>IFERROR(100*BD67/'Projection_Base-case'!Y67,0)</f>
        <v>0</v>
      </c>
      <c r="BG67" s="178">
        <f t="shared" si="22"/>
        <v>0</v>
      </c>
      <c r="BH67" s="179">
        <f t="shared" si="23"/>
        <v>0</v>
      </c>
    </row>
    <row r="68" spans="1:60" ht="15" thickBot="1">
      <c r="A68" s="205">
        <v>63</v>
      </c>
      <c r="B68" s="119">
        <f>IF('Projection_Base-case'!B68&lt;&gt;"",'Projection_Base-case'!B68,0)</f>
        <v>0</v>
      </c>
      <c r="C68" s="119">
        <f>IF('Projection_Base-case'!C68&lt;&gt;"",'Projection_Base-case'!C68,0)</f>
        <v>0</v>
      </c>
      <c r="D68" s="119">
        <f>IF('Projection_Base-case'!D68&lt;&gt;"",'Projection_Base-case'!D68,0)</f>
        <v>0</v>
      </c>
      <c r="E68" s="263" t="str">
        <f>IF(AND('Résultats major'!$AC$3="OUI",'Résultats major'!E67&lt;&gt;""),'Résultats major'!E67,IF(OR(D68="PBT1",D68="PBT2",D68="PBT3",D68="PBT4",D68="PBT5",D68="PBT6",D68="PBT7",D68="PBT8",D68="PBT10"),"Scenario1",IF(D68="PBT9","Scenario2","")))</f>
        <v/>
      </c>
      <c r="F68" s="202" t="str">
        <f t="shared" si="10"/>
        <v>0</v>
      </c>
      <c r="G68" s="177" t="str">
        <f>IF(F68="Scenario1PBT1",'Major retrofit'!$E$6,IF(F68="Scenario2PBT1",'Major retrofit'!$F$6,IF(F68="Scenario3PBT1",'Major retrofit'!$G$6,"")))&amp;IF(F68="Scenario1PBT2",'Major retrofit'!$H$6,IF(F68="Scenario2PBT2",'Major retrofit'!$I$6,IF(F68="Scenario3PBT2",'Major retrofit'!$J$6,"")))&amp;IF(F68="Scenario1PBT3",'Major retrofit'!$K$6,IF(F68="Scenario2PBT3",'Major retrofit'!$L$6,IF(F68="Scenario3PBT3",'Major retrofit'!$M$6,"")))&amp;IF(F68="Scenario1PBT4",'Major retrofit'!$N$6,IF(F68="Scenario2PBT4",'Major retrofit'!$O$6,IF(F68="Scenario3PBT4",'Major retrofit'!$P$6,"")))&amp;IF(F68="Scenario1PBT5",'Major retrofit'!$Q$6,IF(F68="Scenario2PBT5",'Major retrofit'!$R$6,IF(F68="Scenario3PBT5",'Major retrofit'!$S$6,"")))&amp;IF(F68="Scenario1PBT6",'Major retrofit'!$T$6,IF(F68="Scenario2PBT6",'Major retrofit'!$U$6,IF(F68="Scenario3PBT6",'Major retrofit'!$V$6,"")))&amp;IF(F68="Scenario1PBT7",'Major retrofit'!$W$6,IF(F68="Scenario2PBT7",'Major retrofit'!$X$6,IF(F68="Scenario3PBT7",'Major retrofit'!$Y$6,"")))&amp;IF(F68="Scenario1PBT8",'Major retrofit'!$Z$6,IF(F68="Scenario2PBT8",'Major retrofit'!$AA$6,IF(F68="Scenario3PBT8",'Major retrofit'!$AB$6,"")))&amp;IF(F68="Scenario1PBT9",'Major retrofit'!$AC$6,IF(F68="Scenario2PBT9",'Major retrofit'!$AD$6,IF(F68="Scenario3PBT9",'Major retrofit'!$AE$6,"")))&amp;IF(F68="Scenario1PBT10",'Major retrofit'!$AF$6,IF(F68="Scenario2PBT10",'Major retrofit'!$AG$6,IF(F68="Scenario3PBT10",'Major retrofit'!$AH$6,"")))&amp;IF(F68="Scenario1PBT11",'Major retrofit'!$AI$6,IF(F68="Scenario2PBT11",'Major retrofit'!$AJ$6,IF(F68="Scenario3PBT11",'Major retrofit'!$AK$6,"")))&amp;IF(F68="Scenario1PBT12",'Major retrofit'!$AL$6,IF(F68="Scenario2PBT12",'Major retrofit'!$AM$6,IF(F68="Scenario3PBT12",'Major retrofit'!$AN$6,"")))&amp;IF(F68="Scenario1PBT13",'Major retrofit'!$AO$6,IF(F68="Scenario2PBT13",'Major retrofit'!$AP$6,IF(F68="Scenario3PBT13",'Major retrofit'!$AQ$6,"")))&amp;IF(F68="Scenario1PBT14",'Major retrofit'!$AR$6,IF(F68="Scenario2PBT14",'Major retrofit'!$AS$6,IF(F68="Scenario3PBT14",'Major retrofit'!$AT$6,"")))&amp;IF(F68="Scenario1PBT15",'Major retrofit'!$AU$6,IF(F68="Scenario2PBT15",'Major retrofit'!$AV$6,IF(F68="Scenario3PBT15",'Major retrofit'!$AW$6,"")))</f>
        <v/>
      </c>
      <c r="H68" s="117">
        <f t="shared" si="11"/>
        <v>0</v>
      </c>
      <c r="I68" s="178" t="str">
        <f>IF(F68="Scenario1PBT1",'Major retrofit'!$E$16,IF(F68="Scenario2PBT1",'Major retrofit'!$F$16,IF(F68="Scenario3PBT1",'Major retrofit'!$G$16,"")))&amp;IF(F68="Scenario1PBT2",'Major retrofit'!$H$16,IF(F68="Scenario2PBT2",'Major retrofit'!$I$16,IF(F68="Scenario3PBT2",'Major retrofit'!$J$16,"")))&amp;IF(F68="Scenario1PBT3",'Major retrofit'!$K$16,IF(F68="Scenario2PBT3",'Major retrofit'!$L$16,IF(F68="Scenario3PBT3",'Major retrofit'!$M$16,"")))&amp;IF(F68="Scenario1PBT4",'Major retrofit'!$N$16,IF(F68="Scenario2PBT4",'Major retrofit'!$O$16,IF(F68="Scenario3PBT4",'Major retrofit'!$P$16,"")))&amp;IF(F68="Scenario1PBT5",'Major retrofit'!$Q$16,IF(F68="Scenario2PBT5",'Major retrofit'!$R$16,IF(F68="Scenario3PBT5",'Major retrofit'!$S$16,"")))&amp;IF(F68="Scenario1PBT6",'Major retrofit'!$T$16,IF(F68="Scenario2PBT6",'Major retrofit'!$U$16,IF(F68="Scenario3PBT6",'Major retrofit'!$V$16,"")))&amp;IF(F68="Scenario1PBT7",'Major retrofit'!$W$16,IF(F68="Scenario2PBT7",'Major retrofit'!$X$16,IF(F68="Scenario3PBT7",'Major retrofit'!$Y$16,"")))&amp;IF(F68="Scenario1PBT8",'Major retrofit'!$Z$16,IF(F68="Scenario2PBT8",'Major retrofit'!$AA$16,IF(F68="Scenario3PBT8",'Major retrofit'!$AB$16,"")))&amp;IF(F68="Scenario1PBT9",'Major retrofit'!$AC$16,IF(F68="Scenario2PBT9",'Major retrofit'!$AD$16,IF(F68="Scenario3PBT9",'Major retrofit'!$AE$16,"")))&amp;IF(F68="Scenario1PBT10",'Major retrofit'!$AF$16,IF(F68="Scenario2PBT10",'Major retrofit'!$AG$16,IF(F68="Scenario3PBT10",'Major retrofit'!$AH$16,"")))&amp;IF(F68="Scenario1PBT11",'Major retrofit'!$AI$16,IF(F68="Scenario2PBT11",'Major retrofit'!$AJ$16,IF(F68="Scenario3PBT11",'Major retrofit'!$AK$16,"")))&amp;IF(F68="Scenario1PBT12",'Major retrofit'!$AL$16,IF(F68="Scenario2PBT12",'Major retrofit'!$AM$16,IF(F68="Scenario3PBT12",'Major retrofit'!$AN$16,"")))&amp;IF(F68="Scenario1PBT13",'Major retrofit'!$AO$16,IF(F68="Scenario2PBT13",'Major retrofit'!$AP$16,IF(F68="Scenario3PBT13",'Major retrofit'!$AQ$16,"")))&amp;IF(F68="Scenario1PBT14",'Major retrofit'!$AR$16,IF(F68="Scenario2PBT14",'Major retrofit'!$AS$16,IF(F68="Scenario3PBT14",'Major retrofit'!$AT$16,"")))&amp;IF(F68="Scenario1PBT15",'Major retrofit'!$AU$16,IF(F68="Scenario2PBT15",'Major retrofit'!$AV$16,IF(F68="Scenario3PBT15",'Major retrofit'!$AW$16,"")))</f>
        <v/>
      </c>
      <c r="J68" s="117">
        <f t="shared" si="12"/>
        <v>0</v>
      </c>
      <c r="K68" s="117" t="str">
        <f>IF(F68="Scenario1PBT1",'Major retrofit'!$E$18,IF(F68="Scenario2PBT1",'Major retrofit'!$F$18,IF(F68="Scenario3PBT1",'Major retrofit'!$G$18,"")))&amp;IF(F68="Scenario1PBT2",'Major retrofit'!$H$18,IF(F68="Scenario2PBT2",'Major retrofit'!$I$18,IF(F68="Scenario3PBT2",'Major retrofit'!$J$18,"")))&amp;IF(F68="Scenario1PBT3",'Major retrofit'!$K$18,IF(F68="Scenario2PBT3",'Major retrofit'!$L$18,IF(F68="Scenario3PBT3",'Major retrofit'!$M$18,"")))&amp;IF(F68="Scenario1PBT4",'Major retrofit'!$N$18,IF(F68="Scenario2PBT4",'Major retrofit'!$O$18,IF(F68="Scenario3PBT4",'Major retrofit'!$P$18,"")))&amp;IF(F68="Scenario1PBT5",'Major retrofit'!$Q$18,IF(F68="Scenario2PBT5",'Major retrofit'!$R$18,IF(F68="Scenario3PBT5",'Major retrofit'!$S$18,"")))&amp;IF(F68="Scenario1PBT6",'Major retrofit'!$T$18,IF(F68="Scenario2PBT6",'Major retrofit'!$U$18,IF(F68="Scenario3PBT6",'Major retrofit'!$V$18,"")))&amp;IF(F68="Scenario1PBT7",'Major retrofit'!$W$18,IF(F68="Scenario2PBT7",'Major retrofit'!$X$18,IF(F68="Scenario3PBT7",'Major retrofit'!$Y$18,"")))&amp;IF(F68="Scenario1PBT8",'Major retrofit'!$Z$18,IF(F68="Scenario2PBT8",'Major retrofit'!$AA$18,IF(F68="Scenario3PBT8",'Major retrofit'!$AB$18,"")))&amp;IF(F68="Scenario1PBT9",'Major retrofit'!$AC$18,IF(F68="Scenario2PBT9",'Major retrofit'!$AD$18,IF(F68="Scenario3PBT9",'Major retrofit'!$AE$18,"")))&amp;IF(F68="Scenario1PBT10",'Major retrofit'!$AF$18,IF(F68="Scenario2PBT10",'Major retrofit'!$AG$18,IF(F68="Scenario3PBT10",'Major retrofit'!$AH$18,"")))&amp;IF(F68="Scenario1PBT11",'Major retrofit'!$AI$18,IF(F68="Scenario2PBT11",'Major retrofit'!$AJ$18,IF(F68="Scenario3PBT11",'Major retrofit'!$AK$18,"")))&amp;IF(F68="Scenario1PBT12",'Major retrofit'!$AL$18,IF(F68="Scenario2PBT12",'Major retrofit'!$AM$18,IF(F68="Scenario3PBT12",'Major retrofit'!$AN$18,"")))&amp;IF(F68="Scenario1PBT13",'Major retrofit'!$AO$18,IF(F68="Scenario2PBT13",'Major retrofit'!$AP$18,IF(F68="Scenario3PBT13",'Major retrofit'!$AQ$18,"")))&amp;IF(F68="Scenario1PBT14",'Major retrofit'!$AR$18,IF(F68="Scenario2PBT14",'Major retrofit'!$AS$18,IF(F68="Scenario3PBT14",'Major retrofit'!$AT$18,"")))&amp;IF(F68="Scenario1PBT15",'Major retrofit'!$AU$18,IF(F68="Scenario2PBT15",'Major retrofit'!$AV$18,IF(F68="Scenario3PBT15",'Major retrofit'!$AW$18,"")))</f>
        <v/>
      </c>
      <c r="L68" s="117">
        <f t="shared" si="13"/>
        <v>0</v>
      </c>
      <c r="M68" s="117" t="str">
        <f>IF(F68="Scenario1PBT1",'Major retrofit'!$E$20,IF(F68="Scenario2PBT1",'Major retrofit'!$F$20,IF(F68="Scenario3PBT1",'Major retrofit'!$G$20,"")))&amp;IF(F68="Scenario1PBT2",'Major retrofit'!$H$20,IF(F68="Scenario2PBT2",'Major retrofit'!$I$20,IF(F68="Scenario3PBT2",'Major retrofit'!$J$20,"")))&amp;IF(F68="Scenario1PBT3",'Major retrofit'!$K$20,IF(F68="Scenario2PBT3",'Major retrofit'!$L$20,IF(F68="Scenario3PBT3",'Major retrofit'!$M$20,"")))&amp;IF(F68="Scenario1PBT4",'Major retrofit'!$N$20,IF(F68="Scenario2PBT4",'Major retrofit'!$O$20,IF(F68="Scenario3PBT4",'Major retrofit'!$P$20,"")))&amp;IF(F68="Scenario1PBT5",'Major retrofit'!$Q$20,IF(F68="Scenario2PBT5",'Major retrofit'!$R$20,IF(F68="Scenario3PBT5",'Major retrofit'!$S$20,"")))&amp;IF(F68="Scenario1PBT6",'Major retrofit'!$T$20,IF(F68="Scenario2PBT6",'Major retrofit'!$U$20,IF(F68="Scenario3PBT6",'Major retrofit'!$V$20,"")))&amp;IF(F68="Scenario1PBT7",'Major retrofit'!$W$20,IF(F68="Scenario2PBT7",'Major retrofit'!$X$20,IF(F68="Scenario3PBT7",'Major retrofit'!$Y$20,"")))&amp;IF(F68="Scenario1PBT8",'Major retrofit'!$Z$20,IF(F68="Scenario2PBT8",'Major retrofit'!$AA$20,IF(F68="Scenario3PBT8",'Major retrofit'!$AB$20,"")))&amp;IF(F68="Scenario1PBT9",'Major retrofit'!$AC$20,IF(F68="Scenario2PBT9",'Major retrofit'!$AD$20,IF(F68="Scenario3PBT9",'Major retrofit'!$AE$20,"")))&amp;IF(F68="Scenario1PBT10",'Major retrofit'!$AF$20,IF(F68="Scenario2PBT10",'Major retrofit'!$AG$20,IF(F68="Scenario3PBT10",'Major retrofit'!$AH$20,"")))&amp;IF(F68="Scenario1PBT11",'Major retrofit'!$AI$20,IF(F68="Scenario2PBT11",'Major retrofit'!$AJ$20,IF(F68="Scenario3PBT11",'Major retrofit'!$AK$20,"")))&amp;IF(F68="Scenario1PBT12",'Major retrofit'!$AL$20,IF(F68="Scenario2PBT12",'Major retrofit'!$AM$20,IF(F68="Scenario3PBT12",'Major retrofit'!$AN$20,"")))&amp;IF(F68="Scenario1PBT13",'Major retrofit'!$AO$20,IF(F68="Scenario2PBT13",'Major retrofit'!$AP$20,IF(F68="Scenario3PBT13",'Major retrofit'!$AQ$20,"")))&amp;IF(F68="Scenario1PBT14",'Major retrofit'!$AR$20,IF(F68="Scenario2PBT14",'Major retrofit'!$AS$20,IF(F68="Scenario3PBT14",'Major retrofit'!$AT$20,"")))&amp;IF(F68="Scenario1PBT15",'Major retrofit'!$AU$20,IF(F68="Scenario2PBT15",'Major retrofit'!$AV$20,IF(F68="Scenario3PBT15",'Major retrofit'!$AW$20,"")))</f>
        <v/>
      </c>
      <c r="N68" s="118">
        <f t="shared" si="14"/>
        <v>0</v>
      </c>
      <c r="O68" s="206" t="str">
        <f>IF(F68="Scenario1PBT1",'Major retrofit'!$E$23,IF(F68="Scenario2PBT1",'Major retrofit'!$F$23,IF(F68="Scenario3PBT1",'Major retrofit'!$G$23,"")))&amp;IF(F68="Scenario1PBT2",'Major retrofit'!$H$23,IF(F68="Scenario2PBT2",'Major retrofit'!$I$23,IF(F68="Scenario3PBT2",'Major retrofit'!$J$23,"")))&amp;IF(F68="Scenario1PBT3",'Major retrofit'!$K$23,IF(F68="Scenario2PBT3",'Major retrofit'!$L$23,IF(F68="Scenario3PBT3",'Major retrofit'!$M$23,"")))&amp;IF(F68="Scenario1PBT4",'Major retrofit'!$N$23,IF(F68="Scenario2PBT4",'Major retrofit'!$O$23,IF(F68="Scenario3PBT4",'Major retrofit'!$P$23,"")))&amp;IF(F68="Scenario1PBT5",'Major retrofit'!$Q$23,IF(F68="Scenario2PBT5",'Major retrofit'!$R$23,IF(F68="Scenario3PBT5",'Major retrofit'!$S$23,"")))&amp;IF(F68="Scenario1PBT6",'Major retrofit'!$T$23,IF(F68="Scenario2PBT6",'Major retrofit'!$U$23,IF(F68="Scenario3PBT6",'Major retrofit'!$V$23,"")))&amp;IF(F68="Scenario1PBT7",'Major retrofit'!$W$23,IF(F68="Scenario2PBT7",'Major retrofit'!$X$23,IF(F68="Scenario3PBT7",'Major retrofit'!$Y$23,"")))&amp;IF(F68="Scenario1PBT8",'Major retrofit'!$Z$23,IF(F68="Scenario2PBT8",'Major retrofit'!$AA$23,IF(F68="Scenario3PBT8",'Major retrofit'!$AB$23,"")))&amp;IF(F68="Scenario1PBT9",'Major retrofit'!$AC$23,IF(F68="Scenario2PBT9",'Major retrofit'!$AD$23,IF(F68="Scenario3PBT9",'Major retrofit'!$AE$23,"")))&amp;IF(F68="Scenario1PBT10",'Major retrofit'!$AF$23,IF(F68="Scenario2PBT10",'Major retrofit'!$AG$23,IF(F68="Scenario3PBT10",'Major retrofit'!$AH$23,"")))&amp;IF(F68="Scenario1PBT11",'Major retrofit'!$AI$23,IF(F68="Scenario2PBT11",'Major retrofit'!$AJ$23,IF(F68="Scenario3PBT11",'Major retrofit'!$AK$23,"")))&amp;IF(F68="Scenario1PBT12",'Major retrofit'!$AL$23,IF(F68="Scenario2PBT12",'Major retrofit'!$AM$23,IF(F68="Scenario3PBT12",'Major retrofit'!$AN$23,"")))&amp;IF(F68="Scenario1PBT13",'Major retrofit'!$AO$23,IF(F68="Scenario2PBT13",'Major retrofit'!$AP$23,IF(F68="Scenario3PBT13",'Major retrofit'!$AQ$23,"")))&amp;IF(F68="Scenario1PBT14",'Major retrofit'!$AR$23,IF(F68="Scenario2PBT14",'Major retrofit'!$AS$23,IF(F68="Scenario3PBT14",'Major retrofit'!$AT$23,"")))&amp;IF(F68="Scenario1PBT15",'Major retrofit'!$AU$23,IF(F68="Scenario2PBT15",'Major retrofit'!$AV$23,IF(F68="Scenario3PBT15",'Major retrofit'!$AW$23,"")))</f>
        <v/>
      </c>
      <c r="P68" s="117">
        <f t="shared" si="15"/>
        <v>0</v>
      </c>
      <c r="Q68" s="117" t="str">
        <f>IF(F68="Scenario1PBT1",'Major retrofit'!$E$25,IF(F68="Scenario2PBT1",'Major retrofit'!$F$25,IF(F68="Scenario3PBT1",'Major retrofit'!$G$25,"")))&amp;IF(F68="Scenario1PBT2",'Major retrofit'!$H$25,IF(F68="Scenario2PBT2",'Major retrofit'!$I$25,IF(F68="Scenario3PBT2",'Major retrofit'!$J$25,"")))&amp;IF(F68="Scenario1PBT3",'Major retrofit'!$K$25,IF(F68="Scenario2PBT3",'Major retrofit'!$L$25,IF(F68="Scenario3PBT3",'Major retrofit'!$M$25,"")))&amp;IF(F68="Scenario1PBT4",'Major retrofit'!$N$25,IF(F68="Scenario2PBT4",'Major retrofit'!$O$25,IF(F68="Scenario3PBT4",'Major retrofit'!$P$25,"")))&amp;IF(F68="Scenario1PBT5",'Major retrofit'!$Q$25,IF(F68="Scenario2PBT5",'Major retrofit'!$R$25,IF(F68="Scenario3PBT5",'Major retrofit'!$S$25,"")))&amp;IF(F68="Scenario1PBT6",'Major retrofit'!$T$25,IF(F68="Scenario2PBT6",'Major retrofit'!$U$25,IF(F68="Scenario3PBT6",'Major retrofit'!$V$25,"")))&amp;IF(F68="Scenario1PBT7",'Major retrofit'!$W$25,IF(F68="Scenario2PBT7",'Major retrofit'!$X$25,IF(F68="Scenario3PBT7",'Major retrofit'!$Y$25,"")))&amp;IF(F68="Scenario1PBT8",'Major retrofit'!$Z$25,IF(F68="Scenario2PBT8",'Major retrofit'!$AA$25,IF(F68="Scenario3PBT8",'Major retrofit'!$AB$25,"")))&amp;IF(F68="Scenario1PBT9",'Major retrofit'!$AC$25,IF(F68="Scenario2PBT9",'Major retrofit'!$AD$25,IF(F68="Scenario3PBT9",'Major retrofit'!$AE$25,"")))&amp;IF(F68="Scenario1PBT10",'Major retrofit'!$AF$25,IF(F68="Scenario2PBT10",'Major retrofit'!$AG$25,IF(F68="Scenario3PBT10",'Major retrofit'!$AH$25,"")))&amp;IF(F68="Scenario1PBT11",'Major retrofit'!$AI$25,IF(F68="Scenario2PBT11",'Major retrofit'!$AJ$25,IF(F68="Scenario3PBT11",'Major retrofit'!$AK$25,"")))&amp;IF(F68="Scenario1PBT12",'Major retrofit'!$AL$25,IF(F68="Scenario2PBT12",'Major retrofit'!$AM$25,IF(F68="Scenario3PBT12",'Major retrofit'!$AN$25,"")))&amp;IF(F68="Scenario1PBT13",'Major retrofit'!$AO$25,IF(F68="Scenario2PBT13",'Major retrofit'!$AP$25,IF(F68="Scenario3PBT13",'Major retrofit'!$AQ$25,"")))&amp;IF(F68="Scenario1PBT14",'Major retrofit'!$AR$25,IF(F68="Scenario2PBT14",'Major retrofit'!$AS$25,IF(F68="Scenario3PBT14",'Major retrofit'!$AT$25,"")))&amp;IF(F68="Scenario1PBT15",'Major retrofit'!$AU$25,IF(F68="Scenario2PBT15",'Major retrofit'!$AV$25,IF(F68="Scenario3PBT15",'Major retrofit'!$AW$25,"")))</f>
        <v/>
      </c>
      <c r="R68" s="117">
        <f t="shared" si="16"/>
        <v>0</v>
      </c>
      <c r="S68" s="117" t="str">
        <f>IF(F68="Scenario1PBT1",'Major retrofit'!$E$27,IF(F68="Scenario2PBT1",'Major retrofit'!$F$27,IF(F68="Scenario3PBT1",'Major retrofit'!$G$27,"")))&amp;IF(F68="Scenario1PBT2",'Major retrofit'!$H$27,IF(F68="Scenario2PBT2",'Major retrofit'!$I$27,IF(F68="Scenario3PBT2",'Major retrofit'!$J$27,"")))&amp;IF(F68="Scenario1PBT3",'Major retrofit'!$K$27,IF(F68="Scenario2PBT3",'Major retrofit'!$L$27,IF(F68="Scenario3PBT3",'Major retrofit'!$M$27,"")))&amp;IF(F68="Scenario1PBT4",'Major retrofit'!$N$27,IF(F68="Scenario2PBT4",'Major retrofit'!$O$27,IF(F68="Scenario3PBT4",'Major retrofit'!$P$27,"")))&amp;IF(F68="Scenario1PBT5",'Major retrofit'!$Q$27,IF(F68="Scenario2PBT5",'Major retrofit'!$R$27,IF(F68="Scenario3PBT5",'Major retrofit'!$S$27,"")))&amp;IF(F68="Scenario1PBT6",'Major retrofit'!$T$27,IF(F68="Scenario2PBT6",'Major retrofit'!$U$27,IF(F68="Scenario3PBT6",'Major retrofit'!$V$27,"")))&amp;IF(F68="Scenario1PBT7",'Major retrofit'!$W$27,IF(F68="Scenario2PBT7",'Major retrofit'!$X$27,IF(F68="Scenario3PBT7",'Major retrofit'!$Y$27,"")))&amp;IF(F68="Scenario1PBT8",'Major retrofit'!$Z$27,IF(F68="Scenario2PBT8",'Major retrofit'!$AA$27,IF(F68="Scenario3PBT8",'Major retrofit'!$AB$27,"")))&amp;IF(F68="Scenario1PBT9",'Major retrofit'!$AC$27,IF(F68="Scenario2PBT9",'Major retrofit'!$AD$27,IF(F68="Scenario3PBT9",'Major retrofit'!$AE$27,"")))&amp;IF(F68="Scenario1PBT10",'Major retrofit'!$AF$27,IF(F68="Scenario2PBT10",'Major retrofit'!$AG$27,IF(F68="Scenario3PBT10",'Major retrofit'!$AH$27,"")))&amp;IF(F68="Scenario1PBT11",'Major retrofit'!$AI$27,IF(F68="Scenario2PBT11",'Major retrofit'!$AJ$27,IF(F68="Scenario3PBT11",'Major retrofit'!$AK$27,"")))&amp;IF(F68="Scenario1PBT12",'Major retrofit'!$AL$27,IF(F68="Scenario2PBT12",'Major retrofit'!$AM$27,IF(F68="Scenario3PBT12",'Major retrofit'!$AN$27,"")))&amp;IF(F68="Scenario1PBT13",'Major retrofit'!$AO$27,IF(F68="Scenario2PBT13",'Major retrofit'!$AP$27,IF(F68="Scenario3PBT13",'Major retrofit'!$AQ$27,"")))&amp;IF(F68="Scenario1PBT14",'Major retrofit'!$AR$27,IF(F68="Scenario2PBT14",'Major retrofit'!$AS$27,IF(F68="Scenario3PBT14",'Major retrofit'!$AT$27,"")))&amp;IF(F68="Scenario1PBT15",'Major retrofit'!$AU$27,IF(F68="Scenario2PBT15",'Major retrofit'!$AV$27,IF(F68="Scenario3PBT15",'Major retrofit'!$AW$27,"")))</f>
        <v/>
      </c>
      <c r="T68" s="207">
        <f t="shared" si="17"/>
        <v>0</v>
      </c>
      <c r="U68" s="206" t="str">
        <f>IF(F68="Scenario1PBT1",'Major retrofit'!$E$38,IF(F68="Scenario2PBT1",'Major retrofit'!$F$38,IF(F68="Scenario3PBT1",'Major retrofit'!$G$38,"")))&amp;IF(F68="Scenario1PBT2",'Major retrofit'!$H$38,IF(F68="Scenario2PBT2",'Major retrofit'!$I$38,IF(F68="Scenario3PBT2",'Major retrofit'!$J$38,"")))&amp;IF(F68="Scenario1PBT3",'Major retrofit'!$K$38,IF(F68="Scenario2PBT3",'Major retrofit'!$L$38,IF(F68="Scenario3PBT3",'Major retrofit'!$M$38,"")))&amp;IF(F68="Scenario1PBT4",'Major retrofit'!$N$38,IF(F68="Scenario2PBT4",'Major retrofit'!$O$38,IF(F68="Scenario3PBT4",'Major retrofit'!$P$38,"")))&amp;IF(F68="Scenario1PBT5",'Major retrofit'!$Q$38,IF(F68="Scenario2PBT5",'Major retrofit'!$R$38,IF(F68="Scenario3PBT5",'Major retrofit'!$S$38,"")))&amp;IF(F68="Scenario1PBT6",'Major retrofit'!$T$38,IF(F68="Scenario2PBT6",'Major retrofit'!$U$38,IF(F68="Scenario3PBT6",'Major retrofit'!$V$38,"")))&amp;IF(F68="Scenario1PBT7",'Major retrofit'!$W$38,IF(F68="Scenario2PBT7",'Major retrofit'!$X$38,IF(F68="Scenario3PBT7",'Major retrofit'!$Y$38,"")))&amp;IF(F68="Scenario1PBT8",'Major retrofit'!$Z$38,IF(F68="Scenario2PBT8",'Major retrofit'!$AA$38,IF(F68="Scenario3PBT8",'Major retrofit'!$AB$38,"")))&amp;IF(F68="Scenario1PBT9",'Major retrofit'!$AC$38,IF(F68="Scenario2PBT9",'Major retrofit'!$AD$38,IF(F68="Scenario3PBT9",'Major retrofit'!$AE$38,"")))&amp;IF(F68="Scenario1PBT10",'Major retrofit'!$AF$38,IF(F68="Scenario2PBT10",'Major retrofit'!$AG$38,IF(F68="Scenario3PBT10",'Major retrofit'!$AH$38,"")))&amp;IF(F68="Scenario1PBT11",'Major retrofit'!$AI$38,IF(F68="Scenario2PBT11",'Major retrofit'!$AJ$38,IF(F68="Scenario3PBT11",'Major retrofit'!$AK$38,"")))&amp;IF(F68="Scenario1PBT12",'Major retrofit'!$AL$38,IF(F68="Scenario2PBT12",'Major retrofit'!$AM$38,IF(F68="Scenario3PBT12",'Major retrofit'!$AN$38,"")))&amp;IF(F68="Scenario1PBT13",'Major retrofit'!$AO$38,IF(F68="Scenario2PBT13",'Major retrofit'!$AP$38,IF(F68="Scenario3PBT13",'Major retrofit'!$AQ$38,"")))&amp;IF(F68="Scenario1PBT14",'Major retrofit'!$AR$38,IF(F68="Scenario2PBT14",'Major retrofit'!$AS$38,IF(F68="Scenario3PBT14",'Major retrofit'!$AT$38,"")))&amp;IF(F68="Scenario1PBT15",'Major retrofit'!$AU$38,IF(F68="Scenario2PBT15",'Major retrofit'!$AV$38,IF(F68="Scenario3PBT15",'Major retrofit'!$AW$38,"")))</f>
        <v/>
      </c>
      <c r="V68" s="117">
        <f t="shared" si="18"/>
        <v>0</v>
      </c>
      <c r="W68" s="117" t="str">
        <f>IF(F68="Scenario1PBT1",'Major retrofit'!$E$40,IF(F68="Scenario2PBT1",'Major retrofit'!$F$40,IF(F68="Scenario3PBT1",'Major retrofit'!$G$40,"")))&amp;IF(F68="Scenario1PBT2",'Major retrofit'!$H$40,IF(F68="Scenario2PBT2",'Major retrofit'!$I$40,IF(F68="Scenario3PBT2",'Major retrofit'!$J$40,"")))&amp;IF(F68="Scenario1PBT3",'Major retrofit'!$K$40,IF(F68="Scenario2PBT3",'Major retrofit'!$L$40,IF(F68="Scenario3PBT3",'Major retrofit'!$M$40,"")))&amp;IF(F68="Scenario1PBT4",'Major retrofit'!$N$40,IF(F68="Scenario2PBT4",'Major retrofit'!$O$40,IF(F68="Scenario3PBT4",'Major retrofit'!$P$40,"")))&amp;IF(F68="Scenario1PBT5",'Major retrofit'!$Q$40,IF(F68="Scenario2PBT5",'Major retrofit'!$R$40,IF(F68="Scenario3PBT5",'Major retrofit'!$S$40,"")))&amp;IF(F68="Scenario1PBT6",'Major retrofit'!$T$40,IF(F68="Scenario2PBT6",'Major retrofit'!$U$40,IF(F68="Scenario3PBT6",'Major retrofit'!$V$40,"")))&amp;IF(F68="Scenario1PBT7",'Major retrofit'!$W$40,IF(F68="Scenario2PBT7",'Major retrofit'!$X$40,IF(F68="Scenario3PBT7",'Major retrofit'!$Y$40,"")))&amp;IF(F68="Scenario1PBT8",'Major retrofit'!$Z$40,IF(F68="Scenario2PBT8",'Major retrofit'!$AA$40,IF(F68="Scenario3PBT8",'Major retrofit'!$AB$40,"")))&amp;IF(F68="Scenario1PBT9",'Major retrofit'!$AC$40,IF(F68="Scenario2PBT9",'Major retrofit'!$AD$40,IF(F68="Scenario3PBT9",'Major retrofit'!$AE$40,"")))&amp;IF(F68="Scenario1PBT10",'Major retrofit'!$AF$40,IF(F68="Scenario2PBT10",'Major retrofit'!$AG$40,IF(F68="Scenario3PBT10",'Major retrofit'!$AH$40,"")))&amp;IF(F68="Scenario1PBT11",'Major retrofit'!$AI$40,IF(F68="Scenario2PBT11",'Major retrofit'!$AJ$40,IF(F68="Scenario3PBT11",'Major retrofit'!$AK$40,"")))&amp;IF(F68="Scenario1PBT12",'Major retrofit'!$AL$40,IF(F68="Scenario2PBT12",'Major retrofit'!$AM$40,IF(F68="Scenario3PBT12",'Major retrofit'!$AN$40,"")))&amp;IF(F68="Scenario1PBT13",'Major retrofit'!$AO$40,IF(F68="Scenario2PBT13",'Major retrofit'!$AP$40,IF(F68="Scenario3PBT13",'Major retrofit'!$AQ$40,"")))&amp;IF(F68="Scenario1PBT14",'Major retrofit'!$AR$40,IF(F68="Scenario2PBT14",'Major retrofit'!$AS$40,IF(F68="Scenario3PBT14",'Major retrofit'!$AT$40,"")))&amp;IF(F68="Scenario1PBT15",'Major retrofit'!$AU$40,IF(F68="Scenario2PBT15",'Major retrofit'!$AV$40,IF(F68="Scenario3PBT15",'Major retrofit'!$AW$40,"")))</f>
        <v/>
      </c>
      <c r="X68" s="117">
        <f t="shared" si="19"/>
        <v>0</v>
      </c>
      <c r="Y68" s="117" t="str">
        <f>IF(F68="Scenario1PBT1",'Major retrofit'!$E$42,IF(F68="Scenario2PBT1",'Major retrofit'!$F$42,IF(F68="Scenario3PBT1",'Major retrofit'!$G$42,"")))&amp;IF(F68="Scenario1PBT2",'Major retrofit'!$H$42,IF(F68="Scenario2PBT2",'Major retrofit'!$I$42,IF(F68="Scenario3PBT2",'Major retrofit'!$J$42,"")))&amp;IF(F68="Scenario1PBT3",'Major retrofit'!$K$42,IF(F68="Scenario2PBT3",'Major retrofit'!$L$42,IF(F68="Scenario3PBT3",'Major retrofit'!$M$42,"")))&amp;IF(F68="Scenario1PBT4",'Major retrofit'!$N$42,IF(F68="Scenario2PBT4",'Major retrofit'!$O$42,IF(F68="Scenario3PBT4",'Major retrofit'!$P$42,"")))&amp;IF(F68="Scenario1PBT5",'Major retrofit'!$Q$42,IF(F68="Scenario2PBT5",'Major retrofit'!$R$42,IF(F68="Scenario3PBT5",'Major retrofit'!$S$42,"")))&amp;IF(F68="Scenario1PBT6",'Major retrofit'!$T$42,IF(F68="Scenario2PBT6",'Major retrofit'!$U$42,IF(F68="Scenario3PBT6",'Major retrofit'!$V$42,"")))&amp;IF(F68="Scenario1PBT7",'Major retrofit'!$W$42,IF(F68="Scenario2PBT7",'Major retrofit'!$X$42,IF(F68="Scenario3PBT7",'Major retrofit'!$Y$42,"")))&amp;IF(F68="Scenario1PBT8",'Major retrofit'!$Z$42,IF(F68="Scenario2PBT8",'Major retrofit'!$AA$42,IF(F68="Scenario3PBT8",'Major retrofit'!$AB$42,"")))&amp;IF(F68="Scenario1PBT9",'Major retrofit'!$AC$42,IF(F68="Scenario2PBT9",'Major retrofit'!$AD$42,IF(F68="Scenario3PBT9",'Major retrofit'!$AE$42,"")))&amp;IF(F68="Scenario1PBT10",'Major retrofit'!$AF$42,IF(F68="Scenario2PBT10",'Major retrofit'!$AG$42,IF(F68="Scenario3PBT10",'Major retrofit'!$AH$42,"")))&amp;IF(F68="Scenario1PBT11",'Major retrofit'!$AI$42,IF(F68="Scenario2PBT11",'Major retrofit'!$AJ$42,IF(F68="Scenario3PBT11",'Major retrofit'!$AK$42,"")))&amp;IF(F68="Scenario1PBT12",'Major retrofit'!$AL$42,IF(F68="Scenario2PBT12",'Major retrofit'!$AM$42,IF(F68="Scenario3PBT12",'Major retrofit'!$AN$42,"")))&amp;IF(F68="Scenario1PBT13",'Major retrofit'!$AO$42,IF(F68="Scenario2PBT13",'Major retrofit'!$AP$42,IF(F68="Scenario3PBT13",'Major retrofit'!$AQ$42,"")))&amp;IF(F68="Scenario1PBT14",'Major retrofit'!$AR$42,IF(F68="Scenario2PBT14",'Major retrofit'!$AS$42,IF(F68="Scenario3PBT14",'Major retrofit'!$AT$42,"")))&amp;IF(F68="Scenario1PBT15",'Major retrofit'!$AU$42,IF(F68="Scenario2PBT15",'Major retrofit'!$AV$42,IF(F68="Scenario3PBT15",'Major retrofit'!$AW$42,"")))</f>
        <v/>
      </c>
      <c r="Z68" s="117">
        <f t="shared" si="20"/>
        <v>0</v>
      </c>
      <c r="AA68" s="178" t="str">
        <f>IF(F68="Scenario1PBT1",'Major retrofit'!$E$101,IF(F68="Scenario2PBT1",'Major retrofit'!$F$101,IF(F68="Scenario3PBT1",'Major retrofit'!$G$101,"")))&amp;IF(F68="Scenario1PBT2",'Major retrofit'!$H$101,IF(F68="Scenario2PBT2",'Major retrofit'!$I$101,IF(F68="Scenario3PBT2",'Major retrofit'!$J$101,"")))&amp;IF(F68="Scenario1PBT3",'Major retrofit'!$K$101,IF(F68="Scenario2PBT3",'Major retrofit'!$L$101,IF(F68="Scenario3PBT3",'Major retrofit'!$M$101,"")))&amp;IF(F68="Scenario1PBT4",'Major retrofit'!$N$101,IF(F68="Scenario2PBT4",'Major retrofit'!$O$101,IF(F68="Scenario3PBT4",'Major retrofit'!$P$101,"")))&amp;IF(F68="Scenario1PBT5",'Major retrofit'!$Q$101,IF(F68="Scenario2PBT5",'Major retrofit'!$R$101,IF(F68="Scenario3PBT5",'Major retrofit'!$S$101,"")))&amp;IF(F68="Scenario1PBT6",'Major retrofit'!$T$101,IF(F68="Scenario2PBT6",'Major retrofit'!$U$101,IF(F68="Scenario3PBT6",'Major retrofit'!$V$101,"")))&amp;IF(F68="Scenario1PBT7",'Major retrofit'!$W$101,IF(F68="Scenario2PBT7",'Major retrofit'!$X$101,IF(F68="Scenario3PBT7",'Major retrofit'!$Y$101,"")))&amp;IF(F68="Scenario1PBT8",'Major retrofit'!$Z$101,IF(F68="Scenario2PBT8",'Major retrofit'!$AA$101,IF(F68="Scenario3PBT8",'Major retrofit'!$AB$101,"")))&amp;IF(F68="Scenario1PBT9",'Major retrofit'!$AC$101,IF(F68="Scenario2PBT9",'Major retrofit'!$AD$101,IF(F68="Scenario3PBT9",'Major retrofit'!$AE$101,"")))&amp;IF(F68="Scenario1PBT10",'Major retrofit'!$AF$101,IF(F68="Scenario2PBT10",'Major retrofit'!$AG$101,IF(F68="Scenario3PBT10",'Major retrofit'!$AH$101,"")))&amp;IF(F68="Scenario1PBT11",'Major retrofit'!$AI$101,IF(F68="Scenario2PBT11",'Major retrofit'!$AJ$101,IF(F68="Scenario3PBT11",'Major retrofit'!$AK$101,"")))&amp;IF(F68="Scenario1PBT12",'Major retrofit'!$AL$101,IF(F68="Scenario2PBT12",'Major retrofit'!$AM$101,IF(F68="Scenario3PBT12",'Major retrofit'!$AN$101,"")))&amp;IF(F68="Scenario1PBT13",'Major retrofit'!$AO$101,IF(F68="Scenario2PBT13",'Major retrofit'!$AP$101,IF(F68="Scenario3PBT13",'Major retrofit'!$AQ$101,"")))&amp;IF(F68="Scenario1PBT14",'Major retrofit'!$AR$101,IF(F68="Scenario2PBT14",'Major retrofit'!$AS$101,IF(F68="Scenario3PBT14",'Major retrofit'!$AT$101,"")))&amp;IF(F68="Scenario1PBT15",'Major retrofit'!$AU$101,IF(F68="Scenario2PBT15",'Major retrofit'!$AV$101,IF(F68="Scenario3PBT15",'Major retrofit'!$AW$101,"")))</f>
        <v/>
      </c>
      <c r="AB68" s="179">
        <f t="shared" si="21"/>
        <v>0</v>
      </c>
      <c r="AC68" s="208">
        <f>IFERROR('Projection_Base-case'!G68-G68,0)</f>
        <v>0</v>
      </c>
      <c r="AD68" s="117">
        <f t="shared" si="24"/>
        <v>0</v>
      </c>
      <c r="AE68" s="117">
        <f>IFERROR(100*AC68/'Projection_Base-case'!G68,0)</f>
        <v>0</v>
      </c>
      <c r="AF68" s="117">
        <f>IFERROR('Projection_Base-case'!I68-I68,0)</f>
        <v>0</v>
      </c>
      <c r="AG68" s="117">
        <f t="shared" si="25"/>
        <v>0</v>
      </c>
      <c r="AH68" s="117">
        <f>IFERROR(100*AF68/'Projection_Base-case'!I68,0)</f>
        <v>0</v>
      </c>
      <c r="AI68" s="117">
        <f>IFERROR('Projection_Base-case'!K68-K68,0)</f>
        <v>0</v>
      </c>
      <c r="AJ68" s="117">
        <f t="shared" si="26"/>
        <v>0</v>
      </c>
      <c r="AK68" s="117">
        <f>IFERROR(100*AI68/'Projection_Base-case'!K68,0)</f>
        <v>0</v>
      </c>
      <c r="AL68" s="117">
        <f>IFERROR(M68-'Projection_Base-case'!M68,0)</f>
        <v>0</v>
      </c>
      <c r="AM68" s="117">
        <f t="shared" si="27"/>
        <v>0</v>
      </c>
      <c r="AN68" s="179">
        <f>IFERROR(IF('Projection_Base-case'!N68&gt;0,100*AM68/'Projection_Base-case'!N68,100*AM68/N68),0)</f>
        <v>0</v>
      </c>
      <c r="AO68" s="206">
        <f>IFERROR('Projection_Base-case'!O68-O68,0)</f>
        <v>0</v>
      </c>
      <c r="AP68" s="117">
        <f t="shared" si="28"/>
        <v>0</v>
      </c>
      <c r="AQ68" s="117">
        <f>IFERROR(100*AO68/'Projection_Base-case'!O68,0)</f>
        <v>0</v>
      </c>
      <c r="AR68" s="117">
        <f>IFERROR('Projection_Base-case'!Q68-Q68,0)</f>
        <v>0</v>
      </c>
      <c r="AS68" s="117">
        <f t="shared" si="29"/>
        <v>0</v>
      </c>
      <c r="AT68" s="117">
        <f>IFERROR(100*AR68/'Projection_Base-case'!Q68,0)</f>
        <v>0</v>
      </c>
      <c r="AU68" s="117">
        <f>IFERROR('Projection_Base-case'!S68-S68,0)</f>
        <v>0</v>
      </c>
      <c r="AV68" s="117">
        <f t="shared" si="30"/>
        <v>0</v>
      </c>
      <c r="AW68" s="118">
        <f>IFERROR(100*AU68/'Projection_Base-case'!S68,0)</f>
        <v>0</v>
      </c>
      <c r="AX68" s="206">
        <f>IFERROR('Projection_Base-case'!U68-U68,0)</f>
        <v>0</v>
      </c>
      <c r="AY68" s="117">
        <f t="shared" si="31"/>
        <v>0</v>
      </c>
      <c r="AZ68" s="117">
        <f>IFERROR(100*AX68/'Projection_Base-case'!U68,0)</f>
        <v>0</v>
      </c>
      <c r="BA68" s="117">
        <f>IFERROR('Projection_Base-case'!W68-W68,0)</f>
        <v>0</v>
      </c>
      <c r="BB68" s="117">
        <f t="shared" si="32"/>
        <v>0</v>
      </c>
      <c r="BC68" s="117">
        <f>IFERROR(100*BA68/'Projection_Base-case'!W68,0)</f>
        <v>0</v>
      </c>
      <c r="BD68" s="117">
        <f>IFERROR('Projection_Base-case'!Y68-Y68,0)</f>
        <v>0</v>
      </c>
      <c r="BE68" s="117">
        <f t="shared" si="33"/>
        <v>0</v>
      </c>
      <c r="BF68" s="117">
        <f>IFERROR(100*BD68/'Projection_Base-case'!Y68,0)</f>
        <v>0</v>
      </c>
      <c r="BG68" s="178">
        <f t="shared" si="22"/>
        <v>0</v>
      </c>
      <c r="BH68" s="179">
        <f t="shared" si="23"/>
        <v>0</v>
      </c>
    </row>
    <row r="69" spans="1:60" ht="15" thickBot="1">
      <c r="A69" s="205">
        <v>64</v>
      </c>
      <c r="B69" s="119">
        <f>IF('Projection_Base-case'!B69&lt;&gt;"",'Projection_Base-case'!B69,0)</f>
        <v>0</v>
      </c>
      <c r="C69" s="119">
        <f>IF('Projection_Base-case'!C69&lt;&gt;"",'Projection_Base-case'!C69,0)</f>
        <v>0</v>
      </c>
      <c r="D69" s="119">
        <f>IF('Projection_Base-case'!D69&lt;&gt;"",'Projection_Base-case'!D69,0)</f>
        <v>0</v>
      </c>
      <c r="E69" s="263" t="str">
        <f>IF(AND('Résultats major'!$AC$3="OUI",'Résultats major'!E68&lt;&gt;""),'Résultats major'!E68,IF(OR(D69="PBT1",D69="PBT2",D69="PBT3",D69="PBT4",D69="PBT5",D69="PBT6",D69="PBT7",D69="PBT8",D69="PBT10"),"Scenario1",IF(D69="PBT9","Scenario2","")))</f>
        <v/>
      </c>
      <c r="F69" s="202" t="str">
        <f t="shared" si="10"/>
        <v>0</v>
      </c>
      <c r="G69" s="177" t="str">
        <f>IF(F69="Scenario1PBT1",'Major retrofit'!$E$6,IF(F69="Scenario2PBT1",'Major retrofit'!$F$6,IF(F69="Scenario3PBT1",'Major retrofit'!$G$6,"")))&amp;IF(F69="Scenario1PBT2",'Major retrofit'!$H$6,IF(F69="Scenario2PBT2",'Major retrofit'!$I$6,IF(F69="Scenario3PBT2",'Major retrofit'!$J$6,"")))&amp;IF(F69="Scenario1PBT3",'Major retrofit'!$K$6,IF(F69="Scenario2PBT3",'Major retrofit'!$L$6,IF(F69="Scenario3PBT3",'Major retrofit'!$M$6,"")))&amp;IF(F69="Scenario1PBT4",'Major retrofit'!$N$6,IF(F69="Scenario2PBT4",'Major retrofit'!$O$6,IF(F69="Scenario3PBT4",'Major retrofit'!$P$6,"")))&amp;IF(F69="Scenario1PBT5",'Major retrofit'!$Q$6,IF(F69="Scenario2PBT5",'Major retrofit'!$R$6,IF(F69="Scenario3PBT5",'Major retrofit'!$S$6,"")))&amp;IF(F69="Scenario1PBT6",'Major retrofit'!$T$6,IF(F69="Scenario2PBT6",'Major retrofit'!$U$6,IF(F69="Scenario3PBT6",'Major retrofit'!$V$6,"")))&amp;IF(F69="Scenario1PBT7",'Major retrofit'!$W$6,IF(F69="Scenario2PBT7",'Major retrofit'!$X$6,IF(F69="Scenario3PBT7",'Major retrofit'!$Y$6,"")))&amp;IF(F69="Scenario1PBT8",'Major retrofit'!$Z$6,IF(F69="Scenario2PBT8",'Major retrofit'!$AA$6,IF(F69="Scenario3PBT8",'Major retrofit'!$AB$6,"")))&amp;IF(F69="Scenario1PBT9",'Major retrofit'!$AC$6,IF(F69="Scenario2PBT9",'Major retrofit'!$AD$6,IF(F69="Scenario3PBT9",'Major retrofit'!$AE$6,"")))&amp;IF(F69="Scenario1PBT10",'Major retrofit'!$AF$6,IF(F69="Scenario2PBT10",'Major retrofit'!$AG$6,IF(F69="Scenario3PBT10",'Major retrofit'!$AH$6,"")))&amp;IF(F69="Scenario1PBT11",'Major retrofit'!$AI$6,IF(F69="Scenario2PBT11",'Major retrofit'!$AJ$6,IF(F69="Scenario3PBT11",'Major retrofit'!$AK$6,"")))&amp;IF(F69="Scenario1PBT12",'Major retrofit'!$AL$6,IF(F69="Scenario2PBT12",'Major retrofit'!$AM$6,IF(F69="Scenario3PBT12",'Major retrofit'!$AN$6,"")))&amp;IF(F69="Scenario1PBT13",'Major retrofit'!$AO$6,IF(F69="Scenario2PBT13",'Major retrofit'!$AP$6,IF(F69="Scenario3PBT13",'Major retrofit'!$AQ$6,"")))&amp;IF(F69="Scenario1PBT14",'Major retrofit'!$AR$6,IF(F69="Scenario2PBT14",'Major retrofit'!$AS$6,IF(F69="Scenario3PBT14",'Major retrofit'!$AT$6,"")))&amp;IF(F69="Scenario1PBT15",'Major retrofit'!$AU$6,IF(F69="Scenario2PBT15",'Major retrofit'!$AV$6,IF(F69="Scenario3PBT15",'Major retrofit'!$AW$6,"")))</f>
        <v/>
      </c>
      <c r="H69" s="117">
        <f t="shared" si="11"/>
        <v>0</v>
      </c>
      <c r="I69" s="178" t="str">
        <f>IF(F69="Scenario1PBT1",'Major retrofit'!$E$16,IF(F69="Scenario2PBT1",'Major retrofit'!$F$16,IF(F69="Scenario3PBT1",'Major retrofit'!$G$16,"")))&amp;IF(F69="Scenario1PBT2",'Major retrofit'!$H$16,IF(F69="Scenario2PBT2",'Major retrofit'!$I$16,IF(F69="Scenario3PBT2",'Major retrofit'!$J$16,"")))&amp;IF(F69="Scenario1PBT3",'Major retrofit'!$K$16,IF(F69="Scenario2PBT3",'Major retrofit'!$L$16,IF(F69="Scenario3PBT3",'Major retrofit'!$M$16,"")))&amp;IF(F69="Scenario1PBT4",'Major retrofit'!$N$16,IF(F69="Scenario2PBT4",'Major retrofit'!$O$16,IF(F69="Scenario3PBT4",'Major retrofit'!$P$16,"")))&amp;IF(F69="Scenario1PBT5",'Major retrofit'!$Q$16,IF(F69="Scenario2PBT5",'Major retrofit'!$R$16,IF(F69="Scenario3PBT5",'Major retrofit'!$S$16,"")))&amp;IF(F69="Scenario1PBT6",'Major retrofit'!$T$16,IF(F69="Scenario2PBT6",'Major retrofit'!$U$16,IF(F69="Scenario3PBT6",'Major retrofit'!$V$16,"")))&amp;IF(F69="Scenario1PBT7",'Major retrofit'!$W$16,IF(F69="Scenario2PBT7",'Major retrofit'!$X$16,IF(F69="Scenario3PBT7",'Major retrofit'!$Y$16,"")))&amp;IF(F69="Scenario1PBT8",'Major retrofit'!$Z$16,IF(F69="Scenario2PBT8",'Major retrofit'!$AA$16,IF(F69="Scenario3PBT8",'Major retrofit'!$AB$16,"")))&amp;IF(F69="Scenario1PBT9",'Major retrofit'!$AC$16,IF(F69="Scenario2PBT9",'Major retrofit'!$AD$16,IF(F69="Scenario3PBT9",'Major retrofit'!$AE$16,"")))&amp;IF(F69="Scenario1PBT10",'Major retrofit'!$AF$16,IF(F69="Scenario2PBT10",'Major retrofit'!$AG$16,IF(F69="Scenario3PBT10",'Major retrofit'!$AH$16,"")))&amp;IF(F69="Scenario1PBT11",'Major retrofit'!$AI$16,IF(F69="Scenario2PBT11",'Major retrofit'!$AJ$16,IF(F69="Scenario3PBT11",'Major retrofit'!$AK$16,"")))&amp;IF(F69="Scenario1PBT12",'Major retrofit'!$AL$16,IF(F69="Scenario2PBT12",'Major retrofit'!$AM$16,IF(F69="Scenario3PBT12",'Major retrofit'!$AN$16,"")))&amp;IF(F69="Scenario1PBT13",'Major retrofit'!$AO$16,IF(F69="Scenario2PBT13",'Major retrofit'!$AP$16,IF(F69="Scenario3PBT13",'Major retrofit'!$AQ$16,"")))&amp;IF(F69="Scenario1PBT14",'Major retrofit'!$AR$16,IF(F69="Scenario2PBT14",'Major retrofit'!$AS$16,IF(F69="Scenario3PBT14",'Major retrofit'!$AT$16,"")))&amp;IF(F69="Scenario1PBT15",'Major retrofit'!$AU$16,IF(F69="Scenario2PBT15",'Major retrofit'!$AV$16,IF(F69="Scenario3PBT15",'Major retrofit'!$AW$16,"")))</f>
        <v/>
      </c>
      <c r="J69" s="117">
        <f t="shared" si="12"/>
        <v>0</v>
      </c>
      <c r="K69" s="117" t="str">
        <f>IF(F69="Scenario1PBT1",'Major retrofit'!$E$18,IF(F69="Scenario2PBT1",'Major retrofit'!$F$18,IF(F69="Scenario3PBT1",'Major retrofit'!$G$18,"")))&amp;IF(F69="Scenario1PBT2",'Major retrofit'!$H$18,IF(F69="Scenario2PBT2",'Major retrofit'!$I$18,IF(F69="Scenario3PBT2",'Major retrofit'!$J$18,"")))&amp;IF(F69="Scenario1PBT3",'Major retrofit'!$K$18,IF(F69="Scenario2PBT3",'Major retrofit'!$L$18,IF(F69="Scenario3PBT3",'Major retrofit'!$M$18,"")))&amp;IF(F69="Scenario1PBT4",'Major retrofit'!$N$18,IF(F69="Scenario2PBT4",'Major retrofit'!$O$18,IF(F69="Scenario3PBT4",'Major retrofit'!$P$18,"")))&amp;IF(F69="Scenario1PBT5",'Major retrofit'!$Q$18,IF(F69="Scenario2PBT5",'Major retrofit'!$R$18,IF(F69="Scenario3PBT5",'Major retrofit'!$S$18,"")))&amp;IF(F69="Scenario1PBT6",'Major retrofit'!$T$18,IF(F69="Scenario2PBT6",'Major retrofit'!$U$18,IF(F69="Scenario3PBT6",'Major retrofit'!$V$18,"")))&amp;IF(F69="Scenario1PBT7",'Major retrofit'!$W$18,IF(F69="Scenario2PBT7",'Major retrofit'!$X$18,IF(F69="Scenario3PBT7",'Major retrofit'!$Y$18,"")))&amp;IF(F69="Scenario1PBT8",'Major retrofit'!$Z$18,IF(F69="Scenario2PBT8",'Major retrofit'!$AA$18,IF(F69="Scenario3PBT8",'Major retrofit'!$AB$18,"")))&amp;IF(F69="Scenario1PBT9",'Major retrofit'!$AC$18,IF(F69="Scenario2PBT9",'Major retrofit'!$AD$18,IF(F69="Scenario3PBT9",'Major retrofit'!$AE$18,"")))&amp;IF(F69="Scenario1PBT10",'Major retrofit'!$AF$18,IF(F69="Scenario2PBT10",'Major retrofit'!$AG$18,IF(F69="Scenario3PBT10",'Major retrofit'!$AH$18,"")))&amp;IF(F69="Scenario1PBT11",'Major retrofit'!$AI$18,IF(F69="Scenario2PBT11",'Major retrofit'!$AJ$18,IF(F69="Scenario3PBT11",'Major retrofit'!$AK$18,"")))&amp;IF(F69="Scenario1PBT12",'Major retrofit'!$AL$18,IF(F69="Scenario2PBT12",'Major retrofit'!$AM$18,IF(F69="Scenario3PBT12",'Major retrofit'!$AN$18,"")))&amp;IF(F69="Scenario1PBT13",'Major retrofit'!$AO$18,IF(F69="Scenario2PBT13",'Major retrofit'!$AP$18,IF(F69="Scenario3PBT13",'Major retrofit'!$AQ$18,"")))&amp;IF(F69="Scenario1PBT14",'Major retrofit'!$AR$18,IF(F69="Scenario2PBT14",'Major retrofit'!$AS$18,IF(F69="Scenario3PBT14",'Major retrofit'!$AT$18,"")))&amp;IF(F69="Scenario1PBT15",'Major retrofit'!$AU$18,IF(F69="Scenario2PBT15",'Major retrofit'!$AV$18,IF(F69="Scenario3PBT15",'Major retrofit'!$AW$18,"")))</f>
        <v/>
      </c>
      <c r="L69" s="117">
        <f t="shared" si="13"/>
        <v>0</v>
      </c>
      <c r="M69" s="117" t="str">
        <f>IF(F69="Scenario1PBT1",'Major retrofit'!$E$20,IF(F69="Scenario2PBT1",'Major retrofit'!$F$20,IF(F69="Scenario3PBT1",'Major retrofit'!$G$20,"")))&amp;IF(F69="Scenario1PBT2",'Major retrofit'!$H$20,IF(F69="Scenario2PBT2",'Major retrofit'!$I$20,IF(F69="Scenario3PBT2",'Major retrofit'!$J$20,"")))&amp;IF(F69="Scenario1PBT3",'Major retrofit'!$K$20,IF(F69="Scenario2PBT3",'Major retrofit'!$L$20,IF(F69="Scenario3PBT3",'Major retrofit'!$M$20,"")))&amp;IF(F69="Scenario1PBT4",'Major retrofit'!$N$20,IF(F69="Scenario2PBT4",'Major retrofit'!$O$20,IF(F69="Scenario3PBT4",'Major retrofit'!$P$20,"")))&amp;IF(F69="Scenario1PBT5",'Major retrofit'!$Q$20,IF(F69="Scenario2PBT5",'Major retrofit'!$R$20,IF(F69="Scenario3PBT5",'Major retrofit'!$S$20,"")))&amp;IF(F69="Scenario1PBT6",'Major retrofit'!$T$20,IF(F69="Scenario2PBT6",'Major retrofit'!$U$20,IF(F69="Scenario3PBT6",'Major retrofit'!$V$20,"")))&amp;IF(F69="Scenario1PBT7",'Major retrofit'!$W$20,IF(F69="Scenario2PBT7",'Major retrofit'!$X$20,IF(F69="Scenario3PBT7",'Major retrofit'!$Y$20,"")))&amp;IF(F69="Scenario1PBT8",'Major retrofit'!$Z$20,IF(F69="Scenario2PBT8",'Major retrofit'!$AA$20,IF(F69="Scenario3PBT8",'Major retrofit'!$AB$20,"")))&amp;IF(F69="Scenario1PBT9",'Major retrofit'!$AC$20,IF(F69="Scenario2PBT9",'Major retrofit'!$AD$20,IF(F69="Scenario3PBT9",'Major retrofit'!$AE$20,"")))&amp;IF(F69="Scenario1PBT10",'Major retrofit'!$AF$20,IF(F69="Scenario2PBT10",'Major retrofit'!$AG$20,IF(F69="Scenario3PBT10",'Major retrofit'!$AH$20,"")))&amp;IF(F69="Scenario1PBT11",'Major retrofit'!$AI$20,IF(F69="Scenario2PBT11",'Major retrofit'!$AJ$20,IF(F69="Scenario3PBT11",'Major retrofit'!$AK$20,"")))&amp;IF(F69="Scenario1PBT12",'Major retrofit'!$AL$20,IF(F69="Scenario2PBT12",'Major retrofit'!$AM$20,IF(F69="Scenario3PBT12",'Major retrofit'!$AN$20,"")))&amp;IF(F69="Scenario1PBT13",'Major retrofit'!$AO$20,IF(F69="Scenario2PBT13",'Major retrofit'!$AP$20,IF(F69="Scenario3PBT13",'Major retrofit'!$AQ$20,"")))&amp;IF(F69="Scenario1PBT14",'Major retrofit'!$AR$20,IF(F69="Scenario2PBT14",'Major retrofit'!$AS$20,IF(F69="Scenario3PBT14",'Major retrofit'!$AT$20,"")))&amp;IF(F69="Scenario1PBT15",'Major retrofit'!$AU$20,IF(F69="Scenario2PBT15",'Major retrofit'!$AV$20,IF(F69="Scenario3PBT15",'Major retrofit'!$AW$20,"")))</f>
        <v/>
      </c>
      <c r="N69" s="118">
        <f t="shared" si="14"/>
        <v>0</v>
      </c>
      <c r="O69" s="206" t="str">
        <f>IF(F69="Scenario1PBT1",'Major retrofit'!$E$23,IF(F69="Scenario2PBT1",'Major retrofit'!$F$23,IF(F69="Scenario3PBT1",'Major retrofit'!$G$23,"")))&amp;IF(F69="Scenario1PBT2",'Major retrofit'!$H$23,IF(F69="Scenario2PBT2",'Major retrofit'!$I$23,IF(F69="Scenario3PBT2",'Major retrofit'!$J$23,"")))&amp;IF(F69="Scenario1PBT3",'Major retrofit'!$K$23,IF(F69="Scenario2PBT3",'Major retrofit'!$L$23,IF(F69="Scenario3PBT3",'Major retrofit'!$M$23,"")))&amp;IF(F69="Scenario1PBT4",'Major retrofit'!$N$23,IF(F69="Scenario2PBT4",'Major retrofit'!$O$23,IF(F69="Scenario3PBT4",'Major retrofit'!$P$23,"")))&amp;IF(F69="Scenario1PBT5",'Major retrofit'!$Q$23,IF(F69="Scenario2PBT5",'Major retrofit'!$R$23,IF(F69="Scenario3PBT5",'Major retrofit'!$S$23,"")))&amp;IF(F69="Scenario1PBT6",'Major retrofit'!$T$23,IF(F69="Scenario2PBT6",'Major retrofit'!$U$23,IF(F69="Scenario3PBT6",'Major retrofit'!$V$23,"")))&amp;IF(F69="Scenario1PBT7",'Major retrofit'!$W$23,IF(F69="Scenario2PBT7",'Major retrofit'!$X$23,IF(F69="Scenario3PBT7",'Major retrofit'!$Y$23,"")))&amp;IF(F69="Scenario1PBT8",'Major retrofit'!$Z$23,IF(F69="Scenario2PBT8",'Major retrofit'!$AA$23,IF(F69="Scenario3PBT8",'Major retrofit'!$AB$23,"")))&amp;IF(F69="Scenario1PBT9",'Major retrofit'!$AC$23,IF(F69="Scenario2PBT9",'Major retrofit'!$AD$23,IF(F69="Scenario3PBT9",'Major retrofit'!$AE$23,"")))&amp;IF(F69="Scenario1PBT10",'Major retrofit'!$AF$23,IF(F69="Scenario2PBT10",'Major retrofit'!$AG$23,IF(F69="Scenario3PBT10",'Major retrofit'!$AH$23,"")))&amp;IF(F69="Scenario1PBT11",'Major retrofit'!$AI$23,IF(F69="Scenario2PBT11",'Major retrofit'!$AJ$23,IF(F69="Scenario3PBT11",'Major retrofit'!$AK$23,"")))&amp;IF(F69="Scenario1PBT12",'Major retrofit'!$AL$23,IF(F69="Scenario2PBT12",'Major retrofit'!$AM$23,IF(F69="Scenario3PBT12",'Major retrofit'!$AN$23,"")))&amp;IF(F69="Scenario1PBT13",'Major retrofit'!$AO$23,IF(F69="Scenario2PBT13",'Major retrofit'!$AP$23,IF(F69="Scenario3PBT13",'Major retrofit'!$AQ$23,"")))&amp;IF(F69="Scenario1PBT14",'Major retrofit'!$AR$23,IF(F69="Scenario2PBT14",'Major retrofit'!$AS$23,IF(F69="Scenario3PBT14",'Major retrofit'!$AT$23,"")))&amp;IF(F69="Scenario1PBT15",'Major retrofit'!$AU$23,IF(F69="Scenario2PBT15",'Major retrofit'!$AV$23,IF(F69="Scenario3PBT15",'Major retrofit'!$AW$23,"")))</f>
        <v/>
      </c>
      <c r="P69" s="117">
        <f t="shared" si="15"/>
        <v>0</v>
      </c>
      <c r="Q69" s="117" t="str">
        <f>IF(F69="Scenario1PBT1",'Major retrofit'!$E$25,IF(F69="Scenario2PBT1",'Major retrofit'!$F$25,IF(F69="Scenario3PBT1",'Major retrofit'!$G$25,"")))&amp;IF(F69="Scenario1PBT2",'Major retrofit'!$H$25,IF(F69="Scenario2PBT2",'Major retrofit'!$I$25,IF(F69="Scenario3PBT2",'Major retrofit'!$J$25,"")))&amp;IF(F69="Scenario1PBT3",'Major retrofit'!$K$25,IF(F69="Scenario2PBT3",'Major retrofit'!$L$25,IF(F69="Scenario3PBT3",'Major retrofit'!$M$25,"")))&amp;IF(F69="Scenario1PBT4",'Major retrofit'!$N$25,IF(F69="Scenario2PBT4",'Major retrofit'!$O$25,IF(F69="Scenario3PBT4",'Major retrofit'!$P$25,"")))&amp;IF(F69="Scenario1PBT5",'Major retrofit'!$Q$25,IF(F69="Scenario2PBT5",'Major retrofit'!$R$25,IF(F69="Scenario3PBT5",'Major retrofit'!$S$25,"")))&amp;IF(F69="Scenario1PBT6",'Major retrofit'!$T$25,IF(F69="Scenario2PBT6",'Major retrofit'!$U$25,IF(F69="Scenario3PBT6",'Major retrofit'!$V$25,"")))&amp;IF(F69="Scenario1PBT7",'Major retrofit'!$W$25,IF(F69="Scenario2PBT7",'Major retrofit'!$X$25,IF(F69="Scenario3PBT7",'Major retrofit'!$Y$25,"")))&amp;IF(F69="Scenario1PBT8",'Major retrofit'!$Z$25,IF(F69="Scenario2PBT8",'Major retrofit'!$AA$25,IF(F69="Scenario3PBT8",'Major retrofit'!$AB$25,"")))&amp;IF(F69="Scenario1PBT9",'Major retrofit'!$AC$25,IF(F69="Scenario2PBT9",'Major retrofit'!$AD$25,IF(F69="Scenario3PBT9",'Major retrofit'!$AE$25,"")))&amp;IF(F69="Scenario1PBT10",'Major retrofit'!$AF$25,IF(F69="Scenario2PBT10",'Major retrofit'!$AG$25,IF(F69="Scenario3PBT10",'Major retrofit'!$AH$25,"")))&amp;IF(F69="Scenario1PBT11",'Major retrofit'!$AI$25,IF(F69="Scenario2PBT11",'Major retrofit'!$AJ$25,IF(F69="Scenario3PBT11",'Major retrofit'!$AK$25,"")))&amp;IF(F69="Scenario1PBT12",'Major retrofit'!$AL$25,IF(F69="Scenario2PBT12",'Major retrofit'!$AM$25,IF(F69="Scenario3PBT12",'Major retrofit'!$AN$25,"")))&amp;IF(F69="Scenario1PBT13",'Major retrofit'!$AO$25,IF(F69="Scenario2PBT13",'Major retrofit'!$AP$25,IF(F69="Scenario3PBT13",'Major retrofit'!$AQ$25,"")))&amp;IF(F69="Scenario1PBT14",'Major retrofit'!$AR$25,IF(F69="Scenario2PBT14",'Major retrofit'!$AS$25,IF(F69="Scenario3PBT14",'Major retrofit'!$AT$25,"")))&amp;IF(F69="Scenario1PBT15",'Major retrofit'!$AU$25,IF(F69="Scenario2PBT15",'Major retrofit'!$AV$25,IF(F69="Scenario3PBT15",'Major retrofit'!$AW$25,"")))</f>
        <v/>
      </c>
      <c r="R69" s="117">
        <f t="shared" si="16"/>
        <v>0</v>
      </c>
      <c r="S69" s="117" t="str">
        <f>IF(F69="Scenario1PBT1",'Major retrofit'!$E$27,IF(F69="Scenario2PBT1",'Major retrofit'!$F$27,IF(F69="Scenario3PBT1",'Major retrofit'!$G$27,"")))&amp;IF(F69="Scenario1PBT2",'Major retrofit'!$H$27,IF(F69="Scenario2PBT2",'Major retrofit'!$I$27,IF(F69="Scenario3PBT2",'Major retrofit'!$J$27,"")))&amp;IF(F69="Scenario1PBT3",'Major retrofit'!$K$27,IF(F69="Scenario2PBT3",'Major retrofit'!$L$27,IF(F69="Scenario3PBT3",'Major retrofit'!$M$27,"")))&amp;IF(F69="Scenario1PBT4",'Major retrofit'!$N$27,IF(F69="Scenario2PBT4",'Major retrofit'!$O$27,IF(F69="Scenario3PBT4",'Major retrofit'!$P$27,"")))&amp;IF(F69="Scenario1PBT5",'Major retrofit'!$Q$27,IF(F69="Scenario2PBT5",'Major retrofit'!$R$27,IF(F69="Scenario3PBT5",'Major retrofit'!$S$27,"")))&amp;IF(F69="Scenario1PBT6",'Major retrofit'!$T$27,IF(F69="Scenario2PBT6",'Major retrofit'!$U$27,IF(F69="Scenario3PBT6",'Major retrofit'!$V$27,"")))&amp;IF(F69="Scenario1PBT7",'Major retrofit'!$W$27,IF(F69="Scenario2PBT7",'Major retrofit'!$X$27,IF(F69="Scenario3PBT7",'Major retrofit'!$Y$27,"")))&amp;IF(F69="Scenario1PBT8",'Major retrofit'!$Z$27,IF(F69="Scenario2PBT8",'Major retrofit'!$AA$27,IF(F69="Scenario3PBT8",'Major retrofit'!$AB$27,"")))&amp;IF(F69="Scenario1PBT9",'Major retrofit'!$AC$27,IF(F69="Scenario2PBT9",'Major retrofit'!$AD$27,IF(F69="Scenario3PBT9",'Major retrofit'!$AE$27,"")))&amp;IF(F69="Scenario1PBT10",'Major retrofit'!$AF$27,IF(F69="Scenario2PBT10",'Major retrofit'!$AG$27,IF(F69="Scenario3PBT10",'Major retrofit'!$AH$27,"")))&amp;IF(F69="Scenario1PBT11",'Major retrofit'!$AI$27,IF(F69="Scenario2PBT11",'Major retrofit'!$AJ$27,IF(F69="Scenario3PBT11",'Major retrofit'!$AK$27,"")))&amp;IF(F69="Scenario1PBT12",'Major retrofit'!$AL$27,IF(F69="Scenario2PBT12",'Major retrofit'!$AM$27,IF(F69="Scenario3PBT12",'Major retrofit'!$AN$27,"")))&amp;IF(F69="Scenario1PBT13",'Major retrofit'!$AO$27,IF(F69="Scenario2PBT13",'Major retrofit'!$AP$27,IF(F69="Scenario3PBT13",'Major retrofit'!$AQ$27,"")))&amp;IF(F69="Scenario1PBT14",'Major retrofit'!$AR$27,IF(F69="Scenario2PBT14",'Major retrofit'!$AS$27,IF(F69="Scenario3PBT14",'Major retrofit'!$AT$27,"")))&amp;IF(F69="Scenario1PBT15",'Major retrofit'!$AU$27,IF(F69="Scenario2PBT15",'Major retrofit'!$AV$27,IF(F69="Scenario3PBT15",'Major retrofit'!$AW$27,"")))</f>
        <v/>
      </c>
      <c r="T69" s="207">
        <f t="shared" si="17"/>
        <v>0</v>
      </c>
      <c r="U69" s="206" t="str">
        <f>IF(F69="Scenario1PBT1",'Major retrofit'!$E$38,IF(F69="Scenario2PBT1",'Major retrofit'!$F$38,IF(F69="Scenario3PBT1",'Major retrofit'!$G$38,"")))&amp;IF(F69="Scenario1PBT2",'Major retrofit'!$H$38,IF(F69="Scenario2PBT2",'Major retrofit'!$I$38,IF(F69="Scenario3PBT2",'Major retrofit'!$J$38,"")))&amp;IF(F69="Scenario1PBT3",'Major retrofit'!$K$38,IF(F69="Scenario2PBT3",'Major retrofit'!$L$38,IF(F69="Scenario3PBT3",'Major retrofit'!$M$38,"")))&amp;IF(F69="Scenario1PBT4",'Major retrofit'!$N$38,IF(F69="Scenario2PBT4",'Major retrofit'!$O$38,IF(F69="Scenario3PBT4",'Major retrofit'!$P$38,"")))&amp;IF(F69="Scenario1PBT5",'Major retrofit'!$Q$38,IF(F69="Scenario2PBT5",'Major retrofit'!$R$38,IF(F69="Scenario3PBT5",'Major retrofit'!$S$38,"")))&amp;IF(F69="Scenario1PBT6",'Major retrofit'!$T$38,IF(F69="Scenario2PBT6",'Major retrofit'!$U$38,IF(F69="Scenario3PBT6",'Major retrofit'!$V$38,"")))&amp;IF(F69="Scenario1PBT7",'Major retrofit'!$W$38,IF(F69="Scenario2PBT7",'Major retrofit'!$X$38,IF(F69="Scenario3PBT7",'Major retrofit'!$Y$38,"")))&amp;IF(F69="Scenario1PBT8",'Major retrofit'!$Z$38,IF(F69="Scenario2PBT8",'Major retrofit'!$AA$38,IF(F69="Scenario3PBT8",'Major retrofit'!$AB$38,"")))&amp;IF(F69="Scenario1PBT9",'Major retrofit'!$AC$38,IF(F69="Scenario2PBT9",'Major retrofit'!$AD$38,IF(F69="Scenario3PBT9",'Major retrofit'!$AE$38,"")))&amp;IF(F69="Scenario1PBT10",'Major retrofit'!$AF$38,IF(F69="Scenario2PBT10",'Major retrofit'!$AG$38,IF(F69="Scenario3PBT10",'Major retrofit'!$AH$38,"")))&amp;IF(F69="Scenario1PBT11",'Major retrofit'!$AI$38,IF(F69="Scenario2PBT11",'Major retrofit'!$AJ$38,IF(F69="Scenario3PBT11",'Major retrofit'!$AK$38,"")))&amp;IF(F69="Scenario1PBT12",'Major retrofit'!$AL$38,IF(F69="Scenario2PBT12",'Major retrofit'!$AM$38,IF(F69="Scenario3PBT12",'Major retrofit'!$AN$38,"")))&amp;IF(F69="Scenario1PBT13",'Major retrofit'!$AO$38,IF(F69="Scenario2PBT13",'Major retrofit'!$AP$38,IF(F69="Scenario3PBT13",'Major retrofit'!$AQ$38,"")))&amp;IF(F69="Scenario1PBT14",'Major retrofit'!$AR$38,IF(F69="Scenario2PBT14",'Major retrofit'!$AS$38,IF(F69="Scenario3PBT14",'Major retrofit'!$AT$38,"")))&amp;IF(F69="Scenario1PBT15",'Major retrofit'!$AU$38,IF(F69="Scenario2PBT15",'Major retrofit'!$AV$38,IF(F69="Scenario3PBT15",'Major retrofit'!$AW$38,"")))</f>
        <v/>
      </c>
      <c r="V69" s="117">
        <f t="shared" si="18"/>
        <v>0</v>
      </c>
      <c r="W69" s="117" t="str">
        <f>IF(F69="Scenario1PBT1",'Major retrofit'!$E$40,IF(F69="Scenario2PBT1",'Major retrofit'!$F$40,IF(F69="Scenario3PBT1",'Major retrofit'!$G$40,"")))&amp;IF(F69="Scenario1PBT2",'Major retrofit'!$H$40,IF(F69="Scenario2PBT2",'Major retrofit'!$I$40,IF(F69="Scenario3PBT2",'Major retrofit'!$J$40,"")))&amp;IF(F69="Scenario1PBT3",'Major retrofit'!$K$40,IF(F69="Scenario2PBT3",'Major retrofit'!$L$40,IF(F69="Scenario3PBT3",'Major retrofit'!$M$40,"")))&amp;IF(F69="Scenario1PBT4",'Major retrofit'!$N$40,IF(F69="Scenario2PBT4",'Major retrofit'!$O$40,IF(F69="Scenario3PBT4",'Major retrofit'!$P$40,"")))&amp;IF(F69="Scenario1PBT5",'Major retrofit'!$Q$40,IF(F69="Scenario2PBT5",'Major retrofit'!$R$40,IF(F69="Scenario3PBT5",'Major retrofit'!$S$40,"")))&amp;IF(F69="Scenario1PBT6",'Major retrofit'!$T$40,IF(F69="Scenario2PBT6",'Major retrofit'!$U$40,IF(F69="Scenario3PBT6",'Major retrofit'!$V$40,"")))&amp;IF(F69="Scenario1PBT7",'Major retrofit'!$W$40,IF(F69="Scenario2PBT7",'Major retrofit'!$X$40,IF(F69="Scenario3PBT7",'Major retrofit'!$Y$40,"")))&amp;IF(F69="Scenario1PBT8",'Major retrofit'!$Z$40,IF(F69="Scenario2PBT8",'Major retrofit'!$AA$40,IF(F69="Scenario3PBT8",'Major retrofit'!$AB$40,"")))&amp;IF(F69="Scenario1PBT9",'Major retrofit'!$AC$40,IF(F69="Scenario2PBT9",'Major retrofit'!$AD$40,IF(F69="Scenario3PBT9",'Major retrofit'!$AE$40,"")))&amp;IF(F69="Scenario1PBT10",'Major retrofit'!$AF$40,IF(F69="Scenario2PBT10",'Major retrofit'!$AG$40,IF(F69="Scenario3PBT10",'Major retrofit'!$AH$40,"")))&amp;IF(F69="Scenario1PBT11",'Major retrofit'!$AI$40,IF(F69="Scenario2PBT11",'Major retrofit'!$AJ$40,IF(F69="Scenario3PBT11",'Major retrofit'!$AK$40,"")))&amp;IF(F69="Scenario1PBT12",'Major retrofit'!$AL$40,IF(F69="Scenario2PBT12",'Major retrofit'!$AM$40,IF(F69="Scenario3PBT12",'Major retrofit'!$AN$40,"")))&amp;IF(F69="Scenario1PBT13",'Major retrofit'!$AO$40,IF(F69="Scenario2PBT13",'Major retrofit'!$AP$40,IF(F69="Scenario3PBT13",'Major retrofit'!$AQ$40,"")))&amp;IF(F69="Scenario1PBT14",'Major retrofit'!$AR$40,IF(F69="Scenario2PBT14",'Major retrofit'!$AS$40,IF(F69="Scenario3PBT14",'Major retrofit'!$AT$40,"")))&amp;IF(F69="Scenario1PBT15",'Major retrofit'!$AU$40,IF(F69="Scenario2PBT15",'Major retrofit'!$AV$40,IF(F69="Scenario3PBT15",'Major retrofit'!$AW$40,"")))</f>
        <v/>
      </c>
      <c r="X69" s="117">
        <f t="shared" si="19"/>
        <v>0</v>
      </c>
      <c r="Y69" s="117" t="str">
        <f>IF(F69="Scenario1PBT1",'Major retrofit'!$E$42,IF(F69="Scenario2PBT1",'Major retrofit'!$F$42,IF(F69="Scenario3PBT1",'Major retrofit'!$G$42,"")))&amp;IF(F69="Scenario1PBT2",'Major retrofit'!$H$42,IF(F69="Scenario2PBT2",'Major retrofit'!$I$42,IF(F69="Scenario3PBT2",'Major retrofit'!$J$42,"")))&amp;IF(F69="Scenario1PBT3",'Major retrofit'!$K$42,IF(F69="Scenario2PBT3",'Major retrofit'!$L$42,IF(F69="Scenario3PBT3",'Major retrofit'!$M$42,"")))&amp;IF(F69="Scenario1PBT4",'Major retrofit'!$N$42,IF(F69="Scenario2PBT4",'Major retrofit'!$O$42,IF(F69="Scenario3PBT4",'Major retrofit'!$P$42,"")))&amp;IF(F69="Scenario1PBT5",'Major retrofit'!$Q$42,IF(F69="Scenario2PBT5",'Major retrofit'!$R$42,IF(F69="Scenario3PBT5",'Major retrofit'!$S$42,"")))&amp;IF(F69="Scenario1PBT6",'Major retrofit'!$T$42,IF(F69="Scenario2PBT6",'Major retrofit'!$U$42,IF(F69="Scenario3PBT6",'Major retrofit'!$V$42,"")))&amp;IF(F69="Scenario1PBT7",'Major retrofit'!$W$42,IF(F69="Scenario2PBT7",'Major retrofit'!$X$42,IF(F69="Scenario3PBT7",'Major retrofit'!$Y$42,"")))&amp;IF(F69="Scenario1PBT8",'Major retrofit'!$Z$42,IF(F69="Scenario2PBT8",'Major retrofit'!$AA$42,IF(F69="Scenario3PBT8",'Major retrofit'!$AB$42,"")))&amp;IF(F69="Scenario1PBT9",'Major retrofit'!$AC$42,IF(F69="Scenario2PBT9",'Major retrofit'!$AD$42,IF(F69="Scenario3PBT9",'Major retrofit'!$AE$42,"")))&amp;IF(F69="Scenario1PBT10",'Major retrofit'!$AF$42,IF(F69="Scenario2PBT10",'Major retrofit'!$AG$42,IF(F69="Scenario3PBT10",'Major retrofit'!$AH$42,"")))&amp;IF(F69="Scenario1PBT11",'Major retrofit'!$AI$42,IF(F69="Scenario2PBT11",'Major retrofit'!$AJ$42,IF(F69="Scenario3PBT11",'Major retrofit'!$AK$42,"")))&amp;IF(F69="Scenario1PBT12",'Major retrofit'!$AL$42,IF(F69="Scenario2PBT12",'Major retrofit'!$AM$42,IF(F69="Scenario3PBT12",'Major retrofit'!$AN$42,"")))&amp;IF(F69="Scenario1PBT13",'Major retrofit'!$AO$42,IF(F69="Scenario2PBT13",'Major retrofit'!$AP$42,IF(F69="Scenario3PBT13",'Major retrofit'!$AQ$42,"")))&amp;IF(F69="Scenario1PBT14",'Major retrofit'!$AR$42,IF(F69="Scenario2PBT14",'Major retrofit'!$AS$42,IF(F69="Scenario3PBT14",'Major retrofit'!$AT$42,"")))&amp;IF(F69="Scenario1PBT15",'Major retrofit'!$AU$42,IF(F69="Scenario2PBT15",'Major retrofit'!$AV$42,IF(F69="Scenario3PBT15",'Major retrofit'!$AW$42,"")))</f>
        <v/>
      </c>
      <c r="Z69" s="117">
        <f t="shared" si="20"/>
        <v>0</v>
      </c>
      <c r="AA69" s="178" t="str">
        <f>IF(F69="Scenario1PBT1",'Major retrofit'!$E$101,IF(F69="Scenario2PBT1",'Major retrofit'!$F$101,IF(F69="Scenario3PBT1",'Major retrofit'!$G$101,"")))&amp;IF(F69="Scenario1PBT2",'Major retrofit'!$H$101,IF(F69="Scenario2PBT2",'Major retrofit'!$I$101,IF(F69="Scenario3PBT2",'Major retrofit'!$J$101,"")))&amp;IF(F69="Scenario1PBT3",'Major retrofit'!$K$101,IF(F69="Scenario2PBT3",'Major retrofit'!$L$101,IF(F69="Scenario3PBT3",'Major retrofit'!$M$101,"")))&amp;IF(F69="Scenario1PBT4",'Major retrofit'!$N$101,IF(F69="Scenario2PBT4",'Major retrofit'!$O$101,IF(F69="Scenario3PBT4",'Major retrofit'!$P$101,"")))&amp;IF(F69="Scenario1PBT5",'Major retrofit'!$Q$101,IF(F69="Scenario2PBT5",'Major retrofit'!$R$101,IF(F69="Scenario3PBT5",'Major retrofit'!$S$101,"")))&amp;IF(F69="Scenario1PBT6",'Major retrofit'!$T$101,IF(F69="Scenario2PBT6",'Major retrofit'!$U$101,IF(F69="Scenario3PBT6",'Major retrofit'!$V$101,"")))&amp;IF(F69="Scenario1PBT7",'Major retrofit'!$W$101,IF(F69="Scenario2PBT7",'Major retrofit'!$X$101,IF(F69="Scenario3PBT7",'Major retrofit'!$Y$101,"")))&amp;IF(F69="Scenario1PBT8",'Major retrofit'!$Z$101,IF(F69="Scenario2PBT8",'Major retrofit'!$AA$101,IF(F69="Scenario3PBT8",'Major retrofit'!$AB$101,"")))&amp;IF(F69="Scenario1PBT9",'Major retrofit'!$AC$101,IF(F69="Scenario2PBT9",'Major retrofit'!$AD$101,IF(F69="Scenario3PBT9",'Major retrofit'!$AE$101,"")))&amp;IF(F69="Scenario1PBT10",'Major retrofit'!$AF$101,IF(F69="Scenario2PBT10",'Major retrofit'!$AG$101,IF(F69="Scenario3PBT10",'Major retrofit'!$AH$101,"")))&amp;IF(F69="Scenario1PBT11",'Major retrofit'!$AI$101,IF(F69="Scenario2PBT11",'Major retrofit'!$AJ$101,IF(F69="Scenario3PBT11",'Major retrofit'!$AK$101,"")))&amp;IF(F69="Scenario1PBT12",'Major retrofit'!$AL$101,IF(F69="Scenario2PBT12",'Major retrofit'!$AM$101,IF(F69="Scenario3PBT12",'Major retrofit'!$AN$101,"")))&amp;IF(F69="Scenario1PBT13",'Major retrofit'!$AO$101,IF(F69="Scenario2PBT13",'Major retrofit'!$AP$101,IF(F69="Scenario3PBT13",'Major retrofit'!$AQ$101,"")))&amp;IF(F69="Scenario1PBT14",'Major retrofit'!$AR$101,IF(F69="Scenario2PBT14",'Major retrofit'!$AS$101,IF(F69="Scenario3PBT14",'Major retrofit'!$AT$101,"")))&amp;IF(F69="Scenario1PBT15",'Major retrofit'!$AU$101,IF(F69="Scenario2PBT15",'Major retrofit'!$AV$101,IF(F69="Scenario3PBT15",'Major retrofit'!$AW$101,"")))</f>
        <v/>
      </c>
      <c r="AB69" s="179">
        <f t="shared" si="21"/>
        <v>0</v>
      </c>
      <c r="AC69" s="208">
        <f>IFERROR('Projection_Base-case'!G69-G69,0)</f>
        <v>0</v>
      </c>
      <c r="AD69" s="117">
        <f t="shared" si="24"/>
        <v>0</v>
      </c>
      <c r="AE69" s="117">
        <f>IFERROR(100*AC69/'Projection_Base-case'!G69,0)</f>
        <v>0</v>
      </c>
      <c r="AF69" s="117">
        <f>IFERROR('Projection_Base-case'!I69-I69,0)</f>
        <v>0</v>
      </c>
      <c r="AG69" s="117">
        <f t="shared" si="25"/>
        <v>0</v>
      </c>
      <c r="AH69" s="117">
        <f>IFERROR(100*AF69/'Projection_Base-case'!I69,0)</f>
        <v>0</v>
      </c>
      <c r="AI69" s="117">
        <f>IFERROR('Projection_Base-case'!K69-K69,0)</f>
        <v>0</v>
      </c>
      <c r="AJ69" s="117">
        <f t="shared" si="26"/>
        <v>0</v>
      </c>
      <c r="AK69" s="117">
        <f>IFERROR(100*AI69/'Projection_Base-case'!K69,0)</f>
        <v>0</v>
      </c>
      <c r="AL69" s="117">
        <f>IFERROR(M69-'Projection_Base-case'!M69,0)</f>
        <v>0</v>
      </c>
      <c r="AM69" s="117">
        <f t="shared" si="27"/>
        <v>0</v>
      </c>
      <c r="AN69" s="179">
        <f>IFERROR(IF('Projection_Base-case'!N69&gt;0,100*AM69/'Projection_Base-case'!N69,100*AM69/N69),0)</f>
        <v>0</v>
      </c>
      <c r="AO69" s="206">
        <f>IFERROR('Projection_Base-case'!O69-O69,0)</f>
        <v>0</v>
      </c>
      <c r="AP69" s="117">
        <f t="shared" si="28"/>
        <v>0</v>
      </c>
      <c r="AQ69" s="117">
        <f>IFERROR(100*AO69/'Projection_Base-case'!O69,0)</f>
        <v>0</v>
      </c>
      <c r="AR69" s="117">
        <f>IFERROR('Projection_Base-case'!Q69-Q69,0)</f>
        <v>0</v>
      </c>
      <c r="AS69" s="117">
        <f t="shared" si="29"/>
        <v>0</v>
      </c>
      <c r="AT69" s="117">
        <f>IFERROR(100*AR69/'Projection_Base-case'!Q69,0)</f>
        <v>0</v>
      </c>
      <c r="AU69" s="117">
        <f>IFERROR('Projection_Base-case'!S69-S69,0)</f>
        <v>0</v>
      </c>
      <c r="AV69" s="117">
        <f t="shared" si="30"/>
        <v>0</v>
      </c>
      <c r="AW69" s="118">
        <f>IFERROR(100*AU69/'Projection_Base-case'!S69,0)</f>
        <v>0</v>
      </c>
      <c r="AX69" s="206">
        <f>IFERROR('Projection_Base-case'!U69-U69,0)</f>
        <v>0</v>
      </c>
      <c r="AY69" s="117">
        <f t="shared" si="31"/>
        <v>0</v>
      </c>
      <c r="AZ69" s="117">
        <f>IFERROR(100*AX69/'Projection_Base-case'!U69,0)</f>
        <v>0</v>
      </c>
      <c r="BA69" s="117">
        <f>IFERROR('Projection_Base-case'!W69-W69,0)</f>
        <v>0</v>
      </c>
      <c r="BB69" s="117">
        <f t="shared" si="32"/>
        <v>0</v>
      </c>
      <c r="BC69" s="117">
        <f>IFERROR(100*BA69/'Projection_Base-case'!W69,0)</f>
        <v>0</v>
      </c>
      <c r="BD69" s="117">
        <f>IFERROR('Projection_Base-case'!Y69-Y69,0)</f>
        <v>0</v>
      </c>
      <c r="BE69" s="117">
        <f t="shared" si="33"/>
        <v>0</v>
      </c>
      <c r="BF69" s="117">
        <f>IFERROR(100*BD69/'Projection_Base-case'!Y69,0)</f>
        <v>0</v>
      </c>
      <c r="BG69" s="178">
        <f t="shared" si="22"/>
        <v>0</v>
      </c>
      <c r="BH69" s="179">
        <f t="shared" si="23"/>
        <v>0</v>
      </c>
    </row>
    <row r="70" spans="1:60" ht="15" thickBot="1">
      <c r="A70" s="205">
        <v>65</v>
      </c>
      <c r="B70" s="119">
        <f>IF('Projection_Base-case'!B70&lt;&gt;"",'Projection_Base-case'!B70,0)</f>
        <v>0</v>
      </c>
      <c r="C70" s="119">
        <f>IF('Projection_Base-case'!C70&lt;&gt;"",'Projection_Base-case'!C70,0)</f>
        <v>0</v>
      </c>
      <c r="D70" s="119">
        <f>IF('Projection_Base-case'!D70&lt;&gt;"",'Projection_Base-case'!D70,0)</f>
        <v>0</v>
      </c>
      <c r="E70" s="263" t="str">
        <f>IF(AND('Résultats major'!$AC$3="OUI",'Résultats major'!E69&lt;&gt;""),'Résultats major'!E69,IF(OR(D70="PBT1",D70="PBT2",D70="PBT3",D70="PBT4",D70="PBT5",D70="PBT6",D70="PBT7",D70="PBT8",D70="PBT10"),"Scenario1",IF(D70="PBT9","Scenario2","")))</f>
        <v/>
      </c>
      <c r="F70" s="202" t="str">
        <f t="shared" si="10"/>
        <v>0</v>
      </c>
      <c r="G70" s="177" t="str">
        <f>IF(F70="Scenario1PBT1",'Major retrofit'!$E$6,IF(F70="Scenario2PBT1",'Major retrofit'!$F$6,IF(F70="Scenario3PBT1",'Major retrofit'!$G$6,"")))&amp;IF(F70="Scenario1PBT2",'Major retrofit'!$H$6,IF(F70="Scenario2PBT2",'Major retrofit'!$I$6,IF(F70="Scenario3PBT2",'Major retrofit'!$J$6,"")))&amp;IF(F70="Scenario1PBT3",'Major retrofit'!$K$6,IF(F70="Scenario2PBT3",'Major retrofit'!$L$6,IF(F70="Scenario3PBT3",'Major retrofit'!$M$6,"")))&amp;IF(F70="Scenario1PBT4",'Major retrofit'!$N$6,IF(F70="Scenario2PBT4",'Major retrofit'!$O$6,IF(F70="Scenario3PBT4",'Major retrofit'!$P$6,"")))&amp;IF(F70="Scenario1PBT5",'Major retrofit'!$Q$6,IF(F70="Scenario2PBT5",'Major retrofit'!$R$6,IF(F70="Scenario3PBT5",'Major retrofit'!$S$6,"")))&amp;IF(F70="Scenario1PBT6",'Major retrofit'!$T$6,IF(F70="Scenario2PBT6",'Major retrofit'!$U$6,IF(F70="Scenario3PBT6",'Major retrofit'!$V$6,"")))&amp;IF(F70="Scenario1PBT7",'Major retrofit'!$W$6,IF(F70="Scenario2PBT7",'Major retrofit'!$X$6,IF(F70="Scenario3PBT7",'Major retrofit'!$Y$6,"")))&amp;IF(F70="Scenario1PBT8",'Major retrofit'!$Z$6,IF(F70="Scenario2PBT8",'Major retrofit'!$AA$6,IF(F70="Scenario3PBT8",'Major retrofit'!$AB$6,"")))&amp;IF(F70="Scenario1PBT9",'Major retrofit'!$AC$6,IF(F70="Scenario2PBT9",'Major retrofit'!$AD$6,IF(F70="Scenario3PBT9",'Major retrofit'!$AE$6,"")))&amp;IF(F70="Scenario1PBT10",'Major retrofit'!$AF$6,IF(F70="Scenario2PBT10",'Major retrofit'!$AG$6,IF(F70="Scenario3PBT10",'Major retrofit'!$AH$6,"")))&amp;IF(F70="Scenario1PBT11",'Major retrofit'!$AI$6,IF(F70="Scenario2PBT11",'Major retrofit'!$AJ$6,IF(F70="Scenario3PBT11",'Major retrofit'!$AK$6,"")))&amp;IF(F70="Scenario1PBT12",'Major retrofit'!$AL$6,IF(F70="Scenario2PBT12",'Major retrofit'!$AM$6,IF(F70="Scenario3PBT12",'Major retrofit'!$AN$6,"")))&amp;IF(F70="Scenario1PBT13",'Major retrofit'!$AO$6,IF(F70="Scenario2PBT13",'Major retrofit'!$AP$6,IF(F70="Scenario3PBT13",'Major retrofit'!$AQ$6,"")))&amp;IF(F70="Scenario1PBT14",'Major retrofit'!$AR$6,IF(F70="Scenario2PBT14",'Major retrofit'!$AS$6,IF(F70="Scenario3PBT14",'Major retrofit'!$AT$6,"")))&amp;IF(F70="Scenario1PBT15",'Major retrofit'!$AU$6,IF(F70="Scenario2PBT15",'Major retrofit'!$AV$6,IF(F70="Scenario3PBT15",'Major retrofit'!$AW$6,"")))</f>
        <v/>
      </c>
      <c r="H70" s="117">
        <f t="shared" si="11"/>
        <v>0</v>
      </c>
      <c r="I70" s="178" t="str">
        <f>IF(F70="Scenario1PBT1",'Major retrofit'!$E$16,IF(F70="Scenario2PBT1",'Major retrofit'!$F$16,IF(F70="Scenario3PBT1",'Major retrofit'!$G$16,"")))&amp;IF(F70="Scenario1PBT2",'Major retrofit'!$H$16,IF(F70="Scenario2PBT2",'Major retrofit'!$I$16,IF(F70="Scenario3PBT2",'Major retrofit'!$J$16,"")))&amp;IF(F70="Scenario1PBT3",'Major retrofit'!$K$16,IF(F70="Scenario2PBT3",'Major retrofit'!$L$16,IF(F70="Scenario3PBT3",'Major retrofit'!$M$16,"")))&amp;IF(F70="Scenario1PBT4",'Major retrofit'!$N$16,IF(F70="Scenario2PBT4",'Major retrofit'!$O$16,IF(F70="Scenario3PBT4",'Major retrofit'!$P$16,"")))&amp;IF(F70="Scenario1PBT5",'Major retrofit'!$Q$16,IF(F70="Scenario2PBT5",'Major retrofit'!$R$16,IF(F70="Scenario3PBT5",'Major retrofit'!$S$16,"")))&amp;IF(F70="Scenario1PBT6",'Major retrofit'!$T$16,IF(F70="Scenario2PBT6",'Major retrofit'!$U$16,IF(F70="Scenario3PBT6",'Major retrofit'!$V$16,"")))&amp;IF(F70="Scenario1PBT7",'Major retrofit'!$W$16,IF(F70="Scenario2PBT7",'Major retrofit'!$X$16,IF(F70="Scenario3PBT7",'Major retrofit'!$Y$16,"")))&amp;IF(F70="Scenario1PBT8",'Major retrofit'!$Z$16,IF(F70="Scenario2PBT8",'Major retrofit'!$AA$16,IF(F70="Scenario3PBT8",'Major retrofit'!$AB$16,"")))&amp;IF(F70="Scenario1PBT9",'Major retrofit'!$AC$16,IF(F70="Scenario2PBT9",'Major retrofit'!$AD$16,IF(F70="Scenario3PBT9",'Major retrofit'!$AE$16,"")))&amp;IF(F70="Scenario1PBT10",'Major retrofit'!$AF$16,IF(F70="Scenario2PBT10",'Major retrofit'!$AG$16,IF(F70="Scenario3PBT10",'Major retrofit'!$AH$16,"")))&amp;IF(F70="Scenario1PBT11",'Major retrofit'!$AI$16,IF(F70="Scenario2PBT11",'Major retrofit'!$AJ$16,IF(F70="Scenario3PBT11",'Major retrofit'!$AK$16,"")))&amp;IF(F70="Scenario1PBT12",'Major retrofit'!$AL$16,IF(F70="Scenario2PBT12",'Major retrofit'!$AM$16,IF(F70="Scenario3PBT12",'Major retrofit'!$AN$16,"")))&amp;IF(F70="Scenario1PBT13",'Major retrofit'!$AO$16,IF(F70="Scenario2PBT13",'Major retrofit'!$AP$16,IF(F70="Scenario3PBT13",'Major retrofit'!$AQ$16,"")))&amp;IF(F70="Scenario1PBT14",'Major retrofit'!$AR$16,IF(F70="Scenario2PBT14",'Major retrofit'!$AS$16,IF(F70="Scenario3PBT14",'Major retrofit'!$AT$16,"")))&amp;IF(F70="Scenario1PBT15",'Major retrofit'!$AU$16,IF(F70="Scenario2PBT15",'Major retrofit'!$AV$16,IF(F70="Scenario3PBT15",'Major retrofit'!$AW$16,"")))</f>
        <v/>
      </c>
      <c r="J70" s="117">
        <f t="shared" si="12"/>
        <v>0</v>
      </c>
      <c r="K70" s="117" t="str">
        <f>IF(F70="Scenario1PBT1",'Major retrofit'!$E$18,IF(F70="Scenario2PBT1",'Major retrofit'!$F$18,IF(F70="Scenario3PBT1",'Major retrofit'!$G$18,"")))&amp;IF(F70="Scenario1PBT2",'Major retrofit'!$H$18,IF(F70="Scenario2PBT2",'Major retrofit'!$I$18,IF(F70="Scenario3PBT2",'Major retrofit'!$J$18,"")))&amp;IF(F70="Scenario1PBT3",'Major retrofit'!$K$18,IF(F70="Scenario2PBT3",'Major retrofit'!$L$18,IF(F70="Scenario3PBT3",'Major retrofit'!$M$18,"")))&amp;IF(F70="Scenario1PBT4",'Major retrofit'!$N$18,IF(F70="Scenario2PBT4",'Major retrofit'!$O$18,IF(F70="Scenario3PBT4",'Major retrofit'!$P$18,"")))&amp;IF(F70="Scenario1PBT5",'Major retrofit'!$Q$18,IF(F70="Scenario2PBT5",'Major retrofit'!$R$18,IF(F70="Scenario3PBT5",'Major retrofit'!$S$18,"")))&amp;IF(F70="Scenario1PBT6",'Major retrofit'!$T$18,IF(F70="Scenario2PBT6",'Major retrofit'!$U$18,IF(F70="Scenario3PBT6",'Major retrofit'!$V$18,"")))&amp;IF(F70="Scenario1PBT7",'Major retrofit'!$W$18,IF(F70="Scenario2PBT7",'Major retrofit'!$X$18,IF(F70="Scenario3PBT7",'Major retrofit'!$Y$18,"")))&amp;IF(F70="Scenario1PBT8",'Major retrofit'!$Z$18,IF(F70="Scenario2PBT8",'Major retrofit'!$AA$18,IF(F70="Scenario3PBT8",'Major retrofit'!$AB$18,"")))&amp;IF(F70="Scenario1PBT9",'Major retrofit'!$AC$18,IF(F70="Scenario2PBT9",'Major retrofit'!$AD$18,IF(F70="Scenario3PBT9",'Major retrofit'!$AE$18,"")))&amp;IF(F70="Scenario1PBT10",'Major retrofit'!$AF$18,IF(F70="Scenario2PBT10",'Major retrofit'!$AG$18,IF(F70="Scenario3PBT10",'Major retrofit'!$AH$18,"")))&amp;IF(F70="Scenario1PBT11",'Major retrofit'!$AI$18,IF(F70="Scenario2PBT11",'Major retrofit'!$AJ$18,IF(F70="Scenario3PBT11",'Major retrofit'!$AK$18,"")))&amp;IF(F70="Scenario1PBT12",'Major retrofit'!$AL$18,IF(F70="Scenario2PBT12",'Major retrofit'!$AM$18,IF(F70="Scenario3PBT12",'Major retrofit'!$AN$18,"")))&amp;IF(F70="Scenario1PBT13",'Major retrofit'!$AO$18,IF(F70="Scenario2PBT13",'Major retrofit'!$AP$18,IF(F70="Scenario3PBT13",'Major retrofit'!$AQ$18,"")))&amp;IF(F70="Scenario1PBT14",'Major retrofit'!$AR$18,IF(F70="Scenario2PBT14",'Major retrofit'!$AS$18,IF(F70="Scenario3PBT14",'Major retrofit'!$AT$18,"")))&amp;IF(F70="Scenario1PBT15",'Major retrofit'!$AU$18,IF(F70="Scenario2PBT15",'Major retrofit'!$AV$18,IF(F70="Scenario3PBT15",'Major retrofit'!$AW$18,"")))</f>
        <v/>
      </c>
      <c r="L70" s="117">
        <f t="shared" si="13"/>
        <v>0</v>
      </c>
      <c r="M70" s="117" t="str">
        <f>IF(F70="Scenario1PBT1",'Major retrofit'!$E$20,IF(F70="Scenario2PBT1",'Major retrofit'!$F$20,IF(F70="Scenario3PBT1",'Major retrofit'!$G$20,"")))&amp;IF(F70="Scenario1PBT2",'Major retrofit'!$H$20,IF(F70="Scenario2PBT2",'Major retrofit'!$I$20,IF(F70="Scenario3PBT2",'Major retrofit'!$J$20,"")))&amp;IF(F70="Scenario1PBT3",'Major retrofit'!$K$20,IF(F70="Scenario2PBT3",'Major retrofit'!$L$20,IF(F70="Scenario3PBT3",'Major retrofit'!$M$20,"")))&amp;IF(F70="Scenario1PBT4",'Major retrofit'!$N$20,IF(F70="Scenario2PBT4",'Major retrofit'!$O$20,IF(F70="Scenario3PBT4",'Major retrofit'!$P$20,"")))&amp;IF(F70="Scenario1PBT5",'Major retrofit'!$Q$20,IF(F70="Scenario2PBT5",'Major retrofit'!$R$20,IF(F70="Scenario3PBT5",'Major retrofit'!$S$20,"")))&amp;IF(F70="Scenario1PBT6",'Major retrofit'!$T$20,IF(F70="Scenario2PBT6",'Major retrofit'!$U$20,IF(F70="Scenario3PBT6",'Major retrofit'!$V$20,"")))&amp;IF(F70="Scenario1PBT7",'Major retrofit'!$W$20,IF(F70="Scenario2PBT7",'Major retrofit'!$X$20,IF(F70="Scenario3PBT7",'Major retrofit'!$Y$20,"")))&amp;IF(F70="Scenario1PBT8",'Major retrofit'!$Z$20,IF(F70="Scenario2PBT8",'Major retrofit'!$AA$20,IF(F70="Scenario3PBT8",'Major retrofit'!$AB$20,"")))&amp;IF(F70="Scenario1PBT9",'Major retrofit'!$AC$20,IF(F70="Scenario2PBT9",'Major retrofit'!$AD$20,IF(F70="Scenario3PBT9",'Major retrofit'!$AE$20,"")))&amp;IF(F70="Scenario1PBT10",'Major retrofit'!$AF$20,IF(F70="Scenario2PBT10",'Major retrofit'!$AG$20,IF(F70="Scenario3PBT10",'Major retrofit'!$AH$20,"")))&amp;IF(F70="Scenario1PBT11",'Major retrofit'!$AI$20,IF(F70="Scenario2PBT11",'Major retrofit'!$AJ$20,IF(F70="Scenario3PBT11",'Major retrofit'!$AK$20,"")))&amp;IF(F70="Scenario1PBT12",'Major retrofit'!$AL$20,IF(F70="Scenario2PBT12",'Major retrofit'!$AM$20,IF(F70="Scenario3PBT12",'Major retrofit'!$AN$20,"")))&amp;IF(F70="Scenario1PBT13",'Major retrofit'!$AO$20,IF(F70="Scenario2PBT13",'Major retrofit'!$AP$20,IF(F70="Scenario3PBT13",'Major retrofit'!$AQ$20,"")))&amp;IF(F70="Scenario1PBT14",'Major retrofit'!$AR$20,IF(F70="Scenario2PBT14",'Major retrofit'!$AS$20,IF(F70="Scenario3PBT14",'Major retrofit'!$AT$20,"")))&amp;IF(F70="Scenario1PBT15",'Major retrofit'!$AU$20,IF(F70="Scenario2PBT15",'Major retrofit'!$AV$20,IF(F70="Scenario3PBT15",'Major retrofit'!$AW$20,"")))</f>
        <v/>
      </c>
      <c r="N70" s="118">
        <f t="shared" si="14"/>
        <v>0</v>
      </c>
      <c r="O70" s="206" t="str">
        <f>IF(F70="Scenario1PBT1",'Major retrofit'!$E$23,IF(F70="Scenario2PBT1",'Major retrofit'!$F$23,IF(F70="Scenario3PBT1",'Major retrofit'!$G$23,"")))&amp;IF(F70="Scenario1PBT2",'Major retrofit'!$H$23,IF(F70="Scenario2PBT2",'Major retrofit'!$I$23,IF(F70="Scenario3PBT2",'Major retrofit'!$J$23,"")))&amp;IF(F70="Scenario1PBT3",'Major retrofit'!$K$23,IF(F70="Scenario2PBT3",'Major retrofit'!$L$23,IF(F70="Scenario3PBT3",'Major retrofit'!$M$23,"")))&amp;IF(F70="Scenario1PBT4",'Major retrofit'!$N$23,IF(F70="Scenario2PBT4",'Major retrofit'!$O$23,IF(F70="Scenario3PBT4",'Major retrofit'!$P$23,"")))&amp;IF(F70="Scenario1PBT5",'Major retrofit'!$Q$23,IF(F70="Scenario2PBT5",'Major retrofit'!$R$23,IF(F70="Scenario3PBT5",'Major retrofit'!$S$23,"")))&amp;IF(F70="Scenario1PBT6",'Major retrofit'!$T$23,IF(F70="Scenario2PBT6",'Major retrofit'!$U$23,IF(F70="Scenario3PBT6",'Major retrofit'!$V$23,"")))&amp;IF(F70="Scenario1PBT7",'Major retrofit'!$W$23,IF(F70="Scenario2PBT7",'Major retrofit'!$X$23,IF(F70="Scenario3PBT7",'Major retrofit'!$Y$23,"")))&amp;IF(F70="Scenario1PBT8",'Major retrofit'!$Z$23,IF(F70="Scenario2PBT8",'Major retrofit'!$AA$23,IF(F70="Scenario3PBT8",'Major retrofit'!$AB$23,"")))&amp;IF(F70="Scenario1PBT9",'Major retrofit'!$AC$23,IF(F70="Scenario2PBT9",'Major retrofit'!$AD$23,IF(F70="Scenario3PBT9",'Major retrofit'!$AE$23,"")))&amp;IF(F70="Scenario1PBT10",'Major retrofit'!$AF$23,IF(F70="Scenario2PBT10",'Major retrofit'!$AG$23,IF(F70="Scenario3PBT10",'Major retrofit'!$AH$23,"")))&amp;IF(F70="Scenario1PBT11",'Major retrofit'!$AI$23,IF(F70="Scenario2PBT11",'Major retrofit'!$AJ$23,IF(F70="Scenario3PBT11",'Major retrofit'!$AK$23,"")))&amp;IF(F70="Scenario1PBT12",'Major retrofit'!$AL$23,IF(F70="Scenario2PBT12",'Major retrofit'!$AM$23,IF(F70="Scenario3PBT12",'Major retrofit'!$AN$23,"")))&amp;IF(F70="Scenario1PBT13",'Major retrofit'!$AO$23,IF(F70="Scenario2PBT13",'Major retrofit'!$AP$23,IF(F70="Scenario3PBT13",'Major retrofit'!$AQ$23,"")))&amp;IF(F70="Scenario1PBT14",'Major retrofit'!$AR$23,IF(F70="Scenario2PBT14",'Major retrofit'!$AS$23,IF(F70="Scenario3PBT14",'Major retrofit'!$AT$23,"")))&amp;IF(F70="Scenario1PBT15",'Major retrofit'!$AU$23,IF(F70="Scenario2PBT15",'Major retrofit'!$AV$23,IF(F70="Scenario3PBT15",'Major retrofit'!$AW$23,"")))</f>
        <v/>
      </c>
      <c r="P70" s="117">
        <f t="shared" si="15"/>
        <v>0</v>
      </c>
      <c r="Q70" s="117" t="str">
        <f>IF(F70="Scenario1PBT1",'Major retrofit'!$E$25,IF(F70="Scenario2PBT1",'Major retrofit'!$F$25,IF(F70="Scenario3PBT1",'Major retrofit'!$G$25,"")))&amp;IF(F70="Scenario1PBT2",'Major retrofit'!$H$25,IF(F70="Scenario2PBT2",'Major retrofit'!$I$25,IF(F70="Scenario3PBT2",'Major retrofit'!$J$25,"")))&amp;IF(F70="Scenario1PBT3",'Major retrofit'!$K$25,IF(F70="Scenario2PBT3",'Major retrofit'!$L$25,IF(F70="Scenario3PBT3",'Major retrofit'!$M$25,"")))&amp;IF(F70="Scenario1PBT4",'Major retrofit'!$N$25,IF(F70="Scenario2PBT4",'Major retrofit'!$O$25,IF(F70="Scenario3PBT4",'Major retrofit'!$P$25,"")))&amp;IF(F70="Scenario1PBT5",'Major retrofit'!$Q$25,IF(F70="Scenario2PBT5",'Major retrofit'!$R$25,IF(F70="Scenario3PBT5",'Major retrofit'!$S$25,"")))&amp;IF(F70="Scenario1PBT6",'Major retrofit'!$T$25,IF(F70="Scenario2PBT6",'Major retrofit'!$U$25,IF(F70="Scenario3PBT6",'Major retrofit'!$V$25,"")))&amp;IF(F70="Scenario1PBT7",'Major retrofit'!$W$25,IF(F70="Scenario2PBT7",'Major retrofit'!$X$25,IF(F70="Scenario3PBT7",'Major retrofit'!$Y$25,"")))&amp;IF(F70="Scenario1PBT8",'Major retrofit'!$Z$25,IF(F70="Scenario2PBT8",'Major retrofit'!$AA$25,IF(F70="Scenario3PBT8",'Major retrofit'!$AB$25,"")))&amp;IF(F70="Scenario1PBT9",'Major retrofit'!$AC$25,IF(F70="Scenario2PBT9",'Major retrofit'!$AD$25,IF(F70="Scenario3PBT9",'Major retrofit'!$AE$25,"")))&amp;IF(F70="Scenario1PBT10",'Major retrofit'!$AF$25,IF(F70="Scenario2PBT10",'Major retrofit'!$AG$25,IF(F70="Scenario3PBT10",'Major retrofit'!$AH$25,"")))&amp;IF(F70="Scenario1PBT11",'Major retrofit'!$AI$25,IF(F70="Scenario2PBT11",'Major retrofit'!$AJ$25,IF(F70="Scenario3PBT11",'Major retrofit'!$AK$25,"")))&amp;IF(F70="Scenario1PBT12",'Major retrofit'!$AL$25,IF(F70="Scenario2PBT12",'Major retrofit'!$AM$25,IF(F70="Scenario3PBT12",'Major retrofit'!$AN$25,"")))&amp;IF(F70="Scenario1PBT13",'Major retrofit'!$AO$25,IF(F70="Scenario2PBT13",'Major retrofit'!$AP$25,IF(F70="Scenario3PBT13",'Major retrofit'!$AQ$25,"")))&amp;IF(F70="Scenario1PBT14",'Major retrofit'!$AR$25,IF(F70="Scenario2PBT14",'Major retrofit'!$AS$25,IF(F70="Scenario3PBT14",'Major retrofit'!$AT$25,"")))&amp;IF(F70="Scenario1PBT15",'Major retrofit'!$AU$25,IF(F70="Scenario2PBT15",'Major retrofit'!$AV$25,IF(F70="Scenario3PBT15",'Major retrofit'!$AW$25,"")))</f>
        <v/>
      </c>
      <c r="R70" s="117">
        <f t="shared" si="16"/>
        <v>0</v>
      </c>
      <c r="S70" s="117" t="str">
        <f>IF(F70="Scenario1PBT1",'Major retrofit'!$E$27,IF(F70="Scenario2PBT1",'Major retrofit'!$F$27,IF(F70="Scenario3PBT1",'Major retrofit'!$G$27,"")))&amp;IF(F70="Scenario1PBT2",'Major retrofit'!$H$27,IF(F70="Scenario2PBT2",'Major retrofit'!$I$27,IF(F70="Scenario3PBT2",'Major retrofit'!$J$27,"")))&amp;IF(F70="Scenario1PBT3",'Major retrofit'!$K$27,IF(F70="Scenario2PBT3",'Major retrofit'!$L$27,IF(F70="Scenario3PBT3",'Major retrofit'!$M$27,"")))&amp;IF(F70="Scenario1PBT4",'Major retrofit'!$N$27,IF(F70="Scenario2PBT4",'Major retrofit'!$O$27,IF(F70="Scenario3PBT4",'Major retrofit'!$P$27,"")))&amp;IF(F70="Scenario1PBT5",'Major retrofit'!$Q$27,IF(F70="Scenario2PBT5",'Major retrofit'!$R$27,IF(F70="Scenario3PBT5",'Major retrofit'!$S$27,"")))&amp;IF(F70="Scenario1PBT6",'Major retrofit'!$T$27,IF(F70="Scenario2PBT6",'Major retrofit'!$U$27,IF(F70="Scenario3PBT6",'Major retrofit'!$V$27,"")))&amp;IF(F70="Scenario1PBT7",'Major retrofit'!$W$27,IF(F70="Scenario2PBT7",'Major retrofit'!$X$27,IF(F70="Scenario3PBT7",'Major retrofit'!$Y$27,"")))&amp;IF(F70="Scenario1PBT8",'Major retrofit'!$Z$27,IF(F70="Scenario2PBT8",'Major retrofit'!$AA$27,IF(F70="Scenario3PBT8",'Major retrofit'!$AB$27,"")))&amp;IF(F70="Scenario1PBT9",'Major retrofit'!$AC$27,IF(F70="Scenario2PBT9",'Major retrofit'!$AD$27,IF(F70="Scenario3PBT9",'Major retrofit'!$AE$27,"")))&amp;IF(F70="Scenario1PBT10",'Major retrofit'!$AF$27,IF(F70="Scenario2PBT10",'Major retrofit'!$AG$27,IF(F70="Scenario3PBT10",'Major retrofit'!$AH$27,"")))&amp;IF(F70="Scenario1PBT11",'Major retrofit'!$AI$27,IF(F70="Scenario2PBT11",'Major retrofit'!$AJ$27,IF(F70="Scenario3PBT11",'Major retrofit'!$AK$27,"")))&amp;IF(F70="Scenario1PBT12",'Major retrofit'!$AL$27,IF(F70="Scenario2PBT12",'Major retrofit'!$AM$27,IF(F70="Scenario3PBT12",'Major retrofit'!$AN$27,"")))&amp;IF(F70="Scenario1PBT13",'Major retrofit'!$AO$27,IF(F70="Scenario2PBT13",'Major retrofit'!$AP$27,IF(F70="Scenario3PBT13",'Major retrofit'!$AQ$27,"")))&amp;IF(F70="Scenario1PBT14",'Major retrofit'!$AR$27,IF(F70="Scenario2PBT14",'Major retrofit'!$AS$27,IF(F70="Scenario3PBT14",'Major retrofit'!$AT$27,"")))&amp;IF(F70="Scenario1PBT15",'Major retrofit'!$AU$27,IF(F70="Scenario2PBT15",'Major retrofit'!$AV$27,IF(F70="Scenario3PBT15",'Major retrofit'!$AW$27,"")))</f>
        <v/>
      </c>
      <c r="T70" s="207">
        <f t="shared" si="17"/>
        <v>0</v>
      </c>
      <c r="U70" s="206" t="str">
        <f>IF(F70="Scenario1PBT1",'Major retrofit'!$E$38,IF(F70="Scenario2PBT1",'Major retrofit'!$F$38,IF(F70="Scenario3PBT1",'Major retrofit'!$G$38,"")))&amp;IF(F70="Scenario1PBT2",'Major retrofit'!$H$38,IF(F70="Scenario2PBT2",'Major retrofit'!$I$38,IF(F70="Scenario3PBT2",'Major retrofit'!$J$38,"")))&amp;IF(F70="Scenario1PBT3",'Major retrofit'!$K$38,IF(F70="Scenario2PBT3",'Major retrofit'!$L$38,IF(F70="Scenario3PBT3",'Major retrofit'!$M$38,"")))&amp;IF(F70="Scenario1PBT4",'Major retrofit'!$N$38,IF(F70="Scenario2PBT4",'Major retrofit'!$O$38,IF(F70="Scenario3PBT4",'Major retrofit'!$P$38,"")))&amp;IF(F70="Scenario1PBT5",'Major retrofit'!$Q$38,IF(F70="Scenario2PBT5",'Major retrofit'!$R$38,IF(F70="Scenario3PBT5",'Major retrofit'!$S$38,"")))&amp;IF(F70="Scenario1PBT6",'Major retrofit'!$T$38,IF(F70="Scenario2PBT6",'Major retrofit'!$U$38,IF(F70="Scenario3PBT6",'Major retrofit'!$V$38,"")))&amp;IF(F70="Scenario1PBT7",'Major retrofit'!$W$38,IF(F70="Scenario2PBT7",'Major retrofit'!$X$38,IF(F70="Scenario3PBT7",'Major retrofit'!$Y$38,"")))&amp;IF(F70="Scenario1PBT8",'Major retrofit'!$Z$38,IF(F70="Scenario2PBT8",'Major retrofit'!$AA$38,IF(F70="Scenario3PBT8",'Major retrofit'!$AB$38,"")))&amp;IF(F70="Scenario1PBT9",'Major retrofit'!$AC$38,IF(F70="Scenario2PBT9",'Major retrofit'!$AD$38,IF(F70="Scenario3PBT9",'Major retrofit'!$AE$38,"")))&amp;IF(F70="Scenario1PBT10",'Major retrofit'!$AF$38,IF(F70="Scenario2PBT10",'Major retrofit'!$AG$38,IF(F70="Scenario3PBT10",'Major retrofit'!$AH$38,"")))&amp;IF(F70="Scenario1PBT11",'Major retrofit'!$AI$38,IF(F70="Scenario2PBT11",'Major retrofit'!$AJ$38,IF(F70="Scenario3PBT11",'Major retrofit'!$AK$38,"")))&amp;IF(F70="Scenario1PBT12",'Major retrofit'!$AL$38,IF(F70="Scenario2PBT12",'Major retrofit'!$AM$38,IF(F70="Scenario3PBT12",'Major retrofit'!$AN$38,"")))&amp;IF(F70="Scenario1PBT13",'Major retrofit'!$AO$38,IF(F70="Scenario2PBT13",'Major retrofit'!$AP$38,IF(F70="Scenario3PBT13",'Major retrofit'!$AQ$38,"")))&amp;IF(F70="Scenario1PBT14",'Major retrofit'!$AR$38,IF(F70="Scenario2PBT14",'Major retrofit'!$AS$38,IF(F70="Scenario3PBT14",'Major retrofit'!$AT$38,"")))&amp;IF(F70="Scenario1PBT15",'Major retrofit'!$AU$38,IF(F70="Scenario2PBT15",'Major retrofit'!$AV$38,IF(F70="Scenario3PBT15",'Major retrofit'!$AW$38,"")))</f>
        <v/>
      </c>
      <c r="V70" s="117">
        <f t="shared" si="18"/>
        <v>0</v>
      </c>
      <c r="W70" s="117" t="str">
        <f>IF(F70="Scenario1PBT1",'Major retrofit'!$E$40,IF(F70="Scenario2PBT1",'Major retrofit'!$F$40,IF(F70="Scenario3PBT1",'Major retrofit'!$G$40,"")))&amp;IF(F70="Scenario1PBT2",'Major retrofit'!$H$40,IF(F70="Scenario2PBT2",'Major retrofit'!$I$40,IF(F70="Scenario3PBT2",'Major retrofit'!$J$40,"")))&amp;IF(F70="Scenario1PBT3",'Major retrofit'!$K$40,IF(F70="Scenario2PBT3",'Major retrofit'!$L$40,IF(F70="Scenario3PBT3",'Major retrofit'!$M$40,"")))&amp;IF(F70="Scenario1PBT4",'Major retrofit'!$N$40,IF(F70="Scenario2PBT4",'Major retrofit'!$O$40,IF(F70="Scenario3PBT4",'Major retrofit'!$P$40,"")))&amp;IF(F70="Scenario1PBT5",'Major retrofit'!$Q$40,IF(F70="Scenario2PBT5",'Major retrofit'!$R$40,IF(F70="Scenario3PBT5",'Major retrofit'!$S$40,"")))&amp;IF(F70="Scenario1PBT6",'Major retrofit'!$T$40,IF(F70="Scenario2PBT6",'Major retrofit'!$U$40,IF(F70="Scenario3PBT6",'Major retrofit'!$V$40,"")))&amp;IF(F70="Scenario1PBT7",'Major retrofit'!$W$40,IF(F70="Scenario2PBT7",'Major retrofit'!$X$40,IF(F70="Scenario3PBT7",'Major retrofit'!$Y$40,"")))&amp;IF(F70="Scenario1PBT8",'Major retrofit'!$Z$40,IF(F70="Scenario2PBT8",'Major retrofit'!$AA$40,IF(F70="Scenario3PBT8",'Major retrofit'!$AB$40,"")))&amp;IF(F70="Scenario1PBT9",'Major retrofit'!$AC$40,IF(F70="Scenario2PBT9",'Major retrofit'!$AD$40,IF(F70="Scenario3PBT9",'Major retrofit'!$AE$40,"")))&amp;IF(F70="Scenario1PBT10",'Major retrofit'!$AF$40,IF(F70="Scenario2PBT10",'Major retrofit'!$AG$40,IF(F70="Scenario3PBT10",'Major retrofit'!$AH$40,"")))&amp;IF(F70="Scenario1PBT11",'Major retrofit'!$AI$40,IF(F70="Scenario2PBT11",'Major retrofit'!$AJ$40,IF(F70="Scenario3PBT11",'Major retrofit'!$AK$40,"")))&amp;IF(F70="Scenario1PBT12",'Major retrofit'!$AL$40,IF(F70="Scenario2PBT12",'Major retrofit'!$AM$40,IF(F70="Scenario3PBT12",'Major retrofit'!$AN$40,"")))&amp;IF(F70="Scenario1PBT13",'Major retrofit'!$AO$40,IF(F70="Scenario2PBT13",'Major retrofit'!$AP$40,IF(F70="Scenario3PBT13",'Major retrofit'!$AQ$40,"")))&amp;IF(F70="Scenario1PBT14",'Major retrofit'!$AR$40,IF(F70="Scenario2PBT14",'Major retrofit'!$AS$40,IF(F70="Scenario3PBT14",'Major retrofit'!$AT$40,"")))&amp;IF(F70="Scenario1PBT15",'Major retrofit'!$AU$40,IF(F70="Scenario2PBT15",'Major retrofit'!$AV$40,IF(F70="Scenario3PBT15",'Major retrofit'!$AW$40,"")))</f>
        <v/>
      </c>
      <c r="X70" s="117">
        <f t="shared" si="19"/>
        <v>0</v>
      </c>
      <c r="Y70" s="117" t="str">
        <f>IF(F70="Scenario1PBT1",'Major retrofit'!$E$42,IF(F70="Scenario2PBT1",'Major retrofit'!$F$42,IF(F70="Scenario3PBT1",'Major retrofit'!$G$42,"")))&amp;IF(F70="Scenario1PBT2",'Major retrofit'!$H$42,IF(F70="Scenario2PBT2",'Major retrofit'!$I$42,IF(F70="Scenario3PBT2",'Major retrofit'!$J$42,"")))&amp;IF(F70="Scenario1PBT3",'Major retrofit'!$K$42,IF(F70="Scenario2PBT3",'Major retrofit'!$L$42,IF(F70="Scenario3PBT3",'Major retrofit'!$M$42,"")))&amp;IF(F70="Scenario1PBT4",'Major retrofit'!$N$42,IF(F70="Scenario2PBT4",'Major retrofit'!$O$42,IF(F70="Scenario3PBT4",'Major retrofit'!$P$42,"")))&amp;IF(F70="Scenario1PBT5",'Major retrofit'!$Q$42,IF(F70="Scenario2PBT5",'Major retrofit'!$R$42,IF(F70="Scenario3PBT5",'Major retrofit'!$S$42,"")))&amp;IF(F70="Scenario1PBT6",'Major retrofit'!$T$42,IF(F70="Scenario2PBT6",'Major retrofit'!$U$42,IF(F70="Scenario3PBT6",'Major retrofit'!$V$42,"")))&amp;IF(F70="Scenario1PBT7",'Major retrofit'!$W$42,IF(F70="Scenario2PBT7",'Major retrofit'!$X$42,IF(F70="Scenario3PBT7",'Major retrofit'!$Y$42,"")))&amp;IF(F70="Scenario1PBT8",'Major retrofit'!$Z$42,IF(F70="Scenario2PBT8",'Major retrofit'!$AA$42,IF(F70="Scenario3PBT8",'Major retrofit'!$AB$42,"")))&amp;IF(F70="Scenario1PBT9",'Major retrofit'!$AC$42,IF(F70="Scenario2PBT9",'Major retrofit'!$AD$42,IF(F70="Scenario3PBT9",'Major retrofit'!$AE$42,"")))&amp;IF(F70="Scenario1PBT10",'Major retrofit'!$AF$42,IF(F70="Scenario2PBT10",'Major retrofit'!$AG$42,IF(F70="Scenario3PBT10",'Major retrofit'!$AH$42,"")))&amp;IF(F70="Scenario1PBT11",'Major retrofit'!$AI$42,IF(F70="Scenario2PBT11",'Major retrofit'!$AJ$42,IF(F70="Scenario3PBT11",'Major retrofit'!$AK$42,"")))&amp;IF(F70="Scenario1PBT12",'Major retrofit'!$AL$42,IF(F70="Scenario2PBT12",'Major retrofit'!$AM$42,IF(F70="Scenario3PBT12",'Major retrofit'!$AN$42,"")))&amp;IF(F70="Scenario1PBT13",'Major retrofit'!$AO$42,IF(F70="Scenario2PBT13",'Major retrofit'!$AP$42,IF(F70="Scenario3PBT13",'Major retrofit'!$AQ$42,"")))&amp;IF(F70="Scenario1PBT14",'Major retrofit'!$AR$42,IF(F70="Scenario2PBT14",'Major retrofit'!$AS$42,IF(F70="Scenario3PBT14",'Major retrofit'!$AT$42,"")))&amp;IF(F70="Scenario1PBT15",'Major retrofit'!$AU$42,IF(F70="Scenario2PBT15",'Major retrofit'!$AV$42,IF(F70="Scenario3PBT15",'Major retrofit'!$AW$42,"")))</f>
        <v/>
      </c>
      <c r="Z70" s="117">
        <f t="shared" si="20"/>
        <v>0</v>
      </c>
      <c r="AA70" s="178" t="str">
        <f>IF(F70="Scenario1PBT1",'Major retrofit'!$E$101,IF(F70="Scenario2PBT1",'Major retrofit'!$F$101,IF(F70="Scenario3PBT1",'Major retrofit'!$G$101,"")))&amp;IF(F70="Scenario1PBT2",'Major retrofit'!$H$101,IF(F70="Scenario2PBT2",'Major retrofit'!$I$101,IF(F70="Scenario3PBT2",'Major retrofit'!$J$101,"")))&amp;IF(F70="Scenario1PBT3",'Major retrofit'!$K$101,IF(F70="Scenario2PBT3",'Major retrofit'!$L$101,IF(F70="Scenario3PBT3",'Major retrofit'!$M$101,"")))&amp;IF(F70="Scenario1PBT4",'Major retrofit'!$N$101,IF(F70="Scenario2PBT4",'Major retrofit'!$O$101,IF(F70="Scenario3PBT4",'Major retrofit'!$P$101,"")))&amp;IF(F70="Scenario1PBT5",'Major retrofit'!$Q$101,IF(F70="Scenario2PBT5",'Major retrofit'!$R$101,IF(F70="Scenario3PBT5",'Major retrofit'!$S$101,"")))&amp;IF(F70="Scenario1PBT6",'Major retrofit'!$T$101,IF(F70="Scenario2PBT6",'Major retrofit'!$U$101,IF(F70="Scenario3PBT6",'Major retrofit'!$V$101,"")))&amp;IF(F70="Scenario1PBT7",'Major retrofit'!$W$101,IF(F70="Scenario2PBT7",'Major retrofit'!$X$101,IF(F70="Scenario3PBT7",'Major retrofit'!$Y$101,"")))&amp;IF(F70="Scenario1PBT8",'Major retrofit'!$Z$101,IF(F70="Scenario2PBT8",'Major retrofit'!$AA$101,IF(F70="Scenario3PBT8",'Major retrofit'!$AB$101,"")))&amp;IF(F70="Scenario1PBT9",'Major retrofit'!$AC$101,IF(F70="Scenario2PBT9",'Major retrofit'!$AD$101,IF(F70="Scenario3PBT9",'Major retrofit'!$AE$101,"")))&amp;IF(F70="Scenario1PBT10",'Major retrofit'!$AF$101,IF(F70="Scenario2PBT10",'Major retrofit'!$AG$101,IF(F70="Scenario3PBT10",'Major retrofit'!$AH$101,"")))&amp;IF(F70="Scenario1PBT11",'Major retrofit'!$AI$101,IF(F70="Scenario2PBT11",'Major retrofit'!$AJ$101,IF(F70="Scenario3PBT11",'Major retrofit'!$AK$101,"")))&amp;IF(F70="Scenario1PBT12",'Major retrofit'!$AL$101,IF(F70="Scenario2PBT12",'Major retrofit'!$AM$101,IF(F70="Scenario3PBT12",'Major retrofit'!$AN$101,"")))&amp;IF(F70="Scenario1PBT13",'Major retrofit'!$AO$101,IF(F70="Scenario2PBT13",'Major retrofit'!$AP$101,IF(F70="Scenario3PBT13",'Major retrofit'!$AQ$101,"")))&amp;IF(F70="Scenario1PBT14",'Major retrofit'!$AR$101,IF(F70="Scenario2PBT14",'Major retrofit'!$AS$101,IF(F70="Scenario3PBT14",'Major retrofit'!$AT$101,"")))&amp;IF(F70="Scenario1PBT15",'Major retrofit'!$AU$101,IF(F70="Scenario2PBT15",'Major retrofit'!$AV$101,IF(F70="Scenario3PBT15",'Major retrofit'!$AW$101,"")))</f>
        <v/>
      </c>
      <c r="AB70" s="179">
        <f t="shared" si="21"/>
        <v>0</v>
      </c>
      <c r="AC70" s="208">
        <f>IFERROR('Projection_Base-case'!G70-G70,0)</f>
        <v>0</v>
      </c>
      <c r="AD70" s="117">
        <f t="shared" ref="AD70:AD95" si="34">AC70*C70</f>
        <v>0</v>
      </c>
      <c r="AE70" s="117">
        <f>IFERROR(100*AC70/'Projection_Base-case'!G70,0)</f>
        <v>0</v>
      </c>
      <c r="AF70" s="117">
        <f>IFERROR('Projection_Base-case'!I70-I70,0)</f>
        <v>0</v>
      </c>
      <c r="AG70" s="117">
        <f t="shared" ref="AG70:AG95" si="35">AF70*C70</f>
        <v>0</v>
      </c>
      <c r="AH70" s="117">
        <f>IFERROR(100*AF70/'Projection_Base-case'!I70,0)</f>
        <v>0</v>
      </c>
      <c r="AI70" s="117">
        <f>IFERROR('Projection_Base-case'!K70-K70,0)</f>
        <v>0</v>
      </c>
      <c r="AJ70" s="117">
        <f t="shared" ref="AJ70:AJ95" si="36">AI70*C70</f>
        <v>0</v>
      </c>
      <c r="AK70" s="117">
        <f>IFERROR(100*AI70/'Projection_Base-case'!K70,0)</f>
        <v>0</v>
      </c>
      <c r="AL70" s="117">
        <f>IFERROR(M70-'Projection_Base-case'!M70,0)</f>
        <v>0</v>
      </c>
      <c r="AM70" s="117">
        <f t="shared" ref="AM70:AM95" si="37">AL70*C70</f>
        <v>0</v>
      </c>
      <c r="AN70" s="179">
        <f>IFERROR(IF('Projection_Base-case'!N70&gt;0,100*AM70/'Projection_Base-case'!N70,100*AM70/N70),0)</f>
        <v>0</v>
      </c>
      <c r="AO70" s="206">
        <f>IFERROR('Projection_Base-case'!O70-O70,0)</f>
        <v>0</v>
      </c>
      <c r="AP70" s="117">
        <f t="shared" ref="AP70:AP95" si="38">AO70*C70</f>
        <v>0</v>
      </c>
      <c r="AQ70" s="117">
        <f>IFERROR(100*AO70/'Projection_Base-case'!O70,0)</f>
        <v>0</v>
      </c>
      <c r="AR70" s="117">
        <f>IFERROR('Projection_Base-case'!Q70-Q70,0)</f>
        <v>0</v>
      </c>
      <c r="AS70" s="117">
        <f t="shared" ref="AS70:AS95" si="39">AR70*C70</f>
        <v>0</v>
      </c>
      <c r="AT70" s="117">
        <f>IFERROR(100*AR70/'Projection_Base-case'!Q70,0)</f>
        <v>0</v>
      </c>
      <c r="AU70" s="117">
        <f>IFERROR('Projection_Base-case'!S70-S70,0)</f>
        <v>0</v>
      </c>
      <c r="AV70" s="117">
        <f t="shared" ref="AV70:AV95" si="40">AU70*C70</f>
        <v>0</v>
      </c>
      <c r="AW70" s="118">
        <f>IFERROR(100*AU70/'Projection_Base-case'!S70,0)</f>
        <v>0</v>
      </c>
      <c r="AX70" s="206">
        <f>IFERROR('Projection_Base-case'!U70-U70,0)</f>
        <v>0</v>
      </c>
      <c r="AY70" s="117">
        <f t="shared" ref="AY70:AY95" si="41">AX70*C70</f>
        <v>0</v>
      </c>
      <c r="AZ70" s="117">
        <f>IFERROR(100*AX70/'Projection_Base-case'!U70,0)</f>
        <v>0</v>
      </c>
      <c r="BA70" s="117">
        <f>IFERROR('Projection_Base-case'!W70-W70,0)</f>
        <v>0</v>
      </c>
      <c r="BB70" s="117">
        <f t="shared" ref="BB70:BB95" si="42">BA70*C70</f>
        <v>0</v>
      </c>
      <c r="BC70" s="117">
        <f>IFERROR(100*BA70/'Projection_Base-case'!W70,0)</f>
        <v>0</v>
      </c>
      <c r="BD70" s="117">
        <f>IFERROR('Projection_Base-case'!Y70-Y70,0)</f>
        <v>0</v>
      </c>
      <c r="BE70" s="117">
        <f t="shared" ref="BE70:BE95" si="43">BD70*C70</f>
        <v>0</v>
      </c>
      <c r="BF70" s="117">
        <f>IFERROR(100*BD70/'Projection_Base-case'!Y70,0)</f>
        <v>0</v>
      </c>
      <c r="BG70" s="178">
        <f t="shared" si="22"/>
        <v>0</v>
      </c>
      <c r="BH70" s="179">
        <f t="shared" si="23"/>
        <v>0</v>
      </c>
    </row>
    <row r="71" spans="1:60" ht="15" thickBot="1">
      <c r="A71" s="205">
        <v>66</v>
      </c>
      <c r="B71" s="119">
        <f>IF('Projection_Base-case'!B71&lt;&gt;"",'Projection_Base-case'!B71,0)</f>
        <v>0</v>
      </c>
      <c r="C71" s="119">
        <f>IF('Projection_Base-case'!C71&lt;&gt;"",'Projection_Base-case'!C71,0)</f>
        <v>0</v>
      </c>
      <c r="D71" s="119">
        <f>IF('Projection_Base-case'!D71&lt;&gt;"",'Projection_Base-case'!D71,0)</f>
        <v>0</v>
      </c>
      <c r="E71" s="263" t="str">
        <f>IF(AND('Résultats major'!$AC$3="OUI",'Résultats major'!E70&lt;&gt;""),'Résultats major'!E70,IF(OR(D71="PBT1",D71="PBT2",D71="PBT3",D71="PBT4",D71="PBT5",D71="PBT6",D71="PBT7",D71="PBT8",D71="PBT10"),"Scenario1",IF(D71="PBT9","Scenario2","")))</f>
        <v/>
      </c>
      <c r="F71" s="202" t="str">
        <f t="shared" ref="F71:F95" si="44">E71&amp;D71</f>
        <v>0</v>
      </c>
      <c r="G71" s="177" t="str">
        <f>IF(F71="Scenario1PBT1",'Major retrofit'!$E$6,IF(F71="Scenario2PBT1",'Major retrofit'!$F$6,IF(F71="Scenario3PBT1",'Major retrofit'!$G$6,"")))&amp;IF(F71="Scenario1PBT2",'Major retrofit'!$H$6,IF(F71="Scenario2PBT2",'Major retrofit'!$I$6,IF(F71="Scenario3PBT2",'Major retrofit'!$J$6,"")))&amp;IF(F71="Scenario1PBT3",'Major retrofit'!$K$6,IF(F71="Scenario2PBT3",'Major retrofit'!$L$6,IF(F71="Scenario3PBT3",'Major retrofit'!$M$6,"")))&amp;IF(F71="Scenario1PBT4",'Major retrofit'!$N$6,IF(F71="Scenario2PBT4",'Major retrofit'!$O$6,IF(F71="Scenario3PBT4",'Major retrofit'!$P$6,"")))&amp;IF(F71="Scenario1PBT5",'Major retrofit'!$Q$6,IF(F71="Scenario2PBT5",'Major retrofit'!$R$6,IF(F71="Scenario3PBT5",'Major retrofit'!$S$6,"")))&amp;IF(F71="Scenario1PBT6",'Major retrofit'!$T$6,IF(F71="Scenario2PBT6",'Major retrofit'!$U$6,IF(F71="Scenario3PBT6",'Major retrofit'!$V$6,"")))&amp;IF(F71="Scenario1PBT7",'Major retrofit'!$W$6,IF(F71="Scenario2PBT7",'Major retrofit'!$X$6,IF(F71="Scenario3PBT7",'Major retrofit'!$Y$6,"")))&amp;IF(F71="Scenario1PBT8",'Major retrofit'!$Z$6,IF(F71="Scenario2PBT8",'Major retrofit'!$AA$6,IF(F71="Scenario3PBT8",'Major retrofit'!$AB$6,"")))&amp;IF(F71="Scenario1PBT9",'Major retrofit'!$AC$6,IF(F71="Scenario2PBT9",'Major retrofit'!$AD$6,IF(F71="Scenario3PBT9",'Major retrofit'!$AE$6,"")))&amp;IF(F71="Scenario1PBT10",'Major retrofit'!$AF$6,IF(F71="Scenario2PBT10",'Major retrofit'!$AG$6,IF(F71="Scenario3PBT10",'Major retrofit'!$AH$6,"")))&amp;IF(F71="Scenario1PBT11",'Major retrofit'!$AI$6,IF(F71="Scenario2PBT11",'Major retrofit'!$AJ$6,IF(F71="Scenario3PBT11",'Major retrofit'!$AK$6,"")))&amp;IF(F71="Scenario1PBT12",'Major retrofit'!$AL$6,IF(F71="Scenario2PBT12",'Major retrofit'!$AM$6,IF(F71="Scenario3PBT12",'Major retrofit'!$AN$6,"")))&amp;IF(F71="Scenario1PBT13",'Major retrofit'!$AO$6,IF(F71="Scenario2PBT13",'Major retrofit'!$AP$6,IF(F71="Scenario3PBT13",'Major retrofit'!$AQ$6,"")))&amp;IF(F71="Scenario1PBT14",'Major retrofit'!$AR$6,IF(F71="Scenario2PBT14",'Major retrofit'!$AS$6,IF(F71="Scenario3PBT14",'Major retrofit'!$AT$6,"")))&amp;IF(F71="Scenario1PBT15",'Major retrofit'!$AU$6,IF(F71="Scenario2PBT15",'Major retrofit'!$AV$6,IF(F71="Scenario3PBT15",'Major retrofit'!$AW$6,"")))</f>
        <v/>
      </c>
      <c r="H71" s="117">
        <f t="shared" ref="H71:H95" si="45">IFERROR(G71*C71,0)</f>
        <v>0</v>
      </c>
      <c r="I71" s="178" t="str">
        <f>IF(F71="Scenario1PBT1",'Major retrofit'!$E$16,IF(F71="Scenario2PBT1",'Major retrofit'!$F$16,IF(F71="Scenario3PBT1",'Major retrofit'!$G$16,"")))&amp;IF(F71="Scenario1PBT2",'Major retrofit'!$H$16,IF(F71="Scenario2PBT2",'Major retrofit'!$I$16,IF(F71="Scenario3PBT2",'Major retrofit'!$J$16,"")))&amp;IF(F71="Scenario1PBT3",'Major retrofit'!$K$16,IF(F71="Scenario2PBT3",'Major retrofit'!$L$16,IF(F71="Scenario3PBT3",'Major retrofit'!$M$16,"")))&amp;IF(F71="Scenario1PBT4",'Major retrofit'!$N$16,IF(F71="Scenario2PBT4",'Major retrofit'!$O$16,IF(F71="Scenario3PBT4",'Major retrofit'!$P$16,"")))&amp;IF(F71="Scenario1PBT5",'Major retrofit'!$Q$16,IF(F71="Scenario2PBT5",'Major retrofit'!$R$16,IF(F71="Scenario3PBT5",'Major retrofit'!$S$16,"")))&amp;IF(F71="Scenario1PBT6",'Major retrofit'!$T$16,IF(F71="Scenario2PBT6",'Major retrofit'!$U$16,IF(F71="Scenario3PBT6",'Major retrofit'!$V$16,"")))&amp;IF(F71="Scenario1PBT7",'Major retrofit'!$W$16,IF(F71="Scenario2PBT7",'Major retrofit'!$X$16,IF(F71="Scenario3PBT7",'Major retrofit'!$Y$16,"")))&amp;IF(F71="Scenario1PBT8",'Major retrofit'!$Z$16,IF(F71="Scenario2PBT8",'Major retrofit'!$AA$16,IF(F71="Scenario3PBT8",'Major retrofit'!$AB$16,"")))&amp;IF(F71="Scenario1PBT9",'Major retrofit'!$AC$16,IF(F71="Scenario2PBT9",'Major retrofit'!$AD$16,IF(F71="Scenario3PBT9",'Major retrofit'!$AE$16,"")))&amp;IF(F71="Scenario1PBT10",'Major retrofit'!$AF$16,IF(F71="Scenario2PBT10",'Major retrofit'!$AG$16,IF(F71="Scenario3PBT10",'Major retrofit'!$AH$16,"")))&amp;IF(F71="Scenario1PBT11",'Major retrofit'!$AI$16,IF(F71="Scenario2PBT11",'Major retrofit'!$AJ$16,IF(F71="Scenario3PBT11",'Major retrofit'!$AK$16,"")))&amp;IF(F71="Scenario1PBT12",'Major retrofit'!$AL$16,IF(F71="Scenario2PBT12",'Major retrofit'!$AM$16,IF(F71="Scenario3PBT12",'Major retrofit'!$AN$16,"")))&amp;IF(F71="Scenario1PBT13",'Major retrofit'!$AO$16,IF(F71="Scenario2PBT13",'Major retrofit'!$AP$16,IF(F71="Scenario3PBT13",'Major retrofit'!$AQ$16,"")))&amp;IF(F71="Scenario1PBT14",'Major retrofit'!$AR$16,IF(F71="Scenario2PBT14",'Major retrofit'!$AS$16,IF(F71="Scenario3PBT14",'Major retrofit'!$AT$16,"")))&amp;IF(F71="Scenario1PBT15",'Major retrofit'!$AU$16,IF(F71="Scenario2PBT15",'Major retrofit'!$AV$16,IF(F71="Scenario3PBT15",'Major retrofit'!$AW$16,"")))</f>
        <v/>
      </c>
      <c r="J71" s="117">
        <f t="shared" ref="J71:J95" si="46">IFERROR(I71*C71,0)</f>
        <v>0</v>
      </c>
      <c r="K71" s="117" t="str">
        <f>IF(F71="Scenario1PBT1",'Major retrofit'!$E$18,IF(F71="Scenario2PBT1",'Major retrofit'!$F$18,IF(F71="Scenario3PBT1",'Major retrofit'!$G$18,"")))&amp;IF(F71="Scenario1PBT2",'Major retrofit'!$H$18,IF(F71="Scenario2PBT2",'Major retrofit'!$I$18,IF(F71="Scenario3PBT2",'Major retrofit'!$J$18,"")))&amp;IF(F71="Scenario1PBT3",'Major retrofit'!$K$18,IF(F71="Scenario2PBT3",'Major retrofit'!$L$18,IF(F71="Scenario3PBT3",'Major retrofit'!$M$18,"")))&amp;IF(F71="Scenario1PBT4",'Major retrofit'!$N$18,IF(F71="Scenario2PBT4",'Major retrofit'!$O$18,IF(F71="Scenario3PBT4",'Major retrofit'!$P$18,"")))&amp;IF(F71="Scenario1PBT5",'Major retrofit'!$Q$18,IF(F71="Scenario2PBT5",'Major retrofit'!$R$18,IF(F71="Scenario3PBT5",'Major retrofit'!$S$18,"")))&amp;IF(F71="Scenario1PBT6",'Major retrofit'!$T$18,IF(F71="Scenario2PBT6",'Major retrofit'!$U$18,IF(F71="Scenario3PBT6",'Major retrofit'!$V$18,"")))&amp;IF(F71="Scenario1PBT7",'Major retrofit'!$W$18,IF(F71="Scenario2PBT7",'Major retrofit'!$X$18,IF(F71="Scenario3PBT7",'Major retrofit'!$Y$18,"")))&amp;IF(F71="Scenario1PBT8",'Major retrofit'!$Z$18,IF(F71="Scenario2PBT8",'Major retrofit'!$AA$18,IF(F71="Scenario3PBT8",'Major retrofit'!$AB$18,"")))&amp;IF(F71="Scenario1PBT9",'Major retrofit'!$AC$18,IF(F71="Scenario2PBT9",'Major retrofit'!$AD$18,IF(F71="Scenario3PBT9",'Major retrofit'!$AE$18,"")))&amp;IF(F71="Scenario1PBT10",'Major retrofit'!$AF$18,IF(F71="Scenario2PBT10",'Major retrofit'!$AG$18,IF(F71="Scenario3PBT10",'Major retrofit'!$AH$18,"")))&amp;IF(F71="Scenario1PBT11",'Major retrofit'!$AI$18,IF(F71="Scenario2PBT11",'Major retrofit'!$AJ$18,IF(F71="Scenario3PBT11",'Major retrofit'!$AK$18,"")))&amp;IF(F71="Scenario1PBT12",'Major retrofit'!$AL$18,IF(F71="Scenario2PBT12",'Major retrofit'!$AM$18,IF(F71="Scenario3PBT12",'Major retrofit'!$AN$18,"")))&amp;IF(F71="Scenario1PBT13",'Major retrofit'!$AO$18,IF(F71="Scenario2PBT13",'Major retrofit'!$AP$18,IF(F71="Scenario3PBT13",'Major retrofit'!$AQ$18,"")))&amp;IF(F71="Scenario1PBT14",'Major retrofit'!$AR$18,IF(F71="Scenario2PBT14",'Major retrofit'!$AS$18,IF(F71="Scenario3PBT14",'Major retrofit'!$AT$18,"")))&amp;IF(F71="Scenario1PBT15",'Major retrofit'!$AU$18,IF(F71="Scenario2PBT15",'Major retrofit'!$AV$18,IF(F71="Scenario3PBT15",'Major retrofit'!$AW$18,"")))</f>
        <v/>
      </c>
      <c r="L71" s="117">
        <f t="shared" ref="L71:L95" si="47">IFERROR(K71*C71,0)</f>
        <v>0</v>
      </c>
      <c r="M71" s="117" t="str">
        <f>IF(F71="Scenario1PBT1",'Major retrofit'!$E$20,IF(F71="Scenario2PBT1",'Major retrofit'!$F$20,IF(F71="Scenario3PBT1",'Major retrofit'!$G$20,"")))&amp;IF(F71="Scenario1PBT2",'Major retrofit'!$H$20,IF(F71="Scenario2PBT2",'Major retrofit'!$I$20,IF(F71="Scenario3PBT2",'Major retrofit'!$J$20,"")))&amp;IF(F71="Scenario1PBT3",'Major retrofit'!$K$20,IF(F71="Scenario2PBT3",'Major retrofit'!$L$20,IF(F71="Scenario3PBT3",'Major retrofit'!$M$20,"")))&amp;IF(F71="Scenario1PBT4",'Major retrofit'!$N$20,IF(F71="Scenario2PBT4",'Major retrofit'!$O$20,IF(F71="Scenario3PBT4",'Major retrofit'!$P$20,"")))&amp;IF(F71="Scenario1PBT5",'Major retrofit'!$Q$20,IF(F71="Scenario2PBT5",'Major retrofit'!$R$20,IF(F71="Scenario3PBT5",'Major retrofit'!$S$20,"")))&amp;IF(F71="Scenario1PBT6",'Major retrofit'!$T$20,IF(F71="Scenario2PBT6",'Major retrofit'!$U$20,IF(F71="Scenario3PBT6",'Major retrofit'!$V$20,"")))&amp;IF(F71="Scenario1PBT7",'Major retrofit'!$W$20,IF(F71="Scenario2PBT7",'Major retrofit'!$X$20,IF(F71="Scenario3PBT7",'Major retrofit'!$Y$20,"")))&amp;IF(F71="Scenario1PBT8",'Major retrofit'!$Z$20,IF(F71="Scenario2PBT8",'Major retrofit'!$AA$20,IF(F71="Scenario3PBT8",'Major retrofit'!$AB$20,"")))&amp;IF(F71="Scenario1PBT9",'Major retrofit'!$AC$20,IF(F71="Scenario2PBT9",'Major retrofit'!$AD$20,IF(F71="Scenario3PBT9",'Major retrofit'!$AE$20,"")))&amp;IF(F71="Scenario1PBT10",'Major retrofit'!$AF$20,IF(F71="Scenario2PBT10",'Major retrofit'!$AG$20,IF(F71="Scenario3PBT10",'Major retrofit'!$AH$20,"")))&amp;IF(F71="Scenario1PBT11",'Major retrofit'!$AI$20,IF(F71="Scenario2PBT11",'Major retrofit'!$AJ$20,IF(F71="Scenario3PBT11",'Major retrofit'!$AK$20,"")))&amp;IF(F71="Scenario1PBT12",'Major retrofit'!$AL$20,IF(F71="Scenario2PBT12",'Major retrofit'!$AM$20,IF(F71="Scenario3PBT12",'Major retrofit'!$AN$20,"")))&amp;IF(F71="Scenario1PBT13",'Major retrofit'!$AO$20,IF(F71="Scenario2PBT13",'Major retrofit'!$AP$20,IF(F71="Scenario3PBT13",'Major retrofit'!$AQ$20,"")))&amp;IF(F71="Scenario1PBT14",'Major retrofit'!$AR$20,IF(F71="Scenario2PBT14",'Major retrofit'!$AS$20,IF(F71="Scenario3PBT14",'Major retrofit'!$AT$20,"")))&amp;IF(F71="Scenario1PBT15",'Major retrofit'!$AU$20,IF(F71="Scenario2PBT15",'Major retrofit'!$AV$20,IF(F71="Scenario3PBT15",'Major retrofit'!$AW$20,"")))</f>
        <v/>
      </c>
      <c r="N71" s="118">
        <f t="shared" ref="N71:N95" si="48">IFERROR(M71*C71,0)</f>
        <v>0</v>
      </c>
      <c r="O71" s="206" t="str">
        <f>IF(F71="Scenario1PBT1",'Major retrofit'!$E$23,IF(F71="Scenario2PBT1",'Major retrofit'!$F$23,IF(F71="Scenario3PBT1",'Major retrofit'!$G$23,"")))&amp;IF(F71="Scenario1PBT2",'Major retrofit'!$H$23,IF(F71="Scenario2PBT2",'Major retrofit'!$I$23,IF(F71="Scenario3PBT2",'Major retrofit'!$J$23,"")))&amp;IF(F71="Scenario1PBT3",'Major retrofit'!$K$23,IF(F71="Scenario2PBT3",'Major retrofit'!$L$23,IF(F71="Scenario3PBT3",'Major retrofit'!$M$23,"")))&amp;IF(F71="Scenario1PBT4",'Major retrofit'!$N$23,IF(F71="Scenario2PBT4",'Major retrofit'!$O$23,IF(F71="Scenario3PBT4",'Major retrofit'!$P$23,"")))&amp;IF(F71="Scenario1PBT5",'Major retrofit'!$Q$23,IF(F71="Scenario2PBT5",'Major retrofit'!$R$23,IF(F71="Scenario3PBT5",'Major retrofit'!$S$23,"")))&amp;IF(F71="Scenario1PBT6",'Major retrofit'!$T$23,IF(F71="Scenario2PBT6",'Major retrofit'!$U$23,IF(F71="Scenario3PBT6",'Major retrofit'!$V$23,"")))&amp;IF(F71="Scenario1PBT7",'Major retrofit'!$W$23,IF(F71="Scenario2PBT7",'Major retrofit'!$X$23,IF(F71="Scenario3PBT7",'Major retrofit'!$Y$23,"")))&amp;IF(F71="Scenario1PBT8",'Major retrofit'!$Z$23,IF(F71="Scenario2PBT8",'Major retrofit'!$AA$23,IF(F71="Scenario3PBT8",'Major retrofit'!$AB$23,"")))&amp;IF(F71="Scenario1PBT9",'Major retrofit'!$AC$23,IF(F71="Scenario2PBT9",'Major retrofit'!$AD$23,IF(F71="Scenario3PBT9",'Major retrofit'!$AE$23,"")))&amp;IF(F71="Scenario1PBT10",'Major retrofit'!$AF$23,IF(F71="Scenario2PBT10",'Major retrofit'!$AG$23,IF(F71="Scenario3PBT10",'Major retrofit'!$AH$23,"")))&amp;IF(F71="Scenario1PBT11",'Major retrofit'!$AI$23,IF(F71="Scenario2PBT11",'Major retrofit'!$AJ$23,IF(F71="Scenario3PBT11",'Major retrofit'!$AK$23,"")))&amp;IF(F71="Scenario1PBT12",'Major retrofit'!$AL$23,IF(F71="Scenario2PBT12",'Major retrofit'!$AM$23,IF(F71="Scenario3PBT12",'Major retrofit'!$AN$23,"")))&amp;IF(F71="Scenario1PBT13",'Major retrofit'!$AO$23,IF(F71="Scenario2PBT13",'Major retrofit'!$AP$23,IF(F71="Scenario3PBT13",'Major retrofit'!$AQ$23,"")))&amp;IF(F71="Scenario1PBT14",'Major retrofit'!$AR$23,IF(F71="Scenario2PBT14",'Major retrofit'!$AS$23,IF(F71="Scenario3PBT14",'Major retrofit'!$AT$23,"")))&amp;IF(F71="Scenario1PBT15",'Major retrofit'!$AU$23,IF(F71="Scenario2PBT15",'Major retrofit'!$AV$23,IF(F71="Scenario3PBT15",'Major retrofit'!$AW$23,"")))</f>
        <v/>
      </c>
      <c r="P71" s="117">
        <f t="shared" ref="P71:P95" si="49">IFERROR(O71*C71,0)</f>
        <v>0</v>
      </c>
      <c r="Q71" s="117" t="str">
        <f>IF(F71="Scenario1PBT1",'Major retrofit'!$E$25,IF(F71="Scenario2PBT1",'Major retrofit'!$F$25,IF(F71="Scenario3PBT1",'Major retrofit'!$G$25,"")))&amp;IF(F71="Scenario1PBT2",'Major retrofit'!$H$25,IF(F71="Scenario2PBT2",'Major retrofit'!$I$25,IF(F71="Scenario3PBT2",'Major retrofit'!$J$25,"")))&amp;IF(F71="Scenario1PBT3",'Major retrofit'!$K$25,IF(F71="Scenario2PBT3",'Major retrofit'!$L$25,IF(F71="Scenario3PBT3",'Major retrofit'!$M$25,"")))&amp;IF(F71="Scenario1PBT4",'Major retrofit'!$N$25,IF(F71="Scenario2PBT4",'Major retrofit'!$O$25,IF(F71="Scenario3PBT4",'Major retrofit'!$P$25,"")))&amp;IF(F71="Scenario1PBT5",'Major retrofit'!$Q$25,IF(F71="Scenario2PBT5",'Major retrofit'!$R$25,IF(F71="Scenario3PBT5",'Major retrofit'!$S$25,"")))&amp;IF(F71="Scenario1PBT6",'Major retrofit'!$T$25,IF(F71="Scenario2PBT6",'Major retrofit'!$U$25,IF(F71="Scenario3PBT6",'Major retrofit'!$V$25,"")))&amp;IF(F71="Scenario1PBT7",'Major retrofit'!$W$25,IF(F71="Scenario2PBT7",'Major retrofit'!$X$25,IF(F71="Scenario3PBT7",'Major retrofit'!$Y$25,"")))&amp;IF(F71="Scenario1PBT8",'Major retrofit'!$Z$25,IF(F71="Scenario2PBT8",'Major retrofit'!$AA$25,IF(F71="Scenario3PBT8",'Major retrofit'!$AB$25,"")))&amp;IF(F71="Scenario1PBT9",'Major retrofit'!$AC$25,IF(F71="Scenario2PBT9",'Major retrofit'!$AD$25,IF(F71="Scenario3PBT9",'Major retrofit'!$AE$25,"")))&amp;IF(F71="Scenario1PBT10",'Major retrofit'!$AF$25,IF(F71="Scenario2PBT10",'Major retrofit'!$AG$25,IF(F71="Scenario3PBT10",'Major retrofit'!$AH$25,"")))&amp;IF(F71="Scenario1PBT11",'Major retrofit'!$AI$25,IF(F71="Scenario2PBT11",'Major retrofit'!$AJ$25,IF(F71="Scenario3PBT11",'Major retrofit'!$AK$25,"")))&amp;IF(F71="Scenario1PBT12",'Major retrofit'!$AL$25,IF(F71="Scenario2PBT12",'Major retrofit'!$AM$25,IF(F71="Scenario3PBT12",'Major retrofit'!$AN$25,"")))&amp;IF(F71="Scenario1PBT13",'Major retrofit'!$AO$25,IF(F71="Scenario2PBT13",'Major retrofit'!$AP$25,IF(F71="Scenario3PBT13",'Major retrofit'!$AQ$25,"")))&amp;IF(F71="Scenario1PBT14",'Major retrofit'!$AR$25,IF(F71="Scenario2PBT14",'Major retrofit'!$AS$25,IF(F71="Scenario3PBT14",'Major retrofit'!$AT$25,"")))&amp;IF(F71="Scenario1PBT15",'Major retrofit'!$AU$25,IF(F71="Scenario2PBT15",'Major retrofit'!$AV$25,IF(F71="Scenario3PBT15",'Major retrofit'!$AW$25,"")))</f>
        <v/>
      </c>
      <c r="R71" s="117">
        <f t="shared" ref="R71:R95" si="50">IFERROR(Q71*C71,0)</f>
        <v>0</v>
      </c>
      <c r="S71" s="117" t="str">
        <f>IF(F71="Scenario1PBT1",'Major retrofit'!$E$27,IF(F71="Scenario2PBT1",'Major retrofit'!$F$27,IF(F71="Scenario3PBT1",'Major retrofit'!$G$27,"")))&amp;IF(F71="Scenario1PBT2",'Major retrofit'!$H$27,IF(F71="Scenario2PBT2",'Major retrofit'!$I$27,IF(F71="Scenario3PBT2",'Major retrofit'!$J$27,"")))&amp;IF(F71="Scenario1PBT3",'Major retrofit'!$K$27,IF(F71="Scenario2PBT3",'Major retrofit'!$L$27,IF(F71="Scenario3PBT3",'Major retrofit'!$M$27,"")))&amp;IF(F71="Scenario1PBT4",'Major retrofit'!$N$27,IF(F71="Scenario2PBT4",'Major retrofit'!$O$27,IF(F71="Scenario3PBT4",'Major retrofit'!$P$27,"")))&amp;IF(F71="Scenario1PBT5",'Major retrofit'!$Q$27,IF(F71="Scenario2PBT5",'Major retrofit'!$R$27,IF(F71="Scenario3PBT5",'Major retrofit'!$S$27,"")))&amp;IF(F71="Scenario1PBT6",'Major retrofit'!$T$27,IF(F71="Scenario2PBT6",'Major retrofit'!$U$27,IF(F71="Scenario3PBT6",'Major retrofit'!$V$27,"")))&amp;IF(F71="Scenario1PBT7",'Major retrofit'!$W$27,IF(F71="Scenario2PBT7",'Major retrofit'!$X$27,IF(F71="Scenario3PBT7",'Major retrofit'!$Y$27,"")))&amp;IF(F71="Scenario1PBT8",'Major retrofit'!$Z$27,IF(F71="Scenario2PBT8",'Major retrofit'!$AA$27,IF(F71="Scenario3PBT8",'Major retrofit'!$AB$27,"")))&amp;IF(F71="Scenario1PBT9",'Major retrofit'!$AC$27,IF(F71="Scenario2PBT9",'Major retrofit'!$AD$27,IF(F71="Scenario3PBT9",'Major retrofit'!$AE$27,"")))&amp;IF(F71="Scenario1PBT10",'Major retrofit'!$AF$27,IF(F71="Scenario2PBT10",'Major retrofit'!$AG$27,IF(F71="Scenario3PBT10",'Major retrofit'!$AH$27,"")))&amp;IF(F71="Scenario1PBT11",'Major retrofit'!$AI$27,IF(F71="Scenario2PBT11",'Major retrofit'!$AJ$27,IF(F71="Scenario3PBT11",'Major retrofit'!$AK$27,"")))&amp;IF(F71="Scenario1PBT12",'Major retrofit'!$AL$27,IF(F71="Scenario2PBT12",'Major retrofit'!$AM$27,IF(F71="Scenario3PBT12",'Major retrofit'!$AN$27,"")))&amp;IF(F71="Scenario1PBT13",'Major retrofit'!$AO$27,IF(F71="Scenario2PBT13",'Major retrofit'!$AP$27,IF(F71="Scenario3PBT13",'Major retrofit'!$AQ$27,"")))&amp;IF(F71="Scenario1PBT14",'Major retrofit'!$AR$27,IF(F71="Scenario2PBT14",'Major retrofit'!$AS$27,IF(F71="Scenario3PBT14",'Major retrofit'!$AT$27,"")))&amp;IF(F71="Scenario1PBT15",'Major retrofit'!$AU$27,IF(F71="Scenario2PBT15",'Major retrofit'!$AV$27,IF(F71="Scenario3PBT15",'Major retrofit'!$AW$27,"")))</f>
        <v/>
      </c>
      <c r="T71" s="207">
        <f t="shared" ref="T71:T95" si="51">IFERROR(S71*C71,0)</f>
        <v>0</v>
      </c>
      <c r="U71" s="206" t="str">
        <f>IF(F71="Scenario1PBT1",'Major retrofit'!$E$38,IF(F71="Scenario2PBT1",'Major retrofit'!$F$38,IF(F71="Scenario3PBT1",'Major retrofit'!$G$38,"")))&amp;IF(F71="Scenario1PBT2",'Major retrofit'!$H$38,IF(F71="Scenario2PBT2",'Major retrofit'!$I$38,IF(F71="Scenario3PBT2",'Major retrofit'!$J$38,"")))&amp;IF(F71="Scenario1PBT3",'Major retrofit'!$K$38,IF(F71="Scenario2PBT3",'Major retrofit'!$L$38,IF(F71="Scenario3PBT3",'Major retrofit'!$M$38,"")))&amp;IF(F71="Scenario1PBT4",'Major retrofit'!$N$38,IF(F71="Scenario2PBT4",'Major retrofit'!$O$38,IF(F71="Scenario3PBT4",'Major retrofit'!$P$38,"")))&amp;IF(F71="Scenario1PBT5",'Major retrofit'!$Q$38,IF(F71="Scenario2PBT5",'Major retrofit'!$R$38,IF(F71="Scenario3PBT5",'Major retrofit'!$S$38,"")))&amp;IF(F71="Scenario1PBT6",'Major retrofit'!$T$38,IF(F71="Scenario2PBT6",'Major retrofit'!$U$38,IF(F71="Scenario3PBT6",'Major retrofit'!$V$38,"")))&amp;IF(F71="Scenario1PBT7",'Major retrofit'!$W$38,IF(F71="Scenario2PBT7",'Major retrofit'!$X$38,IF(F71="Scenario3PBT7",'Major retrofit'!$Y$38,"")))&amp;IF(F71="Scenario1PBT8",'Major retrofit'!$Z$38,IF(F71="Scenario2PBT8",'Major retrofit'!$AA$38,IF(F71="Scenario3PBT8",'Major retrofit'!$AB$38,"")))&amp;IF(F71="Scenario1PBT9",'Major retrofit'!$AC$38,IF(F71="Scenario2PBT9",'Major retrofit'!$AD$38,IF(F71="Scenario3PBT9",'Major retrofit'!$AE$38,"")))&amp;IF(F71="Scenario1PBT10",'Major retrofit'!$AF$38,IF(F71="Scenario2PBT10",'Major retrofit'!$AG$38,IF(F71="Scenario3PBT10",'Major retrofit'!$AH$38,"")))&amp;IF(F71="Scenario1PBT11",'Major retrofit'!$AI$38,IF(F71="Scenario2PBT11",'Major retrofit'!$AJ$38,IF(F71="Scenario3PBT11",'Major retrofit'!$AK$38,"")))&amp;IF(F71="Scenario1PBT12",'Major retrofit'!$AL$38,IF(F71="Scenario2PBT12",'Major retrofit'!$AM$38,IF(F71="Scenario3PBT12",'Major retrofit'!$AN$38,"")))&amp;IF(F71="Scenario1PBT13",'Major retrofit'!$AO$38,IF(F71="Scenario2PBT13",'Major retrofit'!$AP$38,IF(F71="Scenario3PBT13",'Major retrofit'!$AQ$38,"")))&amp;IF(F71="Scenario1PBT14",'Major retrofit'!$AR$38,IF(F71="Scenario2PBT14",'Major retrofit'!$AS$38,IF(F71="Scenario3PBT14",'Major retrofit'!$AT$38,"")))&amp;IF(F71="Scenario1PBT15",'Major retrofit'!$AU$38,IF(F71="Scenario2PBT15",'Major retrofit'!$AV$38,IF(F71="Scenario3PBT15",'Major retrofit'!$AW$38,"")))</f>
        <v/>
      </c>
      <c r="V71" s="117">
        <f t="shared" ref="V71:V95" si="52">IFERROR(U71*C71,0)</f>
        <v>0</v>
      </c>
      <c r="W71" s="117" t="str">
        <f>IF(F71="Scenario1PBT1",'Major retrofit'!$E$40,IF(F71="Scenario2PBT1",'Major retrofit'!$F$40,IF(F71="Scenario3PBT1",'Major retrofit'!$G$40,"")))&amp;IF(F71="Scenario1PBT2",'Major retrofit'!$H$40,IF(F71="Scenario2PBT2",'Major retrofit'!$I$40,IF(F71="Scenario3PBT2",'Major retrofit'!$J$40,"")))&amp;IF(F71="Scenario1PBT3",'Major retrofit'!$K$40,IF(F71="Scenario2PBT3",'Major retrofit'!$L$40,IF(F71="Scenario3PBT3",'Major retrofit'!$M$40,"")))&amp;IF(F71="Scenario1PBT4",'Major retrofit'!$N$40,IF(F71="Scenario2PBT4",'Major retrofit'!$O$40,IF(F71="Scenario3PBT4",'Major retrofit'!$P$40,"")))&amp;IF(F71="Scenario1PBT5",'Major retrofit'!$Q$40,IF(F71="Scenario2PBT5",'Major retrofit'!$R$40,IF(F71="Scenario3PBT5",'Major retrofit'!$S$40,"")))&amp;IF(F71="Scenario1PBT6",'Major retrofit'!$T$40,IF(F71="Scenario2PBT6",'Major retrofit'!$U$40,IF(F71="Scenario3PBT6",'Major retrofit'!$V$40,"")))&amp;IF(F71="Scenario1PBT7",'Major retrofit'!$W$40,IF(F71="Scenario2PBT7",'Major retrofit'!$X$40,IF(F71="Scenario3PBT7",'Major retrofit'!$Y$40,"")))&amp;IF(F71="Scenario1PBT8",'Major retrofit'!$Z$40,IF(F71="Scenario2PBT8",'Major retrofit'!$AA$40,IF(F71="Scenario3PBT8",'Major retrofit'!$AB$40,"")))&amp;IF(F71="Scenario1PBT9",'Major retrofit'!$AC$40,IF(F71="Scenario2PBT9",'Major retrofit'!$AD$40,IF(F71="Scenario3PBT9",'Major retrofit'!$AE$40,"")))&amp;IF(F71="Scenario1PBT10",'Major retrofit'!$AF$40,IF(F71="Scenario2PBT10",'Major retrofit'!$AG$40,IF(F71="Scenario3PBT10",'Major retrofit'!$AH$40,"")))&amp;IF(F71="Scenario1PBT11",'Major retrofit'!$AI$40,IF(F71="Scenario2PBT11",'Major retrofit'!$AJ$40,IF(F71="Scenario3PBT11",'Major retrofit'!$AK$40,"")))&amp;IF(F71="Scenario1PBT12",'Major retrofit'!$AL$40,IF(F71="Scenario2PBT12",'Major retrofit'!$AM$40,IF(F71="Scenario3PBT12",'Major retrofit'!$AN$40,"")))&amp;IF(F71="Scenario1PBT13",'Major retrofit'!$AO$40,IF(F71="Scenario2PBT13",'Major retrofit'!$AP$40,IF(F71="Scenario3PBT13",'Major retrofit'!$AQ$40,"")))&amp;IF(F71="Scenario1PBT14",'Major retrofit'!$AR$40,IF(F71="Scenario2PBT14",'Major retrofit'!$AS$40,IF(F71="Scenario3PBT14",'Major retrofit'!$AT$40,"")))&amp;IF(F71="Scenario1PBT15",'Major retrofit'!$AU$40,IF(F71="Scenario2PBT15",'Major retrofit'!$AV$40,IF(F71="Scenario3PBT15",'Major retrofit'!$AW$40,"")))</f>
        <v/>
      </c>
      <c r="X71" s="117">
        <f t="shared" ref="X71:X95" si="53">IFERROR(W71*C71,0)</f>
        <v>0</v>
      </c>
      <c r="Y71" s="117" t="str">
        <f>IF(F71="Scenario1PBT1",'Major retrofit'!$E$42,IF(F71="Scenario2PBT1",'Major retrofit'!$F$42,IF(F71="Scenario3PBT1",'Major retrofit'!$G$42,"")))&amp;IF(F71="Scenario1PBT2",'Major retrofit'!$H$42,IF(F71="Scenario2PBT2",'Major retrofit'!$I$42,IF(F71="Scenario3PBT2",'Major retrofit'!$J$42,"")))&amp;IF(F71="Scenario1PBT3",'Major retrofit'!$K$42,IF(F71="Scenario2PBT3",'Major retrofit'!$L$42,IF(F71="Scenario3PBT3",'Major retrofit'!$M$42,"")))&amp;IF(F71="Scenario1PBT4",'Major retrofit'!$N$42,IF(F71="Scenario2PBT4",'Major retrofit'!$O$42,IF(F71="Scenario3PBT4",'Major retrofit'!$P$42,"")))&amp;IF(F71="Scenario1PBT5",'Major retrofit'!$Q$42,IF(F71="Scenario2PBT5",'Major retrofit'!$R$42,IF(F71="Scenario3PBT5",'Major retrofit'!$S$42,"")))&amp;IF(F71="Scenario1PBT6",'Major retrofit'!$T$42,IF(F71="Scenario2PBT6",'Major retrofit'!$U$42,IF(F71="Scenario3PBT6",'Major retrofit'!$V$42,"")))&amp;IF(F71="Scenario1PBT7",'Major retrofit'!$W$42,IF(F71="Scenario2PBT7",'Major retrofit'!$X$42,IF(F71="Scenario3PBT7",'Major retrofit'!$Y$42,"")))&amp;IF(F71="Scenario1PBT8",'Major retrofit'!$Z$42,IF(F71="Scenario2PBT8",'Major retrofit'!$AA$42,IF(F71="Scenario3PBT8",'Major retrofit'!$AB$42,"")))&amp;IF(F71="Scenario1PBT9",'Major retrofit'!$AC$42,IF(F71="Scenario2PBT9",'Major retrofit'!$AD$42,IF(F71="Scenario3PBT9",'Major retrofit'!$AE$42,"")))&amp;IF(F71="Scenario1PBT10",'Major retrofit'!$AF$42,IF(F71="Scenario2PBT10",'Major retrofit'!$AG$42,IF(F71="Scenario3PBT10",'Major retrofit'!$AH$42,"")))&amp;IF(F71="Scenario1PBT11",'Major retrofit'!$AI$42,IF(F71="Scenario2PBT11",'Major retrofit'!$AJ$42,IF(F71="Scenario3PBT11",'Major retrofit'!$AK$42,"")))&amp;IF(F71="Scenario1PBT12",'Major retrofit'!$AL$42,IF(F71="Scenario2PBT12",'Major retrofit'!$AM$42,IF(F71="Scenario3PBT12",'Major retrofit'!$AN$42,"")))&amp;IF(F71="Scenario1PBT13",'Major retrofit'!$AO$42,IF(F71="Scenario2PBT13",'Major retrofit'!$AP$42,IF(F71="Scenario3PBT13",'Major retrofit'!$AQ$42,"")))&amp;IF(F71="Scenario1PBT14",'Major retrofit'!$AR$42,IF(F71="Scenario2PBT14",'Major retrofit'!$AS$42,IF(F71="Scenario3PBT14",'Major retrofit'!$AT$42,"")))&amp;IF(F71="Scenario1PBT15",'Major retrofit'!$AU$42,IF(F71="Scenario2PBT15",'Major retrofit'!$AV$42,IF(F71="Scenario3PBT15",'Major retrofit'!$AW$42,"")))</f>
        <v/>
      </c>
      <c r="Z71" s="117">
        <f t="shared" ref="Z71:Z95" si="54">IFERROR(Y71*C71,0)</f>
        <v>0</v>
      </c>
      <c r="AA71" s="178" t="str">
        <f>IF(F71="Scenario1PBT1",'Major retrofit'!$E$101,IF(F71="Scenario2PBT1",'Major retrofit'!$F$101,IF(F71="Scenario3PBT1",'Major retrofit'!$G$101,"")))&amp;IF(F71="Scenario1PBT2",'Major retrofit'!$H$101,IF(F71="Scenario2PBT2",'Major retrofit'!$I$101,IF(F71="Scenario3PBT2",'Major retrofit'!$J$101,"")))&amp;IF(F71="Scenario1PBT3",'Major retrofit'!$K$101,IF(F71="Scenario2PBT3",'Major retrofit'!$L$101,IF(F71="Scenario3PBT3",'Major retrofit'!$M$101,"")))&amp;IF(F71="Scenario1PBT4",'Major retrofit'!$N$101,IF(F71="Scenario2PBT4",'Major retrofit'!$O$101,IF(F71="Scenario3PBT4",'Major retrofit'!$P$101,"")))&amp;IF(F71="Scenario1PBT5",'Major retrofit'!$Q$101,IF(F71="Scenario2PBT5",'Major retrofit'!$R$101,IF(F71="Scenario3PBT5",'Major retrofit'!$S$101,"")))&amp;IF(F71="Scenario1PBT6",'Major retrofit'!$T$101,IF(F71="Scenario2PBT6",'Major retrofit'!$U$101,IF(F71="Scenario3PBT6",'Major retrofit'!$V$101,"")))&amp;IF(F71="Scenario1PBT7",'Major retrofit'!$W$101,IF(F71="Scenario2PBT7",'Major retrofit'!$X$101,IF(F71="Scenario3PBT7",'Major retrofit'!$Y$101,"")))&amp;IF(F71="Scenario1PBT8",'Major retrofit'!$Z$101,IF(F71="Scenario2PBT8",'Major retrofit'!$AA$101,IF(F71="Scenario3PBT8",'Major retrofit'!$AB$101,"")))&amp;IF(F71="Scenario1PBT9",'Major retrofit'!$AC$101,IF(F71="Scenario2PBT9",'Major retrofit'!$AD$101,IF(F71="Scenario3PBT9",'Major retrofit'!$AE$101,"")))&amp;IF(F71="Scenario1PBT10",'Major retrofit'!$AF$101,IF(F71="Scenario2PBT10",'Major retrofit'!$AG$101,IF(F71="Scenario3PBT10",'Major retrofit'!$AH$101,"")))&amp;IF(F71="Scenario1PBT11",'Major retrofit'!$AI$101,IF(F71="Scenario2PBT11",'Major retrofit'!$AJ$101,IF(F71="Scenario3PBT11",'Major retrofit'!$AK$101,"")))&amp;IF(F71="Scenario1PBT12",'Major retrofit'!$AL$101,IF(F71="Scenario2PBT12",'Major retrofit'!$AM$101,IF(F71="Scenario3PBT12",'Major retrofit'!$AN$101,"")))&amp;IF(F71="Scenario1PBT13",'Major retrofit'!$AO$101,IF(F71="Scenario2PBT13",'Major retrofit'!$AP$101,IF(F71="Scenario3PBT13",'Major retrofit'!$AQ$101,"")))&amp;IF(F71="Scenario1PBT14",'Major retrofit'!$AR$101,IF(F71="Scenario2PBT14",'Major retrofit'!$AS$101,IF(F71="Scenario3PBT14",'Major retrofit'!$AT$101,"")))&amp;IF(F71="Scenario1PBT15",'Major retrofit'!$AU$101,IF(F71="Scenario2PBT15",'Major retrofit'!$AV$101,IF(F71="Scenario3PBT15",'Major retrofit'!$AW$101,"")))</f>
        <v/>
      </c>
      <c r="AB71" s="179">
        <f t="shared" ref="AB71:AB95" si="55">IFERROR(C71*AA71,0)</f>
        <v>0</v>
      </c>
      <c r="AC71" s="208">
        <f>IFERROR('Projection_Base-case'!G71-G71,0)</f>
        <v>0</v>
      </c>
      <c r="AD71" s="117">
        <f t="shared" si="34"/>
        <v>0</v>
      </c>
      <c r="AE71" s="117">
        <f>IFERROR(100*AC71/'Projection_Base-case'!G71,0)</f>
        <v>0</v>
      </c>
      <c r="AF71" s="117">
        <f>IFERROR('Projection_Base-case'!I71-I71,0)</f>
        <v>0</v>
      </c>
      <c r="AG71" s="117">
        <f t="shared" si="35"/>
        <v>0</v>
      </c>
      <c r="AH71" s="117">
        <f>IFERROR(100*AF71/'Projection_Base-case'!I71,0)</f>
        <v>0</v>
      </c>
      <c r="AI71" s="117">
        <f>IFERROR('Projection_Base-case'!K71-K71,0)</f>
        <v>0</v>
      </c>
      <c r="AJ71" s="117">
        <f t="shared" si="36"/>
        <v>0</v>
      </c>
      <c r="AK71" s="117">
        <f>IFERROR(100*AI71/'Projection_Base-case'!K71,0)</f>
        <v>0</v>
      </c>
      <c r="AL71" s="117">
        <f>IFERROR(M71-'Projection_Base-case'!M71,0)</f>
        <v>0</v>
      </c>
      <c r="AM71" s="117">
        <f t="shared" si="37"/>
        <v>0</v>
      </c>
      <c r="AN71" s="179">
        <f>IFERROR(IF('Projection_Base-case'!N71&gt;0,100*AM71/'Projection_Base-case'!N71,100*AM71/N71),0)</f>
        <v>0</v>
      </c>
      <c r="AO71" s="206">
        <f>IFERROR('Projection_Base-case'!O71-O71,0)</f>
        <v>0</v>
      </c>
      <c r="AP71" s="117">
        <f t="shared" si="38"/>
        <v>0</v>
      </c>
      <c r="AQ71" s="117">
        <f>IFERROR(100*AO71/'Projection_Base-case'!O71,0)</f>
        <v>0</v>
      </c>
      <c r="AR71" s="117">
        <f>IFERROR('Projection_Base-case'!Q71-Q71,0)</f>
        <v>0</v>
      </c>
      <c r="AS71" s="117">
        <f t="shared" si="39"/>
        <v>0</v>
      </c>
      <c r="AT71" s="117">
        <f>IFERROR(100*AR71/'Projection_Base-case'!Q71,0)</f>
        <v>0</v>
      </c>
      <c r="AU71" s="117">
        <f>IFERROR('Projection_Base-case'!S71-S71,0)</f>
        <v>0</v>
      </c>
      <c r="AV71" s="117">
        <f t="shared" si="40"/>
        <v>0</v>
      </c>
      <c r="AW71" s="118">
        <f>IFERROR(100*AU71/'Projection_Base-case'!S71,0)</f>
        <v>0</v>
      </c>
      <c r="AX71" s="206">
        <f>IFERROR('Projection_Base-case'!U71-U71,0)</f>
        <v>0</v>
      </c>
      <c r="AY71" s="117">
        <f t="shared" si="41"/>
        <v>0</v>
      </c>
      <c r="AZ71" s="117">
        <f>IFERROR(100*AX71/'Projection_Base-case'!U71,0)</f>
        <v>0</v>
      </c>
      <c r="BA71" s="117">
        <f>IFERROR('Projection_Base-case'!W71-W71,0)</f>
        <v>0</v>
      </c>
      <c r="BB71" s="117">
        <f t="shared" si="42"/>
        <v>0</v>
      </c>
      <c r="BC71" s="117">
        <f>IFERROR(100*BA71/'Projection_Base-case'!W71,0)</f>
        <v>0</v>
      </c>
      <c r="BD71" s="117">
        <f>IFERROR('Projection_Base-case'!Y71-Y71,0)</f>
        <v>0</v>
      </c>
      <c r="BE71" s="117">
        <f t="shared" si="43"/>
        <v>0</v>
      </c>
      <c r="BF71" s="117">
        <f>IFERROR(100*BD71/'Projection_Base-case'!Y71,0)</f>
        <v>0</v>
      </c>
      <c r="BG71" s="178">
        <f t="shared" ref="BG71:BG95" si="56">IFERROR(AB71/AY71,0)</f>
        <v>0</v>
      </c>
      <c r="BH71" s="179">
        <f t="shared" ref="BH71:BH95" si="57">IFERROR(AB71/AD71,0)</f>
        <v>0</v>
      </c>
    </row>
    <row r="72" spans="1:60" ht="15" thickBot="1">
      <c r="A72" s="205">
        <v>67</v>
      </c>
      <c r="B72" s="119">
        <f>IF('Projection_Base-case'!B72&lt;&gt;"",'Projection_Base-case'!B72,0)</f>
        <v>0</v>
      </c>
      <c r="C72" s="119">
        <f>IF('Projection_Base-case'!C72&lt;&gt;"",'Projection_Base-case'!C72,0)</f>
        <v>0</v>
      </c>
      <c r="D72" s="119">
        <f>IF('Projection_Base-case'!D72&lt;&gt;"",'Projection_Base-case'!D72,0)</f>
        <v>0</v>
      </c>
      <c r="E72" s="263" t="str">
        <f>IF(AND('Résultats major'!$AC$3="OUI",'Résultats major'!E71&lt;&gt;""),'Résultats major'!E71,IF(OR(D72="PBT1",D72="PBT2",D72="PBT3",D72="PBT4",D72="PBT5",D72="PBT6",D72="PBT7",D72="PBT8",D72="PBT10"),"Scenario1",IF(D72="PBT9","Scenario2","")))</f>
        <v/>
      </c>
      <c r="F72" s="202" t="str">
        <f t="shared" si="44"/>
        <v>0</v>
      </c>
      <c r="G72" s="177" t="str">
        <f>IF(F72="Scenario1PBT1",'Major retrofit'!$E$6,IF(F72="Scenario2PBT1",'Major retrofit'!$F$6,IF(F72="Scenario3PBT1",'Major retrofit'!$G$6,"")))&amp;IF(F72="Scenario1PBT2",'Major retrofit'!$H$6,IF(F72="Scenario2PBT2",'Major retrofit'!$I$6,IF(F72="Scenario3PBT2",'Major retrofit'!$J$6,"")))&amp;IF(F72="Scenario1PBT3",'Major retrofit'!$K$6,IF(F72="Scenario2PBT3",'Major retrofit'!$L$6,IF(F72="Scenario3PBT3",'Major retrofit'!$M$6,"")))&amp;IF(F72="Scenario1PBT4",'Major retrofit'!$N$6,IF(F72="Scenario2PBT4",'Major retrofit'!$O$6,IF(F72="Scenario3PBT4",'Major retrofit'!$P$6,"")))&amp;IF(F72="Scenario1PBT5",'Major retrofit'!$Q$6,IF(F72="Scenario2PBT5",'Major retrofit'!$R$6,IF(F72="Scenario3PBT5",'Major retrofit'!$S$6,"")))&amp;IF(F72="Scenario1PBT6",'Major retrofit'!$T$6,IF(F72="Scenario2PBT6",'Major retrofit'!$U$6,IF(F72="Scenario3PBT6",'Major retrofit'!$V$6,"")))&amp;IF(F72="Scenario1PBT7",'Major retrofit'!$W$6,IF(F72="Scenario2PBT7",'Major retrofit'!$X$6,IF(F72="Scenario3PBT7",'Major retrofit'!$Y$6,"")))&amp;IF(F72="Scenario1PBT8",'Major retrofit'!$Z$6,IF(F72="Scenario2PBT8",'Major retrofit'!$AA$6,IF(F72="Scenario3PBT8",'Major retrofit'!$AB$6,"")))&amp;IF(F72="Scenario1PBT9",'Major retrofit'!$AC$6,IF(F72="Scenario2PBT9",'Major retrofit'!$AD$6,IF(F72="Scenario3PBT9",'Major retrofit'!$AE$6,"")))&amp;IF(F72="Scenario1PBT10",'Major retrofit'!$AF$6,IF(F72="Scenario2PBT10",'Major retrofit'!$AG$6,IF(F72="Scenario3PBT10",'Major retrofit'!$AH$6,"")))&amp;IF(F72="Scenario1PBT11",'Major retrofit'!$AI$6,IF(F72="Scenario2PBT11",'Major retrofit'!$AJ$6,IF(F72="Scenario3PBT11",'Major retrofit'!$AK$6,"")))&amp;IF(F72="Scenario1PBT12",'Major retrofit'!$AL$6,IF(F72="Scenario2PBT12",'Major retrofit'!$AM$6,IF(F72="Scenario3PBT12",'Major retrofit'!$AN$6,"")))&amp;IF(F72="Scenario1PBT13",'Major retrofit'!$AO$6,IF(F72="Scenario2PBT13",'Major retrofit'!$AP$6,IF(F72="Scenario3PBT13",'Major retrofit'!$AQ$6,"")))&amp;IF(F72="Scenario1PBT14",'Major retrofit'!$AR$6,IF(F72="Scenario2PBT14",'Major retrofit'!$AS$6,IF(F72="Scenario3PBT14",'Major retrofit'!$AT$6,"")))&amp;IF(F72="Scenario1PBT15",'Major retrofit'!$AU$6,IF(F72="Scenario2PBT15",'Major retrofit'!$AV$6,IF(F72="Scenario3PBT15",'Major retrofit'!$AW$6,"")))</f>
        <v/>
      </c>
      <c r="H72" s="117">
        <f t="shared" si="45"/>
        <v>0</v>
      </c>
      <c r="I72" s="178" t="str">
        <f>IF(F72="Scenario1PBT1",'Major retrofit'!$E$16,IF(F72="Scenario2PBT1",'Major retrofit'!$F$16,IF(F72="Scenario3PBT1",'Major retrofit'!$G$16,"")))&amp;IF(F72="Scenario1PBT2",'Major retrofit'!$H$16,IF(F72="Scenario2PBT2",'Major retrofit'!$I$16,IF(F72="Scenario3PBT2",'Major retrofit'!$J$16,"")))&amp;IF(F72="Scenario1PBT3",'Major retrofit'!$K$16,IF(F72="Scenario2PBT3",'Major retrofit'!$L$16,IF(F72="Scenario3PBT3",'Major retrofit'!$M$16,"")))&amp;IF(F72="Scenario1PBT4",'Major retrofit'!$N$16,IF(F72="Scenario2PBT4",'Major retrofit'!$O$16,IF(F72="Scenario3PBT4",'Major retrofit'!$P$16,"")))&amp;IF(F72="Scenario1PBT5",'Major retrofit'!$Q$16,IF(F72="Scenario2PBT5",'Major retrofit'!$R$16,IF(F72="Scenario3PBT5",'Major retrofit'!$S$16,"")))&amp;IF(F72="Scenario1PBT6",'Major retrofit'!$T$16,IF(F72="Scenario2PBT6",'Major retrofit'!$U$16,IF(F72="Scenario3PBT6",'Major retrofit'!$V$16,"")))&amp;IF(F72="Scenario1PBT7",'Major retrofit'!$W$16,IF(F72="Scenario2PBT7",'Major retrofit'!$X$16,IF(F72="Scenario3PBT7",'Major retrofit'!$Y$16,"")))&amp;IF(F72="Scenario1PBT8",'Major retrofit'!$Z$16,IF(F72="Scenario2PBT8",'Major retrofit'!$AA$16,IF(F72="Scenario3PBT8",'Major retrofit'!$AB$16,"")))&amp;IF(F72="Scenario1PBT9",'Major retrofit'!$AC$16,IF(F72="Scenario2PBT9",'Major retrofit'!$AD$16,IF(F72="Scenario3PBT9",'Major retrofit'!$AE$16,"")))&amp;IF(F72="Scenario1PBT10",'Major retrofit'!$AF$16,IF(F72="Scenario2PBT10",'Major retrofit'!$AG$16,IF(F72="Scenario3PBT10",'Major retrofit'!$AH$16,"")))&amp;IF(F72="Scenario1PBT11",'Major retrofit'!$AI$16,IF(F72="Scenario2PBT11",'Major retrofit'!$AJ$16,IF(F72="Scenario3PBT11",'Major retrofit'!$AK$16,"")))&amp;IF(F72="Scenario1PBT12",'Major retrofit'!$AL$16,IF(F72="Scenario2PBT12",'Major retrofit'!$AM$16,IF(F72="Scenario3PBT12",'Major retrofit'!$AN$16,"")))&amp;IF(F72="Scenario1PBT13",'Major retrofit'!$AO$16,IF(F72="Scenario2PBT13",'Major retrofit'!$AP$16,IF(F72="Scenario3PBT13",'Major retrofit'!$AQ$16,"")))&amp;IF(F72="Scenario1PBT14",'Major retrofit'!$AR$16,IF(F72="Scenario2PBT14",'Major retrofit'!$AS$16,IF(F72="Scenario3PBT14",'Major retrofit'!$AT$16,"")))&amp;IF(F72="Scenario1PBT15",'Major retrofit'!$AU$16,IF(F72="Scenario2PBT15",'Major retrofit'!$AV$16,IF(F72="Scenario3PBT15",'Major retrofit'!$AW$16,"")))</f>
        <v/>
      </c>
      <c r="J72" s="117">
        <f t="shared" si="46"/>
        <v>0</v>
      </c>
      <c r="K72" s="117" t="str">
        <f>IF(F72="Scenario1PBT1",'Major retrofit'!$E$18,IF(F72="Scenario2PBT1",'Major retrofit'!$F$18,IF(F72="Scenario3PBT1",'Major retrofit'!$G$18,"")))&amp;IF(F72="Scenario1PBT2",'Major retrofit'!$H$18,IF(F72="Scenario2PBT2",'Major retrofit'!$I$18,IF(F72="Scenario3PBT2",'Major retrofit'!$J$18,"")))&amp;IF(F72="Scenario1PBT3",'Major retrofit'!$K$18,IF(F72="Scenario2PBT3",'Major retrofit'!$L$18,IF(F72="Scenario3PBT3",'Major retrofit'!$M$18,"")))&amp;IF(F72="Scenario1PBT4",'Major retrofit'!$N$18,IF(F72="Scenario2PBT4",'Major retrofit'!$O$18,IF(F72="Scenario3PBT4",'Major retrofit'!$P$18,"")))&amp;IF(F72="Scenario1PBT5",'Major retrofit'!$Q$18,IF(F72="Scenario2PBT5",'Major retrofit'!$R$18,IF(F72="Scenario3PBT5",'Major retrofit'!$S$18,"")))&amp;IF(F72="Scenario1PBT6",'Major retrofit'!$T$18,IF(F72="Scenario2PBT6",'Major retrofit'!$U$18,IF(F72="Scenario3PBT6",'Major retrofit'!$V$18,"")))&amp;IF(F72="Scenario1PBT7",'Major retrofit'!$W$18,IF(F72="Scenario2PBT7",'Major retrofit'!$X$18,IF(F72="Scenario3PBT7",'Major retrofit'!$Y$18,"")))&amp;IF(F72="Scenario1PBT8",'Major retrofit'!$Z$18,IF(F72="Scenario2PBT8",'Major retrofit'!$AA$18,IF(F72="Scenario3PBT8",'Major retrofit'!$AB$18,"")))&amp;IF(F72="Scenario1PBT9",'Major retrofit'!$AC$18,IF(F72="Scenario2PBT9",'Major retrofit'!$AD$18,IF(F72="Scenario3PBT9",'Major retrofit'!$AE$18,"")))&amp;IF(F72="Scenario1PBT10",'Major retrofit'!$AF$18,IF(F72="Scenario2PBT10",'Major retrofit'!$AG$18,IF(F72="Scenario3PBT10",'Major retrofit'!$AH$18,"")))&amp;IF(F72="Scenario1PBT11",'Major retrofit'!$AI$18,IF(F72="Scenario2PBT11",'Major retrofit'!$AJ$18,IF(F72="Scenario3PBT11",'Major retrofit'!$AK$18,"")))&amp;IF(F72="Scenario1PBT12",'Major retrofit'!$AL$18,IF(F72="Scenario2PBT12",'Major retrofit'!$AM$18,IF(F72="Scenario3PBT12",'Major retrofit'!$AN$18,"")))&amp;IF(F72="Scenario1PBT13",'Major retrofit'!$AO$18,IF(F72="Scenario2PBT13",'Major retrofit'!$AP$18,IF(F72="Scenario3PBT13",'Major retrofit'!$AQ$18,"")))&amp;IF(F72="Scenario1PBT14",'Major retrofit'!$AR$18,IF(F72="Scenario2PBT14",'Major retrofit'!$AS$18,IF(F72="Scenario3PBT14",'Major retrofit'!$AT$18,"")))&amp;IF(F72="Scenario1PBT15",'Major retrofit'!$AU$18,IF(F72="Scenario2PBT15",'Major retrofit'!$AV$18,IF(F72="Scenario3PBT15",'Major retrofit'!$AW$18,"")))</f>
        <v/>
      </c>
      <c r="L72" s="117">
        <f t="shared" si="47"/>
        <v>0</v>
      </c>
      <c r="M72" s="117" t="str">
        <f>IF(F72="Scenario1PBT1",'Major retrofit'!$E$20,IF(F72="Scenario2PBT1",'Major retrofit'!$F$20,IF(F72="Scenario3PBT1",'Major retrofit'!$G$20,"")))&amp;IF(F72="Scenario1PBT2",'Major retrofit'!$H$20,IF(F72="Scenario2PBT2",'Major retrofit'!$I$20,IF(F72="Scenario3PBT2",'Major retrofit'!$J$20,"")))&amp;IF(F72="Scenario1PBT3",'Major retrofit'!$K$20,IF(F72="Scenario2PBT3",'Major retrofit'!$L$20,IF(F72="Scenario3PBT3",'Major retrofit'!$M$20,"")))&amp;IF(F72="Scenario1PBT4",'Major retrofit'!$N$20,IF(F72="Scenario2PBT4",'Major retrofit'!$O$20,IF(F72="Scenario3PBT4",'Major retrofit'!$P$20,"")))&amp;IF(F72="Scenario1PBT5",'Major retrofit'!$Q$20,IF(F72="Scenario2PBT5",'Major retrofit'!$R$20,IF(F72="Scenario3PBT5",'Major retrofit'!$S$20,"")))&amp;IF(F72="Scenario1PBT6",'Major retrofit'!$T$20,IF(F72="Scenario2PBT6",'Major retrofit'!$U$20,IF(F72="Scenario3PBT6",'Major retrofit'!$V$20,"")))&amp;IF(F72="Scenario1PBT7",'Major retrofit'!$W$20,IF(F72="Scenario2PBT7",'Major retrofit'!$X$20,IF(F72="Scenario3PBT7",'Major retrofit'!$Y$20,"")))&amp;IF(F72="Scenario1PBT8",'Major retrofit'!$Z$20,IF(F72="Scenario2PBT8",'Major retrofit'!$AA$20,IF(F72="Scenario3PBT8",'Major retrofit'!$AB$20,"")))&amp;IF(F72="Scenario1PBT9",'Major retrofit'!$AC$20,IF(F72="Scenario2PBT9",'Major retrofit'!$AD$20,IF(F72="Scenario3PBT9",'Major retrofit'!$AE$20,"")))&amp;IF(F72="Scenario1PBT10",'Major retrofit'!$AF$20,IF(F72="Scenario2PBT10",'Major retrofit'!$AG$20,IF(F72="Scenario3PBT10",'Major retrofit'!$AH$20,"")))&amp;IF(F72="Scenario1PBT11",'Major retrofit'!$AI$20,IF(F72="Scenario2PBT11",'Major retrofit'!$AJ$20,IF(F72="Scenario3PBT11",'Major retrofit'!$AK$20,"")))&amp;IF(F72="Scenario1PBT12",'Major retrofit'!$AL$20,IF(F72="Scenario2PBT12",'Major retrofit'!$AM$20,IF(F72="Scenario3PBT12",'Major retrofit'!$AN$20,"")))&amp;IF(F72="Scenario1PBT13",'Major retrofit'!$AO$20,IF(F72="Scenario2PBT13",'Major retrofit'!$AP$20,IF(F72="Scenario3PBT13",'Major retrofit'!$AQ$20,"")))&amp;IF(F72="Scenario1PBT14",'Major retrofit'!$AR$20,IF(F72="Scenario2PBT14",'Major retrofit'!$AS$20,IF(F72="Scenario3PBT14",'Major retrofit'!$AT$20,"")))&amp;IF(F72="Scenario1PBT15",'Major retrofit'!$AU$20,IF(F72="Scenario2PBT15",'Major retrofit'!$AV$20,IF(F72="Scenario3PBT15",'Major retrofit'!$AW$20,"")))</f>
        <v/>
      </c>
      <c r="N72" s="118">
        <f t="shared" si="48"/>
        <v>0</v>
      </c>
      <c r="O72" s="206" t="str">
        <f>IF(F72="Scenario1PBT1",'Major retrofit'!$E$23,IF(F72="Scenario2PBT1",'Major retrofit'!$F$23,IF(F72="Scenario3PBT1",'Major retrofit'!$G$23,"")))&amp;IF(F72="Scenario1PBT2",'Major retrofit'!$H$23,IF(F72="Scenario2PBT2",'Major retrofit'!$I$23,IF(F72="Scenario3PBT2",'Major retrofit'!$J$23,"")))&amp;IF(F72="Scenario1PBT3",'Major retrofit'!$K$23,IF(F72="Scenario2PBT3",'Major retrofit'!$L$23,IF(F72="Scenario3PBT3",'Major retrofit'!$M$23,"")))&amp;IF(F72="Scenario1PBT4",'Major retrofit'!$N$23,IF(F72="Scenario2PBT4",'Major retrofit'!$O$23,IF(F72="Scenario3PBT4",'Major retrofit'!$P$23,"")))&amp;IF(F72="Scenario1PBT5",'Major retrofit'!$Q$23,IF(F72="Scenario2PBT5",'Major retrofit'!$R$23,IF(F72="Scenario3PBT5",'Major retrofit'!$S$23,"")))&amp;IF(F72="Scenario1PBT6",'Major retrofit'!$T$23,IF(F72="Scenario2PBT6",'Major retrofit'!$U$23,IF(F72="Scenario3PBT6",'Major retrofit'!$V$23,"")))&amp;IF(F72="Scenario1PBT7",'Major retrofit'!$W$23,IF(F72="Scenario2PBT7",'Major retrofit'!$X$23,IF(F72="Scenario3PBT7",'Major retrofit'!$Y$23,"")))&amp;IF(F72="Scenario1PBT8",'Major retrofit'!$Z$23,IF(F72="Scenario2PBT8",'Major retrofit'!$AA$23,IF(F72="Scenario3PBT8",'Major retrofit'!$AB$23,"")))&amp;IF(F72="Scenario1PBT9",'Major retrofit'!$AC$23,IF(F72="Scenario2PBT9",'Major retrofit'!$AD$23,IF(F72="Scenario3PBT9",'Major retrofit'!$AE$23,"")))&amp;IF(F72="Scenario1PBT10",'Major retrofit'!$AF$23,IF(F72="Scenario2PBT10",'Major retrofit'!$AG$23,IF(F72="Scenario3PBT10",'Major retrofit'!$AH$23,"")))&amp;IF(F72="Scenario1PBT11",'Major retrofit'!$AI$23,IF(F72="Scenario2PBT11",'Major retrofit'!$AJ$23,IF(F72="Scenario3PBT11",'Major retrofit'!$AK$23,"")))&amp;IF(F72="Scenario1PBT12",'Major retrofit'!$AL$23,IF(F72="Scenario2PBT12",'Major retrofit'!$AM$23,IF(F72="Scenario3PBT12",'Major retrofit'!$AN$23,"")))&amp;IF(F72="Scenario1PBT13",'Major retrofit'!$AO$23,IF(F72="Scenario2PBT13",'Major retrofit'!$AP$23,IF(F72="Scenario3PBT13",'Major retrofit'!$AQ$23,"")))&amp;IF(F72="Scenario1PBT14",'Major retrofit'!$AR$23,IF(F72="Scenario2PBT14",'Major retrofit'!$AS$23,IF(F72="Scenario3PBT14",'Major retrofit'!$AT$23,"")))&amp;IF(F72="Scenario1PBT15",'Major retrofit'!$AU$23,IF(F72="Scenario2PBT15",'Major retrofit'!$AV$23,IF(F72="Scenario3PBT15",'Major retrofit'!$AW$23,"")))</f>
        <v/>
      </c>
      <c r="P72" s="117">
        <f t="shared" si="49"/>
        <v>0</v>
      </c>
      <c r="Q72" s="117" t="str">
        <f>IF(F72="Scenario1PBT1",'Major retrofit'!$E$25,IF(F72="Scenario2PBT1",'Major retrofit'!$F$25,IF(F72="Scenario3PBT1",'Major retrofit'!$G$25,"")))&amp;IF(F72="Scenario1PBT2",'Major retrofit'!$H$25,IF(F72="Scenario2PBT2",'Major retrofit'!$I$25,IF(F72="Scenario3PBT2",'Major retrofit'!$J$25,"")))&amp;IF(F72="Scenario1PBT3",'Major retrofit'!$K$25,IF(F72="Scenario2PBT3",'Major retrofit'!$L$25,IF(F72="Scenario3PBT3",'Major retrofit'!$M$25,"")))&amp;IF(F72="Scenario1PBT4",'Major retrofit'!$N$25,IF(F72="Scenario2PBT4",'Major retrofit'!$O$25,IF(F72="Scenario3PBT4",'Major retrofit'!$P$25,"")))&amp;IF(F72="Scenario1PBT5",'Major retrofit'!$Q$25,IF(F72="Scenario2PBT5",'Major retrofit'!$R$25,IF(F72="Scenario3PBT5",'Major retrofit'!$S$25,"")))&amp;IF(F72="Scenario1PBT6",'Major retrofit'!$T$25,IF(F72="Scenario2PBT6",'Major retrofit'!$U$25,IF(F72="Scenario3PBT6",'Major retrofit'!$V$25,"")))&amp;IF(F72="Scenario1PBT7",'Major retrofit'!$W$25,IF(F72="Scenario2PBT7",'Major retrofit'!$X$25,IF(F72="Scenario3PBT7",'Major retrofit'!$Y$25,"")))&amp;IF(F72="Scenario1PBT8",'Major retrofit'!$Z$25,IF(F72="Scenario2PBT8",'Major retrofit'!$AA$25,IF(F72="Scenario3PBT8",'Major retrofit'!$AB$25,"")))&amp;IF(F72="Scenario1PBT9",'Major retrofit'!$AC$25,IF(F72="Scenario2PBT9",'Major retrofit'!$AD$25,IF(F72="Scenario3PBT9",'Major retrofit'!$AE$25,"")))&amp;IF(F72="Scenario1PBT10",'Major retrofit'!$AF$25,IF(F72="Scenario2PBT10",'Major retrofit'!$AG$25,IF(F72="Scenario3PBT10",'Major retrofit'!$AH$25,"")))&amp;IF(F72="Scenario1PBT11",'Major retrofit'!$AI$25,IF(F72="Scenario2PBT11",'Major retrofit'!$AJ$25,IF(F72="Scenario3PBT11",'Major retrofit'!$AK$25,"")))&amp;IF(F72="Scenario1PBT12",'Major retrofit'!$AL$25,IF(F72="Scenario2PBT12",'Major retrofit'!$AM$25,IF(F72="Scenario3PBT12",'Major retrofit'!$AN$25,"")))&amp;IF(F72="Scenario1PBT13",'Major retrofit'!$AO$25,IF(F72="Scenario2PBT13",'Major retrofit'!$AP$25,IF(F72="Scenario3PBT13",'Major retrofit'!$AQ$25,"")))&amp;IF(F72="Scenario1PBT14",'Major retrofit'!$AR$25,IF(F72="Scenario2PBT14",'Major retrofit'!$AS$25,IF(F72="Scenario3PBT14",'Major retrofit'!$AT$25,"")))&amp;IF(F72="Scenario1PBT15",'Major retrofit'!$AU$25,IF(F72="Scenario2PBT15",'Major retrofit'!$AV$25,IF(F72="Scenario3PBT15",'Major retrofit'!$AW$25,"")))</f>
        <v/>
      </c>
      <c r="R72" s="117">
        <f t="shared" si="50"/>
        <v>0</v>
      </c>
      <c r="S72" s="117" t="str">
        <f>IF(F72="Scenario1PBT1",'Major retrofit'!$E$27,IF(F72="Scenario2PBT1",'Major retrofit'!$F$27,IF(F72="Scenario3PBT1",'Major retrofit'!$G$27,"")))&amp;IF(F72="Scenario1PBT2",'Major retrofit'!$H$27,IF(F72="Scenario2PBT2",'Major retrofit'!$I$27,IF(F72="Scenario3PBT2",'Major retrofit'!$J$27,"")))&amp;IF(F72="Scenario1PBT3",'Major retrofit'!$K$27,IF(F72="Scenario2PBT3",'Major retrofit'!$L$27,IF(F72="Scenario3PBT3",'Major retrofit'!$M$27,"")))&amp;IF(F72="Scenario1PBT4",'Major retrofit'!$N$27,IF(F72="Scenario2PBT4",'Major retrofit'!$O$27,IF(F72="Scenario3PBT4",'Major retrofit'!$P$27,"")))&amp;IF(F72="Scenario1PBT5",'Major retrofit'!$Q$27,IF(F72="Scenario2PBT5",'Major retrofit'!$R$27,IF(F72="Scenario3PBT5",'Major retrofit'!$S$27,"")))&amp;IF(F72="Scenario1PBT6",'Major retrofit'!$T$27,IF(F72="Scenario2PBT6",'Major retrofit'!$U$27,IF(F72="Scenario3PBT6",'Major retrofit'!$V$27,"")))&amp;IF(F72="Scenario1PBT7",'Major retrofit'!$W$27,IF(F72="Scenario2PBT7",'Major retrofit'!$X$27,IF(F72="Scenario3PBT7",'Major retrofit'!$Y$27,"")))&amp;IF(F72="Scenario1PBT8",'Major retrofit'!$Z$27,IF(F72="Scenario2PBT8",'Major retrofit'!$AA$27,IF(F72="Scenario3PBT8",'Major retrofit'!$AB$27,"")))&amp;IF(F72="Scenario1PBT9",'Major retrofit'!$AC$27,IF(F72="Scenario2PBT9",'Major retrofit'!$AD$27,IF(F72="Scenario3PBT9",'Major retrofit'!$AE$27,"")))&amp;IF(F72="Scenario1PBT10",'Major retrofit'!$AF$27,IF(F72="Scenario2PBT10",'Major retrofit'!$AG$27,IF(F72="Scenario3PBT10",'Major retrofit'!$AH$27,"")))&amp;IF(F72="Scenario1PBT11",'Major retrofit'!$AI$27,IF(F72="Scenario2PBT11",'Major retrofit'!$AJ$27,IF(F72="Scenario3PBT11",'Major retrofit'!$AK$27,"")))&amp;IF(F72="Scenario1PBT12",'Major retrofit'!$AL$27,IF(F72="Scenario2PBT12",'Major retrofit'!$AM$27,IF(F72="Scenario3PBT12",'Major retrofit'!$AN$27,"")))&amp;IF(F72="Scenario1PBT13",'Major retrofit'!$AO$27,IF(F72="Scenario2PBT13",'Major retrofit'!$AP$27,IF(F72="Scenario3PBT13",'Major retrofit'!$AQ$27,"")))&amp;IF(F72="Scenario1PBT14",'Major retrofit'!$AR$27,IF(F72="Scenario2PBT14",'Major retrofit'!$AS$27,IF(F72="Scenario3PBT14",'Major retrofit'!$AT$27,"")))&amp;IF(F72="Scenario1PBT15",'Major retrofit'!$AU$27,IF(F72="Scenario2PBT15",'Major retrofit'!$AV$27,IF(F72="Scenario3PBT15",'Major retrofit'!$AW$27,"")))</f>
        <v/>
      </c>
      <c r="T72" s="207">
        <f t="shared" si="51"/>
        <v>0</v>
      </c>
      <c r="U72" s="206" t="str">
        <f>IF(F72="Scenario1PBT1",'Major retrofit'!$E$38,IF(F72="Scenario2PBT1",'Major retrofit'!$F$38,IF(F72="Scenario3PBT1",'Major retrofit'!$G$38,"")))&amp;IF(F72="Scenario1PBT2",'Major retrofit'!$H$38,IF(F72="Scenario2PBT2",'Major retrofit'!$I$38,IF(F72="Scenario3PBT2",'Major retrofit'!$J$38,"")))&amp;IF(F72="Scenario1PBT3",'Major retrofit'!$K$38,IF(F72="Scenario2PBT3",'Major retrofit'!$L$38,IF(F72="Scenario3PBT3",'Major retrofit'!$M$38,"")))&amp;IF(F72="Scenario1PBT4",'Major retrofit'!$N$38,IF(F72="Scenario2PBT4",'Major retrofit'!$O$38,IF(F72="Scenario3PBT4",'Major retrofit'!$P$38,"")))&amp;IF(F72="Scenario1PBT5",'Major retrofit'!$Q$38,IF(F72="Scenario2PBT5",'Major retrofit'!$R$38,IF(F72="Scenario3PBT5",'Major retrofit'!$S$38,"")))&amp;IF(F72="Scenario1PBT6",'Major retrofit'!$T$38,IF(F72="Scenario2PBT6",'Major retrofit'!$U$38,IF(F72="Scenario3PBT6",'Major retrofit'!$V$38,"")))&amp;IF(F72="Scenario1PBT7",'Major retrofit'!$W$38,IF(F72="Scenario2PBT7",'Major retrofit'!$X$38,IF(F72="Scenario3PBT7",'Major retrofit'!$Y$38,"")))&amp;IF(F72="Scenario1PBT8",'Major retrofit'!$Z$38,IF(F72="Scenario2PBT8",'Major retrofit'!$AA$38,IF(F72="Scenario3PBT8",'Major retrofit'!$AB$38,"")))&amp;IF(F72="Scenario1PBT9",'Major retrofit'!$AC$38,IF(F72="Scenario2PBT9",'Major retrofit'!$AD$38,IF(F72="Scenario3PBT9",'Major retrofit'!$AE$38,"")))&amp;IF(F72="Scenario1PBT10",'Major retrofit'!$AF$38,IF(F72="Scenario2PBT10",'Major retrofit'!$AG$38,IF(F72="Scenario3PBT10",'Major retrofit'!$AH$38,"")))&amp;IF(F72="Scenario1PBT11",'Major retrofit'!$AI$38,IF(F72="Scenario2PBT11",'Major retrofit'!$AJ$38,IF(F72="Scenario3PBT11",'Major retrofit'!$AK$38,"")))&amp;IF(F72="Scenario1PBT12",'Major retrofit'!$AL$38,IF(F72="Scenario2PBT12",'Major retrofit'!$AM$38,IF(F72="Scenario3PBT12",'Major retrofit'!$AN$38,"")))&amp;IF(F72="Scenario1PBT13",'Major retrofit'!$AO$38,IF(F72="Scenario2PBT13",'Major retrofit'!$AP$38,IF(F72="Scenario3PBT13",'Major retrofit'!$AQ$38,"")))&amp;IF(F72="Scenario1PBT14",'Major retrofit'!$AR$38,IF(F72="Scenario2PBT14",'Major retrofit'!$AS$38,IF(F72="Scenario3PBT14",'Major retrofit'!$AT$38,"")))&amp;IF(F72="Scenario1PBT15",'Major retrofit'!$AU$38,IF(F72="Scenario2PBT15",'Major retrofit'!$AV$38,IF(F72="Scenario3PBT15",'Major retrofit'!$AW$38,"")))</f>
        <v/>
      </c>
      <c r="V72" s="117">
        <f t="shared" si="52"/>
        <v>0</v>
      </c>
      <c r="W72" s="117" t="str">
        <f>IF(F72="Scenario1PBT1",'Major retrofit'!$E$40,IF(F72="Scenario2PBT1",'Major retrofit'!$F$40,IF(F72="Scenario3PBT1",'Major retrofit'!$G$40,"")))&amp;IF(F72="Scenario1PBT2",'Major retrofit'!$H$40,IF(F72="Scenario2PBT2",'Major retrofit'!$I$40,IF(F72="Scenario3PBT2",'Major retrofit'!$J$40,"")))&amp;IF(F72="Scenario1PBT3",'Major retrofit'!$K$40,IF(F72="Scenario2PBT3",'Major retrofit'!$L$40,IF(F72="Scenario3PBT3",'Major retrofit'!$M$40,"")))&amp;IF(F72="Scenario1PBT4",'Major retrofit'!$N$40,IF(F72="Scenario2PBT4",'Major retrofit'!$O$40,IF(F72="Scenario3PBT4",'Major retrofit'!$P$40,"")))&amp;IF(F72="Scenario1PBT5",'Major retrofit'!$Q$40,IF(F72="Scenario2PBT5",'Major retrofit'!$R$40,IF(F72="Scenario3PBT5",'Major retrofit'!$S$40,"")))&amp;IF(F72="Scenario1PBT6",'Major retrofit'!$T$40,IF(F72="Scenario2PBT6",'Major retrofit'!$U$40,IF(F72="Scenario3PBT6",'Major retrofit'!$V$40,"")))&amp;IF(F72="Scenario1PBT7",'Major retrofit'!$W$40,IF(F72="Scenario2PBT7",'Major retrofit'!$X$40,IF(F72="Scenario3PBT7",'Major retrofit'!$Y$40,"")))&amp;IF(F72="Scenario1PBT8",'Major retrofit'!$Z$40,IF(F72="Scenario2PBT8",'Major retrofit'!$AA$40,IF(F72="Scenario3PBT8",'Major retrofit'!$AB$40,"")))&amp;IF(F72="Scenario1PBT9",'Major retrofit'!$AC$40,IF(F72="Scenario2PBT9",'Major retrofit'!$AD$40,IF(F72="Scenario3PBT9",'Major retrofit'!$AE$40,"")))&amp;IF(F72="Scenario1PBT10",'Major retrofit'!$AF$40,IF(F72="Scenario2PBT10",'Major retrofit'!$AG$40,IF(F72="Scenario3PBT10",'Major retrofit'!$AH$40,"")))&amp;IF(F72="Scenario1PBT11",'Major retrofit'!$AI$40,IF(F72="Scenario2PBT11",'Major retrofit'!$AJ$40,IF(F72="Scenario3PBT11",'Major retrofit'!$AK$40,"")))&amp;IF(F72="Scenario1PBT12",'Major retrofit'!$AL$40,IF(F72="Scenario2PBT12",'Major retrofit'!$AM$40,IF(F72="Scenario3PBT12",'Major retrofit'!$AN$40,"")))&amp;IF(F72="Scenario1PBT13",'Major retrofit'!$AO$40,IF(F72="Scenario2PBT13",'Major retrofit'!$AP$40,IF(F72="Scenario3PBT13",'Major retrofit'!$AQ$40,"")))&amp;IF(F72="Scenario1PBT14",'Major retrofit'!$AR$40,IF(F72="Scenario2PBT14",'Major retrofit'!$AS$40,IF(F72="Scenario3PBT14",'Major retrofit'!$AT$40,"")))&amp;IF(F72="Scenario1PBT15",'Major retrofit'!$AU$40,IF(F72="Scenario2PBT15",'Major retrofit'!$AV$40,IF(F72="Scenario3PBT15",'Major retrofit'!$AW$40,"")))</f>
        <v/>
      </c>
      <c r="X72" s="117">
        <f t="shared" si="53"/>
        <v>0</v>
      </c>
      <c r="Y72" s="117" t="str">
        <f>IF(F72="Scenario1PBT1",'Major retrofit'!$E$42,IF(F72="Scenario2PBT1",'Major retrofit'!$F$42,IF(F72="Scenario3PBT1",'Major retrofit'!$G$42,"")))&amp;IF(F72="Scenario1PBT2",'Major retrofit'!$H$42,IF(F72="Scenario2PBT2",'Major retrofit'!$I$42,IF(F72="Scenario3PBT2",'Major retrofit'!$J$42,"")))&amp;IF(F72="Scenario1PBT3",'Major retrofit'!$K$42,IF(F72="Scenario2PBT3",'Major retrofit'!$L$42,IF(F72="Scenario3PBT3",'Major retrofit'!$M$42,"")))&amp;IF(F72="Scenario1PBT4",'Major retrofit'!$N$42,IF(F72="Scenario2PBT4",'Major retrofit'!$O$42,IF(F72="Scenario3PBT4",'Major retrofit'!$P$42,"")))&amp;IF(F72="Scenario1PBT5",'Major retrofit'!$Q$42,IF(F72="Scenario2PBT5",'Major retrofit'!$R$42,IF(F72="Scenario3PBT5",'Major retrofit'!$S$42,"")))&amp;IF(F72="Scenario1PBT6",'Major retrofit'!$T$42,IF(F72="Scenario2PBT6",'Major retrofit'!$U$42,IF(F72="Scenario3PBT6",'Major retrofit'!$V$42,"")))&amp;IF(F72="Scenario1PBT7",'Major retrofit'!$W$42,IF(F72="Scenario2PBT7",'Major retrofit'!$X$42,IF(F72="Scenario3PBT7",'Major retrofit'!$Y$42,"")))&amp;IF(F72="Scenario1PBT8",'Major retrofit'!$Z$42,IF(F72="Scenario2PBT8",'Major retrofit'!$AA$42,IF(F72="Scenario3PBT8",'Major retrofit'!$AB$42,"")))&amp;IF(F72="Scenario1PBT9",'Major retrofit'!$AC$42,IF(F72="Scenario2PBT9",'Major retrofit'!$AD$42,IF(F72="Scenario3PBT9",'Major retrofit'!$AE$42,"")))&amp;IF(F72="Scenario1PBT10",'Major retrofit'!$AF$42,IF(F72="Scenario2PBT10",'Major retrofit'!$AG$42,IF(F72="Scenario3PBT10",'Major retrofit'!$AH$42,"")))&amp;IF(F72="Scenario1PBT11",'Major retrofit'!$AI$42,IF(F72="Scenario2PBT11",'Major retrofit'!$AJ$42,IF(F72="Scenario3PBT11",'Major retrofit'!$AK$42,"")))&amp;IF(F72="Scenario1PBT12",'Major retrofit'!$AL$42,IF(F72="Scenario2PBT12",'Major retrofit'!$AM$42,IF(F72="Scenario3PBT12",'Major retrofit'!$AN$42,"")))&amp;IF(F72="Scenario1PBT13",'Major retrofit'!$AO$42,IF(F72="Scenario2PBT13",'Major retrofit'!$AP$42,IF(F72="Scenario3PBT13",'Major retrofit'!$AQ$42,"")))&amp;IF(F72="Scenario1PBT14",'Major retrofit'!$AR$42,IF(F72="Scenario2PBT14",'Major retrofit'!$AS$42,IF(F72="Scenario3PBT14",'Major retrofit'!$AT$42,"")))&amp;IF(F72="Scenario1PBT15",'Major retrofit'!$AU$42,IF(F72="Scenario2PBT15",'Major retrofit'!$AV$42,IF(F72="Scenario3PBT15",'Major retrofit'!$AW$42,"")))</f>
        <v/>
      </c>
      <c r="Z72" s="117">
        <f t="shared" si="54"/>
        <v>0</v>
      </c>
      <c r="AA72" s="178" t="str">
        <f>IF(F72="Scenario1PBT1",'Major retrofit'!$E$101,IF(F72="Scenario2PBT1",'Major retrofit'!$F$101,IF(F72="Scenario3PBT1",'Major retrofit'!$G$101,"")))&amp;IF(F72="Scenario1PBT2",'Major retrofit'!$H$101,IF(F72="Scenario2PBT2",'Major retrofit'!$I$101,IF(F72="Scenario3PBT2",'Major retrofit'!$J$101,"")))&amp;IF(F72="Scenario1PBT3",'Major retrofit'!$K$101,IF(F72="Scenario2PBT3",'Major retrofit'!$L$101,IF(F72="Scenario3PBT3",'Major retrofit'!$M$101,"")))&amp;IF(F72="Scenario1PBT4",'Major retrofit'!$N$101,IF(F72="Scenario2PBT4",'Major retrofit'!$O$101,IF(F72="Scenario3PBT4",'Major retrofit'!$P$101,"")))&amp;IF(F72="Scenario1PBT5",'Major retrofit'!$Q$101,IF(F72="Scenario2PBT5",'Major retrofit'!$R$101,IF(F72="Scenario3PBT5",'Major retrofit'!$S$101,"")))&amp;IF(F72="Scenario1PBT6",'Major retrofit'!$T$101,IF(F72="Scenario2PBT6",'Major retrofit'!$U$101,IF(F72="Scenario3PBT6",'Major retrofit'!$V$101,"")))&amp;IF(F72="Scenario1PBT7",'Major retrofit'!$W$101,IF(F72="Scenario2PBT7",'Major retrofit'!$X$101,IF(F72="Scenario3PBT7",'Major retrofit'!$Y$101,"")))&amp;IF(F72="Scenario1PBT8",'Major retrofit'!$Z$101,IF(F72="Scenario2PBT8",'Major retrofit'!$AA$101,IF(F72="Scenario3PBT8",'Major retrofit'!$AB$101,"")))&amp;IF(F72="Scenario1PBT9",'Major retrofit'!$AC$101,IF(F72="Scenario2PBT9",'Major retrofit'!$AD$101,IF(F72="Scenario3PBT9",'Major retrofit'!$AE$101,"")))&amp;IF(F72="Scenario1PBT10",'Major retrofit'!$AF$101,IF(F72="Scenario2PBT10",'Major retrofit'!$AG$101,IF(F72="Scenario3PBT10",'Major retrofit'!$AH$101,"")))&amp;IF(F72="Scenario1PBT11",'Major retrofit'!$AI$101,IF(F72="Scenario2PBT11",'Major retrofit'!$AJ$101,IF(F72="Scenario3PBT11",'Major retrofit'!$AK$101,"")))&amp;IF(F72="Scenario1PBT12",'Major retrofit'!$AL$101,IF(F72="Scenario2PBT12",'Major retrofit'!$AM$101,IF(F72="Scenario3PBT12",'Major retrofit'!$AN$101,"")))&amp;IF(F72="Scenario1PBT13",'Major retrofit'!$AO$101,IF(F72="Scenario2PBT13",'Major retrofit'!$AP$101,IF(F72="Scenario3PBT13",'Major retrofit'!$AQ$101,"")))&amp;IF(F72="Scenario1PBT14",'Major retrofit'!$AR$101,IF(F72="Scenario2PBT14",'Major retrofit'!$AS$101,IF(F72="Scenario3PBT14",'Major retrofit'!$AT$101,"")))&amp;IF(F72="Scenario1PBT15",'Major retrofit'!$AU$101,IF(F72="Scenario2PBT15",'Major retrofit'!$AV$101,IF(F72="Scenario3PBT15",'Major retrofit'!$AW$101,"")))</f>
        <v/>
      </c>
      <c r="AB72" s="179">
        <f t="shared" si="55"/>
        <v>0</v>
      </c>
      <c r="AC72" s="208">
        <f>IFERROR('Projection_Base-case'!G72-G72,0)</f>
        <v>0</v>
      </c>
      <c r="AD72" s="117">
        <f t="shared" si="34"/>
        <v>0</v>
      </c>
      <c r="AE72" s="117">
        <f>IFERROR(100*AC72/'Projection_Base-case'!G72,0)</f>
        <v>0</v>
      </c>
      <c r="AF72" s="117">
        <f>IFERROR('Projection_Base-case'!I72-I72,0)</f>
        <v>0</v>
      </c>
      <c r="AG72" s="117">
        <f t="shared" si="35"/>
        <v>0</v>
      </c>
      <c r="AH72" s="117">
        <f>IFERROR(100*AF72/'Projection_Base-case'!I72,0)</f>
        <v>0</v>
      </c>
      <c r="AI72" s="117">
        <f>IFERROR('Projection_Base-case'!K72-K72,0)</f>
        <v>0</v>
      </c>
      <c r="AJ72" s="117">
        <f t="shared" si="36"/>
        <v>0</v>
      </c>
      <c r="AK72" s="117">
        <f>IFERROR(100*AI72/'Projection_Base-case'!K72,0)</f>
        <v>0</v>
      </c>
      <c r="AL72" s="117">
        <f>IFERROR(M72-'Projection_Base-case'!M72,0)</f>
        <v>0</v>
      </c>
      <c r="AM72" s="117">
        <f t="shared" si="37"/>
        <v>0</v>
      </c>
      <c r="AN72" s="179">
        <f>IFERROR(IF('Projection_Base-case'!N72&gt;0,100*AM72/'Projection_Base-case'!N72,100*AM72/N72),0)</f>
        <v>0</v>
      </c>
      <c r="AO72" s="206">
        <f>IFERROR('Projection_Base-case'!O72-O72,0)</f>
        <v>0</v>
      </c>
      <c r="AP72" s="117">
        <f t="shared" si="38"/>
        <v>0</v>
      </c>
      <c r="AQ72" s="117">
        <f>IFERROR(100*AO72/'Projection_Base-case'!O72,0)</f>
        <v>0</v>
      </c>
      <c r="AR72" s="117">
        <f>IFERROR('Projection_Base-case'!Q72-Q72,0)</f>
        <v>0</v>
      </c>
      <c r="AS72" s="117">
        <f t="shared" si="39"/>
        <v>0</v>
      </c>
      <c r="AT72" s="117">
        <f>IFERROR(100*AR72/'Projection_Base-case'!Q72,0)</f>
        <v>0</v>
      </c>
      <c r="AU72" s="117">
        <f>IFERROR('Projection_Base-case'!S72-S72,0)</f>
        <v>0</v>
      </c>
      <c r="AV72" s="117">
        <f t="shared" si="40"/>
        <v>0</v>
      </c>
      <c r="AW72" s="118">
        <f>IFERROR(100*AU72/'Projection_Base-case'!S72,0)</f>
        <v>0</v>
      </c>
      <c r="AX72" s="206">
        <f>IFERROR('Projection_Base-case'!U72-U72,0)</f>
        <v>0</v>
      </c>
      <c r="AY72" s="117">
        <f t="shared" si="41"/>
        <v>0</v>
      </c>
      <c r="AZ72" s="117">
        <f>IFERROR(100*AX72/'Projection_Base-case'!U72,0)</f>
        <v>0</v>
      </c>
      <c r="BA72" s="117">
        <f>IFERROR('Projection_Base-case'!W72-W72,0)</f>
        <v>0</v>
      </c>
      <c r="BB72" s="117">
        <f t="shared" si="42"/>
        <v>0</v>
      </c>
      <c r="BC72" s="117">
        <f>IFERROR(100*BA72/'Projection_Base-case'!W72,0)</f>
        <v>0</v>
      </c>
      <c r="BD72" s="117">
        <f>IFERROR('Projection_Base-case'!Y72-Y72,0)</f>
        <v>0</v>
      </c>
      <c r="BE72" s="117">
        <f t="shared" si="43"/>
        <v>0</v>
      </c>
      <c r="BF72" s="117">
        <f>IFERROR(100*BD72/'Projection_Base-case'!Y72,0)</f>
        <v>0</v>
      </c>
      <c r="BG72" s="178">
        <f t="shared" si="56"/>
        <v>0</v>
      </c>
      <c r="BH72" s="179">
        <f t="shared" si="57"/>
        <v>0</v>
      </c>
    </row>
    <row r="73" spans="1:60" ht="15" thickBot="1">
      <c r="A73" s="205">
        <v>68</v>
      </c>
      <c r="B73" s="119">
        <f>IF('Projection_Base-case'!B73&lt;&gt;"",'Projection_Base-case'!B73,0)</f>
        <v>0</v>
      </c>
      <c r="C73" s="119">
        <f>IF('Projection_Base-case'!C73&lt;&gt;"",'Projection_Base-case'!C73,0)</f>
        <v>0</v>
      </c>
      <c r="D73" s="119">
        <f>IF('Projection_Base-case'!D73&lt;&gt;"",'Projection_Base-case'!D73,0)</f>
        <v>0</v>
      </c>
      <c r="E73" s="263" t="str">
        <f>IF(AND('Résultats major'!$AC$3="OUI",'Résultats major'!E72&lt;&gt;""),'Résultats major'!E72,IF(OR(D73="PBT1",D73="PBT2",D73="PBT3",D73="PBT4",D73="PBT5",D73="PBT6",D73="PBT7",D73="PBT8",D73="PBT10"),"Scenario1",IF(D73="PBT9","Scenario2","")))</f>
        <v/>
      </c>
      <c r="F73" s="202" t="str">
        <f t="shared" si="44"/>
        <v>0</v>
      </c>
      <c r="G73" s="177" t="str">
        <f>IF(F73="Scenario1PBT1",'Major retrofit'!$E$6,IF(F73="Scenario2PBT1",'Major retrofit'!$F$6,IF(F73="Scenario3PBT1",'Major retrofit'!$G$6,"")))&amp;IF(F73="Scenario1PBT2",'Major retrofit'!$H$6,IF(F73="Scenario2PBT2",'Major retrofit'!$I$6,IF(F73="Scenario3PBT2",'Major retrofit'!$J$6,"")))&amp;IF(F73="Scenario1PBT3",'Major retrofit'!$K$6,IF(F73="Scenario2PBT3",'Major retrofit'!$L$6,IF(F73="Scenario3PBT3",'Major retrofit'!$M$6,"")))&amp;IF(F73="Scenario1PBT4",'Major retrofit'!$N$6,IF(F73="Scenario2PBT4",'Major retrofit'!$O$6,IF(F73="Scenario3PBT4",'Major retrofit'!$P$6,"")))&amp;IF(F73="Scenario1PBT5",'Major retrofit'!$Q$6,IF(F73="Scenario2PBT5",'Major retrofit'!$R$6,IF(F73="Scenario3PBT5",'Major retrofit'!$S$6,"")))&amp;IF(F73="Scenario1PBT6",'Major retrofit'!$T$6,IF(F73="Scenario2PBT6",'Major retrofit'!$U$6,IF(F73="Scenario3PBT6",'Major retrofit'!$V$6,"")))&amp;IF(F73="Scenario1PBT7",'Major retrofit'!$W$6,IF(F73="Scenario2PBT7",'Major retrofit'!$X$6,IF(F73="Scenario3PBT7",'Major retrofit'!$Y$6,"")))&amp;IF(F73="Scenario1PBT8",'Major retrofit'!$Z$6,IF(F73="Scenario2PBT8",'Major retrofit'!$AA$6,IF(F73="Scenario3PBT8",'Major retrofit'!$AB$6,"")))&amp;IF(F73="Scenario1PBT9",'Major retrofit'!$AC$6,IF(F73="Scenario2PBT9",'Major retrofit'!$AD$6,IF(F73="Scenario3PBT9",'Major retrofit'!$AE$6,"")))&amp;IF(F73="Scenario1PBT10",'Major retrofit'!$AF$6,IF(F73="Scenario2PBT10",'Major retrofit'!$AG$6,IF(F73="Scenario3PBT10",'Major retrofit'!$AH$6,"")))&amp;IF(F73="Scenario1PBT11",'Major retrofit'!$AI$6,IF(F73="Scenario2PBT11",'Major retrofit'!$AJ$6,IF(F73="Scenario3PBT11",'Major retrofit'!$AK$6,"")))&amp;IF(F73="Scenario1PBT12",'Major retrofit'!$AL$6,IF(F73="Scenario2PBT12",'Major retrofit'!$AM$6,IF(F73="Scenario3PBT12",'Major retrofit'!$AN$6,"")))&amp;IF(F73="Scenario1PBT13",'Major retrofit'!$AO$6,IF(F73="Scenario2PBT13",'Major retrofit'!$AP$6,IF(F73="Scenario3PBT13",'Major retrofit'!$AQ$6,"")))&amp;IF(F73="Scenario1PBT14",'Major retrofit'!$AR$6,IF(F73="Scenario2PBT14",'Major retrofit'!$AS$6,IF(F73="Scenario3PBT14",'Major retrofit'!$AT$6,"")))&amp;IF(F73="Scenario1PBT15",'Major retrofit'!$AU$6,IF(F73="Scenario2PBT15",'Major retrofit'!$AV$6,IF(F73="Scenario3PBT15",'Major retrofit'!$AW$6,"")))</f>
        <v/>
      </c>
      <c r="H73" s="117">
        <f t="shared" si="45"/>
        <v>0</v>
      </c>
      <c r="I73" s="178" t="str">
        <f>IF(F73="Scenario1PBT1",'Major retrofit'!$E$16,IF(F73="Scenario2PBT1",'Major retrofit'!$F$16,IF(F73="Scenario3PBT1",'Major retrofit'!$G$16,"")))&amp;IF(F73="Scenario1PBT2",'Major retrofit'!$H$16,IF(F73="Scenario2PBT2",'Major retrofit'!$I$16,IF(F73="Scenario3PBT2",'Major retrofit'!$J$16,"")))&amp;IF(F73="Scenario1PBT3",'Major retrofit'!$K$16,IF(F73="Scenario2PBT3",'Major retrofit'!$L$16,IF(F73="Scenario3PBT3",'Major retrofit'!$M$16,"")))&amp;IF(F73="Scenario1PBT4",'Major retrofit'!$N$16,IF(F73="Scenario2PBT4",'Major retrofit'!$O$16,IF(F73="Scenario3PBT4",'Major retrofit'!$P$16,"")))&amp;IF(F73="Scenario1PBT5",'Major retrofit'!$Q$16,IF(F73="Scenario2PBT5",'Major retrofit'!$R$16,IF(F73="Scenario3PBT5",'Major retrofit'!$S$16,"")))&amp;IF(F73="Scenario1PBT6",'Major retrofit'!$T$16,IF(F73="Scenario2PBT6",'Major retrofit'!$U$16,IF(F73="Scenario3PBT6",'Major retrofit'!$V$16,"")))&amp;IF(F73="Scenario1PBT7",'Major retrofit'!$W$16,IF(F73="Scenario2PBT7",'Major retrofit'!$X$16,IF(F73="Scenario3PBT7",'Major retrofit'!$Y$16,"")))&amp;IF(F73="Scenario1PBT8",'Major retrofit'!$Z$16,IF(F73="Scenario2PBT8",'Major retrofit'!$AA$16,IF(F73="Scenario3PBT8",'Major retrofit'!$AB$16,"")))&amp;IF(F73="Scenario1PBT9",'Major retrofit'!$AC$16,IF(F73="Scenario2PBT9",'Major retrofit'!$AD$16,IF(F73="Scenario3PBT9",'Major retrofit'!$AE$16,"")))&amp;IF(F73="Scenario1PBT10",'Major retrofit'!$AF$16,IF(F73="Scenario2PBT10",'Major retrofit'!$AG$16,IF(F73="Scenario3PBT10",'Major retrofit'!$AH$16,"")))&amp;IF(F73="Scenario1PBT11",'Major retrofit'!$AI$16,IF(F73="Scenario2PBT11",'Major retrofit'!$AJ$16,IF(F73="Scenario3PBT11",'Major retrofit'!$AK$16,"")))&amp;IF(F73="Scenario1PBT12",'Major retrofit'!$AL$16,IF(F73="Scenario2PBT12",'Major retrofit'!$AM$16,IF(F73="Scenario3PBT12",'Major retrofit'!$AN$16,"")))&amp;IF(F73="Scenario1PBT13",'Major retrofit'!$AO$16,IF(F73="Scenario2PBT13",'Major retrofit'!$AP$16,IF(F73="Scenario3PBT13",'Major retrofit'!$AQ$16,"")))&amp;IF(F73="Scenario1PBT14",'Major retrofit'!$AR$16,IF(F73="Scenario2PBT14",'Major retrofit'!$AS$16,IF(F73="Scenario3PBT14",'Major retrofit'!$AT$16,"")))&amp;IF(F73="Scenario1PBT15",'Major retrofit'!$AU$16,IF(F73="Scenario2PBT15",'Major retrofit'!$AV$16,IF(F73="Scenario3PBT15",'Major retrofit'!$AW$16,"")))</f>
        <v/>
      </c>
      <c r="J73" s="117">
        <f t="shared" si="46"/>
        <v>0</v>
      </c>
      <c r="K73" s="117" t="str">
        <f>IF(F73="Scenario1PBT1",'Major retrofit'!$E$18,IF(F73="Scenario2PBT1",'Major retrofit'!$F$18,IF(F73="Scenario3PBT1",'Major retrofit'!$G$18,"")))&amp;IF(F73="Scenario1PBT2",'Major retrofit'!$H$18,IF(F73="Scenario2PBT2",'Major retrofit'!$I$18,IF(F73="Scenario3PBT2",'Major retrofit'!$J$18,"")))&amp;IF(F73="Scenario1PBT3",'Major retrofit'!$K$18,IF(F73="Scenario2PBT3",'Major retrofit'!$L$18,IF(F73="Scenario3PBT3",'Major retrofit'!$M$18,"")))&amp;IF(F73="Scenario1PBT4",'Major retrofit'!$N$18,IF(F73="Scenario2PBT4",'Major retrofit'!$O$18,IF(F73="Scenario3PBT4",'Major retrofit'!$P$18,"")))&amp;IF(F73="Scenario1PBT5",'Major retrofit'!$Q$18,IF(F73="Scenario2PBT5",'Major retrofit'!$R$18,IF(F73="Scenario3PBT5",'Major retrofit'!$S$18,"")))&amp;IF(F73="Scenario1PBT6",'Major retrofit'!$T$18,IF(F73="Scenario2PBT6",'Major retrofit'!$U$18,IF(F73="Scenario3PBT6",'Major retrofit'!$V$18,"")))&amp;IF(F73="Scenario1PBT7",'Major retrofit'!$W$18,IF(F73="Scenario2PBT7",'Major retrofit'!$X$18,IF(F73="Scenario3PBT7",'Major retrofit'!$Y$18,"")))&amp;IF(F73="Scenario1PBT8",'Major retrofit'!$Z$18,IF(F73="Scenario2PBT8",'Major retrofit'!$AA$18,IF(F73="Scenario3PBT8",'Major retrofit'!$AB$18,"")))&amp;IF(F73="Scenario1PBT9",'Major retrofit'!$AC$18,IF(F73="Scenario2PBT9",'Major retrofit'!$AD$18,IF(F73="Scenario3PBT9",'Major retrofit'!$AE$18,"")))&amp;IF(F73="Scenario1PBT10",'Major retrofit'!$AF$18,IF(F73="Scenario2PBT10",'Major retrofit'!$AG$18,IF(F73="Scenario3PBT10",'Major retrofit'!$AH$18,"")))&amp;IF(F73="Scenario1PBT11",'Major retrofit'!$AI$18,IF(F73="Scenario2PBT11",'Major retrofit'!$AJ$18,IF(F73="Scenario3PBT11",'Major retrofit'!$AK$18,"")))&amp;IF(F73="Scenario1PBT12",'Major retrofit'!$AL$18,IF(F73="Scenario2PBT12",'Major retrofit'!$AM$18,IF(F73="Scenario3PBT12",'Major retrofit'!$AN$18,"")))&amp;IF(F73="Scenario1PBT13",'Major retrofit'!$AO$18,IF(F73="Scenario2PBT13",'Major retrofit'!$AP$18,IF(F73="Scenario3PBT13",'Major retrofit'!$AQ$18,"")))&amp;IF(F73="Scenario1PBT14",'Major retrofit'!$AR$18,IF(F73="Scenario2PBT14",'Major retrofit'!$AS$18,IF(F73="Scenario3PBT14",'Major retrofit'!$AT$18,"")))&amp;IF(F73="Scenario1PBT15",'Major retrofit'!$AU$18,IF(F73="Scenario2PBT15",'Major retrofit'!$AV$18,IF(F73="Scenario3PBT15",'Major retrofit'!$AW$18,"")))</f>
        <v/>
      </c>
      <c r="L73" s="117">
        <f t="shared" si="47"/>
        <v>0</v>
      </c>
      <c r="M73" s="117" t="str">
        <f>IF(F73="Scenario1PBT1",'Major retrofit'!$E$20,IF(F73="Scenario2PBT1",'Major retrofit'!$F$20,IF(F73="Scenario3PBT1",'Major retrofit'!$G$20,"")))&amp;IF(F73="Scenario1PBT2",'Major retrofit'!$H$20,IF(F73="Scenario2PBT2",'Major retrofit'!$I$20,IF(F73="Scenario3PBT2",'Major retrofit'!$J$20,"")))&amp;IF(F73="Scenario1PBT3",'Major retrofit'!$K$20,IF(F73="Scenario2PBT3",'Major retrofit'!$L$20,IF(F73="Scenario3PBT3",'Major retrofit'!$M$20,"")))&amp;IF(F73="Scenario1PBT4",'Major retrofit'!$N$20,IF(F73="Scenario2PBT4",'Major retrofit'!$O$20,IF(F73="Scenario3PBT4",'Major retrofit'!$P$20,"")))&amp;IF(F73="Scenario1PBT5",'Major retrofit'!$Q$20,IF(F73="Scenario2PBT5",'Major retrofit'!$R$20,IF(F73="Scenario3PBT5",'Major retrofit'!$S$20,"")))&amp;IF(F73="Scenario1PBT6",'Major retrofit'!$T$20,IF(F73="Scenario2PBT6",'Major retrofit'!$U$20,IF(F73="Scenario3PBT6",'Major retrofit'!$V$20,"")))&amp;IF(F73="Scenario1PBT7",'Major retrofit'!$W$20,IF(F73="Scenario2PBT7",'Major retrofit'!$X$20,IF(F73="Scenario3PBT7",'Major retrofit'!$Y$20,"")))&amp;IF(F73="Scenario1PBT8",'Major retrofit'!$Z$20,IF(F73="Scenario2PBT8",'Major retrofit'!$AA$20,IF(F73="Scenario3PBT8",'Major retrofit'!$AB$20,"")))&amp;IF(F73="Scenario1PBT9",'Major retrofit'!$AC$20,IF(F73="Scenario2PBT9",'Major retrofit'!$AD$20,IF(F73="Scenario3PBT9",'Major retrofit'!$AE$20,"")))&amp;IF(F73="Scenario1PBT10",'Major retrofit'!$AF$20,IF(F73="Scenario2PBT10",'Major retrofit'!$AG$20,IF(F73="Scenario3PBT10",'Major retrofit'!$AH$20,"")))&amp;IF(F73="Scenario1PBT11",'Major retrofit'!$AI$20,IF(F73="Scenario2PBT11",'Major retrofit'!$AJ$20,IF(F73="Scenario3PBT11",'Major retrofit'!$AK$20,"")))&amp;IF(F73="Scenario1PBT12",'Major retrofit'!$AL$20,IF(F73="Scenario2PBT12",'Major retrofit'!$AM$20,IF(F73="Scenario3PBT12",'Major retrofit'!$AN$20,"")))&amp;IF(F73="Scenario1PBT13",'Major retrofit'!$AO$20,IF(F73="Scenario2PBT13",'Major retrofit'!$AP$20,IF(F73="Scenario3PBT13",'Major retrofit'!$AQ$20,"")))&amp;IF(F73="Scenario1PBT14",'Major retrofit'!$AR$20,IF(F73="Scenario2PBT14",'Major retrofit'!$AS$20,IF(F73="Scenario3PBT14",'Major retrofit'!$AT$20,"")))&amp;IF(F73="Scenario1PBT15",'Major retrofit'!$AU$20,IF(F73="Scenario2PBT15",'Major retrofit'!$AV$20,IF(F73="Scenario3PBT15",'Major retrofit'!$AW$20,"")))</f>
        <v/>
      </c>
      <c r="N73" s="118">
        <f t="shared" si="48"/>
        <v>0</v>
      </c>
      <c r="O73" s="206" t="str">
        <f>IF(F73="Scenario1PBT1",'Major retrofit'!$E$23,IF(F73="Scenario2PBT1",'Major retrofit'!$F$23,IF(F73="Scenario3PBT1",'Major retrofit'!$G$23,"")))&amp;IF(F73="Scenario1PBT2",'Major retrofit'!$H$23,IF(F73="Scenario2PBT2",'Major retrofit'!$I$23,IF(F73="Scenario3PBT2",'Major retrofit'!$J$23,"")))&amp;IF(F73="Scenario1PBT3",'Major retrofit'!$K$23,IF(F73="Scenario2PBT3",'Major retrofit'!$L$23,IF(F73="Scenario3PBT3",'Major retrofit'!$M$23,"")))&amp;IF(F73="Scenario1PBT4",'Major retrofit'!$N$23,IF(F73="Scenario2PBT4",'Major retrofit'!$O$23,IF(F73="Scenario3PBT4",'Major retrofit'!$P$23,"")))&amp;IF(F73="Scenario1PBT5",'Major retrofit'!$Q$23,IF(F73="Scenario2PBT5",'Major retrofit'!$R$23,IF(F73="Scenario3PBT5",'Major retrofit'!$S$23,"")))&amp;IF(F73="Scenario1PBT6",'Major retrofit'!$T$23,IF(F73="Scenario2PBT6",'Major retrofit'!$U$23,IF(F73="Scenario3PBT6",'Major retrofit'!$V$23,"")))&amp;IF(F73="Scenario1PBT7",'Major retrofit'!$W$23,IF(F73="Scenario2PBT7",'Major retrofit'!$X$23,IF(F73="Scenario3PBT7",'Major retrofit'!$Y$23,"")))&amp;IF(F73="Scenario1PBT8",'Major retrofit'!$Z$23,IF(F73="Scenario2PBT8",'Major retrofit'!$AA$23,IF(F73="Scenario3PBT8",'Major retrofit'!$AB$23,"")))&amp;IF(F73="Scenario1PBT9",'Major retrofit'!$AC$23,IF(F73="Scenario2PBT9",'Major retrofit'!$AD$23,IF(F73="Scenario3PBT9",'Major retrofit'!$AE$23,"")))&amp;IF(F73="Scenario1PBT10",'Major retrofit'!$AF$23,IF(F73="Scenario2PBT10",'Major retrofit'!$AG$23,IF(F73="Scenario3PBT10",'Major retrofit'!$AH$23,"")))&amp;IF(F73="Scenario1PBT11",'Major retrofit'!$AI$23,IF(F73="Scenario2PBT11",'Major retrofit'!$AJ$23,IF(F73="Scenario3PBT11",'Major retrofit'!$AK$23,"")))&amp;IF(F73="Scenario1PBT12",'Major retrofit'!$AL$23,IF(F73="Scenario2PBT12",'Major retrofit'!$AM$23,IF(F73="Scenario3PBT12",'Major retrofit'!$AN$23,"")))&amp;IF(F73="Scenario1PBT13",'Major retrofit'!$AO$23,IF(F73="Scenario2PBT13",'Major retrofit'!$AP$23,IF(F73="Scenario3PBT13",'Major retrofit'!$AQ$23,"")))&amp;IF(F73="Scenario1PBT14",'Major retrofit'!$AR$23,IF(F73="Scenario2PBT14",'Major retrofit'!$AS$23,IF(F73="Scenario3PBT14",'Major retrofit'!$AT$23,"")))&amp;IF(F73="Scenario1PBT15",'Major retrofit'!$AU$23,IF(F73="Scenario2PBT15",'Major retrofit'!$AV$23,IF(F73="Scenario3PBT15",'Major retrofit'!$AW$23,"")))</f>
        <v/>
      </c>
      <c r="P73" s="117">
        <f t="shared" si="49"/>
        <v>0</v>
      </c>
      <c r="Q73" s="117" t="str">
        <f>IF(F73="Scenario1PBT1",'Major retrofit'!$E$25,IF(F73="Scenario2PBT1",'Major retrofit'!$F$25,IF(F73="Scenario3PBT1",'Major retrofit'!$G$25,"")))&amp;IF(F73="Scenario1PBT2",'Major retrofit'!$H$25,IF(F73="Scenario2PBT2",'Major retrofit'!$I$25,IF(F73="Scenario3PBT2",'Major retrofit'!$J$25,"")))&amp;IF(F73="Scenario1PBT3",'Major retrofit'!$K$25,IF(F73="Scenario2PBT3",'Major retrofit'!$L$25,IF(F73="Scenario3PBT3",'Major retrofit'!$M$25,"")))&amp;IF(F73="Scenario1PBT4",'Major retrofit'!$N$25,IF(F73="Scenario2PBT4",'Major retrofit'!$O$25,IF(F73="Scenario3PBT4",'Major retrofit'!$P$25,"")))&amp;IF(F73="Scenario1PBT5",'Major retrofit'!$Q$25,IF(F73="Scenario2PBT5",'Major retrofit'!$R$25,IF(F73="Scenario3PBT5",'Major retrofit'!$S$25,"")))&amp;IF(F73="Scenario1PBT6",'Major retrofit'!$T$25,IF(F73="Scenario2PBT6",'Major retrofit'!$U$25,IF(F73="Scenario3PBT6",'Major retrofit'!$V$25,"")))&amp;IF(F73="Scenario1PBT7",'Major retrofit'!$W$25,IF(F73="Scenario2PBT7",'Major retrofit'!$X$25,IF(F73="Scenario3PBT7",'Major retrofit'!$Y$25,"")))&amp;IF(F73="Scenario1PBT8",'Major retrofit'!$Z$25,IF(F73="Scenario2PBT8",'Major retrofit'!$AA$25,IF(F73="Scenario3PBT8",'Major retrofit'!$AB$25,"")))&amp;IF(F73="Scenario1PBT9",'Major retrofit'!$AC$25,IF(F73="Scenario2PBT9",'Major retrofit'!$AD$25,IF(F73="Scenario3PBT9",'Major retrofit'!$AE$25,"")))&amp;IF(F73="Scenario1PBT10",'Major retrofit'!$AF$25,IF(F73="Scenario2PBT10",'Major retrofit'!$AG$25,IF(F73="Scenario3PBT10",'Major retrofit'!$AH$25,"")))&amp;IF(F73="Scenario1PBT11",'Major retrofit'!$AI$25,IF(F73="Scenario2PBT11",'Major retrofit'!$AJ$25,IF(F73="Scenario3PBT11",'Major retrofit'!$AK$25,"")))&amp;IF(F73="Scenario1PBT12",'Major retrofit'!$AL$25,IF(F73="Scenario2PBT12",'Major retrofit'!$AM$25,IF(F73="Scenario3PBT12",'Major retrofit'!$AN$25,"")))&amp;IF(F73="Scenario1PBT13",'Major retrofit'!$AO$25,IF(F73="Scenario2PBT13",'Major retrofit'!$AP$25,IF(F73="Scenario3PBT13",'Major retrofit'!$AQ$25,"")))&amp;IF(F73="Scenario1PBT14",'Major retrofit'!$AR$25,IF(F73="Scenario2PBT14",'Major retrofit'!$AS$25,IF(F73="Scenario3PBT14",'Major retrofit'!$AT$25,"")))&amp;IF(F73="Scenario1PBT15",'Major retrofit'!$AU$25,IF(F73="Scenario2PBT15",'Major retrofit'!$AV$25,IF(F73="Scenario3PBT15",'Major retrofit'!$AW$25,"")))</f>
        <v/>
      </c>
      <c r="R73" s="117">
        <f t="shared" si="50"/>
        <v>0</v>
      </c>
      <c r="S73" s="117" t="str">
        <f>IF(F73="Scenario1PBT1",'Major retrofit'!$E$27,IF(F73="Scenario2PBT1",'Major retrofit'!$F$27,IF(F73="Scenario3PBT1",'Major retrofit'!$G$27,"")))&amp;IF(F73="Scenario1PBT2",'Major retrofit'!$H$27,IF(F73="Scenario2PBT2",'Major retrofit'!$I$27,IF(F73="Scenario3PBT2",'Major retrofit'!$J$27,"")))&amp;IF(F73="Scenario1PBT3",'Major retrofit'!$K$27,IF(F73="Scenario2PBT3",'Major retrofit'!$L$27,IF(F73="Scenario3PBT3",'Major retrofit'!$M$27,"")))&amp;IF(F73="Scenario1PBT4",'Major retrofit'!$N$27,IF(F73="Scenario2PBT4",'Major retrofit'!$O$27,IF(F73="Scenario3PBT4",'Major retrofit'!$P$27,"")))&amp;IF(F73="Scenario1PBT5",'Major retrofit'!$Q$27,IF(F73="Scenario2PBT5",'Major retrofit'!$R$27,IF(F73="Scenario3PBT5",'Major retrofit'!$S$27,"")))&amp;IF(F73="Scenario1PBT6",'Major retrofit'!$T$27,IF(F73="Scenario2PBT6",'Major retrofit'!$U$27,IF(F73="Scenario3PBT6",'Major retrofit'!$V$27,"")))&amp;IF(F73="Scenario1PBT7",'Major retrofit'!$W$27,IF(F73="Scenario2PBT7",'Major retrofit'!$X$27,IF(F73="Scenario3PBT7",'Major retrofit'!$Y$27,"")))&amp;IF(F73="Scenario1PBT8",'Major retrofit'!$Z$27,IF(F73="Scenario2PBT8",'Major retrofit'!$AA$27,IF(F73="Scenario3PBT8",'Major retrofit'!$AB$27,"")))&amp;IF(F73="Scenario1PBT9",'Major retrofit'!$AC$27,IF(F73="Scenario2PBT9",'Major retrofit'!$AD$27,IF(F73="Scenario3PBT9",'Major retrofit'!$AE$27,"")))&amp;IF(F73="Scenario1PBT10",'Major retrofit'!$AF$27,IF(F73="Scenario2PBT10",'Major retrofit'!$AG$27,IF(F73="Scenario3PBT10",'Major retrofit'!$AH$27,"")))&amp;IF(F73="Scenario1PBT11",'Major retrofit'!$AI$27,IF(F73="Scenario2PBT11",'Major retrofit'!$AJ$27,IF(F73="Scenario3PBT11",'Major retrofit'!$AK$27,"")))&amp;IF(F73="Scenario1PBT12",'Major retrofit'!$AL$27,IF(F73="Scenario2PBT12",'Major retrofit'!$AM$27,IF(F73="Scenario3PBT12",'Major retrofit'!$AN$27,"")))&amp;IF(F73="Scenario1PBT13",'Major retrofit'!$AO$27,IF(F73="Scenario2PBT13",'Major retrofit'!$AP$27,IF(F73="Scenario3PBT13",'Major retrofit'!$AQ$27,"")))&amp;IF(F73="Scenario1PBT14",'Major retrofit'!$AR$27,IF(F73="Scenario2PBT14",'Major retrofit'!$AS$27,IF(F73="Scenario3PBT14",'Major retrofit'!$AT$27,"")))&amp;IF(F73="Scenario1PBT15",'Major retrofit'!$AU$27,IF(F73="Scenario2PBT15",'Major retrofit'!$AV$27,IF(F73="Scenario3PBT15",'Major retrofit'!$AW$27,"")))</f>
        <v/>
      </c>
      <c r="T73" s="207">
        <f t="shared" si="51"/>
        <v>0</v>
      </c>
      <c r="U73" s="206" t="str">
        <f>IF(F73="Scenario1PBT1",'Major retrofit'!$E$38,IF(F73="Scenario2PBT1",'Major retrofit'!$F$38,IF(F73="Scenario3PBT1",'Major retrofit'!$G$38,"")))&amp;IF(F73="Scenario1PBT2",'Major retrofit'!$H$38,IF(F73="Scenario2PBT2",'Major retrofit'!$I$38,IF(F73="Scenario3PBT2",'Major retrofit'!$J$38,"")))&amp;IF(F73="Scenario1PBT3",'Major retrofit'!$K$38,IF(F73="Scenario2PBT3",'Major retrofit'!$L$38,IF(F73="Scenario3PBT3",'Major retrofit'!$M$38,"")))&amp;IF(F73="Scenario1PBT4",'Major retrofit'!$N$38,IF(F73="Scenario2PBT4",'Major retrofit'!$O$38,IF(F73="Scenario3PBT4",'Major retrofit'!$P$38,"")))&amp;IF(F73="Scenario1PBT5",'Major retrofit'!$Q$38,IF(F73="Scenario2PBT5",'Major retrofit'!$R$38,IF(F73="Scenario3PBT5",'Major retrofit'!$S$38,"")))&amp;IF(F73="Scenario1PBT6",'Major retrofit'!$T$38,IF(F73="Scenario2PBT6",'Major retrofit'!$U$38,IF(F73="Scenario3PBT6",'Major retrofit'!$V$38,"")))&amp;IF(F73="Scenario1PBT7",'Major retrofit'!$W$38,IF(F73="Scenario2PBT7",'Major retrofit'!$X$38,IF(F73="Scenario3PBT7",'Major retrofit'!$Y$38,"")))&amp;IF(F73="Scenario1PBT8",'Major retrofit'!$Z$38,IF(F73="Scenario2PBT8",'Major retrofit'!$AA$38,IF(F73="Scenario3PBT8",'Major retrofit'!$AB$38,"")))&amp;IF(F73="Scenario1PBT9",'Major retrofit'!$AC$38,IF(F73="Scenario2PBT9",'Major retrofit'!$AD$38,IF(F73="Scenario3PBT9",'Major retrofit'!$AE$38,"")))&amp;IF(F73="Scenario1PBT10",'Major retrofit'!$AF$38,IF(F73="Scenario2PBT10",'Major retrofit'!$AG$38,IF(F73="Scenario3PBT10",'Major retrofit'!$AH$38,"")))&amp;IF(F73="Scenario1PBT11",'Major retrofit'!$AI$38,IF(F73="Scenario2PBT11",'Major retrofit'!$AJ$38,IF(F73="Scenario3PBT11",'Major retrofit'!$AK$38,"")))&amp;IF(F73="Scenario1PBT12",'Major retrofit'!$AL$38,IF(F73="Scenario2PBT12",'Major retrofit'!$AM$38,IF(F73="Scenario3PBT12",'Major retrofit'!$AN$38,"")))&amp;IF(F73="Scenario1PBT13",'Major retrofit'!$AO$38,IF(F73="Scenario2PBT13",'Major retrofit'!$AP$38,IF(F73="Scenario3PBT13",'Major retrofit'!$AQ$38,"")))&amp;IF(F73="Scenario1PBT14",'Major retrofit'!$AR$38,IF(F73="Scenario2PBT14",'Major retrofit'!$AS$38,IF(F73="Scenario3PBT14",'Major retrofit'!$AT$38,"")))&amp;IF(F73="Scenario1PBT15",'Major retrofit'!$AU$38,IF(F73="Scenario2PBT15",'Major retrofit'!$AV$38,IF(F73="Scenario3PBT15",'Major retrofit'!$AW$38,"")))</f>
        <v/>
      </c>
      <c r="V73" s="117">
        <f t="shared" si="52"/>
        <v>0</v>
      </c>
      <c r="W73" s="117" t="str">
        <f>IF(F73="Scenario1PBT1",'Major retrofit'!$E$40,IF(F73="Scenario2PBT1",'Major retrofit'!$F$40,IF(F73="Scenario3PBT1",'Major retrofit'!$G$40,"")))&amp;IF(F73="Scenario1PBT2",'Major retrofit'!$H$40,IF(F73="Scenario2PBT2",'Major retrofit'!$I$40,IF(F73="Scenario3PBT2",'Major retrofit'!$J$40,"")))&amp;IF(F73="Scenario1PBT3",'Major retrofit'!$K$40,IF(F73="Scenario2PBT3",'Major retrofit'!$L$40,IF(F73="Scenario3PBT3",'Major retrofit'!$M$40,"")))&amp;IF(F73="Scenario1PBT4",'Major retrofit'!$N$40,IF(F73="Scenario2PBT4",'Major retrofit'!$O$40,IF(F73="Scenario3PBT4",'Major retrofit'!$P$40,"")))&amp;IF(F73="Scenario1PBT5",'Major retrofit'!$Q$40,IF(F73="Scenario2PBT5",'Major retrofit'!$R$40,IF(F73="Scenario3PBT5",'Major retrofit'!$S$40,"")))&amp;IF(F73="Scenario1PBT6",'Major retrofit'!$T$40,IF(F73="Scenario2PBT6",'Major retrofit'!$U$40,IF(F73="Scenario3PBT6",'Major retrofit'!$V$40,"")))&amp;IF(F73="Scenario1PBT7",'Major retrofit'!$W$40,IF(F73="Scenario2PBT7",'Major retrofit'!$X$40,IF(F73="Scenario3PBT7",'Major retrofit'!$Y$40,"")))&amp;IF(F73="Scenario1PBT8",'Major retrofit'!$Z$40,IF(F73="Scenario2PBT8",'Major retrofit'!$AA$40,IF(F73="Scenario3PBT8",'Major retrofit'!$AB$40,"")))&amp;IF(F73="Scenario1PBT9",'Major retrofit'!$AC$40,IF(F73="Scenario2PBT9",'Major retrofit'!$AD$40,IF(F73="Scenario3PBT9",'Major retrofit'!$AE$40,"")))&amp;IF(F73="Scenario1PBT10",'Major retrofit'!$AF$40,IF(F73="Scenario2PBT10",'Major retrofit'!$AG$40,IF(F73="Scenario3PBT10",'Major retrofit'!$AH$40,"")))&amp;IF(F73="Scenario1PBT11",'Major retrofit'!$AI$40,IF(F73="Scenario2PBT11",'Major retrofit'!$AJ$40,IF(F73="Scenario3PBT11",'Major retrofit'!$AK$40,"")))&amp;IF(F73="Scenario1PBT12",'Major retrofit'!$AL$40,IF(F73="Scenario2PBT12",'Major retrofit'!$AM$40,IF(F73="Scenario3PBT12",'Major retrofit'!$AN$40,"")))&amp;IF(F73="Scenario1PBT13",'Major retrofit'!$AO$40,IF(F73="Scenario2PBT13",'Major retrofit'!$AP$40,IF(F73="Scenario3PBT13",'Major retrofit'!$AQ$40,"")))&amp;IF(F73="Scenario1PBT14",'Major retrofit'!$AR$40,IF(F73="Scenario2PBT14",'Major retrofit'!$AS$40,IF(F73="Scenario3PBT14",'Major retrofit'!$AT$40,"")))&amp;IF(F73="Scenario1PBT15",'Major retrofit'!$AU$40,IF(F73="Scenario2PBT15",'Major retrofit'!$AV$40,IF(F73="Scenario3PBT15",'Major retrofit'!$AW$40,"")))</f>
        <v/>
      </c>
      <c r="X73" s="117">
        <f t="shared" si="53"/>
        <v>0</v>
      </c>
      <c r="Y73" s="117" t="str">
        <f>IF(F73="Scenario1PBT1",'Major retrofit'!$E$42,IF(F73="Scenario2PBT1",'Major retrofit'!$F$42,IF(F73="Scenario3PBT1",'Major retrofit'!$G$42,"")))&amp;IF(F73="Scenario1PBT2",'Major retrofit'!$H$42,IF(F73="Scenario2PBT2",'Major retrofit'!$I$42,IF(F73="Scenario3PBT2",'Major retrofit'!$J$42,"")))&amp;IF(F73="Scenario1PBT3",'Major retrofit'!$K$42,IF(F73="Scenario2PBT3",'Major retrofit'!$L$42,IF(F73="Scenario3PBT3",'Major retrofit'!$M$42,"")))&amp;IF(F73="Scenario1PBT4",'Major retrofit'!$N$42,IF(F73="Scenario2PBT4",'Major retrofit'!$O$42,IF(F73="Scenario3PBT4",'Major retrofit'!$P$42,"")))&amp;IF(F73="Scenario1PBT5",'Major retrofit'!$Q$42,IF(F73="Scenario2PBT5",'Major retrofit'!$R$42,IF(F73="Scenario3PBT5",'Major retrofit'!$S$42,"")))&amp;IF(F73="Scenario1PBT6",'Major retrofit'!$T$42,IF(F73="Scenario2PBT6",'Major retrofit'!$U$42,IF(F73="Scenario3PBT6",'Major retrofit'!$V$42,"")))&amp;IF(F73="Scenario1PBT7",'Major retrofit'!$W$42,IF(F73="Scenario2PBT7",'Major retrofit'!$X$42,IF(F73="Scenario3PBT7",'Major retrofit'!$Y$42,"")))&amp;IF(F73="Scenario1PBT8",'Major retrofit'!$Z$42,IF(F73="Scenario2PBT8",'Major retrofit'!$AA$42,IF(F73="Scenario3PBT8",'Major retrofit'!$AB$42,"")))&amp;IF(F73="Scenario1PBT9",'Major retrofit'!$AC$42,IF(F73="Scenario2PBT9",'Major retrofit'!$AD$42,IF(F73="Scenario3PBT9",'Major retrofit'!$AE$42,"")))&amp;IF(F73="Scenario1PBT10",'Major retrofit'!$AF$42,IF(F73="Scenario2PBT10",'Major retrofit'!$AG$42,IF(F73="Scenario3PBT10",'Major retrofit'!$AH$42,"")))&amp;IF(F73="Scenario1PBT11",'Major retrofit'!$AI$42,IF(F73="Scenario2PBT11",'Major retrofit'!$AJ$42,IF(F73="Scenario3PBT11",'Major retrofit'!$AK$42,"")))&amp;IF(F73="Scenario1PBT12",'Major retrofit'!$AL$42,IF(F73="Scenario2PBT12",'Major retrofit'!$AM$42,IF(F73="Scenario3PBT12",'Major retrofit'!$AN$42,"")))&amp;IF(F73="Scenario1PBT13",'Major retrofit'!$AO$42,IF(F73="Scenario2PBT13",'Major retrofit'!$AP$42,IF(F73="Scenario3PBT13",'Major retrofit'!$AQ$42,"")))&amp;IF(F73="Scenario1PBT14",'Major retrofit'!$AR$42,IF(F73="Scenario2PBT14",'Major retrofit'!$AS$42,IF(F73="Scenario3PBT14",'Major retrofit'!$AT$42,"")))&amp;IF(F73="Scenario1PBT15",'Major retrofit'!$AU$42,IF(F73="Scenario2PBT15",'Major retrofit'!$AV$42,IF(F73="Scenario3PBT15",'Major retrofit'!$AW$42,"")))</f>
        <v/>
      </c>
      <c r="Z73" s="117">
        <f t="shared" si="54"/>
        <v>0</v>
      </c>
      <c r="AA73" s="178" t="str">
        <f>IF(F73="Scenario1PBT1",'Major retrofit'!$E$101,IF(F73="Scenario2PBT1",'Major retrofit'!$F$101,IF(F73="Scenario3PBT1",'Major retrofit'!$G$101,"")))&amp;IF(F73="Scenario1PBT2",'Major retrofit'!$H$101,IF(F73="Scenario2PBT2",'Major retrofit'!$I$101,IF(F73="Scenario3PBT2",'Major retrofit'!$J$101,"")))&amp;IF(F73="Scenario1PBT3",'Major retrofit'!$K$101,IF(F73="Scenario2PBT3",'Major retrofit'!$L$101,IF(F73="Scenario3PBT3",'Major retrofit'!$M$101,"")))&amp;IF(F73="Scenario1PBT4",'Major retrofit'!$N$101,IF(F73="Scenario2PBT4",'Major retrofit'!$O$101,IF(F73="Scenario3PBT4",'Major retrofit'!$P$101,"")))&amp;IF(F73="Scenario1PBT5",'Major retrofit'!$Q$101,IF(F73="Scenario2PBT5",'Major retrofit'!$R$101,IF(F73="Scenario3PBT5",'Major retrofit'!$S$101,"")))&amp;IF(F73="Scenario1PBT6",'Major retrofit'!$T$101,IF(F73="Scenario2PBT6",'Major retrofit'!$U$101,IF(F73="Scenario3PBT6",'Major retrofit'!$V$101,"")))&amp;IF(F73="Scenario1PBT7",'Major retrofit'!$W$101,IF(F73="Scenario2PBT7",'Major retrofit'!$X$101,IF(F73="Scenario3PBT7",'Major retrofit'!$Y$101,"")))&amp;IF(F73="Scenario1PBT8",'Major retrofit'!$Z$101,IF(F73="Scenario2PBT8",'Major retrofit'!$AA$101,IF(F73="Scenario3PBT8",'Major retrofit'!$AB$101,"")))&amp;IF(F73="Scenario1PBT9",'Major retrofit'!$AC$101,IF(F73="Scenario2PBT9",'Major retrofit'!$AD$101,IF(F73="Scenario3PBT9",'Major retrofit'!$AE$101,"")))&amp;IF(F73="Scenario1PBT10",'Major retrofit'!$AF$101,IF(F73="Scenario2PBT10",'Major retrofit'!$AG$101,IF(F73="Scenario3PBT10",'Major retrofit'!$AH$101,"")))&amp;IF(F73="Scenario1PBT11",'Major retrofit'!$AI$101,IF(F73="Scenario2PBT11",'Major retrofit'!$AJ$101,IF(F73="Scenario3PBT11",'Major retrofit'!$AK$101,"")))&amp;IF(F73="Scenario1PBT12",'Major retrofit'!$AL$101,IF(F73="Scenario2PBT12",'Major retrofit'!$AM$101,IF(F73="Scenario3PBT12",'Major retrofit'!$AN$101,"")))&amp;IF(F73="Scenario1PBT13",'Major retrofit'!$AO$101,IF(F73="Scenario2PBT13",'Major retrofit'!$AP$101,IF(F73="Scenario3PBT13",'Major retrofit'!$AQ$101,"")))&amp;IF(F73="Scenario1PBT14",'Major retrofit'!$AR$101,IF(F73="Scenario2PBT14",'Major retrofit'!$AS$101,IF(F73="Scenario3PBT14",'Major retrofit'!$AT$101,"")))&amp;IF(F73="Scenario1PBT15",'Major retrofit'!$AU$101,IF(F73="Scenario2PBT15",'Major retrofit'!$AV$101,IF(F73="Scenario3PBT15",'Major retrofit'!$AW$101,"")))</f>
        <v/>
      </c>
      <c r="AB73" s="179">
        <f t="shared" si="55"/>
        <v>0</v>
      </c>
      <c r="AC73" s="208">
        <f>IFERROR('Projection_Base-case'!G73-G73,0)</f>
        <v>0</v>
      </c>
      <c r="AD73" s="117">
        <f t="shared" si="34"/>
        <v>0</v>
      </c>
      <c r="AE73" s="117">
        <f>IFERROR(100*AC73/'Projection_Base-case'!G73,0)</f>
        <v>0</v>
      </c>
      <c r="AF73" s="117">
        <f>IFERROR('Projection_Base-case'!I73-I73,0)</f>
        <v>0</v>
      </c>
      <c r="AG73" s="117">
        <f t="shared" si="35"/>
        <v>0</v>
      </c>
      <c r="AH73" s="117">
        <f>IFERROR(100*AF73/'Projection_Base-case'!I73,0)</f>
        <v>0</v>
      </c>
      <c r="AI73" s="117">
        <f>IFERROR('Projection_Base-case'!K73-K73,0)</f>
        <v>0</v>
      </c>
      <c r="AJ73" s="117">
        <f t="shared" si="36"/>
        <v>0</v>
      </c>
      <c r="AK73" s="117">
        <f>IFERROR(100*AI73/'Projection_Base-case'!K73,0)</f>
        <v>0</v>
      </c>
      <c r="AL73" s="117">
        <f>IFERROR(M73-'Projection_Base-case'!M73,0)</f>
        <v>0</v>
      </c>
      <c r="AM73" s="117">
        <f t="shared" si="37"/>
        <v>0</v>
      </c>
      <c r="AN73" s="179">
        <f>IFERROR(IF('Projection_Base-case'!N73&gt;0,100*AM73/'Projection_Base-case'!N73,100*AM73/N73),0)</f>
        <v>0</v>
      </c>
      <c r="AO73" s="206">
        <f>IFERROR('Projection_Base-case'!O73-O73,0)</f>
        <v>0</v>
      </c>
      <c r="AP73" s="117">
        <f t="shared" si="38"/>
        <v>0</v>
      </c>
      <c r="AQ73" s="117">
        <f>IFERROR(100*AO73/'Projection_Base-case'!O73,0)</f>
        <v>0</v>
      </c>
      <c r="AR73" s="117">
        <f>IFERROR('Projection_Base-case'!Q73-Q73,0)</f>
        <v>0</v>
      </c>
      <c r="AS73" s="117">
        <f t="shared" si="39"/>
        <v>0</v>
      </c>
      <c r="AT73" s="117">
        <f>IFERROR(100*AR73/'Projection_Base-case'!Q73,0)</f>
        <v>0</v>
      </c>
      <c r="AU73" s="117">
        <f>IFERROR('Projection_Base-case'!S73-S73,0)</f>
        <v>0</v>
      </c>
      <c r="AV73" s="117">
        <f t="shared" si="40"/>
        <v>0</v>
      </c>
      <c r="AW73" s="118">
        <f>IFERROR(100*AU73/'Projection_Base-case'!S73,0)</f>
        <v>0</v>
      </c>
      <c r="AX73" s="206">
        <f>IFERROR('Projection_Base-case'!U73-U73,0)</f>
        <v>0</v>
      </c>
      <c r="AY73" s="117">
        <f t="shared" si="41"/>
        <v>0</v>
      </c>
      <c r="AZ73" s="117">
        <f>IFERROR(100*AX73/'Projection_Base-case'!U73,0)</f>
        <v>0</v>
      </c>
      <c r="BA73" s="117">
        <f>IFERROR('Projection_Base-case'!W73-W73,0)</f>
        <v>0</v>
      </c>
      <c r="BB73" s="117">
        <f t="shared" si="42"/>
        <v>0</v>
      </c>
      <c r="BC73" s="117">
        <f>IFERROR(100*BA73/'Projection_Base-case'!W73,0)</f>
        <v>0</v>
      </c>
      <c r="BD73" s="117">
        <f>IFERROR('Projection_Base-case'!Y73-Y73,0)</f>
        <v>0</v>
      </c>
      <c r="BE73" s="117">
        <f t="shared" si="43"/>
        <v>0</v>
      </c>
      <c r="BF73" s="117">
        <f>IFERROR(100*BD73/'Projection_Base-case'!Y73,0)</f>
        <v>0</v>
      </c>
      <c r="BG73" s="178">
        <f t="shared" si="56"/>
        <v>0</v>
      </c>
      <c r="BH73" s="179">
        <f t="shared" si="57"/>
        <v>0</v>
      </c>
    </row>
    <row r="74" spans="1:60" ht="15" thickBot="1">
      <c r="A74" s="205">
        <v>69</v>
      </c>
      <c r="B74" s="119">
        <f>IF('Projection_Base-case'!B74&lt;&gt;"",'Projection_Base-case'!B74,0)</f>
        <v>0</v>
      </c>
      <c r="C74" s="119">
        <f>IF('Projection_Base-case'!C74&lt;&gt;"",'Projection_Base-case'!C74,0)</f>
        <v>0</v>
      </c>
      <c r="D74" s="119">
        <f>IF('Projection_Base-case'!D74&lt;&gt;"",'Projection_Base-case'!D74,0)</f>
        <v>0</v>
      </c>
      <c r="E74" s="263" t="str">
        <f>IF(AND('Résultats major'!$AC$3="OUI",'Résultats major'!E73&lt;&gt;""),'Résultats major'!E73,IF(OR(D74="PBT1",D74="PBT2",D74="PBT3",D74="PBT4",D74="PBT5",D74="PBT6",D74="PBT7",D74="PBT8",D74="PBT10"),"Scenario1",IF(D74="PBT9","Scenario2","")))</f>
        <v/>
      </c>
      <c r="F74" s="202" t="str">
        <f t="shared" si="44"/>
        <v>0</v>
      </c>
      <c r="G74" s="177" t="str">
        <f>IF(F74="Scenario1PBT1",'Major retrofit'!$E$6,IF(F74="Scenario2PBT1",'Major retrofit'!$F$6,IF(F74="Scenario3PBT1",'Major retrofit'!$G$6,"")))&amp;IF(F74="Scenario1PBT2",'Major retrofit'!$H$6,IF(F74="Scenario2PBT2",'Major retrofit'!$I$6,IF(F74="Scenario3PBT2",'Major retrofit'!$J$6,"")))&amp;IF(F74="Scenario1PBT3",'Major retrofit'!$K$6,IF(F74="Scenario2PBT3",'Major retrofit'!$L$6,IF(F74="Scenario3PBT3",'Major retrofit'!$M$6,"")))&amp;IF(F74="Scenario1PBT4",'Major retrofit'!$N$6,IF(F74="Scenario2PBT4",'Major retrofit'!$O$6,IF(F74="Scenario3PBT4",'Major retrofit'!$P$6,"")))&amp;IF(F74="Scenario1PBT5",'Major retrofit'!$Q$6,IF(F74="Scenario2PBT5",'Major retrofit'!$R$6,IF(F74="Scenario3PBT5",'Major retrofit'!$S$6,"")))&amp;IF(F74="Scenario1PBT6",'Major retrofit'!$T$6,IF(F74="Scenario2PBT6",'Major retrofit'!$U$6,IF(F74="Scenario3PBT6",'Major retrofit'!$V$6,"")))&amp;IF(F74="Scenario1PBT7",'Major retrofit'!$W$6,IF(F74="Scenario2PBT7",'Major retrofit'!$X$6,IF(F74="Scenario3PBT7",'Major retrofit'!$Y$6,"")))&amp;IF(F74="Scenario1PBT8",'Major retrofit'!$Z$6,IF(F74="Scenario2PBT8",'Major retrofit'!$AA$6,IF(F74="Scenario3PBT8",'Major retrofit'!$AB$6,"")))&amp;IF(F74="Scenario1PBT9",'Major retrofit'!$AC$6,IF(F74="Scenario2PBT9",'Major retrofit'!$AD$6,IF(F74="Scenario3PBT9",'Major retrofit'!$AE$6,"")))&amp;IF(F74="Scenario1PBT10",'Major retrofit'!$AF$6,IF(F74="Scenario2PBT10",'Major retrofit'!$AG$6,IF(F74="Scenario3PBT10",'Major retrofit'!$AH$6,"")))&amp;IF(F74="Scenario1PBT11",'Major retrofit'!$AI$6,IF(F74="Scenario2PBT11",'Major retrofit'!$AJ$6,IF(F74="Scenario3PBT11",'Major retrofit'!$AK$6,"")))&amp;IF(F74="Scenario1PBT12",'Major retrofit'!$AL$6,IF(F74="Scenario2PBT12",'Major retrofit'!$AM$6,IF(F74="Scenario3PBT12",'Major retrofit'!$AN$6,"")))&amp;IF(F74="Scenario1PBT13",'Major retrofit'!$AO$6,IF(F74="Scenario2PBT13",'Major retrofit'!$AP$6,IF(F74="Scenario3PBT13",'Major retrofit'!$AQ$6,"")))&amp;IF(F74="Scenario1PBT14",'Major retrofit'!$AR$6,IF(F74="Scenario2PBT14",'Major retrofit'!$AS$6,IF(F74="Scenario3PBT14",'Major retrofit'!$AT$6,"")))&amp;IF(F74="Scenario1PBT15",'Major retrofit'!$AU$6,IF(F74="Scenario2PBT15",'Major retrofit'!$AV$6,IF(F74="Scenario3PBT15",'Major retrofit'!$AW$6,"")))</f>
        <v/>
      </c>
      <c r="H74" s="117">
        <f t="shared" si="45"/>
        <v>0</v>
      </c>
      <c r="I74" s="178" t="str">
        <f>IF(F74="Scenario1PBT1",'Major retrofit'!$E$16,IF(F74="Scenario2PBT1",'Major retrofit'!$F$16,IF(F74="Scenario3PBT1",'Major retrofit'!$G$16,"")))&amp;IF(F74="Scenario1PBT2",'Major retrofit'!$H$16,IF(F74="Scenario2PBT2",'Major retrofit'!$I$16,IF(F74="Scenario3PBT2",'Major retrofit'!$J$16,"")))&amp;IF(F74="Scenario1PBT3",'Major retrofit'!$K$16,IF(F74="Scenario2PBT3",'Major retrofit'!$L$16,IF(F74="Scenario3PBT3",'Major retrofit'!$M$16,"")))&amp;IF(F74="Scenario1PBT4",'Major retrofit'!$N$16,IF(F74="Scenario2PBT4",'Major retrofit'!$O$16,IF(F74="Scenario3PBT4",'Major retrofit'!$P$16,"")))&amp;IF(F74="Scenario1PBT5",'Major retrofit'!$Q$16,IF(F74="Scenario2PBT5",'Major retrofit'!$R$16,IF(F74="Scenario3PBT5",'Major retrofit'!$S$16,"")))&amp;IF(F74="Scenario1PBT6",'Major retrofit'!$T$16,IF(F74="Scenario2PBT6",'Major retrofit'!$U$16,IF(F74="Scenario3PBT6",'Major retrofit'!$V$16,"")))&amp;IF(F74="Scenario1PBT7",'Major retrofit'!$W$16,IF(F74="Scenario2PBT7",'Major retrofit'!$X$16,IF(F74="Scenario3PBT7",'Major retrofit'!$Y$16,"")))&amp;IF(F74="Scenario1PBT8",'Major retrofit'!$Z$16,IF(F74="Scenario2PBT8",'Major retrofit'!$AA$16,IF(F74="Scenario3PBT8",'Major retrofit'!$AB$16,"")))&amp;IF(F74="Scenario1PBT9",'Major retrofit'!$AC$16,IF(F74="Scenario2PBT9",'Major retrofit'!$AD$16,IF(F74="Scenario3PBT9",'Major retrofit'!$AE$16,"")))&amp;IF(F74="Scenario1PBT10",'Major retrofit'!$AF$16,IF(F74="Scenario2PBT10",'Major retrofit'!$AG$16,IF(F74="Scenario3PBT10",'Major retrofit'!$AH$16,"")))&amp;IF(F74="Scenario1PBT11",'Major retrofit'!$AI$16,IF(F74="Scenario2PBT11",'Major retrofit'!$AJ$16,IF(F74="Scenario3PBT11",'Major retrofit'!$AK$16,"")))&amp;IF(F74="Scenario1PBT12",'Major retrofit'!$AL$16,IF(F74="Scenario2PBT12",'Major retrofit'!$AM$16,IF(F74="Scenario3PBT12",'Major retrofit'!$AN$16,"")))&amp;IF(F74="Scenario1PBT13",'Major retrofit'!$AO$16,IF(F74="Scenario2PBT13",'Major retrofit'!$AP$16,IF(F74="Scenario3PBT13",'Major retrofit'!$AQ$16,"")))&amp;IF(F74="Scenario1PBT14",'Major retrofit'!$AR$16,IF(F74="Scenario2PBT14",'Major retrofit'!$AS$16,IF(F74="Scenario3PBT14",'Major retrofit'!$AT$16,"")))&amp;IF(F74="Scenario1PBT15",'Major retrofit'!$AU$16,IF(F74="Scenario2PBT15",'Major retrofit'!$AV$16,IF(F74="Scenario3PBT15",'Major retrofit'!$AW$16,"")))</f>
        <v/>
      </c>
      <c r="J74" s="117">
        <f t="shared" si="46"/>
        <v>0</v>
      </c>
      <c r="K74" s="117" t="str">
        <f>IF(F74="Scenario1PBT1",'Major retrofit'!$E$18,IF(F74="Scenario2PBT1",'Major retrofit'!$F$18,IF(F74="Scenario3PBT1",'Major retrofit'!$G$18,"")))&amp;IF(F74="Scenario1PBT2",'Major retrofit'!$H$18,IF(F74="Scenario2PBT2",'Major retrofit'!$I$18,IF(F74="Scenario3PBT2",'Major retrofit'!$J$18,"")))&amp;IF(F74="Scenario1PBT3",'Major retrofit'!$K$18,IF(F74="Scenario2PBT3",'Major retrofit'!$L$18,IF(F74="Scenario3PBT3",'Major retrofit'!$M$18,"")))&amp;IF(F74="Scenario1PBT4",'Major retrofit'!$N$18,IF(F74="Scenario2PBT4",'Major retrofit'!$O$18,IF(F74="Scenario3PBT4",'Major retrofit'!$P$18,"")))&amp;IF(F74="Scenario1PBT5",'Major retrofit'!$Q$18,IF(F74="Scenario2PBT5",'Major retrofit'!$R$18,IF(F74="Scenario3PBT5",'Major retrofit'!$S$18,"")))&amp;IF(F74="Scenario1PBT6",'Major retrofit'!$T$18,IF(F74="Scenario2PBT6",'Major retrofit'!$U$18,IF(F74="Scenario3PBT6",'Major retrofit'!$V$18,"")))&amp;IF(F74="Scenario1PBT7",'Major retrofit'!$W$18,IF(F74="Scenario2PBT7",'Major retrofit'!$X$18,IF(F74="Scenario3PBT7",'Major retrofit'!$Y$18,"")))&amp;IF(F74="Scenario1PBT8",'Major retrofit'!$Z$18,IF(F74="Scenario2PBT8",'Major retrofit'!$AA$18,IF(F74="Scenario3PBT8",'Major retrofit'!$AB$18,"")))&amp;IF(F74="Scenario1PBT9",'Major retrofit'!$AC$18,IF(F74="Scenario2PBT9",'Major retrofit'!$AD$18,IF(F74="Scenario3PBT9",'Major retrofit'!$AE$18,"")))&amp;IF(F74="Scenario1PBT10",'Major retrofit'!$AF$18,IF(F74="Scenario2PBT10",'Major retrofit'!$AG$18,IF(F74="Scenario3PBT10",'Major retrofit'!$AH$18,"")))&amp;IF(F74="Scenario1PBT11",'Major retrofit'!$AI$18,IF(F74="Scenario2PBT11",'Major retrofit'!$AJ$18,IF(F74="Scenario3PBT11",'Major retrofit'!$AK$18,"")))&amp;IF(F74="Scenario1PBT12",'Major retrofit'!$AL$18,IF(F74="Scenario2PBT12",'Major retrofit'!$AM$18,IF(F74="Scenario3PBT12",'Major retrofit'!$AN$18,"")))&amp;IF(F74="Scenario1PBT13",'Major retrofit'!$AO$18,IF(F74="Scenario2PBT13",'Major retrofit'!$AP$18,IF(F74="Scenario3PBT13",'Major retrofit'!$AQ$18,"")))&amp;IF(F74="Scenario1PBT14",'Major retrofit'!$AR$18,IF(F74="Scenario2PBT14",'Major retrofit'!$AS$18,IF(F74="Scenario3PBT14",'Major retrofit'!$AT$18,"")))&amp;IF(F74="Scenario1PBT15",'Major retrofit'!$AU$18,IF(F74="Scenario2PBT15",'Major retrofit'!$AV$18,IF(F74="Scenario3PBT15",'Major retrofit'!$AW$18,"")))</f>
        <v/>
      </c>
      <c r="L74" s="117">
        <f t="shared" si="47"/>
        <v>0</v>
      </c>
      <c r="M74" s="117" t="str">
        <f>IF(F74="Scenario1PBT1",'Major retrofit'!$E$20,IF(F74="Scenario2PBT1",'Major retrofit'!$F$20,IF(F74="Scenario3PBT1",'Major retrofit'!$G$20,"")))&amp;IF(F74="Scenario1PBT2",'Major retrofit'!$H$20,IF(F74="Scenario2PBT2",'Major retrofit'!$I$20,IF(F74="Scenario3PBT2",'Major retrofit'!$J$20,"")))&amp;IF(F74="Scenario1PBT3",'Major retrofit'!$K$20,IF(F74="Scenario2PBT3",'Major retrofit'!$L$20,IF(F74="Scenario3PBT3",'Major retrofit'!$M$20,"")))&amp;IF(F74="Scenario1PBT4",'Major retrofit'!$N$20,IF(F74="Scenario2PBT4",'Major retrofit'!$O$20,IF(F74="Scenario3PBT4",'Major retrofit'!$P$20,"")))&amp;IF(F74="Scenario1PBT5",'Major retrofit'!$Q$20,IF(F74="Scenario2PBT5",'Major retrofit'!$R$20,IF(F74="Scenario3PBT5",'Major retrofit'!$S$20,"")))&amp;IF(F74="Scenario1PBT6",'Major retrofit'!$T$20,IF(F74="Scenario2PBT6",'Major retrofit'!$U$20,IF(F74="Scenario3PBT6",'Major retrofit'!$V$20,"")))&amp;IF(F74="Scenario1PBT7",'Major retrofit'!$W$20,IF(F74="Scenario2PBT7",'Major retrofit'!$X$20,IF(F74="Scenario3PBT7",'Major retrofit'!$Y$20,"")))&amp;IF(F74="Scenario1PBT8",'Major retrofit'!$Z$20,IF(F74="Scenario2PBT8",'Major retrofit'!$AA$20,IF(F74="Scenario3PBT8",'Major retrofit'!$AB$20,"")))&amp;IF(F74="Scenario1PBT9",'Major retrofit'!$AC$20,IF(F74="Scenario2PBT9",'Major retrofit'!$AD$20,IF(F74="Scenario3PBT9",'Major retrofit'!$AE$20,"")))&amp;IF(F74="Scenario1PBT10",'Major retrofit'!$AF$20,IF(F74="Scenario2PBT10",'Major retrofit'!$AG$20,IF(F74="Scenario3PBT10",'Major retrofit'!$AH$20,"")))&amp;IF(F74="Scenario1PBT11",'Major retrofit'!$AI$20,IF(F74="Scenario2PBT11",'Major retrofit'!$AJ$20,IF(F74="Scenario3PBT11",'Major retrofit'!$AK$20,"")))&amp;IF(F74="Scenario1PBT12",'Major retrofit'!$AL$20,IF(F74="Scenario2PBT12",'Major retrofit'!$AM$20,IF(F74="Scenario3PBT12",'Major retrofit'!$AN$20,"")))&amp;IF(F74="Scenario1PBT13",'Major retrofit'!$AO$20,IF(F74="Scenario2PBT13",'Major retrofit'!$AP$20,IF(F74="Scenario3PBT13",'Major retrofit'!$AQ$20,"")))&amp;IF(F74="Scenario1PBT14",'Major retrofit'!$AR$20,IF(F74="Scenario2PBT14",'Major retrofit'!$AS$20,IF(F74="Scenario3PBT14",'Major retrofit'!$AT$20,"")))&amp;IF(F74="Scenario1PBT15",'Major retrofit'!$AU$20,IF(F74="Scenario2PBT15",'Major retrofit'!$AV$20,IF(F74="Scenario3PBT15",'Major retrofit'!$AW$20,"")))</f>
        <v/>
      </c>
      <c r="N74" s="118">
        <f t="shared" si="48"/>
        <v>0</v>
      </c>
      <c r="O74" s="206" t="str">
        <f>IF(F74="Scenario1PBT1",'Major retrofit'!$E$23,IF(F74="Scenario2PBT1",'Major retrofit'!$F$23,IF(F74="Scenario3PBT1",'Major retrofit'!$G$23,"")))&amp;IF(F74="Scenario1PBT2",'Major retrofit'!$H$23,IF(F74="Scenario2PBT2",'Major retrofit'!$I$23,IF(F74="Scenario3PBT2",'Major retrofit'!$J$23,"")))&amp;IF(F74="Scenario1PBT3",'Major retrofit'!$K$23,IF(F74="Scenario2PBT3",'Major retrofit'!$L$23,IF(F74="Scenario3PBT3",'Major retrofit'!$M$23,"")))&amp;IF(F74="Scenario1PBT4",'Major retrofit'!$N$23,IF(F74="Scenario2PBT4",'Major retrofit'!$O$23,IF(F74="Scenario3PBT4",'Major retrofit'!$P$23,"")))&amp;IF(F74="Scenario1PBT5",'Major retrofit'!$Q$23,IF(F74="Scenario2PBT5",'Major retrofit'!$R$23,IF(F74="Scenario3PBT5",'Major retrofit'!$S$23,"")))&amp;IF(F74="Scenario1PBT6",'Major retrofit'!$T$23,IF(F74="Scenario2PBT6",'Major retrofit'!$U$23,IF(F74="Scenario3PBT6",'Major retrofit'!$V$23,"")))&amp;IF(F74="Scenario1PBT7",'Major retrofit'!$W$23,IF(F74="Scenario2PBT7",'Major retrofit'!$X$23,IF(F74="Scenario3PBT7",'Major retrofit'!$Y$23,"")))&amp;IF(F74="Scenario1PBT8",'Major retrofit'!$Z$23,IF(F74="Scenario2PBT8",'Major retrofit'!$AA$23,IF(F74="Scenario3PBT8",'Major retrofit'!$AB$23,"")))&amp;IF(F74="Scenario1PBT9",'Major retrofit'!$AC$23,IF(F74="Scenario2PBT9",'Major retrofit'!$AD$23,IF(F74="Scenario3PBT9",'Major retrofit'!$AE$23,"")))&amp;IF(F74="Scenario1PBT10",'Major retrofit'!$AF$23,IF(F74="Scenario2PBT10",'Major retrofit'!$AG$23,IF(F74="Scenario3PBT10",'Major retrofit'!$AH$23,"")))&amp;IF(F74="Scenario1PBT11",'Major retrofit'!$AI$23,IF(F74="Scenario2PBT11",'Major retrofit'!$AJ$23,IF(F74="Scenario3PBT11",'Major retrofit'!$AK$23,"")))&amp;IF(F74="Scenario1PBT12",'Major retrofit'!$AL$23,IF(F74="Scenario2PBT12",'Major retrofit'!$AM$23,IF(F74="Scenario3PBT12",'Major retrofit'!$AN$23,"")))&amp;IF(F74="Scenario1PBT13",'Major retrofit'!$AO$23,IF(F74="Scenario2PBT13",'Major retrofit'!$AP$23,IF(F74="Scenario3PBT13",'Major retrofit'!$AQ$23,"")))&amp;IF(F74="Scenario1PBT14",'Major retrofit'!$AR$23,IF(F74="Scenario2PBT14",'Major retrofit'!$AS$23,IF(F74="Scenario3PBT14",'Major retrofit'!$AT$23,"")))&amp;IF(F74="Scenario1PBT15",'Major retrofit'!$AU$23,IF(F74="Scenario2PBT15",'Major retrofit'!$AV$23,IF(F74="Scenario3PBT15",'Major retrofit'!$AW$23,"")))</f>
        <v/>
      </c>
      <c r="P74" s="117">
        <f t="shared" si="49"/>
        <v>0</v>
      </c>
      <c r="Q74" s="117" t="str">
        <f>IF(F74="Scenario1PBT1",'Major retrofit'!$E$25,IF(F74="Scenario2PBT1",'Major retrofit'!$F$25,IF(F74="Scenario3PBT1",'Major retrofit'!$G$25,"")))&amp;IF(F74="Scenario1PBT2",'Major retrofit'!$H$25,IF(F74="Scenario2PBT2",'Major retrofit'!$I$25,IF(F74="Scenario3PBT2",'Major retrofit'!$J$25,"")))&amp;IF(F74="Scenario1PBT3",'Major retrofit'!$K$25,IF(F74="Scenario2PBT3",'Major retrofit'!$L$25,IF(F74="Scenario3PBT3",'Major retrofit'!$M$25,"")))&amp;IF(F74="Scenario1PBT4",'Major retrofit'!$N$25,IF(F74="Scenario2PBT4",'Major retrofit'!$O$25,IF(F74="Scenario3PBT4",'Major retrofit'!$P$25,"")))&amp;IF(F74="Scenario1PBT5",'Major retrofit'!$Q$25,IF(F74="Scenario2PBT5",'Major retrofit'!$R$25,IF(F74="Scenario3PBT5",'Major retrofit'!$S$25,"")))&amp;IF(F74="Scenario1PBT6",'Major retrofit'!$T$25,IF(F74="Scenario2PBT6",'Major retrofit'!$U$25,IF(F74="Scenario3PBT6",'Major retrofit'!$V$25,"")))&amp;IF(F74="Scenario1PBT7",'Major retrofit'!$W$25,IF(F74="Scenario2PBT7",'Major retrofit'!$X$25,IF(F74="Scenario3PBT7",'Major retrofit'!$Y$25,"")))&amp;IF(F74="Scenario1PBT8",'Major retrofit'!$Z$25,IF(F74="Scenario2PBT8",'Major retrofit'!$AA$25,IF(F74="Scenario3PBT8",'Major retrofit'!$AB$25,"")))&amp;IF(F74="Scenario1PBT9",'Major retrofit'!$AC$25,IF(F74="Scenario2PBT9",'Major retrofit'!$AD$25,IF(F74="Scenario3PBT9",'Major retrofit'!$AE$25,"")))&amp;IF(F74="Scenario1PBT10",'Major retrofit'!$AF$25,IF(F74="Scenario2PBT10",'Major retrofit'!$AG$25,IF(F74="Scenario3PBT10",'Major retrofit'!$AH$25,"")))&amp;IF(F74="Scenario1PBT11",'Major retrofit'!$AI$25,IF(F74="Scenario2PBT11",'Major retrofit'!$AJ$25,IF(F74="Scenario3PBT11",'Major retrofit'!$AK$25,"")))&amp;IF(F74="Scenario1PBT12",'Major retrofit'!$AL$25,IF(F74="Scenario2PBT12",'Major retrofit'!$AM$25,IF(F74="Scenario3PBT12",'Major retrofit'!$AN$25,"")))&amp;IF(F74="Scenario1PBT13",'Major retrofit'!$AO$25,IF(F74="Scenario2PBT13",'Major retrofit'!$AP$25,IF(F74="Scenario3PBT13",'Major retrofit'!$AQ$25,"")))&amp;IF(F74="Scenario1PBT14",'Major retrofit'!$AR$25,IF(F74="Scenario2PBT14",'Major retrofit'!$AS$25,IF(F74="Scenario3PBT14",'Major retrofit'!$AT$25,"")))&amp;IF(F74="Scenario1PBT15",'Major retrofit'!$AU$25,IF(F74="Scenario2PBT15",'Major retrofit'!$AV$25,IF(F74="Scenario3PBT15",'Major retrofit'!$AW$25,"")))</f>
        <v/>
      </c>
      <c r="R74" s="117">
        <f t="shared" si="50"/>
        <v>0</v>
      </c>
      <c r="S74" s="117" t="str">
        <f>IF(F74="Scenario1PBT1",'Major retrofit'!$E$27,IF(F74="Scenario2PBT1",'Major retrofit'!$F$27,IF(F74="Scenario3PBT1",'Major retrofit'!$G$27,"")))&amp;IF(F74="Scenario1PBT2",'Major retrofit'!$H$27,IF(F74="Scenario2PBT2",'Major retrofit'!$I$27,IF(F74="Scenario3PBT2",'Major retrofit'!$J$27,"")))&amp;IF(F74="Scenario1PBT3",'Major retrofit'!$K$27,IF(F74="Scenario2PBT3",'Major retrofit'!$L$27,IF(F74="Scenario3PBT3",'Major retrofit'!$M$27,"")))&amp;IF(F74="Scenario1PBT4",'Major retrofit'!$N$27,IF(F74="Scenario2PBT4",'Major retrofit'!$O$27,IF(F74="Scenario3PBT4",'Major retrofit'!$P$27,"")))&amp;IF(F74="Scenario1PBT5",'Major retrofit'!$Q$27,IF(F74="Scenario2PBT5",'Major retrofit'!$R$27,IF(F74="Scenario3PBT5",'Major retrofit'!$S$27,"")))&amp;IF(F74="Scenario1PBT6",'Major retrofit'!$T$27,IF(F74="Scenario2PBT6",'Major retrofit'!$U$27,IF(F74="Scenario3PBT6",'Major retrofit'!$V$27,"")))&amp;IF(F74="Scenario1PBT7",'Major retrofit'!$W$27,IF(F74="Scenario2PBT7",'Major retrofit'!$X$27,IF(F74="Scenario3PBT7",'Major retrofit'!$Y$27,"")))&amp;IF(F74="Scenario1PBT8",'Major retrofit'!$Z$27,IF(F74="Scenario2PBT8",'Major retrofit'!$AA$27,IF(F74="Scenario3PBT8",'Major retrofit'!$AB$27,"")))&amp;IF(F74="Scenario1PBT9",'Major retrofit'!$AC$27,IF(F74="Scenario2PBT9",'Major retrofit'!$AD$27,IF(F74="Scenario3PBT9",'Major retrofit'!$AE$27,"")))&amp;IF(F74="Scenario1PBT10",'Major retrofit'!$AF$27,IF(F74="Scenario2PBT10",'Major retrofit'!$AG$27,IF(F74="Scenario3PBT10",'Major retrofit'!$AH$27,"")))&amp;IF(F74="Scenario1PBT11",'Major retrofit'!$AI$27,IF(F74="Scenario2PBT11",'Major retrofit'!$AJ$27,IF(F74="Scenario3PBT11",'Major retrofit'!$AK$27,"")))&amp;IF(F74="Scenario1PBT12",'Major retrofit'!$AL$27,IF(F74="Scenario2PBT12",'Major retrofit'!$AM$27,IF(F74="Scenario3PBT12",'Major retrofit'!$AN$27,"")))&amp;IF(F74="Scenario1PBT13",'Major retrofit'!$AO$27,IF(F74="Scenario2PBT13",'Major retrofit'!$AP$27,IF(F74="Scenario3PBT13",'Major retrofit'!$AQ$27,"")))&amp;IF(F74="Scenario1PBT14",'Major retrofit'!$AR$27,IF(F74="Scenario2PBT14",'Major retrofit'!$AS$27,IF(F74="Scenario3PBT14",'Major retrofit'!$AT$27,"")))&amp;IF(F74="Scenario1PBT15",'Major retrofit'!$AU$27,IF(F74="Scenario2PBT15",'Major retrofit'!$AV$27,IF(F74="Scenario3PBT15",'Major retrofit'!$AW$27,"")))</f>
        <v/>
      </c>
      <c r="T74" s="207">
        <f t="shared" si="51"/>
        <v>0</v>
      </c>
      <c r="U74" s="206" t="str">
        <f>IF(F74="Scenario1PBT1",'Major retrofit'!$E$38,IF(F74="Scenario2PBT1",'Major retrofit'!$F$38,IF(F74="Scenario3PBT1",'Major retrofit'!$G$38,"")))&amp;IF(F74="Scenario1PBT2",'Major retrofit'!$H$38,IF(F74="Scenario2PBT2",'Major retrofit'!$I$38,IF(F74="Scenario3PBT2",'Major retrofit'!$J$38,"")))&amp;IF(F74="Scenario1PBT3",'Major retrofit'!$K$38,IF(F74="Scenario2PBT3",'Major retrofit'!$L$38,IF(F74="Scenario3PBT3",'Major retrofit'!$M$38,"")))&amp;IF(F74="Scenario1PBT4",'Major retrofit'!$N$38,IF(F74="Scenario2PBT4",'Major retrofit'!$O$38,IF(F74="Scenario3PBT4",'Major retrofit'!$P$38,"")))&amp;IF(F74="Scenario1PBT5",'Major retrofit'!$Q$38,IF(F74="Scenario2PBT5",'Major retrofit'!$R$38,IF(F74="Scenario3PBT5",'Major retrofit'!$S$38,"")))&amp;IF(F74="Scenario1PBT6",'Major retrofit'!$T$38,IF(F74="Scenario2PBT6",'Major retrofit'!$U$38,IF(F74="Scenario3PBT6",'Major retrofit'!$V$38,"")))&amp;IF(F74="Scenario1PBT7",'Major retrofit'!$W$38,IF(F74="Scenario2PBT7",'Major retrofit'!$X$38,IF(F74="Scenario3PBT7",'Major retrofit'!$Y$38,"")))&amp;IF(F74="Scenario1PBT8",'Major retrofit'!$Z$38,IF(F74="Scenario2PBT8",'Major retrofit'!$AA$38,IF(F74="Scenario3PBT8",'Major retrofit'!$AB$38,"")))&amp;IF(F74="Scenario1PBT9",'Major retrofit'!$AC$38,IF(F74="Scenario2PBT9",'Major retrofit'!$AD$38,IF(F74="Scenario3PBT9",'Major retrofit'!$AE$38,"")))&amp;IF(F74="Scenario1PBT10",'Major retrofit'!$AF$38,IF(F74="Scenario2PBT10",'Major retrofit'!$AG$38,IF(F74="Scenario3PBT10",'Major retrofit'!$AH$38,"")))&amp;IF(F74="Scenario1PBT11",'Major retrofit'!$AI$38,IF(F74="Scenario2PBT11",'Major retrofit'!$AJ$38,IF(F74="Scenario3PBT11",'Major retrofit'!$AK$38,"")))&amp;IF(F74="Scenario1PBT12",'Major retrofit'!$AL$38,IF(F74="Scenario2PBT12",'Major retrofit'!$AM$38,IF(F74="Scenario3PBT12",'Major retrofit'!$AN$38,"")))&amp;IF(F74="Scenario1PBT13",'Major retrofit'!$AO$38,IF(F74="Scenario2PBT13",'Major retrofit'!$AP$38,IF(F74="Scenario3PBT13",'Major retrofit'!$AQ$38,"")))&amp;IF(F74="Scenario1PBT14",'Major retrofit'!$AR$38,IF(F74="Scenario2PBT14",'Major retrofit'!$AS$38,IF(F74="Scenario3PBT14",'Major retrofit'!$AT$38,"")))&amp;IF(F74="Scenario1PBT15",'Major retrofit'!$AU$38,IF(F74="Scenario2PBT15",'Major retrofit'!$AV$38,IF(F74="Scenario3PBT15",'Major retrofit'!$AW$38,"")))</f>
        <v/>
      </c>
      <c r="V74" s="117">
        <f t="shared" si="52"/>
        <v>0</v>
      </c>
      <c r="W74" s="117" t="str">
        <f>IF(F74="Scenario1PBT1",'Major retrofit'!$E$40,IF(F74="Scenario2PBT1",'Major retrofit'!$F$40,IF(F74="Scenario3PBT1",'Major retrofit'!$G$40,"")))&amp;IF(F74="Scenario1PBT2",'Major retrofit'!$H$40,IF(F74="Scenario2PBT2",'Major retrofit'!$I$40,IF(F74="Scenario3PBT2",'Major retrofit'!$J$40,"")))&amp;IF(F74="Scenario1PBT3",'Major retrofit'!$K$40,IF(F74="Scenario2PBT3",'Major retrofit'!$L$40,IF(F74="Scenario3PBT3",'Major retrofit'!$M$40,"")))&amp;IF(F74="Scenario1PBT4",'Major retrofit'!$N$40,IF(F74="Scenario2PBT4",'Major retrofit'!$O$40,IF(F74="Scenario3PBT4",'Major retrofit'!$P$40,"")))&amp;IF(F74="Scenario1PBT5",'Major retrofit'!$Q$40,IF(F74="Scenario2PBT5",'Major retrofit'!$R$40,IF(F74="Scenario3PBT5",'Major retrofit'!$S$40,"")))&amp;IF(F74="Scenario1PBT6",'Major retrofit'!$T$40,IF(F74="Scenario2PBT6",'Major retrofit'!$U$40,IF(F74="Scenario3PBT6",'Major retrofit'!$V$40,"")))&amp;IF(F74="Scenario1PBT7",'Major retrofit'!$W$40,IF(F74="Scenario2PBT7",'Major retrofit'!$X$40,IF(F74="Scenario3PBT7",'Major retrofit'!$Y$40,"")))&amp;IF(F74="Scenario1PBT8",'Major retrofit'!$Z$40,IF(F74="Scenario2PBT8",'Major retrofit'!$AA$40,IF(F74="Scenario3PBT8",'Major retrofit'!$AB$40,"")))&amp;IF(F74="Scenario1PBT9",'Major retrofit'!$AC$40,IF(F74="Scenario2PBT9",'Major retrofit'!$AD$40,IF(F74="Scenario3PBT9",'Major retrofit'!$AE$40,"")))&amp;IF(F74="Scenario1PBT10",'Major retrofit'!$AF$40,IF(F74="Scenario2PBT10",'Major retrofit'!$AG$40,IF(F74="Scenario3PBT10",'Major retrofit'!$AH$40,"")))&amp;IF(F74="Scenario1PBT11",'Major retrofit'!$AI$40,IF(F74="Scenario2PBT11",'Major retrofit'!$AJ$40,IF(F74="Scenario3PBT11",'Major retrofit'!$AK$40,"")))&amp;IF(F74="Scenario1PBT12",'Major retrofit'!$AL$40,IF(F74="Scenario2PBT12",'Major retrofit'!$AM$40,IF(F74="Scenario3PBT12",'Major retrofit'!$AN$40,"")))&amp;IF(F74="Scenario1PBT13",'Major retrofit'!$AO$40,IF(F74="Scenario2PBT13",'Major retrofit'!$AP$40,IF(F74="Scenario3PBT13",'Major retrofit'!$AQ$40,"")))&amp;IF(F74="Scenario1PBT14",'Major retrofit'!$AR$40,IF(F74="Scenario2PBT14",'Major retrofit'!$AS$40,IF(F74="Scenario3PBT14",'Major retrofit'!$AT$40,"")))&amp;IF(F74="Scenario1PBT15",'Major retrofit'!$AU$40,IF(F74="Scenario2PBT15",'Major retrofit'!$AV$40,IF(F74="Scenario3PBT15",'Major retrofit'!$AW$40,"")))</f>
        <v/>
      </c>
      <c r="X74" s="117">
        <f t="shared" si="53"/>
        <v>0</v>
      </c>
      <c r="Y74" s="117" t="str">
        <f>IF(F74="Scenario1PBT1",'Major retrofit'!$E$42,IF(F74="Scenario2PBT1",'Major retrofit'!$F$42,IF(F74="Scenario3PBT1",'Major retrofit'!$G$42,"")))&amp;IF(F74="Scenario1PBT2",'Major retrofit'!$H$42,IF(F74="Scenario2PBT2",'Major retrofit'!$I$42,IF(F74="Scenario3PBT2",'Major retrofit'!$J$42,"")))&amp;IF(F74="Scenario1PBT3",'Major retrofit'!$K$42,IF(F74="Scenario2PBT3",'Major retrofit'!$L$42,IF(F74="Scenario3PBT3",'Major retrofit'!$M$42,"")))&amp;IF(F74="Scenario1PBT4",'Major retrofit'!$N$42,IF(F74="Scenario2PBT4",'Major retrofit'!$O$42,IF(F74="Scenario3PBT4",'Major retrofit'!$P$42,"")))&amp;IF(F74="Scenario1PBT5",'Major retrofit'!$Q$42,IF(F74="Scenario2PBT5",'Major retrofit'!$R$42,IF(F74="Scenario3PBT5",'Major retrofit'!$S$42,"")))&amp;IF(F74="Scenario1PBT6",'Major retrofit'!$T$42,IF(F74="Scenario2PBT6",'Major retrofit'!$U$42,IF(F74="Scenario3PBT6",'Major retrofit'!$V$42,"")))&amp;IF(F74="Scenario1PBT7",'Major retrofit'!$W$42,IF(F74="Scenario2PBT7",'Major retrofit'!$X$42,IF(F74="Scenario3PBT7",'Major retrofit'!$Y$42,"")))&amp;IF(F74="Scenario1PBT8",'Major retrofit'!$Z$42,IF(F74="Scenario2PBT8",'Major retrofit'!$AA$42,IF(F74="Scenario3PBT8",'Major retrofit'!$AB$42,"")))&amp;IF(F74="Scenario1PBT9",'Major retrofit'!$AC$42,IF(F74="Scenario2PBT9",'Major retrofit'!$AD$42,IF(F74="Scenario3PBT9",'Major retrofit'!$AE$42,"")))&amp;IF(F74="Scenario1PBT10",'Major retrofit'!$AF$42,IF(F74="Scenario2PBT10",'Major retrofit'!$AG$42,IF(F74="Scenario3PBT10",'Major retrofit'!$AH$42,"")))&amp;IF(F74="Scenario1PBT11",'Major retrofit'!$AI$42,IF(F74="Scenario2PBT11",'Major retrofit'!$AJ$42,IF(F74="Scenario3PBT11",'Major retrofit'!$AK$42,"")))&amp;IF(F74="Scenario1PBT12",'Major retrofit'!$AL$42,IF(F74="Scenario2PBT12",'Major retrofit'!$AM$42,IF(F74="Scenario3PBT12",'Major retrofit'!$AN$42,"")))&amp;IF(F74="Scenario1PBT13",'Major retrofit'!$AO$42,IF(F74="Scenario2PBT13",'Major retrofit'!$AP$42,IF(F74="Scenario3PBT13",'Major retrofit'!$AQ$42,"")))&amp;IF(F74="Scenario1PBT14",'Major retrofit'!$AR$42,IF(F74="Scenario2PBT14",'Major retrofit'!$AS$42,IF(F74="Scenario3PBT14",'Major retrofit'!$AT$42,"")))&amp;IF(F74="Scenario1PBT15",'Major retrofit'!$AU$42,IF(F74="Scenario2PBT15",'Major retrofit'!$AV$42,IF(F74="Scenario3PBT15",'Major retrofit'!$AW$42,"")))</f>
        <v/>
      </c>
      <c r="Z74" s="117">
        <f t="shared" si="54"/>
        <v>0</v>
      </c>
      <c r="AA74" s="178" t="str">
        <f>IF(F74="Scenario1PBT1",'Major retrofit'!$E$101,IF(F74="Scenario2PBT1",'Major retrofit'!$F$101,IF(F74="Scenario3PBT1",'Major retrofit'!$G$101,"")))&amp;IF(F74="Scenario1PBT2",'Major retrofit'!$H$101,IF(F74="Scenario2PBT2",'Major retrofit'!$I$101,IF(F74="Scenario3PBT2",'Major retrofit'!$J$101,"")))&amp;IF(F74="Scenario1PBT3",'Major retrofit'!$K$101,IF(F74="Scenario2PBT3",'Major retrofit'!$L$101,IF(F74="Scenario3PBT3",'Major retrofit'!$M$101,"")))&amp;IF(F74="Scenario1PBT4",'Major retrofit'!$N$101,IF(F74="Scenario2PBT4",'Major retrofit'!$O$101,IF(F74="Scenario3PBT4",'Major retrofit'!$P$101,"")))&amp;IF(F74="Scenario1PBT5",'Major retrofit'!$Q$101,IF(F74="Scenario2PBT5",'Major retrofit'!$R$101,IF(F74="Scenario3PBT5",'Major retrofit'!$S$101,"")))&amp;IF(F74="Scenario1PBT6",'Major retrofit'!$T$101,IF(F74="Scenario2PBT6",'Major retrofit'!$U$101,IF(F74="Scenario3PBT6",'Major retrofit'!$V$101,"")))&amp;IF(F74="Scenario1PBT7",'Major retrofit'!$W$101,IF(F74="Scenario2PBT7",'Major retrofit'!$X$101,IF(F74="Scenario3PBT7",'Major retrofit'!$Y$101,"")))&amp;IF(F74="Scenario1PBT8",'Major retrofit'!$Z$101,IF(F74="Scenario2PBT8",'Major retrofit'!$AA$101,IF(F74="Scenario3PBT8",'Major retrofit'!$AB$101,"")))&amp;IF(F74="Scenario1PBT9",'Major retrofit'!$AC$101,IF(F74="Scenario2PBT9",'Major retrofit'!$AD$101,IF(F74="Scenario3PBT9",'Major retrofit'!$AE$101,"")))&amp;IF(F74="Scenario1PBT10",'Major retrofit'!$AF$101,IF(F74="Scenario2PBT10",'Major retrofit'!$AG$101,IF(F74="Scenario3PBT10",'Major retrofit'!$AH$101,"")))&amp;IF(F74="Scenario1PBT11",'Major retrofit'!$AI$101,IF(F74="Scenario2PBT11",'Major retrofit'!$AJ$101,IF(F74="Scenario3PBT11",'Major retrofit'!$AK$101,"")))&amp;IF(F74="Scenario1PBT12",'Major retrofit'!$AL$101,IF(F74="Scenario2PBT12",'Major retrofit'!$AM$101,IF(F74="Scenario3PBT12",'Major retrofit'!$AN$101,"")))&amp;IF(F74="Scenario1PBT13",'Major retrofit'!$AO$101,IF(F74="Scenario2PBT13",'Major retrofit'!$AP$101,IF(F74="Scenario3PBT13",'Major retrofit'!$AQ$101,"")))&amp;IF(F74="Scenario1PBT14",'Major retrofit'!$AR$101,IF(F74="Scenario2PBT14",'Major retrofit'!$AS$101,IF(F74="Scenario3PBT14",'Major retrofit'!$AT$101,"")))&amp;IF(F74="Scenario1PBT15",'Major retrofit'!$AU$101,IF(F74="Scenario2PBT15",'Major retrofit'!$AV$101,IF(F74="Scenario3PBT15",'Major retrofit'!$AW$101,"")))</f>
        <v/>
      </c>
      <c r="AB74" s="179">
        <f t="shared" si="55"/>
        <v>0</v>
      </c>
      <c r="AC74" s="208">
        <f>IFERROR('Projection_Base-case'!G74-G74,0)</f>
        <v>0</v>
      </c>
      <c r="AD74" s="117">
        <f t="shared" si="34"/>
        <v>0</v>
      </c>
      <c r="AE74" s="117">
        <f>IFERROR(100*AC74/'Projection_Base-case'!G74,0)</f>
        <v>0</v>
      </c>
      <c r="AF74" s="117">
        <f>IFERROR('Projection_Base-case'!I74-I74,0)</f>
        <v>0</v>
      </c>
      <c r="AG74" s="117">
        <f t="shared" si="35"/>
        <v>0</v>
      </c>
      <c r="AH74" s="117">
        <f>IFERROR(100*AF74/'Projection_Base-case'!I74,0)</f>
        <v>0</v>
      </c>
      <c r="AI74" s="117">
        <f>IFERROR('Projection_Base-case'!K74-K74,0)</f>
        <v>0</v>
      </c>
      <c r="AJ74" s="117">
        <f t="shared" si="36"/>
        <v>0</v>
      </c>
      <c r="AK74" s="117">
        <f>IFERROR(100*AI74/'Projection_Base-case'!K74,0)</f>
        <v>0</v>
      </c>
      <c r="AL74" s="117">
        <f>IFERROR(M74-'Projection_Base-case'!M74,0)</f>
        <v>0</v>
      </c>
      <c r="AM74" s="117">
        <f t="shared" si="37"/>
        <v>0</v>
      </c>
      <c r="AN74" s="179">
        <f>IFERROR(IF('Projection_Base-case'!N74&gt;0,100*AM74/'Projection_Base-case'!N74,100*AM74/N74),0)</f>
        <v>0</v>
      </c>
      <c r="AO74" s="206">
        <f>IFERROR('Projection_Base-case'!O74-O74,0)</f>
        <v>0</v>
      </c>
      <c r="AP74" s="117">
        <f t="shared" si="38"/>
        <v>0</v>
      </c>
      <c r="AQ74" s="117">
        <f>IFERROR(100*AO74/'Projection_Base-case'!O74,0)</f>
        <v>0</v>
      </c>
      <c r="AR74" s="117">
        <f>IFERROR('Projection_Base-case'!Q74-Q74,0)</f>
        <v>0</v>
      </c>
      <c r="AS74" s="117">
        <f t="shared" si="39"/>
        <v>0</v>
      </c>
      <c r="AT74" s="117">
        <f>IFERROR(100*AR74/'Projection_Base-case'!Q74,0)</f>
        <v>0</v>
      </c>
      <c r="AU74" s="117">
        <f>IFERROR('Projection_Base-case'!S74-S74,0)</f>
        <v>0</v>
      </c>
      <c r="AV74" s="117">
        <f t="shared" si="40"/>
        <v>0</v>
      </c>
      <c r="AW74" s="118">
        <f>IFERROR(100*AU74/'Projection_Base-case'!S74,0)</f>
        <v>0</v>
      </c>
      <c r="AX74" s="206">
        <f>IFERROR('Projection_Base-case'!U74-U74,0)</f>
        <v>0</v>
      </c>
      <c r="AY74" s="117">
        <f t="shared" si="41"/>
        <v>0</v>
      </c>
      <c r="AZ74" s="117">
        <f>IFERROR(100*AX74/'Projection_Base-case'!U74,0)</f>
        <v>0</v>
      </c>
      <c r="BA74" s="117">
        <f>IFERROR('Projection_Base-case'!W74-W74,0)</f>
        <v>0</v>
      </c>
      <c r="BB74" s="117">
        <f t="shared" si="42"/>
        <v>0</v>
      </c>
      <c r="BC74" s="117">
        <f>IFERROR(100*BA74/'Projection_Base-case'!W74,0)</f>
        <v>0</v>
      </c>
      <c r="BD74" s="117">
        <f>IFERROR('Projection_Base-case'!Y74-Y74,0)</f>
        <v>0</v>
      </c>
      <c r="BE74" s="117">
        <f t="shared" si="43"/>
        <v>0</v>
      </c>
      <c r="BF74" s="117">
        <f>IFERROR(100*BD74/'Projection_Base-case'!Y74,0)</f>
        <v>0</v>
      </c>
      <c r="BG74" s="178">
        <f t="shared" si="56"/>
        <v>0</v>
      </c>
      <c r="BH74" s="179">
        <f t="shared" si="57"/>
        <v>0</v>
      </c>
    </row>
    <row r="75" spans="1:60" ht="15" thickBot="1">
      <c r="A75" s="205">
        <v>70</v>
      </c>
      <c r="B75" s="119">
        <f>IF('Projection_Base-case'!B75&lt;&gt;"",'Projection_Base-case'!B75,0)</f>
        <v>0</v>
      </c>
      <c r="C75" s="119">
        <f>IF('Projection_Base-case'!C75&lt;&gt;"",'Projection_Base-case'!C75,0)</f>
        <v>0</v>
      </c>
      <c r="D75" s="119">
        <f>IF('Projection_Base-case'!D75&lt;&gt;"",'Projection_Base-case'!D75,0)</f>
        <v>0</v>
      </c>
      <c r="E75" s="263" t="str">
        <f>IF(AND('Résultats major'!$AC$3="OUI",'Résultats major'!E74&lt;&gt;""),'Résultats major'!E74,IF(OR(D75="PBT1",D75="PBT2",D75="PBT3",D75="PBT4",D75="PBT5",D75="PBT6",D75="PBT7",D75="PBT8",D75="PBT10"),"Scenario1",IF(D75="PBT9","Scenario2","")))</f>
        <v/>
      </c>
      <c r="F75" s="202" t="str">
        <f t="shared" si="44"/>
        <v>0</v>
      </c>
      <c r="G75" s="177" t="str">
        <f>IF(F75="Scenario1PBT1",'Major retrofit'!$E$6,IF(F75="Scenario2PBT1",'Major retrofit'!$F$6,IF(F75="Scenario3PBT1",'Major retrofit'!$G$6,"")))&amp;IF(F75="Scenario1PBT2",'Major retrofit'!$H$6,IF(F75="Scenario2PBT2",'Major retrofit'!$I$6,IF(F75="Scenario3PBT2",'Major retrofit'!$J$6,"")))&amp;IF(F75="Scenario1PBT3",'Major retrofit'!$K$6,IF(F75="Scenario2PBT3",'Major retrofit'!$L$6,IF(F75="Scenario3PBT3",'Major retrofit'!$M$6,"")))&amp;IF(F75="Scenario1PBT4",'Major retrofit'!$N$6,IF(F75="Scenario2PBT4",'Major retrofit'!$O$6,IF(F75="Scenario3PBT4",'Major retrofit'!$P$6,"")))&amp;IF(F75="Scenario1PBT5",'Major retrofit'!$Q$6,IF(F75="Scenario2PBT5",'Major retrofit'!$R$6,IF(F75="Scenario3PBT5",'Major retrofit'!$S$6,"")))&amp;IF(F75="Scenario1PBT6",'Major retrofit'!$T$6,IF(F75="Scenario2PBT6",'Major retrofit'!$U$6,IF(F75="Scenario3PBT6",'Major retrofit'!$V$6,"")))&amp;IF(F75="Scenario1PBT7",'Major retrofit'!$W$6,IF(F75="Scenario2PBT7",'Major retrofit'!$X$6,IF(F75="Scenario3PBT7",'Major retrofit'!$Y$6,"")))&amp;IF(F75="Scenario1PBT8",'Major retrofit'!$Z$6,IF(F75="Scenario2PBT8",'Major retrofit'!$AA$6,IF(F75="Scenario3PBT8",'Major retrofit'!$AB$6,"")))&amp;IF(F75="Scenario1PBT9",'Major retrofit'!$AC$6,IF(F75="Scenario2PBT9",'Major retrofit'!$AD$6,IF(F75="Scenario3PBT9",'Major retrofit'!$AE$6,"")))&amp;IF(F75="Scenario1PBT10",'Major retrofit'!$AF$6,IF(F75="Scenario2PBT10",'Major retrofit'!$AG$6,IF(F75="Scenario3PBT10",'Major retrofit'!$AH$6,"")))&amp;IF(F75="Scenario1PBT11",'Major retrofit'!$AI$6,IF(F75="Scenario2PBT11",'Major retrofit'!$AJ$6,IF(F75="Scenario3PBT11",'Major retrofit'!$AK$6,"")))&amp;IF(F75="Scenario1PBT12",'Major retrofit'!$AL$6,IF(F75="Scenario2PBT12",'Major retrofit'!$AM$6,IF(F75="Scenario3PBT12",'Major retrofit'!$AN$6,"")))&amp;IF(F75="Scenario1PBT13",'Major retrofit'!$AO$6,IF(F75="Scenario2PBT13",'Major retrofit'!$AP$6,IF(F75="Scenario3PBT13",'Major retrofit'!$AQ$6,"")))&amp;IF(F75="Scenario1PBT14",'Major retrofit'!$AR$6,IF(F75="Scenario2PBT14",'Major retrofit'!$AS$6,IF(F75="Scenario3PBT14",'Major retrofit'!$AT$6,"")))&amp;IF(F75="Scenario1PBT15",'Major retrofit'!$AU$6,IF(F75="Scenario2PBT15",'Major retrofit'!$AV$6,IF(F75="Scenario3PBT15",'Major retrofit'!$AW$6,"")))</f>
        <v/>
      </c>
      <c r="H75" s="117">
        <f t="shared" si="45"/>
        <v>0</v>
      </c>
      <c r="I75" s="178" t="str">
        <f>IF(F75="Scenario1PBT1",'Major retrofit'!$E$16,IF(F75="Scenario2PBT1",'Major retrofit'!$F$16,IF(F75="Scenario3PBT1",'Major retrofit'!$G$16,"")))&amp;IF(F75="Scenario1PBT2",'Major retrofit'!$H$16,IF(F75="Scenario2PBT2",'Major retrofit'!$I$16,IF(F75="Scenario3PBT2",'Major retrofit'!$J$16,"")))&amp;IF(F75="Scenario1PBT3",'Major retrofit'!$K$16,IF(F75="Scenario2PBT3",'Major retrofit'!$L$16,IF(F75="Scenario3PBT3",'Major retrofit'!$M$16,"")))&amp;IF(F75="Scenario1PBT4",'Major retrofit'!$N$16,IF(F75="Scenario2PBT4",'Major retrofit'!$O$16,IF(F75="Scenario3PBT4",'Major retrofit'!$P$16,"")))&amp;IF(F75="Scenario1PBT5",'Major retrofit'!$Q$16,IF(F75="Scenario2PBT5",'Major retrofit'!$R$16,IF(F75="Scenario3PBT5",'Major retrofit'!$S$16,"")))&amp;IF(F75="Scenario1PBT6",'Major retrofit'!$T$16,IF(F75="Scenario2PBT6",'Major retrofit'!$U$16,IF(F75="Scenario3PBT6",'Major retrofit'!$V$16,"")))&amp;IF(F75="Scenario1PBT7",'Major retrofit'!$W$16,IF(F75="Scenario2PBT7",'Major retrofit'!$X$16,IF(F75="Scenario3PBT7",'Major retrofit'!$Y$16,"")))&amp;IF(F75="Scenario1PBT8",'Major retrofit'!$Z$16,IF(F75="Scenario2PBT8",'Major retrofit'!$AA$16,IF(F75="Scenario3PBT8",'Major retrofit'!$AB$16,"")))&amp;IF(F75="Scenario1PBT9",'Major retrofit'!$AC$16,IF(F75="Scenario2PBT9",'Major retrofit'!$AD$16,IF(F75="Scenario3PBT9",'Major retrofit'!$AE$16,"")))&amp;IF(F75="Scenario1PBT10",'Major retrofit'!$AF$16,IF(F75="Scenario2PBT10",'Major retrofit'!$AG$16,IF(F75="Scenario3PBT10",'Major retrofit'!$AH$16,"")))&amp;IF(F75="Scenario1PBT11",'Major retrofit'!$AI$16,IF(F75="Scenario2PBT11",'Major retrofit'!$AJ$16,IF(F75="Scenario3PBT11",'Major retrofit'!$AK$16,"")))&amp;IF(F75="Scenario1PBT12",'Major retrofit'!$AL$16,IF(F75="Scenario2PBT12",'Major retrofit'!$AM$16,IF(F75="Scenario3PBT12",'Major retrofit'!$AN$16,"")))&amp;IF(F75="Scenario1PBT13",'Major retrofit'!$AO$16,IF(F75="Scenario2PBT13",'Major retrofit'!$AP$16,IF(F75="Scenario3PBT13",'Major retrofit'!$AQ$16,"")))&amp;IF(F75="Scenario1PBT14",'Major retrofit'!$AR$16,IF(F75="Scenario2PBT14",'Major retrofit'!$AS$16,IF(F75="Scenario3PBT14",'Major retrofit'!$AT$16,"")))&amp;IF(F75="Scenario1PBT15",'Major retrofit'!$AU$16,IF(F75="Scenario2PBT15",'Major retrofit'!$AV$16,IF(F75="Scenario3PBT15",'Major retrofit'!$AW$16,"")))</f>
        <v/>
      </c>
      <c r="J75" s="117">
        <f t="shared" si="46"/>
        <v>0</v>
      </c>
      <c r="K75" s="117" t="str">
        <f>IF(F75="Scenario1PBT1",'Major retrofit'!$E$18,IF(F75="Scenario2PBT1",'Major retrofit'!$F$18,IF(F75="Scenario3PBT1",'Major retrofit'!$G$18,"")))&amp;IF(F75="Scenario1PBT2",'Major retrofit'!$H$18,IF(F75="Scenario2PBT2",'Major retrofit'!$I$18,IF(F75="Scenario3PBT2",'Major retrofit'!$J$18,"")))&amp;IF(F75="Scenario1PBT3",'Major retrofit'!$K$18,IF(F75="Scenario2PBT3",'Major retrofit'!$L$18,IF(F75="Scenario3PBT3",'Major retrofit'!$M$18,"")))&amp;IF(F75="Scenario1PBT4",'Major retrofit'!$N$18,IF(F75="Scenario2PBT4",'Major retrofit'!$O$18,IF(F75="Scenario3PBT4",'Major retrofit'!$P$18,"")))&amp;IF(F75="Scenario1PBT5",'Major retrofit'!$Q$18,IF(F75="Scenario2PBT5",'Major retrofit'!$R$18,IF(F75="Scenario3PBT5",'Major retrofit'!$S$18,"")))&amp;IF(F75="Scenario1PBT6",'Major retrofit'!$T$18,IF(F75="Scenario2PBT6",'Major retrofit'!$U$18,IF(F75="Scenario3PBT6",'Major retrofit'!$V$18,"")))&amp;IF(F75="Scenario1PBT7",'Major retrofit'!$W$18,IF(F75="Scenario2PBT7",'Major retrofit'!$X$18,IF(F75="Scenario3PBT7",'Major retrofit'!$Y$18,"")))&amp;IF(F75="Scenario1PBT8",'Major retrofit'!$Z$18,IF(F75="Scenario2PBT8",'Major retrofit'!$AA$18,IF(F75="Scenario3PBT8",'Major retrofit'!$AB$18,"")))&amp;IF(F75="Scenario1PBT9",'Major retrofit'!$AC$18,IF(F75="Scenario2PBT9",'Major retrofit'!$AD$18,IF(F75="Scenario3PBT9",'Major retrofit'!$AE$18,"")))&amp;IF(F75="Scenario1PBT10",'Major retrofit'!$AF$18,IF(F75="Scenario2PBT10",'Major retrofit'!$AG$18,IF(F75="Scenario3PBT10",'Major retrofit'!$AH$18,"")))&amp;IF(F75="Scenario1PBT11",'Major retrofit'!$AI$18,IF(F75="Scenario2PBT11",'Major retrofit'!$AJ$18,IF(F75="Scenario3PBT11",'Major retrofit'!$AK$18,"")))&amp;IF(F75="Scenario1PBT12",'Major retrofit'!$AL$18,IF(F75="Scenario2PBT12",'Major retrofit'!$AM$18,IF(F75="Scenario3PBT12",'Major retrofit'!$AN$18,"")))&amp;IF(F75="Scenario1PBT13",'Major retrofit'!$AO$18,IF(F75="Scenario2PBT13",'Major retrofit'!$AP$18,IF(F75="Scenario3PBT13",'Major retrofit'!$AQ$18,"")))&amp;IF(F75="Scenario1PBT14",'Major retrofit'!$AR$18,IF(F75="Scenario2PBT14",'Major retrofit'!$AS$18,IF(F75="Scenario3PBT14",'Major retrofit'!$AT$18,"")))&amp;IF(F75="Scenario1PBT15",'Major retrofit'!$AU$18,IF(F75="Scenario2PBT15",'Major retrofit'!$AV$18,IF(F75="Scenario3PBT15",'Major retrofit'!$AW$18,"")))</f>
        <v/>
      </c>
      <c r="L75" s="117">
        <f t="shared" si="47"/>
        <v>0</v>
      </c>
      <c r="M75" s="117" t="str">
        <f>IF(F75="Scenario1PBT1",'Major retrofit'!$E$20,IF(F75="Scenario2PBT1",'Major retrofit'!$F$20,IF(F75="Scenario3PBT1",'Major retrofit'!$G$20,"")))&amp;IF(F75="Scenario1PBT2",'Major retrofit'!$H$20,IF(F75="Scenario2PBT2",'Major retrofit'!$I$20,IF(F75="Scenario3PBT2",'Major retrofit'!$J$20,"")))&amp;IF(F75="Scenario1PBT3",'Major retrofit'!$K$20,IF(F75="Scenario2PBT3",'Major retrofit'!$L$20,IF(F75="Scenario3PBT3",'Major retrofit'!$M$20,"")))&amp;IF(F75="Scenario1PBT4",'Major retrofit'!$N$20,IF(F75="Scenario2PBT4",'Major retrofit'!$O$20,IF(F75="Scenario3PBT4",'Major retrofit'!$P$20,"")))&amp;IF(F75="Scenario1PBT5",'Major retrofit'!$Q$20,IF(F75="Scenario2PBT5",'Major retrofit'!$R$20,IF(F75="Scenario3PBT5",'Major retrofit'!$S$20,"")))&amp;IF(F75="Scenario1PBT6",'Major retrofit'!$T$20,IF(F75="Scenario2PBT6",'Major retrofit'!$U$20,IF(F75="Scenario3PBT6",'Major retrofit'!$V$20,"")))&amp;IF(F75="Scenario1PBT7",'Major retrofit'!$W$20,IF(F75="Scenario2PBT7",'Major retrofit'!$X$20,IF(F75="Scenario3PBT7",'Major retrofit'!$Y$20,"")))&amp;IF(F75="Scenario1PBT8",'Major retrofit'!$Z$20,IF(F75="Scenario2PBT8",'Major retrofit'!$AA$20,IF(F75="Scenario3PBT8",'Major retrofit'!$AB$20,"")))&amp;IF(F75="Scenario1PBT9",'Major retrofit'!$AC$20,IF(F75="Scenario2PBT9",'Major retrofit'!$AD$20,IF(F75="Scenario3PBT9",'Major retrofit'!$AE$20,"")))&amp;IF(F75="Scenario1PBT10",'Major retrofit'!$AF$20,IF(F75="Scenario2PBT10",'Major retrofit'!$AG$20,IF(F75="Scenario3PBT10",'Major retrofit'!$AH$20,"")))&amp;IF(F75="Scenario1PBT11",'Major retrofit'!$AI$20,IF(F75="Scenario2PBT11",'Major retrofit'!$AJ$20,IF(F75="Scenario3PBT11",'Major retrofit'!$AK$20,"")))&amp;IF(F75="Scenario1PBT12",'Major retrofit'!$AL$20,IF(F75="Scenario2PBT12",'Major retrofit'!$AM$20,IF(F75="Scenario3PBT12",'Major retrofit'!$AN$20,"")))&amp;IF(F75="Scenario1PBT13",'Major retrofit'!$AO$20,IF(F75="Scenario2PBT13",'Major retrofit'!$AP$20,IF(F75="Scenario3PBT13",'Major retrofit'!$AQ$20,"")))&amp;IF(F75="Scenario1PBT14",'Major retrofit'!$AR$20,IF(F75="Scenario2PBT14",'Major retrofit'!$AS$20,IF(F75="Scenario3PBT14",'Major retrofit'!$AT$20,"")))&amp;IF(F75="Scenario1PBT15",'Major retrofit'!$AU$20,IF(F75="Scenario2PBT15",'Major retrofit'!$AV$20,IF(F75="Scenario3PBT15",'Major retrofit'!$AW$20,"")))</f>
        <v/>
      </c>
      <c r="N75" s="118">
        <f t="shared" si="48"/>
        <v>0</v>
      </c>
      <c r="O75" s="206" t="str">
        <f>IF(F75="Scenario1PBT1",'Major retrofit'!$E$23,IF(F75="Scenario2PBT1",'Major retrofit'!$F$23,IF(F75="Scenario3PBT1",'Major retrofit'!$G$23,"")))&amp;IF(F75="Scenario1PBT2",'Major retrofit'!$H$23,IF(F75="Scenario2PBT2",'Major retrofit'!$I$23,IF(F75="Scenario3PBT2",'Major retrofit'!$J$23,"")))&amp;IF(F75="Scenario1PBT3",'Major retrofit'!$K$23,IF(F75="Scenario2PBT3",'Major retrofit'!$L$23,IF(F75="Scenario3PBT3",'Major retrofit'!$M$23,"")))&amp;IF(F75="Scenario1PBT4",'Major retrofit'!$N$23,IF(F75="Scenario2PBT4",'Major retrofit'!$O$23,IF(F75="Scenario3PBT4",'Major retrofit'!$P$23,"")))&amp;IF(F75="Scenario1PBT5",'Major retrofit'!$Q$23,IF(F75="Scenario2PBT5",'Major retrofit'!$R$23,IF(F75="Scenario3PBT5",'Major retrofit'!$S$23,"")))&amp;IF(F75="Scenario1PBT6",'Major retrofit'!$T$23,IF(F75="Scenario2PBT6",'Major retrofit'!$U$23,IF(F75="Scenario3PBT6",'Major retrofit'!$V$23,"")))&amp;IF(F75="Scenario1PBT7",'Major retrofit'!$W$23,IF(F75="Scenario2PBT7",'Major retrofit'!$X$23,IF(F75="Scenario3PBT7",'Major retrofit'!$Y$23,"")))&amp;IF(F75="Scenario1PBT8",'Major retrofit'!$Z$23,IF(F75="Scenario2PBT8",'Major retrofit'!$AA$23,IF(F75="Scenario3PBT8",'Major retrofit'!$AB$23,"")))&amp;IF(F75="Scenario1PBT9",'Major retrofit'!$AC$23,IF(F75="Scenario2PBT9",'Major retrofit'!$AD$23,IF(F75="Scenario3PBT9",'Major retrofit'!$AE$23,"")))&amp;IF(F75="Scenario1PBT10",'Major retrofit'!$AF$23,IF(F75="Scenario2PBT10",'Major retrofit'!$AG$23,IF(F75="Scenario3PBT10",'Major retrofit'!$AH$23,"")))&amp;IF(F75="Scenario1PBT11",'Major retrofit'!$AI$23,IF(F75="Scenario2PBT11",'Major retrofit'!$AJ$23,IF(F75="Scenario3PBT11",'Major retrofit'!$AK$23,"")))&amp;IF(F75="Scenario1PBT12",'Major retrofit'!$AL$23,IF(F75="Scenario2PBT12",'Major retrofit'!$AM$23,IF(F75="Scenario3PBT12",'Major retrofit'!$AN$23,"")))&amp;IF(F75="Scenario1PBT13",'Major retrofit'!$AO$23,IF(F75="Scenario2PBT13",'Major retrofit'!$AP$23,IF(F75="Scenario3PBT13",'Major retrofit'!$AQ$23,"")))&amp;IF(F75="Scenario1PBT14",'Major retrofit'!$AR$23,IF(F75="Scenario2PBT14",'Major retrofit'!$AS$23,IF(F75="Scenario3PBT14",'Major retrofit'!$AT$23,"")))&amp;IF(F75="Scenario1PBT15",'Major retrofit'!$AU$23,IF(F75="Scenario2PBT15",'Major retrofit'!$AV$23,IF(F75="Scenario3PBT15",'Major retrofit'!$AW$23,"")))</f>
        <v/>
      </c>
      <c r="P75" s="117">
        <f t="shared" si="49"/>
        <v>0</v>
      </c>
      <c r="Q75" s="117" t="str">
        <f>IF(F75="Scenario1PBT1",'Major retrofit'!$E$25,IF(F75="Scenario2PBT1",'Major retrofit'!$F$25,IF(F75="Scenario3PBT1",'Major retrofit'!$G$25,"")))&amp;IF(F75="Scenario1PBT2",'Major retrofit'!$H$25,IF(F75="Scenario2PBT2",'Major retrofit'!$I$25,IF(F75="Scenario3PBT2",'Major retrofit'!$J$25,"")))&amp;IF(F75="Scenario1PBT3",'Major retrofit'!$K$25,IF(F75="Scenario2PBT3",'Major retrofit'!$L$25,IF(F75="Scenario3PBT3",'Major retrofit'!$M$25,"")))&amp;IF(F75="Scenario1PBT4",'Major retrofit'!$N$25,IF(F75="Scenario2PBT4",'Major retrofit'!$O$25,IF(F75="Scenario3PBT4",'Major retrofit'!$P$25,"")))&amp;IF(F75="Scenario1PBT5",'Major retrofit'!$Q$25,IF(F75="Scenario2PBT5",'Major retrofit'!$R$25,IF(F75="Scenario3PBT5",'Major retrofit'!$S$25,"")))&amp;IF(F75="Scenario1PBT6",'Major retrofit'!$T$25,IF(F75="Scenario2PBT6",'Major retrofit'!$U$25,IF(F75="Scenario3PBT6",'Major retrofit'!$V$25,"")))&amp;IF(F75="Scenario1PBT7",'Major retrofit'!$W$25,IF(F75="Scenario2PBT7",'Major retrofit'!$X$25,IF(F75="Scenario3PBT7",'Major retrofit'!$Y$25,"")))&amp;IF(F75="Scenario1PBT8",'Major retrofit'!$Z$25,IF(F75="Scenario2PBT8",'Major retrofit'!$AA$25,IF(F75="Scenario3PBT8",'Major retrofit'!$AB$25,"")))&amp;IF(F75="Scenario1PBT9",'Major retrofit'!$AC$25,IF(F75="Scenario2PBT9",'Major retrofit'!$AD$25,IF(F75="Scenario3PBT9",'Major retrofit'!$AE$25,"")))&amp;IF(F75="Scenario1PBT10",'Major retrofit'!$AF$25,IF(F75="Scenario2PBT10",'Major retrofit'!$AG$25,IF(F75="Scenario3PBT10",'Major retrofit'!$AH$25,"")))&amp;IF(F75="Scenario1PBT11",'Major retrofit'!$AI$25,IF(F75="Scenario2PBT11",'Major retrofit'!$AJ$25,IF(F75="Scenario3PBT11",'Major retrofit'!$AK$25,"")))&amp;IF(F75="Scenario1PBT12",'Major retrofit'!$AL$25,IF(F75="Scenario2PBT12",'Major retrofit'!$AM$25,IF(F75="Scenario3PBT12",'Major retrofit'!$AN$25,"")))&amp;IF(F75="Scenario1PBT13",'Major retrofit'!$AO$25,IF(F75="Scenario2PBT13",'Major retrofit'!$AP$25,IF(F75="Scenario3PBT13",'Major retrofit'!$AQ$25,"")))&amp;IF(F75="Scenario1PBT14",'Major retrofit'!$AR$25,IF(F75="Scenario2PBT14",'Major retrofit'!$AS$25,IF(F75="Scenario3PBT14",'Major retrofit'!$AT$25,"")))&amp;IF(F75="Scenario1PBT15",'Major retrofit'!$AU$25,IF(F75="Scenario2PBT15",'Major retrofit'!$AV$25,IF(F75="Scenario3PBT15",'Major retrofit'!$AW$25,"")))</f>
        <v/>
      </c>
      <c r="R75" s="117">
        <f t="shared" si="50"/>
        <v>0</v>
      </c>
      <c r="S75" s="117" t="str">
        <f>IF(F75="Scenario1PBT1",'Major retrofit'!$E$27,IF(F75="Scenario2PBT1",'Major retrofit'!$F$27,IF(F75="Scenario3PBT1",'Major retrofit'!$G$27,"")))&amp;IF(F75="Scenario1PBT2",'Major retrofit'!$H$27,IF(F75="Scenario2PBT2",'Major retrofit'!$I$27,IF(F75="Scenario3PBT2",'Major retrofit'!$J$27,"")))&amp;IF(F75="Scenario1PBT3",'Major retrofit'!$K$27,IF(F75="Scenario2PBT3",'Major retrofit'!$L$27,IF(F75="Scenario3PBT3",'Major retrofit'!$M$27,"")))&amp;IF(F75="Scenario1PBT4",'Major retrofit'!$N$27,IF(F75="Scenario2PBT4",'Major retrofit'!$O$27,IF(F75="Scenario3PBT4",'Major retrofit'!$P$27,"")))&amp;IF(F75="Scenario1PBT5",'Major retrofit'!$Q$27,IF(F75="Scenario2PBT5",'Major retrofit'!$R$27,IF(F75="Scenario3PBT5",'Major retrofit'!$S$27,"")))&amp;IF(F75="Scenario1PBT6",'Major retrofit'!$T$27,IF(F75="Scenario2PBT6",'Major retrofit'!$U$27,IF(F75="Scenario3PBT6",'Major retrofit'!$V$27,"")))&amp;IF(F75="Scenario1PBT7",'Major retrofit'!$W$27,IF(F75="Scenario2PBT7",'Major retrofit'!$X$27,IF(F75="Scenario3PBT7",'Major retrofit'!$Y$27,"")))&amp;IF(F75="Scenario1PBT8",'Major retrofit'!$Z$27,IF(F75="Scenario2PBT8",'Major retrofit'!$AA$27,IF(F75="Scenario3PBT8",'Major retrofit'!$AB$27,"")))&amp;IF(F75="Scenario1PBT9",'Major retrofit'!$AC$27,IF(F75="Scenario2PBT9",'Major retrofit'!$AD$27,IF(F75="Scenario3PBT9",'Major retrofit'!$AE$27,"")))&amp;IF(F75="Scenario1PBT10",'Major retrofit'!$AF$27,IF(F75="Scenario2PBT10",'Major retrofit'!$AG$27,IF(F75="Scenario3PBT10",'Major retrofit'!$AH$27,"")))&amp;IF(F75="Scenario1PBT11",'Major retrofit'!$AI$27,IF(F75="Scenario2PBT11",'Major retrofit'!$AJ$27,IF(F75="Scenario3PBT11",'Major retrofit'!$AK$27,"")))&amp;IF(F75="Scenario1PBT12",'Major retrofit'!$AL$27,IF(F75="Scenario2PBT12",'Major retrofit'!$AM$27,IF(F75="Scenario3PBT12",'Major retrofit'!$AN$27,"")))&amp;IF(F75="Scenario1PBT13",'Major retrofit'!$AO$27,IF(F75="Scenario2PBT13",'Major retrofit'!$AP$27,IF(F75="Scenario3PBT13",'Major retrofit'!$AQ$27,"")))&amp;IF(F75="Scenario1PBT14",'Major retrofit'!$AR$27,IF(F75="Scenario2PBT14",'Major retrofit'!$AS$27,IF(F75="Scenario3PBT14",'Major retrofit'!$AT$27,"")))&amp;IF(F75="Scenario1PBT15",'Major retrofit'!$AU$27,IF(F75="Scenario2PBT15",'Major retrofit'!$AV$27,IF(F75="Scenario3PBT15",'Major retrofit'!$AW$27,"")))</f>
        <v/>
      </c>
      <c r="T75" s="207">
        <f t="shared" si="51"/>
        <v>0</v>
      </c>
      <c r="U75" s="206" t="str">
        <f>IF(F75="Scenario1PBT1",'Major retrofit'!$E$38,IF(F75="Scenario2PBT1",'Major retrofit'!$F$38,IF(F75="Scenario3PBT1",'Major retrofit'!$G$38,"")))&amp;IF(F75="Scenario1PBT2",'Major retrofit'!$H$38,IF(F75="Scenario2PBT2",'Major retrofit'!$I$38,IF(F75="Scenario3PBT2",'Major retrofit'!$J$38,"")))&amp;IF(F75="Scenario1PBT3",'Major retrofit'!$K$38,IF(F75="Scenario2PBT3",'Major retrofit'!$L$38,IF(F75="Scenario3PBT3",'Major retrofit'!$M$38,"")))&amp;IF(F75="Scenario1PBT4",'Major retrofit'!$N$38,IF(F75="Scenario2PBT4",'Major retrofit'!$O$38,IF(F75="Scenario3PBT4",'Major retrofit'!$P$38,"")))&amp;IF(F75="Scenario1PBT5",'Major retrofit'!$Q$38,IF(F75="Scenario2PBT5",'Major retrofit'!$R$38,IF(F75="Scenario3PBT5",'Major retrofit'!$S$38,"")))&amp;IF(F75="Scenario1PBT6",'Major retrofit'!$T$38,IF(F75="Scenario2PBT6",'Major retrofit'!$U$38,IF(F75="Scenario3PBT6",'Major retrofit'!$V$38,"")))&amp;IF(F75="Scenario1PBT7",'Major retrofit'!$W$38,IF(F75="Scenario2PBT7",'Major retrofit'!$X$38,IF(F75="Scenario3PBT7",'Major retrofit'!$Y$38,"")))&amp;IF(F75="Scenario1PBT8",'Major retrofit'!$Z$38,IF(F75="Scenario2PBT8",'Major retrofit'!$AA$38,IF(F75="Scenario3PBT8",'Major retrofit'!$AB$38,"")))&amp;IF(F75="Scenario1PBT9",'Major retrofit'!$AC$38,IF(F75="Scenario2PBT9",'Major retrofit'!$AD$38,IF(F75="Scenario3PBT9",'Major retrofit'!$AE$38,"")))&amp;IF(F75="Scenario1PBT10",'Major retrofit'!$AF$38,IF(F75="Scenario2PBT10",'Major retrofit'!$AG$38,IF(F75="Scenario3PBT10",'Major retrofit'!$AH$38,"")))&amp;IF(F75="Scenario1PBT11",'Major retrofit'!$AI$38,IF(F75="Scenario2PBT11",'Major retrofit'!$AJ$38,IF(F75="Scenario3PBT11",'Major retrofit'!$AK$38,"")))&amp;IF(F75="Scenario1PBT12",'Major retrofit'!$AL$38,IF(F75="Scenario2PBT12",'Major retrofit'!$AM$38,IF(F75="Scenario3PBT12",'Major retrofit'!$AN$38,"")))&amp;IF(F75="Scenario1PBT13",'Major retrofit'!$AO$38,IF(F75="Scenario2PBT13",'Major retrofit'!$AP$38,IF(F75="Scenario3PBT13",'Major retrofit'!$AQ$38,"")))&amp;IF(F75="Scenario1PBT14",'Major retrofit'!$AR$38,IF(F75="Scenario2PBT14",'Major retrofit'!$AS$38,IF(F75="Scenario3PBT14",'Major retrofit'!$AT$38,"")))&amp;IF(F75="Scenario1PBT15",'Major retrofit'!$AU$38,IF(F75="Scenario2PBT15",'Major retrofit'!$AV$38,IF(F75="Scenario3PBT15",'Major retrofit'!$AW$38,"")))</f>
        <v/>
      </c>
      <c r="V75" s="117">
        <f t="shared" si="52"/>
        <v>0</v>
      </c>
      <c r="W75" s="117" t="str">
        <f>IF(F75="Scenario1PBT1",'Major retrofit'!$E$40,IF(F75="Scenario2PBT1",'Major retrofit'!$F$40,IF(F75="Scenario3PBT1",'Major retrofit'!$G$40,"")))&amp;IF(F75="Scenario1PBT2",'Major retrofit'!$H$40,IF(F75="Scenario2PBT2",'Major retrofit'!$I$40,IF(F75="Scenario3PBT2",'Major retrofit'!$J$40,"")))&amp;IF(F75="Scenario1PBT3",'Major retrofit'!$K$40,IF(F75="Scenario2PBT3",'Major retrofit'!$L$40,IF(F75="Scenario3PBT3",'Major retrofit'!$M$40,"")))&amp;IF(F75="Scenario1PBT4",'Major retrofit'!$N$40,IF(F75="Scenario2PBT4",'Major retrofit'!$O$40,IF(F75="Scenario3PBT4",'Major retrofit'!$P$40,"")))&amp;IF(F75="Scenario1PBT5",'Major retrofit'!$Q$40,IF(F75="Scenario2PBT5",'Major retrofit'!$R$40,IF(F75="Scenario3PBT5",'Major retrofit'!$S$40,"")))&amp;IF(F75="Scenario1PBT6",'Major retrofit'!$T$40,IF(F75="Scenario2PBT6",'Major retrofit'!$U$40,IF(F75="Scenario3PBT6",'Major retrofit'!$V$40,"")))&amp;IF(F75="Scenario1PBT7",'Major retrofit'!$W$40,IF(F75="Scenario2PBT7",'Major retrofit'!$X$40,IF(F75="Scenario3PBT7",'Major retrofit'!$Y$40,"")))&amp;IF(F75="Scenario1PBT8",'Major retrofit'!$Z$40,IF(F75="Scenario2PBT8",'Major retrofit'!$AA$40,IF(F75="Scenario3PBT8",'Major retrofit'!$AB$40,"")))&amp;IF(F75="Scenario1PBT9",'Major retrofit'!$AC$40,IF(F75="Scenario2PBT9",'Major retrofit'!$AD$40,IF(F75="Scenario3PBT9",'Major retrofit'!$AE$40,"")))&amp;IF(F75="Scenario1PBT10",'Major retrofit'!$AF$40,IF(F75="Scenario2PBT10",'Major retrofit'!$AG$40,IF(F75="Scenario3PBT10",'Major retrofit'!$AH$40,"")))&amp;IF(F75="Scenario1PBT11",'Major retrofit'!$AI$40,IF(F75="Scenario2PBT11",'Major retrofit'!$AJ$40,IF(F75="Scenario3PBT11",'Major retrofit'!$AK$40,"")))&amp;IF(F75="Scenario1PBT12",'Major retrofit'!$AL$40,IF(F75="Scenario2PBT12",'Major retrofit'!$AM$40,IF(F75="Scenario3PBT12",'Major retrofit'!$AN$40,"")))&amp;IF(F75="Scenario1PBT13",'Major retrofit'!$AO$40,IF(F75="Scenario2PBT13",'Major retrofit'!$AP$40,IF(F75="Scenario3PBT13",'Major retrofit'!$AQ$40,"")))&amp;IF(F75="Scenario1PBT14",'Major retrofit'!$AR$40,IF(F75="Scenario2PBT14",'Major retrofit'!$AS$40,IF(F75="Scenario3PBT14",'Major retrofit'!$AT$40,"")))&amp;IF(F75="Scenario1PBT15",'Major retrofit'!$AU$40,IF(F75="Scenario2PBT15",'Major retrofit'!$AV$40,IF(F75="Scenario3PBT15",'Major retrofit'!$AW$40,"")))</f>
        <v/>
      </c>
      <c r="X75" s="117">
        <f t="shared" si="53"/>
        <v>0</v>
      </c>
      <c r="Y75" s="117" t="str">
        <f>IF(F75="Scenario1PBT1",'Major retrofit'!$E$42,IF(F75="Scenario2PBT1",'Major retrofit'!$F$42,IF(F75="Scenario3PBT1",'Major retrofit'!$G$42,"")))&amp;IF(F75="Scenario1PBT2",'Major retrofit'!$H$42,IF(F75="Scenario2PBT2",'Major retrofit'!$I$42,IF(F75="Scenario3PBT2",'Major retrofit'!$J$42,"")))&amp;IF(F75="Scenario1PBT3",'Major retrofit'!$K$42,IF(F75="Scenario2PBT3",'Major retrofit'!$L$42,IF(F75="Scenario3PBT3",'Major retrofit'!$M$42,"")))&amp;IF(F75="Scenario1PBT4",'Major retrofit'!$N$42,IF(F75="Scenario2PBT4",'Major retrofit'!$O$42,IF(F75="Scenario3PBT4",'Major retrofit'!$P$42,"")))&amp;IF(F75="Scenario1PBT5",'Major retrofit'!$Q$42,IF(F75="Scenario2PBT5",'Major retrofit'!$R$42,IF(F75="Scenario3PBT5",'Major retrofit'!$S$42,"")))&amp;IF(F75="Scenario1PBT6",'Major retrofit'!$T$42,IF(F75="Scenario2PBT6",'Major retrofit'!$U$42,IF(F75="Scenario3PBT6",'Major retrofit'!$V$42,"")))&amp;IF(F75="Scenario1PBT7",'Major retrofit'!$W$42,IF(F75="Scenario2PBT7",'Major retrofit'!$X$42,IF(F75="Scenario3PBT7",'Major retrofit'!$Y$42,"")))&amp;IF(F75="Scenario1PBT8",'Major retrofit'!$Z$42,IF(F75="Scenario2PBT8",'Major retrofit'!$AA$42,IF(F75="Scenario3PBT8",'Major retrofit'!$AB$42,"")))&amp;IF(F75="Scenario1PBT9",'Major retrofit'!$AC$42,IF(F75="Scenario2PBT9",'Major retrofit'!$AD$42,IF(F75="Scenario3PBT9",'Major retrofit'!$AE$42,"")))&amp;IF(F75="Scenario1PBT10",'Major retrofit'!$AF$42,IF(F75="Scenario2PBT10",'Major retrofit'!$AG$42,IF(F75="Scenario3PBT10",'Major retrofit'!$AH$42,"")))&amp;IF(F75="Scenario1PBT11",'Major retrofit'!$AI$42,IF(F75="Scenario2PBT11",'Major retrofit'!$AJ$42,IF(F75="Scenario3PBT11",'Major retrofit'!$AK$42,"")))&amp;IF(F75="Scenario1PBT12",'Major retrofit'!$AL$42,IF(F75="Scenario2PBT12",'Major retrofit'!$AM$42,IF(F75="Scenario3PBT12",'Major retrofit'!$AN$42,"")))&amp;IF(F75="Scenario1PBT13",'Major retrofit'!$AO$42,IF(F75="Scenario2PBT13",'Major retrofit'!$AP$42,IF(F75="Scenario3PBT13",'Major retrofit'!$AQ$42,"")))&amp;IF(F75="Scenario1PBT14",'Major retrofit'!$AR$42,IF(F75="Scenario2PBT14",'Major retrofit'!$AS$42,IF(F75="Scenario3PBT14",'Major retrofit'!$AT$42,"")))&amp;IF(F75="Scenario1PBT15",'Major retrofit'!$AU$42,IF(F75="Scenario2PBT15",'Major retrofit'!$AV$42,IF(F75="Scenario3PBT15",'Major retrofit'!$AW$42,"")))</f>
        <v/>
      </c>
      <c r="Z75" s="117">
        <f t="shared" si="54"/>
        <v>0</v>
      </c>
      <c r="AA75" s="178" t="str">
        <f>IF(F75="Scenario1PBT1",'Major retrofit'!$E$101,IF(F75="Scenario2PBT1",'Major retrofit'!$F$101,IF(F75="Scenario3PBT1",'Major retrofit'!$G$101,"")))&amp;IF(F75="Scenario1PBT2",'Major retrofit'!$H$101,IF(F75="Scenario2PBT2",'Major retrofit'!$I$101,IF(F75="Scenario3PBT2",'Major retrofit'!$J$101,"")))&amp;IF(F75="Scenario1PBT3",'Major retrofit'!$K$101,IF(F75="Scenario2PBT3",'Major retrofit'!$L$101,IF(F75="Scenario3PBT3",'Major retrofit'!$M$101,"")))&amp;IF(F75="Scenario1PBT4",'Major retrofit'!$N$101,IF(F75="Scenario2PBT4",'Major retrofit'!$O$101,IF(F75="Scenario3PBT4",'Major retrofit'!$P$101,"")))&amp;IF(F75="Scenario1PBT5",'Major retrofit'!$Q$101,IF(F75="Scenario2PBT5",'Major retrofit'!$R$101,IF(F75="Scenario3PBT5",'Major retrofit'!$S$101,"")))&amp;IF(F75="Scenario1PBT6",'Major retrofit'!$T$101,IF(F75="Scenario2PBT6",'Major retrofit'!$U$101,IF(F75="Scenario3PBT6",'Major retrofit'!$V$101,"")))&amp;IF(F75="Scenario1PBT7",'Major retrofit'!$W$101,IF(F75="Scenario2PBT7",'Major retrofit'!$X$101,IF(F75="Scenario3PBT7",'Major retrofit'!$Y$101,"")))&amp;IF(F75="Scenario1PBT8",'Major retrofit'!$Z$101,IF(F75="Scenario2PBT8",'Major retrofit'!$AA$101,IF(F75="Scenario3PBT8",'Major retrofit'!$AB$101,"")))&amp;IF(F75="Scenario1PBT9",'Major retrofit'!$AC$101,IF(F75="Scenario2PBT9",'Major retrofit'!$AD$101,IF(F75="Scenario3PBT9",'Major retrofit'!$AE$101,"")))&amp;IF(F75="Scenario1PBT10",'Major retrofit'!$AF$101,IF(F75="Scenario2PBT10",'Major retrofit'!$AG$101,IF(F75="Scenario3PBT10",'Major retrofit'!$AH$101,"")))&amp;IF(F75="Scenario1PBT11",'Major retrofit'!$AI$101,IF(F75="Scenario2PBT11",'Major retrofit'!$AJ$101,IF(F75="Scenario3PBT11",'Major retrofit'!$AK$101,"")))&amp;IF(F75="Scenario1PBT12",'Major retrofit'!$AL$101,IF(F75="Scenario2PBT12",'Major retrofit'!$AM$101,IF(F75="Scenario3PBT12",'Major retrofit'!$AN$101,"")))&amp;IF(F75="Scenario1PBT13",'Major retrofit'!$AO$101,IF(F75="Scenario2PBT13",'Major retrofit'!$AP$101,IF(F75="Scenario3PBT13",'Major retrofit'!$AQ$101,"")))&amp;IF(F75="Scenario1PBT14",'Major retrofit'!$AR$101,IF(F75="Scenario2PBT14",'Major retrofit'!$AS$101,IF(F75="Scenario3PBT14",'Major retrofit'!$AT$101,"")))&amp;IF(F75="Scenario1PBT15",'Major retrofit'!$AU$101,IF(F75="Scenario2PBT15",'Major retrofit'!$AV$101,IF(F75="Scenario3PBT15",'Major retrofit'!$AW$101,"")))</f>
        <v/>
      </c>
      <c r="AB75" s="179">
        <f t="shared" si="55"/>
        <v>0</v>
      </c>
      <c r="AC75" s="208">
        <f>IFERROR('Projection_Base-case'!G75-G75,0)</f>
        <v>0</v>
      </c>
      <c r="AD75" s="117">
        <f t="shared" si="34"/>
        <v>0</v>
      </c>
      <c r="AE75" s="117">
        <f>IFERROR(100*AC75/'Projection_Base-case'!G75,0)</f>
        <v>0</v>
      </c>
      <c r="AF75" s="117">
        <f>IFERROR('Projection_Base-case'!I75-I75,0)</f>
        <v>0</v>
      </c>
      <c r="AG75" s="117">
        <f t="shared" si="35"/>
        <v>0</v>
      </c>
      <c r="AH75" s="117">
        <f>IFERROR(100*AF75/'Projection_Base-case'!I75,0)</f>
        <v>0</v>
      </c>
      <c r="AI75" s="117">
        <f>IFERROR('Projection_Base-case'!K75-K75,0)</f>
        <v>0</v>
      </c>
      <c r="AJ75" s="117">
        <f t="shared" si="36"/>
        <v>0</v>
      </c>
      <c r="AK75" s="117">
        <f>IFERROR(100*AI75/'Projection_Base-case'!K75,0)</f>
        <v>0</v>
      </c>
      <c r="AL75" s="117">
        <f>IFERROR(M75-'Projection_Base-case'!M75,0)</f>
        <v>0</v>
      </c>
      <c r="AM75" s="117">
        <f t="shared" si="37"/>
        <v>0</v>
      </c>
      <c r="AN75" s="179">
        <f>IFERROR(IF('Projection_Base-case'!N75&gt;0,100*AM75/'Projection_Base-case'!N75,100*AM75/N75),0)</f>
        <v>0</v>
      </c>
      <c r="AO75" s="206">
        <f>IFERROR('Projection_Base-case'!O75-O75,0)</f>
        <v>0</v>
      </c>
      <c r="AP75" s="117">
        <f t="shared" si="38"/>
        <v>0</v>
      </c>
      <c r="AQ75" s="117">
        <f>IFERROR(100*AO75/'Projection_Base-case'!O75,0)</f>
        <v>0</v>
      </c>
      <c r="AR75" s="117">
        <f>IFERROR('Projection_Base-case'!Q75-Q75,0)</f>
        <v>0</v>
      </c>
      <c r="AS75" s="117">
        <f t="shared" si="39"/>
        <v>0</v>
      </c>
      <c r="AT75" s="117">
        <f>IFERROR(100*AR75/'Projection_Base-case'!Q75,0)</f>
        <v>0</v>
      </c>
      <c r="AU75" s="117">
        <f>IFERROR('Projection_Base-case'!S75-S75,0)</f>
        <v>0</v>
      </c>
      <c r="AV75" s="117">
        <f t="shared" si="40"/>
        <v>0</v>
      </c>
      <c r="AW75" s="118">
        <f>IFERROR(100*AU75/'Projection_Base-case'!S75,0)</f>
        <v>0</v>
      </c>
      <c r="AX75" s="206">
        <f>IFERROR('Projection_Base-case'!U75-U75,0)</f>
        <v>0</v>
      </c>
      <c r="AY75" s="117">
        <f t="shared" si="41"/>
        <v>0</v>
      </c>
      <c r="AZ75" s="117">
        <f>IFERROR(100*AX75/'Projection_Base-case'!U75,0)</f>
        <v>0</v>
      </c>
      <c r="BA75" s="117">
        <f>IFERROR('Projection_Base-case'!W75-W75,0)</f>
        <v>0</v>
      </c>
      <c r="BB75" s="117">
        <f t="shared" si="42"/>
        <v>0</v>
      </c>
      <c r="BC75" s="117">
        <f>IFERROR(100*BA75/'Projection_Base-case'!W75,0)</f>
        <v>0</v>
      </c>
      <c r="BD75" s="117">
        <f>IFERROR('Projection_Base-case'!Y75-Y75,0)</f>
        <v>0</v>
      </c>
      <c r="BE75" s="117">
        <f t="shared" si="43"/>
        <v>0</v>
      </c>
      <c r="BF75" s="117">
        <f>IFERROR(100*BD75/'Projection_Base-case'!Y75,0)</f>
        <v>0</v>
      </c>
      <c r="BG75" s="178">
        <f t="shared" si="56"/>
        <v>0</v>
      </c>
      <c r="BH75" s="179">
        <f t="shared" si="57"/>
        <v>0</v>
      </c>
    </row>
    <row r="76" spans="1:60" ht="15" thickBot="1">
      <c r="A76" s="205">
        <v>71</v>
      </c>
      <c r="B76" s="119">
        <f>IF('Projection_Base-case'!B76&lt;&gt;"",'Projection_Base-case'!B76,0)</f>
        <v>0</v>
      </c>
      <c r="C76" s="119">
        <f>IF('Projection_Base-case'!C76&lt;&gt;"",'Projection_Base-case'!C76,0)</f>
        <v>0</v>
      </c>
      <c r="D76" s="119">
        <f>IF('Projection_Base-case'!D76&lt;&gt;"",'Projection_Base-case'!D76,0)</f>
        <v>0</v>
      </c>
      <c r="E76" s="263" t="str">
        <f>IF(AND('Résultats major'!$AC$3="OUI",'Résultats major'!E75&lt;&gt;""),'Résultats major'!E75,IF(OR(D76="PBT1",D76="PBT2",D76="PBT3",D76="PBT4",D76="PBT5",D76="PBT6",D76="PBT7",D76="PBT8",D76="PBT10"),"Scenario1",IF(D76="PBT9","Scenario2","")))</f>
        <v/>
      </c>
      <c r="F76" s="202" t="str">
        <f t="shared" si="44"/>
        <v>0</v>
      </c>
      <c r="G76" s="177" t="str">
        <f>IF(F76="Scenario1PBT1",'Major retrofit'!$E$6,IF(F76="Scenario2PBT1",'Major retrofit'!$F$6,IF(F76="Scenario3PBT1",'Major retrofit'!$G$6,"")))&amp;IF(F76="Scenario1PBT2",'Major retrofit'!$H$6,IF(F76="Scenario2PBT2",'Major retrofit'!$I$6,IF(F76="Scenario3PBT2",'Major retrofit'!$J$6,"")))&amp;IF(F76="Scenario1PBT3",'Major retrofit'!$K$6,IF(F76="Scenario2PBT3",'Major retrofit'!$L$6,IF(F76="Scenario3PBT3",'Major retrofit'!$M$6,"")))&amp;IF(F76="Scenario1PBT4",'Major retrofit'!$N$6,IF(F76="Scenario2PBT4",'Major retrofit'!$O$6,IF(F76="Scenario3PBT4",'Major retrofit'!$P$6,"")))&amp;IF(F76="Scenario1PBT5",'Major retrofit'!$Q$6,IF(F76="Scenario2PBT5",'Major retrofit'!$R$6,IF(F76="Scenario3PBT5",'Major retrofit'!$S$6,"")))&amp;IF(F76="Scenario1PBT6",'Major retrofit'!$T$6,IF(F76="Scenario2PBT6",'Major retrofit'!$U$6,IF(F76="Scenario3PBT6",'Major retrofit'!$V$6,"")))&amp;IF(F76="Scenario1PBT7",'Major retrofit'!$W$6,IF(F76="Scenario2PBT7",'Major retrofit'!$X$6,IF(F76="Scenario3PBT7",'Major retrofit'!$Y$6,"")))&amp;IF(F76="Scenario1PBT8",'Major retrofit'!$Z$6,IF(F76="Scenario2PBT8",'Major retrofit'!$AA$6,IF(F76="Scenario3PBT8",'Major retrofit'!$AB$6,"")))&amp;IF(F76="Scenario1PBT9",'Major retrofit'!$AC$6,IF(F76="Scenario2PBT9",'Major retrofit'!$AD$6,IF(F76="Scenario3PBT9",'Major retrofit'!$AE$6,"")))&amp;IF(F76="Scenario1PBT10",'Major retrofit'!$AF$6,IF(F76="Scenario2PBT10",'Major retrofit'!$AG$6,IF(F76="Scenario3PBT10",'Major retrofit'!$AH$6,"")))&amp;IF(F76="Scenario1PBT11",'Major retrofit'!$AI$6,IF(F76="Scenario2PBT11",'Major retrofit'!$AJ$6,IF(F76="Scenario3PBT11",'Major retrofit'!$AK$6,"")))&amp;IF(F76="Scenario1PBT12",'Major retrofit'!$AL$6,IF(F76="Scenario2PBT12",'Major retrofit'!$AM$6,IF(F76="Scenario3PBT12",'Major retrofit'!$AN$6,"")))&amp;IF(F76="Scenario1PBT13",'Major retrofit'!$AO$6,IF(F76="Scenario2PBT13",'Major retrofit'!$AP$6,IF(F76="Scenario3PBT13",'Major retrofit'!$AQ$6,"")))&amp;IF(F76="Scenario1PBT14",'Major retrofit'!$AR$6,IF(F76="Scenario2PBT14",'Major retrofit'!$AS$6,IF(F76="Scenario3PBT14",'Major retrofit'!$AT$6,"")))&amp;IF(F76="Scenario1PBT15",'Major retrofit'!$AU$6,IF(F76="Scenario2PBT15",'Major retrofit'!$AV$6,IF(F76="Scenario3PBT15",'Major retrofit'!$AW$6,"")))</f>
        <v/>
      </c>
      <c r="H76" s="117">
        <f t="shared" si="45"/>
        <v>0</v>
      </c>
      <c r="I76" s="178" t="str">
        <f>IF(F76="Scenario1PBT1",'Major retrofit'!$E$16,IF(F76="Scenario2PBT1",'Major retrofit'!$F$16,IF(F76="Scenario3PBT1",'Major retrofit'!$G$16,"")))&amp;IF(F76="Scenario1PBT2",'Major retrofit'!$H$16,IF(F76="Scenario2PBT2",'Major retrofit'!$I$16,IF(F76="Scenario3PBT2",'Major retrofit'!$J$16,"")))&amp;IF(F76="Scenario1PBT3",'Major retrofit'!$K$16,IF(F76="Scenario2PBT3",'Major retrofit'!$L$16,IF(F76="Scenario3PBT3",'Major retrofit'!$M$16,"")))&amp;IF(F76="Scenario1PBT4",'Major retrofit'!$N$16,IF(F76="Scenario2PBT4",'Major retrofit'!$O$16,IF(F76="Scenario3PBT4",'Major retrofit'!$P$16,"")))&amp;IF(F76="Scenario1PBT5",'Major retrofit'!$Q$16,IF(F76="Scenario2PBT5",'Major retrofit'!$R$16,IF(F76="Scenario3PBT5",'Major retrofit'!$S$16,"")))&amp;IF(F76="Scenario1PBT6",'Major retrofit'!$T$16,IF(F76="Scenario2PBT6",'Major retrofit'!$U$16,IF(F76="Scenario3PBT6",'Major retrofit'!$V$16,"")))&amp;IF(F76="Scenario1PBT7",'Major retrofit'!$W$16,IF(F76="Scenario2PBT7",'Major retrofit'!$X$16,IF(F76="Scenario3PBT7",'Major retrofit'!$Y$16,"")))&amp;IF(F76="Scenario1PBT8",'Major retrofit'!$Z$16,IF(F76="Scenario2PBT8",'Major retrofit'!$AA$16,IF(F76="Scenario3PBT8",'Major retrofit'!$AB$16,"")))&amp;IF(F76="Scenario1PBT9",'Major retrofit'!$AC$16,IF(F76="Scenario2PBT9",'Major retrofit'!$AD$16,IF(F76="Scenario3PBT9",'Major retrofit'!$AE$16,"")))&amp;IF(F76="Scenario1PBT10",'Major retrofit'!$AF$16,IF(F76="Scenario2PBT10",'Major retrofit'!$AG$16,IF(F76="Scenario3PBT10",'Major retrofit'!$AH$16,"")))&amp;IF(F76="Scenario1PBT11",'Major retrofit'!$AI$16,IF(F76="Scenario2PBT11",'Major retrofit'!$AJ$16,IF(F76="Scenario3PBT11",'Major retrofit'!$AK$16,"")))&amp;IF(F76="Scenario1PBT12",'Major retrofit'!$AL$16,IF(F76="Scenario2PBT12",'Major retrofit'!$AM$16,IF(F76="Scenario3PBT12",'Major retrofit'!$AN$16,"")))&amp;IF(F76="Scenario1PBT13",'Major retrofit'!$AO$16,IF(F76="Scenario2PBT13",'Major retrofit'!$AP$16,IF(F76="Scenario3PBT13",'Major retrofit'!$AQ$16,"")))&amp;IF(F76="Scenario1PBT14",'Major retrofit'!$AR$16,IF(F76="Scenario2PBT14",'Major retrofit'!$AS$16,IF(F76="Scenario3PBT14",'Major retrofit'!$AT$16,"")))&amp;IF(F76="Scenario1PBT15",'Major retrofit'!$AU$16,IF(F76="Scenario2PBT15",'Major retrofit'!$AV$16,IF(F76="Scenario3PBT15",'Major retrofit'!$AW$16,"")))</f>
        <v/>
      </c>
      <c r="J76" s="117">
        <f t="shared" si="46"/>
        <v>0</v>
      </c>
      <c r="K76" s="117" t="str">
        <f>IF(F76="Scenario1PBT1",'Major retrofit'!$E$18,IF(F76="Scenario2PBT1",'Major retrofit'!$F$18,IF(F76="Scenario3PBT1",'Major retrofit'!$G$18,"")))&amp;IF(F76="Scenario1PBT2",'Major retrofit'!$H$18,IF(F76="Scenario2PBT2",'Major retrofit'!$I$18,IF(F76="Scenario3PBT2",'Major retrofit'!$J$18,"")))&amp;IF(F76="Scenario1PBT3",'Major retrofit'!$K$18,IF(F76="Scenario2PBT3",'Major retrofit'!$L$18,IF(F76="Scenario3PBT3",'Major retrofit'!$M$18,"")))&amp;IF(F76="Scenario1PBT4",'Major retrofit'!$N$18,IF(F76="Scenario2PBT4",'Major retrofit'!$O$18,IF(F76="Scenario3PBT4",'Major retrofit'!$P$18,"")))&amp;IF(F76="Scenario1PBT5",'Major retrofit'!$Q$18,IF(F76="Scenario2PBT5",'Major retrofit'!$R$18,IF(F76="Scenario3PBT5",'Major retrofit'!$S$18,"")))&amp;IF(F76="Scenario1PBT6",'Major retrofit'!$T$18,IF(F76="Scenario2PBT6",'Major retrofit'!$U$18,IF(F76="Scenario3PBT6",'Major retrofit'!$V$18,"")))&amp;IF(F76="Scenario1PBT7",'Major retrofit'!$W$18,IF(F76="Scenario2PBT7",'Major retrofit'!$X$18,IF(F76="Scenario3PBT7",'Major retrofit'!$Y$18,"")))&amp;IF(F76="Scenario1PBT8",'Major retrofit'!$Z$18,IF(F76="Scenario2PBT8",'Major retrofit'!$AA$18,IF(F76="Scenario3PBT8",'Major retrofit'!$AB$18,"")))&amp;IF(F76="Scenario1PBT9",'Major retrofit'!$AC$18,IF(F76="Scenario2PBT9",'Major retrofit'!$AD$18,IF(F76="Scenario3PBT9",'Major retrofit'!$AE$18,"")))&amp;IF(F76="Scenario1PBT10",'Major retrofit'!$AF$18,IF(F76="Scenario2PBT10",'Major retrofit'!$AG$18,IF(F76="Scenario3PBT10",'Major retrofit'!$AH$18,"")))&amp;IF(F76="Scenario1PBT11",'Major retrofit'!$AI$18,IF(F76="Scenario2PBT11",'Major retrofit'!$AJ$18,IF(F76="Scenario3PBT11",'Major retrofit'!$AK$18,"")))&amp;IF(F76="Scenario1PBT12",'Major retrofit'!$AL$18,IF(F76="Scenario2PBT12",'Major retrofit'!$AM$18,IF(F76="Scenario3PBT12",'Major retrofit'!$AN$18,"")))&amp;IF(F76="Scenario1PBT13",'Major retrofit'!$AO$18,IF(F76="Scenario2PBT13",'Major retrofit'!$AP$18,IF(F76="Scenario3PBT13",'Major retrofit'!$AQ$18,"")))&amp;IF(F76="Scenario1PBT14",'Major retrofit'!$AR$18,IF(F76="Scenario2PBT14",'Major retrofit'!$AS$18,IF(F76="Scenario3PBT14",'Major retrofit'!$AT$18,"")))&amp;IF(F76="Scenario1PBT15",'Major retrofit'!$AU$18,IF(F76="Scenario2PBT15",'Major retrofit'!$AV$18,IF(F76="Scenario3PBT15",'Major retrofit'!$AW$18,"")))</f>
        <v/>
      </c>
      <c r="L76" s="117">
        <f t="shared" si="47"/>
        <v>0</v>
      </c>
      <c r="M76" s="117" t="str">
        <f>IF(F76="Scenario1PBT1",'Major retrofit'!$E$20,IF(F76="Scenario2PBT1",'Major retrofit'!$F$20,IF(F76="Scenario3PBT1",'Major retrofit'!$G$20,"")))&amp;IF(F76="Scenario1PBT2",'Major retrofit'!$H$20,IF(F76="Scenario2PBT2",'Major retrofit'!$I$20,IF(F76="Scenario3PBT2",'Major retrofit'!$J$20,"")))&amp;IF(F76="Scenario1PBT3",'Major retrofit'!$K$20,IF(F76="Scenario2PBT3",'Major retrofit'!$L$20,IF(F76="Scenario3PBT3",'Major retrofit'!$M$20,"")))&amp;IF(F76="Scenario1PBT4",'Major retrofit'!$N$20,IF(F76="Scenario2PBT4",'Major retrofit'!$O$20,IF(F76="Scenario3PBT4",'Major retrofit'!$P$20,"")))&amp;IF(F76="Scenario1PBT5",'Major retrofit'!$Q$20,IF(F76="Scenario2PBT5",'Major retrofit'!$R$20,IF(F76="Scenario3PBT5",'Major retrofit'!$S$20,"")))&amp;IF(F76="Scenario1PBT6",'Major retrofit'!$T$20,IF(F76="Scenario2PBT6",'Major retrofit'!$U$20,IF(F76="Scenario3PBT6",'Major retrofit'!$V$20,"")))&amp;IF(F76="Scenario1PBT7",'Major retrofit'!$W$20,IF(F76="Scenario2PBT7",'Major retrofit'!$X$20,IF(F76="Scenario3PBT7",'Major retrofit'!$Y$20,"")))&amp;IF(F76="Scenario1PBT8",'Major retrofit'!$Z$20,IF(F76="Scenario2PBT8",'Major retrofit'!$AA$20,IF(F76="Scenario3PBT8",'Major retrofit'!$AB$20,"")))&amp;IF(F76="Scenario1PBT9",'Major retrofit'!$AC$20,IF(F76="Scenario2PBT9",'Major retrofit'!$AD$20,IF(F76="Scenario3PBT9",'Major retrofit'!$AE$20,"")))&amp;IF(F76="Scenario1PBT10",'Major retrofit'!$AF$20,IF(F76="Scenario2PBT10",'Major retrofit'!$AG$20,IF(F76="Scenario3PBT10",'Major retrofit'!$AH$20,"")))&amp;IF(F76="Scenario1PBT11",'Major retrofit'!$AI$20,IF(F76="Scenario2PBT11",'Major retrofit'!$AJ$20,IF(F76="Scenario3PBT11",'Major retrofit'!$AK$20,"")))&amp;IF(F76="Scenario1PBT12",'Major retrofit'!$AL$20,IF(F76="Scenario2PBT12",'Major retrofit'!$AM$20,IF(F76="Scenario3PBT12",'Major retrofit'!$AN$20,"")))&amp;IF(F76="Scenario1PBT13",'Major retrofit'!$AO$20,IF(F76="Scenario2PBT13",'Major retrofit'!$AP$20,IF(F76="Scenario3PBT13",'Major retrofit'!$AQ$20,"")))&amp;IF(F76="Scenario1PBT14",'Major retrofit'!$AR$20,IF(F76="Scenario2PBT14",'Major retrofit'!$AS$20,IF(F76="Scenario3PBT14",'Major retrofit'!$AT$20,"")))&amp;IF(F76="Scenario1PBT15",'Major retrofit'!$AU$20,IF(F76="Scenario2PBT15",'Major retrofit'!$AV$20,IF(F76="Scenario3PBT15",'Major retrofit'!$AW$20,"")))</f>
        <v/>
      </c>
      <c r="N76" s="118">
        <f t="shared" si="48"/>
        <v>0</v>
      </c>
      <c r="O76" s="206" t="str">
        <f>IF(F76="Scenario1PBT1",'Major retrofit'!$E$23,IF(F76="Scenario2PBT1",'Major retrofit'!$F$23,IF(F76="Scenario3PBT1",'Major retrofit'!$G$23,"")))&amp;IF(F76="Scenario1PBT2",'Major retrofit'!$H$23,IF(F76="Scenario2PBT2",'Major retrofit'!$I$23,IF(F76="Scenario3PBT2",'Major retrofit'!$J$23,"")))&amp;IF(F76="Scenario1PBT3",'Major retrofit'!$K$23,IF(F76="Scenario2PBT3",'Major retrofit'!$L$23,IF(F76="Scenario3PBT3",'Major retrofit'!$M$23,"")))&amp;IF(F76="Scenario1PBT4",'Major retrofit'!$N$23,IF(F76="Scenario2PBT4",'Major retrofit'!$O$23,IF(F76="Scenario3PBT4",'Major retrofit'!$P$23,"")))&amp;IF(F76="Scenario1PBT5",'Major retrofit'!$Q$23,IF(F76="Scenario2PBT5",'Major retrofit'!$R$23,IF(F76="Scenario3PBT5",'Major retrofit'!$S$23,"")))&amp;IF(F76="Scenario1PBT6",'Major retrofit'!$T$23,IF(F76="Scenario2PBT6",'Major retrofit'!$U$23,IF(F76="Scenario3PBT6",'Major retrofit'!$V$23,"")))&amp;IF(F76="Scenario1PBT7",'Major retrofit'!$W$23,IF(F76="Scenario2PBT7",'Major retrofit'!$X$23,IF(F76="Scenario3PBT7",'Major retrofit'!$Y$23,"")))&amp;IF(F76="Scenario1PBT8",'Major retrofit'!$Z$23,IF(F76="Scenario2PBT8",'Major retrofit'!$AA$23,IF(F76="Scenario3PBT8",'Major retrofit'!$AB$23,"")))&amp;IF(F76="Scenario1PBT9",'Major retrofit'!$AC$23,IF(F76="Scenario2PBT9",'Major retrofit'!$AD$23,IF(F76="Scenario3PBT9",'Major retrofit'!$AE$23,"")))&amp;IF(F76="Scenario1PBT10",'Major retrofit'!$AF$23,IF(F76="Scenario2PBT10",'Major retrofit'!$AG$23,IF(F76="Scenario3PBT10",'Major retrofit'!$AH$23,"")))&amp;IF(F76="Scenario1PBT11",'Major retrofit'!$AI$23,IF(F76="Scenario2PBT11",'Major retrofit'!$AJ$23,IF(F76="Scenario3PBT11",'Major retrofit'!$AK$23,"")))&amp;IF(F76="Scenario1PBT12",'Major retrofit'!$AL$23,IF(F76="Scenario2PBT12",'Major retrofit'!$AM$23,IF(F76="Scenario3PBT12",'Major retrofit'!$AN$23,"")))&amp;IF(F76="Scenario1PBT13",'Major retrofit'!$AO$23,IF(F76="Scenario2PBT13",'Major retrofit'!$AP$23,IF(F76="Scenario3PBT13",'Major retrofit'!$AQ$23,"")))&amp;IF(F76="Scenario1PBT14",'Major retrofit'!$AR$23,IF(F76="Scenario2PBT14",'Major retrofit'!$AS$23,IF(F76="Scenario3PBT14",'Major retrofit'!$AT$23,"")))&amp;IF(F76="Scenario1PBT15",'Major retrofit'!$AU$23,IF(F76="Scenario2PBT15",'Major retrofit'!$AV$23,IF(F76="Scenario3PBT15",'Major retrofit'!$AW$23,"")))</f>
        <v/>
      </c>
      <c r="P76" s="117">
        <f t="shared" si="49"/>
        <v>0</v>
      </c>
      <c r="Q76" s="117" t="str">
        <f>IF(F76="Scenario1PBT1",'Major retrofit'!$E$25,IF(F76="Scenario2PBT1",'Major retrofit'!$F$25,IF(F76="Scenario3PBT1",'Major retrofit'!$G$25,"")))&amp;IF(F76="Scenario1PBT2",'Major retrofit'!$H$25,IF(F76="Scenario2PBT2",'Major retrofit'!$I$25,IF(F76="Scenario3PBT2",'Major retrofit'!$J$25,"")))&amp;IF(F76="Scenario1PBT3",'Major retrofit'!$K$25,IF(F76="Scenario2PBT3",'Major retrofit'!$L$25,IF(F76="Scenario3PBT3",'Major retrofit'!$M$25,"")))&amp;IF(F76="Scenario1PBT4",'Major retrofit'!$N$25,IF(F76="Scenario2PBT4",'Major retrofit'!$O$25,IF(F76="Scenario3PBT4",'Major retrofit'!$P$25,"")))&amp;IF(F76="Scenario1PBT5",'Major retrofit'!$Q$25,IF(F76="Scenario2PBT5",'Major retrofit'!$R$25,IF(F76="Scenario3PBT5",'Major retrofit'!$S$25,"")))&amp;IF(F76="Scenario1PBT6",'Major retrofit'!$T$25,IF(F76="Scenario2PBT6",'Major retrofit'!$U$25,IF(F76="Scenario3PBT6",'Major retrofit'!$V$25,"")))&amp;IF(F76="Scenario1PBT7",'Major retrofit'!$W$25,IF(F76="Scenario2PBT7",'Major retrofit'!$X$25,IF(F76="Scenario3PBT7",'Major retrofit'!$Y$25,"")))&amp;IF(F76="Scenario1PBT8",'Major retrofit'!$Z$25,IF(F76="Scenario2PBT8",'Major retrofit'!$AA$25,IF(F76="Scenario3PBT8",'Major retrofit'!$AB$25,"")))&amp;IF(F76="Scenario1PBT9",'Major retrofit'!$AC$25,IF(F76="Scenario2PBT9",'Major retrofit'!$AD$25,IF(F76="Scenario3PBT9",'Major retrofit'!$AE$25,"")))&amp;IF(F76="Scenario1PBT10",'Major retrofit'!$AF$25,IF(F76="Scenario2PBT10",'Major retrofit'!$AG$25,IF(F76="Scenario3PBT10",'Major retrofit'!$AH$25,"")))&amp;IF(F76="Scenario1PBT11",'Major retrofit'!$AI$25,IF(F76="Scenario2PBT11",'Major retrofit'!$AJ$25,IF(F76="Scenario3PBT11",'Major retrofit'!$AK$25,"")))&amp;IF(F76="Scenario1PBT12",'Major retrofit'!$AL$25,IF(F76="Scenario2PBT12",'Major retrofit'!$AM$25,IF(F76="Scenario3PBT12",'Major retrofit'!$AN$25,"")))&amp;IF(F76="Scenario1PBT13",'Major retrofit'!$AO$25,IF(F76="Scenario2PBT13",'Major retrofit'!$AP$25,IF(F76="Scenario3PBT13",'Major retrofit'!$AQ$25,"")))&amp;IF(F76="Scenario1PBT14",'Major retrofit'!$AR$25,IF(F76="Scenario2PBT14",'Major retrofit'!$AS$25,IF(F76="Scenario3PBT14",'Major retrofit'!$AT$25,"")))&amp;IF(F76="Scenario1PBT15",'Major retrofit'!$AU$25,IF(F76="Scenario2PBT15",'Major retrofit'!$AV$25,IF(F76="Scenario3PBT15",'Major retrofit'!$AW$25,"")))</f>
        <v/>
      </c>
      <c r="R76" s="117">
        <f t="shared" si="50"/>
        <v>0</v>
      </c>
      <c r="S76" s="117" t="str">
        <f>IF(F76="Scenario1PBT1",'Major retrofit'!$E$27,IF(F76="Scenario2PBT1",'Major retrofit'!$F$27,IF(F76="Scenario3PBT1",'Major retrofit'!$G$27,"")))&amp;IF(F76="Scenario1PBT2",'Major retrofit'!$H$27,IF(F76="Scenario2PBT2",'Major retrofit'!$I$27,IF(F76="Scenario3PBT2",'Major retrofit'!$J$27,"")))&amp;IF(F76="Scenario1PBT3",'Major retrofit'!$K$27,IF(F76="Scenario2PBT3",'Major retrofit'!$L$27,IF(F76="Scenario3PBT3",'Major retrofit'!$M$27,"")))&amp;IF(F76="Scenario1PBT4",'Major retrofit'!$N$27,IF(F76="Scenario2PBT4",'Major retrofit'!$O$27,IF(F76="Scenario3PBT4",'Major retrofit'!$P$27,"")))&amp;IF(F76="Scenario1PBT5",'Major retrofit'!$Q$27,IF(F76="Scenario2PBT5",'Major retrofit'!$R$27,IF(F76="Scenario3PBT5",'Major retrofit'!$S$27,"")))&amp;IF(F76="Scenario1PBT6",'Major retrofit'!$T$27,IF(F76="Scenario2PBT6",'Major retrofit'!$U$27,IF(F76="Scenario3PBT6",'Major retrofit'!$V$27,"")))&amp;IF(F76="Scenario1PBT7",'Major retrofit'!$W$27,IF(F76="Scenario2PBT7",'Major retrofit'!$X$27,IF(F76="Scenario3PBT7",'Major retrofit'!$Y$27,"")))&amp;IF(F76="Scenario1PBT8",'Major retrofit'!$Z$27,IF(F76="Scenario2PBT8",'Major retrofit'!$AA$27,IF(F76="Scenario3PBT8",'Major retrofit'!$AB$27,"")))&amp;IF(F76="Scenario1PBT9",'Major retrofit'!$AC$27,IF(F76="Scenario2PBT9",'Major retrofit'!$AD$27,IF(F76="Scenario3PBT9",'Major retrofit'!$AE$27,"")))&amp;IF(F76="Scenario1PBT10",'Major retrofit'!$AF$27,IF(F76="Scenario2PBT10",'Major retrofit'!$AG$27,IF(F76="Scenario3PBT10",'Major retrofit'!$AH$27,"")))&amp;IF(F76="Scenario1PBT11",'Major retrofit'!$AI$27,IF(F76="Scenario2PBT11",'Major retrofit'!$AJ$27,IF(F76="Scenario3PBT11",'Major retrofit'!$AK$27,"")))&amp;IF(F76="Scenario1PBT12",'Major retrofit'!$AL$27,IF(F76="Scenario2PBT12",'Major retrofit'!$AM$27,IF(F76="Scenario3PBT12",'Major retrofit'!$AN$27,"")))&amp;IF(F76="Scenario1PBT13",'Major retrofit'!$AO$27,IF(F76="Scenario2PBT13",'Major retrofit'!$AP$27,IF(F76="Scenario3PBT13",'Major retrofit'!$AQ$27,"")))&amp;IF(F76="Scenario1PBT14",'Major retrofit'!$AR$27,IF(F76="Scenario2PBT14",'Major retrofit'!$AS$27,IF(F76="Scenario3PBT14",'Major retrofit'!$AT$27,"")))&amp;IF(F76="Scenario1PBT15",'Major retrofit'!$AU$27,IF(F76="Scenario2PBT15",'Major retrofit'!$AV$27,IF(F76="Scenario3PBT15",'Major retrofit'!$AW$27,"")))</f>
        <v/>
      </c>
      <c r="T76" s="207">
        <f t="shared" si="51"/>
        <v>0</v>
      </c>
      <c r="U76" s="206" t="str">
        <f>IF(F76="Scenario1PBT1",'Major retrofit'!$E$38,IF(F76="Scenario2PBT1",'Major retrofit'!$F$38,IF(F76="Scenario3PBT1",'Major retrofit'!$G$38,"")))&amp;IF(F76="Scenario1PBT2",'Major retrofit'!$H$38,IF(F76="Scenario2PBT2",'Major retrofit'!$I$38,IF(F76="Scenario3PBT2",'Major retrofit'!$J$38,"")))&amp;IF(F76="Scenario1PBT3",'Major retrofit'!$K$38,IF(F76="Scenario2PBT3",'Major retrofit'!$L$38,IF(F76="Scenario3PBT3",'Major retrofit'!$M$38,"")))&amp;IF(F76="Scenario1PBT4",'Major retrofit'!$N$38,IF(F76="Scenario2PBT4",'Major retrofit'!$O$38,IF(F76="Scenario3PBT4",'Major retrofit'!$P$38,"")))&amp;IF(F76="Scenario1PBT5",'Major retrofit'!$Q$38,IF(F76="Scenario2PBT5",'Major retrofit'!$R$38,IF(F76="Scenario3PBT5",'Major retrofit'!$S$38,"")))&amp;IF(F76="Scenario1PBT6",'Major retrofit'!$T$38,IF(F76="Scenario2PBT6",'Major retrofit'!$U$38,IF(F76="Scenario3PBT6",'Major retrofit'!$V$38,"")))&amp;IF(F76="Scenario1PBT7",'Major retrofit'!$W$38,IF(F76="Scenario2PBT7",'Major retrofit'!$X$38,IF(F76="Scenario3PBT7",'Major retrofit'!$Y$38,"")))&amp;IF(F76="Scenario1PBT8",'Major retrofit'!$Z$38,IF(F76="Scenario2PBT8",'Major retrofit'!$AA$38,IF(F76="Scenario3PBT8",'Major retrofit'!$AB$38,"")))&amp;IF(F76="Scenario1PBT9",'Major retrofit'!$AC$38,IF(F76="Scenario2PBT9",'Major retrofit'!$AD$38,IF(F76="Scenario3PBT9",'Major retrofit'!$AE$38,"")))&amp;IF(F76="Scenario1PBT10",'Major retrofit'!$AF$38,IF(F76="Scenario2PBT10",'Major retrofit'!$AG$38,IF(F76="Scenario3PBT10",'Major retrofit'!$AH$38,"")))&amp;IF(F76="Scenario1PBT11",'Major retrofit'!$AI$38,IF(F76="Scenario2PBT11",'Major retrofit'!$AJ$38,IF(F76="Scenario3PBT11",'Major retrofit'!$AK$38,"")))&amp;IF(F76="Scenario1PBT12",'Major retrofit'!$AL$38,IF(F76="Scenario2PBT12",'Major retrofit'!$AM$38,IF(F76="Scenario3PBT12",'Major retrofit'!$AN$38,"")))&amp;IF(F76="Scenario1PBT13",'Major retrofit'!$AO$38,IF(F76="Scenario2PBT13",'Major retrofit'!$AP$38,IF(F76="Scenario3PBT13",'Major retrofit'!$AQ$38,"")))&amp;IF(F76="Scenario1PBT14",'Major retrofit'!$AR$38,IF(F76="Scenario2PBT14",'Major retrofit'!$AS$38,IF(F76="Scenario3PBT14",'Major retrofit'!$AT$38,"")))&amp;IF(F76="Scenario1PBT15",'Major retrofit'!$AU$38,IF(F76="Scenario2PBT15",'Major retrofit'!$AV$38,IF(F76="Scenario3PBT15",'Major retrofit'!$AW$38,"")))</f>
        <v/>
      </c>
      <c r="V76" s="117">
        <f t="shared" si="52"/>
        <v>0</v>
      </c>
      <c r="W76" s="117" t="str">
        <f>IF(F76="Scenario1PBT1",'Major retrofit'!$E$40,IF(F76="Scenario2PBT1",'Major retrofit'!$F$40,IF(F76="Scenario3PBT1",'Major retrofit'!$G$40,"")))&amp;IF(F76="Scenario1PBT2",'Major retrofit'!$H$40,IF(F76="Scenario2PBT2",'Major retrofit'!$I$40,IF(F76="Scenario3PBT2",'Major retrofit'!$J$40,"")))&amp;IF(F76="Scenario1PBT3",'Major retrofit'!$K$40,IF(F76="Scenario2PBT3",'Major retrofit'!$L$40,IF(F76="Scenario3PBT3",'Major retrofit'!$M$40,"")))&amp;IF(F76="Scenario1PBT4",'Major retrofit'!$N$40,IF(F76="Scenario2PBT4",'Major retrofit'!$O$40,IF(F76="Scenario3PBT4",'Major retrofit'!$P$40,"")))&amp;IF(F76="Scenario1PBT5",'Major retrofit'!$Q$40,IF(F76="Scenario2PBT5",'Major retrofit'!$R$40,IF(F76="Scenario3PBT5",'Major retrofit'!$S$40,"")))&amp;IF(F76="Scenario1PBT6",'Major retrofit'!$T$40,IF(F76="Scenario2PBT6",'Major retrofit'!$U$40,IF(F76="Scenario3PBT6",'Major retrofit'!$V$40,"")))&amp;IF(F76="Scenario1PBT7",'Major retrofit'!$W$40,IF(F76="Scenario2PBT7",'Major retrofit'!$X$40,IF(F76="Scenario3PBT7",'Major retrofit'!$Y$40,"")))&amp;IF(F76="Scenario1PBT8",'Major retrofit'!$Z$40,IF(F76="Scenario2PBT8",'Major retrofit'!$AA$40,IF(F76="Scenario3PBT8",'Major retrofit'!$AB$40,"")))&amp;IF(F76="Scenario1PBT9",'Major retrofit'!$AC$40,IF(F76="Scenario2PBT9",'Major retrofit'!$AD$40,IF(F76="Scenario3PBT9",'Major retrofit'!$AE$40,"")))&amp;IF(F76="Scenario1PBT10",'Major retrofit'!$AF$40,IF(F76="Scenario2PBT10",'Major retrofit'!$AG$40,IF(F76="Scenario3PBT10",'Major retrofit'!$AH$40,"")))&amp;IF(F76="Scenario1PBT11",'Major retrofit'!$AI$40,IF(F76="Scenario2PBT11",'Major retrofit'!$AJ$40,IF(F76="Scenario3PBT11",'Major retrofit'!$AK$40,"")))&amp;IF(F76="Scenario1PBT12",'Major retrofit'!$AL$40,IF(F76="Scenario2PBT12",'Major retrofit'!$AM$40,IF(F76="Scenario3PBT12",'Major retrofit'!$AN$40,"")))&amp;IF(F76="Scenario1PBT13",'Major retrofit'!$AO$40,IF(F76="Scenario2PBT13",'Major retrofit'!$AP$40,IF(F76="Scenario3PBT13",'Major retrofit'!$AQ$40,"")))&amp;IF(F76="Scenario1PBT14",'Major retrofit'!$AR$40,IF(F76="Scenario2PBT14",'Major retrofit'!$AS$40,IF(F76="Scenario3PBT14",'Major retrofit'!$AT$40,"")))&amp;IF(F76="Scenario1PBT15",'Major retrofit'!$AU$40,IF(F76="Scenario2PBT15",'Major retrofit'!$AV$40,IF(F76="Scenario3PBT15",'Major retrofit'!$AW$40,"")))</f>
        <v/>
      </c>
      <c r="X76" s="117">
        <f t="shared" si="53"/>
        <v>0</v>
      </c>
      <c r="Y76" s="117" t="str">
        <f>IF(F76="Scenario1PBT1",'Major retrofit'!$E$42,IF(F76="Scenario2PBT1",'Major retrofit'!$F$42,IF(F76="Scenario3PBT1",'Major retrofit'!$G$42,"")))&amp;IF(F76="Scenario1PBT2",'Major retrofit'!$H$42,IF(F76="Scenario2PBT2",'Major retrofit'!$I$42,IF(F76="Scenario3PBT2",'Major retrofit'!$J$42,"")))&amp;IF(F76="Scenario1PBT3",'Major retrofit'!$K$42,IF(F76="Scenario2PBT3",'Major retrofit'!$L$42,IF(F76="Scenario3PBT3",'Major retrofit'!$M$42,"")))&amp;IF(F76="Scenario1PBT4",'Major retrofit'!$N$42,IF(F76="Scenario2PBT4",'Major retrofit'!$O$42,IF(F76="Scenario3PBT4",'Major retrofit'!$P$42,"")))&amp;IF(F76="Scenario1PBT5",'Major retrofit'!$Q$42,IF(F76="Scenario2PBT5",'Major retrofit'!$R$42,IF(F76="Scenario3PBT5",'Major retrofit'!$S$42,"")))&amp;IF(F76="Scenario1PBT6",'Major retrofit'!$T$42,IF(F76="Scenario2PBT6",'Major retrofit'!$U$42,IF(F76="Scenario3PBT6",'Major retrofit'!$V$42,"")))&amp;IF(F76="Scenario1PBT7",'Major retrofit'!$W$42,IF(F76="Scenario2PBT7",'Major retrofit'!$X$42,IF(F76="Scenario3PBT7",'Major retrofit'!$Y$42,"")))&amp;IF(F76="Scenario1PBT8",'Major retrofit'!$Z$42,IF(F76="Scenario2PBT8",'Major retrofit'!$AA$42,IF(F76="Scenario3PBT8",'Major retrofit'!$AB$42,"")))&amp;IF(F76="Scenario1PBT9",'Major retrofit'!$AC$42,IF(F76="Scenario2PBT9",'Major retrofit'!$AD$42,IF(F76="Scenario3PBT9",'Major retrofit'!$AE$42,"")))&amp;IF(F76="Scenario1PBT10",'Major retrofit'!$AF$42,IF(F76="Scenario2PBT10",'Major retrofit'!$AG$42,IF(F76="Scenario3PBT10",'Major retrofit'!$AH$42,"")))&amp;IF(F76="Scenario1PBT11",'Major retrofit'!$AI$42,IF(F76="Scenario2PBT11",'Major retrofit'!$AJ$42,IF(F76="Scenario3PBT11",'Major retrofit'!$AK$42,"")))&amp;IF(F76="Scenario1PBT12",'Major retrofit'!$AL$42,IF(F76="Scenario2PBT12",'Major retrofit'!$AM$42,IF(F76="Scenario3PBT12",'Major retrofit'!$AN$42,"")))&amp;IF(F76="Scenario1PBT13",'Major retrofit'!$AO$42,IF(F76="Scenario2PBT13",'Major retrofit'!$AP$42,IF(F76="Scenario3PBT13",'Major retrofit'!$AQ$42,"")))&amp;IF(F76="Scenario1PBT14",'Major retrofit'!$AR$42,IF(F76="Scenario2PBT14",'Major retrofit'!$AS$42,IF(F76="Scenario3PBT14",'Major retrofit'!$AT$42,"")))&amp;IF(F76="Scenario1PBT15",'Major retrofit'!$AU$42,IF(F76="Scenario2PBT15",'Major retrofit'!$AV$42,IF(F76="Scenario3PBT15",'Major retrofit'!$AW$42,"")))</f>
        <v/>
      </c>
      <c r="Z76" s="117">
        <f t="shared" si="54"/>
        <v>0</v>
      </c>
      <c r="AA76" s="178" t="str">
        <f>IF(F76="Scenario1PBT1",'Major retrofit'!$E$101,IF(F76="Scenario2PBT1",'Major retrofit'!$F$101,IF(F76="Scenario3PBT1",'Major retrofit'!$G$101,"")))&amp;IF(F76="Scenario1PBT2",'Major retrofit'!$H$101,IF(F76="Scenario2PBT2",'Major retrofit'!$I$101,IF(F76="Scenario3PBT2",'Major retrofit'!$J$101,"")))&amp;IF(F76="Scenario1PBT3",'Major retrofit'!$K$101,IF(F76="Scenario2PBT3",'Major retrofit'!$L$101,IF(F76="Scenario3PBT3",'Major retrofit'!$M$101,"")))&amp;IF(F76="Scenario1PBT4",'Major retrofit'!$N$101,IF(F76="Scenario2PBT4",'Major retrofit'!$O$101,IF(F76="Scenario3PBT4",'Major retrofit'!$P$101,"")))&amp;IF(F76="Scenario1PBT5",'Major retrofit'!$Q$101,IF(F76="Scenario2PBT5",'Major retrofit'!$R$101,IF(F76="Scenario3PBT5",'Major retrofit'!$S$101,"")))&amp;IF(F76="Scenario1PBT6",'Major retrofit'!$T$101,IF(F76="Scenario2PBT6",'Major retrofit'!$U$101,IF(F76="Scenario3PBT6",'Major retrofit'!$V$101,"")))&amp;IF(F76="Scenario1PBT7",'Major retrofit'!$W$101,IF(F76="Scenario2PBT7",'Major retrofit'!$X$101,IF(F76="Scenario3PBT7",'Major retrofit'!$Y$101,"")))&amp;IF(F76="Scenario1PBT8",'Major retrofit'!$Z$101,IF(F76="Scenario2PBT8",'Major retrofit'!$AA$101,IF(F76="Scenario3PBT8",'Major retrofit'!$AB$101,"")))&amp;IF(F76="Scenario1PBT9",'Major retrofit'!$AC$101,IF(F76="Scenario2PBT9",'Major retrofit'!$AD$101,IF(F76="Scenario3PBT9",'Major retrofit'!$AE$101,"")))&amp;IF(F76="Scenario1PBT10",'Major retrofit'!$AF$101,IF(F76="Scenario2PBT10",'Major retrofit'!$AG$101,IF(F76="Scenario3PBT10",'Major retrofit'!$AH$101,"")))&amp;IF(F76="Scenario1PBT11",'Major retrofit'!$AI$101,IF(F76="Scenario2PBT11",'Major retrofit'!$AJ$101,IF(F76="Scenario3PBT11",'Major retrofit'!$AK$101,"")))&amp;IF(F76="Scenario1PBT12",'Major retrofit'!$AL$101,IF(F76="Scenario2PBT12",'Major retrofit'!$AM$101,IF(F76="Scenario3PBT12",'Major retrofit'!$AN$101,"")))&amp;IF(F76="Scenario1PBT13",'Major retrofit'!$AO$101,IF(F76="Scenario2PBT13",'Major retrofit'!$AP$101,IF(F76="Scenario3PBT13",'Major retrofit'!$AQ$101,"")))&amp;IF(F76="Scenario1PBT14",'Major retrofit'!$AR$101,IF(F76="Scenario2PBT14",'Major retrofit'!$AS$101,IF(F76="Scenario3PBT14",'Major retrofit'!$AT$101,"")))&amp;IF(F76="Scenario1PBT15",'Major retrofit'!$AU$101,IF(F76="Scenario2PBT15",'Major retrofit'!$AV$101,IF(F76="Scenario3PBT15",'Major retrofit'!$AW$101,"")))</f>
        <v/>
      </c>
      <c r="AB76" s="179">
        <f t="shared" si="55"/>
        <v>0</v>
      </c>
      <c r="AC76" s="208">
        <f>IFERROR('Projection_Base-case'!G76-G76,0)</f>
        <v>0</v>
      </c>
      <c r="AD76" s="117">
        <f t="shared" si="34"/>
        <v>0</v>
      </c>
      <c r="AE76" s="117">
        <f>IFERROR(100*AC76/'Projection_Base-case'!G76,0)</f>
        <v>0</v>
      </c>
      <c r="AF76" s="117">
        <f>IFERROR('Projection_Base-case'!I76-I76,0)</f>
        <v>0</v>
      </c>
      <c r="AG76" s="117">
        <f t="shared" si="35"/>
        <v>0</v>
      </c>
      <c r="AH76" s="117">
        <f>IFERROR(100*AF76/'Projection_Base-case'!I76,0)</f>
        <v>0</v>
      </c>
      <c r="AI76" s="117">
        <f>IFERROR('Projection_Base-case'!K76-K76,0)</f>
        <v>0</v>
      </c>
      <c r="AJ76" s="117">
        <f t="shared" si="36"/>
        <v>0</v>
      </c>
      <c r="AK76" s="117">
        <f>IFERROR(100*AI76/'Projection_Base-case'!K76,0)</f>
        <v>0</v>
      </c>
      <c r="AL76" s="117">
        <f>IFERROR(M76-'Projection_Base-case'!M76,0)</f>
        <v>0</v>
      </c>
      <c r="AM76" s="117">
        <f t="shared" si="37"/>
        <v>0</v>
      </c>
      <c r="AN76" s="179">
        <f>IFERROR(IF('Projection_Base-case'!N76&gt;0,100*AM76/'Projection_Base-case'!N76,100*AM76/N76),0)</f>
        <v>0</v>
      </c>
      <c r="AO76" s="206">
        <f>IFERROR('Projection_Base-case'!O76-O76,0)</f>
        <v>0</v>
      </c>
      <c r="AP76" s="117">
        <f t="shared" si="38"/>
        <v>0</v>
      </c>
      <c r="AQ76" s="117">
        <f>IFERROR(100*AO76/'Projection_Base-case'!O76,0)</f>
        <v>0</v>
      </c>
      <c r="AR76" s="117">
        <f>IFERROR('Projection_Base-case'!Q76-Q76,0)</f>
        <v>0</v>
      </c>
      <c r="AS76" s="117">
        <f t="shared" si="39"/>
        <v>0</v>
      </c>
      <c r="AT76" s="117">
        <f>IFERROR(100*AR76/'Projection_Base-case'!Q76,0)</f>
        <v>0</v>
      </c>
      <c r="AU76" s="117">
        <f>IFERROR('Projection_Base-case'!S76-S76,0)</f>
        <v>0</v>
      </c>
      <c r="AV76" s="117">
        <f t="shared" si="40"/>
        <v>0</v>
      </c>
      <c r="AW76" s="118">
        <f>IFERROR(100*AU76/'Projection_Base-case'!S76,0)</f>
        <v>0</v>
      </c>
      <c r="AX76" s="206">
        <f>IFERROR('Projection_Base-case'!U76-U76,0)</f>
        <v>0</v>
      </c>
      <c r="AY76" s="117">
        <f t="shared" si="41"/>
        <v>0</v>
      </c>
      <c r="AZ76" s="117">
        <f>IFERROR(100*AX76/'Projection_Base-case'!U76,0)</f>
        <v>0</v>
      </c>
      <c r="BA76" s="117">
        <f>IFERROR('Projection_Base-case'!W76-W76,0)</f>
        <v>0</v>
      </c>
      <c r="BB76" s="117">
        <f t="shared" si="42"/>
        <v>0</v>
      </c>
      <c r="BC76" s="117">
        <f>IFERROR(100*BA76/'Projection_Base-case'!W76,0)</f>
        <v>0</v>
      </c>
      <c r="BD76" s="117">
        <f>IFERROR('Projection_Base-case'!Y76-Y76,0)</f>
        <v>0</v>
      </c>
      <c r="BE76" s="117">
        <f t="shared" si="43"/>
        <v>0</v>
      </c>
      <c r="BF76" s="117">
        <f>IFERROR(100*BD76/'Projection_Base-case'!Y76,0)</f>
        <v>0</v>
      </c>
      <c r="BG76" s="178">
        <f t="shared" si="56"/>
        <v>0</v>
      </c>
      <c r="BH76" s="179">
        <f t="shared" si="57"/>
        <v>0</v>
      </c>
    </row>
    <row r="77" spans="1:60" ht="15" thickBot="1">
      <c r="A77" s="205">
        <v>72</v>
      </c>
      <c r="B77" s="119">
        <f>IF('Projection_Base-case'!B77&lt;&gt;"",'Projection_Base-case'!B77,0)</f>
        <v>0</v>
      </c>
      <c r="C77" s="119">
        <f>IF('Projection_Base-case'!C77&lt;&gt;"",'Projection_Base-case'!C77,0)</f>
        <v>0</v>
      </c>
      <c r="D77" s="119">
        <f>IF('Projection_Base-case'!D77&lt;&gt;"",'Projection_Base-case'!D77,0)</f>
        <v>0</v>
      </c>
      <c r="E77" s="263" t="str">
        <f>IF(AND('Résultats major'!$AC$3="OUI",'Résultats major'!E76&lt;&gt;""),'Résultats major'!E76,IF(OR(D77="PBT1",D77="PBT2",D77="PBT3",D77="PBT4",D77="PBT5",D77="PBT6",D77="PBT7",D77="PBT8",D77="PBT10"),"Scenario1",IF(D77="PBT9","Scenario2","")))</f>
        <v/>
      </c>
      <c r="F77" s="202" t="str">
        <f t="shared" si="44"/>
        <v>0</v>
      </c>
      <c r="G77" s="177" t="str">
        <f>IF(F77="Scenario1PBT1",'Major retrofit'!$E$6,IF(F77="Scenario2PBT1",'Major retrofit'!$F$6,IF(F77="Scenario3PBT1",'Major retrofit'!$G$6,"")))&amp;IF(F77="Scenario1PBT2",'Major retrofit'!$H$6,IF(F77="Scenario2PBT2",'Major retrofit'!$I$6,IF(F77="Scenario3PBT2",'Major retrofit'!$J$6,"")))&amp;IF(F77="Scenario1PBT3",'Major retrofit'!$K$6,IF(F77="Scenario2PBT3",'Major retrofit'!$L$6,IF(F77="Scenario3PBT3",'Major retrofit'!$M$6,"")))&amp;IF(F77="Scenario1PBT4",'Major retrofit'!$N$6,IF(F77="Scenario2PBT4",'Major retrofit'!$O$6,IF(F77="Scenario3PBT4",'Major retrofit'!$P$6,"")))&amp;IF(F77="Scenario1PBT5",'Major retrofit'!$Q$6,IF(F77="Scenario2PBT5",'Major retrofit'!$R$6,IF(F77="Scenario3PBT5",'Major retrofit'!$S$6,"")))&amp;IF(F77="Scenario1PBT6",'Major retrofit'!$T$6,IF(F77="Scenario2PBT6",'Major retrofit'!$U$6,IF(F77="Scenario3PBT6",'Major retrofit'!$V$6,"")))&amp;IF(F77="Scenario1PBT7",'Major retrofit'!$W$6,IF(F77="Scenario2PBT7",'Major retrofit'!$X$6,IF(F77="Scenario3PBT7",'Major retrofit'!$Y$6,"")))&amp;IF(F77="Scenario1PBT8",'Major retrofit'!$Z$6,IF(F77="Scenario2PBT8",'Major retrofit'!$AA$6,IF(F77="Scenario3PBT8",'Major retrofit'!$AB$6,"")))&amp;IF(F77="Scenario1PBT9",'Major retrofit'!$AC$6,IF(F77="Scenario2PBT9",'Major retrofit'!$AD$6,IF(F77="Scenario3PBT9",'Major retrofit'!$AE$6,"")))&amp;IF(F77="Scenario1PBT10",'Major retrofit'!$AF$6,IF(F77="Scenario2PBT10",'Major retrofit'!$AG$6,IF(F77="Scenario3PBT10",'Major retrofit'!$AH$6,"")))&amp;IF(F77="Scenario1PBT11",'Major retrofit'!$AI$6,IF(F77="Scenario2PBT11",'Major retrofit'!$AJ$6,IF(F77="Scenario3PBT11",'Major retrofit'!$AK$6,"")))&amp;IF(F77="Scenario1PBT12",'Major retrofit'!$AL$6,IF(F77="Scenario2PBT12",'Major retrofit'!$AM$6,IF(F77="Scenario3PBT12",'Major retrofit'!$AN$6,"")))&amp;IF(F77="Scenario1PBT13",'Major retrofit'!$AO$6,IF(F77="Scenario2PBT13",'Major retrofit'!$AP$6,IF(F77="Scenario3PBT13",'Major retrofit'!$AQ$6,"")))&amp;IF(F77="Scenario1PBT14",'Major retrofit'!$AR$6,IF(F77="Scenario2PBT14",'Major retrofit'!$AS$6,IF(F77="Scenario3PBT14",'Major retrofit'!$AT$6,"")))&amp;IF(F77="Scenario1PBT15",'Major retrofit'!$AU$6,IF(F77="Scenario2PBT15",'Major retrofit'!$AV$6,IF(F77="Scenario3PBT15",'Major retrofit'!$AW$6,"")))</f>
        <v/>
      </c>
      <c r="H77" s="117">
        <f t="shared" si="45"/>
        <v>0</v>
      </c>
      <c r="I77" s="178" t="str">
        <f>IF(F77="Scenario1PBT1",'Major retrofit'!$E$16,IF(F77="Scenario2PBT1",'Major retrofit'!$F$16,IF(F77="Scenario3PBT1",'Major retrofit'!$G$16,"")))&amp;IF(F77="Scenario1PBT2",'Major retrofit'!$H$16,IF(F77="Scenario2PBT2",'Major retrofit'!$I$16,IF(F77="Scenario3PBT2",'Major retrofit'!$J$16,"")))&amp;IF(F77="Scenario1PBT3",'Major retrofit'!$K$16,IF(F77="Scenario2PBT3",'Major retrofit'!$L$16,IF(F77="Scenario3PBT3",'Major retrofit'!$M$16,"")))&amp;IF(F77="Scenario1PBT4",'Major retrofit'!$N$16,IF(F77="Scenario2PBT4",'Major retrofit'!$O$16,IF(F77="Scenario3PBT4",'Major retrofit'!$P$16,"")))&amp;IF(F77="Scenario1PBT5",'Major retrofit'!$Q$16,IF(F77="Scenario2PBT5",'Major retrofit'!$R$16,IF(F77="Scenario3PBT5",'Major retrofit'!$S$16,"")))&amp;IF(F77="Scenario1PBT6",'Major retrofit'!$T$16,IF(F77="Scenario2PBT6",'Major retrofit'!$U$16,IF(F77="Scenario3PBT6",'Major retrofit'!$V$16,"")))&amp;IF(F77="Scenario1PBT7",'Major retrofit'!$W$16,IF(F77="Scenario2PBT7",'Major retrofit'!$X$16,IF(F77="Scenario3PBT7",'Major retrofit'!$Y$16,"")))&amp;IF(F77="Scenario1PBT8",'Major retrofit'!$Z$16,IF(F77="Scenario2PBT8",'Major retrofit'!$AA$16,IF(F77="Scenario3PBT8",'Major retrofit'!$AB$16,"")))&amp;IF(F77="Scenario1PBT9",'Major retrofit'!$AC$16,IF(F77="Scenario2PBT9",'Major retrofit'!$AD$16,IF(F77="Scenario3PBT9",'Major retrofit'!$AE$16,"")))&amp;IF(F77="Scenario1PBT10",'Major retrofit'!$AF$16,IF(F77="Scenario2PBT10",'Major retrofit'!$AG$16,IF(F77="Scenario3PBT10",'Major retrofit'!$AH$16,"")))&amp;IF(F77="Scenario1PBT11",'Major retrofit'!$AI$16,IF(F77="Scenario2PBT11",'Major retrofit'!$AJ$16,IF(F77="Scenario3PBT11",'Major retrofit'!$AK$16,"")))&amp;IF(F77="Scenario1PBT12",'Major retrofit'!$AL$16,IF(F77="Scenario2PBT12",'Major retrofit'!$AM$16,IF(F77="Scenario3PBT12",'Major retrofit'!$AN$16,"")))&amp;IF(F77="Scenario1PBT13",'Major retrofit'!$AO$16,IF(F77="Scenario2PBT13",'Major retrofit'!$AP$16,IF(F77="Scenario3PBT13",'Major retrofit'!$AQ$16,"")))&amp;IF(F77="Scenario1PBT14",'Major retrofit'!$AR$16,IF(F77="Scenario2PBT14",'Major retrofit'!$AS$16,IF(F77="Scenario3PBT14",'Major retrofit'!$AT$16,"")))&amp;IF(F77="Scenario1PBT15",'Major retrofit'!$AU$16,IF(F77="Scenario2PBT15",'Major retrofit'!$AV$16,IF(F77="Scenario3PBT15",'Major retrofit'!$AW$16,"")))</f>
        <v/>
      </c>
      <c r="J77" s="117">
        <f t="shared" si="46"/>
        <v>0</v>
      </c>
      <c r="K77" s="117" t="str">
        <f>IF(F77="Scenario1PBT1",'Major retrofit'!$E$18,IF(F77="Scenario2PBT1",'Major retrofit'!$F$18,IF(F77="Scenario3PBT1",'Major retrofit'!$G$18,"")))&amp;IF(F77="Scenario1PBT2",'Major retrofit'!$H$18,IF(F77="Scenario2PBT2",'Major retrofit'!$I$18,IF(F77="Scenario3PBT2",'Major retrofit'!$J$18,"")))&amp;IF(F77="Scenario1PBT3",'Major retrofit'!$K$18,IF(F77="Scenario2PBT3",'Major retrofit'!$L$18,IF(F77="Scenario3PBT3",'Major retrofit'!$M$18,"")))&amp;IF(F77="Scenario1PBT4",'Major retrofit'!$N$18,IF(F77="Scenario2PBT4",'Major retrofit'!$O$18,IF(F77="Scenario3PBT4",'Major retrofit'!$P$18,"")))&amp;IF(F77="Scenario1PBT5",'Major retrofit'!$Q$18,IF(F77="Scenario2PBT5",'Major retrofit'!$R$18,IF(F77="Scenario3PBT5",'Major retrofit'!$S$18,"")))&amp;IF(F77="Scenario1PBT6",'Major retrofit'!$T$18,IF(F77="Scenario2PBT6",'Major retrofit'!$U$18,IF(F77="Scenario3PBT6",'Major retrofit'!$V$18,"")))&amp;IF(F77="Scenario1PBT7",'Major retrofit'!$W$18,IF(F77="Scenario2PBT7",'Major retrofit'!$X$18,IF(F77="Scenario3PBT7",'Major retrofit'!$Y$18,"")))&amp;IF(F77="Scenario1PBT8",'Major retrofit'!$Z$18,IF(F77="Scenario2PBT8",'Major retrofit'!$AA$18,IF(F77="Scenario3PBT8",'Major retrofit'!$AB$18,"")))&amp;IF(F77="Scenario1PBT9",'Major retrofit'!$AC$18,IF(F77="Scenario2PBT9",'Major retrofit'!$AD$18,IF(F77="Scenario3PBT9",'Major retrofit'!$AE$18,"")))&amp;IF(F77="Scenario1PBT10",'Major retrofit'!$AF$18,IF(F77="Scenario2PBT10",'Major retrofit'!$AG$18,IF(F77="Scenario3PBT10",'Major retrofit'!$AH$18,"")))&amp;IF(F77="Scenario1PBT11",'Major retrofit'!$AI$18,IF(F77="Scenario2PBT11",'Major retrofit'!$AJ$18,IF(F77="Scenario3PBT11",'Major retrofit'!$AK$18,"")))&amp;IF(F77="Scenario1PBT12",'Major retrofit'!$AL$18,IF(F77="Scenario2PBT12",'Major retrofit'!$AM$18,IF(F77="Scenario3PBT12",'Major retrofit'!$AN$18,"")))&amp;IF(F77="Scenario1PBT13",'Major retrofit'!$AO$18,IF(F77="Scenario2PBT13",'Major retrofit'!$AP$18,IF(F77="Scenario3PBT13",'Major retrofit'!$AQ$18,"")))&amp;IF(F77="Scenario1PBT14",'Major retrofit'!$AR$18,IF(F77="Scenario2PBT14",'Major retrofit'!$AS$18,IF(F77="Scenario3PBT14",'Major retrofit'!$AT$18,"")))&amp;IF(F77="Scenario1PBT15",'Major retrofit'!$AU$18,IF(F77="Scenario2PBT15",'Major retrofit'!$AV$18,IF(F77="Scenario3PBT15",'Major retrofit'!$AW$18,"")))</f>
        <v/>
      </c>
      <c r="L77" s="117">
        <f t="shared" si="47"/>
        <v>0</v>
      </c>
      <c r="M77" s="117" t="str">
        <f>IF(F77="Scenario1PBT1",'Major retrofit'!$E$20,IF(F77="Scenario2PBT1",'Major retrofit'!$F$20,IF(F77="Scenario3PBT1",'Major retrofit'!$G$20,"")))&amp;IF(F77="Scenario1PBT2",'Major retrofit'!$H$20,IF(F77="Scenario2PBT2",'Major retrofit'!$I$20,IF(F77="Scenario3PBT2",'Major retrofit'!$J$20,"")))&amp;IF(F77="Scenario1PBT3",'Major retrofit'!$K$20,IF(F77="Scenario2PBT3",'Major retrofit'!$L$20,IF(F77="Scenario3PBT3",'Major retrofit'!$M$20,"")))&amp;IF(F77="Scenario1PBT4",'Major retrofit'!$N$20,IF(F77="Scenario2PBT4",'Major retrofit'!$O$20,IF(F77="Scenario3PBT4",'Major retrofit'!$P$20,"")))&amp;IF(F77="Scenario1PBT5",'Major retrofit'!$Q$20,IF(F77="Scenario2PBT5",'Major retrofit'!$R$20,IF(F77="Scenario3PBT5",'Major retrofit'!$S$20,"")))&amp;IF(F77="Scenario1PBT6",'Major retrofit'!$T$20,IF(F77="Scenario2PBT6",'Major retrofit'!$U$20,IF(F77="Scenario3PBT6",'Major retrofit'!$V$20,"")))&amp;IF(F77="Scenario1PBT7",'Major retrofit'!$W$20,IF(F77="Scenario2PBT7",'Major retrofit'!$X$20,IF(F77="Scenario3PBT7",'Major retrofit'!$Y$20,"")))&amp;IF(F77="Scenario1PBT8",'Major retrofit'!$Z$20,IF(F77="Scenario2PBT8",'Major retrofit'!$AA$20,IF(F77="Scenario3PBT8",'Major retrofit'!$AB$20,"")))&amp;IF(F77="Scenario1PBT9",'Major retrofit'!$AC$20,IF(F77="Scenario2PBT9",'Major retrofit'!$AD$20,IF(F77="Scenario3PBT9",'Major retrofit'!$AE$20,"")))&amp;IF(F77="Scenario1PBT10",'Major retrofit'!$AF$20,IF(F77="Scenario2PBT10",'Major retrofit'!$AG$20,IF(F77="Scenario3PBT10",'Major retrofit'!$AH$20,"")))&amp;IF(F77="Scenario1PBT11",'Major retrofit'!$AI$20,IF(F77="Scenario2PBT11",'Major retrofit'!$AJ$20,IF(F77="Scenario3PBT11",'Major retrofit'!$AK$20,"")))&amp;IF(F77="Scenario1PBT12",'Major retrofit'!$AL$20,IF(F77="Scenario2PBT12",'Major retrofit'!$AM$20,IF(F77="Scenario3PBT12",'Major retrofit'!$AN$20,"")))&amp;IF(F77="Scenario1PBT13",'Major retrofit'!$AO$20,IF(F77="Scenario2PBT13",'Major retrofit'!$AP$20,IF(F77="Scenario3PBT13",'Major retrofit'!$AQ$20,"")))&amp;IF(F77="Scenario1PBT14",'Major retrofit'!$AR$20,IF(F77="Scenario2PBT14",'Major retrofit'!$AS$20,IF(F77="Scenario3PBT14",'Major retrofit'!$AT$20,"")))&amp;IF(F77="Scenario1PBT15",'Major retrofit'!$AU$20,IF(F77="Scenario2PBT15",'Major retrofit'!$AV$20,IF(F77="Scenario3PBT15",'Major retrofit'!$AW$20,"")))</f>
        <v/>
      </c>
      <c r="N77" s="118">
        <f t="shared" si="48"/>
        <v>0</v>
      </c>
      <c r="O77" s="206" t="str">
        <f>IF(F77="Scenario1PBT1",'Major retrofit'!$E$23,IF(F77="Scenario2PBT1",'Major retrofit'!$F$23,IF(F77="Scenario3PBT1",'Major retrofit'!$G$23,"")))&amp;IF(F77="Scenario1PBT2",'Major retrofit'!$H$23,IF(F77="Scenario2PBT2",'Major retrofit'!$I$23,IF(F77="Scenario3PBT2",'Major retrofit'!$J$23,"")))&amp;IF(F77="Scenario1PBT3",'Major retrofit'!$K$23,IF(F77="Scenario2PBT3",'Major retrofit'!$L$23,IF(F77="Scenario3PBT3",'Major retrofit'!$M$23,"")))&amp;IF(F77="Scenario1PBT4",'Major retrofit'!$N$23,IF(F77="Scenario2PBT4",'Major retrofit'!$O$23,IF(F77="Scenario3PBT4",'Major retrofit'!$P$23,"")))&amp;IF(F77="Scenario1PBT5",'Major retrofit'!$Q$23,IF(F77="Scenario2PBT5",'Major retrofit'!$R$23,IF(F77="Scenario3PBT5",'Major retrofit'!$S$23,"")))&amp;IF(F77="Scenario1PBT6",'Major retrofit'!$T$23,IF(F77="Scenario2PBT6",'Major retrofit'!$U$23,IF(F77="Scenario3PBT6",'Major retrofit'!$V$23,"")))&amp;IF(F77="Scenario1PBT7",'Major retrofit'!$W$23,IF(F77="Scenario2PBT7",'Major retrofit'!$X$23,IF(F77="Scenario3PBT7",'Major retrofit'!$Y$23,"")))&amp;IF(F77="Scenario1PBT8",'Major retrofit'!$Z$23,IF(F77="Scenario2PBT8",'Major retrofit'!$AA$23,IF(F77="Scenario3PBT8",'Major retrofit'!$AB$23,"")))&amp;IF(F77="Scenario1PBT9",'Major retrofit'!$AC$23,IF(F77="Scenario2PBT9",'Major retrofit'!$AD$23,IF(F77="Scenario3PBT9",'Major retrofit'!$AE$23,"")))&amp;IF(F77="Scenario1PBT10",'Major retrofit'!$AF$23,IF(F77="Scenario2PBT10",'Major retrofit'!$AG$23,IF(F77="Scenario3PBT10",'Major retrofit'!$AH$23,"")))&amp;IF(F77="Scenario1PBT11",'Major retrofit'!$AI$23,IF(F77="Scenario2PBT11",'Major retrofit'!$AJ$23,IF(F77="Scenario3PBT11",'Major retrofit'!$AK$23,"")))&amp;IF(F77="Scenario1PBT12",'Major retrofit'!$AL$23,IF(F77="Scenario2PBT12",'Major retrofit'!$AM$23,IF(F77="Scenario3PBT12",'Major retrofit'!$AN$23,"")))&amp;IF(F77="Scenario1PBT13",'Major retrofit'!$AO$23,IF(F77="Scenario2PBT13",'Major retrofit'!$AP$23,IF(F77="Scenario3PBT13",'Major retrofit'!$AQ$23,"")))&amp;IF(F77="Scenario1PBT14",'Major retrofit'!$AR$23,IF(F77="Scenario2PBT14",'Major retrofit'!$AS$23,IF(F77="Scenario3PBT14",'Major retrofit'!$AT$23,"")))&amp;IF(F77="Scenario1PBT15",'Major retrofit'!$AU$23,IF(F77="Scenario2PBT15",'Major retrofit'!$AV$23,IF(F77="Scenario3PBT15",'Major retrofit'!$AW$23,"")))</f>
        <v/>
      </c>
      <c r="P77" s="117">
        <f t="shared" si="49"/>
        <v>0</v>
      </c>
      <c r="Q77" s="117" t="str">
        <f>IF(F77="Scenario1PBT1",'Major retrofit'!$E$25,IF(F77="Scenario2PBT1",'Major retrofit'!$F$25,IF(F77="Scenario3PBT1",'Major retrofit'!$G$25,"")))&amp;IF(F77="Scenario1PBT2",'Major retrofit'!$H$25,IF(F77="Scenario2PBT2",'Major retrofit'!$I$25,IF(F77="Scenario3PBT2",'Major retrofit'!$J$25,"")))&amp;IF(F77="Scenario1PBT3",'Major retrofit'!$K$25,IF(F77="Scenario2PBT3",'Major retrofit'!$L$25,IF(F77="Scenario3PBT3",'Major retrofit'!$M$25,"")))&amp;IF(F77="Scenario1PBT4",'Major retrofit'!$N$25,IF(F77="Scenario2PBT4",'Major retrofit'!$O$25,IF(F77="Scenario3PBT4",'Major retrofit'!$P$25,"")))&amp;IF(F77="Scenario1PBT5",'Major retrofit'!$Q$25,IF(F77="Scenario2PBT5",'Major retrofit'!$R$25,IF(F77="Scenario3PBT5",'Major retrofit'!$S$25,"")))&amp;IF(F77="Scenario1PBT6",'Major retrofit'!$T$25,IF(F77="Scenario2PBT6",'Major retrofit'!$U$25,IF(F77="Scenario3PBT6",'Major retrofit'!$V$25,"")))&amp;IF(F77="Scenario1PBT7",'Major retrofit'!$W$25,IF(F77="Scenario2PBT7",'Major retrofit'!$X$25,IF(F77="Scenario3PBT7",'Major retrofit'!$Y$25,"")))&amp;IF(F77="Scenario1PBT8",'Major retrofit'!$Z$25,IF(F77="Scenario2PBT8",'Major retrofit'!$AA$25,IF(F77="Scenario3PBT8",'Major retrofit'!$AB$25,"")))&amp;IF(F77="Scenario1PBT9",'Major retrofit'!$AC$25,IF(F77="Scenario2PBT9",'Major retrofit'!$AD$25,IF(F77="Scenario3PBT9",'Major retrofit'!$AE$25,"")))&amp;IF(F77="Scenario1PBT10",'Major retrofit'!$AF$25,IF(F77="Scenario2PBT10",'Major retrofit'!$AG$25,IF(F77="Scenario3PBT10",'Major retrofit'!$AH$25,"")))&amp;IF(F77="Scenario1PBT11",'Major retrofit'!$AI$25,IF(F77="Scenario2PBT11",'Major retrofit'!$AJ$25,IF(F77="Scenario3PBT11",'Major retrofit'!$AK$25,"")))&amp;IF(F77="Scenario1PBT12",'Major retrofit'!$AL$25,IF(F77="Scenario2PBT12",'Major retrofit'!$AM$25,IF(F77="Scenario3PBT12",'Major retrofit'!$AN$25,"")))&amp;IF(F77="Scenario1PBT13",'Major retrofit'!$AO$25,IF(F77="Scenario2PBT13",'Major retrofit'!$AP$25,IF(F77="Scenario3PBT13",'Major retrofit'!$AQ$25,"")))&amp;IF(F77="Scenario1PBT14",'Major retrofit'!$AR$25,IF(F77="Scenario2PBT14",'Major retrofit'!$AS$25,IF(F77="Scenario3PBT14",'Major retrofit'!$AT$25,"")))&amp;IF(F77="Scenario1PBT15",'Major retrofit'!$AU$25,IF(F77="Scenario2PBT15",'Major retrofit'!$AV$25,IF(F77="Scenario3PBT15",'Major retrofit'!$AW$25,"")))</f>
        <v/>
      </c>
      <c r="R77" s="117">
        <f t="shared" si="50"/>
        <v>0</v>
      </c>
      <c r="S77" s="117" t="str">
        <f>IF(F77="Scenario1PBT1",'Major retrofit'!$E$27,IF(F77="Scenario2PBT1",'Major retrofit'!$F$27,IF(F77="Scenario3PBT1",'Major retrofit'!$G$27,"")))&amp;IF(F77="Scenario1PBT2",'Major retrofit'!$H$27,IF(F77="Scenario2PBT2",'Major retrofit'!$I$27,IF(F77="Scenario3PBT2",'Major retrofit'!$J$27,"")))&amp;IF(F77="Scenario1PBT3",'Major retrofit'!$K$27,IF(F77="Scenario2PBT3",'Major retrofit'!$L$27,IF(F77="Scenario3PBT3",'Major retrofit'!$M$27,"")))&amp;IF(F77="Scenario1PBT4",'Major retrofit'!$N$27,IF(F77="Scenario2PBT4",'Major retrofit'!$O$27,IF(F77="Scenario3PBT4",'Major retrofit'!$P$27,"")))&amp;IF(F77="Scenario1PBT5",'Major retrofit'!$Q$27,IF(F77="Scenario2PBT5",'Major retrofit'!$R$27,IF(F77="Scenario3PBT5",'Major retrofit'!$S$27,"")))&amp;IF(F77="Scenario1PBT6",'Major retrofit'!$T$27,IF(F77="Scenario2PBT6",'Major retrofit'!$U$27,IF(F77="Scenario3PBT6",'Major retrofit'!$V$27,"")))&amp;IF(F77="Scenario1PBT7",'Major retrofit'!$W$27,IF(F77="Scenario2PBT7",'Major retrofit'!$X$27,IF(F77="Scenario3PBT7",'Major retrofit'!$Y$27,"")))&amp;IF(F77="Scenario1PBT8",'Major retrofit'!$Z$27,IF(F77="Scenario2PBT8",'Major retrofit'!$AA$27,IF(F77="Scenario3PBT8",'Major retrofit'!$AB$27,"")))&amp;IF(F77="Scenario1PBT9",'Major retrofit'!$AC$27,IF(F77="Scenario2PBT9",'Major retrofit'!$AD$27,IF(F77="Scenario3PBT9",'Major retrofit'!$AE$27,"")))&amp;IF(F77="Scenario1PBT10",'Major retrofit'!$AF$27,IF(F77="Scenario2PBT10",'Major retrofit'!$AG$27,IF(F77="Scenario3PBT10",'Major retrofit'!$AH$27,"")))&amp;IF(F77="Scenario1PBT11",'Major retrofit'!$AI$27,IF(F77="Scenario2PBT11",'Major retrofit'!$AJ$27,IF(F77="Scenario3PBT11",'Major retrofit'!$AK$27,"")))&amp;IF(F77="Scenario1PBT12",'Major retrofit'!$AL$27,IF(F77="Scenario2PBT12",'Major retrofit'!$AM$27,IF(F77="Scenario3PBT12",'Major retrofit'!$AN$27,"")))&amp;IF(F77="Scenario1PBT13",'Major retrofit'!$AO$27,IF(F77="Scenario2PBT13",'Major retrofit'!$AP$27,IF(F77="Scenario3PBT13",'Major retrofit'!$AQ$27,"")))&amp;IF(F77="Scenario1PBT14",'Major retrofit'!$AR$27,IF(F77="Scenario2PBT14",'Major retrofit'!$AS$27,IF(F77="Scenario3PBT14",'Major retrofit'!$AT$27,"")))&amp;IF(F77="Scenario1PBT15",'Major retrofit'!$AU$27,IF(F77="Scenario2PBT15",'Major retrofit'!$AV$27,IF(F77="Scenario3PBT15",'Major retrofit'!$AW$27,"")))</f>
        <v/>
      </c>
      <c r="T77" s="207">
        <f t="shared" si="51"/>
        <v>0</v>
      </c>
      <c r="U77" s="206" t="str">
        <f>IF(F77="Scenario1PBT1",'Major retrofit'!$E$38,IF(F77="Scenario2PBT1",'Major retrofit'!$F$38,IF(F77="Scenario3PBT1",'Major retrofit'!$G$38,"")))&amp;IF(F77="Scenario1PBT2",'Major retrofit'!$H$38,IF(F77="Scenario2PBT2",'Major retrofit'!$I$38,IF(F77="Scenario3PBT2",'Major retrofit'!$J$38,"")))&amp;IF(F77="Scenario1PBT3",'Major retrofit'!$K$38,IF(F77="Scenario2PBT3",'Major retrofit'!$L$38,IF(F77="Scenario3PBT3",'Major retrofit'!$M$38,"")))&amp;IF(F77="Scenario1PBT4",'Major retrofit'!$N$38,IF(F77="Scenario2PBT4",'Major retrofit'!$O$38,IF(F77="Scenario3PBT4",'Major retrofit'!$P$38,"")))&amp;IF(F77="Scenario1PBT5",'Major retrofit'!$Q$38,IF(F77="Scenario2PBT5",'Major retrofit'!$R$38,IF(F77="Scenario3PBT5",'Major retrofit'!$S$38,"")))&amp;IF(F77="Scenario1PBT6",'Major retrofit'!$T$38,IF(F77="Scenario2PBT6",'Major retrofit'!$U$38,IF(F77="Scenario3PBT6",'Major retrofit'!$V$38,"")))&amp;IF(F77="Scenario1PBT7",'Major retrofit'!$W$38,IF(F77="Scenario2PBT7",'Major retrofit'!$X$38,IF(F77="Scenario3PBT7",'Major retrofit'!$Y$38,"")))&amp;IF(F77="Scenario1PBT8",'Major retrofit'!$Z$38,IF(F77="Scenario2PBT8",'Major retrofit'!$AA$38,IF(F77="Scenario3PBT8",'Major retrofit'!$AB$38,"")))&amp;IF(F77="Scenario1PBT9",'Major retrofit'!$AC$38,IF(F77="Scenario2PBT9",'Major retrofit'!$AD$38,IF(F77="Scenario3PBT9",'Major retrofit'!$AE$38,"")))&amp;IF(F77="Scenario1PBT10",'Major retrofit'!$AF$38,IF(F77="Scenario2PBT10",'Major retrofit'!$AG$38,IF(F77="Scenario3PBT10",'Major retrofit'!$AH$38,"")))&amp;IF(F77="Scenario1PBT11",'Major retrofit'!$AI$38,IF(F77="Scenario2PBT11",'Major retrofit'!$AJ$38,IF(F77="Scenario3PBT11",'Major retrofit'!$AK$38,"")))&amp;IF(F77="Scenario1PBT12",'Major retrofit'!$AL$38,IF(F77="Scenario2PBT12",'Major retrofit'!$AM$38,IF(F77="Scenario3PBT12",'Major retrofit'!$AN$38,"")))&amp;IF(F77="Scenario1PBT13",'Major retrofit'!$AO$38,IF(F77="Scenario2PBT13",'Major retrofit'!$AP$38,IF(F77="Scenario3PBT13",'Major retrofit'!$AQ$38,"")))&amp;IF(F77="Scenario1PBT14",'Major retrofit'!$AR$38,IF(F77="Scenario2PBT14",'Major retrofit'!$AS$38,IF(F77="Scenario3PBT14",'Major retrofit'!$AT$38,"")))&amp;IF(F77="Scenario1PBT15",'Major retrofit'!$AU$38,IF(F77="Scenario2PBT15",'Major retrofit'!$AV$38,IF(F77="Scenario3PBT15",'Major retrofit'!$AW$38,"")))</f>
        <v/>
      </c>
      <c r="V77" s="117">
        <f t="shared" si="52"/>
        <v>0</v>
      </c>
      <c r="W77" s="117" t="str">
        <f>IF(F77="Scenario1PBT1",'Major retrofit'!$E$40,IF(F77="Scenario2PBT1",'Major retrofit'!$F$40,IF(F77="Scenario3PBT1",'Major retrofit'!$G$40,"")))&amp;IF(F77="Scenario1PBT2",'Major retrofit'!$H$40,IF(F77="Scenario2PBT2",'Major retrofit'!$I$40,IF(F77="Scenario3PBT2",'Major retrofit'!$J$40,"")))&amp;IF(F77="Scenario1PBT3",'Major retrofit'!$K$40,IF(F77="Scenario2PBT3",'Major retrofit'!$L$40,IF(F77="Scenario3PBT3",'Major retrofit'!$M$40,"")))&amp;IF(F77="Scenario1PBT4",'Major retrofit'!$N$40,IF(F77="Scenario2PBT4",'Major retrofit'!$O$40,IF(F77="Scenario3PBT4",'Major retrofit'!$P$40,"")))&amp;IF(F77="Scenario1PBT5",'Major retrofit'!$Q$40,IF(F77="Scenario2PBT5",'Major retrofit'!$R$40,IF(F77="Scenario3PBT5",'Major retrofit'!$S$40,"")))&amp;IF(F77="Scenario1PBT6",'Major retrofit'!$T$40,IF(F77="Scenario2PBT6",'Major retrofit'!$U$40,IF(F77="Scenario3PBT6",'Major retrofit'!$V$40,"")))&amp;IF(F77="Scenario1PBT7",'Major retrofit'!$W$40,IF(F77="Scenario2PBT7",'Major retrofit'!$X$40,IF(F77="Scenario3PBT7",'Major retrofit'!$Y$40,"")))&amp;IF(F77="Scenario1PBT8",'Major retrofit'!$Z$40,IF(F77="Scenario2PBT8",'Major retrofit'!$AA$40,IF(F77="Scenario3PBT8",'Major retrofit'!$AB$40,"")))&amp;IF(F77="Scenario1PBT9",'Major retrofit'!$AC$40,IF(F77="Scenario2PBT9",'Major retrofit'!$AD$40,IF(F77="Scenario3PBT9",'Major retrofit'!$AE$40,"")))&amp;IF(F77="Scenario1PBT10",'Major retrofit'!$AF$40,IF(F77="Scenario2PBT10",'Major retrofit'!$AG$40,IF(F77="Scenario3PBT10",'Major retrofit'!$AH$40,"")))&amp;IF(F77="Scenario1PBT11",'Major retrofit'!$AI$40,IF(F77="Scenario2PBT11",'Major retrofit'!$AJ$40,IF(F77="Scenario3PBT11",'Major retrofit'!$AK$40,"")))&amp;IF(F77="Scenario1PBT12",'Major retrofit'!$AL$40,IF(F77="Scenario2PBT12",'Major retrofit'!$AM$40,IF(F77="Scenario3PBT12",'Major retrofit'!$AN$40,"")))&amp;IF(F77="Scenario1PBT13",'Major retrofit'!$AO$40,IF(F77="Scenario2PBT13",'Major retrofit'!$AP$40,IF(F77="Scenario3PBT13",'Major retrofit'!$AQ$40,"")))&amp;IF(F77="Scenario1PBT14",'Major retrofit'!$AR$40,IF(F77="Scenario2PBT14",'Major retrofit'!$AS$40,IF(F77="Scenario3PBT14",'Major retrofit'!$AT$40,"")))&amp;IF(F77="Scenario1PBT15",'Major retrofit'!$AU$40,IF(F77="Scenario2PBT15",'Major retrofit'!$AV$40,IF(F77="Scenario3PBT15",'Major retrofit'!$AW$40,"")))</f>
        <v/>
      </c>
      <c r="X77" s="117">
        <f t="shared" si="53"/>
        <v>0</v>
      </c>
      <c r="Y77" s="117" t="str">
        <f>IF(F77="Scenario1PBT1",'Major retrofit'!$E$42,IF(F77="Scenario2PBT1",'Major retrofit'!$F$42,IF(F77="Scenario3PBT1",'Major retrofit'!$G$42,"")))&amp;IF(F77="Scenario1PBT2",'Major retrofit'!$H$42,IF(F77="Scenario2PBT2",'Major retrofit'!$I$42,IF(F77="Scenario3PBT2",'Major retrofit'!$J$42,"")))&amp;IF(F77="Scenario1PBT3",'Major retrofit'!$K$42,IF(F77="Scenario2PBT3",'Major retrofit'!$L$42,IF(F77="Scenario3PBT3",'Major retrofit'!$M$42,"")))&amp;IF(F77="Scenario1PBT4",'Major retrofit'!$N$42,IF(F77="Scenario2PBT4",'Major retrofit'!$O$42,IF(F77="Scenario3PBT4",'Major retrofit'!$P$42,"")))&amp;IF(F77="Scenario1PBT5",'Major retrofit'!$Q$42,IF(F77="Scenario2PBT5",'Major retrofit'!$R$42,IF(F77="Scenario3PBT5",'Major retrofit'!$S$42,"")))&amp;IF(F77="Scenario1PBT6",'Major retrofit'!$T$42,IF(F77="Scenario2PBT6",'Major retrofit'!$U$42,IF(F77="Scenario3PBT6",'Major retrofit'!$V$42,"")))&amp;IF(F77="Scenario1PBT7",'Major retrofit'!$W$42,IF(F77="Scenario2PBT7",'Major retrofit'!$X$42,IF(F77="Scenario3PBT7",'Major retrofit'!$Y$42,"")))&amp;IF(F77="Scenario1PBT8",'Major retrofit'!$Z$42,IF(F77="Scenario2PBT8",'Major retrofit'!$AA$42,IF(F77="Scenario3PBT8",'Major retrofit'!$AB$42,"")))&amp;IF(F77="Scenario1PBT9",'Major retrofit'!$AC$42,IF(F77="Scenario2PBT9",'Major retrofit'!$AD$42,IF(F77="Scenario3PBT9",'Major retrofit'!$AE$42,"")))&amp;IF(F77="Scenario1PBT10",'Major retrofit'!$AF$42,IF(F77="Scenario2PBT10",'Major retrofit'!$AG$42,IF(F77="Scenario3PBT10",'Major retrofit'!$AH$42,"")))&amp;IF(F77="Scenario1PBT11",'Major retrofit'!$AI$42,IF(F77="Scenario2PBT11",'Major retrofit'!$AJ$42,IF(F77="Scenario3PBT11",'Major retrofit'!$AK$42,"")))&amp;IF(F77="Scenario1PBT12",'Major retrofit'!$AL$42,IF(F77="Scenario2PBT12",'Major retrofit'!$AM$42,IF(F77="Scenario3PBT12",'Major retrofit'!$AN$42,"")))&amp;IF(F77="Scenario1PBT13",'Major retrofit'!$AO$42,IF(F77="Scenario2PBT13",'Major retrofit'!$AP$42,IF(F77="Scenario3PBT13",'Major retrofit'!$AQ$42,"")))&amp;IF(F77="Scenario1PBT14",'Major retrofit'!$AR$42,IF(F77="Scenario2PBT14",'Major retrofit'!$AS$42,IF(F77="Scenario3PBT14",'Major retrofit'!$AT$42,"")))&amp;IF(F77="Scenario1PBT15",'Major retrofit'!$AU$42,IF(F77="Scenario2PBT15",'Major retrofit'!$AV$42,IF(F77="Scenario3PBT15",'Major retrofit'!$AW$42,"")))</f>
        <v/>
      </c>
      <c r="Z77" s="117">
        <f t="shared" si="54"/>
        <v>0</v>
      </c>
      <c r="AA77" s="178" t="str">
        <f>IF(F77="Scenario1PBT1",'Major retrofit'!$E$101,IF(F77="Scenario2PBT1",'Major retrofit'!$F$101,IF(F77="Scenario3PBT1",'Major retrofit'!$G$101,"")))&amp;IF(F77="Scenario1PBT2",'Major retrofit'!$H$101,IF(F77="Scenario2PBT2",'Major retrofit'!$I$101,IF(F77="Scenario3PBT2",'Major retrofit'!$J$101,"")))&amp;IF(F77="Scenario1PBT3",'Major retrofit'!$K$101,IF(F77="Scenario2PBT3",'Major retrofit'!$L$101,IF(F77="Scenario3PBT3",'Major retrofit'!$M$101,"")))&amp;IF(F77="Scenario1PBT4",'Major retrofit'!$N$101,IF(F77="Scenario2PBT4",'Major retrofit'!$O$101,IF(F77="Scenario3PBT4",'Major retrofit'!$P$101,"")))&amp;IF(F77="Scenario1PBT5",'Major retrofit'!$Q$101,IF(F77="Scenario2PBT5",'Major retrofit'!$R$101,IF(F77="Scenario3PBT5",'Major retrofit'!$S$101,"")))&amp;IF(F77="Scenario1PBT6",'Major retrofit'!$T$101,IF(F77="Scenario2PBT6",'Major retrofit'!$U$101,IF(F77="Scenario3PBT6",'Major retrofit'!$V$101,"")))&amp;IF(F77="Scenario1PBT7",'Major retrofit'!$W$101,IF(F77="Scenario2PBT7",'Major retrofit'!$X$101,IF(F77="Scenario3PBT7",'Major retrofit'!$Y$101,"")))&amp;IF(F77="Scenario1PBT8",'Major retrofit'!$Z$101,IF(F77="Scenario2PBT8",'Major retrofit'!$AA$101,IF(F77="Scenario3PBT8",'Major retrofit'!$AB$101,"")))&amp;IF(F77="Scenario1PBT9",'Major retrofit'!$AC$101,IF(F77="Scenario2PBT9",'Major retrofit'!$AD$101,IF(F77="Scenario3PBT9",'Major retrofit'!$AE$101,"")))&amp;IF(F77="Scenario1PBT10",'Major retrofit'!$AF$101,IF(F77="Scenario2PBT10",'Major retrofit'!$AG$101,IF(F77="Scenario3PBT10",'Major retrofit'!$AH$101,"")))&amp;IF(F77="Scenario1PBT11",'Major retrofit'!$AI$101,IF(F77="Scenario2PBT11",'Major retrofit'!$AJ$101,IF(F77="Scenario3PBT11",'Major retrofit'!$AK$101,"")))&amp;IF(F77="Scenario1PBT12",'Major retrofit'!$AL$101,IF(F77="Scenario2PBT12",'Major retrofit'!$AM$101,IF(F77="Scenario3PBT12",'Major retrofit'!$AN$101,"")))&amp;IF(F77="Scenario1PBT13",'Major retrofit'!$AO$101,IF(F77="Scenario2PBT13",'Major retrofit'!$AP$101,IF(F77="Scenario3PBT13",'Major retrofit'!$AQ$101,"")))&amp;IF(F77="Scenario1PBT14",'Major retrofit'!$AR$101,IF(F77="Scenario2PBT14",'Major retrofit'!$AS$101,IF(F77="Scenario3PBT14",'Major retrofit'!$AT$101,"")))&amp;IF(F77="Scenario1PBT15",'Major retrofit'!$AU$101,IF(F77="Scenario2PBT15",'Major retrofit'!$AV$101,IF(F77="Scenario3PBT15",'Major retrofit'!$AW$101,"")))</f>
        <v/>
      </c>
      <c r="AB77" s="179">
        <f t="shared" si="55"/>
        <v>0</v>
      </c>
      <c r="AC77" s="208">
        <f>IFERROR('Projection_Base-case'!G77-G77,0)</f>
        <v>0</v>
      </c>
      <c r="AD77" s="117">
        <f t="shared" si="34"/>
        <v>0</v>
      </c>
      <c r="AE77" s="117">
        <f>IFERROR(100*AC77/'Projection_Base-case'!G77,0)</f>
        <v>0</v>
      </c>
      <c r="AF77" s="117">
        <f>IFERROR('Projection_Base-case'!I77-I77,0)</f>
        <v>0</v>
      </c>
      <c r="AG77" s="117">
        <f t="shared" si="35"/>
        <v>0</v>
      </c>
      <c r="AH77" s="117">
        <f>IFERROR(100*AF77/'Projection_Base-case'!I77,0)</f>
        <v>0</v>
      </c>
      <c r="AI77" s="117">
        <f>IFERROR('Projection_Base-case'!K77-K77,0)</f>
        <v>0</v>
      </c>
      <c r="AJ77" s="117">
        <f t="shared" si="36"/>
        <v>0</v>
      </c>
      <c r="AK77" s="117">
        <f>IFERROR(100*AI77/'Projection_Base-case'!K77,0)</f>
        <v>0</v>
      </c>
      <c r="AL77" s="117">
        <f>IFERROR(M77-'Projection_Base-case'!M77,0)</f>
        <v>0</v>
      </c>
      <c r="AM77" s="117">
        <f t="shared" si="37"/>
        <v>0</v>
      </c>
      <c r="AN77" s="179">
        <f>IFERROR(IF('Projection_Base-case'!N77&gt;0,100*AM77/'Projection_Base-case'!N77,100*AM77/N77),0)</f>
        <v>0</v>
      </c>
      <c r="AO77" s="206">
        <f>IFERROR('Projection_Base-case'!O77-O77,0)</f>
        <v>0</v>
      </c>
      <c r="AP77" s="117">
        <f t="shared" si="38"/>
        <v>0</v>
      </c>
      <c r="AQ77" s="117">
        <f>IFERROR(100*AO77/'Projection_Base-case'!O77,0)</f>
        <v>0</v>
      </c>
      <c r="AR77" s="117">
        <f>IFERROR('Projection_Base-case'!Q77-Q77,0)</f>
        <v>0</v>
      </c>
      <c r="AS77" s="117">
        <f t="shared" si="39"/>
        <v>0</v>
      </c>
      <c r="AT77" s="117">
        <f>IFERROR(100*AR77/'Projection_Base-case'!Q77,0)</f>
        <v>0</v>
      </c>
      <c r="AU77" s="117">
        <f>IFERROR('Projection_Base-case'!S77-S77,0)</f>
        <v>0</v>
      </c>
      <c r="AV77" s="117">
        <f t="shared" si="40"/>
        <v>0</v>
      </c>
      <c r="AW77" s="118">
        <f>IFERROR(100*AU77/'Projection_Base-case'!S77,0)</f>
        <v>0</v>
      </c>
      <c r="AX77" s="206">
        <f>IFERROR('Projection_Base-case'!U77-U77,0)</f>
        <v>0</v>
      </c>
      <c r="AY77" s="117">
        <f t="shared" si="41"/>
        <v>0</v>
      </c>
      <c r="AZ77" s="117">
        <f>IFERROR(100*AX77/'Projection_Base-case'!U77,0)</f>
        <v>0</v>
      </c>
      <c r="BA77" s="117">
        <f>IFERROR('Projection_Base-case'!W77-W77,0)</f>
        <v>0</v>
      </c>
      <c r="BB77" s="117">
        <f t="shared" si="42"/>
        <v>0</v>
      </c>
      <c r="BC77" s="117">
        <f>IFERROR(100*BA77/'Projection_Base-case'!W77,0)</f>
        <v>0</v>
      </c>
      <c r="BD77" s="117">
        <f>IFERROR('Projection_Base-case'!Y77-Y77,0)</f>
        <v>0</v>
      </c>
      <c r="BE77" s="117">
        <f t="shared" si="43"/>
        <v>0</v>
      </c>
      <c r="BF77" s="117">
        <f>IFERROR(100*BD77/'Projection_Base-case'!Y77,0)</f>
        <v>0</v>
      </c>
      <c r="BG77" s="178">
        <f t="shared" si="56"/>
        <v>0</v>
      </c>
      <c r="BH77" s="179">
        <f t="shared" si="57"/>
        <v>0</v>
      </c>
    </row>
    <row r="78" spans="1:60" ht="15" thickBot="1">
      <c r="A78" s="205">
        <v>73</v>
      </c>
      <c r="B78" s="119">
        <f>IF('Projection_Base-case'!B78&lt;&gt;"",'Projection_Base-case'!B78,0)</f>
        <v>0</v>
      </c>
      <c r="C78" s="119">
        <f>IF('Projection_Base-case'!C78&lt;&gt;"",'Projection_Base-case'!C78,0)</f>
        <v>0</v>
      </c>
      <c r="D78" s="119">
        <f>IF('Projection_Base-case'!D78&lt;&gt;"",'Projection_Base-case'!D78,0)</f>
        <v>0</v>
      </c>
      <c r="E78" s="263" t="str">
        <f>IF(AND('Résultats major'!$AC$3="OUI",'Résultats major'!E77&lt;&gt;""),'Résultats major'!E77,IF(OR(D78="PBT1",D78="PBT2",D78="PBT3",D78="PBT4",D78="PBT5",D78="PBT6",D78="PBT7",D78="PBT8",D78="PBT10"),"Scenario1",IF(D78="PBT9","Scenario2","")))</f>
        <v/>
      </c>
      <c r="F78" s="202" t="str">
        <f t="shared" si="44"/>
        <v>0</v>
      </c>
      <c r="G78" s="177" t="str">
        <f>IF(F78="Scenario1PBT1",'Major retrofit'!$E$6,IF(F78="Scenario2PBT1",'Major retrofit'!$F$6,IF(F78="Scenario3PBT1",'Major retrofit'!$G$6,"")))&amp;IF(F78="Scenario1PBT2",'Major retrofit'!$H$6,IF(F78="Scenario2PBT2",'Major retrofit'!$I$6,IF(F78="Scenario3PBT2",'Major retrofit'!$J$6,"")))&amp;IF(F78="Scenario1PBT3",'Major retrofit'!$K$6,IF(F78="Scenario2PBT3",'Major retrofit'!$L$6,IF(F78="Scenario3PBT3",'Major retrofit'!$M$6,"")))&amp;IF(F78="Scenario1PBT4",'Major retrofit'!$N$6,IF(F78="Scenario2PBT4",'Major retrofit'!$O$6,IF(F78="Scenario3PBT4",'Major retrofit'!$P$6,"")))&amp;IF(F78="Scenario1PBT5",'Major retrofit'!$Q$6,IF(F78="Scenario2PBT5",'Major retrofit'!$R$6,IF(F78="Scenario3PBT5",'Major retrofit'!$S$6,"")))&amp;IF(F78="Scenario1PBT6",'Major retrofit'!$T$6,IF(F78="Scenario2PBT6",'Major retrofit'!$U$6,IF(F78="Scenario3PBT6",'Major retrofit'!$V$6,"")))&amp;IF(F78="Scenario1PBT7",'Major retrofit'!$W$6,IF(F78="Scenario2PBT7",'Major retrofit'!$X$6,IF(F78="Scenario3PBT7",'Major retrofit'!$Y$6,"")))&amp;IF(F78="Scenario1PBT8",'Major retrofit'!$Z$6,IF(F78="Scenario2PBT8",'Major retrofit'!$AA$6,IF(F78="Scenario3PBT8",'Major retrofit'!$AB$6,"")))&amp;IF(F78="Scenario1PBT9",'Major retrofit'!$AC$6,IF(F78="Scenario2PBT9",'Major retrofit'!$AD$6,IF(F78="Scenario3PBT9",'Major retrofit'!$AE$6,"")))&amp;IF(F78="Scenario1PBT10",'Major retrofit'!$AF$6,IF(F78="Scenario2PBT10",'Major retrofit'!$AG$6,IF(F78="Scenario3PBT10",'Major retrofit'!$AH$6,"")))&amp;IF(F78="Scenario1PBT11",'Major retrofit'!$AI$6,IF(F78="Scenario2PBT11",'Major retrofit'!$AJ$6,IF(F78="Scenario3PBT11",'Major retrofit'!$AK$6,"")))&amp;IF(F78="Scenario1PBT12",'Major retrofit'!$AL$6,IF(F78="Scenario2PBT12",'Major retrofit'!$AM$6,IF(F78="Scenario3PBT12",'Major retrofit'!$AN$6,"")))&amp;IF(F78="Scenario1PBT13",'Major retrofit'!$AO$6,IF(F78="Scenario2PBT13",'Major retrofit'!$AP$6,IF(F78="Scenario3PBT13",'Major retrofit'!$AQ$6,"")))&amp;IF(F78="Scenario1PBT14",'Major retrofit'!$AR$6,IF(F78="Scenario2PBT14",'Major retrofit'!$AS$6,IF(F78="Scenario3PBT14",'Major retrofit'!$AT$6,"")))&amp;IF(F78="Scenario1PBT15",'Major retrofit'!$AU$6,IF(F78="Scenario2PBT15",'Major retrofit'!$AV$6,IF(F78="Scenario3PBT15",'Major retrofit'!$AW$6,"")))</f>
        <v/>
      </c>
      <c r="H78" s="117">
        <f t="shared" si="45"/>
        <v>0</v>
      </c>
      <c r="I78" s="178" t="str">
        <f>IF(F78="Scenario1PBT1",'Major retrofit'!$E$16,IF(F78="Scenario2PBT1",'Major retrofit'!$F$16,IF(F78="Scenario3PBT1",'Major retrofit'!$G$16,"")))&amp;IF(F78="Scenario1PBT2",'Major retrofit'!$H$16,IF(F78="Scenario2PBT2",'Major retrofit'!$I$16,IF(F78="Scenario3PBT2",'Major retrofit'!$J$16,"")))&amp;IF(F78="Scenario1PBT3",'Major retrofit'!$K$16,IF(F78="Scenario2PBT3",'Major retrofit'!$L$16,IF(F78="Scenario3PBT3",'Major retrofit'!$M$16,"")))&amp;IF(F78="Scenario1PBT4",'Major retrofit'!$N$16,IF(F78="Scenario2PBT4",'Major retrofit'!$O$16,IF(F78="Scenario3PBT4",'Major retrofit'!$P$16,"")))&amp;IF(F78="Scenario1PBT5",'Major retrofit'!$Q$16,IF(F78="Scenario2PBT5",'Major retrofit'!$R$16,IF(F78="Scenario3PBT5",'Major retrofit'!$S$16,"")))&amp;IF(F78="Scenario1PBT6",'Major retrofit'!$T$16,IF(F78="Scenario2PBT6",'Major retrofit'!$U$16,IF(F78="Scenario3PBT6",'Major retrofit'!$V$16,"")))&amp;IF(F78="Scenario1PBT7",'Major retrofit'!$W$16,IF(F78="Scenario2PBT7",'Major retrofit'!$X$16,IF(F78="Scenario3PBT7",'Major retrofit'!$Y$16,"")))&amp;IF(F78="Scenario1PBT8",'Major retrofit'!$Z$16,IF(F78="Scenario2PBT8",'Major retrofit'!$AA$16,IF(F78="Scenario3PBT8",'Major retrofit'!$AB$16,"")))&amp;IF(F78="Scenario1PBT9",'Major retrofit'!$AC$16,IF(F78="Scenario2PBT9",'Major retrofit'!$AD$16,IF(F78="Scenario3PBT9",'Major retrofit'!$AE$16,"")))&amp;IF(F78="Scenario1PBT10",'Major retrofit'!$AF$16,IF(F78="Scenario2PBT10",'Major retrofit'!$AG$16,IF(F78="Scenario3PBT10",'Major retrofit'!$AH$16,"")))&amp;IF(F78="Scenario1PBT11",'Major retrofit'!$AI$16,IF(F78="Scenario2PBT11",'Major retrofit'!$AJ$16,IF(F78="Scenario3PBT11",'Major retrofit'!$AK$16,"")))&amp;IF(F78="Scenario1PBT12",'Major retrofit'!$AL$16,IF(F78="Scenario2PBT12",'Major retrofit'!$AM$16,IF(F78="Scenario3PBT12",'Major retrofit'!$AN$16,"")))&amp;IF(F78="Scenario1PBT13",'Major retrofit'!$AO$16,IF(F78="Scenario2PBT13",'Major retrofit'!$AP$16,IF(F78="Scenario3PBT13",'Major retrofit'!$AQ$16,"")))&amp;IF(F78="Scenario1PBT14",'Major retrofit'!$AR$16,IF(F78="Scenario2PBT14",'Major retrofit'!$AS$16,IF(F78="Scenario3PBT14",'Major retrofit'!$AT$16,"")))&amp;IF(F78="Scenario1PBT15",'Major retrofit'!$AU$16,IF(F78="Scenario2PBT15",'Major retrofit'!$AV$16,IF(F78="Scenario3PBT15",'Major retrofit'!$AW$16,"")))</f>
        <v/>
      </c>
      <c r="J78" s="117">
        <f t="shared" si="46"/>
        <v>0</v>
      </c>
      <c r="K78" s="117" t="str">
        <f>IF(F78="Scenario1PBT1",'Major retrofit'!$E$18,IF(F78="Scenario2PBT1",'Major retrofit'!$F$18,IF(F78="Scenario3PBT1",'Major retrofit'!$G$18,"")))&amp;IF(F78="Scenario1PBT2",'Major retrofit'!$H$18,IF(F78="Scenario2PBT2",'Major retrofit'!$I$18,IF(F78="Scenario3PBT2",'Major retrofit'!$J$18,"")))&amp;IF(F78="Scenario1PBT3",'Major retrofit'!$K$18,IF(F78="Scenario2PBT3",'Major retrofit'!$L$18,IF(F78="Scenario3PBT3",'Major retrofit'!$M$18,"")))&amp;IF(F78="Scenario1PBT4",'Major retrofit'!$N$18,IF(F78="Scenario2PBT4",'Major retrofit'!$O$18,IF(F78="Scenario3PBT4",'Major retrofit'!$P$18,"")))&amp;IF(F78="Scenario1PBT5",'Major retrofit'!$Q$18,IF(F78="Scenario2PBT5",'Major retrofit'!$R$18,IF(F78="Scenario3PBT5",'Major retrofit'!$S$18,"")))&amp;IF(F78="Scenario1PBT6",'Major retrofit'!$T$18,IF(F78="Scenario2PBT6",'Major retrofit'!$U$18,IF(F78="Scenario3PBT6",'Major retrofit'!$V$18,"")))&amp;IF(F78="Scenario1PBT7",'Major retrofit'!$W$18,IF(F78="Scenario2PBT7",'Major retrofit'!$X$18,IF(F78="Scenario3PBT7",'Major retrofit'!$Y$18,"")))&amp;IF(F78="Scenario1PBT8",'Major retrofit'!$Z$18,IF(F78="Scenario2PBT8",'Major retrofit'!$AA$18,IF(F78="Scenario3PBT8",'Major retrofit'!$AB$18,"")))&amp;IF(F78="Scenario1PBT9",'Major retrofit'!$AC$18,IF(F78="Scenario2PBT9",'Major retrofit'!$AD$18,IF(F78="Scenario3PBT9",'Major retrofit'!$AE$18,"")))&amp;IF(F78="Scenario1PBT10",'Major retrofit'!$AF$18,IF(F78="Scenario2PBT10",'Major retrofit'!$AG$18,IF(F78="Scenario3PBT10",'Major retrofit'!$AH$18,"")))&amp;IF(F78="Scenario1PBT11",'Major retrofit'!$AI$18,IF(F78="Scenario2PBT11",'Major retrofit'!$AJ$18,IF(F78="Scenario3PBT11",'Major retrofit'!$AK$18,"")))&amp;IF(F78="Scenario1PBT12",'Major retrofit'!$AL$18,IF(F78="Scenario2PBT12",'Major retrofit'!$AM$18,IF(F78="Scenario3PBT12",'Major retrofit'!$AN$18,"")))&amp;IF(F78="Scenario1PBT13",'Major retrofit'!$AO$18,IF(F78="Scenario2PBT13",'Major retrofit'!$AP$18,IF(F78="Scenario3PBT13",'Major retrofit'!$AQ$18,"")))&amp;IF(F78="Scenario1PBT14",'Major retrofit'!$AR$18,IF(F78="Scenario2PBT14",'Major retrofit'!$AS$18,IF(F78="Scenario3PBT14",'Major retrofit'!$AT$18,"")))&amp;IF(F78="Scenario1PBT15",'Major retrofit'!$AU$18,IF(F78="Scenario2PBT15",'Major retrofit'!$AV$18,IF(F78="Scenario3PBT15",'Major retrofit'!$AW$18,"")))</f>
        <v/>
      </c>
      <c r="L78" s="117">
        <f t="shared" si="47"/>
        <v>0</v>
      </c>
      <c r="M78" s="117" t="str">
        <f>IF(F78="Scenario1PBT1",'Major retrofit'!$E$20,IF(F78="Scenario2PBT1",'Major retrofit'!$F$20,IF(F78="Scenario3PBT1",'Major retrofit'!$G$20,"")))&amp;IF(F78="Scenario1PBT2",'Major retrofit'!$H$20,IF(F78="Scenario2PBT2",'Major retrofit'!$I$20,IF(F78="Scenario3PBT2",'Major retrofit'!$J$20,"")))&amp;IF(F78="Scenario1PBT3",'Major retrofit'!$K$20,IF(F78="Scenario2PBT3",'Major retrofit'!$L$20,IF(F78="Scenario3PBT3",'Major retrofit'!$M$20,"")))&amp;IF(F78="Scenario1PBT4",'Major retrofit'!$N$20,IF(F78="Scenario2PBT4",'Major retrofit'!$O$20,IF(F78="Scenario3PBT4",'Major retrofit'!$P$20,"")))&amp;IF(F78="Scenario1PBT5",'Major retrofit'!$Q$20,IF(F78="Scenario2PBT5",'Major retrofit'!$R$20,IF(F78="Scenario3PBT5",'Major retrofit'!$S$20,"")))&amp;IF(F78="Scenario1PBT6",'Major retrofit'!$T$20,IF(F78="Scenario2PBT6",'Major retrofit'!$U$20,IF(F78="Scenario3PBT6",'Major retrofit'!$V$20,"")))&amp;IF(F78="Scenario1PBT7",'Major retrofit'!$W$20,IF(F78="Scenario2PBT7",'Major retrofit'!$X$20,IF(F78="Scenario3PBT7",'Major retrofit'!$Y$20,"")))&amp;IF(F78="Scenario1PBT8",'Major retrofit'!$Z$20,IF(F78="Scenario2PBT8",'Major retrofit'!$AA$20,IF(F78="Scenario3PBT8",'Major retrofit'!$AB$20,"")))&amp;IF(F78="Scenario1PBT9",'Major retrofit'!$AC$20,IF(F78="Scenario2PBT9",'Major retrofit'!$AD$20,IF(F78="Scenario3PBT9",'Major retrofit'!$AE$20,"")))&amp;IF(F78="Scenario1PBT10",'Major retrofit'!$AF$20,IF(F78="Scenario2PBT10",'Major retrofit'!$AG$20,IF(F78="Scenario3PBT10",'Major retrofit'!$AH$20,"")))&amp;IF(F78="Scenario1PBT11",'Major retrofit'!$AI$20,IF(F78="Scenario2PBT11",'Major retrofit'!$AJ$20,IF(F78="Scenario3PBT11",'Major retrofit'!$AK$20,"")))&amp;IF(F78="Scenario1PBT12",'Major retrofit'!$AL$20,IF(F78="Scenario2PBT12",'Major retrofit'!$AM$20,IF(F78="Scenario3PBT12",'Major retrofit'!$AN$20,"")))&amp;IF(F78="Scenario1PBT13",'Major retrofit'!$AO$20,IF(F78="Scenario2PBT13",'Major retrofit'!$AP$20,IF(F78="Scenario3PBT13",'Major retrofit'!$AQ$20,"")))&amp;IF(F78="Scenario1PBT14",'Major retrofit'!$AR$20,IF(F78="Scenario2PBT14",'Major retrofit'!$AS$20,IF(F78="Scenario3PBT14",'Major retrofit'!$AT$20,"")))&amp;IF(F78="Scenario1PBT15",'Major retrofit'!$AU$20,IF(F78="Scenario2PBT15",'Major retrofit'!$AV$20,IF(F78="Scenario3PBT15",'Major retrofit'!$AW$20,"")))</f>
        <v/>
      </c>
      <c r="N78" s="118">
        <f t="shared" si="48"/>
        <v>0</v>
      </c>
      <c r="O78" s="206" t="str">
        <f>IF(F78="Scenario1PBT1",'Major retrofit'!$E$23,IF(F78="Scenario2PBT1",'Major retrofit'!$F$23,IF(F78="Scenario3PBT1",'Major retrofit'!$G$23,"")))&amp;IF(F78="Scenario1PBT2",'Major retrofit'!$H$23,IF(F78="Scenario2PBT2",'Major retrofit'!$I$23,IF(F78="Scenario3PBT2",'Major retrofit'!$J$23,"")))&amp;IF(F78="Scenario1PBT3",'Major retrofit'!$K$23,IF(F78="Scenario2PBT3",'Major retrofit'!$L$23,IF(F78="Scenario3PBT3",'Major retrofit'!$M$23,"")))&amp;IF(F78="Scenario1PBT4",'Major retrofit'!$N$23,IF(F78="Scenario2PBT4",'Major retrofit'!$O$23,IF(F78="Scenario3PBT4",'Major retrofit'!$P$23,"")))&amp;IF(F78="Scenario1PBT5",'Major retrofit'!$Q$23,IF(F78="Scenario2PBT5",'Major retrofit'!$R$23,IF(F78="Scenario3PBT5",'Major retrofit'!$S$23,"")))&amp;IF(F78="Scenario1PBT6",'Major retrofit'!$T$23,IF(F78="Scenario2PBT6",'Major retrofit'!$U$23,IF(F78="Scenario3PBT6",'Major retrofit'!$V$23,"")))&amp;IF(F78="Scenario1PBT7",'Major retrofit'!$W$23,IF(F78="Scenario2PBT7",'Major retrofit'!$X$23,IF(F78="Scenario3PBT7",'Major retrofit'!$Y$23,"")))&amp;IF(F78="Scenario1PBT8",'Major retrofit'!$Z$23,IF(F78="Scenario2PBT8",'Major retrofit'!$AA$23,IF(F78="Scenario3PBT8",'Major retrofit'!$AB$23,"")))&amp;IF(F78="Scenario1PBT9",'Major retrofit'!$AC$23,IF(F78="Scenario2PBT9",'Major retrofit'!$AD$23,IF(F78="Scenario3PBT9",'Major retrofit'!$AE$23,"")))&amp;IF(F78="Scenario1PBT10",'Major retrofit'!$AF$23,IF(F78="Scenario2PBT10",'Major retrofit'!$AG$23,IF(F78="Scenario3PBT10",'Major retrofit'!$AH$23,"")))&amp;IF(F78="Scenario1PBT11",'Major retrofit'!$AI$23,IF(F78="Scenario2PBT11",'Major retrofit'!$AJ$23,IF(F78="Scenario3PBT11",'Major retrofit'!$AK$23,"")))&amp;IF(F78="Scenario1PBT12",'Major retrofit'!$AL$23,IF(F78="Scenario2PBT12",'Major retrofit'!$AM$23,IF(F78="Scenario3PBT12",'Major retrofit'!$AN$23,"")))&amp;IF(F78="Scenario1PBT13",'Major retrofit'!$AO$23,IF(F78="Scenario2PBT13",'Major retrofit'!$AP$23,IF(F78="Scenario3PBT13",'Major retrofit'!$AQ$23,"")))&amp;IF(F78="Scenario1PBT14",'Major retrofit'!$AR$23,IF(F78="Scenario2PBT14",'Major retrofit'!$AS$23,IF(F78="Scenario3PBT14",'Major retrofit'!$AT$23,"")))&amp;IF(F78="Scenario1PBT15",'Major retrofit'!$AU$23,IF(F78="Scenario2PBT15",'Major retrofit'!$AV$23,IF(F78="Scenario3PBT15",'Major retrofit'!$AW$23,"")))</f>
        <v/>
      </c>
      <c r="P78" s="117">
        <f t="shared" si="49"/>
        <v>0</v>
      </c>
      <c r="Q78" s="117" t="str">
        <f>IF(F78="Scenario1PBT1",'Major retrofit'!$E$25,IF(F78="Scenario2PBT1",'Major retrofit'!$F$25,IF(F78="Scenario3PBT1",'Major retrofit'!$G$25,"")))&amp;IF(F78="Scenario1PBT2",'Major retrofit'!$H$25,IF(F78="Scenario2PBT2",'Major retrofit'!$I$25,IF(F78="Scenario3PBT2",'Major retrofit'!$J$25,"")))&amp;IF(F78="Scenario1PBT3",'Major retrofit'!$K$25,IF(F78="Scenario2PBT3",'Major retrofit'!$L$25,IF(F78="Scenario3PBT3",'Major retrofit'!$M$25,"")))&amp;IF(F78="Scenario1PBT4",'Major retrofit'!$N$25,IF(F78="Scenario2PBT4",'Major retrofit'!$O$25,IF(F78="Scenario3PBT4",'Major retrofit'!$P$25,"")))&amp;IF(F78="Scenario1PBT5",'Major retrofit'!$Q$25,IF(F78="Scenario2PBT5",'Major retrofit'!$R$25,IF(F78="Scenario3PBT5",'Major retrofit'!$S$25,"")))&amp;IF(F78="Scenario1PBT6",'Major retrofit'!$T$25,IF(F78="Scenario2PBT6",'Major retrofit'!$U$25,IF(F78="Scenario3PBT6",'Major retrofit'!$V$25,"")))&amp;IF(F78="Scenario1PBT7",'Major retrofit'!$W$25,IF(F78="Scenario2PBT7",'Major retrofit'!$X$25,IF(F78="Scenario3PBT7",'Major retrofit'!$Y$25,"")))&amp;IF(F78="Scenario1PBT8",'Major retrofit'!$Z$25,IF(F78="Scenario2PBT8",'Major retrofit'!$AA$25,IF(F78="Scenario3PBT8",'Major retrofit'!$AB$25,"")))&amp;IF(F78="Scenario1PBT9",'Major retrofit'!$AC$25,IF(F78="Scenario2PBT9",'Major retrofit'!$AD$25,IF(F78="Scenario3PBT9",'Major retrofit'!$AE$25,"")))&amp;IF(F78="Scenario1PBT10",'Major retrofit'!$AF$25,IF(F78="Scenario2PBT10",'Major retrofit'!$AG$25,IF(F78="Scenario3PBT10",'Major retrofit'!$AH$25,"")))&amp;IF(F78="Scenario1PBT11",'Major retrofit'!$AI$25,IF(F78="Scenario2PBT11",'Major retrofit'!$AJ$25,IF(F78="Scenario3PBT11",'Major retrofit'!$AK$25,"")))&amp;IF(F78="Scenario1PBT12",'Major retrofit'!$AL$25,IF(F78="Scenario2PBT12",'Major retrofit'!$AM$25,IF(F78="Scenario3PBT12",'Major retrofit'!$AN$25,"")))&amp;IF(F78="Scenario1PBT13",'Major retrofit'!$AO$25,IF(F78="Scenario2PBT13",'Major retrofit'!$AP$25,IF(F78="Scenario3PBT13",'Major retrofit'!$AQ$25,"")))&amp;IF(F78="Scenario1PBT14",'Major retrofit'!$AR$25,IF(F78="Scenario2PBT14",'Major retrofit'!$AS$25,IF(F78="Scenario3PBT14",'Major retrofit'!$AT$25,"")))&amp;IF(F78="Scenario1PBT15",'Major retrofit'!$AU$25,IF(F78="Scenario2PBT15",'Major retrofit'!$AV$25,IF(F78="Scenario3PBT15",'Major retrofit'!$AW$25,"")))</f>
        <v/>
      </c>
      <c r="R78" s="117">
        <f t="shared" si="50"/>
        <v>0</v>
      </c>
      <c r="S78" s="117" t="str">
        <f>IF(F78="Scenario1PBT1",'Major retrofit'!$E$27,IF(F78="Scenario2PBT1",'Major retrofit'!$F$27,IF(F78="Scenario3PBT1",'Major retrofit'!$G$27,"")))&amp;IF(F78="Scenario1PBT2",'Major retrofit'!$H$27,IF(F78="Scenario2PBT2",'Major retrofit'!$I$27,IF(F78="Scenario3PBT2",'Major retrofit'!$J$27,"")))&amp;IF(F78="Scenario1PBT3",'Major retrofit'!$K$27,IF(F78="Scenario2PBT3",'Major retrofit'!$L$27,IF(F78="Scenario3PBT3",'Major retrofit'!$M$27,"")))&amp;IF(F78="Scenario1PBT4",'Major retrofit'!$N$27,IF(F78="Scenario2PBT4",'Major retrofit'!$O$27,IF(F78="Scenario3PBT4",'Major retrofit'!$P$27,"")))&amp;IF(F78="Scenario1PBT5",'Major retrofit'!$Q$27,IF(F78="Scenario2PBT5",'Major retrofit'!$R$27,IF(F78="Scenario3PBT5",'Major retrofit'!$S$27,"")))&amp;IF(F78="Scenario1PBT6",'Major retrofit'!$T$27,IF(F78="Scenario2PBT6",'Major retrofit'!$U$27,IF(F78="Scenario3PBT6",'Major retrofit'!$V$27,"")))&amp;IF(F78="Scenario1PBT7",'Major retrofit'!$W$27,IF(F78="Scenario2PBT7",'Major retrofit'!$X$27,IF(F78="Scenario3PBT7",'Major retrofit'!$Y$27,"")))&amp;IF(F78="Scenario1PBT8",'Major retrofit'!$Z$27,IF(F78="Scenario2PBT8",'Major retrofit'!$AA$27,IF(F78="Scenario3PBT8",'Major retrofit'!$AB$27,"")))&amp;IF(F78="Scenario1PBT9",'Major retrofit'!$AC$27,IF(F78="Scenario2PBT9",'Major retrofit'!$AD$27,IF(F78="Scenario3PBT9",'Major retrofit'!$AE$27,"")))&amp;IF(F78="Scenario1PBT10",'Major retrofit'!$AF$27,IF(F78="Scenario2PBT10",'Major retrofit'!$AG$27,IF(F78="Scenario3PBT10",'Major retrofit'!$AH$27,"")))&amp;IF(F78="Scenario1PBT11",'Major retrofit'!$AI$27,IF(F78="Scenario2PBT11",'Major retrofit'!$AJ$27,IF(F78="Scenario3PBT11",'Major retrofit'!$AK$27,"")))&amp;IF(F78="Scenario1PBT12",'Major retrofit'!$AL$27,IF(F78="Scenario2PBT12",'Major retrofit'!$AM$27,IF(F78="Scenario3PBT12",'Major retrofit'!$AN$27,"")))&amp;IF(F78="Scenario1PBT13",'Major retrofit'!$AO$27,IF(F78="Scenario2PBT13",'Major retrofit'!$AP$27,IF(F78="Scenario3PBT13",'Major retrofit'!$AQ$27,"")))&amp;IF(F78="Scenario1PBT14",'Major retrofit'!$AR$27,IF(F78="Scenario2PBT14",'Major retrofit'!$AS$27,IF(F78="Scenario3PBT14",'Major retrofit'!$AT$27,"")))&amp;IF(F78="Scenario1PBT15",'Major retrofit'!$AU$27,IF(F78="Scenario2PBT15",'Major retrofit'!$AV$27,IF(F78="Scenario3PBT15",'Major retrofit'!$AW$27,"")))</f>
        <v/>
      </c>
      <c r="T78" s="207">
        <f t="shared" si="51"/>
        <v>0</v>
      </c>
      <c r="U78" s="206" t="str">
        <f>IF(F78="Scenario1PBT1",'Major retrofit'!$E$38,IF(F78="Scenario2PBT1",'Major retrofit'!$F$38,IF(F78="Scenario3PBT1",'Major retrofit'!$G$38,"")))&amp;IF(F78="Scenario1PBT2",'Major retrofit'!$H$38,IF(F78="Scenario2PBT2",'Major retrofit'!$I$38,IF(F78="Scenario3PBT2",'Major retrofit'!$J$38,"")))&amp;IF(F78="Scenario1PBT3",'Major retrofit'!$K$38,IF(F78="Scenario2PBT3",'Major retrofit'!$L$38,IF(F78="Scenario3PBT3",'Major retrofit'!$M$38,"")))&amp;IF(F78="Scenario1PBT4",'Major retrofit'!$N$38,IF(F78="Scenario2PBT4",'Major retrofit'!$O$38,IF(F78="Scenario3PBT4",'Major retrofit'!$P$38,"")))&amp;IF(F78="Scenario1PBT5",'Major retrofit'!$Q$38,IF(F78="Scenario2PBT5",'Major retrofit'!$R$38,IF(F78="Scenario3PBT5",'Major retrofit'!$S$38,"")))&amp;IF(F78="Scenario1PBT6",'Major retrofit'!$T$38,IF(F78="Scenario2PBT6",'Major retrofit'!$U$38,IF(F78="Scenario3PBT6",'Major retrofit'!$V$38,"")))&amp;IF(F78="Scenario1PBT7",'Major retrofit'!$W$38,IF(F78="Scenario2PBT7",'Major retrofit'!$X$38,IF(F78="Scenario3PBT7",'Major retrofit'!$Y$38,"")))&amp;IF(F78="Scenario1PBT8",'Major retrofit'!$Z$38,IF(F78="Scenario2PBT8",'Major retrofit'!$AA$38,IF(F78="Scenario3PBT8",'Major retrofit'!$AB$38,"")))&amp;IF(F78="Scenario1PBT9",'Major retrofit'!$AC$38,IF(F78="Scenario2PBT9",'Major retrofit'!$AD$38,IF(F78="Scenario3PBT9",'Major retrofit'!$AE$38,"")))&amp;IF(F78="Scenario1PBT10",'Major retrofit'!$AF$38,IF(F78="Scenario2PBT10",'Major retrofit'!$AG$38,IF(F78="Scenario3PBT10",'Major retrofit'!$AH$38,"")))&amp;IF(F78="Scenario1PBT11",'Major retrofit'!$AI$38,IF(F78="Scenario2PBT11",'Major retrofit'!$AJ$38,IF(F78="Scenario3PBT11",'Major retrofit'!$AK$38,"")))&amp;IF(F78="Scenario1PBT12",'Major retrofit'!$AL$38,IF(F78="Scenario2PBT12",'Major retrofit'!$AM$38,IF(F78="Scenario3PBT12",'Major retrofit'!$AN$38,"")))&amp;IF(F78="Scenario1PBT13",'Major retrofit'!$AO$38,IF(F78="Scenario2PBT13",'Major retrofit'!$AP$38,IF(F78="Scenario3PBT13",'Major retrofit'!$AQ$38,"")))&amp;IF(F78="Scenario1PBT14",'Major retrofit'!$AR$38,IF(F78="Scenario2PBT14",'Major retrofit'!$AS$38,IF(F78="Scenario3PBT14",'Major retrofit'!$AT$38,"")))&amp;IF(F78="Scenario1PBT15",'Major retrofit'!$AU$38,IF(F78="Scenario2PBT15",'Major retrofit'!$AV$38,IF(F78="Scenario3PBT15",'Major retrofit'!$AW$38,"")))</f>
        <v/>
      </c>
      <c r="V78" s="117">
        <f t="shared" si="52"/>
        <v>0</v>
      </c>
      <c r="W78" s="117" t="str">
        <f>IF(F78="Scenario1PBT1",'Major retrofit'!$E$40,IF(F78="Scenario2PBT1",'Major retrofit'!$F$40,IF(F78="Scenario3PBT1",'Major retrofit'!$G$40,"")))&amp;IF(F78="Scenario1PBT2",'Major retrofit'!$H$40,IF(F78="Scenario2PBT2",'Major retrofit'!$I$40,IF(F78="Scenario3PBT2",'Major retrofit'!$J$40,"")))&amp;IF(F78="Scenario1PBT3",'Major retrofit'!$K$40,IF(F78="Scenario2PBT3",'Major retrofit'!$L$40,IF(F78="Scenario3PBT3",'Major retrofit'!$M$40,"")))&amp;IF(F78="Scenario1PBT4",'Major retrofit'!$N$40,IF(F78="Scenario2PBT4",'Major retrofit'!$O$40,IF(F78="Scenario3PBT4",'Major retrofit'!$P$40,"")))&amp;IF(F78="Scenario1PBT5",'Major retrofit'!$Q$40,IF(F78="Scenario2PBT5",'Major retrofit'!$R$40,IF(F78="Scenario3PBT5",'Major retrofit'!$S$40,"")))&amp;IF(F78="Scenario1PBT6",'Major retrofit'!$T$40,IF(F78="Scenario2PBT6",'Major retrofit'!$U$40,IF(F78="Scenario3PBT6",'Major retrofit'!$V$40,"")))&amp;IF(F78="Scenario1PBT7",'Major retrofit'!$W$40,IF(F78="Scenario2PBT7",'Major retrofit'!$X$40,IF(F78="Scenario3PBT7",'Major retrofit'!$Y$40,"")))&amp;IF(F78="Scenario1PBT8",'Major retrofit'!$Z$40,IF(F78="Scenario2PBT8",'Major retrofit'!$AA$40,IF(F78="Scenario3PBT8",'Major retrofit'!$AB$40,"")))&amp;IF(F78="Scenario1PBT9",'Major retrofit'!$AC$40,IF(F78="Scenario2PBT9",'Major retrofit'!$AD$40,IF(F78="Scenario3PBT9",'Major retrofit'!$AE$40,"")))&amp;IF(F78="Scenario1PBT10",'Major retrofit'!$AF$40,IF(F78="Scenario2PBT10",'Major retrofit'!$AG$40,IF(F78="Scenario3PBT10",'Major retrofit'!$AH$40,"")))&amp;IF(F78="Scenario1PBT11",'Major retrofit'!$AI$40,IF(F78="Scenario2PBT11",'Major retrofit'!$AJ$40,IF(F78="Scenario3PBT11",'Major retrofit'!$AK$40,"")))&amp;IF(F78="Scenario1PBT12",'Major retrofit'!$AL$40,IF(F78="Scenario2PBT12",'Major retrofit'!$AM$40,IF(F78="Scenario3PBT12",'Major retrofit'!$AN$40,"")))&amp;IF(F78="Scenario1PBT13",'Major retrofit'!$AO$40,IF(F78="Scenario2PBT13",'Major retrofit'!$AP$40,IF(F78="Scenario3PBT13",'Major retrofit'!$AQ$40,"")))&amp;IF(F78="Scenario1PBT14",'Major retrofit'!$AR$40,IF(F78="Scenario2PBT14",'Major retrofit'!$AS$40,IF(F78="Scenario3PBT14",'Major retrofit'!$AT$40,"")))&amp;IF(F78="Scenario1PBT15",'Major retrofit'!$AU$40,IF(F78="Scenario2PBT15",'Major retrofit'!$AV$40,IF(F78="Scenario3PBT15",'Major retrofit'!$AW$40,"")))</f>
        <v/>
      </c>
      <c r="X78" s="117">
        <f t="shared" si="53"/>
        <v>0</v>
      </c>
      <c r="Y78" s="117" t="str">
        <f>IF(F78="Scenario1PBT1",'Major retrofit'!$E$42,IF(F78="Scenario2PBT1",'Major retrofit'!$F$42,IF(F78="Scenario3PBT1",'Major retrofit'!$G$42,"")))&amp;IF(F78="Scenario1PBT2",'Major retrofit'!$H$42,IF(F78="Scenario2PBT2",'Major retrofit'!$I$42,IF(F78="Scenario3PBT2",'Major retrofit'!$J$42,"")))&amp;IF(F78="Scenario1PBT3",'Major retrofit'!$K$42,IF(F78="Scenario2PBT3",'Major retrofit'!$L$42,IF(F78="Scenario3PBT3",'Major retrofit'!$M$42,"")))&amp;IF(F78="Scenario1PBT4",'Major retrofit'!$N$42,IF(F78="Scenario2PBT4",'Major retrofit'!$O$42,IF(F78="Scenario3PBT4",'Major retrofit'!$P$42,"")))&amp;IF(F78="Scenario1PBT5",'Major retrofit'!$Q$42,IF(F78="Scenario2PBT5",'Major retrofit'!$R$42,IF(F78="Scenario3PBT5",'Major retrofit'!$S$42,"")))&amp;IF(F78="Scenario1PBT6",'Major retrofit'!$T$42,IF(F78="Scenario2PBT6",'Major retrofit'!$U$42,IF(F78="Scenario3PBT6",'Major retrofit'!$V$42,"")))&amp;IF(F78="Scenario1PBT7",'Major retrofit'!$W$42,IF(F78="Scenario2PBT7",'Major retrofit'!$X$42,IF(F78="Scenario3PBT7",'Major retrofit'!$Y$42,"")))&amp;IF(F78="Scenario1PBT8",'Major retrofit'!$Z$42,IF(F78="Scenario2PBT8",'Major retrofit'!$AA$42,IF(F78="Scenario3PBT8",'Major retrofit'!$AB$42,"")))&amp;IF(F78="Scenario1PBT9",'Major retrofit'!$AC$42,IF(F78="Scenario2PBT9",'Major retrofit'!$AD$42,IF(F78="Scenario3PBT9",'Major retrofit'!$AE$42,"")))&amp;IF(F78="Scenario1PBT10",'Major retrofit'!$AF$42,IF(F78="Scenario2PBT10",'Major retrofit'!$AG$42,IF(F78="Scenario3PBT10",'Major retrofit'!$AH$42,"")))&amp;IF(F78="Scenario1PBT11",'Major retrofit'!$AI$42,IF(F78="Scenario2PBT11",'Major retrofit'!$AJ$42,IF(F78="Scenario3PBT11",'Major retrofit'!$AK$42,"")))&amp;IF(F78="Scenario1PBT12",'Major retrofit'!$AL$42,IF(F78="Scenario2PBT12",'Major retrofit'!$AM$42,IF(F78="Scenario3PBT12",'Major retrofit'!$AN$42,"")))&amp;IF(F78="Scenario1PBT13",'Major retrofit'!$AO$42,IF(F78="Scenario2PBT13",'Major retrofit'!$AP$42,IF(F78="Scenario3PBT13",'Major retrofit'!$AQ$42,"")))&amp;IF(F78="Scenario1PBT14",'Major retrofit'!$AR$42,IF(F78="Scenario2PBT14",'Major retrofit'!$AS$42,IF(F78="Scenario3PBT14",'Major retrofit'!$AT$42,"")))&amp;IF(F78="Scenario1PBT15",'Major retrofit'!$AU$42,IF(F78="Scenario2PBT15",'Major retrofit'!$AV$42,IF(F78="Scenario3PBT15",'Major retrofit'!$AW$42,"")))</f>
        <v/>
      </c>
      <c r="Z78" s="117">
        <f t="shared" si="54"/>
        <v>0</v>
      </c>
      <c r="AA78" s="178" t="str">
        <f>IF(F78="Scenario1PBT1",'Major retrofit'!$E$101,IF(F78="Scenario2PBT1",'Major retrofit'!$F$101,IF(F78="Scenario3PBT1",'Major retrofit'!$G$101,"")))&amp;IF(F78="Scenario1PBT2",'Major retrofit'!$H$101,IF(F78="Scenario2PBT2",'Major retrofit'!$I$101,IF(F78="Scenario3PBT2",'Major retrofit'!$J$101,"")))&amp;IF(F78="Scenario1PBT3",'Major retrofit'!$K$101,IF(F78="Scenario2PBT3",'Major retrofit'!$L$101,IF(F78="Scenario3PBT3",'Major retrofit'!$M$101,"")))&amp;IF(F78="Scenario1PBT4",'Major retrofit'!$N$101,IF(F78="Scenario2PBT4",'Major retrofit'!$O$101,IF(F78="Scenario3PBT4",'Major retrofit'!$P$101,"")))&amp;IF(F78="Scenario1PBT5",'Major retrofit'!$Q$101,IF(F78="Scenario2PBT5",'Major retrofit'!$R$101,IF(F78="Scenario3PBT5",'Major retrofit'!$S$101,"")))&amp;IF(F78="Scenario1PBT6",'Major retrofit'!$T$101,IF(F78="Scenario2PBT6",'Major retrofit'!$U$101,IF(F78="Scenario3PBT6",'Major retrofit'!$V$101,"")))&amp;IF(F78="Scenario1PBT7",'Major retrofit'!$W$101,IF(F78="Scenario2PBT7",'Major retrofit'!$X$101,IF(F78="Scenario3PBT7",'Major retrofit'!$Y$101,"")))&amp;IF(F78="Scenario1PBT8",'Major retrofit'!$Z$101,IF(F78="Scenario2PBT8",'Major retrofit'!$AA$101,IF(F78="Scenario3PBT8",'Major retrofit'!$AB$101,"")))&amp;IF(F78="Scenario1PBT9",'Major retrofit'!$AC$101,IF(F78="Scenario2PBT9",'Major retrofit'!$AD$101,IF(F78="Scenario3PBT9",'Major retrofit'!$AE$101,"")))&amp;IF(F78="Scenario1PBT10",'Major retrofit'!$AF$101,IF(F78="Scenario2PBT10",'Major retrofit'!$AG$101,IF(F78="Scenario3PBT10",'Major retrofit'!$AH$101,"")))&amp;IF(F78="Scenario1PBT11",'Major retrofit'!$AI$101,IF(F78="Scenario2PBT11",'Major retrofit'!$AJ$101,IF(F78="Scenario3PBT11",'Major retrofit'!$AK$101,"")))&amp;IF(F78="Scenario1PBT12",'Major retrofit'!$AL$101,IF(F78="Scenario2PBT12",'Major retrofit'!$AM$101,IF(F78="Scenario3PBT12",'Major retrofit'!$AN$101,"")))&amp;IF(F78="Scenario1PBT13",'Major retrofit'!$AO$101,IF(F78="Scenario2PBT13",'Major retrofit'!$AP$101,IF(F78="Scenario3PBT13",'Major retrofit'!$AQ$101,"")))&amp;IF(F78="Scenario1PBT14",'Major retrofit'!$AR$101,IF(F78="Scenario2PBT14",'Major retrofit'!$AS$101,IF(F78="Scenario3PBT14",'Major retrofit'!$AT$101,"")))&amp;IF(F78="Scenario1PBT15",'Major retrofit'!$AU$101,IF(F78="Scenario2PBT15",'Major retrofit'!$AV$101,IF(F78="Scenario3PBT15",'Major retrofit'!$AW$101,"")))</f>
        <v/>
      </c>
      <c r="AB78" s="179">
        <f t="shared" si="55"/>
        <v>0</v>
      </c>
      <c r="AC78" s="208">
        <f>IFERROR('Projection_Base-case'!G78-G78,0)</f>
        <v>0</v>
      </c>
      <c r="AD78" s="117">
        <f t="shared" si="34"/>
        <v>0</v>
      </c>
      <c r="AE78" s="117">
        <f>IFERROR(100*AC78/'Projection_Base-case'!G78,0)</f>
        <v>0</v>
      </c>
      <c r="AF78" s="117">
        <f>IFERROR('Projection_Base-case'!I78-I78,0)</f>
        <v>0</v>
      </c>
      <c r="AG78" s="117">
        <f t="shared" si="35"/>
        <v>0</v>
      </c>
      <c r="AH78" s="117">
        <f>IFERROR(100*AF78/'Projection_Base-case'!I78,0)</f>
        <v>0</v>
      </c>
      <c r="AI78" s="117">
        <f>IFERROR('Projection_Base-case'!K78-K78,0)</f>
        <v>0</v>
      </c>
      <c r="AJ78" s="117">
        <f t="shared" si="36"/>
        <v>0</v>
      </c>
      <c r="AK78" s="117">
        <f>IFERROR(100*AI78/'Projection_Base-case'!K78,0)</f>
        <v>0</v>
      </c>
      <c r="AL78" s="117">
        <f>IFERROR(M78-'Projection_Base-case'!M78,0)</f>
        <v>0</v>
      </c>
      <c r="AM78" s="117">
        <f t="shared" si="37"/>
        <v>0</v>
      </c>
      <c r="AN78" s="179">
        <f>IFERROR(IF('Projection_Base-case'!N78&gt;0,100*AM78/'Projection_Base-case'!N78,100*AM78/N78),0)</f>
        <v>0</v>
      </c>
      <c r="AO78" s="206">
        <f>IFERROR('Projection_Base-case'!O78-O78,0)</f>
        <v>0</v>
      </c>
      <c r="AP78" s="117">
        <f t="shared" si="38"/>
        <v>0</v>
      </c>
      <c r="AQ78" s="117">
        <f>IFERROR(100*AO78/'Projection_Base-case'!O78,0)</f>
        <v>0</v>
      </c>
      <c r="AR78" s="117">
        <f>IFERROR('Projection_Base-case'!Q78-Q78,0)</f>
        <v>0</v>
      </c>
      <c r="AS78" s="117">
        <f t="shared" si="39"/>
        <v>0</v>
      </c>
      <c r="AT78" s="117">
        <f>IFERROR(100*AR78/'Projection_Base-case'!Q78,0)</f>
        <v>0</v>
      </c>
      <c r="AU78" s="117">
        <f>IFERROR('Projection_Base-case'!S78-S78,0)</f>
        <v>0</v>
      </c>
      <c r="AV78" s="117">
        <f t="shared" si="40"/>
        <v>0</v>
      </c>
      <c r="AW78" s="118">
        <f>IFERROR(100*AU78/'Projection_Base-case'!S78,0)</f>
        <v>0</v>
      </c>
      <c r="AX78" s="206">
        <f>IFERROR('Projection_Base-case'!U78-U78,0)</f>
        <v>0</v>
      </c>
      <c r="AY78" s="117">
        <f t="shared" si="41"/>
        <v>0</v>
      </c>
      <c r="AZ78" s="117">
        <f>IFERROR(100*AX78/'Projection_Base-case'!U78,0)</f>
        <v>0</v>
      </c>
      <c r="BA78" s="117">
        <f>IFERROR('Projection_Base-case'!W78-W78,0)</f>
        <v>0</v>
      </c>
      <c r="BB78" s="117">
        <f t="shared" si="42"/>
        <v>0</v>
      </c>
      <c r="BC78" s="117">
        <f>IFERROR(100*BA78/'Projection_Base-case'!W78,0)</f>
        <v>0</v>
      </c>
      <c r="BD78" s="117">
        <f>IFERROR('Projection_Base-case'!Y78-Y78,0)</f>
        <v>0</v>
      </c>
      <c r="BE78" s="117">
        <f t="shared" si="43"/>
        <v>0</v>
      </c>
      <c r="BF78" s="117">
        <f>IFERROR(100*BD78/'Projection_Base-case'!Y78,0)</f>
        <v>0</v>
      </c>
      <c r="BG78" s="178">
        <f t="shared" si="56"/>
        <v>0</v>
      </c>
      <c r="BH78" s="179">
        <f t="shared" si="57"/>
        <v>0</v>
      </c>
    </row>
    <row r="79" spans="1:60" ht="15" thickBot="1">
      <c r="A79" s="205">
        <v>74</v>
      </c>
      <c r="B79" s="119">
        <f>IF('Projection_Base-case'!B79&lt;&gt;"",'Projection_Base-case'!B79,0)</f>
        <v>0</v>
      </c>
      <c r="C79" s="119">
        <f>IF('Projection_Base-case'!C79&lt;&gt;"",'Projection_Base-case'!C79,0)</f>
        <v>0</v>
      </c>
      <c r="D79" s="119">
        <f>IF('Projection_Base-case'!D79&lt;&gt;"",'Projection_Base-case'!D79,0)</f>
        <v>0</v>
      </c>
      <c r="E79" s="263" t="str">
        <f>IF(AND('Résultats major'!$AC$3="OUI",'Résultats major'!E78&lt;&gt;""),'Résultats major'!E78,IF(OR(D79="PBT1",D79="PBT2",D79="PBT3",D79="PBT4",D79="PBT5",D79="PBT6",D79="PBT7",D79="PBT8",D79="PBT10"),"Scenario1",IF(D79="PBT9","Scenario2","")))</f>
        <v/>
      </c>
      <c r="F79" s="202" t="str">
        <f t="shared" si="44"/>
        <v>0</v>
      </c>
      <c r="G79" s="177" t="str">
        <f>IF(F79="Scenario1PBT1",'Major retrofit'!$E$6,IF(F79="Scenario2PBT1",'Major retrofit'!$F$6,IF(F79="Scenario3PBT1",'Major retrofit'!$G$6,"")))&amp;IF(F79="Scenario1PBT2",'Major retrofit'!$H$6,IF(F79="Scenario2PBT2",'Major retrofit'!$I$6,IF(F79="Scenario3PBT2",'Major retrofit'!$J$6,"")))&amp;IF(F79="Scenario1PBT3",'Major retrofit'!$K$6,IF(F79="Scenario2PBT3",'Major retrofit'!$L$6,IF(F79="Scenario3PBT3",'Major retrofit'!$M$6,"")))&amp;IF(F79="Scenario1PBT4",'Major retrofit'!$N$6,IF(F79="Scenario2PBT4",'Major retrofit'!$O$6,IF(F79="Scenario3PBT4",'Major retrofit'!$P$6,"")))&amp;IF(F79="Scenario1PBT5",'Major retrofit'!$Q$6,IF(F79="Scenario2PBT5",'Major retrofit'!$R$6,IF(F79="Scenario3PBT5",'Major retrofit'!$S$6,"")))&amp;IF(F79="Scenario1PBT6",'Major retrofit'!$T$6,IF(F79="Scenario2PBT6",'Major retrofit'!$U$6,IF(F79="Scenario3PBT6",'Major retrofit'!$V$6,"")))&amp;IF(F79="Scenario1PBT7",'Major retrofit'!$W$6,IF(F79="Scenario2PBT7",'Major retrofit'!$X$6,IF(F79="Scenario3PBT7",'Major retrofit'!$Y$6,"")))&amp;IF(F79="Scenario1PBT8",'Major retrofit'!$Z$6,IF(F79="Scenario2PBT8",'Major retrofit'!$AA$6,IF(F79="Scenario3PBT8",'Major retrofit'!$AB$6,"")))&amp;IF(F79="Scenario1PBT9",'Major retrofit'!$AC$6,IF(F79="Scenario2PBT9",'Major retrofit'!$AD$6,IF(F79="Scenario3PBT9",'Major retrofit'!$AE$6,"")))&amp;IF(F79="Scenario1PBT10",'Major retrofit'!$AF$6,IF(F79="Scenario2PBT10",'Major retrofit'!$AG$6,IF(F79="Scenario3PBT10",'Major retrofit'!$AH$6,"")))&amp;IF(F79="Scenario1PBT11",'Major retrofit'!$AI$6,IF(F79="Scenario2PBT11",'Major retrofit'!$AJ$6,IF(F79="Scenario3PBT11",'Major retrofit'!$AK$6,"")))&amp;IF(F79="Scenario1PBT12",'Major retrofit'!$AL$6,IF(F79="Scenario2PBT12",'Major retrofit'!$AM$6,IF(F79="Scenario3PBT12",'Major retrofit'!$AN$6,"")))&amp;IF(F79="Scenario1PBT13",'Major retrofit'!$AO$6,IF(F79="Scenario2PBT13",'Major retrofit'!$AP$6,IF(F79="Scenario3PBT13",'Major retrofit'!$AQ$6,"")))&amp;IF(F79="Scenario1PBT14",'Major retrofit'!$AR$6,IF(F79="Scenario2PBT14",'Major retrofit'!$AS$6,IF(F79="Scenario3PBT14",'Major retrofit'!$AT$6,"")))&amp;IF(F79="Scenario1PBT15",'Major retrofit'!$AU$6,IF(F79="Scenario2PBT15",'Major retrofit'!$AV$6,IF(F79="Scenario3PBT15",'Major retrofit'!$AW$6,"")))</f>
        <v/>
      </c>
      <c r="H79" s="117">
        <f t="shared" si="45"/>
        <v>0</v>
      </c>
      <c r="I79" s="178" t="str">
        <f>IF(F79="Scenario1PBT1",'Major retrofit'!$E$16,IF(F79="Scenario2PBT1",'Major retrofit'!$F$16,IF(F79="Scenario3PBT1",'Major retrofit'!$G$16,"")))&amp;IF(F79="Scenario1PBT2",'Major retrofit'!$H$16,IF(F79="Scenario2PBT2",'Major retrofit'!$I$16,IF(F79="Scenario3PBT2",'Major retrofit'!$J$16,"")))&amp;IF(F79="Scenario1PBT3",'Major retrofit'!$K$16,IF(F79="Scenario2PBT3",'Major retrofit'!$L$16,IF(F79="Scenario3PBT3",'Major retrofit'!$M$16,"")))&amp;IF(F79="Scenario1PBT4",'Major retrofit'!$N$16,IF(F79="Scenario2PBT4",'Major retrofit'!$O$16,IF(F79="Scenario3PBT4",'Major retrofit'!$P$16,"")))&amp;IF(F79="Scenario1PBT5",'Major retrofit'!$Q$16,IF(F79="Scenario2PBT5",'Major retrofit'!$R$16,IF(F79="Scenario3PBT5",'Major retrofit'!$S$16,"")))&amp;IF(F79="Scenario1PBT6",'Major retrofit'!$T$16,IF(F79="Scenario2PBT6",'Major retrofit'!$U$16,IF(F79="Scenario3PBT6",'Major retrofit'!$V$16,"")))&amp;IF(F79="Scenario1PBT7",'Major retrofit'!$W$16,IF(F79="Scenario2PBT7",'Major retrofit'!$X$16,IF(F79="Scenario3PBT7",'Major retrofit'!$Y$16,"")))&amp;IF(F79="Scenario1PBT8",'Major retrofit'!$Z$16,IF(F79="Scenario2PBT8",'Major retrofit'!$AA$16,IF(F79="Scenario3PBT8",'Major retrofit'!$AB$16,"")))&amp;IF(F79="Scenario1PBT9",'Major retrofit'!$AC$16,IF(F79="Scenario2PBT9",'Major retrofit'!$AD$16,IF(F79="Scenario3PBT9",'Major retrofit'!$AE$16,"")))&amp;IF(F79="Scenario1PBT10",'Major retrofit'!$AF$16,IF(F79="Scenario2PBT10",'Major retrofit'!$AG$16,IF(F79="Scenario3PBT10",'Major retrofit'!$AH$16,"")))&amp;IF(F79="Scenario1PBT11",'Major retrofit'!$AI$16,IF(F79="Scenario2PBT11",'Major retrofit'!$AJ$16,IF(F79="Scenario3PBT11",'Major retrofit'!$AK$16,"")))&amp;IF(F79="Scenario1PBT12",'Major retrofit'!$AL$16,IF(F79="Scenario2PBT12",'Major retrofit'!$AM$16,IF(F79="Scenario3PBT12",'Major retrofit'!$AN$16,"")))&amp;IF(F79="Scenario1PBT13",'Major retrofit'!$AO$16,IF(F79="Scenario2PBT13",'Major retrofit'!$AP$16,IF(F79="Scenario3PBT13",'Major retrofit'!$AQ$16,"")))&amp;IF(F79="Scenario1PBT14",'Major retrofit'!$AR$16,IF(F79="Scenario2PBT14",'Major retrofit'!$AS$16,IF(F79="Scenario3PBT14",'Major retrofit'!$AT$16,"")))&amp;IF(F79="Scenario1PBT15",'Major retrofit'!$AU$16,IF(F79="Scenario2PBT15",'Major retrofit'!$AV$16,IF(F79="Scenario3PBT15",'Major retrofit'!$AW$16,"")))</f>
        <v/>
      </c>
      <c r="J79" s="117">
        <f t="shared" si="46"/>
        <v>0</v>
      </c>
      <c r="K79" s="117" t="str">
        <f>IF(F79="Scenario1PBT1",'Major retrofit'!$E$18,IF(F79="Scenario2PBT1",'Major retrofit'!$F$18,IF(F79="Scenario3PBT1",'Major retrofit'!$G$18,"")))&amp;IF(F79="Scenario1PBT2",'Major retrofit'!$H$18,IF(F79="Scenario2PBT2",'Major retrofit'!$I$18,IF(F79="Scenario3PBT2",'Major retrofit'!$J$18,"")))&amp;IF(F79="Scenario1PBT3",'Major retrofit'!$K$18,IF(F79="Scenario2PBT3",'Major retrofit'!$L$18,IF(F79="Scenario3PBT3",'Major retrofit'!$M$18,"")))&amp;IF(F79="Scenario1PBT4",'Major retrofit'!$N$18,IF(F79="Scenario2PBT4",'Major retrofit'!$O$18,IF(F79="Scenario3PBT4",'Major retrofit'!$P$18,"")))&amp;IF(F79="Scenario1PBT5",'Major retrofit'!$Q$18,IF(F79="Scenario2PBT5",'Major retrofit'!$R$18,IF(F79="Scenario3PBT5",'Major retrofit'!$S$18,"")))&amp;IF(F79="Scenario1PBT6",'Major retrofit'!$T$18,IF(F79="Scenario2PBT6",'Major retrofit'!$U$18,IF(F79="Scenario3PBT6",'Major retrofit'!$V$18,"")))&amp;IF(F79="Scenario1PBT7",'Major retrofit'!$W$18,IF(F79="Scenario2PBT7",'Major retrofit'!$X$18,IF(F79="Scenario3PBT7",'Major retrofit'!$Y$18,"")))&amp;IF(F79="Scenario1PBT8",'Major retrofit'!$Z$18,IF(F79="Scenario2PBT8",'Major retrofit'!$AA$18,IF(F79="Scenario3PBT8",'Major retrofit'!$AB$18,"")))&amp;IF(F79="Scenario1PBT9",'Major retrofit'!$AC$18,IF(F79="Scenario2PBT9",'Major retrofit'!$AD$18,IF(F79="Scenario3PBT9",'Major retrofit'!$AE$18,"")))&amp;IF(F79="Scenario1PBT10",'Major retrofit'!$AF$18,IF(F79="Scenario2PBT10",'Major retrofit'!$AG$18,IF(F79="Scenario3PBT10",'Major retrofit'!$AH$18,"")))&amp;IF(F79="Scenario1PBT11",'Major retrofit'!$AI$18,IF(F79="Scenario2PBT11",'Major retrofit'!$AJ$18,IF(F79="Scenario3PBT11",'Major retrofit'!$AK$18,"")))&amp;IF(F79="Scenario1PBT12",'Major retrofit'!$AL$18,IF(F79="Scenario2PBT12",'Major retrofit'!$AM$18,IF(F79="Scenario3PBT12",'Major retrofit'!$AN$18,"")))&amp;IF(F79="Scenario1PBT13",'Major retrofit'!$AO$18,IF(F79="Scenario2PBT13",'Major retrofit'!$AP$18,IF(F79="Scenario3PBT13",'Major retrofit'!$AQ$18,"")))&amp;IF(F79="Scenario1PBT14",'Major retrofit'!$AR$18,IF(F79="Scenario2PBT14",'Major retrofit'!$AS$18,IF(F79="Scenario3PBT14",'Major retrofit'!$AT$18,"")))&amp;IF(F79="Scenario1PBT15",'Major retrofit'!$AU$18,IF(F79="Scenario2PBT15",'Major retrofit'!$AV$18,IF(F79="Scenario3PBT15",'Major retrofit'!$AW$18,"")))</f>
        <v/>
      </c>
      <c r="L79" s="117">
        <f t="shared" si="47"/>
        <v>0</v>
      </c>
      <c r="M79" s="117" t="str">
        <f>IF(F79="Scenario1PBT1",'Major retrofit'!$E$20,IF(F79="Scenario2PBT1",'Major retrofit'!$F$20,IF(F79="Scenario3PBT1",'Major retrofit'!$G$20,"")))&amp;IF(F79="Scenario1PBT2",'Major retrofit'!$H$20,IF(F79="Scenario2PBT2",'Major retrofit'!$I$20,IF(F79="Scenario3PBT2",'Major retrofit'!$J$20,"")))&amp;IF(F79="Scenario1PBT3",'Major retrofit'!$K$20,IF(F79="Scenario2PBT3",'Major retrofit'!$L$20,IF(F79="Scenario3PBT3",'Major retrofit'!$M$20,"")))&amp;IF(F79="Scenario1PBT4",'Major retrofit'!$N$20,IF(F79="Scenario2PBT4",'Major retrofit'!$O$20,IF(F79="Scenario3PBT4",'Major retrofit'!$P$20,"")))&amp;IF(F79="Scenario1PBT5",'Major retrofit'!$Q$20,IF(F79="Scenario2PBT5",'Major retrofit'!$R$20,IF(F79="Scenario3PBT5",'Major retrofit'!$S$20,"")))&amp;IF(F79="Scenario1PBT6",'Major retrofit'!$T$20,IF(F79="Scenario2PBT6",'Major retrofit'!$U$20,IF(F79="Scenario3PBT6",'Major retrofit'!$V$20,"")))&amp;IF(F79="Scenario1PBT7",'Major retrofit'!$W$20,IF(F79="Scenario2PBT7",'Major retrofit'!$X$20,IF(F79="Scenario3PBT7",'Major retrofit'!$Y$20,"")))&amp;IF(F79="Scenario1PBT8",'Major retrofit'!$Z$20,IF(F79="Scenario2PBT8",'Major retrofit'!$AA$20,IF(F79="Scenario3PBT8",'Major retrofit'!$AB$20,"")))&amp;IF(F79="Scenario1PBT9",'Major retrofit'!$AC$20,IF(F79="Scenario2PBT9",'Major retrofit'!$AD$20,IF(F79="Scenario3PBT9",'Major retrofit'!$AE$20,"")))&amp;IF(F79="Scenario1PBT10",'Major retrofit'!$AF$20,IF(F79="Scenario2PBT10",'Major retrofit'!$AG$20,IF(F79="Scenario3PBT10",'Major retrofit'!$AH$20,"")))&amp;IF(F79="Scenario1PBT11",'Major retrofit'!$AI$20,IF(F79="Scenario2PBT11",'Major retrofit'!$AJ$20,IF(F79="Scenario3PBT11",'Major retrofit'!$AK$20,"")))&amp;IF(F79="Scenario1PBT12",'Major retrofit'!$AL$20,IF(F79="Scenario2PBT12",'Major retrofit'!$AM$20,IF(F79="Scenario3PBT12",'Major retrofit'!$AN$20,"")))&amp;IF(F79="Scenario1PBT13",'Major retrofit'!$AO$20,IF(F79="Scenario2PBT13",'Major retrofit'!$AP$20,IF(F79="Scenario3PBT13",'Major retrofit'!$AQ$20,"")))&amp;IF(F79="Scenario1PBT14",'Major retrofit'!$AR$20,IF(F79="Scenario2PBT14",'Major retrofit'!$AS$20,IF(F79="Scenario3PBT14",'Major retrofit'!$AT$20,"")))&amp;IF(F79="Scenario1PBT15",'Major retrofit'!$AU$20,IF(F79="Scenario2PBT15",'Major retrofit'!$AV$20,IF(F79="Scenario3PBT15",'Major retrofit'!$AW$20,"")))</f>
        <v/>
      </c>
      <c r="N79" s="118">
        <f t="shared" si="48"/>
        <v>0</v>
      </c>
      <c r="O79" s="206" t="str">
        <f>IF(F79="Scenario1PBT1",'Major retrofit'!$E$23,IF(F79="Scenario2PBT1",'Major retrofit'!$F$23,IF(F79="Scenario3PBT1",'Major retrofit'!$G$23,"")))&amp;IF(F79="Scenario1PBT2",'Major retrofit'!$H$23,IF(F79="Scenario2PBT2",'Major retrofit'!$I$23,IF(F79="Scenario3PBT2",'Major retrofit'!$J$23,"")))&amp;IF(F79="Scenario1PBT3",'Major retrofit'!$K$23,IF(F79="Scenario2PBT3",'Major retrofit'!$L$23,IF(F79="Scenario3PBT3",'Major retrofit'!$M$23,"")))&amp;IF(F79="Scenario1PBT4",'Major retrofit'!$N$23,IF(F79="Scenario2PBT4",'Major retrofit'!$O$23,IF(F79="Scenario3PBT4",'Major retrofit'!$P$23,"")))&amp;IF(F79="Scenario1PBT5",'Major retrofit'!$Q$23,IF(F79="Scenario2PBT5",'Major retrofit'!$R$23,IF(F79="Scenario3PBT5",'Major retrofit'!$S$23,"")))&amp;IF(F79="Scenario1PBT6",'Major retrofit'!$T$23,IF(F79="Scenario2PBT6",'Major retrofit'!$U$23,IF(F79="Scenario3PBT6",'Major retrofit'!$V$23,"")))&amp;IF(F79="Scenario1PBT7",'Major retrofit'!$W$23,IF(F79="Scenario2PBT7",'Major retrofit'!$X$23,IF(F79="Scenario3PBT7",'Major retrofit'!$Y$23,"")))&amp;IF(F79="Scenario1PBT8",'Major retrofit'!$Z$23,IF(F79="Scenario2PBT8",'Major retrofit'!$AA$23,IF(F79="Scenario3PBT8",'Major retrofit'!$AB$23,"")))&amp;IF(F79="Scenario1PBT9",'Major retrofit'!$AC$23,IF(F79="Scenario2PBT9",'Major retrofit'!$AD$23,IF(F79="Scenario3PBT9",'Major retrofit'!$AE$23,"")))&amp;IF(F79="Scenario1PBT10",'Major retrofit'!$AF$23,IF(F79="Scenario2PBT10",'Major retrofit'!$AG$23,IF(F79="Scenario3PBT10",'Major retrofit'!$AH$23,"")))&amp;IF(F79="Scenario1PBT11",'Major retrofit'!$AI$23,IF(F79="Scenario2PBT11",'Major retrofit'!$AJ$23,IF(F79="Scenario3PBT11",'Major retrofit'!$AK$23,"")))&amp;IF(F79="Scenario1PBT12",'Major retrofit'!$AL$23,IF(F79="Scenario2PBT12",'Major retrofit'!$AM$23,IF(F79="Scenario3PBT12",'Major retrofit'!$AN$23,"")))&amp;IF(F79="Scenario1PBT13",'Major retrofit'!$AO$23,IF(F79="Scenario2PBT13",'Major retrofit'!$AP$23,IF(F79="Scenario3PBT13",'Major retrofit'!$AQ$23,"")))&amp;IF(F79="Scenario1PBT14",'Major retrofit'!$AR$23,IF(F79="Scenario2PBT14",'Major retrofit'!$AS$23,IF(F79="Scenario3PBT14",'Major retrofit'!$AT$23,"")))&amp;IF(F79="Scenario1PBT15",'Major retrofit'!$AU$23,IF(F79="Scenario2PBT15",'Major retrofit'!$AV$23,IF(F79="Scenario3PBT15",'Major retrofit'!$AW$23,"")))</f>
        <v/>
      </c>
      <c r="P79" s="117">
        <f t="shared" si="49"/>
        <v>0</v>
      </c>
      <c r="Q79" s="117" t="str">
        <f>IF(F79="Scenario1PBT1",'Major retrofit'!$E$25,IF(F79="Scenario2PBT1",'Major retrofit'!$F$25,IF(F79="Scenario3PBT1",'Major retrofit'!$G$25,"")))&amp;IF(F79="Scenario1PBT2",'Major retrofit'!$H$25,IF(F79="Scenario2PBT2",'Major retrofit'!$I$25,IF(F79="Scenario3PBT2",'Major retrofit'!$J$25,"")))&amp;IF(F79="Scenario1PBT3",'Major retrofit'!$K$25,IF(F79="Scenario2PBT3",'Major retrofit'!$L$25,IF(F79="Scenario3PBT3",'Major retrofit'!$M$25,"")))&amp;IF(F79="Scenario1PBT4",'Major retrofit'!$N$25,IF(F79="Scenario2PBT4",'Major retrofit'!$O$25,IF(F79="Scenario3PBT4",'Major retrofit'!$P$25,"")))&amp;IF(F79="Scenario1PBT5",'Major retrofit'!$Q$25,IF(F79="Scenario2PBT5",'Major retrofit'!$R$25,IF(F79="Scenario3PBT5",'Major retrofit'!$S$25,"")))&amp;IF(F79="Scenario1PBT6",'Major retrofit'!$T$25,IF(F79="Scenario2PBT6",'Major retrofit'!$U$25,IF(F79="Scenario3PBT6",'Major retrofit'!$V$25,"")))&amp;IF(F79="Scenario1PBT7",'Major retrofit'!$W$25,IF(F79="Scenario2PBT7",'Major retrofit'!$X$25,IF(F79="Scenario3PBT7",'Major retrofit'!$Y$25,"")))&amp;IF(F79="Scenario1PBT8",'Major retrofit'!$Z$25,IF(F79="Scenario2PBT8",'Major retrofit'!$AA$25,IF(F79="Scenario3PBT8",'Major retrofit'!$AB$25,"")))&amp;IF(F79="Scenario1PBT9",'Major retrofit'!$AC$25,IF(F79="Scenario2PBT9",'Major retrofit'!$AD$25,IF(F79="Scenario3PBT9",'Major retrofit'!$AE$25,"")))&amp;IF(F79="Scenario1PBT10",'Major retrofit'!$AF$25,IF(F79="Scenario2PBT10",'Major retrofit'!$AG$25,IF(F79="Scenario3PBT10",'Major retrofit'!$AH$25,"")))&amp;IF(F79="Scenario1PBT11",'Major retrofit'!$AI$25,IF(F79="Scenario2PBT11",'Major retrofit'!$AJ$25,IF(F79="Scenario3PBT11",'Major retrofit'!$AK$25,"")))&amp;IF(F79="Scenario1PBT12",'Major retrofit'!$AL$25,IF(F79="Scenario2PBT12",'Major retrofit'!$AM$25,IF(F79="Scenario3PBT12",'Major retrofit'!$AN$25,"")))&amp;IF(F79="Scenario1PBT13",'Major retrofit'!$AO$25,IF(F79="Scenario2PBT13",'Major retrofit'!$AP$25,IF(F79="Scenario3PBT13",'Major retrofit'!$AQ$25,"")))&amp;IF(F79="Scenario1PBT14",'Major retrofit'!$AR$25,IF(F79="Scenario2PBT14",'Major retrofit'!$AS$25,IF(F79="Scenario3PBT14",'Major retrofit'!$AT$25,"")))&amp;IF(F79="Scenario1PBT15",'Major retrofit'!$AU$25,IF(F79="Scenario2PBT15",'Major retrofit'!$AV$25,IF(F79="Scenario3PBT15",'Major retrofit'!$AW$25,"")))</f>
        <v/>
      </c>
      <c r="R79" s="117">
        <f t="shared" si="50"/>
        <v>0</v>
      </c>
      <c r="S79" s="117" t="str">
        <f>IF(F79="Scenario1PBT1",'Major retrofit'!$E$27,IF(F79="Scenario2PBT1",'Major retrofit'!$F$27,IF(F79="Scenario3PBT1",'Major retrofit'!$G$27,"")))&amp;IF(F79="Scenario1PBT2",'Major retrofit'!$H$27,IF(F79="Scenario2PBT2",'Major retrofit'!$I$27,IF(F79="Scenario3PBT2",'Major retrofit'!$J$27,"")))&amp;IF(F79="Scenario1PBT3",'Major retrofit'!$K$27,IF(F79="Scenario2PBT3",'Major retrofit'!$L$27,IF(F79="Scenario3PBT3",'Major retrofit'!$M$27,"")))&amp;IF(F79="Scenario1PBT4",'Major retrofit'!$N$27,IF(F79="Scenario2PBT4",'Major retrofit'!$O$27,IF(F79="Scenario3PBT4",'Major retrofit'!$P$27,"")))&amp;IF(F79="Scenario1PBT5",'Major retrofit'!$Q$27,IF(F79="Scenario2PBT5",'Major retrofit'!$R$27,IF(F79="Scenario3PBT5",'Major retrofit'!$S$27,"")))&amp;IF(F79="Scenario1PBT6",'Major retrofit'!$T$27,IF(F79="Scenario2PBT6",'Major retrofit'!$U$27,IF(F79="Scenario3PBT6",'Major retrofit'!$V$27,"")))&amp;IF(F79="Scenario1PBT7",'Major retrofit'!$W$27,IF(F79="Scenario2PBT7",'Major retrofit'!$X$27,IF(F79="Scenario3PBT7",'Major retrofit'!$Y$27,"")))&amp;IF(F79="Scenario1PBT8",'Major retrofit'!$Z$27,IF(F79="Scenario2PBT8",'Major retrofit'!$AA$27,IF(F79="Scenario3PBT8",'Major retrofit'!$AB$27,"")))&amp;IF(F79="Scenario1PBT9",'Major retrofit'!$AC$27,IF(F79="Scenario2PBT9",'Major retrofit'!$AD$27,IF(F79="Scenario3PBT9",'Major retrofit'!$AE$27,"")))&amp;IF(F79="Scenario1PBT10",'Major retrofit'!$AF$27,IF(F79="Scenario2PBT10",'Major retrofit'!$AG$27,IF(F79="Scenario3PBT10",'Major retrofit'!$AH$27,"")))&amp;IF(F79="Scenario1PBT11",'Major retrofit'!$AI$27,IF(F79="Scenario2PBT11",'Major retrofit'!$AJ$27,IF(F79="Scenario3PBT11",'Major retrofit'!$AK$27,"")))&amp;IF(F79="Scenario1PBT12",'Major retrofit'!$AL$27,IF(F79="Scenario2PBT12",'Major retrofit'!$AM$27,IF(F79="Scenario3PBT12",'Major retrofit'!$AN$27,"")))&amp;IF(F79="Scenario1PBT13",'Major retrofit'!$AO$27,IF(F79="Scenario2PBT13",'Major retrofit'!$AP$27,IF(F79="Scenario3PBT13",'Major retrofit'!$AQ$27,"")))&amp;IF(F79="Scenario1PBT14",'Major retrofit'!$AR$27,IF(F79="Scenario2PBT14",'Major retrofit'!$AS$27,IF(F79="Scenario3PBT14",'Major retrofit'!$AT$27,"")))&amp;IF(F79="Scenario1PBT15",'Major retrofit'!$AU$27,IF(F79="Scenario2PBT15",'Major retrofit'!$AV$27,IF(F79="Scenario3PBT15",'Major retrofit'!$AW$27,"")))</f>
        <v/>
      </c>
      <c r="T79" s="207">
        <f t="shared" si="51"/>
        <v>0</v>
      </c>
      <c r="U79" s="206" t="str">
        <f>IF(F79="Scenario1PBT1",'Major retrofit'!$E$38,IF(F79="Scenario2PBT1",'Major retrofit'!$F$38,IF(F79="Scenario3PBT1",'Major retrofit'!$G$38,"")))&amp;IF(F79="Scenario1PBT2",'Major retrofit'!$H$38,IF(F79="Scenario2PBT2",'Major retrofit'!$I$38,IF(F79="Scenario3PBT2",'Major retrofit'!$J$38,"")))&amp;IF(F79="Scenario1PBT3",'Major retrofit'!$K$38,IF(F79="Scenario2PBT3",'Major retrofit'!$L$38,IF(F79="Scenario3PBT3",'Major retrofit'!$M$38,"")))&amp;IF(F79="Scenario1PBT4",'Major retrofit'!$N$38,IF(F79="Scenario2PBT4",'Major retrofit'!$O$38,IF(F79="Scenario3PBT4",'Major retrofit'!$P$38,"")))&amp;IF(F79="Scenario1PBT5",'Major retrofit'!$Q$38,IF(F79="Scenario2PBT5",'Major retrofit'!$R$38,IF(F79="Scenario3PBT5",'Major retrofit'!$S$38,"")))&amp;IF(F79="Scenario1PBT6",'Major retrofit'!$T$38,IF(F79="Scenario2PBT6",'Major retrofit'!$U$38,IF(F79="Scenario3PBT6",'Major retrofit'!$V$38,"")))&amp;IF(F79="Scenario1PBT7",'Major retrofit'!$W$38,IF(F79="Scenario2PBT7",'Major retrofit'!$X$38,IF(F79="Scenario3PBT7",'Major retrofit'!$Y$38,"")))&amp;IF(F79="Scenario1PBT8",'Major retrofit'!$Z$38,IF(F79="Scenario2PBT8",'Major retrofit'!$AA$38,IF(F79="Scenario3PBT8",'Major retrofit'!$AB$38,"")))&amp;IF(F79="Scenario1PBT9",'Major retrofit'!$AC$38,IF(F79="Scenario2PBT9",'Major retrofit'!$AD$38,IF(F79="Scenario3PBT9",'Major retrofit'!$AE$38,"")))&amp;IF(F79="Scenario1PBT10",'Major retrofit'!$AF$38,IF(F79="Scenario2PBT10",'Major retrofit'!$AG$38,IF(F79="Scenario3PBT10",'Major retrofit'!$AH$38,"")))&amp;IF(F79="Scenario1PBT11",'Major retrofit'!$AI$38,IF(F79="Scenario2PBT11",'Major retrofit'!$AJ$38,IF(F79="Scenario3PBT11",'Major retrofit'!$AK$38,"")))&amp;IF(F79="Scenario1PBT12",'Major retrofit'!$AL$38,IF(F79="Scenario2PBT12",'Major retrofit'!$AM$38,IF(F79="Scenario3PBT12",'Major retrofit'!$AN$38,"")))&amp;IF(F79="Scenario1PBT13",'Major retrofit'!$AO$38,IF(F79="Scenario2PBT13",'Major retrofit'!$AP$38,IF(F79="Scenario3PBT13",'Major retrofit'!$AQ$38,"")))&amp;IF(F79="Scenario1PBT14",'Major retrofit'!$AR$38,IF(F79="Scenario2PBT14",'Major retrofit'!$AS$38,IF(F79="Scenario3PBT14",'Major retrofit'!$AT$38,"")))&amp;IF(F79="Scenario1PBT15",'Major retrofit'!$AU$38,IF(F79="Scenario2PBT15",'Major retrofit'!$AV$38,IF(F79="Scenario3PBT15",'Major retrofit'!$AW$38,"")))</f>
        <v/>
      </c>
      <c r="V79" s="117">
        <f t="shared" si="52"/>
        <v>0</v>
      </c>
      <c r="W79" s="117" t="str">
        <f>IF(F79="Scenario1PBT1",'Major retrofit'!$E$40,IF(F79="Scenario2PBT1",'Major retrofit'!$F$40,IF(F79="Scenario3PBT1",'Major retrofit'!$G$40,"")))&amp;IF(F79="Scenario1PBT2",'Major retrofit'!$H$40,IF(F79="Scenario2PBT2",'Major retrofit'!$I$40,IF(F79="Scenario3PBT2",'Major retrofit'!$J$40,"")))&amp;IF(F79="Scenario1PBT3",'Major retrofit'!$K$40,IF(F79="Scenario2PBT3",'Major retrofit'!$L$40,IF(F79="Scenario3PBT3",'Major retrofit'!$M$40,"")))&amp;IF(F79="Scenario1PBT4",'Major retrofit'!$N$40,IF(F79="Scenario2PBT4",'Major retrofit'!$O$40,IF(F79="Scenario3PBT4",'Major retrofit'!$P$40,"")))&amp;IF(F79="Scenario1PBT5",'Major retrofit'!$Q$40,IF(F79="Scenario2PBT5",'Major retrofit'!$R$40,IF(F79="Scenario3PBT5",'Major retrofit'!$S$40,"")))&amp;IF(F79="Scenario1PBT6",'Major retrofit'!$T$40,IF(F79="Scenario2PBT6",'Major retrofit'!$U$40,IF(F79="Scenario3PBT6",'Major retrofit'!$V$40,"")))&amp;IF(F79="Scenario1PBT7",'Major retrofit'!$W$40,IF(F79="Scenario2PBT7",'Major retrofit'!$X$40,IF(F79="Scenario3PBT7",'Major retrofit'!$Y$40,"")))&amp;IF(F79="Scenario1PBT8",'Major retrofit'!$Z$40,IF(F79="Scenario2PBT8",'Major retrofit'!$AA$40,IF(F79="Scenario3PBT8",'Major retrofit'!$AB$40,"")))&amp;IF(F79="Scenario1PBT9",'Major retrofit'!$AC$40,IF(F79="Scenario2PBT9",'Major retrofit'!$AD$40,IF(F79="Scenario3PBT9",'Major retrofit'!$AE$40,"")))&amp;IF(F79="Scenario1PBT10",'Major retrofit'!$AF$40,IF(F79="Scenario2PBT10",'Major retrofit'!$AG$40,IF(F79="Scenario3PBT10",'Major retrofit'!$AH$40,"")))&amp;IF(F79="Scenario1PBT11",'Major retrofit'!$AI$40,IF(F79="Scenario2PBT11",'Major retrofit'!$AJ$40,IF(F79="Scenario3PBT11",'Major retrofit'!$AK$40,"")))&amp;IF(F79="Scenario1PBT12",'Major retrofit'!$AL$40,IF(F79="Scenario2PBT12",'Major retrofit'!$AM$40,IF(F79="Scenario3PBT12",'Major retrofit'!$AN$40,"")))&amp;IF(F79="Scenario1PBT13",'Major retrofit'!$AO$40,IF(F79="Scenario2PBT13",'Major retrofit'!$AP$40,IF(F79="Scenario3PBT13",'Major retrofit'!$AQ$40,"")))&amp;IF(F79="Scenario1PBT14",'Major retrofit'!$AR$40,IF(F79="Scenario2PBT14",'Major retrofit'!$AS$40,IF(F79="Scenario3PBT14",'Major retrofit'!$AT$40,"")))&amp;IF(F79="Scenario1PBT15",'Major retrofit'!$AU$40,IF(F79="Scenario2PBT15",'Major retrofit'!$AV$40,IF(F79="Scenario3PBT15",'Major retrofit'!$AW$40,"")))</f>
        <v/>
      </c>
      <c r="X79" s="117">
        <f t="shared" si="53"/>
        <v>0</v>
      </c>
      <c r="Y79" s="117" t="str">
        <f>IF(F79="Scenario1PBT1",'Major retrofit'!$E$42,IF(F79="Scenario2PBT1",'Major retrofit'!$F$42,IF(F79="Scenario3PBT1",'Major retrofit'!$G$42,"")))&amp;IF(F79="Scenario1PBT2",'Major retrofit'!$H$42,IF(F79="Scenario2PBT2",'Major retrofit'!$I$42,IF(F79="Scenario3PBT2",'Major retrofit'!$J$42,"")))&amp;IF(F79="Scenario1PBT3",'Major retrofit'!$K$42,IF(F79="Scenario2PBT3",'Major retrofit'!$L$42,IF(F79="Scenario3PBT3",'Major retrofit'!$M$42,"")))&amp;IF(F79="Scenario1PBT4",'Major retrofit'!$N$42,IF(F79="Scenario2PBT4",'Major retrofit'!$O$42,IF(F79="Scenario3PBT4",'Major retrofit'!$P$42,"")))&amp;IF(F79="Scenario1PBT5",'Major retrofit'!$Q$42,IF(F79="Scenario2PBT5",'Major retrofit'!$R$42,IF(F79="Scenario3PBT5",'Major retrofit'!$S$42,"")))&amp;IF(F79="Scenario1PBT6",'Major retrofit'!$T$42,IF(F79="Scenario2PBT6",'Major retrofit'!$U$42,IF(F79="Scenario3PBT6",'Major retrofit'!$V$42,"")))&amp;IF(F79="Scenario1PBT7",'Major retrofit'!$W$42,IF(F79="Scenario2PBT7",'Major retrofit'!$X$42,IF(F79="Scenario3PBT7",'Major retrofit'!$Y$42,"")))&amp;IF(F79="Scenario1PBT8",'Major retrofit'!$Z$42,IF(F79="Scenario2PBT8",'Major retrofit'!$AA$42,IF(F79="Scenario3PBT8",'Major retrofit'!$AB$42,"")))&amp;IF(F79="Scenario1PBT9",'Major retrofit'!$AC$42,IF(F79="Scenario2PBT9",'Major retrofit'!$AD$42,IF(F79="Scenario3PBT9",'Major retrofit'!$AE$42,"")))&amp;IF(F79="Scenario1PBT10",'Major retrofit'!$AF$42,IF(F79="Scenario2PBT10",'Major retrofit'!$AG$42,IF(F79="Scenario3PBT10",'Major retrofit'!$AH$42,"")))&amp;IF(F79="Scenario1PBT11",'Major retrofit'!$AI$42,IF(F79="Scenario2PBT11",'Major retrofit'!$AJ$42,IF(F79="Scenario3PBT11",'Major retrofit'!$AK$42,"")))&amp;IF(F79="Scenario1PBT12",'Major retrofit'!$AL$42,IF(F79="Scenario2PBT12",'Major retrofit'!$AM$42,IF(F79="Scenario3PBT12",'Major retrofit'!$AN$42,"")))&amp;IF(F79="Scenario1PBT13",'Major retrofit'!$AO$42,IF(F79="Scenario2PBT13",'Major retrofit'!$AP$42,IF(F79="Scenario3PBT13",'Major retrofit'!$AQ$42,"")))&amp;IF(F79="Scenario1PBT14",'Major retrofit'!$AR$42,IF(F79="Scenario2PBT14",'Major retrofit'!$AS$42,IF(F79="Scenario3PBT14",'Major retrofit'!$AT$42,"")))&amp;IF(F79="Scenario1PBT15",'Major retrofit'!$AU$42,IF(F79="Scenario2PBT15",'Major retrofit'!$AV$42,IF(F79="Scenario3PBT15",'Major retrofit'!$AW$42,"")))</f>
        <v/>
      </c>
      <c r="Z79" s="117">
        <f t="shared" si="54"/>
        <v>0</v>
      </c>
      <c r="AA79" s="178" t="str">
        <f>IF(F79="Scenario1PBT1",'Major retrofit'!$E$101,IF(F79="Scenario2PBT1",'Major retrofit'!$F$101,IF(F79="Scenario3PBT1",'Major retrofit'!$G$101,"")))&amp;IF(F79="Scenario1PBT2",'Major retrofit'!$H$101,IF(F79="Scenario2PBT2",'Major retrofit'!$I$101,IF(F79="Scenario3PBT2",'Major retrofit'!$J$101,"")))&amp;IF(F79="Scenario1PBT3",'Major retrofit'!$K$101,IF(F79="Scenario2PBT3",'Major retrofit'!$L$101,IF(F79="Scenario3PBT3",'Major retrofit'!$M$101,"")))&amp;IF(F79="Scenario1PBT4",'Major retrofit'!$N$101,IF(F79="Scenario2PBT4",'Major retrofit'!$O$101,IF(F79="Scenario3PBT4",'Major retrofit'!$P$101,"")))&amp;IF(F79="Scenario1PBT5",'Major retrofit'!$Q$101,IF(F79="Scenario2PBT5",'Major retrofit'!$R$101,IF(F79="Scenario3PBT5",'Major retrofit'!$S$101,"")))&amp;IF(F79="Scenario1PBT6",'Major retrofit'!$T$101,IF(F79="Scenario2PBT6",'Major retrofit'!$U$101,IF(F79="Scenario3PBT6",'Major retrofit'!$V$101,"")))&amp;IF(F79="Scenario1PBT7",'Major retrofit'!$W$101,IF(F79="Scenario2PBT7",'Major retrofit'!$X$101,IF(F79="Scenario3PBT7",'Major retrofit'!$Y$101,"")))&amp;IF(F79="Scenario1PBT8",'Major retrofit'!$Z$101,IF(F79="Scenario2PBT8",'Major retrofit'!$AA$101,IF(F79="Scenario3PBT8",'Major retrofit'!$AB$101,"")))&amp;IF(F79="Scenario1PBT9",'Major retrofit'!$AC$101,IF(F79="Scenario2PBT9",'Major retrofit'!$AD$101,IF(F79="Scenario3PBT9",'Major retrofit'!$AE$101,"")))&amp;IF(F79="Scenario1PBT10",'Major retrofit'!$AF$101,IF(F79="Scenario2PBT10",'Major retrofit'!$AG$101,IF(F79="Scenario3PBT10",'Major retrofit'!$AH$101,"")))&amp;IF(F79="Scenario1PBT11",'Major retrofit'!$AI$101,IF(F79="Scenario2PBT11",'Major retrofit'!$AJ$101,IF(F79="Scenario3PBT11",'Major retrofit'!$AK$101,"")))&amp;IF(F79="Scenario1PBT12",'Major retrofit'!$AL$101,IF(F79="Scenario2PBT12",'Major retrofit'!$AM$101,IF(F79="Scenario3PBT12",'Major retrofit'!$AN$101,"")))&amp;IF(F79="Scenario1PBT13",'Major retrofit'!$AO$101,IF(F79="Scenario2PBT13",'Major retrofit'!$AP$101,IF(F79="Scenario3PBT13",'Major retrofit'!$AQ$101,"")))&amp;IF(F79="Scenario1PBT14",'Major retrofit'!$AR$101,IF(F79="Scenario2PBT14",'Major retrofit'!$AS$101,IF(F79="Scenario3PBT14",'Major retrofit'!$AT$101,"")))&amp;IF(F79="Scenario1PBT15",'Major retrofit'!$AU$101,IF(F79="Scenario2PBT15",'Major retrofit'!$AV$101,IF(F79="Scenario3PBT15",'Major retrofit'!$AW$101,"")))</f>
        <v/>
      </c>
      <c r="AB79" s="179">
        <f t="shared" si="55"/>
        <v>0</v>
      </c>
      <c r="AC79" s="208">
        <f>IFERROR('Projection_Base-case'!G79-G79,0)</f>
        <v>0</v>
      </c>
      <c r="AD79" s="117">
        <f t="shared" si="34"/>
        <v>0</v>
      </c>
      <c r="AE79" s="117">
        <f>IFERROR(100*AC79/'Projection_Base-case'!G79,0)</f>
        <v>0</v>
      </c>
      <c r="AF79" s="117">
        <f>IFERROR('Projection_Base-case'!I79-I79,0)</f>
        <v>0</v>
      </c>
      <c r="AG79" s="117">
        <f t="shared" si="35"/>
        <v>0</v>
      </c>
      <c r="AH79" s="117">
        <f>IFERROR(100*AF79/'Projection_Base-case'!I79,0)</f>
        <v>0</v>
      </c>
      <c r="AI79" s="117">
        <f>IFERROR('Projection_Base-case'!K79-K79,0)</f>
        <v>0</v>
      </c>
      <c r="AJ79" s="117">
        <f t="shared" si="36"/>
        <v>0</v>
      </c>
      <c r="AK79" s="117">
        <f>IFERROR(100*AI79/'Projection_Base-case'!K79,0)</f>
        <v>0</v>
      </c>
      <c r="AL79" s="117">
        <f>IFERROR(M79-'Projection_Base-case'!M79,0)</f>
        <v>0</v>
      </c>
      <c r="AM79" s="117">
        <f t="shared" si="37"/>
        <v>0</v>
      </c>
      <c r="AN79" s="179">
        <f>IFERROR(IF('Projection_Base-case'!N79&gt;0,100*AM79/'Projection_Base-case'!N79,100*AM79/N79),0)</f>
        <v>0</v>
      </c>
      <c r="AO79" s="206">
        <f>IFERROR('Projection_Base-case'!O79-O79,0)</f>
        <v>0</v>
      </c>
      <c r="AP79" s="117">
        <f t="shared" si="38"/>
        <v>0</v>
      </c>
      <c r="AQ79" s="117">
        <f>IFERROR(100*AO79/'Projection_Base-case'!O79,0)</f>
        <v>0</v>
      </c>
      <c r="AR79" s="117">
        <f>IFERROR('Projection_Base-case'!Q79-Q79,0)</f>
        <v>0</v>
      </c>
      <c r="AS79" s="117">
        <f t="shared" si="39"/>
        <v>0</v>
      </c>
      <c r="AT79" s="117">
        <f>IFERROR(100*AR79/'Projection_Base-case'!Q79,0)</f>
        <v>0</v>
      </c>
      <c r="AU79" s="117">
        <f>IFERROR('Projection_Base-case'!S79-S79,0)</f>
        <v>0</v>
      </c>
      <c r="AV79" s="117">
        <f t="shared" si="40"/>
        <v>0</v>
      </c>
      <c r="AW79" s="118">
        <f>IFERROR(100*AU79/'Projection_Base-case'!S79,0)</f>
        <v>0</v>
      </c>
      <c r="AX79" s="206">
        <f>IFERROR('Projection_Base-case'!U79-U79,0)</f>
        <v>0</v>
      </c>
      <c r="AY79" s="117">
        <f t="shared" si="41"/>
        <v>0</v>
      </c>
      <c r="AZ79" s="117">
        <f>IFERROR(100*AX79/'Projection_Base-case'!U79,0)</f>
        <v>0</v>
      </c>
      <c r="BA79" s="117">
        <f>IFERROR('Projection_Base-case'!W79-W79,0)</f>
        <v>0</v>
      </c>
      <c r="BB79" s="117">
        <f t="shared" si="42"/>
        <v>0</v>
      </c>
      <c r="BC79" s="117">
        <f>IFERROR(100*BA79/'Projection_Base-case'!W79,0)</f>
        <v>0</v>
      </c>
      <c r="BD79" s="117">
        <f>IFERROR('Projection_Base-case'!Y79-Y79,0)</f>
        <v>0</v>
      </c>
      <c r="BE79" s="117">
        <f t="shared" si="43"/>
        <v>0</v>
      </c>
      <c r="BF79" s="117">
        <f>IFERROR(100*BD79/'Projection_Base-case'!Y79,0)</f>
        <v>0</v>
      </c>
      <c r="BG79" s="178">
        <f t="shared" si="56"/>
        <v>0</v>
      </c>
      <c r="BH79" s="179">
        <f t="shared" si="57"/>
        <v>0</v>
      </c>
    </row>
    <row r="80" spans="1:60" ht="15" thickBot="1">
      <c r="A80" s="205">
        <v>75</v>
      </c>
      <c r="B80" s="119">
        <f>IF('Projection_Base-case'!B80&lt;&gt;"",'Projection_Base-case'!B80,0)</f>
        <v>0</v>
      </c>
      <c r="C80" s="119">
        <f>IF('Projection_Base-case'!C80&lt;&gt;"",'Projection_Base-case'!C80,0)</f>
        <v>0</v>
      </c>
      <c r="D80" s="119">
        <f>IF('Projection_Base-case'!D80&lt;&gt;"",'Projection_Base-case'!D80,0)</f>
        <v>0</v>
      </c>
      <c r="E80" s="263" t="str">
        <f>IF(AND('Résultats major'!$AC$3="OUI",'Résultats major'!E79&lt;&gt;""),'Résultats major'!E79,IF(OR(D80="PBT1",D80="PBT2",D80="PBT3",D80="PBT4",D80="PBT5",D80="PBT6",D80="PBT7",D80="PBT8",D80="PBT10"),"Scenario1",IF(D80="PBT9","Scenario2","")))</f>
        <v/>
      </c>
      <c r="F80" s="202" t="str">
        <f t="shared" si="44"/>
        <v>0</v>
      </c>
      <c r="G80" s="177" t="str">
        <f>IF(F80="Scenario1PBT1",'Major retrofit'!$E$6,IF(F80="Scenario2PBT1",'Major retrofit'!$F$6,IF(F80="Scenario3PBT1",'Major retrofit'!$G$6,"")))&amp;IF(F80="Scenario1PBT2",'Major retrofit'!$H$6,IF(F80="Scenario2PBT2",'Major retrofit'!$I$6,IF(F80="Scenario3PBT2",'Major retrofit'!$J$6,"")))&amp;IF(F80="Scenario1PBT3",'Major retrofit'!$K$6,IF(F80="Scenario2PBT3",'Major retrofit'!$L$6,IF(F80="Scenario3PBT3",'Major retrofit'!$M$6,"")))&amp;IF(F80="Scenario1PBT4",'Major retrofit'!$N$6,IF(F80="Scenario2PBT4",'Major retrofit'!$O$6,IF(F80="Scenario3PBT4",'Major retrofit'!$P$6,"")))&amp;IF(F80="Scenario1PBT5",'Major retrofit'!$Q$6,IF(F80="Scenario2PBT5",'Major retrofit'!$R$6,IF(F80="Scenario3PBT5",'Major retrofit'!$S$6,"")))&amp;IF(F80="Scenario1PBT6",'Major retrofit'!$T$6,IF(F80="Scenario2PBT6",'Major retrofit'!$U$6,IF(F80="Scenario3PBT6",'Major retrofit'!$V$6,"")))&amp;IF(F80="Scenario1PBT7",'Major retrofit'!$W$6,IF(F80="Scenario2PBT7",'Major retrofit'!$X$6,IF(F80="Scenario3PBT7",'Major retrofit'!$Y$6,"")))&amp;IF(F80="Scenario1PBT8",'Major retrofit'!$Z$6,IF(F80="Scenario2PBT8",'Major retrofit'!$AA$6,IF(F80="Scenario3PBT8",'Major retrofit'!$AB$6,"")))&amp;IF(F80="Scenario1PBT9",'Major retrofit'!$AC$6,IF(F80="Scenario2PBT9",'Major retrofit'!$AD$6,IF(F80="Scenario3PBT9",'Major retrofit'!$AE$6,"")))&amp;IF(F80="Scenario1PBT10",'Major retrofit'!$AF$6,IF(F80="Scenario2PBT10",'Major retrofit'!$AG$6,IF(F80="Scenario3PBT10",'Major retrofit'!$AH$6,"")))&amp;IF(F80="Scenario1PBT11",'Major retrofit'!$AI$6,IF(F80="Scenario2PBT11",'Major retrofit'!$AJ$6,IF(F80="Scenario3PBT11",'Major retrofit'!$AK$6,"")))&amp;IF(F80="Scenario1PBT12",'Major retrofit'!$AL$6,IF(F80="Scenario2PBT12",'Major retrofit'!$AM$6,IF(F80="Scenario3PBT12",'Major retrofit'!$AN$6,"")))&amp;IF(F80="Scenario1PBT13",'Major retrofit'!$AO$6,IF(F80="Scenario2PBT13",'Major retrofit'!$AP$6,IF(F80="Scenario3PBT13",'Major retrofit'!$AQ$6,"")))&amp;IF(F80="Scenario1PBT14",'Major retrofit'!$AR$6,IF(F80="Scenario2PBT14",'Major retrofit'!$AS$6,IF(F80="Scenario3PBT14",'Major retrofit'!$AT$6,"")))&amp;IF(F80="Scenario1PBT15",'Major retrofit'!$AU$6,IF(F80="Scenario2PBT15",'Major retrofit'!$AV$6,IF(F80="Scenario3PBT15",'Major retrofit'!$AW$6,"")))</f>
        <v/>
      </c>
      <c r="H80" s="117">
        <f t="shared" si="45"/>
        <v>0</v>
      </c>
      <c r="I80" s="178" t="str">
        <f>IF(F80="Scenario1PBT1",'Major retrofit'!$E$16,IF(F80="Scenario2PBT1",'Major retrofit'!$F$16,IF(F80="Scenario3PBT1",'Major retrofit'!$G$16,"")))&amp;IF(F80="Scenario1PBT2",'Major retrofit'!$H$16,IF(F80="Scenario2PBT2",'Major retrofit'!$I$16,IF(F80="Scenario3PBT2",'Major retrofit'!$J$16,"")))&amp;IF(F80="Scenario1PBT3",'Major retrofit'!$K$16,IF(F80="Scenario2PBT3",'Major retrofit'!$L$16,IF(F80="Scenario3PBT3",'Major retrofit'!$M$16,"")))&amp;IF(F80="Scenario1PBT4",'Major retrofit'!$N$16,IF(F80="Scenario2PBT4",'Major retrofit'!$O$16,IF(F80="Scenario3PBT4",'Major retrofit'!$P$16,"")))&amp;IF(F80="Scenario1PBT5",'Major retrofit'!$Q$16,IF(F80="Scenario2PBT5",'Major retrofit'!$R$16,IF(F80="Scenario3PBT5",'Major retrofit'!$S$16,"")))&amp;IF(F80="Scenario1PBT6",'Major retrofit'!$T$16,IF(F80="Scenario2PBT6",'Major retrofit'!$U$16,IF(F80="Scenario3PBT6",'Major retrofit'!$V$16,"")))&amp;IF(F80="Scenario1PBT7",'Major retrofit'!$W$16,IF(F80="Scenario2PBT7",'Major retrofit'!$X$16,IF(F80="Scenario3PBT7",'Major retrofit'!$Y$16,"")))&amp;IF(F80="Scenario1PBT8",'Major retrofit'!$Z$16,IF(F80="Scenario2PBT8",'Major retrofit'!$AA$16,IF(F80="Scenario3PBT8",'Major retrofit'!$AB$16,"")))&amp;IF(F80="Scenario1PBT9",'Major retrofit'!$AC$16,IF(F80="Scenario2PBT9",'Major retrofit'!$AD$16,IF(F80="Scenario3PBT9",'Major retrofit'!$AE$16,"")))&amp;IF(F80="Scenario1PBT10",'Major retrofit'!$AF$16,IF(F80="Scenario2PBT10",'Major retrofit'!$AG$16,IF(F80="Scenario3PBT10",'Major retrofit'!$AH$16,"")))&amp;IF(F80="Scenario1PBT11",'Major retrofit'!$AI$16,IF(F80="Scenario2PBT11",'Major retrofit'!$AJ$16,IF(F80="Scenario3PBT11",'Major retrofit'!$AK$16,"")))&amp;IF(F80="Scenario1PBT12",'Major retrofit'!$AL$16,IF(F80="Scenario2PBT12",'Major retrofit'!$AM$16,IF(F80="Scenario3PBT12",'Major retrofit'!$AN$16,"")))&amp;IF(F80="Scenario1PBT13",'Major retrofit'!$AO$16,IF(F80="Scenario2PBT13",'Major retrofit'!$AP$16,IF(F80="Scenario3PBT13",'Major retrofit'!$AQ$16,"")))&amp;IF(F80="Scenario1PBT14",'Major retrofit'!$AR$16,IF(F80="Scenario2PBT14",'Major retrofit'!$AS$16,IF(F80="Scenario3PBT14",'Major retrofit'!$AT$16,"")))&amp;IF(F80="Scenario1PBT15",'Major retrofit'!$AU$16,IF(F80="Scenario2PBT15",'Major retrofit'!$AV$16,IF(F80="Scenario3PBT15",'Major retrofit'!$AW$16,"")))</f>
        <v/>
      </c>
      <c r="J80" s="117">
        <f t="shared" si="46"/>
        <v>0</v>
      </c>
      <c r="K80" s="117" t="str">
        <f>IF(F80="Scenario1PBT1",'Major retrofit'!$E$18,IF(F80="Scenario2PBT1",'Major retrofit'!$F$18,IF(F80="Scenario3PBT1",'Major retrofit'!$G$18,"")))&amp;IF(F80="Scenario1PBT2",'Major retrofit'!$H$18,IF(F80="Scenario2PBT2",'Major retrofit'!$I$18,IF(F80="Scenario3PBT2",'Major retrofit'!$J$18,"")))&amp;IF(F80="Scenario1PBT3",'Major retrofit'!$K$18,IF(F80="Scenario2PBT3",'Major retrofit'!$L$18,IF(F80="Scenario3PBT3",'Major retrofit'!$M$18,"")))&amp;IF(F80="Scenario1PBT4",'Major retrofit'!$N$18,IF(F80="Scenario2PBT4",'Major retrofit'!$O$18,IF(F80="Scenario3PBT4",'Major retrofit'!$P$18,"")))&amp;IF(F80="Scenario1PBT5",'Major retrofit'!$Q$18,IF(F80="Scenario2PBT5",'Major retrofit'!$R$18,IF(F80="Scenario3PBT5",'Major retrofit'!$S$18,"")))&amp;IF(F80="Scenario1PBT6",'Major retrofit'!$T$18,IF(F80="Scenario2PBT6",'Major retrofit'!$U$18,IF(F80="Scenario3PBT6",'Major retrofit'!$V$18,"")))&amp;IF(F80="Scenario1PBT7",'Major retrofit'!$W$18,IF(F80="Scenario2PBT7",'Major retrofit'!$X$18,IF(F80="Scenario3PBT7",'Major retrofit'!$Y$18,"")))&amp;IF(F80="Scenario1PBT8",'Major retrofit'!$Z$18,IF(F80="Scenario2PBT8",'Major retrofit'!$AA$18,IF(F80="Scenario3PBT8",'Major retrofit'!$AB$18,"")))&amp;IF(F80="Scenario1PBT9",'Major retrofit'!$AC$18,IF(F80="Scenario2PBT9",'Major retrofit'!$AD$18,IF(F80="Scenario3PBT9",'Major retrofit'!$AE$18,"")))&amp;IF(F80="Scenario1PBT10",'Major retrofit'!$AF$18,IF(F80="Scenario2PBT10",'Major retrofit'!$AG$18,IF(F80="Scenario3PBT10",'Major retrofit'!$AH$18,"")))&amp;IF(F80="Scenario1PBT11",'Major retrofit'!$AI$18,IF(F80="Scenario2PBT11",'Major retrofit'!$AJ$18,IF(F80="Scenario3PBT11",'Major retrofit'!$AK$18,"")))&amp;IF(F80="Scenario1PBT12",'Major retrofit'!$AL$18,IF(F80="Scenario2PBT12",'Major retrofit'!$AM$18,IF(F80="Scenario3PBT12",'Major retrofit'!$AN$18,"")))&amp;IF(F80="Scenario1PBT13",'Major retrofit'!$AO$18,IF(F80="Scenario2PBT13",'Major retrofit'!$AP$18,IF(F80="Scenario3PBT13",'Major retrofit'!$AQ$18,"")))&amp;IF(F80="Scenario1PBT14",'Major retrofit'!$AR$18,IF(F80="Scenario2PBT14",'Major retrofit'!$AS$18,IF(F80="Scenario3PBT14",'Major retrofit'!$AT$18,"")))&amp;IF(F80="Scenario1PBT15",'Major retrofit'!$AU$18,IF(F80="Scenario2PBT15",'Major retrofit'!$AV$18,IF(F80="Scenario3PBT15",'Major retrofit'!$AW$18,"")))</f>
        <v/>
      </c>
      <c r="L80" s="117">
        <f t="shared" si="47"/>
        <v>0</v>
      </c>
      <c r="M80" s="117" t="str">
        <f>IF(F80="Scenario1PBT1",'Major retrofit'!$E$20,IF(F80="Scenario2PBT1",'Major retrofit'!$F$20,IF(F80="Scenario3PBT1",'Major retrofit'!$G$20,"")))&amp;IF(F80="Scenario1PBT2",'Major retrofit'!$H$20,IF(F80="Scenario2PBT2",'Major retrofit'!$I$20,IF(F80="Scenario3PBT2",'Major retrofit'!$J$20,"")))&amp;IF(F80="Scenario1PBT3",'Major retrofit'!$K$20,IF(F80="Scenario2PBT3",'Major retrofit'!$L$20,IF(F80="Scenario3PBT3",'Major retrofit'!$M$20,"")))&amp;IF(F80="Scenario1PBT4",'Major retrofit'!$N$20,IF(F80="Scenario2PBT4",'Major retrofit'!$O$20,IF(F80="Scenario3PBT4",'Major retrofit'!$P$20,"")))&amp;IF(F80="Scenario1PBT5",'Major retrofit'!$Q$20,IF(F80="Scenario2PBT5",'Major retrofit'!$R$20,IF(F80="Scenario3PBT5",'Major retrofit'!$S$20,"")))&amp;IF(F80="Scenario1PBT6",'Major retrofit'!$T$20,IF(F80="Scenario2PBT6",'Major retrofit'!$U$20,IF(F80="Scenario3PBT6",'Major retrofit'!$V$20,"")))&amp;IF(F80="Scenario1PBT7",'Major retrofit'!$W$20,IF(F80="Scenario2PBT7",'Major retrofit'!$X$20,IF(F80="Scenario3PBT7",'Major retrofit'!$Y$20,"")))&amp;IF(F80="Scenario1PBT8",'Major retrofit'!$Z$20,IF(F80="Scenario2PBT8",'Major retrofit'!$AA$20,IF(F80="Scenario3PBT8",'Major retrofit'!$AB$20,"")))&amp;IF(F80="Scenario1PBT9",'Major retrofit'!$AC$20,IF(F80="Scenario2PBT9",'Major retrofit'!$AD$20,IF(F80="Scenario3PBT9",'Major retrofit'!$AE$20,"")))&amp;IF(F80="Scenario1PBT10",'Major retrofit'!$AF$20,IF(F80="Scenario2PBT10",'Major retrofit'!$AG$20,IF(F80="Scenario3PBT10",'Major retrofit'!$AH$20,"")))&amp;IF(F80="Scenario1PBT11",'Major retrofit'!$AI$20,IF(F80="Scenario2PBT11",'Major retrofit'!$AJ$20,IF(F80="Scenario3PBT11",'Major retrofit'!$AK$20,"")))&amp;IF(F80="Scenario1PBT12",'Major retrofit'!$AL$20,IF(F80="Scenario2PBT12",'Major retrofit'!$AM$20,IF(F80="Scenario3PBT12",'Major retrofit'!$AN$20,"")))&amp;IF(F80="Scenario1PBT13",'Major retrofit'!$AO$20,IF(F80="Scenario2PBT13",'Major retrofit'!$AP$20,IF(F80="Scenario3PBT13",'Major retrofit'!$AQ$20,"")))&amp;IF(F80="Scenario1PBT14",'Major retrofit'!$AR$20,IF(F80="Scenario2PBT14",'Major retrofit'!$AS$20,IF(F80="Scenario3PBT14",'Major retrofit'!$AT$20,"")))&amp;IF(F80="Scenario1PBT15",'Major retrofit'!$AU$20,IF(F80="Scenario2PBT15",'Major retrofit'!$AV$20,IF(F80="Scenario3PBT15",'Major retrofit'!$AW$20,"")))</f>
        <v/>
      </c>
      <c r="N80" s="118">
        <f t="shared" si="48"/>
        <v>0</v>
      </c>
      <c r="O80" s="206" t="str">
        <f>IF(F80="Scenario1PBT1",'Major retrofit'!$E$23,IF(F80="Scenario2PBT1",'Major retrofit'!$F$23,IF(F80="Scenario3PBT1",'Major retrofit'!$G$23,"")))&amp;IF(F80="Scenario1PBT2",'Major retrofit'!$H$23,IF(F80="Scenario2PBT2",'Major retrofit'!$I$23,IF(F80="Scenario3PBT2",'Major retrofit'!$J$23,"")))&amp;IF(F80="Scenario1PBT3",'Major retrofit'!$K$23,IF(F80="Scenario2PBT3",'Major retrofit'!$L$23,IF(F80="Scenario3PBT3",'Major retrofit'!$M$23,"")))&amp;IF(F80="Scenario1PBT4",'Major retrofit'!$N$23,IF(F80="Scenario2PBT4",'Major retrofit'!$O$23,IF(F80="Scenario3PBT4",'Major retrofit'!$P$23,"")))&amp;IF(F80="Scenario1PBT5",'Major retrofit'!$Q$23,IF(F80="Scenario2PBT5",'Major retrofit'!$R$23,IF(F80="Scenario3PBT5",'Major retrofit'!$S$23,"")))&amp;IF(F80="Scenario1PBT6",'Major retrofit'!$T$23,IF(F80="Scenario2PBT6",'Major retrofit'!$U$23,IF(F80="Scenario3PBT6",'Major retrofit'!$V$23,"")))&amp;IF(F80="Scenario1PBT7",'Major retrofit'!$W$23,IF(F80="Scenario2PBT7",'Major retrofit'!$X$23,IF(F80="Scenario3PBT7",'Major retrofit'!$Y$23,"")))&amp;IF(F80="Scenario1PBT8",'Major retrofit'!$Z$23,IF(F80="Scenario2PBT8",'Major retrofit'!$AA$23,IF(F80="Scenario3PBT8",'Major retrofit'!$AB$23,"")))&amp;IF(F80="Scenario1PBT9",'Major retrofit'!$AC$23,IF(F80="Scenario2PBT9",'Major retrofit'!$AD$23,IF(F80="Scenario3PBT9",'Major retrofit'!$AE$23,"")))&amp;IF(F80="Scenario1PBT10",'Major retrofit'!$AF$23,IF(F80="Scenario2PBT10",'Major retrofit'!$AG$23,IF(F80="Scenario3PBT10",'Major retrofit'!$AH$23,"")))&amp;IF(F80="Scenario1PBT11",'Major retrofit'!$AI$23,IF(F80="Scenario2PBT11",'Major retrofit'!$AJ$23,IF(F80="Scenario3PBT11",'Major retrofit'!$AK$23,"")))&amp;IF(F80="Scenario1PBT12",'Major retrofit'!$AL$23,IF(F80="Scenario2PBT12",'Major retrofit'!$AM$23,IF(F80="Scenario3PBT12",'Major retrofit'!$AN$23,"")))&amp;IF(F80="Scenario1PBT13",'Major retrofit'!$AO$23,IF(F80="Scenario2PBT13",'Major retrofit'!$AP$23,IF(F80="Scenario3PBT13",'Major retrofit'!$AQ$23,"")))&amp;IF(F80="Scenario1PBT14",'Major retrofit'!$AR$23,IF(F80="Scenario2PBT14",'Major retrofit'!$AS$23,IF(F80="Scenario3PBT14",'Major retrofit'!$AT$23,"")))&amp;IF(F80="Scenario1PBT15",'Major retrofit'!$AU$23,IF(F80="Scenario2PBT15",'Major retrofit'!$AV$23,IF(F80="Scenario3PBT15",'Major retrofit'!$AW$23,"")))</f>
        <v/>
      </c>
      <c r="P80" s="117">
        <f t="shared" si="49"/>
        <v>0</v>
      </c>
      <c r="Q80" s="117" t="str">
        <f>IF(F80="Scenario1PBT1",'Major retrofit'!$E$25,IF(F80="Scenario2PBT1",'Major retrofit'!$F$25,IF(F80="Scenario3PBT1",'Major retrofit'!$G$25,"")))&amp;IF(F80="Scenario1PBT2",'Major retrofit'!$H$25,IF(F80="Scenario2PBT2",'Major retrofit'!$I$25,IF(F80="Scenario3PBT2",'Major retrofit'!$J$25,"")))&amp;IF(F80="Scenario1PBT3",'Major retrofit'!$K$25,IF(F80="Scenario2PBT3",'Major retrofit'!$L$25,IF(F80="Scenario3PBT3",'Major retrofit'!$M$25,"")))&amp;IF(F80="Scenario1PBT4",'Major retrofit'!$N$25,IF(F80="Scenario2PBT4",'Major retrofit'!$O$25,IF(F80="Scenario3PBT4",'Major retrofit'!$P$25,"")))&amp;IF(F80="Scenario1PBT5",'Major retrofit'!$Q$25,IF(F80="Scenario2PBT5",'Major retrofit'!$R$25,IF(F80="Scenario3PBT5",'Major retrofit'!$S$25,"")))&amp;IF(F80="Scenario1PBT6",'Major retrofit'!$T$25,IF(F80="Scenario2PBT6",'Major retrofit'!$U$25,IF(F80="Scenario3PBT6",'Major retrofit'!$V$25,"")))&amp;IF(F80="Scenario1PBT7",'Major retrofit'!$W$25,IF(F80="Scenario2PBT7",'Major retrofit'!$X$25,IF(F80="Scenario3PBT7",'Major retrofit'!$Y$25,"")))&amp;IF(F80="Scenario1PBT8",'Major retrofit'!$Z$25,IF(F80="Scenario2PBT8",'Major retrofit'!$AA$25,IF(F80="Scenario3PBT8",'Major retrofit'!$AB$25,"")))&amp;IF(F80="Scenario1PBT9",'Major retrofit'!$AC$25,IF(F80="Scenario2PBT9",'Major retrofit'!$AD$25,IF(F80="Scenario3PBT9",'Major retrofit'!$AE$25,"")))&amp;IF(F80="Scenario1PBT10",'Major retrofit'!$AF$25,IF(F80="Scenario2PBT10",'Major retrofit'!$AG$25,IF(F80="Scenario3PBT10",'Major retrofit'!$AH$25,"")))&amp;IF(F80="Scenario1PBT11",'Major retrofit'!$AI$25,IF(F80="Scenario2PBT11",'Major retrofit'!$AJ$25,IF(F80="Scenario3PBT11",'Major retrofit'!$AK$25,"")))&amp;IF(F80="Scenario1PBT12",'Major retrofit'!$AL$25,IF(F80="Scenario2PBT12",'Major retrofit'!$AM$25,IF(F80="Scenario3PBT12",'Major retrofit'!$AN$25,"")))&amp;IF(F80="Scenario1PBT13",'Major retrofit'!$AO$25,IF(F80="Scenario2PBT13",'Major retrofit'!$AP$25,IF(F80="Scenario3PBT13",'Major retrofit'!$AQ$25,"")))&amp;IF(F80="Scenario1PBT14",'Major retrofit'!$AR$25,IF(F80="Scenario2PBT14",'Major retrofit'!$AS$25,IF(F80="Scenario3PBT14",'Major retrofit'!$AT$25,"")))&amp;IF(F80="Scenario1PBT15",'Major retrofit'!$AU$25,IF(F80="Scenario2PBT15",'Major retrofit'!$AV$25,IF(F80="Scenario3PBT15",'Major retrofit'!$AW$25,"")))</f>
        <v/>
      </c>
      <c r="R80" s="117">
        <f t="shared" si="50"/>
        <v>0</v>
      </c>
      <c r="S80" s="117" t="str">
        <f>IF(F80="Scenario1PBT1",'Major retrofit'!$E$27,IF(F80="Scenario2PBT1",'Major retrofit'!$F$27,IF(F80="Scenario3PBT1",'Major retrofit'!$G$27,"")))&amp;IF(F80="Scenario1PBT2",'Major retrofit'!$H$27,IF(F80="Scenario2PBT2",'Major retrofit'!$I$27,IF(F80="Scenario3PBT2",'Major retrofit'!$J$27,"")))&amp;IF(F80="Scenario1PBT3",'Major retrofit'!$K$27,IF(F80="Scenario2PBT3",'Major retrofit'!$L$27,IF(F80="Scenario3PBT3",'Major retrofit'!$M$27,"")))&amp;IF(F80="Scenario1PBT4",'Major retrofit'!$N$27,IF(F80="Scenario2PBT4",'Major retrofit'!$O$27,IF(F80="Scenario3PBT4",'Major retrofit'!$P$27,"")))&amp;IF(F80="Scenario1PBT5",'Major retrofit'!$Q$27,IF(F80="Scenario2PBT5",'Major retrofit'!$R$27,IF(F80="Scenario3PBT5",'Major retrofit'!$S$27,"")))&amp;IF(F80="Scenario1PBT6",'Major retrofit'!$T$27,IF(F80="Scenario2PBT6",'Major retrofit'!$U$27,IF(F80="Scenario3PBT6",'Major retrofit'!$V$27,"")))&amp;IF(F80="Scenario1PBT7",'Major retrofit'!$W$27,IF(F80="Scenario2PBT7",'Major retrofit'!$X$27,IF(F80="Scenario3PBT7",'Major retrofit'!$Y$27,"")))&amp;IF(F80="Scenario1PBT8",'Major retrofit'!$Z$27,IF(F80="Scenario2PBT8",'Major retrofit'!$AA$27,IF(F80="Scenario3PBT8",'Major retrofit'!$AB$27,"")))&amp;IF(F80="Scenario1PBT9",'Major retrofit'!$AC$27,IF(F80="Scenario2PBT9",'Major retrofit'!$AD$27,IF(F80="Scenario3PBT9",'Major retrofit'!$AE$27,"")))&amp;IF(F80="Scenario1PBT10",'Major retrofit'!$AF$27,IF(F80="Scenario2PBT10",'Major retrofit'!$AG$27,IF(F80="Scenario3PBT10",'Major retrofit'!$AH$27,"")))&amp;IF(F80="Scenario1PBT11",'Major retrofit'!$AI$27,IF(F80="Scenario2PBT11",'Major retrofit'!$AJ$27,IF(F80="Scenario3PBT11",'Major retrofit'!$AK$27,"")))&amp;IF(F80="Scenario1PBT12",'Major retrofit'!$AL$27,IF(F80="Scenario2PBT12",'Major retrofit'!$AM$27,IF(F80="Scenario3PBT12",'Major retrofit'!$AN$27,"")))&amp;IF(F80="Scenario1PBT13",'Major retrofit'!$AO$27,IF(F80="Scenario2PBT13",'Major retrofit'!$AP$27,IF(F80="Scenario3PBT13",'Major retrofit'!$AQ$27,"")))&amp;IF(F80="Scenario1PBT14",'Major retrofit'!$AR$27,IF(F80="Scenario2PBT14",'Major retrofit'!$AS$27,IF(F80="Scenario3PBT14",'Major retrofit'!$AT$27,"")))&amp;IF(F80="Scenario1PBT15",'Major retrofit'!$AU$27,IF(F80="Scenario2PBT15",'Major retrofit'!$AV$27,IF(F80="Scenario3PBT15",'Major retrofit'!$AW$27,"")))</f>
        <v/>
      </c>
      <c r="T80" s="207">
        <f t="shared" si="51"/>
        <v>0</v>
      </c>
      <c r="U80" s="206" t="str">
        <f>IF(F80="Scenario1PBT1",'Major retrofit'!$E$38,IF(F80="Scenario2PBT1",'Major retrofit'!$F$38,IF(F80="Scenario3PBT1",'Major retrofit'!$G$38,"")))&amp;IF(F80="Scenario1PBT2",'Major retrofit'!$H$38,IF(F80="Scenario2PBT2",'Major retrofit'!$I$38,IF(F80="Scenario3PBT2",'Major retrofit'!$J$38,"")))&amp;IF(F80="Scenario1PBT3",'Major retrofit'!$K$38,IF(F80="Scenario2PBT3",'Major retrofit'!$L$38,IF(F80="Scenario3PBT3",'Major retrofit'!$M$38,"")))&amp;IF(F80="Scenario1PBT4",'Major retrofit'!$N$38,IF(F80="Scenario2PBT4",'Major retrofit'!$O$38,IF(F80="Scenario3PBT4",'Major retrofit'!$P$38,"")))&amp;IF(F80="Scenario1PBT5",'Major retrofit'!$Q$38,IF(F80="Scenario2PBT5",'Major retrofit'!$R$38,IF(F80="Scenario3PBT5",'Major retrofit'!$S$38,"")))&amp;IF(F80="Scenario1PBT6",'Major retrofit'!$T$38,IF(F80="Scenario2PBT6",'Major retrofit'!$U$38,IF(F80="Scenario3PBT6",'Major retrofit'!$V$38,"")))&amp;IF(F80="Scenario1PBT7",'Major retrofit'!$W$38,IF(F80="Scenario2PBT7",'Major retrofit'!$X$38,IF(F80="Scenario3PBT7",'Major retrofit'!$Y$38,"")))&amp;IF(F80="Scenario1PBT8",'Major retrofit'!$Z$38,IF(F80="Scenario2PBT8",'Major retrofit'!$AA$38,IF(F80="Scenario3PBT8",'Major retrofit'!$AB$38,"")))&amp;IF(F80="Scenario1PBT9",'Major retrofit'!$AC$38,IF(F80="Scenario2PBT9",'Major retrofit'!$AD$38,IF(F80="Scenario3PBT9",'Major retrofit'!$AE$38,"")))&amp;IF(F80="Scenario1PBT10",'Major retrofit'!$AF$38,IF(F80="Scenario2PBT10",'Major retrofit'!$AG$38,IF(F80="Scenario3PBT10",'Major retrofit'!$AH$38,"")))&amp;IF(F80="Scenario1PBT11",'Major retrofit'!$AI$38,IF(F80="Scenario2PBT11",'Major retrofit'!$AJ$38,IF(F80="Scenario3PBT11",'Major retrofit'!$AK$38,"")))&amp;IF(F80="Scenario1PBT12",'Major retrofit'!$AL$38,IF(F80="Scenario2PBT12",'Major retrofit'!$AM$38,IF(F80="Scenario3PBT12",'Major retrofit'!$AN$38,"")))&amp;IF(F80="Scenario1PBT13",'Major retrofit'!$AO$38,IF(F80="Scenario2PBT13",'Major retrofit'!$AP$38,IF(F80="Scenario3PBT13",'Major retrofit'!$AQ$38,"")))&amp;IF(F80="Scenario1PBT14",'Major retrofit'!$AR$38,IF(F80="Scenario2PBT14",'Major retrofit'!$AS$38,IF(F80="Scenario3PBT14",'Major retrofit'!$AT$38,"")))&amp;IF(F80="Scenario1PBT15",'Major retrofit'!$AU$38,IF(F80="Scenario2PBT15",'Major retrofit'!$AV$38,IF(F80="Scenario3PBT15",'Major retrofit'!$AW$38,"")))</f>
        <v/>
      </c>
      <c r="V80" s="117">
        <f t="shared" si="52"/>
        <v>0</v>
      </c>
      <c r="W80" s="117" t="str">
        <f>IF(F80="Scenario1PBT1",'Major retrofit'!$E$40,IF(F80="Scenario2PBT1",'Major retrofit'!$F$40,IF(F80="Scenario3PBT1",'Major retrofit'!$G$40,"")))&amp;IF(F80="Scenario1PBT2",'Major retrofit'!$H$40,IF(F80="Scenario2PBT2",'Major retrofit'!$I$40,IF(F80="Scenario3PBT2",'Major retrofit'!$J$40,"")))&amp;IF(F80="Scenario1PBT3",'Major retrofit'!$K$40,IF(F80="Scenario2PBT3",'Major retrofit'!$L$40,IF(F80="Scenario3PBT3",'Major retrofit'!$M$40,"")))&amp;IF(F80="Scenario1PBT4",'Major retrofit'!$N$40,IF(F80="Scenario2PBT4",'Major retrofit'!$O$40,IF(F80="Scenario3PBT4",'Major retrofit'!$P$40,"")))&amp;IF(F80="Scenario1PBT5",'Major retrofit'!$Q$40,IF(F80="Scenario2PBT5",'Major retrofit'!$R$40,IF(F80="Scenario3PBT5",'Major retrofit'!$S$40,"")))&amp;IF(F80="Scenario1PBT6",'Major retrofit'!$T$40,IF(F80="Scenario2PBT6",'Major retrofit'!$U$40,IF(F80="Scenario3PBT6",'Major retrofit'!$V$40,"")))&amp;IF(F80="Scenario1PBT7",'Major retrofit'!$W$40,IF(F80="Scenario2PBT7",'Major retrofit'!$X$40,IF(F80="Scenario3PBT7",'Major retrofit'!$Y$40,"")))&amp;IF(F80="Scenario1PBT8",'Major retrofit'!$Z$40,IF(F80="Scenario2PBT8",'Major retrofit'!$AA$40,IF(F80="Scenario3PBT8",'Major retrofit'!$AB$40,"")))&amp;IF(F80="Scenario1PBT9",'Major retrofit'!$AC$40,IF(F80="Scenario2PBT9",'Major retrofit'!$AD$40,IF(F80="Scenario3PBT9",'Major retrofit'!$AE$40,"")))&amp;IF(F80="Scenario1PBT10",'Major retrofit'!$AF$40,IF(F80="Scenario2PBT10",'Major retrofit'!$AG$40,IF(F80="Scenario3PBT10",'Major retrofit'!$AH$40,"")))&amp;IF(F80="Scenario1PBT11",'Major retrofit'!$AI$40,IF(F80="Scenario2PBT11",'Major retrofit'!$AJ$40,IF(F80="Scenario3PBT11",'Major retrofit'!$AK$40,"")))&amp;IF(F80="Scenario1PBT12",'Major retrofit'!$AL$40,IF(F80="Scenario2PBT12",'Major retrofit'!$AM$40,IF(F80="Scenario3PBT12",'Major retrofit'!$AN$40,"")))&amp;IF(F80="Scenario1PBT13",'Major retrofit'!$AO$40,IF(F80="Scenario2PBT13",'Major retrofit'!$AP$40,IF(F80="Scenario3PBT13",'Major retrofit'!$AQ$40,"")))&amp;IF(F80="Scenario1PBT14",'Major retrofit'!$AR$40,IF(F80="Scenario2PBT14",'Major retrofit'!$AS$40,IF(F80="Scenario3PBT14",'Major retrofit'!$AT$40,"")))&amp;IF(F80="Scenario1PBT15",'Major retrofit'!$AU$40,IF(F80="Scenario2PBT15",'Major retrofit'!$AV$40,IF(F80="Scenario3PBT15",'Major retrofit'!$AW$40,"")))</f>
        <v/>
      </c>
      <c r="X80" s="117">
        <f t="shared" si="53"/>
        <v>0</v>
      </c>
      <c r="Y80" s="117" t="str">
        <f>IF(F80="Scenario1PBT1",'Major retrofit'!$E$42,IF(F80="Scenario2PBT1",'Major retrofit'!$F$42,IF(F80="Scenario3PBT1",'Major retrofit'!$G$42,"")))&amp;IF(F80="Scenario1PBT2",'Major retrofit'!$H$42,IF(F80="Scenario2PBT2",'Major retrofit'!$I$42,IF(F80="Scenario3PBT2",'Major retrofit'!$J$42,"")))&amp;IF(F80="Scenario1PBT3",'Major retrofit'!$K$42,IF(F80="Scenario2PBT3",'Major retrofit'!$L$42,IF(F80="Scenario3PBT3",'Major retrofit'!$M$42,"")))&amp;IF(F80="Scenario1PBT4",'Major retrofit'!$N$42,IF(F80="Scenario2PBT4",'Major retrofit'!$O$42,IF(F80="Scenario3PBT4",'Major retrofit'!$P$42,"")))&amp;IF(F80="Scenario1PBT5",'Major retrofit'!$Q$42,IF(F80="Scenario2PBT5",'Major retrofit'!$R$42,IF(F80="Scenario3PBT5",'Major retrofit'!$S$42,"")))&amp;IF(F80="Scenario1PBT6",'Major retrofit'!$T$42,IF(F80="Scenario2PBT6",'Major retrofit'!$U$42,IF(F80="Scenario3PBT6",'Major retrofit'!$V$42,"")))&amp;IF(F80="Scenario1PBT7",'Major retrofit'!$W$42,IF(F80="Scenario2PBT7",'Major retrofit'!$X$42,IF(F80="Scenario3PBT7",'Major retrofit'!$Y$42,"")))&amp;IF(F80="Scenario1PBT8",'Major retrofit'!$Z$42,IF(F80="Scenario2PBT8",'Major retrofit'!$AA$42,IF(F80="Scenario3PBT8",'Major retrofit'!$AB$42,"")))&amp;IF(F80="Scenario1PBT9",'Major retrofit'!$AC$42,IF(F80="Scenario2PBT9",'Major retrofit'!$AD$42,IF(F80="Scenario3PBT9",'Major retrofit'!$AE$42,"")))&amp;IF(F80="Scenario1PBT10",'Major retrofit'!$AF$42,IF(F80="Scenario2PBT10",'Major retrofit'!$AG$42,IF(F80="Scenario3PBT10",'Major retrofit'!$AH$42,"")))&amp;IF(F80="Scenario1PBT11",'Major retrofit'!$AI$42,IF(F80="Scenario2PBT11",'Major retrofit'!$AJ$42,IF(F80="Scenario3PBT11",'Major retrofit'!$AK$42,"")))&amp;IF(F80="Scenario1PBT12",'Major retrofit'!$AL$42,IF(F80="Scenario2PBT12",'Major retrofit'!$AM$42,IF(F80="Scenario3PBT12",'Major retrofit'!$AN$42,"")))&amp;IF(F80="Scenario1PBT13",'Major retrofit'!$AO$42,IF(F80="Scenario2PBT13",'Major retrofit'!$AP$42,IF(F80="Scenario3PBT13",'Major retrofit'!$AQ$42,"")))&amp;IF(F80="Scenario1PBT14",'Major retrofit'!$AR$42,IF(F80="Scenario2PBT14",'Major retrofit'!$AS$42,IF(F80="Scenario3PBT14",'Major retrofit'!$AT$42,"")))&amp;IF(F80="Scenario1PBT15",'Major retrofit'!$AU$42,IF(F80="Scenario2PBT15",'Major retrofit'!$AV$42,IF(F80="Scenario3PBT15",'Major retrofit'!$AW$42,"")))</f>
        <v/>
      </c>
      <c r="Z80" s="117">
        <f t="shared" si="54"/>
        <v>0</v>
      </c>
      <c r="AA80" s="178" t="str">
        <f>IF(F80="Scenario1PBT1",'Major retrofit'!$E$101,IF(F80="Scenario2PBT1",'Major retrofit'!$F$101,IF(F80="Scenario3PBT1",'Major retrofit'!$G$101,"")))&amp;IF(F80="Scenario1PBT2",'Major retrofit'!$H$101,IF(F80="Scenario2PBT2",'Major retrofit'!$I$101,IF(F80="Scenario3PBT2",'Major retrofit'!$J$101,"")))&amp;IF(F80="Scenario1PBT3",'Major retrofit'!$K$101,IF(F80="Scenario2PBT3",'Major retrofit'!$L$101,IF(F80="Scenario3PBT3",'Major retrofit'!$M$101,"")))&amp;IF(F80="Scenario1PBT4",'Major retrofit'!$N$101,IF(F80="Scenario2PBT4",'Major retrofit'!$O$101,IF(F80="Scenario3PBT4",'Major retrofit'!$P$101,"")))&amp;IF(F80="Scenario1PBT5",'Major retrofit'!$Q$101,IF(F80="Scenario2PBT5",'Major retrofit'!$R$101,IF(F80="Scenario3PBT5",'Major retrofit'!$S$101,"")))&amp;IF(F80="Scenario1PBT6",'Major retrofit'!$T$101,IF(F80="Scenario2PBT6",'Major retrofit'!$U$101,IF(F80="Scenario3PBT6",'Major retrofit'!$V$101,"")))&amp;IF(F80="Scenario1PBT7",'Major retrofit'!$W$101,IF(F80="Scenario2PBT7",'Major retrofit'!$X$101,IF(F80="Scenario3PBT7",'Major retrofit'!$Y$101,"")))&amp;IF(F80="Scenario1PBT8",'Major retrofit'!$Z$101,IF(F80="Scenario2PBT8",'Major retrofit'!$AA$101,IF(F80="Scenario3PBT8",'Major retrofit'!$AB$101,"")))&amp;IF(F80="Scenario1PBT9",'Major retrofit'!$AC$101,IF(F80="Scenario2PBT9",'Major retrofit'!$AD$101,IF(F80="Scenario3PBT9",'Major retrofit'!$AE$101,"")))&amp;IF(F80="Scenario1PBT10",'Major retrofit'!$AF$101,IF(F80="Scenario2PBT10",'Major retrofit'!$AG$101,IF(F80="Scenario3PBT10",'Major retrofit'!$AH$101,"")))&amp;IF(F80="Scenario1PBT11",'Major retrofit'!$AI$101,IF(F80="Scenario2PBT11",'Major retrofit'!$AJ$101,IF(F80="Scenario3PBT11",'Major retrofit'!$AK$101,"")))&amp;IF(F80="Scenario1PBT12",'Major retrofit'!$AL$101,IF(F80="Scenario2PBT12",'Major retrofit'!$AM$101,IF(F80="Scenario3PBT12",'Major retrofit'!$AN$101,"")))&amp;IF(F80="Scenario1PBT13",'Major retrofit'!$AO$101,IF(F80="Scenario2PBT13",'Major retrofit'!$AP$101,IF(F80="Scenario3PBT13",'Major retrofit'!$AQ$101,"")))&amp;IF(F80="Scenario1PBT14",'Major retrofit'!$AR$101,IF(F80="Scenario2PBT14",'Major retrofit'!$AS$101,IF(F80="Scenario3PBT14",'Major retrofit'!$AT$101,"")))&amp;IF(F80="Scenario1PBT15",'Major retrofit'!$AU$101,IF(F80="Scenario2PBT15",'Major retrofit'!$AV$101,IF(F80="Scenario3PBT15",'Major retrofit'!$AW$101,"")))</f>
        <v/>
      </c>
      <c r="AB80" s="179">
        <f t="shared" si="55"/>
        <v>0</v>
      </c>
      <c r="AC80" s="208">
        <f>IFERROR('Projection_Base-case'!G80-G80,0)</f>
        <v>0</v>
      </c>
      <c r="AD80" s="117">
        <f t="shared" si="34"/>
        <v>0</v>
      </c>
      <c r="AE80" s="117">
        <f>IFERROR(100*AC80/'Projection_Base-case'!G80,0)</f>
        <v>0</v>
      </c>
      <c r="AF80" s="117">
        <f>IFERROR('Projection_Base-case'!I80-I80,0)</f>
        <v>0</v>
      </c>
      <c r="AG80" s="117">
        <f t="shared" si="35"/>
        <v>0</v>
      </c>
      <c r="AH80" s="117">
        <f>IFERROR(100*AF80/'Projection_Base-case'!I80,0)</f>
        <v>0</v>
      </c>
      <c r="AI80" s="117">
        <f>IFERROR('Projection_Base-case'!K80-K80,0)</f>
        <v>0</v>
      </c>
      <c r="AJ80" s="117">
        <f t="shared" si="36"/>
        <v>0</v>
      </c>
      <c r="AK80" s="117">
        <f>IFERROR(100*AI80/'Projection_Base-case'!K80,0)</f>
        <v>0</v>
      </c>
      <c r="AL80" s="117">
        <f>IFERROR(M80-'Projection_Base-case'!M80,0)</f>
        <v>0</v>
      </c>
      <c r="AM80" s="117">
        <f t="shared" si="37"/>
        <v>0</v>
      </c>
      <c r="AN80" s="179">
        <f>IFERROR(IF('Projection_Base-case'!N80&gt;0,100*AM80/'Projection_Base-case'!N80,100*AM80/N80),0)</f>
        <v>0</v>
      </c>
      <c r="AO80" s="206">
        <f>IFERROR('Projection_Base-case'!O80-O80,0)</f>
        <v>0</v>
      </c>
      <c r="AP80" s="117">
        <f t="shared" si="38"/>
        <v>0</v>
      </c>
      <c r="AQ80" s="117">
        <f>IFERROR(100*AO80/'Projection_Base-case'!O80,0)</f>
        <v>0</v>
      </c>
      <c r="AR80" s="117">
        <f>IFERROR('Projection_Base-case'!Q80-Q80,0)</f>
        <v>0</v>
      </c>
      <c r="AS80" s="117">
        <f t="shared" si="39"/>
        <v>0</v>
      </c>
      <c r="AT80" s="117">
        <f>IFERROR(100*AR80/'Projection_Base-case'!Q80,0)</f>
        <v>0</v>
      </c>
      <c r="AU80" s="117">
        <f>IFERROR('Projection_Base-case'!S80-S80,0)</f>
        <v>0</v>
      </c>
      <c r="AV80" s="117">
        <f t="shared" si="40"/>
        <v>0</v>
      </c>
      <c r="AW80" s="118">
        <f>IFERROR(100*AU80/'Projection_Base-case'!S80,0)</f>
        <v>0</v>
      </c>
      <c r="AX80" s="206">
        <f>IFERROR('Projection_Base-case'!U80-U80,0)</f>
        <v>0</v>
      </c>
      <c r="AY80" s="117">
        <f t="shared" si="41"/>
        <v>0</v>
      </c>
      <c r="AZ80" s="117">
        <f>IFERROR(100*AX80/'Projection_Base-case'!U80,0)</f>
        <v>0</v>
      </c>
      <c r="BA80" s="117">
        <f>IFERROR('Projection_Base-case'!W80-W80,0)</f>
        <v>0</v>
      </c>
      <c r="BB80" s="117">
        <f t="shared" si="42"/>
        <v>0</v>
      </c>
      <c r="BC80" s="117">
        <f>IFERROR(100*BA80/'Projection_Base-case'!W80,0)</f>
        <v>0</v>
      </c>
      <c r="BD80" s="117">
        <f>IFERROR('Projection_Base-case'!Y80-Y80,0)</f>
        <v>0</v>
      </c>
      <c r="BE80" s="117">
        <f t="shared" si="43"/>
        <v>0</v>
      </c>
      <c r="BF80" s="117">
        <f>IFERROR(100*BD80/'Projection_Base-case'!Y80,0)</f>
        <v>0</v>
      </c>
      <c r="BG80" s="178">
        <f t="shared" si="56"/>
        <v>0</v>
      </c>
      <c r="BH80" s="179">
        <f t="shared" si="57"/>
        <v>0</v>
      </c>
    </row>
    <row r="81" spans="1:60" ht="15" thickBot="1">
      <c r="A81" s="205">
        <v>76</v>
      </c>
      <c r="B81" s="119">
        <f>IF('Projection_Base-case'!B81&lt;&gt;"",'Projection_Base-case'!B81,0)</f>
        <v>0</v>
      </c>
      <c r="C81" s="119">
        <f>IF('Projection_Base-case'!C81&lt;&gt;"",'Projection_Base-case'!C81,0)</f>
        <v>0</v>
      </c>
      <c r="D81" s="119">
        <f>IF('Projection_Base-case'!D81&lt;&gt;"",'Projection_Base-case'!D81,0)</f>
        <v>0</v>
      </c>
      <c r="E81" s="263" t="str">
        <f>IF(AND('Résultats major'!$AC$3="OUI",'Résultats major'!E80&lt;&gt;""),'Résultats major'!E80,IF(OR(D81="PBT1",D81="PBT2",D81="PBT3",D81="PBT4",D81="PBT5",D81="PBT6",D81="PBT7",D81="PBT8",D81="PBT10"),"Scenario1",IF(D81="PBT9","Scenario2","")))</f>
        <v/>
      </c>
      <c r="F81" s="202" t="str">
        <f t="shared" si="44"/>
        <v>0</v>
      </c>
      <c r="G81" s="177" t="str">
        <f>IF(F81="Scenario1PBT1",'Major retrofit'!$E$6,IF(F81="Scenario2PBT1",'Major retrofit'!$F$6,IF(F81="Scenario3PBT1",'Major retrofit'!$G$6,"")))&amp;IF(F81="Scenario1PBT2",'Major retrofit'!$H$6,IF(F81="Scenario2PBT2",'Major retrofit'!$I$6,IF(F81="Scenario3PBT2",'Major retrofit'!$J$6,"")))&amp;IF(F81="Scenario1PBT3",'Major retrofit'!$K$6,IF(F81="Scenario2PBT3",'Major retrofit'!$L$6,IF(F81="Scenario3PBT3",'Major retrofit'!$M$6,"")))&amp;IF(F81="Scenario1PBT4",'Major retrofit'!$N$6,IF(F81="Scenario2PBT4",'Major retrofit'!$O$6,IF(F81="Scenario3PBT4",'Major retrofit'!$P$6,"")))&amp;IF(F81="Scenario1PBT5",'Major retrofit'!$Q$6,IF(F81="Scenario2PBT5",'Major retrofit'!$R$6,IF(F81="Scenario3PBT5",'Major retrofit'!$S$6,"")))&amp;IF(F81="Scenario1PBT6",'Major retrofit'!$T$6,IF(F81="Scenario2PBT6",'Major retrofit'!$U$6,IF(F81="Scenario3PBT6",'Major retrofit'!$V$6,"")))&amp;IF(F81="Scenario1PBT7",'Major retrofit'!$W$6,IF(F81="Scenario2PBT7",'Major retrofit'!$X$6,IF(F81="Scenario3PBT7",'Major retrofit'!$Y$6,"")))&amp;IF(F81="Scenario1PBT8",'Major retrofit'!$Z$6,IF(F81="Scenario2PBT8",'Major retrofit'!$AA$6,IF(F81="Scenario3PBT8",'Major retrofit'!$AB$6,"")))&amp;IF(F81="Scenario1PBT9",'Major retrofit'!$AC$6,IF(F81="Scenario2PBT9",'Major retrofit'!$AD$6,IF(F81="Scenario3PBT9",'Major retrofit'!$AE$6,"")))&amp;IF(F81="Scenario1PBT10",'Major retrofit'!$AF$6,IF(F81="Scenario2PBT10",'Major retrofit'!$AG$6,IF(F81="Scenario3PBT10",'Major retrofit'!$AH$6,"")))&amp;IF(F81="Scenario1PBT11",'Major retrofit'!$AI$6,IF(F81="Scenario2PBT11",'Major retrofit'!$AJ$6,IF(F81="Scenario3PBT11",'Major retrofit'!$AK$6,"")))&amp;IF(F81="Scenario1PBT12",'Major retrofit'!$AL$6,IF(F81="Scenario2PBT12",'Major retrofit'!$AM$6,IF(F81="Scenario3PBT12",'Major retrofit'!$AN$6,"")))&amp;IF(F81="Scenario1PBT13",'Major retrofit'!$AO$6,IF(F81="Scenario2PBT13",'Major retrofit'!$AP$6,IF(F81="Scenario3PBT13",'Major retrofit'!$AQ$6,"")))&amp;IF(F81="Scenario1PBT14",'Major retrofit'!$AR$6,IF(F81="Scenario2PBT14",'Major retrofit'!$AS$6,IF(F81="Scenario3PBT14",'Major retrofit'!$AT$6,"")))&amp;IF(F81="Scenario1PBT15",'Major retrofit'!$AU$6,IF(F81="Scenario2PBT15",'Major retrofit'!$AV$6,IF(F81="Scenario3PBT15",'Major retrofit'!$AW$6,"")))</f>
        <v/>
      </c>
      <c r="H81" s="117">
        <f t="shared" si="45"/>
        <v>0</v>
      </c>
      <c r="I81" s="178" t="str">
        <f>IF(F81="Scenario1PBT1",'Major retrofit'!$E$16,IF(F81="Scenario2PBT1",'Major retrofit'!$F$16,IF(F81="Scenario3PBT1",'Major retrofit'!$G$16,"")))&amp;IF(F81="Scenario1PBT2",'Major retrofit'!$H$16,IF(F81="Scenario2PBT2",'Major retrofit'!$I$16,IF(F81="Scenario3PBT2",'Major retrofit'!$J$16,"")))&amp;IF(F81="Scenario1PBT3",'Major retrofit'!$K$16,IF(F81="Scenario2PBT3",'Major retrofit'!$L$16,IF(F81="Scenario3PBT3",'Major retrofit'!$M$16,"")))&amp;IF(F81="Scenario1PBT4",'Major retrofit'!$N$16,IF(F81="Scenario2PBT4",'Major retrofit'!$O$16,IF(F81="Scenario3PBT4",'Major retrofit'!$P$16,"")))&amp;IF(F81="Scenario1PBT5",'Major retrofit'!$Q$16,IF(F81="Scenario2PBT5",'Major retrofit'!$R$16,IF(F81="Scenario3PBT5",'Major retrofit'!$S$16,"")))&amp;IF(F81="Scenario1PBT6",'Major retrofit'!$T$16,IF(F81="Scenario2PBT6",'Major retrofit'!$U$16,IF(F81="Scenario3PBT6",'Major retrofit'!$V$16,"")))&amp;IF(F81="Scenario1PBT7",'Major retrofit'!$W$16,IF(F81="Scenario2PBT7",'Major retrofit'!$X$16,IF(F81="Scenario3PBT7",'Major retrofit'!$Y$16,"")))&amp;IF(F81="Scenario1PBT8",'Major retrofit'!$Z$16,IF(F81="Scenario2PBT8",'Major retrofit'!$AA$16,IF(F81="Scenario3PBT8",'Major retrofit'!$AB$16,"")))&amp;IF(F81="Scenario1PBT9",'Major retrofit'!$AC$16,IF(F81="Scenario2PBT9",'Major retrofit'!$AD$16,IF(F81="Scenario3PBT9",'Major retrofit'!$AE$16,"")))&amp;IF(F81="Scenario1PBT10",'Major retrofit'!$AF$16,IF(F81="Scenario2PBT10",'Major retrofit'!$AG$16,IF(F81="Scenario3PBT10",'Major retrofit'!$AH$16,"")))&amp;IF(F81="Scenario1PBT11",'Major retrofit'!$AI$16,IF(F81="Scenario2PBT11",'Major retrofit'!$AJ$16,IF(F81="Scenario3PBT11",'Major retrofit'!$AK$16,"")))&amp;IF(F81="Scenario1PBT12",'Major retrofit'!$AL$16,IF(F81="Scenario2PBT12",'Major retrofit'!$AM$16,IF(F81="Scenario3PBT12",'Major retrofit'!$AN$16,"")))&amp;IF(F81="Scenario1PBT13",'Major retrofit'!$AO$16,IF(F81="Scenario2PBT13",'Major retrofit'!$AP$16,IF(F81="Scenario3PBT13",'Major retrofit'!$AQ$16,"")))&amp;IF(F81="Scenario1PBT14",'Major retrofit'!$AR$16,IF(F81="Scenario2PBT14",'Major retrofit'!$AS$16,IF(F81="Scenario3PBT14",'Major retrofit'!$AT$16,"")))&amp;IF(F81="Scenario1PBT15",'Major retrofit'!$AU$16,IF(F81="Scenario2PBT15",'Major retrofit'!$AV$16,IF(F81="Scenario3PBT15",'Major retrofit'!$AW$16,"")))</f>
        <v/>
      </c>
      <c r="J81" s="117">
        <f t="shared" si="46"/>
        <v>0</v>
      </c>
      <c r="K81" s="117" t="str">
        <f>IF(F81="Scenario1PBT1",'Major retrofit'!$E$18,IF(F81="Scenario2PBT1",'Major retrofit'!$F$18,IF(F81="Scenario3PBT1",'Major retrofit'!$G$18,"")))&amp;IF(F81="Scenario1PBT2",'Major retrofit'!$H$18,IF(F81="Scenario2PBT2",'Major retrofit'!$I$18,IF(F81="Scenario3PBT2",'Major retrofit'!$J$18,"")))&amp;IF(F81="Scenario1PBT3",'Major retrofit'!$K$18,IF(F81="Scenario2PBT3",'Major retrofit'!$L$18,IF(F81="Scenario3PBT3",'Major retrofit'!$M$18,"")))&amp;IF(F81="Scenario1PBT4",'Major retrofit'!$N$18,IF(F81="Scenario2PBT4",'Major retrofit'!$O$18,IF(F81="Scenario3PBT4",'Major retrofit'!$P$18,"")))&amp;IF(F81="Scenario1PBT5",'Major retrofit'!$Q$18,IF(F81="Scenario2PBT5",'Major retrofit'!$R$18,IF(F81="Scenario3PBT5",'Major retrofit'!$S$18,"")))&amp;IF(F81="Scenario1PBT6",'Major retrofit'!$T$18,IF(F81="Scenario2PBT6",'Major retrofit'!$U$18,IF(F81="Scenario3PBT6",'Major retrofit'!$V$18,"")))&amp;IF(F81="Scenario1PBT7",'Major retrofit'!$W$18,IF(F81="Scenario2PBT7",'Major retrofit'!$X$18,IF(F81="Scenario3PBT7",'Major retrofit'!$Y$18,"")))&amp;IF(F81="Scenario1PBT8",'Major retrofit'!$Z$18,IF(F81="Scenario2PBT8",'Major retrofit'!$AA$18,IF(F81="Scenario3PBT8",'Major retrofit'!$AB$18,"")))&amp;IF(F81="Scenario1PBT9",'Major retrofit'!$AC$18,IF(F81="Scenario2PBT9",'Major retrofit'!$AD$18,IF(F81="Scenario3PBT9",'Major retrofit'!$AE$18,"")))&amp;IF(F81="Scenario1PBT10",'Major retrofit'!$AF$18,IF(F81="Scenario2PBT10",'Major retrofit'!$AG$18,IF(F81="Scenario3PBT10",'Major retrofit'!$AH$18,"")))&amp;IF(F81="Scenario1PBT11",'Major retrofit'!$AI$18,IF(F81="Scenario2PBT11",'Major retrofit'!$AJ$18,IF(F81="Scenario3PBT11",'Major retrofit'!$AK$18,"")))&amp;IF(F81="Scenario1PBT12",'Major retrofit'!$AL$18,IF(F81="Scenario2PBT12",'Major retrofit'!$AM$18,IF(F81="Scenario3PBT12",'Major retrofit'!$AN$18,"")))&amp;IF(F81="Scenario1PBT13",'Major retrofit'!$AO$18,IF(F81="Scenario2PBT13",'Major retrofit'!$AP$18,IF(F81="Scenario3PBT13",'Major retrofit'!$AQ$18,"")))&amp;IF(F81="Scenario1PBT14",'Major retrofit'!$AR$18,IF(F81="Scenario2PBT14",'Major retrofit'!$AS$18,IF(F81="Scenario3PBT14",'Major retrofit'!$AT$18,"")))&amp;IF(F81="Scenario1PBT15",'Major retrofit'!$AU$18,IF(F81="Scenario2PBT15",'Major retrofit'!$AV$18,IF(F81="Scenario3PBT15",'Major retrofit'!$AW$18,"")))</f>
        <v/>
      </c>
      <c r="L81" s="117">
        <f t="shared" si="47"/>
        <v>0</v>
      </c>
      <c r="M81" s="117" t="str">
        <f>IF(F81="Scenario1PBT1",'Major retrofit'!$E$20,IF(F81="Scenario2PBT1",'Major retrofit'!$F$20,IF(F81="Scenario3PBT1",'Major retrofit'!$G$20,"")))&amp;IF(F81="Scenario1PBT2",'Major retrofit'!$H$20,IF(F81="Scenario2PBT2",'Major retrofit'!$I$20,IF(F81="Scenario3PBT2",'Major retrofit'!$J$20,"")))&amp;IF(F81="Scenario1PBT3",'Major retrofit'!$K$20,IF(F81="Scenario2PBT3",'Major retrofit'!$L$20,IF(F81="Scenario3PBT3",'Major retrofit'!$M$20,"")))&amp;IF(F81="Scenario1PBT4",'Major retrofit'!$N$20,IF(F81="Scenario2PBT4",'Major retrofit'!$O$20,IF(F81="Scenario3PBT4",'Major retrofit'!$P$20,"")))&amp;IF(F81="Scenario1PBT5",'Major retrofit'!$Q$20,IF(F81="Scenario2PBT5",'Major retrofit'!$R$20,IF(F81="Scenario3PBT5",'Major retrofit'!$S$20,"")))&amp;IF(F81="Scenario1PBT6",'Major retrofit'!$T$20,IF(F81="Scenario2PBT6",'Major retrofit'!$U$20,IF(F81="Scenario3PBT6",'Major retrofit'!$V$20,"")))&amp;IF(F81="Scenario1PBT7",'Major retrofit'!$W$20,IF(F81="Scenario2PBT7",'Major retrofit'!$X$20,IF(F81="Scenario3PBT7",'Major retrofit'!$Y$20,"")))&amp;IF(F81="Scenario1PBT8",'Major retrofit'!$Z$20,IF(F81="Scenario2PBT8",'Major retrofit'!$AA$20,IF(F81="Scenario3PBT8",'Major retrofit'!$AB$20,"")))&amp;IF(F81="Scenario1PBT9",'Major retrofit'!$AC$20,IF(F81="Scenario2PBT9",'Major retrofit'!$AD$20,IF(F81="Scenario3PBT9",'Major retrofit'!$AE$20,"")))&amp;IF(F81="Scenario1PBT10",'Major retrofit'!$AF$20,IF(F81="Scenario2PBT10",'Major retrofit'!$AG$20,IF(F81="Scenario3PBT10",'Major retrofit'!$AH$20,"")))&amp;IF(F81="Scenario1PBT11",'Major retrofit'!$AI$20,IF(F81="Scenario2PBT11",'Major retrofit'!$AJ$20,IF(F81="Scenario3PBT11",'Major retrofit'!$AK$20,"")))&amp;IF(F81="Scenario1PBT12",'Major retrofit'!$AL$20,IF(F81="Scenario2PBT12",'Major retrofit'!$AM$20,IF(F81="Scenario3PBT12",'Major retrofit'!$AN$20,"")))&amp;IF(F81="Scenario1PBT13",'Major retrofit'!$AO$20,IF(F81="Scenario2PBT13",'Major retrofit'!$AP$20,IF(F81="Scenario3PBT13",'Major retrofit'!$AQ$20,"")))&amp;IF(F81="Scenario1PBT14",'Major retrofit'!$AR$20,IF(F81="Scenario2PBT14",'Major retrofit'!$AS$20,IF(F81="Scenario3PBT14",'Major retrofit'!$AT$20,"")))&amp;IF(F81="Scenario1PBT15",'Major retrofit'!$AU$20,IF(F81="Scenario2PBT15",'Major retrofit'!$AV$20,IF(F81="Scenario3PBT15",'Major retrofit'!$AW$20,"")))</f>
        <v/>
      </c>
      <c r="N81" s="118">
        <f t="shared" si="48"/>
        <v>0</v>
      </c>
      <c r="O81" s="206" t="str">
        <f>IF(F81="Scenario1PBT1",'Major retrofit'!$E$23,IF(F81="Scenario2PBT1",'Major retrofit'!$F$23,IF(F81="Scenario3PBT1",'Major retrofit'!$G$23,"")))&amp;IF(F81="Scenario1PBT2",'Major retrofit'!$H$23,IF(F81="Scenario2PBT2",'Major retrofit'!$I$23,IF(F81="Scenario3PBT2",'Major retrofit'!$J$23,"")))&amp;IF(F81="Scenario1PBT3",'Major retrofit'!$K$23,IF(F81="Scenario2PBT3",'Major retrofit'!$L$23,IF(F81="Scenario3PBT3",'Major retrofit'!$M$23,"")))&amp;IF(F81="Scenario1PBT4",'Major retrofit'!$N$23,IF(F81="Scenario2PBT4",'Major retrofit'!$O$23,IF(F81="Scenario3PBT4",'Major retrofit'!$P$23,"")))&amp;IF(F81="Scenario1PBT5",'Major retrofit'!$Q$23,IF(F81="Scenario2PBT5",'Major retrofit'!$R$23,IF(F81="Scenario3PBT5",'Major retrofit'!$S$23,"")))&amp;IF(F81="Scenario1PBT6",'Major retrofit'!$T$23,IF(F81="Scenario2PBT6",'Major retrofit'!$U$23,IF(F81="Scenario3PBT6",'Major retrofit'!$V$23,"")))&amp;IF(F81="Scenario1PBT7",'Major retrofit'!$W$23,IF(F81="Scenario2PBT7",'Major retrofit'!$X$23,IF(F81="Scenario3PBT7",'Major retrofit'!$Y$23,"")))&amp;IF(F81="Scenario1PBT8",'Major retrofit'!$Z$23,IF(F81="Scenario2PBT8",'Major retrofit'!$AA$23,IF(F81="Scenario3PBT8",'Major retrofit'!$AB$23,"")))&amp;IF(F81="Scenario1PBT9",'Major retrofit'!$AC$23,IF(F81="Scenario2PBT9",'Major retrofit'!$AD$23,IF(F81="Scenario3PBT9",'Major retrofit'!$AE$23,"")))&amp;IF(F81="Scenario1PBT10",'Major retrofit'!$AF$23,IF(F81="Scenario2PBT10",'Major retrofit'!$AG$23,IF(F81="Scenario3PBT10",'Major retrofit'!$AH$23,"")))&amp;IF(F81="Scenario1PBT11",'Major retrofit'!$AI$23,IF(F81="Scenario2PBT11",'Major retrofit'!$AJ$23,IF(F81="Scenario3PBT11",'Major retrofit'!$AK$23,"")))&amp;IF(F81="Scenario1PBT12",'Major retrofit'!$AL$23,IF(F81="Scenario2PBT12",'Major retrofit'!$AM$23,IF(F81="Scenario3PBT12",'Major retrofit'!$AN$23,"")))&amp;IF(F81="Scenario1PBT13",'Major retrofit'!$AO$23,IF(F81="Scenario2PBT13",'Major retrofit'!$AP$23,IF(F81="Scenario3PBT13",'Major retrofit'!$AQ$23,"")))&amp;IF(F81="Scenario1PBT14",'Major retrofit'!$AR$23,IF(F81="Scenario2PBT14",'Major retrofit'!$AS$23,IF(F81="Scenario3PBT14",'Major retrofit'!$AT$23,"")))&amp;IF(F81="Scenario1PBT15",'Major retrofit'!$AU$23,IF(F81="Scenario2PBT15",'Major retrofit'!$AV$23,IF(F81="Scenario3PBT15",'Major retrofit'!$AW$23,"")))</f>
        <v/>
      </c>
      <c r="P81" s="117">
        <f t="shared" si="49"/>
        <v>0</v>
      </c>
      <c r="Q81" s="117" t="str">
        <f>IF(F81="Scenario1PBT1",'Major retrofit'!$E$25,IF(F81="Scenario2PBT1",'Major retrofit'!$F$25,IF(F81="Scenario3PBT1",'Major retrofit'!$G$25,"")))&amp;IF(F81="Scenario1PBT2",'Major retrofit'!$H$25,IF(F81="Scenario2PBT2",'Major retrofit'!$I$25,IF(F81="Scenario3PBT2",'Major retrofit'!$J$25,"")))&amp;IF(F81="Scenario1PBT3",'Major retrofit'!$K$25,IF(F81="Scenario2PBT3",'Major retrofit'!$L$25,IF(F81="Scenario3PBT3",'Major retrofit'!$M$25,"")))&amp;IF(F81="Scenario1PBT4",'Major retrofit'!$N$25,IF(F81="Scenario2PBT4",'Major retrofit'!$O$25,IF(F81="Scenario3PBT4",'Major retrofit'!$P$25,"")))&amp;IF(F81="Scenario1PBT5",'Major retrofit'!$Q$25,IF(F81="Scenario2PBT5",'Major retrofit'!$R$25,IF(F81="Scenario3PBT5",'Major retrofit'!$S$25,"")))&amp;IF(F81="Scenario1PBT6",'Major retrofit'!$T$25,IF(F81="Scenario2PBT6",'Major retrofit'!$U$25,IF(F81="Scenario3PBT6",'Major retrofit'!$V$25,"")))&amp;IF(F81="Scenario1PBT7",'Major retrofit'!$W$25,IF(F81="Scenario2PBT7",'Major retrofit'!$X$25,IF(F81="Scenario3PBT7",'Major retrofit'!$Y$25,"")))&amp;IF(F81="Scenario1PBT8",'Major retrofit'!$Z$25,IF(F81="Scenario2PBT8",'Major retrofit'!$AA$25,IF(F81="Scenario3PBT8",'Major retrofit'!$AB$25,"")))&amp;IF(F81="Scenario1PBT9",'Major retrofit'!$AC$25,IF(F81="Scenario2PBT9",'Major retrofit'!$AD$25,IF(F81="Scenario3PBT9",'Major retrofit'!$AE$25,"")))&amp;IF(F81="Scenario1PBT10",'Major retrofit'!$AF$25,IF(F81="Scenario2PBT10",'Major retrofit'!$AG$25,IF(F81="Scenario3PBT10",'Major retrofit'!$AH$25,"")))&amp;IF(F81="Scenario1PBT11",'Major retrofit'!$AI$25,IF(F81="Scenario2PBT11",'Major retrofit'!$AJ$25,IF(F81="Scenario3PBT11",'Major retrofit'!$AK$25,"")))&amp;IF(F81="Scenario1PBT12",'Major retrofit'!$AL$25,IF(F81="Scenario2PBT12",'Major retrofit'!$AM$25,IF(F81="Scenario3PBT12",'Major retrofit'!$AN$25,"")))&amp;IF(F81="Scenario1PBT13",'Major retrofit'!$AO$25,IF(F81="Scenario2PBT13",'Major retrofit'!$AP$25,IF(F81="Scenario3PBT13",'Major retrofit'!$AQ$25,"")))&amp;IF(F81="Scenario1PBT14",'Major retrofit'!$AR$25,IF(F81="Scenario2PBT14",'Major retrofit'!$AS$25,IF(F81="Scenario3PBT14",'Major retrofit'!$AT$25,"")))&amp;IF(F81="Scenario1PBT15",'Major retrofit'!$AU$25,IF(F81="Scenario2PBT15",'Major retrofit'!$AV$25,IF(F81="Scenario3PBT15",'Major retrofit'!$AW$25,"")))</f>
        <v/>
      </c>
      <c r="R81" s="117">
        <f t="shared" si="50"/>
        <v>0</v>
      </c>
      <c r="S81" s="117" t="str">
        <f>IF(F81="Scenario1PBT1",'Major retrofit'!$E$27,IF(F81="Scenario2PBT1",'Major retrofit'!$F$27,IF(F81="Scenario3PBT1",'Major retrofit'!$G$27,"")))&amp;IF(F81="Scenario1PBT2",'Major retrofit'!$H$27,IF(F81="Scenario2PBT2",'Major retrofit'!$I$27,IF(F81="Scenario3PBT2",'Major retrofit'!$J$27,"")))&amp;IF(F81="Scenario1PBT3",'Major retrofit'!$K$27,IF(F81="Scenario2PBT3",'Major retrofit'!$L$27,IF(F81="Scenario3PBT3",'Major retrofit'!$M$27,"")))&amp;IF(F81="Scenario1PBT4",'Major retrofit'!$N$27,IF(F81="Scenario2PBT4",'Major retrofit'!$O$27,IF(F81="Scenario3PBT4",'Major retrofit'!$P$27,"")))&amp;IF(F81="Scenario1PBT5",'Major retrofit'!$Q$27,IF(F81="Scenario2PBT5",'Major retrofit'!$R$27,IF(F81="Scenario3PBT5",'Major retrofit'!$S$27,"")))&amp;IF(F81="Scenario1PBT6",'Major retrofit'!$T$27,IF(F81="Scenario2PBT6",'Major retrofit'!$U$27,IF(F81="Scenario3PBT6",'Major retrofit'!$V$27,"")))&amp;IF(F81="Scenario1PBT7",'Major retrofit'!$W$27,IF(F81="Scenario2PBT7",'Major retrofit'!$X$27,IF(F81="Scenario3PBT7",'Major retrofit'!$Y$27,"")))&amp;IF(F81="Scenario1PBT8",'Major retrofit'!$Z$27,IF(F81="Scenario2PBT8",'Major retrofit'!$AA$27,IF(F81="Scenario3PBT8",'Major retrofit'!$AB$27,"")))&amp;IF(F81="Scenario1PBT9",'Major retrofit'!$AC$27,IF(F81="Scenario2PBT9",'Major retrofit'!$AD$27,IF(F81="Scenario3PBT9",'Major retrofit'!$AE$27,"")))&amp;IF(F81="Scenario1PBT10",'Major retrofit'!$AF$27,IF(F81="Scenario2PBT10",'Major retrofit'!$AG$27,IF(F81="Scenario3PBT10",'Major retrofit'!$AH$27,"")))&amp;IF(F81="Scenario1PBT11",'Major retrofit'!$AI$27,IF(F81="Scenario2PBT11",'Major retrofit'!$AJ$27,IF(F81="Scenario3PBT11",'Major retrofit'!$AK$27,"")))&amp;IF(F81="Scenario1PBT12",'Major retrofit'!$AL$27,IF(F81="Scenario2PBT12",'Major retrofit'!$AM$27,IF(F81="Scenario3PBT12",'Major retrofit'!$AN$27,"")))&amp;IF(F81="Scenario1PBT13",'Major retrofit'!$AO$27,IF(F81="Scenario2PBT13",'Major retrofit'!$AP$27,IF(F81="Scenario3PBT13",'Major retrofit'!$AQ$27,"")))&amp;IF(F81="Scenario1PBT14",'Major retrofit'!$AR$27,IF(F81="Scenario2PBT14",'Major retrofit'!$AS$27,IF(F81="Scenario3PBT14",'Major retrofit'!$AT$27,"")))&amp;IF(F81="Scenario1PBT15",'Major retrofit'!$AU$27,IF(F81="Scenario2PBT15",'Major retrofit'!$AV$27,IF(F81="Scenario3PBT15",'Major retrofit'!$AW$27,"")))</f>
        <v/>
      </c>
      <c r="T81" s="207">
        <f t="shared" si="51"/>
        <v>0</v>
      </c>
      <c r="U81" s="206" t="str">
        <f>IF(F81="Scenario1PBT1",'Major retrofit'!$E$38,IF(F81="Scenario2PBT1",'Major retrofit'!$F$38,IF(F81="Scenario3PBT1",'Major retrofit'!$G$38,"")))&amp;IF(F81="Scenario1PBT2",'Major retrofit'!$H$38,IF(F81="Scenario2PBT2",'Major retrofit'!$I$38,IF(F81="Scenario3PBT2",'Major retrofit'!$J$38,"")))&amp;IF(F81="Scenario1PBT3",'Major retrofit'!$K$38,IF(F81="Scenario2PBT3",'Major retrofit'!$L$38,IF(F81="Scenario3PBT3",'Major retrofit'!$M$38,"")))&amp;IF(F81="Scenario1PBT4",'Major retrofit'!$N$38,IF(F81="Scenario2PBT4",'Major retrofit'!$O$38,IF(F81="Scenario3PBT4",'Major retrofit'!$P$38,"")))&amp;IF(F81="Scenario1PBT5",'Major retrofit'!$Q$38,IF(F81="Scenario2PBT5",'Major retrofit'!$R$38,IF(F81="Scenario3PBT5",'Major retrofit'!$S$38,"")))&amp;IF(F81="Scenario1PBT6",'Major retrofit'!$T$38,IF(F81="Scenario2PBT6",'Major retrofit'!$U$38,IF(F81="Scenario3PBT6",'Major retrofit'!$V$38,"")))&amp;IF(F81="Scenario1PBT7",'Major retrofit'!$W$38,IF(F81="Scenario2PBT7",'Major retrofit'!$X$38,IF(F81="Scenario3PBT7",'Major retrofit'!$Y$38,"")))&amp;IF(F81="Scenario1PBT8",'Major retrofit'!$Z$38,IF(F81="Scenario2PBT8",'Major retrofit'!$AA$38,IF(F81="Scenario3PBT8",'Major retrofit'!$AB$38,"")))&amp;IF(F81="Scenario1PBT9",'Major retrofit'!$AC$38,IF(F81="Scenario2PBT9",'Major retrofit'!$AD$38,IF(F81="Scenario3PBT9",'Major retrofit'!$AE$38,"")))&amp;IF(F81="Scenario1PBT10",'Major retrofit'!$AF$38,IF(F81="Scenario2PBT10",'Major retrofit'!$AG$38,IF(F81="Scenario3PBT10",'Major retrofit'!$AH$38,"")))&amp;IF(F81="Scenario1PBT11",'Major retrofit'!$AI$38,IF(F81="Scenario2PBT11",'Major retrofit'!$AJ$38,IF(F81="Scenario3PBT11",'Major retrofit'!$AK$38,"")))&amp;IF(F81="Scenario1PBT12",'Major retrofit'!$AL$38,IF(F81="Scenario2PBT12",'Major retrofit'!$AM$38,IF(F81="Scenario3PBT12",'Major retrofit'!$AN$38,"")))&amp;IF(F81="Scenario1PBT13",'Major retrofit'!$AO$38,IF(F81="Scenario2PBT13",'Major retrofit'!$AP$38,IF(F81="Scenario3PBT13",'Major retrofit'!$AQ$38,"")))&amp;IF(F81="Scenario1PBT14",'Major retrofit'!$AR$38,IF(F81="Scenario2PBT14",'Major retrofit'!$AS$38,IF(F81="Scenario3PBT14",'Major retrofit'!$AT$38,"")))&amp;IF(F81="Scenario1PBT15",'Major retrofit'!$AU$38,IF(F81="Scenario2PBT15",'Major retrofit'!$AV$38,IF(F81="Scenario3PBT15",'Major retrofit'!$AW$38,"")))</f>
        <v/>
      </c>
      <c r="V81" s="117">
        <f t="shared" si="52"/>
        <v>0</v>
      </c>
      <c r="W81" s="117" t="str">
        <f>IF(F81="Scenario1PBT1",'Major retrofit'!$E$40,IF(F81="Scenario2PBT1",'Major retrofit'!$F$40,IF(F81="Scenario3PBT1",'Major retrofit'!$G$40,"")))&amp;IF(F81="Scenario1PBT2",'Major retrofit'!$H$40,IF(F81="Scenario2PBT2",'Major retrofit'!$I$40,IF(F81="Scenario3PBT2",'Major retrofit'!$J$40,"")))&amp;IF(F81="Scenario1PBT3",'Major retrofit'!$K$40,IF(F81="Scenario2PBT3",'Major retrofit'!$L$40,IF(F81="Scenario3PBT3",'Major retrofit'!$M$40,"")))&amp;IF(F81="Scenario1PBT4",'Major retrofit'!$N$40,IF(F81="Scenario2PBT4",'Major retrofit'!$O$40,IF(F81="Scenario3PBT4",'Major retrofit'!$P$40,"")))&amp;IF(F81="Scenario1PBT5",'Major retrofit'!$Q$40,IF(F81="Scenario2PBT5",'Major retrofit'!$R$40,IF(F81="Scenario3PBT5",'Major retrofit'!$S$40,"")))&amp;IF(F81="Scenario1PBT6",'Major retrofit'!$T$40,IF(F81="Scenario2PBT6",'Major retrofit'!$U$40,IF(F81="Scenario3PBT6",'Major retrofit'!$V$40,"")))&amp;IF(F81="Scenario1PBT7",'Major retrofit'!$W$40,IF(F81="Scenario2PBT7",'Major retrofit'!$X$40,IF(F81="Scenario3PBT7",'Major retrofit'!$Y$40,"")))&amp;IF(F81="Scenario1PBT8",'Major retrofit'!$Z$40,IF(F81="Scenario2PBT8",'Major retrofit'!$AA$40,IF(F81="Scenario3PBT8",'Major retrofit'!$AB$40,"")))&amp;IF(F81="Scenario1PBT9",'Major retrofit'!$AC$40,IF(F81="Scenario2PBT9",'Major retrofit'!$AD$40,IF(F81="Scenario3PBT9",'Major retrofit'!$AE$40,"")))&amp;IF(F81="Scenario1PBT10",'Major retrofit'!$AF$40,IF(F81="Scenario2PBT10",'Major retrofit'!$AG$40,IF(F81="Scenario3PBT10",'Major retrofit'!$AH$40,"")))&amp;IF(F81="Scenario1PBT11",'Major retrofit'!$AI$40,IF(F81="Scenario2PBT11",'Major retrofit'!$AJ$40,IF(F81="Scenario3PBT11",'Major retrofit'!$AK$40,"")))&amp;IF(F81="Scenario1PBT12",'Major retrofit'!$AL$40,IF(F81="Scenario2PBT12",'Major retrofit'!$AM$40,IF(F81="Scenario3PBT12",'Major retrofit'!$AN$40,"")))&amp;IF(F81="Scenario1PBT13",'Major retrofit'!$AO$40,IF(F81="Scenario2PBT13",'Major retrofit'!$AP$40,IF(F81="Scenario3PBT13",'Major retrofit'!$AQ$40,"")))&amp;IF(F81="Scenario1PBT14",'Major retrofit'!$AR$40,IF(F81="Scenario2PBT14",'Major retrofit'!$AS$40,IF(F81="Scenario3PBT14",'Major retrofit'!$AT$40,"")))&amp;IF(F81="Scenario1PBT15",'Major retrofit'!$AU$40,IF(F81="Scenario2PBT15",'Major retrofit'!$AV$40,IF(F81="Scenario3PBT15",'Major retrofit'!$AW$40,"")))</f>
        <v/>
      </c>
      <c r="X81" s="117">
        <f t="shared" si="53"/>
        <v>0</v>
      </c>
      <c r="Y81" s="117" t="str">
        <f>IF(F81="Scenario1PBT1",'Major retrofit'!$E$42,IF(F81="Scenario2PBT1",'Major retrofit'!$F$42,IF(F81="Scenario3PBT1",'Major retrofit'!$G$42,"")))&amp;IF(F81="Scenario1PBT2",'Major retrofit'!$H$42,IF(F81="Scenario2PBT2",'Major retrofit'!$I$42,IF(F81="Scenario3PBT2",'Major retrofit'!$J$42,"")))&amp;IF(F81="Scenario1PBT3",'Major retrofit'!$K$42,IF(F81="Scenario2PBT3",'Major retrofit'!$L$42,IF(F81="Scenario3PBT3",'Major retrofit'!$M$42,"")))&amp;IF(F81="Scenario1PBT4",'Major retrofit'!$N$42,IF(F81="Scenario2PBT4",'Major retrofit'!$O$42,IF(F81="Scenario3PBT4",'Major retrofit'!$P$42,"")))&amp;IF(F81="Scenario1PBT5",'Major retrofit'!$Q$42,IF(F81="Scenario2PBT5",'Major retrofit'!$R$42,IF(F81="Scenario3PBT5",'Major retrofit'!$S$42,"")))&amp;IF(F81="Scenario1PBT6",'Major retrofit'!$T$42,IF(F81="Scenario2PBT6",'Major retrofit'!$U$42,IF(F81="Scenario3PBT6",'Major retrofit'!$V$42,"")))&amp;IF(F81="Scenario1PBT7",'Major retrofit'!$W$42,IF(F81="Scenario2PBT7",'Major retrofit'!$X$42,IF(F81="Scenario3PBT7",'Major retrofit'!$Y$42,"")))&amp;IF(F81="Scenario1PBT8",'Major retrofit'!$Z$42,IF(F81="Scenario2PBT8",'Major retrofit'!$AA$42,IF(F81="Scenario3PBT8",'Major retrofit'!$AB$42,"")))&amp;IF(F81="Scenario1PBT9",'Major retrofit'!$AC$42,IF(F81="Scenario2PBT9",'Major retrofit'!$AD$42,IF(F81="Scenario3PBT9",'Major retrofit'!$AE$42,"")))&amp;IF(F81="Scenario1PBT10",'Major retrofit'!$AF$42,IF(F81="Scenario2PBT10",'Major retrofit'!$AG$42,IF(F81="Scenario3PBT10",'Major retrofit'!$AH$42,"")))&amp;IF(F81="Scenario1PBT11",'Major retrofit'!$AI$42,IF(F81="Scenario2PBT11",'Major retrofit'!$AJ$42,IF(F81="Scenario3PBT11",'Major retrofit'!$AK$42,"")))&amp;IF(F81="Scenario1PBT12",'Major retrofit'!$AL$42,IF(F81="Scenario2PBT12",'Major retrofit'!$AM$42,IF(F81="Scenario3PBT12",'Major retrofit'!$AN$42,"")))&amp;IF(F81="Scenario1PBT13",'Major retrofit'!$AO$42,IF(F81="Scenario2PBT13",'Major retrofit'!$AP$42,IF(F81="Scenario3PBT13",'Major retrofit'!$AQ$42,"")))&amp;IF(F81="Scenario1PBT14",'Major retrofit'!$AR$42,IF(F81="Scenario2PBT14",'Major retrofit'!$AS$42,IF(F81="Scenario3PBT14",'Major retrofit'!$AT$42,"")))&amp;IF(F81="Scenario1PBT15",'Major retrofit'!$AU$42,IF(F81="Scenario2PBT15",'Major retrofit'!$AV$42,IF(F81="Scenario3PBT15",'Major retrofit'!$AW$42,"")))</f>
        <v/>
      </c>
      <c r="Z81" s="117">
        <f t="shared" si="54"/>
        <v>0</v>
      </c>
      <c r="AA81" s="178" t="str">
        <f>IF(F81="Scenario1PBT1",'Major retrofit'!$E$101,IF(F81="Scenario2PBT1",'Major retrofit'!$F$101,IF(F81="Scenario3PBT1",'Major retrofit'!$G$101,"")))&amp;IF(F81="Scenario1PBT2",'Major retrofit'!$H$101,IF(F81="Scenario2PBT2",'Major retrofit'!$I$101,IF(F81="Scenario3PBT2",'Major retrofit'!$J$101,"")))&amp;IF(F81="Scenario1PBT3",'Major retrofit'!$K$101,IF(F81="Scenario2PBT3",'Major retrofit'!$L$101,IF(F81="Scenario3PBT3",'Major retrofit'!$M$101,"")))&amp;IF(F81="Scenario1PBT4",'Major retrofit'!$N$101,IF(F81="Scenario2PBT4",'Major retrofit'!$O$101,IF(F81="Scenario3PBT4",'Major retrofit'!$P$101,"")))&amp;IF(F81="Scenario1PBT5",'Major retrofit'!$Q$101,IF(F81="Scenario2PBT5",'Major retrofit'!$R$101,IF(F81="Scenario3PBT5",'Major retrofit'!$S$101,"")))&amp;IF(F81="Scenario1PBT6",'Major retrofit'!$T$101,IF(F81="Scenario2PBT6",'Major retrofit'!$U$101,IF(F81="Scenario3PBT6",'Major retrofit'!$V$101,"")))&amp;IF(F81="Scenario1PBT7",'Major retrofit'!$W$101,IF(F81="Scenario2PBT7",'Major retrofit'!$X$101,IF(F81="Scenario3PBT7",'Major retrofit'!$Y$101,"")))&amp;IF(F81="Scenario1PBT8",'Major retrofit'!$Z$101,IF(F81="Scenario2PBT8",'Major retrofit'!$AA$101,IF(F81="Scenario3PBT8",'Major retrofit'!$AB$101,"")))&amp;IF(F81="Scenario1PBT9",'Major retrofit'!$AC$101,IF(F81="Scenario2PBT9",'Major retrofit'!$AD$101,IF(F81="Scenario3PBT9",'Major retrofit'!$AE$101,"")))&amp;IF(F81="Scenario1PBT10",'Major retrofit'!$AF$101,IF(F81="Scenario2PBT10",'Major retrofit'!$AG$101,IF(F81="Scenario3PBT10",'Major retrofit'!$AH$101,"")))&amp;IF(F81="Scenario1PBT11",'Major retrofit'!$AI$101,IF(F81="Scenario2PBT11",'Major retrofit'!$AJ$101,IF(F81="Scenario3PBT11",'Major retrofit'!$AK$101,"")))&amp;IF(F81="Scenario1PBT12",'Major retrofit'!$AL$101,IF(F81="Scenario2PBT12",'Major retrofit'!$AM$101,IF(F81="Scenario3PBT12",'Major retrofit'!$AN$101,"")))&amp;IF(F81="Scenario1PBT13",'Major retrofit'!$AO$101,IF(F81="Scenario2PBT13",'Major retrofit'!$AP$101,IF(F81="Scenario3PBT13",'Major retrofit'!$AQ$101,"")))&amp;IF(F81="Scenario1PBT14",'Major retrofit'!$AR$101,IF(F81="Scenario2PBT14",'Major retrofit'!$AS$101,IF(F81="Scenario3PBT14",'Major retrofit'!$AT$101,"")))&amp;IF(F81="Scenario1PBT15",'Major retrofit'!$AU$101,IF(F81="Scenario2PBT15",'Major retrofit'!$AV$101,IF(F81="Scenario3PBT15",'Major retrofit'!$AW$101,"")))</f>
        <v/>
      </c>
      <c r="AB81" s="179">
        <f t="shared" si="55"/>
        <v>0</v>
      </c>
      <c r="AC81" s="208">
        <f>IFERROR('Projection_Base-case'!G81-G81,0)</f>
        <v>0</v>
      </c>
      <c r="AD81" s="117">
        <f t="shared" si="34"/>
        <v>0</v>
      </c>
      <c r="AE81" s="117">
        <f>IFERROR(100*AC81/'Projection_Base-case'!G81,0)</f>
        <v>0</v>
      </c>
      <c r="AF81" s="117">
        <f>IFERROR('Projection_Base-case'!I81-I81,0)</f>
        <v>0</v>
      </c>
      <c r="AG81" s="117">
        <f t="shared" si="35"/>
        <v>0</v>
      </c>
      <c r="AH81" s="117">
        <f>IFERROR(100*AF81/'Projection_Base-case'!I81,0)</f>
        <v>0</v>
      </c>
      <c r="AI81" s="117">
        <f>IFERROR('Projection_Base-case'!K81-K81,0)</f>
        <v>0</v>
      </c>
      <c r="AJ81" s="117">
        <f t="shared" si="36"/>
        <v>0</v>
      </c>
      <c r="AK81" s="117">
        <f>IFERROR(100*AI81/'Projection_Base-case'!K81,0)</f>
        <v>0</v>
      </c>
      <c r="AL81" s="117">
        <f>IFERROR(M81-'Projection_Base-case'!M81,0)</f>
        <v>0</v>
      </c>
      <c r="AM81" s="117">
        <f t="shared" si="37"/>
        <v>0</v>
      </c>
      <c r="AN81" s="179">
        <f>IFERROR(IF('Projection_Base-case'!N81&gt;0,100*AM81/'Projection_Base-case'!N81,100*AM81/N81),0)</f>
        <v>0</v>
      </c>
      <c r="AO81" s="206">
        <f>IFERROR('Projection_Base-case'!O81-O81,0)</f>
        <v>0</v>
      </c>
      <c r="AP81" s="117">
        <f t="shared" si="38"/>
        <v>0</v>
      </c>
      <c r="AQ81" s="117">
        <f>IFERROR(100*AO81/'Projection_Base-case'!O81,0)</f>
        <v>0</v>
      </c>
      <c r="AR81" s="117">
        <f>IFERROR('Projection_Base-case'!Q81-Q81,0)</f>
        <v>0</v>
      </c>
      <c r="AS81" s="117">
        <f t="shared" si="39"/>
        <v>0</v>
      </c>
      <c r="AT81" s="117">
        <f>IFERROR(100*AR81/'Projection_Base-case'!Q81,0)</f>
        <v>0</v>
      </c>
      <c r="AU81" s="117">
        <f>IFERROR('Projection_Base-case'!S81-S81,0)</f>
        <v>0</v>
      </c>
      <c r="AV81" s="117">
        <f t="shared" si="40"/>
        <v>0</v>
      </c>
      <c r="AW81" s="118">
        <f>IFERROR(100*AU81/'Projection_Base-case'!S81,0)</f>
        <v>0</v>
      </c>
      <c r="AX81" s="206">
        <f>IFERROR('Projection_Base-case'!U81-U81,0)</f>
        <v>0</v>
      </c>
      <c r="AY81" s="117">
        <f t="shared" si="41"/>
        <v>0</v>
      </c>
      <c r="AZ81" s="117">
        <f>IFERROR(100*AX81/'Projection_Base-case'!U81,0)</f>
        <v>0</v>
      </c>
      <c r="BA81" s="117">
        <f>IFERROR('Projection_Base-case'!W81-W81,0)</f>
        <v>0</v>
      </c>
      <c r="BB81" s="117">
        <f t="shared" si="42"/>
        <v>0</v>
      </c>
      <c r="BC81" s="117">
        <f>IFERROR(100*BA81/'Projection_Base-case'!W81,0)</f>
        <v>0</v>
      </c>
      <c r="BD81" s="117">
        <f>IFERROR('Projection_Base-case'!Y81-Y81,0)</f>
        <v>0</v>
      </c>
      <c r="BE81" s="117">
        <f t="shared" si="43"/>
        <v>0</v>
      </c>
      <c r="BF81" s="117">
        <f>IFERROR(100*BD81/'Projection_Base-case'!Y81,0)</f>
        <v>0</v>
      </c>
      <c r="BG81" s="178">
        <f t="shared" si="56"/>
        <v>0</v>
      </c>
      <c r="BH81" s="179">
        <f t="shared" si="57"/>
        <v>0</v>
      </c>
    </row>
    <row r="82" spans="1:60" ht="15" thickBot="1">
      <c r="A82" s="205">
        <v>77</v>
      </c>
      <c r="B82" s="119">
        <f>IF('Projection_Base-case'!B82&lt;&gt;"",'Projection_Base-case'!B82,0)</f>
        <v>0</v>
      </c>
      <c r="C82" s="119">
        <f>IF('Projection_Base-case'!C82&lt;&gt;"",'Projection_Base-case'!C82,0)</f>
        <v>0</v>
      </c>
      <c r="D82" s="119">
        <f>IF('Projection_Base-case'!D82&lt;&gt;"",'Projection_Base-case'!D82,0)</f>
        <v>0</v>
      </c>
      <c r="E82" s="263" t="str">
        <f>IF(AND('Résultats major'!$AC$3="OUI",'Résultats major'!E81&lt;&gt;""),'Résultats major'!E81,IF(OR(D82="PBT1",D82="PBT2",D82="PBT3",D82="PBT4",D82="PBT5",D82="PBT6",D82="PBT7",D82="PBT8",D82="PBT10"),"Scenario1",IF(D82="PBT9","Scenario2","")))</f>
        <v/>
      </c>
      <c r="F82" s="202" t="str">
        <f t="shared" si="44"/>
        <v>0</v>
      </c>
      <c r="G82" s="177" t="str">
        <f>IF(F82="Scenario1PBT1",'Major retrofit'!$E$6,IF(F82="Scenario2PBT1",'Major retrofit'!$F$6,IF(F82="Scenario3PBT1",'Major retrofit'!$G$6,"")))&amp;IF(F82="Scenario1PBT2",'Major retrofit'!$H$6,IF(F82="Scenario2PBT2",'Major retrofit'!$I$6,IF(F82="Scenario3PBT2",'Major retrofit'!$J$6,"")))&amp;IF(F82="Scenario1PBT3",'Major retrofit'!$K$6,IF(F82="Scenario2PBT3",'Major retrofit'!$L$6,IF(F82="Scenario3PBT3",'Major retrofit'!$M$6,"")))&amp;IF(F82="Scenario1PBT4",'Major retrofit'!$N$6,IF(F82="Scenario2PBT4",'Major retrofit'!$O$6,IF(F82="Scenario3PBT4",'Major retrofit'!$P$6,"")))&amp;IF(F82="Scenario1PBT5",'Major retrofit'!$Q$6,IF(F82="Scenario2PBT5",'Major retrofit'!$R$6,IF(F82="Scenario3PBT5",'Major retrofit'!$S$6,"")))&amp;IF(F82="Scenario1PBT6",'Major retrofit'!$T$6,IF(F82="Scenario2PBT6",'Major retrofit'!$U$6,IF(F82="Scenario3PBT6",'Major retrofit'!$V$6,"")))&amp;IF(F82="Scenario1PBT7",'Major retrofit'!$W$6,IF(F82="Scenario2PBT7",'Major retrofit'!$X$6,IF(F82="Scenario3PBT7",'Major retrofit'!$Y$6,"")))&amp;IF(F82="Scenario1PBT8",'Major retrofit'!$Z$6,IF(F82="Scenario2PBT8",'Major retrofit'!$AA$6,IF(F82="Scenario3PBT8",'Major retrofit'!$AB$6,"")))&amp;IF(F82="Scenario1PBT9",'Major retrofit'!$AC$6,IF(F82="Scenario2PBT9",'Major retrofit'!$AD$6,IF(F82="Scenario3PBT9",'Major retrofit'!$AE$6,"")))&amp;IF(F82="Scenario1PBT10",'Major retrofit'!$AF$6,IF(F82="Scenario2PBT10",'Major retrofit'!$AG$6,IF(F82="Scenario3PBT10",'Major retrofit'!$AH$6,"")))&amp;IF(F82="Scenario1PBT11",'Major retrofit'!$AI$6,IF(F82="Scenario2PBT11",'Major retrofit'!$AJ$6,IF(F82="Scenario3PBT11",'Major retrofit'!$AK$6,"")))&amp;IF(F82="Scenario1PBT12",'Major retrofit'!$AL$6,IF(F82="Scenario2PBT12",'Major retrofit'!$AM$6,IF(F82="Scenario3PBT12",'Major retrofit'!$AN$6,"")))&amp;IF(F82="Scenario1PBT13",'Major retrofit'!$AO$6,IF(F82="Scenario2PBT13",'Major retrofit'!$AP$6,IF(F82="Scenario3PBT13",'Major retrofit'!$AQ$6,"")))&amp;IF(F82="Scenario1PBT14",'Major retrofit'!$AR$6,IF(F82="Scenario2PBT14",'Major retrofit'!$AS$6,IF(F82="Scenario3PBT14",'Major retrofit'!$AT$6,"")))&amp;IF(F82="Scenario1PBT15",'Major retrofit'!$AU$6,IF(F82="Scenario2PBT15",'Major retrofit'!$AV$6,IF(F82="Scenario3PBT15",'Major retrofit'!$AW$6,"")))</f>
        <v/>
      </c>
      <c r="H82" s="117">
        <f t="shared" si="45"/>
        <v>0</v>
      </c>
      <c r="I82" s="178" t="str">
        <f>IF(F82="Scenario1PBT1",'Major retrofit'!$E$16,IF(F82="Scenario2PBT1",'Major retrofit'!$F$16,IF(F82="Scenario3PBT1",'Major retrofit'!$G$16,"")))&amp;IF(F82="Scenario1PBT2",'Major retrofit'!$H$16,IF(F82="Scenario2PBT2",'Major retrofit'!$I$16,IF(F82="Scenario3PBT2",'Major retrofit'!$J$16,"")))&amp;IF(F82="Scenario1PBT3",'Major retrofit'!$K$16,IF(F82="Scenario2PBT3",'Major retrofit'!$L$16,IF(F82="Scenario3PBT3",'Major retrofit'!$M$16,"")))&amp;IF(F82="Scenario1PBT4",'Major retrofit'!$N$16,IF(F82="Scenario2PBT4",'Major retrofit'!$O$16,IF(F82="Scenario3PBT4",'Major retrofit'!$P$16,"")))&amp;IF(F82="Scenario1PBT5",'Major retrofit'!$Q$16,IF(F82="Scenario2PBT5",'Major retrofit'!$R$16,IF(F82="Scenario3PBT5",'Major retrofit'!$S$16,"")))&amp;IF(F82="Scenario1PBT6",'Major retrofit'!$T$16,IF(F82="Scenario2PBT6",'Major retrofit'!$U$16,IF(F82="Scenario3PBT6",'Major retrofit'!$V$16,"")))&amp;IF(F82="Scenario1PBT7",'Major retrofit'!$W$16,IF(F82="Scenario2PBT7",'Major retrofit'!$X$16,IF(F82="Scenario3PBT7",'Major retrofit'!$Y$16,"")))&amp;IF(F82="Scenario1PBT8",'Major retrofit'!$Z$16,IF(F82="Scenario2PBT8",'Major retrofit'!$AA$16,IF(F82="Scenario3PBT8",'Major retrofit'!$AB$16,"")))&amp;IF(F82="Scenario1PBT9",'Major retrofit'!$AC$16,IF(F82="Scenario2PBT9",'Major retrofit'!$AD$16,IF(F82="Scenario3PBT9",'Major retrofit'!$AE$16,"")))&amp;IF(F82="Scenario1PBT10",'Major retrofit'!$AF$16,IF(F82="Scenario2PBT10",'Major retrofit'!$AG$16,IF(F82="Scenario3PBT10",'Major retrofit'!$AH$16,"")))&amp;IF(F82="Scenario1PBT11",'Major retrofit'!$AI$16,IF(F82="Scenario2PBT11",'Major retrofit'!$AJ$16,IF(F82="Scenario3PBT11",'Major retrofit'!$AK$16,"")))&amp;IF(F82="Scenario1PBT12",'Major retrofit'!$AL$16,IF(F82="Scenario2PBT12",'Major retrofit'!$AM$16,IF(F82="Scenario3PBT12",'Major retrofit'!$AN$16,"")))&amp;IF(F82="Scenario1PBT13",'Major retrofit'!$AO$16,IF(F82="Scenario2PBT13",'Major retrofit'!$AP$16,IF(F82="Scenario3PBT13",'Major retrofit'!$AQ$16,"")))&amp;IF(F82="Scenario1PBT14",'Major retrofit'!$AR$16,IF(F82="Scenario2PBT14",'Major retrofit'!$AS$16,IF(F82="Scenario3PBT14",'Major retrofit'!$AT$16,"")))&amp;IF(F82="Scenario1PBT15",'Major retrofit'!$AU$16,IF(F82="Scenario2PBT15",'Major retrofit'!$AV$16,IF(F82="Scenario3PBT15",'Major retrofit'!$AW$16,"")))</f>
        <v/>
      </c>
      <c r="J82" s="117">
        <f t="shared" si="46"/>
        <v>0</v>
      </c>
      <c r="K82" s="117" t="str">
        <f>IF(F82="Scenario1PBT1",'Major retrofit'!$E$18,IF(F82="Scenario2PBT1",'Major retrofit'!$F$18,IF(F82="Scenario3PBT1",'Major retrofit'!$G$18,"")))&amp;IF(F82="Scenario1PBT2",'Major retrofit'!$H$18,IF(F82="Scenario2PBT2",'Major retrofit'!$I$18,IF(F82="Scenario3PBT2",'Major retrofit'!$J$18,"")))&amp;IF(F82="Scenario1PBT3",'Major retrofit'!$K$18,IF(F82="Scenario2PBT3",'Major retrofit'!$L$18,IF(F82="Scenario3PBT3",'Major retrofit'!$M$18,"")))&amp;IF(F82="Scenario1PBT4",'Major retrofit'!$N$18,IF(F82="Scenario2PBT4",'Major retrofit'!$O$18,IF(F82="Scenario3PBT4",'Major retrofit'!$P$18,"")))&amp;IF(F82="Scenario1PBT5",'Major retrofit'!$Q$18,IF(F82="Scenario2PBT5",'Major retrofit'!$R$18,IF(F82="Scenario3PBT5",'Major retrofit'!$S$18,"")))&amp;IF(F82="Scenario1PBT6",'Major retrofit'!$T$18,IF(F82="Scenario2PBT6",'Major retrofit'!$U$18,IF(F82="Scenario3PBT6",'Major retrofit'!$V$18,"")))&amp;IF(F82="Scenario1PBT7",'Major retrofit'!$W$18,IF(F82="Scenario2PBT7",'Major retrofit'!$X$18,IF(F82="Scenario3PBT7",'Major retrofit'!$Y$18,"")))&amp;IF(F82="Scenario1PBT8",'Major retrofit'!$Z$18,IF(F82="Scenario2PBT8",'Major retrofit'!$AA$18,IF(F82="Scenario3PBT8",'Major retrofit'!$AB$18,"")))&amp;IF(F82="Scenario1PBT9",'Major retrofit'!$AC$18,IF(F82="Scenario2PBT9",'Major retrofit'!$AD$18,IF(F82="Scenario3PBT9",'Major retrofit'!$AE$18,"")))&amp;IF(F82="Scenario1PBT10",'Major retrofit'!$AF$18,IF(F82="Scenario2PBT10",'Major retrofit'!$AG$18,IF(F82="Scenario3PBT10",'Major retrofit'!$AH$18,"")))&amp;IF(F82="Scenario1PBT11",'Major retrofit'!$AI$18,IF(F82="Scenario2PBT11",'Major retrofit'!$AJ$18,IF(F82="Scenario3PBT11",'Major retrofit'!$AK$18,"")))&amp;IF(F82="Scenario1PBT12",'Major retrofit'!$AL$18,IF(F82="Scenario2PBT12",'Major retrofit'!$AM$18,IF(F82="Scenario3PBT12",'Major retrofit'!$AN$18,"")))&amp;IF(F82="Scenario1PBT13",'Major retrofit'!$AO$18,IF(F82="Scenario2PBT13",'Major retrofit'!$AP$18,IF(F82="Scenario3PBT13",'Major retrofit'!$AQ$18,"")))&amp;IF(F82="Scenario1PBT14",'Major retrofit'!$AR$18,IF(F82="Scenario2PBT14",'Major retrofit'!$AS$18,IF(F82="Scenario3PBT14",'Major retrofit'!$AT$18,"")))&amp;IF(F82="Scenario1PBT15",'Major retrofit'!$AU$18,IF(F82="Scenario2PBT15",'Major retrofit'!$AV$18,IF(F82="Scenario3PBT15",'Major retrofit'!$AW$18,"")))</f>
        <v/>
      </c>
      <c r="L82" s="117">
        <f t="shared" si="47"/>
        <v>0</v>
      </c>
      <c r="M82" s="117" t="str">
        <f>IF(F82="Scenario1PBT1",'Major retrofit'!$E$20,IF(F82="Scenario2PBT1",'Major retrofit'!$F$20,IF(F82="Scenario3PBT1",'Major retrofit'!$G$20,"")))&amp;IF(F82="Scenario1PBT2",'Major retrofit'!$H$20,IF(F82="Scenario2PBT2",'Major retrofit'!$I$20,IF(F82="Scenario3PBT2",'Major retrofit'!$J$20,"")))&amp;IF(F82="Scenario1PBT3",'Major retrofit'!$K$20,IF(F82="Scenario2PBT3",'Major retrofit'!$L$20,IF(F82="Scenario3PBT3",'Major retrofit'!$M$20,"")))&amp;IF(F82="Scenario1PBT4",'Major retrofit'!$N$20,IF(F82="Scenario2PBT4",'Major retrofit'!$O$20,IF(F82="Scenario3PBT4",'Major retrofit'!$P$20,"")))&amp;IF(F82="Scenario1PBT5",'Major retrofit'!$Q$20,IF(F82="Scenario2PBT5",'Major retrofit'!$R$20,IF(F82="Scenario3PBT5",'Major retrofit'!$S$20,"")))&amp;IF(F82="Scenario1PBT6",'Major retrofit'!$T$20,IF(F82="Scenario2PBT6",'Major retrofit'!$U$20,IF(F82="Scenario3PBT6",'Major retrofit'!$V$20,"")))&amp;IF(F82="Scenario1PBT7",'Major retrofit'!$W$20,IF(F82="Scenario2PBT7",'Major retrofit'!$X$20,IF(F82="Scenario3PBT7",'Major retrofit'!$Y$20,"")))&amp;IF(F82="Scenario1PBT8",'Major retrofit'!$Z$20,IF(F82="Scenario2PBT8",'Major retrofit'!$AA$20,IF(F82="Scenario3PBT8",'Major retrofit'!$AB$20,"")))&amp;IF(F82="Scenario1PBT9",'Major retrofit'!$AC$20,IF(F82="Scenario2PBT9",'Major retrofit'!$AD$20,IF(F82="Scenario3PBT9",'Major retrofit'!$AE$20,"")))&amp;IF(F82="Scenario1PBT10",'Major retrofit'!$AF$20,IF(F82="Scenario2PBT10",'Major retrofit'!$AG$20,IF(F82="Scenario3PBT10",'Major retrofit'!$AH$20,"")))&amp;IF(F82="Scenario1PBT11",'Major retrofit'!$AI$20,IF(F82="Scenario2PBT11",'Major retrofit'!$AJ$20,IF(F82="Scenario3PBT11",'Major retrofit'!$AK$20,"")))&amp;IF(F82="Scenario1PBT12",'Major retrofit'!$AL$20,IF(F82="Scenario2PBT12",'Major retrofit'!$AM$20,IF(F82="Scenario3PBT12",'Major retrofit'!$AN$20,"")))&amp;IF(F82="Scenario1PBT13",'Major retrofit'!$AO$20,IF(F82="Scenario2PBT13",'Major retrofit'!$AP$20,IF(F82="Scenario3PBT13",'Major retrofit'!$AQ$20,"")))&amp;IF(F82="Scenario1PBT14",'Major retrofit'!$AR$20,IF(F82="Scenario2PBT14",'Major retrofit'!$AS$20,IF(F82="Scenario3PBT14",'Major retrofit'!$AT$20,"")))&amp;IF(F82="Scenario1PBT15",'Major retrofit'!$AU$20,IF(F82="Scenario2PBT15",'Major retrofit'!$AV$20,IF(F82="Scenario3PBT15",'Major retrofit'!$AW$20,"")))</f>
        <v/>
      </c>
      <c r="N82" s="118">
        <f t="shared" si="48"/>
        <v>0</v>
      </c>
      <c r="O82" s="206" t="str">
        <f>IF(F82="Scenario1PBT1",'Major retrofit'!$E$23,IF(F82="Scenario2PBT1",'Major retrofit'!$F$23,IF(F82="Scenario3PBT1",'Major retrofit'!$G$23,"")))&amp;IF(F82="Scenario1PBT2",'Major retrofit'!$H$23,IF(F82="Scenario2PBT2",'Major retrofit'!$I$23,IF(F82="Scenario3PBT2",'Major retrofit'!$J$23,"")))&amp;IF(F82="Scenario1PBT3",'Major retrofit'!$K$23,IF(F82="Scenario2PBT3",'Major retrofit'!$L$23,IF(F82="Scenario3PBT3",'Major retrofit'!$M$23,"")))&amp;IF(F82="Scenario1PBT4",'Major retrofit'!$N$23,IF(F82="Scenario2PBT4",'Major retrofit'!$O$23,IF(F82="Scenario3PBT4",'Major retrofit'!$P$23,"")))&amp;IF(F82="Scenario1PBT5",'Major retrofit'!$Q$23,IF(F82="Scenario2PBT5",'Major retrofit'!$R$23,IF(F82="Scenario3PBT5",'Major retrofit'!$S$23,"")))&amp;IF(F82="Scenario1PBT6",'Major retrofit'!$T$23,IF(F82="Scenario2PBT6",'Major retrofit'!$U$23,IF(F82="Scenario3PBT6",'Major retrofit'!$V$23,"")))&amp;IF(F82="Scenario1PBT7",'Major retrofit'!$W$23,IF(F82="Scenario2PBT7",'Major retrofit'!$X$23,IF(F82="Scenario3PBT7",'Major retrofit'!$Y$23,"")))&amp;IF(F82="Scenario1PBT8",'Major retrofit'!$Z$23,IF(F82="Scenario2PBT8",'Major retrofit'!$AA$23,IF(F82="Scenario3PBT8",'Major retrofit'!$AB$23,"")))&amp;IF(F82="Scenario1PBT9",'Major retrofit'!$AC$23,IF(F82="Scenario2PBT9",'Major retrofit'!$AD$23,IF(F82="Scenario3PBT9",'Major retrofit'!$AE$23,"")))&amp;IF(F82="Scenario1PBT10",'Major retrofit'!$AF$23,IF(F82="Scenario2PBT10",'Major retrofit'!$AG$23,IF(F82="Scenario3PBT10",'Major retrofit'!$AH$23,"")))&amp;IF(F82="Scenario1PBT11",'Major retrofit'!$AI$23,IF(F82="Scenario2PBT11",'Major retrofit'!$AJ$23,IF(F82="Scenario3PBT11",'Major retrofit'!$AK$23,"")))&amp;IF(F82="Scenario1PBT12",'Major retrofit'!$AL$23,IF(F82="Scenario2PBT12",'Major retrofit'!$AM$23,IF(F82="Scenario3PBT12",'Major retrofit'!$AN$23,"")))&amp;IF(F82="Scenario1PBT13",'Major retrofit'!$AO$23,IF(F82="Scenario2PBT13",'Major retrofit'!$AP$23,IF(F82="Scenario3PBT13",'Major retrofit'!$AQ$23,"")))&amp;IF(F82="Scenario1PBT14",'Major retrofit'!$AR$23,IF(F82="Scenario2PBT14",'Major retrofit'!$AS$23,IF(F82="Scenario3PBT14",'Major retrofit'!$AT$23,"")))&amp;IF(F82="Scenario1PBT15",'Major retrofit'!$AU$23,IF(F82="Scenario2PBT15",'Major retrofit'!$AV$23,IF(F82="Scenario3PBT15",'Major retrofit'!$AW$23,"")))</f>
        <v/>
      </c>
      <c r="P82" s="117">
        <f t="shared" si="49"/>
        <v>0</v>
      </c>
      <c r="Q82" s="117" t="str">
        <f>IF(F82="Scenario1PBT1",'Major retrofit'!$E$25,IF(F82="Scenario2PBT1",'Major retrofit'!$F$25,IF(F82="Scenario3PBT1",'Major retrofit'!$G$25,"")))&amp;IF(F82="Scenario1PBT2",'Major retrofit'!$H$25,IF(F82="Scenario2PBT2",'Major retrofit'!$I$25,IF(F82="Scenario3PBT2",'Major retrofit'!$J$25,"")))&amp;IF(F82="Scenario1PBT3",'Major retrofit'!$K$25,IF(F82="Scenario2PBT3",'Major retrofit'!$L$25,IF(F82="Scenario3PBT3",'Major retrofit'!$M$25,"")))&amp;IF(F82="Scenario1PBT4",'Major retrofit'!$N$25,IF(F82="Scenario2PBT4",'Major retrofit'!$O$25,IF(F82="Scenario3PBT4",'Major retrofit'!$P$25,"")))&amp;IF(F82="Scenario1PBT5",'Major retrofit'!$Q$25,IF(F82="Scenario2PBT5",'Major retrofit'!$R$25,IF(F82="Scenario3PBT5",'Major retrofit'!$S$25,"")))&amp;IF(F82="Scenario1PBT6",'Major retrofit'!$T$25,IF(F82="Scenario2PBT6",'Major retrofit'!$U$25,IF(F82="Scenario3PBT6",'Major retrofit'!$V$25,"")))&amp;IF(F82="Scenario1PBT7",'Major retrofit'!$W$25,IF(F82="Scenario2PBT7",'Major retrofit'!$X$25,IF(F82="Scenario3PBT7",'Major retrofit'!$Y$25,"")))&amp;IF(F82="Scenario1PBT8",'Major retrofit'!$Z$25,IF(F82="Scenario2PBT8",'Major retrofit'!$AA$25,IF(F82="Scenario3PBT8",'Major retrofit'!$AB$25,"")))&amp;IF(F82="Scenario1PBT9",'Major retrofit'!$AC$25,IF(F82="Scenario2PBT9",'Major retrofit'!$AD$25,IF(F82="Scenario3PBT9",'Major retrofit'!$AE$25,"")))&amp;IF(F82="Scenario1PBT10",'Major retrofit'!$AF$25,IF(F82="Scenario2PBT10",'Major retrofit'!$AG$25,IF(F82="Scenario3PBT10",'Major retrofit'!$AH$25,"")))&amp;IF(F82="Scenario1PBT11",'Major retrofit'!$AI$25,IF(F82="Scenario2PBT11",'Major retrofit'!$AJ$25,IF(F82="Scenario3PBT11",'Major retrofit'!$AK$25,"")))&amp;IF(F82="Scenario1PBT12",'Major retrofit'!$AL$25,IF(F82="Scenario2PBT12",'Major retrofit'!$AM$25,IF(F82="Scenario3PBT12",'Major retrofit'!$AN$25,"")))&amp;IF(F82="Scenario1PBT13",'Major retrofit'!$AO$25,IF(F82="Scenario2PBT13",'Major retrofit'!$AP$25,IF(F82="Scenario3PBT13",'Major retrofit'!$AQ$25,"")))&amp;IF(F82="Scenario1PBT14",'Major retrofit'!$AR$25,IF(F82="Scenario2PBT14",'Major retrofit'!$AS$25,IF(F82="Scenario3PBT14",'Major retrofit'!$AT$25,"")))&amp;IF(F82="Scenario1PBT15",'Major retrofit'!$AU$25,IF(F82="Scenario2PBT15",'Major retrofit'!$AV$25,IF(F82="Scenario3PBT15",'Major retrofit'!$AW$25,"")))</f>
        <v/>
      </c>
      <c r="R82" s="117">
        <f t="shared" si="50"/>
        <v>0</v>
      </c>
      <c r="S82" s="117" t="str">
        <f>IF(F82="Scenario1PBT1",'Major retrofit'!$E$27,IF(F82="Scenario2PBT1",'Major retrofit'!$F$27,IF(F82="Scenario3PBT1",'Major retrofit'!$G$27,"")))&amp;IF(F82="Scenario1PBT2",'Major retrofit'!$H$27,IF(F82="Scenario2PBT2",'Major retrofit'!$I$27,IF(F82="Scenario3PBT2",'Major retrofit'!$J$27,"")))&amp;IF(F82="Scenario1PBT3",'Major retrofit'!$K$27,IF(F82="Scenario2PBT3",'Major retrofit'!$L$27,IF(F82="Scenario3PBT3",'Major retrofit'!$M$27,"")))&amp;IF(F82="Scenario1PBT4",'Major retrofit'!$N$27,IF(F82="Scenario2PBT4",'Major retrofit'!$O$27,IF(F82="Scenario3PBT4",'Major retrofit'!$P$27,"")))&amp;IF(F82="Scenario1PBT5",'Major retrofit'!$Q$27,IF(F82="Scenario2PBT5",'Major retrofit'!$R$27,IF(F82="Scenario3PBT5",'Major retrofit'!$S$27,"")))&amp;IF(F82="Scenario1PBT6",'Major retrofit'!$T$27,IF(F82="Scenario2PBT6",'Major retrofit'!$U$27,IF(F82="Scenario3PBT6",'Major retrofit'!$V$27,"")))&amp;IF(F82="Scenario1PBT7",'Major retrofit'!$W$27,IF(F82="Scenario2PBT7",'Major retrofit'!$X$27,IF(F82="Scenario3PBT7",'Major retrofit'!$Y$27,"")))&amp;IF(F82="Scenario1PBT8",'Major retrofit'!$Z$27,IF(F82="Scenario2PBT8",'Major retrofit'!$AA$27,IF(F82="Scenario3PBT8",'Major retrofit'!$AB$27,"")))&amp;IF(F82="Scenario1PBT9",'Major retrofit'!$AC$27,IF(F82="Scenario2PBT9",'Major retrofit'!$AD$27,IF(F82="Scenario3PBT9",'Major retrofit'!$AE$27,"")))&amp;IF(F82="Scenario1PBT10",'Major retrofit'!$AF$27,IF(F82="Scenario2PBT10",'Major retrofit'!$AG$27,IF(F82="Scenario3PBT10",'Major retrofit'!$AH$27,"")))&amp;IF(F82="Scenario1PBT11",'Major retrofit'!$AI$27,IF(F82="Scenario2PBT11",'Major retrofit'!$AJ$27,IF(F82="Scenario3PBT11",'Major retrofit'!$AK$27,"")))&amp;IF(F82="Scenario1PBT12",'Major retrofit'!$AL$27,IF(F82="Scenario2PBT12",'Major retrofit'!$AM$27,IF(F82="Scenario3PBT12",'Major retrofit'!$AN$27,"")))&amp;IF(F82="Scenario1PBT13",'Major retrofit'!$AO$27,IF(F82="Scenario2PBT13",'Major retrofit'!$AP$27,IF(F82="Scenario3PBT13",'Major retrofit'!$AQ$27,"")))&amp;IF(F82="Scenario1PBT14",'Major retrofit'!$AR$27,IF(F82="Scenario2PBT14",'Major retrofit'!$AS$27,IF(F82="Scenario3PBT14",'Major retrofit'!$AT$27,"")))&amp;IF(F82="Scenario1PBT15",'Major retrofit'!$AU$27,IF(F82="Scenario2PBT15",'Major retrofit'!$AV$27,IF(F82="Scenario3PBT15",'Major retrofit'!$AW$27,"")))</f>
        <v/>
      </c>
      <c r="T82" s="207">
        <f t="shared" si="51"/>
        <v>0</v>
      </c>
      <c r="U82" s="206" t="str">
        <f>IF(F82="Scenario1PBT1",'Major retrofit'!$E$38,IF(F82="Scenario2PBT1",'Major retrofit'!$F$38,IF(F82="Scenario3PBT1",'Major retrofit'!$G$38,"")))&amp;IF(F82="Scenario1PBT2",'Major retrofit'!$H$38,IF(F82="Scenario2PBT2",'Major retrofit'!$I$38,IF(F82="Scenario3PBT2",'Major retrofit'!$J$38,"")))&amp;IF(F82="Scenario1PBT3",'Major retrofit'!$K$38,IF(F82="Scenario2PBT3",'Major retrofit'!$L$38,IF(F82="Scenario3PBT3",'Major retrofit'!$M$38,"")))&amp;IF(F82="Scenario1PBT4",'Major retrofit'!$N$38,IF(F82="Scenario2PBT4",'Major retrofit'!$O$38,IF(F82="Scenario3PBT4",'Major retrofit'!$P$38,"")))&amp;IF(F82="Scenario1PBT5",'Major retrofit'!$Q$38,IF(F82="Scenario2PBT5",'Major retrofit'!$R$38,IF(F82="Scenario3PBT5",'Major retrofit'!$S$38,"")))&amp;IF(F82="Scenario1PBT6",'Major retrofit'!$T$38,IF(F82="Scenario2PBT6",'Major retrofit'!$U$38,IF(F82="Scenario3PBT6",'Major retrofit'!$V$38,"")))&amp;IF(F82="Scenario1PBT7",'Major retrofit'!$W$38,IF(F82="Scenario2PBT7",'Major retrofit'!$X$38,IF(F82="Scenario3PBT7",'Major retrofit'!$Y$38,"")))&amp;IF(F82="Scenario1PBT8",'Major retrofit'!$Z$38,IF(F82="Scenario2PBT8",'Major retrofit'!$AA$38,IF(F82="Scenario3PBT8",'Major retrofit'!$AB$38,"")))&amp;IF(F82="Scenario1PBT9",'Major retrofit'!$AC$38,IF(F82="Scenario2PBT9",'Major retrofit'!$AD$38,IF(F82="Scenario3PBT9",'Major retrofit'!$AE$38,"")))&amp;IF(F82="Scenario1PBT10",'Major retrofit'!$AF$38,IF(F82="Scenario2PBT10",'Major retrofit'!$AG$38,IF(F82="Scenario3PBT10",'Major retrofit'!$AH$38,"")))&amp;IF(F82="Scenario1PBT11",'Major retrofit'!$AI$38,IF(F82="Scenario2PBT11",'Major retrofit'!$AJ$38,IF(F82="Scenario3PBT11",'Major retrofit'!$AK$38,"")))&amp;IF(F82="Scenario1PBT12",'Major retrofit'!$AL$38,IF(F82="Scenario2PBT12",'Major retrofit'!$AM$38,IF(F82="Scenario3PBT12",'Major retrofit'!$AN$38,"")))&amp;IF(F82="Scenario1PBT13",'Major retrofit'!$AO$38,IF(F82="Scenario2PBT13",'Major retrofit'!$AP$38,IF(F82="Scenario3PBT13",'Major retrofit'!$AQ$38,"")))&amp;IF(F82="Scenario1PBT14",'Major retrofit'!$AR$38,IF(F82="Scenario2PBT14",'Major retrofit'!$AS$38,IF(F82="Scenario3PBT14",'Major retrofit'!$AT$38,"")))&amp;IF(F82="Scenario1PBT15",'Major retrofit'!$AU$38,IF(F82="Scenario2PBT15",'Major retrofit'!$AV$38,IF(F82="Scenario3PBT15",'Major retrofit'!$AW$38,"")))</f>
        <v/>
      </c>
      <c r="V82" s="117">
        <f t="shared" si="52"/>
        <v>0</v>
      </c>
      <c r="W82" s="117" t="str">
        <f>IF(F82="Scenario1PBT1",'Major retrofit'!$E$40,IF(F82="Scenario2PBT1",'Major retrofit'!$F$40,IF(F82="Scenario3PBT1",'Major retrofit'!$G$40,"")))&amp;IF(F82="Scenario1PBT2",'Major retrofit'!$H$40,IF(F82="Scenario2PBT2",'Major retrofit'!$I$40,IF(F82="Scenario3PBT2",'Major retrofit'!$J$40,"")))&amp;IF(F82="Scenario1PBT3",'Major retrofit'!$K$40,IF(F82="Scenario2PBT3",'Major retrofit'!$L$40,IF(F82="Scenario3PBT3",'Major retrofit'!$M$40,"")))&amp;IF(F82="Scenario1PBT4",'Major retrofit'!$N$40,IF(F82="Scenario2PBT4",'Major retrofit'!$O$40,IF(F82="Scenario3PBT4",'Major retrofit'!$P$40,"")))&amp;IF(F82="Scenario1PBT5",'Major retrofit'!$Q$40,IF(F82="Scenario2PBT5",'Major retrofit'!$R$40,IF(F82="Scenario3PBT5",'Major retrofit'!$S$40,"")))&amp;IF(F82="Scenario1PBT6",'Major retrofit'!$T$40,IF(F82="Scenario2PBT6",'Major retrofit'!$U$40,IF(F82="Scenario3PBT6",'Major retrofit'!$V$40,"")))&amp;IF(F82="Scenario1PBT7",'Major retrofit'!$W$40,IF(F82="Scenario2PBT7",'Major retrofit'!$X$40,IF(F82="Scenario3PBT7",'Major retrofit'!$Y$40,"")))&amp;IF(F82="Scenario1PBT8",'Major retrofit'!$Z$40,IF(F82="Scenario2PBT8",'Major retrofit'!$AA$40,IF(F82="Scenario3PBT8",'Major retrofit'!$AB$40,"")))&amp;IF(F82="Scenario1PBT9",'Major retrofit'!$AC$40,IF(F82="Scenario2PBT9",'Major retrofit'!$AD$40,IF(F82="Scenario3PBT9",'Major retrofit'!$AE$40,"")))&amp;IF(F82="Scenario1PBT10",'Major retrofit'!$AF$40,IF(F82="Scenario2PBT10",'Major retrofit'!$AG$40,IF(F82="Scenario3PBT10",'Major retrofit'!$AH$40,"")))&amp;IF(F82="Scenario1PBT11",'Major retrofit'!$AI$40,IF(F82="Scenario2PBT11",'Major retrofit'!$AJ$40,IF(F82="Scenario3PBT11",'Major retrofit'!$AK$40,"")))&amp;IF(F82="Scenario1PBT12",'Major retrofit'!$AL$40,IF(F82="Scenario2PBT12",'Major retrofit'!$AM$40,IF(F82="Scenario3PBT12",'Major retrofit'!$AN$40,"")))&amp;IF(F82="Scenario1PBT13",'Major retrofit'!$AO$40,IF(F82="Scenario2PBT13",'Major retrofit'!$AP$40,IF(F82="Scenario3PBT13",'Major retrofit'!$AQ$40,"")))&amp;IF(F82="Scenario1PBT14",'Major retrofit'!$AR$40,IF(F82="Scenario2PBT14",'Major retrofit'!$AS$40,IF(F82="Scenario3PBT14",'Major retrofit'!$AT$40,"")))&amp;IF(F82="Scenario1PBT15",'Major retrofit'!$AU$40,IF(F82="Scenario2PBT15",'Major retrofit'!$AV$40,IF(F82="Scenario3PBT15",'Major retrofit'!$AW$40,"")))</f>
        <v/>
      </c>
      <c r="X82" s="117">
        <f t="shared" si="53"/>
        <v>0</v>
      </c>
      <c r="Y82" s="117" t="str">
        <f>IF(F82="Scenario1PBT1",'Major retrofit'!$E$42,IF(F82="Scenario2PBT1",'Major retrofit'!$F$42,IF(F82="Scenario3PBT1",'Major retrofit'!$G$42,"")))&amp;IF(F82="Scenario1PBT2",'Major retrofit'!$H$42,IF(F82="Scenario2PBT2",'Major retrofit'!$I$42,IF(F82="Scenario3PBT2",'Major retrofit'!$J$42,"")))&amp;IF(F82="Scenario1PBT3",'Major retrofit'!$K$42,IF(F82="Scenario2PBT3",'Major retrofit'!$L$42,IF(F82="Scenario3PBT3",'Major retrofit'!$M$42,"")))&amp;IF(F82="Scenario1PBT4",'Major retrofit'!$N$42,IF(F82="Scenario2PBT4",'Major retrofit'!$O$42,IF(F82="Scenario3PBT4",'Major retrofit'!$P$42,"")))&amp;IF(F82="Scenario1PBT5",'Major retrofit'!$Q$42,IF(F82="Scenario2PBT5",'Major retrofit'!$R$42,IF(F82="Scenario3PBT5",'Major retrofit'!$S$42,"")))&amp;IF(F82="Scenario1PBT6",'Major retrofit'!$T$42,IF(F82="Scenario2PBT6",'Major retrofit'!$U$42,IF(F82="Scenario3PBT6",'Major retrofit'!$V$42,"")))&amp;IF(F82="Scenario1PBT7",'Major retrofit'!$W$42,IF(F82="Scenario2PBT7",'Major retrofit'!$X$42,IF(F82="Scenario3PBT7",'Major retrofit'!$Y$42,"")))&amp;IF(F82="Scenario1PBT8",'Major retrofit'!$Z$42,IF(F82="Scenario2PBT8",'Major retrofit'!$AA$42,IF(F82="Scenario3PBT8",'Major retrofit'!$AB$42,"")))&amp;IF(F82="Scenario1PBT9",'Major retrofit'!$AC$42,IF(F82="Scenario2PBT9",'Major retrofit'!$AD$42,IF(F82="Scenario3PBT9",'Major retrofit'!$AE$42,"")))&amp;IF(F82="Scenario1PBT10",'Major retrofit'!$AF$42,IF(F82="Scenario2PBT10",'Major retrofit'!$AG$42,IF(F82="Scenario3PBT10",'Major retrofit'!$AH$42,"")))&amp;IF(F82="Scenario1PBT11",'Major retrofit'!$AI$42,IF(F82="Scenario2PBT11",'Major retrofit'!$AJ$42,IF(F82="Scenario3PBT11",'Major retrofit'!$AK$42,"")))&amp;IF(F82="Scenario1PBT12",'Major retrofit'!$AL$42,IF(F82="Scenario2PBT12",'Major retrofit'!$AM$42,IF(F82="Scenario3PBT12",'Major retrofit'!$AN$42,"")))&amp;IF(F82="Scenario1PBT13",'Major retrofit'!$AO$42,IF(F82="Scenario2PBT13",'Major retrofit'!$AP$42,IF(F82="Scenario3PBT13",'Major retrofit'!$AQ$42,"")))&amp;IF(F82="Scenario1PBT14",'Major retrofit'!$AR$42,IF(F82="Scenario2PBT14",'Major retrofit'!$AS$42,IF(F82="Scenario3PBT14",'Major retrofit'!$AT$42,"")))&amp;IF(F82="Scenario1PBT15",'Major retrofit'!$AU$42,IF(F82="Scenario2PBT15",'Major retrofit'!$AV$42,IF(F82="Scenario3PBT15",'Major retrofit'!$AW$42,"")))</f>
        <v/>
      </c>
      <c r="Z82" s="117">
        <f t="shared" si="54"/>
        <v>0</v>
      </c>
      <c r="AA82" s="178" t="str">
        <f>IF(F82="Scenario1PBT1",'Major retrofit'!$E$101,IF(F82="Scenario2PBT1",'Major retrofit'!$F$101,IF(F82="Scenario3PBT1",'Major retrofit'!$G$101,"")))&amp;IF(F82="Scenario1PBT2",'Major retrofit'!$H$101,IF(F82="Scenario2PBT2",'Major retrofit'!$I$101,IF(F82="Scenario3PBT2",'Major retrofit'!$J$101,"")))&amp;IF(F82="Scenario1PBT3",'Major retrofit'!$K$101,IF(F82="Scenario2PBT3",'Major retrofit'!$L$101,IF(F82="Scenario3PBT3",'Major retrofit'!$M$101,"")))&amp;IF(F82="Scenario1PBT4",'Major retrofit'!$N$101,IF(F82="Scenario2PBT4",'Major retrofit'!$O$101,IF(F82="Scenario3PBT4",'Major retrofit'!$P$101,"")))&amp;IF(F82="Scenario1PBT5",'Major retrofit'!$Q$101,IF(F82="Scenario2PBT5",'Major retrofit'!$R$101,IF(F82="Scenario3PBT5",'Major retrofit'!$S$101,"")))&amp;IF(F82="Scenario1PBT6",'Major retrofit'!$T$101,IF(F82="Scenario2PBT6",'Major retrofit'!$U$101,IF(F82="Scenario3PBT6",'Major retrofit'!$V$101,"")))&amp;IF(F82="Scenario1PBT7",'Major retrofit'!$W$101,IF(F82="Scenario2PBT7",'Major retrofit'!$X$101,IF(F82="Scenario3PBT7",'Major retrofit'!$Y$101,"")))&amp;IF(F82="Scenario1PBT8",'Major retrofit'!$Z$101,IF(F82="Scenario2PBT8",'Major retrofit'!$AA$101,IF(F82="Scenario3PBT8",'Major retrofit'!$AB$101,"")))&amp;IF(F82="Scenario1PBT9",'Major retrofit'!$AC$101,IF(F82="Scenario2PBT9",'Major retrofit'!$AD$101,IF(F82="Scenario3PBT9",'Major retrofit'!$AE$101,"")))&amp;IF(F82="Scenario1PBT10",'Major retrofit'!$AF$101,IF(F82="Scenario2PBT10",'Major retrofit'!$AG$101,IF(F82="Scenario3PBT10",'Major retrofit'!$AH$101,"")))&amp;IF(F82="Scenario1PBT11",'Major retrofit'!$AI$101,IF(F82="Scenario2PBT11",'Major retrofit'!$AJ$101,IF(F82="Scenario3PBT11",'Major retrofit'!$AK$101,"")))&amp;IF(F82="Scenario1PBT12",'Major retrofit'!$AL$101,IF(F82="Scenario2PBT12",'Major retrofit'!$AM$101,IF(F82="Scenario3PBT12",'Major retrofit'!$AN$101,"")))&amp;IF(F82="Scenario1PBT13",'Major retrofit'!$AO$101,IF(F82="Scenario2PBT13",'Major retrofit'!$AP$101,IF(F82="Scenario3PBT13",'Major retrofit'!$AQ$101,"")))&amp;IF(F82="Scenario1PBT14",'Major retrofit'!$AR$101,IF(F82="Scenario2PBT14",'Major retrofit'!$AS$101,IF(F82="Scenario3PBT14",'Major retrofit'!$AT$101,"")))&amp;IF(F82="Scenario1PBT15",'Major retrofit'!$AU$101,IF(F82="Scenario2PBT15",'Major retrofit'!$AV$101,IF(F82="Scenario3PBT15",'Major retrofit'!$AW$101,"")))</f>
        <v/>
      </c>
      <c r="AB82" s="179">
        <f t="shared" si="55"/>
        <v>0</v>
      </c>
      <c r="AC82" s="208">
        <f>IFERROR('Projection_Base-case'!G82-G82,0)</f>
        <v>0</v>
      </c>
      <c r="AD82" s="117">
        <f t="shared" si="34"/>
        <v>0</v>
      </c>
      <c r="AE82" s="117">
        <f>IFERROR(100*AC82/'Projection_Base-case'!G82,0)</f>
        <v>0</v>
      </c>
      <c r="AF82" s="117">
        <f>IFERROR('Projection_Base-case'!I82-I82,0)</f>
        <v>0</v>
      </c>
      <c r="AG82" s="117">
        <f t="shared" si="35"/>
        <v>0</v>
      </c>
      <c r="AH82" s="117">
        <f>IFERROR(100*AF82/'Projection_Base-case'!I82,0)</f>
        <v>0</v>
      </c>
      <c r="AI82" s="117">
        <f>IFERROR('Projection_Base-case'!K82-K82,0)</f>
        <v>0</v>
      </c>
      <c r="AJ82" s="117">
        <f t="shared" si="36"/>
        <v>0</v>
      </c>
      <c r="AK82" s="117">
        <f>IFERROR(100*AI82/'Projection_Base-case'!K82,0)</f>
        <v>0</v>
      </c>
      <c r="AL82" s="117">
        <f>IFERROR(M82-'Projection_Base-case'!M82,0)</f>
        <v>0</v>
      </c>
      <c r="AM82" s="117">
        <f t="shared" si="37"/>
        <v>0</v>
      </c>
      <c r="AN82" s="179">
        <f>IFERROR(IF('Projection_Base-case'!N82&gt;0,100*AM82/'Projection_Base-case'!N82,100*AM82/N82),0)</f>
        <v>0</v>
      </c>
      <c r="AO82" s="206">
        <f>IFERROR('Projection_Base-case'!O82-O82,0)</f>
        <v>0</v>
      </c>
      <c r="AP82" s="117">
        <f t="shared" si="38"/>
        <v>0</v>
      </c>
      <c r="AQ82" s="117">
        <f>IFERROR(100*AO82/'Projection_Base-case'!O82,0)</f>
        <v>0</v>
      </c>
      <c r="AR82" s="117">
        <f>IFERROR('Projection_Base-case'!Q82-Q82,0)</f>
        <v>0</v>
      </c>
      <c r="AS82" s="117">
        <f t="shared" si="39"/>
        <v>0</v>
      </c>
      <c r="AT82" s="117">
        <f>IFERROR(100*AR82/'Projection_Base-case'!Q82,0)</f>
        <v>0</v>
      </c>
      <c r="AU82" s="117">
        <f>IFERROR('Projection_Base-case'!S82-S82,0)</f>
        <v>0</v>
      </c>
      <c r="AV82" s="117">
        <f t="shared" si="40"/>
        <v>0</v>
      </c>
      <c r="AW82" s="118">
        <f>IFERROR(100*AU82/'Projection_Base-case'!S82,0)</f>
        <v>0</v>
      </c>
      <c r="AX82" s="206">
        <f>IFERROR('Projection_Base-case'!U82-U82,0)</f>
        <v>0</v>
      </c>
      <c r="AY82" s="117">
        <f t="shared" si="41"/>
        <v>0</v>
      </c>
      <c r="AZ82" s="117">
        <f>IFERROR(100*AX82/'Projection_Base-case'!U82,0)</f>
        <v>0</v>
      </c>
      <c r="BA82" s="117">
        <f>IFERROR('Projection_Base-case'!W82-W82,0)</f>
        <v>0</v>
      </c>
      <c r="BB82" s="117">
        <f t="shared" si="42"/>
        <v>0</v>
      </c>
      <c r="BC82" s="117">
        <f>IFERROR(100*BA82/'Projection_Base-case'!W82,0)</f>
        <v>0</v>
      </c>
      <c r="BD82" s="117">
        <f>IFERROR('Projection_Base-case'!Y82-Y82,0)</f>
        <v>0</v>
      </c>
      <c r="BE82" s="117">
        <f t="shared" si="43"/>
        <v>0</v>
      </c>
      <c r="BF82" s="117">
        <f>IFERROR(100*BD82/'Projection_Base-case'!Y82,0)</f>
        <v>0</v>
      </c>
      <c r="BG82" s="178">
        <f t="shared" si="56"/>
        <v>0</v>
      </c>
      <c r="BH82" s="179">
        <f t="shared" si="57"/>
        <v>0</v>
      </c>
    </row>
    <row r="83" spans="1:60" ht="15" thickBot="1">
      <c r="A83" s="205">
        <v>78</v>
      </c>
      <c r="B83" s="119">
        <f>IF('Projection_Base-case'!B83&lt;&gt;"",'Projection_Base-case'!B83,0)</f>
        <v>0</v>
      </c>
      <c r="C83" s="119">
        <f>IF('Projection_Base-case'!C83&lt;&gt;"",'Projection_Base-case'!C83,0)</f>
        <v>0</v>
      </c>
      <c r="D83" s="119">
        <f>IF('Projection_Base-case'!D83&lt;&gt;"",'Projection_Base-case'!D83,0)</f>
        <v>0</v>
      </c>
      <c r="E83" s="263" t="str">
        <f>IF(AND('Résultats major'!$AC$3="OUI",'Résultats major'!E82&lt;&gt;""),'Résultats major'!E82,IF(OR(D83="PBT1",D83="PBT2",D83="PBT3",D83="PBT4",D83="PBT5",D83="PBT6",D83="PBT7",D83="PBT8",D83="PBT10"),"Scenario1",IF(D83="PBT9","Scenario2","")))</f>
        <v/>
      </c>
      <c r="F83" s="202" t="str">
        <f t="shared" si="44"/>
        <v>0</v>
      </c>
      <c r="G83" s="177" t="str">
        <f>IF(F83="Scenario1PBT1",'Major retrofit'!$E$6,IF(F83="Scenario2PBT1",'Major retrofit'!$F$6,IF(F83="Scenario3PBT1",'Major retrofit'!$G$6,"")))&amp;IF(F83="Scenario1PBT2",'Major retrofit'!$H$6,IF(F83="Scenario2PBT2",'Major retrofit'!$I$6,IF(F83="Scenario3PBT2",'Major retrofit'!$J$6,"")))&amp;IF(F83="Scenario1PBT3",'Major retrofit'!$K$6,IF(F83="Scenario2PBT3",'Major retrofit'!$L$6,IF(F83="Scenario3PBT3",'Major retrofit'!$M$6,"")))&amp;IF(F83="Scenario1PBT4",'Major retrofit'!$N$6,IF(F83="Scenario2PBT4",'Major retrofit'!$O$6,IF(F83="Scenario3PBT4",'Major retrofit'!$P$6,"")))&amp;IF(F83="Scenario1PBT5",'Major retrofit'!$Q$6,IF(F83="Scenario2PBT5",'Major retrofit'!$R$6,IF(F83="Scenario3PBT5",'Major retrofit'!$S$6,"")))&amp;IF(F83="Scenario1PBT6",'Major retrofit'!$T$6,IF(F83="Scenario2PBT6",'Major retrofit'!$U$6,IF(F83="Scenario3PBT6",'Major retrofit'!$V$6,"")))&amp;IF(F83="Scenario1PBT7",'Major retrofit'!$W$6,IF(F83="Scenario2PBT7",'Major retrofit'!$X$6,IF(F83="Scenario3PBT7",'Major retrofit'!$Y$6,"")))&amp;IF(F83="Scenario1PBT8",'Major retrofit'!$Z$6,IF(F83="Scenario2PBT8",'Major retrofit'!$AA$6,IF(F83="Scenario3PBT8",'Major retrofit'!$AB$6,"")))&amp;IF(F83="Scenario1PBT9",'Major retrofit'!$AC$6,IF(F83="Scenario2PBT9",'Major retrofit'!$AD$6,IF(F83="Scenario3PBT9",'Major retrofit'!$AE$6,"")))&amp;IF(F83="Scenario1PBT10",'Major retrofit'!$AF$6,IF(F83="Scenario2PBT10",'Major retrofit'!$AG$6,IF(F83="Scenario3PBT10",'Major retrofit'!$AH$6,"")))&amp;IF(F83="Scenario1PBT11",'Major retrofit'!$AI$6,IF(F83="Scenario2PBT11",'Major retrofit'!$AJ$6,IF(F83="Scenario3PBT11",'Major retrofit'!$AK$6,"")))&amp;IF(F83="Scenario1PBT12",'Major retrofit'!$AL$6,IF(F83="Scenario2PBT12",'Major retrofit'!$AM$6,IF(F83="Scenario3PBT12",'Major retrofit'!$AN$6,"")))&amp;IF(F83="Scenario1PBT13",'Major retrofit'!$AO$6,IF(F83="Scenario2PBT13",'Major retrofit'!$AP$6,IF(F83="Scenario3PBT13",'Major retrofit'!$AQ$6,"")))&amp;IF(F83="Scenario1PBT14",'Major retrofit'!$AR$6,IF(F83="Scenario2PBT14",'Major retrofit'!$AS$6,IF(F83="Scenario3PBT14",'Major retrofit'!$AT$6,"")))&amp;IF(F83="Scenario1PBT15",'Major retrofit'!$AU$6,IF(F83="Scenario2PBT15",'Major retrofit'!$AV$6,IF(F83="Scenario3PBT15",'Major retrofit'!$AW$6,"")))</f>
        <v/>
      </c>
      <c r="H83" s="117">
        <f t="shared" si="45"/>
        <v>0</v>
      </c>
      <c r="I83" s="178" t="str">
        <f>IF(F83="Scenario1PBT1",'Major retrofit'!$E$16,IF(F83="Scenario2PBT1",'Major retrofit'!$F$16,IF(F83="Scenario3PBT1",'Major retrofit'!$G$16,"")))&amp;IF(F83="Scenario1PBT2",'Major retrofit'!$H$16,IF(F83="Scenario2PBT2",'Major retrofit'!$I$16,IF(F83="Scenario3PBT2",'Major retrofit'!$J$16,"")))&amp;IF(F83="Scenario1PBT3",'Major retrofit'!$K$16,IF(F83="Scenario2PBT3",'Major retrofit'!$L$16,IF(F83="Scenario3PBT3",'Major retrofit'!$M$16,"")))&amp;IF(F83="Scenario1PBT4",'Major retrofit'!$N$16,IF(F83="Scenario2PBT4",'Major retrofit'!$O$16,IF(F83="Scenario3PBT4",'Major retrofit'!$P$16,"")))&amp;IF(F83="Scenario1PBT5",'Major retrofit'!$Q$16,IF(F83="Scenario2PBT5",'Major retrofit'!$R$16,IF(F83="Scenario3PBT5",'Major retrofit'!$S$16,"")))&amp;IF(F83="Scenario1PBT6",'Major retrofit'!$T$16,IF(F83="Scenario2PBT6",'Major retrofit'!$U$16,IF(F83="Scenario3PBT6",'Major retrofit'!$V$16,"")))&amp;IF(F83="Scenario1PBT7",'Major retrofit'!$W$16,IF(F83="Scenario2PBT7",'Major retrofit'!$X$16,IF(F83="Scenario3PBT7",'Major retrofit'!$Y$16,"")))&amp;IF(F83="Scenario1PBT8",'Major retrofit'!$Z$16,IF(F83="Scenario2PBT8",'Major retrofit'!$AA$16,IF(F83="Scenario3PBT8",'Major retrofit'!$AB$16,"")))&amp;IF(F83="Scenario1PBT9",'Major retrofit'!$AC$16,IF(F83="Scenario2PBT9",'Major retrofit'!$AD$16,IF(F83="Scenario3PBT9",'Major retrofit'!$AE$16,"")))&amp;IF(F83="Scenario1PBT10",'Major retrofit'!$AF$16,IF(F83="Scenario2PBT10",'Major retrofit'!$AG$16,IF(F83="Scenario3PBT10",'Major retrofit'!$AH$16,"")))&amp;IF(F83="Scenario1PBT11",'Major retrofit'!$AI$16,IF(F83="Scenario2PBT11",'Major retrofit'!$AJ$16,IF(F83="Scenario3PBT11",'Major retrofit'!$AK$16,"")))&amp;IF(F83="Scenario1PBT12",'Major retrofit'!$AL$16,IF(F83="Scenario2PBT12",'Major retrofit'!$AM$16,IF(F83="Scenario3PBT12",'Major retrofit'!$AN$16,"")))&amp;IF(F83="Scenario1PBT13",'Major retrofit'!$AO$16,IF(F83="Scenario2PBT13",'Major retrofit'!$AP$16,IF(F83="Scenario3PBT13",'Major retrofit'!$AQ$16,"")))&amp;IF(F83="Scenario1PBT14",'Major retrofit'!$AR$16,IF(F83="Scenario2PBT14",'Major retrofit'!$AS$16,IF(F83="Scenario3PBT14",'Major retrofit'!$AT$16,"")))&amp;IF(F83="Scenario1PBT15",'Major retrofit'!$AU$16,IF(F83="Scenario2PBT15",'Major retrofit'!$AV$16,IF(F83="Scenario3PBT15",'Major retrofit'!$AW$16,"")))</f>
        <v/>
      </c>
      <c r="J83" s="117">
        <f t="shared" si="46"/>
        <v>0</v>
      </c>
      <c r="K83" s="117" t="str">
        <f>IF(F83="Scenario1PBT1",'Major retrofit'!$E$18,IF(F83="Scenario2PBT1",'Major retrofit'!$F$18,IF(F83="Scenario3PBT1",'Major retrofit'!$G$18,"")))&amp;IF(F83="Scenario1PBT2",'Major retrofit'!$H$18,IF(F83="Scenario2PBT2",'Major retrofit'!$I$18,IF(F83="Scenario3PBT2",'Major retrofit'!$J$18,"")))&amp;IF(F83="Scenario1PBT3",'Major retrofit'!$K$18,IF(F83="Scenario2PBT3",'Major retrofit'!$L$18,IF(F83="Scenario3PBT3",'Major retrofit'!$M$18,"")))&amp;IF(F83="Scenario1PBT4",'Major retrofit'!$N$18,IF(F83="Scenario2PBT4",'Major retrofit'!$O$18,IF(F83="Scenario3PBT4",'Major retrofit'!$P$18,"")))&amp;IF(F83="Scenario1PBT5",'Major retrofit'!$Q$18,IF(F83="Scenario2PBT5",'Major retrofit'!$R$18,IF(F83="Scenario3PBT5",'Major retrofit'!$S$18,"")))&amp;IF(F83="Scenario1PBT6",'Major retrofit'!$T$18,IF(F83="Scenario2PBT6",'Major retrofit'!$U$18,IF(F83="Scenario3PBT6",'Major retrofit'!$V$18,"")))&amp;IF(F83="Scenario1PBT7",'Major retrofit'!$W$18,IF(F83="Scenario2PBT7",'Major retrofit'!$X$18,IF(F83="Scenario3PBT7",'Major retrofit'!$Y$18,"")))&amp;IF(F83="Scenario1PBT8",'Major retrofit'!$Z$18,IF(F83="Scenario2PBT8",'Major retrofit'!$AA$18,IF(F83="Scenario3PBT8",'Major retrofit'!$AB$18,"")))&amp;IF(F83="Scenario1PBT9",'Major retrofit'!$AC$18,IF(F83="Scenario2PBT9",'Major retrofit'!$AD$18,IF(F83="Scenario3PBT9",'Major retrofit'!$AE$18,"")))&amp;IF(F83="Scenario1PBT10",'Major retrofit'!$AF$18,IF(F83="Scenario2PBT10",'Major retrofit'!$AG$18,IF(F83="Scenario3PBT10",'Major retrofit'!$AH$18,"")))&amp;IF(F83="Scenario1PBT11",'Major retrofit'!$AI$18,IF(F83="Scenario2PBT11",'Major retrofit'!$AJ$18,IF(F83="Scenario3PBT11",'Major retrofit'!$AK$18,"")))&amp;IF(F83="Scenario1PBT12",'Major retrofit'!$AL$18,IF(F83="Scenario2PBT12",'Major retrofit'!$AM$18,IF(F83="Scenario3PBT12",'Major retrofit'!$AN$18,"")))&amp;IF(F83="Scenario1PBT13",'Major retrofit'!$AO$18,IF(F83="Scenario2PBT13",'Major retrofit'!$AP$18,IF(F83="Scenario3PBT13",'Major retrofit'!$AQ$18,"")))&amp;IF(F83="Scenario1PBT14",'Major retrofit'!$AR$18,IF(F83="Scenario2PBT14",'Major retrofit'!$AS$18,IF(F83="Scenario3PBT14",'Major retrofit'!$AT$18,"")))&amp;IF(F83="Scenario1PBT15",'Major retrofit'!$AU$18,IF(F83="Scenario2PBT15",'Major retrofit'!$AV$18,IF(F83="Scenario3PBT15",'Major retrofit'!$AW$18,"")))</f>
        <v/>
      </c>
      <c r="L83" s="117">
        <f t="shared" si="47"/>
        <v>0</v>
      </c>
      <c r="M83" s="117" t="str">
        <f>IF(F83="Scenario1PBT1",'Major retrofit'!$E$20,IF(F83="Scenario2PBT1",'Major retrofit'!$F$20,IF(F83="Scenario3PBT1",'Major retrofit'!$G$20,"")))&amp;IF(F83="Scenario1PBT2",'Major retrofit'!$H$20,IF(F83="Scenario2PBT2",'Major retrofit'!$I$20,IF(F83="Scenario3PBT2",'Major retrofit'!$J$20,"")))&amp;IF(F83="Scenario1PBT3",'Major retrofit'!$K$20,IF(F83="Scenario2PBT3",'Major retrofit'!$L$20,IF(F83="Scenario3PBT3",'Major retrofit'!$M$20,"")))&amp;IF(F83="Scenario1PBT4",'Major retrofit'!$N$20,IF(F83="Scenario2PBT4",'Major retrofit'!$O$20,IF(F83="Scenario3PBT4",'Major retrofit'!$P$20,"")))&amp;IF(F83="Scenario1PBT5",'Major retrofit'!$Q$20,IF(F83="Scenario2PBT5",'Major retrofit'!$R$20,IF(F83="Scenario3PBT5",'Major retrofit'!$S$20,"")))&amp;IF(F83="Scenario1PBT6",'Major retrofit'!$T$20,IF(F83="Scenario2PBT6",'Major retrofit'!$U$20,IF(F83="Scenario3PBT6",'Major retrofit'!$V$20,"")))&amp;IF(F83="Scenario1PBT7",'Major retrofit'!$W$20,IF(F83="Scenario2PBT7",'Major retrofit'!$X$20,IF(F83="Scenario3PBT7",'Major retrofit'!$Y$20,"")))&amp;IF(F83="Scenario1PBT8",'Major retrofit'!$Z$20,IF(F83="Scenario2PBT8",'Major retrofit'!$AA$20,IF(F83="Scenario3PBT8",'Major retrofit'!$AB$20,"")))&amp;IF(F83="Scenario1PBT9",'Major retrofit'!$AC$20,IF(F83="Scenario2PBT9",'Major retrofit'!$AD$20,IF(F83="Scenario3PBT9",'Major retrofit'!$AE$20,"")))&amp;IF(F83="Scenario1PBT10",'Major retrofit'!$AF$20,IF(F83="Scenario2PBT10",'Major retrofit'!$AG$20,IF(F83="Scenario3PBT10",'Major retrofit'!$AH$20,"")))&amp;IF(F83="Scenario1PBT11",'Major retrofit'!$AI$20,IF(F83="Scenario2PBT11",'Major retrofit'!$AJ$20,IF(F83="Scenario3PBT11",'Major retrofit'!$AK$20,"")))&amp;IF(F83="Scenario1PBT12",'Major retrofit'!$AL$20,IF(F83="Scenario2PBT12",'Major retrofit'!$AM$20,IF(F83="Scenario3PBT12",'Major retrofit'!$AN$20,"")))&amp;IF(F83="Scenario1PBT13",'Major retrofit'!$AO$20,IF(F83="Scenario2PBT13",'Major retrofit'!$AP$20,IF(F83="Scenario3PBT13",'Major retrofit'!$AQ$20,"")))&amp;IF(F83="Scenario1PBT14",'Major retrofit'!$AR$20,IF(F83="Scenario2PBT14",'Major retrofit'!$AS$20,IF(F83="Scenario3PBT14",'Major retrofit'!$AT$20,"")))&amp;IF(F83="Scenario1PBT15",'Major retrofit'!$AU$20,IF(F83="Scenario2PBT15",'Major retrofit'!$AV$20,IF(F83="Scenario3PBT15",'Major retrofit'!$AW$20,"")))</f>
        <v/>
      </c>
      <c r="N83" s="118">
        <f t="shared" si="48"/>
        <v>0</v>
      </c>
      <c r="O83" s="206" t="str">
        <f>IF(F83="Scenario1PBT1",'Major retrofit'!$E$23,IF(F83="Scenario2PBT1",'Major retrofit'!$F$23,IF(F83="Scenario3PBT1",'Major retrofit'!$G$23,"")))&amp;IF(F83="Scenario1PBT2",'Major retrofit'!$H$23,IF(F83="Scenario2PBT2",'Major retrofit'!$I$23,IF(F83="Scenario3PBT2",'Major retrofit'!$J$23,"")))&amp;IF(F83="Scenario1PBT3",'Major retrofit'!$K$23,IF(F83="Scenario2PBT3",'Major retrofit'!$L$23,IF(F83="Scenario3PBT3",'Major retrofit'!$M$23,"")))&amp;IF(F83="Scenario1PBT4",'Major retrofit'!$N$23,IF(F83="Scenario2PBT4",'Major retrofit'!$O$23,IF(F83="Scenario3PBT4",'Major retrofit'!$P$23,"")))&amp;IF(F83="Scenario1PBT5",'Major retrofit'!$Q$23,IF(F83="Scenario2PBT5",'Major retrofit'!$R$23,IF(F83="Scenario3PBT5",'Major retrofit'!$S$23,"")))&amp;IF(F83="Scenario1PBT6",'Major retrofit'!$T$23,IF(F83="Scenario2PBT6",'Major retrofit'!$U$23,IF(F83="Scenario3PBT6",'Major retrofit'!$V$23,"")))&amp;IF(F83="Scenario1PBT7",'Major retrofit'!$W$23,IF(F83="Scenario2PBT7",'Major retrofit'!$X$23,IF(F83="Scenario3PBT7",'Major retrofit'!$Y$23,"")))&amp;IF(F83="Scenario1PBT8",'Major retrofit'!$Z$23,IF(F83="Scenario2PBT8",'Major retrofit'!$AA$23,IF(F83="Scenario3PBT8",'Major retrofit'!$AB$23,"")))&amp;IF(F83="Scenario1PBT9",'Major retrofit'!$AC$23,IF(F83="Scenario2PBT9",'Major retrofit'!$AD$23,IF(F83="Scenario3PBT9",'Major retrofit'!$AE$23,"")))&amp;IF(F83="Scenario1PBT10",'Major retrofit'!$AF$23,IF(F83="Scenario2PBT10",'Major retrofit'!$AG$23,IF(F83="Scenario3PBT10",'Major retrofit'!$AH$23,"")))&amp;IF(F83="Scenario1PBT11",'Major retrofit'!$AI$23,IF(F83="Scenario2PBT11",'Major retrofit'!$AJ$23,IF(F83="Scenario3PBT11",'Major retrofit'!$AK$23,"")))&amp;IF(F83="Scenario1PBT12",'Major retrofit'!$AL$23,IF(F83="Scenario2PBT12",'Major retrofit'!$AM$23,IF(F83="Scenario3PBT12",'Major retrofit'!$AN$23,"")))&amp;IF(F83="Scenario1PBT13",'Major retrofit'!$AO$23,IF(F83="Scenario2PBT13",'Major retrofit'!$AP$23,IF(F83="Scenario3PBT13",'Major retrofit'!$AQ$23,"")))&amp;IF(F83="Scenario1PBT14",'Major retrofit'!$AR$23,IF(F83="Scenario2PBT14",'Major retrofit'!$AS$23,IF(F83="Scenario3PBT14",'Major retrofit'!$AT$23,"")))&amp;IF(F83="Scenario1PBT15",'Major retrofit'!$AU$23,IF(F83="Scenario2PBT15",'Major retrofit'!$AV$23,IF(F83="Scenario3PBT15",'Major retrofit'!$AW$23,"")))</f>
        <v/>
      </c>
      <c r="P83" s="117">
        <f t="shared" si="49"/>
        <v>0</v>
      </c>
      <c r="Q83" s="117" t="str">
        <f>IF(F83="Scenario1PBT1",'Major retrofit'!$E$25,IF(F83="Scenario2PBT1",'Major retrofit'!$F$25,IF(F83="Scenario3PBT1",'Major retrofit'!$G$25,"")))&amp;IF(F83="Scenario1PBT2",'Major retrofit'!$H$25,IF(F83="Scenario2PBT2",'Major retrofit'!$I$25,IF(F83="Scenario3PBT2",'Major retrofit'!$J$25,"")))&amp;IF(F83="Scenario1PBT3",'Major retrofit'!$K$25,IF(F83="Scenario2PBT3",'Major retrofit'!$L$25,IF(F83="Scenario3PBT3",'Major retrofit'!$M$25,"")))&amp;IF(F83="Scenario1PBT4",'Major retrofit'!$N$25,IF(F83="Scenario2PBT4",'Major retrofit'!$O$25,IF(F83="Scenario3PBT4",'Major retrofit'!$P$25,"")))&amp;IF(F83="Scenario1PBT5",'Major retrofit'!$Q$25,IF(F83="Scenario2PBT5",'Major retrofit'!$R$25,IF(F83="Scenario3PBT5",'Major retrofit'!$S$25,"")))&amp;IF(F83="Scenario1PBT6",'Major retrofit'!$T$25,IF(F83="Scenario2PBT6",'Major retrofit'!$U$25,IF(F83="Scenario3PBT6",'Major retrofit'!$V$25,"")))&amp;IF(F83="Scenario1PBT7",'Major retrofit'!$W$25,IF(F83="Scenario2PBT7",'Major retrofit'!$X$25,IF(F83="Scenario3PBT7",'Major retrofit'!$Y$25,"")))&amp;IF(F83="Scenario1PBT8",'Major retrofit'!$Z$25,IF(F83="Scenario2PBT8",'Major retrofit'!$AA$25,IF(F83="Scenario3PBT8",'Major retrofit'!$AB$25,"")))&amp;IF(F83="Scenario1PBT9",'Major retrofit'!$AC$25,IF(F83="Scenario2PBT9",'Major retrofit'!$AD$25,IF(F83="Scenario3PBT9",'Major retrofit'!$AE$25,"")))&amp;IF(F83="Scenario1PBT10",'Major retrofit'!$AF$25,IF(F83="Scenario2PBT10",'Major retrofit'!$AG$25,IF(F83="Scenario3PBT10",'Major retrofit'!$AH$25,"")))&amp;IF(F83="Scenario1PBT11",'Major retrofit'!$AI$25,IF(F83="Scenario2PBT11",'Major retrofit'!$AJ$25,IF(F83="Scenario3PBT11",'Major retrofit'!$AK$25,"")))&amp;IF(F83="Scenario1PBT12",'Major retrofit'!$AL$25,IF(F83="Scenario2PBT12",'Major retrofit'!$AM$25,IF(F83="Scenario3PBT12",'Major retrofit'!$AN$25,"")))&amp;IF(F83="Scenario1PBT13",'Major retrofit'!$AO$25,IF(F83="Scenario2PBT13",'Major retrofit'!$AP$25,IF(F83="Scenario3PBT13",'Major retrofit'!$AQ$25,"")))&amp;IF(F83="Scenario1PBT14",'Major retrofit'!$AR$25,IF(F83="Scenario2PBT14",'Major retrofit'!$AS$25,IF(F83="Scenario3PBT14",'Major retrofit'!$AT$25,"")))&amp;IF(F83="Scenario1PBT15",'Major retrofit'!$AU$25,IF(F83="Scenario2PBT15",'Major retrofit'!$AV$25,IF(F83="Scenario3PBT15",'Major retrofit'!$AW$25,"")))</f>
        <v/>
      </c>
      <c r="R83" s="117">
        <f t="shared" si="50"/>
        <v>0</v>
      </c>
      <c r="S83" s="117" t="str">
        <f>IF(F83="Scenario1PBT1",'Major retrofit'!$E$27,IF(F83="Scenario2PBT1",'Major retrofit'!$F$27,IF(F83="Scenario3PBT1",'Major retrofit'!$G$27,"")))&amp;IF(F83="Scenario1PBT2",'Major retrofit'!$H$27,IF(F83="Scenario2PBT2",'Major retrofit'!$I$27,IF(F83="Scenario3PBT2",'Major retrofit'!$J$27,"")))&amp;IF(F83="Scenario1PBT3",'Major retrofit'!$K$27,IF(F83="Scenario2PBT3",'Major retrofit'!$L$27,IF(F83="Scenario3PBT3",'Major retrofit'!$M$27,"")))&amp;IF(F83="Scenario1PBT4",'Major retrofit'!$N$27,IF(F83="Scenario2PBT4",'Major retrofit'!$O$27,IF(F83="Scenario3PBT4",'Major retrofit'!$P$27,"")))&amp;IF(F83="Scenario1PBT5",'Major retrofit'!$Q$27,IF(F83="Scenario2PBT5",'Major retrofit'!$R$27,IF(F83="Scenario3PBT5",'Major retrofit'!$S$27,"")))&amp;IF(F83="Scenario1PBT6",'Major retrofit'!$T$27,IF(F83="Scenario2PBT6",'Major retrofit'!$U$27,IF(F83="Scenario3PBT6",'Major retrofit'!$V$27,"")))&amp;IF(F83="Scenario1PBT7",'Major retrofit'!$W$27,IF(F83="Scenario2PBT7",'Major retrofit'!$X$27,IF(F83="Scenario3PBT7",'Major retrofit'!$Y$27,"")))&amp;IF(F83="Scenario1PBT8",'Major retrofit'!$Z$27,IF(F83="Scenario2PBT8",'Major retrofit'!$AA$27,IF(F83="Scenario3PBT8",'Major retrofit'!$AB$27,"")))&amp;IF(F83="Scenario1PBT9",'Major retrofit'!$AC$27,IF(F83="Scenario2PBT9",'Major retrofit'!$AD$27,IF(F83="Scenario3PBT9",'Major retrofit'!$AE$27,"")))&amp;IF(F83="Scenario1PBT10",'Major retrofit'!$AF$27,IF(F83="Scenario2PBT10",'Major retrofit'!$AG$27,IF(F83="Scenario3PBT10",'Major retrofit'!$AH$27,"")))&amp;IF(F83="Scenario1PBT11",'Major retrofit'!$AI$27,IF(F83="Scenario2PBT11",'Major retrofit'!$AJ$27,IF(F83="Scenario3PBT11",'Major retrofit'!$AK$27,"")))&amp;IF(F83="Scenario1PBT12",'Major retrofit'!$AL$27,IF(F83="Scenario2PBT12",'Major retrofit'!$AM$27,IF(F83="Scenario3PBT12",'Major retrofit'!$AN$27,"")))&amp;IF(F83="Scenario1PBT13",'Major retrofit'!$AO$27,IF(F83="Scenario2PBT13",'Major retrofit'!$AP$27,IF(F83="Scenario3PBT13",'Major retrofit'!$AQ$27,"")))&amp;IF(F83="Scenario1PBT14",'Major retrofit'!$AR$27,IF(F83="Scenario2PBT14",'Major retrofit'!$AS$27,IF(F83="Scenario3PBT14",'Major retrofit'!$AT$27,"")))&amp;IF(F83="Scenario1PBT15",'Major retrofit'!$AU$27,IF(F83="Scenario2PBT15",'Major retrofit'!$AV$27,IF(F83="Scenario3PBT15",'Major retrofit'!$AW$27,"")))</f>
        <v/>
      </c>
      <c r="T83" s="207">
        <f t="shared" si="51"/>
        <v>0</v>
      </c>
      <c r="U83" s="206" t="str">
        <f>IF(F83="Scenario1PBT1",'Major retrofit'!$E$38,IF(F83="Scenario2PBT1",'Major retrofit'!$F$38,IF(F83="Scenario3PBT1",'Major retrofit'!$G$38,"")))&amp;IF(F83="Scenario1PBT2",'Major retrofit'!$H$38,IF(F83="Scenario2PBT2",'Major retrofit'!$I$38,IF(F83="Scenario3PBT2",'Major retrofit'!$J$38,"")))&amp;IF(F83="Scenario1PBT3",'Major retrofit'!$K$38,IF(F83="Scenario2PBT3",'Major retrofit'!$L$38,IF(F83="Scenario3PBT3",'Major retrofit'!$M$38,"")))&amp;IF(F83="Scenario1PBT4",'Major retrofit'!$N$38,IF(F83="Scenario2PBT4",'Major retrofit'!$O$38,IF(F83="Scenario3PBT4",'Major retrofit'!$P$38,"")))&amp;IF(F83="Scenario1PBT5",'Major retrofit'!$Q$38,IF(F83="Scenario2PBT5",'Major retrofit'!$R$38,IF(F83="Scenario3PBT5",'Major retrofit'!$S$38,"")))&amp;IF(F83="Scenario1PBT6",'Major retrofit'!$T$38,IF(F83="Scenario2PBT6",'Major retrofit'!$U$38,IF(F83="Scenario3PBT6",'Major retrofit'!$V$38,"")))&amp;IF(F83="Scenario1PBT7",'Major retrofit'!$W$38,IF(F83="Scenario2PBT7",'Major retrofit'!$X$38,IF(F83="Scenario3PBT7",'Major retrofit'!$Y$38,"")))&amp;IF(F83="Scenario1PBT8",'Major retrofit'!$Z$38,IF(F83="Scenario2PBT8",'Major retrofit'!$AA$38,IF(F83="Scenario3PBT8",'Major retrofit'!$AB$38,"")))&amp;IF(F83="Scenario1PBT9",'Major retrofit'!$AC$38,IF(F83="Scenario2PBT9",'Major retrofit'!$AD$38,IF(F83="Scenario3PBT9",'Major retrofit'!$AE$38,"")))&amp;IF(F83="Scenario1PBT10",'Major retrofit'!$AF$38,IF(F83="Scenario2PBT10",'Major retrofit'!$AG$38,IF(F83="Scenario3PBT10",'Major retrofit'!$AH$38,"")))&amp;IF(F83="Scenario1PBT11",'Major retrofit'!$AI$38,IF(F83="Scenario2PBT11",'Major retrofit'!$AJ$38,IF(F83="Scenario3PBT11",'Major retrofit'!$AK$38,"")))&amp;IF(F83="Scenario1PBT12",'Major retrofit'!$AL$38,IF(F83="Scenario2PBT12",'Major retrofit'!$AM$38,IF(F83="Scenario3PBT12",'Major retrofit'!$AN$38,"")))&amp;IF(F83="Scenario1PBT13",'Major retrofit'!$AO$38,IF(F83="Scenario2PBT13",'Major retrofit'!$AP$38,IF(F83="Scenario3PBT13",'Major retrofit'!$AQ$38,"")))&amp;IF(F83="Scenario1PBT14",'Major retrofit'!$AR$38,IF(F83="Scenario2PBT14",'Major retrofit'!$AS$38,IF(F83="Scenario3PBT14",'Major retrofit'!$AT$38,"")))&amp;IF(F83="Scenario1PBT15",'Major retrofit'!$AU$38,IF(F83="Scenario2PBT15",'Major retrofit'!$AV$38,IF(F83="Scenario3PBT15",'Major retrofit'!$AW$38,"")))</f>
        <v/>
      </c>
      <c r="V83" s="117">
        <f t="shared" si="52"/>
        <v>0</v>
      </c>
      <c r="W83" s="117" t="str">
        <f>IF(F83="Scenario1PBT1",'Major retrofit'!$E$40,IF(F83="Scenario2PBT1",'Major retrofit'!$F$40,IF(F83="Scenario3PBT1",'Major retrofit'!$G$40,"")))&amp;IF(F83="Scenario1PBT2",'Major retrofit'!$H$40,IF(F83="Scenario2PBT2",'Major retrofit'!$I$40,IF(F83="Scenario3PBT2",'Major retrofit'!$J$40,"")))&amp;IF(F83="Scenario1PBT3",'Major retrofit'!$K$40,IF(F83="Scenario2PBT3",'Major retrofit'!$L$40,IF(F83="Scenario3PBT3",'Major retrofit'!$M$40,"")))&amp;IF(F83="Scenario1PBT4",'Major retrofit'!$N$40,IF(F83="Scenario2PBT4",'Major retrofit'!$O$40,IF(F83="Scenario3PBT4",'Major retrofit'!$P$40,"")))&amp;IF(F83="Scenario1PBT5",'Major retrofit'!$Q$40,IF(F83="Scenario2PBT5",'Major retrofit'!$R$40,IF(F83="Scenario3PBT5",'Major retrofit'!$S$40,"")))&amp;IF(F83="Scenario1PBT6",'Major retrofit'!$T$40,IF(F83="Scenario2PBT6",'Major retrofit'!$U$40,IF(F83="Scenario3PBT6",'Major retrofit'!$V$40,"")))&amp;IF(F83="Scenario1PBT7",'Major retrofit'!$W$40,IF(F83="Scenario2PBT7",'Major retrofit'!$X$40,IF(F83="Scenario3PBT7",'Major retrofit'!$Y$40,"")))&amp;IF(F83="Scenario1PBT8",'Major retrofit'!$Z$40,IF(F83="Scenario2PBT8",'Major retrofit'!$AA$40,IF(F83="Scenario3PBT8",'Major retrofit'!$AB$40,"")))&amp;IF(F83="Scenario1PBT9",'Major retrofit'!$AC$40,IF(F83="Scenario2PBT9",'Major retrofit'!$AD$40,IF(F83="Scenario3PBT9",'Major retrofit'!$AE$40,"")))&amp;IF(F83="Scenario1PBT10",'Major retrofit'!$AF$40,IF(F83="Scenario2PBT10",'Major retrofit'!$AG$40,IF(F83="Scenario3PBT10",'Major retrofit'!$AH$40,"")))&amp;IF(F83="Scenario1PBT11",'Major retrofit'!$AI$40,IF(F83="Scenario2PBT11",'Major retrofit'!$AJ$40,IF(F83="Scenario3PBT11",'Major retrofit'!$AK$40,"")))&amp;IF(F83="Scenario1PBT12",'Major retrofit'!$AL$40,IF(F83="Scenario2PBT12",'Major retrofit'!$AM$40,IF(F83="Scenario3PBT12",'Major retrofit'!$AN$40,"")))&amp;IF(F83="Scenario1PBT13",'Major retrofit'!$AO$40,IF(F83="Scenario2PBT13",'Major retrofit'!$AP$40,IF(F83="Scenario3PBT13",'Major retrofit'!$AQ$40,"")))&amp;IF(F83="Scenario1PBT14",'Major retrofit'!$AR$40,IF(F83="Scenario2PBT14",'Major retrofit'!$AS$40,IF(F83="Scenario3PBT14",'Major retrofit'!$AT$40,"")))&amp;IF(F83="Scenario1PBT15",'Major retrofit'!$AU$40,IF(F83="Scenario2PBT15",'Major retrofit'!$AV$40,IF(F83="Scenario3PBT15",'Major retrofit'!$AW$40,"")))</f>
        <v/>
      </c>
      <c r="X83" s="117">
        <f t="shared" si="53"/>
        <v>0</v>
      </c>
      <c r="Y83" s="117" t="str">
        <f>IF(F83="Scenario1PBT1",'Major retrofit'!$E$42,IF(F83="Scenario2PBT1",'Major retrofit'!$F$42,IF(F83="Scenario3PBT1",'Major retrofit'!$G$42,"")))&amp;IF(F83="Scenario1PBT2",'Major retrofit'!$H$42,IF(F83="Scenario2PBT2",'Major retrofit'!$I$42,IF(F83="Scenario3PBT2",'Major retrofit'!$J$42,"")))&amp;IF(F83="Scenario1PBT3",'Major retrofit'!$K$42,IF(F83="Scenario2PBT3",'Major retrofit'!$L$42,IF(F83="Scenario3PBT3",'Major retrofit'!$M$42,"")))&amp;IF(F83="Scenario1PBT4",'Major retrofit'!$N$42,IF(F83="Scenario2PBT4",'Major retrofit'!$O$42,IF(F83="Scenario3PBT4",'Major retrofit'!$P$42,"")))&amp;IF(F83="Scenario1PBT5",'Major retrofit'!$Q$42,IF(F83="Scenario2PBT5",'Major retrofit'!$R$42,IF(F83="Scenario3PBT5",'Major retrofit'!$S$42,"")))&amp;IF(F83="Scenario1PBT6",'Major retrofit'!$T$42,IF(F83="Scenario2PBT6",'Major retrofit'!$U$42,IF(F83="Scenario3PBT6",'Major retrofit'!$V$42,"")))&amp;IF(F83="Scenario1PBT7",'Major retrofit'!$W$42,IF(F83="Scenario2PBT7",'Major retrofit'!$X$42,IF(F83="Scenario3PBT7",'Major retrofit'!$Y$42,"")))&amp;IF(F83="Scenario1PBT8",'Major retrofit'!$Z$42,IF(F83="Scenario2PBT8",'Major retrofit'!$AA$42,IF(F83="Scenario3PBT8",'Major retrofit'!$AB$42,"")))&amp;IF(F83="Scenario1PBT9",'Major retrofit'!$AC$42,IF(F83="Scenario2PBT9",'Major retrofit'!$AD$42,IF(F83="Scenario3PBT9",'Major retrofit'!$AE$42,"")))&amp;IF(F83="Scenario1PBT10",'Major retrofit'!$AF$42,IF(F83="Scenario2PBT10",'Major retrofit'!$AG$42,IF(F83="Scenario3PBT10",'Major retrofit'!$AH$42,"")))&amp;IF(F83="Scenario1PBT11",'Major retrofit'!$AI$42,IF(F83="Scenario2PBT11",'Major retrofit'!$AJ$42,IF(F83="Scenario3PBT11",'Major retrofit'!$AK$42,"")))&amp;IF(F83="Scenario1PBT12",'Major retrofit'!$AL$42,IF(F83="Scenario2PBT12",'Major retrofit'!$AM$42,IF(F83="Scenario3PBT12",'Major retrofit'!$AN$42,"")))&amp;IF(F83="Scenario1PBT13",'Major retrofit'!$AO$42,IF(F83="Scenario2PBT13",'Major retrofit'!$AP$42,IF(F83="Scenario3PBT13",'Major retrofit'!$AQ$42,"")))&amp;IF(F83="Scenario1PBT14",'Major retrofit'!$AR$42,IF(F83="Scenario2PBT14",'Major retrofit'!$AS$42,IF(F83="Scenario3PBT14",'Major retrofit'!$AT$42,"")))&amp;IF(F83="Scenario1PBT15",'Major retrofit'!$AU$42,IF(F83="Scenario2PBT15",'Major retrofit'!$AV$42,IF(F83="Scenario3PBT15",'Major retrofit'!$AW$42,"")))</f>
        <v/>
      </c>
      <c r="Z83" s="117">
        <f t="shared" si="54"/>
        <v>0</v>
      </c>
      <c r="AA83" s="178" t="str">
        <f>IF(F83="Scenario1PBT1",'Major retrofit'!$E$101,IF(F83="Scenario2PBT1",'Major retrofit'!$F$101,IF(F83="Scenario3PBT1",'Major retrofit'!$G$101,"")))&amp;IF(F83="Scenario1PBT2",'Major retrofit'!$H$101,IF(F83="Scenario2PBT2",'Major retrofit'!$I$101,IF(F83="Scenario3PBT2",'Major retrofit'!$J$101,"")))&amp;IF(F83="Scenario1PBT3",'Major retrofit'!$K$101,IF(F83="Scenario2PBT3",'Major retrofit'!$L$101,IF(F83="Scenario3PBT3",'Major retrofit'!$M$101,"")))&amp;IF(F83="Scenario1PBT4",'Major retrofit'!$N$101,IF(F83="Scenario2PBT4",'Major retrofit'!$O$101,IF(F83="Scenario3PBT4",'Major retrofit'!$P$101,"")))&amp;IF(F83="Scenario1PBT5",'Major retrofit'!$Q$101,IF(F83="Scenario2PBT5",'Major retrofit'!$R$101,IF(F83="Scenario3PBT5",'Major retrofit'!$S$101,"")))&amp;IF(F83="Scenario1PBT6",'Major retrofit'!$T$101,IF(F83="Scenario2PBT6",'Major retrofit'!$U$101,IF(F83="Scenario3PBT6",'Major retrofit'!$V$101,"")))&amp;IF(F83="Scenario1PBT7",'Major retrofit'!$W$101,IF(F83="Scenario2PBT7",'Major retrofit'!$X$101,IF(F83="Scenario3PBT7",'Major retrofit'!$Y$101,"")))&amp;IF(F83="Scenario1PBT8",'Major retrofit'!$Z$101,IF(F83="Scenario2PBT8",'Major retrofit'!$AA$101,IF(F83="Scenario3PBT8",'Major retrofit'!$AB$101,"")))&amp;IF(F83="Scenario1PBT9",'Major retrofit'!$AC$101,IF(F83="Scenario2PBT9",'Major retrofit'!$AD$101,IF(F83="Scenario3PBT9",'Major retrofit'!$AE$101,"")))&amp;IF(F83="Scenario1PBT10",'Major retrofit'!$AF$101,IF(F83="Scenario2PBT10",'Major retrofit'!$AG$101,IF(F83="Scenario3PBT10",'Major retrofit'!$AH$101,"")))&amp;IF(F83="Scenario1PBT11",'Major retrofit'!$AI$101,IF(F83="Scenario2PBT11",'Major retrofit'!$AJ$101,IF(F83="Scenario3PBT11",'Major retrofit'!$AK$101,"")))&amp;IF(F83="Scenario1PBT12",'Major retrofit'!$AL$101,IF(F83="Scenario2PBT12",'Major retrofit'!$AM$101,IF(F83="Scenario3PBT12",'Major retrofit'!$AN$101,"")))&amp;IF(F83="Scenario1PBT13",'Major retrofit'!$AO$101,IF(F83="Scenario2PBT13",'Major retrofit'!$AP$101,IF(F83="Scenario3PBT13",'Major retrofit'!$AQ$101,"")))&amp;IF(F83="Scenario1PBT14",'Major retrofit'!$AR$101,IF(F83="Scenario2PBT14",'Major retrofit'!$AS$101,IF(F83="Scenario3PBT14",'Major retrofit'!$AT$101,"")))&amp;IF(F83="Scenario1PBT15",'Major retrofit'!$AU$101,IF(F83="Scenario2PBT15",'Major retrofit'!$AV$101,IF(F83="Scenario3PBT15",'Major retrofit'!$AW$101,"")))</f>
        <v/>
      </c>
      <c r="AB83" s="179">
        <f t="shared" si="55"/>
        <v>0</v>
      </c>
      <c r="AC83" s="208">
        <f>IFERROR('Projection_Base-case'!G83-G83,0)</f>
        <v>0</v>
      </c>
      <c r="AD83" s="117">
        <f t="shared" si="34"/>
        <v>0</v>
      </c>
      <c r="AE83" s="117">
        <f>IFERROR(100*AC83/'Projection_Base-case'!G83,0)</f>
        <v>0</v>
      </c>
      <c r="AF83" s="117">
        <f>IFERROR('Projection_Base-case'!I83-I83,0)</f>
        <v>0</v>
      </c>
      <c r="AG83" s="117">
        <f t="shared" si="35"/>
        <v>0</v>
      </c>
      <c r="AH83" s="117">
        <f>IFERROR(100*AF83/'Projection_Base-case'!I83,0)</f>
        <v>0</v>
      </c>
      <c r="AI83" s="117">
        <f>IFERROR('Projection_Base-case'!K83-K83,0)</f>
        <v>0</v>
      </c>
      <c r="AJ83" s="117">
        <f t="shared" si="36"/>
        <v>0</v>
      </c>
      <c r="AK83" s="117">
        <f>IFERROR(100*AI83/'Projection_Base-case'!K83,0)</f>
        <v>0</v>
      </c>
      <c r="AL83" s="117">
        <f>IFERROR(M83-'Projection_Base-case'!M83,0)</f>
        <v>0</v>
      </c>
      <c r="AM83" s="117">
        <f t="shared" si="37"/>
        <v>0</v>
      </c>
      <c r="AN83" s="179">
        <f>IFERROR(IF('Projection_Base-case'!N83&gt;0,100*AM83/'Projection_Base-case'!N83,100*AM83/N83),0)</f>
        <v>0</v>
      </c>
      <c r="AO83" s="206">
        <f>IFERROR('Projection_Base-case'!O83-O83,0)</f>
        <v>0</v>
      </c>
      <c r="AP83" s="117">
        <f t="shared" si="38"/>
        <v>0</v>
      </c>
      <c r="AQ83" s="117">
        <f>IFERROR(100*AO83/'Projection_Base-case'!O83,0)</f>
        <v>0</v>
      </c>
      <c r="AR83" s="117">
        <f>IFERROR('Projection_Base-case'!Q83-Q83,0)</f>
        <v>0</v>
      </c>
      <c r="AS83" s="117">
        <f t="shared" si="39"/>
        <v>0</v>
      </c>
      <c r="AT83" s="117">
        <f>IFERROR(100*AR83/'Projection_Base-case'!Q83,0)</f>
        <v>0</v>
      </c>
      <c r="AU83" s="117">
        <f>IFERROR('Projection_Base-case'!S83-S83,0)</f>
        <v>0</v>
      </c>
      <c r="AV83" s="117">
        <f t="shared" si="40"/>
        <v>0</v>
      </c>
      <c r="AW83" s="118">
        <f>IFERROR(100*AU83/'Projection_Base-case'!S83,0)</f>
        <v>0</v>
      </c>
      <c r="AX83" s="206">
        <f>IFERROR('Projection_Base-case'!U83-U83,0)</f>
        <v>0</v>
      </c>
      <c r="AY83" s="117">
        <f t="shared" si="41"/>
        <v>0</v>
      </c>
      <c r="AZ83" s="117">
        <f>IFERROR(100*AX83/'Projection_Base-case'!U83,0)</f>
        <v>0</v>
      </c>
      <c r="BA83" s="117">
        <f>IFERROR('Projection_Base-case'!W83-W83,0)</f>
        <v>0</v>
      </c>
      <c r="BB83" s="117">
        <f t="shared" si="42"/>
        <v>0</v>
      </c>
      <c r="BC83" s="117">
        <f>IFERROR(100*BA83/'Projection_Base-case'!W83,0)</f>
        <v>0</v>
      </c>
      <c r="BD83" s="117">
        <f>IFERROR('Projection_Base-case'!Y83-Y83,0)</f>
        <v>0</v>
      </c>
      <c r="BE83" s="117">
        <f t="shared" si="43"/>
        <v>0</v>
      </c>
      <c r="BF83" s="117">
        <f>IFERROR(100*BD83/'Projection_Base-case'!Y83,0)</f>
        <v>0</v>
      </c>
      <c r="BG83" s="178">
        <f t="shared" si="56"/>
        <v>0</v>
      </c>
      <c r="BH83" s="179">
        <f t="shared" si="57"/>
        <v>0</v>
      </c>
    </row>
    <row r="84" spans="1:60" ht="15" thickBot="1">
      <c r="A84" s="205">
        <v>79</v>
      </c>
      <c r="B84" s="119">
        <f>IF('Projection_Base-case'!B84&lt;&gt;"",'Projection_Base-case'!B84,0)</f>
        <v>0</v>
      </c>
      <c r="C84" s="119">
        <f>IF('Projection_Base-case'!C84&lt;&gt;"",'Projection_Base-case'!C84,0)</f>
        <v>0</v>
      </c>
      <c r="D84" s="119">
        <f>IF('Projection_Base-case'!D84&lt;&gt;"",'Projection_Base-case'!D84,0)</f>
        <v>0</v>
      </c>
      <c r="E84" s="263" t="str">
        <f>IF(AND('Résultats major'!$AC$3="OUI",'Résultats major'!E83&lt;&gt;""),'Résultats major'!E83,IF(OR(D84="PBT1",D84="PBT2",D84="PBT3",D84="PBT4",D84="PBT5",D84="PBT6",D84="PBT7",D84="PBT8",D84="PBT10"),"Scenario1",IF(D84="PBT9","Scenario2","")))</f>
        <v/>
      </c>
      <c r="F84" s="202" t="str">
        <f t="shared" si="44"/>
        <v>0</v>
      </c>
      <c r="G84" s="177" t="str">
        <f>IF(F84="Scenario1PBT1",'Major retrofit'!$E$6,IF(F84="Scenario2PBT1",'Major retrofit'!$F$6,IF(F84="Scenario3PBT1",'Major retrofit'!$G$6,"")))&amp;IF(F84="Scenario1PBT2",'Major retrofit'!$H$6,IF(F84="Scenario2PBT2",'Major retrofit'!$I$6,IF(F84="Scenario3PBT2",'Major retrofit'!$J$6,"")))&amp;IF(F84="Scenario1PBT3",'Major retrofit'!$K$6,IF(F84="Scenario2PBT3",'Major retrofit'!$L$6,IF(F84="Scenario3PBT3",'Major retrofit'!$M$6,"")))&amp;IF(F84="Scenario1PBT4",'Major retrofit'!$N$6,IF(F84="Scenario2PBT4",'Major retrofit'!$O$6,IF(F84="Scenario3PBT4",'Major retrofit'!$P$6,"")))&amp;IF(F84="Scenario1PBT5",'Major retrofit'!$Q$6,IF(F84="Scenario2PBT5",'Major retrofit'!$R$6,IF(F84="Scenario3PBT5",'Major retrofit'!$S$6,"")))&amp;IF(F84="Scenario1PBT6",'Major retrofit'!$T$6,IF(F84="Scenario2PBT6",'Major retrofit'!$U$6,IF(F84="Scenario3PBT6",'Major retrofit'!$V$6,"")))&amp;IF(F84="Scenario1PBT7",'Major retrofit'!$W$6,IF(F84="Scenario2PBT7",'Major retrofit'!$X$6,IF(F84="Scenario3PBT7",'Major retrofit'!$Y$6,"")))&amp;IF(F84="Scenario1PBT8",'Major retrofit'!$Z$6,IF(F84="Scenario2PBT8",'Major retrofit'!$AA$6,IF(F84="Scenario3PBT8",'Major retrofit'!$AB$6,"")))&amp;IF(F84="Scenario1PBT9",'Major retrofit'!$AC$6,IF(F84="Scenario2PBT9",'Major retrofit'!$AD$6,IF(F84="Scenario3PBT9",'Major retrofit'!$AE$6,"")))&amp;IF(F84="Scenario1PBT10",'Major retrofit'!$AF$6,IF(F84="Scenario2PBT10",'Major retrofit'!$AG$6,IF(F84="Scenario3PBT10",'Major retrofit'!$AH$6,"")))&amp;IF(F84="Scenario1PBT11",'Major retrofit'!$AI$6,IF(F84="Scenario2PBT11",'Major retrofit'!$AJ$6,IF(F84="Scenario3PBT11",'Major retrofit'!$AK$6,"")))&amp;IF(F84="Scenario1PBT12",'Major retrofit'!$AL$6,IF(F84="Scenario2PBT12",'Major retrofit'!$AM$6,IF(F84="Scenario3PBT12",'Major retrofit'!$AN$6,"")))&amp;IF(F84="Scenario1PBT13",'Major retrofit'!$AO$6,IF(F84="Scenario2PBT13",'Major retrofit'!$AP$6,IF(F84="Scenario3PBT13",'Major retrofit'!$AQ$6,"")))&amp;IF(F84="Scenario1PBT14",'Major retrofit'!$AR$6,IF(F84="Scenario2PBT14",'Major retrofit'!$AS$6,IF(F84="Scenario3PBT14",'Major retrofit'!$AT$6,"")))&amp;IF(F84="Scenario1PBT15",'Major retrofit'!$AU$6,IF(F84="Scenario2PBT15",'Major retrofit'!$AV$6,IF(F84="Scenario3PBT15",'Major retrofit'!$AW$6,"")))</f>
        <v/>
      </c>
      <c r="H84" s="117">
        <f t="shared" si="45"/>
        <v>0</v>
      </c>
      <c r="I84" s="178" t="str">
        <f>IF(F84="Scenario1PBT1",'Major retrofit'!$E$16,IF(F84="Scenario2PBT1",'Major retrofit'!$F$16,IF(F84="Scenario3PBT1",'Major retrofit'!$G$16,"")))&amp;IF(F84="Scenario1PBT2",'Major retrofit'!$H$16,IF(F84="Scenario2PBT2",'Major retrofit'!$I$16,IF(F84="Scenario3PBT2",'Major retrofit'!$J$16,"")))&amp;IF(F84="Scenario1PBT3",'Major retrofit'!$K$16,IF(F84="Scenario2PBT3",'Major retrofit'!$L$16,IF(F84="Scenario3PBT3",'Major retrofit'!$M$16,"")))&amp;IF(F84="Scenario1PBT4",'Major retrofit'!$N$16,IF(F84="Scenario2PBT4",'Major retrofit'!$O$16,IF(F84="Scenario3PBT4",'Major retrofit'!$P$16,"")))&amp;IF(F84="Scenario1PBT5",'Major retrofit'!$Q$16,IF(F84="Scenario2PBT5",'Major retrofit'!$R$16,IF(F84="Scenario3PBT5",'Major retrofit'!$S$16,"")))&amp;IF(F84="Scenario1PBT6",'Major retrofit'!$T$16,IF(F84="Scenario2PBT6",'Major retrofit'!$U$16,IF(F84="Scenario3PBT6",'Major retrofit'!$V$16,"")))&amp;IF(F84="Scenario1PBT7",'Major retrofit'!$W$16,IF(F84="Scenario2PBT7",'Major retrofit'!$X$16,IF(F84="Scenario3PBT7",'Major retrofit'!$Y$16,"")))&amp;IF(F84="Scenario1PBT8",'Major retrofit'!$Z$16,IF(F84="Scenario2PBT8",'Major retrofit'!$AA$16,IF(F84="Scenario3PBT8",'Major retrofit'!$AB$16,"")))&amp;IF(F84="Scenario1PBT9",'Major retrofit'!$AC$16,IF(F84="Scenario2PBT9",'Major retrofit'!$AD$16,IF(F84="Scenario3PBT9",'Major retrofit'!$AE$16,"")))&amp;IF(F84="Scenario1PBT10",'Major retrofit'!$AF$16,IF(F84="Scenario2PBT10",'Major retrofit'!$AG$16,IF(F84="Scenario3PBT10",'Major retrofit'!$AH$16,"")))&amp;IF(F84="Scenario1PBT11",'Major retrofit'!$AI$16,IF(F84="Scenario2PBT11",'Major retrofit'!$AJ$16,IF(F84="Scenario3PBT11",'Major retrofit'!$AK$16,"")))&amp;IF(F84="Scenario1PBT12",'Major retrofit'!$AL$16,IF(F84="Scenario2PBT12",'Major retrofit'!$AM$16,IF(F84="Scenario3PBT12",'Major retrofit'!$AN$16,"")))&amp;IF(F84="Scenario1PBT13",'Major retrofit'!$AO$16,IF(F84="Scenario2PBT13",'Major retrofit'!$AP$16,IF(F84="Scenario3PBT13",'Major retrofit'!$AQ$16,"")))&amp;IF(F84="Scenario1PBT14",'Major retrofit'!$AR$16,IF(F84="Scenario2PBT14",'Major retrofit'!$AS$16,IF(F84="Scenario3PBT14",'Major retrofit'!$AT$16,"")))&amp;IF(F84="Scenario1PBT15",'Major retrofit'!$AU$16,IF(F84="Scenario2PBT15",'Major retrofit'!$AV$16,IF(F84="Scenario3PBT15",'Major retrofit'!$AW$16,"")))</f>
        <v/>
      </c>
      <c r="J84" s="117">
        <f t="shared" si="46"/>
        <v>0</v>
      </c>
      <c r="K84" s="117" t="str">
        <f>IF(F84="Scenario1PBT1",'Major retrofit'!$E$18,IF(F84="Scenario2PBT1",'Major retrofit'!$F$18,IF(F84="Scenario3PBT1",'Major retrofit'!$G$18,"")))&amp;IF(F84="Scenario1PBT2",'Major retrofit'!$H$18,IF(F84="Scenario2PBT2",'Major retrofit'!$I$18,IF(F84="Scenario3PBT2",'Major retrofit'!$J$18,"")))&amp;IF(F84="Scenario1PBT3",'Major retrofit'!$K$18,IF(F84="Scenario2PBT3",'Major retrofit'!$L$18,IF(F84="Scenario3PBT3",'Major retrofit'!$M$18,"")))&amp;IF(F84="Scenario1PBT4",'Major retrofit'!$N$18,IF(F84="Scenario2PBT4",'Major retrofit'!$O$18,IF(F84="Scenario3PBT4",'Major retrofit'!$P$18,"")))&amp;IF(F84="Scenario1PBT5",'Major retrofit'!$Q$18,IF(F84="Scenario2PBT5",'Major retrofit'!$R$18,IF(F84="Scenario3PBT5",'Major retrofit'!$S$18,"")))&amp;IF(F84="Scenario1PBT6",'Major retrofit'!$T$18,IF(F84="Scenario2PBT6",'Major retrofit'!$U$18,IF(F84="Scenario3PBT6",'Major retrofit'!$V$18,"")))&amp;IF(F84="Scenario1PBT7",'Major retrofit'!$W$18,IF(F84="Scenario2PBT7",'Major retrofit'!$X$18,IF(F84="Scenario3PBT7",'Major retrofit'!$Y$18,"")))&amp;IF(F84="Scenario1PBT8",'Major retrofit'!$Z$18,IF(F84="Scenario2PBT8",'Major retrofit'!$AA$18,IF(F84="Scenario3PBT8",'Major retrofit'!$AB$18,"")))&amp;IF(F84="Scenario1PBT9",'Major retrofit'!$AC$18,IF(F84="Scenario2PBT9",'Major retrofit'!$AD$18,IF(F84="Scenario3PBT9",'Major retrofit'!$AE$18,"")))&amp;IF(F84="Scenario1PBT10",'Major retrofit'!$AF$18,IF(F84="Scenario2PBT10",'Major retrofit'!$AG$18,IF(F84="Scenario3PBT10",'Major retrofit'!$AH$18,"")))&amp;IF(F84="Scenario1PBT11",'Major retrofit'!$AI$18,IF(F84="Scenario2PBT11",'Major retrofit'!$AJ$18,IF(F84="Scenario3PBT11",'Major retrofit'!$AK$18,"")))&amp;IF(F84="Scenario1PBT12",'Major retrofit'!$AL$18,IF(F84="Scenario2PBT12",'Major retrofit'!$AM$18,IF(F84="Scenario3PBT12",'Major retrofit'!$AN$18,"")))&amp;IF(F84="Scenario1PBT13",'Major retrofit'!$AO$18,IF(F84="Scenario2PBT13",'Major retrofit'!$AP$18,IF(F84="Scenario3PBT13",'Major retrofit'!$AQ$18,"")))&amp;IF(F84="Scenario1PBT14",'Major retrofit'!$AR$18,IF(F84="Scenario2PBT14",'Major retrofit'!$AS$18,IF(F84="Scenario3PBT14",'Major retrofit'!$AT$18,"")))&amp;IF(F84="Scenario1PBT15",'Major retrofit'!$AU$18,IF(F84="Scenario2PBT15",'Major retrofit'!$AV$18,IF(F84="Scenario3PBT15",'Major retrofit'!$AW$18,"")))</f>
        <v/>
      </c>
      <c r="L84" s="117">
        <f t="shared" si="47"/>
        <v>0</v>
      </c>
      <c r="M84" s="117" t="str">
        <f>IF(F84="Scenario1PBT1",'Major retrofit'!$E$20,IF(F84="Scenario2PBT1",'Major retrofit'!$F$20,IF(F84="Scenario3PBT1",'Major retrofit'!$G$20,"")))&amp;IF(F84="Scenario1PBT2",'Major retrofit'!$H$20,IF(F84="Scenario2PBT2",'Major retrofit'!$I$20,IF(F84="Scenario3PBT2",'Major retrofit'!$J$20,"")))&amp;IF(F84="Scenario1PBT3",'Major retrofit'!$K$20,IF(F84="Scenario2PBT3",'Major retrofit'!$L$20,IF(F84="Scenario3PBT3",'Major retrofit'!$M$20,"")))&amp;IF(F84="Scenario1PBT4",'Major retrofit'!$N$20,IF(F84="Scenario2PBT4",'Major retrofit'!$O$20,IF(F84="Scenario3PBT4",'Major retrofit'!$P$20,"")))&amp;IF(F84="Scenario1PBT5",'Major retrofit'!$Q$20,IF(F84="Scenario2PBT5",'Major retrofit'!$R$20,IF(F84="Scenario3PBT5",'Major retrofit'!$S$20,"")))&amp;IF(F84="Scenario1PBT6",'Major retrofit'!$T$20,IF(F84="Scenario2PBT6",'Major retrofit'!$U$20,IF(F84="Scenario3PBT6",'Major retrofit'!$V$20,"")))&amp;IF(F84="Scenario1PBT7",'Major retrofit'!$W$20,IF(F84="Scenario2PBT7",'Major retrofit'!$X$20,IF(F84="Scenario3PBT7",'Major retrofit'!$Y$20,"")))&amp;IF(F84="Scenario1PBT8",'Major retrofit'!$Z$20,IF(F84="Scenario2PBT8",'Major retrofit'!$AA$20,IF(F84="Scenario3PBT8",'Major retrofit'!$AB$20,"")))&amp;IF(F84="Scenario1PBT9",'Major retrofit'!$AC$20,IF(F84="Scenario2PBT9",'Major retrofit'!$AD$20,IF(F84="Scenario3PBT9",'Major retrofit'!$AE$20,"")))&amp;IF(F84="Scenario1PBT10",'Major retrofit'!$AF$20,IF(F84="Scenario2PBT10",'Major retrofit'!$AG$20,IF(F84="Scenario3PBT10",'Major retrofit'!$AH$20,"")))&amp;IF(F84="Scenario1PBT11",'Major retrofit'!$AI$20,IF(F84="Scenario2PBT11",'Major retrofit'!$AJ$20,IF(F84="Scenario3PBT11",'Major retrofit'!$AK$20,"")))&amp;IF(F84="Scenario1PBT12",'Major retrofit'!$AL$20,IF(F84="Scenario2PBT12",'Major retrofit'!$AM$20,IF(F84="Scenario3PBT12",'Major retrofit'!$AN$20,"")))&amp;IF(F84="Scenario1PBT13",'Major retrofit'!$AO$20,IF(F84="Scenario2PBT13",'Major retrofit'!$AP$20,IF(F84="Scenario3PBT13",'Major retrofit'!$AQ$20,"")))&amp;IF(F84="Scenario1PBT14",'Major retrofit'!$AR$20,IF(F84="Scenario2PBT14",'Major retrofit'!$AS$20,IF(F84="Scenario3PBT14",'Major retrofit'!$AT$20,"")))&amp;IF(F84="Scenario1PBT15",'Major retrofit'!$AU$20,IF(F84="Scenario2PBT15",'Major retrofit'!$AV$20,IF(F84="Scenario3PBT15",'Major retrofit'!$AW$20,"")))</f>
        <v/>
      </c>
      <c r="N84" s="118">
        <f t="shared" si="48"/>
        <v>0</v>
      </c>
      <c r="O84" s="206" t="str">
        <f>IF(F84="Scenario1PBT1",'Major retrofit'!$E$23,IF(F84="Scenario2PBT1",'Major retrofit'!$F$23,IF(F84="Scenario3PBT1",'Major retrofit'!$G$23,"")))&amp;IF(F84="Scenario1PBT2",'Major retrofit'!$H$23,IF(F84="Scenario2PBT2",'Major retrofit'!$I$23,IF(F84="Scenario3PBT2",'Major retrofit'!$J$23,"")))&amp;IF(F84="Scenario1PBT3",'Major retrofit'!$K$23,IF(F84="Scenario2PBT3",'Major retrofit'!$L$23,IF(F84="Scenario3PBT3",'Major retrofit'!$M$23,"")))&amp;IF(F84="Scenario1PBT4",'Major retrofit'!$N$23,IF(F84="Scenario2PBT4",'Major retrofit'!$O$23,IF(F84="Scenario3PBT4",'Major retrofit'!$P$23,"")))&amp;IF(F84="Scenario1PBT5",'Major retrofit'!$Q$23,IF(F84="Scenario2PBT5",'Major retrofit'!$R$23,IF(F84="Scenario3PBT5",'Major retrofit'!$S$23,"")))&amp;IF(F84="Scenario1PBT6",'Major retrofit'!$T$23,IF(F84="Scenario2PBT6",'Major retrofit'!$U$23,IF(F84="Scenario3PBT6",'Major retrofit'!$V$23,"")))&amp;IF(F84="Scenario1PBT7",'Major retrofit'!$W$23,IF(F84="Scenario2PBT7",'Major retrofit'!$X$23,IF(F84="Scenario3PBT7",'Major retrofit'!$Y$23,"")))&amp;IF(F84="Scenario1PBT8",'Major retrofit'!$Z$23,IF(F84="Scenario2PBT8",'Major retrofit'!$AA$23,IF(F84="Scenario3PBT8",'Major retrofit'!$AB$23,"")))&amp;IF(F84="Scenario1PBT9",'Major retrofit'!$AC$23,IF(F84="Scenario2PBT9",'Major retrofit'!$AD$23,IF(F84="Scenario3PBT9",'Major retrofit'!$AE$23,"")))&amp;IF(F84="Scenario1PBT10",'Major retrofit'!$AF$23,IF(F84="Scenario2PBT10",'Major retrofit'!$AG$23,IF(F84="Scenario3PBT10",'Major retrofit'!$AH$23,"")))&amp;IF(F84="Scenario1PBT11",'Major retrofit'!$AI$23,IF(F84="Scenario2PBT11",'Major retrofit'!$AJ$23,IF(F84="Scenario3PBT11",'Major retrofit'!$AK$23,"")))&amp;IF(F84="Scenario1PBT12",'Major retrofit'!$AL$23,IF(F84="Scenario2PBT12",'Major retrofit'!$AM$23,IF(F84="Scenario3PBT12",'Major retrofit'!$AN$23,"")))&amp;IF(F84="Scenario1PBT13",'Major retrofit'!$AO$23,IF(F84="Scenario2PBT13",'Major retrofit'!$AP$23,IF(F84="Scenario3PBT13",'Major retrofit'!$AQ$23,"")))&amp;IF(F84="Scenario1PBT14",'Major retrofit'!$AR$23,IF(F84="Scenario2PBT14",'Major retrofit'!$AS$23,IF(F84="Scenario3PBT14",'Major retrofit'!$AT$23,"")))&amp;IF(F84="Scenario1PBT15",'Major retrofit'!$AU$23,IF(F84="Scenario2PBT15",'Major retrofit'!$AV$23,IF(F84="Scenario3PBT15",'Major retrofit'!$AW$23,"")))</f>
        <v/>
      </c>
      <c r="P84" s="117">
        <f t="shared" si="49"/>
        <v>0</v>
      </c>
      <c r="Q84" s="117" t="str">
        <f>IF(F84="Scenario1PBT1",'Major retrofit'!$E$25,IF(F84="Scenario2PBT1",'Major retrofit'!$F$25,IF(F84="Scenario3PBT1",'Major retrofit'!$G$25,"")))&amp;IF(F84="Scenario1PBT2",'Major retrofit'!$H$25,IF(F84="Scenario2PBT2",'Major retrofit'!$I$25,IF(F84="Scenario3PBT2",'Major retrofit'!$J$25,"")))&amp;IF(F84="Scenario1PBT3",'Major retrofit'!$K$25,IF(F84="Scenario2PBT3",'Major retrofit'!$L$25,IF(F84="Scenario3PBT3",'Major retrofit'!$M$25,"")))&amp;IF(F84="Scenario1PBT4",'Major retrofit'!$N$25,IF(F84="Scenario2PBT4",'Major retrofit'!$O$25,IF(F84="Scenario3PBT4",'Major retrofit'!$P$25,"")))&amp;IF(F84="Scenario1PBT5",'Major retrofit'!$Q$25,IF(F84="Scenario2PBT5",'Major retrofit'!$R$25,IF(F84="Scenario3PBT5",'Major retrofit'!$S$25,"")))&amp;IF(F84="Scenario1PBT6",'Major retrofit'!$T$25,IF(F84="Scenario2PBT6",'Major retrofit'!$U$25,IF(F84="Scenario3PBT6",'Major retrofit'!$V$25,"")))&amp;IF(F84="Scenario1PBT7",'Major retrofit'!$W$25,IF(F84="Scenario2PBT7",'Major retrofit'!$X$25,IF(F84="Scenario3PBT7",'Major retrofit'!$Y$25,"")))&amp;IF(F84="Scenario1PBT8",'Major retrofit'!$Z$25,IF(F84="Scenario2PBT8",'Major retrofit'!$AA$25,IF(F84="Scenario3PBT8",'Major retrofit'!$AB$25,"")))&amp;IF(F84="Scenario1PBT9",'Major retrofit'!$AC$25,IF(F84="Scenario2PBT9",'Major retrofit'!$AD$25,IF(F84="Scenario3PBT9",'Major retrofit'!$AE$25,"")))&amp;IF(F84="Scenario1PBT10",'Major retrofit'!$AF$25,IF(F84="Scenario2PBT10",'Major retrofit'!$AG$25,IF(F84="Scenario3PBT10",'Major retrofit'!$AH$25,"")))&amp;IF(F84="Scenario1PBT11",'Major retrofit'!$AI$25,IF(F84="Scenario2PBT11",'Major retrofit'!$AJ$25,IF(F84="Scenario3PBT11",'Major retrofit'!$AK$25,"")))&amp;IF(F84="Scenario1PBT12",'Major retrofit'!$AL$25,IF(F84="Scenario2PBT12",'Major retrofit'!$AM$25,IF(F84="Scenario3PBT12",'Major retrofit'!$AN$25,"")))&amp;IF(F84="Scenario1PBT13",'Major retrofit'!$AO$25,IF(F84="Scenario2PBT13",'Major retrofit'!$AP$25,IF(F84="Scenario3PBT13",'Major retrofit'!$AQ$25,"")))&amp;IF(F84="Scenario1PBT14",'Major retrofit'!$AR$25,IF(F84="Scenario2PBT14",'Major retrofit'!$AS$25,IF(F84="Scenario3PBT14",'Major retrofit'!$AT$25,"")))&amp;IF(F84="Scenario1PBT15",'Major retrofit'!$AU$25,IF(F84="Scenario2PBT15",'Major retrofit'!$AV$25,IF(F84="Scenario3PBT15",'Major retrofit'!$AW$25,"")))</f>
        <v/>
      </c>
      <c r="R84" s="117">
        <f t="shared" si="50"/>
        <v>0</v>
      </c>
      <c r="S84" s="117" t="str">
        <f>IF(F84="Scenario1PBT1",'Major retrofit'!$E$27,IF(F84="Scenario2PBT1",'Major retrofit'!$F$27,IF(F84="Scenario3PBT1",'Major retrofit'!$G$27,"")))&amp;IF(F84="Scenario1PBT2",'Major retrofit'!$H$27,IF(F84="Scenario2PBT2",'Major retrofit'!$I$27,IF(F84="Scenario3PBT2",'Major retrofit'!$J$27,"")))&amp;IF(F84="Scenario1PBT3",'Major retrofit'!$K$27,IF(F84="Scenario2PBT3",'Major retrofit'!$L$27,IF(F84="Scenario3PBT3",'Major retrofit'!$M$27,"")))&amp;IF(F84="Scenario1PBT4",'Major retrofit'!$N$27,IF(F84="Scenario2PBT4",'Major retrofit'!$O$27,IF(F84="Scenario3PBT4",'Major retrofit'!$P$27,"")))&amp;IF(F84="Scenario1PBT5",'Major retrofit'!$Q$27,IF(F84="Scenario2PBT5",'Major retrofit'!$R$27,IF(F84="Scenario3PBT5",'Major retrofit'!$S$27,"")))&amp;IF(F84="Scenario1PBT6",'Major retrofit'!$T$27,IF(F84="Scenario2PBT6",'Major retrofit'!$U$27,IF(F84="Scenario3PBT6",'Major retrofit'!$V$27,"")))&amp;IF(F84="Scenario1PBT7",'Major retrofit'!$W$27,IF(F84="Scenario2PBT7",'Major retrofit'!$X$27,IF(F84="Scenario3PBT7",'Major retrofit'!$Y$27,"")))&amp;IF(F84="Scenario1PBT8",'Major retrofit'!$Z$27,IF(F84="Scenario2PBT8",'Major retrofit'!$AA$27,IF(F84="Scenario3PBT8",'Major retrofit'!$AB$27,"")))&amp;IF(F84="Scenario1PBT9",'Major retrofit'!$AC$27,IF(F84="Scenario2PBT9",'Major retrofit'!$AD$27,IF(F84="Scenario3PBT9",'Major retrofit'!$AE$27,"")))&amp;IF(F84="Scenario1PBT10",'Major retrofit'!$AF$27,IF(F84="Scenario2PBT10",'Major retrofit'!$AG$27,IF(F84="Scenario3PBT10",'Major retrofit'!$AH$27,"")))&amp;IF(F84="Scenario1PBT11",'Major retrofit'!$AI$27,IF(F84="Scenario2PBT11",'Major retrofit'!$AJ$27,IF(F84="Scenario3PBT11",'Major retrofit'!$AK$27,"")))&amp;IF(F84="Scenario1PBT12",'Major retrofit'!$AL$27,IF(F84="Scenario2PBT12",'Major retrofit'!$AM$27,IF(F84="Scenario3PBT12",'Major retrofit'!$AN$27,"")))&amp;IF(F84="Scenario1PBT13",'Major retrofit'!$AO$27,IF(F84="Scenario2PBT13",'Major retrofit'!$AP$27,IF(F84="Scenario3PBT13",'Major retrofit'!$AQ$27,"")))&amp;IF(F84="Scenario1PBT14",'Major retrofit'!$AR$27,IF(F84="Scenario2PBT14",'Major retrofit'!$AS$27,IF(F84="Scenario3PBT14",'Major retrofit'!$AT$27,"")))&amp;IF(F84="Scenario1PBT15",'Major retrofit'!$AU$27,IF(F84="Scenario2PBT15",'Major retrofit'!$AV$27,IF(F84="Scenario3PBT15",'Major retrofit'!$AW$27,"")))</f>
        <v/>
      </c>
      <c r="T84" s="207">
        <f t="shared" si="51"/>
        <v>0</v>
      </c>
      <c r="U84" s="206" t="str">
        <f>IF(F84="Scenario1PBT1",'Major retrofit'!$E$38,IF(F84="Scenario2PBT1",'Major retrofit'!$F$38,IF(F84="Scenario3PBT1",'Major retrofit'!$G$38,"")))&amp;IF(F84="Scenario1PBT2",'Major retrofit'!$H$38,IF(F84="Scenario2PBT2",'Major retrofit'!$I$38,IF(F84="Scenario3PBT2",'Major retrofit'!$J$38,"")))&amp;IF(F84="Scenario1PBT3",'Major retrofit'!$K$38,IF(F84="Scenario2PBT3",'Major retrofit'!$L$38,IF(F84="Scenario3PBT3",'Major retrofit'!$M$38,"")))&amp;IF(F84="Scenario1PBT4",'Major retrofit'!$N$38,IF(F84="Scenario2PBT4",'Major retrofit'!$O$38,IF(F84="Scenario3PBT4",'Major retrofit'!$P$38,"")))&amp;IF(F84="Scenario1PBT5",'Major retrofit'!$Q$38,IF(F84="Scenario2PBT5",'Major retrofit'!$R$38,IF(F84="Scenario3PBT5",'Major retrofit'!$S$38,"")))&amp;IF(F84="Scenario1PBT6",'Major retrofit'!$T$38,IF(F84="Scenario2PBT6",'Major retrofit'!$U$38,IF(F84="Scenario3PBT6",'Major retrofit'!$V$38,"")))&amp;IF(F84="Scenario1PBT7",'Major retrofit'!$W$38,IF(F84="Scenario2PBT7",'Major retrofit'!$X$38,IF(F84="Scenario3PBT7",'Major retrofit'!$Y$38,"")))&amp;IF(F84="Scenario1PBT8",'Major retrofit'!$Z$38,IF(F84="Scenario2PBT8",'Major retrofit'!$AA$38,IF(F84="Scenario3PBT8",'Major retrofit'!$AB$38,"")))&amp;IF(F84="Scenario1PBT9",'Major retrofit'!$AC$38,IF(F84="Scenario2PBT9",'Major retrofit'!$AD$38,IF(F84="Scenario3PBT9",'Major retrofit'!$AE$38,"")))&amp;IF(F84="Scenario1PBT10",'Major retrofit'!$AF$38,IF(F84="Scenario2PBT10",'Major retrofit'!$AG$38,IF(F84="Scenario3PBT10",'Major retrofit'!$AH$38,"")))&amp;IF(F84="Scenario1PBT11",'Major retrofit'!$AI$38,IF(F84="Scenario2PBT11",'Major retrofit'!$AJ$38,IF(F84="Scenario3PBT11",'Major retrofit'!$AK$38,"")))&amp;IF(F84="Scenario1PBT12",'Major retrofit'!$AL$38,IF(F84="Scenario2PBT12",'Major retrofit'!$AM$38,IF(F84="Scenario3PBT12",'Major retrofit'!$AN$38,"")))&amp;IF(F84="Scenario1PBT13",'Major retrofit'!$AO$38,IF(F84="Scenario2PBT13",'Major retrofit'!$AP$38,IF(F84="Scenario3PBT13",'Major retrofit'!$AQ$38,"")))&amp;IF(F84="Scenario1PBT14",'Major retrofit'!$AR$38,IF(F84="Scenario2PBT14",'Major retrofit'!$AS$38,IF(F84="Scenario3PBT14",'Major retrofit'!$AT$38,"")))&amp;IF(F84="Scenario1PBT15",'Major retrofit'!$AU$38,IF(F84="Scenario2PBT15",'Major retrofit'!$AV$38,IF(F84="Scenario3PBT15",'Major retrofit'!$AW$38,"")))</f>
        <v/>
      </c>
      <c r="V84" s="117">
        <f t="shared" si="52"/>
        <v>0</v>
      </c>
      <c r="W84" s="117" t="str">
        <f>IF(F84="Scenario1PBT1",'Major retrofit'!$E$40,IF(F84="Scenario2PBT1",'Major retrofit'!$F$40,IF(F84="Scenario3PBT1",'Major retrofit'!$G$40,"")))&amp;IF(F84="Scenario1PBT2",'Major retrofit'!$H$40,IF(F84="Scenario2PBT2",'Major retrofit'!$I$40,IF(F84="Scenario3PBT2",'Major retrofit'!$J$40,"")))&amp;IF(F84="Scenario1PBT3",'Major retrofit'!$K$40,IF(F84="Scenario2PBT3",'Major retrofit'!$L$40,IF(F84="Scenario3PBT3",'Major retrofit'!$M$40,"")))&amp;IF(F84="Scenario1PBT4",'Major retrofit'!$N$40,IF(F84="Scenario2PBT4",'Major retrofit'!$O$40,IF(F84="Scenario3PBT4",'Major retrofit'!$P$40,"")))&amp;IF(F84="Scenario1PBT5",'Major retrofit'!$Q$40,IF(F84="Scenario2PBT5",'Major retrofit'!$R$40,IF(F84="Scenario3PBT5",'Major retrofit'!$S$40,"")))&amp;IF(F84="Scenario1PBT6",'Major retrofit'!$T$40,IF(F84="Scenario2PBT6",'Major retrofit'!$U$40,IF(F84="Scenario3PBT6",'Major retrofit'!$V$40,"")))&amp;IF(F84="Scenario1PBT7",'Major retrofit'!$W$40,IF(F84="Scenario2PBT7",'Major retrofit'!$X$40,IF(F84="Scenario3PBT7",'Major retrofit'!$Y$40,"")))&amp;IF(F84="Scenario1PBT8",'Major retrofit'!$Z$40,IF(F84="Scenario2PBT8",'Major retrofit'!$AA$40,IF(F84="Scenario3PBT8",'Major retrofit'!$AB$40,"")))&amp;IF(F84="Scenario1PBT9",'Major retrofit'!$AC$40,IF(F84="Scenario2PBT9",'Major retrofit'!$AD$40,IF(F84="Scenario3PBT9",'Major retrofit'!$AE$40,"")))&amp;IF(F84="Scenario1PBT10",'Major retrofit'!$AF$40,IF(F84="Scenario2PBT10",'Major retrofit'!$AG$40,IF(F84="Scenario3PBT10",'Major retrofit'!$AH$40,"")))&amp;IF(F84="Scenario1PBT11",'Major retrofit'!$AI$40,IF(F84="Scenario2PBT11",'Major retrofit'!$AJ$40,IF(F84="Scenario3PBT11",'Major retrofit'!$AK$40,"")))&amp;IF(F84="Scenario1PBT12",'Major retrofit'!$AL$40,IF(F84="Scenario2PBT12",'Major retrofit'!$AM$40,IF(F84="Scenario3PBT12",'Major retrofit'!$AN$40,"")))&amp;IF(F84="Scenario1PBT13",'Major retrofit'!$AO$40,IF(F84="Scenario2PBT13",'Major retrofit'!$AP$40,IF(F84="Scenario3PBT13",'Major retrofit'!$AQ$40,"")))&amp;IF(F84="Scenario1PBT14",'Major retrofit'!$AR$40,IF(F84="Scenario2PBT14",'Major retrofit'!$AS$40,IF(F84="Scenario3PBT14",'Major retrofit'!$AT$40,"")))&amp;IF(F84="Scenario1PBT15",'Major retrofit'!$AU$40,IF(F84="Scenario2PBT15",'Major retrofit'!$AV$40,IF(F84="Scenario3PBT15",'Major retrofit'!$AW$40,"")))</f>
        <v/>
      </c>
      <c r="X84" s="117">
        <f t="shared" si="53"/>
        <v>0</v>
      </c>
      <c r="Y84" s="117" t="str">
        <f>IF(F84="Scenario1PBT1",'Major retrofit'!$E$42,IF(F84="Scenario2PBT1",'Major retrofit'!$F$42,IF(F84="Scenario3PBT1",'Major retrofit'!$G$42,"")))&amp;IF(F84="Scenario1PBT2",'Major retrofit'!$H$42,IF(F84="Scenario2PBT2",'Major retrofit'!$I$42,IF(F84="Scenario3PBT2",'Major retrofit'!$J$42,"")))&amp;IF(F84="Scenario1PBT3",'Major retrofit'!$K$42,IF(F84="Scenario2PBT3",'Major retrofit'!$L$42,IF(F84="Scenario3PBT3",'Major retrofit'!$M$42,"")))&amp;IF(F84="Scenario1PBT4",'Major retrofit'!$N$42,IF(F84="Scenario2PBT4",'Major retrofit'!$O$42,IF(F84="Scenario3PBT4",'Major retrofit'!$P$42,"")))&amp;IF(F84="Scenario1PBT5",'Major retrofit'!$Q$42,IF(F84="Scenario2PBT5",'Major retrofit'!$R$42,IF(F84="Scenario3PBT5",'Major retrofit'!$S$42,"")))&amp;IF(F84="Scenario1PBT6",'Major retrofit'!$T$42,IF(F84="Scenario2PBT6",'Major retrofit'!$U$42,IF(F84="Scenario3PBT6",'Major retrofit'!$V$42,"")))&amp;IF(F84="Scenario1PBT7",'Major retrofit'!$W$42,IF(F84="Scenario2PBT7",'Major retrofit'!$X$42,IF(F84="Scenario3PBT7",'Major retrofit'!$Y$42,"")))&amp;IF(F84="Scenario1PBT8",'Major retrofit'!$Z$42,IF(F84="Scenario2PBT8",'Major retrofit'!$AA$42,IF(F84="Scenario3PBT8",'Major retrofit'!$AB$42,"")))&amp;IF(F84="Scenario1PBT9",'Major retrofit'!$AC$42,IF(F84="Scenario2PBT9",'Major retrofit'!$AD$42,IF(F84="Scenario3PBT9",'Major retrofit'!$AE$42,"")))&amp;IF(F84="Scenario1PBT10",'Major retrofit'!$AF$42,IF(F84="Scenario2PBT10",'Major retrofit'!$AG$42,IF(F84="Scenario3PBT10",'Major retrofit'!$AH$42,"")))&amp;IF(F84="Scenario1PBT11",'Major retrofit'!$AI$42,IF(F84="Scenario2PBT11",'Major retrofit'!$AJ$42,IF(F84="Scenario3PBT11",'Major retrofit'!$AK$42,"")))&amp;IF(F84="Scenario1PBT12",'Major retrofit'!$AL$42,IF(F84="Scenario2PBT12",'Major retrofit'!$AM$42,IF(F84="Scenario3PBT12",'Major retrofit'!$AN$42,"")))&amp;IF(F84="Scenario1PBT13",'Major retrofit'!$AO$42,IF(F84="Scenario2PBT13",'Major retrofit'!$AP$42,IF(F84="Scenario3PBT13",'Major retrofit'!$AQ$42,"")))&amp;IF(F84="Scenario1PBT14",'Major retrofit'!$AR$42,IF(F84="Scenario2PBT14",'Major retrofit'!$AS$42,IF(F84="Scenario3PBT14",'Major retrofit'!$AT$42,"")))&amp;IF(F84="Scenario1PBT15",'Major retrofit'!$AU$42,IF(F84="Scenario2PBT15",'Major retrofit'!$AV$42,IF(F84="Scenario3PBT15",'Major retrofit'!$AW$42,"")))</f>
        <v/>
      </c>
      <c r="Z84" s="117">
        <f t="shared" si="54"/>
        <v>0</v>
      </c>
      <c r="AA84" s="178" t="str">
        <f>IF(F84="Scenario1PBT1",'Major retrofit'!$E$101,IF(F84="Scenario2PBT1",'Major retrofit'!$F$101,IF(F84="Scenario3PBT1",'Major retrofit'!$G$101,"")))&amp;IF(F84="Scenario1PBT2",'Major retrofit'!$H$101,IF(F84="Scenario2PBT2",'Major retrofit'!$I$101,IF(F84="Scenario3PBT2",'Major retrofit'!$J$101,"")))&amp;IF(F84="Scenario1PBT3",'Major retrofit'!$K$101,IF(F84="Scenario2PBT3",'Major retrofit'!$L$101,IF(F84="Scenario3PBT3",'Major retrofit'!$M$101,"")))&amp;IF(F84="Scenario1PBT4",'Major retrofit'!$N$101,IF(F84="Scenario2PBT4",'Major retrofit'!$O$101,IF(F84="Scenario3PBT4",'Major retrofit'!$P$101,"")))&amp;IF(F84="Scenario1PBT5",'Major retrofit'!$Q$101,IF(F84="Scenario2PBT5",'Major retrofit'!$R$101,IF(F84="Scenario3PBT5",'Major retrofit'!$S$101,"")))&amp;IF(F84="Scenario1PBT6",'Major retrofit'!$T$101,IF(F84="Scenario2PBT6",'Major retrofit'!$U$101,IF(F84="Scenario3PBT6",'Major retrofit'!$V$101,"")))&amp;IF(F84="Scenario1PBT7",'Major retrofit'!$W$101,IF(F84="Scenario2PBT7",'Major retrofit'!$X$101,IF(F84="Scenario3PBT7",'Major retrofit'!$Y$101,"")))&amp;IF(F84="Scenario1PBT8",'Major retrofit'!$Z$101,IF(F84="Scenario2PBT8",'Major retrofit'!$AA$101,IF(F84="Scenario3PBT8",'Major retrofit'!$AB$101,"")))&amp;IF(F84="Scenario1PBT9",'Major retrofit'!$AC$101,IF(F84="Scenario2PBT9",'Major retrofit'!$AD$101,IF(F84="Scenario3PBT9",'Major retrofit'!$AE$101,"")))&amp;IF(F84="Scenario1PBT10",'Major retrofit'!$AF$101,IF(F84="Scenario2PBT10",'Major retrofit'!$AG$101,IF(F84="Scenario3PBT10",'Major retrofit'!$AH$101,"")))&amp;IF(F84="Scenario1PBT11",'Major retrofit'!$AI$101,IF(F84="Scenario2PBT11",'Major retrofit'!$AJ$101,IF(F84="Scenario3PBT11",'Major retrofit'!$AK$101,"")))&amp;IF(F84="Scenario1PBT12",'Major retrofit'!$AL$101,IF(F84="Scenario2PBT12",'Major retrofit'!$AM$101,IF(F84="Scenario3PBT12",'Major retrofit'!$AN$101,"")))&amp;IF(F84="Scenario1PBT13",'Major retrofit'!$AO$101,IF(F84="Scenario2PBT13",'Major retrofit'!$AP$101,IF(F84="Scenario3PBT13",'Major retrofit'!$AQ$101,"")))&amp;IF(F84="Scenario1PBT14",'Major retrofit'!$AR$101,IF(F84="Scenario2PBT14",'Major retrofit'!$AS$101,IF(F84="Scenario3PBT14",'Major retrofit'!$AT$101,"")))&amp;IF(F84="Scenario1PBT15",'Major retrofit'!$AU$101,IF(F84="Scenario2PBT15",'Major retrofit'!$AV$101,IF(F84="Scenario3PBT15",'Major retrofit'!$AW$101,"")))</f>
        <v/>
      </c>
      <c r="AB84" s="179">
        <f t="shared" si="55"/>
        <v>0</v>
      </c>
      <c r="AC84" s="208">
        <f>IFERROR('Projection_Base-case'!G84-G84,0)</f>
        <v>0</v>
      </c>
      <c r="AD84" s="117">
        <f t="shared" si="34"/>
        <v>0</v>
      </c>
      <c r="AE84" s="117">
        <f>IFERROR(100*AC84/'Projection_Base-case'!G84,0)</f>
        <v>0</v>
      </c>
      <c r="AF84" s="117">
        <f>IFERROR('Projection_Base-case'!I84-I84,0)</f>
        <v>0</v>
      </c>
      <c r="AG84" s="117">
        <f t="shared" si="35"/>
        <v>0</v>
      </c>
      <c r="AH84" s="117">
        <f>IFERROR(100*AF84/'Projection_Base-case'!I84,0)</f>
        <v>0</v>
      </c>
      <c r="AI84" s="117">
        <f>IFERROR('Projection_Base-case'!K84-K84,0)</f>
        <v>0</v>
      </c>
      <c r="AJ84" s="117">
        <f t="shared" si="36"/>
        <v>0</v>
      </c>
      <c r="AK84" s="117">
        <f>IFERROR(100*AI84/'Projection_Base-case'!K84,0)</f>
        <v>0</v>
      </c>
      <c r="AL84" s="117">
        <f>IFERROR(M84-'Projection_Base-case'!M84,0)</f>
        <v>0</v>
      </c>
      <c r="AM84" s="117">
        <f t="shared" si="37"/>
        <v>0</v>
      </c>
      <c r="AN84" s="179">
        <f>IFERROR(IF('Projection_Base-case'!N84&gt;0,100*AM84/'Projection_Base-case'!N84,100*AM84/N84),0)</f>
        <v>0</v>
      </c>
      <c r="AO84" s="206">
        <f>IFERROR('Projection_Base-case'!O84-O84,0)</f>
        <v>0</v>
      </c>
      <c r="AP84" s="117">
        <f t="shared" si="38"/>
        <v>0</v>
      </c>
      <c r="AQ84" s="117">
        <f>IFERROR(100*AO84/'Projection_Base-case'!O84,0)</f>
        <v>0</v>
      </c>
      <c r="AR84" s="117">
        <f>IFERROR('Projection_Base-case'!Q84-Q84,0)</f>
        <v>0</v>
      </c>
      <c r="AS84" s="117">
        <f t="shared" si="39"/>
        <v>0</v>
      </c>
      <c r="AT84" s="117">
        <f>IFERROR(100*AR84/'Projection_Base-case'!Q84,0)</f>
        <v>0</v>
      </c>
      <c r="AU84" s="117">
        <f>IFERROR('Projection_Base-case'!S84-S84,0)</f>
        <v>0</v>
      </c>
      <c r="AV84" s="117">
        <f t="shared" si="40"/>
        <v>0</v>
      </c>
      <c r="AW84" s="118">
        <f>IFERROR(100*AU84/'Projection_Base-case'!S84,0)</f>
        <v>0</v>
      </c>
      <c r="AX84" s="206">
        <f>IFERROR('Projection_Base-case'!U84-U84,0)</f>
        <v>0</v>
      </c>
      <c r="AY84" s="117">
        <f t="shared" si="41"/>
        <v>0</v>
      </c>
      <c r="AZ84" s="117">
        <f>IFERROR(100*AX84/'Projection_Base-case'!U84,0)</f>
        <v>0</v>
      </c>
      <c r="BA84" s="117">
        <f>IFERROR('Projection_Base-case'!W84-W84,0)</f>
        <v>0</v>
      </c>
      <c r="BB84" s="117">
        <f t="shared" si="42"/>
        <v>0</v>
      </c>
      <c r="BC84" s="117">
        <f>IFERROR(100*BA84/'Projection_Base-case'!W84,0)</f>
        <v>0</v>
      </c>
      <c r="BD84" s="117">
        <f>IFERROR('Projection_Base-case'!Y84-Y84,0)</f>
        <v>0</v>
      </c>
      <c r="BE84" s="117">
        <f t="shared" si="43"/>
        <v>0</v>
      </c>
      <c r="BF84" s="117">
        <f>IFERROR(100*BD84/'Projection_Base-case'!Y84,0)</f>
        <v>0</v>
      </c>
      <c r="BG84" s="178">
        <f t="shared" si="56"/>
        <v>0</v>
      </c>
      <c r="BH84" s="179">
        <f t="shared" si="57"/>
        <v>0</v>
      </c>
    </row>
    <row r="85" spans="1:60" ht="15" thickBot="1">
      <c r="A85" s="205">
        <v>80</v>
      </c>
      <c r="B85" s="119">
        <f>IF('Projection_Base-case'!B85&lt;&gt;"",'Projection_Base-case'!B85,0)</f>
        <v>0</v>
      </c>
      <c r="C85" s="119">
        <f>IF('Projection_Base-case'!C85&lt;&gt;"",'Projection_Base-case'!C85,0)</f>
        <v>0</v>
      </c>
      <c r="D85" s="119">
        <f>IF('Projection_Base-case'!D85&lt;&gt;"",'Projection_Base-case'!D85,0)</f>
        <v>0</v>
      </c>
      <c r="E85" s="263" t="str">
        <f>IF(AND('Résultats major'!$AC$3="OUI",'Résultats major'!E84&lt;&gt;""),'Résultats major'!E84,IF(OR(D85="PBT1",D85="PBT2",D85="PBT3",D85="PBT4",D85="PBT5",D85="PBT6",D85="PBT7",D85="PBT8",D85="PBT10"),"Scenario1",IF(D85="PBT9","Scenario2","")))</f>
        <v/>
      </c>
      <c r="F85" s="202" t="str">
        <f t="shared" si="44"/>
        <v>0</v>
      </c>
      <c r="G85" s="177" t="str">
        <f>IF(F85="Scenario1PBT1",'Major retrofit'!$E$6,IF(F85="Scenario2PBT1",'Major retrofit'!$F$6,IF(F85="Scenario3PBT1",'Major retrofit'!$G$6,"")))&amp;IF(F85="Scenario1PBT2",'Major retrofit'!$H$6,IF(F85="Scenario2PBT2",'Major retrofit'!$I$6,IF(F85="Scenario3PBT2",'Major retrofit'!$J$6,"")))&amp;IF(F85="Scenario1PBT3",'Major retrofit'!$K$6,IF(F85="Scenario2PBT3",'Major retrofit'!$L$6,IF(F85="Scenario3PBT3",'Major retrofit'!$M$6,"")))&amp;IF(F85="Scenario1PBT4",'Major retrofit'!$N$6,IF(F85="Scenario2PBT4",'Major retrofit'!$O$6,IF(F85="Scenario3PBT4",'Major retrofit'!$P$6,"")))&amp;IF(F85="Scenario1PBT5",'Major retrofit'!$Q$6,IF(F85="Scenario2PBT5",'Major retrofit'!$R$6,IF(F85="Scenario3PBT5",'Major retrofit'!$S$6,"")))&amp;IF(F85="Scenario1PBT6",'Major retrofit'!$T$6,IF(F85="Scenario2PBT6",'Major retrofit'!$U$6,IF(F85="Scenario3PBT6",'Major retrofit'!$V$6,"")))&amp;IF(F85="Scenario1PBT7",'Major retrofit'!$W$6,IF(F85="Scenario2PBT7",'Major retrofit'!$X$6,IF(F85="Scenario3PBT7",'Major retrofit'!$Y$6,"")))&amp;IF(F85="Scenario1PBT8",'Major retrofit'!$Z$6,IF(F85="Scenario2PBT8",'Major retrofit'!$AA$6,IF(F85="Scenario3PBT8",'Major retrofit'!$AB$6,"")))&amp;IF(F85="Scenario1PBT9",'Major retrofit'!$AC$6,IF(F85="Scenario2PBT9",'Major retrofit'!$AD$6,IF(F85="Scenario3PBT9",'Major retrofit'!$AE$6,"")))&amp;IF(F85="Scenario1PBT10",'Major retrofit'!$AF$6,IF(F85="Scenario2PBT10",'Major retrofit'!$AG$6,IF(F85="Scenario3PBT10",'Major retrofit'!$AH$6,"")))&amp;IF(F85="Scenario1PBT11",'Major retrofit'!$AI$6,IF(F85="Scenario2PBT11",'Major retrofit'!$AJ$6,IF(F85="Scenario3PBT11",'Major retrofit'!$AK$6,"")))&amp;IF(F85="Scenario1PBT12",'Major retrofit'!$AL$6,IF(F85="Scenario2PBT12",'Major retrofit'!$AM$6,IF(F85="Scenario3PBT12",'Major retrofit'!$AN$6,"")))&amp;IF(F85="Scenario1PBT13",'Major retrofit'!$AO$6,IF(F85="Scenario2PBT13",'Major retrofit'!$AP$6,IF(F85="Scenario3PBT13",'Major retrofit'!$AQ$6,"")))&amp;IF(F85="Scenario1PBT14",'Major retrofit'!$AR$6,IF(F85="Scenario2PBT14",'Major retrofit'!$AS$6,IF(F85="Scenario3PBT14",'Major retrofit'!$AT$6,"")))&amp;IF(F85="Scenario1PBT15",'Major retrofit'!$AU$6,IF(F85="Scenario2PBT15",'Major retrofit'!$AV$6,IF(F85="Scenario3PBT15",'Major retrofit'!$AW$6,"")))</f>
        <v/>
      </c>
      <c r="H85" s="117">
        <f t="shared" si="45"/>
        <v>0</v>
      </c>
      <c r="I85" s="178" t="str">
        <f>IF(F85="Scenario1PBT1",'Major retrofit'!$E$16,IF(F85="Scenario2PBT1",'Major retrofit'!$F$16,IF(F85="Scenario3PBT1",'Major retrofit'!$G$16,"")))&amp;IF(F85="Scenario1PBT2",'Major retrofit'!$H$16,IF(F85="Scenario2PBT2",'Major retrofit'!$I$16,IF(F85="Scenario3PBT2",'Major retrofit'!$J$16,"")))&amp;IF(F85="Scenario1PBT3",'Major retrofit'!$K$16,IF(F85="Scenario2PBT3",'Major retrofit'!$L$16,IF(F85="Scenario3PBT3",'Major retrofit'!$M$16,"")))&amp;IF(F85="Scenario1PBT4",'Major retrofit'!$N$16,IF(F85="Scenario2PBT4",'Major retrofit'!$O$16,IF(F85="Scenario3PBT4",'Major retrofit'!$P$16,"")))&amp;IF(F85="Scenario1PBT5",'Major retrofit'!$Q$16,IF(F85="Scenario2PBT5",'Major retrofit'!$R$16,IF(F85="Scenario3PBT5",'Major retrofit'!$S$16,"")))&amp;IF(F85="Scenario1PBT6",'Major retrofit'!$T$16,IF(F85="Scenario2PBT6",'Major retrofit'!$U$16,IF(F85="Scenario3PBT6",'Major retrofit'!$V$16,"")))&amp;IF(F85="Scenario1PBT7",'Major retrofit'!$W$16,IF(F85="Scenario2PBT7",'Major retrofit'!$X$16,IF(F85="Scenario3PBT7",'Major retrofit'!$Y$16,"")))&amp;IF(F85="Scenario1PBT8",'Major retrofit'!$Z$16,IF(F85="Scenario2PBT8",'Major retrofit'!$AA$16,IF(F85="Scenario3PBT8",'Major retrofit'!$AB$16,"")))&amp;IF(F85="Scenario1PBT9",'Major retrofit'!$AC$16,IF(F85="Scenario2PBT9",'Major retrofit'!$AD$16,IF(F85="Scenario3PBT9",'Major retrofit'!$AE$16,"")))&amp;IF(F85="Scenario1PBT10",'Major retrofit'!$AF$16,IF(F85="Scenario2PBT10",'Major retrofit'!$AG$16,IF(F85="Scenario3PBT10",'Major retrofit'!$AH$16,"")))&amp;IF(F85="Scenario1PBT11",'Major retrofit'!$AI$16,IF(F85="Scenario2PBT11",'Major retrofit'!$AJ$16,IF(F85="Scenario3PBT11",'Major retrofit'!$AK$16,"")))&amp;IF(F85="Scenario1PBT12",'Major retrofit'!$AL$16,IF(F85="Scenario2PBT12",'Major retrofit'!$AM$16,IF(F85="Scenario3PBT12",'Major retrofit'!$AN$16,"")))&amp;IF(F85="Scenario1PBT13",'Major retrofit'!$AO$16,IF(F85="Scenario2PBT13",'Major retrofit'!$AP$16,IF(F85="Scenario3PBT13",'Major retrofit'!$AQ$16,"")))&amp;IF(F85="Scenario1PBT14",'Major retrofit'!$AR$16,IF(F85="Scenario2PBT14",'Major retrofit'!$AS$16,IF(F85="Scenario3PBT14",'Major retrofit'!$AT$16,"")))&amp;IF(F85="Scenario1PBT15",'Major retrofit'!$AU$16,IF(F85="Scenario2PBT15",'Major retrofit'!$AV$16,IF(F85="Scenario3PBT15",'Major retrofit'!$AW$16,"")))</f>
        <v/>
      </c>
      <c r="J85" s="117">
        <f t="shared" si="46"/>
        <v>0</v>
      </c>
      <c r="K85" s="117" t="str">
        <f>IF(F85="Scenario1PBT1",'Major retrofit'!$E$18,IF(F85="Scenario2PBT1",'Major retrofit'!$F$18,IF(F85="Scenario3PBT1",'Major retrofit'!$G$18,"")))&amp;IF(F85="Scenario1PBT2",'Major retrofit'!$H$18,IF(F85="Scenario2PBT2",'Major retrofit'!$I$18,IF(F85="Scenario3PBT2",'Major retrofit'!$J$18,"")))&amp;IF(F85="Scenario1PBT3",'Major retrofit'!$K$18,IF(F85="Scenario2PBT3",'Major retrofit'!$L$18,IF(F85="Scenario3PBT3",'Major retrofit'!$M$18,"")))&amp;IF(F85="Scenario1PBT4",'Major retrofit'!$N$18,IF(F85="Scenario2PBT4",'Major retrofit'!$O$18,IF(F85="Scenario3PBT4",'Major retrofit'!$P$18,"")))&amp;IF(F85="Scenario1PBT5",'Major retrofit'!$Q$18,IF(F85="Scenario2PBT5",'Major retrofit'!$R$18,IF(F85="Scenario3PBT5",'Major retrofit'!$S$18,"")))&amp;IF(F85="Scenario1PBT6",'Major retrofit'!$T$18,IF(F85="Scenario2PBT6",'Major retrofit'!$U$18,IF(F85="Scenario3PBT6",'Major retrofit'!$V$18,"")))&amp;IF(F85="Scenario1PBT7",'Major retrofit'!$W$18,IF(F85="Scenario2PBT7",'Major retrofit'!$X$18,IF(F85="Scenario3PBT7",'Major retrofit'!$Y$18,"")))&amp;IF(F85="Scenario1PBT8",'Major retrofit'!$Z$18,IF(F85="Scenario2PBT8",'Major retrofit'!$AA$18,IF(F85="Scenario3PBT8",'Major retrofit'!$AB$18,"")))&amp;IF(F85="Scenario1PBT9",'Major retrofit'!$AC$18,IF(F85="Scenario2PBT9",'Major retrofit'!$AD$18,IF(F85="Scenario3PBT9",'Major retrofit'!$AE$18,"")))&amp;IF(F85="Scenario1PBT10",'Major retrofit'!$AF$18,IF(F85="Scenario2PBT10",'Major retrofit'!$AG$18,IF(F85="Scenario3PBT10",'Major retrofit'!$AH$18,"")))&amp;IF(F85="Scenario1PBT11",'Major retrofit'!$AI$18,IF(F85="Scenario2PBT11",'Major retrofit'!$AJ$18,IF(F85="Scenario3PBT11",'Major retrofit'!$AK$18,"")))&amp;IF(F85="Scenario1PBT12",'Major retrofit'!$AL$18,IF(F85="Scenario2PBT12",'Major retrofit'!$AM$18,IF(F85="Scenario3PBT12",'Major retrofit'!$AN$18,"")))&amp;IF(F85="Scenario1PBT13",'Major retrofit'!$AO$18,IF(F85="Scenario2PBT13",'Major retrofit'!$AP$18,IF(F85="Scenario3PBT13",'Major retrofit'!$AQ$18,"")))&amp;IF(F85="Scenario1PBT14",'Major retrofit'!$AR$18,IF(F85="Scenario2PBT14",'Major retrofit'!$AS$18,IF(F85="Scenario3PBT14",'Major retrofit'!$AT$18,"")))&amp;IF(F85="Scenario1PBT15",'Major retrofit'!$AU$18,IF(F85="Scenario2PBT15",'Major retrofit'!$AV$18,IF(F85="Scenario3PBT15",'Major retrofit'!$AW$18,"")))</f>
        <v/>
      </c>
      <c r="L85" s="117">
        <f t="shared" si="47"/>
        <v>0</v>
      </c>
      <c r="M85" s="117" t="str">
        <f>IF(F85="Scenario1PBT1",'Major retrofit'!$E$20,IF(F85="Scenario2PBT1",'Major retrofit'!$F$20,IF(F85="Scenario3PBT1",'Major retrofit'!$G$20,"")))&amp;IF(F85="Scenario1PBT2",'Major retrofit'!$H$20,IF(F85="Scenario2PBT2",'Major retrofit'!$I$20,IF(F85="Scenario3PBT2",'Major retrofit'!$J$20,"")))&amp;IF(F85="Scenario1PBT3",'Major retrofit'!$K$20,IF(F85="Scenario2PBT3",'Major retrofit'!$L$20,IF(F85="Scenario3PBT3",'Major retrofit'!$M$20,"")))&amp;IF(F85="Scenario1PBT4",'Major retrofit'!$N$20,IF(F85="Scenario2PBT4",'Major retrofit'!$O$20,IF(F85="Scenario3PBT4",'Major retrofit'!$P$20,"")))&amp;IF(F85="Scenario1PBT5",'Major retrofit'!$Q$20,IF(F85="Scenario2PBT5",'Major retrofit'!$R$20,IF(F85="Scenario3PBT5",'Major retrofit'!$S$20,"")))&amp;IF(F85="Scenario1PBT6",'Major retrofit'!$T$20,IF(F85="Scenario2PBT6",'Major retrofit'!$U$20,IF(F85="Scenario3PBT6",'Major retrofit'!$V$20,"")))&amp;IF(F85="Scenario1PBT7",'Major retrofit'!$W$20,IF(F85="Scenario2PBT7",'Major retrofit'!$X$20,IF(F85="Scenario3PBT7",'Major retrofit'!$Y$20,"")))&amp;IF(F85="Scenario1PBT8",'Major retrofit'!$Z$20,IF(F85="Scenario2PBT8",'Major retrofit'!$AA$20,IF(F85="Scenario3PBT8",'Major retrofit'!$AB$20,"")))&amp;IF(F85="Scenario1PBT9",'Major retrofit'!$AC$20,IF(F85="Scenario2PBT9",'Major retrofit'!$AD$20,IF(F85="Scenario3PBT9",'Major retrofit'!$AE$20,"")))&amp;IF(F85="Scenario1PBT10",'Major retrofit'!$AF$20,IF(F85="Scenario2PBT10",'Major retrofit'!$AG$20,IF(F85="Scenario3PBT10",'Major retrofit'!$AH$20,"")))&amp;IF(F85="Scenario1PBT11",'Major retrofit'!$AI$20,IF(F85="Scenario2PBT11",'Major retrofit'!$AJ$20,IF(F85="Scenario3PBT11",'Major retrofit'!$AK$20,"")))&amp;IF(F85="Scenario1PBT12",'Major retrofit'!$AL$20,IF(F85="Scenario2PBT12",'Major retrofit'!$AM$20,IF(F85="Scenario3PBT12",'Major retrofit'!$AN$20,"")))&amp;IF(F85="Scenario1PBT13",'Major retrofit'!$AO$20,IF(F85="Scenario2PBT13",'Major retrofit'!$AP$20,IF(F85="Scenario3PBT13",'Major retrofit'!$AQ$20,"")))&amp;IF(F85="Scenario1PBT14",'Major retrofit'!$AR$20,IF(F85="Scenario2PBT14",'Major retrofit'!$AS$20,IF(F85="Scenario3PBT14",'Major retrofit'!$AT$20,"")))&amp;IF(F85="Scenario1PBT15",'Major retrofit'!$AU$20,IF(F85="Scenario2PBT15",'Major retrofit'!$AV$20,IF(F85="Scenario3PBT15",'Major retrofit'!$AW$20,"")))</f>
        <v/>
      </c>
      <c r="N85" s="118">
        <f t="shared" si="48"/>
        <v>0</v>
      </c>
      <c r="O85" s="206" t="str">
        <f>IF(F85="Scenario1PBT1",'Major retrofit'!$E$23,IF(F85="Scenario2PBT1",'Major retrofit'!$F$23,IF(F85="Scenario3PBT1",'Major retrofit'!$G$23,"")))&amp;IF(F85="Scenario1PBT2",'Major retrofit'!$H$23,IF(F85="Scenario2PBT2",'Major retrofit'!$I$23,IF(F85="Scenario3PBT2",'Major retrofit'!$J$23,"")))&amp;IF(F85="Scenario1PBT3",'Major retrofit'!$K$23,IF(F85="Scenario2PBT3",'Major retrofit'!$L$23,IF(F85="Scenario3PBT3",'Major retrofit'!$M$23,"")))&amp;IF(F85="Scenario1PBT4",'Major retrofit'!$N$23,IF(F85="Scenario2PBT4",'Major retrofit'!$O$23,IF(F85="Scenario3PBT4",'Major retrofit'!$P$23,"")))&amp;IF(F85="Scenario1PBT5",'Major retrofit'!$Q$23,IF(F85="Scenario2PBT5",'Major retrofit'!$R$23,IF(F85="Scenario3PBT5",'Major retrofit'!$S$23,"")))&amp;IF(F85="Scenario1PBT6",'Major retrofit'!$T$23,IF(F85="Scenario2PBT6",'Major retrofit'!$U$23,IF(F85="Scenario3PBT6",'Major retrofit'!$V$23,"")))&amp;IF(F85="Scenario1PBT7",'Major retrofit'!$W$23,IF(F85="Scenario2PBT7",'Major retrofit'!$X$23,IF(F85="Scenario3PBT7",'Major retrofit'!$Y$23,"")))&amp;IF(F85="Scenario1PBT8",'Major retrofit'!$Z$23,IF(F85="Scenario2PBT8",'Major retrofit'!$AA$23,IF(F85="Scenario3PBT8",'Major retrofit'!$AB$23,"")))&amp;IF(F85="Scenario1PBT9",'Major retrofit'!$AC$23,IF(F85="Scenario2PBT9",'Major retrofit'!$AD$23,IF(F85="Scenario3PBT9",'Major retrofit'!$AE$23,"")))&amp;IF(F85="Scenario1PBT10",'Major retrofit'!$AF$23,IF(F85="Scenario2PBT10",'Major retrofit'!$AG$23,IF(F85="Scenario3PBT10",'Major retrofit'!$AH$23,"")))&amp;IF(F85="Scenario1PBT11",'Major retrofit'!$AI$23,IF(F85="Scenario2PBT11",'Major retrofit'!$AJ$23,IF(F85="Scenario3PBT11",'Major retrofit'!$AK$23,"")))&amp;IF(F85="Scenario1PBT12",'Major retrofit'!$AL$23,IF(F85="Scenario2PBT12",'Major retrofit'!$AM$23,IF(F85="Scenario3PBT12",'Major retrofit'!$AN$23,"")))&amp;IF(F85="Scenario1PBT13",'Major retrofit'!$AO$23,IF(F85="Scenario2PBT13",'Major retrofit'!$AP$23,IF(F85="Scenario3PBT13",'Major retrofit'!$AQ$23,"")))&amp;IF(F85="Scenario1PBT14",'Major retrofit'!$AR$23,IF(F85="Scenario2PBT14",'Major retrofit'!$AS$23,IF(F85="Scenario3PBT14",'Major retrofit'!$AT$23,"")))&amp;IF(F85="Scenario1PBT15",'Major retrofit'!$AU$23,IF(F85="Scenario2PBT15",'Major retrofit'!$AV$23,IF(F85="Scenario3PBT15",'Major retrofit'!$AW$23,"")))</f>
        <v/>
      </c>
      <c r="P85" s="117">
        <f t="shared" si="49"/>
        <v>0</v>
      </c>
      <c r="Q85" s="117" t="str">
        <f>IF(F85="Scenario1PBT1",'Major retrofit'!$E$25,IF(F85="Scenario2PBT1",'Major retrofit'!$F$25,IF(F85="Scenario3PBT1",'Major retrofit'!$G$25,"")))&amp;IF(F85="Scenario1PBT2",'Major retrofit'!$H$25,IF(F85="Scenario2PBT2",'Major retrofit'!$I$25,IF(F85="Scenario3PBT2",'Major retrofit'!$J$25,"")))&amp;IF(F85="Scenario1PBT3",'Major retrofit'!$K$25,IF(F85="Scenario2PBT3",'Major retrofit'!$L$25,IF(F85="Scenario3PBT3",'Major retrofit'!$M$25,"")))&amp;IF(F85="Scenario1PBT4",'Major retrofit'!$N$25,IF(F85="Scenario2PBT4",'Major retrofit'!$O$25,IF(F85="Scenario3PBT4",'Major retrofit'!$P$25,"")))&amp;IF(F85="Scenario1PBT5",'Major retrofit'!$Q$25,IF(F85="Scenario2PBT5",'Major retrofit'!$R$25,IF(F85="Scenario3PBT5",'Major retrofit'!$S$25,"")))&amp;IF(F85="Scenario1PBT6",'Major retrofit'!$T$25,IF(F85="Scenario2PBT6",'Major retrofit'!$U$25,IF(F85="Scenario3PBT6",'Major retrofit'!$V$25,"")))&amp;IF(F85="Scenario1PBT7",'Major retrofit'!$W$25,IF(F85="Scenario2PBT7",'Major retrofit'!$X$25,IF(F85="Scenario3PBT7",'Major retrofit'!$Y$25,"")))&amp;IF(F85="Scenario1PBT8",'Major retrofit'!$Z$25,IF(F85="Scenario2PBT8",'Major retrofit'!$AA$25,IF(F85="Scenario3PBT8",'Major retrofit'!$AB$25,"")))&amp;IF(F85="Scenario1PBT9",'Major retrofit'!$AC$25,IF(F85="Scenario2PBT9",'Major retrofit'!$AD$25,IF(F85="Scenario3PBT9",'Major retrofit'!$AE$25,"")))&amp;IF(F85="Scenario1PBT10",'Major retrofit'!$AF$25,IF(F85="Scenario2PBT10",'Major retrofit'!$AG$25,IF(F85="Scenario3PBT10",'Major retrofit'!$AH$25,"")))&amp;IF(F85="Scenario1PBT11",'Major retrofit'!$AI$25,IF(F85="Scenario2PBT11",'Major retrofit'!$AJ$25,IF(F85="Scenario3PBT11",'Major retrofit'!$AK$25,"")))&amp;IF(F85="Scenario1PBT12",'Major retrofit'!$AL$25,IF(F85="Scenario2PBT12",'Major retrofit'!$AM$25,IF(F85="Scenario3PBT12",'Major retrofit'!$AN$25,"")))&amp;IF(F85="Scenario1PBT13",'Major retrofit'!$AO$25,IF(F85="Scenario2PBT13",'Major retrofit'!$AP$25,IF(F85="Scenario3PBT13",'Major retrofit'!$AQ$25,"")))&amp;IF(F85="Scenario1PBT14",'Major retrofit'!$AR$25,IF(F85="Scenario2PBT14",'Major retrofit'!$AS$25,IF(F85="Scenario3PBT14",'Major retrofit'!$AT$25,"")))&amp;IF(F85="Scenario1PBT15",'Major retrofit'!$AU$25,IF(F85="Scenario2PBT15",'Major retrofit'!$AV$25,IF(F85="Scenario3PBT15",'Major retrofit'!$AW$25,"")))</f>
        <v/>
      </c>
      <c r="R85" s="117">
        <f t="shared" si="50"/>
        <v>0</v>
      </c>
      <c r="S85" s="117" t="str">
        <f>IF(F85="Scenario1PBT1",'Major retrofit'!$E$27,IF(F85="Scenario2PBT1",'Major retrofit'!$F$27,IF(F85="Scenario3PBT1",'Major retrofit'!$G$27,"")))&amp;IF(F85="Scenario1PBT2",'Major retrofit'!$H$27,IF(F85="Scenario2PBT2",'Major retrofit'!$I$27,IF(F85="Scenario3PBT2",'Major retrofit'!$J$27,"")))&amp;IF(F85="Scenario1PBT3",'Major retrofit'!$K$27,IF(F85="Scenario2PBT3",'Major retrofit'!$L$27,IF(F85="Scenario3PBT3",'Major retrofit'!$M$27,"")))&amp;IF(F85="Scenario1PBT4",'Major retrofit'!$N$27,IF(F85="Scenario2PBT4",'Major retrofit'!$O$27,IF(F85="Scenario3PBT4",'Major retrofit'!$P$27,"")))&amp;IF(F85="Scenario1PBT5",'Major retrofit'!$Q$27,IF(F85="Scenario2PBT5",'Major retrofit'!$R$27,IF(F85="Scenario3PBT5",'Major retrofit'!$S$27,"")))&amp;IF(F85="Scenario1PBT6",'Major retrofit'!$T$27,IF(F85="Scenario2PBT6",'Major retrofit'!$U$27,IF(F85="Scenario3PBT6",'Major retrofit'!$V$27,"")))&amp;IF(F85="Scenario1PBT7",'Major retrofit'!$W$27,IF(F85="Scenario2PBT7",'Major retrofit'!$X$27,IF(F85="Scenario3PBT7",'Major retrofit'!$Y$27,"")))&amp;IF(F85="Scenario1PBT8",'Major retrofit'!$Z$27,IF(F85="Scenario2PBT8",'Major retrofit'!$AA$27,IF(F85="Scenario3PBT8",'Major retrofit'!$AB$27,"")))&amp;IF(F85="Scenario1PBT9",'Major retrofit'!$AC$27,IF(F85="Scenario2PBT9",'Major retrofit'!$AD$27,IF(F85="Scenario3PBT9",'Major retrofit'!$AE$27,"")))&amp;IF(F85="Scenario1PBT10",'Major retrofit'!$AF$27,IF(F85="Scenario2PBT10",'Major retrofit'!$AG$27,IF(F85="Scenario3PBT10",'Major retrofit'!$AH$27,"")))&amp;IF(F85="Scenario1PBT11",'Major retrofit'!$AI$27,IF(F85="Scenario2PBT11",'Major retrofit'!$AJ$27,IF(F85="Scenario3PBT11",'Major retrofit'!$AK$27,"")))&amp;IF(F85="Scenario1PBT12",'Major retrofit'!$AL$27,IF(F85="Scenario2PBT12",'Major retrofit'!$AM$27,IF(F85="Scenario3PBT12",'Major retrofit'!$AN$27,"")))&amp;IF(F85="Scenario1PBT13",'Major retrofit'!$AO$27,IF(F85="Scenario2PBT13",'Major retrofit'!$AP$27,IF(F85="Scenario3PBT13",'Major retrofit'!$AQ$27,"")))&amp;IF(F85="Scenario1PBT14",'Major retrofit'!$AR$27,IF(F85="Scenario2PBT14",'Major retrofit'!$AS$27,IF(F85="Scenario3PBT14",'Major retrofit'!$AT$27,"")))&amp;IF(F85="Scenario1PBT15",'Major retrofit'!$AU$27,IF(F85="Scenario2PBT15",'Major retrofit'!$AV$27,IF(F85="Scenario3PBT15",'Major retrofit'!$AW$27,"")))</f>
        <v/>
      </c>
      <c r="T85" s="207">
        <f t="shared" si="51"/>
        <v>0</v>
      </c>
      <c r="U85" s="206" t="str">
        <f>IF(F85="Scenario1PBT1",'Major retrofit'!$E$38,IF(F85="Scenario2PBT1",'Major retrofit'!$F$38,IF(F85="Scenario3PBT1",'Major retrofit'!$G$38,"")))&amp;IF(F85="Scenario1PBT2",'Major retrofit'!$H$38,IF(F85="Scenario2PBT2",'Major retrofit'!$I$38,IF(F85="Scenario3PBT2",'Major retrofit'!$J$38,"")))&amp;IF(F85="Scenario1PBT3",'Major retrofit'!$K$38,IF(F85="Scenario2PBT3",'Major retrofit'!$L$38,IF(F85="Scenario3PBT3",'Major retrofit'!$M$38,"")))&amp;IF(F85="Scenario1PBT4",'Major retrofit'!$N$38,IF(F85="Scenario2PBT4",'Major retrofit'!$O$38,IF(F85="Scenario3PBT4",'Major retrofit'!$P$38,"")))&amp;IF(F85="Scenario1PBT5",'Major retrofit'!$Q$38,IF(F85="Scenario2PBT5",'Major retrofit'!$R$38,IF(F85="Scenario3PBT5",'Major retrofit'!$S$38,"")))&amp;IF(F85="Scenario1PBT6",'Major retrofit'!$T$38,IF(F85="Scenario2PBT6",'Major retrofit'!$U$38,IF(F85="Scenario3PBT6",'Major retrofit'!$V$38,"")))&amp;IF(F85="Scenario1PBT7",'Major retrofit'!$W$38,IF(F85="Scenario2PBT7",'Major retrofit'!$X$38,IF(F85="Scenario3PBT7",'Major retrofit'!$Y$38,"")))&amp;IF(F85="Scenario1PBT8",'Major retrofit'!$Z$38,IF(F85="Scenario2PBT8",'Major retrofit'!$AA$38,IF(F85="Scenario3PBT8",'Major retrofit'!$AB$38,"")))&amp;IF(F85="Scenario1PBT9",'Major retrofit'!$AC$38,IF(F85="Scenario2PBT9",'Major retrofit'!$AD$38,IF(F85="Scenario3PBT9",'Major retrofit'!$AE$38,"")))&amp;IF(F85="Scenario1PBT10",'Major retrofit'!$AF$38,IF(F85="Scenario2PBT10",'Major retrofit'!$AG$38,IF(F85="Scenario3PBT10",'Major retrofit'!$AH$38,"")))&amp;IF(F85="Scenario1PBT11",'Major retrofit'!$AI$38,IF(F85="Scenario2PBT11",'Major retrofit'!$AJ$38,IF(F85="Scenario3PBT11",'Major retrofit'!$AK$38,"")))&amp;IF(F85="Scenario1PBT12",'Major retrofit'!$AL$38,IF(F85="Scenario2PBT12",'Major retrofit'!$AM$38,IF(F85="Scenario3PBT12",'Major retrofit'!$AN$38,"")))&amp;IF(F85="Scenario1PBT13",'Major retrofit'!$AO$38,IF(F85="Scenario2PBT13",'Major retrofit'!$AP$38,IF(F85="Scenario3PBT13",'Major retrofit'!$AQ$38,"")))&amp;IF(F85="Scenario1PBT14",'Major retrofit'!$AR$38,IF(F85="Scenario2PBT14",'Major retrofit'!$AS$38,IF(F85="Scenario3PBT14",'Major retrofit'!$AT$38,"")))&amp;IF(F85="Scenario1PBT15",'Major retrofit'!$AU$38,IF(F85="Scenario2PBT15",'Major retrofit'!$AV$38,IF(F85="Scenario3PBT15",'Major retrofit'!$AW$38,"")))</f>
        <v/>
      </c>
      <c r="V85" s="117">
        <f t="shared" si="52"/>
        <v>0</v>
      </c>
      <c r="W85" s="117" t="str">
        <f>IF(F85="Scenario1PBT1",'Major retrofit'!$E$40,IF(F85="Scenario2PBT1",'Major retrofit'!$F$40,IF(F85="Scenario3PBT1",'Major retrofit'!$G$40,"")))&amp;IF(F85="Scenario1PBT2",'Major retrofit'!$H$40,IF(F85="Scenario2PBT2",'Major retrofit'!$I$40,IF(F85="Scenario3PBT2",'Major retrofit'!$J$40,"")))&amp;IF(F85="Scenario1PBT3",'Major retrofit'!$K$40,IF(F85="Scenario2PBT3",'Major retrofit'!$L$40,IF(F85="Scenario3PBT3",'Major retrofit'!$M$40,"")))&amp;IF(F85="Scenario1PBT4",'Major retrofit'!$N$40,IF(F85="Scenario2PBT4",'Major retrofit'!$O$40,IF(F85="Scenario3PBT4",'Major retrofit'!$P$40,"")))&amp;IF(F85="Scenario1PBT5",'Major retrofit'!$Q$40,IF(F85="Scenario2PBT5",'Major retrofit'!$R$40,IF(F85="Scenario3PBT5",'Major retrofit'!$S$40,"")))&amp;IF(F85="Scenario1PBT6",'Major retrofit'!$T$40,IF(F85="Scenario2PBT6",'Major retrofit'!$U$40,IF(F85="Scenario3PBT6",'Major retrofit'!$V$40,"")))&amp;IF(F85="Scenario1PBT7",'Major retrofit'!$W$40,IF(F85="Scenario2PBT7",'Major retrofit'!$X$40,IF(F85="Scenario3PBT7",'Major retrofit'!$Y$40,"")))&amp;IF(F85="Scenario1PBT8",'Major retrofit'!$Z$40,IF(F85="Scenario2PBT8",'Major retrofit'!$AA$40,IF(F85="Scenario3PBT8",'Major retrofit'!$AB$40,"")))&amp;IF(F85="Scenario1PBT9",'Major retrofit'!$AC$40,IF(F85="Scenario2PBT9",'Major retrofit'!$AD$40,IF(F85="Scenario3PBT9",'Major retrofit'!$AE$40,"")))&amp;IF(F85="Scenario1PBT10",'Major retrofit'!$AF$40,IF(F85="Scenario2PBT10",'Major retrofit'!$AG$40,IF(F85="Scenario3PBT10",'Major retrofit'!$AH$40,"")))&amp;IF(F85="Scenario1PBT11",'Major retrofit'!$AI$40,IF(F85="Scenario2PBT11",'Major retrofit'!$AJ$40,IF(F85="Scenario3PBT11",'Major retrofit'!$AK$40,"")))&amp;IF(F85="Scenario1PBT12",'Major retrofit'!$AL$40,IF(F85="Scenario2PBT12",'Major retrofit'!$AM$40,IF(F85="Scenario3PBT12",'Major retrofit'!$AN$40,"")))&amp;IF(F85="Scenario1PBT13",'Major retrofit'!$AO$40,IF(F85="Scenario2PBT13",'Major retrofit'!$AP$40,IF(F85="Scenario3PBT13",'Major retrofit'!$AQ$40,"")))&amp;IF(F85="Scenario1PBT14",'Major retrofit'!$AR$40,IF(F85="Scenario2PBT14",'Major retrofit'!$AS$40,IF(F85="Scenario3PBT14",'Major retrofit'!$AT$40,"")))&amp;IF(F85="Scenario1PBT15",'Major retrofit'!$AU$40,IF(F85="Scenario2PBT15",'Major retrofit'!$AV$40,IF(F85="Scenario3PBT15",'Major retrofit'!$AW$40,"")))</f>
        <v/>
      </c>
      <c r="X85" s="117">
        <f t="shared" si="53"/>
        <v>0</v>
      </c>
      <c r="Y85" s="117" t="str">
        <f>IF(F85="Scenario1PBT1",'Major retrofit'!$E$42,IF(F85="Scenario2PBT1",'Major retrofit'!$F$42,IF(F85="Scenario3PBT1",'Major retrofit'!$G$42,"")))&amp;IF(F85="Scenario1PBT2",'Major retrofit'!$H$42,IF(F85="Scenario2PBT2",'Major retrofit'!$I$42,IF(F85="Scenario3PBT2",'Major retrofit'!$J$42,"")))&amp;IF(F85="Scenario1PBT3",'Major retrofit'!$K$42,IF(F85="Scenario2PBT3",'Major retrofit'!$L$42,IF(F85="Scenario3PBT3",'Major retrofit'!$M$42,"")))&amp;IF(F85="Scenario1PBT4",'Major retrofit'!$N$42,IF(F85="Scenario2PBT4",'Major retrofit'!$O$42,IF(F85="Scenario3PBT4",'Major retrofit'!$P$42,"")))&amp;IF(F85="Scenario1PBT5",'Major retrofit'!$Q$42,IF(F85="Scenario2PBT5",'Major retrofit'!$R$42,IF(F85="Scenario3PBT5",'Major retrofit'!$S$42,"")))&amp;IF(F85="Scenario1PBT6",'Major retrofit'!$T$42,IF(F85="Scenario2PBT6",'Major retrofit'!$U$42,IF(F85="Scenario3PBT6",'Major retrofit'!$V$42,"")))&amp;IF(F85="Scenario1PBT7",'Major retrofit'!$W$42,IF(F85="Scenario2PBT7",'Major retrofit'!$X$42,IF(F85="Scenario3PBT7",'Major retrofit'!$Y$42,"")))&amp;IF(F85="Scenario1PBT8",'Major retrofit'!$Z$42,IF(F85="Scenario2PBT8",'Major retrofit'!$AA$42,IF(F85="Scenario3PBT8",'Major retrofit'!$AB$42,"")))&amp;IF(F85="Scenario1PBT9",'Major retrofit'!$AC$42,IF(F85="Scenario2PBT9",'Major retrofit'!$AD$42,IF(F85="Scenario3PBT9",'Major retrofit'!$AE$42,"")))&amp;IF(F85="Scenario1PBT10",'Major retrofit'!$AF$42,IF(F85="Scenario2PBT10",'Major retrofit'!$AG$42,IF(F85="Scenario3PBT10",'Major retrofit'!$AH$42,"")))&amp;IF(F85="Scenario1PBT11",'Major retrofit'!$AI$42,IF(F85="Scenario2PBT11",'Major retrofit'!$AJ$42,IF(F85="Scenario3PBT11",'Major retrofit'!$AK$42,"")))&amp;IF(F85="Scenario1PBT12",'Major retrofit'!$AL$42,IF(F85="Scenario2PBT12",'Major retrofit'!$AM$42,IF(F85="Scenario3PBT12",'Major retrofit'!$AN$42,"")))&amp;IF(F85="Scenario1PBT13",'Major retrofit'!$AO$42,IF(F85="Scenario2PBT13",'Major retrofit'!$AP$42,IF(F85="Scenario3PBT13",'Major retrofit'!$AQ$42,"")))&amp;IF(F85="Scenario1PBT14",'Major retrofit'!$AR$42,IF(F85="Scenario2PBT14",'Major retrofit'!$AS$42,IF(F85="Scenario3PBT14",'Major retrofit'!$AT$42,"")))&amp;IF(F85="Scenario1PBT15",'Major retrofit'!$AU$42,IF(F85="Scenario2PBT15",'Major retrofit'!$AV$42,IF(F85="Scenario3PBT15",'Major retrofit'!$AW$42,"")))</f>
        <v/>
      </c>
      <c r="Z85" s="117">
        <f t="shared" si="54"/>
        <v>0</v>
      </c>
      <c r="AA85" s="178" t="str">
        <f>IF(F85="Scenario1PBT1",'Major retrofit'!$E$101,IF(F85="Scenario2PBT1",'Major retrofit'!$F$101,IF(F85="Scenario3PBT1",'Major retrofit'!$G$101,"")))&amp;IF(F85="Scenario1PBT2",'Major retrofit'!$H$101,IF(F85="Scenario2PBT2",'Major retrofit'!$I$101,IF(F85="Scenario3PBT2",'Major retrofit'!$J$101,"")))&amp;IF(F85="Scenario1PBT3",'Major retrofit'!$K$101,IF(F85="Scenario2PBT3",'Major retrofit'!$L$101,IF(F85="Scenario3PBT3",'Major retrofit'!$M$101,"")))&amp;IF(F85="Scenario1PBT4",'Major retrofit'!$N$101,IF(F85="Scenario2PBT4",'Major retrofit'!$O$101,IF(F85="Scenario3PBT4",'Major retrofit'!$P$101,"")))&amp;IF(F85="Scenario1PBT5",'Major retrofit'!$Q$101,IF(F85="Scenario2PBT5",'Major retrofit'!$R$101,IF(F85="Scenario3PBT5",'Major retrofit'!$S$101,"")))&amp;IF(F85="Scenario1PBT6",'Major retrofit'!$T$101,IF(F85="Scenario2PBT6",'Major retrofit'!$U$101,IF(F85="Scenario3PBT6",'Major retrofit'!$V$101,"")))&amp;IF(F85="Scenario1PBT7",'Major retrofit'!$W$101,IF(F85="Scenario2PBT7",'Major retrofit'!$X$101,IF(F85="Scenario3PBT7",'Major retrofit'!$Y$101,"")))&amp;IF(F85="Scenario1PBT8",'Major retrofit'!$Z$101,IF(F85="Scenario2PBT8",'Major retrofit'!$AA$101,IF(F85="Scenario3PBT8",'Major retrofit'!$AB$101,"")))&amp;IF(F85="Scenario1PBT9",'Major retrofit'!$AC$101,IF(F85="Scenario2PBT9",'Major retrofit'!$AD$101,IF(F85="Scenario3PBT9",'Major retrofit'!$AE$101,"")))&amp;IF(F85="Scenario1PBT10",'Major retrofit'!$AF$101,IF(F85="Scenario2PBT10",'Major retrofit'!$AG$101,IF(F85="Scenario3PBT10",'Major retrofit'!$AH$101,"")))&amp;IF(F85="Scenario1PBT11",'Major retrofit'!$AI$101,IF(F85="Scenario2PBT11",'Major retrofit'!$AJ$101,IF(F85="Scenario3PBT11",'Major retrofit'!$AK$101,"")))&amp;IF(F85="Scenario1PBT12",'Major retrofit'!$AL$101,IF(F85="Scenario2PBT12",'Major retrofit'!$AM$101,IF(F85="Scenario3PBT12",'Major retrofit'!$AN$101,"")))&amp;IF(F85="Scenario1PBT13",'Major retrofit'!$AO$101,IF(F85="Scenario2PBT13",'Major retrofit'!$AP$101,IF(F85="Scenario3PBT13",'Major retrofit'!$AQ$101,"")))&amp;IF(F85="Scenario1PBT14",'Major retrofit'!$AR$101,IF(F85="Scenario2PBT14",'Major retrofit'!$AS$101,IF(F85="Scenario3PBT14",'Major retrofit'!$AT$101,"")))&amp;IF(F85="Scenario1PBT15",'Major retrofit'!$AU$101,IF(F85="Scenario2PBT15",'Major retrofit'!$AV$101,IF(F85="Scenario3PBT15",'Major retrofit'!$AW$101,"")))</f>
        <v/>
      </c>
      <c r="AB85" s="179">
        <f t="shared" si="55"/>
        <v>0</v>
      </c>
      <c r="AC85" s="208">
        <f>IFERROR('Projection_Base-case'!G85-G85,0)</f>
        <v>0</v>
      </c>
      <c r="AD85" s="117">
        <f t="shared" si="34"/>
        <v>0</v>
      </c>
      <c r="AE85" s="117">
        <f>IFERROR(100*AC85/'Projection_Base-case'!G85,0)</f>
        <v>0</v>
      </c>
      <c r="AF85" s="117">
        <f>IFERROR('Projection_Base-case'!I85-I85,0)</f>
        <v>0</v>
      </c>
      <c r="AG85" s="117">
        <f t="shared" si="35"/>
        <v>0</v>
      </c>
      <c r="AH85" s="117">
        <f>IFERROR(100*AF85/'Projection_Base-case'!I85,0)</f>
        <v>0</v>
      </c>
      <c r="AI85" s="117">
        <f>IFERROR('Projection_Base-case'!K85-K85,0)</f>
        <v>0</v>
      </c>
      <c r="AJ85" s="117">
        <f t="shared" si="36"/>
        <v>0</v>
      </c>
      <c r="AK85" s="117">
        <f>IFERROR(100*AI85/'Projection_Base-case'!K85,0)</f>
        <v>0</v>
      </c>
      <c r="AL85" s="117">
        <f>IFERROR(M85-'Projection_Base-case'!M85,0)</f>
        <v>0</v>
      </c>
      <c r="AM85" s="117">
        <f t="shared" si="37"/>
        <v>0</v>
      </c>
      <c r="AN85" s="179">
        <f>IFERROR(IF('Projection_Base-case'!N85&gt;0,100*AM85/'Projection_Base-case'!N85,100*AM85/N85),0)</f>
        <v>0</v>
      </c>
      <c r="AO85" s="206">
        <f>IFERROR('Projection_Base-case'!O85-O85,0)</f>
        <v>0</v>
      </c>
      <c r="AP85" s="117">
        <f t="shared" si="38"/>
        <v>0</v>
      </c>
      <c r="AQ85" s="117">
        <f>IFERROR(100*AO85/'Projection_Base-case'!O85,0)</f>
        <v>0</v>
      </c>
      <c r="AR85" s="117">
        <f>IFERROR('Projection_Base-case'!Q85-Q85,0)</f>
        <v>0</v>
      </c>
      <c r="AS85" s="117">
        <f t="shared" si="39"/>
        <v>0</v>
      </c>
      <c r="AT85" s="117">
        <f>IFERROR(100*AR85/'Projection_Base-case'!Q85,0)</f>
        <v>0</v>
      </c>
      <c r="AU85" s="117">
        <f>IFERROR('Projection_Base-case'!S85-S85,0)</f>
        <v>0</v>
      </c>
      <c r="AV85" s="117">
        <f t="shared" si="40"/>
        <v>0</v>
      </c>
      <c r="AW85" s="118">
        <f>IFERROR(100*AU85/'Projection_Base-case'!S85,0)</f>
        <v>0</v>
      </c>
      <c r="AX85" s="206">
        <f>IFERROR('Projection_Base-case'!U85-U85,0)</f>
        <v>0</v>
      </c>
      <c r="AY85" s="117">
        <f t="shared" si="41"/>
        <v>0</v>
      </c>
      <c r="AZ85" s="117">
        <f>IFERROR(100*AX85/'Projection_Base-case'!U85,0)</f>
        <v>0</v>
      </c>
      <c r="BA85" s="117">
        <f>IFERROR('Projection_Base-case'!W85-W85,0)</f>
        <v>0</v>
      </c>
      <c r="BB85" s="117">
        <f t="shared" si="42"/>
        <v>0</v>
      </c>
      <c r="BC85" s="117">
        <f>IFERROR(100*BA85/'Projection_Base-case'!W85,0)</f>
        <v>0</v>
      </c>
      <c r="BD85" s="117">
        <f>IFERROR('Projection_Base-case'!Y85-Y85,0)</f>
        <v>0</v>
      </c>
      <c r="BE85" s="117">
        <f t="shared" si="43"/>
        <v>0</v>
      </c>
      <c r="BF85" s="117">
        <f>IFERROR(100*BD85/'Projection_Base-case'!Y85,0)</f>
        <v>0</v>
      </c>
      <c r="BG85" s="178">
        <f t="shared" si="56"/>
        <v>0</v>
      </c>
      <c r="BH85" s="179">
        <f t="shared" si="57"/>
        <v>0</v>
      </c>
    </row>
    <row r="86" spans="1:60" ht="15" thickBot="1">
      <c r="A86" s="205">
        <v>81</v>
      </c>
      <c r="B86" s="119">
        <f>IF('Projection_Base-case'!B86&lt;&gt;"",'Projection_Base-case'!B86,0)</f>
        <v>0</v>
      </c>
      <c r="C86" s="119">
        <f>IF('Projection_Base-case'!C86&lt;&gt;"",'Projection_Base-case'!C86,0)</f>
        <v>0</v>
      </c>
      <c r="D86" s="119">
        <f>IF('Projection_Base-case'!D86&lt;&gt;"",'Projection_Base-case'!D86,0)</f>
        <v>0</v>
      </c>
      <c r="E86" s="263" t="str">
        <f>IF(AND('Résultats major'!$AC$3="OUI",'Résultats major'!E85&lt;&gt;""),'Résultats major'!E85,IF(OR(D86="PBT1",D86="PBT2",D86="PBT3",D86="PBT4",D86="PBT5",D86="PBT6",D86="PBT7",D86="PBT8",D86="PBT10"),"Scenario1",IF(D86="PBT9","Scenario2","")))</f>
        <v/>
      </c>
      <c r="F86" s="202" t="str">
        <f t="shared" si="44"/>
        <v>0</v>
      </c>
      <c r="G86" s="177" t="str">
        <f>IF(F86="Scenario1PBT1",'Major retrofit'!$E$6,IF(F86="Scenario2PBT1",'Major retrofit'!$F$6,IF(F86="Scenario3PBT1",'Major retrofit'!$G$6,"")))&amp;IF(F86="Scenario1PBT2",'Major retrofit'!$H$6,IF(F86="Scenario2PBT2",'Major retrofit'!$I$6,IF(F86="Scenario3PBT2",'Major retrofit'!$J$6,"")))&amp;IF(F86="Scenario1PBT3",'Major retrofit'!$K$6,IF(F86="Scenario2PBT3",'Major retrofit'!$L$6,IF(F86="Scenario3PBT3",'Major retrofit'!$M$6,"")))&amp;IF(F86="Scenario1PBT4",'Major retrofit'!$N$6,IF(F86="Scenario2PBT4",'Major retrofit'!$O$6,IF(F86="Scenario3PBT4",'Major retrofit'!$P$6,"")))&amp;IF(F86="Scenario1PBT5",'Major retrofit'!$Q$6,IF(F86="Scenario2PBT5",'Major retrofit'!$R$6,IF(F86="Scenario3PBT5",'Major retrofit'!$S$6,"")))&amp;IF(F86="Scenario1PBT6",'Major retrofit'!$T$6,IF(F86="Scenario2PBT6",'Major retrofit'!$U$6,IF(F86="Scenario3PBT6",'Major retrofit'!$V$6,"")))&amp;IF(F86="Scenario1PBT7",'Major retrofit'!$W$6,IF(F86="Scenario2PBT7",'Major retrofit'!$X$6,IF(F86="Scenario3PBT7",'Major retrofit'!$Y$6,"")))&amp;IF(F86="Scenario1PBT8",'Major retrofit'!$Z$6,IF(F86="Scenario2PBT8",'Major retrofit'!$AA$6,IF(F86="Scenario3PBT8",'Major retrofit'!$AB$6,"")))&amp;IF(F86="Scenario1PBT9",'Major retrofit'!$AC$6,IF(F86="Scenario2PBT9",'Major retrofit'!$AD$6,IF(F86="Scenario3PBT9",'Major retrofit'!$AE$6,"")))&amp;IF(F86="Scenario1PBT10",'Major retrofit'!$AF$6,IF(F86="Scenario2PBT10",'Major retrofit'!$AG$6,IF(F86="Scenario3PBT10",'Major retrofit'!$AH$6,"")))&amp;IF(F86="Scenario1PBT11",'Major retrofit'!$AI$6,IF(F86="Scenario2PBT11",'Major retrofit'!$AJ$6,IF(F86="Scenario3PBT11",'Major retrofit'!$AK$6,"")))&amp;IF(F86="Scenario1PBT12",'Major retrofit'!$AL$6,IF(F86="Scenario2PBT12",'Major retrofit'!$AM$6,IF(F86="Scenario3PBT12",'Major retrofit'!$AN$6,"")))&amp;IF(F86="Scenario1PBT13",'Major retrofit'!$AO$6,IF(F86="Scenario2PBT13",'Major retrofit'!$AP$6,IF(F86="Scenario3PBT13",'Major retrofit'!$AQ$6,"")))&amp;IF(F86="Scenario1PBT14",'Major retrofit'!$AR$6,IF(F86="Scenario2PBT14",'Major retrofit'!$AS$6,IF(F86="Scenario3PBT14",'Major retrofit'!$AT$6,"")))&amp;IF(F86="Scenario1PBT15",'Major retrofit'!$AU$6,IF(F86="Scenario2PBT15",'Major retrofit'!$AV$6,IF(F86="Scenario3PBT15",'Major retrofit'!$AW$6,"")))</f>
        <v/>
      </c>
      <c r="H86" s="117">
        <f t="shared" si="45"/>
        <v>0</v>
      </c>
      <c r="I86" s="178" t="str">
        <f>IF(F86="Scenario1PBT1",'Major retrofit'!$E$16,IF(F86="Scenario2PBT1",'Major retrofit'!$F$16,IF(F86="Scenario3PBT1",'Major retrofit'!$G$16,"")))&amp;IF(F86="Scenario1PBT2",'Major retrofit'!$H$16,IF(F86="Scenario2PBT2",'Major retrofit'!$I$16,IF(F86="Scenario3PBT2",'Major retrofit'!$J$16,"")))&amp;IF(F86="Scenario1PBT3",'Major retrofit'!$K$16,IF(F86="Scenario2PBT3",'Major retrofit'!$L$16,IF(F86="Scenario3PBT3",'Major retrofit'!$M$16,"")))&amp;IF(F86="Scenario1PBT4",'Major retrofit'!$N$16,IF(F86="Scenario2PBT4",'Major retrofit'!$O$16,IF(F86="Scenario3PBT4",'Major retrofit'!$P$16,"")))&amp;IF(F86="Scenario1PBT5",'Major retrofit'!$Q$16,IF(F86="Scenario2PBT5",'Major retrofit'!$R$16,IF(F86="Scenario3PBT5",'Major retrofit'!$S$16,"")))&amp;IF(F86="Scenario1PBT6",'Major retrofit'!$T$16,IF(F86="Scenario2PBT6",'Major retrofit'!$U$16,IF(F86="Scenario3PBT6",'Major retrofit'!$V$16,"")))&amp;IF(F86="Scenario1PBT7",'Major retrofit'!$W$16,IF(F86="Scenario2PBT7",'Major retrofit'!$X$16,IF(F86="Scenario3PBT7",'Major retrofit'!$Y$16,"")))&amp;IF(F86="Scenario1PBT8",'Major retrofit'!$Z$16,IF(F86="Scenario2PBT8",'Major retrofit'!$AA$16,IF(F86="Scenario3PBT8",'Major retrofit'!$AB$16,"")))&amp;IF(F86="Scenario1PBT9",'Major retrofit'!$AC$16,IF(F86="Scenario2PBT9",'Major retrofit'!$AD$16,IF(F86="Scenario3PBT9",'Major retrofit'!$AE$16,"")))&amp;IF(F86="Scenario1PBT10",'Major retrofit'!$AF$16,IF(F86="Scenario2PBT10",'Major retrofit'!$AG$16,IF(F86="Scenario3PBT10",'Major retrofit'!$AH$16,"")))&amp;IF(F86="Scenario1PBT11",'Major retrofit'!$AI$16,IF(F86="Scenario2PBT11",'Major retrofit'!$AJ$16,IF(F86="Scenario3PBT11",'Major retrofit'!$AK$16,"")))&amp;IF(F86="Scenario1PBT12",'Major retrofit'!$AL$16,IF(F86="Scenario2PBT12",'Major retrofit'!$AM$16,IF(F86="Scenario3PBT12",'Major retrofit'!$AN$16,"")))&amp;IF(F86="Scenario1PBT13",'Major retrofit'!$AO$16,IF(F86="Scenario2PBT13",'Major retrofit'!$AP$16,IF(F86="Scenario3PBT13",'Major retrofit'!$AQ$16,"")))&amp;IF(F86="Scenario1PBT14",'Major retrofit'!$AR$16,IF(F86="Scenario2PBT14",'Major retrofit'!$AS$16,IF(F86="Scenario3PBT14",'Major retrofit'!$AT$16,"")))&amp;IF(F86="Scenario1PBT15",'Major retrofit'!$AU$16,IF(F86="Scenario2PBT15",'Major retrofit'!$AV$16,IF(F86="Scenario3PBT15",'Major retrofit'!$AW$16,"")))</f>
        <v/>
      </c>
      <c r="J86" s="117">
        <f t="shared" si="46"/>
        <v>0</v>
      </c>
      <c r="K86" s="117" t="str">
        <f>IF(F86="Scenario1PBT1",'Major retrofit'!$E$18,IF(F86="Scenario2PBT1",'Major retrofit'!$F$18,IF(F86="Scenario3PBT1",'Major retrofit'!$G$18,"")))&amp;IF(F86="Scenario1PBT2",'Major retrofit'!$H$18,IF(F86="Scenario2PBT2",'Major retrofit'!$I$18,IF(F86="Scenario3PBT2",'Major retrofit'!$J$18,"")))&amp;IF(F86="Scenario1PBT3",'Major retrofit'!$K$18,IF(F86="Scenario2PBT3",'Major retrofit'!$L$18,IF(F86="Scenario3PBT3",'Major retrofit'!$M$18,"")))&amp;IF(F86="Scenario1PBT4",'Major retrofit'!$N$18,IF(F86="Scenario2PBT4",'Major retrofit'!$O$18,IF(F86="Scenario3PBT4",'Major retrofit'!$P$18,"")))&amp;IF(F86="Scenario1PBT5",'Major retrofit'!$Q$18,IF(F86="Scenario2PBT5",'Major retrofit'!$R$18,IF(F86="Scenario3PBT5",'Major retrofit'!$S$18,"")))&amp;IF(F86="Scenario1PBT6",'Major retrofit'!$T$18,IF(F86="Scenario2PBT6",'Major retrofit'!$U$18,IF(F86="Scenario3PBT6",'Major retrofit'!$V$18,"")))&amp;IF(F86="Scenario1PBT7",'Major retrofit'!$W$18,IF(F86="Scenario2PBT7",'Major retrofit'!$X$18,IF(F86="Scenario3PBT7",'Major retrofit'!$Y$18,"")))&amp;IF(F86="Scenario1PBT8",'Major retrofit'!$Z$18,IF(F86="Scenario2PBT8",'Major retrofit'!$AA$18,IF(F86="Scenario3PBT8",'Major retrofit'!$AB$18,"")))&amp;IF(F86="Scenario1PBT9",'Major retrofit'!$AC$18,IF(F86="Scenario2PBT9",'Major retrofit'!$AD$18,IF(F86="Scenario3PBT9",'Major retrofit'!$AE$18,"")))&amp;IF(F86="Scenario1PBT10",'Major retrofit'!$AF$18,IF(F86="Scenario2PBT10",'Major retrofit'!$AG$18,IF(F86="Scenario3PBT10",'Major retrofit'!$AH$18,"")))&amp;IF(F86="Scenario1PBT11",'Major retrofit'!$AI$18,IF(F86="Scenario2PBT11",'Major retrofit'!$AJ$18,IF(F86="Scenario3PBT11",'Major retrofit'!$AK$18,"")))&amp;IF(F86="Scenario1PBT12",'Major retrofit'!$AL$18,IF(F86="Scenario2PBT12",'Major retrofit'!$AM$18,IF(F86="Scenario3PBT12",'Major retrofit'!$AN$18,"")))&amp;IF(F86="Scenario1PBT13",'Major retrofit'!$AO$18,IF(F86="Scenario2PBT13",'Major retrofit'!$AP$18,IF(F86="Scenario3PBT13",'Major retrofit'!$AQ$18,"")))&amp;IF(F86="Scenario1PBT14",'Major retrofit'!$AR$18,IF(F86="Scenario2PBT14",'Major retrofit'!$AS$18,IF(F86="Scenario3PBT14",'Major retrofit'!$AT$18,"")))&amp;IF(F86="Scenario1PBT15",'Major retrofit'!$AU$18,IF(F86="Scenario2PBT15",'Major retrofit'!$AV$18,IF(F86="Scenario3PBT15",'Major retrofit'!$AW$18,"")))</f>
        <v/>
      </c>
      <c r="L86" s="117">
        <f t="shared" si="47"/>
        <v>0</v>
      </c>
      <c r="M86" s="117" t="str">
        <f>IF(F86="Scenario1PBT1",'Major retrofit'!$E$20,IF(F86="Scenario2PBT1",'Major retrofit'!$F$20,IF(F86="Scenario3PBT1",'Major retrofit'!$G$20,"")))&amp;IF(F86="Scenario1PBT2",'Major retrofit'!$H$20,IF(F86="Scenario2PBT2",'Major retrofit'!$I$20,IF(F86="Scenario3PBT2",'Major retrofit'!$J$20,"")))&amp;IF(F86="Scenario1PBT3",'Major retrofit'!$K$20,IF(F86="Scenario2PBT3",'Major retrofit'!$L$20,IF(F86="Scenario3PBT3",'Major retrofit'!$M$20,"")))&amp;IF(F86="Scenario1PBT4",'Major retrofit'!$N$20,IF(F86="Scenario2PBT4",'Major retrofit'!$O$20,IF(F86="Scenario3PBT4",'Major retrofit'!$P$20,"")))&amp;IF(F86="Scenario1PBT5",'Major retrofit'!$Q$20,IF(F86="Scenario2PBT5",'Major retrofit'!$R$20,IF(F86="Scenario3PBT5",'Major retrofit'!$S$20,"")))&amp;IF(F86="Scenario1PBT6",'Major retrofit'!$T$20,IF(F86="Scenario2PBT6",'Major retrofit'!$U$20,IF(F86="Scenario3PBT6",'Major retrofit'!$V$20,"")))&amp;IF(F86="Scenario1PBT7",'Major retrofit'!$W$20,IF(F86="Scenario2PBT7",'Major retrofit'!$X$20,IF(F86="Scenario3PBT7",'Major retrofit'!$Y$20,"")))&amp;IF(F86="Scenario1PBT8",'Major retrofit'!$Z$20,IF(F86="Scenario2PBT8",'Major retrofit'!$AA$20,IF(F86="Scenario3PBT8",'Major retrofit'!$AB$20,"")))&amp;IF(F86="Scenario1PBT9",'Major retrofit'!$AC$20,IF(F86="Scenario2PBT9",'Major retrofit'!$AD$20,IF(F86="Scenario3PBT9",'Major retrofit'!$AE$20,"")))&amp;IF(F86="Scenario1PBT10",'Major retrofit'!$AF$20,IF(F86="Scenario2PBT10",'Major retrofit'!$AG$20,IF(F86="Scenario3PBT10",'Major retrofit'!$AH$20,"")))&amp;IF(F86="Scenario1PBT11",'Major retrofit'!$AI$20,IF(F86="Scenario2PBT11",'Major retrofit'!$AJ$20,IF(F86="Scenario3PBT11",'Major retrofit'!$AK$20,"")))&amp;IF(F86="Scenario1PBT12",'Major retrofit'!$AL$20,IF(F86="Scenario2PBT12",'Major retrofit'!$AM$20,IF(F86="Scenario3PBT12",'Major retrofit'!$AN$20,"")))&amp;IF(F86="Scenario1PBT13",'Major retrofit'!$AO$20,IF(F86="Scenario2PBT13",'Major retrofit'!$AP$20,IF(F86="Scenario3PBT13",'Major retrofit'!$AQ$20,"")))&amp;IF(F86="Scenario1PBT14",'Major retrofit'!$AR$20,IF(F86="Scenario2PBT14",'Major retrofit'!$AS$20,IF(F86="Scenario3PBT14",'Major retrofit'!$AT$20,"")))&amp;IF(F86="Scenario1PBT15",'Major retrofit'!$AU$20,IF(F86="Scenario2PBT15",'Major retrofit'!$AV$20,IF(F86="Scenario3PBT15",'Major retrofit'!$AW$20,"")))</f>
        <v/>
      </c>
      <c r="N86" s="118">
        <f t="shared" si="48"/>
        <v>0</v>
      </c>
      <c r="O86" s="206" t="str">
        <f>IF(F86="Scenario1PBT1",'Major retrofit'!$E$23,IF(F86="Scenario2PBT1",'Major retrofit'!$F$23,IF(F86="Scenario3PBT1",'Major retrofit'!$G$23,"")))&amp;IF(F86="Scenario1PBT2",'Major retrofit'!$H$23,IF(F86="Scenario2PBT2",'Major retrofit'!$I$23,IF(F86="Scenario3PBT2",'Major retrofit'!$J$23,"")))&amp;IF(F86="Scenario1PBT3",'Major retrofit'!$K$23,IF(F86="Scenario2PBT3",'Major retrofit'!$L$23,IF(F86="Scenario3PBT3",'Major retrofit'!$M$23,"")))&amp;IF(F86="Scenario1PBT4",'Major retrofit'!$N$23,IF(F86="Scenario2PBT4",'Major retrofit'!$O$23,IF(F86="Scenario3PBT4",'Major retrofit'!$P$23,"")))&amp;IF(F86="Scenario1PBT5",'Major retrofit'!$Q$23,IF(F86="Scenario2PBT5",'Major retrofit'!$R$23,IF(F86="Scenario3PBT5",'Major retrofit'!$S$23,"")))&amp;IF(F86="Scenario1PBT6",'Major retrofit'!$T$23,IF(F86="Scenario2PBT6",'Major retrofit'!$U$23,IF(F86="Scenario3PBT6",'Major retrofit'!$V$23,"")))&amp;IF(F86="Scenario1PBT7",'Major retrofit'!$W$23,IF(F86="Scenario2PBT7",'Major retrofit'!$X$23,IF(F86="Scenario3PBT7",'Major retrofit'!$Y$23,"")))&amp;IF(F86="Scenario1PBT8",'Major retrofit'!$Z$23,IF(F86="Scenario2PBT8",'Major retrofit'!$AA$23,IF(F86="Scenario3PBT8",'Major retrofit'!$AB$23,"")))&amp;IF(F86="Scenario1PBT9",'Major retrofit'!$AC$23,IF(F86="Scenario2PBT9",'Major retrofit'!$AD$23,IF(F86="Scenario3PBT9",'Major retrofit'!$AE$23,"")))&amp;IF(F86="Scenario1PBT10",'Major retrofit'!$AF$23,IF(F86="Scenario2PBT10",'Major retrofit'!$AG$23,IF(F86="Scenario3PBT10",'Major retrofit'!$AH$23,"")))&amp;IF(F86="Scenario1PBT11",'Major retrofit'!$AI$23,IF(F86="Scenario2PBT11",'Major retrofit'!$AJ$23,IF(F86="Scenario3PBT11",'Major retrofit'!$AK$23,"")))&amp;IF(F86="Scenario1PBT12",'Major retrofit'!$AL$23,IF(F86="Scenario2PBT12",'Major retrofit'!$AM$23,IF(F86="Scenario3PBT12",'Major retrofit'!$AN$23,"")))&amp;IF(F86="Scenario1PBT13",'Major retrofit'!$AO$23,IF(F86="Scenario2PBT13",'Major retrofit'!$AP$23,IF(F86="Scenario3PBT13",'Major retrofit'!$AQ$23,"")))&amp;IF(F86="Scenario1PBT14",'Major retrofit'!$AR$23,IF(F86="Scenario2PBT14",'Major retrofit'!$AS$23,IF(F86="Scenario3PBT14",'Major retrofit'!$AT$23,"")))&amp;IF(F86="Scenario1PBT15",'Major retrofit'!$AU$23,IF(F86="Scenario2PBT15",'Major retrofit'!$AV$23,IF(F86="Scenario3PBT15",'Major retrofit'!$AW$23,"")))</f>
        <v/>
      </c>
      <c r="P86" s="117">
        <f t="shared" si="49"/>
        <v>0</v>
      </c>
      <c r="Q86" s="117" t="str">
        <f>IF(F86="Scenario1PBT1",'Major retrofit'!$E$25,IF(F86="Scenario2PBT1",'Major retrofit'!$F$25,IF(F86="Scenario3PBT1",'Major retrofit'!$G$25,"")))&amp;IF(F86="Scenario1PBT2",'Major retrofit'!$H$25,IF(F86="Scenario2PBT2",'Major retrofit'!$I$25,IF(F86="Scenario3PBT2",'Major retrofit'!$J$25,"")))&amp;IF(F86="Scenario1PBT3",'Major retrofit'!$K$25,IF(F86="Scenario2PBT3",'Major retrofit'!$L$25,IF(F86="Scenario3PBT3",'Major retrofit'!$M$25,"")))&amp;IF(F86="Scenario1PBT4",'Major retrofit'!$N$25,IF(F86="Scenario2PBT4",'Major retrofit'!$O$25,IF(F86="Scenario3PBT4",'Major retrofit'!$P$25,"")))&amp;IF(F86="Scenario1PBT5",'Major retrofit'!$Q$25,IF(F86="Scenario2PBT5",'Major retrofit'!$R$25,IF(F86="Scenario3PBT5",'Major retrofit'!$S$25,"")))&amp;IF(F86="Scenario1PBT6",'Major retrofit'!$T$25,IF(F86="Scenario2PBT6",'Major retrofit'!$U$25,IF(F86="Scenario3PBT6",'Major retrofit'!$V$25,"")))&amp;IF(F86="Scenario1PBT7",'Major retrofit'!$W$25,IF(F86="Scenario2PBT7",'Major retrofit'!$X$25,IF(F86="Scenario3PBT7",'Major retrofit'!$Y$25,"")))&amp;IF(F86="Scenario1PBT8",'Major retrofit'!$Z$25,IF(F86="Scenario2PBT8",'Major retrofit'!$AA$25,IF(F86="Scenario3PBT8",'Major retrofit'!$AB$25,"")))&amp;IF(F86="Scenario1PBT9",'Major retrofit'!$AC$25,IF(F86="Scenario2PBT9",'Major retrofit'!$AD$25,IF(F86="Scenario3PBT9",'Major retrofit'!$AE$25,"")))&amp;IF(F86="Scenario1PBT10",'Major retrofit'!$AF$25,IF(F86="Scenario2PBT10",'Major retrofit'!$AG$25,IF(F86="Scenario3PBT10",'Major retrofit'!$AH$25,"")))&amp;IF(F86="Scenario1PBT11",'Major retrofit'!$AI$25,IF(F86="Scenario2PBT11",'Major retrofit'!$AJ$25,IF(F86="Scenario3PBT11",'Major retrofit'!$AK$25,"")))&amp;IF(F86="Scenario1PBT12",'Major retrofit'!$AL$25,IF(F86="Scenario2PBT12",'Major retrofit'!$AM$25,IF(F86="Scenario3PBT12",'Major retrofit'!$AN$25,"")))&amp;IF(F86="Scenario1PBT13",'Major retrofit'!$AO$25,IF(F86="Scenario2PBT13",'Major retrofit'!$AP$25,IF(F86="Scenario3PBT13",'Major retrofit'!$AQ$25,"")))&amp;IF(F86="Scenario1PBT14",'Major retrofit'!$AR$25,IF(F86="Scenario2PBT14",'Major retrofit'!$AS$25,IF(F86="Scenario3PBT14",'Major retrofit'!$AT$25,"")))&amp;IF(F86="Scenario1PBT15",'Major retrofit'!$AU$25,IF(F86="Scenario2PBT15",'Major retrofit'!$AV$25,IF(F86="Scenario3PBT15",'Major retrofit'!$AW$25,"")))</f>
        <v/>
      </c>
      <c r="R86" s="117">
        <f t="shared" si="50"/>
        <v>0</v>
      </c>
      <c r="S86" s="117" t="str">
        <f>IF(F86="Scenario1PBT1",'Major retrofit'!$E$27,IF(F86="Scenario2PBT1",'Major retrofit'!$F$27,IF(F86="Scenario3PBT1",'Major retrofit'!$G$27,"")))&amp;IF(F86="Scenario1PBT2",'Major retrofit'!$H$27,IF(F86="Scenario2PBT2",'Major retrofit'!$I$27,IF(F86="Scenario3PBT2",'Major retrofit'!$J$27,"")))&amp;IF(F86="Scenario1PBT3",'Major retrofit'!$K$27,IF(F86="Scenario2PBT3",'Major retrofit'!$L$27,IF(F86="Scenario3PBT3",'Major retrofit'!$M$27,"")))&amp;IF(F86="Scenario1PBT4",'Major retrofit'!$N$27,IF(F86="Scenario2PBT4",'Major retrofit'!$O$27,IF(F86="Scenario3PBT4",'Major retrofit'!$P$27,"")))&amp;IF(F86="Scenario1PBT5",'Major retrofit'!$Q$27,IF(F86="Scenario2PBT5",'Major retrofit'!$R$27,IF(F86="Scenario3PBT5",'Major retrofit'!$S$27,"")))&amp;IF(F86="Scenario1PBT6",'Major retrofit'!$T$27,IF(F86="Scenario2PBT6",'Major retrofit'!$U$27,IF(F86="Scenario3PBT6",'Major retrofit'!$V$27,"")))&amp;IF(F86="Scenario1PBT7",'Major retrofit'!$W$27,IF(F86="Scenario2PBT7",'Major retrofit'!$X$27,IF(F86="Scenario3PBT7",'Major retrofit'!$Y$27,"")))&amp;IF(F86="Scenario1PBT8",'Major retrofit'!$Z$27,IF(F86="Scenario2PBT8",'Major retrofit'!$AA$27,IF(F86="Scenario3PBT8",'Major retrofit'!$AB$27,"")))&amp;IF(F86="Scenario1PBT9",'Major retrofit'!$AC$27,IF(F86="Scenario2PBT9",'Major retrofit'!$AD$27,IF(F86="Scenario3PBT9",'Major retrofit'!$AE$27,"")))&amp;IF(F86="Scenario1PBT10",'Major retrofit'!$AF$27,IF(F86="Scenario2PBT10",'Major retrofit'!$AG$27,IF(F86="Scenario3PBT10",'Major retrofit'!$AH$27,"")))&amp;IF(F86="Scenario1PBT11",'Major retrofit'!$AI$27,IF(F86="Scenario2PBT11",'Major retrofit'!$AJ$27,IF(F86="Scenario3PBT11",'Major retrofit'!$AK$27,"")))&amp;IF(F86="Scenario1PBT12",'Major retrofit'!$AL$27,IF(F86="Scenario2PBT12",'Major retrofit'!$AM$27,IF(F86="Scenario3PBT12",'Major retrofit'!$AN$27,"")))&amp;IF(F86="Scenario1PBT13",'Major retrofit'!$AO$27,IF(F86="Scenario2PBT13",'Major retrofit'!$AP$27,IF(F86="Scenario3PBT13",'Major retrofit'!$AQ$27,"")))&amp;IF(F86="Scenario1PBT14",'Major retrofit'!$AR$27,IF(F86="Scenario2PBT14",'Major retrofit'!$AS$27,IF(F86="Scenario3PBT14",'Major retrofit'!$AT$27,"")))&amp;IF(F86="Scenario1PBT15",'Major retrofit'!$AU$27,IF(F86="Scenario2PBT15",'Major retrofit'!$AV$27,IF(F86="Scenario3PBT15",'Major retrofit'!$AW$27,"")))</f>
        <v/>
      </c>
      <c r="T86" s="207">
        <f t="shared" si="51"/>
        <v>0</v>
      </c>
      <c r="U86" s="206" t="str">
        <f>IF(F86="Scenario1PBT1",'Major retrofit'!$E$38,IF(F86="Scenario2PBT1",'Major retrofit'!$F$38,IF(F86="Scenario3PBT1",'Major retrofit'!$G$38,"")))&amp;IF(F86="Scenario1PBT2",'Major retrofit'!$H$38,IF(F86="Scenario2PBT2",'Major retrofit'!$I$38,IF(F86="Scenario3PBT2",'Major retrofit'!$J$38,"")))&amp;IF(F86="Scenario1PBT3",'Major retrofit'!$K$38,IF(F86="Scenario2PBT3",'Major retrofit'!$L$38,IF(F86="Scenario3PBT3",'Major retrofit'!$M$38,"")))&amp;IF(F86="Scenario1PBT4",'Major retrofit'!$N$38,IF(F86="Scenario2PBT4",'Major retrofit'!$O$38,IF(F86="Scenario3PBT4",'Major retrofit'!$P$38,"")))&amp;IF(F86="Scenario1PBT5",'Major retrofit'!$Q$38,IF(F86="Scenario2PBT5",'Major retrofit'!$R$38,IF(F86="Scenario3PBT5",'Major retrofit'!$S$38,"")))&amp;IF(F86="Scenario1PBT6",'Major retrofit'!$T$38,IF(F86="Scenario2PBT6",'Major retrofit'!$U$38,IF(F86="Scenario3PBT6",'Major retrofit'!$V$38,"")))&amp;IF(F86="Scenario1PBT7",'Major retrofit'!$W$38,IF(F86="Scenario2PBT7",'Major retrofit'!$X$38,IF(F86="Scenario3PBT7",'Major retrofit'!$Y$38,"")))&amp;IF(F86="Scenario1PBT8",'Major retrofit'!$Z$38,IF(F86="Scenario2PBT8",'Major retrofit'!$AA$38,IF(F86="Scenario3PBT8",'Major retrofit'!$AB$38,"")))&amp;IF(F86="Scenario1PBT9",'Major retrofit'!$AC$38,IF(F86="Scenario2PBT9",'Major retrofit'!$AD$38,IF(F86="Scenario3PBT9",'Major retrofit'!$AE$38,"")))&amp;IF(F86="Scenario1PBT10",'Major retrofit'!$AF$38,IF(F86="Scenario2PBT10",'Major retrofit'!$AG$38,IF(F86="Scenario3PBT10",'Major retrofit'!$AH$38,"")))&amp;IF(F86="Scenario1PBT11",'Major retrofit'!$AI$38,IF(F86="Scenario2PBT11",'Major retrofit'!$AJ$38,IF(F86="Scenario3PBT11",'Major retrofit'!$AK$38,"")))&amp;IF(F86="Scenario1PBT12",'Major retrofit'!$AL$38,IF(F86="Scenario2PBT12",'Major retrofit'!$AM$38,IF(F86="Scenario3PBT12",'Major retrofit'!$AN$38,"")))&amp;IF(F86="Scenario1PBT13",'Major retrofit'!$AO$38,IF(F86="Scenario2PBT13",'Major retrofit'!$AP$38,IF(F86="Scenario3PBT13",'Major retrofit'!$AQ$38,"")))&amp;IF(F86="Scenario1PBT14",'Major retrofit'!$AR$38,IF(F86="Scenario2PBT14",'Major retrofit'!$AS$38,IF(F86="Scenario3PBT14",'Major retrofit'!$AT$38,"")))&amp;IF(F86="Scenario1PBT15",'Major retrofit'!$AU$38,IF(F86="Scenario2PBT15",'Major retrofit'!$AV$38,IF(F86="Scenario3PBT15",'Major retrofit'!$AW$38,"")))</f>
        <v/>
      </c>
      <c r="V86" s="117">
        <f t="shared" si="52"/>
        <v>0</v>
      </c>
      <c r="W86" s="117" t="str">
        <f>IF(F86="Scenario1PBT1",'Major retrofit'!$E$40,IF(F86="Scenario2PBT1",'Major retrofit'!$F$40,IF(F86="Scenario3PBT1",'Major retrofit'!$G$40,"")))&amp;IF(F86="Scenario1PBT2",'Major retrofit'!$H$40,IF(F86="Scenario2PBT2",'Major retrofit'!$I$40,IF(F86="Scenario3PBT2",'Major retrofit'!$J$40,"")))&amp;IF(F86="Scenario1PBT3",'Major retrofit'!$K$40,IF(F86="Scenario2PBT3",'Major retrofit'!$L$40,IF(F86="Scenario3PBT3",'Major retrofit'!$M$40,"")))&amp;IF(F86="Scenario1PBT4",'Major retrofit'!$N$40,IF(F86="Scenario2PBT4",'Major retrofit'!$O$40,IF(F86="Scenario3PBT4",'Major retrofit'!$P$40,"")))&amp;IF(F86="Scenario1PBT5",'Major retrofit'!$Q$40,IF(F86="Scenario2PBT5",'Major retrofit'!$R$40,IF(F86="Scenario3PBT5",'Major retrofit'!$S$40,"")))&amp;IF(F86="Scenario1PBT6",'Major retrofit'!$T$40,IF(F86="Scenario2PBT6",'Major retrofit'!$U$40,IF(F86="Scenario3PBT6",'Major retrofit'!$V$40,"")))&amp;IF(F86="Scenario1PBT7",'Major retrofit'!$W$40,IF(F86="Scenario2PBT7",'Major retrofit'!$X$40,IF(F86="Scenario3PBT7",'Major retrofit'!$Y$40,"")))&amp;IF(F86="Scenario1PBT8",'Major retrofit'!$Z$40,IF(F86="Scenario2PBT8",'Major retrofit'!$AA$40,IF(F86="Scenario3PBT8",'Major retrofit'!$AB$40,"")))&amp;IF(F86="Scenario1PBT9",'Major retrofit'!$AC$40,IF(F86="Scenario2PBT9",'Major retrofit'!$AD$40,IF(F86="Scenario3PBT9",'Major retrofit'!$AE$40,"")))&amp;IF(F86="Scenario1PBT10",'Major retrofit'!$AF$40,IF(F86="Scenario2PBT10",'Major retrofit'!$AG$40,IF(F86="Scenario3PBT10",'Major retrofit'!$AH$40,"")))&amp;IF(F86="Scenario1PBT11",'Major retrofit'!$AI$40,IF(F86="Scenario2PBT11",'Major retrofit'!$AJ$40,IF(F86="Scenario3PBT11",'Major retrofit'!$AK$40,"")))&amp;IF(F86="Scenario1PBT12",'Major retrofit'!$AL$40,IF(F86="Scenario2PBT12",'Major retrofit'!$AM$40,IF(F86="Scenario3PBT12",'Major retrofit'!$AN$40,"")))&amp;IF(F86="Scenario1PBT13",'Major retrofit'!$AO$40,IF(F86="Scenario2PBT13",'Major retrofit'!$AP$40,IF(F86="Scenario3PBT13",'Major retrofit'!$AQ$40,"")))&amp;IF(F86="Scenario1PBT14",'Major retrofit'!$AR$40,IF(F86="Scenario2PBT14",'Major retrofit'!$AS$40,IF(F86="Scenario3PBT14",'Major retrofit'!$AT$40,"")))&amp;IF(F86="Scenario1PBT15",'Major retrofit'!$AU$40,IF(F86="Scenario2PBT15",'Major retrofit'!$AV$40,IF(F86="Scenario3PBT15",'Major retrofit'!$AW$40,"")))</f>
        <v/>
      </c>
      <c r="X86" s="117">
        <f t="shared" si="53"/>
        <v>0</v>
      </c>
      <c r="Y86" s="117" t="str">
        <f>IF(F86="Scenario1PBT1",'Major retrofit'!$E$42,IF(F86="Scenario2PBT1",'Major retrofit'!$F$42,IF(F86="Scenario3PBT1",'Major retrofit'!$G$42,"")))&amp;IF(F86="Scenario1PBT2",'Major retrofit'!$H$42,IF(F86="Scenario2PBT2",'Major retrofit'!$I$42,IF(F86="Scenario3PBT2",'Major retrofit'!$J$42,"")))&amp;IF(F86="Scenario1PBT3",'Major retrofit'!$K$42,IF(F86="Scenario2PBT3",'Major retrofit'!$L$42,IF(F86="Scenario3PBT3",'Major retrofit'!$M$42,"")))&amp;IF(F86="Scenario1PBT4",'Major retrofit'!$N$42,IF(F86="Scenario2PBT4",'Major retrofit'!$O$42,IF(F86="Scenario3PBT4",'Major retrofit'!$P$42,"")))&amp;IF(F86="Scenario1PBT5",'Major retrofit'!$Q$42,IF(F86="Scenario2PBT5",'Major retrofit'!$R$42,IF(F86="Scenario3PBT5",'Major retrofit'!$S$42,"")))&amp;IF(F86="Scenario1PBT6",'Major retrofit'!$T$42,IF(F86="Scenario2PBT6",'Major retrofit'!$U$42,IF(F86="Scenario3PBT6",'Major retrofit'!$V$42,"")))&amp;IF(F86="Scenario1PBT7",'Major retrofit'!$W$42,IF(F86="Scenario2PBT7",'Major retrofit'!$X$42,IF(F86="Scenario3PBT7",'Major retrofit'!$Y$42,"")))&amp;IF(F86="Scenario1PBT8",'Major retrofit'!$Z$42,IF(F86="Scenario2PBT8",'Major retrofit'!$AA$42,IF(F86="Scenario3PBT8",'Major retrofit'!$AB$42,"")))&amp;IF(F86="Scenario1PBT9",'Major retrofit'!$AC$42,IF(F86="Scenario2PBT9",'Major retrofit'!$AD$42,IF(F86="Scenario3PBT9",'Major retrofit'!$AE$42,"")))&amp;IF(F86="Scenario1PBT10",'Major retrofit'!$AF$42,IF(F86="Scenario2PBT10",'Major retrofit'!$AG$42,IF(F86="Scenario3PBT10",'Major retrofit'!$AH$42,"")))&amp;IF(F86="Scenario1PBT11",'Major retrofit'!$AI$42,IF(F86="Scenario2PBT11",'Major retrofit'!$AJ$42,IF(F86="Scenario3PBT11",'Major retrofit'!$AK$42,"")))&amp;IF(F86="Scenario1PBT12",'Major retrofit'!$AL$42,IF(F86="Scenario2PBT12",'Major retrofit'!$AM$42,IF(F86="Scenario3PBT12",'Major retrofit'!$AN$42,"")))&amp;IF(F86="Scenario1PBT13",'Major retrofit'!$AO$42,IF(F86="Scenario2PBT13",'Major retrofit'!$AP$42,IF(F86="Scenario3PBT13",'Major retrofit'!$AQ$42,"")))&amp;IF(F86="Scenario1PBT14",'Major retrofit'!$AR$42,IF(F86="Scenario2PBT14",'Major retrofit'!$AS$42,IF(F86="Scenario3PBT14",'Major retrofit'!$AT$42,"")))&amp;IF(F86="Scenario1PBT15",'Major retrofit'!$AU$42,IF(F86="Scenario2PBT15",'Major retrofit'!$AV$42,IF(F86="Scenario3PBT15",'Major retrofit'!$AW$42,"")))</f>
        <v/>
      </c>
      <c r="Z86" s="117">
        <f t="shared" si="54"/>
        <v>0</v>
      </c>
      <c r="AA86" s="178" t="str">
        <f>IF(F86="Scenario1PBT1",'Major retrofit'!$E$101,IF(F86="Scenario2PBT1",'Major retrofit'!$F$101,IF(F86="Scenario3PBT1",'Major retrofit'!$G$101,"")))&amp;IF(F86="Scenario1PBT2",'Major retrofit'!$H$101,IF(F86="Scenario2PBT2",'Major retrofit'!$I$101,IF(F86="Scenario3PBT2",'Major retrofit'!$J$101,"")))&amp;IF(F86="Scenario1PBT3",'Major retrofit'!$K$101,IF(F86="Scenario2PBT3",'Major retrofit'!$L$101,IF(F86="Scenario3PBT3",'Major retrofit'!$M$101,"")))&amp;IF(F86="Scenario1PBT4",'Major retrofit'!$N$101,IF(F86="Scenario2PBT4",'Major retrofit'!$O$101,IF(F86="Scenario3PBT4",'Major retrofit'!$P$101,"")))&amp;IF(F86="Scenario1PBT5",'Major retrofit'!$Q$101,IF(F86="Scenario2PBT5",'Major retrofit'!$R$101,IF(F86="Scenario3PBT5",'Major retrofit'!$S$101,"")))&amp;IF(F86="Scenario1PBT6",'Major retrofit'!$T$101,IF(F86="Scenario2PBT6",'Major retrofit'!$U$101,IF(F86="Scenario3PBT6",'Major retrofit'!$V$101,"")))&amp;IF(F86="Scenario1PBT7",'Major retrofit'!$W$101,IF(F86="Scenario2PBT7",'Major retrofit'!$X$101,IF(F86="Scenario3PBT7",'Major retrofit'!$Y$101,"")))&amp;IF(F86="Scenario1PBT8",'Major retrofit'!$Z$101,IF(F86="Scenario2PBT8",'Major retrofit'!$AA$101,IF(F86="Scenario3PBT8",'Major retrofit'!$AB$101,"")))&amp;IF(F86="Scenario1PBT9",'Major retrofit'!$AC$101,IF(F86="Scenario2PBT9",'Major retrofit'!$AD$101,IF(F86="Scenario3PBT9",'Major retrofit'!$AE$101,"")))&amp;IF(F86="Scenario1PBT10",'Major retrofit'!$AF$101,IF(F86="Scenario2PBT10",'Major retrofit'!$AG$101,IF(F86="Scenario3PBT10",'Major retrofit'!$AH$101,"")))&amp;IF(F86="Scenario1PBT11",'Major retrofit'!$AI$101,IF(F86="Scenario2PBT11",'Major retrofit'!$AJ$101,IF(F86="Scenario3PBT11",'Major retrofit'!$AK$101,"")))&amp;IF(F86="Scenario1PBT12",'Major retrofit'!$AL$101,IF(F86="Scenario2PBT12",'Major retrofit'!$AM$101,IF(F86="Scenario3PBT12",'Major retrofit'!$AN$101,"")))&amp;IF(F86="Scenario1PBT13",'Major retrofit'!$AO$101,IF(F86="Scenario2PBT13",'Major retrofit'!$AP$101,IF(F86="Scenario3PBT13",'Major retrofit'!$AQ$101,"")))&amp;IF(F86="Scenario1PBT14",'Major retrofit'!$AR$101,IF(F86="Scenario2PBT14",'Major retrofit'!$AS$101,IF(F86="Scenario3PBT14",'Major retrofit'!$AT$101,"")))&amp;IF(F86="Scenario1PBT15",'Major retrofit'!$AU$101,IF(F86="Scenario2PBT15",'Major retrofit'!$AV$101,IF(F86="Scenario3PBT15",'Major retrofit'!$AW$101,"")))</f>
        <v/>
      </c>
      <c r="AB86" s="179">
        <f t="shared" si="55"/>
        <v>0</v>
      </c>
      <c r="AC86" s="208">
        <f>IFERROR('Projection_Base-case'!G86-G86,0)</f>
        <v>0</v>
      </c>
      <c r="AD86" s="117">
        <f t="shared" si="34"/>
        <v>0</v>
      </c>
      <c r="AE86" s="117">
        <f>IFERROR(100*AC86/'Projection_Base-case'!G86,0)</f>
        <v>0</v>
      </c>
      <c r="AF86" s="117">
        <f>IFERROR('Projection_Base-case'!I86-I86,0)</f>
        <v>0</v>
      </c>
      <c r="AG86" s="117">
        <f t="shared" si="35"/>
        <v>0</v>
      </c>
      <c r="AH86" s="117">
        <f>IFERROR(100*AF86/'Projection_Base-case'!I86,0)</f>
        <v>0</v>
      </c>
      <c r="AI86" s="117">
        <f>IFERROR('Projection_Base-case'!K86-K86,0)</f>
        <v>0</v>
      </c>
      <c r="AJ86" s="117">
        <f t="shared" si="36"/>
        <v>0</v>
      </c>
      <c r="AK86" s="117">
        <f>IFERROR(100*AI86/'Projection_Base-case'!K86,0)</f>
        <v>0</v>
      </c>
      <c r="AL86" s="117">
        <f>IFERROR(M86-'Projection_Base-case'!M86,0)</f>
        <v>0</v>
      </c>
      <c r="AM86" s="117">
        <f t="shared" si="37"/>
        <v>0</v>
      </c>
      <c r="AN86" s="179">
        <f>IFERROR(IF('Projection_Base-case'!N86&gt;0,100*AM86/'Projection_Base-case'!N86,100*AM86/N86),0)</f>
        <v>0</v>
      </c>
      <c r="AO86" s="206">
        <f>IFERROR('Projection_Base-case'!O86-O86,0)</f>
        <v>0</v>
      </c>
      <c r="AP86" s="117">
        <f t="shared" si="38"/>
        <v>0</v>
      </c>
      <c r="AQ86" s="117">
        <f>IFERROR(100*AO86/'Projection_Base-case'!O86,0)</f>
        <v>0</v>
      </c>
      <c r="AR86" s="117">
        <f>IFERROR('Projection_Base-case'!Q86-Q86,0)</f>
        <v>0</v>
      </c>
      <c r="AS86" s="117">
        <f t="shared" si="39"/>
        <v>0</v>
      </c>
      <c r="AT86" s="117">
        <f>IFERROR(100*AR86/'Projection_Base-case'!Q86,0)</f>
        <v>0</v>
      </c>
      <c r="AU86" s="117">
        <f>IFERROR('Projection_Base-case'!S86-S86,0)</f>
        <v>0</v>
      </c>
      <c r="AV86" s="117">
        <f t="shared" si="40"/>
        <v>0</v>
      </c>
      <c r="AW86" s="118">
        <f>IFERROR(100*AU86/'Projection_Base-case'!S86,0)</f>
        <v>0</v>
      </c>
      <c r="AX86" s="206">
        <f>IFERROR('Projection_Base-case'!U86-U86,0)</f>
        <v>0</v>
      </c>
      <c r="AY86" s="117">
        <f t="shared" si="41"/>
        <v>0</v>
      </c>
      <c r="AZ86" s="117">
        <f>IFERROR(100*AX86/'Projection_Base-case'!U86,0)</f>
        <v>0</v>
      </c>
      <c r="BA86" s="117">
        <f>IFERROR('Projection_Base-case'!W86-W86,0)</f>
        <v>0</v>
      </c>
      <c r="BB86" s="117">
        <f t="shared" si="42"/>
        <v>0</v>
      </c>
      <c r="BC86" s="117">
        <f>IFERROR(100*BA86/'Projection_Base-case'!W86,0)</f>
        <v>0</v>
      </c>
      <c r="BD86" s="117">
        <f>IFERROR('Projection_Base-case'!Y86-Y86,0)</f>
        <v>0</v>
      </c>
      <c r="BE86" s="117">
        <f t="shared" si="43"/>
        <v>0</v>
      </c>
      <c r="BF86" s="117">
        <f>IFERROR(100*BD86/'Projection_Base-case'!Y86,0)</f>
        <v>0</v>
      </c>
      <c r="BG86" s="178">
        <f t="shared" si="56"/>
        <v>0</v>
      </c>
      <c r="BH86" s="179">
        <f t="shared" si="57"/>
        <v>0</v>
      </c>
    </row>
    <row r="87" spans="1:60" ht="15" thickBot="1">
      <c r="A87" s="205">
        <v>82</v>
      </c>
      <c r="B87" s="119">
        <f>IF('Projection_Base-case'!B87&lt;&gt;"",'Projection_Base-case'!B87,0)</f>
        <v>0</v>
      </c>
      <c r="C87" s="119">
        <f>IF('Projection_Base-case'!C87&lt;&gt;"",'Projection_Base-case'!C87,0)</f>
        <v>0</v>
      </c>
      <c r="D87" s="119">
        <f>IF('Projection_Base-case'!D87&lt;&gt;"",'Projection_Base-case'!D87,0)</f>
        <v>0</v>
      </c>
      <c r="E87" s="263" t="str">
        <f>IF(AND('Résultats major'!$AC$3="OUI",'Résultats major'!E86&lt;&gt;""),'Résultats major'!E86,IF(OR(D87="PBT1",D87="PBT2",D87="PBT3",D87="PBT4",D87="PBT5",D87="PBT6",D87="PBT7",D87="PBT8",D87="PBT10"),"Scenario1",IF(D87="PBT9","Scenario2","")))</f>
        <v/>
      </c>
      <c r="F87" s="202" t="str">
        <f t="shared" si="44"/>
        <v>0</v>
      </c>
      <c r="G87" s="177" t="str">
        <f>IF(F87="Scenario1PBT1",'Major retrofit'!$E$6,IF(F87="Scenario2PBT1",'Major retrofit'!$F$6,IF(F87="Scenario3PBT1",'Major retrofit'!$G$6,"")))&amp;IF(F87="Scenario1PBT2",'Major retrofit'!$H$6,IF(F87="Scenario2PBT2",'Major retrofit'!$I$6,IF(F87="Scenario3PBT2",'Major retrofit'!$J$6,"")))&amp;IF(F87="Scenario1PBT3",'Major retrofit'!$K$6,IF(F87="Scenario2PBT3",'Major retrofit'!$L$6,IF(F87="Scenario3PBT3",'Major retrofit'!$M$6,"")))&amp;IF(F87="Scenario1PBT4",'Major retrofit'!$N$6,IF(F87="Scenario2PBT4",'Major retrofit'!$O$6,IF(F87="Scenario3PBT4",'Major retrofit'!$P$6,"")))&amp;IF(F87="Scenario1PBT5",'Major retrofit'!$Q$6,IF(F87="Scenario2PBT5",'Major retrofit'!$R$6,IF(F87="Scenario3PBT5",'Major retrofit'!$S$6,"")))&amp;IF(F87="Scenario1PBT6",'Major retrofit'!$T$6,IF(F87="Scenario2PBT6",'Major retrofit'!$U$6,IF(F87="Scenario3PBT6",'Major retrofit'!$V$6,"")))&amp;IF(F87="Scenario1PBT7",'Major retrofit'!$W$6,IF(F87="Scenario2PBT7",'Major retrofit'!$X$6,IF(F87="Scenario3PBT7",'Major retrofit'!$Y$6,"")))&amp;IF(F87="Scenario1PBT8",'Major retrofit'!$Z$6,IF(F87="Scenario2PBT8",'Major retrofit'!$AA$6,IF(F87="Scenario3PBT8",'Major retrofit'!$AB$6,"")))&amp;IF(F87="Scenario1PBT9",'Major retrofit'!$AC$6,IF(F87="Scenario2PBT9",'Major retrofit'!$AD$6,IF(F87="Scenario3PBT9",'Major retrofit'!$AE$6,"")))&amp;IF(F87="Scenario1PBT10",'Major retrofit'!$AF$6,IF(F87="Scenario2PBT10",'Major retrofit'!$AG$6,IF(F87="Scenario3PBT10",'Major retrofit'!$AH$6,"")))&amp;IF(F87="Scenario1PBT11",'Major retrofit'!$AI$6,IF(F87="Scenario2PBT11",'Major retrofit'!$AJ$6,IF(F87="Scenario3PBT11",'Major retrofit'!$AK$6,"")))&amp;IF(F87="Scenario1PBT12",'Major retrofit'!$AL$6,IF(F87="Scenario2PBT12",'Major retrofit'!$AM$6,IF(F87="Scenario3PBT12",'Major retrofit'!$AN$6,"")))&amp;IF(F87="Scenario1PBT13",'Major retrofit'!$AO$6,IF(F87="Scenario2PBT13",'Major retrofit'!$AP$6,IF(F87="Scenario3PBT13",'Major retrofit'!$AQ$6,"")))&amp;IF(F87="Scenario1PBT14",'Major retrofit'!$AR$6,IF(F87="Scenario2PBT14",'Major retrofit'!$AS$6,IF(F87="Scenario3PBT14",'Major retrofit'!$AT$6,"")))&amp;IF(F87="Scenario1PBT15",'Major retrofit'!$AU$6,IF(F87="Scenario2PBT15",'Major retrofit'!$AV$6,IF(F87="Scenario3PBT15",'Major retrofit'!$AW$6,"")))</f>
        <v/>
      </c>
      <c r="H87" s="117">
        <f t="shared" si="45"/>
        <v>0</v>
      </c>
      <c r="I87" s="178" t="str">
        <f>IF(F87="Scenario1PBT1",'Major retrofit'!$E$16,IF(F87="Scenario2PBT1",'Major retrofit'!$F$16,IF(F87="Scenario3PBT1",'Major retrofit'!$G$16,"")))&amp;IF(F87="Scenario1PBT2",'Major retrofit'!$H$16,IF(F87="Scenario2PBT2",'Major retrofit'!$I$16,IF(F87="Scenario3PBT2",'Major retrofit'!$J$16,"")))&amp;IF(F87="Scenario1PBT3",'Major retrofit'!$K$16,IF(F87="Scenario2PBT3",'Major retrofit'!$L$16,IF(F87="Scenario3PBT3",'Major retrofit'!$M$16,"")))&amp;IF(F87="Scenario1PBT4",'Major retrofit'!$N$16,IF(F87="Scenario2PBT4",'Major retrofit'!$O$16,IF(F87="Scenario3PBT4",'Major retrofit'!$P$16,"")))&amp;IF(F87="Scenario1PBT5",'Major retrofit'!$Q$16,IF(F87="Scenario2PBT5",'Major retrofit'!$R$16,IF(F87="Scenario3PBT5",'Major retrofit'!$S$16,"")))&amp;IF(F87="Scenario1PBT6",'Major retrofit'!$T$16,IF(F87="Scenario2PBT6",'Major retrofit'!$U$16,IF(F87="Scenario3PBT6",'Major retrofit'!$V$16,"")))&amp;IF(F87="Scenario1PBT7",'Major retrofit'!$W$16,IF(F87="Scenario2PBT7",'Major retrofit'!$X$16,IF(F87="Scenario3PBT7",'Major retrofit'!$Y$16,"")))&amp;IF(F87="Scenario1PBT8",'Major retrofit'!$Z$16,IF(F87="Scenario2PBT8",'Major retrofit'!$AA$16,IF(F87="Scenario3PBT8",'Major retrofit'!$AB$16,"")))&amp;IF(F87="Scenario1PBT9",'Major retrofit'!$AC$16,IF(F87="Scenario2PBT9",'Major retrofit'!$AD$16,IF(F87="Scenario3PBT9",'Major retrofit'!$AE$16,"")))&amp;IF(F87="Scenario1PBT10",'Major retrofit'!$AF$16,IF(F87="Scenario2PBT10",'Major retrofit'!$AG$16,IF(F87="Scenario3PBT10",'Major retrofit'!$AH$16,"")))&amp;IF(F87="Scenario1PBT11",'Major retrofit'!$AI$16,IF(F87="Scenario2PBT11",'Major retrofit'!$AJ$16,IF(F87="Scenario3PBT11",'Major retrofit'!$AK$16,"")))&amp;IF(F87="Scenario1PBT12",'Major retrofit'!$AL$16,IF(F87="Scenario2PBT12",'Major retrofit'!$AM$16,IF(F87="Scenario3PBT12",'Major retrofit'!$AN$16,"")))&amp;IF(F87="Scenario1PBT13",'Major retrofit'!$AO$16,IF(F87="Scenario2PBT13",'Major retrofit'!$AP$16,IF(F87="Scenario3PBT13",'Major retrofit'!$AQ$16,"")))&amp;IF(F87="Scenario1PBT14",'Major retrofit'!$AR$16,IF(F87="Scenario2PBT14",'Major retrofit'!$AS$16,IF(F87="Scenario3PBT14",'Major retrofit'!$AT$16,"")))&amp;IF(F87="Scenario1PBT15",'Major retrofit'!$AU$16,IF(F87="Scenario2PBT15",'Major retrofit'!$AV$16,IF(F87="Scenario3PBT15",'Major retrofit'!$AW$16,"")))</f>
        <v/>
      </c>
      <c r="J87" s="117">
        <f t="shared" si="46"/>
        <v>0</v>
      </c>
      <c r="K87" s="117" t="str">
        <f>IF(F87="Scenario1PBT1",'Major retrofit'!$E$18,IF(F87="Scenario2PBT1",'Major retrofit'!$F$18,IF(F87="Scenario3PBT1",'Major retrofit'!$G$18,"")))&amp;IF(F87="Scenario1PBT2",'Major retrofit'!$H$18,IF(F87="Scenario2PBT2",'Major retrofit'!$I$18,IF(F87="Scenario3PBT2",'Major retrofit'!$J$18,"")))&amp;IF(F87="Scenario1PBT3",'Major retrofit'!$K$18,IF(F87="Scenario2PBT3",'Major retrofit'!$L$18,IF(F87="Scenario3PBT3",'Major retrofit'!$M$18,"")))&amp;IF(F87="Scenario1PBT4",'Major retrofit'!$N$18,IF(F87="Scenario2PBT4",'Major retrofit'!$O$18,IF(F87="Scenario3PBT4",'Major retrofit'!$P$18,"")))&amp;IF(F87="Scenario1PBT5",'Major retrofit'!$Q$18,IF(F87="Scenario2PBT5",'Major retrofit'!$R$18,IF(F87="Scenario3PBT5",'Major retrofit'!$S$18,"")))&amp;IF(F87="Scenario1PBT6",'Major retrofit'!$T$18,IF(F87="Scenario2PBT6",'Major retrofit'!$U$18,IF(F87="Scenario3PBT6",'Major retrofit'!$V$18,"")))&amp;IF(F87="Scenario1PBT7",'Major retrofit'!$W$18,IF(F87="Scenario2PBT7",'Major retrofit'!$X$18,IF(F87="Scenario3PBT7",'Major retrofit'!$Y$18,"")))&amp;IF(F87="Scenario1PBT8",'Major retrofit'!$Z$18,IF(F87="Scenario2PBT8",'Major retrofit'!$AA$18,IF(F87="Scenario3PBT8",'Major retrofit'!$AB$18,"")))&amp;IF(F87="Scenario1PBT9",'Major retrofit'!$AC$18,IF(F87="Scenario2PBT9",'Major retrofit'!$AD$18,IF(F87="Scenario3PBT9",'Major retrofit'!$AE$18,"")))&amp;IF(F87="Scenario1PBT10",'Major retrofit'!$AF$18,IF(F87="Scenario2PBT10",'Major retrofit'!$AG$18,IF(F87="Scenario3PBT10",'Major retrofit'!$AH$18,"")))&amp;IF(F87="Scenario1PBT11",'Major retrofit'!$AI$18,IF(F87="Scenario2PBT11",'Major retrofit'!$AJ$18,IF(F87="Scenario3PBT11",'Major retrofit'!$AK$18,"")))&amp;IF(F87="Scenario1PBT12",'Major retrofit'!$AL$18,IF(F87="Scenario2PBT12",'Major retrofit'!$AM$18,IF(F87="Scenario3PBT12",'Major retrofit'!$AN$18,"")))&amp;IF(F87="Scenario1PBT13",'Major retrofit'!$AO$18,IF(F87="Scenario2PBT13",'Major retrofit'!$AP$18,IF(F87="Scenario3PBT13",'Major retrofit'!$AQ$18,"")))&amp;IF(F87="Scenario1PBT14",'Major retrofit'!$AR$18,IF(F87="Scenario2PBT14",'Major retrofit'!$AS$18,IF(F87="Scenario3PBT14",'Major retrofit'!$AT$18,"")))&amp;IF(F87="Scenario1PBT15",'Major retrofit'!$AU$18,IF(F87="Scenario2PBT15",'Major retrofit'!$AV$18,IF(F87="Scenario3PBT15",'Major retrofit'!$AW$18,"")))</f>
        <v/>
      </c>
      <c r="L87" s="117">
        <f t="shared" si="47"/>
        <v>0</v>
      </c>
      <c r="M87" s="117" t="str">
        <f>IF(F87="Scenario1PBT1",'Major retrofit'!$E$20,IF(F87="Scenario2PBT1",'Major retrofit'!$F$20,IF(F87="Scenario3PBT1",'Major retrofit'!$G$20,"")))&amp;IF(F87="Scenario1PBT2",'Major retrofit'!$H$20,IF(F87="Scenario2PBT2",'Major retrofit'!$I$20,IF(F87="Scenario3PBT2",'Major retrofit'!$J$20,"")))&amp;IF(F87="Scenario1PBT3",'Major retrofit'!$K$20,IF(F87="Scenario2PBT3",'Major retrofit'!$L$20,IF(F87="Scenario3PBT3",'Major retrofit'!$M$20,"")))&amp;IF(F87="Scenario1PBT4",'Major retrofit'!$N$20,IF(F87="Scenario2PBT4",'Major retrofit'!$O$20,IF(F87="Scenario3PBT4",'Major retrofit'!$P$20,"")))&amp;IF(F87="Scenario1PBT5",'Major retrofit'!$Q$20,IF(F87="Scenario2PBT5",'Major retrofit'!$R$20,IF(F87="Scenario3PBT5",'Major retrofit'!$S$20,"")))&amp;IF(F87="Scenario1PBT6",'Major retrofit'!$T$20,IF(F87="Scenario2PBT6",'Major retrofit'!$U$20,IF(F87="Scenario3PBT6",'Major retrofit'!$V$20,"")))&amp;IF(F87="Scenario1PBT7",'Major retrofit'!$W$20,IF(F87="Scenario2PBT7",'Major retrofit'!$X$20,IF(F87="Scenario3PBT7",'Major retrofit'!$Y$20,"")))&amp;IF(F87="Scenario1PBT8",'Major retrofit'!$Z$20,IF(F87="Scenario2PBT8",'Major retrofit'!$AA$20,IF(F87="Scenario3PBT8",'Major retrofit'!$AB$20,"")))&amp;IF(F87="Scenario1PBT9",'Major retrofit'!$AC$20,IF(F87="Scenario2PBT9",'Major retrofit'!$AD$20,IF(F87="Scenario3PBT9",'Major retrofit'!$AE$20,"")))&amp;IF(F87="Scenario1PBT10",'Major retrofit'!$AF$20,IF(F87="Scenario2PBT10",'Major retrofit'!$AG$20,IF(F87="Scenario3PBT10",'Major retrofit'!$AH$20,"")))&amp;IF(F87="Scenario1PBT11",'Major retrofit'!$AI$20,IF(F87="Scenario2PBT11",'Major retrofit'!$AJ$20,IF(F87="Scenario3PBT11",'Major retrofit'!$AK$20,"")))&amp;IF(F87="Scenario1PBT12",'Major retrofit'!$AL$20,IF(F87="Scenario2PBT12",'Major retrofit'!$AM$20,IF(F87="Scenario3PBT12",'Major retrofit'!$AN$20,"")))&amp;IF(F87="Scenario1PBT13",'Major retrofit'!$AO$20,IF(F87="Scenario2PBT13",'Major retrofit'!$AP$20,IF(F87="Scenario3PBT13",'Major retrofit'!$AQ$20,"")))&amp;IF(F87="Scenario1PBT14",'Major retrofit'!$AR$20,IF(F87="Scenario2PBT14",'Major retrofit'!$AS$20,IF(F87="Scenario3PBT14",'Major retrofit'!$AT$20,"")))&amp;IF(F87="Scenario1PBT15",'Major retrofit'!$AU$20,IF(F87="Scenario2PBT15",'Major retrofit'!$AV$20,IF(F87="Scenario3PBT15",'Major retrofit'!$AW$20,"")))</f>
        <v/>
      </c>
      <c r="N87" s="118">
        <f t="shared" si="48"/>
        <v>0</v>
      </c>
      <c r="O87" s="206" t="str">
        <f>IF(F87="Scenario1PBT1",'Major retrofit'!$E$23,IF(F87="Scenario2PBT1",'Major retrofit'!$F$23,IF(F87="Scenario3PBT1",'Major retrofit'!$G$23,"")))&amp;IF(F87="Scenario1PBT2",'Major retrofit'!$H$23,IF(F87="Scenario2PBT2",'Major retrofit'!$I$23,IF(F87="Scenario3PBT2",'Major retrofit'!$J$23,"")))&amp;IF(F87="Scenario1PBT3",'Major retrofit'!$K$23,IF(F87="Scenario2PBT3",'Major retrofit'!$L$23,IF(F87="Scenario3PBT3",'Major retrofit'!$M$23,"")))&amp;IF(F87="Scenario1PBT4",'Major retrofit'!$N$23,IF(F87="Scenario2PBT4",'Major retrofit'!$O$23,IF(F87="Scenario3PBT4",'Major retrofit'!$P$23,"")))&amp;IF(F87="Scenario1PBT5",'Major retrofit'!$Q$23,IF(F87="Scenario2PBT5",'Major retrofit'!$R$23,IF(F87="Scenario3PBT5",'Major retrofit'!$S$23,"")))&amp;IF(F87="Scenario1PBT6",'Major retrofit'!$T$23,IF(F87="Scenario2PBT6",'Major retrofit'!$U$23,IF(F87="Scenario3PBT6",'Major retrofit'!$V$23,"")))&amp;IF(F87="Scenario1PBT7",'Major retrofit'!$W$23,IF(F87="Scenario2PBT7",'Major retrofit'!$X$23,IF(F87="Scenario3PBT7",'Major retrofit'!$Y$23,"")))&amp;IF(F87="Scenario1PBT8",'Major retrofit'!$Z$23,IF(F87="Scenario2PBT8",'Major retrofit'!$AA$23,IF(F87="Scenario3PBT8",'Major retrofit'!$AB$23,"")))&amp;IF(F87="Scenario1PBT9",'Major retrofit'!$AC$23,IF(F87="Scenario2PBT9",'Major retrofit'!$AD$23,IF(F87="Scenario3PBT9",'Major retrofit'!$AE$23,"")))&amp;IF(F87="Scenario1PBT10",'Major retrofit'!$AF$23,IF(F87="Scenario2PBT10",'Major retrofit'!$AG$23,IF(F87="Scenario3PBT10",'Major retrofit'!$AH$23,"")))&amp;IF(F87="Scenario1PBT11",'Major retrofit'!$AI$23,IF(F87="Scenario2PBT11",'Major retrofit'!$AJ$23,IF(F87="Scenario3PBT11",'Major retrofit'!$AK$23,"")))&amp;IF(F87="Scenario1PBT12",'Major retrofit'!$AL$23,IF(F87="Scenario2PBT12",'Major retrofit'!$AM$23,IF(F87="Scenario3PBT12",'Major retrofit'!$AN$23,"")))&amp;IF(F87="Scenario1PBT13",'Major retrofit'!$AO$23,IF(F87="Scenario2PBT13",'Major retrofit'!$AP$23,IF(F87="Scenario3PBT13",'Major retrofit'!$AQ$23,"")))&amp;IF(F87="Scenario1PBT14",'Major retrofit'!$AR$23,IF(F87="Scenario2PBT14",'Major retrofit'!$AS$23,IF(F87="Scenario3PBT14",'Major retrofit'!$AT$23,"")))&amp;IF(F87="Scenario1PBT15",'Major retrofit'!$AU$23,IF(F87="Scenario2PBT15",'Major retrofit'!$AV$23,IF(F87="Scenario3PBT15",'Major retrofit'!$AW$23,"")))</f>
        <v/>
      </c>
      <c r="P87" s="117">
        <f t="shared" si="49"/>
        <v>0</v>
      </c>
      <c r="Q87" s="117" t="str">
        <f>IF(F87="Scenario1PBT1",'Major retrofit'!$E$25,IF(F87="Scenario2PBT1",'Major retrofit'!$F$25,IF(F87="Scenario3PBT1",'Major retrofit'!$G$25,"")))&amp;IF(F87="Scenario1PBT2",'Major retrofit'!$H$25,IF(F87="Scenario2PBT2",'Major retrofit'!$I$25,IF(F87="Scenario3PBT2",'Major retrofit'!$J$25,"")))&amp;IF(F87="Scenario1PBT3",'Major retrofit'!$K$25,IF(F87="Scenario2PBT3",'Major retrofit'!$L$25,IF(F87="Scenario3PBT3",'Major retrofit'!$M$25,"")))&amp;IF(F87="Scenario1PBT4",'Major retrofit'!$N$25,IF(F87="Scenario2PBT4",'Major retrofit'!$O$25,IF(F87="Scenario3PBT4",'Major retrofit'!$P$25,"")))&amp;IF(F87="Scenario1PBT5",'Major retrofit'!$Q$25,IF(F87="Scenario2PBT5",'Major retrofit'!$R$25,IF(F87="Scenario3PBT5",'Major retrofit'!$S$25,"")))&amp;IF(F87="Scenario1PBT6",'Major retrofit'!$T$25,IF(F87="Scenario2PBT6",'Major retrofit'!$U$25,IF(F87="Scenario3PBT6",'Major retrofit'!$V$25,"")))&amp;IF(F87="Scenario1PBT7",'Major retrofit'!$W$25,IF(F87="Scenario2PBT7",'Major retrofit'!$X$25,IF(F87="Scenario3PBT7",'Major retrofit'!$Y$25,"")))&amp;IF(F87="Scenario1PBT8",'Major retrofit'!$Z$25,IF(F87="Scenario2PBT8",'Major retrofit'!$AA$25,IF(F87="Scenario3PBT8",'Major retrofit'!$AB$25,"")))&amp;IF(F87="Scenario1PBT9",'Major retrofit'!$AC$25,IF(F87="Scenario2PBT9",'Major retrofit'!$AD$25,IF(F87="Scenario3PBT9",'Major retrofit'!$AE$25,"")))&amp;IF(F87="Scenario1PBT10",'Major retrofit'!$AF$25,IF(F87="Scenario2PBT10",'Major retrofit'!$AG$25,IF(F87="Scenario3PBT10",'Major retrofit'!$AH$25,"")))&amp;IF(F87="Scenario1PBT11",'Major retrofit'!$AI$25,IF(F87="Scenario2PBT11",'Major retrofit'!$AJ$25,IF(F87="Scenario3PBT11",'Major retrofit'!$AK$25,"")))&amp;IF(F87="Scenario1PBT12",'Major retrofit'!$AL$25,IF(F87="Scenario2PBT12",'Major retrofit'!$AM$25,IF(F87="Scenario3PBT12",'Major retrofit'!$AN$25,"")))&amp;IF(F87="Scenario1PBT13",'Major retrofit'!$AO$25,IF(F87="Scenario2PBT13",'Major retrofit'!$AP$25,IF(F87="Scenario3PBT13",'Major retrofit'!$AQ$25,"")))&amp;IF(F87="Scenario1PBT14",'Major retrofit'!$AR$25,IF(F87="Scenario2PBT14",'Major retrofit'!$AS$25,IF(F87="Scenario3PBT14",'Major retrofit'!$AT$25,"")))&amp;IF(F87="Scenario1PBT15",'Major retrofit'!$AU$25,IF(F87="Scenario2PBT15",'Major retrofit'!$AV$25,IF(F87="Scenario3PBT15",'Major retrofit'!$AW$25,"")))</f>
        <v/>
      </c>
      <c r="R87" s="117">
        <f t="shared" si="50"/>
        <v>0</v>
      </c>
      <c r="S87" s="117" t="str">
        <f>IF(F87="Scenario1PBT1",'Major retrofit'!$E$27,IF(F87="Scenario2PBT1",'Major retrofit'!$F$27,IF(F87="Scenario3PBT1",'Major retrofit'!$G$27,"")))&amp;IF(F87="Scenario1PBT2",'Major retrofit'!$H$27,IF(F87="Scenario2PBT2",'Major retrofit'!$I$27,IF(F87="Scenario3PBT2",'Major retrofit'!$J$27,"")))&amp;IF(F87="Scenario1PBT3",'Major retrofit'!$K$27,IF(F87="Scenario2PBT3",'Major retrofit'!$L$27,IF(F87="Scenario3PBT3",'Major retrofit'!$M$27,"")))&amp;IF(F87="Scenario1PBT4",'Major retrofit'!$N$27,IF(F87="Scenario2PBT4",'Major retrofit'!$O$27,IF(F87="Scenario3PBT4",'Major retrofit'!$P$27,"")))&amp;IF(F87="Scenario1PBT5",'Major retrofit'!$Q$27,IF(F87="Scenario2PBT5",'Major retrofit'!$R$27,IF(F87="Scenario3PBT5",'Major retrofit'!$S$27,"")))&amp;IF(F87="Scenario1PBT6",'Major retrofit'!$T$27,IF(F87="Scenario2PBT6",'Major retrofit'!$U$27,IF(F87="Scenario3PBT6",'Major retrofit'!$V$27,"")))&amp;IF(F87="Scenario1PBT7",'Major retrofit'!$W$27,IF(F87="Scenario2PBT7",'Major retrofit'!$X$27,IF(F87="Scenario3PBT7",'Major retrofit'!$Y$27,"")))&amp;IF(F87="Scenario1PBT8",'Major retrofit'!$Z$27,IF(F87="Scenario2PBT8",'Major retrofit'!$AA$27,IF(F87="Scenario3PBT8",'Major retrofit'!$AB$27,"")))&amp;IF(F87="Scenario1PBT9",'Major retrofit'!$AC$27,IF(F87="Scenario2PBT9",'Major retrofit'!$AD$27,IF(F87="Scenario3PBT9",'Major retrofit'!$AE$27,"")))&amp;IF(F87="Scenario1PBT10",'Major retrofit'!$AF$27,IF(F87="Scenario2PBT10",'Major retrofit'!$AG$27,IF(F87="Scenario3PBT10",'Major retrofit'!$AH$27,"")))&amp;IF(F87="Scenario1PBT11",'Major retrofit'!$AI$27,IF(F87="Scenario2PBT11",'Major retrofit'!$AJ$27,IF(F87="Scenario3PBT11",'Major retrofit'!$AK$27,"")))&amp;IF(F87="Scenario1PBT12",'Major retrofit'!$AL$27,IF(F87="Scenario2PBT12",'Major retrofit'!$AM$27,IF(F87="Scenario3PBT12",'Major retrofit'!$AN$27,"")))&amp;IF(F87="Scenario1PBT13",'Major retrofit'!$AO$27,IF(F87="Scenario2PBT13",'Major retrofit'!$AP$27,IF(F87="Scenario3PBT13",'Major retrofit'!$AQ$27,"")))&amp;IF(F87="Scenario1PBT14",'Major retrofit'!$AR$27,IF(F87="Scenario2PBT14",'Major retrofit'!$AS$27,IF(F87="Scenario3PBT14",'Major retrofit'!$AT$27,"")))&amp;IF(F87="Scenario1PBT15",'Major retrofit'!$AU$27,IF(F87="Scenario2PBT15",'Major retrofit'!$AV$27,IF(F87="Scenario3PBT15",'Major retrofit'!$AW$27,"")))</f>
        <v/>
      </c>
      <c r="T87" s="207">
        <f t="shared" si="51"/>
        <v>0</v>
      </c>
      <c r="U87" s="206" t="str">
        <f>IF(F87="Scenario1PBT1",'Major retrofit'!$E$38,IF(F87="Scenario2PBT1",'Major retrofit'!$F$38,IF(F87="Scenario3PBT1",'Major retrofit'!$G$38,"")))&amp;IF(F87="Scenario1PBT2",'Major retrofit'!$H$38,IF(F87="Scenario2PBT2",'Major retrofit'!$I$38,IF(F87="Scenario3PBT2",'Major retrofit'!$J$38,"")))&amp;IF(F87="Scenario1PBT3",'Major retrofit'!$K$38,IF(F87="Scenario2PBT3",'Major retrofit'!$L$38,IF(F87="Scenario3PBT3",'Major retrofit'!$M$38,"")))&amp;IF(F87="Scenario1PBT4",'Major retrofit'!$N$38,IF(F87="Scenario2PBT4",'Major retrofit'!$O$38,IF(F87="Scenario3PBT4",'Major retrofit'!$P$38,"")))&amp;IF(F87="Scenario1PBT5",'Major retrofit'!$Q$38,IF(F87="Scenario2PBT5",'Major retrofit'!$R$38,IF(F87="Scenario3PBT5",'Major retrofit'!$S$38,"")))&amp;IF(F87="Scenario1PBT6",'Major retrofit'!$T$38,IF(F87="Scenario2PBT6",'Major retrofit'!$U$38,IF(F87="Scenario3PBT6",'Major retrofit'!$V$38,"")))&amp;IF(F87="Scenario1PBT7",'Major retrofit'!$W$38,IF(F87="Scenario2PBT7",'Major retrofit'!$X$38,IF(F87="Scenario3PBT7",'Major retrofit'!$Y$38,"")))&amp;IF(F87="Scenario1PBT8",'Major retrofit'!$Z$38,IF(F87="Scenario2PBT8",'Major retrofit'!$AA$38,IF(F87="Scenario3PBT8",'Major retrofit'!$AB$38,"")))&amp;IF(F87="Scenario1PBT9",'Major retrofit'!$AC$38,IF(F87="Scenario2PBT9",'Major retrofit'!$AD$38,IF(F87="Scenario3PBT9",'Major retrofit'!$AE$38,"")))&amp;IF(F87="Scenario1PBT10",'Major retrofit'!$AF$38,IF(F87="Scenario2PBT10",'Major retrofit'!$AG$38,IF(F87="Scenario3PBT10",'Major retrofit'!$AH$38,"")))&amp;IF(F87="Scenario1PBT11",'Major retrofit'!$AI$38,IF(F87="Scenario2PBT11",'Major retrofit'!$AJ$38,IF(F87="Scenario3PBT11",'Major retrofit'!$AK$38,"")))&amp;IF(F87="Scenario1PBT12",'Major retrofit'!$AL$38,IF(F87="Scenario2PBT12",'Major retrofit'!$AM$38,IF(F87="Scenario3PBT12",'Major retrofit'!$AN$38,"")))&amp;IF(F87="Scenario1PBT13",'Major retrofit'!$AO$38,IF(F87="Scenario2PBT13",'Major retrofit'!$AP$38,IF(F87="Scenario3PBT13",'Major retrofit'!$AQ$38,"")))&amp;IF(F87="Scenario1PBT14",'Major retrofit'!$AR$38,IF(F87="Scenario2PBT14",'Major retrofit'!$AS$38,IF(F87="Scenario3PBT14",'Major retrofit'!$AT$38,"")))&amp;IF(F87="Scenario1PBT15",'Major retrofit'!$AU$38,IF(F87="Scenario2PBT15",'Major retrofit'!$AV$38,IF(F87="Scenario3PBT15",'Major retrofit'!$AW$38,"")))</f>
        <v/>
      </c>
      <c r="V87" s="117">
        <f t="shared" si="52"/>
        <v>0</v>
      </c>
      <c r="W87" s="117" t="str">
        <f>IF(F87="Scenario1PBT1",'Major retrofit'!$E$40,IF(F87="Scenario2PBT1",'Major retrofit'!$F$40,IF(F87="Scenario3PBT1",'Major retrofit'!$G$40,"")))&amp;IF(F87="Scenario1PBT2",'Major retrofit'!$H$40,IF(F87="Scenario2PBT2",'Major retrofit'!$I$40,IF(F87="Scenario3PBT2",'Major retrofit'!$J$40,"")))&amp;IF(F87="Scenario1PBT3",'Major retrofit'!$K$40,IF(F87="Scenario2PBT3",'Major retrofit'!$L$40,IF(F87="Scenario3PBT3",'Major retrofit'!$M$40,"")))&amp;IF(F87="Scenario1PBT4",'Major retrofit'!$N$40,IF(F87="Scenario2PBT4",'Major retrofit'!$O$40,IF(F87="Scenario3PBT4",'Major retrofit'!$P$40,"")))&amp;IF(F87="Scenario1PBT5",'Major retrofit'!$Q$40,IF(F87="Scenario2PBT5",'Major retrofit'!$R$40,IF(F87="Scenario3PBT5",'Major retrofit'!$S$40,"")))&amp;IF(F87="Scenario1PBT6",'Major retrofit'!$T$40,IF(F87="Scenario2PBT6",'Major retrofit'!$U$40,IF(F87="Scenario3PBT6",'Major retrofit'!$V$40,"")))&amp;IF(F87="Scenario1PBT7",'Major retrofit'!$W$40,IF(F87="Scenario2PBT7",'Major retrofit'!$X$40,IF(F87="Scenario3PBT7",'Major retrofit'!$Y$40,"")))&amp;IF(F87="Scenario1PBT8",'Major retrofit'!$Z$40,IF(F87="Scenario2PBT8",'Major retrofit'!$AA$40,IF(F87="Scenario3PBT8",'Major retrofit'!$AB$40,"")))&amp;IF(F87="Scenario1PBT9",'Major retrofit'!$AC$40,IF(F87="Scenario2PBT9",'Major retrofit'!$AD$40,IF(F87="Scenario3PBT9",'Major retrofit'!$AE$40,"")))&amp;IF(F87="Scenario1PBT10",'Major retrofit'!$AF$40,IF(F87="Scenario2PBT10",'Major retrofit'!$AG$40,IF(F87="Scenario3PBT10",'Major retrofit'!$AH$40,"")))&amp;IF(F87="Scenario1PBT11",'Major retrofit'!$AI$40,IF(F87="Scenario2PBT11",'Major retrofit'!$AJ$40,IF(F87="Scenario3PBT11",'Major retrofit'!$AK$40,"")))&amp;IF(F87="Scenario1PBT12",'Major retrofit'!$AL$40,IF(F87="Scenario2PBT12",'Major retrofit'!$AM$40,IF(F87="Scenario3PBT12",'Major retrofit'!$AN$40,"")))&amp;IF(F87="Scenario1PBT13",'Major retrofit'!$AO$40,IF(F87="Scenario2PBT13",'Major retrofit'!$AP$40,IF(F87="Scenario3PBT13",'Major retrofit'!$AQ$40,"")))&amp;IF(F87="Scenario1PBT14",'Major retrofit'!$AR$40,IF(F87="Scenario2PBT14",'Major retrofit'!$AS$40,IF(F87="Scenario3PBT14",'Major retrofit'!$AT$40,"")))&amp;IF(F87="Scenario1PBT15",'Major retrofit'!$AU$40,IF(F87="Scenario2PBT15",'Major retrofit'!$AV$40,IF(F87="Scenario3PBT15",'Major retrofit'!$AW$40,"")))</f>
        <v/>
      </c>
      <c r="X87" s="117">
        <f t="shared" si="53"/>
        <v>0</v>
      </c>
      <c r="Y87" s="117" t="str">
        <f>IF(F87="Scenario1PBT1",'Major retrofit'!$E$42,IF(F87="Scenario2PBT1",'Major retrofit'!$F$42,IF(F87="Scenario3PBT1",'Major retrofit'!$G$42,"")))&amp;IF(F87="Scenario1PBT2",'Major retrofit'!$H$42,IF(F87="Scenario2PBT2",'Major retrofit'!$I$42,IF(F87="Scenario3PBT2",'Major retrofit'!$J$42,"")))&amp;IF(F87="Scenario1PBT3",'Major retrofit'!$K$42,IF(F87="Scenario2PBT3",'Major retrofit'!$L$42,IF(F87="Scenario3PBT3",'Major retrofit'!$M$42,"")))&amp;IF(F87="Scenario1PBT4",'Major retrofit'!$N$42,IF(F87="Scenario2PBT4",'Major retrofit'!$O$42,IF(F87="Scenario3PBT4",'Major retrofit'!$P$42,"")))&amp;IF(F87="Scenario1PBT5",'Major retrofit'!$Q$42,IF(F87="Scenario2PBT5",'Major retrofit'!$R$42,IF(F87="Scenario3PBT5",'Major retrofit'!$S$42,"")))&amp;IF(F87="Scenario1PBT6",'Major retrofit'!$T$42,IF(F87="Scenario2PBT6",'Major retrofit'!$U$42,IF(F87="Scenario3PBT6",'Major retrofit'!$V$42,"")))&amp;IF(F87="Scenario1PBT7",'Major retrofit'!$W$42,IF(F87="Scenario2PBT7",'Major retrofit'!$X$42,IF(F87="Scenario3PBT7",'Major retrofit'!$Y$42,"")))&amp;IF(F87="Scenario1PBT8",'Major retrofit'!$Z$42,IF(F87="Scenario2PBT8",'Major retrofit'!$AA$42,IF(F87="Scenario3PBT8",'Major retrofit'!$AB$42,"")))&amp;IF(F87="Scenario1PBT9",'Major retrofit'!$AC$42,IF(F87="Scenario2PBT9",'Major retrofit'!$AD$42,IF(F87="Scenario3PBT9",'Major retrofit'!$AE$42,"")))&amp;IF(F87="Scenario1PBT10",'Major retrofit'!$AF$42,IF(F87="Scenario2PBT10",'Major retrofit'!$AG$42,IF(F87="Scenario3PBT10",'Major retrofit'!$AH$42,"")))&amp;IF(F87="Scenario1PBT11",'Major retrofit'!$AI$42,IF(F87="Scenario2PBT11",'Major retrofit'!$AJ$42,IF(F87="Scenario3PBT11",'Major retrofit'!$AK$42,"")))&amp;IF(F87="Scenario1PBT12",'Major retrofit'!$AL$42,IF(F87="Scenario2PBT12",'Major retrofit'!$AM$42,IF(F87="Scenario3PBT12",'Major retrofit'!$AN$42,"")))&amp;IF(F87="Scenario1PBT13",'Major retrofit'!$AO$42,IF(F87="Scenario2PBT13",'Major retrofit'!$AP$42,IF(F87="Scenario3PBT13",'Major retrofit'!$AQ$42,"")))&amp;IF(F87="Scenario1PBT14",'Major retrofit'!$AR$42,IF(F87="Scenario2PBT14",'Major retrofit'!$AS$42,IF(F87="Scenario3PBT14",'Major retrofit'!$AT$42,"")))&amp;IF(F87="Scenario1PBT15",'Major retrofit'!$AU$42,IF(F87="Scenario2PBT15",'Major retrofit'!$AV$42,IF(F87="Scenario3PBT15",'Major retrofit'!$AW$42,"")))</f>
        <v/>
      </c>
      <c r="Z87" s="117">
        <f t="shared" si="54"/>
        <v>0</v>
      </c>
      <c r="AA87" s="178" t="str">
        <f>IF(F87="Scenario1PBT1",'Major retrofit'!$E$101,IF(F87="Scenario2PBT1",'Major retrofit'!$F$101,IF(F87="Scenario3PBT1",'Major retrofit'!$G$101,"")))&amp;IF(F87="Scenario1PBT2",'Major retrofit'!$H$101,IF(F87="Scenario2PBT2",'Major retrofit'!$I$101,IF(F87="Scenario3PBT2",'Major retrofit'!$J$101,"")))&amp;IF(F87="Scenario1PBT3",'Major retrofit'!$K$101,IF(F87="Scenario2PBT3",'Major retrofit'!$L$101,IF(F87="Scenario3PBT3",'Major retrofit'!$M$101,"")))&amp;IF(F87="Scenario1PBT4",'Major retrofit'!$N$101,IF(F87="Scenario2PBT4",'Major retrofit'!$O$101,IF(F87="Scenario3PBT4",'Major retrofit'!$P$101,"")))&amp;IF(F87="Scenario1PBT5",'Major retrofit'!$Q$101,IF(F87="Scenario2PBT5",'Major retrofit'!$R$101,IF(F87="Scenario3PBT5",'Major retrofit'!$S$101,"")))&amp;IF(F87="Scenario1PBT6",'Major retrofit'!$T$101,IF(F87="Scenario2PBT6",'Major retrofit'!$U$101,IF(F87="Scenario3PBT6",'Major retrofit'!$V$101,"")))&amp;IF(F87="Scenario1PBT7",'Major retrofit'!$W$101,IF(F87="Scenario2PBT7",'Major retrofit'!$X$101,IF(F87="Scenario3PBT7",'Major retrofit'!$Y$101,"")))&amp;IF(F87="Scenario1PBT8",'Major retrofit'!$Z$101,IF(F87="Scenario2PBT8",'Major retrofit'!$AA$101,IF(F87="Scenario3PBT8",'Major retrofit'!$AB$101,"")))&amp;IF(F87="Scenario1PBT9",'Major retrofit'!$AC$101,IF(F87="Scenario2PBT9",'Major retrofit'!$AD$101,IF(F87="Scenario3PBT9",'Major retrofit'!$AE$101,"")))&amp;IF(F87="Scenario1PBT10",'Major retrofit'!$AF$101,IF(F87="Scenario2PBT10",'Major retrofit'!$AG$101,IF(F87="Scenario3PBT10",'Major retrofit'!$AH$101,"")))&amp;IF(F87="Scenario1PBT11",'Major retrofit'!$AI$101,IF(F87="Scenario2PBT11",'Major retrofit'!$AJ$101,IF(F87="Scenario3PBT11",'Major retrofit'!$AK$101,"")))&amp;IF(F87="Scenario1PBT12",'Major retrofit'!$AL$101,IF(F87="Scenario2PBT12",'Major retrofit'!$AM$101,IF(F87="Scenario3PBT12",'Major retrofit'!$AN$101,"")))&amp;IF(F87="Scenario1PBT13",'Major retrofit'!$AO$101,IF(F87="Scenario2PBT13",'Major retrofit'!$AP$101,IF(F87="Scenario3PBT13",'Major retrofit'!$AQ$101,"")))&amp;IF(F87="Scenario1PBT14",'Major retrofit'!$AR$101,IF(F87="Scenario2PBT14",'Major retrofit'!$AS$101,IF(F87="Scenario3PBT14",'Major retrofit'!$AT$101,"")))&amp;IF(F87="Scenario1PBT15",'Major retrofit'!$AU$101,IF(F87="Scenario2PBT15",'Major retrofit'!$AV$101,IF(F87="Scenario3PBT15",'Major retrofit'!$AW$101,"")))</f>
        <v/>
      </c>
      <c r="AB87" s="179">
        <f t="shared" si="55"/>
        <v>0</v>
      </c>
      <c r="AC87" s="208">
        <f>IFERROR('Projection_Base-case'!G87-G87,0)</f>
        <v>0</v>
      </c>
      <c r="AD87" s="117">
        <f t="shared" si="34"/>
        <v>0</v>
      </c>
      <c r="AE87" s="117">
        <f>IFERROR(100*AC87/'Projection_Base-case'!G87,0)</f>
        <v>0</v>
      </c>
      <c r="AF87" s="117">
        <f>IFERROR('Projection_Base-case'!I87-I87,0)</f>
        <v>0</v>
      </c>
      <c r="AG87" s="117">
        <f t="shared" si="35"/>
        <v>0</v>
      </c>
      <c r="AH87" s="117">
        <f>IFERROR(100*AF87/'Projection_Base-case'!I87,0)</f>
        <v>0</v>
      </c>
      <c r="AI87" s="117">
        <f>IFERROR('Projection_Base-case'!K87-K87,0)</f>
        <v>0</v>
      </c>
      <c r="AJ87" s="117">
        <f t="shared" si="36"/>
        <v>0</v>
      </c>
      <c r="AK87" s="117">
        <f>IFERROR(100*AI87/'Projection_Base-case'!K87,0)</f>
        <v>0</v>
      </c>
      <c r="AL87" s="117">
        <f>IFERROR(M87-'Projection_Base-case'!M87,0)</f>
        <v>0</v>
      </c>
      <c r="AM87" s="117">
        <f t="shared" si="37"/>
        <v>0</v>
      </c>
      <c r="AN87" s="179">
        <f>IFERROR(IF('Projection_Base-case'!N87&gt;0,100*AM87/'Projection_Base-case'!N87,100*AM87/N87),0)</f>
        <v>0</v>
      </c>
      <c r="AO87" s="206">
        <f>IFERROR('Projection_Base-case'!O87-O87,0)</f>
        <v>0</v>
      </c>
      <c r="AP87" s="117">
        <f t="shared" si="38"/>
        <v>0</v>
      </c>
      <c r="AQ87" s="117">
        <f>IFERROR(100*AO87/'Projection_Base-case'!O87,0)</f>
        <v>0</v>
      </c>
      <c r="AR87" s="117">
        <f>IFERROR('Projection_Base-case'!Q87-Q87,0)</f>
        <v>0</v>
      </c>
      <c r="AS87" s="117">
        <f t="shared" si="39"/>
        <v>0</v>
      </c>
      <c r="AT87" s="117">
        <f>IFERROR(100*AR87/'Projection_Base-case'!Q87,0)</f>
        <v>0</v>
      </c>
      <c r="AU87" s="117">
        <f>IFERROR('Projection_Base-case'!S87-S87,0)</f>
        <v>0</v>
      </c>
      <c r="AV87" s="117">
        <f t="shared" si="40"/>
        <v>0</v>
      </c>
      <c r="AW87" s="118">
        <f>IFERROR(100*AU87/'Projection_Base-case'!S87,0)</f>
        <v>0</v>
      </c>
      <c r="AX87" s="206">
        <f>IFERROR('Projection_Base-case'!U87-U87,0)</f>
        <v>0</v>
      </c>
      <c r="AY87" s="117">
        <f t="shared" si="41"/>
        <v>0</v>
      </c>
      <c r="AZ87" s="117">
        <f>IFERROR(100*AX87/'Projection_Base-case'!U87,0)</f>
        <v>0</v>
      </c>
      <c r="BA87" s="117">
        <f>IFERROR('Projection_Base-case'!W87-W87,0)</f>
        <v>0</v>
      </c>
      <c r="BB87" s="117">
        <f t="shared" si="42"/>
        <v>0</v>
      </c>
      <c r="BC87" s="117">
        <f>IFERROR(100*BA87/'Projection_Base-case'!W87,0)</f>
        <v>0</v>
      </c>
      <c r="BD87" s="117">
        <f>IFERROR('Projection_Base-case'!Y87-Y87,0)</f>
        <v>0</v>
      </c>
      <c r="BE87" s="117">
        <f t="shared" si="43"/>
        <v>0</v>
      </c>
      <c r="BF87" s="117">
        <f>IFERROR(100*BD87/'Projection_Base-case'!Y87,0)</f>
        <v>0</v>
      </c>
      <c r="BG87" s="178">
        <f t="shared" si="56"/>
        <v>0</v>
      </c>
      <c r="BH87" s="179">
        <f t="shared" si="57"/>
        <v>0</v>
      </c>
    </row>
    <row r="88" spans="1:60" ht="15" thickBot="1">
      <c r="A88" s="205">
        <v>83</v>
      </c>
      <c r="B88" s="119">
        <f>IF('Projection_Base-case'!B88&lt;&gt;"",'Projection_Base-case'!B88,0)</f>
        <v>0</v>
      </c>
      <c r="C88" s="119">
        <f>IF('Projection_Base-case'!C88&lt;&gt;"",'Projection_Base-case'!C88,0)</f>
        <v>0</v>
      </c>
      <c r="D88" s="119">
        <f>IF('Projection_Base-case'!D88&lt;&gt;"",'Projection_Base-case'!D88,0)</f>
        <v>0</v>
      </c>
      <c r="E88" s="263" t="str">
        <f>IF(AND('Résultats major'!$AC$3="OUI",'Résultats major'!E87&lt;&gt;""),'Résultats major'!E87,IF(OR(D88="PBT1",D88="PBT2",D88="PBT3",D88="PBT4",D88="PBT5",D88="PBT6",D88="PBT7",D88="PBT8",D88="PBT10"),"Scenario1",IF(D88="PBT9","Scenario2","")))</f>
        <v/>
      </c>
      <c r="F88" s="202" t="str">
        <f t="shared" si="44"/>
        <v>0</v>
      </c>
      <c r="G88" s="177" t="str">
        <f>IF(F88="Scenario1PBT1",'Major retrofit'!$E$6,IF(F88="Scenario2PBT1",'Major retrofit'!$F$6,IF(F88="Scenario3PBT1",'Major retrofit'!$G$6,"")))&amp;IF(F88="Scenario1PBT2",'Major retrofit'!$H$6,IF(F88="Scenario2PBT2",'Major retrofit'!$I$6,IF(F88="Scenario3PBT2",'Major retrofit'!$J$6,"")))&amp;IF(F88="Scenario1PBT3",'Major retrofit'!$K$6,IF(F88="Scenario2PBT3",'Major retrofit'!$L$6,IF(F88="Scenario3PBT3",'Major retrofit'!$M$6,"")))&amp;IF(F88="Scenario1PBT4",'Major retrofit'!$N$6,IF(F88="Scenario2PBT4",'Major retrofit'!$O$6,IF(F88="Scenario3PBT4",'Major retrofit'!$P$6,"")))&amp;IF(F88="Scenario1PBT5",'Major retrofit'!$Q$6,IF(F88="Scenario2PBT5",'Major retrofit'!$R$6,IF(F88="Scenario3PBT5",'Major retrofit'!$S$6,"")))&amp;IF(F88="Scenario1PBT6",'Major retrofit'!$T$6,IF(F88="Scenario2PBT6",'Major retrofit'!$U$6,IF(F88="Scenario3PBT6",'Major retrofit'!$V$6,"")))&amp;IF(F88="Scenario1PBT7",'Major retrofit'!$W$6,IF(F88="Scenario2PBT7",'Major retrofit'!$X$6,IF(F88="Scenario3PBT7",'Major retrofit'!$Y$6,"")))&amp;IF(F88="Scenario1PBT8",'Major retrofit'!$Z$6,IF(F88="Scenario2PBT8",'Major retrofit'!$AA$6,IF(F88="Scenario3PBT8",'Major retrofit'!$AB$6,"")))&amp;IF(F88="Scenario1PBT9",'Major retrofit'!$AC$6,IF(F88="Scenario2PBT9",'Major retrofit'!$AD$6,IF(F88="Scenario3PBT9",'Major retrofit'!$AE$6,"")))&amp;IF(F88="Scenario1PBT10",'Major retrofit'!$AF$6,IF(F88="Scenario2PBT10",'Major retrofit'!$AG$6,IF(F88="Scenario3PBT10",'Major retrofit'!$AH$6,"")))&amp;IF(F88="Scenario1PBT11",'Major retrofit'!$AI$6,IF(F88="Scenario2PBT11",'Major retrofit'!$AJ$6,IF(F88="Scenario3PBT11",'Major retrofit'!$AK$6,"")))&amp;IF(F88="Scenario1PBT12",'Major retrofit'!$AL$6,IF(F88="Scenario2PBT12",'Major retrofit'!$AM$6,IF(F88="Scenario3PBT12",'Major retrofit'!$AN$6,"")))&amp;IF(F88="Scenario1PBT13",'Major retrofit'!$AO$6,IF(F88="Scenario2PBT13",'Major retrofit'!$AP$6,IF(F88="Scenario3PBT13",'Major retrofit'!$AQ$6,"")))&amp;IF(F88="Scenario1PBT14",'Major retrofit'!$AR$6,IF(F88="Scenario2PBT14",'Major retrofit'!$AS$6,IF(F88="Scenario3PBT14",'Major retrofit'!$AT$6,"")))&amp;IF(F88="Scenario1PBT15",'Major retrofit'!$AU$6,IF(F88="Scenario2PBT15",'Major retrofit'!$AV$6,IF(F88="Scenario3PBT15",'Major retrofit'!$AW$6,"")))</f>
        <v/>
      </c>
      <c r="H88" s="117">
        <f t="shared" si="45"/>
        <v>0</v>
      </c>
      <c r="I88" s="178" t="str">
        <f>IF(F88="Scenario1PBT1",'Major retrofit'!$E$16,IF(F88="Scenario2PBT1",'Major retrofit'!$F$16,IF(F88="Scenario3PBT1",'Major retrofit'!$G$16,"")))&amp;IF(F88="Scenario1PBT2",'Major retrofit'!$H$16,IF(F88="Scenario2PBT2",'Major retrofit'!$I$16,IF(F88="Scenario3PBT2",'Major retrofit'!$J$16,"")))&amp;IF(F88="Scenario1PBT3",'Major retrofit'!$K$16,IF(F88="Scenario2PBT3",'Major retrofit'!$L$16,IF(F88="Scenario3PBT3",'Major retrofit'!$M$16,"")))&amp;IF(F88="Scenario1PBT4",'Major retrofit'!$N$16,IF(F88="Scenario2PBT4",'Major retrofit'!$O$16,IF(F88="Scenario3PBT4",'Major retrofit'!$P$16,"")))&amp;IF(F88="Scenario1PBT5",'Major retrofit'!$Q$16,IF(F88="Scenario2PBT5",'Major retrofit'!$R$16,IF(F88="Scenario3PBT5",'Major retrofit'!$S$16,"")))&amp;IF(F88="Scenario1PBT6",'Major retrofit'!$T$16,IF(F88="Scenario2PBT6",'Major retrofit'!$U$16,IF(F88="Scenario3PBT6",'Major retrofit'!$V$16,"")))&amp;IF(F88="Scenario1PBT7",'Major retrofit'!$W$16,IF(F88="Scenario2PBT7",'Major retrofit'!$X$16,IF(F88="Scenario3PBT7",'Major retrofit'!$Y$16,"")))&amp;IF(F88="Scenario1PBT8",'Major retrofit'!$Z$16,IF(F88="Scenario2PBT8",'Major retrofit'!$AA$16,IF(F88="Scenario3PBT8",'Major retrofit'!$AB$16,"")))&amp;IF(F88="Scenario1PBT9",'Major retrofit'!$AC$16,IF(F88="Scenario2PBT9",'Major retrofit'!$AD$16,IF(F88="Scenario3PBT9",'Major retrofit'!$AE$16,"")))&amp;IF(F88="Scenario1PBT10",'Major retrofit'!$AF$16,IF(F88="Scenario2PBT10",'Major retrofit'!$AG$16,IF(F88="Scenario3PBT10",'Major retrofit'!$AH$16,"")))&amp;IF(F88="Scenario1PBT11",'Major retrofit'!$AI$16,IF(F88="Scenario2PBT11",'Major retrofit'!$AJ$16,IF(F88="Scenario3PBT11",'Major retrofit'!$AK$16,"")))&amp;IF(F88="Scenario1PBT12",'Major retrofit'!$AL$16,IF(F88="Scenario2PBT12",'Major retrofit'!$AM$16,IF(F88="Scenario3PBT12",'Major retrofit'!$AN$16,"")))&amp;IF(F88="Scenario1PBT13",'Major retrofit'!$AO$16,IF(F88="Scenario2PBT13",'Major retrofit'!$AP$16,IF(F88="Scenario3PBT13",'Major retrofit'!$AQ$16,"")))&amp;IF(F88="Scenario1PBT14",'Major retrofit'!$AR$16,IF(F88="Scenario2PBT14",'Major retrofit'!$AS$16,IF(F88="Scenario3PBT14",'Major retrofit'!$AT$16,"")))&amp;IF(F88="Scenario1PBT15",'Major retrofit'!$AU$16,IF(F88="Scenario2PBT15",'Major retrofit'!$AV$16,IF(F88="Scenario3PBT15",'Major retrofit'!$AW$16,"")))</f>
        <v/>
      </c>
      <c r="J88" s="117">
        <f t="shared" si="46"/>
        <v>0</v>
      </c>
      <c r="K88" s="117" t="str">
        <f>IF(F88="Scenario1PBT1",'Major retrofit'!$E$18,IF(F88="Scenario2PBT1",'Major retrofit'!$F$18,IF(F88="Scenario3PBT1",'Major retrofit'!$G$18,"")))&amp;IF(F88="Scenario1PBT2",'Major retrofit'!$H$18,IF(F88="Scenario2PBT2",'Major retrofit'!$I$18,IF(F88="Scenario3PBT2",'Major retrofit'!$J$18,"")))&amp;IF(F88="Scenario1PBT3",'Major retrofit'!$K$18,IF(F88="Scenario2PBT3",'Major retrofit'!$L$18,IF(F88="Scenario3PBT3",'Major retrofit'!$M$18,"")))&amp;IF(F88="Scenario1PBT4",'Major retrofit'!$N$18,IF(F88="Scenario2PBT4",'Major retrofit'!$O$18,IF(F88="Scenario3PBT4",'Major retrofit'!$P$18,"")))&amp;IF(F88="Scenario1PBT5",'Major retrofit'!$Q$18,IF(F88="Scenario2PBT5",'Major retrofit'!$R$18,IF(F88="Scenario3PBT5",'Major retrofit'!$S$18,"")))&amp;IF(F88="Scenario1PBT6",'Major retrofit'!$T$18,IF(F88="Scenario2PBT6",'Major retrofit'!$U$18,IF(F88="Scenario3PBT6",'Major retrofit'!$V$18,"")))&amp;IF(F88="Scenario1PBT7",'Major retrofit'!$W$18,IF(F88="Scenario2PBT7",'Major retrofit'!$X$18,IF(F88="Scenario3PBT7",'Major retrofit'!$Y$18,"")))&amp;IF(F88="Scenario1PBT8",'Major retrofit'!$Z$18,IF(F88="Scenario2PBT8",'Major retrofit'!$AA$18,IF(F88="Scenario3PBT8",'Major retrofit'!$AB$18,"")))&amp;IF(F88="Scenario1PBT9",'Major retrofit'!$AC$18,IF(F88="Scenario2PBT9",'Major retrofit'!$AD$18,IF(F88="Scenario3PBT9",'Major retrofit'!$AE$18,"")))&amp;IF(F88="Scenario1PBT10",'Major retrofit'!$AF$18,IF(F88="Scenario2PBT10",'Major retrofit'!$AG$18,IF(F88="Scenario3PBT10",'Major retrofit'!$AH$18,"")))&amp;IF(F88="Scenario1PBT11",'Major retrofit'!$AI$18,IF(F88="Scenario2PBT11",'Major retrofit'!$AJ$18,IF(F88="Scenario3PBT11",'Major retrofit'!$AK$18,"")))&amp;IF(F88="Scenario1PBT12",'Major retrofit'!$AL$18,IF(F88="Scenario2PBT12",'Major retrofit'!$AM$18,IF(F88="Scenario3PBT12",'Major retrofit'!$AN$18,"")))&amp;IF(F88="Scenario1PBT13",'Major retrofit'!$AO$18,IF(F88="Scenario2PBT13",'Major retrofit'!$AP$18,IF(F88="Scenario3PBT13",'Major retrofit'!$AQ$18,"")))&amp;IF(F88="Scenario1PBT14",'Major retrofit'!$AR$18,IF(F88="Scenario2PBT14",'Major retrofit'!$AS$18,IF(F88="Scenario3PBT14",'Major retrofit'!$AT$18,"")))&amp;IF(F88="Scenario1PBT15",'Major retrofit'!$AU$18,IF(F88="Scenario2PBT15",'Major retrofit'!$AV$18,IF(F88="Scenario3PBT15",'Major retrofit'!$AW$18,"")))</f>
        <v/>
      </c>
      <c r="L88" s="117">
        <f t="shared" si="47"/>
        <v>0</v>
      </c>
      <c r="M88" s="117" t="str">
        <f>IF(F88="Scenario1PBT1",'Major retrofit'!$E$20,IF(F88="Scenario2PBT1",'Major retrofit'!$F$20,IF(F88="Scenario3PBT1",'Major retrofit'!$G$20,"")))&amp;IF(F88="Scenario1PBT2",'Major retrofit'!$H$20,IF(F88="Scenario2PBT2",'Major retrofit'!$I$20,IF(F88="Scenario3PBT2",'Major retrofit'!$J$20,"")))&amp;IF(F88="Scenario1PBT3",'Major retrofit'!$K$20,IF(F88="Scenario2PBT3",'Major retrofit'!$L$20,IF(F88="Scenario3PBT3",'Major retrofit'!$M$20,"")))&amp;IF(F88="Scenario1PBT4",'Major retrofit'!$N$20,IF(F88="Scenario2PBT4",'Major retrofit'!$O$20,IF(F88="Scenario3PBT4",'Major retrofit'!$P$20,"")))&amp;IF(F88="Scenario1PBT5",'Major retrofit'!$Q$20,IF(F88="Scenario2PBT5",'Major retrofit'!$R$20,IF(F88="Scenario3PBT5",'Major retrofit'!$S$20,"")))&amp;IF(F88="Scenario1PBT6",'Major retrofit'!$T$20,IF(F88="Scenario2PBT6",'Major retrofit'!$U$20,IF(F88="Scenario3PBT6",'Major retrofit'!$V$20,"")))&amp;IF(F88="Scenario1PBT7",'Major retrofit'!$W$20,IF(F88="Scenario2PBT7",'Major retrofit'!$X$20,IF(F88="Scenario3PBT7",'Major retrofit'!$Y$20,"")))&amp;IF(F88="Scenario1PBT8",'Major retrofit'!$Z$20,IF(F88="Scenario2PBT8",'Major retrofit'!$AA$20,IF(F88="Scenario3PBT8",'Major retrofit'!$AB$20,"")))&amp;IF(F88="Scenario1PBT9",'Major retrofit'!$AC$20,IF(F88="Scenario2PBT9",'Major retrofit'!$AD$20,IF(F88="Scenario3PBT9",'Major retrofit'!$AE$20,"")))&amp;IF(F88="Scenario1PBT10",'Major retrofit'!$AF$20,IF(F88="Scenario2PBT10",'Major retrofit'!$AG$20,IF(F88="Scenario3PBT10",'Major retrofit'!$AH$20,"")))&amp;IF(F88="Scenario1PBT11",'Major retrofit'!$AI$20,IF(F88="Scenario2PBT11",'Major retrofit'!$AJ$20,IF(F88="Scenario3PBT11",'Major retrofit'!$AK$20,"")))&amp;IF(F88="Scenario1PBT12",'Major retrofit'!$AL$20,IF(F88="Scenario2PBT12",'Major retrofit'!$AM$20,IF(F88="Scenario3PBT12",'Major retrofit'!$AN$20,"")))&amp;IF(F88="Scenario1PBT13",'Major retrofit'!$AO$20,IF(F88="Scenario2PBT13",'Major retrofit'!$AP$20,IF(F88="Scenario3PBT13",'Major retrofit'!$AQ$20,"")))&amp;IF(F88="Scenario1PBT14",'Major retrofit'!$AR$20,IF(F88="Scenario2PBT14",'Major retrofit'!$AS$20,IF(F88="Scenario3PBT14",'Major retrofit'!$AT$20,"")))&amp;IF(F88="Scenario1PBT15",'Major retrofit'!$AU$20,IF(F88="Scenario2PBT15",'Major retrofit'!$AV$20,IF(F88="Scenario3PBT15",'Major retrofit'!$AW$20,"")))</f>
        <v/>
      </c>
      <c r="N88" s="118">
        <f t="shared" si="48"/>
        <v>0</v>
      </c>
      <c r="O88" s="206" t="str">
        <f>IF(F88="Scenario1PBT1",'Major retrofit'!$E$23,IF(F88="Scenario2PBT1",'Major retrofit'!$F$23,IF(F88="Scenario3PBT1",'Major retrofit'!$G$23,"")))&amp;IF(F88="Scenario1PBT2",'Major retrofit'!$H$23,IF(F88="Scenario2PBT2",'Major retrofit'!$I$23,IF(F88="Scenario3PBT2",'Major retrofit'!$J$23,"")))&amp;IF(F88="Scenario1PBT3",'Major retrofit'!$K$23,IF(F88="Scenario2PBT3",'Major retrofit'!$L$23,IF(F88="Scenario3PBT3",'Major retrofit'!$M$23,"")))&amp;IF(F88="Scenario1PBT4",'Major retrofit'!$N$23,IF(F88="Scenario2PBT4",'Major retrofit'!$O$23,IF(F88="Scenario3PBT4",'Major retrofit'!$P$23,"")))&amp;IF(F88="Scenario1PBT5",'Major retrofit'!$Q$23,IF(F88="Scenario2PBT5",'Major retrofit'!$R$23,IF(F88="Scenario3PBT5",'Major retrofit'!$S$23,"")))&amp;IF(F88="Scenario1PBT6",'Major retrofit'!$T$23,IF(F88="Scenario2PBT6",'Major retrofit'!$U$23,IF(F88="Scenario3PBT6",'Major retrofit'!$V$23,"")))&amp;IF(F88="Scenario1PBT7",'Major retrofit'!$W$23,IF(F88="Scenario2PBT7",'Major retrofit'!$X$23,IF(F88="Scenario3PBT7",'Major retrofit'!$Y$23,"")))&amp;IF(F88="Scenario1PBT8",'Major retrofit'!$Z$23,IF(F88="Scenario2PBT8",'Major retrofit'!$AA$23,IF(F88="Scenario3PBT8",'Major retrofit'!$AB$23,"")))&amp;IF(F88="Scenario1PBT9",'Major retrofit'!$AC$23,IF(F88="Scenario2PBT9",'Major retrofit'!$AD$23,IF(F88="Scenario3PBT9",'Major retrofit'!$AE$23,"")))&amp;IF(F88="Scenario1PBT10",'Major retrofit'!$AF$23,IF(F88="Scenario2PBT10",'Major retrofit'!$AG$23,IF(F88="Scenario3PBT10",'Major retrofit'!$AH$23,"")))&amp;IF(F88="Scenario1PBT11",'Major retrofit'!$AI$23,IF(F88="Scenario2PBT11",'Major retrofit'!$AJ$23,IF(F88="Scenario3PBT11",'Major retrofit'!$AK$23,"")))&amp;IF(F88="Scenario1PBT12",'Major retrofit'!$AL$23,IF(F88="Scenario2PBT12",'Major retrofit'!$AM$23,IF(F88="Scenario3PBT12",'Major retrofit'!$AN$23,"")))&amp;IF(F88="Scenario1PBT13",'Major retrofit'!$AO$23,IF(F88="Scenario2PBT13",'Major retrofit'!$AP$23,IF(F88="Scenario3PBT13",'Major retrofit'!$AQ$23,"")))&amp;IF(F88="Scenario1PBT14",'Major retrofit'!$AR$23,IF(F88="Scenario2PBT14",'Major retrofit'!$AS$23,IF(F88="Scenario3PBT14",'Major retrofit'!$AT$23,"")))&amp;IF(F88="Scenario1PBT15",'Major retrofit'!$AU$23,IF(F88="Scenario2PBT15",'Major retrofit'!$AV$23,IF(F88="Scenario3PBT15",'Major retrofit'!$AW$23,"")))</f>
        <v/>
      </c>
      <c r="P88" s="117">
        <f t="shared" si="49"/>
        <v>0</v>
      </c>
      <c r="Q88" s="117" t="str">
        <f>IF(F88="Scenario1PBT1",'Major retrofit'!$E$25,IF(F88="Scenario2PBT1",'Major retrofit'!$F$25,IF(F88="Scenario3PBT1",'Major retrofit'!$G$25,"")))&amp;IF(F88="Scenario1PBT2",'Major retrofit'!$H$25,IF(F88="Scenario2PBT2",'Major retrofit'!$I$25,IF(F88="Scenario3PBT2",'Major retrofit'!$J$25,"")))&amp;IF(F88="Scenario1PBT3",'Major retrofit'!$K$25,IF(F88="Scenario2PBT3",'Major retrofit'!$L$25,IF(F88="Scenario3PBT3",'Major retrofit'!$M$25,"")))&amp;IF(F88="Scenario1PBT4",'Major retrofit'!$N$25,IF(F88="Scenario2PBT4",'Major retrofit'!$O$25,IF(F88="Scenario3PBT4",'Major retrofit'!$P$25,"")))&amp;IF(F88="Scenario1PBT5",'Major retrofit'!$Q$25,IF(F88="Scenario2PBT5",'Major retrofit'!$R$25,IF(F88="Scenario3PBT5",'Major retrofit'!$S$25,"")))&amp;IF(F88="Scenario1PBT6",'Major retrofit'!$T$25,IF(F88="Scenario2PBT6",'Major retrofit'!$U$25,IF(F88="Scenario3PBT6",'Major retrofit'!$V$25,"")))&amp;IF(F88="Scenario1PBT7",'Major retrofit'!$W$25,IF(F88="Scenario2PBT7",'Major retrofit'!$X$25,IF(F88="Scenario3PBT7",'Major retrofit'!$Y$25,"")))&amp;IF(F88="Scenario1PBT8",'Major retrofit'!$Z$25,IF(F88="Scenario2PBT8",'Major retrofit'!$AA$25,IF(F88="Scenario3PBT8",'Major retrofit'!$AB$25,"")))&amp;IF(F88="Scenario1PBT9",'Major retrofit'!$AC$25,IF(F88="Scenario2PBT9",'Major retrofit'!$AD$25,IF(F88="Scenario3PBT9",'Major retrofit'!$AE$25,"")))&amp;IF(F88="Scenario1PBT10",'Major retrofit'!$AF$25,IF(F88="Scenario2PBT10",'Major retrofit'!$AG$25,IF(F88="Scenario3PBT10",'Major retrofit'!$AH$25,"")))&amp;IF(F88="Scenario1PBT11",'Major retrofit'!$AI$25,IF(F88="Scenario2PBT11",'Major retrofit'!$AJ$25,IF(F88="Scenario3PBT11",'Major retrofit'!$AK$25,"")))&amp;IF(F88="Scenario1PBT12",'Major retrofit'!$AL$25,IF(F88="Scenario2PBT12",'Major retrofit'!$AM$25,IF(F88="Scenario3PBT12",'Major retrofit'!$AN$25,"")))&amp;IF(F88="Scenario1PBT13",'Major retrofit'!$AO$25,IF(F88="Scenario2PBT13",'Major retrofit'!$AP$25,IF(F88="Scenario3PBT13",'Major retrofit'!$AQ$25,"")))&amp;IF(F88="Scenario1PBT14",'Major retrofit'!$AR$25,IF(F88="Scenario2PBT14",'Major retrofit'!$AS$25,IF(F88="Scenario3PBT14",'Major retrofit'!$AT$25,"")))&amp;IF(F88="Scenario1PBT15",'Major retrofit'!$AU$25,IF(F88="Scenario2PBT15",'Major retrofit'!$AV$25,IF(F88="Scenario3PBT15",'Major retrofit'!$AW$25,"")))</f>
        <v/>
      </c>
      <c r="R88" s="117">
        <f t="shared" si="50"/>
        <v>0</v>
      </c>
      <c r="S88" s="117" t="str">
        <f>IF(F88="Scenario1PBT1",'Major retrofit'!$E$27,IF(F88="Scenario2PBT1",'Major retrofit'!$F$27,IF(F88="Scenario3PBT1",'Major retrofit'!$G$27,"")))&amp;IF(F88="Scenario1PBT2",'Major retrofit'!$H$27,IF(F88="Scenario2PBT2",'Major retrofit'!$I$27,IF(F88="Scenario3PBT2",'Major retrofit'!$J$27,"")))&amp;IF(F88="Scenario1PBT3",'Major retrofit'!$K$27,IF(F88="Scenario2PBT3",'Major retrofit'!$L$27,IF(F88="Scenario3PBT3",'Major retrofit'!$M$27,"")))&amp;IF(F88="Scenario1PBT4",'Major retrofit'!$N$27,IF(F88="Scenario2PBT4",'Major retrofit'!$O$27,IF(F88="Scenario3PBT4",'Major retrofit'!$P$27,"")))&amp;IF(F88="Scenario1PBT5",'Major retrofit'!$Q$27,IF(F88="Scenario2PBT5",'Major retrofit'!$R$27,IF(F88="Scenario3PBT5",'Major retrofit'!$S$27,"")))&amp;IF(F88="Scenario1PBT6",'Major retrofit'!$T$27,IF(F88="Scenario2PBT6",'Major retrofit'!$U$27,IF(F88="Scenario3PBT6",'Major retrofit'!$V$27,"")))&amp;IF(F88="Scenario1PBT7",'Major retrofit'!$W$27,IF(F88="Scenario2PBT7",'Major retrofit'!$X$27,IF(F88="Scenario3PBT7",'Major retrofit'!$Y$27,"")))&amp;IF(F88="Scenario1PBT8",'Major retrofit'!$Z$27,IF(F88="Scenario2PBT8",'Major retrofit'!$AA$27,IF(F88="Scenario3PBT8",'Major retrofit'!$AB$27,"")))&amp;IF(F88="Scenario1PBT9",'Major retrofit'!$AC$27,IF(F88="Scenario2PBT9",'Major retrofit'!$AD$27,IF(F88="Scenario3PBT9",'Major retrofit'!$AE$27,"")))&amp;IF(F88="Scenario1PBT10",'Major retrofit'!$AF$27,IF(F88="Scenario2PBT10",'Major retrofit'!$AG$27,IF(F88="Scenario3PBT10",'Major retrofit'!$AH$27,"")))&amp;IF(F88="Scenario1PBT11",'Major retrofit'!$AI$27,IF(F88="Scenario2PBT11",'Major retrofit'!$AJ$27,IF(F88="Scenario3PBT11",'Major retrofit'!$AK$27,"")))&amp;IF(F88="Scenario1PBT12",'Major retrofit'!$AL$27,IF(F88="Scenario2PBT12",'Major retrofit'!$AM$27,IF(F88="Scenario3PBT12",'Major retrofit'!$AN$27,"")))&amp;IF(F88="Scenario1PBT13",'Major retrofit'!$AO$27,IF(F88="Scenario2PBT13",'Major retrofit'!$AP$27,IF(F88="Scenario3PBT13",'Major retrofit'!$AQ$27,"")))&amp;IF(F88="Scenario1PBT14",'Major retrofit'!$AR$27,IF(F88="Scenario2PBT14",'Major retrofit'!$AS$27,IF(F88="Scenario3PBT14",'Major retrofit'!$AT$27,"")))&amp;IF(F88="Scenario1PBT15",'Major retrofit'!$AU$27,IF(F88="Scenario2PBT15",'Major retrofit'!$AV$27,IF(F88="Scenario3PBT15",'Major retrofit'!$AW$27,"")))</f>
        <v/>
      </c>
      <c r="T88" s="207">
        <f t="shared" si="51"/>
        <v>0</v>
      </c>
      <c r="U88" s="206" t="str">
        <f>IF(F88="Scenario1PBT1",'Major retrofit'!$E$38,IF(F88="Scenario2PBT1",'Major retrofit'!$F$38,IF(F88="Scenario3PBT1",'Major retrofit'!$G$38,"")))&amp;IF(F88="Scenario1PBT2",'Major retrofit'!$H$38,IF(F88="Scenario2PBT2",'Major retrofit'!$I$38,IF(F88="Scenario3PBT2",'Major retrofit'!$J$38,"")))&amp;IF(F88="Scenario1PBT3",'Major retrofit'!$K$38,IF(F88="Scenario2PBT3",'Major retrofit'!$L$38,IF(F88="Scenario3PBT3",'Major retrofit'!$M$38,"")))&amp;IF(F88="Scenario1PBT4",'Major retrofit'!$N$38,IF(F88="Scenario2PBT4",'Major retrofit'!$O$38,IF(F88="Scenario3PBT4",'Major retrofit'!$P$38,"")))&amp;IF(F88="Scenario1PBT5",'Major retrofit'!$Q$38,IF(F88="Scenario2PBT5",'Major retrofit'!$R$38,IF(F88="Scenario3PBT5",'Major retrofit'!$S$38,"")))&amp;IF(F88="Scenario1PBT6",'Major retrofit'!$T$38,IF(F88="Scenario2PBT6",'Major retrofit'!$U$38,IF(F88="Scenario3PBT6",'Major retrofit'!$V$38,"")))&amp;IF(F88="Scenario1PBT7",'Major retrofit'!$W$38,IF(F88="Scenario2PBT7",'Major retrofit'!$X$38,IF(F88="Scenario3PBT7",'Major retrofit'!$Y$38,"")))&amp;IF(F88="Scenario1PBT8",'Major retrofit'!$Z$38,IF(F88="Scenario2PBT8",'Major retrofit'!$AA$38,IF(F88="Scenario3PBT8",'Major retrofit'!$AB$38,"")))&amp;IF(F88="Scenario1PBT9",'Major retrofit'!$AC$38,IF(F88="Scenario2PBT9",'Major retrofit'!$AD$38,IF(F88="Scenario3PBT9",'Major retrofit'!$AE$38,"")))&amp;IF(F88="Scenario1PBT10",'Major retrofit'!$AF$38,IF(F88="Scenario2PBT10",'Major retrofit'!$AG$38,IF(F88="Scenario3PBT10",'Major retrofit'!$AH$38,"")))&amp;IF(F88="Scenario1PBT11",'Major retrofit'!$AI$38,IF(F88="Scenario2PBT11",'Major retrofit'!$AJ$38,IF(F88="Scenario3PBT11",'Major retrofit'!$AK$38,"")))&amp;IF(F88="Scenario1PBT12",'Major retrofit'!$AL$38,IF(F88="Scenario2PBT12",'Major retrofit'!$AM$38,IF(F88="Scenario3PBT12",'Major retrofit'!$AN$38,"")))&amp;IF(F88="Scenario1PBT13",'Major retrofit'!$AO$38,IF(F88="Scenario2PBT13",'Major retrofit'!$AP$38,IF(F88="Scenario3PBT13",'Major retrofit'!$AQ$38,"")))&amp;IF(F88="Scenario1PBT14",'Major retrofit'!$AR$38,IF(F88="Scenario2PBT14",'Major retrofit'!$AS$38,IF(F88="Scenario3PBT14",'Major retrofit'!$AT$38,"")))&amp;IF(F88="Scenario1PBT15",'Major retrofit'!$AU$38,IF(F88="Scenario2PBT15",'Major retrofit'!$AV$38,IF(F88="Scenario3PBT15",'Major retrofit'!$AW$38,"")))</f>
        <v/>
      </c>
      <c r="V88" s="117">
        <f t="shared" si="52"/>
        <v>0</v>
      </c>
      <c r="W88" s="117" t="str">
        <f>IF(F88="Scenario1PBT1",'Major retrofit'!$E$40,IF(F88="Scenario2PBT1",'Major retrofit'!$F$40,IF(F88="Scenario3PBT1",'Major retrofit'!$G$40,"")))&amp;IF(F88="Scenario1PBT2",'Major retrofit'!$H$40,IF(F88="Scenario2PBT2",'Major retrofit'!$I$40,IF(F88="Scenario3PBT2",'Major retrofit'!$J$40,"")))&amp;IF(F88="Scenario1PBT3",'Major retrofit'!$K$40,IF(F88="Scenario2PBT3",'Major retrofit'!$L$40,IF(F88="Scenario3PBT3",'Major retrofit'!$M$40,"")))&amp;IF(F88="Scenario1PBT4",'Major retrofit'!$N$40,IF(F88="Scenario2PBT4",'Major retrofit'!$O$40,IF(F88="Scenario3PBT4",'Major retrofit'!$P$40,"")))&amp;IF(F88="Scenario1PBT5",'Major retrofit'!$Q$40,IF(F88="Scenario2PBT5",'Major retrofit'!$R$40,IF(F88="Scenario3PBT5",'Major retrofit'!$S$40,"")))&amp;IF(F88="Scenario1PBT6",'Major retrofit'!$T$40,IF(F88="Scenario2PBT6",'Major retrofit'!$U$40,IF(F88="Scenario3PBT6",'Major retrofit'!$V$40,"")))&amp;IF(F88="Scenario1PBT7",'Major retrofit'!$W$40,IF(F88="Scenario2PBT7",'Major retrofit'!$X$40,IF(F88="Scenario3PBT7",'Major retrofit'!$Y$40,"")))&amp;IF(F88="Scenario1PBT8",'Major retrofit'!$Z$40,IF(F88="Scenario2PBT8",'Major retrofit'!$AA$40,IF(F88="Scenario3PBT8",'Major retrofit'!$AB$40,"")))&amp;IF(F88="Scenario1PBT9",'Major retrofit'!$AC$40,IF(F88="Scenario2PBT9",'Major retrofit'!$AD$40,IF(F88="Scenario3PBT9",'Major retrofit'!$AE$40,"")))&amp;IF(F88="Scenario1PBT10",'Major retrofit'!$AF$40,IF(F88="Scenario2PBT10",'Major retrofit'!$AG$40,IF(F88="Scenario3PBT10",'Major retrofit'!$AH$40,"")))&amp;IF(F88="Scenario1PBT11",'Major retrofit'!$AI$40,IF(F88="Scenario2PBT11",'Major retrofit'!$AJ$40,IF(F88="Scenario3PBT11",'Major retrofit'!$AK$40,"")))&amp;IF(F88="Scenario1PBT12",'Major retrofit'!$AL$40,IF(F88="Scenario2PBT12",'Major retrofit'!$AM$40,IF(F88="Scenario3PBT12",'Major retrofit'!$AN$40,"")))&amp;IF(F88="Scenario1PBT13",'Major retrofit'!$AO$40,IF(F88="Scenario2PBT13",'Major retrofit'!$AP$40,IF(F88="Scenario3PBT13",'Major retrofit'!$AQ$40,"")))&amp;IF(F88="Scenario1PBT14",'Major retrofit'!$AR$40,IF(F88="Scenario2PBT14",'Major retrofit'!$AS$40,IF(F88="Scenario3PBT14",'Major retrofit'!$AT$40,"")))&amp;IF(F88="Scenario1PBT15",'Major retrofit'!$AU$40,IF(F88="Scenario2PBT15",'Major retrofit'!$AV$40,IF(F88="Scenario3PBT15",'Major retrofit'!$AW$40,"")))</f>
        <v/>
      </c>
      <c r="X88" s="117">
        <f t="shared" si="53"/>
        <v>0</v>
      </c>
      <c r="Y88" s="117" t="str">
        <f>IF(F88="Scenario1PBT1",'Major retrofit'!$E$42,IF(F88="Scenario2PBT1",'Major retrofit'!$F$42,IF(F88="Scenario3PBT1",'Major retrofit'!$G$42,"")))&amp;IF(F88="Scenario1PBT2",'Major retrofit'!$H$42,IF(F88="Scenario2PBT2",'Major retrofit'!$I$42,IF(F88="Scenario3PBT2",'Major retrofit'!$J$42,"")))&amp;IF(F88="Scenario1PBT3",'Major retrofit'!$K$42,IF(F88="Scenario2PBT3",'Major retrofit'!$L$42,IF(F88="Scenario3PBT3",'Major retrofit'!$M$42,"")))&amp;IF(F88="Scenario1PBT4",'Major retrofit'!$N$42,IF(F88="Scenario2PBT4",'Major retrofit'!$O$42,IF(F88="Scenario3PBT4",'Major retrofit'!$P$42,"")))&amp;IF(F88="Scenario1PBT5",'Major retrofit'!$Q$42,IF(F88="Scenario2PBT5",'Major retrofit'!$R$42,IF(F88="Scenario3PBT5",'Major retrofit'!$S$42,"")))&amp;IF(F88="Scenario1PBT6",'Major retrofit'!$T$42,IF(F88="Scenario2PBT6",'Major retrofit'!$U$42,IF(F88="Scenario3PBT6",'Major retrofit'!$V$42,"")))&amp;IF(F88="Scenario1PBT7",'Major retrofit'!$W$42,IF(F88="Scenario2PBT7",'Major retrofit'!$X$42,IF(F88="Scenario3PBT7",'Major retrofit'!$Y$42,"")))&amp;IF(F88="Scenario1PBT8",'Major retrofit'!$Z$42,IF(F88="Scenario2PBT8",'Major retrofit'!$AA$42,IF(F88="Scenario3PBT8",'Major retrofit'!$AB$42,"")))&amp;IF(F88="Scenario1PBT9",'Major retrofit'!$AC$42,IF(F88="Scenario2PBT9",'Major retrofit'!$AD$42,IF(F88="Scenario3PBT9",'Major retrofit'!$AE$42,"")))&amp;IF(F88="Scenario1PBT10",'Major retrofit'!$AF$42,IF(F88="Scenario2PBT10",'Major retrofit'!$AG$42,IF(F88="Scenario3PBT10",'Major retrofit'!$AH$42,"")))&amp;IF(F88="Scenario1PBT11",'Major retrofit'!$AI$42,IF(F88="Scenario2PBT11",'Major retrofit'!$AJ$42,IF(F88="Scenario3PBT11",'Major retrofit'!$AK$42,"")))&amp;IF(F88="Scenario1PBT12",'Major retrofit'!$AL$42,IF(F88="Scenario2PBT12",'Major retrofit'!$AM$42,IF(F88="Scenario3PBT12",'Major retrofit'!$AN$42,"")))&amp;IF(F88="Scenario1PBT13",'Major retrofit'!$AO$42,IF(F88="Scenario2PBT13",'Major retrofit'!$AP$42,IF(F88="Scenario3PBT13",'Major retrofit'!$AQ$42,"")))&amp;IF(F88="Scenario1PBT14",'Major retrofit'!$AR$42,IF(F88="Scenario2PBT14",'Major retrofit'!$AS$42,IF(F88="Scenario3PBT14",'Major retrofit'!$AT$42,"")))&amp;IF(F88="Scenario1PBT15",'Major retrofit'!$AU$42,IF(F88="Scenario2PBT15",'Major retrofit'!$AV$42,IF(F88="Scenario3PBT15",'Major retrofit'!$AW$42,"")))</f>
        <v/>
      </c>
      <c r="Z88" s="117">
        <f t="shared" si="54"/>
        <v>0</v>
      </c>
      <c r="AA88" s="178" t="str">
        <f>IF(F88="Scenario1PBT1",'Major retrofit'!$E$101,IF(F88="Scenario2PBT1",'Major retrofit'!$F$101,IF(F88="Scenario3PBT1",'Major retrofit'!$G$101,"")))&amp;IF(F88="Scenario1PBT2",'Major retrofit'!$H$101,IF(F88="Scenario2PBT2",'Major retrofit'!$I$101,IF(F88="Scenario3PBT2",'Major retrofit'!$J$101,"")))&amp;IF(F88="Scenario1PBT3",'Major retrofit'!$K$101,IF(F88="Scenario2PBT3",'Major retrofit'!$L$101,IF(F88="Scenario3PBT3",'Major retrofit'!$M$101,"")))&amp;IF(F88="Scenario1PBT4",'Major retrofit'!$N$101,IF(F88="Scenario2PBT4",'Major retrofit'!$O$101,IF(F88="Scenario3PBT4",'Major retrofit'!$P$101,"")))&amp;IF(F88="Scenario1PBT5",'Major retrofit'!$Q$101,IF(F88="Scenario2PBT5",'Major retrofit'!$R$101,IF(F88="Scenario3PBT5",'Major retrofit'!$S$101,"")))&amp;IF(F88="Scenario1PBT6",'Major retrofit'!$T$101,IF(F88="Scenario2PBT6",'Major retrofit'!$U$101,IF(F88="Scenario3PBT6",'Major retrofit'!$V$101,"")))&amp;IF(F88="Scenario1PBT7",'Major retrofit'!$W$101,IF(F88="Scenario2PBT7",'Major retrofit'!$X$101,IF(F88="Scenario3PBT7",'Major retrofit'!$Y$101,"")))&amp;IF(F88="Scenario1PBT8",'Major retrofit'!$Z$101,IF(F88="Scenario2PBT8",'Major retrofit'!$AA$101,IF(F88="Scenario3PBT8",'Major retrofit'!$AB$101,"")))&amp;IF(F88="Scenario1PBT9",'Major retrofit'!$AC$101,IF(F88="Scenario2PBT9",'Major retrofit'!$AD$101,IF(F88="Scenario3PBT9",'Major retrofit'!$AE$101,"")))&amp;IF(F88="Scenario1PBT10",'Major retrofit'!$AF$101,IF(F88="Scenario2PBT10",'Major retrofit'!$AG$101,IF(F88="Scenario3PBT10",'Major retrofit'!$AH$101,"")))&amp;IF(F88="Scenario1PBT11",'Major retrofit'!$AI$101,IF(F88="Scenario2PBT11",'Major retrofit'!$AJ$101,IF(F88="Scenario3PBT11",'Major retrofit'!$AK$101,"")))&amp;IF(F88="Scenario1PBT12",'Major retrofit'!$AL$101,IF(F88="Scenario2PBT12",'Major retrofit'!$AM$101,IF(F88="Scenario3PBT12",'Major retrofit'!$AN$101,"")))&amp;IF(F88="Scenario1PBT13",'Major retrofit'!$AO$101,IF(F88="Scenario2PBT13",'Major retrofit'!$AP$101,IF(F88="Scenario3PBT13",'Major retrofit'!$AQ$101,"")))&amp;IF(F88="Scenario1PBT14",'Major retrofit'!$AR$101,IF(F88="Scenario2PBT14",'Major retrofit'!$AS$101,IF(F88="Scenario3PBT14",'Major retrofit'!$AT$101,"")))&amp;IF(F88="Scenario1PBT15",'Major retrofit'!$AU$101,IF(F88="Scenario2PBT15",'Major retrofit'!$AV$101,IF(F88="Scenario3PBT15",'Major retrofit'!$AW$101,"")))</f>
        <v/>
      </c>
      <c r="AB88" s="179">
        <f t="shared" si="55"/>
        <v>0</v>
      </c>
      <c r="AC88" s="208">
        <f>IFERROR('Projection_Base-case'!G88-G88,0)</f>
        <v>0</v>
      </c>
      <c r="AD88" s="117">
        <f t="shared" si="34"/>
        <v>0</v>
      </c>
      <c r="AE88" s="117">
        <f>IFERROR(100*AC88/'Projection_Base-case'!G88,0)</f>
        <v>0</v>
      </c>
      <c r="AF88" s="117">
        <f>IFERROR('Projection_Base-case'!I88-I88,0)</f>
        <v>0</v>
      </c>
      <c r="AG88" s="117">
        <f t="shared" si="35"/>
        <v>0</v>
      </c>
      <c r="AH88" s="117">
        <f>IFERROR(100*AF88/'Projection_Base-case'!I88,0)</f>
        <v>0</v>
      </c>
      <c r="AI88" s="117">
        <f>IFERROR('Projection_Base-case'!K88-K88,0)</f>
        <v>0</v>
      </c>
      <c r="AJ88" s="117">
        <f t="shared" si="36"/>
        <v>0</v>
      </c>
      <c r="AK88" s="117">
        <f>IFERROR(100*AI88/'Projection_Base-case'!K88,0)</f>
        <v>0</v>
      </c>
      <c r="AL88" s="117">
        <f>IFERROR(M88-'Projection_Base-case'!M88,0)</f>
        <v>0</v>
      </c>
      <c r="AM88" s="117">
        <f t="shared" si="37"/>
        <v>0</v>
      </c>
      <c r="AN88" s="179">
        <f>IFERROR(IF('Projection_Base-case'!N88&gt;0,100*AM88/'Projection_Base-case'!N88,100*AM88/N88),0)</f>
        <v>0</v>
      </c>
      <c r="AO88" s="206">
        <f>IFERROR('Projection_Base-case'!O88-O88,0)</f>
        <v>0</v>
      </c>
      <c r="AP88" s="117">
        <f t="shared" si="38"/>
        <v>0</v>
      </c>
      <c r="AQ88" s="117">
        <f>IFERROR(100*AO88/'Projection_Base-case'!O88,0)</f>
        <v>0</v>
      </c>
      <c r="AR88" s="117">
        <f>IFERROR('Projection_Base-case'!Q88-Q88,0)</f>
        <v>0</v>
      </c>
      <c r="AS88" s="117">
        <f t="shared" si="39"/>
        <v>0</v>
      </c>
      <c r="AT88" s="117">
        <f>IFERROR(100*AR88/'Projection_Base-case'!Q88,0)</f>
        <v>0</v>
      </c>
      <c r="AU88" s="117">
        <f>IFERROR('Projection_Base-case'!S88-S88,0)</f>
        <v>0</v>
      </c>
      <c r="AV88" s="117">
        <f t="shared" si="40"/>
        <v>0</v>
      </c>
      <c r="AW88" s="118">
        <f>IFERROR(100*AU88/'Projection_Base-case'!S88,0)</f>
        <v>0</v>
      </c>
      <c r="AX88" s="206">
        <f>IFERROR('Projection_Base-case'!U88-U88,0)</f>
        <v>0</v>
      </c>
      <c r="AY88" s="117">
        <f t="shared" si="41"/>
        <v>0</v>
      </c>
      <c r="AZ88" s="117">
        <f>IFERROR(100*AX88/'Projection_Base-case'!U88,0)</f>
        <v>0</v>
      </c>
      <c r="BA88" s="117">
        <f>IFERROR('Projection_Base-case'!W88-W88,0)</f>
        <v>0</v>
      </c>
      <c r="BB88" s="117">
        <f t="shared" si="42"/>
        <v>0</v>
      </c>
      <c r="BC88" s="117">
        <f>IFERROR(100*BA88/'Projection_Base-case'!W88,0)</f>
        <v>0</v>
      </c>
      <c r="BD88" s="117">
        <f>IFERROR('Projection_Base-case'!Y88-Y88,0)</f>
        <v>0</v>
      </c>
      <c r="BE88" s="117">
        <f t="shared" si="43"/>
        <v>0</v>
      </c>
      <c r="BF88" s="117">
        <f>IFERROR(100*BD88/'Projection_Base-case'!Y88,0)</f>
        <v>0</v>
      </c>
      <c r="BG88" s="178">
        <f t="shared" si="56"/>
        <v>0</v>
      </c>
      <c r="BH88" s="179">
        <f t="shared" si="57"/>
        <v>0</v>
      </c>
    </row>
    <row r="89" spans="1:60" ht="15" thickBot="1">
      <c r="A89" s="205">
        <v>84</v>
      </c>
      <c r="B89" s="119">
        <f>IF('Projection_Base-case'!B89&lt;&gt;"",'Projection_Base-case'!B89,0)</f>
        <v>0</v>
      </c>
      <c r="C89" s="119">
        <f>IF('Projection_Base-case'!C89&lt;&gt;"",'Projection_Base-case'!C89,0)</f>
        <v>0</v>
      </c>
      <c r="D89" s="119">
        <f>IF('Projection_Base-case'!D89&lt;&gt;"",'Projection_Base-case'!D89,0)</f>
        <v>0</v>
      </c>
      <c r="E89" s="263" t="str">
        <f>IF(AND('Résultats major'!$AC$3="OUI",'Résultats major'!E88&lt;&gt;""),'Résultats major'!E88,IF(OR(D89="PBT1",D89="PBT2",D89="PBT3",D89="PBT4",D89="PBT5",D89="PBT6",D89="PBT7",D89="PBT8",D89="PBT10"),"Scenario1",IF(D89="PBT9","Scenario2","")))</f>
        <v/>
      </c>
      <c r="F89" s="202" t="str">
        <f t="shared" si="44"/>
        <v>0</v>
      </c>
      <c r="G89" s="177" t="str">
        <f>IF(F89="Scenario1PBT1",'Major retrofit'!$E$6,IF(F89="Scenario2PBT1",'Major retrofit'!$F$6,IF(F89="Scenario3PBT1",'Major retrofit'!$G$6,"")))&amp;IF(F89="Scenario1PBT2",'Major retrofit'!$H$6,IF(F89="Scenario2PBT2",'Major retrofit'!$I$6,IF(F89="Scenario3PBT2",'Major retrofit'!$J$6,"")))&amp;IF(F89="Scenario1PBT3",'Major retrofit'!$K$6,IF(F89="Scenario2PBT3",'Major retrofit'!$L$6,IF(F89="Scenario3PBT3",'Major retrofit'!$M$6,"")))&amp;IF(F89="Scenario1PBT4",'Major retrofit'!$N$6,IF(F89="Scenario2PBT4",'Major retrofit'!$O$6,IF(F89="Scenario3PBT4",'Major retrofit'!$P$6,"")))&amp;IF(F89="Scenario1PBT5",'Major retrofit'!$Q$6,IF(F89="Scenario2PBT5",'Major retrofit'!$R$6,IF(F89="Scenario3PBT5",'Major retrofit'!$S$6,"")))&amp;IF(F89="Scenario1PBT6",'Major retrofit'!$T$6,IF(F89="Scenario2PBT6",'Major retrofit'!$U$6,IF(F89="Scenario3PBT6",'Major retrofit'!$V$6,"")))&amp;IF(F89="Scenario1PBT7",'Major retrofit'!$W$6,IF(F89="Scenario2PBT7",'Major retrofit'!$X$6,IF(F89="Scenario3PBT7",'Major retrofit'!$Y$6,"")))&amp;IF(F89="Scenario1PBT8",'Major retrofit'!$Z$6,IF(F89="Scenario2PBT8",'Major retrofit'!$AA$6,IF(F89="Scenario3PBT8",'Major retrofit'!$AB$6,"")))&amp;IF(F89="Scenario1PBT9",'Major retrofit'!$AC$6,IF(F89="Scenario2PBT9",'Major retrofit'!$AD$6,IF(F89="Scenario3PBT9",'Major retrofit'!$AE$6,"")))&amp;IF(F89="Scenario1PBT10",'Major retrofit'!$AF$6,IF(F89="Scenario2PBT10",'Major retrofit'!$AG$6,IF(F89="Scenario3PBT10",'Major retrofit'!$AH$6,"")))&amp;IF(F89="Scenario1PBT11",'Major retrofit'!$AI$6,IF(F89="Scenario2PBT11",'Major retrofit'!$AJ$6,IF(F89="Scenario3PBT11",'Major retrofit'!$AK$6,"")))&amp;IF(F89="Scenario1PBT12",'Major retrofit'!$AL$6,IF(F89="Scenario2PBT12",'Major retrofit'!$AM$6,IF(F89="Scenario3PBT12",'Major retrofit'!$AN$6,"")))&amp;IF(F89="Scenario1PBT13",'Major retrofit'!$AO$6,IF(F89="Scenario2PBT13",'Major retrofit'!$AP$6,IF(F89="Scenario3PBT13",'Major retrofit'!$AQ$6,"")))&amp;IF(F89="Scenario1PBT14",'Major retrofit'!$AR$6,IF(F89="Scenario2PBT14",'Major retrofit'!$AS$6,IF(F89="Scenario3PBT14",'Major retrofit'!$AT$6,"")))&amp;IF(F89="Scenario1PBT15",'Major retrofit'!$AU$6,IF(F89="Scenario2PBT15",'Major retrofit'!$AV$6,IF(F89="Scenario3PBT15",'Major retrofit'!$AW$6,"")))</f>
        <v/>
      </c>
      <c r="H89" s="117">
        <f t="shared" si="45"/>
        <v>0</v>
      </c>
      <c r="I89" s="178" t="str">
        <f>IF(F89="Scenario1PBT1",'Major retrofit'!$E$16,IF(F89="Scenario2PBT1",'Major retrofit'!$F$16,IF(F89="Scenario3PBT1",'Major retrofit'!$G$16,"")))&amp;IF(F89="Scenario1PBT2",'Major retrofit'!$H$16,IF(F89="Scenario2PBT2",'Major retrofit'!$I$16,IF(F89="Scenario3PBT2",'Major retrofit'!$J$16,"")))&amp;IF(F89="Scenario1PBT3",'Major retrofit'!$K$16,IF(F89="Scenario2PBT3",'Major retrofit'!$L$16,IF(F89="Scenario3PBT3",'Major retrofit'!$M$16,"")))&amp;IF(F89="Scenario1PBT4",'Major retrofit'!$N$16,IF(F89="Scenario2PBT4",'Major retrofit'!$O$16,IF(F89="Scenario3PBT4",'Major retrofit'!$P$16,"")))&amp;IF(F89="Scenario1PBT5",'Major retrofit'!$Q$16,IF(F89="Scenario2PBT5",'Major retrofit'!$R$16,IF(F89="Scenario3PBT5",'Major retrofit'!$S$16,"")))&amp;IF(F89="Scenario1PBT6",'Major retrofit'!$T$16,IF(F89="Scenario2PBT6",'Major retrofit'!$U$16,IF(F89="Scenario3PBT6",'Major retrofit'!$V$16,"")))&amp;IF(F89="Scenario1PBT7",'Major retrofit'!$W$16,IF(F89="Scenario2PBT7",'Major retrofit'!$X$16,IF(F89="Scenario3PBT7",'Major retrofit'!$Y$16,"")))&amp;IF(F89="Scenario1PBT8",'Major retrofit'!$Z$16,IF(F89="Scenario2PBT8",'Major retrofit'!$AA$16,IF(F89="Scenario3PBT8",'Major retrofit'!$AB$16,"")))&amp;IF(F89="Scenario1PBT9",'Major retrofit'!$AC$16,IF(F89="Scenario2PBT9",'Major retrofit'!$AD$16,IF(F89="Scenario3PBT9",'Major retrofit'!$AE$16,"")))&amp;IF(F89="Scenario1PBT10",'Major retrofit'!$AF$16,IF(F89="Scenario2PBT10",'Major retrofit'!$AG$16,IF(F89="Scenario3PBT10",'Major retrofit'!$AH$16,"")))&amp;IF(F89="Scenario1PBT11",'Major retrofit'!$AI$16,IF(F89="Scenario2PBT11",'Major retrofit'!$AJ$16,IF(F89="Scenario3PBT11",'Major retrofit'!$AK$16,"")))&amp;IF(F89="Scenario1PBT12",'Major retrofit'!$AL$16,IF(F89="Scenario2PBT12",'Major retrofit'!$AM$16,IF(F89="Scenario3PBT12",'Major retrofit'!$AN$16,"")))&amp;IF(F89="Scenario1PBT13",'Major retrofit'!$AO$16,IF(F89="Scenario2PBT13",'Major retrofit'!$AP$16,IF(F89="Scenario3PBT13",'Major retrofit'!$AQ$16,"")))&amp;IF(F89="Scenario1PBT14",'Major retrofit'!$AR$16,IF(F89="Scenario2PBT14",'Major retrofit'!$AS$16,IF(F89="Scenario3PBT14",'Major retrofit'!$AT$16,"")))&amp;IF(F89="Scenario1PBT15",'Major retrofit'!$AU$16,IF(F89="Scenario2PBT15",'Major retrofit'!$AV$16,IF(F89="Scenario3PBT15",'Major retrofit'!$AW$16,"")))</f>
        <v/>
      </c>
      <c r="J89" s="117">
        <f t="shared" si="46"/>
        <v>0</v>
      </c>
      <c r="K89" s="117" t="str">
        <f>IF(F89="Scenario1PBT1",'Major retrofit'!$E$18,IF(F89="Scenario2PBT1",'Major retrofit'!$F$18,IF(F89="Scenario3PBT1",'Major retrofit'!$G$18,"")))&amp;IF(F89="Scenario1PBT2",'Major retrofit'!$H$18,IF(F89="Scenario2PBT2",'Major retrofit'!$I$18,IF(F89="Scenario3PBT2",'Major retrofit'!$J$18,"")))&amp;IF(F89="Scenario1PBT3",'Major retrofit'!$K$18,IF(F89="Scenario2PBT3",'Major retrofit'!$L$18,IF(F89="Scenario3PBT3",'Major retrofit'!$M$18,"")))&amp;IF(F89="Scenario1PBT4",'Major retrofit'!$N$18,IF(F89="Scenario2PBT4",'Major retrofit'!$O$18,IF(F89="Scenario3PBT4",'Major retrofit'!$P$18,"")))&amp;IF(F89="Scenario1PBT5",'Major retrofit'!$Q$18,IF(F89="Scenario2PBT5",'Major retrofit'!$R$18,IF(F89="Scenario3PBT5",'Major retrofit'!$S$18,"")))&amp;IF(F89="Scenario1PBT6",'Major retrofit'!$T$18,IF(F89="Scenario2PBT6",'Major retrofit'!$U$18,IF(F89="Scenario3PBT6",'Major retrofit'!$V$18,"")))&amp;IF(F89="Scenario1PBT7",'Major retrofit'!$W$18,IF(F89="Scenario2PBT7",'Major retrofit'!$X$18,IF(F89="Scenario3PBT7",'Major retrofit'!$Y$18,"")))&amp;IF(F89="Scenario1PBT8",'Major retrofit'!$Z$18,IF(F89="Scenario2PBT8",'Major retrofit'!$AA$18,IF(F89="Scenario3PBT8",'Major retrofit'!$AB$18,"")))&amp;IF(F89="Scenario1PBT9",'Major retrofit'!$AC$18,IF(F89="Scenario2PBT9",'Major retrofit'!$AD$18,IF(F89="Scenario3PBT9",'Major retrofit'!$AE$18,"")))&amp;IF(F89="Scenario1PBT10",'Major retrofit'!$AF$18,IF(F89="Scenario2PBT10",'Major retrofit'!$AG$18,IF(F89="Scenario3PBT10",'Major retrofit'!$AH$18,"")))&amp;IF(F89="Scenario1PBT11",'Major retrofit'!$AI$18,IF(F89="Scenario2PBT11",'Major retrofit'!$AJ$18,IF(F89="Scenario3PBT11",'Major retrofit'!$AK$18,"")))&amp;IF(F89="Scenario1PBT12",'Major retrofit'!$AL$18,IF(F89="Scenario2PBT12",'Major retrofit'!$AM$18,IF(F89="Scenario3PBT12",'Major retrofit'!$AN$18,"")))&amp;IF(F89="Scenario1PBT13",'Major retrofit'!$AO$18,IF(F89="Scenario2PBT13",'Major retrofit'!$AP$18,IF(F89="Scenario3PBT13",'Major retrofit'!$AQ$18,"")))&amp;IF(F89="Scenario1PBT14",'Major retrofit'!$AR$18,IF(F89="Scenario2PBT14",'Major retrofit'!$AS$18,IF(F89="Scenario3PBT14",'Major retrofit'!$AT$18,"")))&amp;IF(F89="Scenario1PBT15",'Major retrofit'!$AU$18,IF(F89="Scenario2PBT15",'Major retrofit'!$AV$18,IF(F89="Scenario3PBT15",'Major retrofit'!$AW$18,"")))</f>
        <v/>
      </c>
      <c r="L89" s="117">
        <f t="shared" si="47"/>
        <v>0</v>
      </c>
      <c r="M89" s="117" t="str">
        <f>IF(F89="Scenario1PBT1",'Major retrofit'!$E$20,IF(F89="Scenario2PBT1",'Major retrofit'!$F$20,IF(F89="Scenario3PBT1",'Major retrofit'!$G$20,"")))&amp;IF(F89="Scenario1PBT2",'Major retrofit'!$H$20,IF(F89="Scenario2PBT2",'Major retrofit'!$I$20,IF(F89="Scenario3PBT2",'Major retrofit'!$J$20,"")))&amp;IF(F89="Scenario1PBT3",'Major retrofit'!$K$20,IF(F89="Scenario2PBT3",'Major retrofit'!$L$20,IF(F89="Scenario3PBT3",'Major retrofit'!$M$20,"")))&amp;IF(F89="Scenario1PBT4",'Major retrofit'!$N$20,IF(F89="Scenario2PBT4",'Major retrofit'!$O$20,IF(F89="Scenario3PBT4",'Major retrofit'!$P$20,"")))&amp;IF(F89="Scenario1PBT5",'Major retrofit'!$Q$20,IF(F89="Scenario2PBT5",'Major retrofit'!$R$20,IF(F89="Scenario3PBT5",'Major retrofit'!$S$20,"")))&amp;IF(F89="Scenario1PBT6",'Major retrofit'!$T$20,IF(F89="Scenario2PBT6",'Major retrofit'!$U$20,IF(F89="Scenario3PBT6",'Major retrofit'!$V$20,"")))&amp;IF(F89="Scenario1PBT7",'Major retrofit'!$W$20,IF(F89="Scenario2PBT7",'Major retrofit'!$X$20,IF(F89="Scenario3PBT7",'Major retrofit'!$Y$20,"")))&amp;IF(F89="Scenario1PBT8",'Major retrofit'!$Z$20,IF(F89="Scenario2PBT8",'Major retrofit'!$AA$20,IF(F89="Scenario3PBT8",'Major retrofit'!$AB$20,"")))&amp;IF(F89="Scenario1PBT9",'Major retrofit'!$AC$20,IF(F89="Scenario2PBT9",'Major retrofit'!$AD$20,IF(F89="Scenario3PBT9",'Major retrofit'!$AE$20,"")))&amp;IF(F89="Scenario1PBT10",'Major retrofit'!$AF$20,IF(F89="Scenario2PBT10",'Major retrofit'!$AG$20,IF(F89="Scenario3PBT10",'Major retrofit'!$AH$20,"")))&amp;IF(F89="Scenario1PBT11",'Major retrofit'!$AI$20,IF(F89="Scenario2PBT11",'Major retrofit'!$AJ$20,IF(F89="Scenario3PBT11",'Major retrofit'!$AK$20,"")))&amp;IF(F89="Scenario1PBT12",'Major retrofit'!$AL$20,IF(F89="Scenario2PBT12",'Major retrofit'!$AM$20,IF(F89="Scenario3PBT12",'Major retrofit'!$AN$20,"")))&amp;IF(F89="Scenario1PBT13",'Major retrofit'!$AO$20,IF(F89="Scenario2PBT13",'Major retrofit'!$AP$20,IF(F89="Scenario3PBT13",'Major retrofit'!$AQ$20,"")))&amp;IF(F89="Scenario1PBT14",'Major retrofit'!$AR$20,IF(F89="Scenario2PBT14",'Major retrofit'!$AS$20,IF(F89="Scenario3PBT14",'Major retrofit'!$AT$20,"")))&amp;IF(F89="Scenario1PBT15",'Major retrofit'!$AU$20,IF(F89="Scenario2PBT15",'Major retrofit'!$AV$20,IF(F89="Scenario3PBT15",'Major retrofit'!$AW$20,"")))</f>
        <v/>
      </c>
      <c r="N89" s="118">
        <f t="shared" si="48"/>
        <v>0</v>
      </c>
      <c r="O89" s="206" t="str">
        <f>IF(F89="Scenario1PBT1",'Major retrofit'!$E$23,IF(F89="Scenario2PBT1",'Major retrofit'!$F$23,IF(F89="Scenario3PBT1",'Major retrofit'!$G$23,"")))&amp;IF(F89="Scenario1PBT2",'Major retrofit'!$H$23,IF(F89="Scenario2PBT2",'Major retrofit'!$I$23,IF(F89="Scenario3PBT2",'Major retrofit'!$J$23,"")))&amp;IF(F89="Scenario1PBT3",'Major retrofit'!$K$23,IF(F89="Scenario2PBT3",'Major retrofit'!$L$23,IF(F89="Scenario3PBT3",'Major retrofit'!$M$23,"")))&amp;IF(F89="Scenario1PBT4",'Major retrofit'!$N$23,IF(F89="Scenario2PBT4",'Major retrofit'!$O$23,IF(F89="Scenario3PBT4",'Major retrofit'!$P$23,"")))&amp;IF(F89="Scenario1PBT5",'Major retrofit'!$Q$23,IF(F89="Scenario2PBT5",'Major retrofit'!$R$23,IF(F89="Scenario3PBT5",'Major retrofit'!$S$23,"")))&amp;IF(F89="Scenario1PBT6",'Major retrofit'!$T$23,IF(F89="Scenario2PBT6",'Major retrofit'!$U$23,IF(F89="Scenario3PBT6",'Major retrofit'!$V$23,"")))&amp;IF(F89="Scenario1PBT7",'Major retrofit'!$W$23,IF(F89="Scenario2PBT7",'Major retrofit'!$X$23,IF(F89="Scenario3PBT7",'Major retrofit'!$Y$23,"")))&amp;IF(F89="Scenario1PBT8",'Major retrofit'!$Z$23,IF(F89="Scenario2PBT8",'Major retrofit'!$AA$23,IF(F89="Scenario3PBT8",'Major retrofit'!$AB$23,"")))&amp;IF(F89="Scenario1PBT9",'Major retrofit'!$AC$23,IF(F89="Scenario2PBT9",'Major retrofit'!$AD$23,IF(F89="Scenario3PBT9",'Major retrofit'!$AE$23,"")))&amp;IF(F89="Scenario1PBT10",'Major retrofit'!$AF$23,IF(F89="Scenario2PBT10",'Major retrofit'!$AG$23,IF(F89="Scenario3PBT10",'Major retrofit'!$AH$23,"")))&amp;IF(F89="Scenario1PBT11",'Major retrofit'!$AI$23,IF(F89="Scenario2PBT11",'Major retrofit'!$AJ$23,IF(F89="Scenario3PBT11",'Major retrofit'!$AK$23,"")))&amp;IF(F89="Scenario1PBT12",'Major retrofit'!$AL$23,IF(F89="Scenario2PBT12",'Major retrofit'!$AM$23,IF(F89="Scenario3PBT12",'Major retrofit'!$AN$23,"")))&amp;IF(F89="Scenario1PBT13",'Major retrofit'!$AO$23,IF(F89="Scenario2PBT13",'Major retrofit'!$AP$23,IF(F89="Scenario3PBT13",'Major retrofit'!$AQ$23,"")))&amp;IF(F89="Scenario1PBT14",'Major retrofit'!$AR$23,IF(F89="Scenario2PBT14",'Major retrofit'!$AS$23,IF(F89="Scenario3PBT14",'Major retrofit'!$AT$23,"")))&amp;IF(F89="Scenario1PBT15",'Major retrofit'!$AU$23,IF(F89="Scenario2PBT15",'Major retrofit'!$AV$23,IF(F89="Scenario3PBT15",'Major retrofit'!$AW$23,"")))</f>
        <v/>
      </c>
      <c r="P89" s="117">
        <f t="shared" si="49"/>
        <v>0</v>
      </c>
      <c r="Q89" s="117" t="str">
        <f>IF(F89="Scenario1PBT1",'Major retrofit'!$E$25,IF(F89="Scenario2PBT1",'Major retrofit'!$F$25,IF(F89="Scenario3PBT1",'Major retrofit'!$G$25,"")))&amp;IF(F89="Scenario1PBT2",'Major retrofit'!$H$25,IF(F89="Scenario2PBT2",'Major retrofit'!$I$25,IF(F89="Scenario3PBT2",'Major retrofit'!$J$25,"")))&amp;IF(F89="Scenario1PBT3",'Major retrofit'!$K$25,IF(F89="Scenario2PBT3",'Major retrofit'!$L$25,IF(F89="Scenario3PBT3",'Major retrofit'!$M$25,"")))&amp;IF(F89="Scenario1PBT4",'Major retrofit'!$N$25,IF(F89="Scenario2PBT4",'Major retrofit'!$O$25,IF(F89="Scenario3PBT4",'Major retrofit'!$P$25,"")))&amp;IF(F89="Scenario1PBT5",'Major retrofit'!$Q$25,IF(F89="Scenario2PBT5",'Major retrofit'!$R$25,IF(F89="Scenario3PBT5",'Major retrofit'!$S$25,"")))&amp;IF(F89="Scenario1PBT6",'Major retrofit'!$T$25,IF(F89="Scenario2PBT6",'Major retrofit'!$U$25,IF(F89="Scenario3PBT6",'Major retrofit'!$V$25,"")))&amp;IF(F89="Scenario1PBT7",'Major retrofit'!$W$25,IF(F89="Scenario2PBT7",'Major retrofit'!$X$25,IF(F89="Scenario3PBT7",'Major retrofit'!$Y$25,"")))&amp;IF(F89="Scenario1PBT8",'Major retrofit'!$Z$25,IF(F89="Scenario2PBT8",'Major retrofit'!$AA$25,IF(F89="Scenario3PBT8",'Major retrofit'!$AB$25,"")))&amp;IF(F89="Scenario1PBT9",'Major retrofit'!$AC$25,IF(F89="Scenario2PBT9",'Major retrofit'!$AD$25,IF(F89="Scenario3PBT9",'Major retrofit'!$AE$25,"")))&amp;IF(F89="Scenario1PBT10",'Major retrofit'!$AF$25,IF(F89="Scenario2PBT10",'Major retrofit'!$AG$25,IF(F89="Scenario3PBT10",'Major retrofit'!$AH$25,"")))&amp;IF(F89="Scenario1PBT11",'Major retrofit'!$AI$25,IF(F89="Scenario2PBT11",'Major retrofit'!$AJ$25,IF(F89="Scenario3PBT11",'Major retrofit'!$AK$25,"")))&amp;IF(F89="Scenario1PBT12",'Major retrofit'!$AL$25,IF(F89="Scenario2PBT12",'Major retrofit'!$AM$25,IF(F89="Scenario3PBT12",'Major retrofit'!$AN$25,"")))&amp;IF(F89="Scenario1PBT13",'Major retrofit'!$AO$25,IF(F89="Scenario2PBT13",'Major retrofit'!$AP$25,IF(F89="Scenario3PBT13",'Major retrofit'!$AQ$25,"")))&amp;IF(F89="Scenario1PBT14",'Major retrofit'!$AR$25,IF(F89="Scenario2PBT14",'Major retrofit'!$AS$25,IF(F89="Scenario3PBT14",'Major retrofit'!$AT$25,"")))&amp;IF(F89="Scenario1PBT15",'Major retrofit'!$AU$25,IF(F89="Scenario2PBT15",'Major retrofit'!$AV$25,IF(F89="Scenario3PBT15",'Major retrofit'!$AW$25,"")))</f>
        <v/>
      </c>
      <c r="R89" s="117">
        <f t="shared" si="50"/>
        <v>0</v>
      </c>
      <c r="S89" s="117" t="str">
        <f>IF(F89="Scenario1PBT1",'Major retrofit'!$E$27,IF(F89="Scenario2PBT1",'Major retrofit'!$F$27,IF(F89="Scenario3PBT1",'Major retrofit'!$G$27,"")))&amp;IF(F89="Scenario1PBT2",'Major retrofit'!$H$27,IF(F89="Scenario2PBT2",'Major retrofit'!$I$27,IF(F89="Scenario3PBT2",'Major retrofit'!$J$27,"")))&amp;IF(F89="Scenario1PBT3",'Major retrofit'!$K$27,IF(F89="Scenario2PBT3",'Major retrofit'!$L$27,IF(F89="Scenario3PBT3",'Major retrofit'!$M$27,"")))&amp;IF(F89="Scenario1PBT4",'Major retrofit'!$N$27,IF(F89="Scenario2PBT4",'Major retrofit'!$O$27,IF(F89="Scenario3PBT4",'Major retrofit'!$P$27,"")))&amp;IF(F89="Scenario1PBT5",'Major retrofit'!$Q$27,IF(F89="Scenario2PBT5",'Major retrofit'!$R$27,IF(F89="Scenario3PBT5",'Major retrofit'!$S$27,"")))&amp;IF(F89="Scenario1PBT6",'Major retrofit'!$T$27,IF(F89="Scenario2PBT6",'Major retrofit'!$U$27,IF(F89="Scenario3PBT6",'Major retrofit'!$V$27,"")))&amp;IF(F89="Scenario1PBT7",'Major retrofit'!$W$27,IF(F89="Scenario2PBT7",'Major retrofit'!$X$27,IF(F89="Scenario3PBT7",'Major retrofit'!$Y$27,"")))&amp;IF(F89="Scenario1PBT8",'Major retrofit'!$Z$27,IF(F89="Scenario2PBT8",'Major retrofit'!$AA$27,IF(F89="Scenario3PBT8",'Major retrofit'!$AB$27,"")))&amp;IF(F89="Scenario1PBT9",'Major retrofit'!$AC$27,IF(F89="Scenario2PBT9",'Major retrofit'!$AD$27,IF(F89="Scenario3PBT9",'Major retrofit'!$AE$27,"")))&amp;IF(F89="Scenario1PBT10",'Major retrofit'!$AF$27,IF(F89="Scenario2PBT10",'Major retrofit'!$AG$27,IF(F89="Scenario3PBT10",'Major retrofit'!$AH$27,"")))&amp;IF(F89="Scenario1PBT11",'Major retrofit'!$AI$27,IF(F89="Scenario2PBT11",'Major retrofit'!$AJ$27,IF(F89="Scenario3PBT11",'Major retrofit'!$AK$27,"")))&amp;IF(F89="Scenario1PBT12",'Major retrofit'!$AL$27,IF(F89="Scenario2PBT12",'Major retrofit'!$AM$27,IF(F89="Scenario3PBT12",'Major retrofit'!$AN$27,"")))&amp;IF(F89="Scenario1PBT13",'Major retrofit'!$AO$27,IF(F89="Scenario2PBT13",'Major retrofit'!$AP$27,IF(F89="Scenario3PBT13",'Major retrofit'!$AQ$27,"")))&amp;IF(F89="Scenario1PBT14",'Major retrofit'!$AR$27,IF(F89="Scenario2PBT14",'Major retrofit'!$AS$27,IF(F89="Scenario3PBT14",'Major retrofit'!$AT$27,"")))&amp;IF(F89="Scenario1PBT15",'Major retrofit'!$AU$27,IF(F89="Scenario2PBT15",'Major retrofit'!$AV$27,IF(F89="Scenario3PBT15",'Major retrofit'!$AW$27,"")))</f>
        <v/>
      </c>
      <c r="T89" s="207">
        <f t="shared" si="51"/>
        <v>0</v>
      </c>
      <c r="U89" s="206" t="str">
        <f>IF(F89="Scenario1PBT1",'Major retrofit'!$E$38,IF(F89="Scenario2PBT1",'Major retrofit'!$F$38,IF(F89="Scenario3PBT1",'Major retrofit'!$G$38,"")))&amp;IF(F89="Scenario1PBT2",'Major retrofit'!$H$38,IF(F89="Scenario2PBT2",'Major retrofit'!$I$38,IF(F89="Scenario3PBT2",'Major retrofit'!$J$38,"")))&amp;IF(F89="Scenario1PBT3",'Major retrofit'!$K$38,IF(F89="Scenario2PBT3",'Major retrofit'!$L$38,IF(F89="Scenario3PBT3",'Major retrofit'!$M$38,"")))&amp;IF(F89="Scenario1PBT4",'Major retrofit'!$N$38,IF(F89="Scenario2PBT4",'Major retrofit'!$O$38,IF(F89="Scenario3PBT4",'Major retrofit'!$P$38,"")))&amp;IF(F89="Scenario1PBT5",'Major retrofit'!$Q$38,IF(F89="Scenario2PBT5",'Major retrofit'!$R$38,IF(F89="Scenario3PBT5",'Major retrofit'!$S$38,"")))&amp;IF(F89="Scenario1PBT6",'Major retrofit'!$T$38,IF(F89="Scenario2PBT6",'Major retrofit'!$U$38,IF(F89="Scenario3PBT6",'Major retrofit'!$V$38,"")))&amp;IF(F89="Scenario1PBT7",'Major retrofit'!$W$38,IF(F89="Scenario2PBT7",'Major retrofit'!$X$38,IF(F89="Scenario3PBT7",'Major retrofit'!$Y$38,"")))&amp;IF(F89="Scenario1PBT8",'Major retrofit'!$Z$38,IF(F89="Scenario2PBT8",'Major retrofit'!$AA$38,IF(F89="Scenario3PBT8",'Major retrofit'!$AB$38,"")))&amp;IF(F89="Scenario1PBT9",'Major retrofit'!$AC$38,IF(F89="Scenario2PBT9",'Major retrofit'!$AD$38,IF(F89="Scenario3PBT9",'Major retrofit'!$AE$38,"")))&amp;IF(F89="Scenario1PBT10",'Major retrofit'!$AF$38,IF(F89="Scenario2PBT10",'Major retrofit'!$AG$38,IF(F89="Scenario3PBT10",'Major retrofit'!$AH$38,"")))&amp;IF(F89="Scenario1PBT11",'Major retrofit'!$AI$38,IF(F89="Scenario2PBT11",'Major retrofit'!$AJ$38,IF(F89="Scenario3PBT11",'Major retrofit'!$AK$38,"")))&amp;IF(F89="Scenario1PBT12",'Major retrofit'!$AL$38,IF(F89="Scenario2PBT12",'Major retrofit'!$AM$38,IF(F89="Scenario3PBT12",'Major retrofit'!$AN$38,"")))&amp;IF(F89="Scenario1PBT13",'Major retrofit'!$AO$38,IF(F89="Scenario2PBT13",'Major retrofit'!$AP$38,IF(F89="Scenario3PBT13",'Major retrofit'!$AQ$38,"")))&amp;IF(F89="Scenario1PBT14",'Major retrofit'!$AR$38,IF(F89="Scenario2PBT14",'Major retrofit'!$AS$38,IF(F89="Scenario3PBT14",'Major retrofit'!$AT$38,"")))&amp;IF(F89="Scenario1PBT15",'Major retrofit'!$AU$38,IF(F89="Scenario2PBT15",'Major retrofit'!$AV$38,IF(F89="Scenario3PBT15",'Major retrofit'!$AW$38,"")))</f>
        <v/>
      </c>
      <c r="V89" s="117">
        <f t="shared" si="52"/>
        <v>0</v>
      </c>
      <c r="W89" s="117" t="str">
        <f>IF(F89="Scenario1PBT1",'Major retrofit'!$E$40,IF(F89="Scenario2PBT1",'Major retrofit'!$F$40,IF(F89="Scenario3PBT1",'Major retrofit'!$G$40,"")))&amp;IF(F89="Scenario1PBT2",'Major retrofit'!$H$40,IF(F89="Scenario2PBT2",'Major retrofit'!$I$40,IF(F89="Scenario3PBT2",'Major retrofit'!$J$40,"")))&amp;IF(F89="Scenario1PBT3",'Major retrofit'!$K$40,IF(F89="Scenario2PBT3",'Major retrofit'!$L$40,IF(F89="Scenario3PBT3",'Major retrofit'!$M$40,"")))&amp;IF(F89="Scenario1PBT4",'Major retrofit'!$N$40,IF(F89="Scenario2PBT4",'Major retrofit'!$O$40,IF(F89="Scenario3PBT4",'Major retrofit'!$P$40,"")))&amp;IF(F89="Scenario1PBT5",'Major retrofit'!$Q$40,IF(F89="Scenario2PBT5",'Major retrofit'!$R$40,IF(F89="Scenario3PBT5",'Major retrofit'!$S$40,"")))&amp;IF(F89="Scenario1PBT6",'Major retrofit'!$T$40,IF(F89="Scenario2PBT6",'Major retrofit'!$U$40,IF(F89="Scenario3PBT6",'Major retrofit'!$V$40,"")))&amp;IF(F89="Scenario1PBT7",'Major retrofit'!$W$40,IF(F89="Scenario2PBT7",'Major retrofit'!$X$40,IF(F89="Scenario3PBT7",'Major retrofit'!$Y$40,"")))&amp;IF(F89="Scenario1PBT8",'Major retrofit'!$Z$40,IF(F89="Scenario2PBT8",'Major retrofit'!$AA$40,IF(F89="Scenario3PBT8",'Major retrofit'!$AB$40,"")))&amp;IF(F89="Scenario1PBT9",'Major retrofit'!$AC$40,IF(F89="Scenario2PBT9",'Major retrofit'!$AD$40,IF(F89="Scenario3PBT9",'Major retrofit'!$AE$40,"")))&amp;IF(F89="Scenario1PBT10",'Major retrofit'!$AF$40,IF(F89="Scenario2PBT10",'Major retrofit'!$AG$40,IF(F89="Scenario3PBT10",'Major retrofit'!$AH$40,"")))&amp;IF(F89="Scenario1PBT11",'Major retrofit'!$AI$40,IF(F89="Scenario2PBT11",'Major retrofit'!$AJ$40,IF(F89="Scenario3PBT11",'Major retrofit'!$AK$40,"")))&amp;IF(F89="Scenario1PBT12",'Major retrofit'!$AL$40,IF(F89="Scenario2PBT12",'Major retrofit'!$AM$40,IF(F89="Scenario3PBT12",'Major retrofit'!$AN$40,"")))&amp;IF(F89="Scenario1PBT13",'Major retrofit'!$AO$40,IF(F89="Scenario2PBT13",'Major retrofit'!$AP$40,IF(F89="Scenario3PBT13",'Major retrofit'!$AQ$40,"")))&amp;IF(F89="Scenario1PBT14",'Major retrofit'!$AR$40,IF(F89="Scenario2PBT14",'Major retrofit'!$AS$40,IF(F89="Scenario3PBT14",'Major retrofit'!$AT$40,"")))&amp;IF(F89="Scenario1PBT15",'Major retrofit'!$AU$40,IF(F89="Scenario2PBT15",'Major retrofit'!$AV$40,IF(F89="Scenario3PBT15",'Major retrofit'!$AW$40,"")))</f>
        <v/>
      </c>
      <c r="X89" s="117">
        <f t="shared" si="53"/>
        <v>0</v>
      </c>
      <c r="Y89" s="117" t="str">
        <f>IF(F89="Scenario1PBT1",'Major retrofit'!$E$42,IF(F89="Scenario2PBT1",'Major retrofit'!$F$42,IF(F89="Scenario3PBT1",'Major retrofit'!$G$42,"")))&amp;IF(F89="Scenario1PBT2",'Major retrofit'!$H$42,IF(F89="Scenario2PBT2",'Major retrofit'!$I$42,IF(F89="Scenario3PBT2",'Major retrofit'!$J$42,"")))&amp;IF(F89="Scenario1PBT3",'Major retrofit'!$K$42,IF(F89="Scenario2PBT3",'Major retrofit'!$L$42,IF(F89="Scenario3PBT3",'Major retrofit'!$M$42,"")))&amp;IF(F89="Scenario1PBT4",'Major retrofit'!$N$42,IF(F89="Scenario2PBT4",'Major retrofit'!$O$42,IF(F89="Scenario3PBT4",'Major retrofit'!$P$42,"")))&amp;IF(F89="Scenario1PBT5",'Major retrofit'!$Q$42,IF(F89="Scenario2PBT5",'Major retrofit'!$R$42,IF(F89="Scenario3PBT5",'Major retrofit'!$S$42,"")))&amp;IF(F89="Scenario1PBT6",'Major retrofit'!$T$42,IF(F89="Scenario2PBT6",'Major retrofit'!$U$42,IF(F89="Scenario3PBT6",'Major retrofit'!$V$42,"")))&amp;IF(F89="Scenario1PBT7",'Major retrofit'!$W$42,IF(F89="Scenario2PBT7",'Major retrofit'!$X$42,IF(F89="Scenario3PBT7",'Major retrofit'!$Y$42,"")))&amp;IF(F89="Scenario1PBT8",'Major retrofit'!$Z$42,IF(F89="Scenario2PBT8",'Major retrofit'!$AA$42,IF(F89="Scenario3PBT8",'Major retrofit'!$AB$42,"")))&amp;IF(F89="Scenario1PBT9",'Major retrofit'!$AC$42,IF(F89="Scenario2PBT9",'Major retrofit'!$AD$42,IF(F89="Scenario3PBT9",'Major retrofit'!$AE$42,"")))&amp;IF(F89="Scenario1PBT10",'Major retrofit'!$AF$42,IF(F89="Scenario2PBT10",'Major retrofit'!$AG$42,IF(F89="Scenario3PBT10",'Major retrofit'!$AH$42,"")))&amp;IF(F89="Scenario1PBT11",'Major retrofit'!$AI$42,IF(F89="Scenario2PBT11",'Major retrofit'!$AJ$42,IF(F89="Scenario3PBT11",'Major retrofit'!$AK$42,"")))&amp;IF(F89="Scenario1PBT12",'Major retrofit'!$AL$42,IF(F89="Scenario2PBT12",'Major retrofit'!$AM$42,IF(F89="Scenario3PBT12",'Major retrofit'!$AN$42,"")))&amp;IF(F89="Scenario1PBT13",'Major retrofit'!$AO$42,IF(F89="Scenario2PBT13",'Major retrofit'!$AP$42,IF(F89="Scenario3PBT13",'Major retrofit'!$AQ$42,"")))&amp;IF(F89="Scenario1PBT14",'Major retrofit'!$AR$42,IF(F89="Scenario2PBT14",'Major retrofit'!$AS$42,IF(F89="Scenario3PBT14",'Major retrofit'!$AT$42,"")))&amp;IF(F89="Scenario1PBT15",'Major retrofit'!$AU$42,IF(F89="Scenario2PBT15",'Major retrofit'!$AV$42,IF(F89="Scenario3PBT15",'Major retrofit'!$AW$42,"")))</f>
        <v/>
      </c>
      <c r="Z89" s="117">
        <f t="shared" si="54"/>
        <v>0</v>
      </c>
      <c r="AA89" s="178" t="str">
        <f>IF(F89="Scenario1PBT1",'Major retrofit'!$E$101,IF(F89="Scenario2PBT1",'Major retrofit'!$F$101,IF(F89="Scenario3PBT1",'Major retrofit'!$G$101,"")))&amp;IF(F89="Scenario1PBT2",'Major retrofit'!$H$101,IF(F89="Scenario2PBT2",'Major retrofit'!$I$101,IF(F89="Scenario3PBT2",'Major retrofit'!$J$101,"")))&amp;IF(F89="Scenario1PBT3",'Major retrofit'!$K$101,IF(F89="Scenario2PBT3",'Major retrofit'!$L$101,IF(F89="Scenario3PBT3",'Major retrofit'!$M$101,"")))&amp;IF(F89="Scenario1PBT4",'Major retrofit'!$N$101,IF(F89="Scenario2PBT4",'Major retrofit'!$O$101,IF(F89="Scenario3PBT4",'Major retrofit'!$P$101,"")))&amp;IF(F89="Scenario1PBT5",'Major retrofit'!$Q$101,IF(F89="Scenario2PBT5",'Major retrofit'!$R$101,IF(F89="Scenario3PBT5",'Major retrofit'!$S$101,"")))&amp;IF(F89="Scenario1PBT6",'Major retrofit'!$T$101,IF(F89="Scenario2PBT6",'Major retrofit'!$U$101,IF(F89="Scenario3PBT6",'Major retrofit'!$V$101,"")))&amp;IF(F89="Scenario1PBT7",'Major retrofit'!$W$101,IF(F89="Scenario2PBT7",'Major retrofit'!$X$101,IF(F89="Scenario3PBT7",'Major retrofit'!$Y$101,"")))&amp;IF(F89="Scenario1PBT8",'Major retrofit'!$Z$101,IF(F89="Scenario2PBT8",'Major retrofit'!$AA$101,IF(F89="Scenario3PBT8",'Major retrofit'!$AB$101,"")))&amp;IF(F89="Scenario1PBT9",'Major retrofit'!$AC$101,IF(F89="Scenario2PBT9",'Major retrofit'!$AD$101,IF(F89="Scenario3PBT9",'Major retrofit'!$AE$101,"")))&amp;IF(F89="Scenario1PBT10",'Major retrofit'!$AF$101,IF(F89="Scenario2PBT10",'Major retrofit'!$AG$101,IF(F89="Scenario3PBT10",'Major retrofit'!$AH$101,"")))&amp;IF(F89="Scenario1PBT11",'Major retrofit'!$AI$101,IF(F89="Scenario2PBT11",'Major retrofit'!$AJ$101,IF(F89="Scenario3PBT11",'Major retrofit'!$AK$101,"")))&amp;IF(F89="Scenario1PBT12",'Major retrofit'!$AL$101,IF(F89="Scenario2PBT12",'Major retrofit'!$AM$101,IF(F89="Scenario3PBT12",'Major retrofit'!$AN$101,"")))&amp;IF(F89="Scenario1PBT13",'Major retrofit'!$AO$101,IF(F89="Scenario2PBT13",'Major retrofit'!$AP$101,IF(F89="Scenario3PBT13",'Major retrofit'!$AQ$101,"")))&amp;IF(F89="Scenario1PBT14",'Major retrofit'!$AR$101,IF(F89="Scenario2PBT14",'Major retrofit'!$AS$101,IF(F89="Scenario3PBT14",'Major retrofit'!$AT$101,"")))&amp;IF(F89="Scenario1PBT15",'Major retrofit'!$AU$101,IF(F89="Scenario2PBT15",'Major retrofit'!$AV$101,IF(F89="Scenario3PBT15",'Major retrofit'!$AW$101,"")))</f>
        <v/>
      </c>
      <c r="AB89" s="179">
        <f t="shared" si="55"/>
        <v>0</v>
      </c>
      <c r="AC89" s="208">
        <f>IFERROR('Projection_Base-case'!G89-G89,0)</f>
        <v>0</v>
      </c>
      <c r="AD89" s="117">
        <f t="shared" si="34"/>
        <v>0</v>
      </c>
      <c r="AE89" s="117">
        <f>IFERROR(100*AC89/'Projection_Base-case'!G89,0)</f>
        <v>0</v>
      </c>
      <c r="AF89" s="117">
        <f>IFERROR('Projection_Base-case'!I89-I89,0)</f>
        <v>0</v>
      </c>
      <c r="AG89" s="117">
        <f t="shared" si="35"/>
        <v>0</v>
      </c>
      <c r="AH89" s="117">
        <f>IFERROR(100*AF89/'Projection_Base-case'!I89,0)</f>
        <v>0</v>
      </c>
      <c r="AI89" s="117">
        <f>IFERROR('Projection_Base-case'!K89-K89,0)</f>
        <v>0</v>
      </c>
      <c r="AJ89" s="117">
        <f t="shared" si="36"/>
        <v>0</v>
      </c>
      <c r="AK89" s="117">
        <f>IFERROR(100*AI89/'Projection_Base-case'!K89,0)</f>
        <v>0</v>
      </c>
      <c r="AL89" s="117">
        <f>IFERROR(M89-'Projection_Base-case'!M89,0)</f>
        <v>0</v>
      </c>
      <c r="AM89" s="117">
        <f t="shared" si="37"/>
        <v>0</v>
      </c>
      <c r="AN89" s="179">
        <f>IFERROR(IF('Projection_Base-case'!N89&gt;0,100*AM89/'Projection_Base-case'!N89,100*AM89/N89),0)</f>
        <v>0</v>
      </c>
      <c r="AO89" s="206">
        <f>IFERROR('Projection_Base-case'!O89-O89,0)</f>
        <v>0</v>
      </c>
      <c r="AP89" s="117">
        <f t="shared" si="38"/>
        <v>0</v>
      </c>
      <c r="AQ89" s="117">
        <f>IFERROR(100*AO89/'Projection_Base-case'!O89,0)</f>
        <v>0</v>
      </c>
      <c r="AR89" s="117">
        <f>IFERROR('Projection_Base-case'!Q89-Q89,0)</f>
        <v>0</v>
      </c>
      <c r="AS89" s="117">
        <f t="shared" si="39"/>
        <v>0</v>
      </c>
      <c r="AT89" s="117">
        <f>IFERROR(100*AR89/'Projection_Base-case'!Q89,0)</f>
        <v>0</v>
      </c>
      <c r="AU89" s="117">
        <f>IFERROR('Projection_Base-case'!S89-S89,0)</f>
        <v>0</v>
      </c>
      <c r="AV89" s="117">
        <f t="shared" si="40"/>
        <v>0</v>
      </c>
      <c r="AW89" s="118">
        <f>IFERROR(100*AU89/'Projection_Base-case'!S89,0)</f>
        <v>0</v>
      </c>
      <c r="AX89" s="206">
        <f>IFERROR('Projection_Base-case'!U89-U89,0)</f>
        <v>0</v>
      </c>
      <c r="AY89" s="117">
        <f t="shared" si="41"/>
        <v>0</v>
      </c>
      <c r="AZ89" s="117">
        <f>IFERROR(100*AX89/'Projection_Base-case'!U89,0)</f>
        <v>0</v>
      </c>
      <c r="BA89" s="117">
        <f>IFERROR('Projection_Base-case'!W89-W89,0)</f>
        <v>0</v>
      </c>
      <c r="BB89" s="117">
        <f t="shared" si="42"/>
        <v>0</v>
      </c>
      <c r="BC89" s="117">
        <f>IFERROR(100*BA89/'Projection_Base-case'!W89,0)</f>
        <v>0</v>
      </c>
      <c r="BD89" s="117">
        <f>IFERROR('Projection_Base-case'!Y89-Y89,0)</f>
        <v>0</v>
      </c>
      <c r="BE89" s="117">
        <f t="shared" si="43"/>
        <v>0</v>
      </c>
      <c r="BF89" s="117">
        <f>IFERROR(100*BD89/'Projection_Base-case'!Y89,0)</f>
        <v>0</v>
      </c>
      <c r="BG89" s="178">
        <f t="shared" si="56"/>
        <v>0</v>
      </c>
      <c r="BH89" s="179">
        <f t="shared" si="57"/>
        <v>0</v>
      </c>
    </row>
    <row r="90" spans="1:60" ht="15" thickBot="1">
      <c r="A90" s="205">
        <v>85</v>
      </c>
      <c r="B90" s="119">
        <f>IF('Projection_Base-case'!B90&lt;&gt;"",'Projection_Base-case'!B90,0)</f>
        <v>0</v>
      </c>
      <c r="C90" s="119">
        <f>IF('Projection_Base-case'!C90&lt;&gt;"",'Projection_Base-case'!C90,0)</f>
        <v>0</v>
      </c>
      <c r="D90" s="119">
        <f>IF('Projection_Base-case'!D90&lt;&gt;"",'Projection_Base-case'!D90,0)</f>
        <v>0</v>
      </c>
      <c r="E90" s="263" t="str">
        <f>IF(AND('Résultats major'!$AC$3="OUI",'Résultats major'!E89&lt;&gt;""),'Résultats major'!E89,IF(OR(D90="PBT1",D90="PBT2",D90="PBT3",D90="PBT4",D90="PBT5",D90="PBT6",D90="PBT7",D90="PBT8",D90="PBT10"),"Scenario1",IF(D90="PBT9","Scenario2","")))</f>
        <v/>
      </c>
      <c r="F90" s="202" t="str">
        <f t="shared" si="44"/>
        <v>0</v>
      </c>
      <c r="G90" s="177" t="str">
        <f>IF(F90="Scenario1PBT1",'Major retrofit'!$E$6,IF(F90="Scenario2PBT1",'Major retrofit'!$F$6,IF(F90="Scenario3PBT1",'Major retrofit'!$G$6,"")))&amp;IF(F90="Scenario1PBT2",'Major retrofit'!$H$6,IF(F90="Scenario2PBT2",'Major retrofit'!$I$6,IF(F90="Scenario3PBT2",'Major retrofit'!$J$6,"")))&amp;IF(F90="Scenario1PBT3",'Major retrofit'!$K$6,IF(F90="Scenario2PBT3",'Major retrofit'!$L$6,IF(F90="Scenario3PBT3",'Major retrofit'!$M$6,"")))&amp;IF(F90="Scenario1PBT4",'Major retrofit'!$N$6,IF(F90="Scenario2PBT4",'Major retrofit'!$O$6,IF(F90="Scenario3PBT4",'Major retrofit'!$P$6,"")))&amp;IF(F90="Scenario1PBT5",'Major retrofit'!$Q$6,IF(F90="Scenario2PBT5",'Major retrofit'!$R$6,IF(F90="Scenario3PBT5",'Major retrofit'!$S$6,"")))&amp;IF(F90="Scenario1PBT6",'Major retrofit'!$T$6,IF(F90="Scenario2PBT6",'Major retrofit'!$U$6,IF(F90="Scenario3PBT6",'Major retrofit'!$V$6,"")))&amp;IF(F90="Scenario1PBT7",'Major retrofit'!$W$6,IF(F90="Scenario2PBT7",'Major retrofit'!$X$6,IF(F90="Scenario3PBT7",'Major retrofit'!$Y$6,"")))&amp;IF(F90="Scenario1PBT8",'Major retrofit'!$Z$6,IF(F90="Scenario2PBT8",'Major retrofit'!$AA$6,IF(F90="Scenario3PBT8",'Major retrofit'!$AB$6,"")))&amp;IF(F90="Scenario1PBT9",'Major retrofit'!$AC$6,IF(F90="Scenario2PBT9",'Major retrofit'!$AD$6,IF(F90="Scenario3PBT9",'Major retrofit'!$AE$6,"")))&amp;IF(F90="Scenario1PBT10",'Major retrofit'!$AF$6,IF(F90="Scenario2PBT10",'Major retrofit'!$AG$6,IF(F90="Scenario3PBT10",'Major retrofit'!$AH$6,"")))&amp;IF(F90="Scenario1PBT11",'Major retrofit'!$AI$6,IF(F90="Scenario2PBT11",'Major retrofit'!$AJ$6,IF(F90="Scenario3PBT11",'Major retrofit'!$AK$6,"")))&amp;IF(F90="Scenario1PBT12",'Major retrofit'!$AL$6,IF(F90="Scenario2PBT12",'Major retrofit'!$AM$6,IF(F90="Scenario3PBT12",'Major retrofit'!$AN$6,"")))&amp;IF(F90="Scenario1PBT13",'Major retrofit'!$AO$6,IF(F90="Scenario2PBT13",'Major retrofit'!$AP$6,IF(F90="Scenario3PBT13",'Major retrofit'!$AQ$6,"")))&amp;IF(F90="Scenario1PBT14",'Major retrofit'!$AR$6,IF(F90="Scenario2PBT14",'Major retrofit'!$AS$6,IF(F90="Scenario3PBT14",'Major retrofit'!$AT$6,"")))&amp;IF(F90="Scenario1PBT15",'Major retrofit'!$AU$6,IF(F90="Scenario2PBT15",'Major retrofit'!$AV$6,IF(F90="Scenario3PBT15",'Major retrofit'!$AW$6,"")))</f>
        <v/>
      </c>
      <c r="H90" s="117">
        <f t="shared" si="45"/>
        <v>0</v>
      </c>
      <c r="I90" s="178" t="str">
        <f>IF(F90="Scenario1PBT1",'Major retrofit'!$E$16,IF(F90="Scenario2PBT1",'Major retrofit'!$F$16,IF(F90="Scenario3PBT1",'Major retrofit'!$G$16,"")))&amp;IF(F90="Scenario1PBT2",'Major retrofit'!$H$16,IF(F90="Scenario2PBT2",'Major retrofit'!$I$16,IF(F90="Scenario3PBT2",'Major retrofit'!$J$16,"")))&amp;IF(F90="Scenario1PBT3",'Major retrofit'!$K$16,IF(F90="Scenario2PBT3",'Major retrofit'!$L$16,IF(F90="Scenario3PBT3",'Major retrofit'!$M$16,"")))&amp;IF(F90="Scenario1PBT4",'Major retrofit'!$N$16,IF(F90="Scenario2PBT4",'Major retrofit'!$O$16,IF(F90="Scenario3PBT4",'Major retrofit'!$P$16,"")))&amp;IF(F90="Scenario1PBT5",'Major retrofit'!$Q$16,IF(F90="Scenario2PBT5",'Major retrofit'!$R$16,IF(F90="Scenario3PBT5",'Major retrofit'!$S$16,"")))&amp;IF(F90="Scenario1PBT6",'Major retrofit'!$T$16,IF(F90="Scenario2PBT6",'Major retrofit'!$U$16,IF(F90="Scenario3PBT6",'Major retrofit'!$V$16,"")))&amp;IF(F90="Scenario1PBT7",'Major retrofit'!$W$16,IF(F90="Scenario2PBT7",'Major retrofit'!$X$16,IF(F90="Scenario3PBT7",'Major retrofit'!$Y$16,"")))&amp;IF(F90="Scenario1PBT8",'Major retrofit'!$Z$16,IF(F90="Scenario2PBT8",'Major retrofit'!$AA$16,IF(F90="Scenario3PBT8",'Major retrofit'!$AB$16,"")))&amp;IF(F90="Scenario1PBT9",'Major retrofit'!$AC$16,IF(F90="Scenario2PBT9",'Major retrofit'!$AD$16,IF(F90="Scenario3PBT9",'Major retrofit'!$AE$16,"")))&amp;IF(F90="Scenario1PBT10",'Major retrofit'!$AF$16,IF(F90="Scenario2PBT10",'Major retrofit'!$AG$16,IF(F90="Scenario3PBT10",'Major retrofit'!$AH$16,"")))&amp;IF(F90="Scenario1PBT11",'Major retrofit'!$AI$16,IF(F90="Scenario2PBT11",'Major retrofit'!$AJ$16,IF(F90="Scenario3PBT11",'Major retrofit'!$AK$16,"")))&amp;IF(F90="Scenario1PBT12",'Major retrofit'!$AL$16,IF(F90="Scenario2PBT12",'Major retrofit'!$AM$16,IF(F90="Scenario3PBT12",'Major retrofit'!$AN$16,"")))&amp;IF(F90="Scenario1PBT13",'Major retrofit'!$AO$16,IF(F90="Scenario2PBT13",'Major retrofit'!$AP$16,IF(F90="Scenario3PBT13",'Major retrofit'!$AQ$16,"")))&amp;IF(F90="Scenario1PBT14",'Major retrofit'!$AR$16,IF(F90="Scenario2PBT14",'Major retrofit'!$AS$16,IF(F90="Scenario3PBT14",'Major retrofit'!$AT$16,"")))&amp;IF(F90="Scenario1PBT15",'Major retrofit'!$AU$16,IF(F90="Scenario2PBT15",'Major retrofit'!$AV$16,IF(F90="Scenario3PBT15",'Major retrofit'!$AW$16,"")))</f>
        <v/>
      </c>
      <c r="J90" s="117">
        <f t="shared" si="46"/>
        <v>0</v>
      </c>
      <c r="K90" s="117" t="str">
        <f>IF(F90="Scenario1PBT1",'Major retrofit'!$E$18,IF(F90="Scenario2PBT1",'Major retrofit'!$F$18,IF(F90="Scenario3PBT1",'Major retrofit'!$G$18,"")))&amp;IF(F90="Scenario1PBT2",'Major retrofit'!$H$18,IF(F90="Scenario2PBT2",'Major retrofit'!$I$18,IF(F90="Scenario3PBT2",'Major retrofit'!$J$18,"")))&amp;IF(F90="Scenario1PBT3",'Major retrofit'!$K$18,IF(F90="Scenario2PBT3",'Major retrofit'!$L$18,IF(F90="Scenario3PBT3",'Major retrofit'!$M$18,"")))&amp;IF(F90="Scenario1PBT4",'Major retrofit'!$N$18,IF(F90="Scenario2PBT4",'Major retrofit'!$O$18,IF(F90="Scenario3PBT4",'Major retrofit'!$P$18,"")))&amp;IF(F90="Scenario1PBT5",'Major retrofit'!$Q$18,IF(F90="Scenario2PBT5",'Major retrofit'!$R$18,IF(F90="Scenario3PBT5",'Major retrofit'!$S$18,"")))&amp;IF(F90="Scenario1PBT6",'Major retrofit'!$T$18,IF(F90="Scenario2PBT6",'Major retrofit'!$U$18,IF(F90="Scenario3PBT6",'Major retrofit'!$V$18,"")))&amp;IF(F90="Scenario1PBT7",'Major retrofit'!$W$18,IF(F90="Scenario2PBT7",'Major retrofit'!$X$18,IF(F90="Scenario3PBT7",'Major retrofit'!$Y$18,"")))&amp;IF(F90="Scenario1PBT8",'Major retrofit'!$Z$18,IF(F90="Scenario2PBT8",'Major retrofit'!$AA$18,IF(F90="Scenario3PBT8",'Major retrofit'!$AB$18,"")))&amp;IF(F90="Scenario1PBT9",'Major retrofit'!$AC$18,IF(F90="Scenario2PBT9",'Major retrofit'!$AD$18,IF(F90="Scenario3PBT9",'Major retrofit'!$AE$18,"")))&amp;IF(F90="Scenario1PBT10",'Major retrofit'!$AF$18,IF(F90="Scenario2PBT10",'Major retrofit'!$AG$18,IF(F90="Scenario3PBT10",'Major retrofit'!$AH$18,"")))&amp;IF(F90="Scenario1PBT11",'Major retrofit'!$AI$18,IF(F90="Scenario2PBT11",'Major retrofit'!$AJ$18,IF(F90="Scenario3PBT11",'Major retrofit'!$AK$18,"")))&amp;IF(F90="Scenario1PBT12",'Major retrofit'!$AL$18,IF(F90="Scenario2PBT12",'Major retrofit'!$AM$18,IF(F90="Scenario3PBT12",'Major retrofit'!$AN$18,"")))&amp;IF(F90="Scenario1PBT13",'Major retrofit'!$AO$18,IF(F90="Scenario2PBT13",'Major retrofit'!$AP$18,IF(F90="Scenario3PBT13",'Major retrofit'!$AQ$18,"")))&amp;IF(F90="Scenario1PBT14",'Major retrofit'!$AR$18,IF(F90="Scenario2PBT14",'Major retrofit'!$AS$18,IF(F90="Scenario3PBT14",'Major retrofit'!$AT$18,"")))&amp;IF(F90="Scenario1PBT15",'Major retrofit'!$AU$18,IF(F90="Scenario2PBT15",'Major retrofit'!$AV$18,IF(F90="Scenario3PBT15",'Major retrofit'!$AW$18,"")))</f>
        <v/>
      </c>
      <c r="L90" s="117">
        <f t="shared" si="47"/>
        <v>0</v>
      </c>
      <c r="M90" s="117" t="str">
        <f>IF(F90="Scenario1PBT1",'Major retrofit'!$E$20,IF(F90="Scenario2PBT1",'Major retrofit'!$F$20,IF(F90="Scenario3PBT1",'Major retrofit'!$G$20,"")))&amp;IF(F90="Scenario1PBT2",'Major retrofit'!$H$20,IF(F90="Scenario2PBT2",'Major retrofit'!$I$20,IF(F90="Scenario3PBT2",'Major retrofit'!$J$20,"")))&amp;IF(F90="Scenario1PBT3",'Major retrofit'!$K$20,IF(F90="Scenario2PBT3",'Major retrofit'!$L$20,IF(F90="Scenario3PBT3",'Major retrofit'!$M$20,"")))&amp;IF(F90="Scenario1PBT4",'Major retrofit'!$N$20,IF(F90="Scenario2PBT4",'Major retrofit'!$O$20,IF(F90="Scenario3PBT4",'Major retrofit'!$P$20,"")))&amp;IF(F90="Scenario1PBT5",'Major retrofit'!$Q$20,IF(F90="Scenario2PBT5",'Major retrofit'!$R$20,IF(F90="Scenario3PBT5",'Major retrofit'!$S$20,"")))&amp;IF(F90="Scenario1PBT6",'Major retrofit'!$T$20,IF(F90="Scenario2PBT6",'Major retrofit'!$U$20,IF(F90="Scenario3PBT6",'Major retrofit'!$V$20,"")))&amp;IF(F90="Scenario1PBT7",'Major retrofit'!$W$20,IF(F90="Scenario2PBT7",'Major retrofit'!$X$20,IF(F90="Scenario3PBT7",'Major retrofit'!$Y$20,"")))&amp;IF(F90="Scenario1PBT8",'Major retrofit'!$Z$20,IF(F90="Scenario2PBT8",'Major retrofit'!$AA$20,IF(F90="Scenario3PBT8",'Major retrofit'!$AB$20,"")))&amp;IF(F90="Scenario1PBT9",'Major retrofit'!$AC$20,IF(F90="Scenario2PBT9",'Major retrofit'!$AD$20,IF(F90="Scenario3PBT9",'Major retrofit'!$AE$20,"")))&amp;IF(F90="Scenario1PBT10",'Major retrofit'!$AF$20,IF(F90="Scenario2PBT10",'Major retrofit'!$AG$20,IF(F90="Scenario3PBT10",'Major retrofit'!$AH$20,"")))&amp;IF(F90="Scenario1PBT11",'Major retrofit'!$AI$20,IF(F90="Scenario2PBT11",'Major retrofit'!$AJ$20,IF(F90="Scenario3PBT11",'Major retrofit'!$AK$20,"")))&amp;IF(F90="Scenario1PBT12",'Major retrofit'!$AL$20,IF(F90="Scenario2PBT12",'Major retrofit'!$AM$20,IF(F90="Scenario3PBT12",'Major retrofit'!$AN$20,"")))&amp;IF(F90="Scenario1PBT13",'Major retrofit'!$AO$20,IF(F90="Scenario2PBT13",'Major retrofit'!$AP$20,IF(F90="Scenario3PBT13",'Major retrofit'!$AQ$20,"")))&amp;IF(F90="Scenario1PBT14",'Major retrofit'!$AR$20,IF(F90="Scenario2PBT14",'Major retrofit'!$AS$20,IF(F90="Scenario3PBT14",'Major retrofit'!$AT$20,"")))&amp;IF(F90="Scenario1PBT15",'Major retrofit'!$AU$20,IF(F90="Scenario2PBT15",'Major retrofit'!$AV$20,IF(F90="Scenario3PBT15",'Major retrofit'!$AW$20,"")))</f>
        <v/>
      </c>
      <c r="N90" s="118">
        <f t="shared" si="48"/>
        <v>0</v>
      </c>
      <c r="O90" s="206" t="str">
        <f>IF(F90="Scenario1PBT1",'Major retrofit'!$E$23,IF(F90="Scenario2PBT1",'Major retrofit'!$F$23,IF(F90="Scenario3PBT1",'Major retrofit'!$G$23,"")))&amp;IF(F90="Scenario1PBT2",'Major retrofit'!$H$23,IF(F90="Scenario2PBT2",'Major retrofit'!$I$23,IF(F90="Scenario3PBT2",'Major retrofit'!$J$23,"")))&amp;IF(F90="Scenario1PBT3",'Major retrofit'!$K$23,IF(F90="Scenario2PBT3",'Major retrofit'!$L$23,IF(F90="Scenario3PBT3",'Major retrofit'!$M$23,"")))&amp;IF(F90="Scenario1PBT4",'Major retrofit'!$N$23,IF(F90="Scenario2PBT4",'Major retrofit'!$O$23,IF(F90="Scenario3PBT4",'Major retrofit'!$P$23,"")))&amp;IF(F90="Scenario1PBT5",'Major retrofit'!$Q$23,IF(F90="Scenario2PBT5",'Major retrofit'!$R$23,IF(F90="Scenario3PBT5",'Major retrofit'!$S$23,"")))&amp;IF(F90="Scenario1PBT6",'Major retrofit'!$T$23,IF(F90="Scenario2PBT6",'Major retrofit'!$U$23,IF(F90="Scenario3PBT6",'Major retrofit'!$V$23,"")))&amp;IF(F90="Scenario1PBT7",'Major retrofit'!$W$23,IF(F90="Scenario2PBT7",'Major retrofit'!$X$23,IF(F90="Scenario3PBT7",'Major retrofit'!$Y$23,"")))&amp;IF(F90="Scenario1PBT8",'Major retrofit'!$Z$23,IF(F90="Scenario2PBT8",'Major retrofit'!$AA$23,IF(F90="Scenario3PBT8",'Major retrofit'!$AB$23,"")))&amp;IF(F90="Scenario1PBT9",'Major retrofit'!$AC$23,IF(F90="Scenario2PBT9",'Major retrofit'!$AD$23,IF(F90="Scenario3PBT9",'Major retrofit'!$AE$23,"")))&amp;IF(F90="Scenario1PBT10",'Major retrofit'!$AF$23,IF(F90="Scenario2PBT10",'Major retrofit'!$AG$23,IF(F90="Scenario3PBT10",'Major retrofit'!$AH$23,"")))&amp;IF(F90="Scenario1PBT11",'Major retrofit'!$AI$23,IF(F90="Scenario2PBT11",'Major retrofit'!$AJ$23,IF(F90="Scenario3PBT11",'Major retrofit'!$AK$23,"")))&amp;IF(F90="Scenario1PBT12",'Major retrofit'!$AL$23,IF(F90="Scenario2PBT12",'Major retrofit'!$AM$23,IF(F90="Scenario3PBT12",'Major retrofit'!$AN$23,"")))&amp;IF(F90="Scenario1PBT13",'Major retrofit'!$AO$23,IF(F90="Scenario2PBT13",'Major retrofit'!$AP$23,IF(F90="Scenario3PBT13",'Major retrofit'!$AQ$23,"")))&amp;IF(F90="Scenario1PBT14",'Major retrofit'!$AR$23,IF(F90="Scenario2PBT14",'Major retrofit'!$AS$23,IF(F90="Scenario3PBT14",'Major retrofit'!$AT$23,"")))&amp;IF(F90="Scenario1PBT15",'Major retrofit'!$AU$23,IF(F90="Scenario2PBT15",'Major retrofit'!$AV$23,IF(F90="Scenario3PBT15",'Major retrofit'!$AW$23,"")))</f>
        <v/>
      </c>
      <c r="P90" s="117">
        <f t="shared" si="49"/>
        <v>0</v>
      </c>
      <c r="Q90" s="117" t="str">
        <f>IF(F90="Scenario1PBT1",'Major retrofit'!$E$25,IF(F90="Scenario2PBT1",'Major retrofit'!$F$25,IF(F90="Scenario3PBT1",'Major retrofit'!$G$25,"")))&amp;IF(F90="Scenario1PBT2",'Major retrofit'!$H$25,IF(F90="Scenario2PBT2",'Major retrofit'!$I$25,IF(F90="Scenario3PBT2",'Major retrofit'!$J$25,"")))&amp;IF(F90="Scenario1PBT3",'Major retrofit'!$K$25,IF(F90="Scenario2PBT3",'Major retrofit'!$L$25,IF(F90="Scenario3PBT3",'Major retrofit'!$M$25,"")))&amp;IF(F90="Scenario1PBT4",'Major retrofit'!$N$25,IF(F90="Scenario2PBT4",'Major retrofit'!$O$25,IF(F90="Scenario3PBT4",'Major retrofit'!$P$25,"")))&amp;IF(F90="Scenario1PBT5",'Major retrofit'!$Q$25,IF(F90="Scenario2PBT5",'Major retrofit'!$R$25,IF(F90="Scenario3PBT5",'Major retrofit'!$S$25,"")))&amp;IF(F90="Scenario1PBT6",'Major retrofit'!$T$25,IF(F90="Scenario2PBT6",'Major retrofit'!$U$25,IF(F90="Scenario3PBT6",'Major retrofit'!$V$25,"")))&amp;IF(F90="Scenario1PBT7",'Major retrofit'!$W$25,IF(F90="Scenario2PBT7",'Major retrofit'!$X$25,IF(F90="Scenario3PBT7",'Major retrofit'!$Y$25,"")))&amp;IF(F90="Scenario1PBT8",'Major retrofit'!$Z$25,IF(F90="Scenario2PBT8",'Major retrofit'!$AA$25,IF(F90="Scenario3PBT8",'Major retrofit'!$AB$25,"")))&amp;IF(F90="Scenario1PBT9",'Major retrofit'!$AC$25,IF(F90="Scenario2PBT9",'Major retrofit'!$AD$25,IF(F90="Scenario3PBT9",'Major retrofit'!$AE$25,"")))&amp;IF(F90="Scenario1PBT10",'Major retrofit'!$AF$25,IF(F90="Scenario2PBT10",'Major retrofit'!$AG$25,IF(F90="Scenario3PBT10",'Major retrofit'!$AH$25,"")))&amp;IF(F90="Scenario1PBT11",'Major retrofit'!$AI$25,IF(F90="Scenario2PBT11",'Major retrofit'!$AJ$25,IF(F90="Scenario3PBT11",'Major retrofit'!$AK$25,"")))&amp;IF(F90="Scenario1PBT12",'Major retrofit'!$AL$25,IF(F90="Scenario2PBT12",'Major retrofit'!$AM$25,IF(F90="Scenario3PBT12",'Major retrofit'!$AN$25,"")))&amp;IF(F90="Scenario1PBT13",'Major retrofit'!$AO$25,IF(F90="Scenario2PBT13",'Major retrofit'!$AP$25,IF(F90="Scenario3PBT13",'Major retrofit'!$AQ$25,"")))&amp;IF(F90="Scenario1PBT14",'Major retrofit'!$AR$25,IF(F90="Scenario2PBT14",'Major retrofit'!$AS$25,IF(F90="Scenario3PBT14",'Major retrofit'!$AT$25,"")))&amp;IF(F90="Scenario1PBT15",'Major retrofit'!$AU$25,IF(F90="Scenario2PBT15",'Major retrofit'!$AV$25,IF(F90="Scenario3PBT15",'Major retrofit'!$AW$25,"")))</f>
        <v/>
      </c>
      <c r="R90" s="117">
        <f t="shared" si="50"/>
        <v>0</v>
      </c>
      <c r="S90" s="117" t="str">
        <f>IF(F90="Scenario1PBT1",'Major retrofit'!$E$27,IF(F90="Scenario2PBT1",'Major retrofit'!$F$27,IF(F90="Scenario3PBT1",'Major retrofit'!$G$27,"")))&amp;IF(F90="Scenario1PBT2",'Major retrofit'!$H$27,IF(F90="Scenario2PBT2",'Major retrofit'!$I$27,IF(F90="Scenario3PBT2",'Major retrofit'!$J$27,"")))&amp;IF(F90="Scenario1PBT3",'Major retrofit'!$K$27,IF(F90="Scenario2PBT3",'Major retrofit'!$L$27,IF(F90="Scenario3PBT3",'Major retrofit'!$M$27,"")))&amp;IF(F90="Scenario1PBT4",'Major retrofit'!$N$27,IF(F90="Scenario2PBT4",'Major retrofit'!$O$27,IF(F90="Scenario3PBT4",'Major retrofit'!$P$27,"")))&amp;IF(F90="Scenario1PBT5",'Major retrofit'!$Q$27,IF(F90="Scenario2PBT5",'Major retrofit'!$R$27,IF(F90="Scenario3PBT5",'Major retrofit'!$S$27,"")))&amp;IF(F90="Scenario1PBT6",'Major retrofit'!$T$27,IF(F90="Scenario2PBT6",'Major retrofit'!$U$27,IF(F90="Scenario3PBT6",'Major retrofit'!$V$27,"")))&amp;IF(F90="Scenario1PBT7",'Major retrofit'!$W$27,IF(F90="Scenario2PBT7",'Major retrofit'!$X$27,IF(F90="Scenario3PBT7",'Major retrofit'!$Y$27,"")))&amp;IF(F90="Scenario1PBT8",'Major retrofit'!$Z$27,IF(F90="Scenario2PBT8",'Major retrofit'!$AA$27,IF(F90="Scenario3PBT8",'Major retrofit'!$AB$27,"")))&amp;IF(F90="Scenario1PBT9",'Major retrofit'!$AC$27,IF(F90="Scenario2PBT9",'Major retrofit'!$AD$27,IF(F90="Scenario3PBT9",'Major retrofit'!$AE$27,"")))&amp;IF(F90="Scenario1PBT10",'Major retrofit'!$AF$27,IF(F90="Scenario2PBT10",'Major retrofit'!$AG$27,IF(F90="Scenario3PBT10",'Major retrofit'!$AH$27,"")))&amp;IF(F90="Scenario1PBT11",'Major retrofit'!$AI$27,IF(F90="Scenario2PBT11",'Major retrofit'!$AJ$27,IF(F90="Scenario3PBT11",'Major retrofit'!$AK$27,"")))&amp;IF(F90="Scenario1PBT12",'Major retrofit'!$AL$27,IF(F90="Scenario2PBT12",'Major retrofit'!$AM$27,IF(F90="Scenario3PBT12",'Major retrofit'!$AN$27,"")))&amp;IF(F90="Scenario1PBT13",'Major retrofit'!$AO$27,IF(F90="Scenario2PBT13",'Major retrofit'!$AP$27,IF(F90="Scenario3PBT13",'Major retrofit'!$AQ$27,"")))&amp;IF(F90="Scenario1PBT14",'Major retrofit'!$AR$27,IF(F90="Scenario2PBT14",'Major retrofit'!$AS$27,IF(F90="Scenario3PBT14",'Major retrofit'!$AT$27,"")))&amp;IF(F90="Scenario1PBT15",'Major retrofit'!$AU$27,IF(F90="Scenario2PBT15",'Major retrofit'!$AV$27,IF(F90="Scenario3PBT15",'Major retrofit'!$AW$27,"")))</f>
        <v/>
      </c>
      <c r="T90" s="207">
        <f t="shared" si="51"/>
        <v>0</v>
      </c>
      <c r="U90" s="206" t="str">
        <f>IF(F90="Scenario1PBT1",'Major retrofit'!$E$38,IF(F90="Scenario2PBT1",'Major retrofit'!$F$38,IF(F90="Scenario3PBT1",'Major retrofit'!$G$38,"")))&amp;IF(F90="Scenario1PBT2",'Major retrofit'!$H$38,IF(F90="Scenario2PBT2",'Major retrofit'!$I$38,IF(F90="Scenario3PBT2",'Major retrofit'!$J$38,"")))&amp;IF(F90="Scenario1PBT3",'Major retrofit'!$K$38,IF(F90="Scenario2PBT3",'Major retrofit'!$L$38,IF(F90="Scenario3PBT3",'Major retrofit'!$M$38,"")))&amp;IF(F90="Scenario1PBT4",'Major retrofit'!$N$38,IF(F90="Scenario2PBT4",'Major retrofit'!$O$38,IF(F90="Scenario3PBT4",'Major retrofit'!$P$38,"")))&amp;IF(F90="Scenario1PBT5",'Major retrofit'!$Q$38,IF(F90="Scenario2PBT5",'Major retrofit'!$R$38,IF(F90="Scenario3PBT5",'Major retrofit'!$S$38,"")))&amp;IF(F90="Scenario1PBT6",'Major retrofit'!$T$38,IF(F90="Scenario2PBT6",'Major retrofit'!$U$38,IF(F90="Scenario3PBT6",'Major retrofit'!$V$38,"")))&amp;IF(F90="Scenario1PBT7",'Major retrofit'!$W$38,IF(F90="Scenario2PBT7",'Major retrofit'!$X$38,IF(F90="Scenario3PBT7",'Major retrofit'!$Y$38,"")))&amp;IF(F90="Scenario1PBT8",'Major retrofit'!$Z$38,IF(F90="Scenario2PBT8",'Major retrofit'!$AA$38,IF(F90="Scenario3PBT8",'Major retrofit'!$AB$38,"")))&amp;IF(F90="Scenario1PBT9",'Major retrofit'!$AC$38,IF(F90="Scenario2PBT9",'Major retrofit'!$AD$38,IF(F90="Scenario3PBT9",'Major retrofit'!$AE$38,"")))&amp;IF(F90="Scenario1PBT10",'Major retrofit'!$AF$38,IF(F90="Scenario2PBT10",'Major retrofit'!$AG$38,IF(F90="Scenario3PBT10",'Major retrofit'!$AH$38,"")))&amp;IF(F90="Scenario1PBT11",'Major retrofit'!$AI$38,IF(F90="Scenario2PBT11",'Major retrofit'!$AJ$38,IF(F90="Scenario3PBT11",'Major retrofit'!$AK$38,"")))&amp;IF(F90="Scenario1PBT12",'Major retrofit'!$AL$38,IF(F90="Scenario2PBT12",'Major retrofit'!$AM$38,IF(F90="Scenario3PBT12",'Major retrofit'!$AN$38,"")))&amp;IF(F90="Scenario1PBT13",'Major retrofit'!$AO$38,IF(F90="Scenario2PBT13",'Major retrofit'!$AP$38,IF(F90="Scenario3PBT13",'Major retrofit'!$AQ$38,"")))&amp;IF(F90="Scenario1PBT14",'Major retrofit'!$AR$38,IF(F90="Scenario2PBT14",'Major retrofit'!$AS$38,IF(F90="Scenario3PBT14",'Major retrofit'!$AT$38,"")))&amp;IF(F90="Scenario1PBT15",'Major retrofit'!$AU$38,IF(F90="Scenario2PBT15",'Major retrofit'!$AV$38,IF(F90="Scenario3PBT15",'Major retrofit'!$AW$38,"")))</f>
        <v/>
      </c>
      <c r="V90" s="117">
        <f t="shared" si="52"/>
        <v>0</v>
      </c>
      <c r="W90" s="117" t="str">
        <f>IF(F90="Scenario1PBT1",'Major retrofit'!$E$40,IF(F90="Scenario2PBT1",'Major retrofit'!$F$40,IF(F90="Scenario3PBT1",'Major retrofit'!$G$40,"")))&amp;IF(F90="Scenario1PBT2",'Major retrofit'!$H$40,IF(F90="Scenario2PBT2",'Major retrofit'!$I$40,IF(F90="Scenario3PBT2",'Major retrofit'!$J$40,"")))&amp;IF(F90="Scenario1PBT3",'Major retrofit'!$K$40,IF(F90="Scenario2PBT3",'Major retrofit'!$L$40,IF(F90="Scenario3PBT3",'Major retrofit'!$M$40,"")))&amp;IF(F90="Scenario1PBT4",'Major retrofit'!$N$40,IF(F90="Scenario2PBT4",'Major retrofit'!$O$40,IF(F90="Scenario3PBT4",'Major retrofit'!$P$40,"")))&amp;IF(F90="Scenario1PBT5",'Major retrofit'!$Q$40,IF(F90="Scenario2PBT5",'Major retrofit'!$R$40,IF(F90="Scenario3PBT5",'Major retrofit'!$S$40,"")))&amp;IF(F90="Scenario1PBT6",'Major retrofit'!$T$40,IF(F90="Scenario2PBT6",'Major retrofit'!$U$40,IF(F90="Scenario3PBT6",'Major retrofit'!$V$40,"")))&amp;IF(F90="Scenario1PBT7",'Major retrofit'!$W$40,IF(F90="Scenario2PBT7",'Major retrofit'!$X$40,IF(F90="Scenario3PBT7",'Major retrofit'!$Y$40,"")))&amp;IF(F90="Scenario1PBT8",'Major retrofit'!$Z$40,IF(F90="Scenario2PBT8",'Major retrofit'!$AA$40,IF(F90="Scenario3PBT8",'Major retrofit'!$AB$40,"")))&amp;IF(F90="Scenario1PBT9",'Major retrofit'!$AC$40,IF(F90="Scenario2PBT9",'Major retrofit'!$AD$40,IF(F90="Scenario3PBT9",'Major retrofit'!$AE$40,"")))&amp;IF(F90="Scenario1PBT10",'Major retrofit'!$AF$40,IF(F90="Scenario2PBT10",'Major retrofit'!$AG$40,IF(F90="Scenario3PBT10",'Major retrofit'!$AH$40,"")))&amp;IF(F90="Scenario1PBT11",'Major retrofit'!$AI$40,IF(F90="Scenario2PBT11",'Major retrofit'!$AJ$40,IF(F90="Scenario3PBT11",'Major retrofit'!$AK$40,"")))&amp;IF(F90="Scenario1PBT12",'Major retrofit'!$AL$40,IF(F90="Scenario2PBT12",'Major retrofit'!$AM$40,IF(F90="Scenario3PBT12",'Major retrofit'!$AN$40,"")))&amp;IF(F90="Scenario1PBT13",'Major retrofit'!$AO$40,IF(F90="Scenario2PBT13",'Major retrofit'!$AP$40,IF(F90="Scenario3PBT13",'Major retrofit'!$AQ$40,"")))&amp;IF(F90="Scenario1PBT14",'Major retrofit'!$AR$40,IF(F90="Scenario2PBT14",'Major retrofit'!$AS$40,IF(F90="Scenario3PBT14",'Major retrofit'!$AT$40,"")))&amp;IF(F90="Scenario1PBT15",'Major retrofit'!$AU$40,IF(F90="Scenario2PBT15",'Major retrofit'!$AV$40,IF(F90="Scenario3PBT15",'Major retrofit'!$AW$40,"")))</f>
        <v/>
      </c>
      <c r="X90" s="117">
        <f t="shared" si="53"/>
        <v>0</v>
      </c>
      <c r="Y90" s="117" t="str">
        <f>IF(F90="Scenario1PBT1",'Major retrofit'!$E$42,IF(F90="Scenario2PBT1",'Major retrofit'!$F$42,IF(F90="Scenario3PBT1",'Major retrofit'!$G$42,"")))&amp;IF(F90="Scenario1PBT2",'Major retrofit'!$H$42,IF(F90="Scenario2PBT2",'Major retrofit'!$I$42,IF(F90="Scenario3PBT2",'Major retrofit'!$J$42,"")))&amp;IF(F90="Scenario1PBT3",'Major retrofit'!$K$42,IF(F90="Scenario2PBT3",'Major retrofit'!$L$42,IF(F90="Scenario3PBT3",'Major retrofit'!$M$42,"")))&amp;IF(F90="Scenario1PBT4",'Major retrofit'!$N$42,IF(F90="Scenario2PBT4",'Major retrofit'!$O$42,IF(F90="Scenario3PBT4",'Major retrofit'!$P$42,"")))&amp;IF(F90="Scenario1PBT5",'Major retrofit'!$Q$42,IF(F90="Scenario2PBT5",'Major retrofit'!$R$42,IF(F90="Scenario3PBT5",'Major retrofit'!$S$42,"")))&amp;IF(F90="Scenario1PBT6",'Major retrofit'!$T$42,IF(F90="Scenario2PBT6",'Major retrofit'!$U$42,IF(F90="Scenario3PBT6",'Major retrofit'!$V$42,"")))&amp;IF(F90="Scenario1PBT7",'Major retrofit'!$W$42,IF(F90="Scenario2PBT7",'Major retrofit'!$X$42,IF(F90="Scenario3PBT7",'Major retrofit'!$Y$42,"")))&amp;IF(F90="Scenario1PBT8",'Major retrofit'!$Z$42,IF(F90="Scenario2PBT8",'Major retrofit'!$AA$42,IF(F90="Scenario3PBT8",'Major retrofit'!$AB$42,"")))&amp;IF(F90="Scenario1PBT9",'Major retrofit'!$AC$42,IF(F90="Scenario2PBT9",'Major retrofit'!$AD$42,IF(F90="Scenario3PBT9",'Major retrofit'!$AE$42,"")))&amp;IF(F90="Scenario1PBT10",'Major retrofit'!$AF$42,IF(F90="Scenario2PBT10",'Major retrofit'!$AG$42,IF(F90="Scenario3PBT10",'Major retrofit'!$AH$42,"")))&amp;IF(F90="Scenario1PBT11",'Major retrofit'!$AI$42,IF(F90="Scenario2PBT11",'Major retrofit'!$AJ$42,IF(F90="Scenario3PBT11",'Major retrofit'!$AK$42,"")))&amp;IF(F90="Scenario1PBT12",'Major retrofit'!$AL$42,IF(F90="Scenario2PBT12",'Major retrofit'!$AM$42,IF(F90="Scenario3PBT12",'Major retrofit'!$AN$42,"")))&amp;IF(F90="Scenario1PBT13",'Major retrofit'!$AO$42,IF(F90="Scenario2PBT13",'Major retrofit'!$AP$42,IF(F90="Scenario3PBT13",'Major retrofit'!$AQ$42,"")))&amp;IF(F90="Scenario1PBT14",'Major retrofit'!$AR$42,IF(F90="Scenario2PBT14",'Major retrofit'!$AS$42,IF(F90="Scenario3PBT14",'Major retrofit'!$AT$42,"")))&amp;IF(F90="Scenario1PBT15",'Major retrofit'!$AU$42,IF(F90="Scenario2PBT15",'Major retrofit'!$AV$42,IF(F90="Scenario3PBT15",'Major retrofit'!$AW$42,"")))</f>
        <v/>
      </c>
      <c r="Z90" s="117">
        <f t="shared" si="54"/>
        <v>0</v>
      </c>
      <c r="AA90" s="178" t="str">
        <f>IF(F90="Scenario1PBT1",'Major retrofit'!$E$101,IF(F90="Scenario2PBT1",'Major retrofit'!$F$101,IF(F90="Scenario3PBT1",'Major retrofit'!$G$101,"")))&amp;IF(F90="Scenario1PBT2",'Major retrofit'!$H$101,IF(F90="Scenario2PBT2",'Major retrofit'!$I$101,IF(F90="Scenario3PBT2",'Major retrofit'!$J$101,"")))&amp;IF(F90="Scenario1PBT3",'Major retrofit'!$K$101,IF(F90="Scenario2PBT3",'Major retrofit'!$L$101,IF(F90="Scenario3PBT3",'Major retrofit'!$M$101,"")))&amp;IF(F90="Scenario1PBT4",'Major retrofit'!$N$101,IF(F90="Scenario2PBT4",'Major retrofit'!$O$101,IF(F90="Scenario3PBT4",'Major retrofit'!$P$101,"")))&amp;IF(F90="Scenario1PBT5",'Major retrofit'!$Q$101,IF(F90="Scenario2PBT5",'Major retrofit'!$R$101,IF(F90="Scenario3PBT5",'Major retrofit'!$S$101,"")))&amp;IF(F90="Scenario1PBT6",'Major retrofit'!$T$101,IF(F90="Scenario2PBT6",'Major retrofit'!$U$101,IF(F90="Scenario3PBT6",'Major retrofit'!$V$101,"")))&amp;IF(F90="Scenario1PBT7",'Major retrofit'!$W$101,IF(F90="Scenario2PBT7",'Major retrofit'!$X$101,IF(F90="Scenario3PBT7",'Major retrofit'!$Y$101,"")))&amp;IF(F90="Scenario1PBT8",'Major retrofit'!$Z$101,IF(F90="Scenario2PBT8",'Major retrofit'!$AA$101,IF(F90="Scenario3PBT8",'Major retrofit'!$AB$101,"")))&amp;IF(F90="Scenario1PBT9",'Major retrofit'!$AC$101,IF(F90="Scenario2PBT9",'Major retrofit'!$AD$101,IF(F90="Scenario3PBT9",'Major retrofit'!$AE$101,"")))&amp;IF(F90="Scenario1PBT10",'Major retrofit'!$AF$101,IF(F90="Scenario2PBT10",'Major retrofit'!$AG$101,IF(F90="Scenario3PBT10",'Major retrofit'!$AH$101,"")))&amp;IF(F90="Scenario1PBT11",'Major retrofit'!$AI$101,IF(F90="Scenario2PBT11",'Major retrofit'!$AJ$101,IF(F90="Scenario3PBT11",'Major retrofit'!$AK$101,"")))&amp;IF(F90="Scenario1PBT12",'Major retrofit'!$AL$101,IF(F90="Scenario2PBT12",'Major retrofit'!$AM$101,IF(F90="Scenario3PBT12",'Major retrofit'!$AN$101,"")))&amp;IF(F90="Scenario1PBT13",'Major retrofit'!$AO$101,IF(F90="Scenario2PBT13",'Major retrofit'!$AP$101,IF(F90="Scenario3PBT13",'Major retrofit'!$AQ$101,"")))&amp;IF(F90="Scenario1PBT14",'Major retrofit'!$AR$101,IF(F90="Scenario2PBT14",'Major retrofit'!$AS$101,IF(F90="Scenario3PBT14",'Major retrofit'!$AT$101,"")))&amp;IF(F90="Scenario1PBT15",'Major retrofit'!$AU$101,IF(F90="Scenario2PBT15",'Major retrofit'!$AV$101,IF(F90="Scenario3PBT15",'Major retrofit'!$AW$101,"")))</f>
        <v/>
      </c>
      <c r="AB90" s="179">
        <f t="shared" si="55"/>
        <v>0</v>
      </c>
      <c r="AC90" s="208">
        <f>IFERROR('Projection_Base-case'!G90-G90,0)</f>
        <v>0</v>
      </c>
      <c r="AD90" s="117">
        <f t="shared" si="34"/>
        <v>0</v>
      </c>
      <c r="AE90" s="117">
        <f>IFERROR(100*AC90/'Projection_Base-case'!G90,0)</f>
        <v>0</v>
      </c>
      <c r="AF90" s="117">
        <f>IFERROR('Projection_Base-case'!I90-I90,0)</f>
        <v>0</v>
      </c>
      <c r="AG90" s="117">
        <f t="shared" si="35"/>
        <v>0</v>
      </c>
      <c r="AH90" s="117">
        <f>IFERROR(100*AF90/'Projection_Base-case'!I90,0)</f>
        <v>0</v>
      </c>
      <c r="AI90" s="117">
        <f>IFERROR('Projection_Base-case'!K90-K90,0)</f>
        <v>0</v>
      </c>
      <c r="AJ90" s="117">
        <f t="shared" si="36"/>
        <v>0</v>
      </c>
      <c r="AK90" s="117">
        <f>IFERROR(100*AI90/'Projection_Base-case'!K90,0)</f>
        <v>0</v>
      </c>
      <c r="AL90" s="117">
        <f>IFERROR(M90-'Projection_Base-case'!M90,0)</f>
        <v>0</v>
      </c>
      <c r="AM90" s="117">
        <f t="shared" si="37"/>
        <v>0</v>
      </c>
      <c r="AN90" s="179">
        <f>IFERROR(IF('Projection_Base-case'!N90&gt;0,100*AM90/'Projection_Base-case'!N90,100*AM90/N90),0)</f>
        <v>0</v>
      </c>
      <c r="AO90" s="206">
        <f>IFERROR('Projection_Base-case'!O90-O90,0)</f>
        <v>0</v>
      </c>
      <c r="AP90" s="117">
        <f t="shared" si="38"/>
        <v>0</v>
      </c>
      <c r="AQ90" s="117">
        <f>IFERROR(100*AO90/'Projection_Base-case'!O90,0)</f>
        <v>0</v>
      </c>
      <c r="AR90" s="117">
        <f>IFERROR('Projection_Base-case'!Q90-Q90,0)</f>
        <v>0</v>
      </c>
      <c r="AS90" s="117">
        <f t="shared" si="39"/>
        <v>0</v>
      </c>
      <c r="AT90" s="117">
        <f>IFERROR(100*AR90/'Projection_Base-case'!Q90,0)</f>
        <v>0</v>
      </c>
      <c r="AU90" s="117">
        <f>IFERROR('Projection_Base-case'!S90-S90,0)</f>
        <v>0</v>
      </c>
      <c r="AV90" s="117">
        <f t="shared" si="40"/>
        <v>0</v>
      </c>
      <c r="AW90" s="118">
        <f>IFERROR(100*AU90/'Projection_Base-case'!S90,0)</f>
        <v>0</v>
      </c>
      <c r="AX90" s="206">
        <f>IFERROR('Projection_Base-case'!U90-U90,0)</f>
        <v>0</v>
      </c>
      <c r="AY90" s="117">
        <f t="shared" si="41"/>
        <v>0</v>
      </c>
      <c r="AZ90" s="117">
        <f>IFERROR(100*AX90/'Projection_Base-case'!U90,0)</f>
        <v>0</v>
      </c>
      <c r="BA90" s="117">
        <f>IFERROR('Projection_Base-case'!W90-W90,0)</f>
        <v>0</v>
      </c>
      <c r="BB90" s="117">
        <f t="shared" si="42"/>
        <v>0</v>
      </c>
      <c r="BC90" s="117">
        <f>IFERROR(100*BA90/'Projection_Base-case'!W90,0)</f>
        <v>0</v>
      </c>
      <c r="BD90" s="117">
        <f>IFERROR('Projection_Base-case'!Y90-Y90,0)</f>
        <v>0</v>
      </c>
      <c r="BE90" s="117">
        <f t="shared" si="43"/>
        <v>0</v>
      </c>
      <c r="BF90" s="117">
        <f>IFERROR(100*BD90/'Projection_Base-case'!Y90,0)</f>
        <v>0</v>
      </c>
      <c r="BG90" s="178">
        <f t="shared" si="56"/>
        <v>0</v>
      </c>
      <c r="BH90" s="179">
        <f t="shared" si="57"/>
        <v>0</v>
      </c>
    </row>
    <row r="91" spans="1:60" ht="15" thickBot="1">
      <c r="A91" s="205">
        <v>86</v>
      </c>
      <c r="B91" s="119">
        <f>IF('Projection_Base-case'!B91&lt;&gt;"",'Projection_Base-case'!B91,0)</f>
        <v>0</v>
      </c>
      <c r="C91" s="119">
        <f>IF('Projection_Base-case'!C91&lt;&gt;"",'Projection_Base-case'!C91,0)</f>
        <v>0</v>
      </c>
      <c r="D91" s="119">
        <f>IF('Projection_Base-case'!D91&lt;&gt;"",'Projection_Base-case'!D91,0)</f>
        <v>0</v>
      </c>
      <c r="E91" s="263" t="str">
        <f>IF(AND('Résultats major'!$AC$3="OUI",'Résultats major'!E90&lt;&gt;""),'Résultats major'!E90,IF(OR(D91="PBT1",D91="PBT2",D91="PBT3",D91="PBT4",D91="PBT5",D91="PBT6",D91="PBT7",D91="PBT8",D91="PBT10"),"Scenario1",IF(D91="PBT9","Scenario2","")))</f>
        <v/>
      </c>
      <c r="F91" s="202" t="str">
        <f t="shared" si="44"/>
        <v>0</v>
      </c>
      <c r="G91" s="177" t="str">
        <f>IF(F91="Scenario1PBT1",'Major retrofit'!$E$6,IF(F91="Scenario2PBT1",'Major retrofit'!$F$6,IF(F91="Scenario3PBT1",'Major retrofit'!$G$6,"")))&amp;IF(F91="Scenario1PBT2",'Major retrofit'!$H$6,IF(F91="Scenario2PBT2",'Major retrofit'!$I$6,IF(F91="Scenario3PBT2",'Major retrofit'!$J$6,"")))&amp;IF(F91="Scenario1PBT3",'Major retrofit'!$K$6,IF(F91="Scenario2PBT3",'Major retrofit'!$L$6,IF(F91="Scenario3PBT3",'Major retrofit'!$M$6,"")))&amp;IF(F91="Scenario1PBT4",'Major retrofit'!$N$6,IF(F91="Scenario2PBT4",'Major retrofit'!$O$6,IF(F91="Scenario3PBT4",'Major retrofit'!$P$6,"")))&amp;IF(F91="Scenario1PBT5",'Major retrofit'!$Q$6,IF(F91="Scenario2PBT5",'Major retrofit'!$R$6,IF(F91="Scenario3PBT5",'Major retrofit'!$S$6,"")))&amp;IF(F91="Scenario1PBT6",'Major retrofit'!$T$6,IF(F91="Scenario2PBT6",'Major retrofit'!$U$6,IF(F91="Scenario3PBT6",'Major retrofit'!$V$6,"")))&amp;IF(F91="Scenario1PBT7",'Major retrofit'!$W$6,IF(F91="Scenario2PBT7",'Major retrofit'!$X$6,IF(F91="Scenario3PBT7",'Major retrofit'!$Y$6,"")))&amp;IF(F91="Scenario1PBT8",'Major retrofit'!$Z$6,IF(F91="Scenario2PBT8",'Major retrofit'!$AA$6,IF(F91="Scenario3PBT8",'Major retrofit'!$AB$6,"")))&amp;IF(F91="Scenario1PBT9",'Major retrofit'!$AC$6,IF(F91="Scenario2PBT9",'Major retrofit'!$AD$6,IF(F91="Scenario3PBT9",'Major retrofit'!$AE$6,"")))&amp;IF(F91="Scenario1PBT10",'Major retrofit'!$AF$6,IF(F91="Scenario2PBT10",'Major retrofit'!$AG$6,IF(F91="Scenario3PBT10",'Major retrofit'!$AH$6,"")))&amp;IF(F91="Scenario1PBT11",'Major retrofit'!$AI$6,IF(F91="Scenario2PBT11",'Major retrofit'!$AJ$6,IF(F91="Scenario3PBT11",'Major retrofit'!$AK$6,"")))&amp;IF(F91="Scenario1PBT12",'Major retrofit'!$AL$6,IF(F91="Scenario2PBT12",'Major retrofit'!$AM$6,IF(F91="Scenario3PBT12",'Major retrofit'!$AN$6,"")))&amp;IF(F91="Scenario1PBT13",'Major retrofit'!$AO$6,IF(F91="Scenario2PBT13",'Major retrofit'!$AP$6,IF(F91="Scenario3PBT13",'Major retrofit'!$AQ$6,"")))&amp;IF(F91="Scenario1PBT14",'Major retrofit'!$AR$6,IF(F91="Scenario2PBT14",'Major retrofit'!$AS$6,IF(F91="Scenario3PBT14",'Major retrofit'!$AT$6,"")))&amp;IF(F91="Scenario1PBT15",'Major retrofit'!$AU$6,IF(F91="Scenario2PBT15",'Major retrofit'!$AV$6,IF(F91="Scenario3PBT15",'Major retrofit'!$AW$6,"")))</f>
        <v/>
      </c>
      <c r="H91" s="117">
        <f t="shared" si="45"/>
        <v>0</v>
      </c>
      <c r="I91" s="178" t="str">
        <f>IF(F91="Scenario1PBT1",'Major retrofit'!$E$16,IF(F91="Scenario2PBT1",'Major retrofit'!$F$16,IF(F91="Scenario3PBT1",'Major retrofit'!$G$16,"")))&amp;IF(F91="Scenario1PBT2",'Major retrofit'!$H$16,IF(F91="Scenario2PBT2",'Major retrofit'!$I$16,IF(F91="Scenario3PBT2",'Major retrofit'!$J$16,"")))&amp;IF(F91="Scenario1PBT3",'Major retrofit'!$K$16,IF(F91="Scenario2PBT3",'Major retrofit'!$L$16,IF(F91="Scenario3PBT3",'Major retrofit'!$M$16,"")))&amp;IF(F91="Scenario1PBT4",'Major retrofit'!$N$16,IF(F91="Scenario2PBT4",'Major retrofit'!$O$16,IF(F91="Scenario3PBT4",'Major retrofit'!$P$16,"")))&amp;IF(F91="Scenario1PBT5",'Major retrofit'!$Q$16,IF(F91="Scenario2PBT5",'Major retrofit'!$R$16,IF(F91="Scenario3PBT5",'Major retrofit'!$S$16,"")))&amp;IF(F91="Scenario1PBT6",'Major retrofit'!$T$16,IF(F91="Scenario2PBT6",'Major retrofit'!$U$16,IF(F91="Scenario3PBT6",'Major retrofit'!$V$16,"")))&amp;IF(F91="Scenario1PBT7",'Major retrofit'!$W$16,IF(F91="Scenario2PBT7",'Major retrofit'!$X$16,IF(F91="Scenario3PBT7",'Major retrofit'!$Y$16,"")))&amp;IF(F91="Scenario1PBT8",'Major retrofit'!$Z$16,IF(F91="Scenario2PBT8",'Major retrofit'!$AA$16,IF(F91="Scenario3PBT8",'Major retrofit'!$AB$16,"")))&amp;IF(F91="Scenario1PBT9",'Major retrofit'!$AC$16,IF(F91="Scenario2PBT9",'Major retrofit'!$AD$16,IF(F91="Scenario3PBT9",'Major retrofit'!$AE$16,"")))&amp;IF(F91="Scenario1PBT10",'Major retrofit'!$AF$16,IF(F91="Scenario2PBT10",'Major retrofit'!$AG$16,IF(F91="Scenario3PBT10",'Major retrofit'!$AH$16,"")))&amp;IF(F91="Scenario1PBT11",'Major retrofit'!$AI$16,IF(F91="Scenario2PBT11",'Major retrofit'!$AJ$16,IF(F91="Scenario3PBT11",'Major retrofit'!$AK$16,"")))&amp;IF(F91="Scenario1PBT12",'Major retrofit'!$AL$16,IF(F91="Scenario2PBT12",'Major retrofit'!$AM$16,IF(F91="Scenario3PBT12",'Major retrofit'!$AN$16,"")))&amp;IF(F91="Scenario1PBT13",'Major retrofit'!$AO$16,IF(F91="Scenario2PBT13",'Major retrofit'!$AP$16,IF(F91="Scenario3PBT13",'Major retrofit'!$AQ$16,"")))&amp;IF(F91="Scenario1PBT14",'Major retrofit'!$AR$16,IF(F91="Scenario2PBT14",'Major retrofit'!$AS$16,IF(F91="Scenario3PBT14",'Major retrofit'!$AT$16,"")))&amp;IF(F91="Scenario1PBT15",'Major retrofit'!$AU$16,IF(F91="Scenario2PBT15",'Major retrofit'!$AV$16,IF(F91="Scenario3PBT15",'Major retrofit'!$AW$16,"")))</f>
        <v/>
      </c>
      <c r="J91" s="117">
        <f t="shared" si="46"/>
        <v>0</v>
      </c>
      <c r="K91" s="117" t="str">
        <f>IF(F91="Scenario1PBT1",'Major retrofit'!$E$18,IF(F91="Scenario2PBT1",'Major retrofit'!$F$18,IF(F91="Scenario3PBT1",'Major retrofit'!$G$18,"")))&amp;IF(F91="Scenario1PBT2",'Major retrofit'!$H$18,IF(F91="Scenario2PBT2",'Major retrofit'!$I$18,IF(F91="Scenario3PBT2",'Major retrofit'!$J$18,"")))&amp;IF(F91="Scenario1PBT3",'Major retrofit'!$K$18,IF(F91="Scenario2PBT3",'Major retrofit'!$L$18,IF(F91="Scenario3PBT3",'Major retrofit'!$M$18,"")))&amp;IF(F91="Scenario1PBT4",'Major retrofit'!$N$18,IF(F91="Scenario2PBT4",'Major retrofit'!$O$18,IF(F91="Scenario3PBT4",'Major retrofit'!$P$18,"")))&amp;IF(F91="Scenario1PBT5",'Major retrofit'!$Q$18,IF(F91="Scenario2PBT5",'Major retrofit'!$R$18,IF(F91="Scenario3PBT5",'Major retrofit'!$S$18,"")))&amp;IF(F91="Scenario1PBT6",'Major retrofit'!$T$18,IF(F91="Scenario2PBT6",'Major retrofit'!$U$18,IF(F91="Scenario3PBT6",'Major retrofit'!$V$18,"")))&amp;IF(F91="Scenario1PBT7",'Major retrofit'!$W$18,IF(F91="Scenario2PBT7",'Major retrofit'!$X$18,IF(F91="Scenario3PBT7",'Major retrofit'!$Y$18,"")))&amp;IF(F91="Scenario1PBT8",'Major retrofit'!$Z$18,IF(F91="Scenario2PBT8",'Major retrofit'!$AA$18,IF(F91="Scenario3PBT8",'Major retrofit'!$AB$18,"")))&amp;IF(F91="Scenario1PBT9",'Major retrofit'!$AC$18,IF(F91="Scenario2PBT9",'Major retrofit'!$AD$18,IF(F91="Scenario3PBT9",'Major retrofit'!$AE$18,"")))&amp;IF(F91="Scenario1PBT10",'Major retrofit'!$AF$18,IF(F91="Scenario2PBT10",'Major retrofit'!$AG$18,IF(F91="Scenario3PBT10",'Major retrofit'!$AH$18,"")))&amp;IF(F91="Scenario1PBT11",'Major retrofit'!$AI$18,IF(F91="Scenario2PBT11",'Major retrofit'!$AJ$18,IF(F91="Scenario3PBT11",'Major retrofit'!$AK$18,"")))&amp;IF(F91="Scenario1PBT12",'Major retrofit'!$AL$18,IF(F91="Scenario2PBT12",'Major retrofit'!$AM$18,IF(F91="Scenario3PBT12",'Major retrofit'!$AN$18,"")))&amp;IF(F91="Scenario1PBT13",'Major retrofit'!$AO$18,IF(F91="Scenario2PBT13",'Major retrofit'!$AP$18,IF(F91="Scenario3PBT13",'Major retrofit'!$AQ$18,"")))&amp;IF(F91="Scenario1PBT14",'Major retrofit'!$AR$18,IF(F91="Scenario2PBT14",'Major retrofit'!$AS$18,IF(F91="Scenario3PBT14",'Major retrofit'!$AT$18,"")))&amp;IF(F91="Scenario1PBT15",'Major retrofit'!$AU$18,IF(F91="Scenario2PBT15",'Major retrofit'!$AV$18,IF(F91="Scenario3PBT15",'Major retrofit'!$AW$18,"")))</f>
        <v/>
      </c>
      <c r="L91" s="117">
        <f t="shared" si="47"/>
        <v>0</v>
      </c>
      <c r="M91" s="117" t="str">
        <f>IF(F91="Scenario1PBT1",'Major retrofit'!$E$20,IF(F91="Scenario2PBT1",'Major retrofit'!$F$20,IF(F91="Scenario3PBT1",'Major retrofit'!$G$20,"")))&amp;IF(F91="Scenario1PBT2",'Major retrofit'!$H$20,IF(F91="Scenario2PBT2",'Major retrofit'!$I$20,IF(F91="Scenario3PBT2",'Major retrofit'!$J$20,"")))&amp;IF(F91="Scenario1PBT3",'Major retrofit'!$K$20,IF(F91="Scenario2PBT3",'Major retrofit'!$L$20,IF(F91="Scenario3PBT3",'Major retrofit'!$M$20,"")))&amp;IF(F91="Scenario1PBT4",'Major retrofit'!$N$20,IF(F91="Scenario2PBT4",'Major retrofit'!$O$20,IF(F91="Scenario3PBT4",'Major retrofit'!$P$20,"")))&amp;IF(F91="Scenario1PBT5",'Major retrofit'!$Q$20,IF(F91="Scenario2PBT5",'Major retrofit'!$R$20,IF(F91="Scenario3PBT5",'Major retrofit'!$S$20,"")))&amp;IF(F91="Scenario1PBT6",'Major retrofit'!$T$20,IF(F91="Scenario2PBT6",'Major retrofit'!$U$20,IF(F91="Scenario3PBT6",'Major retrofit'!$V$20,"")))&amp;IF(F91="Scenario1PBT7",'Major retrofit'!$W$20,IF(F91="Scenario2PBT7",'Major retrofit'!$X$20,IF(F91="Scenario3PBT7",'Major retrofit'!$Y$20,"")))&amp;IF(F91="Scenario1PBT8",'Major retrofit'!$Z$20,IF(F91="Scenario2PBT8",'Major retrofit'!$AA$20,IF(F91="Scenario3PBT8",'Major retrofit'!$AB$20,"")))&amp;IF(F91="Scenario1PBT9",'Major retrofit'!$AC$20,IF(F91="Scenario2PBT9",'Major retrofit'!$AD$20,IF(F91="Scenario3PBT9",'Major retrofit'!$AE$20,"")))&amp;IF(F91="Scenario1PBT10",'Major retrofit'!$AF$20,IF(F91="Scenario2PBT10",'Major retrofit'!$AG$20,IF(F91="Scenario3PBT10",'Major retrofit'!$AH$20,"")))&amp;IF(F91="Scenario1PBT11",'Major retrofit'!$AI$20,IF(F91="Scenario2PBT11",'Major retrofit'!$AJ$20,IF(F91="Scenario3PBT11",'Major retrofit'!$AK$20,"")))&amp;IF(F91="Scenario1PBT12",'Major retrofit'!$AL$20,IF(F91="Scenario2PBT12",'Major retrofit'!$AM$20,IF(F91="Scenario3PBT12",'Major retrofit'!$AN$20,"")))&amp;IF(F91="Scenario1PBT13",'Major retrofit'!$AO$20,IF(F91="Scenario2PBT13",'Major retrofit'!$AP$20,IF(F91="Scenario3PBT13",'Major retrofit'!$AQ$20,"")))&amp;IF(F91="Scenario1PBT14",'Major retrofit'!$AR$20,IF(F91="Scenario2PBT14",'Major retrofit'!$AS$20,IF(F91="Scenario3PBT14",'Major retrofit'!$AT$20,"")))&amp;IF(F91="Scenario1PBT15",'Major retrofit'!$AU$20,IF(F91="Scenario2PBT15",'Major retrofit'!$AV$20,IF(F91="Scenario3PBT15",'Major retrofit'!$AW$20,"")))</f>
        <v/>
      </c>
      <c r="N91" s="118">
        <f t="shared" si="48"/>
        <v>0</v>
      </c>
      <c r="O91" s="206" t="str">
        <f>IF(F91="Scenario1PBT1",'Major retrofit'!$E$23,IF(F91="Scenario2PBT1",'Major retrofit'!$F$23,IF(F91="Scenario3PBT1",'Major retrofit'!$G$23,"")))&amp;IF(F91="Scenario1PBT2",'Major retrofit'!$H$23,IF(F91="Scenario2PBT2",'Major retrofit'!$I$23,IF(F91="Scenario3PBT2",'Major retrofit'!$J$23,"")))&amp;IF(F91="Scenario1PBT3",'Major retrofit'!$K$23,IF(F91="Scenario2PBT3",'Major retrofit'!$L$23,IF(F91="Scenario3PBT3",'Major retrofit'!$M$23,"")))&amp;IF(F91="Scenario1PBT4",'Major retrofit'!$N$23,IF(F91="Scenario2PBT4",'Major retrofit'!$O$23,IF(F91="Scenario3PBT4",'Major retrofit'!$P$23,"")))&amp;IF(F91="Scenario1PBT5",'Major retrofit'!$Q$23,IF(F91="Scenario2PBT5",'Major retrofit'!$R$23,IF(F91="Scenario3PBT5",'Major retrofit'!$S$23,"")))&amp;IF(F91="Scenario1PBT6",'Major retrofit'!$T$23,IF(F91="Scenario2PBT6",'Major retrofit'!$U$23,IF(F91="Scenario3PBT6",'Major retrofit'!$V$23,"")))&amp;IF(F91="Scenario1PBT7",'Major retrofit'!$W$23,IF(F91="Scenario2PBT7",'Major retrofit'!$X$23,IF(F91="Scenario3PBT7",'Major retrofit'!$Y$23,"")))&amp;IF(F91="Scenario1PBT8",'Major retrofit'!$Z$23,IF(F91="Scenario2PBT8",'Major retrofit'!$AA$23,IF(F91="Scenario3PBT8",'Major retrofit'!$AB$23,"")))&amp;IF(F91="Scenario1PBT9",'Major retrofit'!$AC$23,IF(F91="Scenario2PBT9",'Major retrofit'!$AD$23,IF(F91="Scenario3PBT9",'Major retrofit'!$AE$23,"")))&amp;IF(F91="Scenario1PBT10",'Major retrofit'!$AF$23,IF(F91="Scenario2PBT10",'Major retrofit'!$AG$23,IF(F91="Scenario3PBT10",'Major retrofit'!$AH$23,"")))&amp;IF(F91="Scenario1PBT11",'Major retrofit'!$AI$23,IF(F91="Scenario2PBT11",'Major retrofit'!$AJ$23,IF(F91="Scenario3PBT11",'Major retrofit'!$AK$23,"")))&amp;IF(F91="Scenario1PBT12",'Major retrofit'!$AL$23,IF(F91="Scenario2PBT12",'Major retrofit'!$AM$23,IF(F91="Scenario3PBT12",'Major retrofit'!$AN$23,"")))&amp;IF(F91="Scenario1PBT13",'Major retrofit'!$AO$23,IF(F91="Scenario2PBT13",'Major retrofit'!$AP$23,IF(F91="Scenario3PBT13",'Major retrofit'!$AQ$23,"")))&amp;IF(F91="Scenario1PBT14",'Major retrofit'!$AR$23,IF(F91="Scenario2PBT14",'Major retrofit'!$AS$23,IF(F91="Scenario3PBT14",'Major retrofit'!$AT$23,"")))&amp;IF(F91="Scenario1PBT15",'Major retrofit'!$AU$23,IF(F91="Scenario2PBT15",'Major retrofit'!$AV$23,IF(F91="Scenario3PBT15",'Major retrofit'!$AW$23,"")))</f>
        <v/>
      </c>
      <c r="P91" s="117">
        <f t="shared" si="49"/>
        <v>0</v>
      </c>
      <c r="Q91" s="117" t="str">
        <f>IF(F91="Scenario1PBT1",'Major retrofit'!$E$25,IF(F91="Scenario2PBT1",'Major retrofit'!$F$25,IF(F91="Scenario3PBT1",'Major retrofit'!$G$25,"")))&amp;IF(F91="Scenario1PBT2",'Major retrofit'!$H$25,IF(F91="Scenario2PBT2",'Major retrofit'!$I$25,IF(F91="Scenario3PBT2",'Major retrofit'!$J$25,"")))&amp;IF(F91="Scenario1PBT3",'Major retrofit'!$K$25,IF(F91="Scenario2PBT3",'Major retrofit'!$L$25,IF(F91="Scenario3PBT3",'Major retrofit'!$M$25,"")))&amp;IF(F91="Scenario1PBT4",'Major retrofit'!$N$25,IF(F91="Scenario2PBT4",'Major retrofit'!$O$25,IF(F91="Scenario3PBT4",'Major retrofit'!$P$25,"")))&amp;IF(F91="Scenario1PBT5",'Major retrofit'!$Q$25,IF(F91="Scenario2PBT5",'Major retrofit'!$R$25,IF(F91="Scenario3PBT5",'Major retrofit'!$S$25,"")))&amp;IF(F91="Scenario1PBT6",'Major retrofit'!$T$25,IF(F91="Scenario2PBT6",'Major retrofit'!$U$25,IF(F91="Scenario3PBT6",'Major retrofit'!$V$25,"")))&amp;IF(F91="Scenario1PBT7",'Major retrofit'!$W$25,IF(F91="Scenario2PBT7",'Major retrofit'!$X$25,IF(F91="Scenario3PBT7",'Major retrofit'!$Y$25,"")))&amp;IF(F91="Scenario1PBT8",'Major retrofit'!$Z$25,IF(F91="Scenario2PBT8",'Major retrofit'!$AA$25,IF(F91="Scenario3PBT8",'Major retrofit'!$AB$25,"")))&amp;IF(F91="Scenario1PBT9",'Major retrofit'!$AC$25,IF(F91="Scenario2PBT9",'Major retrofit'!$AD$25,IF(F91="Scenario3PBT9",'Major retrofit'!$AE$25,"")))&amp;IF(F91="Scenario1PBT10",'Major retrofit'!$AF$25,IF(F91="Scenario2PBT10",'Major retrofit'!$AG$25,IF(F91="Scenario3PBT10",'Major retrofit'!$AH$25,"")))&amp;IF(F91="Scenario1PBT11",'Major retrofit'!$AI$25,IF(F91="Scenario2PBT11",'Major retrofit'!$AJ$25,IF(F91="Scenario3PBT11",'Major retrofit'!$AK$25,"")))&amp;IF(F91="Scenario1PBT12",'Major retrofit'!$AL$25,IF(F91="Scenario2PBT12",'Major retrofit'!$AM$25,IF(F91="Scenario3PBT12",'Major retrofit'!$AN$25,"")))&amp;IF(F91="Scenario1PBT13",'Major retrofit'!$AO$25,IF(F91="Scenario2PBT13",'Major retrofit'!$AP$25,IF(F91="Scenario3PBT13",'Major retrofit'!$AQ$25,"")))&amp;IF(F91="Scenario1PBT14",'Major retrofit'!$AR$25,IF(F91="Scenario2PBT14",'Major retrofit'!$AS$25,IF(F91="Scenario3PBT14",'Major retrofit'!$AT$25,"")))&amp;IF(F91="Scenario1PBT15",'Major retrofit'!$AU$25,IF(F91="Scenario2PBT15",'Major retrofit'!$AV$25,IF(F91="Scenario3PBT15",'Major retrofit'!$AW$25,"")))</f>
        <v/>
      </c>
      <c r="R91" s="117">
        <f t="shared" si="50"/>
        <v>0</v>
      </c>
      <c r="S91" s="117" t="str">
        <f>IF(F91="Scenario1PBT1",'Major retrofit'!$E$27,IF(F91="Scenario2PBT1",'Major retrofit'!$F$27,IF(F91="Scenario3PBT1",'Major retrofit'!$G$27,"")))&amp;IF(F91="Scenario1PBT2",'Major retrofit'!$H$27,IF(F91="Scenario2PBT2",'Major retrofit'!$I$27,IF(F91="Scenario3PBT2",'Major retrofit'!$J$27,"")))&amp;IF(F91="Scenario1PBT3",'Major retrofit'!$K$27,IF(F91="Scenario2PBT3",'Major retrofit'!$L$27,IF(F91="Scenario3PBT3",'Major retrofit'!$M$27,"")))&amp;IF(F91="Scenario1PBT4",'Major retrofit'!$N$27,IF(F91="Scenario2PBT4",'Major retrofit'!$O$27,IF(F91="Scenario3PBT4",'Major retrofit'!$P$27,"")))&amp;IF(F91="Scenario1PBT5",'Major retrofit'!$Q$27,IF(F91="Scenario2PBT5",'Major retrofit'!$R$27,IF(F91="Scenario3PBT5",'Major retrofit'!$S$27,"")))&amp;IF(F91="Scenario1PBT6",'Major retrofit'!$T$27,IF(F91="Scenario2PBT6",'Major retrofit'!$U$27,IF(F91="Scenario3PBT6",'Major retrofit'!$V$27,"")))&amp;IF(F91="Scenario1PBT7",'Major retrofit'!$W$27,IF(F91="Scenario2PBT7",'Major retrofit'!$X$27,IF(F91="Scenario3PBT7",'Major retrofit'!$Y$27,"")))&amp;IF(F91="Scenario1PBT8",'Major retrofit'!$Z$27,IF(F91="Scenario2PBT8",'Major retrofit'!$AA$27,IF(F91="Scenario3PBT8",'Major retrofit'!$AB$27,"")))&amp;IF(F91="Scenario1PBT9",'Major retrofit'!$AC$27,IF(F91="Scenario2PBT9",'Major retrofit'!$AD$27,IF(F91="Scenario3PBT9",'Major retrofit'!$AE$27,"")))&amp;IF(F91="Scenario1PBT10",'Major retrofit'!$AF$27,IF(F91="Scenario2PBT10",'Major retrofit'!$AG$27,IF(F91="Scenario3PBT10",'Major retrofit'!$AH$27,"")))&amp;IF(F91="Scenario1PBT11",'Major retrofit'!$AI$27,IF(F91="Scenario2PBT11",'Major retrofit'!$AJ$27,IF(F91="Scenario3PBT11",'Major retrofit'!$AK$27,"")))&amp;IF(F91="Scenario1PBT12",'Major retrofit'!$AL$27,IF(F91="Scenario2PBT12",'Major retrofit'!$AM$27,IF(F91="Scenario3PBT12",'Major retrofit'!$AN$27,"")))&amp;IF(F91="Scenario1PBT13",'Major retrofit'!$AO$27,IF(F91="Scenario2PBT13",'Major retrofit'!$AP$27,IF(F91="Scenario3PBT13",'Major retrofit'!$AQ$27,"")))&amp;IF(F91="Scenario1PBT14",'Major retrofit'!$AR$27,IF(F91="Scenario2PBT14",'Major retrofit'!$AS$27,IF(F91="Scenario3PBT14",'Major retrofit'!$AT$27,"")))&amp;IF(F91="Scenario1PBT15",'Major retrofit'!$AU$27,IF(F91="Scenario2PBT15",'Major retrofit'!$AV$27,IF(F91="Scenario3PBT15",'Major retrofit'!$AW$27,"")))</f>
        <v/>
      </c>
      <c r="T91" s="207">
        <f t="shared" si="51"/>
        <v>0</v>
      </c>
      <c r="U91" s="206" t="str">
        <f>IF(F91="Scenario1PBT1",'Major retrofit'!$E$38,IF(F91="Scenario2PBT1",'Major retrofit'!$F$38,IF(F91="Scenario3PBT1",'Major retrofit'!$G$38,"")))&amp;IF(F91="Scenario1PBT2",'Major retrofit'!$H$38,IF(F91="Scenario2PBT2",'Major retrofit'!$I$38,IF(F91="Scenario3PBT2",'Major retrofit'!$J$38,"")))&amp;IF(F91="Scenario1PBT3",'Major retrofit'!$K$38,IF(F91="Scenario2PBT3",'Major retrofit'!$L$38,IF(F91="Scenario3PBT3",'Major retrofit'!$M$38,"")))&amp;IF(F91="Scenario1PBT4",'Major retrofit'!$N$38,IF(F91="Scenario2PBT4",'Major retrofit'!$O$38,IF(F91="Scenario3PBT4",'Major retrofit'!$P$38,"")))&amp;IF(F91="Scenario1PBT5",'Major retrofit'!$Q$38,IF(F91="Scenario2PBT5",'Major retrofit'!$R$38,IF(F91="Scenario3PBT5",'Major retrofit'!$S$38,"")))&amp;IF(F91="Scenario1PBT6",'Major retrofit'!$T$38,IF(F91="Scenario2PBT6",'Major retrofit'!$U$38,IF(F91="Scenario3PBT6",'Major retrofit'!$V$38,"")))&amp;IF(F91="Scenario1PBT7",'Major retrofit'!$W$38,IF(F91="Scenario2PBT7",'Major retrofit'!$X$38,IF(F91="Scenario3PBT7",'Major retrofit'!$Y$38,"")))&amp;IF(F91="Scenario1PBT8",'Major retrofit'!$Z$38,IF(F91="Scenario2PBT8",'Major retrofit'!$AA$38,IF(F91="Scenario3PBT8",'Major retrofit'!$AB$38,"")))&amp;IF(F91="Scenario1PBT9",'Major retrofit'!$AC$38,IF(F91="Scenario2PBT9",'Major retrofit'!$AD$38,IF(F91="Scenario3PBT9",'Major retrofit'!$AE$38,"")))&amp;IF(F91="Scenario1PBT10",'Major retrofit'!$AF$38,IF(F91="Scenario2PBT10",'Major retrofit'!$AG$38,IF(F91="Scenario3PBT10",'Major retrofit'!$AH$38,"")))&amp;IF(F91="Scenario1PBT11",'Major retrofit'!$AI$38,IF(F91="Scenario2PBT11",'Major retrofit'!$AJ$38,IF(F91="Scenario3PBT11",'Major retrofit'!$AK$38,"")))&amp;IF(F91="Scenario1PBT12",'Major retrofit'!$AL$38,IF(F91="Scenario2PBT12",'Major retrofit'!$AM$38,IF(F91="Scenario3PBT12",'Major retrofit'!$AN$38,"")))&amp;IF(F91="Scenario1PBT13",'Major retrofit'!$AO$38,IF(F91="Scenario2PBT13",'Major retrofit'!$AP$38,IF(F91="Scenario3PBT13",'Major retrofit'!$AQ$38,"")))&amp;IF(F91="Scenario1PBT14",'Major retrofit'!$AR$38,IF(F91="Scenario2PBT14",'Major retrofit'!$AS$38,IF(F91="Scenario3PBT14",'Major retrofit'!$AT$38,"")))&amp;IF(F91="Scenario1PBT15",'Major retrofit'!$AU$38,IF(F91="Scenario2PBT15",'Major retrofit'!$AV$38,IF(F91="Scenario3PBT15",'Major retrofit'!$AW$38,"")))</f>
        <v/>
      </c>
      <c r="V91" s="117">
        <f t="shared" si="52"/>
        <v>0</v>
      </c>
      <c r="W91" s="117" t="str">
        <f>IF(F91="Scenario1PBT1",'Major retrofit'!$E$40,IF(F91="Scenario2PBT1",'Major retrofit'!$F$40,IF(F91="Scenario3PBT1",'Major retrofit'!$G$40,"")))&amp;IF(F91="Scenario1PBT2",'Major retrofit'!$H$40,IF(F91="Scenario2PBT2",'Major retrofit'!$I$40,IF(F91="Scenario3PBT2",'Major retrofit'!$J$40,"")))&amp;IF(F91="Scenario1PBT3",'Major retrofit'!$K$40,IF(F91="Scenario2PBT3",'Major retrofit'!$L$40,IF(F91="Scenario3PBT3",'Major retrofit'!$M$40,"")))&amp;IF(F91="Scenario1PBT4",'Major retrofit'!$N$40,IF(F91="Scenario2PBT4",'Major retrofit'!$O$40,IF(F91="Scenario3PBT4",'Major retrofit'!$P$40,"")))&amp;IF(F91="Scenario1PBT5",'Major retrofit'!$Q$40,IF(F91="Scenario2PBT5",'Major retrofit'!$R$40,IF(F91="Scenario3PBT5",'Major retrofit'!$S$40,"")))&amp;IF(F91="Scenario1PBT6",'Major retrofit'!$T$40,IF(F91="Scenario2PBT6",'Major retrofit'!$U$40,IF(F91="Scenario3PBT6",'Major retrofit'!$V$40,"")))&amp;IF(F91="Scenario1PBT7",'Major retrofit'!$W$40,IF(F91="Scenario2PBT7",'Major retrofit'!$X$40,IF(F91="Scenario3PBT7",'Major retrofit'!$Y$40,"")))&amp;IF(F91="Scenario1PBT8",'Major retrofit'!$Z$40,IF(F91="Scenario2PBT8",'Major retrofit'!$AA$40,IF(F91="Scenario3PBT8",'Major retrofit'!$AB$40,"")))&amp;IF(F91="Scenario1PBT9",'Major retrofit'!$AC$40,IF(F91="Scenario2PBT9",'Major retrofit'!$AD$40,IF(F91="Scenario3PBT9",'Major retrofit'!$AE$40,"")))&amp;IF(F91="Scenario1PBT10",'Major retrofit'!$AF$40,IF(F91="Scenario2PBT10",'Major retrofit'!$AG$40,IF(F91="Scenario3PBT10",'Major retrofit'!$AH$40,"")))&amp;IF(F91="Scenario1PBT11",'Major retrofit'!$AI$40,IF(F91="Scenario2PBT11",'Major retrofit'!$AJ$40,IF(F91="Scenario3PBT11",'Major retrofit'!$AK$40,"")))&amp;IF(F91="Scenario1PBT12",'Major retrofit'!$AL$40,IF(F91="Scenario2PBT12",'Major retrofit'!$AM$40,IF(F91="Scenario3PBT12",'Major retrofit'!$AN$40,"")))&amp;IF(F91="Scenario1PBT13",'Major retrofit'!$AO$40,IF(F91="Scenario2PBT13",'Major retrofit'!$AP$40,IF(F91="Scenario3PBT13",'Major retrofit'!$AQ$40,"")))&amp;IF(F91="Scenario1PBT14",'Major retrofit'!$AR$40,IF(F91="Scenario2PBT14",'Major retrofit'!$AS$40,IF(F91="Scenario3PBT14",'Major retrofit'!$AT$40,"")))&amp;IF(F91="Scenario1PBT15",'Major retrofit'!$AU$40,IF(F91="Scenario2PBT15",'Major retrofit'!$AV$40,IF(F91="Scenario3PBT15",'Major retrofit'!$AW$40,"")))</f>
        <v/>
      </c>
      <c r="X91" s="117">
        <f t="shared" si="53"/>
        <v>0</v>
      </c>
      <c r="Y91" s="117" t="str">
        <f>IF(F91="Scenario1PBT1",'Major retrofit'!$E$42,IF(F91="Scenario2PBT1",'Major retrofit'!$F$42,IF(F91="Scenario3PBT1",'Major retrofit'!$G$42,"")))&amp;IF(F91="Scenario1PBT2",'Major retrofit'!$H$42,IF(F91="Scenario2PBT2",'Major retrofit'!$I$42,IF(F91="Scenario3PBT2",'Major retrofit'!$J$42,"")))&amp;IF(F91="Scenario1PBT3",'Major retrofit'!$K$42,IF(F91="Scenario2PBT3",'Major retrofit'!$L$42,IF(F91="Scenario3PBT3",'Major retrofit'!$M$42,"")))&amp;IF(F91="Scenario1PBT4",'Major retrofit'!$N$42,IF(F91="Scenario2PBT4",'Major retrofit'!$O$42,IF(F91="Scenario3PBT4",'Major retrofit'!$P$42,"")))&amp;IF(F91="Scenario1PBT5",'Major retrofit'!$Q$42,IF(F91="Scenario2PBT5",'Major retrofit'!$R$42,IF(F91="Scenario3PBT5",'Major retrofit'!$S$42,"")))&amp;IF(F91="Scenario1PBT6",'Major retrofit'!$T$42,IF(F91="Scenario2PBT6",'Major retrofit'!$U$42,IF(F91="Scenario3PBT6",'Major retrofit'!$V$42,"")))&amp;IF(F91="Scenario1PBT7",'Major retrofit'!$W$42,IF(F91="Scenario2PBT7",'Major retrofit'!$X$42,IF(F91="Scenario3PBT7",'Major retrofit'!$Y$42,"")))&amp;IF(F91="Scenario1PBT8",'Major retrofit'!$Z$42,IF(F91="Scenario2PBT8",'Major retrofit'!$AA$42,IF(F91="Scenario3PBT8",'Major retrofit'!$AB$42,"")))&amp;IF(F91="Scenario1PBT9",'Major retrofit'!$AC$42,IF(F91="Scenario2PBT9",'Major retrofit'!$AD$42,IF(F91="Scenario3PBT9",'Major retrofit'!$AE$42,"")))&amp;IF(F91="Scenario1PBT10",'Major retrofit'!$AF$42,IF(F91="Scenario2PBT10",'Major retrofit'!$AG$42,IF(F91="Scenario3PBT10",'Major retrofit'!$AH$42,"")))&amp;IF(F91="Scenario1PBT11",'Major retrofit'!$AI$42,IF(F91="Scenario2PBT11",'Major retrofit'!$AJ$42,IF(F91="Scenario3PBT11",'Major retrofit'!$AK$42,"")))&amp;IF(F91="Scenario1PBT12",'Major retrofit'!$AL$42,IF(F91="Scenario2PBT12",'Major retrofit'!$AM$42,IF(F91="Scenario3PBT12",'Major retrofit'!$AN$42,"")))&amp;IF(F91="Scenario1PBT13",'Major retrofit'!$AO$42,IF(F91="Scenario2PBT13",'Major retrofit'!$AP$42,IF(F91="Scenario3PBT13",'Major retrofit'!$AQ$42,"")))&amp;IF(F91="Scenario1PBT14",'Major retrofit'!$AR$42,IF(F91="Scenario2PBT14",'Major retrofit'!$AS$42,IF(F91="Scenario3PBT14",'Major retrofit'!$AT$42,"")))&amp;IF(F91="Scenario1PBT15",'Major retrofit'!$AU$42,IF(F91="Scenario2PBT15",'Major retrofit'!$AV$42,IF(F91="Scenario3PBT15",'Major retrofit'!$AW$42,"")))</f>
        <v/>
      </c>
      <c r="Z91" s="117">
        <f t="shared" si="54"/>
        <v>0</v>
      </c>
      <c r="AA91" s="178" t="str">
        <f>IF(F91="Scenario1PBT1",'Major retrofit'!$E$101,IF(F91="Scenario2PBT1",'Major retrofit'!$F$101,IF(F91="Scenario3PBT1",'Major retrofit'!$G$101,"")))&amp;IF(F91="Scenario1PBT2",'Major retrofit'!$H$101,IF(F91="Scenario2PBT2",'Major retrofit'!$I$101,IF(F91="Scenario3PBT2",'Major retrofit'!$J$101,"")))&amp;IF(F91="Scenario1PBT3",'Major retrofit'!$K$101,IF(F91="Scenario2PBT3",'Major retrofit'!$L$101,IF(F91="Scenario3PBT3",'Major retrofit'!$M$101,"")))&amp;IF(F91="Scenario1PBT4",'Major retrofit'!$N$101,IF(F91="Scenario2PBT4",'Major retrofit'!$O$101,IF(F91="Scenario3PBT4",'Major retrofit'!$P$101,"")))&amp;IF(F91="Scenario1PBT5",'Major retrofit'!$Q$101,IF(F91="Scenario2PBT5",'Major retrofit'!$R$101,IF(F91="Scenario3PBT5",'Major retrofit'!$S$101,"")))&amp;IF(F91="Scenario1PBT6",'Major retrofit'!$T$101,IF(F91="Scenario2PBT6",'Major retrofit'!$U$101,IF(F91="Scenario3PBT6",'Major retrofit'!$V$101,"")))&amp;IF(F91="Scenario1PBT7",'Major retrofit'!$W$101,IF(F91="Scenario2PBT7",'Major retrofit'!$X$101,IF(F91="Scenario3PBT7",'Major retrofit'!$Y$101,"")))&amp;IF(F91="Scenario1PBT8",'Major retrofit'!$Z$101,IF(F91="Scenario2PBT8",'Major retrofit'!$AA$101,IF(F91="Scenario3PBT8",'Major retrofit'!$AB$101,"")))&amp;IF(F91="Scenario1PBT9",'Major retrofit'!$AC$101,IF(F91="Scenario2PBT9",'Major retrofit'!$AD$101,IF(F91="Scenario3PBT9",'Major retrofit'!$AE$101,"")))&amp;IF(F91="Scenario1PBT10",'Major retrofit'!$AF$101,IF(F91="Scenario2PBT10",'Major retrofit'!$AG$101,IF(F91="Scenario3PBT10",'Major retrofit'!$AH$101,"")))&amp;IF(F91="Scenario1PBT11",'Major retrofit'!$AI$101,IF(F91="Scenario2PBT11",'Major retrofit'!$AJ$101,IF(F91="Scenario3PBT11",'Major retrofit'!$AK$101,"")))&amp;IF(F91="Scenario1PBT12",'Major retrofit'!$AL$101,IF(F91="Scenario2PBT12",'Major retrofit'!$AM$101,IF(F91="Scenario3PBT12",'Major retrofit'!$AN$101,"")))&amp;IF(F91="Scenario1PBT13",'Major retrofit'!$AO$101,IF(F91="Scenario2PBT13",'Major retrofit'!$AP$101,IF(F91="Scenario3PBT13",'Major retrofit'!$AQ$101,"")))&amp;IF(F91="Scenario1PBT14",'Major retrofit'!$AR$101,IF(F91="Scenario2PBT14",'Major retrofit'!$AS$101,IF(F91="Scenario3PBT14",'Major retrofit'!$AT$101,"")))&amp;IF(F91="Scenario1PBT15",'Major retrofit'!$AU$101,IF(F91="Scenario2PBT15",'Major retrofit'!$AV$101,IF(F91="Scenario3PBT15",'Major retrofit'!$AW$101,"")))</f>
        <v/>
      </c>
      <c r="AB91" s="179">
        <f t="shared" si="55"/>
        <v>0</v>
      </c>
      <c r="AC91" s="208">
        <f>IFERROR('Projection_Base-case'!G91-G91,0)</f>
        <v>0</v>
      </c>
      <c r="AD91" s="117">
        <f t="shared" si="34"/>
        <v>0</v>
      </c>
      <c r="AE91" s="117">
        <f>IFERROR(100*AC91/'Projection_Base-case'!G91,0)</f>
        <v>0</v>
      </c>
      <c r="AF91" s="117">
        <f>IFERROR('Projection_Base-case'!I91-I91,0)</f>
        <v>0</v>
      </c>
      <c r="AG91" s="117">
        <f t="shared" si="35"/>
        <v>0</v>
      </c>
      <c r="AH91" s="117">
        <f>IFERROR(100*AF91/'Projection_Base-case'!I91,0)</f>
        <v>0</v>
      </c>
      <c r="AI91" s="117">
        <f>IFERROR('Projection_Base-case'!K91-K91,0)</f>
        <v>0</v>
      </c>
      <c r="AJ91" s="117">
        <f t="shared" si="36"/>
        <v>0</v>
      </c>
      <c r="AK91" s="117">
        <f>IFERROR(100*AI91/'Projection_Base-case'!K91,0)</f>
        <v>0</v>
      </c>
      <c r="AL91" s="117">
        <f>IFERROR(M91-'Projection_Base-case'!M91,0)</f>
        <v>0</v>
      </c>
      <c r="AM91" s="117">
        <f t="shared" si="37"/>
        <v>0</v>
      </c>
      <c r="AN91" s="179">
        <f>IFERROR(IF('Projection_Base-case'!N91&gt;0,100*AM91/'Projection_Base-case'!N91,100*AM91/N91),0)</f>
        <v>0</v>
      </c>
      <c r="AO91" s="206">
        <f>IFERROR('Projection_Base-case'!O91-O91,0)</f>
        <v>0</v>
      </c>
      <c r="AP91" s="117">
        <f t="shared" si="38"/>
        <v>0</v>
      </c>
      <c r="AQ91" s="117">
        <f>IFERROR(100*AO91/'Projection_Base-case'!O91,0)</f>
        <v>0</v>
      </c>
      <c r="AR91" s="117">
        <f>IFERROR('Projection_Base-case'!Q91-Q91,0)</f>
        <v>0</v>
      </c>
      <c r="AS91" s="117">
        <f t="shared" si="39"/>
        <v>0</v>
      </c>
      <c r="AT91" s="117">
        <f>IFERROR(100*AR91/'Projection_Base-case'!Q91,0)</f>
        <v>0</v>
      </c>
      <c r="AU91" s="117">
        <f>IFERROR('Projection_Base-case'!S91-S91,0)</f>
        <v>0</v>
      </c>
      <c r="AV91" s="117">
        <f t="shared" si="40"/>
        <v>0</v>
      </c>
      <c r="AW91" s="118">
        <f>IFERROR(100*AU91/'Projection_Base-case'!S91,0)</f>
        <v>0</v>
      </c>
      <c r="AX91" s="206">
        <f>IFERROR('Projection_Base-case'!U91-U91,0)</f>
        <v>0</v>
      </c>
      <c r="AY91" s="117">
        <f t="shared" si="41"/>
        <v>0</v>
      </c>
      <c r="AZ91" s="117">
        <f>IFERROR(100*AX91/'Projection_Base-case'!U91,0)</f>
        <v>0</v>
      </c>
      <c r="BA91" s="117">
        <f>IFERROR('Projection_Base-case'!W91-W91,0)</f>
        <v>0</v>
      </c>
      <c r="BB91" s="117">
        <f t="shared" si="42"/>
        <v>0</v>
      </c>
      <c r="BC91" s="117">
        <f>IFERROR(100*BA91/'Projection_Base-case'!W91,0)</f>
        <v>0</v>
      </c>
      <c r="BD91" s="117">
        <f>IFERROR('Projection_Base-case'!Y91-Y91,0)</f>
        <v>0</v>
      </c>
      <c r="BE91" s="117">
        <f t="shared" si="43"/>
        <v>0</v>
      </c>
      <c r="BF91" s="117">
        <f>IFERROR(100*BD91/'Projection_Base-case'!Y91,0)</f>
        <v>0</v>
      </c>
      <c r="BG91" s="178">
        <f t="shared" si="56"/>
        <v>0</v>
      </c>
      <c r="BH91" s="179">
        <f t="shared" si="57"/>
        <v>0</v>
      </c>
    </row>
    <row r="92" spans="1:60" ht="15" thickBot="1">
      <c r="A92" s="205">
        <v>87</v>
      </c>
      <c r="B92" s="119">
        <f>IF('Projection_Base-case'!B92&lt;&gt;"",'Projection_Base-case'!B92,0)</f>
        <v>0</v>
      </c>
      <c r="C92" s="119">
        <f>IF('Projection_Base-case'!C92&lt;&gt;"",'Projection_Base-case'!C92,0)</f>
        <v>0</v>
      </c>
      <c r="D92" s="119">
        <f>IF('Projection_Base-case'!D92&lt;&gt;"",'Projection_Base-case'!D92,0)</f>
        <v>0</v>
      </c>
      <c r="E92" s="263" t="str">
        <f>IF(AND('Résultats major'!$AC$3="OUI",'Résultats major'!E91&lt;&gt;""),'Résultats major'!E91,IF(OR(D92="PBT1",D92="PBT2",D92="PBT3",D92="PBT4",D92="PBT5",D92="PBT6",D92="PBT7",D92="PBT8",D92="PBT10"),"Scenario1",IF(D92="PBT9","Scenario2","")))</f>
        <v/>
      </c>
      <c r="F92" s="202" t="str">
        <f t="shared" si="44"/>
        <v>0</v>
      </c>
      <c r="G92" s="177" t="str">
        <f>IF(F92="Scenario1PBT1",'Major retrofit'!$E$6,IF(F92="Scenario2PBT1",'Major retrofit'!$F$6,IF(F92="Scenario3PBT1",'Major retrofit'!$G$6,"")))&amp;IF(F92="Scenario1PBT2",'Major retrofit'!$H$6,IF(F92="Scenario2PBT2",'Major retrofit'!$I$6,IF(F92="Scenario3PBT2",'Major retrofit'!$J$6,"")))&amp;IF(F92="Scenario1PBT3",'Major retrofit'!$K$6,IF(F92="Scenario2PBT3",'Major retrofit'!$L$6,IF(F92="Scenario3PBT3",'Major retrofit'!$M$6,"")))&amp;IF(F92="Scenario1PBT4",'Major retrofit'!$N$6,IF(F92="Scenario2PBT4",'Major retrofit'!$O$6,IF(F92="Scenario3PBT4",'Major retrofit'!$P$6,"")))&amp;IF(F92="Scenario1PBT5",'Major retrofit'!$Q$6,IF(F92="Scenario2PBT5",'Major retrofit'!$R$6,IF(F92="Scenario3PBT5",'Major retrofit'!$S$6,"")))&amp;IF(F92="Scenario1PBT6",'Major retrofit'!$T$6,IF(F92="Scenario2PBT6",'Major retrofit'!$U$6,IF(F92="Scenario3PBT6",'Major retrofit'!$V$6,"")))&amp;IF(F92="Scenario1PBT7",'Major retrofit'!$W$6,IF(F92="Scenario2PBT7",'Major retrofit'!$X$6,IF(F92="Scenario3PBT7",'Major retrofit'!$Y$6,"")))&amp;IF(F92="Scenario1PBT8",'Major retrofit'!$Z$6,IF(F92="Scenario2PBT8",'Major retrofit'!$AA$6,IF(F92="Scenario3PBT8",'Major retrofit'!$AB$6,"")))&amp;IF(F92="Scenario1PBT9",'Major retrofit'!$AC$6,IF(F92="Scenario2PBT9",'Major retrofit'!$AD$6,IF(F92="Scenario3PBT9",'Major retrofit'!$AE$6,"")))&amp;IF(F92="Scenario1PBT10",'Major retrofit'!$AF$6,IF(F92="Scenario2PBT10",'Major retrofit'!$AG$6,IF(F92="Scenario3PBT10",'Major retrofit'!$AH$6,"")))&amp;IF(F92="Scenario1PBT11",'Major retrofit'!$AI$6,IF(F92="Scenario2PBT11",'Major retrofit'!$AJ$6,IF(F92="Scenario3PBT11",'Major retrofit'!$AK$6,"")))&amp;IF(F92="Scenario1PBT12",'Major retrofit'!$AL$6,IF(F92="Scenario2PBT12",'Major retrofit'!$AM$6,IF(F92="Scenario3PBT12",'Major retrofit'!$AN$6,"")))&amp;IF(F92="Scenario1PBT13",'Major retrofit'!$AO$6,IF(F92="Scenario2PBT13",'Major retrofit'!$AP$6,IF(F92="Scenario3PBT13",'Major retrofit'!$AQ$6,"")))&amp;IF(F92="Scenario1PBT14",'Major retrofit'!$AR$6,IF(F92="Scenario2PBT14",'Major retrofit'!$AS$6,IF(F92="Scenario3PBT14",'Major retrofit'!$AT$6,"")))&amp;IF(F92="Scenario1PBT15",'Major retrofit'!$AU$6,IF(F92="Scenario2PBT15",'Major retrofit'!$AV$6,IF(F92="Scenario3PBT15",'Major retrofit'!$AW$6,"")))</f>
        <v/>
      </c>
      <c r="H92" s="117">
        <f t="shared" si="45"/>
        <v>0</v>
      </c>
      <c r="I92" s="178" t="str">
        <f>IF(F92="Scenario1PBT1",'Major retrofit'!$E$16,IF(F92="Scenario2PBT1",'Major retrofit'!$F$16,IF(F92="Scenario3PBT1",'Major retrofit'!$G$16,"")))&amp;IF(F92="Scenario1PBT2",'Major retrofit'!$H$16,IF(F92="Scenario2PBT2",'Major retrofit'!$I$16,IF(F92="Scenario3PBT2",'Major retrofit'!$J$16,"")))&amp;IF(F92="Scenario1PBT3",'Major retrofit'!$K$16,IF(F92="Scenario2PBT3",'Major retrofit'!$L$16,IF(F92="Scenario3PBT3",'Major retrofit'!$M$16,"")))&amp;IF(F92="Scenario1PBT4",'Major retrofit'!$N$16,IF(F92="Scenario2PBT4",'Major retrofit'!$O$16,IF(F92="Scenario3PBT4",'Major retrofit'!$P$16,"")))&amp;IF(F92="Scenario1PBT5",'Major retrofit'!$Q$16,IF(F92="Scenario2PBT5",'Major retrofit'!$R$16,IF(F92="Scenario3PBT5",'Major retrofit'!$S$16,"")))&amp;IF(F92="Scenario1PBT6",'Major retrofit'!$T$16,IF(F92="Scenario2PBT6",'Major retrofit'!$U$16,IF(F92="Scenario3PBT6",'Major retrofit'!$V$16,"")))&amp;IF(F92="Scenario1PBT7",'Major retrofit'!$W$16,IF(F92="Scenario2PBT7",'Major retrofit'!$X$16,IF(F92="Scenario3PBT7",'Major retrofit'!$Y$16,"")))&amp;IF(F92="Scenario1PBT8",'Major retrofit'!$Z$16,IF(F92="Scenario2PBT8",'Major retrofit'!$AA$16,IF(F92="Scenario3PBT8",'Major retrofit'!$AB$16,"")))&amp;IF(F92="Scenario1PBT9",'Major retrofit'!$AC$16,IF(F92="Scenario2PBT9",'Major retrofit'!$AD$16,IF(F92="Scenario3PBT9",'Major retrofit'!$AE$16,"")))&amp;IF(F92="Scenario1PBT10",'Major retrofit'!$AF$16,IF(F92="Scenario2PBT10",'Major retrofit'!$AG$16,IF(F92="Scenario3PBT10",'Major retrofit'!$AH$16,"")))&amp;IF(F92="Scenario1PBT11",'Major retrofit'!$AI$16,IF(F92="Scenario2PBT11",'Major retrofit'!$AJ$16,IF(F92="Scenario3PBT11",'Major retrofit'!$AK$16,"")))&amp;IF(F92="Scenario1PBT12",'Major retrofit'!$AL$16,IF(F92="Scenario2PBT12",'Major retrofit'!$AM$16,IF(F92="Scenario3PBT12",'Major retrofit'!$AN$16,"")))&amp;IF(F92="Scenario1PBT13",'Major retrofit'!$AO$16,IF(F92="Scenario2PBT13",'Major retrofit'!$AP$16,IF(F92="Scenario3PBT13",'Major retrofit'!$AQ$16,"")))&amp;IF(F92="Scenario1PBT14",'Major retrofit'!$AR$16,IF(F92="Scenario2PBT14",'Major retrofit'!$AS$16,IF(F92="Scenario3PBT14",'Major retrofit'!$AT$16,"")))&amp;IF(F92="Scenario1PBT15",'Major retrofit'!$AU$16,IF(F92="Scenario2PBT15",'Major retrofit'!$AV$16,IF(F92="Scenario3PBT15",'Major retrofit'!$AW$16,"")))</f>
        <v/>
      </c>
      <c r="J92" s="117">
        <f t="shared" si="46"/>
        <v>0</v>
      </c>
      <c r="K92" s="117" t="str">
        <f>IF(F92="Scenario1PBT1",'Major retrofit'!$E$18,IF(F92="Scenario2PBT1",'Major retrofit'!$F$18,IF(F92="Scenario3PBT1",'Major retrofit'!$G$18,"")))&amp;IF(F92="Scenario1PBT2",'Major retrofit'!$H$18,IF(F92="Scenario2PBT2",'Major retrofit'!$I$18,IF(F92="Scenario3PBT2",'Major retrofit'!$J$18,"")))&amp;IF(F92="Scenario1PBT3",'Major retrofit'!$K$18,IF(F92="Scenario2PBT3",'Major retrofit'!$L$18,IF(F92="Scenario3PBT3",'Major retrofit'!$M$18,"")))&amp;IF(F92="Scenario1PBT4",'Major retrofit'!$N$18,IF(F92="Scenario2PBT4",'Major retrofit'!$O$18,IF(F92="Scenario3PBT4",'Major retrofit'!$P$18,"")))&amp;IF(F92="Scenario1PBT5",'Major retrofit'!$Q$18,IF(F92="Scenario2PBT5",'Major retrofit'!$R$18,IF(F92="Scenario3PBT5",'Major retrofit'!$S$18,"")))&amp;IF(F92="Scenario1PBT6",'Major retrofit'!$T$18,IF(F92="Scenario2PBT6",'Major retrofit'!$U$18,IF(F92="Scenario3PBT6",'Major retrofit'!$V$18,"")))&amp;IF(F92="Scenario1PBT7",'Major retrofit'!$W$18,IF(F92="Scenario2PBT7",'Major retrofit'!$X$18,IF(F92="Scenario3PBT7",'Major retrofit'!$Y$18,"")))&amp;IF(F92="Scenario1PBT8",'Major retrofit'!$Z$18,IF(F92="Scenario2PBT8",'Major retrofit'!$AA$18,IF(F92="Scenario3PBT8",'Major retrofit'!$AB$18,"")))&amp;IF(F92="Scenario1PBT9",'Major retrofit'!$AC$18,IF(F92="Scenario2PBT9",'Major retrofit'!$AD$18,IF(F92="Scenario3PBT9",'Major retrofit'!$AE$18,"")))&amp;IF(F92="Scenario1PBT10",'Major retrofit'!$AF$18,IF(F92="Scenario2PBT10",'Major retrofit'!$AG$18,IF(F92="Scenario3PBT10",'Major retrofit'!$AH$18,"")))&amp;IF(F92="Scenario1PBT11",'Major retrofit'!$AI$18,IF(F92="Scenario2PBT11",'Major retrofit'!$AJ$18,IF(F92="Scenario3PBT11",'Major retrofit'!$AK$18,"")))&amp;IF(F92="Scenario1PBT12",'Major retrofit'!$AL$18,IF(F92="Scenario2PBT12",'Major retrofit'!$AM$18,IF(F92="Scenario3PBT12",'Major retrofit'!$AN$18,"")))&amp;IF(F92="Scenario1PBT13",'Major retrofit'!$AO$18,IF(F92="Scenario2PBT13",'Major retrofit'!$AP$18,IF(F92="Scenario3PBT13",'Major retrofit'!$AQ$18,"")))&amp;IF(F92="Scenario1PBT14",'Major retrofit'!$AR$18,IF(F92="Scenario2PBT14",'Major retrofit'!$AS$18,IF(F92="Scenario3PBT14",'Major retrofit'!$AT$18,"")))&amp;IF(F92="Scenario1PBT15",'Major retrofit'!$AU$18,IF(F92="Scenario2PBT15",'Major retrofit'!$AV$18,IF(F92="Scenario3PBT15",'Major retrofit'!$AW$18,"")))</f>
        <v/>
      </c>
      <c r="L92" s="117">
        <f t="shared" si="47"/>
        <v>0</v>
      </c>
      <c r="M92" s="117" t="str">
        <f>IF(F92="Scenario1PBT1",'Major retrofit'!$E$20,IF(F92="Scenario2PBT1",'Major retrofit'!$F$20,IF(F92="Scenario3PBT1",'Major retrofit'!$G$20,"")))&amp;IF(F92="Scenario1PBT2",'Major retrofit'!$H$20,IF(F92="Scenario2PBT2",'Major retrofit'!$I$20,IF(F92="Scenario3PBT2",'Major retrofit'!$J$20,"")))&amp;IF(F92="Scenario1PBT3",'Major retrofit'!$K$20,IF(F92="Scenario2PBT3",'Major retrofit'!$L$20,IF(F92="Scenario3PBT3",'Major retrofit'!$M$20,"")))&amp;IF(F92="Scenario1PBT4",'Major retrofit'!$N$20,IF(F92="Scenario2PBT4",'Major retrofit'!$O$20,IF(F92="Scenario3PBT4",'Major retrofit'!$P$20,"")))&amp;IF(F92="Scenario1PBT5",'Major retrofit'!$Q$20,IF(F92="Scenario2PBT5",'Major retrofit'!$R$20,IF(F92="Scenario3PBT5",'Major retrofit'!$S$20,"")))&amp;IF(F92="Scenario1PBT6",'Major retrofit'!$T$20,IF(F92="Scenario2PBT6",'Major retrofit'!$U$20,IF(F92="Scenario3PBT6",'Major retrofit'!$V$20,"")))&amp;IF(F92="Scenario1PBT7",'Major retrofit'!$W$20,IF(F92="Scenario2PBT7",'Major retrofit'!$X$20,IF(F92="Scenario3PBT7",'Major retrofit'!$Y$20,"")))&amp;IF(F92="Scenario1PBT8",'Major retrofit'!$Z$20,IF(F92="Scenario2PBT8",'Major retrofit'!$AA$20,IF(F92="Scenario3PBT8",'Major retrofit'!$AB$20,"")))&amp;IF(F92="Scenario1PBT9",'Major retrofit'!$AC$20,IF(F92="Scenario2PBT9",'Major retrofit'!$AD$20,IF(F92="Scenario3PBT9",'Major retrofit'!$AE$20,"")))&amp;IF(F92="Scenario1PBT10",'Major retrofit'!$AF$20,IF(F92="Scenario2PBT10",'Major retrofit'!$AG$20,IF(F92="Scenario3PBT10",'Major retrofit'!$AH$20,"")))&amp;IF(F92="Scenario1PBT11",'Major retrofit'!$AI$20,IF(F92="Scenario2PBT11",'Major retrofit'!$AJ$20,IF(F92="Scenario3PBT11",'Major retrofit'!$AK$20,"")))&amp;IF(F92="Scenario1PBT12",'Major retrofit'!$AL$20,IF(F92="Scenario2PBT12",'Major retrofit'!$AM$20,IF(F92="Scenario3PBT12",'Major retrofit'!$AN$20,"")))&amp;IF(F92="Scenario1PBT13",'Major retrofit'!$AO$20,IF(F92="Scenario2PBT13",'Major retrofit'!$AP$20,IF(F92="Scenario3PBT13",'Major retrofit'!$AQ$20,"")))&amp;IF(F92="Scenario1PBT14",'Major retrofit'!$AR$20,IF(F92="Scenario2PBT14",'Major retrofit'!$AS$20,IF(F92="Scenario3PBT14",'Major retrofit'!$AT$20,"")))&amp;IF(F92="Scenario1PBT15",'Major retrofit'!$AU$20,IF(F92="Scenario2PBT15",'Major retrofit'!$AV$20,IF(F92="Scenario3PBT15",'Major retrofit'!$AW$20,"")))</f>
        <v/>
      </c>
      <c r="N92" s="118">
        <f t="shared" si="48"/>
        <v>0</v>
      </c>
      <c r="O92" s="206" t="str">
        <f>IF(F92="Scenario1PBT1",'Major retrofit'!$E$23,IF(F92="Scenario2PBT1",'Major retrofit'!$F$23,IF(F92="Scenario3PBT1",'Major retrofit'!$G$23,"")))&amp;IF(F92="Scenario1PBT2",'Major retrofit'!$H$23,IF(F92="Scenario2PBT2",'Major retrofit'!$I$23,IF(F92="Scenario3PBT2",'Major retrofit'!$J$23,"")))&amp;IF(F92="Scenario1PBT3",'Major retrofit'!$K$23,IF(F92="Scenario2PBT3",'Major retrofit'!$L$23,IF(F92="Scenario3PBT3",'Major retrofit'!$M$23,"")))&amp;IF(F92="Scenario1PBT4",'Major retrofit'!$N$23,IF(F92="Scenario2PBT4",'Major retrofit'!$O$23,IF(F92="Scenario3PBT4",'Major retrofit'!$P$23,"")))&amp;IF(F92="Scenario1PBT5",'Major retrofit'!$Q$23,IF(F92="Scenario2PBT5",'Major retrofit'!$R$23,IF(F92="Scenario3PBT5",'Major retrofit'!$S$23,"")))&amp;IF(F92="Scenario1PBT6",'Major retrofit'!$T$23,IF(F92="Scenario2PBT6",'Major retrofit'!$U$23,IF(F92="Scenario3PBT6",'Major retrofit'!$V$23,"")))&amp;IF(F92="Scenario1PBT7",'Major retrofit'!$W$23,IF(F92="Scenario2PBT7",'Major retrofit'!$X$23,IF(F92="Scenario3PBT7",'Major retrofit'!$Y$23,"")))&amp;IF(F92="Scenario1PBT8",'Major retrofit'!$Z$23,IF(F92="Scenario2PBT8",'Major retrofit'!$AA$23,IF(F92="Scenario3PBT8",'Major retrofit'!$AB$23,"")))&amp;IF(F92="Scenario1PBT9",'Major retrofit'!$AC$23,IF(F92="Scenario2PBT9",'Major retrofit'!$AD$23,IF(F92="Scenario3PBT9",'Major retrofit'!$AE$23,"")))&amp;IF(F92="Scenario1PBT10",'Major retrofit'!$AF$23,IF(F92="Scenario2PBT10",'Major retrofit'!$AG$23,IF(F92="Scenario3PBT10",'Major retrofit'!$AH$23,"")))&amp;IF(F92="Scenario1PBT11",'Major retrofit'!$AI$23,IF(F92="Scenario2PBT11",'Major retrofit'!$AJ$23,IF(F92="Scenario3PBT11",'Major retrofit'!$AK$23,"")))&amp;IF(F92="Scenario1PBT12",'Major retrofit'!$AL$23,IF(F92="Scenario2PBT12",'Major retrofit'!$AM$23,IF(F92="Scenario3PBT12",'Major retrofit'!$AN$23,"")))&amp;IF(F92="Scenario1PBT13",'Major retrofit'!$AO$23,IF(F92="Scenario2PBT13",'Major retrofit'!$AP$23,IF(F92="Scenario3PBT13",'Major retrofit'!$AQ$23,"")))&amp;IF(F92="Scenario1PBT14",'Major retrofit'!$AR$23,IF(F92="Scenario2PBT14",'Major retrofit'!$AS$23,IF(F92="Scenario3PBT14",'Major retrofit'!$AT$23,"")))&amp;IF(F92="Scenario1PBT15",'Major retrofit'!$AU$23,IF(F92="Scenario2PBT15",'Major retrofit'!$AV$23,IF(F92="Scenario3PBT15",'Major retrofit'!$AW$23,"")))</f>
        <v/>
      </c>
      <c r="P92" s="117">
        <f t="shared" si="49"/>
        <v>0</v>
      </c>
      <c r="Q92" s="117" t="str">
        <f>IF(F92="Scenario1PBT1",'Major retrofit'!$E$25,IF(F92="Scenario2PBT1",'Major retrofit'!$F$25,IF(F92="Scenario3PBT1",'Major retrofit'!$G$25,"")))&amp;IF(F92="Scenario1PBT2",'Major retrofit'!$H$25,IF(F92="Scenario2PBT2",'Major retrofit'!$I$25,IF(F92="Scenario3PBT2",'Major retrofit'!$J$25,"")))&amp;IF(F92="Scenario1PBT3",'Major retrofit'!$K$25,IF(F92="Scenario2PBT3",'Major retrofit'!$L$25,IF(F92="Scenario3PBT3",'Major retrofit'!$M$25,"")))&amp;IF(F92="Scenario1PBT4",'Major retrofit'!$N$25,IF(F92="Scenario2PBT4",'Major retrofit'!$O$25,IF(F92="Scenario3PBT4",'Major retrofit'!$P$25,"")))&amp;IF(F92="Scenario1PBT5",'Major retrofit'!$Q$25,IF(F92="Scenario2PBT5",'Major retrofit'!$R$25,IF(F92="Scenario3PBT5",'Major retrofit'!$S$25,"")))&amp;IF(F92="Scenario1PBT6",'Major retrofit'!$T$25,IF(F92="Scenario2PBT6",'Major retrofit'!$U$25,IF(F92="Scenario3PBT6",'Major retrofit'!$V$25,"")))&amp;IF(F92="Scenario1PBT7",'Major retrofit'!$W$25,IF(F92="Scenario2PBT7",'Major retrofit'!$X$25,IF(F92="Scenario3PBT7",'Major retrofit'!$Y$25,"")))&amp;IF(F92="Scenario1PBT8",'Major retrofit'!$Z$25,IF(F92="Scenario2PBT8",'Major retrofit'!$AA$25,IF(F92="Scenario3PBT8",'Major retrofit'!$AB$25,"")))&amp;IF(F92="Scenario1PBT9",'Major retrofit'!$AC$25,IF(F92="Scenario2PBT9",'Major retrofit'!$AD$25,IF(F92="Scenario3PBT9",'Major retrofit'!$AE$25,"")))&amp;IF(F92="Scenario1PBT10",'Major retrofit'!$AF$25,IF(F92="Scenario2PBT10",'Major retrofit'!$AG$25,IF(F92="Scenario3PBT10",'Major retrofit'!$AH$25,"")))&amp;IF(F92="Scenario1PBT11",'Major retrofit'!$AI$25,IF(F92="Scenario2PBT11",'Major retrofit'!$AJ$25,IF(F92="Scenario3PBT11",'Major retrofit'!$AK$25,"")))&amp;IF(F92="Scenario1PBT12",'Major retrofit'!$AL$25,IF(F92="Scenario2PBT12",'Major retrofit'!$AM$25,IF(F92="Scenario3PBT12",'Major retrofit'!$AN$25,"")))&amp;IF(F92="Scenario1PBT13",'Major retrofit'!$AO$25,IF(F92="Scenario2PBT13",'Major retrofit'!$AP$25,IF(F92="Scenario3PBT13",'Major retrofit'!$AQ$25,"")))&amp;IF(F92="Scenario1PBT14",'Major retrofit'!$AR$25,IF(F92="Scenario2PBT14",'Major retrofit'!$AS$25,IF(F92="Scenario3PBT14",'Major retrofit'!$AT$25,"")))&amp;IF(F92="Scenario1PBT15",'Major retrofit'!$AU$25,IF(F92="Scenario2PBT15",'Major retrofit'!$AV$25,IF(F92="Scenario3PBT15",'Major retrofit'!$AW$25,"")))</f>
        <v/>
      </c>
      <c r="R92" s="117">
        <f t="shared" si="50"/>
        <v>0</v>
      </c>
      <c r="S92" s="117" t="str">
        <f>IF(F92="Scenario1PBT1",'Major retrofit'!$E$27,IF(F92="Scenario2PBT1",'Major retrofit'!$F$27,IF(F92="Scenario3PBT1",'Major retrofit'!$G$27,"")))&amp;IF(F92="Scenario1PBT2",'Major retrofit'!$H$27,IF(F92="Scenario2PBT2",'Major retrofit'!$I$27,IF(F92="Scenario3PBT2",'Major retrofit'!$J$27,"")))&amp;IF(F92="Scenario1PBT3",'Major retrofit'!$K$27,IF(F92="Scenario2PBT3",'Major retrofit'!$L$27,IF(F92="Scenario3PBT3",'Major retrofit'!$M$27,"")))&amp;IF(F92="Scenario1PBT4",'Major retrofit'!$N$27,IF(F92="Scenario2PBT4",'Major retrofit'!$O$27,IF(F92="Scenario3PBT4",'Major retrofit'!$P$27,"")))&amp;IF(F92="Scenario1PBT5",'Major retrofit'!$Q$27,IF(F92="Scenario2PBT5",'Major retrofit'!$R$27,IF(F92="Scenario3PBT5",'Major retrofit'!$S$27,"")))&amp;IF(F92="Scenario1PBT6",'Major retrofit'!$T$27,IF(F92="Scenario2PBT6",'Major retrofit'!$U$27,IF(F92="Scenario3PBT6",'Major retrofit'!$V$27,"")))&amp;IF(F92="Scenario1PBT7",'Major retrofit'!$W$27,IF(F92="Scenario2PBT7",'Major retrofit'!$X$27,IF(F92="Scenario3PBT7",'Major retrofit'!$Y$27,"")))&amp;IF(F92="Scenario1PBT8",'Major retrofit'!$Z$27,IF(F92="Scenario2PBT8",'Major retrofit'!$AA$27,IF(F92="Scenario3PBT8",'Major retrofit'!$AB$27,"")))&amp;IF(F92="Scenario1PBT9",'Major retrofit'!$AC$27,IF(F92="Scenario2PBT9",'Major retrofit'!$AD$27,IF(F92="Scenario3PBT9",'Major retrofit'!$AE$27,"")))&amp;IF(F92="Scenario1PBT10",'Major retrofit'!$AF$27,IF(F92="Scenario2PBT10",'Major retrofit'!$AG$27,IF(F92="Scenario3PBT10",'Major retrofit'!$AH$27,"")))&amp;IF(F92="Scenario1PBT11",'Major retrofit'!$AI$27,IF(F92="Scenario2PBT11",'Major retrofit'!$AJ$27,IF(F92="Scenario3PBT11",'Major retrofit'!$AK$27,"")))&amp;IF(F92="Scenario1PBT12",'Major retrofit'!$AL$27,IF(F92="Scenario2PBT12",'Major retrofit'!$AM$27,IF(F92="Scenario3PBT12",'Major retrofit'!$AN$27,"")))&amp;IF(F92="Scenario1PBT13",'Major retrofit'!$AO$27,IF(F92="Scenario2PBT13",'Major retrofit'!$AP$27,IF(F92="Scenario3PBT13",'Major retrofit'!$AQ$27,"")))&amp;IF(F92="Scenario1PBT14",'Major retrofit'!$AR$27,IF(F92="Scenario2PBT14",'Major retrofit'!$AS$27,IF(F92="Scenario3PBT14",'Major retrofit'!$AT$27,"")))&amp;IF(F92="Scenario1PBT15",'Major retrofit'!$AU$27,IF(F92="Scenario2PBT15",'Major retrofit'!$AV$27,IF(F92="Scenario3PBT15",'Major retrofit'!$AW$27,"")))</f>
        <v/>
      </c>
      <c r="T92" s="207">
        <f t="shared" si="51"/>
        <v>0</v>
      </c>
      <c r="U92" s="206" t="str">
        <f>IF(F92="Scenario1PBT1",'Major retrofit'!$E$38,IF(F92="Scenario2PBT1",'Major retrofit'!$F$38,IF(F92="Scenario3PBT1",'Major retrofit'!$G$38,"")))&amp;IF(F92="Scenario1PBT2",'Major retrofit'!$H$38,IF(F92="Scenario2PBT2",'Major retrofit'!$I$38,IF(F92="Scenario3PBT2",'Major retrofit'!$J$38,"")))&amp;IF(F92="Scenario1PBT3",'Major retrofit'!$K$38,IF(F92="Scenario2PBT3",'Major retrofit'!$L$38,IF(F92="Scenario3PBT3",'Major retrofit'!$M$38,"")))&amp;IF(F92="Scenario1PBT4",'Major retrofit'!$N$38,IF(F92="Scenario2PBT4",'Major retrofit'!$O$38,IF(F92="Scenario3PBT4",'Major retrofit'!$P$38,"")))&amp;IF(F92="Scenario1PBT5",'Major retrofit'!$Q$38,IF(F92="Scenario2PBT5",'Major retrofit'!$R$38,IF(F92="Scenario3PBT5",'Major retrofit'!$S$38,"")))&amp;IF(F92="Scenario1PBT6",'Major retrofit'!$T$38,IF(F92="Scenario2PBT6",'Major retrofit'!$U$38,IF(F92="Scenario3PBT6",'Major retrofit'!$V$38,"")))&amp;IF(F92="Scenario1PBT7",'Major retrofit'!$W$38,IF(F92="Scenario2PBT7",'Major retrofit'!$X$38,IF(F92="Scenario3PBT7",'Major retrofit'!$Y$38,"")))&amp;IF(F92="Scenario1PBT8",'Major retrofit'!$Z$38,IF(F92="Scenario2PBT8",'Major retrofit'!$AA$38,IF(F92="Scenario3PBT8",'Major retrofit'!$AB$38,"")))&amp;IF(F92="Scenario1PBT9",'Major retrofit'!$AC$38,IF(F92="Scenario2PBT9",'Major retrofit'!$AD$38,IF(F92="Scenario3PBT9",'Major retrofit'!$AE$38,"")))&amp;IF(F92="Scenario1PBT10",'Major retrofit'!$AF$38,IF(F92="Scenario2PBT10",'Major retrofit'!$AG$38,IF(F92="Scenario3PBT10",'Major retrofit'!$AH$38,"")))&amp;IF(F92="Scenario1PBT11",'Major retrofit'!$AI$38,IF(F92="Scenario2PBT11",'Major retrofit'!$AJ$38,IF(F92="Scenario3PBT11",'Major retrofit'!$AK$38,"")))&amp;IF(F92="Scenario1PBT12",'Major retrofit'!$AL$38,IF(F92="Scenario2PBT12",'Major retrofit'!$AM$38,IF(F92="Scenario3PBT12",'Major retrofit'!$AN$38,"")))&amp;IF(F92="Scenario1PBT13",'Major retrofit'!$AO$38,IF(F92="Scenario2PBT13",'Major retrofit'!$AP$38,IF(F92="Scenario3PBT13",'Major retrofit'!$AQ$38,"")))&amp;IF(F92="Scenario1PBT14",'Major retrofit'!$AR$38,IF(F92="Scenario2PBT14",'Major retrofit'!$AS$38,IF(F92="Scenario3PBT14",'Major retrofit'!$AT$38,"")))&amp;IF(F92="Scenario1PBT15",'Major retrofit'!$AU$38,IF(F92="Scenario2PBT15",'Major retrofit'!$AV$38,IF(F92="Scenario3PBT15",'Major retrofit'!$AW$38,"")))</f>
        <v/>
      </c>
      <c r="V92" s="117">
        <f t="shared" si="52"/>
        <v>0</v>
      </c>
      <c r="W92" s="117" t="str">
        <f>IF(F92="Scenario1PBT1",'Major retrofit'!$E$40,IF(F92="Scenario2PBT1",'Major retrofit'!$F$40,IF(F92="Scenario3PBT1",'Major retrofit'!$G$40,"")))&amp;IF(F92="Scenario1PBT2",'Major retrofit'!$H$40,IF(F92="Scenario2PBT2",'Major retrofit'!$I$40,IF(F92="Scenario3PBT2",'Major retrofit'!$J$40,"")))&amp;IF(F92="Scenario1PBT3",'Major retrofit'!$K$40,IF(F92="Scenario2PBT3",'Major retrofit'!$L$40,IF(F92="Scenario3PBT3",'Major retrofit'!$M$40,"")))&amp;IF(F92="Scenario1PBT4",'Major retrofit'!$N$40,IF(F92="Scenario2PBT4",'Major retrofit'!$O$40,IF(F92="Scenario3PBT4",'Major retrofit'!$P$40,"")))&amp;IF(F92="Scenario1PBT5",'Major retrofit'!$Q$40,IF(F92="Scenario2PBT5",'Major retrofit'!$R$40,IF(F92="Scenario3PBT5",'Major retrofit'!$S$40,"")))&amp;IF(F92="Scenario1PBT6",'Major retrofit'!$T$40,IF(F92="Scenario2PBT6",'Major retrofit'!$U$40,IF(F92="Scenario3PBT6",'Major retrofit'!$V$40,"")))&amp;IF(F92="Scenario1PBT7",'Major retrofit'!$W$40,IF(F92="Scenario2PBT7",'Major retrofit'!$X$40,IF(F92="Scenario3PBT7",'Major retrofit'!$Y$40,"")))&amp;IF(F92="Scenario1PBT8",'Major retrofit'!$Z$40,IF(F92="Scenario2PBT8",'Major retrofit'!$AA$40,IF(F92="Scenario3PBT8",'Major retrofit'!$AB$40,"")))&amp;IF(F92="Scenario1PBT9",'Major retrofit'!$AC$40,IF(F92="Scenario2PBT9",'Major retrofit'!$AD$40,IF(F92="Scenario3PBT9",'Major retrofit'!$AE$40,"")))&amp;IF(F92="Scenario1PBT10",'Major retrofit'!$AF$40,IF(F92="Scenario2PBT10",'Major retrofit'!$AG$40,IF(F92="Scenario3PBT10",'Major retrofit'!$AH$40,"")))&amp;IF(F92="Scenario1PBT11",'Major retrofit'!$AI$40,IF(F92="Scenario2PBT11",'Major retrofit'!$AJ$40,IF(F92="Scenario3PBT11",'Major retrofit'!$AK$40,"")))&amp;IF(F92="Scenario1PBT12",'Major retrofit'!$AL$40,IF(F92="Scenario2PBT12",'Major retrofit'!$AM$40,IF(F92="Scenario3PBT12",'Major retrofit'!$AN$40,"")))&amp;IF(F92="Scenario1PBT13",'Major retrofit'!$AO$40,IF(F92="Scenario2PBT13",'Major retrofit'!$AP$40,IF(F92="Scenario3PBT13",'Major retrofit'!$AQ$40,"")))&amp;IF(F92="Scenario1PBT14",'Major retrofit'!$AR$40,IF(F92="Scenario2PBT14",'Major retrofit'!$AS$40,IF(F92="Scenario3PBT14",'Major retrofit'!$AT$40,"")))&amp;IF(F92="Scenario1PBT15",'Major retrofit'!$AU$40,IF(F92="Scenario2PBT15",'Major retrofit'!$AV$40,IF(F92="Scenario3PBT15",'Major retrofit'!$AW$40,"")))</f>
        <v/>
      </c>
      <c r="X92" s="117">
        <f t="shared" si="53"/>
        <v>0</v>
      </c>
      <c r="Y92" s="117" t="str">
        <f>IF(F92="Scenario1PBT1",'Major retrofit'!$E$42,IF(F92="Scenario2PBT1",'Major retrofit'!$F$42,IF(F92="Scenario3PBT1",'Major retrofit'!$G$42,"")))&amp;IF(F92="Scenario1PBT2",'Major retrofit'!$H$42,IF(F92="Scenario2PBT2",'Major retrofit'!$I$42,IF(F92="Scenario3PBT2",'Major retrofit'!$J$42,"")))&amp;IF(F92="Scenario1PBT3",'Major retrofit'!$K$42,IF(F92="Scenario2PBT3",'Major retrofit'!$L$42,IF(F92="Scenario3PBT3",'Major retrofit'!$M$42,"")))&amp;IF(F92="Scenario1PBT4",'Major retrofit'!$N$42,IF(F92="Scenario2PBT4",'Major retrofit'!$O$42,IF(F92="Scenario3PBT4",'Major retrofit'!$P$42,"")))&amp;IF(F92="Scenario1PBT5",'Major retrofit'!$Q$42,IF(F92="Scenario2PBT5",'Major retrofit'!$R$42,IF(F92="Scenario3PBT5",'Major retrofit'!$S$42,"")))&amp;IF(F92="Scenario1PBT6",'Major retrofit'!$T$42,IF(F92="Scenario2PBT6",'Major retrofit'!$U$42,IF(F92="Scenario3PBT6",'Major retrofit'!$V$42,"")))&amp;IF(F92="Scenario1PBT7",'Major retrofit'!$W$42,IF(F92="Scenario2PBT7",'Major retrofit'!$X$42,IF(F92="Scenario3PBT7",'Major retrofit'!$Y$42,"")))&amp;IF(F92="Scenario1PBT8",'Major retrofit'!$Z$42,IF(F92="Scenario2PBT8",'Major retrofit'!$AA$42,IF(F92="Scenario3PBT8",'Major retrofit'!$AB$42,"")))&amp;IF(F92="Scenario1PBT9",'Major retrofit'!$AC$42,IF(F92="Scenario2PBT9",'Major retrofit'!$AD$42,IF(F92="Scenario3PBT9",'Major retrofit'!$AE$42,"")))&amp;IF(F92="Scenario1PBT10",'Major retrofit'!$AF$42,IF(F92="Scenario2PBT10",'Major retrofit'!$AG$42,IF(F92="Scenario3PBT10",'Major retrofit'!$AH$42,"")))&amp;IF(F92="Scenario1PBT11",'Major retrofit'!$AI$42,IF(F92="Scenario2PBT11",'Major retrofit'!$AJ$42,IF(F92="Scenario3PBT11",'Major retrofit'!$AK$42,"")))&amp;IF(F92="Scenario1PBT12",'Major retrofit'!$AL$42,IF(F92="Scenario2PBT12",'Major retrofit'!$AM$42,IF(F92="Scenario3PBT12",'Major retrofit'!$AN$42,"")))&amp;IF(F92="Scenario1PBT13",'Major retrofit'!$AO$42,IF(F92="Scenario2PBT13",'Major retrofit'!$AP$42,IF(F92="Scenario3PBT13",'Major retrofit'!$AQ$42,"")))&amp;IF(F92="Scenario1PBT14",'Major retrofit'!$AR$42,IF(F92="Scenario2PBT14",'Major retrofit'!$AS$42,IF(F92="Scenario3PBT14",'Major retrofit'!$AT$42,"")))&amp;IF(F92="Scenario1PBT15",'Major retrofit'!$AU$42,IF(F92="Scenario2PBT15",'Major retrofit'!$AV$42,IF(F92="Scenario3PBT15",'Major retrofit'!$AW$42,"")))</f>
        <v/>
      </c>
      <c r="Z92" s="117">
        <f t="shared" si="54"/>
        <v>0</v>
      </c>
      <c r="AA92" s="178" t="str">
        <f>IF(F92="Scenario1PBT1",'Major retrofit'!$E$101,IF(F92="Scenario2PBT1",'Major retrofit'!$F$101,IF(F92="Scenario3PBT1",'Major retrofit'!$G$101,"")))&amp;IF(F92="Scenario1PBT2",'Major retrofit'!$H$101,IF(F92="Scenario2PBT2",'Major retrofit'!$I$101,IF(F92="Scenario3PBT2",'Major retrofit'!$J$101,"")))&amp;IF(F92="Scenario1PBT3",'Major retrofit'!$K$101,IF(F92="Scenario2PBT3",'Major retrofit'!$L$101,IF(F92="Scenario3PBT3",'Major retrofit'!$M$101,"")))&amp;IF(F92="Scenario1PBT4",'Major retrofit'!$N$101,IF(F92="Scenario2PBT4",'Major retrofit'!$O$101,IF(F92="Scenario3PBT4",'Major retrofit'!$P$101,"")))&amp;IF(F92="Scenario1PBT5",'Major retrofit'!$Q$101,IF(F92="Scenario2PBT5",'Major retrofit'!$R$101,IF(F92="Scenario3PBT5",'Major retrofit'!$S$101,"")))&amp;IF(F92="Scenario1PBT6",'Major retrofit'!$T$101,IF(F92="Scenario2PBT6",'Major retrofit'!$U$101,IF(F92="Scenario3PBT6",'Major retrofit'!$V$101,"")))&amp;IF(F92="Scenario1PBT7",'Major retrofit'!$W$101,IF(F92="Scenario2PBT7",'Major retrofit'!$X$101,IF(F92="Scenario3PBT7",'Major retrofit'!$Y$101,"")))&amp;IF(F92="Scenario1PBT8",'Major retrofit'!$Z$101,IF(F92="Scenario2PBT8",'Major retrofit'!$AA$101,IF(F92="Scenario3PBT8",'Major retrofit'!$AB$101,"")))&amp;IF(F92="Scenario1PBT9",'Major retrofit'!$AC$101,IF(F92="Scenario2PBT9",'Major retrofit'!$AD$101,IF(F92="Scenario3PBT9",'Major retrofit'!$AE$101,"")))&amp;IF(F92="Scenario1PBT10",'Major retrofit'!$AF$101,IF(F92="Scenario2PBT10",'Major retrofit'!$AG$101,IF(F92="Scenario3PBT10",'Major retrofit'!$AH$101,"")))&amp;IF(F92="Scenario1PBT11",'Major retrofit'!$AI$101,IF(F92="Scenario2PBT11",'Major retrofit'!$AJ$101,IF(F92="Scenario3PBT11",'Major retrofit'!$AK$101,"")))&amp;IF(F92="Scenario1PBT12",'Major retrofit'!$AL$101,IF(F92="Scenario2PBT12",'Major retrofit'!$AM$101,IF(F92="Scenario3PBT12",'Major retrofit'!$AN$101,"")))&amp;IF(F92="Scenario1PBT13",'Major retrofit'!$AO$101,IF(F92="Scenario2PBT13",'Major retrofit'!$AP$101,IF(F92="Scenario3PBT13",'Major retrofit'!$AQ$101,"")))&amp;IF(F92="Scenario1PBT14",'Major retrofit'!$AR$101,IF(F92="Scenario2PBT14",'Major retrofit'!$AS$101,IF(F92="Scenario3PBT14",'Major retrofit'!$AT$101,"")))&amp;IF(F92="Scenario1PBT15",'Major retrofit'!$AU$101,IF(F92="Scenario2PBT15",'Major retrofit'!$AV$101,IF(F92="Scenario3PBT15",'Major retrofit'!$AW$101,"")))</f>
        <v/>
      </c>
      <c r="AB92" s="179">
        <f t="shared" si="55"/>
        <v>0</v>
      </c>
      <c r="AC92" s="208">
        <f>IFERROR('Projection_Base-case'!G92-G92,0)</f>
        <v>0</v>
      </c>
      <c r="AD92" s="117">
        <f t="shared" si="34"/>
        <v>0</v>
      </c>
      <c r="AE92" s="117">
        <f>IFERROR(100*AC92/'Projection_Base-case'!G92,0)</f>
        <v>0</v>
      </c>
      <c r="AF92" s="117">
        <f>IFERROR('Projection_Base-case'!I92-I92,0)</f>
        <v>0</v>
      </c>
      <c r="AG92" s="117">
        <f t="shared" si="35"/>
        <v>0</v>
      </c>
      <c r="AH92" s="117">
        <f>IFERROR(100*AF92/'Projection_Base-case'!I92,0)</f>
        <v>0</v>
      </c>
      <c r="AI92" s="117">
        <f>IFERROR('Projection_Base-case'!K92-K92,0)</f>
        <v>0</v>
      </c>
      <c r="AJ92" s="117">
        <f t="shared" si="36"/>
        <v>0</v>
      </c>
      <c r="AK92" s="117">
        <f>IFERROR(100*AI92/'Projection_Base-case'!K92,0)</f>
        <v>0</v>
      </c>
      <c r="AL92" s="117">
        <f>IFERROR(M92-'Projection_Base-case'!M92,0)</f>
        <v>0</v>
      </c>
      <c r="AM92" s="117">
        <f t="shared" si="37"/>
        <v>0</v>
      </c>
      <c r="AN92" s="179">
        <f>IFERROR(IF('Projection_Base-case'!N92&gt;0,100*AM92/'Projection_Base-case'!N92,100*AM92/N92),0)</f>
        <v>0</v>
      </c>
      <c r="AO92" s="206">
        <f>IFERROR('Projection_Base-case'!O92-O92,0)</f>
        <v>0</v>
      </c>
      <c r="AP92" s="117">
        <f t="shared" si="38"/>
        <v>0</v>
      </c>
      <c r="AQ92" s="117">
        <f>IFERROR(100*AO92/'Projection_Base-case'!O92,0)</f>
        <v>0</v>
      </c>
      <c r="AR92" s="117">
        <f>IFERROR('Projection_Base-case'!Q92-Q92,0)</f>
        <v>0</v>
      </c>
      <c r="AS92" s="117">
        <f t="shared" si="39"/>
        <v>0</v>
      </c>
      <c r="AT92" s="117">
        <f>IFERROR(100*AR92/'Projection_Base-case'!Q92,0)</f>
        <v>0</v>
      </c>
      <c r="AU92" s="117">
        <f>IFERROR('Projection_Base-case'!S92-S92,0)</f>
        <v>0</v>
      </c>
      <c r="AV92" s="117">
        <f t="shared" si="40"/>
        <v>0</v>
      </c>
      <c r="AW92" s="118">
        <f>IFERROR(100*AU92/'Projection_Base-case'!S92,0)</f>
        <v>0</v>
      </c>
      <c r="AX92" s="206">
        <f>IFERROR('Projection_Base-case'!U92-U92,0)</f>
        <v>0</v>
      </c>
      <c r="AY92" s="117">
        <f t="shared" si="41"/>
        <v>0</v>
      </c>
      <c r="AZ92" s="117">
        <f>IFERROR(100*AX92/'Projection_Base-case'!U92,0)</f>
        <v>0</v>
      </c>
      <c r="BA92" s="117">
        <f>IFERROR('Projection_Base-case'!W92-W92,0)</f>
        <v>0</v>
      </c>
      <c r="BB92" s="117">
        <f t="shared" si="42"/>
        <v>0</v>
      </c>
      <c r="BC92" s="117">
        <f>IFERROR(100*BA92/'Projection_Base-case'!W92,0)</f>
        <v>0</v>
      </c>
      <c r="BD92" s="117">
        <f>IFERROR('Projection_Base-case'!Y92-Y92,0)</f>
        <v>0</v>
      </c>
      <c r="BE92" s="117">
        <f t="shared" si="43"/>
        <v>0</v>
      </c>
      <c r="BF92" s="117">
        <f>IFERROR(100*BD92/'Projection_Base-case'!Y92,0)</f>
        <v>0</v>
      </c>
      <c r="BG92" s="178">
        <f t="shared" si="56"/>
        <v>0</v>
      </c>
      <c r="BH92" s="179">
        <f t="shared" si="57"/>
        <v>0</v>
      </c>
    </row>
    <row r="93" spans="1:60" ht="15" thickBot="1">
      <c r="A93" s="205">
        <v>88</v>
      </c>
      <c r="B93" s="119">
        <f>IF('Projection_Base-case'!B93&lt;&gt;"",'Projection_Base-case'!B93,0)</f>
        <v>0</v>
      </c>
      <c r="C93" s="119">
        <f>IF('Projection_Base-case'!C93&lt;&gt;"",'Projection_Base-case'!C93,0)</f>
        <v>0</v>
      </c>
      <c r="D93" s="119">
        <f>IF('Projection_Base-case'!D93&lt;&gt;"",'Projection_Base-case'!D93,0)</f>
        <v>0</v>
      </c>
      <c r="E93" s="263" t="str">
        <f>IF(AND('Résultats major'!$AC$3="OUI",'Résultats major'!E92&lt;&gt;""),'Résultats major'!E92,IF(OR(D93="PBT1",D93="PBT2",D93="PBT3",D93="PBT4",D93="PBT5",D93="PBT6",D93="PBT7",D93="PBT8",D93="PBT10"),"Scenario1",IF(D93="PBT9","Scenario2","")))</f>
        <v/>
      </c>
      <c r="F93" s="202" t="str">
        <f t="shared" si="44"/>
        <v>0</v>
      </c>
      <c r="G93" s="177" t="str">
        <f>IF(F93="Scenario1PBT1",'Major retrofit'!$E$6,IF(F93="Scenario2PBT1",'Major retrofit'!$F$6,IF(F93="Scenario3PBT1",'Major retrofit'!$G$6,"")))&amp;IF(F93="Scenario1PBT2",'Major retrofit'!$H$6,IF(F93="Scenario2PBT2",'Major retrofit'!$I$6,IF(F93="Scenario3PBT2",'Major retrofit'!$J$6,"")))&amp;IF(F93="Scenario1PBT3",'Major retrofit'!$K$6,IF(F93="Scenario2PBT3",'Major retrofit'!$L$6,IF(F93="Scenario3PBT3",'Major retrofit'!$M$6,"")))&amp;IF(F93="Scenario1PBT4",'Major retrofit'!$N$6,IF(F93="Scenario2PBT4",'Major retrofit'!$O$6,IF(F93="Scenario3PBT4",'Major retrofit'!$P$6,"")))&amp;IF(F93="Scenario1PBT5",'Major retrofit'!$Q$6,IF(F93="Scenario2PBT5",'Major retrofit'!$R$6,IF(F93="Scenario3PBT5",'Major retrofit'!$S$6,"")))&amp;IF(F93="Scenario1PBT6",'Major retrofit'!$T$6,IF(F93="Scenario2PBT6",'Major retrofit'!$U$6,IF(F93="Scenario3PBT6",'Major retrofit'!$V$6,"")))&amp;IF(F93="Scenario1PBT7",'Major retrofit'!$W$6,IF(F93="Scenario2PBT7",'Major retrofit'!$X$6,IF(F93="Scenario3PBT7",'Major retrofit'!$Y$6,"")))&amp;IF(F93="Scenario1PBT8",'Major retrofit'!$Z$6,IF(F93="Scenario2PBT8",'Major retrofit'!$AA$6,IF(F93="Scenario3PBT8",'Major retrofit'!$AB$6,"")))&amp;IF(F93="Scenario1PBT9",'Major retrofit'!$AC$6,IF(F93="Scenario2PBT9",'Major retrofit'!$AD$6,IF(F93="Scenario3PBT9",'Major retrofit'!$AE$6,"")))&amp;IF(F93="Scenario1PBT10",'Major retrofit'!$AF$6,IF(F93="Scenario2PBT10",'Major retrofit'!$AG$6,IF(F93="Scenario3PBT10",'Major retrofit'!$AH$6,"")))&amp;IF(F93="Scenario1PBT11",'Major retrofit'!$AI$6,IF(F93="Scenario2PBT11",'Major retrofit'!$AJ$6,IF(F93="Scenario3PBT11",'Major retrofit'!$AK$6,"")))&amp;IF(F93="Scenario1PBT12",'Major retrofit'!$AL$6,IF(F93="Scenario2PBT12",'Major retrofit'!$AM$6,IF(F93="Scenario3PBT12",'Major retrofit'!$AN$6,"")))&amp;IF(F93="Scenario1PBT13",'Major retrofit'!$AO$6,IF(F93="Scenario2PBT13",'Major retrofit'!$AP$6,IF(F93="Scenario3PBT13",'Major retrofit'!$AQ$6,"")))&amp;IF(F93="Scenario1PBT14",'Major retrofit'!$AR$6,IF(F93="Scenario2PBT14",'Major retrofit'!$AS$6,IF(F93="Scenario3PBT14",'Major retrofit'!$AT$6,"")))&amp;IF(F93="Scenario1PBT15",'Major retrofit'!$AU$6,IF(F93="Scenario2PBT15",'Major retrofit'!$AV$6,IF(F93="Scenario3PBT15",'Major retrofit'!$AW$6,"")))</f>
        <v/>
      </c>
      <c r="H93" s="117">
        <f t="shared" si="45"/>
        <v>0</v>
      </c>
      <c r="I93" s="178" t="str">
        <f>IF(F93="Scenario1PBT1",'Major retrofit'!$E$16,IF(F93="Scenario2PBT1",'Major retrofit'!$F$16,IF(F93="Scenario3PBT1",'Major retrofit'!$G$16,"")))&amp;IF(F93="Scenario1PBT2",'Major retrofit'!$H$16,IF(F93="Scenario2PBT2",'Major retrofit'!$I$16,IF(F93="Scenario3PBT2",'Major retrofit'!$J$16,"")))&amp;IF(F93="Scenario1PBT3",'Major retrofit'!$K$16,IF(F93="Scenario2PBT3",'Major retrofit'!$L$16,IF(F93="Scenario3PBT3",'Major retrofit'!$M$16,"")))&amp;IF(F93="Scenario1PBT4",'Major retrofit'!$N$16,IF(F93="Scenario2PBT4",'Major retrofit'!$O$16,IF(F93="Scenario3PBT4",'Major retrofit'!$P$16,"")))&amp;IF(F93="Scenario1PBT5",'Major retrofit'!$Q$16,IF(F93="Scenario2PBT5",'Major retrofit'!$R$16,IF(F93="Scenario3PBT5",'Major retrofit'!$S$16,"")))&amp;IF(F93="Scenario1PBT6",'Major retrofit'!$T$16,IF(F93="Scenario2PBT6",'Major retrofit'!$U$16,IF(F93="Scenario3PBT6",'Major retrofit'!$V$16,"")))&amp;IF(F93="Scenario1PBT7",'Major retrofit'!$W$16,IF(F93="Scenario2PBT7",'Major retrofit'!$X$16,IF(F93="Scenario3PBT7",'Major retrofit'!$Y$16,"")))&amp;IF(F93="Scenario1PBT8",'Major retrofit'!$Z$16,IF(F93="Scenario2PBT8",'Major retrofit'!$AA$16,IF(F93="Scenario3PBT8",'Major retrofit'!$AB$16,"")))&amp;IF(F93="Scenario1PBT9",'Major retrofit'!$AC$16,IF(F93="Scenario2PBT9",'Major retrofit'!$AD$16,IF(F93="Scenario3PBT9",'Major retrofit'!$AE$16,"")))&amp;IF(F93="Scenario1PBT10",'Major retrofit'!$AF$16,IF(F93="Scenario2PBT10",'Major retrofit'!$AG$16,IF(F93="Scenario3PBT10",'Major retrofit'!$AH$16,"")))&amp;IF(F93="Scenario1PBT11",'Major retrofit'!$AI$16,IF(F93="Scenario2PBT11",'Major retrofit'!$AJ$16,IF(F93="Scenario3PBT11",'Major retrofit'!$AK$16,"")))&amp;IF(F93="Scenario1PBT12",'Major retrofit'!$AL$16,IF(F93="Scenario2PBT12",'Major retrofit'!$AM$16,IF(F93="Scenario3PBT12",'Major retrofit'!$AN$16,"")))&amp;IF(F93="Scenario1PBT13",'Major retrofit'!$AO$16,IF(F93="Scenario2PBT13",'Major retrofit'!$AP$16,IF(F93="Scenario3PBT13",'Major retrofit'!$AQ$16,"")))&amp;IF(F93="Scenario1PBT14",'Major retrofit'!$AR$16,IF(F93="Scenario2PBT14",'Major retrofit'!$AS$16,IF(F93="Scenario3PBT14",'Major retrofit'!$AT$16,"")))&amp;IF(F93="Scenario1PBT15",'Major retrofit'!$AU$16,IF(F93="Scenario2PBT15",'Major retrofit'!$AV$16,IF(F93="Scenario3PBT15",'Major retrofit'!$AW$16,"")))</f>
        <v/>
      </c>
      <c r="J93" s="117">
        <f t="shared" si="46"/>
        <v>0</v>
      </c>
      <c r="K93" s="117" t="str">
        <f>IF(F93="Scenario1PBT1",'Major retrofit'!$E$18,IF(F93="Scenario2PBT1",'Major retrofit'!$F$18,IF(F93="Scenario3PBT1",'Major retrofit'!$G$18,"")))&amp;IF(F93="Scenario1PBT2",'Major retrofit'!$H$18,IF(F93="Scenario2PBT2",'Major retrofit'!$I$18,IF(F93="Scenario3PBT2",'Major retrofit'!$J$18,"")))&amp;IF(F93="Scenario1PBT3",'Major retrofit'!$K$18,IF(F93="Scenario2PBT3",'Major retrofit'!$L$18,IF(F93="Scenario3PBT3",'Major retrofit'!$M$18,"")))&amp;IF(F93="Scenario1PBT4",'Major retrofit'!$N$18,IF(F93="Scenario2PBT4",'Major retrofit'!$O$18,IF(F93="Scenario3PBT4",'Major retrofit'!$P$18,"")))&amp;IF(F93="Scenario1PBT5",'Major retrofit'!$Q$18,IF(F93="Scenario2PBT5",'Major retrofit'!$R$18,IF(F93="Scenario3PBT5",'Major retrofit'!$S$18,"")))&amp;IF(F93="Scenario1PBT6",'Major retrofit'!$T$18,IF(F93="Scenario2PBT6",'Major retrofit'!$U$18,IF(F93="Scenario3PBT6",'Major retrofit'!$V$18,"")))&amp;IF(F93="Scenario1PBT7",'Major retrofit'!$W$18,IF(F93="Scenario2PBT7",'Major retrofit'!$X$18,IF(F93="Scenario3PBT7",'Major retrofit'!$Y$18,"")))&amp;IF(F93="Scenario1PBT8",'Major retrofit'!$Z$18,IF(F93="Scenario2PBT8",'Major retrofit'!$AA$18,IF(F93="Scenario3PBT8",'Major retrofit'!$AB$18,"")))&amp;IF(F93="Scenario1PBT9",'Major retrofit'!$AC$18,IF(F93="Scenario2PBT9",'Major retrofit'!$AD$18,IF(F93="Scenario3PBT9",'Major retrofit'!$AE$18,"")))&amp;IF(F93="Scenario1PBT10",'Major retrofit'!$AF$18,IF(F93="Scenario2PBT10",'Major retrofit'!$AG$18,IF(F93="Scenario3PBT10",'Major retrofit'!$AH$18,"")))&amp;IF(F93="Scenario1PBT11",'Major retrofit'!$AI$18,IF(F93="Scenario2PBT11",'Major retrofit'!$AJ$18,IF(F93="Scenario3PBT11",'Major retrofit'!$AK$18,"")))&amp;IF(F93="Scenario1PBT12",'Major retrofit'!$AL$18,IF(F93="Scenario2PBT12",'Major retrofit'!$AM$18,IF(F93="Scenario3PBT12",'Major retrofit'!$AN$18,"")))&amp;IF(F93="Scenario1PBT13",'Major retrofit'!$AO$18,IF(F93="Scenario2PBT13",'Major retrofit'!$AP$18,IF(F93="Scenario3PBT13",'Major retrofit'!$AQ$18,"")))&amp;IF(F93="Scenario1PBT14",'Major retrofit'!$AR$18,IF(F93="Scenario2PBT14",'Major retrofit'!$AS$18,IF(F93="Scenario3PBT14",'Major retrofit'!$AT$18,"")))&amp;IF(F93="Scenario1PBT15",'Major retrofit'!$AU$18,IF(F93="Scenario2PBT15",'Major retrofit'!$AV$18,IF(F93="Scenario3PBT15",'Major retrofit'!$AW$18,"")))</f>
        <v/>
      </c>
      <c r="L93" s="117">
        <f t="shared" si="47"/>
        <v>0</v>
      </c>
      <c r="M93" s="117" t="str">
        <f>IF(F93="Scenario1PBT1",'Major retrofit'!$E$20,IF(F93="Scenario2PBT1",'Major retrofit'!$F$20,IF(F93="Scenario3PBT1",'Major retrofit'!$G$20,"")))&amp;IF(F93="Scenario1PBT2",'Major retrofit'!$H$20,IF(F93="Scenario2PBT2",'Major retrofit'!$I$20,IF(F93="Scenario3PBT2",'Major retrofit'!$J$20,"")))&amp;IF(F93="Scenario1PBT3",'Major retrofit'!$K$20,IF(F93="Scenario2PBT3",'Major retrofit'!$L$20,IF(F93="Scenario3PBT3",'Major retrofit'!$M$20,"")))&amp;IF(F93="Scenario1PBT4",'Major retrofit'!$N$20,IF(F93="Scenario2PBT4",'Major retrofit'!$O$20,IF(F93="Scenario3PBT4",'Major retrofit'!$P$20,"")))&amp;IF(F93="Scenario1PBT5",'Major retrofit'!$Q$20,IF(F93="Scenario2PBT5",'Major retrofit'!$R$20,IF(F93="Scenario3PBT5",'Major retrofit'!$S$20,"")))&amp;IF(F93="Scenario1PBT6",'Major retrofit'!$T$20,IF(F93="Scenario2PBT6",'Major retrofit'!$U$20,IF(F93="Scenario3PBT6",'Major retrofit'!$V$20,"")))&amp;IF(F93="Scenario1PBT7",'Major retrofit'!$W$20,IF(F93="Scenario2PBT7",'Major retrofit'!$X$20,IF(F93="Scenario3PBT7",'Major retrofit'!$Y$20,"")))&amp;IF(F93="Scenario1PBT8",'Major retrofit'!$Z$20,IF(F93="Scenario2PBT8",'Major retrofit'!$AA$20,IF(F93="Scenario3PBT8",'Major retrofit'!$AB$20,"")))&amp;IF(F93="Scenario1PBT9",'Major retrofit'!$AC$20,IF(F93="Scenario2PBT9",'Major retrofit'!$AD$20,IF(F93="Scenario3PBT9",'Major retrofit'!$AE$20,"")))&amp;IF(F93="Scenario1PBT10",'Major retrofit'!$AF$20,IF(F93="Scenario2PBT10",'Major retrofit'!$AG$20,IF(F93="Scenario3PBT10",'Major retrofit'!$AH$20,"")))&amp;IF(F93="Scenario1PBT11",'Major retrofit'!$AI$20,IF(F93="Scenario2PBT11",'Major retrofit'!$AJ$20,IF(F93="Scenario3PBT11",'Major retrofit'!$AK$20,"")))&amp;IF(F93="Scenario1PBT12",'Major retrofit'!$AL$20,IF(F93="Scenario2PBT12",'Major retrofit'!$AM$20,IF(F93="Scenario3PBT12",'Major retrofit'!$AN$20,"")))&amp;IF(F93="Scenario1PBT13",'Major retrofit'!$AO$20,IF(F93="Scenario2PBT13",'Major retrofit'!$AP$20,IF(F93="Scenario3PBT13",'Major retrofit'!$AQ$20,"")))&amp;IF(F93="Scenario1PBT14",'Major retrofit'!$AR$20,IF(F93="Scenario2PBT14",'Major retrofit'!$AS$20,IF(F93="Scenario3PBT14",'Major retrofit'!$AT$20,"")))&amp;IF(F93="Scenario1PBT15",'Major retrofit'!$AU$20,IF(F93="Scenario2PBT15",'Major retrofit'!$AV$20,IF(F93="Scenario3PBT15",'Major retrofit'!$AW$20,"")))</f>
        <v/>
      </c>
      <c r="N93" s="118">
        <f t="shared" si="48"/>
        <v>0</v>
      </c>
      <c r="O93" s="206" t="str">
        <f>IF(F93="Scenario1PBT1",'Major retrofit'!$E$23,IF(F93="Scenario2PBT1",'Major retrofit'!$F$23,IF(F93="Scenario3PBT1",'Major retrofit'!$G$23,"")))&amp;IF(F93="Scenario1PBT2",'Major retrofit'!$H$23,IF(F93="Scenario2PBT2",'Major retrofit'!$I$23,IF(F93="Scenario3PBT2",'Major retrofit'!$J$23,"")))&amp;IF(F93="Scenario1PBT3",'Major retrofit'!$K$23,IF(F93="Scenario2PBT3",'Major retrofit'!$L$23,IF(F93="Scenario3PBT3",'Major retrofit'!$M$23,"")))&amp;IF(F93="Scenario1PBT4",'Major retrofit'!$N$23,IF(F93="Scenario2PBT4",'Major retrofit'!$O$23,IF(F93="Scenario3PBT4",'Major retrofit'!$P$23,"")))&amp;IF(F93="Scenario1PBT5",'Major retrofit'!$Q$23,IF(F93="Scenario2PBT5",'Major retrofit'!$R$23,IF(F93="Scenario3PBT5",'Major retrofit'!$S$23,"")))&amp;IF(F93="Scenario1PBT6",'Major retrofit'!$T$23,IF(F93="Scenario2PBT6",'Major retrofit'!$U$23,IF(F93="Scenario3PBT6",'Major retrofit'!$V$23,"")))&amp;IF(F93="Scenario1PBT7",'Major retrofit'!$W$23,IF(F93="Scenario2PBT7",'Major retrofit'!$X$23,IF(F93="Scenario3PBT7",'Major retrofit'!$Y$23,"")))&amp;IF(F93="Scenario1PBT8",'Major retrofit'!$Z$23,IF(F93="Scenario2PBT8",'Major retrofit'!$AA$23,IF(F93="Scenario3PBT8",'Major retrofit'!$AB$23,"")))&amp;IF(F93="Scenario1PBT9",'Major retrofit'!$AC$23,IF(F93="Scenario2PBT9",'Major retrofit'!$AD$23,IF(F93="Scenario3PBT9",'Major retrofit'!$AE$23,"")))&amp;IF(F93="Scenario1PBT10",'Major retrofit'!$AF$23,IF(F93="Scenario2PBT10",'Major retrofit'!$AG$23,IF(F93="Scenario3PBT10",'Major retrofit'!$AH$23,"")))&amp;IF(F93="Scenario1PBT11",'Major retrofit'!$AI$23,IF(F93="Scenario2PBT11",'Major retrofit'!$AJ$23,IF(F93="Scenario3PBT11",'Major retrofit'!$AK$23,"")))&amp;IF(F93="Scenario1PBT12",'Major retrofit'!$AL$23,IF(F93="Scenario2PBT12",'Major retrofit'!$AM$23,IF(F93="Scenario3PBT12",'Major retrofit'!$AN$23,"")))&amp;IF(F93="Scenario1PBT13",'Major retrofit'!$AO$23,IF(F93="Scenario2PBT13",'Major retrofit'!$AP$23,IF(F93="Scenario3PBT13",'Major retrofit'!$AQ$23,"")))&amp;IF(F93="Scenario1PBT14",'Major retrofit'!$AR$23,IF(F93="Scenario2PBT14",'Major retrofit'!$AS$23,IF(F93="Scenario3PBT14",'Major retrofit'!$AT$23,"")))&amp;IF(F93="Scenario1PBT15",'Major retrofit'!$AU$23,IF(F93="Scenario2PBT15",'Major retrofit'!$AV$23,IF(F93="Scenario3PBT15",'Major retrofit'!$AW$23,"")))</f>
        <v/>
      </c>
      <c r="P93" s="117">
        <f t="shared" si="49"/>
        <v>0</v>
      </c>
      <c r="Q93" s="117" t="str">
        <f>IF(F93="Scenario1PBT1",'Major retrofit'!$E$25,IF(F93="Scenario2PBT1",'Major retrofit'!$F$25,IF(F93="Scenario3PBT1",'Major retrofit'!$G$25,"")))&amp;IF(F93="Scenario1PBT2",'Major retrofit'!$H$25,IF(F93="Scenario2PBT2",'Major retrofit'!$I$25,IF(F93="Scenario3PBT2",'Major retrofit'!$J$25,"")))&amp;IF(F93="Scenario1PBT3",'Major retrofit'!$K$25,IF(F93="Scenario2PBT3",'Major retrofit'!$L$25,IF(F93="Scenario3PBT3",'Major retrofit'!$M$25,"")))&amp;IF(F93="Scenario1PBT4",'Major retrofit'!$N$25,IF(F93="Scenario2PBT4",'Major retrofit'!$O$25,IF(F93="Scenario3PBT4",'Major retrofit'!$P$25,"")))&amp;IF(F93="Scenario1PBT5",'Major retrofit'!$Q$25,IF(F93="Scenario2PBT5",'Major retrofit'!$R$25,IF(F93="Scenario3PBT5",'Major retrofit'!$S$25,"")))&amp;IF(F93="Scenario1PBT6",'Major retrofit'!$T$25,IF(F93="Scenario2PBT6",'Major retrofit'!$U$25,IF(F93="Scenario3PBT6",'Major retrofit'!$V$25,"")))&amp;IF(F93="Scenario1PBT7",'Major retrofit'!$W$25,IF(F93="Scenario2PBT7",'Major retrofit'!$X$25,IF(F93="Scenario3PBT7",'Major retrofit'!$Y$25,"")))&amp;IF(F93="Scenario1PBT8",'Major retrofit'!$Z$25,IF(F93="Scenario2PBT8",'Major retrofit'!$AA$25,IF(F93="Scenario3PBT8",'Major retrofit'!$AB$25,"")))&amp;IF(F93="Scenario1PBT9",'Major retrofit'!$AC$25,IF(F93="Scenario2PBT9",'Major retrofit'!$AD$25,IF(F93="Scenario3PBT9",'Major retrofit'!$AE$25,"")))&amp;IF(F93="Scenario1PBT10",'Major retrofit'!$AF$25,IF(F93="Scenario2PBT10",'Major retrofit'!$AG$25,IF(F93="Scenario3PBT10",'Major retrofit'!$AH$25,"")))&amp;IF(F93="Scenario1PBT11",'Major retrofit'!$AI$25,IF(F93="Scenario2PBT11",'Major retrofit'!$AJ$25,IF(F93="Scenario3PBT11",'Major retrofit'!$AK$25,"")))&amp;IF(F93="Scenario1PBT12",'Major retrofit'!$AL$25,IF(F93="Scenario2PBT12",'Major retrofit'!$AM$25,IF(F93="Scenario3PBT12",'Major retrofit'!$AN$25,"")))&amp;IF(F93="Scenario1PBT13",'Major retrofit'!$AO$25,IF(F93="Scenario2PBT13",'Major retrofit'!$AP$25,IF(F93="Scenario3PBT13",'Major retrofit'!$AQ$25,"")))&amp;IF(F93="Scenario1PBT14",'Major retrofit'!$AR$25,IF(F93="Scenario2PBT14",'Major retrofit'!$AS$25,IF(F93="Scenario3PBT14",'Major retrofit'!$AT$25,"")))&amp;IF(F93="Scenario1PBT15",'Major retrofit'!$AU$25,IF(F93="Scenario2PBT15",'Major retrofit'!$AV$25,IF(F93="Scenario3PBT15",'Major retrofit'!$AW$25,"")))</f>
        <v/>
      </c>
      <c r="R93" s="117">
        <f t="shared" si="50"/>
        <v>0</v>
      </c>
      <c r="S93" s="117" t="str">
        <f>IF(F93="Scenario1PBT1",'Major retrofit'!$E$27,IF(F93="Scenario2PBT1",'Major retrofit'!$F$27,IF(F93="Scenario3PBT1",'Major retrofit'!$G$27,"")))&amp;IF(F93="Scenario1PBT2",'Major retrofit'!$H$27,IF(F93="Scenario2PBT2",'Major retrofit'!$I$27,IF(F93="Scenario3PBT2",'Major retrofit'!$J$27,"")))&amp;IF(F93="Scenario1PBT3",'Major retrofit'!$K$27,IF(F93="Scenario2PBT3",'Major retrofit'!$L$27,IF(F93="Scenario3PBT3",'Major retrofit'!$M$27,"")))&amp;IF(F93="Scenario1PBT4",'Major retrofit'!$N$27,IF(F93="Scenario2PBT4",'Major retrofit'!$O$27,IF(F93="Scenario3PBT4",'Major retrofit'!$P$27,"")))&amp;IF(F93="Scenario1PBT5",'Major retrofit'!$Q$27,IF(F93="Scenario2PBT5",'Major retrofit'!$R$27,IF(F93="Scenario3PBT5",'Major retrofit'!$S$27,"")))&amp;IF(F93="Scenario1PBT6",'Major retrofit'!$T$27,IF(F93="Scenario2PBT6",'Major retrofit'!$U$27,IF(F93="Scenario3PBT6",'Major retrofit'!$V$27,"")))&amp;IF(F93="Scenario1PBT7",'Major retrofit'!$W$27,IF(F93="Scenario2PBT7",'Major retrofit'!$X$27,IF(F93="Scenario3PBT7",'Major retrofit'!$Y$27,"")))&amp;IF(F93="Scenario1PBT8",'Major retrofit'!$Z$27,IF(F93="Scenario2PBT8",'Major retrofit'!$AA$27,IF(F93="Scenario3PBT8",'Major retrofit'!$AB$27,"")))&amp;IF(F93="Scenario1PBT9",'Major retrofit'!$AC$27,IF(F93="Scenario2PBT9",'Major retrofit'!$AD$27,IF(F93="Scenario3PBT9",'Major retrofit'!$AE$27,"")))&amp;IF(F93="Scenario1PBT10",'Major retrofit'!$AF$27,IF(F93="Scenario2PBT10",'Major retrofit'!$AG$27,IF(F93="Scenario3PBT10",'Major retrofit'!$AH$27,"")))&amp;IF(F93="Scenario1PBT11",'Major retrofit'!$AI$27,IF(F93="Scenario2PBT11",'Major retrofit'!$AJ$27,IF(F93="Scenario3PBT11",'Major retrofit'!$AK$27,"")))&amp;IF(F93="Scenario1PBT12",'Major retrofit'!$AL$27,IF(F93="Scenario2PBT12",'Major retrofit'!$AM$27,IF(F93="Scenario3PBT12",'Major retrofit'!$AN$27,"")))&amp;IF(F93="Scenario1PBT13",'Major retrofit'!$AO$27,IF(F93="Scenario2PBT13",'Major retrofit'!$AP$27,IF(F93="Scenario3PBT13",'Major retrofit'!$AQ$27,"")))&amp;IF(F93="Scenario1PBT14",'Major retrofit'!$AR$27,IF(F93="Scenario2PBT14",'Major retrofit'!$AS$27,IF(F93="Scenario3PBT14",'Major retrofit'!$AT$27,"")))&amp;IF(F93="Scenario1PBT15",'Major retrofit'!$AU$27,IF(F93="Scenario2PBT15",'Major retrofit'!$AV$27,IF(F93="Scenario3PBT15",'Major retrofit'!$AW$27,"")))</f>
        <v/>
      </c>
      <c r="T93" s="207">
        <f t="shared" si="51"/>
        <v>0</v>
      </c>
      <c r="U93" s="206" t="str">
        <f>IF(F93="Scenario1PBT1",'Major retrofit'!$E$38,IF(F93="Scenario2PBT1",'Major retrofit'!$F$38,IF(F93="Scenario3PBT1",'Major retrofit'!$G$38,"")))&amp;IF(F93="Scenario1PBT2",'Major retrofit'!$H$38,IF(F93="Scenario2PBT2",'Major retrofit'!$I$38,IF(F93="Scenario3PBT2",'Major retrofit'!$J$38,"")))&amp;IF(F93="Scenario1PBT3",'Major retrofit'!$K$38,IF(F93="Scenario2PBT3",'Major retrofit'!$L$38,IF(F93="Scenario3PBT3",'Major retrofit'!$M$38,"")))&amp;IF(F93="Scenario1PBT4",'Major retrofit'!$N$38,IF(F93="Scenario2PBT4",'Major retrofit'!$O$38,IF(F93="Scenario3PBT4",'Major retrofit'!$P$38,"")))&amp;IF(F93="Scenario1PBT5",'Major retrofit'!$Q$38,IF(F93="Scenario2PBT5",'Major retrofit'!$R$38,IF(F93="Scenario3PBT5",'Major retrofit'!$S$38,"")))&amp;IF(F93="Scenario1PBT6",'Major retrofit'!$T$38,IF(F93="Scenario2PBT6",'Major retrofit'!$U$38,IF(F93="Scenario3PBT6",'Major retrofit'!$V$38,"")))&amp;IF(F93="Scenario1PBT7",'Major retrofit'!$W$38,IF(F93="Scenario2PBT7",'Major retrofit'!$X$38,IF(F93="Scenario3PBT7",'Major retrofit'!$Y$38,"")))&amp;IF(F93="Scenario1PBT8",'Major retrofit'!$Z$38,IF(F93="Scenario2PBT8",'Major retrofit'!$AA$38,IF(F93="Scenario3PBT8",'Major retrofit'!$AB$38,"")))&amp;IF(F93="Scenario1PBT9",'Major retrofit'!$AC$38,IF(F93="Scenario2PBT9",'Major retrofit'!$AD$38,IF(F93="Scenario3PBT9",'Major retrofit'!$AE$38,"")))&amp;IF(F93="Scenario1PBT10",'Major retrofit'!$AF$38,IF(F93="Scenario2PBT10",'Major retrofit'!$AG$38,IF(F93="Scenario3PBT10",'Major retrofit'!$AH$38,"")))&amp;IF(F93="Scenario1PBT11",'Major retrofit'!$AI$38,IF(F93="Scenario2PBT11",'Major retrofit'!$AJ$38,IF(F93="Scenario3PBT11",'Major retrofit'!$AK$38,"")))&amp;IF(F93="Scenario1PBT12",'Major retrofit'!$AL$38,IF(F93="Scenario2PBT12",'Major retrofit'!$AM$38,IF(F93="Scenario3PBT12",'Major retrofit'!$AN$38,"")))&amp;IF(F93="Scenario1PBT13",'Major retrofit'!$AO$38,IF(F93="Scenario2PBT13",'Major retrofit'!$AP$38,IF(F93="Scenario3PBT13",'Major retrofit'!$AQ$38,"")))&amp;IF(F93="Scenario1PBT14",'Major retrofit'!$AR$38,IF(F93="Scenario2PBT14",'Major retrofit'!$AS$38,IF(F93="Scenario3PBT14",'Major retrofit'!$AT$38,"")))&amp;IF(F93="Scenario1PBT15",'Major retrofit'!$AU$38,IF(F93="Scenario2PBT15",'Major retrofit'!$AV$38,IF(F93="Scenario3PBT15",'Major retrofit'!$AW$38,"")))</f>
        <v/>
      </c>
      <c r="V93" s="117">
        <f t="shared" si="52"/>
        <v>0</v>
      </c>
      <c r="W93" s="117" t="str">
        <f>IF(F93="Scenario1PBT1",'Major retrofit'!$E$40,IF(F93="Scenario2PBT1",'Major retrofit'!$F$40,IF(F93="Scenario3PBT1",'Major retrofit'!$G$40,"")))&amp;IF(F93="Scenario1PBT2",'Major retrofit'!$H$40,IF(F93="Scenario2PBT2",'Major retrofit'!$I$40,IF(F93="Scenario3PBT2",'Major retrofit'!$J$40,"")))&amp;IF(F93="Scenario1PBT3",'Major retrofit'!$K$40,IF(F93="Scenario2PBT3",'Major retrofit'!$L$40,IF(F93="Scenario3PBT3",'Major retrofit'!$M$40,"")))&amp;IF(F93="Scenario1PBT4",'Major retrofit'!$N$40,IF(F93="Scenario2PBT4",'Major retrofit'!$O$40,IF(F93="Scenario3PBT4",'Major retrofit'!$P$40,"")))&amp;IF(F93="Scenario1PBT5",'Major retrofit'!$Q$40,IF(F93="Scenario2PBT5",'Major retrofit'!$R$40,IF(F93="Scenario3PBT5",'Major retrofit'!$S$40,"")))&amp;IF(F93="Scenario1PBT6",'Major retrofit'!$T$40,IF(F93="Scenario2PBT6",'Major retrofit'!$U$40,IF(F93="Scenario3PBT6",'Major retrofit'!$V$40,"")))&amp;IF(F93="Scenario1PBT7",'Major retrofit'!$W$40,IF(F93="Scenario2PBT7",'Major retrofit'!$X$40,IF(F93="Scenario3PBT7",'Major retrofit'!$Y$40,"")))&amp;IF(F93="Scenario1PBT8",'Major retrofit'!$Z$40,IF(F93="Scenario2PBT8",'Major retrofit'!$AA$40,IF(F93="Scenario3PBT8",'Major retrofit'!$AB$40,"")))&amp;IF(F93="Scenario1PBT9",'Major retrofit'!$AC$40,IF(F93="Scenario2PBT9",'Major retrofit'!$AD$40,IF(F93="Scenario3PBT9",'Major retrofit'!$AE$40,"")))&amp;IF(F93="Scenario1PBT10",'Major retrofit'!$AF$40,IF(F93="Scenario2PBT10",'Major retrofit'!$AG$40,IF(F93="Scenario3PBT10",'Major retrofit'!$AH$40,"")))&amp;IF(F93="Scenario1PBT11",'Major retrofit'!$AI$40,IF(F93="Scenario2PBT11",'Major retrofit'!$AJ$40,IF(F93="Scenario3PBT11",'Major retrofit'!$AK$40,"")))&amp;IF(F93="Scenario1PBT12",'Major retrofit'!$AL$40,IF(F93="Scenario2PBT12",'Major retrofit'!$AM$40,IF(F93="Scenario3PBT12",'Major retrofit'!$AN$40,"")))&amp;IF(F93="Scenario1PBT13",'Major retrofit'!$AO$40,IF(F93="Scenario2PBT13",'Major retrofit'!$AP$40,IF(F93="Scenario3PBT13",'Major retrofit'!$AQ$40,"")))&amp;IF(F93="Scenario1PBT14",'Major retrofit'!$AR$40,IF(F93="Scenario2PBT14",'Major retrofit'!$AS$40,IF(F93="Scenario3PBT14",'Major retrofit'!$AT$40,"")))&amp;IF(F93="Scenario1PBT15",'Major retrofit'!$AU$40,IF(F93="Scenario2PBT15",'Major retrofit'!$AV$40,IF(F93="Scenario3PBT15",'Major retrofit'!$AW$40,"")))</f>
        <v/>
      </c>
      <c r="X93" s="117">
        <f t="shared" si="53"/>
        <v>0</v>
      </c>
      <c r="Y93" s="117" t="str">
        <f>IF(F93="Scenario1PBT1",'Major retrofit'!$E$42,IF(F93="Scenario2PBT1",'Major retrofit'!$F$42,IF(F93="Scenario3PBT1",'Major retrofit'!$G$42,"")))&amp;IF(F93="Scenario1PBT2",'Major retrofit'!$H$42,IF(F93="Scenario2PBT2",'Major retrofit'!$I$42,IF(F93="Scenario3PBT2",'Major retrofit'!$J$42,"")))&amp;IF(F93="Scenario1PBT3",'Major retrofit'!$K$42,IF(F93="Scenario2PBT3",'Major retrofit'!$L$42,IF(F93="Scenario3PBT3",'Major retrofit'!$M$42,"")))&amp;IF(F93="Scenario1PBT4",'Major retrofit'!$N$42,IF(F93="Scenario2PBT4",'Major retrofit'!$O$42,IF(F93="Scenario3PBT4",'Major retrofit'!$P$42,"")))&amp;IF(F93="Scenario1PBT5",'Major retrofit'!$Q$42,IF(F93="Scenario2PBT5",'Major retrofit'!$R$42,IF(F93="Scenario3PBT5",'Major retrofit'!$S$42,"")))&amp;IF(F93="Scenario1PBT6",'Major retrofit'!$T$42,IF(F93="Scenario2PBT6",'Major retrofit'!$U$42,IF(F93="Scenario3PBT6",'Major retrofit'!$V$42,"")))&amp;IF(F93="Scenario1PBT7",'Major retrofit'!$W$42,IF(F93="Scenario2PBT7",'Major retrofit'!$X$42,IF(F93="Scenario3PBT7",'Major retrofit'!$Y$42,"")))&amp;IF(F93="Scenario1PBT8",'Major retrofit'!$Z$42,IF(F93="Scenario2PBT8",'Major retrofit'!$AA$42,IF(F93="Scenario3PBT8",'Major retrofit'!$AB$42,"")))&amp;IF(F93="Scenario1PBT9",'Major retrofit'!$AC$42,IF(F93="Scenario2PBT9",'Major retrofit'!$AD$42,IF(F93="Scenario3PBT9",'Major retrofit'!$AE$42,"")))&amp;IF(F93="Scenario1PBT10",'Major retrofit'!$AF$42,IF(F93="Scenario2PBT10",'Major retrofit'!$AG$42,IF(F93="Scenario3PBT10",'Major retrofit'!$AH$42,"")))&amp;IF(F93="Scenario1PBT11",'Major retrofit'!$AI$42,IF(F93="Scenario2PBT11",'Major retrofit'!$AJ$42,IF(F93="Scenario3PBT11",'Major retrofit'!$AK$42,"")))&amp;IF(F93="Scenario1PBT12",'Major retrofit'!$AL$42,IF(F93="Scenario2PBT12",'Major retrofit'!$AM$42,IF(F93="Scenario3PBT12",'Major retrofit'!$AN$42,"")))&amp;IF(F93="Scenario1PBT13",'Major retrofit'!$AO$42,IF(F93="Scenario2PBT13",'Major retrofit'!$AP$42,IF(F93="Scenario3PBT13",'Major retrofit'!$AQ$42,"")))&amp;IF(F93="Scenario1PBT14",'Major retrofit'!$AR$42,IF(F93="Scenario2PBT14",'Major retrofit'!$AS$42,IF(F93="Scenario3PBT14",'Major retrofit'!$AT$42,"")))&amp;IF(F93="Scenario1PBT15",'Major retrofit'!$AU$42,IF(F93="Scenario2PBT15",'Major retrofit'!$AV$42,IF(F93="Scenario3PBT15",'Major retrofit'!$AW$42,"")))</f>
        <v/>
      </c>
      <c r="Z93" s="117">
        <f t="shared" si="54"/>
        <v>0</v>
      </c>
      <c r="AA93" s="178" t="str">
        <f>IF(F93="Scenario1PBT1",'Major retrofit'!$E$101,IF(F93="Scenario2PBT1",'Major retrofit'!$F$101,IF(F93="Scenario3PBT1",'Major retrofit'!$G$101,"")))&amp;IF(F93="Scenario1PBT2",'Major retrofit'!$H$101,IF(F93="Scenario2PBT2",'Major retrofit'!$I$101,IF(F93="Scenario3PBT2",'Major retrofit'!$J$101,"")))&amp;IF(F93="Scenario1PBT3",'Major retrofit'!$K$101,IF(F93="Scenario2PBT3",'Major retrofit'!$L$101,IF(F93="Scenario3PBT3",'Major retrofit'!$M$101,"")))&amp;IF(F93="Scenario1PBT4",'Major retrofit'!$N$101,IF(F93="Scenario2PBT4",'Major retrofit'!$O$101,IF(F93="Scenario3PBT4",'Major retrofit'!$P$101,"")))&amp;IF(F93="Scenario1PBT5",'Major retrofit'!$Q$101,IF(F93="Scenario2PBT5",'Major retrofit'!$R$101,IF(F93="Scenario3PBT5",'Major retrofit'!$S$101,"")))&amp;IF(F93="Scenario1PBT6",'Major retrofit'!$T$101,IF(F93="Scenario2PBT6",'Major retrofit'!$U$101,IF(F93="Scenario3PBT6",'Major retrofit'!$V$101,"")))&amp;IF(F93="Scenario1PBT7",'Major retrofit'!$W$101,IF(F93="Scenario2PBT7",'Major retrofit'!$X$101,IF(F93="Scenario3PBT7",'Major retrofit'!$Y$101,"")))&amp;IF(F93="Scenario1PBT8",'Major retrofit'!$Z$101,IF(F93="Scenario2PBT8",'Major retrofit'!$AA$101,IF(F93="Scenario3PBT8",'Major retrofit'!$AB$101,"")))&amp;IF(F93="Scenario1PBT9",'Major retrofit'!$AC$101,IF(F93="Scenario2PBT9",'Major retrofit'!$AD$101,IF(F93="Scenario3PBT9",'Major retrofit'!$AE$101,"")))&amp;IF(F93="Scenario1PBT10",'Major retrofit'!$AF$101,IF(F93="Scenario2PBT10",'Major retrofit'!$AG$101,IF(F93="Scenario3PBT10",'Major retrofit'!$AH$101,"")))&amp;IF(F93="Scenario1PBT11",'Major retrofit'!$AI$101,IF(F93="Scenario2PBT11",'Major retrofit'!$AJ$101,IF(F93="Scenario3PBT11",'Major retrofit'!$AK$101,"")))&amp;IF(F93="Scenario1PBT12",'Major retrofit'!$AL$101,IF(F93="Scenario2PBT12",'Major retrofit'!$AM$101,IF(F93="Scenario3PBT12",'Major retrofit'!$AN$101,"")))&amp;IF(F93="Scenario1PBT13",'Major retrofit'!$AO$101,IF(F93="Scenario2PBT13",'Major retrofit'!$AP$101,IF(F93="Scenario3PBT13",'Major retrofit'!$AQ$101,"")))&amp;IF(F93="Scenario1PBT14",'Major retrofit'!$AR$101,IF(F93="Scenario2PBT14",'Major retrofit'!$AS$101,IF(F93="Scenario3PBT14",'Major retrofit'!$AT$101,"")))&amp;IF(F93="Scenario1PBT15",'Major retrofit'!$AU$101,IF(F93="Scenario2PBT15",'Major retrofit'!$AV$101,IF(F93="Scenario3PBT15",'Major retrofit'!$AW$101,"")))</f>
        <v/>
      </c>
      <c r="AB93" s="179">
        <f t="shared" si="55"/>
        <v>0</v>
      </c>
      <c r="AC93" s="208">
        <f>IFERROR('Projection_Base-case'!G93-G93,0)</f>
        <v>0</v>
      </c>
      <c r="AD93" s="117">
        <f t="shared" si="34"/>
        <v>0</v>
      </c>
      <c r="AE93" s="117">
        <f>IFERROR(100*AC93/'Projection_Base-case'!G93,0)</f>
        <v>0</v>
      </c>
      <c r="AF93" s="117">
        <f>IFERROR('Projection_Base-case'!I93-I93,0)</f>
        <v>0</v>
      </c>
      <c r="AG93" s="117">
        <f t="shared" si="35"/>
        <v>0</v>
      </c>
      <c r="AH93" s="117">
        <f>IFERROR(100*AF93/'Projection_Base-case'!I93,0)</f>
        <v>0</v>
      </c>
      <c r="AI93" s="117">
        <f>IFERROR('Projection_Base-case'!K93-K93,0)</f>
        <v>0</v>
      </c>
      <c r="AJ93" s="117">
        <f t="shared" si="36"/>
        <v>0</v>
      </c>
      <c r="AK93" s="117">
        <f>IFERROR(100*AI93/'Projection_Base-case'!K93,0)</f>
        <v>0</v>
      </c>
      <c r="AL93" s="117">
        <f>IFERROR(M93-'Projection_Base-case'!M93,0)</f>
        <v>0</v>
      </c>
      <c r="AM93" s="117">
        <f t="shared" si="37"/>
        <v>0</v>
      </c>
      <c r="AN93" s="179">
        <f>IFERROR(IF('Projection_Base-case'!N93&gt;0,100*AM93/'Projection_Base-case'!N93,100*AM93/N93),0)</f>
        <v>0</v>
      </c>
      <c r="AO93" s="206">
        <f>IFERROR('Projection_Base-case'!O93-O93,0)</f>
        <v>0</v>
      </c>
      <c r="AP93" s="117">
        <f t="shared" si="38"/>
        <v>0</v>
      </c>
      <c r="AQ93" s="117">
        <f>IFERROR(100*AO93/'Projection_Base-case'!O93,0)</f>
        <v>0</v>
      </c>
      <c r="AR93" s="117">
        <f>IFERROR('Projection_Base-case'!Q93-Q93,0)</f>
        <v>0</v>
      </c>
      <c r="AS93" s="117">
        <f t="shared" si="39"/>
        <v>0</v>
      </c>
      <c r="AT93" s="117">
        <f>IFERROR(100*AR93/'Projection_Base-case'!Q93,0)</f>
        <v>0</v>
      </c>
      <c r="AU93" s="117">
        <f>IFERROR('Projection_Base-case'!S93-S93,0)</f>
        <v>0</v>
      </c>
      <c r="AV93" s="117">
        <f t="shared" si="40"/>
        <v>0</v>
      </c>
      <c r="AW93" s="118">
        <f>IFERROR(100*AU93/'Projection_Base-case'!S93,0)</f>
        <v>0</v>
      </c>
      <c r="AX93" s="206">
        <f>IFERROR('Projection_Base-case'!U93-U93,0)</f>
        <v>0</v>
      </c>
      <c r="AY93" s="117">
        <f t="shared" si="41"/>
        <v>0</v>
      </c>
      <c r="AZ93" s="117">
        <f>IFERROR(100*AX93/'Projection_Base-case'!U93,0)</f>
        <v>0</v>
      </c>
      <c r="BA93" s="117">
        <f>IFERROR('Projection_Base-case'!W93-W93,0)</f>
        <v>0</v>
      </c>
      <c r="BB93" s="117">
        <f t="shared" si="42"/>
        <v>0</v>
      </c>
      <c r="BC93" s="117">
        <f>IFERROR(100*BA93/'Projection_Base-case'!W93,0)</f>
        <v>0</v>
      </c>
      <c r="BD93" s="117">
        <f>IFERROR('Projection_Base-case'!Y93-Y93,0)</f>
        <v>0</v>
      </c>
      <c r="BE93" s="117">
        <f t="shared" si="43"/>
        <v>0</v>
      </c>
      <c r="BF93" s="117">
        <f>IFERROR(100*BD93/'Projection_Base-case'!Y93,0)</f>
        <v>0</v>
      </c>
      <c r="BG93" s="178">
        <f t="shared" si="56"/>
        <v>0</v>
      </c>
      <c r="BH93" s="179">
        <f t="shared" si="57"/>
        <v>0</v>
      </c>
    </row>
    <row r="94" spans="1:60" ht="15" thickBot="1">
      <c r="A94" s="205">
        <v>89</v>
      </c>
      <c r="B94" s="119">
        <f>IF('Projection_Base-case'!B94&lt;&gt;"",'Projection_Base-case'!B94,0)</f>
        <v>0</v>
      </c>
      <c r="C94" s="119">
        <f>IF('Projection_Base-case'!C94&lt;&gt;"",'Projection_Base-case'!C94,0)</f>
        <v>0</v>
      </c>
      <c r="D94" s="119">
        <f>IF('Projection_Base-case'!D94&lt;&gt;"",'Projection_Base-case'!D94,0)</f>
        <v>0</v>
      </c>
      <c r="E94" s="263" t="str">
        <f>IF(AND('Résultats major'!$AC$3="OUI",'Résultats major'!E93&lt;&gt;""),'Résultats major'!E93,IF(OR(D94="PBT1",D94="PBT2",D94="PBT3",D94="PBT4",D94="PBT5",D94="PBT6",D94="PBT7",D94="PBT8",D94="PBT10"),"Scenario1",IF(D94="PBT9","Scenario2","")))</f>
        <v/>
      </c>
      <c r="F94" s="202" t="str">
        <f t="shared" si="44"/>
        <v>0</v>
      </c>
      <c r="G94" s="177" t="str">
        <f>IF(F94="Scenario1PBT1",'Major retrofit'!$E$6,IF(F94="Scenario2PBT1",'Major retrofit'!$F$6,IF(F94="Scenario3PBT1",'Major retrofit'!$G$6,"")))&amp;IF(F94="Scenario1PBT2",'Major retrofit'!$H$6,IF(F94="Scenario2PBT2",'Major retrofit'!$I$6,IF(F94="Scenario3PBT2",'Major retrofit'!$J$6,"")))&amp;IF(F94="Scenario1PBT3",'Major retrofit'!$K$6,IF(F94="Scenario2PBT3",'Major retrofit'!$L$6,IF(F94="Scenario3PBT3",'Major retrofit'!$M$6,"")))&amp;IF(F94="Scenario1PBT4",'Major retrofit'!$N$6,IF(F94="Scenario2PBT4",'Major retrofit'!$O$6,IF(F94="Scenario3PBT4",'Major retrofit'!$P$6,"")))&amp;IF(F94="Scenario1PBT5",'Major retrofit'!$Q$6,IF(F94="Scenario2PBT5",'Major retrofit'!$R$6,IF(F94="Scenario3PBT5",'Major retrofit'!$S$6,"")))&amp;IF(F94="Scenario1PBT6",'Major retrofit'!$T$6,IF(F94="Scenario2PBT6",'Major retrofit'!$U$6,IF(F94="Scenario3PBT6",'Major retrofit'!$V$6,"")))&amp;IF(F94="Scenario1PBT7",'Major retrofit'!$W$6,IF(F94="Scenario2PBT7",'Major retrofit'!$X$6,IF(F94="Scenario3PBT7",'Major retrofit'!$Y$6,"")))&amp;IF(F94="Scenario1PBT8",'Major retrofit'!$Z$6,IF(F94="Scenario2PBT8",'Major retrofit'!$AA$6,IF(F94="Scenario3PBT8",'Major retrofit'!$AB$6,"")))&amp;IF(F94="Scenario1PBT9",'Major retrofit'!$AC$6,IF(F94="Scenario2PBT9",'Major retrofit'!$AD$6,IF(F94="Scenario3PBT9",'Major retrofit'!$AE$6,"")))&amp;IF(F94="Scenario1PBT10",'Major retrofit'!$AF$6,IF(F94="Scenario2PBT10",'Major retrofit'!$AG$6,IF(F94="Scenario3PBT10",'Major retrofit'!$AH$6,"")))&amp;IF(F94="Scenario1PBT11",'Major retrofit'!$AI$6,IF(F94="Scenario2PBT11",'Major retrofit'!$AJ$6,IF(F94="Scenario3PBT11",'Major retrofit'!$AK$6,"")))&amp;IF(F94="Scenario1PBT12",'Major retrofit'!$AL$6,IF(F94="Scenario2PBT12",'Major retrofit'!$AM$6,IF(F94="Scenario3PBT12",'Major retrofit'!$AN$6,"")))&amp;IF(F94="Scenario1PBT13",'Major retrofit'!$AO$6,IF(F94="Scenario2PBT13",'Major retrofit'!$AP$6,IF(F94="Scenario3PBT13",'Major retrofit'!$AQ$6,"")))&amp;IF(F94="Scenario1PBT14",'Major retrofit'!$AR$6,IF(F94="Scenario2PBT14",'Major retrofit'!$AS$6,IF(F94="Scenario3PBT14",'Major retrofit'!$AT$6,"")))&amp;IF(F94="Scenario1PBT15",'Major retrofit'!$AU$6,IF(F94="Scenario2PBT15",'Major retrofit'!$AV$6,IF(F94="Scenario3PBT15",'Major retrofit'!$AW$6,"")))</f>
        <v/>
      </c>
      <c r="H94" s="117">
        <f t="shared" si="45"/>
        <v>0</v>
      </c>
      <c r="I94" s="178" t="str">
        <f>IF(F94="Scenario1PBT1",'Major retrofit'!$E$16,IF(F94="Scenario2PBT1",'Major retrofit'!$F$16,IF(F94="Scenario3PBT1",'Major retrofit'!$G$16,"")))&amp;IF(F94="Scenario1PBT2",'Major retrofit'!$H$16,IF(F94="Scenario2PBT2",'Major retrofit'!$I$16,IF(F94="Scenario3PBT2",'Major retrofit'!$J$16,"")))&amp;IF(F94="Scenario1PBT3",'Major retrofit'!$K$16,IF(F94="Scenario2PBT3",'Major retrofit'!$L$16,IF(F94="Scenario3PBT3",'Major retrofit'!$M$16,"")))&amp;IF(F94="Scenario1PBT4",'Major retrofit'!$N$16,IF(F94="Scenario2PBT4",'Major retrofit'!$O$16,IF(F94="Scenario3PBT4",'Major retrofit'!$P$16,"")))&amp;IF(F94="Scenario1PBT5",'Major retrofit'!$Q$16,IF(F94="Scenario2PBT5",'Major retrofit'!$R$16,IF(F94="Scenario3PBT5",'Major retrofit'!$S$16,"")))&amp;IF(F94="Scenario1PBT6",'Major retrofit'!$T$16,IF(F94="Scenario2PBT6",'Major retrofit'!$U$16,IF(F94="Scenario3PBT6",'Major retrofit'!$V$16,"")))&amp;IF(F94="Scenario1PBT7",'Major retrofit'!$W$16,IF(F94="Scenario2PBT7",'Major retrofit'!$X$16,IF(F94="Scenario3PBT7",'Major retrofit'!$Y$16,"")))&amp;IF(F94="Scenario1PBT8",'Major retrofit'!$Z$16,IF(F94="Scenario2PBT8",'Major retrofit'!$AA$16,IF(F94="Scenario3PBT8",'Major retrofit'!$AB$16,"")))&amp;IF(F94="Scenario1PBT9",'Major retrofit'!$AC$16,IF(F94="Scenario2PBT9",'Major retrofit'!$AD$16,IF(F94="Scenario3PBT9",'Major retrofit'!$AE$16,"")))&amp;IF(F94="Scenario1PBT10",'Major retrofit'!$AF$16,IF(F94="Scenario2PBT10",'Major retrofit'!$AG$16,IF(F94="Scenario3PBT10",'Major retrofit'!$AH$16,"")))&amp;IF(F94="Scenario1PBT11",'Major retrofit'!$AI$16,IF(F94="Scenario2PBT11",'Major retrofit'!$AJ$16,IF(F94="Scenario3PBT11",'Major retrofit'!$AK$16,"")))&amp;IF(F94="Scenario1PBT12",'Major retrofit'!$AL$16,IF(F94="Scenario2PBT12",'Major retrofit'!$AM$16,IF(F94="Scenario3PBT12",'Major retrofit'!$AN$16,"")))&amp;IF(F94="Scenario1PBT13",'Major retrofit'!$AO$16,IF(F94="Scenario2PBT13",'Major retrofit'!$AP$16,IF(F94="Scenario3PBT13",'Major retrofit'!$AQ$16,"")))&amp;IF(F94="Scenario1PBT14",'Major retrofit'!$AR$16,IF(F94="Scenario2PBT14",'Major retrofit'!$AS$16,IF(F94="Scenario3PBT14",'Major retrofit'!$AT$16,"")))&amp;IF(F94="Scenario1PBT15",'Major retrofit'!$AU$16,IF(F94="Scenario2PBT15",'Major retrofit'!$AV$16,IF(F94="Scenario3PBT15",'Major retrofit'!$AW$16,"")))</f>
        <v/>
      </c>
      <c r="J94" s="117">
        <f t="shared" si="46"/>
        <v>0</v>
      </c>
      <c r="K94" s="117" t="str">
        <f>IF(F94="Scenario1PBT1",'Major retrofit'!$E$18,IF(F94="Scenario2PBT1",'Major retrofit'!$F$18,IF(F94="Scenario3PBT1",'Major retrofit'!$G$18,"")))&amp;IF(F94="Scenario1PBT2",'Major retrofit'!$H$18,IF(F94="Scenario2PBT2",'Major retrofit'!$I$18,IF(F94="Scenario3PBT2",'Major retrofit'!$J$18,"")))&amp;IF(F94="Scenario1PBT3",'Major retrofit'!$K$18,IF(F94="Scenario2PBT3",'Major retrofit'!$L$18,IF(F94="Scenario3PBT3",'Major retrofit'!$M$18,"")))&amp;IF(F94="Scenario1PBT4",'Major retrofit'!$N$18,IF(F94="Scenario2PBT4",'Major retrofit'!$O$18,IF(F94="Scenario3PBT4",'Major retrofit'!$P$18,"")))&amp;IF(F94="Scenario1PBT5",'Major retrofit'!$Q$18,IF(F94="Scenario2PBT5",'Major retrofit'!$R$18,IF(F94="Scenario3PBT5",'Major retrofit'!$S$18,"")))&amp;IF(F94="Scenario1PBT6",'Major retrofit'!$T$18,IF(F94="Scenario2PBT6",'Major retrofit'!$U$18,IF(F94="Scenario3PBT6",'Major retrofit'!$V$18,"")))&amp;IF(F94="Scenario1PBT7",'Major retrofit'!$W$18,IF(F94="Scenario2PBT7",'Major retrofit'!$X$18,IF(F94="Scenario3PBT7",'Major retrofit'!$Y$18,"")))&amp;IF(F94="Scenario1PBT8",'Major retrofit'!$Z$18,IF(F94="Scenario2PBT8",'Major retrofit'!$AA$18,IF(F94="Scenario3PBT8",'Major retrofit'!$AB$18,"")))&amp;IF(F94="Scenario1PBT9",'Major retrofit'!$AC$18,IF(F94="Scenario2PBT9",'Major retrofit'!$AD$18,IF(F94="Scenario3PBT9",'Major retrofit'!$AE$18,"")))&amp;IF(F94="Scenario1PBT10",'Major retrofit'!$AF$18,IF(F94="Scenario2PBT10",'Major retrofit'!$AG$18,IF(F94="Scenario3PBT10",'Major retrofit'!$AH$18,"")))&amp;IF(F94="Scenario1PBT11",'Major retrofit'!$AI$18,IF(F94="Scenario2PBT11",'Major retrofit'!$AJ$18,IF(F94="Scenario3PBT11",'Major retrofit'!$AK$18,"")))&amp;IF(F94="Scenario1PBT12",'Major retrofit'!$AL$18,IF(F94="Scenario2PBT12",'Major retrofit'!$AM$18,IF(F94="Scenario3PBT12",'Major retrofit'!$AN$18,"")))&amp;IF(F94="Scenario1PBT13",'Major retrofit'!$AO$18,IF(F94="Scenario2PBT13",'Major retrofit'!$AP$18,IF(F94="Scenario3PBT13",'Major retrofit'!$AQ$18,"")))&amp;IF(F94="Scenario1PBT14",'Major retrofit'!$AR$18,IF(F94="Scenario2PBT14",'Major retrofit'!$AS$18,IF(F94="Scenario3PBT14",'Major retrofit'!$AT$18,"")))&amp;IF(F94="Scenario1PBT15",'Major retrofit'!$AU$18,IF(F94="Scenario2PBT15",'Major retrofit'!$AV$18,IF(F94="Scenario3PBT15",'Major retrofit'!$AW$18,"")))</f>
        <v/>
      </c>
      <c r="L94" s="117">
        <f t="shared" si="47"/>
        <v>0</v>
      </c>
      <c r="M94" s="117" t="str">
        <f>IF(F94="Scenario1PBT1",'Major retrofit'!$E$20,IF(F94="Scenario2PBT1",'Major retrofit'!$F$20,IF(F94="Scenario3PBT1",'Major retrofit'!$G$20,"")))&amp;IF(F94="Scenario1PBT2",'Major retrofit'!$H$20,IF(F94="Scenario2PBT2",'Major retrofit'!$I$20,IF(F94="Scenario3PBT2",'Major retrofit'!$J$20,"")))&amp;IF(F94="Scenario1PBT3",'Major retrofit'!$K$20,IF(F94="Scenario2PBT3",'Major retrofit'!$L$20,IF(F94="Scenario3PBT3",'Major retrofit'!$M$20,"")))&amp;IF(F94="Scenario1PBT4",'Major retrofit'!$N$20,IF(F94="Scenario2PBT4",'Major retrofit'!$O$20,IF(F94="Scenario3PBT4",'Major retrofit'!$P$20,"")))&amp;IF(F94="Scenario1PBT5",'Major retrofit'!$Q$20,IF(F94="Scenario2PBT5",'Major retrofit'!$R$20,IF(F94="Scenario3PBT5",'Major retrofit'!$S$20,"")))&amp;IF(F94="Scenario1PBT6",'Major retrofit'!$T$20,IF(F94="Scenario2PBT6",'Major retrofit'!$U$20,IF(F94="Scenario3PBT6",'Major retrofit'!$V$20,"")))&amp;IF(F94="Scenario1PBT7",'Major retrofit'!$W$20,IF(F94="Scenario2PBT7",'Major retrofit'!$X$20,IF(F94="Scenario3PBT7",'Major retrofit'!$Y$20,"")))&amp;IF(F94="Scenario1PBT8",'Major retrofit'!$Z$20,IF(F94="Scenario2PBT8",'Major retrofit'!$AA$20,IF(F94="Scenario3PBT8",'Major retrofit'!$AB$20,"")))&amp;IF(F94="Scenario1PBT9",'Major retrofit'!$AC$20,IF(F94="Scenario2PBT9",'Major retrofit'!$AD$20,IF(F94="Scenario3PBT9",'Major retrofit'!$AE$20,"")))&amp;IF(F94="Scenario1PBT10",'Major retrofit'!$AF$20,IF(F94="Scenario2PBT10",'Major retrofit'!$AG$20,IF(F94="Scenario3PBT10",'Major retrofit'!$AH$20,"")))&amp;IF(F94="Scenario1PBT11",'Major retrofit'!$AI$20,IF(F94="Scenario2PBT11",'Major retrofit'!$AJ$20,IF(F94="Scenario3PBT11",'Major retrofit'!$AK$20,"")))&amp;IF(F94="Scenario1PBT12",'Major retrofit'!$AL$20,IF(F94="Scenario2PBT12",'Major retrofit'!$AM$20,IF(F94="Scenario3PBT12",'Major retrofit'!$AN$20,"")))&amp;IF(F94="Scenario1PBT13",'Major retrofit'!$AO$20,IF(F94="Scenario2PBT13",'Major retrofit'!$AP$20,IF(F94="Scenario3PBT13",'Major retrofit'!$AQ$20,"")))&amp;IF(F94="Scenario1PBT14",'Major retrofit'!$AR$20,IF(F94="Scenario2PBT14",'Major retrofit'!$AS$20,IF(F94="Scenario3PBT14",'Major retrofit'!$AT$20,"")))&amp;IF(F94="Scenario1PBT15",'Major retrofit'!$AU$20,IF(F94="Scenario2PBT15",'Major retrofit'!$AV$20,IF(F94="Scenario3PBT15",'Major retrofit'!$AW$20,"")))</f>
        <v/>
      </c>
      <c r="N94" s="118">
        <f t="shared" si="48"/>
        <v>0</v>
      </c>
      <c r="O94" s="206" t="str">
        <f>IF(F94="Scenario1PBT1",'Major retrofit'!$E$23,IF(F94="Scenario2PBT1",'Major retrofit'!$F$23,IF(F94="Scenario3PBT1",'Major retrofit'!$G$23,"")))&amp;IF(F94="Scenario1PBT2",'Major retrofit'!$H$23,IF(F94="Scenario2PBT2",'Major retrofit'!$I$23,IF(F94="Scenario3PBT2",'Major retrofit'!$J$23,"")))&amp;IF(F94="Scenario1PBT3",'Major retrofit'!$K$23,IF(F94="Scenario2PBT3",'Major retrofit'!$L$23,IF(F94="Scenario3PBT3",'Major retrofit'!$M$23,"")))&amp;IF(F94="Scenario1PBT4",'Major retrofit'!$N$23,IF(F94="Scenario2PBT4",'Major retrofit'!$O$23,IF(F94="Scenario3PBT4",'Major retrofit'!$P$23,"")))&amp;IF(F94="Scenario1PBT5",'Major retrofit'!$Q$23,IF(F94="Scenario2PBT5",'Major retrofit'!$R$23,IF(F94="Scenario3PBT5",'Major retrofit'!$S$23,"")))&amp;IF(F94="Scenario1PBT6",'Major retrofit'!$T$23,IF(F94="Scenario2PBT6",'Major retrofit'!$U$23,IF(F94="Scenario3PBT6",'Major retrofit'!$V$23,"")))&amp;IF(F94="Scenario1PBT7",'Major retrofit'!$W$23,IF(F94="Scenario2PBT7",'Major retrofit'!$X$23,IF(F94="Scenario3PBT7",'Major retrofit'!$Y$23,"")))&amp;IF(F94="Scenario1PBT8",'Major retrofit'!$Z$23,IF(F94="Scenario2PBT8",'Major retrofit'!$AA$23,IF(F94="Scenario3PBT8",'Major retrofit'!$AB$23,"")))&amp;IF(F94="Scenario1PBT9",'Major retrofit'!$AC$23,IF(F94="Scenario2PBT9",'Major retrofit'!$AD$23,IF(F94="Scenario3PBT9",'Major retrofit'!$AE$23,"")))&amp;IF(F94="Scenario1PBT10",'Major retrofit'!$AF$23,IF(F94="Scenario2PBT10",'Major retrofit'!$AG$23,IF(F94="Scenario3PBT10",'Major retrofit'!$AH$23,"")))&amp;IF(F94="Scenario1PBT11",'Major retrofit'!$AI$23,IF(F94="Scenario2PBT11",'Major retrofit'!$AJ$23,IF(F94="Scenario3PBT11",'Major retrofit'!$AK$23,"")))&amp;IF(F94="Scenario1PBT12",'Major retrofit'!$AL$23,IF(F94="Scenario2PBT12",'Major retrofit'!$AM$23,IF(F94="Scenario3PBT12",'Major retrofit'!$AN$23,"")))&amp;IF(F94="Scenario1PBT13",'Major retrofit'!$AO$23,IF(F94="Scenario2PBT13",'Major retrofit'!$AP$23,IF(F94="Scenario3PBT13",'Major retrofit'!$AQ$23,"")))&amp;IF(F94="Scenario1PBT14",'Major retrofit'!$AR$23,IF(F94="Scenario2PBT14",'Major retrofit'!$AS$23,IF(F94="Scenario3PBT14",'Major retrofit'!$AT$23,"")))&amp;IF(F94="Scenario1PBT15",'Major retrofit'!$AU$23,IF(F94="Scenario2PBT15",'Major retrofit'!$AV$23,IF(F94="Scenario3PBT15",'Major retrofit'!$AW$23,"")))</f>
        <v/>
      </c>
      <c r="P94" s="117">
        <f t="shared" si="49"/>
        <v>0</v>
      </c>
      <c r="Q94" s="117" t="str">
        <f>IF(F94="Scenario1PBT1",'Major retrofit'!$E$25,IF(F94="Scenario2PBT1",'Major retrofit'!$F$25,IF(F94="Scenario3PBT1",'Major retrofit'!$G$25,"")))&amp;IF(F94="Scenario1PBT2",'Major retrofit'!$H$25,IF(F94="Scenario2PBT2",'Major retrofit'!$I$25,IF(F94="Scenario3PBT2",'Major retrofit'!$J$25,"")))&amp;IF(F94="Scenario1PBT3",'Major retrofit'!$K$25,IF(F94="Scenario2PBT3",'Major retrofit'!$L$25,IF(F94="Scenario3PBT3",'Major retrofit'!$M$25,"")))&amp;IF(F94="Scenario1PBT4",'Major retrofit'!$N$25,IF(F94="Scenario2PBT4",'Major retrofit'!$O$25,IF(F94="Scenario3PBT4",'Major retrofit'!$P$25,"")))&amp;IF(F94="Scenario1PBT5",'Major retrofit'!$Q$25,IF(F94="Scenario2PBT5",'Major retrofit'!$R$25,IF(F94="Scenario3PBT5",'Major retrofit'!$S$25,"")))&amp;IF(F94="Scenario1PBT6",'Major retrofit'!$T$25,IF(F94="Scenario2PBT6",'Major retrofit'!$U$25,IF(F94="Scenario3PBT6",'Major retrofit'!$V$25,"")))&amp;IF(F94="Scenario1PBT7",'Major retrofit'!$W$25,IF(F94="Scenario2PBT7",'Major retrofit'!$X$25,IF(F94="Scenario3PBT7",'Major retrofit'!$Y$25,"")))&amp;IF(F94="Scenario1PBT8",'Major retrofit'!$Z$25,IF(F94="Scenario2PBT8",'Major retrofit'!$AA$25,IF(F94="Scenario3PBT8",'Major retrofit'!$AB$25,"")))&amp;IF(F94="Scenario1PBT9",'Major retrofit'!$AC$25,IF(F94="Scenario2PBT9",'Major retrofit'!$AD$25,IF(F94="Scenario3PBT9",'Major retrofit'!$AE$25,"")))&amp;IF(F94="Scenario1PBT10",'Major retrofit'!$AF$25,IF(F94="Scenario2PBT10",'Major retrofit'!$AG$25,IF(F94="Scenario3PBT10",'Major retrofit'!$AH$25,"")))&amp;IF(F94="Scenario1PBT11",'Major retrofit'!$AI$25,IF(F94="Scenario2PBT11",'Major retrofit'!$AJ$25,IF(F94="Scenario3PBT11",'Major retrofit'!$AK$25,"")))&amp;IF(F94="Scenario1PBT12",'Major retrofit'!$AL$25,IF(F94="Scenario2PBT12",'Major retrofit'!$AM$25,IF(F94="Scenario3PBT12",'Major retrofit'!$AN$25,"")))&amp;IF(F94="Scenario1PBT13",'Major retrofit'!$AO$25,IF(F94="Scenario2PBT13",'Major retrofit'!$AP$25,IF(F94="Scenario3PBT13",'Major retrofit'!$AQ$25,"")))&amp;IF(F94="Scenario1PBT14",'Major retrofit'!$AR$25,IF(F94="Scenario2PBT14",'Major retrofit'!$AS$25,IF(F94="Scenario3PBT14",'Major retrofit'!$AT$25,"")))&amp;IF(F94="Scenario1PBT15",'Major retrofit'!$AU$25,IF(F94="Scenario2PBT15",'Major retrofit'!$AV$25,IF(F94="Scenario3PBT15",'Major retrofit'!$AW$25,"")))</f>
        <v/>
      </c>
      <c r="R94" s="117">
        <f t="shared" si="50"/>
        <v>0</v>
      </c>
      <c r="S94" s="117" t="str">
        <f>IF(F94="Scenario1PBT1",'Major retrofit'!$E$27,IF(F94="Scenario2PBT1",'Major retrofit'!$F$27,IF(F94="Scenario3PBT1",'Major retrofit'!$G$27,"")))&amp;IF(F94="Scenario1PBT2",'Major retrofit'!$H$27,IF(F94="Scenario2PBT2",'Major retrofit'!$I$27,IF(F94="Scenario3PBT2",'Major retrofit'!$J$27,"")))&amp;IF(F94="Scenario1PBT3",'Major retrofit'!$K$27,IF(F94="Scenario2PBT3",'Major retrofit'!$L$27,IF(F94="Scenario3PBT3",'Major retrofit'!$M$27,"")))&amp;IF(F94="Scenario1PBT4",'Major retrofit'!$N$27,IF(F94="Scenario2PBT4",'Major retrofit'!$O$27,IF(F94="Scenario3PBT4",'Major retrofit'!$P$27,"")))&amp;IF(F94="Scenario1PBT5",'Major retrofit'!$Q$27,IF(F94="Scenario2PBT5",'Major retrofit'!$R$27,IF(F94="Scenario3PBT5",'Major retrofit'!$S$27,"")))&amp;IF(F94="Scenario1PBT6",'Major retrofit'!$T$27,IF(F94="Scenario2PBT6",'Major retrofit'!$U$27,IF(F94="Scenario3PBT6",'Major retrofit'!$V$27,"")))&amp;IF(F94="Scenario1PBT7",'Major retrofit'!$W$27,IF(F94="Scenario2PBT7",'Major retrofit'!$X$27,IF(F94="Scenario3PBT7",'Major retrofit'!$Y$27,"")))&amp;IF(F94="Scenario1PBT8",'Major retrofit'!$Z$27,IF(F94="Scenario2PBT8",'Major retrofit'!$AA$27,IF(F94="Scenario3PBT8",'Major retrofit'!$AB$27,"")))&amp;IF(F94="Scenario1PBT9",'Major retrofit'!$AC$27,IF(F94="Scenario2PBT9",'Major retrofit'!$AD$27,IF(F94="Scenario3PBT9",'Major retrofit'!$AE$27,"")))&amp;IF(F94="Scenario1PBT10",'Major retrofit'!$AF$27,IF(F94="Scenario2PBT10",'Major retrofit'!$AG$27,IF(F94="Scenario3PBT10",'Major retrofit'!$AH$27,"")))&amp;IF(F94="Scenario1PBT11",'Major retrofit'!$AI$27,IF(F94="Scenario2PBT11",'Major retrofit'!$AJ$27,IF(F94="Scenario3PBT11",'Major retrofit'!$AK$27,"")))&amp;IF(F94="Scenario1PBT12",'Major retrofit'!$AL$27,IF(F94="Scenario2PBT12",'Major retrofit'!$AM$27,IF(F94="Scenario3PBT12",'Major retrofit'!$AN$27,"")))&amp;IF(F94="Scenario1PBT13",'Major retrofit'!$AO$27,IF(F94="Scenario2PBT13",'Major retrofit'!$AP$27,IF(F94="Scenario3PBT13",'Major retrofit'!$AQ$27,"")))&amp;IF(F94="Scenario1PBT14",'Major retrofit'!$AR$27,IF(F94="Scenario2PBT14",'Major retrofit'!$AS$27,IF(F94="Scenario3PBT14",'Major retrofit'!$AT$27,"")))&amp;IF(F94="Scenario1PBT15",'Major retrofit'!$AU$27,IF(F94="Scenario2PBT15",'Major retrofit'!$AV$27,IF(F94="Scenario3PBT15",'Major retrofit'!$AW$27,"")))</f>
        <v/>
      </c>
      <c r="T94" s="207">
        <f t="shared" si="51"/>
        <v>0</v>
      </c>
      <c r="U94" s="206" t="str">
        <f>IF(F94="Scenario1PBT1",'Major retrofit'!$E$38,IF(F94="Scenario2PBT1",'Major retrofit'!$F$38,IF(F94="Scenario3PBT1",'Major retrofit'!$G$38,"")))&amp;IF(F94="Scenario1PBT2",'Major retrofit'!$H$38,IF(F94="Scenario2PBT2",'Major retrofit'!$I$38,IF(F94="Scenario3PBT2",'Major retrofit'!$J$38,"")))&amp;IF(F94="Scenario1PBT3",'Major retrofit'!$K$38,IF(F94="Scenario2PBT3",'Major retrofit'!$L$38,IF(F94="Scenario3PBT3",'Major retrofit'!$M$38,"")))&amp;IF(F94="Scenario1PBT4",'Major retrofit'!$N$38,IF(F94="Scenario2PBT4",'Major retrofit'!$O$38,IF(F94="Scenario3PBT4",'Major retrofit'!$P$38,"")))&amp;IF(F94="Scenario1PBT5",'Major retrofit'!$Q$38,IF(F94="Scenario2PBT5",'Major retrofit'!$R$38,IF(F94="Scenario3PBT5",'Major retrofit'!$S$38,"")))&amp;IF(F94="Scenario1PBT6",'Major retrofit'!$T$38,IF(F94="Scenario2PBT6",'Major retrofit'!$U$38,IF(F94="Scenario3PBT6",'Major retrofit'!$V$38,"")))&amp;IF(F94="Scenario1PBT7",'Major retrofit'!$W$38,IF(F94="Scenario2PBT7",'Major retrofit'!$X$38,IF(F94="Scenario3PBT7",'Major retrofit'!$Y$38,"")))&amp;IF(F94="Scenario1PBT8",'Major retrofit'!$Z$38,IF(F94="Scenario2PBT8",'Major retrofit'!$AA$38,IF(F94="Scenario3PBT8",'Major retrofit'!$AB$38,"")))&amp;IF(F94="Scenario1PBT9",'Major retrofit'!$AC$38,IF(F94="Scenario2PBT9",'Major retrofit'!$AD$38,IF(F94="Scenario3PBT9",'Major retrofit'!$AE$38,"")))&amp;IF(F94="Scenario1PBT10",'Major retrofit'!$AF$38,IF(F94="Scenario2PBT10",'Major retrofit'!$AG$38,IF(F94="Scenario3PBT10",'Major retrofit'!$AH$38,"")))&amp;IF(F94="Scenario1PBT11",'Major retrofit'!$AI$38,IF(F94="Scenario2PBT11",'Major retrofit'!$AJ$38,IF(F94="Scenario3PBT11",'Major retrofit'!$AK$38,"")))&amp;IF(F94="Scenario1PBT12",'Major retrofit'!$AL$38,IF(F94="Scenario2PBT12",'Major retrofit'!$AM$38,IF(F94="Scenario3PBT12",'Major retrofit'!$AN$38,"")))&amp;IF(F94="Scenario1PBT13",'Major retrofit'!$AO$38,IF(F94="Scenario2PBT13",'Major retrofit'!$AP$38,IF(F94="Scenario3PBT13",'Major retrofit'!$AQ$38,"")))&amp;IF(F94="Scenario1PBT14",'Major retrofit'!$AR$38,IF(F94="Scenario2PBT14",'Major retrofit'!$AS$38,IF(F94="Scenario3PBT14",'Major retrofit'!$AT$38,"")))&amp;IF(F94="Scenario1PBT15",'Major retrofit'!$AU$38,IF(F94="Scenario2PBT15",'Major retrofit'!$AV$38,IF(F94="Scenario3PBT15",'Major retrofit'!$AW$38,"")))</f>
        <v/>
      </c>
      <c r="V94" s="117">
        <f t="shared" si="52"/>
        <v>0</v>
      </c>
      <c r="W94" s="117" t="str">
        <f>IF(F94="Scenario1PBT1",'Major retrofit'!$E$40,IF(F94="Scenario2PBT1",'Major retrofit'!$F$40,IF(F94="Scenario3PBT1",'Major retrofit'!$G$40,"")))&amp;IF(F94="Scenario1PBT2",'Major retrofit'!$H$40,IF(F94="Scenario2PBT2",'Major retrofit'!$I$40,IF(F94="Scenario3PBT2",'Major retrofit'!$J$40,"")))&amp;IF(F94="Scenario1PBT3",'Major retrofit'!$K$40,IF(F94="Scenario2PBT3",'Major retrofit'!$L$40,IF(F94="Scenario3PBT3",'Major retrofit'!$M$40,"")))&amp;IF(F94="Scenario1PBT4",'Major retrofit'!$N$40,IF(F94="Scenario2PBT4",'Major retrofit'!$O$40,IF(F94="Scenario3PBT4",'Major retrofit'!$P$40,"")))&amp;IF(F94="Scenario1PBT5",'Major retrofit'!$Q$40,IF(F94="Scenario2PBT5",'Major retrofit'!$R$40,IF(F94="Scenario3PBT5",'Major retrofit'!$S$40,"")))&amp;IF(F94="Scenario1PBT6",'Major retrofit'!$T$40,IF(F94="Scenario2PBT6",'Major retrofit'!$U$40,IF(F94="Scenario3PBT6",'Major retrofit'!$V$40,"")))&amp;IF(F94="Scenario1PBT7",'Major retrofit'!$W$40,IF(F94="Scenario2PBT7",'Major retrofit'!$X$40,IF(F94="Scenario3PBT7",'Major retrofit'!$Y$40,"")))&amp;IF(F94="Scenario1PBT8",'Major retrofit'!$Z$40,IF(F94="Scenario2PBT8",'Major retrofit'!$AA$40,IF(F94="Scenario3PBT8",'Major retrofit'!$AB$40,"")))&amp;IF(F94="Scenario1PBT9",'Major retrofit'!$AC$40,IF(F94="Scenario2PBT9",'Major retrofit'!$AD$40,IF(F94="Scenario3PBT9",'Major retrofit'!$AE$40,"")))&amp;IF(F94="Scenario1PBT10",'Major retrofit'!$AF$40,IF(F94="Scenario2PBT10",'Major retrofit'!$AG$40,IF(F94="Scenario3PBT10",'Major retrofit'!$AH$40,"")))&amp;IF(F94="Scenario1PBT11",'Major retrofit'!$AI$40,IF(F94="Scenario2PBT11",'Major retrofit'!$AJ$40,IF(F94="Scenario3PBT11",'Major retrofit'!$AK$40,"")))&amp;IF(F94="Scenario1PBT12",'Major retrofit'!$AL$40,IF(F94="Scenario2PBT12",'Major retrofit'!$AM$40,IF(F94="Scenario3PBT12",'Major retrofit'!$AN$40,"")))&amp;IF(F94="Scenario1PBT13",'Major retrofit'!$AO$40,IF(F94="Scenario2PBT13",'Major retrofit'!$AP$40,IF(F94="Scenario3PBT13",'Major retrofit'!$AQ$40,"")))&amp;IF(F94="Scenario1PBT14",'Major retrofit'!$AR$40,IF(F94="Scenario2PBT14",'Major retrofit'!$AS$40,IF(F94="Scenario3PBT14",'Major retrofit'!$AT$40,"")))&amp;IF(F94="Scenario1PBT15",'Major retrofit'!$AU$40,IF(F94="Scenario2PBT15",'Major retrofit'!$AV$40,IF(F94="Scenario3PBT15",'Major retrofit'!$AW$40,"")))</f>
        <v/>
      </c>
      <c r="X94" s="117">
        <f t="shared" si="53"/>
        <v>0</v>
      </c>
      <c r="Y94" s="117" t="str">
        <f>IF(F94="Scenario1PBT1",'Major retrofit'!$E$42,IF(F94="Scenario2PBT1",'Major retrofit'!$F$42,IF(F94="Scenario3PBT1",'Major retrofit'!$G$42,"")))&amp;IF(F94="Scenario1PBT2",'Major retrofit'!$H$42,IF(F94="Scenario2PBT2",'Major retrofit'!$I$42,IF(F94="Scenario3PBT2",'Major retrofit'!$J$42,"")))&amp;IF(F94="Scenario1PBT3",'Major retrofit'!$K$42,IF(F94="Scenario2PBT3",'Major retrofit'!$L$42,IF(F94="Scenario3PBT3",'Major retrofit'!$M$42,"")))&amp;IF(F94="Scenario1PBT4",'Major retrofit'!$N$42,IF(F94="Scenario2PBT4",'Major retrofit'!$O$42,IF(F94="Scenario3PBT4",'Major retrofit'!$P$42,"")))&amp;IF(F94="Scenario1PBT5",'Major retrofit'!$Q$42,IF(F94="Scenario2PBT5",'Major retrofit'!$R$42,IF(F94="Scenario3PBT5",'Major retrofit'!$S$42,"")))&amp;IF(F94="Scenario1PBT6",'Major retrofit'!$T$42,IF(F94="Scenario2PBT6",'Major retrofit'!$U$42,IF(F94="Scenario3PBT6",'Major retrofit'!$V$42,"")))&amp;IF(F94="Scenario1PBT7",'Major retrofit'!$W$42,IF(F94="Scenario2PBT7",'Major retrofit'!$X$42,IF(F94="Scenario3PBT7",'Major retrofit'!$Y$42,"")))&amp;IF(F94="Scenario1PBT8",'Major retrofit'!$Z$42,IF(F94="Scenario2PBT8",'Major retrofit'!$AA$42,IF(F94="Scenario3PBT8",'Major retrofit'!$AB$42,"")))&amp;IF(F94="Scenario1PBT9",'Major retrofit'!$AC$42,IF(F94="Scenario2PBT9",'Major retrofit'!$AD$42,IF(F94="Scenario3PBT9",'Major retrofit'!$AE$42,"")))&amp;IF(F94="Scenario1PBT10",'Major retrofit'!$AF$42,IF(F94="Scenario2PBT10",'Major retrofit'!$AG$42,IF(F94="Scenario3PBT10",'Major retrofit'!$AH$42,"")))&amp;IF(F94="Scenario1PBT11",'Major retrofit'!$AI$42,IF(F94="Scenario2PBT11",'Major retrofit'!$AJ$42,IF(F94="Scenario3PBT11",'Major retrofit'!$AK$42,"")))&amp;IF(F94="Scenario1PBT12",'Major retrofit'!$AL$42,IF(F94="Scenario2PBT12",'Major retrofit'!$AM$42,IF(F94="Scenario3PBT12",'Major retrofit'!$AN$42,"")))&amp;IF(F94="Scenario1PBT13",'Major retrofit'!$AO$42,IF(F94="Scenario2PBT13",'Major retrofit'!$AP$42,IF(F94="Scenario3PBT13",'Major retrofit'!$AQ$42,"")))&amp;IF(F94="Scenario1PBT14",'Major retrofit'!$AR$42,IF(F94="Scenario2PBT14",'Major retrofit'!$AS$42,IF(F94="Scenario3PBT14",'Major retrofit'!$AT$42,"")))&amp;IF(F94="Scenario1PBT15",'Major retrofit'!$AU$42,IF(F94="Scenario2PBT15",'Major retrofit'!$AV$42,IF(F94="Scenario3PBT15",'Major retrofit'!$AW$42,"")))</f>
        <v/>
      </c>
      <c r="Z94" s="117">
        <f t="shared" si="54"/>
        <v>0</v>
      </c>
      <c r="AA94" s="178" t="str">
        <f>IF(F94="Scenario1PBT1",'Major retrofit'!$E$101,IF(F94="Scenario2PBT1",'Major retrofit'!$F$101,IF(F94="Scenario3PBT1",'Major retrofit'!$G$101,"")))&amp;IF(F94="Scenario1PBT2",'Major retrofit'!$H$101,IF(F94="Scenario2PBT2",'Major retrofit'!$I$101,IF(F94="Scenario3PBT2",'Major retrofit'!$J$101,"")))&amp;IF(F94="Scenario1PBT3",'Major retrofit'!$K$101,IF(F94="Scenario2PBT3",'Major retrofit'!$L$101,IF(F94="Scenario3PBT3",'Major retrofit'!$M$101,"")))&amp;IF(F94="Scenario1PBT4",'Major retrofit'!$N$101,IF(F94="Scenario2PBT4",'Major retrofit'!$O$101,IF(F94="Scenario3PBT4",'Major retrofit'!$P$101,"")))&amp;IF(F94="Scenario1PBT5",'Major retrofit'!$Q$101,IF(F94="Scenario2PBT5",'Major retrofit'!$R$101,IF(F94="Scenario3PBT5",'Major retrofit'!$S$101,"")))&amp;IF(F94="Scenario1PBT6",'Major retrofit'!$T$101,IF(F94="Scenario2PBT6",'Major retrofit'!$U$101,IF(F94="Scenario3PBT6",'Major retrofit'!$V$101,"")))&amp;IF(F94="Scenario1PBT7",'Major retrofit'!$W$101,IF(F94="Scenario2PBT7",'Major retrofit'!$X$101,IF(F94="Scenario3PBT7",'Major retrofit'!$Y$101,"")))&amp;IF(F94="Scenario1PBT8",'Major retrofit'!$Z$101,IF(F94="Scenario2PBT8",'Major retrofit'!$AA$101,IF(F94="Scenario3PBT8",'Major retrofit'!$AB$101,"")))&amp;IF(F94="Scenario1PBT9",'Major retrofit'!$AC$101,IF(F94="Scenario2PBT9",'Major retrofit'!$AD$101,IF(F94="Scenario3PBT9",'Major retrofit'!$AE$101,"")))&amp;IF(F94="Scenario1PBT10",'Major retrofit'!$AF$101,IF(F94="Scenario2PBT10",'Major retrofit'!$AG$101,IF(F94="Scenario3PBT10",'Major retrofit'!$AH$101,"")))&amp;IF(F94="Scenario1PBT11",'Major retrofit'!$AI$101,IF(F94="Scenario2PBT11",'Major retrofit'!$AJ$101,IF(F94="Scenario3PBT11",'Major retrofit'!$AK$101,"")))&amp;IF(F94="Scenario1PBT12",'Major retrofit'!$AL$101,IF(F94="Scenario2PBT12",'Major retrofit'!$AM$101,IF(F94="Scenario3PBT12",'Major retrofit'!$AN$101,"")))&amp;IF(F94="Scenario1PBT13",'Major retrofit'!$AO$101,IF(F94="Scenario2PBT13",'Major retrofit'!$AP$101,IF(F94="Scenario3PBT13",'Major retrofit'!$AQ$101,"")))&amp;IF(F94="Scenario1PBT14",'Major retrofit'!$AR$101,IF(F94="Scenario2PBT14",'Major retrofit'!$AS$101,IF(F94="Scenario3PBT14",'Major retrofit'!$AT$101,"")))&amp;IF(F94="Scenario1PBT15",'Major retrofit'!$AU$101,IF(F94="Scenario2PBT15",'Major retrofit'!$AV$101,IF(F94="Scenario3PBT15",'Major retrofit'!$AW$101,"")))</f>
        <v/>
      </c>
      <c r="AB94" s="179">
        <f t="shared" si="55"/>
        <v>0</v>
      </c>
      <c r="AC94" s="208">
        <f>IFERROR('Projection_Base-case'!G94-G94,0)</f>
        <v>0</v>
      </c>
      <c r="AD94" s="117">
        <f t="shared" si="34"/>
        <v>0</v>
      </c>
      <c r="AE94" s="117">
        <f>IFERROR(100*AC94/'Projection_Base-case'!G94,0)</f>
        <v>0</v>
      </c>
      <c r="AF94" s="117">
        <f>IFERROR('Projection_Base-case'!I94-I94,0)</f>
        <v>0</v>
      </c>
      <c r="AG94" s="117">
        <f t="shared" si="35"/>
        <v>0</v>
      </c>
      <c r="AH94" s="117">
        <f>IFERROR(100*AF94/'Projection_Base-case'!I94,0)</f>
        <v>0</v>
      </c>
      <c r="AI94" s="117">
        <f>IFERROR('Projection_Base-case'!K94-K94,0)</f>
        <v>0</v>
      </c>
      <c r="AJ94" s="117">
        <f t="shared" si="36"/>
        <v>0</v>
      </c>
      <c r="AK94" s="117">
        <f>IFERROR(100*AI94/'Projection_Base-case'!K94,0)</f>
        <v>0</v>
      </c>
      <c r="AL94" s="117">
        <f>IFERROR(M94-'Projection_Base-case'!M94,0)</f>
        <v>0</v>
      </c>
      <c r="AM94" s="117">
        <f t="shared" si="37"/>
        <v>0</v>
      </c>
      <c r="AN94" s="179">
        <f>IFERROR(IF('Projection_Base-case'!N94&gt;0,100*AM94/'Projection_Base-case'!N94,100*AM94/N94),0)</f>
        <v>0</v>
      </c>
      <c r="AO94" s="206">
        <f>IFERROR('Projection_Base-case'!O94-O94,0)</f>
        <v>0</v>
      </c>
      <c r="AP94" s="117">
        <f t="shared" si="38"/>
        <v>0</v>
      </c>
      <c r="AQ94" s="117">
        <f>IFERROR(100*AO94/'Projection_Base-case'!O94,0)</f>
        <v>0</v>
      </c>
      <c r="AR94" s="117">
        <f>IFERROR('Projection_Base-case'!Q94-Q94,0)</f>
        <v>0</v>
      </c>
      <c r="AS94" s="117">
        <f t="shared" si="39"/>
        <v>0</v>
      </c>
      <c r="AT94" s="117">
        <f>IFERROR(100*AR94/'Projection_Base-case'!Q94,0)</f>
        <v>0</v>
      </c>
      <c r="AU94" s="117">
        <f>IFERROR('Projection_Base-case'!S94-S94,0)</f>
        <v>0</v>
      </c>
      <c r="AV94" s="117">
        <f t="shared" si="40"/>
        <v>0</v>
      </c>
      <c r="AW94" s="118">
        <f>IFERROR(100*AU94/'Projection_Base-case'!S94,0)</f>
        <v>0</v>
      </c>
      <c r="AX94" s="206">
        <f>IFERROR('Projection_Base-case'!U94-U94,0)</f>
        <v>0</v>
      </c>
      <c r="AY94" s="117">
        <f t="shared" si="41"/>
        <v>0</v>
      </c>
      <c r="AZ94" s="117">
        <f>IFERROR(100*AX94/'Projection_Base-case'!U94,0)</f>
        <v>0</v>
      </c>
      <c r="BA94" s="117">
        <f>IFERROR('Projection_Base-case'!W94-W94,0)</f>
        <v>0</v>
      </c>
      <c r="BB94" s="117">
        <f t="shared" si="42"/>
        <v>0</v>
      </c>
      <c r="BC94" s="117">
        <f>IFERROR(100*BA94/'Projection_Base-case'!W94,0)</f>
        <v>0</v>
      </c>
      <c r="BD94" s="117">
        <f>IFERROR('Projection_Base-case'!Y94-Y94,0)</f>
        <v>0</v>
      </c>
      <c r="BE94" s="117">
        <f t="shared" si="43"/>
        <v>0</v>
      </c>
      <c r="BF94" s="117">
        <f>IFERROR(100*BD94/'Projection_Base-case'!Y94,0)</f>
        <v>0</v>
      </c>
      <c r="BG94" s="178">
        <f t="shared" si="56"/>
        <v>0</v>
      </c>
      <c r="BH94" s="179">
        <f t="shared" si="57"/>
        <v>0</v>
      </c>
    </row>
    <row r="95" spans="1:60" ht="15" thickBot="1">
      <c r="A95" s="209">
        <v>90</v>
      </c>
      <c r="B95" s="119">
        <f>IF('Projection_Base-case'!B95&lt;&gt;"",'Projection_Base-case'!B95,0)</f>
        <v>0</v>
      </c>
      <c r="C95" s="119">
        <f>IF('Projection_Base-case'!C95&lt;&gt;"",'Projection_Base-case'!C95,0)</f>
        <v>0</v>
      </c>
      <c r="D95" s="119">
        <f>IF('Projection_Base-case'!D95&lt;&gt;"",'Projection_Base-case'!D95,0)</f>
        <v>0</v>
      </c>
      <c r="E95" s="263" t="str">
        <f>IF(AND('Résultats major'!$AC$3="OUI",'Résultats major'!E94&lt;&gt;""),'Résultats major'!E94,IF(OR(D95="PBT1",D95="PBT2",D95="PBT3",D95="PBT4",D95="PBT5",D95="PBT6",D95="PBT7",D95="PBT8",D95="PBT10"),"Scenario1",IF(D95="PBT9","Scenario2","")))</f>
        <v/>
      </c>
      <c r="F95" s="210" t="str">
        <f t="shared" si="44"/>
        <v>0</v>
      </c>
      <c r="G95" s="193" t="str">
        <f>IF(F95="Scenario1PBT1",'Major retrofit'!$E$6,IF(F95="Scenario2PBT1",'Major retrofit'!$F$6,IF(F95="Scenario3PBT1",'Major retrofit'!$G$6,"")))&amp;IF(F95="Scenario1PBT2",'Major retrofit'!$H$6,IF(F95="Scenario2PBT2",'Major retrofit'!$I$6,IF(F95="Scenario3PBT2",'Major retrofit'!$J$6,"")))&amp;IF(F95="Scenario1PBT3",'Major retrofit'!$K$6,IF(F95="Scenario2PBT3",'Major retrofit'!$L$6,IF(F95="Scenario3PBT3",'Major retrofit'!$M$6,"")))&amp;IF(F95="Scenario1PBT4",'Major retrofit'!$N$6,IF(F95="Scenario2PBT4",'Major retrofit'!$O$6,IF(F95="Scenario3PBT4",'Major retrofit'!$P$6,"")))&amp;IF(F95="Scenario1PBT5",'Major retrofit'!$Q$6,IF(F95="Scenario2PBT5",'Major retrofit'!$R$6,IF(F95="Scenario3PBT5",'Major retrofit'!$S$6,"")))&amp;IF(F95="Scenario1PBT6",'Major retrofit'!$T$6,IF(F95="Scenario2PBT6",'Major retrofit'!$U$6,IF(F95="Scenario3PBT6",'Major retrofit'!$V$6,"")))&amp;IF(F95="Scenario1PBT7",'Major retrofit'!$W$6,IF(F95="Scenario2PBT7",'Major retrofit'!$X$6,IF(F95="Scenario3PBT7",'Major retrofit'!$Y$6,"")))&amp;IF(F95="Scenario1PBT8",'Major retrofit'!$Z$6,IF(F95="Scenario2PBT8",'Major retrofit'!$AA$6,IF(F95="Scenario3PBT8",'Major retrofit'!$AB$6,"")))&amp;IF(F95="Scenario1PBT9",'Major retrofit'!$AC$6,IF(F95="Scenario2PBT9",'Major retrofit'!$AD$6,IF(F95="Scenario3PBT9",'Major retrofit'!$AE$6,"")))&amp;IF(F95="Scenario1PBT10",'Major retrofit'!$AF$6,IF(F95="Scenario2PBT10",'Major retrofit'!$AG$6,IF(F95="Scenario3PBT10",'Major retrofit'!$AH$6,"")))&amp;IF(F95="Scenario1PBT11",'Major retrofit'!$AI$6,IF(F95="Scenario2PBT11",'Major retrofit'!$AJ$6,IF(F95="Scenario3PBT11",'Major retrofit'!$AK$6,"")))&amp;IF(F95="Scenario1PBT12",'Major retrofit'!$AL$6,IF(F95="Scenario2PBT12",'Major retrofit'!$AM$6,IF(F95="Scenario3PBT12",'Major retrofit'!$AN$6,"")))&amp;IF(F95="Scenario1PBT13",'Major retrofit'!$AO$6,IF(F95="Scenario2PBT13",'Major retrofit'!$AP$6,IF(F95="Scenario3PBT13",'Major retrofit'!$AQ$6,"")))&amp;IF(F95="Scenario1PBT14",'Major retrofit'!$AR$6,IF(F95="Scenario2PBT14",'Major retrofit'!$AS$6,IF(F95="Scenario3PBT14",'Major retrofit'!$AT$6,"")))&amp;IF(F95="Scenario1PBT15",'Major retrofit'!$AU$6,IF(F95="Scenario2PBT15",'Major retrofit'!$AV$6,IF(F95="Scenario3PBT15",'Major retrofit'!$AW$6,"")))</f>
        <v/>
      </c>
      <c r="H95" s="121">
        <f t="shared" si="45"/>
        <v>0</v>
      </c>
      <c r="I95" s="194" t="str">
        <f>IF(F95="Scenario1PBT1",'Major retrofit'!$E$16,IF(F95="Scenario2PBT1",'Major retrofit'!$F$16,IF(F95="Scenario3PBT1",'Major retrofit'!$G$16,"")))&amp;IF(F95="Scenario1PBT2",'Major retrofit'!$H$16,IF(F95="Scenario2PBT2",'Major retrofit'!$I$16,IF(F95="Scenario3PBT2",'Major retrofit'!$J$16,"")))&amp;IF(F95="Scenario1PBT3",'Major retrofit'!$K$16,IF(F95="Scenario2PBT3",'Major retrofit'!$L$16,IF(F95="Scenario3PBT3",'Major retrofit'!$M$16,"")))&amp;IF(F95="Scenario1PBT4",'Major retrofit'!$N$16,IF(F95="Scenario2PBT4",'Major retrofit'!$O$16,IF(F95="Scenario3PBT4",'Major retrofit'!$P$16,"")))&amp;IF(F95="Scenario1PBT5",'Major retrofit'!$Q$16,IF(F95="Scenario2PBT5",'Major retrofit'!$R$16,IF(F95="Scenario3PBT5",'Major retrofit'!$S$16,"")))&amp;IF(F95="Scenario1PBT6",'Major retrofit'!$T$16,IF(F95="Scenario2PBT6",'Major retrofit'!$U$16,IF(F95="Scenario3PBT6",'Major retrofit'!$V$16,"")))&amp;IF(F95="Scenario1PBT7",'Major retrofit'!$W$16,IF(F95="Scenario2PBT7",'Major retrofit'!$X$16,IF(F95="Scenario3PBT7",'Major retrofit'!$Y$16,"")))&amp;IF(F95="Scenario1PBT8",'Major retrofit'!$Z$16,IF(F95="Scenario2PBT8",'Major retrofit'!$AA$16,IF(F95="Scenario3PBT8",'Major retrofit'!$AB$16,"")))&amp;IF(F95="Scenario1PBT9",'Major retrofit'!$AC$16,IF(F95="Scenario2PBT9",'Major retrofit'!$AD$16,IF(F95="Scenario3PBT9",'Major retrofit'!$AE$16,"")))&amp;IF(F95="Scenario1PBT10",'Major retrofit'!$AF$16,IF(F95="Scenario2PBT10",'Major retrofit'!$AG$16,IF(F95="Scenario3PBT10",'Major retrofit'!$AH$16,"")))&amp;IF(F95="Scenario1PBT11",'Major retrofit'!$AI$16,IF(F95="Scenario2PBT11",'Major retrofit'!$AJ$16,IF(F95="Scenario3PBT11",'Major retrofit'!$AK$16,"")))&amp;IF(F95="Scenario1PBT12",'Major retrofit'!$AL$16,IF(F95="Scenario2PBT12",'Major retrofit'!$AM$16,IF(F95="Scenario3PBT12",'Major retrofit'!$AN$16,"")))&amp;IF(F95="Scenario1PBT13",'Major retrofit'!$AO$16,IF(F95="Scenario2PBT13",'Major retrofit'!$AP$16,IF(F95="Scenario3PBT13",'Major retrofit'!$AQ$16,"")))&amp;IF(F95="Scenario1PBT14",'Major retrofit'!$AR$16,IF(F95="Scenario2PBT14",'Major retrofit'!$AS$16,IF(F95="Scenario3PBT14",'Major retrofit'!$AT$16,"")))&amp;IF(F95="Scenario1PBT15",'Major retrofit'!$AU$16,IF(F95="Scenario2PBT15",'Major retrofit'!$AV$16,IF(F95="Scenario3PBT15",'Major retrofit'!$AW$16,"")))</f>
        <v/>
      </c>
      <c r="J95" s="121">
        <f t="shared" si="46"/>
        <v>0</v>
      </c>
      <c r="K95" s="121" t="str">
        <f>IF(F95="Scenario1PBT1",'Major retrofit'!$E$18,IF(F95="Scenario2PBT1",'Major retrofit'!$F$18,IF(F95="Scenario3PBT1",'Major retrofit'!$G$18,"")))&amp;IF(F95="Scenario1PBT2",'Major retrofit'!$H$18,IF(F95="Scenario2PBT2",'Major retrofit'!$I$18,IF(F95="Scenario3PBT2",'Major retrofit'!$J$18,"")))&amp;IF(F95="Scenario1PBT3",'Major retrofit'!$K$18,IF(F95="Scenario2PBT3",'Major retrofit'!$L$18,IF(F95="Scenario3PBT3",'Major retrofit'!$M$18,"")))&amp;IF(F95="Scenario1PBT4",'Major retrofit'!$N$18,IF(F95="Scenario2PBT4",'Major retrofit'!$O$18,IF(F95="Scenario3PBT4",'Major retrofit'!$P$18,"")))&amp;IF(F95="Scenario1PBT5",'Major retrofit'!$Q$18,IF(F95="Scenario2PBT5",'Major retrofit'!$R$18,IF(F95="Scenario3PBT5",'Major retrofit'!$S$18,"")))&amp;IF(F95="Scenario1PBT6",'Major retrofit'!$T$18,IF(F95="Scenario2PBT6",'Major retrofit'!$U$18,IF(F95="Scenario3PBT6",'Major retrofit'!$V$18,"")))&amp;IF(F95="Scenario1PBT7",'Major retrofit'!$W$18,IF(F95="Scenario2PBT7",'Major retrofit'!$X$18,IF(F95="Scenario3PBT7",'Major retrofit'!$Y$18,"")))&amp;IF(F95="Scenario1PBT8",'Major retrofit'!$Z$18,IF(F95="Scenario2PBT8",'Major retrofit'!$AA$18,IF(F95="Scenario3PBT8",'Major retrofit'!$AB$18,"")))&amp;IF(F95="Scenario1PBT9",'Major retrofit'!$AC$18,IF(F95="Scenario2PBT9",'Major retrofit'!$AD$18,IF(F95="Scenario3PBT9",'Major retrofit'!$AE$18,"")))&amp;IF(F95="Scenario1PBT10",'Major retrofit'!$AF$18,IF(F95="Scenario2PBT10",'Major retrofit'!$AG$18,IF(F95="Scenario3PBT10",'Major retrofit'!$AH$18,"")))&amp;IF(F95="Scenario1PBT11",'Major retrofit'!$AI$18,IF(F95="Scenario2PBT11",'Major retrofit'!$AJ$18,IF(F95="Scenario3PBT11",'Major retrofit'!$AK$18,"")))&amp;IF(F95="Scenario1PBT12",'Major retrofit'!$AL$18,IF(F95="Scenario2PBT12",'Major retrofit'!$AM$18,IF(F95="Scenario3PBT12",'Major retrofit'!$AN$18,"")))&amp;IF(F95="Scenario1PBT13",'Major retrofit'!$AO$18,IF(F95="Scenario2PBT13",'Major retrofit'!$AP$18,IF(F95="Scenario3PBT13",'Major retrofit'!$AQ$18,"")))&amp;IF(F95="Scenario1PBT14",'Major retrofit'!$AR$18,IF(F95="Scenario2PBT14",'Major retrofit'!$AS$18,IF(F95="Scenario3PBT14",'Major retrofit'!$AT$18,"")))&amp;IF(F95="Scenario1PBT15",'Major retrofit'!$AU$18,IF(F95="Scenario2PBT15",'Major retrofit'!$AV$18,IF(F95="Scenario3PBT15",'Major retrofit'!$AW$18,"")))</f>
        <v/>
      </c>
      <c r="L95" s="121">
        <f t="shared" si="47"/>
        <v>0</v>
      </c>
      <c r="M95" s="121" t="str">
        <f>IF(F95="Scenario1PBT1",'Major retrofit'!$E$20,IF(F95="Scenario2PBT1",'Major retrofit'!$F$20,IF(F95="Scenario3PBT1",'Major retrofit'!$G$20,"")))&amp;IF(F95="Scenario1PBT2",'Major retrofit'!$H$20,IF(F95="Scenario2PBT2",'Major retrofit'!$I$20,IF(F95="Scenario3PBT2",'Major retrofit'!$J$20,"")))&amp;IF(F95="Scenario1PBT3",'Major retrofit'!$K$20,IF(F95="Scenario2PBT3",'Major retrofit'!$L$20,IF(F95="Scenario3PBT3",'Major retrofit'!$M$20,"")))&amp;IF(F95="Scenario1PBT4",'Major retrofit'!$N$20,IF(F95="Scenario2PBT4",'Major retrofit'!$O$20,IF(F95="Scenario3PBT4",'Major retrofit'!$P$20,"")))&amp;IF(F95="Scenario1PBT5",'Major retrofit'!$Q$20,IF(F95="Scenario2PBT5",'Major retrofit'!$R$20,IF(F95="Scenario3PBT5",'Major retrofit'!$S$20,"")))&amp;IF(F95="Scenario1PBT6",'Major retrofit'!$T$20,IF(F95="Scenario2PBT6",'Major retrofit'!$U$20,IF(F95="Scenario3PBT6",'Major retrofit'!$V$20,"")))&amp;IF(F95="Scenario1PBT7",'Major retrofit'!$W$20,IF(F95="Scenario2PBT7",'Major retrofit'!$X$20,IF(F95="Scenario3PBT7",'Major retrofit'!$Y$20,"")))&amp;IF(F95="Scenario1PBT8",'Major retrofit'!$Z$20,IF(F95="Scenario2PBT8",'Major retrofit'!$AA$20,IF(F95="Scenario3PBT8",'Major retrofit'!$AB$20,"")))&amp;IF(F95="Scenario1PBT9",'Major retrofit'!$AC$20,IF(F95="Scenario2PBT9",'Major retrofit'!$AD$20,IF(F95="Scenario3PBT9",'Major retrofit'!$AE$20,"")))&amp;IF(F95="Scenario1PBT10",'Major retrofit'!$AF$20,IF(F95="Scenario2PBT10",'Major retrofit'!$AG$20,IF(F95="Scenario3PBT10",'Major retrofit'!$AH$20,"")))&amp;IF(F95="Scenario1PBT11",'Major retrofit'!$AI$20,IF(F95="Scenario2PBT11",'Major retrofit'!$AJ$20,IF(F95="Scenario3PBT11",'Major retrofit'!$AK$20,"")))&amp;IF(F95="Scenario1PBT12",'Major retrofit'!$AL$20,IF(F95="Scenario2PBT12",'Major retrofit'!$AM$20,IF(F95="Scenario3PBT12",'Major retrofit'!$AN$20,"")))&amp;IF(F95="Scenario1PBT13",'Major retrofit'!$AO$20,IF(F95="Scenario2PBT13",'Major retrofit'!$AP$20,IF(F95="Scenario3PBT13",'Major retrofit'!$AQ$20,"")))&amp;IF(F95="Scenario1PBT14",'Major retrofit'!$AR$20,IF(F95="Scenario2PBT14",'Major retrofit'!$AS$20,IF(F95="Scenario3PBT14",'Major retrofit'!$AT$20,"")))&amp;IF(F95="Scenario1PBT15",'Major retrofit'!$AU$20,IF(F95="Scenario2PBT15",'Major retrofit'!$AV$20,IF(F95="Scenario3PBT15",'Major retrofit'!$AW$20,"")))</f>
        <v/>
      </c>
      <c r="N95" s="122">
        <f t="shared" si="48"/>
        <v>0</v>
      </c>
      <c r="O95" s="211" t="str">
        <f>IF(F95="Scenario1PBT1",'Major retrofit'!$E$23,IF(F95="Scenario2PBT1",'Major retrofit'!$F$23,IF(F95="Scenario3PBT1",'Major retrofit'!$G$23,"")))&amp;IF(F95="Scenario1PBT2",'Major retrofit'!$H$23,IF(F95="Scenario2PBT2",'Major retrofit'!$I$23,IF(F95="Scenario3PBT2",'Major retrofit'!$J$23,"")))&amp;IF(F95="Scenario1PBT3",'Major retrofit'!$K$23,IF(F95="Scenario2PBT3",'Major retrofit'!$L$23,IF(F95="Scenario3PBT3",'Major retrofit'!$M$23,"")))&amp;IF(F95="Scenario1PBT4",'Major retrofit'!$N$23,IF(F95="Scenario2PBT4",'Major retrofit'!$O$23,IF(F95="Scenario3PBT4",'Major retrofit'!$P$23,"")))&amp;IF(F95="Scenario1PBT5",'Major retrofit'!$Q$23,IF(F95="Scenario2PBT5",'Major retrofit'!$R$23,IF(F95="Scenario3PBT5",'Major retrofit'!$S$23,"")))&amp;IF(F95="Scenario1PBT6",'Major retrofit'!$T$23,IF(F95="Scenario2PBT6",'Major retrofit'!$U$23,IF(F95="Scenario3PBT6",'Major retrofit'!$V$23,"")))&amp;IF(F95="Scenario1PBT7",'Major retrofit'!$W$23,IF(F95="Scenario2PBT7",'Major retrofit'!$X$23,IF(F95="Scenario3PBT7",'Major retrofit'!$Y$23,"")))&amp;IF(F95="Scenario1PBT8",'Major retrofit'!$Z$23,IF(F95="Scenario2PBT8",'Major retrofit'!$AA$23,IF(F95="Scenario3PBT8",'Major retrofit'!$AB$23,"")))&amp;IF(F95="Scenario1PBT9",'Major retrofit'!$AC$23,IF(F95="Scenario2PBT9",'Major retrofit'!$AD$23,IF(F95="Scenario3PBT9",'Major retrofit'!$AE$23,"")))&amp;IF(F95="Scenario1PBT10",'Major retrofit'!$AF$23,IF(F95="Scenario2PBT10",'Major retrofit'!$AG$23,IF(F95="Scenario3PBT10",'Major retrofit'!$AH$23,"")))&amp;IF(F95="Scenario1PBT11",'Major retrofit'!$AI$23,IF(F95="Scenario2PBT11",'Major retrofit'!$AJ$23,IF(F95="Scenario3PBT11",'Major retrofit'!$AK$23,"")))&amp;IF(F95="Scenario1PBT12",'Major retrofit'!$AL$23,IF(F95="Scenario2PBT12",'Major retrofit'!$AM$23,IF(F95="Scenario3PBT12",'Major retrofit'!$AN$23,"")))&amp;IF(F95="Scenario1PBT13",'Major retrofit'!$AO$23,IF(F95="Scenario2PBT13",'Major retrofit'!$AP$23,IF(F95="Scenario3PBT13",'Major retrofit'!$AQ$23,"")))&amp;IF(F95="Scenario1PBT14",'Major retrofit'!$AR$23,IF(F95="Scenario2PBT14",'Major retrofit'!$AS$23,IF(F95="Scenario3PBT14",'Major retrofit'!$AT$23,"")))&amp;IF(F95="Scenario1PBT15",'Major retrofit'!$AU$23,IF(F95="Scenario2PBT15",'Major retrofit'!$AV$23,IF(F95="Scenario3PBT15",'Major retrofit'!$AW$23,"")))</f>
        <v/>
      </c>
      <c r="P95" s="121">
        <f t="shared" si="49"/>
        <v>0</v>
      </c>
      <c r="Q95" s="121" t="str">
        <f>IF(F95="Scenario1PBT1",'Major retrofit'!$E$25,IF(F95="Scenario2PBT1",'Major retrofit'!$F$25,IF(F95="Scenario3PBT1",'Major retrofit'!$G$25,"")))&amp;IF(F95="Scenario1PBT2",'Major retrofit'!$H$25,IF(F95="Scenario2PBT2",'Major retrofit'!$I$25,IF(F95="Scenario3PBT2",'Major retrofit'!$J$25,"")))&amp;IF(F95="Scenario1PBT3",'Major retrofit'!$K$25,IF(F95="Scenario2PBT3",'Major retrofit'!$L$25,IF(F95="Scenario3PBT3",'Major retrofit'!$M$25,"")))&amp;IF(F95="Scenario1PBT4",'Major retrofit'!$N$25,IF(F95="Scenario2PBT4",'Major retrofit'!$O$25,IF(F95="Scenario3PBT4",'Major retrofit'!$P$25,"")))&amp;IF(F95="Scenario1PBT5",'Major retrofit'!$Q$25,IF(F95="Scenario2PBT5",'Major retrofit'!$R$25,IF(F95="Scenario3PBT5",'Major retrofit'!$S$25,"")))&amp;IF(F95="Scenario1PBT6",'Major retrofit'!$T$25,IF(F95="Scenario2PBT6",'Major retrofit'!$U$25,IF(F95="Scenario3PBT6",'Major retrofit'!$V$25,"")))&amp;IF(F95="Scenario1PBT7",'Major retrofit'!$W$25,IF(F95="Scenario2PBT7",'Major retrofit'!$X$25,IF(F95="Scenario3PBT7",'Major retrofit'!$Y$25,"")))&amp;IF(F95="Scenario1PBT8",'Major retrofit'!$Z$25,IF(F95="Scenario2PBT8",'Major retrofit'!$AA$25,IF(F95="Scenario3PBT8",'Major retrofit'!$AB$25,"")))&amp;IF(F95="Scenario1PBT9",'Major retrofit'!$AC$25,IF(F95="Scenario2PBT9",'Major retrofit'!$AD$25,IF(F95="Scenario3PBT9",'Major retrofit'!$AE$25,"")))&amp;IF(F95="Scenario1PBT10",'Major retrofit'!$AF$25,IF(F95="Scenario2PBT10",'Major retrofit'!$AG$25,IF(F95="Scenario3PBT10",'Major retrofit'!$AH$25,"")))&amp;IF(F95="Scenario1PBT11",'Major retrofit'!$AI$25,IF(F95="Scenario2PBT11",'Major retrofit'!$AJ$25,IF(F95="Scenario3PBT11",'Major retrofit'!$AK$25,"")))&amp;IF(F95="Scenario1PBT12",'Major retrofit'!$AL$25,IF(F95="Scenario2PBT12",'Major retrofit'!$AM$25,IF(F95="Scenario3PBT12",'Major retrofit'!$AN$25,"")))&amp;IF(F95="Scenario1PBT13",'Major retrofit'!$AO$25,IF(F95="Scenario2PBT13",'Major retrofit'!$AP$25,IF(F95="Scenario3PBT13",'Major retrofit'!$AQ$25,"")))&amp;IF(F95="Scenario1PBT14",'Major retrofit'!$AR$25,IF(F95="Scenario2PBT14",'Major retrofit'!$AS$25,IF(F95="Scenario3PBT14",'Major retrofit'!$AT$25,"")))&amp;IF(F95="Scenario1PBT15",'Major retrofit'!$AU$25,IF(F95="Scenario2PBT15",'Major retrofit'!$AV$25,IF(F95="Scenario3PBT15",'Major retrofit'!$AW$25,"")))</f>
        <v/>
      </c>
      <c r="R95" s="121">
        <f t="shared" si="50"/>
        <v>0</v>
      </c>
      <c r="S95" s="121" t="str">
        <f>IF(F95="Scenario1PBT1",'Major retrofit'!$E$27,IF(F95="Scenario2PBT1",'Major retrofit'!$F$27,IF(F95="Scenario3PBT1",'Major retrofit'!$G$27,"")))&amp;IF(F95="Scenario1PBT2",'Major retrofit'!$H$27,IF(F95="Scenario2PBT2",'Major retrofit'!$I$27,IF(F95="Scenario3PBT2",'Major retrofit'!$J$27,"")))&amp;IF(F95="Scenario1PBT3",'Major retrofit'!$K$27,IF(F95="Scenario2PBT3",'Major retrofit'!$L$27,IF(F95="Scenario3PBT3",'Major retrofit'!$M$27,"")))&amp;IF(F95="Scenario1PBT4",'Major retrofit'!$N$27,IF(F95="Scenario2PBT4",'Major retrofit'!$O$27,IF(F95="Scenario3PBT4",'Major retrofit'!$P$27,"")))&amp;IF(F95="Scenario1PBT5",'Major retrofit'!$Q$27,IF(F95="Scenario2PBT5",'Major retrofit'!$R$27,IF(F95="Scenario3PBT5",'Major retrofit'!$S$27,"")))&amp;IF(F95="Scenario1PBT6",'Major retrofit'!$T$27,IF(F95="Scenario2PBT6",'Major retrofit'!$U$27,IF(F95="Scenario3PBT6",'Major retrofit'!$V$27,"")))&amp;IF(F95="Scenario1PBT7",'Major retrofit'!$W$27,IF(F95="Scenario2PBT7",'Major retrofit'!$X$27,IF(F95="Scenario3PBT7",'Major retrofit'!$Y$27,"")))&amp;IF(F95="Scenario1PBT8",'Major retrofit'!$Z$27,IF(F95="Scenario2PBT8",'Major retrofit'!$AA$27,IF(F95="Scenario3PBT8",'Major retrofit'!$AB$27,"")))&amp;IF(F95="Scenario1PBT9",'Major retrofit'!$AC$27,IF(F95="Scenario2PBT9",'Major retrofit'!$AD$27,IF(F95="Scenario3PBT9",'Major retrofit'!$AE$27,"")))&amp;IF(F95="Scenario1PBT10",'Major retrofit'!$AF$27,IF(F95="Scenario2PBT10",'Major retrofit'!$AG$27,IF(F95="Scenario3PBT10",'Major retrofit'!$AH$27,"")))&amp;IF(F95="Scenario1PBT11",'Major retrofit'!$AI$27,IF(F95="Scenario2PBT11",'Major retrofit'!$AJ$27,IF(F95="Scenario3PBT11",'Major retrofit'!$AK$27,"")))&amp;IF(F95="Scenario1PBT12",'Major retrofit'!$AL$27,IF(F95="Scenario2PBT12",'Major retrofit'!$AM$27,IF(F95="Scenario3PBT12",'Major retrofit'!$AN$27,"")))&amp;IF(F95="Scenario1PBT13",'Major retrofit'!$AO$27,IF(F95="Scenario2PBT13",'Major retrofit'!$AP$27,IF(F95="Scenario3PBT13",'Major retrofit'!$AQ$27,"")))&amp;IF(F95="Scenario1PBT14",'Major retrofit'!$AR$27,IF(F95="Scenario2PBT14",'Major retrofit'!$AS$27,IF(F95="Scenario3PBT14",'Major retrofit'!$AT$27,"")))&amp;IF(F95="Scenario1PBT15",'Major retrofit'!$AU$27,IF(F95="Scenario2PBT15",'Major retrofit'!$AV$27,IF(F95="Scenario3PBT15",'Major retrofit'!$AW$27,"")))</f>
        <v/>
      </c>
      <c r="T95" s="212">
        <f t="shared" si="51"/>
        <v>0</v>
      </c>
      <c r="U95" s="211" t="str">
        <f>IF(F95="Scenario1PBT1",'Major retrofit'!$E$38,IF(F95="Scenario2PBT1",'Major retrofit'!$F$38,IF(F95="Scenario3PBT1",'Major retrofit'!$G$38,"")))&amp;IF(F95="Scenario1PBT2",'Major retrofit'!$H$38,IF(F95="Scenario2PBT2",'Major retrofit'!$I$38,IF(F95="Scenario3PBT2",'Major retrofit'!$J$38,"")))&amp;IF(F95="Scenario1PBT3",'Major retrofit'!$K$38,IF(F95="Scenario2PBT3",'Major retrofit'!$L$38,IF(F95="Scenario3PBT3",'Major retrofit'!$M$38,"")))&amp;IF(F95="Scenario1PBT4",'Major retrofit'!$N$38,IF(F95="Scenario2PBT4",'Major retrofit'!$O$38,IF(F95="Scenario3PBT4",'Major retrofit'!$P$38,"")))&amp;IF(F95="Scenario1PBT5",'Major retrofit'!$Q$38,IF(F95="Scenario2PBT5",'Major retrofit'!$R$38,IF(F95="Scenario3PBT5",'Major retrofit'!$S$38,"")))&amp;IF(F95="Scenario1PBT6",'Major retrofit'!$T$38,IF(F95="Scenario2PBT6",'Major retrofit'!$U$38,IF(F95="Scenario3PBT6",'Major retrofit'!$V$38,"")))&amp;IF(F95="Scenario1PBT7",'Major retrofit'!$W$38,IF(F95="Scenario2PBT7",'Major retrofit'!$X$38,IF(F95="Scenario3PBT7",'Major retrofit'!$Y$38,"")))&amp;IF(F95="Scenario1PBT8",'Major retrofit'!$Z$38,IF(F95="Scenario2PBT8",'Major retrofit'!$AA$38,IF(F95="Scenario3PBT8",'Major retrofit'!$AB$38,"")))&amp;IF(F95="Scenario1PBT9",'Major retrofit'!$AC$38,IF(F95="Scenario2PBT9",'Major retrofit'!$AD$38,IF(F95="Scenario3PBT9",'Major retrofit'!$AE$38,"")))&amp;IF(F95="Scenario1PBT10",'Major retrofit'!$AF$38,IF(F95="Scenario2PBT10",'Major retrofit'!$AG$38,IF(F95="Scenario3PBT10",'Major retrofit'!$AH$38,"")))&amp;IF(F95="Scenario1PBT11",'Major retrofit'!$AI$38,IF(F95="Scenario2PBT11",'Major retrofit'!$AJ$38,IF(F95="Scenario3PBT11",'Major retrofit'!$AK$38,"")))&amp;IF(F95="Scenario1PBT12",'Major retrofit'!$AL$38,IF(F95="Scenario2PBT12",'Major retrofit'!$AM$38,IF(F95="Scenario3PBT12",'Major retrofit'!$AN$38,"")))&amp;IF(F95="Scenario1PBT13",'Major retrofit'!$AO$38,IF(F95="Scenario2PBT13",'Major retrofit'!$AP$38,IF(F95="Scenario3PBT13",'Major retrofit'!$AQ$38,"")))&amp;IF(F95="Scenario1PBT14",'Major retrofit'!$AR$38,IF(F95="Scenario2PBT14",'Major retrofit'!$AS$38,IF(F95="Scenario3PBT14",'Major retrofit'!$AT$38,"")))&amp;IF(F95="Scenario1PBT15",'Major retrofit'!$AU$38,IF(F95="Scenario2PBT15",'Major retrofit'!$AV$38,IF(F95="Scenario3PBT15",'Major retrofit'!$AW$38,"")))</f>
        <v/>
      </c>
      <c r="V95" s="121">
        <f t="shared" si="52"/>
        <v>0</v>
      </c>
      <c r="W95" s="121" t="str">
        <f>IF(F95="Scenario1PBT1",'Major retrofit'!$E$40,IF(F95="Scenario2PBT1",'Major retrofit'!$F$40,IF(F95="Scenario3PBT1",'Major retrofit'!$G$40,"")))&amp;IF(F95="Scenario1PBT2",'Major retrofit'!$H$40,IF(F95="Scenario2PBT2",'Major retrofit'!$I$40,IF(F95="Scenario3PBT2",'Major retrofit'!$J$40,"")))&amp;IF(F95="Scenario1PBT3",'Major retrofit'!$K$40,IF(F95="Scenario2PBT3",'Major retrofit'!$L$40,IF(F95="Scenario3PBT3",'Major retrofit'!$M$40,"")))&amp;IF(F95="Scenario1PBT4",'Major retrofit'!$N$40,IF(F95="Scenario2PBT4",'Major retrofit'!$O$40,IF(F95="Scenario3PBT4",'Major retrofit'!$P$40,"")))&amp;IF(F95="Scenario1PBT5",'Major retrofit'!$Q$40,IF(F95="Scenario2PBT5",'Major retrofit'!$R$40,IF(F95="Scenario3PBT5",'Major retrofit'!$S$40,"")))&amp;IF(F95="Scenario1PBT6",'Major retrofit'!$T$40,IF(F95="Scenario2PBT6",'Major retrofit'!$U$40,IF(F95="Scenario3PBT6",'Major retrofit'!$V$40,"")))&amp;IF(F95="Scenario1PBT7",'Major retrofit'!$W$40,IF(F95="Scenario2PBT7",'Major retrofit'!$X$40,IF(F95="Scenario3PBT7",'Major retrofit'!$Y$40,"")))&amp;IF(F95="Scenario1PBT8",'Major retrofit'!$Z$40,IF(F95="Scenario2PBT8",'Major retrofit'!$AA$40,IF(F95="Scenario3PBT8",'Major retrofit'!$AB$40,"")))&amp;IF(F95="Scenario1PBT9",'Major retrofit'!$AC$40,IF(F95="Scenario2PBT9",'Major retrofit'!$AD$40,IF(F95="Scenario3PBT9",'Major retrofit'!$AE$40,"")))&amp;IF(F95="Scenario1PBT10",'Major retrofit'!$AF$40,IF(F95="Scenario2PBT10",'Major retrofit'!$AG$40,IF(F95="Scenario3PBT10",'Major retrofit'!$AH$40,"")))&amp;IF(F95="Scenario1PBT11",'Major retrofit'!$AI$40,IF(F95="Scenario2PBT11",'Major retrofit'!$AJ$40,IF(F95="Scenario3PBT11",'Major retrofit'!$AK$40,"")))&amp;IF(F95="Scenario1PBT12",'Major retrofit'!$AL$40,IF(F95="Scenario2PBT12",'Major retrofit'!$AM$40,IF(F95="Scenario3PBT12",'Major retrofit'!$AN$40,"")))&amp;IF(F95="Scenario1PBT13",'Major retrofit'!$AO$40,IF(F95="Scenario2PBT13",'Major retrofit'!$AP$40,IF(F95="Scenario3PBT13",'Major retrofit'!$AQ$40,"")))&amp;IF(F95="Scenario1PBT14",'Major retrofit'!$AR$40,IF(F95="Scenario2PBT14",'Major retrofit'!$AS$40,IF(F95="Scenario3PBT14",'Major retrofit'!$AT$40,"")))&amp;IF(F95="Scenario1PBT15",'Major retrofit'!$AU$40,IF(F95="Scenario2PBT15",'Major retrofit'!$AV$40,IF(F95="Scenario3PBT15",'Major retrofit'!$AW$40,"")))</f>
        <v/>
      </c>
      <c r="X95" s="121">
        <f t="shared" si="53"/>
        <v>0</v>
      </c>
      <c r="Y95" s="121" t="str">
        <f>IF(F95="Scenario1PBT1",'Major retrofit'!$E$42,IF(F95="Scenario2PBT1",'Major retrofit'!$F$42,IF(F95="Scenario3PBT1",'Major retrofit'!$G$42,"")))&amp;IF(F95="Scenario1PBT2",'Major retrofit'!$H$42,IF(F95="Scenario2PBT2",'Major retrofit'!$I$42,IF(F95="Scenario3PBT2",'Major retrofit'!$J$42,"")))&amp;IF(F95="Scenario1PBT3",'Major retrofit'!$K$42,IF(F95="Scenario2PBT3",'Major retrofit'!$L$42,IF(F95="Scenario3PBT3",'Major retrofit'!$M$42,"")))&amp;IF(F95="Scenario1PBT4",'Major retrofit'!$N$42,IF(F95="Scenario2PBT4",'Major retrofit'!$O$42,IF(F95="Scenario3PBT4",'Major retrofit'!$P$42,"")))&amp;IF(F95="Scenario1PBT5",'Major retrofit'!$Q$42,IF(F95="Scenario2PBT5",'Major retrofit'!$R$42,IF(F95="Scenario3PBT5",'Major retrofit'!$S$42,"")))&amp;IF(F95="Scenario1PBT6",'Major retrofit'!$T$42,IF(F95="Scenario2PBT6",'Major retrofit'!$U$42,IF(F95="Scenario3PBT6",'Major retrofit'!$V$42,"")))&amp;IF(F95="Scenario1PBT7",'Major retrofit'!$W$42,IF(F95="Scenario2PBT7",'Major retrofit'!$X$42,IF(F95="Scenario3PBT7",'Major retrofit'!$Y$42,"")))&amp;IF(F95="Scenario1PBT8",'Major retrofit'!$Z$42,IF(F95="Scenario2PBT8",'Major retrofit'!$AA$42,IF(F95="Scenario3PBT8",'Major retrofit'!$AB$42,"")))&amp;IF(F95="Scenario1PBT9",'Major retrofit'!$AC$42,IF(F95="Scenario2PBT9",'Major retrofit'!$AD$42,IF(F95="Scenario3PBT9",'Major retrofit'!$AE$42,"")))&amp;IF(F95="Scenario1PBT10",'Major retrofit'!$AF$42,IF(F95="Scenario2PBT10",'Major retrofit'!$AG$42,IF(F95="Scenario3PBT10",'Major retrofit'!$AH$42,"")))&amp;IF(F95="Scenario1PBT11",'Major retrofit'!$AI$42,IF(F95="Scenario2PBT11",'Major retrofit'!$AJ$42,IF(F95="Scenario3PBT11",'Major retrofit'!$AK$42,"")))&amp;IF(F95="Scenario1PBT12",'Major retrofit'!$AL$42,IF(F95="Scenario2PBT12",'Major retrofit'!$AM$42,IF(F95="Scenario3PBT12",'Major retrofit'!$AN$42,"")))&amp;IF(F95="Scenario1PBT13",'Major retrofit'!$AO$42,IF(F95="Scenario2PBT13",'Major retrofit'!$AP$42,IF(F95="Scenario3PBT13",'Major retrofit'!$AQ$42,"")))&amp;IF(F95="Scenario1PBT14",'Major retrofit'!$AR$42,IF(F95="Scenario2PBT14",'Major retrofit'!$AS$42,IF(F95="Scenario3PBT14",'Major retrofit'!$AT$42,"")))&amp;IF(F95="Scenario1PBT15",'Major retrofit'!$AU$42,IF(F95="Scenario2PBT15",'Major retrofit'!$AV$42,IF(F95="Scenario3PBT15",'Major retrofit'!$AW$42,"")))</f>
        <v/>
      </c>
      <c r="Z95" s="121">
        <f t="shared" si="54"/>
        <v>0</v>
      </c>
      <c r="AA95" s="194" t="str">
        <f>IF(F95="Scenario1PBT1",'Major retrofit'!$E$101,IF(F95="Scenario2PBT1",'Major retrofit'!$F$101,IF(F95="Scenario3PBT1",'Major retrofit'!$G$101,"")))&amp;IF(F95="Scenario1PBT2",'Major retrofit'!$H$101,IF(F95="Scenario2PBT2",'Major retrofit'!$I$101,IF(F95="Scenario3PBT2",'Major retrofit'!$J$101,"")))&amp;IF(F95="Scenario1PBT3",'Major retrofit'!$K$101,IF(F95="Scenario2PBT3",'Major retrofit'!$L$101,IF(F95="Scenario3PBT3",'Major retrofit'!$M$101,"")))&amp;IF(F95="Scenario1PBT4",'Major retrofit'!$N$101,IF(F95="Scenario2PBT4",'Major retrofit'!$O$101,IF(F95="Scenario3PBT4",'Major retrofit'!$P$101,"")))&amp;IF(F95="Scenario1PBT5",'Major retrofit'!$Q$101,IF(F95="Scenario2PBT5",'Major retrofit'!$R$101,IF(F95="Scenario3PBT5",'Major retrofit'!$S$101,"")))&amp;IF(F95="Scenario1PBT6",'Major retrofit'!$T$101,IF(F95="Scenario2PBT6",'Major retrofit'!$U$101,IF(F95="Scenario3PBT6",'Major retrofit'!$V$101,"")))&amp;IF(F95="Scenario1PBT7",'Major retrofit'!$W$101,IF(F95="Scenario2PBT7",'Major retrofit'!$X$101,IF(F95="Scenario3PBT7",'Major retrofit'!$Y$101,"")))&amp;IF(F95="Scenario1PBT8",'Major retrofit'!$Z$101,IF(F95="Scenario2PBT8",'Major retrofit'!$AA$101,IF(F95="Scenario3PBT8",'Major retrofit'!$AB$101,"")))&amp;IF(F95="Scenario1PBT9",'Major retrofit'!$AC$101,IF(F95="Scenario2PBT9",'Major retrofit'!$AD$101,IF(F95="Scenario3PBT9",'Major retrofit'!$AE$101,"")))&amp;IF(F95="Scenario1PBT10",'Major retrofit'!$AF$101,IF(F95="Scenario2PBT10",'Major retrofit'!$AG$101,IF(F95="Scenario3PBT10",'Major retrofit'!$AH$101,"")))&amp;IF(F95="Scenario1PBT11",'Major retrofit'!$AI$101,IF(F95="Scenario2PBT11",'Major retrofit'!$AJ$101,IF(F95="Scenario3PBT11",'Major retrofit'!$AK$101,"")))&amp;IF(F95="Scenario1PBT12",'Major retrofit'!$AL$101,IF(F95="Scenario2PBT12",'Major retrofit'!$AM$101,IF(F95="Scenario3PBT12",'Major retrofit'!$AN$101,"")))&amp;IF(F95="Scenario1PBT13",'Major retrofit'!$AO$101,IF(F95="Scenario2PBT13",'Major retrofit'!$AP$101,IF(F95="Scenario3PBT13",'Major retrofit'!$AQ$101,"")))&amp;IF(F95="Scenario1PBT14",'Major retrofit'!$AR$101,IF(F95="Scenario2PBT14",'Major retrofit'!$AS$101,IF(F95="Scenario3PBT14",'Major retrofit'!$AT$101,"")))&amp;IF(F95="Scenario1PBT15",'Major retrofit'!$AU$101,IF(F95="Scenario2PBT15",'Major retrofit'!$AV$101,IF(F95="Scenario3PBT15",'Major retrofit'!$AW$101,"")))</f>
        <v/>
      </c>
      <c r="AB95" s="267">
        <f t="shared" si="55"/>
        <v>0</v>
      </c>
      <c r="AC95" s="213">
        <f>IFERROR('Projection_Base-case'!G95-G95,0)</f>
        <v>0</v>
      </c>
      <c r="AD95" s="121">
        <f t="shared" si="34"/>
        <v>0</v>
      </c>
      <c r="AE95" s="121">
        <f>IFERROR(100*AC95/'Projection_Base-case'!G95,0)</f>
        <v>0</v>
      </c>
      <c r="AF95" s="121">
        <f>IFERROR('Projection_Base-case'!I95-I95,0)</f>
        <v>0</v>
      </c>
      <c r="AG95" s="121">
        <f t="shared" si="35"/>
        <v>0</v>
      </c>
      <c r="AH95" s="121">
        <f>IFERROR(100*AF95/'Projection_Base-case'!I95,0)</f>
        <v>0</v>
      </c>
      <c r="AI95" s="121">
        <f>IFERROR('Projection_Base-case'!K95-K95,0)</f>
        <v>0</v>
      </c>
      <c r="AJ95" s="121">
        <f t="shared" si="36"/>
        <v>0</v>
      </c>
      <c r="AK95" s="121">
        <f>IFERROR(100*AI95/'Projection_Base-case'!K95,0)</f>
        <v>0</v>
      </c>
      <c r="AL95" s="121">
        <f>IFERROR(M95-'Projection_Base-case'!M95,0)</f>
        <v>0</v>
      </c>
      <c r="AM95" s="121">
        <f t="shared" si="37"/>
        <v>0</v>
      </c>
      <c r="AN95" s="179">
        <f>IFERROR(IF('Projection_Base-case'!N95&gt;0,100*AM95/'Projection_Base-case'!N95,100*AM95/N95),0)</f>
        <v>0</v>
      </c>
      <c r="AO95" s="211">
        <f>IFERROR('Projection_Base-case'!O95-O95,0)</f>
        <v>0</v>
      </c>
      <c r="AP95" s="121">
        <f t="shared" si="38"/>
        <v>0</v>
      </c>
      <c r="AQ95" s="121">
        <f>IFERROR(100*AO95/'Projection_Base-case'!O95,0)</f>
        <v>0</v>
      </c>
      <c r="AR95" s="121">
        <f>IFERROR('Projection_Base-case'!Q95-Q95,0)</f>
        <v>0</v>
      </c>
      <c r="AS95" s="121">
        <f t="shared" si="39"/>
        <v>0</v>
      </c>
      <c r="AT95" s="121">
        <f>IFERROR(100*AR95/'Projection_Base-case'!Q95,0)</f>
        <v>0</v>
      </c>
      <c r="AU95" s="121">
        <f>IFERROR('Projection_Base-case'!S95-S95,0)</f>
        <v>0</v>
      </c>
      <c r="AV95" s="121">
        <f t="shared" si="40"/>
        <v>0</v>
      </c>
      <c r="AW95" s="122">
        <f>IFERROR(100*AU95/'Projection_Base-case'!S95,0)</f>
        <v>0</v>
      </c>
      <c r="AX95" s="211">
        <f>IFERROR('Projection_Base-case'!U95-U95,0)</f>
        <v>0</v>
      </c>
      <c r="AY95" s="121">
        <f t="shared" si="41"/>
        <v>0</v>
      </c>
      <c r="AZ95" s="121">
        <f>IFERROR(100*AX95/'Projection_Base-case'!U95,0)</f>
        <v>0</v>
      </c>
      <c r="BA95" s="121">
        <f>IFERROR('Projection_Base-case'!W95-W95,0)</f>
        <v>0</v>
      </c>
      <c r="BB95" s="121">
        <f t="shared" si="42"/>
        <v>0</v>
      </c>
      <c r="BC95" s="121">
        <f>IFERROR(100*BA95/'Projection_Base-case'!W95,0)</f>
        <v>0</v>
      </c>
      <c r="BD95" s="121">
        <f>IFERROR('Projection_Base-case'!Y95-Y95,0)</f>
        <v>0</v>
      </c>
      <c r="BE95" s="121">
        <f t="shared" si="43"/>
        <v>0</v>
      </c>
      <c r="BF95" s="121">
        <f>IFERROR(100*BD95/'Projection_Base-case'!Y95,0)</f>
        <v>0</v>
      </c>
      <c r="BG95" s="178">
        <f t="shared" si="56"/>
        <v>0</v>
      </c>
      <c r="BH95" s="179">
        <f t="shared" si="57"/>
        <v>0</v>
      </c>
    </row>
    <row r="96" spans="1:60">
      <c r="G96" s="201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214"/>
      <c r="AB96" s="215"/>
      <c r="AC96" s="201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214"/>
    </row>
    <row r="97" spans="1:60" ht="15" thickBot="1">
      <c r="G97" s="216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8"/>
      <c r="AB97" s="219"/>
      <c r="AC97" s="216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8"/>
    </row>
    <row r="98" spans="1:60" ht="36.75" customHeight="1" thickBot="1">
      <c r="D98" s="442" t="s">
        <v>70</v>
      </c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43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4"/>
    </row>
    <row r="99" spans="1:60" s="92" customFormat="1" ht="21">
      <c r="A99" s="146"/>
      <c r="B99" s="146"/>
      <c r="C99" s="146"/>
      <c r="D99" s="195" t="s">
        <v>37</v>
      </c>
      <c r="E99" s="196"/>
      <c r="F99" s="197"/>
      <c r="G99" s="231"/>
      <c r="H99" s="227">
        <f>SUMIF($D$6:$D$95,"PBT1",H6:H95)</f>
        <v>0</v>
      </c>
      <c r="I99" s="228"/>
      <c r="J99" s="227">
        <f>SUMIF($D$6:$D$95,"PBT1",J6:J95)</f>
        <v>0</v>
      </c>
      <c r="K99" s="228"/>
      <c r="L99" s="227">
        <f>SUMIF($D$6:$D$95,"PBT1",L6:L95)</f>
        <v>0</v>
      </c>
      <c r="M99" s="228"/>
      <c r="N99" s="229">
        <f>SUMIF($D$6:$D$95,"PBT1",N6:N95)</f>
        <v>0</v>
      </c>
      <c r="O99" s="230"/>
      <c r="P99" s="227">
        <f>SUMIF($D$6:$D$95,"PBT1",P6:P95)</f>
        <v>0</v>
      </c>
      <c r="Q99" s="228"/>
      <c r="R99" s="227">
        <f>SUMIF($D$6:$D$95,"PBT1",R6:R95)</f>
        <v>0</v>
      </c>
      <c r="S99" s="228"/>
      <c r="T99" s="229">
        <f>SUMIF($D$6:$D$95,"PBT1",T6:T95)</f>
        <v>0</v>
      </c>
      <c r="U99" s="231"/>
      <c r="V99" s="227">
        <f>SUMIF($D$6:$D$95,"PBT1",V6:V95)</f>
        <v>0</v>
      </c>
      <c r="W99" s="228"/>
      <c r="X99" s="227">
        <f>SUMIF($D$6:$D$95,"PBT1",X6:X95)</f>
        <v>0</v>
      </c>
      <c r="Y99" s="228"/>
      <c r="Z99" s="227">
        <f>SUMIF($D$6:$D$95,"PBT1",Z6:Z95)</f>
        <v>0</v>
      </c>
      <c r="AA99" s="232"/>
      <c r="AB99" s="229">
        <f>SUMIF($D$6:$D$95,"PBT1",AB6:AB95)</f>
        <v>0</v>
      </c>
      <c r="AC99" s="231"/>
      <c r="AD99" s="227">
        <f>'Projection_Base-case'!H99-H99</f>
        <v>0</v>
      </c>
      <c r="AE99" s="227">
        <f>IFERROR(100*AD99/'Projection_Base-case'!H99,0)</f>
        <v>0</v>
      </c>
      <c r="AF99" s="228"/>
      <c r="AG99" s="227">
        <f>'Projection_Base-case'!J99-J99</f>
        <v>0</v>
      </c>
      <c r="AH99" s="227">
        <f>IFERROR(100*AG99/'Projection_Base-case'!J99,0)</f>
        <v>0</v>
      </c>
      <c r="AI99" s="228"/>
      <c r="AJ99" s="227">
        <f>'Projection_Base-case'!L99-L99</f>
        <v>0</v>
      </c>
      <c r="AK99" s="227">
        <f>IFERROR(100*AJ99/'Projection_Base-case'!L99,0)</f>
        <v>0</v>
      </c>
      <c r="AL99" s="228"/>
      <c r="AM99" s="227">
        <f>-('Projection_Base-case'!N99-N99)</f>
        <v>0</v>
      </c>
      <c r="AN99" s="229">
        <f>IFERROR(IF('Projection_Base-case'!N99&gt;0,100*AM99/'Projection_Base-case'!N99,100*AM99/N99),0)</f>
        <v>0</v>
      </c>
      <c r="AO99" s="231"/>
      <c r="AP99" s="227">
        <f>'Projection_Base-case'!P99-P99</f>
        <v>0</v>
      </c>
      <c r="AQ99" s="227">
        <f>IFERROR(100*AP99/'Projection_Base-case'!P99,0)</f>
        <v>0</v>
      </c>
      <c r="AR99" s="228"/>
      <c r="AS99" s="227">
        <f>'Projection_Base-case'!R99-R99</f>
        <v>0</v>
      </c>
      <c r="AT99" s="227">
        <f>IFERROR(100*AS99/'Projection_Base-case'!R99,0)</f>
        <v>0</v>
      </c>
      <c r="AU99" s="228"/>
      <c r="AV99" s="227">
        <f>'Projection_Base-case'!T99-T99</f>
        <v>0</v>
      </c>
      <c r="AW99" s="229">
        <f>IFERROR(100*AV99/'Projection_Base-case'!T99,0)</f>
        <v>0</v>
      </c>
      <c r="AX99" s="231"/>
      <c r="AY99" s="227">
        <f>'Projection_Base-case'!V99-V99</f>
        <v>0</v>
      </c>
      <c r="AZ99" s="227">
        <f>IFERROR(100*AY99/'Projection_Base-case'!V99,0)</f>
        <v>0</v>
      </c>
      <c r="BA99" s="228"/>
      <c r="BB99" s="227">
        <f>'Projection_Base-case'!X99-X99</f>
        <v>0</v>
      </c>
      <c r="BC99" s="227">
        <f>IFERROR(100*BB99/'Projection_Base-case'!X99,0)</f>
        <v>0</v>
      </c>
      <c r="BD99" s="228"/>
      <c r="BE99" s="227">
        <f>'Projection_Base-case'!Z99-Z99</f>
        <v>0</v>
      </c>
      <c r="BF99" s="227">
        <f>IFERROR(100*BE99/'Projection_Base-case'!Z99,0)</f>
        <v>0</v>
      </c>
      <c r="BG99" s="227">
        <f>IFERROR(AB99/AY99,0)</f>
        <v>0</v>
      </c>
      <c r="BH99" s="229">
        <f>IFERROR(AB99/AD99,0)</f>
        <v>0</v>
      </c>
    </row>
    <row r="100" spans="1:60" s="92" customFormat="1" ht="21">
      <c r="A100" s="146"/>
      <c r="B100" s="146"/>
      <c r="C100" s="146"/>
      <c r="D100" s="171" t="s">
        <v>38</v>
      </c>
      <c r="E100" s="172"/>
      <c r="F100" s="173"/>
      <c r="G100" s="237"/>
      <c r="H100" s="233">
        <f>SUMIF($D$6:$D$95,"PBT2",H6:H95)</f>
        <v>0</v>
      </c>
      <c r="I100" s="234"/>
      <c r="J100" s="233">
        <f>SUMIF($D$6:$D$95,"PBT2",J6:J95)</f>
        <v>0</v>
      </c>
      <c r="K100" s="234"/>
      <c r="L100" s="233">
        <f>SUMIF($D$6:$D$95,"PBT2",L6:L95)</f>
        <v>0</v>
      </c>
      <c r="M100" s="234"/>
      <c r="N100" s="235">
        <f>SUMIF($D$6:$D$95,"PBT2",N6:N95)</f>
        <v>0</v>
      </c>
      <c r="O100" s="236"/>
      <c r="P100" s="233">
        <f>SUMIF($D$6:$D$95,"PBT2",P6:P95)</f>
        <v>0</v>
      </c>
      <c r="Q100" s="234"/>
      <c r="R100" s="233">
        <f>SUMIF($D$6:$D$95,"PBT2",R6:R95)</f>
        <v>0</v>
      </c>
      <c r="S100" s="234"/>
      <c r="T100" s="235">
        <f>SUMIF($D$6:$D$95,"PBT2",T6:T95)</f>
        <v>0</v>
      </c>
      <c r="U100" s="237"/>
      <c r="V100" s="233">
        <f>SUMIF($D$6:$D$95,"PBT2",V6:V95)</f>
        <v>0</v>
      </c>
      <c r="W100" s="234"/>
      <c r="X100" s="233">
        <f>SUMIF($D$6:$D$95,"PBT2",X6:X95)</f>
        <v>0</v>
      </c>
      <c r="Y100" s="234"/>
      <c r="Z100" s="233">
        <f>SUMIF($D$6:$D$95,"PBT2",Z6:Z95)</f>
        <v>0</v>
      </c>
      <c r="AA100" s="238"/>
      <c r="AB100" s="235">
        <f>SUMIF($D$6:$D$95,"PBT2",AB6:AB95)</f>
        <v>0</v>
      </c>
      <c r="AC100" s="237"/>
      <c r="AD100" s="233">
        <f>'Projection_Base-case'!H100-H100</f>
        <v>0</v>
      </c>
      <c r="AE100" s="233">
        <f>IFERROR(100*AD100/'Projection_Base-case'!H100,0)</f>
        <v>0</v>
      </c>
      <c r="AF100" s="234"/>
      <c r="AG100" s="233">
        <f>'Projection_Base-case'!J100-J100</f>
        <v>0</v>
      </c>
      <c r="AH100" s="233">
        <f>IFERROR(100*AG100/'Projection_Base-case'!J100,0)</f>
        <v>0</v>
      </c>
      <c r="AI100" s="234"/>
      <c r="AJ100" s="233">
        <f>'Projection_Base-case'!L100-L100</f>
        <v>0</v>
      </c>
      <c r="AK100" s="233">
        <f>IFERROR(100*AJ100/'Projection_Base-case'!L100,0)</f>
        <v>0</v>
      </c>
      <c r="AL100" s="234"/>
      <c r="AM100" s="233">
        <f>-('Projection_Base-case'!N100-N100)</f>
        <v>0</v>
      </c>
      <c r="AN100" s="229">
        <f>IFERROR(IF('Projection_Base-case'!N100&gt;0,100*AM100/'Projection_Base-case'!N100,100*AM100/N100),0)</f>
        <v>0</v>
      </c>
      <c r="AO100" s="237"/>
      <c r="AP100" s="233">
        <f>'Projection_Base-case'!P100-P100</f>
        <v>0</v>
      </c>
      <c r="AQ100" s="233">
        <f>IFERROR(100*AP100/'Projection_Base-case'!P100,0)</f>
        <v>0</v>
      </c>
      <c r="AR100" s="234"/>
      <c r="AS100" s="233">
        <f>'Projection_Base-case'!R100-R100</f>
        <v>0</v>
      </c>
      <c r="AT100" s="233">
        <f>IFERROR(100*AS100/'Projection_Base-case'!R100,0)</f>
        <v>0</v>
      </c>
      <c r="AU100" s="234"/>
      <c r="AV100" s="233">
        <f>'Projection_Base-case'!T100-T100</f>
        <v>0</v>
      </c>
      <c r="AW100" s="235">
        <f>IFERROR(100*AV100/'Projection_Base-case'!T100,0)</f>
        <v>0</v>
      </c>
      <c r="AX100" s="237"/>
      <c r="AY100" s="233">
        <f>'Projection_Base-case'!V100-V100</f>
        <v>0</v>
      </c>
      <c r="AZ100" s="233">
        <f>IFERROR(100*AY100/'Projection_Base-case'!V100,0)</f>
        <v>0</v>
      </c>
      <c r="BA100" s="234"/>
      <c r="BB100" s="233">
        <f>'Projection_Base-case'!X100-X100</f>
        <v>0</v>
      </c>
      <c r="BC100" s="233">
        <f>IFERROR(100*BB100/'Projection_Base-case'!X100,0)</f>
        <v>0</v>
      </c>
      <c r="BD100" s="234"/>
      <c r="BE100" s="233">
        <f>'Projection_Base-case'!Z100-Z100</f>
        <v>0</v>
      </c>
      <c r="BF100" s="233">
        <f>IFERROR(100*BE100/'Projection_Base-case'!Z100,0)</f>
        <v>0</v>
      </c>
      <c r="BG100" s="233">
        <f t="shared" ref="BG100:BG114" si="58">IFERROR(AB100/AY100,0)</f>
        <v>0</v>
      </c>
      <c r="BH100" s="235">
        <f t="shared" ref="BH100:BH114" si="59">IFERROR(AB100/AD100,0)</f>
        <v>0</v>
      </c>
    </row>
    <row r="101" spans="1:60" s="92" customFormat="1" ht="21">
      <c r="A101" s="146"/>
      <c r="B101" s="146"/>
      <c r="C101" s="146"/>
      <c r="D101" s="171" t="s">
        <v>39</v>
      </c>
      <c r="E101" s="172"/>
      <c r="F101" s="173"/>
      <c r="G101" s="237"/>
      <c r="H101" s="233">
        <f>SUMIF($D$6:$D$95,"PBT3",H6:H95)</f>
        <v>0</v>
      </c>
      <c r="I101" s="234"/>
      <c r="J101" s="233">
        <f>SUMIF($D$6:$D$95,"PBT3",J6:J95)</f>
        <v>0</v>
      </c>
      <c r="K101" s="234"/>
      <c r="L101" s="233">
        <f>SUMIF($D$6:$D$95,"PBT3",L6:L95)</f>
        <v>0</v>
      </c>
      <c r="M101" s="234"/>
      <c r="N101" s="235">
        <f>SUMIF($D$6:$D$95,"PBT3",N6:N95)</f>
        <v>0</v>
      </c>
      <c r="O101" s="236"/>
      <c r="P101" s="233">
        <f>SUMIF($D$6:$D$95,"PBT3",P6:P95)</f>
        <v>0</v>
      </c>
      <c r="Q101" s="234"/>
      <c r="R101" s="233">
        <f>SUMIF($D$6:$D$95,"PBT3",R6:R95)</f>
        <v>0</v>
      </c>
      <c r="S101" s="234"/>
      <c r="T101" s="235">
        <f>SUMIF($D$6:$D$95,"PBT3",T6:T95)</f>
        <v>0</v>
      </c>
      <c r="U101" s="237"/>
      <c r="V101" s="233">
        <f>SUMIF($D$6:$D$95,"PBT3",V6:V95)</f>
        <v>0</v>
      </c>
      <c r="W101" s="234"/>
      <c r="X101" s="233">
        <f>SUMIF($D$6:$D$95,"PBT3",X6:X95)</f>
        <v>0</v>
      </c>
      <c r="Y101" s="234"/>
      <c r="Z101" s="233">
        <f>SUMIF($D$6:$D$95,"PBT3",Z6:Z95)</f>
        <v>0</v>
      </c>
      <c r="AA101" s="238"/>
      <c r="AB101" s="235">
        <f>SUMIF($D$6:$D$95,"PBT3",AB6:AB95)</f>
        <v>0</v>
      </c>
      <c r="AC101" s="237"/>
      <c r="AD101" s="233">
        <f>'Projection_Base-case'!H101-H101</f>
        <v>0</v>
      </c>
      <c r="AE101" s="233">
        <f>IFERROR(100*AD101/'Projection_Base-case'!H101,0)</f>
        <v>0</v>
      </c>
      <c r="AF101" s="234"/>
      <c r="AG101" s="233">
        <f>'Projection_Base-case'!J101-J101</f>
        <v>0</v>
      </c>
      <c r="AH101" s="233">
        <f>IFERROR(100*AG101/'Projection_Base-case'!J101,0)</f>
        <v>0</v>
      </c>
      <c r="AI101" s="234"/>
      <c r="AJ101" s="233">
        <f>'Projection_Base-case'!L101-L101</f>
        <v>0</v>
      </c>
      <c r="AK101" s="233">
        <f>IFERROR(100*AJ101/'Projection_Base-case'!L101,0)</f>
        <v>0</v>
      </c>
      <c r="AL101" s="234"/>
      <c r="AM101" s="233">
        <f>-('Projection_Base-case'!N101-N101)</f>
        <v>0</v>
      </c>
      <c r="AN101" s="229">
        <f>IFERROR(IF('Projection_Base-case'!N101&gt;0,100*AM101/'Projection_Base-case'!N101,100*AM101/N101),0)</f>
        <v>0</v>
      </c>
      <c r="AO101" s="237"/>
      <c r="AP101" s="233">
        <f>'Projection_Base-case'!P101-P101</f>
        <v>0</v>
      </c>
      <c r="AQ101" s="233">
        <f>IFERROR(100*AP101/'Projection_Base-case'!P101,0)</f>
        <v>0</v>
      </c>
      <c r="AR101" s="234"/>
      <c r="AS101" s="233">
        <f>'Projection_Base-case'!R101-R101</f>
        <v>0</v>
      </c>
      <c r="AT101" s="233">
        <f>IFERROR(100*AS101/'Projection_Base-case'!R101,0)</f>
        <v>0</v>
      </c>
      <c r="AU101" s="234"/>
      <c r="AV101" s="233">
        <f>'Projection_Base-case'!T101-T101</f>
        <v>0</v>
      </c>
      <c r="AW101" s="235">
        <f>IFERROR(100*AV101/'Projection_Base-case'!T101,0)</f>
        <v>0</v>
      </c>
      <c r="AX101" s="237"/>
      <c r="AY101" s="233">
        <f>'Projection_Base-case'!V101-V101</f>
        <v>0</v>
      </c>
      <c r="AZ101" s="233">
        <f>IFERROR(100*AY101/'Projection_Base-case'!V101,0)</f>
        <v>0</v>
      </c>
      <c r="BA101" s="234"/>
      <c r="BB101" s="233">
        <f>'Projection_Base-case'!X101-X101</f>
        <v>0</v>
      </c>
      <c r="BC101" s="233">
        <f>IFERROR(100*BB101/'Projection_Base-case'!X101,0)</f>
        <v>0</v>
      </c>
      <c r="BD101" s="234"/>
      <c r="BE101" s="233">
        <f>'Projection_Base-case'!Z101-Z101</f>
        <v>0</v>
      </c>
      <c r="BF101" s="233">
        <f>IFERROR(100*BE101/'Projection_Base-case'!Z101,0)</f>
        <v>0</v>
      </c>
      <c r="BG101" s="233">
        <f t="shared" si="58"/>
        <v>0</v>
      </c>
      <c r="BH101" s="235">
        <f t="shared" si="59"/>
        <v>0</v>
      </c>
    </row>
    <row r="102" spans="1:60" s="92" customFormat="1" ht="21">
      <c r="A102" s="146"/>
      <c r="B102" s="146"/>
      <c r="C102" s="146"/>
      <c r="D102" s="171" t="s">
        <v>40</v>
      </c>
      <c r="E102" s="172"/>
      <c r="F102" s="173"/>
      <c r="G102" s="237"/>
      <c r="H102" s="233">
        <f>SUMIF($D$6:$D$95,"PBT4",H6:H95)</f>
        <v>0</v>
      </c>
      <c r="I102" s="234"/>
      <c r="J102" s="233">
        <f>SUMIF($D$6:$D$95,"PBT4",J6:J95)</f>
        <v>0</v>
      </c>
      <c r="K102" s="234"/>
      <c r="L102" s="233">
        <f>SUMIF($D$6:$D$95,"PBT4",L6:L95)</f>
        <v>0</v>
      </c>
      <c r="M102" s="234"/>
      <c r="N102" s="235">
        <f>SUMIF($D$6:$D$95,"PBT4",N6:N95)</f>
        <v>0</v>
      </c>
      <c r="O102" s="236"/>
      <c r="P102" s="233">
        <f>SUMIF($D$6:$D$95,"PBT4",P6:P95)</f>
        <v>0</v>
      </c>
      <c r="Q102" s="234"/>
      <c r="R102" s="233">
        <f>SUMIF($D$6:$D$95,"PBT4",R6:R95)</f>
        <v>0</v>
      </c>
      <c r="S102" s="234"/>
      <c r="T102" s="235">
        <f>SUMIF($D$6:$D$95,"PBT4",T6:T95)</f>
        <v>0</v>
      </c>
      <c r="U102" s="237"/>
      <c r="V102" s="233">
        <f>SUMIF($D$6:$D$95,"PBT4",V6:V95)</f>
        <v>0</v>
      </c>
      <c r="W102" s="234"/>
      <c r="X102" s="233">
        <f>SUMIF($D$6:$D$95,"PBT4",X6:X95)</f>
        <v>0</v>
      </c>
      <c r="Y102" s="234"/>
      <c r="Z102" s="233">
        <f>SUMIF($D$6:$D$95,"PBT4",Z6:Z95)</f>
        <v>0</v>
      </c>
      <c r="AA102" s="238"/>
      <c r="AB102" s="235">
        <f>SUMIF($D$6:$D$95,"PBT4",AB6:AB95)</f>
        <v>0</v>
      </c>
      <c r="AC102" s="237"/>
      <c r="AD102" s="233">
        <f>'Projection_Base-case'!H102-H102</f>
        <v>0</v>
      </c>
      <c r="AE102" s="233">
        <f>IFERROR(100*AD102/'Projection_Base-case'!H102,0)</f>
        <v>0</v>
      </c>
      <c r="AF102" s="234"/>
      <c r="AG102" s="233">
        <f>'Projection_Base-case'!J102-J102</f>
        <v>0</v>
      </c>
      <c r="AH102" s="233">
        <f>IFERROR(100*AG102/'Projection_Base-case'!J102,0)</f>
        <v>0</v>
      </c>
      <c r="AI102" s="234"/>
      <c r="AJ102" s="233">
        <f>'Projection_Base-case'!L102-L102</f>
        <v>0</v>
      </c>
      <c r="AK102" s="233">
        <f>IFERROR(100*AJ102/'Projection_Base-case'!L102,0)</f>
        <v>0</v>
      </c>
      <c r="AL102" s="234"/>
      <c r="AM102" s="233">
        <f>-('Projection_Base-case'!N102-N102)</f>
        <v>0</v>
      </c>
      <c r="AN102" s="229">
        <f>IFERROR(IF('Projection_Base-case'!N102&gt;0,100*AM102/'Projection_Base-case'!N102,100*AM102/N102),0)</f>
        <v>0</v>
      </c>
      <c r="AO102" s="237"/>
      <c r="AP102" s="233">
        <f>'Projection_Base-case'!P102-P102</f>
        <v>0</v>
      </c>
      <c r="AQ102" s="233">
        <f>IFERROR(100*AP102/'Projection_Base-case'!P102,0)</f>
        <v>0</v>
      </c>
      <c r="AR102" s="234"/>
      <c r="AS102" s="233">
        <f>'Projection_Base-case'!R102-R102</f>
        <v>0</v>
      </c>
      <c r="AT102" s="233">
        <f>IFERROR(100*AS102/'Projection_Base-case'!R102,0)</f>
        <v>0</v>
      </c>
      <c r="AU102" s="234"/>
      <c r="AV102" s="233">
        <f>'Projection_Base-case'!T102-T102</f>
        <v>0</v>
      </c>
      <c r="AW102" s="235">
        <f>IFERROR(100*AV102/'Projection_Base-case'!T102,0)</f>
        <v>0</v>
      </c>
      <c r="AX102" s="237"/>
      <c r="AY102" s="233">
        <f>'Projection_Base-case'!V102-V102</f>
        <v>0</v>
      </c>
      <c r="AZ102" s="233">
        <f>IFERROR(100*AY102/'Projection_Base-case'!V102,0)</f>
        <v>0</v>
      </c>
      <c r="BA102" s="234"/>
      <c r="BB102" s="233">
        <f>'Projection_Base-case'!X102-X102</f>
        <v>0</v>
      </c>
      <c r="BC102" s="233">
        <f>IFERROR(100*BB102/'Projection_Base-case'!X102,0)</f>
        <v>0</v>
      </c>
      <c r="BD102" s="234"/>
      <c r="BE102" s="233">
        <f>'Projection_Base-case'!Z102-Z102</f>
        <v>0</v>
      </c>
      <c r="BF102" s="233">
        <f>IFERROR(100*BE102/'Projection_Base-case'!Z102,0)</f>
        <v>0</v>
      </c>
      <c r="BG102" s="233">
        <f t="shared" si="58"/>
        <v>0</v>
      </c>
      <c r="BH102" s="235">
        <f t="shared" si="59"/>
        <v>0</v>
      </c>
    </row>
    <row r="103" spans="1:60" s="92" customFormat="1" ht="21">
      <c r="A103" s="146"/>
      <c r="B103" s="146"/>
      <c r="C103" s="146"/>
      <c r="D103" s="171" t="s">
        <v>41</v>
      </c>
      <c r="E103" s="172"/>
      <c r="F103" s="173"/>
      <c r="G103" s="237"/>
      <c r="H103" s="233">
        <f>SUMIF($D$6:$D$95,"PBT5",H6:H95)</f>
        <v>0</v>
      </c>
      <c r="I103" s="234"/>
      <c r="J103" s="233">
        <f>SUMIF($D$6:$D$95,"PBT5",J6:J95)</f>
        <v>0</v>
      </c>
      <c r="K103" s="234"/>
      <c r="L103" s="233">
        <f>SUMIF($D$6:$D$95,"PBT5",L6:L95)</f>
        <v>0</v>
      </c>
      <c r="M103" s="234"/>
      <c r="N103" s="235">
        <f>SUMIF($D$6:$D$95,"PBT5",N6:N95)</f>
        <v>0</v>
      </c>
      <c r="O103" s="236"/>
      <c r="P103" s="233">
        <f>SUMIF($D$6:$D$95,"PBT5",P6:P95)</f>
        <v>0</v>
      </c>
      <c r="Q103" s="234"/>
      <c r="R103" s="233">
        <f>SUMIF($D$6:$D$95,"PBT5",R6:R95)</f>
        <v>0</v>
      </c>
      <c r="S103" s="234"/>
      <c r="T103" s="235">
        <f>SUMIF($D$6:$D$95,"PBT5",T6:T95)</f>
        <v>0</v>
      </c>
      <c r="U103" s="237"/>
      <c r="V103" s="233">
        <f>SUMIF($D$6:$D$95,"PBT5",V6:V95)</f>
        <v>0</v>
      </c>
      <c r="W103" s="234"/>
      <c r="X103" s="233">
        <f>SUMIF($D$6:$D$95,"PBT5",X6:X95)</f>
        <v>0</v>
      </c>
      <c r="Y103" s="234"/>
      <c r="Z103" s="233">
        <f>SUMIF($D$6:$D$95,"PBT5",Z6:Z95)</f>
        <v>0</v>
      </c>
      <c r="AA103" s="238"/>
      <c r="AB103" s="235">
        <f>SUMIF($D$6:$D$95,"PBT5",AB6:AB95)</f>
        <v>0</v>
      </c>
      <c r="AC103" s="237"/>
      <c r="AD103" s="233">
        <f>'Projection_Base-case'!H103-H103</f>
        <v>0</v>
      </c>
      <c r="AE103" s="233">
        <f>IFERROR(100*AD103/'Projection_Base-case'!H103,0)</f>
        <v>0</v>
      </c>
      <c r="AF103" s="234"/>
      <c r="AG103" s="233">
        <f>'Projection_Base-case'!J103-J103</f>
        <v>0</v>
      </c>
      <c r="AH103" s="233">
        <f>IFERROR(100*AG103/'Projection_Base-case'!J103,0)</f>
        <v>0</v>
      </c>
      <c r="AI103" s="234"/>
      <c r="AJ103" s="233">
        <f>'Projection_Base-case'!L103-L103</f>
        <v>0</v>
      </c>
      <c r="AK103" s="233">
        <f>IFERROR(100*AJ103/'Projection_Base-case'!L103,0)</f>
        <v>0</v>
      </c>
      <c r="AL103" s="234"/>
      <c r="AM103" s="233">
        <f>-('Projection_Base-case'!N103-N103)</f>
        <v>0</v>
      </c>
      <c r="AN103" s="229">
        <f>IFERROR(IF('Projection_Base-case'!N103&gt;0,100*AM103/'Projection_Base-case'!N103,100*AM103/N103),0)</f>
        <v>0</v>
      </c>
      <c r="AO103" s="237"/>
      <c r="AP103" s="233">
        <f>'Projection_Base-case'!P103-P103</f>
        <v>0</v>
      </c>
      <c r="AQ103" s="233">
        <f>IFERROR(100*AP103/'Projection_Base-case'!P103,0)</f>
        <v>0</v>
      </c>
      <c r="AR103" s="234"/>
      <c r="AS103" s="233">
        <f>'Projection_Base-case'!R103-R103</f>
        <v>0</v>
      </c>
      <c r="AT103" s="233">
        <f>IFERROR(100*AS103/'Projection_Base-case'!R103,0)</f>
        <v>0</v>
      </c>
      <c r="AU103" s="234"/>
      <c r="AV103" s="233">
        <f>'Projection_Base-case'!T103-T103</f>
        <v>0</v>
      </c>
      <c r="AW103" s="235">
        <f>IFERROR(100*AV103/'Projection_Base-case'!T103,0)</f>
        <v>0</v>
      </c>
      <c r="AX103" s="237"/>
      <c r="AY103" s="233">
        <f>'Projection_Base-case'!V103-V103</f>
        <v>0</v>
      </c>
      <c r="AZ103" s="233">
        <f>IFERROR(100*AY103/'Projection_Base-case'!V103,0)</f>
        <v>0</v>
      </c>
      <c r="BA103" s="234"/>
      <c r="BB103" s="233">
        <f>'Projection_Base-case'!X103-X103</f>
        <v>0</v>
      </c>
      <c r="BC103" s="233">
        <f>IFERROR(100*BB103/'Projection_Base-case'!X103,0)</f>
        <v>0</v>
      </c>
      <c r="BD103" s="234"/>
      <c r="BE103" s="233">
        <f>'Projection_Base-case'!Z103-Z103</f>
        <v>0</v>
      </c>
      <c r="BF103" s="233">
        <f>IFERROR(100*BE103/'Projection_Base-case'!Z103,0)</f>
        <v>0</v>
      </c>
      <c r="BG103" s="233">
        <f t="shared" si="58"/>
        <v>0</v>
      </c>
      <c r="BH103" s="235">
        <f t="shared" si="59"/>
        <v>0</v>
      </c>
    </row>
    <row r="104" spans="1:60" s="92" customFormat="1" ht="21">
      <c r="A104" s="146"/>
      <c r="B104" s="146"/>
      <c r="C104" s="146"/>
      <c r="D104" s="171" t="s">
        <v>42</v>
      </c>
      <c r="E104" s="172"/>
      <c r="F104" s="173"/>
      <c r="G104" s="237"/>
      <c r="H104" s="233">
        <f>SUMIF($D$6:$D$95,"PBT6",H6:H95)</f>
        <v>0</v>
      </c>
      <c r="I104" s="234"/>
      <c r="J104" s="233">
        <f>SUMIF($D$6:$D$95,"PBT6",J6:J95)</f>
        <v>0</v>
      </c>
      <c r="K104" s="234"/>
      <c r="L104" s="233">
        <f>SUMIF($D$6:$D$95,"PBT6",L6:L95)</f>
        <v>0</v>
      </c>
      <c r="M104" s="234"/>
      <c r="N104" s="235">
        <f>SUMIF($D$6:$D$95,"PBT6",N6:N95)</f>
        <v>0</v>
      </c>
      <c r="O104" s="236"/>
      <c r="P104" s="233">
        <f>SUMIF($D$6:$D$95,"PBT6",P6:P95)</f>
        <v>0</v>
      </c>
      <c r="Q104" s="234"/>
      <c r="R104" s="233">
        <f>SUMIF($D$6:$D$95,"PBT6",R6:R95)</f>
        <v>0</v>
      </c>
      <c r="S104" s="234"/>
      <c r="T104" s="235">
        <f>SUMIF($D$6:$D$95,"PBT6",T6:T95)</f>
        <v>0</v>
      </c>
      <c r="U104" s="237"/>
      <c r="V104" s="233">
        <f>SUMIF($D$6:$D$95,"PBT6",V6:V95)</f>
        <v>0</v>
      </c>
      <c r="W104" s="234"/>
      <c r="X104" s="233">
        <f>SUMIF($D$6:$D$95,"PBT6",X6:X95)</f>
        <v>0</v>
      </c>
      <c r="Y104" s="234"/>
      <c r="Z104" s="233">
        <f>SUMIF($D$6:$D$95,"PBT6",Z6:Z95)</f>
        <v>0</v>
      </c>
      <c r="AA104" s="238"/>
      <c r="AB104" s="235">
        <f>SUMIF($D$6:$D$95,"PBT6",AB6:AB95)</f>
        <v>0</v>
      </c>
      <c r="AC104" s="237"/>
      <c r="AD104" s="233">
        <f>'Projection_Base-case'!H104-H104</f>
        <v>0</v>
      </c>
      <c r="AE104" s="233">
        <f>IFERROR(100*AD104/'Projection_Base-case'!H104,0)</f>
        <v>0</v>
      </c>
      <c r="AF104" s="234"/>
      <c r="AG104" s="233">
        <f>'Projection_Base-case'!J104-J104</f>
        <v>0</v>
      </c>
      <c r="AH104" s="233">
        <f>IFERROR(100*AG104/'Projection_Base-case'!J104,0)</f>
        <v>0</v>
      </c>
      <c r="AI104" s="234"/>
      <c r="AJ104" s="233">
        <f>'Projection_Base-case'!L104-L104</f>
        <v>0</v>
      </c>
      <c r="AK104" s="233">
        <f>IFERROR(100*AJ104/'Projection_Base-case'!L104,0)</f>
        <v>0</v>
      </c>
      <c r="AL104" s="234"/>
      <c r="AM104" s="233">
        <f>-('Projection_Base-case'!N104-N104)</f>
        <v>0</v>
      </c>
      <c r="AN104" s="229">
        <f>IFERROR(IF('Projection_Base-case'!N104&gt;0,100*AM104/'Projection_Base-case'!N104,100*AM104/N104),0)</f>
        <v>0</v>
      </c>
      <c r="AO104" s="237"/>
      <c r="AP104" s="233">
        <f>'Projection_Base-case'!P104-P104</f>
        <v>0</v>
      </c>
      <c r="AQ104" s="233">
        <f>IFERROR(100*AP104/'Projection_Base-case'!P104,0)</f>
        <v>0</v>
      </c>
      <c r="AR104" s="234"/>
      <c r="AS104" s="233">
        <f>'Projection_Base-case'!R104-R104</f>
        <v>0</v>
      </c>
      <c r="AT104" s="233">
        <f>IFERROR(100*AS104/'Projection_Base-case'!R104,0)</f>
        <v>0</v>
      </c>
      <c r="AU104" s="234"/>
      <c r="AV104" s="233">
        <f>'Projection_Base-case'!T104-T104</f>
        <v>0</v>
      </c>
      <c r="AW104" s="235">
        <f>IFERROR(100*AV104/'Projection_Base-case'!T104,0)</f>
        <v>0</v>
      </c>
      <c r="AX104" s="237"/>
      <c r="AY104" s="233">
        <f>'Projection_Base-case'!V104-V104</f>
        <v>0</v>
      </c>
      <c r="AZ104" s="233">
        <f>IFERROR(100*AY104/'Projection_Base-case'!V104,0)</f>
        <v>0</v>
      </c>
      <c r="BA104" s="234"/>
      <c r="BB104" s="233">
        <f>'Projection_Base-case'!X104-X104</f>
        <v>0</v>
      </c>
      <c r="BC104" s="233">
        <f>IFERROR(100*BB104/'Projection_Base-case'!X104,0)</f>
        <v>0</v>
      </c>
      <c r="BD104" s="234"/>
      <c r="BE104" s="233">
        <f>'Projection_Base-case'!Z104-Z104</f>
        <v>0</v>
      </c>
      <c r="BF104" s="233">
        <f>IFERROR(100*BE104/'Projection_Base-case'!Z104,0)</f>
        <v>0</v>
      </c>
      <c r="BG104" s="233">
        <f t="shared" si="58"/>
        <v>0</v>
      </c>
      <c r="BH104" s="235">
        <f t="shared" si="59"/>
        <v>0</v>
      </c>
    </row>
    <row r="105" spans="1:60" s="92" customFormat="1" ht="21">
      <c r="A105" s="146"/>
      <c r="B105" s="146"/>
      <c r="C105" s="146"/>
      <c r="D105" s="171" t="s">
        <v>43</v>
      </c>
      <c r="E105" s="172"/>
      <c r="F105" s="173"/>
      <c r="G105" s="237"/>
      <c r="H105" s="233">
        <f>SUMIF($D$6:$D$95,"PBT7",H6:H95)</f>
        <v>0</v>
      </c>
      <c r="I105" s="234"/>
      <c r="J105" s="233">
        <f>SUMIF($D$6:$D$95,"PBT7",J6:J95)</f>
        <v>0</v>
      </c>
      <c r="K105" s="234"/>
      <c r="L105" s="233">
        <f>SUMIF($D$6:$D$95,"PBT7",L6:L95)</f>
        <v>0</v>
      </c>
      <c r="M105" s="234"/>
      <c r="N105" s="235">
        <f>SUMIF($D$6:$D$95,"PBT7",N6:N95)</f>
        <v>0</v>
      </c>
      <c r="O105" s="236"/>
      <c r="P105" s="233">
        <f>SUMIF($D$6:$D$95,"PBT7",P6:P95)</f>
        <v>0</v>
      </c>
      <c r="Q105" s="234"/>
      <c r="R105" s="233">
        <f>SUMIF($D$6:$D$95,"PBT7",R6:R95)</f>
        <v>0</v>
      </c>
      <c r="S105" s="234"/>
      <c r="T105" s="235">
        <f>SUMIF($D$6:$D$95,"PBT7",T6:T95)</f>
        <v>0</v>
      </c>
      <c r="U105" s="237"/>
      <c r="V105" s="233">
        <f>SUMIF($D$6:$D$95,"PBT7",V6:V95)</f>
        <v>0</v>
      </c>
      <c r="W105" s="234"/>
      <c r="X105" s="233">
        <f>SUMIF($D$6:$D$95,"PBT7",X6:X95)</f>
        <v>0</v>
      </c>
      <c r="Y105" s="234"/>
      <c r="Z105" s="233">
        <f>SUMIF($D$6:$D$95,"PBT7",Z6:Z95)</f>
        <v>0</v>
      </c>
      <c r="AA105" s="238"/>
      <c r="AB105" s="235">
        <f>SUMIF($D$6:$D$95,"PBT7",AB6:AB95)</f>
        <v>0</v>
      </c>
      <c r="AC105" s="237"/>
      <c r="AD105" s="233">
        <f>'Projection_Base-case'!H105-H105</f>
        <v>0</v>
      </c>
      <c r="AE105" s="233">
        <f>IFERROR(100*AD105/'Projection_Base-case'!H105,0)</f>
        <v>0</v>
      </c>
      <c r="AF105" s="234"/>
      <c r="AG105" s="233">
        <f>'Projection_Base-case'!J105-J105</f>
        <v>0</v>
      </c>
      <c r="AH105" s="233">
        <f>IFERROR(100*AG105/'Projection_Base-case'!J105,0)</f>
        <v>0</v>
      </c>
      <c r="AI105" s="234"/>
      <c r="AJ105" s="233">
        <f>'Projection_Base-case'!L105-L105</f>
        <v>0</v>
      </c>
      <c r="AK105" s="233">
        <f>IFERROR(100*AJ105/'Projection_Base-case'!L105,0)</f>
        <v>0</v>
      </c>
      <c r="AL105" s="234"/>
      <c r="AM105" s="233">
        <f>-('Projection_Base-case'!N105-N105)</f>
        <v>0</v>
      </c>
      <c r="AN105" s="229">
        <f>IFERROR(IF('Projection_Base-case'!N105&gt;0,100*AM105/'Projection_Base-case'!N105,100*AM105/N105),0)</f>
        <v>0</v>
      </c>
      <c r="AO105" s="237"/>
      <c r="AP105" s="233">
        <f>'Projection_Base-case'!P105-P105</f>
        <v>0</v>
      </c>
      <c r="AQ105" s="233">
        <f>IFERROR(100*AP105/'Projection_Base-case'!P105,0)</f>
        <v>0</v>
      </c>
      <c r="AR105" s="234"/>
      <c r="AS105" s="233">
        <f>'Projection_Base-case'!R105-R105</f>
        <v>0</v>
      </c>
      <c r="AT105" s="233">
        <f>IFERROR(100*AS105/'Projection_Base-case'!R105,0)</f>
        <v>0</v>
      </c>
      <c r="AU105" s="234"/>
      <c r="AV105" s="233">
        <f>'Projection_Base-case'!T105-T105</f>
        <v>0</v>
      </c>
      <c r="AW105" s="235">
        <f>IFERROR(100*AV105/'Projection_Base-case'!T105,0)</f>
        <v>0</v>
      </c>
      <c r="AX105" s="237"/>
      <c r="AY105" s="233">
        <f>'Projection_Base-case'!V105-V105</f>
        <v>0</v>
      </c>
      <c r="AZ105" s="233">
        <f>IFERROR(100*AY105/'Projection_Base-case'!V105,0)</f>
        <v>0</v>
      </c>
      <c r="BA105" s="234"/>
      <c r="BB105" s="233">
        <f>'Projection_Base-case'!X105-X105</f>
        <v>0</v>
      </c>
      <c r="BC105" s="233">
        <f>IFERROR(100*BB105/'Projection_Base-case'!X105,0)</f>
        <v>0</v>
      </c>
      <c r="BD105" s="234"/>
      <c r="BE105" s="233">
        <f>'Projection_Base-case'!Z105-Z105</f>
        <v>0</v>
      </c>
      <c r="BF105" s="233">
        <f>IFERROR(100*BE105/'Projection_Base-case'!Z105,0)</f>
        <v>0</v>
      </c>
      <c r="BG105" s="233">
        <f t="shared" si="58"/>
        <v>0</v>
      </c>
      <c r="BH105" s="235">
        <f t="shared" si="59"/>
        <v>0</v>
      </c>
    </row>
    <row r="106" spans="1:60" s="92" customFormat="1" ht="21">
      <c r="A106" s="146"/>
      <c r="B106" s="146"/>
      <c r="C106" s="146"/>
      <c r="D106" s="171" t="s">
        <v>44</v>
      </c>
      <c r="E106" s="172"/>
      <c r="F106" s="173"/>
      <c r="G106" s="237"/>
      <c r="H106" s="233">
        <f>SUMIF($D$6:$D$95,"PBT8",H6:H95)</f>
        <v>0</v>
      </c>
      <c r="I106" s="234"/>
      <c r="J106" s="233">
        <f>SUMIF($D$6:$D$95,"PBT8",J6:J95)</f>
        <v>0</v>
      </c>
      <c r="K106" s="234"/>
      <c r="L106" s="233">
        <f>SUMIF($D$6:$D$95,"PBT8",L6:L95)</f>
        <v>0</v>
      </c>
      <c r="M106" s="234"/>
      <c r="N106" s="235">
        <f>SUMIF($D$6:$D$95,"PBT8",N6:N95)</f>
        <v>0</v>
      </c>
      <c r="O106" s="236"/>
      <c r="P106" s="233">
        <f>SUMIF($D$6:$D$95,"PBT8",P6:P95)</f>
        <v>0</v>
      </c>
      <c r="Q106" s="234"/>
      <c r="R106" s="233">
        <f>SUMIF($D$6:$D$95,"PBT8",R6:R95)</f>
        <v>0</v>
      </c>
      <c r="S106" s="234"/>
      <c r="T106" s="235">
        <f>SUMIF($D$6:$D$95,"PBT8",T6:T95)</f>
        <v>0</v>
      </c>
      <c r="U106" s="237"/>
      <c r="V106" s="233">
        <f>SUMIF($D$6:$D$95,"PBT8",V6:V95)</f>
        <v>0</v>
      </c>
      <c r="W106" s="234"/>
      <c r="X106" s="233">
        <f>SUMIF($D$6:$D$95,"PBT8",X6:X95)</f>
        <v>0</v>
      </c>
      <c r="Y106" s="234"/>
      <c r="Z106" s="233">
        <f>SUMIF($D$6:$D$95,"PBT8",Z6:Z95)</f>
        <v>0</v>
      </c>
      <c r="AA106" s="238"/>
      <c r="AB106" s="235">
        <f>SUMIF($D$6:$D$95,"PBT8",AB6:AB95)</f>
        <v>0</v>
      </c>
      <c r="AC106" s="237"/>
      <c r="AD106" s="233">
        <f>'Projection_Base-case'!H106-H106</f>
        <v>0</v>
      </c>
      <c r="AE106" s="233">
        <f>IFERROR(100*AD106/'Projection_Base-case'!H106,0)</f>
        <v>0</v>
      </c>
      <c r="AF106" s="234"/>
      <c r="AG106" s="233">
        <f>'Projection_Base-case'!J106-J106</f>
        <v>0</v>
      </c>
      <c r="AH106" s="233">
        <f>IFERROR(100*AG106/'Projection_Base-case'!J106,0)</f>
        <v>0</v>
      </c>
      <c r="AI106" s="234"/>
      <c r="AJ106" s="233">
        <f>'Projection_Base-case'!L106-L106</f>
        <v>0</v>
      </c>
      <c r="AK106" s="233">
        <f>IFERROR(100*AJ106/'Projection_Base-case'!L106,0)</f>
        <v>0</v>
      </c>
      <c r="AL106" s="234"/>
      <c r="AM106" s="233">
        <f>-('Projection_Base-case'!N106-N106)</f>
        <v>0</v>
      </c>
      <c r="AN106" s="229">
        <f>IFERROR(IF('Projection_Base-case'!N106&gt;0,100*AM106/'Projection_Base-case'!N106,100*AM106/N106),0)</f>
        <v>0</v>
      </c>
      <c r="AO106" s="237"/>
      <c r="AP106" s="233">
        <f>'Projection_Base-case'!P106-P106</f>
        <v>0</v>
      </c>
      <c r="AQ106" s="233">
        <f>IFERROR(100*AP106/'Projection_Base-case'!P106,0)</f>
        <v>0</v>
      </c>
      <c r="AR106" s="234"/>
      <c r="AS106" s="233">
        <f>'Projection_Base-case'!R106-R106</f>
        <v>0</v>
      </c>
      <c r="AT106" s="233">
        <f>IFERROR(100*AS106/'Projection_Base-case'!R106,0)</f>
        <v>0</v>
      </c>
      <c r="AU106" s="234"/>
      <c r="AV106" s="233">
        <f>'Projection_Base-case'!T106-T106</f>
        <v>0</v>
      </c>
      <c r="AW106" s="235">
        <f>IFERROR(100*AV106/'Projection_Base-case'!T106,0)</f>
        <v>0</v>
      </c>
      <c r="AX106" s="237"/>
      <c r="AY106" s="233">
        <f>'Projection_Base-case'!V106-V106</f>
        <v>0</v>
      </c>
      <c r="AZ106" s="233">
        <f>IFERROR(100*AY106/'Projection_Base-case'!V106,0)</f>
        <v>0</v>
      </c>
      <c r="BA106" s="234"/>
      <c r="BB106" s="233">
        <f>'Projection_Base-case'!X106-X106</f>
        <v>0</v>
      </c>
      <c r="BC106" s="233">
        <f>IFERROR(100*BB106/'Projection_Base-case'!X106,0)</f>
        <v>0</v>
      </c>
      <c r="BD106" s="234"/>
      <c r="BE106" s="233">
        <f>'Projection_Base-case'!Z106-Z106</f>
        <v>0</v>
      </c>
      <c r="BF106" s="233">
        <f>IFERROR(100*BE106/'Projection_Base-case'!Z106,0)</f>
        <v>0</v>
      </c>
      <c r="BG106" s="233">
        <f t="shared" si="58"/>
        <v>0</v>
      </c>
      <c r="BH106" s="235">
        <f t="shared" si="59"/>
        <v>0</v>
      </c>
    </row>
    <row r="107" spans="1:60" s="92" customFormat="1" ht="21">
      <c r="A107" s="146"/>
      <c r="B107" s="146"/>
      <c r="C107" s="146"/>
      <c r="D107" s="171" t="s">
        <v>45</v>
      </c>
      <c r="E107" s="172"/>
      <c r="F107" s="173"/>
      <c r="G107" s="237"/>
      <c r="H107" s="233">
        <f>SUMIF($D$6:$D$95,"PBT9",H6:H95)</f>
        <v>0</v>
      </c>
      <c r="I107" s="234"/>
      <c r="J107" s="233">
        <f>SUMIF($D$6:$D$95,"PBT9",J6:J95)</f>
        <v>0</v>
      </c>
      <c r="K107" s="234"/>
      <c r="L107" s="233">
        <f>SUMIF($D$6:$D$95,"PBT9",L6:L95)</f>
        <v>0</v>
      </c>
      <c r="M107" s="234"/>
      <c r="N107" s="235">
        <f>SUMIF($D$6:$D$95,"PBT9",N6:N95)</f>
        <v>0</v>
      </c>
      <c r="O107" s="236"/>
      <c r="P107" s="233">
        <f>SUMIF($D$6:$D$95,"PBT9",P6:P95)</f>
        <v>0</v>
      </c>
      <c r="Q107" s="234"/>
      <c r="R107" s="233">
        <f>SUMIF($D$6:$D$95,"PBT9",R6:R95)</f>
        <v>0</v>
      </c>
      <c r="S107" s="234"/>
      <c r="T107" s="235">
        <f>SUMIF($D$6:$D$95,"PBT9",T6:T95)</f>
        <v>0</v>
      </c>
      <c r="U107" s="237"/>
      <c r="V107" s="233">
        <f>SUMIF($D$6:$D$95,"PBT9",V6:V95)</f>
        <v>0</v>
      </c>
      <c r="W107" s="234"/>
      <c r="X107" s="233">
        <f>SUMIF($D$6:$D$95,"PBT9",X6:X95)</f>
        <v>0</v>
      </c>
      <c r="Y107" s="234"/>
      <c r="Z107" s="233">
        <f>SUMIF($D$6:$D$95,"PBT9",Z6:Z95)</f>
        <v>0</v>
      </c>
      <c r="AA107" s="238"/>
      <c r="AB107" s="235">
        <f>SUMIF($D$6:$D$95,"PBT9",AB6:AB95)</f>
        <v>0</v>
      </c>
      <c r="AC107" s="237"/>
      <c r="AD107" s="233">
        <f>'Projection_Base-case'!H107-H107</f>
        <v>0</v>
      </c>
      <c r="AE107" s="233">
        <f>IFERROR(100*AD107/'Projection_Base-case'!H107,0)</f>
        <v>0</v>
      </c>
      <c r="AF107" s="234"/>
      <c r="AG107" s="233">
        <f>'Projection_Base-case'!J107-J107</f>
        <v>0</v>
      </c>
      <c r="AH107" s="233">
        <f>IFERROR(100*AG107/'Projection_Base-case'!J107,0)</f>
        <v>0</v>
      </c>
      <c r="AI107" s="234"/>
      <c r="AJ107" s="233">
        <f>'Projection_Base-case'!L107-L107</f>
        <v>0</v>
      </c>
      <c r="AK107" s="233">
        <f>IFERROR(100*AJ107/'Projection_Base-case'!L107,0)</f>
        <v>0</v>
      </c>
      <c r="AL107" s="234"/>
      <c r="AM107" s="233">
        <f>-('Projection_Base-case'!N107-N107)</f>
        <v>0</v>
      </c>
      <c r="AN107" s="229">
        <f>IFERROR(IF('Projection_Base-case'!N107&gt;0,100*AM107/'Projection_Base-case'!N107,100*AM107/N107),0)</f>
        <v>0</v>
      </c>
      <c r="AO107" s="237"/>
      <c r="AP107" s="233">
        <f>'Projection_Base-case'!P107-P107</f>
        <v>0</v>
      </c>
      <c r="AQ107" s="233">
        <f>IFERROR(100*AP107/'Projection_Base-case'!P107,0)</f>
        <v>0</v>
      </c>
      <c r="AR107" s="234"/>
      <c r="AS107" s="233">
        <f>'Projection_Base-case'!R107-R107</f>
        <v>0</v>
      </c>
      <c r="AT107" s="233">
        <f>IFERROR(100*AS107/'Projection_Base-case'!R107,0)</f>
        <v>0</v>
      </c>
      <c r="AU107" s="234"/>
      <c r="AV107" s="233">
        <f>'Projection_Base-case'!T107-T107</f>
        <v>0</v>
      </c>
      <c r="AW107" s="235">
        <f>IFERROR(100*AV107/'Projection_Base-case'!T107,0)</f>
        <v>0</v>
      </c>
      <c r="AX107" s="237"/>
      <c r="AY107" s="233">
        <f>'Projection_Base-case'!V107-V107</f>
        <v>0</v>
      </c>
      <c r="AZ107" s="233">
        <f>IFERROR(100*AY107/'Projection_Base-case'!V107,0)</f>
        <v>0</v>
      </c>
      <c r="BA107" s="234"/>
      <c r="BB107" s="233">
        <f>'Projection_Base-case'!X107-X107</f>
        <v>0</v>
      </c>
      <c r="BC107" s="233">
        <f>IFERROR(100*BB107/'Projection_Base-case'!X107,0)</f>
        <v>0</v>
      </c>
      <c r="BD107" s="234"/>
      <c r="BE107" s="233">
        <f>'Projection_Base-case'!Z107-Z107</f>
        <v>0</v>
      </c>
      <c r="BF107" s="233">
        <f>IFERROR(100*BE107/'Projection_Base-case'!Z107,0)</f>
        <v>0</v>
      </c>
      <c r="BG107" s="233">
        <f t="shared" si="58"/>
        <v>0</v>
      </c>
      <c r="BH107" s="235">
        <f t="shared" si="59"/>
        <v>0</v>
      </c>
    </row>
    <row r="108" spans="1:60" s="92" customFormat="1" ht="21">
      <c r="A108" s="146"/>
      <c r="B108" s="146"/>
      <c r="C108" s="146"/>
      <c r="D108" s="171" t="s">
        <v>46</v>
      </c>
      <c r="E108" s="172"/>
      <c r="F108" s="173"/>
      <c r="G108" s="237"/>
      <c r="H108" s="233">
        <f>SUMIF($D$6:$D$95,"PBT10",H6:H95)</f>
        <v>0</v>
      </c>
      <c r="I108" s="234"/>
      <c r="J108" s="233">
        <f>SUMIF($D$6:$D$95,"PBT10",J6:J95)</f>
        <v>0</v>
      </c>
      <c r="K108" s="234"/>
      <c r="L108" s="233">
        <f>SUMIF($D$6:$D$95,"PBT10",L6:L95)</f>
        <v>0</v>
      </c>
      <c r="M108" s="234"/>
      <c r="N108" s="235">
        <f>SUMIF($D$6:$D$95,"PBT10",N6:N95)</f>
        <v>0</v>
      </c>
      <c r="O108" s="236"/>
      <c r="P108" s="233">
        <f>SUMIF($D$6:$D$95,"PBT10",P6:P95)</f>
        <v>0</v>
      </c>
      <c r="Q108" s="234"/>
      <c r="R108" s="233">
        <f>SUMIF($D$6:$D$95,"PBT10",R6:R95)</f>
        <v>0</v>
      </c>
      <c r="S108" s="234"/>
      <c r="T108" s="235">
        <f>SUMIF($D$6:$D$95,"PBT10",T6:T95)</f>
        <v>0</v>
      </c>
      <c r="U108" s="237"/>
      <c r="V108" s="233">
        <f>SUMIF($D$6:$D$95,"PBT10",V6:V95)</f>
        <v>0</v>
      </c>
      <c r="W108" s="234"/>
      <c r="X108" s="233">
        <f>SUMIF($D$6:$D$95,"PBT10",X6:X95)</f>
        <v>0</v>
      </c>
      <c r="Y108" s="234"/>
      <c r="Z108" s="233">
        <f>SUMIF($D$6:$D$95,"PBT10",Z6:Z95)</f>
        <v>0</v>
      </c>
      <c r="AA108" s="238"/>
      <c r="AB108" s="235">
        <f>SUMIF($D$6:$D$95,"PBT10",AB6:AB95)</f>
        <v>0</v>
      </c>
      <c r="AC108" s="237"/>
      <c r="AD108" s="233">
        <f>'Projection_Base-case'!H108-H108</f>
        <v>0</v>
      </c>
      <c r="AE108" s="233">
        <f>IFERROR(100*AD108/'Projection_Base-case'!H108,0)</f>
        <v>0</v>
      </c>
      <c r="AF108" s="234"/>
      <c r="AG108" s="233">
        <f>'Projection_Base-case'!J108-J108</f>
        <v>0</v>
      </c>
      <c r="AH108" s="233">
        <f>IFERROR(100*AG108/'Projection_Base-case'!J108,0)</f>
        <v>0</v>
      </c>
      <c r="AI108" s="234"/>
      <c r="AJ108" s="233">
        <f>'Projection_Base-case'!L108-L108</f>
        <v>0</v>
      </c>
      <c r="AK108" s="233">
        <f>IFERROR(100*AJ108/'Projection_Base-case'!L108,0)</f>
        <v>0</v>
      </c>
      <c r="AL108" s="234"/>
      <c r="AM108" s="233">
        <f>-('Projection_Base-case'!N108-N108)</f>
        <v>0</v>
      </c>
      <c r="AN108" s="229">
        <f>IFERROR(IF('Projection_Base-case'!N108&gt;0,100*AM108/'Projection_Base-case'!N108,100*AM108/N108),0)</f>
        <v>0</v>
      </c>
      <c r="AO108" s="237"/>
      <c r="AP108" s="233">
        <f>'Projection_Base-case'!P108-P108</f>
        <v>0</v>
      </c>
      <c r="AQ108" s="233">
        <f>IFERROR(100*AP108/'Projection_Base-case'!P108,0)</f>
        <v>0</v>
      </c>
      <c r="AR108" s="234"/>
      <c r="AS108" s="233">
        <f>'Projection_Base-case'!R108-R108</f>
        <v>0</v>
      </c>
      <c r="AT108" s="233">
        <f>IFERROR(100*AS108/'Projection_Base-case'!R108,0)</f>
        <v>0</v>
      </c>
      <c r="AU108" s="234"/>
      <c r="AV108" s="233">
        <f>'Projection_Base-case'!T108-T108</f>
        <v>0</v>
      </c>
      <c r="AW108" s="235">
        <f>IFERROR(100*AV108/'Projection_Base-case'!T108,0)</f>
        <v>0</v>
      </c>
      <c r="AX108" s="237"/>
      <c r="AY108" s="233">
        <f>'Projection_Base-case'!V108-V108</f>
        <v>0</v>
      </c>
      <c r="AZ108" s="233">
        <f>IFERROR(100*AY108/'Projection_Base-case'!V108,0)</f>
        <v>0</v>
      </c>
      <c r="BA108" s="234"/>
      <c r="BB108" s="233">
        <f>'Projection_Base-case'!X108-X108</f>
        <v>0</v>
      </c>
      <c r="BC108" s="233">
        <f>IFERROR(100*BB108/'Projection_Base-case'!X108,0)</f>
        <v>0</v>
      </c>
      <c r="BD108" s="234"/>
      <c r="BE108" s="233">
        <f>'Projection_Base-case'!Z108-Z108</f>
        <v>0</v>
      </c>
      <c r="BF108" s="233">
        <f>IFERROR(100*BE108/'Projection_Base-case'!Z108,0)</f>
        <v>0</v>
      </c>
      <c r="BG108" s="233">
        <f t="shared" si="58"/>
        <v>0</v>
      </c>
      <c r="BH108" s="235">
        <f t="shared" si="59"/>
        <v>0</v>
      </c>
    </row>
    <row r="109" spans="1:60" s="92" customFormat="1" ht="21">
      <c r="A109" s="146"/>
      <c r="B109" s="146"/>
      <c r="C109" s="146"/>
      <c r="D109" s="171" t="s">
        <v>47</v>
      </c>
      <c r="E109" s="172"/>
      <c r="F109" s="173"/>
      <c r="G109" s="237"/>
      <c r="H109" s="233">
        <f>SUMIF($D$6:$D$95,"PBT11",H6:H95)</f>
        <v>0</v>
      </c>
      <c r="I109" s="234"/>
      <c r="J109" s="233">
        <f>SUMIF($D$6:$D$95,"PBT11",J6:J95)</f>
        <v>0</v>
      </c>
      <c r="K109" s="234"/>
      <c r="L109" s="233">
        <f>SUMIF($D$6:$D$95,"PBT11",L6:L95)</f>
        <v>0</v>
      </c>
      <c r="M109" s="234"/>
      <c r="N109" s="235">
        <f>SUMIF($D$6:$D$95,"PBT11",N6:N95)</f>
        <v>0</v>
      </c>
      <c r="O109" s="236"/>
      <c r="P109" s="233">
        <f>SUMIF($D$6:$D$95,"PBT11",P6:P95)</f>
        <v>0</v>
      </c>
      <c r="Q109" s="234"/>
      <c r="R109" s="233">
        <f>SUMIF($D$6:$D$95,"PBT11",R6:R95)</f>
        <v>0</v>
      </c>
      <c r="S109" s="234"/>
      <c r="T109" s="235">
        <f>SUMIF($D$6:$D$95,"PBT11",T6:T95)</f>
        <v>0</v>
      </c>
      <c r="U109" s="237"/>
      <c r="V109" s="233">
        <f>SUMIF($D$6:$D$95,"PBT11",V6:V95)</f>
        <v>0</v>
      </c>
      <c r="W109" s="234"/>
      <c r="X109" s="233">
        <f>SUMIF($D$6:$D$95,"PBT11",X6:X95)</f>
        <v>0</v>
      </c>
      <c r="Y109" s="234"/>
      <c r="Z109" s="233">
        <f>SUMIF($D$6:$D$95,"PBT11",Z6:Z95)</f>
        <v>0</v>
      </c>
      <c r="AA109" s="238"/>
      <c r="AB109" s="235">
        <f>SUMIF($D$6:$D$95,"PBT11",AB6:AB95)</f>
        <v>0</v>
      </c>
      <c r="AC109" s="237"/>
      <c r="AD109" s="233">
        <f>'Projection_Base-case'!H109-H109</f>
        <v>0</v>
      </c>
      <c r="AE109" s="233">
        <f>IFERROR(100*AD109/'Projection_Base-case'!H109,0)</f>
        <v>0</v>
      </c>
      <c r="AF109" s="234"/>
      <c r="AG109" s="233">
        <f>'Projection_Base-case'!J109-J109</f>
        <v>0</v>
      </c>
      <c r="AH109" s="233">
        <f>IFERROR(100*AG109/'Projection_Base-case'!J109,0)</f>
        <v>0</v>
      </c>
      <c r="AI109" s="234"/>
      <c r="AJ109" s="233">
        <f>'Projection_Base-case'!L109-L109</f>
        <v>0</v>
      </c>
      <c r="AK109" s="233">
        <f>IFERROR(100*AJ109/'Projection_Base-case'!L109,0)</f>
        <v>0</v>
      </c>
      <c r="AL109" s="234"/>
      <c r="AM109" s="233">
        <f>-('Projection_Base-case'!N109-N109)</f>
        <v>0</v>
      </c>
      <c r="AN109" s="229">
        <f>IFERROR(IF('Projection_Base-case'!N109&gt;0,100*AM109/'Projection_Base-case'!N109,100*AM109/N109),0)</f>
        <v>0</v>
      </c>
      <c r="AO109" s="237"/>
      <c r="AP109" s="233">
        <f>'Projection_Base-case'!P109-P109</f>
        <v>0</v>
      </c>
      <c r="AQ109" s="233">
        <f>IFERROR(100*AP109/'Projection_Base-case'!P109,0)</f>
        <v>0</v>
      </c>
      <c r="AR109" s="234"/>
      <c r="AS109" s="233">
        <f>'Projection_Base-case'!R109-R109</f>
        <v>0</v>
      </c>
      <c r="AT109" s="233">
        <f>IFERROR(100*AS109/'Projection_Base-case'!R109,0)</f>
        <v>0</v>
      </c>
      <c r="AU109" s="234"/>
      <c r="AV109" s="233">
        <f>'Projection_Base-case'!T109-T109</f>
        <v>0</v>
      </c>
      <c r="AW109" s="235">
        <f>IFERROR(100*AV109/'Projection_Base-case'!T109,0)</f>
        <v>0</v>
      </c>
      <c r="AX109" s="237"/>
      <c r="AY109" s="233">
        <f>'Projection_Base-case'!V109-V109</f>
        <v>0</v>
      </c>
      <c r="AZ109" s="233">
        <f>IFERROR(100*AY109/'Projection_Base-case'!V109,0)</f>
        <v>0</v>
      </c>
      <c r="BA109" s="234"/>
      <c r="BB109" s="233">
        <f>'Projection_Base-case'!X109-X109</f>
        <v>0</v>
      </c>
      <c r="BC109" s="233">
        <f>IFERROR(100*BB109/'Projection_Base-case'!X109,0)</f>
        <v>0</v>
      </c>
      <c r="BD109" s="234"/>
      <c r="BE109" s="233">
        <f>'Projection_Base-case'!Z109-Z109</f>
        <v>0</v>
      </c>
      <c r="BF109" s="233">
        <f>IFERROR(100*BE109/'Projection_Base-case'!Z109,0)</f>
        <v>0</v>
      </c>
      <c r="BG109" s="233">
        <f t="shared" si="58"/>
        <v>0</v>
      </c>
      <c r="BH109" s="235">
        <f t="shared" si="59"/>
        <v>0</v>
      </c>
    </row>
    <row r="110" spans="1:60" s="92" customFormat="1" ht="21">
      <c r="A110" s="146"/>
      <c r="B110" s="146"/>
      <c r="C110" s="146"/>
      <c r="D110" s="171" t="s">
        <v>48</v>
      </c>
      <c r="E110" s="172"/>
      <c r="F110" s="173"/>
      <c r="G110" s="237"/>
      <c r="H110" s="233">
        <f>SUMIF($D$6:$D$95,"PBT12",H6:H95)</f>
        <v>0</v>
      </c>
      <c r="I110" s="234"/>
      <c r="J110" s="233">
        <f>SUMIF($D$6:$D$95,"PBT12",J6:J95)</f>
        <v>0</v>
      </c>
      <c r="K110" s="234"/>
      <c r="L110" s="233">
        <f>SUMIF($D$6:$D$95,"PBT12",L6:L95)</f>
        <v>0</v>
      </c>
      <c r="M110" s="234"/>
      <c r="N110" s="235">
        <f>SUMIF($D$6:$D$95,"PBT12",N6:N95)</f>
        <v>0</v>
      </c>
      <c r="O110" s="236"/>
      <c r="P110" s="233">
        <f>SUMIF($D$6:$D$95,"PBT12",P6:P95)</f>
        <v>0</v>
      </c>
      <c r="Q110" s="234"/>
      <c r="R110" s="233">
        <f>SUMIF($D$6:$D$95,"PBT12",R6:R95)</f>
        <v>0</v>
      </c>
      <c r="S110" s="234"/>
      <c r="T110" s="235">
        <f>SUMIF($D$6:$D$95,"PBT12",T6:T95)</f>
        <v>0</v>
      </c>
      <c r="U110" s="237"/>
      <c r="V110" s="233">
        <f>SUMIF($D$6:$D$95,"PBT12",V6:V95)</f>
        <v>0</v>
      </c>
      <c r="W110" s="234"/>
      <c r="X110" s="233">
        <f>SUMIF($D$6:$D$95,"PBT12",X6:X95)</f>
        <v>0</v>
      </c>
      <c r="Y110" s="234"/>
      <c r="Z110" s="233">
        <f>SUMIF($D$6:$D$95,"PBT12",Z6:Z95)</f>
        <v>0</v>
      </c>
      <c r="AA110" s="238"/>
      <c r="AB110" s="235">
        <f>SUMIF($D$6:$D$95,"PBT12",AB6:AB95)</f>
        <v>0</v>
      </c>
      <c r="AC110" s="237"/>
      <c r="AD110" s="233">
        <f>'Projection_Base-case'!H110-H110</f>
        <v>0</v>
      </c>
      <c r="AE110" s="233">
        <f>IFERROR(100*AD110/'Projection_Base-case'!H110,0)</f>
        <v>0</v>
      </c>
      <c r="AF110" s="234"/>
      <c r="AG110" s="233">
        <f>'Projection_Base-case'!J110-J110</f>
        <v>0</v>
      </c>
      <c r="AH110" s="233">
        <f>IFERROR(100*AG110/'Projection_Base-case'!J110,0)</f>
        <v>0</v>
      </c>
      <c r="AI110" s="234"/>
      <c r="AJ110" s="233">
        <f>'Projection_Base-case'!L110-L110</f>
        <v>0</v>
      </c>
      <c r="AK110" s="233">
        <f>IFERROR(100*AJ110/'Projection_Base-case'!L110,0)</f>
        <v>0</v>
      </c>
      <c r="AL110" s="234"/>
      <c r="AM110" s="233">
        <f>-('Projection_Base-case'!N110-N110)</f>
        <v>0</v>
      </c>
      <c r="AN110" s="229">
        <f>IFERROR(IF('Projection_Base-case'!N110&gt;0,100*AM110/'Projection_Base-case'!N110,100*AM110/N110),0)</f>
        <v>0</v>
      </c>
      <c r="AO110" s="237"/>
      <c r="AP110" s="233">
        <f>'Projection_Base-case'!P110-P110</f>
        <v>0</v>
      </c>
      <c r="AQ110" s="233">
        <f>IFERROR(100*AP110/'Projection_Base-case'!P110,0)</f>
        <v>0</v>
      </c>
      <c r="AR110" s="234"/>
      <c r="AS110" s="233">
        <f>'Projection_Base-case'!R110-R110</f>
        <v>0</v>
      </c>
      <c r="AT110" s="233">
        <f>IFERROR(100*AS110/'Projection_Base-case'!R110,0)</f>
        <v>0</v>
      </c>
      <c r="AU110" s="234"/>
      <c r="AV110" s="233">
        <f>'Projection_Base-case'!T110-T110</f>
        <v>0</v>
      </c>
      <c r="AW110" s="235">
        <f>IFERROR(100*AV110/'Projection_Base-case'!T110,0)</f>
        <v>0</v>
      </c>
      <c r="AX110" s="237"/>
      <c r="AY110" s="233">
        <f>'Projection_Base-case'!V110-V110</f>
        <v>0</v>
      </c>
      <c r="AZ110" s="233">
        <f>IFERROR(100*AY110/'Projection_Base-case'!V110,0)</f>
        <v>0</v>
      </c>
      <c r="BA110" s="234"/>
      <c r="BB110" s="233">
        <f>'Projection_Base-case'!X110-X110</f>
        <v>0</v>
      </c>
      <c r="BC110" s="233">
        <f>IFERROR(100*BB110/'Projection_Base-case'!X110,0)</f>
        <v>0</v>
      </c>
      <c r="BD110" s="234"/>
      <c r="BE110" s="233">
        <f>'Projection_Base-case'!Z110-Z110</f>
        <v>0</v>
      </c>
      <c r="BF110" s="233">
        <f>IFERROR(100*BE110/'Projection_Base-case'!Z110,0)</f>
        <v>0</v>
      </c>
      <c r="BG110" s="233">
        <f t="shared" si="58"/>
        <v>0</v>
      </c>
      <c r="BH110" s="235">
        <f t="shared" si="59"/>
        <v>0</v>
      </c>
    </row>
    <row r="111" spans="1:60" s="92" customFormat="1" ht="21">
      <c r="A111" s="146"/>
      <c r="B111" s="146"/>
      <c r="C111" s="146"/>
      <c r="D111" s="171" t="s">
        <v>49</v>
      </c>
      <c r="E111" s="172"/>
      <c r="F111" s="173"/>
      <c r="G111" s="237"/>
      <c r="H111" s="233">
        <f>SUMIF($D$6:$D$95,"PBT13",H6:H95)</f>
        <v>0</v>
      </c>
      <c r="I111" s="234"/>
      <c r="J111" s="233">
        <f>SUMIF($D$6:$D$95,"PBT13",J6:J95)</f>
        <v>0</v>
      </c>
      <c r="K111" s="234"/>
      <c r="L111" s="233">
        <f>SUMIF($D$6:$D$95,"PBT13",L6:L95)</f>
        <v>0</v>
      </c>
      <c r="M111" s="234"/>
      <c r="N111" s="235">
        <f>SUMIF($D$6:$D$95,"PBT13",N6:N95)</f>
        <v>0</v>
      </c>
      <c r="O111" s="236"/>
      <c r="P111" s="233">
        <f>SUMIF($D$6:$D$95,"PBT13",P6:P95)</f>
        <v>0</v>
      </c>
      <c r="Q111" s="234"/>
      <c r="R111" s="233">
        <f>SUMIF($D$6:$D$95,"PBT13",R6:R95)</f>
        <v>0</v>
      </c>
      <c r="S111" s="234"/>
      <c r="T111" s="235">
        <f>SUMIF($D$6:$D$95,"PBT13",T6:T95)</f>
        <v>0</v>
      </c>
      <c r="U111" s="237"/>
      <c r="V111" s="233">
        <f>SUMIF($D$6:$D$95,"PBT13",V6:V95)</f>
        <v>0</v>
      </c>
      <c r="W111" s="234"/>
      <c r="X111" s="233">
        <f>SUMIF($D$6:$D$95,"PBT13",X6:X95)</f>
        <v>0</v>
      </c>
      <c r="Y111" s="234"/>
      <c r="Z111" s="233">
        <f>SUMIF($D$6:$D$95,"PBT13",Z6:Z95)</f>
        <v>0</v>
      </c>
      <c r="AA111" s="238"/>
      <c r="AB111" s="235">
        <f>SUMIF($D$6:$D$95,"PBT13",AB6:AB95)</f>
        <v>0</v>
      </c>
      <c r="AC111" s="237"/>
      <c r="AD111" s="233">
        <f>'Projection_Base-case'!H111-H111</f>
        <v>0</v>
      </c>
      <c r="AE111" s="233">
        <f>IFERROR(100*AD111/'Projection_Base-case'!H111,0)</f>
        <v>0</v>
      </c>
      <c r="AF111" s="234"/>
      <c r="AG111" s="233">
        <f>'Projection_Base-case'!J111-J111</f>
        <v>0</v>
      </c>
      <c r="AH111" s="233">
        <f>IFERROR(100*AG111/'Projection_Base-case'!J111,0)</f>
        <v>0</v>
      </c>
      <c r="AI111" s="234"/>
      <c r="AJ111" s="233">
        <f>'Projection_Base-case'!L111-L111</f>
        <v>0</v>
      </c>
      <c r="AK111" s="233">
        <f>IFERROR(100*AJ111/'Projection_Base-case'!L111,0)</f>
        <v>0</v>
      </c>
      <c r="AL111" s="234"/>
      <c r="AM111" s="233">
        <f>-('Projection_Base-case'!N111-N111)</f>
        <v>0</v>
      </c>
      <c r="AN111" s="229">
        <f>IFERROR(IF('Projection_Base-case'!N111&gt;0,100*AM111/'Projection_Base-case'!N111,100*AM111/N111),0)</f>
        <v>0</v>
      </c>
      <c r="AO111" s="237"/>
      <c r="AP111" s="233">
        <f>'Projection_Base-case'!P111-P111</f>
        <v>0</v>
      </c>
      <c r="AQ111" s="233">
        <f>IFERROR(100*AP111/'Projection_Base-case'!P111,0)</f>
        <v>0</v>
      </c>
      <c r="AR111" s="234"/>
      <c r="AS111" s="233">
        <f>'Projection_Base-case'!R111-R111</f>
        <v>0</v>
      </c>
      <c r="AT111" s="233">
        <f>IFERROR(100*AS111/'Projection_Base-case'!R111,0)</f>
        <v>0</v>
      </c>
      <c r="AU111" s="234"/>
      <c r="AV111" s="233">
        <f>'Projection_Base-case'!T111-T111</f>
        <v>0</v>
      </c>
      <c r="AW111" s="235">
        <f>IFERROR(100*AV111/'Projection_Base-case'!T111,0)</f>
        <v>0</v>
      </c>
      <c r="AX111" s="237"/>
      <c r="AY111" s="233">
        <f>'Projection_Base-case'!V111-V111</f>
        <v>0</v>
      </c>
      <c r="AZ111" s="233">
        <f>IFERROR(100*AY111/'Projection_Base-case'!V111,0)</f>
        <v>0</v>
      </c>
      <c r="BA111" s="234"/>
      <c r="BB111" s="233">
        <f>'Projection_Base-case'!X111-X111</f>
        <v>0</v>
      </c>
      <c r="BC111" s="233">
        <f>IFERROR(100*BB111/'Projection_Base-case'!X111,0)</f>
        <v>0</v>
      </c>
      <c r="BD111" s="234"/>
      <c r="BE111" s="233">
        <f>'Projection_Base-case'!Z111-Z111</f>
        <v>0</v>
      </c>
      <c r="BF111" s="233">
        <f>IFERROR(100*BE111/'Projection_Base-case'!Z111,0)</f>
        <v>0</v>
      </c>
      <c r="BG111" s="233">
        <f t="shared" si="58"/>
        <v>0</v>
      </c>
      <c r="BH111" s="235">
        <f t="shared" si="59"/>
        <v>0</v>
      </c>
    </row>
    <row r="112" spans="1:60" s="92" customFormat="1" ht="21">
      <c r="A112" s="146"/>
      <c r="B112" s="146"/>
      <c r="C112" s="146"/>
      <c r="D112" s="171" t="s">
        <v>50</v>
      </c>
      <c r="E112" s="172"/>
      <c r="F112" s="173"/>
      <c r="G112" s="237"/>
      <c r="H112" s="233">
        <f>SUMIF($D$6:$D$95,"PBT14",H6:H95)</f>
        <v>0</v>
      </c>
      <c r="I112" s="234"/>
      <c r="J112" s="233">
        <f>SUMIF($D$6:$D$95,"PBT14",J6:J95)</f>
        <v>0</v>
      </c>
      <c r="K112" s="234"/>
      <c r="L112" s="233">
        <f>SUMIF($D$6:$D$95,"PBT14",L6:L95)</f>
        <v>0</v>
      </c>
      <c r="M112" s="234"/>
      <c r="N112" s="235">
        <f>SUMIF($D$6:$D$95,"PBT14",N6:N95)</f>
        <v>0</v>
      </c>
      <c r="O112" s="236"/>
      <c r="P112" s="233">
        <f>SUMIF($D$6:$D$95,"PBT14",P6:P95)</f>
        <v>0</v>
      </c>
      <c r="Q112" s="234"/>
      <c r="R112" s="233">
        <f>SUMIF($D$6:$D$95,"PBT14",R6:R95)</f>
        <v>0</v>
      </c>
      <c r="S112" s="234"/>
      <c r="T112" s="235">
        <f>SUMIF($D$6:$D$95,"PBT14",T6:T95)</f>
        <v>0</v>
      </c>
      <c r="U112" s="237"/>
      <c r="V112" s="233">
        <f>SUMIF($D$6:$D$95,"PBT14",V6:V95)</f>
        <v>0</v>
      </c>
      <c r="W112" s="234"/>
      <c r="X112" s="233">
        <f>SUMIF($D$6:$D$95,"PBT14",X6:X95)</f>
        <v>0</v>
      </c>
      <c r="Y112" s="234"/>
      <c r="Z112" s="233">
        <f>SUMIF($D$6:$D$95,"PBT14",Z6:Z95)</f>
        <v>0</v>
      </c>
      <c r="AA112" s="238"/>
      <c r="AB112" s="235">
        <f>SUMIF($D$6:$D$95,"PBT14",AB6:AB95)</f>
        <v>0</v>
      </c>
      <c r="AC112" s="237"/>
      <c r="AD112" s="233">
        <f>'Projection_Base-case'!H112-H112</f>
        <v>0</v>
      </c>
      <c r="AE112" s="233">
        <f>IFERROR(100*AD112/'Projection_Base-case'!H112,0)</f>
        <v>0</v>
      </c>
      <c r="AF112" s="234"/>
      <c r="AG112" s="233">
        <f>'Projection_Base-case'!J112-J112</f>
        <v>0</v>
      </c>
      <c r="AH112" s="233">
        <f>IFERROR(100*AG112/'Projection_Base-case'!J112,0)</f>
        <v>0</v>
      </c>
      <c r="AI112" s="234"/>
      <c r="AJ112" s="233">
        <f>'Projection_Base-case'!L112-L112</f>
        <v>0</v>
      </c>
      <c r="AK112" s="233">
        <f>IFERROR(100*AJ112/'Projection_Base-case'!L112,0)</f>
        <v>0</v>
      </c>
      <c r="AL112" s="234"/>
      <c r="AM112" s="233">
        <f>-('Projection_Base-case'!N112-N112)</f>
        <v>0</v>
      </c>
      <c r="AN112" s="229">
        <f>IFERROR(IF('Projection_Base-case'!N112&gt;0,100*AM112/'Projection_Base-case'!N112,100*AM112/N112),0)</f>
        <v>0</v>
      </c>
      <c r="AO112" s="237"/>
      <c r="AP112" s="233">
        <f>'Projection_Base-case'!P112-P112</f>
        <v>0</v>
      </c>
      <c r="AQ112" s="233">
        <f>IFERROR(100*AP112/'Projection_Base-case'!P112,0)</f>
        <v>0</v>
      </c>
      <c r="AR112" s="234"/>
      <c r="AS112" s="233">
        <f>'Projection_Base-case'!R112-R112</f>
        <v>0</v>
      </c>
      <c r="AT112" s="233">
        <f>IFERROR(100*AS112/'Projection_Base-case'!R112,0)</f>
        <v>0</v>
      </c>
      <c r="AU112" s="234"/>
      <c r="AV112" s="233">
        <f>'Projection_Base-case'!T112-T112</f>
        <v>0</v>
      </c>
      <c r="AW112" s="235">
        <f>IFERROR(100*AV112/'Projection_Base-case'!T112,0)</f>
        <v>0</v>
      </c>
      <c r="AX112" s="237"/>
      <c r="AY112" s="233">
        <f>'Projection_Base-case'!V112-V112</f>
        <v>0</v>
      </c>
      <c r="AZ112" s="233">
        <f>IFERROR(100*AY112/'Projection_Base-case'!V112,0)</f>
        <v>0</v>
      </c>
      <c r="BA112" s="234"/>
      <c r="BB112" s="233">
        <f>'Projection_Base-case'!X112-X112</f>
        <v>0</v>
      </c>
      <c r="BC112" s="233">
        <f>IFERROR(100*BB112/'Projection_Base-case'!X112,0)</f>
        <v>0</v>
      </c>
      <c r="BD112" s="234"/>
      <c r="BE112" s="233">
        <f>'Projection_Base-case'!Z112-Z112</f>
        <v>0</v>
      </c>
      <c r="BF112" s="233">
        <f>IFERROR(100*BE112/'Projection_Base-case'!Z112,0)</f>
        <v>0</v>
      </c>
      <c r="BG112" s="233">
        <f t="shared" si="58"/>
        <v>0</v>
      </c>
      <c r="BH112" s="235">
        <f t="shared" si="59"/>
        <v>0</v>
      </c>
    </row>
    <row r="113" spans="1:60" s="92" customFormat="1" ht="21">
      <c r="A113" s="146"/>
      <c r="B113" s="146"/>
      <c r="C113" s="146"/>
      <c r="D113" s="171" t="s">
        <v>51</v>
      </c>
      <c r="E113" s="172"/>
      <c r="F113" s="173"/>
      <c r="G113" s="237"/>
      <c r="H113" s="233">
        <f>SUMIF($D$6:$D$95,"PBT15",H6:H95)</f>
        <v>0</v>
      </c>
      <c r="I113" s="234"/>
      <c r="J113" s="233">
        <f>SUMIF($D$6:$D$95,"PBT15",J6:J95)</f>
        <v>0</v>
      </c>
      <c r="K113" s="234"/>
      <c r="L113" s="233">
        <f>SUMIF($D$6:$D$95,"PBT15",L6:L95)</f>
        <v>0</v>
      </c>
      <c r="M113" s="234"/>
      <c r="N113" s="235">
        <f>SUMIF($D$6:$D$95,"PBT15",N6:N95)</f>
        <v>0</v>
      </c>
      <c r="O113" s="236"/>
      <c r="P113" s="233">
        <f>SUMIF($D$6:$D$95,"PBT15",P6:P95)</f>
        <v>0</v>
      </c>
      <c r="Q113" s="234"/>
      <c r="R113" s="233">
        <f>SUMIF($D$6:$D$95,"PBT15",R6:R95)</f>
        <v>0</v>
      </c>
      <c r="S113" s="234"/>
      <c r="T113" s="235">
        <f>SUMIF($D$6:$D$95,"PBT15",T6:T95)</f>
        <v>0</v>
      </c>
      <c r="U113" s="237"/>
      <c r="V113" s="233">
        <f>SUMIF($D$6:$D$95,"PBT15",V6:V95)</f>
        <v>0</v>
      </c>
      <c r="W113" s="234"/>
      <c r="X113" s="233">
        <f>SUMIF($D$6:$D$95,"PBT15",X6:X95)</f>
        <v>0</v>
      </c>
      <c r="Y113" s="234"/>
      <c r="Z113" s="233">
        <f>SUMIF($D$6:$D$95,"PBT15",Z6:Z95)</f>
        <v>0</v>
      </c>
      <c r="AA113" s="238"/>
      <c r="AB113" s="235">
        <f>SUMIF($D$6:$D$95,"PBT15",AB6:AB95)</f>
        <v>0</v>
      </c>
      <c r="AC113" s="237"/>
      <c r="AD113" s="233">
        <f>'Projection_Base-case'!H113-H113</f>
        <v>0</v>
      </c>
      <c r="AE113" s="233">
        <f>IFERROR(100*AD113/'Projection_Base-case'!H113,0)</f>
        <v>0</v>
      </c>
      <c r="AF113" s="234"/>
      <c r="AG113" s="233">
        <f>'Projection_Base-case'!J113-J113</f>
        <v>0</v>
      </c>
      <c r="AH113" s="233">
        <f>IFERROR(100*AG113/'Projection_Base-case'!J113,0)</f>
        <v>0</v>
      </c>
      <c r="AI113" s="234"/>
      <c r="AJ113" s="233">
        <f>'Projection_Base-case'!L113-L113</f>
        <v>0</v>
      </c>
      <c r="AK113" s="233">
        <f>IFERROR(100*AJ113/'Projection_Base-case'!L113,0)</f>
        <v>0</v>
      </c>
      <c r="AL113" s="234"/>
      <c r="AM113" s="233">
        <f>-('Projection_Base-case'!N113-N113)</f>
        <v>0</v>
      </c>
      <c r="AN113" s="229">
        <f>IFERROR(IF('Projection_Base-case'!N113&gt;0,100*AM113/'Projection_Base-case'!N113,100*AM113/N113),0)</f>
        <v>0</v>
      </c>
      <c r="AO113" s="237"/>
      <c r="AP113" s="233">
        <f>'Projection_Base-case'!P113-P113</f>
        <v>0</v>
      </c>
      <c r="AQ113" s="233">
        <f>IFERROR(100*AP113/'Projection_Base-case'!P113,0)</f>
        <v>0</v>
      </c>
      <c r="AR113" s="234"/>
      <c r="AS113" s="233">
        <f>'Projection_Base-case'!R113-R113</f>
        <v>0</v>
      </c>
      <c r="AT113" s="233">
        <f>IFERROR(100*AS113/'Projection_Base-case'!R113,0)</f>
        <v>0</v>
      </c>
      <c r="AU113" s="234"/>
      <c r="AV113" s="233">
        <f>'Projection_Base-case'!T113-T113</f>
        <v>0</v>
      </c>
      <c r="AW113" s="235">
        <f>IFERROR(100*AV113/'Projection_Base-case'!T113,0)</f>
        <v>0</v>
      </c>
      <c r="AX113" s="237"/>
      <c r="AY113" s="233">
        <f>'Projection_Base-case'!V113-V113</f>
        <v>0</v>
      </c>
      <c r="AZ113" s="233">
        <f>IFERROR(100*AY113/'Projection_Base-case'!V113,0)</f>
        <v>0</v>
      </c>
      <c r="BA113" s="234"/>
      <c r="BB113" s="233">
        <f>'Projection_Base-case'!X113-X113</f>
        <v>0</v>
      </c>
      <c r="BC113" s="233">
        <f>IFERROR(100*BB113/'Projection_Base-case'!X113,0)</f>
        <v>0</v>
      </c>
      <c r="BD113" s="234"/>
      <c r="BE113" s="233">
        <f>'Projection_Base-case'!Z113-Z113</f>
        <v>0</v>
      </c>
      <c r="BF113" s="233">
        <f>IFERROR(100*BE113/'Projection_Base-case'!Z113,0)</f>
        <v>0</v>
      </c>
      <c r="BG113" s="233">
        <f t="shared" si="58"/>
        <v>0</v>
      </c>
      <c r="BH113" s="235">
        <f t="shared" si="59"/>
        <v>0</v>
      </c>
    </row>
    <row r="114" spans="1:60" s="92" customFormat="1" ht="48.75" customHeight="1" thickBot="1">
      <c r="A114" s="146"/>
      <c r="B114" s="146"/>
      <c r="C114" s="146"/>
      <c r="D114" s="445" t="s">
        <v>52</v>
      </c>
      <c r="E114" s="446"/>
      <c r="F114" s="446"/>
      <c r="G114" s="224"/>
      <c r="H114" s="220">
        <f>SUM(H99:H113)</f>
        <v>0</v>
      </c>
      <c r="I114" s="221"/>
      <c r="J114" s="220">
        <f>SUM(J99:J113)</f>
        <v>0</v>
      </c>
      <c r="K114" s="221"/>
      <c r="L114" s="220">
        <f>SUM(L99:L113)</f>
        <v>0</v>
      </c>
      <c r="M114" s="221"/>
      <c r="N114" s="222">
        <f>SUM(N99:N113)</f>
        <v>0</v>
      </c>
      <c r="O114" s="223"/>
      <c r="P114" s="220">
        <f>SUM(P99:P113)</f>
        <v>0</v>
      </c>
      <c r="Q114" s="221"/>
      <c r="R114" s="220">
        <f>SUM(R99:R113)</f>
        <v>0</v>
      </c>
      <c r="S114" s="221"/>
      <c r="T114" s="222">
        <f>SUM(T99:T113)</f>
        <v>0</v>
      </c>
      <c r="U114" s="224"/>
      <c r="V114" s="220">
        <f>SUM(V99:V113)</f>
        <v>0</v>
      </c>
      <c r="W114" s="221"/>
      <c r="X114" s="220">
        <f>SUM(X99:X113)</f>
        <v>0</v>
      </c>
      <c r="Y114" s="221"/>
      <c r="Z114" s="220">
        <f>SUM(Z99:Z113)</f>
        <v>0</v>
      </c>
      <c r="AA114" s="225"/>
      <c r="AB114" s="222">
        <f>SUM(AB99:AB113)</f>
        <v>0</v>
      </c>
      <c r="AC114" s="226"/>
      <c r="AD114" s="220">
        <f>'Projection_Base-case'!H114-H114</f>
        <v>0</v>
      </c>
      <c r="AE114" s="220">
        <f>IFERROR(100*AD114/'Projection_Base-case'!H114,0)</f>
        <v>0</v>
      </c>
      <c r="AF114" s="221"/>
      <c r="AG114" s="220">
        <f>'Projection_Base-case'!J114-J114</f>
        <v>0</v>
      </c>
      <c r="AH114" s="220">
        <f>IFERROR(100*AG114/'Projection_Base-case'!J114,0)</f>
        <v>0</v>
      </c>
      <c r="AI114" s="221"/>
      <c r="AJ114" s="220">
        <f>'Projection_Base-case'!L114-L114</f>
        <v>0</v>
      </c>
      <c r="AK114" s="220">
        <f>IFERROR(100*AJ114/'Projection_Base-case'!L114,0)</f>
        <v>0</v>
      </c>
      <c r="AL114" s="221"/>
      <c r="AM114" s="220">
        <f>-('Projection_Base-case'!N114-N114)</f>
        <v>0</v>
      </c>
      <c r="AN114" s="299">
        <f>IFERROR(IF('Projection_Base-case'!N114&gt;0,100*AM114/'Projection_Base-case'!N114,100*AM114/N114),0)</f>
        <v>0</v>
      </c>
      <c r="AO114" s="224"/>
      <c r="AP114" s="220">
        <f>'Projection_Base-case'!P114-P114</f>
        <v>0</v>
      </c>
      <c r="AQ114" s="220">
        <f>IFERROR(100*AP114/'Projection_Base-case'!P114,0)</f>
        <v>0</v>
      </c>
      <c r="AR114" s="221"/>
      <c r="AS114" s="220">
        <f>'Projection_Base-case'!R114-R114</f>
        <v>0</v>
      </c>
      <c r="AT114" s="220">
        <f>IFERROR(100*AS114/'Projection_Base-case'!R114,0)</f>
        <v>0</v>
      </c>
      <c r="AU114" s="221"/>
      <c r="AV114" s="220">
        <f>'Projection_Base-case'!T114-T114</f>
        <v>0</v>
      </c>
      <c r="AW114" s="222">
        <f>IFERROR(100*AV114/'Projection_Base-case'!T114,0)</f>
        <v>0</v>
      </c>
      <c r="AX114" s="224"/>
      <c r="AY114" s="220">
        <f>'Projection_Base-case'!V114-V114</f>
        <v>0</v>
      </c>
      <c r="AZ114" s="220">
        <f>IFERROR(100*AY114/'Projection_Base-case'!V114,0)</f>
        <v>0</v>
      </c>
      <c r="BA114" s="221"/>
      <c r="BB114" s="220">
        <f>'Projection_Base-case'!X114-X114</f>
        <v>0</v>
      </c>
      <c r="BC114" s="220">
        <f>IFERROR(100*BB114/'Projection_Base-case'!X114,0)</f>
        <v>0</v>
      </c>
      <c r="BD114" s="221"/>
      <c r="BE114" s="220">
        <f>'Projection_Base-case'!Z114-Z114</f>
        <v>0</v>
      </c>
      <c r="BF114" s="220">
        <f>IFERROR(100*BE114/'Projection_Base-case'!Z114,0)</f>
        <v>0</v>
      </c>
      <c r="BG114" s="220">
        <f t="shared" si="58"/>
        <v>0</v>
      </c>
      <c r="BH114" s="222">
        <f t="shared" si="59"/>
        <v>0</v>
      </c>
    </row>
  </sheetData>
  <sheetProtection algorithmName="SHA-512" hashValue="XfXCJL6IK35IqDkDYSNRL3bHLKNRL6ffassjNPoFptxW85nAShXn7dsqpGKoKR+92+o1uhz0p1X2HAjFCpNrwg==" saltValue="MYftMdtpoyHggW0k1b6gNA==" spinCount="100000" sheet="1" objects="1" scenarios="1"/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0000000}">
          <x14:formula1>
            <xm:f>'Drop-down lists'!$B$3:$B$5</xm:f>
          </x14:formula1>
          <xm:sqref>E121</xm:sqref>
        </x14:dataValidation>
        <x14:dataValidation type="list" allowBlank="1" showInputMessage="1" showErrorMessage="1" xr:uid="{00000000-0002-0000-0C00-000001000000}">
          <x14:formula1>
            <xm:f>'Drop-down lists'!$A$3:$A$17</xm:f>
          </x14:formula1>
          <xm:sqref>D121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B76A8-00F7-4BF8-8903-5E7A100A7B53}">
  <dimension ref="A1:BM124"/>
  <sheetViews>
    <sheetView zoomScale="70" zoomScaleNormal="70" workbookViewId="0">
      <pane ySplit="4" topLeftCell="A5" activePane="bottomLeft" state="frozen"/>
      <selection pane="bottomLeft" activeCell="E11" sqref="E11"/>
    </sheetView>
  </sheetViews>
  <sheetFormatPr baseColWidth="10" defaultColWidth="8.88671875" defaultRowHeight="14.4"/>
  <cols>
    <col min="1" max="1" width="6.109375" style="176" customWidth="1"/>
    <col min="2" max="2" width="12.5546875" style="176" customWidth="1"/>
    <col min="3" max="3" width="13.5546875" style="176" customWidth="1"/>
    <col min="4" max="4" width="10.44140625" style="176" customWidth="1"/>
    <col min="5" max="5" width="17.44140625" style="176" customWidth="1"/>
    <col min="6" max="6" width="12.44140625" style="176" hidden="1" customWidth="1"/>
    <col min="7" max="7" width="20.88671875" style="176" hidden="1" customWidth="1"/>
    <col min="8" max="8" width="8.5546875" style="176" hidden="1" customWidth="1"/>
    <col min="9" max="9" width="12.6640625" style="176" hidden="1" customWidth="1"/>
    <col min="10" max="10" width="8.5546875" style="176" hidden="1" customWidth="1"/>
    <col min="11" max="11" width="13.109375" style="176" hidden="1" customWidth="1"/>
    <col min="12" max="12" width="8.5546875" style="176" hidden="1" customWidth="1"/>
    <col min="13" max="13" width="13.88671875" style="176" hidden="1" customWidth="1"/>
    <col min="14" max="14" width="8.5546875" style="176" hidden="1" customWidth="1"/>
    <col min="15" max="15" width="11.109375" style="176" hidden="1" customWidth="1"/>
    <col min="16" max="16" width="16.88671875" style="176" hidden="1" customWidth="1"/>
    <col min="17" max="18" width="11.33203125" style="176" hidden="1" customWidth="1"/>
    <col min="19" max="20" width="10.44140625" style="176" hidden="1" customWidth="1"/>
    <col min="21" max="21" width="16.6640625" style="176" hidden="1" customWidth="1"/>
    <col min="22" max="22" width="12.88671875" style="176" hidden="1" customWidth="1"/>
    <col min="23" max="23" width="17.33203125" style="176" hidden="1" customWidth="1"/>
    <col min="24" max="24" width="12.88671875" style="176" hidden="1" customWidth="1"/>
    <col min="25" max="25" width="16.6640625" style="176" hidden="1" customWidth="1"/>
    <col min="26" max="26" width="12.88671875" style="176" hidden="1" customWidth="1"/>
    <col min="27" max="27" width="13.88671875" style="176" hidden="1" customWidth="1"/>
    <col min="28" max="28" width="6.109375" style="176" hidden="1" customWidth="1"/>
    <col min="29" max="29" width="47.109375" style="176" customWidth="1"/>
    <col min="30" max="30" width="13.109375" style="176" customWidth="1"/>
    <col min="31" max="31" width="12" style="176" customWidth="1"/>
    <col min="32" max="32" width="5.88671875" style="176" customWidth="1"/>
    <col min="33" max="33" width="13.109375" style="176" bestFit="1" customWidth="1"/>
    <col min="34" max="34" width="14.88671875" style="176" bestFit="1" customWidth="1"/>
    <col min="35" max="35" width="5.5546875" style="176" customWidth="1"/>
    <col min="36" max="36" width="13.109375" style="176" bestFit="1" customWidth="1"/>
    <col min="37" max="37" width="14.88671875" style="176" bestFit="1" customWidth="1"/>
    <col min="38" max="38" width="5.6640625" style="176" customWidth="1"/>
    <col min="39" max="39" width="13.109375" style="176" bestFit="1" customWidth="1"/>
    <col min="40" max="40" width="14.88671875" style="176" bestFit="1" customWidth="1"/>
    <col min="41" max="41" width="6.6640625" style="176" customWidth="1"/>
    <col min="42" max="42" width="12.88671875" style="176" bestFit="1" customWidth="1"/>
    <col min="43" max="43" width="13.88671875" style="176" bestFit="1" customWidth="1"/>
    <col min="44" max="44" width="11.6640625" style="176" customWidth="1"/>
    <col min="45" max="48" width="8.109375" style="176" customWidth="1"/>
    <col min="49" max="49" width="16.6640625" style="176" bestFit="1" customWidth="1"/>
    <col min="50" max="50" width="8.109375" style="176" customWidth="1"/>
    <col min="51" max="51" width="17" style="176" customWidth="1"/>
    <col min="52" max="52" width="13.88671875" style="176" customWidth="1"/>
    <col min="53" max="53" width="11.5546875" style="176" bestFit="1" customWidth="1"/>
    <col min="54" max="54" width="16.6640625" style="176" customWidth="1"/>
    <col min="55" max="55" width="14.88671875" style="176" customWidth="1"/>
    <col min="56" max="56" width="11.5546875" style="176" bestFit="1" customWidth="1"/>
    <col min="57" max="57" width="17.44140625" style="176" customWidth="1"/>
    <col min="58" max="58" width="15.33203125" style="176" customWidth="1"/>
    <col min="59" max="59" width="11.5546875" style="176" bestFit="1" customWidth="1"/>
    <col min="60" max="60" width="12.33203125" style="176" customWidth="1"/>
    <col min="61" max="61" width="24.109375" style="176" customWidth="1"/>
  </cols>
  <sheetData>
    <row r="1" spans="1:61" s="92" customFormat="1" ht="29.4" thickBot="1">
      <c r="A1" s="557" t="s">
        <v>191</v>
      </c>
      <c r="B1" s="558"/>
      <c r="C1" s="558"/>
      <c r="D1" s="558"/>
      <c r="E1" s="558"/>
      <c r="F1" s="559"/>
      <c r="G1" s="324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6"/>
      <c r="AC1" s="325"/>
      <c r="AD1" s="327" t="s">
        <v>308</v>
      </c>
      <c r="AE1" s="325"/>
      <c r="AF1" s="325"/>
      <c r="AG1" s="325"/>
      <c r="AH1" s="325"/>
      <c r="AI1" s="328"/>
      <c r="AJ1" s="328"/>
      <c r="AK1" s="328"/>
      <c r="AL1" s="328"/>
      <c r="AM1" s="328"/>
      <c r="AN1" s="328"/>
      <c r="AO1" s="328"/>
      <c r="AP1" s="329"/>
      <c r="AQ1" s="330"/>
      <c r="AR1" s="330"/>
      <c r="AS1" s="330"/>
      <c r="AT1" s="330"/>
      <c r="AU1" s="330"/>
      <c r="AV1" s="330"/>
      <c r="AW1" s="330"/>
      <c r="AX1" s="331"/>
      <c r="AY1" s="329"/>
      <c r="AZ1" s="330"/>
      <c r="BA1" s="330"/>
      <c r="BB1" s="330"/>
      <c r="BC1" s="330"/>
      <c r="BD1" s="330"/>
      <c r="BE1" s="330"/>
      <c r="BF1" s="330"/>
      <c r="BG1" s="330"/>
      <c r="BH1" s="330"/>
      <c r="BI1" s="332"/>
    </row>
    <row r="2" spans="1:61" s="92" customFormat="1" ht="64.8" customHeight="1">
      <c r="A2" s="545" t="s">
        <v>193</v>
      </c>
      <c r="B2" s="548" t="s">
        <v>89</v>
      </c>
      <c r="C2" s="548" t="s">
        <v>194</v>
      </c>
      <c r="D2" s="548" t="s">
        <v>195</v>
      </c>
      <c r="E2" s="551" t="s">
        <v>301</v>
      </c>
      <c r="F2" s="554" t="s">
        <v>196</v>
      </c>
      <c r="G2" s="560" t="s">
        <v>108</v>
      </c>
      <c r="H2" s="527"/>
      <c r="I2" s="527"/>
      <c r="J2" s="527"/>
      <c r="K2" s="527"/>
      <c r="L2" s="527"/>
      <c r="M2" s="527"/>
      <c r="N2" s="529"/>
      <c r="O2" s="560" t="s">
        <v>109</v>
      </c>
      <c r="P2" s="527"/>
      <c r="Q2" s="527"/>
      <c r="R2" s="527"/>
      <c r="S2" s="527"/>
      <c r="T2" s="529"/>
      <c r="U2" s="515" t="s">
        <v>139</v>
      </c>
      <c r="V2" s="512"/>
      <c r="W2" s="512"/>
      <c r="X2" s="512"/>
      <c r="Y2" s="512"/>
      <c r="Z2" s="512"/>
      <c r="AA2" s="512"/>
      <c r="AB2" s="514"/>
      <c r="AC2" s="583" t="s">
        <v>339</v>
      </c>
      <c r="AD2" s="566" t="s">
        <v>148</v>
      </c>
      <c r="AE2" s="567"/>
      <c r="AF2" s="567"/>
      <c r="AG2" s="567"/>
      <c r="AH2" s="567"/>
      <c r="AI2" s="567"/>
      <c r="AJ2" s="567"/>
      <c r="AK2" s="567"/>
      <c r="AL2" s="567"/>
      <c r="AM2" s="567"/>
      <c r="AN2" s="567"/>
      <c r="AO2" s="568"/>
      <c r="AP2" s="569" t="s">
        <v>165</v>
      </c>
      <c r="AQ2" s="570"/>
      <c r="AR2" s="570"/>
      <c r="AS2" s="570"/>
      <c r="AT2" s="570"/>
      <c r="AU2" s="570"/>
      <c r="AV2" s="570"/>
      <c r="AW2" s="570"/>
      <c r="AX2" s="571"/>
      <c r="AY2" s="572" t="s">
        <v>166</v>
      </c>
      <c r="AZ2" s="573"/>
      <c r="BA2" s="573"/>
      <c r="BB2" s="573"/>
      <c r="BC2" s="573"/>
      <c r="BD2" s="573"/>
      <c r="BE2" s="573"/>
      <c r="BF2" s="573"/>
      <c r="BG2" s="573"/>
      <c r="BH2" s="573"/>
      <c r="BI2" s="574"/>
    </row>
    <row r="3" spans="1:61" ht="31.2" customHeight="1">
      <c r="A3" s="546"/>
      <c r="B3" s="549"/>
      <c r="C3" s="549"/>
      <c r="D3" s="549"/>
      <c r="E3" s="552"/>
      <c r="F3" s="555"/>
      <c r="G3" s="450" t="s">
        <v>91</v>
      </c>
      <c r="H3" s="447"/>
      <c r="I3" s="449" t="s">
        <v>96</v>
      </c>
      <c r="J3" s="447"/>
      <c r="K3" s="449" t="s">
        <v>156</v>
      </c>
      <c r="L3" s="447"/>
      <c r="M3" s="449" t="s">
        <v>295</v>
      </c>
      <c r="N3" s="455"/>
      <c r="O3" s="450" t="s">
        <v>99</v>
      </c>
      <c r="P3" s="447"/>
      <c r="Q3" s="449" t="s">
        <v>100</v>
      </c>
      <c r="R3" s="447"/>
      <c r="S3" s="449" t="s">
        <v>157</v>
      </c>
      <c r="T3" s="455"/>
      <c r="U3" s="450" t="s">
        <v>200</v>
      </c>
      <c r="V3" s="447"/>
      <c r="W3" s="449" t="s">
        <v>107</v>
      </c>
      <c r="X3" s="447"/>
      <c r="Y3" s="449" t="s">
        <v>158</v>
      </c>
      <c r="Z3" s="455"/>
      <c r="AA3" s="450" t="s">
        <v>55</v>
      </c>
      <c r="AB3" s="455"/>
      <c r="AC3" s="584" t="s">
        <v>341</v>
      </c>
      <c r="AD3" s="575" t="s">
        <v>150</v>
      </c>
      <c r="AE3" s="576"/>
      <c r="AF3" s="577"/>
      <c r="AG3" s="578" t="s">
        <v>155</v>
      </c>
      <c r="AH3" s="576"/>
      <c r="AI3" s="577"/>
      <c r="AJ3" s="578" t="s">
        <v>159</v>
      </c>
      <c r="AK3" s="576"/>
      <c r="AL3" s="577"/>
      <c r="AM3" s="578" t="s">
        <v>160</v>
      </c>
      <c r="AN3" s="576"/>
      <c r="AO3" s="579"/>
      <c r="AP3" s="561" t="s">
        <v>161</v>
      </c>
      <c r="AQ3" s="562"/>
      <c r="AR3" s="562"/>
      <c r="AS3" s="562" t="s">
        <v>163</v>
      </c>
      <c r="AT3" s="562"/>
      <c r="AU3" s="562"/>
      <c r="AV3" s="562" t="s">
        <v>162</v>
      </c>
      <c r="AW3" s="562"/>
      <c r="AX3" s="563"/>
      <c r="AY3" s="564" t="s">
        <v>172</v>
      </c>
      <c r="AZ3" s="565"/>
      <c r="BA3" s="565"/>
      <c r="BB3" s="565" t="s">
        <v>174</v>
      </c>
      <c r="BC3" s="565"/>
      <c r="BD3" s="565"/>
      <c r="BE3" s="565" t="s">
        <v>175</v>
      </c>
      <c r="BF3" s="565"/>
      <c r="BG3" s="565"/>
      <c r="BH3" s="337" t="s">
        <v>176</v>
      </c>
      <c r="BI3" s="338" t="s">
        <v>177</v>
      </c>
    </row>
    <row r="4" spans="1:61" ht="35.4" customHeight="1" thickBot="1">
      <c r="A4" s="547"/>
      <c r="B4" s="550"/>
      <c r="C4" s="550"/>
      <c r="D4" s="550"/>
      <c r="E4" s="553"/>
      <c r="F4" s="556"/>
      <c r="G4" s="72" t="s">
        <v>128</v>
      </c>
      <c r="H4" s="20" t="s">
        <v>129</v>
      </c>
      <c r="I4" s="72" t="s">
        <v>128</v>
      </c>
      <c r="J4" s="20" t="s">
        <v>129</v>
      </c>
      <c r="K4" s="72" t="s">
        <v>128</v>
      </c>
      <c r="L4" s="20" t="s">
        <v>129</v>
      </c>
      <c r="M4" s="72" t="s">
        <v>128</v>
      </c>
      <c r="N4" s="20" t="s">
        <v>129</v>
      </c>
      <c r="O4" s="72" t="s">
        <v>130</v>
      </c>
      <c r="P4" s="20" t="s">
        <v>131</v>
      </c>
      <c r="Q4" s="72" t="s">
        <v>130</v>
      </c>
      <c r="R4" s="20" t="s">
        <v>131</v>
      </c>
      <c r="S4" s="72" t="s">
        <v>130</v>
      </c>
      <c r="T4" s="20" t="s">
        <v>131</v>
      </c>
      <c r="U4" s="72" t="s">
        <v>201</v>
      </c>
      <c r="V4" s="20" t="s">
        <v>202</v>
      </c>
      <c r="W4" s="72" t="s">
        <v>201</v>
      </c>
      <c r="X4" s="20" t="s">
        <v>202</v>
      </c>
      <c r="Y4" s="72" t="s">
        <v>201</v>
      </c>
      <c r="Z4" s="20" t="s">
        <v>202</v>
      </c>
      <c r="AA4" s="20" t="s">
        <v>62</v>
      </c>
      <c r="AB4" s="49" t="s">
        <v>5</v>
      </c>
      <c r="AC4" s="343" t="s">
        <v>303</v>
      </c>
      <c r="AD4" s="335" t="s">
        <v>128</v>
      </c>
      <c r="AE4" s="336" t="s">
        <v>129</v>
      </c>
      <c r="AF4" s="336" t="s">
        <v>21</v>
      </c>
      <c r="AG4" s="335" t="s">
        <v>128</v>
      </c>
      <c r="AH4" s="336" t="s">
        <v>129</v>
      </c>
      <c r="AI4" s="336" t="s">
        <v>21</v>
      </c>
      <c r="AJ4" s="335" t="s">
        <v>128</v>
      </c>
      <c r="AK4" s="336" t="s">
        <v>129</v>
      </c>
      <c r="AL4" s="336" t="s">
        <v>21</v>
      </c>
      <c r="AM4" s="335" t="s">
        <v>128</v>
      </c>
      <c r="AN4" s="336" t="s">
        <v>129</v>
      </c>
      <c r="AO4" s="336" t="s">
        <v>21</v>
      </c>
      <c r="AP4" s="333" t="s">
        <v>130</v>
      </c>
      <c r="AQ4" s="334" t="s">
        <v>131</v>
      </c>
      <c r="AR4" s="334" t="s">
        <v>21</v>
      </c>
      <c r="AS4" s="333" t="s">
        <v>130</v>
      </c>
      <c r="AT4" s="334" t="s">
        <v>131</v>
      </c>
      <c r="AU4" s="334" t="s">
        <v>21</v>
      </c>
      <c r="AV4" s="333" t="s">
        <v>130</v>
      </c>
      <c r="AW4" s="334" t="s">
        <v>131</v>
      </c>
      <c r="AX4" s="334" t="s">
        <v>21</v>
      </c>
      <c r="AY4" s="339" t="s">
        <v>203</v>
      </c>
      <c r="AZ4" s="340" t="s">
        <v>202</v>
      </c>
      <c r="BA4" s="340" t="s">
        <v>21</v>
      </c>
      <c r="BB4" s="339" t="s">
        <v>203</v>
      </c>
      <c r="BC4" s="340" t="s">
        <v>202</v>
      </c>
      <c r="BD4" s="340" t="s">
        <v>21</v>
      </c>
      <c r="BE4" s="339" t="s">
        <v>203</v>
      </c>
      <c r="BF4" s="340" t="s">
        <v>202</v>
      </c>
      <c r="BG4" s="340" t="s">
        <v>21</v>
      </c>
      <c r="BH4" s="340" t="s">
        <v>181</v>
      </c>
      <c r="BI4" s="341" t="s">
        <v>204</v>
      </c>
    </row>
    <row r="5" spans="1:61" ht="15.6">
      <c r="A5" s="201">
        <v>1</v>
      </c>
      <c r="B5" s="347">
        <f>IF('Projection_Base-case'!B6&lt;&gt;"",'Projection_Base-case'!B6,0)</f>
        <v>0</v>
      </c>
      <c r="C5" s="347">
        <f>IF('Projection_Base-case'!C6&lt;&gt;"",'Projection_Base-case'!C6,0)</f>
        <v>0</v>
      </c>
      <c r="D5" s="365">
        <f>IF('Projection_Base-case'!D6&lt;&gt;"",'Projection_Base-case'!D6,0)</f>
        <v>0</v>
      </c>
      <c r="E5" s="368"/>
      <c r="F5" s="366" t="str">
        <f>E5&amp;D5</f>
        <v>0</v>
      </c>
      <c r="G5" s="177" t="str">
        <f>IF(F5="Scenario1PBT1",'Deep retrofit'!$E$6,IF(F5="Scenario2PBT1",'Deep retrofit'!$F$6,IF(F5="Scenario3PBT1",'Deep retrofit'!$G$6,"")))&amp;IF(F5="Scenario1PBT2",'Deep retrofit'!$H$6,IF(F5="Scenario2PBT2",'Deep retrofit'!$I$6,IF(F5="Scenario3PBT2",'Deep retrofit'!$J$6,"")))&amp;IF(F5="Scenario1PBT3",'Deep retrofit'!$K$6,IF(F5="Scenario2PBT3",'Deep retrofit'!$L$6,IF(F5="Scenario3PBT3",'Deep retrofit'!$M$6,"")))&amp;IF(F5="Scenario1PBT4",'Deep retrofit'!$N$6,IF(F5="Scenario2PBT4",'Deep retrofit'!$O$6,IF(F5="Scenario3PBT4",'Deep retrofit'!$P$6,"")))&amp;IF(F5="Scenario1PBT5",'Deep retrofit'!$Q$6,IF(F5="Scenario2PBT5",'Deep retrofit'!$R$6,IF(F5="Scenario3PBT5",'Deep retrofit'!$S$6,"")))&amp;IF(F5="Scenario1PBT6",'Deep retrofit'!$T$6,IF(F5="Scenario2PBT6",'Deep retrofit'!$U$6,IF(F5="Scenario3PBT6",'Deep retrofit'!$V$6,"")))&amp;IF(F5="Scenario1PBT7",'Deep retrofit'!$W$6,IF(F5="Scenario2PBT7",'Deep retrofit'!$X$6,IF(F5="Scenario3PBT7",'Deep retrofit'!$Y$6,"")))&amp;IF(F5="Scenario1PBT8",'Deep retrofit'!$Z$6,IF(F5="Scenario2PBT8",'Deep retrofit'!$AA$6,IF(F5="Scenario3PBT8",'Deep retrofit'!$AB$6,"")))&amp;IF(F5="Scenario1PBT9",'Deep retrofit'!$AC$6,IF(F5="Scenario2PBT9",'Deep retrofit'!$AD$6,IF(F5="Scenario3PBT9",'Deep retrofit'!$AE$6,"")))&amp;IF(F5="Scenario1PBT10",'Deep retrofit'!$AF$6,IF(F5="Scenario2PBT10",'Deep retrofit'!$AG$6,IF(F5="Scenario3PBT10",'Deep retrofit'!$AH$6,"")))&amp;IF(F5="Scenario1PBT11",'Deep retrofit'!$AI$6,IF(F5="Scenario2PBT11",'Deep retrofit'!$AJ$6,IF(F5="Scenario3PBT11",'Deep retrofit'!$AK$6,"")))&amp;IF(F5="Scenario1PBT12",'Deep retrofit'!$AL$6,IF(F5="Scenario2PBT12",'Deep retrofit'!$AM$6,IF(F5="Scenario3PBT12",'Deep retrofit'!$AN$6,"")))&amp;IF(F5="Scenario1PBT13",'Deep retrofit'!$AO$6,IF(F5="Scenario2PBT13",'Deep retrofit'!$AP$6,IF(F5="Scenario3PBT13",'Deep retrofit'!$AQ$6,"")))&amp;IF(F5="Scenario1PBT14",'Deep retrofit'!$AR$6,IF(F5="Scenario2PBT14",'Deep retrofit'!$AS$6,IF(F5="Scenario3PBT14",'Deep retrofit'!$AT$6,"")))&amp;IF(F5="Scenario1PBT15",'Deep retrofit'!$AU$6,IF(F5="Scenario2PBT15",'Deep retrofit'!$AV$6,IF(F5="Scenario3PBT15",'Deep retrofit'!$AW$6,"")))</f>
        <v/>
      </c>
      <c r="H5" s="178">
        <f>IFERROR(G5*C5,0)</f>
        <v>0</v>
      </c>
      <c r="I5" s="178" t="str">
        <f>IF(F5="Scenario1PBT1",'Deep retrofit'!$E$16,IF(F5="Scenario2PBT1",'Deep retrofit'!$F$16,IF(F5="Scenario3PBT1",'Deep retrofit'!$G$16,"")))&amp;IF(F5="Scenario1PBT2",'Deep retrofit'!$H$16,IF(F5="Scenario2PBT2",'Deep retrofit'!$I$16,IF(F5="Scenario3PBT2",'Deep retrofit'!$J$16,"")))&amp;IF(F5="Scenario1PBT3",'Deep retrofit'!$K$16,IF(F5="Scenario2PBT3",'Deep retrofit'!$L$16,IF(F5="Scenario3PBT3",'Deep retrofit'!$M$16,"")))&amp;IF(F5="Scenario1PBT4",'Deep retrofit'!$N$16,IF(F5="Scenario2PBT4",'Deep retrofit'!$O$16,IF(F5="Scenario3PBT4",'Deep retrofit'!$P$16,"")))&amp;IF(F5="Scenario1PBT5",'Deep retrofit'!$Q$16,IF(F5="Scenario2PBT5",'Deep retrofit'!$R$16,IF(F5="Scenario3PBT5",'Deep retrofit'!$S$16,"")))&amp;IF(F5="Scenario1PBT6",'Deep retrofit'!$T$16,IF(F5="Scenario2PBT6",'Deep retrofit'!$U$16,IF(F5="Scenario3PBT6",'Deep retrofit'!$V$16,"")))&amp;IF(F5="Scenario1PBT7",'Deep retrofit'!$W$16,IF(F5="Scenario2PBT7",'Deep retrofit'!$X$16,IF(F5="Scenario3PBT7",'Deep retrofit'!$Y$16,"")))&amp;IF(F5="Scenario1PBT8",'Deep retrofit'!$Z$16,IF(F5="Scenario2PBT8",'Deep retrofit'!$AA$16,IF(F5="Scenario3PBT8",'Deep retrofit'!$AB$16,"")))&amp;IF(F5="Scenario1PBT9",'Deep retrofit'!$AC$16,IF(F5="Scenario2PBT9",'Deep retrofit'!$AD$16,IF(F5="Scenario3PBT9",'Deep retrofit'!$AE$16,"")))&amp;IF(F5="Scenario1PBT10",'Deep retrofit'!$AF$16,IF(F5="Scenario2PBT10",'Deep retrofit'!$AG$16,IF(F5="Scenario3PBT10",'Deep retrofit'!$AH$16,"")))&amp;IF(F5="Scenario1PBT11",'Deep retrofit'!$AI$16,IF(F5="Scenario2PBT11",'Deep retrofit'!$AJ$16,IF(F5="Scenario3PBT11",'Deep retrofit'!$AK$16,"")))&amp;IF(F5="Scenario1PBT12",'Deep retrofit'!$AL$16,IF(F5="Scenario2PBT12",'Deep retrofit'!$AM$16,IF(F5="Scenario3PBT12",'Deep retrofit'!$AN$16,"")))&amp;IF(F5="Scenario1PBT13",'Deep retrofit'!$AO$16,IF(F5="Scenario2PBT13",'Deep retrofit'!$AP$16,IF(F5="Scenario3PBT13",'Deep retrofit'!$AQ$16,"")))&amp;IF(F5="Scenario1PBT14",'Deep retrofit'!$AR$16,IF(F5="Scenario2PBT14",'Deep retrofit'!$AS$16,IF(F5="Scenario3PBT14",'Deep retrofit'!$AT$16,"")))&amp;IF(F5="Scenario1PBT15",'Deep retrofit'!$AU$16,IF(F5="Scenario2PBT15",'Deep retrofit'!$AV$16,IF(F5="Scenario3PBT15",'Deep retrofit'!$AW$16,"")))</f>
        <v/>
      </c>
      <c r="J5" s="178">
        <f>IFERROR(I5*C5,0)</f>
        <v>0</v>
      </c>
      <c r="K5" s="178" t="str">
        <f>IF(F5="Scenario1PBT1",'Deep retrofit'!$E$18,IF(F5="Scenario2PBT1",'Deep retrofit'!$F$18,IF(F5="Scenario3PBT1",'Deep retrofit'!$G$18,"")))&amp;IF(F5="Scenario1PBT2",'Deep retrofit'!$H$18,IF(F5="Scenario2PBT2",'Deep retrofit'!$I$18,IF(F5="Scenario3PBT2",'Deep retrofit'!$J$18,"")))&amp;IF(F5="Scenario1PBT3",'Deep retrofit'!$K$18,IF(F5="Scenario2PBT3",'Deep retrofit'!$L$18,IF(F5="Scenario3PBT3",'Deep retrofit'!$M$18,"")))&amp;IF(F5="Scenario1PBT4",'Deep retrofit'!$N$18,IF(F5="Scenario2PBT4",'Deep retrofit'!$O$18,IF(F5="Scenario3PBT4",'Deep retrofit'!$P$18,"")))&amp;IF(F5="Scenario1PBT5",'Deep retrofit'!$Q$18,IF(F5="Scenario2PBT5",'Deep retrofit'!$R$18,IF(F5="Scenario3PBT5",'Deep retrofit'!$S$18,"")))&amp;IF(F5="Scenario1PBT6",'Deep retrofit'!$T$18,IF(F5="Scenario2PBT6",'Deep retrofit'!$U$18,IF(F5="Scenario3PBT6",'Deep retrofit'!$V$18,"")))&amp;IF(F5="Scenario1PBT7",'Deep retrofit'!$W$18,IF(F5="Scenario2PBT7",'Deep retrofit'!$X$18,IF(F5="Scenario3PBT7",'Deep retrofit'!$Y$18,"")))&amp;IF(F5="Scenario1PBT8",'Deep retrofit'!$Z$18,IF(F5="Scenario2PBT8",'Deep retrofit'!$AA$18,IF(F5="Scenario3PBT8",'Deep retrofit'!$AB$18,"")))&amp;IF(F5="Scenario1PBT9",'Deep retrofit'!$AC$18,IF(F5="Scenario2PBT9",'Deep retrofit'!$AD$18,IF(F5="Scenario3PBT9",'Deep retrofit'!$AE$18,"")))&amp;IF(F5="Scenario1PBT10",'Deep retrofit'!$AF$18,IF(F5="Scenario2PBT10",'Deep retrofit'!$AG$18,IF(F5="Scenario3PBT10",'Deep retrofit'!$AH$18,"")))&amp;IF(F5="Scenario1PBT11",'Deep retrofit'!$AI$18,IF(F5="Scenario2PBT11",'Deep retrofit'!$AJ$18,IF(F5="Scenario3PBT11",'Deep retrofit'!$AK$18,"")))&amp;IF(F5="Scenario1PBT12",'Deep retrofit'!$AL$18,IF(F5="Scenario2PBT12",'Deep retrofit'!$AM$18,IF(F5="Scenario3PBT12",'Deep retrofit'!$AN$18,"")))&amp;IF(F5="Scenario1PBT13",'Deep retrofit'!$AO$18,IF(F5="Scenario2PBT13",'Deep retrofit'!$AP$18,IF(F5="Scenario3PBT13",'Deep retrofit'!$AQ$18,"")))&amp;IF(F5="Scenario1PBT14",'Deep retrofit'!$AR$18,IF(F5="Scenario2PBT14",'Deep retrofit'!$AS$18,IF(F5="Scenario3PBT14",'Deep retrofit'!$AT$18,"")))&amp;IF(F5="Scenario1PBT15",'Deep retrofit'!$AU$18,IF(F5="Scenario2PBT15",'Deep retrofit'!$AV$18,IF(F5="Scenario3PBT15",'Deep retrofit'!$AW$18,"")))</f>
        <v/>
      </c>
      <c r="L5" s="178">
        <f>IFERROR(K5*C5,0)</f>
        <v>0</v>
      </c>
      <c r="M5" s="178" t="str">
        <f>IF(F5="Scenario1PBT1",'Deep retrofit'!$E$20,IF(F5="Scenario2PBT1",'Deep retrofit'!$F$20,IF(F5="Scenario3PBT1",'Deep retrofit'!$G$20,"")))&amp;IF(F5="Scenario1PBT2",'Deep retrofit'!$H$20,IF(F5="Scenario2PBT2",'Deep retrofit'!$I$20,IF(F5="Scenario3PBT2",'Deep retrofit'!$J$20,"")))&amp;IF(F5="Scenario1PBT3",'Deep retrofit'!$K$20,IF(F5="Scenario2PBT3",'Deep retrofit'!$L$20,IF(F5="Scenario3PBT3",'Deep retrofit'!$M$20,"")))&amp;IF(F5="Scenario1PBT4",'Deep retrofit'!$N$20,IF(F5="Scenario2PBT4",'Deep retrofit'!$O$20,IF(F5="Scenario3PBT4",'Deep retrofit'!$P$20,"")))&amp;IF(F5="Scenario1PBT5",'Deep retrofit'!$Q$20,IF(F5="Scenario2PBT5",'Deep retrofit'!$R$20,IF(F5="Scenario3PBT5",'Deep retrofit'!$S$20,"")))&amp;IF(F5="Scenario1PBT6",'Deep retrofit'!$T$20,IF(F5="Scenario2PBT6",'Deep retrofit'!$U$20,IF(F5="Scenario3PBT6",'Deep retrofit'!$V$20,"")))&amp;IF(F5="Scenario1PBT7",'Deep retrofit'!$W$20,IF(F5="Scenario2PBT7",'Deep retrofit'!$X$20,IF(F5="Scenario3PBT7",'Deep retrofit'!$Y$20,"")))&amp;IF(F5="Scenario1PBT8",'Deep retrofit'!$Z$20,IF(F5="Scenario2PBT8",'Deep retrofit'!$AA$20,IF(F5="Scenario3PBT8",'Deep retrofit'!$AB$20,"")))&amp;IF(F5="Scenario1PBT9",'Deep retrofit'!$AC$20,IF(F5="Scenario2PBT9",'Deep retrofit'!$AD$20,IF(F5="Scenario3PBT9",'Deep retrofit'!$AE$20,"")))&amp;IF(F5="Scenario1PBT10",'Deep retrofit'!$AF$20,IF(F5="Scenario2PBT10",'Deep retrofit'!$AG$20,IF(F5="Scenario3PBT10",'Deep retrofit'!$AH$20,"")))&amp;IF(F5="Scenario1PBT11",'Deep retrofit'!$AI$20,IF(F5="Scenario2PBT11",'Deep retrofit'!$AJ$20,IF(F5="Scenario3PBT11",'Deep retrofit'!$AK$20,"")))&amp;IF(F5="Scenario1PBT12",'Deep retrofit'!$AL$20,IF(F5="Scenario2PBT12",'Deep retrofit'!$AM$20,IF(F5="Scenario3PBT12",'Deep retrofit'!$AN$20,"")))&amp;IF(F5="Scenario1PBT13",'Deep retrofit'!$AO$20,IF(F5="Scenario2PBT13",'Deep retrofit'!$AP$20,IF(F5="Scenario3PBT13",'Deep retrofit'!$AQ$20,"")))&amp;IF(F5="Scenario1PBT14",'Deep retrofit'!$AR$20,IF(F5="Scenario2PBT14",'Deep retrofit'!$AS$20,IF(F5="Scenario3PBT14",'Deep retrofit'!$AT$20,"")))&amp;IF(F5="Scenario1PBT15",'Deep retrofit'!$AU$20,IF(F5="Scenario2PBT15",'Deep retrofit'!$AV$20,IF(F5="Scenario3PBT15",'Deep retrofit'!$AW$20,"")))</f>
        <v/>
      </c>
      <c r="N5" s="179">
        <f>IFERROR(M5*C5,0)</f>
        <v>0</v>
      </c>
      <c r="O5" s="177" t="str">
        <f>IF(F5="Scenario1PBT1",'Deep retrofit'!$E$23,IF(F5="Scenario2PBT1",'Deep retrofit'!$F$23,IF(F5="Scenario3PBT1",'Deep retrofit'!$G$23,"")))&amp;IF(F5="Scenario1PBT2",'Deep retrofit'!$H$23,IF(F5="Scenario2PBT2",'Deep retrofit'!$I$23,IF(F5="Scenario3PBT2",'Deep retrofit'!$J$23,"")))&amp;IF(F5="Scenario1PBT3",'Deep retrofit'!$K$23,IF(F5="Scenario2PBT3",'Deep retrofit'!$L$23,IF(F5="Scenario3PBT3",'Deep retrofit'!$M$23,"")))&amp;IF(F5="Scenario1PBT4",'Deep retrofit'!$N$23,IF(F5="Scenario2PBT4",'Deep retrofit'!$O$23,IF(F5="Scenario3PBT4",'Deep retrofit'!$P$23,"")))&amp;IF(F5="Scenario1PBT5",'Deep retrofit'!$Q$23,IF(F5="Scenario2PBT5",'Deep retrofit'!$R$23,IF(F5="Scenario3PBT5",'Deep retrofit'!$S$23,"")))&amp;IF(F5="Scenario1PBT6",'Deep retrofit'!$T$23,IF(F5="Scenario2PBT6",'Deep retrofit'!$U$23,IF(F5="Scenario3PBT6",'Deep retrofit'!$V$23,"")))&amp;IF(F5="Scenario1PBT7",'Deep retrofit'!$W$23,IF(F5="Scenario2PBT7",'Deep retrofit'!$X$23,IF(F5="Scenario3PBT7",'Deep retrofit'!$Y$23,"")))&amp;IF(F5="Scenario1PBT8",'Deep retrofit'!$Z$23,IF(F5="Scenario2PBT8",'Deep retrofit'!$AA$23,IF(F5="Scenario3PBT8",'Deep retrofit'!$AB$23,"")))&amp;IF(F5="Scenario1PBT9",'Deep retrofit'!$AC$23,IF(F5="Scenario2PBT9",'Deep retrofit'!$AD$23,IF(F5="Scenario3PBT9",'Deep retrofit'!$AE$23,"")))&amp;IF(F5="Scenario1PBT10",'Deep retrofit'!$AF$23,IF(F5="Scenario2PBT10",'Deep retrofit'!$AG$23,IF(F5="Scenario3PBT10",'Deep retrofit'!$AH$23,"")))&amp;IF(F5="Scenario1PBT11",'Deep retrofit'!$AI$23,IF(F5="Scenario2PBT11",'Deep retrofit'!$AJ$23,IF(F5="Scenario3PBT11",'Deep retrofit'!$AK$23,"")))&amp;IF(F5="Scenario1PBT12",'Deep retrofit'!$AL$23,IF(F5="Scenario2PBT12",'Deep retrofit'!$AM$23,IF(F5="Scenario3PBT12",'Deep retrofit'!$AN$23,"")))&amp;IF(F5="Scenario1PBT13",'Deep retrofit'!$AO$23,IF(F5="Scenario2PBT13",'Deep retrofit'!$AP$23,IF(F5="Scenario3PBT13",'Deep retrofit'!$AQ$23,"")))&amp;IF(F5="Scenario1PBT14",'Deep retrofit'!$AR$23,IF(F5="Scenario2PBT14",'Deep retrofit'!$AS$23,IF(F5="Scenario3PBT14",'Deep retrofit'!$AT$23,"")))&amp;IF(F5="Scenario1PBT15",'Deep retrofit'!$AU$23,IF(F5="Scenario2PBT15",'Deep retrofit'!$AV$23,IF(F5="Scenario3PBT15",'Deep retrofit'!$AW$23,"")))</f>
        <v/>
      </c>
      <c r="P5" s="178">
        <f>IFERROR(O5*C5,0)</f>
        <v>0</v>
      </c>
      <c r="Q5" s="178" t="str">
        <f>IF(F5="Scenario1PBT1",'Deep retrofit'!$E$25,IF(F5="Scenario2PBT1",'Deep retrofit'!$F$25,IF(F5="Scenario3PBT1",'Deep retrofit'!$G$25,"")))&amp;IF(F5="Scenario1PBT2",'Deep retrofit'!$H$25,IF(F5="Scenario2PBT2",'Deep retrofit'!$I$25,IF(F5="Scenario3PBT2",'Deep retrofit'!$J$25,"")))&amp;IF(F5="Scenario1PBT3",'Deep retrofit'!$K$25,IF(F5="Scenario2PBT3",'Deep retrofit'!$L$25,IF(F5="Scenario3PBT3",'Deep retrofit'!$M$25,"")))&amp;IF(F5="Scenario1PBT4",'Deep retrofit'!$N$25,IF(F5="Scenario2PBT4",'Deep retrofit'!$O$25,IF(F5="Scenario3PBT4",'Deep retrofit'!$P$25,"")))&amp;IF(F5="Scenario1PBT5",'Deep retrofit'!$Q$25,IF(F5="Scenario2PBT5",'Deep retrofit'!$R$25,IF(F5="Scenario3PBT5",'Deep retrofit'!$S$25,"")))&amp;IF(F5="Scenario1PBT6",'Deep retrofit'!$T$25,IF(F5="Scenario2PBT6",'Deep retrofit'!$U$25,IF(F5="Scenario3PBT6",'Deep retrofit'!$V$25,"")))&amp;IF(F5="Scenario1PBT7",'Deep retrofit'!$W$25,IF(F5="Scenario2PBT7",'Deep retrofit'!$X$25,IF(F5="Scenario3PBT7",'Deep retrofit'!$Y$25,"")))&amp;IF(F5="Scenario1PBT8",'Deep retrofit'!$Z$25,IF(F5="Scenario2PBT8",'Deep retrofit'!$AA$25,IF(F5="Scenario3PBT8",'Deep retrofit'!$AB$25,"")))&amp;IF(F5="Scenario1PBT9",'Deep retrofit'!$AC$25,IF(F5="Scenario2PBT9",'Deep retrofit'!$AD$25,IF(F5="Scenario3PBT9",'Deep retrofit'!$AE$25,"")))&amp;IF(F5="Scenario1PBT10",'Deep retrofit'!$AF$25,IF(F5="Scenario2PBT10",'Deep retrofit'!$AG$25,IF(F5="Scenario3PBT10",'Deep retrofit'!$AH$25,"")))&amp;IF(F5="Scenario1PBT11",'Deep retrofit'!$AI$25,IF(F5="Scenario2PBT11",'Deep retrofit'!$AJ$25,IF(F5="Scenario3PBT11",'Deep retrofit'!$AK$25,"")))&amp;IF(F5="Scenario1PBT12",'Deep retrofit'!$AL$25,IF(F5="Scenario2PBT12",'Deep retrofit'!$AM$25,IF(F5="Scenario3PBT12",'Deep retrofit'!$AN$25,"")))&amp;IF(F5="Scenario1PBT13",'Deep retrofit'!$AO$25,IF(F5="Scenario2PBT13",'Deep retrofit'!$AP$25,IF(F5="Scenario3PBT13",'Deep retrofit'!$AQ$25,"")))&amp;IF(F5="Scenario1PBT14",'Deep retrofit'!$AR$25,IF(F5="Scenario2PBT14",'Deep retrofit'!$AS$25,IF(F5="Scenario3PBT14",'Deep retrofit'!$AT$25,"")))&amp;IF(F5="Scenario1PBT15",'Deep retrofit'!$AU$25,IF(F5="Scenario2PBT15",'Deep retrofit'!$AV$25,IF(F5="Scenario3PBT15",'Deep retrofit'!$AW$25,"")))</f>
        <v/>
      </c>
      <c r="R5" s="178">
        <f>IFERROR(Q5*C5,0)</f>
        <v>0</v>
      </c>
      <c r="S5" s="178" t="str">
        <f>IF(F5="Scenario1PBT1",'Deep retrofit'!$E$27,IF(F5="Scenario2PBT1",'Deep retrofit'!$F$27,IF(F5="Scenario3PBT1",'Deep retrofit'!$G$27,"")))&amp;IF(F5="Scenario1PBT2",'Deep retrofit'!$H$27,IF(F5="Scenario2PBT2",'Deep retrofit'!$I$27,IF(F5="Scenario3PBT2",'Deep retrofit'!$J$27,"")))&amp;IF(F5="Scenario1PBT3",'Deep retrofit'!$K$27,IF(F5="Scenario2PBT3",'Deep retrofit'!$L$27,IF(F5="Scenario3PBT3",'Deep retrofit'!$M$27,"")))&amp;IF(F5="Scenario1PBT4",'Deep retrofit'!$N$27,IF(F5="Scenario2PBT4",'Deep retrofit'!$O$27,IF(F5="Scenario3PBT4",'Deep retrofit'!$P$27,"")))&amp;IF(F5="Scenario1PBT5",'Deep retrofit'!$Q$27,IF(F5="Scenario2PBT5",'Deep retrofit'!$R$27,IF(F5="Scenario3PBT5",'Deep retrofit'!$S$27,"")))&amp;IF(F5="Scenario1PBT6",'Deep retrofit'!$T$27,IF(F5="Scenario2PBT6",'Deep retrofit'!$U$27,IF(F5="Scenario3PBT6",'Deep retrofit'!$V$27,"")))&amp;IF(F5="Scenario1PBT7",'Deep retrofit'!$W$27,IF(F5="Scenario2PBT7",'Deep retrofit'!$X$27,IF(F5="Scenario3PBT7",'Deep retrofit'!$Y$27,"")))&amp;IF(F5="Scenario1PBT8",'Deep retrofit'!$Z$27,IF(F5="Scenario2PBT8",'Deep retrofit'!$AA$27,IF(F5="Scenario3PBT8",'Deep retrofit'!$AB$27,"")))&amp;IF(F5="Scenario1PBT9",'Deep retrofit'!$AC$27,IF(F5="Scenario2PBT9",'Deep retrofit'!$AD$27,IF(F5="Scenario3PBT9",'Deep retrofit'!$AE$27,"")))&amp;IF(F5="Scenario1PBT10",'Deep retrofit'!$AF$27,IF(F5="Scenario2PBT10",'Deep retrofit'!$AG$27,IF(F5="Scenario3PBT10",'Deep retrofit'!$AH$27,"")))&amp;IF(F5="Scenario1PBT11",'Deep retrofit'!$AI$27,IF(F5="Scenario2PBT11",'Deep retrofit'!$AJ$27,IF(F5="Scenario3PBT11",'Deep retrofit'!$AK$27,"")))&amp;IF(F5="Scenario1PBT12",'Deep retrofit'!$AL$27,IF(F5="Scenario2PBT12",'Deep retrofit'!$AM$27,IF(F5="Scenario3PBT12",'Deep retrofit'!$AN$27,"")))&amp;IF(F5="Scenario1PBT13",'Deep retrofit'!$AO$27,IF(F5="Scenario2PBT13",'Deep retrofit'!$AP$27,IF(F5="Scenario3PBT13",'Deep retrofit'!$AQ$27,"")))&amp;IF(F5="Scenario1PBT14",'Deep retrofit'!$AR$27,IF(F5="Scenario2PBT14",'Deep retrofit'!$AS$27,IF(F5="Scenario3PBT14",'Deep retrofit'!$AT$27,"")))&amp;IF(F5="Scenario1PBT15",'Deep retrofit'!$AU$27,IF(F5="Scenario2PBT15",'Deep retrofit'!$AV$27,IF(F5="Scenario3PBT15",'Deep retrofit'!$AW$27,"")))</f>
        <v/>
      </c>
      <c r="T5" s="203">
        <f>IFERROR(S5*C5,0)</f>
        <v>0</v>
      </c>
      <c r="U5" s="177" t="str">
        <f>IF(F5="Scenario1PBT1",'Deep retrofit'!$E$38,IF(F5="Scenario2PBT1",'Deep retrofit'!$F$38,IF(F5="Scenario3PBT1",'Deep retrofit'!$G$38,"")))&amp;IF(F5="Scenario1PBT2",'Deep retrofit'!$H$38,IF(F5="Scenario2PBT2",'Deep retrofit'!$I$38,IF(F5="Scenario3PBT2",'Deep retrofit'!$J$38,"")))&amp;IF(F5="Scenario1PBT3",'Deep retrofit'!$K$38,IF(F5="Scenario2PBT3",'Deep retrofit'!$L$38,IF(F5="Scenario3PBT3",'Deep retrofit'!$M$38,"")))&amp;IF(F5="Scenario1PBT4",'Deep retrofit'!$N$38,IF(F5="Scenario2PBT4",'Deep retrofit'!$O$38,IF(F5="Scenario3PBT4",'Deep retrofit'!$P$38,"")))&amp;IF(F5="Scenario1PBT5",'Deep retrofit'!$Q$38,IF(F5="Scenario2PBT5",'Deep retrofit'!$R$38,IF(F5="Scenario3PBT5",'Deep retrofit'!$S$38,"")))&amp;IF(F5="Scenario1PBT6",'Deep retrofit'!$T$38,IF(F5="Scenario2PBT6",'Deep retrofit'!$U$38,IF(F5="Scenario3PBT6",'Deep retrofit'!$V$38,"")))&amp;IF(F5="Scenario1PBT7",'Deep retrofit'!$W$38,IF(F5="Scenario2PBT7",'Deep retrofit'!$X$38,IF(F5="Scenario3PBT7",'Deep retrofit'!$Y$38,"")))&amp;IF(F5="Scenario1PBT8",'Deep retrofit'!$Z$38,IF(F5="Scenario2PBT8",'Deep retrofit'!$AA$38,IF(F5="Scenario3PBT8",'Deep retrofit'!$AB$38,"")))&amp;IF(F5="Scenario1PBT9",'Deep retrofit'!$AC$38,IF(F5="Scenario2PBT9",'Deep retrofit'!$AD$38,IF(F5="Scenario3PBT9",'Deep retrofit'!$AE$38,"")))&amp;IF(F5="Scenario1PBT10",'Deep retrofit'!$AF$38,IF(F5="Scenario2PBT10",'Deep retrofit'!$AG$38,IF(F5="Scenario3PBT10",'Deep retrofit'!$AH$38,"")))&amp;IF(F5="Scenario1PBT11",'Deep retrofit'!$AI$38,IF(F5="Scenario2PBT11",'Deep retrofit'!$AJ$38,IF(F5="Scenario3PBT11",'Deep retrofit'!$AK$38,"")))&amp;IF(F5="Scenario1PBT12",'Deep retrofit'!$AL$38,IF(F5="Scenario2PBT12",'Deep retrofit'!$AM$38,IF(F5="Scenario3PBT12",'Deep retrofit'!$AN$38,"")))&amp;IF(F5="Scenario1PBT13",'Deep retrofit'!$AO$38,IF(F5="Scenario2PBT13",'Deep retrofit'!$AP$38,IF(F5="Scenario3PBT13",'Deep retrofit'!$AQ$38,"")))&amp;IF(F5="Scenario1PBT14",'Deep retrofit'!$AR$38,IF(F5="Scenario2PBT14",'Deep retrofit'!$AS$38,IF(F5="Scenario3PBT14",'Deep retrofit'!$AT$38,"")))&amp;IF(F5="Scenario1PBT15",'Deep retrofit'!$AU$38,IF(F5="Scenario2PBT15",'Deep retrofit'!$AV$38,IF(F5="Scenario3PBT15",'Deep retrofit'!$AW$38,"")))</f>
        <v/>
      </c>
      <c r="V5" s="178">
        <f>IFERROR(U5*C5,0)</f>
        <v>0</v>
      </c>
      <c r="W5" s="178" t="str">
        <f>IF(F5="Scenario1PBT1",'Deep retrofit'!$E$40,IF(F5="Scenario2PBT1",'Deep retrofit'!$F$40,IF(F5="Scenario3PBT1",'Deep retrofit'!$G$40,"")))&amp;IF(F5="Scenario1PBT2",'Deep retrofit'!$H$40,IF(F5="Scenario2PBT2",'Deep retrofit'!$I$40,IF(F5="Scenario3PBT2",'Deep retrofit'!$J$40,"")))&amp;IF(F5="Scenario1PBT3",'Deep retrofit'!$K$40,IF(F5="Scenario2PBT3",'Deep retrofit'!$L$40,IF(F5="Scenario3PBT3",'Deep retrofit'!$M$40,"")))&amp;IF(F5="Scenario1PBT4",'Deep retrofit'!$N$40,IF(F5="Scenario2PBT4",'Deep retrofit'!$O$40,IF(F5="Scenario3PBT4",'Deep retrofit'!$P$40,"")))&amp;IF(F5="Scenario1PBT5",'Deep retrofit'!$Q$40,IF(F5="Scenario2PBT5",'Deep retrofit'!$R$40,IF(F5="Scenario3PBT5",'Deep retrofit'!$S$40,"")))&amp;IF(F5="Scenario1PBT6",'Deep retrofit'!$T$40,IF(F5="Scenario2PBT6",'Deep retrofit'!$U$40,IF(F5="Scenario3PBT6",'Deep retrofit'!$V$40,"")))&amp;IF(F5="Scenario1PBT7",'Deep retrofit'!$W$40,IF(F5="Scenario2PBT7",'Deep retrofit'!$X$40,IF(F5="Scenario3PBT7",'Deep retrofit'!$Y$40,"")))&amp;IF(F5="Scenario1PBT8",'Deep retrofit'!$Z$40,IF(F5="Scenario2PBT8",'Deep retrofit'!$AA$40,IF(F5="Scenario3PBT8",'Deep retrofit'!$AB$40,"")))&amp;IF(F5="Scenario1PBT9",'Deep retrofit'!$AC$40,IF(F5="Scenario2PBT9",'Deep retrofit'!$AD$40,IF(F5="Scenario3PBT9",'Deep retrofit'!$AE$40,"")))&amp;IF(F5="Scenario1PBT10",'Deep retrofit'!$AF$40,IF(F5="Scenario2PBT10",'Deep retrofit'!$AG$40,IF(F5="Scenario3PBT10",'Deep retrofit'!$AH$40,"")))&amp;IF(F5="Scenario1PBT11",'Deep retrofit'!$AI$40,IF(F5="Scenario2PBT11",'Deep retrofit'!$AJ$40,IF(F5="Scenario3PBT11",'Deep retrofit'!$AK$40,"")))&amp;IF(F5="Scenario1PBT12",'Deep retrofit'!$AL$40,IF(F5="Scenario2PBT12",'Deep retrofit'!$AM$40,IF(F5="Scenario3PBT12",'Deep retrofit'!$AN$40,"")))&amp;IF(F5="Scenario1PBT13",'Deep retrofit'!$AO$40,IF(F5="Scenario2PBT13",'Deep retrofit'!$AP$40,IF(F5="Scenario3PBT13",'Deep retrofit'!$AQ$40,"")))&amp;IF(F5="Scenario1PBT14",'Deep retrofit'!$AR$40,IF(F5="Scenario2PBT14",'Deep retrofit'!$AS$40,IF(F5="Scenario3PBT14",'Deep retrofit'!$AT$40,"")))&amp;IF(F5="Scenario1PBT15",'Deep retrofit'!$AU$40,IF(F5="Scenario2PBT15",'Deep retrofit'!$AV$40,IF(F5="Scenario3PBT15",'Deep retrofit'!$AW$40,"")))</f>
        <v/>
      </c>
      <c r="X5" s="178">
        <f>IFERROR(W5*C5,0)</f>
        <v>0</v>
      </c>
      <c r="Y5" s="178" t="str">
        <f>IF(F5="Scenario1PBT1",'Deep retrofit'!$E$42,IF(F5="Scenario2PBT1",'Deep retrofit'!$F$42,IF(F5="Scenario3PBT1",'Deep retrofit'!$G$42,"")))&amp;IF(F5="Scenario1PBT2",'Deep retrofit'!$H$42,IF(F5="Scenario2PBT2",'Deep retrofit'!$I$42,IF(F5="Scenario3PBT2",'Deep retrofit'!$J$42,"")))&amp;IF(F5="Scenario1PBT3",'Deep retrofit'!$K$42,IF(F5="Scenario2PBT3",'Deep retrofit'!$L$42,IF(F5="Scenario3PBT3",'Deep retrofit'!$M$42,"")))&amp;IF(F5="Scenario1PBT4",'Deep retrofit'!$N$42,IF(F5="Scenario2PBT4",'Deep retrofit'!$O$42,IF(F5="Scenario3PBT4",'Deep retrofit'!$P$42,"")))&amp;IF(F5="Scenario1PBT5",'Deep retrofit'!$Q$42,IF(F5="Scenario2PBT5",'Deep retrofit'!$R$42,IF(F5="Scenario3PBT5",'Deep retrofit'!$S$42,"")))&amp;IF(F5="Scenario1PBT6",'Deep retrofit'!$T$42,IF(F5="Scenario2PBT6",'Deep retrofit'!$U$42,IF(F5="Scenario3PBT6",'Deep retrofit'!$V$42,"")))&amp;IF(F5="Scenario1PBT7",'Deep retrofit'!$W$42,IF(F5="Scenario2PBT7",'Deep retrofit'!$X$42,IF(F5="Scenario3PBT7",'Deep retrofit'!$Y$42,"")))&amp;IF(F5="Scenario1PBT8",'Deep retrofit'!$Z$42,IF(F5="Scenario2PBT8",'Deep retrofit'!$AA$42,IF(F5="Scenario3PBT8",'Deep retrofit'!$AB$42,"")))&amp;IF(F5="Scenario1PBT9",'Deep retrofit'!$AC$42,IF(F5="Scenario2PBT9",'Deep retrofit'!$AD$42,IF(F5="Scenario3PBT9",'Deep retrofit'!$AE$42,"")))&amp;IF(F5="Scenario1PBT10",'Deep retrofit'!$AF$42,IF(F5="Scenario2PBT10",'Deep retrofit'!$AG$42,IF(F5="Scenario3PBT10",'Deep retrofit'!$AH$42,"")))&amp;IF(F5="Scenario1PBT11",'Deep retrofit'!$AI$42,IF(F5="Scenario2PBT11",'Deep retrofit'!$AJ$42,IF(F5="Scenario3PBT11",'Deep retrofit'!$AK$42,"")))&amp;IF(F5="Scenario1PBT12",'Deep retrofit'!$AL$42,IF(F5="Scenario2PBT12",'Deep retrofit'!$AM$42,IF(F5="Scenario3PBT12",'Deep retrofit'!$AN$42,"")))&amp;IF(F5="Scenario1PBT13",'Deep retrofit'!$AO$42,IF(F5="Scenario2PBT13",'Deep retrofit'!$AP$42,IF(F5="Scenario3PBT13",'Deep retrofit'!$AQ$42,"")))&amp;IF(F5="Scenario1PBT14",'Deep retrofit'!$AR$42,IF(F5="Scenario2PBT14",'Deep retrofit'!$AS$42,IF(F5="Scenario3PBT14",'Deep retrofit'!$AT$42,"")))&amp;IF(F5="Scenario1PBT15",'Deep retrofit'!$AU$42,IF(F5="Scenario2PBT15",'Deep retrofit'!$AV$42,IF(F5="Scenario3PBT15",'Deep retrofit'!$AW$42,"")))</f>
        <v/>
      </c>
      <c r="Z5" s="178">
        <f>IFERROR(Y5*C5,0)</f>
        <v>0</v>
      </c>
      <c r="AA5" s="269" t="str">
        <f>IF(F5="Scenario1PBT1",'Deep retrofit'!$E$101,IF(F5="Scenario2PBT1",'Deep retrofit'!$F$101,IF(F5="Scenario3PBT1",'Deep retrofit'!$G$101,"")))&amp;IF(F5="Scenario1PBT2",'Deep retrofit'!$H$101,IF(F5="Scenario2PBT2",'Deep retrofit'!$I$101,IF(F5="Scenario3PBT2",'Deep retrofit'!$J$101,"")))&amp;IF(F5="Scenario1PBT3",'Deep retrofit'!$K$101,IF(F5="Scenario2PBT3",'Deep retrofit'!$L$101,IF(F5="Scenario3PBT3",'Deep retrofit'!$M$101,"")))&amp;IF(F5="Scenario1PBT4",'Deep retrofit'!$N$101,IF(F5="Scenario2PBT4",'Deep retrofit'!$O$101,IF(F5="Scenario3PBT4",'Deep retrofit'!$P$101,"")))&amp;IF(F5="Scenario1PBT5",'Deep retrofit'!$Q$101,IF(F5="Scenario2PBT5",'Deep retrofit'!$R$101,IF(F5="Scenario3PBT5",'Deep retrofit'!$S$101,"")))&amp;IF(F5="Scenario1PBT6",'Deep retrofit'!$T$101,IF(F5="Scenario2PBT6",'Deep retrofit'!$U$101,IF(F5="Scenario3PBT6",'Deep retrofit'!$V$101,"")))&amp;IF(F5="Scenario1PBT7",'Deep retrofit'!$W$101,IF(F5="Scenario2PBT7",'Deep retrofit'!$X$101,IF(F5="Scenario3PBT7",'Deep retrofit'!$Y$101,"")))&amp;IF(F5="Scenario1PBT8",'Deep retrofit'!$Z$101,IF(F5="Scenario2PBT8",'Deep retrofit'!$AA$101,IF(F5="Scenario3PBT8",'Deep retrofit'!$AB$101,"")))&amp;IF(F5="Scenario1PBT9",'Deep retrofit'!$AC$101,IF(F5="Scenario2PBT9",'Deep retrofit'!$AD$101,IF(F5="Scenario3PBT9",'Deep retrofit'!$AE$101,"")))&amp;IF(F5="Scenario1PBT10",'Deep retrofit'!$AF$101,IF(F5="Scenario2PBT10",'Deep retrofit'!$AG$101,IF(F5="Scenario3PBT10",'Deep retrofit'!$AH$101,"")))&amp;IF(F5="Scenario1PBT11",'Deep retrofit'!$AI$101,IF(F5="Scenario2PBT11",'Deep retrofit'!$AJ$101,IF(F5="Scenario3PBT11",'Deep retrofit'!$AK$101,"")))&amp;IF(F5="Scenario1PBT12",'Deep retrofit'!$AL$101,IF(F5="Scenario2PBT12",'Deep retrofit'!$AM$101,IF(F5="Scenario3PBT12",'Deep retrofit'!$AN$101,"")))&amp;IF(F5="Scenario1PBT13",'Deep retrofit'!$AO$101,IF(F5="Scenario2PBT13",'Deep retrofit'!$AP$101,IF(F5="Scenario3PBT13",'Deep retrofit'!$AQ$101,"")))&amp;IF(F5="Scenario1PBT14",'Deep retrofit'!$AR$101,IF(F5="Scenario2PBT14",'Deep retrofit'!$AS$101,IF(F5="Scenario3PBT14",'Deep retrofit'!$AT$101,"")))&amp;IF(F5="Scenario1PBT15",'Deep retrofit'!$AU$101,IF(F5="Scenario2PBT15",'Deep retrofit'!$AV$101,IF(F5="Scenario3PBT15",'Deep retrofit'!$AW$101,"")))</f>
        <v/>
      </c>
      <c r="AB5" s="179">
        <f>IFERROR(C5*AA5,0)</f>
        <v>0</v>
      </c>
      <c r="AC5" s="348" t="str">
        <f>IF(E5="","",IF(OR(F5="Scenario1PBT1",F5="Scenario2PBT1",F5="Scenario1PBT2",F5="Scenario2PBT2",F5="Scenario1PBT3",F5="Scenario2PBT3",F5="Scenario1PBT4",F5="Scenario2PBT4",F5="Scenario1PBT5",F5="Scenario2PBT5",F5="Scenario3PBT5",F5="Scenario1PBT6",F5="Scenario1PBT7"),"","Non disponible pour cette typologie"))</f>
        <v/>
      </c>
      <c r="AD5" s="349">
        <f>IF(AC5="",IFERROR('Projection_Base-case'!G6-G5,0),0)</f>
        <v>0</v>
      </c>
      <c r="AE5" s="350">
        <f t="shared" ref="AE5:AE36" si="0">IFERROR(AD5*C5,0)</f>
        <v>0</v>
      </c>
      <c r="AF5" s="351">
        <f>IFERROR(100*AD5/'Projection_Base-case'!G6,0)</f>
        <v>0</v>
      </c>
      <c r="AG5" s="352">
        <f>IF(AC5="",IFERROR('Projection_Base-case'!I6-I5,0),0)</f>
        <v>0</v>
      </c>
      <c r="AH5" s="353">
        <f t="shared" ref="AH5:AH36" si="1">IFERROR(AG5*C5,0)</f>
        <v>0</v>
      </c>
      <c r="AI5" s="351">
        <f>IFERROR(100*AG5/'Projection_Base-case'!I6,0)</f>
        <v>0</v>
      </c>
      <c r="AJ5" s="352">
        <f>IF(AC5="",IFERROR('Projection_Base-case'!K6-K5,0),0)</f>
        <v>0</v>
      </c>
      <c r="AK5" s="353">
        <f t="shared" ref="AK5:AK36" si="2">IFERROR(AJ5*C5,0)</f>
        <v>0</v>
      </c>
      <c r="AL5" s="351">
        <f>IFERROR(100*AJ5/'Projection_Base-case'!K6,0)</f>
        <v>0</v>
      </c>
      <c r="AM5" s="352">
        <f>-IF(AC5="",IFERROR('Projection_Base-case'!M6-M5,0),0)</f>
        <v>0</v>
      </c>
      <c r="AN5" s="353">
        <f t="shared" ref="AN5:AN36" si="3">IFERROR(AM5*C5,0)</f>
        <v>0</v>
      </c>
      <c r="AO5" s="354">
        <f>IFERROR(IF('Projection_Base-case'!N6&gt;0,100*AN5/'Projection_Base-case'!N6,100*AN5/N5),0)</f>
        <v>0</v>
      </c>
      <c r="AP5" s="355">
        <f>IF(AC5="",IFERROR('Projection_Base-case'!O6-O5,0),0)</f>
        <v>0</v>
      </c>
      <c r="AQ5" s="356">
        <f t="shared" ref="AQ5:AQ36" si="4">IFERROR(AP5*C5,0)</f>
        <v>0</v>
      </c>
      <c r="AR5" s="356">
        <f>IFERROR(100*AP5/'Projection_Base-case'!O6,0)</f>
        <v>0</v>
      </c>
      <c r="AS5" s="355">
        <f>IF(AC5="",IFERROR('Projection_Base-case'!Q6-Q5,0),0)</f>
        <v>0</v>
      </c>
      <c r="AT5" s="356">
        <f t="shared" ref="AT5:AT36" si="5">IFERROR(AS5*C5,0)</f>
        <v>0</v>
      </c>
      <c r="AU5" s="356">
        <f>IFERROR(100*AS5/'Projection_Base-case'!Q6,0)</f>
        <v>0</v>
      </c>
      <c r="AV5" s="355">
        <f>IF(AC5="",IFERROR('Projection_Base-case'!S6-S5,0),0)</f>
        <v>0</v>
      </c>
      <c r="AW5" s="356">
        <f t="shared" ref="AW5:AW36" si="6">IFERROR(AV5*C5,0)</f>
        <v>0</v>
      </c>
      <c r="AX5" s="357">
        <f>IFERROR(100*AV5/'Projection_Base-case'!S6,0)</f>
        <v>0</v>
      </c>
      <c r="AY5" s="358">
        <f>IF(AC5="",IFERROR('Projection_Base-case'!U6-U5,0),0)</f>
        <v>0</v>
      </c>
      <c r="AZ5" s="359">
        <f t="shared" ref="AZ5:AZ36" si="7">IFERROR(AY5*C5,0)</f>
        <v>0</v>
      </c>
      <c r="BA5" s="359">
        <f>IFERROR(100*AY5/'Projection_Base-case'!U6,0)</f>
        <v>0</v>
      </c>
      <c r="BB5" s="358">
        <f>IF(AC5="",IFERROR('Projection_Base-case'!W6-W5,0),0)</f>
        <v>0</v>
      </c>
      <c r="BC5" s="359">
        <f t="shared" ref="BC5:BC36" si="8">IFERROR(BB5*C5,0)</f>
        <v>0</v>
      </c>
      <c r="BD5" s="359">
        <f>IFERROR(100*BB5/'Projection_Base-case'!W6,0)</f>
        <v>0</v>
      </c>
      <c r="BE5" s="358">
        <f>IF(AC5="",IFERROR('Projection_Base-case'!Y6-Y5,0),0)</f>
        <v>0</v>
      </c>
      <c r="BF5" s="359">
        <f t="shared" ref="BF5:BF36" si="9">IFERROR(BE5*C5,0)</f>
        <v>0</v>
      </c>
      <c r="BG5" s="359">
        <f>IFERROR(100*BE5/'Projection_Base-case'!Y6,0)</f>
        <v>0</v>
      </c>
      <c r="BH5" s="359">
        <f t="shared" ref="BH5:BH36" si="10">IFERROR(AB5/AZ5,0)</f>
        <v>0</v>
      </c>
      <c r="BI5" s="360">
        <f t="shared" ref="BI5:BI36" si="11">IFERROR(AB5/AE5,0)</f>
        <v>0</v>
      </c>
    </row>
    <row r="6" spans="1:61" ht="15" customHeight="1">
      <c r="A6" s="205">
        <v>2</v>
      </c>
      <c r="B6" s="347">
        <f>IF('Projection_Base-case'!B7&lt;&gt;"",'Projection_Base-case'!B7,0)</f>
        <v>0</v>
      </c>
      <c r="C6" s="347">
        <f>IF('Projection_Base-case'!C7&lt;&gt;"",'Projection_Base-case'!C7,0)</f>
        <v>0</v>
      </c>
      <c r="D6" s="365">
        <f>IF('Projection_Base-case'!D7&lt;&gt;"",'Projection_Base-case'!D7,0)</f>
        <v>0</v>
      </c>
      <c r="E6" s="369"/>
      <c r="F6" s="366" t="str">
        <f t="shared" ref="F6:F69" si="12">E6&amp;D6</f>
        <v>0</v>
      </c>
      <c r="G6" s="177" t="str">
        <f>IF(F6="Scenario1PBT1",'Deep retrofit'!$E$6,IF(F6="Scenario2PBT1",'Deep retrofit'!$F$6,IF(F6="Scenario3PBT1",'Deep retrofit'!$G$6,"")))&amp;IF(F6="Scenario1PBT2",'Deep retrofit'!$H$6,IF(F6="Scenario2PBT2",'Deep retrofit'!$I$6,IF(F6="Scenario3PBT2",'Deep retrofit'!$J$6,"")))&amp;IF(F6="Scenario1PBT3",'Deep retrofit'!$K$6,IF(F6="Scenario2PBT3",'Deep retrofit'!$L$6,IF(F6="Scenario3PBT3",'Deep retrofit'!$M$6,"")))&amp;IF(F6="Scenario1PBT4",'Deep retrofit'!$N$6,IF(F6="Scenario2PBT4",'Deep retrofit'!$O$6,IF(F6="Scenario3PBT4",'Deep retrofit'!$P$6,"")))&amp;IF(F6="Scenario1PBT5",'Deep retrofit'!$Q$6,IF(F6="Scenario2PBT5",'Deep retrofit'!$R$6,IF(F6="Scenario3PBT5",'Deep retrofit'!$S$6,"")))&amp;IF(F6="Scenario1PBT6",'Deep retrofit'!$T$6,IF(F6="Scenario2PBT6",'Deep retrofit'!$U$6,IF(F6="Scenario3PBT6",'Deep retrofit'!$V$6,"")))&amp;IF(F6="Scenario1PBT7",'Deep retrofit'!$W$6,IF(F6="Scenario2PBT7",'Deep retrofit'!$X$6,IF(F6="Scenario3PBT7",'Deep retrofit'!$Y$6,"")))&amp;IF(F6="Scenario1PBT8",'Deep retrofit'!$Z$6,IF(F6="Scenario2PBT8",'Deep retrofit'!$AA$6,IF(F6="Scenario3PBT8",'Deep retrofit'!$AB$6,"")))&amp;IF(F6="Scenario1PBT9",'Deep retrofit'!$AC$6,IF(F6="Scenario2PBT9",'Deep retrofit'!$AD$6,IF(F6="Scenario3PBT9",'Deep retrofit'!$AE$6,"")))&amp;IF(F6="Scenario1PBT10",'Deep retrofit'!$AF$6,IF(F6="Scenario2PBT10",'Deep retrofit'!$AG$6,IF(F6="Scenario3PBT10",'Deep retrofit'!$AH$6,"")))&amp;IF(F6="Scenario1PBT11",'Deep retrofit'!$AI$6,IF(F6="Scenario2PBT11",'Deep retrofit'!$AJ$6,IF(F6="Scenario3PBT11",'Deep retrofit'!$AK$6,"")))&amp;IF(F6="Scenario1PBT12",'Deep retrofit'!$AL$6,IF(F6="Scenario2PBT12",'Deep retrofit'!$AM$6,IF(F6="Scenario3PBT12",'Deep retrofit'!$AN$6,"")))&amp;IF(F6="Scenario1PBT13",'Deep retrofit'!$AO$6,IF(F6="Scenario2PBT13",'Deep retrofit'!$AP$6,IF(F6="Scenario3PBT13",'Deep retrofit'!$AQ$6,"")))&amp;IF(F6="Scenario1PBT14",'Deep retrofit'!$AR$6,IF(F6="Scenario2PBT14",'Deep retrofit'!$AS$6,IF(F6="Scenario3PBT14",'Deep retrofit'!$AT$6,"")))&amp;IF(F6="Scenario1PBT15",'Deep retrofit'!$AU$6,IF(F6="Scenario2PBT15",'Deep retrofit'!$AV$6,IF(F6="Scenario3PBT15",'Deep retrofit'!$AW$6,"")))</f>
        <v/>
      </c>
      <c r="H6" s="117">
        <f t="shared" ref="H6:H69" si="13">IFERROR(G6*C6,0)</f>
        <v>0</v>
      </c>
      <c r="I6" s="178" t="str">
        <f>IF(F6="Scenario1PBT1",'Deep retrofit'!$E$16,IF(F6="Scenario2PBT1",'Deep retrofit'!$F$16,IF(F6="Scenario3PBT1",'Deep retrofit'!$G$16,"")))&amp;IF(F6="Scenario1PBT2",'Deep retrofit'!$H$16,IF(F6="Scenario2PBT2",'Deep retrofit'!$I$16,IF(F6="Scenario3PBT2",'Deep retrofit'!$J$16,"")))&amp;IF(F6="Scenario1PBT3",'Deep retrofit'!$K$16,IF(F6="Scenario2PBT3",'Deep retrofit'!$L$16,IF(F6="Scenario3PBT3",'Deep retrofit'!$M$16,"")))&amp;IF(F6="Scenario1PBT4",'Deep retrofit'!$N$16,IF(F6="Scenario2PBT4",'Deep retrofit'!$O$16,IF(F6="Scenario3PBT4",'Deep retrofit'!$P$16,"")))&amp;IF(F6="Scenario1PBT5",'Deep retrofit'!$Q$16,IF(F6="Scenario2PBT5",'Deep retrofit'!$R$16,IF(F6="Scenario3PBT5",'Deep retrofit'!$S$16,"")))&amp;IF(F6="Scenario1PBT6",'Deep retrofit'!$T$16,IF(F6="Scenario2PBT6",'Deep retrofit'!$U$16,IF(F6="Scenario3PBT6",'Deep retrofit'!$V$16,"")))&amp;IF(F6="Scenario1PBT7",'Deep retrofit'!$W$16,IF(F6="Scenario2PBT7",'Deep retrofit'!$X$16,IF(F6="Scenario3PBT7",'Deep retrofit'!$Y$16,"")))&amp;IF(F6="Scenario1PBT8",'Deep retrofit'!$Z$16,IF(F6="Scenario2PBT8",'Deep retrofit'!$AA$16,IF(F6="Scenario3PBT8",'Deep retrofit'!$AB$16,"")))&amp;IF(F6="Scenario1PBT9",'Deep retrofit'!$AC$16,IF(F6="Scenario2PBT9",'Deep retrofit'!$AD$16,IF(F6="Scenario3PBT9",'Deep retrofit'!$AE$16,"")))&amp;IF(F6="Scenario1PBT10",'Deep retrofit'!$AF$16,IF(F6="Scenario2PBT10",'Deep retrofit'!$AG$16,IF(F6="Scenario3PBT10",'Deep retrofit'!$AH$16,"")))&amp;IF(F6="Scenario1PBT11",'Deep retrofit'!$AI$16,IF(F6="Scenario2PBT11",'Deep retrofit'!$AJ$16,IF(F6="Scenario3PBT11",'Deep retrofit'!$AK$16,"")))&amp;IF(F6="Scenario1PBT12",'Deep retrofit'!$AL$16,IF(F6="Scenario2PBT12",'Deep retrofit'!$AM$16,IF(F6="Scenario3PBT12",'Deep retrofit'!$AN$16,"")))&amp;IF(F6="Scenario1PBT13",'Deep retrofit'!$AO$16,IF(F6="Scenario2PBT13",'Deep retrofit'!$AP$16,IF(F6="Scenario3PBT13",'Deep retrofit'!$AQ$16,"")))&amp;IF(F6="Scenario1PBT14",'Deep retrofit'!$AR$16,IF(F6="Scenario2PBT14",'Deep retrofit'!$AS$16,IF(F6="Scenario3PBT14",'Deep retrofit'!$AT$16,"")))&amp;IF(F6="Scenario1PBT15",'Deep retrofit'!$AU$16,IF(F6="Scenario2PBT15",'Deep retrofit'!$AV$16,IF(F6="Scenario3PBT15",'Deep retrofit'!$AW$16,"")))</f>
        <v/>
      </c>
      <c r="J6" s="117">
        <f t="shared" ref="J6:J69" si="14">IFERROR(I6*C6,0)</f>
        <v>0</v>
      </c>
      <c r="K6" s="117" t="str">
        <f>IF(F6="Scenario1PBT1",'Deep retrofit'!$E$18,IF(F6="Scenario2PBT1",'Deep retrofit'!$F$18,IF(F6="Scenario3PBT1",'Deep retrofit'!$G$18,"")))&amp;IF(F6="Scenario1PBT2",'Deep retrofit'!$H$18,IF(F6="Scenario2PBT2",'Deep retrofit'!$I$18,IF(F6="Scenario3PBT2",'Deep retrofit'!$J$18,"")))&amp;IF(F6="Scenario1PBT3",'Deep retrofit'!$K$18,IF(F6="Scenario2PBT3",'Deep retrofit'!$L$18,IF(F6="Scenario3PBT3",'Deep retrofit'!$M$18,"")))&amp;IF(F6="Scenario1PBT4",'Deep retrofit'!$N$18,IF(F6="Scenario2PBT4",'Deep retrofit'!$O$18,IF(F6="Scenario3PBT4",'Deep retrofit'!$P$18,"")))&amp;IF(F6="Scenario1PBT5",'Deep retrofit'!$Q$18,IF(F6="Scenario2PBT5",'Deep retrofit'!$R$18,IF(F6="Scenario3PBT5",'Deep retrofit'!$S$18,"")))&amp;IF(F6="Scenario1PBT6",'Deep retrofit'!$T$18,IF(F6="Scenario2PBT6",'Deep retrofit'!$U$18,IF(F6="Scenario3PBT6",'Deep retrofit'!$V$18,"")))&amp;IF(F6="Scenario1PBT7",'Deep retrofit'!$W$18,IF(F6="Scenario2PBT7",'Deep retrofit'!$X$18,IF(F6="Scenario3PBT7",'Deep retrofit'!$Y$18,"")))&amp;IF(F6="Scenario1PBT8",'Deep retrofit'!$Z$18,IF(F6="Scenario2PBT8",'Deep retrofit'!$AA$18,IF(F6="Scenario3PBT8",'Deep retrofit'!$AB$18,"")))&amp;IF(F6="Scenario1PBT9",'Deep retrofit'!$AC$18,IF(F6="Scenario2PBT9",'Deep retrofit'!$AD$18,IF(F6="Scenario3PBT9",'Deep retrofit'!$AE$18,"")))&amp;IF(F6="Scenario1PBT10",'Deep retrofit'!$AF$18,IF(F6="Scenario2PBT10",'Deep retrofit'!$AG$18,IF(F6="Scenario3PBT10",'Deep retrofit'!$AH$18,"")))&amp;IF(F6="Scenario1PBT11",'Deep retrofit'!$AI$18,IF(F6="Scenario2PBT11",'Deep retrofit'!$AJ$18,IF(F6="Scenario3PBT11",'Deep retrofit'!$AK$18,"")))&amp;IF(F6="Scenario1PBT12",'Deep retrofit'!$AL$18,IF(F6="Scenario2PBT12",'Deep retrofit'!$AM$18,IF(F6="Scenario3PBT12",'Deep retrofit'!$AN$18,"")))&amp;IF(F6="Scenario1PBT13",'Deep retrofit'!$AO$18,IF(F6="Scenario2PBT13",'Deep retrofit'!$AP$18,IF(F6="Scenario3PBT13",'Deep retrofit'!$AQ$18,"")))&amp;IF(F6="Scenario1PBT14",'Deep retrofit'!$AR$18,IF(F6="Scenario2PBT14",'Deep retrofit'!$AS$18,IF(F6="Scenario3PBT14",'Deep retrofit'!$AT$18,"")))&amp;IF(F6="Scenario1PBT15",'Deep retrofit'!$AU$18,IF(F6="Scenario2PBT15",'Deep retrofit'!$AV$18,IF(F6="Scenario3PBT15",'Deep retrofit'!$AW$18,"")))</f>
        <v/>
      </c>
      <c r="L6" s="117">
        <f t="shared" ref="L6:L69" si="15">IFERROR(K6*C6,0)</f>
        <v>0</v>
      </c>
      <c r="M6" s="117" t="str">
        <f>IF(F6="Scenario1PBT1",'Deep retrofit'!$E$20,IF(F6="Scenario2PBT1",'Deep retrofit'!$F$20,IF(F6="Scenario3PBT1",'Deep retrofit'!$G$20,"")))&amp;IF(F6="Scenario1PBT2",'Deep retrofit'!$H$20,IF(F6="Scenario2PBT2",'Deep retrofit'!$I$20,IF(F6="Scenario3PBT2",'Deep retrofit'!$J$20,"")))&amp;IF(F6="Scenario1PBT3",'Deep retrofit'!$K$20,IF(F6="Scenario2PBT3",'Deep retrofit'!$L$20,IF(F6="Scenario3PBT3",'Deep retrofit'!$M$20,"")))&amp;IF(F6="Scenario1PBT4",'Deep retrofit'!$N$20,IF(F6="Scenario2PBT4",'Deep retrofit'!$O$20,IF(F6="Scenario3PBT4",'Deep retrofit'!$P$20,"")))&amp;IF(F6="Scenario1PBT5",'Deep retrofit'!$Q$20,IF(F6="Scenario2PBT5",'Deep retrofit'!$R$20,IF(F6="Scenario3PBT5",'Deep retrofit'!$S$20,"")))&amp;IF(F6="Scenario1PBT6",'Deep retrofit'!$T$20,IF(F6="Scenario2PBT6",'Deep retrofit'!$U$20,IF(F6="Scenario3PBT6",'Deep retrofit'!$V$20,"")))&amp;IF(F6="Scenario1PBT7",'Deep retrofit'!$W$20,IF(F6="Scenario2PBT7",'Deep retrofit'!$X$20,IF(F6="Scenario3PBT7",'Deep retrofit'!$Y$20,"")))&amp;IF(F6="Scenario1PBT8",'Deep retrofit'!$Z$20,IF(F6="Scenario2PBT8",'Deep retrofit'!$AA$20,IF(F6="Scenario3PBT8",'Deep retrofit'!$AB$20,"")))&amp;IF(F6="Scenario1PBT9",'Deep retrofit'!$AC$20,IF(F6="Scenario2PBT9",'Deep retrofit'!$AD$20,IF(F6="Scenario3PBT9",'Deep retrofit'!$AE$20,"")))&amp;IF(F6="Scenario1PBT10",'Deep retrofit'!$AF$20,IF(F6="Scenario2PBT10",'Deep retrofit'!$AG$20,IF(F6="Scenario3PBT10",'Deep retrofit'!$AH$20,"")))&amp;IF(F6="Scenario1PBT11",'Deep retrofit'!$AI$20,IF(F6="Scenario2PBT11",'Deep retrofit'!$AJ$20,IF(F6="Scenario3PBT11",'Deep retrofit'!$AK$20,"")))&amp;IF(F6="Scenario1PBT12",'Deep retrofit'!$AL$20,IF(F6="Scenario2PBT12",'Deep retrofit'!$AM$20,IF(F6="Scenario3PBT12",'Deep retrofit'!$AN$20,"")))&amp;IF(F6="Scenario1PBT13",'Deep retrofit'!$AO$20,IF(F6="Scenario2PBT13",'Deep retrofit'!$AP$20,IF(F6="Scenario3PBT13",'Deep retrofit'!$AQ$20,"")))&amp;IF(F6="Scenario1PBT14",'Deep retrofit'!$AR$20,IF(F6="Scenario2PBT14",'Deep retrofit'!$AS$20,IF(F6="Scenario3PBT14",'Deep retrofit'!$AT$20,"")))&amp;IF(F6="Scenario1PBT15",'Deep retrofit'!$AU$20,IF(F6="Scenario2PBT15",'Deep retrofit'!$AV$20,IF(F6="Scenario3PBT15",'Deep retrofit'!$AW$20,"")))</f>
        <v/>
      </c>
      <c r="N6" s="118">
        <f t="shared" ref="N6:N69" si="16">IFERROR(M6*C6,0)</f>
        <v>0</v>
      </c>
      <c r="O6" s="206" t="str">
        <f>IF(F6="Scenario1PBT1",'Deep retrofit'!$E$23,IF(F6="Scenario2PBT1",'Deep retrofit'!$F$23,IF(F6="Scenario3PBT1",'Deep retrofit'!$G$23,"")))&amp;IF(F6="Scenario1PBT2",'Deep retrofit'!$H$23,IF(F6="Scenario2PBT2",'Deep retrofit'!$I$23,IF(F6="Scenario3PBT2",'Deep retrofit'!$J$23,"")))&amp;IF(F6="Scenario1PBT3",'Deep retrofit'!$K$23,IF(F6="Scenario2PBT3",'Deep retrofit'!$L$23,IF(F6="Scenario3PBT3",'Deep retrofit'!$M$23,"")))&amp;IF(F6="Scenario1PBT4",'Deep retrofit'!$N$23,IF(F6="Scenario2PBT4",'Deep retrofit'!$O$23,IF(F6="Scenario3PBT4",'Deep retrofit'!$P$23,"")))&amp;IF(F6="Scenario1PBT5",'Deep retrofit'!$Q$23,IF(F6="Scenario2PBT5",'Deep retrofit'!$R$23,IF(F6="Scenario3PBT5",'Deep retrofit'!$S$23,"")))&amp;IF(F6="Scenario1PBT6",'Deep retrofit'!$T$23,IF(F6="Scenario2PBT6",'Deep retrofit'!$U$23,IF(F6="Scenario3PBT6",'Deep retrofit'!$V$23,"")))&amp;IF(F6="Scenario1PBT7",'Deep retrofit'!$W$23,IF(F6="Scenario2PBT7",'Deep retrofit'!$X$23,IF(F6="Scenario3PBT7",'Deep retrofit'!$Y$23,"")))&amp;IF(F6="Scenario1PBT8",'Deep retrofit'!$Z$23,IF(F6="Scenario2PBT8",'Deep retrofit'!$AA$23,IF(F6="Scenario3PBT8",'Deep retrofit'!$AB$23,"")))&amp;IF(F6="Scenario1PBT9",'Deep retrofit'!$AC$23,IF(F6="Scenario2PBT9",'Deep retrofit'!$AD$23,IF(F6="Scenario3PBT9",'Deep retrofit'!$AE$23,"")))&amp;IF(F6="Scenario1PBT10",'Deep retrofit'!$AF$23,IF(F6="Scenario2PBT10",'Deep retrofit'!$AG$23,IF(F6="Scenario3PBT10",'Deep retrofit'!$AH$23,"")))&amp;IF(F6="Scenario1PBT11",'Deep retrofit'!$AI$23,IF(F6="Scenario2PBT11",'Deep retrofit'!$AJ$23,IF(F6="Scenario3PBT11",'Deep retrofit'!$AK$23,"")))&amp;IF(F6="Scenario1PBT12",'Deep retrofit'!$AL$23,IF(F6="Scenario2PBT12",'Deep retrofit'!$AM$23,IF(F6="Scenario3PBT12",'Deep retrofit'!$AN$23,"")))&amp;IF(F6="Scenario1PBT13",'Deep retrofit'!$AO$23,IF(F6="Scenario2PBT13",'Deep retrofit'!$AP$23,IF(F6="Scenario3PBT13",'Deep retrofit'!$AQ$23,"")))&amp;IF(F6="Scenario1PBT14",'Deep retrofit'!$AR$23,IF(F6="Scenario2PBT14",'Deep retrofit'!$AS$23,IF(F6="Scenario3PBT14",'Deep retrofit'!$AT$23,"")))&amp;IF(F6="Scenario1PBT15",'Deep retrofit'!$AU$23,IF(F6="Scenario2PBT15",'Deep retrofit'!$AV$23,IF(F6="Scenario3PBT15",'Deep retrofit'!$AW$23,"")))</f>
        <v/>
      </c>
      <c r="P6" s="117">
        <f t="shared" ref="P6:P69" si="17">IFERROR(O6*C6,0)</f>
        <v>0</v>
      </c>
      <c r="Q6" s="117" t="str">
        <f>IF(F6="Scenario1PBT1",'Deep retrofit'!$E$25,IF(F6="Scenario2PBT1",'Deep retrofit'!$F$25,IF(F6="Scenario3PBT1",'Deep retrofit'!$G$25,"")))&amp;IF(F6="Scenario1PBT2",'Deep retrofit'!$H$25,IF(F6="Scenario2PBT2",'Deep retrofit'!$I$25,IF(F6="Scenario3PBT2",'Deep retrofit'!$J$25,"")))&amp;IF(F6="Scenario1PBT3",'Deep retrofit'!$K$25,IF(F6="Scenario2PBT3",'Deep retrofit'!$L$25,IF(F6="Scenario3PBT3",'Deep retrofit'!$M$25,"")))&amp;IF(F6="Scenario1PBT4",'Deep retrofit'!$N$25,IF(F6="Scenario2PBT4",'Deep retrofit'!$O$25,IF(F6="Scenario3PBT4",'Deep retrofit'!$P$25,"")))&amp;IF(F6="Scenario1PBT5",'Deep retrofit'!$Q$25,IF(F6="Scenario2PBT5",'Deep retrofit'!$R$25,IF(F6="Scenario3PBT5",'Deep retrofit'!$S$25,"")))&amp;IF(F6="Scenario1PBT6",'Deep retrofit'!$T$25,IF(F6="Scenario2PBT6",'Deep retrofit'!$U$25,IF(F6="Scenario3PBT6",'Deep retrofit'!$V$25,"")))&amp;IF(F6="Scenario1PBT7",'Deep retrofit'!$W$25,IF(F6="Scenario2PBT7",'Deep retrofit'!$X$25,IF(F6="Scenario3PBT7",'Deep retrofit'!$Y$25,"")))&amp;IF(F6="Scenario1PBT8",'Deep retrofit'!$Z$25,IF(F6="Scenario2PBT8",'Deep retrofit'!$AA$25,IF(F6="Scenario3PBT8",'Deep retrofit'!$AB$25,"")))&amp;IF(F6="Scenario1PBT9",'Deep retrofit'!$AC$25,IF(F6="Scenario2PBT9",'Deep retrofit'!$AD$25,IF(F6="Scenario3PBT9",'Deep retrofit'!$AE$25,"")))&amp;IF(F6="Scenario1PBT10",'Deep retrofit'!$AF$25,IF(F6="Scenario2PBT10",'Deep retrofit'!$AG$25,IF(F6="Scenario3PBT10",'Deep retrofit'!$AH$25,"")))&amp;IF(F6="Scenario1PBT11",'Deep retrofit'!$AI$25,IF(F6="Scenario2PBT11",'Deep retrofit'!$AJ$25,IF(F6="Scenario3PBT11",'Deep retrofit'!$AK$25,"")))&amp;IF(F6="Scenario1PBT12",'Deep retrofit'!$AL$25,IF(F6="Scenario2PBT12",'Deep retrofit'!$AM$25,IF(F6="Scenario3PBT12",'Deep retrofit'!$AN$25,"")))&amp;IF(F6="Scenario1PBT13",'Deep retrofit'!$AO$25,IF(F6="Scenario2PBT13",'Deep retrofit'!$AP$25,IF(F6="Scenario3PBT13",'Deep retrofit'!$AQ$25,"")))&amp;IF(F6="Scenario1PBT14",'Deep retrofit'!$AR$25,IF(F6="Scenario2PBT14",'Deep retrofit'!$AS$25,IF(F6="Scenario3PBT14",'Deep retrofit'!$AT$25,"")))&amp;IF(F6="Scenario1PBT15",'Deep retrofit'!$AU$25,IF(F6="Scenario2PBT15",'Deep retrofit'!$AV$25,IF(F6="Scenario3PBT15",'Deep retrofit'!$AW$25,"")))</f>
        <v/>
      </c>
      <c r="R6" s="117">
        <f t="shared" ref="R6:R69" si="18">IFERROR(Q6*C6,0)</f>
        <v>0</v>
      </c>
      <c r="S6" s="117" t="str">
        <f>IF(F6="Scenario1PBT1",'Deep retrofit'!$E$27,IF(F6="Scenario2PBT1",'Deep retrofit'!$F$27,IF(F6="Scenario3PBT1",'Deep retrofit'!$G$27,"")))&amp;IF(F6="Scenario1PBT2",'Deep retrofit'!$H$27,IF(F6="Scenario2PBT2",'Deep retrofit'!$I$27,IF(F6="Scenario3PBT2",'Deep retrofit'!$J$27,"")))&amp;IF(F6="Scenario1PBT3",'Deep retrofit'!$K$27,IF(F6="Scenario2PBT3",'Deep retrofit'!$L$27,IF(F6="Scenario3PBT3",'Deep retrofit'!$M$27,"")))&amp;IF(F6="Scenario1PBT4",'Deep retrofit'!$N$27,IF(F6="Scenario2PBT4",'Deep retrofit'!$O$27,IF(F6="Scenario3PBT4",'Deep retrofit'!$P$27,"")))&amp;IF(F6="Scenario1PBT5",'Deep retrofit'!$Q$27,IF(F6="Scenario2PBT5",'Deep retrofit'!$R$27,IF(F6="Scenario3PBT5",'Deep retrofit'!$S$27,"")))&amp;IF(F6="Scenario1PBT6",'Deep retrofit'!$T$27,IF(F6="Scenario2PBT6",'Deep retrofit'!$U$27,IF(F6="Scenario3PBT6",'Deep retrofit'!$V$27,"")))&amp;IF(F6="Scenario1PBT7",'Deep retrofit'!$W$27,IF(F6="Scenario2PBT7",'Deep retrofit'!$X$27,IF(F6="Scenario3PBT7",'Deep retrofit'!$Y$27,"")))&amp;IF(F6="Scenario1PBT8",'Deep retrofit'!$Z$27,IF(F6="Scenario2PBT8",'Deep retrofit'!$AA$27,IF(F6="Scenario3PBT8",'Deep retrofit'!$AB$27,"")))&amp;IF(F6="Scenario1PBT9",'Deep retrofit'!$AC$27,IF(F6="Scenario2PBT9",'Deep retrofit'!$AD$27,IF(F6="Scenario3PBT9",'Deep retrofit'!$AE$27,"")))&amp;IF(F6="Scenario1PBT10",'Deep retrofit'!$AF$27,IF(F6="Scenario2PBT10",'Deep retrofit'!$AG$27,IF(F6="Scenario3PBT10",'Deep retrofit'!$AH$27,"")))&amp;IF(F6="Scenario1PBT11",'Deep retrofit'!$AI$27,IF(F6="Scenario2PBT11",'Deep retrofit'!$AJ$27,IF(F6="Scenario3PBT11",'Deep retrofit'!$AK$27,"")))&amp;IF(F6="Scenario1PBT12",'Deep retrofit'!$AL$27,IF(F6="Scenario2PBT12",'Deep retrofit'!$AM$27,IF(F6="Scenario3PBT12",'Deep retrofit'!$AN$27,"")))&amp;IF(F6="Scenario1PBT13",'Deep retrofit'!$AO$27,IF(F6="Scenario2PBT13",'Deep retrofit'!$AP$27,IF(F6="Scenario3PBT13",'Deep retrofit'!$AQ$27,"")))&amp;IF(F6="Scenario1PBT14",'Deep retrofit'!$AR$27,IF(F6="Scenario2PBT14",'Deep retrofit'!$AS$27,IF(F6="Scenario3PBT14",'Deep retrofit'!$AT$27,"")))&amp;IF(F6="Scenario1PBT15",'Deep retrofit'!$AU$27,IF(F6="Scenario2PBT15",'Deep retrofit'!$AV$27,IF(F6="Scenario3PBT15",'Deep retrofit'!$AW$27,"")))</f>
        <v/>
      </c>
      <c r="T6" s="207">
        <f t="shared" ref="T6:T69" si="19">IFERROR(S6*C6,0)</f>
        <v>0</v>
      </c>
      <c r="U6" s="206" t="str">
        <f>IF(F6="Scenario1PBT1",'Deep retrofit'!$E$38,IF(F6="Scenario2PBT1",'Deep retrofit'!$F$38,IF(F6="Scenario3PBT1",'Deep retrofit'!$G$38,"")))&amp;IF(F6="Scenario1PBT2",'Deep retrofit'!$H$38,IF(F6="Scenario2PBT2",'Deep retrofit'!$I$38,IF(F6="Scenario3PBT2",'Deep retrofit'!$J$38,"")))&amp;IF(F6="Scenario1PBT3",'Deep retrofit'!$K$38,IF(F6="Scenario2PBT3",'Deep retrofit'!$L$38,IF(F6="Scenario3PBT3",'Deep retrofit'!$M$38,"")))&amp;IF(F6="Scenario1PBT4",'Deep retrofit'!$N$38,IF(F6="Scenario2PBT4",'Deep retrofit'!$O$38,IF(F6="Scenario3PBT4",'Deep retrofit'!$P$38,"")))&amp;IF(F6="Scenario1PBT5",'Deep retrofit'!$Q$38,IF(F6="Scenario2PBT5",'Deep retrofit'!$R$38,IF(F6="Scenario3PBT5",'Deep retrofit'!$S$38,"")))&amp;IF(F6="Scenario1PBT6",'Deep retrofit'!$T$38,IF(F6="Scenario2PBT6",'Deep retrofit'!$U$38,IF(F6="Scenario3PBT6",'Deep retrofit'!$V$38,"")))&amp;IF(F6="Scenario1PBT7",'Deep retrofit'!$W$38,IF(F6="Scenario2PBT7",'Deep retrofit'!$X$38,IF(F6="Scenario3PBT7",'Deep retrofit'!$Y$38,"")))&amp;IF(F6="Scenario1PBT8",'Deep retrofit'!$Z$38,IF(F6="Scenario2PBT8",'Deep retrofit'!$AA$38,IF(F6="Scenario3PBT8",'Deep retrofit'!$AB$38,"")))&amp;IF(F6="Scenario1PBT9",'Deep retrofit'!$AC$38,IF(F6="Scenario2PBT9",'Deep retrofit'!$AD$38,IF(F6="Scenario3PBT9",'Deep retrofit'!$AE$38,"")))&amp;IF(F6="Scenario1PBT10",'Deep retrofit'!$AF$38,IF(F6="Scenario2PBT10",'Deep retrofit'!$AG$38,IF(F6="Scenario3PBT10",'Deep retrofit'!$AH$38,"")))&amp;IF(F6="Scenario1PBT11",'Deep retrofit'!$AI$38,IF(F6="Scenario2PBT11",'Deep retrofit'!$AJ$38,IF(F6="Scenario3PBT11",'Deep retrofit'!$AK$38,"")))&amp;IF(F6="Scenario1PBT12",'Deep retrofit'!$AL$38,IF(F6="Scenario2PBT12",'Deep retrofit'!$AM$38,IF(F6="Scenario3PBT12",'Deep retrofit'!$AN$38,"")))&amp;IF(F6="Scenario1PBT13",'Deep retrofit'!$AO$38,IF(F6="Scenario2PBT13",'Deep retrofit'!$AP$38,IF(F6="Scenario3PBT13",'Deep retrofit'!$AQ$38,"")))&amp;IF(F6="Scenario1PBT14",'Deep retrofit'!$AR$38,IF(F6="Scenario2PBT14",'Deep retrofit'!$AS$38,IF(F6="Scenario3PBT14",'Deep retrofit'!$AT$38,"")))&amp;IF(F6="Scenario1PBT15",'Deep retrofit'!$AU$38,IF(F6="Scenario2PBT15",'Deep retrofit'!$AV$38,IF(F6="Scenario3PBT15",'Deep retrofit'!$AW$38,"")))</f>
        <v/>
      </c>
      <c r="V6" s="117">
        <f t="shared" ref="V6:V69" si="20">IFERROR(U6*C6,0)</f>
        <v>0</v>
      </c>
      <c r="W6" s="117" t="str">
        <f>IF(F6="Scenario1PBT1",'Deep retrofit'!$E$40,IF(F6="Scenario2PBT1",'Deep retrofit'!$F$40,IF(F6="Scenario3PBT1",'Deep retrofit'!$G$40,"")))&amp;IF(F6="Scenario1PBT2",'Deep retrofit'!$H$40,IF(F6="Scenario2PBT2",'Deep retrofit'!$I$40,IF(F6="Scenario3PBT2",'Deep retrofit'!$J$40,"")))&amp;IF(F6="Scenario1PBT3",'Deep retrofit'!$K$40,IF(F6="Scenario2PBT3",'Deep retrofit'!$L$40,IF(F6="Scenario3PBT3",'Deep retrofit'!$M$40,"")))&amp;IF(F6="Scenario1PBT4",'Deep retrofit'!$N$40,IF(F6="Scenario2PBT4",'Deep retrofit'!$O$40,IF(F6="Scenario3PBT4",'Deep retrofit'!$P$40,"")))&amp;IF(F6="Scenario1PBT5",'Deep retrofit'!$Q$40,IF(F6="Scenario2PBT5",'Deep retrofit'!$R$40,IF(F6="Scenario3PBT5",'Deep retrofit'!$S$40,"")))&amp;IF(F6="Scenario1PBT6",'Deep retrofit'!$T$40,IF(F6="Scenario2PBT6",'Deep retrofit'!$U$40,IF(F6="Scenario3PBT6",'Deep retrofit'!$V$40,"")))&amp;IF(F6="Scenario1PBT7",'Deep retrofit'!$W$40,IF(F6="Scenario2PBT7",'Deep retrofit'!$X$40,IF(F6="Scenario3PBT7",'Deep retrofit'!$Y$40,"")))&amp;IF(F6="Scenario1PBT8",'Deep retrofit'!$Z$40,IF(F6="Scenario2PBT8",'Deep retrofit'!$AA$40,IF(F6="Scenario3PBT8",'Deep retrofit'!$AB$40,"")))&amp;IF(F6="Scenario1PBT9",'Deep retrofit'!$AC$40,IF(F6="Scenario2PBT9",'Deep retrofit'!$AD$40,IF(F6="Scenario3PBT9",'Deep retrofit'!$AE$40,"")))&amp;IF(F6="Scenario1PBT10",'Deep retrofit'!$AF$40,IF(F6="Scenario2PBT10",'Deep retrofit'!$AG$40,IF(F6="Scenario3PBT10",'Deep retrofit'!$AH$40,"")))&amp;IF(F6="Scenario1PBT11",'Deep retrofit'!$AI$40,IF(F6="Scenario2PBT11",'Deep retrofit'!$AJ$40,IF(F6="Scenario3PBT11",'Deep retrofit'!$AK$40,"")))&amp;IF(F6="Scenario1PBT12",'Deep retrofit'!$AL$40,IF(F6="Scenario2PBT12",'Deep retrofit'!$AM$40,IF(F6="Scenario3PBT12",'Deep retrofit'!$AN$40,"")))&amp;IF(F6="Scenario1PBT13",'Deep retrofit'!$AO$40,IF(F6="Scenario2PBT13",'Deep retrofit'!$AP$40,IF(F6="Scenario3PBT13",'Deep retrofit'!$AQ$40,"")))&amp;IF(F6="Scenario1PBT14",'Deep retrofit'!$AR$40,IF(F6="Scenario2PBT14",'Deep retrofit'!$AS$40,IF(F6="Scenario3PBT14",'Deep retrofit'!$AT$40,"")))&amp;IF(F6="Scenario1PBT15",'Deep retrofit'!$AU$40,IF(F6="Scenario2PBT15",'Deep retrofit'!$AV$40,IF(F6="Scenario3PBT15",'Deep retrofit'!$AW$40,"")))</f>
        <v/>
      </c>
      <c r="X6" s="117">
        <f t="shared" ref="X6:X69" si="21">IFERROR(W6*C6,0)</f>
        <v>0</v>
      </c>
      <c r="Y6" s="117" t="str">
        <f>IF(F6="Scenario1PBT1",'Deep retrofit'!$E$42,IF(F6="Scenario2PBT1",'Deep retrofit'!$F$42,IF(F6="Scenario3PBT1",'Deep retrofit'!$G$42,"")))&amp;IF(F6="Scenario1PBT2",'Deep retrofit'!$H$42,IF(F6="Scenario2PBT2",'Deep retrofit'!$I$42,IF(F6="Scenario3PBT2",'Deep retrofit'!$J$42,"")))&amp;IF(F6="Scenario1PBT3",'Deep retrofit'!$K$42,IF(F6="Scenario2PBT3",'Deep retrofit'!$L$42,IF(F6="Scenario3PBT3",'Deep retrofit'!$M$42,"")))&amp;IF(F6="Scenario1PBT4",'Deep retrofit'!$N$42,IF(F6="Scenario2PBT4",'Deep retrofit'!$O$42,IF(F6="Scenario3PBT4",'Deep retrofit'!$P$42,"")))&amp;IF(F6="Scenario1PBT5",'Deep retrofit'!$Q$42,IF(F6="Scenario2PBT5",'Deep retrofit'!$R$42,IF(F6="Scenario3PBT5",'Deep retrofit'!$S$42,"")))&amp;IF(F6="Scenario1PBT6",'Deep retrofit'!$T$42,IF(F6="Scenario2PBT6",'Deep retrofit'!$U$42,IF(F6="Scenario3PBT6",'Deep retrofit'!$V$42,"")))&amp;IF(F6="Scenario1PBT7",'Deep retrofit'!$W$42,IF(F6="Scenario2PBT7",'Deep retrofit'!$X$42,IF(F6="Scenario3PBT7",'Deep retrofit'!$Y$42,"")))&amp;IF(F6="Scenario1PBT8",'Deep retrofit'!$Z$42,IF(F6="Scenario2PBT8",'Deep retrofit'!$AA$42,IF(F6="Scenario3PBT8",'Deep retrofit'!$AB$42,"")))&amp;IF(F6="Scenario1PBT9",'Deep retrofit'!$AC$42,IF(F6="Scenario2PBT9",'Deep retrofit'!$AD$42,IF(F6="Scenario3PBT9",'Deep retrofit'!$AE$42,"")))&amp;IF(F6="Scenario1PBT10",'Deep retrofit'!$AF$42,IF(F6="Scenario2PBT10",'Deep retrofit'!$AG$42,IF(F6="Scenario3PBT10",'Deep retrofit'!$AH$42,"")))&amp;IF(F6="Scenario1PBT11",'Deep retrofit'!$AI$42,IF(F6="Scenario2PBT11",'Deep retrofit'!$AJ$42,IF(F6="Scenario3PBT11",'Deep retrofit'!$AK$42,"")))&amp;IF(F6="Scenario1PBT12",'Deep retrofit'!$AL$42,IF(F6="Scenario2PBT12",'Deep retrofit'!$AM$42,IF(F6="Scenario3PBT12",'Deep retrofit'!$AN$42,"")))&amp;IF(F6="Scenario1PBT13",'Deep retrofit'!$AO$42,IF(F6="Scenario2PBT13",'Deep retrofit'!$AP$42,IF(F6="Scenario3PBT13",'Deep retrofit'!$AQ$42,"")))&amp;IF(F6="Scenario1PBT14",'Deep retrofit'!$AR$42,IF(F6="Scenario2PBT14",'Deep retrofit'!$AS$42,IF(F6="Scenario3PBT14",'Deep retrofit'!$AT$42,"")))&amp;IF(F6="Scenario1PBT15",'Deep retrofit'!$AU$42,IF(F6="Scenario2PBT15",'Deep retrofit'!$AV$42,IF(F6="Scenario3PBT15",'Deep retrofit'!$AW$42,"")))</f>
        <v/>
      </c>
      <c r="Z6" s="117">
        <f t="shared" ref="Z6:Z69" si="22">IFERROR(Y6*C6,0)</f>
        <v>0</v>
      </c>
      <c r="AA6" s="269" t="str">
        <f>IF(F6="Scenario1PBT1",'Deep retrofit'!$E$101,IF(F6="Scenario2PBT1",'Deep retrofit'!$F$101,IF(F6="Scenario3PBT1",'Deep retrofit'!$G$101,"")))&amp;IF(F6="Scenario1PBT2",'Deep retrofit'!$H$101,IF(F6="Scenario2PBT2",'Deep retrofit'!$I$101,IF(F6="Scenario3PBT2",'Deep retrofit'!$J$101,"")))&amp;IF(F6="Scenario1PBT3",'Deep retrofit'!$K$101,IF(F6="Scenario2PBT3",'Deep retrofit'!$L$101,IF(F6="Scenario3PBT3",'Deep retrofit'!$M$101,"")))&amp;IF(F6="Scenario1PBT4",'Deep retrofit'!$N$101,IF(F6="Scenario2PBT4",'Deep retrofit'!$O$101,IF(F6="Scenario3PBT4",'Deep retrofit'!$P$101,"")))&amp;IF(F6="Scenario1PBT5",'Deep retrofit'!$Q$101,IF(F6="Scenario2PBT5",'Deep retrofit'!$R$101,IF(F6="Scenario3PBT5",'Deep retrofit'!$S$101,"")))&amp;IF(F6="Scenario1PBT6",'Deep retrofit'!$T$101,IF(F6="Scenario2PBT6",'Deep retrofit'!$U$101,IF(F6="Scenario3PBT6",'Deep retrofit'!$V$101,"")))&amp;IF(F6="Scenario1PBT7",'Deep retrofit'!$W$101,IF(F6="Scenario2PBT7",'Deep retrofit'!$X$101,IF(F6="Scenario3PBT7",'Deep retrofit'!$Y$101,"")))&amp;IF(F6="Scenario1PBT8",'Deep retrofit'!$Z$101,IF(F6="Scenario2PBT8",'Deep retrofit'!$AA$101,IF(F6="Scenario3PBT8",'Deep retrofit'!$AB$101,"")))&amp;IF(F6="Scenario1PBT9",'Deep retrofit'!$AC$101,IF(F6="Scenario2PBT9",'Deep retrofit'!$AD$101,IF(F6="Scenario3PBT9",'Deep retrofit'!$AE$101,"")))&amp;IF(F6="Scenario1PBT10",'Deep retrofit'!$AF$101,IF(F6="Scenario2PBT10",'Deep retrofit'!$AG$101,IF(F6="Scenario3PBT10",'Deep retrofit'!$AH$101,"")))&amp;IF(F6="Scenario1PBT11",'Deep retrofit'!$AI$101,IF(F6="Scenario2PBT11",'Deep retrofit'!$AJ$101,IF(F6="Scenario3PBT11",'Deep retrofit'!$AK$101,"")))&amp;IF(F6="Scenario1PBT12",'Deep retrofit'!$AL$101,IF(F6="Scenario2PBT12",'Deep retrofit'!$AM$101,IF(F6="Scenario3PBT12",'Deep retrofit'!$AN$101,"")))&amp;IF(F6="Scenario1PBT13",'Deep retrofit'!$AO$101,IF(F6="Scenario2PBT13",'Deep retrofit'!$AP$101,IF(F6="Scenario3PBT13",'Deep retrofit'!$AQ$101,"")))&amp;IF(F6="Scenario1PBT14",'Deep retrofit'!$AR$101,IF(F6="Scenario2PBT14",'Deep retrofit'!$AS$101,IF(F6="Scenario3PBT14",'Deep retrofit'!$AT$101,"")))&amp;IF(F6="Scenario1PBT15",'Deep retrofit'!$AU$101,IF(F6="Scenario2PBT15",'Deep retrofit'!$AV$101,IF(F6="Scenario3PBT15",'Deep retrofit'!$AW$101,"")))</f>
        <v/>
      </c>
      <c r="AB6" s="179">
        <f t="shared" ref="AB6:AB69" si="23">IFERROR(C6*AA6,0)</f>
        <v>0</v>
      </c>
      <c r="AC6" s="348" t="str">
        <f t="shared" ref="AC6:AC69" si="24">IF(E6="","",IF(OR(F6="Scenario1PBT1",F6="Scenario2PBT1",F6="Scenario1PBT2",F6="Scenario2PBT2",F6="Scenario1PBT3",F6="Scenario2PBT3",F6="Scenario1PBT4",F6="Scenario2PBT4",F6="Scenario1PBT5",F6="Scenario2PBT5",F6="Scenario3PBT5",F6="Scenario1PBT6",F6="Scenario1PBT7"),"","Non disponible pour cette typologie"))</f>
        <v/>
      </c>
      <c r="AD6" s="353">
        <f>IF(AC6="",IFERROR('Projection_Base-case'!G7-G6,0),0)</f>
        <v>0</v>
      </c>
      <c r="AE6" s="350">
        <f t="shared" si="0"/>
        <v>0</v>
      </c>
      <c r="AF6" s="361">
        <f>IFERROR(100*AD6/'Projection_Base-case'!G7,0)</f>
        <v>0</v>
      </c>
      <c r="AG6" s="352">
        <f>IF(AC6="",IFERROR('Projection_Base-case'!I7-I6,0),0)</f>
        <v>0</v>
      </c>
      <c r="AH6" s="353">
        <f t="shared" si="1"/>
        <v>0</v>
      </c>
      <c r="AI6" s="361">
        <f>IFERROR(100*AG6/'Projection_Base-case'!I7,0)</f>
        <v>0</v>
      </c>
      <c r="AJ6" s="352">
        <f>IF(AC6="",IFERROR('Projection_Base-case'!K7-K6,0),0)</f>
        <v>0</v>
      </c>
      <c r="AK6" s="353">
        <f t="shared" si="2"/>
        <v>0</v>
      </c>
      <c r="AL6" s="361">
        <f>IFERROR(100*AJ6/'Projection_Base-case'!K7,0)</f>
        <v>0</v>
      </c>
      <c r="AM6" s="352">
        <f>-IF(AC6="",IFERROR('Projection_Base-case'!M7-M6,0),0)</f>
        <v>0</v>
      </c>
      <c r="AN6" s="353">
        <f t="shared" si="3"/>
        <v>0</v>
      </c>
      <c r="AO6" s="354">
        <f>IFERROR(IF('Projection_Base-case'!N7&gt;0,100*AN6/'Projection_Base-case'!N7,100*AN6/N6),0)</f>
        <v>0</v>
      </c>
      <c r="AP6" s="355">
        <f>IF(AC6="",IFERROR('Projection_Base-case'!O7-O6,0),0)</f>
        <v>0</v>
      </c>
      <c r="AQ6" s="356">
        <f t="shared" si="4"/>
        <v>0</v>
      </c>
      <c r="AR6" s="356">
        <f>IFERROR(100*AP6/'Projection_Base-case'!O7,0)</f>
        <v>0</v>
      </c>
      <c r="AS6" s="355">
        <f>IF(AC6="",IFERROR('Projection_Base-case'!Q7-Q6,0),0)</f>
        <v>0</v>
      </c>
      <c r="AT6" s="356">
        <f t="shared" si="5"/>
        <v>0</v>
      </c>
      <c r="AU6" s="356">
        <f>IFERROR(100*AS6/'Projection_Base-case'!Q7,0)</f>
        <v>0</v>
      </c>
      <c r="AV6" s="355">
        <f>IF(AC6="",IFERROR('Projection_Base-case'!S7-S6,0),0)</f>
        <v>0</v>
      </c>
      <c r="AW6" s="356">
        <f t="shared" si="6"/>
        <v>0</v>
      </c>
      <c r="AX6" s="357">
        <f>IFERROR(100*AV6/'Projection_Base-case'!S7,0)</f>
        <v>0</v>
      </c>
      <c r="AY6" s="358">
        <f>IF(AC6="",IFERROR('Projection_Base-case'!U7-U6,0),0)</f>
        <v>0</v>
      </c>
      <c r="AZ6" s="359">
        <f t="shared" si="7"/>
        <v>0</v>
      </c>
      <c r="BA6" s="359">
        <f>IFERROR(100*AY6/'Projection_Base-case'!U7,0)</f>
        <v>0</v>
      </c>
      <c r="BB6" s="358">
        <f>IF(AC6="",IFERROR('Projection_Base-case'!W7-W6,0),0)</f>
        <v>0</v>
      </c>
      <c r="BC6" s="359">
        <f t="shared" si="8"/>
        <v>0</v>
      </c>
      <c r="BD6" s="359">
        <f>IFERROR(100*BB6/'Projection_Base-case'!W7,0)</f>
        <v>0</v>
      </c>
      <c r="BE6" s="358">
        <f>IF(AC6="",IFERROR('Projection_Base-case'!Y7-Y6,0),0)</f>
        <v>0</v>
      </c>
      <c r="BF6" s="359">
        <f t="shared" si="9"/>
        <v>0</v>
      </c>
      <c r="BG6" s="359">
        <f>IFERROR(100*BE6/'Projection_Base-case'!Y7,0)</f>
        <v>0</v>
      </c>
      <c r="BH6" s="359">
        <f t="shared" si="10"/>
        <v>0</v>
      </c>
      <c r="BI6" s="360">
        <f t="shared" si="11"/>
        <v>0</v>
      </c>
    </row>
    <row r="7" spans="1:61" ht="15.6">
      <c r="A7" s="205">
        <v>3</v>
      </c>
      <c r="B7" s="347">
        <f>IF('Projection_Base-case'!B8&lt;&gt;"",'Projection_Base-case'!B8,0)</f>
        <v>0</v>
      </c>
      <c r="C7" s="347">
        <f>IF('Projection_Base-case'!C8&lt;&gt;"",'Projection_Base-case'!C8,0)</f>
        <v>0</v>
      </c>
      <c r="D7" s="365">
        <f>IF('Projection_Base-case'!D8&lt;&gt;"",'Projection_Base-case'!D8,0)</f>
        <v>0</v>
      </c>
      <c r="E7" s="369"/>
      <c r="F7" s="367" t="str">
        <f t="shared" si="12"/>
        <v>0</v>
      </c>
      <c r="G7" s="177" t="str">
        <f>IF(F7="Scenario1PBT1",'Deep retrofit'!$E$6,IF(F7="Scenario2PBT1",'Deep retrofit'!$F$6,IF(F7="Scenario3PBT1",'Deep retrofit'!$G$6,"")))&amp;IF(F7="Scenario1PBT2",'Deep retrofit'!$H$6,IF(F7="Scenario2PBT2",'Deep retrofit'!$I$6,IF(F7="Scenario3PBT2",'Deep retrofit'!$J$6,"")))&amp;IF(F7="Scenario1PBT3",'Deep retrofit'!$K$6,IF(F7="Scenario2PBT3",'Deep retrofit'!$L$6,IF(F7="Scenario3PBT3",'Deep retrofit'!$M$6,"")))&amp;IF(F7="Scenario1PBT4",'Deep retrofit'!$N$6,IF(F7="Scenario2PBT4",'Deep retrofit'!$O$6,IF(F7="Scenario3PBT4",'Deep retrofit'!$P$6,"")))&amp;IF(F7="Scenario1PBT5",'Deep retrofit'!$Q$6,IF(F7="Scenario2PBT5",'Deep retrofit'!$R$6,IF(F7="Scenario3PBT5",'Deep retrofit'!$S$6,"")))&amp;IF(F7="Scenario1PBT6",'Deep retrofit'!$T$6,IF(F7="Scenario2PBT6",'Deep retrofit'!$U$6,IF(F7="Scenario3PBT6",'Deep retrofit'!$V$6,"")))&amp;IF(F7="Scenario1PBT7",'Deep retrofit'!$W$6,IF(F7="Scenario2PBT7",'Deep retrofit'!$X$6,IF(F7="Scenario3PBT7",'Deep retrofit'!$Y$6,"")))&amp;IF(F7="Scenario1PBT8",'Deep retrofit'!$Z$6,IF(F7="Scenario2PBT8",'Deep retrofit'!$AA$6,IF(F7="Scenario3PBT8",'Deep retrofit'!$AB$6,"")))&amp;IF(F7="Scenario1PBT9",'Deep retrofit'!$AC$6,IF(F7="Scenario2PBT9",'Deep retrofit'!$AD$6,IF(F7="Scenario3PBT9",'Deep retrofit'!$AE$6,"")))&amp;IF(F7="Scenario1PBT10",'Deep retrofit'!$AF$6,IF(F7="Scenario2PBT10",'Deep retrofit'!$AG$6,IF(F7="Scenario3PBT10",'Deep retrofit'!$AH$6,"")))&amp;IF(F7="Scenario1PBT11",'Deep retrofit'!$AI$6,IF(F7="Scenario2PBT11",'Deep retrofit'!$AJ$6,IF(F7="Scenario3PBT11",'Deep retrofit'!$AK$6,"")))&amp;IF(F7="Scenario1PBT12",'Deep retrofit'!$AL$6,IF(F7="Scenario2PBT12",'Deep retrofit'!$AM$6,IF(F7="Scenario3PBT12",'Deep retrofit'!$AN$6,"")))&amp;IF(F7="Scenario1PBT13",'Deep retrofit'!$AO$6,IF(F7="Scenario2PBT13",'Deep retrofit'!$AP$6,IF(F7="Scenario3PBT13",'Deep retrofit'!$AQ$6,"")))&amp;IF(F7="Scenario1PBT14",'Deep retrofit'!$AR$6,IF(F7="Scenario2PBT14",'Deep retrofit'!$AS$6,IF(F7="Scenario3PBT14",'Deep retrofit'!$AT$6,"")))&amp;IF(F7="Scenario1PBT15",'Deep retrofit'!$AU$6,IF(F7="Scenario2PBT15",'Deep retrofit'!$AV$6,IF(F7="Scenario3PBT15",'Deep retrofit'!$AW$6,"")))</f>
        <v/>
      </c>
      <c r="H7" s="117">
        <f t="shared" si="13"/>
        <v>0</v>
      </c>
      <c r="I7" s="178" t="str">
        <f>IF(F7="Scenario1PBT1",'Deep retrofit'!$E$16,IF(F7="Scenario2PBT1",'Deep retrofit'!$F$16,IF(F7="Scenario3PBT1",'Deep retrofit'!$G$16,"")))&amp;IF(F7="Scenario1PBT2",'Deep retrofit'!$H$16,IF(F7="Scenario2PBT2",'Deep retrofit'!$I$16,IF(F7="Scenario3PBT2",'Deep retrofit'!$J$16,"")))&amp;IF(F7="Scenario1PBT3",'Deep retrofit'!$K$16,IF(F7="Scenario2PBT3",'Deep retrofit'!$L$16,IF(F7="Scenario3PBT3",'Deep retrofit'!$M$16,"")))&amp;IF(F7="Scenario1PBT4",'Deep retrofit'!$N$16,IF(F7="Scenario2PBT4",'Deep retrofit'!$O$16,IF(F7="Scenario3PBT4",'Deep retrofit'!$P$16,"")))&amp;IF(F7="Scenario1PBT5",'Deep retrofit'!$Q$16,IF(F7="Scenario2PBT5",'Deep retrofit'!$R$16,IF(F7="Scenario3PBT5",'Deep retrofit'!$S$16,"")))&amp;IF(F7="Scenario1PBT6",'Deep retrofit'!$T$16,IF(F7="Scenario2PBT6",'Deep retrofit'!$U$16,IF(F7="Scenario3PBT6",'Deep retrofit'!$V$16,"")))&amp;IF(F7="Scenario1PBT7",'Deep retrofit'!$W$16,IF(F7="Scenario2PBT7",'Deep retrofit'!$X$16,IF(F7="Scenario3PBT7",'Deep retrofit'!$Y$16,"")))&amp;IF(F7="Scenario1PBT8",'Deep retrofit'!$Z$16,IF(F7="Scenario2PBT8",'Deep retrofit'!$AA$16,IF(F7="Scenario3PBT8",'Deep retrofit'!$AB$16,"")))&amp;IF(F7="Scenario1PBT9",'Deep retrofit'!$AC$16,IF(F7="Scenario2PBT9",'Deep retrofit'!$AD$16,IF(F7="Scenario3PBT9",'Deep retrofit'!$AE$16,"")))&amp;IF(F7="Scenario1PBT10",'Deep retrofit'!$AF$16,IF(F7="Scenario2PBT10",'Deep retrofit'!$AG$16,IF(F7="Scenario3PBT10",'Deep retrofit'!$AH$16,"")))&amp;IF(F7="Scenario1PBT11",'Deep retrofit'!$AI$16,IF(F7="Scenario2PBT11",'Deep retrofit'!$AJ$16,IF(F7="Scenario3PBT11",'Deep retrofit'!$AK$16,"")))&amp;IF(F7="Scenario1PBT12",'Deep retrofit'!$AL$16,IF(F7="Scenario2PBT12",'Deep retrofit'!$AM$16,IF(F7="Scenario3PBT12",'Deep retrofit'!$AN$16,"")))&amp;IF(F7="Scenario1PBT13",'Deep retrofit'!$AO$16,IF(F7="Scenario2PBT13",'Deep retrofit'!$AP$16,IF(F7="Scenario3PBT13",'Deep retrofit'!$AQ$16,"")))&amp;IF(F7="Scenario1PBT14",'Deep retrofit'!$AR$16,IF(F7="Scenario2PBT14",'Deep retrofit'!$AS$16,IF(F7="Scenario3PBT14",'Deep retrofit'!$AT$16,"")))&amp;IF(F7="Scenario1PBT15",'Deep retrofit'!$AU$16,IF(F7="Scenario2PBT15",'Deep retrofit'!$AV$16,IF(F7="Scenario3PBT15",'Deep retrofit'!$AW$16,"")))</f>
        <v/>
      </c>
      <c r="J7" s="117">
        <f t="shared" si="14"/>
        <v>0</v>
      </c>
      <c r="K7" s="117" t="str">
        <f>IF(F7="Scenario1PBT1",'Deep retrofit'!$E$18,IF(F7="Scenario2PBT1",'Deep retrofit'!$F$18,IF(F7="Scenario3PBT1",'Deep retrofit'!$G$18,"")))&amp;IF(F7="Scenario1PBT2",'Deep retrofit'!$H$18,IF(F7="Scenario2PBT2",'Deep retrofit'!$I$18,IF(F7="Scenario3PBT2",'Deep retrofit'!$J$18,"")))&amp;IF(F7="Scenario1PBT3",'Deep retrofit'!$K$18,IF(F7="Scenario2PBT3",'Deep retrofit'!$L$18,IF(F7="Scenario3PBT3",'Deep retrofit'!$M$18,"")))&amp;IF(F7="Scenario1PBT4",'Deep retrofit'!$N$18,IF(F7="Scenario2PBT4",'Deep retrofit'!$O$18,IF(F7="Scenario3PBT4",'Deep retrofit'!$P$18,"")))&amp;IF(F7="Scenario1PBT5",'Deep retrofit'!$Q$18,IF(F7="Scenario2PBT5",'Deep retrofit'!$R$18,IF(F7="Scenario3PBT5",'Deep retrofit'!$S$18,"")))&amp;IF(F7="Scenario1PBT6",'Deep retrofit'!$T$18,IF(F7="Scenario2PBT6",'Deep retrofit'!$U$18,IF(F7="Scenario3PBT6",'Deep retrofit'!$V$18,"")))&amp;IF(F7="Scenario1PBT7",'Deep retrofit'!$W$18,IF(F7="Scenario2PBT7",'Deep retrofit'!$X$18,IF(F7="Scenario3PBT7",'Deep retrofit'!$Y$18,"")))&amp;IF(F7="Scenario1PBT8",'Deep retrofit'!$Z$18,IF(F7="Scenario2PBT8",'Deep retrofit'!$AA$18,IF(F7="Scenario3PBT8",'Deep retrofit'!$AB$18,"")))&amp;IF(F7="Scenario1PBT9",'Deep retrofit'!$AC$18,IF(F7="Scenario2PBT9",'Deep retrofit'!$AD$18,IF(F7="Scenario3PBT9",'Deep retrofit'!$AE$18,"")))&amp;IF(F7="Scenario1PBT10",'Deep retrofit'!$AF$18,IF(F7="Scenario2PBT10",'Deep retrofit'!$AG$18,IF(F7="Scenario3PBT10",'Deep retrofit'!$AH$18,"")))&amp;IF(F7="Scenario1PBT11",'Deep retrofit'!$AI$18,IF(F7="Scenario2PBT11",'Deep retrofit'!$AJ$18,IF(F7="Scenario3PBT11",'Deep retrofit'!$AK$18,"")))&amp;IF(F7="Scenario1PBT12",'Deep retrofit'!$AL$18,IF(F7="Scenario2PBT12",'Deep retrofit'!$AM$18,IF(F7="Scenario3PBT12",'Deep retrofit'!$AN$18,"")))&amp;IF(F7="Scenario1PBT13",'Deep retrofit'!$AO$18,IF(F7="Scenario2PBT13",'Deep retrofit'!$AP$18,IF(F7="Scenario3PBT13",'Deep retrofit'!$AQ$18,"")))&amp;IF(F7="Scenario1PBT14",'Deep retrofit'!$AR$18,IF(F7="Scenario2PBT14",'Deep retrofit'!$AS$18,IF(F7="Scenario3PBT14",'Deep retrofit'!$AT$18,"")))&amp;IF(F7="Scenario1PBT15",'Deep retrofit'!$AU$18,IF(F7="Scenario2PBT15",'Deep retrofit'!$AV$18,IF(F7="Scenario3PBT15",'Deep retrofit'!$AW$18,"")))</f>
        <v/>
      </c>
      <c r="L7" s="117">
        <f t="shared" si="15"/>
        <v>0</v>
      </c>
      <c r="M7" s="117" t="str">
        <f>IF(F7="Scenario1PBT1",'Deep retrofit'!$E$20,IF(F7="Scenario2PBT1",'Deep retrofit'!$F$20,IF(F7="Scenario3PBT1",'Deep retrofit'!$G$20,"")))&amp;IF(F7="Scenario1PBT2",'Deep retrofit'!$H$20,IF(F7="Scenario2PBT2",'Deep retrofit'!$I$20,IF(F7="Scenario3PBT2",'Deep retrofit'!$J$20,"")))&amp;IF(F7="Scenario1PBT3",'Deep retrofit'!$K$20,IF(F7="Scenario2PBT3",'Deep retrofit'!$L$20,IF(F7="Scenario3PBT3",'Deep retrofit'!$M$20,"")))&amp;IF(F7="Scenario1PBT4",'Deep retrofit'!$N$20,IF(F7="Scenario2PBT4",'Deep retrofit'!$O$20,IF(F7="Scenario3PBT4",'Deep retrofit'!$P$20,"")))&amp;IF(F7="Scenario1PBT5",'Deep retrofit'!$Q$20,IF(F7="Scenario2PBT5",'Deep retrofit'!$R$20,IF(F7="Scenario3PBT5",'Deep retrofit'!$S$20,"")))&amp;IF(F7="Scenario1PBT6",'Deep retrofit'!$T$20,IF(F7="Scenario2PBT6",'Deep retrofit'!$U$20,IF(F7="Scenario3PBT6",'Deep retrofit'!$V$20,"")))&amp;IF(F7="Scenario1PBT7",'Deep retrofit'!$W$20,IF(F7="Scenario2PBT7",'Deep retrofit'!$X$20,IF(F7="Scenario3PBT7",'Deep retrofit'!$Y$20,"")))&amp;IF(F7="Scenario1PBT8",'Deep retrofit'!$Z$20,IF(F7="Scenario2PBT8",'Deep retrofit'!$AA$20,IF(F7="Scenario3PBT8",'Deep retrofit'!$AB$20,"")))&amp;IF(F7="Scenario1PBT9",'Deep retrofit'!$AC$20,IF(F7="Scenario2PBT9",'Deep retrofit'!$AD$20,IF(F7="Scenario3PBT9",'Deep retrofit'!$AE$20,"")))&amp;IF(F7="Scenario1PBT10",'Deep retrofit'!$AF$20,IF(F7="Scenario2PBT10",'Deep retrofit'!$AG$20,IF(F7="Scenario3PBT10",'Deep retrofit'!$AH$20,"")))&amp;IF(F7="Scenario1PBT11",'Deep retrofit'!$AI$20,IF(F7="Scenario2PBT11",'Deep retrofit'!$AJ$20,IF(F7="Scenario3PBT11",'Deep retrofit'!$AK$20,"")))&amp;IF(F7="Scenario1PBT12",'Deep retrofit'!$AL$20,IF(F7="Scenario2PBT12",'Deep retrofit'!$AM$20,IF(F7="Scenario3PBT12",'Deep retrofit'!$AN$20,"")))&amp;IF(F7="Scenario1PBT13",'Deep retrofit'!$AO$20,IF(F7="Scenario2PBT13",'Deep retrofit'!$AP$20,IF(F7="Scenario3PBT13",'Deep retrofit'!$AQ$20,"")))&amp;IF(F7="Scenario1PBT14",'Deep retrofit'!$AR$20,IF(F7="Scenario2PBT14",'Deep retrofit'!$AS$20,IF(F7="Scenario3PBT14",'Deep retrofit'!$AT$20,"")))&amp;IF(F7="Scenario1PBT15",'Deep retrofit'!$AU$20,IF(F7="Scenario2PBT15",'Deep retrofit'!$AV$20,IF(F7="Scenario3PBT15",'Deep retrofit'!$AW$20,"")))</f>
        <v/>
      </c>
      <c r="N7" s="118">
        <f t="shared" si="16"/>
        <v>0</v>
      </c>
      <c r="O7" s="206" t="str">
        <f>IF(F7="Scenario1PBT1",'Deep retrofit'!$E$23,IF(F7="Scenario2PBT1",'Deep retrofit'!$F$23,IF(F7="Scenario3PBT1",'Deep retrofit'!$G$23,"")))&amp;IF(F7="Scenario1PBT2",'Deep retrofit'!$H$23,IF(F7="Scenario2PBT2",'Deep retrofit'!$I$23,IF(F7="Scenario3PBT2",'Deep retrofit'!$J$23,"")))&amp;IF(F7="Scenario1PBT3",'Deep retrofit'!$K$23,IF(F7="Scenario2PBT3",'Deep retrofit'!$L$23,IF(F7="Scenario3PBT3",'Deep retrofit'!$M$23,"")))&amp;IF(F7="Scenario1PBT4",'Deep retrofit'!$N$23,IF(F7="Scenario2PBT4",'Deep retrofit'!$O$23,IF(F7="Scenario3PBT4",'Deep retrofit'!$P$23,"")))&amp;IF(F7="Scenario1PBT5",'Deep retrofit'!$Q$23,IF(F7="Scenario2PBT5",'Deep retrofit'!$R$23,IF(F7="Scenario3PBT5",'Deep retrofit'!$S$23,"")))&amp;IF(F7="Scenario1PBT6",'Deep retrofit'!$T$23,IF(F7="Scenario2PBT6",'Deep retrofit'!$U$23,IF(F7="Scenario3PBT6",'Deep retrofit'!$V$23,"")))&amp;IF(F7="Scenario1PBT7",'Deep retrofit'!$W$23,IF(F7="Scenario2PBT7",'Deep retrofit'!$X$23,IF(F7="Scenario3PBT7",'Deep retrofit'!$Y$23,"")))&amp;IF(F7="Scenario1PBT8",'Deep retrofit'!$Z$23,IF(F7="Scenario2PBT8",'Deep retrofit'!$AA$23,IF(F7="Scenario3PBT8",'Deep retrofit'!$AB$23,"")))&amp;IF(F7="Scenario1PBT9",'Deep retrofit'!$AC$23,IF(F7="Scenario2PBT9",'Deep retrofit'!$AD$23,IF(F7="Scenario3PBT9",'Deep retrofit'!$AE$23,"")))&amp;IF(F7="Scenario1PBT10",'Deep retrofit'!$AF$23,IF(F7="Scenario2PBT10",'Deep retrofit'!$AG$23,IF(F7="Scenario3PBT10",'Deep retrofit'!$AH$23,"")))&amp;IF(F7="Scenario1PBT11",'Deep retrofit'!$AI$23,IF(F7="Scenario2PBT11",'Deep retrofit'!$AJ$23,IF(F7="Scenario3PBT11",'Deep retrofit'!$AK$23,"")))&amp;IF(F7="Scenario1PBT12",'Deep retrofit'!$AL$23,IF(F7="Scenario2PBT12",'Deep retrofit'!$AM$23,IF(F7="Scenario3PBT12",'Deep retrofit'!$AN$23,"")))&amp;IF(F7="Scenario1PBT13",'Deep retrofit'!$AO$23,IF(F7="Scenario2PBT13",'Deep retrofit'!$AP$23,IF(F7="Scenario3PBT13",'Deep retrofit'!$AQ$23,"")))&amp;IF(F7="Scenario1PBT14",'Deep retrofit'!$AR$23,IF(F7="Scenario2PBT14",'Deep retrofit'!$AS$23,IF(F7="Scenario3PBT14",'Deep retrofit'!$AT$23,"")))&amp;IF(F7="Scenario1PBT15",'Deep retrofit'!$AU$23,IF(F7="Scenario2PBT15",'Deep retrofit'!$AV$23,IF(F7="Scenario3PBT15",'Deep retrofit'!$AW$23,"")))</f>
        <v/>
      </c>
      <c r="P7" s="117">
        <f t="shared" si="17"/>
        <v>0</v>
      </c>
      <c r="Q7" s="117" t="str">
        <f>IF(F7="Scenario1PBT1",'Deep retrofit'!$E$25,IF(F7="Scenario2PBT1",'Deep retrofit'!$F$25,IF(F7="Scenario3PBT1",'Deep retrofit'!$G$25,"")))&amp;IF(F7="Scenario1PBT2",'Deep retrofit'!$H$25,IF(F7="Scenario2PBT2",'Deep retrofit'!$I$25,IF(F7="Scenario3PBT2",'Deep retrofit'!$J$25,"")))&amp;IF(F7="Scenario1PBT3",'Deep retrofit'!$K$25,IF(F7="Scenario2PBT3",'Deep retrofit'!$L$25,IF(F7="Scenario3PBT3",'Deep retrofit'!$M$25,"")))&amp;IF(F7="Scenario1PBT4",'Deep retrofit'!$N$25,IF(F7="Scenario2PBT4",'Deep retrofit'!$O$25,IF(F7="Scenario3PBT4",'Deep retrofit'!$P$25,"")))&amp;IF(F7="Scenario1PBT5",'Deep retrofit'!$Q$25,IF(F7="Scenario2PBT5",'Deep retrofit'!$R$25,IF(F7="Scenario3PBT5",'Deep retrofit'!$S$25,"")))&amp;IF(F7="Scenario1PBT6",'Deep retrofit'!$T$25,IF(F7="Scenario2PBT6",'Deep retrofit'!$U$25,IF(F7="Scenario3PBT6",'Deep retrofit'!$V$25,"")))&amp;IF(F7="Scenario1PBT7",'Deep retrofit'!$W$25,IF(F7="Scenario2PBT7",'Deep retrofit'!$X$25,IF(F7="Scenario3PBT7",'Deep retrofit'!$Y$25,"")))&amp;IF(F7="Scenario1PBT8",'Deep retrofit'!$Z$25,IF(F7="Scenario2PBT8",'Deep retrofit'!$AA$25,IF(F7="Scenario3PBT8",'Deep retrofit'!$AB$25,"")))&amp;IF(F7="Scenario1PBT9",'Deep retrofit'!$AC$25,IF(F7="Scenario2PBT9",'Deep retrofit'!$AD$25,IF(F7="Scenario3PBT9",'Deep retrofit'!$AE$25,"")))&amp;IF(F7="Scenario1PBT10",'Deep retrofit'!$AF$25,IF(F7="Scenario2PBT10",'Deep retrofit'!$AG$25,IF(F7="Scenario3PBT10",'Deep retrofit'!$AH$25,"")))&amp;IF(F7="Scenario1PBT11",'Deep retrofit'!$AI$25,IF(F7="Scenario2PBT11",'Deep retrofit'!$AJ$25,IF(F7="Scenario3PBT11",'Deep retrofit'!$AK$25,"")))&amp;IF(F7="Scenario1PBT12",'Deep retrofit'!$AL$25,IF(F7="Scenario2PBT12",'Deep retrofit'!$AM$25,IF(F7="Scenario3PBT12",'Deep retrofit'!$AN$25,"")))&amp;IF(F7="Scenario1PBT13",'Deep retrofit'!$AO$25,IF(F7="Scenario2PBT13",'Deep retrofit'!$AP$25,IF(F7="Scenario3PBT13",'Deep retrofit'!$AQ$25,"")))&amp;IF(F7="Scenario1PBT14",'Deep retrofit'!$AR$25,IF(F7="Scenario2PBT14",'Deep retrofit'!$AS$25,IF(F7="Scenario3PBT14",'Deep retrofit'!$AT$25,"")))&amp;IF(F7="Scenario1PBT15",'Deep retrofit'!$AU$25,IF(F7="Scenario2PBT15",'Deep retrofit'!$AV$25,IF(F7="Scenario3PBT15",'Deep retrofit'!$AW$25,"")))</f>
        <v/>
      </c>
      <c r="R7" s="117">
        <f t="shared" si="18"/>
        <v>0</v>
      </c>
      <c r="S7" s="117" t="str">
        <f>IF(F7="Scenario1PBT1",'Deep retrofit'!$E$27,IF(F7="Scenario2PBT1",'Deep retrofit'!$F$27,IF(F7="Scenario3PBT1",'Deep retrofit'!$G$27,"")))&amp;IF(F7="Scenario1PBT2",'Deep retrofit'!$H$27,IF(F7="Scenario2PBT2",'Deep retrofit'!$I$27,IF(F7="Scenario3PBT2",'Deep retrofit'!$J$27,"")))&amp;IF(F7="Scenario1PBT3",'Deep retrofit'!$K$27,IF(F7="Scenario2PBT3",'Deep retrofit'!$L$27,IF(F7="Scenario3PBT3",'Deep retrofit'!$M$27,"")))&amp;IF(F7="Scenario1PBT4",'Deep retrofit'!$N$27,IF(F7="Scenario2PBT4",'Deep retrofit'!$O$27,IF(F7="Scenario3PBT4",'Deep retrofit'!$P$27,"")))&amp;IF(F7="Scenario1PBT5",'Deep retrofit'!$Q$27,IF(F7="Scenario2PBT5",'Deep retrofit'!$R$27,IF(F7="Scenario3PBT5",'Deep retrofit'!$S$27,"")))&amp;IF(F7="Scenario1PBT6",'Deep retrofit'!$T$27,IF(F7="Scenario2PBT6",'Deep retrofit'!$U$27,IF(F7="Scenario3PBT6",'Deep retrofit'!$V$27,"")))&amp;IF(F7="Scenario1PBT7",'Deep retrofit'!$W$27,IF(F7="Scenario2PBT7",'Deep retrofit'!$X$27,IF(F7="Scenario3PBT7",'Deep retrofit'!$Y$27,"")))&amp;IF(F7="Scenario1PBT8",'Deep retrofit'!$Z$27,IF(F7="Scenario2PBT8",'Deep retrofit'!$AA$27,IF(F7="Scenario3PBT8",'Deep retrofit'!$AB$27,"")))&amp;IF(F7="Scenario1PBT9",'Deep retrofit'!$AC$27,IF(F7="Scenario2PBT9",'Deep retrofit'!$AD$27,IF(F7="Scenario3PBT9",'Deep retrofit'!$AE$27,"")))&amp;IF(F7="Scenario1PBT10",'Deep retrofit'!$AF$27,IF(F7="Scenario2PBT10",'Deep retrofit'!$AG$27,IF(F7="Scenario3PBT10",'Deep retrofit'!$AH$27,"")))&amp;IF(F7="Scenario1PBT11",'Deep retrofit'!$AI$27,IF(F7="Scenario2PBT11",'Deep retrofit'!$AJ$27,IF(F7="Scenario3PBT11",'Deep retrofit'!$AK$27,"")))&amp;IF(F7="Scenario1PBT12",'Deep retrofit'!$AL$27,IF(F7="Scenario2PBT12",'Deep retrofit'!$AM$27,IF(F7="Scenario3PBT12",'Deep retrofit'!$AN$27,"")))&amp;IF(F7="Scenario1PBT13",'Deep retrofit'!$AO$27,IF(F7="Scenario2PBT13",'Deep retrofit'!$AP$27,IF(F7="Scenario3PBT13",'Deep retrofit'!$AQ$27,"")))&amp;IF(F7="Scenario1PBT14",'Deep retrofit'!$AR$27,IF(F7="Scenario2PBT14",'Deep retrofit'!$AS$27,IF(F7="Scenario3PBT14",'Deep retrofit'!$AT$27,"")))&amp;IF(F7="Scenario1PBT15",'Deep retrofit'!$AU$27,IF(F7="Scenario2PBT15",'Deep retrofit'!$AV$27,IF(F7="Scenario3PBT15",'Deep retrofit'!$AW$27,"")))</f>
        <v/>
      </c>
      <c r="T7" s="207">
        <f t="shared" si="19"/>
        <v>0</v>
      </c>
      <c r="U7" s="206" t="str">
        <f>IF(F7="Scenario1PBT1",'Deep retrofit'!$E$38,IF(F7="Scenario2PBT1",'Deep retrofit'!$F$38,IF(F7="Scenario3PBT1",'Deep retrofit'!$G$38,"")))&amp;IF(F7="Scenario1PBT2",'Deep retrofit'!$H$38,IF(F7="Scenario2PBT2",'Deep retrofit'!$I$38,IF(F7="Scenario3PBT2",'Deep retrofit'!$J$38,"")))&amp;IF(F7="Scenario1PBT3",'Deep retrofit'!$K$38,IF(F7="Scenario2PBT3",'Deep retrofit'!$L$38,IF(F7="Scenario3PBT3",'Deep retrofit'!$M$38,"")))&amp;IF(F7="Scenario1PBT4",'Deep retrofit'!$N$38,IF(F7="Scenario2PBT4",'Deep retrofit'!$O$38,IF(F7="Scenario3PBT4",'Deep retrofit'!$P$38,"")))&amp;IF(F7="Scenario1PBT5",'Deep retrofit'!$Q$38,IF(F7="Scenario2PBT5",'Deep retrofit'!$R$38,IF(F7="Scenario3PBT5",'Deep retrofit'!$S$38,"")))&amp;IF(F7="Scenario1PBT6",'Deep retrofit'!$T$38,IF(F7="Scenario2PBT6",'Deep retrofit'!$U$38,IF(F7="Scenario3PBT6",'Deep retrofit'!$V$38,"")))&amp;IF(F7="Scenario1PBT7",'Deep retrofit'!$W$38,IF(F7="Scenario2PBT7",'Deep retrofit'!$X$38,IF(F7="Scenario3PBT7",'Deep retrofit'!$Y$38,"")))&amp;IF(F7="Scenario1PBT8",'Deep retrofit'!$Z$38,IF(F7="Scenario2PBT8",'Deep retrofit'!$AA$38,IF(F7="Scenario3PBT8",'Deep retrofit'!$AB$38,"")))&amp;IF(F7="Scenario1PBT9",'Deep retrofit'!$AC$38,IF(F7="Scenario2PBT9",'Deep retrofit'!$AD$38,IF(F7="Scenario3PBT9",'Deep retrofit'!$AE$38,"")))&amp;IF(F7="Scenario1PBT10",'Deep retrofit'!$AF$38,IF(F7="Scenario2PBT10",'Deep retrofit'!$AG$38,IF(F7="Scenario3PBT10",'Deep retrofit'!$AH$38,"")))&amp;IF(F7="Scenario1PBT11",'Deep retrofit'!$AI$38,IF(F7="Scenario2PBT11",'Deep retrofit'!$AJ$38,IF(F7="Scenario3PBT11",'Deep retrofit'!$AK$38,"")))&amp;IF(F7="Scenario1PBT12",'Deep retrofit'!$AL$38,IF(F7="Scenario2PBT12",'Deep retrofit'!$AM$38,IF(F7="Scenario3PBT12",'Deep retrofit'!$AN$38,"")))&amp;IF(F7="Scenario1PBT13",'Deep retrofit'!$AO$38,IF(F7="Scenario2PBT13",'Deep retrofit'!$AP$38,IF(F7="Scenario3PBT13",'Deep retrofit'!$AQ$38,"")))&amp;IF(F7="Scenario1PBT14",'Deep retrofit'!$AR$38,IF(F7="Scenario2PBT14",'Deep retrofit'!$AS$38,IF(F7="Scenario3PBT14",'Deep retrofit'!$AT$38,"")))&amp;IF(F7="Scenario1PBT15",'Deep retrofit'!$AU$38,IF(F7="Scenario2PBT15",'Deep retrofit'!$AV$38,IF(F7="Scenario3PBT15",'Deep retrofit'!$AW$38,"")))</f>
        <v/>
      </c>
      <c r="V7" s="117">
        <f t="shared" si="20"/>
        <v>0</v>
      </c>
      <c r="W7" s="117" t="str">
        <f>IF(F7="Scenario1PBT1",'Deep retrofit'!$E$40,IF(F7="Scenario2PBT1",'Deep retrofit'!$F$40,IF(F7="Scenario3PBT1",'Deep retrofit'!$G$40,"")))&amp;IF(F7="Scenario1PBT2",'Deep retrofit'!$H$40,IF(F7="Scenario2PBT2",'Deep retrofit'!$I$40,IF(F7="Scenario3PBT2",'Deep retrofit'!$J$40,"")))&amp;IF(F7="Scenario1PBT3",'Deep retrofit'!$K$40,IF(F7="Scenario2PBT3",'Deep retrofit'!$L$40,IF(F7="Scenario3PBT3",'Deep retrofit'!$M$40,"")))&amp;IF(F7="Scenario1PBT4",'Deep retrofit'!$N$40,IF(F7="Scenario2PBT4",'Deep retrofit'!$O$40,IF(F7="Scenario3PBT4",'Deep retrofit'!$P$40,"")))&amp;IF(F7="Scenario1PBT5",'Deep retrofit'!$Q$40,IF(F7="Scenario2PBT5",'Deep retrofit'!$R$40,IF(F7="Scenario3PBT5",'Deep retrofit'!$S$40,"")))&amp;IF(F7="Scenario1PBT6",'Deep retrofit'!$T$40,IF(F7="Scenario2PBT6",'Deep retrofit'!$U$40,IF(F7="Scenario3PBT6",'Deep retrofit'!$V$40,"")))&amp;IF(F7="Scenario1PBT7",'Deep retrofit'!$W$40,IF(F7="Scenario2PBT7",'Deep retrofit'!$X$40,IF(F7="Scenario3PBT7",'Deep retrofit'!$Y$40,"")))&amp;IF(F7="Scenario1PBT8",'Deep retrofit'!$Z$40,IF(F7="Scenario2PBT8",'Deep retrofit'!$AA$40,IF(F7="Scenario3PBT8",'Deep retrofit'!$AB$40,"")))&amp;IF(F7="Scenario1PBT9",'Deep retrofit'!$AC$40,IF(F7="Scenario2PBT9",'Deep retrofit'!$AD$40,IF(F7="Scenario3PBT9",'Deep retrofit'!$AE$40,"")))&amp;IF(F7="Scenario1PBT10",'Deep retrofit'!$AF$40,IF(F7="Scenario2PBT10",'Deep retrofit'!$AG$40,IF(F7="Scenario3PBT10",'Deep retrofit'!$AH$40,"")))&amp;IF(F7="Scenario1PBT11",'Deep retrofit'!$AI$40,IF(F7="Scenario2PBT11",'Deep retrofit'!$AJ$40,IF(F7="Scenario3PBT11",'Deep retrofit'!$AK$40,"")))&amp;IF(F7="Scenario1PBT12",'Deep retrofit'!$AL$40,IF(F7="Scenario2PBT12",'Deep retrofit'!$AM$40,IF(F7="Scenario3PBT12",'Deep retrofit'!$AN$40,"")))&amp;IF(F7="Scenario1PBT13",'Deep retrofit'!$AO$40,IF(F7="Scenario2PBT13",'Deep retrofit'!$AP$40,IF(F7="Scenario3PBT13",'Deep retrofit'!$AQ$40,"")))&amp;IF(F7="Scenario1PBT14",'Deep retrofit'!$AR$40,IF(F7="Scenario2PBT14",'Deep retrofit'!$AS$40,IF(F7="Scenario3PBT14",'Deep retrofit'!$AT$40,"")))&amp;IF(F7="Scenario1PBT15",'Deep retrofit'!$AU$40,IF(F7="Scenario2PBT15",'Deep retrofit'!$AV$40,IF(F7="Scenario3PBT15",'Deep retrofit'!$AW$40,"")))</f>
        <v/>
      </c>
      <c r="X7" s="117">
        <f t="shared" si="21"/>
        <v>0</v>
      </c>
      <c r="Y7" s="117" t="str">
        <f>IF(F7="Scenario1PBT1",'Deep retrofit'!$E$42,IF(F7="Scenario2PBT1",'Deep retrofit'!$F$42,IF(F7="Scenario3PBT1",'Deep retrofit'!$G$42,"")))&amp;IF(F7="Scenario1PBT2",'Deep retrofit'!$H$42,IF(F7="Scenario2PBT2",'Deep retrofit'!$I$42,IF(F7="Scenario3PBT2",'Deep retrofit'!$J$42,"")))&amp;IF(F7="Scenario1PBT3",'Deep retrofit'!$K$42,IF(F7="Scenario2PBT3",'Deep retrofit'!$L$42,IF(F7="Scenario3PBT3",'Deep retrofit'!$M$42,"")))&amp;IF(F7="Scenario1PBT4",'Deep retrofit'!$N$42,IF(F7="Scenario2PBT4",'Deep retrofit'!$O$42,IF(F7="Scenario3PBT4",'Deep retrofit'!$P$42,"")))&amp;IF(F7="Scenario1PBT5",'Deep retrofit'!$Q$42,IF(F7="Scenario2PBT5",'Deep retrofit'!$R$42,IF(F7="Scenario3PBT5",'Deep retrofit'!$S$42,"")))&amp;IF(F7="Scenario1PBT6",'Deep retrofit'!$T$42,IF(F7="Scenario2PBT6",'Deep retrofit'!$U$42,IF(F7="Scenario3PBT6",'Deep retrofit'!$V$42,"")))&amp;IF(F7="Scenario1PBT7",'Deep retrofit'!$W$42,IF(F7="Scenario2PBT7",'Deep retrofit'!$X$42,IF(F7="Scenario3PBT7",'Deep retrofit'!$Y$42,"")))&amp;IF(F7="Scenario1PBT8",'Deep retrofit'!$Z$42,IF(F7="Scenario2PBT8",'Deep retrofit'!$AA$42,IF(F7="Scenario3PBT8",'Deep retrofit'!$AB$42,"")))&amp;IF(F7="Scenario1PBT9",'Deep retrofit'!$AC$42,IF(F7="Scenario2PBT9",'Deep retrofit'!$AD$42,IF(F7="Scenario3PBT9",'Deep retrofit'!$AE$42,"")))&amp;IF(F7="Scenario1PBT10",'Deep retrofit'!$AF$42,IF(F7="Scenario2PBT10",'Deep retrofit'!$AG$42,IF(F7="Scenario3PBT10",'Deep retrofit'!$AH$42,"")))&amp;IF(F7="Scenario1PBT11",'Deep retrofit'!$AI$42,IF(F7="Scenario2PBT11",'Deep retrofit'!$AJ$42,IF(F7="Scenario3PBT11",'Deep retrofit'!$AK$42,"")))&amp;IF(F7="Scenario1PBT12",'Deep retrofit'!$AL$42,IF(F7="Scenario2PBT12",'Deep retrofit'!$AM$42,IF(F7="Scenario3PBT12",'Deep retrofit'!$AN$42,"")))&amp;IF(F7="Scenario1PBT13",'Deep retrofit'!$AO$42,IF(F7="Scenario2PBT13",'Deep retrofit'!$AP$42,IF(F7="Scenario3PBT13",'Deep retrofit'!$AQ$42,"")))&amp;IF(F7="Scenario1PBT14",'Deep retrofit'!$AR$42,IF(F7="Scenario2PBT14",'Deep retrofit'!$AS$42,IF(F7="Scenario3PBT14",'Deep retrofit'!$AT$42,"")))&amp;IF(F7="Scenario1PBT15",'Deep retrofit'!$AU$42,IF(F7="Scenario2PBT15",'Deep retrofit'!$AV$42,IF(F7="Scenario3PBT15",'Deep retrofit'!$AW$42,"")))</f>
        <v/>
      </c>
      <c r="Z7" s="117">
        <f t="shared" si="22"/>
        <v>0</v>
      </c>
      <c r="AA7" s="269" t="str">
        <f>IF(F7="Scenario1PBT1",'Deep retrofit'!$E$101,IF(F7="Scenario2PBT1",'Deep retrofit'!$F$101,IF(F7="Scenario3PBT1",'Deep retrofit'!$G$101,"")))&amp;IF(F7="Scenario1PBT2",'Deep retrofit'!$H$101,IF(F7="Scenario2PBT2",'Deep retrofit'!$I$101,IF(F7="Scenario3PBT2",'Deep retrofit'!$J$101,"")))&amp;IF(F7="Scenario1PBT3",'Deep retrofit'!$K$101,IF(F7="Scenario2PBT3",'Deep retrofit'!$L$101,IF(F7="Scenario3PBT3",'Deep retrofit'!$M$101,"")))&amp;IF(F7="Scenario1PBT4",'Deep retrofit'!$N$101,IF(F7="Scenario2PBT4",'Deep retrofit'!$O$101,IF(F7="Scenario3PBT4",'Deep retrofit'!$P$101,"")))&amp;IF(F7="Scenario1PBT5",'Deep retrofit'!$Q$101,IF(F7="Scenario2PBT5",'Deep retrofit'!$R$101,IF(F7="Scenario3PBT5",'Deep retrofit'!$S$101,"")))&amp;IF(F7="Scenario1PBT6",'Deep retrofit'!$T$101,IF(F7="Scenario2PBT6",'Deep retrofit'!$U$101,IF(F7="Scenario3PBT6",'Deep retrofit'!$V$101,"")))&amp;IF(F7="Scenario1PBT7",'Deep retrofit'!$W$101,IF(F7="Scenario2PBT7",'Deep retrofit'!$X$101,IF(F7="Scenario3PBT7",'Deep retrofit'!$Y$101,"")))&amp;IF(F7="Scenario1PBT8",'Deep retrofit'!$Z$101,IF(F7="Scenario2PBT8",'Deep retrofit'!$AA$101,IF(F7="Scenario3PBT8",'Deep retrofit'!$AB$101,"")))&amp;IF(F7="Scenario1PBT9",'Deep retrofit'!$AC$101,IF(F7="Scenario2PBT9",'Deep retrofit'!$AD$101,IF(F7="Scenario3PBT9",'Deep retrofit'!$AE$101,"")))&amp;IF(F7="Scenario1PBT10",'Deep retrofit'!$AF$101,IF(F7="Scenario2PBT10",'Deep retrofit'!$AG$101,IF(F7="Scenario3PBT10",'Deep retrofit'!$AH$101,"")))&amp;IF(F7="Scenario1PBT11",'Deep retrofit'!$AI$101,IF(F7="Scenario2PBT11",'Deep retrofit'!$AJ$101,IF(F7="Scenario3PBT11",'Deep retrofit'!$AK$101,"")))&amp;IF(F7="Scenario1PBT12",'Deep retrofit'!$AL$101,IF(F7="Scenario2PBT12",'Deep retrofit'!$AM$101,IF(F7="Scenario3PBT12",'Deep retrofit'!$AN$101,"")))&amp;IF(F7="Scenario1PBT13",'Deep retrofit'!$AO$101,IF(F7="Scenario2PBT13",'Deep retrofit'!$AP$101,IF(F7="Scenario3PBT13",'Deep retrofit'!$AQ$101,"")))&amp;IF(F7="Scenario1PBT14",'Deep retrofit'!$AR$101,IF(F7="Scenario2PBT14",'Deep retrofit'!$AS$101,IF(F7="Scenario3PBT14",'Deep retrofit'!$AT$101,"")))&amp;IF(F7="Scenario1PBT15",'Deep retrofit'!$AU$101,IF(F7="Scenario2PBT15",'Deep retrofit'!$AV$101,IF(F7="Scenario3PBT15",'Deep retrofit'!$AW$101,"")))</f>
        <v/>
      </c>
      <c r="AB7" s="179">
        <f t="shared" si="23"/>
        <v>0</v>
      </c>
      <c r="AC7" s="348" t="str">
        <f t="shared" si="24"/>
        <v/>
      </c>
      <c r="AD7" s="353">
        <f>IF(AC7="",IFERROR('Projection_Base-case'!G8-G7,0),0)</f>
        <v>0</v>
      </c>
      <c r="AE7" s="350">
        <f t="shared" si="0"/>
        <v>0</v>
      </c>
      <c r="AF7" s="361">
        <f>IFERROR(100*AD7/'Projection_Base-case'!G8,0)</f>
        <v>0</v>
      </c>
      <c r="AG7" s="352">
        <f>IF(AC7="",IFERROR('Projection_Base-case'!I8-I7,0),0)</f>
        <v>0</v>
      </c>
      <c r="AH7" s="353">
        <f t="shared" si="1"/>
        <v>0</v>
      </c>
      <c r="AI7" s="361">
        <f>IFERROR(100*AG7/'Projection_Base-case'!I8,0)</f>
        <v>0</v>
      </c>
      <c r="AJ7" s="352">
        <f>IF(AC7="",IFERROR('Projection_Base-case'!K8-K7,0),0)</f>
        <v>0</v>
      </c>
      <c r="AK7" s="353">
        <f t="shared" si="2"/>
        <v>0</v>
      </c>
      <c r="AL7" s="361">
        <f>IFERROR(100*AJ7/'Projection_Base-case'!K8,0)</f>
        <v>0</v>
      </c>
      <c r="AM7" s="352">
        <f>-IF(AC7="",IFERROR('Projection_Base-case'!M8-M7,0),0)</f>
        <v>0</v>
      </c>
      <c r="AN7" s="353">
        <f t="shared" si="3"/>
        <v>0</v>
      </c>
      <c r="AO7" s="354">
        <f>IFERROR(IF('Projection_Base-case'!N8&gt;0,100*AN7/'Projection_Base-case'!N8,100*AN7/N7),0)</f>
        <v>0</v>
      </c>
      <c r="AP7" s="355">
        <f>IF(AC7="",IFERROR('Projection_Base-case'!O8-O7,0),0)</f>
        <v>0</v>
      </c>
      <c r="AQ7" s="356">
        <f t="shared" si="4"/>
        <v>0</v>
      </c>
      <c r="AR7" s="356">
        <f>IFERROR(100*AP7/'Projection_Base-case'!O8,0)</f>
        <v>0</v>
      </c>
      <c r="AS7" s="355">
        <f>IF(AC7="",IFERROR('Projection_Base-case'!Q8-Q7,0),0)</f>
        <v>0</v>
      </c>
      <c r="AT7" s="356">
        <f t="shared" si="5"/>
        <v>0</v>
      </c>
      <c r="AU7" s="356">
        <f>IFERROR(100*AS7/'Projection_Base-case'!Q8,0)</f>
        <v>0</v>
      </c>
      <c r="AV7" s="355">
        <f>IF(AC7="",IFERROR('Projection_Base-case'!S8-S7,0),0)</f>
        <v>0</v>
      </c>
      <c r="AW7" s="356">
        <f t="shared" si="6"/>
        <v>0</v>
      </c>
      <c r="AX7" s="357">
        <f>IFERROR(100*AV7/'Projection_Base-case'!S8,0)</f>
        <v>0</v>
      </c>
      <c r="AY7" s="358">
        <f>IF(AC7="",IFERROR('Projection_Base-case'!U8-U7,0),0)</f>
        <v>0</v>
      </c>
      <c r="AZ7" s="359">
        <f t="shared" si="7"/>
        <v>0</v>
      </c>
      <c r="BA7" s="359">
        <f>IFERROR(100*AY7/'Projection_Base-case'!U8,0)</f>
        <v>0</v>
      </c>
      <c r="BB7" s="358">
        <f>IF(AC7="",IFERROR('Projection_Base-case'!W8-W7,0),0)</f>
        <v>0</v>
      </c>
      <c r="BC7" s="359">
        <f t="shared" si="8"/>
        <v>0</v>
      </c>
      <c r="BD7" s="359">
        <f>IFERROR(100*BB7/'Projection_Base-case'!W8,0)</f>
        <v>0</v>
      </c>
      <c r="BE7" s="358">
        <f>IF(AC7="",IFERROR('Projection_Base-case'!Y8-Y7,0),0)</f>
        <v>0</v>
      </c>
      <c r="BF7" s="359">
        <f t="shared" si="9"/>
        <v>0</v>
      </c>
      <c r="BG7" s="359">
        <f>IFERROR(100*BE7/'Projection_Base-case'!Y8,0)</f>
        <v>0</v>
      </c>
      <c r="BH7" s="359">
        <f t="shared" si="10"/>
        <v>0</v>
      </c>
      <c r="BI7" s="360">
        <f t="shared" si="11"/>
        <v>0</v>
      </c>
    </row>
    <row r="8" spans="1:61" ht="15.6">
      <c r="A8" s="205">
        <v>4</v>
      </c>
      <c r="B8" s="347">
        <f>IF('Projection_Base-case'!B9&lt;&gt;"",'Projection_Base-case'!B9,0)</f>
        <v>0</v>
      </c>
      <c r="C8" s="347">
        <f>IF('Projection_Base-case'!C9&lt;&gt;"",'Projection_Base-case'!C9,0)</f>
        <v>0</v>
      </c>
      <c r="D8" s="365">
        <f>IF('Projection_Base-case'!D9&lt;&gt;"",'Projection_Base-case'!D9,0)</f>
        <v>0</v>
      </c>
      <c r="E8" s="369"/>
      <c r="F8" s="367" t="str">
        <f t="shared" si="12"/>
        <v>0</v>
      </c>
      <c r="G8" s="177" t="str">
        <f>IF(F8="Scenario1PBT1",'Deep retrofit'!$E$6,IF(F8="Scenario2PBT1",'Deep retrofit'!$F$6,IF(F8="Scenario3PBT1",'Deep retrofit'!$G$6,"")))&amp;IF(F8="Scenario1PBT2",'Deep retrofit'!$H$6,IF(F8="Scenario2PBT2",'Deep retrofit'!$I$6,IF(F8="Scenario3PBT2",'Deep retrofit'!$J$6,"")))&amp;IF(F8="Scenario1PBT3",'Deep retrofit'!$K$6,IF(F8="Scenario2PBT3",'Deep retrofit'!$L$6,IF(F8="Scenario3PBT3",'Deep retrofit'!$M$6,"")))&amp;IF(F8="Scenario1PBT4",'Deep retrofit'!$N$6,IF(F8="Scenario2PBT4",'Deep retrofit'!$O$6,IF(F8="Scenario3PBT4",'Deep retrofit'!$P$6,"")))&amp;IF(F8="Scenario1PBT5",'Deep retrofit'!$Q$6,IF(F8="Scenario2PBT5",'Deep retrofit'!$R$6,IF(F8="Scenario3PBT5",'Deep retrofit'!$S$6,"")))&amp;IF(F8="Scenario1PBT6",'Deep retrofit'!$T$6,IF(F8="Scenario2PBT6",'Deep retrofit'!$U$6,IF(F8="Scenario3PBT6",'Deep retrofit'!$V$6,"")))&amp;IF(F8="Scenario1PBT7",'Deep retrofit'!$W$6,IF(F8="Scenario2PBT7",'Deep retrofit'!$X$6,IF(F8="Scenario3PBT7",'Deep retrofit'!$Y$6,"")))&amp;IF(F8="Scenario1PBT8",'Deep retrofit'!$Z$6,IF(F8="Scenario2PBT8",'Deep retrofit'!$AA$6,IF(F8="Scenario3PBT8",'Deep retrofit'!$AB$6,"")))&amp;IF(F8="Scenario1PBT9",'Deep retrofit'!$AC$6,IF(F8="Scenario2PBT9",'Deep retrofit'!$AD$6,IF(F8="Scenario3PBT9",'Deep retrofit'!$AE$6,"")))&amp;IF(F8="Scenario1PBT10",'Deep retrofit'!$AF$6,IF(F8="Scenario2PBT10",'Deep retrofit'!$AG$6,IF(F8="Scenario3PBT10",'Deep retrofit'!$AH$6,"")))&amp;IF(F8="Scenario1PBT11",'Deep retrofit'!$AI$6,IF(F8="Scenario2PBT11",'Deep retrofit'!$AJ$6,IF(F8="Scenario3PBT11",'Deep retrofit'!$AK$6,"")))&amp;IF(F8="Scenario1PBT12",'Deep retrofit'!$AL$6,IF(F8="Scenario2PBT12",'Deep retrofit'!$AM$6,IF(F8="Scenario3PBT12",'Deep retrofit'!$AN$6,"")))&amp;IF(F8="Scenario1PBT13",'Deep retrofit'!$AO$6,IF(F8="Scenario2PBT13",'Deep retrofit'!$AP$6,IF(F8="Scenario3PBT13",'Deep retrofit'!$AQ$6,"")))&amp;IF(F8="Scenario1PBT14",'Deep retrofit'!$AR$6,IF(F8="Scenario2PBT14",'Deep retrofit'!$AS$6,IF(F8="Scenario3PBT14",'Deep retrofit'!$AT$6,"")))&amp;IF(F8="Scenario1PBT15",'Deep retrofit'!$AU$6,IF(F8="Scenario2PBT15",'Deep retrofit'!$AV$6,IF(F8="Scenario3PBT15",'Deep retrofit'!$AW$6,"")))</f>
        <v/>
      </c>
      <c r="H8" s="117">
        <f t="shared" si="13"/>
        <v>0</v>
      </c>
      <c r="I8" s="178" t="str">
        <f>IF(F8="Scenario1PBT1",'Deep retrofit'!$E$16,IF(F8="Scenario2PBT1",'Deep retrofit'!$F$16,IF(F8="Scenario3PBT1",'Deep retrofit'!$G$16,"")))&amp;IF(F8="Scenario1PBT2",'Deep retrofit'!$H$16,IF(F8="Scenario2PBT2",'Deep retrofit'!$I$16,IF(F8="Scenario3PBT2",'Deep retrofit'!$J$16,"")))&amp;IF(F8="Scenario1PBT3",'Deep retrofit'!$K$16,IF(F8="Scenario2PBT3",'Deep retrofit'!$L$16,IF(F8="Scenario3PBT3",'Deep retrofit'!$M$16,"")))&amp;IF(F8="Scenario1PBT4",'Deep retrofit'!$N$16,IF(F8="Scenario2PBT4",'Deep retrofit'!$O$16,IF(F8="Scenario3PBT4",'Deep retrofit'!$P$16,"")))&amp;IF(F8="Scenario1PBT5",'Deep retrofit'!$Q$16,IF(F8="Scenario2PBT5",'Deep retrofit'!$R$16,IF(F8="Scenario3PBT5",'Deep retrofit'!$S$16,"")))&amp;IF(F8="Scenario1PBT6",'Deep retrofit'!$T$16,IF(F8="Scenario2PBT6",'Deep retrofit'!$U$16,IF(F8="Scenario3PBT6",'Deep retrofit'!$V$16,"")))&amp;IF(F8="Scenario1PBT7",'Deep retrofit'!$W$16,IF(F8="Scenario2PBT7",'Deep retrofit'!$X$16,IF(F8="Scenario3PBT7",'Deep retrofit'!$Y$16,"")))&amp;IF(F8="Scenario1PBT8",'Deep retrofit'!$Z$16,IF(F8="Scenario2PBT8",'Deep retrofit'!$AA$16,IF(F8="Scenario3PBT8",'Deep retrofit'!$AB$16,"")))&amp;IF(F8="Scenario1PBT9",'Deep retrofit'!$AC$16,IF(F8="Scenario2PBT9",'Deep retrofit'!$AD$16,IF(F8="Scenario3PBT9",'Deep retrofit'!$AE$16,"")))&amp;IF(F8="Scenario1PBT10",'Deep retrofit'!$AF$16,IF(F8="Scenario2PBT10",'Deep retrofit'!$AG$16,IF(F8="Scenario3PBT10",'Deep retrofit'!$AH$16,"")))&amp;IF(F8="Scenario1PBT11",'Deep retrofit'!$AI$16,IF(F8="Scenario2PBT11",'Deep retrofit'!$AJ$16,IF(F8="Scenario3PBT11",'Deep retrofit'!$AK$16,"")))&amp;IF(F8="Scenario1PBT12",'Deep retrofit'!$AL$16,IF(F8="Scenario2PBT12",'Deep retrofit'!$AM$16,IF(F8="Scenario3PBT12",'Deep retrofit'!$AN$16,"")))&amp;IF(F8="Scenario1PBT13",'Deep retrofit'!$AO$16,IF(F8="Scenario2PBT13",'Deep retrofit'!$AP$16,IF(F8="Scenario3PBT13",'Deep retrofit'!$AQ$16,"")))&amp;IF(F8="Scenario1PBT14",'Deep retrofit'!$AR$16,IF(F8="Scenario2PBT14",'Deep retrofit'!$AS$16,IF(F8="Scenario3PBT14",'Deep retrofit'!$AT$16,"")))&amp;IF(F8="Scenario1PBT15",'Deep retrofit'!$AU$16,IF(F8="Scenario2PBT15",'Deep retrofit'!$AV$16,IF(F8="Scenario3PBT15",'Deep retrofit'!$AW$16,"")))</f>
        <v/>
      </c>
      <c r="J8" s="117">
        <f t="shared" si="14"/>
        <v>0</v>
      </c>
      <c r="K8" s="117" t="str">
        <f>IF(F8="Scenario1PBT1",'Deep retrofit'!$E$18,IF(F8="Scenario2PBT1",'Deep retrofit'!$F$18,IF(F8="Scenario3PBT1",'Deep retrofit'!$G$18,"")))&amp;IF(F8="Scenario1PBT2",'Deep retrofit'!$H$18,IF(F8="Scenario2PBT2",'Deep retrofit'!$I$18,IF(F8="Scenario3PBT2",'Deep retrofit'!$J$18,"")))&amp;IF(F8="Scenario1PBT3",'Deep retrofit'!$K$18,IF(F8="Scenario2PBT3",'Deep retrofit'!$L$18,IF(F8="Scenario3PBT3",'Deep retrofit'!$M$18,"")))&amp;IF(F8="Scenario1PBT4",'Deep retrofit'!$N$18,IF(F8="Scenario2PBT4",'Deep retrofit'!$O$18,IF(F8="Scenario3PBT4",'Deep retrofit'!$P$18,"")))&amp;IF(F8="Scenario1PBT5",'Deep retrofit'!$Q$18,IF(F8="Scenario2PBT5",'Deep retrofit'!$R$18,IF(F8="Scenario3PBT5",'Deep retrofit'!$S$18,"")))&amp;IF(F8="Scenario1PBT6",'Deep retrofit'!$T$18,IF(F8="Scenario2PBT6",'Deep retrofit'!$U$18,IF(F8="Scenario3PBT6",'Deep retrofit'!$V$18,"")))&amp;IF(F8="Scenario1PBT7",'Deep retrofit'!$W$18,IF(F8="Scenario2PBT7",'Deep retrofit'!$X$18,IF(F8="Scenario3PBT7",'Deep retrofit'!$Y$18,"")))&amp;IF(F8="Scenario1PBT8",'Deep retrofit'!$Z$18,IF(F8="Scenario2PBT8",'Deep retrofit'!$AA$18,IF(F8="Scenario3PBT8",'Deep retrofit'!$AB$18,"")))&amp;IF(F8="Scenario1PBT9",'Deep retrofit'!$AC$18,IF(F8="Scenario2PBT9",'Deep retrofit'!$AD$18,IF(F8="Scenario3PBT9",'Deep retrofit'!$AE$18,"")))&amp;IF(F8="Scenario1PBT10",'Deep retrofit'!$AF$18,IF(F8="Scenario2PBT10",'Deep retrofit'!$AG$18,IF(F8="Scenario3PBT10",'Deep retrofit'!$AH$18,"")))&amp;IF(F8="Scenario1PBT11",'Deep retrofit'!$AI$18,IF(F8="Scenario2PBT11",'Deep retrofit'!$AJ$18,IF(F8="Scenario3PBT11",'Deep retrofit'!$AK$18,"")))&amp;IF(F8="Scenario1PBT12",'Deep retrofit'!$AL$18,IF(F8="Scenario2PBT12",'Deep retrofit'!$AM$18,IF(F8="Scenario3PBT12",'Deep retrofit'!$AN$18,"")))&amp;IF(F8="Scenario1PBT13",'Deep retrofit'!$AO$18,IF(F8="Scenario2PBT13",'Deep retrofit'!$AP$18,IF(F8="Scenario3PBT13",'Deep retrofit'!$AQ$18,"")))&amp;IF(F8="Scenario1PBT14",'Deep retrofit'!$AR$18,IF(F8="Scenario2PBT14",'Deep retrofit'!$AS$18,IF(F8="Scenario3PBT14",'Deep retrofit'!$AT$18,"")))&amp;IF(F8="Scenario1PBT15",'Deep retrofit'!$AU$18,IF(F8="Scenario2PBT15",'Deep retrofit'!$AV$18,IF(F8="Scenario3PBT15",'Deep retrofit'!$AW$18,"")))</f>
        <v/>
      </c>
      <c r="L8" s="117">
        <f t="shared" si="15"/>
        <v>0</v>
      </c>
      <c r="M8" s="117" t="str">
        <f>IF(F8="Scenario1PBT1",'Deep retrofit'!$E$20,IF(F8="Scenario2PBT1",'Deep retrofit'!$F$20,IF(F8="Scenario3PBT1",'Deep retrofit'!$G$20,"")))&amp;IF(F8="Scenario1PBT2",'Deep retrofit'!$H$20,IF(F8="Scenario2PBT2",'Deep retrofit'!$I$20,IF(F8="Scenario3PBT2",'Deep retrofit'!$J$20,"")))&amp;IF(F8="Scenario1PBT3",'Deep retrofit'!$K$20,IF(F8="Scenario2PBT3",'Deep retrofit'!$L$20,IF(F8="Scenario3PBT3",'Deep retrofit'!$M$20,"")))&amp;IF(F8="Scenario1PBT4",'Deep retrofit'!$N$20,IF(F8="Scenario2PBT4",'Deep retrofit'!$O$20,IF(F8="Scenario3PBT4",'Deep retrofit'!$P$20,"")))&amp;IF(F8="Scenario1PBT5",'Deep retrofit'!$Q$20,IF(F8="Scenario2PBT5",'Deep retrofit'!$R$20,IF(F8="Scenario3PBT5",'Deep retrofit'!$S$20,"")))&amp;IF(F8="Scenario1PBT6",'Deep retrofit'!$T$20,IF(F8="Scenario2PBT6",'Deep retrofit'!$U$20,IF(F8="Scenario3PBT6",'Deep retrofit'!$V$20,"")))&amp;IF(F8="Scenario1PBT7",'Deep retrofit'!$W$20,IF(F8="Scenario2PBT7",'Deep retrofit'!$X$20,IF(F8="Scenario3PBT7",'Deep retrofit'!$Y$20,"")))&amp;IF(F8="Scenario1PBT8",'Deep retrofit'!$Z$20,IF(F8="Scenario2PBT8",'Deep retrofit'!$AA$20,IF(F8="Scenario3PBT8",'Deep retrofit'!$AB$20,"")))&amp;IF(F8="Scenario1PBT9",'Deep retrofit'!$AC$20,IF(F8="Scenario2PBT9",'Deep retrofit'!$AD$20,IF(F8="Scenario3PBT9",'Deep retrofit'!$AE$20,"")))&amp;IF(F8="Scenario1PBT10",'Deep retrofit'!$AF$20,IF(F8="Scenario2PBT10",'Deep retrofit'!$AG$20,IF(F8="Scenario3PBT10",'Deep retrofit'!$AH$20,"")))&amp;IF(F8="Scenario1PBT11",'Deep retrofit'!$AI$20,IF(F8="Scenario2PBT11",'Deep retrofit'!$AJ$20,IF(F8="Scenario3PBT11",'Deep retrofit'!$AK$20,"")))&amp;IF(F8="Scenario1PBT12",'Deep retrofit'!$AL$20,IF(F8="Scenario2PBT12",'Deep retrofit'!$AM$20,IF(F8="Scenario3PBT12",'Deep retrofit'!$AN$20,"")))&amp;IF(F8="Scenario1PBT13",'Deep retrofit'!$AO$20,IF(F8="Scenario2PBT13",'Deep retrofit'!$AP$20,IF(F8="Scenario3PBT13",'Deep retrofit'!$AQ$20,"")))&amp;IF(F8="Scenario1PBT14",'Deep retrofit'!$AR$20,IF(F8="Scenario2PBT14",'Deep retrofit'!$AS$20,IF(F8="Scenario3PBT14",'Deep retrofit'!$AT$20,"")))&amp;IF(F8="Scenario1PBT15",'Deep retrofit'!$AU$20,IF(F8="Scenario2PBT15",'Deep retrofit'!$AV$20,IF(F8="Scenario3PBT15",'Deep retrofit'!$AW$20,"")))</f>
        <v/>
      </c>
      <c r="N8" s="118">
        <f t="shared" si="16"/>
        <v>0</v>
      </c>
      <c r="O8" s="206" t="str">
        <f>IF(F8="Scenario1PBT1",'Deep retrofit'!$E$23,IF(F8="Scenario2PBT1",'Deep retrofit'!$F$23,IF(F8="Scenario3PBT1",'Deep retrofit'!$G$23,"")))&amp;IF(F8="Scenario1PBT2",'Deep retrofit'!$H$23,IF(F8="Scenario2PBT2",'Deep retrofit'!$I$23,IF(F8="Scenario3PBT2",'Deep retrofit'!$J$23,"")))&amp;IF(F8="Scenario1PBT3",'Deep retrofit'!$K$23,IF(F8="Scenario2PBT3",'Deep retrofit'!$L$23,IF(F8="Scenario3PBT3",'Deep retrofit'!$M$23,"")))&amp;IF(F8="Scenario1PBT4",'Deep retrofit'!$N$23,IF(F8="Scenario2PBT4",'Deep retrofit'!$O$23,IF(F8="Scenario3PBT4",'Deep retrofit'!$P$23,"")))&amp;IF(F8="Scenario1PBT5",'Deep retrofit'!$Q$23,IF(F8="Scenario2PBT5",'Deep retrofit'!$R$23,IF(F8="Scenario3PBT5",'Deep retrofit'!$S$23,"")))&amp;IF(F8="Scenario1PBT6",'Deep retrofit'!$T$23,IF(F8="Scenario2PBT6",'Deep retrofit'!$U$23,IF(F8="Scenario3PBT6",'Deep retrofit'!$V$23,"")))&amp;IF(F8="Scenario1PBT7",'Deep retrofit'!$W$23,IF(F8="Scenario2PBT7",'Deep retrofit'!$X$23,IF(F8="Scenario3PBT7",'Deep retrofit'!$Y$23,"")))&amp;IF(F8="Scenario1PBT8",'Deep retrofit'!$Z$23,IF(F8="Scenario2PBT8",'Deep retrofit'!$AA$23,IF(F8="Scenario3PBT8",'Deep retrofit'!$AB$23,"")))&amp;IF(F8="Scenario1PBT9",'Deep retrofit'!$AC$23,IF(F8="Scenario2PBT9",'Deep retrofit'!$AD$23,IF(F8="Scenario3PBT9",'Deep retrofit'!$AE$23,"")))&amp;IF(F8="Scenario1PBT10",'Deep retrofit'!$AF$23,IF(F8="Scenario2PBT10",'Deep retrofit'!$AG$23,IF(F8="Scenario3PBT10",'Deep retrofit'!$AH$23,"")))&amp;IF(F8="Scenario1PBT11",'Deep retrofit'!$AI$23,IF(F8="Scenario2PBT11",'Deep retrofit'!$AJ$23,IF(F8="Scenario3PBT11",'Deep retrofit'!$AK$23,"")))&amp;IF(F8="Scenario1PBT12",'Deep retrofit'!$AL$23,IF(F8="Scenario2PBT12",'Deep retrofit'!$AM$23,IF(F8="Scenario3PBT12",'Deep retrofit'!$AN$23,"")))&amp;IF(F8="Scenario1PBT13",'Deep retrofit'!$AO$23,IF(F8="Scenario2PBT13",'Deep retrofit'!$AP$23,IF(F8="Scenario3PBT13",'Deep retrofit'!$AQ$23,"")))&amp;IF(F8="Scenario1PBT14",'Deep retrofit'!$AR$23,IF(F8="Scenario2PBT14",'Deep retrofit'!$AS$23,IF(F8="Scenario3PBT14",'Deep retrofit'!$AT$23,"")))&amp;IF(F8="Scenario1PBT15",'Deep retrofit'!$AU$23,IF(F8="Scenario2PBT15",'Deep retrofit'!$AV$23,IF(F8="Scenario3PBT15",'Deep retrofit'!$AW$23,"")))</f>
        <v/>
      </c>
      <c r="P8" s="117">
        <f t="shared" si="17"/>
        <v>0</v>
      </c>
      <c r="Q8" s="117" t="str">
        <f>IF(F8="Scenario1PBT1",'Deep retrofit'!$E$25,IF(F8="Scenario2PBT1",'Deep retrofit'!$F$25,IF(F8="Scenario3PBT1",'Deep retrofit'!$G$25,"")))&amp;IF(F8="Scenario1PBT2",'Deep retrofit'!$H$25,IF(F8="Scenario2PBT2",'Deep retrofit'!$I$25,IF(F8="Scenario3PBT2",'Deep retrofit'!$J$25,"")))&amp;IF(F8="Scenario1PBT3",'Deep retrofit'!$K$25,IF(F8="Scenario2PBT3",'Deep retrofit'!$L$25,IF(F8="Scenario3PBT3",'Deep retrofit'!$M$25,"")))&amp;IF(F8="Scenario1PBT4",'Deep retrofit'!$N$25,IF(F8="Scenario2PBT4",'Deep retrofit'!$O$25,IF(F8="Scenario3PBT4",'Deep retrofit'!$P$25,"")))&amp;IF(F8="Scenario1PBT5",'Deep retrofit'!$Q$25,IF(F8="Scenario2PBT5",'Deep retrofit'!$R$25,IF(F8="Scenario3PBT5",'Deep retrofit'!$S$25,"")))&amp;IF(F8="Scenario1PBT6",'Deep retrofit'!$T$25,IF(F8="Scenario2PBT6",'Deep retrofit'!$U$25,IF(F8="Scenario3PBT6",'Deep retrofit'!$V$25,"")))&amp;IF(F8="Scenario1PBT7",'Deep retrofit'!$W$25,IF(F8="Scenario2PBT7",'Deep retrofit'!$X$25,IF(F8="Scenario3PBT7",'Deep retrofit'!$Y$25,"")))&amp;IF(F8="Scenario1PBT8",'Deep retrofit'!$Z$25,IF(F8="Scenario2PBT8",'Deep retrofit'!$AA$25,IF(F8="Scenario3PBT8",'Deep retrofit'!$AB$25,"")))&amp;IF(F8="Scenario1PBT9",'Deep retrofit'!$AC$25,IF(F8="Scenario2PBT9",'Deep retrofit'!$AD$25,IF(F8="Scenario3PBT9",'Deep retrofit'!$AE$25,"")))&amp;IF(F8="Scenario1PBT10",'Deep retrofit'!$AF$25,IF(F8="Scenario2PBT10",'Deep retrofit'!$AG$25,IF(F8="Scenario3PBT10",'Deep retrofit'!$AH$25,"")))&amp;IF(F8="Scenario1PBT11",'Deep retrofit'!$AI$25,IF(F8="Scenario2PBT11",'Deep retrofit'!$AJ$25,IF(F8="Scenario3PBT11",'Deep retrofit'!$AK$25,"")))&amp;IF(F8="Scenario1PBT12",'Deep retrofit'!$AL$25,IF(F8="Scenario2PBT12",'Deep retrofit'!$AM$25,IF(F8="Scenario3PBT12",'Deep retrofit'!$AN$25,"")))&amp;IF(F8="Scenario1PBT13",'Deep retrofit'!$AO$25,IF(F8="Scenario2PBT13",'Deep retrofit'!$AP$25,IF(F8="Scenario3PBT13",'Deep retrofit'!$AQ$25,"")))&amp;IF(F8="Scenario1PBT14",'Deep retrofit'!$AR$25,IF(F8="Scenario2PBT14",'Deep retrofit'!$AS$25,IF(F8="Scenario3PBT14",'Deep retrofit'!$AT$25,"")))&amp;IF(F8="Scenario1PBT15",'Deep retrofit'!$AU$25,IF(F8="Scenario2PBT15",'Deep retrofit'!$AV$25,IF(F8="Scenario3PBT15",'Deep retrofit'!$AW$25,"")))</f>
        <v/>
      </c>
      <c r="R8" s="117">
        <f t="shared" si="18"/>
        <v>0</v>
      </c>
      <c r="S8" s="117" t="str">
        <f>IF(F8="Scenario1PBT1",'Deep retrofit'!$E$27,IF(F8="Scenario2PBT1",'Deep retrofit'!$F$27,IF(F8="Scenario3PBT1",'Deep retrofit'!$G$27,"")))&amp;IF(F8="Scenario1PBT2",'Deep retrofit'!$H$27,IF(F8="Scenario2PBT2",'Deep retrofit'!$I$27,IF(F8="Scenario3PBT2",'Deep retrofit'!$J$27,"")))&amp;IF(F8="Scenario1PBT3",'Deep retrofit'!$K$27,IF(F8="Scenario2PBT3",'Deep retrofit'!$L$27,IF(F8="Scenario3PBT3",'Deep retrofit'!$M$27,"")))&amp;IF(F8="Scenario1PBT4",'Deep retrofit'!$N$27,IF(F8="Scenario2PBT4",'Deep retrofit'!$O$27,IF(F8="Scenario3PBT4",'Deep retrofit'!$P$27,"")))&amp;IF(F8="Scenario1PBT5",'Deep retrofit'!$Q$27,IF(F8="Scenario2PBT5",'Deep retrofit'!$R$27,IF(F8="Scenario3PBT5",'Deep retrofit'!$S$27,"")))&amp;IF(F8="Scenario1PBT6",'Deep retrofit'!$T$27,IF(F8="Scenario2PBT6",'Deep retrofit'!$U$27,IF(F8="Scenario3PBT6",'Deep retrofit'!$V$27,"")))&amp;IF(F8="Scenario1PBT7",'Deep retrofit'!$W$27,IF(F8="Scenario2PBT7",'Deep retrofit'!$X$27,IF(F8="Scenario3PBT7",'Deep retrofit'!$Y$27,"")))&amp;IF(F8="Scenario1PBT8",'Deep retrofit'!$Z$27,IF(F8="Scenario2PBT8",'Deep retrofit'!$AA$27,IF(F8="Scenario3PBT8",'Deep retrofit'!$AB$27,"")))&amp;IF(F8="Scenario1PBT9",'Deep retrofit'!$AC$27,IF(F8="Scenario2PBT9",'Deep retrofit'!$AD$27,IF(F8="Scenario3PBT9",'Deep retrofit'!$AE$27,"")))&amp;IF(F8="Scenario1PBT10",'Deep retrofit'!$AF$27,IF(F8="Scenario2PBT10",'Deep retrofit'!$AG$27,IF(F8="Scenario3PBT10",'Deep retrofit'!$AH$27,"")))&amp;IF(F8="Scenario1PBT11",'Deep retrofit'!$AI$27,IF(F8="Scenario2PBT11",'Deep retrofit'!$AJ$27,IF(F8="Scenario3PBT11",'Deep retrofit'!$AK$27,"")))&amp;IF(F8="Scenario1PBT12",'Deep retrofit'!$AL$27,IF(F8="Scenario2PBT12",'Deep retrofit'!$AM$27,IF(F8="Scenario3PBT12",'Deep retrofit'!$AN$27,"")))&amp;IF(F8="Scenario1PBT13",'Deep retrofit'!$AO$27,IF(F8="Scenario2PBT13",'Deep retrofit'!$AP$27,IF(F8="Scenario3PBT13",'Deep retrofit'!$AQ$27,"")))&amp;IF(F8="Scenario1PBT14",'Deep retrofit'!$AR$27,IF(F8="Scenario2PBT14",'Deep retrofit'!$AS$27,IF(F8="Scenario3PBT14",'Deep retrofit'!$AT$27,"")))&amp;IF(F8="Scenario1PBT15",'Deep retrofit'!$AU$27,IF(F8="Scenario2PBT15",'Deep retrofit'!$AV$27,IF(F8="Scenario3PBT15",'Deep retrofit'!$AW$27,"")))</f>
        <v/>
      </c>
      <c r="T8" s="207">
        <f t="shared" si="19"/>
        <v>0</v>
      </c>
      <c r="U8" s="206" t="str">
        <f>IF(F8="Scenario1PBT1",'Deep retrofit'!$E$38,IF(F8="Scenario2PBT1",'Deep retrofit'!$F$38,IF(F8="Scenario3PBT1",'Deep retrofit'!$G$38,"")))&amp;IF(F8="Scenario1PBT2",'Deep retrofit'!$H$38,IF(F8="Scenario2PBT2",'Deep retrofit'!$I$38,IF(F8="Scenario3PBT2",'Deep retrofit'!$J$38,"")))&amp;IF(F8="Scenario1PBT3",'Deep retrofit'!$K$38,IF(F8="Scenario2PBT3",'Deep retrofit'!$L$38,IF(F8="Scenario3PBT3",'Deep retrofit'!$M$38,"")))&amp;IF(F8="Scenario1PBT4",'Deep retrofit'!$N$38,IF(F8="Scenario2PBT4",'Deep retrofit'!$O$38,IF(F8="Scenario3PBT4",'Deep retrofit'!$P$38,"")))&amp;IF(F8="Scenario1PBT5",'Deep retrofit'!$Q$38,IF(F8="Scenario2PBT5",'Deep retrofit'!$R$38,IF(F8="Scenario3PBT5",'Deep retrofit'!$S$38,"")))&amp;IF(F8="Scenario1PBT6",'Deep retrofit'!$T$38,IF(F8="Scenario2PBT6",'Deep retrofit'!$U$38,IF(F8="Scenario3PBT6",'Deep retrofit'!$V$38,"")))&amp;IF(F8="Scenario1PBT7",'Deep retrofit'!$W$38,IF(F8="Scenario2PBT7",'Deep retrofit'!$X$38,IF(F8="Scenario3PBT7",'Deep retrofit'!$Y$38,"")))&amp;IF(F8="Scenario1PBT8",'Deep retrofit'!$Z$38,IF(F8="Scenario2PBT8",'Deep retrofit'!$AA$38,IF(F8="Scenario3PBT8",'Deep retrofit'!$AB$38,"")))&amp;IF(F8="Scenario1PBT9",'Deep retrofit'!$AC$38,IF(F8="Scenario2PBT9",'Deep retrofit'!$AD$38,IF(F8="Scenario3PBT9",'Deep retrofit'!$AE$38,"")))&amp;IF(F8="Scenario1PBT10",'Deep retrofit'!$AF$38,IF(F8="Scenario2PBT10",'Deep retrofit'!$AG$38,IF(F8="Scenario3PBT10",'Deep retrofit'!$AH$38,"")))&amp;IF(F8="Scenario1PBT11",'Deep retrofit'!$AI$38,IF(F8="Scenario2PBT11",'Deep retrofit'!$AJ$38,IF(F8="Scenario3PBT11",'Deep retrofit'!$AK$38,"")))&amp;IF(F8="Scenario1PBT12",'Deep retrofit'!$AL$38,IF(F8="Scenario2PBT12",'Deep retrofit'!$AM$38,IF(F8="Scenario3PBT12",'Deep retrofit'!$AN$38,"")))&amp;IF(F8="Scenario1PBT13",'Deep retrofit'!$AO$38,IF(F8="Scenario2PBT13",'Deep retrofit'!$AP$38,IF(F8="Scenario3PBT13",'Deep retrofit'!$AQ$38,"")))&amp;IF(F8="Scenario1PBT14",'Deep retrofit'!$AR$38,IF(F8="Scenario2PBT14",'Deep retrofit'!$AS$38,IF(F8="Scenario3PBT14",'Deep retrofit'!$AT$38,"")))&amp;IF(F8="Scenario1PBT15",'Deep retrofit'!$AU$38,IF(F8="Scenario2PBT15",'Deep retrofit'!$AV$38,IF(F8="Scenario3PBT15",'Deep retrofit'!$AW$38,"")))</f>
        <v/>
      </c>
      <c r="V8" s="117">
        <f t="shared" si="20"/>
        <v>0</v>
      </c>
      <c r="W8" s="117" t="str">
        <f>IF(F8="Scenario1PBT1",'Deep retrofit'!$E$40,IF(F8="Scenario2PBT1",'Deep retrofit'!$F$40,IF(F8="Scenario3PBT1",'Deep retrofit'!$G$40,"")))&amp;IF(F8="Scenario1PBT2",'Deep retrofit'!$H$40,IF(F8="Scenario2PBT2",'Deep retrofit'!$I$40,IF(F8="Scenario3PBT2",'Deep retrofit'!$J$40,"")))&amp;IF(F8="Scenario1PBT3",'Deep retrofit'!$K$40,IF(F8="Scenario2PBT3",'Deep retrofit'!$L$40,IF(F8="Scenario3PBT3",'Deep retrofit'!$M$40,"")))&amp;IF(F8="Scenario1PBT4",'Deep retrofit'!$N$40,IF(F8="Scenario2PBT4",'Deep retrofit'!$O$40,IF(F8="Scenario3PBT4",'Deep retrofit'!$P$40,"")))&amp;IF(F8="Scenario1PBT5",'Deep retrofit'!$Q$40,IF(F8="Scenario2PBT5",'Deep retrofit'!$R$40,IF(F8="Scenario3PBT5",'Deep retrofit'!$S$40,"")))&amp;IF(F8="Scenario1PBT6",'Deep retrofit'!$T$40,IF(F8="Scenario2PBT6",'Deep retrofit'!$U$40,IF(F8="Scenario3PBT6",'Deep retrofit'!$V$40,"")))&amp;IF(F8="Scenario1PBT7",'Deep retrofit'!$W$40,IF(F8="Scenario2PBT7",'Deep retrofit'!$X$40,IF(F8="Scenario3PBT7",'Deep retrofit'!$Y$40,"")))&amp;IF(F8="Scenario1PBT8",'Deep retrofit'!$Z$40,IF(F8="Scenario2PBT8",'Deep retrofit'!$AA$40,IF(F8="Scenario3PBT8",'Deep retrofit'!$AB$40,"")))&amp;IF(F8="Scenario1PBT9",'Deep retrofit'!$AC$40,IF(F8="Scenario2PBT9",'Deep retrofit'!$AD$40,IF(F8="Scenario3PBT9",'Deep retrofit'!$AE$40,"")))&amp;IF(F8="Scenario1PBT10",'Deep retrofit'!$AF$40,IF(F8="Scenario2PBT10",'Deep retrofit'!$AG$40,IF(F8="Scenario3PBT10",'Deep retrofit'!$AH$40,"")))&amp;IF(F8="Scenario1PBT11",'Deep retrofit'!$AI$40,IF(F8="Scenario2PBT11",'Deep retrofit'!$AJ$40,IF(F8="Scenario3PBT11",'Deep retrofit'!$AK$40,"")))&amp;IF(F8="Scenario1PBT12",'Deep retrofit'!$AL$40,IF(F8="Scenario2PBT12",'Deep retrofit'!$AM$40,IF(F8="Scenario3PBT12",'Deep retrofit'!$AN$40,"")))&amp;IF(F8="Scenario1PBT13",'Deep retrofit'!$AO$40,IF(F8="Scenario2PBT13",'Deep retrofit'!$AP$40,IF(F8="Scenario3PBT13",'Deep retrofit'!$AQ$40,"")))&amp;IF(F8="Scenario1PBT14",'Deep retrofit'!$AR$40,IF(F8="Scenario2PBT14",'Deep retrofit'!$AS$40,IF(F8="Scenario3PBT14",'Deep retrofit'!$AT$40,"")))&amp;IF(F8="Scenario1PBT15",'Deep retrofit'!$AU$40,IF(F8="Scenario2PBT15",'Deep retrofit'!$AV$40,IF(F8="Scenario3PBT15",'Deep retrofit'!$AW$40,"")))</f>
        <v/>
      </c>
      <c r="X8" s="117">
        <f t="shared" si="21"/>
        <v>0</v>
      </c>
      <c r="Y8" s="117" t="str">
        <f>IF(F8="Scenario1PBT1",'Deep retrofit'!$E$42,IF(F8="Scenario2PBT1",'Deep retrofit'!$F$42,IF(F8="Scenario3PBT1",'Deep retrofit'!$G$42,"")))&amp;IF(F8="Scenario1PBT2",'Deep retrofit'!$H$42,IF(F8="Scenario2PBT2",'Deep retrofit'!$I$42,IF(F8="Scenario3PBT2",'Deep retrofit'!$J$42,"")))&amp;IF(F8="Scenario1PBT3",'Deep retrofit'!$K$42,IF(F8="Scenario2PBT3",'Deep retrofit'!$L$42,IF(F8="Scenario3PBT3",'Deep retrofit'!$M$42,"")))&amp;IF(F8="Scenario1PBT4",'Deep retrofit'!$N$42,IF(F8="Scenario2PBT4",'Deep retrofit'!$O$42,IF(F8="Scenario3PBT4",'Deep retrofit'!$P$42,"")))&amp;IF(F8="Scenario1PBT5",'Deep retrofit'!$Q$42,IF(F8="Scenario2PBT5",'Deep retrofit'!$R$42,IF(F8="Scenario3PBT5",'Deep retrofit'!$S$42,"")))&amp;IF(F8="Scenario1PBT6",'Deep retrofit'!$T$42,IF(F8="Scenario2PBT6",'Deep retrofit'!$U$42,IF(F8="Scenario3PBT6",'Deep retrofit'!$V$42,"")))&amp;IF(F8="Scenario1PBT7",'Deep retrofit'!$W$42,IF(F8="Scenario2PBT7",'Deep retrofit'!$X$42,IF(F8="Scenario3PBT7",'Deep retrofit'!$Y$42,"")))&amp;IF(F8="Scenario1PBT8",'Deep retrofit'!$Z$42,IF(F8="Scenario2PBT8",'Deep retrofit'!$AA$42,IF(F8="Scenario3PBT8",'Deep retrofit'!$AB$42,"")))&amp;IF(F8="Scenario1PBT9",'Deep retrofit'!$AC$42,IF(F8="Scenario2PBT9",'Deep retrofit'!$AD$42,IF(F8="Scenario3PBT9",'Deep retrofit'!$AE$42,"")))&amp;IF(F8="Scenario1PBT10",'Deep retrofit'!$AF$42,IF(F8="Scenario2PBT10",'Deep retrofit'!$AG$42,IF(F8="Scenario3PBT10",'Deep retrofit'!$AH$42,"")))&amp;IF(F8="Scenario1PBT11",'Deep retrofit'!$AI$42,IF(F8="Scenario2PBT11",'Deep retrofit'!$AJ$42,IF(F8="Scenario3PBT11",'Deep retrofit'!$AK$42,"")))&amp;IF(F8="Scenario1PBT12",'Deep retrofit'!$AL$42,IF(F8="Scenario2PBT12",'Deep retrofit'!$AM$42,IF(F8="Scenario3PBT12",'Deep retrofit'!$AN$42,"")))&amp;IF(F8="Scenario1PBT13",'Deep retrofit'!$AO$42,IF(F8="Scenario2PBT13",'Deep retrofit'!$AP$42,IF(F8="Scenario3PBT13",'Deep retrofit'!$AQ$42,"")))&amp;IF(F8="Scenario1PBT14",'Deep retrofit'!$AR$42,IF(F8="Scenario2PBT14",'Deep retrofit'!$AS$42,IF(F8="Scenario3PBT14",'Deep retrofit'!$AT$42,"")))&amp;IF(F8="Scenario1PBT15",'Deep retrofit'!$AU$42,IF(F8="Scenario2PBT15",'Deep retrofit'!$AV$42,IF(F8="Scenario3PBT15",'Deep retrofit'!$AW$42,"")))</f>
        <v/>
      </c>
      <c r="Z8" s="117">
        <f t="shared" si="22"/>
        <v>0</v>
      </c>
      <c r="AA8" s="269" t="str">
        <f>IF(F8="Scenario1PBT1",'Deep retrofit'!$E$101,IF(F8="Scenario2PBT1",'Deep retrofit'!$F$101,IF(F8="Scenario3PBT1",'Deep retrofit'!$G$101,"")))&amp;IF(F8="Scenario1PBT2",'Deep retrofit'!$H$101,IF(F8="Scenario2PBT2",'Deep retrofit'!$I$101,IF(F8="Scenario3PBT2",'Deep retrofit'!$J$101,"")))&amp;IF(F8="Scenario1PBT3",'Deep retrofit'!$K$101,IF(F8="Scenario2PBT3",'Deep retrofit'!$L$101,IF(F8="Scenario3PBT3",'Deep retrofit'!$M$101,"")))&amp;IF(F8="Scenario1PBT4",'Deep retrofit'!$N$101,IF(F8="Scenario2PBT4",'Deep retrofit'!$O$101,IF(F8="Scenario3PBT4",'Deep retrofit'!$P$101,"")))&amp;IF(F8="Scenario1PBT5",'Deep retrofit'!$Q$101,IF(F8="Scenario2PBT5",'Deep retrofit'!$R$101,IF(F8="Scenario3PBT5",'Deep retrofit'!$S$101,"")))&amp;IF(F8="Scenario1PBT6",'Deep retrofit'!$T$101,IF(F8="Scenario2PBT6",'Deep retrofit'!$U$101,IF(F8="Scenario3PBT6",'Deep retrofit'!$V$101,"")))&amp;IF(F8="Scenario1PBT7",'Deep retrofit'!$W$101,IF(F8="Scenario2PBT7",'Deep retrofit'!$X$101,IF(F8="Scenario3PBT7",'Deep retrofit'!$Y$101,"")))&amp;IF(F8="Scenario1PBT8",'Deep retrofit'!$Z$101,IF(F8="Scenario2PBT8",'Deep retrofit'!$AA$101,IF(F8="Scenario3PBT8",'Deep retrofit'!$AB$101,"")))&amp;IF(F8="Scenario1PBT9",'Deep retrofit'!$AC$101,IF(F8="Scenario2PBT9",'Deep retrofit'!$AD$101,IF(F8="Scenario3PBT9",'Deep retrofit'!$AE$101,"")))&amp;IF(F8="Scenario1PBT10",'Deep retrofit'!$AF$101,IF(F8="Scenario2PBT10",'Deep retrofit'!$AG$101,IF(F8="Scenario3PBT10",'Deep retrofit'!$AH$101,"")))&amp;IF(F8="Scenario1PBT11",'Deep retrofit'!$AI$101,IF(F8="Scenario2PBT11",'Deep retrofit'!$AJ$101,IF(F8="Scenario3PBT11",'Deep retrofit'!$AK$101,"")))&amp;IF(F8="Scenario1PBT12",'Deep retrofit'!$AL$101,IF(F8="Scenario2PBT12",'Deep retrofit'!$AM$101,IF(F8="Scenario3PBT12",'Deep retrofit'!$AN$101,"")))&amp;IF(F8="Scenario1PBT13",'Deep retrofit'!$AO$101,IF(F8="Scenario2PBT13",'Deep retrofit'!$AP$101,IF(F8="Scenario3PBT13",'Deep retrofit'!$AQ$101,"")))&amp;IF(F8="Scenario1PBT14",'Deep retrofit'!$AR$101,IF(F8="Scenario2PBT14",'Deep retrofit'!$AS$101,IF(F8="Scenario3PBT14",'Deep retrofit'!$AT$101,"")))&amp;IF(F8="Scenario1PBT15",'Deep retrofit'!$AU$101,IF(F8="Scenario2PBT15",'Deep retrofit'!$AV$101,IF(F8="Scenario3PBT15",'Deep retrofit'!$AW$101,"")))</f>
        <v/>
      </c>
      <c r="AB8" s="179">
        <f t="shared" si="23"/>
        <v>0</v>
      </c>
      <c r="AC8" s="348" t="str">
        <f t="shared" si="24"/>
        <v/>
      </c>
      <c r="AD8" s="353">
        <f>IF(AC8="",IFERROR('Projection_Base-case'!G9-G8,0),0)</f>
        <v>0</v>
      </c>
      <c r="AE8" s="350">
        <f t="shared" si="0"/>
        <v>0</v>
      </c>
      <c r="AF8" s="361">
        <f>IFERROR(100*AD8/'Projection_Base-case'!G9,0)</f>
        <v>0</v>
      </c>
      <c r="AG8" s="352">
        <f>IF(AC8="",IFERROR('Projection_Base-case'!I9-I8,0),0)</f>
        <v>0</v>
      </c>
      <c r="AH8" s="353">
        <f t="shared" si="1"/>
        <v>0</v>
      </c>
      <c r="AI8" s="361">
        <f>IFERROR(100*AG8/'Projection_Base-case'!I9,0)</f>
        <v>0</v>
      </c>
      <c r="AJ8" s="352">
        <f>IF(AC8="",IFERROR('Projection_Base-case'!K9-K8,0),0)</f>
        <v>0</v>
      </c>
      <c r="AK8" s="353">
        <f t="shared" si="2"/>
        <v>0</v>
      </c>
      <c r="AL8" s="361">
        <f>IFERROR(100*AJ8/'Projection_Base-case'!K9,0)</f>
        <v>0</v>
      </c>
      <c r="AM8" s="352">
        <f>-IF(AC8="",IFERROR('Projection_Base-case'!M9-M8,0),0)</f>
        <v>0</v>
      </c>
      <c r="AN8" s="353">
        <f t="shared" si="3"/>
        <v>0</v>
      </c>
      <c r="AO8" s="354">
        <f>IFERROR(IF('Projection_Base-case'!N9&gt;0,100*AN8/'Projection_Base-case'!N9,100*AN8/N8),0)</f>
        <v>0</v>
      </c>
      <c r="AP8" s="355">
        <f>IF(AC8="",IFERROR('Projection_Base-case'!O9-O8,0),0)</f>
        <v>0</v>
      </c>
      <c r="AQ8" s="356">
        <f t="shared" si="4"/>
        <v>0</v>
      </c>
      <c r="AR8" s="356">
        <f>IFERROR(100*AP8/'Projection_Base-case'!O9,0)</f>
        <v>0</v>
      </c>
      <c r="AS8" s="355">
        <f>IF(AC8="",IFERROR('Projection_Base-case'!Q9-Q8,0),0)</f>
        <v>0</v>
      </c>
      <c r="AT8" s="356">
        <f t="shared" si="5"/>
        <v>0</v>
      </c>
      <c r="AU8" s="356">
        <f>IFERROR(100*AS8/'Projection_Base-case'!Q9,0)</f>
        <v>0</v>
      </c>
      <c r="AV8" s="355">
        <f>IF(AC8="",IFERROR('Projection_Base-case'!S9-S8,0),0)</f>
        <v>0</v>
      </c>
      <c r="AW8" s="356">
        <f t="shared" si="6"/>
        <v>0</v>
      </c>
      <c r="AX8" s="357">
        <f>IFERROR(100*AV8/'Projection_Base-case'!S9,0)</f>
        <v>0</v>
      </c>
      <c r="AY8" s="358">
        <f>IF(AC8="",IFERROR('Projection_Base-case'!U9-U8,0),0)</f>
        <v>0</v>
      </c>
      <c r="AZ8" s="359">
        <f t="shared" si="7"/>
        <v>0</v>
      </c>
      <c r="BA8" s="359">
        <f>IFERROR(100*AY8/'Projection_Base-case'!U9,0)</f>
        <v>0</v>
      </c>
      <c r="BB8" s="358">
        <f>IF(AC8="",IFERROR('Projection_Base-case'!W9-W8,0),0)</f>
        <v>0</v>
      </c>
      <c r="BC8" s="359">
        <f t="shared" si="8"/>
        <v>0</v>
      </c>
      <c r="BD8" s="359">
        <f>IFERROR(100*BB8/'Projection_Base-case'!W9,0)</f>
        <v>0</v>
      </c>
      <c r="BE8" s="358">
        <f>IF(AC8="",IFERROR('Projection_Base-case'!Y9-Y8,0),0)</f>
        <v>0</v>
      </c>
      <c r="BF8" s="359">
        <f t="shared" si="9"/>
        <v>0</v>
      </c>
      <c r="BG8" s="359">
        <f>IFERROR(100*BE8/'Projection_Base-case'!Y9,0)</f>
        <v>0</v>
      </c>
      <c r="BH8" s="359">
        <f t="shared" si="10"/>
        <v>0</v>
      </c>
      <c r="BI8" s="360">
        <f t="shared" si="11"/>
        <v>0</v>
      </c>
    </row>
    <row r="9" spans="1:61" ht="15" customHeight="1">
      <c r="A9" s="205">
        <v>5</v>
      </c>
      <c r="B9" s="347">
        <f>IF('Projection_Base-case'!B10&lt;&gt;"",'Projection_Base-case'!B10,0)</f>
        <v>0</v>
      </c>
      <c r="C9" s="347">
        <f>IF('Projection_Base-case'!C10&lt;&gt;"",'Projection_Base-case'!C10,0)</f>
        <v>0</v>
      </c>
      <c r="D9" s="365">
        <f>IF('Projection_Base-case'!D10&lt;&gt;"",'Projection_Base-case'!D10,0)</f>
        <v>0</v>
      </c>
      <c r="E9" s="369"/>
      <c r="F9" s="367" t="str">
        <f t="shared" si="12"/>
        <v>0</v>
      </c>
      <c r="G9" s="177" t="str">
        <f>IF(F9="Scenario1PBT1",'Deep retrofit'!$E$6,IF(F9="Scenario2PBT1",'Deep retrofit'!$F$6,IF(F9="Scenario3PBT1",'Deep retrofit'!$G$6,"")))&amp;IF(F9="Scenario1PBT2",'Deep retrofit'!$H$6,IF(F9="Scenario2PBT2",'Deep retrofit'!$I$6,IF(F9="Scenario3PBT2",'Deep retrofit'!$J$6,"")))&amp;IF(F9="Scenario1PBT3",'Deep retrofit'!$K$6,IF(F9="Scenario2PBT3",'Deep retrofit'!$L$6,IF(F9="Scenario3PBT3",'Deep retrofit'!$M$6,"")))&amp;IF(F9="Scenario1PBT4",'Deep retrofit'!$N$6,IF(F9="Scenario2PBT4",'Deep retrofit'!$O$6,IF(F9="Scenario3PBT4",'Deep retrofit'!$P$6,"")))&amp;IF(F9="Scenario1PBT5",'Deep retrofit'!$Q$6,IF(F9="Scenario2PBT5",'Deep retrofit'!$R$6,IF(F9="Scenario3PBT5",'Deep retrofit'!$S$6,"")))&amp;IF(F9="Scenario1PBT6",'Deep retrofit'!$T$6,IF(F9="Scenario2PBT6",'Deep retrofit'!$U$6,IF(F9="Scenario3PBT6",'Deep retrofit'!$V$6,"")))&amp;IF(F9="Scenario1PBT7",'Deep retrofit'!$W$6,IF(F9="Scenario2PBT7",'Deep retrofit'!$X$6,IF(F9="Scenario3PBT7",'Deep retrofit'!$Y$6,"")))&amp;IF(F9="Scenario1PBT8",'Deep retrofit'!$Z$6,IF(F9="Scenario2PBT8",'Deep retrofit'!$AA$6,IF(F9="Scenario3PBT8",'Deep retrofit'!$AB$6,"")))&amp;IF(F9="Scenario1PBT9",'Deep retrofit'!$AC$6,IF(F9="Scenario2PBT9",'Deep retrofit'!$AD$6,IF(F9="Scenario3PBT9",'Deep retrofit'!$AE$6,"")))&amp;IF(F9="Scenario1PBT10",'Deep retrofit'!$AF$6,IF(F9="Scenario2PBT10",'Deep retrofit'!$AG$6,IF(F9="Scenario3PBT10",'Deep retrofit'!$AH$6,"")))&amp;IF(F9="Scenario1PBT11",'Deep retrofit'!$AI$6,IF(F9="Scenario2PBT11",'Deep retrofit'!$AJ$6,IF(F9="Scenario3PBT11",'Deep retrofit'!$AK$6,"")))&amp;IF(F9="Scenario1PBT12",'Deep retrofit'!$AL$6,IF(F9="Scenario2PBT12",'Deep retrofit'!$AM$6,IF(F9="Scenario3PBT12",'Deep retrofit'!$AN$6,"")))&amp;IF(F9="Scenario1PBT13",'Deep retrofit'!$AO$6,IF(F9="Scenario2PBT13",'Deep retrofit'!$AP$6,IF(F9="Scenario3PBT13",'Deep retrofit'!$AQ$6,"")))&amp;IF(F9="Scenario1PBT14",'Deep retrofit'!$AR$6,IF(F9="Scenario2PBT14",'Deep retrofit'!$AS$6,IF(F9="Scenario3PBT14",'Deep retrofit'!$AT$6,"")))&amp;IF(F9="Scenario1PBT15",'Deep retrofit'!$AU$6,IF(F9="Scenario2PBT15",'Deep retrofit'!$AV$6,IF(F9="Scenario3PBT15",'Deep retrofit'!$AW$6,"")))</f>
        <v/>
      </c>
      <c r="H9" s="117">
        <f t="shared" si="13"/>
        <v>0</v>
      </c>
      <c r="I9" s="178" t="str">
        <f>IF(F9="Scenario1PBT1",'Deep retrofit'!$E$16,IF(F9="Scenario2PBT1",'Deep retrofit'!$F$16,IF(F9="Scenario3PBT1",'Deep retrofit'!$G$16,"")))&amp;IF(F9="Scenario1PBT2",'Deep retrofit'!$H$16,IF(F9="Scenario2PBT2",'Deep retrofit'!$I$16,IF(F9="Scenario3PBT2",'Deep retrofit'!$J$16,"")))&amp;IF(F9="Scenario1PBT3",'Deep retrofit'!$K$16,IF(F9="Scenario2PBT3",'Deep retrofit'!$L$16,IF(F9="Scenario3PBT3",'Deep retrofit'!$M$16,"")))&amp;IF(F9="Scenario1PBT4",'Deep retrofit'!$N$16,IF(F9="Scenario2PBT4",'Deep retrofit'!$O$16,IF(F9="Scenario3PBT4",'Deep retrofit'!$P$16,"")))&amp;IF(F9="Scenario1PBT5",'Deep retrofit'!$Q$16,IF(F9="Scenario2PBT5",'Deep retrofit'!$R$16,IF(F9="Scenario3PBT5",'Deep retrofit'!$S$16,"")))&amp;IF(F9="Scenario1PBT6",'Deep retrofit'!$T$16,IF(F9="Scenario2PBT6",'Deep retrofit'!$U$16,IF(F9="Scenario3PBT6",'Deep retrofit'!$V$16,"")))&amp;IF(F9="Scenario1PBT7",'Deep retrofit'!$W$16,IF(F9="Scenario2PBT7",'Deep retrofit'!$X$16,IF(F9="Scenario3PBT7",'Deep retrofit'!$Y$16,"")))&amp;IF(F9="Scenario1PBT8",'Deep retrofit'!$Z$16,IF(F9="Scenario2PBT8",'Deep retrofit'!$AA$16,IF(F9="Scenario3PBT8",'Deep retrofit'!$AB$16,"")))&amp;IF(F9="Scenario1PBT9",'Deep retrofit'!$AC$16,IF(F9="Scenario2PBT9",'Deep retrofit'!$AD$16,IF(F9="Scenario3PBT9",'Deep retrofit'!$AE$16,"")))&amp;IF(F9="Scenario1PBT10",'Deep retrofit'!$AF$16,IF(F9="Scenario2PBT10",'Deep retrofit'!$AG$16,IF(F9="Scenario3PBT10",'Deep retrofit'!$AH$16,"")))&amp;IF(F9="Scenario1PBT11",'Deep retrofit'!$AI$16,IF(F9="Scenario2PBT11",'Deep retrofit'!$AJ$16,IF(F9="Scenario3PBT11",'Deep retrofit'!$AK$16,"")))&amp;IF(F9="Scenario1PBT12",'Deep retrofit'!$AL$16,IF(F9="Scenario2PBT12",'Deep retrofit'!$AM$16,IF(F9="Scenario3PBT12",'Deep retrofit'!$AN$16,"")))&amp;IF(F9="Scenario1PBT13",'Deep retrofit'!$AO$16,IF(F9="Scenario2PBT13",'Deep retrofit'!$AP$16,IF(F9="Scenario3PBT13",'Deep retrofit'!$AQ$16,"")))&amp;IF(F9="Scenario1PBT14",'Deep retrofit'!$AR$16,IF(F9="Scenario2PBT14",'Deep retrofit'!$AS$16,IF(F9="Scenario3PBT14",'Deep retrofit'!$AT$16,"")))&amp;IF(F9="Scenario1PBT15",'Deep retrofit'!$AU$16,IF(F9="Scenario2PBT15",'Deep retrofit'!$AV$16,IF(F9="Scenario3PBT15",'Deep retrofit'!$AW$16,"")))</f>
        <v/>
      </c>
      <c r="J9" s="117">
        <f t="shared" si="14"/>
        <v>0</v>
      </c>
      <c r="K9" s="117" t="str">
        <f>IF(F9="Scenario1PBT1",'Deep retrofit'!$E$18,IF(F9="Scenario2PBT1",'Deep retrofit'!$F$18,IF(F9="Scenario3PBT1",'Deep retrofit'!$G$18,"")))&amp;IF(F9="Scenario1PBT2",'Deep retrofit'!$H$18,IF(F9="Scenario2PBT2",'Deep retrofit'!$I$18,IF(F9="Scenario3PBT2",'Deep retrofit'!$J$18,"")))&amp;IF(F9="Scenario1PBT3",'Deep retrofit'!$K$18,IF(F9="Scenario2PBT3",'Deep retrofit'!$L$18,IF(F9="Scenario3PBT3",'Deep retrofit'!$M$18,"")))&amp;IF(F9="Scenario1PBT4",'Deep retrofit'!$N$18,IF(F9="Scenario2PBT4",'Deep retrofit'!$O$18,IF(F9="Scenario3PBT4",'Deep retrofit'!$P$18,"")))&amp;IF(F9="Scenario1PBT5",'Deep retrofit'!$Q$18,IF(F9="Scenario2PBT5",'Deep retrofit'!$R$18,IF(F9="Scenario3PBT5",'Deep retrofit'!$S$18,"")))&amp;IF(F9="Scenario1PBT6",'Deep retrofit'!$T$18,IF(F9="Scenario2PBT6",'Deep retrofit'!$U$18,IF(F9="Scenario3PBT6",'Deep retrofit'!$V$18,"")))&amp;IF(F9="Scenario1PBT7",'Deep retrofit'!$W$18,IF(F9="Scenario2PBT7",'Deep retrofit'!$X$18,IF(F9="Scenario3PBT7",'Deep retrofit'!$Y$18,"")))&amp;IF(F9="Scenario1PBT8",'Deep retrofit'!$Z$18,IF(F9="Scenario2PBT8",'Deep retrofit'!$AA$18,IF(F9="Scenario3PBT8",'Deep retrofit'!$AB$18,"")))&amp;IF(F9="Scenario1PBT9",'Deep retrofit'!$AC$18,IF(F9="Scenario2PBT9",'Deep retrofit'!$AD$18,IF(F9="Scenario3PBT9",'Deep retrofit'!$AE$18,"")))&amp;IF(F9="Scenario1PBT10",'Deep retrofit'!$AF$18,IF(F9="Scenario2PBT10",'Deep retrofit'!$AG$18,IF(F9="Scenario3PBT10",'Deep retrofit'!$AH$18,"")))&amp;IF(F9="Scenario1PBT11",'Deep retrofit'!$AI$18,IF(F9="Scenario2PBT11",'Deep retrofit'!$AJ$18,IF(F9="Scenario3PBT11",'Deep retrofit'!$AK$18,"")))&amp;IF(F9="Scenario1PBT12",'Deep retrofit'!$AL$18,IF(F9="Scenario2PBT12",'Deep retrofit'!$AM$18,IF(F9="Scenario3PBT12",'Deep retrofit'!$AN$18,"")))&amp;IF(F9="Scenario1PBT13",'Deep retrofit'!$AO$18,IF(F9="Scenario2PBT13",'Deep retrofit'!$AP$18,IF(F9="Scenario3PBT13",'Deep retrofit'!$AQ$18,"")))&amp;IF(F9="Scenario1PBT14",'Deep retrofit'!$AR$18,IF(F9="Scenario2PBT14",'Deep retrofit'!$AS$18,IF(F9="Scenario3PBT14",'Deep retrofit'!$AT$18,"")))&amp;IF(F9="Scenario1PBT15",'Deep retrofit'!$AU$18,IF(F9="Scenario2PBT15",'Deep retrofit'!$AV$18,IF(F9="Scenario3PBT15",'Deep retrofit'!$AW$18,"")))</f>
        <v/>
      </c>
      <c r="L9" s="117">
        <f t="shared" si="15"/>
        <v>0</v>
      </c>
      <c r="M9" s="117" t="str">
        <f>IF(F9="Scenario1PBT1",'Deep retrofit'!$E$20,IF(F9="Scenario2PBT1",'Deep retrofit'!$F$20,IF(F9="Scenario3PBT1",'Deep retrofit'!$G$20,"")))&amp;IF(F9="Scenario1PBT2",'Deep retrofit'!$H$20,IF(F9="Scenario2PBT2",'Deep retrofit'!$I$20,IF(F9="Scenario3PBT2",'Deep retrofit'!$J$20,"")))&amp;IF(F9="Scenario1PBT3",'Deep retrofit'!$K$20,IF(F9="Scenario2PBT3",'Deep retrofit'!$L$20,IF(F9="Scenario3PBT3",'Deep retrofit'!$M$20,"")))&amp;IF(F9="Scenario1PBT4",'Deep retrofit'!$N$20,IF(F9="Scenario2PBT4",'Deep retrofit'!$O$20,IF(F9="Scenario3PBT4",'Deep retrofit'!$P$20,"")))&amp;IF(F9="Scenario1PBT5",'Deep retrofit'!$Q$20,IF(F9="Scenario2PBT5",'Deep retrofit'!$R$20,IF(F9="Scenario3PBT5",'Deep retrofit'!$S$20,"")))&amp;IF(F9="Scenario1PBT6",'Deep retrofit'!$T$20,IF(F9="Scenario2PBT6",'Deep retrofit'!$U$20,IF(F9="Scenario3PBT6",'Deep retrofit'!$V$20,"")))&amp;IF(F9="Scenario1PBT7",'Deep retrofit'!$W$20,IF(F9="Scenario2PBT7",'Deep retrofit'!$X$20,IF(F9="Scenario3PBT7",'Deep retrofit'!$Y$20,"")))&amp;IF(F9="Scenario1PBT8",'Deep retrofit'!$Z$20,IF(F9="Scenario2PBT8",'Deep retrofit'!$AA$20,IF(F9="Scenario3PBT8",'Deep retrofit'!$AB$20,"")))&amp;IF(F9="Scenario1PBT9",'Deep retrofit'!$AC$20,IF(F9="Scenario2PBT9",'Deep retrofit'!$AD$20,IF(F9="Scenario3PBT9",'Deep retrofit'!$AE$20,"")))&amp;IF(F9="Scenario1PBT10",'Deep retrofit'!$AF$20,IF(F9="Scenario2PBT10",'Deep retrofit'!$AG$20,IF(F9="Scenario3PBT10",'Deep retrofit'!$AH$20,"")))&amp;IF(F9="Scenario1PBT11",'Deep retrofit'!$AI$20,IF(F9="Scenario2PBT11",'Deep retrofit'!$AJ$20,IF(F9="Scenario3PBT11",'Deep retrofit'!$AK$20,"")))&amp;IF(F9="Scenario1PBT12",'Deep retrofit'!$AL$20,IF(F9="Scenario2PBT12",'Deep retrofit'!$AM$20,IF(F9="Scenario3PBT12",'Deep retrofit'!$AN$20,"")))&amp;IF(F9="Scenario1PBT13",'Deep retrofit'!$AO$20,IF(F9="Scenario2PBT13",'Deep retrofit'!$AP$20,IF(F9="Scenario3PBT13",'Deep retrofit'!$AQ$20,"")))&amp;IF(F9="Scenario1PBT14",'Deep retrofit'!$AR$20,IF(F9="Scenario2PBT14",'Deep retrofit'!$AS$20,IF(F9="Scenario3PBT14",'Deep retrofit'!$AT$20,"")))&amp;IF(F9="Scenario1PBT15",'Deep retrofit'!$AU$20,IF(F9="Scenario2PBT15",'Deep retrofit'!$AV$20,IF(F9="Scenario3PBT15",'Deep retrofit'!$AW$20,"")))</f>
        <v/>
      </c>
      <c r="N9" s="118">
        <f t="shared" si="16"/>
        <v>0</v>
      </c>
      <c r="O9" s="206" t="str">
        <f>IF(F9="Scenario1PBT1",'Deep retrofit'!$E$23,IF(F9="Scenario2PBT1",'Deep retrofit'!$F$23,IF(F9="Scenario3PBT1",'Deep retrofit'!$G$23,"")))&amp;IF(F9="Scenario1PBT2",'Deep retrofit'!$H$23,IF(F9="Scenario2PBT2",'Deep retrofit'!$I$23,IF(F9="Scenario3PBT2",'Deep retrofit'!$J$23,"")))&amp;IF(F9="Scenario1PBT3",'Deep retrofit'!$K$23,IF(F9="Scenario2PBT3",'Deep retrofit'!$L$23,IF(F9="Scenario3PBT3",'Deep retrofit'!$M$23,"")))&amp;IF(F9="Scenario1PBT4",'Deep retrofit'!$N$23,IF(F9="Scenario2PBT4",'Deep retrofit'!$O$23,IF(F9="Scenario3PBT4",'Deep retrofit'!$P$23,"")))&amp;IF(F9="Scenario1PBT5",'Deep retrofit'!$Q$23,IF(F9="Scenario2PBT5",'Deep retrofit'!$R$23,IF(F9="Scenario3PBT5",'Deep retrofit'!$S$23,"")))&amp;IF(F9="Scenario1PBT6",'Deep retrofit'!$T$23,IF(F9="Scenario2PBT6",'Deep retrofit'!$U$23,IF(F9="Scenario3PBT6",'Deep retrofit'!$V$23,"")))&amp;IF(F9="Scenario1PBT7",'Deep retrofit'!$W$23,IF(F9="Scenario2PBT7",'Deep retrofit'!$X$23,IF(F9="Scenario3PBT7",'Deep retrofit'!$Y$23,"")))&amp;IF(F9="Scenario1PBT8",'Deep retrofit'!$Z$23,IF(F9="Scenario2PBT8",'Deep retrofit'!$AA$23,IF(F9="Scenario3PBT8",'Deep retrofit'!$AB$23,"")))&amp;IF(F9="Scenario1PBT9",'Deep retrofit'!$AC$23,IF(F9="Scenario2PBT9",'Deep retrofit'!$AD$23,IF(F9="Scenario3PBT9",'Deep retrofit'!$AE$23,"")))&amp;IF(F9="Scenario1PBT10",'Deep retrofit'!$AF$23,IF(F9="Scenario2PBT10",'Deep retrofit'!$AG$23,IF(F9="Scenario3PBT10",'Deep retrofit'!$AH$23,"")))&amp;IF(F9="Scenario1PBT11",'Deep retrofit'!$AI$23,IF(F9="Scenario2PBT11",'Deep retrofit'!$AJ$23,IF(F9="Scenario3PBT11",'Deep retrofit'!$AK$23,"")))&amp;IF(F9="Scenario1PBT12",'Deep retrofit'!$AL$23,IF(F9="Scenario2PBT12",'Deep retrofit'!$AM$23,IF(F9="Scenario3PBT12",'Deep retrofit'!$AN$23,"")))&amp;IF(F9="Scenario1PBT13",'Deep retrofit'!$AO$23,IF(F9="Scenario2PBT13",'Deep retrofit'!$AP$23,IF(F9="Scenario3PBT13",'Deep retrofit'!$AQ$23,"")))&amp;IF(F9="Scenario1PBT14",'Deep retrofit'!$AR$23,IF(F9="Scenario2PBT14",'Deep retrofit'!$AS$23,IF(F9="Scenario3PBT14",'Deep retrofit'!$AT$23,"")))&amp;IF(F9="Scenario1PBT15",'Deep retrofit'!$AU$23,IF(F9="Scenario2PBT15",'Deep retrofit'!$AV$23,IF(F9="Scenario3PBT15",'Deep retrofit'!$AW$23,"")))</f>
        <v/>
      </c>
      <c r="P9" s="117">
        <f t="shared" si="17"/>
        <v>0</v>
      </c>
      <c r="Q9" s="117" t="str">
        <f>IF(F9="Scenario1PBT1",'Deep retrofit'!$E$25,IF(F9="Scenario2PBT1",'Deep retrofit'!$F$25,IF(F9="Scenario3PBT1",'Deep retrofit'!$G$25,"")))&amp;IF(F9="Scenario1PBT2",'Deep retrofit'!$H$25,IF(F9="Scenario2PBT2",'Deep retrofit'!$I$25,IF(F9="Scenario3PBT2",'Deep retrofit'!$J$25,"")))&amp;IF(F9="Scenario1PBT3",'Deep retrofit'!$K$25,IF(F9="Scenario2PBT3",'Deep retrofit'!$L$25,IF(F9="Scenario3PBT3",'Deep retrofit'!$M$25,"")))&amp;IF(F9="Scenario1PBT4",'Deep retrofit'!$N$25,IF(F9="Scenario2PBT4",'Deep retrofit'!$O$25,IF(F9="Scenario3PBT4",'Deep retrofit'!$P$25,"")))&amp;IF(F9="Scenario1PBT5",'Deep retrofit'!$Q$25,IF(F9="Scenario2PBT5",'Deep retrofit'!$R$25,IF(F9="Scenario3PBT5",'Deep retrofit'!$S$25,"")))&amp;IF(F9="Scenario1PBT6",'Deep retrofit'!$T$25,IF(F9="Scenario2PBT6",'Deep retrofit'!$U$25,IF(F9="Scenario3PBT6",'Deep retrofit'!$V$25,"")))&amp;IF(F9="Scenario1PBT7",'Deep retrofit'!$W$25,IF(F9="Scenario2PBT7",'Deep retrofit'!$X$25,IF(F9="Scenario3PBT7",'Deep retrofit'!$Y$25,"")))&amp;IF(F9="Scenario1PBT8",'Deep retrofit'!$Z$25,IF(F9="Scenario2PBT8",'Deep retrofit'!$AA$25,IF(F9="Scenario3PBT8",'Deep retrofit'!$AB$25,"")))&amp;IF(F9="Scenario1PBT9",'Deep retrofit'!$AC$25,IF(F9="Scenario2PBT9",'Deep retrofit'!$AD$25,IF(F9="Scenario3PBT9",'Deep retrofit'!$AE$25,"")))&amp;IF(F9="Scenario1PBT10",'Deep retrofit'!$AF$25,IF(F9="Scenario2PBT10",'Deep retrofit'!$AG$25,IF(F9="Scenario3PBT10",'Deep retrofit'!$AH$25,"")))&amp;IF(F9="Scenario1PBT11",'Deep retrofit'!$AI$25,IF(F9="Scenario2PBT11",'Deep retrofit'!$AJ$25,IF(F9="Scenario3PBT11",'Deep retrofit'!$AK$25,"")))&amp;IF(F9="Scenario1PBT12",'Deep retrofit'!$AL$25,IF(F9="Scenario2PBT12",'Deep retrofit'!$AM$25,IF(F9="Scenario3PBT12",'Deep retrofit'!$AN$25,"")))&amp;IF(F9="Scenario1PBT13",'Deep retrofit'!$AO$25,IF(F9="Scenario2PBT13",'Deep retrofit'!$AP$25,IF(F9="Scenario3PBT13",'Deep retrofit'!$AQ$25,"")))&amp;IF(F9="Scenario1PBT14",'Deep retrofit'!$AR$25,IF(F9="Scenario2PBT14",'Deep retrofit'!$AS$25,IF(F9="Scenario3PBT14",'Deep retrofit'!$AT$25,"")))&amp;IF(F9="Scenario1PBT15",'Deep retrofit'!$AU$25,IF(F9="Scenario2PBT15",'Deep retrofit'!$AV$25,IF(F9="Scenario3PBT15",'Deep retrofit'!$AW$25,"")))</f>
        <v/>
      </c>
      <c r="R9" s="117">
        <f t="shared" si="18"/>
        <v>0</v>
      </c>
      <c r="S9" s="117" t="str">
        <f>IF(F9="Scenario1PBT1",'Deep retrofit'!$E$27,IF(F9="Scenario2PBT1",'Deep retrofit'!$F$27,IF(F9="Scenario3PBT1",'Deep retrofit'!$G$27,"")))&amp;IF(F9="Scenario1PBT2",'Deep retrofit'!$H$27,IF(F9="Scenario2PBT2",'Deep retrofit'!$I$27,IF(F9="Scenario3PBT2",'Deep retrofit'!$J$27,"")))&amp;IF(F9="Scenario1PBT3",'Deep retrofit'!$K$27,IF(F9="Scenario2PBT3",'Deep retrofit'!$L$27,IF(F9="Scenario3PBT3",'Deep retrofit'!$M$27,"")))&amp;IF(F9="Scenario1PBT4",'Deep retrofit'!$N$27,IF(F9="Scenario2PBT4",'Deep retrofit'!$O$27,IF(F9="Scenario3PBT4",'Deep retrofit'!$P$27,"")))&amp;IF(F9="Scenario1PBT5",'Deep retrofit'!$Q$27,IF(F9="Scenario2PBT5",'Deep retrofit'!$R$27,IF(F9="Scenario3PBT5",'Deep retrofit'!$S$27,"")))&amp;IF(F9="Scenario1PBT6",'Deep retrofit'!$T$27,IF(F9="Scenario2PBT6",'Deep retrofit'!$U$27,IF(F9="Scenario3PBT6",'Deep retrofit'!$V$27,"")))&amp;IF(F9="Scenario1PBT7",'Deep retrofit'!$W$27,IF(F9="Scenario2PBT7",'Deep retrofit'!$X$27,IF(F9="Scenario3PBT7",'Deep retrofit'!$Y$27,"")))&amp;IF(F9="Scenario1PBT8",'Deep retrofit'!$Z$27,IF(F9="Scenario2PBT8",'Deep retrofit'!$AA$27,IF(F9="Scenario3PBT8",'Deep retrofit'!$AB$27,"")))&amp;IF(F9="Scenario1PBT9",'Deep retrofit'!$AC$27,IF(F9="Scenario2PBT9",'Deep retrofit'!$AD$27,IF(F9="Scenario3PBT9",'Deep retrofit'!$AE$27,"")))&amp;IF(F9="Scenario1PBT10",'Deep retrofit'!$AF$27,IF(F9="Scenario2PBT10",'Deep retrofit'!$AG$27,IF(F9="Scenario3PBT10",'Deep retrofit'!$AH$27,"")))&amp;IF(F9="Scenario1PBT11",'Deep retrofit'!$AI$27,IF(F9="Scenario2PBT11",'Deep retrofit'!$AJ$27,IF(F9="Scenario3PBT11",'Deep retrofit'!$AK$27,"")))&amp;IF(F9="Scenario1PBT12",'Deep retrofit'!$AL$27,IF(F9="Scenario2PBT12",'Deep retrofit'!$AM$27,IF(F9="Scenario3PBT12",'Deep retrofit'!$AN$27,"")))&amp;IF(F9="Scenario1PBT13",'Deep retrofit'!$AO$27,IF(F9="Scenario2PBT13",'Deep retrofit'!$AP$27,IF(F9="Scenario3PBT13",'Deep retrofit'!$AQ$27,"")))&amp;IF(F9="Scenario1PBT14",'Deep retrofit'!$AR$27,IF(F9="Scenario2PBT14",'Deep retrofit'!$AS$27,IF(F9="Scenario3PBT14",'Deep retrofit'!$AT$27,"")))&amp;IF(F9="Scenario1PBT15",'Deep retrofit'!$AU$27,IF(F9="Scenario2PBT15",'Deep retrofit'!$AV$27,IF(F9="Scenario3PBT15",'Deep retrofit'!$AW$27,"")))</f>
        <v/>
      </c>
      <c r="T9" s="207">
        <f t="shared" si="19"/>
        <v>0</v>
      </c>
      <c r="U9" s="206" t="str">
        <f>IF(F9="Scenario1PBT1",'Deep retrofit'!$E$38,IF(F9="Scenario2PBT1",'Deep retrofit'!$F$38,IF(F9="Scenario3PBT1",'Deep retrofit'!$G$38,"")))&amp;IF(F9="Scenario1PBT2",'Deep retrofit'!$H$38,IF(F9="Scenario2PBT2",'Deep retrofit'!$I$38,IF(F9="Scenario3PBT2",'Deep retrofit'!$J$38,"")))&amp;IF(F9="Scenario1PBT3",'Deep retrofit'!$K$38,IF(F9="Scenario2PBT3",'Deep retrofit'!$L$38,IF(F9="Scenario3PBT3",'Deep retrofit'!$M$38,"")))&amp;IF(F9="Scenario1PBT4",'Deep retrofit'!$N$38,IF(F9="Scenario2PBT4",'Deep retrofit'!$O$38,IF(F9="Scenario3PBT4",'Deep retrofit'!$P$38,"")))&amp;IF(F9="Scenario1PBT5",'Deep retrofit'!$Q$38,IF(F9="Scenario2PBT5",'Deep retrofit'!$R$38,IF(F9="Scenario3PBT5",'Deep retrofit'!$S$38,"")))&amp;IF(F9="Scenario1PBT6",'Deep retrofit'!$T$38,IF(F9="Scenario2PBT6",'Deep retrofit'!$U$38,IF(F9="Scenario3PBT6",'Deep retrofit'!$V$38,"")))&amp;IF(F9="Scenario1PBT7",'Deep retrofit'!$W$38,IF(F9="Scenario2PBT7",'Deep retrofit'!$X$38,IF(F9="Scenario3PBT7",'Deep retrofit'!$Y$38,"")))&amp;IF(F9="Scenario1PBT8",'Deep retrofit'!$Z$38,IF(F9="Scenario2PBT8",'Deep retrofit'!$AA$38,IF(F9="Scenario3PBT8",'Deep retrofit'!$AB$38,"")))&amp;IF(F9="Scenario1PBT9",'Deep retrofit'!$AC$38,IF(F9="Scenario2PBT9",'Deep retrofit'!$AD$38,IF(F9="Scenario3PBT9",'Deep retrofit'!$AE$38,"")))&amp;IF(F9="Scenario1PBT10",'Deep retrofit'!$AF$38,IF(F9="Scenario2PBT10",'Deep retrofit'!$AG$38,IF(F9="Scenario3PBT10",'Deep retrofit'!$AH$38,"")))&amp;IF(F9="Scenario1PBT11",'Deep retrofit'!$AI$38,IF(F9="Scenario2PBT11",'Deep retrofit'!$AJ$38,IF(F9="Scenario3PBT11",'Deep retrofit'!$AK$38,"")))&amp;IF(F9="Scenario1PBT12",'Deep retrofit'!$AL$38,IF(F9="Scenario2PBT12",'Deep retrofit'!$AM$38,IF(F9="Scenario3PBT12",'Deep retrofit'!$AN$38,"")))&amp;IF(F9="Scenario1PBT13",'Deep retrofit'!$AO$38,IF(F9="Scenario2PBT13",'Deep retrofit'!$AP$38,IF(F9="Scenario3PBT13",'Deep retrofit'!$AQ$38,"")))&amp;IF(F9="Scenario1PBT14",'Deep retrofit'!$AR$38,IF(F9="Scenario2PBT14",'Deep retrofit'!$AS$38,IF(F9="Scenario3PBT14",'Deep retrofit'!$AT$38,"")))&amp;IF(F9="Scenario1PBT15",'Deep retrofit'!$AU$38,IF(F9="Scenario2PBT15",'Deep retrofit'!$AV$38,IF(F9="Scenario3PBT15",'Deep retrofit'!$AW$38,"")))</f>
        <v/>
      </c>
      <c r="V9" s="117">
        <f t="shared" si="20"/>
        <v>0</v>
      </c>
      <c r="W9" s="117" t="str">
        <f>IF(F9="Scenario1PBT1",'Deep retrofit'!$E$40,IF(F9="Scenario2PBT1",'Deep retrofit'!$F$40,IF(F9="Scenario3PBT1",'Deep retrofit'!$G$40,"")))&amp;IF(F9="Scenario1PBT2",'Deep retrofit'!$H$40,IF(F9="Scenario2PBT2",'Deep retrofit'!$I$40,IF(F9="Scenario3PBT2",'Deep retrofit'!$J$40,"")))&amp;IF(F9="Scenario1PBT3",'Deep retrofit'!$K$40,IF(F9="Scenario2PBT3",'Deep retrofit'!$L$40,IF(F9="Scenario3PBT3",'Deep retrofit'!$M$40,"")))&amp;IF(F9="Scenario1PBT4",'Deep retrofit'!$N$40,IF(F9="Scenario2PBT4",'Deep retrofit'!$O$40,IF(F9="Scenario3PBT4",'Deep retrofit'!$P$40,"")))&amp;IF(F9="Scenario1PBT5",'Deep retrofit'!$Q$40,IF(F9="Scenario2PBT5",'Deep retrofit'!$R$40,IF(F9="Scenario3PBT5",'Deep retrofit'!$S$40,"")))&amp;IF(F9="Scenario1PBT6",'Deep retrofit'!$T$40,IF(F9="Scenario2PBT6",'Deep retrofit'!$U$40,IF(F9="Scenario3PBT6",'Deep retrofit'!$V$40,"")))&amp;IF(F9="Scenario1PBT7",'Deep retrofit'!$W$40,IF(F9="Scenario2PBT7",'Deep retrofit'!$X$40,IF(F9="Scenario3PBT7",'Deep retrofit'!$Y$40,"")))&amp;IF(F9="Scenario1PBT8",'Deep retrofit'!$Z$40,IF(F9="Scenario2PBT8",'Deep retrofit'!$AA$40,IF(F9="Scenario3PBT8",'Deep retrofit'!$AB$40,"")))&amp;IF(F9="Scenario1PBT9",'Deep retrofit'!$AC$40,IF(F9="Scenario2PBT9",'Deep retrofit'!$AD$40,IF(F9="Scenario3PBT9",'Deep retrofit'!$AE$40,"")))&amp;IF(F9="Scenario1PBT10",'Deep retrofit'!$AF$40,IF(F9="Scenario2PBT10",'Deep retrofit'!$AG$40,IF(F9="Scenario3PBT10",'Deep retrofit'!$AH$40,"")))&amp;IF(F9="Scenario1PBT11",'Deep retrofit'!$AI$40,IF(F9="Scenario2PBT11",'Deep retrofit'!$AJ$40,IF(F9="Scenario3PBT11",'Deep retrofit'!$AK$40,"")))&amp;IF(F9="Scenario1PBT12",'Deep retrofit'!$AL$40,IF(F9="Scenario2PBT12",'Deep retrofit'!$AM$40,IF(F9="Scenario3PBT12",'Deep retrofit'!$AN$40,"")))&amp;IF(F9="Scenario1PBT13",'Deep retrofit'!$AO$40,IF(F9="Scenario2PBT13",'Deep retrofit'!$AP$40,IF(F9="Scenario3PBT13",'Deep retrofit'!$AQ$40,"")))&amp;IF(F9="Scenario1PBT14",'Deep retrofit'!$AR$40,IF(F9="Scenario2PBT14",'Deep retrofit'!$AS$40,IF(F9="Scenario3PBT14",'Deep retrofit'!$AT$40,"")))&amp;IF(F9="Scenario1PBT15",'Deep retrofit'!$AU$40,IF(F9="Scenario2PBT15",'Deep retrofit'!$AV$40,IF(F9="Scenario3PBT15",'Deep retrofit'!$AW$40,"")))</f>
        <v/>
      </c>
      <c r="X9" s="117">
        <f t="shared" si="21"/>
        <v>0</v>
      </c>
      <c r="Y9" s="117" t="str">
        <f>IF(F9="Scenario1PBT1",'Deep retrofit'!$E$42,IF(F9="Scenario2PBT1",'Deep retrofit'!$F$42,IF(F9="Scenario3PBT1",'Deep retrofit'!$G$42,"")))&amp;IF(F9="Scenario1PBT2",'Deep retrofit'!$H$42,IF(F9="Scenario2PBT2",'Deep retrofit'!$I$42,IF(F9="Scenario3PBT2",'Deep retrofit'!$J$42,"")))&amp;IF(F9="Scenario1PBT3",'Deep retrofit'!$K$42,IF(F9="Scenario2PBT3",'Deep retrofit'!$L$42,IF(F9="Scenario3PBT3",'Deep retrofit'!$M$42,"")))&amp;IF(F9="Scenario1PBT4",'Deep retrofit'!$N$42,IF(F9="Scenario2PBT4",'Deep retrofit'!$O$42,IF(F9="Scenario3PBT4",'Deep retrofit'!$P$42,"")))&amp;IF(F9="Scenario1PBT5",'Deep retrofit'!$Q$42,IF(F9="Scenario2PBT5",'Deep retrofit'!$R$42,IF(F9="Scenario3PBT5",'Deep retrofit'!$S$42,"")))&amp;IF(F9="Scenario1PBT6",'Deep retrofit'!$T$42,IF(F9="Scenario2PBT6",'Deep retrofit'!$U$42,IF(F9="Scenario3PBT6",'Deep retrofit'!$V$42,"")))&amp;IF(F9="Scenario1PBT7",'Deep retrofit'!$W$42,IF(F9="Scenario2PBT7",'Deep retrofit'!$X$42,IF(F9="Scenario3PBT7",'Deep retrofit'!$Y$42,"")))&amp;IF(F9="Scenario1PBT8",'Deep retrofit'!$Z$42,IF(F9="Scenario2PBT8",'Deep retrofit'!$AA$42,IF(F9="Scenario3PBT8",'Deep retrofit'!$AB$42,"")))&amp;IF(F9="Scenario1PBT9",'Deep retrofit'!$AC$42,IF(F9="Scenario2PBT9",'Deep retrofit'!$AD$42,IF(F9="Scenario3PBT9",'Deep retrofit'!$AE$42,"")))&amp;IF(F9="Scenario1PBT10",'Deep retrofit'!$AF$42,IF(F9="Scenario2PBT10",'Deep retrofit'!$AG$42,IF(F9="Scenario3PBT10",'Deep retrofit'!$AH$42,"")))&amp;IF(F9="Scenario1PBT11",'Deep retrofit'!$AI$42,IF(F9="Scenario2PBT11",'Deep retrofit'!$AJ$42,IF(F9="Scenario3PBT11",'Deep retrofit'!$AK$42,"")))&amp;IF(F9="Scenario1PBT12",'Deep retrofit'!$AL$42,IF(F9="Scenario2PBT12",'Deep retrofit'!$AM$42,IF(F9="Scenario3PBT12",'Deep retrofit'!$AN$42,"")))&amp;IF(F9="Scenario1PBT13",'Deep retrofit'!$AO$42,IF(F9="Scenario2PBT13",'Deep retrofit'!$AP$42,IF(F9="Scenario3PBT13",'Deep retrofit'!$AQ$42,"")))&amp;IF(F9="Scenario1PBT14",'Deep retrofit'!$AR$42,IF(F9="Scenario2PBT14",'Deep retrofit'!$AS$42,IF(F9="Scenario3PBT14",'Deep retrofit'!$AT$42,"")))&amp;IF(F9="Scenario1PBT15",'Deep retrofit'!$AU$42,IF(F9="Scenario2PBT15",'Deep retrofit'!$AV$42,IF(F9="Scenario3PBT15",'Deep retrofit'!$AW$42,"")))</f>
        <v/>
      </c>
      <c r="Z9" s="117">
        <f t="shared" si="22"/>
        <v>0</v>
      </c>
      <c r="AA9" s="269" t="str">
        <f>IF(F9="Scenario1PBT1",'Deep retrofit'!$E$101,IF(F9="Scenario2PBT1",'Deep retrofit'!$F$101,IF(F9="Scenario3PBT1",'Deep retrofit'!$G$101,"")))&amp;IF(F9="Scenario1PBT2",'Deep retrofit'!$H$101,IF(F9="Scenario2PBT2",'Deep retrofit'!$I$101,IF(F9="Scenario3PBT2",'Deep retrofit'!$J$101,"")))&amp;IF(F9="Scenario1PBT3",'Deep retrofit'!$K$101,IF(F9="Scenario2PBT3",'Deep retrofit'!$L$101,IF(F9="Scenario3PBT3",'Deep retrofit'!$M$101,"")))&amp;IF(F9="Scenario1PBT4",'Deep retrofit'!$N$101,IF(F9="Scenario2PBT4",'Deep retrofit'!$O$101,IF(F9="Scenario3PBT4",'Deep retrofit'!$P$101,"")))&amp;IF(F9="Scenario1PBT5",'Deep retrofit'!$Q$101,IF(F9="Scenario2PBT5",'Deep retrofit'!$R$101,IF(F9="Scenario3PBT5",'Deep retrofit'!$S$101,"")))&amp;IF(F9="Scenario1PBT6",'Deep retrofit'!$T$101,IF(F9="Scenario2PBT6",'Deep retrofit'!$U$101,IF(F9="Scenario3PBT6",'Deep retrofit'!$V$101,"")))&amp;IF(F9="Scenario1PBT7",'Deep retrofit'!$W$101,IF(F9="Scenario2PBT7",'Deep retrofit'!$X$101,IF(F9="Scenario3PBT7",'Deep retrofit'!$Y$101,"")))&amp;IF(F9="Scenario1PBT8",'Deep retrofit'!$Z$101,IF(F9="Scenario2PBT8",'Deep retrofit'!$AA$101,IF(F9="Scenario3PBT8",'Deep retrofit'!$AB$101,"")))&amp;IF(F9="Scenario1PBT9",'Deep retrofit'!$AC$101,IF(F9="Scenario2PBT9",'Deep retrofit'!$AD$101,IF(F9="Scenario3PBT9",'Deep retrofit'!$AE$101,"")))&amp;IF(F9="Scenario1PBT10",'Deep retrofit'!$AF$101,IF(F9="Scenario2PBT10",'Deep retrofit'!$AG$101,IF(F9="Scenario3PBT10",'Deep retrofit'!$AH$101,"")))&amp;IF(F9="Scenario1PBT11",'Deep retrofit'!$AI$101,IF(F9="Scenario2PBT11",'Deep retrofit'!$AJ$101,IF(F9="Scenario3PBT11",'Deep retrofit'!$AK$101,"")))&amp;IF(F9="Scenario1PBT12",'Deep retrofit'!$AL$101,IF(F9="Scenario2PBT12",'Deep retrofit'!$AM$101,IF(F9="Scenario3PBT12",'Deep retrofit'!$AN$101,"")))&amp;IF(F9="Scenario1PBT13",'Deep retrofit'!$AO$101,IF(F9="Scenario2PBT13",'Deep retrofit'!$AP$101,IF(F9="Scenario3PBT13",'Deep retrofit'!$AQ$101,"")))&amp;IF(F9="Scenario1PBT14",'Deep retrofit'!$AR$101,IF(F9="Scenario2PBT14",'Deep retrofit'!$AS$101,IF(F9="Scenario3PBT14",'Deep retrofit'!$AT$101,"")))&amp;IF(F9="Scenario1PBT15",'Deep retrofit'!$AU$101,IF(F9="Scenario2PBT15",'Deep retrofit'!$AV$101,IF(F9="Scenario3PBT15",'Deep retrofit'!$AW$101,"")))</f>
        <v/>
      </c>
      <c r="AB9" s="179">
        <f t="shared" si="23"/>
        <v>0</v>
      </c>
      <c r="AC9" s="348" t="str">
        <f t="shared" si="24"/>
        <v/>
      </c>
      <c r="AD9" s="353">
        <f>IF(AC9="",IFERROR('Projection_Base-case'!G10-G9,0),0)</f>
        <v>0</v>
      </c>
      <c r="AE9" s="350">
        <f t="shared" si="0"/>
        <v>0</v>
      </c>
      <c r="AF9" s="361">
        <f>IFERROR(100*AD9/'Projection_Base-case'!G10,0)</f>
        <v>0</v>
      </c>
      <c r="AG9" s="352">
        <f>IF(AC9="",IFERROR('Projection_Base-case'!I10-I9,0),0)</f>
        <v>0</v>
      </c>
      <c r="AH9" s="353">
        <f t="shared" si="1"/>
        <v>0</v>
      </c>
      <c r="AI9" s="361">
        <f>IFERROR(100*AG9/'Projection_Base-case'!I10,0)</f>
        <v>0</v>
      </c>
      <c r="AJ9" s="352">
        <f>IF(AC9="",IFERROR('Projection_Base-case'!K10-K9,0),0)</f>
        <v>0</v>
      </c>
      <c r="AK9" s="353">
        <f t="shared" si="2"/>
        <v>0</v>
      </c>
      <c r="AL9" s="361">
        <f>IFERROR(100*AJ9/'Projection_Base-case'!K10,0)</f>
        <v>0</v>
      </c>
      <c r="AM9" s="352">
        <f>-IF(AC9="",IFERROR('Projection_Base-case'!M10-M9,0),0)</f>
        <v>0</v>
      </c>
      <c r="AN9" s="353">
        <f t="shared" si="3"/>
        <v>0</v>
      </c>
      <c r="AO9" s="354">
        <f>IFERROR(IF('Projection_Base-case'!N10&gt;0,100*AN9/'Projection_Base-case'!N10,100*AN9/N9),0)</f>
        <v>0</v>
      </c>
      <c r="AP9" s="355">
        <f>IF(AC9="",IFERROR('Projection_Base-case'!O10-O9,0),0)</f>
        <v>0</v>
      </c>
      <c r="AQ9" s="356">
        <f t="shared" si="4"/>
        <v>0</v>
      </c>
      <c r="AR9" s="356">
        <f>IFERROR(100*AP9/'Projection_Base-case'!O10,0)</f>
        <v>0</v>
      </c>
      <c r="AS9" s="355">
        <f>IF(AC9="",IFERROR('Projection_Base-case'!Q10-Q9,0),0)</f>
        <v>0</v>
      </c>
      <c r="AT9" s="356">
        <f t="shared" si="5"/>
        <v>0</v>
      </c>
      <c r="AU9" s="356">
        <f>IFERROR(100*AS9/'Projection_Base-case'!Q10,0)</f>
        <v>0</v>
      </c>
      <c r="AV9" s="355">
        <f>IF(AC9="",IFERROR('Projection_Base-case'!S10-S9,0),0)</f>
        <v>0</v>
      </c>
      <c r="AW9" s="356">
        <f t="shared" si="6"/>
        <v>0</v>
      </c>
      <c r="AX9" s="357">
        <f>IFERROR(100*AV9/'Projection_Base-case'!S10,0)</f>
        <v>0</v>
      </c>
      <c r="AY9" s="358">
        <f>IF(AC9="",IFERROR('Projection_Base-case'!U10-U9,0),0)</f>
        <v>0</v>
      </c>
      <c r="AZ9" s="359">
        <f t="shared" si="7"/>
        <v>0</v>
      </c>
      <c r="BA9" s="359">
        <f>IFERROR(100*AY9/'Projection_Base-case'!U10,0)</f>
        <v>0</v>
      </c>
      <c r="BB9" s="358">
        <f>IF(AC9="",IFERROR('Projection_Base-case'!W10-W9,0),0)</f>
        <v>0</v>
      </c>
      <c r="BC9" s="359">
        <f t="shared" si="8"/>
        <v>0</v>
      </c>
      <c r="BD9" s="359">
        <f>IFERROR(100*BB9/'Projection_Base-case'!W10,0)</f>
        <v>0</v>
      </c>
      <c r="BE9" s="358">
        <f>IF(AC9="",IFERROR('Projection_Base-case'!Y10-Y9,0),0)</f>
        <v>0</v>
      </c>
      <c r="BF9" s="359">
        <f t="shared" si="9"/>
        <v>0</v>
      </c>
      <c r="BG9" s="359">
        <f>IFERROR(100*BE9/'Projection_Base-case'!Y10,0)</f>
        <v>0</v>
      </c>
      <c r="BH9" s="359">
        <f t="shared" si="10"/>
        <v>0</v>
      </c>
      <c r="BI9" s="360">
        <f t="shared" si="11"/>
        <v>0</v>
      </c>
    </row>
    <row r="10" spans="1:61" ht="15.6">
      <c r="A10" s="205">
        <v>6</v>
      </c>
      <c r="B10" s="347">
        <f>IF('Projection_Base-case'!B11&lt;&gt;"",'Projection_Base-case'!B11,0)</f>
        <v>0</v>
      </c>
      <c r="C10" s="347">
        <f>IF('Projection_Base-case'!C11&lt;&gt;"",'Projection_Base-case'!C11,0)</f>
        <v>0</v>
      </c>
      <c r="D10" s="365">
        <f>IF('Projection_Base-case'!D11&lt;&gt;"",'Projection_Base-case'!D11,0)</f>
        <v>0</v>
      </c>
      <c r="E10" s="369"/>
      <c r="F10" s="367" t="str">
        <f t="shared" si="12"/>
        <v>0</v>
      </c>
      <c r="G10" s="177" t="str">
        <f>IF(F10="Scenario1PBT1",'Deep retrofit'!$E$6,IF(F10="Scenario2PBT1",'Deep retrofit'!$F$6,IF(F10="Scenario3PBT1",'Deep retrofit'!$G$6,"")))&amp;IF(F10="Scenario1PBT2",'Deep retrofit'!$H$6,IF(F10="Scenario2PBT2",'Deep retrofit'!$I$6,IF(F10="Scenario3PBT2",'Deep retrofit'!$J$6,"")))&amp;IF(F10="Scenario1PBT3",'Deep retrofit'!$K$6,IF(F10="Scenario2PBT3",'Deep retrofit'!$L$6,IF(F10="Scenario3PBT3",'Deep retrofit'!$M$6,"")))&amp;IF(F10="Scenario1PBT4",'Deep retrofit'!$N$6,IF(F10="Scenario2PBT4",'Deep retrofit'!$O$6,IF(F10="Scenario3PBT4",'Deep retrofit'!$P$6,"")))&amp;IF(F10="Scenario1PBT5",'Deep retrofit'!$Q$6,IF(F10="Scenario2PBT5",'Deep retrofit'!$R$6,IF(F10="Scenario3PBT5",'Deep retrofit'!$S$6,"")))&amp;IF(F10="Scenario1PBT6",'Deep retrofit'!$T$6,IF(F10="Scenario2PBT6",'Deep retrofit'!$U$6,IF(F10="Scenario3PBT6",'Deep retrofit'!$V$6,"")))&amp;IF(F10="Scenario1PBT7",'Deep retrofit'!$W$6,IF(F10="Scenario2PBT7",'Deep retrofit'!$X$6,IF(F10="Scenario3PBT7",'Deep retrofit'!$Y$6,"")))&amp;IF(F10="Scenario1PBT8",'Deep retrofit'!$Z$6,IF(F10="Scenario2PBT8",'Deep retrofit'!$AA$6,IF(F10="Scenario3PBT8",'Deep retrofit'!$AB$6,"")))&amp;IF(F10="Scenario1PBT9",'Deep retrofit'!$AC$6,IF(F10="Scenario2PBT9",'Deep retrofit'!$AD$6,IF(F10="Scenario3PBT9",'Deep retrofit'!$AE$6,"")))&amp;IF(F10="Scenario1PBT10",'Deep retrofit'!$AF$6,IF(F10="Scenario2PBT10",'Deep retrofit'!$AG$6,IF(F10="Scenario3PBT10",'Deep retrofit'!$AH$6,"")))&amp;IF(F10="Scenario1PBT11",'Deep retrofit'!$AI$6,IF(F10="Scenario2PBT11",'Deep retrofit'!$AJ$6,IF(F10="Scenario3PBT11",'Deep retrofit'!$AK$6,"")))&amp;IF(F10="Scenario1PBT12",'Deep retrofit'!$AL$6,IF(F10="Scenario2PBT12",'Deep retrofit'!$AM$6,IF(F10="Scenario3PBT12",'Deep retrofit'!$AN$6,"")))&amp;IF(F10="Scenario1PBT13",'Deep retrofit'!$AO$6,IF(F10="Scenario2PBT13",'Deep retrofit'!$AP$6,IF(F10="Scenario3PBT13",'Deep retrofit'!$AQ$6,"")))&amp;IF(F10="Scenario1PBT14",'Deep retrofit'!$AR$6,IF(F10="Scenario2PBT14",'Deep retrofit'!$AS$6,IF(F10="Scenario3PBT14",'Deep retrofit'!$AT$6,"")))&amp;IF(F10="Scenario1PBT15",'Deep retrofit'!$AU$6,IF(F10="Scenario2PBT15",'Deep retrofit'!$AV$6,IF(F10="Scenario3PBT15",'Deep retrofit'!$AW$6,"")))</f>
        <v/>
      </c>
      <c r="H10" s="117">
        <f t="shared" si="13"/>
        <v>0</v>
      </c>
      <c r="I10" s="178" t="str">
        <f>IF(F10="Scenario1PBT1",'Deep retrofit'!$E$16,IF(F10="Scenario2PBT1",'Deep retrofit'!$F$16,IF(F10="Scenario3PBT1",'Deep retrofit'!$G$16,"")))&amp;IF(F10="Scenario1PBT2",'Deep retrofit'!$H$16,IF(F10="Scenario2PBT2",'Deep retrofit'!$I$16,IF(F10="Scenario3PBT2",'Deep retrofit'!$J$16,"")))&amp;IF(F10="Scenario1PBT3",'Deep retrofit'!$K$16,IF(F10="Scenario2PBT3",'Deep retrofit'!$L$16,IF(F10="Scenario3PBT3",'Deep retrofit'!$M$16,"")))&amp;IF(F10="Scenario1PBT4",'Deep retrofit'!$N$16,IF(F10="Scenario2PBT4",'Deep retrofit'!$O$16,IF(F10="Scenario3PBT4",'Deep retrofit'!$P$16,"")))&amp;IF(F10="Scenario1PBT5",'Deep retrofit'!$Q$16,IF(F10="Scenario2PBT5",'Deep retrofit'!$R$16,IF(F10="Scenario3PBT5",'Deep retrofit'!$S$16,"")))&amp;IF(F10="Scenario1PBT6",'Deep retrofit'!$T$16,IF(F10="Scenario2PBT6",'Deep retrofit'!$U$16,IF(F10="Scenario3PBT6",'Deep retrofit'!$V$16,"")))&amp;IF(F10="Scenario1PBT7",'Deep retrofit'!$W$16,IF(F10="Scenario2PBT7",'Deep retrofit'!$X$16,IF(F10="Scenario3PBT7",'Deep retrofit'!$Y$16,"")))&amp;IF(F10="Scenario1PBT8",'Deep retrofit'!$Z$16,IF(F10="Scenario2PBT8",'Deep retrofit'!$AA$16,IF(F10="Scenario3PBT8",'Deep retrofit'!$AB$16,"")))&amp;IF(F10="Scenario1PBT9",'Deep retrofit'!$AC$16,IF(F10="Scenario2PBT9",'Deep retrofit'!$AD$16,IF(F10="Scenario3PBT9",'Deep retrofit'!$AE$16,"")))&amp;IF(F10="Scenario1PBT10",'Deep retrofit'!$AF$16,IF(F10="Scenario2PBT10",'Deep retrofit'!$AG$16,IF(F10="Scenario3PBT10",'Deep retrofit'!$AH$16,"")))&amp;IF(F10="Scenario1PBT11",'Deep retrofit'!$AI$16,IF(F10="Scenario2PBT11",'Deep retrofit'!$AJ$16,IF(F10="Scenario3PBT11",'Deep retrofit'!$AK$16,"")))&amp;IF(F10="Scenario1PBT12",'Deep retrofit'!$AL$16,IF(F10="Scenario2PBT12",'Deep retrofit'!$AM$16,IF(F10="Scenario3PBT12",'Deep retrofit'!$AN$16,"")))&amp;IF(F10="Scenario1PBT13",'Deep retrofit'!$AO$16,IF(F10="Scenario2PBT13",'Deep retrofit'!$AP$16,IF(F10="Scenario3PBT13",'Deep retrofit'!$AQ$16,"")))&amp;IF(F10="Scenario1PBT14",'Deep retrofit'!$AR$16,IF(F10="Scenario2PBT14",'Deep retrofit'!$AS$16,IF(F10="Scenario3PBT14",'Deep retrofit'!$AT$16,"")))&amp;IF(F10="Scenario1PBT15",'Deep retrofit'!$AU$16,IF(F10="Scenario2PBT15",'Deep retrofit'!$AV$16,IF(F10="Scenario3PBT15",'Deep retrofit'!$AW$16,"")))</f>
        <v/>
      </c>
      <c r="J10" s="117">
        <f t="shared" si="14"/>
        <v>0</v>
      </c>
      <c r="K10" s="117" t="str">
        <f>IF(F10="Scenario1PBT1",'Deep retrofit'!$E$18,IF(F10="Scenario2PBT1",'Deep retrofit'!$F$18,IF(F10="Scenario3PBT1",'Deep retrofit'!$G$18,"")))&amp;IF(F10="Scenario1PBT2",'Deep retrofit'!$H$18,IF(F10="Scenario2PBT2",'Deep retrofit'!$I$18,IF(F10="Scenario3PBT2",'Deep retrofit'!$J$18,"")))&amp;IF(F10="Scenario1PBT3",'Deep retrofit'!$K$18,IF(F10="Scenario2PBT3",'Deep retrofit'!$L$18,IF(F10="Scenario3PBT3",'Deep retrofit'!$M$18,"")))&amp;IF(F10="Scenario1PBT4",'Deep retrofit'!$N$18,IF(F10="Scenario2PBT4",'Deep retrofit'!$O$18,IF(F10="Scenario3PBT4",'Deep retrofit'!$P$18,"")))&amp;IF(F10="Scenario1PBT5",'Deep retrofit'!$Q$18,IF(F10="Scenario2PBT5",'Deep retrofit'!$R$18,IF(F10="Scenario3PBT5",'Deep retrofit'!$S$18,"")))&amp;IF(F10="Scenario1PBT6",'Deep retrofit'!$T$18,IF(F10="Scenario2PBT6",'Deep retrofit'!$U$18,IF(F10="Scenario3PBT6",'Deep retrofit'!$V$18,"")))&amp;IF(F10="Scenario1PBT7",'Deep retrofit'!$W$18,IF(F10="Scenario2PBT7",'Deep retrofit'!$X$18,IF(F10="Scenario3PBT7",'Deep retrofit'!$Y$18,"")))&amp;IF(F10="Scenario1PBT8",'Deep retrofit'!$Z$18,IF(F10="Scenario2PBT8",'Deep retrofit'!$AA$18,IF(F10="Scenario3PBT8",'Deep retrofit'!$AB$18,"")))&amp;IF(F10="Scenario1PBT9",'Deep retrofit'!$AC$18,IF(F10="Scenario2PBT9",'Deep retrofit'!$AD$18,IF(F10="Scenario3PBT9",'Deep retrofit'!$AE$18,"")))&amp;IF(F10="Scenario1PBT10",'Deep retrofit'!$AF$18,IF(F10="Scenario2PBT10",'Deep retrofit'!$AG$18,IF(F10="Scenario3PBT10",'Deep retrofit'!$AH$18,"")))&amp;IF(F10="Scenario1PBT11",'Deep retrofit'!$AI$18,IF(F10="Scenario2PBT11",'Deep retrofit'!$AJ$18,IF(F10="Scenario3PBT11",'Deep retrofit'!$AK$18,"")))&amp;IF(F10="Scenario1PBT12",'Deep retrofit'!$AL$18,IF(F10="Scenario2PBT12",'Deep retrofit'!$AM$18,IF(F10="Scenario3PBT12",'Deep retrofit'!$AN$18,"")))&amp;IF(F10="Scenario1PBT13",'Deep retrofit'!$AO$18,IF(F10="Scenario2PBT13",'Deep retrofit'!$AP$18,IF(F10="Scenario3PBT13",'Deep retrofit'!$AQ$18,"")))&amp;IF(F10="Scenario1PBT14",'Deep retrofit'!$AR$18,IF(F10="Scenario2PBT14",'Deep retrofit'!$AS$18,IF(F10="Scenario3PBT14",'Deep retrofit'!$AT$18,"")))&amp;IF(F10="Scenario1PBT15",'Deep retrofit'!$AU$18,IF(F10="Scenario2PBT15",'Deep retrofit'!$AV$18,IF(F10="Scenario3PBT15",'Deep retrofit'!$AW$18,"")))</f>
        <v/>
      </c>
      <c r="L10" s="117">
        <f t="shared" si="15"/>
        <v>0</v>
      </c>
      <c r="M10" s="117" t="str">
        <f>IF(F10="Scenario1PBT1",'Deep retrofit'!$E$20,IF(F10="Scenario2PBT1",'Deep retrofit'!$F$20,IF(F10="Scenario3PBT1",'Deep retrofit'!$G$20,"")))&amp;IF(F10="Scenario1PBT2",'Deep retrofit'!$H$20,IF(F10="Scenario2PBT2",'Deep retrofit'!$I$20,IF(F10="Scenario3PBT2",'Deep retrofit'!$J$20,"")))&amp;IF(F10="Scenario1PBT3",'Deep retrofit'!$K$20,IF(F10="Scenario2PBT3",'Deep retrofit'!$L$20,IF(F10="Scenario3PBT3",'Deep retrofit'!$M$20,"")))&amp;IF(F10="Scenario1PBT4",'Deep retrofit'!$N$20,IF(F10="Scenario2PBT4",'Deep retrofit'!$O$20,IF(F10="Scenario3PBT4",'Deep retrofit'!$P$20,"")))&amp;IF(F10="Scenario1PBT5",'Deep retrofit'!$Q$20,IF(F10="Scenario2PBT5",'Deep retrofit'!$R$20,IF(F10="Scenario3PBT5",'Deep retrofit'!$S$20,"")))&amp;IF(F10="Scenario1PBT6",'Deep retrofit'!$T$20,IF(F10="Scenario2PBT6",'Deep retrofit'!$U$20,IF(F10="Scenario3PBT6",'Deep retrofit'!$V$20,"")))&amp;IF(F10="Scenario1PBT7",'Deep retrofit'!$W$20,IF(F10="Scenario2PBT7",'Deep retrofit'!$X$20,IF(F10="Scenario3PBT7",'Deep retrofit'!$Y$20,"")))&amp;IF(F10="Scenario1PBT8",'Deep retrofit'!$Z$20,IF(F10="Scenario2PBT8",'Deep retrofit'!$AA$20,IF(F10="Scenario3PBT8",'Deep retrofit'!$AB$20,"")))&amp;IF(F10="Scenario1PBT9",'Deep retrofit'!$AC$20,IF(F10="Scenario2PBT9",'Deep retrofit'!$AD$20,IF(F10="Scenario3PBT9",'Deep retrofit'!$AE$20,"")))&amp;IF(F10="Scenario1PBT10",'Deep retrofit'!$AF$20,IF(F10="Scenario2PBT10",'Deep retrofit'!$AG$20,IF(F10="Scenario3PBT10",'Deep retrofit'!$AH$20,"")))&amp;IF(F10="Scenario1PBT11",'Deep retrofit'!$AI$20,IF(F10="Scenario2PBT11",'Deep retrofit'!$AJ$20,IF(F10="Scenario3PBT11",'Deep retrofit'!$AK$20,"")))&amp;IF(F10="Scenario1PBT12",'Deep retrofit'!$AL$20,IF(F10="Scenario2PBT12",'Deep retrofit'!$AM$20,IF(F10="Scenario3PBT12",'Deep retrofit'!$AN$20,"")))&amp;IF(F10="Scenario1PBT13",'Deep retrofit'!$AO$20,IF(F10="Scenario2PBT13",'Deep retrofit'!$AP$20,IF(F10="Scenario3PBT13",'Deep retrofit'!$AQ$20,"")))&amp;IF(F10="Scenario1PBT14",'Deep retrofit'!$AR$20,IF(F10="Scenario2PBT14",'Deep retrofit'!$AS$20,IF(F10="Scenario3PBT14",'Deep retrofit'!$AT$20,"")))&amp;IF(F10="Scenario1PBT15",'Deep retrofit'!$AU$20,IF(F10="Scenario2PBT15",'Deep retrofit'!$AV$20,IF(F10="Scenario3PBT15",'Deep retrofit'!$AW$20,"")))</f>
        <v/>
      </c>
      <c r="N10" s="118">
        <f t="shared" si="16"/>
        <v>0</v>
      </c>
      <c r="O10" s="206" t="str">
        <f>IF(F10="Scenario1PBT1",'Deep retrofit'!$E$23,IF(F10="Scenario2PBT1",'Deep retrofit'!$F$23,IF(F10="Scenario3PBT1",'Deep retrofit'!$G$23,"")))&amp;IF(F10="Scenario1PBT2",'Deep retrofit'!$H$23,IF(F10="Scenario2PBT2",'Deep retrofit'!$I$23,IF(F10="Scenario3PBT2",'Deep retrofit'!$J$23,"")))&amp;IF(F10="Scenario1PBT3",'Deep retrofit'!$K$23,IF(F10="Scenario2PBT3",'Deep retrofit'!$L$23,IF(F10="Scenario3PBT3",'Deep retrofit'!$M$23,"")))&amp;IF(F10="Scenario1PBT4",'Deep retrofit'!$N$23,IF(F10="Scenario2PBT4",'Deep retrofit'!$O$23,IF(F10="Scenario3PBT4",'Deep retrofit'!$P$23,"")))&amp;IF(F10="Scenario1PBT5",'Deep retrofit'!$Q$23,IF(F10="Scenario2PBT5",'Deep retrofit'!$R$23,IF(F10="Scenario3PBT5",'Deep retrofit'!$S$23,"")))&amp;IF(F10="Scenario1PBT6",'Deep retrofit'!$T$23,IF(F10="Scenario2PBT6",'Deep retrofit'!$U$23,IF(F10="Scenario3PBT6",'Deep retrofit'!$V$23,"")))&amp;IF(F10="Scenario1PBT7",'Deep retrofit'!$W$23,IF(F10="Scenario2PBT7",'Deep retrofit'!$X$23,IF(F10="Scenario3PBT7",'Deep retrofit'!$Y$23,"")))&amp;IF(F10="Scenario1PBT8",'Deep retrofit'!$Z$23,IF(F10="Scenario2PBT8",'Deep retrofit'!$AA$23,IF(F10="Scenario3PBT8",'Deep retrofit'!$AB$23,"")))&amp;IF(F10="Scenario1PBT9",'Deep retrofit'!$AC$23,IF(F10="Scenario2PBT9",'Deep retrofit'!$AD$23,IF(F10="Scenario3PBT9",'Deep retrofit'!$AE$23,"")))&amp;IF(F10="Scenario1PBT10",'Deep retrofit'!$AF$23,IF(F10="Scenario2PBT10",'Deep retrofit'!$AG$23,IF(F10="Scenario3PBT10",'Deep retrofit'!$AH$23,"")))&amp;IF(F10="Scenario1PBT11",'Deep retrofit'!$AI$23,IF(F10="Scenario2PBT11",'Deep retrofit'!$AJ$23,IF(F10="Scenario3PBT11",'Deep retrofit'!$AK$23,"")))&amp;IF(F10="Scenario1PBT12",'Deep retrofit'!$AL$23,IF(F10="Scenario2PBT12",'Deep retrofit'!$AM$23,IF(F10="Scenario3PBT12",'Deep retrofit'!$AN$23,"")))&amp;IF(F10="Scenario1PBT13",'Deep retrofit'!$AO$23,IF(F10="Scenario2PBT13",'Deep retrofit'!$AP$23,IF(F10="Scenario3PBT13",'Deep retrofit'!$AQ$23,"")))&amp;IF(F10="Scenario1PBT14",'Deep retrofit'!$AR$23,IF(F10="Scenario2PBT14",'Deep retrofit'!$AS$23,IF(F10="Scenario3PBT14",'Deep retrofit'!$AT$23,"")))&amp;IF(F10="Scenario1PBT15",'Deep retrofit'!$AU$23,IF(F10="Scenario2PBT15",'Deep retrofit'!$AV$23,IF(F10="Scenario3PBT15",'Deep retrofit'!$AW$23,"")))</f>
        <v/>
      </c>
      <c r="P10" s="117">
        <f t="shared" si="17"/>
        <v>0</v>
      </c>
      <c r="Q10" s="117" t="str">
        <f>IF(F10="Scenario1PBT1",'Deep retrofit'!$E$25,IF(F10="Scenario2PBT1",'Deep retrofit'!$F$25,IF(F10="Scenario3PBT1",'Deep retrofit'!$G$25,"")))&amp;IF(F10="Scenario1PBT2",'Deep retrofit'!$H$25,IF(F10="Scenario2PBT2",'Deep retrofit'!$I$25,IF(F10="Scenario3PBT2",'Deep retrofit'!$J$25,"")))&amp;IF(F10="Scenario1PBT3",'Deep retrofit'!$K$25,IF(F10="Scenario2PBT3",'Deep retrofit'!$L$25,IF(F10="Scenario3PBT3",'Deep retrofit'!$M$25,"")))&amp;IF(F10="Scenario1PBT4",'Deep retrofit'!$N$25,IF(F10="Scenario2PBT4",'Deep retrofit'!$O$25,IF(F10="Scenario3PBT4",'Deep retrofit'!$P$25,"")))&amp;IF(F10="Scenario1PBT5",'Deep retrofit'!$Q$25,IF(F10="Scenario2PBT5",'Deep retrofit'!$R$25,IF(F10="Scenario3PBT5",'Deep retrofit'!$S$25,"")))&amp;IF(F10="Scenario1PBT6",'Deep retrofit'!$T$25,IF(F10="Scenario2PBT6",'Deep retrofit'!$U$25,IF(F10="Scenario3PBT6",'Deep retrofit'!$V$25,"")))&amp;IF(F10="Scenario1PBT7",'Deep retrofit'!$W$25,IF(F10="Scenario2PBT7",'Deep retrofit'!$X$25,IF(F10="Scenario3PBT7",'Deep retrofit'!$Y$25,"")))&amp;IF(F10="Scenario1PBT8",'Deep retrofit'!$Z$25,IF(F10="Scenario2PBT8",'Deep retrofit'!$AA$25,IF(F10="Scenario3PBT8",'Deep retrofit'!$AB$25,"")))&amp;IF(F10="Scenario1PBT9",'Deep retrofit'!$AC$25,IF(F10="Scenario2PBT9",'Deep retrofit'!$AD$25,IF(F10="Scenario3PBT9",'Deep retrofit'!$AE$25,"")))&amp;IF(F10="Scenario1PBT10",'Deep retrofit'!$AF$25,IF(F10="Scenario2PBT10",'Deep retrofit'!$AG$25,IF(F10="Scenario3PBT10",'Deep retrofit'!$AH$25,"")))&amp;IF(F10="Scenario1PBT11",'Deep retrofit'!$AI$25,IF(F10="Scenario2PBT11",'Deep retrofit'!$AJ$25,IF(F10="Scenario3PBT11",'Deep retrofit'!$AK$25,"")))&amp;IF(F10="Scenario1PBT12",'Deep retrofit'!$AL$25,IF(F10="Scenario2PBT12",'Deep retrofit'!$AM$25,IF(F10="Scenario3PBT12",'Deep retrofit'!$AN$25,"")))&amp;IF(F10="Scenario1PBT13",'Deep retrofit'!$AO$25,IF(F10="Scenario2PBT13",'Deep retrofit'!$AP$25,IF(F10="Scenario3PBT13",'Deep retrofit'!$AQ$25,"")))&amp;IF(F10="Scenario1PBT14",'Deep retrofit'!$AR$25,IF(F10="Scenario2PBT14",'Deep retrofit'!$AS$25,IF(F10="Scenario3PBT14",'Deep retrofit'!$AT$25,"")))&amp;IF(F10="Scenario1PBT15",'Deep retrofit'!$AU$25,IF(F10="Scenario2PBT15",'Deep retrofit'!$AV$25,IF(F10="Scenario3PBT15",'Deep retrofit'!$AW$25,"")))</f>
        <v/>
      </c>
      <c r="R10" s="117">
        <f t="shared" si="18"/>
        <v>0</v>
      </c>
      <c r="S10" s="117" t="str">
        <f>IF(F10="Scenario1PBT1",'Deep retrofit'!$E$27,IF(F10="Scenario2PBT1",'Deep retrofit'!$F$27,IF(F10="Scenario3PBT1",'Deep retrofit'!$G$27,"")))&amp;IF(F10="Scenario1PBT2",'Deep retrofit'!$H$27,IF(F10="Scenario2PBT2",'Deep retrofit'!$I$27,IF(F10="Scenario3PBT2",'Deep retrofit'!$J$27,"")))&amp;IF(F10="Scenario1PBT3",'Deep retrofit'!$K$27,IF(F10="Scenario2PBT3",'Deep retrofit'!$L$27,IF(F10="Scenario3PBT3",'Deep retrofit'!$M$27,"")))&amp;IF(F10="Scenario1PBT4",'Deep retrofit'!$N$27,IF(F10="Scenario2PBT4",'Deep retrofit'!$O$27,IF(F10="Scenario3PBT4",'Deep retrofit'!$P$27,"")))&amp;IF(F10="Scenario1PBT5",'Deep retrofit'!$Q$27,IF(F10="Scenario2PBT5",'Deep retrofit'!$R$27,IF(F10="Scenario3PBT5",'Deep retrofit'!$S$27,"")))&amp;IF(F10="Scenario1PBT6",'Deep retrofit'!$T$27,IF(F10="Scenario2PBT6",'Deep retrofit'!$U$27,IF(F10="Scenario3PBT6",'Deep retrofit'!$V$27,"")))&amp;IF(F10="Scenario1PBT7",'Deep retrofit'!$W$27,IF(F10="Scenario2PBT7",'Deep retrofit'!$X$27,IF(F10="Scenario3PBT7",'Deep retrofit'!$Y$27,"")))&amp;IF(F10="Scenario1PBT8",'Deep retrofit'!$Z$27,IF(F10="Scenario2PBT8",'Deep retrofit'!$AA$27,IF(F10="Scenario3PBT8",'Deep retrofit'!$AB$27,"")))&amp;IF(F10="Scenario1PBT9",'Deep retrofit'!$AC$27,IF(F10="Scenario2PBT9",'Deep retrofit'!$AD$27,IF(F10="Scenario3PBT9",'Deep retrofit'!$AE$27,"")))&amp;IF(F10="Scenario1PBT10",'Deep retrofit'!$AF$27,IF(F10="Scenario2PBT10",'Deep retrofit'!$AG$27,IF(F10="Scenario3PBT10",'Deep retrofit'!$AH$27,"")))&amp;IF(F10="Scenario1PBT11",'Deep retrofit'!$AI$27,IF(F10="Scenario2PBT11",'Deep retrofit'!$AJ$27,IF(F10="Scenario3PBT11",'Deep retrofit'!$AK$27,"")))&amp;IF(F10="Scenario1PBT12",'Deep retrofit'!$AL$27,IF(F10="Scenario2PBT12",'Deep retrofit'!$AM$27,IF(F10="Scenario3PBT12",'Deep retrofit'!$AN$27,"")))&amp;IF(F10="Scenario1PBT13",'Deep retrofit'!$AO$27,IF(F10="Scenario2PBT13",'Deep retrofit'!$AP$27,IF(F10="Scenario3PBT13",'Deep retrofit'!$AQ$27,"")))&amp;IF(F10="Scenario1PBT14",'Deep retrofit'!$AR$27,IF(F10="Scenario2PBT14",'Deep retrofit'!$AS$27,IF(F10="Scenario3PBT14",'Deep retrofit'!$AT$27,"")))&amp;IF(F10="Scenario1PBT15",'Deep retrofit'!$AU$27,IF(F10="Scenario2PBT15",'Deep retrofit'!$AV$27,IF(F10="Scenario3PBT15",'Deep retrofit'!$AW$27,"")))</f>
        <v/>
      </c>
      <c r="T10" s="207">
        <f t="shared" si="19"/>
        <v>0</v>
      </c>
      <c r="U10" s="206" t="str">
        <f>IF(F10="Scenario1PBT1",'Deep retrofit'!$E$38,IF(F10="Scenario2PBT1",'Deep retrofit'!$F$38,IF(F10="Scenario3PBT1",'Deep retrofit'!$G$38,"")))&amp;IF(F10="Scenario1PBT2",'Deep retrofit'!$H$38,IF(F10="Scenario2PBT2",'Deep retrofit'!$I$38,IF(F10="Scenario3PBT2",'Deep retrofit'!$J$38,"")))&amp;IF(F10="Scenario1PBT3",'Deep retrofit'!$K$38,IF(F10="Scenario2PBT3",'Deep retrofit'!$L$38,IF(F10="Scenario3PBT3",'Deep retrofit'!$M$38,"")))&amp;IF(F10="Scenario1PBT4",'Deep retrofit'!$N$38,IF(F10="Scenario2PBT4",'Deep retrofit'!$O$38,IF(F10="Scenario3PBT4",'Deep retrofit'!$P$38,"")))&amp;IF(F10="Scenario1PBT5",'Deep retrofit'!$Q$38,IF(F10="Scenario2PBT5",'Deep retrofit'!$R$38,IF(F10="Scenario3PBT5",'Deep retrofit'!$S$38,"")))&amp;IF(F10="Scenario1PBT6",'Deep retrofit'!$T$38,IF(F10="Scenario2PBT6",'Deep retrofit'!$U$38,IF(F10="Scenario3PBT6",'Deep retrofit'!$V$38,"")))&amp;IF(F10="Scenario1PBT7",'Deep retrofit'!$W$38,IF(F10="Scenario2PBT7",'Deep retrofit'!$X$38,IF(F10="Scenario3PBT7",'Deep retrofit'!$Y$38,"")))&amp;IF(F10="Scenario1PBT8",'Deep retrofit'!$Z$38,IF(F10="Scenario2PBT8",'Deep retrofit'!$AA$38,IF(F10="Scenario3PBT8",'Deep retrofit'!$AB$38,"")))&amp;IF(F10="Scenario1PBT9",'Deep retrofit'!$AC$38,IF(F10="Scenario2PBT9",'Deep retrofit'!$AD$38,IF(F10="Scenario3PBT9",'Deep retrofit'!$AE$38,"")))&amp;IF(F10="Scenario1PBT10",'Deep retrofit'!$AF$38,IF(F10="Scenario2PBT10",'Deep retrofit'!$AG$38,IF(F10="Scenario3PBT10",'Deep retrofit'!$AH$38,"")))&amp;IF(F10="Scenario1PBT11",'Deep retrofit'!$AI$38,IF(F10="Scenario2PBT11",'Deep retrofit'!$AJ$38,IF(F10="Scenario3PBT11",'Deep retrofit'!$AK$38,"")))&amp;IF(F10="Scenario1PBT12",'Deep retrofit'!$AL$38,IF(F10="Scenario2PBT12",'Deep retrofit'!$AM$38,IF(F10="Scenario3PBT12",'Deep retrofit'!$AN$38,"")))&amp;IF(F10="Scenario1PBT13",'Deep retrofit'!$AO$38,IF(F10="Scenario2PBT13",'Deep retrofit'!$AP$38,IF(F10="Scenario3PBT13",'Deep retrofit'!$AQ$38,"")))&amp;IF(F10="Scenario1PBT14",'Deep retrofit'!$AR$38,IF(F10="Scenario2PBT14",'Deep retrofit'!$AS$38,IF(F10="Scenario3PBT14",'Deep retrofit'!$AT$38,"")))&amp;IF(F10="Scenario1PBT15",'Deep retrofit'!$AU$38,IF(F10="Scenario2PBT15",'Deep retrofit'!$AV$38,IF(F10="Scenario3PBT15",'Deep retrofit'!$AW$38,"")))</f>
        <v/>
      </c>
      <c r="V10" s="117">
        <f t="shared" si="20"/>
        <v>0</v>
      </c>
      <c r="W10" s="117" t="str">
        <f>IF(F10="Scenario1PBT1",'Deep retrofit'!$E$40,IF(F10="Scenario2PBT1",'Deep retrofit'!$F$40,IF(F10="Scenario3PBT1",'Deep retrofit'!$G$40,"")))&amp;IF(F10="Scenario1PBT2",'Deep retrofit'!$H$40,IF(F10="Scenario2PBT2",'Deep retrofit'!$I$40,IF(F10="Scenario3PBT2",'Deep retrofit'!$J$40,"")))&amp;IF(F10="Scenario1PBT3",'Deep retrofit'!$K$40,IF(F10="Scenario2PBT3",'Deep retrofit'!$L$40,IF(F10="Scenario3PBT3",'Deep retrofit'!$M$40,"")))&amp;IF(F10="Scenario1PBT4",'Deep retrofit'!$N$40,IF(F10="Scenario2PBT4",'Deep retrofit'!$O$40,IF(F10="Scenario3PBT4",'Deep retrofit'!$P$40,"")))&amp;IF(F10="Scenario1PBT5",'Deep retrofit'!$Q$40,IF(F10="Scenario2PBT5",'Deep retrofit'!$R$40,IF(F10="Scenario3PBT5",'Deep retrofit'!$S$40,"")))&amp;IF(F10="Scenario1PBT6",'Deep retrofit'!$T$40,IF(F10="Scenario2PBT6",'Deep retrofit'!$U$40,IF(F10="Scenario3PBT6",'Deep retrofit'!$V$40,"")))&amp;IF(F10="Scenario1PBT7",'Deep retrofit'!$W$40,IF(F10="Scenario2PBT7",'Deep retrofit'!$X$40,IF(F10="Scenario3PBT7",'Deep retrofit'!$Y$40,"")))&amp;IF(F10="Scenario1PBT8",'Deep retrofit'!$Z$40,IF(F10="Scenario2PBT8",'Deep retrofit'!$AA$40,IF(F10="Scenario3PBT8",'Deep retrofit'!$AB$40,"")))&amp;IF(F10="Scenario1PBT9",'Deep retrofit'!$AC$40,IF(F10="Scenario2PBT9",'Deep retrofit'!$AD$40,IF(F10="Scenario3PBT9",'Deep retrofit'!$AE$40,"")))&amp;IF(F10="Scenario1PBT10",'Deep retrofit'!$AF$40,IF(F10="Scenario2PBT10",'Deep retrofit'!$AG$40,IF(F10="Scenario3PBT10",'Deep retrofit'!$AH$40,"")))&amp;IF(F10="Scenario1PBT11",'Deep retrofit'!$AI$40,IF(F10="Scenario2PBT11",'Deep retrofit'!$AJ$40,IF(F10="Scenario3PBT11",'Deep retrofit'!$AK$40,"")))&amp;IF(F10="Scenario1PBT12",'Deep retrofit'!$AL$40,IF(F10="Scenario2PBT12",'Deep retrofit'!$AM$40,IF(F10="Scenario3PBT12",'Deep retrofit'!$AN$40,"")))&amp;IF(F10="Scenario1PBT13",'Deep retrofit'!$AO$40,IF(F10="Scenario2PBT13",'Deep retrofit'!$AP$40,IF(F10="Scenario3PBT13",'Deep retrofit'!$AQ$40,"")))&amp;IF(F10="Scenario1PBT14",'Deep retrofit'!$AR$40,IF(F10="Scenario2PBT14",'Deep retrofit'!$AS$40,IF(F10="Scenario3PBT14",'Deep retrofit'!$AT$40,"")))&amp;IF(F10="Scenario1PBT15",'Deep retrofit'!$AU$40,IF(F10="Scenario2PBT15",'Deep retrofit'!$AV$40,IF(F10="Scenario3PBT15",'Deep retrofit'!$AW$40,"")))</f>
        <v/>
      </c>
      <c r="X10" s="117">
        <f t="shared" si="21"/>
        <v>0</v>
      </c>
      <c r="Y10" s="117" t="str">
        <f>IF(F10="Scenario1PBT1",'Deep retrofit'!$E$42,IF(F10="Scenario2PBT1",'Deep retrofit'!$F$42,IF(F10="Scenario3PBT1",'Deep retrofit'!$G$42,"")))&amp;IF(F10="Scenario1PBT2",'Deep retrofit'!$H$42,IF(F10="Scenario2PBT2",'Deep retrofit'!$I$42,IF(F10="Scenario3PBT2",'Deep retrofit'!$J$42,"")))&amp;IF(F10="Scenario1PBT3",'Deep retrofit'!$K$42,IF(F10="Scenario2PBT3",'Deep retrofit'!$L$42,IF(F10="Scenario3PBT3",'Deep retrofit'!$M$42,"")))&amp;IF(F10="Scenario1PBT4",'Deep retrofit'!$N$42,IF(F10="Scenario2PBT4",'Deep retrofit'!$O$42,IF(F10="Scenario3PBT4",'Deep retrofit'!$P$42,"")))&amp;IF(F10="Scenario1PBT5",'Deep retrofit'!$Q$42,IF(F10="Scenario2PBT5",'Deep retrofit'!$R$42,IF(F10="Scenario3PBT5",'Deep retrofit'!$S$42,"")))&amp;IF(F10="Scenario1PBT6",'Deep retrofit'!$T$42,IF(F10="Scenario2PBT6",'Deep retrofit'!$U$42,IF(F10="Scenario3PBT6",'Deep retrofit'!$V$42,"")))&amp;IF(F10="Scenario1PBT7",'Deep retrofit'!$W$42,IF(F10="Scenario2PBT7",'Deep retrofit'!$X$42,IF(F10="Scenario3PBT7",'Deep retrofit'!$Y$42,"")))&amp;IF(F10="Scenario1PBT8",'Deep retrofit'!$Z$42,IF(F10="Scenario2PBT8",'Deep retrofit'!$AA$42,IF(F10="Scenario3PBT8",'Deep retrofit'!$AB$42,"")))&amp;IF(F10="Scenario1PBT9",'Deep retrofit'!$AC$42,IF(F10="Scenario2PBT9",'Deep retrofit'!$AD$42,IF(F10="Scenario3PBT9",'Deep retrofit'!$AE$42,"")))&amp;IF(F10="Scenario1PBT10",'Deep retrofit'!$AF$42,IF(F10="Scenario2PBT10",'Deep retrofit'!$AG$42,IF(F10="Scenario3PBT10",'Deep retrofit'!$AH$42,"")))&amp;IF(F10="Scenario1PBT11",'Deep retrofit'!$AI$42,IF(F10="Scenario2PBT11",'Deep retrofit'!$AJ$42,IF(F10="Scenario3PBT11",'Deep retrofit'!$AK$42,"")))&amp;IF(F10="Scenario1PBT12",'Deep retrofit'!$AL$42,IF(F10="Scenario2PBT12",'Deep retrofit'!$AM$42,IF(F10="Scenario3PBT12",'Deep retrofit'!$AN$42,"")))&amp;IF(F10="Scenario1PBT13",'Deep retrofit'!$AO$42,IF(F10="Scenario2PBT13",'Deep retrofit'!$AP$42,IF(F10="Scenario3PBT13",'Deep retrofit'!$AQ$42,"")))&amp;IF(F10="Scenario1PBT14",'Deep retrofit'!$AR$42,IF(F10="Scenario2PBT14",'Deep retrofit'!$AS$42,IF(F10="Scenario3PBT14",'Deep retrofit'!$AT$42,"")))&amp;IF(F10="Scenario1PBT15",'Deep retrofit'!$AU$42,IF(F10="Scenario2PBT15",'Deep retrofit'!$AV$42,IF(F10="Scenario3PBT15",'Deep retrofit'!$AW$42,"")))</f>
        <v/>
      </c>
      <c r="Z10" s="117">
        <f t="shared" si="22"/>
        <v>0</v>
      </c>
      <c r="AA10" s="269" t="str">
        <f>IF(F10="Scenario1PBT1",'Deep retrofit'!$E$101,IF(F10="Scenario2PBT1",'Deep retrofit'!$F$101,IF(F10="Scenario3PBT1",'Deep retrofit'!$G$101,"")))&amp;IF(F10="Scenario1PBT2",'Deep retrofit'!$H$101,IF(F10="Scenario2PBT2",'Deep retrofit'!$I$101,IF(F10="Scenario3PBT2",'Deep retrofit'!$J$101,"")))&amp;IF(F10="Scenario1PBT3",'Deep retrofit'!$K$101,IF(F10="Scenario2PBT3",'Deep retrofit'!$L$101,IF(F10="Scenario3PBT3",'Deep retrofit'!$M$101,"")))&amp;IF(F10="Scenario1PBT4",'Deep retrofit'!$N$101,IF(F10="Scenario2PBT4",'Deep retrofit'!$O$101,IF(F10="Scenario3PBT4",'Deep retrofit'!$P$101,"")))&amp;IF(F10="Scenario1PBT5",'Deep retrofit'!$Q$101,IF(F10="Scenario2PBT5",'Deep retrofit'!$R$101,IF(F10="Scenario3PBT5",'Deep retrofit'!$S$101,"")))&amp;IF(F10="Scenario1PBT6",'Deep retrofit'!$T$101,IF(F10="Scenario2PBT6",'Deep retrofit'!$U$101,IF(F10="Scenario3PBT6",'Deep retrofit'!$V$101,"")))&amp;IF(F10="Scenario1PBT7",'Deep retrofit'!$W$101,IF(F10="Scenario2PBT7",'Deep retrofit'!$X$101,IF(F10="Scenario3PBT7",'Deep retrofit'!$Y$101,"")))&amp;IF(F10="Scenario1PBT8",'Deep retrofit'!$Z$101,IF(F10="Scenario2PBT8",'Deep retrofit'!$AA$101,IF(F10="Scenario3PBT8",'Deep retrofit'!$AB$101,"")))&amp;IF(F10="Scenario1PBT9",'Deep retrofit'!$AC$101,IF(F10="Scenario2PBT9",'Deep retrofit'!$AD$101,IF(F10="Scenario3PBT9",'Deep retrofit'!$AE$101,"")))&amp;IF(F10="Scenario1PBT10",'Deep retrofit'!$AF$101,IF(F10="Scenario2PBT10",'Deep retrofit'!$AG$101,IF(F10="Scenario3PBT10",'Deep retrofit'!$AH$101,"")))&amp;IF(F10="Scenario1PBT11",'Deep retrofit'!$AI$101,IF(F10="Scenario2PBT11",'Deep retrofit'!$AJ$101,IF(F10="Scenario3PBT11",'Deep retrofit'!$AK$101,"")))&amp;IF(F10="Scenario1PBT12",'Deep retrofit'!$AL$101,IF(F10="Scenario2PBT12",'Deep retrofit'!$AM$101,IF(F10="Scenario3PBT12",'Deep retrofit'!$AN$101,"")))&amp;IF(F10="Scenario1PBT13",'Deep retrofit'!$AO$101,IF(F10="Scenario2PBT13",'Deep retrofit'!$AP$101,IF(F10="Scenario3PBT13",'Deep retrofit'!$AQ$101,"")))&amp;IF(F10="Scenario1PBT14",'Deep retrofit'!$AR$101,IF(F10="Scenario2PBT14",'Deep retrofit'!$AS$101,IF(F10="Scenario3PBT14",'Deep retrofit'!$AT$101,"")))&amp;IF(F10="Scenario1PBT15",'Deep retrofit'!$AU$101,IF(F10="Scenario2PBT15",'Deep retrofit'!$AV$101,IF(F10="Scenario3PBT15",'Deep retrofit'!$AW$101,"")))</f>
        <v/>
      </c>
      <c r="AB10" s="179">
        <f t="shared" si="23"/>
        <v>0</v>
      </c>
      <c r="AC10" s="348" t="str">
        <f t="shared" si="24"/>
        <v/>
      </c>
      <c r="AD10" s="353">
        <f>IF(AC10="",IFERROR('Projection_Base-case'!G11-G10,0),0)</f>
        <v>0</v>
      </c>
      <c r="AE10" s="350">
        <f t="shared" si="0"/>
        <v>0</v>
      </c>
      <c r="AF10" s="361">
        <f>IFERROR(100*AD10/'Projection_Base-case'!G11,0)</f>
        <v>0</v>
      </c>
      <c r="AG10" s="352">
        <f>IF(AC10="",IFERROR('Projection_Base-case'!I11-I10,0),0)</f>
        <v>0</v>
      </c>
      <c r="AH10" s="353">
        <f t="shared" si="1"/>
        <v>0</v>
      </c>
      <c r="AI10" s="361">
        <f>IFERROR(100*AG10/'Projection_Base-case'!I11,0)</f>
        <v>0</v>
      </c>
      <c r="AJ10" s="352">
        <f>IF(AC10="",IFERROR('Projection_Base-case'!K11-K10,0),0)</f>
        <v>0</v>
      </c>
      <c r="AK10" s="353">
        <f t="shared" si="2"/>
        <v>0</v>
      </c>
      <c r="AL10" s="361">
        <f>IFERROR(100*AJ10/'Projection_Base-case'!K11,0)</f>
        <v>0</v>
      </c>
      <c r="AM10" s="352">
        <f>-IF(AC10="",IFERROR('Projection_Base-case'!M11-M10,0),0)</f>
        <v>0</v>
      </c>
      <c r="AN10" s="353">
        <f t="shared" si="3"/>
        <v>0</v>
      </c>
      <c r="AO10" s="354">
        <f>IFERROR(IF('Projection_Base-case'!N11&gt;0,100*AN10/'Projection_Base-case'!N11,100*AN10/N10),0)</f>
        <v>0</v>
      </c>
      <c r="AP10" s="355">
        <f>IF(AC10="",IFERROR('Projection_Base-case'!O11-O10,0),0)</f>
        <v>0</v>
      </c>
      <c r="AQ10" s="356">
        <f t="shared" si="4"/>
        <v>0</v>
      </c>
      <c r="AR10" s="356">
        <f>IFERROR(100*AP10/'Projection_Base-case'!O11,0)</f>
        <v>0</v>
      </c>
      <c r="AS10" s="355">
        <f>IF(AC10="",IFERROR('Projection_Base-case'!Q11-Q10,0),0)</f>
        <v>0</v>
      </c>
      <c r="AT10" s="356">
        <f t="shared" si="5"/>
        <v>0</v>
      </c>
      <c r="AU10" s="356">
        <f>IFERROR(100*AS10/'Projection_Base-case'!Q11,0)</f>
        <v>0</v>
      </c>
      <c r="AV10" s="355">
        <f>IF(AC10="",IFERROR('Projection_Base-case'!S11-S10,0),0)</f>
        <v>0</v>
      </c>
      <c r="AW10" s="356">
        <f t="shared" si="6"/>
        <v>0</v>
      </c>
      <c r="AX10" s="357">
        <f>IFERROR(100*AV10/'Projection_Base-case'!S11,0)</f>
        <v>0</v>
      </c>
      <c r="AY10" s="358">
        <f>IF(AC10="",IFERROR('Projection_Base-case'!U11-U10,0),0)</f>
        <v>0</v>
      </c>
      <c r="AZ10" s="359">
        <f t="shared" si="7"/>
        <v>0</v>
      </c>
      <c r="BA10" s="359">
        <f>IFERROR(100*AY10/'Projection_Base-case'!U11,0)</f>
        <v>0</v>
      </c>
      <c r="BB10" s="358">
        <f>IF(AC10="",IFERROR('Projection_Base-case'!W11-W10,0),0)</f>
        <v>0</v>
      </c>
      <c r="BC10" s="359">
        <f t="shared" si="8"/>
        <v>0</v>
      </c>
      <c r="BD10" s="359">
        <f>IFERROR(100*BB10/'Projection_Base-case'!W11,0)</f>
        <v>0</v>
      </c>
      <c r="BE10" s="358">
        <f>IF(AC10="",IFERROR('Projection_Base-case'!Y11-Y10,0),0)</f>
        <v>0</v>
      </c>
      <c r="BF10" s="359">
        <f t="shared" si="9"/>
        <v>0</v>
      </c>
      <c r="BG10" s="359">
        <f>IFERROR(100*BE10/'Projection_Base-case'!Y11,0)</f>
        <v>0</v>
      </c>
      <c r="BH10" s="359">
        <f t="shared" si="10"/>
        <v>0</v>
      </c>
      <c r="BI10" s="360">
        <f t="shared" si="11"/>
        <v>0</v>
      </c>
    </row>
    <row r="11" spans="1:61" ht="15" customHeight="1">
      <c r="A11" s="205">
        <v>7</v>
      </c>
      <c r="B11" s="347">
        <f>IF('Projection_Base-case'!B12&lt;&gt;"",'Projection_Base-case'!B12,0)</f>
        <v>0</v>
      </c>
      <c r="C11" s="347">
        <f>IF('Projection_Base-case'!C12&lt;&gt;"",'Projection_Base-case'!C12,0)</f>
        <v>0</v>
      </c>
      <c r="D11" s="365">
        <f>IF('Projection_Base-case'!D12&lt;&gt;"",'Projection_Base-case'!D12,0)</f>
        <v>0</v>
      </c>
      <c r="E11" s="369"/>
      <c r="F11" s="367" t="str">
        <f t="shared" si="12"/>
        <v>0</v>
      </c>
      <c r="G11" s="177" t="str">
        <f>IF(F11="Scenario1PBT1",'Deep retrofit'!$E$6,IF(F11="Scenario2PBT1",'Deep retrofit'!$F$6,IF(F11="Scenario3PBT1",'Deep retrofit'!$G$6,"")))&amp;IF(F11="Scenario1PBT2",'Deep retrofit'!$H$6,IF(F11="Scenario2PBT2",'Deep retrofit'!$I$6,IF(F11="Scenario3PBT2",'Deep retrofit'!$J$6,"")))&amp;IF(F11="Scenario1PBT3",'Deep retrofit'!$K$6,IF(F11="Scenario2PBT3",'Deep retrofit'!$L$6,IF(F11="Scenario3PBT3",'Deep retrofit'!$M$6,"")))&amp;IF(F11="Scenario1PBT4",'Deep retrofit'!$N$6,IF(F11="Scenario2PBT4",'Deep retrofit'!$O$6,IF(F11="Scenario3PBT4",'Deep retrofit'!$P$6,"")))&amp;IF(F11="Scenario1PBT5",'Deep retrofit'!$Q$6,IF(F11="Scenario2PBT5",'Deep retrofit'!$R$6,IF(F11="Scenario3PBT5",'Deep retrofit'!$S$6,"")))&amp;IF(F11="Scenario1PBT6",'Deep retrofit'!$T$6,IF(F11="Scenario2PBT6",'Deep retrofit'!$U$6,IF(F11="Scenario3PBT6",'Deep retrofit'!$V$6,"")))&amp;IF(F11="Scenario1PBT7",'Deep retrofit'!$W$6,IF(F11="Scenario2PBT7",'Deep retrofit'!$X$6,IF(F11="Scenario3PBT7",'Deep retrofit'!$Y$6,"")))&amp;IF(F11="Scenario1PBT8",'Deep retrofit'!$Z$6,IF(F11="Scenario2PBT8",'Deep retrofit'!$AA$6,IF(F11="Scenario3PBT8",'Deep retrofit'!$AB$6,"")))&amp;IF(F11="Scenario1PBT9",'Deep retrofit'!$AC$6,IF(F11="Scenario2PBT9",'Deep retrofit'!$AD$6,IF(F11="Scenario3PBT9",'Deep retrofit'!$AE$6,"")))&amp;IF(F11="Scenario1PBT10",'Deep retrofit'!$AF$6,IF(F11="Scenario2PBT10",'Deep retrofit'!$AG$6,IF(F11="Scenario3PBT10",'Deep retrofit'!$AH$6,"")))&amp;IF(F11="Scenario1PBT11",'Deep retrofit'!$AI$6,IF(F11="Scenario2PBT11",'Deep retrofit'!$AJ$6,IF(F11="Scenario3PBT11",'Deep retrofit'!$AK$6,"")))&amp;IF(F11="Scenario1PBT12",'Deep retrofit'!$AL$6,IF(F11="Scenario2PBT12",'Deep retrofit'!$AM$6,IF(F11="Scenario3PBT12",'Deep retrofit'!$AN$6,"")))&amp;IF(F11="Scenario1PBT13",'Deep retrofit'!$AO$6,IF(F11="Scenario2PBT13",'Deep retrofit'!$AP$6,IF(F11="Scenario3PBT13",'Deep retrofit'!$AQ$6,"")))&amp;IF(F11="Scenario1PBT14",'Deep retrofit'!$AR$6,IF(F11="Scenario2PBT14",'Deep retrofit'!$AS$6,IF(F11="Scenario3PBT14",'Deep retrofit'!$AT$6,"")))&amp;IF(F11="Scenario1PBT15",'Deep retrofit'!$AU$6,IF(F11="Scenario2PBT15",'Deep retrofit'!$AV$6,IF(F11="Scenario3PBT15",'Deep retrofit'!$AW$6,"")))</f>
        <v/>
      </c>
      <c r="H11" s="117">
        <f t="shared" si="13"/>
        <v>0</v>
      </c>
      <c r="I11" s="178" t="str">
        <f>IF(F11="Scenario1PBT1",'Deep retrofit'!$E$16,IF(F11="Scenario2PBT1",'Deep retrofit'!$F$16,IF(F11="Scenario3PBT1",'Deep retrofit'!$G$16,"")))&amp;IF(F11="Scenario1PBT2",'Deep retrofit'!$H$16,IF(F11="Scenario2PBT2",'Deep retrofit'!$I$16,IF(F11="Scenario3PBT2",'Deep retrofit'!$J$16,"")))&amp;IF(F11="Scenario1PBT3",'Deep retrofit'!$K$16,IF(F11="Scenario2PBT3",'Deep retrofit'!$L$16,IF(F11="Scenario3PBT3",'Deep retrofit'!$M$16,"")))&amp;IF(F11="Scenario1PBT4",'Deep retrofit'!$N$16,IF(F11="Scenario2PBT4",'Deep retrofit'!$O$16,IF(F11="Scenario3PBT4",'Deep retrofit'!$P$16,"")))&amp;IF(F11="Scenario1PBT5",'Deep retrofit'!$Q$16,IF(F11="Scenario2PBT5",'Deep retrofit'!$R$16,IF(F11="Scenario3PBT5",'Deep retrofit'!$S$16,"")))&amp;IF(F11="Scenario1PBT6",'Deep retrofit'!$T$16,IF(F11="Scenario2PBT6",'Deep retrofit'!$U$16,IF(F11="Scenario3PBT6",'Deep retrofit'!$V$16,"")))&amp;IF(F11="Scenario1PBT7",'Deep retrofit'!$W$16,IF(F11="Scenario2PBT7",'Deep retrofit'!$X$16,IF(F11="Scenario3PBT7",'Deep retrofit'!$Y$16,"")))&amp;IF(F11="Scenario1PBT8",'Deep retrofit'!$Z$16,IF(F11="Scenario2PBT8",'Deep retrofit'!$AA$16,IF(F11="Scenario3PBT8",'Deep retrofit'!$AB$16,"")))&amp;IF(F11="Scenario1PBT9",'Deep retrofit'!$AC$16,IF(F11="Scenario2PBT9",'Deep retrofit'!$AD$16,IF(F11="Scenario3PBT9",'Deep retrofit'!$AE$16,"")))&amp;IF(F11="Scenario1PBT10",'Deep retrofit'!$AF$16,IF(F11="Scenario2PBT10",'Deep retrofit'!$AG$16,IF(F11="Scenario3PBT10",'Deep retrofit'!$AH$16,"")))&amp;IF(F11="Scenario1PBT11",'Deep retrofit'!$AI$16,IF(F11="Scenario2PBT11",'Deep retrofit'!$AJ$16,IF(F11="Scenario3PBT11",'Deep retrofit'!$AK$16,"")))&amp;IF(F11="Scenario1PBT12",'Deep retrofit'!$AL$16,IF(F11="Scenario2PBT12",'Deep retrofit'!$AM$16,IF(F11="Scenario3PBT12",'Deep retrofit'!$AN$16,"")))&amp;IF(F11="Scenario1PBT13",'Deep retrofit'!$AO$16,IF(F11="Scenario2PBT13",'Deep retrofit'!$AP$16,IF(F11="Scenario3PBT13",'Deep retrofit'!$AQ$16,"")))&amp;IF(F11="Scenario1PBT14",'Deep retrofit'!$AR$16,IF(F11="Scenario2PBT14",'Deep retrofit'!$AS$16,IF(F11="Scenario3PBT14",'Deep retrofit'!$AT$16,"")))&amp;IF(F11="Scenario1PBT15",'Deep retrofit'!$AU$16,IF(F11="Scenario2PBT15",'Deep retrofit'!$AV$16,IF(F11="Scenario3PBT15",'Deep retrofit'!$AW$16,"")))</f>
        <v/>
      </c>
      <c r="J11" s="117">
        <f t="shared" si="14"/>
        <v>0</v>
      </c>
      <c r="K11" s="117" t="str">
        <f>IF(F11="Scenario1PBT1",'Deep retrofit'!$E$18,IF(F11="Scenario2PBT1",'Deep retrofit'!$F$18,IF(F11="Scenario3PBT1",'Deep retrofit'!$G$18,"")))&amp;IF(F11="Scenario1PBT2",'Deep retrofit'!$H$18,IF(F11="Scenario2PBT2",'Deep retrofit'!$I$18,IF(F11="Scenario3PBT2",'Deep retrofit'!$J$18,"")))&amp;IF(F11="Scenario1PBT3",'Deep retrofit'!$K$18,IF(F11="Scenario2PBT3",'Deep retrofit'!$L$18,IF(F11="Scenario3PBT3",'Deep retrofit'!$M$18,"")))&amp;IF(F11="Scenario1PBT4",'Deep retrofit'!$N$18,IF(F11="Scenario2PBT4",'Deep retrofit'!$O$18,IF(F11="Scenario3PBT4",'Deep retrofit'!$P$18,"")))&amp;IF(F11="Scenario1PBT5",'Deep retrofit'!$Q$18,IF(F11="Scenario2PBT5",'Deep retrofit'!$R$18,IF(F11="Scenario3PBT5",'Deep retrofit'!$S$18,"")))&amp;IF(F11="Scenario1PBT6",'Deep retrofit'!$T$18,IF(F11="Scenario2PBT6",'Deep retrofit'!$U$18,IF(F11="Scenario3PBT6",'Deep retrofit'!$V$18,"")))&amp;IF(F11="Scenario1PBT7",'Deep retrofit'!$W$18,IF(F11="Scenario2PBT7",'Deep retrofit'!$X$18,IF(F11="Scenario3PBT7",'Deep retrofit'!$Y$18,"")))&amp;IF(F11="Scenario1PBT8",'Deep retrofit'!$Z$18,IF(F11="Scenario2PBT8",'Deep retrofit'!$AA$18,IF(F11="Scenario3PBT8",'Deep retrofit'!$AB$18,"")))&amp;IF(F11="Scenario1PBT9",'Deep retrofit'!$AC$18,IF(F11="Scenario2PBT9",'Deep retrofit'!$AD$18,IF(F11="Scenario3PBT9",'Deep retrofit'!$AE$18,"")))&amp;IF(F11="Scenario1PBT10",'Deep retrofit'!$AF$18,IF(F11="Scenario2PBT10",'Deep retrofit'!$AG$18,IF(F11="Scenario3PBT10",'Deep retrofit'!$AH$18,"")))&amp;IF(F11="Scenario1PBT11",'Deep retrofit'!$AI$18,IF(F11="Scenario2PBT11",'Deep retrofit'!$AJ$18,IF(F11="Scenario3PBT11",'Deep retrofit'!$AK$18,"")))&amp;IF(F11="Scenario1PBT12",'Deep retrofit'!$AL$18,IF(F11="Scenario2PBT12",'Deep retrofit'!$AM$18,IF(F11="Scenario3PBT12",'Deep retrofit'!$AN$18,"")))&amp;IF(F11="Scenario1PBT13",'Deep retrofit'!$AO$18,IF(F11="Scenario2PBT13",'Deep retrofit'!$AP$18,IF(F11="Scenario3PBT13",'Deep retrofit'!$AQ$18,"")))&amp;IF(F11="Scenario1PBT14",'Deep retrofit'!$AR$18,IF(F11="Scenario2PBT14",'Deep retrofit'!$AS$18,IF(F11="Scenario3PBT14",'Deep retrofit'!$AT$18,"")))&amp;IF(F11="Scenario1PBT15",'Deep retrofit'!$AU$18,IF(F11="Scenario2PBT15",'Deep retrofit'!$AV$18,IF(F11="Scenario3PBT15",'Deep retrofit'!$AW$18,"")))</f>
        <v/>
      </c>
      <c r="L11" s="117">
        <f t="shared" si="15"/>
        <v>0</v>
      </c>
      <c r="M11" s="117" t="str">
        <f>IF(F11="Scenario1PBT1",'Deep retrofit'!$E$20,IF(F11="Scenario2PBT1",'Deep retrofit'!$F$20,IF(F11="Scenario3PBT1",'Deep retrofit'!$G$20,"")))&amp;IF(F11="Scenario1PBT2",'Deep retrofit'!$H$20,IF(F11="Scenario2PBT2",'Deep retrofit'!$I$20,IF(F11="Scenario3PBT2",'Deep retrofit'!$J$20,"")))&amp;IF(F11="Scenario1PBT3",'Deep retrofit'!$K$20,IF(F11="Scenario2PBT3",'Deep retrofit'!$L$20,IF(F11="Scenario3PBT3",'Deep retrofit'!$M$20,"")))&amp;IF(F11="Scenario1PBT4",'Deep retrofit'!$N$20,IF(F11="Scenario2PBT4",'Deep retrofit'!$O$20,IF(F11="Scenario3PBT4",'Deep retrofit'!$P$20,"")))&amp;IF(F11="Scenario1PBT5",'Deep retrofit'!$Q$20,IF(F11="Scenario2PBT5",'Deep retrofit'!$R$20,IF(F11="Scenario3PBT5",'Deep retrofit'!$S$20,"")))&amp;IF(F11="Scenario1PBT6",'Deep retrofit'!$T$20,IF(F11="Scenario2PBT6",'Deep retrofit'!$U$20,IF(F11="Scenario3PBT6",'Deep retrofit'!$V$20,"")))&amp;IF(F11="Scenario1PBT7",'Deep retrofit'!$W$20,IF(F11="Scenario2PBT7",'Deep retrofit'!$X$20,IF(F11="Scenario3PBT7",'Deep retrofit'!$Y$20,"")))&amp;IF(F11="Scenario1PBT8",'Deep retrofit'!$Z$20,IF(F11="Scenario2PBT8",'Deep retrofit'!$AA$20,IF(F11="Scenario3PBT8",'Deep retrofit'!$AB$20,"")))&amp;IF(F11="Scenario1PBT9",'Deep retrofit'!$AC$20,IF(F11="Scenario2PBT9",'Deep retrofit'!$AD$20,IF(F11="Scenario3PBT9",'Deep retrofit'!$AE$20,"")))&amp;IF(F11="Scenario1PBT10",'Deep retrofit'!$AF$20,IF(F11="Scenario2PBT10",'Deep retrofit'!$AG$20,IF(F11="Scenario3PBT10",'Deep retrofit'!$AH$20,"")))&amp;IF(F11="Scenario1PBT11",'Deep retrofit'!$AI$20,IF(F11="Scenario2PBT11",'Deep retrofit'!$AJ$20,IF(F11="Scenario3PBT11",'Deep retrofit'!$AK$20,"")))&amp;IF(F11="Scenario1PBT12",'Deep retrofit'!$AL$20,IF(F11="Scenario2PBT12",'Deep retrofit'!$AM$20,IF(F11="Scenario3PBT12",'Deep retrofit'!$AN$20,"")))&amp;IF(F11="Scenario1PBT13",'Deep retrofit'!$AO$20,IF(F11="Scenario2PBT13",'Deep retrofit'!$AP$20,IF(F11="Scenario3PBT13",'Deep retrofit'!$AQ$20,"")))&amp;IF(F11="Scenario1PBT14",'Deep retrofit'!$AR$20,IF(F11="Scenario2PBT14",'Deep retrofit'!$AS$20,IF(F11="Scenario3PBT14",'Deep retrofit'!$AT$20,"")))&amp;IF(F11="Scenario1PBT15",'Deep retrofit'!$AU$20,IF(F11="Scenario2PBT15",'Deep retrofit'!$AV$20,IF(F11="Scenario3PBT15",'Deep retrofit'!$AW$20,"")))</f>
        <v/>
      </c>
      <c r="N11" s="118">
        <f t="shared" si="16"/>
        <v>0</v>
      </c>
      <c r="O11" s="206" t="str">
        <f>IF(F11="Scenario1PBT1",'Deep retrofit'!$E$23,IF(F11="Scenario2PBT1",'Deep retrofit'!$F$23,IF(F11="Scenario3PBT1",'Deep retrofit'!$G$23,"")))&amp;IF(F11="Scenario1PBT2",'Deep retrofit'!$H$23,IF(F11="Scenario2PBT2",'Deep retrofit'!$I$23,IF(F11="Scenario3PBT2",'Deep retrofit'!$J$23,"")))&amp;IF(F11="Scenario1PBT3",'Deep retrofit'!$K$23,IF(F11="Scenario2PBT3",'Deep retrofit'!$L$23,IF(F11="Scenario3PBT3",'Deep retrofit'!$M$23,"")))&amp;IF(F11="Scenario1PBT4",'Deep retrofit'!$N$23,IF(F11="Scenario2PBT4",'Deep retrofit'!$O$23,IF(F11="Scenario3PBT4",'Deep retrofit'!$P$23,"")))&amp;IF(F11="Scenario1PBT5",'Deep retrofit'!$Q$23,IF(F11="Scenario2PBT5",'Deep retrofit'!$R$23,IF(F11="Scenario3PBT5",'Deep retrofit'!$S$23,"")))&amp;IF(F11="Scenario1PBT6",'Deep retrofit'!$T$23,IF(F11="Scenario2PBT6",'Deep retrofit'!$U$23,IF(F11="Scenario3PBT6",'Deep retrofit'!$V$23,"")))&amp;IF(F11="Scenario1PBT7",'Deep retrofit'!$W$23,IF(F11="Scenario2PBT7",'Deep retrofit'!$X$23,IF(F11="Scenario3PBT7",'Deep retrofit'!$Y$23,"")))&amp;IF(F11="Scenario1PBT8",'Deep retrofit'!$Z$23,IF(F11="Scenario2PBT8",'Deep retrofit'!$AA$23,IF(F11="Scenario3PBT8",'Deep retrofit'!$AB$23,"")))&amp;IF(F11="Scenario1PBT9",'Deep retrofit'!$AC$23,IF(F11="Scenario2PBT9",'Deep retrofit'!$AD$23,IF(F11="Scenario3PBT9",'Deep retrofit'!$AE$23,"")))&amp;IF(F11="Scenario1PBT10",'Deep retrofit'!$AF$23,IF(F11="Scenario2PBT10",'Deep retrofit'!$AG$23,IF(F11="Scenario3PBT10",'Deep retrofit'!$AH$23,"")))&amp;IF(F11="Scenario1PBT11",'Deep retrofit'!$AI$23,IF(F11="Scenario2PBT11",'Deep retrofit'!$AJ$23,IF(F11="Scenario3PBT11",'Deep retrofit'!$AK$23,"")))&amp;IF(F11="Scenario1PBT12",'Deep retrofit'!$AL$23,IF(F11="Scenario2PBT12",'Deep retrofit'!$AM$23,IF(F11="Scenario3PBT12",'Deep retrofit'!$AN$23,"")))&amp;IF(F11="Scenario1PBT13",'Deep retrofit'!$AO$23,IF(F11="Scenario2PBT13",'Deep retrofit'!$AP$23,IF(F11="Scenario3PBT13",'Deep retrofit'!$AQ$23,"")))&amp;IF(F11="Scenario1PBT14",'Deep retrofit'!$AR$23,IF(F11="Scenario2PBT14",'Deep retrofit'!$AS$23,IF(F11="Scenario3PBT14",'Deep retrofit'!$AT$23,"")))&amp;IF(F11="Scenario1PBT15",'Deep retrofit'!$AU$23,IF(F11="Scenario2PBT15",'Deep retrofit'!$AV$23,IF(F11="Scenario3PBT15",'Deep retrofit'!$AW$23,"")))</f>
        <v/>
      </c>
      <c r="P11" s="117">
        <f t="shared" si="17"/>
        <v>0</v>
      </c>
      <c r="Q11" s="117" t="str">
        <f>IF(F11="Scenario1PBT1",'Deep retrofit'!$E$25,IF(F11="Scenario2PBT1",'Deep retrofit'!$F$25,IF(F11="Scenario3PBT1",'Deep retrofit'!$G$25,"")))&amp;IF(F11="Scenario1PBT2",'Deep retrofit'!$H$25,IF(F11="Scenario2PBT2",'Deep retrofit'!$I$25,IF(F11="Scenario3PBT2",'Deep retrofit'!$J$25,"")))&amp;IF(F11="Scenario1PBT3",'Deep retrofit'!$K$25,IF(F11="Scenario2PBT3",'Deep retrofit'!$L$25,IF(F11="Scenario3PBT3",'Deep retrofit'!$M$25,"")))&amp;IF(F11="Scenario1PBT4",'Deep retrofit'!$N$25,IF(F11="Scenario2PBT4",'Deep retrofit'!$O$25,IF(F11="Scenario3PBT4",'Deep retrofit'!$P$25,"")))&amp;IF(F11="Scenario1PBT5",'Deep retrofit'!$Q$25,IF(F11="Scenario2PBT5",'Deep retrofit'!$R$25,IF(F11="Scenario3PBT5",'Deep retrofit'!$S$25,"")))&amp;IF(F11="Scenario1PBT6",'Deep retrofit'!$T$25,IF(F11="Scenario2PBT6",'Deep retrofit'!$U$25,IF(F11="Scenario3PBT6",'Deep retrofit'!$V$25,"")))&amp;IF(F11="Scenario1PBT7",'Deep retrofit'!$W$25,IF(F11="Scenario2PBT7",'Deep retrofit'!$X$25,IF(F11="Scenario3PBT7",'Deep retrofit'!$Y$25,"")))&amp;IF(F11="Scenario1PBT8",'Deep retrofit'!$Z$25,IF(F11="Scenario2PBT8",'Deep retrofit'!$AA$25,IF(F11="Scenario3PBT8",'Deep retrofit'!$AB$25,"")))&amp;IF(F11="Scenario1PBT9",'Deep retrofit'!$AC$25,IF(F11="Scenario2PBT9",'Deep retrofit'!$AD$25,IF(F11="Scenario3PBT9",'Deep retrofit'!$AE$25,"")))&amp;IF(F11="Scenario1PBT10",'Deep retrofit'!$AF$25,IF(F11="Scenario2PBT10",'Deep retrofit'!$AG$25,IF(F11="Scenario3PBT10",'Deep retrofit'!$AH$25,"")))&amp;IF(F11="Scenario1PBT11",'Deep retrofit'!$AI$25,IF(F11="Scenario2PBT11",'Deep retrofit'!$AJ$25,IF(F11="Scenario3PBT11",'Deep retrofit'!$AK$25,"")))&amp;IF(F11="Scenario1PBT12",'Deep retrofit'!$AL$25,IF(F11="Scenario2PBT12",'Deep retrofit'!$AM$25,IF(F11="Scenario3PBT12",'Deep retrofit'!$AN$25,"")))&amp;IF(F11="Scenario1PBT13",'Deep retrofit'!$AO$25,IF(F11="Scenario2PBT13",'Deep retrofit'!$AP$25,IF(F11="Scenario3PBT13",'Deep retrofit'!$AQ$25,"")))&amp;IF(F11="Scenario1PBT14",'Deep retrofit'!$AR$25,IF(F11="Scenario2PBT14",'Deep retrofit'!$AS$25,IF(F11="Scenario3PBT14",'Deep retrofit'!$AT$25,"")))&amp;IF(F11="Scenario1PBT15",'Deep retrofit'!$AU$25,IF(F11="Scenario2PBT15",'Deep retrofit'!$AV$25,IF(F11="Scenario3PBT15",'Deep retrofit'!$AW$25,"")))</f>
        <v/>
      </c>
      <c r="R11" s="117">
        <f t="shared" si="18"/>
        <v>0</v>
      </c>
      <c r="S11" s="117" t="str">
        <f>IF(F11="Scenario1PBT1",'Deep retrofit'!$E$27,IF(F11="Scenario2PBT1",'Deep retrofit'!$F$27,IF(F11="Scenario3PBT1",'Deep retrofit'!$G$27,"")))&amp;IF(F11="Scenario1PBT2",'Deep retrofit'!$H$27,IF(F11="Scenario2PBT2",'Deep retrofit'!$I$27,IF(F11="Scenario3PBT2",'Deep retrofit'!$J$27,"")))&amp;IF(F11="Scenario1PBT3",'Deep retrofit'!$K$27,IF(F11="Scenario2PBT3",'Deep retrofit'!$L$27,IF(F11="Scenario3PBT3",'Deep retrofit'!$M$27,"")))&amp;IF(F11="Scenario1PBT4",'Deep retrofit'!$N$27,IF(F11="Scenario2PBT4",'Deep retrofit'!$O$27,IF(F11="Scenario3PBT4",'Deep retrofit'!$P$27,"")))&amp;IF(F11="Scenario1PBT5",'Deep retrofit'!$Q$27,IF(F11="Scenario2PBT5",'Deep retrofit'!$R$27,IF(F11="Scenario3PBT5",'Deep retrofit'!$S$27,"")))&amp;IF(F11="Scenario1PBT6",'Deep retrofit'!$T$27,IF(F11="Scenario2PBT6",'Deep retrofit'!$U$27,IF(F11="Scenario3PBT6",'Deep retrofit'!$V$27,"")))&amp;IF(F11="Scenario1PBT7",'Deep retrofit'!$W$27,IF(F11="Scenario2PBT7",'Deep retrofit'!$X$27,IF(F11="Scenario3PBT7",'Deep retrofit'!$Y$27,"")))&amp;IF(F11="Scenario1PBT8",'Deep retrofit'!$Z$27,IF(F11="Scenario2PBT8",'Deep retrofit'!$AA$27,IF(F11="Scenario3PBT8",'Deep retrofit'!$AB$27,"")))&amp;IF(F11="Scenario1PBT9",'Deep retrofit'!$AC$27,IF(F11="Scenario2PBT9",'Deep retrofit'!$AD$27,IF(F11="Scenario3PBT9",'Deep retrofit'!$AE$27,"")))&amp;IF(F11="Scenario1PBT10",'Deep retrofit'!$AF$27,IF(F11="Scenario2PBT10",'Deep retrofit'!$AG$27,IF(F11="Scenario3PBT10",'Deep retrofit'!$AH$27,"")))&amp;IF(F11="Scenario1PBT11",'Deep retrofit'!$AI$27,IF(F11="Scenario2PBT11",'Deep retrofit'!$AJ$27,IF(F11="Scenario3PBT11",'Deep retrofit'!$AK$27,"")))&amp;IF(F11="Scenario1PBT12",'Deep retrofit'!$AL$27,IF(F11="Scenario2PBT12",'Deep retrofit'!$AM$27,IF(F11="Scenario3PBT12",'Deep retrofit'!$AN$27,"")))&amp;IF(F11="Scenario1PBT13",'Deep retrofit'!$AO$27,IF(F11="Scenario2PBT13",'Deep retrofit'!$AP$27,IF(F11="Scenario3PBT13",'Deep retrofit'!$AQ$27,"")))&amp;IF(F11="Scenario1PBT14",'Deep retrofit'!$AR$27,IF(F11="Scenario2PBT14",'Deep retrofit'!$AS$27,IF(F11="Scenario3PBT14",'Deep retrofit'!$AT$27,"")))&amp;IF(F11="Scenario1PBT15",'Deep retrofit'!$AU$27,IF(F11="Scenario2PBT15",'Deep retrofit'!$AV$27,IF(F11="Scenario3PBT15",'Deep retrofit'!$AW$27,"")))</f>
        <v/>
      </c>
      <c r="T11" s="207">
        <f t="shared" si="19"/>
        <v>0</v>
      </c>
      <c r="U11" s="206" t="str">
        <f>IF(F11="Scenario1PBT1",'Deep retrofit'!$E$38,IF(F11="Scenario2PBT1",'Deep retrofit'!$F$38,IF(F11="Scenario3PBT1",'Deep retrofit'!$G$38,"")))&amp;IF(F11="Scenario1PBT2",'Deep retrofit'!$H$38,IF(F11="Scenario2PBT2",'Deep retrofit'!$I$38,IF(F11="Scenario3PBT2",'Deep retrofit'!$J$38,"")))&amp;IF(F11="Scenario1PBT3",'Deep retrofit'!$K$38,IF(F11="Scenario2PBT3",'Deep retrofit'!$L$38,IF(F11="Scenario3PBT3",'Deep retrofit'!$M$38,"")))&amp;IF(F11="Scenario1PBT4",'Deep retrofit'!$N$38,IF(F11="Scenario2PBT4",'Deep retrofit'!$O$38,IF(F11="Scenario3PBT4",'Deep retrofit'!$P$38,"")))&amp;IF(F11="Scenario1PBT5",'Deep retrofit'!$Q$38,IF(F11="Scenario2PBT5",'Deep retrofit'!$R$38,IF(F11="Scenario3PBT5",'Deep retrofit'!$S$38,"")))&amp;IF(F11="Scenario1PBT6",'Deep retrofit'!$T$38,IF(F11="Scenario2PBT6",'Deep retrofit'!$U$38,IF(F11="Scenario3PBT6",'Deep retrofit'!$V$38,"")))&amp;IF(F11="Scenario1PBT7",'Deep retrofit'!$W$38,IF(F11="Scenario2PBT7",'Deep retrofit'!$X$38,IF(F11="Scenario3PBT7",'Deep retrofit'!$Y$38,"")))&amp;IF(F11="Scenario1PBT8",'Deep retrofit'!$Z$38,IF(F11="Scenario2PBT8",'Deep retrofit'!$AA$38,IF(F11="Scenario3PBT8",'Deep retrofit'!$AB$38,"")))&amp;IF(F11="Scenario1PBT9",'Deep retrofit'!$AC$38,IF(F11="Scenario2PBT9",'Deep retrofit'!$AD$38,IF(F11="Scenario3PBT9",'Deep retrofit'!$AE$38,"")))&amp;IF(F11="Scenario1PBT10",'Deep retrofit'!$AF$38,IF(F11="Scenario2PBT10",'Deep retrofit'!$AG$38,IF(F11="Scenario3PBT10",'Deep retrofit'!$AH$38,"")))&amp;IF(F11="Scenario1PBT11",'Deep retrofit'!$AI$38,IF(F11="Scenario2PBT11",'Deep retrofit'!$AJ$38,IF(F11="Scenario3PBT11",'Deep retrofit'!$AK$38,"")))&amp;IF(F11="Scenario1PBT12",'Deep retrofit'!$AL$38,IF(F11="Scenario2PBT12",'Deep retrofit'!$AM$38,IF(F11="Scenario3PBT12",'Deep retrofit'!$AN$38,"")))&amp;IF(F11="Scenario1PBT13",'Deep retrofit'!$AO$38,IF(F11="Scenario2PBT13",'Deep retrofit'!$AP$38,IF(F11="Scenario3PBT13",'Deep retrofit'!$AQ$38,"")))&amp;IF(F11="Scenario1PBT14",'Deep retrofit'!$AR$38,IF(F11="Scenario2PBT14",'Deep retrofit'!$AS$38,IF(F11="Scenario3PBT14",'Deep retrofit'!$AT$38,"")))&amp;IF(F11="Scenario1PBT15",'Deep retrofit'!$AU$38,IF(F11="Scenario2PBT15",'Deep retrofit'!$AV$38,IF(F11="Scenario3PBT15",'Deep retrofit'!$AW$38,"")))</f>
        <v/>
      </c>
      <c r="V11" s="117">
        <f t="shared" si="20"/>
        <v>0</v>
      </c>
      <c r="W11" s="117" t="str">
        <f>IF(F11="Scenario1PBT1",'Deep retrofit'!$E$40,IF(F11="Scenario2PBT1",'Deep retrofit'!$F$40,IF(F11="Scenario3PBT1",'Deep retrofit'!$G$40,"")))&amp;IF(F11="Scenario1PBT2",'Deep retrofit'!$H$40,IF(F11="Scenario2PBT2",'Deep retrofit'!$I$40,IF(F11="Scenario3PBT2",'Deep retrofit'!$J$40,"")))&amp;IF(F11="Scenario1PBT3",'Deep retrofit'!$K$40,IF(F11="Scenario2PBT3",'Deep retrofit'!$L$40,IF(F11="Scenario3PBT3",'Deep retrofit'!$M$40,"")))&amp;IF(F11="Scenario1PBT4",'Deep retrofit'!$N$40,IF(F11="Scenario2PBT4",'Deep retrofit'!$O$40,IF(F11="Scenario3PBT4",'Deep retrofit'!$P$40,"")))&amp;IF(F11="Scenario1PBT5",'Deep retrofit'!$Q$40,IF(F11="Scenario2PBT5",'Deep retrofit'!$R$40,IF(F11="Scenario3PBT5",'Deep retrofit'!$S$40,"")))&amp;IF(F11="Scenario1PBT6",'Deep retrofit'!$T$40,IF(F11="Scenario2PBT6",'Deep retrofit'!$U$40,IF(F11="Scenario3PBT6",'Deep retrofit'!$V$40,"")))&amp;IF(F11="Scenario1PBT7",'Deep retrofit'!$W$40,IF(F11="Scenario2PBT7",'Deep retrofit'!$X$40,IF(F11="Scenario3PBT7",'Deep retrofit'!$Y$40,"")))&amp;IF(F11="Scenario1PBT8",'Deep retrofit'!$Z$40,IF(F11="Scenario2PBT8",'Deep retrofit'!$AA$40,IF(F11="Scenario3PBT8",'Deep retrofit'!$AB$40,"")))&amp;IF(F11="Scenario1PBT9",'Deep retrofit'!$AC$40,IF(F11="Scenario2PBT9",'Deep retrofit'!$AD$40,IF(F11="Scenario3PBT9",'Deep retrofit'!$AE$40,"")))&amp;IF(F11="Scenario1PBT10",'Deep retrofit'!$AF$40,IF(F11="Scenario2PBT10",'Deep retrofit'!$AG$40,IF(F11="Scenario3PBT10",'Deep retrofit'!$AH$40,"")))&amp;IF(F11="Scenario1PBT11",'Deep retrofit'!$AI$40,IF(F11="Scenario2PBT11",'Deep retrofit'!$AJ$40,IF(F11="Scenario3PBT11",'Deep retrofit'!$AK$40,"")))&amp;IF(F11="Scenario1PBT12",'Deep retrofit'!$AL$40,IF(F11="Scenario2PBT12",'Deep retrofit'!$AM$40,IF(F11="Scenario3PBT12",'Deep retrofit'!$AN$40,"")))&amp;IF(F11="Scenario1PBT13",'Deep retrofit'!$AO$40,IF(F11="Scenario2PBT13",'Deep retrofit'!$AP$40,IF(F11="Scenario3PBT13",'Deep retrofit'!$AQ$40,"")))&amp;IF(F11="Scenario1PBT14",'Deep retrofit'!$AR$40,IF(F11="Scenario2PBT14",'Deep retrofit'!$AS$40,IF(F11="Scenario3PBT14",'Deep retrofit'!$AT$40,"")))&amp;IF(F11="Scenario1PBT15",'Deep retrofit'!$AU$40,IF(F11="Scenario2PBT15",'Deep retrofit'!$AV$40,IF(F11="Scenario3PBT15",'Deep retrofit'!$AW$40,"")))</f>
        <v/>
      </c>
      <c r="X11" s="117">
        <f t="shared" si="21"/>
        <v>0</v>
      </c>
      <c r="Y11" s="117" t="str">
        <f>IF(F11="Scenario1PBT1",'Deep retrofit'!$E$42,IF(F11="Scenario2PBT1",'Deep retrofit'!$F$42,IF(F11="Scenario3PBT1",'Deep retrofit'!$G$42,"")))&amp;IF(F11="Scenario1PBT2",'Deep retrofit'!$H$42,IF(F11="Scenario2PBT2",'Deep retrofit'!$I$42,IF(F11="Scenario3PBT2",'Deep retrofit'!$J$42,"")))&amp;IF(F11="Scenario1PBT3",'Deep retrofit'!$K$42,IF(F11="Scenario2PBT3",'Deep retrofit'!$L$42,IF(F11="Scenario3PBT3",'Deep retrofit'!$M$42,"")))&amp;IF(F11="Scenario1PBT4",'Deep retrofit'!$N$42,IF(F11="Scenario2PBT4",'Deep retrofit'!$O$42,IF(F11="Scenario3PBT4",'Deep retrofit'!$P$42,"")))&amp;IF(F11="Scenario1PBT5",'Deep retrofit'!$Q$42,IF(F11="Scenario2PBT5",'Deep retrofit'!$R$42,IF(F11="Scenario3PBT5",'Deep retrofit'!$S$42,"")))&amp;IF(F11="Scenario1PBT6",'Deep retrofit'!$T$42,IF(F11="Scenario2PBT6",'Deep retrofit'!$U$42,IF(F11="Scenario3PBT6",'Deep retrofit'!$V$42,"")))&amp;IF(F11="Scenario1PBT7",'Deep retrofit'!$W$42,IF(F11="Scenario2PBT7",'Deep retrofit'!$X$42,IF(F11="Scenario3PBT7",'Deep retrofit'!$Y$42,"")))&amp;IF(F11="Scenario1PBT8",'Deep retrofit'!$Z$42,IF(F11="Scenario2PBT8",'Deep retrofit'!$AA$42,IF(F11="Scenario3PBT8",'Deep retrofit'!$AB$42,"")))&amp;IF(F11="Scenario1PBT9",'Deep retrofit'!$AC$42,IF(F11="Scenario2PBT9",'Deep retrofit'!$AD$42,IF(F11="Scenario3PBT9",'Deep retrofit'!$AE$42,"")))&amp;IF(F11="Scenario1PBT10",'Deep retrofit'!$AF$42,IF(F11="Scenario2PBT10",'Deep retrofit'!$AG$42,IF(F11="Scenario3PBT10",'Deep retrofit'!$AH$42,"")))&amp;IF(F11="Scenario1PBT11",'Deep retrofit'!$AI$42,IF(F11="Scenario2PBT11",'Deep retrofit'!$AJ$42,IF(F11="Scenario3PBT11",'Deep retrofit'!$AK$42,"")))&amp;IF(F11="Scenario1PBT12",'Deep retrofit'!$AL$42,IF(F11="Scenario2PBT12",'Deep retrofit'!$AM$42,IF(F11="Scenario3PBT12",'Deep retrofit'!$AN$42,"")))&amp;IF(F11="Scenario1PBT13",'Deep retrofit'!$AO$42,IF(F11="Scenario2PBT13",'Deep retrofit'!$AP$42,IF(F11="Scenario3PBT13",'Deep retrofit'!$AQ$42,"")))&amp;IF(F11="Scenario1PBT14",'Deep retrofit'!$AR$42,IF(F11="Scenario2PBT14",'Deep retrofit'!$AS$42,IF(F11="Scenario3PBT14",'Deep retrofit'!$AT$42,"")))&amp;IF(F11="Scenario1PBT15",'Deep retrofit'!$AU$42,IF(F11="Scenario2PBT15",'Deep retrofit'!$AV$42,IF(F11="Scenario3PBT15",'Deep retrofit'!$AW$42,"")))</f>
        <v/>
      </c>
      <c r="Z11" s="117">
        <f t="shared" si="22"/>
        <v>0</v>
      </c>
      <c r="AA11" s="269" t="str">
        <f>IF(F11="Scenario1PBT1",'Deep retrofit'!$E$101,IF(F11="Scenario2PBT1",'Deep retrofit'!$F$101,IF(F11="Scenario3PBT1",'Deep retrofit'!$G$101,"")))&amp;IF(F11="Scenario1PBT2",'Deep retrofit'!$H$101,IF(F11="Scenario2PBT2",'Deep retrofit'!$I$101,IF(F11="Scenario3PBT2",'Deep retrofit'!$J$101,"")))&amp;IF(F11="Scenario1PBT3",'Deep retrofit'!$K$101,IF(F11="Scenario2PBT3",'Deep retrofit'!$L$101,IF(F11="Scenario3PBT3",'Deep retrofit'!$M$101,"")))&amp;IF(F11="Scenario1PBT4",'Deep retrofit'!$N$101,IF(F11="Scenario2PBT4",'Deep retrofit'!$O$101,IF(F11="Scenario3PBT4",'Deep retrofit'!$P$101,"")))&amp;IF(F11="Scenario1PBT5",'Deep retrofit'!$Q$101,IF(F11="Scenario2PBT5",'Deep retrofit'!$R$101,IF(F11="Scenario3PBT5",'Deep retrofit'!$S$101,"")))&amp;IF(F11="Scenario1PBT6",'Deep retrofit'!$T$101,IF(F11="Scenario2PBT6",'Deep retrofit'!$U$101,IF(F11="Scenario3PBT6",'Deep retrofit'!$V$101,"")))&amp;IF(F11="Scenario1PBT7",'Deep retrofit'!$W$101,IF(F11="Scenario2PBT7",'Deep retrofit'!$X$101,IF(F11="Scenario3PBT7",'Deep retrofit'!$Y$101,"")))&amp;IF(F11="Scenario1PBT8",'Deep retrofit'!$Z$101,IF(F11="Scenario2PBT8",'Deep retrofit'!$AA$101,IF(F11="Scenario3PBT8",'Deep retrofit'!$AB$101,"")))&amp;IF(F11="Scenario1PBT9",'Deep retrofit'!$AC$101,IF(F11="Scenario2PBT9",'Deep retrofit'!$AD$101,IF(F11="Scenario3PBT9",'Deep retrofit'!$AE$101,"")))&amp;IF(F11="Scenario1PBT10",'Deep retrofit'!$AF$101,IF(F11="Scenario2PBT10",'Deep retrofit'!$AG$101,IF(F11="Scenario3PBT10",'Deep retrofit'!$AH$101,"")))&amp;IF(F11="Scenario1PBT11",'Deep retrofit'!$AI$101,IF(F11="Scenario2PBT11",'Deep retrofit'!$AJ$101,IF(F11="Scenario3PBT11",'Deep retrofit'!$AK$101,"")))&amp;IF(F11="Scenario1PBT12",'Deep retrofit'!$AL$101,IF(F11="Scenario2PBT12",'Deep retrofit'!$AM$101,IF(F11="Scenario3PBT12",'Deep retrofit'!$AN$101,"")))&amp;IF(F11="Scenario1PBT13",'Deep retrofit'!$AO$101,IF(F11="Scenario2PBT13",'Deep retrofit'!$AP$101,IF(F11="Scenario3PBT13",'Deep retrofit'!$AQ$101,"")))&amp;IF(F11="Scenario1PBT14",'Deep retrofit'!$AR$101,IF(F11="Scenario2PBT14",'Deep retrofit'!$AS$101,IF(F11="Scenario3PBT14",'Deep retrofit'!$AT$101,"")))&amp;IF(F11="Scenario1PBT15",'Deep retrofit'!$AU$101,IF(F11="Scenario2PBT15",'Deep retrofit'!$AV$101,IF(F11="Scenario3PBT15",'Deep retrofit'!$AW$101,"")))</f>
        <v/>
      </c>
      <c r="AB11" s="179">
        <f t="shared" si="23"/>
        <v>0</v>
      </c>
      <c r="AC11" s="348" t="str">
        <f t="shared" si="24"/>
        <v/>
      </c>
      <c r="AD11" s="353">
        <f>IF(AC11="",IFERROR('Projection_Base-case'!G12-G11,0),0)</f>
        <v>0</v>
      </c>
      <c r="AE11" s="350">
        <f t="shared" si="0"/>
        <v>0</v>
      </c>
      <c r="AF11" s="361">
        <f>IFERROR(100*AD11/'Projection_Base-case'!G12,0)</f>
        <v>0</v>
      </c>
      <c r="AG11" s="352">
        <f>IF(AC11="",IFERROR('Projection_Base-case'!I12-I11,0),0)</f>
        <v>0</v>
      </c>
      <c r="AH11" s="353">
        <f t="shared" si="1"/>
        <v>0</v>
      </c>
      <c r="AI11" s="361">
        <f>IFERROR(100*AG11/'Projection_Base-case'!I12,0)</f>
        <v>0</v>
      </c>
      <c r="AJ11" s="352">
        <f>IF(AC11="",IFERROR('Projection_Base-case'!K12-K11,0),0)</f>
        <v>0</v>
      </c>
      <c r="AK11" s="353">
        <f t="shared" si="2"/>
        <v>0</v>
      </c>
      <c r="AL11" s="361">
        <f>IFERROR(100*AJ11/'Projection_Base-case'!K12,0)</f>
        <v>0</v>
      </c>
      <c r="AM11" s="352">
        <f>-IF(AC11="",IFERROR('Projection_Base-case'!M12-M11,0),0)</f>
        <v>0</v>
      </c>
      <c r="AN11" s="353">
        <f t="shared" si="3"/>
        <v>0</v>
      </c>
      <c r="AO11" s="354">
        <f>IFERROR(IF('Projection_Base-case'!N12&gt;0,100*AN11/'Projection_Base-case'!N12,100*AN11/N11),0)</f>
        <v>0</v>
      </c>
      <c r="AP11" s="355">
        <f>IF(AC11="",IFERROR('Projection_Base-case'!O12-O11,0),0)</f>
        <v>0</v>
      </c>
      <c r="AQ11" s="356">
        <f t="shared" si="4"/>
        <v>0</v>
      </c>
      <c r="AR11" s="356">
        <f>IFERROR(100*AP11/'Projection_Base-case'!O12,0)</f>
        <v>0</v>
      </c>
      <c r="AS11" s="355">
        <f>IF(AC11="",IFERROR('Projection_Base-case'!Q12-Q11,0),0)</f>
        <v>0</v>
      </c>
      <c r="AT11" s="356">
        <f t="shared" si="5"/>
        <v>0</v>
      </c>
      <c r="AU11" s="356">
        <f>IFERROR(100*AS11/'Projection_Base-case'!Q12,0)</f>
        <v>0</v>
      </c>
      <c r="AV11" s="355">
        <f>IF(AC11="",IFERROR('Projection_Base-case'!S12-S11,0),0)</f>
        <v>0</v>
      </c>
      <c r="AW11" s="356">
        <f t="shared" si="6"/>
        <v>0</v>
      </c>
      <c r="AX11" s="357">
        <f>IFERROR(100*AV11/'Projection_Base-case'!S12,0)</f>
        <v>0</v>
      </c>
      <c r="AY11" s="358">
        <f>IF(AC11="",IFERROR('Projection_Base-case'!U12-U11,0),0)</f>
        <v>0</v>
      </c>
      <c r="AZ11" s="359">
        <f t="shared" si="7"/>
        <v>0</v>
      </c>
      <c r="BA11" s="359">
        <f>IFERROR(100*AY11/'Projection_Base-case'!U12,0)</f>
        <v>0</v>
      </c>
      <c r="BB11" s="358">
        <f>IF(AC11="",IFERROR('Projection_Base-case'!W12-W11,0),0)</f>
        <v>0</v>
      </c>
      <c r="BC11" s="359">
        <f t="shared" si="8"/>
        <v>0</v>
      </c>
      <c r="BD11" s="359">
        <f>IFERROR(100*BB11/'Projection_Base-case'!W12,0)</f>
        <v>0</v>
      </c>
      <c r="BE11" s="358">
        <f>IF(AC11="",IFERROR('Projection_Base-case'!Y12-Y11,0),0)</f>
        <v>0</v>
      </c>
      <c r="BF11" s="359">
        <f t="shared" si="9"/>
        <v>0</v>
      </c>
      <c r="BG11" s="359">
        <f>IFERROR(100*BE11/'Projection_Base-case'!Y12,0)</f>
        <v>0</v>
      </c>
      <c r="BH11" s="359">
        <f t="shared" si="10"/>
        <v>0</v>
      </c>
      <c r="BI11" s="360">
        <f t="shared" si="11"/>
        <v>0</v>
      </c>
    </row>
    <row r="12" spans="1:61" ht="15.6">
      <c r="A12" s="205">
        <v>8</v>
      </c>
      <c r="B12" s="347">
        <f>IF('Projection_Base-case'!B13&lt;&gt;"",'Projection_Base-case'!B13,0)</f>
        <v>0</v>
      </c>
      <c r="C12" s="347">
        <f>IF('Projection_Base-case'!C13&lt;&gt;"",'Projection_Base-case'!C13,0)</f>
        <v>0</v>
      </c>
      <c r="D12" s="365">
        <f>IF('Projection_Base-case'!D13&lt;&gt;"",'Projection_Base-case'!D13,0)</f>
        <v>0</v>
      </c>
      <c r="E12" s="369"/>
      <c r="F12" s="367" t="str">
        <f t="shared" si="12"/>
        <v>0</v>
      </c>
      <c r="G12" s="177" t="str">
        <f>IF(F12="Scenario1PBT1",'Deep retrofit'!$E$6,IF(F12="Scenario2PBT1",'Deep retrofit'!$F$6,IF(F12="Scenario3PBT1",'Deep retrofit'!$G$6,"")))&amp;IF(F12="Scenario1PBT2",'Deep retrofit'!$H$6,IF(F12="Scenario2PBT2",'Deep retrofit'!$I$6,IF(F12="Scenario3PBT2",'Deep retrofit'!$J$6,"")))&amp;IF(F12="Scenario1PBT3",'Deep retrofit'!$K$6,IF(F12="Scenario2PBT3",'Deep retrofit'!$L$6,IF(F12="Scenario3PBT3",'Deep retrofit'!$M$6,"")))&amp;IF(F12="Scenario1PBT4",'Deep retrofit'!$N$6,IF(F12="Scenario2PBT4",'Deep retrofit'!$O$6,IF(F12="Scenario3PBT4",'Deep retrofit'!$P$6,"")))&amp;IF(F12="Scenario1PBT5",'Deep retrofit'!$Q$6,IF(F12="Scenario2PBT5",'Deep retrofit'!$R$6,IF(F12="Scenario3PBT5",'Deep retrofit'!$S$6,"")))&amp;IF(F12="Scenario1PBT6",'Deep retrofit'!$T$6,IF(F12="Scenario2PBT6",'Deep retrofit'!$U$6,IF(F12="Scenario3PBT6",'Deep retrofit'!$V$6,"")))&amp;IF(F12="Scenario1PBT7",'Deep retrofit'!$W$6,IF(F12="Scenario2PBT7",'Deep retrofit'!$X$6,IF(F12="Scenario3PBT7",'Deep retrofit'!$Y$6,"")))&amp;IF(F12="Scenario1PBT8",'Deep retrofit'!$Z$6,IF(F12="Scenario2PBT8",'Deep retrofit'!$AA$6,IF(F12="Scenario3PBT8",'Deep retrofit'!$AB$6,"")))&amp;IF(F12="Scenario1PBT9",'Deep retrofit'!$AC$6,IF(F12="Scenario2PBT9",'Deep retrofit'!$AD$6,IF(F12="Scenario3PBT9",'Deep retrofit'!$AE$6,"")))&amp;IF(F12="Scenario1PBT10",'Deep retrofit'!$AF$6,IF(F12="Scenario2PBT10",'Deep retrofit'!$AG$6,IF(F12="Scenario3PBT10",'Deep retrofit'!$AH$6,"")))&amp;IF(F12="Scenario1PBT11",'Deep retrofit'!$AI$6,IF(F12="Scenario2PBT11",'Deep retrofit'!$AJ$6,IF(F12="Scenario3PBT11",'Deep retrofit'!$AK$6,"")))&amp;IF(F12="Scenario1PBT12",'Deep retrofit'!$AL$6,IF(F12="Scenario2PBT12",'Deep retrofit'!$AM$6,IF(F12="Scenario3PBT12",'Deep retrofit'!$AN$6,"")))&amp;IF(F12="Scenario1PBT13",'Deep retrofit'!$AO$6,IF(F12="Scenario2PBT13",'Deep retrofit'!$AP$6,IF(F12="Scenario3PBT13",'Deep retrofit'!$AQ$6,"")))&amp;IF(F12="Scenario1PBT14",'Deep retrofit'!$AR$6,IF(F12="Scenario2PBT14",'Deep retrofit'!$AS$6,IF(F12="Scenario3PBT14",'Deep retrofit'!$AT$6,"")))&amp;IF(F12="Scenario1PBT15",'Deep retrofit'!$AU$6,IF(F12="Scenario2PBT15",'Deep retrofit'!$AV$6,IF(F12="Scenario3PBT15",'Deep retrofit'!$AW$6,"")))</f>
        <v/>
      </c>
      <c r="H12" s="117">
        <f t="shared" si="13"/>
        <v>0</v>
      </c>
      <c r="I12" s="178" t="str">
        <f>IF(F12="Scenario1PBT1",'Deep retrofit'!$E$16,IF(F12="Scenario2PBT1",'Deep retrofit'!$F$16,IF(F12="Scenario3PBT1",'Deep retrofit'!$G$16,"")))&amp;IF(F12="Scenario1PBT2",'Deep retrofit'!$H$16,IF(F12="Scenario2PBT2",'Deep retrofit'!$I$16,IF(F12="Scenario3PBT2",'Deep retrofit'!$J$16,"")))&amp;IF(F12="Scenario1PBT3",'Deep retrofit'!$K$16,IF(F12="Scenario2PBT3",'Deep retrofit'!$L$16,IF(F12="Scenario3PBT3",'Deep retrofit'!$M$16,"")))&amp;IF(F12="Scenario1PBT4",'Deep retrofit'!$N$16,IF(F12="Scenario2PBT4",'Deep retrofit'!$O$16,IF(F12="Scenario3PBT4",'Deep retrofit'!$P$16,"")))&amp;IF(F12="Scenario1PBT5",'Deep retrofit'!$Q$16,IF(F12="Scenario2PBT5",'Deep retrofit'!$R$16,IF(F12="Scenario3PBT5",'Deep retrofit'!$S$16,"")))&amp;IF(F12="Scenario1PBT6",'Deep retrofit'!$T$16,IF(F12="Scenario2PBT6",'Deep retrofit'!$U$16,IF(F12="Scenario3PBT6",'Deep retrofit'!$V$16,"")))&amp;IF(F12="Scenario1PBT7",'Deep retrofit'!$W$16,IF(F12="Scenario2PBT7",'Deep retrofit'!$X$16,IF(F12="Scenario3PBT7",'Deep retrofit'!$Y$16,"")))&amp;IF(F12="Scenario1PBT8",'Deep retrofit'!$Z$16,IF(F12="Scenario2PBT8",'Deep retrofit'!$AA$16,IF(F12="Scenario3PBT8",'Deep retrofit'!$AB$16,"")))&amp;IF(F12="Scenario1PBT9",'Deep retrofit'!$AC$16,IF(F12="Scenario2PBT9",'Deep retrofit'!$AD$16,IF(F12="Scenario3PBT9",'Deep retrofit'!$AE$16,"")))&amp;IF(F12="Scenario1PBT10",'Deep retrofit'!$AF$16,IF(F12="Scenario2PBT10",'Deep retrofit'!$AG$16,IF(F12="Scenario3PBT10",'Deep retrofit'!$AH$16,"")))&amp;IF(F12="Scenario1PBT11",'Deep retrofit'!$AI$16,IF(F12="Scenario2PBT11",'Deep retrofit'!$AJ$16,IF(F12="Scenario3PBT11",'Deep retrofit'!$AK$16,"")))&amp;IF(F12="Scenario1PBT12",'Deep retrofit'!$AL$16,IF(F12="Scenario2PBT12",'Deep retrofit'!$AM$16,IF(F12="Scenario3PBT12",'Deep retrofit'!$AN$16,"")))&amp;IF(F12="Scenario1PBT13",'Deep retrofit'!$AO$16,IF(F12="Scenario2PBT13",'Deep retrofit'!$AP$16,IF(F12="Scenario3PBT13",'Deep retrofit'!$AQ$16,"")))&amp;IF(F12="Scenario1PBT14",'Deep retrofit'!$AR$16,IF(F12="Scenario2PBT14",'Deep retrofit'!$AS$16,IF(F12="Scenario3PBT14",'Deep retrofit'!$AT$16,"")))&amp;IF(F12="Scenario1PBT15",'Deep retrofit'!$AU$16,IF(F12="Scenario2PBT15",'Deep retrofit'!$AV$16,IF(F12="Scenario3PBT15",'Deep retrofit'!$AW$16,"")))</f>
        <v/>
      </c>
      <c r="J12" s="117">
        <f t="shared" si="14"/>
        <v>0</v>
      </c>
      <c r="K12" s="117" t="str">
        <f>IF(F12="Scenario1PBT1",'Deep retrofit'!$E$18,IF(F12="Scenario2PBT1",'Deep retrofit'!$F$18,IF(F12="Scenario3PBT1",'Deep retrofit'!$G$18,"")))&amp;IF(F12="Scenario1PBT2",'Deep retrofit'!$H$18,IF(F12="Scenario2PBT2",'Deep retrofit'!$I$18,IF(F12="Scenario3PBT2",'Deep retrofit'!$J$18,"")))&amp;IF(F12="Scenario1PBT3",'Deep retrofit'!$K$18,IF(F12="Scenario2PBT3",'Deep retrofit'!$L$18,IF(F12="Scenario3PBT3",'Deep retrofit'!$M$18,"")))&amp;IF(F12="Scenario1PBT4",'Deep retrofit'!$N$18,IF(F12="Scenario2PBT4",'Deep retrofit'!$O$18,IF(F12="Scenario3PBT4",'Deep retrofit'!$P$18,"")))&amp;IF(F12="Scenario1PBT5",'Deep retrofit'!$Q$18,IF(F12="Scenario2PBT5",'Deep retrofit'!$R$18,IF(F12="Scenario3PBT5",'Deep retrofit'!$S$18,"")))&amp;IF(F12="Scenario1PBT6",'Deep retrofit'!$T$18,IF(F12="Scenario2PBT6",'Deep retrofit'!$U$18,IF(F12="Scenario3PBT6",'Deep retrofit'!$V$18,"")))&amp;IF(F12="Scenario1PBT7",'Deep retrofit'!$W$18,IF(F12="Scenario2PBT7",'Deep retrofit'!$X$18,IF(F12="Scenario3PBT7",'Deep retrofit'!$Y$18,"")))&amp;IF(F12="Scenario1PBT8",'Deep retrofit'!$Z$18,IF(F12="Scenario2PBT8",'Deep retrofit'!$AA$18,IF(F12="Scenario3PBT8",'Deep retrofit'!$AB$18,"")))&amp;IF(F12="Scenario1PBT9",'Deep retrofit'!$AC$18,IF(F12="Scenario2PBT9",'Deep retrofit'!$AD$18,IF(F12="Scenario3PBT9",'Deep retrofit'!$AE$18,"")))&amp;IF(F12="Scenario1PBT10",'Deep retrofit'!$AF$18,IF(F12="Scenario2PBT10",'Deep retrofit'!$AG$18,IF(F12="Scenario3PBT10",'Deep retrofit'!$AH$18,"")))&amp;IF(F12="Scenario1PBT11",'Deep retrofit'!$AI$18,IF(F12="Scenario2PBT11",'Deep retrofit'!$AJ$18,IF(F12="Scenario3PBT11",'Deep retrofit'!$AK$18,"")))&amp;IF(F12="Scenario1PBT12",'Deep retrofit'!$AL$18,IF(F12="Scenario2PBT12",'Deep retrofit'!$AM$18,IF(F12="Scenario3PBT12",'Deep retrofit'!$AN$18,"")))&amp;IF(F12="Scenario1PBT13",'Deep retrofit'!$AO$18,IF(F12="Scenario2PBT13",'Deep retrofit'!$AP$18,IF(F12="Scenario3PBT13",'Deep retrofit'!$AQ$18,"")))&amp;IF(F12="Scenario1PBT14",'Deep retrofit'!$AR$18,IF(F12="Scenario2PBT14",'Deep retrofit'!$AS$18,IF(F12="Scenario3PBT14",'Deep retrofit'!$AT$18,"")))&amp;IF(F12="Scenario1PBT15",'Deep retrofit'!$AU$18,IF(F12="Scenario2PBT15",'Deep retrofit'!$AV$18,IF(F12="Scenario3PBT15",'Deep retrofit'!$AW$18,"")))</f>
        <v/>
      </c>
      <c r="L12" s="117">
        <f t="shared" si="15"/>
        <v>0</v>
      </c>
      <c r="M12" s="117" t="str">
        <f>IF(F12="Scenario1PBT1",'Deep retrofit'!$E$20,IF(F12="Scenario2PBT1",'Deep retrofit'!$F$20,IF(F12="Scenario3PBT1",'Deep retrofit'!$G$20,"")))&amp;IF(F12="Scenario1PBT2",'Deep retrofit'!$H$20,IF(F12="Scenario2PBT2",'Deep retrofit'!$I$20,IF(F12="Scenario3PBT2",'Deep retrofit'!$J$20,"")))&amp;IF(F12="Scenario1PBT3",'Deep retrofit'!$K$20,IF(F12="Scenario2PBT3",'Deep retrofit'!$L$20,IF(F12="Scenario3PBT3",'Deep retrofit'!$M$20,"")))&amp;IF(F12="Scenario1PBT4",'Deep retrofit'!$N$20,IF(F12="Scenario2PBT4",'Deep retrofit'!$O$20,IF(F12="Scenario3PBT4",'Deep retrofit'!$P$20,"")))&amp;IF(F12="Scenario1PBT5",'Deep retrofit'!$Q$20,IF(F12="Scenario2PBT5",'Deep retrofit'!$R$20,IF(F12="Scenario3PBT5",'Deep retrofit'!$S$20,"")))&amp;IF(F12="Scenario1PBT6",'Deep retrofit'!$T$20,IF(F12="Scenario2PBT6",'Deep retrofit'!$U$20,IF(F12="Scenario3PBT6",'Deep retrofit'!$V$20,"")))&amp;IF(F12="Scenario1PBT7",'Deep retrofit'!$W$20,IF(F12="Scenario2PBT7",'Deep retrofit'!$X$20,IF(F12="Scenario3PBT7",'Deep retrofit'!$Y$20,"")))&amp;IF(F12="Scenario1PBT8",'Deep retrofit'!$Z$20,IF(F12="Scenario2PBT8",'Deep retrofit'!$AA$20,IF(F12="Scenario3PBT8",'Deep retrofit'!$AB$20,"")))&amp;IF(F12="Scenario1PBT9",'Deep retrofit'!$AC$20,IF(F12="Scenario2PBT9",'Deep retrofit'!$AD$20,IF(F12="Scenario3PBT9",'Deep retrofit'!$AE$20,"")))&amp;IF(F12="Scenario1PBT10",'Deep retrofit'!$AF$20,IF(F12="Scenario2PBT10",'Deep retrofit'!$AG$20,IF(F12="Scenario3PBT10",'Deep retrofit'!$AH$20,"")))&amp;IF(F12="Scenario1PBT11",'Deep retrofit'!$AI$20,IF(F12="Scenario2PBT11",'Deep retrofit'!$AJ$20,IF(F12="Scenario3PBT11",'Deep retrofit'!$AK$20,"")))&amp;IF(F12="Scenario1PBT12",'Deep retrofit'!$AL$20,IF(F12="Scenario2PBT12",'Deep retrofit'!$AM$20,IF(F12="Scenario3PBT12",'Deep retrofit'!$AN$20,"")))&amp;IF(F12="Scenario1PBT13",'Deep retrofit'!$AO$20,IF(F12="Scenario2PBT13",'Deep retrofit'!$AP$20,IF(F12="Scenario3PBT13",'Deep retrofit'!$AQ$20,"")))&amp;IF(F12="Scenario1PBT14",'Deep retrofit'!$AR$20,IF(F12="Scenario2PBT14",'Deep retrofit'!$AS$20,IF(F12="Scenario3PBT14",'Deep retrofit'!$AT$20,"")))&amp;IF(F12="Scenario1PBT15",'Deep retrofit'!$AU$20,IF(F12="Scenario2PBT15",'Deep retrofit'!$AV$20,IF(F12="Scenario3PBT15",'Deep retrofit'!$AW$20,"")))</f>
        <v/>
      </c>
      <c r="N12" s="118">
        <f t="shared" si="16"/>
        <v>0</v>
      </c>
      <c r="O12" s="206" t="str">
        <f>IF(F12="Scenario1PBT1",'Deep retrofit'!$E$23,IF(F12="Scenario2PBT1",'Deep retrofit'!$F$23,IF(F12="Scenario3PBT1",'Deep retrofit'!$G$23,"")))&amp;IF(F12="Scenario1PBT2",'Deep retrofit'!$H$23,IF(F12="Scenario2PBT2",'Deep retrofit'!$I$23,IF(F12="Scenario3PBT2",'Deep retrofit'!$J$23,"")))&amp;IF(F12="Scenario1PBT3",'Deep retrofit'!$K$23,IF(F12="Scenario2PBT3",'Deep retrofit'!$L$23,IF(F12="Scenario3PBT3",'Deep retrofit'!$M$23,"")))&amp;IF(F12="Scenario1PBT4",'Deep retrofit'!$N$23,IF(F12="Scenario2PBT4",'Deep retrofit'!$O$23,IF(F12="Scenario3PBT4",'Deep retrofit'!$P$23,"")))&amp;IF(F12="Scenario1PBT5",'Deep retrofit'!$Q$23,IF(F12="Scenario2PBT5",'Deep retrofit'!$R$23,IF(F12="Scenario3PBT5",'Deep retrofit'!$S$23,"")))&amp;IF(F12="Scenario1PBT6",'Deep retrofit'!$T$23,IF(F12="Scenario2PBT6",'Deep retrofit'!$U$23,IF(F12="Scenario3PBT6",'Deep retrofit'!$V$23,"")))&amp;IF(F12="Scenario1PBT7",'Deep retrofit'!$W$23,IF(F12="Scenario2PBT7",'Deep retrofit'!$X$23,IF(F12="Scenario3PBT7",'Deep retrofit'!$Y$23,"")))&amp;IF(F12="Scenario1PBT8",'Deep retrofit'!$Z$23,IF(F12="Scenario2PBT8",'Deep retrofit'!$AA$23,IF(F12="Scenario3PBT8",'Deep retrofit'!$AB$23,"")))&amp;IF(F12="Scenario1PBT9",'Deep retrofit'!$AC$23,IF(F12="Scenario2PBT9",'Deep retrofit'!$AD$23,IF(F12="Scenario3PBT9",'Deep retrofit'!$AE$23,"")))&amp;IF(F12="Scenario1PBT10",'Deep retrofit'!$AF$23,IF(F12="Scenario2PBT10",'Deep retrofit'!$AG$23,IF(F12="Scenario3PBT10",'Deep retrofit'!$AH$23,"")))&amp;IF(F12="Scenario1PBT11",'Deep retrofit'!$AI$23,IF(F12="Scenario2PBT11",'Deep retrofit'!$AJ$23,IF(F12="Scenario3PBT11",'Deep retrofit'!$AK$23,"")))&amp;IF(F12="Scenario1PBT12",'Deep retrofit'!$AL$23,IF(F12="Scenario2PBT12",'Deep retrofit'!$AM$23,IF(F12="Scenario3PBT12",'Deep retrofit'!$AN$23,"")))&amp;IF(F12="Scenario1PBT13",'Deep retrofit'!$AO$23,IF(F12="Scenario2PBT13",'Deep retrofit'!$AP$23,IF(F12="Scenario3PBT13",'Deep retrofit'!$AQ$23,"")))&amp;IF(F12="Scenario1PBT14",'Deep retrofit'!$AR$23,IF(F12="Scenario2PBT14",'Deep retrofit'!$AS$23,IF(F12="Scenario3PBT14",'Deep retrofit'!$AT$23,"")))&amp;IF(F12="Scenario1PBT15",'Deep retrofit'!$AU$23,IF(F12="Scenario2PBT15",'Deep retrofit'!$AV$23,IF(F12="Scenario3PBT15",'Deep retrofit'!$AW$23,"")))</f>
        <v/>
      </c>
      <c r="P12" s="117">
        <f t="shared" si="17"/>
        <v>0</v>
      </c>
      <c r="Q12" s="117" t="str">
        <f>IF(F12="Scenario1PBT1",'Deep retrofit'!$E$25,IF(F12="Scenario2PBT1",'Deep retrofit'!$F$25,IF(F12="Scenario3PBT1",'Deep retrofit'!$G$25,"")))&amp;IF(F12="Scenario1PBT2",'Deep retrofit'!$H$25,IF(F12="Scenario2PBT2",'Deep retrofit'!$I$25,IF(F12="Scenario3PBT2",'Deep retrofit'!$J$25,"")))&amp;IF(F12="Scenario1PBT3",'Deep retrofit'!$K$25,IF(F12="Scenario2PBT3",'Deep retrofit'!$L$25,IF(F12="Scenario3PBT3",'Deep retrofit'!$M$25,"")))&amp;IF(F12="Scenario1PBT4",'Deep retrofit'!$N$25,IF(F12="Scenario2PBT4",'Deep retrofit'!$O$25,IF(F12="Scenario3PBT4",'Deep retrofit'!$P$25,"")))&amp;IF(F12="Scenario1PBT5",'Deep retrofit'!$Q$25,IF(F12="Scenario2PBT5",'Deep retrofit'!$R$25,IF(F12="Scenario3PBT5",'Deep retrofit'!$S$25,"")))&amp;IF(F12="Scenario1PBT6",'Deep retrofit'!$T$25,IF(F12="Scenario2PBT6",'Deep retrofit'!$U$25,IF(F12="Scenario3PBT6",'Deep retrofit'!$V$25,"")))&amp;IF(F12="Scenario1PBT7",'Deep retrofit'!$W$25,IF(F12="Scenario2PBT7",'Deep retrofit'!$X$25,IF(F12="Scenario3PBT7",'Deep retrofit'!$Y$25,"")))&amp;IF(F12="Scenario1PBT8",'Deep retrofit'!$Z$25,IF(F12="Scenario2PBT8",'Deep retrofit'!$AA$25,IF(F12="Scenario3PBT8",'Deep retrofit'!$AB$25,"")))&amp;IF(F12="Scenario1PBT9",'Deep retrofit'!$AC$25,IF(F12="Scenario2PBT9",'Deep retrofit'!$AD$25,IF(F12="Scenario3PBT9",'Deep retrofit'!$AE$25,"")))&amp;IF(F12="Scenario1PBT10",'Deep retrofit'!$AF$25,IF(F12="Scenario2PBT10",'Deep retrofit'!$AG$25,IF(F12="Scenario3PBT10",'Deep retrofit'!$AH$25,"")))&amp;IF(F12="Scenario1PBT11",'Deep retrofit'!$AI$25,IF(F12="Scenario2PBT11",'Deep retrofit'!$AJ$25,IF(F12="Scenario3PBT11",'Deep retrofit'!$AK$25,"")))&amp;IF(F12="Scenario1PBT12",'Deep retrofit'!$AL$25,IF(F12="Scenario2PBT12",'Deep retrofit'!$AM$25,IF(F12="Scenario3PBT12",'Deep retrofit'!$AN$25,"")))&amp;IF(F12="Scenario1PBT13",'Deep retrofit'!$AO$25,IF(F12="Scenario2PBT13",'Deep retrofit'!$AP$25,IF(F12="Scenario3PBT13",'Deep retrofit'!$AQ$25,"")))&amp;IF(F12="Scenario1PBT14",'Deep retrofit'!$AR$25,IF(F12="Scenario2PBT14",'Deep retrofit'!$AS$25,IF(F12="Scenario3PBT14",'Deep retrofit'!$AT$25,"")))&amp;IF(F12="Scenario1PBT15",'Deep retrofit'!$AU$25,IF(F12="Scenario2PBT15",'Deep retrofit'!$AV$25,IF(F12="Scenario3PBT15",'Deep retrofit'!$AW$25,"")))</f>
        <v/>
      </c>
      <c r="R12" s="117">
        <f t="shared" si="18"/>
        <v>0</v>
      </c>
      <c r="S12" s="117" t="str">
        <f>IF(F12="Scenario1PBT1",'Deep retrofit'!$E$27,IF(F12="Scenario2PBT1",'Deep retrofit'!$F$27,IF(F12="Scenario3PBT1",'Deep retrofit'!$G$27,"")))&amp;IF(F12="Scenario1PBT2",'Deep retrofit'!$H$27,IF(F12="Scenario2PBT2",'Deep retrofit'!$I$27,IF(F12="Scenario3PBT2",'Deep retrofit'!$J$27,"")))&amp;IF(F12="Scenario1PBT3",'Deep retrofit'!$K$27,IF(F12="Scenario2PBT3",'Deep retrofit'!$L$27,IF(F12="Scenario3PBT3",'Deep retrofit'!$M$27,"")))&amp;IF(F12="Scenario1PBT4",'Deep retrofit'!$N$27,IF(F12="Scenario2PBT4",'Deep retrofit'!$O$27,IF(F12="Scenario3PBT4",'Deep retrofit'!$P$27,"")))&amp;IF(F12="Scenario1PBT5",'Deep retrofit'!$Q$27,IF(F12="Scenario2PBT5",'Deep retrofit'!$R$27,IF(F12="Scenario3PBT5",'Deep retrofit'!$S$27,"")))&amp;IF(F12="Scenario1PBT6",'Deep retrofit'!$T$27,IF(F12="Scenario2PBT6",'Deep retrofit'!$U$27,IF(F12="Scenario3PBT6",'Deep retrofit'!$V$27,"")))&amp;IF(F12="Scenario1PBT7",'Deep retrofit'!$W$27,IF(F12="Scenario2PBT7",'Deep retrofit'!$X$27,IF(F12="Scenario3PBT7",'Deep retrofit'!$Y$27,"")))&amp;IF(F12="Scenario1PBT8",'Deep retrofit'!$Z$27,IF(F12="Scenario2PBT8",'Deep retrofit'!$AA$27,IF(F12="Scenario3PBT8",'Deep retrofit'!$AB$27,"")))&amp;IF(F12="Scenario1PBT9",'Deep retrofit'!$AC$27,IF(F12="Scenario2PBT9",'Deep retrofit'!$AD$27,IF(F12="Scenario3PBT9",'Deep retrofit'!$AE$27,"")))&amp;IF(F12="Scenario1PBT10",'Deep retrofit'!$AF$27,IF(F12="Scenario2PBT10",'Deep retrofit'!$AG$27,IF(F12="Scenario3PBT10",'Deep retrofit'!$AH$27,"")))&amp;IF(F12="Scenario1PBT11",'Deep retrofit'!$AI$27,IF(F12="Scenario2PBT11",'Deep retrofit'!$AJ$27,IF(F12="Scenario3PBT11",'Deep retrofit'!$AK$27,"")))&amp;IF(F12="Scenario1PBT12",'Deep retrofit'!$AL$27,IF(F12="Scenario2PBT12",'Deep retrofit'!$AM$27,IF(F12="Scenario3PBT12",'Deep retrofit'!$AN$27,"")))&amp;IF(F12="Scenario1PBT13",'Deep retrofit'!$AO$27,IF(F12="Scenario2PBT13",'Deep retrofit'!$AP$27,IF(F12="Scenario3PBT13",'Deep retrofit'!$AQ$27,"")))&amp;IF(F12="Scenario1PBT14",'Deep retrofit'!$AR$27,IF(F12="Scenario2PBT14",'Deep retrofit'!$AS$27,IF(F12="Scenario3PBT14",'Deep retrofit'!$AT$27,"")))&amp;IF(F12="Scenario1PBT15",'Deep retrofit'!$AU$27,IF(F12="Scenario2PBT15",'Deep retrofit'!$AV$27,IF(F12="Scenario3PBT15",'Deep retrofit'!$AW$27,"")))</f>
        <v/>
      </c>
      <c r="T12" s="207">
        <f t="shared" si="19"/>
        <v>0</v>
      </c>
      <c r="U12" s="177" t="str">
        <f>IF(F12="Scenario1PBT1",'Deep retrofit'!$E$38,IF(F12="Scenario2PBT1",'Deep retrofit'!$F$38,IF(F12="Scenario3PBT1",'Deep retrofit'!$G$38,"")))&amp;IF(F12="Scenario1PBT2",'Deep retrofit'!$H$38,IF(F12="Scenario2PBT2",'Deep retrofit'!$I$38,IF(F12="Scenario3PBT2",'Deep retrofit'!$J$38,"")))&amp;IF(F12="Scenario1PBT3",'Deep retrofit'!$K$38,IF(F12="Scenario2PBT3",'Deep retrofit'!$L$38,IF(F12="Scenario3PBT3",'Deep retrofit'!$M$38,"")))&amp;IF(F12="Scenario1PBT4",'Deep retrofit'!$N$38,IF(F12="Scenario2PBT4",'Deep retrofit'!$O$38,IF(F12="Scenario3PBT4",'Deep retrofit'!$P$38,"")))&amp;IF(F12="Scenario1PBT5",'Deep retrofit'!$Q$38,IF(F12="Scenario2PBT5",'Deep retrofit'!$R$38,IF(F12="Scenario3PBT5",'Deep retrofit'!$S$38,"")))&amp;IF(F12="Scenario1PBT6",'Deep retrofit'!$T$38,IF(F12="Scenario2PBT6",'Deep retrofit'!$U$38,IF(F12="Scenario3PBT6",'Deep retrofit'!$V$38,"")))&amp;IF(F12="Scenario1PBT7",'Deep retrofit'!$W$38,IF(F12="Scenario2PBT7",'Deep retrofit'!$X$38,IF(F12="Scenario3PBT7",'Deep retrofit'!$Y$38,"")))&amp;IF(F12="Scenario1PBT8",'Deep retrofit'!$Z$38,IF(F12="Scenario2PBT8",'Deep retrofit'!$AA$38,IF(F12="Scenario3PBT8",'Deep retrofit'!$AB$38,"")))&amp;IF(F12="Scenario1PBT9",'Deep retrofit'!$AC$38,IF(F12="Scenario2PBT9",'Deep retrofit'!$AD$38,IF(F12="Scenario3PBT9",'Deep retrofit'!$AE$38,"")))&amp;IF(F12="Scenario1PBT10",'Deep retrofit'!$AF$38,IF(F12="Scenario2PBT10",'Deep retrofit'!$AG$38,IF(F12="Scenario3PBT10",'Deep retrofit'!$AH$38,"")))&amp;IF(F12="Scenario1PBT11",'Deep retrofit'!$AI$38,IF(F12="Scenario2PBT11",'Deep retrofit'!$AJ$38,IF(F12="Scenario3PBT11",'Deep retrofit'!$AK$38,"")))&amp;IF(F12="Scenario1PBT12",'Deep retrofit'!$AL$38,IF(F12="Scenario2PBT12",'Deep retrofit'!$AM$38,IF(F12="Scenario3PBT12",'Deep retrofit'!$AN$38,"")))&amp;IF(F12="Scenario1PBT13",'Deep retrofit'!$AO$38,IF(F12="Scenario2PBT13",'Deep retrofit'!$AP$38,IF(F12="Scenario3PBT13",'Deep retrofit'!$AQ$38,"")))&amp;IF(F12="Scenario1PBT14",'Deep retrofit'!$AR$38,IF(F12="Scenario2PBT14",'Deep retrofit'!$AS$38,IF(F12="Scenario3PBT14",'Deep retrofit'!$AT$38,"")))&amp;IF(F12="Scenario1PBT15",'Deep retrofit'!$AU$38,IF(F12="Scenario2PBT15",'Deep retrofit'!$AV$38,IF(F12="Scenario3PBT15",'Deep retrofit'!$AW$38,"")))</f>
        <v/>
      </c>
      <c r="V12" s="178">
        <f t="shared" si="20"/>
        <v>0</v>
      </c>
      <c r="W12" s="178" t="str">
        <f>IF(F12="Scenario1PBT1",'Deep retrofit'!$E$40,IF(F12="Scenario2PBT1",'Deep retrofit'!$F$40,IF(F12="Scenario3PBT1",'Deep retrofit'!$G$40,"")))&amp;IF(F12="Scenario1PBT2",'Deep retrofit'!$H$40,IF(F12="Scenario2PBT2",'Deep retrofit'!$I$40,IF(F12="Scenario3PBT2",'Deep retrofit'!$J$40,"")))&amp;IF(F12="Scenario1PBT3",'Deep retrofit'!$K$40,IF(F12="Scenario2PBT3",'Deep retrofit'!$L$40,IF(F12="Scenario3PBT3",'Deep retrofit'!$M$40,"")))&amp;IF(F12="Scenario1PBT4",'Deep retrofit'!$N$40,IF(F12="Scenario2PBT4",'Deep retrofit'!$O$40,IF(F12="Scenario3PBT4",'Deep retrofit'!$P$40,"")))&amp;IF(F12="Scenario1PBT5",'Deep retrofit'!$Q$40,IF(F12="Scenario2PBT5",'Deep retrofit'!$R$40,IF(F12="Scenario3PBT5",'Deep retrofit'!$S$40,"")))&amp;IF(F12="Scenario1PBT6",'Deep retrofit'!$T$40,IF(F12="Scenario2PBT6",'Deep retrofit'!$U$40,IF(F12="Scenario3PBT6",'Deep retrofit'!$V$40,"")))&amp;IF(F12="Scenario1PBT7",'Deep retrofit'!$W$40,IF(F12="Scenario2PBT7",'Deep retrofit'!$X$40,IF(F12="Scenario3PBT7",'Deep retrofit'!$Y$40,"")))&amp;IF(F12="Scenario1PBT8",'Deep retrofit'!$Z$40,IF(F12="Scenario2PBT8",'Deep retrofit'!$AA$40,IF(F12="Scenario3PBT8",'Deep retrofit'!$AB$40,"")))&amp;IF(F12="Scenario1PBT9",'Deep retrofit'!$AC$40,IF(F12="Scenario2PBT9",'Deep retrofit'!$AD$40,IF(F12="Scenario3PBT9",'Deep retrofit'!$AE$40,"")))&amp;IF(F12="Scenario1PBT10",'Deep retrofit'!$AF$40,IF(F12="Scenario2PBT10",'Deep retrofit'!$AG$40,IF(F12="Scenario3PBT10",'Deep retrofit'!$AH$40,"")))&amp;IF(F12="Scenario1PBT11",'Deep retrofit'!$AI$40,IF(F12="Scenario2PBT11",'Deep retrofit'!$AJ$40,IF(F12="Scenario3PBT11",'Deep retrofit'!$AK$40,"")))&amp;IF(F12="Scenario1PBT12",'Deep retrofit'!$AL$40,IF(F12="Scenario2PBT12",'Deep retrofit'!$AM$40,IF(F12="Scenario3PBT12",'Deep retrofit'!$AN$40,"")))&amp;IF(F12="Scenario1PBT13",'Deep retrofit'!$AO$40,IF(F12="Scenario2PBT13",'Deep retrofit'!$AP$40,IF(F12="Scenario3PBT13",'Deep retrofit'!$AQ$40,"")))&amp;IF(F12="Scenario1PBT14",'Deep retrofit'!$AR$40,IF(F12="Scenario2PBT14",'Deep retrofit'!$AS$40,IF(F12="Scenario3PBT14",'Deep retrofit'!$AT$40,"")))&amp;IF(F12="Scenario1PBT15",'Deep retrofit'!$AU$40,IF(F12="Scenario2PBT15",'Deep retrofit'!$AV$40,IF(F12="Scenario3PBT15",'Deep retrofit'!$AW$40,"")))</f>
        <v/>
      </c>
      <c r="X12" s="178">
        <f t="shared" si="21"/>
        <v>0</v>
      </c>
      <c r="Y12" s="178" t="str">
        <f>IF(F12="Scenario1PBT1",'Deep retrofit'!$E$42,IF(F12="Scenario2PBT1",'Deep retrofit'!$F$42,IF(F12="Scenario3PBT1",'Deep retrofit'!$G$42,"")))&amp;IF(F12="Scenario1PBT2",'Deep retrofit'!$H$42,IF(F12="Scenario2PBT2",'Deep retrofit'!$I$42,IF(F12="Scenario3PBT2",'Deep retrofit'!$J$42,"")))&amp;IF(F12="Scenario1PBT3",'Deep retrofit'!$K$42,IF(F12="Scenario2PBT3",'Deep retrofit'!$L$42,IF(F12="Scenario3PBT3",'Deep retrofit'!$M$42,"")))&amp;IF(F12="Scenario1PBT4",'Deep retrofit'!$N$42,IF(F12="Scenario2PBT4",'Deep retrofit'!$O$42,IF(F12="Scenario3PBT4",'Deep retrofit'!$P$42,"")))&amp;IF(F12="Scenario1PBT5",'Deep retrofit'!$Q$42,IF(F12="Scenario2PBT5",'Deep retrofit'!$R$42,IF(F12="Scenario3PBT5",'Deep retrofit'!$S$42,"")))&amp;IF(F12="Scenario1PBT6",'Deep retrofit'!$T$42,IF(F12="Scenario2PBT6",'Deep retrofit'!$U$42,IF(F12="Scenario3PBT6",'Deep retrofit'!$V$42,"")))&amp;IF(F12="Scenario1PBT7",'Deep retrofit'!$W$42,IF(F12="Scenario2PBT7",'Deep retrofit'!$X$42,IF(F12="Scenario3PBT7",'Deep retrofit'!$Y$42,"")))&amp;IF(F12="Scenario1PBT8",'Deep retrofit'!$Z$42,IF(F12="Scenario2PBT8",'Deep retrofit'!$AA$42,IF(F12="Scenario3PBT8",'Deep retrofit'!$AB$42,"")))&amp;IF(F12="Scenario1PBT9",'Deep retrofit'!$AC$42,IF(F12="Scenario2PBT9",'Deep retrofit'!$AD$42,IF(F12="Scenario3PBT9",'Deep retrofit'!$AE$42,"")))&amp;IF(F12="Scenario1PBT10",'Deep retrofit'!$AF$42,IF(F12="Scenario2PBT10",'Deep retrofit'!$AG$42,IF(F12="Scenario3PBT10",'Deep retrofit'!$AH$42,"")))&amp;IF(F12="Scenario1PBT11",'Deep retrofit'!$AI$42,IF(F12="Scenario2PBT11",'Deep retrofit'!$AJ$42,IF(F12="Scenario3PBT11",'Deep retrofit'!$AK$42,"")))&amp;IF(F12="Scenario1PBT12",'Deep retrofit'!$AL$42,IF(F12="Scenario2PBT12",'Deep retrofit'!$AM$42,IF(F12="Scenario3PBT12",'Deep retrofit'!$AN$42,"")))&amp;IF(F12="Scenario1PBT13",'Deep retrofit'!$AO$42,IF(F12="Scenario2PBT13",'Deep retrofit'!$AP$42,IF(F12="Scenario3PBT13",'Deep retrofit'!$AQ$42,"")))&amp;IF(F12="Scenario1PBT14",'Deep retrofit'!$AR$42,IF(F12="Scenario2PBT14",'Deep retrofit'!$AS$42,IF(F12="Scenario3PBT14",'Deep retrofit'!$AT$42,"")))&amp;IF(F12="Scenario1PBT15",'Deep retrofit'!$AU$42,IF(F12="Scenario2PBT15",'Deep retrofit'!$AV$42,IF(F12="Scenario3PBT15",'Deep retrofit'!$AW$42,"")))</f>
        <v/>
      </c>
      <c r="Z12" s="178">
        <f t="shared" si="22"/>
        <v>0</v>
      </c>
      <c r="AA12" s="269" t="str">
        <f>IF(F12="Scenario1PBT1",'Deep retrofit'!$E$101,IF(F12="Scenario2PBT1",'Deep retrofit'!$F$101,IF(F12="Scenario3PBT1",'Deep retrofit'!$G$101,"")))&amp;IF(F12="Scenario1PBT2",'Deep retrofit'!$H$101,IF(F12="Scenario2PBT2",'Deep retrofit'!$I$101,IF(F12="Scenario3PBT2",'Deep retrofit'!$J$101,"")))&amp;IF(F12="Scenario1PBT3",'Deep retrofit'!$K$101,IF(F12="Scenario2PBT3",'Deep retrofit'!$L$101,IF(F12="Scenario3PBT3",'Deep retrofit'!$M$101,"")))&amp;IF(F12="Scenario1PBT4",'Deep retrofit'!$N$101,IF(F12="Scenario2PBT4",'Deep retrofit'!$O$101,IF(F12="Scenario3PBT4",'Deep retrofit'!$P$101,"")))&amp;IF(F12="Scenario1PBT5",'Deep retrofit'!$Q$101,IF(F12="Scenario2PBT5",'Deep retrofit'!$R$101,IF(F12="Scenario3PBT5",'Deep retrofit'!$S$101,"")))&amp;IF(F12="Scenario1PBT6",'Deep retrofit'!$T$101,IF(F12="Scenario2PBT6",'Deep retrofit'!$U$101,IF(F12="Scenario3PBT6",'Deep retrofit'!$V$101,"")))&amp;IF(F12="Scenario1PBT7",'Deep retrofit'!$W$101,IF(F12="Scenario2PBT7",'Deep retrofit'!$X$101,IF(F12="Scenario3PBT7",'Deep retrofit'!$Y$101,"")))&amp;IF(F12="Scenario1PBT8",'Deep retrofit'!$Z$101,IF(F12="Scenario2PBT8",'Deep retrofit'!$AA$101,IF(F12="Scenario3PBT8",'Deep retrofit'!$AB$101,"")))&amp;IF(F12="Scenario1PBT9",'Deep retrofit'!$AC$101,IF(F12="Scenario2PBT9",'Deep retrofit'!$AD$101,IF(F12="Scenario3PBT9",'Deep retrofit'!$AE$101,"")))&amp;IF(F12="Scenario1PBT10",'Deep retrofit'!$AF$101,IF(F12="Scenario2PBT10",'Deep retrofit'!$AG$101,IF(F12="Scenario3PBT10",'Deep retrofit'!$AH$101,"")))&amp;IF(F12="Scenario1PBT11",'Deep retrofit'!$AI$101,IF(F12="Scenario2PBT11",'Deep retrofit'!$AJ$101,IF(F12="Scenario3PBT11",'Deep retrofit'!$AK$101,"")))&amp;IF(F12="Scenario1PBT12",'Deep retrofit'!$AL$101,IF(F12="Scenario2PBT12",'Deep retrofit'!$AM$101,IF(F12="Scenario3PBT12",'Deep retrofit'!$AN$101,"")))&amp;IF(F12="Scenario1PBT13",'Deep retrofit'!$AO$101,IF(F12="Scenario2PBT13",'Deep retrofit'!$AP$101,IF(F12="Scenario3PBT13",'Deep retrofit'!$AQ$101,"")))&amp;IF(F12="Scenario1PBT14",'Deep retrofit'!$AR$101,IF(F12="Scenario2PBT14",'Deep retrofit'!$AS$101,IF(F12="Scenario3PBT14",'Deep retrofit'!$AT$101,"")))&amp;IF(F12="Scenario1PBT15",'Deep retrofit'!$AU$101,IF(F12="Scenario2PBT15",'Deep retrofit'!$AV$101,IF(F12="Scenario3PBT15",'Deep retrofit'!$AW$101,"")))</f>
        <v/>
      </c>
      <c r="AB12" s="179">
        <f t="shared" si="23"/>
        <v>0</v>
      </c>
      <c r="AC12" s="348" t="str">
        <f t="shared" si="24"/>
        <v/>
      </c>
      <c r="AD12" s="353">
        <f>IF(AC12="",IFERROR('Projection_Base-case'!G13-G12,0),0)</f>
        <v>0</v>
      </c>
      <c r="AE12" s="350">
        <f t="shared" si="0"/>
        <v>0</v>
      </c>
      <c r="AF12" s="361">
        <f>IFERROR(100*AD12/'Projection_Base-case'!G13,0)</f>
        <v>0</v>
      </c>
      <c r="AG12" s="352">
        <f>IF(AC12="",IFERROR('Projection_Base-case'!I13-I12,0),0)</f>
        <v>0</v>
      </c>
      <c r="AH12" s="353">
        <f t="shared" si="1"/>
        <v>0</v>
      </c>
      <c r="AI12" s="361">
        <f>IFERROR(100*AG12/'Projection_Base-case'!I13,0)</f>
        <v>0</v>
      </c>
      <c r="AJ12" s="352">
        <f>IF(AC12="",IFERROR('Projection_Base-case'!K13-K12,0),0)</f>
        <v>0</v>
      </c>
      <c r="AK12" s="353">
        <f t="shared" si="2"/>
        <v>0</v>
      </c>
      <c r="AL12" s="361">
        <f>IFERROR(100*AJ12/'Projection_Base-case'!K13,0)</f>
        <v>0</v>
      </c>
      <c r="AM12" s="352">
        <f>-IF(AC12="",IFERROR('Projection_Base-case'!M13-M12,0),0)</f>
        <v>0</v>
      </c>
      <c r="AN12" s="353">
        <f t="shared" si="3"/>
        <v>0</v>
      </c>
      <c r="AO12" s="354">
        <f>IFERROR(IF('Projection_Base-case'!N13&gt;0,100*AN12/'Projection_Base-case'!N13,100*AN12/N12),0)</f>
        <v>0</v>
      </c>
      <c r="AP12" s="355">
        <f>IF(AC12="",IFERROR('Projection_Base-case'!O13-O12,0),0)</f>
        <v>0</v>
      </c>
      <c r="AQ12" s="356">
        <f t="shared" si="4"/>
        <v>0</v>
      </c>
      <c r="AR12" s="356">
        <f>IFERROR(100*AP12/'Projection_Base-case'!O13,0)</f>
        <v>0</v>
      </c>
      <c r="AS12" s="355">
        <f>IF(AC12="",IFERROR('Projection_Base-case'!Q13-Q12,0),0)</f>
        <v>0</v>
      </c>
      <c r="AT12" s="356">
        <f t="shared" si="5"/>
        <v>0</v>
      </c>
      <c r="AU12" s="356">
        <f>IFERROR(100*AS12/'Projection_Base-case'!Q13,0)</f>
        <v>0</v>
      </c>
      <c r="AV12" s="355">
        <f>IF(AC12="",IFERROR('Projection_Base-case'!S13-S12,0),0)</f>
        <v>0</v>
      </c>
      <c r="AW12" s="356">
        <f t="shared" si="6"/>
        <v>0</v>
      </c>
      <c r="AX12" s="357">
        <f>IFERROR(100*AV12/'Projection_Base-case'!S13,0)</f>
        <v>0</v>
      </c>
      <c r="AY12" s="358">
        <f>IF(AC12="",IFERROR('Projection_Base-case'!U13-U12,0),0)</f>
        <v>0</v>
      </c>
      <c r="AZ12" s="359">
        <f t="shared" si="7"/>
        <v>0</v>
      </c>
      <c r="BA12" s="359">
        <f>IFERROR(100*AY12/'Projection_Base-case'!U13,0)</f>
        <v>0</v>
      </c>
      <c r="BB12" s="358">
        <f>IF(AC12="",IFERROR('Projection_Base-case'!W13-W12,0),0)</f>
        <v>0</v>
      </c>
      <c r="BC12" s="359">
        <f t="shared" si="8"/>
        <v>0</v>
      </c>
      <c r="BD12" s="359">
        <f>IFERROR(100*BB12/'Projection_Base-case'!W13,0)</f>
        <v>0</v>
      </c>
      <c r="BE12" s="358">
        <f>IF(AC12="",IFERROR('Projection_Base-case'!Y13-Y12,0),0)</f>
        <v>0</v>
      </c>
      <c r="BF12" s="359">
        <f t="shared" si="9"/>
        <v>0</v>
      </c>
      <c r="BG12" s="359">
        <f>IFERROR(100*BE12/'Projection_Base-case'!Y13,0)</f>
        <v>0</v>
      </c>
      <c r="BH12" s="359">
        <f t="shared" si="10"/>
        <v>0</v>
      </c>
      <c r="BI12" s="360">
        <f t="shared" si="11"/>
        <v>0</v>
      </c>
    </row>
    <row r="13" spans="1:61" ht="15" customHeight="1">
      <c r="A13" s="205">
        <v>9</v>
      </c>
      <c r="B13" s="347">
        <f>IF('Projection_Base-case'!B14&lt;&gt;"",'Projection_Base-case'!B14,0)</f>
        <v>0</v>
      </c>
      <c r="C13" s="347">
        <f>IF('Projection_Base-case'!C14&lt;&gt;"",'Projection_Base-case'!C14,0)</f>
        <v>0</v>
      </c>
      <c r="D13" s="365">
        <f>IF('Projection_Base-case'!D14&lt;&gt;"",'Projection_Base-case'!D14,0)</f>
        <v>0</v>
      </c>
      <c r="E13" s="369"/>
      <c r="F13" s="367" t="str">
        <f t="shared" si="12"/>
        <v>0</v>
      </c>
      <c r="G13" s="177" t="str">
        <f>IF(F13="Scenario1PBT1",'Deep retrofit'!$E$6,IF(F13="Scenario2PBT1",'Deep retrofit'!$F$6,IF(F13="Scenario3PBT1",'Deep retrofit'!$G$6,"")))&amp;IF(F13="Scenario1PBT2",'Deep retrofit'!$H$6,IF(F13="Scenario2PBT2",'Deep retrofit'!$I$6,IF(F13="Scenario3PBT2",'Deep retrofit'!$J$6,"")))&amp;IF(F13="Scenario1PBT3",'Deep retrofit'!$K$6,IF(F13="Scenario2PBT3",'Deep retrofit'!$L$6,IF(F13="Scenario3PBT3",'Deep retrofit'!$M$6,"")))&amp;IF(F13="Scenario1PBT4",'Deep retrofit'!$N$6,IF(F13="Scenario2PBT4",'Deep retrofit'!$O$6,IF(F13="Scenario3PBT4",'Deep retrofit'!$P$6,"")))&amp;IF(F13="Scenario1PBT5",'Deep retrofit'!$Q$6,IF(F13="Scenario2PBT5",'Deep retrofit'!$R$6,IF(F13="Scenario3PBT5",'Deep retrofit'!$S$6,"")))&amp;IF(F13="Scenario1PBT6",'Deep retrofit'!$T$6,IF(F13="Scenario2PBT6",'Deep retrofit'!$U$6,IF(F13="Scenario3PBT6",'Deep retrofit'!$V$6,"")))&amp;IF(F13="Scenario1PBT7",'Deep retrofit'!$W$6,IF(F13="Scenario2PBT7",'Deep retrofit'!$X$6,IF(F13="Scenario3PBT7",'Deep retrofit'!$Y$6,"")))&amp;IF(F13="Scenario1PBT8",'Deep retrofit'!$Z$6,IF(F13="Scenario2PBT8",'Deep retrofit'!$AA$6,IF(F13="Scenario3PBT8",'Deep retrofit'!$AB$6,"")))&amp;IF(F13="Scenario1PBT9",'Deep retrofit'!$AC$6,IF(F13="Scenario2PBT9",'Deep retrofit'!$AD$6,IF(F13="Scenario3PBT9",'Deep retrofit'!$AE$6,"")))&amp;IF(F13="Scenario1PBT10",'Deep retrofit'!$AF$6,IF(F13="Scenario2PBT10",'Deep retrofit'!$AG$6,IF(F13="Scenario3PBT10",'Deep retrofit'!$AH$6,"")))&amp;IF(F13="Scenario1PBT11",'Deep retrofit'!$AI$6,IF(F13="Scenario2PBT11",'Deep retrofit'!$AJ$6,IF(F13="Scenario3PBT11",'Deep retrofit'!$AK$6,"")))&amp;IF(F13="Scenario1PBT12",'Deep retrofit'!$AL$6,IF(F13="Scenario2PBT12",'Deep retrofit'!$AM$6,IF(F13="Scenario3PBT12",'Deep retrofit'!$AN$6,"")))&amp;IF(F13="Scenario1PBT13",'Deep retrofit'!$AO$6,IF(F13="Scenario2PBT13",'Deep retrofit'!$AP$6,IF(F13="Scenario3PBT13",'Deep retrofit'!$AQ$6,"")))&amp;IF(F13="Scenario1PBT14",'Deep retrofit'!$AR$6,IF(F13="Scenario2PBT14",'Deep retrofit'!$AS$6,IF(F13="Scenario3PBT14",'Deep retrofit'!$AT$6,"")))&amp;IF(F13="Scenario1PBT15",'Deep retrofit'!$AU$6,IF(F13="Scenario2PBT15",'Deep retrofit'!$AV$6,IF(F13="Scenario3PBT15",'Deep retrofit'!$AW$6,"")))</f>
        <v/>
      </c>
      <c r="H13" s="117">
        <f t="shared" si="13"/>
        <v>0</v>
      </c>
      <c r="I13" s="178" t="str">
        <f>IF(F13="Scenario1PBT1",'Deep retrofit'!$E$16,IF(F13="Scenario2PBT1",'Deep retrofit'!$F$16,IF(F13="Scenario3PBT1",'Deep retrofit'!$G$16,"")))&amp;IF(F13="Scenario1PBT2",'Deep retrofit'!$H$16,IF(F13="Scenario2PBT2",'Deep retrofit'!$I$16,IF(F13="Scenario3PBT2",'Deep retrofit'!$J$16,"")))&amp;IF(F13="Scenario1PBT3",'Deep retrofit'!$K$16,IF(F13="Scenario2PBT3",'Deep retrofit'!$L$16,IF(F13="Scenario3PBT3",'Deep retrofit'!$M$16,"")))&amp;IF(F13="Scenario1PBT4",'Deep retrofit'!$N$16,IF(F13="Scenario2PBT4",'Deep retrofit'!$O$16,IF(F13="Scenario3PBT4",'Deep retrofit'!$P$16,"")))&amp;IF(F13="Scenario1PBT5",'Deep retrofit'!$Q$16,IF(F13="Scenario2PBT5",'Deep retrofit'!$R$16,IF(F13="Scenario3PBT5",'Deep retrofit'!$S$16,"")))&amp;IF(F13="Scenario1PBT6",'Deep retrofit'!$T$16,IF(F13="Scenario2PBT6",'Deep retrofit'!$U$16,IF(F13="Scenario3PBT6",'Deep retrofit'!$V$16,"")))&amp;IF(F13="Scenario1PBT7",'Deep retrofit'!$W$16,IF(F13="Scenario2PBT7",'Deep retrofit'!$X$16,IF(F13="Scenario3PBT7",'Deep retrofit'!$Y$16,"")))&amp;IF(F13="Scenario1PBT8",'Deep retrofit'!$Z$16,IF(F13="Scenario2PBT8",'Deep retrofit'!$AA$16,IF(F13="Scenario3PBT8",'Deep retrofit'!$AB$16,"")))&amp;IF(F13="Scenario1PBT9",'Deep retrofit'!$AC$16,IF(F13="Scenario2PBT9",'Deep retrofit'!$AD$16,IF(F13="Scenario3PBT9",'Deep retrofit'!$AE$16,"")))&amp;IF(F13="Scenario1PBT10",'Deep retrofit'!$AF$16,IF(F13="Scenario2PBT10",'Deep retrofit'!$AG$16,IF(F13="Scenario3PBT10",'Deep retrofit'!$AH$16,"")))&amp;IF(F13="Scenario1PBT11",'Deep retrofit'!$AI$16,IF(F13="Scenario2PBT11",'Deep retrofit'!$AJ$16,IF(F13="Scenario3PBT11",'Deep retrofit'!$AK$16,"")))&amp;IF(F13="Scenario1PBT12",'Deep retrofit'!$AL$16,IF(F13="Scenario2PBT12",'Deep retrofit'!$AM$16,IF(F13="Scenario3PBT12",'Deep retrofit'!$AN$16,"")))&amp;IF(F13="Scenario1PBT13",'Deep retrofit'!$AO$16,IF(F13="Scenario2PBT13",'Deep retrofit'!$AP$16,IF(F13="Scenario3PBT13",'Deep retrofit'!$AQ$16,"")))&amp;IF(F13="Scenario1PBT14",'Deep retrofit'!$AR$16,IF(F13="Scenario2PBT14",'Deep retrofit'!$AS$16,IF(F13="Scenario3PBT14",'Deep retrofit'!$AT$16,"")))&amp;IF(F13="Scenario1PBT15",'Deep retrofit'!$AU$16,IF(F13="Scenario2PBT15",'Deep retrofit'!$AV$16,IF(F13="Scenario3PBT15",'Deep retrofit'!$AW$16,"")))</f>
        <v/>
      </c>
      <c r="J13" s="117">
        <f t="shared" si="14"/>
        <v>0</v>
      </c>
      <c r="K13" s="117" t="str">
        <f>IF(F13="Scenario1PBT1",'Deep retrofit'!$E$18,IF(F13="Scenario2PBT1",'Deep retrofit'!$F$18,IF(F13="Scenario3PBT1",'Deep retrofit'!$G$18,"")))&amp;IF(F13="Scenario1PBT2",'Deep retrofit'!$H$18,IF(F13="Scenario2PBT2",'Deep retrofit'!$I$18,IF(F13="Scenario3PBT2",'Deep retrofit'!$J$18,"")))&amp;IF(F13="Scenario1PBT3",'Deep retrofit'!$K$18,IF(F13="Scenario2PBT3",'Deep retrofit'!$L$18,IF(F13="Scenario3PBT3",'Deep retrofit'!$M$18,"")))&amp;IF(F13="Scenario1PBT4",'Deep retrofit'!$N$18,IF(F13="Scenario2PBT4",'Deep retrofit'!$O$18,IF(F13="Scenario3PBT4",'Deep retrofit'!$P$18,"")))&amp;IF(F13="Scenario1PBT5",'Deep retrofit'!$Q$18,IF(F13="Scenario2PBT5",'Deep retrofit'!$R$18,IF(F13="Scenario3PBT5",'Deep retrofit'!$S$18,"")))&amp;IF(F13="Scenario1PBT6",'Deep retrofit'!$T$18,IF(F13="Scenario2PBT6",'Deep retrofit'!$U$18,IF(F13="Scenario3PBT6",'Deep retrofit'!$V$18,"")))&amp;IF(F13="Scenario1PBT7",'Deep retrofit'!$W$18,IF(F13="Scenario2PBT7",'Deep retrofit'!$X$18,IF(F13="Scenario3PBT7",'Deep retrofit'!$Y$18,"")))&amp;IF(F13="Scenario1PBT8",'Deep retrofit'!$Z$18,IF(F13="Scenario2PBT8",'Deep retrofit'!$AA$18,IF(F13="Scenario3PBT8",'Deep retrofit'!$AB$18,"")))&amp;IF(F13="Scenario1PBT9",'Deep retrofit'!$AC$18,IF(F13="Scenario2PBT9",'Deep retrofit'!$AD$18,IF(F13="Scenario3PBT9",'Deep retrofit'!$AE$18,"")))&amp;IF(F13="Scenario1PBT10",'Deep retrofit'!$AF$18,IF(F13="Scenario2PBT10",'Deep retrofit'!$AG$18,IF(F13="Scenario3PBT10",'Deep retrofit'!$AH$18,"")))&amp;IF(F13="Scenario1PBT11",'Deep retrofit'!$AI$18,IF(F13="Scenario2PBT11",'Deep retrofit'!$AJ$18,IF(F13="Scenario3PBT11",'Deep retrofit'!$AK$18,"")))&amp;IF(F13="Scenario1PBT12",'Deep retrofit'!$AL$18,IF(F13="Scenario2PBT12",'Deep retrofit'!$AM$18,IF(F13="Scenario3PBT12",'Deep retrofit'!$AN$18,"")))&amp;IF(F13="Scenario1PBT13",'Deep retrofit'!$AO$18,IF(F13="Scenario2PBT13",'Deep retrofit'!$AP$18,IF(F13="Scenario3PBT13",'Deep retrofit'!$AQ$18,"")))&amp;IF(F13="Scenario1PBT14",'Deep retrofit'!$AR$18,IF(F13="Scenario2PBT14",'Deep retrofit'!$AS$18,IF(F13="Scenario3PBT14",'Deep retrofit'!$AT$18,"")))&amp;IF(F13="Scenario1PBT15",'Deep retrofit'!$AU$18,IF(F13="Scenario2PBT15",'Deep retrofit'!$AV$18,IF(F13="Scenario3PBT15",'Deep retrofit'!$AW$18,"")))</f>
        <v/>
      </c>
      <c r="L13" s="117">
        <f t="shared" si="15"/>
        <v>0</v>
      </c>
      <c r="M13" s="117" t="str">
        <f>IF(F13="Scenario1PBT1",'Deep retrofit'!$E$20,IF(F13="Scenario2PBT1",'Deep retrofit'!$F$20,IF(F13="Scenario3PBT1",'Deep retrofit'!$G$20,"")))&amp;IF(F13="Scenario1PBT2",'Deep retrofit'!$H$20,IF(F13="Scenario2PBT2",'Deep retrofit'!$I$20,IF(F13="Scenario3PBT2",'Deep retrofit'!$J$20,"")))&amp;IF(F13="Scenario1PBT3",'Deep retrofit'!$K$20,IF(F13="Scenario2PBT3",'Deep retrofit'!$L$20,IF(F13="Scenario3PBT3",'Deep retrofit'!$M$20,"")))&amp;IF(F13="Scenario1PBT4",'Deep retrofit'!$N$20,IF(F13="Scenario2PBT4",'Deep retrofit'!$O$20,IF(F13="Scenario3PBT4",'Deep retrofit'!$P$20,"")))&amp;IF(F13="Scenario1PBT5",'Deep retrofit'!$Q$20,IF(F13="Scenario2PBT5",'Deep retrofit'!$R$20,IF(F13="Scenario3PBT5",'Deep retrofit'!$S$20,"")))&amp;IF(F13="Scenario1PBT6",'Deep retrofit'!$T$20,IF(F13="Scenario2PBT6",'Deep retrofit'!$U$20,IF(F13="Scenario3PBT6",'Deep retrofit'!$V$20,"")))&amp;IF(F13="Scenario1PBT7",'Deep retrofit'!$W$20,IF(F13="Scenario2PBT7",'Deep retrofit'!$X$20,IF(F13="Scenario3PBT7",'Deep retrofit'!$Y$20,"")))&amp;IF(F13="Scenario1PBT8",'Deep retrofit'!$Z$20,IF(F13="Scenario2PBT8",'Deep retrofit'!$AA$20,IF(F13="Scenario3PBT8",'Deep retrofit'!$AB$20,"")))&amp;IF(F13="Scenario1PBT9",'Deep retrofit'!$AC$20,IF(F13="Scenario2PBT9",'Deep retrofit'!$AD$20,IF(F13="Scenario3PBT9",'Deep retrofit'!$AE$20,"")))&amp;IF(F13="Scenario1PBT10",'Deep retrofit'!$AF$20,IF(F13="Scenario2PBT10",'Deep retrofit'!$AG$20,IF(F13="Scenario3PBT10",'Deep retrofit'!$AH$20,"")))&amp;IF(F13="Scenario1PBT11",'Deep retrofit'!$AI$20,IF(F13="Scenario2PBT11",'Deep retrofit'!$AJ$20,IF(F13="Scenario3PBT11",'Deep retrofit'!$AK$20,"")))&amp;IF(F13="Scenario1PBT12",'Deep retrofit'!$AL$20,IF(F13="Scenario2PBT12",'Deep retrofit'!$AM$20,IF(F13="Scenario3PBT12",'Deep retrofit'!$AN$20,"")))&amp;IF(F13="Scenario1PBT13",'Deep retrofit'!$AO$20,IF(F13="Scenario2PBT13",'Deep retrofit'!$AP$20,IF(F13="Scenario3PBT13",'Deep retrofit'!$AQ$20,"")))&amp;IF(F13="Scenario1PBT14",'Deep retrofit'!$AR$20,IF(F13="Scenario2PBT14",'Deep retrofit'!$AS$20,IF(F13="Scenario3PBT14",'Deep retrofit'!$AT$20,"")))&amp;IF(F13="Scenario1PBT15",'Deep retrofit'!$AU$20,IF(F13="Scenario2PBT15",'Deep retrofit'!$AV$20,IF(F13="Scenario3PBT15",'Deep retrofit'!$AW$20,"")))</f>
        <v/>
      </c>
      <c r="N13" s="118">
        <f t="shared" si="16"/>
        <v>0</v>
      </c>
      <c r="O13" s="206" t="str">
        <f>IF(F13="Scenario1PBT1",'Deep retrofit'!$E$23,IF(F13="Scenario2PBT1",'Deep retrofit'!$F$23,IF(F13="Scenario3PBT1",'Deep retrofit'!$G$23,"")))&amp;IF(F13="Scenario1PBT2",'Deep retrofit'!$H$23,IF(F13="Scenario2PBT2",'Deep retrofit'!$I$23,IF(F13="Scenario3PBT2",'Deep retrofit'!$J$23,"")))&amp;IF(F13="Scenario1PBT3",'Deep retrofit'!$K$23,IF(F13="Scenario2PBT3",'Deep retrofit'!$L$23,IF(F13="Scenario3PBT3",'Deep retrofit'!$M$23,"")))&amp;IF(F13="Scenario1PBT4",'Deep retrofit'!$N$23,IF(F13="Scenario2PBT4",'Deep retrofit'!$O$23,IF(F13="Scenario3PBT4",'Deep retrofit'!$P$23,"")))&amp;IF(F13="Scenario1PBT5",'Deep retrofit'!$Q$23,IF(F13="Scenario2PBT5",'Deep retrofit'!$R$23,IF(F13="Scenario3PBT5",'Deep retrofit'!$S$23,"")))&amp;IF(F13="Scenario1PBT6",'Deep retrofit'!$T$23,IF(F13="Scenario2PBT6",'Deep retrofit'!$U$23,IF(F13="Scenario3PBT6",'Deep retrofit'!$V$23,"")))&amp;IF(F13="Scenario1PBT7",'Deep retrofit'!$W$23,IF(F13="Scenario2PBT7",'Deep retrofit'!$X$23,IF(F13="Scenario3PBT7",'Deep retrofit'!$Y$23,"")))&amp;IF(F13="Scenario1PBT8",'Deep retrofit'!$Z$23,IF(F13="Scenario2PBT8",'Deep retrofit'!$AA$23,IF(F13="Scenario3PBT8",'Deep retrofit'!$AB$23,"")))&amp;IF(F13="Scenario1PBT9",'Deep retrofit'!$AC$23,IF(F13="Scenario2PBT9",'Deep retrofit'!$AD$23,IF(F13="Scenario3PBT9",'Deep retrofit'!$AE$23,"")))&amp;IF(F13="Scenario1PBT10",'Deep retrofit'!$AF$23,IF(F13="Scenario2PBT10",'Deep retrofit'!$AG$23,IF(F13="Scenario3PBT10",'Deep retrofit'!$AH$23,"")))&amp;IF(F13="Scenario1PBT11",'Deep retrofit'!$AI$23,IF(F13="Scenario2PBT11",'Deep retrofit'!$AJ$23,IF(F13="Scenario3PBT11",'Deep retrofit'!$AK$23,"")))&amp;IF(F13="Scenario1PBT12",'Deep retrofit'!$AL$23,IF(F13="Scenario2PBT12",'Deep retrofit'!$AM$23,IF(F13="Scenario3PBT12",'Deep retrofit'!$AN$23,"")))&amp;IF(F13="Scenario1PBT13",'Deep retrofit'!$AO$23,IF(F13="Scenario2PBT13",'Deep retrofit'!$AP$23,IF(F13="Scenario3PBT13",'Deep retrofit'!$AQ$23,"")))&amp;IF(F13="Scenario1PBT14",'Deep retrofit'!$AR$23,IF(F13="Scenario2PBT14",'Deep retrofit'!$AS$23,IF(F13="Scenario3PBT14",'Deep retrofit'!$AT$23,"")))&amp;IF(F13="Scenario1PBT15",'Deep retrofit'!$AU$23,IF(F13="Scenario2PBT15",'Deep retrofit'!$AV$23,IF(F13="Scenario3PBT15",'Deep retrofit'!$AW$23,"")))</f>
        <v/>
      </c>
      <c r="P13" s="117">
        <f t="shared" si="17"/>
        <v>0</v>
      </c>
      <c r="Q13" s="117" t="str">
        <f>IF(F13="Scenario1PBT1",'Deep retrofit'!$E$25,IF(F13="Scenario2PBT1",'Deep retrofit'!$F$25,IF(F13="Scenario3PBT1",'Deep retrofit'!$G$25,"")))&amp;IF(F13="Scenario1PBT2",'Deep retrofit'!$H$25,IF(F13="Scenario2PBT2",'Deep retrofit'!$I$25,IF(F13="Scenario3PBT2",'Deep retrofit'!$J$25,"")))&amp;IF(F13="Scenario1PBT3",'Deep retrofit'!$K$25,IF(F13="Scenario2PBT3",'Deep retrofit'!$L$25,IF(F13="Scenario3PBT3",'Deep retrofit'!$M$25,"")))&amp;IF(F13="Scenario1PBT4",'Deep retrofit'!$N$25,IF(F13="Scenario2PBT4",'Deep retrofit'!$O$25,IF(F13="Scenario3PBT4",'Deep retrofit'!$P$25,"")))&amp;IF(F13="Scenario1PBT5",'Deep retrofit'!$Q$25,IF(F13="Scenario2PBT5",'Deep retrofit'!$R$25,IF(F13="Scenario3PBT5",'Deep retrofit'!$S$25,"")))&amp;IF(F13="Scenario1PBT6",'Deep retrofit'!$T$25,IF(F13="Scenario2PBT6",'Deep retrofit'!$U$25,IF(F13="Scenario3PBT6",'Deep retrofit'!$V$25,"")))&amp;IF(F13="Scenario1PBT7",'Deep retrofit'!$W$25,IF(F13="Scenario2PBT7",'Deep retrofit'!$X$25,IF(F13="Scenario3PBT7",'Deep retrofit'!$Y$25,"")))&amp;IF(F13="Scenario1PBT8",'Deep retrofit'!$Z$25,IF(F13="Scenario2PBT8",'Deep retrofit'!$AA$25,IF(F13="Scenario3PBT8",'Deep retrofit'!$AB$25,"")))&amp;IF(F13="Scenario1PBT9",'Deep retrofit'!$AC$25,IF(F13="Scenario2PBT9",'Deep retrofit'!$AD$25,IF(F13="Scenario3PBT9",'Deep retrofit'!$AE$25,"")))&amp;IF(F13="Scenario1PBT10",'Deep retrofit'!$AF$25,IF(F13="Scenario2PBT10",'Deep retrofit'!$AG$25,IF(F13="Scenario3PBT10",'Deep retrofit'!$AH$25,"")))&amp;IF(F13="Scenario1PBT11",'Deep retrofit'!$AI$25,IF(F13="Scenario2PBT11",'Deep retrofit'!$AJ$25,IF(F13="Scenario3PBT11",'Deep retrofit'!$AK$25,"")))&amp;IF(F13="Scenario1PBT12",'Deep retrofit'!$AL$25,IF(F13="Scenario2PBT12",'Deep retrofit'!$AM$25,IF(F13="Scenario3PBT12",'Deep retrofit'!$AN$25,"")))&amp;IF(F13="Scenario1PBT13",'Deep retrofit'!$AO$25,IF(F13="Scenario2PBT13",'Deep retrofit'!$AP$25,IF(F13="Scenario3PBT13",'Deep retrofit'!$AQ$25,"")))&amp;IF(F13="Scenario1PBT14",'Deep retrofit'!$AR$25,IF(F13="Scenario2PBT14",'Deep retrofit'!$AS$25,IF(F13="Scenario3PBT14",'Deep retrofit'!$AT$25,"")))&amp;IF(F13="Scenario1PBT15",'Deep retrofit'!$AU$25,IF(F13="Scenario2PBT15",'Deep retrofit'!$AV$25,IF(F13="Scenario3PBT15",'Deep retrofit'!$AW$25,"")))</f>
        <v/>
      </c>
      <c r="R13" s="117">
        <f t="shared" si="18"/>
        <v>0</v>
      </c>
      <c r="S13" s="117" t="str">
        <f>IF(F13="Scenario1PBT1",'Deep retrofit'!$E$27,IF(F13="Scenario2PBT1",'Deep retrofit'!$F$27,IF(F13="Scenario3PBT1",'Deep retrofit'!$G$27,"")))&amp;IF(F13="Scenario1PBT2",'Deep retrofit'!$H$27,IF(F13="Scenario2PBT2",'Deep retrofit'!$I$27,IF(F13="Scenario3PBT2",'Deep retrofit'!$J$27,"")))&amp;IF(F13="Scenario1PBT3",'Deep retrofit'!$K$27,IF(F13="Scenario2PBT3",'Deep retrofit'!$L$27,IF(F13="Scenario3PBT3",'Deep retrofit'!$M$27,"")))&amp;IF(F13="Scenario1PBT4",'Deep retrofit'!$N$27,IF(F13="Scenario2PBT4",'Deep retrofit'!$O$27,IF(F13="Scenario3PBT4",'Deep retrofit'!$P$27,"")))&amp;IF(F13="Scenario1PBT5",'Deep retrofit'!$Q$27,IF(F13="Scenario2PBT5",'Deep retrofit'!$R$27,IF(F13="Scenario3PBT5",'Deep retrofit'!$S$27,"")))&amp;IF(F13="Scenario1PBT6",'Deep retrofit'!$T$27,IF(F13="Scenario2PBT6",'Deep retrofit'!$U$27,IF(F13="Scenario3PBT6",'Deep retrofit'!$V$27,"")))&amp;IF(F13="Scenario1PBT7",'Deep retrofit'!$W$27,IF(F13="Scenario2PBT7",'Deep retrofit'!$X$27,IF(F13="Scenario3PBT7",'Deep retrofit'!$Y$27,"")))&amp;IF(F13="Scenario1PBT8",'Deep retrofit'!$Z$27,IF(F13="Scenario2PBT8",'Deep retrofit'!$AA$27,IF(F13="Scenario3PBT8",'Deep retrofit'!$AB$27,"")))&amp;IF(F13="Scenario1PBT9",'Deep retrofit'!$AC$27,IF(F13="Scenario2PBT9",'Deep retrofit'!$AD$27,IF(F13="Scenario3PBT9",'Deep retrofit'!$AE$27,"")))&amp;IF(F13="Scenario1PBT10",'Deep retrofit'!$AF$27,IF(F13="Scenario2PBT10",'Deep retrofit'!$AG$27,IF(F13="Scenario3PBT10",'Deep retrofit'!$AH$27,"")))&amp;IF(F13="Scenario1PBT11",'Deep retrofit'!$AI$27,IF(F13="Scenario2PBT11",'Deep retrofit'!$AJ$27,IF(F13="Scenario3PBT11",'Deep retrofit'!$AK$27,"")))&amp;IF(F13="Scenario1PBT12",'Deep retrofit'!$AL$27,IF(F13="Scenario2PBT12",'Deep retrofit'!$AM$27,IF(F13="Scenario3PBT12",'Deep retrofit'!$AN$27,"")))&amp;IF(F13="Scenario1PBT13",'Deep retrofit'!$AO$27,IF(F13="Scenario2PBT13",'Deep retrofit'!$AP$27,IF(F13="Scenario3PBT13",'Deep retrofit'!$AQ$27,"")))&amp;IF(F13="Scenario1PBT14",'Deep retrofit'!$AR$27,IF(F13="Scenario2PBT14",'Deep retrofit'!$AS$27,IF(F13="Scenario3PBT14",'Deep retrofit'!$AT$27,"")))&amp;IF(F13="Scenario1PBT15",'Deep retrofit'!$AU$27,IF(F13="Scenario2PBT15",'Deep retrofit'!$AV$27,IF(F13="Scenario3PBT15",'Deep retrofit'!$AW$27,"")))</f>
        <v/>
      </c>
      <c r="T13" s="207">
        <f t="shared" si="19"/>
        <v>0</v>
      </c>
      <c r="U13" s="206" t="str">
        <f>IF(F13="Scenario1PBT1",'Deep retrofit'!$E$38,IF(F13="Scenario2PBT1",'Deep retrofit'!$F$38,IF(F13="Scenario3PBT1",'Deep retrofit'!$G$38,"")))&amp;IF(F13="Scenario1PBT2",'Deep retrofit'!$H$38,IF(F13="Scenario2PBT2",'Deep retrofit'!$I$38,IF(F13="Scenario3PBT2",'Deep retrofit'!$J$38,"")))&amp;IF(F13="Scenario1PBT3",'Deep retrofit'!$K$38,IF(F13="Scenario2PBT3",'Deep retrofit'!$L$38,IF(F13="Scenario3PBT3",'Deep retrofit'!$M$38,"")))&amp;IF(F13="Scenario1PBT4",'Deep retrofit'!$N$38,IF(F13="Scenario2PBT4",'Deep retrofit'!$O$38,IF(F13="Scenario3PBT4",'Deep retrofit'!$P$38,"")))&amp;IF(F13="Scenario1PBT5",'Deep retrofit'!$Q$38,IF(F13="Scenario2PBT5",'Deep retrofit'!$R$38,IF(F13="Scenario3PBT5",'Deep retrofit'!$S$38,"")))&amp;IF(F13="Scenario1PBT6",'Deep retrofit'!$T$38,IF(F13="Scenario2PBT6",'Deep retrofit'!$U$38,IF(F13="Scenario3PBT6",'Deep retrofit'!$V$38,"")))&amp;IF(F13="Scenario1PBT7",'Deep retrofit'!$W$38,IF(F13="Scenario2PBT7",'Deep retrofit'!$X$38,IF(F13="Scenario3PBT7",'Deep retrofit'!$Y$38,"")))&amp;IF(F13="Scenario1PBT8",'Deep retrofit'!$Z$38,IF(F13="Scenario2PBT8",'Deep retrofit'!$AA$38,IF(F13="Scenario3PBT8",'Deep retrofit'!$AB$38,"")))&amp;IF(F13="Scenario1PBT9",'Deep retrofit'!$AC$38,IF(F13="Scenario2PBT9",'Deep retrofit'!$AD$38,IF(F13="Scenario3PBT9",'Deep retrofit'!$AE$38,"")))&amp;IF(F13="Scenario1PBT10",'Deep retrofit'!$AF$38,IF(F13="Scenario2PBT10",'Deep retrofit'!$AG$38,IF(F13="Scenario3PBT10",'Deep retrofit'!$AH$38,"")))&amp;IF(F13="Scenario1PBT11",'Deep retrofit'!$AI$38,IF(F13="Scenario2PBT11",'Deep retrofit'!$AJ$38,IF(F13="Scenario3PBT11",'Deep retrofit'!$AK$38,"")))&amp;IF(F13="Scenario1PBT12",'Deep retrofit'!$AL$38,IF(F13="Scenario2PBT12",'Deep retrofit'!$AM$38,IF(F13="Scenario3PBT12",'Deep retrofit'!$AN$38,"")))&amp;IF(F13="Scenario1PBT13",'Deep retrofit'!$AO$38,IF(F13="Scenario2PBT13",'Deep retrofit'!$AP$38,IF(F13="Scenario3PBT13",'Deep retrofit'!$AQ$38,"")))&amp;IF(F13="Scenario1PBT14",'Deep retrofit'!$AR$38,IF(F13="Scenario2PBT14",'Deep retrofit'!$AS$38,IF(F13="Scenario3PBT14",'Deep retrofit'!$AT$38,"")))&amp;IF(F13="Scenario1PBT15",'Deep retrofit'!$AU$38,IF(F13="Scenario2PBT15",'Deep retrofit'!$AV$38,IF(F13="Scenario3PBT15",'Deep retrofit'!$AW$38,"")))</f>
        <v/>
      </c>
      <c r="V13" s="117">
        <f t="shared" si="20"/>
        <v>0</v>
      </c>
      <c r="W13" s="117" t="str">
        <f>IF(F13="Scenario1PBT1",'Deep retrofit'!$E$40,IF(F13="Scenario2PBT1",'Deep retrofit'!$F$40,IF(F13="Scenario3PBT1",'Deep retrofit'!$G$40,"")))&amp;IF(F13="Scenario1PBT2",'Deep retrofit'!$H$40,IF(F13="Scenario2PBT2",'Deep retrofit'!$I$40,IF(F13="Scenario3PBT2",'Deep retrofit'!$J$40,"")))&amp;IF(F13="Scenario1PBT3",'Deep retrofit'!$K$40,IF(F13="Scenario2PBT3",'Deep retrofit'!$L$40,IF(F13="Scenario3PBT3",'Deep retrofit'!$M$40,"")))&amp;IF(F13="Scenario1PBT4",'Deep retrofit'!$N$40,IF(F13="Scenario2PBT4",'Deep retrofit'!$O$40,IF(F13="Scenario3PBT4",'Deep retrofit'!$P$40,"")))&amp;IF(F13="Scenario1PBT5",'Deep retrofit'!$Q$40,IF(F13="Scenario2PBT5",'Deep retrofit'!$R$40,IF(F13="Scenario3PBT5",'Deep retrofit'!$S$40,"")))&amp;IF(F13="Scenario1PBT6",'Deep retrofit'!$T$40,IF(F13="Scenario2PBT6",'Deep retrofit'!$U$40,IF(F13="Scenario3PBT6",'Deep retrofit'!$V$40,"")))&amp;IF(F13="Scenario1PBT7",'Deep retrofit'!$W$40,IF(F13="Scenario2PBT7",'Deep retrofit'!$X$40,IF(F13="Scenario3PBT7",'Deep retrofit'!$Y$40,"")))&amp;IF(F13="Scenario1PBT8",'Deep retrofit'!$Z$40,IF(F13="Scenario2PBT8",'Deep retrofit'!$AA$40,IF(F13="Scenario3PBT8",'Deep retrofit'!$AB$40,"")))&amp;IF(F13="Scenario1PBT9",'Deep retrofit'!$AC$40,IF(F13="Scenario2PBT9",'Deep retrofit'!$AD$40,IF(F13="Scenario3PBT9",'Deep retrofit'!$AE$40,"")))&amp;IF(F13="Scenario1PBT10",'Deep retrofit'!$AF$40,IF(F13="Scenario2PBT10",'Deep retrofit'!$AG$40,IF(F13="Scenario3PBT10",'Deep retrofit'!$AH$40,"")))&amp;IF(F13="Scenario1PBT11",'Deep retrofit'!$AI$40,IF(F13="Scenario2PBT11",'Deep retrofit'!$AJ$40,IF(F13="Scenario3PBT11",'Deep retrofit'!$AK$40,"")))&amp;IF(F13="Scenario1PBT12",'Deep retrofit'!$AL$40,IF(F13="Scenario2PBT12",'Deep retrofit'!$AM$40,IF(F13="Scenario3PBT12",'Deep retrofit'!$AN$40,"")))&amp;IF(F13="Scenario1PBT13",'Deep retrofit'!$AO$40,IF(F13="Scenario2PBT13",'Deep retrofit'!$AP$40,IF(F13="Scenario3PBT13",'Deep retrofit'!$AQ$40,"")))&amp;IF(F13="Scenario1PBT14",'Deep retrofit'!$AR$40,IF(F13="Scenario2PBT14",'Deep retrofit'!$AS$40,IF(F13="Scenario3PBT14",'Deep retrofit'!$AT$40,"")))&amp;IF(F13="Scenario1PBT15",'Deep retrofit'!$AU$40,IF(F13="Scenario2PBT15",'Deep retrofit'!$AV$40,IF(F13="Scenario3PBT15",'Deep retrofit'!$AW$40,"")))</f>
        <v/>
      </c>
      <c r="X13" s="117">
        <f t="shared" si="21"/>
        <v>0</v>
      </c>
      <c r="Y13" s="117" t="str">
        <f>IF(F13="Scenario1PBT1",'Deep retrofit'!$E$42,IF(F13="Scenario2PBT1",'Deep retrofit'!$F$42,IF(F13="Scenario3PBT1",'Deep retrofit'!$G$42,"")))&amp;IF(F13="Scenario1PBT2",'Deep retrofit'!$H$42,IF(F13="Scenario2PBT2",'Deep retrofit'!$I$42,IF(F13="Scenario3PBT2",'Deep retrofit'!$J$42,"")))&amp;IF(F13="Scenario1PBT3",'Deep retrofit'!$K$42,IF(F13="Scenario2PBT3",'Deep retrofit'!$L$42,IF(F13="Scenario3PBT3",'Deep retrofit'!$M$42,"")))&amp;IF(F13="Scenario1PBT4",'Deep retrofit'!$N$42,IF(F13="Scenario2PBT4",'Deep retrofit'!$O$42,IF(F13="Scenario3PBT4",'Deep retrofit'!$P$42,"")))&amp;IF(F13="Scenario1PBT5",'Deep retrofit'!$Q$42,IF(F13="Scenario2PBT5",'Deep retrofit'!$R$42,IF(F13="Scenario3PBT5",'Deep retrofit'!$S$42,"")))&amp;IF(F13="Scenario1PBT6",'Deep retrofit'!$T$42,IF(F13="Scenario2PBT6",'Deep retrofit'!$U$42,IF(F13="Scenario3PBT6",'Deep retrofit'!$V$42,"")))&amp;IF(F13="Scenario1PBT7",'Deep retrofit'!$W$42,IF(F13="Scenario2PBT7",'Deep retrofit'!$X$42,IF(F13="Scenario3PBT7",'Deep retrofit'!$Y$42,"")))&amp;IF(F13="Scenario1PBT8",'Deep retrofit'!$Z$42,IF(F13="Scenario2PBT8",'Deep retrofit'!$AA$42,IF(F13="Scenario3PBT8",'Deep retrofit'!$AB$42,"")))&amp;IF(F13="Scenario1PBT9",'Deep retrofit'!$AC$42,IF(F13="Scenario2PBT9",'Deep retrofit'!$AD$42,IF(F13="Scenario3PBT9",'Deep retrofit'!$AE$42,"")))&amp;IF(F13="Scenario1PBT10",'Deep retrofit'!$AF$42,IF(F13="Scenario2PBT10",'Deep retrofit'!$AG$42,IF(F13="Scenario3PBT10",'Deep retrofit'!$AH$42,"")))&amp;IF(F13="Scenario1PBT11",'Deep retrofit'!$AI$42,IF(F13="Scenario2PBT11",'Deep retrofit'!$AJ$42,IF(F13="Scenario3PBT11",'Deep retrofit'!$AK$42,"")))&amp;IF(F13="Scenario1PBT12",'Deep retrofit'!$AL$42,IF(F13="Scenario2PBT12",'Deep retrofit'!$AM$42,IF(F13="Scenario3PBT12",'Deep retrofit'!$AN$42,"")))&amp;IF(F13="Scenario1PBT13",'Deep retrofit'!$AO$42,IF(F13="Scenario2PBT13",'Deep retrofit'!$AP$42,IF(F13="Scenario3PBT13",'Deep retrofit'!$AQ$42,"")))&amp;IF(F13="Scenario1PBT14",'Deep retrofit'!$AR$42,IF(F13="Scenario2PBT14",'Deep retrofit'!$AS$42,IF(F13="Scenario3PBT14",'Deep retrofit'!$AT$42,"")))&amp;IF(F13="Scenario1PBT15",'Deep retrofit'!$AU$42,IF(F13="Scenario2PBT15",'Deep retrofit'!$AV$42,IF(F13="Scenario3PBT15",'Deep retrofit'!$AW$42,"")))</f>
        <v/>
      </c>
      <c r="Z13" s="117">
        <f t="shared" si="22"/>
        <v>0</v>
      </c>
      <c r="AA13" s="269" t="str">
        <f>IF(F13="Scenario1PBT1",'Deep retrofit'!$E$101,IF(F13="Scenario2PBT1",'Deep retrofit'!$F$101,IF(F13="Scenario3PBT1",'Deep retrofit'!$G$101,"")))&amp;IF(F13="Scenario1PBT2",'Deep retrofit'!$H$101,IF(F13="Scenario2PBT2",'Deep retrofit'!$I$101,IF(F13="Scenario3PBT2",'Deep retrofit'!$J$101,"")))&amp;IF(F13="Scenario1PBT3",'Deep retrofit'!$K$101,IF(F13="Scenario2PBT3",'Deep retrofit'!$L$101,IF(F13="Scenario3PBT3",'Deep retrofit'!$M$101,"")))&amp;IF(F13="Scenario1PBT4",'Deep retrofit'!$N$101,IF(F13="Scenario2PBT4",'Deep retrofit'!$O$101,IF(F13="Scenario3PBT4",'Deep retrofit'!$P$101,"")))&amp;IF(F13="Scenario1PBT5",'Deep retrofit'!$Q$101,IF(F13="Scenario2PBT5",'Deep retrofit'!$R$101,IF(F13="Scenario3PBT5",'Deep retrofit'!$S$101,"")))&amp;IF(F13="Scenario1PBT6",'Deep retrofit'!$T$101,IF(F13="Scenario2PBT6",'Deep retrofit'!$U$101,IF(F13="Scenario3PBT6",'Deep retrofit'!$V$101,"")))&amp;IF(F13="Scenario1PBT7",'Deep retrofit'!$W$101,IF(F13="Scenario2PBT7",'Deep retrofit'!$X$101,IF(F13="Scenario3PBT7",'Deep retrofit'!$Y$101,"")))&amp;IF(F13="Scenario1PBT8",'Deep retrofit'!$Z$101,IF(F13="Scenario2PBT8",'Deep retrofit'!$AA$101,IF(F13="Scenario3PBT8",'Deep retrofit'!$AB$101,"")))&amp;IF(F13="Scenario1PBT9",'Deep retrofit'!$AC$101,IF(F13="Scenario2PBT9",'Deep retrofit'!$AD$101,IF(F13="Scenario3PBT9",'Deep retrofit'!$AE$101,"")))&amp;IF(F13="Scenario1PBT10",'Deep retrofit'!$AF$101,IF(F13="Scenario2PBT10",'Deep retrofit'!$AG$101,IF(F13="Scenario3PBT10",'Deep retrofit'!$AH$101,"")))&amp;IF(F13="Scenario1PBT11",'Deep retrofit'!$AI$101,IF(F13="Scenario2PBT11",'Deep retrofit'!$AJ$101,IF(F13="Scenario3PBT11",'Deep retrofit'!$AK$101,"")))&amp;IF(F13="Scenario1PBT12",'Deep retrofit'!$AL$101,IF(F13="Scenario2PBT12",'Deep retrofit'!$AM$101,IF(F13="Scenario3PBT12",'Deep retrofit'!$AN$101,"")))&amp;IF(F13="Scenario1PBT13",'Deep retrofit'!$AO$101,IF(F13="Scenario2PBT13",'Deep retrofit'!$AP$101,IF(F13="Scenario3PBT13",'Deep retrofit'!$AQ$101,"")))&amp;IF(F13="Scenario1PBT14",'Deep retrofit'!$AR$101,IF(F13="Scenario2PBT14",'Deep retrofit'!$AS$101,IF(F13="Scenario3PBT14",'Deep retrofit'!$AT$101,"")))&amp;IF(F13="Scenario1PBT15",'Deep retrofit'!$AU$101,IF(F13="Scenario2PBT15",'Deep retrofit'!$AV$101,IF(F13="Scenario3PBT15",'Deep retrofit'!$AW$101,"")))</f>
        <v/>
      </c>
      <c r="AB13" s="179">
        <f t="shared" si="23"/>
        <v>0</v>
      </c>
      <c r="AC13" s="348" t="str">
        <f t="shared" si="24"/>
        <v/>
      </c>
      <c r="AD13" s="353">
        <f>IF(AC13="",IFERROR('Projection_Base-case'!G14-G13,0),0)</f>
        <v>0</v>
      </c>
      <c r="AE13" s="350">
        <f t="shared" si="0"/>
        <v>0</v>
      </c>
      <c r="AF13" s="361">
        <f>IFERROR(100*AD13/'Projection_Base-case'!G14,0)</f>
        <v>0</v>
      </c>
      <c r="AG13" s="352">
        <f>IF(AC13="",IFERROR('Projection_Base-case'!I14-I13,0),0)</f>
        <v>0</v>
      </c>
      <c r="AH13" s="353">
        <f t="shared" si="1"/>
        <v>0</v>
      </c>
      <c r="AI13" s="361">
        <f>IFERROR(100*AG13/'Projection_Base-case'!I14,0)</f>
        <v>0</v>
      </c>
      <c r="AJ13" s="352">
        <f>IF(AC13="",IFERROR('Projection_Base-case'!K14-K13,0),0)</f>
        <v>0</v>
      </c>
      <c r="AK13" s="353">
        <f t="shared" si="2"/>
        <v>0</v>
      </c>
      <c r="AL13" s="361">
        <f>IFERROR(100*AJ13/'Projection_Base-case'!K14,0)</f>
        <v>0</v>
      </c>
      <c r="AM13" s="352">
        <f>-IF(AC13="",IFERROR('Projection_Base-case'!M14-M13,0),0)</f>
        <v>0</v>
      </c>
      <c r="AN13" s="353">
        <f t="shared" si="3"/>
        <v>0</v>
      </c>
      <c r="AO13" s="354">
        <f>IFERROR(IF('Projection_Base-case'!N14&gt;0,100*AN13/'Projection_Base-case'!N14,100*AN13/N13),0)</f>
        <v>0</v>
      </c>
      <c r="AP13" s="355">
        <f>IF(AC13="",IFERROR('Projection_Base-case'!O14-O13,0),0)</f>
        <v>0</v>
      </c>
      <c r="AQ13" s="356">
        <f t="shared" si="4"/>
        <v>0</v>
      </c>
      <c r="AR13" s="356">
        <f>IFERROR(100*AP13/'Projection_Base-case'!O14,0)</f>
        <v>0</v>
      </c>
      <c r="AS13" s="355">
        <f>IF(AC13="",IFERROR('Projection_Base-case'!Q14-Q13,0),0)</f>
        <v>0</v>
      </c>
      <c r="AT13" s="356">
        <f t="shared" si="5"/>
        <v>0</v>
      </c>
      <c r="AU13" s="356">
        <f>IFERROR(100*AS13/'Projection_Base-case'!Q14,0)</f>
        <v>0</v>
      </c>
      <c r="AV13" s="355">
        <f>IF(AC13="",IFERROR('Projection_Base-case'!S14-S13,0),0)</f>
        <v>0</v>
      </c>
      <c r="AW13" s="356">
        <f t="shared" si="6"/>
        <v>0</v>
      </c>
      <c r="AX13" s="357">
        <f>IFERROR(100*AV13/'Projection_Base-case'!S14,0)</f>
        <v>0</v>
      </c>
      <c r="AY13" s="358">
        <f>IF(AC13="",IFERROR('Projection_Base-case'!U14-U13,0),0)</f>
        <v>0</v>
      </c>
      <c r="AZ13" s="359">
        <f t="shared" si="7"/>
        <v>0</v>
      </c>
      <c r="BA13" s="359">
        <f>IFERROR(100*AY13/'Projection_Base-case'!U14,0)</f>
        <v>0</v>
      </c>
      <c r="BB13" s="358">
        <f>IF(AC13="",IFERROR('Projection_Base-case'!W14-W13,0),0)</f>
        <v>0</v>
      </c>
      <c r="BC13" s="359">
        <f t="shared" si="8"/>
        <v>0</v>
      </c>
      <c r="BD13" s="359">
        <f>IFERROR(100*BB13/'Projection_Base-case'!W14,0)</f>
        <v>0</v>
      </c>
      <c r="BE13" s="358">
        <f>IF(AC13="",IFERROR('Projection_Base-case'!Y14-Y13,0),0)</f>
        <v>0</v>
      </c>
      <c r="BF13" s="359">
        <f t="shared" si="9"/>
        <v>0</v>
      </c>
      <c r="BG13" s="359">
        <f>IFERROR(100*BE13/'Projection_Base-case'!Y14,0)</f>
        <v>0</v>
      </c>
      <c r="BH13" s="359">
        <f t="shared" si="10"/>
        <v>0</v>
      </c>
      <c r="BI13" s="360">
        <f t="shared" si="11"/>
        <v>0</v>
      </c>
    </row>
    <row r="14" spans="1:61" ht="15.6">
      <c r="A14" s="205">
        <v>10</v>
      </c>
      <c r="B14" s="347">
        <f>IF('Projection_Base-case'!B15&lt;&gt;"",'Projection_Base-case'!B15,0)</f>
        <v>0</v>
      </c>
      <c r="C14" s="347">
        <f>IF('Projection_Base-case'!C15&lt;&gt;"",'Projection_Base-case'!C15,0)</f>
        <v>0</v>
      </c>
      <c r="D14" s="365">
        <f>IF('Projection_Base-case'!D15&lt;&gt;"",'Projection_Base-case'!D15,0)</f>
        <v>0</v>
      </c>
      <c r="E14" s="369"/>
      <c r="F14" s="367" t="str">
        <f t="shared" si="12"/>
        <v>0</v>
      </c>
      <c r="G14" s="177" t="str">
        <f>IF(F14="Scenario1PBT1",'Deep retrofit'!$E$6,IF(F14="Scenario2PBT1",'Deep retrofit'!$F$6,IF(F14="Scenario3PBT1",'Deep retrofit'!$G$6,"")))&amp;IF(F14="Scenario1PBT2",'Deep retrofit'!$H$6,IF(F14="Scenario2PBT2",'Deep retrofit'!$I$6,IF(F14="Scenario3PBT2",'Deep retrofit'!$J$6,"")))&amp;IF(F14="Scenario1PBT3",'Deep retrofit'!$K$6,IF(F14="Scenario2PBT3",'Deep retrofit'!$L$6,IF(F14="Scenario3PBT3",'Deep retrofit'!$M$6,"")))&amp;IF(F14="Scenario1PBT4",'Deep retrofit'!$N$6,IF(F14="Scenario2PBT4",'Deep retrofit'!$O$6,IF(F14="Scenario3PBT4",'Deep retrofit'!$P$6,"")))&amp;IF(F14="Scenario1PBT5",'Deep retrofit'!$Q$6,IF(F14="Scenario2PBT5",'Deep retrofit'!$R$6,IF(F14="Scenario3PBT5",'Deep retrofit'!$S$6,"")))&amp;IF(F14="Scenario1PBT6",'Deep retrofit'!$T$6,IF(F14="Scenario2PBT6",'Deep retrofit'!$U$6,IF(F14="Scenario3PBT6",'Deep retrofit'!$V$6,"")))&amp;IF(F14="Scenario1PBT7",'Deep retrofit'!$W$6,IF(F14="Scenario2PBT7",'Deep retrofit'!$X$6,IF(F14="Scenario3PBT7",'Deep retrofit'!$Y$6,"")))&amp;IF(F14="Scenario1PBT8",'Deep retrofit'!$Z$6,IF(F14="Scenario2PBT8",'Deep retrofit'!$AA$6,IF(F14="Scenario3PBT8",'Deep retrofit'!$AB$6,"")))&amp;IF(F14="Scenario1PBT9",'Deep retrofit'!$AC$6,IF(F14="Scenario2PBT9",'Deep retrofit'!$AD$6,IF(F14="Scenario3PBT9",'Deep retrofit'!$AE$6,"")))&amp;IF(F14="Scenario1PBT10",'Deep retrofit'!$AF$6,IF(F14="Scenario2PBT10",'Deep retrofit'!$AG$6,IF(F14="Scenario3PBT10",'Deep retrofit'!$AH$6,"")))&amp;IF(F14="Scenario1PBT11",'Deep retrofit'!$AI$6,IF(F14="Scenario2PBT11",'Deep retrofit'!$AJ$6,IF(F14="Scenario3PBT11",'Deep retrofit'!$AK$6,"")))&amp;IF(F14="Scenario1PBT12",'Deep retrofit'!$AL$6,IF(F14="Scenario2PBT12",'Deep retrofit'!$AM$6,IF(F14="Scenario3PBT12",'Deep retrofit'!$AN$6,"")))&amp;IF(F14="Scenario1PBT13",'Deep retrofit'!$AO$6,IF(F14="Scenario2PBT13",'Deep retrofit'!$AP$6,IF(F14="Scenario3PBT13",'Deep retrofit'!$AQ$6,"")))&amp;IF(F14="Scenario1PBT14",'Deep retrofit'!$AR$6,IF(F14="Scenario2PBT14",'Deep retrofit'!$AS$6,IF(F14="Scenario3PBT14",'Deep retrofit'!$AT$6,"")))&amp;IF(F14="Scenario1PBT15",'Deep retrofit'!$AU$6,IF(F14="Scenario2PBT15",'Deep retrofit'!$AV$6,IF(F14="Scenario3PBT15",'Deep retrofit'!$AW$6,"")))</f>
        <v/>
      </c>
      <c r="H14" s="117">
        <f t="shared" si="13"/>
        <v>0</v>
      </c>
      <c r="I14" s="178" t="str">
        <f>IF(F14="Scenario1PBT1",'Deep retrofit'!$E$16,IF(F14="Scenario2PBT1",'Deep retrofit'!$F$16,IF(F14="Scenario3PBT1",'Deep retrofit'!$G$16,"")))&amp;IF(F14="Scenario1PBT2",'Deep retrofit'!$H$16,IF(F14="Scenario2PBT2",'Deep retrofit'!$I$16,IF(F14="Scenario3PBT2",'Deep retrofit'!$J$16,"")))&amp;IF(F14="Scenario1PBT3",'Deep retrofit'!$K$16,IF(F14="Scenario2PBT3",'Deep retrofit'!$L$16,IF(F14="Scenario3PBT3",'Deep retrofit'!$M$16,"")))&amp;IF(F14="Scenario1PBT4",'Deep retrofit'!$N$16,IF(F14="Scenario2PBT4",'Deep retrofit'!$O$16,IF(F14="Scenario3PBT4",'Deep retrofit'!$P$16,"")))&amp;IF(F14="Scenario1PBT5",'Deep retrofit'!$Q$16,IF(F14="Scenario2PBT5",'Deep retrofit'!$R$16,IF(F14="Scenario3PBT5",'Deep retrofit'!$S$16,"")))&amp;IF(F14="Scenario1PBT6",'Deep retrofit'!$T$16,IF(F14="Scenario2PBT6",'Deep retrofit'!$U$16,IF(F14="Scenario3PBT6",'Deep retrofit'!$V$16,"")))&amp;IF(F14="Scenario1PBT7",'Deep retrofit'!$W$16,IF(F14="Scenario2PBT7",'Deep retrofit'!$X$16,IF(F14="Scenario3PBT7",'Deep retrofit'!$Y$16,"")))&amp;IF(F14="Scenario1PBT8",'Deep retrofit'!$Z$16,IF(F14="Scenario2PBT8",'Deep retrofit'!$AA$16,IF(F14="Scenario3PBT8",'Deep retrofit'!$AB$16,"")))&amp;IF(F14="Scenario1PBT9",'Deep retrofit'!$AC$16,IF(F14="Scenario2PBT9",'Deep retrofit'!$AD$16,IF(F14="Scenario3PBT9",'Deep retrofit'!$AE$16,"")))&amp;IF(F14="Scenario1PBT10",'Deep retrofit'!$AF$16,IF(F14="Scenario2PBT10",'Deep retrofit'!$AG$16,IF(F14="Scenario3PBT10",'Deep retrofit'!$AH$16,"")))&amp;IF(F14="Scenario1PBT11",'Deep retrofit'!$AI$16,IF(F14="Scenario2PBT11",'Deep retrofit'!$AJ$16,IF(F14="Scenario3PBT11",'Deep retrofit'!$AK$16,"")))&amp;IF(F14="Scenario1PBT12",'Deep retrofit'!$AL$16,IF(F14="Scenario2PBT12",'Deep retrofit'!$AM$16,IF(F14="Scenario3PBT12",'Deep retrofit'!$AN$16,"")))&amp;IF(F14="Scenario1PBT13",'Deep retrofit'!$AO$16,IF(F14="Scenario2PBT13",'Deep retrofit'!$AP$16,IF(F14="Scenario3PBT13",'Deep retrofit'!$AQ$16,"")))&amp;IF(F14="Scenario1PBT14",'Deep retrofit'!$AR$16,IF(F14="Scenario2PBT14",'Deep retrofit'!$AS$16,IF(F14="Scenario3PBT14",'Deep retrofit'!$AT$16,"")))&amp;IF(F14="Scenario1PBT15",'Deep retrofit'!$AU$16,IF(F14="Scenario2PBT15",'Deep retrofit'!$AV$16,IF(F14="Scenario3PBT15",'Deep retrofit'!$AW$16,"")))</f>
        <v/>
      </c>
      <c r="J14" s="117">
        <f t="shared" si="14"/>
        <v>0</v>
      </c>
      <c r="K14" s="117" t="str">
        <f>IF(F14="Scenario1PBT1",'Deep retrofit'!$E$18,IF(F14="Scenario2PBT1",'Deep retrofit'!$F$18,IF(F14="Scenario3PBT1",'Deep retrofit'!$G$18,"")))&amp;IF(F14="Scenario1PBT2",'Deep retrofit'!$H$18,IF(F14="Scenario2PBT2",'Deep retrofit'!$I$18,IF(F14="Scenario3PBT2",'Deep retrofit'!$J$18,"")))&amp;IF(F14="Scenario1PBT3",'Deep retrofit'!$K$18,IF(F14="Scenario2PBT3",'Deep retrofit'!$L$18,IF(F14="Scenario3PBT3",'Deep retrofit'!$M$18,"")))&amp;IF(F14="Scenario1PBT4",'Deep retrofit'!$N$18,IF(F14="Scenario2PBT4",'Deep retrofit'!$O$18,IF(F14="Scenario3PBT4",'Deep retrofit'!$P$18,"")))&amp;IF(F14="Scenario1PBT5",'Deep retrofit'!$Q$18,IF(F14="Scenario2PBT5",'Deep retrofit'!$R$18,IF(F14="Scenario3PBT5",'Deep retrofit'!$S$18,"")))&amp;IF(F14="Scenario1PBT6",'Deep retrofit'!$T$18,IF(F14="Scenario2PBT6",'Deep retrofit'!$U$18,IF(F14="Scenario3PBT6",'Deep retrofit'!$V$18,"")))&amp;IF(F14="Scenario1PBT7",'Deep retrofit'!$W$18,IF(F14="Scenario2PBT7",'Deep retrofit'!$X$18,IF(F14="Scenario3PBT7",'Deep retrofit'!$Y$18,"")))&amp;IF(F14="Scenario1PBT8",'Deep retrofit'!$Z$18,IF(F14="Scenario2PBT8",'Deep retrofit'!$AA$18,IF(F14="Scenario3PBT8",'Deep retrofit'!$AB$18,"")))&amp;IF(F14="Scenario1PBT9",'Deep retrofit'!$AC$18,IF(F14="Scenario2PBT9",'Deep retrofit'!$AD$18,IF(F14="Scenario3PBT9",'Deep retrofit'!$AE$18,"")))&amp;IF(F14="Scenario1PBT10",'Deep retrofit'!$AF$18,IF(F14="Scenario2PBT10",'Deep retrofit'!$AG$18,IF(F14="Scenario3PBT10",'Deep retrofit'!$AH$18,"")))&amp;IF(F14="Scenario1PBT11",'Deep retrofit'!$AI$18,IF(F14="Scenario2PBT11",'Deep retrofit'!$AJ$18,IF(F14="Scenario3PBT11",'Deep retrofit'!$AK$18,"")))&amp;IF(F14="Scenario1PBT12",'Deep retrofit'!$AL$18,IF(F14="Scenario2PBT12",'Deep retrofit'!$AM$18,IF(F14="Scenario3PBT12",'Deep retrofit'!$AN$18,"")))&amp;IF(F14="Scenario1PBT13",'Deep retrofit'!$AO$18,IF(F14="Scenario2PBT13",'Deep retrofit'!$AP$18,IF(F14="Scenario3PBT13",'Deep retrofit'!$AQ$18,"")))&amp;IF(F14="Scenario1PBT14",'Deep retrofit'!$AR$18,IF(F14="Scenario2PBT14",'Deep retrofit'!$AS$18,IF(F14="Scenario3PBT14",'Deep retrofit'!$AT$18,"")))&amp;IF(F14="Scenario1PBT15",'Deep retrofit'!$AU$18,IF(F14="Scenario2PBT15",'Deep retrofit'!$AV$18,IF(F14="Scenario3PBT15",'Deep retrofit'!$AW$18,"")))</f>
        <v/>
      </c>
      <c r="L14" s="117">
        <f t="shared" si="15"/>
        <v>0</v>
      </c>
      <c r="M14" s="117" t="str">
        <f>IF(F14="Scenario1PBT1",'Deep retrofit'!$E$20,IF(F14="Scenario2PBT1",'Deep retrofit'!$F$20,IF(F14="Scenario3PBT1",'Deep retrofit'!$G$20,"")))&amp;IF(F14="Scenario1PBT2",'Deep retrofit'!$H$20,IF(F14="Scenario2PBT2",'Deep retrofit'!$I$20,IF(F14="Scenario3PBT2",'Deep retrofit'!$J$20,"")))&amp;IF(F14="Scenario1PBT3",'Deep retrofit'!$K$20,IF(F14="Scenario2PBT3",'Deep retrofit'!$L$20,IF(F14="Scenario3PBT3",'Deep retrofit'!$M$20,"")))&amp;IF(F14="Scenario1PBT4",'Deep retrofit'!$N$20,IF(F14="Scenario2PBT4",'Deep retrofit'!$O$20,IF(F14="Scenario3PBT4",'Deep retrofit'!$P$20,"")))&amp;IF(F14="Scenario1PBT5",'Deep retrofit'!$Q$20,IF(F14="Scenario2PBT5",'Deep retrofit'!$R$20,IF(F14="Scenario3PBT5",'Deep retrofit'!$S$20,"")))&amp;IF(F14="Scenario1PBT6",'Deep retrofit'!$T$20,IF(F14="Scenario2PBT6",'Deep retrofit'!$U$20,IF(F14="Scenario3PBT6",'Deep retrofit'!$V$20,"")))&amp;IF(F14="Scenario1PBT7",'Deep retrofit'!$W$20,IF(F14="Scenario2PBT7",'Deep retrofit'!$X$20,IF(F14="Scenario3PBT7",'Deep retrofit'!$Y$20,"")))&amp;IF(F14="Scenario1PBT8",'Deep retrofit'!$Z$20,IF(F14="Scenario2PBT8",'Deep retrofit'!$AA$20,IF(F14="Scenario3PBT8",'Deep retrofit'!$AB$20,"")))&amp;IF(F14="Scenario1PBT9",'Deep retrofit'!$AC$20,IF(F14="Scenario2PBT9",'Deep retrofit'!$AD$20,IF(F14="Scenario3PBT9",'Deep retrofit'!$AE$20,"")))&amp;IF(F14="Scenario1PBT10",'Deep retrofit'!$AF$20,IF(F14="Scenario2PBT10",'Deep retrofit'!$AG$20,IF(F14="Scenario3PBT10",'Deep retrofit'!$AH$20,"")))&amp;IF(F14="Scenario1PBT11",'Deep retrofit'!$AI$20,IF(F14="Scenario2PBT11",'Deep retrofit'!$AJ$20,IF(F14="Scenario3PBT11",'Deep retrofit'!$AK$20,"")))&amp;IF(F14="Scenario1PBT12",'Deep retrofit'!$AL$20,IF(F14="Scenario2PBT12",'Deep retrofit'!$AM$20,IF(F14="Scenario3PBT12",'Deep retrofit'!$AN$20,"")))&amp;IF(F14="Scenario1PBT13",'Deep retrofit'!$AO$20,IF(F14="Scenario2PBT13",'Deep retrofit'!$AP$20,IF(F14="Scenario3PBT13",'Deep retrofit'!$AQ$20,"")))&amp;IF(F14="Scenario1PBT14",'Deep retrofit'!$AR$20,IF(F14="Scenario2PBT14",'Deep retrofit'!$AS$20,IF(F14="Scenario3PBT14",'Deep retrofit'!$AT$20,"")))&amp;IF(F14="Scenario1PBT15",'Deep retrofit'!$AU$20,IF(F14="Scenario2PBT15",'Deep retrofit'!$AV$20,IF(F14="Scenario3PBT15",'Deep retrofit'!$AW$20,"")))</f>
        <v/>
      </c>
      <c r="N14" s="118">
        <f t="shared" si="16"/>
        <v>0</v>
      </c>
      <c r="O14" s="206" t="str">
        <f>IF(F14="Scenario1PBT1",'Deep retrofit'!$E$23,IF(F14="Scenario2PBT1",'Deep retrofit'!$F$23,IF(F14="Scenario3PBT1",'Deep retrofit'!$G$23,"")))&amp;IF(F14="Scenario1PBT2",'Deep retrofit'!$H$23,IF(F14="Scenario2PBT2",'Deep retrofit'!$I$23,IF(F14="Scenario3PBT2",'Deep retrofit'!$J$23,"")))&amp;IF(F14="Scenario1PBT3",'Deep retrofit'!$K$23,IF(F14="Scenario2PBT3",'Deep retrofit'!$L$23,IF(F14="Scenario3PBT3",'Deep retrofit'!$M$23,"")))&amp;IF(F14="Scenario1PBT4",'Deep retrofit'!$N$23,IF(F14="Scenario2PBT4",'Deep retrofit'!$O$23,IF(F14="Scenario3PBT4",'Deep retrofit'!$P$23,"")))&amp;IF(F14="Scenario1PBT5",'Deep retrofit'!$Q$23,IF(F14="Scenario2PBT5",'Deep retrofit'!$R$23,IF(F14="Scenario3PBT5",'Deep retrofit'!$S$23,"")))&amp;IF(F14="Scenario1PBT6",'Deep retrofit'!$T$23,IF(F14="Scenario2PBT6",'Deep retrofit'!$U$23,IF(F14="Scenario3PBT6",'Deep retrofit'!$V$23,"")))&amp;IF(F14="Scenario1PBT7",'Deep retrofit'!$W$23,IF(F14="Scenario2PBT7",'Deep retrofit'!$X$23,IF(F14="Scenario3PBT7",'Deep retrofit'!$Y$23,"")))&amp;IF(F14="Scenario1PBT8",'Deep retrofit'!$Z$23,IF(F14="Scenario2PBT8",'Deep retrofit'!$AA$23,IF(F14="Scenario3PBT8",'Deep retrofit'!$AB$23,"")))&amp;IF(F14="Scenario1PBT9",'Deep retrofit'!$AC$23,IF(F14="Scenario2PBT9",'Deep retrofit'!$AD$23,IF(F14="Scenario3PBT9",'Deep retrofit'!$AE$23,"")))&amp;IF(F14="Scenario1PBT10",'Deep retrofit'!$AF$23,IF(F14="Scenario2PBT10",'Deep retrofit'!$AG$23,IF(F14="Scenario3PBT10",'Deep retrofit'!$AH$23,"")))&amp;IF(F14="Scenario1PBT11",'Deep retrofit'!$AI$23,IF(F14="Scenario2PBT11",'Deep retrofit'!$AJ$23,IF(F14="Scenario3PBT11",'Deep retrofit'!$AK$23,"")))&amp;IF(F14="Scenario1PBT12",'Deep retrofit'!$AL$23,IF(F14="Scenario2PBT12",'Deep retrofit'!$AM$23,IF(F14="Scenario3PBT12",'Deep retrofit'!$AN$23,"")))&amp;IF(F14="Scenario1PBT13",'Deep retrofit'!$AO$23,IF(F14="Scenario2PBT13",'Deep retrofit'!$AP$23,IF(F14="Scenario3PBT13",'Deep retrofit'!$AQ$23,"")))&amp;IF(F14="Scenario1PBT14",'Deep retrofit'!$AR$23,IF(F14="Scenario2PBT14",'Deep retrofit'!$AS$23,IF(F14="Scenario3PBT14",'Deep retrofit'!$AT$23,"")))&amp;IF(F14="Scenario1PBT15",'Deep retrofit'!$AU$23,IF(F14="Scenario2PBT15",'Deep retrofit'!$AV$23,IF(F14="Scenario3PBT15",'Deep retrofit'!$AW$23,"")))</f>
        <v/>
      </c>
      <c r="P14" s="117">
        <f t="shared" si="17"/>
        <v>0</v>
      </c>
      <c r="Q14" s="117" t="str">
        <f>IF(F14="Scenario1PBT1",'Deep retrofit'!$E$25,IF(F14="Scenario2PBT1",'Deep retrofit'!$F$25,IF(F14="Scenario3PBT1",'Deep retrofit'!$G$25,"")))&amp;IF(F14="Scenario1PBT2",'Deep retrofit'!$H$25,IF(F14="Scenario2PBT2",'Deep retrofit'!$I$25,IF(F14="Scenario3PBT2",'Deep retrofit'!$J$25,"")))&amp;IF(F14="Scenario1PBT3",'Deep retrofit'!$K$25,IF(F14="Scenario2PBT3",'Deep retrofit'!$L$25,IF(F14="Scenario3PBT3",'Deep retrofit'!$M$25,"")))&amp;IF(F14="Scenario1PBT4",'Deep retrofit'!$N$25,IF(F14="Scenario2PBT4",'Deep retrofit'!$O$25,IF(F14="Scenario3PBT4",'Deep retrofit'!$P$25,"")))&amp;IF(F14="Scenario1PBT5",'Deep retrofit'!$Q$25,IF(F14="Scenario2PBT5",'Deep retrofit'!$R$25,IF(F14="Scenario3PBT5",'Deep retrofit'!$S$25,"")))&amp;IF(F14="Scenario1PBT6",'Deep retrofit'!$T$25,IF(F14="Scenario2PBT6",'Deep retrofit'!$U$25,IF(F14="Scenario3PBT6",'Deep retrofit'!$V$25,"")))&amp;IF(F14="Scenario1PBT7",'Deep retrofit'!$W$25,IF(F14="Scenario2PBT7",'Deep retrofit'!$X$25,IF(F14="Scenario3PBT7",'Deep retrofit'!$Y$25,"")))&amp;IF(F14="Scenario1PBT8",'Deep retrofit'!$Z$25,IF(F14="Scenario2PBT8",'Deep retrofit'!$AA$25,IF(F14="Scenario3PBT8",'Deep retrofit'!$AB$25,"")))&amp;IF(F14="Scenario1PBT9",'Deep retrofit'!$AC$25,IF(F14="Scenario2PBT9",'Deep retrofit'!$AD$25,IF(F14="Scenario3PBT9",'Deep retrofit'!$AE$25,"")))&amp;IF(F14="Scenario1PBT10",'Deep retrofit'!$AF$25,IF(F14="Scenario2PBT10",'Deep retrofit'!$AG$25,IF(F14="Scenario3PBT10",'Deep retrofit'!$AH$25,"")))&amp;IF(F14="Scenario1PBT11",'Deep retrofit'!$AI$25,IF(F14="Scenario2PBT11",'Deep retrofit'!$AJ$25,IF(F14="Scenario3PBT11",'Deep retrofit'!$AK$25,"")))&amp;IF(F14="Scenario1PBT12",'Deep retrofit'!$AL$25,IF(F14="Scenario2PBT12",'Deep retrofit'!$AM$25,IF(F14="Scenario3PBT12",'Deep retrofit'!$AN$25,"")))&amp;IF(F14="Scenario1PBT13",'Deep retrofit'!$AO$25,IF(F14="Scenario2PBT13",'Deep retrofit'!$AP$25,IF(F14="Scenario3PBT13",'Deep retrofit'!$AQ$25,"")))&amp;IF(F14="Scenario1PBT14",'Deep retrofit'!$AR$25,IF(F14="Scenario2PBT14",'Deep retrofit'!$AS$25,IF(F14="Scenario3PBT14",'Deep retrofit'!$AT$25,"")))&amp;IF(F14="Scenario1PBT15",'Deep retrofit'!$AU$25,IF(F14="Scenario2PBT15",'Deep retrofit'!$AV$25,IF(F14="Scenario3PBT15",'Deep retrofit'!$AW$25,"")))</f>
        <v/>
      </c>
      <c r="R14" s="117">
        <f t="shared" si="18"/>
        <v>0</v>
      </c>
      <c r="S14" s="117" t="str">
        <f>IF(F14="Scenario1PBT1",'Deep retrofit'!$E$27,IF(F14="Scenario2PBT1",'Deep retrofit'!$F$27,IF(F14="Scenario3PBT1",'Deep retrofit'!$G$27,"")))&amp;IF(F14="Scenario1PBT2",'Deep retrofit'!$H$27,IF(F14="Scenario2PBT2",'Deep retrofit'!$I$27,IF(F14="Scenario3PBT2",'Deep retrofit'!$J$27,"")))&amp;IF(F14="Scenario1PBT3",'Deep retrofit'!$K$27,IF(F14="Scenario2PBT3",'Deep retrofit'!$L$27,IF(F14="Scenario3PBT3",'Deep retrofit'!$M$27,"")))&amp;IF(F14="Scenario1PBT4",'Deep retrofit'!$N$27,IF(F14="Scenario2PBT4",'Deep retrofit'!$O$27,IF(F14="Scenario3PBT4",'Deep retrofit'!$P$27,"")))&amp;IF(F14="Scenario1PBT5",'Deep retrofit'!$Q$27,IF(F14="Scenario2PBT5",'Deep retrofit'!$R$27,IF(F14="Scenario3PBT5",'Deep retrofit'!$S$27,"")))&amp;IF(F14="Scenario1PBT6",'Deep retrofit'!$T$27,IF(F14="Scenario2PBT6",'Deep retrofit'!$U$27,IF(F14="Scenario3PBT6",'Deep retrofit'!$V$27,"")))&amp;IF(F14="Scenario1PBT7",'Deep retrofit'!$W$27,IF(F14="Scenario2PBT7",'Deep retrofit'!$X$27,IF(F14="Scenario3PBT7",'Deep retrofit'!$Y$27,"")))&amp;IF(F14="Scenario1PBT8",'Deep retrofit'!$Z$27,IF(F14="Scenario2PBT8",'Deep retrofit'!$AA$27,IF(F14="Scenario3PBT8",'Deep retrofit'!$AB$27,"")))&amp;IF(F14="Scenario1PBT9",'Deep retrofit'!$AC$27,IF(F14="Scenario2PBT9",'Deep retrofit'!$AD$27,IF(F14="Scenario3PBT9",'Deep retrofit'!$AE$27,"")))&amp;IF(F14="Scenario1PBT10",'Deep retrofit'!$AF$27,IF(F14="Scenario2PBT10",'Deep retrofit'!$AG$27,IF(F14="Scenario3PBT10",'Deep retrofit'!$AH$27,"")))&amp;IF(F14="Scenario1PBT11",'Deep retrofit'!$AI$27,IF(F14="Scenario2PBT11",'Deep retrofit'!$AJ$27,IF(F14="Scenario3PBT11",'Deep retrofit'!$AK$27,"")))&amp;IF(F14="Scenario1PBT12",'Deep retrofit'!$AL$27,IF(F14="Scenario2PBT12",'Deep retrofit'!$AM$27,IF(F14="Scenario3PBT12",'Deep retrofit'!$AN$27,"")))&amp;IF(F14="Scenario1PBT13",'Deep retrofit'!$AO$27,IF(F14="Scenario2PBT13",'Deep retrofit'!$AP$27,IF(F14="Scenario3PBT13",'Deep retrofit'!$AQ$27,"")))&amp;IF(F14="Scenario1PBT14",'Deep retrofit'!$AR$27,IF(F14="Scenario2PBT14",'Deep retrofit'!$AS$27,IF(F14="Scenario3PBT14",'Deep retrofit'!$AT$27,"")))&amp;IF(F14="Scenario1PBT15",'Deep retrofit'!$AU$27,IF(F14="Scenario2PBT15",'Deep retrofit'!$AV$27,IF(F14="Scenario3PBT15",'Deep retrofit'!$AW$27,"")))</f>
        <v/>
      </c>
      <c r="T14" s="207">
        <f t="shared" si="19"/>
        <v>0</v>
      </c>
      <c r="U14" s="206" t="str">
        <f>IF(F14="Scenario1PBT1",'Deep retrofit'!$E$38,IF(F14="Scenario2PBT1",'Deep retrofit'!$F$38,IF(F14="Scenario3PBT1",'Deep retrofit'!$G$38,"")))&amp;IF(F14="Scenario1PBT2",'Deep retrofit'!$H$38,IF(F14="Scenario2PBT2",'Deep retrofit'!$I$38,IF(F14="Scenario3PBT2",'Deep retrofit'!$J$38,"")))&amp;IF(F14="Scenario1PBT3",'Deep retrofit'!$K$38,IF(F14="Scenario2PBT3",'Deep retrofit'!$L$38,IF(F14="Scenario3PBT3",'Deep retrofit'!$M$38,"")))&amp;IF(F14="Scenario1PBT4",'Deep retrofit'!$N$38,IF(F14="Scenario2PBT4",'Deep retrofit'!$O$38,IF(F14="Scenario3PBT4",'Deep retrofit'!$P$38,"")))&amp;IF(F14="Scenario1PBT5",'Deep retrofit'!$Q$38,IF(F14="Scenario2PBT5",'Deep retrofit'!$R$38,IF(F14="Scenario3PBT5",'Deep retrofit'!$S$38,"")))&amp;IF(F14="Scenario1PBT6",'Deep retrofit'!$T$38,IF(F14="Scenario2PBT6",'Deep retrofit'!$U$38,IF(F14="Scenario3PBT6",'Deep retrofit'!$V$38,"")))&amp;IF(F14="Scenario1PBT7",'Deep retrofit'!$W$38,IF(F14="Scenario2PBT7",'Deep retrofit'!$X$38,IF(F14="Scenario3PBT7",'Deep retrofit'!$Y$38,"")))&amp;IF(F14="Scenario1PBT8",'Deep retrofit'!$Z$38,IF(F14="Scenario2PBT8",'Deep retrofit'!$AA$38,IF(F14="Scenario3PBT8",'Deep retrofit'!$AB$38,"")))&amp;IF(F14="Scenario1PBT9",'Deep retrofit'!$AC$38,IF(F14="Scenario2PBT9",'Deep retrofit'!$AD$38,IF(F14="Scenario3PBT9",'Deep retrofit'!$AE$38,"")))&amp;IF(F14="Scenario1PBT10",'Deep retrofit'!$AF$38,IF(F14="Scenario2PBT10",'Deep retrofit'!$AG$38,IF(F14="Scenario3PBT10",'Deep retrofit'!$AH$38,"")))&amp;IF(F14="Scenario1PBT11",'Deep retrofit'!$AI$38,IF(F14="Scenario2PBT11",'Deep retrofit'!$AJ$38,IF(F14="Scenario3PBT11",'Deep retrofit'!$AK$38,"")))&amp;IF(F14="Scenario1PBT12",'Deep retrofit'!$AL$38,IF(F14="Scenario2PBT12",'Deep retrofit'!$AM$38,IF(F14="Scenario3PBT12",'Deep retrofit'!$AN$38,"")))&amp;IF(F14="Scenario1PBT13",'Deep retrofit'!$AO$38,IF(F14="Scenario2PBT13",'Deep retrofit'!$AP$38,IF(F14="Scenario3PBT13",'Deep retrofit'!$AQ$38,"")))&amp;IF(F14="Scenario1PBT14",'Deep retrofit'!$AR$38,IF(F14="Scenario2PBT14",'Deep retrofit'!$AS$38,IF(F14="Scenario3PBT14",'Deep retrofit'!$AT$38,"")))&amp;IF(F14="Scenario1PBT15",'Deep retrofit'!$AU$38,IF(F14="Scenario2PBT15",'Deep retrofit'!$AV$38,IF(F14="Scenario3PBT15",'Deep retrofit'!$AW$38,"")))</f>
        <v/>
      </c>
      <c r="V14" s="117">
        <f t="shared" si="20"/>
        <v>0</v>
      </c>
      <c r="W14" s="117" t="str">
        <f>IF(F14="Scenario1PBT1",'Deep retrofit'!$E$40,IF(F14="Scenario2PBT1",'Deep retrofit'!$F$40,IF(F14="Scenario3PBT1",'Deep retrofit'!$G$40,"")))&amp;IF(F14="Scenario1PBT2",'Deep retrofit'!$H$40,IF(F14="Scenario2PBT2",'Deep retrofit'!$I$40,IF(F14="Scenario3PBT2",'Deep retrofit'!$J$40,"")))&amp;IF(F14="Scenario1PBT3",'Deep retrofit'!$K$40,IF(F14="Scenario2PBT3",'Deep retrofit'!$L$40,IF(F14="Scenario3PBT3",'Deep retrofit'!$M$40,"")))&amp;IF(F14="Scenario1PBT4",'Deep retrofit'!$N$40,IF(F14="Scenario2PBT4",'Deep retrofit'!$O$40,IF(F14="Scenario3PBT4",'Deep retrofit'!$P$40,"")))&amp;IF(F14="Scenario1PBT5",'Deep retrofit'!$Q$40,IF(F14="Scenario2PBT5",'Deep retrofit'!$R$40,IF(F14="Scenario3PBT5",'Deep retrofit'!$S$40,"")))&amp;IF(F14="Scenario1PBT6",'Deep retrofit'!$T$40,IF(F14="Scenario2PBT6",'Deep retrofit'!$U$40,IF(F14="Scenario3PBT6",'Deep retrofit'!$V$40,"")))&amp;IF(F14="Scenario1PBT7",'Deep retrofit'!$W$40,IF(F14="Scenario2PBT7",'Deep retrofit'!$X$40,IF(F14="Scenario3PBT7",'Deep retrofit'!$Y$40,"")))&amp;IF(F14="Scenario1PBT8",'Deep retrofit'!$Z$40,IF(F14="Scenario2PBT8",'Deep retrofit'!$AA$40,IF(F14="Scenario3PBT8",'Deep retrofit'!$AB$40,"")))&amp;IF(F14="Scenario1PBT9",'Deep retrofit'!$AC$40,IF(F14="Scenario2PBT9",'Deep retrofit'!$AD$40,IF(F14="Scenario3PBT9",'Deep retrofit'!$AE$40,"")))&amp;IF(F14="Scenario1PBT10",'Deep retrofit'!$AF$40,IF(F14="Scenario2PBT10",'Deep retrofit'!$AG$40,IF(F14="Scenario3PBT10",'Deep retrofit'!$AH$40,"")))&amp;IF(F14="Scenario1PBT11",'Deep retrofit'!$AI$40,IF(F14="Scenario2PBT11",'Deep retrofit'!$AJ$40,IF(F14="Scenario3PBT11",'Deep retrofit'!$AK$40,"")))&amp;IF(F14="Scenario1PBT12",'Deep retrofit'!$AL$40,IF(F14="Scenario2PBT12",'Deep retrofit'!$AM$40,IF(F14="Scenario3PBT12",'Deep retrofit'!$AN$40,"")))&amp;IF(F14="Scenario1PBT13",'Deep retrofit'!$AO$40,IF(F14="Scenario2PBT13",'Deep retrofit'!$AP$40,IF(F14="Scenario3PBT13",'Deep retrofit'!$AQ$40,"")))&amp;IF(F14="Scenario1PBT14",'Deep retrofit'!$AR$40,IF(F14="Scenario2PBT14",'Deep retrofit'!$AS$40,IF(F14="Scenario3PBT14",'Deep retrofit'!$AT$40,"")))&amp;IF(F14="Scenario1PBT15",'Deep retrofit'!$AU$40,IF(F14="Scenario2PBT15",'Deep retrofit'!$AV$40,IF(F14="Scenario3PBT15",'Deep retrofit'!$AW$40,"")))</f>
        <v/>
      </c>
      <c r="X14" s="117">
        <f t="shared" si="21"/>
        <v>0</v>
      </c>
      <c r="Y14" s="117" t="str">
        <f>IF(F14="Scenario1PBT1",'Deep retrofit'!$E$42,IF(F14="Scenario2PBT1",'Deep retrofit'!$F$42,IF(F14="Scenario3PBT1",'Deep retrofit'!$G$42,"")))&amp;IF(F14="Scenario1PBT2",'Deep retrofit'!$H$42,IF(F14="Scenario2PBT2",'Deep retrofit'!$I$42,IF(F14="Scenario3PBT2",'Deep retrofit'!$J$42,"")))&amp;IF(F14="Scenario1PBT3",'Deep retrofit'!$K$42,IF(F14="Scenario2PBT3",'Deep retrofit'!$L$42,IF(F14="Scenario3PBT3",'Deep retrofit'!$M$42,"")))&amp;IF(F14="Scenario1PBT4",'Deep retrofit'!$N$42,IF(F14="Scenario2PBT4",'Deep retrofit'!$O$42,IF(F14="Scenario3PBT4",'Deep retrofit'!$P$42,"")))&amp;IF(F14="Scenario1PBT5",'Deep retrofit'!$Q$42,IF(F14="Scenario2PBT5",'Deep retrofit'!$R$42,IF(F14="Scenario3PBT5",'Deep retrofit'!$S$42,"")))&amp;IF(F14="Scenario1PBT6",'Deep retrofit'!$T$42,IF(F14="Scenario2PBT6",'Deep retrofit'!$U$42,IF(F14="Scenario3PBT6",'Deep retrofit'!$V$42,"")))&amp;IF(F14="Scenario1PBT7",'Deep retrofit'!$W$42,IF(F14="Scenario2PBT7",'Deep retrofit'!$X$42,IF(F14="Scenario3PBT7",'Deep retrofit'!$Y$42,"")))&amp;IF(F14="Scenario1PBT8",'Deep retrofit'!$Z$42,IF(F14="Scenario2PBT8",'Deep retrofit'!$AA$42,IF(F14="Scenario3PBT8",'Deep retrofit'!$AB$42,"")))&amp;IF(F14="Scenario1PBT9",'Deep retrofit'!$AC$42,IF(F14="Scenario2PBT9",'Deep retrofit'!$AD$42,IF(F14="Scenario3PBT9",'Deep retrofit'!$AE$42,"")))&amp;IF(F14="Scenario1PBT10",'Deep retrofit'!$AF$42,IF(F14="Scenario2PBT10",'Deep retrofit'!$AG$42,IF(F14="Scenario3PBT10",'Deep retrofit'!$AH$42,"")))&amp;IF(F14="Scenario1PBT11",'Deep retrofit'!$AI$42,IF(F14="Scenario2PBT11",'Deep retrofit'!$AJ$42,IF(F14="Scenario3PBT11",'Deep retrofit'!$AK$42,"")))&amp;IF(F14="Scenario1PBT12",'Deep retrofit'!$AL$42,IF(F14="Scenario2PBT12",'Deep retrofit'!$AM$42,IF(F14="Scenario3PBT12",'Deep retrofit'!$AN$42,"")))&amp;IF(F14="Scenario1PBT13",'Deep retrofit'!$AO$42,IF(F14="Scenario2PBT13",'Deep retrofit'!$AP$42,IF(F14="Scenario3PBT13",'Deep retrofit'!$AQ$42,"")))&amp;IF(F14="Scenario1PBT14",'Deep retrofit'!$AR$42,IF(F14="Scenario2PBT14",'Deep retrofit'!$AS$42,IF(F14="Scenario3PBT14",'Deep retrofit'!$AT$42,"")))&amp;IF(F14="Scenario1PBT15",'Deep retrofit'!$AU$42,IF(F14="Scenario2PBT15",'Deep retrofit'!$AV$42,IF(F14="Scenario3PBT15",'Deep retrofit'!$AW$42,"")))</f>
        <v/>
      </c>
      <c r="Z14" s="117">
        <f t="shared" si="22"/>
        <v>0</v>
      </c>
      <c r="AA14" s="269" t="str">
        <f>IF(F14="Scenario1PBT1",'Deep retrofit'!$E$101,IF(F14="Scenario2PBT1",'Deep retrofit'!$F$101,IF(F14="Scenario3PBT1",'Deep retrofit'!$G$101,"")))&amp;IF(F14="Scenario1PBT2",'Deep retrofit'!$H$101,IF(F14="Scenario2PBT2",'Deep retrofit'!$I$101,IF(F14="Scenario3PBT2",'Deep retrofit'!$J$101,"")))&amp;IF(F14="Scenario1PBT3",'Deep retrofit'!$K$101,IF(F14="Scenario2PBT3",'Deep retrofit'!$L$101,IF(F14="Scenario3PBT3",'Deep retrofit'!$M$101,"")))&amp;IF(F14="Scenario1PBT4",'Deep retrofit'!$N$101,IF(F14="Scenario2PBT4",'Deep retrofit'!$O$101,IF(F14="Scenario3PBT4",'Deep retrofit'!$P$101,"")))&amp;IF(F14="Scenario1PBT5",'Deep retrofit'!$Q$101,IF(F14="Scenario2PBT5",'Deep retrofit'!$R$101,IF(F14="Scenario3PBT5",'Deep retrofit'!$S$101,"")))&amp;IF(F14="Scenario1PBT6",'Deep retrofit'!$T$101,IF(F14="Scenario2PBT6",'Deep retrofit'!$U$101,IF(F14="Scenario3PBT6",'Deep retrofit'!$V$101,"")))&amp;IF(F14="Scenario1PBT7",'Deep retrofit'!$W$101,IF(F14="Scenario2PBT7",'Deep retrofit'!$X$101,IF(F14="Scenario3PBT7",'Deep retrofit'!$Y$101,"")))&amp;IF(F14="Scenario1PBT8",'Deep retrofit'!$Z$101,IF(F14="Scenario2PBT8",'Deep retrofit'!$AA$101,IF(F14="Scenario3PBT8",'Deep retrofit'!$AB$101,"")))&amp;IF(F14="Scenario1PBT9",'Deep retrofit'!$AC$101,IF(F14="Scenario2PBT9",'Deep retrofit'!$AD$101,IF(F14="Scenario3PBT9",'Deep retrofit'!$AE$101,"")))&amp;IF(F14="Scenario1PBT10",'Deep retrofit'!$AF$101,IF(F14="Scenario2PBT10",'Deep retrofit'!$AG$101,IF(F14="Scenario3PBT10",'Deep retrofit'!$AH$101,"")))&amp;IF(F14="Scenario1PBT11",'Deep retrofit'!$AI$101,IF(F14="Scenario2PBT11",'Deep retrofit'!$AJ$101,IF(F14="Scenario3PBT11",'Deep retrofit'!$AK$101,"")))&amp;IF(F14="Scenario1PBT12",'Deep retrofit'!$AL$101,IF(F14="Scenario2PBT12",'Deep retrofit'!$AM$101,IF(F14="Scenario3PBT12",'Deep retrofit'!$AN$101,"")))&amp;IF(F14="Scenario1PBT13",'Deep retrofit'!$AO$101,IF(F14="Scenario2PBT13",'Deep retrofit'!$AP$101,IF(F14="Scenario3PBT13",'Deep retrofit'!$AQ$101,"")))&amp;IF(F14="Scenario1PBT14",'Deep retrofit'!$AR$101,IF(F14="Scenario2PBT14",'Deep retrofit'!$AS$101,IF(F14="Scenario3PBT14",'Deep retrofit'!$AT$101,"")))&amp;IF(F14="Scenario1PBT15",'Deep retrofit'!$AU$101,IF(F14="Scenario2PBT15",'Deep retrofit'!$AV$101,IF(F14="Scenario3PBT15",'Deep retrofit'!$AW$101,"")))</f>
        <v/>
      </c>
      <c r="AB14" s="179">
        <f t="shared" si="23"/>
        <v>0</v>
      </c>
      <c r="AC14" s="348" t="str">
        <f t="shared" si="24"/>
        <v/>
      </c>
      <c r="AD14" s="353">
        <f>IF(AC14="",IFERROR('Projection_Base-case'!G15-G14,0),0)</f>
        <v>0</v>
      </c>
      <c r="AE14" s="350">
        <f t="shared" si="0"/>
        <v>0</v>
      </c>
      <c r="AF14" s="361">
        <f>IFERROR(100*AD14/'Projection_Base-case'!G15,0)</f>
        <v>0</v>
      </c>
      <c r="AG14" s="352">
        <f>IF(AC14="",IFERROR('Projection_Base-case'!I15-I14,0),0)</f>
        <v>0</v>
      </c>
      <c r="AH14" s="353">
        <f t="shared" si="1"/>
        <v>0</v>
      </c>
      <c r="AI14" s="361">
        <f>IFERROR(100*AG14/'Projection_Base-case'!I15,0)</f>
        <v>0</v>
      </c>
      <c r="AJ14" s="352">
        <f>IF(AC14="",IFERROR('Projection_Base-case'!K15-K14,0),0)</f>
        <v>0</v>
      </c>
      <c r="AK14" s="353">
        <f t="shared" si="2"/>
        <v>0</v>
      </c>
      <c r="AL14" s="361">
        <f>IFERROR(100*AJ14/'Projection_Base-case'!K15,0)</f>
        <v>0</v>
      </c>
      <c r="AM14" s="352">
        <f>-IF(AC14="",IFERROR('Projection_Base-case'!M15-M14,0),0)</f>
        <v>0</v>
      </c>
      <c r="AN14" s="353">
        <f t="shared" si="3"/>
        <v>0</v>
      </c>
      <c r="AO14" s="354">
        <f>IFERROR(IF('Projection_Base-case'!N15&gt;0,100*AN14/'Projection_Base-case'!N15,100*AN14/N14),0)</f>
        <v>0</v>
      </c>
      <c r="AP14" s="355">
        <f>IF(AC14="",IFERROR('Projection_Base-case'!O15-O14,0),0)</f>
        <v>0</v>
      </c>
      <c r="AQ14" s="356">
        <f t="shared" si="4"/>
        <v>0</v>
      </c>
      <c r="AR14" s="356">
        <f>IFERROR(100*AP14/'Projection_Base-case'!O15,0)</f>
        <v>0</v>
      </c>
      <c r="AS14" s="355">
        <f>IF(AC14="",IFERROR('Projection_Base-case'!Q15-Q14,0),0)</f>
        <v>0</v>
      </c>
      <c r="AT14" s="356">
        <f t="shared" si="5"/>
        <v>0</v>
      </c>
      <c r="AU14" s="356">
        <f>IFERROR(100*AS14/'Projection_Base-case'!Q15,0)</f>
        <v>0</v>
      </c>
      <c r="AV14" s="355">
        <f>IF(AC14="",IFERROR('Projection_Base-case'!S15-S14,0),0)</f>
        <v>0</v>
      </c>
      <c r="AW14" s="356">
        <f t="shared" si="6"/>
        <v>0</v>
      </c>
      <c r="AX14" s="357">
        <f>IFERROR(100*AV14/'Projection_Base-case'!S15,0)</f>
        <v>0</v>
      </c>
      <c r="AY14" s="358">
        <f>IF(AC14="",IFERROR('Projection_Base-case'!U15-U14,0),0)</f>
        <v>0</v>
      </c>
      <c r="AZ14" s="359">
        <f t="shared" si="7"/>
        <v>0</v>
      </c>
      <c r="BA14" s="359">
        <f>IFERROR(100*AY14/'Projection_Base-case'!U15,0)</f>
        <v>0</v>
      </c>
      <c r="BB14" s="358">
        <f>IF(AC14="",IFERROR('Projection_Base-case'!W15-W14,0),0)</f>
        <v>0</v>
      </c>
      <c r="BC14" s="359">
        <f t="shared" si="8"/>
        <v>0</v>
      </c>
      <c r="BD14" s="359">
        <f>IFERROR(100*BB14/'Projection_Base-case'!W15,0)</f>
        <v>0</v>
      </c>
      <c r="BE14" s="358">
        <f>IF(AC14="",IFERROR('Projection_Base-case'!Y15-Y14,0),0)</f>
        <v>0</v>
      </c>
      <c r="BF14" s="359">
        <f t="shared" si="9"/>
        <v>0</v>
      </c>
      <c r="BG14" s="359">
        <f>IFERROR(100*BE14/'Projection_Base-case'!Y15,0)</f>
        <v>0</v>
      </c>
      <c r="BH14" s="359">
        <f t="shared" si="10"/>
        <v>0</v>
      </c>
      <c r="BI14" s="360">
        <f t="shared" si="11"/>
        <v>0</v>
      </c>
    </row>
    <row r="15" spans="1:61" ht="15" customHeight="1">
      <c r="A15" s="205">
        <v>11</v>
      </c>
      <c r="B15" s="347">
        <f>IF('Projection_Base-case'!B16&lt;&gt;"",'Projection_Base-case'!B16,0)</f>
        <v>0</v>
      </c>
      <c r="C15" s="347">
        <f>IF('Projection_Base-case'!C16&lt;&gt;"",'Projection_Base-case'!C16,0)</f>
        <v>0</v>
      </c>
      <c r="D15" s="365">
        <f>IF('Projection_Base-case'!D16&lt;&gt;"",'Projection_Base-case'!D16,0)</f>
        <v>0</v>
      </c>
      <c r="E15" s="369"/>
      <c r="F15" s="367" t="str">
        <f t="shared" si="12"/>
        <v>0</v>
      </c>
      <c r="G15" s="177" t="str">
        <f>IF(F15="Scenario1PBT1",'Deep retrofit'!$E$6,IF(F15="Scenario2PBT1",'Deep retrofit'!$F$6,IF(F15="Scenario3PBT1",'Deep retrofit'!$G$6,"")))&amp;IF(F15="Scenario1PBT2",'Deep retrofit'!$H$6,IF(F15="Scenario2PBT2",'Deep retrofit'!$I$6,IF(F15="Scenario3PBT2",'Deep retrofit'!$J$6,"")))&amp;IF(F15="Scenario1PBT3",'Deep retrofit'!$K$6,IF(F15="Scenario2PBT3",'Deep retrofit'!$L$6,IF(F15="Scenario3PBT3",'Deep retrofit'!$M$6,"")))&amp;IF(F15="Scenario1PBT4",'Deep retrofit'!$N$6,IF(F15="Scenario2PBT4",'Deep retrofit'!$O$6,IF(F15="Scenario3PBT4",'Deep retrofit'!$P$6,"")))&amp;IF(F15="Scenario1PBT5",'Deep retrofit'!$Q$6,IF(F15="Scenario2PBT5",'Deep retrofit'!$R$6,IF(F15="Scenario3PBT5",'Deep retrofit'!$S$6,"")))&amp;IF(F15="Scenario1PBT6",'Deep retrofit'!$T$6,IF(F15="Scenario2PBT6",'Deep retrofit'!$U$6,IF(F15="Scenario3PBT6",'Deep retrofit'!$V$6,"")))&amp;IF(F15="Scenario1PBT7",'Deep retrofit'!$W$6,IF(F15="Scenario2PBT7",'Deep retrofit'!$X$6,IF(F15="Scenario3PBT7",'Deep retrofit'!$Y$6,"")))&amp;IF(F15="Scenario1PBT8",'Deep retrofit'!$Z$6,IF(F15="Scenario2PBT8",'Deep retrofit'!$AA$6,IF(F15="Scenario3PBT8",'Deep retrofit'!$AB$6,"")))&amp;IF(F15="Scenario1PBT9",'Deep retrofit'!$AC$6,IF(F15="Scenario2PBT9",'Deep retrofit'!$AD$6,IF(F15="Scenario3PBT9",'Deep retrofit'!$AE$6,"")))&amp;IF(F15="Scenario1PBT10",'Deep retrofit'!$AF$6,IF(F15="Scenario2PBT10",'Deep retrofit'!$AG$6,IF(F15="Scenario3PBT10",'Deep retrofit'!$AH$6,"")))&amp;IF(F15="Scenario1PBT11",'Deep retrofit'!$AI$6,IF(F15="Scenario2PBT11",'Deep retrofit'!$AJ$6,IF(F15="Scenario3PBT11",'Deep retrofit'!$AK$6,"")))&amp;IF(F15="Scenario1PBT12",'Deep retrofit'!$AL$6,IF(F15="Scenario2PBT12",'Deep retrofit'!$AM$6,IF(F15="Scenario3PBT12",'Deep retrofit'!$AN$6,"")))&amp;IF(F15="Scenario1PBT13",'Deep retrofit'!$AO$6,IF(F15="Scenario2PBT13",'Deep retrofit'!$AP$6,IF(F15="Scenario3PBT13",'Deep retrofit'!$AQ$6,"")))&amp;IF(F15="Scenario1PBT14",'Deep retrofit'!$AR$6,IF(F15="Scenario2PBT14",'Deep retrofit'!$AS$6,IF(F15="Scenario3PBT14",'Deep retrofit'!$AT$6,"")))&amp;IF(F15="Scenario1PBT15",'Deep retrofit'!$AU$6,IF(F15="Scenario2PBT15",'Deep retrofit'!$AV$6,IF(F15="Scenario3PBT15",'Deep retrofit'!$AW$6,"")))</f>
        <v/>
      </c>
      <c r="H15" s="117">
        <f t="shared" si="13"/>
        <v>0</v>
      </c>
      <c r="I15" s="178" t="str">
        <f>IF(F15="Scenario1PBT1",'Deep retrofit'!$E$16,IF(F15="Scenario2PBT1",'Deep retrofit'!$F$16,IF(F15="Scenario3PBT1",'Deep retrofit'!$G$16,"")))&amp;IF(F15="Scenario1PBT2",'Deep retrofit'!$H$16,IF(F15="Scenario2PBT2",'Deep retrofit'!$I$16,IF(F15="Scenario3PBT2",'Deep retrofit'!$J$16,"")))&amp;IF(F15="Scenario1PBT3",'Deep retrofit'!$K$16,IF(F15="Scenario2PBT3",'Deep retrofit'!$L$16,IF(F15="Scenario3PBT3",'Deep retrofit'!$M$16,"")))&amp;IF(F15="Scenario1PBT4",'Deep retrofit'!$N$16,IF(F15="Scenario2PBT4",'Deep retrofit'!$O$16,IF(F15="Scenario3PBT4",'Deep retrofit'!$P$16,"")))&amp;IF(F15="Scenario1PBT5",'Deep retrofit'!$Q$16,IF(F15="Scenario2PBT5",'Deep retrofit'!$R$16,IF(F15="Scenario3PBT5",'Deep retrofit'!$S$16,"")))&amp;IF(F15="Scenario1PBT6",'Deep retrofit'!$T$16,IF(F15="Scenario2PBT6",'Deep retrofit'!$U$16,IF(F15="Scenario3PBT6",'Deep retrofit'!$V$16,"")))&amp;IF(F15="Scenario1PBT7",'Deep retrofit'!$W$16,IF(F15="Scenario2PBT7",'Deep retrofit'!$X$16,IF(F15="Scenario3PBT7",'Deep retrofit'!$Y$16,"")))&amp;IF(F15="Scenario1PBT8",'Deep retrofit'!$Z$16,IF(F15="Scenario2PBT8",'Deep retrofit'!$AA$16,IF(F15="Scenario3PBT8",'Deep retrofit'!$AB$16,"")))&amp;IF(F15="Scenario1PBT9",'Deep retrofit'!$AC$16,IF(F15="Scenario2PBT9",'Deep retrofit'!$AD$16,IF(F15="Scenario3PBT9",'Deep retrofit'!$AE$16,"")))&amp;IF(F15="Scenario1PBT10",'Deep retrofit'!$AF$16,IF(F15="Scenario2PBT10",'Deep retrofit'!$AG$16,IF(F15="Scenario3PBT10",'Deep retrofit'!$AH$16,"")))&amp;IF(F15="Scenario1PBT11",'Deep retrofit'!$AI$16,IF(F15="Scenario2PBT11",'Deep retrofit'!$AJ$16,IF(F15="Scenario3PBT11",'Deep retrofit'!$AK$16,"")))&amp;IF(F15="Scenario1PBT12",'Deep retrofit'!$AL$16,IF(F15="Scenario2PBT12",'Deep retrofit'!$AM$16,IF(F15="Scenario3PBT12",'Deep retrofit'!$AN$16,"")))&amp;IF(F15="Scenario1PBT13",'Deep retrofit'!$AO$16,IF(F15="Scenario2PBT13",'Deep retrofit'!$AP$16,IF(F15="Scenario3PBT13",'Deep retrofit'!$AQ$16,"")))&amp;IF(F15="Scenario1PBT14",'Deep retrofit'!$AR$16,IF(F15="Scenario2PBT14",'Deep retrofit'!$AS$16,IF(F15="Scenario3PBT14",'Deep retrofit'!$AT$16,"")))&amp;IF(F15="Scenario1PBT15",'Deep retrofit'!$AU$16,IF(F15="Scenario2PBT15",'Deep retrofit'!$AV$16,IF(F15="Scenario3PBT15",'Deep retrofit'!$AW$16,"")))</f>
        <v/>
      </c>
      <c r="J15" s="117">
        <f t="shared" si="14"/>
        <v>0</v>
      </c>
      <c r="K15" s="117" t="str">
        <f>IF(F15="Scenario1PBT1",'Deep retrofit'!$E$18,IF(F15="Scenario2PBT1",'Deep retrofit'!$F$18,IF(F15="Scenario3PBT1",'Deep retrofit'!$G$18,"")))&amp;IF(F15="Scenario1PBT2",'Deep retrofit'!$H$18,IF(F15="Scenario2PBT2",'Deep retrofit'!$I$18,IF(F15="Scenario3PBT2",'Deep retrofit'!$J$18,"")))&amp;IF(F15="Scenario1PBT3",'Deep retrofit'!$K$18,IF(F15="Scenario2PBT3",'Deep retrofit'!$L$18,IF(F15="Scenario3PBT3",'Deep retrofit'!$M$18,"")))&amp;IF(F15="Scenario1PBT4",'Deep retrofit'!$N$18,IF(F15="Scenario2PBT4",'Deep retrofit'!$O$18,IF(F15="Scenario3PBT4",'Deep retrofit'!$P$18,"")))&amp;IF(F15="Scenario1PBT5",'Deep retrofit'!$Q$18,IF(F15="Scenario2PBT5",'Deep retrofit'!$R$18,IF(F15="Scenario3PBT5",'Deep retrofit'!$S$18,"")))&amp;IF(F15="Scenario1PBT6",'Deep retrofit'!$T$18,IF(F15="Scenario2PBT6",'Deep retrofit'!$U$18,IF(F15="Scenario3PBT6",'Deep retrofit'!$V$18,"")))&amp;IF(F15="Scenario1PBT7",'Deep retrofit'!$W$18,IF(F15="Scenario2PBT7",'Deep retrofit'!$X$18,IF(F15="Scenario3PBT7",'Deep retrofit'!$Y$18,"")))&amp;IF(F15="Scenario1PBT8",'Deep retrofit'!$Z$18,IF(F15="Scenario2PBT8",'Deep retrofit'!$AA$18,IF(F15="Scenario3PBT8",'Deep retrofit'!$AB$18,"")))&amp;IF(F15="Scenario1PBT9",'Deep retrofit'!$AC$18,IF(F15="Scenario2PBT9",'Deep retrofit'!$AD$18,IF(F15="Scenario3PBT9",'Deep retrofit'!$AE$18,"")))&amp;IF(F15="Scenario1PBT10",'Deep retrofit'!$AF$18,IF(F15="Scenario2PBT10",'Deep retrofit'!$AG$18,IF(F15="Scenario3PBT10",'Deep retrofit'!$AH$18,"")))&amp;IF(F15="Scenario1PBT11",'Deep retrofit'!$AI$18,IF(F15="Scenario2PBT11",'Deep retrofit'!$AJ$18,IF(F15="Scenario3PBT11",'Deep retrofit'!$AK$18,"")))&amp;IF(F15="Scenario1PBT12",'Deep retrofit'!$AL$18,IF(F15="Scenario2PBT12",'Deep retrofit'!$AM$18,IF(F15="Scenario3PBT12",'Deep retrofit'!$AN$18,"")))&amp;IF(F15="Scenario1PBT13",'Deep retrofit'!$AO$18,IF(F15="Scenario2PBT13",'Deep retrofit'!$AP$18,IF(F15="Scenario3PBT13",'Deep retrofit'!$AQ$18,"")))&amp;IF(F15="Scenario1PBT14",'Deep retrofit'!$AR$18,IF(F15="Scenario2PBT14",'Deep retrofit'!$AS$18,IF(F15="Scenario3PBT14",'Deep retrofit'!$AT$18,"")))&amp;IF(F15="Scenario1PBT15",'Deep retrofit'!$AU$18,IF(F15="Scenario2PBT15",'Deep retrofit'!$AV$18,IF(F15="Scenario3PBT15",'Deep retrofit'!$AW$18,"")))</f>
        <v/>
      </c>
      <c r="L15" s="117">
        <f t="shared" si="15"/>
        <v>0</v>
      </c>
      <c r="M15" s="117" t="str">
        <f>IF(F15="Scenario1PBT1",'Deep retrofit'!$E$20,IF(F15="Scenario2PBT1",'Deep retrofit'!$F$20,IF(F15="Scenario3PBT1",'Deep retrofit'!$G$20,"")))&amp;IF(F15="Scenario1PBT2",'Deep retrofit'!$H$20,IF(F15="Scenario2PBT2",'Deep retrofit'!$I$20,IF(F15="Scenario3PBT2",'Deep retrofit'!$J$20,"")))&amp;IF(F15="Scenario1PBT3",'Deep retrofit'!$K$20,IF(F15="Scenario2PBT3",'Deep retrofit'!$L$20,IF(F15="Scenario3PBT3",'Deep retrofit'!$M$20,"")))&amp;IF(F15="Scenario1PBT4",'Deep retrofit'!$N$20,IF(F15="Scenario2PBT4",'Deep retrofit'!$O$20,IF(F15="Scenario3PBT4",'Deep retrofit'!$P$20,"")))&amp;IF(F15="Scenario1PBT5",'Deep retrofit'!$Q$20,IF(F15="Scenario2PBT5",'Deep retrofit'!$R$20,IF(F15="Scenario3PBT5",'Deep retrofit'!$S$20,"")))&amp;IF(F15="Scenario1PBT6",'Deep retrofit'!$T$20,IF(F15="Scenario2PBT6",'Deep retrofit'!$U$20,IF(F15="Scenario3PBT6",'Deep retrofit'!$V$20,"")))&amp;IF(F15="Scenario1PBT7",'Deep retrofit'!$W$20,IF(F15="Scenario2PBT7",'Deep retrofit'!$X$20,IF(F15="Scenario3PBT7",'Deep retrofit'!$Y$20,"")))&amp;IF(F15="Scenario1PBT8",'Deep retrofit'!$Z$20,IF(F15="Scenario2PBT8",'Deep retrofit'!$AA$20,IF(F15="Scenario3PBT8",'Deep retrofit'!$AB$20,"")))&amp;IF(F15="Scenario1PBT9",'Deep retrofit'!$AC$20,IF(F15="Scenario2PBT9",'Deep retrofit'!$AD$20,IF(F15="Scenario3PBT9",'Deep retrofit'!$AE$20,"")))&amp;IF(F15="Scenario1PBT10",'Deep retrofit'!$AF$20,IF(F15="Scenario2PBT10",'Deep retrofit'!$AG$20,IF(F15="Scenario3PBT10",'Deep retrofit'!$AH$20,"")))&amp;IF(F15="Scenario1PBT11",'Deep retrofit'!$AI$20,IF(F15="Scenario2PBT11",'Deep retrofit'!$AJ$20,IF(F15="Scenario3PBT11",'Deep retrofit'!$AK$20,"")))&amp;IF(F15="Scenario1PBT12",'Deep retrofit'!$AL$20,IF(F15="Scenario2PBT12",'Deep retrofit'!$AM$20,IF(F15="Scenario3PBT12",'Deep retrofit'!$AN$20,"")))&amp;IF(F15="Scenario1PBT13",'Deep retrofit'!$AO$20,IF(F15="Scenario2PBT13",'Deep retrofit'!$AP$20,IF(F15="Scenario3PBT13",'Deep retrofit'!$AQ$20,"")))&amp;IF(F15="Scenario1PBT14",'Deep retrofit'!$AR$20,IF(F15="Scenario2PBT14",'Deep retrofit'!$AS$20,IF(F15="Scenario3PBT14",'Deep retrofit'!$AT$20,"")))&amp;IF(F15="Scenario1PBT15",'Deep retrofit'!$AU$20,IF(F15="Scenario2PBT15",'Deep retrofit'!$AV$20,IF(F15="Scenario3PBT15",'Deep retrofit'!$AW$20,"")))</f>
        <v/>
      </c>
      <c r="N15" s="118">
        <f t="shared" si="16"/>
        <v>0</v>
      </c>
      <c r="O15" s="206" t="str">
        <f>IF(F15="Scenario1PBT1",'Deep retrofit'!$E$23,IF(F15="Scenario2PBT1",'Deep retrofit'!$F$23,IF(F15="Scenario3PBT1",'Deep retrofit'!$G$23,"")))&amp;IF(F15="Scenario1PBT2",'Deep retrofit'!$H$23,IF(F15="Scenario2PBT2",'Deep retrofit'!$I$23,IF(F15="Scenario3PBT2",'Deep retrofit'!$J$23,"")))&amp;IF(F15="Scenario1PBT3",'Deep retrofit'!$K$23,IF(F15="Scenario2PBT3",'Deep retrofit'!$L$23,IF(F15="Scenario3PBT3",'Deep retrofit'!$M$23,"")))&amp;IF(F15="Scenario1PBT4",'Deep retrofit'!$N$23,IF(F15="Scenario2PBT4",'Deep retrofit'!$O$23,IF(F15="Scenario3PBT4",'Deep retrofit'!$P$23,"")))&amp;IF(F15="Scenario1PBT5",'Deep retrofit'!$Q$23,IF(F15="Scenario2PBT5",'Deep retrofit'!$R$23,IF(F15="Scenario3PBT5",'Deep retrofit'!$S$23,"")))&amp;IF(F15="Scenario1PBT6",'Deep retrofit'!$T$23,IF(F15="Scenario2PBT6",'Deep retrofit'!$U$23,IF(F15="Scenario3PBT6",'Deep retrofit'!$V$23,"")))&amp;IF(F15="Scenario1PBT7",'Deep retrofit'!$W$23,IF(F15="Scenario2PBT7",'Deep retrofit'!$X$23,IF(F15="Scenario3PBT7",'Deep retrofit'!$Y$23,"")))&amp;IF(F15="Scenario1PBT8",'Deep retrofit'!$Z$23,IF(F15="Scenario2PBT8",'Deep retrofit'!$AA$23,IF(F15="Scenario3PBT8",'Deep retrofit'!$AB$23,"")))&amp;IF(F15="Scenario1PBT9",'Deep retrofit'!$AC$23,IF(F15="Scenario2PBT9",'Deep retrofit'!$AD$23,IF(F15="Scenario3PBT9",'Deep retrofit'!$AE$23,"")))&amp;IF(F15="Scenario1PBT10",'Deep retrofit'!$AF$23,IF(F15="Scenario2PBT10",'Deep retrofit'!$AG$23,IF(F15="Scenario3PBT10",'Deep retrofit'!$AH$23,"")))&amp;IF(F15="Scenario1PBT11",'Deep retrofit'!$AI$23,IF(F15="Scenario2PBT11",'Deep retrofit'!$AJ$23,IF(F15="Scenario3PBT11",'Deep retrofit'!$AK$23,"")))&amp;IF(F15="Scenario1PBT12",'Deep retrofit'!$AL$23,IF(F15="Scenario2PBT12",'Deep retrofit'!$AM$23,IF(F15="Scenario3PBT12",'Deep retrofit'!$AN$23,"")))&amp;IF(F15="Scenario1PBT13",'Deep retrofit'!$AO$23,IF(F15="Scenario2PBT13",'Deep retrofit'!$AP$23,IF(F15="Scenario3PBT13",'Deep retrofit'!$AQ$23,"")))&amp;IF(F15="Scenario1PBT14",'Deep retrofit'!$AR$23,IF(F15="Scenario2PBT14",'Deep retrofit'!$AS$23,IF(F15="Scenario3PBT14",'Deep retrofit'!$AT$23,"")))&amp;IF(F15="Scenario1PBT15",'Deep retrofit'!$AU$23,IF(F15="Scenario2PBT15",'Deep retrofit'!$AV$23,IF(F15="Scenario3PBT15",'Deep retrofit'!$AW$23,"")))</f>
        <v/>
      </c>
      <c r="P15" s="117">
        <f t="shared" si="17"/>
        <v>0</v>
      </c>
      <c r="Q15" s="117" t="str">
        <f>IF(F15="Scenario1PBT1",'Deep retrofit'!$E$25,IF(F15="Scenario2PBT1",'Deep retrofit'!$F$25,IF(F15="Scenario3PBT1",'Deep retrofit'!$G$25,"")))&amp;IF(F15="Scenario1PBT2",'Deep retrofit'!$H$25,IF(F15="Scenario2PBT2",'Deep retrofit'!$I$25,IF(F15="Scenario3PBT2",'Deep retrofit'!$J$25,"")))&amp;IF(F15="Scenario1PBT3",'Deep retrofit'!$K$25,IF(F15="Scenario2PBT3",'Deep retrofit'!$L$25,IF(F15="Scenario3PBT3",'Deep retrofit'!$M$25,"")))&amp;IF(F15="Scenario1PBT4",'Deep retrofit'!$N$25,IF(F15="Scenario2PBT4",'Deep retrofit'!$O$25,IF(F15="Scenario3PBT4",'Deep retrofit'!$P$25,"")))&amp;IF(F15="Scenario1PBT5",'Deep retrofit'!$Q$25,IF(F15="Scenario2PBT5",'Deep retrofit'!$R$25,IF(F15="Scenario3PBT5",'Deep retrofit'!$S$25,"")))&amp;IF(F15="Scenario1PBT6",'Deep retrofit'!$T$25,IF(F15="Scenario2PBT6",'Deep retrofit'!$U$25,IF(F15="Scenario3PBT6",'Deep retrofit'!$V$25,"")))&amp;IF(F15="Scenario1PBT7",'Deep retrofit'!$W$25,IF(F15="Scenario2PBT7",'Deep retrofit'!$X$25,IF(F15="Scenario3PBT7",'Deep retrofit'!$Y$25,"")))&amp;IF(F15="Scenario1PBT8",'Deep retrofit'!$Z$25,IF(F15="Scenario2PBT8",'Deep retrofit'!$AA$25,IF(F15="Scenario3PBT8",'Deep retrofit'!$AB$25,"")))&amp;IF(F15="Scenario1PBT9",'Deep retrofit'!$AC$25,IF(F15="Scenario2PBT9",'Deep retrofit'!$AD$25,IF(F15="Scenario3PBT9",'Deep retrofit'!$AE$25,"")))&amp;IF(F15="Scenario1PBT10",'Deep retrofit'!$AF$25,IF(F15="Scenario2PBT10",'Deep retrofit'!$AG$25,IF(F15="Scenario3PBT10",'Deep retrofit'!$AH$25,"")))&amp;IF(F15="Scenario1PBT11",'Deep retrofit'!$AI$25,IF(F15="Scenario2PBT11",'Deep retrofit'!$AJ$25,IF(F15="Scenario3PBT11",'Deep retrofit'!$AK$25,"")))&amp;IF(F15="Scenario1PBT12",'Deep retrofit'!$AL$25,IF(F15="Scenario2PBT12",'Deep retrofit'!$AM$25,IF(F15="Scenario3PBT12",'Deep retrofit'!$AN$25,"")))&amp;IF(F15="Scenario1PBT13",'Deep retrofit'!$AO$25,IF(F15="Scenario2PBT13",'Deep retrofit'!$AP$25,IF(F15="Scenario3PBT13",'Deep retrofit'!$AQ$25,"")))&amp;IF(F15="Scenario1PBT14",'Deep retrofit'!$AR$25,IF(F15="Scenario2PBT14",'Deep retrofit'!$AS$25,IF(F15="Scenario3PBT14",'Deep retrofit'!$AT$25,"")))&amp;IF(F15="Scenario1PBT15",'Deep retrofit'!$AU$25,IF(F15="Scenario2PBT15",'Deep retrofit'!$AV$25,IF(F15="Scenario3PBT15",'Deep retrofit'!$AW$25,"")))</f>
        <v/>
      </c>
      <c r="R15" s="117">
        <f t="shared" si="18"/>
        <v>0</v>
      </c>
      <c r="S15" s="117" t="str">
        <f>IF(F15="Scenario1PBT1",'Deep retrofit'!$E$27,IF(F15="Scenario2PBT1",'Deep retrofit'!$F$27,IF(F15="Scenario3PBT1",'Deep retrofit'!$G$27,"")))&amp;IF(F15="Scenario1PBT2",'Deep retrofit'!$H$27,IF(F15="Scenario2PBT2",'Deep retrofit'!$I$27,IF(F15="Scenario3PBT2",'Deep retrofit'!$J$27,"")))&amp;IF(F15="Scenario1PBT3",'Deep retrofit'!$K$27,IF(F15="Scenario2PBT3",'Deep retrofit'!$L$27,IF(F15="Scenario3PBT3",'Deep retrofit'!$M$27,"")))&amp;IF(F15="Scenario1PBT4",'Deep retrofit'!$N$27,IF(F15="Scenario2PBT4",'Deep retrofit'!$O$27,IF(F15="Scenario3PBT4",'Deep retrofit'!$P$27,"")))&amp;IF(F15="Scenario1PBT5",'Deep retrofit'!$Q$27,IF(F15="Scenario2PBT5",'Deep retrofit'!$R$27,IF(F15="Scenario3PBT5",'Deep retrofit'!$S$27,"")))&amp;IF(F15="Scenario1PBT6",'Deep retrofit'!$T$27,IF(F15="Scenario2PBT6",'Deep retrofit'!$U$27,IF(F15="Scenario3PBT6",'Deep retrofit'!$V$27,"")))&amp;IF(F15="Scenario1PBT7",'Deep retrofit'!$W$27,IF(F15="Scenario2PBT7",'Deep retrofit'!$X$27,IF(F15="Scenario3PBT7",'Deep retrofit'!$Y$27,"")))&amp;IF(F15="Scenario1PBT8",'Deep retrofit'!$Z$27,IF(F15="Scenario2PBT8",'Deep retrofit'!$AA$27,IF(F15="Scenario3PBT8",'Deep retrofit'!$AB$27,"")))&amp;IF(F15="Scenario1PBT9",'Deep retrofit'!$AC$27,IF(F15="Scenario2PBT9",'Deep retrofit'!$AD$27,IF(F15="Scenario3PBT9",'Deep retrofit'!$AE$27,"")))&amp;IF(F15="Scenario1PBT10",'Deep retrofit'!$AF$27,IF(F15="Scenario2PBT10",'Deep retrofit'!$AG$27,IF(F15="Scenario3PBT10",'Deep retrofit'!$AH$27,"")))&amp;IF(F15="Scenario1PBT11",'Deep retrofit'!$AI$27,IF(F15="Scenario2PBT11",'Deep retrofit'!$AJ$27,IF(F15="Scenario3PBT11",'Deep retrofit'!$AK$27,"")))&amp;IF(F15="Scenario1PBT12",'Deep retrofit'!$AL$27,IF(F15="Scenario2PBT12",'Deep retrofit'!$AM$27,IF(F15="Scenario3PBT12",'Deep retrofit'!$AN$27,"")))&amp;IF(F15="Scenario1PBT13",'Deep retrofit'!$AO$27,IF(F15="Scenario2PBT13",'Deep retrofit'!$AP$27,IF(F15="Scenario3PBT13",'Deep retrofit'!$AQ$27,"")))&amp;IF(F15="Scenario1PBT14",'Deep retrofit'!$AR$27,IF(F15="Scenario2PBT14",'Deep retrofit'!$AS$27,IF(F15="Scenario3PBT14",'Deep retrofit'!$AT$27,"")))&amp;IF(F15="Scenario1PBT15",'Deep retrofit'!$AU$27,IF(F15="Scenario2PBT15",'Deep retrofit'!$AV$27,IF(F15="Scenario3PBT15",'Deep retrofit'!$AW$27,"")))</f>
        <v/>
      </c>
      <c r="T15" s="207">
        <f t="shared" si="19"/>
        <v>0</v>
      </c>
      <c r="U15" s="206" t="str">
        <f>IF(F15="Scenario1PBT1",'Deep retrofit'!$E$38,IF(F15="Scenario2PBT1",'Deep retrofit'!$F$38,IF(F15="Scenario3PBT1",'Deep retrofit'!$G$38,"")))&amp;IF(F15="Scenario1PBT2",'Deep retrofit'!$H$38,IF(F15="Scenario2PBT2",'Deep retrofit'!$I$38,IF(F15="Scenario3PBT2",'Deep retrofit'!$J$38,"")))&amp;IF(F15="Scenario1PBT3",'Deep retrofit'!$K$38,IF(F15="Scenario2PBT3",'Deep retrofit'!$L$38,IF(F15="Scenario3PBT3",'Deep retrofit'!$M$38,"")))&amp;IF(F15="Scenario1PBT4",'Deep retrofit'!$N$38,IF(F15="Scenario2PBT4",'Deep retrofit'!$O$38,IF(F15="Scenario3PBT4",'Deep retrofit'!$P$38,"")))&amp;IF(F15="Scenario1PBT5",'Deep retrofit'!$Q$38,IF(F15="Scenario2PBT5",'Deep retrofit'!$R$38,IF(F15="Scenario3PBT5",'Deep retrofit'!$S$38,"")))&amp;IF(F15="Scenario1PBT6",'Deep retrofit'!$T$38,IF(F15="Scenario2PBT6",'Deep retrofit'!$U$38,IF(F15="Scenario3PBT6",'Deep retrofit'!$V$38,"")))&amp;IF(F15="Scenario1PBT7",'Deep retrofit'!$W$38,IF(F15="Scenario2PBT7",'Deep retrofit'!$X$38,IF(F15="Scenario3PBT7",'Deep retrofit'!$Y$38,"")))&amp;IF(F15="Scenario1PBT8",'Deep retrofit'!$Z$38,IF(F15="Scenario2PBT8",'Deep retrofit'!$AA$38,IF(F15="Scenario3PBT8",'Deep retrofit'!$AB$38,"")))&amp;IF(F15="Scenario1PBT9",'Deep retrofit'!$AC$38,IF(F15="Scenario2PBT9",'Deep retrofit'!$AD$38,IF(F15="Scenario3PBT9",'Deep retrofit'!$AE$38,"")))&amp;IF(F15="Scenario1PBT10",'Deep retrofit'!$AF$38,IF(F15="Scenario2PBT10",'Deep retrofit'!$AG$38,IF(F15="Scenario3PBT10",'Deep retrofit'!$AH$38,"")))&amp;IF(F15="Scenario1PBT11",'Deep retrofit'!$AI$38,IF(F15="Scenario2PBT11",'Deep retrofit'!$AJ$38,IF(F15="Scenario3PBT11",'Deep retrofit'!$AK$38,"")))&amp;IF(F15="Scenario1PBT12",'Deep retrofit'!$AL$38,IF(F15="Scenario2PBT12",'Deep retrofit'!$AM$38,IF(F15="Scenario3PBT12",'Deep retrofit'!$AN$38,"")))&amp;IF(F15="Scenario1PBT13",'Deep retrofit'!$AO$38,IF(F15="Scenario2PBT13",'Deep retrofit'!$AP$38,IF(F15="Scenario3PBT13",'Deep retrofit'!$AQ$38,"")))&amp;IF(F15="Scenario1PBT14",'Deep retrofit'!$AR$38,IF(F15="Scenario2PBT14",'Deep retrofit'!$AS$38,IF(F15="Scenario3PBT14",'Deep retrofit'!$AT$38,"")))&amp;IF(F15="Scenario1PBT15",'Deep retrofit'!$AU$38,IF(F15="Scenario2PBT15",'Deep retrofit'!$AV$38,IF(F15="Scenario3PBT15",'Deep retrofit'!$AW$38,"")))</f>
        <v/>
      </c>
      <c r="V15" s="117">
        <f t="shared" si="20"/>
        <v>0</v>
      </c>
      <c r="W15" s="117" t="str">
        <f>IF(F15="Scenario1PBT1",'Deep retrofit'!$E$40,IF(F15="Scenario2PBT1",'Deep retrofit'!$F$40,IF(F15="Scenario3PBT1",'Deep retrofit'!$G$40,"")))&amp;IF(F15="Scenario1PBT2",'Deep retrofit'!$H$40,IF(F15="Scenario2PBT2",'Deep retrofit'!$I$40,IF(F15="Scenario3PBT2",'Deep retrofit'!$J$40,"")))&amp;IF(F15="Scenario1PBT3",'Deep retrofit'!$K$40,IF(F15="Scenario2PBT3",'Deep retrofit'!$L$40,IF(F15="Scenario3PBT3",'Deep retrofit'!$M$40,"")))&amp;IF(F15="Scenario1PBT4",'Deep retrofit'!$N$40,IF(F15="Scenario2PBT4",'Deep retrofit'!$O$40,IF(F15="Scenario3PBT4",'Deep retrofit'!$P$40,"")))&amp;IF(F15="Scenario1PBT5",'Deep retrofit'!$Q$40,IF(F15="Scenario2PBT5",'Deep retrofit'!$R$40,IF(F15="Scenario3PBT5",'Deep retrofit'!$S$40,"")))&amp;IF(F15="Scenario1PBT6",'Deep retrofit'!$T$40,IF(F15="Scenario2PBT6",'Deep retrofit'!$U$40,IF(F15="Scenario3PBT6",'Deep retrofit'!$V$40,"")))&amp;IF(F15="Scenario1PBT7",'Deep retrofit'!$W$40,IF(F15="Scenario2PBT7",'Deep retrofit'!$X$40,IF(F15="Scenario3PBT7",'Deep retrofit'!$Y$40,"")))&amp;IF(F15="Scenario1PBT8",'Deep retrofit'!$Z$40,IF(F15="Scenario2PBT8",'Deep retrofit'!$AA$40,IF(F15="Scenario3PBT8",'Deep retrofit'!$AB$40,"")))&amp;IF(F15="Scenario1PBT9",'Deep retrofit'!$AC$40,IF(F15="Scenario2PBT9",'Deep retrofit'!$AD$40,IF(F15="Scenario3PBT9",'Deep retrofit'!$AE$40,"")))&amp;IF(F15="Scenario1PBT10",'Deep retrofit'!$AF$40,IF(F15="Scenario2PBT10",'Deep retrofit'!$AG$40,IF(F15="Scenario3PBT10",'Deep retrofit'!$AH$40,"")))&amp;IF(F15="Scenario1PBT11",'Deep retrofit'!$AI$40,IF(F15="Scenario2PBT11",'Deep retrofit'!$AJ$40,IF(F15="Scenario3PBT11",'Deep retrofit'!$AK$40,"")))&amp;IF(F15="Scenario1PBT12",'Deep retrofit'!$AL$40,IF(F15="Scenario2PBT12",'Deep retrofit'!$AM$40,IF(F15="Scenario3PBT12",'Deep retrofit'!$AN$40,"")))&amp;IF(F15="Scenario1PBT13",'Deep retrofit'!$AO$40,IF(F15="Scenario2PBT13",'Deep retrofit'!$AP$40,IF(F15="Scenario3PBT13",'Deep retrofit'!$AQ$40,"")))&amp;IF(F15="Scenario1PBT14",'Deep retrofit'!$AR$40,IF(F15="Scenario2PBT14",'Deep retrofit'!$AS$40,IF(F15="Scenario3PBT14",'Deep retrofit'!$AT$40,"")))&amp;IF(F15="Scenario1PBT15",'Deep retrofit'!$AU$40,IF(F15="Scenario2PBT15",'Deep retrofit'!$AV$40,IF(F15="Scenario3PBT15",'Deep retrofit'!$AW$40,"")))</f>
        <v/>
      </c>
      <c r="X15" s="117">
        <f t="shared" si="21"/>
        <v>0</v>
      </c>
      <c r="Y15" s="117" t="str">
        <f>IF(F15="Scenario1PBT1",'Deep retrofit'!$E$42,IF(F15="Scenario2PBT1",'Deep retrofit'!$F$42,IF(F15="Scenario3PBT1",'Deep retrofit'!$G$42,"")))&amp;IF(F15="Scenario1PBT2",'Deep retrofit'!$H$42,IF(F15="Scenario2PBT2",'Deep retrofit'!$I$42,IF(F15="Scenario3PBT2",'Deep retrofit'!$J$42,"")))&amp;IF(F15="Scenario1PBT3",'Deep retrofit'!$K$42,IF(F15="Scenario2PBT3",'Deep retrofit'!$L$42,IF(F15="Scenario3PBT3",'Deep retrofit'!$M$42,"")))&amp;IF(F15="Scenario1PBT4",'Deep retrofit'!$N$42,IF(F15="Scenario2PBT4",'Deep retrofit'!$O$42,IF(F15="Scenario3PBT4",'Deep retrofit'!$P$42,"")))&amp;IF(F15="Scenario1PBT5",'Deep retrofit'!$Q$42,IF(F15="Scenario2PBT5",'Deep retrofit'!$R$42,IF(F15="Scenario3PBT5",'Deep retrofit'!$S$42,"")))&amp;IF(F15="Scenario1PBT6",'Deep retrofit'!$T$42,IF(F15="Scenario2PBT6",'Deep retrofit'!$U$42,IF(F15="Scenario3PBT6",'Deep retrofit'!$V$42,"")))&amp;IF(F15="Scenario1PBT7",'Deep retrofit'!$W$42,IF(F15="Scenario2PBT7",'Deep retrofit'!$X$42,IF(F15="Scenario3PBT7",'Deep retrofit'!$Y$42,"")))&amp;IF(F15="Scenario1PBT8",'Deep retrofit'!$Z$42,IF(F15="Scenario2PBT8",'Deep retrofit'!$AA$42,IF(F15="Scenario3PBT8",'Deep retrofit'!$AB$42,"")))&amp;IF(F15="Scenario1PBT9",'Deep retrofit'!$AC$42,IF(F15="Scenario2PBT9",'Deep retrofit'!$AD$42,IF(F15="Scenario3PBT9",'Deep retrofit'!$AE$42,"")))&amp;IF(F15="Scenario1PBT10",'Deep retrofit'!$AF$42,IF(F15="Scenario2PBT10",'Deep retrofit'!$AG$42,IF(F15="Scenario3PBT10",'Deep retrofit'!$AH$42,"")))&amp;IF(F15="Scenario1PBT11",'Deep retrofit'!$AI$42,IF(F15="Scenario2PBT11",'Deep retrofit'!$AJ$42,IF(F15="Scenario3PBT11",'Deep retrofit'!$AK$42,"")))&amp;IF(F15="Scenario1PBT12",'Deep retrofit'!$AL$42,IF(F15="Scenario2PBT12",'Deep retrofit'!$AM$42,IF(F15="Scenario3PBT12",'Deep retrofit'!$AN$42,"")))&amp;IF(F15="Scenario1PBT13",'Deep retrofit'!$AO$42,IF(F15="Scenario2PBT13",'Deep retrofit'!$AP$42,IF(F15="Scenario3PBT13",'Deep retrofit'!$AQ$42,"")))&amp;IF(F15="Scenario1PBT14",'Deep retrofit'!$AR$42,IF(F15="Scenario2PBT14",'Deep retrofit'!$AS$42,IF(F15="Scenario3PBT14",'Deep retrofit'!$AT$42,"")))&amp;IF(F15="Scenario1PBT15",'Deep retrofit'!$AU$42,IF(F15="Scenario2PBT15",'Deep retrofit'!$AV$42,IF(F15="Scenario3PBT15",'Deep retrofit'!$AW$42,"")))</f>
        <v/>
      </c>
      <c r="Z15" s="117">
        <f t="shared" si="22"/>
        <v>0</v>
      </c>
      <c r="AA15" s="269" t="str">
        <f>IF(F15="Scenario1PBT1",'Deep retrofit'!$E$101,IF(F15="Scenario2PBT1",'Deep retrofit'!$F$101,IF(F15="Scenario3PBT1",'Deep retrofit'!$G$101,"")))&amp;IF(F15="Scenario1PBT2",'Deep retrofit'!$H$101,IF(F15="Scenario2PBT2",'Deep retrofit'!$I$101,IF(F15="Scenario3PBT2",'Deep retrofit'!$J$101,"")))&amp;IF(F15="Scenario1PBT3",'Deep retrofit'!$K$101,IF(F15="Scenario2PBT3",'Deep retrofit'!$L$101,IF(F15="Scenario3PBT3",'Deep retrofit'!$M$101,"")))&amp;IF(F15="Scenario1PBT4",'Deep retrofit'!$N$101,IF(F15="Scenario2PBT4",'Deep retrofit'!$O$101,IF(F15="Scenario3PBT4",'Deep retrofit'!$P$101,"")))&amp;IF(F15="Scenario1PBT5",'Deep retrofit'!$Q$101,IF(F15="Scenario2PBT5",'Deep retrofit'!$R$101,IF(F15="Scenario3PBT5",'Deep retrofit'!$S$101,"")))&amp;IF(F15="Scenario1PBT6",'Deep retrofit'!$T$101,IF(F15="Scenario2PBT6",'Deep retrofit'!$U$101,IF(F15="Scenario3PBT6",'Deep retrofit'!$V$101,"")))&amp;IF(F15="Scenario1PBT7",'Deep retrofit'!$W$101,IF(F15="Scenario2PBT7",'Deep retrofit'!$X$101,IF(F15="Scenario3PBT7",'Deep retrofit'!$Y$101,"")))&amp;IF(F15="Scenario1PBT8",'Deep retrofit'!$Z$101,IF(F15="Scenario2PBT8",'Deep retrofit'!$AA$101,IF(F15="Scenario3PBT8",'Deep retrofit'!$AB$101,"")))&amp;IF(F15="Scenario1PBT9",'Deep retrofit'!$AC$101,IF(F15="Scenario2PBT9",'Deep retrofit'!$AD$101,IF(F15="Scenario3PBT9",'Deep retrofit'!$AE$101,"")))&amp;IF(F15="Scenario1PBT10",'Deep retrofit'!$AF$101,IF(F15="Scenario2PBT10",'Deep retrofit'!$AG$101,IF(F15="Scenario3PBT10",'Deep retrofit'!$AH$101,"")))&amp;IF(F15="Scenario1PBT11",'Deep retrofit'!$AI$101,IF(F15="Scenario2PBT11",'Deep retrofit'!$AJ$101,IF(F15="Scenario3PBT11",'Deep retrofit'!$AK$101,"")))&amp;IF(F15="Scenario1PBT12",'Deep retrofit'!$AL$101,IF(F15="Scenario2PBT12",'Deep retrofit'!$AM$101,IF(F15="Scenario3PBT12",'Deep retrofit'!$AN$101,"")))&amp;IF(F15="Scenario1PBT13",'Deep retrofit'!$AO$101,IF(F15="Scenario2PBT13",'Deep retrofit'!$AP$101,IF(F15="Scenario3PBT13",'Deep retrofit'!$AQ$101,"")))&amp;IF(F15="Scenario1PBT14",'Deep retrofit'!$AR$101,IF(F15="Scenario2PBT14",'Deep retrofit'!$AS$101,IF(F15="Scenario3PBT14",'Deep retrofit'!$AT$101,"")))&amp;IF(F15="Scenario1PBT15",'Deep retrofit'!$AU$101,IF(F15="Scenario2PBT15",'Deep retrofit'!$AV$101,IF(F15="Scenario3PBT15",'Deep retrofit'!$AW$101,"")))</f>
        <v/>
      </c>
      <c r="AB15" s="179">
        <f t="shared" si="23"/>
        <v>0</v>
      </c>
      <c r="AC15" s="348" t="str">
        <f t="shared" si="24"/>
        <v/>
      </c>
      <c r="AD15" s="353">
        <f>IF(AC15="",IFERROR('Projection_Base-case'!G16-G15,0),0)</f>
        <v>0</v>
      </c>
      <c r="AE15" s="350">
        <f t="shared" si="0"/>
        <v>0</v>
      </c>
      <c r="AF15" s="361">
        <f>IFERROR(100*AD15/'Projection_Base-case'!G16,0)</f>
        <v>0</v>
      </c>
      <c r="AG15" s="352">
        <f>IF(AC15="",IFERROR('Projection_Base-case'!I16-I15,0),0)</f>
        <v>0</v>
      </c>
      <c r="AH15" s="353">
        <f t="shared" si="1"/>
        <v>0</v>
      </c>
      <c r="AI15" s="361">
        <f>IFERROR(100*AG15/'Projection_Base-case'!I16,0)</f>
        <v>0</v>
      </c>
      <c r="AJ15" s="352">
        <f>IF(AC15="",IFERROR('Projection_Base-case'!K16-K15,0),0)</f>
        <v>0</v>
      </c>
      <c r="AK15" s="353">
        <f t="shared" si="2"/>
        <v>0</v>
      </c>
      <c r="AL15" s="361">
        <f>IFERROR(100*AJ15/'Projection_Base-case'!K16,0)</f>
        <v>0</v>
      </c>
      <c r="AM15" s="352">
        <f>-IF(AC15="",IFERROR('Projection_Base-case'!M16-M15,0),0)</f>
        <v>0</v>
      </c>
      <c r="AN15" s="353">
        <f t="shared" si="3"/>
        <v>0</v>
      </c>
      <c r="AO15" s="354">
        <f>IFERROR(IF('Projection_Base-case'!N16&gt;0,100*AN15/'Projection_Base-case'!N16,100*AN15/N15),0)</f>
        <v>0</v>
      </c>
      <c r="AP15" s="355">
        <f>IF(AC15="",IFERROR('Projection_Base-case'!O16-O15,0),0)</f>
        <v>0</v>
      </c>
      <c r="AQ15" s="356">
        <f t="shared" si="4"/>
        <v>0</v>
      </c>
      <c r="AR15" s="356">
        <f>IFERROR(100*AP15/'Projection_Base-case'!O16,0)</f>
        <v>0</v>
      </c>
      <c r="AS15" s="355">
        <f>IF(AC15="",IFERROR('Projection_Base-case'!Q16-Q15,0),0)</f>
        <v>0</v>
      </c>
      <c r="AT15" s="356">
        <f t="shared" si="5"/>
        <v>0</v>
      </c>
      <c r="AU15" s="356">
        <f>IFERROR(100*AS15/'Projection_Base-case'!Q16,0)</f>
        <v>0</v>
      </c>
      <c r="AV15" s="355">
        <f>IF(AC15="",IFERROR('Projection_Base-case'!S16-S15,0),0)</f>
        <v>0</v>
      </c>
      <c r="AW15" s="356">
        <f t="shared" si="6"/>
        <v>0</v>
      </c>
      <c r="AX15" s="357">
        <f>IFERROR(100*AV15/'Projection_Base-case'!S16,0)</f>
        <v>0</v>
      </c>
      <c r="AY15" s="358">
        <f>IF(AC15="",IFERROR('Projection_Base-case'!U16-U15,0),0)</f>
        <v>0</v>
      </c>
      <c r="AZ15" s="359">
        <f t="shared" si="7"/>
        <v>0</v>
      </c>
      <c r="BA15" s="359">
        <f>IFERROR(100*AY15/'Projection_Base-case'!U16,0)</f>
        <v>0</v>
      </c>
      <c r="BB15" s="358">
        <f>IF(AC15="",IFERROR('Projection_Base-case'!W16-W15,0),0)</f>
        <v>0</v>
      </c>
      <c r="BC15" s="359">
        <f t="shared" si="8"/>
        <v>0</v>
      </c>
      <c r="BD15" s="359">
        <f>IFERROR(100*BB15/'Projection_Base-case'!W16,0)</f>
        <v>0</v>
      </c>
      <c r="BE15" s="358">
        <f>IF(AC15="",IFERROR('Projection_Base-case'!Y16-Y15,0),0)</f>
        <v>0</v>
      </c>
      <c r="BF15" s="359">
        <f t="shared" si="9"/>
        <v>0</v>
      </c>
      <c r="BG15" s="359">
        <f>IFERROR(100*BE15/'Projection_Base-case'!Y16,0)</f>
        <v>0</v>
      </c>
      <c r="BH15" s="359">
        <f t="shared" si="10"/>
        <v>0</v>
      </c>
      <c r="BI15" s="360">
        <f t="shared" si="11"/>
        <v>0</v>
      </c>
    </row>
    <row r="16" spans="1:61" ht="15.6">
      <c r="A16" s="205">
        <v>12</v>
      </c>
      <c r="B16" s="347">
        <f>IF('Projection_Base-case'!B17&lt;&gt;"",'Projection_Base-case'!B17,0)</f>
        <v>0</v>
      </c>
      <c r="C16" s="347">
        <f>IF('Projection_Base-case'!C17&lt;&gt;"",'Projection_Base-case'!C17,0)</f>
        <v>0</v>
      </c>
      <c r="D16" s="365">
        <f>IF('Projection_Base-case'!D17&lt;&gt;"",'Projection_Base-case'!D17,0)</f>
        <v>0</v>
      </c>
      <c r="E16" s="369"/>
      <c r="F16" s="367" t="str">
        <f t="shared" si="12"/>
        <v>0</v>
      </c>
      <c r="G16" s="177" t="str">
        <f>IF(F16="Scenario1PBT1",'Deep retrofit'!$E$6,IF(F16="Scenario2PBT1",'Deep retrofit'!$F$6,IF(F16="Scenario3PBT1",'Deep retrofit'!$G$6,"")))&amp;IF(F16="Scenario1PBT2",'Deep retrofit'!$H$6,IF(F16="Scenario2PBT2",'Deep retrofit'!$I$6,IF(F16="Scenario3PBT2",'Deep retrofit'!$J$6,"")))&amp;IF(F16="Scenario1PBT3",'Deep retrofit'!$K$6,IF(F16="Scenario2PBT3",'Deep retrofit'!$L$6,IF(F16="Scenario3PBT3",'Deep retrofit'!$M$6,"")))&amp;IF(F16="Scenario1PBT4",'Deep retrofit'!$N$6,IF(F16="Scenario2PBT4",'Deep retrofit'!$O$6,IF(F16="Scenario3PBT4",'Deep retrofit'!$P$6,"")))&amp;IF(F16="Scenario1PBT5",'Deep retrofit'!$Q$6,IF(F16="Scenario2PBT5",'Deep retrofit'!$R$6,IF(F16="Scenario3PBT5",'Deep retrofit'!$S$6,"")))&amp;IF(F16="Scenario1PBT6",'Deep retrofit'!$T$6,IF(F16="Scenario2PBT6",'Deep retrofit'!$U$6,IF(F16="Scenario3PBT6",'Deep retrofit'!$V$6,"")))&amp;IF(F16="Scenario1PBT7",'Deep retrofit'!$W$6,IF(F16="Scenario2PBT7",'Deep retrofit'!$X$6,IF(F16="Scenario3PBT7",'Deep retrofit'!$Y$6,"")))&amp;IF(F16="Scenario1PBT8",'Deep retrofit'!$Z$6,IF(F16="Scenario2PBT8",'Deep retrofit'!$AA$6,IF(F16="Scenario3PBT8",'Deep retrofit'!$AB$6,"")))&amp;IF(F16="Scenario1PBT9",'Deep retrofit'!$AC$6,IF(F16="Scenario2PBT9",'Deep retrofit'!$AD$6,IF(F16="Scenario3PBT9",'Deep retrofit'!$AE$6,"")))&amp;IF(F16="Scenario1PBT10",'Deep retrofit'!$AF$6,IF(F16="Scenario2PBT10",'Deep retrofit'!$AG$6,IF(F16="Scenario3PBT10",'Deep retrofit'!$AH$6,"")))&amp;IF(F16="Scenario1PBT11",'Deep retrofit'!$AI$6,IF(F16="Scenario2PBT11",'Deep retrofit'!$AJ$6,IF(F16="Scenario3PBT11",'Deep retrofit'!$AK$6,"")))&amp;IF(F16="Scenario1PBT12",'Deep retrofit'!$AL$6,IF(F16="Scenario2PBT12",'Deep retrofit'!$AM$6,IF(F16="Scenario3PBT12",'Deep retrofit'!$AN$6,"")))&amp;IF(F16="Scenario1PBT13",'Deep retrofit'!$AO$6,IF(F16="Scenario2PBT13",'Deep retrofit'!$AP$6,IF(F16="Scenario3PBT13",'Deep retrofit'!$AQ$6,"")))&amp;IF(F16="Scenario1PBT14",'Deep retrofit'!$AR$6,IF(F16="Scenario2PBT14",'Deep retrofit'!$AS$6,IF(F16="Scenario3PBT14",'Deep retrofit'!$AT$6,"")))&amp;IF(F16="Scenario1PBT15",'Deep retrofit'!$AU$6,IF(F16="Scenario2PBT15",'Deep retrofit'!$AV$6,IF(F16="Scenario3PBT15",'Deep retrofit'!$AW$6,"")))</f>
        <v/>
      </c>
      <c r="H16" s="117">
        <f t="shared" si="13"/>
        <v>0</v>
      </c>
      <c r="I16" s="178" t="str">
        <f>IF(F16="Scenario1PBT1",'Deep retrofit'!$E$16,IF(F16="Scenario2PBT1",'Deep retrofit'!$F$16,IF(F16="Scenario3PBT1",'Deep retrofit'!$G$16,"")))&amp;IF(F16="Scenario1PBT2",'Deep retrofit'!$H$16,IF(F16="Scenario2PBT2",'Deep retrofit'!$I$16,IF(F16="Scenario3PBT2",'Deep retrofit'!$J$16,"")))&amp;IF(F16="Scenario1PBT3",'Deep retrofit'!$K$16,IF(F16="Scenario2PBT3",'Deep retrofit'!$L$16,IF(F16="Scenario3PBT3",'Deep retrofit'!$M$16,"")))&amp;IF(F16="Scenario1PBT4",'Deep retrofit'!$N$16,IF(F16="Scenario2PBT4",'Deep retrofit'!$O$16,IF(F16="Scenario3PBT4",'Deep retrofit'!$P$16,"")))&amp;IF(F16="Scenario1PBT5",'Deep retrofit'!$Q$16,IF(F16="Scenario2PBT5",'Deep retrofit'!$R$16,IF(F16="Scenario3PBT5",'Deep retrofit'!$S$16,"")))&amp;IF(F16="Scenario1PBT6",'Deep retrofit'!$T$16,IF(F16="Scenario2PBT6",'Deep retrofit'!$U$16,IF(F16="Scenario3PBT6",'Deep retrofit'!$V$16,"")))&amp;IF(F16="Scenario1PBT7",'Deep retrofit'!$W$16,IF(F16="Scenario2PBT7",'Deep retrofit'!$X$16,IF(F16="Scenario3PBT7",'Deep retrofit'!$Y$16,"")))&amp;IF(F16="Scenario1PBT8",'Deep retrofit'!$Z$16,IF(F16="Scenario2PBT8",'Deep retrofit'!$AA$16,IF(F16="Scenario3PBT8",'Deep retrofit'!$AB$16,"")))&amp;IF(F16="Scenario1PBT9",'Deep retrofit'!$AC$16,IF(F16="Scenario2PBT9",'Deep retrofit'!$AD$16,IF(F16="Scenario3PBT9",'Deep retrofit'!$AE$16,"")))&amp;IF(F16="Scenario1PBT10",'Deep retrofit'!$AF$16,IF(F16="Scenario2PBT10",'Deep retrofit'!$AG$16,IF(F16="Scenario3PBT10",'Deep retrofit'!$AH$16,"")))&amp;IF(F16="Scenario1PBT11",'Deep retrofit'!$AI$16,IF(F16="Scenario2PBT11",'Deep retrofit'!$AJ$16,IF(F16="Scenario3PBT11",'Deep retrofit'!$AK$16,"")))&amp;IF(F16="Scenario1PBT12",'Deep retrofit'!$AL$16,IF(F16="Scenario2PBT12",'Deep retrofit'!$AM$16,IF(F16="Scenario3PBT12",'Deep retrofit'!$AN$16,"")))&amp;IF(F16="Scenario1PBT13",'Deep retrofit'!$AO$16,IF(F16="Scenario2PBT13",'Deep retrofit'!$AP$16,IF(F16="Scenario3PBT13",'Deep retrofit'!$AQ$16,"")))&amp;IF(F16="Scenario1PBT14",'Deep retrofit'!$AR$16,IF(F16="Scenario2PBT14",'Deep retrofit'!$AS$16,IF(F16="Scenario3PBT14",'Deep retrofit'!$AT$16,"")))&amp;IF(F16="Scenario1PBT15",'Deep retrofit'!$AU$16,IF(F16="Scenario2PBT15",'Deep retrofit'!$AV$16,IF(F16="Scenario3PBT15",'Deep retrofit'!$AW$16,"")))</f>
        <v/>
      </c>
      <c r="J16" s="117">
        <f t="shared" si="14"/>
        <v>0</v>
      </c>
      <c r="K16" s="117" t="str">
        <f>IF(F16="Scenario1PBT1",'Deep retrofit'!$E$18,IF(F16="Scenario2PBT1",'Deep retrofit'!$F$18,IF(F16="Scenario3PBT1",'Deep retrofit'!$G$18,"")))&amp;IF(F16="Scenario1PBT2",'Deep retrofit'!$H$18,IF(F16="Scenario2PBT2",'Deep retrofit'!$I$18,IF(F16="Scenario3PBT2",'Deep retrofit'!$J$18,"")))&amp;IF(F16="Scenario1PBT3",'Deep retrofit'!$K$18,IF(F16="Scenario2PBT3",'Deep retrofit'!$L$18,IF(F16="Scenario3PBT3",'Deep retrofit'!$M$18,"")))&amp;IF(F16="Scenario1PBT4",'Deep retrofit'!$N$18,IF(F16="Scenario2PBT4",'Deep retrofit'!$O$18,IF(F16="Scenario3PBT4",'Deep retrofit'!$P$18,"")))&amp;IF(F16="Scenario1PBT5",'Deep retrofit'!$Q$18,IF(F16="Scenario2PBT5",'Deep retrofit'!$R$18,IF(F16="Scenario3PBT5",'Deep retrofit'!$S$18,"")))&amp;IF(F16="Scenario1PBT6",'Deep retrofit'!$T$18,IF(F16="Scenario2PBT6",'Deep retrofit'!$U$18,IF(F16="Scenario3PBT6",'Deep retrofit'!$V$18,"")))&amp;IF(F16="Scenario1PBT7",'Deep retrofit'!$W$18,IF(F16="Scenario2PBT7",'Deep retrofit'!$X$18,IF(F16="Scenario3PBT7",'Deep retrofit'!$Y$18,"")))&amp;IF(F16="Scenario1PBT8",'Deep retrofit'!$Z$18,IF(F16="Scenario2PBT8",'Deep retrofit'!$AA$18,IF(F16="Scenario3PBT8",'Deep retrofit'!$AB$18,"")))&amp;IF(F16="Scenario1PBT9",'Deep retrofit'!$AC$18,IF(F16="Scenario2PBT9",'Deep retrofit'!$AD$18,IF(F16="Scenario3PBT9",'Deep retrofit'!$AE$18,"")))&amp;IF(F16="Scenario1PBT10",'Deep retrofit'!$AF$18,IF(F16="Scenario2PBT10",'Deep retrofit'!$AG$18,IF(F16="Scenario3PBT10",'Deep retrofit'!$AH$18,"")))&amp;IF(F16="Scenario1PBT11",'Deep retrofit'!$AI$18,IF(F16="Scenario2PBT11",'Deep retrofit'!$AJ$18,IF(F16="Scenario3PBT11",'Deep retrofit'!$AK$18,"")))&amp;IF(F16="Scenario1PBT12",'Deep retrofit'!$AL$18,IF(F16="Scenario2PBT12",'Deep retrofit'!$AM$18,IF(F16="Scenario3PBT12",'Deep retrofit'!$AN$18,"")))&amp;IF(F16="Scenario1PBT13",'Deep retrofit'!$AO$18,IF(F16="Scenario2PBT13",'Deep retrofit'!$AP$18,IF(F16="Scenario3PBT13",'Deep retrofit'!$AQ$18,"")))&amp;IF(F16="Scenario1PBT14",'Deep retrofit'!$AR$18,IF(F16="Scenario2PBT14",'Deep retrofit'!$AS$18,IF(F16="Scenario3PBT14",'Deep retrofit'!$AT$18,"")))&amp;IF(F16="Scenario1PBT15",'Deep retrofit'!$AU$18,IF(F16="Scenario2PBT15",'Deep retrofit'!$AV$18,IF(F16="Scenario3PBT15",'Deep retrofit'!$AW$18,"")))</f>
        <v/>
      </c>
      <c r="L16" s="117">
        <f t="shared" si="15"/>
        <v>0</v>
      </c>
      <c r="M16" s="117" t="str">
        <f>IF(F16="Scenario1PBT1",'Deep retrofit'!$E$20,IF(F16="Scenario2PBT1",'Deep retrofit'!$F$20,IF(F16="Scenario3PBT1",'Deep retrofit'!$G$20,"")))&amp;IF(F16="Scenario1PBT2",'Deep retrofit'!$H$20,IF(F16="Scenario2PBT2",'Deep retrofit'!$I$20,IF(F16="Scenario3PBT2",'Deep retrofit'!$J$20,"")))&amp;IF(F16="Scenario1PBT3",'Deep retrofit'!$K$20,IF(F16="Scenario2PBT3",'Deep retrofit'!$L$20,IF(F16="Scenario3PBT3",'Deep retrofit'!$M$20,"")))&amp;IF(F16="Scenario1PBT4",'Deep retrofit'!$N$20,IF(F16="Scenario2PBT4",'Deep retrofit'!$O$20,IF(F16="Scenario3PBT4",'Deep retrofit'!$P$20,"")))&amp;IF(F16="Scenario1PBT5",'Deep retrofit'!$Q$20,IF(F16="Scenario2PBT5",'Deep retrofit'!$R$20,IF(F16="Scenario3PBT5",'Deep retrofit'!$S$20,"")))&amp;IF(F16="Scenario1PBT6",'Deep retrofit'!$T$20,IF(F16="Scenario2PBT6",'Deep retrofit'!$U$20,IF(F16="Scenario3PBT6",'Deep retrofit'!$V$20,"")))&amp;IF(F16="Scenario1PBT7",'Deep retrofit'!$W$20,IF(F16="Scenario2PBT7",'Deep retrofit'!$X$20,IF(F16="Scenario3PBT7",'Deep retrofit'!$Y$20,"")))&amp;IF(F16="Scenario1PBT8",'Deep retrofit'!$Z$20,IF(F16="Scenario2PBT8",'Deep retrofit'!$AA$20,IF(F16="Scenario3PBT8",'Deep retrofit'!$AB$20,"")))&amp;IF(F16="Scenario1PBT9",'Deep retrofit'!$AC$20,IF(F16="Scenario2PBT9",'Deep retrofit'!$AD$20,IF(F16="Scenario3PBT9",'Deep retrofit'!$AE$20,"")))&amp;IF(F16="Scenario1PBT10",'Deep retrofit'!$AF$20,IF(F16="Scenario2PBT10",'Deep retrofit'!$AG$20,IF(F16="Scenario3PBT10",'Deep retrofit'!$AH$20,"")))&amp;IF(F16="Scenario1PBT11",'Deep retrofit'!$AI$20,IF(F16="Scenario2PBT11",'Deep retrofit'!$AJ$20,IF(F16="Scenario3PBT11",'Deep retrofit'!$AK$20,"")))&amp;IF(F16="Scenario1PBT12",'Deep retrofit'!$AL$20,IF(F16="Scenario2PBT12",'Deep retrofit'!$AM$20,IF(F16="Scenario3PBT12",'Deep retrofit'!$AN$20,"")))&amp;IF(F16="Scenario1PBT13",'Deep retrofit'!$AO$20,IF(F16="Scenario2PBT13",'Deep retrofit'!$AP$20,IF(F16="Scenario3PBT13",'Deep retrofit'!$AQ$20,"")))&amp;IF(F16="Scenario1PBT14",'Deep retrofit'!$AR$20,IF(F16="Scenario2PBT14",'Deep retrofit'!$AS$20,IF(F16="Scenario3PBT14",'Deep retrofit'!$AT$20,"")))&amp;IF(F16="Scenario1PBT15",'Deep retrofit'!$AU$20,IF(F16="Scenario2PBT15",'Deep retrofit'!$AV$20,IF(F16="Scenario3PBT15",'Deep retrofit'!$AW$20,"")))</f>
        <v/>
      </c>
      <c r="N16" s="118">
        <f t="shared" si="16"/>
        <v>0</v>
      </c>
      <c r="O16" s="206" t="str">
        <f>IF(F16="Scenario1PBT1",'Deep retrofit'!$E$23,IF(F16="Scenario2PBT1",'Deep retrofit'!$F$23,IF(F16="Scenario3PBT1",'Deep retrofit'!$G$23,"")))&amp;IF(F16="Scenario1PBT2",'Deep retrofit'!$H$23,IF(F16="Scenario2PBT2",'Deep retrofit'!$I$23,IF(F16="Scenario3PBT2",'Deep retrofit'!$J$23,"")))&amp;IF(F16="Scenario1PBT3",'Deep retrofit'!$K$23,IF(F16="Scenario2PBT3",'Deep retrofit'!$L$23,IF(F16="Scenario3PBT3",'Deep retrofit'!$M$23,"")))&amp;IF(F16="Scenario1PBT4",'Deep retrofit'!$N$23,IF(F16="Scenario2PBT4",'Deep retrofit'!$O$23,IF(F16="Scenario3PBT4",'Deep retrofit'!$P$23,"")))&amp;IF(F16="Scenario1PBT5",'Deep retrofit'!$Q$23,IF(F16="Scenario2PBT5",'Deep retrofit'!$R$23,IF(F16="Scenario3PBT5",'Deep retrofit'!$S$23,"")))&amp;IF(F16="Scenario1PBT6",'Deep retrofit'!$T$23,IF(F16="Scenario2PBT6",'Deep retrofit'!$U$23,IF(F16="Scenario3PBT6",'Deep retrofit'!$V$23,"")))&amp;IF(F16="Scenario1PBT7",'Deep retrofit'!$W$23,IF(F16="Scenario2PBT7",'Deep retrofit'!$X$23,IF(F16="Scenario3PBT7",'Deep retrofit'!$Y$23,"")))&amp;IF(F16="Scenario1PBT8",'Deep retrofit'!$Z$23,IF(F16="Scenario2PBT8",'Deep retrofit'!$AA$23,IF(F16="Scenario3PBT8",'Deep retrofit'!$AB$23,"")))&amp;IF(F16="Scenario1PBT9",'Deep retrofit'!$AC$23,IF(F16="Scenario2PBT9",'Deep retrofit'!$AD$23,IF(F16="Scenario3PBT9",'Deep retrofit'!$AE$23,"")))&amp;IF(F16="Scenario1PBT10",'Deep retrofit'!$AF$23,IF(F16="Scenario2PBT10",'Deep retrofit'!$AG$23,IF(F16="Scenario3PBT10",'Deep retrofit'!$AH$23,"")))&amp;IF(F16="Scenario1PBT11",'Deep retrofit'!$AI$23,IF(F16="Scenario2PBT11",'Deep retrofit'!$AJ$23,IF(F16="Scenario3PBT11",'Deep retrofit'!$AK$23,"")))&amp;IF(F16="Scenario1PBT12",'Deep retrofit'!$AL$23,IF(F16="Scenario2PBT12",'Deep retrofit'!$AM$23,IF(F16="Scenario3PBT12",'Deep retrofit'!$AN$23,"")))&amp;IF(F16="Scenario1PBT13",'Deep retrofit'!$AO$23,IF(F16="Scenario2PBT13",'Deep retrofit'!$AP$23,IF(F16="Scenario3PBT13",'Deep retrofit'!$AQ$23,"")))&amp;IF(F16="Scenario1PBT14",'Deep retrofit'!$AR$23,IF(F16="Scenario2PBT14",'Deep retrofit'!$AS$23,IF(F16="Scenario3PBT14",'Deep retrofit'!$AT$23,"")))&amp;IF(F16="Scenario1PBT15",'Deep retrofit'!$AU$23,IF(F16="Scenario2PBT15",'Deep retrofit'!$AV$23,IF(F16="Scenario3PBT15",'Deep retrofit'!$AW$23,"")))</f>
        <v/>
      </c>
      <c r="P16" s="117">
        <f t="shared" si="17"/>
        <v>0</v>
      </c>
      <c r="Q16" s="117" t="str">
        <f>IF(F16="Scenario1PBT1",'Deep retrofit'!$E$25,IF(F16="Scenario2PBT1",'Deep retrofit'!$F$25,IF(F16="Scenario3PBT1",'Deep retrofit'!$G$25,"")))&amp;IF(F16="Scenario1PBT2",'Deep retrofit'!$H$25,IF(F16="Scenario2PBT2",'Deep retrofit'!$I$25,IF(F16="Scenario3PBT2",'Deep retrofit'!$J$25,"")))&amp;IF(F16="Scenario1PBT3",'Deep retrofit'!$K$25,IF(F16="Scenario2PBT3",'Deep retrofit'!$L$25,IF(F16="Scenario3PBT3",'Deep retrofit'!$M$25,"")))&amp;IF(F16="Scenario1PBT4",'Deep retrofit'!$N$25,IF(F16="Scenario2PBT4",'Deep retrofit'!$O$25,IF(F16="Scenario3PBT4",'Deep retrofit'!$P$25,"")))&amp;IF(F16="Scenario1PBT5",'Deep retrofit'!$Q$25,IF(F16="Scenario2PBT5",'Deep retrofit'!$R$25,IF(F16="Scenario3PBT5",'Deep retrofit'!$S$25,"")))&amp;IF(F16="Scenario1PBT6",'Deep retrofit'!$T$25,IF(F16="Scenario2PBT6",'Deep retrofit'!$U$25,IF(F16="Scenario3PBT6",'Deep retrofit'!$V$25,"")))&amp;IF(F16="Scenario1PBT7",'Deep retrofit'!$W$25,IF(F16="Scenario2PBT7",'Deep retrofit'!$X$25,IF(F16="Scenario3PBT7",'Deep retrofit'!$Y$25,"")))&amp;IF(F16="Scenario1PBT8",'Deep retrofit'!$Z$25,IF(F16="Scenario2PBT8",'Deep retrofit'!$AA$25,IF(F16="Scenario3PBT8",'Deep retrofit'!$AB$25,"")))&amp;IF(F16="Scenario1PBT9",'Deep retrofit'!$AC$25,IF(F16="Scenario2PBT9",'Deep retrofit'!$AD$25,IF(F16="Scenario3PBT9",'Deep retrofit'!$AE$25,"")))&amp;IF(F16="Scenario1PBT10",'Deep retrofit'!$AF$25,IF(F16="Scenario2PBT10",'Deep retrofit'!$AG$25,IF(F16="Scenario3PBT10",'Deep retrofit'!$AH$25,"")))&amp;IF(F16="Scenario1PBT11",'Deep retrofit'!$AI$25,IF(F16="Scenario2PBT11",'Deep retrofit'!$AJ$25,IF(F16="Scenario3PBT11",'Deep retrofit'!$AK$25,"")))&amp;IF(F16="Scenario1PBT12",'Deep retrofit'!$AL$25,IF(F16="Scenario2PBT12",'Deep retrofit'!$AM$25,IF(F16="Scenario3PBT12",'Deep retrofit'!$AN$25,"")))&amp;IF(F16="Scenario1PBT13",'Deep retrofit'!$AO$25,IF(F16="Scenario2PBT13",'Deep retrofit'!$AP$25,IF(F16="Scenario3PBT13",'Deep retrofit'!$AQ$25,"")))&amp;IF(F16="Scenario1PBT14",'Deep retrofit'!$AR$25,IF(F16="Scenario2PBT14",'Deep retrofit'!$AS$25,IF(F16="Scenario3PBT14",'Deep retrofit'!$AT$25,"")))&amp;IF(F16="Scenario1PBT15",'Deep retrofit'!$AU$25,IF(F16="Scenario2PBT15",'Deep retrofit'!$AV$25,IF(F16="Scenario3PBT15",'Deep retrofit'!$AW$25,"")))</f>
        <v/>
      </c>
      <c r="R16" s="117">
        <f t="shared" si="18"/>
        <v>0</v>
      </c>
      <c r="S16" s="117" t="str">
        <f>IF(F16="Scenario1PBT1",'Deep retrofit'!$E$27,IF(F16="Scenario2PBT1",'Deep retrofit'!$F$27,IF(F16="Scenario3PBT1",'Deep retrofit'!$G$27,"")))&amp;IF(F16="Scenario1PBT2",'Deep retrofit'!$H$27,IF(F16="Scenario2PBT2",'Deep retrofit'!$I$27,IF(F16="Scenario3PBT2",'Deep retrofit'!$J$27,"")))&amp;IF(F16="Scenario1PBT3",'Deep retrofit'!$K$27,IF(F16="Scenario2PBT3",'Deep retrofit'!$L$27,IF(F16="Scenario3PBT3",'Deep retrofit'!$M$27,"")))&amp;IF(F16="Scenario1PBT4",'Deep retrofit'!$N$27,IF(F16="Scenario2PBT4",'Deep retrofit'!$O$27,IF(F16="Scenario3PBT4",'Deep retrofit'!$P$27,"")))&amp;IF(F16="Scenario1PBT5",'Deep retrofit'!$Q$27,IF(F16="Scenario2PBT5",'Deep retrofit'!$R$27,IF(F16="Scenario3PBT5",'Deep retrofit'!$S$27,"")))&amp;IF(F16="Scenario1PBT6",'Deep retrofit'!$T$27,IF(F16="Scenario2PBT6",'Deep retrofit'!$U$27,IF(F16="Scenario3PBT6",'Deep retrofit'!$V$27,"")))&amp;IF(F16="Scenario1PBT7",'Deep retrofit'!$W$27,IF(F16="Scenario2PBT7",'Deep retrofit'!$X$27,IF(F16="Scenario3PBT7",'Deep retrofit'!$Y$27,"")))&amp;IF(F16="Scenario1PBT8",'Deep retrofit'!$Z$27,IF(F16="Scenario2PBT8",'Deep retrofit'!$AA$27,IF(F16="Scenario3PBT8",'Deep retrofit'!$AB$27,"")))&amp;IF(F16="Scenario1PBT9",'Deep retrofit'!$AC$27,IF(F16="Scenario2PBT9",'Deep retrofit'!$AD$27,IF(F16="Scenario3PBT9",'Deep retrofit'!$AE$27,"")))&amp;IF(F16="Scenario1PBT10",'Deep retrofit'!$AF$27,IF(F16="Scenario2PBT10",'Deep retrofit'!$AG$27,IF(F16="Scenario3PBT10",'Deep retrofit'!$AH$27,"")))&amp;IF(F16="Scenario1PBT11",'Deep retrofit'!$AI$27,IF(F16="Scenario2PBT11",'Deep retrofit'!$AJ$27,IF(F16="Scenario3PBT11",'Deep retrofit'!$AK$27,"")))&amp;IF(F16="Scenario1PBT12",'Deep retrofit'!$AL$27,IF(F16="Scenario2PBT12",'Deep retrofit'!$AM$27,IF(F16="Scenario3PBT12",'Deep retrofit'!$AN$27,"")))&amp;IF(F16="Scenario1PBT13",'Deep retrofit'!$AO$27,IF(F16="Scenario2PBT13",'Deep retrofit'!$AP$27,IF(F16="Scenario3PBT13",'Deep retrofit'!$AQ$27,"")))&amp;IF(F16="Scenario1PBT14",'Deep retrofit'!$AR$27,IF(F16="Scenario2PBT14",'Deep retrofit'!$AS$27,IF(F16="Scenario3PBT14",'Deep retrofit'!$AT$27,"")))&amp;IF(F16="Scenario1PBT15",'Deep retrofit'!$AU$27,IF(F16="Scenario2PBT15",'Deep retrofit'!$AV$27,IF(F16="Scenario3PBT15",'Deep retrofit'!$AW$27,"")))</f>
        <v/>
      </c>
      <c r="T16" s="207">
        <f t="shared" si="19"/>
        <v>0</v>
      </c>
      <c r="U16" s="206" t="str">
        <f>IF(F16="Scenario1PBT1",'Deep retrofit'!$E$38,IF(F16="Scenario2PBT1",'Deep retrofit'!$F$38,IF(F16="Scenario3PBT1",'Deep retrofit'!$G$38,"")))&amp;IF(F16="Scenario1PBT2",'Deep retrofit'!$H$38,IF(F16="Scenario2PBT2",'Deep retrofit'!$I$38,IF(F16="Scenario3PBT2",'Deep retrofit'!$J$38,"")))&amp;IF(F16="Scenario1PBT3",'Deep retrofit'!$K$38,IF(F16="Scenario2PBT3",'Deep retrofit'!$L$38,IF(F16="Scenario3PBT3",'Deep retrofit'!$M$38,"")))&amp;IF(F16="Scenario1PBT4",'Deep retrofit'!$N$38,IF(F16="Scenario2PBT4",'Deep retrofit'!$O$38,IF(F16="Scenario3PBT4",'Deep retrofit'!$P$38,"")))&amp;IF(F16="Scenario1PBT5",'Deep retrofit'!$Q$38,IF(F16="Scenario2PBT5",'Deep retrofit'!$R$38,IF(F16="Scenario3PBT5",'Deep retrofit'!$S$38,"")))&amp;IF(F16="Scenario1PBT6",'Deep retrofit'!$T$38,IF(F16="Scenario2PBT6",'Deep retrofit'!$U$38,IF(F16="Scenario3PBT6",'Deep retrofit'!$V$38,"")))&amp;IF(F16="Scenario1PBT7",'Deep retrofit'!$W$38,IF(F16="Scenario2PBT7",'Deep retrofit'!$X$38,IF(F16="Scenario3PBT7",'Deep retrofit'!$Y$38,"")))&amp;IF(F16="Scenario1PBT8",'Deep retrofit'!$Z$38,IF(F16="Scenario2PBT8",'Deep retrofit'!$AA$38,IF(F16="Scenario3PBT8",'Deep retrofit'!$AB$38,"")))&amp;IF(F16="Scenario1PBT9",'Deep retrofit'!$AC$38,IF(F16="Scenario2PBT9",'Deep retrofit'!$AD$38,IF(F16="Scenario3PBT9",'Deep retrofit'!$AE$38,"")))&amp;IF(F16="Scenario1PBT10",'Deep retrofit'!$AF$38,IF(F16="Scenario2PBT10",'Deep retrofit'!$AG$38,IF(F16="Scenario3PBT10",'Deep retrofit'!$AH$38,"")))&amp;IF(F16="Scenario1PBT11",'Deep retrofit'!$AI$38,IF(F16="Scenario2PBT11",'Deep retrofit'!$AJ$38,IF(F16="Scenario3PBT11",'Deep retrofit'!$AK$38,"")))&amp;IF(F16="Scenario1PBT12",'Deep retrofit'!$AL$38,IF(F16="Scenario2PBT12",'Deep retrofit'!$AM$38,IF(F16="Scenario3PBT12",'Deep retrofit'!$AN$38,"")))&amp;IF(F16="Scenario1PBT13",'Deep retrofit'!$AO$38,IF(F16="Scenario2PBT13",'Deep retrofit'!$AP$38,IF(F16="Scenario3PBT13",'Deep retrofit'!$AQ$38,"")))&amp;IF(F16="Scenario1PBT14",'Deep retrofit'!$AR$38,IF(F16="Scenario2PBT14",'Deep retrofit'!$AS$38,IF(F16="Scenario3PBT14",'Deep retrofit'!$AT$38,"")))&amp;IF(F16="Scenario1PBT15",'Deep retrofit'!$AU$38,IF(F16="Scenario2PBT15",'Deep retrofit'!$AV$38,IF(F16="Scenario3PBT15",'Deep retrofit'!$AW$38,"")))</f>
        <v/>
      </c>
      <c r="V16" s="117">
        <f t="shared" si="20"/>
        <v>0</v>
      </c>
      <c r="W16" s="117" t="str">
        <f>IF(F16="Scenario1PBT1",'Deep retrofit'!$E$40,IF(F16="Scenario2PBT1",'Deep retrofit'!$F$40,IF(F16="Scenario3PBT1",'Deep retrofit'!$G$40,"")))&amp;IF(F16="Scenario1PBT2",'Deep retrofit'!$H$40,IF(F16="Scenario2PBT2",'Deep retrofit'!$I$40,IF(F16="Scenario3PBT2",'Deep retrofit'!$J$40,"")))&amp;IF(F16="Scenario1PBT3",'Deep retrofit'!$K$40,IF(F16="Scenario2PBT3",'Deep retrofit'!$L$40,IF(F16="Scenario3PBT3",'Deep retrofit'!$M$40,"")))&amp;IF(F16="Scenario1PBT4",'Deep retrofit'!$N$40,IF(F16="Scenario2PBT4",'Deep retrofit'!$O$40,IF(F16="Scenario3PBT4",'Deep retrofit'!$P$40,"")))&amp;IF(F16="Scenario1PBT5",'Deep retrofit'!$Q$40,IF(F16="Scenario2PBT5",'Deep retrofit'!$R$40,IF(F16="Scenario3PBT5",'Deep retrofit'!$S$40,"")))&amp;IF(F16="Scenario1PBT6",'Deep retrofit'!$T$40,IF(F16="Scenario2PBT6",'Deep retrofit'!$U$40,IF(F16="Scenario3PBT6",'Deep retrofit'!$V$40,"")))&amp;IF(F16="Scenario1PBT7",'Deep retrofit'!$W$40,IF(F16="Scenario2PBT7",'Deep retrofit'!$X$40,IF(F16="Scenario3PBT7",'Deep retrofit'!$Y$40,"")))&amp;IF(F16="Scenario1PBT8",'Deep retrofit'!$Z$40,IF(F16="Scenario2PBT8",'Deep retrofit'!$AA$40,IF(F16="Scenario3PBT8",'Deep retrofit'!$AB$40,"")))&amp;IF(F16="Scenario1PBT9",'Deep retrofit'!$AC$40,IF(F16="Scenario2PBT9",'Deep retrofit'!$AD$40,IF(F16="Scenario3PBT9",'Deep retrofit'!$AE$40,"")))&amp;IF(F16="Scenario1PBT10",'Deep retrofit'!$AF$40,IF(F16="Scenario2PBT10",'Deep retrofit'!$AG$40,IF(F16="Scenario3PBT10",'Deep retrofit'!$AH$40,"")))&amp;IF(F16="Scenario1PBT11",'Deep retrofit'!$AI$40,IF(F16="Scenario2PBT11",'Deep retrofit'!$AJ$40,IF(F16="Scenario3PBT11",'Deep retrofit'!$AK$40,"")))&amp;IF(F16="Scenario1PBT12",'Deep retrofit'!$AL$40,IF(F16="Scenario2PBT12",'Deep retrofit'!$AM$40,IF(F16="Scenario3PBT12",'Deep retrofit'!$AN$40,"")))&amp;IF(F16="Scenario1PBT13",'Deep retrofit'!$AO$40,IF(F16="Scenario2PBT13",'Deep retrofit'!$AP$40,IF(F16="Scenario3PBT13",'Deep retrofit'!$AQ$40,"")))&amp;IF(F16="Scenario1PBT14",'Deep retrofit'!$AR$40,IF(F16="Scenario2PBT14",'Deep retrofit'!$AS$40,IF(F16="Scenario3PBT14",'Deep retrofit'!$AT$40,"")))&amp;IF(F16="Scenario1PBT15",'Deep retrofit'!$AU$40,IF(F16="Scenario2PBT15",'Deep retrofit'!$AV$40,IF(F16="Scenario3PBT15",'Deep retrofit'!$AW$40,"")))</f>
        <v/>
      </c>
      <c r="X16" s="117">
        <f t="shared" si="21"/>
        <v>0</v>
      </c>
      <c r="Y16" s="117" t="str">
        <f>IF(F16="Scenario1PBT1",'Deep retrofit'!$E$42,IF(F16="Scenario2PBT1",'Deep retrofit'!$F$42,IF(F16="Scenario3PBT1",'Deep retrofit'!$G$42,"")))&amp;IF(F16="Scenario1PBT2",'Deep retrofit'!$H$42,IF(F16="Scenario2PBT2",'Deep retrofit'!$I$42,IF(F16="Scenario3PBT2",'Deep retrofit'!$J$42,"")))&amp;IF(F16="Scenario1PBT3",'Deep retrofit'!$K$42,IF(F16="Scenario2PBT3",'Deep retrofit'!$L$42,IF(F16="Scenario3PBT3",'Deep retrofit'!$M$42,"")))&amp;IF(F16="Scenario1PBT4",'Deep retrofit'!$N$42,IF(F16="Scenario2PBT4",'Deep retrofit'!$O$42,IF(F16="Scenario3PBT4",'Deep retrofit'!$P$42,"")))&amp;IF(F16="Scenario1PBT5",'Deep retrofit'!$Q$42,IF(F16="Scenario2PBT5",'Deep retrofit'!$R$42,IF(F16="Scenario3PBT5",'Deep retrofit'!$S$42,"")))&amp;IF(F16="Scenario1PBT6",'Deep retrofit'!$T$42,IF(F16="Scenario2PBT6",'Deep retrofit'!$U$42,IF(F16="Scenario3PBT6",'Deep retrofit'!$V$42,"")))&amp;IF(F16="Scenario1PBT7",'Deep retrofit'!$W$42,IF(F16="Scenario2PBT7",'Deep retrofit'!$X$42,IF(F16="Scenario3PBT7",'Deep retrofit'!$Y$42,"")))&amp;IF(F16="Scenario1PBT8",'Deep retrofit'!$Z$42,IF(F16="Scenario2PBT8",'Deep retrofit'!$AA$42,IF(F16="Scenario3PBT8",'Deep retrofit'!$AB$42,"")))&amp;IF(F16="Scenario1PBT9",'Deep retrofit'!$AC$42,IF(F16="Scenario2PBT9",'Deep retrofit'!$AD$42,IF(F16="Scenario3PBT9",'Deep retrofit'!$AE$42,"")))&amp;IF(F16="Scenario1PBT10",'Deep retrofit'!$AF$42,IF(F16="Scenario2PBT10",'Deep retrofit'!$AG$42,IF(F16="Scenario3PBT10",'Deep retrofit'!$AH$42,"")))&amp;IF(F16="Scenario1PBT11",'Deep retrofit'!$AI$42,IF(F16="Scenario2PBT11",'Deep retrofit'!$AJ$42,IF(F16="Scenario3PBT11",'Deep retrofit'!$AK$42,"")))&amp;IF(F16="Scenario1PBT12",'Deep retrofit'!$AL$42,IF(F16="Scenario2PBT12",'Deep retrofit'!$AM$42,IF(F16="Scenario3PBT12",'Deep retrofit'!$AN$42,"")))&amp;IF(F16="Scenario1PBT13",'Deep retrofit'!$AO$42,IF(F16="Scenario2PBT13",'Deep retrofit'!$AP$42,IF(F16="Scenario3PBT13",'Deep retrofit'!$AQ$42,"")))&amp;IF(F16="Scenario1PBT14",'Deep retrofit'!$AR$42,IF(F16="Scenario2PBT14",'Deep retrofit'!$AS$42,IF(F16="Scenario3PBT14",'Deep retrofit'!$AT$42,"")))&amp;IF(F16="Scenario1PBT15",'Deep retrofit'!$AU$42,IF(F16="Scenario2PBT15",'Deep retrofit'!$AV$42,IF(F16="Scenario3PBT15",'Deep retrofit'!$AW$42,"")))</f>
        <v/>
      </c>
      <c r="Z16" s="117">
        <f t="shared" si="22"/>
        <v>0</v>
      </c>
      <c r="AA16" s="269" t="str">
        <f>IF(F16="Scenario1PBT1",'Deep retrofit'!$E$101,IF(F16="Scenario2PBT1",'Deep retrofit'!$F$101,IF(F16="Scenario3PBT1",'Deep retrofit'!$G$101,"")))&amp;IF(F16="Scenario1PBT2",'Deep retrofit'!$H$101,IF(F16="Scenario2PBT2",'Deep retrofit'!$I$101,IF(F16="Scenario3PBT2",'Deep retrofit'!$J$101,"")))&amp;IF(F16="Scenario1PBT3",'Deep retrofit'!$K$101,IF(F16="Scenario2PBT3",'Deep retrofit'!$L$101,IF(F16="Scenario3PBT3",'Deep retrofit'!$M$101,"")))&amp;IF(F16="Scenario1PBT4",'Deep retrofit'!$N$101,IF(F16="Scenario2PBT4",'Deep retrofit'!$O$101,IF(F16="Scenario3PBT4",'Deep retrofit'!$P$101,"")))&amp;IF(F16="Scenario1PBT5",'Deep retrofit'!$Q$101,IF(F16="Scenario2PBT5",'Deep retrofit'!$R$101,IF(F16="Scenario3PBT5",'Deep retrofit'!$S$101,"")))&amp;IF(F16="Scenario1PBT6",'Deep retrofit'!$T$101,IF(F16="Scenario2PBT6",'Deep retrofit'!$U$101,IF(F16="Scenario3PBT6",'Deep retrofit'!$V$101,"")))&amp;IF(F16="Scenario1PBT7",'Deep retrofit'!$W$101,IF(F16="Scenario2PBT7",'Deep retrofit'!$X$101,IF(F16="Scenario3PBT7",'Deep retrofit'!$Y$101,"")))&amp;IF(F16="Scenario1PBT8",'Deep retrofit'!$Z$101,IF(F16="Scenario2PBT8",'Deep retrofit'!$AA$101,IF(F16="Scenario3PBT8",'Deep retrofit'!$AB$101,"")))&amp;IF(F16="Scenario1PBT9",'Deep retrofit'!$AC$101,IF(F16="Scenario2PBT9",'Deep retrofit'!$AD$101,IF(F16="Scenario3PBT9",'Deep retrofit'!$AE$101,"")))&amp;IF(F16="Scenario1PBT10",'Deep retrofit'!$AF$101,IF(F16="Scenario2PBT10",'Deep retrofit'!$AG$101,IF(F16="Scenario3PBT10",'Deep retrofit'!$AH$101,"")))&amp;IF(F16="Scenario1PBT11",'Deep retrofit'!$AI$101,IF(F16="Scenario2PBT11",'Deep retrofit'!$AJ$101,IF(F16="Scenario3PBT11",'Deep retrofit'!$AK$101,"")))&amp;IF(F16="Scenario1PBT12",'Deep retrofit'!$AL$101,IF(F16="Scenario2PBT12",'Deep retrofit'!$AM$101,IF(F16="Scenario3PBT12",'Deep retrofit'!$AN$101,"")))&amp;IF(F16="Scenario1PBT13",'Deep retrofit'!$AO$101,IF(F16="Scenario2PBT13",'Deep retrofit'!$AP$101,IF(F16="Scenario3PBT13",'Deep retrofit'!$AQ$101,"")))&amp;IF(F16="Scenario1PBT14",'Deep retrofit'!$AR$101,IF(F16="Scenario2PBT14",'Deep retrofit'!$AS$101,IF(F16="Scenario3PBT14",'Deep retrofit'!$AT$101,"")))&amp;IF(F16="Scenario1PBT15",'Deep retrofit'!$AU$101,IF(F16="Scenario2PBT15",'Deep retrofit'!$AV$101,IF(F16="Scenario3PBT15",'Deep retrofit'!$AW$101,"")))</f>
        <v/>
      </c>
      <c r="AB16" s="179">
        <f t="shared" si="23"/>
        <v>0</v>
      </c>
      <c r="AC16" s="348" t="str">
        <f t="shared" si="24"/>
        <v/>
      </c>
      <c r="AD16" s="353">
        <f>IF(AC16="",IFERROR('Projection_Base-case'!G17-G16,0),0)</f>
        <v>0</v>
      </c>
      <c r="AE16" s="350">
        <f t="shared" si="0"/>
        <v>0</v>
      </c>
      <c r="AF16" s="361">
        <f>IFERROR(100*AD16/'Projection_Base-case'!G17,0)</f>
        <v>0</v>
      </c>
      <c r="AG16" s="352">
        <f>IF(AC16="",IFERROR('Projection_Base-case'!I17-I16,0),0)</f>
        <v>0</v>
      </c>
      <c r="AH16" s="353">
        <f t="shared" si="1"/>
        <v>0</v>
      </c>
      <c r="AI16" s="361">
        <f>IFERROR(100*AG16/'Projection_Base-case'!I17,0)</f>
        <v>0</v>
      </c>
      <c r="AJ16" s="352">
        <f>IF(AC16="",IFERROR('Projection_Base-case'!K17-K16,0),0)</f>
        <v>0</v>
      </c>
      <c r="AK16" s="353">
        <f t="shared" si="2"/>
        <v>0</v>
      </c>
      <c r="AL16" s="361">
        <f>IFERROR(100*AJ16/'Projection_Base-case'!K17,0)</f>
        <v>0</v>
      </c>
      <c r="AM16" s="352">
        <f>-IF(AC16="",IFERROR('Projection_Base-case'!M17-M16,0),0)</f>
        <v>0</v>
      </c>
      <c r="AN16" s="353">
        <f t="shared" si="3"/>
        <v>0</v>
      </c>
      <c r="AO16" s="354">
        <f>IFERROR(IF('Projection_Base-case'!N17&gt;0,100*AN16/'Projection_Base-case'!N17,100*AN16/N16),0)</f>
        <v>0</v>
      </c>
      <c r="AP16" s="355">
        <f>IF(AC16="",IFERROR('Projection_Base-case'!O17-O16,0),0)</f>
        <v>0</v>
      </c>
      <c r="AQ16" s="356">
        <f t="shared" si="4"/>
        <v>0</v>
      </c>
      <c r="AR16" s="356">
        <f>IFERROR(100*AP16/'Projection_Base-case'!O17,0)</f>
        <v>0</v>
      </c>
      <c r="AS16" s="355">
        <f>IF(AC16="",IFERROR('Projection_Base-case'!Q17-Q16,0),0)</f>
        <v>0</v>
      </c>
      <c r="AT16" s="356">
        <f t="shared" si="5"/>
        <v>0</v>
      </c>
      <c r="AU16" s="356">
        <f>IFERROR(100*AS16/'Projection_Base-case'!Q17,0)</f>
        <v>0</v>
      </c>
      <c r="AV16" s="355">
        <f>IF(AC16="",IFERROR('Projection_Base-case'!S17-S16,0),0)</f>
        <v>0</v>
      </c>
      <c r="AW16" s="356">
        <f t="shared" si="6"/>
        <v>0</v>
      </c>
      <c r="AX16" s="357">
        <f>IFERROR(100*AV16/'Projection_Base-case'!S17,0)</f>
        <v>0</v>
      </c>
      <c r="AY16" s="358">
        <f>IF(AC16="",IFERROR('Projection_Base-case'!U17-U16,0),0)</f>
        <v>0</v>
      </c>
      <c r="AZ16" s="359">
        <f t="shared" si="7"/>
        <v>0</v>
      </c>
      <c r="BA16" s="359">
        <f>IFERROR(100*AY16/'Projection_Base-case'!U17,0)</f>
        <v>0</v>
      </c>
      <c r="BB16" s="358">
        <f>IF(AC16="",IFERROR('Projection_Base-case'!W17-W16,0),0)</f>
        <v>0</v>
      </c>
      <c r="BC16" s="359">
        <f t="shared" si="8"/>
        <v>0</v>
      </c>
      <c r="BD16" s="359">
        <f>IFERROR(100*BB16/'Projection_Base-case'!W17,0)</f>
        <v>0</v>
      </c>
      <c r="BE16" s="358">
        <f>IF(AC16="",IFERROR('Projection_Base-case'!Y17-Y16,0),0)</f>
        <v>0</v>
      </c>
      <c r="BF16" s="359">
        <f t="shared" si="9"/>
        <v>0</v>
      </c>
      <c r="BG16" s="359">
        <f>IFERROR(100*BE16/'Projection_Base-case'!Y17,0)</f>
        <v>0</v>
      </c>
      <c r="BH16" s="359">
        <f t="shared" si="10"/>
        <v>0</v>
      </c>
      <c r="BI16" s="360">
        <f t="shared" si="11"/>
        <v>0</v>
      </c>
    </row>
    <row r="17" spans="1:61" ht="15.6">
      <c r="A17" s="205">
        <v>13</v>
      </c>
      <c r="B17" s="347">
        <f>IF('Projection_Base-case'!B18&lt;&gt;"",'Projection_Base-case'!B18,0)</f>
        <v>0</v>
      </c>
      <c r="C17" s="347">
        <f>IF('Projection_Base-case'!C18&lt;&gt;"",'Projection_Base-case'!C18,0)</f>
        <v>0</v>
      </c>
      <c r="D17" s="365">
        <f>IF('Projection_Base-case'!D18&lt;&gt;"",'Projection_Base-case'!D18,0)</f>
        <v>0</v>
      </c>
      <c r="E17" s="369"/>
      <c r="F17" s="367" t="str">
        <f t="shared" si="12"/>
        <v>0</v>
      </c>
      <c r="G17" s="177" t="str">
        <f>IF(F17="Scenario1PBT1",'Deep retrofit'!$E$6,IF(F17="Scenario2PBT1",'Deep retrofit'!$F$6,IF(F17="Scenario3PBT1",'Deep retrofit'!$G$6,"")))&amp;IF(F17="Scenario1PBT2",'Deep retrofit'!$H$6,IF(F17="Scenario2PBT2",'Deep retrofit'!$I$6,IF(F17="Scenario3PBT2",'Deep retrofit'!$J$6,"")))&amp;IF(F17="Scenario1PBT3",'Deep retrofit'!$K$6,IF(F17="Scenario2PBT3",'Deep retrofit'!$L$6,IF(F17="Scenario3PBT3",'Deep retrofit'!$M$6,"")))&amp;IF(F17="Scenario1PBT4",'Deep retrofit'!$N$6,IF(F17="Scenario2PBT4",'Deep retrofit'!$O$6,IF(F17="Scenario3PBT4",'Deep retrofit'!$P$6,"")))&amp;IF(F17="Scenario1PBT5",'Deep retrofit'!$Q$6,IF(F17="Scenario2PBT5",'Deep retrofit'!$R$6,IF(F17="Scenario3PBT5",'Deep retrofit'!$S$6,"")))&amp;IF(F17="Scenario1PBT6",'Deep retrofit'!$T$6,IF(F17="Scenario2PBT6",'Deep retrofit'!$U$6,IF(F17="Scenario3PBT6",'Deep retrofit'!$V$6,"")))&amp;IF(F17="Scenario1PBT7",'Deep retrofit'!$W$6,IF(F17="Scenario2PBT7",'Deep retrofit'!$X$6,IF(F17="Scenario3PBT7",'Deep retrofit'!$Y$6,"")))&amp;IF(F17="Scenario1PBT8",'Deep retrofit'!$Z$6,IF(F17="Scenario2PBT8",'Deep retrofit'!$AA$6,IF(F17="Scenario3PBT8",'Deep retrofit'!$AB$6,"")))&amp;IF(F17="Scenario1PBT9",'Deep retrofit'!$AC$6,IF(F17="Scenario2PBT9",'Deep retrofit'!$AD$6,IF(F17="Scenario3PBT9",'Deep retrofit'!$AE$6,"")))&amp;IF(F17="Scenario1PBT10",'Deep retrofit'!$AF$6,IF(F17="Scenario2PBT10",'Deep retrofit'!$AG$6,IF(F17="Scenario3PBT10",'Deep retrofit'!$AH$6,"")))&amp;IF(F17="Scenario1PBT11",'Deep retrofit'!$AI$6,IF(F17="Scenario2PBT11",'Deep retrofit'!$AJ$6,IF(F17="Scenario3PBT11",'Deep retrofit'!$AK$6,"")))&amp;IF(F17="Scenario1PBT12",'Deep retrofit'!$AL$6,IF(F17="Scenario2PBT12",'Deep retrofit'!$AM$6,IF(F17="Scenario3PBT12",'Deep retrofit'!$AN$6,"")))&amp;IF(F17="Scenario1PBT13",'Deep retrofit'!$AO$6,IF(F17="Scenario2PBT13",'Deep retrofit'!$AP$6,IF(F17="Scenario3PBT13",'Deep retrofit'!$AQ$6,"")))&amp;IF(F17="Scenario1PBT14",'Deep retrofit'!$AR$6,IF(F17="Scenario2PBT14",'Deep retrofit'!$AS$6,IF(F17="Scenario3PBT14",'Deep retrofit'!$AT$6,"")))&amp;IF(F17="Scenario1PBT15",'Deep retrofit'!$AU$6,IF(F17="Scenario2PBT15",'Deep retrofit'!$AV$6,IF(F17="Scenario3PBT15",'Deep retrofit'!$AW$6,"")))</f>
        <v/>
      </c>
      <c r="H17" s="117">
        <f t="shared" si="13"/>
        <v>0</v>
      </c>
      <c r="I17" s="178" t="str">
        <f>IF(F17="Scenario1PBT1",'Deep retrofit'!$E$16,IF(F17="Scenario2PBT1",'Deep retrofit'!$F$16,IF(F17="Scenario3PBT1",'Deep retrofit'!$G$16,"")))&amp;IF(F17="Scenario1PBT2",'Deep retrofit'!$H$16,IF(F17="Scenario2PBT2",'Deep retrofit'!$I$16,IF(F17="Scenario3PBT2",'Deep retrofit'!$J$16,"")))&amp;IF(F17="Scenario1PBT3",'Deep retrofit'!$K$16,IF(F17="Scenario2PBT3",'Deep retrofit'!$L$16,IF(F17="Scenario3PBT3",'Deep retrofit'!$M$16,"")))&amp;IF(F17="Scenario1PBT4",'Deep retrofit'!$N$16,IF(F17="Scenario2PBT4",'Deep retrofit'!$O$16,IF(F17="Scenario3PBT4",'Deep retrofit'!$P$16,"")))&amp;IF(F17="Scenario1PBT5",'Deep retrofit'!$Q$16,IF(F17="Scenario2PBT5",'Deep retrofit'!$R$16,IF(F17="Scenario3PBT5",'Deep retrofit'!$S$16,"")))&amp;IF(F17="Scenario1PBT6",'Deep retrofit'!$T$16,IF(F17="Scenario2PBT6",'Deep retrofit'!$U$16,IF(F17="Scenario3PBT6",'Deep retrofit'!$V$16,"")))&amp;IF(F17="Scenario1PBT7",'Deep retrofit'!$W$16,IF(F17="Scenario2PBT7",'Deep retrofit'!$X$16,IF(F17="Scenario3PBT7",'Deep retrofit'!$Y$16,"")))&amp;IF(F17="Scenario1PBT8",'Deep retrofit'!$Z$16,IF(F17="Scenario2PBT8",'Deep retrofit'!$AA$16,IF(F17="Scenario3PBT8",'Deep retrofit'!$AB$16,"")))&amp;IF(F17="Scenario1PBT9",'Deep retrofit'!$AC$16,IF(F17="Scenario2PBT9",'Deep retrofit'!$AD$16,IF(F17="Scenario3PBT9",'Deep retrofit'!$AE$16,"")))&amp;IF(F17="Scenario1PBT10",'Deep retrofit'!$AF$16,IF(F17="Scenario2PBT10",'Deep retrofit'!$AG$16,IF(F17="Scenario3PBT10",'Deep retrofit'!$AH$16,"")))&amp;IF(F17="Scenario1PBT11",'Deep retrofit'!$AI$16,IF(F17="Scenario2PBT11",'Deep retrofit'!$AJ$16,IF(F17="Scenario3PBT11",'Deep retrofit'!$AK$16,"")))&amp;IF(F17="Scenario1PBT12",'Deep retrofit'!$AL$16,IF(F17="Scenario2PBT12",'Deep retrofit'!$AM$16,IF(F17="Scenario3PBT12",'Deep retrofit'!$AN$16,"")))&amp;IF(F17="Scenario1PBT13",'Deep retrofit'!$AO$16,IF(F17="Scenario2PBT13",'Deep retrofit'!$AP$16,IF(F17="Scenario3PBT13",'Deep retrofit'!$AQ$16,"")))&amp;IF(F17="Scenario1PBT14",'Deep retrofit'!$AR$16,IF(F17="Scenario2PBT14",'Deep retrofit'!$AS$16,IF(F17="Scenario3PBT14",'Deep retrofit'!$AT$16,"")))&amp;IF(F17="Scenario1PBT15",'Deep retrofit'!$AU$16,IF(F17="Scenario2PBT15",'Deep retrofit'!$AV$16,IF(F17="Scenario3PBT15",'Deep retrofit'!$AW$16,"")))</f>
        <v/>
      </c>
      <c r="J17" s="117">
        <f t="shared" si="14"/>
        <v>0</v>
      </c>
      <c r="K17" s="117" t="str">
        <f>IF(F17="Scenario1PBT1",'Deep retrofit'!$E$18,IF(F17="Scenario2PBT1",'Deep retrofit'!$F$18,IF(F17="Scenario3PBT1",'Deep retrofit'!$G$18,"")))&amp;IF(F17="Scenario1PBT2",'Deep retrofit'!$H$18,IF(F17="Scenario2PBT2",'Deep retrofit'!$I$18,IF(F17="Scenario3PBT2",'Deep retrofit'!$J$18,"")))&amp;IF(F17="Scenario1PBT3",'Deep retrofit'!$K$18,IF(F17="Scenario2PBT3",'Deep retrofit'!$L$18,IF(F17="Scenario3PBT3",'Deep retrofit'!$M$18,"")))&amp;IF(F17="Scenario1PBT4",'Deep retrofit'!$N$18,IF(F17="Scenario2PBT4",'Deep retrofit'!$O$18,IF(F17="Scenario3PBT4",'Deep retrofit'!$P$18,"")))&amp;IF(F17="Scenario1PBT5",'Deep retrofit'!$Q$18,IF(F17="Scenario2PBT5",'Deep retrofit'!$R$18,IF(F17="Scenario3PBT5",'Deep retrofit'!$S$18,"")))&amp;IF(F17="Scenario1PBT6",'Deep retrofit'!$T$18,IF(F17="Scenario2PBT6",'Deep retrofit'!$U$18,IF(F17="Scenario3PBT6",'Deep retrofit'!$V$18,"")))&amp;IF(F17="Scenario1PBT7",'Deep retrofit'!$W$18,IF(F17="Scenario2PBT7",'Deep retrofit'!$X$18,IF(F17="Scenario3PBT7",'Deep retrofit'!$Y$18,"")))&amp;IF(F17="Scenario1PBT8",'Deep retrofit'!$Z$18,IF(F17="Scenario2PBT8",'Deep retrofit'!$AA$18,IF(F17="Scenario3PBT8",'Deep retrofit'!$AB$18,"")))&amp;IF(F17="Scenario1PBT9",'Deep retrofit'!$AC$18,IF(F17="Scenario2PBT9",'Deep retrofit'!$AD$18,IF(F17="Scenario3PBT9",'Deep retrofit'!$AE$18,"")))&amp;IF(F17="Scenario1PBT10",'Deep retrofit'!$AF$18,IF(F17="Scenario2PBT10",'Deep retrofit'!$AG$18,IF(F17="Scenario3PBT10",'Deep retrofit'!$AH$18,"")))&amp;IF(F17="Scenario1PBT11",'Deep retrofit'!$AI$18,IF(F17="Scenario2PBT11",'Deep retrofit'!$AJ$18,IF(F17="Scenario3PBT11",'Deep retrofit'!$AK$18,"")))&amp;IF(F17="Scenario1PBT12",'Deep retrofit'!$AL$18,IF(F17="Scenario2PBT12",'Deep retrofit'!$AM$18,IF(F17="Scenario3PBT12",'Deep retrofit'!$AN$18,"")))&amp;IF(F17="Scenario1PBT13",'Deep retrofit'!$AO$18,IF(F17="Scenario2PBT13",'Deep retrofit'!$AP$18,IF(F17="Scenario3PBT13",'Deep retrofit'!$AQ$18,"")))&amp;IF(F17="Scenario1PBT14",'Deep retrofit'!$AR$18,IF(F17="Scenario2PBT14",'Deep retrofit'!$AS$18,IF(F17="Scenario3PBT14",'Deep retrofit'!$AT$18,"")))&amp;IF(F17="Scenario1PBT15",'Deep retrofit'!$AU$18,IF(F17="Scenario2PBT15",'Deep retrofit'!$AV$18,IF(F17="Scenario3PBT15",'Deep retrofit'!$AW$18,"")))</f>
        <v/>
      </c>
      <c r="L17" s="117">
        <f t="shared" si="15"/>
        <v>0</v>
      </c>
      <c r="M17" s="117" t="str">
        <f>IF(F17="Scenario1PBT1",'Deep retrofit'!$E$20,IF(F17="Scenario2PBT1",'Deep retrofit'!$F$20,IF(F17="Scenario3PBT1",'Deep retrofit'!$G$20,"")))&amp;IF(F17="Scenario1PBT2",'Deep retrofit'!$H$20,IF(F17="Scenario2PBT2",'Deep retrofit'!$I$20,IF(F17="Scenario3PBT2",'Deep retrofit'!$J$20,"")))&amp;IF(F17="Scenario1PBT3",'Deep retrofit'!$K$20,IF(F17="Scenario2PBT3",'Deep retrofit'!$L$20,IF(F17="Scenario3PBT3",'Deep retrofit'!$M$20,"")))&amp;IF(F17="Scenario1PBT4",'Deep retrofit'!$N$20,IF(F17="Scenario2PBT4",'Deep retrofit'!$O$20,IF(F17="Scenario3PBT4",'Deep retrofit'!$P$20,"")))&amp;IF(F17="Scenario1PBT5",'Deep retrofit'!$Q$20,IF(F17="Scenario2PBT5",'Deep retrofit'!$R$20,IF(F17="Scenario3PBT5",'Deep retrofit'!$S$20,"")))&amp;IF(F17="Scenario1PBT6",'Deep retrofit'!$T$20,IF(F17="Scenario2PBT6",'Deep retrofit'!$U$20,IF(F17="Scenario3PBT6",'Deep retrofit'!$V$20,"")))&amp;IF(F17="Scenario1PBT7",'Deep retrofit'!$W$20,IF(F17="Scenario2PBT7",'Deep retrofit'!$X$20,IF(F17="Scenario3PBT7",'Deep retrofit'!$Y$20,"")))&amp;IF(F17="Scenario1PBT8",'Deep retrofit'!$Z$20,IF(F17="Scenario2PBT8",'Deep retrofit'!$AA$20,IF(F17="Scenario3PBT8",'Deep retrofit'!$AB$20,"")))&amp;IF(F17="Scenario1PBT9",'Deep retrofit'!$AC$20,IF(F17="Scenario2PBT9",'Deep retrofit'!$AD$20,IF(F17="Scenario3PBT9",'Deep retrofit'!$AE$20,"")))&amp;IF(F17="Scenario1PBT10",'Deep retrofit'!$AF$20,IF(F17="Scenario2PBT10",'Deep retrofit'!$AG$20,IF(F17="Scenario3PBT10",'Deep retrofit'!$AH$20,"")))&amp;IF(F17="Scenario1PBT11",'Deep retrofit'!$AI$20,IF(F17="Scenario2PBT11",'Deep retrofit'!$AJ$20,IF(F17="Scenario3PBT11",'Deep retrofit'!$AK$20,"")))&amp;IF(F17="Scenario1PBT12",'Deep retrofit'!$AL$20,IF(F17="Scenario2PBT12",'Deep retrofit'!$AM$20,IF(F17="Scenario3PBT12",'Deep retrofit'!$AN$20,"")))&amp;IF(F17="Scenario1PBT13",'Deep retrofit'!$AO$20,IF(F17="Scenario2PBT13",'Deep retrofit'!$AP$20,IF(F17="Scenario3PBT13",'Deep retrofit'!$AQ$20,"")))&amp;IF(F17="Scenario1PBT14",'Deep retrofit'!$AR$20,IF(F17="Scenario2PBT14",'Deep retrofit'!$AS$20,IF(F17="Scenario3PBT14",'Deep retrofit'!$AT$20,"")))&amp;IF(F17="Scenario1PBT15",'Deep retrofit'!$AU$20,IF(F17="Scenario2PBT15",'Deep retrofit'!$AV$20,IF(F17="Scenario3PBT15",'Deep retrofit'!$AW$20,"")))</f>
        <v/>
      </c>
      <c r="N17" s="118">
        <f t="shared" si="16"/>
        <v>0</v>
      </c>
      <c r="O17" s="206" t="str">
        <f>IF(F17="Scenario1PBT1",'Deep retrofit'!$E$23,IF(F17="Scenario2PBT1",'Deep retrofit'!$F$23,IF(F17="Scenario3PBT1",'Deep retrofit'!$G$23,"")))&amp;IF(F17="Scenario1PBT2",'Deep retrofit'!$H$23,IF(F17="Scenario2PBT2",'Deep retrofit'!$I$23,IF(F17="Scenario3PBT2",'Deep retrofit'!$J$23,"")))&amp;IF(F17="Scenario1PBT3",'Deep retrofit'!$K$23,IF(F17="Scenario2PBT3",'Deep retrofit'!$L$23,IF(F17="Scenario3PBT3",'Deep retrofit'!$M$23,"")))&amp;IF(F17="Scenario1PBT4",'Deep retrofit'!$N$23,IF(F17="Scenario2PBT4",'Deep retrofit'!$O$23,IF(F17="Scenario3PBT4",'Deep retrofit'!$P$23,"")))&amp;IF(F17="Scenario1PBT5",'Deep retrofit'!$Q$23,IF(F17="Scenario2PBT5",'Deep retrofit'!$R$23,IF(F17="Scenario3PBT5",'Deep retrofit'!$S$23,"")))&amp;IF(F17="Scenario1PBT6",'Deep retrofit'!$T$23,IF(F17="Scenario2PBT6",'Deep retrofit'!$U$23,IF(F17="Scenario3PBT6",'Deep retrofit'!$V$23,"")))&amp;IF(F17="Scenario1PBT7",'Deep retrofit'!$W$23,IF(F17="Scenario2PBT7",'Deep retrofit'!$X$23,IF(F17="Scenario3PBT7",'Deep retrofit'!$Y$23,"")))&amp;IF(F17="Scenario1PBT8",'Deep retrofit'!$Z$23,IF(F17="Scenario2PBT8",'Deep retrofit'!$AA$23,IF(F17="Scenario3PBT8",'Deep retrofit'!$AB$23,"")))&amp;IF(F17="Scenario1PBT9",'Deep retrofit'!$AC$23,IF(F17="Scenario2PBT9",'Deep retrofit'!$AD$23,IF(F17="Scenario3PBT9",'Deep retrofit'!$AE$23,"")))&amp;IF(F17="Scenario1PBT10",'Deep retrofit'!$AF$23,IF(F17="Scenario2PBT10",'Deep retrofit'!$AG$23,IF(F17="Scenario3PBT10",'Deep retrofit'!$AH$23,"")))&amp;IF(F17="Scenario1PBT11",'Deep retrofit'!$AI$23,IF(F17="Scenario2PBT11",'Deep retrofit'!$AJ$23,IF(F17="Scenario3PBT11",'Deep retrofit'!$AK$23,"")))&amp;IF(F17="Scenario1PBT12",'Deep retrofit'!$AL$23,IF(F17="Scenario2PBT12",'Deep retrofit'!$AM$23,IF(F17="Scenario3PBT12",'Deep retrofit'!$AN$23,"")))&amp;IF(F17="Scenario1PBT13",'Deep retrofit'!$AO$23,IF(F17="Scenario2PBT13",'Deep retrofit'!$AP$23,IF(F17="Scenario3PBT13",'Deep retrofit'!$AQ$23,"")))&amp;IF(F17="Scenario1PBT14",'Deep retrofit'!$AR$23,IF(F17="Scenario2PBT14",'Deep retrofit'!$AS$23,IF(F17="Scenario3PBT14",'Deep retrofit'!$AT$23,"")))&amp;IF(F17="Scenario1PBT15",'Deep retrofit'!$AU$23,IF(F17="Scenario2PBT15",'Deep retrofit'!$AV$23,IF(F17="Scenario3PBT15",'Deep retrofit'!$AW$23,"")))</f>
        <v/>
      </c>
      <c r="P17" s="117">
        <f t="shared" si="17"/>
        <v>0</v>
      </c>
      <c r="Q17" s="117" t="str">
        <f>IF(F17="Scenario1PBT1",'Deep retrofit'!$E$25,IF(F17="Scenario2PBT1",'Deep retrofit'!$F$25,IF(F17="Scenario3PBT1",'Deep retrofit'!$G$25,"")))&amp;IF(F17="Scenario1PBT2",'Deep retrofit'!$H$25,IF(F17="Scenario2PBT2",'Deep retrofit'!$I$25,IF(F17="Scenario3PBT2",'Deep retrofit'!$J$25,"")))&amp;IF(F17="Scenario1PBT3",'Deep retrofit'!$K$25,IF(F17="Scenario2PBT3",'Deep retrofit'!$L$25,IF(F17="Scenario3PBT3",'Deep retrofit'!$M$25,"")))&amp;IF(F17="Scenario1PBT4",'Deep retrofit'!$N$25,IF(F17="Scenario2PBT4",'Deep retrofit'!$O$25,IF(F17="Scenario3PBT4",'Deep retrofit'!$P$25,"")))&amp;IF(F17="Scenario1PBT5",'Deep retrofit'!$Q$25,IF(F17="Scenario2PBT5",'Deep retrofit'!$R$25,IF(F17="Scenario3PBT5",'Deep retrofit'!$S$25,"")))&amp;IF(F17="Scenario1PBT6",'Deep retrofit'!$T$25,IF(F17="Scenario2PBT6",'Deep retrofit'!$U$25,IF(F17="Scenario3PBT6",'Deep retrofit'!$V$25,"")))&amp;IF(F17="Scenario1PBT7",'Deep retrofit'!$W$25,IF(F17="Scenario2PBT7",'Deep retrofit'!$X$25,IF(F17="Scenario3PBT7",'Deep retrofit'!$Y$25,"")))&amp;IF(F17="Scenario1PBT8",'Deep retrofit'!$Z$25,IF(F17="Scenario2PBT8",'Deep retrofit'!$AA$25,IF(F17="Scenario3PBT8",'Deep retrofit'!$AB$25,"")))&amp;IF(F17="Scenario1PBT9",'Deep retrofit'!$AC$25,IF(F17="Scenario2PBT9",'Deep retrofit'!$AD$25,IF(F17="Scenario3PBT9",'Deep retrofit'!$AE$25,"")))&amp;IF(F17="Scenario1PBT10",'Deep retrofit'!$AF$25,IF(F17="Scenario2PBT10",'Deep retrofit'!$AG$25,IF(F17="Scenario3PBT10",'Deep retrofit'!$AH$25,"")))&amp;IF(F17="Scenario1PBT11",'Deep retrofit'!$AI$25,IF(F17="Scenario2PBT11",'Deep retrofit'!$AJ$25,IF(F17="Scenario3PBT11",'Deep retrofit'!$AK$25,"")))&amp;IF(F17="Scenario1PBT12",'Deep retrofit'!$AL$25,IF(F17="Scenario2PBT12",'Deep retrofit'!$AM$25,IF(F17="Scenario3PBT12",'Deep retrofit'!$AN$25,"")))&amp;IF(F17="Scenario1PBT13",'Deep retrofit'!$AO$25,IF(F17="Scenario2PBT13",'Deep retrofit'!$AP$25,IF(F17="Scenario3PBT13",'Deep retrofit'!$AQ$25,"")))&amp;IF(F17="Scenario1PBT14",'Deep retrofit'!$AR$25,IF(F17="Scenario2PBT14",'Deep retrofit'!$AS$25,IF(F17="Scenario3PBT14",'Deep retrofit'!$AT$25,"")))&amp;IF(F17="Scenario1PBT15",'Deep retrofit'!$AU$25,IF(F17="Scenario2PBT15",'Deep retrofit'!$AV$25,IF(F17="Scenario3PBT15",'Deep retrofit'!$AW$25,"")))</f>
        <v/>
      </c>
      <c r="R17" s="117">
        <f t="shared" si="18"/>
        <v>0</v>
      </c>
      <c r="S17" s="117" t="str">
        <f>IF(F17="Scenario1PBT1",'Deep retrofit'!$E$27,IF(F17="Scenario2PBT1",'Deep retrofit'!$F$27,IF(F17="Scenario3PBT1",'Deep retrofit'!$G$27,"")))&amp;IF(F17="Scenario1PBT2",'Deep retrofit'!$H$27,IF(F17="Scenario2PBT2",'Deep retrofit'!$I$27,IF(F17="Scenario3PBT2",'Deep retrofit'!$J$27,"")))&amp;IF(F17="Scenario1PBT3",'Deep retrofit'!$K$27,IF(F17="Scenario2PBT3",'Deep retrofit'!$L$27,IF(F17="Scenario3PBT3",'Deep retrofit'!$M$27,"")))&amp;IF(F17="Scenario1PBT4",'Deep retrofit'!$N$27,IF(F17="Scenario2PBT4",'Deep retrofit'!$O$27,IF(F17="Scenario3PBT4",'Deep retrofit'!$P$27,"")))&amp;IF(F17="Scenario1PBT5",'Deep retrofit'!$Q$27,IF(F17="Scenario2PBT5",'Deep retrofit'!$R$27,IF(F17="Scenario3PBT5",'Deep retrofit'!$S$27,"")))&amp;IF(F17="Scenario1PBT6",'Deep retrofit'!$T$27,IF(F17="Scenario2PBT6",'Deep retrofit'!$U$27,IF(F17="Scenario3PBT6",'Deep retrofit'!$V$27,"")))&amp;IF(F17="Scenario1PBT7",'Deep retrofit'!$W$27,IF(F17="Scenario2PBT7",'Deep retrofit'!$X$27,IF(F17="Scenario3PBT7",'Deep retrofit'!$Y$27,"")))&amp;IF(F17="Scenario1PBT8",'Deep retrofit'!$Z$27,IF(F17="Scenario2PBT8",'Deep retrofit'!$AA$27,IF(F17="Scenario3PBT8",'Deep retrofit'!$AB$27,"")))&amp;IF(F17="Scenario1PBT9",'Deep retrofit'!$AC$27,IF(F17="Scenario2PBT9",'Deep retrofit'!$AD$27,IF(F17="Scenario3PBT9",'Deep retrofit'!$AE$27,"")))&amp;IF(F17="Scenario1PBT10",'Deep retrofit'!$AF$27,IF(F17="Scenario2PBT10",'Deep retrofit'!$AG$27,IF(F17="Scenario3PBT10",'Deep retrofit'!$AH$27,"")))&amp;IF(F17="Scenario1PBT11",'Deep retrofit'!$AI$27,IF(F17="Scenario2PBT11",'Deep retrofit'!$AJ$27,IF(F17="Scenario3PBT11",'Deep retrofit'!$AK$27,"")))&amp;IF(F17="Scenario1PBT12",'Deep retrofit'!$AL$27,IF(F17="Scenario2PBT12",'Deep retrofit'!$AM$27,IF(F17="Scenario3PBT12",'Deep retrofit'!$AN$27,"")))&amp;IF(F17="Scenario1PBT13",'Deep retrofit'!$AO$27,IF(F17="Scenario2PBT13",'Deep retrofit'!$AP$27,IF(F17="Scenario3PBT13",'Deep retrofit'!$AQ$27,"")))&amp;IF(F17="Scenario1PBT14",'Deep retrofit'!$AR$27,IF(F17="Scenario2PBT14",'Deep retrofit'!$AS$27,IF(F17="Scenario3PBT14",'Deep retrofit'!$AT$27,"")))&amp;IF(F17="Scenario1PBT15",'Deep retrofit'!$AU$27,IF(F17="Scenario2PBT15",'Deep retrofit'!$AV$27,IF(F17="Scenario3PBT15",'Deep retrofit'!$AW$27,"")))</f>
        <v/>
      </c>
      <c r="T17" s="207">
        <f t="shared" si="19"/>
        <v>0</v>
      </c>
      <c r="U17" s="206" t="str">
        <f>IF(F17="Scenario1PBT1",'Deep retrofit'!$E$38,IF(F17="Scenario2PBT1",'Deep retrofit'!$F$38,IF(F17="Scenario3PBT1",'Deep retrofit'!$G$38,"")))&amp;IF(F17="Scenario1PBT2",'Deep retrofit'!$H$38,IF(F17="Scenario2PBT2",'Deep retrofit'!$I$38,IF(F17="Scenario3PBT2",'Deep retrofit'!$J$38,"")))&amp;IF(F17="Scenario1PBT3",'Deep retrofit'!$K$38,IF(F17="Scenario2PBT3",'Deep retrofit'!$L$38,IF(F17="Scenario3PBT3",'Deep retrofit'!$M$38,"")))&amp;IF(F17="Scenario1PBT4",'Deep retrofit'!$N$38,IF(F17="Scenario2PBT4",'Deep retrofit'!$O$38,IF(F17="Scenario3PBT4",'Deep retrofit'!$P$38,"")))&amp;IF(F17="Scenario1PBT5",'Deep retrofit'!$Q$38,IF(F17="Scenario2PBT5",'Deep retrofit'!$R$38,IF(F17="Scenario3PBT5",'Deep retrofit'!$S$38,"")))&amp;IF(F17="Scenario1PBT6",'Deep retrofit'!$T$38,IF(F17="Scenario2PBT6",'Deep retrofit'!$U$38,IF(F17="Scenario3PBT6",'Deep retrofit'!$V$38,"")))&amp;IF(F17="Scenario1PBT7",'Deep retrofit'!$W$38,IF(F17="Scenario2PBT7",'Deep retrofit'!$X$38,IF(F17="Scenario3PBT7",'Deep retrofit'!$Y$38,"")))&amp;IF(F17="Scenario1PBT8",'Deep retrofit'!$Z$38,IF(F17="Scenario2PBT8",'Deep retrofit'!$AA$38,IF(F17="Scenario3PBT8",'Deep retrofit'!$AB$38,"")))&amp;IF(F17="Scenario1PBT9",'Deep retrofit'!$AC$38,IF(F17="Scenario2PBT9",'Deep retrofit'!$AD$38,IF(F17="Scenario3PBT9",'Deep retrofit'!$AE$38,"")))&amp;IF(F17="Scenario1PBT10",'Deep retrofit'!$AF$38,IF(F17="Scenario2PBT10",'Deep retrofit'!$AG$38,IF(F17="Scenario3PBT10",'Deep retrofit'!$AH$38,"")))&amp;IF(F17="Scenario1PBT11",'Deep retrofit'!$AI$38,IF(F17="Scenario2PBT11",'Deep retrofit'!$AJ$38,IF(F17="Scenario3PBT11",'Deep retrofit'!$AK$38,"")))&amp;IF(F17="Scenario1PBT12",'Deep retrofit'!$AL$38,IF(F17="Scenario2PBT12",'Deep retrofit'!$AM$38,IF(F17="Scenario3PBT12",'Deep retrofit'!$AN$38,"")))&amp;IF(F17="Scenario1PBT13",'Deep retrofit'!$AO$38,IF(F17="Scenario2PBT13",'Deep retrofit'!$AP$38,IF(F17="Scenario3PBT13",'Deep retrofit'!$AQ$38,"")))&amp;IF(F17="Scenario1PBT14",'Deep retrofit'!$AR$38,IF(F17="Scenario2PBT14",'Deep retrofit'!$AS$38,IF(F17="Scenario3PBT14",'Deep retrofit'!$AT$38,"")))&amp;IF(F17="Scenario1PBT15",'Deep retrofit'!$AU$38,IF(F17="Scenario2PBT15",'Deep retrofit'!$AV$38,IF(F17="Scenario3PBT15",'Deep retrofit'!$AW$38,"")))</f>
        <v/>
      </c>
      <c r="V17" s="117">
        <f t="shared" si="20"/>
        <v>0</v>
      </c>
      <c r="W17" s="117" t="str">
        <f>IF(F17="Scenario1PBT1",'Deep retrofit'!$E$40,IF(F17="Scenario2PBT1",'Deep retrofit'!$F$40,IF(F17="Scenario3PBT1",'Deep retrofit'!$G$40,"")))&amp;IF(F17="Scenario1PBT2",'Deep retrofit'!$H$40,IF(F17="Scenario2PBT2",'Deep retrofit'!$I$40,IF(F17="Scenario3PBT2",'Deep retrofit'!$J$40,"")))&amp;IF(F17="Scenario1PBT3",'Deep retrofit'!$K$40,IF(F17="Scenario2PBT3",'Deep retrofit'!$L$40,IF(F17="Scenario3PBT3",'Deep retrofit'!$M$40,"")))&amp;IF(F17="Scenario1PBT4",'Deep retrofit'!$N$40,IF(F17="Scenario2PBT4",'Deep retrofit'!$O$40,IF(F17="Scenario3PBT4",'Deep retrofit'!$P$40,"")))&amp;IF(F17="Scenario1PBT5",'Deep retrofit'!$Q$40,IF(F17="Scenario2PBT5",'Deep retrofit'!$R$40,IF(F17="Scenario3PBT5",'Deep retrofit'!$S$40,"")))&amp;IF(F17="Scenario1PBT6",'Deep retrofit'!$T$40,IF(F17="Scenario2PBT6",'Deep retrofit'!$U$40,IF(F17="Scenario3PBT6",'Deep retrofit'!$V$40,"")))&amp;IF(F17="Scenario1PBT7",'Deep retrofit'!$W$40,IF(F17="Scenario2PBT7",'Deep retrofit'!$X$40,IF(F17="Scenario3PBT7",'Deep retrofit'!$Y$40,"")))&amp;IF(F17="Scenario1PBT8",'Deep retrofit'!$Z$40,IF(F17="Scenario2PBT8",'Deep retrofit'!$AA$40,IF(F17="Scenario3PBT8",'Deep retrofit'!$AB$40,"")))&amp;IF(F17="Scenario1PBT9",'Deep retrofit'!$AC$40,IF(F17="Scenario2PBT9",'Deep retrofit'!$AD$40,IF(F17="Scenario3PBT9",'Deep retrofit'!$AE$40,"")))&amp;IF(F17="Scenario1PBT10",'Deep retrofit'!$AF$40,IF(F17="Scenario2PBT10",'Deep retrofit'!$AG$40,IF(F17="Scenario3PBT10",'Deep retrofit'!$AH$40,"")))&amp;IF(F17="Scenario1PBT11",'Deep retrofit'!$AI$40,IF(F17="Scenario2PBT11",'Deep retrofit'!$AJ$40,IF(F17="Scenario3PBT11",'Deep retrofit'!$AK$40,"")))&amp;IF(F17="Scenario1PBT12",'Deep retrofit'!$AL$40,IF(F17="Scenario2PBT12",'Deep retrofit'!$AM$40,IF(F17="Scenario3PBT12",'Deep retrofit'!$AN$40,"")))&amp;IF(F17="Scenario1PBT13",'Deep retrofit'!$AO$40,IF(F17="Scenario2PBT13",'Deep retrofit'!$AP$40,IF(F17="Scenario3PBT13",'Deep retrofit'!$AQ$40,"")))&amp;IF(F17="Scenario1PBT14",'Deep retrofit'!$AR$40,IF(F17="Scenario2PBT14",'Deep retrofit'!$AS$40,IF(F17="Scenario3PBT14",'Deep retrofit'!$AT$40,"")))&amp;IF(F17="Scenario1PBT15",'Deep retrofit'!$AU$40,IF(F17="Scenario2PBT15",'Deep retrofit'!$AV$40,IF(F17="Scenario3PBT15",'Deep retrofit'!$AW$40,"")))</f>
        <v/>
      </c>
      <c r="X17" s="117">
        <f t="shared" si="21"/>
        <v>0</v>
      </c>
      <c r="Y17" s="117" t="str">
        <f>IF(F17="Scenario1PBT1",'Deep retrofit'!$E$42,IF(F17="Scenario2PBT1",'Deep retrofit'!$F$42,IF(F17="Scenario3PBT1",'Deep retrofit'!$G$42,"")))&amp;IF(F17="Scenario1PBT2",'Deep retrofit'!$H$42,IF(F17="Scenario2PBT2",'Deep retrofit'!$I$42,IF(F17="Scenario3PBT2",'Deep retrofit'!$J$42,"")))&amp;IF(F17="Scenario1PBT3",'Deep retrofit'!$K$42,IF(F17="Scenario2PBT3",'Deep retrofit'!$L$42,IF(F17="Scenario3PBT3",'Deep retrofit'!$M$42,"")))&amp;IF(F17="Scenario1PBT4",'Deep retrofit'!$N$42,IF(F17="Scenario2PBT4",'Deep retrofit'!$O$42,IF(F17="Scenario3PBT4",'Deep retrofit'!$P$42,"")))&amp;IF(F17="Scenario1PBT5",'Deep retrofit'!$Q$42,IF(F17="Scenario2PBT5",'Deep retrofit'!$R$42,IF(F17="Scenario3PBT5",'Deep retrofit'!$S$42,"")))&amp;IF(F17="Scenario1PBT6",'Deep retrofit'!$T$42,IF(F17="Scenario2PBT6",'Deep retrofit'!$U$42,IF(F17="Scenario3PBT6",'Deep retrofit'!$V$42,"")))&amp;IF(F17="Scenario1PBT7",'Deep retrofit'!$W$42,IF(F17="Scenario2PBT7",'Deep retrofit'!$X$42,IF(F17="Scenario3PBT7",'Deep retrofit'!$Y$42,"")))&amp;IF(F17="Scenario1PBT8",'Deep retrofit'!$Z$42,IF(F17="Scenario2PBT8",'Deep retrofit'!$AA$42,IF(F17="Scenario3PBT8",'Deep retrofit'!$AB$42,"")))&amp;IF(F17="Scenario1PBT9",'Deep retrofit'!$AC$42,IF(F17="Scenario2PBT9",'Deep retrofit'!$AD$42,IF(F17="Scenario3PBT9",'Deep retrofit'!$AE$42,"")))&amp;IF(F17="Scenario1PBT10",'Deep retrofit'!$AF$42,IF(F17="Scenario2PBT10",'Deep retrofit'!$AG$42,IF(F17="Scenario3PBT10",'Deep retrofit'!$AH$42,"")))&amp;IF(F17="Scenario1PBT11",'Deep retrofit'!$AI$42,IF(F17="Scenario2PBT11",'Deep retrofit'!$AJ$42,IF(F17="Scenario3PBT11",'Deep retrofit'!$AK$42,"")))&amp;IF(F17="Scenario1PBT12",'Deep retrofit'!$AL$42,IF(F17="Scenario2PBT12",'Deep retrofit'!$AM$42,IF(F17="Scenario3PBT12",'Deep retrofit'!$AN$42,"")))&amp;IF(F17="Scenario1PBT13",'Deep retrofit'!$AO$42,IF(F17="Scenario2PBT13",'Deep retrofit'!$AP$42,IF(F17="Scenario3PBT13",'Deep retrofit'!$AQ$42,"")))&amp;IF(F17="Scenario1PBT14",'Deep retrofit'!$AR$42,IF(F17="Scenario2PBT14",'Deep retrofit'!$AS$42,IF(F17="Scenario3PBT14",'Deep retrofit'!$AT$42,"")))&amp;IF(F17="Scenario1PBT15",'Deep retrofit'!$AU$42,IF(F17="Scenario2PBT15",'Deep retrofit'!$AV$42,IF(F17="Scenario3PBT15",'Deep retrofit'!$AW$42,"")))</f>
        <v/>
      </c>
      <c r="Z17" s="117">
        <f t="shared" si="22"/>
        <v>0</v>
      </c>
      <c r="AA17" s="269" t="str">
        <f>IF(F17="Scenario1PBT1",'Deep retrofit'!$E$101,IF(F17="Scenario2PBT1",'Deep retrofit'!$F$101,IF(F17="Scenario3PBT1",'Deep retrofit'!$G$101,"")))&amp;IF(F17="Scenario1PBT2",'Deep retrofit'!$H$101,IF(F17="Scenario2PBT2",'Deep retrofit'!$I$101,IF(F17="Scenario3PBT2",'Deep retrofit'!$J$101,"")))&amp;IF(F17="Scenario1PBT3",'Deep retrofit'!$K$101,IF(F17="Scenario2PBT3",'Deep retrofit'!$L$101,IF(F17="Scenario3PBT3",'Deep retrofit'!$M$101,"")))&amp;IF(F17="Scenario1PBT4",'Deep retrofit'!$N$101,IF(F17="Scenario2PBT4",'Deep retrofit'!$O$101,IF(F17="Scenario3PBT4",'Deep retrofit'!$P$101,"")))&amp;IF(F17="Scenario1PBT5",'Deep retrofit'!$Q$101,IF(F17="Scenario2PBT5",'Deep retrofit'!$R$101,IF(F17="Scenario3PBT5",'Deep retrofit'!$S$101,"")))&amp;IF(F17="Scenario1PBT6",'Deep retrofit'!$T$101,IF(F17="Scenario2PBT6",'Deep retrofit'!$U$101,IF(F17="Scenario3PBT6",'Deep retrofit'!$V$101,"")))&amp;IF(F17="Scenario1PBT7",'Deep retrofit'!$W$101,IF(F17="Scenario2PBT7",'Deep retrofit'!$X$101,IF(F17="Scenario3PBT7",'Deep retrofit'!$Y$101,"")))&amp;IF(F17="Scenario1PBT8",'Deep retrofit'!$Z$101,IF(F17="Scenario2PBT8",'Deep retrofit'!$AA$101,IF(F17="Scenario3PBT8",'Deep retrofit'!$AB$101,"")))&amp;IF(F17="Scenario1PBT9",'Deep retrofit'!$AC$101,IF(F17="Scenario2PBT9",'Deep retrofit'!$AD$101,IF(F17="Scenario3PBT9",'Deep retrofit'!$AE$101,"")))&amp;IF(F17="Scenario1PBT10",'Deep retrofit'!$AF$101,IF(F17="Scenario2PBT10",'Deep retrofit'!$AG$101,IF(F17="Scenario3PBT10",'Deep retrofit'!$AH$101,"")))&amp;IF(F17="Scenario1PBT11",'Deep retrofit'!$AI$101,IF(F17="Scenario2PBT11",'Deep retrofit'!$AJ$101,IF(F17="Scenario3PBT11",'Deep retrofit'!$AK$101,"")))&amp;IF(F17="Scenario1PBT12",'Deep retrofit'!$AL$101,IF(F17="Scenario2PBT12",'Deep retrofit'!$AM$101,IF(F17="Scenario3PBT12",'Deep retrofit'!$AN$101,"")))&amp;IF(F17="Scenario1PBT13",'Deep retrofit'!$AO$101,IF(F17="Scenario2PBT13",'Deep retrofit'!$AP$101,IF(F17="Scenario3PBT13",'Deep retrofit'!$AQ$101,"")))&amp;IF(F17="Scenario1PBT14",'Deep retrofit'!$AR$101,IF(F17="Scenario2PBT14",'Deep retrofit'!$AS$101,IF(F17="Scenario3PBT14",'Deep retrofit'!$AT$101,"")))&amp;IF(F17="Scenario1PBT15",'Deep retrofit'!$AU$101,IF(F17="Scenario2PBT15",'Deep retrofit'!$AV$101,IF(F17="Scenario3PBT15",'Deep retrofit'!$AW$101,"")))</f>
        <v/>
      </c>
      <c r="AB17" s="179">
        <f t="shared" si="23"/>
        <v>0</v>
      </c>
      <c r="AC17" s="348" t="str">
        <f t="shared" si="24"/>
        <v/>
      </c>
      <c r="AD17" s="353">
        <f>IF(AC17="",IFERROR('Projection_Base-case'!G18-G17,0),0)</f>
        <v>0</v>
      </c>
      <c r="AE17" s="350">
        <f t="shared" si="0"/>
        <v>0</v>
      </c>
      <c r="AF17" s="361">
        <f>IFERROR(100*AD17/'Projection_Base-case'!G18,0)</f>
        <v>0</v>
      </c>
      <c r="AG17" s="352">
        <f>IF(AC17="",IFERROR('Projection_Base-case'!I18-I17,0),0)</f>
        <v>0</v>
      </c>
      <c r="AH17" s="353">
        <f t="shared" si="1"/>
        <v>0</v>
      </c>
      <c r="AI17" s="361">
        <f>IFERROR(100*AG17/'Projection_Base-case'!I18,0)</f>
        <v>0</v>
      </c>
      <c r="AJ17" s="352">
        <f>IF(AC17="",IFERROR('Projection_Base-case'!K18-K17,0),0)</f>
        <v>0</v>
      </c>
      <c r="AK17" s="353">
        <f t="shared" si="2"/>
        <v>0</v>
      </c>
      <c r="AL17" s="361">
        <f>IFERROR(100*AJ17/'Projection_Base-case'!K18,0)</f>
        <v>0</v>
      </c>
      <c r="AM17" s="352">
        <f>-IF(AC17="",IFERROR('Projection_Base-case'!M18-M17,0),0)</f>
        <v>0</v>
      </c>
      <c r="AN17" s="353">
        <f t="shared" si="3"/>
        <v>0</v>
      </c>
      <c r="AO17" s="354">
        <f>IFERROR(IF('Projection_Base-case'!N18&gt;0,100*AN17/'Projection_Base-case'!N18,100*AN17/N17),0)</f>
        <v>0</v>
      </c>
      <c r="AP17" s="355">
        <f>IF(AC17="",IFERROR('Projection_Base-case'!O18-O17,0),0)</f>
        <v>0</v>
      </c>
      <c r="AQ17" s="356">
        <f t="shared" si="4"/>
        <v>0</v>
      </c>
      <c r="AR17" s="356">
        <f>IFERROR(100*AP17/'Projection_Base-case'!O18,0)</f>
        <v>0</v>
      </c>
      <c r="AS17" s="355">
        <f>IF(AC17="",IFERROR('Projection_Base-case'!Q18-Q17,0),0)</f>
        <v>0</v>
      </c>
      <c r="AT17" s="356">
        <f t="shared" si="5"/>
        <v>0</v>
      </c>
      <c r="AU17" s="356">
        <f>IFERROR(100*AS17/'Projection_Base-case'!Q18,0)</f>
        <v>0</v>
      </c>
      <c r="AV17" s="355">
        <f>IF(AC17="",IFERROR('Projection_Base-case'!S18-S17,0),0)</f>
        <v>0</v>
      </c>
      <c r="AW17" s="356">
        <f t="shared" si="6"/>
        <v>0</v>
      </c>
      <c r="AX17" s="357">
        <f>IFERROR(100*AV17/'Projection_Base-case'!S18,0)</f>
        <v>0</v>
      </c>
      <c r="AY17" s="358">
        <f>IF(AC17="",IFERROR('Projection_Base-case'!U18-U17,0),0)</f>
        <v>0</v>
      </c>
      <c r="AZ17" s="359">
        <f t="shared" si="7"/>
        <v>0</v>
      </c>
      <c r="BA17" s="359">
        <f>IFERROR(100*AY17/'Projection_Base-case'!U18,0)</f>
        <v>0</v>
      </c>
      <c r="BB17" s="358">
        <f>IF(AC17="",IFERROR('Projection_Base-case'!W18-W17,0),0)</f>
        <v>0</v>
      </c>
      <c r="BC17" s="359">
        <f t="shared" si="8"/>
        <v>0</v>
      </c>
      <c r="BD17" s="359">
        <f>IFERROR(100*BB17/'Projection_Base-case'!W18,0)</f>
        <v>0</v>
      </c>
      <c r="BE17" s="358">
        <f>IF(AC17="",IFERROR('Projection_Base-case'!Y18-Y17,0),0)</f>
        <v>0</v>
      </c>
      <c r="BF17" s="359">
        <f t="shared" si="9"/>
        <v>0</v>
      </c>
      <c r="BG17" s="359">
        <f>IFERROR(100*BE17/'Projection_Base-case'!Y18,0)</f>
        <v>0</v>
      </c>
      <c r="BH17" s="359">
        <f t="shared" si="10"/>
        <v>0</v>
      </c>
      <c r="BI17" s="360">
        <f t="shared" si="11"/>
        <v>0</v>
      </c>
    </row>
    <row r="18" spans="1:61" ht="15.6">
      <c r="A18" s="205">
        <v>14</v>
      </c>
      <c r="B18" s="347">
        <f>IF('Projection_Base-case'!B19&lt;&gt;"",'Projection_Base-case'!B19,0)</f>
        <v>0</v>
      </c>
      <c r="C18" s="347">
        <f>IF('Projection_Base-case'!C19&lt;&gt;"",'Projection_Base-case'!C19,0)</f>
        <v>0</v>
      </c>
      <c r="D18" s="365">
        <f>IF('Projection_Base-case'!D19&lt;&gt;"",'Projection_Base-case'!D19,0)</f>
        <v>0</v>
      </c>
      <c r="E18" s="369"/>
      <c r="F18" s="367" t="str">
        <f>E18&amp;D18</f>
        <v>0</v>
      </c>
      <c r="G18" s="177" t="str">
        <f>IF(F18="Scenario1PBT1",'Deep retrofit'!$E$6,IF(F18="Scenario2PBT1",'Deep retrofit'!$F$6,IF(F18="Scenario3PBT1",'Deep retrofit'!$G$6,"")))&amp;IF(F18="Scenario1PBT2",'Deep retrofit'!$H$6,IF(F18="Scenario2PBT2",'Deep retrofit'!$I$6,IF(F18="Scenario3PBT2",'Deep retrofit'!$J$6,"")))&amp;IF(F18="Scenario1PBT3",'Deep retrofit'!$K$6,IF(F18="Scenario2PBT3",'Deep retrofit'!$L$6,IF(F18="Scenario3PBT3",'Deep retrofit'!$M$6,"")))&amp;IF(F18="Scenario1PBT4",'Deep retrofit'!$N$6,IF(F18="Scenario2PBT4",'Deep retrofit'!$O$6,IF(F18="Scenario3PBT4",'Deep retrofit'!$P$6,"")))&amp;IF(F18="Scenario1PBT5",'Deep retrofit'!$Q$6,IF(F18="Scenario2PBT5",'Deep retrofit'!$R$6,IF(F18="Scenario3PBT5",'Deep retrofit'!$S$6,"")))&amp;IF(F18="Scenario1PBT6",'Deep retrofit'!$T$6,IF(F18="Scenario2PBT6",'Deep retrofit'!$U$6,IF(F18="Scenario3PBT6",'Deep retrofit'!$V$6,"")))&amp;IF(F18="Scenario1PBT7",'Deep retrofit'!$W$6,IF(F18="Scenario2PBT7",'Deep retrofit'!$X$6,IF(F18="Scenario3PBT7",'Deep retrofit'!$Y$6,"")))&amp;IF(F18="Scenario1PBT8",'Deep retrofit'!$Z$6,IF(F18="Scenario2PBT8",'Deep retrofit'!$AA$6,IF(F18="Scenario3PBT8",'Deep retrofit'!$AB$6,"")))&amp;IF(F18="Scenario1PBT9",'Deep retrofit'!$AC$6,IF(F18="Scenario2PBT9",'Deep retrofit'!$AD$6,IF(F18="Scenario3PBT9",'Deep retrofit'!$AE$6,"")))&amp;IF(F18="Scenario1PBT10",'Deep retrofit'!$AF$6,IF(F18="Scenario2PBT10",'Deep retrofit'!$AG$6,IF(F18="Scenario3PBT10",'Deep retrofit'!$AH$6,"")))&amp;IF(F18="Scenario1PBT11",'Deep retrofit'!$AI$6,IF(F18="Scenario2PBT11",'Deep retrofit'!$AJ$6,IF(F18="Scenario3PBT11",'Deep retrofit'!$AK$6,"")))&amp;IF(F18="Scenario1PBT12",'Deep retrofit'!$AL$6,IF(F18="Scenario2PBT12",'Deep retrofit'!$AM$6,IF(F18="Scenario3PBT12",'Deep retrofit'!$AN$6,"")))&amp;IF(F18="Scenario1PBT13",'Deep retrofit'!$AO$6,IF(F18="Scenario2PBT13",'Deep retrofit'!$AP$6,IF(F18="Scenario3PBT13",'Deep retrofit'!$AQ$6,"")))&amp;IF(F18="Scenario1PBT14",'Deep retrofit'!$AR$6,IF(F18="Scenario2PBT14",'Deep retrofit'!$AS$6,IF(F18="Scenario3PBT14",'Deep retrofit'!$AT$6,"")))&amp;IF(F18="Scenario1PBT15",'Deep retrofit'!$AU$6,IF(F18="Scenario2PBT15",'Deep retrofit'!$AV$6,IF(F18="Scenario3PBT15",'Deep retrofit'!$AW$6,"")))</f>
        <v/>
      </c>
      <c r="H18" s="117">
        <f t="shared" si="13"/>
        <v>0</v>
      </c>
      <c r="I18" s="178" t="str">
        <f>IF(F18="Scenario1PBT1",'Deep retrofit'!$E$16,IF(F18="Scenario2PBT1",'Deep retrofit'!$F$16,IF(F18="Scenario3PBT1",'Deep retrofit'!$G$16,"")))&amp;IF(F18="Scenario1PBT2",'Deep retrofit'!$H$16,IF(F18="Scenario2PBT2",'Deep retrofit'!$I$16,IF(F18="Scenario3PBT2",'Deep retrofit'!$J$16,"")))&amp;IF(F18="Scenario1PBT3",'Deep retrofit'!$K$16,IF(F18="Scenario2PBT3",'Deep retrofit'!$L$16,IF(F18="Scenario3PBT3",'Deep retrofit'!$M$16,"")))&amp;IF(F18="Scenario1PBT4",'Deep retrofit'!$N$16,IF(F18="Scenario2PBT4",'Deep retrofit'!$O$16,IF(F18="Scenario3PBT4",'Deep retrofit'!$P$16,"")))&amp;IF(F18="Scenario1PBT5",'Deep retrofit'!$Q$16,IF(F18="Scenario2PBT5",'Deep retrofit'!$R$16,IF(F18="Scenario3PBT5",'Deep retrofit'!$S$16,"")))&amp;IF(F18="Scenario1PBT6",'Deep retrofit'!$T$16,IF(F18="Scenario2PBT6",'Deep retrofit'!$U$16,IF(F18="Scenario3PBT6",'Deep retrofit'!$V$16,"")))&amp;IF(F18="Scenario1PBT7",'Deep retrofit'!$W$16,IF(F18="Scenario2PBT7",'Deep retrofit'!$X$16,IF(F18="Scenario3PBT7",'Deep retrofit'!$Y$16,"")))&amp;IF(F18="Scenario1PBT8",'Deep retrofit'!$Z$16,IF(F18="Scenario2PBT8",'Deep retrofit'!$AA$16,IF(F18="Scenario3PBT8",'Deep retrofit'!$AB$16,"")))&amp;IF(F18="Scenario1PBT9",'Deep retrofit'!$AC$16,IF(F18="Scenario2PBT9",'Deep retrofit'!$AD$16,IF(F18="Scenario3PBT9",'Deep retrofit'!$AE$16,"")))&amp;IF(F18="Scenario1PBT10",'Deep retrofit'!$AF$16,IF(F18="Scenario2PBT10",'Deep retrofit'!$AG$16,IF(F18="Scenario3PBT10",'Deep retrofit'!$AH$16,"")))&amp;IF(F18="Scenario1PBT11",'Deep retrofit'!$AI$16,IF(F18="Scenario2PBT11",'Deep retrofit'!$AJ$16,IF(F18="Scenario3PBT11",'Deep retrofit'!$AK$16,"")))&amp;IF(F18="Scenario1PBT12",'Deep retrofit'!$AL$16,IF(F18="Scenario2PBT12",'Deep retrofit'!$AM$16,IF(F18="Scenario3PBT12",'Deep retrofit'!$AN$16,"")))&amp;IF(F18="Scenario1PBT13",'Deep retrofit'!$AO$16,IF(F18="Scenario2PBT13",'Deep retrofit'!$AP$16,IF(F18="Scenario3PBT13",'Deep retrofit'!$AQ$16,"")))&amp;IF(F18="Scenario1PBT14",'Deep retrofit'!$AR$16,IF(F18="Scenario2PBT14",'Deep retrofit'!$AS$16,IF(F18="Scenario3PBT14",'Deep retrofit'!$AT$16,"")))&amp;IF(F18="Scenario1PBT15",'Deep retrofit'!$AU$16,IF(F18="Scenario2PBT15",'Deep retrofit'!$AV$16,IF(F18="Scenario3PBT15",'Deep retrofit'!$AW$16,"")))</f>
        <v/>
      </c>
      <c r="J18" s="117">
        <f t="shared" si="14"/>
        <v>0</v>
      </c>
      <c r="K18" s="117" t="str">
        <f>IF(F18="Scenario1PBT1",'Deep retrofit'!$E$18,IF(F18="Scenario2PBT1",'Deep retrofit'!$F$18,IF(F18="Scenario3PBT1",'Deep retrofit'!$G$18,"")))&amp;IF(F18="Scenario1PBT2",'Deep retrofit'!$H$18,IF(F18="Scenario2PBT2",'Deep retrofit'!$I$18,IF(F18="Scenario3PBT2",'Deep retrofit'!$J$18,"")))&amp;IF(F18="Scenario1PBT3",'Deep retrofit'!$K$18,IF(F18="Scenario2PBT3",'Deep retrofit'!$L$18,IF(F18="Scenario3PBT3",'Deep retrofit'!$M$18,"")))&amp;IF(F18="Scenario1PBT4",'Deep retrofit'!$N$18,IF(F18="Scenario2PBT4",'Deep retrofit'!$O$18,IF(F18="Scenario3PBT4",'Deep retrofit'!$P$18,"")))&amp;IF(F18="Scenario1PBT5",'Deep retrofit'!$Q$18,IF(F18="Scenario2PBT5",'Deep retrofit'!$R$18,IF(F18="Scenario3PBT5",'Deep retrofit'!$S$18,"")))&amp;IF(F18="Scenario1PBT6",'Deep retrofit'!$T$18,IF(F18="Scenario2PBT6",'Deep retrofit'!$U$18,IF(F18="Scenario3PBT6",'Deep retrofit'!$V$18,"")))&amp;IF(F18="Scenario1PBT7",'Deep retrofit'!$W$18,IF(F18="Scenario2PBT7",'Deep retrofit'!$X$18,IF(F18="Scenario3PBT7",'Deep retrofit'!$Y$18,"")))&amp;IF(F18="Scenario1PBT8",'Deep retrofit'!$Z$18,IF(F18="Scenario2PBT8",'Deep retrofit'!$AA$18,IF(F18="Scenario3PBT8",'Deep retrofit'!$AB$18,"")))&amp;IF(F18="Scenario1PBT9",'Deep retrofit'!$AC$18,IF(F18="Scenario2PBT9",'Deep retrofit'!$AD$18,IF(F18="Scenario3PBT9",'Deep retrofit'!$AE$18,"")))&amp;IF(F18="Scenario1PBT10",'Deep retrofit'!$AF$18,IF(F18="Scenario2PBT10",'Deep retrofit'!$AG$18,IF(F18="Scenario3PBT10",'Deep retrofit'!$AH$18,"")))&amp;IF(F18="Scenario1PBT11",'Deep retrofit'!$AI$18,IF(F18="Scenario2PBT11",'Deep retrofit'!$AJ$18,IF(F18="Scenario3PBT11",'Deep retrofit'!$AK$18,"")))&amp;IF(F18="Scenario1PBT12",'Deep retrofit'!$AL$18,IF(F18="Scenario2PBT12",'Deep retrofit'!$AM$18,IF(F18="Scenario3PBT12",'Deep retrofit'!$AN$18,"")))&amp;IF(F18="Scenario1PBT13",'Deep retrofit'!$AO$18,IF(F18="Scenario2PBT13",'Deep retrofit'!$AP$18,IF(F18="Scenario3PBT13",'Deep retrofit'!$AQ$18,"")))&amp;IF(F18="Scenario1PBT14",'Deep retrofit'!$AR$18,IF(F18="Scenario2PBT14",'Deep retrofit'!$AS$18,IF(F18="Scenario3PBT14",'Deep retrofit'!$AT$18,"")))&amp;IF(F18="Scenario1PBT15",'Deep retrofit'!$AU$18,IF(F18="Scenario2PBT15",'Deep retrofit'!$AV$18,IF(F18="Scenario3PBT15",'Deep retrofit'!$AW$18,"")))</f>
        <v/>
      </c>
      <c r="L18" s="117">
        <f t="shared" si="15"/>
        <v>0</v>
      </c>
      <c r="M18" s="117" t="str">
        <f>IF(F18="Scenario1PBT1",'Deep retrofit'!$E$20,IF(F18="Scenario2PBT1",'Deep retrofit'!$F$20,IF(F18="Scenario3PBT1",'Deep retrofit'!$G$20,"")))&amp;IF(F18="Scenario1PBT2",'Deep retrofit'!$H$20,IF(F18="Scenario2PBT2",'Deep retrofit'!$I$20,IF(F18="Scenario3PBT2",'Deep retrofit'!$J$20,"")))&amp;IF(F18="Scenario1PBT3",'Deep retrofit'!$K$20,IF(F18="Scenario2PBT3",'Deep retrofit'!$L$20,IF(F18="Scenario3PBT3",'Deep retrofit'!$M$20,"")))&amp;IF(F18="Scenario1PBT4",'Deep retrofit'!$N$20,IF(F18="Scenario2PBT4",'Deep retrofit'!$O$20,IF(F18="Scenario3PBT4",'Deep retrofit'!$P$20,"")))&amp;IF(F18="Scenario1PBT5",'Deep retrofit'!$Q$20,IF(F18="Scenario2PBT5",'Deep retrofit'!$R$20,IF(F18="Scenario3PBT5",'Deep retrofit'!$S$20,"")))&amp;IF(F18="Scenario1PBT6",'Deep retrofit'!$T$20,IF(F18="Scenario2PBT6",'Deep retrofit'!$U$20,IF(F18="Scenario3PBT6",'Deep retrofit'!$V$20,"")))&amp;IF(F18="Scenario1PBT7",'Deep retrofit'!$W$20,IF(F18="Scenario2PBT7",'Deep retrofit'!$X$20,IF(F18="Scenario3PBT7",'Deep retrofit'!$Y$20,"")))&amp;IF(F18="Scenario1PBT8",'Deep retrofit'!$Z$20,IF(F18="Scenario2PBT8",'Deep retrofit'!$AA$20,IF(F18="Scenario3PBT8",'Deep retrofit'!$AB$20,"")))&amp;IF(F18="Scenario1PBT9",'Deep retrofit'!$AC$20,IF(F18="Scenario2PBT9",'Deep retrofit'!$AD$20,IF(F18="Scenario3PBT9",'Deep retrofit'!$AE$20,"")))&amp;IF(F18="Scenario1PBT10",'Deep retrofit'!$AF$20,IF(F18="Scenario2PBT10",'Deep retrofit'!$AG$20,IF(F18="Scenario3PBT10",'Deep retrofit'!$AH$20,"")))&amp;IF(F18="Scenario1PBT11",'Deep retrofit'!$AI$20,IF(F18="Scenario2PBT11",'Deep retrofit'!$AJ$20,IF(F18="Scenario3PBT11",'Deep retrofit'!$AK$20,"")))&amp;IF(F18="Scenario1PBT12",'Deep retrofit'!$AL$20,IF(F18="Scenario2PBT12",'Deep retrofit'!$AM$20,IF(F18="Scenario3PBT12",'Deep retrofit'!$AN$20,"")))&amp;IF(F18="Scenario1PBT13",'Deep retrofit'!$AO$20,IF(F18="Scenario2PBT13",'Deep retrofit'!$AP$20,IF(F18="Scenario3PBT13",'Deep retrofit'!$AQ$20,"")))&amp;IF(F18="Scenario1PBT14",'Deep retrofit'!$AR$20,IF(F18="Scenario2PBT14",'Deep retrofit'!$AS$20,IF(F18="Scenario3PBT14",'Deep retrofit'!$AT$20,"")))&amp;IF(F18="Scenario1PBT15",'Deep retrofit'!$AU$20,IF(F18="Scenario2PBT15",'Deep retrofit'!$AV$20,IF(F18="Scenario3PBT15",'Deep retrofit'!$AW$20,"")))</f>
        <v/>
      </c>
      <c r="N18" s="118">
        <f t="shared" si="16"/>
        <v>0</v>
      </c>
      <c r="O18" s="206" t="str">
        <f>IF(F18="Scenario1PBT1",'Deep retrofit'!$E$23,IF(F18="Scenario2PBT1",'Deep retrofit'!$F$23,IF(F18="Scenario3PBT1",'Deep retrofit'!$G$23,"")))&amp;IF(F18="Scenario1PBT2",'Deep retrofit'!$H$23,IF(F18="Scenario2PBT2",'Deep retrofit'!$I$23,IF(F18="Scenario3PBT2",'Deep retrofit'!$J$23,"")))&amp;IF(F18="Scenario1PBT3",'Deep retrofit'!$K$23,IF(F18="Scenario2PBT3",'Deep retrofit'!$L$23,IF(F18="Scenario3PBT3",'Deep retrofit'!$M$23,"")))&amp;IF(F18="Scenario1PBT4",'Deep retrofit'!$N$23,IF(F18="Scenario2PBT4",'Deep retrofit'!$O$23,IF(F18="Scenario3PBT4",'Deep retrofit'!$P$23,"")))&amp;IF(F18="Scenario1PBT5",'Deep retrofit'!$Q$23,IF(F18="Scenario2PBT5",'Deep retrofit'!$R$23,IF(F18="Scenario3PBT5",'Deep retrofit'!$S$23,"")))&amp;IF(F18="Scenario1PBT6",'Deep retrofit'!$T$23,IF(F18="Scenario2PBT6",'Deep retrofit'!$U$23,IF(F18="Scenario3PBT6",'Deep retrofit'!$V$23,"")))&amp;IF(F18="Scenario1PBT7",'Deep retrofit'!$W$23,IF(F18="Scenario2PBT7",'Deep retrofit'!$X$23,IF(F18="Scenario3PBT7",'Deep retrofit'!$Y$23,"")))&amp;IF(F18="Scenario1PBT8",'Deep retrofit'!$Z$23,IF(F18="Scenario2PBT8",'Deep retrofit'!$AA$23,IF(F18="Scenario3PBT8",'Deep retrofit'!$AB$23,"")))&amp;IF(F18="Scenario1PBT9",'Deep retrofit'!$AC$23,IF(F18="Scenario2PBT9",'Deep retrofit'!$AD$23,IF(F18="Scenario3PBT9",'Deep retrofit'!$AE$23,"")))&amp;IF(F18="Scenario1PBT10",'Deep retrofit'!$AF$23,IF(F18="Scenario2PBT10",'Deep retrofit'!$AG$23,IF(F18="Scenario3PBT10",'Deep retrofit'!$AH$23,"")))&amp;IF(F18="Scenario1PBT11",'Deep retrofit'!$AI$23,IF(F18="Scenario2PBT11",'Deep retrofit'!$AJ$23,IF(F18="Scenario3PBT11",'Deep retrofit'!$AK$23,"")))&amp;IF(F18="Scenario1PBT12",'Deep retrofit'!$AL$23,IF(F18="Scenario2PBT12",'Deep retrofit'!$AM$23,IF(F18="Scenario3PBT12",'Deep retrofit'!$AN$23,"")))&amp;IF(F18="Scenario1PBT13",'Deep retrofit'!$AO$23,IF(F18="Scenario2PBT13",'Deep retrofit'!$AP$23,IF(F18="Scenario3PBT13",'Deep retrofit'!$AQ$23,"")))&amp;IF(F18="Scenario1PBT14",'Deep retrofit'!$AR$23,IF(F18="Scenario2PBT14",'Deep retrofit'!$AS$23,IF(F18="Scenario3PBT14",'Deep retrofit'!$AT$23,"")))&amp;IF(F18="Scenario1PBT15",'Deep retrofit'!$AU$23,IF(F18="Scenario2PBT15",'Deep retrofit'!$AV$23,IF(F18="Scenario3PBT15",'Deep retrofit'!$AW$23,"")))</f>
        <v/>
      </c>
      <c r="P18" s="117">
        <f t="shared" si="17"/>
        <v>0</v>
      </c>
      <c r="Q18" s="117" t="str">
        <f>IF(F18="Scenario1PBT1",'Deep retrofit'!$E$25,IF(F18="Scenario2PBT1",'Deep retrofit'!$F$25,IF(F18="Scenario3PBT1",'Deep retrofit'!$G$25,"")))&amp;IF(F18="Scenario1PBT2",'Deep retrofit'!$H$25,IF(F18="Scenario2PBT2",'Deep retrofit'!$I$25,IF(F18="Scenario3PBT2",'Deep retrofit'!$J$25,"")))&amp;IF(F18="Scenario1PBT3",'Deep retrofit'!$K$25,IF(F18="Scenario2PBT3",'Deep retrofit'!$L$25,IF(F18="Scenario3PBT3",'Deep retrofit'!$M$25,"")))&amp;IF(F18="Scenario1PBT4",'Deep retrofit'!$N$25,IF(F18="Scenario2PBT4",'Deep retrofit'!$O$25,IF(F18="Scenario3PBT4",'Deep retrofit'!$P$25,"")))&amp;IF(F18="Scenario1PBT5",'Deep retrofit'!$Q$25,IF(F18="Scenario2PBT5",'Deep retrofit'!$R$25,IF(F18="Scenario3PBT5",'Deep retrofit'!$S$25,"")))&amp;IF(F18="Scenario1PBT6",'Deep retrofit'!$T$25,IF(F18="Scenario2PBT6",'Deep retrofit'!$U$25,IF(F18="Scenario3PBT6",'Deep retrofit'!$V$25,"")))&amp;IF(F18="Scenario1PBT7",'Deep retrofit'!$W$25,IF(F18="Scenario2PBT7",'Deep retrofit'!$X$25,IF(F18="Scenario3PBT7",'Deep retrofit'!$Y$25,"")))&amp;IF(F18="Scenario1PBT8",'Deep retrofit'!$Z$25,IF(F18="Scenario2PBT8",'Deep retrofit'!$AA$25,IF(F18="Scenario3PBT8",'Deep retrofit'!$AB$25,"")))&amp;IF(F18="Scenario1PBT9",'Deep retrofit'!$AC$25,IF(F18="Scenario2PBT9",'Deep retrofit'!$AD$25,IF(F18="Scenario3PBT9",'Deep retrofit'!$AE$25,"")))&amp;IF(F18="Scenario1PBT10",'Deep retrofit'!$AF$25,IF(F18="Scenario2PBT10",'Deep retrofit'!$AG$25,IF(F18="Scenario3PBT10",'Deep retrofit'!$AH$25,"")))&amp;IF(F18="Scenario1PBT11",'Deep retrofit'!$AI$25,IF(F18="Scenario2PBT11",'Deep retrofit'!$AJ$25,IF(F18="Scenario3PBT11",'Deep retrofit'!$AK$25,"")))&amp;IF(F18="Scenario1PBT12",'Deep retrofit'!$AL$25,IF(F18="Scenario2PBT12",'Deep retrofit'!$AM$25,IF(F18="Scenario3PBT12",'Deep retrofit'!$AN$25,"")))&amp;IF(F18="Scenario1PBT13",'Deep retrofit'!$AO$25,IF(F18="Scenario2PBT13",'Deep retrofit'!$AP$25,IF(F18="Scenario3PBT13",'Deep retrofit'!$AQ$25,"")))&amp;IF(F18="Scenario1PBT14",'Deep retrofit'!$AR$25,IF(F18="Scenario2PBT14",'Deep retrofit'!$AS$25,IF(F18="Scenario3PBT14",'Deep retrofit'!$AT$25,"")))&amp;IF(F18="Scenario1PBT15",'Deep retrofit'!$AU$25,IF(F18="Scenario2PBT15",'Deep retrofit'!$AV$25,IF(F18="Scenario3PBT15",'Deep retrofit'!$AW$25,"")))</f>
        <v/>
      </c>
      <c r="R18" s="117">
        <f t="shared" si="18"/>
        <v>0</v>
      </c>
      <c r="S18" s="117" t="str">
        <f>IF(F18="Scenario1PBT1",'Deep retrofit'!$E$27,IF(F18="Scenario2PBT1",'Deep retrofit'!$F$27,IF(F18="Scenario3PBT1",'Deep retrofit'!$G$27,"")))&amp;IF(F18="Scenario1PBT2",'Deep retrofit'!$H$27,IF(F18="Scenario2PBT2",'Deep retrofit'!$I$27,IF(F18="Scenario3PBT2",'Deep retrofit'!$J$27,"")))&amp;IF(F18="Scenario1PBT3",'Deep retrofit'!$K$27,IF(F18="Scenario2PBT3",'Deep retrofit'!$L$27,IF(F18="Scenario3PBT3",'Deep retrofit'!$M$27,"")))&amp;IF(F18="Scenario1PBT4",'Deep retrofit'!$N$27,IF(F18="Scenario2PBT4",'Deep retrofit'!$O$27,IF(F18="Scenario3PBT4",'Deep retrofit'!$P$27,"")))&amp;IF(F18="Scenario1PBT5",'Deep retrofit'!$Q$27,IF(F18="Scenario2PBT5",'Deep retrofit'!$R$27,IF(F18="Scenario3PBT5",'Deep retrofit'!$S$27,"")))&amp;IF(F18="Scenario1PBT6",'Deep retrofit'!$T$27,IF(F18="Scenario2PBT6",'Deep retrofit'!$U$27,IF(F18="Scenario3PBT6",'Deep retrofit'!$V$27,"")))&amp;IF(F18="Scenario1PBT7",'Deep retrofit'!$W$27,IF(F18="Scenario2PBT7",'Deep retrofit'!$X$27,IF(F18="Scenario3PBT7",'Deep retrofit'!$Y$27,"")))&amp;IF(F18="Scenario1PBT8",'Deep retrofit'!$Z$27,IF(F18="Scenario2PBT8",'Deep retrofit'!$AA$27,IF(F18="Scenario3PBT8",'Deep retrofit'!$AB$27,"")))&amp;IF(F18="Scenario1PBT9",'Deep retrofit'!$AC$27,IF(F18="Scenario2PBT9",'Deep retrofit'!$AD$27,IF(F18="Scenario3PBT9",'Deep retrofit'!$AE$27,"")))&amp;IF(F18="Scenario1PBT10",'Deep retrofit'!$AF$27,IF(F18="Scenario2PBT10",'Deep retrofit'!$AG$27,IF(F18="Scenario3PBT10",'Deep retrofit'!$AH$27,"")))&amp;IF(F18="Scenario1PBT11",'Deep retrofit'!$AI$27,IF(F18="Scenario2PBT11",'Deep retrofit'!$AJ$27,IF(F18="Scenario3PBT11",'Deep retrofit'!$AK$27,"")))&amp;IF(F18="Scenario1PBT12",'Deep retrofit'!$AL$27,IF(F18="Scenario2PBT12",'Deep retrofit'!$AM$27,IF(F18="Scenario3PBT12",'Deep retrofit'!$AN$27,"")))&amp;IF(F18="Scenario1PBT13",'Deep retrofit'!$AO$27,IF(F18="Scenario2PBT13",'Deep retrofit'!$AP$27,IF(F18="Scenario3PBT13",'Deep retrofit'!$AQ$27,"")))&amp;IF(F18="Scenario1PBT14",'Deep retrofit'!$AR$27,IF(F18="Scenario2PBT14",'Deep retrofit'!$AS$27,IF(F18="Scenario3PBT14",'Deep retrofit'!$AT$27,"")))&amp;IF(F18="Scenario1PBT15",'Deep retrofit'!$AU$27,IF(F18="Scenario2PBT15",'Deep retrofit'!$AV$27,IF(F18="Scenario3PBT15",'Deep retrofit'!$AW$27,"")))</f>
        <v/>
      </c>
      <c r="T18" s="207">
        <f t="shared" si="19"/>
        <v>0</v>
      </c>
      <c r="U18" s="206" t="str">
        <f>IF(F18="Scenario1PBT1",'Deep retrofit'!$E$38,IF(F18="Scenario2PBT1",'Deep retrofit'!$F$38,IF(F18="Scenario3PBT1",'Deep retrofit'!$G$38,"")))&amp;IF(F18="Scenario1PBT2",'Deep retrofit'!$H$38,IF(F18="Scenario2PBT2",'Deep retrofit'!$I$38,IF(F18="Scenario3PBT2",'Deep retrofit'!$J$38,"")))&amp;IF(F18="Scenario1PBT3",'Deep retrofit'!$K$38,IF(F18="Scenario2PBT3",'Deep retrofit'!$L$38,IF(F18="Scenario3PBT3",'Deep retrofit'!$M$38,"")))&amp;IF(F18="Scenario1PBT4",'Deep retrofit'!$N$38,IF(F18="Scenario2PBT4",'Deep retrofit'!$O$38,IF(F18="Scenario3PBT4",'Deep retrofit'!$P$38,"")))&amp;IF(F18="Scenario1PBT5",'Deep retrofit'!$Q$38,IF(F18="Scenario2PBT5",'Deep retrofit'!$R$38,IF(F18="Scenario3PBT5",'Deep retrofit'!$S$38,"")))&amp;IF(F18="Scenario1PBT6",'Deep retrofit'!$T$38,IF(F18="Scenario2PBT6",'Deep retrofit'!$U$38,IF(F18="Scenario3PBT6",'Deep retrofit'!$V$38,"")))&amp;IF(F18="Scenario1PBT7",'Deep retrofit'!$W$38,IF(F18="Scenario2PBT7",'Deep retrofit'!$X$38,IF(F18="Scenario3PBT7",'Deep retrofit'!$Y$38,"")))&amp;IF(F18="Scenario1PBT8",'Deep retrofit'!$Z$38,IF(F18="Scenario2PBT8",'Deep retrofit'!$AA$38,IF(F18="Scenario3PBT8",'Deep retrofit'!$AB$38,"")))&amp;IF(F18="Scenario1PBT9",'Deep retrofit'!$AC$38,IF(F18="Scenario2PBT9",'Deep retrofit'!$AD$38,IF(F18="Scenario3PBT9",'Deep retrofit'!$AE$38,"")))&amp;IF(F18="Scenario1PBT10",'Deep retrofit'!$AF$38,IF(F18="Scenario2PBT10",'Deep retrofit'!$AG$38,IF(F18="Scenario3PBT10",'Deep retrofit'!$AH$38,"")))&amp;IF(F18="Scenario1PBT11",'Deep retrofit'!$AI$38,IF(F18="Scenario2PBT11",'Deep retrofit'!$AJ$38,IF(F18="Scenario3PBT11",'Deep retrofit'!$AK$38,"")))&amp;IF(F18="Scenario1PBT12",'Deep retrofit'!$AL$38,IF(F18="Scenario2PBT12",'Deep retrofit'!$AM$38,IF(F18="Scenario3PBT12",'Deep retrofit'!$AN$38,"")))&amp;IF(F18="Scenario1PBT13",'Deep retrofit'!$AO$38,IF(F18="Scenario2PBT13",'Deep retrofit'!$AP$38,IF(F18="Scenario3PBT13",'Deep retrofit'!$AQ$38,"")))&amp;IF(F18="Scenario1PBT14",'Deep retrofit'!$AR$38,IF(F18="Scenario2PBT14",'Deep retrofit'!$AS$38,IF(F18="Scenario3PBT14",'Deep retrofit'!$AT$38,"")))&amp;IF(F18="Scenario1PBT15",'Deep retrofit'!$AU$38,IF(F18="Scenario2PBT15",'Deep retrofit'!$AV$38,IF(F18="Scenario3PBT15",'Deep retrofit'!$AW$38,"")))</f>
        <v/>
      </c>
      <c r="V18" s="117">
        <f t="shared" si="20"/>
        <v>0</v>
      </c>
      <c r="W18" s="117" t="str">
        <f>IF(F18="Scenario1PBT1",'Deep retrofit'!$E$40,IF(F18="Scenario2PBT1",'Deep retrofit'!$F$40,IF(F18="Scenario3PBT1",'Deep retrofit'!$G$40,"")))&amp;IF(F18="Scenario1PBT2",'Deep retrofit'!$H$40,IF(F18="Scenario2PBT2",'Deep retrofit'!$I$40,IF(F18="Scenario3PBT2",'Deep retrofit'!$J$40,"")))&amp;IF(F18="Scenario1PBT3",'Deep retrofit'!$K$40,IF(F18="Scenario2PBT3",'Deep retrofit'!$L$40,IF(F18="Scenario3PBT3",'Deep retrofit'!$M$40,"")))&amp;IF(F18="Scenario1PBT4",'Deep retrofit'!$N$40,IF(F18="Scenario2PBT4",'Deep retrofit'!$O$40,IF(F18="Scenario3PBT4",'Deep retrofit'!$P$40,"")))&amp;IF(F18="Scenario1PBT5",'Deep retrofit'!$Q$40,IF(F18="Scenario2PBT5",'Deep retrofit'!$R$40,IF(F18="Scenario3PBT5",'Deep retrofit'!$S$40,"")))&amp;IF(F18="Scenario1PBT6",'Deep retrofit'!$T$40,IF(F18="Scenario2PBT6",'Deep retrofit'!$U$40,IF(F18="Scenario3PBT6",'Deep retrofit'!$V$40,"")))&amp;IF(F18="Scenario1PBT7",'Deep retrofit'!$W$40,IF(F18="Scenario2PBT7",'Deep retrofit'!$X$40,IF(F18="Scenario3PBT7",'Deep retrofit'!$Y$40,"")))&amp;IF(F18="Scenario1PBT8",'Deep retrofit'!$Z$40,IF(F18="Scenario2PBT8",'Deep retrofit'!$AA$40,IF(F18="Scenario3PBT8",'Deep retrofit'!$AB$40,"")))&amp;IF(F18="Scenario1PBT9",'Deep retrofit'!$AC$40,IF(F18="Scenario2PBT9",'Deep retrofit'!$AD$40,IF(F18="Scenario3PBT9",'Deep retrofit'!$AE$40,"")))&amp;IF(F18="Scenario1PBT10",'Deep retrofit'!$AF$40,IF(F18="Scenario2PBT10",'Deep retrofit'!$AG$40,IF(F18="Scenario3PBT10",'Deep retrofit'!$AH$40,"")))&amp;IF(F18="Scenario1PBT11",'Deep retrofit'!$AI$40,IF(F18="Scenario2PBT11",'Deep retrofit'!$AJ$40,IF(F18="Scenario3PBT11",'Deep retrofit'!$AK$40,"")))&amp;IF(F18="Scenario1PBT12",'Deep retrofit'!$AL$40,IF(F18="Scenario2PBT12",'Deep retrofit'!$AM$40,IF(F18="Scenario3PBT12",'Deep retrofit'!$AN$40,"")))&amp;IF(F18="Scenario1PBT13",'Deep retrofit'!$AO$40,IF(F18="Scenario2PBT13",'Deep retrofit'!$AP$40,IF(F18="Scenario3PBT13",'Deep retrofit'!$AQ$40,"")))&amp;IF(F18="Scenario1PBT14",'Deep retrofit'!$AR$40,IF(F18="Scenario2PBT14",'Deep retrofit'!$AS$40,IF(F18="Scenario3PBT14",'Deep retrofit'!$AT$40,"")))&amp;IF(F18="Scenario1PBT15",'Deep retrofit'!$AU$40,IF(F18="Scenario2PBT15",'Deep retrofit'!$AV$40,IF(F18="Scenario3PBT15",'Deep retrofit'!$AW$40,"")))</f>
        <v/>
      </c>
      <c r="X18" s="117">
        <f t="shared" si="21"/>
        <v>0</v>
      </c>
      <c r="Y18" s="117" t="str">
        <f>IF(F18="Scenario1PBT1",'Deep retrofit'!$E$42,IF(F18="Scenario2PBT1",'Deep retrofit'!$F$42,IF(F18="Scenario3PBT1",'Deep retrofit'!$G$42,"")))&amp;IF(F18="Scenario1PBT2",'Deep retrofit'!$H$42,IF(F18="Scenario2PBT2",'Deep retrofit'!$I$42,IF(F18="Scenario3PBT2",'Deep retrofit'!$J$42,"")))&amp;IF(F18="Scenario1PBT3",'Deep retrofit'!$K$42,IF(F18="Scenario2PBT3",'Deep retrofit'!$L$42,IF(F18="Scenario3PBT3",'Deep retrofit'!$M$42,"")))&amp;IF(F18="Scenario1PBT4",'Deep retrofit'!$N$42,IF(F18="Scenario2PBT4",'Deep retrofit'!$O$42,IF(F18="Scenario3PBT4",'Deep retrofit'!$P$42,"")))&amp;IF(F18="Scenario1PBT5",'Deep retrofit'!$Q$42,IF(F18="Scenario2PBT5",'Deep retrofit'!$R$42,IF(F18="Scenario3PBT5",'Deep retrofit'!$S$42,"")))&amp;IF(F18="Scenario1PBT6",'Deep retrofit'!$T$42,IF(F18="Scenario2PBT6",'Deep retrofit'!$U$42,IF(F18="Scenario3PBT6",'Deep retrofit'!$V$42,"")))&amp;IF(F18="Scenario1PBT7",'Deep retrofit'!$W$42,IF(F18="Scenario2PBT7",'Deep retrofit'!$X$42,IF(F18="Scenario3PBT7",'Deep retrofit'!$Y$42,"")))&amp;IF(F18="Scenario1PBT8",'Deep retrofit'!$Z$42,IF(F18="Scenario2PBT8",'Deep retrofit'!$AA$42,IF(F18="Scenario3PBT8",'Deep retrofit'!$AB$42,"")))&amp;IF(F18="Scenario1PBT9",'Deep retrofit'!$AC$42,IF(F18="Scenario2PBT9",'Deep retrofit'!$AD$42,IF(F18="Scenario3PBT9",'Deep retrofit'!$AE$42,"")))&amp;IF(F18="Scenario1PBT10",'Deep retrofit'!$AF$42,IF(F18="Scenario2PBT10",'Deep retrofit'!$AG$42,IF(F18="Scenario3PBT10",'Deep retrofit'!$AH$42,"")))&amp;IF(F18="Scenario1PBT11",'Deep retrofit'!$AI$42,IF(F18="Scenario2PBT11",'Deep retrofit'!$AJ$42,IF(F18="Scenario3PBT11",'Deep retrofit'!$AK$42,"")))&amp;IF(F18="Scenario1PBT12",'Deep retrofit'!$AL$42,IF(F18="Scenario2PBT12",'Deep retrofit'!$AM$42,IF(F18="Scenario3PBT12",'Deep retrofit'!$AN$42,"")))&amp;IF(F18="Scenario1PBT13",'Deep retrofit'!$AO$42,IF(F18="Scenario2PBT13",'Deep retrofit'!$AP$42,IF(F18="Scenario3PBT13",'Deep retrofit'!$AQ$42,"")))&amp;IF(F18="Scenario1PBT14",'Deep retrofit'!$AR$42,IF(F18="Scenario2PBT14",'Deep retrofit'!$AS$42,IF(F18="Scenario3PBT14",'Deep retrofit'!$AT$42,"")))&amp;IF(F18="Scenario1PBT15",'Deep retrofit'!$AU$42,IF(F18="Scenario2PBT15",'Deep retrofit'!$AV$42,IF(F18="Scenario3PBT15",'Deep retrofit'!$AW$42,"")))</f>
        <v/>
      </c>
      <c r="Z18" s="117">
        <f t="shared" si="22"/>
        <v>0</v>
      </c>
      <c r="AA18" s="269" t="str">
        <f>IF(F18="Scenario1PBT1",'Deep retrofit'!$E$101,IF(F18="Scenario2PBT1",'Deep retrofit'!$F$101,IF(F18="Scenario3PBT1",'Deep retrofit'!$G$101,"")))&amp;IF(F18="Scenario1PBT2",'Deep retrofit'!$H$101,IF(F18="Scenario2PBT2",'Deep retrofit'!$I$101,IF(F18="Scenario3PBT2",'Deep retrofit'!$J$101,"")))&amp;IF(F18="Scenario1PBT3",'Deep retrofit'!$K$101,IF(F18="Scenario2PBT3",'Deep retrofit'!$L$101,IF(F18="Scenario3PBT3",'Deep retrofit'!$M$101,"")))&amp;IF(F18="Scenario1PBT4",'Deep retrofit'!$N$101,IF(F18="Scenario2PBT4",'Deep retrofit'!$O$101,IF(F18="Scenario3PBT4",'Deep retrofit'!$P$101,"")))&amp;IF(F18="Scenario1PBT5",'Deep retrofit'!$Q$101,IF(F18="Scenario2PBT5",'Deep retrofit'!$R$101,IF(F18="Scenario3PBT5",'Deep retrofit'!$S$101,"")))&amp;IF(F18="Scenario1PBT6",'Deep retrofit'!$T$101,IF(F18="Scenario2PBT6",'Deep retrofit'!$U$101,IF(F18="Scenario3PBT6",'Deep retrofit'!$V$101,"")))&amp;IF(F18="Scenario1PBT7",'Deep retrofit'!$W$101,IF(F18="Scenario2PBT7",'Deep retrofit'!$X$101,IF(F18="Scenario3PBT7",'Deep retrofit'!$Y$101,"")))&amp;IF(F18="Scenario1PBT8",'Deep retrofit'!$Z$101,IF(F18="Scenario2PBT8",'Deep retrofit'!$AA$101,IF(F18="Scenario3PBT8",'Deep retrofit'!$AB$101,"")))&amp;IF(F18="Scenario1PBT9",'Deep retrofit'!$AC$101,IF(F18="Scenario2PBT9",'Deep retrofit'!$AD$101,IF(F18="Scenario3PBT9",'Deep retrofit'!$AE$101,"")))&amp;IF(F18="Scenario1PBT10",'Deep retrofit'!$AF$101,IF(F18="Scenario2PBT10",'Deep retrofit'!$AG$101,IF(F18="Scenario3PBT10",'Deep retrofit'!$AH$101,"")))&amp;IF(F18="Scenario1PBT11",'Deep retrofit'!$AI$101,IF(F18="Scenario2PBT11",'Deep retrofit'!$AJ$101,IF(F18="Scenario3PBT11",'Deep retrofit'!$AK$101,"")))&amp;IF(F18="Scenario1PBT12",'Deep retrofit'!$AL$101,IF(F18="Scenario2PBT12",'Deep retrofit'!$AM$101,IF(F18="Scenario3PBT12",'Deep retrofit'!$AN$101,"")))&amp;IF(F18="Scenario1PBT13",'Deep retrofit'!$AO$101,IF(F18="Scenario2PBT13",'Deep retrofit'!$AP$101,IF(F18="Scenario3PBT13",'Deep retrofit'!$AQ$101,"")))&amp;IF(F18="Scenario1PBT14",'Deep retrofit'!$AR$101,IF(F18="Scenario2PBT14",'Deep retrofit'!$AS$101,IF(F18="Scenario3PBT14",'Deep retrofit'!$AT$101,"")))&amp;IF(F18="Scenario1PBT15",'Deep retrofit'!$AU$101,IF(F18="Scenario2PBT15",'Deep retrofit'!$AV$101,IF(F18="Scenario3PBT15",'Deep retrofit'!$AW$101,"")))</f>
        <v/>
      </c>
      <c r="AB18" s="179">
        <f t="shared" si="23"/>
        <v>0</v>
      </c>
      <c r="AC18" s="348" t="str">
        <f t="shared" si="24"/>
        <v/>
      </c>
      <c r="AD18" s="353">
        <f>IF(AC18="",IFERROR('Projection_Base-case'!G19-G18,0),0)</f>
        <v>0</v>
      </c>
      <c r="AE18" s="350">
        <f t="shared" si="0"/>
        <v>0</v>
      </c>
      <c r="AF18" s="361">
        <f>IFERROR(100*AD18/'Projection_Base-case'!G19,0)</f>
        <v>0</v>
      </c>
      <c r="AG18" s="352">
        <f>IF(AC18="",IFERROR('Projection_Base-case'!I19-I18,0),0)</f>
        <v>0</v>
      </c>
      <c r="AH18" s="353">
        <f t="shared" si="1"/>
        <v>0</v>
      </c>
      <c r="AI18" s="361">
        <f>IFERROR(100*AG18/'Projection_Base-case'!I19,0)</f>
        <v>0</v>
      </c>
      <c r="AJ18" s="352">
        <f>IF(AC18="",IFERROR('Projection_Base-case'!K19-K18,0),0)</f>
        <v>0</v>
      </c>
      <c r="AK18" s="353">
        <f t="shared" si="2"/>
        <v>0</v>
      </c>
      <c r="AL18" s="361">
        <f>IFERROR(100*AJ18/'Projection_Base-case'!K19,0)</f>
        <v>0</v>
      </c>
      <c r="AM18" s="352">
        <f>-IF(AC18="",IFERROR('Projection_Base-case'!M19-M18,0),0)</f>
        <v>0</v>
      </c>
      <c r="AN18" s="353">
        <f t="shared" si="3"/>
        <v>0</v>
      </c>
      <c r="AO18" s="354">
        <f>IFERROR(IF('Projection_Base-case'!N19&gt;0,100*AN18/'Projection_Base-case'!N19,100*AN18/N18),0)</f>
        <v>0</v>
      </c>
      <c r="AP18" s="355">
        <f>IF(AC18="",IFERROR('Projection_Base-case'!O19-O18,0),0)</f>
        <v>0</v>
      </c>
      <c r="AQ18" s="356">
        <f t="shared" si="4"/>
        <v>0</v>
      </c>
      <c r="AR18" s="356">
        <f>IFERROR(100*AP18/'Projection_Base-case'!O19,0)</f>
        <v>0</v>
      </c>
      <c r="AS18" s="355">
        <f>IF(AC18="",IFERROR('Projection_Base-case'!Q19-Q18,0),0)</f>
        <v>0</v>
      </c>
      <c r="AT18" s="356">
        <f t="shared" si="5"/>
        <v>0</v>
      </c>
      <c r="AU18" s="356">
        <f>IFERROR(100*AS18/'Projection_Base-case'!Q19,0)</f>
        <v>0</v>
      </c>
      <c r="AV18" s="355">
        <f>IF(AC18="",IFERROR('Projection_Base-case'!S19-S18,0),0)</f>
        <v>0</v>
      </c>
      <c r="AW18" s="356">
        <f t="shared" si="6"/>
        <v>0</v>
      </c>
      <c r="AX18" s="357">
        <f>IFERROR(100*AV18/'Projection_Base-case'!S19,0)</f>
        <v>0</v>
      </c>
      <c r="AY18" s="358">
        <f>IF(AC18="",IFERROR('Projection_Base-case'!U19-U18,0),0)</f>
        <v>0</v>
      </c>
      <c r="AZ18" s="359">
        <f t="shared" si="7"/>
        <v>0</v>
      </c>
      <c r="BA18" s="359">
        <f>IFERROR(100*AY18/'Projection_Base-case'!U19,0)</f>
        <v>0</v>
      </c>
      <c r="BB18" s="358">
        <f>IF(AC18="",IFERROR('Projection_Base-case'!W19-W18,0),0)</f>
        <v>0</v>
      </c>
      <c r="BC18" s="359">
        <f t="shared" si="8"/>
        <v>0</v>
      </c>
      <c r="BD18" s="359">
        <f>IFERROR(100*BB18/'Projection_Base-case'!W19,0)</f>
        <v>0</v>
      </c>
      <c r="BE18" s="358">
        <f>IF(AC18="",IFERROR('Projection_Base-case'!Y19-Y18,0),0)</f>
        <v>0</v>
      </c>
      <c r="BF18" s="359">
        <f t="shared" si="9"/>
        <v>0</v>
      </c>
      <c r="BG18" s="359">
        <f>IFERROR(100*BE18/'Projection_Base-case'!Y19,0)</f>
        <v>0</v>
      </c>
      <c r="BH18" s="359">
        <f t="shared" si="10"/>
        <v>0</v>
      </c>
      <c r="BI18" s="360">
        <f t="shared" si="11"/>
        <v>0</v>
      </c>
    </row>
    <row r="19" spans="1:61" ht="15.6">
      <c r="A19" s="205">
        <v>15</v>
      </c>
      <c r="B19" s="347">
        <f>IF('Projection_Base-case'!B20&lt;&gt;"",'Projection_Base-case'!B20,0)</f>
        <v>0</v>
      </c>
      <c r="C19" s="347">
        <f>IF('Projection_Base-case'!C20&lt;&gt;"",'Projection_Base-case'!C20,0)</f>
        <v>0</v>
      </c>
      <c r="D19" s="365">
        <f>IF('Projection_Base-case'!D20&lt;&gt;"",'Projection_Base-case'!D20,0)</f>
        <v>0</v>
      </c>
      <c r="E19" s="369"/>
      <c r="F19" s="367" t="str">
        <f t="shared" si="12"/>
        <v>0</v>
      </c>
      <c r="G19" s="177" t="str">
        <f>IF(F19="Scenario1PBT1",'Deep retrofit'!$E$6,IF(F19="Scenario2PBT1",'Deep retrofit'!$F$6,IF(F19="Scenario3PBT1",'Deep retrofit'!$G$6,"")))&amp;IF(F19="Scenario1PBT2",'Deep retrofit'!$H$6,IF(F19="Scenario2PBT2",'Deep retrofit'!$I$6,IF(F19="Scenario3PBT2",'Deep retrofit'!$J$6,"")))&amp;IF(F19="Scenario1PBT3",'Deep retrofit'!$K$6,IF(F19="Scenario2PBT3",'Deep retrofit'!$L$6,IF(F19="Scenario3PBT3",'Deep retrofit'!$M$6,"")))&amp;IF(F19="Scenario1PBT4",'Deep retrofit'!$N$6,IF(F19="Scenario2PBT4",'Deep retrofit'!$O$6,IF(F19="Scenario3PBT4",'Deep retrofit'!$P$6,"")))&amp;IF(F19="Scenario1PBT5",'Deep retrofit'!$Q$6,IF(F19="Scenario2PBT5",'Deep retrofit'!$R$6,IF(F19="Scenario3PBT5",'Deep retrofit'!$S$6,"")))&amp;IF(F19="Scenario1PBT6",'Deep retrofit'!$T$6,IF(F19="Scenario2PBT6",'Deep retrofit'!$U$6,IF(F19="Scenario3PBT6",'Deep retrofit'!$V$6,"")))&amp;IF(F19="Scenario1PBT7",'Deep retrofit'!$W$6,IF(F19="Scenario2PBT7",'Deep retrofit'!$X$6,IF(F19="Scenario3PBT7",'Deep retrofit'!$Y$6,"")))&amp;IF(F19="Scenario1PBT8",'Deep retrofit'!$Z$6,IF(F19="Scenario2PBT8",'Deep retrofit'!$AA$6,IF(F19="Scenario3PBT8",'Deep retrofit'!$AB$6,"")))&amp;IF(F19="Scenario1PBT9",'Deep retrofit'!$AC$6,IF(F19="Scenario2PBT9",'Deep retrofit'!$AD$6,IF(F19="Scenario3PBT9",'Deep retrofit'!$AE$6,"")))&amp;IF(F19="Scenario1PBT10",'Deep retrofit'!$AF$6,IF(F19="Scenario2PBT10",'Deep retrofit'!$AG$6,IF(F19="Scenario3PBT10",'Deep retrofit'!$AH$6,"")))&amp;IF(F19="Scenario1PBT11",'Deep retrofit'!$AI$6,IF(F19="Scenario2PBT11",'Deep retrofit'!$AJ$6,IF(F19="Scenario3PBT11",'Deep retrofit'!$AK$6,"")))&amp;IF(F19="Scenario1PBT12",'Deep retrofit'!$AL$6,IF(F19="Scenario2PBT12",'Deep retrofit'!$AM$6,IF(F19="Scenario3PBT12",'Deep retrofit'!$AN$6,"")))&amp;IF(F19="Scenario1PBT13",'Deep retrofit'!$AO$6,IF(F19="Scenario2PBT13",'Deep retrofit'!$AP$6,IF(F19="Scenario3PBT13",'Deep retrofit'!$AQ$6,"")))&amp;IF(F19="Scenario1PBT14",'Deep retrofit'!$AR$6,IF(F19="Scenario2PBT14",'Deep retrofit'!$AS$6,IF(F19="Scenario3PBT14",'Deep retrofit'!$AT$6,"")))&amp;IF(F19="Scenario1PBT15",'Deep retrofit'!$AU$6,IF(F19="Scenario2PBT15",'Deep retrofit'!$AV$6,IF(F19="Scenario3PBT15",'Deep retrofit'!$AW$6,"")))</f>
        <v/>
      </c>
      <c r="H19" s="117">
        <f t="shared" si="13"/>
        <v>0</v>
      </c>
      <c r="I19" s="178" t="str">
        <f>IF(F19="Scenario1PBT1",'Deep retrofit'!$E$16,IF(F19="Scenario2PBT1",'Deep retrofit'!$F$16,IF(F19="Scenario3PBT1",'Deep retrofit'!$G$16,"")))&amp;IF(F19="Scenario1PBT2",'Deep retrofit'!$H$16,IF(F19="Scenario2PBT2",'Deep retrofit'!$I$16,IF(F19="Scenario3PBT2",'Deep retrofit'!$J$16,"")))&amp;IF(F19="Scenario1PBT3",'Deep retrofit'!$K$16,IF(F19="Scenario2PBT3",'Deep retrofit'!$L$16,IF(F19="Scenario3PBT3",'Deep retrofit'!$M$16,"")))&amp;IF(F19="Scenario1PBT4",'Deep retrofit'!$N$16,IF(F19="Scenario2PBT4",'Deep retrofit'!$O$16,IF(F19="Scenario3PBT4",'Deep retrofit'!$P$16,"")))&amp;IF(F19="Scenario1PBT5",'Deep retrofit'!$Q$16,IF(F19="Scenario2PBT5",'Deep retrofit'!$R$16,IF(F19="Scenario3PBT5",'Deep retrofit'!$S$16,"")))&amp;IF(F19="Scenario1PBT6",'Deep retrofit'!$T$16,IF(F19="Scenario2PBT6",'Deep retrofit'!$U$16,IF(F19="Scenario3PBT6",'Deep retrofit'!$V$16,"")))&amp;IF(F19="Scenario1PBT7",'Deep retrofit'!$W$16,IF(F19="Scenario2PBT7",'Deep retrofit'!$X$16,IF(F19="Scenario3PBT7",'Deep retrofit'!$Y$16,"")))&amp;IF(F19="Scenario1PBT8",'Deep retrofit'!$Z$16,IF(F19="Scenario2PBT8",'Deep retrofit'!$AA$16,IF(F19="Scenario3PBT8",'Deep retrofit'!$AB$16,"")))&amp;IF(F19="Scenario1PBT9",'Deep retrofit'!$AC$16,IF(F19="Scenario2PBT9",'Deep retrofit'!$AD$16,IF(F19="Scenario3PBT9",'Deep retrofit'!$AE$16,"")))&amp;IF(F19="Scenario1PBT10",'Deep retrofit'!$AF$16,IF(F19="Scenario2PBT10",'Deep retrofit'!$AG$16,IF(F19="Scenario3PBT10",'Deep retrofit'!$AH$16,"")))&amp;IF(F19="Scenario1PBT11",'Deep retrofit'!$AI$16,IF(F19="Scenario2PBT11",'Deep retrofit'!$AJ$16,IF(F19="Scenario3PBT11",'Deep retrofit'!$AK$16,"")))&amp;IF(F19="Scenario1PBT12",'Deep retrofit'!$AL$16,IF(F19="Scenario2PBT12",'Deep retrofit'!$AM$16,IF(F19="Scenario3PBT12",'Deep retrofit'!$AN$16,"")))&amp;IF(F19="Scenario1PBT13",'Deep retrofit'!$AO$16,IF(F19="Scenario2PBT13",'Deep retrofit'!$AP$16,IF(F19="Scenario3PBT13",'Deep retrofit'!$AQ$16,"")))&amp;IF(F19="Scenario1PBT14",'Deep retrofit'!$AR$16,IF(F19="Scenario2PBT14",'Deep retrofit'!$AS$16,IF(F19="Scenario3PBT14",'Deep retrofit'!$AT$16,"")))&amp;IF(F19="Scenario1PBT15",'Deep retrofit'!$AU$16,IF(F19="Scenario2PBT15",'Deep retrofit'!$AV$16,IF(F19="Scenario3PBT15",'Deep retrofit'!$AW$16,"")))</f>
        <v/>
      </c>
      <c r="J19" s="117">
        <f t="shared" si="14"/>
        <v>0</v>
      </c>
      <c r="K19" s="117" t="str">
        <f>IF(F19="Scenario1PBT1",'Deep retrofit'!$E$18,IF(F19="Scenario2PBT1",'Deep retrofit'!$F$18,IF(F19="Scenario3PBT1",'Deep retrofit'!$G$18,"")))&amp;IF(F19="Scenario1PBT2",'Deep retrofit'!$H$18,IF(F19="Scenario2PBT2",'Deep retrofit'!$I$18,IF(F19="Scenario3PBT2",'Deep retrofit'!$J$18,"")))&amp;IF(F19="Scenario1PBT3",'Deep retrofit'!$K$18,IF(F19="Scenario2PBT3",'Deep retrofit'!$L$18,IF(F19="Scenario3PBT3",'Deep retrofit'!$M$18,"")))&amp;IF(F19="Scenario1PBT4",'Deep retrofit'!$N$18,IF(F19="Scenario2PBT4",'Deep retrofit'!$O$18,IF(F19="Scenario3PBT4",'Deep retrofit'!$P$18,"")))&amp;IF(F19="Scenario1PBT5",'Deep retrofit'!$Q$18,IF(F19="Scenario2PBT5",'Deep retrofit'!$R$18,IF(F19="Scenario3PBT5",'Deep retrofit'!$S$18,"")))&amp;IF(F19="Scenario1PBT6",'Deep retrofit'!$T$18,IF(F19="Scenario2PBT6",'Deep retrofit'!$U$18,IF(F19="Scenario3PBT6",'Deep retrofit'!$V$18,"")))&amp;IF(F19="Scenario1PBT7",'Deep retrofit'!$W$18,IF(F19="Scenario2PBT7",'Deep retrofit'!$X$18,IF(F19="Scenario3PBT7",'Deep retrofit'!$Y$18,"")))&amp;IF(F19="Scenario1PBT8",'Deep retrofit'!$Z$18,IF(F19="Scenario2PBT8",'Deep retrofit'!$AA$18,IF(F19="Scenario3PBT8",'Deep retrofit'!$AB$18,"")))&amp;IF(F19="Scenario1PBT9",'Deep retrofit'!$AC$18,IF(F19="Scenario2PBT9",'Deep retrofit'!$AD$18,IF(F19="Scenario3PBT9",'Deep retrofit'!$AE$18,"")))&amp;IF(F19="Scenario1PBT10",'Deep retrofit'!$AF$18,IF(F19="Scenario2PBT10",'Deep retrofit'!$AG$18,IF(F19="Scenario3PBT10",'Deep retrofit'!$AH$18,"")))&amp;IF(F19="Scenario1PBT11",'Deep retrofit'!$AI$18,IF(F19="Scenario2PBT11",'Deep retrofit'!$AJ$18,IF(F19="Scenario3PBT11",'Deep retrofit'!$AK$18,"")))&amp;IF(F19="Scenario1PBT12",'Deep retrofit'!$AL$18,IF(F19="Scenario2PBT12",'Deep retrofit'!$AM$18,IF(F19="Scenario3PBT12",'Deep retrofit'!$AN$18,"")))&amp;IF(F19="Scenario1PBT13",'Deep retrofit'!$AO$18,IF(F19="Scenario2PBT13",'Deep retrofit'!$AP$18,IF(F19="Scenario3PBT13",'Deep retrofit'!$AQ$18,"")))&amp;IF(F19="Scenario1PBT14",'Deep retrofit'!$AR$18,IF(F19="Scenario2PBT14",'Deep retrofit'!$AS$18,IF(F19="Scenario3PBT14",'Deep retrofit'!$AT$18,"")))&amp;IF(F19="Scenario1PBT15",'Deep retrofit'!$AU$18,IF(F19="Scenario2PBT15",'Deep retrofit'!$AV$18,IF(F19="Scenario3PBT15",'Deep retrofit'!$AW$18,"")))</f>
        <v/>
      </c>
      <c r="L19" s="117">
        <f t="shared" si="15"/>
        <v>0</v>
      </c>
      <c r="M19" s="117" t="str">
        <f>IF(F19="Scenario1PBT1",'Deep retrofit'!$E$20,IF(F19="Scenario2PBT1",'Deep retrofit'!$F$20,IF(F19="Scenario3PBT1",'Deep retrofit'!$G$20,"")))&amp;IF(F19="Scenario1PBT2",'Deep retrofit'!$H$20,IF(F19="Scenario2PBT2",'Deep retrofit'!$I$20,IF(F19="Scenario3PBT2",'Deep retrofit'!$J$20,"")))&amp;IF(F19="Scenario1PBT3",'Deep retrofit'!$K$20,IF(F19="Scenario2PBT3",'Deep retrofit'!$L$20,IF(F19="Scenario3PBT3",'Deep retrofit'!$M$20,"")))&amp;IF(F19="Scenario1PBT4",'Deep retrofit'!$N$20,IF(F19="Scenario2PBT4",'Deep retrofit'!$O$20,IF(F19="Scenario3PBT4",'Deep retrofit'!$P$20,"")))&amp;IF(F19="Scenario1PBT5",'Deep retrofit'!$Q$20,IF(F19="Scenario2PBT5",'Deep retrofit'!$R$20,IF(F19="Scenario3PBT5",'Deep retrofit'!$S$20,"")))&amp;IF(F19="Scenario1PBT6",'Deep retrofit'!$T$20,IF(F19="Scenario2PBT6",'Deep retrofit'!$U$20,IF(F19="Scenario3PBT6",'Deep retrofit'!$V$20,"")))&amp;IF(F19="Scenario1PBT7",'Deep retrofit'!$W$20,IF(F19="Scenario2PBT7",'Deep retrofit'!$X$20,IF(F19="Scenario3PBT7",'Deep retrofit'!$Y$20,"")))&amp;IF(F19="Scenario1PBT8",'Deep retrofit'!$Z$20,IF(F19="Scenario2PBT8",'Deep retrofit'!$AA$20,IF(F19="Scenario3PBT8",'Deep retrofit'!$AB$20,"")))&amp;IF(F19="Scenario1PBT9",'Deep retrofit'!$AC$20,IF(F19="Scenario2PBT9",'Deep retrofit'!$AD$20,IF(F19="Scenario3PBT9",'Deep retrofit'!$AE$20,"")))&amp;IF(F19="Scenario1PBT10",'Deep retrofit'!$AF$20,IF(F19="Scenario2PBT10",'Deep retrofit'!$AG$20,IF(F19="Scenario3PBT10",'Deep retrofit'!$AH$20,"")))&amp;IF(F19="Scenario1PBT11",'Deep retrofit'!$AI$20,IF(F19="Scenario2PBT11",'Deep retrofit'!$AJ$20,IF(F19="Scenario3PBT11",'Deep retrofit'!$AK$20,"")))&amp;IF(F19="Scenario1PBT12",'Deep retrofit'!$AL$20,IF(F19="Scenario2PBT12",'Deep retrofit'!$AM$20,IF(F19="Scenario3PBT12",'Deep retrofit'!$AN$20,"")))&amp;IF(F19="Scenario1PBT13",'Deep retrofit'!$AO$20,IF(F19="Scenario2PBT13",'Deep retrofit'!$AP$20,IF(F19="Scenario3PBT13",'Deep retrofit'!$AQ$20,"")))&amp;IF(F19="Scenario1PBT14",'Deep retrofit'!$AR$20,IF(F19="Scenario2PBT14",'Deep retrofit'!$AS$20,IF(F19="Scenario3PBT14",'Deep retrofit'!$AT$20,"")))&amp;IF(F19="Scenario1PBT15",'Deep retrofit'!$AU$20,IF(F19="Scenario2PBT15",'Deep retrofit'!$AV$20,IF(F19="Scenario3PBT15",'Deep retrofit'!$AW$20,"")))</f>
        <v/>
      </c>
      <c r="N19" s="118">
        <f t="shared" si="16"/>
        <v>0</v>
      </c>
      <c r="O19" s="206" t="str">
        <f>IF(F19="Scenario1PBT1",'Deep retrofit'!$E$23,IF(F19="Scenario2PBT1",'Deep retrofit'!$F$23,IF(F19="Scenario3PBT1",'Deep retrofit'!$G$23,"")))&amp;IF(F19="Scenario1PBT2",'Deep retrofit'!$H$23,IF(F19="Scenario2PBT2",'Deep retrofit'!$I$23,IF(F19="Scenario3PBT2",'Deep retrofit'!$J$23,"")))&amp;IF(F19="Scenario1PBT3",'Deep retrofit'!$K$23,IF(F19="Scenario2PBT3",'Deep retrofit'!$L$23,IF(F19="Scenario3PBT3",'Deep retrofit'!$M$23,"")))&amp;IF(F19="Scenario1PBT4",'Deep retrofit'!$N$23,IF(F19="Scenario2PBT4",'Deep retrofit'!$O$23,IF(F19="Scenario3PBT4",'Deep retrofit'!$P$23,"")))&amp;IF(F19="Scenario1PBT5",'Deep retrofit'!$Q$23,IF(F19="Scenario2PBT5",'Deep retrofit'!$R$23,IF(F19="Scenario3PBT5",'Deep retrofit'!$S$23,"")))&amp;IF(F19="Scenario1PBT6",'Deep retrofit'!$T$23,IF(F19="Scenario2PBT6",'Deep retrofit'!$U$23,IF(F19="Scenario3PBT6",'Deep retrofit'!$V$23,"")))&amp;IF(F19="Scenario1PBT7",'Deep retrofit'!$W$23,IF(F19="Scenario2PBT7",'Deep retrofit'!$X$23,IF(F19="Scenario3PBT7",'Deep retrofit'!$Y$23,"")))&amp;IF(F19="Scenario1PBT8",'Deep retrofit'!$Z$23,IF(F19="Scenario2PBT8",'Deep retrofit'!$AA$23,IF(F19="Scenario3PBT8",'Deep retrofit'!$AB$23,"")))&amp;IF(F19="Scenario1PBT9",'Deep retrofit'!$AC$23,IF(F19="Scenario2PBT9",'Deep retrofit'!$AD$23,IF(F19="Scenario3PBT9",'Deep retrofit'!$AE$23,"")))&amp;IF(F19="Scenario1PBT10",'Deep retrofit'!$AF$23,IF(F19="Scenario2PBT10",'Deep retrofit'!$AG$23,IF(F19="Scenario3PBT10",'Deep retrofit'!$AH$23,"")))&amp;IF(F19="Scenario1PBT11",'Deep retrofit'!$AI$23,IF(F19="Scenario2PBT11",'Deep retrofit'!$AJ$23,IF(F19="Scenario3PBT11",'Deep retrofit'!$AK$23,"")))&amp;IF(F19="Scenario1PBT12",'Deep retrofit'!$AL$23,IF(F19="Scenario2PBT12",'Deep retrofit'!$AM$23,IF(F19="Scenario3PBT12",'Deep retrofit'!$AN$23,"")))&amp;IF(F19="Scenario1PBT13",'Deep retrofit'!$AO$23,IF(F19="Scenario2PBT13",'Deep retrofit'!$AP$23,IF(F19="Scenario3PBT13",'Deep retrofit'!$AQ$23,"")))&amp;IF(F19="Scenario1PBT14",'Deep retrofit'!$AR$23,IF(F19="Scenario2PBT14",'Deep retrofit'!$AS$23,IF(F19="Scenario3PBT14",'Deep retrofit'!$AT$23,"")))&amp;IF(F19="Scenario1PBT15",'Deep retrofit'!$AU$23,IF(F19="Scenario2PBT15",'Deep retrofit'!$AV$23,IF(F19="Scenario3PBT15",'Deep retrofit'!$AW$23,"")))</f>
        <v/>
      </c>
      <c r="P19" s="117">
        <f t="shared" si="17"/>
        <v>0</v>
      </c>
      <c r="Q19" s="117" t="str">
        <f>IF(F19="Scenario1PBT1",'Deep retrofit'!$E$25,IF(F19="Scenario2PBT1",'Deep retrofit'!$F$25,IF(F19="Scenario3PBT1",'Deep retrofit'!$G$25,"")))&amp;IF(F19="Scenario1PBT2",'Deep retrofit'!$H$25,IF(F19="Scenario2PBT2",'Deep retrofit'!$I$25,IF(F19="Scenario3PBT2",'Deep retrofit'!$J$25,"")))&amp;IF(F19="Scenario1PBT3",'Deep retrofit'!$K$25,IF(F19="Scenario2PBT3",'Deep retrofit'!$L$25,IF(F19="Scenario3PBT3",'Deep retrofit'!$M$25,"")))&amp;IF(F19="Scenario1PBT4",'Deep retrofit'!$N$25,IF(F19="Scenario2PBT4",'Deep retrofit'!$O$25,IF(F19="Scenario3PBT4",'Deep retrofit'!$P$25,"")))&amp;IF(F19="Scenario1PBT5",'Deep retrofit'!$Q$25,IF(F19="Scenario2PBT5",'Deep retrofit'!$R$25,IF(F19="Scenario3PBT5",'Deep retrofit'!$S$25,"")))&amp;IF(F19="Scenario1PBT6",'Deep retrofit'!$T$25,IF(F19="Scenario2PBT6",'Deep retrofit'!$U$25,IF(F19="Scenario3PBT6",'Deep retrofit'!$V$25,"")))&amp;IF(F19="Scenario1PBT7",'Deep retrofit'!$W$25,IF(F19="Scenario2PBT7",'Deep retrofit'!$X$25,IF(F19="Scenario3PBT7",'Deep retrofit'!$Y$25,"")))&amp;IF(F19="Scenario1PBT8",'Deep retrofit'!$Z$25,IF(F19="Scenario2PBT8",'Deep retrofit'!$AA$25,IF(F19="Scenario3PBT8",'Deep retrofit'!$AB$25,"")))&amp;IF(F19="Scenario1PBT9",'Deep retrofit'!$AC$25,IF(F19="Scenario2PBT9",'Deep retrofit'!$AD$25,IF(F19="Scenario3PBT9",'Deep retrofit'!$AE$25,"")))&amp;IF(F19="Scenario1PBT10",'Deep retrofit'!$AF$25,IF(F19="Scenario2PBT10",'Deep retrofit'!$AG$25,IF(F19="Scenario3PBT10",'Deep retrofit'!$AH$25,"")))&amp;IF(F19="Scenario1PBT11",'Deep retrofit'!$AI$25,IF(F19="Scenario2PBT11",'Deep retrofit'!$AJ$25,IF(F19="Scenario3PBT11",'Deep retrofit'!$AK$25,"")))&amp;IF(F19="Scenario1PBT12",'Deep retrofit'!$AL$25,IF(F19="Scenario2PBT12",'Deep retrofit'!$AM$25,IF(F19="Scenario3PBT12",'Deep retrofit'!$AN$25,"")))&amp;IF(F19="Scenario1PBT13",'Deep retrofit'!$AO$25,IF(F19="Scenario2PBT13",'Deep retrofit'!$AP$25,IF(F19="Scenario3PBT13",'Deep retrofit'!$AQ$25,"")))&amp;IF(F19="Scenario1PBT14",'Deep retrofit'!$AR$25,IF(F19="Scenario2PBT14",'Deep retrofit'!$AS$25,IF(F19="Scenario3PBT14",'Deep retrofit'!$AT$25,"")))&amp;IF(F19="Scenario1PBT15",'Deep retrofit'!$AU$25,IF(F19="Scenario2PBT15",'Deep retrofit'!$AV$25,IF(F19="Scenario3PBT15",'Deep retrofit'!$AW$25,"")))</f>
        <v/>
      </c>
      <c r="R19" s="117">
        <f t="shared" si="18"/>
        <v>0</v>
      </c>
      <c r="S19" s="117" t="str">
        <f>IF(F19="Scenario1PBT1",'Deep retrofit'!$E$27,IF(F19="Scenario2PBT1",'Deep retrofit'!$F$27,IF(F19="Scenario3PBT1",'Deep retrofit'!$G$27,"")))&amp;IF(F19="Scenario1PBT2",'Deep retrofit'!$H$27,IF(F19="Scenario2PBT2",'Deep retrofit'!$I$27,IF(F19="Scenario3PBT2",'Deep retrofit'!$J$27,"")))&amp;IF(F19="Scenario1PBT3",'Deep retrofit'!$K$27,IF(F19="Scenario2PBT3",'Deep retrofit'!$L$27,IF(F19="Scenario3PBT3",'Deep retrofit'!$M$27,"")))&amp;IF(F19="Scenario1PBT4",'Deep retrofit'!$N$27,IF(F19="Scenario2PBT4",'Deep retrofit'!$O$27,IF(F19="Scenario3PBT4",'Deep retrofit'!$P$27,"")))&amp;IF(F19="Scenario1PBT5",'Deep retrofit'!$Q$27,IF(F19="Scenario2PBT5",'Deep retrofit'!$R$27,IF(F19="Scenario3PBT5",'Deep retrofit'!$S$27,"")))&amp;IF(F19="Scenario1PBT6",'Deep retrofit'!$T$27,IF(F19="Scenario2PBT6",'Deep retrofit'!$U$27,IF(F19="Scenario3PBT6",'Deep retrofit'!$V$27,"")))&amp;IF(F19="Scenario1PBT7",'Deep retrofit'!$W$27,IF(F19="Scenario2PBT7",'Deep retrofit'!$X$27,IF(F19="Scenario3PBT7",'Deep retrofit'!$Y$27,"")))&amp;IF(F19="Scenario1PBT8",'Deep retrofit'!$Z$27,IF(F19="Scenario2PBT8",'Deep retrofit'!$AA$27,IF(F19="Scenario3PBT8",'Deep retrofit'!$AB$27,"")))&amp;IF(F19="Scenario1PBT9",'Deep retrofit'!$AC$27,IF(F19="Scenario2PBT9",'Deep retrofit'!$AD$27,IF(F19="Scenario3PBT9",'Deep retrofit'!$AE$27,"")))&amp;IF(F19="Scenario1PBT10",'Deep retrofit'!$AF$27,IF(F19="Scenario2PBT10",'Deep retrofit'!$AG$27,IF(F19="Scenario3PBT10",'Deep retrofit'!$AH$27,"")))&amp;IF(F19="Scenario1PBT11",'Deep retrofit'!$AI$27,IF(F19="Scenario2PBT11",'Deep retrofit'!$AJ$27,IF(F19="Scenario3PBT11",'Deep retrofit'!$AK$27,"")))&amp;IF(F19="Scenario1PBT12",'Deep retrofit'!$AL$27,IF(F19="Scenario2PBT12",'Deep retrofit'!$AM$27,IF(F19="Scenario3PBT12",'Deep retrofit'!$AN$27,"")))&amp;IF(F19="Scenario1PBT13",'Deep retrofit'!$AO$27,IF(F19="Scenario2PBT13",'Deep retrofit'!$AP$27,IF(F19="Scenario3PBT13",'Deep retrofit'!$AQ$27,"")))&amp;IF(F19="Scenario1PBT14",'Deep retrofit'!$AR$27,IF(F19="Scenario2PBT14",'Deep retrofit'!$AS$27,IF(F19="Scenario3PBT14",'Deep retrofit'!$AT$27,"")))&amp;IF(F19="Scenario1PBT15",'Deep retrofit'!$AU$27,IF(F19="Scenario2PBT15",'Deep retrofit'!$AV$27,IF(F19="Scenario3PBT15",'Deep retrofit'!$AW$27,"")))</f>
        <v/>
      </c>
      <c r="T19" s="207">
        <f t="shared" si="19"/>
        <v>0</v>
      </c>
      <c r="U19" s="206" t="str">
        <f>IF(F19="Scenario1PBT1",'Deep retrofit'!$E$38,IF(F19="Scenario2PBT1",'Deep retrofit'!$F$38,IF(F19="Scenario3PBT1",'Deep retrofit'!$G$38,"")))&amp;IF(F19="Scenario1PBT2",'Deep retrofit'!$H$38,IF(F19="Scenario2PBT2",'Deep retrofit'!$I$38,IF(F19="Scenario3PBT2",'Deep retrofit'!$J$38,"")))&amp;IF(F19="Scenario1PBT3",'Deep retrofit'!$K$38,IF(F19="Scenario2PBT3",'Deep retrofit'!$L$38,IF(F19="Scenario3PBT3",'Deep retrofit'!$M$38,"")))&amp;IF(F19="Scenario1PBT4",'Deep retrofit'!$N$38,IF(F19="Scenario2PBT4",'Deep retrofit'!$O$38,IF(F19="Scenario3PBT4",'Deep retrofit'!$P$38,"")))&amp;IF(F19="Scenario1PBT5",'Deep retrofit'!$Q$38,IF(F19="Scenario2PBT5",'Deep retrofit'!$R$38,IF(F19="Scenario3PBT5",'Deep retrofit'!$S$38,"")))&amp;IF(F19="Scenario1PBT6",'Deep retrofit'!$T$38,IF(F19="Scenario2PBT6",'Deep retrofit'!$U$38,IF(F19="Scenario3PBT6",'Deep retrofit'!$V$38,"")))&amp;IF(F19="Scenario1PBT7",'Deep retrofit'!$W$38,IF(F19="Scenario2PBT7",'Deep retrofit'!$X$38,IF(F19="Scenario3PBT7",'Deep retrofit'!$Y$38,"")))&amp;IF(F19="Scenario1PBT8",'Deep retrofit'!$Z$38,IF(F19="Scenario2PBT8",'Deep retrofit'!$AA$38,IF(F19="Scenario3PBT8",'Deep retrofit'!$AB$38,"")))&amp;IF(F19="Scenario1PBT9",'Deep retrofit'!$AC$38,IF(F19="Scenario2PBT9",'Deep retrofit'!$AD$38,IF(F19="Scenario3PBT9",'Deep retrofit'!$AE$38,"")))&amp;IF(F19="Scenario1PBT10",'Deep retrofit'!$AF$38,IF(F19="Scenario2PBT10",'Deep retrofit'!$AG$38,IF(F19="Scenario3PBT10",'Deep retrofit'!$AH$38,"")))&amp;IF(F19="Scenario1PBT11",'Deep retrofit'!$AI$38,IF(F19="Scenario2PBT11",'Deep retrofit'!$AJ$38,IF(F19="Scenario3PBT11",'Deep retrofit'!$AK$38,"")))&amp;IF(F19="Scenario1PBT12",'Deep retrofit'!$AL$38,IF(F19="Scenario2PBT12",'Deep retrofit'!$AM$38,IF(F19="Scenario3PBT12",'Deep retrofit'!$AN$38,"")))&amp;IF(F19="Scenario1PBT13",'Deep retrofit'!$AO$38,IF(F19="Scenario2PBT13",'Deep retrofit'!$AP$38,IF(F19="Scenario3PBT13",'Deep retrofit'!$AQ$38,"")))&amp;IF(F19="Scenario1PBT14",'Deep retrofit'!$AR$38,IF(F19="Scenario2PBT14",'Deep retrofit'!$AS$38,IF(F19="Scenario3PBT14",'Deep retrofit'!$AT$38,"")))&amp;IF(F19="Scenario1PBT15",'Deep retrofit'!$AU$38,IF(F19="Scenario2PBT15",'Deep retrofit'!$AV$38,IF(F19="Scenario3PBT15",'Deep retrofit'!$AW$38,"")))</f>
        <v/>
      </c>
      <c r="V19" s="117">
        <f t="shared" si="20"/>
        <v>0</v>
      </c>
      <c r="W19" s="117" t="str">
        <f>IF(F19="Scenario1PBT1",'Deep retrofit'!$E$40,IF(F19="Scenario2PBT1",'Deep retrofit'!$F$40,IF(F19="Scenario3PBT1",'Deep retrofit'!$G$40,"")))&amp;IF(F19="Scenario1PBT2",'Deep retrofit'!$H$40,IF(F19="Scenario2PBT2",'Deep retrofit'!$I$40,IF(F19="Scenario3PBT2",'Deep retrofit'!$J$40,"")))&amp;IF(F19="Scenario1PBT3",'Deep retrofit'!$K$40,IF(F19="Scenario2PBT3",'Deep retrofit'!$L$40,IF(F19="Scenario3PBT3",'Deep retrofit'!$M$40,"")))&amp;IF(F19="Scenario1PBT4",'Deep retrofit'!$N$40,IF(F19="Scenario2PBT4",'Deep retrofit'!$O$40,IF(F19="Scenario3PBT4",'Deep retrofit'!$P$40,"")))&amp;IF(F19="Scenario1PBT5",'Deep retrofit'!$Q$40,IF(F19="Scenario2PBT5",'Deep retrofit'!$R$40,IF(F19="Scenario3PBT5",'Deep retrofit'!$S$40,"")))&amp;IF(F19="Scenario1PBT6",'Deep retrofit'!$T$40,IF(F19="Scenario2PBT6",'Deep retrofit'!$U$40,IF(F19="Scenario3PBT6",'Deep retrofit'!$V$40,"")))&amp;IF(F19="Scenario1PBT7",'Deep retrofit'!$W$40,IF(F19="Scenario2PBT7",'Deep retrofit'!$X$40,IF(F19="Scenario3PBT7",'Deep retrofit'!$Y$40,"")))&amp;IF(F19="Scenario1PBT8",'Deep retrofit'!$Z$40,IF(F19="Scenario2PBT8",'Deep retrofit'!$AA$40,IF(F19="Scenario3PBT8",'Deep retrofit'!$AB$40,"")))&amp;IF(F19="Scenario1PBT9",'Deep retrofit'!$AC$40,IF(F19="Scenario2PBT9",'Deep retrofit'!$AD$40,IF(F19="Scenario3PBT9",'Deep retrofit'!$AE$40,"")))&amp;IF(F19="Scenario1PBT10",'Deep retrofit'!$AF$40,IF(F19="Scenario2PBT10",'Deep retrofit'!$AG$40,IF(F19="Scenario3PBT10",'Deep retrofit'!$AH$40,"")))&amp;IF(F19="Scenario1PBT11",'Deep retrofit'!$AI$40,IF(F19="Scenario2PBT11",'Deep retrofit'!$AJ$40,IF(F19="Scenario3PBT11",'Deep retrofit'!$AK$40,"")))&amp;IF(F19="Scenario1PBT12",'Deep retrofit'!$AL$40,IF(F19="Scenario2PBT12",'Deep retrofit'!$AM$40,IF(F19="Scenario3PBT12",'Deep retrofit'!$AN$40,"")))&amp;IF(F19="Scenario1PBT13",'Deep retrofit'!$AO$40,IF(F19="Scenario2PBT13",'Deep retrofit'!$AP$40,IF(F19="Scenario3PBT13",'Deep retrofit'!$AQ$40,"")))&amp;IF(F19="Scenario1PBT14",'Deep retrofit'!$AR$40,IF(F19="Scenario2PBT14",'Deep retrofit'!$AS$40,IF(F19="Scenario3PBT14",'Deep retrofit'!$AT$40,"")))&amp;IF(F19="Scenario1PBT15",'Deep retrofit'!$AU$40,IF(F19="Scenario2PBT15",'Deep retrofit'!$AV$40,IF(F19="Scenario3PBT15",'Deep retrofit'!$AW$40,"")))</f>
        <v/>
      </c>
      <c r="X19" s="117">
        <f t="shared" si="21"/>
        <v>0</v>
      </c>
      <c r="Y19" s="117" t="str">
        <f>IF(F19="Scenario1PBT1",'Deep retrofit'!$E$42,IF(F19="Scenario2PBT1",'Deep retrofit'!$F$42,IF(F19="Scenario3PBT1",'Deep retrofit'!$G$42,"")))&amp;IF(F19="Scenario1PBT2",'Deep retrofit'!$H$42,IF(F19="Scenario2PBT2",'Deep retrofit'!$I$42,IF(F19="Scenario3PBT2",'Deep retrofit'!$J$42,"")))&amp;IF(F19="Scenario1PBT3",'Deep retrofit'!$K$42,IF(F19="Scenario2PBT3",'Deep retrofit'!$L$42,IF(F19="Scenario3PBT3",'Deep retrofit'!$M$42,"")))&amp;IF(F19="Scenario1PBT4",'Deep retrofit'!$N$42,IF(F19="Scenario2PBT4",'Deep retrofit'!$O$42,IF(F19="Scenario3PBT4",'Deep retrofit'!$P$42,"")))&amp;IF(F19="Scenario1PBT5",'Deep retrofit'!$Q$42,IF(F19="Scenario2PBT5",'Deep retrofit'!$R$42,IF(F19="Scenario3PBT5",'Deep retrofit'!$S$42,"")))&amp;IF(F19="Scenario1PBT6",'Deep retrofit'!$T$42,IF(F19="Scenario2PBT6",'Deep retrofit'!$U$42,IF(F19="Scenario3PBT6",'Deep retrofit'!$V$42,"")))&amp;IF(F19="Scenario1PBT7",'Deep retrofit'!$W$42,IF(F19="Scenario2PBT7",'Deep retrofit'!$X$42,IF(F19="Scenario3PBT7",'Deep retrofit'!$Y$42,"")))&amp;IF(F19="Scenario1PBT8",'Deep retrofit'!$Z$42,IF(F19="Scenario2PBT8",'Deep retrofit'!$AA$42,IF(F19="Scenario3PBT8",'Deep retrofit'!$AB$42,"")))&amp;IF(F19="Scenario1PBT9",'Deep retrofit'!$AC$42,IF(F19="Scenario2PBT9",'Deep retrofit'!$AD$42,IF(F19="Scenario3PBT9",'Deep retrofit'!$AE$42,"")))&amp;IF(F19="Scenario1PBT10",'Deep retrofit'!$AF$42,IF(F19="Scenario2PBT10",'Deep retrofit'!$AG$42,IF(F19="Scenario3PBT10",'Deep retrofit'!$AH$42,"")))&amp;IF(F19="Scenario1PBT11",'Deep retrofit'!$AI$42,IF(F19="Scenario2PBT11",'Deep retrofit'!$AJ$42,IF(F19="Scenario3PBT11",'Deep retrofit'!$AK$42,"")))&amp;IF(F19="Scenario1PBT12",'Deep retrofit'!$AL$42,IF(F19="Scenario2PBT12",'Deep retrofit'!$AM$42,IF(F19="Scenario3PBT12",'Deep retrofit'!$AN$42,"")))&amp;IF(F19="Scenario1PBT13",'Deep retrofit'!$AO$42,IF(F19="Scenario2PBT13",'Deep retrofit'!$AP$42,IF(F19="Scenario3PBT13",'Deep retrofit'!$AQ$42,"")))&amp;IF(F19="Scenario1PBT14",'Deep retrofit'!$AR$42,IF(F19="Scenario2PBT14",'Deep retrofit'!$AS$42,IF(F19="Scenario3PBT14",'Deep retrofit'!$AT$42,"")))&amp;IF(F19="Scenario1PBT15",'Deep retrofit'!$AU$42,IF(F19="Scenario2PBT15",'Deep retrofit'!$AV$42,IF(F19="Scenario3PBT15",'Deep retrofit'!$AW$42,"")))</f>
        <v/>
      </c>
      <c r="Z19" s="117">
        <f t="shared" si="22"/>
        <v>0</v>
      </c>
      <c r="AA19" s="269" t="str">
        <f>IF(F19="Scenario1PBT1",'Deep retrofit'!$E$101,IF(F19="Scenario2PBT1",'Deep retrofit'!$F$101,IF(F19="Scenario3PBT1",'Deep retrofit'!$G$101,"")))&amp;IF(F19="Scenario1PBT2",'Deep retrofit'!$H$101,IF(F19="Scenario2PBT2",'Deep retrofit'!$I$101,IF(F19="Scenario3PBT2",'Deep retrofit'!$J$101,"")))&amp;IF(F19="Scenario1PBT3",'Deep retrofit'!$K$101,IF(F19="Scenario2PBT3",'Deep retrofit'!$L$101,IF(F19="Scenario3PBT3",'Deep retrofit'!$M$101,"")))&amp;IF(F19="Scenario1PBT4",'Deep retrofit'!$N$101,IF(F19="Scenario2PBT4",'Deep retrofit'!$O$101,IF(F19="Scenario3PBT4",'Deep retrofit'!$P$101,"")))&amp;IF(F19="Scenario1PBT5",'Deep retrofit'!$Q$101,IF(F19="Scenario2PBT5",'Deep retrofit'!$R$101,IF(F19="Scenario3PBT5",'Deep retrofit'!$S$101,"")))&amp;IF(F19="Scenario1PBT6",'Deep retrofit'!$T$101,IF(F19="Scenario2PBT6",'Deep retrofit'!$U$101,IF(F19="Scenario3PBT6",'Deep retrofit'!$V$101,"")))&amp;IF(F19="Scenario1PBT7",'Deep retrofit'!$W$101,IF(F19="Scenario2PBT7",'Deep retrofit'!$X$101,IF(F19="Scenario3PBT7",'Deep retrofit'!$Y$101,"")))&amp;IF(F19="Scenario1PBT8",'Deep retrofit'!$Z$101,IF(F19="Scenario2PBT8",'Deep retrofit'!$AA$101,IF(F19="Scenario3PBT8",'Deep retrofit'!$AB$101,"")))&amp;IF(F19="Scenario1PBT9",'Deep retrofit'!$AC$101,IF(F19="Scenario2PBT9",'Deep retrofit'!$AD$101,IF(F19="Scenario3PBT9",'Deep retrofit'!$AE$101,"")))&amp;IF(F19="Scenario1PBT10",'Deep retrofit'!$AF$101,IF(F19="Scenario2PBT10",'Deep retrofit'!$AG$101,IF(F19="Scenario3PBT10",'Deep retrofit'!$AH$101,"")))&amp;IF(F19="Scenario1PBT11",'Deep retrofit'!$AI$101,IF(F19="Scenario2PBT11",'Deep retrofit'!$AJ$101,IF(F19="Scenario3PBT11",'Deep retrofit'!$AK$101,"")))&amp;IF(F19="Scenario1PBT12",'Deep retrofit'!$AL$101,IF(F19="Scenario2PBT12",'Deep retrofit'!$AM$101,IF(F19="Scenario3PBT12",'Deep retrofit'!$AN$101,"")))&amp;IF(F19="Scenario1PBT13",'Deep retrofit'!$AO$101,IF(F19="Scenario2PBT13",'Deep retrofit'!$AP$101,IF(F19="Scenario3PBT13",'Deep retrofit'!$AQ$101,"")))&amp;IF(F19="Scenario1PBT14",'Deep retrofit'!$AR$101,IF(F19="Scenario2PBT14",'Deep retrofit'!$AS$101,IF(F19="Scenario3PBT14",'Deep retrofit'!$AT$101,"")))&amp;IF(F19="Scenario1PBT15",'Deep retrofit'!$AU$101,IF(F19="Scenario2PBT15",'Deep retrofit'!$AV$101,IF(F19="Scenario3PBT15",'Deep retrofit'!$AW$101,"")))</f>
        <v/>
      </c>
      <c r="AB19" s="179">
        <f t="shared" si="23"/>
        <v>0</v>
      </c>
      <c r="AC19" s="348" t="str">
        <f t="shared" si="24"/>
        <v/>
      </c>
      <c r="AD19" s="353">
        <f>IF(AC19="",IFERROR('Projection_Base-case'!G20-G19,0),0)</f>
        <v>0</v>
      </c>
      <c r="AE19" s="350">
        <f t="shared" si="0"/>
        <v>0</v>
      </c>
      <c r="AF19" s="361">
        <f>IFERROR(100*AD19/'Projection_Base-case'!G20,0)</f>
        <v>0</v>
      </c>
      <c r="AG19" s="352">
        <f>IF(AC19="",IFERROR('Projection_Base-case'!I20-I19,0),0)</f>
        <v>0</v>
      </c>
      <c r="AH19" s="353">
        <f t="shared" si="1"/>
        <v>0</v>
      </c>
      <c r="AI19" s="361">
        <f>IFERROR(100*AG19/'Projection_Base-case'!I20,0)</f>
        <v>0</v>
      </c>
      <c r="AJ19" s="352">
        <f>IF(AC19="",IFERROR('Projection_Base-case'!K20-K19,0),0)</f>
        <v>0</v>
      </c>
      <c r="AK19" s="353">
        <f t="shared" si="2"/>
        <v>0</v>
      </c>
      <c r="AL19" s="361">
        <f>IFERROR(100*AJ19/'Projection_Base-case'!K20,0)</f>
        <v>0</v>
      </c>
      <c r="AM19" s="352">
        <f>-IF(AC19="",IFERROR('Projection_Base-case'!M20-M19,0),0)</f>
        <v>0</v>
      </c>
      <c r="AN19" s="353">
        <f t="shared" si="3"/>
        <v>0</v>
      </c>
      <c r="AO19" s="354">
        <f>IFERROR(IF('Projection_Base-case'!N20&gt;0,100*AN19/'Projection_Base-case'!N20,100*AN19/N19),0)</f>
        <v>0</v>
      </c>
      <c r="AP19" s="355">
        <f>IF(AC19="",IFERROR('Projection_Base-case'!O20-O19,0),0)</f>
        <v>0</v>
      </c>
      <c r="AQ19" s="356">
        <f t="shared" si="4"/>
        <v>0</v>
      </c>
      <c r="AR19" s="356">
        <f>IFERROR(100*AP19/'Projection_Base-case'!O20,0)</f>
        <v>0</v>
      </c>
      <c r="AS19" s="355">
        <f>IF(AC19="",IFERROR('Projection_Base-case'!Q20-Q19,0),0)</f>
        <v>0</v>
      </c>
      <c r="AT19" s="356">
        <f t="shared" si="5"/>
        <v>0</v>
      </c>
      <c r="AU19" s="356">
        <f>IFERROR(100*AS19/'Projection_Base-case'!Q20,0)</f>
        <v>0</v>
      </c>
      <c r="AV19" s="355">
        <f>IF(AC19="",IFERROR('Projection_Base-case'!S20-S19,0),0)</f>
        <v>0</v>
      </c>
      <c r="AW19" s="356">
        <f t="shared" si="6"/>
        <v>0</v>
      </c>
      <c r="AX19" s="357">
        <f>IFERROR(100*AV19/'Projection_Base-case'!S20,0)</f>
        <v>0</v>
      </c>
      <c r="AY19" s="358">
        <f>IF(AC19="",IFERROR('Projection_Base-case'!U20-U19,0),0)</f>
        <v>0</v>
      </c>
      <c r="AZ19" s="359">
        <f t="shared" si="7"/>
        <v>0</v>
      </c>
      <c r="BA19" s="359">
        <f>IFERROR(100*AY19/'Projection_Base-case'!U20,0)</f>
        <v>0</v>
      </c>
      <c r="BB19" s="358">
        <f>IF(AC19="",IFERROR('Projection_Base-case'!W20-W19,0),0)</f>
        <v>0</v>
      </c>
      <c r="BC19" s="359">
        <f t="shared" si="8"/>
        <v>0</v>
      </c>
      <c r="BD19" s="359">
        <f>IFERROR(100*BB19/'Projection_Base-case'!W20,0)</f>
        <v>0</v>
      </c>
      <c r="BE19" s="358">
        <f>IF(AC19="",IFERROR('Projection_Base-case'!Y20-Y19,0),0)</f>
        <v>0</v>
      </c>
      <c r="BF19" s="359">
        <f t="shared" si="9"/>
        <v>0</v>
      </c>
      <c r="BG19" s="359">
        <f>IFERROR(100*BE19/'Projection_Base-case'!Y20,0)</f>
        <v>0</v>
      </c>
      <c r="BH19" s="359">
        <f t="shared" si="10"/>
        <v>0</v>
      </c>
      <c r="BI19" s="360">
        <f t="shared" si="11"/>
        <v>0</v>
      </c>
    </row>
    <row r="20" spans="1:61" ht="15.6">
      <c r="A20" s="205">
        <v>16</v>
      </c>
      <c r="B20" s="347">
        <f>IF('Projection_Base-case'!B21&lt;&gt;"",'Projection_Base-case'!B21,0)</f>
        <v>0</v>
      </c>
      <c r="C20" s="347">
        <f>IF('Projection_Base-case'!C21&lt;&gt;"",'Projection_Base-case'!C21,0)</f>
        <v>0</v>
      </c>
      <c r="D20" s="365">
        <f>IF('Projection_Base-case'!D21&lt;&gt;"",'Projection_Base-case'!D21,0)</f>
        <v>0</v>
      </c>
      <c r="E20" s="369"/>
      <c r="F20" s="367" t="str">
        <f t="shared" si="12"/>
        <v>0</v>
      </c>
      <c r="G20" s="177" t="str">
        <f>IF(F20="Scenario1PBT1",'Deep retrofit'!$E$6,IF(F20="Scenario2PBT1",'Deep retrofit'!$F$6,IF(F20="Scenario3PBT1",'Deep retrofit'!$G$6,"")))&amp;IF(F20="Scenario1PBT2",'Deep retrofit'!$H$6,IF(F20="Scenario2PBT2",'Deep retrofit'!$I$6,IF(F20="Scenario3PBT2",'Deep retrofit'!$J$6,"")))&amp;IF(F20="Scenario1PBT3",'Deep retrofit'!$K$6,IF(F20="Scenario2PBT3",'Deep retrofit'!$L$6,IF(F20="Scenario3PBT3",'Deep retrofit'!$M$6,"")))&amp;IF(F20="Scenario1PBT4",'Deep retrofit'!$N$6,IF(F20="Scenario2PBT4",'Deep retrofit'!$O$6,IF(F20="Scenario3PBT4",'Deep retrofit'!$P$6,"")))&amp;IF(F20="Scenario1PBT5",'Deep retrofit'!$Q$6,IF(F20="Scenario2PBT5",'Deep retrofit'!$R$6,IF(F20="Scenario3PBT5",'Deep retrofit'!$S$6,"")))&amp;IF(F20="Scenario1PBT6",'Deep retrofit'!$T$6,IF(F20="Scenario2PBT6",'Deep retrofit'!$U$6,IF(F20="Scenario3PBT6",'Deep retrofit'!$V$6,"")))&amp;IF(F20="Scenario1PBT7",'Deep retrofit'!$W$6,IF(F20="Scenario2PBT7",'Deep retrofit'!$X$6,IF(F20="Scenario3PBT7",'Deep retrofit'!$Y$6,"")))&amp;IF(F20="Scenario1PBT8",'Deep retrofit'!$Z$6,IF(F20="Scenario2PBT8",'Deep retrofit'!$AA$6,IF(F20="Scenario3PBT8",'Deep retrofit'!$AB$6,"")))&amp;IF(F20="Scenario1PBT9",'Deep retrofit'!$AC$6,IF(F20="Scenario2PBT9",'Deep retrofit'!$AD$6,IF(F20="Scenario3PBT9",'Deep retrofit'!$AE$6,"")))&amp;IF(F20="Scenario1PBT10",'Deep retrofit'!$AF$6,IF(F20="Scenario2PBT10",'Deep retrofit'!$AG$6,IF(F20="Scenario3PBT10",'Deep retrofit'!$AH$6,"")))&amp;IF(F20="Scenario1PBT11",'Deep retrofit'!$AI$6,IF(F20="Scenario2PBT11",'Deep retrofit'!$AJ$6,IF(F20="Scenario3PBT11",'Deep retrofit'!$AK$6,"")))&amp;IF(F20="Scenario1PBT12",'Deep retrofit'!$AL$6,IF(F20="Scenario2PBT12",'Deep retrofit'!$AM$6,IF(F20="Scenario3PBT12",'Deep retrofit'!$AN$6,"")))&amp;IF(F20="Scenario1PBT13",'Deep retrofit'!$AO$6,IF(F20="Scenario2PBT13",'Deep retrofit'!$AP$6,IF(F20="Scenario3PBT13",'Deep retrofit'!$AQ$6,"")))&amp;IF(F20="Scenario1PBT14",'Deep retrofit'!$AR$6,IF(F20="Scenario2PBT14",'Deep retrofit'!$AS$6,IF(F20="Scenario3PBT14",'Deep retrofit'!$AT$6,"")))&amp;IF(F20="Scenario1PBT15",'Deep retrofit'!$AU$6,IF(F20="Scenario2PBT15",'Deep retrofit'!$AV$6,IF(F20="Scenario3PBT15",'Deep retrofit'!$AW$6,"")))</f>
        <v/>
      </c>
      <c r="H20" s="117">
        <f t="shared" si="13"/>
        <v>0</v>
      </c>
      <c r="I20" s="178" t="str">
        <f>IF(F20="Scenario1PBT1",'Deep retrofit'!$E$16,IF(F20="Scenario2PBT1",'Deep retrofit'!$F$16,IF(F20="Scenario3PBT1",'Deep retrofit'!$G$16,"")))&amp;IF(F20="Scenario1PBT2",'Deep retrofit'!$H$16,IF(F20="Scenario2PBT2",'Deep retrofit'!$I$16,IF(F20="Scenario3PBT2",'Deep retrofit'!$J$16,"")))&amp;IF(F20="Scenario1PBT3",'Deep retrofit'!$K$16,IF(F20="Scenario2PBT3",'Deep retrofit'!$L$16,IF(F20="Scenario3PBT3",'Deep retrofit'!$M$16,"")))&amp;IF(F20="Scenario1PBT4",'Deep retrofit'!$N$16,IF(F20="Scenario2PBT4",'Deep retrofit'!$O$16,IF(F20="Scenario3PBT4",'Deep retrofit'!$P$16,"")))&amp;IF(F20="Scenario1PBT5",'Deep retrofit'!$Q$16,IF(F20="Scenario2PBT5",'Deep retrofit'!$R$16,IF(F20="Scenario3PBT5",'Deep retrofit'!$S$16,"")))&amp;IF(F20="Scenario1PBT6",'Deep retrofit'!$T$16,IF(F20="Scenario2PBT6",'Deep retrofit'!$U$16,IF(F20="Scenario3PBT6",'Deep retrofit'!$V$16,"")))&amp;IF(F20="Scenario1PBT7",'Deep retrofit'!$W$16,IF(F20="Scenario2PBT7",'Deep retrofit'!$X$16,IF(F20="Scenario3PBT7",'Deep retrofit'!$Y$16,"")))&amp;IF(F20="Scenario1PBT8",'Deep retrofit'!$Z$16,IF(F20="Scenario2PBT8",'Deep retrofit'!$AA$16,IF(F20="Scenario3PBT8",'Deep retrofit'!$AB$16,"")))&amp;IF(F20="Scenario1PBT9",'Deep retrofit'!$AC$16,IF(F20="Scenario2PBT9",'Deep retrofit'!$AD$16,IF(F20="Scenario3PBT9",'Deep retrofit'!$AE$16,"")))&amp;IF(F20="Scenario1PBT10",'Deep retrofit'!$AF$16,IF(F20="Scenario2PBT10",'Deep retrofit'!$AG$16,IF(F20="Scenario3PBT10",'Deep retrofit'!$AH$16,"")))&amp;IF(F20="Scenario1PBT11",'Deep retrofit'!$AI$16,IF(F20="Scenario2PBT11",'Deep retrofit'!$AJ$16,IF(F20="Scenario3PBT11",'Deep retrofit'!$AK$16,"")))&amp;IF(F20="Scenario1PBT12",'Deep retrofit'!$AL$16,IF(F20="Scenario2PBT12",'Deep retrofit'!$AM$16,IF(F20="Scenario3PBT12",'Deep retrofit'!$AN$16,"")))&amp;IF(F20="Scenario1PBT13",'Deep retrofit'!$AO$16,IF(F20="Scenario2PBT13",'Deep retrofit'!$AP$16,IF(F20="Scenario3PBT13",'Deep retrofit'!$AQ$16,"")))&amp;IF(F20="Scenario1PBT14",'Deep retrofit'!$AR$16,IF(F20="Scenario2PBT14",'Deep retrofit'!$AS$16,IF(F20="Scenario3PBT14",'Deep retrofit'!$AT$16,"")))&amp;IF(F20="Scenario1PBT15",'Deep retrofit'!$AU$16,IF(F20="Scenario2PBT15",'Deep retrofit'!$AV$16,IF(F20="Scenario3PBT15",'Deep retrofit'!$AW$16,"")))</f>
        <v/>
      </c>
      <c r="J20" s="117">
        <f t="shared" si="14"/>
        <v>0</v>
      </c>
      <c r="K20" s="117" t="str">
        <f>IF(F20="Scenario1PBT1",'Deep retrofit'!$E$18,IF(F20="Scenario2PBT1",'Deep retrofit'!$F$18,IF(F20="Scenario3PBT1",'Deep retrofit'!$G$18,"")))&amp;IF(F20="Scenario1PBT2",'Deep retrofit'!$H$18,IF(F20="Scenario2PBT2",'Deep retrofit'!$I$18,IF(F20="Scenario3PBT2",'Deep retrofit'!$J$18,"")))&amp;IF(F20="Scenario1PBT3",'Deep retrofit'!$K$18,IF(F20="Scenario2PBT3",'Deep retrofit'!$L$18,IF(F20="Scenario3PBT3",'Deep retrofit'!$M$18,"")))&amp;IF(F20="Scenario1PBT4",'Deep retrofit'!$N$18,IF(F20="Scenario2PBT4",'Deep retrofit'!$O$18,IF(F20="Scenario3PBT4",'Deep retrofit'!$P$18,"")))&amp;IF(F20="Scenario1PBT5",'Deep retrofit'!$Q$18,IF(F20="Scenario2PBT5",'Deep retrofit'!$R$18,IF(F20="Scenario3PBT5",'Deep retrofit'!$S$18,"")))&amp;IF(F20="Scenario1PBT6",'Deep retrofit'!$T$18,IF(F20="Scenario2PBT6",'Deep retrofit'!$U$18,IF(F20="Scenario3PBT6",'Deep retrofit'!$V$18,"")))&amp;IF(F20="Scenario1PBT7",'Deep retrofit'!$W$18,IF(F20="Scenario2PBT7",'Deep retrofit'!$X$18,IF(F20="Scenario3PBT7",'Deep retrofit'!$Y$18,"")))&amp;IF(F20="Scenario1PBT8",'Deep retrofit'!$Z$18,IF(F20="Scenario2PBT8",'Deep retrofit'!$AA$18,IF(F20="Scenario3PBT8",'Deep retrofit'!$AB$18,"")))&amp;IF(F20="Scenario1PBT9",'Deep retrofit'!$AC$18,IF(F20="Scenario2PBT9",'Deep retrofit'!$AD$18,IF(F20="Scenario3PBT9",'Deep retrofit'!$AE$18,"")))&amp;IF(F20="Scenario1PBT10",'Deep retrofit'!$AF$18,IF(F20="Scenario2PBT10",'Deep retrofit'!$AG$18,IF(F20="Scenario3PBT10",'Deep retrofit'!$AH$18,"")))&amp;IF(F20="Scenario1PBT11",'Deep retrofit'!$AI$18,IF(F20="Scenario2PBT11",'Deep retrofit'!$AJ$18,IF(F20="Scenario3PBT11",'Deep retrofit'!$AK$18,"")))&amp;IF(F20="Scenario1PBT12",'Deep retrofit'!$AL$18,IF(F20="Scenario2PBT12",'Deep retrofit'!$AM$18,IF(F20="Scenario3PBT12",'Deep retrofit'!$AN$18,"")))&amp;IF(F20="Scenario1PBT13",'Deep retrofit'!$AO$18,IF(F20="Scenario2PBT13",'Deep retrofit'!$AP$18,IF(F20="Scenario3PBT13",'Deep retrofit'!$AQ$18,"")))&amp;IF(F20="Scenario1PBT14",'Deep retrofit'!$AR$18,IF(F20="Scenario2PBT14",'Deep retrofit'!$AS$18,IF(F20="Scenario3PBT14",'Deep retrofit'!$AT$18,"")))&amp;IF(F20="Scenario1PBT15",'Deep retrofit'!$AU$18,IF(F20="Scenario2PBT15",'Deep retrofit'!$AV$18,IF(F20="Scenario3PBT15",'Deep retrofit'!$AW$18,"")))</f>
        <v/>
      </c>
      <c r="L20" s="117">
        <f t="shared" si="15"/>
        <v>0</v>
      </c>
      <c r="M20" s="117" t="str">
        <f>IF(F20="Scenario1PBT1",'Deep retrofit'!$E$20,IF(F20="Scenario2PBT1",'Deep retrofit'!$F$20,IF(F20="Scenario3PBT1",'Deep retrofit'!$G$20,"")))&amp;IF(F20="Scenario1PBT2",'Deep retrofit'!$H$20,IF(F20="Scenario2PBT2",'Deep retrofit'!$I$20,IF(F20="Scenario3PBT2",'Deep retrofit'!$J$20,"")))&amp;IF(F20="Scenario1PBT3",'Deep retrofit'!$K$20,IF(F20="Scenario2PBT3",'Deep retrofit'!$L$20,IF(F20="Scenario3PBT3",'Deep retrofit'!$M$20,"")))&amp;IF(F20="Scenario1PBT4",'Deep retrofit'!$N$20,IF(F20="Scenario2PBT4",'Deep retrofit'!$O$20,IF(F20="Scenario3PBT4",'Deep retrofit'!$P$20,"")))&amp;IF(F20="Scenario1PBT5",'Deep retrofit'!$Q$20,IF(F20="Scenario2PBT5",'Deep retrofit'!$R$20,IF(F20="Scenario3PBT5",'Deep retrofit'!$S$20,"")))&amp;IF(F20="Scenario1PBT6",'Deep retrofit'!$T$20,IF(F20="Scenario2PBT6",'Deep retrofit'!$U$20,IF(F20="Scenario3PBT6",'Deep retrofit'!$V$20,"")))&amp;IF(F20="Scenario1PBT7",'Deep retrofit'!$W$20,IF(F20="Scenario2PBT7",'Deep retrofit'!$X$20,IF(F20="Scenario3PBT7",'Deep retrofit'!$Y$20,"")))&amp;IF(F20="Scenario1PBT8",'Deep retrofit'!$Z$20,IF(F20="Scenario2PBT8",'Deep retrofit'!$AA$20,IF(F20="Scenario3PBT8",'Deep retrofit'!$AB$20,"")))&amp;IF(F20="Scenario1PBT9",'Deep retrofit'!$AC$20,IF(F20="Scenario2PBT9",'Deep retrofit'!$AD$20,IF(F20="Scenario3PBT9",'Deep retrofit'!$AE$20,"")))&amp;IF(F20="Scenario1PBT10",'Deep retrofit'!$AF$20,IF(F20="Scenario2PBT10",'Deep retrofit'!$AG$20,IF(F20="Scenario3PBT10",'Deep retrofit'!$AH$20,"")))&amp;IF(F20="Scenario1PBT11",'Deep retrofit'!$AI$20,IF(F20="Scenario2PBT11",'Deep retrofit'!$AJ$20,IF(F20="Scenario3PBT11",'Deep retrofit'!$AK$20,"")))&amp;IF(F20="Scenario1PBT12",'Deep retrofit'!$AL$20,IF(F20="Scenario2PBT12",'Deep retrofit'!$AM$20,IF(F20="Scenario3PBT12",'Deep retrofit'!$AN$20,"")))&amp;IF(F20="Scenario1PBT13",'Deep retrofit'!$AO$20,IF(F20="Scenario2PBT13",'Deep retrofit'!$AP$20,IF(F20="Scenario3PBT13",'Deep retrofit'!$AQ$20,"")))&amp;IF(F20="Scenario1PBT14",'Deep retrofit'!$AR$20,IF(F20="Scenario2PBT14",'Deep retrofit'!$AS$20,IF(F20="Scenario3PBT14",'Deep retrofit'!$AT$20,"")))&amp;IF(F20="Scenario1PBT15",'Deep retrofit'!$AU$20,IF(F20="Scenario2PBT15",'Deep retrofit'!$AV$20,IF(F20="Scenario3PBT15",'Deep retrofit'!$AW$20,"")))</f>
        <v/>
      </c>
      <c r="N20" s="118">
        <f t="shared" si="16"/>
        <v>0</v>
      </c>
      <c r="O20" s="206" t="str">
        <f>IF(F20="Scenario1PBT1",'Deep retrofit'!$E$23,IF(F20="Scenario2PBT1",'Deep retrofit'!$F$23,IF(F20="Scenario3PBT1",'Deep retrofit'!$G$23,"")))&amp;IF(F20="Scenario1PBT2",'Deep retrofit'!$H$23,IF(F20="Scenario2PBT2",'Deep retrofit'!$I$23,IF(F20="Scenario3PBT2",'Deep retrofit'!$J$23,"")))&amp;IF(F20="Scenario1PBT3",'Deep retrofit'!$K$23,IF(F20="Scenario2PBT3",'Deep retrofit'!$L$23,IF(F20="Scenario3PBT3",'Deep retrofit'!$M$23,"")))&amp;IF(F20="Scenario1PBT4",'Deep retrofit'!$N$23,IF(F20="Scenario2PBT4",'Deep retrofit'!$O$23,IF(F20="Scenario3PBT4",'Deep retrofit'!$P$23,"")))&amp;IF(F20="Scenario1PBT5",'Deep retrofit'!$Q$23,IF(F20="Scenario2PBT5",'Deep retrofit'!$R$23,IF(F20="Scenario3PBT5",'Deep retrofit'!$S$23,"")))&amp;IF(F20="Scenario1PBT6",'Deep retrofit'!$T$23,IF(F20="Scenario2PBT6",'Deep retrofit'!$U$23,IF(F20="Scenario3PBT6",'Deep retrofit'!$V$23,"")))&amp;IF(F20="Scenario1PBT7",'Deep retrofit'!$W$23,IF(F20="Scenario2PBT7",'Deep retrofit'!$X$23,IF(F20="Scenario3PBT7",'Deep retrofit'!$Y$23,"")))&amp;IF(F20="Scenario1PBT8",'Deep retrofit'!$Z$23,IF(F20="Scenario2PBT8",'Deep retrofit'!$AA$23,IF(F20="Scenario3PBT8",'Deep retrofit'!$AB$23,"")))&amp;IF(F20="Scenario1PBT9",'Deep retrofit'!$AC$23,IF(F20="Scenario2PBT9",'Deep retrofit'!$AD$23,IF(F20="Scenario3PBT9",'Deep retrofit'!$AE$23,"")))&amp;IF(F20="Scenario1PBT10",'Deep retrofit'!$AF$23,IF(F20="Scenario2PBT10",'Deep retrofit'!$AG$23,IF(F20="Scenario3PBT10",'Deep retrofit'!$AH$23,"")))&amp;IF(F20="Scenario1PBT11",'Deep retrofit'!$AI$23,IF(F20="Scenario2PBT11",'Deep retrofit'!$AJ$23,IF(F20="Scenario3PBT11",'Deep retrofit'!$AK$23,"")))&amp;IF(F20="Scenario1PBT12",'Deep retrofit'!$AL$23,IF(F20="Scenario2PBT12",'Deep retrofit'!$AM$23,IF(F20="Scenario3PBT12",'Deep retrofit'!$AN$23,"")))&amp;IF(F20="Scenario1PBT13",'Deep retrofit'!$AO$23,IF(F20="Scenario2PBT13",'Deep retrofit'!$AP$23,IF(F20="Scenario3PBT13",'Deep retrofit'!$AQ$23,"")))&amp;IF(F20="Scenario1PBT14",'Deep retrofit'!$AR$23,IF(F20="Scenario2PBT14",'Deep retrofit'!$AS$23,IF(F20="Scenario3PBT14",'Deep retrofit'!$AT$23,"")))&amp;IF(F20="Scenario1PBT15",'Deep retrofit'!$AU$23,IF(F20="Scenario2PBT15",'Deep retrofit'!$AV$23,IF(F20="Scenario3PBT15",'Deep retrofit'!$AW$23,"")))</f>
        <v/>
      </c>
      <c r="P20" s="117">
        <f t="shared" si="17"/>
        <v>0</v>
      </c>
      <c r="Q20" s="117" t="str">
        <f>IF(F20="Scenario1PBT1",'Deep retrofit'!$E$25,IF(F20="Scenario2PBT1",'Deep retrofit'!$F$25,IF(F20="Scenario3PBT1",'Deep retrofit'!$G$25,"")))&amp;IF(F20="Scenario1PBT2",'Deep retrofit'!$H$25,IF(F20="Scenario2PBT2",'Deep retrofit'!$I$25,IF(F20="Scenario3PBT2",'Deep retrofit'!$J$25,"")))&amp;IF(F20="Scenario1PBT3",'Deep retrofit'!$K$25,IF(F20="Scenario2PBT3",'Deep retrofit'!$L$25,IF(F20="Scenario3PBT3",'Deep retrofit'!$M$25,"")))&amp;IF(F20="Scenario1PBT4",'Deep retrofit'!$N$25,IF(F20="Scenario2PBT4",'Deep retrofit'!$O$25,IF(F20="Scenario3PBT4",'Deep retrofit'!$P$25,"")))&amp;IF(F20="Scenario1PBT5",'Deep retrofit'!$Q$25,IF(F20="Scenario2PBT5",'Deep retrofit'!$R$25,IF(F20="Scenario3PBT5",'Deep retrofit'!$S$25,"")))&amp;IF(F20="Scenario1PBT6",'Deep retrofit'!$T$25,IF(F20="Scenario2PBT6",'Deep retrofit'!$U$25,IF(F20="Scenario3PBT6",'Deep retrofit'!$V$25,"")))&amp;IF(F20="Scenario1PBT7",'Deep retrofit'!$W$25,IF(F20="Scenario2PBT7",'Deep retrofit'!$X$25,IF(F20="Scenario3PBT7",'Deep retrofit'!$Y$25,"")))&amp;IF(F20="Scenario1PBT8",'Deep retrofit'!$Z$25,IF(F20="Scenario2PBT8",'Deep retrofit'!$AA$25,IF(F20="Scenario3PBT8",'Deep retrofit'!$AB$25,"")))&amp;IF(F20="Scenario1PBT9",'Deep retrofit'!$AC$25,IF(F20="Scenario2PBT9",'Deep retrofit'!$AD$25,IF(F20="Scenario3PBT9",'Deep retrofit'!$AE$25,"")))&amp;IF(F20="Scenario1PBT10",'Deep retrofit'!$AF$25,IF(F20="Scenario2PBT10",'Deep retrofit'!$AG$25,IF(F20="Scenario3PBT10",'Deep retrofit'!$AH$25,"")))&amp;IF(F20="Scenario1PBT11",'Deep retrofit'!$AI$25,IF(F20="Scenario2PBT11",'Deep retrofit'!$AJ$25,IF(F20="Scenario3PBT11",'Deep retrofit'!$AK$25,"")))&amp;IF(F20="Scenario1PBT12",'Deep retrofit'!$AL$25,IF(F20="Scenario2PBT12",'Deep retrofit'!$AM$25,IF(F20="Scenario3PBT12",'Deep retrofit'!$AN$25,"")))&amp;IF(F20="Scenario1PBT13",'Deep retrofit'!$AO$25,IF(F20="Scenario2PBT13",'Deep retrofit'!$AP$25,IF(F20="Scenario3PBT13",'Deep retrofit'!$AQ$25,"")))&amp;IF(F20="Scenario1PBT14",'Deep retrofit'!$AR$25,IF(F20="Scenario2PBT14",'Deep retrofit'!$AS$25,IF(F20="Scenario3PBT14",'Deep retrofit'!$AT$25,"")))&amp;IF(F20="Scenario1PBT15",'Deep retrofit'!$AU$25,IF(F20="Scenario2PBT15",'Deep retrofit'!$AV$25,IF(F20="Scenario3PBT15",'Deep retrofit'!$AW$25,"")))</f>
        <v/>
      </c>
      <c r="R20" s="117">
        <f t="shared" si="18"/>
        <v>0</v>
      </c>
      <c r="S20" s="117" t="str">
        <f>IF(F20="Scenario1PBT1",'Deep retrofit'!$E$27,IF(F20="Scenario2PBT1",'Deep retrofit'!$F$27,IF(F20="Scenario3PBT1",'Deep retrofit'!$G$27,"")))&amp;IF(F20="Scenario1PBT2",'Deep retrofit'!$H$27,IF(F20="Scenario2PBT2",'Deep retrofit'!$I$27,IF(F20="Scenario3PBT2",'Deep retrofit'!$J$27,"")))&amp;IF(F20="Scenario1PBT3",'Deep retrofit'!$K$27,IF(F20="Scenario2PBT3",'Deep retrofit'!$L$27,IF(F20="Scenario3PBT3",'Deep retrofit'!$M$27,"")))&amp;IF(F20="Scenario1PBT4",'Deep retrofit'!$N$27,IF(F20="Scenario2PBT4",'Deep retrofit'!$O$27,IF(F20="Scenario3PBT4",'Deep retrofit'!$P$27,"")))&amp;IF(F20="Scenario1PBT5",'Deep retrofit'!$Q$27,IF(F20="Scenario2PBT5",'Deep retrofit'!$R$27,IF(F20="Scenario3PBT5",'Deep retrofit'!$S$27,"")))&amp;IF(F20="Scenario1PBT6",'Deep retrofit'!$T$27,IF(F20="Scenario2PBT6",'Deep retrofit'!$U$27,IF(F20="Scenario3PBT6",'Deep retrofit'!$V$27,"")))&amp;IF(F20="Scenario1PBT7",'Deep retrofit'!$W$27,IF(F20="Scenario2PBT7",'Deep retrofit'!$X$27,IF(F20="Scenario3PBT7",'Deep retrofit'!$Y$27,"")))&amp;IF(F20="Scenario1PBT8",'Deep retrofit'!$Z$27,IF(F20="Scenario2PBT8",'Deep retrofit'!$AA$27,IF(F20="Scenario3PBT8",'Deep retrofit'!$AB$27,"")))&amp;IF(F20="Scenario1PBT9",'Deep retrofit'!$AC$27,IF(F20="Scenario2PBT9",'Deep retrofit'!$AD$27,IF(F20="Scenario3PBT9",'Deep retrofit'!$AE$27,"")))&amp;IF(F20="Scenario1PBT10",'Deep retrofit'!$AF$27,IF(F20="Scenario2PBT10",'Deep retrofit'!$AG$27,IF(F20="Scenario3PBT10",'Deep retrofit'!$AH$27,"")))&amp;IF(F20="Scenario1PBT11",'Deep retrofit'!$AI$27,IF(F20="Scenario2PBT11",'Deep retrofit'!$AJ$27,IF(F20="Scenario3PBT11",'Deep retrofit'!$AK$27,"")))&amp;IF(F20="Scenario1PBT12",'Deep retrofit'!$AL$27,IF(F20="Scenario2PBT12",'Deep retrofit'!$AM$27,IF(F20="Scenario3PBT12",'Deep retrofit'!$AN$27,"")))&amp;IF(F20="Scenario1PBT13",'Deep retrofit'!$AO$27,IF(F20="Scenario2PBT13",'Deep retrofit'!$AP$27,IF(F20="Scenario3PBT13",'Deep retrofit'!$AQ$27,"")))&amp;IF(F20="Scenario1PBT14",'Deep retrofit'!$AR$27,IF(F20="Scenario2PBT14",'Deep retrofit'!$AS$27,IF(F20="Scenario3PBT14",'Deep retrofit'!$AT$27,"")))&amp;IF(F20="Scenario1PBT15",'Deep retrofit'!$AU$27,IF(F20="Scenario2PBT15",'Deep retrofit'!$AV$27,IF(F20="Scenario3PBT15",'Deep retrofit'!$AW$27,"")))</f>
        <v/>
      </c>
      <c r="T20" s="207">
        <f t="shared" si="19"/>
        <v>0</v>
      </c>
      <c r="U20" s="206" t="str">
        <f>IF(F20="Scenario1PBT1",'Deep retrofit'!$E$38,IF(F20="Scenario2PBT1",'Deep retrofit'!$F$38,IF(F20="Scenario3PBT1",'Deep retrofit'!$G$38,"")))&amp;IF(F20="Scenario1PBT2",'Deep retrofit'!$H$38,IF(F20="Scenario2PBT2",'Deep retrofit'!$I$38,IF(F20="Scenario3PBT2",'Deep retrofit'!$J$38,"")))&amp;IF(F20="Scenario1PBT3",'Deep retrofit'!$K$38,IF(F20="Scenario2PBT3",'Deep retrofit'!$L$38,IF(F20="Scenario3PBT3",'Deep retrofit'!$M$38,"")))&amp;IF(F20="Scenario1PBT4",'Deep retrofit'!$N$38,IF(F20="Scenario2PBT4",'Deep retrofit'!$O$38,IF(F20="Scenario3PBT4",'Deep retrofit'!$P$38,"")))&amp;IF(F20="Scenario1PBT5",'Deep retrofit'!$Q$38,IF(F20="Scenario2PBT5",'Deep retrofit'!$R$38,IF(F20="Scenario3PBT5",'Deep retrofit'!$S$38,"")))&amp;IF(F20="Scenario1PBT6",'Deep retrofit'!$T$38,IF(F20="Scenario2PBT6",'Deep retrofit'!$U$38,IF(F20="Scenario3PBT6",'Deep retrofit'!$V$38,"")))&amp;IF(F20="Scenario1PBT7",'Deep retrofit'!$W$38,IF(F20="Scenario2PBT7",'Deep retrofit'!$X$38,IF(F20="Scenario3PBT7",'Deep retrofit'!$Y$38,"")))&amp;IF(F20="Scenario1PBT8",'Deep retrofit'!$Z$38,IF(F20="Scenario2PBT8",'Deep retrofit'!$AA$38,IF(F20="Scenario3PBT8",'Deep retrofit'!$AB$38,"")))&amp;IF(F20="Scenario1PBT9",'Deep retrofit'!$AC$38,IF(F20="Scenario2PBT9",'Deep retrofit'!$AD$38,IF(F20="Scenario3PBT9",'Deep retrofit'!$AE$38,"")))&amp;IF(F20="Scenario1PBT10",'Deep retrofit'!$AF$38,IF(F20="Scenario2PBT10",'Deep retrofit'!$AG$38,IF(F20="Scenario3PBT10",'Deep retrofit'!$AH$38,"")))&amp;IF(F20="Scenario1PBT11",'Deep retrofit'!$AI$38,IF(F20="Scenario2PBT11",'Deep retrofit'!$AJ$38,IF(F20="Scenario3PBT11",'Deep retrofit'!$AK$38,"")))&amp;IF(F20="Scenario1PBT12",'Deep retrofit'!$AL$38,IF(F20="Scenario2PBT12",'Deep retrofit'!$AM$38,IF(F20="Scenario3PBT12",'Deep retrofit'!$AN$38,"")))&amp;IF(F20="Scenario1PBT13",'Deep retrofit'!$AO$38,IF(F20="Scenario2PBT13",'Deep retrofit'!$AP$38,IF(F20="Scenario3PBT13",'Deep retrofit'!$AQ$38,"")))&amp;IF(F20="Scenario1PBT14",'Deep retrofit'!$AR$38,IF(F20="Scenario2PBT14",'Deep retrofit'!$AS$38,IF(F20="Scenario3PBT14",'Deep retrofit'!$AT$38,"")))&amp;IF(F20="Scenario1PBT15",'Deep retrofit'!$AU$38,IF(F20="Scenario2PBT15",'Deep retrofit'!$AV$38,IF(F20="Scenario3PBT15",'Deep retrofit'!$AW$38,"")))</f>
        <v/>
      </c>
      <c r="V20" s="117">
        <f t="shared" si="20"/>
        <v>0</v>
      </c>
      <c r="W20" s="117" t="str">
        <f>IF(F20="Scenario1PBT1",'Deep retrofit'!$E$40,IF(F20="Scenario2PBT1",'Deep retrofit'!$F$40,IF(F20="Scenario3PBT1",'Deep retrofit'!$G$40,"")))&amp;IF(F20="Scenario1PBT2",'Deep retrofit'!$H$40,IF(F20="Scenario2PBT2",'Deep retrofit'!$I$40,IF(F20="Scenario3PBT2",'Deep retrofit'!$J$40,"")))&amp;IF(F20="Scenario1PBT3",'Deep retrofit'!$K$40,IF(F20="Scenario2PBT3",'Deep retrofit'!$L$40,IF(F20="Scenario3PBT3",'Deep retrofit'!$M$40,"")))&amp;IF(F20="Scenario1PBT4",'Deep retrofit'!$N$40,IF(F20="Scenario2PBT4",'Deep retrofit'!$O$40,IF(F20="Scenario3PBT4",'Deep retrofit'!$P$40,"")))&amp;IF(F20="Scenario1PBT5",'Deep retrofit'!$Q$40,IF(F20="Scenario2PBT5",'Deep retrofit'!$R$40,IF(F20="Scenario3PBT5",'Deep retrofit'!$S$40,"")))&amp;IF(F20="Scenario1PBT6",'Deep retrofit'!$T$40,IF(F20="Scenario2PBT6",'Deep retrofit'!$U$40,IF(F20="Scenario3PBT6",'Deep retrofit'!$V$40,"")))&amp;IF(F20="Scenario1PBT7",'Deep retrofit'!$W$40,IF(F20="Scenario2PBT7",'Deep retrofit'!$X$40,IF(F20="Scenario3PBT7",'Deep retrofit'!$Y$40,"")))&amp;IF(F20="Scenario1PBT8",'Deep retrofit'!$Z$40,IF(F20="Scenario2PBT8",'Deep retrofit'!$AA$40,IF(F20="Scenario3PBT8",'Deep retrofit'!$AB$40,"")))&amp;IF(F20="Scenario1PBT9",'Deep retrofit'!$AC$40,IF(F20="Scenario2PBT9",'Deep retrofit'!$AD$40,IF(F20="Scenario3PBT9",'Deep retrofit'!$AE$40,"")))&amp;IF(F20="Scenario1PBT10",'Deep retrofit'!$AF$40,IF(F20="Scenario2PBT10",'Deep retrofit'!$AG$40,IF(F20="Scenario3PBT10",'Deep retrofit'!$AH$40,"")))&amp;IF(F20="Scenario1PBT11",'Deep retrofit'!$AI$40,IF(F20="Scenario2PBT11",'Deep retrofit'!$AJ$40,IF(F20="Scenario3PBT11",'Deep retrofit'!$AK$40,"")))&amp;IF(F20="Scenario1PBT12",'Deep retrofit'!$AL$40,IF(F20="Scenario2PBT12",'Deep retrofit'!$AM$40,IF(F20="Scenario3PBT12",'Deep retrofit'!$AN$40,"")))&amp;IF(F20="Scenario1PBT13",'Deep retrofit'!$AO$40,IF(F20="Scenario2PBT13",'Deep retrofit'!$AP$40,IF(F20="Scenario3PBT13",'Deep retrofit'!$AQ$40,"")))&amp;IF(F20="Scenario1PBT14",'Deep retrofit'!$AR$40,IF(F20="Scenario2PBT14",'Deep retrofit'!$AS$40,IF(F20="Scenario3PBT14",'Deep retrofit'!$AT$40,"")))&amp;IF(F20="Scenario1PBT15",'Deep retrofit'!$AU$40,IF(F20="Scenario2PBT15",'Deep retrofit'!$AV$40,IF(F20="Scenario3PBT15",'Deep retrofit'!$AW$40,"")))</f>
        <v/>
      </c>
      <c r="X20" s="117">
        <f t="shared" si="21"/>
        <v>0</v>
      </c>
      <c r="Y20" s="117" t="str">
        <f>IF(F20="Scenario1PBT1",'Deep retrofit'!$E$42,IF(F20="Scenario2PBT1",'Deep retrofit'!$F$42,IF(F20="Scenario3PBT1",'Deep retrofit'!$G$42,"")))&amp;IF(F20="Scenario1PBT2",'Deep retrofit'!$H$42,IF(F20="Scenario2PBT2",'Deep retrofit'!$I$42,IF(F20="Scenario3PBT2",'Deep retrofit'!$J$42,"")))&amp;IF(F20="Scenario1PBT3",'Deep retrofit'!$K$42,IF(F20="Scenario2PBT3",'Deep retrofit'!$L$42,IF(F20="Scenario3PBT3",'Deep retrofit'!$M$42,"")))&amp;IF(F20="Scenario1PBT4",'Deep retrofit'!$N$42,IF(F20="Scenario2PBT4",'Deep retrofit'!$O$42,IF(F20="Scenario3PBT4",'Deep retrofit'!$P$42,"")))&amp;IF(F20="Scenario1PBT5",'Deep retrofit'!$Q$42,IF(F20="Scenario2PBT5",'Deep retrofit'!$R$42,IF(F20="Scenario3PBT5",'Deep retrofit'!$S$42,"")))&amp;IF(F20="Scenario1PBT6",'Deep retrofit'!$T$42,IF(F20="Scenario2PBT6",'Deep retrofit'!$U$42,IF(F20="Scenario3PBT6",'Deep retrofit'!$V$42,"")))&amp;IF(F20="Scenario1PBT7",'Deep retrofit'!$W$42,IF(F20="Scenario2PBT7",'Deep retrofit'!$X$42,IF(F20="Scenario3PBT7",'Deep retrofit'!$Y$42,"")))&amp;IF(F20="Scenario1PBT8",'Deep retrofit'!$Z$42,IF(F20="Scenario2PBT8",'Deep retrofit'!$AA$42,IF(F20="Scenario3PBT8",'Deep retrofit'!$AB$42,"")))&amp;IF(F20="Scenario1PBT9",'Deep retrofit'!$AC$42,IF(F20="Scenario2PBT9",'Deep retrofit'!$AD$42,IF(F20="Scenario3PBT9",'Deep retrofit'!$AE$42,"")))&amp;IF(F20="Scenario1PBT10",'Deep retrofit'!$AF$42,IF(F20="Scenario2PBT10",'Deep retrofit'!$AG$42,IF(F20="Scenario3PBT10",'Deep retrofit'!$AH$42,"")))&amp;IF(F20="Scenario1PBT11",'Deep retrofit'!$AI$42,IF(F20="Scenario2PBT11",'Deep retrofit'!$AJ$42,IF(F20="Scenario3PBT11",'Deep retrofit'!$AK$42,"")))&amp;IF(F20="Scenario1PBT12",'Deep retrofit'!$AL$42,IF(F20="Scenario2PBT12",'Deep retrofit'!$AM$42,IF(F20="Scenario3PBT12",'Deep retrofit'!$AN$42,"")))&amp;IF(F20="Scenario1PBT13",'Deep retrofit'!$AO$42,IF(F20="Scenario2PBT13",'Deep retrofit'!$AP$42,IF(F20="Scenario3PBT13",'Deep retrofit'!$AQ$42,"")))&amp;IF(F20="Scenario1PBT14",'Deep retrofit'!$AR$42,IF(F20="Scenario2PBT14",'Deep retrofit'!$AS$42,IF(F20="Scenario3PBT14",'Deep retrofit'!$AT$42,"")))&amp;IF(F20="Scenario1PBT15",'Deep retrofit'!$AU$42,IF(F20="Scenario2PBT15",'Deep retrofit'!$AV$42,IF(F20="Scenario3PBT15",'Deep retrofit'!$AW$42,"")))</f>
        <v/>
      </c>
      <c r="Z20" s="117">
        <f t="shared" si="22"/>
        <v>0</v>
      </c>
      <c r="AA20" s="269" t="str">
        <f>IF(F20="Scenario1PBT1",'Deep retrofit'!$E$101,IF(F20="Scenario2PBT1",'Deep retrofit'!$F$101,IF(F20="Scenario3PBT1",'Deep retrofit'!$G$101,"")))&amp;IF(F20="Scenario1PBT2",'Deep retrofit'!$H$101,IF(F20="Scenario2PBT2",'Deep retrofit'!$I$101,IF(F20="Scenario3PBT2",'Deep retrofit'!$J$101,"")))&amp;IF(F20="Scenario1PBT3",'Deep retrofit'!$K$101,IF(F20="Scenario2PBT3",'Deep retrofit'!$L$101,IF(F20="Scenario3PBT3",'Deep retrofit'!$M$101,"")))&amp;IF(F20="Scenario1PBT4",'Deep retrofit'!$N$101,IF(F20="Scenario2PBT4",'Deep retrofit'!$O$101,IF(F20="Scenario3PBT4",'Deep retrofit'!$P$101,"")))&amp;IF(F20="Scenario1PBT5",'Deep retrofit'!$Q$101,IF(F20="Scenario2PBT5",'Deep retrofit'!$R$101,IF(F20="Scenario3PBT5",'Deep retrofit'!$S$101,"")))&amp;IF(F20="Scenario1PBT6",'Deep retrofit'!$T$101,IF(F20="Scenario2PBT6",'Deep retrofit'!$U$101,IF(F20="Scenario3PBT6",'Deep retrofit'!$V$101,"")))&amp;IF(F20="Scenario1PBT7",'Deep retrofit'!$W$101,IF(F20="Scenario2PBT7",'Deep retrofit'!$X$101,IF(F20="Scenario3PBT7",'Deep retrofit'!$Y$101,"")))&amp;IF(F20="Scenario1PBT8",'Deep retrofit'!$Z$101,IF(F20="Scenario2PBT8",'Deep retrofit'!$AA$101,IF(F20="Scenario3PBT8",'Deep retrofit'!$AB$101,"")))&amp;IF(F20="Scenario1PBT9",'Deep retrofit'!$AC$101,IF(F20="Scenario2PBT9",'Deep retrofit'!$AD$101,IF(F20="Scenario3PBT9",'Deep retrofit'!$AE$101,"")))&amp;IF(F20="Scenario1PBT10",'Deep retrofit'!$AF$101,IF(F20="Scenario2PBT10",'Deep retrofit'!$AG$101,IF(F20="Scenario3PBT10",'Deep retrofit'!$AH$101,"")))&amp;IF(F20="Scenario1PBT11",'Deep retrofit'!$AI$101,IF(F20="Scenario2PBT11",'Deep retrofit'!$AJ$101,IF(F20="Scenario3PBT11",'Deep retrofit'!$AK$101,"")))&amp;IF(F20="Scenario1PBT12",'Deep retrofit'!$AL$101,IF(F20="Scenario2PBT12",'Deep retrofit'!$AM$101,IF(F20="Scenario3PBT12",'Deep retrofit'!$AN$101,"")))&amp;IF(F20="Scenario1PBT13",'Deep retrofit'!$AO$101,IF(F20="Scenario2PBT13",'Deep retrofit'!$AP$101,IF(F20="Scenario3PBT13",'Deep retrofit'!$AQ$101,"")))&amp;IF(F20="Scenario1PBT14",'Deep retrofit'!$AR$101,IF(F20="Scenario2PBT14",'Deep retrofit'!$AS$101,IF(F20="Scenario3PBT14",'Deep retrofit'!$AT$101,"")))&amp;IF(F20="Scenario1PBT15",'Deep retrofit'!$AU$101,IF(F20="Scenario2PBT15",'Deep retrofit'!$AV$101,IF(F20="Scenario3PBT15",'Deep retrofit'!$AW$101,"")))</f>
        <v/>
      </c>
      <c r="AB20" s="179">
        <f t="shared" si="23"/>
        <v>0</v>
      </c>
      <c r="AC20" s="348" t="str">
        <f t="shared" si="24"/>
        <v/>
      </c>
      <c r="AD20" s="353">
        <f>IF(AC20="",IFERROR('Projection_Base-case'!G21-G20,0),0)</f>
        <v>0</v>
      </c>
      <c r="AE20" s="350">
        <f t="shared" si="0"/>
        <v>0</v>
      </c>
      <c r="AF20" s="361">
        <f>IFERROR(100*AD20/'Projection_Base-case'!G21,0)</f>
        <v>0</v>
      </c>
      <c r="AG20" s="352">
        <f>IF(AC20="",IFERROR('Projection_Base-case'!I21-I20,0),0)</f>
        <v>0</v>
      </c>
      <c r="AH20" s="353">
        <f t="shared" si="1"/>
        <v>0</v>
      </c>
      <c r="AI20" s="361">
        <f>IFERROR(100*AG20/'Projection_Base-case'!I21,0)</f>
        <v>0</v>
      </c>
      <c r="AJ20" s="352">
        <f>IF(AC20="",IFERROR('Projection_Base-case'!K21-K20,0),0)</f>
        <v>0</v>
      </c>
      <c r="AK20" s="353">
        <f t="shared" si="2"/>
        <v>0</v>
      </c>
      <c r="AL20" s="361">
        <f>IFERROR(100*AJ20/'Projection_Base-case'!K21,0)</f>
        <v>0</v>
      </c>
      <c r="AM20" s="352">
        <f>-IF(AC20="",IFERROR('Projection_Base-case'!M21-M20,0),0)</f>
        <v>0</v>
      </c>
      <c r="AN20" s="353">
        <f t="shared" si="3"/>
        <v>0</v>
      </c>
      <c r="AO20" s="354">
        <f>IFERROR(IF('Projection_Base-case'!N21&gt;0,100*AN20/'Projection_Base-case'!N21,100*AN20/N20),0)</f>
        <v>0</v>
      </c>
      <c r="AP20" s="355">
        <f>IF(AC20="",IFERROR('Projection_Base-case'!O21-O20,0),0)</f>
        <v>0</v>
      </c>
      <c r="AQ20" s="356">
        <f t="shared" si="4"/>
        <v>0</v>
      </c>
      <c r="AR20" s="356">
        <f>IFERROR(100*AP20/'Projection_Base-case'!O21,0)</f>
        <v>0</v>
      </c>
      <c r="AS20" s="355">
        <f>IF(AC20="",IFERROR('Projection_Base-case'!Q21-Q20,0),0)</f>
        <v>0</v>
      </c>
      <c r="AT20" s="356">
        <f t="shared" si="5"/>
        <v>0</v>
      </c>
      <c r="AU20" s="356">
        <f>IFERROR(100*AS20/'Projection_Base-case'!Q21,0)</f>
        <v>0</v>
      </c>
      <c r="AV20" s="355">
        <f>IF(AC20="",IFERROR('Projection_Base-case'!S21-S20,0),0)</f>
        <v>0</v>
      </c>
      <c r="AW20" s="356">
        <f t="shared" si="6"/>
        <v>0</v>
      </c>
      <c r="AX20" s="357">
        <f>IFERROR(100*AV20/'Projection_Base-case'!S21,0)</f>
        <v>0</v>
      </c>
      <c r="AY20" s="358">
        <f>IF(AC20="",IFERROR('Projection_Base-case'!U21-U20,0),0)</f>
        <v>0</v>
      </c>
      <c r="AZ20" s="359">
        <f t="shared" si="7"/>
        <v>0</v>
      </c>
      <c r="BA20" s="359">
        <f>IFERROR(100*AY20/'Projection_Base-case'!U21,0)</f>
        <v>0</v>
      </c>
      <c r="BB20" s="358">
        <f>IF(AC20="",IFERROR('Projection_Base-case'!W21-W20,0),0)</f>
        <v>0</v>
      </c>
      <c r="BC20" s="359">
        <f t="shared" si="8"/>
        <v>0</v>
      </c>
      <c r="BD20" s="359">
        <f>IFERROR(100*BB20/'Projection_Base-case'!W21,0)</f>
        <v>0</v>
      </c>
      <c r="BE20" s="358">
        <f>IF(AC20="",IFERROR('Projection_Base-case'!Y21-Y20,0),0)</f>
        <v>0</v>
      </c>
      <c r="BF20" s="359">
        <f t="shared" si="9"/>
        <v>0</v>
      </c>
      <c r="BG20" s="359">
        <f>IFERROR(100*BE20/'Projection_Base-case'!Y21,0)</f>
        <v>0</v>
      </c>
      <c r="BH20" s="359">
        <f t="shared" si="10"/>
        <v>0</v>
      </c>
      <c r="BI20" s="360">
        <f t="shared" si="11"/>
        <v>0</v>
      </c>
    </row>
    <row r="21" spans="1:61" ht="15.6">
      <c r="A21" s="205">
        <v>17</v>
      </c>
      <c r="B21" s="347">
        <f>IF('Projection_Base-case'!B22&lt;&gt;"",'Projection_Base-case'!B22,0)</f>
        <v>0</v>
      </c>
      <c r="C21" s="347">
        <f>IF('Projection_Base-case'!C22&lt;&gt;"",'Projection_Base-case'!C22,0)</f>
        <v>0</v>
      </c>
      <c r="D21" s="365">
        <f>IF('Projection_Base-case'!D22&lt;&gt;"",'Projection_Base-case'!D22,0)</f>
        <v>0</v>
      </c>
      <c r="E21" s="369"/>
      <c r="F21" s="367" t="str">
        <f t="shared" si="12"/>
        <v>0</v>
      </c>
      <c r="G21" s="177" t="str">
        <f>IF(F21="Scenario1PBT1",'Deep retrofit'!$E$6,IF(F21="Scenario2PBT1",'Deep retrofit'!$F$6,IF(F21="Scenario3PBT1",'Deep retrofit'!$G$6,"")))&amp;IF(F21="Scenario1PBT2",'Deep retrofit'!$H$6,IF(F21="Scenario2PBT2",'Deep retrofit'!$I$6,IF(F21="Scenario3PBT2",'Deep retrofit'!$J$6,"")))&amp;IF(F21="Scenario1PBT3",'Deep retrofit'!$K$6,IF(F21="Scenario2PBT3",'Deep retrofit'!$L$6,IF(F21="Scenario3PBT3",'Deep retrofit'!$M$6,"")))&amp;IF(F21="Scenario1PBT4",'Deep retrofit'!$N$6,IF(F21="Scenario2PBT4",'Deep retrofit'!$O$6,IF(F21="Scenario3PBT4",'Deep retrofit'!$P$6,"")))&amp;IF(F21="Scenario1PBT5",'Deep retrofit'!$Q$6,IF(F21="Scenario2PBT5",'Deep retrofit'!$R$6,IF(F21="Scenario3PBT5",'Deep retrofit'!$S$6,"")))&amp;IF(F21="Scenario1PBT6",'Deep retrofit'!$T$6,IF(F21="Scenario2PBT6",'Deep retrofit'!$U$6,IF(F21="Scenario3PBT6",'Deep retrofit'!$V$6,"")))&amp;IF(F21="Scenario1PBT7",'Deep retrofit'!$W$6,IF(F21="Scenario2PBT7",'Deep retrofit'!$X$6,IF(F21="Scenario3PBT7",'Deep retrofit'!$Y$6,"")))&amp;IF(F21="Scenario1PBT8",'Deep retrofit'!$Z$6,IF(F21="Scenario2PBT8",'Deep retrofit'!$AA$6,IF(F21="Scenario3PBT8",'Deep retrofit'!$AB$6,"")))&amp;IF(F21="Scenario1PBT9",'Deep retrofit'!$AC$6,IF(F21="Scenario2PBT9",'Deep retrofit'!$AD$6,IF(F21="Scenario3PBT9",'Deep retrofit'!$AE$6,"")))&amp;IF(F21="Scenario1PBT10",'Deep retrofit'!$AF$6,IF(F21="Scenario2PBT10",'Deep retrofit'!$AG$6,IF(F21="Scenario3PBT10",'Deep retrofit'!$AH$6,"")))&amp;IF(F21="Scenario1PBT11",'Deep retrofit'!$AI$6,IF(F21="Scenario2PBT11",'Deep retrofit'!$AJ$6,IF(F21="Scenario3PBT11",'Deep retrofit'!$AK$6,"")))&amp;IF(F21="Scenario1PBT12",'Deep retrofit'!$AL$6,IF(F21="Scenario2PBT12",'Deep retrofit'!$AM$6,IF(F21="Scenario3PBT12",'Deep retrofit'!$AN$6,"")))&amp;IF(F21="Scenario1PBT13",'Deep retrofit'!$AO$6,IF(F21="Scenario2PBT13",'Deep retrofit'!$AP$6,IF(F21="Scenario3PBT13",'Deep retrofit'!$AQ$6,"")))&amp;IF(F21="Scenario1PBT14",'Deep retrofit'!$AR$6,IF(F21="Scenario2PBT14",'Deep retrofit'!$AS$6,IF(F21="Scenario3PBT14",'Deep retrofit'!$AT$6,"")))&amp;IF(F21="Scenario1PBT15",'Deep retrofit'!$AU$6,IF(F21="Scenario2PBT15",'Deep retrofit'!$AV$6,IF(F21="Scenario3PBT15",'Deep retrofit'!$AW$6,"")))</f>
        <v/>
      </c>
      <c r="H21" s="117">
        <f t="shared" si="13"/>
        <v>0</v>
      </c>
      <c r="I21" s="178" t="str">
        <f>IF(F21="Scenario1PBT1",'Deep retrofit'!$E$16,IF(F21="Scenario2PBT1",'Deep retrofit'!$F$16,IF(F21="Scenario3PBT1",'Deep retrofit'!$G$16,"")))&amp;IF(F21="Scenario1PBT2",'Deep retrofit'!$H$16,IF(F21="Scenario2PBT2",'Deep retrofit'!$I$16,IF(F21="Scenario3PBT2",'Deep retrofit'!$J$16,"")))&amp;IF(F21="Scenario1PBT3",'Deep retrofit'!$K$16,IF(F21="Scenario2PBT3",'Deep retrofit'!$L$16,IF(F21="Scenario3PBT3",'Deep retrofit'!$M$16,"")))&amp;IF(F21="Scenario1PBT4",'Deep retrofit'!$N$16,IF(F21="Scenario2PBT4",'Deep retrofit'!$O$16,IF(F21="Scenario3PBT4",'Deep retrofit'!$P$16,"")))&amp;IF(F21="Scenario1PBT5",'Deep retrofit'!$Q$16,IF(F21="Scenario2PBT5",'Deep retrofit'!$R$16,IF(F21="Scenario3PBT5",'Deep retrofit'!$S$16,"")))&amp;IF(F21="Scenario1PBT6",'Deep retrofit'!$T$16,IF(F21="Scenario2PBT6",'Deep retrofit'!$U$16,IF(F21="Scenario3PBT6",'Deep retrofit'!$V$16,"")))&amp;IF(F21="Scenario1PBT7",'Deep retrofit'!$W$16,IF(F21="Scenario2PBT7",'Deep retrofit'!$X$16,IF(F21="Scenario3PBT7",'Deep retrofit'!$Y$16,"")))&amp;IF(F21="Scenario1PBT8",'Deep retrofit'!$Z$16,IF(F21="Scenario2PBT8",'Deep retrofit'!$AA$16,IF(F21="Scenario3PBT8",'Deep retrofit'!$AB$16,"")))&amp;IF(F21="Scenario1PBT9",'Deep retrofit'!$AC$16,IF(F21="Scenario2PBT9",'Deep retrofit'!$AD$16,IF(F21="Scenario3PBT9",'Deep retrofit'!$AE$16,"")))&amp;IF(F21="Scenario1PBT10",'Deep retrofit'!$AF$16,IF(F21="Scenario2PBT10",'Deep retrofit'!$AG$16,IF(F21="Scenario3PBT10",'Deep retrofit'!$AH$16,"")))&amp;IF(F21="Scenario1PBT11",'Deep retrofit'!$AI$16,IF(F21="Scenario2PBT11",'Deep retrofit'!$AJ$16,IF(F21="Scenario3PBT11",'Deep retrofit'!$AK$16,"")))&amp;IF(F21="Scenario1PBT12",'Deep retrofit'!$AL$16,IF(F21="Scenario2PBT12",'Deep retrofit'!$AM$16,IF(F21="Scenario3PBT12",'Deep retrofit'!$AN$16,"")))&amp;IF(F21="Scenario1PBT13",'Deep retrofit'!$AO$16,IF(F21="Scenario2PBT13",'Deep retrofit'!$AP$16,IF(F21="Scenario3PBT13",'Deep retrofit'!$AQ$16,"")))&amp;IF(F21="Scenario1PBT14",'Deep retrofit'!$AR$16,IF(F21="Scenario2PBT14",'Deep retrofit'!$AS$16,IF(F21="Scenario3PBT14",'Deep retrofit'!$AT$16,"")))&amp;IF(F21="Scenario1PBT15",'Deep retrofit'!$AU$16,IF(F21="Scenario2PBT15",'Deep retrofit'!$AV$16,IF(F21="Scenario3PBT15",'Deep retrofit'!$AW$16,"")))</f>
        <v/>
      </c>
      <c r="J21" s="117">
        <f t="shared" si="14"/>
        <v>0</v>
      </c>
      <c r="K21" s="117" t="str">
        <f>IF(F21="Scenario1PBT1",'Deep retrofit'!$E$18,IF(F21="Scenario2PBT1",'Deep retrofit'!$F$18,IF(F21="Scenario3PBT1",'Deep retrofit'!$G$18,"")))&amp;IF(F21="Scenario1PBT2",'Deep retrofit'!$H$18,IF(F21="Scenario2PBT2",'Deep retrofit'!$I$18,IF(F21="Scenario3PBT2",'Deep retrofit'!$J$18,"")))&amp;IF(F21="Scenario1PBT3",'Deep retrofit'!$K$18,IF(F21="Scenario2PBT3",'Deep retrofit'!$L$18,IF(F21="Scenario3PBT3",'Deep retrofit'!$M$18,"")))&amp;IF(F21="Scenario1PBT4",'Deep retrofit'!$N$18,IF(F21="Scenario2PBT4",'Deep retrofit'!$O$18,IF(F21="Scenario3PBT4",'Deep retrofit'!$P$18,"")))&amp;IF(F21="Scenario1PBT5",'Deep retrofit'!$Q$18,IF(F21="Scenario2PBT5",'Deep retrofit'!$R$18,IF(F21="Scenario3PBT5",'Deep retrofit'!$S$18,"")))&amp;IF(F21="Scenario1PBT6",'Deep retrofit'!$T$18,IF(F21="Scenario2PBT6",'Deep retrofit'!$U$18,IF(F21="Scenario3PBT6",'Deep retrofit'!$V$18,"")))&amp;IF(F21="Scenario1PBT7",'Deep retrofit'!$W$18,IF(F21="Scenario2PBT7",'Deep retrofit'!$X$18,IF(F21="Scenario3PBT7",'Deep retrofit'!$Y$18,"")))&amp;IF(F21="Scenario1PBT8",'Deep retrofit'!$Z$18,IF(F21="Scenario2PBT8",'Deep retrofit'!$AA$18,IF(F21="Scenario3PBT8",'Deep retrofit'!$AB$18,"")))&amp;IF(F21="Scenario1PBT9",'Deep retrofit'!$AC$18,IF(F21="Scenario2PBT9",'Deep retrofit'!$AD$18,IF(F21="Scenario3PBT9",'Deep retrofit'!$AE$18,"")))&amp;IF(F21="Scenario1PBT10",'Deep retrofit'!$AF$18,IF(F21="Scenario2PBT10",'Deep retrofit'!$AG$18,IF(F21="Scenario3PBT10",'Deep retrofit'!$AH$18,"")))&amp;IF(F21="Scenario1PBT11",'Deep retrofit'!$AI$18,IF(F21="Scenario2PBT11",'Deep retrofit'!$AJ$18,IF(F21="Scenario3PBT11",'Deep retrofit'!$AK$18,"")))&amp;IF(F21="Scenario1PBT12",'Deep retrofit'!$AL$18,IF(F21="Scenario2PBT12",'Deep retrofit'!$AM$18,IF(F21="Scenario3PBT12",'Deep retrofit'!$AN$18,"")))&amp;IF(F21="Scenario1PBT13",'Deep retrofit'!$AO$18,IF(F21="Scenario2PBT13",'Deep retrofit'!$AP$18,IF(F21="Scenario3PBT13",'Deep retrofit'!$AQ$18,"")))&amp;IF(F21="Scenario1PBT14",'Deep retrofit'!$AR$18,IF(F21="Scenario2PBT14",'Deep retrofit'!$AS$18,IF(F21="Scenario3PBT14",'Deep retrofit'!$AT$18,"")))&amp;IF(F21="Scenario1PBT15",'Deep retrofit'!$AU$18,IF(F21="Scenario2PBT15",'Deep retrofit'!$AV$18,IF(F21="Scenario3PBT15",'Deep retrofit'!$AW$18,"")))</f>
        <v/>
      </c>
      <c r="L21" s="117">
        <f t="shared" si="15"/>
        <v>0</v>
      </c>
      <c r="M21" s="117" t="str">
        <f>IF(F21="Scenario1PBT1",'Deep retrofit'!$E$20,IF(F21="Scenario2PBT1",'Deep retrofit'!$F$20,IF(F21="Scenario3PBT1",'Deep retrofit'!$G$20,"")))&amp;IF(F21="Scenario1PBT2",'Deep retrofit'!$H$20,IF(F21="Scenario2PBT2",'Deep retrofit'!$I$20,IF(F21="Scenario3PBT2",'Deep retrofit'!$J$20,"")))&amp;IF(F21="Scenario1PBT3",'Deep retrofit'!$K$20,IF(F21="Scenario2PBT3",'Deep retrofit'!$L$20,IF(F21="Scenario3PBT3",'Deep retrofit'!$M$20,"")))&amp;IF(F21="Scenario1PBT4",'Deep retrofit'!$N$20,IF(F21="Scenario2PBT4",'Deep retrofit'!$O$20,IF(F21="Scenario3PBT4",'Deep retrofit'!$P$20,"")))&amp;IF(F21="Scenario1PBT5",'Deep retrofit'!$Q$20,IF(F21="Scenario2PBT5",'Deep retrofit'!$R$20,IF(F21="Scenario3PBT5",'Deep retrofit'!$S$20,"")))&amp;IF(F21="Scenario1PBT6",'Deep retrofit'!$T$20,IF(F21="Scenario2PBT6",'Deep retrofit'!$U$20,IF(F21="Scenario3PBT6",'Deep retrofit'!$V$20,"")))&amp;IF(F21="Scenario1PBT7",'Deep retrofit'!$W$20,IF(F21="Scenario2PBT7",'Deep retrofit'!$X$20,IF(F21="Scenario3PBT7",'Deep retrofit'!$Y$20,"")))&amp;IF(F21="Scenario1PBT8",'Deep retrofit'!$Z$20,IF(F21="Scenario2PBT8",'Deep retrofit'!$AA$20,IF(F21="Scenario3PBT8",'Deep retrofit'!$AB$20,"")))&amp;IF(F21="Scenario1PBT9",'Deep retrofit'!$AC$20,IF(F21="Scenario2PBT9",'Deep retrofit'!$AD$20,IF(F21="Scenario3PBT9",'Deep retrofit'!$AE$20,"")))&amp;IF(F21="Scenario1PBT10",'Deep retrofit'!$AF$20,IF(F21="Scenario2PBT10",'Deep retrofit'!$AG$20,IF(F21="Scenario3PBT10",'Deep retrofit'!$AH$20,"")))&amp;IF(F21="Scenario1PBT11",'Deep retrofit'!$AI$20,IF(F21="Scenario2PBT11",'Deep retrofit'!$AJ$20,IF(F21="Scenario3PBT11",'Deep retrofit'!$AK$20,"")))&amp;IF(F21="Scenario1PBT12",'Deep retrofit'!$AL$20,IF(F21="Scenario2PBT12",'Deep retrofit'!$AM$20,IF(F21="Scenario3PBT12",'Deep retrofit'!$AN$20,"")))&amp;IF(F21="Scenario1PBT13",'Deep retrofit'!$AO$20,IF(F21="Scenario2PBT13",'Deep retrofit'!$AP$20,IF(F21="Scenario3PBT13",'Deep retrofit'!$AQ$20,"")))&amp;IF(F21="Scenario1PBT14",'Deep retrofit'!$AR$20,IF(F21="Scenario2PBT14",'Deep retrofit'!$AS$20,IF(F21="Scenario3PBT14",'Deep retrofit'!$AT$20,"")))&amp;IF(F21="Scenario1PBT15",'Deep retrofit'!$AU$20,IF(F21="Scenario2PBT15",'Deep retrofit'!$AV$20,IF(F21="Scenario3PBT15",'Deep retrofit'!$AW$20,"")))</f>
        <v/>
      </c>
      <c r="N21" s="118">
        <f t="shared" si="16"/>
        <v>0</v>
      </c>
      <c r="O21" s="206" t="str">
        <f>IF(F21="Scenario1PBT1",'Deep retrofit'!$E$23,IF(F21="Scenario2PBT1",'Deep retrofit'!$F$23,IF(F21="Scenario3PBT1",'Deep retrofit'!$G$23,"")))&amp;IF(F21="Scenario1PBT2",'Deep retrofit'!$H$23,IF(F21="Scenario2PBT2",'Deep retrofit'!$I$23,IF(F21="Scenario3PBT2",'Deep retrofit'!$J$23,"")))&amp;IF(F21="Scenario1PBT3",'Deep retrofit'!$K$23,IF(F21="Scenario2PBT3",'Deep retrofit'!$L$23,IF(F21="Scenario3PBT3",'Deep retrofit'!$M$23,"")))&amp;IF(F21="Scenario1PBT4",'Deep retrofit'!$N$23,IF(F21="Scenario2PBT4",'Deep retrofit'!$O$23,IF(F21="Scenario3PBT4",'Deep retrofit'!$P$23,"")))&amp;IF(F21="Scenario1PBT5",'Deep retrofit'!$Q$23,IF(F21="Scenario2PBT5",'Deep retrofit'!$R$23,IF(F21="Scenario3PBT5",'Deep retrofit'!$S$23,"")))&amp;IF(F21="Scenario1PBT6",'Deep retrofit'!$T$23,IF(F21="Scenario2PBT6",'Deep retrofit'!$U$23,IF(F21="Scenario3PBT6",'Deep retrofit'!$V$23,"")))&amp;IF(F21="Scenario1PBT7",'Deep retrofit'!$W$23,IF(F21="Scenario2PBT7",'Deep retrofit'!$X$23,IF(F21="Scenario3PBT7",'Deep retrofit'!$Y$23,"")))&amp;IF(F21="Scenario1PBT8",'Deep retrofit'!$Z$23,IF(F21="Scenario2PBT8",'Deep retrofit'!$AA$23,IF(F21="Scenario3PBT8",'Deep retrofit'!$AB$23,"")))&amp;IF(F21="Scenario1PBT9",'Deep retrofit'!$AC$23,IF(F21="Scenario2PBT9",'Deep retrofit'!$AD$23,IF(F21="Scenario3PBT9",'Deep retrofit'!$AE$23,"")))&amp;IF(F21="Scenario1PBT10",'Deep retrofit'!$AF$23,IF(F21="Scenario2PBT10",'Deep retrofit'!$AG$23,IF(F21="Scenario3PBT10",'Deep retrofit'!$AH$23,"")))&amp;IF(F21="Scenario1PBT11",'Deep retrofit'!$AI$23,IF(F21="Scenario2PBT11",'Deep retrofit'!$AJ$23,IF(F21="Scenario3PBT11",'Deep retrofit'!$AK$23,"")))&amp;IF(F21="Scenario1PBT12",'Deep retrofit'!$AL$23,IF(F21="Scenario2PBT12",'Deep retrofit'!$AM$23,IF(F21="Scenario3PBT12",'Deep retrofit'!$AN$23,"")))&amp;IF(F21="Scenario1PBT13",'Deep retrofit'!$AO$23,IF(F21="Scenario2PBT13",'Deep retrofit'!$AP$23,IF(F21="Scenario3PBT13",'Deep retrofit'!$AQ$23,"")))&amp;IF(F21="Scenario1PBT14",'Deep retrofit'!$AR$23,IF(F21="Scenario2PBT14",'Deep retrofit'!$AS$23,IF(F21="Scenario3PBT14",'Deep retrofit'!$AT$23,"")))&amp;IF(F21="Scenario1PBT15",'Deep retrofit'!$AU$23,IF(F21="Scenario2PBT15",'Deep retrofit'!$AV$23,IF(F21="Scenario3PBT15",'Deep retrofit'!$AW$23,"")))</f>
        <v/>
      </c>
      <c r="P21" s="117">
        <f t="shared" si="17"/>
        <v>0</v>
      </c>
      <c r="Q21" s="117" t="str">
        <f>IF(F21="Scenario1PBT1",'Deep retrofit'!$E$25,IF(F21="Scenario2PBT1",'Deep retrofit'!$F$25,IF(F21="Scenario3PBT1",'Deep retrofit'!$G$25,"")))&amp;IF(F21="Scenario1PBT2",'Deep retrofit'!$H$25,IF(F21="Scenario2PBT2",'Deep retrofit'!$I$25,IF(F21="Scenario3PBT2",'Deep retrofit'!$J$25,"")))&amp;IF(F21="Scenario1PBT3",'Deep retrofit'!$K$25,IF(F21="Scenario2PBT3",'Deep retrofit'!$L$25,IF(F21="Scenario3PBT3",'Deep retrofit'!$M$25,"")))&amp;IF(F21="Scenario1PBT4",'Deep retrofit'!$N$25,IF(F21="Scenario2PBT4",'Deep retrofit'!$O$25,IF(F21="Scenario3PBT4",'Deep retrofit'!$P$25,"")))&amp;IF(F21="Scenario1PBT5",'Deep retrofit'!$Q$25,IF(F21="Scenario2PBT5",'Deep retrofit'!$R$25,IF(F21="Scenario3PBT5",'Deep retrofit'!$S$25,"")))&amp;IF(F21="Scenario1PBT6",'Deep retrofit'!$T$25,IF(F21="Scenario2PBT6",'Deep retrofit'!$U$25,IF(F21="Scenario3PBT6",'Deep retrofit'!$V$25,"")))&amp;IF(F21="Scenario1PBT7",'Deep retrofit'!$W$25,IF(F21="Scenario2PBT7",'Deep retrofit'!$X$25,IF(F21="Scenario3PBT7",'Deep retrofit'!$Y$25,"")))&amp;IF(F21="Scenario1PBT8",'Deep retrofit'!$Z$25,IF(F21="Scenario2PBT8",'Deep retrofit'!$AA$25,IF(F21="Scenario3PBT8",'Deep retrofit'!$AB$25,"")))&amp;IF(F21="Scenario1PBT9",'Deep retrofit'!$AC$25,IF(F21="Scenario2PBT9",'Deep retrofit'!$AD$25,IF(F21="Scenario3PBT9",'Deep retrofit'!$AE$25,"")))&amp;IF(F21="Scenario1PBT10",'Deep retrofit'!$AF$25,IF(F21="Scenario2PBT10",'Deep retrofit'!$AG$25,IF(F21="Scenario3PBT10",'Deep retrofit'!$AH$25,"")))&amp;IF(F21="Scenario1PBT11",'Deep retrofit'!$AI$25,IF(F21="Scenario2PBT11",'Deep retrofit'!$AJ$25,IF(F21="Scenario3PBT11",'Deep retrofit'!$AK$25,"")))&amp;IF(F21="Scenario1PBT12",'Deep retrofit'!$AL$25,IF(F21="Scenario2PBT12",'Deep retrofit'!$AM$25,IF(F21="Scenario3PBT12",'Deep retrofit'!$AN$25,"")))&amp;IF(F21="Scenario1PBT13",'Deep retrofit'!$AO$25,IF(F21="Scenario2PBT13",'Deep retrofit'!$AP$25,IF(F21="Scenario3PBT13",'Deep retrofit'!$AQ$25,"")))&amp;IF(F21="Scenario1PBT14",'Deep retrofit'!$AR$25,IF(F21="Scenario2PBT14",'Deep retrofit'!$AS$25,IF(F21="Scenario3PBT14",'Deep retrofit'!$AT$25,"")))&amp;IF(F21="Scenario1PBT15",'Deep retrofit'!$AU$25,IF(F21="Scenario2PBT15",'Deep retrofit'!$AV$25,IF(F21="Scenario3PBT15",'Deep retrofit'!$AW$25,"")))</f>
        <v/>
      </c>
      <c r="R21" s="117">
        <f t="shared" si="18"/>
        <v>0</v>
      </c>
      <c r="S21" s="117" t="str">
        <f>IF(F21="Scenario1PBT1",'Deep retrofit'!$E$27,IF(F21="Scenario2PBT1",'Deep retrofit'!$F$27,IF(F21="Scenario3PBT1",'Deep retrofit'!$G$27,"")))&amp;IF(F21="Scenario1PBT2",'Deep retrofit'!$H$27,IF(F21="Scenario2PBT2",'Deep retrofit'!$I$27,IF(F21="Scenario3PBT2",'Deep retrofit'!$J$27,"")))&amp;IF(F21="Scenario1PBT3",'Deep retrofit'!$K$27,IF(F21="Scenario2PBT3",'Deep retrofit'!$L$27,IF(F21="Scenario3PBT3",'Deep retrofit'!$M$27,"")))&amp;IF(F21="Scenario1PBT4",'Deep retrofit'!$N$27,IF(F21="Scenario2PBT4",'Deep retrofit'!$O$27,IF(F21="Scenario3PBT4",'Deep retrofit'!$P$27,"")))&amp;IF(F21="Scenario1PBT5",'Deep retrofit'!$Q$27,IF(F21="Scenario2PBT5",'Deep retrofit'!$R$27,IF(F21="Scenario3PBT5",'Deep retrofit'!$S$27,"")))&amp;IF(F21="Scenario1PBT6",'Deep retrofit'!$T$27,IF(F21="Scenario2PBT6",'Deep retrofit'!$U$27,IF(F21="Scenario3PBT6",'Deep retrofit'!$V$27,"")))&amp;IF(F21="Scenario1PBT7",'Deep retrofit'!$W$27,IF(F21="Scenario2PBT7",'Deep retrofit'!$X$27,IF(F21="Scenario3PBT7",'Deep retrofit'!$Y$27,"")))&amp;IF(F21="Scenario1PBT8",'Deep retrofit'!$Z$27,IF(F21="Scenario2PBT8",'Deep retrofit'!$AA$27,IF(F21="Scenario3PBT8",'Deep retrofit'!$AB$27,"")))&amp;IF(F21="Scenario1PBT9",'Deep retrofit'!$AC$27,IF(F21="Scenario2PBT9",'Deep retrofit'!$AD$27,IF(F21="Scenario3PBT9",'Deep retrofit'!$AE$27,"")))&amp;IF(F21="Scenario1PBT10",'Deep retrofit'!$AF$27,IF(F21="Scenario2PBT10",'Deep retrofit'!$AG$27,IF(F21="Scenario3PBT10",'Deep retrofit'!$AH$27,"")))&amp;IF(F21="Scenario1PBT11",'Deep retrofit'!$AI$27,IF(F21="Scenario2PBT11",'Deep retrofit'!$AJ$27,IF(F21="Scenario3PBT11",'Deep retrofit'!$AK$27,"")))&amp;IF(F21="Scenario1PBT12",'Deep retrofit'!$AL$27,IF(F21="Scenario2PBT12",'Deep retrofit'!$AM$27,IF(F21="Scenario3PBT12",'Deep retrofit'!$AN$27,"")))&amp;IF(F21="Scenario1PBT13",'Deep retrofit'!$AO$27,IF(F21="Scenario2PBT13",'Deep retrofit'!$AP$27,IF(F21="Scenario3PBT13",'Deep retrofit'!$AQ$27,"")))&amp;IF(F21="Scenario1PBT14",'Deep retrofit'!$AR$27,IF(F21="Scenario2PBT14",'Deep retrofit'!$AS$27,IF(F21="Scenario3PBT14",'Deep retrofit'!$AT$27,"")))&amp;IF(F21="Scenario1PBT15",'Deep retrofit'!$AU$27,IF(F21="Scenario2PBT15",'Deep retrofit'!$AV$27,IF(F21="Scenario3PBT15",'Deep retrofit'!$AW$27,"")))</f>
        <v/>
      </c>
      <c r="T21" s="207">
        <f t="shared" si="19"/>
        <v>0</v>
      </c>
      <c r="U21" s="206" t="str">
        <f>IF(F21="Scenario1PBT1",'Deep retrofit'!$E$38,IF(F21="Scenario2PBT1",'Deep retrofit'!$F$38,IF(F21="Scenario3PBT1",'Deep retrofit'!$G$38,"")))&amp;IF(F21="Scenario1PBT2",'Deep retrofit'!$H$38,IF(F21="Scenario2PBT2",'Deep retrofit'!$I$38,IF(F21="Scenario3PBT2",'Deep retrofit'!$J$38,"")))&amp;IF(F21="Scenario1PBT3",'Deep retrofit'!$K$38,IF(F21="Scenario2PBT3",'Deep retrofit'!$L$38,IF(F21="Scenario3PBT3",'Deep retrofit'!$M$38,"")))&amp;IF(F21="Scenario1PBT4",'Deep retrofit'!$N$38,IF(F21="Scenario2PBT4",'Deep retrofit'!$O$38,IF(F21="Scenario3PBT4",'Deep retrofit'!$P$38,"")))&amp;IF(F21="Scenario1PBT5",'Deep retrofit'!$Q$38,IF(F21="Scenario2PBT5",'Deep retrofit'!$R$38,IF(F21="Scenario3PBT5",'Deep retrofit'!$S$38,"")))&amp;IF(F21="Scenario1PBT6",'Deep retrofit'!$T$38,IF(F21="Scenario2PBT6",'Deep retrofit'!$U$38,IF(F21="Scenario3PBT6",'Deep retrofit'!$V$38,"")))&amp;IF(F21="Scenario1PBT7",'Deep retrofit'!$W$38,IF(F21="Scenario2PBT7",'Deep retrofit'!$X$38,IF(F21="Scenario3PBT7",'Deep retrofit'!$Y$38,"")))&amp;IF(F21="Scenario1PBT8",'Deep retrofit'!$Z$38,IF(F21="Scenario2PBT8",'Deep retrofit'!$AA$38,IF(F21="Scenario3PBT8",'Deep retrofit'!$AB$38,"")))&amp;IF(F21="Scenario1PBT9",'Deep retrofit'!$AC$38,IF(F21="Scenario2PBT9",'Deep retrofit'!$AD$38,IF(F21="Scenario3PBT9",'Deep retrofit'!$AE$38,"")))&amp;IF(F21="Scenario1PBT10",'Deep retrofit'!$AF$38,IF(F21="Scenario2PBT10",'Deep retrofit'!$AG$38,IF(F21="Scenario3PBT10",'Deep retrofit'!$AH$38,"")))&amp;IF(F21="Scenario1PBT11",'Deep retrofit'!$AI$38,IF(F21="Scenario2PBT11",'Deep retrofit'!$AJ$38,IF(F21="Scenario3PBT11",'Deep retrofit'!$AK$38,"")))&amp;IF(F21="Scenario1PBT12",'Deep retrofit'!$AL$38,IF(F21="Scenario2PBT12",'Deep retrofit'!$AM$38,IF(F21="Scenario3PBT12",'Deep retrofit'!$AN$38,"")))&amp;IF(F21="Scenario1PBT13",'Deep retrofit'!$AO$38,IF(F21="Scenario2PBT13",'Deep retrofit'!$AP$38,IF(F21="Scenario3PBT13",'Deep retrofit'!$AQ$38,"")))&amp;IF(F21="Scenario1PBT14",'Deep retrofit'!$AR$38,IF(F21="Scenario2PBT14",'Deep retrofit'!$AS$38,IF(F21="Scenario3PBT14",'Deep retrofit'!$AT$38,"")))&amp;IF(F21="Scenario1PBT15",'Deep retrofit'!$AU$38,IF(F21="Scenario2PBT15",'Deep retrofit'!$AV$38,IF(F21="Scenario3PBT15",'Deep retrofit'!$AW$38,"")))</f>
        <v/>
      </c>
      <c r="V21" s="117">
        <f t="shared" si="20"/>
        <v>0</v>
      </c>
      <c r="W21" s="117" t="str">
        <f>IF(F21="Scenario1PBT1",'Deep retrofit'!$E$40,IF(F21="Scenario2PBT1",'Deep retrofit'!$F$40,IF(F21="Scenario3PBT1",'Deep retrofit'!$G$40,"")))&amp;IF(F21="Scenario1PBT2",'Deep retrofit'!$H$40,IF(F21="Scenario2PBT2",'Deep retrofit'!$I$40,IF(F21="Scenario3PBT2",'Deep retrofit'!$J$40,"")))&amp;IF(F21="Scenario1PBT3",'Deep retrofit'!$K$40,IF(F21="Scenario2PBT3",'Deep retrofit'!$L$40,IF(F21="Scenario3PBT3",'Deep retrofit'!$M$40,"")))&amp;IF(F21="Scenario1PBT4",'Deep retrofit'!$N$40,IF(F21="Scenario2PBT4",'Deep retrofit'!$O$40,IF(F21="Scenario3PBT4",'Deep retrofit'!$P$40,"")))&amp;IF(F21="Scenario1PBT5",'Deep retrofit'!$Q$40,IF(F21="Scenario2PBT5",'Deep retrofit'!$R$40,IF(F21="Scenario3PBT5",'Deep retrofit'!$S$40,"")))&amp;IF(F21="Scenario1PBT6",'Deep retrofit'!$T$40,IF(F21="Scenario2PBT6",'Deep retrofit'!$U$40,IF(F21="Scenario3PBT6",'Deep retrofit'!$V$40,"")))&amp;IF(F21="Scenario1PBT7",'Deep retrofit'!$W$40,IF(F21="Scenario2PBT7",'Deep retrofit'!$X$40,IF(F21="Scenario3PBT7",'Deep retrofit'!$Y$40,"")))&amp;IF(F21="Scenario1PBT8",'Deep retrofit'!$Z$40,IF(F21="Scenario2PBT8",'Deep retrofit'!$AA$40,IF(F21="Scenario3PBT8",'Deep retrofit'!$AB$40,"")))&amp;IF(F21="Scenario1PBT9",'Deep retrofit'!$AC$40,IF(F21="Scenario2PBT9",'Deep retrofit'!$AD$40,IF(F21="Scenario3PBT9",'Deep retrofit'!$AE$40,"")))&amp;IF(F21="Scenario1PBT10",'Deep retrofit'!$AF$40,IF(F21="Scenario2PBT10",'Deep retrofit'!$AG$40,IF(F21="Scenario3PBT10",'Deep retrofit'!$AH$40,"")))&amp;IF(F21="Scenario1PBT11",'Deep retrofit'!$AI$40,IF(F21="Scenario2PBT11",'Deep retrofit'!$AJ$40,IF(F21="Scenario3PBT11",'Deep retrofit'!$AK$40,"")))&amp;IF(F21="Scenario1PBT12",'Deep retrofit'!$AL$40,IF(F21="Scenario2PBT12",'Deep retrofit'!$AM$40,IF(F21="Scenario3PBT12",'Deep retrofit'!$AN$40,"")))&amp;IF(F21="Scenario1PBT13",'Deep retrofit'!$AO$40,IF(F21="Scenario2PBT13",'Deep retrofit'!$AP$40,IF(F21="Scenario3PBT13",'Deep retrofit'!$AQ$40,"")))&amp;IF(F21="Scenario1PBT14",'Deep retrofit'!$AR$40,IF(F21="Scenario2PBT14",'Deep retrofit'!$AS$40,IF(F21="Scenario3PBT14",'Deep retrofit'!$AT$40,"")))&amp;IF(F21="Scenario1PBT15",'Deep retrofit'!$AU$40,IF(F21="Scenario2PBT15",'Deep retrofit'!$AV$40,IF(F21="Scenario3PBT15",'Deep retrofit'!$AW$40,"")))</f>
        <v/>
      </c>
      <c r="X21" s="117">
        <f t="shared" si="21"/>
        <v>0</v>
      </c>
      <c r="Y21" s="117" t="str">
        <f>IF(F21="Scenario1PBT1",'Deep retrofit'!$E$42,IF(F21="Scenario2PBT1",'Deep retrofit'!$F$42,IF(F21="Scenario3PBT1",'Deep retrofit'!$G$42,"")))&amp;IF(F21="Scenario1PBT2",'Deep retrofit'!$H$42,IF(F21="Scenario2PBT2",'Deep retrofit'!$I$42,IF(F21="Scenario3PBT2",'Deep retrofit'!$J$42,"")))&amp;IF(F21="Scenario1PBT3",'Deep retrofit'!$K$42,IF(F21="Scenario2PBT3",'Deep retrofit'!$L$42,IF(F21="Scenario3PBT3",'Deep retrofit'!$M$42,"")))&amp;IF(F21="Scenario1PBT4",'Deep retrofit'!$N$42,IF(F21="Scenario2PBT4",'Deep retrofit'!$O$42,IF(F21="Scenario3PBT4",'Deep retrofit'!$P$42,"")))&amp;IF(F21="Scenario1PBT5",'Deep retrofit'!$Q$42,IF(F21="Scenario2PBT5",'Deep retrofit'!$R$42,IF(F21="Scenario3PBT5",'Deep retrofit'!$S$42,"")))&amp;IF(F21="Scenario1PBT6",'Deep retrofit'!$T$42,IF(F21="Scenario2PBT6",'Deep retrofit'!$U$42,IF(F21="Scenario3PBT6",'Deep retrofit'!$V$42,"")))&amp;IF(F21="Scenario1PBT7",'Deep retrofit'!$W$42,IF(F21="Scenario2PBT7",'Deep retrofit'!$X$42,IF(F21="Scenario3PBT7",'Deep retrofit'!$Y$42,"")))&amp;IF(F21="Scenario1PBT8",'Deep retrofit'!$Z$42,IF(F21="Scenario2PBT8",'Deep retrofit'!$AA$42,IF(F21="Scenario3PBT8",'Deep retrofit'!$AB$42,"")))&amp;IF(F21="Scenario1PBT9",'Deep retrofit'!$AC$42,IF(F21="Scenario2PBT9",'Deep retrofit'!$AD$42,IF(F21="Scenario3PBT9",'Deep retrofit'!$AE$42,"")))&amp;IF(F21="Scenario1PBT10",'Deep retrofit'!$AF$42,IF(F21="Scenario2PBT10",'Deep retrofit'!$AG$42,IF(F21="Scenario3PBT10",'Deep retrofit'!$AH$42,"")))&amp;IF(F21="Scenario1PBT11",'Deep retrofit'!$AI$42,IF(F21="Scenario2PBT11",'Deep retrofit'!$AJ$42,IF(F21="Scenario3PBT11",'Deep retrofit'!$AK$42,"")))&amp;IF(F21="Scenario1PBT12",'Deep retrofit'!$AL$42,IF(F21="Scenario2PBT12",'Deep retrofit'!$AM$42,IF(F21="Scenario3PBT12",'Deep retrofit'!$AN$42,"")))&amp;IF(F21="Scenario1PBT13",'Deep retrofit'!$AO$42,IF(F21="Scenario2PBT13",'Deep retrofit'!$AP$42,IF(F21="Scenario3PBT13",'Deep retrofit'!$AQ$42,"")))&amp;IF(F21="Scenario1PBT14",'Deep retrofit'!$AR$42,IF(F21="Scenario2PBT14",'Deep retrofit'!$AS$42,IF(F21="Scenario3PBT14",'Deep retrofit'!$AT$42,"")))&amp;IF(F21="Scenario1PBT15",'Deep retrofit'!$AU$42,IF(F21="Scenario2PBT15",'Deep retrofit'!$AV$42,IF(F21="Scenario3PBT15",'Deep retrofit'!$AW$42,"")))</f>
        <v/>
      </c>
      <c r="Z21" s="117">
        <f t="shared" si="22"/>
        <v>0</v>
      </c>
      <c r="AA21" s="269" t="str">
        <f>IF(F21="Scenario1PBT1",'Deep retrofit'!$E$101,IF(F21="Scenario2PBT1",'Deep retrofit'!$F$101,IF(F21="Scenario3PBT1",'Deep retrofit'!$G$101,"")))&amp;IF(F21="Scenario1PBT2",'Deep retrofit'!$H$101,IF(F21="Scenario2PBT2",'Deep retrofit'!$I$101,IF(F21="Scenario3PBT2",'Deep retrofit'!$J$101,"")))&amp;IF(F21="Scenario1PBT3",'Deep retrofit'!$K$101,IF(F21="Scenario2PBT3",'Deep retrofit'!$L$101,IF(F21="Scenario3PBT3",'Deep retrofit'!$M$101,"")))&amp;IF(F21="Scenario1PBT4",'Deep retrofit'!$N$101,IF(F21="Scenario2PBT4",'Deep retrofit'!$O$101,IF(F21="Scenario3PBT4",'Deep retrofit'!$P$101,"")))&amp;IF(F21="Scenario1PBT5",'Deep retrofit'!$Q$101,IF(F21="Scenario2PBT5",'Deep retrofit'!$R$101,IF(F21="Scenario3PBT5",'Deep retrofit'!$S$101,"")))&amp;IF(F21="Scenario1PBT6",'Deep retrofit'!$T$101,IF(F21="Scenario2PBT6",'Deep retrofit'!$U$101,IF(F21="Scenario3PBT6",'Deep retrofit'!$V$101,"")))&amp;IF(F21="Scenario1PBT7",'Deep retrofit'!$W$101,IF(F21="Scenario2PBT7",'Deep retrofit'!$X$101,IF(F21="Scenario3PBT7",'Deep retrofit'!$Y$101,"")))&amp;IF(F21="Scenario1PBT8",'Deep retrofit'!$Z$101,IF(F21="Scenario2PBT8",'Deep retrofit'!$AA$101,IF(F21="Scenario3PBT8",'Deep retrofit'!$AB$101,"")))&amp;IF(F21="Scenario1PBT9",'Deep retrofit'!$AC$101,IF(F21="Scenario2PBT9",'Deep retrofit'!$AD$101,IF(F21="Scenario3PBT9",'Deep retrofit'!$AE$101,"")))&amp;IF(F21="Scenario1PBT10",'Deep retrofit'!$AF$101,IF(F21="Scenario2PBT10",'Deep retrofit'!$AG$101,IF(F21="Scenario3PBT10",'Deep retrofit'!$AH$101,"")))&amp;IF(F21="Scenario1PBT11",'Deep retrofit'!$AI$101,IF(F21="Scenario2PBT11",'Deep retrofit'!$AJ$101,IF(F21="Scenario3PBT11",'Deep retrofit'!$AK$101,"")))&amp;IF(F21="Scenario1PBT12",'Deep retrofit'!$AL$101,IF(F21="Scenario2PBT12",'Deep retrofit'!$AM$101,IF(F21="Scenario3PBT12",'Deep retrofit'!$AN$101,"")))&amp;IF(F21="Scenario1PBT13",'Deep retrofit'!$AO$101,IF(F21="Scenario2PBT13",'Deep retrofit'!$AP$101,IF(F21="Scenario3PBT13",'Deep retrofit'!$AQ$101,"")))&amp;IF(F21="Scenario1PBT14",'Deep retrofit'!$AR$101,IF(F21="Scenario2PBT14",'Deep retrofit'!$AS$101,IF(F21="Scenario3PBT14",'Deep retrofit'!$AT$101,"")))&amp;IF(F21="Scenario1PBT15",'Deep retrofit'!$AU$101,IF(F21="Scenario2PBT15",'Deep retrofit'!$AV$101,IF(F21="Scenario3PBT15",'Deep retrofit'!$AW$101,"")))</f>
        <v/>
      </c>
      <c r="AB21" s="179">
        <f t="shared" si="23"/>
        <v>0</v>
      </c>
      <c r="AC21" s="348" t="str">
        <f t="shared" si="24"/>
        <v/>
      </c>
      <c r="AD21" s="353">
        <f>IF(AC21="",IFERROR('Projection_Base-case'!G22-G21,0),0)</f>
        <v>0</v>
      </c>
      <c r="AE21" s="350">
        <f t="shared" si="0"/>
        <v>0</v>
      </c>
      <c r="AF21" s="361">
        <f>IFERROR(100*AD21/'Projection_Base-case'!G22,0)</f>
        <v>0</v>
      </c>
      <c r="AG21" s="352">
        <f>IF(AC21="",IFERROR('Projection_Base-case'!I22-I21,0),0)</f>
        <v>0</v>
      </c>
      <c r="AH21" s="353">
        <f t="shared" si="1"/>
        <v>0</v>
      </c>
      <c r="AI21" s="361">
        <f>IFERROR(100*AG21/'Projection_Base-case'!I22,0)</f>
        <v>0</v>
      </c>
      <c r="AJ21" s="352">
        <f>IF(AC21="",IFERROR('Projection_Base-case'!K22-K21,0),0)</f>
        <v>0</v>
      </c>
      <c r="AK21" s="353">
        <f t="shared" si="2"/>
        <v>0</v>
      </c>
      <c r="AL21" s="361">
        <f>IFERROR(100*AJ21/'Projection_Base-case'!K22,0)</f>
        <v>0</v>
      </c>
      <c r="AM21" s="352">
        <f>-IF(AC21="",IFERROR('Projection_Base-case'!M22-M21,0),0)</f>
        <v>0</v>
      </c>
      <c r="AN21" s="353">
        <f t="shared" si="3"/>
        <v>0</v>
      </c>
      <c r="AO21" s="354">
        <f>IFERROR(IF('Projection_Base-case'!N22&gt;0,100*AN21/'Projection_Base-case'!N22,100*AN21/N21),0)</f>
        <v>0</v>
      </c>
      <c r="AP21" s="355">
        <f>IF(AC21="",IFERROR('Projection_Base-case'!O22-O21,0),0)</f>
        <v>0</v>
      </c>
      <c r="AQ21" s="356">
        <f t="shared" si="4"/>
        <v>0</v>
      </c>
      <c r="AR21" s="356">
        <f>IFERROR(100*AP21/'Projection_Base-case'!O22,0)</f>
        <v>0</v>
      </c>
      <c r="AS21" s="355">
        <f>IF(AC21="",IFERROR('Projection_Base-case'!Q22-Q21,0),0)</f>
        <v>0</v>
      </c>
      <c r="AT21" s="356">
        <f t="shared" si="5"/>
        <v>0</v>
      </c>
      <c r="AU21" s="356">
        <f>IFERROR(100*AS21/'Projection_Base-case'!Q22,0)</f>
        <v>0</v>
      </c>
      <c r="AV21" s="355">
        <f>IF(AC21="",IFERROR('Projection_Base-case'!S22-S21,0),0)</f>
        <v>0</v>
      </c>
      <c r="AW21" s="356">
        <f t="shared" si="6"/>
        <v>0</v>
      </c>
      <c r="AX21" s="357">
        <f>IFERROR(100*AV21/'Projection_Base-case'!S22,0)</f>
        <v>0</v>
      </c>
      <c r="AY21" s="358">
        <f>IF(AC21="",IFERROR('Projection_Base-case'!U22-U21,0),0)</f>
        <v>0</v>
      </c>
      <c r="AZ21" s="359">
        <f t="shared" si="7"/>
        <v>0</v>
      </c>
      <c r="BA21" s="359">
        <f>IFERROR(100*AY21/'Projection_Base-case'!U22,0)</f>
        <v>0</v>
      </c>
      <c r="BB21" s="358">
        <f>IF(AC21="",IFERROR('Projection_Base-case'!W22-W21,0),0)</f>
        <v>0</v>
      </c>
      <c r="BC21" s="359">
        <f t="shared" si="8"/>
        <v>0</v>
      </c>
      <c r="BD21" s="359">
        <f>IFERROR(100*BB21/'Projection_Base-case'!W22,0)</f>
        <v>0</v>
      </c>
      <c r="BE21" s="358">
        <f>IF(AC21="",IFERROR('Projection_Base-case'!Y22-Y21,0),0)</f>
        <v>0</v>
      </c>
      <c r="BF21" s="359">
        <f t="shared" si="9"/>
        <v>0</v>
      </c>
      <c r="BG21" s="359">
        <f>IFERROR(100*BE21/'Projection_Base-case'!Y22,0)</f>
        <v>0</v>
      </c>
      <c r="BH21" s="359">
        <f t="shared" si="10"/>
        <v>0</v>
      </c>
      <c r="BI21" s="360">
        <f t="shared" si="11"/>
        <v>0</v>
      </c>
    </row>
    <row r="22" spans="1:61" ht="15.6">
      <c r="A22" s="205">
        <v>18</v>
      </c>
      <c r="B22" s="347">
        <f>IF('Projection_Base-case'!B23&lt;&gt;"",'Projection_Base-case'!B23,0)</f>
        <v>0</v>
      </c>
      <c r="C22" s="347">
        <f>IF('Projection_Base-case'!C23&lt;&gt;"",'Projection_Base-case'!C23,0)</f>
        <v>0</v>
      </c>
      <c r="D22" s="365">
        <f>IF('Projection_Base-case'!D23&lt;&gt;"",'Projection_Base-case'!D23,0)</f>
        <v>0</v>
      </c>
      <c r="E22" s="369"/>
      <c r="F22" s="367" t="str">
        <f t="shared" si="12"/>
        <v>0</v>
      </c>
      <c r="G22" s="177" t="str">
        <f>IF(F22="Scenario1PBT1",'Deep retrofit'!$E$6,IF(F22="Scenario2PBT1",'Deep retrofit'!$F$6,IF(F22="Scenario3PBT1",'Deep retrofit'!$G$6,"")))&amp;IF(F22="Scenario1PBT2",'Deep retrofit'!$H$6,IF(F22="Scenario2PBT2",'Deep retrofit'!$I$6,IF(F22="Scenario3PBT2",'Deep retrofit'!$J$6,"")))&amp;IF(F22="Scenario1PBT3",'Deep retrofit'!$K$6,IF(F22="Scenario2PBT3",'Deep retrofit'!$L$6,IF(F22="Scenario3PBT3",'Deep retrofit'!$M$6,"")))&amp;IF(F22="Scenario1PBT4",'Deep retrofit'!$N$6,IF(F22="Scenario2PBT4",'Deep retrofit'!$O$6,IF(F22="Scenario3PBT4",'Deep retrofit'!$P$6,"")))&amp;IF(F22="Scenario1PBT5",'Deep retrofit'!$Q$6,IF(F22="Scenario2PBT5",'Deep retrofit'!$R$6,IF(F22="Scenario3PBT5",'Deep retrofit'!$S$6,"")))&amp;IF(F22="Scenario1PBT6",'Deep retrofit'!$T$6,IF(F22="Scenario2PBT6",'Deep retrofit'!$U$6,IF(F22="Scenario3PBT6",'Deep retrofit'!$V$6,"")))&amp;IF(F22="Scenario1PBT7",'Deep retrofit'!$W$6,IF(F22="Scenario2PBT7",'Deep retrofit'!$X$6,IF(F22="Scenario3PBT7",'Deep retrofit'!$Y$6,"")))&amp;IF(F22="Scenario1PBT8",'Deep retrofit'!$Z$6,IF(F22="Scenario2PBT8",'Deep retrofit'!$AA$6,IF(F22="Scenario3PBT8",'Deep retrofit'!$AB$6,"")))&amp;IF(F22="Scenario1PBT9",'Deep retrofit'!$AC$6,IF(F22="Scenario2PBT9",'Deep retrofit'!$AD$6,IF(F22="Scenario3PBT9",'Deep retrofit'!$AE$6,"")))&amp;IF(F22="Scenario1PBT10",'Deep retrofit'!$AF$6,IF(F22="Scenario2PBT10",'Deep retrofit'!$AG$6,IF(F22="Scenario3PBT10",'Deep retrofit'!$AH$6,"")))&amp;IF(F22="Scenario1PBT11",'Deep retrofit'!$AI$6,IF(F22="Scenario2PBT11",'Deep retrofit'!$AJ$6,IF(F22="Scenario3PBT11",'Deep retrofit'!$AK$6,"")))&amp;IF(F22="Scenario1PBT12",'Deep retrofit'!$AL$6,IF(F22="Scenario2PBT12",'Deep retrofit'!$AM$6,IF(F22="Scenario3PBT12",'Deep retrofit'!$AN$6,"")))&amp;IF(F22="Scenario1PBT13",'Deep retrofit'!$AO$6,IF(F22="Scenario2PBT13",'Deep retrofit'!$AP$6,IF(F22="Scenario3PBT13",'Deep retrofit'!$AQ$6,"")))&amp;IF(F22="Scenario1PBT14",'Deep retrofit'!$AR$6,IF(F22="Scenario2PBT14",'Deep retrofit'!$AS$6,IF(F22="Scenario3PBT14",'Deep retrofit'!$AT$6,"")))&amp;IF(F22="Scenario1PBT15",'Deep retrofit'!$AU$6,IF(F22="Scenario2PBT15",'Deep retrofit'!$AV$6,IF(F22="Scenario3PBT15",'Deep retrofit'!$AW$6,"")))</f>
        <v/>
      </c>
      <c r="H22" s="117">
        <f t="shared" si="13"/>
        <v>0</v>
      </c>
      <c r="I22" s="178" t="str">
        <f>IF(F22="Scenario1PBT1",'Deep retrofit'!$E$16,IF(F22="Scenario2PBT1",'Deep retrofit'!$F$16,IF(F22="Scenario3PBT1",'Deep retrofit'!$G$16,"")))&amp;IF(F22="Scenario1PBT2",'Deep retrofit'!$H$16,IF(F22="Scenario2PBT2",'Deep retrofit'!$I$16,IF(F22="Scenario3PBT2",'Deep retrofit'!$J$16,"")))&amp;IF(F22="Scenario1PBT3",'Deep retrofit'!$K$16,IF(F22="Scenario2PBT3",'Deep retrofit'!$L$16,IF(F22="Scenario3PBT3",'Deep retrofit'!$M$16,"")))&amp;IF(F22="Scenario1PBT4",'Deep retrofit'!$N$16,IF(F22="Scenario2PBT4",'Deep retrofit'!$O$16,IF(F22="Scenario3PBT4",'Deep retrofit'!$P$16,"")))&amp;IF(F22="Scenario1PBT5",'Deep retrofit'!$Q$16,IF(F22="Scenario2PBT5",'Deep retrofit'!$R$16,IF(F22="Scenario3PBT5",'Deep retrofit'!$S$16,"")))&amp;IF(F22="Scenario1PBT6",'Deep retrofit'!$T$16,IF(F22="Scenario2PBT6",'Deep retrofit'!$U$16,IF(F22="Scenario3PBT6",'Deep retrofit'!$V$16,"")))&amp;IF(F22="Scenario1PBT7",'Deep retrofit'!$W$16,IF(F22="Scenario2PBT7",'Deep retrofit'!$X$16,IF(F22="Scenario3PBT7",'Deep retrofit'!$Y$16,"")))&amp;IF(F22="Scenario1PBT8",'Deep retrofit'!$Z$16,IF(F22="Scenario2PBT8",'Deep retrofit'!$AA$16,IF(F22="Scenario3PBT8",'Deep retrofit'!$AB$16,"")))&amp;IF(F22="Scenario1PBT9",'Deep retrofit'!$AC$16,IF(F22="Scenario2PBT9",'Deep retrofit'!$AD$16,IF(F22="Scenario3PBT9",'Deep retrofit'!$AE$16,"")))&amp;IF(F22="Scenario1PBT10",'Deep retrofit'!$AF$16,IF(F22="Scenario2PBT10",'Deep retrofit'!$AG$16,IF(F22="Scenario3PBT10",'Deep retrofit'!$AH$16,"")))&amp;IF(F22="Scenario1PBT11",'Deep retrofit'!$AI$16,IF(F22="Scenario2PBT11",'Deep retrofit'!$AJ$16,IF(F22="Scenario3PBT11",'Deep retrofit'!$AK$16,"")))&amp;IF(F22="Scenario1PBT12",'Deep retrofit'!$AL$16,IF(F22="Scenario2PBT12",'Deep retrofit'!$AM$16,IF(F22="Scenario3PBT12",'Deep retrofit'!$AN$16,"")))&amp;IF(F22="Scenario1PBT13",'Deep retrofit'!$AO$16,IF(F22="Scenario2PBT13",'Deep retrofit'!$AP$16,IF(F22="Scenario3PBT13",'Deep retrofit'!$AQ$16,"")))&amp;IF(F22="Scenario1PBT14",'Deep retrofit'!$AR$16,IF(F22="Scenario2PBT14",'Deep retrofit'!$AS$16,IF(F22="Scenario3PBT14",'Deep retrofit'!$AT$16,"")))&amp;IF(F22="Scenario1PBT15",'Deep retrofit'!$AU$16,IF(F22="Scenario2PBT15",'Deep retrofit'!$AV$16,IF(F22="Scenario3PBT15",'Deep retrofit'!$AW$16,"")))</f>
        <v/>
      </c>
      <c r="J22" s="117">
        <f t="shared" si="14"/>
        <v>0</v>
      </c>
      <c r="K22" s="117" t="str">
        <f>IF(F22="Scenario1PBT1",'Deep retrofit'!$E$18,IF(F22="Scenario2PBT1",'Deep retrofit'!$F$18,IF(F22="Scenario3PBT1",'Deep retrofit'!$G$18,"")))&amp;IF(F22="Scenario1PBT2",'Deep retrofit'!$H$18,IF(F22="Scenario2PBT2",'Deep retrofit'!$I$18,IF(F22="Scenario3PBT2",'Deep retrofit'!$J$18,"")))&amp;IF(F22="Scenario1PBT3",'Deep retrofit'!$K$18,IF(F22="Scenario2PBT3",'Deep retrofit'!$L$18,IF(F22="Scenario3PBT3",'Deep retrofit'!$M$18,"")))&amp;IF(F22="Scenario1PBT4",'Deep retrofit'!$N$18,IF(F22="Scenario2PBT4",'Deep retrofit'!$O$18,IF(F22="Scenario3PBT4",'Deep retrofit'!$P$18,"")))&amp;IF(F22="Scenario1PBT5",'Deep retrofit'!$Q$18,IF(F22="Scenario2PBT5",'Deep retrofit'!$R$18,IF(F22="Scenario3PBT5",'Deep retrofit'!$S$18,"")))&amp;IF(F22="Scenario1PBT6",'Deep retrofit'!$T$18,IF(F22="Scenario2PBT6",'Deep retrofit'!$U$18,IF(F22="Scenario3PBT6",'Deep retrofit'!$V$18,"")))&amp;IF(F22="Scenario1PBT7",'Deep retrofit'!$W$18,IF(F22="Scenario2PBT7",'Deep retrofit'!$X$18,IF(F22="Scenario3PBT7",'Deep retrofit'!$Y$18,"")))&amp;IF(F22="Scenario1PBT8",'Deep retrofit'!$Z$18,IF(F22="Scenario2PBT8",'Deep retrofit'!$AA$18,IF(F22="Scenario3PBT8",'Deep retrofit'!$AB$18,"")))&amp;IF(F22="Scenario1PBT9",'Deep retrofit'!$AC$18,IF(F22="Scenario2PBT9",'Deep retrofit'!$AD$18,IF(F22="Scenario3PBT9",'Deep retrofit'!$AE$18,"")))&amp;IF(F22="Scenario1PBT10",'Deep retrofit'!$AF$18,IF(F22="Scenario2PBT10",'Deep retrofit'!$AG$18,IF(F22="Scenario3PBT10",'Deep retrofit'!$AH$18,"")))&amp;IF(F22="Scenario1PBT11",'Deep retrofit'!$AI$18,IF(F22="Scenario2PBT11",'Deep retrofit'!$AJ$18,IF(F22="Scenario3PBT11",'Deep retrofit'!$AK$18,"")))&amp;IF(F22="Scenario1PBT12",'Deep retrofit'!$AL$18,IF(F22="Scenario2PBT12",'Deep retrofit'!$AM$18,IF(F22="Scenario3PBT12",'Deep retrofit'!$AN$18,"")))&amp;IF(F22="Scenario1PBT13",'Deep retrofit'!$AO$18,IF(F22="Scenario2PBT13",'Deep retrofit'!$AP$18,IF(F22="Scenario3PBT13",'Deep retrofit'!$AQ$18,"")))&amp;IF(F22="Scenario1PBT14",'Deep retrofit'!$AR$18,IF(F22="Scenario2PBT14",'Deep retrofit'!$AS$18,IF(F22="Scenario3PBT14",'Deep retrofit'!$AT$18,"")))&amp;IF(F22="Scenario1PBT15",'Deep retrofit'!$AU$18,IF(F22="Scenario2PBT15",'Deep retrofit'!$AV$18,IF(F22="Scenario3PBT15",'Deep retrofit'!$AW$18,"")))</f>
        <v/>
      </c>
      <c r="L22" s="117">
        <f t="shared" si="15"/>
        <v>0</v>
      </c>
      <c r="M22" s="117" t="str">
        <f>IF(F22="Scenario1PBT1",'Deep retrofit'!$E$20,IF(F22="Scenario2PBT1",'Deep retrofit'!$F$20,IF(F22="Scenario3PBT1",'Deep retrofit'!$G$20,"")))&amp;IF(F22="Scenario1PBT2",'Deep retrofit'!$H$20,IF(F22="Scenario2PBT2",'Deep retrofit'!$I$20,IF(F22="Scenario3PBT2",'Deep retrofit'!$J$20,"")))&amp;IF(F22="Scenario1PBT3",'Deep retrofit'!$K$20,IF(F22="Scenario2PBT3",'Deep retrofit'!$L$20,IF(F22="Scenario3PBT3",'Deep retrofit'!$M$20,"")))&amp;IF(F22="Scenario1PBT4",'Deep retrofit'!$N$20,IF(F22="Scenario2PBT4",'Deep retrofit'!$O$20,IF(F22="Scenario3PBT4",'Deep retrofit'!$P$20,"")))&amp;IF(F22="Scenario1PBT5",'Deep retrofit'!$Q$20,IF(F22="Scenario2PBT5",'Deep retrofit'!$R$20,IF(F22="Scenario3PBT5",'Deep retrofit'!$S$20,"")))&amp;IF(F22="Scenario1PBT6",'Deep retrofit'!$T$20,IF(F22="Scenario2PBT6",'Deep retrofit'!$U$20,IF(F22="Scenario3PBT6",'Deep retrofit'!$V$20,"")))&amp;IF(F22="Scenario1PBT7",'Deep retrofit'!$W$20,IF(F22="Scenario2PBT7",'Deep retrofit'!$X$20,IF(F22="Scenario3PBT7",'Deep retrofit'!$Y$20,"")))&amp;IF(F22="Scenario1PBT8",'Deep retrofit'!$Z$20,IF(F22="Scenario2PBT8",'Deep retrofit'!$AA$20,IF(F22="Scenario3PBT8",'Deep retrofit'!$AB$20,"")))&amp;IF(F22="Scenario1PBT9",'Deep retrofit'!$AC$20,IF(F22="Scenario2PBT9",'Deep retrofit'!$AD$20,IF(F22="Scenario3PBT9",'Deep retrofit'!$AE$20,"")))&amp;IF(F22="Scenario1PBT10",'Deep retrofit'!$AF$20,IF(F22="Scenario2PBT10",'Deep retrofit'!$AG$20,IF(F22="Scenario3PBT10",'Deep retrofit'!$AH$20,"")))&amp;IF(F22="Scenario1PBT11",'Deep retrofit'!$AI$20,IF(F22="Scenario2PBT11",'Deep retrofit'!$AJ$20,IF(F22="Scenario3PBT11",'Deep retrofit'!$AK$20,"")))&amp;IF(F22="Scenario1PBT12",'Deep retrofit'!$AL$20,IF(F22="Scenario2PBT12",'Deep retrofit'!$AM$20,IF(F22="Scenario3PBT12",'Deep retrofit'!$AN$20,"")))&amp;IF(F22="Scenario1PBT13",'Deep retrofit'!$AO$20,IF(F22="Scenario2PBT13",'Deep retrofit'!$AP$20,IF(F22="Scenario3PBT13",'Deep retrofit'!$AQ$20,"")))&amp;IF(F22="Scenario1PBT14",'Deep retrofit'!$AR$20,IF(F22="Scenario2PBT14",'Deep retrofit'!$AS$20,IF(F22="Scenario3PBT14",'Deep retrofit'!$AT$20,"")))&amp;IF(F22="Scenario1PBT15",'Deep retrofit'!$AU$20,IF(F22="Scenario2PBT15",'Deep retrofit'!$AV$20,IF(F22="Scenario3PBT15",'Deep retrofit'!$AW$20,"")))</f>
        <v/>
      </c>
      <c r="N22" s="118">
        <f t="shared" si="16"/>
        <v>0</v>
      </c>
      <c r="O22" s="206" t="str">
        <f>IF(F22="Scenario1PBT1",'Deep retrofit'!$E$23,IF(F22="Scenario2PBT1",'Deep retrofit'!$F$23,IF(F22="Scenario3PBT1",'Deep retrofit'!$G$23,"")))&amp;IF(F22="Scenario1PBT2",'Deep retrofit'!$H$23,IF(F22="Scenario2PBT2",'Deep retrofit'!$I$23,IF(F22="Scenario3PBT2",'Deep retrofit'!$J$23,"")))&amp;IF(F22="Scenario1PBT3",'Deep retrofit'!$K$23,IF(F22="Scenario2PBT3",'Deep retrofit'!$L$23,IF(F22="Scenario3PBT3",'Deep retrofit'!$M$23,"")))&amp;IF(F22="Scenario1PBT4",'Deep retrofit'!$N$23,IF(F22="Scenario2PBT4",'Deep retrofit'!$O$23,IF(F22="Scenario3PBT4",'Deep retrofit'!$P$23,"")))&amp;IF(F22="Scenario1PBT5",'Deep retrofit'!$Q$23,IF(F22="Scenario2PBT5",'Deep retrofit'!$R$23,IF(F22="Scenario3PBT5",'Deep retrofit'!$S$23,"")))&amp;IF(F22="Scenario1PBT6",'Deep retrofit'!$T$23,IF(F22="Scenario2PBT6",'Deep retrofit'!$U$23,IF(F22="Scenario3PBT6",'Deep retrofit'!$V$23,"")))&amp;IF(F22="Scenario1PBT7",'Deep retrofit'!$W$23,IF(F22="Scenario2PBT7",'Deep retrofit'!$X$23,IF(F22="Scenario3PBT7",'Deep retrofit'!$Y$23,"")))&amp;IF(F22="Scenario1PBT8",'Deep retrofit'!$Z$23,IF(F22="Scenario2PBT8",'Deep retrofit'!$AA$23,IF(F22="Scenario3PBT8",'Deep retrofit'!$AB$23,"")))&amp;IF(F22="Scenario1PBT9",'Deep retrofit'!$AC$23,IF(F22="Scenario2PBT9",'Deep retrofit'!$AD$23,IF(F22="Scenario3PBT9",'Deep retrofit'!$AE$23,"")))&amp;IF(F22="Scenario1PBT10",'Deep retrofit'!$AF$23,IF(F22="Scenario2PBT10",'Deep retrofit'!$AG$23,IF(F22="Scenario3PBT10",'Deep retrofit'!$AH$23,"")))&amp;IF(F22="Scenario1PBT11",'Deep retrofit'!$AI$23,IF(F22="Scenario2PBT11",'Deep retrofit'!$AJ$23,IF(F22="Scenario3PBT11",'Deep retrofit'!$AK$23,"")))&amp;IF(F22="Scenario1PBT12",'Deep retrofit'!$AL$23,IF(F22="Scenario2PBT12",'Deep retrofit'!$AM$23,IF(F22="Scenario3PBT12",'Deep retrofit'!$AN$23,"")))&amp;IF(F22="Scenario1PBT13",'Deep retrofit'!$AO$23,IF(F22="Scenario2PBT13",'Deep retrofit'!$AP$23,IF(F22="Scenario3PBT13",'Deep retrofit'!$AQ$23,"")))&amp;IF(F22="Scenario1PBT14",'Deep retrofit'!$AR$23,IF(F22="Scenario2PBT14",'Deep retrofit'!$AS$23,IF(F22="Scenario3PBT14",'Deep retrofit'!$AT$23,"")))&amp;IF(F22="Scenario1PBT15",'Deep retrofit'!$AU$23,IF(F22="Scenario2PBT15",'Deep retrofit'!$AV$23,IF(F22="Scenario3PBT15",'Deep retrofit'!$AW$23,"")))</f>
        <v/>
      </c>
      <c r="P22" s="117">
        <f t="shared" si="17"/>
        <v>0</v>
      </c>
      <c r="Q22" s="117" t="str">
        <f>IF(F22="Scenario1PBT1",'Deep retrofit'!$E$25,IF(F22="Scenario2PBT1",'Deep retrofit'!$F$25,IF(F22="Scenario3PBT1",'Deep retrofit'!$G$25,"")))&amp;IF(F22="Scenario1PBT2",'Deep retrofit'!$H$25,IF(F22="Scenario2PBT2",'Deep retrofit'!$I$25,IF(F22="Scenario3PBT2",'Deep retrofit'!$J$25,"")))&amp;IF(F22="Scenario1PBT3",'Deep retrofit'!$K$25,IF(F22="Scenario2PBT3",'Deep retrofit'!$L$25,IF(F22="Scenario3PBT3",'Deep retrofit'!$M$25,"")))&amp;IF(F22="Scenario1PBT4",'Deep retrofit'!$N$25,IF(F22="Scenario2PBT4",'Deep retrofit'!$O$25,IF(F22="Scenario3PBT4",'Deep retrofit'!$P$25,"")))&amp;IF(F22="Scenario1PBT5",'Deep retrofit'!$Q$25,IF(F22="Scenario2PBT5",'Deep retrofit'!$R$25,IF(F22="Scenario3PBT5",'Deep retrofit'!$S$25,"")))&amp;IF(F22="Scenario1PBT6",'Deep retrofit'!$T$25,IF(F22="Scenario2PBT6",'Deep retrofit'!$U$25,IF(F22="Scenario3PBT6",'Deep retrofit'!$V$25,"")))&amp;IF(F22="Scenario1PBT7",'Deep retrofit'!$W$25,IF(F22="Scenario2PBT7",'Deep retrofit'!$X$25,IF(F22="Scenario3PBT7",'Deep retrofit'!$Y$25,"")))&amp;IF(F22="Scenario1PBT8",'Deep retrofit'!$Z$25,IF(F22="Scenario2PBT8",'Deep retrofit'!$AA$25,IF(F22="Scenario3PBT8",'Deep retrofit'!$AB$25,"")))&amp;IF(F22="Scenario1PBT9",'Deep retrofit'!$AC$25,IF(F22="Scenario2PBT9",'Deep retrofit'!$AD$25,IF(F22="Scenario3PBT9",'Deep retrofit'!$AE$25,"")))&amp;IF(F22="Scenario1PBT10",'Deep retrofit'!$AF$25,IF(F22="Scenario2PBT10",'Deep retrofit'!$AG$25,IF(F22="Scenario3PBT10",'Deep retrofit'!$AH$25,"")))&amp;IF(F22="Scenario1PBT11",'Deep retrofit'!$AI$25,IF(F22="Scenario2PBT11",'Deep retrofit'!$AJ$25,IF(F22="Scenario3PBT11",'Deep retrofit'!$AK$25,"")))&amp;IF(F22="Scenario1PBT12",'Deep retrofit'!$AL$25,IF(F22="Scenario2PBT12",'Deep retrofit'!$AM$25,IF(F22="Scenario3PBT12",'Deep retrofit'!$AN$25,"")))&amp;IF(F22="Scenario1PBT13",'Deep retrofit'!$AO$25,IF(F22="Scenario2PBT13",'Deep retrofit'!$AP$25,IF(F22="Scenario3PBT13",'Deep retrofit'!$AQ$25,"")))&amp;IF(F22="Scenario1PBT14",'Deep retrofit'!$AR$25,IF(F22="Scenario2PBT14",'Deep retrofit'!$AS$25,IF(F22="Scenario3PBT14",'Deep retrofit'!$AT$25,"")))&amp;IF(F22="Scenario1PBT15",'Deep retrofit'!$AU$25,IF(F22="Scenario2PBT15",'Deep retrofit'!$AV$25,IF(F22="Scenario3PBT15",'Deep retrofit'!$AW$25,"")))</f>
        <v/>
      </c>
      <c r="R22" s="117">
        <f t="shared" si="18"/>
        <v>0</v>
      </c>
      <c r="S22" s="117" t="str">
        <f>IF(F22="Scenario1PBT1",'Deep retrofit'!$E$27,IF(F22="Scenario2PBT1",'Deep retrofit'!$F$27,IF(F22="Scenario3PBT1",'Deep retrofit'!$G$27,"")))&amp;IF(F22="Scenario1PBT2",'Deep retrofit'!$H$27,IF(F22="Scenario2PBT2",'Deep retrofit'!$I$27,IF(F22="Scenario3PBT2",'Deep retrofit'!$J$27,"")))&amp;IF(F22="Scenario1PBT3",'Deep retrofit'!$K$27,IF(F22="Scenario2PBT3",'Deep retrofit'!$L$27,IF(F22="Scenario3PBT3",'Deep retrofit'!$M$27,"")))&amp;IF(F22="Scenario1PBT4",'Deep retrofit'!$N$27,IF(F22="Scenario2PBT4",'Deep retrofit'!$O$27,IF(F22="Scenario3PBT4",'Deep retrofit'!$P$27,"")))&amp;IF(F22="Scenario1PBT5",'Deep retrofit'!$Q$27,IF(F22="Scenario2PBT5",'Deep retrofit'!$R$27,IF(F22="Scenario3PBT5",'Deep retrofit'!$S$27,"")))&amp;IF(F22="Scenario1PBT6",'Deep retrofit'!$T$27,IF(F22="Scenario2PBT6",'Deep retrofit'!$U$27,IF(F22="Scenario3PBT6",'Deep retrofit'!$V$27,"")))&amp;IF(F22="Scenario1PBT7",'Deep retrofit'!$W$27,IF(F22="Scenario2PBT7",'Deep retrofit'!$X$27,IF(F22="Scenario3PBT7",'Deep retrofit'!$Y$27,"")))&amp;IF(F22="Scenario1PBT8",'Deep retrofit'!$Z$27,IF(F22="Scenario2PBT8",'Deep retrofit'!$AA$27,IF(F22="Scenario3PBT8",'Deep retrofit'!$AB$27,"")))&amp;IF(F22="Scenario1PBT9",'Deep retrofit'!$AC$27,IF(F22="Scenario2PBT9",'Deep retrofit'!$AD$27,IF(F22="Scenario3PBT9",'Deep retrofit'!$AE$27,"")))&amp;IF(F22="Scenario1PBT10",'Deep retrofit'!$AF$27,IF(F22="Scenario2PBT10",'Deep retrofit'!$AG$27,IF(F22="Scenario3PBT10",'Deep retrofit'!$AH$27,"")))&amp;IF(F22="Scenario1PBT11",'Deep retrofit'!$AI$27,IF(F22="Scenario2PBT11",'Deep retrofit'!$AJ$27,IF(F22="Scenario3PBT11",'Deep retrofit'!$AK$27,"")))&amp;IF(F22="Scenario1PBT12",'Deep retrofit'!$AL$27,IF(F22="Scenario2PBT12",'Deep retrofit'!$AM$27,IF(F22="Scenario3PBT12",'Deep retrofit'!$AN$27,"")))&amp;IF(F22="Scenario1PBT13",'Deep retrofit'!$AO$27,IF(F22="Scenario2PBT13",'Deep retrofit'!$AP$27,IF(F22="Scenario3PBT13",'Deep retrofit'!$AQ$27,"")))&amp;IF(F22="Scenario1PBT14",'Deep retrofit'!$AR$27,IF(F22="Scenario2PBT14",'Deep retrofit'!$AS$27,IF(F22="Scenario3PBT14",'Deep retrofit'!$AT$27,"")))&amp;IF(F22="Scenario1PBT15",'Deep retrofit'!$AU$27,IF(F22="Scenario2PBT15",'Deep retrofit'!$AV$27,IF(F22="Scenario3PBT15",'Deep retrofit'!$AW$27,"")))</f>
        <v/>
      </c>
      <c r="T22" s="207">
        <f t="shared" si="19"/>
        <v>0</v>
      </c>
      <c r="U22" s="206" t="str">
        <f>IF(F22="Scenario1PBT1",'Deep retrofit'!$E$38,IF(F22="Scenario2PBT1",'Deep retrofit'!$F$38,IF(F22="Scenario3PBT1",'Deep retrofit'!$G$38,"")))&amp;IF(F22="Scenario1PBT2",'Deep retrofit'!$H$38,IF(F22="Scenario2PBT2",'Deep retrofit'!$I$38,IF(F22="Scenario3PBT2",'Deep retrofit'!$J$38,"")))&amp;IF(F22="Scenario1PBT3",'Deep retrofit'!$K$38,IF(F22="Scenario2PBT3",'Deep retrofit'!$L$38,IF(F22="Scenario3PBT3",'Deep retrofit'!$M$38,"")))&amp;IF(F22="Scenario1PBT4",'Deep retrofit'!$N$38,IF(F22="Scenario2PBT4",'Deep retrofit'!$O$38,IF(F22="Scenario3PBT4",'Deep retrofit'!$P$38,"")))&amp;IF(F22="Scenario1PBT5",'Deep retrofit'!$Q$38,IF(F22="Scenario2PBT5",'Deep retrofit'!$R$38,IF(F22="Scenario3PBT5",'Deep retrofit'!$S$38,"")))&amp;IF(F22="Scenario1PBT6",'Deep retrofit'!$T$38,IF(F22="Scenario2PBT6",'Deep retrofit'!$U$38,IF(F22="Scenario3PBT6",'Deep retrofit'!$V$38,"")))&amp;IF(F22="Scenario1PBT7",'Deep retrofit'!$W$38,IF(F22="Scenario2PBT7",'Deep retrofit'!$X$38,IF(F22="Scenario3PBT7",'Deep retrofit'!$Y$38,"")))&amp;IF(F22="Scenario1PBT8",'Deep retrofit'!$Z$38,IF(F22="Scenario2PBT8",'Deep retrofit'!$AA$38,IF(F22="Scenario3PBT8",'Deep retrofit'!$AB$38,"")))&amp;IF(F22="Scenario1PBT9",'Deep retrofit'!$AC$38,IF(F22="Scenario2PBT9",'Deep retrofit'!$AD$38,IF(F22="Scenario3PBT9",'Deep retrofit'!$AE$38,"")))&amp;IF(F22="Scenario1PBT10",'Deep retrofit'!$AF$38,IF(F22="Scenario2PBT10",'Deep retrofit'!$AG$38,IF(F22="Scenario3PBT10",'Deep retrofit'!$AH$38,"")))&amp;IF(F22="Scenario1PBT11",'Deep retrofit'!$AI$38,IF(F22="Scenario2PBT11",'Deep retrofit'!$AJ$38,IF(F22="Scenario3PBT11",'Deep retrofit'!$AK$38,"")))&amp;IF(F22="Scenario1PBT12",'Deep retrofit'!$AL$38,IF(F22="Scenario2PBT12",'Deep retrofit'!$AM$38,IF(F22="Scenario3PBT12",'Deep retrofit'!$AN$38,"")))&amp;IF(F22="Scenario1PBT13",'Deep retrofit'!$AO$38,IF(F22="Scenario2PBT13",'Deep retrofit'!$AP$38,IF(F22="Scenario3PBT13",'Deep retrofit'!$AQ$38,"")))&amp;IF(F22="Scenario1PBT14",'Deep retrofit'!$AR$38,IF(F22="Scenario2PBT14",'Deep retrofit'!$AS$38,IF(F22="Scenario3PBT14",'Deep retrofit'!$AT$38,"")))&amp;IF(F22="Scenario1PBT15",'Deep retrofit'!$AU$38,IF(F22="Scenario2PBT15",'Deep retrofit'!$AV$38,IF(F22="Scenario3PBT15",'Deep retrofit'!$AW$38,"")))</f>
        <v/>
      </c>
      <c r="V22" s="117">
        <f t="shared" si="20"/>
        <v>0</v>
      </c>
      <c r="W22" s="117" t="str">
        <f>IF(F22="Scenario1PBT1",'Deep retrofit'!$E$40,IF(F22="Scenario2PBT1",'Deep retrofit'!$F$40,IF(F22="Scenario3PBT1",'Deep retrofit'!$G$40,"")))&amp;IF(F22="Scenario1PBT2",'Deep retrofit'!$H$40,IF(F22="Scenario2PBT2",'Deep retrofit'!$I$40,IF(F22="Scenario3PBT2",'Deep retrofit'!$J$40,"")))&amp;IF(F22="Scenario1PBT3",'Deep retrofit'!$K$40,IF(F22="Scenario2PBT3",'Deep retrofit'!$L$40,IF(F22="Scenario3PBT3",'Deep retrofit'!$M$40,"")))&amp;IF(F22="Scenario1PBT4",'Deep retrofit'!$N$40,IF(F22="Scenario2PBT4",'Deep retrofit'!$O$40,IF(F22="Scenario3PBT4",'Deep retrofit'!$P$40,"")))&amp;IF(F22="Scenario1PBT5",'Deep retrofit'!$Q$40,IF(F22="Scenario2PBT5",'Deep retrofit'!$R$40,IF(F22="Scenario3PBT5",'Deep retrofit'!$S$40,"")))&amp;IF(F22="Scenario1PBT6",'Deep retrofit'!$T$40,IF(F22="Scenario2PBT6",'Deep retrofit'!$U$40,IF(F22="Scenario3PBT6",'Deep retrofit'!$V$40,"")))&amp;IF(F22="Scenario1PBT7",'Deep retrofit'!$W$40,IF(F22="Scenario2PBT7",'Deep retrofit'!$X$40,IF(F22="Scenario3PBT7",'Deep retrofit'!$Y$40,"")))&amp;IF(F22="Scenario1PBT8",'Deep retrofit'!$Z$40,IF(F22="Scenario2PBT8",'Deep retrofit'!$AA$40,IF(F22="Scenario3PBT8",'Deep retrofit'!$AB$40,"")))&amp;IF(F22="Scenario1PBT9",'Deep retrofit'!$AC$40,IF(F22="Scenario2PBT9",'Deep retrofit'!$AD$40,IF(F22="Scenario3PBT9",'Deep retrofit'!$AE$40,"")))&amp;IF(F22="Scenario1PBT10",'Deep retrofit'!$AF$40,IF(F22="Scenario2PBT10",'Deep retrofit'!$AG$40,IF(F22="Scenario3PBT10",'Deep retrofit'!$AH$40,"")))&amp;IF(F22="Scenario1PBT11",'Deep retrofit'!$AI$40,IF(F22="Scenario2PBT11",'Deep retrofit'!$AJ$40,IF(F22="Scenario3PBT11",'Deep retrofit'!$AK$40,"")))&amp;IF(F22="Scenario1PBT12",'Deep retrofit'!$AL$40,IF(F22="Scenario2PBT12",'Deep retrofit'!$AM$40,IF(F22="Scenario3PBT12",'Deep retrofit'!$AN$40,"")))&amp;IF(F22="Scenario1PBT13",'Deep retrofit'!$AO$40,IF(F22="Scenario2PBT13",'Deep retrofit'!$AP$40,IF(F22="Scenario3PBT13",'Deep retrofit'!$AQ$40,"")))&amp;IF(F22="Scenario1PBT14",'Deep retrofit'!$AR$40,IF(F22="Scenario2PBT14",'Deep retrofit'!$AS$40,IF(F22="Scenario3PBT14",'Deep retrofit'!$AT$40,"")))&amp;IF(F22="Scenario1PBT15",'Deep retrofit'!$AU$40,IF(F22="Scenario2PBT15",'Deep retrofit'!$AV$40,IF(F22="Scenario3PBT15",'Deep retrofit'!$AW$40,"")))</f>
        <v/>
      </c>
      <c r="X22" s="117">
        <f t="shared" si="21"/>
        <v>0</v>
      </c>
      <c r="Y22" s="117" t="str">
        <f>IF(F22="Scenario1PBT1",'Deep retrofit'!$E$42,IF(F22="Scenario2PBT1",'Deep retrofit'!$F$42,IF(F22="Scenario3PBT1",'Deep retrofit'!$G$42,"")))&amp;IF(F22="Scenario1PBT2",'Deep retrofit'!$H$42,IF(F22="Scenario2PBT2",'Deep retrofit'!$I$42,IF(F22="Scenario3PBT2",'Deep retrofit'!$J$42,"")))&amp;IF(F22="Scenario1PBT3",'Deep retrofit'!$K$42,IF(F22="Scenario2PBT3",'Deep retrofit'!$L$42,IF(F22="Scenario3PBT3",'Deep retrofit'!$M$42,"")))&amp;IF(F22="Scenario1PBT4",'Deep retrofit'!$N$42,IF(F22="Scenario2PBT4",'Deep retrofit'!$O$42,IF(F22="Scenario3PBT4",'Deep retrofit'!$P$42,"")))&amp;IF(F22="Scenario1PBT5",'Deep retrofit'!$Q$42,IF(F22="Scenario2PBT5",'Deep retrofit'!$R$42,IF(F22="Scenario3PBT5",'Deep retrofit'!$S$42,"")))&amp;IF(F22="Scenario1PBT6",'Deep retrofit'!$T$42,IF(F22="Scenario2PBT6",'Deep retrofit'!$U$42,IF(F22="Scenario3PBT6",'Deep retrofit'!$V$42,"")))&amp;IF(F22="Scenario1PBT7",'Deep retrofit'!$W$42,IF(F22="Scenario2PBT7",'Deep retrofit'!$X$42,IF(F22="Scenario3PBT7",'Deep retrofit'!$Y$42,"")))&amp;IF(F22="Scenario1PBT8",'Deep retrofit'!$Z$42,IF(F22="Scenario2PBT8",'Deep retrofit'!$AA$42,IF(F22="Scenario3PBT8",'Deep retrofit'!$AB$42,"")))&amp;IF(F22="Scenario1PBT9",'Deep retrofit'!$AC$42,IF(F22="Scenario2PBT9",'Deep retrofit'!$AD$42,IF(F22="Scenario3PBT9",'Deep retrofit'!$AE$42,"")))&amp;IF(F22="Scenario1PBT10",'Deep retrofit'!$AF$42,IF(F22="Scenario2PBT10",'Deep retrofit'!$AG$42,IF(F22="Scenario3PBT10",'Deep retrofit'!$AH$42,"")))&amp;IF(F22="Scenario1PBT11",'Deep retrofit'!$AI$42,IF(F22="Scenario2PBT11",'Deep retrofit'!$AJ$42,IF(F22="Scenario3PBT11",'Deep retrofit'!$AK$42,"")))&amp;IF(F22="Scenario1PBT12",'Deep retrofit'!$AL$42,IF(F22="Scenario2PBT12",'Deep retrofit'!$AM$42,IF(F22="Scenario3PBT12",'Deep retrofit'!$AN$42,"")))&amp;IF(F22="Scenario1PBT13",'Deep retrofit'!$AO$42,IF(F22="Scenario2PBT13",'Deep retrofit'!$AP$42,IF(F22="Scenario3PBT13",'Deep retrofit'!$AQ$42,"")))&amp;IF(F22="Scenario1PBT14",'Deep retrofit'!$AR$42,IF(F22="Scenario2PBT14",'Deep retrofit'!$AS$42,IF(F22="Scenario3PBT14",'Deep retrofit'!$AT$42,"")))&amp;IF(F22="Scenario1PBT15",'Deep retrofit'!$AU$42,IF(F22="Scenario2PBT15",'Deep retrofit'!$AV$42,IF(F22="Scenario3PBT15",'Deep retrofit'!$AW$42,"")))</f>
        <v/>
      </c>
      <c r="Z22" s="117">
        <f t="shared" si="22"/>
        <v>0</v>
      </c>
      <c r="AA22" s="269" t="str">
        <f>IF(F22="Scenario1PBT1",'Deep retrofit'!$E$101,IF(F22="Scenario2PBT1",'Deep retrofit'!$F$101,IF(F22="Scenario3PBT1",'Deep retrofit'!$G$101,"")))&amp;IF(F22="Scenario1PBT2",'Deep retrofit'!$H$101,IF(F22="Scenario2PBT2",'Deep retrofit'!$I$101,IF(F22="Scenario3PBT2",'Deep retrofit'!$J$101,"")))&amp;IF(F22="Scenario1PBT3",'Deep retrofit'!$K$101,IF(F22="Scenario2PBT3",'Deep retrofit'!$L$101,IF(F22="Scenario3PBT3",'Deep retrofit'!$M$101,"")))&amp;IF(F22="Scenario1PBT4",'Deep retrofit'!$N$101,IF(F22="Scenario2PBT4",'Deep retrofit'!$O$101,IF(F22="Scenario3PBT4",'Deep retrofit'!$P$101,"")))&amp;IF(F22="Scenario1PBT5",'Deep retrofit'!$Q$101,IF(F22="Scenario2PBT5",'Deep retrofit'!$R$101,IF(F22="Scenario3PBT5",'Deep retrofit'!$S$101,"")))&amp;IF(F22="Scenario1PBT6",'Deep retrofit'!$T$101,IF(F22="Scenario2PBT6",'Deep retrofit'!$U$101,IF(F22="Scenario3PBT6",'Deep retrofit'!$V$101,"")))&amp;IF(F22="Scenario1PBT7",'Deep retrofit'!$W$101,IF(F22="Scenario2PBT7",'Deep retrofit'!$X$101,IF(F22="Scenario3PBT7",'Deep retrofit'!$Y$101,"")))&amp;IF(F22="Scenario1PBT8",'Deep retrofit'!$Z$101,IF(F22="Scenario2PBT8",'Deep retrofit'!$AA$101,IF(F22="Scenario3PBT8",'Deep retrofit'!$AB$101,"")))&amp;IF(F22="Scenario1PBT9",'Deep retrofit'!$AC$101,IF(F22="Scenario2PBT9",'Deep retrofit'!$AD$101,IF(F22="Scenario3PBT9",'Deep retrofit'!$AE$101,"")))&amp;IF(F22="Scenario1PBT10",'Deep retrofit'!$AF$101,IF(F22="Scenario2PBT10",'Deep retrofit'!$AG$101,IF(F22="Scenario3PBT10",'Deep retrofit'!$AH$101,"")))&amp;IF(F22="Scenario1PBT11",'Deep retrofit'!$AI$101,IF(F22="Scenario2PBT11",'Deep retrofit'!$AJ$101,IF(F22="Scenario3PBT11",'Deep retrofit'!$AK$101,"")))&amp;IF(F22="Scenario1PBT12",'Deep retrofit'!$AL$101,IF(F22="Scenario2PBT12",'Deep retrofit'!$AM$101,IF(F22="Scenario3PBT12",'Deep retrofit'!$AN$101,"")))&amp;IF(F22="Scenario1PBT13",'Deep retrofit'!$AO$101,IF(F22="Scenario2PBT13",'Deep retrofit'!$AP$101,IF(F22="Scenario3PBT13",'Deep retrofit'!$AQ$101,"")))&amp;IF(F22="Scenario1PBT14",'Deep retrofit'!$AR$101,IF(F22="Scenario2PBT14",'Deep retrofit'!$AS$101,IF(F22="Scenario3PBT14",'Deep retrofit'!$AT$101,"")))&amp;IF(F22="Scenario1PBT15",'Deep retrofit'!$AU$101,IF(F22="Scenario2PBT15",'Deep retrofit'!$AV$101,IF(F22="Scenario3PBT15",'Deep retrofit'!$AW$101,"")))</f>
        <v/>
      </c>
      <c r="AB22" s="179">
        <f t="shared" si="23"/>
        <v>0</v>
      </c>
      <c r="AC22" s="348" t="str">
        <f t="shared" si="24"/>
        <v/>
      </c>
      <c r="AD22" s="353">
        <f>IF(AC22="",IFERROR('Projection_Base-case'!G23-G22,0),0)</f>
        <v>0</v>
      </c>
      <c r="AE22" s="350">
        <f t="shared" si="0"/>
        <v>0</v>
      </c>
      <c r="AF22" s="361">
        <f>IFERROR(100*AD22/'Projection_Base-case'!G23,0)</f>
        <v>0</v>
      </c>
      <c r="AG22" s="352">
        <f>IF(AC22="",IFERROR('Projection_Base-case'!I23-I22,0),0)</f>
        <v>0</v>
      </c>
      <c r="AH22" s="353">
        <f t="shared" si="1"/>
        <v>0</v>
      </c>
      <c r="AI22" s="361">
        <f>IFERROR(100*AG22/'Projection_Base-case'!I23,0)</f>
        <v>0</v>
      </c>
      <c r="AJ22" s="352">
        <f>IF(AC22="",IFERROR('Projection_Base-case'!K23-K22,0),0)</f>
        <v>0</v>
      </c>
      <c r="AK22" s="353">
        <f t="shared" si="2"/>
        <v>0</v>
      </c>
      <c r="AL22" s="361">
        <f>IFERROR(100*AJ22/'Projection_Base-case'!K23,0)</f>
        <v>0</v>
      </c>
      <c r="AM22" s="352">
        <f>-IF(AC22="",IFERROR('Projection_Base-case'!M23-M22,0),0)</f>
        <v>0</v>
      </c>
      <c r="AN22" s="353">
        <f t="shared" si="3"/>
        <v>0</v>
      </c>
      <c r="AO22" s="354">
        <f>IFERROR(IF('Projection_Base-case'!N23&gt;0,100*AN22/'Projection_Base-case'!N23,100*AN22/N22),0)</f>
        <v>0</v>
      </c>
      <c r="AP22" s="355">
        <f>IF(AC22="",IFERROR('Projection_Base-case'!O23-O22,0),0)</f>
        <v>0</v>
      </c>
      <c r="AQ22" s="356">
        <f t="shared" si="4"/>
        <v>0</v>
      </c>
      <c r="AR22" s="356">
        <f>IFERROR(100*AP22/'Projection_Base-case'!O23,0)</f>
        <v>0</v>
      </c>
      <c r="AS22" s="355">
        <f>IF(AC22="",IFERROR('Projection_Base-case'!Q23-Q22,0),0)</f>
        <v>0</v>
      </c>
      <c r="AT22" s="356">
        <f t="shared" si="5"/>
        <v>0</v>
      </c>
      <c r="AU22" s="356">
        <f>IFERROR(100*AS22/'Projection_Base-case'!Q23,0)</f>
        <v>0</v>
      </c>
      <c r="AV22" s="355">
        <f>IF(AC22="",IFERROR('Projection_Base-case'!S23-S22,0),0)</f>
        <v>0</v>
      </c>
      <c r="AW22" s="356">
        <f t="shared" si="6"/>
        <v>0</v>
      </c>
      <c r="AX22" s="357">
        <f>IFERROR(100*AV22/'Projection_Base-case'!S23,0)</f>
        <v>0</v>
      </c>
      <c r="AY22" s="358">
        <f>IF(AC22="",IFERROR('Projection_Base-case'!U23-U22,0),0)</f>
        <v>0</v>
      </c>
      <c r="AZ22" s="359">
        <f t="shared" si="7"/>
        <v>0</v>
      </c>
      <c r="BA22" s="359">
        <f>IFERROR(100*AY22/'Projection_Base-case'!U23,0)</f>
        <v>0</v>
      </c>
      <c r="BB22" s="358">
        <f>IF(AC22="",IFERROR('Projection_Base-case'!W23-W22,0),0)</f>
        <v>0</v>
      </c>
      <c r="BC22" s="359">
        <f t="shared" si="8"/>
        <v>0</v>
      </c>
      <c r="BD22" s="359">
        <f>IFERROR(100*BB22/'Projection_Base-case'!W23,0)</f>
        <v>0</v>
      </c>
      <c r="BE22" s="358">
        <f>IF(AC22="",IFERROR('Projection_Base-case'!Y23-Y22,0),0)</f>
        <v>0</v>
      </c>
      <c r="BF22" s="359">
        <f t="shared" si="9"/>
        <v>0</v>
      </c>
      <c r="BG22" s="359">
        <f>IFERROR(100*BE22/'Projection_Base-case'!Y23,0)</f>
        <v>0</v>
      </c>
      <c r="BH22" s="359">
        <f t="shared" si="10"/>
        <v>0</v>
      </c>
      <c r="BI22" s="360">
        <f t="shared" si="11"/>
        <v>0</v>
      </c>
    </row>
    <row r="23" spans="1:61" ht="15.6">
      <c r="A23" s="205">
        <v>19</v>
      </c>
      <c r="B23" s="347">
        <f>IF('Projection_Base-case'!B24&lt;&gt;"",'Projection_Base-case'!B24,0)</f>
        <v>0</v>
      </c>
      <c r="C23" s="347">
        <f>IF('Projection_Base-case'!C24&lt;&gt;"",'Projection_Base-case'!C24,0)</f>
        <v>0</v>
      </c>
      <c r="D23" s="365">
        <f>IF('Projection_Base-case'!D24&lt;&gt;"",'Projection_Base-case'!D24,0)</f>
        <v>0</v>
      </c>
      <c r="E23" s="369"/>
      <c r="F23" s="367" t="str">
        <f t="shared" si="12"/>
        <v>0</v>
      </c>
      <c r="G23" s="177" t="str">
        <f>IF(F23="Scenario1PBT1",'Deep retrofit'!$E$6,IF(F23="Scenario2PBT1",'Deep retrofit'!$F$6,IF(F23="Scenario3PBT1",'Deep retrofit'!$G$6,"")))&amp;IF(F23="Scenario1PBT2",'Deep retrofit'!$H$6,IF(F23="Scenario2PBT2",'Deep retrofit'!$I$6,IF(F23="Scenario3PBT2",'Deep retrofit'!$J$6,"")))&amp;IF(F23="Scenario1PBT3",'Deep retrofit'!$K$6,IF(F23="Scenario2PBT3",'Deep retrofit'!$L$6,IF(F23="Scenario3PBT3",'Deep retrofit'!$M$6,"")))&amp;IF(F23="Scenario1PBT4",'Deep retrofit'!$N$6,IF(F23="Scenario2PBT4",'Deep retrofit'!$O$6,IF(F23="Scenario3PBT4",'Deep retrofit'!$P$6,"")))&amp;IF(F23="Scenario1PBT5",'Deep retrofit'!$Q$6,IF(F23="Scenario2PBT5",'Deep retrofit'!$R$6,IF(F23="Scenario3PBT5",'Deep retrofit'!$S$6,"")))&amp;IF(F23="Scenario1PBT6",'Deep retrofit'!$T$6,IF(F23="Scenario2PBT6",'Deep retrofit'!$U$6,IF(F23="Scenario3PBT6",'Deep retrofit'!$V$6,"")))&amp;IF(F23="Scenario1PBT7",'Deep retrofit'!$W$6,IF(F23="Scenario2PBT7",'Deep retrofit'!$X$6,IF(F23="Scenario3PBT7",'Deep retrofit'!$Y$6,"")))&amp;IF(F23="Scenario1PBT8",'Deep retrofit'!$Z$6,IF(F23="Scenario2PBT8",'Deep retrofit'!$AA$6,IF(F23="Scenario3PBT8",'Deep retrofit'!$AB$6,"")))&amp;IF(F23="Scenario1PBT9",'Deep retrofit'!$AC$6,IF(F23="Scenario2PBT9",'Deep retrofit'!$AD$6,IF(F23="Scenario3PBT9",'Deep retrofit'!$AE$6,"")))&amp;IF(F23="Scenario1PBT10",'Deep retrofit'!$AF$6,IF(F23="Scenario2PBT10",'Deep retrofit'!$AG$6,IF(F23="Scenario3PBT10",'Deep retrofit'!$AH$6,"")))&amp;IF(F23="Scenario1PBT11",'Deep retrofit'!$AI$6,IF(F23="Scenario2PBT11",'Deep retrofit'!$AJ$6,IF(F23="Scenario3PBT11",'Deep retrofit'!$AK$6,"")))&amp;IF(F23="Scenario1PBT12",'Deep retrofit'!$AL$6,IF(F23="Scenario2PBT12",'Deep retrofit'!$AM$6,IF(F23="Scenario3PBT12",'Deep retrofit'!$AN$6,"")))&amp;IF(F23="Scenario1PBT13",'Deep retrofit'!$AO$6,IF(F23="Scenario2PBT13",'Deep retrofit'!$AP$6,IF(F23="Scenario3PBT13",'Deep retrofit'!$AQ$6,"")))&amp;IF(F23="Scenario1PBT14",'Deep retrofit'!$AR$6,IF(F23="Scenario2PBT14",'Deep retrofit'!$AS$6,IF(F23="Scenario3PBT14",'Deep retrofit'!$AT$6,"")))&amp;IF(F23="Scenario1PBT15",'Deep retrofit'!$AU$6,IF(F23="Scenario2PBT15",'Deep retrofit'!$AV$6,IF(F23="Scenario3PBT15",'Deep retrofit'!$AW$6,"")))</f>
        <v/>
      </c>
      <c r="H23" s="117">
        <f t="shared" si="13"/>
        <v>0</v>
      </c>
      <c r="I23" s="178" t="str">
        <f>IF(F23="Scenario1PBT1",'Deep retrofit'!$E$16,IF(F23="Scenario2PBT1",'Deep retrofit'!$F$16,IF(F23="Scenario3PBT1",'Deep retrofit'!$G$16,"")))&amp;IF(F23="Scenario1PBT2",'Deep retrofit'!$H$16,IF(F23="Scenario2PBT2",'Deep retrofit'!$I$16,IF(F23="Scenario3PBT2",'Deep retrofit'!$J$16,"")))&amp;IF(F23="Scenario1PBT3",'Deep retrofit'!$K$16,IF(F23="Scenario2PBT3",'Deep retrofit'!$L$16,IF(F23="Scenario3PBT3",'Deep retrofit'!$M$16,"")))&amp;IF(F23="Scenario1PBT4",'Deep retrofit'!$N$16,IF(F23="Scenario2PBT4",'Deep retrofit'!$O$16,IF(F23="Scenario3PBT4",'Deep retrofit'!$P$16,"")))&amp;IF(F23="Scenario1PBT5",'Deep retrofit'!$Q$16,IF(F23="Scenario2PBT5",'Deep retrofit'!$R$16,IF(F23="Scenario3PBT5",'Deep retrofit'!$S$16,"")))&amp;IF(F23="Scenario1PBT6",'Deep retrofit'!$T$16,IF(F23="Scenario2PBT6",'Deep retrofit'!$U$16,IF(F23="Scenario3PBT6",'Deep retrofit'!$V$16,"")))&amp;IF(F23="Scenario1PBT7",'Deep retrofit'!$W$16,IF(F23="Scenario2PBT7",'Deep retrofit'!$X$16,IF(F23="Scenario3PBT7",'Deep retrofit'!$Y$16,"")))&amp;IF(F23="Scenario1PBT8",'Deep retrofit'!$Z$16,IF(F23="Scenario2PBT8",'Deep retrofit'!$AA$16,IF(F23="Scenario3PBT8",'Deep retrofit'!$AB$16,"")))&amp;IF(F23="Scenario1PBT9",'Deep retrofit'!$AC$16,IF(F23="Scenario2PBT9",'Deep retrofit'!$AD$16,IF(F23="Scenario3PBT9",'Deep retrofit'!$AE$16,"")))&amp;IF(F23="Scenario1PBT10",'Deep retrofit'!$AF$16,IF(F23="Scenario2PBT10",'Deep retrofit'!$AG$16,IF(F23="Scenario3PBT10",'Deep retrofit'!$AH$16,"")))&amp;IF(F23="Scenario1PBT11",'Deep retrofit'!$AI$16,IF(F23="Scenario2PBT11",'Deep retrofit'!$AJ$16,IF(F23="Scenario3PBT11",'Deep retrofit'!$AK$16,"")))&amp;IF(F23="Scenario1PBT12",'Deep retrofit'!$AL$16,IF(F23="Scenario2PBT12",'Deep retrofit'!$AM$16,IF(F23="Scenario3PBT12",'Deep retrofit'!$AN$16,"")))&amp;IF(F23="Scenario1PBT13",'Deep retrofit'!$AO$16,IF(F23="Scenario2PBT13",'Deep retrofit'!$AP$16,IF(F23="Scenario3PBT13",'Deep retrofit'!$AQ$16,"")))&amp;IF(F23="Scenario1PBT14",'Deep retrofit'!$AR$16,IF(F23="Scenario2PBT14",'Deep retrofit'!$AS$16,IF(F23="Scenario3PBT14",'Deep retrofit'!$AT$16,"")))&amp;IF(F23="Scenario1PBT15",'Deep retrofit'!$AU$16,IF(F23="Scenario2PBT15",'Deep retrofit'!$AV$16,IF(F23="Scenario3PBT15",'Deep retrofit'!$AW$16,"")))</f>
        <v/>
      </c>
      <c r="J23" s="117">
        <f t="shared" si="14"/>
        <v>0</v>
      </c>
      <c r="K23" s="117" t="str">
        <f>IF(F23="Scenario1PBT1",'Deep retrofit'!$E$18,IF(F23="Scenario2PBT1",'Deep retrofit'!$F$18,IF(F23="Scenario3PBT1",'Deep retrofit'!$G$18,"")))&amp;IF(F23="Scenario1PBT2",'Deep retrofit'!$H$18,IF(F23="Scenario2PBT2",'Deep retrofit'!$I$18,IF(F23="Scenario3PBT2",'Deep retrofit'!$J$18,"")))&amp;IF(F23="Scenario1PBT3",'Deep retrofit'!$K$18,IF(F23="Scenario2PBT3",'Deep retrofit'!$L$18,IF(F23="Scenario3PBT3",'Deep retrofit'!$M$18,"")))&amp;IF(F23="Scenario1PBT4",'Deep retrofit'!$N$18,IF(F23="Scenario2PBT4",'Deep retrofit'!$O$18,IF(F23="Scenario3PBT4",'Deep retrofit'!$P$18,"")))&amp;IF(F23="Scenario1PBT5",'Deep retrofit'!$Q$18,IF(F23="Scenario2PBT5",'Deep retrofit'!$R$18,IF(F23="Scenario3PBT5",'Deep retrofit'!$S$18,"")))&amp;IF(F23="Scenario1PBT6",'Deep retrofit'!$T$18,IF(F23="Scenario2PBT6",'Deep retrofit'!$U$18,IF(F23="Scenario3PBT6",'Deep retrofit'!$V$18,"")))&amp;IF(F23="Scenario1PBT7",'Deep retrofit'!$W$18,IF(F23="Scenario2PBT7",'Deep retrofit'!$X$18,IF(F23="Scenario3PBT7",'Deep retrofit'!$Y$18,"")))&amp;IF(F23="Scenario1PBT8",'Deep retrofit'!$Z$18,IF(F23="Scenario2PBT8",'Deep retrofit'!$AA$18,IF(F23="Scenario3PBT8",'Deep retrofit'!$AB$18,"")))&amp;IF(F23="Scenario1PBT9",'Deep retrofit'!$AC$18,IF(F23="Scenario2PBT9",'Deep retrofit'!$AD$18,IF(F23="Scenario3PBT9",'Deep retrofit'!$AE$18,"")))&amp;IF(F23="Scenario1PBT10",'Deep retrofit'!$AF$18,IF(F23="Scenario2PBT10",'Deep retrofit'!$AG$18,IF(F23="Scenario3PBT10",'Deep retrofit'!$AH$18,"")))&amp;IF(F23="Scenario1PBT11",'Deep retrofit'!$AI$18,IF(F23="Scenario2PBT11",'Deep retrofit'!$AJ$18,IF(F23="Scenario3PBT11",'Deep retrofit'!$AK$18,"")))&amp;IF(F23="Scenario1PBT12",'Deep retrofit'!$AL$18,IF(F23="Scenario2PBT12",'Deep retrofit'!$AM$18,IF(F23="Scenario3PBT12",'Deep retrofit'!$AN$18,"")))&amp;IF(F23="Scenario1PBT13",'Deep retrofit'!$AO$18,IF(F23="Scenario2PBT13",'Deep retrofit'!$AP$18,IF(F23="Scenario3PBT13",'Deep retrofit'!$AQ$18,"")))&amp;IF(F23="Scenario1PBT14",'Deep retrofit'!$AR$18,IF(F23="Scenario2PBT14",'Deep retrofit'!$AS$18,IF(F23="Scenario3PBT14",'Deep retrofit'!$AT$18,"")))&amp;IF(F23="Scenario1PBT15",'Deep retrofit'!$AU$18,IF(F23="Scenario2PBT15",'Deep retrofit'!$AV$18,IF(F23="Scenario3PBT15",'Deep retrofit'!$AW$18,"")))</f>
        <v/>
      </c>
      <c r="L23" s="117">
        <f t="shared" si="15"/>
        <v>0</v>
      </c>
      <c r="M23" s="117" t="str">
        <f>IF(F23="Scenario1PBT1",'Deep retrofit'!$E$20,IF(F23="Scenario2PBT1",'Deep retrofit'!$F$20,IF(F23="Scenario3PBT1",'Deep retrofit'!$G$20,"")))&amp;IF(F23="Scenario1PBT2",'Deep retrofit'!$H$20,IF(F23="Scenario2PBT2",'Deep retrofit'!$I$20,IF(F23="Scenario3PBT2",'Deep retrofit'!$J$20,"")))&amp;IF(F23="Scenario1PBT3",'Deep retrofit'!$K$20,IF(F23="Scenario2PBT3",'Deep retrofit'!$L$20,IF(F23="Scenario3PBT3",'Deep retrofit'!$M$20,"")))&amp;IF(F23="Scenario1PBT4",'Deep retrofit'!$N$20,IF(F23="Scenario2PBT4",'Deep retrofit'!$O$20,IF(F23="Scenario3PBT4",'Deep retrofit'!$P$20,"")))&amp;IF(F23="Scenario1PBT5",'Deep retrofit'!$Q$20,IF(F23="Scenario2PBT5",'Deep retrofit'!$R$20,IF(F23="Scenario3PBT5",'Deep retrofit'!$S$20,"")))&amp;IF(F23="Scenario1PBT6",'Deep retrofit'!$T$20,IF(F23="Scenario2PBT6",'Deep retrofit'!$U$20,IF(F23="Scenario3PBT6",'Deep retrofit'!$V$20,"")))&amp;IF(F23="Scenario1PBT7",'Deep retrofit'!$W$20,IF(F23="Scenario2PBT7",'Deep retrofit'!$X$20,IF(F23="Scenario3PBT7",'Deep retrofit'!$Y$20,"")))&amp;IF(F23="Scenario1PBT8",'Deep retrofit'!$Z$20,IF(F23="Scenario2PBT8",'Deep retrofit'!$AA$20,IF(F23="Scenario3PBT8",'Deep retrofit'!$AB$20,"")))&amp;IF(F23="Scenario1PBT9",'Deep retrofit'!$AC$20,IF(F23="Scenario2PBT9",'Deep retrofit'!$AD$20,IF(F23="Scenario3PBT9",'Deep retrofit'!$AE$20,"")))&amp;IF(F23="Scenario1PBT10",'Deep retrofit'!$AF$20,IF(F23="Scenario2PBT10",'Deep retrofit'!$AG$20,IF(F23="Scenario3PBT10",'Deep retrofit'!$AH$20,"")))&amp;IF(F23="Scenario1PBT11",'Deep retrofit'!$AI$20,IF(F23="Scenario2PBT11",'Deep retrofit'!$AJ$20,IF(F23="Scenario3PBT11",'Deep retrofit'!$AK$20,"")))&amp;IF(F23="Scenario1PBT12",'Deep retrofit'!$AL$20,IF(F23="Scenario2PBT12",'Deep retrofit'!$AM$20,IF(F23="Scenario3PBT12",'Deep retrofit'!$AN$20,"")))&amp;IF(F23="Scenario1PBT13",'Deep retrofit'!$AO$20,IF(F23="Scenario2PBT13",'Deep retrofit'!$AP$20,IF(F23="Scenario3PBT13",'Deep retrofit'!$AQ$20,"")))&amp;IF(F23="Scenario1PBT14",'Deep retrofit'!$AR$20,IF(F23="Scenario2PBT14",'Deep retrofit'!$AS$20,IF(F23="Scenario3PBT14",'Deep retrofit'!$AT$20,"")))&amp;IF(F23="Scenario1PBT15",'Deep retrofit'!$AU$20,IF(F23="Scenario2PBT15",'Deep retrofit'!$AV$20,IF(F23="Scenario3PBT15",'Deep retrofit'!$AW$20,"")))</f>
        <v/>
      </c>
      <c r="N23" s="118">
        <f t="shared" si="16"/>
        <v>0</v>
      </c>
      <c r="O23" s="206" t="str">
        <f>IF(F23="Scenario1PBT1",'Deep retrofit'!$E$23,IF(F23="Scenario2PBT1",'Deep retrofit'!$F$23,IF(F23="Scenario3PBT1",'Deep retrofit'!$G$23,"")))&amp;IF(F23="Scenario1PBT2",'Deep retrofit'!$H$23,IF(F23="Scenario2PBT2",'Deep retrofit'!$I$23,IF(F23="Scenario3PBT2",'Deep retrofit'!$J$23,"")))&amp;IF(F23="Scenario1PBT3",'Deep retrofit'!$K$23,IF(F23="Scenario2PBT3",'Deep retrofit'!$L$23,IF(F23="Scenario3PBT3",'Deep retrofit'!$M$23,"")))&amp;IF(F23="Scenario1PBT4",'Deep retrofit'!$N$23,IF(F23="Scenario2PBT4",'Deep retrofit'!$O$23,IF(F23="Scenario3PBT4",'Deep retrofit'!$P$23,"")))&amp;IF(F23="Scenario1PBT5",'Deep retrofit'!$Q$23,IF(F23="Scenario2PBT5",'Deep retrofit'!$R$23,IF(F23="Scenario3PBT5",'Deep retrofit'!$S$23,"")))&amp;IF(F23="Scenario1PBT6",'Deep retrofit'!$T$23,IF(F23="Scenario2PBT6",'Deep retrofit'!$U$23,IF(F23="Scenario3PBT6",'Deep retrofit'!$V$23,"")))&amp;IF(F23="Scenario1PBT7",'Deep retrofit'!$W$23,IF(F23="Scenario2PBT7",'Deep retrofit'!$X$23,IF(F23="Scenario3PBT7",'Deep retrofit'!$Y$23,"")))&amp;IF(F23="Scenario1PBT8",'Deep retrofit'!$Z$23,IF(F23="Scenario2PBT8",'Deep retrofit'!$AA$23,IF(F23="Scenario3PBT8",'Deep retrofit'!$AB$23,"")))&amp;IF(F23="Scenario1PBT9",'Deep retrofit'!$AC$23,IF(F23="Scenario2PBT9",'Deep retrofit'!$AD$23,IF(F23="Scenario3PBT9",'Deep retrofit'!$AE$23,"")))&amp;IF(F23="Scenario1PBT10",'Deep retrofit'!$AF$23,IF(F23="Scenario2PBT10",'Deep retrofit'!$AG$23,IF(F23="Scenario3PBT10",'Deep retrofit'!$AH$23,"")))&amp;IF(F23="Scenario1PBT11",'Deep retrofit'!$AI$23,IF(F23="Scenario2PBT11",'Deep retrofit'!$AJ$23,IF(F23="Scenario3PBT11",'Deep retrofit'!$AK$23,"")))&amp;IF(F23="Scenario1PBT12",'Deep retrofit'!$AL$23,IF(F23="Scenario2PBT12",'Deep retrofit'!$AM$23,IF(F23="Scenario3PBT12",'Deep retrofit'!$AN$23,"")))&amp;IF(F23="Scenario1PBT13",'Deep retrofit'!$AO$23,IF(F23="Scenario2PBT13",'Deep retrofit'!$AP$23,IF(F23="Scenario3PBT13",'Deep retrofit'!$AQ$23,"")))&amp;IF(F23="Scenario1PBT14",'Deep retrofit'!$AR$23,IF(F23="Scenario2PBT14",'Deep retrofit'!$AS$23,IF(F23="Scenario3PBT14",'Deep retrofit'!$AT$23,"")))&amp;IF(F23="Scenario1PBT15",'Deep retrofit'!$AU$23,IF(F23="Scenario2PBT15",'Deep retrofit'!$AV$23,IF(F23="Scenario3PBT15",'Deep retrofit'!$AW$23,"")))</f>
        <v/>
      </c>
      <c r="P23" s="117">
        <f t="shared" si="17"/>
        <v>0</v>
      </c>
      <c r="Q23" s="117" t="str">
        <f>IF(F23="Scenario1PBT1",'Deep retrofit'!$E$25,IF(F23="Scenario2PBT1",'Deep retrofit'!$F$25,IF(F23="Scenario3PBT1",'Deep retrofit'!$G$25,"")))&amp;IF(F23="Scenario1PBT2",'Deep retrofit'!$H$25,IF(F23="Scenario2PBT2",'Deep retrofit'!$I$25,IF(F23="Scenario3PBT2",'Deep retrofit'!$J$25,"")))&amp;IF(F23="Scenario1PBT3",'Deep retrofit'!$K$25,IF(F23="Scenario2PBT3",'Deep retrofit'!$L$25,IF(F23="Scenario3PBT3",'Deep retrofit'!$M$25,"")))&amp;IF(F23="Scenario1PBT4",'Deep retrofit'!$N$25,IF(F23="Scenario2PBT4",'Deep retrofit'!$O$25,IF(F23="Scenario3PBT4",'Deep retrofit'!$P$25,"")))&amp;IF(F23="Scenario1PBT5",'Deep retrofit'!$Q$25,IF(F23="Scenario2PBT5",'Deep retrofit'!$R$25,IF(F23="Scenario3PBT5",'Deep retrofit'!$S$25,"")))&amp;IF(F23="Scenario1PBT6",'Deep retrofit'!$T$25,IF(F23="Scenario2PBT6",'Deep retrofit'!$U$25,IF(F23="Scenario3PBT6",'Deep retrofit'!$V$25,"")))&amp;IF(F23="Scenario1PBT7",'Deep retrofit'!$W$25,IF(F23="Scenario2PBT7",'Deep retrofit'!$X$25,IF(F23="Scenario3PBT7",'Deep retrofit'!$Y$25,"")))&amp;IF(F23="Scenario1PBT8",'Deep retrofit'!$Z$25,IF(F23="Scenario2PBT8",'Deep retrofit'!$AA$25,IF(F23="Scenario3PBT8",'Deep retrofit'!$AB$25,"")))&amp;IF(F23="Scenario1PBT9",'Deep retrofit'!$AC$25,IF(F23="Scenario2PBT9",'Deep retrofit'!$AD$25,IF(F23="Scenario3PBT9",'Deep retrofit'!$AE$25,"")))&amp;IF(F23="Scenario1PBT10",'Deep retrofit'!$AF$25,IF(F23="Scenario2PBT10",'Deep retrofit'!$AG$25,IF(F23="Scenario3PBT10",'Deep retrofit'!$AH$25,"")))&amp;IF(F23="Scenario1PBT11",'Deep retrofit'!$AI$25,IF(F23="Scenario2PBT11",'Deep retrofit'!$AJ$25,IF(F23="Scenario3PBT11",'Deep retrofit'!$AK$25,"")))&amp;IF(F23="Scenario1PBT12",'Deep retrofit'!$AL$25,IF(F23="Scenario2PBT12",'Deep retrofit'!$AM$25,IF(F23="Scenario3PBT12",'Deep retrofit'!$AN$25,"")))&amp;IF(F23="Scenario1PBT13",'Deep retrofit'!$AO$25,IF(F23="Scenario2PBT13",'Deep retrofit'!$AP$25,IF(F23="Scenario3PBT13",'Deep retrofit'!$AQ$25,"")))&amp;IF(F23="Scenario1PBT14",'Deep retrofit'!$AR$25,IF(F23="Scenario2PBT14",'Deep retrofit'!$AS$25,IF(F23="Scenario3PBT14",'Deep retrofit'!$AT$25,"")))&amp;IF(F23="Scenario1PBT15",'Deep retrofit'!$AU$25,IF(F23="Scenario2PBT15",'Deep retrofit'!$AV$25,IF(F23="Scenario3PBT15",'Deep retrofit'!$AW$25,"")))</f>
        <v/>
      </c>
      <c r="R23" s="117">
        <f t="shared" si="18"/>
        <v>0</v>
      </c>
      <c r="S23" s="117" t="str">
        <f>IF(F23="Scenario1PBT1",'Deep retrofit'!$E$27,IF(F23="Scenario2PBT1",'Deep retrofit'!$F$27,IF(F23="Scenario3PBT1",'Deep retrofit'!$G$27,"")))&amp;IF(F23="Scenario1PBT2",'Deep retrofit'!$H$27,IF(F23="Scenario2PBT2",'Deep retrofit'!$I$27,IF(F23="Scenario3PBT2",'Deep retrofit'!$J$27,"")))&amp;IF(F23="Scenario1PBT3",'Deep retrofit'!$K$27,IF(F23="Scenario2PBT3",'Deep retrofit'!$L$27,IF(F23="Scenario3PBT3",'Deep retrofit'!$M$27,"")))&amp;IF(F23="Scenario1PBT4",'Deep retrofit'!$N$27,IF(F23="Scenario2PBT4",'Deep retrofit'!$O$27,IF(F23="Scenario3PBT4",'Deep retrofit'!$P$27,"")))&amp;IF(F23="Scenario1PBT5",'Deep retrofit'!$Q$27,IF(F23="Scenario2PBT5",'Deep retrofit'!$R$27,IF(F23="Scenario3PBT5",'Deep retrofit'!$S$27,"")))&amp;IF(F23="Scenario1PBT6",'Deep retrofit'!$T$27,IF(F23="Scenario2PBT6",'Deep retrofit'!$U$27,IF(F23="Scenario3PBT6",'Deep retrofit'!$V$27,"")))&amp;IF(F23="Scenario1PBT7",'Deep retrofit'!$W$27,IF(F23="Scenario2PBT7",'Deep retrofit'!$X$27,IF(F23="Scenario3PBT7",'Deep retrofit'!$Y$27,"")))&amp;IF(F23="Scenario1PBT8",'Deep retrofit'!$Z$27,IF(F23="Scenario2PBT8",'Deep retrofit'!$AA$27,IF(F23="Scenario3PBT8",'Deep retrofit'!$AB$27,"")))&amp;IF(F23="Scenario1PBT9",'Deep retrofit'!$AC$27,IF(F23="Scenario2PBT9",'Deep retrofit'!$AD$27,IF(F23="Scenario3PBT9",'Deep retrofit'!$AE$27,"")))&amp;IF(F23="Scenario1PBT10",'Deep retrofit'!$AF$27,IF(F23="Scenario2PBT10",'Deep retrofit'!$AG$27,IF(F23="Scenario3PBT10",'Deep retrofit'!$AH$27,"")))&amp;IF(F23="Scenario1PBT11",'Deep retrofit'!$AI$27,IF(F23="Scenario2PBT11",'Deep retrofit'!$AJ$27,IF(F23="Scenario3PBT11",'Deep retrofit'!$AK$27,"")))&amp;IF(F23="Scenario1PBT12",'Deep retrofit'!$AL$27,IF(F23="Scenario2PBT12",'Deep retrofit'!$AM$27,IF(F23="Scenario3PBT12",'Deep retrofit'!$AN$27,"")))&amp;IF(F23="Scenario1PBT13",'Deep retrofit'!$AO$27,IF(F23="Scenario2PBT13",'Deep retrofit'!$AP$27,IF(F23="Scenario3PBT13",'Deep retrofit'!$AQ$27,"")))&amp;IF(F23="Scenario1PBT14",'Deep retrofit'!$AR$27,IF(F23="Scenario2PBT14",'Deep retrofit'!$AS$27,IF(F23="Scenario3PBT14",'Deep retrofit'!$AT$27,"")))&amp;IF(F23="Scenario1PBT15",'Deep retrofit'!$AU$27,IF(F23="Scenario2PBT15",'Deep retrofit'!$AV$27,IF(F23="Scenario3PBT15",'Deep retrofit'!$AW$27,"")))</f>
        <v/>
      </c>
      <c r="T23" s="207">
        <f t="shared" si="19"/>
        <v>0</v>
      </c>
      <c r="U23" s="206" t="str">
        <f>IF(F23="Scenario1PBT1",'Deep retrofit'!$E$38,IF(F23="Scenario2PBT1",'Deep retrofit'!$F$38,IF(F23="Scenario3PBT1",'Deep retrofit'!$G$38,"")))&amp;IF(F23="Scenario1PBT2",'Deep retrofit'!$H$38,IF(F23="Scenario2PBT2",'Deep retrofit'!$I$38,IF(F23="Scenario3PBT2",'Deep retrofit'!$J$38,"")))&amp;IF(F23="Scenario1PBT3",'Deep retrofit'!$K$38,IF(F23="Scenario2PBT3",'Deep retrofit'!$L$38,IF(F23="Scenario3PBT3",'Deep retrofit'!$M$38,"")))&amp;IF(F23="Scenario1PBT4",'Deep retrofit'!$N$38,IF(F23="Scenario2PBT4",'Deep retrofit'!$O$38,IF(F23="Scenario3PBT4",'Deep retrofit'!$P$38,"")))&amp;IF(F23="Scenario1PBT5",'Deep retrofit'!$Q$38,IF(F23="Scenario2PBT5",'Deep retrofit'!$R$38,IF(F23="Scenario3PBT5",'Deep retrofit'!$S$38,"")))&amp;IF(F23="Scenario1PBT6",'Deep retrofit'!$T$38,IF(F23="Scenario2PBT6",'Deep retrofit'!$U$38,IF(F23="Scenario3PBT6",'Deep retrofit'!$V$38,"")))&amp;IF(F23="Scenario1PBT7",'Deep retrofit'!$W$38,IF(F23="Scenario2PBT7",'Deep retrofit'!$X$38,IF(F23="Scenario3PBT7",'Deep retrofit'!$Y$38,"")))&amp;IF(F23="Scenario1PBT8",'Deep retrofit'!$Z$38,IF(F23="Scenario2PBT8",'Deep retrofit'!$AA$38,IF(F23="Scenario3PBT8",'Deep retrofit'!$AB$38,"")))&amp;IF(F23="Scenario1PBT9",'Deep retrofit'!$AC$38,IF(F23="Scenario2PBT9",'Deep retrofit'!$AD$38,IF(F23="Scenario3PBT9",'Deep retrofit'!$AE$38,"")))&amp;IF(F23="Scenario1PBT10",'Deep retrofit'!$AF$38,IF(F23="Scenario2PBT10",'Deep retrofit'!$AG$38,IF(F23="Scenario3PBT10",'Deep retrofit'!$AH$38,"")))&amp;IF(F23="Scenario1PBT11",'Deep retrofit'!$AI$38,IF(F23="Scenario2PBT11",'Deep retrofit'!$AJ$38,IF(F23="Scenario3PBT11",'Deep retrofit'!$AK$38,"")))&amp;IF(F23="Scenario1PBT12",'Deep retrofit'!$AL$38,IF(F23="Scenario2PBT12",'Deep retrofit'!$AM$38,IF(F23="Scenario3PBT12",'Deep retrofit'!$AN$38,"")))&amp;IF(F23="Scenario1PBT13",'Deep retrofit'!$AO$38,IF(F23="Scenario2PBT13",'Deep retrofit'!$AP$38,IF(F23="Scenario3PBT13",'Deep retrofit'!$AQ$38,"")))&amp;IF(F23="Scenario1PBT14",'Deep retrofit'!$AR$38,IF(F23="Scenario2PBT14",'Deep retrofit'!$AS$38,IF(F23="Scenario3PBT14",'Deep retrofit'!$AT$38,"")))&amp;IF(F23="Scenario1PBT15",'Deep retrofit'!$AU$38,IF(F23="Scenario2PBT15",'Deep retrofit'!$AV$38,IF(F23="Scenario3PBT15",'Deep retrofit'!$AW$38,"")))</f>
        <v/>
      </c>
      <c r="V23" s="117">
        <f t="shared" si="20"/>
        <v>0</v>
      </c>
      <c r="W23" s="117" t="str">
        <f>IF(F23="Scenario1PBT1",'Deep retrofit'!$E$40,IF(F23="Scenario2PBT1",'Deep retrofit'!$F$40,IF(F23="Scenario3PBT1",'Deep retrofit'!$G$40,"")))&amp;IF(F23="Scenario1PBT2",'Deep retrofit'!$H$40,IF(F23="Scenario2PBT2",'Deep retrofit'!$I$40,IF(F23="Scenario3PBT2",'Deep retrofit'!$J$40,"")))&amp;IF(F23="Scenario1PBT3",'Deep retrofit'!$K$40,IF(F23="Scenario2PBT3",'Deep retrofit'!$L$40,IF(F23="Scenario3PBT3",'Deep retrofit'!$M$40,"")))&amp;IF(F23="Scenario1PBT4",'Deep retrofit'!$N$40,IF(F23="Scenario2PBT4",'Deep retrofit'!$O$40,IF(F23="Scenario3PBT4",'Deep retrofit'!$P$40,"")))&amp;IF(F23="Scenario1PBT5",'Deep retrofit'!$Q$40,IF(F23="Scenario2PBT5",'Deep retrofit'!$R$40,IF(F23="Scenario3PBT5",'Deep retrofit'!$S$40,"")))&amp;IF(F23="Scenario1PBT6",'Deep retrofit'!$T$40,IF(F23="Scenario2PBT6",'Deep retrofit'!$U$40,IF(F23="Scenario3PBT6",'Deep retrofit'!$V$40,"")))&amp;IF(F23="Scenario1PBT7",'Deep retrofit'!$W$40,IF(F23="Scenario2PBT7",'Deep retrofit'!$X$40,IF(F23="Scenario3PBT7",'Deep retrofit'!$Y$40,"")))&amp;IF(F23="Scenario1PBT8",'Deep retrofit'!$Z$40,IF(F23="Scenario2PBT8",'Deep retrofit'!$AA$40,IF(F23="Scenario3PBT8",'Deep retrofit'!$AB$40,"")))&amp;IF(F23="Scenario1PBT9",'Deep retrofit'!$AC$40,IF(F23="Scenario2PBT9",'Deep retrofit'!$AD$40,IF(F23="Scenario3PBT9",'Deep retrofit'!$AE$40,"")))&amp;IF(F23="Scenario1PBT10",'Deep retrofit'!$AF$40,IF(F23="Scenario2PBT10",'Deep retrofit'!$AG$40,IF(F23="Scenario3PBT10",'Deep retrofit'!$AH$40,"")))&amp;IF(F23="Scenario1PBT11",'Deep retrofit'!$AI$40,IF(F23="Scenario2PBT11",'Deep retrofit'!$AJ$40,IF(F23="Scenario3PBT11",'Deep retrofit'!$AK$40,"")))&amp;IF(F23="Scenario1PBT12",'Deep retrofit'!$AL$40,IF(F23="Scenario2PBT12",'Deep retrofit'!$AM$40,IF(F23="Scenario3PBT12",'Deep retrofit'!$AN$40,"")))&amp;IF(F23="Scenario1PBT13",'Deep retrofit'!$AO$40,IF(F23="Scenario2PBT13",'Deep retrofit'!$AP$40,IF(F23="Scenario3PBT13",'Deep retrofit'!$AQ$40,"")))&amp;IF(F23="Scenario1PBT14",'Deep retrofit'!$AR$40,IF(F23="Scenario2PBT14",'Deep retrofit'!$AS$40,IF(F23="Scenario3PBT14",'Deep retrofit'!$AT$40,"")))&amp;IF(F23="Scenario1PBT15",'Deep retrofit'!$AU$40,IF(F23="Scenario2PBT15",'Deep retrofit'!$AV$40,IF(F23="Scenario3PBT15",'Deep retrofit'!$AW$40,"")))</f>
        <v/>
      </c>
      <c r="X23" s="117">
        <f t="shared" si="21"/>
        <v>0</v>
      </c>
      <c r="Y23" s="117" t="str">
        <f>IF(F23="Scenario1PBT1",'Deep retrofit'!$E$42,IF(F23="Scenario2PBT1",'Deep retrofit'!$F$42,IF(F23="Scenario3PBT1",'Deep retrofit'!$G$42,"")))&amp;IF(F23="Scenario1PBT2",'Deep retrofit'!$H$42,IF(F23="Scenario2PBT2",'Deep retrofit'!$I$42,IF(F23="Scenario3PBT2",'Deep retrofit'!$J$42,"")))&amp;IF(F23="Scenario1PBT3",'Deep retrofit'!$K$42,IF(F23="Scenario2PBT3",'Deep retrofit'!$L$42,IF(F23="Scenario3PBT3",'Deep retrofit'!$M$42,"")))&amp;IF(F23="Scenario1PBT4",'Deep retrofit'!$N$42,IF(F23="Scenario2PBT4",'Deep retrofit'!$O$42,IF(F23="Scenario3PBT4",'Deep retrofit'!$P$42,"")))&amp;IF(F23="Scenario1PBT5",'Deep retrofit'!$Q$42,IF(F23="Scenario2PBT5",'Deep retrofit'!$R$42,IF(F23="Scenario3PBT5",'Deep retrofit'!$S$42,"")))&amp;IF(F23="Scenario1PBT6",'Deep retrofit'!$T$42,IF(F23="Scenario2PBT6",'Deep retrofit'!$U$42,IF(F23="Scenario3PBT6",'Deep retrofit'!$V$42,"")))&amp;IF(F23="Scenario1PBT7",'Deep retrofit'!$W$42,IF(F23="Scenario2PBT7",'Deep retrofit'!$X$42,IF(F23="Scenario3PBT7",'Deep retrofit'!$Y$42,"")))&amp;IF(F23="Scenario1PBT8",'Deep retrofit'!$Z$42,IF(F23="Scenario2PBT8",'Deep retrofit'!$AA$42,IF(F23="Scenario3PBT8",'Deep retrofit'!$AB$42,"")))&amp;IF(F23="Scenario1PBT9",'Deep retrofit'!$AC$42,IF(F23="Scenario2PBT9",'Deep retrofit'!$AD$42,IF(F23="Scenario3PBT9",'Deep retrofit'!$AE$42,"")))&amp;IF(F23="Scenario1PBT10",'Deep retrofit'!$AF$42,IF(F23="Scenario2PBT10",'Deep retrofit'!$AG$42,IF(F23="Scenario3PBT10",'Deep retrofit'!$AH$42,"")))&amp;IF(F23="Scenario1PBT11",'Deep retrofit'!$AI$42,IF(F23="Scenario2PBT11",'Deep retrofit'!$AJ$42,IF(F23="Scenario3PBT11",'Deep retrofit'!$AK$42,"")))&amp;IF(F23="Scenario1PBT12",'Deep retrofit'!$AL$42,IF(F23="Scenario2PBT12",'Deep retrofit'!$AM$42,IF(F23="Scenario3PBT12",'Deep retrofit'!$AN$42,"")))&amp;IF(F23="Scenario1PBT13",'Deep retrofit'!$AO$42,IF(F23="Scenario2PBT13",'Deep retrofit'!$AP$42,IF(F23="Scenario3PBT13",'Deep retrofit'!$AQ$42,"")))&amp;IF(F23="Scenario1PBT14",'Deep retrofit'!$AR$42,IF(F23="Scenario2PBT14",'Deep retrofit'!$AS$42,IF(F23="Scenario3PBT14",'Deep retrofit'!$AT$42,"")))&amp;IF(F23="Scenario1PBT15",'Deep retrofit'!$AU$42,IF(F23="Scenario2PBT15",'Deep retrofit'!$AV$42,IF(F23="Scenario3PBT15",'Deep retrofit'!$AW$42,"")))</f>
        <v/>
      </c>
      <c r="Z23" s="117">
        <f t="shared" si="22"/>
        <v>0</v>
      </c>
      <c r="AA23" s="269" t="str">
        <f>IF(F23="Scenario1PBT1",'Deep retrofit'!$E$101,IF(F23="Scenario2PBT1",'Deep retrofit'!$F$101,IF(F23="Scenario3PBT1",'Deep retrofit'!$G$101,"")))&amp;IF(F23="Scenario1PBT2",'Deep retrofit'!$H$101,IF(F23="Scenario2PBT2",'Deep retrofit'!$I$101,IF(F23="Scenario3PBT2",'Deep retrofit'!$J$101,"")))&amp;IF(F23="Scenario1PBT3",'Deep retrofit'!$K$101,IF(F23="Scenario2PBT3",'Deep retrofit'!$L$101,IF(F23="Scenario3PBT3",'Deep retrofit'!$M$101,"")))&amp;IF(F23="Scenario1PBT4",'Deep retrofit'!$N$101,IF(F23="Scenario2PBT4",'Deep retrofit'!$O$101,IF(F23="Scenario3PBT4",'Deep retrofit'!$P$101,"")))&amp;IF(F23="Scenario1PBT5",'Deep retrofit'!$Q$101,IF(F23="Scenario2PBT5",'Deep retrofit'!$R$101,IF(F23="Scenario3PBT5",'Deep retrofit'!$S$101,"")))&amp;IF(F23="Scenario1PBT6",'Deep retrofit'!$T$101,IF(F23="Scenario2PBT6",'Deep retrofit'!$U$101,IF(F23="Scenario3PBT6",'Deep retrofit'!$V$101,"")))&amp;IF(F23="Scenario1PBT7",'Deep retrofit'!$W$101,IF(F23="Scenario2PBT7",'Deep retrofit'!$X$101,IF(F23="Scenario3PBT7",'Deep retrofit'!$Y$101,"")))&amp;IF(F23="Scenario1PBT8",'Deep retrofit'!$Z$101,IF(F23="Scenario2PBT8",'Deep retrofit'!$AA$101,IF(F23="Scenario3PBT8",'Deep retrofit'!$AB$101,"")))&amp;IF(F23="Scenario1PBT9",'Deep retrofit'!$AC$101,IF(F23="Scenario2PBT9",'Deep retrofit'!$AD$101,IF(F23="Scenario3PBT9",'Deep retrofit'!$AE$101,"")))&amp;IF(F23="Scenario1PBT10",'Deep retrofit'!$AF$101,IF(F23="Scenario2PBT10",'Deep retrofit'!$AG$101,IF(F23="Scenario3PBT10",'Deep retrofit'!$AH$101,"")))&amp;IF(F23="Scenario1PBT11",'Deep retrofit'!$AI$101,IF(F23="Scenario2PBT11",'Deep retrofit'!$AJ$101,IF(F23="Scenario3PBT11",'Deep retrofit'!$AK$101,"")))&amp;IF(F23="Scenario1PBT12",'Deep retrofit'!$AL$101,IF(F23="Scenario2PBT12",'Deep retrofit'!$AM$101,IF(F23="Scenario3PBT12",'Deep retrofit'!$AN$101,"")))&amp;IF(F23="Scenario1PBT13",'Deep retrofit'!$AO$101,IF(F23="Scenario2PBT13",'Deep retrofit'!$AP$101,IF(F23="Scenario3PBT13",'Deep retrofit'!$AQ$101,"")))&amp;IF(F23="Scenario1PBT14",'Deep retrofit'!$AR$101,IF(F23="Scenario2PBT14",'Deep retrofit'!$AS$101,IF(F23="Scenario3PBT14",'Deep retrofit'!$AT$101,"")))&amp;IF(F23="Scenario1PBT15",'Deep retrofit'!$AU$101,IF(F23="Scenario2PBT15",'Deep retrofit'!$AV$101,IF(F23="Scenario3PBT15",'Deep retrofit'!$AW$101,"")))</f>
        <v/>
      </c>
      <c r="AB23" s="179">
        <f t="shared" si="23"/>
        <v>0</v>
      </c>
      <c r="AC23" s="348" t="str">
        <f t="shared" si="24"/>
        <v/>
      </c>
      <c r="AD23" s="353">
        <f>IF(AC23="",IFERROR('Projection_Base-case'!G24-G23,0),0)</f>
        <v>0</v>
      </c>
      <c r="AE23" s="350">
        <f t="shared" si="0"/>
        <v>0</v>
      </c>
      <c r="AF23" s="361">
        <f>IFERROR(100*AD23/'Projection_Base-case'!G24,0)</f>
        <v>0</v>
      </c>
      <c r="AG23" s="352">
        <f>IF(AC23="",IFERROR('Projection_Base-case'!I24-I23,0),0)</f>
        <v>0</v>
      </c>
      <c r="AH23" s="353">
        <f t="shared" si="1"/>
        <v>0</v>
      </c>
      <c r="AI23" s="361">
        <f>IFERROR(100*AG23/'Projection_Base-case'!I24,0)</f>
        <v>0</v>
      </c>
      <c r="AJ23" s="352">
        <f>IF(AC23="",IFERROR('Projection_Base-case'!K24-K23,0),0)</f>
        <v>0</v>
      </c>
      <c r="AK23" s="353">
        <f t="shared" si="2"/>
        <v>0</v>
      </c>
      <c r="AL23" s="361">
        <f>IFERROR(100*AJ23/'Projection_Base-case'!K24,0)</f>
        <v>0</v>
      </c>
      <c r="AM23" s="352">
        <f>-IF(AC23="",IFERROR('Projection_Base-case'!M24-M23,0),0)</f>
        <v>0</v>
      </c>
      <c r="AN23" s="353">
        <f t="shared" si="3"/>
        <v>0</v>
      </c>
      <c r="AO23" s="354">
        <f>IFERROR(IF('Projection_Base-case'!N24&gt;0,100*AN23/'Projection_Base-case'!N24,100*AN23/N23),0)</f>
        <v>0</v>
      </c>
      <c r="AP23" s="355">
        <f>IF(AC23="",IFERROR('Projection_Base-case'!O24-O23,0),0)</f>
        <v>0</v>
      </c>
      <c r="AQ23" s="356">
        <f t="shared" si="4"/>
        <v>0</v>
      </c>
      <c r="AR23" s="356">
        <f>IFERROR(100*AP23/'Projection_Base-case'!O24,0)</f>
        <v>0</v>
      </c>
      <c r="AS23" s="355">
        <f>IF(AC23="",IFERROR('Projection_Base-case'!Q24-Q23,0),0)</f>
        <v>0</v>
      </c>
      <c r="AT23" s="356">
        <f t="shared" si="5"/>
        <v>0</v>
      </c>
      <c r="AU23" s="356">
        <f>IFERROR(100*AS23/'Projection_Base-case'!Q24,0)</f>
        <v>0</v>
      </c>
      <c r="AV23" s="355">
        <f>IF(AC23="",IFERROR('Projection_Base-case'!S24-S23,0),0)</f>
        <v>0</v>
      </c>
      <c r="AW23" s="356">
        <f t="shared" si="6"/>
        <v>0</v>
      </c>
      <c r="AX23" s="357">
        <f>IFERROR(100*AV23/'Projection_Base-case'!S24,0)</f>
        <v>0</v>
      </c>
      <c r="AY23" s="358">
        <f>IF(AC23="",IFERROR('Projection_Base-case'!U24-U23,0),0)</f>
        <v>0</v>
      </c>
      <c r="AZ23" s="359">
        <f t="shared" si="7"/>
        <v>0</v>
      </c>
      <c r="BA23" s="359">
        <f>IFERROR(100*AY23/'Projection_Base-case'!U24,0)</f>
        <v>0</v>
      </c>
      <c r="BB23" s="358">
        <f>IF(AC23="",IFERROR('Projection_Base-case'!W24-W23,0),0)</f>
        <v>0</v>
      </c>
      <c r="BC23" s="359">
        <f t="shared" si="8"/>
        <v>0</v>
      </c>
      <c r="BD23" s="359">
        <f>IFERROR(100*BB23/'Projection_Base-case'!W24,0)</f>
        <v>0</v>
      </c>
      <c r="BE23" s="358">
        <f>IF(AC23="",IFERROR('Projection_Base-case'!Y24-Y23,0),0)</f>
        <v>0</v>
      </c>
      <c r="BF23" s="359">
        <f t="shared" si="9"/>
        <v>0</v>
      </c>
      <c r="BG23" s="359">
        <f>IFERROR(100*BE23/'Projection_Base-case'!Y24,0)</f>
        <v>0</v>
      </c>
      <c r="BH23" s="359">
        <f t="shared" si="10"/>
        <v>0</v>
      </c>
      <c r="BI23" s="360">
        <f t="shared" si="11"/>
        <v>0</v>
      </c>
    </row>
    <row r="24" spans="1:61" ht="15.6">
      <c r="A24" s="205">
        <v>20</v>
      </c>
      <c r="B24" s="347">
        <f>IF('Projection_Base-case'!B25&lt;&gt;"",'Projection_Base-case'!B25,0)</f>
        <v>0</v>
      </c>
      <c r="C24" s="347">
        <f>IF('Projection_Base-case'!C25&lt;&gt;"",'Projection_Base-case'!C25,0)</f>
        <v>0</v>
      </c>
      <c r="D24" s="365">
        <f>IF('Projection_Base-case'!D25&lt;&gt;"",'Projection_Base-case'!D25,0)</f>
        <v>0</v>
      </c>
      <c r="E24" s="369"/>
      <c r="F24" s="367" t="str">
        <f t="shared" si="12"/>
        <v>0</v>
      </c>
      <c r="G24" s="177" t="str">
        <f>IF(F24="Scenario1PBT1",'Deep retrofit'!$E$6,IF(F24="Scenario2PBT1",'Deep retrofit'!$F$6,IF(F24="Scenario3PBT1",'Deep retrofit'!$G$6,"")))&amp;IF(F24="Scenario1PBT2",'Deep retrofit'!$H$6,IF(F24="Scenario2PBT2",'Deep retrofit'!$I$6,IF(F24="Scenario3PBT2",'Deep retrofit'!$J$6,"")))&amp;IF(F24="Scenario1PBT3",'Deep retrofit'!$K$6,IF(F24="Scenario2PBT3",'Deep retrofit'!$L$6,IF(F24="Scenario3PBT3",'Deep retrofit'!$M$6,"")))&amp;IF(F24="Scenario1PBT4",'Deep retrofit'!$N$6,IF(F24="Scenario2PBT4",'Deep retrofit'!$O$6,IF(F24="Scenario3PBT4",'Deep retrofit'!$P$6,"")))&amp;IF(F24="Scenario1PBT5",'Deep retrofit'!$Q$6,IF(F24="Scenario2PBT5",'Deep retrofit'!$R$6,IF(F24="Scenario3PBT5",'Deep retrofit'!$S$6,"")))&amp;IF(F24="Scenario1PBT6",'Deep retrofit'!$T$6,IF(F24="Scenario2PBT6",'Deep retrofit'!$U$6,IF(F24="Scenario3PBT6",'Deep retrofit'!$V$6,"")))&amp;IF(F24="Scenario1PBT7",'Deep retrofit'!$W$6,IF(F24="Scenario2PBT7",'Deep retrofit'!$X$6,IF(F24="Scenario3PBT7",'Deep retrofit'!$Y$6,"")))&amp;IF(F24="Scenario1PBT8",'Deep retrofit'!$Z$6,IF(F24="Scenario2PBT8",'Deep retrofit'!$AA$6,IF(F24="Scenario3PBT8",'Deep retrofit'!$AB$6,"")))&amp;IF(F24="Scenario1PBT9",'Deep retrofit'!$AC$6,IF(F24="Scenario2PBT9",'Deep retrofit'!$AD$6,IF(F24="Scenario3PBT9",'Deep retrofit'!$AE$6,"")))&amp;IF(F24="Scenario1PBT10",'Deep retrofit'!$AF$6,IF(F24="Scenario2PBT10",'Deep retrofit'!$AG$6,IF(F24="Scenario3PBT10",'Deep retrofit'!$AH$6,"")))&amp;IF(F24="Scenario1PBT11",'Deep retrofit'!$AI$6,IF(F24="Scenario2PBT11",'Deep retrofit'!$AJ$6,IF(F24="Scenario3PBT11",'Deep retrofit'!$AK$6,"")))&amp;IF(F24="Scenario1PBT12",'Deep retrofit'!$AL$6,IF(F24="Scenario2PBT12",'Deep retrofit'!$AM$6,IF(F24="Scenario3PBT12",'Deep retrofit'!$AN$6,"")))&amp;IF(F24="Scenario1PBT13",'Deep retrofit'!$AO$6,IF(F24="Scenario2PBT13",'Deep retrofit'!$AP$6,IF(F24="Scenario3PBT13",'Deep retrofit'!$AQ$6,"")))&amp;IF(F24="Scenario1PBT14",'Deep retrofit'!$AR$6,IF(F24="Scenario2PBT14",'Deep retrofit'!$AS$6,IF(F24="Scenario3PBT14",'Deep retrofit'!$AT$6,"")))&amp;IF(F24="Scenario1PBT15",'Deep retrofit'!$AU$6,IF(F24="Scenario2PBT15",'Deep retrofit'!$AV$6,IF(F24="Scenario3PBT15",'Deep retrofit'!$AW$6,"")))</f>
        <v/>
      </c>
      <c r="H24" s="117">
        <f t="shared" si="13"/>
        <v>0</v>
      </c>
      <c r="I24" s="178" t="str">
        <f>IF(F24="Scenario1PBT1",'Deep retrofit'!$E$16,IF(F24="Scenario2PBT1",'Deep retrofit'!$F$16,IF(F24="Scenario3PBT1",'Deep retrofit'!$G$16,"")))&amp;IF(F24="Scenario1PBT2",'Deep retrofit'!$H$16,IF(F24="Scenario2PBT2",'Deep retrofit'!$I$16,IF(F24="Scenario3PBT2",'Deep retrofit'!$J$16,"")))&amp;IF(F24="Scenario1PBT3",'Deep retrofit'!$K$16,IF(F24="Scenario2PBT3",'Deep retrofit'!$L$16,IF(F24="Scenario3PBT3",'Deep retrofit'!$M$16,"")))&amp;IF(F24="Scenario1PBT4",'Deep retrofit'!$N$16,IF(F24="Scenario2PBT4",'Deep retrofit'!$O$16,IF(F24="Scenario3PBT4",'Deep retrofit'!$P$16,"")))&amp;IF(F24="Scenario1PBT5",'Deep retrofit'!$Q$16,IF(F24="Scenario2PBT5",'Deep retrofit'!$R$16,IF(F24="Scenario3PBT5",'Deep retrofit'!$S$16,"")))&amp;IF(F24="Scenario1PBT6",'Deep retrofit'!$T$16,IF(F24="Scenario2PBT6",'Deep retrofit'!$U$16,IF(F24="Scenario3PBT6",'Deep retrofit'!$V$16,"")))&amp;IF(F24="Scenario1PBT7",'Deep retrofit'!$W$16,IF(F24="Scenario2PBT7",'Deep retrofit'!$X$16,IF(F24="Scenario3PBT7",'Deep retrofit'!$Y$16,"")))&amp;IF(F24="Scenario1PBT8",'Deep retrofit'!$Z$16,IF(F24="Scenario2PBT8",'Deep retrofit'!$AA$16,IF(F24="Scenario3PBT8",'Deep retrofit'!$AB$16,"")))&amp;IF(F24="Scenario1PBT9",'Deep retrofit'!$AC$16,IF(F24="Scenario2PBT9",'Deep retrofit'!$AD$16,IF(F24="Scenario3PBT9",'Deep retrofit'!$AE$16,"")))&amp;IF(F24="Scenario1PBT10",'Deep retrofit'!$AF$16,IF(F24="Scenario2PBT10",'Deep retrofit'!$AG$16,IF(F24="Scenario3PBT10",'Deep retrofit'!$AH$16,"")))&amp;IF(F24="Scenario1PBT11",'Deep retrofit'!$AI$16,IF(F24="Scenario2PBT11",'Deep retrofit'!$AJ$16,IF(F24="Scenario3PBT11",'Deep retrofit'!$AK$16,"")))&amp;IF(F24="Scenario1PBT12",'Deep retrofit'!$AL$16,IF(F24="Scenario2PBT12",'Deep retrofit'!$AM$16,IF(F24="Scenario3PBT12",'Deep retrofit'!$AN$16,"")))&amp;IF(F24="Scenario1PBT13",'Deep retrofit'!$AO$16,IF(F24="Scenario2PBT13",'Deep retrofit'!$AP$16,IF(F24="Scenario3PBT13",'Deep retrofit'!$AQ$16,"")))&amp;IF(F24="Scenario1PBT14",'Deep retrofit'!$AR$16,IF(F24="Scenario2PBT14",'Deep retrofit'!$AS$16,IF(F24="Scenario3PBT14",'Deep retrofit'!$AT$16,"")))&amp;IF(F24="Scenario1PBT15",'Deep retrofit'!$AU$16,IF(F24="Scenario2PBT15",'Deep retrofit'!$AV$16,IF(F24="Scenario3PBT15",'Deep retrofit'!$AW$16,"")))</f>
        <v/>
      </c>
      <c r="J24" s="117">
        <f t="shared" si="14"/>
        <v>0</v>
      </c>
      <c r="K24" s="117" t="str">
        <f>IF(F24="Scenario1PBT1",'Deep retrofit'!$E$18,IF(F24="Scenario2PBT1",'Deep retrofit'!$F$18,IF(F24="Scenario3PBT1",'Deep retrofit'!$G$18,"")))&amp;IF(F24="Scenario1PBT2",'Deep retrofit'!$H$18,IF(F24="Scenario2PBT2",'Deep retrofit'!$I$18,IF(F24="Scenario3PBT2",'Deep retrofit'!$J$18,"")))&amp;IF(F24="Scenario1PBT3",'Deep retrofit'!$K$18,IF(F24="Scenario2PBT3",'Deep retrofit'!$L$18,IF(F24="Scenario3PBT3",'Deep retrofit'!$M$18,"")))&amp;IF(F24="Scenario1PBT4",'Deep retrofit'!$N$18,IF(F24="Scenario2PBT4",'Deep retrofit'!$O$18,IF(F24="Scenario3PBT4",'Deep retrofit'!$P$18,"")))&amp;IF(F24="Scenario1PBT5",'Deep retrofit'!$Q$18,IF(F24="Scenario2PBT5",'Deep retrofit'!$R$18,IF(F24="Scenario3PBT5",'Deep retrofit'!$S$18,"")))&amp;IF(F24="Scenario1PBT6",'Deep retrofit'!$T$18,IF(F24="Scenario2PBT6",'Deep retrofit'!$U$18,IF(F24="Scenario3PBT6",'Deep retrofit'!$V$18,"")))&amp;IF(F24="Scenario1PBT7",'Deep retrofit'!$W$18,IF(F24="Scenario2PBT7",'Deep retrofit'!$X$18,IF(F24="Scenario3PBT7",'Deep retrofit'!$Y$18,"")))&amp;IF(F24="Scenario1PBT8",'Deep retrofit'!$Z$18,IF(F24="Scenario2PBT8",'Deep retrofit'!$AA$18,IF(F24="Scenario3PBT8",'Deep retrofit'!$AB$18,"")))&amp;IF(F24="Scenario1PBT9",'Deep retrofit'!$AC$18,IF(F24="Scenario2PBT9",'Deep retrofit'!$AD$18,IF(F24="Scenario3PBT9",'Deep retrofit'!$AE$18,"")))&amp;IF(F24="Scenario1PBT10",'Deep retrofit'!$AF$18,IF(F24="Scenario2PBT10",'Deep retrofit'!$AG$18,IF(F24="Scenario3PBT10",'Deep retrofit'!$AH$18,"")))&amp;IF(F24="Scenario1PBT11",'Deep retrofit'!$AI$18,IF(F24="Scenario2PBT11",'Deep retrofit'!$AJ$18,IF(F24="Scenario3PBT11",'Deep retrofit'!$AK$18,"")))&amp;IF(F24="Scenario1PBT12",'Deep retrofit'!$AL$18,IF(F24="Scenario2PBT12",'Deep retrofit'!$AM$18,IF(F24="Scenario3PBT12",'Deep retrofit'!$AN$18,"")))&amp;IF(F24="Scenario1PBT13",'Deep retrofit'!$AO$18,IF(F24="Scenario2PBT13",'Deep retrofit'!$AP$18,IF(F24="Scenario3PBT13",'Deep retrofit'!$AQ$18,"")))&amp;IF(F24="Scenario1PBT14",'Deep retrofit'!$AR$18,IF(F24="Scenario2PBT14",'Deep retrofit'!$AS$18,IF(F24="Scenario3PBT14",'Deep retrofit'!$AT$18,"")))&amp;IF(F24="Scenario1PBT15",'Deep retrofit'!$AU$18,IF(F24="Scenario2PBT15",'Deep retrofit'!$AV$18,IF(F24="Scenario3PBT15",'Deep retrofit'!$AW$18,"")))</f>
        <v/>
      </c>
      <c r="L24" s="117">
        <f t="shared" si="15"/>
        <v>0</v>
      </c>
      <c r="M24" s="117" t="str">
        <f>IF(F24="Scenario1PBT1",'Deep retrofit'!$E$20,IF(F24="Scenario2PBT1",'Deep retrofit'!$F$20,IF(F24="Scenario3PBT1",'Deep retrofit'!$G$20,"")))&amp;IF(F24="Scenario1PBT2",'Deep retrofit'!$H$20,IF(F24="Scenario2PBT2",'Deep retrofit'!$I$20,IF(F24="Scenario3PBT2",'Deep retrofit'!$J$20,"")))&amp;IF(F24="Scenario1PBT3",'Deep retrofit'!$K$20,IF(F24="Scenario2PBT3",'Deep retrofit'!$L$20,IF(F24="Scenario3PBT3",'Deep retrofit'!$M$20,"")))&amp;IF(F24="Scenario1PBT4",'Deep retrofit'!$N$20,IF(F24="Scenario2PBT4",'Deep retrofit'!$O$20,IF(F24="Scenario3PBT4",'Deep retrofit'!$P$20,"")))&amp;IF(F24="Scenario1PBT5",'Deep retrofit'!$Q$20,IF(F24="Scenario2PBT5",'Deep retrofit'!$R$20,IF(F24="Scenario3PBT5",'Deep retrofit'!$S$20,"")))&amp;IF(F24="Scenario1PBT6",'Deep retrofit'!$T$20,IF(F24="Scenario2PBT6",'Deep retrofit'!$U$20,IF(F24="Scenario3PBT6",'Deep retrofit'!$V$20,"")))&amp;IF(F24="Scenario1PBT7",'Deep retrofit'!$W$20,IF(F24="Scenario2PBT7",'Deep retrofit'!$X$20,IF(F24="Scenario3PBT7",'Deep retrofit'!$Y$20,"")))&amp;IF(F24="Scenario1PBT8",'Deep retrofit'!$Z$20,IF(F24="Scenario2PBT8",'Deep retrofit'!$AA$20,IF(F24="Scenario3PBT8",'Deep retrofit'!$AB$20,"")))&amp;IF(F24="Scenario1PBT9",'Deep retrofit'!$AC$20,IF(F24="Scenario2PBT9",'Deep retrofit'!$AD$20,IF(F24="Scenario3PBT9",'Deep retrofit'!$AE$20,"")))&amp;IF(F24="Scenario1PBT10",'Deep retrofit'!$AF$20,IF(F24="Scenario2PBT10",'Deep retrofit'!$AG$20,IF(F24="Scenario3PBT10",'Deep retrofit'!$AH$20,"")))&amp;IF(F24="Scenario1PBT11",'Deep retrofit'!$AI$20,IF(F24="Scenario2PBT11",'Deep retrofit'!$AJ$20,IF(F24="Scenario3PBT11",'Deep retrofit'!$AK$20,"")))&amp;IF(F24="Scenario1PBT12",'Deep retrofit'!$AL$20,IF(F24="Scenario2PBT12",'Deep retrofit'!$AM$20,IF(F24="Scenario3PBT12",'Deep retrofit'!$AN$20,"")))&amp;IF(F24="Scenario1PBT13",'Deep retrofit'!$AO$20,IF(F24="Scenario2PBT13",'Deep retrofit'!$AP$20,IF(F24="Scenario3PBT13",'Deep retrofit'!$AQ$20,"")))&amp;IF(F24="Scenario1PBT14",'Deep retrofit'!$AR$20,IF(F24="Scenario2PBT14",'Deep retrofit'!$AS$20,IF(F24="Scenario3PBT14",'Deep retrofit'!$AT$20,"")))&amp;IF(F24="Scenario1PBT15",'Deep retrofit'!$AU$20,IF(F24="Scenario2PBT15",'Deep retrofit'!$AV$20,IF(F24="Scenario3PBT15",'Deep retrofit'!$AW$20,"")))</f>
        <v/>
      </c>
      <c r="N24" s="118">
        <f t="shared" si="16"/>
        <v>0</v>
      </c>
      <c r="O24" s="206" t="str">
        <f>IF(F24="Scenario1PBT1",'Deep retrofit'!$E$23,IF(F24="Scenario2PBT1",'Deep retrofit'!$F$23,IF(F24="Scenario3PBT1",'Deep retrofit'!$G$23,"")))&amp;IF(F24="Scenario1PBT2",'Deep retrofit'!$H$23,IF(F24="Scenario2PBT2",'Deep retrofit'!$I$23,IF(F24="Scenario3PBT2",'Deep retrofit'!$J$23,"")))&amp;IF(F24="Scenario1PBT3",'Deep retrofit'!$K$23,IF(F24="Scenario2PBT3",'Deep retrofit'!$L$23,IF(F24="Scenario3PBT3",'Deep retrofit'!$M$23,"")))&amp;IF(F24="Scenario1PBT4",'Deep retrofit'!$N$23,IF(F24="Scenario2PBT4",'Deep retrofit'!$O$23,IF(F24="Scenario3PBT4",'Deep retrofit'!$P$23,"")))&amp;IF(F24="Scenario1PBT5",'Deep retrofit'!$Q$23,IF(F24="Scenario2PBT5",'Deep retrofit'!$R$23,IF(F24="Scenario3PBT5",'Deep retrofit'!$S$23,"")))&amp;IF(F24="Scenario1PBT6",'Deep retrofit'!$T$23,IF(F24="Scenario2PBT6",'Deep retrofit'!$U$23,IF(F24="Scenario3PBT6",'Deep retrofit'!$V$23,"")))&amp;IF(F24="Scenario1PBT7",'Deep retrofit'!$W$23,IF(F24="Scenario2PBT7",'Deep retrofit'!$X$23,IF(F24="Scenario3PBT7",'Deep retrofit'!$Y$23,"")))&amp;IF(F24="Scenario1PBT8",'Deep retrofit'!$Z$23,IF(F24="Scenario2PBT8",'Deep retrofit'!$AA$23,IF(F24="Scenario3PBT8",'Deep retrofit'!$AB$23,"")))&amp;IF(F24="Scenario1PBT9",'Deep retrofit'!$AC$23,IF(F24="Scenario2PBT9",'Deep retrofit'!$AD$23,IF(F24="Scenario3PBT9",'Deep retrofit'!$AE$23,"")))&amp;IF(F24="Scenario1PBT10",'Deep retrofit'!$AF$23,IF(F24="Scenario2PBT10",'Deep retrofit'!$AG$23,IF(F24="Scenario3PBT10",'Deep retrofit'!$AH$23,"")))&amp;IF(F24="Scenario1PBT11",'Deep retrofit'!$AI$23,IF(F24="Scenario2PBT11",'Deep retrofit'!$AJ$23,IF(F24="Scenario3PBT11",'Deep retrofit'!$AK$23,"")))&amp;IF(F24="Scenario1PBT12",'Deep retrofit'!$AL$23,IF(F24="Scenario2PBT12",'Deep retrofit'!$AM$23,IF(F24="Scenario3PBT12",'Deep retrofit'!$AN$23,"")))&amp;IF(F24="Scenario1PBT13",'Deep retrofit'!$AO$23,IF(F24="Scenario2PBT13",'Deep retrofit'!$AP$23,IF(F24="Scenario3PBT13",'Deep retrofit'!$AQ$23,"")))&amp;IF(F24="Scenario1PBT14",'Deep retrofit'!$AR$23,IF(F24="Scenario2PBT14",'Deep retrofit'!$AS$23,IF(F24="Scenario3PBT14",'Deep retrofit'!$AT$23,"")))&amp;IF(F24="Scenario1PBT15",'Deep retrofit'!$AU$23,IF(F24="Scenario2PBT15",'Deep retrofit'!$AV$23,IF(F24="Scenario3PBT15",'Deep retrofit'!$AW$23,"")))</f>
        <v/>
      </c>
      <c r="P24" s="117">
        <f t="shared" si="17"/>
        <v>0</v>
      </c>
      <c r="Q24" s="117" t="str">
        <f>IF(F24="Scenario1PBT1",'Deep retrofit'!$E$25,IF(F24="Scenario2PBT1",'Deep retrofit'!$F$25,IF(F24="Scenario3PBT1",'Deep retrofit'!$G$25,"")))&amp;IF(F24="Scenario1PBT2",'Deep retrofit'!$H$25,IF(F24="Scenario2PBT2",'Deep retrofit'!$I$25,IF(F24="Scenario3PBT2",'Deep retrofit'!$J$25,"")))&amp;IF(F24="Scenario1PBT3",'Deep retrofit'!$K$25,IF(F24="Scenario2PBT3",'Deep retrofit'!$L$25,IF(F24="Scenario3PBT3",'Deep retrofit'!$M$25,"")))&amp;IF(F24="Scenario1PBT4",'Deep retrofit'!$N$25,IF(F24="Scenario2PBT4",'Deep retrofit'!$O$25,IF(F24="Scenario3PBT4",'Deep retrofit'!$P$25,"")))&amp;IF(F24="Scenario1PBT5",'Deep retrofit'!$Q$25,IF(F24="Scenario2PBT5",'Deep retrofit'!$R$25,IF(F24="Scenario3PBT5",'Deep retrofit'!$S$25,"")))&amp;IF(F24="Scenario1PBT6",'Deep retrofit'!$T$25,IF(F24="Scenario2PBT6",'Deep retrofit'!$U$25,IF(F24="Scenario3PBT6",'Deep retrofit'!$V$25,"")))&amp;IF(F24="Scenario1PBT7",'Deep retrofit'!$W$25,IF(F24="Scenario2PBT7",'Deep retrofit'!$X$25,IF(F24="Scenario3PBT7",'Deep retrofit'!$Y$25,"")))&amp;IF(F24="Scenario1PBT8",'Deep retrofit'!$Z$25,IF(F24="Scenario2PBT8",'Deep retrofit'!$AA$25,IF(F24="Scenario3PBT8",'Deep retrofit'!$AB$25,"")))&amp;IF(F24="Scenario1PBT9",'Deep retrofit'!$AC$25,IF(F24="Scenario2PBT9",'Deep retrofit'!$AD$25,IF(F24="Scenario3PBT9",'Deep retrofit'!$AE$25,"")))&amp;IF(F24="Scenario1PBT10",'Deep retrofit'!$AF$25,IF(F24="Scenario2PBT10",'Deep retrofit'!$AG$25,IF(F24="Scenario3PBT10",'Deep retrofit'!$AH$25,"")))&amp;IF(F24="Scenario1PBT11",'Deep retrofit'!$AI$25,IF(F24="Scenario2PBT11",'Deep retrofit'!$AJ$25,IF(F24="Scenario3PBT11",'Deep retrofit'!$AK$25,"")))&amp;IF(F24="Scenario1PBT12",'Deep retrofit'!$AL$25,IF(F24="Scenario2PBT12",'Deep retrofit'!$AM$25,IF(F24="Scenario3PBT12",'Deep retrofit'!$AN$25,"")))&amp;IF(F24="Scenario1PBT13",'Deep retrofit'!$AO$25,IF(F24="Scenario2PBT13",'Deep retrofit'!$AP$25,IF(F24="Scenario3PBT13",'Deep retrofit'!$AQ$25,"")))&amp;IF(F24="Scenario1PBT14",'Deep retrofit'!$AR$25,IF(F24="Scenario2PBT14",'Deep retrofit'!$AS$25,IF(F24="Scenario3PBT14",'Deep retrofit'!$AT$25,"")))&amp;IF(F24="Scenario1PBT15",'Deep retrofit'!$AU$25,IF(F24="Scenario2PBT15",'Deep retrofit'!$AV$25,IF(F24="Scenario3PBT15",'Deep retrofit'!$AW$25,"")))</f>
        <v/>
      </c>
      <c r="R24" s="117">
        <f t="shared" si="18"/>
        <v>0</v>
      </c>
      <c r="S24" s="117" t="str">
        <f>IF(F24="Scenario1PBT1",'Deep retrofit'!$E$27,IF(F24="Scenario2PBT1",'Deep retrofit'!$F$27,IF(F24="Scenario3PBT1",'Deep retrofit'!$G$27,"")))&amp;IF(F24="Scenario1PBT2",'Deep retrofit'!$H$27,IF(F24="Scenario2PBT2",'Deep retrofit'!$I$27,IF(F24="Scenario3PBT2",'Deep retrofit'!$J$27,"")))&amp;IF(F24="Scenario1PBT3",'Deep retrofit'!$K$27,IF(F24="Scenario2PBT3",'Deep retrofit'!$L$27,IF(F24="Scenario3PBT3",'Deep retrofit'!$M$27,"")))&amp;IF(F24="Scenario1PBT4",'Deep retrofit'!$N$27,IF(F24="Scenario2PBT4",'Deep retrofit'!$O$27,IF(F24="Scenario3PBT4",'Deep retrofit'!$P$27,"")))&amp;IF(F24="Scenario1PBT5",'Deep retrofit'!$Q$27,IF(F24="Scenario2PBT5",'Deep retrofit'!$R$27,IF(F24="Scenario3PBT5",'Deep retrofit'!$S$27,"")))&amp;IF(F24="Scenario1PBT6",'Deep retrofit'!$T$27,IF(F24="Scenario2PBT6",'Deep retrofit'!$U$27,IF(F24="Scenario3PBT6",'Deep retrofit'!$V$27,"")))&amp;IF(F24="Scenario1PBT7",'Deep retrofit'!$W$27,IF(F24="Scenario2PBT7",'Deep retrofit'!$X$27,IF(F24="Scenario3PBT7",'Deep retrofit'!$Y$27,"")))&amp;IF(F24="Scenario1PBT8",'Deep retrofit'!$Z$27,IF(F24="Scenario2PBT8",'Deep retrofit'!$AA$27,IF(F24="Scenario3PBT8",'Deep retrofit'!$AB$27,"")))&amp;IF(F24="Scenario1PBT9",'Deep retrofit'!$AC$27,IF(F24="Scenario2PBT9",'Deep retrofit'!$AD$27,IF(F24="Scenario3PBT9",'Deep retrofit'!$AE$27,"")))&amp;IF(F24="Scenario1PBT10",'Deep retrofit'!$AF$27,IF(F24="Scenario2PBT10",'Deep retrofit'!$AG$27,IF(F24="Scenario3PBT10",'Deep retrofit'!$AH$27,"")))&amp;IF(F24="Scenario1PBT11",'Deep retrofit'!$AI$27,IF(F24="Scenario2PBT11",'Deep retrofit'!$AJ$27,IF(F24="Scenario3PBT11",'Deep retrofit'!$AK$27,"")))&amp;IF(F24="Scenario1PBT12",'Deep retrofit'!$AL$27,IF(F24="Scenario2PBT12",'Deep retrofit'!$AM$27,IF(F24="Scenario3PBT12",'Deep retrofit'!$AN$27,"")))&amp;IF(F24="Scenario1PBT13",'Deep retrofit'!$AO$27,IF(F24="Scenario2PBT13",'Deep retrofit'!$AP$27,IF(F24="Scenario3PBT13",'Deep retrofit'!$AQ$27,"")))&amp;IF(F24="Scenario1PBT14",'Deep retrofit'!$AR$27,IF(F24="Scenario2PBT14",'Deep retrofit'!$AS$27,IF(F24="Scenario3PBT14",'Deep retrofit'!$AT$27,"")))&amp;IF(F24="Scenario1PBT15",'Deep retrofit'!$AU$27,IF(F24="Scenario2PBT15",'Deep retrofit'!$AV$27,IF(F24="Scenario3PBT15",'Deep retrofit'!$AW$27,"")))</f>
        <v/>
      </c>
      <c r="T24" s="207">
        <f t="shared" si="19"/>
        <v>0</v>
      </c>
      <c r="U24" s="206" t="str">
        <f>IF(F24="Scenario1PBT1",'Deep retrofit'!$E$38,IF(F24="Scenario2PBT1",'Deep retrofit'!$F$38,IF(F24="Scenario3PBT1",'Deep retrofit'!$G$38,"")))&amp;IF(F24="Scenario1PBT2",'Deep retrofit'!$H$38,IF(F24="Scenario2PBT2",'Deep retrofit'!$I$38,IF(F24="Scenario3PBT2",'Deep retrofit'!$J$38,"")))&amp;IF(F24="Scenario1PBT3",'Deep retrofit'!$K$38,IF(F24="Scenario2PBT3",'Deep retrofit'!$L$38,IF(F24="Scenario3PBT3",'Deep retrofit'!$M$38,"")))&amp;IF(F24="Scenario1PBT4",'Deep retrofit'!$N$38,IF(F24="Scenario2PBT4",'Deep retrofit'!$O$38,IF(F24="Scenario3PBT4",'Deep retrofit'!$P$38,"")))&amp;IF(F24="Scenario1PBT5",'Deep retrofit'!$Q$38,IF(F24="Scenario2PBT5",'Deep retrofit'!$R$38,IF(F24="Scenario3PBT5",'Deep retrofit'!$S$38,"")))&amp;IF(F24="Scenario1PBT6",'Deep retrofit'!$T$38,IF(F24="Scenario2PBT6",'Deep retrofit'!$U$38,IF(F24="Scenario3PBT6",'Deep retrofit'!$V$38,"")))&amp;IF(F24="Scenario1PBT7",'Deep retrofit'!$W$38,IF(F24="Scenario2PBT7",'Deep retrofit'!$X$38,IF(F24="Scenario3PBT7",'Deep retrofit'!$Y$38,"")))&amp;IF(F24="Scenario1PBT8",'Deep retrofit'!$Z$38,IF(F24="Scenario2PBT8",'Deep retrofit'!$AA$38,IF(F24="Scenario3PBT8",'Deep retrofit'!$AB$38,"")))&amp;IF(F24="Scenario1PBT9",'Deep retrofit'!$AC$38,IF(F24="Scenario2PBT9",'Deep retrofit'!$AD$38,IF(F24="Scenario3PBT9",'Deep retrofit'!$AE$38,"")))&amp;IF(F24="Scenario1PBT10",'Deep retrofit'!$AF$38,IF(F24="Scenario2PBT10",'Deep retrofit'!$AG$38,IF(F24="Scenario3PBT10",'Deep retrofit'!$AH$38,"")))&amp;IF(F24="Scenario1PBT11",'Deep retrofit'!$AI$38,IF(F24="Scenario2PBT11",'Deep retrofit'!$AJ$38,IF(F24="Scenario3PBT11",'Deep retrofit'!$AK$38,"")))&amp;IF(F24="Scenario1PBT12",'Deep retrofit'!$AL$38,IF(F24="Scenario2PBT12",'Deep retrofit'!$AM$38,IF(F24="Scenario3PBT12",'Deep retrofit'!$AN$38,"")))&amp;IF(F24="Scenario1PBT13",'Deep retrofit'!$AO$38,IF(F24="Scenario2PBT13",'Deep retrofit'!$AP$38,IF(F24="Scenario3PBT13",'Deep retrofit'!$AQ$38,"")))&amp;IF(F24="Scenario1PBT14",'Deep retrofit'!$AR$38,IF(F24="Scenario2PBT14",'Deep retrofit'!$AS$38,IF(F24="Scenario3PBT14",'Deep retrofit'!$AT$38,"")))&amp;IF(F24="Scenario1PBT15",'Deep retrofit'!$AU$38,IF(F24="Scenario2PBT15",'Deep retrofit'!$AV$38,IF(F24="Scenario3PBT15",'Deep retrofit'!$AW$38,"")))</f>
        <v/>
      </c>
      <c r="V24" s="117">
        <f t="shared" si="20"/>
        <v>0</v>
      </c>
      <c r="W24" s="117" t="str">
        <f>IF(F24="Scenario1PBT1",'Deep retrofit'!$E$40,IF(F24="Scenario2PBT1",'Deep retrofit'!$F$40,IF(F24="Scenario3PBT1",'Deep retrofit'!$G$40,"")))&amp;IF(F24="Scenario1PBT2",'Deep retrofit'!$H$40,IF(F24="Scenario2PBT2",'Deep retrofit'!$I$40,IF(F24="Scenario3PBT2",'Deep retrofit'!$J$40,"")))&amp;IF(F24="Scenario1PBT3",'Deep retrofit'!$K$40,IF(F24="Scenario2PBT3",'Deep retrofit'!$L$40,IF(F24="Scenario3PBT3",'Deep retrofit'!$M$40,"")))&amp;IF(F24="Scenario1PBT4",'Deep retrofit'!$N$40,IF(F24="Scenario2PBT4",'Deep retrofit'!$O$40,IF(F24="Scenario3PBT4",'Deep retrofit'!$P$40,"")))&amp;IF(F24="Scenario1PBT5",'Deep retrofit'!$Q$40,IF(F24="Scenario2PBT5",'Deep retrofit'!$R$40,IF(F24="Scenario3PBT5",'Deep retrofit'!$S$40,"")))&amp;IF(F24="Scenario1PBT6",'Deep retrofit'!$T$40,IF(F24="Scenario2PBT6",'Deep retrofit'!$U$40,IF(F24="Scenario3PBT6",'Deep retrofit'!$V$40,"")))&amp;IF(F24="Scenario1PBT7",'Deep retrofit'!$W$40,IF(F24="Scenario2PBT7",'Deep retrofit'!$X$40,IF(F24="Scenario3PBT7",'Deep retrofit'!$Y$40,"")))&amp;IF(F24="Scenario1PBT8",'Deep retrofit'!$Z$40,IF(F24="Scenario2PBT8",'Deep retrofit'!$AA$40,IF(F24="Scenario3PBT8",'Deep retrofit'!$AB$40,"")))&amp;IF(F24="Scenario1PBT9",'Deep retrofit'!$AC$40,IF(F24="Scenario2PBT9",'Deep retrofit'!$AD$40,IF(F24="Scenario3PBT9",'Deep retrofit'!$AE$40,"")))&amp;IF(F24="Scenario1PBT10",'Deep retrofit'!$AF$40,IF(F24="Scenario2PBT10",'Deep retrofit'!$AG$40,IF(F24="Scenario3PBT10",'Deep retrofit'!$AH$40,"")))&amp;IF(F24="Scenario1PBT11",'Deep retrofit'!$AI$40,IF(F24="Scenario2PBT11",'Deep retrofit'!$AJ$40,IF(F24="Scenario3PBT11",'Deep retrofit'!$AK$40,"")))&amp;IF(F24="Scenario1PBT12",'Deep retrofit'!$AL$40,IF(F24="Scenario2PBT12",'Deep retrofit'!$AM$40,IF(F24="Scenario3PBT12",'Deep retrofit'!$AN$40,"")))&amp;IF(F24="Scenario1PBT13",'Deep retrofit'!$AO$40,IF(F24="Scenario2PBT13",'Deep retrofit'!$AP$40,IF(F24="Scenario3PBT13",'Deep retrofit'!$AQ$40,"")))&amp;IF(F24="Scenario1PBT14",'Deep retrofit'!$AR$40,IF(F24="Scenario2PBT14",'Deep retrofit'!$AS$40,IF(F24="Scenario3PBT14",'Deep retrofit'!$AT$40,"")))&amp;IF(F24="Scenario1PBT15",'Deep retrofit'!$AU$40,IF(F24="Scenario2PBT15",'Deep retrofit'!$AV$40,IF(F24="Scenario3PBT15",'Deep retrofit'!$AW$40,"")))</f>
        <v/>
      </c>
      <c r="X24" s="117">
        <f t="shared" si="21"/>
        <v>0</v>
      </c>
      <c r="Y24" s="117" t="str">
        <f>IF(F24="Scenario1PBT1",'Deep retrofit'!$E$42,IF(F24="Scenario2PBT1",'Deep retrofit'!$F$42,IF(F24="Scenario3PBT1",'Deep retrofit'!$G$42,"")))&amp;IF(F24="Scenario1PBT2",'Deep retrofit'!$H$42,IF(F24="Scenario2PBT2",'Deep retrofit'!$I$42,IF(F24="Scenario3PBT2",'Deep retrofit'!$J$42,"")))&amp;IF(F24="Scenario1PBT3",'Deep retrofit'!$K$42,IF(F24="Scenario2PBT3",'Deep retrofit'!$L$42,IF(F24="Scenario3PBT3",'Deep retrofit'!$M$42,"")))&amp;IF(F24="Scenario1PBT4",'Deep retrofit'!$N$42,IF(F24="Scenario2PBT4",'Deep retrofit'!$O$42,IF(F24="Scenario3PBT4",'Deep retrofit'!$P$42,"")))&amp;IF(F24="Scenario1PBT5",'Deep retrofit'!$Q$42,IF(F24="Scenario2PBT5",'Deep retrofit'!$R$42,IF(F24="Scenario3PBT5",'Deep retrofit'!$S$42,"")))&amp;IF(F24="Scenario1PBT6",'Deep retrofit'!$T$42,IF(F24="Scenario2PBT6",'Deep retrofit'!$U$42,IF(F24="Scenario3PBT6",'Deep retrofit'!$V$42,"")))&amp;IF(F24="Scenario1PBT7",'Deep retrofit'!$W$42,IF(F24="Scenario2PBT7",'Deep retrofit'!$X$42,IF(F24="Scenario3PBT7",'Deep retrofit'!$Y$42,"")))&amp;IF(F24="Scenario1PBT8",'Deep retrofit'!$Z$42,IF(F24="Scenario2PBT8",'Deep retrofit'!$AA$42,IF(F24="Scenario3PBT8",'Deep retrofit'!$AB$42,"")))&amp;IF(F24="Scenario1PBT9",'Deep retrofit'!$AC$42,IF(F24="Scenario2PBT9",'Deep retrofit'!$AD$42,IF(F24="Scenario3PBT9",'Deep retrofit'!$AE$42,"")))&amp;IF(F24="Scenario1PBT10",'Deep retrofit'!$AF$42,IF(F24="Scenario2PBT10",'Deep retrofit'!$AG$42,IF(F24="Scenario3PBT10",'Deep retrofit'!$AH$42,"")))&amp;IF(F24="Scenario1PBT11",'Deep retrofit'!$AI$42,IF(F24="Scenario2PBT11",'Deep retrofit'!$AJ$42,IF(F24="Scenario3PBT11",'Deep retrofit'!$AK$42,"")))&amp;IF(F24="Scenario1PBT12",'Deep retrofit'!$AL$42,IF(F24="Scenario2PBT12",'Deep retrofit'!$AM$42,IF(F24="Scenario3PBT12",'Deep retrofit'!$AN$42,"")))&amp;IF(F24="Scenario1PBT13",'Deep retrofit'!$AO$42,IF(F24="Scenario2PBT13",'Deep retrofit'!$AP$42,IF(F24="Scenario3PBT13",'Deep retrofit'!$AQ$42,"")))&amp;IF(F24="Scenario1PBT14",'Deep retrofit'!$AR$42,IF(F24="Scenario2PBT14",'Deep retrofit'!$AS$42,IF(F24="Scenario3PBT14",'Deep retrofit'!$AT$42,"")))&amp;IF(F24="Scenario1PBT15",'Deep retrofit'!$AU$42,IF(F24="Scenario2PBT15",'Deep retrofit'!$AV$42,IF(F24="Scenario3PBT15",'Deep retrofit'!$AW$42,"")))</f>
        <v/>
      </c>
      <c r="Z24" s="117">
        <f t="shared" si="22"/>
        <v>0</v>
      </c>
      <c r="AA24" s="269" t="str">
        <f>IF(F24="Scenario1PBT1",'Deep retrofit'!$E$101,IF(F24="Scenario2PBT1",'Deep retrofit'!$F$101,IF(F24="Scenario3PBT1",'Deep retrofit'!$G$101,"")))&amp;IF(F24="Scenario1PBT2",'Deep retrofit'!$H$101,IF(F24="Scenario2PBT2",'Deep retrofit'!$I$101,IF(F24="Scenario3PBT2",'Deep retrofit'!$J$101,"")))&amp;IF(F24="Scenario1PBT3",'Deep retrofit'!$K$101,IF(F24="Scenario2PBT3",'Deep retrofit'!$L$101,IF(F24="Scenario3PBT3",'Deep retrofit'!$M$101,"")))&amp;IF(F24="Scenario1PBT4",'Deep retrofit'!$N$101,IF(F24="Scenario2PBT4",'Deep retrofit'!$O$101,IF(F24="Scenario3PBT4",'Deep retrofit'!$P$101,"")))&amp;IF(F24="Scenario1PBT5",'Deep retrofit'!$Q$101,IF(F24="Scenario2PBT5",'Deep retrofit'!$R$101,IF(F24="Scenario3PBT5",'Deep retrofit'!$S$101,"")))&amp;IF(F24="Scenario1PBT6",'Deep retrofit'!$T$101,IF(F24="Scenario2PBT6",'Deep retrofit'!$U$101,IF(F24="Scenario3PBT6",'Deep retrofit'!$V$101,"")))&amp;IF(F24="Scenario1PBT7",'Deep retrofit'!$W$101,IF(F24="Scenario2PBT7",'Deep retrofit'!$X$101,IF(F24="Scenario3PBT7",'Deep retrofit'!$Y$101,"")))&amp;IF(F24="Scenario1PBT8",'Deep retrofit'!$Z$101,IF(F24="Scenario2PBT8",'Deep retrofit'!$AA$101,IF(F24="Scenario3PBT8",'Deep retrofit'!$AB$101,"")))&amp;IF(F24="Scenario1PBT9",'Deep retrofit'!$AC$101,IF(F24="Scenario2PBT9",'Deep retrofit'!$AD$101,IF(F24="Scenario3PBT9",'Deep retrofit'!$AE$101,"")))&amp;IF(F24="Scenario1PBT10",'Deep retrofit'!$AF$101,IF(F24="Scenario2PBT10",'Deep retrofit'!$AG$101,IF(F24="Scenario3PBT10",'Deep retrofit'!$AH$101,"")))&amp;IF(F24="Scenario1PBT11",'Deep retrofit'!$AI$101,IF(F24="Scenario2PBT11",'Deep retrofit'!$AJ$101,IF(F24="Scenario3PBT11",'Deep retrofit'!$AK$101,"")))&amp;IF(F24="Scenario1PBT12",'Deep retrofit'!$AL$101,IF(F24="Scenario2PBT12",'Deep retrofit'!$AM$101,IF(F24="Scenario3PBT12",'Deep retrofit'!$AN$101,"")))&amp;IF(F24="Scenario1PBT13",'Deep retrofit'!$AO$101,IF(F24="Scenario2PBT13",'Deep retrofit'!$AP$101,IF(F24="Scenario3PBT13",'Deep retrofit'!$AQ$101,"")))&amp;IF(F24="Scenario1PBT14",'Deep retrofit'!$AR$101,IF(F24="Scenario2PBT14",'Deep retrofit'!$AS$101,IF(F24="Scenario3PBT14",'Deep retrofit'!$AT$101,"")))&amp;IF(F24="Scenario1PBT15",'Deep retrofit'!$AU$101,IF(F24="Scenario2PBT15",'Deep retrofit'!$AV$101,IF(F24="Scenario3PBT15",'Deep retrofit'!$AW$101,"")))</f>
        <v/>
      </c>
      <c r="AB24" s="179">
        <f t="shared" si="23"/>
        <v>0</v>
      </c>
      <c r="AC24" s="348" t="str">
        <f t="shared" si="24"/>
        <v/>
      </c>
      <c r="AD24" s="353">
        <f>IF(AC24="",IFERROR('Projection_Base-case'!G25-G24,0),0)</f>
        <v>0</v>
      </c>
      <c r="AE24" s="350">
        <f t="shared" si="0"/>
        <v>0</v>
      </c>
      <c r="AF24" s="361">
        <f>IFERROR(100*AD24/'Projection_Base-case'!G25,0)</f>
        <v>0</v>
      </c>
      <c r="AG24" s="352">
        <f>IF(AC24="",IFERROR('Projection_Base-case'!I25-I24,0),0)</f>
        <v>0</v>
      </c>
      <c r="AH24" s="353">
        <f t="shared" si="1"/>
        <v>0</v>
      </c>
      <c r="AI24" s="361">
        <f>IFERROR(100*AG24/'Projection_Base-case'!I25,0)</f>
        <v>0</v>
      </c>
      <c r="AJ24" s="352">
        <f>IF(AC24="",IFERROR('Projection_Base-case'!K25-K24,0),0)</f>
        <v>0</v>
      </c>
      <c r="AK24" s="353">
        <f t="shared" si="2"/>
        <v>0</v>
      </c>
      <c r="AL24" s="361">
        <f>IFERROR(100*AJ24/'Projection_Base-case'!K25,0)</f>
        <v>0</v>
      </c>
      <c r="AM24" s="352">
        <f>-IF(AC24="",IFERROR('Projection_Base-case'!M25-M24,0),0)</f>
        <v>0</v>
      </c>
      <c r="AN24" s="353">
        <f t="shared" si="3"/>
        <v>0</v>
      </c>
      <c r="AO24" s="354">
        <f>IFERROR(IF('Projection_Base-case'!N25&gt;0,100*AN24/'Projection_Base-case'!N25,100*AN24/N24),0)</f>
        <v>0</v>
      </c>
      <c r="AP24" s="355">
        <f>IF(AC24="",IFERROR('Projection_Base-case'!O25-O24,0),0)</f>
        <v>0</v>
      </c>
      <c r="AQ24" s="356">
        <f t="shared" si="4"/>
        <v>0</v>
      </c>
      <c r="AR24" s="356">
        <f>IFERROR(100*AP24/'Projection_Base-case'!O25,0)</f>
        <v>0</v>
      </c>
      <c r="AS24" s="355">
        <f>IF(AC24="",IFERROR('Projection_Base-case'!Q25-Q24,0),0)</f>
        <v>0</v>
      </c>
      <c r="AT24" s="356">
        <f t="shared" si="5"/>
        <v>0</v>
      </c>
      <c r="AU24" s="356">
        <f>IFERROR(100*AS24/'Projection_Base-case'!Q25,0)</f>
        <v>0</v>
      </c>
      <c r="AV24" s="355">
        <f>IF(AC24="",IFERROR('Projection_Base-case'!S25-S24,0),0)</f>
        <v>0</v>
      </c>
      <c r="AW24" s="356">
        <f t="shared" si="6"/>
        <v>0</v>
      </c>
      <c r="AX24" s="357">
        <f>IFERROR(100*AV24/'Projection_Base-case'!S25,0)</f>
        <v>0</v>
      </c>
      <c r="AY24" s="358">
        <f>IF(AC24="",IFERROR('Projection_Base-case'!U25-U24,0),0)</f>
        <v>0</v>
      </c>
      <c r="AZ24" s="359">
        <f t="shared" si="7"/>
        <v>0</v>
      </c>
      <c r="BA24" s="359">
        <f>IFERROR(100*AY24/'Projection_Base-case'!U25,0)</f>
        <v>0</v>
      </c>
      <c r="BB24" s="358">
        <f>IF(AC24="",IFERROR('Projection_Base-case'!W25-W24,0),0)</f>
        <v>0</v>
      </c>
      <c r="BC24" s="359">
        <f t="shared" si="8"/>
        <v>0</v>
      </c>
      <c r="BD24" s="359">
        <f>IFERROR(100*BB24/'Projection_Base-case'!W25,0)</f>
        <v>0</v>
      </c>
      <c r="BE24" s="358">
        <f>IF(AC24="",IFERROR('Projection_Base-case'!Y25-Y24,0),0)</f>
        <v>0</v>
      </c>
      <c r="BF24" s="359">
        <f t="shared" si="9"/>
        <v>0</v>
      </c>
      <c r="BG24" s="359">
        <f>IFERROR(100*BE24/'Projection_Base-case'!Y25,0)</f>
        <v>0</v>
      </c>
      <c r="BH24" s="359">
        <f t="shared" si="10"/>
        <v>0</v>
      </c>
      <c r="BI24" s="360">
        <f t="shared" si="11"/>
        <v>0</v>
      </c>
    </row>
    <row r="25" spans="1:61" ht="15.6">
      <c r="A25" s="205">
        <v>21</v>
      </c>
      <c r="B25" s="347">
        <f>IF('Projection_Base-case'!B26&lt;&gt;"",'Projection_Base-case'!B26,0)</f>
        <v>0</v>
      </c>
      <c r="C25" s="347">
        <f>IF('Projection_Base-case'!C26&lt;&gt;"",'Projection_Base-case'!C26,0)</f>
        <v>0</v>
      </c>
      <c r="D25" s="365">
        <f>IF('Projection_Base-case'!D26&lt;&gt;"",'Projection_Base-case'!D26,0)</f>
        <v>0</v>
      </c>
      <c r="E25" s="369"/>
      <c r="F25" s="367" t="str">
        <f t="shared" si="12"/>
        <v>0</v>
      </c>
      <c r="G25" s="177" t="str">
        <f>IF(F25="Scenario1PBT1",'Deep retrofit'!$E$6,IF(F25="Scenario2PBT1",'Deep retrofit'!$F$6,IF(F25="Scenario3PBT1",'Deep retrofit'!$G$6,"")))&amp;IF(F25="Scenario1PBT2",'Deep retrofit'!$H$6,IF(F25="Scenario2PBT2",'Deep retrofit'!$I$6,IF(F25="Scenario3PBT2",'Deep retrofit'!$J$6,"")))&amp;IF(F25="Scenario1PBT3",'Deep retrofit'!$K$6,IF(F25="Scenario2PBT3",'Deep retrofit'!$L$6,IF(F25="Scenario3PBT3",'Deep retrofit'!$M$6,"")))&amp;IF(F25="Scenario1PBT4",'Deep retrofit'!$N$6,IF(F25="Scenario2PBT4",'Deep retrofit'!$O$6,IF(F25="Scenario3PBT4",'Deep retrofit'!$P$6,"")))&amp;IF(F25="Scenario1PBT5",'Deep retrofit'!$Q$6,IF(F25="Scenario2PBT5",'Deep retrofit'!$R$6,IF(F25="Scenario3PBT5",'Deep retrofit'!$S$6,"")))&amp;IF(F25="Scenario1PBT6",'Deep retrofit'!$T$6,IF(F25="Scenario2PBT6",'Deep retrofit'!$U$6,IF(F25="Scenario3PBT6",'Deep retrofit'!$V$6,"")))&amp;IF(F25="Scenario1PBT7",'Deep retrofit'!$W$6,IF(F25="Scenario2PBT7",'Deep retrofit'!$X$6,IF(F25="Scenario3PBT7",'Deep retrofit'!$Y$6,"")))&amp;IF(F25="Scenario1PBT8",'Deep retrofit'!$Z$6,IF(F25="Scenario2PBT8",'Deep retrofit'!$AA$6,IF(F25="Scenario3PBT8",'Deep retrofit'!$AB$6,"")))&amp;IF(F25="Scenario1PBT9",'Deep retrofit'!$AC$6,IF(F25="Scenario2PBT9",'Deep retrofit'!$AD$6,IF(F25="Scenario3PBT9",'Deep retrofit'!$AE$6,"")))&amp;IF(F25="Scenario1PBT10",'Deep retrofit'!$AF$6,IF(F25="Scenario2PBT10",'Deep retrofit'!$AG$6,IF(F25="Scenario3PBT10",'Deep retrofit'!$AH$6,"")))&amp;IF(F25="Scenario1PBT11",'Deep retrofit'!$AI$6,IF(F25="Scenario2PBT11",'Deep retrofit'!$AJ$6,IF(F25="Scenario3PBT11",'Deep retrofit'!$AK$6,"")))&amp;IF(F25="Scenario1PBT12",'Deep retrofit'!$AL$6,IF(F25="Scenario2PBT12",'Deep retrofit'!$AM$6,IF(F25="Scenario3PBT12",'Deep retrofit'!$AN$6,"")))&amp;IF(F25="Scenario1PBT13",'Deep retrofit'!$AO$6,IF(F25="Scenario2PBT13",'Deep retrofit'!$AP$6,IF(F25="Scenario3PBT13",'Deep retrofit'!$AQ$6,"")))&amp;IF(F25="Scenario1PBT14",'Deep retrofit'!$AR$6,IF(F25="Scenario2PBT14",'Deep retrofit'!$AS$6,IF(F25="Scenario3PBT14",'Deep retrofit'!$AT$6,"")))&amp;IF(F25="Scenario1PBT15",'Deep retrofit'!$AU$6,IF(F25="Scenario2PBT15",'Deep retrofit'!$AV$6,IF(F25="Scenario3PBT15",'Deep retrofit'!$AW$6,"")))</f>
        <v/>
      </c>
      <c r="H25" s="117">
        <f t="shared" si="13"/>
        <v>0</v>
      </c>
      <c r="I25" s="178" t="str">
        <f>IF(F25="Scenario1PBT1",'Deep retrofit'!$E$16,IF(F25="Scenario2PBT1",'Deep retrofit'!$F$16,IF(F25="Scenario3PBT1",'Deep retrofit'!$G$16,"")))&amp;IF(F25="Scenario1PBT2",'Deep retrofit'!$H$16,IF(F25="Scenario2PBT2",'Deep retrofit'!$I$16,IF(F25="Scenario3PBT2",'Deep retrofit'!$J$16,"")))&amp;IF(F25="Scenario1PBT3",'Deep retrofit'!$K$16,IF(F25="Scenario2PBT3",'Deep retrofit'!$L$16,IF(F25="Scenario3PBT3",'Deep retrofit'!$M$16,"")))&amp;IF(F25="Scenario1PBT4",'Deep retrofit'!$N$16,IF(F25="Scenario2PBT4",'Deep retrofit'!$O$16,IF(F25="Scenario3PBT4",'Deep retrofit'!$P$16,"")))&amp;IF(F25="Scenario1PBT5",'Deep retrofit'!$Q$16,IF(F25="Scenario2PBT5",'Deep retrofit'!$R$16,IF(F25="Scenario3PBT5",'Deep retrofit'!$S$16,"")))&amp;IF(F25="Scenario1PBT6",'Deep retrofit'!$T$16,IF(F25="Scenario2PBT6",'Deep retrofit'!$U$16,IF(F25="Scenario3PBT6",'Deep retrofit'!$V$16,"")))&amp;IF(F25="Scenario1PBT7",'Deep retrofit'!$W$16,IF(F25="Scenario2PBT7",'Deep retrofit'!$X$16,IF(F25="Scenario3PBT7",'Deep retrofit'!$Y$16,"")))&amp;IF(F25="Scenario1PBT8",'Deep retrofit'!$Z$16,IF(F25="Scenario2PBT8",'Deep retrofit'!$AA$16,IF(F25="Scenario3PBT8",'Deep retrofit'!$AB$16,"")))&amp;IF(F25="Scenario1PBT9",'Deep retrofit'!$AC$16,IF(F25="Scenario2PBT9",'Deep retrofit'!$AD$16,IF(F25="Scenario3PBT9",'Deep retrofit'!$AE$16,"")))&amp;IF(F25="Scenario1PBT10",'Deep retrofit'!$AF$16,IF(F25="Scenario2PBT10",'Deep retrofit'!$AG$16,IF(F25="Scenario3PBT10",'Deep retrofit'!$AH$16,"")))&amp;IF(F25="Scenario1PBT11",'Deep retrofit'!$AI$16,IF(F25="Scenario2PBT11",'Deep retrofit'!$AJ$16,IF(F25="Scenario3PBT11",'Deep retrofit'!$AK$16,"")))&amp;IF(F25="Scenario1PBT12",'Deep retrofit'!$AL$16,IF(F25="Scenario2PBT12",'Deep retrofit'!$AM$16,IF(F25="Scenario3PBT12",'Deep retrofit'!$AN$16,"")))&amp;IF(F25="Scenario1PBT13",'Deep retrofit'!$AO$16,IF(F25="Scenario2PBT13",'Deep retrofit'!$AP$16,IF(F25="Scenario3PBT13",'Deep retrofit'!$AQ$16,"")))&amp;IF(F25="Scenario1PBT14",'Deep retrofit'!$AR$16,IF(F25="Scenario2PBT14",'Deep retrofit'!$AS$16,IF(F25="Scenario3PBT14",'Deep retrofit'!$AT$16,"")))&amp;IF(F25="Scenario1PBT15",'Deep retrofit'!$AU$16,IF(F25="Scenario2PBT15",'Deep retrofit'!$AV$16,IF(F25="Scenario3PBT15",'Deep retrofit'!$AW$16,"")))</f>
        <v/>
      </c>
      <c r="J25" s="117">
        <f t="shared" si="14"/>
        <v>0</v>
      </c>
      <c r="K25" s="117" t="str">
        <f>IF(F25="Scenario1PBT1",'Deep retrofit'!$E$18,IF(F25="Scenario2PBT1",'Deep retrofit'!$F$18,IF(F25="Scenario3PBT1",'Deep retrofit'!$G$18,"")))&amp;IF(F25="Scenario1PBT2",'Deep retrofit'!$H$18,IF(F25="Scenario2PBT2",'Deep retrofit'!$I$18,IF(F25="Scenario3PBT2",'Deep retrofit'!$J$18,"")))&amp;IF(F25="Scenario1PBT3",'Deep retrofit'!$K$18,IF(F25="Scenario2PBT3",'Deep retrofit'!$L$18,IF(F25="Scenario3PBT3",'Deep retrofit'!$M$18,"")))&amp;IF(F25="Scenario1PBT4",'Deep retrofit'!$N$18,IF(F25="Scenario2PBT4",'Deep retrofit'!$O$18,IF(F25="Scenario3PBT4",'Deep retrofit'!$P$18,"")))&amp;IF(F25="Scenario1PBT5",'Deep retrofit'!$Q$18,IF(F25="Scenario2PBT5",'Deep retrofit'!$R$18,IF(F25="Scenario3PBT5",'Deep retrofit'!$S$18,"")))&amp;IF(F25="Scenario1PBT6",'Deep retrofit'!$T$18,IF(F25="Scenario2PBT6",'Deep retrofit'!$U$18,IF(F25="Scenario3PBT6",'Deep retrofit'!$V$18,"")))&amp;IF(F25="Scenario1PBT7",'Deep retrofit'!$W$18,IF(F25="Scenario2PBT7",'Deep retrofit'!$X$18,IF(F25="Scenario3PBT7",'Deep retrofit'!$Y$18,"")))&amp;IF(F25="Scenario1PBT8",'Deep retrofit'!$Z$18,IF(F25="Scenario2PBT8",'Deep retrofit'!$AA$18,IF(F25="Scenario3PBT8",'Deep retrofit'!$AB$18,"")))&amp;IF(F25="Scenario1PBT9",'Deep retrofit'!$AC$18,IF(F25="Scenario2PBT9",'Deep retrofit'!$AD$18,IF(F25="Scenario3PBT9",'Deep retrofit'!$AE$18,"")))&amp;IF(F25="Scenario1PBT10",'Deep retrofit'!$AF$18,IF(F25="Scenario2PBT10",'Deep retrofit'!$AG$18,IF(F25="Scenario3PBT10",'Deep retrofit'!$AH$18,"")))&amp;IF(F25="Scenario1PBT11",'Deep retrofit'!$AI$18,IF(F25="Scenario2PBT11",'Deep retrofit'!$AJ$18,IF(F25="Scenario3PBT11",'Deep retrofit'!$AK$18,"")))&amp;IF(F25="Scenario1PBT12",'Deep retrofit'!$AL$18,IF(F25="Scenario2PBT12",'Deep retrofit'!$AM$18,IF(F25="Scenario3PBT12",'Deep retrofit'!$AN$18,"")))&amp;IF(F25="Scenario1PBT13",'Deep retrofit'!$AO$18,IF(F25="Scenario2PBT13",'Deep retrofit'!$AP$18,IF(F25="Scenario3PBT13",'Deep retrofit'!$AQ$18,"")))&amp;IF(F25="Scenario1PBT14",'Deep retrofit'!$AR$18,IF(F25="Scenario2PBT14",'Deep retrofit'!$AS$18,IF(F25="Scenario3PBT14",'Deep retrofit'!$AT$18,"")))&amp;IF(F25="Scenario1PBT15",'Deep retrofit'!$AU$18,IF(F25="Scenario2PBT15",'Deep retrofit'!$AV$18,IF(F25="Scenario3PBT15",'Deep retrofit'!$AW$18,"")))</f>
        <v/>
      </c>
      <c r="L25" s="117">
        <f t="shared" si="15"/>
        <v>0</v>
      </c>
      <c r="M25" s="117" t="str">
        <f>IF(F25="Scenario1PBT1",'Deep retrofit'!$E$20,IF(F25="Scenario2PBT1",'Deep retrofit'!$F$20,IF(F25="Scenario3PBT1",'Deep retrofit'!$G$20,"")))&amp;IF(F25="Scenario1PBT2",'Deep retrofit'!$H$20,IF(F25="Scenario2PBT2",'Deep retrofit'!$I$20,IF(F25="Scenario3PBT2",'Deep retrofit'!$J$20,"")))&amp;IF(F25="Scenario1PBT3",'Deep retrofit'!$K$20,IF(F25="Scenario2PBT3",'Deep retrofit'!$L$20,IF(F25="Scenario3PBT3",'Deep retrofit'!$M$20,"")))&amp;IF(F25="Scenario1PBT4",'Deep retrofit'!$N$20,IF(F25="Scenario2PBT4",'Deep retrofit'!$O$20,IF(F25="Scenario3PBT4",'Deep retrofit'!$P$20,"")))&amp;IF(F25="Scenario1PBT5",'Deep retrofit'!$Q$20,IF(F25="Scenario2PBT5",'Deep retrofit'!$R$20,IF(F25="Scenario3PBT5",'Deep retrofit'!$S$20,"")))&amp;IF(F25="Scenario1PBT6",'Deep retrofit'!$T$20,IF(F25="Scenario2PBT6",'Deep retrofit'!$U$20,IF(F25="Scenario3PBT6",'Deep retrofit'!$V$20,"")))&amp;IF(F25="Scenario1PBT7",'Deep retrofit'!$W$20,IF(F25="Scenario2PBT7",'Deep retrofit'!$X$20,IF(F25="Scenario3PBT7",'Deep retrofit'!$Y$20,"")))&amp;IF(F25="Scenario1PBT8",'Deep retrofit'!$Z$20,IF(F25="Scenario2PBT8",'Deep retrofit'!$AA$20,IF(F25="Scenario3PBT8",'Deep retrofit'!$AB$20,"")))&amp;IF(F25="Scenario1PBT9",'Deep retrofit'!$AC$20,IF(F25="Scenario2PBT9",'Deep retrofit'!$AD$20,IF(F25="Scenario3PBT9",'Deep retrofit'!$AE$20,"")))&amp;IF(F25="Scenario1PBT10",'Deep retrofit'!$AF$20,IF(F25="Scenario2PBT10",'Deep retrofit'!$AG$20,IF(F25="Scenario3PBT10",'Deep retrofit'!$AH$20,"")))&amp;IF(F25="Scenario1PBT11",'Deep retrofit'!$AI$20,IF(F25="Scenario2PBT11",'Deep retrofit'!$AJ$20,IF(F25="Scenario3PBT11",'Deep retrofit'!$AK$20,"")))&amp;IF(F25="Scenario1PBT12",'Deep retrofit'!$AL$20,IF(F25="Scenario2PBT12",'Deep retrofit'!$AM$20,IF(F25="Scenario3PBT12",'Deep retrofit'!$AN$20,"")))&amp;IF(F25="Scenario1PBT13",'Deep retrofit'!$AO$20,IF(F25="Scenario2PBT13",'Deep retrofit'!$AP$20,IF(F25="Scenario3PBT13",'Deep retrofit'!$AQ$20,"")))&amp;IF(F25="Scenario1PBT14",'Deep retrofit'!$AR$20,IF(F25="Scenario2PBT14",'Deep retrofit'!$AS$20,IF(F25="Scenario3PBT14",'Deep retrofit'!$AT$20,"")))&amp;IF(F25="Scenario1PBT15",'Deep retrofit'!$AU$20,IF(F25="Scenario2PBT15",'Deep retrofit'!$AV$20,IF(F25="Scenario3PBT15",'Deep retrofit'!$AW$20,"")))</f>
        <v/>
      </c>
      <c r="N25" s="118">
        <f t="shared" si="16"/>
        <v>0</v>
      </c>
      <c r="O25" s="206" t="str">
        <f>IF(F25="Scenario1PBT1",'Deep retrofit'!$E$23,IF(F25="Scenario2PBT1",'Deep retrofit'!$F$23,IF(F25="Scenario3PBT1",'Deep retrofit'!$G$23,"")))&amp;IF(F25="Scenario1PBT2",'Deep retrofit'!$H$23,IF(F25="Scenario2PBT2",'Deep retrofit'!$I$23,IF(F25="Scenario3PBT2",'Deep retrofit'!$J$23,"")))&amp;IF(F25="Scenario1PBT3",'Deep retrofit'!$K$23,IF(F25="Scenario2PBT3",'Deep retrofit'!$L$23,IF(F25="Scenario3PBT3",'Deep retrofit'!$M$23,"")))&amp;IF(F25="Scenario1PBT4",'Deep retrofit'!$N$23,IF(F25="Scenario2PBT4",'Deep retrofit'!$O$23,IF(F25="Scenario3PBT4",'Deep retrofit'!$P$23,"")))&amp;IF(F25="Scenario1PBT5",'Deep retrofit'!$Q$23,IF(F25="Scenario2PBT5",'Deep retrofit'!$R$23,IF(F25="Scenario3PBT5",'Deep retrofit'!$S$23,"")))&amp;IF(F25="Scenario1PBT6",'Deep retrofit'!$T$23,IF(F25="Scenario2PBT6",'Deep retrofit'!$U$23,IF(F25="Scenario3PBT6",'Deep retrofit'!$V$23,"")))&amp;IF(F25="Scenario1PBT7",'Deep retrofit'!$W$23,IF(F25="Scenario2PBT7",'Deep retrofit'!$X$23,IF(F25="Scenario3PBT7",'Deep retrofit'!$Y$23,"")))&amp;IF(F25="Scenario1PBT8",'Deep retrofit'!$Z$23,IF(F25="Scenario2PBT8",'Deep retrofit'!$AA$23,IF(F25="Scenario3PBT8",'Deep retrofit'!$AB$23,"")))&amp;IF(F25="Scenario1PBT9",'Deep retrofit'!$AC$23,IF(F25="Scenario2PBT9",'Deep retrofit'!$AD$23,IF(F25="Scenario3PBT9",'Deep retrofit'!$AE$23,"")))&amp;IF(F25="Scenario1PBT10",'Deep retrofit'!$AF$23,IF(F25="Scenario2PBT10",'Deep retrofit'!$AG$23,IF(F25="Scenario3PBT10",'Deep retrofit'!$AH$23,"")))&amp;IF(F25="Scenario1PBT11",'Deep retrofit'!$AI$23,IF(F25="Scenario2PBT11",'Deep retrofit'!$AJ$23,IF(F25="Scenario3PBT11",'Deep retrofit'!$AK$23,"")))&amp;IF(F25="Scenario1PBT12",'Deep retrofit'!$AL$23,IF(F25="Scenario2PBT12",'Deep retrofit'!$AM$23,IF(F25="Scenario3PBT12",'Deep retrofit'!$AN$23,"")))&amp;IF(F25="Scenario1PBT13",'Deep retrofit'!$AO$23,IF(F25="Scenario2PBT13",'Deep retrofit'!$AP$23,IF(F25="Scenario3PBT13",'Deep retrofit'!$AQ$23,"")))&amp;IF(F25="Scenario1PBT14",'Deep retrofit'!$AR$23,IF(F25="Scenario2PBT14",'Deep retrofit'!$AS$23,IF(F25="Scenario3PBT14",'Deep retrofit'!$AT$23,"")))&amp;IF(F25="Scenario1PBT15",'Deep retrofit'!$AU$23,IF(F25="Scenario2PBT15",'Deep retrofit'!$AV$23,IF(F25="Scenario3PBT15",'Deep retrofit'!$AW$23,"")))</f>
        <v/>
      </c>
      <c r="P25" s="117">
        <f t="shared" si="17"/>
        <v>0</v>
      </c>
      <c r="Q25" s="117" t="str">
        <f>IF(F25="Scenario1PBT1",'Deep retrofit'!$E$25,IF(F25="Scenario2PBT1",'Deep retrofit'!$F$25,IF(F25="Scenario3PBT1",'Deep retrofit'!$G$25,"")))&amp;IF(F25="Scenario1PBT2",'Deep retrofit'!$H$25,IF(F25="Scenario2PBT2",'Deep retrofit'!$I$25,IF(F25="Scenario3PBT2",'Deep retrofit'!$J$25,"")))&amp;IF(F25="Scenario1PBT3",'Deep retrofit'!$K$25,IF(F25="Scenario2PBT3",'Deep retrofit'!$L$25,IF(F25="Scenario3PBT3",'Deep retrofit'!$M$25,"")))&amp;IF(F25="Scenario1PBT4",'Deep retrofit'!$N$25,IF(F25="Scenario2PBT4",'Deep retrofit'!$O$25,IF(F25="Scenario3PBT4",'Deep retrofit'!$P$25,"")))&amp;IF(F25="Scenario1PBT5",'Deep retrofit'!$Q$25,IF(F25="Scenario2PBT5",'Deep retrofit'!$R$25,IF(F25="Scenario3PBT5",'Deep retrofit'!$S$25,"")))&amp;IF(F25="Scenario1PBT6",'Deep retrofit'!$T$25,IF(F25="Scenario2PBT6",'Deep retrofit'!$U$25,IF(F25="Scenario3PBT6",'Deep retrofit'!$V$25,"")))&amp;IF(F25="Scenario1PBT7",'Deep retrofit'!$W$25,IF(F25="Scenario2PBT7",'Deep retrofit'!$X$25,IF(F25="Scenario3PBT7",'Deep retrofit'!$Y$25,"")))&amp;IF(F25="Scenario1PBT8",'Deep retrofit'!$Z$25,IF(F25="Scenario2PBT8",'Deep retrofit'!$AA$25,IF(F25="Scenario3PBT8",'Deep retrofit'!$AB$25,"")))&amp;IF(F25="Scenario1PBT9",'Deep retrofit'!$AC$25,IF(F25="Scenario2PBT9",'Deep retrofit'!$AD$25,IF(F25="Scenario3PBT9",'Deep retrofit'!$AE$25,"")))&amp;IF(F25="Scenario1PBT10",'Deep retrofit'!$AF$25,IF(F25="Scenario2PBT10",'Deep retrofit'!$AG$25,IF(F25="Scenario3PBT10",'Deep retrofit'!$AH$25,"")))&amp;IF(F25="Scenario1PBT11",'Deep retrofit'!$AI$25,IF(F25="Scenario2PBT11",'Deep retrofit'!$AJ$25,IF(F25="Scenario3PBT11",'Deep retrofit'!$AK$25,"")))&amp;IF(F25="Scenario1PBT12",'Deep retrofit'!$AL$25,IF(F25="Scenario2PBT12",'Deep retrofit'!$AM$25,IF(F25="Scenario3PBT12",'Deep retrofit'!$AN$25,"")))&amp;IF(F25="Scenario1PBT13",'Deep retrofit'!$AO$25,IF(F25="Scenario2PBT13",'Deep retrofit'!$AP$25,IF(F25="Scenario3PBT13",'Deep retrofit'!$AQ$25,"")))&amp;IF(F25="Scenario1PBT14",'Deep retrofit'!$AR$25,IF(F25="Scenario2PBT14",'Deep retrofit'!$AS$25,IF(F25="Scenario3PBT14",'Deep retrofit'!$AT$25,"")))&amp;IF(F25="Scenario1PBT15",'Deep retrofit'!$AU$25,IF(F25="Scenario2PBT15",'Deep retrofit'!$AV$25,IF(F25="Scenario3PBT15",'Deep retrofit'!$AW$25,"")))</f>
        <v/>
      </c>
      <c r="R25" s="117">
        <f t="shared" si="18"/>
        <v>0</v>
      </c>
      <c r="S25" s="117" t="str">
        <f>IF(F25="Scenario1PBT1",'Deep retrofit'!$E$27,IF(F25="Scenario2PBT1",'Deep retrofit'!$F$27,IF(F25="Scenario3PBT1",'Deep retrofit'!$G$27,"")))&amp;IF(F25="Scenario1PBT2",'Deep retrofit'!$H$27,IF(F25="Scenario2PBT2",'Deep retrofit'!$I$27,IF(F25="Scenario3PBT2",'Deep retrofit'!$J$27,"")))&amp;IF(F25="Scenario1PBT3",'Deep retrofit'!$K$27,IF(F25="Scenario2PBT3",'Deep retrofit'!$L$27,IF(F25="Scenario3PBT3",'Deep retrofit'!$M$27,"")))&amp;IF(F25="Scenario1PBT4",'Deep retrofit'!$N$27,IF(F25="Scenario2PBT4",'Deep retrofit'!$O$27,IF(F25="Scenario3PBT4",'Deep retrofit'!$P$27,"")))&amp;IF(F25="Scenario1PBT5",'Deep retrofit'!$Q$27,IF(F25="Scenario2PBT5",'Deep retrofit'!$R$27,IF(F25="Scenario3PBT5",'Deep retrofit'!$S$27,"")))&amp;IF(F25="Scenario1PBT6",'Deep retrofit'!$T$27,IF(F25="Scenario2PBT6",'Deep retrofit'!$U$27,IF(F25="Scenario3PBT6",'Deep retrofit'!$V$27,"")))&amp;IF(F25="Scenario1PBT7",'Deep retrofit'!$W$27,IF(F25="Scenario2PBT7",'Deep retrofit'!$X$27,IF(F25="Scenario3PBT7",'Deep retrofit'!$Y$27,"")))&amp;IF(F25="Scenario1PBT8",'Deep retrofit'!$Z$27,IF(F25="Scenario2PBT8",'Deep retrofit'!$AA$27,IF(F25="Scenario3PBT8",'Deep retrofit'!$AB$27,"")))&amp;IF(F25="Scenario1PBT9",'Deep retrofit'!$AC$27,IF(F25="Scenario2PBT9",'Deep retrofit'!$AD$27,IF(F25="Scenario3PBT9",'Deep retrofit'!$AE$27,"")))&amp;IF(F25="Scenario1PBT10",'Deep retrofit'!$AF$27,IF(F25="Scenario2PBT10",'Deep retrofit'!$AG$27,IF(F25="Scenario3PBT10",'Deep retrofit'!$AH$27,"")))&amp;IF(F25="Scenario1PBT11",'Deep retrofit'!$AI$27,IF(F25="Scenario2PBT11",'Deep retrofit'!$AJ$27,IF(F25="Scenario3PBT11",'Deep retrofit'!$AK$27,"")))&amp;IF(F25="Scenario1PBT12",'Deep retrofit'!$AL$27,IF(F25="Scenario2PBT12",'Deep retrofit'!$AM$27,IF(F25="Scenario3PBT12",'Deep retrofit'!$AN$27,"")))&amp;IF(F25="Scenario1PBT13",'Deep retrofit'!$AO$27,IF(F25="Scenario2PBT13",'Deep retrofit'!$AP$27,IF(F25="Scenario3PBT13",'Deep retrofit'!$AQ$27,"")))&amp;IF(F25="Scenario1PBT14",'Deep retrofit'!$AR$27,IF(F25="Scenario2PBT14",'Deep retrofit'!$AS$27,IF(F25="Scenario3PBT14",'Deep retrofit'!$AT$27,"")))&amp;IF(F25="Scenario1PBT15",'Deep retrofit'!$AU$27,IF(F25="Scenario2PBT15",'Deep retrofit'!$AV$27,IF(F25="Scenario3PBT15",'Deep retrofit'!$AW$27,"")))</f>
        <v/>
      </c>
      <c r="T25" s="207">
        <f t="shared" si="19"/>
        <v>0</v>
      </c>
      <c r="U25" s="206" t="str">
        <f>IF(F25="Scenario1PBT1",'Deep retrofit'!$E$38,IF(F25="Scenario2PBT1",'Deep retrofit'!$F$38,IF(F25="Scenario3PBT1",'Deep retrofit'!$G$38,"")))&amp;IF(F25="Scenario1PBT2",'Deep retrofit'!$H$38,IF(F25="Scenario2PBT2",'Deep retrofit'!$I$38,IF(F25="Scenario3PBT2",'Deep retrofit'!$J$38,"")))&amp;IF(F25="Scenario1PBT3",'Deep retrofit'!$K$38,IF(F25="Scenario2PBT3",'Deep retrofit'!$L$38,IF(F25="Scenario3PBT3",'Deep retrofit'!$M$38,"")))&amp;IF(F25="Scenario1PBT4",'Deep retrofit'!$N$38,IF(F25="Scenario2PBT4",'Deep retrofit'!$O$38,IF(F25="Scenario3PBT4",'Deep retrofit'!$P$38,"")))&amp;IF(F25="Scenario1PBT5",'Deep retrofit'!$Q$38,IF(F25="Scenario2PBT5",'Deep retrofit'!$R$38,IF(F25="Scenario3PBT5",'Deep retrofit'!$S$38,"")))&amp;IF(F25="Scenario1PBT6",'Deep retrofit'!$T$38,IF(F25="Scenario2PBT6",'Deep retrofit'!$U$38,IF(F25="Scenario3PBT6",'Deep retrofit'!$V$38,"")))&amp;IF(F25="Scenario1PBT7",'Deep retrofit'!$W$38,IF(F25="Scenario2PBT7",'Deep retrofit'!$X$38,IF(F25="Scenario3PBT7",'Deep retrofit'!$Y$38,"")))&amp;IF(F25="Scenario1PBT8",'Deep retrofit'!$Z$38,IF(F25="Scenario2PBT8",'Deep retrofit'!$AA$38,IF(F25="Scenario3PBT8",'Deep retrofit'!$AB$38,"")))&amp;IF(F25="Scenario1PBT9",'Deep retrofit'!$AC$38,IF(F25="Scenario2PBT9",'Deep retrofit'!$AD$38,IF(F25="Scenario3PBT9",'Deep retrofit'!$AE$38,"")))&amp;IF(F25="Scenario1PBT10",'Deep retrofit'!$AF$38,IF(F25="Scenario2PBT10",'Deep retrofit'!$AG$38,IF(F25="Scenario3PBT10",'Deep retrofit'!$AH$38,"")))&amp;IF(F25="Scenario1PBT11",'Deep retrofit'!$AI$38,IF(F25="Scenario2PBT11",'Deep retrofit'!$AJ$38,IF(F25="Scenario3PBT11",'Deep retrofit'!$AK$38,"")))&amp;IF(F25="Scenario1PBT12",'Deep retrofit'!$AL$38,IF(F25="Scenario2PBT12",'Deep retrofit'!$AM$38,IF(F25="Scenario3PBT12",'Deep retrofit'!$AN$38,"")))&amp;IF(F25="Scenario1PBT13",'Deep retrofit'!$AO$38,IF(F25="Scenario2PBT13",'Deep retrofit'!$AP$38,IF(F25="Scenario3PBT13",'Deep retrofit'!$AQ$38,"")))&amp;IF(F25="Scenario1PBT14",'Deep retrofit'!$AR$38,IF(F25="Scenario2PBT14",'Deep retrofit'!$AS$38,IF(F25="Scenario3PBT14",'Deep retrofit'!$AT$38,"")))&amp;IF(F25="Scenario1PBT15",'Deep retrofit'!$AU$38,IF(F25="Scenario2PBT15",'Deep retrofit'!$AV$38,IF(F25="Scenario3PBT15",'Deep retrofit'!$AW$38,"")))</f>
        <v/>
      </c>
      <c r="V25" s="117">
        <f t="shared" si="20"/>
        <v>0</v>
      </c>
      <c r="W25" s="117" t="str">
        <f>IF(F25="Scenario1PBT1",'Deep retrofit'!$E$40,IF(F25="Scenario2PBT1",'Deep retrofit'!$F$40,IF(F25="Scenario3PBT1",'Deep retrofit'!$G$40,"")))&amp;IF(F25="Scenario1PBT2",'Deep retrofit'!$H$40,IF(F25="Scenario2PBT2",'Deep retrofit'!$I$40,IF(F25="Scenario3PBT2",'Deep retrofit'!$J$40,"")))&amp;IF(F25="Scenario1PBT3",'Deep retrofit'!$K$40,IF(F25="Scenario2PBT3",'Deep retrofit'!$L$40,IF(F25="Scenario3PBT3",'Deep retrofit'!$M$40,"")))&amp;IF(F25="Scenario1PBT4",'Deep retrofit'!$N$40,IF(F25="Scenario2PBT4",'Deep retrofit'!$O$40,IF(F25="Scenario3PBT4",'Deep retrofit'!$P$40,"")))&amp;IF(F25="Scenario1PBT5",'Deep retrofit'!$Q$40,IF(F25="Scenario2PBT5",'Deep retrofit'!$R$40,IF(F25="Scenario3PBT5",'Deep retrofit'!$S$40,"")))&amp;IF(F25="Scenario1PBT6",'Deep retrofit'!$T$40,IF(F25="Scenario2PBT6",'Deep retrofit'!$U$40,IF(F25="Scenario3PBT6",'Deep retrofit'!$V$40,"")))&amp;IF(F25="Scenario1PBT7",'Deep retrofit'!$W$40,IF(F25="Scenario2PBT7",'Deep retrofit'!$X$40,IF(F25="Scenario3PBT7",'Deep retrofit'!$Y$40,"")))&amp;IF(F25="Scenario1PBT8",'Deep retrofit'!$Z$40,IF(F25="Scenario2PBT8",'Deep retrofit'!$AA$40,IF(F25="Scenario3PBT8",'Deep retrofit'!$AB$40,"")))&amp;IF(F25="Scenario1PBT9",'Deep retrofit'!$AC$40,IF(F25="Scenario2PBT9",'Deep retrofit'!$AD$40,IF(F25="Scenario3PBT9",'Deep retrofit'!$AE$40,"")))&amp;IF(F25="Scenario1PBT10",'Deep retrofit'!$AF$40,IF(F25="Scenario2PBT10",'Deep retrofit'!$AG$40,IF(F25="Scenario3PBT10",'Deep retrofit'!$AH$40,"")))&amp;IF(F25="Scenario1PBT11",'Deep retrofit'!$AI$40,IF(F25="Scenario2PBT11",'Deep retrofit'!$AJ$40,IF(F25="Scenario3PBT11",'Deep retrofit'!$AK$40,"")))&amp;IF(F25="Scenario1PBT12",'Deep retrofit'!$AL$40,IF(F25="Scenario2PBT12",'Deep retrofit'!$AM$40,IF(F25="Scenario3PBT12",'Deep retrofit'!$AN$40,"")))&amp;IF(F25="Scenario1PBT13",'Deep retrofit'!$AO$40,IF(F25="Scenario2PBT13",'Deep retrofit'!$AP$40,IF(F25="Scenario3PBT13",'Deep retrofit'!$AQ$40,"")))&amp;IF(F25="Scenario1PBT14",'Deep retrofit'!$AR$40,IF(F25="Scenario2PBT14",'Deep retrofit'!$AS$40,IF(F25="Scenario3PBT14",'Deep retrofit'!$AT$40,"")))&amp;IF(F25="Scenario1PBT15",'Deep retrofit'!$AU$40,IF(F25="Scenario2PBT15",'Deep retrofit'!$AV$40,IF(F25="Scenario3PBT15",'Deep retrofit'!$AW$40,"")))</f>
        <v/>
      </c>
      <c r="X25" s="117">
        <f t="shared" si="21"/>
        <v>0</v>
      </c>
      <c r="Y25" s="117" t="str">
        <f>IF(F25="Scenario1PBT1",'Deep retrofit'!$E$42,IF(F25="Scenario2PBT1",'Deep retrofit'!$F$42,IF(F25="Scenario3PBT1",'Deep retrofit'!$G$42,"")))&amp;IF(F25="Scenario1PBT2",'Deep retrofit'!$H$42,IF(F25="Scenario2PBT2",'Deep retrofit'!$I$42,IF(F25="Scenario3PBT2",'Deep retrofit'!$J$42,"")))&amp;IF(F25="Scenario1PBT3",'Deep retrofit'!$K$42,IF(F25="Scenario2PBT3",'Deep retrofit'!$L$42,IF(F25="Scenario3PBT3",'Deep retrofit'!$M$42,"")))&amp;IF(F25="Scenario1PBT4",'Deep retrofit'!$N$42,IF(F25="Scenario2PBT4",'Deep retrofit'!$O$42,IF(F25="Scenario3PBT4",'Deep retrofit'!$P$42,"")))&amp;IF(F25="Scenario1PBT5",'Deep retrofit'!$Q$42,IF(F25="Scenario2PBT5",'Deep retrofit'!$R$42,IF(F25="Scenario3PBT5",'Deep retrofit'!$S$42,"")))&amp;IF(F25="Scenario1PBT6",'Deep retrofit'!$T$42,IF(F25="Scenario2PBT6",'Deep retrofit'!$U$42,IF(F25="Scenario3PBT6",'Deep retrofit'!$V$42,"")))&amp;IF(F25="Scenario1PBT7",'Deep retrofit'!$W$42,IF(F25="Scenario2PBT7",'Deep retrofit'!$X$42,IF(F25="Scenario3PBT7",'Deep retrofit'!$Y$42,"")))&amp;IF(F25="Scenario1PBT8",'Deep retrofit'!$Z$42,IF(F25="Scenario2PBT8",'Deep retrofit'!$AA$42,IF(F25="Scenario3PBT8",'Deep retrofit'!$AB$42,"")))&amp;IF(F25="Scenario1PBT9",'Deep retrofit'!$AC$42,IF(F25="Scenario2PBT9",'Deep retrofit'!$AD$42,IF(F25="Scenario3PBT9",'Deep retrofit'!$AE$42,"")))&amp;IF(F25="Scenario1PBT10",'Deep retrofit'!$AF$42,IF(F25="Scenario2PBT10",'Deep retrofit'!$AG$42,IF(F25="Scenario3PBT10",'Deep retrofit'!$AH$42,"")))&amp;IF(F25="Scenario1PBT11",'Deep retrofit'!$AI$42,IF(F25="Scenario2PBT11",'Deep retrofit'!$AJ$42,IF(F25="Scenario3PBT11",'Deep retrofit'!$AK$42,"")))&amp;IF(F25="Scenario1PBT12",'Deep retrofit'!$AL$42,IF(F25="Scenario2PBT12",'Deep retrofit'!$AM$42,IF(F25="Scenario3PBT12",'Deep retrofit'!$AN$42,"")))&amp;IF(F25="Scenario1PBT13",'Deep retrofit'!$AO$42,IF(F25="Scenario2PBT13",'Deep retrofit'!$AP$42,IF(F25="Scenario3PBT13",'Deep retrofit'!$AQ$42,"")))&amp;IF(F25="Scenario1PBT14",'Deep retrofit'!$AR$42,IF(F25="Scenario2PBT14",'Deep retrofit'!$AS$42,IF(F25="Scenario3PBT14",'Deep retrofit'!$AT$42,"")))&amp;IF(F25="Scenario1PBT15",'Deep retrofit'!$AU$42,IF(F25="Scenario2PBT15",'Deep retrofit'!$AV$42,IF(F25="Scenario3PBT15",'Deep retrofit'!$AW$42,"")))</f>
        <v/>
      </c>
      <c r="Z25" s="117">
        <f t="shared" si="22"/>
        <v>0</v>
      </c>
      <c r="AA25" s="269" t="str">
        <f>IF(F25="Scenario1PBT1",'Deep retrofit'!$E$101,IF(F25="Scenario2PBT1",'Deep retrofit'!$F$101,IF(F25="Scenario3PBT1",'Deep retrofit'!$G$101,"")))&amp;IF(F25="Scenario1PBT2",'Deep retrofit'!$H$101,IF(F25="Scenario2PBT2",'Deep retrofit'!$I$101,IF(F25="Scenario3PBT2",'Deep retrofit'!$J$101,"")))&amp;IF(F25="Scenario1PBT3",'Deep retrofit'!$K$101,IF(F25="Scenario2PBT3",'Deep retrofit'!$L$101,IF(F25="Scenario3PBT3",'Deep retrofit'!$M$101,"")))&amp;IF(F25="Scenario1PBT4",'Deep retrofit'!$N$101,IF(F25="Scenario2PBT4",'Deep retrofit'!$O$101,IF(F25="Scenario3PBT4",'Deep retrofit'!$P$101,"")))&amp;IF(F25="Scenario1PBT5",'Deep retrofit'!$Q$101,IF(F25="Scenario2PBT5",'Deep retrofit'!$R$101,IF(F25="Scenario3PBT5",'Deep retrofit'!$S$101,"")))&amp;IF(F25="Scenario1PBT6",'Deep retrofit'!$T$101,IF(F25="Scenario2PBT6",'Deep retrofit'!$U$101,IF(F25="Scenario3PBT6",'Deep retrofit'!$V$101,"")))&amp;IF(F25="Scenario1PBT7",'Deep retrofit'!$W$101,IF(F25="Scenario2PBT7",'Deep retrofit'!$X$101,IF(F25="Scenario3PBT7",'Deep retrofit'!$Y$101,"")))&amp;IF(F25="Scenario1PBT8",'Deep retrofit'!$Z$101,IF(F25="Scenario2PBT8",'Deep retrofit'!$AA$101,IF(F25="Scenario3PBT8",'Deep retrofit'!$AB$101,"")))&amp;IF(F25="Scenario1PBT9",'Deep retrofit'!$AC$101,IF(F25="Scenario2PBT9",'Deep retrofit'!$AD$101,IF(F25="Scenario3PBT9",'Deep retrofit'!$AE$101,"")))&amp;IF(F25="Scenario1PBT10",'Deep retrofit'!$AF$101,IF(F25="Scenario2PBT10",'Deep retrofit'!$AG$101,IF(F25="Scenario3PBT10",'Deep retrofit'!$AH$101,"")))&amp;IF(F25="Scenario1PBT11",'Deep retrofit'!$AI$101,IF(F25="Scenario2PBT11",'Deep retrofit'!$AJ$101,IF(F25="Scenario3PBT11",'Deep retrofit'!$AK$101,"")))&amp;IF(F25="Scenario1PBT12",'Deep retrofit'!$AL$101,IF(F25="Scenario2PBT12",'Deep retrofit'!$AM$101,IF(F25="Scenario3PBT12",'Deep retrofit'!$AN$101,"")))&amp;IF(F25="Scenario1PBT13",'Deep retrofit'!$AO$101,IF(F25="Scenario2PBT13",'Deep retrofit'!$AP$101,IF(F25="Scenario3PBT13",'Deep retrofit'!$AQ$101,"")))&amp;IF(F25="Scenario1PBT14",'Deep retrofit'!$AR$101,IF(F25="Scenario2PBT14",'Deep retrofit'!$AS$101,IF(F25="Scenario3PBT14",'Deep retrofit'!$AT$101,"")))&amp;IF(F25="Scenario1PBT15",'Deep retrofit'!$AU$101,IF(F25="Scenario2PBT15",'Deep retrofit'!$AV$101,IF(F25="Scenario3PBT15",'Deep retrofit'!$AW$101,"")))</f>
        <v/>
      </c>
      <c r="AB25" s="179">
        <f t="shared" si="23"/>
        <v>0</v>
      </c>
      <c r="AC25" s="348" t="str">
        <f t="shared" si="24"/>
        <v/>
      </c>
      <c r="AD25" s="353">
        <f>IF(AC25="",IFERROR('Projection_Base-case'!G26-G25,0),0)</f>
        <v>0</v>
      </c>
      <c r="AE25" s="350">
        <f t="shared" si="0"/>
        <v>0</v>
      </c>
      <c r="AF25" s="361">
        <f>IFERROR(100*AD25/'Projection_Base-case'!G26,0)</f>
        <v>0</v>
      </c>
      <c r="AG25" s="352">
        <f>IF(AC25="",IFERROR('Projection_Base-case'!I26-I25,0),0)</f>
        <v>0</v>
      </c>
      <c r="AH25" s="353">
        <f t="shared" si="1"/>
        <v>0</v>
      </c>
      <c r="AI25" s="361">
        <f>IFERROR(100*AG25/'Projection_Base-case'!I26,0)</f>
        <v>0</v>
      </c>
      <c r="AJ25" s="352">
        <f>IF(AC25="",IFERROR('Projection_Base-case'!K26-K25,0),0)</f>
        <v>0</v>
      </c>
      <c r="AK25" s="353">
        <f t="shared" si="2"/>
        <v>0</v>
      </c>
      <c r="AL25" s="361">
        <f>IFERROR(100*AJ25/'Projection_Base-case'!K26,0)</f>
        <v>0</v>
      </c>
      <c r="AM25" s="352">
        <f>-IF(AC25="",IFERROR('Projection_Base-case'!M26-M25,0),0)</f>
        <v>0</v>
      </c>
      <c r="AN25" s="353">
        <f t="shared" si="3"/>
        <v>0</v>
      </c>
      <c r="AO25" s="354">
        <f>IFERROR(IF('Projection_Base-case'!N26&gt;0,100*AN25/'Projection_Base-case'!N26,100*AN25/N25),0)</f>
        <v>0</v>
      </c>
      <c r="AP25" s="355">
        <f>IF(AC25="",IFERROR('Projection_Base-case'!O26-O25,0),0)</f>
        <v>0</v>
      </c>
      <c r="AQ25" s="356">
        <f t="shared" si="4"/>
        <v>0</v>
      </c>
      <c r="AR25" s="356">
        <f>IFERROR(100*AP25/'Projection_Base-case'!O26,0)</f>
        <v>0</v>
      </c>
      <c r="AS25" s="355">
        <f>IF(AC25="",IFERROR('Projection_Base-case'!Q26-Q25,0),0)</f>
        <v>0</v>
      </c>
      <c r="AT25" s="356">
        <f t="shared" si="5"/>
        <v>0</v>
      </c>
      <c r="AU25" s="356">
        <f>IFERROR(100*AS25/'Projection_Base-case'!Q26,0)</f>
        <v>0</v>
      </c>
      <c r="AV25" s="355">
        <f>IF(AC25="",IFERROR('Projection_Base-case'!S26-S25,0),0)</f>
        <v>0</v>
      </c>
      <c r="AW25" s="356">
        <f t="shared" si="6"/>
        <v>0</v>
      </c>
      <c r="AX25" s="357">
        <f>IFERROR(100*AV25/'Projection_Base-case'!S26,0)</f>
        <v>0</v>
      </c>
      <c r="AY25" s="358">
        <f>IF(AC25="",IFERROR('Projection_Base-case'!U26-U25,0),0)</f>
        <v>0</v>
      </c>
      <c r="AZ25" s="359">
        <f t="shared" si="7"/>
        <v>0</v>
      </c>
      <c r="BA25" s="359">
        <f>IFERROR(100*AY25/'Projection_Base-case'!U26,0)</f>
        <v>0</v>
      </c>
      <c r="BB25" s="358">
        <f>IF(AC25="",IFERROR('Projection_Base-case'!W26-W25,0),0)</f>
        <v>0</v>
      </c>
      <c r="BC25" s="359">
        <f t="shared" si="8"/>
        <v>0</v>
      </c>
      <c r="BD25" s="359">
        <f>IFERROR(100*BB25/'Projection_Base-case'!W26,0)</f>
        <v>0</v>
      </c>
      <c r="BE25" s="358">
        <f>IF(AC25="",IFERROR('Projection_Base-case'!Y26-Y25,0),0)</f>
        <v>0</v>
      </c>
      <c r="BF25" s="359">
        <f t="shared" si="9"/>
        <v>0</v>
      </c>
      <c r="BG25" s="359">
        <f>IFERROR(100*BE25/'Projection_Base-case'!Y26,0)</f>
        <v>0</v>
      </c>
      <c r="BH25" s="359">
        <f t="shared" si="10"/>
        <v>0</v>
      </c>
      <c r="BI25" s="360">
        <f t="shared" si="11"/>
        <v>0</v>
      </c>
    </row>
    <row r="26" spans="1:61" ht="15.6">
      <c r="A26" s="205">
        <v>22</v>
      </c>
      <c r="B26" s="347">
        <f>IF('Projection_Base-case'!B27&lt;&gt;"",'Projection_Base-case'!B27,0)</f>
        <v>0</v>
      </c>
      <c r="C26" s="347">
        <f>IF('Projection_Base-case'!C27&lt;&gt;"",'Projection_Base-case'!C27,0)</f>
        <v>0</v>
      </c>
      <c r="D26" s="365">
        <f>IF('Projection_Base-case'!D27&lt;&gt;"",'Projection_Base-case'!D27,0)</f>
        <v>0</v>
      </c>
      <c r="E26" s="369"/>
      <c r="F26" s="367" t="str">
        <f t="shared" si="12"/>
        <v>0</v>
      </c>
      <c r="G26" s="177" t="str">
        <f>IF(F26="Scenario1PBT1",'Deep retrofit'!$E$6,IF(F26="Scenario2PBT1",'Deep retrofit'!$F$6,IF(F26="Scenario3PBT1",'Deep retrofit'!$G$6,"")))&amp;IF(F26="Scenario1PBT2",'Deep retrofit'!$H$6,IF(F26="Scenario2PBT2",'Deep retrofit'!$I$6,IF(F26="Scenario3PBT2",'Deep retrofit'!$J$6,"")))&amp;IF(F26="Scenario1PBT3",'Deep retrofit'!$K$6,IF(F26="Scenario2PBT3",'Deep retrofit'!$L$6,IF(F26="Scenario3PBT3",'Deep retrofit'!$M$6,"")))&amp;IF(F26="Scenario1PBT4",'Deep retrofit'!$N$6,IF(F26="Scenario2PBT4",'Deep retrofit'!$O$6,IF(F26="Scenario3PBT4",'Deep retrofit'!$P$6,"")))&amp;IF(F26="Scenario1PBT5",'Deep retrofit'!$Q$6,IF(F26="Scenario2PBT5",'Deep retrofit'!$R$6,IF(F26="Scenario3PBT5",'Deep retrofit'!$S$6,"")))&amp;IF(F26="Scenario1PBT6",'Deep retrofit'!$T$6,IF(F26="Scenario2PBT6",'Deep retrofit'!$U$6,IF(F26="Scenario3PBT6",'Deep retrofit'!$V$6,"")))&amp;IF(F26="Scenario1PBT7",'Deep retrofit'!$W$6,IF(F26="Scenario2PBT7",'Deep retrofit'!$X$6,IF(F26="Scenario3PBT7",'Deep retrofit'!$Y$6,"")))&amp;IF(F26="Scenario1PBT8",'Deep retrofit'!$Z$6,IF(F26="Scenario2PBT8",'Deep retrofit'!$AA$6,IF(F26="Scenario3PBT8",'Deep retrofit'!$AB$6,"")))&amp;IF(F26="Scenario1PBT9",'Deep retrofit'!$AC$6,IF(F26="Scenario2PBT9",'Deep retrofit'!$AD$6,IF(F26="Scenario3PBT9",'Deep retrofit'!$AE$6,"")))&amp;IF(F26="Scenario1PBT10",'Deep retrofit'!$AF$6,IF(F26="Scenario2PBT10",'Deep retrofit'!$AG$6,IF(F26="Scenario3PBT10",'Deep retrofit'!$AH$6,"")))&amp;IF(F26="Scenario1PBT11",'Deep retrofit'!$AI$6,IF(F26="Scenario2PBT11",'Deep retrofit'!$AJ$6,IF(F26="Scenario3PBT11",'Deep retrofit'!$AK$6,"")))&amp;IF(F26="Scenario1PBT12",'Deep retrofit'!$AL$6,IF(F26="Scenario2PBT12",'Deep retrofit'!$AM$6,IF(F26="Scenario3PBT12",'Deep retrofit'!$AN$6,"")))&amp;IF(F26="Scenario1PBT13",'Deep retrofit'!$AO$6,IF(F26="Scenario2PBT13",'Deep retrofit'!$AP$6,IF(F26="Scenario3PBT13",'Deep retrofit'!$AQ$6,"")))&amp;IF(F26="Scenario1PBT14",'Deep retrofit'!$AR$6,IF(F26="Scenario2PBT14",'Deep retrofit'!$AS$6,IF(F26="Scenario3PBT14",'Deep retrofit'!$AT$6,"")))&amp;IF(F26="Scenario1PBT15",'Deep retrofit'!$AU$6,IF(F26="Scenario2PBT15",'Deep retrofit'!$AV$6,IF(F26="Scenario3PBT15",'Deep retrofit'!$AW$6,"")))</f>
        <v/>
      </c>
      <c r="H26" s="117">
        <f t="shared" si="13"/>
        <v>0</v>
      </c>
      <c r="I26" s="178" t="str">
        <f>IF(F26="Scenario1PBT1",'Deep retrofit'!$E$16,IF(F26="Scenario2PBT1",'Deep retrofit'!$F$16,IF(F26="Scenario3PBT1",'Deep retrofit'!$G$16,"")))&amp;IF(F26="Scenario1PBT2",'Deep retrofit'!$H$16,IF(F26="Scenario2PBT2",'Deep retrofit'!$I$16,IF(F26="Scenario3PBT2",'Deep retrofit'!$J$16,"")))&amp;IF(F26="Scenario1PBT3",'Deep retrofit'!$K$16,IF(F26="Scenario2PBT3",'Deep retrofit'!$L$16,IF(F26="Scenario3PBT3",'Deep retrofit'!$M$16,"")))&amp;IF(F26="Scenario1PBT4",'Deep retrofit'!$N$16,IF(F26="Scenario2PBT4",'Deep retrofit'!$O$16,IF(F26="Scenario3PBT4",'Deep retrofit'!$P$16,"")))&amp;IF(F26="Scenario1PBT5",'Deep retrofit'!$Q$16,IF(F26="Scenario2PBT5",'Deep retrofit'!$R$16,IF(F26="Scenario3PBT5",'Deep retrofit'!$S$16,"")))&amp;IF(F26="Scenario1PBT6",'Deep retrofit'!$T$16,IF(F26="Scenario2PBT6",'Deep retrofit'!$U$16,IF(F26="Scenario3PBT6",'Deep retrofit'!$V$16,"")))&amp;IF(F26="Scenario1PBT7",'Deep retrofit'!$W$16,IF(F26="Scenario2PBT7",'Deep retrofit'!$X$16,IF(F26="Scenario3PBT7",'Deep retrofit'!$Y$16,"")))&amp;IF(F26="Scenario1PBT8",'Deep retrofit'!$Z$16,IF(F26="Scenario2PBT8",'Deep retrofit'!$AA$16,IF(F26="Scenario3PBT8",'Deep retrofit'!$AB$16,"")))&amp;IF(F26="Scenario1PBT9",'Deep retrofit'!$AC$16,IF(F26="Scenario2PBT9",'Deep retrofit'!$AD$16,IF(F26="Scenario3PBT9",'Deep retrofit'!$AE$16,"")))&amp;IF(F26="Scenario1PBT10",'Deep retrofit'!$AF$16,IF(F26="Scenario2PBT10",'Deep retrofit'!$AG$16,IF(F26="Scenario3PBT10",'Deep retrofit'!$AH$16,"")))&amp;IF(F26="Scenario1PBT11",'Deep retrofit'!$AI$16,IF(F26="Scenario2PBT11",'Deep retrofit'!$AJ$16,IF(F26="Scenario3PBT11",'Deep retrofit'!$AK$16,"")))&amp;IF(F26="Scenario1PBT12",'Deep retrofit'!$AL$16,IF(F26="Scenario2PBT12",'Deep retrofit'!$AM$16,IF(F26="Scenario3PBT12",'Deep retrofit'!$AN$16,"")))&amp;IF(F26="Scenario1PBT13",'Deep retrofit'!$AO$16,IF(F26="Scenario2PBT13",'Deep retrofit'!$AP$16,IF(F26="Scenario3PBT13",'Deep retrofit'!$AQ$16,"")))&amp;IF(F26="Scenario1PBT14",'Deep retrofit'!$AR$16,IF(F26="Scenario2PBT14",'Deep retrofit'!$AS$16,IF(F26="Scenario3PBT14",'Deep retrofit'!$AT$16,"")))&amp;IF(F26="Scenario1PBT15",'Deep retrofit'!$AU$16,IF(F26="Scenario2PBT15",'Deep retrofit'!$AV$16,IF(F26="Scenario3PBT15",'Deep retrofit'!$AW$16,"")))</f>
        <v/>
      </c>
      <c r="J26" s="117">
        <f t="shared" si="14"/>
        <v>0</v>
      </c>
      <c r="K26" s="117" t="str">
        <f>IF(F26="Scenario1PBT1",'Deep retrofit'!$E$18,IF(F26="Scenario2PBT1",'Deep retrofit'!$F$18,IF(F26="Scenario3PBT1",'Deep retrofit'!$G$18,"")))&amp;IF(F26="Scenario1PBT2",'Deep retrofit'!$H$18,IF(F26="Scenario2PBT2",'Deep retrofit'!$I$18,IF(F26="Scenario3PBT2",'Deep retrofit'!$J$18,"")))&amp;IF(F26="Scenario1PBT3",'Deep retrofit'!$K$18,IF(F26="Scenario2PBT3",'Deep retrofit'!$L$18,IF(F26="Scenario3PBT3",'Deep retrofit'!$M$18,"")))&amp;IF(F26="Scenario1PBT4",'Deep retrofit'!$N$18,IF(F26="Scenario2PBT4",'Deep retrofit'!$O$18,IF(F26="Scenario3PBT4",'Deep retrofit'!$P$18,"")))&amp;IF(F26="Scenario1PBT5",'Deep retrofit'!$Q$18,IF(F26="Scenario2PBT5",'Deep retrofit'!$R$18,IF(F26="Scenario3PBT5",'Deep retrofit'!$S$18,"")))&amp;IF(F26="Scenario1PBT6",'Deep retrofit'!$T$18,IF(F26="Scenario2PBT6",'Deep retrofit'!$U$18,IF(F26="Scenario3PBT6",'Deep retrofit'!$V$18,"")))&amp;IF(F26="Scenario1PBT7",'Deep retrofit'!$W$18,IF(F26="Scenario2PBT7",'Deep retrofit'!$X$18,IF(F26="Scenario3PBT7",'Deep retrofit'!$Y$18,"")))&amp;IF(F26="Scenario1PBT8",'Deep retrofit'!$Z$18,IF(F26="Scenario2PBT8",'Deep retrofit'!$AA$18,IF(F26="Scenario3PBT8",'Deep retrofit'!$AB$18,"")))&amp;IF(F26="Scenario1PBT9",'Deep retrofit'!$AC$18,IF(F26="Scenario2PBT9",'Deep retrofit'!$AD$18,IF(F26="Scenario3PBT9",'Deep retrofit'!$AE$18,"")))&amp;IF(F26="Scenario1PBT10",'Deep retrofit'!$AF$18,IF(F26="Scenario2PBT10",'Deep retrofit'!$AG$18,IF(F26="Scenario3PBT10",'Deep retrofit'!$AH$18,"")))&amp;IF(F26="Scenario1PBT11",'Deep retrofit'!$AI$18,IF(F26="Scenario2PBT11",'Deep retrofit'!$AJ$18,IF(F26="Scenario3PBT11",'Deep retrofit'!$AK$18,"")))&amp;IF(F26="Scenario1PBT12",'Deep retrofit'!$AL$18,IF(F26="Scenario2PBT12",'Deep retrofit'!$AM$18,IF(F26="Scenario3PBT12",'Deep retrofit'!$AN$18,"")))&amp;IF(F26="Scenario1PBT13",'Deep retrofit'!$AO$18,IF(F26="Scenario2PBT13",'Deep retrofit'!$AP$18,IF(F26="Scenario3PBT13",'Deep retrofit'!$AQ$18,"")))&amp;IF(F26="Scenario1PBT14",'Deep retrofit'!$AR$18,IF(F26="Scenario2PBT14",'Deep retrofit'!$AS$18,IF(F26="Scenario3PBT14",'Deep retrofit'!$AT$18,"")))&amp;IF(F26="Scenario1PBT15",'Deep retrofit'!$AU$18,IF(F26="Scenario2PBT15",'Deep retrofit'!$AV$18,IF(F26="Scenario3PBT15",'Deep retrofit'!$AW$18,"")))</f>
        <v/>
      </c>
      <c r="L26" s="117">
        <f t="shared" si="15"/>
        <v>0</v>
      </c>
      <c r="M26" s="117" t="str">
        <f>IF(F26="Scenario1PBT1",'Deep retrofit'!$E$20,IF(F26="Scenario2PBT1",'Deep retrofit'!$F$20,IF(F26="Scenario3PBT1",'Deep retrofit'!$G$20,"")))&amp;IF(F26="Scenario1PBT2",'Deep retrofit'!$H$20,IF(F26="Scenario2PBT2",'Deep retrofit'!$I$20,IF(F26="Scenario3PBT2",'Deep retrofit'!$J$20,"")))&amp;IF(F26="Scenario1PBT3",'Deep retrofit'!$K$20,IF(F26="Scenario2PBT3",'Deep retrofit'!$L$20,IF(F26="Scenario3PBT3",'Deep retrofit'!$M$20,"")))&amp;IF(F26="Scenario1PBT4",'Deep retrofit'!$N$20,IF(F26="Scenario2PBT4",'Deep retrofit'!$O$20,IF(F26="Scenario3PBT4",'Deep retrofit'!$P$20,"")))&amp;IF(F26="Scenario1PBT5",'Deep retrofit'!$Q$20,IF(F26="Scenario2PBT5",'Deep retrofit'!$R$20,IF(F26="Scenario3PBT5",'Deep retrofit'!$S$20,"")))&amp;IF(F26="Scenario1PBT6",'Deep retrofit'!$T$20,IF(F26="Scenario2PBT6",'Deep retrofit'!$U$20,IF(F26="Scenario3PBT6",'Deep retrofit'!$V$20,"")))&amp;IF(F26="Scenario1PBT7",'Deep retrofit'!$W$20,IF(F26="Scenario2PBT7",'Deep retrofit'!$X$20,IF(F26="Scenario3PBT7",'Deep retrofit'!$Y$20,"")))&amp;IF(F26="Scenario1PBT8",'Deep retrofit'!$Z$20,IF(F26="Scenario2PBT8",'Deep retrofit'!$AA$20,IF(F26="Scenario3PBT8",'Deep retrofit'!$AB$20,"")))&amp;IF(F26="Scenario1PBT9",'Deep retrofit'!$AC$20,IF(F26="Scenario2PBT9",'Deep retrofit'!$AD$20,IF(F26="Scenario3PBT9",'Deep retrofit'!$AE$20,"")))&amp;IF(F26="Scenario1PBT10",'Deep retrofit'!$AF$20,IF(F26="Scenario2PBT10",'Deep retrofit'!$AG$20,IF(F26="Scenario3PBT10",'Deep retrofit'!$AH$20,"")))&amp;IF(F26="Scenario1PBT11",'Deep retrofit'!$AI$20,IF(F26="Scenario2PBT11",'Deep retrofit'!$AJ$20,IF(F26="Scenario3PBT11",'Deep retrofit'!$AK$20,"")))&amp;IF(F26="Scenario1PBT12",'Deep retrofit'!$AL$20,IF(F26="Scenario2PBT12",'Deep retrofit'!$AM$20,IF(F26="Scenario3PBT12",'Deep retrofit'!$AN$20,"")))&amp;IF(F26="Scenario1PBT13",'Deep retrofit'!$AO$20,IF(F26="Scenario2PBT13",'Deep retrofit'!$AP$20,IF(F26="Scenario3PBT13",'Deep retrofit'!$AQ$20,"")))&amp;IF(F26="Scenario1PBT14",'Deep retrofit'!$AR$20,IF(F26="Scenario2PBT14",'Deep retrofit'!$AS$20,IF(F26="Scenario3PBT14",'Deep retrofit'!$AT$20,"")))&amp;IF(F26="Scenario1PBT15",'Deep retrofit'!$AU$20,IF(F26="Scenario2PBT15",'Deep retrofit'!$AV$20,IF(F26="Scenario3PBT15",'Deep retrofit'!$AW$20,"")))</f>
        <v/>
      </c>
      <c r="N26" s="118">
        <f t="shared" si="16"/>
        <v>0</v>
      </c>
      <c r="O26" s="206" t="str">
        <f>IF(F26="Scenario1PBT1",'Deep retrofit'!$E$23,IF(F26="Scenario2PBT1",'Deep retrofit'!$F$23,IF(F26="Scenario3PBT1",'Deep retrofit'!$G$23,"")))&amp;IF(F26="Scenario1PBT2",'Deep retrofit'!$H$23,IF(F26="Scenario2PBT2",'Deep retrofit'!$I$23,IF(F26="Scenario3PBT2",'Deep retrofit'!$J$23,"")))&amp;IF(F26="Scenario1PBT3",'Deep retrofit'!$K$23,IF(F26="Scenario2PBT3",'Deep retrofit'!$L$23,IF(F26="Scenario3PBT3",'Deep retrofit'!$M$23,"")))&amp;IF(F26="Scenario1PBT4",'Deep retrofit'!$N$23,IF(F26="Scenario2PBT4",'Deep retrofit'!$O$23,IF(F26="Scenario3PBT4",'Deep retrofit'!$P$23,"")))&amp;IF(F26="Scenario1PBT5",'Deep retrofit'!$Q$23,IF(F26="Scenario2PBT5",'Deep retrofit'!$R$23,IF(F26="Scenario3PBT5",'Deep retrofit'!$S$23,"")))&amp;IF(F26="Scenario1PBT6",'Deep retrofit'!$T$23,IF(F26="Scenario2PBT6",'Deep retrofit'!$U$23,IF(F26="Scenario3PBT6",'Deep retrofit'!$V$23,"")))&amp;IF(F26="Scenario1PBT7",'Deep retrofit'!$W$23,IF(F26="Scenario2PBT7",'Deep retrofit'!$X$23,IF(F26="Scenario3PBT7",'Deep retrofit'!$Y$23,"")))&amp;IF(F26="Scenario1PBT8",'Deep retrofit'!$Z$23,IF(F26="Scenario2PBT8",'Deep retrofit'!$AA$23,IF(F26="Scenario3PBT8",'Deep retrofit'!$AB$23,"")))&amp;IF(F26="Scenario1PBT9",'Deep retrofit'!$AC$23,IF(F26="Scenario2PBT9",'Deep retrofit'!$AD$23,IF(F26="Scenario3PBT9",'Deep retrofit'!$AE$23,"")))&amp;IF(F26="Scenario1PBT10",'Deep retrofit'!$AF$23,IF(F26="Scenario2PBT10",'Deep retrofit'!$AG$23,IF(F26="Scenario3PBT10",'Deep retrofit'!$AH$23,"")))&amp;IF(F26="Scenario1PBT11",'Deep retrofit'!$AI$23,IF(F26="Scenario2PBT11",'Deep retrofit'!$AJ$23,IF(F26="Scenario3PBT11",'Deep retrofit'!$AK$23,"")))&amp;IF(F26="Scenario1PBT12",'Deep retrofit'!$AL$23,IF(F26="Scenario2PBT12",'Deep retrofit'!$AM$23,IF(F26="Scenario3PBT12",'Deep retrofit'!$AN$23,"")))&amp;IF(F26="Scenario1PBT13",'Deep retrofit'!$AO$23,IF(F26="Scenario2PBT13",'Deep retrofit'!$AP$23,IF(F26="Scenario3PBT13",'Deep retrofit'!$AQ$23,"")))&amp;IF(F26="Scenario1PBT14",'Deep retrofit'!$AR$23,IF(F26="Scenario2PBT14",'Deep retrofit'!$AS$23,IF(F26="Scenario3PBT14",'Deep retrofit'!$AT$23,"")))&amp;IF(F26="Scenario1PBT15",'Deep retrofit'!$AU$23,IF(F26="Scenario2PBT15",'Deep retrofit'!$AV$23,IF(F26="Scenario3PBT15",'Deep retrofit'!$AW$23,"")))</f>
        <v/>
      </c>
      <c r="P26" s="117">
        <f t="shared" si="17"/>
        <v>0</v>
      </c>
      <c r="Q26" s="117" t="str">
        <f>IF(F26="Scenario1PBT1",'Deep retrofit'!$E$25,IF(F26="Scenario2PBT1",'Deep retrofit'!$F$25,IF(F26="Scenario3PBT1",'Deep retrofit'!$G$25,"")))&amp;IF(F26="Scenario1PBT2",'Deep retrofit'!$H$25,IF(F26="Scenario2PBT2",'Deep retrofit'!$I$25,IF(F26="Scenario3PBT2",'Deep retrofit'!$J$25,"")))&amp;IF(F26="Scenario1PBT3",'Deep retrofit'!$K$25,IF(F26="Scenario2PBT3",'Deep retrofit'!$L$25,IF(F26="Scenario3PBT3",'Deep retrofit'!$M$25,"")))&amp;IF(F26="Scenario1PBT4",'Deep retrofit'!$N$25,IF(F26="Scenario2PBT4",'Deep retrofit'!$O$25,IF(F26="Scenario3PBT4",'Deep retrofit'!$P$25,"")))&amp;IF(F26="Scenario1PBT5",'Deep retrofit'!$Q$25,IF(F26="Scenario2PBT5",'Deep retrofit'!$R$25,IF(F26="Scenario3PBT5",'Deep retrofit'!$S$25,"")))&amp;IF(F26="Scenario1PBT6",'Deep retrofit'!$T$25,IF(F26="Scenario2PBT6",'Deep retrofit'!$U$25,IF(F26="Scenario3PBT6",'Deep retrofit'!$V$25,"")))&amp;IF(F26="Scenario1PBT7",'Deep retrofit'!$W$25,IF(F26="Scenario2PBT7",'Deep retrofit'!$X$25,IF(F26="Scenario3PBT7",'Deep retrofit'!$Y$25,"")))&amp;IF(F26="Scenario1PBT8",'Deep retrofit'!$Z$25,IF(F26="Scenario2PBT8",'Deep retrofit'!$AA$25,IF(F26="Scenario3PBT8",'Deep retrofit'!$AB$25,"")))&amp;IF(F26="Scenario1PBT9",'Deep retrofit'!$AC$25,IF(F26="Scenario2PBT9",'Deep retrofit'!$AD$25,IF(F26="Scenario3PBT9",'Deep retrofit'!$AE$25,"")))&amp;IF(F26="Scenario1PBT10",'Deep retrofit'!$AF$25,IF(F26="Scenario2PBT10",'Deep retrofit'!$AG$25,IF(F26="Scenario3PBT10",'Deep retrofit'!$AH$25,"")))&amp;IF(F26="Scenario1PBT11",'Deep retrofit'!$AI$25,IF(F26="Scenario2PBT11",'Deep retrofit'!$AJ$25,IF(F26="Scenario3PBT11",'Deep retrofit'!$AK$25,"")))&amp;IF(F26="Scenario1PBT12",'Deep retrofit'!$AL$25,IF(F26="Scenario2PBT12",'Deep retrofit'!$AM$25,IF(F26="Scenario3PBT12",'Deep retrofit'!$AN$25,"")))&amp;IF(F26="Scenario1PBT13",'Deep retrofit'!$AO$25,IF(F26="Scenario2PBT13",'Deep retrofit'!$AP$25,IF(F26="Scenario3PBT13",'Deep retrofit'!$AQ$25,"")))&amp;IF(F26="Scenario1PBT14",'Deep retrofit'!$AR$25,IF(F26="Scenario2PBT14",'Deep retrofit'!$AS$25,IF(F26="Scenario3PBT14",'Deep retrofit'!$AT$25,"")))&amp;IF(F26="Scenario1PBT15",'Deep retrofit'!$AU$25,IF(F26="Scenario2PBT15",'Deep retrofit'!$AV$25,IF(F26="Scenario3PBT15",'Deep retrofit'!$AW$25,"")))</f>
        <v/>
      </c>
      <c r="R26" s="117">
        <f t="shared" si="18"/>
        <v>0</v>
      </c>
      <c r="S26" s="117" t="str">
        <f>IF(F26="Scenario1PBT1",'Deep retrofit'!$E$27,IF(F26="Scenario2PBT1",'Deep retrofit'!$F$27,IF(F26="Scenario3PBT1",'Deep retrofit'!$G$27,"")))&amp;IF(F26="Scenario1PBT2",'Deep retrofit'!$H$27,IF(F26="Scenario2PBT2",'Deep retrofit'!$I$27,IF(F26="Scenario3PBT2",'Deep retrofit'!$J$27,"")))&amp;IF(F26="Scenario1PBT3",'Deep retrofit'!$K$27,IF(F26="Scenario2PBT3",'Deep retrofit'!$L$27,IF(F26="Scenario3PBT3",'Deep retrofit'!$M$27,"")))&amp;IF(F26="Scenario1PBT4",'Deep retrofit'!$N$27,IF(F26="Scenario2PBT4",'Deep retrofit'!$O$27,IF(F26="Scenario3PBT4",'Deep retrofit'!$P$27,"")))&amp;IF(F26="Scenario1PBT5",'Deep retrofit'!$Q$27,IF(F26="Scenario2PBT5",'Deep retrofit'!$R$27,IF(F26="Scenario3PBT5",'Deep retrofit'!$S$27,"")))&amp;IF(F26="Scenario1PBT6",'Deep retrofit'!$T$27,IF(F26="Scenario2PBT6",'Deep retrofit'!$U$27,IF(F26="Scenario3PBT6",'Deep retrofit'!$V$27,"")))&amp;IF(F26="Scenario1PBT7",'Deep retrofit'!$W$27,IF(F26="Scenario2PBT7",'Deep retrofit'!$X$27,IF(F26="Scenario3PBT7",'Deep retrofit'!$Y$27,"")))&amp;IF(F26="Scenario1PBT8",'Deep retrofit'!$Z$27,IF(F26="Scenario2PBT8",'Deep retrofit'!$AA$27,IF(F26="Scenario3PBT8",'Deep retrofit'!$AB$27,"")))&amp;IF(F26="Scenario1PBT9",'Deep retrofit'!$AC$27,IF(F26="Scenario2PBT9",'Deep retrofit'!$AD$27,IF(F26="Scenario3PBT9",'Deep retrofit'!$AE$27,"")))&amp;IF(F26="Scenario1PBT10",'Deep retrofit'!$AF$27,IF(F26="Scenario2PBT10",'Deep retrofit'!$AG$27,IF(F26="Scenario3PBT10",'Deep retrofit'!$AH$27,"")))&amp;IF(F26="Scenario1PBT11",'Deep retrofit'!$AI$27,IF(F26="Scenario2PBT11",'Deep retrofit'!$AJ$27,IF(F26="Scenario3PBT11",'Deep retrofit'!$AK$27,"")))&amp;IF(F26="Scenario1PBT12",'Deep retrofit'!$AL$27,IF(F26="Scenario2PBT12",'Deep retrofit'!$AM$27,IF(F26="Scenario3PBT12",'Deep retrofit'!$AN$27,"")))&amp;IF(F26="Scenario1PBT13",'Deep retrofit'!$AO$27,IF(F26="Scenario2PBT13",'Deep retrofit'!$AP$27,IF(F26="Scenario3PBT13",'Deep retrofit'!$AQ$27,"")))&amp;IF(F26="Scenario1PBT14",'Deep retrofit'!$AR$27,IF(F26="Scenario2PBT14",'Deep retrofit'!$AS$27,IF(F26="Scenario3PBT14",'Deep retrofit'!$AT$27,"")))&amp;IF(F26="Scenario1PBT15",'Deep retrofit'!$AU$27,IF(F26="Scenario2PBT15",'Deep retrofit'!$AV$27,IF(F26="Scenario3PBT15",'Deep retrofit'!$AW$27,"")))</f>
        <v/>
      </c>
      <c r="T26" s="207">
        <f t="shared" si="19"/>
        <v>0</v>
      </c>
      <c r="U26" s="206" t="str">
        <f>IF(F26="Scenario1PBT1",'Deep retrofit'!$E$38,IF(F26="Scenario2PBT1",'Deep retrofit'!$F$38,IF(F26="Scenario3PBT1",'Deep retrofit'!$G$38,"")))&amp;IF(F26="Scenario1PBT2",'Deep retrofit'!$H$38,IF(F26="Scenario2PBT2",'Deep retrofit'!$I$38,IF(F26="Scenario3PBT2",'Deep retrofit'!$J$38,"")))&amp;IF(F26="Scenario1PBT3",'Deep retrofit'!$K$38,IF(F26="Scenario2PBT3",'Deep retrofit'!$L$38,IF(F26="Scenario3PBT3",'Deep retrofit'!$M$38,"")))&amp;IF(F26="Scenario1PBT4",'Deep retrofit'!$N$38,IF(F26="Scenario2PBT4",'Deep retrofit'!$O$38,IF(F26="Scenario3PBT4",'Deep retrofit'!$P$38,"")))&amp;IF(F26="Scenario1PBT5",'Deep retrofit'!$Q$38,IF(F26="Scenario2PBT5",'Deep retrofit'!$R$38,IF(F26="Scenario3PBT5",'Deep retrofit'!$S$38,"")))&amp;IF(F26="Scenario1PBT6",'Deep retrofit'!$T$38,IF(F26="Scenario2PBT6",'Deep retrofit'!$U$38,IF(F26="Scenario3PBT6",'Deep retrofit'!$V$38,"")))&amp;IF(F26="Scenario1PBT7",'Deep retrofit'!$W$38,IF(F26="Scenario2PBT7",'Deep retrofit'!$X$38,IF(F26="Scenario3PBT7",'Deep retrofit'!$Y$38,"")))&amp;IF(F26="Scenario1PBT8",'Deep retrofit'!$Z$38,IF(F26="Scenario2PBT8",'Deep retrofit'!$AA$38,IF(F26="Scenario3PBT8",'Deep retrofit'!$AB$38,"")))&amp;IF(F26="Scenario1PBT9",'Deep retrofit'!$AC$38,IF(F26="Scenario2PBT9",'Deep retrofit'!$AD$38,IF(F26="Scenario3PBT9",'Deep retrofit'!$AE$38,"")))&amp;IF(F26="Scenario1PBT10",'Deep retrofit'!$AF$38,IF(F26="Scenario2PBT10",'Deep retrofit'!$AG$38,IF(F26="Scenario3PBT10",'Deep retrofit'!$AH$38,"")))&amp;IF(F26="Scenario1PBT11",'Deep retrofit'!$AI$38,IF(F26="Scenario2PBT11",'Deep retrofit'!$AJ$38,IF(F26="Scenario3PBT11",'Deep retrofit'!$AK$38,"")))&amp;IF(F26="Scenario1PBT12",'Deep retrofit'!$AL$38,IF(F26="Scenario2PBT12",'Deep retrofit'!$AM$38,IF(F26="Scenario3PBT12",'Deep retrofit'!$AN$38,"")))&amp;IF(F26="Scenario1PBT13",'Deep retrofit'!$AO$38,IF(F26="Scenario2PBT13",'Deep retrofit'!$AP$38,IF(F26="Scenario3PBT13",'Deep retrofit'!$AQ$38,"")))&amp;IF(F26="Scenario1PBT14",'Deep retrofit'!$AR$38,IF(F26="Scenario2PBT14",'Deep retrofit'!$AS$38,IF(F26="Scenario3PBT14",'Deep retrofit'!$AT$38,"")))&amp;IF(F26="Scenario1PBT15",'Deep retrofit'!$AU$38,IF(F26="Scenario2PBT15",'Deep retrofit'!$AV$38,IF(F26="Scenario3PBT15",'Deep retrofit'!$AW$38,"")))</f>
        <v/>
      </c>
      <c r="V26" s="117">
        <f t="shared" si="20"/>
        <v>0</v>
      </c>
      <c r="W26" s="117" t="str">
        <f>IF(F26="Scenario1PBT1",'Deep retrofit'!$E$40,IF(F26="Scenario2PBT1",'Deep retrofit'!$F$40,IF(F26="Scenario3PBT1",'Deep retrofit'!$G$40,"")))&amp;IF(F26="Scenario1PBT2",'Deep retrofit'!$H$40,IF(F26="Scenario2PBT2",'Deep retrofit'!$I$40,IF(F26="Scenario3PBT2",'Deep retrofit'!$J$40,"")))&amp;IF(F26="Scenario1PBT3",'Deep retrofit'!$K$40,IF(F26="Scenario2PBT3",'Deep retrofit'!$L$40,IF(F26="Scenario3PBT3",'Deep retrofit'!$M$40,"")))&amp;IF(F26="Scenario1PBT4",'Deep retrofit'!$N$40,IF(F26="Scenario2PBT4",'Deep retrofit'!$O$40,IF(F26="Scenario3PBT4",'Deep retrofit'!$P$40,"")))&amp;IF(F26="Scenario1PBT5",'Deep retrofit'!$Q$40,IF(F26="Scenario2PBT5",'Deep retrofit'!$R$40,IF(F26="Scenario3PBT5",'Deep retrofit'!$S$40,"")))&amp;IF(F26="Scenario1PBT6",'Deep retrofit'!$T$40,IF(F26="Scenario2PBT6",'Deep retrofit'!$U$40,IF(F26="Scenario3PBT6",'Deep retrofit'!$V$40,"")))&amp;IF(F26="Scenario1PBT7",'Deep retrofit'!$W$40,IF(F26="Scenario2PBT7",'Deep retrofit'!$X$40,IF(F26="Scenario3PBT7",'Deep retrofit'!$Y$40,"")))&amp;IF(F26="Scenario1PBT8",'Deep retrofit'!$Z$40,IF(F26="Scenario2PBT8",'Deep retrofit'!$AA$40,IF(F26="Scenario3PBT8",'Deep retrofit'!$AB$40,"")))&amp;IF(F26="Scenario1PBT9",'Deep retrofit'!$AC$40,IF(F26="Scenario2PBT9",'Deep retrofit'!$AD$40,IF(F26="Scenario3PBT9",'Deep retrofit'!$AE$40,"")))&amp;IF(F26="Scenario1PBT10",'Deep retrofit'!$AF$40,IF(F26="Scenario2PBT10",'Deep retrofit'!$AG$40,IF(F26="Scenario3PBT10",'Deep retrofit'!$AH$40,"")))&amp;IF(F26="Scenario1PBT11",'Deep retrofit'!$AI$40,IF(F26="Scenario2PBT11",'Deep retrofit'!$AJ$40,IF(F26="Scenario3PBT11",'Deep retrofit'!$AK$40,"")))&amp;IF(F26="Scenario1PBT12",'Deep retrofit'!$AL$40,IF(F26="Scenario2PBT12",'Deep retrofit'!$AM$40,IF(F26="Scenario3PBT12",'Deep retrofit'!$AN$40,"")))&amp;IF(F26="Scenario1PBT13",'Deep retrofit'!$AO$40,IF(F26="Scenario2PBT13",'Deep retrofit'!$AP$40,IF(F26="Scenario3PBT13",'Deep retrofit'!$AQ$40,"")))&amp;IF(F26="Scenario1PBT14",'Deep retrofit'!$AR$40,IF(F26="Scenario2PBT14",'Deep retrofit'!$AS$40,IF(F26="Scenario3PBT14",'Deep retrofit'!$AT$40,"")))&amp;IF(F26="Scenario1PBT15",'Deep retrofit'!$AU$40,IF(F26="Scenario2PBT15",'Deep retrofit'!$AV$40,IF(F26="Scenario3PBT15",'Deep retrofit'!$AW$40,"")))</f>
        <v/>
      </c>
      <c r="X26" s="117">
        <f t="shared" si="21"/>
        <v>0</v>
      </c>
      <c r="Y26" s="117" t="str">
        <f>IF(F26="Scenario1PBT1",'Deep retrofit'!$E$42,IF(F26="Scenario2PBT1",'Deep retrofit'!$F$42,IF(F26="Scenario3PBT1",'Deep retrofit'!$G$42,"")))&amp;IF(F26="Scenario1PBT2",'Deep retrofit'!$H$42,IF(F26="Scenario2PBT2",'Deep retrofit'!$I$42,IF(F26="Scenario3PBT2",'Deep retrofit'!$J$42,"")))&amp;IF(F26="Scenario1PBT3",'Deep retrofit'!$K$42,IF(F26="Scenario2PBT3",'Deep retrofit'!$L$42,IF(F26="Scenario3PBT3",'Deep retrofit'!$M$42,"")))&amp;IF(F26="Scenario1PBT4",'Deep retrofit'!$N$42,IF(F26="Scenario2PBT4",'Deep retrofit'!$O$42,IF(F26="Scenario3PBT4",'Deep retrofit'!$P$42,"")))&amp;IF(F26="Scenario1PBT5",'Deep retrofit'!$Q$42,IF(F26="Scenario2PBT5",'Deep retrofit'!$R$42,IF(F26="Scenario3PBT5",'Deep retrofit'!$S$42,"")))&amp;IF(F26="Scenario1PBT6",'Deep retrofit'!$T$42,IF(F26="Scenario2PBT6",'Deep retrofit'!$U$42,IF(F26="Scenario3PBT6",'Deep retrofit'!$V$42,"")))&amp;IF(F26="Scenario1PBT7",'Deep retrofit'!$W$42,IF(F26="Scenario2PBT7",'Deep retrofit'!$X$42,IF(F26="Scenario3PBT7",'Deep retrofit'!$Y$42,"")))&amp;IF(F26="Scenario1PBT8",'Deep retrofit'!$Z$42,IF(F26="Scenario2PBT8",'Deep retrofit'!$AA$42,IF(F26="Scenario3PBT8",'Deep retrofit'!$AB$42,"")))&amp;IF(F26="Scenario1PBT9",'Deep retrofit'!$AC$42,IF(F26="Scenario2PBT9",'Deep retrofit'!$AD$42,IF(F26="Scenario3PBT9",'Deep retrofit'!$AE$42,"")))&amp;IF(F26="Scenario1PBT10",'Deep retrofit'!$AF$42,IF(F26="Scenario2PBT10",'Deep retrofit'!$AG$42,IF(F26="Scenario3PBT10",'Deep retrofit'!$AH$42,"")))&amp;IF(F26="Scenario1PBT11",'Deep retrofit'!$AI$42,IF(F26="Scenario2PBT11",'Deep retrofit'!$AJ$42,IF(F26="Scenario3PBT11",'Deep retrofit'!$AK$42,"")))&amp;IF(F26="Scenario1PBT12",'Deep retrofit'!$AL$42,IF(F26="Scenario2PBT12",'Deep retrofit'!$AM$42,IF(F26="Scenario3PBT12",'Deep retrofit'!$AN$42,"")))&amp;IF(F26="Scenario1PBT13",'Deep retrofit'!$AO$42,IF(F26="Scenario2PBT13",'Deep retrofit'!$AP$42,IF(F26="Scenario3PBT13",'Deep retrofit'!$AQ$42,"")))&amp;IF(F26="Scenario1PBT14",'Deep retrofit'!$AR$42,IF(F26="Scenario2PBT14",'Deep retrofit'!$AS$42,IF(F26="Scenario3PBT14",'Deep retrofit'!$AT$42,"")))&amp;IF(F26="Scenario1PBT15",'Deep retrofit'!$AU$42,IF(F26="Scenario2PBT15",'Deep retrofit'!$AV$42,IF(F26="Scenario3PBT15",'Deep retrofit'!$AW$42,"")))</f>
        <v/>
      </c>
      <c r="Z26" s="117">
        <f t="shared" si="22"/>
        <v>0</v>
      </c>
      <c r="AA26" s="269" t="str">
        <f>IF(F26="Scenario1PBT1",'Deep retrofit'!$E$101,IF(F26="Scenario2PBT1",'Deep retrofit'!$F$101,IF(F26="Scenario3PBT1",'Deep retrofit'!$G$101,"")))&amp;IF(F26="Scenario1PBT2",'Deep retrofit'!$H$101,IF(F26="Scenario2PBT2",'Deep retrofit'!$I$101,IF(F26="Scenario3PBT2",'Deep retrofit'!$J$101,"")))&amp;IF(F26="Scenario1PBT3",'Deep retrofit'!$K$101,IF(F26="Scenario2PBT3",'Deep retrofit'!$L$101,IF(F26="Scenario3PBT3",'Deep retrofit'!$M$101,"")))&amp;IF(F26="Scenario1PBT4",'Deep retrofit'!$N$101,IF(F26="Scenario2PBT4",'Deep retrofit'!$O$101,IF(F26="Scenario3PBT4",'Deep retrofit'!$P$101,"")))&amp;IF(F26="Scenario1PBT5",'Deep retrofit'!$Q$101,IF(F26="Scenario2PBT5",'Deep retrofit'!$R$101,IF(F26="Scenario3PBT5",'Deep retrofit'!$S$101,"")))&amp;IF(F26="Scenario1PBT6",'Deep retrofit'!$T$101,IF(F26="Scenario2PBT6",'Deep retrofit'!$U$101,IF(F26="Scenario3PBT6",'Deep retrofit'!$V$101,"")))&amp;IF(F26="Scenario1PBT7",'Deep retrofit'!$W$101,IF(F26="Scenario2PBT7",'Deep retrofit'!$X$101,IF(F26="Scenario3PBT7",'Deep retrofit'!$Y$101,"")))&amp;IF(F26="Scenario1PBT8",'Deep retrofit'!$Z$101,IF(F26="Scenario2PBT8",'Deep retrofit'!$AA$101,IF(F26="Scenario3PBT8",'Deep retrofit'!$AB$101,"")))&amp;IF(F26="Scenario1PBT9",'Deep retrofit'!$AC$101,IF(F26="Scenario2PBT9",'Deep retrofit'!$AD$101,IF(F26="Scenario3PBT9",'Deep retrofit'!$AE$101,"")))&amp;IF(F26="Scenario1PBT10",'Deep retrofit'!$AF$101,IF(F26="Scenario2PBT10",'Deep retrofit'!$AG$101,IF(F26="Scenario3PBT10",'Deep retrofit'!$AH$101,"")))&amp;IF(F26="Scenario1PBT11",'Deep retrofit'!$AI$101,IF(F26="Scenario2PBT11",'Deep retrofit'!$AJ$101,IF(F26="Scenario3PBT11",'Deep retrofit'!$AK$101,"")))&amp;IF(F26="Scenario1PBT12",'Deep retrofit'!$AL$101,IF(F26="Scenario2PBT12",'Deep retrofit'!$AM$101,IF(F26="Scenario3PBT12",'Deep retrofit'!$AN$101,"")))&amp;IF(F26="Scenario1PBT13",'Deep retrofit'!$AO$101,IF(F26="Scenario2PBT13",'Deep retrofit'!$AP$101,IF(F26="Scenario3PBT13",'Deep retrofit'!$AQ$101,"")))&amp;IF(F26="Scenario1PBT14",'Deep retrofit'!$AR$101,IF(F26="Scenario2PBT14",'Deep retrofit'!$AS$101,IF(F26="Scenario3PBT14",'Deep retrofit'!$AT$101,"")))&amp;IF(F26="Scenario1PBT15",'Deep retrofit'!$AU$101,IF(F26="Scenario2PBT15",'Deep retrofit'!$AV$101,IF(F26="Scenario3PBT15",'Deep retrofit'!$AW$101,"")))</f>
        <v/>
      </c>
      <c r="AB26" s="179">
        <f t="shared" si="23"/>
        <v>0</v>
      </c>
      <c r="AC26" s="348" t="str">
        <f t="shared" si="24"/>
        <v/>
      </c>
      <c r="AD26" s="353">
        <f>IF(AC26="",IFERROR('Projection_Base-case'!G27-G26,0),0)</f>
        <v>0</v>
      </c>
      <c r="AE26" s="350">
        <f t="shared" si="0"/>
        <v>0</v>
      </c>
      <c r="AF26" s="361">
        <f>IFERROR(100*AD26/'Projection_Base-case'!G27,0)</f>
        <v>0</v>
      </c>
      <c r="AG26" s="352">
        <f>IF(AC26="",IFERROR('Projection_Base-case'!I27-I26,0),0)</f>
        <v>0</v>
      </c>
      <c r="AH26" s="353">
        <f t="shared" si="1"/>
        <v>0</v>
      </c>
      <c r="AI26" s="361">
        <f>IFERROR(100*AG26/'Projection_Base-case'!I27,0)</f>
        <v>0</v>
      </c>
      <c r="AJ26" s="352">
        <f>IF(AC26="",IFERROR('Projection_Base-case'!K27-K26,0),0)</f>
        <v>0</v>
      </c>
      <c r="AK26" s="353">
        <f t="shared" si="2"/>
        <v>0</v>
      </c>
      <c r="AL26" s="361">
        <f>IFERROR(100*AJ26/'Projection_Base-case'!K27,0)</f>
        <v>0</v>
      </c>
      <c r="AM26" s="352">
        <f>-IF(AC26="",IFERROR('Projection_Base-case'!M27-M26,0),0)</f>
        <v>0</v>
      </c>
      <c r="AN26" s="353">
        <f t="shared" si="3"/>
        <v>0</v>
      </c>
      <c r="AO26" s="354">
        <f>IFERROR(IF('Projection_Base-case'!N27&gt;0,100*AN26/'Projection_Base-case'!N27,100*AN26/N26),0)</f>
        <v>0</v>
      </c>
      <c r="AP26" s="355">
        <f>IF(AC26="",IFERROR('Projection_Base-case'!O27-O26,0),0)</f>
        <v>0</v>
      </c>
      <c r="AQ26" s="356">
        <f t="shared" si="4"/>
        <v>0</v>
      </c>
      <c r="AR26" s="356">
        <f>IFERROR(100*AP26/'Projection_Base-case'!O27,0)</f>
        <v>0</v>
      </c>
      <c r="AS26" s="355">
        <f>IF(AC26="",IFERROR('Projection_Base-case'!Q27-Q26,0),0)</f>
        <v>0</v>
      </c>
      <c r="AT26" s="356">
        <f t="shared" si="5"/>
        <v>0</v>
      </c>
      <c r="AU26" s="356">
        <f>IFERROR(100*AS26/'Projection_Base-case'!Q27,0)</f>
        <v>0</v>
      </c>
      <c r="AV26" s="355">
        <f>IF(AC26="",IFERROR('Projection_Base-case'!S27-S26,0),0)</f>
        <v>0</v>
      </c>
      <c r="AW26" s="356">
        <f t="shared" si="6"/>
        <v>0</v>
      </c>
      <c r="AX26" s="357">
        <f>IFERROR(100*AV26/'Projection_Base-case'!S27,0)</f>
        <v>0</v>
      </c>
      <c r="AY26" s="358">
        <f>IF(AC26="",IFERROR('Projection_Base-case'!U27-U26,0),0)</f>
        <v>0</v>
      </c>
      <c r="AZ26" s="359">
        <f t="shared" si="7"/>
        <v>0</v>
      </c>
      <c r="BA26" s="359">
        <f>IFERROR(100*AY26/'Projection_Base-case'!U27,0)</f>
        <v>0</v>
      </c>
      <c r="BB26" s="358">
        <f>IF(AC26="",IFERROR('Projection_Base-case'!W27-W26,0),0)</f>
        <v>0</v>
      </c>
      <c r="BC26" s="359">
        <f t="shared" si="8"/>
        <v>0</v>
      </c>
      <c r="BD26" s="359">
        <f>IFERROR(100*BB26/'Projection_Base-case'!W27,0)</f>
        <v>0</v>
      </c>
      <c r="BE26" s="358">
        <f>IF(AC26="",IFERROR('Projection_Base-case'!Y27-Y26,0),0)</f>
        <v>0</v>
      </c>
      <c r="BF26" s="359">
        <f t="shared" si="9"/>
        <v>0</v>
      </c>
      <c r="BG26" s="359">
        <f>IFERROR(100*BE26/'Projection_Base-case'!Y27,0)</f>
        <v>0</v>
      </c>
      <c r="BH26" s="359">
        <f t="shared" si="10"/>
        <v>0</v>
      </c>
      <c r="BI26" s="360">
        <f t="shared" si="11"/>
        <v>0</v>
      </c>
    </row>
    <row r="27" spans="1:61" ht="15.6">
      <c r="A27" s="205">
        <v>23</v>
      </c>
      <c r="B27" s="347">
        <f>IF('Projection_Base-case'!B28&lt;&gt;"",'Projection_Base-case'!B28,0)</f>
        <v>0</v>
      </c>
      <c r="C27" s="347">
        <f>IF('Projection_Base-case'!C28&lt;&gt;"",'Projection_Base-case'!C28,0)</f>
        <v>0</v>
      </c>
      <c r="D27" s="365">
        <f>IF('Projection_Base-case'!D28&lt;&gt;"",'Projection_Base-case'!D28,0)</f>
        <v>0</v>
      </c>
      <c r="E27" s="369"/>
      <c r="F27" s="367" t="str">
        <f t="shared" si="12"/>
        <v>0</v>
      </c>
      <c r="G27" s="177" t="str">
        <f>IF(F27="Scenario1PBT1",'Deep retrofit'!$E$6,IF(F27="Scenario2PBT1",'Deep retrofit'!$F$6,IF(F27="Scenario3PBT1",'Deep retrofit'!$G$6,"")))&amp;IF(F27="Scenario1PBT2",'Deep retrofit'!$H$6,IF(F27="Scenario2PBT2",'Deep retrofit'!$I$6,IF(F27="Scenario3PBT2",'Deep retrofit'!$J$6,"")))&amp;IF(F27="Scenario1PBT3",'Deep retrofit'!$K$6,IF(F27="Scenario2PBT3",'Deep retrofit'!$L$6,IF(F27="Scenario3PBT3",'Deep retrofit'!$M$6,"")))&amp;IF(F27="Scenario1PBT4",'Deep retrofit'!$N$6,IF(F27="Scenario2PBT4",'Deep retrofit'!$O$6,IF(F27="Scenario3PBT4",'Deep retrofit'!$P$6,"")))&amp;IF(F27="Scenario1PBT5",'Deep retrofit'!$Q$6,IF(F27="Scenario2PBT5",'Deep retrofit'!$R$6,IF(F27="Scenario3PBT5",'Deep retrofit'!$S$6,"")))&amp;IF(F27="Scenario1PBT6",'Deep retrofit'!$T$6,IF(F27="Scenario2PBT6",'Deep retrofit'!$U$6,IF(F27="Scenario3PBT6",'Deep retrofit'!$V$6,"")))&amp;IF(F27="Scenario1PBT7",'Deep retrofit'!$W$6,IF(F27="Scenario2PBT7",'Deep retrofit'!$X$6,IF(F27="Scenario3PBT7",'Deep retrofit'!$Y$6,"")))&amp;IF(F27="Scenario1PBT8",'Deep retrofit'!$Z$6,IF(F27="Scenario2PBT8",'Deep retrofit'!$AA$6,IF(F27="Scenario3PBT8",'Deep retrofit'!$AB$6,"")))&amp;IF(F27="Scenario1PBT9",'Deep retrofit'!$AC$6,IF(F27="Scenario2PBT9",'Deep retrofit'!$AD$6,IF(F27="Scenario3PBT9",'Deep retrofit'!$AE$6,"")))&amp;IF(F27="Scenario1PBT10",'Deep retrofit'!$AF$6,IF(F27="Scenario2PBT10",'Deep retrofit'!$AG$6,IF(F27="Scenario3PBT10",'Deep retrofit'!$AH$6,"")))&amp;IF(F27="Scenario1PBT11",'Deep retrofit'!$AI$6,IF(F27="Scenario2PBT11",'Deep retrofit'!$AJ$6,IF(F27="Scenario3PBT11",'Deep retrofit'!$AK$6,"")))&amp;IF(F27="Scenario1PBT12",'Deep retrofit'!$AL$6,IF(F27="Scenario2PBT12",'Deep retrofit'!$AM$6,IF(F27="Scenario3PBT12",'Deep retrofit'!$AN$6,"")))&amp;IF(F27="Scenario1PBT13",'Deep retrofit'!$AO$6,IF(F27="Scenario2PBT13",'Deep retrofit'!$AP$6,IF(F27="Scenario3PBT13",'Deep retrofit'!$AQ$6,"")))&amp;IF(F27="Scenario1PBT14",'Deep retrofit'!$AR$6,IF(F27="Scenario2PBT14",'Deep retrofit'!$AS$6,IF(F27="Scenario3PBT14",'Deep retrofit'!$AT$6,"")))&amp;IF(F27="Scenario1PBT15",'Deep retrofit'!$AU$6,IF(F27="Scenario2PBT15",'Deep retrofit'!$AV$6,IF(F27="Scenario3PBT15",'Deep retrofit'!$AW$6,"")))</f>
        <v/>
      </c>
      <c r="H27" s="117">
        <f t="shared" si="13"/>
        <v>0</v>
      </c>
      <c r="I27" s="178" t="str">
        <f>IF(F27="Scenario1PBT1",'Deep retrofit'!$E$16,IF(F27="Scenario2PBT1",'Deep retrofit'!$F$16,IF(F27="Scenario3PBT1",'Deep retrofit'!$G$16,"")))&amp;IF(F27="Scenario1PBT2",'Deep retrofit'!$H$16,IF(F27="Scenario2PBT2",'Deep retrofit'!$I$16,IF(F27="Scenario3PBT2",'Deep retrofit'!$J$16,"")))&amp;IF(F27="Scenario1PBT3",'Deep retrofit'!$K$16,IF(F27="Scenario2PBT3",'Deep retrofit'!$L$16,IF(F27="Scenario3PBT3",'Deep retrofit'!$M$16,"")))&amp;IF(F27="Scenario1PBT4",'Deep retrofit'!$N$16,IF(F27="Scenario2PBT4",'Deep retrofit'!$O$16,IF(F27="Scenario3PBT4",'Deep retrofit'!$P$16,"")))&amp;IF(F27="Scenario1PBT5",'Deep retrofit'!$Q$16,IF(F27="Scenario2PBT5",'Deep retrofit'!$R$16,IF(F27="Scenario3PBT5",'Deep retrofit'!$S$16,"")))&amp;IF(F27="Scenario1PBT6",'Deep retrofit'!$T$16,IF(F27="Scenario2PBT6",'Deep retrofit'!$U$16,IF(F27="Scenario3PBT6",'Deep retrofit'!$V$16,"")))&amp;IF(F27="Scenario1PBT7",'Deep retrofit'!$W$16,IF(F27="Scenario2PBT7",'Deep retrofit'!$X$16,IF(F27="Scenario3PBT7",'Deep retrofit'!$Y$16,"")))&amp;IF(F27="Scenario1PBT8",'Deep retrofit'!$Z$16,IF(F27="Scenario2PBT8",'Deep retrofit'!$AA$16,IF(F27="Scenario3PBT8",'Deep retrofit'!$AB$16,"")))&amp;IF(F27="Scenario1PBT9",'Deep retrofit'!$AC$16,IF(F27="Scenario2PBT9",'Deep retrofit'!$AD$16,IF(F27="Scenario3PBT9",'Deep retrofit'!$AE$16,"")))&amp;IF(F27="Scenario1PBT10",'Deep retrofit'!$AF$16,IF(F27="Scenario2PBT10",'Deep retrofit'!$AG$16,IF(F27="Scenario3PBT10",'Deep retrofit'!$AH$16,"")))&amp;IF(F27="Scenario1PBT11",'Deep retrofit'!$AI$16,IF(F27="Scenario2PBT11",'Deep retrofit'!$AJ$16,IF(F27="Scenario3PBT11",'Deep retrofit'!$AK$16,"")))&amp;IF(F27="Scenario1PBT12",'Deep retrofit'!$AL$16,IF(F27="Scenario2PBT12",'Deep retrofit'!$AM$16,IF(F27="Scenario3PBT12",'Deep retrofit'!$AN$16,"")))&amp;IF(F27="Scenario1PBT13",'Deep retrofit'!$AO$16,IF(F27="Scenario2PBT13",'Deep retrofit'!$AP$16,IF(F27="Scenario3PBT13",'Deep retrofit'!$AQ$16,"")))&amp;IF(F27="Scenario1PBT14",'Deep retrofit'!$AR$16,IF(F27="Scenario2PBT14",'Deep retrofit'!$AS$16,IF(F27="Scenario3PBT14",'Deep retrofit'!$AT$16,"")))&amp;IF(F27="Scenario1PBT15",'Deep retrofit'!$AU$16,IF(F27="Scenario2PBT15",'Deep retrofit'!$AV$16,IF(F27="Scenario3PBT15",'Deep retrofit'!$AW$16,"")))</f>
        <v/>
      </c>
      <c r="J27" s="117">
        <f t="shared" si="14"/>
        <v>0</v>
      </c>
      <c r="K27" s="117" t="str">
        <f>IF(F27="Scenario1PBT1",'Deep retrofit'!$E$18,IF(F27="Scenario2PBT1",'Deep retrofit'!$F$18,IF(F27="Scenario3PBT1",'Deep retrofit'!$G$18,"")))&amp;IF(F27="Scenario1PBT2",'Deep retrofit'!$H$18,IF(F27="Scenario2PBT2",'Deep retrofit'!$I$18,IF(F27="Scenario3PBT2",'Deep retrofit'!$J$18,"")))&amp;IF(F27="Scenario1PBT3",'Deep retrofit'!$K$18,IF(F27="Scenario2PBT3",'Deep retrofit'!$L$18,IF(F27="Scenario3PBT3",'Deep retrofit'!$M$18,"")))&amp;IF(F27="Scenario1PBT4",'Deep retrofit'!$N$18,IF(F27="Scenario2PBT4",'Deep retrofit'!$O$18,IF(F27="Scenario3PBT4",'Deep retrofit'!$P$18,"")))&amp;IF(F27="Scenario1PBT5",'Deep retrofit'!$Q$18,IF(F27="Scenario2PBT5",'Deep retrofit'!$R$18,IF(F27="Scenario3PBT5",'Deep retrofit'!$S$18,"")))&amp;IF(F27="Scenario1PBT6",'Deep retrofit'!$T$18,IF(F27="Scenario2PBT6",'Deep retrofit'!$U$18,IF(F27="Scenario3PBT6",'Deep retrofit'!$V$18,"")))&amp;IF(F27="Scenario1PBT7",'Deep retrofit'!$W$18,IF(F27="Scenario2PBT7",'Deep retrofit'!$X$18,IF(F27="Scenario3PBT7",'Deep retrofit'!$Y$18,"")))&amp;IF(F27="Scenario1PBT8",'Deep retrofit'!$Z$18,IF(F27="Scenario2PBT8",'Deep retrofit'!$AA$18,IF(F27="Scenario3PBT8",'Deep retrofit'!$AB$18,"")))&amp;IF(F27="Scenario1PBT9",'Deep retrofit'!$AC$18,IF(F27="Scenario2PBT9",'Deep retrofit'!$AD$18,IF(F27="Scenario3PBT9",'Deep retrofit'!$AE$18,"")))&amp;IF(F27="Scenario1PBT10",'Deep retrofit'!$AF$18,IF(F27="Scenario2PBT10",'Deep retrofit'!$AG$18,IF(F27="Scenario3PBT10",'Deep retrofit'!$AH$18,"")))&amp;IF(F27="Scenario1PBT11",'Deep retrofit'!$AI$18,IF(F27="Scenario2PBT11",'Deep retrofit'!$AJ$18,IF(F27="Scenario3PBT11",'Deep retrofit'!$AK$18,"")))&amp;IF(F27="Scenario1PBT12",'Deep retrofit'!$AL$18,IF(F27="Scenario2PBT12",'Deep retrofit'!$AM$18,IF(F27="Scenario3PBT12",'Deep retrofit'!$AN$18,"")))&amp;IF(F27="Scenario1PBT13",'Deep retrofit'!$AO$18,IF(F27="Scenario2PBT13",'Deep retrofit'!$AP$18,IF(F27="Scenario3PBT13",'Deep retrofit'!$AQ$18,"")))&amp;IF(F27="Scenario1PBT14",'Deep retrofit'!$AR$18,IF(F27="Scenario2PBT14",'Deep retrofit'!$AS$18,IF(F27="Scenario3PBT14",'Deep retrofit'!$AT$18,"")))&amp;IF(F27="Scenario1PBT15",'Deep retrofit'!$AU$18,IF(F27="Scenario2PBT15",'Deep retrofit'!$AV$18,IF(F27="Scenario3PBT15",'Deep retrofit'!$AW$18,"")))</f>
        <v/>
      </c>
      <c r="L27" s="117">
        <f t="shared" si="15"/>
        <v>0</v>
      </c>
      <c r="M27" s="117" t="str">
        <f>IF(F27="Scenario1PBT1",'Deep retrofit'!$E$20,IF(F27="Scenario2PBT1",'Deep retrofit'!$F$20,IF(F27="Scenario3PBT1",'Deep retrofit'!$G$20,"")))&amp;IF(F27="Scenario1PBT2",'Deep retrofit'!$H$20,IF(F27="Scenario2PBT2",'Deep retrofit'!$I$20,IF(F27="Scenario3PBT2",'Deep retrofit'!$J$20,"")))&amp;IF(F27="Scenario1PBT3",'Deep retrofit'!$K$20,IF(F27="Scenario2PBT3",'Deep retrofit'!$L$20,IF(F27="Scenario3PBT3",'Deep retrofit'!$M$20,"")))&amp;IF(F27="Scenario1PBT4",'Deep retrofit'!$N$20,IF(F27="Scenario2PBT4",'Deep retrofit'!$O$20,IF(F27="Scenario3PBT4",'Deep retrofit'!$P$20,"")))&amp;IF(F27="Scenario1PBT5",'Deep retrofit'!$Q$20,IF(F27="Scenario2PBT5",'Deep retrofit'!$R$20,IF(F27="Scenario3PBT5",'Deep retrofit'!$S$20,"")))&amp;IF(F27="Scenario1PBT6",'Deep retrofit'!$T$20,IF(F27="Scenario2PBT6",'Deep retrofit'!$U$20,IF(F27="Scenario3PBT6",'Deep retrofit'!$V$20,"")))&amp;IF(F27="Scenario1PBT7",'Deep retrofit'!$W$20,IF(F27="Scenario2PBT7",'Deep retrofit'!$X$20,IF(F27="Scenario3PBT7",'Deep retrofit'!$Y$20,"")))&amp;IF(F27="Scenario1PBT8",'Deep retrofit'!$Z$20,IF(F27="Scenario2PBT8",'Deep retrofit'!$AA$20,IF(F27="Scenario3PBT8",'Deep retrofit'!$AB$20,"")))&amp;IF(F27="Scenario1PBT9",'Deep retrofit'!$AC$20,IF(F27="Scenario2PBT9",'Deep retrofit'!$AD$20,IF(F27="Scenario3PBT9",'Deep retrofit'!$AE$20,"")))&amp;IF(F27="Scenario1PBT10",'Deep retrofit'!$AF$20,IF(F27="Scenario2PBT10",'Deep retrofit'!$AG$20,IF(F27="Scenario3PBT10",'Deep retrofit'!$AH$20,"")))&amp;IF(F27="Scenario1PBT11",'Deep retrofit'!$AI$20,IF(F27="Scenario2PBT11",'Deep retrofit'!$AJ$20,IF(F27="Scenario3PBT11",'Deep retrofit'!$AK$20,"")))&amp;IF(F27="Scenario1PBT12",'Deep retrofit'!$AL$20,IF(F27="Scenario2PBT12",'Deep retrofit'!$AM$20,IF(F27="Scenario3PBT12",'Deep retrofit'!$AN$20,"")))&amp;IF(F27="Scenario1PBT13",'Deep retrofit'!$AO$20,IF(F27="Scenario2PBT13",'Deep retrofit'!$AP$20,IF(F27="Scenario3PBT13",'Deep retrofit'!$AQ$20,"")))&amp;IF(F27="Scenario1PBT14",'Deep retrofit'!$AR$20,IF(F27="Scenario2PBT14",'Deep retrofit'!$AS$20,IF(F27="Scenario3PBT14",'Deep retrofit'!$AT$20,"")))&amp;IF(F27="Scenario1PBT15",'Deep retrofit'!$AU$20,IF(F27="Scenario2PBT15",'Deep retrofit'!$AV$20,IF(F27="Scenario3PBT15",'Deep retrofit'!$AW$20,"")))</f>
        <v/>
      </c>
      <c r="N27" s="118">
        <f t="shared" si="16"/>
        <v>0</v>
      </c>
      <c r="O27" s="206" t="str">
        <f>IF(F27="Scenario1PBT1",'Deep retrofit'!$E$23,IF(F27="Scenario2PBT1",'Deep retrofit'!$F$23,IF(F27="Scenario3PBT1",'Deep retrofit'!$G$23,"")))&amp;IF(F27="Scenario1PBT2",'Deep retrofit'!$H$23,IF(F27="Scenario2PBT2",'Deep retrofit'!$I$23,IF(F27="Scenario3PBT2",'Deep retrofit'!$J$23,"")))&amp;IF(F27="Scenario1PBT3",'Deep retrofit'!$K$23,IF(F27="Scenario2PBT3",'Deep retrofit'!$L$23,IF(F27="Scenario3PBT3",'Deep retrofit'!$M$23,"")))&amp;IF(F27="Scenario1PBT4",'Deep retrofit'!$N$23,IF(F27="Scenario2PBT4",'Deep retrofit'!$O$23,IF(F27="Scenario3PBT4",'Deep retrofit'!$P$23,"")))&amp;IF(F27="Scenario1PBT5",'Deep retrofit'!$Q$23,IF(F27="Scenario2PBT5",'Deep retrofit'!$R$23,IF(F27="Scenario3PBT5",'Deep retrofit'!$S$23,"")))&amp;IF(F27="Scenario1PBT6",'Deep retrofit'!$T$23,IF(F27="Scenario2PBT6",'Deep retrofit'!$U$23,IF(F27="Scenario3PBT6",'Deep retrofit'!$V$23,"")))&amp;IF(F27="Scenario1PBT7",'Deep retrofit'!$W$23,IF(F27="Scenario2PBT7",'Deep retrofit'!$X$23,IF(F27="Scenario3PBT7",'Deep retrofit'!$Y$23,"")))&amp;IF(F27="Scenario1PBT8",'Deep retrofit'!$Z$23,IF(F27="Scenario2PBT8",'Deep retrofit'!$AA$23,IF(F27="Scenario3PBT8",'Deep retrofit'!$AB$23,"")))&amp;IF(F27="Scenario1PBT9",'Deep retrofit'!$AC$23,IF(F27="Scenario2PBT9",'Deep retrofit'!$AD$23,IF(F27="Scenario3PBT9",'Deep retrofit'!$AE$23,"")))&amp;IF(F27="Scenario1PBT10",'Deep retrofit'!$AF$23,IF(F27="Scenario2PBT10",'Deep retrofit'!$AG$23,IF(F27="Scenario3PBT10",'Deep retrofit'!$AH$23,"")))&amp;IF(F27="Scenario1PBT11",'Deep retrofit'!$AI$23,IF(F27="Scenario2PBT11",'Deep retrofit'!$AJ$23,IF(F27="Scenario3PBT11",'Deep retrofit'!$AK$23,"")))&amp;IF(F27="Scenario1PBT12",'Deep retrofit'!$AL$23,IF(F27="Scenario2PBT12",'Deep retrofit'!$AM$23,IF(F27="Scenario3PBT12",'Deep retrofit'!$AN$23,"")))&amp;IF(F27="Scenario1PBT13",'Deep retrofit'!$AO$23,IF(F27="Scenario2PBT13",'Deep retrofit'!$AP$23,IF(F27="Scenario3PBT13",'Deep retrofit'!$AQ$23,"")))&amp;IF(F27="Scenario1PBT14",'Deep retrofit'!$AR$23,IF(F27="Scenario2PBT14",'Deep retrofit'!$AS$23,IF(F27="Scenario3PBT14",'Deep retrofit'!$AT$23,"")))&amp;IF(F27="Scenario1PBT15",'Deep retrofit'!$AU$23,IF(F27="Scenario2PBT15",'Deep retrofit'!$AV$23,IF(F27="Scenario3PBT15",'Deep retrofit'!$AW$23,"")))</f>
        <v/>
      </c>
      <c r="P27" s="117">
        <f t="shared" si="17"/>
        <v>0</v>
      </c>
      <c r="Q27" s="117" t="str">
        <f>IF(F27="Scenario1PBT1",'Deep retrofit'!$E$25,IF(F27="Scenario2PBT1",'Deep retrofit'!$F$25,IF(F27="Scenario3PBT1",'Deep retrofit'!$G$25,"")))&amp;IF(F27="Scenario1PBT2",'Deep retrofit'!$H$25,IF(F27="Scenario2PBT2",'Deep retrofit'!$I$25,IF(F27="Scenario3PBT2",'Deep retrofit'!$J$25,"")))&amp;IF(F27="Scenario1PBT3",'Deep retrofit'!$K$25,IF(F27="Scenario2PBT3",'Deep retrofit'!$L$25,IF(F27="Scenario3PBT3",'Deep retrofit'!$M$25,"")))&amp;IF(F27="Scenario1PBT4",'Deep retrofit'!$N$25,IF(F27="Scenario2PBT4",'Deep retrofit'!$O$25,IF(F27="Scenario3PBT4",'Deep retrofit'!$P$25,"")))&amp;IF(F27="Scenario1PBT5",'Deep retrofit'!$Q$25,IF(F27="Scenario2PBT5",'Deep retrofit'!$R$25,IF(F27="Scenario3PBT5",'Deep retrofit'!$S$25,"")))&amp;IF(F27="Scenario1PBT6",'Deep retrofit'!$T$25,IF(F27="Scenario2PBT6",'Deep retrofit'!$U$25,IF(F27="Scenario3PBT6",'Deep retrofit'!$V$25,"")))&amp;IF(F27="Scenario1PBT7",'Deep retrofit'!$W$25,IF(F27="Scenario2PBT7",'Deep retrofit'!$X$25,IF(F27="Scenario3PBT7",'Deep retrofit'!$Y$25,"")))&amp;IF(F27="Scenario1PBT8",'Deep retrofit'!$Z$25,IF(F27="Scenario2PBT8",'Deep retrofit'!$AA$25,IF(F27="Scenario3PBT8",'Deep retrofit'!$AB$25,"")))&amp;IF(F27="Scenario1PBT9",'Deep retrofit'!$AC$25,IF(F27="Scenario2PBT9",'Deep retrofit'!$AD$25,IF(F27="Scenario3PBT9",'Deep retrofit'!$AE$25,"")))&amp;IF(F27="Scenario1PBT10",'Deep retrofit'!$AF$25,IF(F27="Scenario2PBT10",'Deep retrofit'!$AG$25,IF(F27="Scenario3PBT10",'Deep retrofit'!$AH$25,"")))&amp;IF(F27="Scenario1PBT11",'Deep retrofit'!$AI$25,IF(F27="Scenario2PBT11",'Deep retrofit'!$AJ$25,IF(F27="Scenario3PBT11",'Deep retrofit'!$AK$25,"")))&amp;IF(F27="Scenario1PBT12",'Deep retrofit'!$AL$25,IF(F27="Scenario2PBT12",'Deep retrofit'!$AM$25,IF(F27="Scenario3PBT12",'Deep retrofit'!$AN$25,"")))&amp;IF(F27="Scenario1PBT13",'Deep retrofit'!$AO$25,IF(F27="Scenario2PBT13",'Deep retrofit'!$AP$25,IF(F27="Scenario3PBT13",'Deep retrofit'!$AQ$25,"")))&amp;IF(F27="Scenario1PBT14",'Deep retrofit'!$AR$25,IF(F27="Scenario2PBT14",'Deep retrofit'!$AS$25,IF(F27="Scenario3PBT14",'Deep retrofit'!$AT$25,"")))&amp;IF(F27="Scenario1PBT15",'Deep retrofit'!$AU$25,IF(F27="Scenario2PBT15",'Deep retrofit'!$AV$25,IF(F27="Scenario3PBT15",'Deep retrofit'!$AW$25,"")))</f>
        <v/>
      </c>
      <c r="R27" s="117">
        <f t="shared" si="18"/>
        <v>0</v>
      </c>
      <c r="S27" s="117" t="str">
        <f>IF(F27="Scenario1PBT1",'Deep retrofit'!$E$27,IF(F27="Scenario2PBT1",'Deep retrofit'!$F$27,IF(F27="Scenario3PBT1",'Deep retrofit'!$G$27,"")))&amp;IF(F27="Scenario1PBT2",'Deep retrofit'!$H$27,IF(F27="Scenario2PBT2",'Deep retrofit'!$I$27,IF(F27="Scenario3PBT2",'Deep retrofit'!$J$27,"")))&amp;IF(F27="Scenario1PBT3",'Deep retrofit'!$K$27,IF(F27="Scenario2PBT3",'Deep retrofit'!$L$27,IF(F27="Scenario3PBT3",'Deep retrofit'!$M$27,"")))&amp;IF(F27="Scenario1PBT4",'Deep retrofit'!$N$27,IF(F27="Scenario2PBT4",'Deep retrofit'!$O$27,IF(F27="Scenario3PBT4",'Deep retrofit'!$P$27,"")))&amp;IF(F27="Scenario1PBT5",'Deep retrofit'!$Q$27,IF(F27="Scenario2PBT5",'Deep retrofit'!$R$27,IF(F27="Scenario3PBT5",'Deep retrofit'!$S$27,"")))&amp;IF(F27="Scenario1PBT6",'Deep retrofit'!$T$27,IF(F27="Scenario2PBT6",'Deep retrofit'!$U$27,IF(F27="Scenario3PBT6",'Deep retrofit'!$V$27,"")))&amp;IF(F27="Scenario1PBT7",'Deep retrofit'!$W$27,IF(F27="Scenario2PBT7",'Deep retrofit'!$X$27,IF(F27="Scenario3PBT7",'Deep retrofit'!$Y$27,"")))&amp;IF(F27="Scenario1PBT8",'Deep retrofit'!$Z$27,IF(F27="Scenario2PBT8",'Deep retrofit'!$AA$27,IF(F27="Scenario3PBT8",'Deep retrofit'!$AB$27,"")))&amp;IF(F27="Scenario1PBT9",'Deep retrofit'!$AC$27,IF(F27="Scenario2PBT9",'Deep retrofit'!$AD$27,IF(F27="Scenario3PBT9",'Deep retrofit'!$AE$27,"")))&amp;IF(F27="Scenario1PBT10",'Deep retrofit'!$AF$27,IF(F27="Scenario2PBT10",'Deep retrofit'!$AG$27,IF(F27="Scenario3PBT10",'Deep retrofit'!$AH$27,"")))&amp;IF(F27="Scenario1PBT11",'Deep retrofit'!$AI$27,IF(F27="Scenario2PBT11",'Deep retrofit'!$AJ$27,IF(F27="Scenario3PBT11",'Deep retrofit'!$AK$27,"")))&amp;IF(F27="Scenario1PBT12",'Deep retrofit'!$AL$27,IF(F27="Scenario2PBT12",'Deep retrofit'!$AM$27,IF(F27="Scenario3PBT12",'Deep retrofit'!$AN$27,"")))&amp;IF(F27="Scenario1PBT13",'Deep retrofit'!$AO$27,IF(F27="Scenario2PBT13",'Deep retrofit'!$AP$27,IF(F27="Scenario3PBT13",'Deep retrofit'!$AQ$27,"")))&amp;IF(F27="Scenario1PBT14",'Deep retrofit'!$AR$27,IF(F27="Scenario2PBT14",'Deep retrofit'!$AS$27,IF(F27="Scenario3PBT14",'Deep retrofit'!$AT$27,"")))&amp;IF(F27="Scenario1PBT15",'Deep retrofit'!$AU$27,IF(F27="Scenario2PBT15",'Deep retrofit'!$AV$27,IF(F27="Scenario3PBT15",'Deep retrofit'!$AW$27,"")))</f>
        <v/>
      </c>
      <c r="T27" s="207">
        <f t="shared" si="19"/>
        <v>0</v>
      </c>
      <c r="U27" s="206" t="str">
        <f>IF(F27="Scenario1PBT1",'Deep retrofit'!$E$38,IF(F27="Scenario2PBT1",'Deep retrofit'!$F$38,IF(F27="Scenario3PBT1",'Deep retrofit'!$G$38,"")))&amp;IF(F27="Scenario1PBT2",'Deep retrofit'!$H$38,IF(F27="Scenario2PBT2",'Deep retrofit'!$I$38,IF(F27="Scenario3PBT2",'Deep retrofit'!$J$38,"")))&amp;IF(F27="Scenario1PBT3",'Deep retrofit'!$K$38,IF(F27="Scenario2PBT3",'Deep retrofit'!$L$38,IF(F27="Scenario3PBT3",'Deep retrofit'!$M$38,"")))&amp;IF(F27="Scenario1PBT4",'Deep retrofit'!$N$38,IF(F27="Scenario2PBT4",'Deep retrofit'!$O$38,IF(F27="Scenario3PBT4",'Deep retrofit'!$P$38,"")))&amp;IF(F27="Scenario1PBT5",'Deep retrofit'!$Q$38,IF(F27="Scenario2PBT5",'Deep retrofit'!$R$38,IF(F27="Scenario3PBT5",'Deep retrofit'!$S$38,"")))&amp;IF(F27="Scenario1PBT6",'Deep retrofit'!$T$38,IF(F27="Scenario2PBT6",'Deep retrofit'!$U$38,IF(F27="Scenario3PBT6",'Deep retrofit'!$V$38,"")))&amp;IF(F27="Scenario1PBT7",'Deep retrofit'!$W$38,IF(F27="Scenario2PBT7",'Deep retrofit'!$X$38,IF(F27="Scenario3PBT7",'Deep retrofit'!$Y$38,"")))&amp;IF(F27="Scenario1PBT8",'Deep retrofit'!$Z$38,IF(F27="Scenario2PBT8",'Deep retrofit'!$AA$38,IF(F27="Scenario3PBT8",'Deep retrofit'!$AB$38,"")))&amp;IF(F27="Scenario1PBT9",'Deep retrofit'!$AC$38,IF(F27="Scenario2PBT9",'Deep retrofit'!$AD$38,IF(F27="Scenario3PBT9",'Deep retrofit'!$AE$38,"")))&amp;IF(F27="Scenario1PBT10",'Deep retrofit'!$AF$38,IF(F27="Scenario2PBT10",'Deep retrofit'!$AG$38,IF(F27="Scenario3PBT10",'Deep retrofit'!$AH$38,"")))&amp;IF(F27="Scenario1PBT11",'Deep retrofit'!$AI$38,IF(F27="Scenario2PBT11",'Deep retrofit'!$AJ$38,IF(F27="Scenario3PBT11",'Deep retrofit'!$AK$38,"")))&amp;IF(F27="Scenario1PBT12",'Deep retrofit'!$AL$38,IF(F27="Scenario2PBT12",'Deep retrofit'!$AM$38,IF(F27="Scenario3PBT12",'Deep retrofit'!$AN$38,"")))&amp;IF(F27="Scenario1PBT13",'Deep retrofit'!$AO$38,IF(F27="Scenario2PBT13",'Deep retrofit'!$AP$38,IF(F27="Scenario3PBT13",'Deep retrofit'!$AQ$38,"")))&amp;IF(F27="Scenario1PBT14",'Deep retrofit'!$AR$38,IF(F27="Scenario2PBT14",'Deep retrofit'!$AS$38,IF(F27="Scenario3PBT14",'Deep retrofit'!$AT$38,"")))&amp;IF(F27="Scenario1PBT15",'Deep retrofit'!$AU$38,IF(F27="Scenario2PBT15",'Deep retrofit'!$AV$38,IF(F27="Scenario3PBT15",'Deep retrofit'!$AW$38,"")))</f>
        <v/>
      </c>
      <c r="V27" s="117">
        <f t="shared" si="20"/>
        <v>0</v>
      </c>
      <c r="W27" s="117" t="str">
        <f>IF(F27="Scenario1PBT1",'Deep retrofit'!$E$40,IF(F27="Scenario2PBT1",'Deep retrofit'!$F$40,IF(F27="Scenario3PBT1",'Deep retrofit'!$G$40,"")))&amp;IF(F27="Scenario1PBT2",'Deep retrofit'!$H$40,IF(F27="Scenario2PBT2",'Deep retrofit'!$I$40,IF(F27="Scenario3PBT2",'Deep retrofit'!$J$40,"")))&amp;IF(F27="Scenario1PBT3",'Deep retrofit'!$K$40,IF(F27="Scenario2PBT3",'Deep retrofit'!$L$40,IF(F27="Scenario3PBT3",'Deep retrofit'!$M$40,"")))&amp;IF(F27="Scenario1PBT4",'Deep retrofit'!$N$40,IF(F27="Scenario2PBT4",'Deep retrofit'!$O$40,IF(F27="Scenario3PBT4",'Deep retrofit'!$P$40,"")))&amp;IF(F27="Scenario1PBT5",'Deep retrofit'!$Q$40,IF(F27="Scenario2PBT5",'Deep retrofit'!$R$40,IF(F27="Scenario3PBT5",'Deep retrofit'!$S$40,"")))&amp;IF(F27="Scenario1PBT6",'Deep retrofit'!$T$40,IF(F27="Scenario2PBT6",'Deep retrofit'!$U$40,IF(F27="Scenario3PBT6",'Deep retrofit'!$V$40,"")))&amp;IF(F27="Scenario1PBT7",'Deep retrofit'!$W$40,IF(F27="Scenario2PBT7",'Deep retrofit'!$X$40,IF(F27="Scenario3PBT7",'Deep retrofit'!$Y$40,"")))&amp;IF(F27="Scenario1PBT8",'Deep retrofit'!$Z$40,IF(F27="Scenario2PBT8",'Deep retrofit'!$AA$40,IF(F27="Scenario3PBT8",'Deep retrofit'!$AB$40,"")))&amp;IF(F27="Scenario1PBT9",'Deep retrofit'!$AC$40,IF(F27="Scenario2PBT9",'Deep retrofit'!$AD$40,IF(F27="Scenario3PBT9",'Deep retrofit'!$AE$40,"")))&amp;IF(F27="Scenario1PBT10",'Deep retrofit'!$AF$40,IF(F27="Scenario2PBT10",'Deep retrofit'!$AG$40,IF(F27="Scenario3PBT10",'Deep retrofit'!$AH$40,"")))&amp;IF(F27="Scenario1PBT11",'Deep retrofit'!$AI$40,IF(F27="Scenario2PBT11",'Deep retrofit'!$AJ$40,IF(F27="Scenario3PBT11",'Deep retrofit'!$AK$40,"")))&amp;IF(F27="Scenario1PBT12",'Deep retrofit'!$AL$40,IF(F27="Scenario2PBT12",'Deep retrofit'!$AM$40,IF(F27="Scenario3PBT12",'Deep retrofit'!$AN$40,"")))&amp;IF(F27="Scenario1PBT13",'Deep retrofit'!$AO$40,IF(F27="Scenario2PBT13",'Deep retrofit'!$AP$40,IF(F27="Scenario3PBT13",'Deep retrofit'!$AQ$40,"")))&amp;IF(F27="Scenario1PBT14",'Deep retrofit'!$AR$40,IF(F27="Scenario2PBT14",'Deep retrofit'!$AS$40,IF(F27="Scenario3PBT14",'Deep retrofit'!$AT$40,"")))&amp;IF(F27="Scenario1PBT15",'Deep retrofit'!$AU$40,IF(F27="Scenario2PBT15",'Deep retrofit'!$AV$40,IF(F27="Scenario3PBT15",'Deep retrofit'!$AW$40,"")))</f>
        <v/>
      </c>
      <c r="X27" s="117">
        <f t="shared" si="21"/>
        <v>0</v>
      </c>
      <c r="Y27" s="117" t="str">
        <f>IF(F27="Scenario1PBT1",'Deep retrofit'!$E$42,IF(F27="Scenario2PBT1",'Deep retrofit'!$F$42,IF(F27="Scenario3PBT1",'Deep retrofit'!$G$42,"")))&amp;IF(F27="Scenario1PBT2",'Deep retrofit'!$H$42,IF(F27="Scenario2PBT2",'Deep retrofit'!$I$42,IF(F27="Scenario3PBT2",'Deep retrofit'!$J$42,"")))&amp;IF(F27="Scenario1PBT3",'Deep retrofit'!$K$42,IF(F27="Scenario2PBT3",'Deep retrofit'!$L$42,IF(F27="Scenario3PBT3",'Deep retrofit'!$M$42,"")))&amp;IF(F27="Scenario1PBT4",'Deep retrofit'!$N$42,IF(F27="Scenario2PBT4",'Deep retrofit'!$O$42,IF(F27="Scenario3PBT4",'Deep retrofit'!$P$42,"")))&amp;IF(F27="Scenario1PBT5",'Deep retrofit'!$Q$42,IF(F27="Scenario2PBT5",'Deep retrofit'!$R$42,IF(F27="Scenario3PBT5",'Deep retrofit'!$S$42,"")))&amp;IF(F27="Scenario1PBT6",'Deep retrofit'!$T$42,IF(F27="Scenario2PBT6",'Deep retrofit'!$U$42,IF(F27="Scenario3PBT6",'Deep retrofit'!$V$42,"")))&amp;IF(F27="Scenario1PBT7",'Deep retrofit'!$W$42,IF(F27="Scenario2PBT7",'Deep retrofit'!$X$42,IF(F27="Scenario3PBT7",'Deep retrofit'!$Y$42,"")))&amp;IF(F27="Scenario1PBT8",'Deep retrofit'!$Z$42,IF(F27="Scenario2PBT8",'Deep retrofit'!$AA$42,IF(F27="Scenario3PBT8",'Deep retrofit'!$AB$42,"")))&amp;IF(F27="Scenario1PBT9",'Deep retrofit'!$AC$42,IF(F27="Scenario2PBT9",'Deep retrofit'!$AD$42,IF(F27="Scenario3PBT9",'Deep retrofit'!$AE$42,"")))&amp;IF(F27="Scenario1PBT10",'Deep retrofit'!$AF$42,IF(F27="Scenario2PBT10",'Deep retrofit'!$AG$42,IF(F27="Scenario3PBT10",'Deep retrofit'!$AH$42,"")))&amp;IF(F27="Scenario1PBT11",'Deep retrofit'!$AI$42,IF(F27="Scenario2PBT11",'Deep retrofit'!$AJ$42,IF(F27="Scenario3PBT11",'Deep retrofit'!$AK$42,"")))&amp;IF(F27="Scenario1PBT12",'Deep retrofit'!$AL$42,IF(F27="Scenario2PBT12",'Deep retrofit'!$AM$42,IF(F27="Scenario3PBT12",'Deep retrofit'!$AN$42,"")))&amp;IF(F27="Scenario1PBT13",'Deep retrofit'!$AO$42,IF(F27="Scenario2PBT13",'Deep retrofit'!$AP$42,IF(F27="Scenario3PBT13",'Deep retrofit'!$AQ$42,"")))&amp;IF(F27="Scenario1PBT14",'Deep retrofit'!$AR$42,IF(F27="Scenario2PBT14",'Deep retrofit'!$AS$42,IF(F27="Scenario3PBT14",'Deep retrofit'!$AT$42,"")))&amp;IF(F27="Scenario1PBT15",'Deep retrofit'!$AU$42,IF(F27="Scenario2PBT15",'Deep retrofit'!$AV$42,IF(F27="Scenario3PBT15",'Deep retrofit'!$AW$42,"")))</f>
        <v/>
      </c>
      <c r="Z27" s="117">
        <f t="shared" si="22"/>
        <v>0</v>
      </c>
      <c r="AA27" s="269" t="str">
        <f>IF(F27="Scenario1PBT1",'Deep retrofit'!$E$101,IF(F27="Scenario2PBT1",'Deep retrofit'!$F$101,IF(F27="Scenario3PBT1",'Deep retrofit'!$G$101,"")))&amp;IF(F27="Scenario1PBT2",'Deep retrofit'!$H$101,IF(F27="Scenario2PBT2",'Deep retrofit'!$I$101,IF(F27="Scenario3PBT2",'Deep retrofit'!$J$101,"")))&amp;IF(F27="Scenario1PBT3",'Deep retrofit'!$K$101,IF(F27="Scenario2PBT3",'Deep retrofit'!$L$101,IF(F27="Scenario3PBT3",'Deep retrofit'!$M$101,"")))&amp;IF(F27="Scenario1PBT4",'Deep retrofit'!$N$101,IF(F27="Scenario2PBT4",'Deep retrofit'!$O$101,IF(F27="Scenario3PBT4",'Deep retrofit'!$P$101,"")))&amp;IF(F27="Scenario1PBT5",'Deep retrofit'!$Q$101,IF(F27="Scenario2PBT5",'Deep retrofit'!$R$101,IF(F27="Scenario3PBT5",'Deep retrofit'!$S$101,"")))&amp;IF(F27="Scenario1PBT6",'Deep retrofit'!$T$101,IF(F27="Scenario2PBT6",'Deep retrofit'!$U$101,IF(F27="Scenario3PBT6",'Deep retrofit'!$V$101,"")))&amp;IF(F27="Scenario1PBT7",'Deep retrofit'!$W$101,IF(F27="Scenario2PBT7",'Deep retrofit'!$X$101,IF(F27="Scenario3PBT7",'Deep retrofit'!$Y$101,"")))&amp;IF(F27="Scenario1PBT8",'Deep retrofit'!$Z$101,IF(F27="Scenario2PBT8",'Deep retrofit'!$AA$101,IF(F27="Scenario3PBT8",'Deep retrofit'!$AB$101,"")))&amp;IF(F27="Scenario1PBT9",'Deep retrofit'!$AC$101,IF(F27="Scenario2PBT9",'Deep retrofit'!$AD$101,IF(F27="Scenario3PBT9",'Deep retrofit'!$AE$101,"")))&amp;IF(F27="Scenario1PBT10",'Deep retrofit'!$AF$101,IF(F27="Scenario2PBT10",'Deep retrofit'!$AG$101,IF(F27="Scenario3PBT10",'Deep retrofit'!$AH$101,"")))&amp;IF(F27="Scenario1PBT11",'Deep retrofit'!$AI$101,IF(F27="Scenario2PBT11",'Deep retrofit'!$AJ$101,IF(F27="Scenario3PBT11",'Deep retrofit'!$AK$101,"")))&amp;IF(F27="Scenario1PBT12",'Deep retrofit'!$AL$101,IF(F27="Scenario2PBT12",'Deep retrofit'!$AM$101,IF(F27="Scenario3PBT12",'Deep retrofit'!$AN$101,"")))&amp;IF(F27="Scenario1PBT13",'Deep retrofit'!$AO$101,IF(F27="Scenario2PBT13",'Deep retrofit'!$AP$101,IF(F27="Scenario3PBT13",'Deep retrofit'!$AQ$101,"")))&amp;IF(F27="Scenario1PBT14",'Deep retrofit'!$AR$101,IF(F27="Scenario2PBT14",'Deep retrofit'!$AS$101,IF(F27="Scenario3PBT14",'Deep retrofit'!$AT$101,"")))&amp;IF(F27="Scenario1PBT15",'Deep retrofit'!$AU$101,IF(F27="Scenario2PBT15",'Deep retrofit'!$AV$101,IF(F27="Scenario3PBT15",'Deep retrofit'!$AW$101,"")))</f>
        <v/>
      </c>
      <c r="AB27" s="179">
        <f t="shared" si="23"/>
        <v>0</v>
      </c>
      <c r="AC27" s="348" t="str">
        <f t="shared" si="24"/>
        <v/>
      </c>
      <c r="AD27" s="353">
        <f>IF(AC27="",IFERROR('Projection_Base-case'!G28-G27,0),0)</f>
        <v>0</v>
      </c>
      <c r="AE27" s="350">
        <f t="shared" si="0"/>
        <v>0</v>
      </c>
      <c r="AF27" s="361">
        <f>IFERROR(100*AD27/'Projection_Base-case'!G28,0)</f>
        <v>0</v>
      </c>
      <c r="AG27" s="352">
        <f>IF(AC27="",IFERROR('Projection_Base-case'!I28-I27,0),0)</f>
        <v>0</v>
      </c>
      <c r="AH27" s="353">
        <f t="shared" si="1"/>
        <v>0</v>
      </c>
      <c r="AI27" s="361">
        <f>IFERROR(100*AG27/'Projection_Base-case'!I28,0)</f>
        <v>0</v>
      </c>
      <c r="AJ27" s="352">
        <f>IF(AC27="",IFERROR('Projection_Base-case'!K28-K27,0),0)</f>
        <v>0</v>
      </c>
      <c r="AK27" s="353">
        <f t="shared" si="2"/>
        <v>0</v>
      </c>
      <c r="AL27" s="361">
        <f>IFERROR(100*AJ27/'Projection_Base-case'!K28,0)</f>
        <v>0</v>
      </c>
      <c r="AM27" s="352">
        <f>-IF(AC27="",IFERROR('Projection_Base-case'!M28-M27,0),0)</f>
        <v>0</v>
      </c>
      <c r="AN27" s="353">
        <f t="shared" si="3"/>
        <v>0</v>
      </c>
      <c r="AO27" s="354">
        <f>IFERROR(IF('Projection_Base-case'!N28&gt;0,100*AN27/'Projection_Base-case'!N28,100*AN27/N27),0)</f>
        <v>0</v>
      </c>
      <c r="AP27" s="355">
        <f>IF(AC27="",IFERROR('Projection_Base-case'!O28-O27,0),0)</f>
        <v>0</v>
      </c>
      <c r="AQ27" s="356">
        <f t="shared" si="4"/>
        <v>0</v>
      </c>
      <c r="AR27" s="356">
        <f>IFERROR(100*AP27/'Projection_Base-case'!O28,0)</f>
        <v>0</v>
      </c>
      <c r="AS27" s="355">
        <f>IF(AC27="",IFERROR('Projection_Base-case'!Q28-Q27,0),0)</f>
        <v>0</v>
      </c>
      <c r="AT27" s="356">
        <f t="shared" si="5"/>
        <v>0</v>
      </c>
      <c r="AU27" s="356">
        <f>IFERROR(100*AS27/'Projection_Base-case'!Q28,0)</f>
        <v>0</v>
      </c>
      <c r="AV27" s="355">
        <f>IF(AC27="",IFERROR('Projection_Base-case'!S28-S27,0),0)</f>
        <v>0</v>
      </c>
      <c r="AW27" s="356">
        <f t="shared" si="6"/>
        <v>0</v>
      </c>
      <c r="AX27" s="357">
        <f>IFERROR(100*AV27/'Projection_Base-case'!S28,0)</f>
        <v>0</v>
      </c>
      <c r="AY27" s="358">
        <f>IF(AC27="",IFERROR('Projection_Base-case'!U28-U27,0),0)</f>
        <v>0</v>
      </c>
      <c r="AZ27" s="359">
        <f t="shared" si="7"/>
        <v>0</v>
      </c>
      <c r="BA27" s="359">
        <f>IFERROR(100*AY27/'Projection_Base-case'!U28,0)</f>
        <v>0</v>
      </c>
      <c r="BB27" s="358">
        <f>IF(AC27="",IFERROR('Projection_Base-case'!W28-W27,0),0)</f>
        <v>0</v>
      </c>
      <c r="BC27" s="359">
        <f t="shared" si="8"/>
        <v>0</v>
      </c>
      <c r="BD27" s="359">
        <f>IFERROR(100*BB27/'Projection_Base-case'!W28,0)</f>
        <v>0</v>
      </c>
      <c r="BE27" s="358">
        <f>IF(AC27="",IFERROR('Projection_Base-case'!Y28-Y27,0),0)</f>
        <v>0</v>
      </c>
      <c r="BF27" s="359">
        <f t="shared" si="9"/>
        <v>0</v>
      </c>
      <c r="BG27" s="359">
        <f>IFERROR(100*BE27/'Projection_Base-case'!Y28,0)</f>
        <v>0</v>
      </c>
      <c r="BH27" s="359">
        <f t="shared" si="10"/>
        <v>0</v>
      </c>
      <c r="BI27" s="360">
        <f t="shared" si="11"/>
        <v>0</v>
      </c>
    </row>
    <row r="28" spans="1:61" ht="15.6">
      <c r="A28" s="205">
        <v>24</v>
      </c>
      <c r="B28" s="347">
        <f>IF('Projection_Base-case'!B29&lt;&gt;"",'Projection_Base-case'!B29,0)</f>
        <v>0</v>
      </c>
      <c r="C28" s="347">
        <f>IF('Projection_Base-case'!C29&lt;&gt;"",'Projection_Base-case'!C29,0)</f>
        <v>0</v>
      </c>
      <c r="D28" s="365">
        <f>IF('Projection_Base-case'!D29&lt;&gt;"",'Projection_Base-case'!D29,0)</f>
        <v>0</v>
      </c>
      <c r="E28" s="369"/>
      <c r="F28" s="367" t="str">
        <f t="shared" si="12"/>
        <v>0</v>
      </c>
      <c r="G28" s="177" t="str">
        <f>IF(F28="Scenario1PBT1",'Deep retrofit'!$E$6,IF(F28="Scenario2PBT1",'Deep retrofit'!$F$6,IF(F28="Scenario3PBT1",'Deep retrofit'!$G$6,"")))&amp;IF(F28="Scenario1PBT2",'Deep retrofit'!$H$6,IF(F28="Scenario2PBT2",'Deep retrofit'!$I$6,IF(F28="Scenario3PBT2",'Deep retrofit'!$J$6,"")))&amp;IF(F28="Scenario1PBT3",'Deep retrofit'!$K$6,IF(F28="Scenario2PBT3",'Deep retrofit'!$L$6,IF(F28="Scenario3PBT3",'Deep retrofit'!$M$6,"")))&amp;IF(F28="Scenario1PBT4",'Deep retrofit'!$N$6,IF(F28="Scenario2PBT4",'Deep retrofit'!$O$6,IF(F28="Scenario3PBT4",'Deep retrofit'!$P$6,"")))&amp;IF(F28="Scenario1PBT5",'Deep retrofit'!$Q$6,IF(F28="Scenario2PBT5",'Deep retrofit'!$R$6,IF(F28="Scenario3PBT5",'Deep retrofit'!$S$6,"")))&amp;IF(F28="Scenario1PBT6",'Deep retrofit'!$T$6,IF(F28="Scenario2PBT6",'Deep retrofit'!$U$6,IF(F28="Scenario3PBT6",'Deep retrofit'!$V$6,"")))&amp;IF(F28="Scenario1PBT7",'Deep retrofit'!$W$6,IF(F28="Scenario2PBT7",'Deep retrofit'!$X$6,IF(F28="Scenario3PBT7",'Deep retrofit'!$Y$6,"")))&amp;IF(F28="Scenario1PBT8",'Deep retrofit'!$Z$6,IF(F28="Scenario2PBT8",'Deep retrofit'!$AA$6,IF(F28="Scenario3PBT8",'Deep retrofit'!$AB$6,"")))&amp;IF(F28="Scenario1PBT9",'Deep retrofit'!$AC$6,IF(F28="Scenario2PBT9",'Deep retrofit'!$AD$6,IF(F28="Scenario3PBT9",'Deep retrofit'!$AE$6,"")))&amp;IF(F28="Scenario1PBT10",'Deep retrofit'!$AF$6,IF(F28="Scenario2PBT10",'Deep retrofit'!$AG$6,IF(F28="Scenario3PBT10",'Deep retrofit'!$AH$6,"")))&amp;IF(F28="Scenario1PBT11",'Deep retrofit'!$AI$6,IF(F28="Scenario2PBT11",'Deep retrofit'!$AJ$6,IF(F28="Scenario3PBT11",'Deep retrofit'!$AK$6,"")))&amp;IF(F28="Scenario1PBT12",'Deep retrofit'!$AL$6,IF(F28="Scenario2PBT12",'Deep retrofit'!$AM$6,IF(F28="Scenario3PBT12",'Deep retrofit'!$AN$6,"")))&amp;IF(F28="Scenario1PBT13",'Deep retrofit'!$AO$6,IF(F28="Scenario2PBT13",'Deep retrofit'!$AP$6,IF(F28="Scenario3PBT13",'Deep retrofit'!$AQ$6,"")))&amp;IF(F28="Scenario1PBT14",'Deep retrofit'!$AR$6,IF(F28="Scenario2PBT14",'Deep retrofit'!$AS$6,IF(F28="Scenario3PBT14",'Deep retrofit'!$AT$6,"")))&amp;IF(F28="Scenario1PBT15",'Deep retrofit'!$AU$6,IF(F28="Scenario2PBT15",'Deep retrofit'!$AV$6,IF(F28="Scenario3PBT15",'Deep retrofit'!$AW$6,"")))</f>
        <v/>
      </c>
      <c r="H28" s="117">
        <f t="shared" si="13"/>
        <v>0</v>
      </c>
      <c r="I28" s="178" t="str">
        <f>IF(F28="Scenario1PBT1",'Deep retrofit'!$E$16,IF(F28="Scenario2PBT1",'Deep retrofit'!$F$16,IF(F28="Scenario3PBT1",'Deep retrofit'!$G$16,"")))&amp;IF(F28="Scenario1PBT2",'Deep retrofit'!$H$16,IF(F28="Scenario2PBT2",'Deep retrofit'!$I$16,IF(F28="Scenario3PBT2",'Deep retrofit'!$J$16,"")))&amp;IF(F28="Scenario1PBT3",'Deep retrofit'!$K$16,IF(F28="Scenario2PBT3",'Deep retrofit'!$L$16,IF(F28="Scenario3PBT3",'Deep retrofit'!$M$16,"")))&amp;IF(F28="Scenario1PBT4",'Deep retrofit'!$N$16,IF(F28="Scenario2PBT4",'Deep retrofit'!$O$16,IF(F28="Scenario3PBT4",'Deep retrofit'!$P$16,"")))&amp;IF(F28="Scenario1PBT5",'Deep retrofit'!$Q$16,IF(F28="Scenario2PBT5",'Deep retrofit'!$R$16,IF(F28="Scenario3PBT5",'Deep retrofit'!$S$16,"")))&amp;IF(F28="Scenario1PBT6",'Deep retrofit'!$T$16,IF(F28="Scenario2PBT6",'Deep retrofit'!$U$16,IF(F28="Scenario3PBT6",'Deep retrofit'!$V$16,"")))&amp;IF(F28="Scenario1PBT7",'Deep retrofit'!$W$16,IF(F28="Scenario2PBT7",'Deep retrofit'!$X$16,IF(F28="Scenario3PBT7",'Deep retrofit'!$Y$16,"")))&amp;IF(F28="Scenario1PBT8",'Deep retrofit'!$Z$16,IF(F28="Scenario2PBT8",'Deep retrofit'!$AA$16,IF(F28="Scenario3PBT8",'Deep retrofit'!$AB$16,"")))&amp;IF(F28="Scenario1PBT9",'Deep retrofit'!$AC$16,IF(F28="Scenario2PBT9",'Deep retrofit'!$AD$16,IF(F28="Scenario3PBT9",'Deep retrofit'!$AE$16,"")))&amp;IF(F28="Scenario1PBT10",'Deep retrofit'!$AF$16,IF(F28="Scenario2PBT10",'Deep retrofit'!$AG$16,IF(F28="Scenario3PBT10",'Deep retrofit'!$AH$16,"")))&amp;IF(F28="Scenario1PBT11",'Deep retrofit'!$AI$16,IF(F28="Scenario2PBT11",'Deep retrofit'!$AJ$16,IF(F28="Scenario3PBT11",'Deep retrofit'!$AK$16,"")))&amp;IF(F28="Scenario1PBT12",'Deep retrofit'!$AL$16,IF(F28="Scenario2PBT12",'Deep retrofit'!$AM$16,IF(F28="Scenario3PBT12",'Deep retrofit'!$AN$16,"")))&amp;IF(F28="Scenario1PBT13",'Deep retrofit'!$AO$16,IF(F28="Scenario2PBT13",'Deep retrofit'!$AP$16,IF(F28="Scenario3PBT13",'Deep retrofit'!$AQ$16,"")))&amp;IF(F28="Scenario1PBT14",'Deep retrofit'!$AR$16,IF(F28="Scenario2PBT14",'Deep retrofit'!$AS$16,IF(F28="Scenario3PBT14",'Deep retrofit'!$AT$16,"")))&amp;IF(F28="Scenario1PBT15",'Deep retrofit'!$AU$16,IF(F28="Scenario2PBT15",'Deep retrofit'!$AV$16,IF(F28="Scenario3PBT15",'Deep retrofit'!$AW$16,"")))</f>
        <v/>
      </c>
      <c r="J28" s="117">
        <f t="shared" si="14"/>
        <v>0</v>
      </c>
      <c r="K28" s="117" t="str">
        <f>IF(F28="Scenario1PBT1",'Deep retrofit'!$E$18,IF(F28="Scenario2PBT1",'Deep retrofit'!$F$18,IF(F28="Scenario3PBT1",'Deep retrofit'!$G$18,"")))&amp;IF(F28="Scenario1PBT2",'Deep retrofit'!$H$18,IF(F28="Scenario2PBT2",'Deep retrofit'!$I$18,IF(F28="Scenario3PBT2",'Deep retrofit'!$J$18,"")))&amp;IF(F28="Scenario1PBT3",'Deep retrofit'!$K$18,IF(F28="Scenario2PBT3",'Deep retrofit'!$L$18,IF(F28="Scenario3PBT3",'Deep retrofit'!$M$18,"")))&amp;IF(F28="Scenario1PBT4",'Deep retrofit'!$N$18,IF(F28="Scenario2PBT4",'Deep retrofit'!$O$18,IF(F28="Scenario3PBT4",'Deep retrofit'!$P$18,"")))&amp;IF(F28="Scenario1PBT5",'Deep retrofit'!$Q$18,IF(F28="Scenario2PBT5",'Deep retrofit'!$R$18,IF(F28="Scenario3PBT5",'Deep retrofit'!$S$18,"")))&amp;IF(F28="Scenario1PBT6",'Deep retrofit'!$T$18,IF(F28="Scenario2PBT6",'Deep retrofit'!$U$18,IF(F28="Scenario3PBT6",'Deep retrofit'!$V$18,"")))&amp;IF(F28="Scenario1PBT7",'Deep retrofit'!$W$18,IF(F28="Scenario2PBT7",'Deep retrofit'!$X$18,IF(F28="Scenario3PBT7",'Deep retrofit'!$Y$18,"")))&amp;IF(F28="Scenario1PBT8",'Deep retrofit'!$Z$18,IF(F28="Scenario2PBT8",'Deep retrofit'!$AA$18,IF(F28="Scenario3PBT8",'Deep retrofit'!$AB$18,"")))&amp;IF(F28="Scenario1PBT9",'Deep retrofit'!$AC$18,IF(F28="Scenario2PBT9",'Deep retrofit'!$AD$18,IF(F28="Scenario3PBT9",'Deep retrofit'!$AE$18,"")))&amp;IF(F28="Scenario1PBT10",'Deep retrofit'!$AF$18,IF(F28="Scenario2PBT10",'Deep retrofit'!$AG$18,IF(F28="Scenario3PBT10",'Deep retrofit'!$AH$18,"")))&amp;IF(F28="Scenario1PBT11",'Deep retrofit'!$AI$18,IF(F28="Scenario2PBT11",'Deep retrofit'!$AJ$18,IF(F28="Scenario3PBT11",'Deep retrofit'!$AK$18,"")))&amp;IF(F28="Scenario1PBT12",'Deep retrofit'!$AL$18,IF(F28="Scenario2PBT12",'Deep retrofit'!$AM$18,IF(F28="Scenario3PBT12",'Deep retrofit'!$AN$18,"")))&amp;IF(F28="Scenario1PBT13",'Deep retrofit'!$AO$18,IF(F28="Scenario2PBT13",'Deep retrofit'!$AP$18,IF(F28="Scenario3PBT13",'Deep retrofit'!$AQ$18,"")))&amp;IF(F28="Scenario1PBT14",'Deep retrofit'!$AR$18,IF(F28="Scenario2PBT14",'Deep retrofit'!$AS$18,IF(F28="Scenario3PBT14",'Deep retrofit'!$AT$18,"")))&amp;IF(F28="Scenario1PBT15",'Deep retrofit'!$AU$18,IF(F28="Scenario2PBT15",'Deep retrofit'!$AV$18,IF(F28="Scenario3PBT15",'Deep retrofit'!$AW$18,"")))</f>
        <v/>
      </c>
      <c r="L28" s="117">
        <f t="shared" si="15"/>
        <v>0</v>
      </c>
      <c r="M28" s="117" t="str">
        <f>IF(F28="Scenario1PBT1",'Deep retrofit'!$E$20,IF(F28="Scenario2PBT1",'Deep retrofit'!$F$20,IF(F28="Scenario3PBT1",'Deep retrofit'!$G$20,"")))&amp;IF(F28="Scenario1PBT2",'Deep retrofit'!$H$20,IF(F28="Scenario2PBT2",'Deep retrofit'!$I$20,IF(F28="Scenario3PBT2",'Deep retrofit'!$J$20,"")))&amp;IF(F28="Scenario1PBT3",'Deep retrofit'!$K$20,IF(F28="Scenario2PBT3",'Deep retrofit'!$L$20,IF(F28="Scenario3PBT3",'Deep retrofit'!$M$20,"")))&amp;IF(F28="Scenario1PBT4",'Deep retrofit'!$N$20,IF(F28="Scenario2PBT4",'Deep retrofit'!$O$20,IF(F28="Scenario3PBT4",'Deep retrofit'!$P$20,"")))&amp;IF(F28="Scenario1PBT5",'Deep retrofit'!$Q$20,IF(F28="Scenario2PBT5",'Deep retrofit'!$R$20,IF(F28="Scenario3PBT5",'Deep retrofit'!$S$20,"")))&amp;IF(F28="Scenario1PBT6",'Deep retrofit'!$T$20,IF(F28="Scenario2PBT6",'Deep retrofit'!$U$20,IF(F28="Scenario3PBT6",'Deep retrofit'!$V$20,"")))&amp;IF(F28="Scenario1PBT7",'Deep retrofit'!$W$20,IF(F28="Scenario2PBT7",'Deep retrofit'!$X$20,IF(F28="Scenario3PBT7",'Deep retrofit'!$Y$20,"")))&amp;IF(F28="Scenario1PBT8",'Deep retrofit'!$Z$20,IF(F28="Scenario2PBT8",'Deep retrofit'!$AA$20,IF(F28="Scenario3PBT8",'Deep retrofit'!$AB$20,"")))&amp;IF(F28="Scenario1PBT9",'Deep retrofit'!$AC$20,IF(F28="Scenario2PBT9",'Deep retrofit'!$AD$20,IF(F28="Scenario3PBT9",'Deep retrofit'!$AE$20,"")))&amp;IF(F28="Scenario1PBT10",'Deep retrofit'!$AF$20,IF(F28="Scenario2PBT10",'Deep retrofit'!$AG$20,IF(F28="Scenario3PBT10",'Deep retrofit'!$AH$20,"")))&amp;IF(F28="Scenario1PBT11",'Deep retrofit'!$AI$20,IF(F28="Scenario2PBT11",'Deep retrofit'!$AJ$20,IF(F28="Scenario3PBT11",'Deep retrofit'!$AK$20,"")))&amp;IF(F28="Scenario1PBT12",'Deep retrofit'!$AL$20,IF(F28="Scenario2PBT12",'Deep retrofit'!$AM$20,IF(F28="Scenario3PBT12",'Deep retrofit'!$AN$20,"")))&amp;IF(F28="Scenario1PBT13",'Deep retrofit'!$AO$20,IF(F28="Scenario2PBT13",'Deep retrofit'!$AP$20,IF(F28="Scenario3PBT13",'Deep retrofit'!$AQ$20,"")))&amp;IF(F28="Scenario1PBT14",'Deep retrofit'!$AR$20,IF(F28="Scenario2PBT14",'Deep retrofit'!$AS$20,IF(F28="Scenario3PBT14",'Deep retrofit'!$AT$20,"")))&amp;IF(F28="Scenario1PBT15",'Deep retrofit'!$AU$20,IF(F28="Scenario2PBT15",'Deep retrofit'!$AV$20,IF(F28="Scenario3PBT15",'Deep retrofit'!$AW$20,"")))</f>
        <v/>
      </c>
      <c r="N28" s="118">
        <f t="shared" si="16"/>
        <v>0</v>
      </c>
      <c r="O28" s="206" t="str">
        <f>IF(F28="Scenario1PBT1",'Deep retrofit'!$E$23,IF(F28="Scenario2PBT1",'Deep retrofit'!$F$23,IF(F28="Scenario3PBT1",'Deep retrofit'!$G$23,"")))&amp;IF(F28="Scenario1PBT2",'Deep retrofit'!$H$23,IF(F28="Scenario2PBT2",'Deep retrofit'!$I$23,IF(F28="Scenario3PBT2",'Deep retrofit'!$J$23,"")))&amp;IF(F28="Scenario1PBT3",'Deep retrofit'!$K$23,IF(F28="Scenario2PBT3",'Deep retrofit'!$L$23,IF(F28="Scenario3PBT3",'Deep retrofit'!$M$23,"")))&amp;IF(F28="Scenario1PBT4",'Deep retrofit'!$N$23,IF(F28="Scenario2PBT4",'Deep retrofit'!$O$23,IF(F28="Scenario3PBT4",'Deep retrofit'!$P$23,"")))&amp;IF(F28="Scenario1PBT5",'Deep retrofit'!$Q$23,IF(F28="Scenario2PBT5",'Deep retrofit'!$R$23,IF(F28="Scenario3PBT5",'Deep retrofit'!$S$23,"")))&amp;IF(F28="Scenario1PBT6",'Deep retrofit'!$T$23,IF(F28="Scenario2PBT6",'Deep retrofit'!$U$23,IF(F28="Scenario3PBT6",'Deep retrofit'!$V$23,"")))&amp;IF(F28="Scenario1PBT7",'Deep retrofit'!$W$23,IF(F28="Scenario2PBT7",'Deep retrofit'!$X$23,IF(F28="Scenario3PBT7",'Deep retrofit'!$Y$23,"")))&amp;IF(F28="Scenario1PBT8",'Deep retrofit'!$Z$23,IF(F28="Scenario2PBT8",'Deep retrofit'!$AA$23,IF(F28="Scenario3PBT8",'Deep retrofit'!$AB$23,"")))&amp;IF(F28="Scenario1PBT9",'Deep retrofit'!$AC$23,IF(F28="Scenario2PBT9",'Deep retrofit'!$AD$23,IF(F28="Scenario3PBT9",'Deep retrofit'!$AE$23,"")))&amp;IF(F28="Scenario1PBT10",'Deep retrofit'!$AF$23,IF(F28="Scenario2PBT10",'Deep retrofit'!$AG$23,IF(F28="Scenario3PBT10",'Deep retrofit'!$AH$23,"")))&amp;IF(F28="Scenario1PBT11",'Deep retrofit'!$AI$23,IF(F28="Scenario2PBT11",'Deep retrofit'!$AJ$23,IF(F28="Scenario3PBT11",'Deep retrofit'!$AK$23,"")))&amp;IF(F28="Scenario1PBT12",'Deep retrofit'!$AL$23,IF(F28="Scenario2PBT12",'Deep retrofit'!$AM$23,IF(F28="Scenario3PBT12",'Deep retrofit'!$AN$23,"")))&amp;IF(F28="Scenario1PBT13",'Deep retrofit'!$AO$23,IF(F28="Scenario2PBT13",'Deep retrofit'!$AP$23,IF(F28="Scenario3PBT13",'Deep retrofit'!$AQ$23,"")))&amp;IF(F28="Scenario1PBT14",'Deep retrofit'!$AR$23,IF(F28="Scenario2PBT14",'Deep retrofit'!$AS$23,IF(F28="Scenario3PBT14",'Deep retrofit'!$AT$23,"")))&amp;IF(F28="Scenario1PBT15",'Deep retrofit'!$AU$23,IF(F28="Scenario2PBT15",'Deep retrofit'!$AV$23,IF(F28="Scenario3PBT15",'Deep retrofit'!$AW$23,"")))</f>
        <v/>
      </c>
      <c r="P28" s="117">
        <f t="shared" si="17"/>
        <v>0</v>
      </c>
      <c r="Q28" s="117" t="str">
        <f>IF(F28="Scenario1PBT1",'Deep retrofit'!$E$25,IF(F28="Scenario2PBT1",'Deep retrofit'!$F$25,IF(F28="Scenario3PBT1",'Deep retrofit'!$G$25,"")))&amp;IF(F28="Scenario1PBT2",'Deep retrofit'!$H$25,IF(F28="Scenario2PBT2",'Deep retrofit'!$I$25,IF(F28="Scenario3PBT2",'Deep retrofit'!$J$25,"")))&amp;IF(F28="Scenario1PBT3",'Deep retrofit'!$K$25,IF(F28="Scenario2PBT3",'Deep retrofit'!$L$25,IF(F28="Scenario3PBT3",'Deep retrofit'!$M$25,"")))&amp;IF(F28="Scenario1PBT4",'Deep retrofit'!$N$25,IF(F28="Scenario2PBT4",'Deep retrofit'!$O$25,IF(F28="Scenario3PBT4",'Deep retrofit'!$P$25,"")))&amp;IF(F28="Scenario1PBT5",'Deep retrofit'!$Q$25,IF(F28="Scenario2PBT5",'Deep retrofit'!$R$25,IF(F28="Scenario3PBT5",'Deep retrofit'!$S$25,"")))&amp;IF(F28="Scenario1PBT6",'Deep retrofit'!$T$25,IF(F28="Scenario2PBT6",'Deep retrofit'!$U$25,IF(F28="Scenario3PBT6",'Deep retrofit'!$V$25,"")))&amp;IF(F28="Scenario1PBT7",'Deep retrofit'!$W$25,IF(F28="Scenario2PBT7",'Deep retrofit'!$X$25,IF(F28="Scenario3PBT7",'Deep retrofit'!$Y$25,"")))&amp;IF(F28="Scenario1PBT8",'Deep retrofit'!$Z$25,IF(F28="Scenario2PBT8",'Deep retrofit'!$AA$25,IF(F28="Scenario3PBT8",'Deep retrofit'!$AB$25,"")))&amp;IF(F28="Scenario1PBT9",'Deep retrofit'!$AC$25,IF(F28="Scenario2PBT9",'Deep retrofit'!$AD$25,IF(F28="Scenario3PBT9",'Deep retrofit'!$AE$25,"")))&amp;IF(F28="Scenario1PBT10",'Deep retrofit'!$AF$25,IF(F28="Scenario2PBT10",'Deep retrofit'!$AG$25,IF(F28="Scenario3PBT10",'Deep retrofit'!$AH$25,"")))&amp;IF(F28="Scenario1PBT11",'Deep retrofit'!$AI$25,IF(F28="Scenario2PBT11",'Deep retrofit'!$AJ$25,IF(F28="Scenario3PBT11",'Deep retrofit'!$AK$25,"")))&amp;IF(F28="Scenario1PBT12",'Deep retrofit'!$AL$25,IF(F28="Scenario2PBT12",'Deep retrofit'!$AM$25,IF(F28="Scenario3PBT12",'Deep retrofit'!$AN$25,"")))&amp;IF(F28="Scenario1PBT13",'Deep retrofit'!$AO$25,IF(F28="Scenario2PBT13",'Deep retrofit'!$AP$25,IF(F28="Scenario3PBT13",'Deep retrofit'!$AQ$25,"")))&amp;IF(F28="Scenario1PBT14",'Deep retrofit'!$AR$25,IF(F28="Scenario2PBT14",'Deep retrofit'!$AS$25,IF(F28="Scenario3PBT14",'Deep retrofit'!$AT$25,"")))&amp;IF(F28="Scenario1PBT15",'Deep retrofit'!$AU$25,IF(F28="Scenario2PBT15",'Deep retrofit'!$AV$25,IF(F28="Scenario3PBT15",'Deep retrofit'!$AW$25,"")))</f>
        <v/>
      </c>
      <c r="R28" s="117">
        <f t="shared" si="18"/>
        <v>0</v>
      </c>
      <c r="S28" s="117" t="str">
        <f>IF(F28="Scenario1PBT1",'Deep retrofit'!$E$27,IF(F28="Scenario2PBT1",'Deep retrofit'!$F$27,IF(F28="Scenario3PBT1",'Deep retrofit'!$G$27,"")))&amp;IF(F28="Scenario1PBT2",'Deep retrofit'!$H$27,IF(F28="Scenario2PBT2",'Deep retrofit'!$I$27,IF(F28="Scenario3PBT2",'Deep retrofit'!$J$27,"")))&amp;IF(F28="Scenario1PBT3",'Deep retrofit'!$K$27,IF(F28="Scenario2PBT3",'Deep retrofit'!$L$27,IF(F28="Scenario3PBT3",'Deep retrofit'!$M$27,"")))&amp;IF(F28="Scenario1PBT4",'Deep retrofit'!$N$27,IF(F28="Scenario2PBT4",'Deep retrofit'!$O$27,IF(F28="Scenario3PBT4",'Deep retrofit'!$P$27,"")))&amp;IF(F28="Scenario1PBT5",'Deep retrofit'!$Q$27,IF(F28="Scenario2PBT5",'Deep retrofit'!$R$27,IF(F28="Scenario3PBT5",'Deep retrofit'!$S$27,"")))&amp;IF(F28="Scenario1PBT6",'Deep retrofit'!$T$27,IF(F28="Scenario2PBT6",'Deep retrofit'!$U$27,IF(F28="Scenario3PBT6",'Deep retrofit'!$V$27,"")))&amp;IF(F28="Scenario1PBT7",'Deep retrofit'!$W$27,IF(F28="Scenario2PBT7",'Deep retrofit'!$X$27,IF(F28="Scenario3PBT7",'Deep retrofit'!$Y$27,"")))&amp;IF(F28="Scenario1PBT8",'Deep retrofit'!$Z$27,IF(F28="Scenario2PBT8",'Deep retrofit'!$AA$27,IF(F28="Scenario3PBT8",'Deep retrofit'!$AB$27,"")))&amp;IF(F28="Scenario1PBT9",'Deep retrofit'!$AC$27,IF(F28="Scenario2PBT9",'Deep retrofit'!$AD$27,IF(F28="Scenario3PBT9",'Deep retrofit'!$AE$27,"")))&amp;IF(F28="Scenario1PBT10",'Deep retrofit'!$AF$27,IF(F28="Scenario2PBT10",'Deep retrofit'!$AG$27,IF(F28="Scenario3PBT10",'Deep retrofit'!$AH$27,"")))&amp;IF(F28="Scenario1PBT11",'Deep retrofit'!$AI$27,IF(F28="Scenario2PBT11",'Deep retrofit'!$AJ$27,IF(F28="Scenario3PBT11",'Deep retrofit'!$AK$27,"")))&amp;IF(F28="Scenario1PBT12",'Deep retrofit'!$AL$27,IF(F28="Scenario2PBT12",'Deep retrofit'!$AM$27,IF(F28="Scenario3PBT12",'Deep retrofit'!$AN$27,"")))&amp;IF(F28="Scenario1PBT13",'Deep retrofit'!$AO$27,IF(F28="Scenario2PBT13",'Deep retrofit'!$AP$27,IF(F28="Scenario3PBT13",'Deep retrofit'!$AQ$27,"")))&amp;IF(F28="Scenario1PBT14",'Deep retrofit'!$AR$27,IF(F28="Scenario2PBT14",'Deep retrofit'!$AS$27,IF(F28="Scenario3PBT14",'Deep retrofit'!$AT$27,"")))&amp;IF(F28="Scenario1PBT15",'Deep retrofit'!$AU$27,IF(F28="Scenario2PBT15",'Deep retrofit'!$AV$27,IF(F28="Scenario3PBT15",'Deep retrofit'!$AW$27,"")))</f>
        <v/>
      </c>
      <c r="T28" s="207">
        <f t="shared" si="19"/>
        <v>0</v>
      </c>
      <c r="U28" s="206" t="str">
        <f>IF(F28="Scenario1PBT1",'Deep retrofit'!$E$38,IF(F28="Scenario2PBT1",'Deep retrofit'!$F$38,IF(F28="Scenario3PBT1",'Deep retrofit'!$G$38,"")))&amp;IF(F28="Scenario1PBT2",'Deep retrofit'!$H$38,IF(F28="Scenario2PBT2",'Deep retrofit'!$I$38,IF(F28="Scenario3PBT2",'Deep retrofit'!$J$38,"")))&amp;IF(F28="Scenario1PBT3",'Deep retrofit'!$K$38,IF(F28="Scenario2PBT3",'Deep retrofit'!$L$38,IF(F28="Scenario3PBT3",'Deep retrofit'!$M$38,"")))&amp;IF(F28="Scenario1PBT4",'Deep retrofit'!$N$38,IF(F28="Scenario2PBT4",'Deep retrofit'!$O$38,IF(F28="Scenario3PBT4",'Deep retrofit'!$P$38,"")))&amp;IF(F28="Scenario1PBT5",'Deep retrofit'!$Q$38,IF(F28="Scenario2PBT5",'Deep retrofit'!$R$38,IF(F28="Scenario3PBT5",'Deep retrofit'!$S$38,"")))&amp;IF(F28="Scenario1PBT6",'Deep retrofit'!$T$38,IF(F28="Scenario2PBT6",'Deep retrofit'!$U$38,IF(F28="Scenario3PBT6",'Deep retrofit'!$V$38,"")))&amp;IF(F28="Scenario1PBT7",'Deep retrofit'!$W$38,IF(F28="Scenario2PBT7",'Deep retrofit'!$X$38,IF(F28="Scenario3PBT7",'Deep retrofit'!$Y$38,"")))&amp;IF(F28="Scenario1PBT8",'Deep retrofit'!$Z$38,IF(F28="Scenario2PBT8",'Deep retrofit'!$AA$38,IF(F28="Scenario3PBT8",'Deep retrofit'!$AB$38,"")))&amp;IF(F28="Scenario1PBT9",'Deep retrofit'!$AC$38,IF(F28="Scenario2PBT9",'Deep retrofit'!$AD$38,IF(F28="Scenario3PBT9",'Deep retrofit'!$AE$38,"")))&amp;IF(F28="Scenario1PBT10",'Deep retrofit'!$AF$38,IF(F28="Scenario2PBT10",'Deep retrofit'!$AG$38,IF(F28="Scenario3PBT10",'Deep retrofit'!$AH$38,"")))&amp;IF(F28="Scenario1PBT11",'Deep retrofit'!$AI$38,IF(F28="Scenario2PBT11",'Deep retrofit'!$AJ$38,IF(F28="Scenario3PBT11",'Deep retrofit'!$AK$38,"")))&amp;IF(F28="Scenario1PBT12",'Deep retrofit'!$AL$38,IF(F28="Scenario2PBT12",'Deep retrofit'!$AM$38,IF(F28="Scenario3PBT12",'Deep retrofit'!$AN$38,"")))&amp;IF(F28="Scenario1PBT13",'Deep retrofit'!$AO$38,IF(F28="Scenario2PBT13",'Deep retrofit'!$AP$38,IF(F28="Scenario3PBT13",'Deep retrofit'!$AQ$38,"")))&amp;IF(F28="Scenario1PBT14",'Deep retrofit'!$AR$38,IF(F28="Scenario2PBT14",'Deep retrofit'!$AS$38,IF(F28="Scenario3PBT14",'Deep retrofit'!$AT$38,"")))&amp;IF(F28="Scenario1PBT15",'Deep retrofit'!$AU$38,IF(F28="Scenario2PBT15",'Deep retrofit'!$AV$38,IF(F28="Scenario3PBT15",'Deep retrofit'!$AW$38,"")))</f>
        <v/>
      </c>
      <c r="V28" s="117">
        <f t="shared" si="20"/>
        <v>0</v>
      </c>
      <c r="W28" s="117" t="str">
        <f>IF(F28="Scenario1PBT1",'Deep retrofit'!$E$40,IF(F28="Scenario2PBT1",'Deep retrofit'!$F$40,IF(F28="Scenario3PBT1",'Deep retrofit'!$G$40,"")))&amp;IF(F28="Scenario1PBT2",'Deep retrofit'!$H$40,IF(F28="Scenario2PBT2",'Deep retrofit'!$I$40,IF(F28="Scenario3PBT2",'Deep retrofit'!$J$40,"")))&amp;IF(F28="Scenario1PBT3",'Deep retrofit'!$K$40,IF(F28="Scenario2PBT3",'Deep retrofit'!$L$40,IF(F28="Scenario3PBT3",'Deep retrofit'!$M$40,"")))&amp;IF(F28="Scenario1PBT4",'Deep retrofit'!$N$40,IF(F28="Scenario2PBT4",'Deep retrofit'!$O$40,IF(F28="Scenario3PBT4",'Deep retrofit'!$P$40,"")))&amp;IF(F28="Scenario1PBT5",'Deep retrofit'!$Q$40,IF(F28="Scenario2PBT5",'Deep retrofit'!$R$40,IF(F28="Scenario3PBT5",'Deep retrofit'!$S$40,"")))&amp;IF(F28="Scenario1PBT6",'Deep retrofit'!$T$40,IF(F28="Scenario2PBT6",'Deep retrofit'!$U$40,IF(F28="Scenario3PBT6",'Deep retrofit'!$V$40,"")))&amp;IF(F28="Scenario1PBT7",'Deep retrofit'!$W$40,IF(F28="Scenario2PBT7",'Deep retrofit'!$X$40,IF(F28="Scenario3PBT7",'Deep retrofit'!$Y$40,"")))&amp;IF(F28="Scenario1PBT8",'Deep retrofit'!$Z$40,IF(F28="Scenario2PBT8",'Deep retrofit'!$AA$40,IF(F28="Scenario3PBT8",'Deep retrofit'!$AB$40,"")))&amp;IF(F28="Scenario1PBT9",'Deep retrofit'!$AC$40,IF(F28="Scenario2PBT9",'Deep retrofit'!$AD$40,IF(F28="Scenario3PBT9",'Deep retrofit'!$AE$40,"")))&amp;IF(F28="Scenario1PBT10",'Deep retrofit'!$AF$40,IF(F28="Scenario2PBT10",'Deep retrofit'!$AG$40,IF(F28="Scenario3PBT10",'Deep retrofit'!$AH$40,"")))&amp;IF(F28="Scenario1PBT11",'Deep retrofit'!$AI$40,IF(F28="Scenario2PBT11",'Deep retrofit'!$AJ$40,IF(F28="Scenario3PBT11",'Deep retrofit'!$AK$40,"")))&amp;IF(F28="Scenario1PBT12",'Deep retrofit'!$AL$40,IF(F28="Scenario2PBT12",'Deep retrofit'!$AM$40,IF(F28="Scenario3PBT12",'Deep retrofit'!$AN$40,"")))&amp;IF(F28="Scenario1PBT13",'Deep retrofit'!$AO$40,IF(F28="Scenario2PBT13",'Deep retrofit'!$AP$40,IF(F28="Scenario3PBT13",'Deep retrofit'!$AQ$40,"")))&amp;IF(F28="Scenario1PBT14",'Deep retrofit'!$AR$40,IF(F28="Scenario2PBT14",'Deep retrofit'!$AS$40,IF(F28="Scenario3PBT14",'Deep retrofit'!$AT$40,"")))&amp;IF(F28="Scenario1PBT15",'Deep retrofit'!$AU$40,IF(F28="Scenario2PBT15",'Deep retrofit'!$AV$40,IF(F28="Scenario3PBT15",'Deep retrofit'!$AW$40,"")))</f>
        <v/>
      </c>
      <c r="X28" s="117">
        <f t="shared" si="21"/>
        <v>0</v>
      </c>
      <c r="Y28" s="117" t="str">
        <f>IF(F28="Scenario1PBT1",'Deep retrofit'!$E$42,IF(F28="Scenario2PBT1",'Deep retrofit'!$F$42,IF(F28="Scenario3PBT1",'Deep retrofit'!$G$42,"")))&amp;IF(F28="Scenario1PBT2",'Deep retrofit'!$H$42,IF(F28="Scenario2PBT2",'Deep retrofit'!$I$42,IF(F28="Scenario3PBT2",'Deep retrofit'!$J$42,"")))&amp;IF(F28="Scenario1PBT3",'Deep retrofit'!$K$42,IF(F28="Scenario2PBT3",'Deep retrofit'!$L$42,IF(F28="Scenario3PBT3",'Deep retrofit'!$M$42,"")))&amp;IF(F28="Scenario1PBT4",'Deep retrofit'!$N$42,IF(F28="Scenario2PBT4",'Deep retrofit'!$O$42,IF(F28="Scenario3PBT4",'Deep retrofit'!$P$42,"")))&amp;IF(F28="Scenario1PBT5",'Deep retrofit'!$Q$42,IF(F28="Scenario2PBT5",'Deep retrofit'!$R$42,IF(F28="Scenario3PBT5",'Deep retrofit'!$S$42,"")))&amp;IF(F28="Scenario1PBT6",'Deep retrofit'!$T$42,IF(F28="Scenario2PBT6",'Deep retrofit'!$U$42,IF(F28="Scenario3PBT6",'Deep retrofit'!$V$42,"")))&amp;IF(F28="Scenario1PBT7",'Deep retrofit'!$W$42,IF(F28="Scenario2PBT7",'Deep retrofit'!$X$42,IF(F28="Scenario3PBT7",'Deep retrofit'!$Y$42,"")))&amp;IF(F28="Scenario1PBT8",'Deep retrofit'!$Z$42,IF(F28="Scenario2PBT8",'Deep retrofit'!$AA$42,IF(F28="Scenario3PBT8",'Deep retrofit'!$AB$42,"")))&amp;IF(F28="Scenario1PBT9",'Deep retrofit'!$AC$42,IF(F28="Scenario2PBT9",'Deep retrofit'!$AD$42,IF(F28="Scenario3PBT9",'Deep retrofit'!$AE$42,"")))&amp;IF(F28="Scenario1PBT10",'Deep retrofit'!$AF$42,IF(F28="Scenario2PBT10",'Deep retrofit'!$AG$42,IF(F28="Scenario3PBT10",'Deep retrofit'!$AH$42,"")))&amp;IF(F28="Scenario1PBT11",'Deep retrofit'!$AI$42,IF(F28="Scenario2PBT11",'Deep retrofit'!$AJ$42,IF(F28="Scenario3PBT11",'Deep retrofit'!$AK$42,"")))&amp;IF(F28="Scenario1PBT12",'Deep retrofit'!$AL$42,IF(F28="Scenario2PBT12",'Deep retrofit'!$AM$42,IF(F28="Scenario3PBT12",'Deep retrofit'!$AN$42,"")))&amp;IF(F28="Scenario1PBT13",'Deep retrofit'!$AO$42,IF(F28="Scenario2PBT13",'Deep retrofit'!$AP$42,IF(F28="Scenario3PBT13",'Deep retrofit'!$AQ$42,"")))&amp;IF(F28="Scenario1PBT14",'Deep retrofit'!$AR$42,IF(F28="Scenario2PBT14",'Deep retrofit'!$AS$42,IF(F28="Scenario3PBT14",'Deep retrofit'!$AT$42,"")))&amp;IF(F28="Scenario1PBT15",'Deep retrofit'!$AU$42,IF(F28="Scenario2PBT15",'Deep retrofit'!$AV$42,IF(F28="Scenario3PBT15",'Deep retrofit'!$AW$42,"")))</f>
        <v/>
      </c>
      <c r="Z28" s="117">
        <f t="shared" si="22"/>
        <v>0</v>
      </c>
      <c r="AA28" s="269" t="str">
        <f>IF(F28="Scenario1PBT1",'Deep retrofit'!$E$101,IF(F28="Scenario2PBT1",'Deep retrofit'!$F$101,IF(F28="Scenario3PBT1",'Deep retrofit'!$G$101,"")))&amp;IF(F28="Scenario1PBT2",'Deep retrofit'!$H$101,IF(F28="Scenario2PBT2",'Deep retrofit'!$I$101,IF(F28="Scenario3PBT2",'Deep retrofit'!$J$101,"")))&amp;IF(F28="Scenario1PBT3",'Deep retrofit'!$K$101,IF(F28="Scenario2PBT3",'Deep retrofit'!$L$101,IF(F28="Scenario3PBT3",'Deep retrofit'!$M$101,"")))&amp;IF(F28="Scenario1PBT4",'Deep retrofit'!$N$101,IF(F28="Scenario2PBT4",'Deep retrofit'!$O$101,IF(F28="Scenario3PBT4",'Deep retrofit'!$P$101,"")))&amp;IF(F28="Scenario1PBT5",'Deep retrofit'!$Q$101,IF(F28="Scenario2PBT5",'Deep retrofit'!$R$101,IF(F28="Scenario3PBT5",'Deep retrofit'!$S$101,"")))&amp;IF(F28="Scenario1PBT6",'Deep retrofit'!$T$101,IF(F28="Scenario2PBT6",'Deep retrofit'!$U$101,IF(F28="Scenario3PBT6",'Deep retrofit'!$V$101,"")))&amp;IF(F28="Scenario1PBT7",'Deep retrofit'!$W$101,IF(F28="Scenario2PBT7",'Deep retrofit'!$X$101,IF(F28="Scenario3PBT7",'Deep retrofit'!$Y$101,"")))&amp;IF(F28="Scenario1PBT8",'Deep retrofit'!$Z$101,IF(F28="Scenario2PBT8",'Deep retrofit'!$AA$101,IF(F28="Scenario3PBT8",'Deep retrofit'!$AB$101,"")))&amp;IF(F28="Scenario1PBT9",'Deep retrofit'!$AC$101,IF(F28="Scenario2PBT9",'Deep retrofit'!$AD$101,IF(F28="Scenario3PBT9",'Deep retrofit'!$AE$101,"")))&amp;IF(F28="Scenario1PBT10",'Deep retrofit'!$AF$101,IF(F28="Scenario2PBT10",'Deep retrofit'!$AG$101,IF(F28="Scenario3PBT10",'Deep retrofit'!$AH$101,"")))&amp;IF(F28="Scenario1PBT11",'Deep retrofit'!$AI$101,IF(F28="Scenario2PBT11",'Deep retrofit'!$AJ$101,IF(F28="Scenario3PBT11",'Deep retrofit'!$AK$101,"")))&amp;IF(F28="Scenario1PBT12",'Deep retrofit'!$AL$101,IF(F28="Scenario2PBT12",'Deep retrofit'!$AM$101,IF(F28="Scenario3PBT12",'Deep retrofit'!$AN$101,"")))&amp;IF(F28="Scenario1PBT13",'Deep retrofit'!$AO$101,IF(F28="Scenario2PBT13",'Deep retrofit'!$AP$101,IF(F28="Scenario3PBT13",'Deep retrofit'!$AQ$101,"")))&amp;IF(F28="Scenario1PBT14",'Deep retrofit'!$AR$101,IF(F28="Scenario2PBT14",'Deep retrofit'!$AS$101,IF(F28="Scenario3PBT14",'Deep retrofit'!$AT$101,"")))&amp;IF(F28="Scenario1PBT15",'Deep retrofit'!$AU$101,IF(F28="Scenario2PBT15",'Deep retrofit'!$AV$101,IF(F28="Scenario3PBT15",'Deep retrofit'!$AW$101,"")))</f>
        <v/>
      </c>
      <c r="AB28" s="179">
        <f t="shared" si="23"/>
        <v>0</v>
      </c>
      <c r="AC28" s="348" t="str">
        <f t="shared" si="24"/>
        <v/>
      </c>
      <c r="AD28" s="353">
        <f>IF(AC28="",IFERROR('Projection_Base-case'!G29-G28,0),0)</f>
        <v>0</v>
      </c>
      <c r="AE28" s="350">
        <f t="shared" si="0"/>
        <v>0</v>
      </c>
      <c r="AF28" s="361">
        <f>IFERROR(100*AD28/'Projection_Base-case'!G29,0)</f>
        <v>0</v>
      </c>
      <c r="AG28" s="352">
        <f>IF(AC28="",IFERROR('Projection_Base-case'!I29-I28,0),0)</f>
        <v>0</v>
      </c>
      <c r="AH28" s="353">
        <f t="shared" si="1"/>
        <v>0</v>
      </c>
      <c r="AI28" s="361">
        <f>IFERROR(100*AG28/'Projection_Base-case'!I29,0)</f>
        <v>0</v>
      </c>
      <c r="AJ28" s="352">
        <f>IF(AC28="",IFERROR('Projection_Base-case'!K29-K28,0),0)</f>
        <v>0</v>
      </c>
      <c r="AK28" s="353">
        <f t="shared" si="2"/>
        <v>0</v>
      </c>
      <c r="AL28" s="361">
        <f>IFERROR(100*AJ28/'Projection_Base-case'!K29,0)</f>
        <v>0</v>
      </c>
      <c r="AM28" s="352">
        <f>-IF(AC28="",IFERROR('Projection_Base-case'!M29-M28,0),0)</f>
        <v>0</v>
      </c>
      <c r="AN28" s="353">
        <f t="shared" si="3"/>
        <v>0</v>
      </c>
      <c r="AO28" s="354">
        <f>IFERROR(IF('Projection_Base-case'!N29&gt;0,100*AN28/'Projection_Base-case'!N29,100*AN28/N28),0)</f>
        <v>0</v>
      </c>
      <c r="AP28" s="355">
        <f>IF(AC28="",IFERROR('Projection_Base-case'!O29-O28,0),0)</f>
        <v>0</v>
      </c>
      <c r="AQ28" s="356">
        <f t="shared" si="4"/>
        <v>0</v>
      </c>
      <c r="AR28" s="356">
        <f>IFERROR(100*AP28/'Projection_Base-case'!O29,0)</f>
        <v>0</v>
      </c>
      <c r="AS28" s="355">
        <f>IF(AC28="",IFERROR('Projection_Base-case'!Q29-Q28,0),0)</f>
        <v>0</v>
      </c>
      <c r="AT28" s="356">
        <f t="shared" si="5"/>
        <v>0</v>
      </c>
      <c r="AU28" s="356">
        <f>IFERROR(100*AS28/'Projection_Base-case'!Q29,0)</f>
        <v>0</v>
      </c>
      <c r="AV28" s="355">
        <f>IF(AC28="",IFERROR('Projection_Base-case'!S29-S28,0),0)</f>
        <v>0</v>
      </c>
      <c r="AW28" s="356">
        <f t="shared" si="6"/>
        <v>0</v>
      </c>
      <c r="AX28" s="357">
        <f>IFERROR(100*AV28/'Projection_Base-case'!S29,0)</f>
        <v>0</v>
      </c>
      <c r="AY28" s="358">
        <f>IF(AC28="",IFERROR('Projection_Base-case'!U29-U28,0),0)</f>
        <v>0</v>
      </c>
      <c r="AZ28" s="359">
        <f t="shared" si="7"/>
        <v>0</v>
      </c>
      <c r="BA28" s="359">
        <f>IFERROR(100*AY28/'Projection_Base-case'!U29,0)</f>
        <v>0</v>
      </c>
      <c r="BB28" s="358">
        <f>IF(AC28="",IFERROR('Projection_Base-case'!W29-W28,0),0)</f>
        <v>0</v>
      </c>
      <c r="BC28" s="359">
        <f t="shared" si="8"/>
        <v>0</v>
      </c>
      <c r="BD28" s="359">
        <f>IFERROR(100*BB28/'Projection_Base-case'!W29,0)</f>
        <v>0</v>
      </c>
      <c r="BE28" s="358">
        <f>IF(AC28="",IFERROR('Projection_Base-case'!Y29-Y28,0),0)</f>
        <v>0</v>
      </c>
      <c r="BF28" s="359">
        <f t="shared" si="9"/>
        <v>0</v>
      </c>
      <c r="BG28" s="359">
        <f>IFERROR(100*BE28/'Projection_Base-case'!Y29,0)</f>
        <v>0</v>
      </c>
      <c r="BH28" s="359">
        <f t="shared" si="10"/>
        <v>0</v>
      </c>
      <c r="BI28" s="360">
        <f t="shared" si="11"/>
        <v>0</v>
      </c>
    </row>
    <row r="29" spans="1:61" ht="15.6">
      <c r="A29" s="205">
        <v>25</v>
      </c>
      <c r="B29" s="347">
        <f>IF('Projection_Base-case'!B30&lt;&gt;"",'Projection_Base-case'!B30,0)</f>
        <v>0</v>
      </c>
      <c r="C29" s="347">
        <f>IF('Projection_Base-case'!C30&lt;&gt;"",'Projection_Base-case'!C30,0)</f>
        <v>0</v>
      </c>
      <c r="D29" s="365">
        <f>IF('Projection_Base-case'!D30&lt;&gt;"",'Projection_Base-case'!D30,0)</f>
        <v>0</v>
      </c>
      <c r="E29" s="369"/>
      <c r="F29" s="367" t="str">
        <f t="shared" si="12"/>
        <v>0</v>
      </c>
      <c r="G29" s="177" t="str">
        <f>IF(F29="Scenario1PBT1",'Deep retrofit'!$E$6,IF(F29="Scenario2PBT1",'Deep retrofit'!$F$6,IF(F29="Scenario3PBT1",'Deep retrofit'!$G$6,"")))&amp;IF(F29="Scenario1PBT2",'Deep retrofit'!$H$6,IF(F29="Scenario2PBT2",'Deep retrofit'!$I$6,IF(F29="Scenario3PBT2",'Deep retrofit'!$J$6,"")))&amp;IF(F29="Scenario1PBT3",'Deep retrofit'!$K$6,IF(F29="Scenario2PBT3",'Deep retrofit'!$L$6,IF(F29="Scenario3PBT3",'Deep retrofit'!$M$6,"")))&amp;IF(F29="Scenario1PBT4",'Deep retrofit'!$N$6,IF(F29="Scenario2PBT4",'Deep retrofit'!$O$6,IF(F29="Scenario3PBT4",'Deep retrofit'!$P$6,"")))&amp;IF(F29="Scenario1PBT5",'Deep retrofit'!$Q$6,IF(F29="Scenario2PBT5",'Deep retrofit'!$R$6,IF(F29="Scenario3PBT5",'Deep retrofit'!$S$6,"")))&amp;IF(F29="Scenario1PBT6",'Deep retrofit'!$T$6,IF(F29="Scenario2PBT6",'Deep retrofit'!$U$6,IF(F29="Scenario3PBT6",'Deep retrofit'!$V$6,"")))&amp;IF(F29="Scenario1PBT7",'Deep retrofit'!$W$6,IF(F29="Scenario2PBT7",'Deep retrofit'!$X$6,IF(F29="Scenario3PBT7",'Deep retrofit'!$Y$6,"")))&amp;IF(F29="Scenario1PBT8",'Deep retrofit'!$Z$6,IF(F29="Scenario2PBT8",'Deep retrofit'!$AA$6,IF(F29="Scenario3PBT8",'Deep retrofit'!$AB$6,"")))&amp;IF(F29="Scenario1PBT9",'Deep retrofit'!$AC$6,IF(F29="Scenario2PBT9",'Deep retrofit'!$AD$6,IF(F29="Scenario3PBT9",'Deep retrofit'!$AE$6,"")))&amp;IF(F29="Scenario1PBT10",'Deep retrofit'!$AF$6,IF(F29="Scenario2PBT10",'Deep retrofit'!$AG$6,IF(F29="Scenario3PBT10",'Deep retrofit'!$AH$6,"")))&amp;IF(F29="Scenario1PBT11",'Deep retrofit'!$AI$6,IF(F29="Scenario2PBT11",'Deep retrofit'!$AJ$6,IF(F29="Scenario3PBT11",'Deep retrofit'!$AK$6,"")))&amp;IF(F29="Scenario1PBT12",'Deep retrofit'!$AL$6,IF(F29="Scenario2PBT12",'Deep retrofit'!$AM$6,IF(F29="Scenario3PBT12",'Deep retrofit'!$AN$6,"")))&amp;IF(F29="Scenario1PBT13",'Deep retrofit'!$AO$6,IF(F29="Scenario2PBT13",'Deep retrofit'!$AP$6,IF(F29="Scenario3PBT13",'Deep retrofit'!$AQ$6,"")))&amp;IF(F29="Scenario1PBT14",'Deep retrofit'!$AR$6,IF(F29="Scenario2PBT14",'Deep retrofit'!$AS$6,IF(F29="Scenario3PBT14",'Deep retrofit'!$AT$6,"")))&amp;IF(F29="Scenario1PBT15",'Deep retrofit'!$AU$6,IF(F29="Scenario2PBT15",'Deep retrofit'!$AV$6,IF(F29="Scenario3PBT15",'Deep retrofit'!$AW$6,"")))</f>
        <v/>
      </c>
      <c r="H29" s="117">
        <f t="shared" si="13"/>
        <v>0</v>
      </c>
      <c r="I29" s="178" t="str">
        <f>IF(F29="Scenario1PBT1",'Deep retrofit'!$E$16,IF(F29="Scenario2PBT1",'Deep retrofit'!$F$16,IF(F29="Scenario3PBT1",'Deep retrofit'!$G$16,"")))&amp;IF(F29="Scenario1PBT2",'Deep retrofit'!$H$16,IF(F29="Scenario2PBT2",'Deep retrofit'!$I$16,IF(F29="Scenario3PBT2",'Deep retrofit'!$J$16,"")))&amp;IF(F29="Scenario1PBT3",'Deep retrofit'!$K$16,IF(F29="Scenario2PBT3",'Deep retrofit'!$L$16,IF(F29="Scenario3PBT3",'Deep retrofit'!$M$16,"")))&amp;IF(F29="Scenario1PBT4",'Deep retrofit'!$N$16,IF(F29="Scenario2PBT4",'Deep retrofit'!$O$16,IF(F29="Scenario3PBT4",'Deep retrofit'!$P$16,"")))&amp;IF(F29="Scenario1PBT5",'Deep retrofit'!$Q$16,IF(F29="Scenario2PBT5",'Deep retrofit'!$R$16,IF(F29="Scenario3PBT5",'Deep retrofit'!$S$16,"")))&amp;IF(F29="Scenario1PBT6",'Deep retrofit'!$T$16,IF(F29="Scenario2PBT6",'Deep retrofit'!$U$16,IF(F29="Scenario3PBT6",'Deep retrofit'!$V$16,"")))&amp;IF(F29="Scenario1PBT7",'Deep retrofit'!$W$16,IF(F29="Scenario2PBT7",'Deep retrofit'!$X$16,IF(F29="Scenario3PBT7",'Deep retrofit'!$Y$16,"")))&amp;IF(F29="Scenario1PBT8",'Deep retrofit'!$Z$16,IF(F29="Scenario2PBT8",'Deep retrofit'!$AA$16,IF(F29="Scenario3PBT8",'Deep retrofit'!$AB$16,"")))&amp;IF(F29="Scenario1PBT9",'Deep retrofit'!$AC$16,IF(F29="Scenario2PBT9",'Deep retrofit'!$AD$16,IF(F29="Scenario3PBT9",'Deep retrofit'!$AE$16,"")))&amp;IF(F29="Scenario1PBT10",'Deep retrofit'!$AF$16,IF(F29="Scenario2PBT10",'Deep retrofit'!$AG$16,IF(F29="Scenario3PBT10",'Deep retrofit'!$AH$16,"")))&amp;IF(F29="Scenario1PBT11",'Deep retrofit'!$AI$16,IF(F29="Scenario2PBT11",'Deep retrofit'!$AJ$16,IF(F29="Scenario3PBT11",'Deep retrofit'!$AK$16,"")))&amp;IF(F29="Scenario1PBT12",'Deep retrofit'!$AL$16,IF(F29="Scenario2PBT12",'Deep retrofit'!$AM$16,IF(F29="Scenario3PBT12",'Deep retrofit'!$AN$16,"")))&amp;IF(F29="Scenario1PBT13",'Deep retrofit'!$AO$16,IF(F29="Scenario2PBT13",'Deep retrofit'!$AP$16,IF(F29="Scenario3PBT13",'Deep retrofit'!$AQ$16,"")))&amp;IF(F29="Scenario1PBT14",'Deep retrofit'!$AR$16,IF(F29="Scenario2PBT14",'Deep retrofit'!$AS$16,IF(F29="Scenario3PBT14",'Deep retrofit'!$AT$16,"")))&amp;IF(F29="Scenario1PBT15",'Deep retrofit'!$AU$16,IF(F29="Scenario2PBT15",'Deep retrofit'!$AV$16,IF(F29="Scenario3PBT15",'Deep retrofit'!$AW$16,"")))</f>
        <v/>
      </c>
      <c r="J29" s="117">
        <f t="shared" si="14"/>
        <v>0</v>
      </c>
      <c r="K29" s="117" t="str">
        <f>IF(F29="Scenario1PBT1",'Deep retrofit'!$E$18,IF(F29="Scenario2PBT1",'Deep retrofit'!$F$18,IF(F29="Scenario3PBT1",'Deep retrofit'!$G$18,"")))&amp;IF(F29="Scenario1PBT2",'Deep retrofit'!$H$18,IF(F29="Scenario2PBT2",'Deep retrofit'!$I$18,IF(F29="Scenario3PBT2",'Deep retrofit'!$J$18,"")))&amp;IF(F29="Scenario1PBT3",'Deep retrofit'!$K$18,IF(F29="Scenario2PBT3",'Deep retrofit'!$L$18,IF(F29="Scenario3PBT3",'Deep retrofit'!$M$18,"")))&amp;IF(F29="Scenario1PBT4",'Deep retrofit'!$N$18,IF(F29="Scenario2PBT4",'Deep retrofit'!$O$18,IF(F29="Scenario3PBT4",'Deep retrofit'!$P$18,"")))&amp;IF(F29="Scenario1PBT5",'Deep retrofit'!$Q$18,IF(F29="Scenario2PBT5",'Deep retrofit'!$R$18,IF(F29="Scenario3PBT5",'Deep retrofit'!$S$18,"")))&amp;IF(F29="Scenario1PBT6",'Deep retrofit'!$T$18,IF(F29="Scenario2PBT6",'Deep retrofit'!$U$18,IF(F29="Scenario3PBT6",'Deep retrofit'!$V$18,"")))&amp;IF(F29="Scenario1PBT7",'Deep retrofit'!$W$18,IF(F29="Scenario2PBT7",'Deep retrofit'!$X$18,IF(F29="Scenario3PBT7",'Deep retrofit'!$Y$18,"")))&amp;IF(F29="Scenario1PBT8",'Deep retrofit'!$Z$18,IF(F29="Scenario2PBT8",'Deep retrofit'!$AA$18,IF(F29="Scenario3PBT8",'Deep retrofit'!$AB$18,"")))&amp;IF(F29="Scenario1PBT9",'Deep retrofit'!$AC$18,IF(F29="Scenario2PBT9",'Deep retrofit'!$AD$18,IF(F29="Scenario3PBT9",'Deep retrofit'!$AE$18,"")))&amp;IF(F29="Scenario1PBT10",'Deep retrofit'!$AF$18,IF(F29="Scenario2PBT10",'Deep retrofit'!$AG$18,IF(F29="Scenario3PBT10",'Deep retrofit'!$AH$18,"")))&amp;IF(F29="Scenario1PBT11",'Deep retrofit'!$AI$18,IF(F29="Scenario2PBT11",'Deep retrofit'!$AJ$18,IF(F29="Scenario3PBT11",'Deep retrofit'!$AK$18,"")))&amp;IF(F29="Scenario1PBT12",'Deep retrofit'!$AL$18,IF(F29="Scenario2PBT12",'Deep retrofit'!$AM$18,IF(F29="Scenario3PBT12",'Deep retrofit'!$AN$18,"")))&amp;IF(F29="Scenario1PBT13",'Deep retrofit'!$AO$18,IF(F29="Scenario2PBT13",'Deep retrofit'!$AP$18,IF(F29="Scenario3PBT13",'Deep retrofit'!$AQ$18,"")))&amp;IF(F29="Scenario1PBT14",'Deep retrofit'!$AR$18,IF(F29="Scenario2PBT14",'Deep retrofit'!$AS$18,IF(F29="Scenario3PBT14",'Deep retrofit'!$AT$18,"")))&amp;IF(F29="Scenario1PBT15",'Deep retrofit'!$AU$18,IF(F29="Scenario2PBT15",'Deep retrofit'!$AV$18,IF(F29="Scenario3PBT15",'Deep retrofit'!$AW$18,"")))</f>
        <v/>
      </c>
      <c r="L29" s="117">
        <f t="shared" si="15"/>
        <v>0</v>
      </c>
      <c r="M29" s="117" t="str">
        <f>IF(F29="Scenario1PBT1",'Deep retrofit'!$E$20,IF(F29="Scenario2PBT1",'Deep retrofit'!$F$20,IF(F29="Scenario3PBT1",'Deep retrofit'!$G$20,"")))&amp;IF(F29="Scenario1PBT2",'Deep retrofit'!$H$20,IF(F29="Scenario2PBT2",'Deep retrofit'!$I$20,IF(F29="Scenario3PBT2",'Deep retrofit'!$J$20,"")))&amp;IF(F29="Scenario1PBT3",'Deep retrofit'!$K$20,IF(F29="Scenario2PBT3",'Deep retrofit'!$L$20,IF(F29="Scenario3PBT3",'Deep retrofit'!$M$20,"")))&amp;IF(F29="Scenario1PBT4",'Deep retrofit'!$N$20,IF(F29="Scenario2PBT4",'Deep retrofit'!$O$20,IF(F29="Scenario3PBT4",'Deep retrofit'!$P$20,"")))&amp;IF(F29="Scenario1PBT5",'Deep retrofit'!$Q$20,IF(F29="Scenario2PBT5",'Deep retrofit'!$R$20,IF(F29="Scenario3PBT5",'Deep retrofit'!$S$20,"")))&amp;IF(F29="Scenario1PBT6",'Deep retrofit'!$T$20,IF(F29="Scenario2PBT6",'Deep retrofit'!$U$20,IF(F29="Scenario3PBT6",'Deep retrofit'!$V$20,"")))&amp;IF(F29="Scenario1PBT7",'Deep retrofit'!$W$20,IF(F29="Scenario2PBT7",'Deep retrofit'!$X$20,IF(F29="Scenario3PBT7",'Deep retrofit'!$Y$20,"")))&amp;IF(F29="Scenario1PBT8",'Deep retrofit'!$Z$20,IF(F29="Scenario2PBT8",'Deep retrofit'!$AA$20,IF(F29="Scenario3PBT8",'Deep retrofit'!$AB$20,"")))&amp;IF(F29="Scenario1PBT9",'Deep retrofit'!$AC$20,IF(F29="Scenario2PBT9",'Deep retrofit'!$AD$20,IF(F29="Scenario3PBT9",'Deep retrofit'!$AE$20,"")))&amp;IF(F29="Scenario1PBT10",'Deep retrofit'!$AF$20,IF(F29="Scenario2PBT10",'Deep retrofit'!$AG$20,IF(F29="Scenario3PBT10",'Deep retrofit'!$AH$20,"")))&amp;IF(F29="Scenario1PBT11",'Deep retrofit'!$AI$20,IF(F29="Scenario2PBT11",'Deep retrofit'!$AJ$20,IF(F29="Scenario3PBT11",'Deep retrofit'!$AK$20,"")))&amp;IF(F29="Scenario1PBT12",'Deep retrofit'!$AL$20,IF(F29="Scenario2PBT12",'Deep retrofit'!$AM$20,IF(F29="Scenario3PBT12",'Deep retrofit'!$AN$20,"")))&amp;IF(F29="Scenario1PBT13",'Deep retrofit'!$AO$20,IF(F29="Scenario2PBT13",'Deep retrofit'!$AP$20,IF(F29="Scenario3PBT13",'Deep retrofit'!$AQ$20,"")))&amp;IF(F29="Scenario1PBT14",'Deep retrofit'!$AR$20,IF(F29="Scenario2PBT14",'Deep retrofit'!$AS$20,IF(F29="Scenario3PBT14",'Deep retrofit'!$AT$20,"")))&amp;IF(F29="Scenario1PBT15",'Deep retrofit'!$AU$20,IF(F29="Scenario2PBT15",'Deep retrofit'!$AV$20,IF(F29="Scenario3PBT15",'Deep retrofit'!$AW$20,"")))</f>
        <v/>
      </c>
      <c r="N29" s="118">
        <f t="shared" si="16"/>
        <v>0</v>
      </c>
      <c r="O29" s="206" t="str">
        <f>IF(F29="Scenario1PBT1",'Deep retrofit'!$E$23,IF(F29="Scenario2PBT1",'Deep retrofit'!$F$23,IF(F29="Scenario3PBT1",'Deep retrofit'!$G$23,"")))&amp;IF(F29="Scenario1PBT2",'Deep retrofit'!$H$23,IF(F29="Scenario2PBT2",'Deep retrofit'!$I$23,IF(F29="Scenario3PBT2",'Deep retrofit'!$J$23,"")))&amp;IF(F29="Scenario1PBT3",'Deep retrofit'!$K$23,IF(F29="Scenario2PBT3",'Deep retrofit'!$L$23,IF(F29="Scenario3PBT3",'Deep retrofit'!$M$23,"")))&amp;IF(F29="Scenario1PBT4",'Deep retrofit'!$N$23,IF(F29="Scenario2PBT4",'Deep retrofit'!$O$23,IF(F29="Scenario3PBT4",'Deep retrofit'!$P$23,"")))&amp;IF(F29="Scenario1PBT5",'Deep retrofit'!$Q$23,IF(F29="Scenario2PBT5",'Deep retrofit'!$R$23,IF(F29="Scenario3PBT5",'Deep retrofit'!$S$23,"")))&amp;IF(F29="Scenario1PBT6",'Deep retrofit'!$T$23,IF(F29="Scenario2PBT6",'Deep retrofit'!$U$23,IF(F29="Scenario3PBT6",'Deep retrofit'!$V$23,"")))&amp;IF(F29="Scenario1PBT7",'Deep retrofit'!$W$23,IF(F29="Scenario2PBT7",'Deep retrofit'!$X$23,IF(F29="Scenario3PBT7",'Deep retrofit'!$Y$23,"")))&amp;IF(F29="Scenario1PBT8",'Deep retrofit'!$Z$23,IF(F29="Scenario2PBT8",'Deep retrofit'!$AA$23,IF(F29="Scenario3PBT8",'Deep retrofit'!$AB$23,"")))&amp;IF(F29="Scenario1PBT9",'Deep retrofit'!$AC$23,IF(F29="Scenario2PBT9",'Deep retrofit'!$AD$23,IF(F29="Scenario3PBT9",'Deep retrofit'!$AE$23,"")))&amp;IF(F29="Scenario1PBT10",'Deep retrofit'!$AF$23,IF(F29="Scenario2PBT10",'Deep retrofit'!$AG$23,IF(F29="Scenario3PBT10",'Deep retrofit'!$AH$23,"")))&amp;IF(F29="Scenario1PBT11",'Deep retrofit'!$AI$23,IF(F29="Scenario2PBT11",'Deep retrofit'!$AJ$23,IF(F29="Scenario3PBT11",'Deep retrofit'!$AK$23,"")))&amp;IF(F29="Scenario1PBT12",'Deep retrofit'!$AL$23,IF(F29="Scenario2PBT12",'Deep retrofit'!$AM$23,IF(F29="Scenario3PBT12",'Deep retrofit'!$AN$23,"")))&amp;IF(F29="Scenario1PBT13",'Deep retrofit'!$AO$23,IF(F29="Scenario2PBT13",'Deep retrofit'!$AP$23,IF(F29="Scenario3PBT13",'Deep retrofit'!$AQ$23,"")))&amp;IF(F29="Scenario1PBT14",'Deep retrofit'!$AR$23,IF(F29="Scenario2PBT14",'Deep retrofit'!$AS$23,IF(F29="Scenario3PBT14",'Deep retrofit'!$AT$23,"")))&amp;IF(F29="Scenario1PBT15",'Deep retrofit'!$AU$23,IF(F29="Scenario2PBT15",'Deep retrofit'!$AV$23,IF(F29="Scenario3PBT15",'Deep retrofit'!$AW$23,"")))</f>
        <v/>
      </c>
      <c r="P29" s="117">
        <f t="shared" si="17"/>
        <v>0</v>
      </c>
      <c r="Q29" s="117" t="str">
        <f>IF(F29="Scenario1PBT1",'Deep retrofit'!$E$25,IF(F29="Scenario2PBT1",'Deep retrofit'!$F$25,IF(F29="Scenario3PBT1",'Deep retrofit'!$G$25,"")))&amp;IF(F29="Scenario1PBT2",'Deep retrofit'!$H$25,IF(F29="Scenario2PBT2",'Deep retrofit'!$I$25,IF(F29="Scenario3PBT2",'Deep retrofit'!$J$25,"")))&amp;IF(F29="Scenario1PBT3",'Deep retrofit'!$K$25,IF(F29="Scenario2PBT3",'Deep retrofit'!$L$25,IF(F29="Scenario3PBT3",'Deep retrofit'!$M$25,"")))&amp;IF(F29="Scenario1PBT4",'Deep retrofit'!$N$25,IF(F29="Scenario2PBT4",'Deep retrofit'!$O$25,IF(F29="Scenario3PBT4",'Deep retrofit'!$P$25,"")))&amp;IF(F29="Scenario1PBT5",'Deep retrofit'!$Q$25,IF(F29="Scenario2PBT5",'Deep retrofit'!$R$25,IF(F29="Scenario3PBT5",'Deep retrofit'!$S$25,"")))&amp;IF(F29="Scenario1PBT6",'Deep retrofit'!$T$25,IF(F29="Scenario2PBT6",'Deep retrofit'!$U$25,IF(F29="Scenario3PBT6",'Deep retrofit'!$V$25,"")))&amp;IF(F29="Scenario1PBT7",'Deep retrofit'!$W$25,IF(F29="Scenario2PBT7",'Deep retrofit'!$X$25,IF(F29="Scenario3PBT7",'Deep retrofit'!$Y$25,"")))&amp;IF(F29="Scenario1PBT8",'Deep retrofit'!$Z$25,IF(F29="Scenario2PBT8",'Deep retrofit'!$AA$25,IF(F29="Scenario3PBT8",'Deep retrofit'!$AB$25,"")))&amp;IF(F29="Scenario1PBT9",'Deep retrofit'!$AC$25,IF(F29="Scenario2PBT9",'Deep retrofit'!$AD$25,IF(F29="Scenario3PBT9",'Deep retrofit'!$AE$25,"")))&amp;IF(F29="Scenario1PBT10",'Deep retrofit'!$AF$25,IF(F29="Scenario2PBT10",'Deep retrofit'!$AG$25,IF(F29="Scenario3PBT10",'Deep retrofit'!$AH$25,"")))&amp;IF(F29="Scenario1PBT11",'Deep retrofit'!$AI$25,IF(F29="Scenario2PBT11",'Deep retrofit'!$AJ$25,IF(F29="Scenario3PBT11",'Deep retrofit'!$AK$25,"")))&amp;IF(F29="Scenario1PBT12",'Deep retrofit'!$AL$25,IF(F29="Scenario2PBT12",'Deep retrofit'!$AM$25,IF(F29="Scenario3PBT12",'Deep retrofit'!$AN$25,"")))&amp;IF(F29="Scenario1PBT13",'Deep retrofit'!$AO$25,IF(F29="Scenario2PBT13",'Deep retrofit'!$AP$25,IF(F29="Scenario3PBT13",'Deep retrofit'!$AQ$25,"")))&amp;IF(F29="Scenario1PBT14",'Deep retrofit'!$AR$25,IF(F29="Scenario2PBT14",'Deep retrofit'!$AS$25,IF(F29="Scenario3PBT14",'Deep retrofit'!$AT$25,"")))&amp;IF(F29="Scenario1PBT15",'Deep retrofit'!$AU$25,IF(F29="Scenario2PBT15",'Deep retrofit'!$AV$25,IF(F29="Scenario3PBT15",'Deep retrofit'!$AW$25,"")))</f>
        <v/>
      </c>
      <c r="R29" s="117">
        <f t="shared" si="18"/>
        <v>0</v>
      </c>
      <c r="S29" s="117" t="str">
        <f>IF(F29="Scenario1PBT1",'Deep retrofit'!$E$27,IF(F29="Scenario2PBT1",'Deep retrofit'!$F$27,IF(F29="Scenario3PBT1",'Deep retrofit'!$G$27,"")))&amp;IF(F29="Scenario1PBT2",'Deep retrofit'!$H$27,IF(F29="Scenario2PBT2",'Deep retrofit'!$I$27,IF(F29="Scenario3PBT2",'Deep retrofit'!$J$27,"")))&amp;IF(F29="Scenario1PBT3",'Deep retrofit'!$K$27,IF(F29="Scenario2PBT3",'Deep retrofit'!$L$27,IF(F29="Scenario3PBT3",'Deep retrofit'!$M$27,"")))&amp;IF(F29="Scenario1PBT4",'Deep retrofit'!$N$27,IF(F29="Scenario2PBT4",'Deep retrofit'!$O$27,IF(F29="Scenario3PBT4",'Deep retrofit'!$P$27,"")))&amp;IF(F29="Scenario1PBT5",'Deep retrofit'!$Q$27,IF(F29="Scenario2PBT5",'Deep retrofit'!$R$27,IF(F29="Scenario3PBT5",'Deep retrofit'!$S$27,"")))&amp;IF(F29="Scenario1PBT6",'Deep retrofit'!$T$27,IF(F29="Scenario2PBT6",'Deep retrofit'!$U$27,IF(F29="Scenario3PBT6",'Deep retrofit'!$V$27,"")))&amp;IF(F29="Scenario1PBT7",'Deep retrofit'!$W$27,IF(F29="Scenario2PBT7",'Deep retrofit'!$X$27,IF(F29="Scenario3PBT7",'Deep retrofit'!$Y$27,"")))&amp;IF(F29="Scenario1PBT8",'Deep retrofit'!$Z$27,IF(F29="Scenario2PBT8",'Deep retrofit'!$AA$27,IF(F29="Scenario3PBT8",'Deep retrofit'!$AB$27,"")))&amp;IF(F29="Scenario1PBT9",'Deep retrofit'!$AC$27,IF(F29="Scenario2PBT9",'Deep retrofit'!$AD$27,IF(F29="Scenario3PBT9",'Deep retrofit'!$AE$27,"")))&amp;IF(F29="Scenario1PBT10",'Deep retrofit'!$AF$27,IF(F29="Scenario2PBT10",'Deep retrofit'!$AG$27,IF(F29="Scenario3PBT10",'Deep retrofit'!$AH$27,"")))&amp;IF(F29="Scenario1PBT11",'Deep retrofit'!$AI$27,IF(F29="Scenario2PBT11",'Deep retrofit'!$AJ$27,IF(F29="Scenario3PBT11",'Deep retrofit'!$AK$27,"")))&amp;IF(F29="Scenario1PBT12",'Deep retrofit'!$AL$27,IF(F29="Scenario2PBT12",'Deep retrofit'!$AM$27,IF(F29="Scenario3PBT12",'Deep retrofit'!$AN$27,"")))&amp;IF(F29="Scenario1PBT13",'Deep retrofit'!$AO$27,IF(F29="Scenario2PBT13",'Deep retrofit'!$AP$27,IF(F29="Scenario3PBT13",'Deep retrofit'!$AQ$27,"")))&amp;IF(F29="Scenario1PBT14",'Deep retrofit'!$AR$27,IF(F29="Scenario2PBT14",'Deep retrofit'!$AS$27,IF(F29="Scenario3PBT14",'Deep retrofit'!$AT$27,"")))&amp;IF(F29="Scenario1PBT15",'Deep retrofit'!$AU$27,IF(F29="Scenario2PBT15",'Deep retrofit'!$AV$27,IF(F29="Scenario3PBT15",'Deep retrofit'!$AW$27,"")))</f>
        <v/>
      </c>
      <c r="T29" s="207">
        <f t="shared" si="19"/>
        <v>0</v>
      </c>
      <c r="U29" s="206" t="str">
        <f>IF(F29="Scenario1PBT1",'Deep retrofit'!$E$38,IF(F29="Scenario2PBT1",'Deep retrofit'!$F$38,IF(F29="Scenario3PBT1",'Deep retrofit'!$G$38,"")))&amp;IF(F29="Scenario1PBT2",'Deep retrofit'!$H$38,IF(F29="Scenario2PBT2",'Deep retrofit'!$I$38,IF(F29="Scenario3PBT2",'Deep retrofit'!$J$38,"")))&amp;IF(F29="Scenario1PBT3",'Deep retrofit'!$K$38,IF(F29="Scenario2PBT3",'Deep retrofit'!$L$38,IF(F29="Scenario3PBT3",'Deep retrofit'!$M$38,"")))&amp;IF(F29="Scenario1PBT4",'Deep retrofit'!$N$38,IF(F29="Scenario2PBT4",'Deep retrofit'!$O$38,IF(F29="Scenario3PBT4",'Deep retrofit'!$P$38,"")))&amp;IF(F29="Scenario1PBT5",'Deep retrofit'!$Q$38,IF(F29="Scenario2PBT5",'Deep retrofit'!$R$38,IF(F29="Scenario3PBT5",'Deep retrofit'!$S$38,"")))&amp;IF(F29="Scenario1PBT6",'Deep retrofit'!$T$38,IF(F29="Scenario2PBT6",'Deep retrofit'!$U$38,IF(F29="Scenario3PBT6",'Deep retrofit'!$V$38,"")))&amp;IF(F29="Scenario1PBT7",'Deep retrofit'!$W$38,IF(F29="Scenario2PBT7",'Deep retrofit'!$X$38,IF(F29="Scenario3PBT7",'Deep retrofit'!$Y$38,"")))&amp;IF(F29="Scenario1PBT8",'Deep retrofit'!$Z$38,IF(F29="Scenario2PBT8",'Deep retrofit'!$AA$38,IF(F29="Scenario3PBT8",'Deep retrofit'!$AB$38,"")))&amp;IF(F29="Scenario1PBT9",'Deep retrofit'!$AC$38,IF(F29="Scenario2PBT9",'Deep retrofit'!$AD$38,IF(F29="Scenario3PBT9",'Deep retrofit'!$AE$38,"")))&amp;IF(F29="Scenario1PBT10",'Deep retrofit'!$AF$38,IF(F29="Scenario2PBT10",'Deep retrofit'!$AG$38,IF(F29="Scenario3PBT10",'Deep retrofit'!$AH$38,"")))&amp;IF(F29="Scenario1PBT11",'Deep retrofit'!$AI$38,IF(F29="Scenario2PBT11",'Deep retrofit'!$AJ$38,IF(F29="Scenario3PBT11",'Deep retrofit'!$AK$38,"")))&amp;IF(F29="Scenario1PBT12",'Deep retrofit'!$AL$38,IF(F29="Scenario2PBT12",'Deep retrofit'!$AM$38,IF(F29="Scenario3PBT12",'Deep retrofit'!$AN$38,"")))&amp;IF(F29="Scenario1PBT13",'Deep retrofit'!$AO$38,IF(F29="Scenario2PBT13",'Deep retrofit'!$AP$38,IF(F29="Scenario3PBT13",'Deep retrofit'!$AQ$38,"")))&amp;IF(F29="Scenario1PBT14",'Deep retrofit'!$AR$38,IF(F29="Scenario2PBT14",'Deep retrofit'!$AS$38,IF(F29="Scenario3PBT14",'Deep retrofit'!$AT$38,"")))&amp;IF(F29="Scenario1PBT15",'Deep retrofit'!$AU$38,IF(F29="Scenario2PBT15",'Deep retrofit'!$AV$38,IF(F29="Scenario3PBT15",'Deep retrofit'!$AW$38,"")))</f>
        <v/>
      </c>
      <c r="V29" s="117">
        <f t="shared" si="20"/>
        <v>0</v>
      </c>
      <c r="W29" s="117" t="str">
        <f>IF(F29="Scenario1PBT1",'Deep retrofit'!$E$40,IF(F29="Scenario2PBT1",'Deep retrofit'!$F$40,IF(F29="Scenario3PBT1",'Deep retrofit'!$G$40,"")))&amp;IF(F29="Scenario1PBT2",'Deep retrofit'!$H$40,IF(F29="Scenario2PBT2",'Deep retrofit'!$I$40,IF(F29="Scenario3PBT2",'Deep retrofit'!$J$40,"")))&amp;IF(F29="Scenario1PBT3",'Deep retrofit'!$K$40,IF(F29="Scenario2PBT3",'Deep retrofit'!$L$40,IF(F29="Scenario3PBT3",'Deep retrofit'!$M$40,"")))&amp;IF(F29="Scenario1PBT4",'Deep retrofit'!$N$40,IF(F29="Scenario2PBT4",'Deep retrofit'!$O$40,IF(F29="Scenario3PBT4",'Deep retrofit'!$P$40,"")))&amp;IF(F29="Scenario1PBT5",'Deep retrofit'!$Q$40,IF(F29="Scenario2PBT5",'Deep retrofit'!$R$40,IF(F29="Scenario3PBT5",'Deep retrofit'!$S$40,"")))&amp;IF(F29="Scenario1PBT6",'Deep retrofit'!$T$40,IF(F29="Scenario2PBT6",'Deep retrofit'!$U$40,IF(F29="Scenario3PBT6",'Deep retrofit'!$V$40,"")))&amp;IF(F29="Scenario1PBT7",'Deep retrofit'!$W$40,IF(F29="Scenario2PBT7",'Deep retrofit'!$X$40,IF(F29="Scenario3PBT7",'Deep retrofit'!$Y$40,"")))&amp;IF(F29="Scenario1PBT8",'Deep retrofit'!$Z$40,IF(F29="Scenario2PBT8",'Deep retrofit'!$AA$40,IF(F29="Scenario3PBT8",'Deep retrofit'!$AB$40,"")))&amp;IF(F29="Scenario1PBT9",'Deep retrofit'!$AC$40,IF(F29="Scenario2PBT9",'Deep retrofit'!$AD$40,IF(F29="Scenario3PBT9",'Deep retrofit'!$AE$40,"")))&amp;IF(F29="Scenario1PBT10",'Deep retrofit'!$AF$40,IF(F29="Scenario2PBT10",'Deep retrofit'!$AG$40,IF(F29="Scenario3PBT10",'Deep retrofit'!$AH$40,"")))&amp;IF(F29="Scenario1PBT11",'Deep retrofit'!$AI$40,IF(F29="Scenario2PBT11",'Deep retrofit'!$AJ$40,IF(F29="Scenario3PBT11",'Deep retrofit'!$AK$40,"")))&amp;IF(F29="Scenario1PBT12",'Deep retrofit'!$AL$40,IF(F29="Scenario2PBT12",'Deep retrofit'!$AM$40,IF(F29="Scenario3PBT12",'Deep retrofit'!$AN$40,"")))&amp;IF(F29="Scenario1PBT13",'Deep retrofit'!$AO$40,IF(F29="Scenario2PBT13",'Deep retrofit'!$AP$40,IF(F29="Scenario3PBT13",'Deep retrofit'!$AQ$40,"")))&amp;IF(F29="Scenario1PBT14",'Deep retrofit'!$AR$40,IF(F29="Scenario2PBT14",'Deep retrofit'!$AS$40,IF(F29="Scenario3PBT14",'Deep retrofit'!$AT$40,"")))&amp;IF(F29="Scenario1PBT15",'Deep retrofit'!$AU$40,IF(F29="Scenario2PBT15",'Deep retrofit'!$AV$40,IF(F29="Scenario3PBT15",'Deep retrofit'!$AW$40,"")))</f>
        <v/>
      </c>
      <c r="X29" s="117">
        <f t="shared" si="21"/>
        <v>0</v>
      </c>
      <c r="Y29" s="117" t="str">
        <f>IF(F29="Scenario1PBT1",'Deep retrofit'!$E$42,IF(F29="Scenario2PBT1",'Deep retrofit'!$F$42,IF(F29="Scenario3PBT1",'Deep retrofit'!$G$42,"")))&amp;IF(F29="Scenario1PBT2",'Deep retrofit'!$H$42,IF(F29="Scenario2PBT2",'Deep retrofit'!$I$42,IF(F29="Scenario3PBT2",'Deep retrofit'!$J$42,"")))&amp;IF(F29="Scenario1PBT3",'Deep retrofit'!$K$42,IF(F29="Scenario2PBT3",'Deep retrofit'!$L$42,IF(F29="Scenario3PBT3",'Deep retrofit'!$M$42,"")))&amp;IF(F29="Scenario1PBT4",'Deep retrofit'!$N$42,IF(F29="Scenario2PBT4",'Deep retrofit'!$O$42,IF(F29="Scenario3PBT4",'Deep retrofit'!$P$42,"")))&amp;IF(F29="Scenario1PBT5",'Deep retrofit'!$Q$42,IF(F29="Scenario2PBT5",'Deep retrofit'!$R$42,IF(F29="Scenario3PBT5",'Deep retrofit'!$S$42,"")))&amp;IF(F29="Scenario1PBT6",'Deep retrofit'!$T$42,IF(F29="Scenario2PBT6",'Deep retrofit'!$U$42,IF(F29="Scenario3PBT6",'Deep retrofit'!$V$42,"")))&amp;IF(F29="Scenario1PBT7",'Deep retrofit'!$W$42,IF(F29="Scenario2PBT7",'Deep retrofit'!$X$42,IF(F29="Scenario3PBT7",'Deep retrofit'!$Y$42,"")))&amp;IF(F29="Scenario1PBT8",'Deep retrofit'!$Z$42,IF(F29="Scenario2PBT8",'Deep retrofit'!$AA$42,IF(F29="Scenario3PBT8",'Deep retrofit'!$AB$42,"")))&amp;IF(F29="Scenario1PBT9",'Deep retrofit'!$AC$42,IF(F29="Scenario2PBT9",'Deep retrofit'!$AD$42,IF(F29="Scenario3PBT9",'Deep retrofit'!$AE$42,"")))&amp;IF(F29="Scenario1PBT10",'Deep retrofit'!$AF$42,IF(F29="Scenario2PBT10",'Deep retrofit'!$AG$42,IF(F29="Scenario3PBT10",'Deep retrofit'!$AH$42,"")))&amp;IF(F29="Scenario1PBT11",'Deep retrofit'!$AI$42,IF(F29="Scenario2PBT11",'Deep retrofit'!$AJ$42,IF(F29="Scenario3PBT11",'Deep retrofit'!$AK$42,"")))&amp;IF(F29="Scenario1PBT12",'Deep retrofit'!$AL$42,IF(F29="Scenario2PBT12",'Deep retrofit'!$AM$42,IF(F29="Scenario3PBT12",'Deep retrofit'!$AN$42,"")))&amp;IF(F29="Scenario1PBT13",'Deep retrofit'!$AO$42,IF(F29="Scenario2PBT13",'Deep retrofit'!$AP$42,IF(F29="Scenario3PBT13",'Deep retrofit'!$AQ$42,"")))&amp;IF(F29="Scenario1PBT14",'Deep retrofit'!$AR$42,IF(F29="Scenario2PBT14",'Deep retrofit'!$AS$42,IF(F29="Scenario3PBT14",'Deep retrofit'!$AT$42,"")))&amp;IF(F29="Scenario1PBT15",'Deep retrofit'!$AU$42,IF(F29="Scenario2PBT15",'Deep retrofit'!$AV$42,IF(F29="Scenario3PBT15",'Deep retrofit'!$AW$42,"")))</f>
        <v/>
      </c>
      <c r="Z29" s="117">
        <f t="shared" si="22"/>
        <v>0</v>
      </c>
      <c r="AA29" s="269" t="str">
        <f>IF(F29="Scenario1PBT1",'Deep retrofit'!$E$101,IF(F29="Scenario2PBT1",'Deep retrofit'!$F$101,IF(F29="Scenario3PBT1",'Deep retrofit'!$G$101,"")))&amp;IF(F29="Scenario1PBT2",'Deep retrofit'!$H$101,IF(F29="Scenario2PBT2",'Deep retrofit'!$I$101,IF(F29="Scenario3PBT2",'Deep retrofit'!$J$101,"")))&amp;IF(F29="Scenario1PBT3",'Deep retrofit'!$K$101,IF(F29="Scenario2PBT3",'Deep retrofit'!$L$101,IF(F29="Scenario3PBT3",'Deep retrofit'!$M$101,"")))&amp;IF(F29="Scenario1PBT4",'Deep retrofit'!$N$101,IF(F29="Scenario2PBT4",'Deep retrofit'!$O$101,IF(F29="Scenario3PBT4",'Deep retrofit'!$P$101,"")))&amp;IF(F29="Scenario1PBT5",'Deep retrofit'!$Q$101,IF(F29="Scenario2PBT5",'Deep retrofit'!$R$101,IF(F29="Scenario3PBT5",'Deep retrofit'!$S$101,"")))&amp;IF(F29="Scenario1PBT6",'Deep retrofit'!$T$101,IF(F29="Scenario2PBT6",'Deep retrofit'!$U$101,IF(F29="Scenario3PBT6",'Deep retrofit'!$V$101,"")))&amp;IF(F29="Scenario1PBT7",'Deep retrofit'!$W$101,IF(F29="Scenario2PBT7",'Deep retrofit'!$X$101,IF(F29="Scenario3PBT7",'Deep retrofit'!$Y$101,"")))&amp;IF(F29="Scenario1PBT8",'Deep retrofit'!$Z$101,IF(F29="Scenario2PBT8",'Deep retrofit'!$AA$101,IF(F29="Scenario3PBT8",'Deep retrofit'!$AB$101,"")))&amp;IF(F29="Scenario1PBT9",'Deep retrofit'!$AC$101,IF(F29="Scenario2PBT9",'Deep retrofit'!$AD$101,IF(F29="Scenario3PBT9",'Deep retrofit'!$AE$101,"")))&amp;IF(F29="Scenario1PBT10",'Deep retrofit'!$AF$101,IF(F29="Scenario2PBT10",'Deep retrofit'!$AG$101,IF(F29="Scenario3PBT10",'Deep retrofit'!$AH$101,"")))&amp;IF(F29="Scenario1PBT11",'Deep retrofit'!$AI$101,IF(F29="Scenario2PBT11",'Deep retrofit'!$AJ$101,IF(F29="Scenario3PBT11",'Deep retrofit'!$AK$101,"")))&amp;IF(F29="Scenario1PBT12",'Deep retrofit'!$AL$101,IF(F29="Scenario2PBT12",'Deep retrofit'!$AM$101,IF(F29="Scenario3PBT12",'Deep retrofit'!$AN$101,"")))&amp;IF(F29="Scenario1PBT13",'Deep retrofit'!$AO$101,IF(F29="Scenario2PBT13",'Deep retrofit'!$AP$101,IF(F29="Scenario3PBT13",'Deep retrofit'!$AQ$101,"")))&amp;IF(F29="Scenario1PBT14",'Deep retrofit'!$AR$101,IF(F29="Scenario2PBT14",'Deep retrofit'!$AS$101,IF(F29="Scenario3PBT14",'Deep retrofit'!$AT$101,"")))&amp;IF(F29="Scenario1PBT15",'Deep retrofit'!$AU$101,IF(F29="Scenario2PBT15",'Deep retrofit'!$AV$101,IF(F29="Scenario3PBT15",'Deep retrofit'!$AW$101,"")))</f>
        <v/>
      </c>
      <c r="AB29" s="179">
        <f t="shared" si="23"/>
        <v>0</v>
      </c>
      <c r="AC29" s="348" t="str">
        <f t="shared" si="24"/>
        <v/>
      </c>
      <c r="AD29" s="353">
        <f>IF(AC29="",IFERROR('Projection_Base-case'!G30-G29,0),0)</f>
        <v>0</v>
      </c>
      <c r="AE29" s="350">
        <f t="shared" si="0"/>
        <v>0</v>
      </c>
      <c r="AF29" s="361">
        <f>IFERROR(100*AD29/'Projection_Base-case'!G30,0)</f>
        <v>0</v>
      </c>
      <c r="AG29" s="352">
        <f>IF(AC29="",IFERROR('Projection_Base-case'!I30-I29,0),0)</f>
        <v>0</v>
      </c>
      <c r="AH29" s="353">
        <f t="shared" si="1"/>
        <v>0</v>
      </c>
      <c r="AI29" s="361">
        <f>IFERROR(100*AG29/'Projection_Base-case'!I30,0)</f>
        <v>0</v>
      </c>
      <c r="AJ29" s="352">
        <f>IF(AC29="",IFERROR('Projection_Base-case'!K30-K29,0),0)</f>
        <v>0</v>
      </c>
      <c r="AK29" s="353">
        <f t="shared" si="2"/>
        <v>0</v>
      </c>
      <c r="AL29" s="361">
        <f>IFERROR(100*AJ29/'Projection_Base-case'!K30,0)</f>
        <v>0</v>
      </c>
      <c r="AM29" s="352">
        <f>-IF(AC29="",IFERROR('Projection_Base-case'!M30-M29,0),0)</f>
        <v>0</v>
      </c>
      <c r="AN29" s="353">
        <f t="shared" si="3"/>
        <v>0</v>
      </c>
      <c r="AO29" s="354">
        <f>IFERROR(IF('Projection_Base-case'!N30&gt;0,100*AN29/'Projection_Base-case'!N30,100*AN29/N29),0)</f>
        <v>0</v>
      </c>
      <c r="AP29" s="355">
        <f>IF(AC29="",IFERROR('Projection_Base-case'!O30-O29,0),0)</f>
        <v>0</v>
      </c>
      <c r="AQ29" s="356">
        <f t="shared" si="4"/>
        <v>0</v>
      </c>
      <c r="AR29" s="356">
        <f>IFERROR(100*AP29/'Projection_Base-case'!O30,0)</f>
        <v>0</v>
      </c>
      <c r="AS29" s="355">
        <f>IF(AC29="",IFERROR('Projection_Base-case'!Q30-Q29,0),0)</f>
        <v>0</v>
      </c>
      <c r="AT29" s="356">
        <f t="shared" si="5"/>
        <v>0</v>
      </c>
      <c r="AU29" s="356">
        <f>IFERROR(100*AS29/'Projection_Base-case'!Q30,0)</f>
        <v>0</v>
      </c>
      <c r="AV29" s="355">
        <f>IF(AC29="",IFERROR('Projection_Base-case'!S30-S29,0),0)</f>
        <v>0</v>
      </c>
      <c r="AW29" s="356">
        <f t="shared" si="6"/>
        <v>0</v>
      </c>
      <c r="AX29" s="357">
        <f>IFERROR(100*AV29/'Projection_Base-case'!S30,0)</f>
        <v>0</v>
      </c>
      <c r="AY29" s="358">
        <f>IF(AC29="",IFERROR('Projection_Base-case'!U30-U29,0),0)</f>
        <v>0</v>
      </c>
      <c r="AZ29" s="359">
        <f t="shared" si="7"/>
        <v>0</v>
      </c>
      <c r="BA29" s="359">
        <f>IFERROR(100*AY29/'Projection_Base-case'!U30,0)</f>
        <v>0</v>
      </c>
      <c r="BB29" s="358">
        <f>IF(AC29="",IFERROR('Projection_Base-case'!W30-W29,0),0)</f>
        <v>0</v>
      </c>
      <c r="BC29" s="359">
        <f t="shared" si="8"/>
        <v>0</v>
      </c>
      <c r="BD29" s="359">
        <f>IFERROR(100*BB29/'Projection_Base-case'!W30,0)</f>
        <v>0</v>
      </c>
      <c r="BE29" s="358">
        <f>IF(AC29="",IFERROR('Projection_Base-case'!Y30-Y29,0),0)</f>
        <v>0</v>
      </c>
      <c r="BF29" s="359">
        <f t="shared" si="9"/>
        <v>0</v>
      </c>
      <c r="BG29" s="359">
        <f>IFERROR(100*BE29/'Projection_Base-case'!Y30,0)</f>
        <v>0</v>
      </c>
      <c r="BH29" s="359">
        <f t="shared" si="10"/>
        <v>0</v>
      </c>
      <c r="BI29" s="360">
        <f t="shared" si="11"/>
        <v>0</v>
      </c>
    </row>
    <row r="30" spans="1:61" ht="15.6">
      <c r="A30" s="205">
        <v>26</v>
      </c>
      <c r="B30" s="347">
        <f>IF('Projection_Base-case'!B31&lt;&gt;"",'Projection_Base-case'!B31,0)</f>
        <v>0</v>
      </c>
      <c r="C30" s="347">
        <f>IF('Projection_Base-case'!C31&lt;&gt;"",'Projection_Base-case'!C31,0)</f>
        <v>0</v>
      </c>
      <c r="D30" s="365">
        <f>IF('Projection_Base-case'!D31&lt;&gt;"",'Projection_Base-case'!D31,0)</f>
        <v>0</v>
      </c>
      <c r="E30" s="369"/>
      <c r="F30" s="367" t="str">
        <f t="shared" si="12"/>
        <v>0</v>
      </c>
      <c r="G30" s="177" t="str">
        <f>IF(F30="Scenario1PBT1",'Deep retrofit'!$E$6,IF(F30="Scenario2PBT1",'Deep retrofit'!$F$6,IF(F30="Scenario3PBT1",'Deep retrofit'!$G$6,"")))&amp;IF(F30="Scenario1PBT2",'Deep retrofit'!$H$6,IF(F30="Scenario2PBT2",'Deep retrofit'!$I$6,IF(F30="Scenario3PBT2",'Deep retrofit'!$J$6,"")))&amp;IF(F30="Scenario1PBT3",'Deep retrofit'!$K$6,IF(F30="Scenario2PBT3",'Deep retrofit'!$L$6,IF(F30="Scenario3PBT3",'Deep retrofit'!$M$6,"")))&amp;IF(F30="Scenario1PBT4",'Deep retrofit'!$N$6,IF(F30="Scenario2PBT4",'Deep retrofit'!$O$6,IF(F30="Scenario3PBT4",'Deep retrofit'!$P$6,"")))&amp;IF(F30="Scenario1PBT5",'Deep retrofit'!$Q$6,IF(F30="Scenario2PBT5",'Deep retrofit'!$R$6,IF(F30="Scenario3PBT5",'Deep retrofit'!$S$6,"")))&amp;IF(F30="Scenario1PBT6",'Deep retrofit'!$T$6,IF(F30="Scenario2PBT6",'Deep retrofit'!$U$6,IF(F30="Scenario3PBT6",'Deep retrofit'!$V$6,"")))&amp;IF(F30="Scenario1PBT7",'Deep retrofit'!$W$6,IF(F30="Scenario2PBT7",'Deep retrofit'!$X$6,IF(F30="Scenario3PBT7",'Deep retrofit'!$Y$6,"")))&amp;IF(F30="Scenario1PBT8",'Deep retrofit'!$Z$6,IF(F30="Scenario2PBT8",'Deep retrofit'!$AA$6,IF(F30="Scenario3PBT8",'Deep retrofit'!$AB$6,"")))&amp;IF(F30="Scenario1PBT9",'Deep retrofit'!$AC$6,IF(F30="Scenario2PBT9",'Deep retrofit'!$AD$6,IF(F30="Scenario3PBT9",'Deep retrofit'!$AE$6,"")))&amp;IF(F30="Scenario1PBT10",'Deep retrofit'!$AF$6,IF(F30="Scenario2PBT10",'Deep retrofit'!$AG$6,IF(F30="Scenario3PBT10",'Deep retrofit'!$AH$6,"")))&amp;IF(F30="Scenario1PBT11",'Deep retrofit'!$AI$6,IF(F30="Scenario2PBT11",'Deep retrofit'!$AJ$6,IF(F30="Scenario3PBT11",'Deep retrofit'!$AK$6,"")))&amp;IF(F30="Scenario1PBT12",'Deep retrofit'!$AL$6,IF(F30="Scenario2PBT12",'Deep retrofit'!$AM$6,IF(F30="Scenario3PBT12",'Deep retrofit'!$AN$6,"")))&amp;IF(F30="Scenario1PBT13",'Deep retrofit'!$AO$6,IF(F30="Scenario2PBT13",'Deep retrofit'!$AP$6,IF(F30="Scenario3PBT13",'Deep retrofit'!$AQ$6,"")))&amp;IF(F30="Scenario1PBT14",'Deep retrofit'!$AR$6,IF(F30="Scenario2PBT14",'Deep retrofit'!$AS$6,IF(F30="Scenario3PBT14",'Deep retrofit'!$AT$6,"")))&amp;IF(F30="Scenario1PBT15",'Deep retrofit'!$AU$6,IF(F30="Scenario2PBT15",'Deep retrofit'!$AV$6,IF(F30="Scenario3PBT15",'Deep retrofit'!$AW$6,"")))</f>
        <v/>
      </c>
      <c r="H30" s="117">
        <f t="shared" si="13"/>
        <v>0</v>
      </c>
      <c r="I30" s="178" t="str">
        <f>IF(F30="Scenario1PBT1",'Deep retrofit'!$E$16,IF(F30="Scenario2PBT1",'Deep retrofit'!$F$16,IF(F30="Scenario3PBT1",'Deep retrofit'!$G$16,"")))&amp;IF(F30="Scenario1PBT2",'Deep retrofit'!$H$16,IF(F30="Scenario2PBT2",'Deep retrofit'!$I$16,IF(F30="Scenario3PBT2",'Deep retrofit'!$J$16,"")))&amp;IF(F30="Scenario1PBT3",'Deep retrofit'!$K$16,IF(F30="Scenario2PBT3",'Deep retrofit'!$L$16,IF(F30="Scenario3PBT3",'Deep retrofit'!$M$16,"")))&amp;IF(F30="Scenario1PBT4",'Deep retrofit'!$N$16,IF(F30="Scenario2PBT4",'Deep retrofit'!$O$16,IF(F30="Scenario3PBT4",'Deep retrofit'!$P$16,"")))&amp;IF(F30="Scenario1PBT5",'Deep retrofit'!$Q$16,IF(F30="Scenario2PBT5",'Deep retrofit'!$R$16,IF(F30="Scenario3PBT5",'Deep retrofit'!$S$16,"")))&amp;IF(F30="Scenario1PBT6",'Deep retrofit'!$T$16,IF(F30="Scenario2PBT6",'Deep retrofit'!$U$16,IF(F30="Scenario3PBT6",'Deep retrofit'!$V$16,"")))&amp;IF(F30="Scenario1PBT7",'Deep retrofit'!$W$16,IF(F30="Scenario2PBT7",'Deep retrofit'!$X$16,IF(F30="Scenario3PBT7",'Deep retrofit'!$Y$16,"")))&amp;IF(F30="Scenario1PBT8",'Deep retrofit'!$Z$16,IF(F30="Scenario2PBT8",'Deep retrofit'!$AA$16,IF(F30="Scenario3PBT8",'Deep retrofit'!$AB$16,"")))&amp;IF(F30="Scenario1PBT9",'Deep retrofit'!$AC$16,IF(F30="Scenario2PBT9",'Deep retrofit'!$AD$16,IF(F30="Scenario3PBT9",'Deep retrofit'!$AE$16,"")))&amp;IF(F30="Scenario1PBT10",'Deep retrofit'!$AF$16,IF(F30="Scenario2PBT10",'Deep retrofit'!$AG$16,IF(F30="Scenario3PBT10",'Deep retrofit'!$AH$16,"")))&amp;IF(F30="Scenario1PBT11",'Deep retrofit'!$AI$16,IF(F30="Scenario2PBT11",'Deep retrofit'!$AJ$16,IF(F30="Scenario3PBT11",'Deep retrofit'!$AK$16,"")))&amp;IF(F30="Scenario1PBT12",'Deep retrofit'!$AL$16,IF(F30="Scenario2PBT12",'Deep retrofit'!$AM$16,IF(F30="Scenario3PBT12",'Deep retrofit'!$AN$16,"")))&amp;IF(F30="Scenario1PBT13",'Deep retrofit'!$AO$16,IF(F30="Scenario2PBT13",'Deep retrofit'!$AP$16,IF(F30="Scenario3PBT13",'Deep retrofit'!$AQ$16,"")))&amp;IF(F30="Scenario1PBT14",'Deep retrofit'!$AR$16,IF(F30="Scenario2PBT14",'Deep retrofit'!$AS$16,IF(F30="Scenario3PBT14",'Deep retrofit'!$AT$16,"")))&amp;IF(F30="Scenario1PBT15",'Deep retrofit'!$AU$16,IF(F30="Scenario2PBT15",'Deep retrofit'!$AV$16,IF(F30="Scenario3PBT15",'Deep retrofit'!$AW$16,"")))</f>
        <v/>
      </c>
      <c r="J30" s="117">
        <f t="shared" si="14"/>
        <v>0</v>
      </c>
      <c r="K30" s="117" t="str">
        <f>IF(F30="Scenario1PBT1",'Deep retrofit'!$E$18,IF(F30="Scenario2PBT1",'Deep retrofit'!$F$18,IF(F30="Scenario3PBT1",'Deep retrofit'!$G$18,"")))&amp;IF(F30="Scenario1PBT2",'Deep retrofit'!$H$18,IF(F30="Scenario2PBT2",'Deep retrofit'!$I$18,IF(F30="Scenario3PBT2",'Deep retrofit'!$J$18,"")))&amp;IF(F30="Scenario1PBT3",'Deep retrofit'!$K$18,IF(F30="Scenario2PBT3",'Deep retrofit'!$L$18,IF(F30="Scenario3PBT3",'Deep retrofit'!$M$18,"")))&amp;IF(F30="Scenario1PBT4",'Deep retrofit'!$N$18,IF(F30="Scenario2PBT4",'Deep retrofit'!$O$18,IF(F30="Scenario3PBT4",'Deep retrofit'!$P$18,"")))&amp;IF(F30="Scenario1PBT5",'Deep retrofit'!$Q$18,IF(F30="Scenario2PBT5",'Deep retrofit'!$R$18,IF(F30="Scenario3PBT5",'Deep retrofit'!$S$18,"")))&amp;IF(F30="Scenario1PBT6",'Deep retrofit'!$T$18,IF(F30="Scenario2PBT6",'Deep retrofit'!$U$18,IF(F30="Scenario3PBT6",'Deep retrofit'!$V$18,"")))&amp;IF(F30="Scenario1PBT7",'Deep retrofit'!$W$18,IF(F30="Scenario2PBT7",'Deep retrofit'!$X$18,IF(F30="Scenario3PBT7",'Deep retrofit'!$Y$18,"")))&amp;IF(F30="Scenario1PBT8",'Deep retrofit'!$Z$18,IF(F30="Scenario2PBT8",'Deep retrofit'!$AA$18,IF(F30="Scenario3PBT8",'Deep retrofit'!$AB$18,"")))&amp;IF(F30="Scenario1PBT9",'Deep retrofit'!$AC$18,IF(F30="Scenario2PBT9",'Deep retrofit'!$AD$18,IF(F30="Scenario3PBT9",'Deep retrofit'!$AE$18,"")))&amp;IF(F30="Scenario1PBT10",'Deep retrofit'!$AF$18,IF(F30="Scenario2PBT10",'Deep retrofit'!$AG$18,IF(F30="Scenario3PBT10",'Deep retrofit'!$AH$18,"")))&amp;IF(F30="Scenario1PBT11",'Deep retrofit'!$AI$18,IF(F30="Scenario2PBT11",'Deep retrofit'!$AJ$18,IF(F30="Scenario3PBT11",'Deep retrofit'!$AK$18,"")))&amp;IF(F30="Scenario1PBT12",'Deep retrofit'!$AL$18,IF(F30="Scenario2PBT12",'Deep retrofit'!$AM$18,IF(F30="Scenario3PBT12",'Deep retrofit'!$AN$18,"")))&amp;IF(F30="Scenario1PBT13",'Deep retrofit'!$AO$18,IF(F30="Scenario2PBT13",'Deep retrofit'!$AP$18,IF(F30="Scenario3PBT13",'Deep retrofit'!$AQ$18,"")))&amp;IF(F30="Scenario1PBT14",'Deep retrofit'!$AR$18,IF(F30="Scenario2PBT14",'Deep retrofit'!$AS$18,IF(F30="Scenario3PBT14",'Deep retrofit'!$AT$18,"")))&amp;IF(F30="Scenario1PBT15",'Deep retrofit'!$AU$18,IF(F30="Scenario2PBT15",'Deep retrofit'!$AV$18,IF(F30="Scenario3PBT15",'Deep retrofit'!$AW$18,"")))</f>
        <v/>
      </c>
      <c r="L30" s="117">
        <f t="shared" si="15"/>
        <v>0</v>
      </c>
      <c r="M30" s="117" t="str">
        <f>IF(F30="Scenario1PBT1",'Deep retrofit'!$E$20,IF(F30="Scenario2PBT1",'Deep retrofit'!$F$20,IF(F30="Scenario3PBT1",'Deep retrofit'!$G$20,"")))&amp;IF(F30="Scenario1PBT2",'Deep retrofit'!$H$20,IF(F30="Scenario2PBT2",'Deep retrofit'!$I$20,IF(F30="Scenario3PBT2",'Deep retrofit'!$J$20,"")))&amp;IF(F30="Scenario1PBT3",'Deep retrofit'!$K$20,IF(F30="Scenario2PBT3",'Deep retrofit'!$L$20,IF(F30="Scenario3PBT3",'Deep retrofit'!$M$20,"")))&amp;IF(F30="Scenario1PBT4",'Deep retrofit'!$N$20,IF(F30="Scenario2PBT4",'Deep retrofit'!$O$20,IF(F30="Scenario3PBT4",'Deep retrofit'!$P$20,"")))&amp;IF(F30="Scenario1PBT5",'Deep retrofit'!$Q$20,IF(F30="Scenario2PBT5",'Deep retrofit'!$R$20,IF(F30="Scenario3PBT5",'Deep retrofit'!$S$20,"")))&amp;IF(F30="Scenario1PBT6",'Deep retrofit'!$T$20,IF(F30="Scenario2PBT6",'Deep retrofit'!$U$20,IF(F30="Scenario3PBT6",'Deep retrofit'!$V$20,"")))&amp;IF(F30="Scenario1PBT7",'Deep retrofit'!$W$20,IF(F30="Scenario2PBT7",'Deep retrofit'!$X$20,IF(F30="Scenario3PBT7",'Deep retrofit'!$Y$20,"")))&amp;IF(F30="Scenario1PBT8",'Deep retrofit'!$Z$20,IF(F30="Scenario2PBT8",'Deep retrofit'!$AA$20,IF(F30="Scenario3PBT8",'Deep retrofit'!$AB$20,"")))&amp;IF(F30="Scenario1PBT9",'Deep retrofit'!$AC$20,IF(F30="Scenario2PBT9",'Deep retrofit'!$AD$20,IF(F30="Scenario3PBT9",'Deep retrofit'!$AE$20,"")))&amp;IF(F30="Scenario1PBT10",'Deep retrofit'!$AF$20,IF(F30="Scenario2PBT10",'Deep retrofit'!$AG$20,IF(F30="Scenario3PBT10",'Deep retrofit'!$AH$20,"")))&amp;IF(F30="Scenario1PBT11",'Deep retrofit'!$AI$20,IF(F30="Scenario2PBT11",'Deep retrofit'!$AJ$20,IF(F30="Scenario3PBT11",'Deep retrofit'!$AK$20,"")))&amp;IF(F30="Scenario1PBT12",'Deep retrofit'!$AL$20,IF(F30="Scenario2PBT12",'Deep retrofit'!$AM$20,IF(F30="Scenario3PBT12",'Deep retrofit'!$AN$20,"")))&amp;IF(F30="Scenario1PBT13",'Deep retrofit'!$AO$20,IF(F30="Scenario2PBT13",'Deep retrofit'!$AP$20,IF(F30="Scenario3PBT13",'Deep retrofit'!$AQ$20,"")))&amp;IF(F30="Scenario1PBT14",'Deep retrofit'!$AR$20,IF(F30="Scenario2PBT14",'Deep retrofit'!$AS$20,IF(F30="Scenario3PBT14",'Deep retrofit'!$AT$20,"")))&amp;IF(F30="Scenario1PBT15",'Deep retrofit'!$AU$20,IF(F30="Scenario2PBT15",'Deep retrofit'!$AV$20,IF(F30="Scenario3PBT15",'Deep retrofit'!$AW$20,"")))</f>
        <v/>
      </c>
      <c r="N30" s="118">
        <f t="shared" si="16"/>
        <v>0</v>
      </c>
      <c r="O30" s="206" t="str">
        <f>IF(F30="Scenario1PBT1",'Deep retrofit'!$E$23,IF(F30="Scenario2PBT1",'Deep retrofit'!$F$23,IF(F30="Scenario3PBT1",'Deep retrofit'!$G$23,"")))&amp;IF(F30="Scenario1PBT2",'Deep retrofit'!$H$23,IF(F30="Scenario2PBT2",'Deep retrofit'!$I$23,IF(F30="Scenario3PBT2",'Deep retrofit'!$J$23,"")))&amp;IF(F30="Scenario1PBT3",'Deep retrofit'!$K$23,IF(F30="Scenario2PBT3",'Deep retrofit'!$L$23,IF(F30="Scenario3PBT3",'Deep retrofit'!$M$23,"")))&amp;IF(F30="Scenario1PBT4",'Deep retrofit'!$N$23,IF(F30="Scenario2PBT4",'Deep retrofit'!$O$23,IF(F30="Scenario3PBT4",'Deep retrofit'!$P$23,"")))&amp;IF(F30="Scenario1PBT5",'Deep retrofit'!$Q$23,IF(F30="Scenario2PBT5",'Deep retrofit'!$R$23,IF(F30="Scenario3PBT5",'Deep retrofit'!$S$23,"")))&amp;IF(F30="Scenario1PBT6",'Deep retrofit'!$T$23,IF(F30="Scenario2PBT6",'Deep retrofit'!$U$23,IF(F30="Scenario3PBT6",'Deep retrofit'!$V$23,"")))&amp;IF(F30="Scenario1PBT7",'Deep retrofit'!$W$23,IF(F30="Scenario2PBT7",'Deep retrofit'!$X$23,IF(F30="Scenario3PBT7",'Deep retrofit'!$Y$23,"")))&amp;IF(F30="Scenario1PBT8",'Deep retrofit'!$Z$23,IF(F30="Scenario2PBT8",'Deep retrofit'!$AA$23,IF(F30="Scenario3PBT8",'Deep retrofit'!$AB$23,"")))&amp;IF(F30="Scenario1PBT9",'Deep retrofit'!$AC$23,IF(F30="Scenario2PBT9",'Deep retrofit'!$AD$23,IF(F30="Scenario3PBT9",'Deep retrofit'!$AE$23,"")))&amp;IF(F30="Scenario1PBT10",'Deep retrofit'!$AF$23,IF(F30="Scenario2PBT10",'Deep retrofit'!$AG$23,IF(F30="Scenario3PBT10",'Deep retrofit'!$AH$23,"")))&amp;IF(F30="Scenario1PBT11",'Deep retrofit'!$AI$23,IF(F30="Scenario2PBT11",'Deep retrofit'!$AJ$23,IF(F30="Scenario3PBT11",'Deep retrofit'!$AK$23,"")))&amp;IF(F30="Scenario1PBT12",'Deep retrofit'!$AL$23,IF(F30="Scenario2PBT12",'Deep retrofit'!$AM$23,IF(F30="Scenario3PBT12",'Deep retrofit'!$AN$23,"")))&amp;IF(F30="Scenario1PBT13",'Deep retrofit'!$AO$23,IF(F30="Scenario2PBT13",'Deep retrofit'!$AP$23,IF(F30="Scenario3PBT13",'Deep retrofit'!$AQ$23,"")))&amp;IF(F30="Scenario1PBT14",'Deep retrofit'!$AR$23,IF(F30="Scenario2PBT14",'Deep retrofit'!$AS$23,IF(F30="Scenario3PBT14",'Deep retrofit'!$AT$23,"")))&amp;IF(F30="Scenario1PBT15",'Deep retrofit'!$AU$23,IF(F30="Scenario2PBT15",'Deep retrofit'!$AV$23,IF(F30="Scenario3PBT15",'Deep retrofit'!$AW$23,"")))</f>
        <v/>
      </c>
      <c r="P30" s="117">
        <f t="shared" si="17"/>
        <v>0</v>
      </c>
      <c r="Q30" s="117" t="str">
        <f>IF(F30="Scenario1PBT1",'Deep retrofit'!$E$25,IF(F30="Scenario2PBT1",'Deep retrofit'!$F$25,IF(F30="Scenario3PBT1",'Deep retrofit'!$G$25,"")))&amp;IF(F30="Scenario1PBT2",'Deep retrofit'!$H$25,IF(F30="Scenario2PBT2",'Deep retrofit'!$I$25,IF(F30="Scenario3PBT2",'Deep retrofit'!$J$25,"")))&amp;IF(F30="Scenario1PBT3",'Deep retrofit'!$K$25,IF(F30="Scenario2PBT3",'Deep retrofit'!$L$25,IF(F30="Scenario3PBT3",'Deep retrofit'!$M$25,"")))&amp;IF(F30="Scenario1PBT4",'Deep retrofit'!$N$25,IF(F30="Scenario2PBT4",'Deep retrofit'!$O$25,IF(F30="Scenario3PBT4",'Deep retrofit'!$P$25,"")))&amp;IF(F30="Scenario1PBT5",'Deep retrofit'!$Q$25,IF(F30="Scenario2PBT5",'Deep retrofit'!$R$25,IF(F30="Scenario3PBT5",'Deep retrofit'!$S$25,"")))&amp;IF(F30="Scenario1PBT6",'Deep retrofit'!$T$25,IF(F30="Scenario2PBT6",'Deep retrofit'!$U$25,IF(F30="Scenario3PBT6",'Deep retrofit'!$V$25,"")))&amp;IF(F30="Scenario1PBT7",'Deep retrofit'!$W$25,IF(F30="Scenario2PBT7",'Deep retrofit'!$X$25,IF(F30="Scenario3PBT7",'Deep retrofit'!$Y$25,"")))&amp;IF(F30="Scenario1PBT8",'Deep retrofit'!$Z$25,IF(F30="Scenario2PBT8",'Deep retrofit'!$AA$25,IF(F30="Scenario3PBT8",'Deep retrofit'!$AB$25,"")))&amp;IF(F30="Scenario1PBT9",'Deep retrofit'!$AC$25,IF(F30="Scenario2PBT9",'Deep retrofit'!$AD$25,IF(F30="Scenario3PBT9",'Deep retrofit'!$AE$25,"")))&amp;IF(F30="Scenario1PBT10",'Deep retrofit'!$AF$25,IF(F30="Scenario2PBT10",'Deep retrofit'!$AG$25,IF(F30="Scenario3PBT10",'Deep retrofit'!$AH$25,"")))&amp;IF(F30="Scenario1PBT11",'Deep retrofit'!$AI$25,IF(F30="Scenario2PBT11",'Deep retrofit'!$AJ$25,IF(F30="Scenario3PBT11",'Deep retrofit'!$AK$25,"")))&amp;IF(F30="Scenario1PBT12",'Deep retrofit'!$AL$25,IF(F30="Scenario2PBT12",'Deep retrofit'!$AM$25,IF(F30="Scenario3PBT12",'Deep retrofit'!$AN$25,"")))&amp;IF(F30="Scenario1PBT13",'Deep retrofit'!$AO$25,IF(F30="Scenario2PBT13",'Deep retrofit'!$AP$25,IF(F30="Scenario3PBT13",'Deep retrofit'!$AQ$25,"")))&amp;IF(F30="Scenario1PBT14",'Deep retrofit'!$AR$25,IF(F30="Scenario2PBT14",'Deep retrofit'!$AS$25,IF(F30="Scenario3PBT14",'Deep retrofit'!$AT$25,"")))&amp;IF(F30="Scenario1PBT15",'Deep retrofit'!$AU$25,IF(F30="Scenario2PBT15",'Deep retrofit'!$AV$25,IF(F30="Scenario3PBT15",'Deep retrofit'!$AW$25,"")))</f>
        <v/>
      </c>
      <c r="R30" s="117">
        <f t="shared" si="18"/>
        <v>0</v>
      </c>
      <c r="S30" s="117" t="str">
        <f>IF(F30="Scenario1PBT1",'Deep retrofit'!$E$27,IF(F30="Scenario2PBT1",'Deep retrofit'!$F$27,IF(F30="Scenario3PBT1",'Deep retrofit'!$G$27,"")))&amp;IF(F30="Scenario1PBT2",'Deep retrofit'!$H$27,IF(F30="Scenario2PBT2",'Deep retrofit'!$I$27,IF(F30="Scenario3PBT2",'Deep retrofit'!$J$27,"")))&amp;IF(F30="Scenario1PBT3",'Deep retrofit'!$K$27,IF(F30="Scenario2PBT3",'Deep retrofit'!$L$27,IF(F30="Scenario3PBT3",'Deep retrofit'!$M$27,"")))&amp;IF(F30="Scenario1PBT4",'Deep retrofit'!$N$27,IF(F30="Scenario2PBT4",'Deep retrofit'!$O$27,IF(F30="Scenario3PBT4",'Deep retrofit'!$P$27,"")))&amp;IF(F30="Scenario1PBT5",'Deep retrofit'!$Q$27,IF(F30="Scenario2PBT5",'Deep retrofit'!$R$27,IF(F30="Scenario3PBT5",'Deep retrofit'!$S$27,"")))&amp;IF(F30="Scenario1PBT6",'Deep retrofit'!$T$27,IF(F30="Scenario2PBT6",'Deep retrofit'!$U$27,IF(F30="Scenario3PBT6",'Deep retrofit'!$V$27,"")))&amp;IF(F30="Scenario1PBT7",'Deep retrofit'!$W$27,IF(F30="Scenario2PBT7",'Deep retrofit'!$X$27,IF(F30="Scenario3PBT7",'Deep retrofit'!$Y$27,"")))&amp;IF(F30="Scenario1PBT8",'Deep retrofit'!$Z$27,IF(F30="Scenario2PBT8",'Deep retrofit'!$AA$27,IF(F30="Scenario3PBT8",'Deep retrofit'!$AB$27,"")))&amp;IF(F30="Scenario1PBT9",'Deep retrofit'!$AC$27,IF(F30="Scenario2PBT9",'Deep retrofit'!$AD$27,IF(F30="Scenario3PBT9",'Deep retrofit'!$AE$27,"")))&amp;IF(F30="Scenario1PBT10",'Deep retrofit'!$AF$27,IF(F30="Scenario2PBT10",'Deep retrofit'!$AG$27,IF(F30="Scenario3PBT10",'Deep retrofit'!$AH$27,"")))&amp;IF(F30="Scenario1PBT11",'Deep retrofit'!$AI$27,IF(F30="Scenario2PBT11",'Deep retrofit'!$AJ$27,IF(F30="Scenario3PBT11",'Deep retrofit'!$AK$27,"")))&amp;IF(F30="Scenario1PBT12",'Deep retrofit'!$AL$27,IF(F30="Scenario2PBT12",'Deep retrofit'!$AM$27,IF(F30="Scenario3PBT12",'Deep retrofit'!$AN$27,"")))&amp;IF(F30="Scenario1PBT13",'Deep retrofit'!$AO$27,IF(F30="Scenario2PBT13",'Deep retrofit'!$AP$27,IF(F30="Scenario3PBT13",'Deep retrofit'!$AQ$27,"")))&amp;IF(F30="Scenario1PBT14",'Deep retrofit'!$AR$27,IF(F30="Scenario2PBT14",'Deep retrofit'!$AS$27,IF(F30="Scenario3PBT14",'Deep retrofit'!$AT$27,"")))&amp;IF(F30="Scenario1PBT15",'Deep retrofit'!$AU$27,IF(F30="Scenario2PBT15",'Deep retrofit'!$AV$27,IF(F30="Scenario3PBT15",'Deep retrofit'!$AW$27,"")))</f>
        <v/>
      </c>
      <c r="T30" s="207">
        <f t="shared" si="19"/>
        <v>0</v>
      </c>
      <c r="U30" s="206" t="str">
        <f>IF(F30="Scenario1PBT1",'Deep retrofit'!$E$38,IF(F30="Scenario2PBT1",'Deep retrofit'!$F$38,IF(F30="Scenario3PBT1",'Deep retrofit'!$G$38,"")))&amp;IF(F30="Scenario1PBT2",'Deep retrofit'!$H$38,IF(F30="Scenario2PBT2",'Deep retrofit'!$I$38,IF(F30="Scenario3PBT2",'Deep retrofit'!$J$38,"")))&amp;IF(F30="Scenario1PBT3",'Deep retrofit'!$K$38,IF(F30="Scenario2PBT3",'Deep retrofit'!$L$38,IF(F30="Scenario3PBT3",'Deep retrofit'!$M$38,"")))&amp;IF(F30="Scenario1PBT4",'Deep retrofit'!$N$38,IF(F30="Scenario2PBT4",'Deep retrofit'!$O$38,IF(F30="Scenario3PBT4",'Deep retrofit'!$P$38,"")))&amp;IF(F30="Scenario1PBT5",'Deep retrofit'!$Q$38,IF(F30="Scenario2PBT5",'Deep retrofit'!$R$38,IF(F30="Scenario3PBT5",'Deep retrofit'!$S$38,"")))&amp;IF(F30="Scenario1PBT6",'Deep retrofit'!$T$38,IF(F30="Scenario2PBT6",'Deep retrofit'!$U$38,IF(F30="Scenario3PBT6",'Deep retrofit'!$V$38,"")))&amp;IF(F30="Scenario1PBT7",'Deep retrofit'!$W$38,IF(F30="Scenario2PBT7",'Deep retrofit'!$X$38,IF(F30="Scenario3PBT7",'Deep retrofit'!$Y$38,"")))&amp;IF(F30="Scenario1PBT8",'Deep retrofit'!$Z$38,IF(F30="Scenario2PBT8",'Deep retrofit'!$AA$38,IF(F30="Scenario3PBT8",'Deep retrofit'!$AB$38,"")))&amp;IF(F30="Scenario1PBT9",'Deep retrofit'!$AC$38,IF(F30="Scenario2PBT9",'Deep retrofit'!$AD$38,IF(F30="Scenario3PBT9",'Deep retrofit'!$AE$38,"")))&amp;IF(F30="Scenario1PBT10",'Deep retrofit'!$AF$38,IF(F30="Scenario2PBT10",'Deep retrofit'!$AG$38,IF(F30="Scenario3PBT10",'Deep retrofit'!$AH$38,"")))&amp;IF(F30="Scenario1PBT11",'Deep retrofit'!$AI$38,IF(F30="Scenario2PBT11",'Deep retrofit'!$AJ$38,IF(F30="Scenario3PBT11",'Deep retrofit'!$AK$38,"")))&amp;IF(F30="Scenario1PBT12",'Deep retrofit'!$AL$38,IF(F30="Scenario2PBT12",'Deep retrofit'!$AM$38,IF(F30="Scenario3PBT12",'Deep retrofit'!$AN$38,"")))&amp;IF(F30="Scenario1PBT13",'Deep retrofit'!$AO$38,IF(F30="Scenario2PBT13",'Deep retrofit'!$AP$38,IF(F30="Scenario3PBT13",'Deep retrofit'!$AQ$38,"")))&amp;IF(F30="Scenario1PBT14",'Deep retrofit'!$AR$38,IF(F30="Scenario2PBT14",'Deep retrofit'!$AS$38,IF(F30="Scenario3PBT14",'Deep retrofit'!$AT$38,"")))&amp;IF(F30="Scenario1PBT15",'Deep retrofit'!$AU$38,IF(F30="Scenario2PBT15",'Deep retrofit'!$AV$38,IF(F30="Scenario3PBT15",'Deep retrofit'!$AW$38,"")))</f>
        <v/>
      </c>
      <c r="V30" s="117">
        <f t="shared" si="20"/>
        <v>0</v>
      </c>
      <c r="W30" s="117" t="str">
        <f>IF(F30="Scenario1PBT1",'Deep retrofit'!$E$40,IF(F30="Scenario2PBT1",'Deep retrofit'!$F$40,IF(F30="Scenario3PBT1",'Deep retrofit'!$G$40,"")))&amp;IF(F30="Scenario1PBT2",'Deep retrofit'!$H$40,IF(F30="Scenario2PBT2",'Deep retrofit'!$I$40,IF(F30="Scenario3PBT2",'Deep retrofit'!$J$40,"")))&amp;IF(F30="Scenario1PBT3",'Deep retrofit'!$K$40,IF(F30="Scenario2PBT3",'Deep retrofit'!$L$40,IF(F30="Scenario3PBT3",'Deep retrofit'!$M$40,"")))&amp;IF(F30="Scenario1PBT4",'Deep retrofit'!$N$40,IF(F30="Scenario2PBT4",'Deep retrofit'!$O$40,IF(F30="Scenario3PBT4",'Deep retrofit'!$P$40,"")))&amp;IF(F30="Scenario1PBT5",'Deep retrofit'!$Q$40,IF(F30="Scenario2PBT5",'Deep retrofit'!$R$40,IF(F30="Scenario3PBT5",'Deep retrofit'!$S$40,"")))&amp;IF(F30="Scenario1PBT6",'Deep retrofit'!$T$40,IF(F30="Scenario2PBT6",'Deep retrofit'!$U$40,IF(F30="Scenario3PBT6",'Deep retrofit'!$V$40,"")))&amp;IF(F30="Scenario1PBT7",'Deep retrofit'!$W$40,IF(F30="Scenario2PBT7",'Deep retrofit'!$X$40,IF(F30="Scenario3PBT7",'Deep retrofit'!$Y$40,"")))&amp;IF(F30="Scenario1PBT8",'Deep retrofit'!$Z$40,IF(F30="Scenario2PBT8",'Deep retrofit'!$AA$40,IF(F30="Scenario3PBT8",'Deep retrofit'!$AB$40,"")))&amp;IF(F30="Scenario1PBT9",'Deep retrofit'!$AC$40,IF(F30="Scenario2PBT9",'Deep retrofit'!$AD$40,IF(F30="Scenario3PBT9",'Deep retrofit'!$AE$40,"")))&amp;IF(F30="Scenario1PBT10",'Deep retrofit'!$AF$40,IF(F30="Scenario2PBT10",'Deep retrofit'!$AG$40,IF(F30="Scenario3PBT10",'Deep retrofit'!$AH$40,"")))&amp;IF(F30="Scenario1PBT11",'Deep retrofit'!$AI$40,IF(F30="Scenario2PBT11",'Deep retrofit'!$AJ$40,IF(F30="Scenario3PBT11",'Deep retrofit'!$AK$40,"")))&amp;IF(F30="Scenario1PBT12",'Deep retrofit'!$AL$40,IF(F30="Scenario2PBT12",'Deep retrofit'!$AM$40,IF(F30="Scenario3PBT12",'Deep retrofit'!$AN$40,"")))&amp;IF(F30="Scenario1PBT13",'Deep retrofit'!$AO$40,IF(F30="Scenario2PBT13",'Deep retrofit'!$AP$40,IF(F30="Scenario3PBT13",'Deep retrofit'!$AQ$40,"")))&amp;IF(F30="Scenario1PBT14",'Deep retrofit'!$AR$40,IF(F30="Scenario2PBT14",'Deep retrofit'!$AS$40,IF(F30="Scenario3PBT14",'Deep retrofit'!$AT$40,"")))&amp;IF(F30="Scenario1PBT15",'Deep retrofit'!$AU$40,IF(F30="Scenario2PBT15",'Deep retrofit'!$AV$40,IF(F30="Scenario3PBT15",'Deep retrofit'!$AW$40,"")))</f>
        <v/>
      </c>
      <c r="X30" s="117">
        <f t="shared" si="21"/>
        <v>0</v>
      </c>
      <c r="Y30" s="117" t="str">
        <f>IF(F30="Scenario1PBT1",'Deep retrofit'!$E$42,IF(F30="Scenario2PBT1",'Deep retrofit'!$F$42,IF(F30="Scenario3PBT1",'Deep retrofit'!$G$42,"")))&amp;IF(F30="Scenario1PBT2",'Deep retrofit'!$H$42,IF(F30="Scenario2PBT2",'Deep retrofit'!$I$42,IF(F30="Scenario3PBT2",'Deep retrofit'!$J$42,"")))&amp;IF(F30="Scenario1PBT3",'Deep retrofit'!$K$42,IF(F30="Scenario2PBT3",'Deep retrofit'!$L$42,IF(F30="Scenario3PBT3",'Deep retrofit'!$M$42,"")))&amp;IF(F30="Scenario1PBT4",'Deep retrofit'!$N$42,IF(F30="Scenario2PBT4",'Deep retrofit'!$O$42,IF(F30="Scenario3PBT4",'Deep retrofit'!$P$42,"")))&amp;IF(F30="Scenario1PBT5",'Deep retrofit'!$Q$42,IF(F30="Scenario2PBT5",'Deep retrofit'!$R$42,IF(F30="Scenario3PBT5",'Deep retrofit'!$S$42,"")))&amp;IF(F30="Scenario1PBT6",'Deep retrofit'!$T$42,IF(F30="Scenario2PBT6",'Deep retrofit'!$U$42,IF(F30="Scenario3PBT6",'Deep retrofit'!$V$42,"")))&amp;IF(F30="Scenario1PBT7",'Deep retrofit'!$W$42,IF(F30="Scenario2PBT7",'Deep retrofit'!$X$42,IF(F30="Scenario3PBT7",'Deep retrofit'!$Y$42,"")))&amp;IF(F30="Scenario1PBT8",'Deep retrofit'!$Z$42,IF(F30="Scenario2PBT8",'Deep retrofit'!$AA$42,IF(F30="Scenario3PBT8",'Deep retrofit'!$AB$42,"")))&amp;IF(F30="Scenario1PBT9",'Deep retrofit'!$AC$42,IF(F30="Scenario2PBT9",'Deep retrofit'!$AD$42,IF(F30="Scenario3PBT9",'Deep retrofit'!$AE$42,"")))&amp;IF(F30="Scenario1PBT10",'Deep retrofit'!$AF$42,IF(F30="Scenario2PBT10",'Deep retrofit'!$AG$42,IF(F30="Scenario3PBT10",'Deep retrofit'!$AH$42,"")))&amp;IF(F30="Scenario1PBT11",'Deep retrofit'!$AI$42,IF(F30="Scenario2PBT11",'Deep retrofit'!$AJ$42,IF(F30="Scenario3PBT11",'Deep retrofit'!$AK$42,"")))&amp;IF(F30="Scenario1PBT12",'Deep retrofit'!$AL$42,IF(F30="Scenario2PBT12",'Deep retrofit'!$AM$42,IF(F30="Scenario3PBT12",'Deep retrofit'!$AN$42,"")))&amp;IF(F30="Scenario1PBT13",'Deep retrofit'!$AO$42,IF(F30="Scenario2PBT13",'Deep retrofit'!$AP$42,IF(F30="Scenario3PBT13",'Deep retrofit'!$AQ$42,"")))&amp;IF(F30="Scenario1PBT14",'Deep retrofit'!$AR$42,IF(F30="Scenario2PBT14",'Deep retrofit'!$AS$42,IF(F30="Scenario3PBT14",'Deep retrofit'!$AT$42,"")))&amp;IF(F30="Scenario1PBT15",'Deep retrofit'!$AU$42,IF(F30="Scenario2PBT15",'Deep retrofit'!$AV$42,IF(F30="Scenario3PBT15",'Deep retrofit'!$AW$42,"")))</f>
        <v/>
      </c>
      <c r="Z30" s="117">
        <f t="shared" si="22"/>
        <v>0</v>
      </c>
      <c r="AA30" s="269" t="str">
        <f>IF(F30="Scenario1PBT1",'Deep retrofit'!$E$101,IF(F30="Scenario2PBT1",'Deep retrofit'!$F$101,IF(F30="Scenario3PBT1",'Deep retrofit'!$G$101,"")))&amp;IF(F30="Scenario1PBT2",'Deep retrofit'!$H$101,IF(F30="Scenario2PBT2",'Deep retrofit'!$I$101,IF(F30="Scenario3PBT2",'Deep retrofit'!$J$101,"")))&amp;IF(F30="Scenario1PBT3",'Deep retrofit'!$K$101,IF(F30="Scenario2PBT3",'Deep retrofit'!$L$101,IF(F30="Scenario3PBT3",'Deep retrofit'!$M$101,"")))&amp;IF(F30="Scenario1PBT4",'Deep retrofit'!$N$101,IF(F30="Scenario2PBT4",'Deep retrofit'!$O$101,IF(F30="Scenario3PBT4",'Deep retrofit'!$P$101,"")))&amp;IF(F30="Scenario1PBT5",'Deep retrofit'!$Q$101,IF(F30="Scenario2PBT5",'Deep retrofit'!$R$101,IF(F30="Scenario3PBT5",'Deep retrofit'!$S$101,"")))&amp;IF(F30="Scenario1PBT6",'Deep retrofit'!$T$101,IF(F30="Scenario2PBT6",'Deep retrofit'!$U$101,IF(F30="Scenario3PBT6",'Deep retrofit'!$V$101,"")))&amp;IF(F30="Scenario1PBT7",'Deep retrofit'!$W$101,IF(F30="Scenario2PBT7",'Deep retrofit'!$X$101,IF(F30="Scenario3PBT7",'Deep retrofit'!$Y$101,"")))&amp;IF(F30="Scenario1PBT8",'Deep retrofit'!$Z$101,IF(F30="Scenario2PBT8",'Deep retrofit'!$AA$101,IF(F30="Scenario3PBT8",'Deep retrofit'!$AB$101,"")))&amp;IF(F30="Scenario1PBT9",'Deep retrofit'!$AC$101,IF(F30="Scenario2PBT9",'Deep retrofit'!$AD$101,IF(F30="Scenario3PBT9",'Deep retrofit'!$AE$101,"")))&amp;IF(F30="Scenario1PBT10",'Deep retrofit'!$AF$101,IF(F30="Scenario2PBT10",'Deep retrofit'!$AG$101,IF(F30="Scenario3PBT10",'Deep retrofit'!$AH$101,"")))&amp;IF(F30="Scenario1PBT11",'Deep retrofit'!$AI$101,IF(F30="Scenario2PBT11",'Deep retrofit'!$AJ$101,IF(F30="Scenario3PBT11",'Deep retrofit'!$AK$101,"")))&amp;IF(F30="Scenario1PBT12",'Deep retrofit'!$AL$101,IF(F30="Scenario2PBT12",'Deep retrofit'!$AM$101,IF(F30="Scenario3PBT12",'Deep retrofit'!$AN$101,"")))&amp;IF(F30="Scenario1PBT13",'Deep retrofit'!$AO$101,IF(F30="Scenario2PBT13",'Deep retrofit'!$AP$101,IF(F30="Scenario3PBT13",'Deep retrofit'!$AQ$101,"")))&amp;IF(F30="Scenario1PBT14",'Deep retrofit'!$AR$101,IF(F30="Scenario2PBT14",'Deep retrofit'!$AS$101,IF(F30="Scenario3PBT14",'Deep retrofit'!$AT$101,"")))&amp;IF(F30="Scenario1PBT15",'Deep retrofit'!$AU$101,IF(F30="Scenario2PBT15",'Deep retrofit'!$AV$101,IF(F30="Scenario3PBT15",'Deep retrofit'!$AW$101,"")))</f>
        <v/>
      </c>
      <c r="AB30" s="179">
        <f t="shared" si="23"/>
        <v>0</v>
      </c>
      <c r="AC30" s="348" t="str">
        <f t="shared" si="24"/>
        <v/>
      </c>
      <c r="AD30" s="353">
        <f>IF(AC30="",IFERROR('Projection_Base-case'!G31-G30,0),0)</f>
        <v>0</v>
      </c>
      <c r="AE30" s="350">
        <f t="shared" si="0"/>
        <v>0</v>
      </c>
      <c r="AF30" s="361">
        <f>IFERROR(100*AD30/'Projection_Base-case'!G31,0)</f>
        <v>0</v>
      </c>
      <c r="AG30" s="352">
        <f>IF(AC30="",IFERROR('Projection_Base-case'!I31-I30,0),0)</f>
        <v>0</v>
      </c>
      <c r="AH30" s="353">
        <f t="shared" si="1"/>
        <v>0</v>
      </c>
      <c r="AI30" s="361">
        <f>IFERROR(100*AG30/'Projection_Base-case'!I31,0)</f>
        <v>0</v>
      </c>
      <c r="AJ30" s="352">
        <f>IF(AC30="",IFERROR('Projection_Base-case'!K31-K30,0),0)</f>
        <v>0</v>
      </c>
      <c r="AK30" s="353">
        <f t="shared" si="2"/>
        <v>0</v>
      </c>
      <c r="AL30" s="361">
        <f>IFERROR(100*AJ30/'Projection_Base-case'!K31,0)</f>
        <v>0</v>
      </c>
      <c r="AM30" s="352">
        <f>-IF(AC30="",IFERROR('Projection_Base-case'!M31-M30,0),0)</f>
        <v>0</v>
      </c>
      <c r="AN30" s="353">
        <f t="shared" si="3"/>
        <v>0</v>
      </c>
      <c r="AO30" s="354">
        <f>IFERROR(IF('Projection_Base-case'!N31&gt;0,100*AN30/'Projection_Base-case'!N31,100*AN30/N30),0)</f>
        <v>0</v>
      </c>
      <c r="AP30" s="355">
        <f>IF(AC30="",IFERROR('Projection_Base-case'!O31-O30,0),0)</f>
        <v>0</v>
      </c>
      <c r="AQ30" s="356">
        <f t="shared" si="4"/>
        <v>0</v>
      </c>
      <c r="AR30" s="356">
        <f>IFERROR(100*AP30/'Projection_Base-case'!O31,0)</f>
        <v>0</v>
      </c>
      <c r="AS30" s="355">
        <f>IF(AC30="",IFERROR('Projection_Base-case'!Q31-Q30,0),0)</f>
        <v>0</v>
      </c>
      <c r="AT30" s="356">
        <f t="shared" si="5"/>
        <v>0</v>
      </c>
      <c r="AU30" s="356">
        <f>IFERROR(100*AS30/'Projection_Base-case'!Q31,0)</f>
        <v>0</v>
      </c>
      <c r="AV30" s="355">
        <f>IF(AC30="",IFERROR('Projection_Base-case'!S31-S30,0),0)</f>
        <v>0</v>
      </c>
      <c r="AW30" s="356">
        <f t="shared" si="6"/>
        <v>0</v>
      </c>
      <c r="AX30" s="357">
        <f>IFERROR(100*AV30/'Projection_Base-case'!S31,0)</f>
        <v>0</v>
      </c>
      <c r="AY30" s="358">
        <f>IF(AC30="",IFERROR('Projection_Base-case'!U31-U30,0),0)</f>
        <v>0</v>
      </c>
      <c r="AZ30" s="359">
        <f t="shared" si="7"/>
        <v>0</v>
      </c>
      <c r="BA30" s="359">
        <f>IFERROR(100*AY30/'Projection_Base-case'!U31,0)</f>
        <v>0</v>
      </c>
      <c r="BB30" s="358">
        <f>IF(AC30="",IFERROR('Projection_Base-case'!W31-W30,0),0)</f>
        <v>0</v>
      </c>
      <c r="BC30" s="359">
        <f t="shared" si="8"/>
        <v>0</v>
      </c>
      <c r="BD30" s="359">
        <f>IFERROR(100*BB30/'Projection_Base-case'!W31,0)</f>
        <v>0</v>
      </c>
      <c r="BE30" s="358">
        <f>IF(AC30="",IFERROR('Projection_Base-case'!Y31-Y30,0),0)</f>
        <v>0</v>
      </c>
      <c r="BF30" s="359">
        <f t="shared" si="9"/>
        <v>0</v>
      </c>
      <c r="BG30" s="359">
        <f>IFERROR(100*BE30/'Projection_Base-case'!Y31,0)</f>
        <v>0</v>
      </c>
      <c r="BH30" s="359">
        <f t="shared" si="10"/>
        <v>0</v>
      </c>
      <c r="BI30" s="360">
        <f t="shared" si="11"/>
        <v>0</v>
      </c>
    </row>
    <row r="31" spans="1:61" ht="15.6">
      <c r="A31" s="205">
        <v>27</v>
      </c>
      <c r="B31" s="347">
        <f>IF('Projection_Base-case'!B32&lt;&gt;"",'Projection_Base-case'!B32,0)</f>
        <v>0</v>
      </c>
      <c r="C31" s="347">
        <f>IF('Projection_Base-case'!C32&lt;&gt;"",'Projection_Base-case'!C32,0)</f>
        <v>0</v>
      </c>
      <c r="D31" s="365">
        <f>IF('Projection_Base-case'!D32&lt;&gt;"",'Projection_Base-case'!D32,0)</f>
        <v>0</v>
      </c>
      <c r="E31" s="369"/>
      <c r="F31" s="367" t="str">
        <f t="shared" si="12"/>
        <v>0</v>
      </c>
      <c r="G31" s="177" t="str">
        <f>IF(F31="Scenario1PBT1",'Deep retrofit'!$E$6,IF(F31="Scenario2PBT1",'Deep retrofit'!$F$6,IF(F31="Scenario3PBT1",'Deep retrofit'!$G$6,"")))&amp;IF(F31="Scenario1PBT2",'Deep retrofit'!$H$6,IF(F31="Scenario2PBT2",'Deep retrofit'!$I$6,IF(F31="Scenario3PBT2",'Deep retrofit'!$J$6,"")))&amp;IF(F31="Scenario1PBT3",'Deep retrofit'!$K$6,IF(F31="Scenario2PBT3",'Deep retrofit'!$L$6,IF(F31="Scenario3PBT3",'Deep retrofit'!$M$6,"")))&amp;IF(F31="Scenario1PBT4",'Deep retrofit'!$N$6,IF(F31="Scenario2PBT4",'Deep retrofit'!$O$6,IF(F31="Scenario3PBT4",'Deep retrofit'!$P$6,"")))&amp;IF(F31="Scenario1PBT5",'Deep retrofit'!$Q$6,IF(F31="Scenario2PBT5",'Deep retrofit'!$R$6,IF(F31="Scenario3PBT5",'Deep retrofit'!$S$6,"")))&amp;IF(F31="Scenario1PBT6",'Deep retrofit'!$T$6,IF(F31="Scenario2PBT6",'Deep retrofit'!$U$6,IF(F31="Scenario3PBT6",'Deep retrofit'!$V$6,"")))&amp;IF(F31="Scenario1PBT7",'Deep retrofit'!$W$6,IF(F31="Scenario2PBT7",'Deep retrofit'!$X$6,IF(F31="Scenario3PBT7",'Deep retrofit'!$Y$6,"")))&amp;IF(F31="Scenario1PBT8",'Deep retrofit'!$Z$6,IF(F31="Scenario2PBT8",'Deep retrofit'!$AA$6,IF(F31="Scenario3PBT8",'Deep retrofit'!$AB$6,"")))&amp;IF(F31="Scenario1PBT9",'Deep retrofit'!$AC$6,IF(F31="Scenario2PBT9",'Deep retrofit'!$AD$6,IF(F31="Scenario3PBT9",'Deep retrofit'!$AE$6,"")))&amp;IF(F31="Scenario1PBT10",'Deep retrofit'!$AF$6,IF(F31="Scenario2PBT10",'Deep retrofit'!$AG$6,IF(F31="Scenario3PBT10",'Deep retrofit'!$AH$6,"")))&amp;IF(F31="Scenario1PBT11",'Deep retrofit'!$AI$6,IF(F31="Scenario2PBT11",'Deep retrofit'!$AJ$6,IF(F31="Scenario3PBT11",'Deep retrofit'!$AK$6,"")))&amp;IF(F31="Scenario1PBT12",'Deep retrofit'!$AL$6,IF(F31="Scenario2PBT12",'Deep retrofit'!$AM$6,IF(F31="Scenario3PBT12",'Deep retrofit'!$AN$6,"")))&amp;IF(F31="Scenario1PBT13",'Deep retrofit'!$AO$6,IF(F31="Scenario2PBT13",'Deep retrofit'!$AP$6,IF(F31="Scenario3PBT13",'Deep retrofit'!$AQ$6,"")))&amp;IF(F31="Scenario1PBT14",'Deep retrofit'!$AR$6,IF(F31="Scenario2PBT14",'Deep retrofit'!$AS$6,IF(F31="Scenario3PBT14",'Deep retrofit'!$AT$6,"")))&amp;IF(F31="Scenario1PBT15",'Deep retrofit'!$AU$6,IF(F31="Scenario2PBT15",'Deep retrofit'!$AV$6,IF(F31="Scenario3PBT15",'Deep retrofit'!$AW$6,"")))</f>
        <v/>
      </c>
      <c r="H31" s="117">
        <f t="shared" si="13"/>
        <v>0</v>
      </c>
      <c r="I31" s="178" t="str">
        <f>IF(F31="Scenario1PBT1",'Deep retrofit'!$E$16,IF(F31="Scenario2PBT1",'Deep retrofit'!$F$16,IF(F31="Scenario3PBT1",'Deep retrofit'!$G$16,"")))&amp;IF(F31="Scenario1PBT2",'Deep retrofit'!$H$16,IF(F31="Scenario2PBT2",'Deep retrofit'!$I$16,IF(F31="Scenario3PBT2",'Deep retrofit'!$J$16,"")))&amp;IF(F31="Scenario1PBT3",'Deep retrofit'!$K$16,IF(F31="Scenario2PBT3",'Deep retrofit'!$L$16,IF(F31="Scenario3PBT3",'Deep retrofit'!$M$16,"")))&amp;IF(F31="Scenario1PBT4",'Deep retrofit'!$N$16,IF(F31="Scenario2PBT4",'Deep retrofit'!$O$16,IF(F31="Scenario3PBT4",'Deep retrofit'!$P$16,"")))&amp;IF(F31="Scenario1PBT5",'Deep retrofit'!$Q$16,IF(F31="Scenario2PBT5",'Deep retrofit'!$R$16,IF(F31="Scenario3PBT5",'Deep retrofit'!$S$16,"")))&amp;IF(F31="Scenario1PBT6",'Deep retrofit'!$T$16,IF(F31="Scenario2PBT6",'Deep retrofit'!$U$16,IF(F31="Scenario3PBT6",'Deep retrofit'!$V$16,"")))&amp;IF(F31="Scenario1PBT7",'Deep retrofit'!$W$16,IF(F31="Scenario2PBT7",'Deep retrofit'!$X$16,IF(F31="Scenario3PBT7",'Deep retrofit'!$Y$16,"")))&amp;IF(F31="Scenario1PBT8",'Deep retrofit'!$Z$16,IF(F31="Scenario2PBT8",'Deep retrofit'!$AA$16,IF(F31="Scenario3PBT8",'Deep retrofit'!$AB$16,"")))&amp;IF(F31="Scenario1PBT9",'Deep retrofit'!$AC$16,IF(F31="Scenario2PBT9",'Deep retrofit'!$AD$16,IF(F31="Scenario3PBT9",'Deep retrofit'!$AE$16,"")))&amp;IF(F31="Scenario1PBT10",'Deep retrofit'!$AF$16,IF(F31="Scenario2PBT10",'Deep retrofit'!$AG$16,IF(F31="Scenario3PBT10",'Deep retrofit'!$AH$16,"")))&amp;IF(F31="Scenario1PBT11",'Deep retrofit'!$AI$16,IF(F31="Scenario2PBT11",'Deep retrofit'!$AJ$16,IF(F31="Scenario3PBT11",'Deep retrofit'!$AK$16,"")))&amp;IF(F31="Scenario1PBT12",'Deep retrofit'!$AL$16,IF(F31="Scenario2PBT12",'Deep retrofit'!$AM$16,IF(F31="Scenario3PBT12",'Deep retrofit'!$AN$16,"")))&amp;IF(F31="Scenario1PBT13",'Deep retrofit'!$AO$16,IF(F31="Scenario2PBT13",'Deep retrofit'!$AP$16,IF(F31="Scenario3PBT13",'Deep retrofit'!$AQ$16,"")))&amp;IF(F31="Scenario1PBT14",'Deep retrofit'!$AR$16,IF(F31="Scenario2PBT14",'Deep retrofit'!$AS$16,IF(F31="Scenario3PBT14",'Deep retrofit'!$AT$16,"")))&amp;IF(F31="Scenario1PBT15",'Deep retrofit'!$AU$16,IF(F31="Scenario2PBT15",'Deep retrofit'!$AV$16,IF(F31="Scenario3PBT15",'Deep retrofit'!$AW$16,"")))</f>
        <v/>
      </c>
      <c r="J31" s="117">
        <f t="shared" si="14"/>
        <v>0</v>
      </c>
      <c r="K31" s="117" t="str">
        <f>IF(F31="Scenario1PBT1",'Deep retrofit'!$E$18,IF(F31="Scenario2PBT1",'Deep retrofit'!$F$18,IF(F31="Scenario3PBT1",'Deep retrofit'!$G$18,"")))&amp;IF(F31="Scenario1PBT2",'Deep retrofit'!$H$18,IF(F31="Scenario2PBT2",'Deep retrofit'!$I$18,IF(F31="Scenario3PBT2",'Deep retrofit'!$J$18,"")))&amp;IF(F31="Scenario1PBT3",'Deep retrofit'!$K$18,IF(F31="Scenario2PBT3",'Deep retrofit'!$L$18,IF(F31="Scenario3PBT3",'Deep retrofit'!$M$18,"")))&amp;IF(F31="Scenario1PBT4",'Deep retrofit'!$N$18,IF(F31="Scenario2PBT4",'Deep retrofit'!$O$18,IF(F31="Scenario3PBT4",'Deep retrofit'!$P$18,"")))&amp;IF(F31="Scenario1PBT5",'Deep retrofit'!$Q$18,IF(F31="Scenario2PBT5",'Deep retrofit'!$R$18,IF(F31="Scenario3PBT5",'Deep retrofit'!$S$18,"")))&amp;IF(F31="Scenario1PBT6",'Deep retrofit'!$T$18,IF(F31="Scenario2PBT6",'Deep retrofit'!$U$18,IF(F31="Scenario3PBT6",'Deep retrofit'!$V$18,"")))&amp;IF(F31="Scenario1PBT7",'Deep retrofit'!$W$18,IF(F31="Scenario2PBT7",'Deep retrofit'!$X$18,IF(F31="Scenario3PBT7",'Deep retrofit'!$Y$18,"")))&amp;IF(F31="Scenario1PBT8",'Deep retrofit'!$Z$18,IF(F31="Scenario2PBT8",'Deep retrofit'!$AA$18,IF(F31="Scenario3PBT8",'Deep retrofit'!$AB$18,"")))&amp;IF(F31="Scenario1PBT9",'Deep retrofit'!$AC$18,IF(F31="Scenario2PBT9",'Deep retrofit'!$AD$18,IF(F31="Scenario3PBT9",'Deep retrofit'!$AE$18,"")))&amp;IF(F31="Scenario1PBT10",'Deep retrofit'!$AF$18,IF(F31="Scenario2PBT10",'Deep retrofit'!$AG$18,IF(F31="Scenario3PBT10",'Deep retrofit'!$AH$18,"")))&amp;IF(F31="Scenario1PBT11",'Deep retrofit'!$AI$18,IF(F31="Scenario2PBT11",'Deep retrofit'!$AJ$18,IF(F31="Scenario3PBT11",'Deep retrofit'!$AK$18,"")))&amp;IF(F31="Scenario1PBT12",'Deep retrofit'!$AL$18,IF(F31="Scenario2PBT12",'Deep retrofit'!$AM$18,IF(F31="Scenario3PBT12",'Deep retrofit'!$AN$18,"")))&amp;IF(F31="Scenario1PBT13",'Deep retrofit'!$AO$18,IF(F31="Scenario2PBT13",'Deep retrofit'!$AP$18,IF(F31="Scenario3PBT13",'Deep retrofit'!$AQ$18,"")))&amp;IF(F31="Scenario1PBT14",'Deep retrofit'!$AR$18,IF(F31="Scenario2PBT14",'Deep retrofit'!$AS$18,IF(F31="Scenario3PBT14",'Deep retrofit'!$AT$18,"")))&amp;IF(F31="Scenario1PBT15",'Deep retrofit'!$AU$18,IF(F31="Scenario2PBT15",'Deep retrofit'!$AV$18,IF(F31="Scenario3PBT15",'Deep retrofit'!$AW$18,"")))</f>
        <v/>
      </c>
      <c r="L31" s="117">
        <f t="shared" si="15"/>
        <v>0</v>
      </c>
      <c r="M31" s="117" t="str">
        <f>IF(F31="Scenario1PBT1",'Deep retrofit'!$E$20,IF(F31="Scenario2PBT1",'Deep retrofit'!$F$20,IF(F31="Scenario3PBT1",'Deep retrofit'!$G$20,"")))&amp;IF(F31="Scenario1PBT2",'Deep retrofit'!$H$20,IF(F31="Scenario2PBT2",'Deep retrofit'!$I$20,IF(F31="Scenario3PBT2",'Deep retrofit'!$J$20,"")))&amp;IF(F31="Scenario1PBT3",'Deep retrofit'!$K$20,IF(F31="Scenario2PBT3",'Deep retrofit'!$L$20,IF(F31="Scenario3PBT3",'Deep retrofit'!$M$20,"")))&amp;IF(F31="Scenario1PBT4",'Deep retrofit'!$N$20,IF(F31="Scenario2PBT4",'Deep retrofit'!$O$20,IF(F31="Scenario3PBT4",'Deep retrofit'!$P$20,"")))&amp;IF(F31="Scenario1PBT5",'Deep retrofit'!$Q$20,IF(F31="Scenario2PBT5",'Deep retrofit'!$R$20,IF(F31="Scenario3PBT5",'Deep retrofit'!$S$20,"")))&amp;IF(F31="Scenario1PBT6",'Deep retrofit'!$T$20,IF(F31="Scenario2PBT6",'Deep retrofit'!$U$20,IF(F31="Scenario3PBT6",'Deep retrofit'!$V$20,"")))&amp;IF(F31="Scenario1PBT7",'Deep retrofit'!$W$20,IF(F31="Scenario2PBT7",'Deep retrofit'!$X$20,IF(F31="Scenario3PBT7",'Deep retrofit'!$Y$20,"")))&amp;IF(F31="Scenario1PBT8",'Deep retrofit'!$Z$20,IF(F31="Scenario2PBT8",'Deep retrofit'!$AA$20,IF(F31="Scenario3PBT8",'Deep retrofit'!$AB$20,"")))&amp;IF(F31="Scenario1PBT9",'Deep retrofit'!$AC$20,IF(F31="Scenario2PBT9",'Deep retrofit'!$AD$20,IF(F31="Scenario3PBT9",'Deep retrofit'!$AE$20,"")))&amp;IF(F31="Scenario1PBT10",'Deep retrofit'!$AF$20,IF(F31="Scenario2PBT10",'Deep retrofit'!$AG$20,IF(F31="Scenario3PBT10",'Deep retrofit'!$AH$20,"")))&amp;IF(F31="Scenario1PBT11",'Deep retrofit'!$AI$20,IF(F31="Scenario2PBT11",'Deep retrofit'!$AJ$20,IF(F31="Scenario3PBT11",'Deep retrofit'!$AK$20,"")))&amp;IF(F31="Scenario1PBT12",'Deep retrofit'!$AL$20,IF(F31="Scenario2PBT12",'Deep retrofit'!$AM$20,IF(F31="Scenario3PBT12",'Deep retrofit'!$AN$20,"")))&amp;IF(F31="Scenario1PBT13",'Deep retrofit'!$AO$20,IF(F31="Scenario2PBT13",'Deep retrofit'!$AP$20,IF(F31="Scenario3PBT13",'Deep retrofit'!$AQ$20,"")))&amp;IF(F31="Scenario1PBT14",'Deep retrofit'!$AR$20,IF(F31="Scenario2PBT14",'Deep retrofit'!$AS$20,IF(F31="Scenario3PBT14",'Deep retrofit'!$AT$20,"")))&amp;IF(F31="Scenario1PBT15",'Deep retrofit'!$AU$20,IF(F31="Scenario2PBT15",'Deep retrofit'!$AV$20,IF(F31="Scenario3PBT15",'Deep retrofit'!$AW$20,"")))</f>
        <v/>
      </c>
      <c r="N31" s="118">
        <f t="shared" si="16"/>
        <v>0</v>
      </c>
      <c r="O31" s="206" t="str">
        <f>IF(F31="Scenario1PBT1",'Deep retrofit'!$E$23,IF(F31="Scenario2PBT1",'Deep retrofit'!$F$23,IF(F31="Scenario3PBT1",'Deep retrofit'!$G$23,"")))&amp;IF(F31="Scenario1PBT2",'Deep retrofit'!$H$23,IF(F31="Scenario2PBT2",'Deep retrofit'!$I$23,IF(F31="Scenario3PBT2",'Deep retrofit'!$J$23,"")))&amp;IF(F31="Scenario1PBT3",'Deep retrofit'!$K$23,IF(F31="Scenario2PBT3",'Deep retrofit'!$L$23,IF(F31="Scenario3PBT3",'Deep retrofit'!$M$23,"")))&amp;IF(F31="Scenario1PBT4",'Deep retrofit'!$N$23,IF(F31="Scenario2PBT4",'Deep retrofit'!$O$23,IF(F31="Scenario3PBT4",'Deep retrofit'!$P$23,"")))&amp;IF(F31="Scenario1PBT5",'Deep retrofit'!$Q$23,IF(F31="Scenario2PBT5",'Deep retrofit'!$R$23,IF(F31="Scenario3PBT5",'Deep retrofit'!$S$23,"")))&amp;IF(F31="Scenario1PBT6",'Deep retrofit'!$T$23,IF(F31="Scenario2PBT6",'Deep retrofit'!$U$23,IF(F31="Scenario3PBT6",'Deep retrofit'!$V$23,"")))&amp;IF(F31="Scenario1PBT7",'Deep retrofit'!$W$23,IF(F31="Scenario2PBT7",'Deep retrofit'!$X$23,IF(F31="Scenario3PBT7",'Deep retrofit'!$Y$23,"")))&amp;IF(F31="Scenario1PBT8",'Deep retrofit'!$Z$23,IF(F31="Scenario2PBT8",'Deep retrofit'!$AA$23,IF(F31="Scenario3PBT8",'Deep retrofit'!$AB$23,"")))&amp;IF(F31="Scenario1PBT9",'Deep retrofit'!$AC$23,IF(F31="Scenario2PBT9",'Deep retrofit'!$AD$23,IF(F31="Scenario3PBT9",'Deep retrofit'!$AE$23,"")))&amp;IF(F31="Scenario1PBT10",'Deep retrofit'!$AF$23,IF(F31="Scenario2PBT10",'Deep retrofit'!$AG$23,IF(F31="Scenario3PBT10",'Deep retrofit'!$AH$23,"")))&amp;IF(F31="Scenario1PBT11",'Deep retrofit'!$AI$23,IF(F31="Scenario2PBT11",'Deep retrofit'!$AJ$23,IF(F31="Scenario3PBT11",'Deep retrofit'!$AK$23,"")))&amp;IF(F31="Scenario1PBT12",'Deep retrofit'!$AL$23,IF(F31="Scenario2PBT12",'Deep retrofit'!$AM$23,IF(F31="Scenario3PBT12",'Deep retrofit'!$AN$23,"")))&amp;IF(F31="Scenario1PBT13",'Deep retrofit'!$AO$23,IF(F31="Scenario2PBT13",'Deep retrofit'!$AP$23,IF(F31="Scenario3PBT13",'Deep retrofit'!$AQ$23,"")))&amp;IF(F31="Scenario1PBT14",'Deep retrofit'!$AR$23,IF(F31="Scenario2PBT14",'Deep retrofit'!$AS$23,IF(F31="Scenario3PBT14",'Deep retrofit'!$AT$23,"")))&amp;IF(F31="Scenario1PBT15",'Deep retrofit'!$AU$23,IF(F31="Scenario2PBT15",'Deep retrofit'!$AV$23,IF(F31="Scenario3PBT15",'Deep retrofit'!$AW$23,"")))</f>
        <v/>
      </c>
      <c r="P31" s="117">
        <f t="shared" si="17"/>
        <v>0</v>
      </c>
      <c r="Q31" s="117" t="str">
        <f>IF(F31="Scenario1PBT1",'Deep retrofit'!$E$25,IF(F31="Scenario2PBT1",'Deep retrofit'!$F$25,IF(F31="Scenario3PBT1",'Deep retrofit'!$G$25,"")))&amp;IF(F31="Scenario1PBT2",'Deep retrofit'!$H$25,IF(F31="Scenario2PBT2",'Deep retrofit'!$I$25,IF(F31="Scenario3PBT2",'Deep retrofit'!$J$25,"")))&amp;IF(F31="Scenario1PBT3",'Deep retrofit'!$K$25,IF(F31="Scenario2PBT3",'Deep retrofit'!$L$25,IF(F31="Scenario3PBT3",'Deep retrofit'!$M$25,"")))&amp;IF(F31="Scenario1PBT4",'Deep retrofit'!$N$25,IF(F31="Scenario2PBT4",'Deep retrofit'!$O$25,IF(F31="Scenario3PBT4",'Deep retrofit'!$P$25,"")))&amp;IF(F31="Scenario1PBT5",'Deep retrofit'!$Q$25,IF(F31="Scenario2PBT5",'Deep retrofit'!$R$25,IF(F31="Scenario3PBT5",'Deep retrofit'!$S$25,"")))&amp;IF(F31="Scenario1PBT6",'Deep retrofit'!$T$25,IF(F31="Scenario2PBT6",'Deep retrofit'!$U$25,IF(F31="Scenario3PBT6",'Deep retrofit'!$V$25,"")))&amp;IF(F31="Scenario1PBT7",'Deep retrofit'!$W$25,IF(F31="Scenario2PBT7",'Deep retrofit'!$X$25,IF(F31="Scenario3PBT7",'Deep retrofit'!$Y$25,"")))&amp;IF(F31="Scenario1PBT8",'Deep retrofit'!$Z$25,IF(F31="Scenario2PBT8",'Deep retrofit'!$AA$25,IF(F31="Scenario3PBT8",'Deep retrofit'!$AB$25,"")))&amp;IF(F31="Scenario1PBT9",'Deep retrofit'!$AC$25,IF(F31="Scenario2PBT9",'Deep retrofit'!$AD$25,IF(F31="Scenario3PBT9",'Deep retrofit'!$AE$25,"")))&amp;IF(F31="Scenario1PBT10",'Deep retrofit'!$AF$25,IF(F31="Scenario2PBT10",'Deep retrofit'!$AG$25,IF(F31="Scenario3PBT10",'Deep retrofit'!$AH$25,"")))&amp;IF(F31="Scenario1PBT11",'Deep retrofit'!$AI$25,IF(F31="Scenario2PBT11",'Deep retrofit'!$AJ$25,IF(F31="Scenario3PBT11",'Deep retrofit'!$AK$25,"")))&amp;IF(F31="Scenario1PBT12",'Deep retrofit'!$AL$25,IF(F31="Scenario2PBT12",'Deep retrofit'!$AM$25,IF(F31="Scenario3PBT12",'Deep retrofit'!$AN$25,"")))&amp;IF(F31="Scenario1PBT13",'Deep retrofit'!$AO$25,IF(F31="Scenario2PBT13",'Deep retrofit'!$AP$25,IF(F31="Scenario3PBT13",'Deep retrofit'!$AQ$25,"")))&amp;IF(F31="Scenario1PBT14",'Deep retrofit'!$AR$25,IF(F31="Scenario2PBT14",'Deep retrofit'!$AS$25,IF(F31="Scenario3PBT14",'Deep retrofit'!$AT$25,"")))&amp;IF(F31="Scenario1PBT15",'Deep retrofit'!$AU$25,IF(F31="Scenario2PBT15",'Deep retrofit'!$AV$25,IF(F31="Scenario3PBT15",'Deep retrofit'!$AW$25,"")))</f>
        <v/>
      </c>
      <c r="R31" s="117">
        <f t="shared" si="18"/>
        <v>0</v>
      </c>
      <c r="S31" s="117" t="str">
        <f>IF(F31="Scenario1PBT1",'Deep retrofit'!$E$27,IF(F31="Scenario2PBT1",'Deep retrofit'!$F$27,IF(F31="Scenario3PBT1",'Deep retrofit'!$G$27,"")))&amp;IF(F31="Scenario1PBT2",'Deep retrofit'!$H$27,IF(F31="Scenario2PBT2",'Deep retrofit'!$I$27,IF(F31="Scenario3PBT2",'Deep retrofit'!$J$27,"")))&amp;IF(F31="Scenario1PBT3",'Deep retrofit'!$K$27,IF(F31="Scenario2PBT3",'Deep retrofit'!$L$27,IF(F31="Scenario3PBT3",'Deep retrofit'!$M$27,"")))&amp;IF(F31="Scenario1PBT4",'Deep retrofit'!$N$27,IF(F31="Scenario2PBT4",'Deep retrofit'!$O$27,IF(F31="Scenario3PBT4",'Deep retrofit'!$P$27,"")))&amp;IF(F31="Scenario1PBT5",'Deep retrofit'!$Q$27,IF(F31="Scenario2PBT5",'Deep retrofit'!$R$27,IF(F31="Scenario3PBT5",'Deep retrofit'!$S$27,"")))&amp;IF(F31="Scenario1PBT6",'Deep retrofit'!$T$27,IF(F31="Scenario2PBT6",'Deep retrofit'!$U$27,IF(F31="Scenario3PBT6",'Deep retrofit'!$V$27,"")))&amp;IF(F31="Scenario1PBT7",'Deep retrofit'!$W$27,IF(F31="Scenario2PBT7",'Deep retrofit'!$X$27,IF(F31="Scenario3PBT7",'Deep retrofit'!$Y$27,"")))&amp;IF(F31="Scenario1PBT8",'Deep retrofit'!$Z$27,IF(F31="Scenario2PBT8",'Deep retrofit'!$AA$27,IF(F31="Scenario3PBT8",'Deep retrofit'!$AB$27,"")))&amp;IF(F31="Scenario1PBT9",'Deep retrofit'!$AC$27,IF(F31="Scenario2PBT9",'Deep retrofit'!$AD$27,IF(F31="Scenario3PBT9",'Deep retrofit'!$AE$27,"")))&amp;IF(F31="Scenario1PBT10",'Deep retrofit'!$AF$27,IF(F31="Scenario2PBT10",'Deep retrofit'!$AG$27,IF(F31="Scenario3PBT10",'Deep retrofit'!$AH$27,"")))&amp;IF(F31="Scenario1PBT11",'Deep retrofit'!$AI$27,IF(F31="Scenario2PBT11",'Deep retrofit'!$AJ$27,IF(F31="Scenario3PBT11",'Deep retrofit'!$AK$27,"")))&amp;IF(F31="Scenario1PBT12",'Deep retrofit'!$AL$27,IF(F31="Scenario2PBT12",'Deep retrofit'!$AM$27,IF(F31="Scenario3PBT12",'Deep retrofit'!$AN$27,"")))&amp;IF(F31="Scenario1PBT13",'Deep retrofit'!$AO$27,IF(F31="Scenario2PBT13",'Deep retrofit'!$AP$27,IF(F31="Scenario3PBT13",'Deep retrofit'!$AQ$27,"")))&amp;IF(F31="Scenario1PBT14",'Deep retrofit'!$AR$27,IF(F31="Scenario2PBT14",'Deep retrofit'!$AS$27,IF(F31="Scenario3PBT14",'Deep retrofit'!$AT$27,"")))&amp;IF(F31="Scenario1PBT15",'Deep retrofit'!$AU$27,IF(F31="Scenario2PBT15",'Deep retrofit'!$AV$27,IF(F31="Scenario3PBT15",'Deep retrofit'!$AW$27,"")))</f>
        <v/>
      </c>
      <c r="T31" s="207">
        <f t="shared" si="19"/>
        <v>0</v>
      </c>
      <c r="U31" s="206" t="str">
        <f>IF(F31="Scenario1PBT1",'Deep retrofit'!$E$38,IF(F31="Scenario2PBT1",'Deep retrofit'!$F$38,IF(F31="Scenario3PBT1",'Deep retrofit'!$G$38,"")))&amp;IF(F31="Scenario1PBT2",'Deep retrofit'!$H$38,IF(F31="Scenario2PBT2",'Deep retrofit'!$I$38,IF(F31="Scenario3PBT2",'Deep retrofit'!$J$38,"")))&amp;IF(F31="Scenario1PBT3",'Deep retrofit'!$K$38,IF(F31="Scenario2PBT3",'Deep retrofit'!$L$38,IF(F31="Scenario3PBT3",'Deep retrofit'!$M$38,"")))&amp;IF(F31="Scenario1PBT4",'Deep retrofit'!$N$38,IF(F31="Scenario2PBT4",'Deep retrofit'!$O$38,IF(F31="Scenario3PBT4",'Deep retrofit'!$P$38,"")))&amp;IF(F31="Scenario1PBT5",'Deep retrofit'!$Q$38,IF(F31="Scenario2PBT5",'Deep retrofit'!$R$38,IF(F31="Scenario3PBT5",'Deep retrofit'!$S$38,"")))&amp;IF(F31="Scenario1PBT6",'Deep retrofit'!$T$38,IF(F31="Scenario2PBT6",'Deep retrofit'!$U$38,IF(F31="Scenario3PBT6",'Deep retrofit'!$V$38,"")))&amp;IF(F31="Scenario1PBT7",'Deep retrofit'!$W$38,IF(F31="Scenario2PBT7",'Deep retrofit'!$X$38,IF(F31="Scenario3PBT7",'Deep retrofit'!$Y$38,"")))&amp;IF(F31="Scenario1PBT8",'Deep retrofit'!$Z$38,IF(F31="Scenario2PBT8",'Deep retrofit'!$AA$38,IF(F31="Scenario3PBT8",'Deep retrofit'!$AB$38,"")))&amp;IF(F31="Scenario1PBT9",'Deep retrofit'!$AC$38,IF(F31="Scenario2PBT9",'Deep retrofit'!$AD$38,IF(F31="Scenario3PBT9",'Deep retrofit'!$AE$38,"")))&amp;IF(F31="Scenario1PBT10",'Deep retrofit'!$AF$38,IF(F31="Scenario2PBT10",'Deep retrofit'!$AG$38,IF(F31="Scenario3PBT10",'Deep retrofit'!$AH$38,"")))&amp;IF(F31="Scenario1PBT11",'Deep retrofit'!$AI$38,IF(F31="Scenario2PBT11",'Deep retrofit'!$AJ$38,IF(F31="Scenario3PBT11",'Deep retrofit'!$AK$38,"")))&amp;IF(F31="Scenario1PBT12",'Deep retrofit'!$AL$38,IF(F31="Scenario2PBT12",'Deep retrofit'!$AM$38,IF(F31="Scenario3PBT12",'Deep retrofit'!$AN$38,"")))&amp;IF(F31="Scenario1PBT13",'Deep retrofit'!$AO$38,IF(F31="Scenario2PBT13",'Deep retrofit'!$AP$38,IF(F31="Scenario3PBT13",'Deep retrofit'!$AQ$38,"")))&amp;IF(F31="Scenario1PBT14",'Deep retrofit'!$AR$38,IF(F31="Scenario2PBT14",'Deep retrofit'!$AS$38,IF(F31="Scenario3PBT14",'Deep retrofit'!$AT$38,"")))&amp;IF(F31="Scenario1PBT15",'Deep retrofit'!$AU$38,IF(F31="Scenario2PBT15",'Deep retrofit'!$AV$38,IF(F31="Scenario3PBT15",'Deep retrofit'!$AW$38,"")))</f>
        <v/>
      </c>
      <c r="V31" s="117">
        <f t="shared" si="20"/>
        <v>0</v>
      </c>
      <c r="W31" s="117" t="str">
        <f>IF(F31="Scenario1PBT1",'Deep retrofit'!$E$40,IF(F31="Scenario2PBT1",'Deep retrofit'!$F$40,IF(F31="Scenario3PBT1",'Deep retrofit'!$G$40,"")))&amp;IF(F31="Scenario1PBT2",'Deep retrofit'!$H$40,IF(F31="Scenario2PBT2",'Deep retrofit'!$I$40,IF(F31="Scenario3PBT2",'Deep retrofit'!$J$40,"")))&amp;IF(F31="Scenario1PBT3",'Deep retrofit'!$K$40,IF(F31="Scenario2PBT3",'Deep retrofit'!$L$40,IF(F31="Scenario3PBT3",'Deep retrofit'!$M$40,"")))&amp;IF(F31="Scenario1PBT4",'Deep retrofit'!$N$40,IF(F31="Scenario2PBT4",'Deep retrofit'!$O$40,IF(F31="Scenario3PBT4",'Deep retrofit'!$P$40,"")))&amp;IF(F31="Scenario1PBT5",'Deep retrofit'!$Q$40,IF(F31="Scenario2PBT5",'Deep retrofit'!$R$40,IF(F31="Scenario3PBT5",'Deep retrofit'!$S$40,"")))&amp;IF(F31="Scenario1PBT6",'Deep retrofit'!$T$40,IF(F31="Scenario2PBT6",'Deep retrofit'!$U$40,IF(F31="Scenario3PBT6",'Deep retrofit'!$V$40,"")))&amp;IF(F31="Scenario1PBT7",'Deep retrofit'!$W$40,IF(F31="Scenario2PBT7",'Deep retrofit'!$X$40,IF(F31="Scenario3PBT7",'Deep retrofit'!$Y$40,"")))&amp;IF(F31="Scenario1PBT8",'Deep retrofit'!$Z$40,IF(F31="Scenario2PBT8",'Deep retrofit'!$AA$40,IF(F31="Scenario3PBT8",'Deep retrofit'!$AB$40,"")))&amp;IF(F31="Scenario1PBT9",'Deep retrofit'!$AC$40,IF(F31="Scenario2PBT9",'Deep retrofit'!$AD$40,IF(F31="Scenario3PBT9",'Deep retrofit'!$AE$40,"")))&amp;IF(F31="Scenario1PBT10",'Deep retrofit'!$AF$40,IF(F31="Scenario2PBT10",'Deep retrofit'!$AG$40,IF(F31="Scenario3PBT10",'Deep retrofit'!$AH$40,"")))&amp;IF(F31="Scenario1PBT11",'Deep retrofit'!$AI$40,IF(F31="Scenario2PBT11",'Deep retrofit'!$AJ$40,IF(F31="Scenario3PBT11",'Deep retrofit'!$AK$40,"")))&amp;IF(F31="Scenario1PBT12",'Deep retrofit'!$AL$40,IF(F31="Scenario2PBT12",'Deep retrofit'!$AM$40,IF(F31="Scenario3PBT12",'Deep retrofit'!$AN$40,"")))&amp;IF(F31="Scenario1PBT13",'Deep retrofit'!$AO$40,IF(F31="Scenario2PBT13",'Deep retrofit'!$AP$40,IF(F31="Scenario3PBT13",'Deep retrofit'!$AQ$40,"")))&amp;IF(F31="Scenario1PBT14",'Deep retrofit'!$AR$40,IF(F31="Scenario2PBT14",'Deep retrofit'!$AS$40,IF(F31="Scenario3PBT14",'Deep retrofit'!$AT$40,"")))&amp;IF(F31="Scenario1PBT15",'Deep retrofit'!$AU$40,IF(F31="Scenario2PBT15",'Deep retrofit'!$AV$40,IF(F31="Scenario3PBT15",'Deep retrofit'!$AW$40,"")))</f>
        <v/>
      </c>
      <c r="X31" s="117">
        <f t="shared" si="21"/>
        <v>0</v>
      </c>
      <c r="Y31" s="117" t="str">
        <f>IF(F31="Scenario1PBT1",'Deep retrofit'!$E$42,IF(F31="Scenario2PBT1",'Deep retrofit'!$F$42,IF(F31="Scenario3PBT1",'Deep retrofit'!$G$42,"")))&amp;IF(F31="Scenario1PBT2",'Deep retrofit'!$H$42,IF(F31="Scenario2PBT2",'Deep retrofit'!$I$42,IF(F31="Scenario3PBT2",'Deep retrofit'!$J$42,"")))&amp;IF(F31="Scenario1PBT3",'Deep retrofit'!$K$42,IF(F31="Scenario2PBT3",'Deep retrofit'!$L$42,IF(F31="Scenario3PBT3",'Deep retrofit'!$M$42,"")))&amp;IF(F31="Scenario1PBT4",'Deep retrofit'!$N$42,IF(F31="Scenario2PBT4",'Deep retrofit'!$O$42,IF(F31="Scenario3PBT4",'Deep retrofit'!$P$42,"")))&amp;IF(F31="Scenario1PBT5",'Deep retrofit'!$Q$42,IF(F31="Scenario2PBT5",'Deep retrofit'!$R$42,IF(F31="Scenario3PBT5",'Deep retrofit'!$S$42,"")))&amp;IF(F31="Scenario1PBT6",'Deep retrofit'!$T$42,IF(F31="Scenario2PBT6",'Deep retrofit'!$U$42,IF(F31="Scenario3PBT6",'Deep retrofit'!$V$42,"")))&amp;IF(F31="Scenario1PBT7",'Deep retrofit'!$W$42,IF(F31="Scenario2PBT7",'Deep retrofit'!$X$42,IF(F31="Scenario3PBT7",'Deep retrofit'!$Y$42,"")))&amp;IF(F31="Scenario1PBT8",'Deep retrofit'!$Z$42,IF(F31="Scenario2PBT8",'Deep retrofit'!$AA$42,IF(F31="Scenario3PBT8",'Deep retrofit'!$AB$42,"")))&amp;IF(F31="Scenario1PBT9",'Deep retrofit'!$AC$42,IF(F31="Scenario2PBT9",'Deep retrofit'!$AD$42,IF(F31="Scenario3PBT9",'Deep retrofit'!$AE$42,"")))&amp;IF(F31="Scenario1PBT10",'Deep retrofit'!$AF$42,IF(F31="Scenario2PBT10",'Deep retrofit'!$AG$42,IF(F31="Scenario3PBT10",'Deep retrofit'!$AH$42,"")))&amp;IF(F31="Scenario1PBT11",'Deep retrofit'!$AI$42,IF(F31="Scenario2PBT11",'Deep retrofit'!$AJ$42,IF(F31="Scenario3PBT11",'Deep retrofit'!$AK$42,"")))&amp;IF(F31="Scenario1PBT12",'Deep retrofit'!$AL$42,IF(F31="Scenario2PBT12",'Deep retrofit'!$AM$42,IF(F31="Scenario3PBT12",'Deep retrofit'!$AN$42,"")))&amp;IF(F31="Scenario1PBT13",'Deep retrofit'!$AO$42,IF(F31="Scenario2PBT13",'Deep retrofit'!$AP$42,IF(F31="Scenario3PBT13",'Deep retrofit'!$AQ$42,"")))&amp;IF(F31="Scenario1PBT14",'Deep retrofit'!$AR$42,IF(F31="Scenario2PBT14",'Deep retrofit'!$AS$42,IF(F31="Scenario3PBT14",'Deep retrofit'!$AT$42,"")))&amp;IF(F31="Scenario1PBT15",'Deep retrofit'!$AU$42,IF(F31="Scenario2PBT15",'Deep retrofit'!$AV$42,IF(F31="Scenario3PBT15",'Deep retrofit'!$AW$42,"")))</f>
        <v/>
      </c>
      <c r="Z31" s="117">
        <f t="shared" si="22"/>
        <v>0</v>
      </c>
      <c r="AA31" s="269" t="str">
        <f>IF(F31="Scenario1PBT1",'Deep retrofit'!$E$101,IF(F31="Scenario2PBT1",'Deep retrofit'!$F$101,IF(F31="Scenario3PBT1",'Deep retrofit'!$G$101,"")))&amp;IF(F31="Scenario1PBT2",'Deep retrofit'!$H$101,IF(F31="Scenario2PBT2",'Deep retrofit'!$I$101,IF(F31="Scenario3PBT2",'Deep retrofit'!$J$101,"")))&amp;IF(F31="Scenario1PBT3",'Deep retrofit'!$K$101,IF(F31="Scenario2PBT3",'Deep retrofit'!$L$101,IF(F31="Scenario3PBT3",'Deep retrofit'!$M$101,"")))&amp;IF(F31="Scenario1PBT4",'Deep retrofit'!$N$101,IF(F31="Scenario2PBT4",'Deep retrofit'!$O$101,IF(F31="Scenario3PBT4",'Deep retrofit'!$P$101,"")))&amp;IF(F31="Scenario1PBT5",'Deep retrofit'!$Q$101,IF(F31="Scenario2PBT5",'Deep retrofit'!$R$101,IF(F31="Scenario3PBT5",'Deep retrofit'!$S$101,"")))&amp;IF(F31="Scenario1PBT6",'Deep retrofit'!$T$101,IF(F31="Scenario2PBT6",'Deep retrofit'!$U$101,IF(F31="Scenario3PBT6",'Deep retrofit'!$V$101,"")))&amp;IF(F31="Scenario1PBT7",'Deep retrofit'!$W$101,IF(F31="Scenario2PBT7",'Deep retrofit'!$X$101,IF(F31="Scenario3PBT7",'Deep retrofit'!$Y$101,"")))&amp;IF(F31="Scenario1PBT8",'Deep retrofit'!$Z$101,IF(F31="Scenario2PBT8",'Deep retrofit'!$AA$101,IF(F31="Scenario3PBT8",'Deep retrofit'!$AB$101,"")))&amp;IF(F31="Scenario1PBT9",'Deep retrofit'!$AC$101,IF(F31="Scenario2PBT9",'Deep retrofit'!$AD$101,IF(F31="Scenario3PBT9",'Deep retrofit'!$AE$101,"")))&amp;IF(F31="Scenario1PBT10",'Deep retrofit'!$AF$101,IF(F31="Scenario2PBT10",'Deep retrofit'!$AG$101,IF(F31="Scenario3PBT10",'Deep retrofit'!$AH$101,"")))&amp;IF(F31="Scenario1PBT11",'Deep retrofit'!$AI$101,IF(F31="Scenario2PBT11",'Deep retrofit'!$AJ$101,IF(F31="Scenario3PBT11",'Deep retrofit'!$AK$101,"")))&amp;IF(F31="Scenario1PBT12",'Deep retrofit'!$AL$101,IF(F31="Scenario2PBT12",'Deep retrofit'!$AM$101,IF(F31="Scenario3PBT12",'Deep retrofit'!$AN$101,"")))&amp;IF(F31="Scenario1PBT13",'Deep retrofit'!$AO$101,IF(F31="Scenario2PBT13",'Deep retrofit'!$AP$101,IF(F31="Scenario3PBT13",'Deep retrofit'!$AQ$101,"")))&amp;IF(F31="Scenario1PBT14",'Deep retrofit'!$AR$101,IF(F31="Scenario2PBT14",'Deep retrofit'!$AS$101,IF(F31="Scenario3PBT14",'Deep retrofit'!$AT$101,"")))&amp;IF(F31="Scenario1PBT15",'Deep retrofit'!$AU$101,IF(F31="Scenario2PBT15",'Deep retrofit'!$AV$101,IF(F31="Scenario3PBT15",'Deep retrofit'!$AW$101,"")))</f>
        <v/>
      </c>
      <c r="AB31" s="179">
        <f t="shared" si="23"/>
        <v>0</v>
      </c>
      <c r="AC31" s="348" t="str">
        <f t="shared" si="24"/>
        <v/>
      </c>
      <c r="AD31" s="353">
        <f>IF(AC31="",IFERROR('Projection_Base-case'!G32-G31,0),0)</f>
        <v>0</v>
      </c>
      <c r="AE31" s="350">
        <f t="shared" si="0"/>
        <v>0</v>
      </c>
      <c r="AF31" s="361">
        <f>IFERROR(100*AD31/'Projection_Base-case'!G32,0)</f>
        <v>0</v>
      </c>
      <c r="AG31" s="352">
        <f>IF(AC31="",IFERROR('Projection_Base-case'!I32-I31,0),0)</f>
        <v>0</v>
      </c>
      <c r="AH31" s="353">
        <f t="shared" si="1"/>
        <v>0</v>
      </c>
      <c r="AI31" s="361">
        <f>IFERROR(100*AG31/'Projection_Base-case'!I32,0)</f>
        <v>0</v>
      </c>
      <c r="AJ31" s="352">
        <f>IF(AC31="",IFERROR('Projection_Base-case'!K32-K31,0),0)</f>
        <v>0</v>
      </c>
      <c r="AK31" s="353">
        <f t="shared" si="2"/>
        <v>0</v>
      </c>
      <c r="AL31" s="361">
        <f>IFERROR(100*AJ31/'Projection_Base-case'!K32,0)</f>
        <v>0</v>
      </c>
      <c r="AM31" s="352">
        <f>-IF(AC31="",IFERROR('Projection_Base-case'!M32-M31,0),0)</f>
        <v>0</v>
      </c>
      <c r="AN31" s="353">
        <f t="shared" si="3"/>
        <v>0</v>
      </c>
      <c r="AO31" s="354">
        <f>IFERROR(IF('Projection_Base-case'!N32&gt;0,100*AN31/'Projection_Base-case'!N32,100*AN31/N31),0)</f>
        <v>0</v>
      </c>
      <c r="AP31" s="355">
        <f>IF(AC31="",IFERROR('Projection_Base-case'!O32-O31,0),0)</f>
        <v>0</v>
      </c>
      <c r="AQ31" s="356">
        <f t="shared" si="4"/>
        <v>0</v>
      </c>
      <c r="AR31" s="356">
        <f>IFERROR(100*AP31/'Projection_Base-case'!O32,0)</f>
        <v>0</v>
      </c>
      <c r="AS31" s="355">
        <f>IF(AC31="",IFERROR('Projection_Base-case'!Q32-Q31,0),0)</f>
        <v>0</v>
      </c>
      <c r="AT31" s="356">
        <f t="shared" si="5"/>
        <v>0</v>
      </c>
      <c r="AU31" s="356">
        <f>IFERROR(100*AS31/'Projection_Base-case'!Q32,0)</f>
        <v>0</v>
      </c>
      <c r="AV31" s="355">
        <f>IF(AC31="",IFERROR('Projection_Base-case'!S32-S31,0),0)</f>
        <v>0</v>
      </c>
      <c r="AW31" s="356">
        <f t="shared" si="6"/>
        <v>0</v>
      </c>
      <c r="AX31" s="357">
        <f>IFERROR(100*AV31/'Projection_Base-case'!S32,0)</f>
        <v>0</v>
      </c>
      <c r="AY31" s="358">
        <f>IF(AC31="",IFERROR('Projection_Base-case'!U32-U31,0),0)</f>
        <v>0</v>
      </c>
      <c r="AZ31" s="359">
        <f t="shared" si="7"/>
        <v>0</v>
      </c>
      <c r="BA31" s="359">
        <f>IFERROR(100*AY31/'Projection_Base-case'!U32,0)</f>
        <v>0</v>
      </c>
      <c r="BB31" s="358">
        <f>IF(AC31="",IFERROR('Projection_Base-case'!W32-W31,0),0)</f>
        <v>0</v>
      </c>
      <c r="BC31" s="359">
        <f t="shared" si="8"/>
        <v>0</v>
      </c>
      <c r="BD31" s="359">
        <f>IFERROR(100*BB31/'Projection_Base-case'!W32,0)</f>
        <v>0</v>
      </c>
      <c r="BE31" s="358">
        <f>IF(AC31="",IFERROR('Projection_Base-case'!Y32-Y31,0),0)</f>
        <v>0</v>
      </c>
      <c r="BF31" s="359">
        <f t="shared" si="9"/>
        <v>0</v>
      </c>
      <c r="BG31" s="359">
        <f>IFERROR(100*BE31/'Projection_Base-case'!Y32,0)</f>
        <v>0</v>
      </c>
      <c r="BH31" s="359">
        <f t="shared" si="10"/>
        <v>0</v>
      </c>
      <c r="BI31" s="360">
        <f t="shared" si="11"/>
        <v>0</v>
      </c>
    </row>
    <row r="32" spans="1:61" ht="15.6">
      <c r="A32" s="205">
        <v>28</v>
      </c>
      <c r="B32" s="347">
        <f>IF('Projection_Base-case'!B33&lt;&gt;"",'Projection_Base-case'!B33,0)</f>
        <v>0</v>
      </c>
      <c r="C32" s="347">
        <f>IF('Projection_Base-case'!C33&lt;&gt;"",'Projection_Base-case'!C33,0)</f>
        <v>0</v>
      </c>
      <c r="D32" s="365">
        <f>IF('Projection_Base-case'!D33&lt;&gt;"",'Projection_Base-case'!D33,0)</f>
        <v>0</v>
      </c>
      <c r="E32" s="369"/>
      <c r="F32" s="367" t="str">
        <f t="shared" si="12"/>
        <v>0</v>
      </c>
      <c r="G32" s="177" t="str">
        <f>IF(F32="Scenario1PBT1",'Deep retrofit'!$E$6,IF(F32="Scenario2PBT1",'Deep retrofit'!$F$6,IF(F32="Scenario3PBT1",'Deep retrofit'!$G$6,"")))&amp;IF(F32="Scenario1PBT2",'Deep retrofit'!$H$6,IF(F32="Scenario2PBT2",'Deep retrofit'!$I$6,IF(F32="Scenario3PBT2",'Deep retrofit'!$J$6,"")))&amp;IF(F32="Scenario1PBT3",'Deep retrofit'!$K$6,IF(F32="Scenario2PBT3",'Deep retrofit'!$L$6,IF(F32="Scenario3PBT3",'Deep retrofit'!$M$6,"")))&amp;IF(F32="Scenario1PBT4",'Deep retrofit'!$N$6,IF(F32="Scenario2PBT4",'Deep retrofit'!$O$6,IF(F32="Scenario3PBT4",'Deep retrofit'!$P$6,"")))&amp;IF(F32="Scenario1PBT5",'Deep retrofit'!$Q$6,IF(F32="Scenario2PBT5",'Deep retrofit'!$R$6,IF(F32="Scenario3PBT5",'Deep retrofit'!$S$6,"")))&amp;IF(F32="Scenario1PBT6",'Deep retrofit'!$T$6,IF(F32="Scenario2PBT6",'Deep retrofit'!$U$6,IF(F32="Scenario3PBT6",'Deep retrofit'!$V$6,"")))&amp;IF(F32="Scenario1PBT7",'Deep retrofit'!$W$6,IF(F32="Scenario2PBT7",'Deep retrofit'!$X$6,IF(F32="Scenario3PBT7",'Deep retrofit'!$Y$6,"")))&amp;IF(F32="Scenario1PBT8",'Deep retrofit'!$Z$6,IF(F32="Scenario2PBT8",'Deep retrofit'!$AA$6,IF(F32="Scenario3PBT8",'Deep retrofit'!$AB$6,"")))&amp;IF(F32="Scenario1PBT9",'Deep retrofit'!$AC$6,IF(F32="Scenario2PBT9",'Deep retrofit'!$AD$6,IF(F32="Scenario3PBT9",'Deep retrofit'!$AE$6,"")))&amp;IF(F32="Scenario1PBT10",'Deep retrofit'!$AF$6,IF(F32="Scenario2PBT10",'Deep retrofit'!$AG$6,IF(F32="Scenario3PBT10",'Deep retrofit'!$AH$6,"")))&amp;IF(F32="Scenario1PBT11",'Deep retrofit'!$AI$6,IF(F32="Scenario2PBT11",'Deep retrofit'!$AJ$6,IF(F32="Scenario3PBT11",'Deep retrofit'!$AK$6,"")))&amp;IF(F32="Scenario1PBT12",'Deep retrofit'!$AL$6,IF(F32="Scenario2PBT12",'Deep retrofit'!$AM$6,IF(F32="Scenario3PBT12",'Deep retrofit'!$AN$6,"")))&amp;IF(F32="Scenario1PBT13",'Deep retrofit'!$AO$6,IF(F32="Scenario2PBT13",'Deep retrofit'!$AP$6,IF(F32="Scenario3PBT13",'Deep retrofit'!$AQ$6,"")))&amp;IF(F32="Scenario1PBT14",'Deep retrofit'!$AR$6,IF(F32="Scenario2PBT14",'Deep retrofit'!$AS$6,IF(F32="Scenario3PBT14",'Deep retrofit'!$AT$6,"")))&amp;IF(F32="Scenario1PBT15",'Deep retrofit'!$AU$6,IF(F32="Scenario2PBT15",'Deep retrofit'!$AV$6,IF(F32="Scenario3PBT15",'Deep retrofit'!$AW$6,"")))</f>
        <v/>
      </c>
      <c r="H32" s="117">
        <f t="shared" si="13"/>
        <v>0</v>
      </c>
      <c r="I32" s="178" t="str">
        <f>IF(F32="Scenario1PBT1",'Deep retrofit'!$E$16,IF(F32="Scenario2PBT1",'Deep retrofit'!$F$16,IF(F32="Scenario3PBT1",'Deep retrofit'!$G$16,"")))&amp;IF(F32="Scenario1PBT2",'Deep retrofit'!$H$16,IF(F32="Scenario2PBT2",'Deep retrofit'!$I$16,IF(F32="Scenario3PBT2",'Deep retrofit'!$J$16,"")))&amp;IF(F32="Scenario1PBT3",'Deep retrofit'!$K$16,IF(F32="Scenario2PBT3",'Deep retrofit'!$L$16,IF(F32="Scenario3PBT3",'Deep retrofit'!$M$16,"")))&amp;IF(F32="Scenario1PBT4",'Deep retrofit'!$N$16,IF(F32="Scenario2PBT4",'Deep retrofit'!$O$16,IF(F32="Scenario3PBT4",'Deep retrofit'!$P$16,"")))&amp;IF(F32="Scenario1PBT5",'Deep retrofit'!$Q$16,IF(F32="Scenario2PBT5",'Deep retrofit'!$R$16,IF(F32="Scenario3PBT5",'Deep retrofit'!$S$16,"")))&amp;IF(F32="Scenario1PBT6",'Deep retrofit'!$T$16,IF(F32="Scenario2PBT6",'Deep retrofit'!$U$16,IF(F32="Scenario3PBT6",'Deep retrofit'!$V$16,"")))&amp;IF(F32="Scenario1PBT7",'Deep retrofit'!$W$16,IF(F32="Scenario2PBT7",'Deep retrofit'!$X$16,IF(F32="Scenario3PBT7",'Deep retrofit'!$Y$16,"")))&amp;IF(F32="Scenario1PBT8",'Deep retrofit'!$Z$16,IF(F32="Scenario2PBT8",'Deep retrofit'!$AA$16,IF(F32="Scenario3PBT8",'Deep retrofit'!$AB$16,"")))&amp;IF(F32="Scenario1PBT9",'Deep retrofit'!$AC$16,IF(F32="Scenario2PBT9",'Deep retrofit'!$AD$16,IF(F32="Scenario3PBT9",'Deep retrofit'!$AE$16,"")))&amp;IF(F32="Scenario1PBT10",'Deep retrofit'!$AF$16,IF(F32="Scenario2PBT10",'Deep retrofit'!$AG$16,IF(F32="Scenario3PBT10",'Deep retrofit'!$AH$16,"")))&amp;IF(F32="Scenario1PBT11",'Deep retrofit'!$AI$16,IF(F32="Scenario2PBT11",'Deep retrofit'!$AJ$16,IF(F32="Scenario3PBT11",'Deep retrofit'!$AK$16,"")))&amp;IF(F32="Scenario1PBT12",'Deep retrofit'!$AL$16,IF(F32="Scenario2PBT12",'Deep retrofit'!$AM$16,IF(F32="Scenario3PBT12",'Deep retrofit'!$AN$16,"")))&amp;IF(F32="Scenario1PBT13",'Deep retrofit'!$AO$16,IF(F32="Scenario2PBT13",'Deep retrofit'!$AP$16,IF(F32="Scenario3PBT13",'Deep retrofit'!$AQ$16,"")))&amp;IF(F32="Scenario1PBT14",'Deep retrofit'!$AR$16,IF(F32="Scenario2PBT14",'Deep retrofit'!$AS$16,IF(F32="Scenario3PBT14",'Deep retrofit'!$AT$16,"")))&amp;IF(F32="Scenario1PBT15",'Deep retrofit'!$AU$16,IF(F32="Scenario2PBT15",'Deep retrofit'!$AV$16,IF(F32="Scenario3PBT15",'Deep retrofit'!$AW$16,"")))</f>
        <v/>
      </c>
      <c r="J32" s="117">
        <f t="shared" si="14"/>
        <v>0</v>
      </c>
      <c r="K32" s="117" t="str">
        <f>IF(F32="Scenario1PBT1",'Deep retrofit'!$E$18,IF(F32="Scenario2PBT1",'Deep retrofit'!$F$18,IF(F32="Scenario3PBT1",'Deep retrofit'!$G$18,"")))&amp;IF(F32="Scenario1PBT2",'Deep retrofit'!$H$18,IF(F32="Scenario2PBT2",'Deep retrofit'!$I$18,IF(F32="Scenario3PBT2",'Deep retrofit'!$J$18,"")))&amp;IF(F32="Scenario1PBT3",'Deep retrofit'!$K$18,IF(F32="Scenario2PBT3",'Deep retrofit'!$L$18,IF(F32="Scenario3PBT3",'Deep retrofit'!$M$18,"")))&amp;IF(F32="Scenario1PBT4",'Deep retrofit'!$N$18,IF(F32="Scenario2PBT4",'Deep retrofit'!$O$18,IF(F32="Scenario3PBT4",'Deep retrofit'!$P$18,"")))&amp;IF(F32="Scenario1PBT5",'Deep retrofit'!$Q$18,IF(F32="Scenario2PBT5",'Deep retrofit'!$R$18,IF(F32="Scenario3PBT5",'Deep retrofit'!$S$18,"")))&amp;IF(F32="Scenario1PBT6",'Deep retrofit'!$T$18,IF(F32="Scenario2PBT6",'Deep retrofit'!$U$18,IF(F32="Scenario3PBT6",'Deep retrofit'!$V$18,"")))&amp;IF(F32="Scenario1PBT7",'Deep retrofit'!$W$18,IF(F32="Scenario2PBT7",'Deep retrofit'!$X$18,IF(F32="Scenario3PBT7",'Deep retrofit'!$Y$18,"")))&amp;IF(F32="Scenario1PBT8",'Deep retrofit'!$Z$18,IF(F32="Scenario2PBT8",'Deep retrofit'!$AA$18,IF(F32="Scenario3PBT8",'Deep retrofit'!$AB$18,"")))&amp;IF(F32="Scenario1PBT9",'Deep retrofit'!$AC$18,IF(F32="Scenario2PBT9",'Deep retrofit'!$AD$18,IF(F32="Scenario3PBT9",'Deep retrofit'!$AE$18,"")))&amp;IF(F32="Scenario1PBT10",'Deep retrofit'!$AF$18,IF(F32="Scenario2PBT10",'Deep retrofit'!$AG$18,IF(F32="Scenario3PBT10",'Deep retrofit'!$AH$18,"")))&amp;IF(F32="Scenario1PBT11",'Deep retrofit'!$AI$18,IF(F32="Scenario2PBT11",'Deep retrofit'!$AJ$18,IF(F32="Scenario3PBT11",'Deep retrofit'!$AK$18,"")))&amp;IF(F32="Scenario1PBT12",'Deep retrofit'!$AL$18,IF(F32="Scenario2PBT12",'Deep retrofit'!$AM$18,IF(F32="Scenario3PBT12",'Deep retrofit'!$AN$18,"")))&amp;IF(F32="Scenario1PBT13",'Deep retrofit'!$AO$18,IF(F32="Scenario2PBT13",'Deep retrofit'!$AP$18,IF(F32="Scenario3PBT13",'Deep retrofit'!$AQ$18,"")))&amp;IF(F32="Scenario1PBT14",'Deep retrofit'!$AR$18,IF(F32="Scenario2PBT14",'Deep retrofit'!$AS$18,IF(F32="Scenario3PBT14",'Deep retrofit'!$AT$18,"")))&amp;IF(F32="Scenario1PBT15",'Deep retrofit'!$AU$18,IF(F32="Scenario2PBT15",'Deep retrofit'!$AV$18,IF(F32="Scenario3PBT15",'Deep retrofit'!$AW$18,"")))</f>
        <v/>
      </c>
      <c r="L32" s="117">
        <f t="shared" si="15"/>
        <v>0</v>
      </c>
      <c r="M32" s="117" t="str">
        <f>IF(F32="Scenario1PBT1",'Deep retrofit'!$E$20,IF(F32="Scenario2PBT1",'Deep retrofit'!$F$20,IF(F32="Scenario3PBT1",'Deep retrofit'!$G$20,"")))&amp;IF(F32="Scenario1PBT2",'Deep retrofit'!$H$20,IF(F32="Scenario2PBT2",'Deep retrofit'!$I$20,IF(F32="Scenario3PBT2",'Deep retrofit'!$J$20,"")))&amp;IF(F32="Scenario1PBT3",'Deep retrofit'!$K$20,IF(F32="Scenario2PBT3",'Deep retrofit'!$L$20,IF(F32="Scenario3PBT3",'Deep retrofit'!$M$20,"")))&amp;IF(F32="Scenario1PBT4",'Deep retrofit'!$N$20,IF(F32="Scenario2PBT4",'Deep retrofit'!$O$20,IF(F32="Scenario3PBT4",'Deep retrofit'!$P$20,"")))&amp;IF(F32="Scenario1PBT5",'Deep retrofit'!$Q$20,IF(F32="Scenario2PBT5",'Deep retrofit'!$R$20,IF(F32="Scenario3PBT5",'Deep retrofit'!$S$20,"")))&amp;IF(F32="Scenario1PBT6",'Deep retrofit'!$T$20,IF(F32="Scenario2PBT6",'Deep retrofit'!$U$20,IF(F32="Scenario3PBT6",'Deep retrofit'!$V$20,"")))&amp;IF(F32="Scenario1PBT7",'Deep retrofit'!$W$20,IF(F32="Scenario2PBT7",'Deep retrofit'!$X$20,IF(F32="Scenario3PBT7",'Deep retrofit'!$Y$20,"")))&amp;IF(F32="Scenario1PBT8",'Deep retrofit'!$Z$20,IF(F32="Scenario2PBT8",'Deep retrofit'!$AA$20,IF(F32="Scenario3PBT8",'Deep retrofit'!$AB$20,"")))&amp;IF(F32="Scenario1PBT9",'Deep retrofit'!$AC$20,IF(F32="Scenario2PBT9",'Deep retrofit'!$AD$20,IF(F32="Scenario3PBT9",'Deep retrofit'!$AE$20,"")))&amp;IF(F32="Scenario1PBT10",'Deep retrofit'!$AF$20,IF(F32="Scenario2PBT10",'Deep retrofit'!$AG$20,IF(F32="Scenario3PBT10",'Deep retrofit'!$AH$20,"")))&amp;IF(F32="Scenario1PBT11",'Deep retrofit'!$AI$20,IF(F32="Scenario2PBT11",'Deep retrofit'!$AJ$20,IF(F32="Scenario3PBT11",'Deep retrofit'!$AK$20,"")))&amp;IF(F32="Scenario1PBT12",'Deep retrofit'!$AL$20,IF(F32="Scenario2PBT12",'Deep retrofit'!$AM$20,IF(F32="Scenario3PBT12",'Deep retrofit'!$AN$20,"")))&amp;IF(F32="Scenario1PBT13",'Deep retrofit'!$AO$20,IF(F32="Scenario2PBT13",'Deep retrofit'!$AP$20,IF(F32="Scenario3PBT13",'Deep retrofit'!$AQ$20,"")))&amp;IF(F32="Scenario1PBT14",'Deep retrofit'!$AR$20,IF(F32="Scenario2PBT14",'Deep retrofit'!$AS$20,IF(F32="Scenario3PBT14",'Deep retrofit'!$AT$20,"")))&amp;IF(F32="Scenario1PBT15",'Deep retrofit'!$AU$20,IF(F32="Scenario2PBT15",'Deep retrofit'!$AV$20,IF(F32="Scenario3PBT15",'Deep retrofit'!$AW$20,"")))</f>
        <v/>
      </c>
      <c r="N32" s="118">
        <f t="shared" si="16"/>
        <v>0</v>
      </c>
      <c r="O32" s="206" t="str">
        <f>IF(F32="Scenario1PBT1",'Deep retrofit'!$E$23,IF(F32="Scenario2PBT1",'Deep retrofit'!$F$23,IF(F32="Scenario3PBT1",'Deep retrofit'!$G$23,"")))&amp;IF(F32="Scenario1PBT2",'Deep retrofit'!$H$23,IF(F32="Scenario2PBT2",'Deep retrofit'!$I$23,IF(F32="Scenario3PBT2",'Deep retrofit'!$J$23,"")))&amp;IF(F32="Scenario1PBT3",'Deep retrofit'!$K$23,IF(F32="Scenario2PBT3",'Deep retrofit'!$L$23,IF(F32="Scenario3PBT3",'Deep retrofit'!$M$23,"")))&amp;IF(F32="Scenario1PBT4",'Deep retrofit'!$N$23,IF(F32="Scenario2PBT4",'Deep retrofit'!$O$23,IF(F32="Scenario3PBT4",'Deep retrofit'!$P$23,"")))&amp;IF(F32="Scenario1PBT5",'Deep retrofit'!$Q$23,IF(F32="Scenario2PBT5",'Deep retrofit'!$R$23,IF(F32="Scenario3PBT5",'Deep retrofit'!$S$23,"")))&amp;IF(F32="Scenario1PBT6",'Deep retrofit'!$T$23,IF(F32="Scenario2PBT6",'Deep retrofit'!$U$23,IF(F32="Scenario3PBT6",'Deep retrofit'!$V$23,"")))&amp;IF(F32="Scenario1PBT7",'Deep retrofit'!$W$23,IF(F32="Scenario2PBT7",'Deep retrofit'!$X$23,IF(F32="Scenario3PBT7",'Deep retrofit'!$Y$23,"")))&amp;IF(F32="Scenario1PBT8",'Deep retrofit'!$Z$23,IF(F32="Scenario2PBT8",'Deep retrofit'!$AA$23,IF(F32="Scenario3PBT8",'Deep retrofit'!$AB$23,"")))&amp;IF(F32="Scenario1PBT9",'Deep retrofit'!$AC$23,IF(F32="Scenario2PBT9",'Deep retrofit'!$AD$23,IF(F32="Scenario3PBT9",'Deep retrofit'!$AE$23,"")))&amp;IF(F32="Scenario1PBT10",'Deep retrofit'!$AF$23,IF(F32="Scenario2PBT10",'Deep retrofit'!$AG$23,IF(F32="Scenario3PBT10",'Deep retrofit'!$AH$23,"")))&amp;IF(F32="Scenario1PBT11",'Deep retrofit'!$AI$23,IF(F32="Scenario2PBT11",'Deep retrofit'!$AJ$23,IF(F32="Scenario3PBT11",'Deep retrofit'!$AK$23,"")))&amp;IF(F32="Scenario1PBT12",'Deep retrofit'!$AL$23,IF(F32="Scenario2PBT12",'Deep retrofit'!$AM$23,IF(F32="Scenario3PBT12",'Deep retrofit'!$AN$23,"")))&amp;IF(F32="Scenario1PBT13",'Deep retrofit'!$AO$23,IF(F32="Scenario2PBT13",'Deep retrofit'!$AP$23,IF(F32="Scenario3PBT13",'Deep retrofit'!$AQ$23,"")))&amp;IF(F32="Scenario1PBT14",'Deep retrofit'!$AR$23,IF(F32="Scenario2PBT14",'Deep retrofit'!$AS$23,IF(F32="Scenario3PBT14",'Deep retrofit'!$AT$23,"")))&amp;IF(F32="Scenario1PBT15",'Deep retrofit'!$AU$23,IF(F32="Scenario2PBT15",'Deep retrofit'!$AV$23,IF(F32="Scenario3PBT15",'Deep retrofit'!$AW$23,"")))</f>
        <v/>
      </c>
      <c r="P32" s="117">
        <f t="shared" si="17"/>
        <v>0</v>
      </c>
      <c r="Q32" s="117" t="str">
        <f>IF(F32="Scenario1PBT1",'Deep retrofit'!$E$25,IF(F32="Scenario2PBT1",'Deep retrofit'!$F$25,IF(F32="Scenario3PBT1",'Deep retrofit'!$G$25,"")))&amp;IF(F32="Scenario1PBT2",'Deep retrofit'!$H$25,IF(F32="Scenario2PBT2",'Deep retrofit'!$I$25,IF(F32="Scenario3PBT2",'Deep retrofit'!$J$25,"")))&amp;IF(F32="Scenario1PBT3",'Deep retrofit'!$K$25,IF(F32="Scenario2PBT3",'Deep retrofit'!$L$25,IF(F32="Scenario3PBT3",'Deep retrofit'!$M$25,"")))&amp;IF(F32="Scenario1PBT4",'Deep retrofit'!$N$25,IF(F32="Scenario2PBT4",'Deep retrofit'!$O$25,IF(F32="Scenario3PBT4",'Deep retrofit'!$P$25,"")))&amp;IF(F32="Scenario1PBT5",'Deep retrofit'!$Q$25,IF(F32="Scenario2PBT5",'Deep retrofit'!$R$25,IF(F32="Scenario3PBT5",'Deep retrofit'!$S$25,"")))&amp;IF(F32="Scenario1PBT6",'Deep retrofit'!$T$25,IF(F32="Scenario2PBT6",'Deep retrofit'!$U$25,IF(F32="Scenario3PBT6",'Deep retrofit'!$V$25,"")))&amp;IF(F32="Scenario1PBT7",'Deep retrofit'!$W$25,IF(F32="Scenario2PBT7",'Deep retrofit'!$X$25,IF(F32="Scenario3PBT7",'Deep retrofit'!$Y$25,"")))&amp;IF(F32="Scenario1PBT8",'Deep retrofit'!$Z$25,IF(F32="Scenario2PBT8",'Deep retrofit'!$AA$25,IF(F32="Scenario3PBT8",'Deep retrofit'!$AB$25,"")))&amp;IF(F32="Scenario1PBT9",'Deep retrofit'!$AC$25,IF(F32="Scenario2PBT9",'Deep retrofit'!$AD$25,IF(F32="Scenario3PBT9",'Deep retrofit'!$AE$25,"")))&amp;IF(F32="Scenario1PBT10",'Deep retrofit'!$AF$25,IF(F32="Scenario2PBT10",'Deep retrofit'!$AG$25,IF(F32="Scenario3PBT10",'Deep retrofit'!$AH$25,"")))&amp;IF(F32="Scenario1PBT11",'Deep retrofit'!$AI$25,IF(F32="Scenario2PBT11",'Deep retrofit'!$AJ$25,IF(F32="Scenario3PBT11",'Deep retrofit'!$AK$25,"")))&amp;IF(F32="Scenario1PBT12",'Deep retrofit'!$AL$25,IF(F32="Scenario2PBT12",'Deep retrofit'!$AM$25,IF(F32="Scenario3PBT12",'Deep retrofit'!$AN$25,"")))&amp;IF(F32="Scenario1PBT13",'Deep retrofit'!$AO$25,IF(F32="Scenario2PBT13",'Deep retrofit'!$AP$25,IF(F32="Scenario3PBT13",'Deep retrofit'!$AQ$25,"")))&amp;IF(F32="Scenario1PBT14",'Deep retrofit'!$AR$25,IF(F32="Scenario2PBT14",'Deep retrofit'!$AS$25,IF(F32="Scenario3PBT14",'Deep retrofit'!$AT$25,"")))&amp;IF(F32="Scenario1PBT15",'Deep retrofit'!$AU$25,IF(F32="Scenario2PBT15",'Deep retrofit'!$AV$25,IF(F32="Scenario3PBT15",'Deep retrofit'!$AW$25,"")))</f>
        <v/>
      </c>
      <c r="R32" s="117">
        <f t="shared" si="18"/>
        <v>0</v>
      </c>
      <c r="S32" s="117" t="str">
        <f>IF(F32="Scenario1PBT1",'Deep retrofit'!$E$27,IF(F32="Scenario2PBT1",'Deep retrofit'!$F$27,IF(F32="Scenario3PBT1",'Deep retrofit'!$G$27,"")))&amp;IF(F32="Scenario1PBT2",'Deep retrofit'!$H$27,IF(F32="Scenario2PBT2",'Deep retrofit'!$I$27,IF(F32="Scenario3PBT2",'Deep retrofit'!$J$27,"")))&amp;IF(F32="Scenario1PBT3",'Deep retrofit'!$K$27,IF(F32="Scenario2PBT3",'Deep retrofit'!$L$27,IF(F32="Scenario3PBT3",'Deep retrofit'!$M$27,"")))&amp;IF(F32="Scenario1PBT4",'Deep retrofit'!$N$27,IF(F32="Scenario2PBT4",'Deep retrofit'!$O$27,IF(F32="Scenario3PBT4",'Deep retrofit'!$P$27,"")))&amp;IF(F32="Scenario1PBT5",'Deep retrofit'!$Q$27,IF(F32="Scenario2PBT5",'Deep retrofit'!$R$27,IF(F32="Scenario3PBT5",'Deep retrofit'!$S$27,"")))&amp;IF(F32="Scenario1PBT6",'Deep retrofit'!$T$27,IF(F32="Scenario2PBT6",'Deep retrofit'!$U$27,IF(F32="Scenario3PBT6",'Deep retrofit'!$V$27,"")))&amp;IF(F32="Scenario1PBT7",'Deep retrofit'!$W$27,IF(F32="Scenario2PBT7",'Deep retrofit'!$X$27,IF(F32="Scenario3PBT7",'Deep retrofit'!$Y$27,"")))&amp;IF(F32="Scenario1PBT8",'Deep retrofit'!$Z$27,IF(F32="Scenario2PBT8",'Deep retrofit'!$AA$27,IF(F32="Scenario3PBT8",'Deep retrofit'!$AB$27,"")))&amp;IF(F32="Scenario1PBT9",'Deep retrofit'!$AC$27,IF(F32="Scenario2PBT9",'Deep retrofit'!$AD$27,IF(F32="Scenario3PBT9",'Deep retrofit'!$AE$27,"")))&amp;IF(F32="Scenario1PBT10",'Deep retrofit'!$AF$27,IF(F32="Scenario2PBT10",'Deep retrofit'!$AG$27,IF(F32="Scenario3PBT10",'Deep retrofit'!$AH$27,"")))&amp;IF(F32="Scenario1PBT11",'Deep retrofit'!$AI$27,IF(F32="Scenario2PBT11",'Deep retrofit'!$AJ$27,IF(F32="Scenario3PBT11",'Deep retrofit'!$AK$27,"")))&amp;IF(F32="Scenario1PBT12",'Deep retrofit'!$AL$27,IF(F32="Scenario2PBT12",'Deep retrofit'!$AM$27,IF(F32="Scenario3PBT12",'Deep retrofit'!$AN$27,"")))&amp;IF(F32="Scenario1PBT13",'Deep retrofit'!$AO$27,IF(F32="Scenario2PBT13",'Deep retrofit'!$AP$27,IF(F32="Scenario3PBT13",'Deep retrofit'!$AQ$27,"")))&amp;IF(F32="Scenario1PBT14",'Deep retrofit'!$AR$27,IF(F32="Scenario2PBT14",'Deep retrofit'!$AS$27,IF(F32="Scenario3PBT14",'Deep retrofit'!$AT$27,"")))&amp;IF(F32="Scenario1PBT15",'Deep retrofit'!$AU$27,IF(F32="Scenario2PBT15",'Deep retrofit'!$AV$27,IF(F32="Scenario3PBT15",'Deep retrofit'!$AW$27,"")))</f>
        <v/>
      </c>
      <c r="T32" s="207">
        <f t="shared" si="19"/>
        <v>0</v>
      </c>
      <c r="U32" s="206" t="str">
        <f>IF(F32="Scenario1PBT1",'Deep retrofit'!$E$38,IF(F32="Scenario2PBT1",'Deep retrofit'!$F$38,IF(F32="Scenario3PBT1",'Deep retrofit'!$G$38,"")))&amp;IF(F32="Scenario1PBT2",'Deep retrofit'!$H$38,IF(F32="Scenario2PBT2",'Deep retrofit'!$I$38,IF(F32="Scenario3PBT2",'Deep retrofit'!$J$38,"")))&amp;IF(F32="Scenario1PBT3",'Deep retrofit'!$K$38,IF(F32="Scenario2PBT3",'Deep retrofit'!$L$38,IF(F32="Scenario3PBT3",'Deep retrofit'!$M$38,"")))&amp;IF(F32="Scenario1PBT4",'Deep retrofit'!$N$38,IF(F32="Scenario2PBT4",'Deep retrofit'!$O$38,IF(F32="Scenario3PBT4",'Deep retrofit'!$P$38,"")))&amp;IF(F32="Scenario1PBT5",'Deep retrofit'!$Q$38,IF(F32="Scenario2PBT5",'Deep retrofit'!$R$38,IF(F32="Scenario3PBT5",'Deep retrofit'!$S$38,"")))&amp;IF(F32="Scenario1PBT6",'Deep retrofit'!$T$38,IF(F32="Scenario2PBT6",'Deep retrofit'!$U$38,IF(F32="Scenario3PBT6",'Deep retrofit'!$V$38,"")))&amp;IF(F32="Scenario1PBT7",'Deep retrofit'!$W$38,IF(F32="Scenario2PBT7",'Deep retrofit'!$X$38,IF(F32="Scenario3PBT7",'Deep retrofit'!$Y$38,"")))&amp;IF(F32="Scenario1PBT8",'Deep retrofit'!$Z$38,IF(F32="Scenario2PBT8",'Deep retrofit'!$AA$38,IF(F32="Scenario3PBT8",'Deep retrofit'!$AB$38,"")))&amp;IF(F32="Scenario1PBT9",'Deep retrofit'!$AC$38,IF(F32="Scenario2PBT9",'Deep retrofit'!$AD$38,IF(F32="Scenario3PBT9",'Deep retrofit'!$AE$38,"")))&amp;IF(F32="Scenario1PBT10",'Deep retrofit'!$AF$38,IF(F32="Scenario2PBT10",'Deep retrofit'!$AG$38,IF(F32="Scenario3PBT10",'Deep retrofit'!$AH$38,"")))&amp;IF(F32="Scenario1PBT11",'Deep retrofit'!$AI$38,IF(F32="Scenario2PBT11",'Deep retrofit'!$AJ$38,IF(F32="Scenario3PBT11",'Deep retrofit'!$AK$38,"")))&amp;IF(F32="Scenario1PBT12",'Deep retrofit'!$AL$38,IF(F32="Scenario2PBT12",'Deep retrofit'!$AM$38,IF(F32="Scenario3PBT12",'Deep retrofit'!$AN$38,"")))&amp;IF(F32="Scenario1PBT13",'Deep retrofit'!$AO$38,IF(F32="Scenario2PBT13",'Deep retrofit'!$AP$38,IF(F32="Scenario3PBT13",'Deep retrofit'!$AQ$38,"")))&amp;IF(F32="Scenario1PBT14",'Deep retrofit'!$AR$38,IF(F32="Scenario2PBT14",'Deep retrofit'!$AS$38,IF(F32="Scenario3PBT14",'Deep retrofit'!$AT$38,"")))&amp;IF(F32="Scenario1PBT15",'Deep retrofit'!$AU$38,IF(F32="Scenario2PBT15",'Deep retrofit'!$AV$38,IF(F32="Scenario3PBT15",'Deep retrofit'!$AW$38,"")))</f>
        <v/>
      </c>
      <c r="V32" s="117">
        <f t="shared" si="20"/>
        <v>0</v>
      </c>
      <c r="W32" s="117" t="str">
        <f>IF(F32="Scenario1PBT1",'Deep retrofit'!$E$40,IF(F32="Scenario2PBT1",'Deep retrofit'!$F$40,IF(F32="Scenario3PBT1",'Deep retrofit'!$G$40,"")))&amp;IF(F32="Scenario1PBT2",'Deep retrofit'!$H$40,IF(F32="Scenario2PBT2",'Deep retrofit'!$I$40,IF(F32="Scenario3PBT2",'Deep retrofit'!$J$40,"")))&amp;IF(F32="Scenario1PBT3",'Deep retrofit'!$K$40,IF(F32="Scenario2PBT3",'Deep retrofit'!$L$40,IF(F32="Scenario3PBT3",'Deep retrofit'!$M$40,"")))&amp;IF(F32="Scenario1PBT4",'Deep retrofit'!$N$40,IF(F32="Scenario2PBT4",'Deep retrofit'!$O$40,IF(F32="Scenario3PBT4",'Deep retrofit'!$P$40,"")))&amp;IF(F32="Scenario1PBT5",'Deep retrofit'!$Q$40,IF(F32="Scenario2PBT5",'Deep retrofit'!$R$40,IF(F32="Scenario3PBT5",'Deep retrofit'!$S$40,"")))&amp;IF(F32="Scenario1PBT6",'Deep retrofit'!$T$40,IF(F32="Scenario2PBT6",'Deep retrofit'!$U$40,IF(F32="Scenario3PBT6",'Deep retrofit'!$V$40,"")))&amp;IF(F32="Scenario1PBT7",'Deep retrofit'!$W$40,IF(F32="Scenario2PBT7",'Deep retrofit'!$X$40,IF(F32="Scenario3PBT7",'Deep retrofit'!$Y$40,"")))&amp;IF(F32="Scenario1PBT8",'Deep retrofit'!$Z$40,IF(F32="Scenario2PBT8",'Deep retrofit'!$AA$40,IF(F32="Scenario3PBT8",'Deep retrofit'!$AB$40,"")))&amp;IF(F32="Scenario1PBT9",'Deep retrofit'!$AC$40,IF(F32="Scenario2PBT9",'Deep retrofit'!$AD$40,IF(F32="Scenario3PBT9",'Deep retrofit'!$AE$40,"")))&amp;IF(F32="Scenario1PBT10",'Deep retrofit'!$AF$40,IF(F32="Scenario2PBT10",'Deep retrofit'!$AG$40,IF(F32="Scenario3PBT10",'Deep retrofit'!$AH$40,"")))&amp;IF(F32="Scenario1PBT11",'Deep retrofit'!$AI$40,IF(F32="Scenario2PBT11",'Deep retrofit'!$AJ$40,IF(F32="Scenario3PBT11",'Deep retrofit'!$AK$40,"")))&amp;IF(F32="Scenario1PBT12",'Deep retrofit'!$AL$40,IF(F32="Scenario2PBT12",'Deep retrofit'!$AM$40,IF(F32="Scenario3PBT12",'Deep retrofit'!$AN$40,"")))&amp;IF(F32="Scenario1PBT13",'Deep retrofit'!$AO$40,IF(F32="Scenario2PBT13",'Deep retrofit'!$AP$40,IF(F32="Scenario3PBT13",'Deep retrofit'!$AQ$40,"")))&amp;IF(F32="Scenario1PBT14",'Deep retrofit'!$AR$40,IF(F32="Scenario2PBT14",'Deep retrofit'!$AS$40,IF(F32="Scenario3PBT14",'Deep retrofit'!$AT$40,"")))&amp;IF(F32="Scenario1PBT15",'Deep retrofit'!$AU$40,IF(F32="Scenario2PBT15",'Deep retrofit'!$AV$40,IF(F32="Scenario3PBT15",'Deep retrofit'!$AW$40,"")))</f>
        <v/>
      </c>
      <c r="X32" s="117">
        <f t="shared" si="21"/>
        <v>0</v>
      </c>
      <c r="Y32" s="117" t="str">
        <f>IF(F32="Scenario1PBT1",'Deep retrofit'!$E$42,IF(F32="Scenario2PBT1",'Deep retrofit'!$F$42,IF(F32="Scenario3PBT1",'Deep retrofit'!$G$42,"")))&amp;IF(F32="Scenario1PBT2",'Deep retrofit'!$H$42,IF(F32="Scenario2PBT2",'Deep retrofit'!$I$42,IF(F32="Scenario3PBT2",'Deep retrofit'!$J$42,"")))&amp;IF(F32="Scenario1PBT3",'Deep retrofit'!$K$42,IF(F32="Scenario2PBT3",'Deep retrofit'!$L$42,IF(F32="Scenario3PBT3",'Deep retrofit'!$M$42,"")))&amp;IF(F32="Scenario1PBT4",'Deep retrofit'!$N$42,IF(F32="Scenario2PBT4",'Deep retrofit'!$O$42,IF(F32="Scenario3PBT4",'Deep retrofit'!$P$42,"")))&amp;IF(F32="Scenario1PBT5",'Deep retrofit'!$Q$42,IF(F32="Scenario2PBT5",'Deep retrofit'!$R$42,IF(F32="Scenario3PBT5",'Deep retrofit'!$S$42,"")))&amp;IF(F32="Scenario1PBT6",'Deep retrofit'!$T$42,IF(F32="Scenario2PBT6",'Deep retrofit'!$U$42,IF(F32="Scenario3PBT6",'Deep retrofit'!$V$42,"")))&amp;IF(F32="Scenario1PBT7",'Deep retrofit'!$W$42,IF(F32="Scenario2PBT7",'Deep retrofit'!$X$42,IF(F32="Scenario3PBT7",'Deep retrofit'!$Y$42,"")))&amp;IF(F32="Scenario1PBT8",'Deep retrofit'!$Z$42,IF(F32="Scenario2PBT8",'Deep retrofit'!$AA$42,IF(F32="Scenario3PBT8",'Deep retrofit'!$AB$42,"")))&amp;IF(F32="Scenario1PBT9",'Deep retrofit'!$AC$42,IF(F32="Scenario2PBT9",'Deep retrofit'!$AD$42,IF(F32="Scenario3PBT9",'Deep retrofit'!$AE$42,"")))&amp;IF(F32="Scenario1PBT10",'Deep retrofit'!$AF$42,IF(F32="Scenario2PBT10",'Deep retrofit'!$AG$42,IF(F32="Scenario3PBT10",'Deep retrofit'!$AH$42,"")))&amp;IF(F32="Scenario1PBT11",'Deep retrofit'!$AI$42,IF(F32="Scenario2PBT11",'Deep retrofit'!$AJ$42,IF(F32="Scenario3PBT11",'Deep retrofit'!$AK$42,"")))&amp;IF(F32="Scenario1PBT12",'Deep retrofit'!$AL$42,IF(F32="Scenario2PBT12",'Deep retrofit'!$AM$42,IF(F32="Scenario3PBT12",'Deep retrofit'!$AN$42,"")))&amp;IF(F32="Scenario1PBT13",'Deep retrofit'!$AO$42,IF(F32="Scenario2PBT13",'Deep retrofit'!$AP$42,IF(F32="Scenario3PBT13",'Deep retrofit'!$AQ$42,"")))&amp;IF(F32="Scenario1PBT14",'Deep retrofit'!$AR$42,IF(F32="Scenario2PBT14",'Deep retrofit'!$AS$42,IF(F32="Scenario3PBT14",'Deep retrofit'!$AT$42,"")))&amp;IF(F32="Scenario1PBT15",'Deep retrofit'!$AU$42,IF(F32="Scenario2PBT15",'Deep retrofit'!$AV$42,IF(F32="Scenario3PBT15",'Deep retrofit'!$AW$42,"")))</f>
        <v/>
      </c>
      <c r="Z32" s="117">
        <f t="shared" si="22"/>
        <v>0</v>
      </c>
      <c r="AA32" s="269" t="str">
        <f>IF(F32="Scenario1PBT1",'Deep retrofit'!$E$101,IF(F32="Scenario2PBT1",'Deep retrofit'!$F$101,IF(F32="Scenario3PBT1",'Deep retrofit'!$G$101,"")))&amp;IF(F32="Scenario1PBT2",'Deep retrofit'!$H$101,IF(F32="Scenario2PBT2",'Deep retrofit'!$I$101,IF(F32="Scenario3PBT2",'Deep retrofit'!$J$101,"")))&amp;IF(F32="Scenario1PBT3",'Deep retrofit'!$K$101,IF(F32="Scenario2PBT3",'Deep retrofit'!$L$101,IF(F32="Scenario3PBT3",'Deep retrofit'!$M$101,"")))&amp;IF(F32="Scenario1PBT4",'Deep retrofit'!$N$101,IF(F32="Scenario2PBT4",'Deep retrofit'!$O$101,IF(F32="Scenario3PBT4",'Deep retrofit'!$P$101,"")))&amp;IF(F32="Scenario1PBT5",'Deep retrofit'!$Q$101,IF(F32="Scenario2PBT5",'Deep retrofit'!$R$101,IF(F32="Scenario3PBT5",'Deep retrofit'!$S$101,"")))&amp;IF(F32="Scenario1PBT6",'Deep retrofit'!$T$101,IF(F32="Scenario2PBT6",'Deep retrofit'!$U$101,IF(F32="Scenario3PBT6",'Deep retrofit'!$V$101,"")))&amp;IF(F32="Scenario1PBT7",'Deep retrofit'!$W$101,IF(F32="Scenario2PBT7",'Deep retrofit'!$X$101,IF(F32="Scenario3PBT7",'Deep retrofit'!$Y$101,"")))&amp;IF(F32="Scenario1PBT8",'Deep retrofit'!$Z$101,IF(F32="Scenario2PBT8",'Deep retrofit'!$AA$101,IF(F32="Scenario3PBT8",'Deep retrofit'!$AB$101,"")))&amp;IF(F32="Scenario1PBT9",'Deep retrofit'!$AC$101,IF(F32="Scenario2PBT9",'Deep retrofit'!$AD$101,IF(F32="Scenario3PBT9",'Deep retrofit'!$AE$101,"")))&amp;IF(F32="Scenario1PBT10",'Deep retrofit'!$AF$101,IF(F32="Scenario2PBT10",'Deep retrofit'!$AG$101,IF(F32="Scenario3PBT10",'Deep retrofit'!$AH$101,"")))&amp;IF(F32="Scenario1PBT11",'Deep retrofit'!$AI$101,IF(F32="Scenario2PBT11",'Deep retrofit'!$AJ$101,IF(F32="Scenario3PBT11",'Deep retrofit'!$AK$101,"")))&amp;IF(F32="Scenario1PBT12",'Deep retrofit'!$AL$101,IF(F32="Scenario2PBT12",'Deep retrofit'!$AM$101,IF(F32="Scenario3PBT12",'Deep retrofit'!$AN$101,"")))&amp;IF(F32="Scenario1PBT13",'Deep retrofit'!$AO$101,IF(F32="Scenario2PBT13",'Deep retrofit'!$AP$101,IF(F32="Scenario3PBT13",'Deep retrofit'!$AQ$101,"")))&amp;IF(F32="Scenario1PBT14",'Deep retrofit'!$AR$101,IF(F32="Scenario2PBT14",'Deep retrofit'!$AS$101,IF(F32="Scenario3PBT14",'Deep retrofit'!$AT$101,"")))&amp;IF(F32="Scenario1PBT15",'Deep retrofit'!$AU$101,IF(F32="Scenario2PBT15",'Deep retrofit'!$AV$101,IF(F32="Scenario3PBT15",'Deep retrofit'!$AW$101,"")))</f>
        <v/>
      </c>
      <c r="AB32" s="179">
        <f t="shared" si="23"/>
        <v>0</v>
      </c>
      <c r="AC32" s="348" t="str">
        <f t="shared" si="24"/>
        <v/>
      </c>
      <c r="AD32" s="353">
        <f>IF(AC32="",IFERROR('Projection_Base-case'!G33-G32,0),0)</f>
        <v>0</v>
      </c>
      <c r="AE32" s="350">
        <f t="shared" si="0"/>
        <v>0</v>
      </c>
      <c r="AF32" s="361">
        <f>IFERROR(100*AD32/'Projection_Base-case'!G33,0)</f>
        <v>0</v>
      </c>
      <c r="AG32" s="352">
        <f>IF(AC32="",IFERROR('Projection_Base-case'!I33-I32,0),0)</f>
        <v>0</v>
      </c>
      <c r="AH32" s="353">
        <f t="shared" si="1"/>
        <v>0</v>
      </c>
      <c r="AI32" s="361">
        <f>IFERROR(100*AG32/'Projection_Base-case'!I33,0)</f>
        <v>0</v>
      </c>
      <c r="AJ32" s="352">
        <f>IF(AC32="",IFERROR('Projection_Base-case'!K33-K32,0),0)</f>
        <v>0</v>
      </c>
      <c r="AK32" s="353">
        <f t="shared" si="2"/>
        <v>0</v>
      </c>
      <c r="AL32" s="361">
        <f>IFERROR(100*AJ32/'Projection_Base-case'!K33,0)</f>
        <v>0</v>
      </c>
      <c r="AM32" s="352">
        <f>-IF(AC32="",IFERROR('Projection_Base-case'!M33-M32,0),0)</f>
        <v>0</v>
      </c>
      <c r="AN32" s="353">
        <f t="shared" si="3"/>
        <v>0</v>
      </c>
      <c r="AO32" s="354">
        <f>IFERROR(IF('Projection_Base-case'!N33&gt;0,100*AN32/'Projection_Base-case'!N33,100*AN32/N32),0)</f>
        <v>0</v>
      </c>
      <c r="AP32" s="355">
        <f>IF(AC32="",IFERROR('Projection_Base-case'!O33-O32,0),0)</f>
        <v>0</v>
      </c>
      <c r="AQ32" s="356">
        <f t="shared" si="4"/>
        <v>0</v>
      </c>
      <c r="AR32" s="356">
        <f>IFERROR(100*AP32/'Projection_Base-case'!O33,0)</f>
        <v>0</v>
      </c>
      <c r="AS32" s="355">
        <f>IF(AC32="",IFERROR('Projection_Base-case'!Q33-Q32,0),0)</f>
        <v>0</v>
      </c>
      <c r="AT32" s="356">
        <f t="shared" si="5"/>
        <v>0</v>
      </c>
      <c r="AU32" s="356">
        <f>IFERROR(100*AS32/'Projection_Base-case'!Q33,0)</f>
        <v>0</v>
      </c>
      <c r="AV32" s="355">
        <f>IF(AC32="",IFERROR('Projection_Base-case'!S33-S32,0),0)</f>
        <v>0</v>
      </c>
      <c r="AW32" s="356">
        <f t="shared" si="6"/>
        <v>0</v>
      </c>
      <c r="AX32" s="357">
        <f>IFERROR(100*AV32/'Projection_Base-case'!S33,0)</f>
        <v>0</v>
      </c>
      <c r="AY32" s="358">
        <f>IF(AC32="",IFERROR('Projection_Base-case'!U33-U32,0),0)</f>
        <v>0</v>
      </c>
      <c r="AZ32" s="359">
        <f t="shared" si="7"/>
        <v>0</v>
      </c>
      <c r="BA32" s="359">
        <f>IFERROR(100*AY32/'Projection_Base-case'!U33,0)</f>
        <v>0</v>
      </c>
      <c r="BB32" s="358">
        <f>IF(AC32="",IFERROR('Projection_Base-case'!W33-W32,0),0)</f>
        <v>0</v>
      </c>
      <c r="BC32" s="359">
        <f t="shared" si="8"/>
        <v>0</v>
      </c>
      <c r="BD32" s="359">
        <f>IFERROR(100*BB32/'Projection_Base-case'!W33,0)</f>
        <v>0</v>
      </c>
      <c r="BE32" s="358">
        <f>IF(AC32="",IFERROR('Projection_Base-case'!Y33-Y32,0),0)</f>
        <v>0</v>
      </c>
      <c r="BF32" s="359">
        <f t="shared" si="9"/>
        <v>0</v>
      </c>
      <c r="BG32" s="359">
        <f>IFERROR(100*BE32/'Projection_Base-case'!Y33,0)</f>
        <v>0</v>
      </c>
      <c r="BH32" s="359">
        <f t="shared" si="10"/>
        <v>0</v>
      </c>
      <c r="BI32" s="360">
        <f t="shared" si="11"/>
        <v>0</v>
      </c>
    </row>
    <row r="33" spans="1:61" ht="15.6">
      <c r="A33" s="205">
        <v>29</v>
      </c>
      <c r="B33" s="347">
        <f>IF('Projection_Base-case'!B34&lt;&gt;"",'Projection_Base-case'!B34,0)</f>
        <v>0</v>
      </c>
      <c r="C33" s="347">
        <f>IF('Projection_Base-case'!C34&lt;&gt;"",'Projection_Base-case'!C34,0)</f>
        <v>0</v>
      </c>
      <c r="D33" s="365">
        <f>IF('Projection_Base-case'!D34&lt;&gt;"",'Projection_Base-case'!D34,0)</f>
        <v>0</v>
      </c>
      <c r="E33" s="369"/>
      <c r="F33" s="367" t="str">
        <f t="shared" si="12"/>
        <v>0</v>
      </c>
      <c r="G33" s="177" t="str">
        <f>IF(F33="Scenario1PBT1",'Deep retrofit'!$E$6,IF(F33="Scenario2PBT1",'Deep retrofit'!$F$6,IF(F33="Scenario3PBT1",'Deep retrofit'!$G$6,"")))&amp;IF(F33="Scenario1PBT2",'Deep retrofit'!$H$6,IF(F33="Scenario2PBT2",'Deep retrofit'!$I$6,IF(F33="Scenario3PBT2",'Deep retrofit'!$J$6,"")))&amp;IF(F33="Scenario1PBT3",'Deep retrofit'!$K$6,IF(F33="Scenario2PBT3",'Deep retrofit'!$L$6,IF(F33="Scenario3PBT3",'Deep retrofit'!$M$6,"")))&amp;IF(F33="Scenario1PBT4",'Deep retrofit'!$N$6,IF(F33="Scenario2PBT4",'Deep retrofit'!$O$6,IF(F33="Scenario3PBT4",'Deep retrofit'!$P$6,"")))&amp;IF(F33="Scenario1PBT5",'Deep retrofit'!$Q$6,IF(F33="Scenario2PBT5",'Deep retrofit'!$R$6,IF(F33="Scenario3PBT5",'Deep retrofit'!$S$6,"")))&amp;IF(F33="Scenario1PBT6",'Deep retrofit'!$T$6,IF(F33="Scenario2PBT6",'Deep retrofit'!$U$6,IF(F33="Scenario3PBT6",'Deep retrofit'!$V$6,"")))&amp;IF(F33="Scenario1PBT7",'Deep retrofit'!$W$6,IF(F33="Scenario2PBT7",'Deep retrofit'!$X$6,IF(F33="Scenario3PBT7",'Deep retrofit'!$Y$6,"")))&amp;IF(F33="Scenario1PBT8",'Deep retrofit'!$Z$6,IF(F33="Scenario2PBT8",'Deep retrofit'!$AA$6,IF(F33="Scenario3PBT8",'Deep retrofit'!$AB$6,"")))&amp;IF(F33="Scenario1PBT9",'Deep retrofit'!$AC$6,IF(F33="Scenario2PBT9",'Deep retrofit'!$AD$6,IF(F33="Scenario3PBT9",'Deep retrofit'!$AE$6,"")))&amp;IF(F33="Scenario1PBT10",'Deep retrofit'!$AF$6,IF(F33="Scenario2PBT10",'Deep retrofit'!$AG$6,IF(F33="Scenario3PBT10",'Deep retrofit'!$AH$6,"")))&amp;IF(F33="Scenario1PBT11",'Deep retrofit'!$AI$6,IF(F33="Scenario2PBT11",'Deep retrofit'!$AJ$6,IF(F33="Scenario3PBT11",'Deep retrofit'!$AK$6,"")))&amp;IF(F33="Scenario1PBT12",'Deep retrofit'!$AL$6,IF(F33="Scenario2PBT12",'Deep retrofit'!$AM$6,IF(F33="Scenario3PBT12",'Deep retrofit'!$AN$6,"")))&amp;IF(F33="Scenario1PBT13",'Deep retrofit'!$AO$6,IF(F33="Scenario2PBT13",'Deep retrofit'!$AP$6,IF(F33="Scenario3PBT13",'Deep retrofit'!$AQ$6,"")))&amp;IF(F33="Scenario1PBT14",'Deep retrofit'!$AR$6,IF(F33="Scenario2PBT14",'Deep retrofit'!$AS$6,IF(F33="Scenario3PBT14",'Deep retrofit'!$AT$6,"")))&amp;IF(F33="Scenario1PBT15",'Deep retrofit'!$AU$6,IF(F33="Scenario2PBT15",'Deep retrofit'!$AV$6,IF(F33="Scenario3PBT15",'Deep retrofit'!$AW$6,"")))</f>
        <v/>
      </c>
      <c r="H33" s="117">
        <f t="shared" si="13"/>
        <v>0</v>
      </c>
      <c r="I33" s="178" t="str">
        <f>IF(F33="Scenario1PBT1",'Deep retrofit'!$E$16,IF(F33="Scenario2PBT1",'Deep retrofit'!$F$16,IF(F33="Scenario3PBT1",'Deep retrofit'!$G$16,"")))&amp;IF(F33="Scenario1PBT2",'Deep retrofit'!$H$16,IF(F33="Scenario2PBT2",'Deep retrofit'!$I$16,IF(F33="Scenario3PBT2",'Deep retrofit'!$J$16,"")))&amp;IF(F33="Scenario1PBT3",'Deep retrofit'!$K$16,IF(F33="Scenario2PBT3",'Deep retrofit'!$L$16,IF(F33="Scenario3PBT3",'Deep retrofit'!$M$16,"")))&amp;IF(F33="Scenario1PBT4",'Deep retrofit'!$N$16,IF(F33="Scenario2PBT4",'Deep retrofit'!$O$16,IF(F33="Scenario3PBT4",'Deep retrofit'!$P$16,"")))&amp;IF(F33="Scenario1PBT5",'Deep retrofit'!$Q$16,IF(F33="Scenario2PBT5",'Deep retrofit'!$R$16,IF(F33="Scenario3PBT5",'Deep retrofit'!$S$16,"")))&amp;IF(F33="Scenario1PBT6",'Deep retrofit'!$T$16,IF(F33="Scenario2PBT6",'Deep retrofit'!$U$16,IF(F33="Scenario3PBT6",'Deep retrofit'!$V$16,"")))&amp;IF(F33="Scenario1PBT7",'Deep retrofit'!$W$16,IF(F33="Scenario2PBT7",'Deep retrofit'!$X$16,IF(F33="Scenario3PBT7",'Deep retrofit'!$Y$16,"")))&amp;IF(F33="Scenario1PBT8",'Deep retrofit'!$Z$16,IF(F33="Scenario2PBT8",'Deep retrofit'!$AA$16,IF(F33="Scenario3PBT8",'Deep retrofit'!$AB$16,"")))&amp;IF(F33="Scenario1PBT9",'Deep retrofit'!$AC$16,IF(F33="Scenario2PBT9",'Deep retrofit'!$AD$16,IF(F33="Scenario3PBT9",'Deep retrofit'!$AE$16,"")))&amp;IF(F33="Scenario1PBT10",'Deep retrofit'!$AF$16,IF(F33="Scenario2PBT10",'Deep retrofit'!$AG$16,IF(F33="Scenario3PBT10",'Deep retrofit'!$AH$16,"")))&amp;IF(F33="Scenario1PBT11",'Deep retrofit'!$AI$16,IF(F33="Scenario2PBT11",'Deep retrofit'!$AJ$16,IF(F33="Scenario3PBT11",'Deep retrofit'!$AK$16,"")))&amp;IF(F33="Scenario1PBT12",'Deep retrofit'!$AL$16,IF(F33="Scenario2PBT12",'Deep retrofit'!$AM$16,IF(F33="Scenario3PBT12",'Deep retrofit'!$AN$16,"")))&amp;IF(F33="Scenario1PBT13",'Deep retrofit'!$AO$16,IF(F33="Scenario2PBT13",'Deep retrofit'!$AP$16,IF(F33="Scenario3PBT13",'Deep retrofit'!$AQ$16,"")))&amp;IF(F33="Scenario1PBT14",'Deep retrofit'!$AR$16,IF(F33="Scenario2PBT14",'Deep retrofit'!$AS$16,IF(F33="Scenario3PBT14",'Deep retrofit'!$AT$16,"")))&amp;IF(F33="Scenario1PBT15",'Deep retrofit'!$AU$16,IF(F33="Scenario2PBT15",'Deep retrofit'!$AV$16,IF(F33="Scenario3PBT15",'Deep retrofit'!$AW$16,"")))</f>
        <v/>
      </c>
      <c r="J33" s="117">
        <f t="shared" si="14"/>
        <v>0</v>
      </c>
      <c r="K33" s="117" t="str">
        <f>IF(F33="Scenario1PBT1",'Deep retrofit'!$E$18,IF(F33="Scenario2PBT1",'Deep retrofit'!$F$18,IF(F33="Scenario3PBT1",'Deep retrofit'!$G$18,"")))&amp;IF(F33="Scenario1PBT2",'Deep retrofit'!$H$18,IF(F33="Scenario2PBT2",'Deep retrofit'!$I$18,IF(F33="Scenario3PBT2",'Deep retrofit'!$J$18,"")))&amp;IF(F33="Scenario1PBT3",'Deep retrofit'!$K$18,IF(F33="Scenario2PBT3",'Deep retrofit'!$L$18,IF(F33="Scenario3PBT3",'Deep retrofit'!$M$18,"")))&amp;IF(F33="Scenario1PBT4",'Deep retrofit'!$N$18,IF(F33="Scenario2PBT4",'Deep retrofit'!$O$18,IF(F33="Scenario3PBT4",'Deep retrofit'!$P$18,"")))&amp;IF(F33="Scenario1PBT5",'Deep retrofit'!$Q$18,IF(F33="Scenario2PBT5",'Deep retrofit'!$R$18,IF(F33="Scenario3PBT5",'Deep retrofit'!$S$18,"")))&amp;IF(F33="Scenario1PBT6",'Deep retrofit'!$T$18,IF(F33="Scenario2PBT6",'Deep retrofit'!$U$18,IF(F33="Scenario3PBT6",'Deep retrofit'!$V$18,"")))&amp;IF(F33="Scenario1PBT7",'Deep retrofit'!$W$18,IF(F33="Scenario2PBT7",'Deep retrofit'!$X$18,IF(F33="Scenario3PBT7",'Deep retrofit'!$Y$18,"")))&amp;IF(F33="Scenario1PBT8",'Deep retrofit'!$Z$18,IF(F33="Scenario2PBT8",'Deep retrofit'!$AA$18,IF(F33="Scenario3PBT8",'Deep retrofit'!$AB$18,"")))&amp;IF(F33="Scenario1PBT9",'Deep retrofit'!$AC$18,IF(F33="Scenario2PBT9",'Deep retrofit'!$AD$18,IF(F33="Scenario3PBT9",'Deep retrofit'!$AE$18,"")))&amp;IF(F33="Scenario1PBT10",'Deep retrofit'!$AF$18,IF(F33="Scenario2PBT10",'Deep retrofit'!$AG$18,IF(F33="Scenario3PBT10",'Deep retrofit'!$AH$18,"")))&amp;IF(F33="Scenario1PBT11",'Deep retrofit'!$AI$18,IF(F33="Scenario2PBT11",'Deep retrofit'!$AJ$18,IF(F33="Scenario3PBT11",'Deep retrofit'!$AK$18,"")))&amp;IF(F33="Scenario1PBT12",'Deep retrofit'!$AL$18,IF(F33="Scenario2PBT12",'Deep retrofit'!$AM$18,IF(F33="Scenario3PBT12",'Deep retrofit'!$AN$18,"")))&amp;IF(F33="Scenario1PBT13",'Deep retrofit'!$AO$18,IF(F33="Scenario2PBT13",'Deep retrofit'!$AP$18,IF(F33="Scenario3PBT13",'Deep retrofit'!$AQ$18,"")))&amp;IF(F33="Scenario1PBT14",'Deep retrofit'!$AR$18,IF(F33="Scenario2PBT14",'Deep retrofit'!$AS$18,IF(F33="Scenario3PBT14",'Deep retrofit'!$AT$18,"")))&amp;IF(F33="Scenario1PBT15",'Deep retrofit'!$AU$18,IF(F33="Scenario2PBT15",'Deep retrofit'!$AV$18,IF(F33="Scenario3PBT15",'Deep retrofit'!$AW$18,"")))</f>
        <v/>
      </c>
      <c r="L33" s="117">
        <f t="shared" si="15"/>
        <v>0</v>
      </c>
      <c r="M33" s="117" t="str">
        <f>IF(F33="Scenario1PBT1",'Deep retrofit'!$E$20,IF(F33="Scenario2PBT1",'Deep retrofit'!$F$20,IF(F33="Scenario3PBT1",'Deep retrofit'!$G$20,"")))&amp;IF(F33="Scenario1PBT2",'Deep retrofit'!$H$20,IF(F33="Scenario2PBT2",'Deep retrofit'!$I$20,IF(F33="Scenario3PBT2",'Deep retrofit'!$J$20,"")))&amp;IF(F33="Scenario1PBT3",'Deep retrofit'!$K$20,IF(F33="Scenario2PBT3",'Deep retrofit'!$L$20,IF(F33="Scenario3PBT3",'Deep retrofit'!$M$20,"")))&amp;IF(F33="Scenario1PBT4",'Deep retrofit'!$N$20,IF(F33="Scenario2PBT4",'Deep retrofit'!$O$20,IF(F33="Scenario3PBT4",'Deep retrofit'!$P$20,"")))&amp;IF(F33="Scenario1PBT5",'Deep retrofit'!$Q$20,IF(F33="Scenario2PBT5",'Deep retrofit'!$R$20,IF(F33="Scenario3PBT5",'Deep retrofit'!$S$20,"")))&amp;IF(F33="Scenario1PBT6",'Deep retrofit'!$T$20,IF(F33="Scenario2PBT6",'Deep retrofit'!$U$20,IF(F33="Scenario3PBT6",'Deep retrofit'!$V$20,"")))&amp;IF(F33="Scenario1PBT7",'Deep retrofit'!$W$20,IF(F33="Scenario2PBT7",'Deep retrofit'!$X$20,IF(F33="Scenario3PBT7",'Deep retrofit'!$Y$20,"")))&amp;IF(F33="Scenario1PBT8",'Deep retrofit'!$Z$20,IF(F33="Scenario2PBT8",'Deep retrofit'!$AA$20,IF(F33="Scenario3PBT8",'Deep retrofit'!$AB$20,"")))&amp;IF(F33="Scenario1PBT9",'Deep retrofit'!$AC$20,IF(F33="Scenario2PBT9",'Deep retrofit'!$AD$20,IF(F33="Scenario3PBT9",'Deep retrofit'!$AE$20,"")))&amp;IF(F33="Scenario1PBT10",'Deep retrofit'!$AF$20,IF(F33="Scenario2PBT10",'Deep retrofit'!$AG$20,IF(F33="Scenario3PBT10",'Deep retrofit'!$AH$20,"")))&amp;IF(F33="Scenario1PBT11",'Deep retrofit'!$AI$20,IF(F33="Scenario2PBT11",'Deep retrofit'!$AJ$20,IF(F33="Scenario3PBT11",'Deep retrofit'!$AK$20,"")))&amp;IF(F33="Scenario1PBT12",'Deep retrofit'!$AL$20,IF(F33="Scenario2PBT12",'Deep retrofit'!$AM$20,IF(F33="Scenario3PBT12",'Deep retrofit'!$AN$20,"")))&amp;IF(F33="Scenario1PBT13",'Deep retrofit'!$AO$20,IF(F33="Scenario2PBT13",'Deep retrofit'!$AP$20,IF(F33="Scenario3PBT13",'Deep retrofit'!$AQ$20,"")))&amp;IF(F33="Scenario1PBT14",'Deep retrofit'!$AR$20,IF(F33="Scenario2PBT14",'Deep retrofit'!$AS$20,IF(F33="Scenario3PBT14",'Deep retrofit'!$AT$20,"")))&amp;IF(F33="Scenario1PBT15",'Deep retrofit'!$AU$20,IF(F33="Scenario2PBT15",'Deep retrofit'!$AV$20,IF(F33="Scenario3PBT15",'Deep retrofit'!$AW$20,"")))</f>
        <v/>
      </c>
      <c r="N33" s="118">
        <f t="shared" si="16"/>
        <v>0</v>
      </c>
      <c r="O33" s="206" t="str">
        <f>IF(F33="Scenario1PBT1",'Deep retrofit'!$E$23,IF(F33="Scenario2PBT1",'Deep retrofit'!$F$23,IF(F33="Scenario3PBT1",'Deep retrofit'!$G$23,"")))&amp;IF(F33="Scenario1PBT2",'Deep retrofit'!$H$23,IF(F33="Scenario2PBT2",'Deep retrofit'!$I$23,IF(F33="Scenario3PBT2",'Deep retrofit'!$J$23,"")))&amp;IF(F33="Scenario1PBT3",'Deep retrofit'!$K$23,IF(F33="Scenario2PBT3",'Deep retrofit'!$L$23,IF(F33="Scenario3PBT3",'Deep retrofit'!$M$23,"")))&amp;IF(F33="Scenario1PBT4",'Deep retrofit'!$N$23,IF(F33="Scenario2PBT4",'Deep retrofit'!$O$23,IF(F33="Scenario3PBT4",'Deep retrofit'!$P$23,"")))&amp;IF(F33="Scenario1PBT5",'Deep retrofit'!$Q$23,IF(F33="Scenario2PBT5",'Deep retrofit'!$R$23,IF(F33="Scenario3PBT5",'Deep retrofit'!$S$23,"")))&amp;IF(F33="Scenario1PBT6",'Deep retrofit'!$T$23,IF(F33="Scenario2PBT6",'Deep retrofit'!$U$23,IF(F33="Scenario3PBT6",'Deep retrofit'!$V$23,"")))&amp;IF(F33="Scenario1PBT7",'Deep retrofit'!$W$23,IF(F33="Scenario2PBT7",'Deep retrofit'!$X$23,IF(F33="Scenario3PBT7",'Deep retrofit'!$Y$23,"")))&amp;IF(F33="Scenario1PBT8",'Deep retrofit'!$Z$23,IF(F33="Scenario2PBT8",'Deep retrofit'!$AA$23,IF(F33="Scenario3PBT8",'Deep retrofit'!$AB$23,"")))&amp;IF(F33="Scenario1PBT9",'Deep retrofit'!$AC$23,IF(F33="Scenario2PBT9",'Deep retrofit'!$AD$23,IF(F33="Scenario3PBT9",'Deep retrofit'!$AE$23,"")))&amp;IF(F33="Scenario1PBT10",'Deep retrofit'!$AF$23,IF(F33="Scenario2PBT10",'Deep retrofit'!$AG$23,IF(F33="Scenario3PBT10",'Deep retrofit'!$AH$23,"")))&amp;IF(F33="Scenario1PBT11",'Deep retrofit'!$AI$23,IF(F33="Scenario2PBT11",'Deep retrofit'!$AJ$23,IF(F33="Scenario3PBT11",'Deep retrofit'!$AK$23,"")))&amp;IF(F33="Scenario1PBT12",'Deep retrofit'!$AL$23,IF(F33="Scenario2PBT12",'Deep retrofit'!$AM$23,IF(F33="Scenario3PBT12",'Deep retrofit'!$AN$23,"")))&amp;IF(F33="Scenario1PBT13",'Deep retrofit'!$AO$23,IF(F33="Scenario2PBT13",'Deep retrofit'!$AP$23,IF(F33="Scenario3PBT13",'Deep retrofit'!$AQ$23,"")))&amp;IF(F33="Scenario1PBT14",'Deep retrofit'!$AR$23,IF(F33="Scenario2PBT14",'Deep retrofit'!$AS$23,IF(F33="Scenario3PBT14",'Deep retrofit'!$AT$23,"")))&amp;IF(F33="Scenario1PBT15",'Deep retrofit'!$AU$23,IF(F33="Scenario2PBT15",'Deep retrofit'!$AV$23,IF(F33="Scenario3PBT15",'Deep retrofit'!$AW$23,"")))</f>
        <v/>
      </c>
      <c r="P33" s="117">
        <f t="shared" si="17"/>
        <v>0</v>
      </c>
      <c r="Q33" s="117" t="str">
        <f>IF(F33="Scenario1PBT1",'Deep retrofit'!$E$25,IF(F33="Scenario2PBT1",'Deep retrofit'!$F$25,IF(F33="Scenario3PBT1",'Deep retrofit'!$G$25,"")))&amp;IF(F33="Scenario1PBT2",'Deep retrofit'!$H$25,IF(F33="Scenario2PBT2",'Deep retrofit'!$I$25,IF(F33="Scenario3PBT2",'Deep retrofit'!$J$25,"")))&amp;IF(F33="Scenario1PBT3",'Deep retrofit'!$K$25,IF(F33="Scenario2PBT3",'Deep retrofit'!$L$25,IF(F33="Scenario3PBT3",'Deep retrofit'!$M$25,"")))&amp;IF(F33="Scenario1PBT4",'Deep retrofit'!$N$25,IF(F33="Scenario2PBT4",'Deep retrofit'!$O$25,IF(F33="Scenario3PBT4",'Deep retrofit'!$P$25,"")))&amp;IF(F33="Scenario1PBT5",'Deep retrofit'!$Q$25,IF(F33="Scenario2PBT5",'Deep retrofit'!$R$25,IF(F33="Scenario3PBT5",'Deep retrofit'!$S$25,"")))&amp;IF(F33="Scenario1PBT6",'Deep retrofit'!$T$25,IF(F33="Scenario2PBT6",'Deep retrofit'!$U$25,IF(F33="Scenario3PBT6",'Deep retrofit'!$V$25,"")))&amp;IF(F33="Scenario1PBT7",'Deep retrofit'!$W$25,IF(F33="Scenario2PBT7",'Deep retrofit'!$X$25,IF(F33="Scenario3PBT7",'Deep retrofit'!$Y$25,"")))&amp;IF(F33="Scenario1PBT8",'Deep retrofit'!$Z$25,IF(F33="Scenario2PBT8",'Deep retrofit'!$AA$25,IF(F33="Scenario3PBT8",'Deep retrofit'!$AB$25,"")))&amp;IF(F33="Scenario1PBT9",'Deep retrofit'!$AC$25,IF(F33="Scenario2PBT9",'Deep retrofit'!$AD$25,IF(F33="Scenario3PBT9",'Deep retrofit'!$AE$25,"")))&amp;IF(F33="Scenario1PBT10",'Deep retrofit'!$AF$25,IF(F33="Scenario2PBT10",'Deep retrofit'!$AG$25,IF(F33="Scenario3PBT10",'Deep retrofit'!$AH$25,"")))&amp;IF(F33="Scenario1PBT11",'Deep retrofit'!$AI$25,IF(F33="Scenario2PBT11",'Deep retrofit'!$AJ$25,IF(F33="Scenario3PBT11",'Deep retrofit'!$AK$25,"")))&amp;IF(F33="Scenario1PBT12",'Deep retrofit'!$AL$25,IF(F33="Scenario2PBT12",'Deep retrofit'!$AM$25,IF(F33="Scenario3PBT12",'Deep retrofit'!$AN$25,"")))&amp;IF(F33="Scenario1PBT13",'Deep retrofit'!$AO$25,IF(F33="Scenario2PBT13",'Deep retrofit'!$AP$25,IF(F33="Scenario3PBT13",'Deep retrofit'!$AQ$25,"")))&amp;IF(F33="Scenario1PBT14",'Deep retrofit'!$AR$25,IF(F33="Scenario2PBT14",'Deep retrofit'!$AS$25,IF(F33="Scenario3PBT14",'Deep retrofit'!$AT$25,"")))&amp;IF(F33="Scenario1PBT15",'Deep retrofit'!$AU$25,IF(F33="Scenario2PBT15",'Deep retrofit'!$AV$25,IF(F33="Scenario3PBT15",'Deep retrofit'!$AW$25,"")))</f>
        <v/>
      </c>
      <c r="R33" s="117">
        <f t="shared" si="18"/>
        <v>0</v>
      </c>
      <c r="S33" s="117" t="str">
        <f>IF(F33="Scenario1PBT1",'Deep retrofit'!$E$27,IF(F33="Scenario2PBT1",'Deep retrofit'!$F$27,IF(F33="Scenario3PBT1",'Deep retrofit'!$G$27,"")))&amp;IF(F33="Scenario1PBT2",'Deep retrofit'!$H$27,IF(F33="Scenario2PBT2",'Deep retrofit'!$I$27,IF(F33="Scenario3PBT2",'Deep retrofit'!$J$27,"")))&amp;IF(F33="Scenario1PBT3",'Deep retrofit'!$K$27,IF(F33="Scenario2PBT3",'Deep retrofit'!$L$27,IF(F33="Scenario3PBT3",'Deep retrofit'!$M$27,"")))&amp;IF(F33="Scenario1PBT4",'Deep retrofit'!$N$27,IF(F33="Scenario2PBT4",'Deep retrofit'!$O$27,IF(F33="Scenario3PBT4",'Deep retrofit'!$P$27,"")))&amp;IF(F33="Scenario1PBT5",'Deep retrofit'!$Q$27,IF(F33="Scenario2PBT5",'Deep retrofit'!$R$27,IF(F33="Scenario3PBT5",'Deep retrofit'!$S$27,"")))&amp;IF(F33="Scenario1PBT6",'Deep retrofit'!$T$27,IF(F33="Scenario2PBT6",'Deep retrofit'!$U$27,IF(F33="Scenario3PBT6",'Deep retrofit'!$V$27,"")))&amp;IF(F33="Scenario1PBT7",'Deep retrofit'!$W$27,IF(F33="Scenario2PBT7",'Deep retrofit'!$X$27,IF(F33="Scenario3PBT7",'Deep retrofit'!$Y$27,"")))&amp;IF(F33="Scenario1PBT8",'Deep retrofit'!$Z$27,IF(F33="Scenario2PBT8",'Deep retrofit'!$AA$27,IF(F33="Scenario3PBT8",'Deep retrofit'!$AB$27,"")))&amp;IF(F33="Scenario1PBT9",'Deep retrofit'!$AC$27,IF(F33="Scenario2PBT9",'Deep retrofit'!$AD$27,IF(F33="Scenario3PBT9",'Deep retrofit'!$AE$27,"")))&amp;IF(F33="Scenario1PBT10",'Deep retrofit'!$AF$27,IF(F33="Scenario2PBT10",'Deep retrofit'!$AG$27,IF(F33="Scenario3PBT10",'Deep retrofit'!$AH$27,"")))&amp;IF(F33="Scenario1PBT11",'Deep retrofit'!$AI$27,IF(F33="Scenario2PBT11",'Deep retrofit'!$AJ$27,IF(F33="Scenario3PBT11",'Deep retrofit'!$AK$27,"")))&amp;IF(F33="Scenario1PBT12",'Deep retrofit'!$AL$27,IF(F33="Scenario2PBT12",'Deep retrofit'!$AM$27,IF(F33="Scenario3PBT12",'Deep retrofit'!$AN$27,"")))&amp;IF(F33="Scenario1PBT13",'Deep retrofit'!$AO$27,IF(F33="Scenario2PBT13",'Deep retrofit'!$AP$27,IF(F33="Scenario3PBT13",'Deep retrofit'!$AQ$27,"")))&amp;IF(F33="Scenario1PBT14",'Deep retrofit'!$AR$27,IF(F33="Scenario2PBT14",'Deep retrofit'!$AS$27,IF(F33="Scenario3PBT14",'Deep retrofit'!$AT$27,"")))&amp;IF(F33="Scenario1PBT15",'Deep retrofit'!$AU$27,IF(F33="Scenario2PBT15",'Deep retrofit'!$AV$27,IF(F33="Scenario3PBT15",'Deep retrofit'!$AW$27,"")))</f>
        <v/>
      </c>
      <c r="T33" s="207">
        <f t="shared" si="19"/>
        <v>0</v>
      </c>
      <c r="U33" s="206" t="str">
        <f>IF(F33="Scenario1PBT1",'Deep retrofit'!$E$38,IF(F33="Scenario2PBT1",'Deep retrofit'!$F$38,IF(F33="Scenario3PBT1",'Deep retrofit'!$G$38,"")))&amp;IF(F33="Scenario1PBT2",'Deep retrofit'!$H$38,IF(F33="Scenario2PBT2",'Deep retrofit'!$I$38,IF(F33="Scenario3PBT2",'Deep retrofit'!$J$38,"")))&amp;IF(F33="Scenario1PBT3",'Deep retrofit'!$K$38,IF(F33="Scenario2PBT3",'Deep retrofit'!$L$38,IF(F33="Scenario3PBT3",'Deep retrofit'!$M$38,"")))&amp;IF(F33="Scenario1PBT4",'Deep retrofit'!$N$38,IF(F33="Scenario2PBT4",'Deep retrofit'!$O$38,IF(F33="Scenario3PBT4",'Deep retrofit'!$P$38,"")))&amp;IF(F33="Scenario1PBT5",'Deep retrofit'!$Q$38,IF(F33="Scenario2PBT5",'Deep retrofit'!$R$38,IF(F33="Scenario3PBT5",'Deep retrofit'!$S$38,"")))&amp;IF(F33="Scenario1PBT6",'Deep retrofit'!$T$38,IF(F33="Scenario2PBT6",'Deep retrofit'!$U$38,IF(F33="Scenario3PBT6",'Deep retrofit'!$V$38,"")))&amp;IF(F33="Scenario1PBT7",'Deep retrofit'!$W$38,IF(F33="Scenario2PBT7",'Deep retrofit'!$X$38,IF(F33="Scenario3PBT7",'Deep retrofit'!$Y$38,"")))&amp;IF(F33="Scenario1PBT8",'Deep retrofit'!$Z$38,IF(F33="Scenario2PBT8",'Deep retrofit'!$AA$38,IF(F33="Scenario3PBT8",'Deep retrofit'!$AB$38,"")))&amp;IF(F33="Scenario1PBT9",'Deep retrofit'!$AC$38,IF(F33="Scenario2PBT9",'Deep retrofit'!$AD$38,IF(F33="Scenario3PBT9",'Deep retrofit'!$AE$38,"")))&amp;IF(F33="Scenario1PBT10",'Deep retrofit'!$AF$38,IF(F33="Scenario2PBT10",'Deep retrofit'!$AG$38,IF(F33="Scenario3PBT10",'Deep retrofit'!$AH$38,"")))&amp;IF(F33="Scenario1PBT11",'Deep retrofit'!$AI$38,IF(F33="Scenario2PBT11",'Deep retrofit'!$AJ$38,IF(F33="Scenario3PBT11",'Deep retrofit'!$AK$38,"")))&amp;IF(F33="Scenario1PBT12",'Deep retrofit'!$AL$38,IF(F33="Scenario2PBT12",'Deep retrofit'!$AM$38,IF(F33="Scenario3PBT12",'Deep retrofit'!$AN$38,"")))&amp;IF(F33="Scenario1PBT13",'Deep retrofit'!$AO$38,IF(F33="Scenario2PBT13",'Deep retrofit'!$AP$38,IF(F33="Scenario3PBT13",'Deep retrofit'!$AQ$38,"")))&amp;IF(F33="Scenario1PBT14",'Deep retrofit'!$AR$38,IF(F33="Scenario2PBT14",'Deep retrofit'!$AS$38,IF(F33="Scenario3PBT14",'Deep retrofit'!$AT$38,"")))&amp;IF(F33="Scenario1PBT15",'Deep retrofit'!$AU$38,IF(F33="Scenario2PBT15",'Deep retrofit'!$AV$38,IF(F33="Scenario3PBT15",'Deep retrofit'!$AW$38,"")))</f>
        <v/>
      </c>
      <c r="V33" s="117">
        <f t="shared" si="20"/>
        <v>0</v>
      </c>
      <c r="W33" s="117" t="str">
        <f>IF(F33="Scenario1PBT1",'Deep retrofit'!$E$40,IF(F33="Scenario2PBT1",'Deep retrofit'!$F$40,IF(F33="Scenario3PBT1",'Deep retrofit'!$G$40,"")))&amp;IF(F33="Scenario1PBT2",'Deep retrofit'!$H$40,IF(F33="Scenario2PBT2",'Deep retrofit'!$I$40,IF(F33="Scenario3PBT2",'Deep retrofit'!$J$40,"")))&amp;IF(F33="Scenario1PBT3",'Deep retrofit'!$K$40,IF(F33="Scenario2PBT3",'Deep retrofit'!$L$40,IF(F33="Scenario3PBT3",'Deep retrofit'!$M$40,"")))&amp;IF(F33="Scenario1PBT4",'Deep retrofit'!$N$40,IF(F33="Scenario2PBT4",'Deep retrofit'!$O$40,IF(F33="Scenario3PBT4",'Deep retrofit'!$P$40,"")))&amp;IF(F33="Scenario1PBT5",'Deep retrofit'!$Q$40,IF(F33="Scenario2PBT5",'Deep retrofit'!$R$40,IF(F33="Scenario3PBT5",'Deep retrofit'!$S$40,"")))&amp;IF(F33="Scenario1PBT6",'Deep retrofit'!$T$40,IF(F33="Scenario2PBT6",'Deep retrofit'!$U$40,IF(F33="Scenario3PBT6",'Deep retrofit'!$V$40,"")))&amp;IF(F33="Scenario1PBT7",'Deep retrofit'!$W$40,IF(F33="Scenario2PBT7",'Deep retrofit'!$X$40,IF(F33="Scenario3PBT7",'Deep retrofit'!$Y$40,"")))&amp;IF(F33="Scenario1PBT8",'Deep retrofit'!$Z$40,IF(F33="Scenario2PBT8",'Deep retrofit'!$AA$40,IF(F33="Scenario3PBT8",'Deep retrofit'!$AB$40,"")))&amp;IF(F33="Scenario1PBT9",'Deep retrofit'!$AC$40,IF(F33="Scenario2PBT9",'Deep retrofit'!$AD$40,IF(F33="Scenario3PBT9",'Deep retrofit'!$AE$40,"")))&amp;IF(F33="Scenario1PBT10",'Deep retrofit'!$AF$40,IF(F33="Scenario2PBT10",'Deep retrofit'!$AG$40,IF(F33="Scenario3PBT10",'Deep retrofit'!$AH$40,"")))&amp;IF(F33="Scenario1PBT11",'Deep retrofit'!$AI$40,IF(F33="Scenario2PBT11",'Deep retrofit'!$AJ$40,IF(F33="Scenario3PBT11",'Deep retrofit'!$AK$40,"")))&amp;IF(F33="Scenario1PBT12",'Deep retrofit'!$AL$40,IF(F33="Scenario2PBT12",'Deep retrofit'!$AM$40,IF(F33="Scenario3PBT12",'Deep retrofit'!$AN$40,"")))&amp;IF(F33="Scenario1PBT13",'Deep retrofit'!$AO$40,IF(F33="Scenario2PBT13",'Deep retrofit'!$AP$40,IF(F33="Scenario3PBT13",'Deep retrofit'!$AQ$40,"")))&amp;IF(F33="Scenario1PBT14",'Deep retrofit'!$AR$40,IF(F33="Scenario2PBT14",'Deep retrofit'!$AS$40,IF(F33="Scenario3PBT14",'Deep retrofit'!$AT$40,"")))&amp;IF(F33="Scenario1PBT15",'Deep retrofit'!$AU$40,IF(F33="Scenario2PBT15",'Deep retrofit'!$AV$40,IF(F33="Scenario3PBT15",'Deep retrofit'!$AW$40,"")))</f>
        <v/>
      </c>
      <c r="X33" s="117">
        <f t="shared" si="21"/>
        <v>0</v>
      </c>
      <c r="Y33" s="117" t="str">
        <f>IF(F33="Scenario1PBT1",'Deep retrofit'!$E$42,IF(F33="Scenario2PBT1",'Deep retrofit'!$F$42,IF(F33="Scenario3PBT1",'Deep retrofit'!$G$42,"")))&amp;IF(F33="Scenario1PBT2",'Deep retrofit'!$H$42,IF(F33="Scenario2PBT2",'Deep retrofit'!$I$42,IF(F33="Scenario3PBT2",'Deep retrofit'!$J$42,"")))&amp;IF(F33="Scenario1PBT3",'Deep retrofit'!$K$42,IF(F33="Scenario2PBT3",'Deep retrofit'!$L$42,IF(F33="Scenario3PBT3",'Deep retrofit'!$M$42,"")))&amp;IF(F33="Scenario1PBT4",'Deep retrofit'!$N$42,IF(F33="Scenario2PBT4",'Deep retrofit'!$O$42,IF(F33="Scenario3PBT4",'Deep retrofit'!$P$42,"")))&amp;IF(F33="Scenario1PBT5",'Deep retrofit'!$Q$42,IF(F33="Scenario2PBT5",'Deep retrofit'!$R$42,IF(F33="Scenario3PBT5",'Deep retrofit'!$S$42,"")))&amp;IF(F33="Scenario1PBT6",'Deep retrofit'!$T$42,IF(F33="Scenario2PBT6",'Deep retrofit'!$U$42,IF(F33="Scenario3PBT6",'Deep retrofit'!$V$42,"")))&amp;IF(F33="Scenario1PBT7",'Deep retrofit'!$W$42,IF(F33="Scenario2PBT7",'Deep retrofit'!$X$42,IF(F33="Scenario3PBT7",'Deep retrofit'!$Y$42,"")))&amp;IF(F33="Scenario1PBT8",'Deep retrofit'!$Z$42,IF(F33="Scenario2PBT8",'Deep retrofit'!$AA$42,IF(F33="Scenario3PBT8",'Deep retrofit'!$AB$42,"")))&amp;IF(F33="Scenario1PBT9",'Deep retrofit'!$AC$42,IF(F33="Scenario2PBT9",'Deep retrofit'!$AD$42,IF(F33="Scenario3PBT9",'Deep retrofit'!$AE$42,"")))&amp;IF(F33="Scenario1PBT10",'Deep retrofit'!$AF$42,IF(F33="Scenario2PBT10",'Deep retrofit'!$AG$42,IF(F33="Scenario3PBT10",'Deep retrofit'!$AH$42,"")))&amp;IF(F33="Scenario1PBT11",'Deep retrofit'!$AI$42,IF(F33="Scenario2PBT11",'Deep retrofit'!$AJ$42,IF(F33="Scenario3PBT11",'Deep retrofit'!$AK$42,"")))&amp;IF(F33="Scenario1PBT12",'Deep retrofit'!$AL$42,IF(F33="Scenario2PBT12",'Deep retrofit'!$AM$42,IF(F33="Scenario3PBT12",'Deep retrofit'!$AN$42,"")))&amp;IF(F33="Scenario1PBT13",'Deep retrofit'!$AO$42,IF(F33="Scenario2PBT13",'Deep retrofit'!$AP$42,IF(F33="Scenario3PBT13",'Deep retrofit'!$AQ$42,"")))&amp;IF(F33="Scenario1PBT14",'Deep retrofit'!$AR$42,IF(F33="Scenario2PBT14",'Deep retrofit'!$AS$42,IF(F33="Scenario3PBT14",'Deep retrofit'!$AT$42,"")))&amp;IF(F33="Scenario1PBT15",'Deep retrofit'!$AU$42,IF(F33="Scenario2PBT15",'Deep retrofit'!$AV$42,IF(F33="Scenario3PBT15",'Deep retrofit'!$AW$42,"")))</f>
        <v/>
      </c>
      <c r="Z33" s="117">
        <f t="shared" si="22"/>
        <v>0</v>
      </c>
      <c r="AA33" s="269" t="str">
        <f>IF(F33="Scenario1PBT1",'Deep retrofit'!$E$101,IF(F33="Scenario2PBT1",'Deep retrofit'!$F$101,IF(F33="Scenario3PBT1",'Deep retrofit'!$G$101,"")))&amp;IF(F33="Scenario1PBT2",'Deep retrofit'!$H$101,IF(F33="Scenario2PBT2",'Deep retrofit'!$I$101,IF(F33="Scenario3PBT2",'Deep retrofit'!$J$101,"")))&amp;IF(F33="Scenario1PBT3",'Deep retrofit'!$K$101,IF(F33="Scenario2PBT3",'Deep retrofit'!$L$101,IF(F33="Scenario3PBT3",'Deep retrofit'!$M$101,"")))&amp;IF(F33="Scenario1PBT4",'Deep retrofit'!$N$101,IF(F33="Scenario2PBT4",'Deep retrofit'!$O$101,IF(F33="Scenario3PBT4",'Deep retrofit'!$P$101,"")))&amp;IF(F33="Scenario1PBT5",'Deep retrofit'!$Q$101,IF(F33="Scenario2PBT5",'Deep retrofit'!$R$101,IF(F33="Scenario3PBT5",'Deep retrofit'!$S$101,"")))&amp;IF(F33="Scenario1PBT6",'Deep retrofit'!$T$101,IF(F33="Scenario2PBT6",'Deep retrofit'!$U$101,IF(F33="Scenario3PBT6",'Deep retrofit'!$V$101,"")))&amp;IF(F33="Scenario1PBT7",'Deep retrofit'!$W$101,IF(F33="Scenario2PBT7",'Deep retrofit'!$X$101,IF(F33="Scenario3PBT7",'Deep retrofit'!$Y$101,"")))&amp;IF(F33="Scenario1PBT8",'Deep retrofit'!$Z$101,IF(F33="Scenario2PBT8",'Deep retrofit'!$AA$101,IF(F33="Scenario3PBT8",'Deep retrofit'!$AB$101,"")))&amp;IF(F33="Scenario1PBT9",'Deep retrofit'!$AC$101,IF(F33="Scenario2PBT9",'Deep retrofit'!$AD$101,IF(F33="Scenario3PBT9",'Deep retrofit'!$AE$101,"")))&amp;IF(F33="Scenario1PBT10",'Deep retrofit'!$AF$101,IF(F33="Scenario2PBT10",'Deep retrofit'!$AG$101,IF(F33="Scenario3PBT10",'Deep retrofit'!$AH$101,"")))&amp;IF(F33="Scenario1PBT11",'Deep retrofit'!$AI$101,IF(F33="Scenario2PBT11",'Deep retrofit'!$AJ$101,IF(F33="Scenario3PBT11",'Deep retrofit'!$AK$101,"")))&amp;IF(F33="Scenario1PBT12",'Deep retrofit'!$AL$101,IF(F33="Scenario2PBT12",'Deep retrofit'!$AM$101,IF(F33="Scenario3PBT12",'Deep retrofit'!$AN$101,"")))&amp;IF(F33="Scenario1PBT13",'Deep retrofit'!$AO$101,IF(F33="Scenario2PBT13",'Deep retrofit'!$AP$101,IF(F33="Scenario3PBT13",'Deep retrofit'!$AQ$101,"")))&amp;IF(F33="Scenario1PBT14",'Deep retrofit'!$AR$101,IF(F33="Scenario2PBT14",'Deep retrofit'!$AS$101,IF(F33="Scenario3PBT14",'Deep retrofit'!$AT$101,"")))&amp;IF(F33="Scenario1PBT15",'Deep retrofit'!$AU$101,IF(F33="Scenario2PBT15",'Deep retrofit'!$AV$101,IF(F33="Scenario3PBT15",'Deep retrofit'!$AW$101,"")))</f>
        <v/>
      </c>
      <c r="AB33" s="179">
        <f t="shared" si="23"/>
        <v>0</v>
      </c>
      <c r="AC33" s="348" t="str">
        <f t="shared" si="24"/>
        <v/>
      </c>
      <c r="AD33" s="353">
        <f>IF(AC33="",IFERROR('Projection_Base-case'!G34-G33,0),0)</f>
        <v>0</v>
      </c>
      <c r="AE33" s="350">
        <f t="shared" si="0"/>
        <v>0</v>
      </c>
      <c r="AF33" s="361">
        <f>IFERROR(100*AD33/'Projection_Base-case'!G34,0)</f>
        <v>0</v>
      </c>
      <c r="AG33" s="352">
        <f>IF(AC33="",IFERROR('Projection_Base-case'!I34-I33,0),0)</f>
        <v>0</v>
      </c>
      <c r="AH33" s="353">
        <f t="shared" si="1"/>
        <v>0</v>
      </c>
      <c r="AI33" s="361">
        <f>IFERROR(100*AG33/'Projection_Base-case'!I34,0)</f>
        <v>0</v>
      </c>
      <c r="AJ33" s="352">
        <f>IF(AC33="",IFERROR('Projection_Base-case'!K34-K33,0),0)</f>
        <v>0</v>
      </c>
      <c r="AK33" s="353">
        <f t="shared" si="2"/>
        <v>0</v>
      </c>
      <c r="AL33" s="361">
        <f>IFERROR(100*AJ33/'Projection_Base-case'!K34,0)</f>
        <v>0</v>
      </c>
      <c r="AM33" s="352">
        <f>-IF(AC33="",IFERROR('Projection_Base-case'!M34-M33,0),0)</f>
        <v>0</v>
      </c>
      <c r="AN33" s="353">
        <f t="shared" si="3"/>
        <v>0</v>
      </c>
      <c r="AO33" s="354">
        <f>IFERROR(IF('Projection_Base-case'!N34&gt;0,100*AN33/'Projection_Base-case'!N34,100*AN33/N33),0)</f>
        <v>0</v>
      </c>
      <c r="AP33" s="355">
        <f>IF(AC33="",IFERROR('Projection_Base-case'!O34-O33,0),0)</f>
        <v>0</v>
      </c>
      <c r="AQ33" s="356">
        <f t="shared" si="4"/>
        <v>0</v>
      </c>
      <c r="AR33" s="356">
        <f>IFERROR(100*AP33/'Projection_Base-case'!O34,0)</f>
        <v>0</v>
      </c>
      <c r="AS33" s="355">
        <f>IF(AC33="",IFERROR('Projection_Base-case'!Q34-Q33,0),0)</f>
        <v>0</v>
      </c>
      <c r="AT33" s="356">
        <f t="shared" si="5"/>
        <v>0</v>
      </c>
      <c r="AU33" s="356">
        <f>IFERROR(100*AS33/'Projection_Base-case'!Q34,0)</f>
        <v>0</v>
      </c>
      <c r="AV33" s="355">
        <f>IF(AC33="",IFERROR('Projection_Base-case'!S34-S33,0),0)</f>
        <v>0</v>
      </c>
      <c r="AW33" s="356">
        <f t="shared" si="6"/>
        <v>0</v>
      </c>
      <c r="AX33" s="357">
        <f>IFERROR(100*AV33/'Projection_Base-case'!S34,0)</f>
        <v>0</v>
      </c>
      <c r="AY33" s="358">
        <f>IF(AC33="",IFERROR('Projection_Base-case'!U34-U33,0),0)</f>
        <v>0</v>
      </c>
      <c r="AZ33" s="359">
        <f t="shared" si="7"/>
        <v>0</v>
      </c>
      <c r="BA33" s="359">
        <f>IFERROR(100*AY33/'Projection_Base-case'!U34,0)</f>
        <v>0</v>
      </c>
      <c r="BB33" s="358">
        <f>IF(AC33="",IFERROR('Projection_Base-case'!W34-W33,0),0)</f>
        <v>0</v>
      </c>
      <c r="BC33" s="359">
        <f t="shared" si="8"/>
        <v>0</v>
      </c>
      <c r="BD33" s="359">
        <f>IFERROR(100*BB33/'Projection_Base-case'!W34,0)</f>
        <v>0</v>
      </c>
      <c r="BE33" s="358">
        <f>IF(AC33="",IFERROR('Projection_Base-case'!Y34-Y33,0),0)</f>
        <v>0</v>
      </c>
      <c r="BF33" s="359">
        <f t="shared" si="9"/>
        <v>0</v>
      </c>
      <c r="BG33" s="359">
        <f>IFERROR(100*BE33/'Projection_Base-case'!Y34,0)</f>
        <v>0</v>
      </c>
      <c r="BH33" s="359">
        <f t="shared" si="10"/>
        <v>0</v>
      </c>
      <c r="BI33" s="360">
        <f t="shared" si="11"/>
        <v>0</v>
      </c>
    </row>
    <row r="34" spans="1:61" ht="15.6">
      <c r="A34" s="205">
        <v>30</v>
      </c>
      <c r="B34" s="347">
        <f>IF('Projection_Base-case'!B35&lt;&gt;"",'Projection_Base-case'!B35,0)</f>
        <v>0</v>
      </c>
      <c r="C34" s="347">
        <f>IF('Projection_Base-case'!C35&lt;&gt;"",'Projection_Base-case'!C35,0)</f>
        <v>0</v>
      </c>
      <c r="D34" s="365">
        <f>IF('Projection_Base-case'!D35&lt;&gt;"",'Projection_Base-case'!D35,0)</f>
        <v>0</v>
      </c>
      <c r="E34" s="369"/>
      <c r="F34" s="367" t="str">
        <f t="shared" si="12"/>
        <v>0</v>
      </c>
      <c r="G34" s="177" t="str">
        <f>IF(F34="Scenario1PBT1",'Deep retrofit'!$E$6,IF(F34="Scenario2PBT1",'Deep retrofit'!$F$6,IF(F34="Scenario3PBT1",'Deep retrofit'!$G$6,"")))&amp;IF(F34="Scenario1PBT2",'Deep retrofit'!$H$6,IF(F34="Scenario2PBT2",'Deep retrofit'!$I$6,IF(F34="Scenario3PBT2",'Deep retrofit'!$J$6,"")))&amp;IF(F34="Scenario1PBT3",'Deep retrofit'!$K$6,IF(F34="Scenario2PBT3",'Deep retrofit'!$L$6,IF(F34="Scenario3PBT3",'Deep retrofit'!$M$6,"")))&amp;IF(F34="Scenario1PBT4",'Deep retrofit'!$N$6,IF(F34="Scenario2PBT4",'Deep retrofit'!$O$6,IF(F34="Scenario3PBT4",'Deep retrofit'!$P$6,"")))&amp;IF(F34="Scenario1PBT5",'Deep retrofit'!$Q$6,IF(F34="Scenario2PBT5",'Deep retrofit'!$R$6,IF(F34="Scenario3PBT5",'Deep retrofit'!$S$6,"")))&amp;IF(F34="Scenario1PBT6",'Deep retrofit'!$T$6,IF(F34="Scenario2PBT6",'Deep retrofit'!$U$6,IF(F34="Scenario3PBT6",'Deep retrofit'!$V$6,"")))&amp;IF(F34="Scenario1PBT7",'Deep retrofit'!$W$6,IF(F34="Scenario2PBT7",'Deep retrofit'!$X$6,IF(F34="Scenario3PBT7",'Deep retrofit'!$Y$6,"")))&amp;IF(F34="Scenario1PBT8",'Deep retrofit'!$Z$6,IF(F34="Scenario2PBT8",'Deep retrofit'!$AA$6,IF(F34="Scenario3PBT8",'Deep retrofit'!$AB$6,"")))&amp;IF(F34="Scenario1PBT9",'Deep retrofit'!$AC$6,IF(F34="Scenario2PBT9",'Deep retrofit'!$AD$6,IF(F34="Scenario3PBT9",'Deep retrofit'!$AE$6,"")))&amp;IF(F34="Scenario1PBT10",'Deep retrofit'!$AF$6,IF(F34="Scenario2PBT10",'Deep retrofit'!$AG$6,IF(F34="Scenario3PBT10",'Deep retrofit'!$AH$6,"")))&amp;IF(F34="Scenario1PBT11",'Deep retrofit'!$AI$6,IF(F34="Scenario2PBT11",'Deep retrofit'!$AJ$6,IF(F34="Scenario3PBT11",'Deep retrofit'!$AK$6,"")))&amp;IF(F34="Scenario1PBT12",'Deep retrofit'!$AL$6,IF(F34="Scenario2PBT12",'Deep retrofit'!$AM$6,IF(F34="Scenario3PBT12",'Deep retrofit'!$AN$6,"")))&amp;IF(F34="Scenario1PBT13",'Deep retrofit'!$AO$6,IF(F34="Scenario2PBT13",'Deep retrofit'!$AP$6,IF(F34="Scenario3PBT13",'Deep retrofit'!$AQ$6,"")))&amp;IF(F34="Scenario1PBT14",'Deep retrofit'!$AR$6,IF(F34="Scenario2PBT14",'Deep retrofit'!$AS$6,IF(F34="Scenario3PBT14",'Deep retrofit'!$AT$6,"")))&amp;IF(F34="Scenario1PBT15",'Deep retrofit'!$AU$6,IF(F34="Scenario2PBT15",'Deep retrofit'!$AV$6,IF(F34="Scenario3PBT15",'Deep retrofit'!$AW$6,"")))</f>
        <v/>
      </c>
      <c r="H34" s="117">
        <f t="shared" si="13"/>
        <v>0</v>
      </c>
      <c r="I34" s="178" t="str">
        <f>IF(F34="Scenario1PBT1",'Deep retrofit'!$E$16,IF(F34="Scenario2PBT1",'Deep retrofit'!$F$16,IF(F34="Scenario3PBT1",'Deep retrofit'!$G$16,"")))&amp;IF(F34="Scenario1PBT2",'Deep retrofit'!$H$16,IF(F34="Scenario2PBT2",'Deep retrofit'!$I$16,IF(F34="Scenario3PBT2",'Deep retrofit'!$J$16,"")))&amp;IF(F34="Scenario1PBT3",'Deep retrofit'!$K$16,IF(F34="Scenario2PBT3",'Deep retrofit'!$L$16,IF(F34="Scenario3PBT3",'Deep retrofit'!$M$16,"")))&amp;IF(F34="Scenario1PBT4",'Deep retrofit'!$N$16,IF(F34="Scenario2PBT4",'Deep retrofit'!$O$16,IF(F34="Scenario3PBT4",'Deep retrofit'!$P$16,"")))&amp;IF(F34="Scenario1PBT5",'Deep retrofit'!$Q$16,IF(F34="Scenario2PBT5",'Deep retrofit'!$R$16,IF(F34="Scenario3PBT5",'Deep retrofit'!$S$16,"")))&amp;IF(F34="Scenario1PBT6",'Deep retrofit'!$T$16,IF(F34="Scenario2PBT6",'Deep retrofit'!$U$16,IF(F34="Scenario3PBT6",'Deep retrofit'!$V$16,"")))&amp;IF(F34="Scenario1PBT7",'Deep retrofit'!$W$16,IF(F34="Scenario2PBT7",'Deep retrofit'!$X$16,IF(F34="Scenario3PBT7",'Deep retrofit'!$Y$16,"")))&amp;IF(F34="Scenario1PBT8",'Deep retrofit'!$Z$16,IF(F34="Scenario2PBT8",'Deep retrofit'!$AA$16,IF(F34="Scenario3PBT8",'Deep retrofit'!$AB$16,"")))&amp;IF(F34="Scenario1PBT9",'Deep retrofit'!$AC$16,IF(F34="Scenario2PBT9",'Deep retrofit'!$AD$16,IF(F34="Scenario3PBT9",'Deep retrofit'!$AE$16,"")))&amp;IF(F34="Scenario1PBT10",'Deep retrofit'!$AF$16,IF(F34="Scenario2PBT10",'Deep retrofit'!$AG$16,IF(F34="Scenario3PBT10",'Deep retrofit'!$AH$16,"")))&amp;IF(F34="Scenario1PBT11",'Deep retrofit'!$AI$16,IF(F34="Scenario2PBT11",'Deep retrofit'!$AJ$16,IF(F34="Scenario3PBT11",'Deep retrofit'!$AK$16,"")))&amp;IF(F34="Scenario1PBT12",'Deep retrofit'!$AL$16,IF(F34="Scenario2PBT12",'Deep retrofit'!$AM$16,IF(F34="Scenario3PBT12",'Deep retrofit'!$AN$16,"")))&amp;IF(F34="Scenario1PBT13",'Deep retrofit'!$AO$16,IF(F34="Scenario2PBT13",'Deep retrofit'!$AP$16,IF(F34="Scenario3PBT13",'Deep retrofit'!$AQ$16,"")))&amp;IF(F34="Scenario1PBT14",'Deep retrofit'!$AR$16,IF(F34="Scenario2PBT14",'Deep retrofit'!$AS$16,IF(F34="Scenario3PBT14",'Deep retrofit'!$AT$16,"")))&amp;IF(F34="Scenario1PBT15",'Deep retrofit'!$AU$16,IF(F34="Scenario2PBT15",'Deep retrofit'!$AV$16,IF(F34="Scenario3PBT15",'Deep retrofit'!$AW$16,"")))</f>
        <v/>
      </c>
      <c r="J34" s="117">
        <f t="shared" si="14"/>
        <v>0</v>
      </c>
      <c r="K34" s="117" t="str">
        <f>IF(F34="Scenario1PBT1",'Deep retrofit'!$E$18,IF(F34="Scenario2PBT1",'Deep retrofit'!$F$18,IF(F34="Scenario3PBT1",'Deep retrofit'!$G$18,"")))&amp;IF(F34="Scenario1PBT2",'Deep retrofit'!$H$18,IF(F34="Scenario2PBT2",'Deep retrofit'!$I$18,IF(F34="Scenario3PBT2",'Deep retrofit'!$J$18,"")))&amp;IF(F34="Scenario1PBT3",'Deep retrofit'!$K$18,IF(F34="Scenario2PBT3",'Deep retrofit'!$L$18,IF(F34="Scenario3PBT3",'Deep retrofit'!$M$18,"")))&amp;IF(F34="Scenario1PBT4",'Deep retrofit'!$N$18,IF(F34="Scenario2PBT4",'Deep retrofit'!$O$18,IF(F34="Scenario3PBT4",'Deep retrofit'!$P$18,"")))&amp;IF(F34="Scenario1PBT5",'Deep retrofit'!$Q$18,IF(F34="Scenario2PBT5",'Deep retrofit'!$R$18,IF(F34="Scenario3PBT5",'Deep retrofit'!$S$18,"")))&amp;IF(F34="Scenario1PBT6",'Deep retrofit'!$T$18,IF(F34="Scenario2PBT6",'Deep retrofit'!$U$18,IF(F34="Scenario3PBT6",'Deep retrofit'!$V$18,"")))&amp;IF(F34="Scenario1PBT7",'Deep retrofit'!$W$18,IF(F34="Scenario2PBT7",'Deep retrofit'!$X$18,IF(F34="Scenario3PBT7",'Deep retrofit'!$Y$18,"")))&amp;IF(F34="Scenario1PBT8",'Deep retrofit'!$Z$18,IF(F34="Scenario2PBT8",'Deep retrofit'!$AA$18,IF(F34="Scenario3PBT8",'Deep retrofit'!$AB$18,"")))&amp;IF(F34="Scenario1PBT9",'Deep retrofit'!$AC$18,IF(F34="Scenario2PBT9",'Deep retrofit'!$AD$18,IF(F34="Scenario3PBT9",'Deep retrofit'!$AE$18,"")))&amp;IF(F34="Scenario1PBT10",'Deep retrofit'!$AF$18,IF(F34="Scenario2PBT10",'Deep retrofit'!$AG$18,IF(F34="Scenario3PBT10",'Deep retrofit'!$AH$18,"")))&amp;IF(F34="Scenario1PBT11",'Deep retrofit'!$AI$18,IF(F34="Scenario2PBT11",'Deep retrofit'!$AJ$18,IF(F34="Scenario3PBT11",'Deep retrofit'!$AK$18,"")))&amp;IF(F34="Scenario1PBT12",'Deep retrofit'!$AL$18,IF(F34="Scenario2PBT12",'Deep retrofit'!$AM$18,IF(F34="Scenario3PBT12",'Deep retrofit'!$AN$18,"")))&amp;IF(F34="Scenario1PBT13",'Deep retrofit'!$AO$18,IF(F34="Scenario2PBT13",'Deep retrofit'!$AP$18,IF(F34="Scenario3PBT13",'Deep retrofit'!$AQ$18,"")))&amp;IF(F34="Scenario1PBT14",'Deep retrofit'!$AR$18,IF(F34="Scenario2PBT14",'Deep retrofit'!$AS$18,IF(F34="Scenario3PBT14",'Deep retrofit'!$AT$18,"")))&amp;IF(F34="Scenario1PBT15",'Deep retrofit'!$AU$18,IF(F34="Scenario2PBT15",'Deep retrofit'!$AV$18,IF(F34="Scenario3PBT15",'Deep retrofit'!$AW$18,"")))</f>
        <v/>
      </c>
      <c r="L34" s="117">
        <f t="shared" si="15"/>
        <v>0</v>
      </c>
      <c r="M34" s="117" t="str">
        <f>IF(F34="Scenario1PBT1",'Deep retrofit'!$E$20,IF(F34="Scenario2PBT1",'Deep retrofit'!$F$20,IF(F34="Scenario3PBT1",'Deep retrofit'!$G$20,"")))&amp;IF(F34="Scenario1PBT2",'Deep retrofit'!$H$20,IF(F34="Scenario2PBT2",'Deep retrofit'!$I$20,IF(F34="Scenario3PBT2",'Deep retrofit'!$J$20,"")))&amp;IF(F34="Scenario1PBT3",'Deep retrofit'!$K$20,IF(F34="Scenario2PBT3",'Deep retrofit'!$L$20,IF(F34="Scenario3PBT3",'Deep retrofit'!$M$20,"")))&amp;IF(F34="Scenario1PBT4",'Deep retrofit'!$N$20,IF(F34="Scenario2PBT4",'Deep retrofit'!$O$20,IF(F34="Scenario3PBT4",'Deep retrofit'!$P$20,"")))&amp;IF(F34="Scenario1PBT5",'Deep retrofit'!$Q$20,IF(F34="Scenario2PBT5",'Deep retrofit'!$R$20,IF(F34="Scenario3PBT5",'Deep retrofit'!$S$20,"")))&amp;IF(F34="Scenario1PBT6",'Deep retrofit'!$T$20,IF(F34="Scenario2PBT6",'Deep retrofit'!$U$20,IF(F34="Scenario3PBT6",'Deep retrofit'!$V$20,"")))&amp;IF(F34="Scenario1PBT7",'Deep retrofit'!$W$20,IF(F34="Scenario2PBT7",'Deep retrofit'!$X$20,IF(F34="Scenario3PBT7",'Deep retrofit'!$Y$20,"")))&amp;IF(F34="Scenario1PBT8",'Deep retrofit'!$Z$20,IF(F34="Scenario2PBT8",'Deep retrofit'!$AA$20,IF(F34="Scenario3PBT8",'Deep retrofit'!$AB$20,"")))&amp;IF(F34="Scenario1PBT9",'Deep retrofit'!$AC$20,IF(F34="Scenario2PBT9",'Deep retrofit'!$AD$20,IF(F34="Scenario3PBT9",'Deep retrofit'!$AE$20,"")))&amp;IF(F34="Scenario1PBT10",'Deep retrofit'!$AF$20,IF(F34="Scenario2PBT10",'Deep retrofit'!$AG$20,IF(F34="Scenario3PBT10",'Deep retrofit'!$AH$20,"")))&amp;IF(F34="Scenario1PBT11",'Deep retrofit'!$AI$20,IF(F34="Scenario2PBT11",'Deep retrofit'!$AJ$20,IF(F34="Scenario3PBT11",'Deep retrofit'!$AK$20,"")))&amp;IF(F34="Scenario1PBT12",'Deep retrofit'!$AL$20,IF(F34="Scenario2PBT12",'Deep retrofit'!$AM$20,IF(F34="Scenario3PBT12",'Deep retrofit'!$AN$20,"")))&amp;IF(F34="Scenario1PBT13",'Deep retrofit'!$AO$20,IF(F34="Scenario2PBT13",'Deep retrofit'!$AP$20,IF(F34="Scenario3PBT13",'Deep retrofit'!$AQ$20,"")))&amp;IF(F34="Scenario1PBT14",'Deep retrofit'!$AR$20,IF(F34="Scenario2PBT14",'Deep retrofit'!$AS$20,IF(F34="Scenario3PBT14",'Deep retrofit'!$AT$20,"")))&amp;IF(F34="Scenario1PBT15",'Deep retrofit'!$AU$20,IF(F34="Scenario2PBT15",'Deep retrofit'!$AV$20,IF(F34="Scenario3PBT15",'Deep retrofit'!$AW$20,"")))</f>
        <v/>
      </c>
      <c r="N34" s="118">
        <f t="shared" si="16"/>
        <v>0</v>
      </c>
      <c r="O34" s="206" t="str">
        <f>IF(F34="Scenario1PBT1",'Deep retrofit'!$E$23,IF(F34="Scenario2PBT1",'Deep retrofit'!$F$23,IF(F34="Scenario3PBT1",'Deep retrofit'!$G$23,"")))&amp;IF(F34="Scenario1PBT2",'Deep retrofit'!$H$23,IF(F34="Scenario2PBT2",'Deep retrofit'!$I$23,IF(F34="Scenario3PBT2",'Deep retrofit'!$J$23,"")))&amp;IF(F34="Scenario1PBT3",'Deep retrofit'!$K$23,IF(F34="Scenario2PBT3",'Deep retrofit'!$L$23,IF(F34="Scenario3PBT3",'Deep retrofit'!$M$23,"")))&amp;IF(F34="Scenario1PBT4",'Deep retrofit'!$N$23,IF(F34="Scenario2PBT4",'Deep retrofit'!$O$23,IF(F34="Scenario3PBT4",'Deep retrofit'!$P$23,"")))&amp;IF(F34="Scenario1PBT5",'Deep retrofit'!$Q$23,IF(F34="Scenario2PBT5",'Deep retrofit'!$R$23,IF(F34="Scenario3PBT5",'Deep retrofit'!$S$23,"")))&amp;IF(F34="Scenario1PBT6",'Deep retrofit'!$T$23,IF(F34="Scenario2PBT6",'Deep retrofit'!$U$23,IF(F34="Scenario3PBT6",'Deep retrofit'!$V$23,"")))&amp;IF(F34="Scenario1PBT7",'Deep retrofit'!$W$23,IF(F34="Scenario2PBT7",'Deep retrofit'!$X$23,IF(F34="Scenario3PBT7",'Deep retrofit'!$Y$23,"")))&amp;IF(F34="Scenario1PBT8",'Deep retrofit'!$Z$23,IF(F34="Scenario2PBT8",'Deep retrofit'!$AA$23,IF(F34="Scenario3PBT8",'Deep retrofit'!$AB$23,"")))&amp;IF(F34="Scenario1PBT9",'Deep retrofit'!$AC$23,IF(F34="Scenario2PBT9",'Deep retrofit'!$AD$23,IF(F34="Scenario3PBT9",'Deep retrofit'!$AE$23,"")))&amp;IF(F34="Scenario1PBT10",'Deep retrofit'!$AF$23,IF(F34="Scenario2PBT10",'Deep retrofit'!$AG$23,IF(F34="Scenario3PBT10",'Deep retrofit'!$AH$23,"")))&amp;IF(F34="Scenario1PBT11",'Deep retrofit'!$AI$23,IF(F34="Scenario2PBT11",'Deep retrofit'!$AJ$23,IF(F34="Scenario3PBT11",'Deep retrofit'!$AK$23,"")))&amp;IF(F34="Scenario1PBT12",'Deep retrofit'!$AL$23,IF(F34="Scenario2PBT12",'Deep retrofit'!$AM$23,IF(F34="Scenario3PBT12",'Deep retrofit'!$AN$23,"")))&amp;IF(F34="Scenario1PBT13",'Deep retrofit'!$AO$23,IF(F34="Scenario2PBT13",'Deep retrofit'!$AP$23,IF(F34="Scenario3PBT13",'Deep retrofit'!$AQ$23,"")))&amp;IF(F34="Scenario1PBT14",'Deep retrofit'!$AR$23,IF(F34="Scenario2PBT14",'Deep retrofit'!$AS$23,IF(F34="Scenario3PBT14",'Deep retrofit'!$AT$23,"")))&amp;IF(F34="Scenario1PBT15",'Deep retrofit'!$AU$23,IF(F34="Scenario2PBT15",'Deep retrofit'!$AV$23,IF(F34="Scenario3PBT15",'Deep retrofit'!$AW$23,"")))</f>
        <v/>
      </c>
      <c r="P34" s="117">
        <f t="shared" si="17"/>
        <v>0</v>
      </c>
      <c r="Q34" s="117" t="str">
        <f>IF(F34="Scenario1PBT1",'Deep retrofit'!$E$25,IF(F34="Scenario2PBT1",'Deep retrofit'!$F$25,IF(F34="Scenario3PBT1",'Deep retrofit'!$G$25,"")))&amp;IF(F34="Scenario1PBT2",'Deep retrofit'!$H$25,IF(F34="Scenario2PBT2",'Deep retrofit'!$I$25,IF(F34="Scenario3PBT2",'Deep retrofit'!$J$25,"")))&amp;IF(F34="Scenario1PBT3",'Deep retrofit'!$K$25,IF(F34="Scenario2PBT3",'Deep retrofit'!$L$25,IF(F34="Scenario3PBT3",'Deep retrofit'!$M$25,"")))&amp;IF(F34="Scenario1PBT4",'Deep retrofit'!$N$25,IF(F34="Scenario2PBT4",'Deep retrofit'!$O$25,IF(F34="Scenario3PBT4",'Deep retrofit'!$P$25,"")))&amp;IF(F34="Scenario1PBT5",'Deep retrofit'!$Q$25,IF(F34="Scenario2PBT5",'Deep retrofit'!$R$25,IF(F34="Scenario3PBT5",'Deep retrofit'!$S$25,"")))&amp;IF(F34="Scenario1PBT6",'Deep retrofit'!$T$25,IF(F34="Scenario2PBT6",'Deep retrofit'!$U$25,IF(F34="Scenario3PBT6",'Deep retrofit'!$V$25,"")))&amp;IF(F34="Scenario1PBT7",'Deep retrofit'!$W$25,IF(F34="Scenario2PBT7",'Deep retrofit'!$X$25,IF(F34="Scenario3PBT7",'Deep retrofit'!$Y$25,"")))&amp;IF(F34="Scenario1PBT8",'Deep retrofit'!$Z$25,IF(F34="Scenario2PBT8",'Deep retrofit'!$AA$25,IF(F34="Scenario3PBT8",'Deep retrofit'!$AB$25,"")))&amp;IF(F34="Scenario1PBT9",'Deep retrofit'!$AC$25,IF(F34="Scenario2PBT9",'Deep retrofit'!$AD$25,IF(F34="Scenario3PBT9",'Deep retrofit'!$AE$25,"")))&amp;IF(F34="Scenario1PBT10",'Deep retrofit'!$AF$25,IF(F34="Scenario2PBT10",'Deep retrofit'!$AG$25,IF(F34="Scenario3PBT10",'Deep retrofit'!$AH$25,"")))&amp;IF(F34="Scenario1PBT11",'Deep retrofit'!$AI$25,IF(F34="Scenario2PBT11",'Deep retrofit'!$AJ$25,IF(F34="Scenario3PBT11",'Deep retrofit'!$AK$25,"")))&amp;IF(F34="Scenario1PBT12",'Deep retrofit'!$AL$25,IF(F34="Scenario2PBT12",'Deep retrofit'!$AM$25,IF(F34="Scenario3PBT12",'Deep retrofit'!$AN$25,"")))&amp;IF(F34="Scenario1PBT13",'Deep retrofit'!$AO$25,IF(F34="Scenario2PBT13",'Deep retrofit'!$AP$25,IF(F34="Scenario3PBT13",'Deep retrofit'!$AQ$25,"")))&amp;IF(F34="Scenario1PBT14",'Deep retrofit'!$AR$25,IF(F34="Scenario2PBT14",'Deep retrofit'!$AS$25,IF(F34="Scenario3PBT14",'Deep retrofit'!$AT$25,"")))&amp;IF(F34="Scenario1PBT15",'Deep retrofit'!$AU$25,IF(F34="Scenario2PBT15",'Deep retrofit'!$AV$25,IF(F34="Scenario3PBT15",'Deep retrofit'!$AW$25,"")))</f>
        <v/>
      </c>
      <c r="R34" s="117">
        <f t="shared" si="18"/>
        <v>0</v>
      </c>
      <c r="S34" s="117" t="str">
        <f>IF(F34="Scenario1PBT1",'Deep retrofit'!$E$27,IF(F34="Scenario2PBT1",'Deep retrofit'!$F$27,IF(F34="Scenario3PBT1",'Deep retrofit'!$G$27,"")))&amp;IF(F34="Scenario1PBT2",'Deep retrofit'!$H$27,IF(F34="Scenario2PBT2",'Deep retrofit'!$I$27,IF(F34="Scenario3PBT2",'Deep retrofit'!$J$27,"")))&amp;IF(F34="Scenario1PBT3",'Deep retrofit'!$K$27,IF(F34="Scenario2PBT3",'Deep retrofit'!$L$27,IF(F34="Scenario3PBT3",'Deep retrofit'!$M$27,"")))&amp;IF(F34="Scenario1PBT4",'Deep retrofit'!$N$27,IF(F34="Scenario2PBT4",'Deep retrofit'!$O$27,IF(F34="Scenario3PBT4",'Deep retrofit'!$P$27,"")))&amp;IF(F34="Scenario1PBT5",'Deep retrofit'!$Q$27,IF(F34="Scenario2PBT5",'Deep retrofit'!$R$27,IF(F34="Scenario3PBT5",'Deep retrofit'!$S$27,"")))&amp;IF(F34="Scenario1PBT6",'Deep retrofit'!$T$27,IF(F34="Scenario2PBT6",'Deep retrofit'!$U$27,IF(F34="Scenario3PBT6",'Deep retrofit'!$V$27,"")))&amp;IF(F34="Scenario1PBT7",'Deep retrofit'!$W$27,IF(F34="Scenario2PBT7",'Deep retrofit'!$X$27,IF(F34="Scenario3PBT7",'Deep retrofit'!$Y$27,"")))&amp;IF(F34="Scenario1PBT8",'Deep retrofit'!$Z$27,IF(F34="Scenario2PBT8",'Deep retrofit'!$AA$27,IF(F34="Scenario3PBT8",'Deep retrofit'!$AB$27,"")))&amp;IF(F34="Scenario1PBT9",'Deep retrofit'!$AC$27,IF(F34="Scenario2PBT9",'Deep retrofit'!$AD$27,IF(F34="Scenario3PBT9",'Deep retrofit'!$AE$27,"")))&amp;IF(F34="Scenario1PBT10",'Deep retrofit'!$AF$27,IF(F34="Scenario2PBT10",'Deep retrofit'!$AG$27,IF(F34="Scenario3PBT10",'Deep retrofit'!$AH$27,"")))&amp;IF(F34="Scenario1PBT11",'Deep retrofit'!$AI$27,IF(F34="Scenario2PBT11",'Deep retrofit'!$AJ$27,IF(F34="Scenario3PBT11",'Deep retrofit'!$AK$27,"")))&amp;IF(F34="Scenario1PBT12",'Deep retrofit'!$AL$27,IF(F34="Scenario2PBT12",'Deep retrofit'!$AM$27,IF(F34="Scenario3PBT12",'Deep retrofit'!$AN$27,"")))&amp;IF(F34="Scenario1PBT13",'Deep retrofit'!$AO$27,IF(F34="Scenario2PBT13",'Deep retrofit'!$AP$27,IF(F34="Scenario3PBT13",'Deep retrofit'!$AQ$27,"")))&amp;IF(F34="Scenario1PBT14",'Deep retrofit'!$AR$27,IF(F34="Scenario2PBT14",'Deep retrofit'!$AS$27,IF(F34="Scenario3PBT14",'Deep retrofit'!$AT$27,"")))&amp;IF(F34="Scenario1PBT15",'Deep retrofit'!$AU$27,IF(F34="Scenario2PBT15",'Deep retrofit'!$AV$27,IF(F34="Scenario3PBT15",'Deep retrofit'!$AW$27,"")))</f>
        <v/>
      </c>
      <c r="T34" s="207">
        <f t="shared" si="19"/>
        <v>0</v>
      </c>
      <c r="U34" s="206" t="str">
        <f>IF(F34="Scenario1PBT1",'Deep retrofit'!$E$38,IF(F34="Scenario2PBT1",'Deep retrofit'!$F$38,IF(F34="Scenario3PBT1",'Deep retrofit'!$G$38,"")))&amp;IF(F34="Scenario1PBT2",'Deep retrofit'!$H$38,IF(F34="Scenario2PBT2",'Deep retrofit'!$I$38,IF(F34="Scenario3PBT2",'Deep retrofit'!$J$38,"")))&amp;IF(F34="Scenario1PBT3",'Deep retrofit'!$K$38,IF(F34="Scenario2PBT3",'Deep retrofit'!$L$38,IF(F34="Scenario3PBT3",'Deep retrofit'!$M$38,"")))&amp;IF(F34="Scenario1PBT4",'Deep retrofit'!$N$38,IF(F34="Scenario2PBT4",'Deep retrofit'!$O$38,IF(F34="Scenario3PBT4",'Deep retrofit'!$P$38,"")))&amp;IF(F34="Scenario1PBT5",'Deep retrofit'!$Q$38,IF(F34="Scenario2PBT5",'Deep retrofit'!$R$38,IF(F34="Scenario3PBT5",'Deep retrofit'!$S$38,"")))&amp;IF(F34="Scenario1PBT6",'Deep retrofit'!$T$38,IF(F34="Scenario2PBT6",'Deep retrofit'!$U$38,IF(F34="Scenario3PBT6",'Deep retrofit'!$V$38,"")))&amp;IF(F34="Scenario1PBT7",'Deep retrofit'!$W$38,IF(F34="Scenario2PBT7",'Deep retrofit'!$X$38,IF(F34="Scenario3PBT7",'Deep retrofit'!$Y$38,"")))&amp;IF(F34="Scenario1PBT8",'Deep retrofit'!$Z$38,IF(F34="Scenario2PBT8",'Deep retrofit'!$AA$38,IF(F34="Scenario3PBT8",'Deep retrofit'!$AB$38,"")))&amp;IF(F34="Scenario1PBT9",'Deep retrofit'!$AC$38,IF(F34="Scenario2PBT9",'Deep retrofit'!$AD$38,IF(F34="Scenario3PBT9",'Deep retrofit'!$AE$38,"")))&amp;IF(F34="Scenario1PBT10",'Deep retrofit'!$AF$38,IF(F34="Scenario2PBT10",'Deep retrofit'!$AG$38,IF(F34="Scenario3PBT10",'Deep retrofit'!$AH$38,"")))&amp;IF(F34="Scenario1PBT11",'Deep retrofit'!$AI$38,IF(F34="Scenario2PBT11",'Deep retrofit'!$AJ$38,IF(F34="Scenario3PBT11",'Deep retrofit'!$AK$38,"")))&amp;IF(F34="Scenario1PBT12",'Deep retrofit'!$AL$38,IF(F34="Scenario2PBT12",'Deep retrofit'!$AM$38,IF(F34="Scenario3PBT12",'Deep retrofit'!$AN$38,"")))&amp;IF(F34="Scenario1PBT13",'Deep retrofit'!$AO$38,IF(F34="Scenario2PBT13",'Deep retrofit'!$AP$38,IF(F34="Scenario3PBT13",'Deep retrofit'!$AQ$38,"")))&amp;IF(F34="Scenario1PBT14",'Deep retrofit'!$AR$38,IF(F34="Scenario2PBT14",'Deep retrofit'!$AS$38,IF(F34="Scenario3PBT14",'Deep retrofit'!$AT$38,"")))&amp;IF(F34="Scenario1PBT15",'Deep retrofit'!$AU$38,IF(F34="Scenario2PBT15",'Deep retrofit'!$AV$38,IF(F34="Scenario3PBT15",'Deep retrofit'!$AW$38,"")))</f>
        <v/>
      </c>
      <c r="V34" s="117">
        <f t="shared" si="20"/>
        <v>0</v>
      </c>
      <c r="W34" s="117" t="str">
        <f>IF(F34="Scenario1PBT1",'Deep retrofit'!$E$40,IF(F34="Scenario2PBT1",'Deep retrofit'!$F$40,IF(F34="Scenario3PBT1",'Deep retrofit'!$G$40,"")))&amp;IF(F34="Scenario1PBT2",'Deep retrofit'!$H$40,IF(F34="Scenario2PBT2",'Deep retrofit'!$I$40,IF(F34="Scenario3PBT2",'Deep retrofit'!$J$40,"")))&amp;IF(F34="Scenario1PBT3",'Deep retrofit'!$K$40,IF(F34="Scenario2PBT3",'Deep retrofit'!$L$40,IF(F34="Scenario3PBT3",'Deep retrofit'!$M$40,"")))&amp;IF(F34="Scenario1PBT4",'Deep retrofit'!$N$40,IF(F34="Scenario2PBT4",'Deep retrofit'!$O$40,IF(F34="Scenario3PBT4",'Deep retrofit'!$P$40,"")))&amp;IF(F34="Scenario1PBT5",'Deep retrofit'!$Q$40,IF(F34="Scenario2PBT5",'Deep retrofit'!$R$40,IF(F34="Scenario3PBT5",'Deep retrofit'!$S$40,"")))&amp;IF(F34="Scenario1PBT6",'Deep retrofit'!$T$40,IF(F34="Scenario2PBT6",'Deep retrofit'!$U$40,IF(F34="Scenario3PBT6",'Deep retrofit'!$V$40,"")))&amp;IF(F34="Scenario1PBT7",'Deep retrofit'!$W$40,IF(F34="Scenario2PBT7",'Deep retrofit'!$X$40,IF(F34="Scenario3PBT7",'Deep retrofit'!$Y$40,"")))&amp;IF(F34="Scenario1PBT8",'Deep retrofit'!$Z$40,IF(F34="Scenario2PBT8",'Deep retrofit'!$AA$40,IF(F34="Scenario3PBT8",'Deep retrofit'!$AB$40,"")))&amp;IF(F34="Scenario1PBT9",'Deep retrofit'!$AC$40,IF(F34="Scenario2PBT9",'Deep retrofit'!$AD$40,IF(F34="Scenario3PBT9",'Deep retrofit'!$AE$40,"")))&amp;IF(F34="Scenario1PBT10",'Deep retrofit'!$AF$40,IF(F34="Scenario2PBT10",'Deep retrofit'!$AG$40,IF(F34="Scenario3PBT10",'Deep retrofit'!$AH$40,"")))&amp;IF(F34="Scenario1PBT11",'Deep retrofit'!$AI$40,IF(F34="Scenario2PBT11",'Deep retrofit'!$AJ$40,IF(F34="Scenario3PBT11",'Deep retrofit'!$AK$40,"")))&amp;IF(F34="Scenario1PBT12",'Deep retrofit'!$AL$40,IF(F34="Scenario2PBT12",'Deep retrofit'!$AM$40,IF(F34="Scenario3PBT12",'Deep retrofit'!$AN$40,"")))&amp;IF(F34="Scenario1PBT13",'Deep retrofit'!$AO$40,IF(F34="Scenario2PBT13",'Deep retrofit'!$AP$40,IF(F34="Scenario3PBT13",'Deep retrofit'!$AQ$40,"")))&amp;IF(F34="Scenario1PBT14",'Deep retrofit'!$AR$40,IF(F34="Scenario2PBT14",'Deep retrofit'!$AS$40,IF(F34="Scenario3PBT14",'Deep retrofit'!$AT$40,"")))&amp;IF(F34="Scenario1PBT15",'Deep retrofit'!$AU$40,IF(F34="Scenario2PBT15",'Deep retrofit'!$AV$40,IF(F34="Scenario3PBT15",'Deep retrofit'!$AW$40,"")))</f>
        <v/>
      </c>
      <c r="X34" s="117">
        <f t="shared" si="21"/>
        <v>0</v>
      </c>
      <c r="Y34" s="117" t="str">
        <f>IF(F34="Scenario1PBT1",'Deep retrofit'!$E$42,IF(F34="Scenario2PBT1",'Deep retrofit'!$F$42,IF(F34="Scenario3PBT1",'Deep retrofit'!$G$42,"")))&amp;IF(F34="Scenario1PBT2",'Deep retrofit'!$H$42,IF(F34="Scenario2PBT2",'Deep retrofit'!$I$42,IF(F34="Scenario3PBT2",'Deep retrofit'!$J$42,"")))&amp;IF(F34="Scenario1PBT3",'Deep retrofit'!$K$42,IF(F34="Scenario2PBT3",'Deep retrofit'!$L$42,IF(F34="Scenario3PBT3",'Deep retrofit'!$M$42,"")))&amp;IF(F34="Scenario1PBT4",'Deep retrofit'!$N$42,IF(F34="Scenario2PBT4",'Deep retrofit'!$O$42,IF(F34="Scenario3PBT4",'Deep retrofit'!$P$42,"")))&amp;IF(F34="Scenario1PBT5",'Deep retrofit'!$Q$42,IF(F34="Scenario2PBT5",'Deep retrofit'!$R$42,IF(F34="Scenario3PBT5",'Deep retrofit'!$S$42,"")))&amp;IF(F34="Scenario1PBT6",'Deep retrofit'!$T$42,IF(F34="Scenario2PBT6",'Deep retrofit'!$U$42,IF(F34="Scenario3PBT6",'Deep retrofit'!$V$42,"")))&amp;IF(F34="Scenario1PBT7",'Deep retrofit'!$W$42,IF(F34="Scenario2PBT7",'Deep retrofit'!$X$42,IF(F34="Scenario3PBT7",'Deep retrofit'!$Y$42,"")))&amp;IF(F34="Scenario1PBT8",'Deep retrofit'!$Z$42,IF(F34="Scenario2PBT8",'Deep retrofit'!$AA$42,IF(F34="Scenario3PBT8",'Deep retrofit'!$AB$42,"")))&amp;IF(F34="Scenario1PBT9",'Deep retrofit'!$AC$42,IF(F34="Scenario2PBT9",'Deep retrofit'!$AD$42,IF(F34="Scenario3PBT9",'Deep retrofit'!$AE$42,"")))&amp;IF(F34="Scenario1PBT10",'Deep retrofit'!$AF$42,IF(F34="Scenario2PBT10",'Deep retrofit'!$AG$42,IF(F34="Scenario3PBT10",'Deep retrofit'!$AH$42,"")))&amp;IF(F34="Scenario1PBT11",'Deep retrofit'!$AI$42,IF(F34="Scenario2PBT11",'Deep retrofit'!$AJ$42,IF(F34="Scenario3PBT11",'Deep retrofit'!$AK$42,"")))&amp;IF(F34="Scenario1PBT12",'Deep retrofit'!$AL$42,IF(F34="Scenario2PBT12",'Deep retrofit'!$AM$42,IF(F34="Scenario3PBT12",'Deep retrofit'!$AN$42,"")))&amp;IF(F34="Scenario1PBT13",'Deep retrofit'!$AO$42,IF(F34="Scenario2PBT13",'Deep retrofit'!$AP$42,IF(F34="Scenario3PBT13",'Deep retrofit'!$AQ$42,"")))&amp;IF(F34="Scenario1PBT14",'Deep retrofit'!$AR$42,IF(F34="Scenario2PBT14",'Deep retrofit'!$AS$42,IF(F34="Scenario3PBT14",'Deep retrofit'!$AT$42,"")))&amp;IF(F34="Scenario1PBT15",'Deep retrofit'!$AU$42,IF(F34="Scenario2PBT15",'Deep retrofit'!$AV$42,IF(F34="Scenario3PBT15",'Deep retrofit'!$AW$42,"")))</f>
        <v/>
      </c>
      <c r="Z34" s="117">
        <f t="shared" si="22"/>
        <v>0</v>
      </c>
      <c r="AA34" s="269" t="str">
        <f>IF(F34="Scenario1PBT1",'Deep retrofit'!$E$101,IF(F34="Scenario2PBT1",'Deep retrofit'!$F$101,IF(F34="Scenario3PBT1",'Deep retrofit'!$G$101,"")))&amp;IF(F34="Scenario1PBT2",'Deep retrofit'!$H$101,IF(F34="Scenario2PBT2",'Deep retrofit'!$I$101,IF(F34="Scenario3PBT2",'Deep retrofit'!$J$101,"")))&amp;IF(F34="Scenario1PBT3",'Deep retrofit'!$K$101,IF(F34="Scenario2PBT3",'Deep retrofit'!$L$101,IF(F34="Scenario3PBT3",'Deep retrofit'!$M$101,"")))&amp;IF(F34="Scenario1PBT4",'Deep retrofit'!$N$101,IF(F34="Scenario2PBT4",'Deep retrofit'!$O$101,IF(F34="Scenario3PBT4",'Deep retrofit'!$P$101,"")))&amp;IF(F34="Scenario1PBT5",'Deep retrofit'!$Q$101,IF(F34="Scenario2PBT5",'Deep retrofit'!$R$101,IF(F34="Scenario3PBT5",'Deep retrofit'!$S$101,"")))&amp;IF(F34="Scenario1PBT6",'Deep retrofit'!$T$101,IF(F34="Scenario2PBT6",'Deep retrofit'!$U$101,IF(F34="Scenario3PBT6",'Deep retrofit'!$V$101,"")))&amp;IF(F34="Scenario1PBT7",'Deep retrofit'!$W$101,IF(F34="Scenario2PBT7",'Deep retrofit'!$X$101,IF(F34="Scenario3PBT7",'Deep retrofit'!$Y$101,"")))&amp;IF(F34="Scenario1PBT8",'Deep retrofit'!$Z$101,IF(F34="Scenario2PBT8",'Deep retrofit'!$AA$101,IF(F34="Scenario3PBT8",'Deep retrofit'!$AB$101,"")))&amp;IF(F34="Scenario1PBT9",'Deep retrofit'!$AC$101,IF(F34="Scenario2PBT9",'Deep retrofit'!$AD$101,IF(F34="Scenario3PBT9",'Deep retrofit'!$AE$101,"")))&amp;IF(F34="Scenario1PBT10",'Deep retrofit'!$AF$101,IF(F34="Scenario2PBT10",'Deep retrofit'!$AG$101,IF(F34="Scenario3PBT10",'Deep retrofit'!$AH$101,"")))&amp;IF(F34="Scenario1PBT11",'Deep retrofit'!$AI$101,IF(F34="Scenario2PBT11",'Deep retrofit'!$AJ$101,IF(F34="Scenario3PBT11",'Deep retrofit'!$AK$101,"")))&amp;IF(F34="Scenario1PBT12",'Deep retrofit'!$AL$101,IF(F34="Scenario2PBT12",'Deep retrofit'!$AM$101,IF(F34="Scenario3PBT12",'Deep retrofit'!$AN$101,"")))&amp;IF(F34="Scenario1PBT13",'Deep retrofit'!$AO$101,IF(F34="Scenario2PBT13",'Deep retrofit'!$AP$101,IF(F34="Scenario3PBT13",'Deep retrofit'!$AQ$101,"")))&amp;IF(F34="Scenario1PBT14",'Deep retrofit'!$AR$101,IF(F34="Scenario2PBT14",'Deep retrofit'!$AS$101,IF(F34="Scenario3PBT14",'Deep retrofit'!$AT$101,"")))&amp;IF(F34="Scenario1PBT15",'Deep retrofit'!$AU$101,IF(F34="Scenario2PBT15",'Deep retrofit'!$AV$101,IF(F34="Scenario3PBT15",'Deep retrofit'!$AW$101,"")))</f>
        <v/>
      </c>
      <c r="AB34" s="179">
        <f t="shared" si="23"/>
        <v>0</v>
      </c>
      <c r="AC34" s="348" t="str">
        <f t="shared" si="24"/>
        <v/>
      </c>
      <c r="AD34" s="353">
        <f>IF(AC34="",IFERROR('Projection_Base-case'!G35-G34,0),0)</f>
        <v>0</v>
      </c>
      <c r="AE34" s="350">
        <f t="shared" si="0"/>
        <v>0</v>
      </c>
      <c r="AF34" s="361">
        <f>IFERROR(100*AD34/'Projection_Base-case'!G35,0)</f>
        <v>0</v>
      </c>
      <c r="AG34" s="352">
        <f>IF(AC34="",IFERROR('Projection_Base-case'!I35-I34,0),0)</f>
        <v>0</v>
      </c>
      <c r="AH34" s="353">
        <f t="shared" si="1"/>
        <v>0</v>
      </c>
      <c r="AI34" s="361">
        <f>IFERROR(100*AG34/'Projection_Base-case'!I35,0)</f>
        <v>0</v>
      </c>
      <c r="AJ34" s="352">
        <f>IF(AC34="",IFERROR('Projection_Base-case'!K35-K34,0),0)</f>
        <v>0</v>
      </c>
      <c r="AK34" s="353">
        <f t="shared" si="2"/>
        <v>0</v>
      </c>
      <c r="AL34" s="361">
        <f>IFERROR(100*AJ34/'Projection_Base-case'!K35,0)</f>
        <v>0</v>
      </c>
      <c r="AM34" s="352">
        <f>-IF(AC34="",IFERROR('Projection_Base-case'!M35-M34,0),0)</f>
        <v>0</v>
      </c>
      <c r="AN34" s="353">
        <f t="shared" si="3"/>
        <v>0</v>
      </c>
      <c r="AO34" s="354">
        <f>IFERROR(IF('Projection_Base-case'!N35&gt;0,100*AN34/'Projection_Base-case'!N35,100*AN34/N34),0)</f>
        <v>0</v>
      </c>
      <c r="AP34" s="355">
        <f>IF(AC34="",IFERROR('Projection_Base-case'!O35-O34,0),0)</f>
        <v>0</v>
      </c>
      <c r="AQ34" s="356">
        <f t="shared" si="4"/>
        <v>0</v>
      </c>
      <c r="AR34" s="356">
        <f>IFERROR(100*AP34/'Projection_Base-case'!O35,0)</f>
        <v>0</v>
      </c>
      <c r="AS34" s="355">
        <f>IF(AC34="",IFERROR('Projection_Base-case'!Q35-Q34,0),0)</f>
        <v>0</v>
      </c>
      <c r="AT34" s="356">
        <f t="shared" si="5"/>
        <v>0</v>
      </c>
      <c r="AU34" s="356">
        <f>IFERROR(100*AS34/'Projection_Base-case'!Q35,0)</f>
        <v>0</v>
      </c>
      <c r="AV34" s="355">
        <f>IF(AC34="",IFERROR('Projection_Base-case'!S35-S34,0),0)</f>
        <v>0</v>
      </c>
      <c r="AW34" s="356">
        <f t="shared" si="6"/>
        <v>0</v>
      </c>
      <c r="AX34" s="357">
        <f>IFERROR(100*AV34/'Projection_Base-case'!S35,0)</f>
        <v>0</v>
      </c>
      <c r="AY34" s="358">
        <f>IF(AC34="",IFERROR('Projection_Base-case'!U35-U34,0),0)</f>
        <v>0</v>
      </c>
      <c r="AZ34" s="359">
        <f t="shared" si="7"/>
        <v>0</v>
      </c>
      <c r="BA34" s="359">
        <f>IFERROR(100*AY34/'Projection_Base-case'!U35,0)</f>
        <v>0</v>
      </c>
      <c r="BB34" s="358">
        <f>IF(AC34="",IFERROR('Projection_Base-case'!W35-W34,0),0)</f>
        <v>0</v>
      </c>
      <c r="BC34" s="359">
        <f t="shared" si="8"/>
        <v>0</v>
      </c>
      <c r="BD34" s="359">
        <f>IFERROR(100*BB34/'Projection_Base-case'!W35,0)</f>
        <v>0</v>
      </c>
      <c r="BE34" s="358">
        <f>IF(AC34="",IFERROR('Projection_Base-case'!Y35-Y34,0),0)</f>
        <v>0</v>
      </c>
      <c r="BF34" s="359">
        <f t="shared" si="9"/>
        <v>0</v>
      </c>
      <c r="BG34" s="359">
        <f>IFERROR(100*BE34/'Projection_Base-case'!Y35,0)</f>
        <v>0</v>
      </c>
      <c r="BH34" s="359">
        <f t="shared" si="10"/>
        <v>0</v>
      </c>
      <c r="BI34" s="360">
        <f t="shared" si="11"/>
        <v>0</v>
      </c>
    </row>
    <row r="35" spans="1:61" ht="15.6">
      <c r="A35" s="205">
        <v>31</v>
      </c>
      <c r="B35" s="347">
        <f>IF('Projection_Base-case'!B36&lt;&gt;"",'Projection_Base-case'!B36,0)</f>
        <v>0</v>
      </c>
      <c r="C35" s="347">
        <f>IF('Projection_Base-case'!C36&lt;&gt;"",'Projection_Base-case'!C36,0)</f>
        <v>0</v>
      </c>
      <c r="D35" s="365">
        <f>IF('Projection_Base-case'!D36&lt;&gt;"",'Projection_Base-case'!D36,0)</f>
        <v>0</v>
      </c>
      <c r="E35" s="369"/>
      <c r="F35" s="367" t="str">
        <f t="shared" si="12"/>
        <v>0</v>
      </c>
      <c r="G35" s="177" t="str">
        <f>IF(F35="Scenario1PBT1",'Deep retrofit'!$E$6,IF(F35="Scenario2PBT1",'Deep retrofit'!$F$6,IF(F35="Scenario3PBT1",'Deep retrofit'!$G$6,"")))&amp;IF(F35="Scenario1PBT2",'Deep retrofit'!$H$6,IF(F35="Scenario2PBT2",'Deep retrofit'!$I$6,IF(F35="Scenario3PBT2",'Deep retrofit'!$J$6,"")))&amp;IF(F35="Scenario1PBT3",'Deep retrofit'!$K$6,IF(F35="Scenario2PBT3",'Deep retrofit'!$L$6,IF(F35="Scenario3PBT3",'Deep retrofit'!$M$6,"")))&amp;IF(F35="Scenario1PBT4",'Deep retrofit'!$N$6,IF(F35="Scenario2PBT4",'Deep retrofit'!$O$6,IF(F35="Scenario3PBT4",'Deep retrofit'!$P$6,"")))&amp;IF(F35="Scenario1PBT5",'Deep retrofit'!$Q$6,IF(F35="Scenario2PBT5",'Deep retrofit'!$R$6,IF(F35="Scenario3PBT5",'Deep retrofit'!$S$6,"")))&amp;IF(F35="Scenario1PBT6",'Deep retrofit'!$T$6,IF(F35="Scenario2PBT6",'Deep retrofit'!$U$6,IF(F35="Scenario3PBT6",'Deep retrofit'!$V$6,"")))&amp;IF(F35="Scenario1PBT7",'Deep retrofit'!$W$6,IF(F35="Scenario2PBT7",'Deep retrofit'!$X$6,IF(F35="Scenario3PBT7",'Deep retrofit'!$Y$6,"")))&amp;IF(F35="Scenario1PBT8",'Deep retrofit'!$Z$6,IF(F35="Scenario2PBT8",'Deep retrofit'!$AA$6,IF(F35="Scenario3PBT8",'Deep retrofit'!$AB$6,"")))&amp;IF(F35="Scenario1PBT9",'Deep retrofit'!$AC$6,IF(F35="Scenario2PBT9",'Deep retrofit'!$AD$6,IF(F35="Scenario3PBT9",'Deep retrofit'!$AE$6,"")))&amp;IF(F35="Scenario1PBT10",'Deep retrofit'!$AF$6,IF(F35="Scenario2PBT10",'Deep retrofit'!$AG$6,IF(F35="Scenario3PBT10",'Deep retrofit'!$AH$6,"")))&amp;IF(F35="Scenario1PBT11",'Deep retrofit'!$AI$6,IF(F35="Scenario2PBT11",'Deep retrofit'!$AJ$6,IF(F35="Scenario3PBT11",'Deep retrofit'!$AK$6,"")))&amp;IF(F35="Scenario1PBT12",'Deep retrofit'!$AL$6,IF(F35="Scenario2PBT12",'Deep retrofit'!$AM$6,IF(F35="Scenario3PBT12",'Deep retrofit'!$AN$6,"")))&amp;IF(F35="Scenario1PBT13",'Deep retrofit'!$AO$6,IF(F35="Scenario2PBT13",'Deep retrofit'!$AP$6,IF(F35="Scenario3PBT13",'Deep retrofit'!$AQ$6,"")))&amp;IF(F35="Scenario1PBT14",'Deep retrofit'!$AR$6,IF(F35="Scenario2PBT14",'Deep retrofit'!$AS$6,IF(F35="Scenario3PBT14",'Deep retrofit'!$AT$6,"")))&amp;IF(F35="Scenario1PBT15",'Deep retrofit'!$AU$6,IF(F35="Scenario2PBT15",'Deep retrofit'!$AV$6,IF(F35="Scenario3PBT15",'Deep retrofit'!$AW$6,"")))</f>
        <v/>
      </c>
      <c r="H35" s="117">
        <f t="shared" si="13"/>
        <v>0</v>
      </c>
      <c r="I35" s="178" t="str">
        <f>IF(F35="Scenario1PBT1",'Deep retrofit'!$E$16,IF(F35="Scenario2PBT1",'Deep retrofit'!$F$16,IF(F35="Scenario3PBT1",'Deep retrofit'!$G$16,"")))&amp;IF(F35="Scenario1PBT2",'Deep retrofit'!$H$16,IF(F35="Scenario2PBT2",'Deep retrofit'!$I$16,IF(F35="Scenario3PBT2",'Deep retrofit'!$J$16,"")))&amp;IF(F35="Scenario1PBT3",'Deep retrofit'!$K$16,IF(F35="Scenario2PBT3",'Deep retrofit'!$L$16,IF(F35="Scenario3PBT3",'Deep retrofit'!$M$16,"")))&amp;IF(F35="Scenario1PBT4",'Deep retrofit'!$N$16,IF(F35="Scenario2PBT4",'Deep retrofit'!$O$16,IF(F35="Scenario3PBT4",'Deep retrofit'!$P$16,"")))&amp;IF(F35="Scenario1PBT5",'Deep retrofit'!$Q$16,IF(F35="Scenario2PBT5",'Deep retrofit'!$R$16,IF(F35="Scenario3PBT5",'Deep retrofit'!$S$16,"")))&amp;IF(F35="Scenario1PBT6",'Deep retrofit'!$T$16,IF(F35="Scenario2PBT6",'Deep retrofit'!$U$16,IF(F35="Scenario3PBT6",'Deep retrofit'!$V$16,"")))&amp;IF(F35="Scenario1PBT7",'Deep retrofit'!$W$16,IF(F35="Scenario2PBT7",'Deep retrofit'!$X$16,IF(F35="Scenario3PBT7",'Deep retrofit'!$Y$16,"")))&amp;IF(F35="Scenario1PBT8",'Deep retrofit'!$Z$16,IF(F35="Scenario2PBT8",'Deep retrofit'!$AA$16,IF(F35="Scenario3PBT8",'Deep retrofit'!$AB$16,"")))&amp;IF(F35="Scenario1PBT9",'Deep retrofit'!$AC$16,IF(F35="Scenario2PBT9",'Deep retrofit'!$AD$16,IF(F35="Scenario3PBT9",'Deep retrofit'!$AE$16,"")))&amp;IF(F35="Scenario1PBT10",'Deep retrofit'!$AF$16,IF(F35="Scenario2PBT10",'Deep retrofit'!$AG$16,IF(F35="Scenario3PBT10",'Deep retrofit'!$AH$16,"")))&amp;IF(F35="Scenario1PBT11",'Deep retrofit'!$AI$16,IF(F35="Scenario2PBT11",'Deep retrofit'!$AJ$16,IF(F35="Scenario3PBT11",'Deep retrofit'!$AK$16,"")))&amp;IF(F35="Scenario1PBT12",'Deep retrofit'!$AL$16,IF(F35="Scenario2PBT12",'Deep retrofit'!$AM$16,IF(F35="Scenario3PBT12",'Deep retrofit'!$AN$16,"")))&amp;IF(F35="Scenario1PBT13",'Deep retrofit'!$AO$16,IF(F35="Scenario2PBT13",'Deep retrofit'!$AP$16,IF(F35="Scenario3PBT13",'Deep retrofit'!$AQ$16,"")))&amp;IF(F35="Scenario1PBT14",'Deep retrofit'!$AR$16,IF(F35="Scenario2PBT14",'Deep retrofit'!$AS$16,IF(F35="Scenario3PBT14",'Deep retrofit'!$AT$16,"")))&amp;IF(F35="Scenario1PBT15",'Deep retrofit'!$AU$16,IF(F35="Scenario2PBT15",'Deep retrofit'!$AV$16,IF(F35="Scenario3PBT15",'Deep retrofit'!$AW$16,"")))</f>
        <v/>
      </c>
      <c r="J35" s="117">
        <f t="shared" si="14"/>
        <v>0</v>
      </c>
      <c r="K35" s="117" t="str">
        <f>IF(F35="Scenario1PBT1",'Deep retrofit'!$E$18,IF(F35="Scenario2PBT1",'Deep retrofit'!$F$18,IF(F35="Scenario3PBT1",'Deep retrofit'!$G$18,"")))&amp;IF(F35="Scenario1PBT2",'Deep retrofit'!$H$18,IF(F35="Scenario2PBT2",'Deep retrofit'!$I$18,IF(F35="Scenario3PBT2",'Deep retrofit'!$J$18,"")))&amp;IF(F35="Scenario1PBT3",'Deep retrofit'!$K$18,IF(F35="Scenario2PBT3",'Deep retrofit'!$L$18,IF(F35="Scenario3PBT3",'Deep retrofit'!$M$18,"")))&amp;IF(F35="Scenario1PBT4",'Deep retrofit'!$N$18,IF(F35="Scenario2PBT4",'Deep retrofit'!$O$18,IF(F35="Scenario3PBT4",'Deep retrofit'!$P$18,"")))&amp;IF(F35="Scenario1PBT5",'Deep retrofit'!$Q$18,IF(F35="Scenario2PBT5",'Deep retrofit'!$R$18,IF(F35="Scenario3PBT5",'Deep retrofit'!$S$18,"")))&amp;IF(F35="Scenario1PBT6",'Deep retrofit'!$T$18,IF(F35="Scenario2PBT6",'Deep retrofit'!$U$18,IF(F35="Scenario3PBT6",'Deep retrofit'!$V$18,"")))&amp;IF(F35="Scenario1PBT7",'Deep retrofit'!$W$18,IF(F35="Scenario2PBT7",'Deep retrofit'!$X$18,IF(F35="Scenario3PBT7",'Deep retrofit'!$Y$18,"")))&amp;IF(F35="Scenario1PBT8",'Deep retrofit'!$Z$18,IF(F35="Scenario2PBT8",'Deep retrofit'!$AA$18,IF(F35="Scenario3PBT8",'Deep retrofit'!$AB$18,"")))&amp;IF(F35="Scenario1PBT9",'Deep retrofit'!$AC$18,IF(F35="Scenario2PBT9",'Deep retrofit'!$AD$18,IF(F35="Scenario3PBT9",'Deep retrofit'!$AE$18,"")))&amp;IF(F35="Scenario1PBT10",'Deep retrofit'!$AF$18,IF(F35="Scenario2PBT10",'Deep retrofit'!$AG$18,IF(F35="Scenario3PBT10",'Deep retrofit'!$AH$18,"")))&amp;IF(F35="Scenario1PBT11",'Deep retrofit'!$AI$18,IF(F35="Scenario2PBT11",'Deep retrofit'!$AJ$18,IF(F35="Scenario3PBT11",'Deep retrofit'!$AK$18,"")))&amp;IF(F35="Scenario1PBT12",'Deep retrofit'!$AL$18,IF(F35="Scenario2PBT12",'Deep retrofit'!$AM$18,IF(F35="Scenario3PBT12",'Deep retrofit'!$AN$18,"")))&amp;IF(F35="Scenario1PBT13",'Deep retrofit'!$AO$18,IF(F35="Scenario2PBT13",'Deep retrofit'!$AP$18,IF(F35="Scenario3PBT13",'Deep retrofit'!$AQ$18,"")))&amp;IF(F35="Scenario1PBT14",'Deep retrofit'!$AR$18,IF(F35="Scenario2PBT14",'Deep retrofit'!$AS$18,IF(F35="Scenario3PBT14",'Deep retrofit'!$AT$18,"")))&amp;IF(F35="Scenario1PBT15",'Deep retrofit'!$AU$18,IF(F35="Scenario2PBT15",'Deep retrofit'!$AV$18,IF(F35="Scenario3PBT15",'Deep retrofit'!$AW$18,"")))</f>
        <v/>
      </c>
      <c r="L35" s="117">
        <f t="shared" si="15"/>
        <v>0</v>
      </c>
      <c r="M35" s="117" t="str">
        <f>IF(F35="Scenario1PBT1",'Deep retrofit'!$E$20,IF(F35="Scenario2PBT1",'Deep retrofit'!$F$20,IF(F35="Scenario3PBT1",'Deep retrofit'!$G$20,"")))&amp;IF(F35="Scenario1PBT2",'Deep retrofit'!$H$20,IF(F35="Scenario2PBT2",'Deep retrofit'!$I$20,IF(F35="Scenario3PBT2",'Deep retrofit'!$J$20,"")))&amp;IF(F35="Scenario1PBT3",'Deep retrofit'!$K$20,IF(F35="Scenario2PBT3",'Deep retrofit'!$L$20,IF(F35="Scenario3PBT3",'Deep retrofit'!$M$20,"")))&amp;IF(F35="Scenario1PBT4",'Deep retrofit'!$N$20,IF(F35="Scenario2PBT4",'Deep retrofit'!$O$20,IF(F35="Scenario3PBT4",'Deep retrofit'!$P$20,"")))&amp;IF(F35="Scenario1PBT5",'Deep retrofit'!$Q$20,IF(F35="Scenario2PBT5",'Deep retrofit'!$R$20,IF(F35="Scenario3PBT5",'Deep retrofit'!$S$20,"")))&amp;IF(F35="Scenario1PBT6",'Deep retrofit'!$T$20,IF(F35="Scenario2PBT6",'Deep retrofit'!$U$20,IF(F35="Scenario3PBT6",'Deep retrofit'!$V$20,"")))&amp;IF(F35="Scenario1PBT7",'Deep retrofit'!$W$20,IF(F35="Scenario2PBT7",'Deep retrofit'!$X$20,IF(F35="Scenario3PBT7",'Deep retrofit'!$Y$20,"")))&amp;IF(F35="Scenario1PBT8",'Deep retrofit'!$Z$20,IF(F35="Scenario2PBT8",'Deep retrofit'!$AA$20,IF(F35="Scenario3PBT8",'Deep retrofit'!$AB$20,"")))&amp;IF(F35="Scenario1PBT9",'Deep retrofit'!$AC$20,IF(F35="Scenario2PBT9",'Deep retrofit'!$AD$20,IF(F35="Scenario3PBT9",'Deep retrofit'!$AE$20,"")))&amp;IF(F35="Scenario1PBT10",'Deep retrofit'!$AF$20,IF(F35="Scenario2PBT10",'Deep retrofit'!$AG$20,IF(F35="Scenario3PBT10",'Deep retrofit'!$AH$20,"")))&amp;IF(F35="Scenario1PBT11",'Deep retrofit'!$AI$20,IF(F35="Scenario2PBT11",'Deep retrofit'!$AJ$20,IF(F35="Scenario3PBT11",'Deep retrofit'!$AK$20,"")))&amp;IF(F35="Scenario1PBT12",'Deep retrofit'!$AL$20,IF(F35="Scenario2PBT12",'Deep retrofit'!$AM$20,IF(F35="Scenario3PBT12",'Deep retrofit'!$AN$20,"")))&amp;IF(F35="Scenario1PBT13",'Deep retrofit'!$AO$20,IF(F35="Scenario2PBT13",'Deep retrofit'!$AP$20,IF(F35="Scenario3PBT13",'Deep retrofit'!$AQ$20,"")))&amp;IF(F35="Scenario1PBT14",'Deep retrofit'!$AR$20,IF(F35="Scenario2PBT14",'Deep retrofit'!$AS$20,IF(F35="Scenario3PBT14",'Deep retrofit'!$AT$20,"")))&amp;IF(F35="Scenario1PBT15",'Deep retrofit'!$AU$20,IF(F35="Scenario2PBT15",'Deep retrofit'!$AV$20,IF(F35="Scenario3PBT15",'Deep retrofit'!$AW$20,"")))</f>
        <v/>
      </c>
      <c r="N35" s="118">
        <f t="shared" si="16"/>
        <v>0</v>
      </c>
      <c r="O35" s="206" t="str">
        <f>IF(F35="Scenario1PBT1",'Deep retrofit'!$E$23,IF(F35="Scenario2PBT1",'Deep retrofit'!$F$23,IF(F35="Scenario3PBT1",'Deep retrofit'!$G$23,"")))&amp;IF(F35="Scenario1PBT2",'Deep retrofit'!$H$23,IF(F35="Scenario2PBT2",'Deep retrofit'!$I$23,IF(F35="Scenario3PBT2",'Deep retrofit'!$J$23,"")))&amp;IF(F35="Scenario1PBT3",'Deep retrofit'!$K$23,IF(F35="Scenario2PBT3",'Deep retrofit'!$L$23,IF(F35="Scenario3PBT3",'Deep retrofit'!$M$23,"")))&amp;IF(F35="Scenario1PBT4",'Deep retrofit'!$N$23,IF(F35="Scenario2PBT4",'Deep retrofit'!$O$23,IF(F35="Scenario3PBT4",'Deep retrofit'!$P$23,"")))&amp;IF(F35="Scenario1PBT5",'Deep retrofit'!$Q$23,IF(F35="Scenario2PBT5",'Deep retrofit'!$R$23,IF(F35="Scenario3PBT5",'Deep retrofit'!$S$23,"")))&amp;IF(F35="Scenario1PBT6",'Deep retrofit'!$T$23,IF(F35="Scenario2PBT6",'Deep retrofit'!$U$23,IF(F35="Scenario3PBT6",'Deep retrofit'!$V$23,"")))&amp;IF(F35="Scenario1PBT7",'Deep retrofit'!$W$23,IF(F35="Scenario2PBT7",'Deep retrofit'!$X$23,IF(F35="Scenario3PBT7",'Deep retrofit'!$Y$23,"")))&amp;IF(F35="Scenario1PBT8",'Deep retrofit'!$Z$23,IF(F35="Scenario2PBT8",'Deep retrofit'!$AA$23,IF(F35="Scenario3PBT8",'Deep retrofit'!$AB$23,"")))&amp;IF(F35="Scenario1PBT9",'Deep retrofit'!$AC$23,IF(F35="Scenario2PBT9",'Deep retrofit'!$AD$23,IF(F35="Scenario3PBT9",'Deep retrofit'!$AE$23,"")))&amp;IF(F35="Scenario1PBT10",'Deep retrofit'!$AF$23,IF(F35="Scenario2PBT10",'Deep retrofit'!$AG$23,IF(F35="Scenario3PBT10",'Deep retrofit'!$AH$23,"")))&amp;IF(F35="Scenario1PBT11",'Deep retrofit'!$AI$23,IF(F35="Scenario2PBT11",'Deep retrofit'!$AJ$23,IF(F35="Scenario3PBT11",'Deep retrofit'!$AK$23,"")))&amp;IF(F35="Scenario1PBT12",'Deep retrofit'!$AL$23,IF(F35="Scenario2PBT12",'Deep retrofit'!$AM$23,IF(F35="Scenario3PBT12",'Deep retrofit'!$AN$23,"")))&amp;IF(F35="Scenario1PBT13",'Deep retrofit'!$AO$23,IF(F35="Scenario2PBT13",'Deep retrofit'!$AP$23,IF(F35="Scenario3PBT13",'Deep retrofit'!$AQ$23,"")))&amp;IF(F35="Scenario1PBT14",'Deep retrofit'!$AR$23,IF(F35="Scenario2PBT14",'Deep retrofit'!$AS$23,IF(F35="Scenario3PBT14",'Deep retrofit'!$AT$23,"")))&amp;IF(F35="Scenario1PBT15",'Deep retrofit'!$AU$23,IF(F35="Scenario2PBT15",'Deep retrofit'!$AV$23,IF(F35="Scenario3PBT15",'Deep retrofit'!$AW$23,"")))</f>
        <v/>
      </c>
      <c r="P35" s="117">
        <f t="shared" si="17"/>
        <v>0</v>
      </c>
      <c r="Q35" s="117" t="str">
        <f>IF(F35="Scenario1PBT1",'Deep retrofit'!$E$25,IF(F35="Scenario2PBT1",'Deep retrofit'!$F$25,IF(F35="Scenario3PBT1",'Deep retrofit'!$G$25,"")))&amp;IF(F35="Scenario1PBT2",'Deep retrofit'!$H$25,IF(F35="Scenario2PBT2",'Deep retrofit'!$I$25,IF(F35="Scenario3PBT2",'Deep retrofit'!$J$25,"")))&amp;IF(F35="Scenario1PBT3",'Deep retrofit'!$K$25,IF(F35="Scenario2PBT3",'Deep retrofit'!$L$25,IF(F35="Scenario3PBT3",'Deep retrofit'!$M$25,"")))&amp;IF(F35="Scenario1PBT4",'Deep retrofit'!$N$25,IF(F35="Scenario2PBT4",'Deep retrofit'!$O$25,IF(F35="Scenario3PBT4",'Deep retrofit'!$P$25,"")))&amp;IF(F35="Scenario1PBT5",'Deep retrofit'!$Q$25,IF(F35="Scenario2PBT5",'Deep retrofit'!$R$25,IF(F35="Scenario3PBT5",'Deep retrofit'!$S$25,"")))&amp;IF(F35="Scenario1PBT6",'Deep retrofit'!$T$25,IF(F35="Scenario2PBT6",'Deep retrofit'!$U$25,IF(F35="Scenario3PBT6",'Deep retrofit'!$V$25,"")))&amp;IF(F35="Scenario1PBT7",'Deep retrofit'!$W$25,IF(F35="Scenario2PBT7",'Deep retrofit'!$X$25,IF(F35="Scenario3PBT7",'Deep retrofit'!$Y$25,"")))&amp;IF(F35="Scenario1PBT8",'Deep retrofit'!$Z$25,IF(F35="Scenario2PBT8",'Deep retrofit'!$AA$25,IF(F35="Scenario3PBT8",'Deep retrofit'!$AB$25,"")))&amp;IF(F35="Scenario1PBT9",'Deep retrofit'!$AC$25,IF(F35="Scenario2PBT9",'Deep retrofit'!$AD$25,IF(F35="Scenario3PBT9",'Deep retrofit'!$AE$25,"")))&amp;IF(F35="Scenario1PBT10",'Deep retrofit'!$AF$25,IF(F35="Scenario2PBT10",'Deep retrofit'!$AG$25,IF(F35="Scenario3PBT10",'Deep retrofit'!$AH$25,"")))&amp;IF(F35="Scenario1PBT11",'Deep retrofit'!$AI$25,IF(F35="Scenario2PBT11",'Deep retrofit'!$AJ$25,IF(F35="Scenario3PBT11",'Deep retrofit'!$AK$25,"")))&amp;IF(F35="Scenario1PBT12",'Deep retrofit'!$AL$25,IF(F35="Scenario2PBT12",'Deep retrofit'!$AM$25,IF(F35="Scenario3PBT12",'Deep retrofit'!$AN$25,"")))&amp;IF(F35="Scenario1PBT13",'Deep retrofit'!$AO$25,IF(F35="Scenario2PBT13",'Deep retrofit'!$AP$25,IF(F35="Scenario3PBT13",'Deep retrofit'!$AQ$25,"")))&amp;IF(F35="Scenario1PBT14",'Deep retrofit'!$AR$25,IF(F35="Scenario2PBT14",'Deep retrofit'!$AS$25,IF(F35="Scenario3PBT14",'Deep retrofit'!$AT$25,"")))&amp;IF(F35="Scenario1PBT15",'Deep retrofit'!$AU$25,IF(F35="Scenario2PBT15",'Deep retrofit'!$AV$25,IF(F35="Scenario3PBT15",'Deep retrofit'!$AW$25,"")))</f>
        <v/>
      </c>
      <c r="R35" s="117">
        <f t="shared" si="18"/>
        <v>0</v>
      </c>
      <c r="S35" s="117" t="str">
        <f>IF(F35="Scenario1PBT1",'Deep retrofit'!$E$27,IF(F35="Scenario2PBT1",'Deep retrofit'!$F$27,IF(F35="Scenario3PBT1",'Deep retrofit'!$G$27,"")))&amp;IF(F35="Scenario1PBT2",'Deep retrofit'!$H$27,IF(F35="Scenario2PBT2",'Deep retrofit'!$I$27,IF(F35="Scenario3PBT2",'Deep retrofit'!$J$27,"")))&amp;IF(F35="Scenario1PBT3",'Deep retrofit'!$K$27,IF(F35="Scenario2PBT3",'Deep retrofit'!$L$27,IF(F35="Scenario3PBT3",'Deep retrofit'!$M$27,"")))&amp;IF(F35="Scenario1PBT4",'Deep retrofit'!$N$27,IF(F35="Scenario2PBT4",'Deep retrofit'!$O$27,IF(F35="Scenario3PBT4",'Deep retrofit'!$P$27,"")))&amp;IF(F35="Scenario1PBT5",'Deep retrofit'!$Q$27,IF(F35="Scenario2PBT5",'Deep retrofit'!$R$27,IF(F35="Scenario3PBT5",'Deep retrofit'!$S$27,"")))&amp;IF(F35="Scenario1PBT6",'Deep retrofit'!$T$27,IF(F35="Scenario2PBT6",'Deep retrofit'!$U$27,IF(F35="Scenario3PBT6",'Deep retrofit'!$V$27,"")))&amp;IF(F35="Scenario1PBT7",'Deep retrofit'!$W$27,IF(F35="Scenario2PBT7",'Deep retrofit'!$X$27,IF(F35="Scenario3PBT7",'Deep retrofit'!$Y$27,"")))&amp;IF(F35="Scenario1PBT8",'Deep retrofit'!$Z$27,IF(F35="Scenario2PBT8",'Deep retrofit'!$AA$27,IF(F35="Scenario3PBT8",'Deep retrofit'!$AB$27,"")))&amp;IF(F35="Scenario1PBT9",'Deep retrofit'!$AC$27,IF(F35="Scenario2PBT9",'Deep retrofit'!$AD$27,IF(F35="Scenario3PBT9",'Deep retrofit'!$AE$27,"")))&amp;IF(F35="Scenario1PBT10",'Deep retrofit'!$AF$27,IF(F35="Scenario2PBT10",'Deep retrofit'!$AG$27,IF(F35="Scenario3PBT10",'Deep retrofit'!$AH$27,"")))&amp;IF(F35="Scenario1PBT11",'Deep retrofit'!$AI$27,IF(F35="Scenario2PBT11",'Deep retrofit'!$AJ$27,IF(F35="Scenario3PBT11",'Deep retrofit'!$AK$27,"")))&amp;IF(F35="Scenario1PBT12",'Deep retrofit'!$AL$27,IF(F35="Scenario2PBT12",'Deep retrofit'!$AM$27,IF(F35="Scenario3PBT12",'Deep retrofit'!$AN$27,"")))&amp;IF(F35="Scenario1PBT13",'Deep retrofit'!$AO$27,IF(F35="Scenario2PBT13",'Deep retrofit'!$AP$27,IF(F35="Scenario3PBT13",'Deep retrofit'!$AQ$27,"")))&amp;IF(F35="Scenario1PBT14",'Deep retrofit'!$AR$27,IF(F35="Scenario2PBT14",'Deep retrofit'!$AS$27,IF(F35="Scenario3PBT14",'Deep retrofit'!$AT$27,"")))&amp;IF(F35="Scenario1PBT15",'Deep retrofit'!$AU$27,IF(F35="Scenario2PBT15",'Deep retrofit'!$AV$27,IF(F35="Scenario3PBT15",'Deep retrofit'!$AW$27,"")))</f>
        <v/>
      </c>
      <c r="T35" s="207">
        <f t="shared" si="19"/>
        <v>0</v>
      </c>
      <c r="U35" s="206" t="str">
        <f>IF(F35="Scenario1PBT1",'Deep retrofit'!$E$38,IF(F35="Scenario2PBT1",'Deep retrofit'!$F$38,IF(F35="Scenario3PBT1",'Deep retrofit'!$G$38,"")))&amp;IF(F35="Scenario1PBT2",'Deep retrofit'!$H$38,IF(F35="Scenario2PBT2",'Deep retrofit'!$I$38,IF(F35="Scenario3PBT2",'Deep retrofit'!$J$38,"")))&amp;IF(F35="Scenario1PBT3",'Deep retrofit'!$K$38,IF(F35="Scenario2PBT3",'Deep retrofit'!$L$38,IF(F35="Scenario3PBT3",'Deep retrofit'!$M$38,"")))&amp;IF(F35="Scenario1PBT4",'Deep retrofit'!$N$38,IF(F35="Scenario2PBT4",'Deep retrofit'!$O$38,IF(F35="Scenario3PBT4",'Deep retrofit'!$P$38,"")))&amp;IF(F35="Scenario1PBT5",'Deep retrofit'!$Q$38,IF(F35="Scenario2PBT5",'Deep retrofit'!$R$38,IF(F35="Scenario3PBT5",'Deep retrofit'!$S$38,"")))&amp;IF(F35="Scenario1PBT6",'Deep retrofit'!$T$38,IF(F35="Scenario2PBT6",'Deep retrofit'!$U$38,IF(F35="Scenario3PBT6",'Deep retrofit'!$V$38,"")))&amp;IF(F35="Scenario1PBT7",'Deep retrofit'!$W$38,IF(F35="Scenario2PBT7",'Deep retrofit'!$X$38,IF(F35="Scenario3PBT7",'Deep retrofit'!$Y$38,"")))&amp;IF(F35="Scenario1PBT8",'Deep retrofit'!$Z$38,IF(F35="Scenario2PBT8",'Deep retrofit'!$AA$38,IF(F35="Scenario3PBT8",'Deep retrofit'!$AB$38,"")))&amp;IF(F35="Scenario1PBT9",'Deep retrofit'!$AC$38,IF(F35="Scenario2PBT9",'Deep retrofit'!$AD$38,IF(F35="Scenario3PBT9",'Deep retrofit'!$AE$38,"")))&amp;IF(F35="Scenario1PBT10",'Deep retrofit'!$AF$38,IF(F35="Scenario2PBT10",'Deep retrofit'!$AG$38,IF(F35="Scenario3PBT10",'Deep retrofit'!$AH$38,"")))&amp;IF(F35="Scenario1PBT11",'Deep retrofit'!$AI$38,IF(F35="Scenario2PBT11",'Deep retrofit'!$AJ$38,IF(F35="Scenario3PBT11",'Deep retrofit'!$AK$38,"")))&amp;IF(F35="Scenario1PBT12",'Deep retrofit'!$AL$38,IF(F35="Scenario2PBT12",'Deep retrofit'!$AM$38,IF(F35="Scenario3PBT12",'Deep retrofit'!$AN$38,"")))&amp;IF(F35="Scenario1PBT13",'Deep retrofit'!$AO$38,IF(F35="Scenario2PBT13",'Deep retrofit'!$AP$38,IF(F35="Scenario3PBT13",'Deep retrofit'!$AQ$38,"")))&amp;IF(F35="Scenario1PBT14",'Deep retrofit'!$AR$38,IF(F35="Scenario2PBT14",'Deep retrofit'!$AS$38,IF(F35="Scenario3PBT14",'Deep retrofit'!$AT$38,"")))&amp;IF(F35="Scenario1PBT15",'Deep retrofit'!$AU$38,IF(F35="Scenario2PBT15",'Deep retrofit'!$AV$38,IF(F35="Scenario3PBT15",'Deep retrofit'!$AW$38,"")))</f>
        <v/>
      </c>
      <c r="V35" s="117">
        <f t="shared" si="20"/>
        <v>0</v>
      </c>
      <c r="W35" s="117" t="str">
        <f>IF(F35="Scenario1PBT1",'Deep retrofit'!$E$40,IF(F35="Scenario2PBT1",'Deep retrofit'!$F$40,IF(F35="Scenario3PBT1",'Deep retrofit'!$G$40,"")))&amp;IF(F35="Scenario1PBT2",'Deep retrofit'!$H$40,IF(F35="Scenario2PBT2",'Deep retrofit'!$I$40,IF(F35="Scenario3PBT2",'Deep retrofit'!$J$40,"")))&amp;IF(F35="Scenario1PBT3",'Deep retrofit'!$K$40,IF(F35="Scenario2PBT3",'Deep retrofit'!$L$40,IF(F35="Scenario3PBT3",'Deep retrofit'!$M$40,"")))&amp;IF(F35="Scenario1PBT4",'Deep retrofit'!$N$40,IF(F35="Scenario2PBT4",'Deep retrofit'!$O$40,IF(F35="Scenario3PBT4",'Deep retrofit'!$P$40,"")))&amp;IF(F35="Scenario1PBT5",'Deep retrofit'!$Q$40,IF(F35="Scenario2PBT5",'Deep retrofit'!$R$40,IF(F35="Scenario3PBT5",'Deep retrofit'!$S$40,"")))&amp;IF(F35="Scenario1PBT6",'Deep retrofit'!$T$40,IF(F35="Scenario2PBT6",'Deep retrofit'!$U$40,IF(F35="Scenario3PBT6",'Deep retrofit'!$V$40,"")))&amp;IF(F35="Scenario1PBT7",'Deep retrofit'!$W$40,IF(F35="Scenario2PBT7",'Deep retrofit'!$X$40,IF(F35="Scenario3PBT7",'Deep retrofit'!$Y$40,"")))&amp;IF(F35="Scenario1PBT8",'Deep retrofit'!$Z$40,IF(F35="Scenario2PBT8",'Deep retrofit'!$AA$40,IF(F35="Scenario3PBT8",'Deep retrofit'!$AB$40,"")))&amp;IF(F35="Scenario1PBT9",'Deep retrofit'!$AC$40,IF(F35="Scenario2PBT9",'Deep retrofit'!$AD$40,IF(F35="Scenario3PBT9",'Deep retrofit'!$AE$40,"")))&amp;IF(F35="Scenario1PBT10",'Deep retrofit'!$AF$40,IF(F35="Scenario2PBT10",'Deep retrofit'!$AG$40,IF(F35="Scenario3PBT10",'Deep retrofit'!$AH$40,"")))&amp;IF(F35="Scenario1PBT11",'Deep retrofit'!$AI$40,IF(F35="Scenario2PBT11",'Deep retrofit'!$AJ$40,IF(F35="Scenario3PBT11",'Deep retrofit'!$AK$40,"")))&amp;IF(F35="Scenario1PBT12",'Deep retrofit'!$AL$40,IF(F35="Scenario2PBT12",'Deep retrofit'!$AM$40,IF(F35="Scenario3PBT12",'Deep retrofit'!$AN$40,"")))&amp;IF(F35="Scenario1PBT13",'Deep retrofit'!$AO$40,IF(F35="Scenario2PBT13",'Deep retrofit'!$AP$40,IF(F35="Scenario3PBT13",'Deep retrofit'!$AQ$40,"")))&amp;IF(F35="Scenario1PBT14",'Deep retrofit'!$AR$40,IF(F35="Scenario2PBT14",'Deep retrofit'!$AS$40,IF(F35="Scenario3PBT14",'Deep retrofit'!$AT$40,"")))&amp;IF(F35="Scenario1PBT15",'Deep retrofit'!$AU$40,IF(F35="Scenario2PBT15",'Deep retrofit'!$AV$40,IF(F35="Scenario3PBT15",'Deep retrofit'!$AW$40,"")))</f>
        <v/>
      </c>
      <c r="X35" s="117">
        <f t="shared" si="21"/>
        <v>0</v>
      </c>
      <c r="Y35" s="117" t="str">
        <f>IF(F35="Scenario1PBT1",'Deep retrofit'!$E$42,IF(F35="Scenario2PBT1",'Deep retrofit'!$F$42,IF(F35="Scenario3PBT1",'Deep retrofit'!$G$42,"")))&amp;IF(F35="Scenario1PBT2",'Deep retrofit'!$H$42,IF(F35="Scenario2PBT2",'Deep retrofit'!$I$42,IF(F35="Scenario3PBT2",'Deep retrofit'!$J$42,"")))&amp;IF(F35="Scenario1PBT3",'Deep retrofit'!$K$42,IF(F35="Scenario2PBT3",'Deep retrofit'!$L$42,IF(F35="Scenario3PBT3",'Deep retrofit'!$M$42,"")))&amp;IF(F35="Scenario1PBT4",'Deep retrofit'!$N$42,IF(F35="Scenario2PBT4",'Deep retrofit'!$O$42,IF(F35="Scenario3PBT4",'Deep retrofit'!$P$42,"")))&amp;IF(F35="Scenario1PBT5",'Deep retrofit'!$Q$42,IF(F35="Scenario2PBT5",'Deep retrofit'!$R$42,IF(F35="Scenario3PBT5",'Deep retrofit'!$S$42,"")))&amp;IF(F35="Scenario1PBT6",'Deep retrofit'!$T$42,IF(F35="Scenario2PBT6",'Deep retrofit'!$U$42,IF(F35="Scenario3PBT6",'Deep retrofit'!$V$42,"")))&amp;IF(F35="Scenario1PBT7",'Deep retrofit'!$W$42,IF(F35="Scenario2PBT7",'Deep retrofit'!$X$42,IF(F35="Scenario3PBT7",'Deep retrofit'!$Y$42,"")))&amp;IF(F35="Scenario1PBT8",'Deep retrofit'!$Z$42,IF(F35="Scenario2PBT8",'Deep retrofit'!$AA$42,IF(F35="Scenario3PBT8",'Deep retrofit'!$AB$42,"")))&amp;IF(F35="Scenario1PBT9",'Deep retrofit'!$AC$42,IF(F35="Scenario2PBT9",'Deep retrofit'!$AD$42,IF(F35="Scenario3PBT9",'Deep retrofit'!$AE$42,"")))&amp;IF(F35="Scenario1PBT10",'Deep retrofit'!$AF$42,IF(F35="Scenario2PBT10",'Deep retrofit'!$AG$42,IF(F35="Scenario3PBT10",'Deep retrofit'!$AH$42,"")))&amp;IF(F35="Scenario1PBT11",'Deep retrofit'!$AI$42,IF(F35="Scenario2PBT11",'Deep retrofit'!$AJ$42,IF(F35="Scenario3PBT11",'Deep retrofit'!$AK$42,"")))&amp;IF(F35="Scenario1PBT12",'Deep retrofit'!$AL$42,IF(F35="Scenario2PBT12",'Deep retrofit'!$AM$42,IF(F35="Scenario3PBT12",'Deep retrofit'!$AN$42,"")))&amp;IF(F35="Scenario1PBT13",'Deep retrofit'!$AO$42,IF(F35="Scenario2PBT13",'Deep retrofit'!$AP$42,IF(F35="Scenario3PBT13",'Deep retrofit'!$AQ$42,"")))&amp;IF(F35="Scenario1PBT14",'Deep retrofit'!$AR$42,IF(F35="Scenario2PBT14",'Deep retrofit'!$AS$42,IF(F35="Scenario3PBT14",'Deep retrofit'!$AT$42,"")))&amp;IF(F35="Scenario1PBT15",'Deep retrofit'!$AU$42,IF(F35="Scenario2PBT15",'Deep retrofit'!$AV$42,IF(F35="Scenario3PBT15",'Deep retrofit'!$AW$42,"")))</f>
        <v/>
      </c>
      <c r="Z35" s="117">
        <f t="shared" si="22"/>
        <v>0</v>
      </c>
      <c r="AA35" s="269" t="str">
        <f>IF(F35="Scenario1PBT1",'Deep retrofit'!$E$101,IF(F35="Scenario2PBT1",'Deep retrofit'!$F$101,IF(F35="Scenario3PBT1",'Deep retrofit'!$G$101,"")))&amp;IF(F35="Scenario1PBT2",'Deep retrofit'!$H$101,IF(F35="Scenario2PBT2",'Deep retrofit'!$I$101,IF(F35="Scenario3PBT2",'Deep retrofit'!$J$101,"")))&amp;IF(F35="Scenario1PBT3",'Deep retrofit'!$K$101,IF(F35="Scenario2PBT3",'Deep retrofit'!$L$101,IF(F35="Scenario3PBT3",'Deep retrofit'!$M$101,"")))&amp;IF(F35="Scenario1PBT4",'Deep retrofit'!$N$101,IF(F35="Scenario2PBT4",'Deep retrofit'!$O$101,IF(F35="Scenario3PBT4",'Deep retrofit'!$P$101,"")))&amp;IF(F35="Scenario1PBT5",'Deep retrofit'!$Q$101,IF(F35="Scenario2PBT5",'Deep retrofit'!$R$101,IF(F35="Scenario3PBT5",'Deep retrofit'!$S$101,"")))&amp;IF(F35="Scenario1PBT6",'Deep retrofit'!$T$101,IF(F35="Scenario2PBT6",'Deep retrofit'!$U$101,IF(F35="Scenario3PBT6",'Deep retrofit'!$V$101,"")))&amp;IF(F35="Scenario1PBT7",'Deep retrofit'!$W$101,IF(F35="Scenario2PBT7",'Deep retrofit'!$X$101,IF(F35="Scenario3PBT7",'Deep retrofit'!$Y$101,"")))&amp;IF(F35="Scenario1PBT8",'Deep retrofit'!$Z$101,IF(F35="Scenario2PBT8",'Deep retrofit'!$AA$101,IF(F35="Scenario3PBT8",'Deep retrofit'!$AB$101,"")))&amp;IF(F35="Scenario1PBT9",'Deep retrofit'!$AC$101,IF(F35="Scenario2PBT9",'Deep retrofit'!$AD$101,IF(F35="Scenario3PBT9",'Deep retrofit'!$AE$101,"")))&amp;IF(F35="Scenario1PBT10",'Deep retrofit'!$AF$101,IF(F35="Scenario2PBT10",'Deep retrofit'!$AG$101,IF(F35="Scenario3PBT10",'Deep retrofit'!$AH$101,"")))&amp;IF(F35="Scenario1PBT11",'Deep retrofit'!$AI$101,IF(F35="Scenario2PBT11",'Deep retrofit'!$AJ$101,IF(F35="Scenario3PBT11",'Deep retrofit'!$AK$101,"")))&amp;IF(F35="Scenario1PBT12",'Deep retrofit'!$AL$101,IF(F35="Scenario2PBT12",'Deep retrofit'!$AM$101,IF(F35="Scenario3PBT12",'Deep retrofit'!$AN$101,"")))&amp;IF(F35="Scenario1PBT13",'Deep retrofit'!$AO$101,IF(F35="Scenario2PBT13",'Deep retrofit'!$AP$101,IF(F35="Scenario3PBT13",'Deep retrofit'!$AQ$101,"")))&amp;IF(F35="Scenario1PBT14",'Deep retrofit'!$AR$101,IF(F35="Scenario2PBT14",'Deep retrofit'!$AS$101,IF(F35="Scenario3PBT14",'Deep retrofit'!$AT$101,"")))&amp;IF(F35="Scenario1PBT15",'Deep retrofit'!$AU$101,IF(F35="Scenario2PBT15",'Deep retrofit'!$AV$101,IF(F35="Scenario3PBT15",'Deep retrofit'!$AW$101,"")))</f>
        <v/>
      </c>
      <c r="AB35" s="179">
        <f t="shared" si="23"/>
        <v>0</v>
      </c>
      <c r="AC35" s="348" t="str">
        <f t="shared" si="24"/>
        <v/>
      </c>
      <c r="AD35" s="353">
        <f>IF(AC35="",IFERROR('Projection_Base-case'!G36-G35,0),0)</f>
        <v>0</v>
      </c>
      <c r="AE35" s="350">
        <f t="shared" si="0"/>
        <v>0</v>
      </c>
      <c r="AF35" s="361">
        <f>IFERROR(100*AD35/'Projection_Base-case'!G36,0)</f>
        <v>0</v>
      </c>
      <c r="AG35" s="352">
        <f>IF(AC35="",IFERROR('Projection_Base-case'!I36-I35,0),0)</f>
        <v>0</v>
      </c>
      <c r="AH35" s="353">
        <f t="shared" si="1"/>
        <v>0</v>
      </c>
      <c r="AI35" s="361">
        <f>IFERROR(100*AG35/'Projection_Base-case'!I36,0)</f>
        <v>0</v>
      </c>
      <c r="AJ35" s="352">
        <f>IF(AC35="",IFERROR('Projection_Base-case'!K36-K35,0),0)</f>
        <v>0</v>
      </c>
      <c r="AK35" s="353">
        <f t="shared" si="2"/>
        <v>0</v>
      </c>
      <c r="AL35" s="361">
        <f>IFERROR(100*AJ35/'Projection_Base-case'!K36,0)</f>
        <v>0</v>
      </c>
      <c r="AM35" s="352">
        <f>-IF(AC35="",IFERROR('Projection_Base-case'!M36-M35,0),0)</f>
        <v>0</v>
      </c>
      <c r="AN35" s="353">
        <f t="shared" si="3"/>
        <v>0</v>
      </c>
      <c r="AO35" s="354">
        <f>IFERROR(IF('Projection_Base-case'!N36&gt;0,100*AN35/'Projection_Base-case'!N36,100*AN35/N35),0)</f>
        <v>0</v>
      </c>
      <c r="AP35" s="355">
        <f>IF(AC35="",IFERROR('Projection_Base-case'!O36-O35,0),0)</f>
        <v>0</v>
      </c>
      <c r="AQ35" s="356">
        <f t="shared" si="4"/>
        <v>0</v>
      </c>
      <c r="AR35" s="356">
        <f>IFERROR(100*AP35/'Projection_Base-case'!O36,0)</f>
        <v>0</v>
      </c>
      <c r="AS35" s="355">
        <f>IF(AC35="",IFERROR('Projection_Base-case'!Q36-Q35,0),0)</f>
        <v>0</v>
      </c>
      <c r="AT35" s="356">
        <f t="shared" si="5"/>
        <v>0</v>
      </c>
      <c r="AU35" s="356">
        <f>IFERROR(100*AS35/'Projection_Base-case'!Q36,0)</f>
        <v>0</v>
      </c>
      <c r="AV35" s="355">
        <f>IF(AC35="",IFERROR('Projection_Base-case'!S36-S35,0),0)</f>
        <v>0</v>
      </c>
      <c r="AW35" s="356">
        <f t="shared" si="6"/>
        <v>0</v>
      </c>
      <c r="AX35" s="357">
        <f>IFERROR(100*AV35/'Projection_Base-case'!S36,0)</f>
        <v>0</v>
      </c>
      <c r="AY35" s="358">
        <f>IF(AC35="",IFERROR('Projection_Base-case'!U36-U35,0),0)</f>
        <v>0</v>
      </c>
      <c r="AZ35" s="359">
        <f t="shared" si="7"/>
        <v>0</v>
      </c>
      <c r="BA35" s="359">
        <f>IFERROR(100*AY35/'Projection_Base-case'!U36,0)</f>
        <v>0</v>
      </c>
      <c r="BB35" s="358">
        <f>IF(AC35="",IFERROR('Projection_Base-case'!W36-W35,0),0)</f>
        <v>0</v>
      </c>
      <c r="BC35" s="359">
        <f t="shared" si="8"/>
        <v>0</v>
      </c>
      <c r="BD35" s="359">
        <f>IFERROR(100*BB35/'Projection_Base-case'!W36,0)</f>
        <v>0</v>
      </c>
      <c r="BE35" s="358">
        <f>IF(AC35="",IFERROR('Projection_Base-case'!Y36-Y35,0),0)</f>
        <v>0</v>
      </c>
      <c r="BF35" s="359">
        <f t="shared" si="9"/>
        <v>0</v>
      </c>
      <c r="BG35" s="359">
        <f>IFERROR(100*BE35/'Projection_Base-case'!Y36,0)</f>
        <v>0</v>
      </c>
      <c r="BH35" s="359">
        <f t="shared" si="10"/>
        <v>0</v>
      </c>
      <c r="BI35" s="360">
        <f t="shared" si="11"/>
        <v>0</v>
      </c>
    </row>
    <row r="36" spans="1:61" ht="15.6">
      <c r="A36" s="205">
        <v>32</v>
      </c>
      <c r="B36" s="347">
        <f>IF('Projection_Base-case'!B37&lt;&gt;"",'Projection_Base-case'!B37,0)</f>
        <v>0</v>
      </c>
      <c r="C36" s="347">
        <f>IF('Projection_Base-case'!C37&lt;&gt;"",'Projection_Base-case'!C37,0)</f>
        <v>0</v>
      </c>
      <c r="D36" s="365">
        <f>IF('Projection_Base-case'!D37&lt;&gt;"",'Projection_Base-case'!D37,0)</f>
        <v>0</v>
      </c>
      <c r="E36" s="369"/>
      <c r="F36" s="367" t="str">
        <f t="shared" si="12"/>
        <v>0</v>
      </c>
      <c r="G36" s="177" t="str">
        <f>IF(F36="Scenario1PBT1",'Deep retrofit'!$E$6,IF(F36="Scenario2PBT1",'Deep retrofit'!$F$6,IF(F36="Scenario3PBT1",'Deep retrofit'!$G$6,"")))&amp;IF(F36="Scenario1PBT2",'Deep retrofit'!$H$6,IF(F36="Scenario2PBT2",'Deep retrofit'!$I$6,IF(F36="Scenario3PBT2",'Deep retrofit'!$J$6,"")))&amp;IF(F36="Scenario1PBT3",'Deep retrofit'!$K$6,IF(F36="Scenario2PBT3",'Deep retrofit'!$L$6,IF(F36="Scenario3PBT3",'Deep retrofit'!$M$6,"")))&amp;IF(F36="Scenario1PBT4",'Deep retrofit'!$N$6,IF(F36="Scenario2PBT4",'Deep retrofit'!$O$6,IF(F36="Scenario3PBT4",'Deep retrofit'!$P$6,"")))&amp;IF(F36="Scenario1PBT5",'Deep retrofit'!$Q$6,IF(F36="Scenario2PBT5",'Deep retrofit'!$R$6,IF(F36="Scenario3PBT5",'Deep retrofit'!$S$6,"")))&amp;IF(F36="Scenario1PBT6",'Deep retrofit'!$T$6,IF(F36="Scenario2PBT6",'Deep retrofit'!$U$6,IF(F36="Scenario3PBT6",'Deep retrofit'!$V$6,"")))&amp;IF(F36="Scenario1PBT7",'Deep retrofit'!$W$6,IF(F36="Scenario2PBT7",'Deep retrofit'!$X$6,IF(F36="Scenario3PBT7",'Deep retrofit'!$Y$6,"")))&amp;IF(F36="Scenario1PBT8",'Deep retrofit'!$Z$6,IF(F36="Scenario2PBT8",'Deep retrofit'!$AA$6,IF(F36="Scenario3PBT8",'Deep retrofit'!$AB$6,"")))&amp;IF(F36="Scenario1PBT9",'Deep retrofit'!$AC$6,IF(F36="Scenario2PBT9",'Deep retrofit'!$AD$6,IF(F36="Scenario3PBT9",'Deep retrofit'!$AE$6,"")))&amp;IF(F36="Scenario1PBT10",'Deep retrofit'!$AF$6,IF(F36="Scenario2PBT10",'Deep retrofit'!$AG$6,IF(F36="Scenario3PBT10",'Deep retrofit'!$AH$6,"")))&amp;IF(F36="Scenario1PBT11",'Deep retrofit'!$AI$6,IF(F36="Scenario2PBT11",'Deep retrofit'!$AJ$6,IF(F36="Scenario3PBT11",'Deep retrofit'!$AK$6,"")))&amp;IF(F36="Scenario1PBT12",'Deep retrofit'!$AL$6,IF(F36="Scenario2PBT12",'Deep retrofit'!$AM$6,IF(F36="Scenario3PBT12",'Deep retrofit'!$AN$6,"")))&amp;IF(F36="Scenario1PBT13",'Deep retrofit'!$AO$6,IF(F36="Scenario2PBT13",'Deep retrofit'!$AP$6,IF(F36="Scenario3PBT13",'Deep retrofit'!$AQ$6,"")))&amp;IF(F36="Scenario1PBT14",'Deep retrofit'!$AR$6,IF(F36="Scenario2PBT14",'Deep retrofit'!$AS$6,IF(F36="Scenario3PBT14",'Deep retrofit'!$AT$6,"")))&amp;IF(F36="Scenario1PBT15",'Deep retrofit'!$AU$6,IF(F36="Scenario2PBT15",'Deep retrofit'!$AV$6,IF(F36="Scenario3PBT15",'Deep retrofit'!$AW$6,"")))</f>
        <v/>
      </c>
      <c r="H36" s="117">
        <f t="shared" si="13"/>
        <v>0</v>
      </c>
      <c r="I36" s="178" t="str">
        <f>IF(F36="Scenario1PBT1",'Deep retrofit'!$E$16,IF(F36="Scenario2PBT1",'Deep retrofit'!$F$16,IF(F36="Scenario3PBT1",'Deep retrofit'!$G$16,"")))&amp;IF(F36="Scenario1PBT2",'Deep retrofit'!$H$16,IF(F36="Scenario2PBT2",'Deep retrofit'!$I$16,IF(F36="Scenario3PBT2",'Deep retrofit'!$J$16,"")))&amp;IF(F36="Scenario1PBT3",'Deep retrofit'!$K$16,IF(F36="Scenario2PBT3",'Deep retrofit'!$L$16,IF(F36="Scenario3PBT3",'Deep retrofit'!$M$16,"")))&amp;IF(F36="Scenario1PBT4",'Deep retrofit'!$N$16,IF(F36="Scenario2PBT4",'Deep retrofit'!$O$16,IF(F36="Scenario3PBT4",'Deep retrofit'!$P$16,"")))&amp;IF(F36="Scenario1PBT5",'Deep retrofit'!$Q$16,IF(F36="Scenario2PBT5",'Deep retrofit'!$R$16,IF(F36="Scenario3PBT5",'Deep retrofit'!$S$16,"")))&amp;IF(F36="Scenario1PBT6",'Deep retrofit'!$T$16,IF(F36="Scenario2PBT6",'Deep retrofit'!$U$16,IF(F36="Scenario3PBT6",'Deep retrofit'!$V$16,"")))&amp;IF(F36="Scenario1PBT7",'Deep retrofit'!$W$16,IF(F36="Scenario2PBT7",'Deep retrofit'!$X$16,IF(F36="Scenario3PBT7",'Deep retrofit'!$Y$16,"")))&amp;IF(F36="Scenario1PBT8",'Deep retrofit'!$Z$16,IF(F36="Scenario2PBT8",'Deep retrofit'!$AA$16,IF(F36="Scenario3PBT8",'Deep retrofit'!$AB$16,"")))&amp;IF(F36="Scenario1PBT9",'Deep retrofit'!$AC$16,IF(F36="Scenario2PBT9",'Deep retrofit'!$AD$16,IF(F36="Scenario3PBT9",'Deep retrofit'!$AE$16,"")))&amp;IF(F36="Scenario1PBT10",'Deep retrofit'!$AF$16,IF(F36="Scenario2PBT10",'Deep retrofit'!$AG$16,IF(F36="Scenario3PBT10",'Deep retrofit'!$AH$16,"")))&amp;IF(F36="Scenario1PBT11",'Deep retrofit'!$AI$16,IF(F36="Scenario2PBT11",'Deep retrofit'!$AJ$16,IF(F36="Scenario3PBT11",'Deep retrofit'!$AK$16,"")))&amp;IF(F36="Scenario1PBT12",'Deep retrofit'!$AL$16,IF(F36="Scenario2PBT12",'Deep retrofit'!$AM$16,IF(F36="Scenario3PBT12",'Deep retrofit'!$AN$16,"")))&amp;IF(F36="Scenario1PBT13",'Deep retrofit'!$AO$16,IF(F36="Scenario2PBT13",'Deep retrofit'!$AP$16,IF(F36="Scenario3PBT13",'Deep retrofit'!$AQ$16,"")))&amp;IF(F36="Scenario1PBT14",'Deep retrofit'!$AR$16,IF(F36="Scenario2PBT14",'Deep retrofit'!$AS$16,IF(F36="Scenario3PBT14",'Deep retrofit'!$AT$16,"")))&amp;IF(F36="Scenario1PBT15",'Deep retrofit'!$AU$16,IF(F36="Scenario2PBT15",'Deep retrofit'!$AV$16,IF(F36="Scenario3PBT15",'Deep retrofit'!$AW$16,"")))</f>
        <v/>
      </c>
      <c r="J36" s="117">
        <f t="shared" si="14"/>
        <v>0</v>
      </c>
      <c r="K36" s="117" t="str">
        <f>IF(F36="Scenario1PBT1",'Deep retrofit'!$E$18,IF(F36="Scenario2PBT1",'Deep retrofit'!$F$18,IF(F36="Scenario3PBT1",'Deep retrofit'!$G$18,"")))&amp;IF(F36="Scenario1PBT2",'Deep retrofit'!$H$18,IF(F36="Scenario2PBT2",'Deep retrofit'!$I$18,IF(F36="Scenario3PBT2",'Deep retrofit'!$J$18,"")))&amp;IF(F36="Scenario1PBT3",'Deep retrofit'!$K$18,IF(F36="Scenario2PBT3",'Deep retrofit'!$L$18,IF(F36="Scenario3PBT3",'Deep retrofit'!$M$18,"")))&amp;IF(F36="Scenario1PBT4",'Deep retrofit'!$N$18,IF(F36="Scenario2PBT4",'Deep retrofit'!$O$18,IF(F36="Scenario3PBT4",'Deep retrofit'!$P$18,"")))&amp;IF(F36="Scenario1PBT5",'Deep retrofit'!$Q$18,IF(F36="Scenario2PBT5",'Deep retrofit'!$R$18,IF(F36="Scenario3PBT5",'Deep retrofit'!$S$18,"")))&amp;IF(F36="Scenario1PBT6",'Deep retrofit'!$T$18,IF(F36="Scenario2PBT6",'Deep retrofit'!$U$18,IF(F36="Scenario3PBT6",'Deep retrofit'!$V$18,"")))&amp;IF(F36="Scenario1PBT7",'Deep retrofit'!$W$18,IF(F36="Scenario2PBT7",'Deep retrofit'!$X$18,IF(F36="Scenario3PBT7",'Deep retrofit'!$Y$18,"")))&amp;IF(F36="Scenario1PBT8",'Deep retrofit'!$Z$18,IF(F36="Scenario2PBT8",'Deep retrofit'!$AA$18,IF(F36="Scenario3PBT8",'Deep retrofit'!$AB$18,"")))&amp;IF(F36="Scenario1PBT9",'Deep retrofit'!$AC$18,IF(F36="Scenario2PBT9",'Deep retrofit'!$AD$18,IF(F36="Scenario3PBT9",'Deep retrofit'!$AE$18,"")))&amp;IF(F36="Scenario1PBT10",'Deep retrofit'!$AF$18,IF(F36="Scenario2PBT10",'Deep retrofit'!$AG$18,IF(F36="Scenario3PBT10",'Deep retrofit'!$AH$18,"")))&amp;IF(F36="Scenario1PBT11",'Deep retrofit'!$AI$18,IF(F36="Scenario2PBT11",'Deep retrofit'!$AJ$18,IF(F36="Scenario3PBT11",'Deep retrofit'!$AK$18,"")))&amp;IF(F36="Scenario1PBT12",'Deep retrofit'!$AL$18,IF(F36="Scenario2PBT12",'Deep retrofit'!$AM$18,IF(F36="Scenario3PBT12",'Deep retrofit'!$AN$18,"")))&amp;IF(F36="Scenario1PBT13",'Deep retrofit'!$AO$18,IF(F36="Scenario2PBT13",'Deep retrofit'!$AP$18,IF(F36="Scenario3PBT13",'Deep retrofit'!$AQ$18,"")))&amp;IF(F36="Scenario1PBT14",'Deep retrofit'!$AR$18,IF(F36="Scenario2PBT14",'Deep retrofit'!$AS$18,IF(F36="Scenario3PBT14",'Deep retrofit'!$AT$18,"")))&amp;IF(F36="Scenario1PBT15",'Deep retrofit'!$AU$18,IF(F36="Scenario2PBT15",'Deep retrofit'!$AV$18,IF(F36="Scenario3PBT15",'Deep retrofit'!$AW$18,"")))</f>
        <v/>
      </c>
      <c r="L36" s="117">
        <f t="shared" si="15"/>
        <v>0</v>
      </c>
      <c r="M36" s="117" t="str">
        <f>IF(F36="Scenario1PBT1",'Deep retrofit'!$E$20,IF(F36="Scenario2PBT1",'Deep retrofit'!$F$20,IF(F36="Scenario3PBT1",'Deep retrofit'!$G$20,"")))&amp;IF(F36="Scenario1PBT2",'Deep retrofit'!$H$20,IF(F36="Scenario2PBT2",'Deep retrofit'!$I$20,IF(F36="Scenario3PBT2",'Deep retrofit'!$J$20,"")))&amp;IF(F36="Scenario1PBT3",'Deep retrofit'!$K$20,IF(F36="Scenario2PBT3",'Deep retrofit'!$L$20,IF(F36="Scenario3PBT3",'Deep retrofit'!$M$20,"")))&amp;IF(F36="Scenario1PBT4",'Deep retrofit'!$N$20,IF(F36="Scenario2PBT4",'Deep retrofit'!$O$20,IF(F36="Scenario3PBT4",'Deep retrofit'!$P$20,"")))&amp;IF(F36="Scenario1PBT5",'Deep retrofit'!$Q$20,IF(F36="Scenario2PBT5",'Deep retrofit'!$R$20,IF(F36="Scenario3PBT5",'Deep retrofit'!$S$20,"")))&amp;IF(F36="Scenario1PBT6",'Deep retrofit'!$T$20,IF(F36="Scenario2PBT6",'Deep retrofit'!$U$20,IF(F36="Scenario3PBT6",'Deep retrofit'!$V$20,"")))&amp;IF(F36="Scenario1PBT7",'Deep retrofit'!$W$20,IF(F36="Scenario2PBT7",'Deep retrofit'!$X$20,IF(F36="Scenario3PBT7",'Deep retrofit'!$Y$20,"")))&amp;IF(F36="Scenario1PBT8",'Deep retrofit'!$Z$20,IF(F36="Scenario2PBT8",'Deep retrofit'!$AA$20,IF(F36="Scenario3PBT8",'Deep retrofit'!$AB$20,"")))&amp;IF(F36="Scenario1PBT9",'Deep retrofit'!$AC$20,IF(F36="Scenario2PBT9",'Deep retrofit'!$AD$20,IF(F36="Scenario3PBT9",'Deep retrofit'!$AE$20,"")))&amp;IF(F36="Scenario1PBT10",'Deep retrofit'!$AF$20,IF(F36="Scenario2PBT10",'Deep retrofit'!$AG$20,IF(F36="Scenario3PBT10",'Deep retrofit'!$AH$20,"")))&amp;IF(F36="Scenario1PBT11",'Deep retrofit'!$AI$20,IF(F36="Scenario2PBT11",'Deep retrofit'!$AJ$20,IF(F36="Scenario3PBT11",'Deep retrofit'!$AK$20,"")))&amp;IF(F36="Scenario1PBT12",'Deep retrofit'!$AL$20,IF(F36="Scenario2PBT12",'Deep retrofit'!$AM$20,IF(F36="Scenario3PBT12",'Deep retrofit'!$AN$20,"")))&amp;IF(F36="Scenario1PBT13",'Deep retrofit'!$AO$20,IF(F36="Scenario2PBT13",'Deep retrofit'!$AP$20,IF(F36="Scenario3PBT13",'Deep retrofit'!$AQ$20,"")))&amp;IF(F36="Scenario1PBT14",'Deep retrofit'!$AR$20,IF(F36="Scenario2PBT14",'Deep retrofit'!$AS$20,IF(F36="Scenario3PBT14",'Deep retrofit'!$AT$20,"")))&amp;IF(F36="Scenario1PBT15",'Deep retrofit'!$AU$20,IF(F36="Scenario2PBT15",'Deep retrofit'!$AV$20,IF(F36="Scenario3PBT15",'Deep retrofit'!$AW$20,"")))</f>
        <v/>
      </c>
      <c r="N36" s="118">
        <f t="shared" si="16"/>
        <v>0</v>
      </c>
      <c r="O36" s="206" t="str">
        <f>IF(F36="Scenario1PBT1",'Deep retrofit'!$E$23,IF(F36="Scenario2PBT1",'Deep retrofit'!$F$23,IF(F36="Scenario3PBT1",'Deep retrofit'!$G$23,"")))&amp;IF(F36="Scenario1PBT2",'Deep retrofit'!$H$23,IF(F36="Scenario2PBT2",'Deep retrofit'!$I$23,IF(F36="Scenario3PBT2",'Deep retrofit'!$J$23,"")))&amp;IF(F36="Scenario1PBT3",'Deep retrofit'!$K$23,IF(F36="Scenario2PBT3",'Deep retrofit'!$L$23,IF(F36="Scenario3PBT3",'Deep retrofit'!$M$23,"")))&amp;IF(F36="Scenario1PBT4",'Deep retrofit'!$N$23,IF(F36="Scenario2PBT4",'Deep retrofit'!$O$23,IF(F36="Scenario3PBT4",'Deep retrofit'!$P$23,"")))&amp;IF(F36="Scenario1PBT5",'Deep retrofit'!$Q$23,IF(F36="Scenario2PBT5",'Deep retrofit'!$R$23,IF(F36="Scenario3PBT5",'Deep retrofit'!$S$23,"")))&amp;IF(F36="Scenario1PBT6",'Deep retrofit'!$T$23,IF(F36="Scenario2PBT6",'Deep retrofit'!$U$23,IF(F36="Scenario3PBT6",'Deep retrofit'!$V$23,"")))&amp;IF(F36="Scenario1PBT7",'Deep retrofit'!$W$23,IF(F36="Scenario2PBT7",'Deep retrofit'!$X$23,IF(F36="Scenario3PBT7",'Deep retrofit'!$Y$23,"")))&amp;IF(F36="Scenario1PBT8",'Deep retrofit'!$Z$23,IF(F36="Scenario2PBT8",'Deep retrofit'!$AA$23,IF(F36="Scenario3PBT8",'Deep retrofit'!$AB$23,"")))&amp;IF(F36="Scenario1PBT9",'Deep retrofit'!$AC$23,IF(F36="Scenario2PBT9",'Deep retrofit'!$AD$23,IF(F36="Scenario3PBT9",'Deep retrofit'!$AE$23,"")))&amp;IF(F36="Scenario1PBT10",'Deep retrofit'!$AF$23,IF(F36="Scenario2PBT10",'Deep retrofit'!$AG$23,IF(F36="Scenario3PBT10",'Deep retrofit'!$AH$23,"")))&amp;IF(F36="Scenario1PBT11",'Deep retrofit'!$AI$23,IF(F36="Scenario2PBT11",'Deep retrofit'!$AJ$23,IF(F36="Scenario3PBT11",'Deep retrofit'!$AK$23,"")))&amp;IF(F36="Scenario1PBT12",'Deep retrofit'!$AL$23,IF(F36="Scenario2PBT12",'Deep retrofit'!$AM$23,IF(F36="Scenario3PBT12",'Deep retrofit'!$AN$23,"")))&amp;IF(F36="Scenario1PBT13",'Deep retrofit'!$AO$23,IF(F36="Scenario2PBT13",'Deep retrofit'!$AP$23,IF(F36="Scenario3PBT13",'Deep retrofit'!$AQ$23,"")))&amp;IF(F36="Scenario1PBT14",'Deep retrofit'!$AR$23,IF(F36="Scenario2PBT14",'Deep retrofit'!$AS$23,IF(F36="Scenario3PBT14",'Deep retrofit'!$AT$23,"")))&amp;IF(F36="Scenario1PBT15",'Deep retrofit'!$AU$23,IF(F36="Scenario2PBT15",'Deep retrofit'!$AV$23,IF(F36="Scenario3PBT15",'Deep retrofit'!$AW$23,"")))</f>
        <v/>
      </c>
      <c r="P36" s="117">
        <f t="shared" si="17"/>
        <v>0</v>
      </c>
      <c r="Q36" s="117" t="str">
        <f>IF(F36="Scenario1PBT1",'Deep retrofit'!$E$25,IF(F36="Scenario2PBT1",'Deep retrofit'!$F$25,IF(F36="Scenario3PBT1",'Deep retrofit'!$G$25,"")))&amp;IF(F36="Scenario1PBT2",'Deep retrofit'!$H$25,IF(F36="Scenario2PBT2",'Deep retrofit'!$I$25,IF(F36="Scenario3PBT2",'Deep retrofit'!$J$25,"")))&amp;IF(F36="Scenario1PBT3",'Deep retrofit'!$K$25,IF(F36="Scenario2PBT3",'Deep retrofit'!$L$25,IF(F36="Scenario3PBT3",'Deep retrofit'!$M$25,"")))&amp;IF(F36="Scenario1PBT4",'Deep retrofit'!$N$25,IF(F36="Scenario2PBT4",'Deep retrofit'!$O$25,IF(F36="Scenario3PBT4",'Deep retrofit'!$P$25,"")))&amp;IF(F36="Scenario1PBT5",'Deep retrofit'!$Q$25,IF(F36="Scenario2PBT5",'Deep retrofit'!$R$25,IF(F36="Scenario3PBT5",'Deep retrofit'!$S$25,"")))&amp;IF(F36="Scenario1PBT6",'Deep retrofit'!$T$25,IF(F36="Scenario2PBT6",'Deep retrofit'!$U$25,IF(F36="Scenario3PBT6",'Deep retrofit'!$V$25,"")))&amp;IF(F36="Scenario1PBT7",'Deep retrofit'!$W$25,IF(F36="Scenario2PBT7",'Deep retrofit'!$X$25,IF(F36="Scenario3PBT7",'Deep retrofit'!$Y$25,"")))&amp;IF(F36="Scenario1PBT8",'Deep retrofit'!$Z$25,IF(F36="Scenario2PBT8",'Deep retrofit'!$AA$25,IF(F36="Scenario3PBT8",'Deep retrofit'!$AB$25,"")))&amp;IF(F36="Scenario1PBT9",'Deep retrofit'!$AC$25,IF(F36="Scenario2PBT9",'Deep retrofit'!$AD$25,IF(F36="Scenario3PBT9",'Deep retrofit'!$AE$25,"")))&amp;IF(F36="Scenario1PBT10",'Deep retrofit'!$AF$25,IF(F36="Scenario2PBT10",'Deep retrofit'!$AG$25,IF(F36="Scenario3PBT10",'Deep retrofit'!$AH$25,"")))&amp;IF(F36="Scenario1PBT11",'Deep retrofit'!$AI$25,IF(F36="Scenario2PBT11",'Deep retrofit'!$AJ$25,IF(F36="Scenario3PBT11",'Deep retrofit'!$AK$25,"")))&amp;IF(F36="Scenario1PBT12",'Deep retrofit'!$AL$25,IF(F36="Scenario2PBT12",'Deep retrofit'!$AM$25,IF(F36="Scenario3PBT12",'Deep retrofit'!$AN$25,"")))&amp;IF(F36="Scenario1PBT13",'Deep retrofit'!$AO$25,IF(F36="Scenario2PBT13",'Deep retrofit'!$AP$25,IF(F36="Scenario3PBT13",'Deep retrofit'!$AQ$25,"")))&amp;IF(F36="Scenario1PBT14",'Deep retrofit'!$AR$25,IF(F36="Scenario2PBT14",'Deep retrofit'!$AS$25,IF(F36="Scenario3PBT14",'Deep retrofit'!$AT$25,"")))&amp;IF(F36="Scenario1PBT15",'Deep retrofit'!$AU$25,IF(F36="Scenario2PBT15",'Deep retrofit'!$AV$25,IF(F36="Scenario3PBT15",'Deep retrofit'!$AW$25,"")))</f>
        <v/>
      </c>
      <c r="R36" s="117">
        <f t="shared" si="18"/>
        <v>0</v>
      </c>
      <c r="S36" s="117" t="str">
        <f>IF(F36="Scenario1PBT1",'Deep retrofit'!$E$27,IF(F36="Scenario2PBT1",'Deep retrofit'!$F$27,IF(F36="Scenario3PBT1",'Deep retrofit'!$G$27,"")))&amp;IF(F36="Scenario1PBT2",'Deep retrofit'!$H$27,IF(F36="Scenario2PBT2",'Deep retrofit'!$I$27,IF(F36="Scenario3PBT2",'Deep retrofit'!$J$27,"")))&amp;IF(F36="Scenario1PBT3",'Deep retrofit'!$K$27,IF(F36="Scenario2PBT3",'Deep retrofit'!$L$27,IF(F36="Scenario3PBT3",'Deep retrofit'!$M$27,"")))&amp;IF(F36="Scenario1PBT4",'Deep retrofit'!$N$27,IF(F36="Scenario2PBT4",'Deep retrofit'!$O$27,IF(F36="Scenario3PBT4",'Deep retrofit'!$P$27,"")))&amp;IF(F36="Scenario1PBT5",'Deep retrofit'!$Q$27,IF(F36="Scenario2PBT5",'Deep retrofit'!$R$27,IF(F36="Scenario3PBT5",'Deep retrofit'!$S$27,"")))&amp;IF(F36="Scenario1PBT6",'Deep retrofit'!$T$27,IF(F36="Scenario2PBT6",'Deep retrofit'!$U$27,IF(F36="Scenario3PBT6",'Deep retrofit'!$V$27,"")))&amp;IF(F36="Scenario1PBT7",'Deep retrofit'!$W$27,IF(F36="Scenario2PBT7",'Deep retrofit'!$X$27,IF(F36="Scenario3PBT7",'Deep retrofit'!$Y$27,"")))&amp;IF(F36="Scenario1PBT8",'Deep retrofit'!$Z$27,IF(F36="Scenario2PBT8",'Deep retrofit'!$AA$27,IF(F36="Scenario3PBT8",'Deep retrofit'!$AB$27,"")))&amp;IF(F36="Scenario1PBT9",'Deep retrofit'!$AC$27,IF(F36="Scenario2PBT9",'Deep retrofit'!$AD$27,IF(F36="Scenario3PBT9",'Deep retrofit'!$AE$27,"")))&amp;IF(F36="Scenario1PBT10",'Deep retrofit'!$AF$27,IF(F36="Scenario2PBT10",'Deep retrofit'!$AG$27,IF(F36="Scenario3PBT10",'Deep retrofit'!$AH$27,"")))&amp;IF(F36="Scenario1PBT11",'Deep retrofit'!$AI$27,IF(F36="Scenario2PBT11",'Deep retrofit'!$AJ$27,IF(F36="Scenario3PBT11",'Deep retrofit'!$AK$27,"")))&amp;IF(F36="Scenario1PBT12",'Deep retrofit'!$AL$27,IF(F36="Scenario2PBT12",'Deep retrofit'!$AM$27,IF(F36="Scenario3PBT12",'Deep retrofit'!$AN$27,"")))&amp;IF(F36="Scenario1PBT13",'Deep retrofit'!$AO$27,IF(F36="Scenario2PBT13",'Deep retrofit'!$AP$27,IF(F36="Scenario3PBT13",'Deep retrofit'!$AQ$27,"")))&amp;IF(F36="Scenario1PBT14",'Deep retrofit'!$AR$27,IF(F36="Scenario2PBT14",'Deep retrofit'!$AS$27,IF(F36="Scenario3PBT14",'Deep retrofit'!$AT$27,"")))&amp;IF(F36="Scenario1PBT15",'Deep retrofit'!$AU$27,IF(F36="Scenario2PBT15",'Deep retrofit'!$AV$27,IF(F36="Scenario3PBT15",'Deep retrofit'!$AW$27,"")))</f>
        <v/>
      </c>
      <c r="T36" s="207">
        <f t="shared" si="19"/>
        <v>0</v>
      </c>
      <c r="U36" s="206" t="str">
        <f>IF(F36="Scenario1PBT1",'Deep retrofit'!$E$38,IF(F36="Scenario2PBT1",'Deep retrofit'!$F$38,IF(F36="Scenario3PBT1",'Deep retrofit'!$G$38,"")))&amp;IF(F36="Scenario1PBT2",'Deep retrofit'!$H$38,IF(F36="Scenario2PBT2",'Deep retrofit'!$I$38,IF(F36="Scenario3PBT2",'Deep retrofit'!$J$38,"")))&amp;IF(F36="Scenario1PBT3",'Deep retrofit'!$K$38,IF(F36="Scenario2PBT3",'Deep retrofit'!$L$38,IF(F36="Scenario3PBT3",'Deep retrofit'!$M$38,"")))&amp;IF(F36="Scenario1PBT4",'Deep retrofit'!$N$38,IF(F36="Scenario2PBT4",'Deep retrofit'!$O$38,IF(F36="Scenario3PBT4",'Deep retrofit'!$P$38,"")))&amp;IF(F36="Scenario1PBT5",'Deep retrofit'!$Q$38,IF(F36="Scenario2PBT5",'Deep retrofit'!$R$38,IF(F36="Scenario3PBT5",'Deep retrofit'!$S$38,"")))&amp;IF(F36="Scenario1PBT6",'Deep retrofit'!$T$38,IF(F36="Scenario2PBT6",'Deep retrofit'!$U$38,IF(F36="Scenario3PBT6",'Deep retrofit'!$V$38,"")))&amp;IF(F36="Scenario1PBT7",'Deep retrofit'!$W$38,IF(F36="Scenario2PBT7",'Deep retrofit'!$X$38,IF(F36="Scenario3PBT7",'Deep retrofit'!$Y$38,"")))&amp;IF(F36="Scenario1PBT8",'Deep retrofit'!$Z$38,IF(F36="Scenario2PBT8",'Deep retrofit'!$AA$38,IF(F36="Scenario3PBT8",'Deep retrofit'!$AB$38,"")))&amp;IF(F36="Scenario1PBT9",'Deep retrofit'!$AC$38,IF(F36="Scenario2PBT9",'Deep retrofit'!$AD$38,IF(F36="Scenario3PBT9",'Deep retrofit'!$AE$38,"")))&amp;IF(F36="Scenario1PBT10",'Deep retrofit'!$AF$38,IF(F36="Scenario2PBT10",'Deep retrofit'!$AG$38,IF(F36="Scenario3PBT10",'Deep retrofit'!$AH$38,"")))&amp;IF(F36="Scenario1PBT11",'Deep retrofit'!$AI$38,IF(F36="Scenario2PBT11",'Deep retrofit'!$AJ$38,IF(F36="Scenario3PBT11",'Deep retrofit'!$AK$38,"")))&amp;IF(F36="Scenario1PBT12",'Deep retrofit'!$AL$38,IF(F36="Scenario2PBT12",'Deep retrofit'!$AM$38,IF(F36="Scenario3PBT12",'Deep retrofit'!$AN$38,"")))&amp;IF(F36="Scenario1PBT13",'Deep retrofit'!$AO$38,IF(F36="Scenario2PBT13",'Deep retrofit'!$AP$38,IF(F36="Scenario3PBT13",'Deep retrofit'!$AQ$38,"")))&amp;IF(F36="Scenario1PBT14",'Deep retrofit'!$AR$38,IF(F36="Scenario2PBT14",'Deep retrofit'!$AS$38,IF(F36="Scenario3PBT14",'Deep retrofit'!$AT$38,"")))&amp;IF(F36="Scenario1PBT15",'Deep retrofit'!$AU$38,IF(F36="Scenario2PBT15",'Deep retrofit'!$AV$38,IF(F36="Scenario3PBT15",'Deep retrofit'!$AW$38,"")))</f>
        <v/>
      </c>
      <c r="V36" s="117">
        <f t="shared" si="20"/>
        <v>0</v>
      </c>
      <c r="W36" s="117" t="str">
        <f>IF(F36="Scenario1PBT1",'Deep retrofit'!$E$40,IF(F36="Scenario2PBT1",'Deep retrofit'!$F$40,IF(F36="Scenario3PBT1",'Deep retrofit'!$G$40,"")))&amp;IF(F36="Scenario1PBT2",'Deep retrofit'!$H$40,IF(F36="Scenario2PBT2",'Deep retrofit'!$I$40,IF(F36="Scenario3PBT2",'Deep retrofit'!$J$40,"")))&amp;IF(F36="Scenario1PBT3",'Deep retrofit'!$K$40,IF(F36="Scenario2PBT3",'Deep retrofit'!$L$40,IF(F36="Scenario3PBT3",'Deep retrofit'!$M$40,"")))&amp;IF(F36="Scenario1PBT4",'Deep retrofit'!$N$40,IF(F36="Scenario2PBT4",'Deep retrofit'!$O$40,IF(F36="Scenario3PBT4",'Deep retrofit'!$P$40,"")))&amp;IF(F36="Scenario1PBT5",'Deep retrofit'!$Q$40,IF(F36="Scenario2PBT5",'Deep retrofit'!$R$40,IF(F36="Scenario3PBT5",'Deep retrofit'!$S$40,"")))&amp;IF(F36="Scenario1PBT6",'Deep retrofit'!$T$40,IF(F36="Scenario2PBT6",'Deep retrofit'!$U$40,IF(F36="Scenario3PBT6",'Deep retrofit'!$V$40,"")))&amp;IF(F36="Scenario1PBT7",'Deep retrofit'!$W$40,IF(F36="Scenario2PBT7",'Deep retrofit'!$X$40,IF(F36="Scenario3PBT7",'Deep retrofit'!$Y$40,"")))&amp;IF(F36="Scenario1PBT8",'Deep retrofit'!$Z$40,IF(F36="Scenario2PBT8",'Deep retrofit'!$AA$40,IF(F36="Scenario3PBT8",'Deep retrofit'!$AB$40,"")))&amp;IF(F36="Scenario1PBT9",'Deep retrofit'!$AC$40,IF(F36="Scenario2PBT9",'Deep retrofit'!$AD$40,IF(F36="Scenario3PBT9",'Deep retrofit'!$AE$40,"")))&amp;IF(F36="Scenario1PBT10",'Deep retrofit'!$AF$40,IF(F36="Scenario2PBT10",'Deep retrofit'!$AG$40,IF(F36="Scenario3PBT10",'Deep retrofit'!$AH$40,"")))&amp;IF(F36="Scenario1PBT11",'Deep retrofit'!$AI$40,IF(F36="Scenario2PBT11",'Deep retrofit'!$AJ$40,IF(F36="Scenario3PBT11",'Deep retrofit'!$AK$40,"")))&amp;IF(F36="Scenario1PBT12",'Deep retrofit'!$AL$40,IF(F36="Scenario2PBT12",'Deep retrofit'!$AM$40,IF(F36="Scenario3PBT12",'Deep retrofit'!$AN$40,"")))&amp;IF(F36="Scenario1PBT13",'Deep retrofit'!$AO$40,IF(F36="Scenario2PBT13",'Deep retrofit'!$AP$40,IF(F36="Scenario3PBT13",'Deep retrofit'!$AQ$40,"")))&amp;IF(F36="Scenario1PBT14",'Deep retrofit'!$AR$40,IF(F36="Scenario2PBT14",'Deep retrofit'!$AS$40,IF(F36="Scenario3PBT14",'Deep retrofit'!$AT$40,"")))&amp;IF(F36="Scenario1PBT15",'Deep retrofit'!$AU$40,IF(F36="Scenario2PBT15",'Deep retrofit'!$AV$40,IF(F36="Scenario3PBT15",'Deep retrofit'!$AW$40,"")))</f>
        <v/>
      </c>
      <c r="X36" s="117">
        <f t="shared" si="21"/>
        <v>0</v>
      </c>
      <c r="Y36" s="117" t="str">
        <f>IF(F36="Scenario1PBT1",'Deep retrofit'!$E$42,IF(F36="Scenario2PBT1",'Deep retrofit'!$F$42,IF(F36="Scenario3PBT1",'Deep retrofit'!$G$42,"")))&amp;IF(F36="Scenario1PBT2",'Deep retrofit'!$H$42,IF(F36="Scenario2PBT2",'Deep retrofit'!$I$42,IF(F36="Scenario3PBT2",'Deep retrofit'!$J$42,"")))&amp;IF(F36="Scenario1PBT3",'Deep retrofit'!$K$42,IF(F36="Scenario2PBT3",'Deep retrofit'!$L$42,IF(F36="Scenario3PBT3",'Deep retrofit'!$M$42,"")))&amp;IF(F36="Scenario1PBT4",'Deep retrofit'!$N$42,IF(F36="Scenario2PBT4",'Deep retrofit'!$O$42,IF(F36="Scenario3PBT4",'Deep retrofit'!$P$42,"")))&amp;IF(F36="Scenario1PBT5",'Deep retrofit'!$Q$42,IF(F36="Scenario2PBT5",'Deep retrofit'!$R$42,IF(F36="Scenario3PBT5",'Deep retrofit'!$S$42,"")))&amp;IF(F36="Scenario1PBT6",'Deep retrofit'!$T$42,IF(F36="Scenario2PBT6",'Deep retrofit'!$U$42,IF(F36="Scenario3PBT6",'Deep retrofit'!$V$42,"")))&amp;IF(F36="Scenario1PBT7",'Deep retrofit'!$W$42,IF(F36="Scenario2PBT7",'Deep retrofit'!$X$42,IF(F36="Scenario3PBT7",'Deep retrofit'!$Y$42,"")))&amp;IF(F36="Scenario1PBT8",'Deep retrofit'!$Z$42,IF(F36="Scenario2PBT8",'Deep retrofit'!$AA$42,IF(F36="Scenario3PBT8",'Deep retrofit'!$AB$42,"")))&amp;IF(F36="Scenario1PBT9",'Deep retrofit'!$AC$42,IF(F36="Scenario2PBT9",'Deep retrofit'!$AD$42,IF(F36="Scenario3PBT9",'Deep retrofit'!$AE$42,"")))&amp;IF(F36="Scenario1PBT10",'Deep retrofit'!$AF$42,IF(F36="Scenario2PBT10",'Deep retrofit'!$AG$42,IF(F36="Scenario3PBT10",'Deep retrofit'!$AH$42,"")))&amp;IF(F36="Scenario1PBT11",'Deep retrofit'!$AI$42,IF(F36="Scenario2PBT11",'Deep retrofit'!$AJ$42,IF(F36="Scenario3PBT11",'Deep retrofit'!$AK$42,"")))&amp;IF(F36="Scenario1PBT12",'Deep retrofit'!$AL$42,IF(F36="Scenario2PBT12",'Deep retrofit'!$AM$42,IF(F36="Scenario3PBT12",'Deep retrofit'!$AN$42,"")))&amp;IF(F36="Scenario1PBT13",'Deep retrofit'!$AO$42,IF(F36="Scenario2PBT13",'Deep retrofit'!$AP$42,IF(F36="Scenario3PBT13",'Deep retrofit'!$AQ$42,"")))&amp;IF(F36="Scenario1PBT14",'Deep retrofit'!$AR$42,IF(F36="Scenario2PBT14",'Deep retrofit'!$AS$42,IF(F36="Scenario3PBT14",'Deep retrofit'!$AT$42,"")))&amp;IF(F36="Scenario1PBT15",'Deep retrofit'!$AU$42,IF(F36="Scenario2PBT15",'Deep retrofit'!$AV$42,IF(F36="Scenario3PBT15",'Deep retrofit'!$AW$42,"")))</f>
        <v/>
      </c>
      <c r="Z36" s="117">
        <f t="shared" si="22"/>
        <v>0</v>
      </c>
      <c r="AA36" s="269" t="str">
        <f>IF(F36="Scenario1PBT1",'Deep retrofit'!$E$101,IF(F36="Scenario2PBT1",'Deep retrofit'!$F$101,IF(F36="Scenario3PBT1",'Deep retrofit'!$G$101,"")))&amp;IF(F36="Scenario1PBT2",'Deep retrofit'!$H$101,IF(F36="Scenario2PBT2",'Deep retrofit'!$I$101,IF(F36="Scenario3PBT2",'Deep retrofit'!$J$101,"")))&amp;IF(F36="Scenario1PBT3",'Deep retrofit'!$K$101,IF(F36="Scenario2PBT3",'Deep retrofit'!$L$101,IF(F36="Scenario3PBT3",'Deep retrofit'!$M$101,"")))&amp;IF(F36="Scenario1PBT4",'Deep retrofit'!$N$101,IF(F36="Scenario2PBT4",'Deep retrofit'!$O$101,IF(F36="Scenario3PBT4",'Deep retrofit'!$P$101,"")))&amp;IF(F36="Scenario1PBT5",'Deep retrofit'!$Q$101,IF(F36="Scenario2PBT5",'Deep retrofit'!$R$101,IF(F36="Scenario3PBT5",'Deep retrofit'!$S$101,"")))&amp;IF(F36="Scenario1PBT6",'Deep retrofit'!$T$101,IF(F36="Scenario2PBT6",'Deep retrofit'!$U$101,IF(F36="Scenario3PBT6",'Deep retrofit'!$V$101,"")))&amp;IF(F36="Scenario1PBT7",'Deep retrofit'!$W$101,IF(F36="Scenario2PBT7",'Deep retrofit'!$X$101,IF(F36="Scenario3PBT7",'Deep retrofit'!$Y$101,"")))&amp;IF(F36="Scenario1PBT8",'Deep retrofit'!$Z$101,IF(F36="Scenario2PBT8",'Deep retrofit'!$AA$101,IF(F36="Scenario3PBT8",'Deep retrofit'!$AB$101,"")))&amp;IF(F36="Scenario1PBT9",'Deep retrofit'!$AC$101,IF(F36="Scenario2PBT9",'Deep retrofit'!$AD$101,IF(F36="Scenario3PBT9",'Deep retrofit'!$AE$101,"")))&amp;IF(F36="Scenario1PBT10",'Deep retrofit'!$AF$101,IF(F36="Scenario2PBT10",'Deep retrofit'!$AG$101,IF(F36="Scenario3PBT10",'Deep retrofit'!$AH$101,"")))&amp;IF(F36="Scenario1PBT11",'Deep retrofit'!$AI$101,IF(F36="Scenario2PBT11",'Deep retrofit'!$AJ$101,IF(F36="Scenario3PBT11",'Deep retrofit'!$AK$101,"")))&amp;IF(F36="Scenario1PBT12",'Deep retrofit'!$AL$101,IF(F36="Scenario2PBT12",'Deep retrofit'!$AM$101,IF(F36="Scenario3PBT12",'Deep retrofit'!$AN$101,"")))&amp;IF(F36="Scenario1PBT13",'Deep retrofit'!$AO$101,IF(F36="Scenario2PBT13",'Deep retrofit'!$AP$101,IF(F36="Scenario3PBT13",'Deep retrofit'!$AQ$101,"")))&amp;IF(F36="Scenario1PBT14",'Deep retrofit'!$AR$101,IF(F36="Scenario2PBT14",'Deep retrofit'!$AS$101,IF(F36="Scenario3PBT14",'Deep retrofit'!$AT$101,"")))&amp;IF(F36="Scenario1PBT15",'Deep retrofit'!$AU$101,IF(F36="Scenario2PBT15",'Deep retrofit'!$AV$101,IF(F36="Scenario3PBT15",'Deep retrofit'!$AW$101,"")))</f>
        <v/>
      </c>
      <c r="AB36" s="179">
        <f t="shared" si="23"/>
        <v>0</v>
      </c>
      <c r="AC36" s="348" t="str">
        <f t="shared" si="24"/>
        <v/>
      </c>
      <c r="AD36" s="353">
        <f>IF(AC36="",IFERROR('Projection_Base-case'!G37-G36,0),0)</f>
        <v>0</v>
      </c>
      <c r="AE36" s="350">
        <f t="shared" si="0"/>
        <v>0</v>
      </c>
      <c r="AF36" s="361">
        <f>IFERROR(100*AD36/'Projection_Base-case'!G37,0)</f>
        <v>0</v>
      </c>
      <c r="AG36" s="352">
        <f>IF(AC36="",IFERROR('Projection_Base-case'!I37-I36,0),0)</f>
        <v>0</v>
      </c>
      <c r="AH36" s="353">
        <f t="shared" si="1"/>
        <v>0</v>
      </c>
      <c r="AI36" s="361">
        <f>IFERROR(100*AG36/'Projection_Base-case'!I37,0)</f>
        <v>0</v>
      </c>
      <c r="AJ36" s="352">
        <f>IF(AC36="",IFERROR('Projection_Base-case'!K37-K36,0),0)</f>
        <v>0</v>
      </c>
      <c r="AK36" s="353">
        <f t="shared" si="2"/>
        <v>0</v>
      </c>
      <c r="AL36" s="361">
        <f>IFERROR(100*AJ36/'Projection_Base-case'!K37,0)</f>
        <v>0</v>
      </c>
      <c r="AM36" s="352">
        <f>-IF(AC36="",IFERROR('Projection_Base-case'!M37-M36,0),0)</f>
        <v>0</v>
      </c>
      <c r="AN36" s="353">
        <f t="shared" si="3"/>
        <v>0</v>
      </c>
      <c r="AO36" s="354">
        <f>IFERROR(IF('Projection_Base-case'!N37&gt;0,100*AN36/'Projection_Base-case'!N37,100*AN36/N36),0)</f>
        <v>0</v>
      </c>
      <c r="AP36" s="355">
        <f>IF(AC36="",IFERROR('Projection_Base-case'!O37-O36,0),0)</f>
        <v>0</v>
      </c>
      <c r="AQ36" s="356">
        <f t="shared" si="4"/>
        <v>0</v>
      </c>
      <c r="AR36" s="356">
        <f>IFERROR(100*AP36/'Projection_Base-case'!O37,0)</f>
        <v>0</v>
      </c>
      <c r="AS36" s="355">
        <f>IF(AC36="",IFERROR('Projection_Base-case'!Q37-Q36,0),0)</f>
        <v>0</v>
      </c>
      <c r="AT36" s="356">
        <f t="shared" si="5"/>
        <v>0</v>
      </c>
      <c r="AU36" s="356">
        <f>IFERROR(100*AS36/'Projection_Base-case'!Q37,0)</f>
        <v>0</v>
      </c>
      <c r="AV36" s="355">
        <f>IF(AC36="",IFERROR('Projection_Base-case'!S37-S36,0),0)</f>
        <v>0</v>
      </c>
      <c r="AW36" s="356">
        <f t="shared" si="6"/>
        <v>0</v>
      </c>
      <c r="AX36" s="357">
        <f>IFERROR(100*AV36/'Projection_Base-case'!S37,0)</f>
        <v>0</v>
      </c>
      <c r="AY36" s="358">
        <f>IF(AC36="",IFERROR('Projection_Base-case'!U37-U36,0),0)</f>
        <v>0</v>
      </c>
      <c r="AZ36" s="359">
        <f t="shared" si="7"/>
        <v>0</v>
      </c>
      <c r="BA36" s="359">
        <f>IFERROR(100*AY36/'Projection_Base-case'!U37,0)</f>
        <v>0</v>
      </c>
      <c r="BB36" s="358">
        <f>IF(AC36="",IFERROR('Projection_Base-case'!W37-W36,0),0)</f>
        <v>0</v>
      </c>
      <c r="BC36" s="359">
        <f t="shared" si="8"/>
        <v>0</v>
      </c>
      <c r="BD36" s="359">
        <f>IFERROR(100*BB36/'Projection_Base-case'!W37,0)</f>
        <v>0</v>
      </c>
      <c r="BE36" s="358">
        <f>IF(AC36="",IFERROR('Projection_Base-case'!Y37-Y36,0),0)</f>
        <v>0</v>
      </c>
      <c r="BF36" s="359">
        <f t="shared" si="9"/>
        <v>0</v>
      </c>
      <c r="BG36" s="359">
        <f>IFERROR(100*BE36/'Projection_Base-case'!Y37,0)</f>
        <v>0</v>
      </c>
      <c r="BH36" s="359">
        <f t="shared" si="10"/>
        <v>0</v>
      </c>
      <c r="BI36" s="360">
        <f t="shared" si="11"/>
        <v>0</v>
      </c>
    </row>
    <row r="37" spans="1:61" ht="15.6">
      <c r="A37" s="205">
        <v>33</v>
      </c>
      <c r="B37" s="347">
        <f>IF('Projection_Base-case'!B38&lt;&gt;"",'Projection_Base-case'!B38,0)</f>
        <v>0</v>
      </c>
      <c r="C37" s="347">
        <f>IF('Projection_Base-case'!C38&lt;&gt;"",'Projection_Base-case'!C38,0)</f>
        <v>0</v>
      </c>
      <c r="D37" s="365">
        <f>IF('Projection_Base-case'!D38&lt;&gt;"",'Projection_Base-case'!D38,0)</f>
        <v>0</v>
      </c>
      <c r="E37" s="369"/>
      <c r="F37" s="367" t="str">
        <f t="shared" si="12"/>
        <v>0</v>
      </c>
      <c r="G37" s="177" t="str">
        <f>IF(F37="Scenario1PBT1",'Deep retrofit'!$E$6,IF(F37="Scenario2PBT1",'Deep retrofit'!$F$6,IF(F37="Scenario3PBT1",'Deep retrofit'!$G$6,"")))&amp;IF(F37="Scenario1PBT2",'Deep retrofit'!$H$6,IF(F37="Scenario2PBT2",'Deep retrofit'!$I$6,IF(F37="Scenario3PBT2",'Deep retrofit'!$J$6,"")))&amp;IF(F37="Scenario1PBT3",'Deep retrofit'!$K$6,IF(F37="Scenario2PBT3",'Deep retrofit'!$L$6,IF(F37="Scenario3PBT3",'Deep retrofit'!$M$6,"")))&amp;IF(F37="Scenario1PBT4",'Deep retrofit'!$N$6,IF(F37="Scenario2PBT4",'Deep retrofit'!$O$6,IF(F37="Scenario3PBT4",'Deep retrofit'!$P$6,"")))&amp;IF(F37="Scenario1PBT5",'Deep retrofit'!$Q$6,IF(F37="Scenario2PBT5",'Deep retrofit'!$R$6,IF(F37="Scenario3PBT5",'Deep retrofit'!$S$6,"")))&amp;IF(F37="Scenario1PBT6",'Deep retrofit'!$T$6,IF(F37="Scenario2PBT6",'Deep retrofit'!$U$6,IF(F37="Scenario3PBT6",'Deep retrofit'!$V$6,"")))&amp;IF(F37="Scenario1PBT7",'Deep retrofit'!$W$6,IF(F37="Scenario2PBT7",'Deep retrofit'!$X$6,IF(F37="Scenario3PBT7",'Deep retrofit'!$Y$6,"")))&amp;IF(F37="Scenario1PBT8",'Deep retrofit'!$Z$6,IF(F37="Scenario2PBT8",'Deep retrofit'!$AA$6,IF(F37="Scenario3PBT8",'Deep retrofit'!$AB$6,"")))&amp;IF(F37="Scenario1PBT9",'Deep retrofit'!$AC$6,IF(F37="Scenario2PBT9",'Deep retrofit'!$AD$6,IF(F37="Scenario3PBT9",'Deep retrofit'!$AE$6,"")))&amp;IF(F37="Scenario1PBT10",'Deep retrofit'!$AF$6,IF(F37="Scenario2PBT10",'Deep retrofit'!$AG$6,IF(F37="Scenario3PBT10",'Deep retrofit'!$AH$6,"")))&amp;IF(F37="Scenario1PBT11",'Deep retrofit'!$AI$6,IF(F37="Scenario2PBT11",'Deep retrofit'!$AJ$6,IF(F37="Scenario3PBT11",'Deep retrofit'!$AK$6,"")))&amp;IF(F37="Scenario1PBT12",'Deep retrofit'!$AL$6,IF(F37="Scenario2PBT12",'Deep retrofit'!$AM$6,IF(F37="Scenario3PBT12",'Deep retrofit'!$AN$6,"")))&amp;IF(F37="Scenario1PBT13",'Deep retrofit'!$AO$6,IF(F37="Scenario2PBT13",'Deep retrofit'!$AP$6,IF(F37="Scenario3PBT13",'Deep retrofit'!$AQ$6,"")))&amp;IF(F37="Scenario1PBT14",'Deep retrofit'!$AR$6,IF(F37="Scenario2PBT14",'Deep retrofit'!$AS$6,IF(F37="Scenario3PBT14",'Deep retrofit'!$AT$6,"")))&amp;IF(F37="Scenario1PBT15",'Deep retrofit'!$AU$6,IF(F37="Scenario2PBT15",'Deep retrofit'!$AV$6,IF(F37="Scenario3PBT15",'Deep retrofit'!$AW$6,"")))</f>
        <v/>
      </c>
      <c r="H37" s="117">
        <f t="shared" si="13"/>
        <v>0</v>
      </c>
      <c r="I37" s="178" t="str">
        <f>IF(F37="Scenario1PBT1",'Deep retrofit'!$E$16,IF(F37="Scenario2PBT1",'Deep retrofit'!$F$16,IF(F37="Scenario3PBT1",'Deep retrofit'!$G$16,"")))&amp;IF(F37="Scenario1PBT2",'Deep retrofit'!$H$16,IF(F37="Scenario2PBT2",'Deep retrofit'!$I$16,IF(F37="Scenario3PBT2",'Deep retrofit'!$J$16,"")))&amp;IF(F37="Scenario1PBT3",'Deep retrofit'!$K$16,IF(F37="Scenario2PBT3",'Deep retrofit'!$L$16,IF(F37="Scenario3PBT3",'Deep retrofit'!$M$16,"")))&amp;IF(F37="Scenario1PBT4",'Deep retrofit'!$N$16,IF(F37="Scenario2PBT4",'Deep retrofit'!$O$16,IF(F37="Scenario3PBT4",'Deep retrofit'!$P$16,"")))&amp;IF(F37="Scenario1PBT5",'Deep retrofit'!$Q$16,IF(F37="Scenario2PBT5",'Deep retrofit'!$R$16,IF(F37="Scenario3PBT5",'Deep retrofit'!$S$16,"")))&amp;IF(F37="Scenario1PBT6",'Deep retrofit'!$T$16,IF(F37="Scenario2PBT6",'Deep retrofit'!$U$16,IF(F37="Scenario3PBT6",'Deep retrofit'!$V$16,"")))&amp;IF(F37="Scenario1PBT7",'Deep retrofit'!$W$16,IF(F37="Scenario2PBT7",'Deep retrofit'!$X$16,IF(F37="Scenario3PBT7",'Deep retrofit'!$Y$16,"")))&amp;IF(F37="Scenario1PBT8",'Deep retrofit'!$Z$16,IF(F37="Scenario2PBT8",'Deep retrofit'!$AA$16,IF(F37="Scenario3PBT8",'Deep retrofit'!$AB$16,"")))&amp;IF(F37="Scenario1PBT9",'Deep retrofit'!$AC$16,IF(F37="Scenario2PBT9",'Deep retrofit'!$AD$16,IF(F37="Scenario3PBT9",'Deep retrofit'!$AE$16,"")))&amp;IF(F37="Scenario1PBT10",'Deep retrofit'!$AF$16,IF(F37="Scenario2PBT10",'Deep retrofit'!$AG$16,IF(F37="Scenario3PBT10",'Deep retrofit'!$AH$16,"")))&amp;IF(F37="Scenario1PBT11",'Deep retrofit'!$AI$16,IF(F37="Scenario2PBT11",'Deep retrofit'!$AJ$16,IF(F37="Scenario3PBT11",'Deep retrofit'!$AK$16,"")))&amp;IF(F37="Scenario1PBT12",'Deep retrofit'!$AL$16,IF(F37="Scenario2PBT12",'Deep retrofit'!$AM$16,IF(F37="Scenario3PBT12",'Deep retrofit'!$AN$16,"")))&amp;IF(F37="Scenario1PBT13",'Deep retrofit'!$AO$16,IF(F37="Scenario2PBT13",'Deep retrofit'!$AP$16,IF(F37="Scenario3PBT13",'Deep retrofit'!$AQ$16,"")))&amp;IF(F37="Scenario1PBT14",'Deep retrofit'!$AR$16,IF(F37="Scenario2PBT14",'Deep retrofit'!$AS$16,IF(F37="Scenario3PBT14",'Deep retrofit'!$AT$16,"")))&amp;IF(F37="Scenario1PBT15",'Deep retrofit'!$AU$16,IF(F37="Scenario2PBT15",'Deep retrofit'!$AV$16,IF(F37="Scenario3PBT15",'Deep retrofit'!$AW$16,"")))</f>
        <v/>
      </c>
      <c r="J37" s="117">
        <f t="shared" si="14"/>
        <v>0</v>
      </c>
      <c r="K37" s="117" t="str">
        <f>IF(F37="Scenario1PBT1",'Deep retrofit'!$E$18,IF(F37="Scenario2PBT1",'Deep retrofit'!$F$18,IF(F37="Scenario3PBT1",'Deep retrofit'!$G$18,"")))&amp;IF(F37="Scenario1PBT2",'Deep retrofit'!$H$18,IF(F37="Scenario2PBT2",'Deep retrofit'!$I$18,IF(F37="Scenario3PBT2",'Deep retrofit'!$J$18,"")))&amp;IF(F37="Scenario1PBT3",'Deep retrofit'!$K$18,IF(F37="Scenario2PBT3",'Deep retrofit'!$L$18,IF(F37="Scenario3PBT3",'Deep retrofit'!$M$18,"")))&amp;IF(F37="Scenario1PBT4",'Deep retrofit'!$N$18,IF(F37="Scenario2PBT4",'Deep retrofit'!$O$18,IF(F37="Scenario3PBT4",'Deep retrofit'!$P$18,"")))&amp;IF(F37="Scenario1PBT5",'Deep retrofit'!$Q$18,IF(F37="Scenario2PBT5",'Deep retrofit'!$R$18,IF(F37="Scenario3PBT5",'Deep retrofit'!$S$18,"")))&amp;IF(F37="Scenario1PBT6",'Deep retrofit'!$T$18,IF(F37="Scenario2PBT6",'Deep retrofit'!$U$18,IF(F37="Scenario3PBT6",'Deep retrofit'!$V$18,"")))&amp;IF(F37="Scenario1PBT7",'Deep retrofit'!$W$18,IF(F37="Scenario2PBT7",'Deep retrofit'!$X$18,IF(F37="Scenario3PBT7",'Deep retrofit'!$Y$18,"")))&amp;IF(F37="Scenario1PBT8",'Deep retrofit'!$Z$18,IF(F37="Scenario2PBT8",'Deep retrofit'!$AA$18,IF(F37="Scenario3PBT8",'Deep retrofit'!$AB$18,"")))&amp;IF(F37="Scenario1PBT9",'Deep retrofit'!$AC$18,IF(F37="Scenario2PBT9",'Deep retrofit'!$AD$18,IF(F37="Scenario3PBT9",'Deep retrofit'!$AE$18,"")))&amp;IF(F37="Scenario1PBT10",'Deep retrofit'!$AF$18,IF(F37="Scenario2PBT10",'Deep retrofit'!$AG$18,IF(F37="Scenario3PBT10",'Deep retrofit'!$AH$18,"")))&amp;IF(F37="Scenario1PBT11",'Deep retrofit'!$AI$18,IF(F37="Scenario2PBT11",'Deep retrofit'!$AJ$18,IF(F37="Scenario3PBT11",'Deep retrofit'!$AK$18,"")))&amp;IF(F37="Scenario1PBT12",'Deep retrofit'!$AL$18,IF(F37="Scenario2PBT12",'Deep retrofit'!$AM$18,IF(F37="Scenario3PBT12",'Deep retrofit'!$AN$18,"")))&amp;IF(F37="Scenario1PBT13",'Deep retrofit'!$AO$18,IF(F37="Scenario2PBT13",'Deep retrofit'!$AP$18,IF(F37="Scenario3PBT13",'Deep retrofit'!$AQ$18,"")))&amp;IF(F37="Scenario1PBT14",'Deep retrofit'!$AR$18,IF(F37="Scenario2PBT14",'Deep retrofit'!$AS$18,IF(F37="Scenario3PBT14",'Deep retrofit'!$AT$18,"")))&amp;IF(F37="Scenario1PBT15",'Deep retrofit'!$AU$18,IF(F37="Scenario2PBT15",'Deep retrofit'!$AV$18,IF(F37="Scenario3PBT15",'Deep retrofit'!$AW$18,"")))</f>
        <v/>
      </c>
      <c r="L37" s="117">
        <f t="shared" si="15"/>
        <v>0</v>
      </c>
      <c r="M37" s="117" t="str">
        <f>IF(F37="Scenario1PBT1",'Deep retrofit'!$E$20,IF(F37="Scenario2PBT1",'Deep retrofit'!$F$20,IF(F37="Scenario3PBT1",'Deep retrofit'!$G$20,"")))&amp;IF(F37="Scenario1PBT2",'Deep retrofit'!$H$20,IF(F37="Scenario2PBT2",'Deep retrofit'!$I$20,IF(F37="Scenario3PBT2",'Deep retrofit'!$J$20,"")))&amp;IF(F37="Scenario1PBT3",'Deep retrofit'!$K$20,IF(F37="Scenario2PBT3",'Deep retrofit'!$L$20,IF(F37="Scenario3PBT3",'Deep retrofit'!$M$20,"")))&amp;IF(F37="Scenario1PBT4",'Deep retrofit'!$N$20,IF(F37="Scenario2PBT4",'Deep retrofit'!$O$20,IF(F37="Scenario3PBT4",'Deep retrofit'!$P$20,"")))&amp;IF(F37="Scenario1PBT5",'Deep retrofit'!$Q$20,IF(F37="Scenario2PBT5",'Deep retrofit'!$R$20,IF(F37="Scenario3PBT5",'Deep retrofit'!$S$20,"")))&amp;IF(F37="Scenario1PBT6",'Deep retrofit'!$T$20,IF(F37="Scenario2PBT6",'Deep retrofit'!$U$20,IF(F37="Scenario3PBT6",'Deep retrofit'!$V$20,"")))&amp;IF(F37="Scenario1PBT7",'Deep retrofit'!$W$20,IF(F37="Scenario2PBT7",'Deep retrofit'!$X$20,IF(F37="Scenario3PBT7",'Deep retrofit'!$Y$20,"")))&amp;IF(F37="Scenario1PBT8",'Deep retrofit'!$Z$20,IF(F37="Scenario2PBT8",'Deep retrofit'!$AA$20,IF(F37="Scenario3PBT8",'Deep retrofit'!$AB$20,"")))&amp;IF(F37="Scenario1PBT9",'Deep retrofit'!$AC$20,IF(F37="Scenario2PBT9",'Deep retrofit'!$AD$20,IF(F37="Scenario3PBT9",'Deep retrofit'!$AE$20,"")))&amp;IF(F37="Scenario1PBT10",'Deep retrofit'!$AF$20,IF(F37="Scenario2PBT10",'Deep retrofit'!$AG$20,IF(F37="Scenario3PBT10",'Deep retrofit'!$AH$20,"")))&amp;IF(F37="Scenario1PBT11",'Deep retrofit'!$AI$20,IF(F37="Scenario2PBT11",'Deep retrofit'!$AJ$20,IF(F37="Scenario3PBT11",'Deep retrofit'!$AK$20,"")))&amp;IF(F37="Scenario1PBT12",'Deep retrofit'!$AL$20,IF(F37="Scenario2PBT12",'Deep retrofit'!$AM$20,IF(F37="Scenario3PBT12",'Deep retrofit'!$AN$20,"")))&amp;IF(F37="Scenario1PBT13",'Deep retrofit'!$AO$20,IF(F37="Scenario2PBT13",'Deep retrofit'!$AP$20,IF(F37="Scenario3PBT13",'Deep retrofit'!$AQ$20,"")))&amp;IF(F37="Scenario1PBT14",'Deep retrofit'!$AR$20,IF(F37="Scenario2PBT14",'Deep retrofit'!$AS$20,IF(F37="Scenario3PBT14",'Deep retrofit'!$AT$20,"")))&amp;IF(F37="Scenario1PBT15",'Deep retrofit'!$AU$20,IF(F37="Scenario2PBT15",'Deep retrofit'!$AV$20,IF(F37="Scenario3PBT15",'Deep retrofit'!$AW$20,"")))</f>
        <v/>
      </c>
      <c r="N37" s="118">
        <f t="shared" si="16"/>
        <v>0</v>
      </c>
      <c r="O37" s="206" t="str">
        <f>IF(F37="Scenario1PBT1",'Deep retrofit'!$E$23,IF(F37="Scenario2PBT1",'Deep retrofit'!$F$23,IF(F37="Scenario3PBT1",'Deep retrofit'!$G$23,"")))&amp;IF(F37="Scenario1PBT2",'Deep retrofit'!$H$23,IF(F37="Scenario2PBT2",'Deep retrofit'!$I$23,IF(F37="Scenario3PBT2",'Deep retrofit'!$J$23,"")))&amp;IF(F37="Scenario1PBT3",'Deep retrofit'!$K$23,IF(F37="Scenario2PBT3",'Deep retrofit'!$L$23,IF(F37="Scenario3PBT3",'Deep retrofit'!$M$23,"")))&amp;IF(F37="Scenario1PBT4",'Deep retrofit'!$N$23,IF(F37="Scenario2PBT4",'Deep retrofit'!$O$23,IF(F37="Scenario3PBT4",'Deep retrofit'!$P$23,"")))&amp;IF(F37="Scenario1PBT5",'Deep retrofit'!$Q$23,IF(F37="Scenario2PBT5",'Deep retrofit'!$R$23,IF(F37="Scenario3PBT5",'Deep retrofit'!$S$23,"")))&amp;IF(F37="Scenario1PBT6",'Deep retrofit'!$T$23,IF(F37="Scenario2PBT6",'Deep retrofit'!$U$23,IF(F37="Scenario3PBT6",'Deep retrofit'!$V$23,"")))&amp;IF(F37="Scenario1PBT7",'Deep retrofit'!$W$23,IF(F37="Scenario2PBT7",'Deep retrofit'!$X$23,IF(F37="Scenario3PBT7",'Deep retrofit'!$Y$23,"")))&amp;IF(F37="Scenario1PBT8",'Deep retrofit'!$Z$23,IF(F37="Scenario2PBT8",'Deep retrofit'!$AA$23,IF(F37="Scenario3PBT8",'Deep retrofit'!$AB$23,"")))&amp;IF(F37="Scenario1PBT9",'Deep retrofit'!$AC$23,IF(F37="Scenario2PBT9",'Deep retrofit'!$AD$23,IF(F37="Scenario3PBT9",'Deep retrofit'!$AE$23,"")))&amp;IF(F37="Scenario1PBT10",'Deep retrofit'!$AF$23,IF(F37="Scenario2PBT10",'Deep retrofit'!$AG$23,IF(F37="Scenario3PBT10",'Deep retrofit'!$AH$23,"")))&amp;IF(F37="Scenario1PBT11",'Deep retrofit'!$AI$23,IF(F37="Scenario2PBT11",'Deep retrofit'!$AJ$23,IF(F37="Scenario3PBT11",'Deep retrofit'!$AK$23,"")))&amp;IF(F37="Scenario1PBT12",'Deep retrofit'!$AL$23,IF(F37="Scenario2PBT12",'Deep retrofit'!$AM$23,IF(F37="Scenario3PBT12",'Deep retrofit'!$AN$23,"")))&amp;IF(F37="Scenario1PBT13",'Deep retrofit'!$AO$23,IF(F37="Scenario2PBT13",'Deep retrofit'!$AP$23,IF(F37="Scenario3PBT13",'Deep retrofit'!$AQ$23,"")))&amp;IF(F37="Scenario1PBT14",'Deep retrofit'!$AR$23,IF(F37="Scenario2PBT14",'Deep retrofit'!$AS$23,IF(F37="Scenario3PBT14",'Deep retrofit'!$AT$23,"")))&amp;IF(F37="Scenario1PBT15",'Deep retrofit'!$AU$23,IF(F37="Scenario2PBT15",'Deep retrofit'!$AV$23,IF(F37="Scenario3PBT15",'Deep retrofit'!$AW$23,"")))</f>
        <v/>
      </c>
      <c r="P37" s="117">
        <f t="shared" si="17"/>
        <v>0</v>
      </c>
      <c r="Q37" s="117" t="str">
        <f>IF(F37="Scenario1PBT1",'Deep retrofit'!$E$25,IF(F37="Scenario2PBT1",'Deep retrofit'!$F$25,IF(F37="Scenario3PBT1",'Deep retrofit'!$G$25,"")))&amp;IF(F37="Scenario1PBT2",'Deep retrofit'!$H$25,IF(F37="Scenario2PBT2",'Deep retrofit'!$I$25,IF(F37="Scenario3PBT2",'Deep retrofit'!$J$25,"")))&amp;IF(F37="Scenario1PBT3",'Deep retrofit'!$K$25,IF(F37="Scenario2PBT3",'Deep retrofit'!$L$25,IF(F37="Scenario3PBT3",'Deep retrofit'!$M$25,"")))&amp;IF(F37="Scenario1PBT4",'Deep retrofit'!$N$25,IF(F37="Scenario2PBT4",'Deep retrofit'!$O$25,IF(F37="Scenario3PBT4",'Deep retrofit'!$P$25,"")))&amp;IF(F37="Scenario1PBT5",'Deep retrofit'!$Q$25,IF(F37="Scenario2PBT5",'Deep retrofit'!$R$25,IF(F37="Scenario3PBT5",'Deep retrofit'!$S$25,"")))&amp;IF(F37="Scenario1PBT6",'Deep retrofit'!$T$25,IF(F37="Scenario2PBT6",'Deep retrofit'!$U$25,IF(F37="Scenario3PBT6",'Deep retrofit'!$V$25,"")))&amp;IF(F37="Scenario1PBT7",'Deep retrofit'!$W$25,IF(F37="Scenario2PBT7",'Deep retrofit'!$X$25,IF(F37="Scenario3PBT7",'Deep retrofit'!$Y$25,"")))&amp;IF(F37="Scenario1PBT8",'Deep retrofit'!$Z$25,IF(F37="Scenario2PBT8",'Deep retrofit'!$AA$25,IF(F37="Scenario3PBT8",'Deep retrofit'!$AB$25,"")))&amp;IF(F37="Scenario1PBT9",'Deep retrofit'!$AC$25,IF(F37="Scenario2PBT9",'Deep retrofit'!$AD$25,IF(F37="Scenario3PBT9",'Deep retrofit'!$AE$25,"")))&amp;IF(F37="Scenario1PBT10",'Deep retrofit'!$AF$25,IF(F37="Scenario2PBT10",'Deep retrofit'!$AG$25,IF(F37="Scenario3PBT10",'Deep retrofit'!$AH$25,"")))&amp;IF(F37="Scenario1PBT11",'Deep retrofit'!$AI$25,IF(F37="Scenario2PBT11",'Deep retrofit'!$AJ$25,IF(F37="Scenario3PBT11",'Deep retrofit'!$AK$25,"")))&amp;IF(F37="Scenario1PBT12",'Deep retrofit'!$AL$25,IF(F37="Scenario2PBT12",'Deep retrofit'!$AM$25,IF(F37="Scenario3PBT12",'Deep retrofit'!$AN$25,"")))&amp;IF(F37="Scenario1PBT13",'Deep retrofit'!$AO$25,IF(F37="Scenario2PBT13",'Deep retrofit'!$AP$25,IF(F37="Scenario3PBT13",'Deep retrofit'!$AQ$25,"")))&amp;IF(F37="Scenario1PBT14",'Deep retrofit'!$AR$25,IF(F37="Scenario2PBT14",'Deep retrofit'!$AS$25,IF(F37="Scenario3PBT14",'Deep retrofit'!$AT$25,"")))&amp;IF(F37="Scenario1PBT15",'Deep retrofit'!$AU$25,IF(F37="Scenario2PBT15",'Deep retrofit'!$AV$25,IF(F37="Scenario3PBT15",'Deep retrofit'!$AW$25,"")))</f>
        <v/>
      </c>
      <c r="R37" s="117">
        <f t="shared" si="18"/>
        <v>0</v>
      </c>
      <c r="S37" s="117" t="str">
        <f>IF(F37="Scenario1PBT1",'Deep retrofit'!$E$27,IF(F37="Scenario2PBT1",'Deep retrofit'!$F$27,IF(F37="Scenario3PBT1",'Deep retrofit'!$G$27,"")))&amp;IF(F37="Scenario1PBT2",'Deep retrofit'!$H$27,IF(F37="Scenario2PBT2",'Deep retrofit'!$I$27,IF(F37="Scenario3PBT2",'Deep retrofit'!$J$27,"")))&amp;IF(F37="Scenario1PBT3",'Deep retrofit'!$K$27,IF(F37="Scenario2PBT3",'Deep retrofit'!$L$27,IF(F37="Scenario3PBT3",'Deep retrofit'!$M$27,"")))&amp;IF(F37="Scenario1PBT4",'Deep retrofit'!$N$27,IF(F37="Scenario2PBT4",'Deep retrofit'!$O$27,IF(F37="Scenario3PBT4",'Deep retrofit'!$P$27,"")))&amp;IF(F37="Scenario1PBT5",'Deep retrofit'!$Q$27,IF(F37="Scenario2PBT5",'Deep retrofit'!$R$27,IF(F37="Scenario3PBT5",'Deep retrofit'!$S$27,"")))&amp;IF(F37="Scenario1PBT6",'Deep retrofit'!$T$27,IF(F37="Scenario2PBT6",'Deep retrofit'!$U$27,IF(F37="Scenario3PBT6",'Deep retrofit'!$V$27,"")))&amp;IF(F37="Scenario1PBT7",'Deep retrofit'!$W$27,IF(F37="Scenario2PBT7",'Deep retrofit'!$X$27,IF(F37="Scenario3PBT7",'Deep retrofit'!$Y$27,"")))&amp;IF(F37="Scenario1PBT8",'Deep retrofit'!$Z$27,IF(F37="Scenario2PBT8",'Deep retrofit'!$AA$27,IF(F37="Scenario3PBT8",'Deep retrofit'!$AB$27,"")))&amp;IF(F37="Scenario1PBT9",'Deep retrofit'!$AC$27,IF(F37="Scenario2PBT9",'Deep retrofit'!$AD$27,IF(F37="Scenario3PBT9",'Deep retrofit'!$AE$27,"")))&amp;IF(F37="Scenario1PBT10",'Deep retrofit'!$AF$27,IF(F37="Scenario2PBT10",'Deep retrofit'!$AG$27,IF(F37="Scenario3PBT10",'Deep retrofit'!$AH$27,"")))&amp;IF(F37="Scenario1PBT11",'Deep retrofit'!$AI$27,IF(F37="Scenario2PBT11",'Deep retrofit'!$AJ$27,IF(F37="Scenario3PBT11",'Deep retrofit'!$AK$27,"")))&amp;IF(F37="Scenario1PBT12",'Deep retrofit'!$AL$27,IF(F37="Scenario2PBT12",'Deep retrofit'!$AM$27,IF(F37="Scenario3PBT12",'Deep retrofit'!$AN$27,"")))&amp;IF(F37="Scenario1PBT13",'Deep retrofit'!$AO$27,IF(F37="Scenario2PBT13",'Deep retrofit'!$AP$27,IF(F37="Scenario3PBT13",'Deep retrofit'!$AQ$27,"")))&amp;IF(F37="Scenario1PBT14",'Deep retrofit'!$AR$27,IF(F37="Scenario2PBT14",'Deep retrofit'!$AS$27,IF(F37="Scenario3PBT14",'Deep retrofit'!$AT$27,"")))&amp;IF(F37="Scenario1PBT15",'Deep retrofit'!$AU$27,IF(F37="Scenario2PBT15",'Deep retrofit'!$AV$27,IF(F37="Scenario3PBT15",'Deep retrofit'!$AW$27,"")))</f>
        <v/>
      </c>
      <c r="T37" s="207">
        <f t="shared" si="19"/>
        <v>0</v>
      </c>
      <c r="U37" s="206" t="str">
        <f>IF(F37="Scenario1PBT1",'Deep retrofit'!$E$38,IF(F37="Scenario2PBT1",'Deep retrofit'!$F$38,IF(F37="Scenario3PBT1",'Deep retrofit'!$G$38,"")))&amp;IF(F37="Scenario1PBT2",'Deep retrofit'!$H$38,IF(F37="Scenario2PBT2",'Deep retrofit'!$I$38,IF(F37="Scenario3PBT2",'Deep retrofit'!$J$38,"")))&amp;IF(F37="Scenario1PBT3",'Deep retrofit'!$K$38,IF(F37="Scenario2PBT3",'Deep retrofit'!$L$38,IF(F37="Scenario3PBT3",'Deep retrofit'!$M$38,"")))&amp;IF(F37="Scenario1PBT4",'Deep retrofit'!$N$38,IF(F37="Scenario2PBT4",'Deep retrofit'!$O$38,IF(F37="Scenario3PBT4",'Deep retrofit'!$P$38,"")))&amp;IF(F37="Scenario1PBT5",'Deep retrofit'!$Q$38,IF(F37="Scenario2PBT5",'Deep retrofit'!$R$38,IF(F37="Scenario3PBT5",'Deep retrofit'!$S$38,"")))&amp;IF(F37="Scenario1PBT6",'Deep retrofit'!$T$38,IF(F37="Scenario2PBT6",'Deep retrofit'!$U$38,IF(F37="Scenario3PBT6",'Deep retrofit'!$V$38,"")))&amp;IF(F37="Scenario1PBT7",'Deep retrofit'!$W$38,IF(F37="Scenario2PBT7",'Deep retrofit'!$X$38,IF(F37="Scenario3PBT7",'Deep retrofit'!$Y$38,"")))&amp;IF(F37="Scenario1PBT8",'Deep retrofit'!$Z$38,IF(F37="Scenario2PBT8",'Deep retrofit'!$AA$38,IF(F37="Scenario3PBT8",'Deep retrofit'!$AB$38,"")))&amp;IF(F37="Scenario1PBT9",'Deep retrofit'!$AC$38,IF(F37="Scenario2PBT9",'Deep retrofit'!$AD$38,IF(F37="Scenario3PBT9",'Deep retrofit'!$AE$38,"")))&amp;IF(F37="Scenario1PBT10",'Deep retrofit'!$AF$38,IF(F37="Scenario2PBT10",'Deep retrofit'!$AG$38,IF(F37="Scenario3PBT10",'Deep retrofit'!$AH$38,"")))&amp;IF(F37="Scenario1PBT11",'Deep retrofit'!$AI$38,IF(F37="Scenario2PBT11",'Deep retrofit'!$AJ$38,IF(F37="Scenario3PBT11",'Deep retrofit'!$AK$38,"")))&amp;IF(F37="Scenario1PBT12",'Deep retrofit'!$AL$38,IF(F37="Scenario2PBT12",'Deep retrofit'!$AM$38,IF(F37="Scenario3PBT12",'Deep retrofit'!$AN$38,"")))&amp;IF(F37="Scenario1PBT13",'Deep retrofit'!$AO$38,IF(F37="Scenario2PBT13",'Deep retrofit'!$AP$38,IF(F37="Scenario3PBT13",'Deep retrofit'!$AQ$38,"")))&amp;IF(F37="Scenario1PBT14",'Deep retrofit'!$AR$38,IF(F37="Scenario2PBT14",'Deep retrofit'!$AS$38,IF(F37="Scenario3PBT14",'Deep retrofit'!$AT$38,"")))&amp;IF(F37="Scenario1PBT15",'Deep retrofit'!$AU$38,IF(F37="Scenario2PBT15",'Deep retrofit'!$AV$38,IF(F37="Scenario3PBT15",'Deep retrofit'!$AW$38,"")))</f>
        <v/>
      </c>
      <c r="V37" s="117">
        <f t="shared" si="20"/>
        <v>0</v>
      </c>
      <c r="W37" s="117" t="str">
        <f>IF(F37="Scenario1PBT1",'Deep retrofit'!$E$40,IF(F37="Scenario2PBT1",'Deep retrofit'!$F$40,IF(F37="Scenario3PBT1",'Deep retrofit'!$G$40,"")))&amp;IF(F37="Scenario1PBT2",'Deep retrofit'!$H$40,IF(F37="Scenario2PBT2",'Deep retrofit'!$I$40,IF(F37="Scenario3PBT2",'Deep retrofit'!$J$40,"")))&amp;IF(F37="Scenario1PBT3",'Deep retrofit'!$K$40,IF(F37="Scenario2PBT3",'Deep retrofit'!$L$40,IF(F37="Scenario3PBT3",'Deep retrofit'!$M$40,"")))&amp;IF(F37="Scenario1PBT4",'Deep retrofit'!$N$40,IF(F37="Scenario2PBT4",'Deep retrofit'!$O$40,IF(F37="Scenario3PBT4",'Deep retrofit'!$P$40,"")))&amp;IF(F37="Scenario1PBT5",'Deep retrofit'!$Q$40,IF(F37="Scenario2PBT5",'Deep retrofit'!$R$40,IF(F37="Scenario3PBT5",'Deep retrofit'!$S$40,"")))&amp;IF(F37="Scenario1PBT6",'Deep retrofit'!$T$40,IF(F37="Scenario2PBT6",'Deep retrofit'!$U$40,IF(F37="Scenario3PBT6",'Deep retrofit'!$V$40,"")))&amp;IF(F37="Scenario1PBT7",'Deep retrofit'!$W$40,IF(F37="Scenario2PBT7",'Deep retrofit'!$X$40,IF(F37="Scenario3PBT7",'Deep retrofit'!$Y$40,"")))&amp;IF(F37="Scenario1PBT8",'Deep retrofit'!$Z$40,IF(F37="Scenario2PBT8",'Deep retrofit'!$AA$40,IF(F37="Scenario3PBT8",'Deep retrofit'!$AB$40,"")))&amp;IF(F37="Scenario1PBT9",'Deep retrofit'!$AC$40,IF(F37="Scenario2PBT9",'Deep retrofit'!$AD$40,IF(F37="Scenario3PBT9",'Deep retrofit'!$AE$40,"")))&amp;IF(F37="Scenario1PBT10",'Deep retrofit'!$AF$40,IF(F37="Scenario2PBT10",'Deep retrofit'!$AG$40,IF(F37="Scenario3PBT10",'Deep retrofit'!$AH$40,"")))&amp;IF(F37="Scenario1PBT11",'Deep retrofit'!$AI$40,IF(F37="Scenario2PBT11",'Deep retrofit'!$AJ$40,IF(F37="Scenario3PBT11",'Deep retrofit'!$AK$40,"")))&amp;IF(F37="Scenario1PBT12",'Deep retrofit'!$AL$40,IF(F37="Scenario2PBT12",'Deep retrofit'!$AM$40,IF(F37="Scenario3PBT12",'Deep retrofit'!$AN$40,"")))&amp;IF(F37="Scenario1PBT13",'Deep retrofit'!$AO$40,IF(F37="Scenario2PBT13",'Deep retrofit'!$AP$40,IF(F37="Scenario3PBT13",'Deep retrofit'!$AQ$40,"")))&amp;IF(F37="Scenario1PBT14",'Deep retrofit'!$AR$40,IF(F37="Scenario2PBT14",'Deep retrofit'!$AS$40,IF(F37="Scenario3PBT14",'Deep retrofit'!$AT$40,"")))&amp;IF(F37="Scenario1PBT15",'Deep retrofit'!$AU$40,IF(F37="Scenario2PBT15",'Deep retrofit'!$AV$40,IF(F37="Scenario3PBT15",'Deep retrofit'!$AW$40,"")))</f>
        <v/>
      </c>
      <c r="X37" s="117">
        <f t="shared" si="21"/>
        <v>0</v>
      </c>
      <c r="Y37" s="117" t="str">
        <f>IF(F37="Scenario1PBT1",'Deep retrofit'!$E$42,IF(F37="Scenario2PBT1",'Deep retrofit'!$F$42,IF(F37="Scenario3PBT1",'Deep retrofit'!$G$42,"")))&amp;IF(F37="Scenario1PBT2",'Deep retrofit'!$H$42,IF(F37="Scenario2PBT2",'Deep retrofit'!$I$42,IF(F37="Scenario3PBT2",'Deep retrofit'!$J$42,"")))&amp;IF(F37="Scenario1PBT3",'Deep retrofit'!$K$42,IF(F37="Scenario2PBT3",'Deep retrofit'!$L$42,IF(F37="Scenario3PBT3",'Deep retrofit'!$M$42,"")))&amp;IF(F37="Scenario1PBT4",'Deep retrofit'!$N$42,IF(F37="Scenario2PBT4",'Deep retrofit'!$O$42,IF(F37="Scenario3PBT4",'Deep retrofit'!$P$42,"")))&amp;IF(F37="Scenario1PBT5",'Deep retrofit'!$Q$42,IF(F37="Scenario2PBT5",'Deep retrofit'!$R$42,IF(F37="Scenario3PBT5",'Deep retrofit'!$S$42,"")))&amp;IF(F37="Scenario1PBT6",'Deep retrofit'!$T$42,IF(F37="Scenario2PBT6",'Deep retrofit'!$U$42,IF(F37="Scenario3PBT6",'Deep retrofit'!$V$42,"")))&amp;IF(F37="Scenario1PBT7",'Deep retrofit'!$W$42,IF(F37="Scenario2PBT7",'Deep retrofit'!$X$42,IF(F37="Scenario3PBT7",'Deep retrofit'!$Y$42,"")))&amp;IF(F37="Scenario1PBT8",'Deep retrofit'!$Z$42,IF(F37="Scenario2PBT8",'Deep retrofit'!$AA$42,IF(F37="Scenario3PBT8",'Deep retrofit'!$AB$42,"")))&amp;IF(F37="Scenario1PBT9",'Deep retrofit'!$AC$42,IF(F37="Scenario2PBT9",'Deep retrofit'!$AD$42,IF(F37="Scenario3PBT9",'Deep retrofit'!$AE$42,"")))&amp;IF(F37="Scenario1PBT10",'Deep retrofit'!$AF$42,IF(F37="Scenario2PBT10",'Deep retrofit'!$AG$42,IF(F37="Scenario3PBT10",'Deep retrofit'!$AH$42,"")))&amp;IF(F37="Scenario1PBT11",'Deep retrofit'!$AI$42,IF(F37="Scenario2PBT11",'Deep retrofit'!$AJ$42,IF(F37="Scenario3PBT11",'Deep retrofit'!$AK$42,"")))&amp;IF(F37="Scenario1PBT12",'Deep retrofit'!$AL$42,IF(F37="Scenario2PBT12",'Deep retrofit'!$AM$42,IF(F37="Scenario3PBT12",'Deep retrofit'!$AN$42,"")))&amp;IF(F37="Scenario1PBT13",'Deep retrofit'!$AO$42,IF(F37="Scenario2PBT13",'Deep retrofit'!$AP$42,IF(F37="Scenario3PBT13",'Deep retrofit'!$AQ$42,"")))&amp;IF(F37="Scenario1PBT14",'Deep retrofit'!$AR$42,IF(F37="Scenario2PBT14",'Deep retrofit'!$AS$42,IF(F37="Scenario3PBT14",'Deep retrofit'!$AT$42,"")))&amp;IF(F37="Scenario1PBT15",'Deep retrofit'!$AU$42,IF(F37="Scenario2PBT15",'Deep retrofit'!$AV$42,IF(F37="Scenario3PBT15",'Deep retrofit'!$AW$42,"")))</f>
        <v/>
      </c>
      <c r="Z37" s="117">
        <f t="shared" si="22"/>
        <v>0</v>
      </c>
      <c r="AA37" s="269" t="str">
        <f>IF(F37="Scenario1PBT1",'Deep retrofit'!$E$101,IF(F37="Scenario2PBT1",'Deep retrofit'!$F$101,IF(F37="Scenario3PBT1",'Deep retrofit'!$G$101,"")))&amp;IF(F37="Scenario1PBT2",'Deep retrofit'!$H$101,IF(F37="Scenario2PBT2",'Deep retrofit'!$I$101,IF(F37="Scenario3PBT2",'Deep retrofit'!$J$101,"")))&amp;IF(F37="Scenario1PBT3",'Deep retrofit'!$K$101,IF(F37="Scenario2PBT3",'Deep retrofit'!$L$101,IF(F37="Scenario3PBT3",'Deep retrofit'!$M$101,"")))&amp;IF(F37="Scenario1PBT4",'Deep retrofit'!$N$101,IF(F37="Scenario2PBT4",'Deep retrofit'!$O$101,IF(F37="Scenario3PBT4",'Deep retrofit'!$P$101,"")))&amp;IF(F37="Scenario1PBT5",'Deep retrofit'!$Q$101,IF(F37="Scenario2PBT5",'Deep retrofit'!$R$101,IF(F37="Scenario3PBT5",'Deep retrofit'!$S$101,"")))&amp;IF(F37="Scenario1PBT6",'Deep retrofit'!$T$101,IF(F37="Scenario2PBT6",'Deep retrofit'!$U$101,IF(F37="Scenario3PBT6",'Deep retrofit'!$V$101,"")))&amp;IF(F37="Scenario1PBT7",'Deep retrofit'!$W$101,IF(F37="Scenario2PBT7",'Deep retrofit'!$X$101,IF(F37="Scenario3PBT7",'Deep retrofit'!$Y$101,"")))&amp;IF(F37="Scenario1PBT8",'Deep retrofit'!$Z$101,IF(F37="Scenario2PBT8",'Deep retrofit'!$AA$101,IF(F37="Scenario3PBT8",'Deep retrofit'!$AB$101,"")))&amp;IF(F37="Scenario1PBT9",'Deep retrofit'!$AC$101,IF(F37="Scenario2PBT9",'Deep retrofit'!$AD$101,IF(F37="Scenario3PBT9",'Deep retrofit'!$AE$101,"")))&amp;IF(F37="Scenario1PBT10",'Deep retrofit'!$AF$101,IF(F37="Scenario2PBT10",'Deep retrofit'!$AG$101,IF(F37="Scenario3PBT10",'Deep retrofit'!$AH$101,"")))&amp;IF(F37="Scenario1PBT11",'Deep retrofit'!$AI$101,IF(F37="Scenario2PBT11",'Deep retrofit'!$AJ$101,IF(F37="Scenario3PBT11",'Deep retrofit'!$AK$101,"")))&amp;IF(F37="Scenario1PBT12",'Deep retrofit'!$AL$101,IF(F37="Scenario2PBT12",'Deep retrofit'!$AM$101,IF(F37="Scenario3PBT12",'Deep retrofit'!$AN$101,"")))&amp;IF(F37="Scenario1PBT13",'Deep retrofit'!$AO$101,IF(F37="Scenario2PBT13",'Deep retrofit'!$AP$101,IF(F37="Scenario3PBT13",'Deep retrofit'!$AQ$101,"")))&amp;IF(F37="Scenario1PBT14",'Deep retrofit'!$AR$101,IF(F37="Scenario2PBT14",'Deep retrofit'!$AS$101,IF(F37="Scenario3PBT14",'Deep retrofit'!$AT$101,"")))&amp;IF(F37="Scenario1PBT15",'Deep retrofit'!$AU$101,IF(F37="Scenario2PBT15",'Deep retrofit'!$AV$101,IF(F37="Scenario3PBT15",'Deep retrofit'!$AW$101,"")))</f>
        <v/>
      </c>
      <c r="AB37" s="179">
        <f t="shared" si="23"/>
        <v>0</v>
      </c>
      <c r="AC37" s="348" t="str">
        <f t="shared" si="24"/>
        <v/>
      </c>
      <c r="AD37" s="353">
        <f>IF(AC37="",IFERROR('Projection_Base-case'!G38-G37,0),0)</f>
        <v>0</v>
      </c>
      <c r="AE37" s="350">
        <f t="shared" ref="AE37:AE68" si="25">IFERROR(AD37*C37,0)</f>
        <v>0</v>
      </c>
      <c r="AF37" s="361">
        <f>IFERROR(100*AD37/'Projection_Base-case'!G38,0)</f>
        <v>0</v>
      </c>
      <c r="AG37" s="352">
        <f>IF(AC37="",IFERROR('Projection_Base-case'!I38-I37,0),0)</f>
        <v>0</v>
      </c>
      <c r="AH37" s="353">
        <f t="shared" ref="AH37:AH68" si="26">IFERROR(AG37*C37,0)</f>
        <v>0</v>
      </c>
      <c r="AI37" s="361">
        <f>IFERROR(100*AG37/'Projection_Base-case'!I38,0)</f>
        <v>0</v>
      </c>
      <c r="AJ37" s="352">
        <f>IF(AC37="",IFERROR('Projection_Base-case'!K38-K37,0),0)</f>
        <v>0</v>
      </c>
      <c r="AK37" s="353">
        <f t="shared" ref="AK37:AK68" si="27">IFERROR(AJ37*C37,0)</f>
        <v>0</v>
      </c>
      <c r="AL37" s="361">
        <f>IFERROR(100*AJ37/'Projection_Base-case'!K38,0)</f>
        <v>0</v>
      </c>
      <c r="AM37" s="352">
        <f>-IF(AC37="",IFERROR('Projection_Base-case'!M38-M37,0),0)</f>
        <v>0</v>
      </c>
      <c r="AN37" s="353">
        <f t="shared" ref="AN37:AN68" si="28">IFERROR(AM37*C37,0)</f>
        <v>0</v>
      </c>
      <c r="AO37" s="354">
        <f>IFERROR(IF('Projection_Base-case'!N38&gt;0,100*AN37/'Projection_Base-case'!N38,100*AN37/N37),0)</f>
        <v>0</v>
      </c>
      <c r="AP37" s="355">
        <f>IF(AC37="",IFERROR('Projection_Base-case'!O38-O37,0),0)</f>
        <v>0</v>
      </c>
      <c r="AQ37" s="356">
        <f t="shared" ref="AQ37:AQ68" si="29">IFERROR(AP37*C37,0)</f>
        <v>0</v>
      </c>
      <c r="AR37" s="356">
        <f>IFERROR(100*AP37/'Projection_Base-case'!O38,0)</f>
        <v>0</v>
      </c>
      <c r="AS37" s="355">
        <f>IF(AC37="",IFERROR('Projection_Base-case'!Q38-Q37,0),0)</f>
        <v>0</v>
      </c>
      <c r="AT37" s="356">
        <f t="shared" ref="AT37:AT68" si="30">IFERROR(AS37*C37,0)</f>
        <v>0</v>
      </c>
      <c r="AU37" s="356">
        <f>IFERROR(100*AS37/'Projection_Base-case'!Q38,0)</f>
        <v>0</v>
      </c>
      <c r="AV37" s="355">
        <f>IF(AC37="",IFERROR('Projection_Base-case'!S38-S37,0),0)</f>
        <v>0</v>
      </c>
      <c r="AW37" s="356">
        <f t="shared" ref="AW37:AW68" si="31">IFERROR(AV37*C37,0)</f>
        <v>0</v>
      </c>
      <c r="AX37" s="357">
        <f>IFERROR(100*AV37/'Projection_Base-case'!S38,0)</f>
        <v>0</v>
      </c>
      <c r="AY37" s="358">
        <f>IF(AC37="",IFERROR('Projection_Base-case'!U38-U37,0),0)</f>
        <v>0</v>
      </c>
      <c r="AZ37" s="359">
        <f t="shared" ref="AZ37:AZ68" si="32">IFERROR(AY37*C37,0)</f>
        <v>0</v>
      </c>
      <c r="BA37" s="359">
        <f>IFERROR(100*AY37/'Projection_Base-case'!U38,0)</f>
        <v>0</v>
      </c>
      <c r="BB37" s="358">
        <f>IF(AC37="",IFERROR('Projection_Base-case'!W38-W37,0),0)</f>
        <v>0</v>
      </c>
      <c r="BC37" s="359">
        <f t="shared" ref="BC37:BC68" si="33">IFERROR(BB37*C37,0)</f>
        <v>0</v>
      </c>
      <c r="BD37" s="359">
        <f>IFERROR(100*BB37/'Projection_Base-case'!W38,0)</f>
        <v>0</v>
      </c>
      <c r="BE37" s="358">
        <f>IF(AC37="",IFERROR('Projection_Base-case'!Y38-Y37,0),0)</f>
        <v>0</v>
      </c>
      <c r="BF37" s="359">
        <f t="shared" ref="BF37:BF68" si="34">IFERROR(BE37*C37,0)</f>
        <v>0</v>
      </c>
      <c r="BG37" s="359">
        <f>IFERROR(100*BE37/'Projection_Base-case'!Y38,0)</f>
        <v>0</v>
      </c>
      <c r="BH37" s="359">
        <f t="shared" ref="BH37:BH68" si="35">IFERROR(AB37/AZ37,0)</f>
        <v>0</v>
      </c>
      <c r="BI37" s="360">
        <f t="shared" ref="BI37:BI68" si="36">IFERROR(AB37/AE37,0)</f>
        <v>0</v>
      </c>
    </row>
    <row r="38" spans="1:61" ht="15.6">
      <c r="A38" s="205">
        <v>34</v>
      </c>
      <c r="B38" s="347">
        <f>IF('Projection_Base-case'!B39&lt;&gt;"",'Projection_Base-case'!B39,0)</f>
        <v>0</v>
      </c>
      <c r="C38" s="347">
        <f>IF('Projection_Base-case'!C39&lt;&gt;"",'Projection_Base-case'!C39,0)</f>
        <v>0</v>
      </c>
      <c r="D38" s="365">
        <f>IF('Projection_Base-case'!D39&lt;&gt;"",'Projection_Base-case'!D39,0)</f>
        <v>0</v>
      </c>
      <c r="E38" s="369"/>
      <c r="F38" s="367" t="str">
        <f t="shared" si="12"/>
        <v>0</v>
      </c>
      <c r="G38" s="177" t="str">
        <f>IF(F38="Scenario1PBT1",'Deep retrofit'!$E$6,IF(F38="Scenario2PBT1",'Deep retrofit'!$F$6,IF(F38="Scenario3PBT1",'Deep retrofit'!$G$6,"")))&amp;IF(F38="Scenario1PBT2",'Deep retrofit'!$H$6,IF(F38="Scenario2PBT2",'Deep retrofit'!$I$6,IF(F38="Scenario3PBT2",'Deep retrofit'!$J$6,"")))&amp;IF(F38="Scenario1PBT3",'Deep retrofit'!$K$6,IF(F38="Scenario2PBT3",'Deep retrofit'!$L$6,IF(F38="Scenario3PBT3",'Deep retrofit'!$M$6,"")))&amp;IF(F38="Scenario1PBT4",'Deep retrofit'!$N$6,IF(F38="Scenario2PBT4",'Deep retrofit'!$O$6,IF(F38="Scenario3PBT4",'Deep retrofit'!$P$6,"")))&amp;IF(F38="Scenario1PBT5",'Deep retrofit'!$Q$6,IF(F38="Scenario2PBT5",'Deep retrofit'!$R$6,IF(F38="Scenario3PBT5",'Deep retrofit'!$S$6,"")))&amp;IF(F38="Scenario1PBT6",'Deep retrofit'!$T$6,IF(F38="Scenario2PBT6",'Deep retrofit'!$U$6,IF(F38="Scenario3PBT6",'Deep retrofit'!$V$6,"")))&amp;IF(F38="Scenario1PBT7",'Deep retrofit'!$W$6,IF(F38="Scenario2PBT7",'Deep retrofit'!$X$6,IF(F38="Scenario3PBT7",'Deep retrofit'!$Y$6,"")))&amp;IF(F38="Scenario1PBT8",'Deep retrofit'!$Z$6,IF(F38="Scenario2PBT8",'Deep retrofit'!$AA$6,IF(F38="Scenario3PBT8",'Deep retrofit'!$AB$6,"")))&amp;IF(F38="Scenario1PBT9",'Deep retrofit'!$AC$6,IF(F38="Scenario2PBT9",'Deep retrofit'!$AD$6,IF(F38="Scenario3PBT9",'Deep retrofit'!$AE$6,"")))&amp;IF(F38="Scenario1PBT10",'Deep retrofit'!$AF$6,IF(F38="Scenario2PBT10",'Deep retrofit'!$AG$6,IF(F38="Scenario3PBT10",'Deep retrofit'!$AH$6,"")))&amp;IF(F38="Scenario1PBT11",'Deep retrofit'!$AI$6,IF(F38="Scenario2PBT11",'Deep retrofit'!$AJ$6,IF(F38="Scenario3PBT11",'Deep retrofit'!$AK$6,"")))&amp;IF(F38="Scenario1PBT12",'Deep retrofit'!$AL$6,IF(F38="Scenario2PBT12",'Deep retrofit'!$AM$6,IF(F38="Scenario3PBT12",'Deep retrofit'!$AN$6,"")))&amp;IF(F38="Scenario1PBT13",'Deep retrofit'!$AO$6,IF(F38="Scenario2PBT13",'Deep retrofit'!$AP$6,IF(F38="Scenario3PBT13",'Deep retrofit'!$AQ$6,"")))&amp;IF(F38="Scenario1PBT14",'Deep retrofit'!$AR$6,IF(F38="Scenario2PBT14",'Deep retrofit'!$AS$6,IF(F38="Scenario3PBT14",'Deep retrofit'!$AT$6,"")))&amp;IF(F38="Scenario1PBT15",'Deep retrofit'!$AU$6,IF(F38="Scenario2PBT15",'Deep retrofit'!$AV$6,IF(F38="Scenario3PBT15",'Deep retrofit'!$AW$6,"")))</f>
        <v/>
      </c>
      <c r="H38" s="117">
        <f t="shared" si="13"/>
        <v>0</v>
      </c>
      <c r="I38" s="178" t="str">
        <f>IF(F38="Scenario1PBT1",'Deep retrofit'!$E$16,IF(F38="Scenario2PBT1",'Deep retrofit'!$F$16,IF(F38="Scenario3PBT1",'Deep retrofit'!$G$16,"")))&amp;IF(F38="Scenario1PBT2",'Deep retrofit'!$H$16,IF(F38="Scenario2PBT2",'Deep retrofit'!$I$16,IF(F38="Scenario3PBT2",'Deep retrofit'!$J$16,"")))&amp;IF(F38="Scenario1PBT3",'Deep retrofit'!$K$16,IF(F38="Scenario2PBT3",'Deep retrofit'!$L$16,IF(F38="Scenario3PBT3",'Deep retrofit'!$M$16,"")))&amp;IF(F38="Scenario1PBT4",'Deep retrofit'!$N$16,IF(F38="Scenario2PBT4",'Deep retrofit'!$O$16,IF(F38="Scenario3PBT4",'Deep retrofit'!$P$16,"")))&amp;IF(F38="Scenario1PBT5",'Deep retrofit'!$Q$16,IF(F38="Scenario2PBT5",'Deep retrofit'!$R$16,IF(F38="Scenario3PBT5",'Deep retrofit'!$S$16,"")))&amp;IF(F38="Scenario1PBT6",'Deep retrofit'!$T$16,IF(F38="Scenario2PBT6",'Deep retrofit'!$U$16,IF(F38="Scenario3PBT6",'Deep retrofit'!$V$16,"")))&amp;IF(F38="Scenario1PBT7",'Deep retrofit'!$W$16,IF(F38="Scenario2PBT7",'Deep retrofit'!$X$16,IF(F38="Scenario3PBT7",'Deep retrofit'!$Y$16,"")))&amp;IF(F38="Scenario1PBT8",'Deep retrofit'!$Z$16,IF(F38="Scenario2PBT8",'Deep retrofit'!$AA$16,IF(F38="Scenario3PBT8",'Deep retrofit'!$AB$16,"")))&amp;IF(F38="Scenario1PBT9",'Deep retrofit'!$AC$16,IF(F38="Scenario2PBT9",'Deep retrofit'!$AD$16,IF(F38="Scenario3PBT9",'Deep retrofit'!$AE$16,"")))&amp;IF(F38="Scenario1PBT10",'Deep retrofit'!$AF$16,IF(F38="Scenario2PBT10",'Deep retrofit'!$AG$16,IF(F38="Scenario3PBT10",'Deep retrofit'!$AH$16,"")))&amp;IF(F38="Scenario1PBT11",'Deep retrofit'!$AI$16,IF(F38="Scenario2PBT11",'Deep retrofit'!$AJ$16,IF(F38="Scenario3PBT11",'Deep retrofit'!$AK$16,"")))&amp;IF(F38="Scenario1PBT12",'Deep retrofit'!$AL$16,IF(F38="Scenario2PBT12",'Deep retrofit'!$AM$16,IF(F38="Scenario3PBT12",'Deep retrofit'!$AN$16,"")))&amp;IF(F38="Scenario1PBT13",'Deep retrofit'!$AO$16,IF(F38="Scenario2PBT13",'Deep retrofit'!$AP$16,IF(F38="Scenario3PBT13",'Deep retrofit'!$AQ$16,"")))&amp;IF(F38="Scenario1PBT14",'Deep retrofit'!$AR$16,IF(F38="Scenario2PBT14",'Deep retrofit'!$AS$16,IF(F38="Scenario3PBT14",'Deep retrofit'!$AT$16,"")))&amp;IF(F38="Scenario1PBT15",'Deep retrofit'!$AU$16,IF(F38="Scenario2PBT15",'Deep retrofit'!$AV$16,IF(F38="Scenario3PBT15",'Deep retrofit'!$AW$16,"")))</f>
        <v/>
      </c>
      <c r="J38" s="117">
        <f t="shared" si="14"/>
        <v>0</v>
      </c>
      <c r="K38" s="117" t="str">
        <f>IF(F38="Scenario1PBT1",'Deep retrofit'!$E$18,IF(F38="Scenario2PBT1",'Deep retrofit'!$F$18,IF(F38="Scenario3PBT1",'Deep retrofit'!$G$18,"")))&amp;IF(F38="Scenario1PBT2",'Deep retrofit'!$H$18,IF(F38="Scenario2PBT2",'Deep retrofit'!$I$18,IF(F38="Scenario3PBT2",'Deep retrofit'!$J$18,"")))&amp;IF(F38="Scenario1PBT3",'Deep retrofit'!$K$18,IF(F38="Scenario2PBT3",'Deep retrofit'!$L$18,IF(F38="Scenario3PBT3",'Deep retrofit'!$M$18,"")))&amp;IF(F38="Scenario1PBT4",'Deep retrofit'!$N$18,IF(F38="Scenario2PBT4",'Deep retrofit'!$O$18,IF(F38="Scenario3PBT4",'Deep retrofit'!$P$18,"")))&amp;IF(F38="Scenario1PBT5",'Deep retrofit'!$Q$18,IF(F38="Scenario2PBT5",'Deep retrofit'!$R$18,IF(F38="Scenario3PBT5",'Deep retrofit'!$S$18,"")))&amp;IF(F38="Scenario1PBT6",'Deep retrofit'!$T$18,IF(F38="Scenario2PBT6",'Deep retrofit'!$U$18,IF(F38="Scenario3PBT6",'Deep retrofit'!$V$18,"")))&amp;IF(F38="Scenario1PBT7",'Deep retrofit'!$W$18,IF(F38="Scenario2PBT7",'Deep retrofit'!$X$18,IF(F38="Scenario3PBT7",'Deep retrofit'!$Y$18,"")))&amp;IF(F38="Scenario1PBT8",'Deep retrofit'!$Z$18,IF(F38="Scenario2PBT8",'Deep retrofit'!$AA$18,IF(F38="Scenario3PBT8",'Deep retrofit'!$AB$18,"")))&amp;IF(F38="Scenario1PBT9",'Deep retrofit'!$AC$18,IF(F38="Scenario2PBT9",'Deep retrofit'!$AD$18,IF(F38="Scenario3PBT9",'Deep retrofit'!$AE$18,"")))&amp;IF(F38="Scenario1PBT10",'Deep retrofit'!$AF$18,IF(F38="Scenario2PBT10",'Deep retrofit'!$AG$18,IF(F38="Scenario3PBT10",'Deep retrofit'!$AH$18,"")))&amp;IF(F38="Scenario1PBT11",'Deep retrofit'!$AI$18,IF(F38="Scenario2PBT11",'Deep retrofit'!$AJ$18,IF(F38="Scenario3PBT11",'Deep retrofit'!$AK$18,"")))&amp;IF(F38="Scenario1PBT12",'Deep retrofit'!$AL$18,IF(F38="Scenario2PBT12",'Deep retrofit'!$AM$18,IF(F38="Scenario3PBT12",'Deep retrofit'!$AN$18,"")))&amp;IF(F38="Scenario1PBT13",'Deep retrofit'!$AO$18,IF(F38="Scenario2PBT13",'Deep retrofit'!$AP$18,IF(F38="Scenario3PBT13",'Deep retrofit'!$AQ$18,"")))&amp;IF(F38="Scenario1PBT14",'Deep retrofit'!$AR$18,IF(F38="Scenario2PBT14",'Deep retrofit'!$AS$18,IF(F38="Scenario3PBT14",'Deep retrofit'!$AT$18,"")))&amp;IF(F38="Scenario1PBT15",'Deep retrofit'!$AU$18,IF(F38="Scenario2PBT15",'Deep retrofit'!$AV$18,IF(F38="Scenario3PBT15",'Deep retrofit'!$AW$18,"")))</f>
        <v/>
      </c>
      <c r="L38" s="117">
        <f t="shared" si="15"/>
        <v>0</v>
      </c>
      <c r="M38" s="117" t="str">
        <f>IF(F38="Scenario1PBT1",'Deep retrofit'!$E$20,IF(F38="Scenario2PBT1",'Deep retrofit'!$F$20,IF(F38="Scenario3PBT1",'Deep retrofit'!$G$20,"")))&amp;IF(F38="Scenario1PBT2",'Deep retrofit'!$H$20,IF(F38="Scenario2PBT2",'Deep retrofit'!$I$20,IF(F38="Scenario3PBT2",'Deep retrofit'!$J$20,"")))&amp;IF(F38="Scenario1PBT3",'Deep retrofit'!$K$20,IF(F38="Scenario2PBT3",'Deep retrofit'!$L$20,IF(F38="Scenario3PBT3",'Deep retrofit'!$M$20,"")))&amp;IF(F38="Scenario1PBT4",'Deep retrofit'!$N$20,IF(F38="Scenario2PBT4",'Deep retrofit'!$O$20,IF(F38="Scenario3PBT4",'Deep retrofit'!$P$20,"")))&amp;IF(F38="Scenario1PBT5",'Deep retrofit'!$Q$20,IF(F38="Scenario2PBT5",'Deep retrofit'!$R$20,IF(F38="Scenario3PBT5",'Deep retrofit'!$S$20,"")))&amp;IF(F38="Scenario1PBT6",'Deep retrofit'!$T$20,IF(F38="Scenario2PBT6",'Deep retrofit'!$U$20,IF(F38="Scenario3PBT6",'Deep retrofit'!$V$20,"")))&amp;IF(F38="Scenario1PBT7",'Deep retrofit'!$W$20,IF(F38="Scenario2PBT7",'Deep retrofit'!$X$20,IF(F38="Scenario3PBT7",'Deep retrofit'!$Y$20,"")))&amp;IF(F38="Scenario1PBT8",'Deep retrofit'!$Z$20,IF(F38="Scenario2PBT8",'Deep retrofit'!$AA$20,IF(F38="Scenario3PBT8",'Deep retrofit'!$AB$20,"")))&amp;IF(F38="Scenario1PBT9",'Deep retrofit'!$AC$20,IF(F38="Scenario2PBT9",'Deep retrofit'!$AD$20,IF(F38="Scenario3PBT9",'Deep retrofit'!$AE$20,"")))&amp;IF(F38="Scenario1PBT10",'Deep retrofit'!$AF$20,IF(F38="Scenario2PBT10",'Deep retrofit'!$AG$20,IF(F38="Scenario3PBT10",'Deep retrofit'!$AH$20,"")))&amp;IF(F38="Scenario1PBT11",'Deep retrofit'!$AI$20,IF(F38="Scenario2PBT11",'Deep retrofit'!$AJ$20,IF(F38="Scenario3PBT11",'Deep retrofit'!$AK$20,"")))&amp;IF(F38="Scenario1PBT12",'Deep retrofit'!$AL$20,IF(F38="Scenario2PBT12",'Deep retrofit'!$AM$20,IF(F38="Scenario3PBT12",'Deep retrofit'!$AN$20,"")))&amp;IF(F38="Scenario1PBT13",'Deep retrofit'!$AO$20,IF(F38="Scenario2PBT13",'Deep retrofit'!$AP$20,IF(F38="Scenario3PBT13",'Deep retrofit'!$AQ$20,"")))&amp;IF(F38="Scenario1PBT14",'Deep retrofit'!$AR$20,IF(F38="Scenario2PBT14",'Deep retrofit'!$AS$20,IF(F38="Scenario3PBT14",'Deep retrofit'!$AT$20,"")))&amp;IF(F38="Scenario1PBT15",'Deep retrofit'!$AU$20,IF(F38="Scenario2PBT15",'Deep retrofit'!$AV$20,IF(F38="Scenario3PBT15",'Deep retrofit'!$AW$20,"")))</f>
        <v/>
      </c>
      <c r="N38" s="118">
        <f t="shared" si="16"/>
        <v>0</v>
      </c>
      <c r="O38" s="206" t="str">
        <f>IF(F38="Scenario1PBT1",'Deep retrofit'!$E$23,IF(F38="Scenario2PBT1",'Deep retrofit'!$F$23,IF(F38="Scenario3PBT1",'Deep retrofit'!$G$23,"")))&amp;IF(F38="Scenario1PBT2",'Deep retrofit'!$H$23,IF(F38="Scenario2PBT2",'Deep retrofit'!$I$23,IF(F38="Scenario3PBT2",'Deep retrofit'!$J$23,"")))&amp;IF(F38="Scenario1PBT3",'Deep retrofit'!$K$23,IF(F38="Scenario2PBT3",'Deep retrofit'!$L$23,IF(F38="Scenario3PBT3",'Deep retrofit'!$M$23,"")))&amp;IF(F38="Scenario1PBT4",'Deep retrofit'!$N$23,IF(F38="Scenario2PBT4",'Deep retrofit'!$O$23,IF(F38="Scenario3PBT4",'Deep retrofit'!$P$23,"")))&amp;IF(F38="Scenario1PBT5",'Deep retrofit'!$Q$23,IF(F38="Scenario2PBT5",'Deep retrofit'!$R$23,IF(F38="Scenario3PBT5",'Deep retrofit'!$S$23,"")))&amp;IF(F38="Scenario1PBT6",'Deep retrofit'!$T$23,IF(F38="Scenario2PBT6",'Deep retrofit'!$U$23,IF(F38="Scenario3PBT6",'Deep retrofit'!$V$23,"")))&amp;IF(F38="Scenario1PBT7",'Deep retrofit'!$W$23,IF(F38="Scenario2PBT7",'Deep retrofit'!$X$23,IF(F38="Scenario3PBT7",'Deep retrofit'!$Y$23,"")))&amp;IF(F38="Scenario1PBT8",'Deep retrofit'!$Z$23,IF(F38="Scenario2PBT8",'Deep retrofit'!$AA$23,IF(F38="Scenario3PBT8",'Deep retrofit'!$AB$23,"")))&amp;IF(F38="Scenario1PBT9",'Deep retrofit'!$AC$23,IF(F38="Scenario2PBT9",'Deep retrofit'!$AD$23,IF(F38="Scenario3PBT9",'Deep retrofit'!$AE$23,"")))&amp;IF(F38="Scenario1PBT10",'Deep retrofit'!$AF$23,IF(F38="Scenario2PBT10",'Deep retrofit'!$AG$23,IF(F38="Scenario3PBT10",'Deep retrofit'!$AH$23,"")))&amp;IF(F38="Scenario1PBT11",'Deep retrofit'!$AI$23,IF(F38="Scenario2PBT11",'Deep retrofit'!$AJ$23,IF(F38="Scenario3PBT11",'Deep retrofit'!$AK$23,"")))&amp;IF(F38="Scenario1PBT12",'Deep retrofit'!$AL$23,IF(F38="Scenario2PBT12",'Deep retrofit'!$AM$23,IF(F38="Scenario3PBT12",'Deep retrofit'!$AN$23,"")))&amp;IF(F38="Scenario1PBT13",'Deep retrofit'!$AO$23,IF(F38="Scenario2PBT13",'Deep retrofit'!$AP$23,IF(F38="Scenario3PBT13",'Deep retrofit'!$AQ$23,"")))&amp;IF(F38="Scenario1PBT14",'Deep retrofit'!$AR$23,IF(F38="Scenario2PBT14",'Deep retrofit'!$AS$23,IF(F38="Scenario3PBT14",'Deep retrofit'!$AT$23,"")))&amp;IF(F38="Scenario1PBT15",'Deep retrofit'!$AU$23,IF(F38="Scenario2PBT15",'Deep retrofit'!$AV$23,IF(F38="Scenario3PBT15",'Deep retrofit'!$AW$23,"")))</f>
        <v/>
      </c>
      <c r="P38" s="117">
        <f t="shared" si="17"/>
        <v>0</v>
      </c>
      <c r="Q38" s="117" t="str">
        <f>IF(F38="Scenario1PBT1",'Deep retrofit'!$E$25,IF(F38="Scenario2PBT1",'Deep retrofit'!$F$25,IF(F38="Scenario3PBT1",'Deep retrofit'!$G$25,"")))&amp;IF(F38="Scenario1PBT2",'Deep retrofit'!$H$25,IF(F38="Scenario2PBT2",'Deep retrofit'!$I$25,IF(F38="Scenario3PBT2",'Deep retrofit'!$J$25,"")))&amp;IF(F38="Scenario1PBT3",'Deep retrofit'!$K$25,IF(F38="Scenario2PBT3",'Deep retrofit'!$L$25,IF(F38="Scenario3PBT3",'Deep retrofit'!$M$25,"")))&amp;IF(F38="Scenario1PBT4",'Deep retrofit'!$N$25,IF(F38="Scenario2PBT4",'Deep retrofit'!$O$25,IF(F38="Scenario3PBT4",'Deep retrofit'!$P$25,"")))&amp;IF(F38="Scenario1PBT5",'Deep retrofit'!$Q$25,IF(F38="Scenario2PBT5",'Deep retrofit'!$R$25,IF(F38="Scenario3PBT5",'Deep retrofit'!$S$25,"")))&amp;IF(F38="Scenario1PBT6",'Deep retrofit'!$T$25,IF(F38="Scenario2PBT6",'Deep retrofit'!$U$25,IF(F38="Scenario3PBT6",'Deep retrofit'!$V$25,"")))&amp;IF(F38="Scenario1PBT7",'Deep retrofit'!$W$25,IF(F38="Scenario2PBT7",'Deep retrofit'!$X$25,IF(F38="Scenario3PBT7",'Deep retrofit'!$Y$25,"")))&amp;IF(F38="Scenario1PBT8",'Deep retrofit'!$Z$25,IF(F38="Scenario2PBT8",'Deep retrofit'!$AA$25,IF(F38="Scenario3PBT8",'Deep retrofit'!$AB$25,"")))&amp;IF(F38="Scenario1PBT9",'Deep retrofit'!$AC$25,IF(F38="Scenario2PBT9",'Deep retrofit'!$AD$25,IF(F38="Scenario3PBT9",'Deep retrofit'!$AE$25,"")))&amp;IF(F38="Scenario1PBT10",'Deep retrofit'!$AF$25,IF(F38="Scenario2PBT10",'Deep retrofit'!$AG$25,IF(F38="Scenario3PBT10",'Deep retrofit'!$AH$25,"")))&amp;IF(F38="Scenario1PBT11",'Deep retrofit'!$AI$25,IF(F38="Scenario2PBT11",'Deep retrofit'!$AJ$25,IF(F38="Scenario3PBT11",'Deep retrofit'!$AK$25,"")))&amp;IF(F38="Scenario1PBT12",'Deep retrofit'!$AL$25,IF(F38="Scenario2PBT12",'Deep retrofit'!$AM$25,IF(F38="Scenario3PBT12",'Deep retrofit'!$AN$25,"")))&amp;IF(F38="Scenario1PBT13",'Deep retrofit'!$AO$25,IF(F38="Scenario2PBT13",'Deep retrofit'!$AP$25,IF(F38="Scenario3PBT13",'Deep retrofit'!$AQ$25,"")))&amp;IF(F38="Scenario1PBT14",'Deep retrofit'!$AR$25,IF(F38="Scenario2PBT14",'Deep retrofit'!$AS$25,IF(F38="Scenario3PBT14",'Deep retrofit'!$AT$25,"")))&amp;IF(F38="Scenario1PBT15",'Deep retrofit'!$AU$25,IF(F38="Scenario2PBT15",'Deep retrofit'!$AV$25,IF(F38="Scenario3PBT15",'Deep retrofit'!$AW$25,"")))</f>
        <v/>
      </c>
      <c r="R38" s="117">
        <f t="shared" si="18"/>
        <v>0</v>
      </c>
      <c r="S38" s="117" t="str">
        <f>IF(F38="Scenario1PBT1",'Deep retrofit'!$E$27,IF(F38="Scenario2PBT1",'Deep retrofit'!$F$27,IF(F38="Scenario3PBT1",'Deep retrofit'!$G$27,"")))&amp;IF(F38="Scenario1PBT2",'Deep retrofit'!$H$27,IF(F38="Scenario2PBT2",'Deep retrofit'!$I$27,IF(F38="Scenario3PBT2",'Deep retrofit'!$J$27,"")))&amp;IF(F38="Scenario1PBT3",'Deep retrofit'!$K$27,IF(F38="Scenario2PBT3",'Deep retrofit'!$L$27,IF(F38="Scenario3PBT3",'Deep retrofit'!$M$27,"")))&amp;IF(F38="Scenario1PBT4",'Deep retrofit'!$N$27,IF(F38="Scenario2PBT4",'Deep retrofit'!$O$27,IF(F38="Scenario3PBT4",'Deep retrofit'!$P$27,"")))&amp;IF(F38="Scenario1PBT5",'Deep retrofit'!$Q$27,IF(F38="Scenario2PBT5",'Deep retrofit'!$R$27,IF(F38="Scenario3PBT5",'Deep retrofit'!$S$27,"")))&amp;IF(F38="Scenario1PBT6",'Deep retrofit'!$T$27,IF(F38="Scenario2PBT6",'Deep retrofit'!$U$27,IF(F38="Scenario3PBT6",'Deep retrofit'!$V$27,"")))&amp;IF(F38="Scenario1PBT7",'Deep retrofit'!$W$27,IF(F38="Scenario2PBT7",'Deep retrofit'!$X$27,IF(F38="Scenario3PBT7",'Deep retrofit'!$Y$27,"")))&amp;IF(F38="Scenario1PBT8",'Deep retrofit'!$Z$27,IF(F38="Scenario2PBT8",'Deep retrofit'!$AA$27,IF(F38="Scenario3PBT8",'Deep retrofit'!$AB$27,"")))&amp;IF(F38="Scenario1PBT9",'Deep retrofit'!$AC$27,IF(F38="Scenario2PBT9",'Deep retrofit'!$AD$27,IF(F38="Scenario3PBT9",'Deep retrofit'!$AE$27,"")))&amp;IF(F38="Scenario1PBT10",'Deep retrofit'!$AF$27,IF(F38="Scenario2PBT10",'Deep retrofit'!$AG$27,IF(F38="Scenario3PBT10",'Deep retrofit'!$AH$27,"")))&amp;IF(F38="Scenario1PBT11",'Deep retrofit'!$AI$27,IF(F38="Scenario2PBT11",'Deep retrofit'!$AJ$27,IF(F38="Scenario3PBT11",'Deep retrofit'!$AK$27,"")))&amp;IF(F38="Scenario1PBT12",'Deep retrofit'!$AL$27,IF(F38="Scenario2PBT12",'Deep retrofit'!$AM$27,IF(F38="Scenario3PBT12",'Deep retrofit'!$AN$27,"")))&amp;IF(F38="Scenario1PBT13",'Deep retrofit'!$AO$27,IF(F38="Scenario2PBT13",'Deep retrofit'!$AP$27,IF(F38="Scenario3PBT13",'Deep retrofit'!$AQ$27,"")))&amp;IF(F38="Scenario1PBT14",'Deep retrofit'!$AR$27,IF(F38="Scenario2PBT14",'Deep retrofit'!$AS$27,IF(F38="Scenario3PBT14",'Deep retrofit'!$AT$27,"")))&amp;IF(F38="Scenario1PBT15",'Deep retrofit'!$AU$27,IF(F38="Scenario2PBT15",'Deep retrofit'!$AV$27,IF(F38="Scenario3PBT15",'Deep retrofit'!$AW$27,"")))</f>
        <v/>
      </c>
      <c r="T38" s="207">
        <f t="shared" si="19"/>
        <v>0</v>
      </c>
      <c r="U38" s="206" t="str">
        <f>IF(F38="Scenario1PBT1",'Deep retrofit'!$E$38,IF(F38="Scenario2PBT1",'Deep retrofit'!$F$38,IF(F38="Scenario3PBT1",'Deep retrofit'!$G$38,"")))&amp;IF(F38="Scenario1PBT2",'Deep retrofit'!$H$38,IF(F38="Scenario2PBT2",'Deep retrofit'!$I$38,IF(F38="Scenario3PBT2",'Deep retrofit'!$J$38,"")))&amp;IF(F38="Scenario1PBT3",'Deep retrofit'!$K$38,IF(F38="Scenario2PBT3",'Deep retrofit'!$L$38,IF(F38="Scenario3PBT3",'Deep retrofit'!$M$38,"")))&amp;IF(F38="Scenario1PBT4",'Deep retrofit'!$N$38,IF(F38="Scenario2PBT4",'Deep retrofit'!$O$38,IF(F38="Scenario3PBT4",'Deep retrofit'!$P$38,"")))&amp;IF(F38="Scenario1PBT5",'Deep retrofit'!$Q$38,IF(F38="Scenario2PBT5",'Deep retrofit'!$R$38,IF(F38="Scenario3PBT5",'Deep retrofit'!$S$38,"")))&amp;IF(F38="Scenario1PBT6",'Deep retrofit'!$T$38,IF(F38="Scenario2PBT6",'Deep retrofit'!$U$38,IF(F38="Scenario3PBT6",'Deep retrofit'!$V$38,"")))&amp;IF(F38="Scenario1PBT7",'Deep retrofit'!$W$38,IF(F38="Scenario2PBT7",'Deep retrofit'!$X$38,IF(F38="Scenario3PBT7",'Deep retrofit'!$Y$38,"")))&amp;IF(F38="Scenario1PBT8",'Deep retrofit'!$Z$38,IF(F38="Scenario2PBT8",'Deep retrofit'!$AA$38,IF(F38="Scenario3PBT8",'Deep retrofit'!$AB$38,"")))&amp;IF(F38="Scenario1PBT9",'Deep retrofit'!$AC$38,IF(F38="Scenario2PBT9",'Deep retrofit'!$AD$38,IF(F38="Scenario3PBT9",'Deep retrofit'!$AE$38,"")))&amp;IF(F38="Scenario1PBT10",'Deep retrofit'!$AF$38,IF(F38="Scenario2PBT10",'Deep retrofit'!$AG$38,IF(F38="Scenario3PBT10",'Deep retrofit'!$AH$38,"")))&amp;IF(F38="Scenario1PBT11",'Deep retrofit'!$AI$38,IF(F38="Scenario2PBT11",'Deep retrofit'!$AJ$38,IF(F38="Scenario3PBT11",'Deep retrofit'!$AK$38,"")))&amp;IF(F38="Scenario1PBT12",'Deep retrofit'!$AL$38,IF(F38="Scenario2PBT12",'Deep retrofit'!$AM$38,IF(F38="Scenario3PBT12",'Deep retrofit'!$AN$38,"")))&amp;IF(F38="Scenario1PBT13",'Deep retrofit'!$AO$38,IF(F38="Scenario2PBT13",'Deep retrofit'!$AP$38,IF(F38="Scenario3PBT13",'Deep retrofit'!$AQ$38,"")))&amp;IF(F38="Scenario1PBT14",'Deep retrofit'!$AR$38,IF(F38="Scenario2PBT14",'Deep retrofit'!$AS$38,IF(F38="Scenario3PBT14",'Deep retrofit'!$AT$38,"")))&amp;IF(F38="Scenario1PBT15",'Deep retrofit'!$AU$38,IF(F38="Scenario2PBT15",'Deep retrofit'!$AV$38,IF(F38="Scenario3PBT15",'Deep retrofit'!$AW$38,"")))</f>
        <v/>
      </c>
      <c r="V38" s="117">
        <f t="shared" si="20"/>
        <v>0</v>
      </c>
      <c r="W38" s="117" t="str">
        <f>IF(F38="Scenario1PBT1",'Deep retrofit'!$E$40,IF(F38="Scenario2PBT1",'Deep retrofit'!$F$40,IF(F38="Scenario3PBT1",'Deep retrofit'!$G$40,"")))&amp;IF(F38="Scenario1PBT2",'Deep retrofit'!$H$40,IF(F38="Scenario2PBT2",'Deep retrofit'!$I$40,IF(F38="Scenario3PBT2",'Deep retrofit'!$J$40,"")))&amp;IF(F38="Scenario1PBT3",'Deep retrofit'!$K$40,IF(F38="Scenario2PBT3",'Deep retrofit'!$L$40,IF(F38="Scenario3PBT3",'Deep retrofit'!$M$40,"")))&amp;IF(F38="Scenario1PBT4",'Deep retrofit'!$N$40,IF(F38="Scenario2PBT4",'Deep retrofit'!$O$40,IF(F38="Scenario3PBT4",'Deep retrofit'!$P$40,"")))&amp;IF(F38="Scenario1PBT5",'Deep retrofit'!$Q$40,IF(F38="Scenario2PBT5",'Deep retrofit'!$R$40,IF(F38="Scenario3PBT5",'Deep retrofit'!$S$40,"")))&amp;IF(F38="Scenario1PBT6",'Deep retrofit'!$T$40,IF(F38="Scenario2PBT6",'Deep retrofit'!$U$40,IF(F38="Scenario3PBT6",'Deep retrofit'!$V$40,"")))&amp;IF(F38="Scenario1PBT7",'Deep retrofit'!$W$40,IF(F38="Scenario2PBT7",'Deep retrofit'!$X$40,IF(F38="Scenario3PBT7",'Deep retrofit'!$Y$40,"")))&amp;IF(F38="Scenario1PBT8",'Deep retrofit'!$Z$40,IF(F38="Scenario2PBT8",'Deep retrofit'!$AA$40,IF(F38="Scenario3PBT8",'Deep retrofit'!$AB$40,"")))&amp;IF(F38="Scenario1PBT9",'Deep retrofit'!$AC$40,IF(F38="Scenario2PBT9",'Deep retrofit'!$AD$40,IF(F38="Scenario3PBT9",'Deep retrofit'!$AE$40,"")))&amp;IF(F38="Scenario1PBT10",'Deep retrofit'!$AF$40,IF(F38="Scenario2PBT10",'Deep retrofit'!$AG$40,IF(F38="Scenario3PBT10",'Deep retrofit'!$AH$40,"")))&amp;IF(F38="Scenario1PBT11",'Deep retrofit'!$AI$40,IF(F38="Scenario2PBT11",'Deep retrofit'!$AJ$40,IF(F38="Scenario3PBT11",'Deep retrofit'!$AK$40,"")))&amp;IF(F38="Scenario1PBT12",'Deep retrofit'!$AL$40,IF(F38="Scenario2PBT12",'Deep retrofit'!$AM$40,IF(F38="Scenario3PBT12",'Deep retrofit'!$AN$40,"")))&amp;IF(F38="Scenario1PBT13",'Deep retrofit'!$AO$40,IF(F38="Scenario2PBT13",'Deep retrofit'!$AP$40,IF(F38="Scenario3PBT13",'Deep retrofit'!$AQ$40,"")))&amp;IF(F38="Scenario1PBT14",'Deep retrofit'!$AR$40,IF(F38="Scenario2PBT14",'Deep retrofit'!$AS$40,IF(F38="Scenario3PBT14",'Deep retrofit'!$AT$40,"")))&amp;IF(F38="Scenario1PBT15",'Deep retrofit'!$AU$40,IF(F38="Scenario2PBT15",'Deep retrofit'!$AV$40,IF(F38="Scenario3PBT15",'Deep retrofit'!$AW$40,"")))</f>
        <v/>
      </c>
      <c r="X38" s="117">
        <f t="shared" si="21"/>
        <v>0</v>
      </c>
      <c r="Y38" s="117" t="str">
        <f>IF(F38="Scenario1PBT1",'Deep retrofit'!$E$42,IF(F38="Scenario2PBT1",'Deep retrofit'!$F$42,IF(F38="Scenario3PBT1",'Deep retrofit'!$G$42,"")))&amp;IF(F38="Scenario1PBT2",'Deep retrofit'!$H$42,IF(F38="Scenario2PBT2",'Deep retrofit'!$I$42,IF(F38="Scenario3PBT2",'Deep retrofit'!$J$42,"")))&amp;IF(F38="Scenario1PBT3",'Deep retrofit'!$K$42,IF(F38="Scenario2PBT3",'Deep retrofit'!$L$42,IF(F38="Scenario3PBT3",'Deep retrofit'!$M$42,"")))&amp;IF(F38="Scenario1PBT4",'Deep retrofit'!$N$42,IF(F38="Scenario2PBT4",'Deep retrofit'!$O$42,IF(F38="Scenario3PBT4",'Deep retrofit'!$P$42,"")))&amp;IF(F38="Scenario1PBT5",'Deep retrofit'!$Q$42,IF(F38="Scenario2PBT5",'Deep retrofit'!$R$42,IF(F38="Scenario3PBT5",'Deep retrofit'!$S$42,"")))&amp;IF(F38="Scenario1PBT6",'Deep retrofit'!$T$42,IF(F38="Scenario2PBT6",'Deep retrofit'!$U$42,IF(F38="Scenario3PBT6",'Deep retrofit'!$V$42,"")))&amp;IF(F38="Scenario1PBT7",'Deep retrofit'!$W$42,IF(F38="Scenario2PBT7",'Deep retrofit'!$X$42,IF(F38="Scenario3PBT7",'Deep retrofit'!$Y$42,"")))&amp;IF(F38="Scenario1PBT8",'Deep retrofit'!$Z$42,IF(F38="Scenario2PBT8",'Deep retrofit'!$AA$42,IF(F38="Scenario3PBT8",'Deep retrofit'!$AB$42,"")))&amp;IF(F38="Scenario1PBT9",'Deep retrofit'!$AC$42,IF(F38="Scenario2PBT9",'Deep retrofit'!$AD$42,IF(F38="Scenario3PBT9",'Deep retrofit'!$AE$42,"")))&amp;IF(F38="Scenario1PBT10",'Deep retrofit'!$AF$42,IF(F38="Scenario2PBT10",'Deep retrofit'!$AG$42,IF(F38="Scenario3PBT10",'Deep retrofit'!$AH$42,"")))&amp;IF(F38="Scenario1PBT11",'Deep retrofit'!$AI$42,IF(F38="Scenario2PBT11",'Deep retrofit'!$AJ$42,IF(F38="Scenario3PBT11",'Deep retrofit'!$AK$42,"")))&amp;IF(F38="Scenario1PBT12",'Deep retrofit'!$AL$42,IF(F38="Scenario2PBT12",'Deep retrofit'!$AM$42,IF(F38="Scenario3PBT12",'Deep retrofit'!$AN$42,"")))&amp;IF(F38="Scenario1PBT13",'Deep retrofit'!$AO$42,IF(F38="Scenario2PBT13",'Deep retrofit'!$AP$42,IF(F38="Scenario3PBT13",'Deep retrofit'!$AQ$42,"")))&amp;IF(F38="Scenario1PBT14",'Deep retrofit'!$AR$42,IF(F38="Scenario2PBT14",'Deep retrofit'!$AS$42,IF(F38="Scenario3PBT14",'Deep retrofit'!$AT$42,"")))&amp;IF(F38="Scenario1PBT15",'Deep retrofit'!$AU$42,IF(F38="Scenario2PBT15",'Deep retrofit'!$AV$42,IF(F38="Scenario3PBT15",'Deep retrofit'!$AW$42,"")))</f>
        <v/>
      </c>
      <c r="Z38" s="117">
        <f t="shared" si="22"/>
        <v>0</v>
      </c>
      <c r="AA38" s="269" t="str">
        <f>IF(F38="Scenario1PBT1",'Deep retrofit'!$E$101,IF(F38="Scenario2PBT1",'Deep retrofit'!$F$101,IF(F38="Scenario3PBT1",'Deep retrofit'!$G$101,"")))&amp;IF(F38="Scenario1PBT2",'Deep retrofit'!$H$101,IF(F38="Scenario2PBT2",'Deep retrofit'!$I$101,IF(F38="Scenario3PBT2",'Deep retrofit'!$J$101,"")))&amp;IF(F38="Scenario1PBT3",'Deep retrofit'!$K$101,IF(F38="Scenario2PBT3",'Deep retrofit'!$L$101,IF(F38="Scenario3PBT3",'Deep retrofit'!$M$101,"")))&amp;IF(F38="Scenario1PBT4",'Deep retrofit'!$N$101,IF(F38="Scenario2PBT4",'Deep retrofit'!$O$101,IF(F38="Scenario3PBT4",'Deep retrofit'!$P$101,"")))&amp;IF(F38="Scenario1PBT5",'Deep retrofit'!$Q$101,IF(F38="Scenario2PBT5",'Deep retrofit'!$R$101,IF(F38="Scenario3PBT5",'Deep retrofit'!$S$101,"")))&amp;IF(F38="Scenario1PBT6",'Deep retrofit'!$T$101,IF(F38="Scenario2PBT6",'Deep retrofit'!$U$101,IF(F38="Scenario3PBT6",'Deep retrofit'!$V$101,"")))&amp;IF(F38="Scenario1PBT7",'Deep retrofit'!$W$101,IF(F38="Scenario2PBT7",'Deep retrofit'!$X$101,IF(F38="Scenario3PBT7",'Deep retrofit'!$Y$101,"")))&amp;IF(F38="Scenario1PBT8",'Deep retrofit'!$Z$101,IF(F38="Scenario2PBT8",'Deep retrofit'!$AA$101,IF(F38="Scenario3PBT8",'Deep retrofit'!$AB$101,"")))&amp;IF(F38="Scenario1PBT9",'Deep retrofit'!$AC$101,IF(F38="Scenario2PBT9",'Deep retrofit'!$AD$101,IF(F38="Scenario3PBT9",'Deep retrofit'!$AE$101,"")))&amp;IF(F38="Scenario1PBT10",'Deep retrofit'!$AF$101,IF(F38="Scenario2PBT10",'Deep retrofit'!$AG$101,IF(F38="Scenario3PBT10",'Deep retrofit'!$AH$101,"")))&amp;IF(F38="Scenario1PBT11",'Deep retrofit'!$AI$101,IF(F38="Scenario2PBT11",'Deep retrofit'!$AJ$101,IF(F38="Scenario3PBT11",'Deep retrofit'!$AK$101,"")))&amp;IF(F38="Scenario1PBT12",'Deep retrofit'!$AL$101,IF(F38="Scenario2PBT12",'Deep retrofit'!$AM$101,IF(F38="Scenario3PBT12",'Deep retrofit'!$AN$101,"")))&amp;IF(F38="Scenario1PBT13",'Deep retrofit'!$AO$101,IF(F38="Scenario2PBT13",'Deep retrofit'!$AP$101,IF(F38="Scenario3PBT13",'Deep retrofit'!$AQ$101,"")))&amp;IF(F38="Scenario1PBT14",'Deep retrofit'!$AR$101,IF(F38="Scenario2PBT14",'Deep retrofit'!$AS$101,IF(F38="Scenario3PBT14",'Deep retrofit'!$AT$101,"")))&amp;IF(F38="Scenario1PBT15",'Deep retrofit'!$AU$101,IF(F38="Scenario2PBT15",'Deep retrofit'!$AV$101,IF(F38="Scenario3PBT15",'Deep retrofit'!$AW$101,"")))</f>
        <v/>
      </c>
      <c r="AB38" s="179">
        <f t="shared" si="23"/>
        <v>0</v>
      </c>
      <c r="AC38" s="348" t="str">
        <f t="shared" si="24"/>
        <v/>
      </c>
      <c r="AD38" s="353">
        <f>IF(AC38="",IFERROR('Projection_Base-case'!G39-G38,0),0)</f>
        <v>0</v>
      </c>
      <c r="AE38" s="350">
        <f t="shared" si="25"/>
        <v>0</v>
      </c>
      <c r="AF38" s="361">
        <f>IFERROR(100*AD38/'Projection_Base-case'!G39,0)</f>
        <v>0</v>
      </c>
      <c r="AG38" s="352">
        <f>IF(AC38="",IFERROR('Projection_Base-case'!I39-I38,0),0)</f>
        <v>0</v>
      </c>
      <c r="AH38" s="353">
        <f t="shared" si="26"/>
        <v>0</v>
      </c>
      <c r="AI38" s="361">
        <f>IFERROR(100*AG38/'Projection_Base-case'!I39,0)</f>
        <v>0</v>
      </c>
      <c r="AJ38" s="352">
        <f>IF(AC38="",IFERROR('Projection_Base-case'!K39-K38,0),0)</f>
        <v>0</v>
      </c>
      <c r="AK38" s="353">
        <f t="shared" si="27"/>
        <v>0</v>
      </c>
      <c r="AL38" s="361">
        <f>IFERROR(100*AJ38/'Projection_Base-case'!K39,0)</f>
        <v>0</v>
      </c>
      <c r="AM38" s="352">
        <f>-IF(AC38="",IFERROR('Projection_Base-case'!M39-M38,0),0)</f>
        <v>0</v>
      </c>
      <c r="AN38" s="353">
        <f t="shared" si="28"/>
        <v>0</v>
      </c>
      <c r="AO38" s="354">
        <f>IFERROR(IF('Projection_Base-case'!N39&gt;0,100*AN38/'Projection_Base-case'!N39,100*AN38/N38),0)</f>
        <v>0</v>
      </c>
      <c r="AP38" s="355">
        <f>IF(AC38="",IFERROR('Projection_Base-case'!O39-O38,0),0)</f>
        <v>0</v>
      </c>
      <c r="AQ38" s="356">
        <f t="shared" si="29"/>
        <v>0</v>
      </c>
      <c r="AR38" s="356">
        <f>IFERROR(100*AP38/'Projection_Base-case'!O39,0)</f>
        <v>0</v>
      </c>
      <c r="AS38" s="355">
        <f>IF(AC38="",IFERROR('Projection_Base-case'!Q39-Q38,0),0)</f>
        <v>0</v>
      </c>
      <c r="AT38" s="356">
        <f t="shared" si="30"/>
        <v>0</v>
      </c>
      <c r="AU38" s="356">
        <f>IFERROR(100*AS38/'Projection_Base-case'!Q39,0)</f>
        <v>0</v>
      </c>
      <c r="AV38" s="355">
        <f>IF(AC38="",IFERROR('Projection_Base-case'!S39-S38,0),0)</f>
        <v>0</v>
      </c>
      <c r="AW38" s="356">
        <f t="shared" si="31"/>
        <v>0</v>
      </c>
      <c r="AX38" s="357">
        <f>IFERROR(100*AV38/'Projection_Base-case'!S39,0)</f>
        <v>0</v>
      </c>
      <c r="AY38" s="358">
        <f>IF(AC38="",IFERROR('Projection_Base-case'!U39-U38,0),0)</f>
        <v>0</v>
      </c>
      <c r="AZ38" s="359">
        <f t="shared" si="32"/>
        <v>0</v>
      </c>
      <c r="BA38" s="359">
        <f>IFERROR(100*AY38/'Projection_Base-case'!U39,0)</f>
        <v>0</v>
      </c>
      <c r="BB38" s="358">
        <f>IF(AC38="",IFERROR('Projection_Base-case'!W39-W38,0),0)</f>
        <v>0</v>
      </c>
      <c r="BC38" s="359">
        <f t="shared" si="33"/>
        <v>0</v>
      </c>
      <c r="BD38" s="359">
        <f>IFERROR(100*BB38/'Projection_Base-case'!W39,0)</f>
        <v>0</v>
      </c>
      <c r="BE38" s="358">
        <f>IF(AC38="",IFERROR('Projection_Base-case'!Y39-Y38,0),0)</f>
        <v>0</v>
      </c>
      <c r="BF38" s="359">
        <f t="shared" si="34"/>
        <v>0</v>
      </c>
      <c r="BG38" s="359">
        <f>IFERROR(100*BE38/'Projection_Base-case'!Y39,0)</f>
        <v>0</v>
      </c>
      <c r="BH38" s="359">
        <f t="shared" si="35"/>
        <v>0</v>
      </c>
      <c r="BI38" s="360">
        <f t="shared" si="36"/>
        <v>0</v>
      </c>
    </row>
    <row r="39" spans="1:61" ht="15.6">
      <c r="A39" s="205">
        <v>35</v>
      </c>
      <c r="B39" s="347">
        <f>IF('Projection_Base-case'!B40&lt;&gt;"",'Projection_Base-case'!B40,0)</f>
        <v>0</v>
      </c>
      <c r="C39" s="347">
        <f>IF('Projection_Base-case'!C40&lt;&gt;"",'Projection_Base-case'!C40,0)</f>
        <v>0</v>
      </c>
      <c r="D39" s="365">
        <f>IF('Projection_Base-case'!D40&lt;&gt;"",'Projection_Base-case'!D40,0)</f>
        <v>0</v>
      </c>
      <c r="E39" s="369"/>
      <c r="F39" s="367" t="str">
        <f t="shared" si="12"/>
        <v>0</v>
      </c>
      <c r="G39" s="177" t="str">
        <f>IF(F39="Scenario1PBT1",'Deep retrofit'!$E$6,IF(F39="Scenario2PBT1",'Deep retrofit'!$F$6,IF(F39="Scenario3PBT1",'Deep retrofit'!$G$6,"")))&amp;IF(F39="Scenario1PBT2",'Deep retrofit'!$H$6,IF(F39="Scenario2PBT2",'Deep retrofit'!$I$6,IF(F39="Scenario3PBT2",'Deep retrofit'!$J$6,"")))&amp;IF(F39="Scenario1PBT3",'Deep retrofit'!$K$6,IF(F39="Scenario2PBT3",'Deep retrofit'!$L$6,IF(F39="Scenario3PBT3",'Deep retrofit'!$M$6,"")))&amp;IF(F39="Scenario1PBT4",'Deep retrofit'!$N$6,IF(F39="Scenario2PBT4",'Deep retrofit'!$O$6,IF(F39="Scenario3PBT4",'Deep retrofit'!$P$6,"")))&amp;IF(F39="Scenario1PBT5",'Deep retrofit'!$Q$6,IF(F39="Scenario2PBT5",'Deep retrofit'!$R$6,IF(F39="Scenario3PBT5",'Deep retrofit'!$S$6,"")))&amp;IF(F39="Scenario1PBT6",'Deep retrofit'!$T$6,IF(F39="Scenario2PBT6",'Deep retrofit'!$U$6,IF(F39="Scenario3PBT6",'Deep retrofit'!$V$6,"")))&amp;IF(F39="Scenario1PBT7",'Deep retrofit'!$W$6,IF(F39="Scenario2PBT7",'Deep retrofit'!$X$6,IF(F39="Scenario3PBT7",'Deep retrofit'!$Y$6,"")))&amp;IF(F39="Scenario1PBT8",'Deep retrofit'!$Z$6,IF(F39="Scenario2PBT8",'Deep retrofit'!$AA$6,IF(F39="Scenario3PBT8",'Deep retrofit'!$AB$6,"")))&amp;IF(F39="Scenario1PBT9",'Deep retrofit'!$AC$6,IF(F39="Scenario2PBT9",'Deep retrofit'!$AD$6,IF(F39="Scenario3PBT9",'Deep retrofit'!$AE$6,"")))&amp;IF(F39="Scenario1PBT10",'Deep retrofit'!$AF$6,IF(F39="Scenario2PBT10",'Deep retrofit'!$AG$6,IF(F39="Scenario3PBT10",'Deep retrofit'!$AH$6,"")))&amp;IF(F39="Scenario1PBT11",'Deep retrofit'!$AI$6,IF(F39="Scenario2PBT11",'Deep retrofit'!$AJ$6,IF(F39="Scenario3PBT11",'Deep retrofit'!$AK$6,"")))&amp;IF(F39="Scenario1PBT12",'Deep retrofit'!$AL$6,IF(F39="Scenario2PBT12",'Deep retrofit'!$AM$6,IF(F39="Scenario3PBT12",'Deep retrofit'!$AN$6,"")))&amp;IF(F39="Scenario1PBT13",'Deep retrofit'!$AO$6,IF(F39="Scenario2PBT13",'Deep retrofit'!$AP$6,IF(F39="Scenario3PBT13",'Deep retrofit'!$AQ$6,"")))&amp;IF(F39="Scenario1PBT14",'Deep retrofit'!$AR$6,IF(F39="Scenario2PBT14",'Deep retrofit'!$AS$6,IF(F39="Scenario3PBT14",'Deep retrofit'!$AT$6,"")))&amp;IF(F39="Scenario1PBT15",'Deep retrofit'!$AU$6,IF(F39="Scenario2PBT15",'Deep retrofit'!$AV$6,IF(F39="Scenario3PBT15",'Deep retrofit'!$AW$6,"")))</f>
        <v/>
      </c>
      <c r="H39" s="117">
        <f t="shared" si="13"/>
        <v>0</v>
      </c>
      <c r="I39" s="178" t="str">
        <f>IF(F39="Scenario1PBT1",'Deep retrofit'!$E$16,IF(F39="Scenario2PBT1",'Deep retrofit'!$F$16,IF(F39="Scenario3PBT1",'Deep retrofit'!$G$16,"")))&amp;IF(F39="Scenario1PBT2",'Deep retrofit'!$H$16,IF(F39="Scenario2PBT2",'Deep retrofit'!$I$16,IF(F39="Scenario3PBT2",'Deep retrofit'!$J$16,"")))&amp;IF(F39="Scenario1PBT3",'Deep retrofit'!$K$16,IF(F39="Scenario2PBT3",'Deep retrofit'!$L$16,IF(F39="Scenario3PBT3",'Deep retrofit'!$M$16,"")))&amp;IF(F39="Scenario1PBT4",'Deep retrofit'!$N$16,IF(F39="Scenario2PBT4",'Deep retrofit'!$O$16,IF(F39="Scenario3PBT4",'Deep retrofit'!$P$16,"")))&amp;IF(F39="Scenario1PBT5",'Deep retrofit'!$Q$16,IF(F39="Scenario2PBT5",'Deep retrofit'!$R$16,IF(F39="Scenario3PBT5",'Deep retrofit'!$S$16,"")))&amp;IF(F39="Scenario1PBT6",'Deep retrofit'!$T$16,IF(F39="Scenario2PBT6",'Deep retrofit'!$U$16,IF(F39="Scenario3PBT6",'Deep retrofit'!$V$16,"")))&amp;IF(F39="Scenario1PBT7",'Deep retrofit'!$W$16,IF(F39="Scenario2PBT7",'Deep retrofit'!$X$16,IF(F39="Scenario3PBT7",'Deep retrofit'!$Y$16,"")))&amp;IF(F39="Scenario1PBT8",'Deep retrofit'!$Z$16,IF(F39="Scenario2PBT8",'Deep retrofit'!$AA$16,IF(F39="Scenario3PBT8",'Deep retrofit'!$AB$16,"")))&amp;IF(F39="Scenario1PBT9",'Deep retrofit'!$AC$16,IF(F39="Scenario2PBT9",'Deep retrofit'!$AD$16,IF(F39="Scenario3PBT9",'Deep retrofit'!$AE$16,"")))&amp;IF(F39="Scenario1PBT10",'Deep retrofit'!$AF$16,IF(F39="Scenario2PBT10",'Deep retrofit'!$AG$16,IF(F39="Scenario3PBT10",'Deep retrofit'!$AH$16,"")))&amp;IF(F39="Scenario1PBT11",'Deep retrofit'!$AI$16,IF(F39="Scenario2PBT11",'Deep retrofit'!$AJ$16,IF(F39="Scenario3PBT11",'Deep retrofit'!$AK$16,"")))&amp;IF(F39="Scenario1PBT12",'Deep retrofit'!$AL$16,IF(F39="Scenario2PBT12",'Deep retrofit'!$AM$16,IF(F39="Scenario3PBT12",'Deep retrofit'!$AN$16,"")))&amp;IF(F39="Scenario1PBT13",'Deep retrofit'!$AO$16,IF(F39="Scenario2PBT13",'Deep retrofit'!$AP$16,IF(F39="Scenario3PBT13",'Deep retrofit'!$AQ$16,"")))&amp;IF(F39="Scenario1PBT14",'Deep retrofit'!$AR$16,IF(F39="Scenario2PBT14",'Deep retrofit'!$AS$16,IF(F39="Scenario3PBT14",'Deep retrofit'!$AT$16,"")))&amp;IF(F39="Scenario1PBT15",'Deep retrofit'!$AU$16,IF(F39="Scenario2PBT15",'Deep retrofit'!$AV$16,IF(F39="Scenario3PBT15",'Deep retrofit'!$AW$16,"")))</f>
        <v/>
      </c>
      <c r="J39" s="117">
        <f t="shared" si="14"/>
        <v>0</v>
      </c>
      <c r="K39" s="117" t="str">
        <f>IF(F39="Scenario1PBT1",'Deep retrofit'!$E$18,IF(F39="Scenario2PBT1",'Deep retrofit'!$F$18,IF(F39="Scenario3PBT1",'Deep retrofit'!$G$18,"")))&amp;IF(F39="Scenario1PBT2",'Deep retrofit'!$H$18,IF(F39="Scenario2PBT2",'Deep retrofit'!$I$18,IF(F39="Scenario3PBT2",'Deep retrofit'!$J$18,"")))&amp;IF(F39="Scenario1PBT3",'Deep retrofit'!$K$18,IF(F39="Scenario2PBT3",'Deep retrofit'!$L$18,IF(F39="Scenario3PBT3",'Deep retrofit'!$M$18,"")))&amp;IF(F39="Scenario1PBT4",'Deep retrofit'!$N$18,IF(F39="Scenario2PBT4",'Deep retrofit'!$O$18,IF(F39="Scenario3PBT4",'Deep retrofit'!$P$18,"")))&amp;IF(F39="Scenario1PBT5",'Deep retrofit'!$Q$18,IF(F39="Scenario2PBT5",'Deep retrofit'!$R$18,IF(F39="Scenario3PBT5",'Deep retrofit'!$S$18,"")))&amp;IF(F39="Scenario1PBT6",'Deep retrofit'!$T$18,IF(F39="Scenario2PBT6",'Deep retrofit'!$U$18,IF(F39="Scenario3PBT6",'Deep retrofit'!$V$18,"")))&amp;IF(F39="Scenario1PBT7",'Deep retrofit'!$W$18,IF(F39="Scenario2PBT7",'Deep retrofit'!$X$18,IF(F39="Scenario3PBT7",'Deep retrofit'!$Y$18,"")))&amp;IF(F39="Scenario1PBT8",'Deep retrofit'!$Z$18,IF(F39="Scenario2PBT8",'Deep retrofit'!$AA$18,IF(F39="Scenario3PBT8",'Deep retrofit'!$AB$18,"")))&amp;IF(F39="Scenario1PBT9",'Deep retrofit'!$AC$18,IF(F39="Scenario2PBT9",'Deep retrofit'!$AD$18,IF(F39="Scenario3PBT9",'Deep retrofit'!$AE$18,"")))&amp;IF(F39="Scenario1PBT10",'Deep retrofit'!$AF$18,IF(F39="Scenario2PBT10",'Deep retrofit'!$AG$18,IF(F39="Scenario3PBT10",'Deep retrofit'!$AH$18,"")))&amp;IF(F39="Scenario1PBT11",'Deep retrofit'!$AI$18,IF(F39="Scenario2PBT11",'Deep retrofit'!$AJ$18,IF(F39="Scenario3PBT11",'Deep retrofit'!$AK$18,"")))&amp;IF(F39="Scenario1PBT12",'Deep retrofit'!$AL$18,IF(F39="Scenario2PBT12",'Deep retrofit'!$AM$18,IF(F39="Scenario3PBT12",'Deep retrofit'!$AN$18,"")))&amp;IF(F39="Scenario1PBT13",'Deep retrofit'!$AO$18,IF(F39="Scenario2PBT13",'Deep retrofit'!$AP$18,IF(F39="Scenario3PBT13",'Deep retrofit'!$AQ$18,"")))&amp;IF(F39="Scenario1PBT14",'Deep retrofit'!$AR$18,IF(F39="Scenario2PBT14",'Deep retrofit'!$AS$18,IF(F39="Scenario3PBT14",'Deep retrofit'!$AT$18,"")))&amp;IF(F39="Scenario1PBT15",'Deep retrofit'!$AU$18,IF(F39="Scenario2PBT15",'Deep retrofit'!$AV$18,IF(F39="Scenario3PBT15",'Deep retrofit'!$AW$18,"")))</f>
        <v/>
      </c>
      <c r="L39" s="117">
        <f t="shared" si="15"/>
        <v>0</v>
      </c>
      <c r="M39" s="117" t="str">
        <f>IF(F39="Scenario1PBT1",'Deep retrofit'!$E$20,IF(F39="Scenario2PBT1",'Deep retrofit'!$F$20,IF(F39="Scenario3PBT1",'Deep retrofit'!$G$20,"")))&amp;IF(F39="Scenario1PBT2",'Deep retrofit'!$H$20,IF(F39="Scenario2PBT2",'Deep retrofit'!$I$20,IF(F39="Scenario3PBT2",'Deep retrofit'!$J$20,"")))&amp;IF(F39="Scenario1PBT3",'Deep retrofit'!$K$20,IF(F39="Scenario2PBT3",'Deep retrofit'!$L$20,IF(F39="Scenario3PBT3",'Deep retrofit'!$M$20,"")))&amp;IF(F39="Scenario1PBT4",'Deep retrofit'!$N$20,IF(F39="Scenario2PBT4",'Deep retrofit'!$O$20,IF(F39="Scenario3PBT4",'Deep retrofit'!$P$20,"")))&amp;IF(F39="Scenario1PBT5",'Deep retrofit'!$Q$20,IF(F39="Scenario2PBT5",'Deep retrofit'!$R$20,IF(F39="Scenario3PBT5",'Deep retrofit'!$S$20,"")))&amp;IF(F39="Scenario1PBT6",'Deep retrofit'!$T$20,IF(F39="Scenario2PBT6",'Deep retrofit'!$U$20,IF(F39="Scenario3PBT6",'Deep retrofit'!$V$20,"")))&amp;IF(F39="Scenario1PBT7",'Deep retrofit'!$W$20,IF(F39="Scenario2PBT7",'Deep retrofit'!$X$20,IF(F39="Scenario3PBT7",'Deep retrofit'!$Y$20,"")))&amp;IF(F39="Scenario1PBT8",'Deep retrofit'!$Z$20,IF(F39="Scenario2PBT8",'Deep retrofit'!$AA$20,IF(F39="Scenario3PBT8",'Deep retrofit'!$AB$20,"")))&amp;IF(F39="Scenario1PBT9",'Deep retrofit'!$AC$20,IF(F39="Scenario2PBT9",'Deep retrofit'!$AD$20,IF(F39="Scenario3PBT9",'Deep retrofit'!$AE$20,"")))&amp;IF(F39="Scenario1PBT10",'Deep retrofit'!$AF$20,IF(F39="Scenario2PBT10",'Deep retrofit'!$AG$20,IF(F39="Scenario3PBT10",'Deep retrofit'!$AH$20,"")))&amp;IF(F39="Scenario1PBT11",'Deep retrofit'!$AI$20,IF(F39="Scenario2PBT11",'Deep retrofit'!$AJ$20,IF(F39="Scenario3PBT11",'Deep retrofit'!$AK$20,"")))&amp;IF(F39="Scenario1PBT12",'Deep retrofit'!$AL$20,IF(F39="Scenario2PBT12",'Deep retrofit'!$AM$20,IF(F39="Scenario3PBT12",'Deep retrofit'!$AN$20,"")))&amp;IF(F39="Scenario1PBT13",'Deep retrofit'!$AO$20,IF(F39="Scenario2PBT13",'Deep retrofit'!$AP$20,IF(F39="Scenario3PBT13",'Deep retrofit'!$AQ$20,"")))&amp;IF(F39="Scenario1PBT14",'Deep retrofit'!$AR$20,IF(F39="Scenario2PBT14",'Deep retrofit'!$AS$20,IF(F39="Scenario3PBT14",'Deep retrofit'!$AT$20,"")))&amp;IF(F39="Scenario1PBT15",'Deep retrofit'!$AU$20,IF(F39="Scenario2PBT15",'Deep retrofit'!$AV$20,IF(F39="Scenario3PBT15",'Deep retrofit'!$AW$20,"")))</f>
        <v/>
      </c>
      <c r="N39" s="118">
        <f t="shared" si="16"/>
        <v>0</v>
      </c>
      <c r="O39" s="206" t="str">
        <f>IF(F39="Scenario1PBT1",'Deep retrofit'!$E$23,IF(F39="Scenario2PBT1",'Deep retrofit'!$F$23,IF(F39="Scenario3PBT1",'Deep retrofit'!$G$23,"")))&amp;IF(F39="Scenario1PBT2",'Deep retrofit'!$H$23,IF(F39="Scenario2PBT2",'Deep retrofit'!$I$23,IF(F39="Scenario3PBT2",'Deep retrofit'!$J$23,"")))&amp;IF(F39="Scenario1PBT3",'Deep retrofit'!$K$23,IF(F39="Scenario2PBT3",'Deep retrofit'!$L$23,IF(F39="Scenario3PBT3",'Deep retrofit'!$M$23,"")))&amp;IF(F39="Scenario1PBT4",'Deep retrofit'!$N$23,IF(F39="Scenario2PBT4",'Deep retrofit'!$O$23,IF(F39="Scenario3PBT4",'Deep retrofit'!$P$23,"")))&amp;IF(F39="Scenario1PBT5",'Deep retrofit'!$Q$23,IF(F39="Scenario2PBT5",'Deep retrofit'!$R$23,IF(F39="Scenario3PBT5",'Deep retrofit'!$S$23,"")))&amp;IF(F39="Scenario1PBT6",'Deep retrofit'!$T$23,IF(F39="Scenario2PBT6",'Deep retrofit'!$U$23,IF(F39="Scenario3PBT6",'Deep retrofit'!$V$23,"")))&amp;IF(F39="Scenario1PBT7",'Deep retrofit'!$W$23,IF(F39="Scenario2PBT7",'Deep retrofit'!$X$23,IF(F39="Scenario3PBT7",'Deep retrofit'!$Y$23,"")))&amp;IF(F39="Scenario1PBT8",'Deep retrofit'!$Z$23,IF(F39="Scenario2PBT8",'Deep retrofit'!$AA$23,IF(F39="Scenario3PBT8",'Deep retrofit'!$AB$23,"")))&amp;IF(F39="Scenario1PBT9",'Deep retrofit'!$AC$23,IF(F39="Scenario2PBT9",'Deep retrofit'!$AD$23,IF(F39="Scenario3PBT9",'Deep retrofit'!$AE$23,"")))&amp;IF(F39="Scenario1PBT10",'Deep retrofit'!$AF$23,IF(F39="Scenario2PBT10",'Deep retrofit'!$AG$23,IF(F39="Scenario3PBT10",'Deep retrofit'!$AH$23,"")))&amp;IF(F39="Scenario1PBT11",'Deep retrofit'!$AI$23,IF(F39="Scenario2PBT11",'Deep retrofit'!$AJ$23,IF(F39="Scenario3PBT11",'Deep retrofit'!$AK$23,"")))&amp;IF(F39="Scenario1PBT12",'Deep retrofit'!$AL$23,IF(F39="Scenario2PBT12",'Deep retrofit'!$AM$23,IF(F39="Scenario3PBT12",'Deep retrofit'!$AN$23,"")))&amp;IF(F39="Scenario1PBT13",'Deep retrofit'!$AO$23,IF(F39="Scenario2PBT13",'Deep retrofit'!$AP$23,IF(F39="Scenario3PBT13",'Deep retrofit'!$AQ$23,"")))&amp;IF(F39="Scenario1PBT14",'Deep retrofit'!$AR$23,IF(F39="Scenario2PBT14",'Deep retrofit'!$AS$23,IF(F39="Scenario3PBT14",'Deep retrofit'!$AT$23,"")))&amp;IF(F39="Scenario1PBT15",'Deep retrofit'!$AU$23,IF(F39="Scenario2PBT15",'Deep retrofit'!$AV$23,IF(F39="Scenario3PBT15",'Deep retrofit'!$AW$23,"")))</f>
        <v/>
      </c>
      <c r="P39" s="117">
        <f t="shared" si="17"/>
        <v>0</v>
      </c>
      <c r="Q39" s="117" t="str">
        <f>IF(F39="Scenario1PBT1",'Deep retrofit'!$E$25,IF(F39="Scenario2PBT1",'Deep retrofit'!$F$25,IF(F39="Scenario3PBT1",'Deep retrofit'!$G$25,"")))&amp;IF(F39="Scenario1PBT2",'Deep retrofit'!$H$25,IF(F39="Scenario2PBT2",'Deep retrofit'!$I$25,IF(F39="Scenario3PBT2",'Deep retrofit'!$J$25,"")))&amp;IF(F39="Scenario1PBT3",'Deep retrofit'!$K$25,IF(F39="Scenario2PBT3",'Deep retrofit'!$L$25,IF(F39="Scenario3PBT3",'Deep retrofit'!$M$25,"")))&amp;IF(F39="Scenario1PBT4",'Deep retrofit'!$N$25,IF(F39="Scenario2PBT4",'Deep retrofit'!$O$25,IF(F39="Scenario3PBT4",'Deep retrofit'!$P$25,"")))&amp;IF(F39="Scenario1PBT5",'Deep retrofit'!$Q$25,IF(F39="Scenario2PBT5",'Deep retrofit'!$R$25,IF(F39="Scenario3PBT5",'Deep retrofit'!$S$25,"")))&amp;IF(F39="Scenario1PBT6",'Deep retrofit'!$T$25,IF(F39="Scenario2PBT6",'Deep retrofit'!$U$25,IF(F39="Scenario3PBT6",'Deep retrofit'!$V$25,"")))&amp;IF(F39="Scenario1PBT7",'Deep retrofit'!$W$25,IF(F39="Scenario2PBT7",'Deep retrofit'!$X$25,IF(F39="Scenario3PBT7",'Deep retrofit'!$Y$25,"")))&amp;IF(F39="Scenario1PBT8",'Deep retrofit'!$Z$25,IF(F39="Scenario2PBT8",'Deep retrofit'!$AA$25,IF(F39="Scenario3PBT8",'Deep retrofit'!$AB$25,"")))&amp;IF(F39="Scenario1PBT9",'Deep retrofit'!$AC$25,IF(F39="Scenario2PBT9",'Deep retrofit'!$AD$25,IF(F39="Scenario3PBT9",'Deep retrofit'!$AE$25,"")))&amp;IF(F39="Scenario1PBT10",'Deep retrofit'!$AF$25,IF(F39="Scenario2PBT10",'Deep retrofit'!$AG$25,IF(F39="Scenario3PBT10",'Deep retrofit'!$AH$25,"")))&amp;IF(F39="Scenario1PBT11",'Deep retrofit'!$AI$25,IF(F39="Scenario2PBT11",'Deep retrofit'!$AJ$25,IF(F39="Scenario3PBT11",'Deep retrofit'!$AK$25,"")))&amp;IF(F39="Scenario1PBT12",'Deep retrofit'!$AL$25,IF(F39="Scenario2PBT12",'Deep retrofit'!$AM$25,IF(F39="Scenario3PBT12",'Deep retrofit'!$AN$25,"")))&amp;IF(F39="Scenario1PBT13",'Deep retrofit'!$AO$25,IF(F39="Scenario2PBT13",'Deep retrofit'!$AP$25,IF(F39="Scenario3PBT13",'Deep retrofit'!$AQ$25,"")))&amp;IF(F39="Scenario1PBT14",'Deep retrofit'!$AR$25,IF(F39="Scenario2PBT14",'Deep retrofit'!$AS$25,IF(F39="Scenario3PBT14",'Deep retrofit'!$AT$25,"")))&amp;IF(F39="Scenario1PBT15",'Deep retrofit'!$AU$25,IF(F39="Scenario2PBT15",'Deep retrofit'!$AV$25,IF(F39="Scenario3PBT15",'Deep retrofit'!$AW$25,"")))</f>
        <v/>
      </c>
      <c r="R39" s="117">
        <f t="shared" si="18"/>
        <v>0</v>
      </c>
      <c r="S39" s="117" t="str">
        <f>IF(F39="Scenario1PBT1",'Deep retrofit'!$E$27,IF(F39="Scenario2PBT1",'Deep retrofit'!$F$27,IF(F39="Scenario3PBT1",'Deep retrofit'!$G$27,"")))&amp;IF(F39="Scenario1PBT2",'Deep retrofit'!$H$27,IF(F39="Scenario2PBT2",'Deep retrofit'!$I$27,IF(F39="Scenario3PBT2",'Deep retrofit'!$J$27,"")))&amp;IF(F39="Scenario1PBT3",'Deep retrofit'!$K$27,IF(F39="Scenario2PBT3",'Deep retrofit'!$L$27,IF(F39="Scenario3PBT3",'Deep retrofit'!$M$27,"")))&amp;IF(F39="Scenario1PBT4",'Deep retrofit'!$N$27,IF(F39="Scenario2PBT4",'Deep retrofit'!$O$27,IF(F39="Scenario3PBT4",'Deep retrofit'!$P$27,"")))&amp;IF(F39="Scenario1PBT5",'Deep retrofit'!$Q$27,IF(F39="Scenario2PBT5",'Deep retrofit'!$R$27,IF(F39="Scenario3PBT5",'Deep retrofit'!$S$27,"")))&amp;IF(F39="Scenario1PBT6",'Deep retrofit'!$T$27,IF(F39="Scenario2PBT6",'Deep retrofit'!$U$27,IF(F39="Scenario3PBT6",'Deep retrofit'!$V$27,"")))&amp;IF(F39="Scenario1PBT7",'Deep retrofit'!$W$27,IF(F39="Scenario2PBT7",'Deep retrofit'!$X$27,IF(F39="Scenario3PBT7",'Deep retrofit'!$Y$27,"")))&amp;IF(F39="Scenario1PBT8",'Deep retrofit'!$Z$27,IF(F39="Scenario2PBT8",'Deep retrofit'!$AA$27,IF(F39="Scenario3PBT8",'Deep retrofit'!$AB$27,"")))&amp;IF(F39="Scenario1PBT9",'Deep retrofit'!$AC$27,IF(F39="Scenario2PBT9",'Deep retrofit'!$AD$27,IF(F39="Scenario3PBT9",'Deep retrofit'!$AE$27,"")))&amp;IF(F39="Scenario1PBT10",'Deep retrofit'!$AF$27,IF(F39="Scenario2PBT10",'Deep retrofit'!$AG$27,IF(F39="Scenario3PBT10",'Deep retrofit'!$AH$27,"")))&amp;IF(F39="Scenario1PBT11",'Deep retrofit'!$AI$27,IF(F39="Scenario2PBT11",'Deep retrofit'!$AJ$27,IF(F39="Scenario3PBT11",'Deep retrofit'!$AK$27,"")))&amp;IF(F39="Scenario1PBT12",'Deep retrofit'!$AL$27,IF(F39="Scenario2PBT12",'Deep retrofit'!$AM$27,IF(F39="Scenario3PBT12",'Deep retrofit'!$AN$27,"")))&amp;IF(F39="Scenario1PBT13",'Deep retrofit'!$AO$27,IF(F39="Scenario2PBT13",'Deep retrofit'!$AP$27,IF(F39="Scenario3PBT13",'Deep retrofit'!$AQ$27,"")))&amp;IF(F39="Scenario1PBT14",'Deep retrofit'!$AR$27,IF(F39="Scenario2PBT14",'Deep retrofit'!$AS$27,IF(F39="Scenario3PBT14",'Deep retrofit'!$AT$27,"")))&amp;IF(F39="Scenario1PBT15",'Deep retrofit'!$AU$27,IF(F39="Scenario2PBT15",'Deep retrofit'!$AV$27,IF(F39="Scenario3PBT15",'Deep retrofit'!$AW$27,"")))</f>
        <v/>
      </c>
      <c r="T39" s="207">
        <f t="shared" si="19"/>
        <v>0</v>
      </c>
      <c r="U39" s="206" t="str">
        <f>IF(F39="Scenario1PBT1",'Deep retrofit'!$E$38,IF(F39="Scenario2PBT1",'Deep retrofit'!$F$38,IF(F39="Scenario3PBT1",'Deep retrofit'!$G$38,"")))&amp;IF(F39="Scenario1PBT2",'Deep retrofit'!$H$38,IF(F39="Scenario2PBT2",'Deep retrofit'!$I$38,IF(F39="Scenario3PBT2",'Deep retrofit'!$J$38,"")))&amp;IF(F39="Scenario1PBT3",'Deep retrofit'!$K$38,IF(F39="Scenario2PBT3",'Deep retrofit'!$L$38,IF(F39="Scenario3PBT3",'Deep retrofit'!$M$38,"")))&amp;IF(F39="Scenario1PBT4",'Deep retrofit'!$N$38,IF(F39="Scenario2PBT4",'Deep retrofit'!$O$38,IF(F39="Scenario3PBT4",'Deep retrofit'!$P$38,"")))&amp;IF(F39="Scenario1PBT5",'Deep retrofit'!$Q$38,IF(F39="Scenario2PBT5",'Deep retrofit'!$R$38,IF(F39="Scenario3PBT5",'Deep retrofit'!$S$38,"")))&amp;IF(F39="Scenario1PBT6",'Deep retrofit'!$T$38,IF(F39="Scenario2PBT6",'Deep retrofit'!$U$38,IF(F39="Scenario3PBT6",'Deep retrofit'!$V$38,"")))&amp;IF(F39="Scenario1PBT7",'Deep retrofit'!$W$38,IF(F39="Scenario2PBT7",'Deep retrofit'!$X$38,IF(F39="Scenario3PBT7",'Deep retrofit'!$Y$38,"")))&amp;IF(F39="Scenario1PBT8",'Deep retrofit'!$Z$38,IF(F39="Scenario2PBT8",'Deep retrofit'!$AA$38,IF(F39="Scenario3PBT8",'Deep retrofit'!$AB$38,"")))&amp;IF(F39="Scenario1PBT9",'Deep retrofit'!$AC$38,IF(F39="Scenario2PBT9",'Deep retrofit'!$AD$38,IF(F39="Scenario3PBT9",'Deep retrofit'!$AE$38,"")))&amp;IF(F39="Scenario1PBT10",'Deep retrofit'!$AF$38,IF(F39="Scenario2PBT10",'Deep retrofit'!$AG$38,IF(F39="Scenario3PBT10",'Deep retrofit'!$AH$38,"")))&amp;IF(F39="Scenario1PBT11",'Deep retrofit'!$AI$38,IF(F39="Scenario2PBT11",'Deep retrofit'!$AJ$38,IF(F39="Scenario3PBT11",'Deep retrofit'!$AK$38,"")))&amp;IF(F39="Scenario1PBT12",'Deep retrofit'!$AL$38,IF(F39="Scenario2PBT12",'Deep retrofit'!$AM$38,IF(F39="Scenario3PBT12",'Deep retrofit'!$AN$38,"")))&amp;IF(F39="Scenario1PBT13",'Deep retrofit'!$AO$38,IF(F39="Scenario2PBT13",'Deep retrofit'!$AP$38,IF(F39="Scenario3PBT13",'Deep retrofit'!$AQ$38,"")))&amp;IF(F39="Scenario1PBT14",'Deep retrofit'!$AR$38,IF(F39="Scenario2PBT14",'Deep retrofit'!$AS$38,IF(F39="Scenario3PBT14",'Deep retrofit'!$AT$38,"")))&amp;IF(F39="Scenario1PBT15",'Deep retrofit'!$AU$38,IF(F39="Scenario2PBT15",'Deep retrofit'!$AV$38,IF(F39="Scenario3PBT15",'Deep retrofit'!$AW$38,"")))</f>
        <v/>
      </c>
      <c r="V39" s="117">
        <f t="shared" si="20"/>
        <v>0</v>
      </c>
      <c r="W39" s="117" t="str">
        <f>IF(F39="Scenario1PBT1",'Deep retrofit'!$E$40,IF(F39="Scenario2PBT1",'Deep retrofit'!$F$40,IF(F39="Scenario3PBT1",'Deep retrofit'!$G$40,"")))&amp;IF(F39="Scenario1PBT2",'Deep retrofit'!$H$40,IF(F39="Scenario2PBT2",'Deep retrofit'!$I$40,IF(F39="Scenario3PBT2",'Deep retrofit'!$J$40,"")))&amp;IF(F39="Scenario1PBT3",'Deep retrofit'!$K$40,IF(F39="Scenario2PBT3",'Deep retrofit'!$L$40,IF(F39="Scenario3PBT3",'Deep retrofit'!$M$40,"")))&amp;IF(F39="Scenario1PBT4",'Deep retrofit'!$N$40,IF(F39="Scenario2PBT4",'Deep retrofit'!$O$40,IF(F39="Scenario3PBT4",'Deep retrofit'!$P$40,"")))&amp;IF(F39="Scenario1PBT5",'Deep retrofit'!$Q$40,IF(F39="Scenario2PBT5",'Deep retrofit'!$R$40,IF(F39="Scenario3PBT5",'Deep retrofit'!$S$40,"")))&amp;IF(F39="Scenario1PBT6",'Deep retrofit'!$T$40,IF(F39="Scenario2PBT6",'Deep retrofit'!$U$40,IF(F39="Scenario3PBT6",'Deep retrofit'!$V$40,"")))&amp;IF(F39="Scenario1PBT7",'Deep retrofit'!$W$40,IF(F39="Scenario2PBT7",'Deep retrofit'!$X$40,IF(F39="Scenario3PBT7",'Deep retrofit'!$Y$40,"")))&amp;IF(F39="Scenario1PBT8",'Deep retrofit'!$Z$40,IF(F39="Scenario2PBT8",'Deep retrofit'!$AA$40,IF(F39="Scenario3PBT8",'Deep retrofit'!$AB$40,"")))&amp;IF(F39="Scenario1PBT9",'Deep retrofit'!$AC$40,IF(F39="Scenario2PBT9",'Deep retrofit'!$AD$40,IF(F39="Scenario3PBT9",'Deep retrofit'!$AE$40,"")))&amp;IF(F39="Scenario1PBT10",'Deep retrofit'!$AF$40,IF(F39="Scenario2PBT10",'Deep retrofit'!$AG$40,IF(F39="Scenario3PBT10",'Deep retrofit'!$AH$40,"")))&amp;IF(F39="Scenario1PBT11",'Deep retrofit'!$AI$40,IF(F39="Scenario2PBT11",'Deep retrofit'!$AJ$40,IF(F39="Scenario3PBT11",'Deep retrofit'!$AK$40,"")))&amp;IF(F39="Scenario1PBT12",'Deep retrofit'!$AL$40,IF(F39="Scenario2PBT12",'Deep retrofit'!$AM$40,IF(F39="Scenario3PBT12",'Deep retrofit'!$AN$40,"")))&amp;IF(F39="Scenario1PBT13",'Deep retrofit'!$AO$40,IF(F39="Scenario2PBT13",'Deep retrofit'!$AP$40,IF(F39="Scenario3PBT13",'Deep retrofit'!$AQ$40,"")))&amp;IF(F39="Scenario1PBT14",'Deep retrofit'!$AR$40,IF(F39="Scenario2PBT14",'Deep retrofit'!$AS$40,IF(F39="Scenario3PBT14",'Deep retrofit'!$AT$40,"")))&amp;IF(F39="Scenario1PBT15",'Deep retrofit'!$AU$40,IF(F39="Scenario2PBT15",'Deep retrofit'!$AV$40,IF(F39="Scenario3PBT15",'Deep retrofit'!$AW$40,"")))</f>
        <v/>
      </c>
      <c r="X39" s="117">
        <f t="shared" si="21"/>
        <v>0</v>
      </c>
      <c r="Y39" s="117" t="str">
        <f>IF(F39="Scenario1PBT1",'Deep retrofit'!$E$42,IF(F39="Scenario2PBT1",'Deep retrofit'!$F$42,IF(F39="Scenario3PBT1",'Deep retrofit'!$G$42,"")))&amp;IF(F39="Scenario1PBT2",'Deep retrofit'!$H$42,IF(F39="Scenario2PBT2",'Deep retrofit'!$I$42,IF(F39="Scenario3PBT2",'Deep retrofit'!$J$42,"")))&amp;IF(F39="Scenario1PBT3",'Deep retrofit'!$K$42,IF(F39="Scenario2PBT3",'Deep retrofit'!$L$42,IF(F39="Scenario3PBT3",'Deep retrofit'!$M$42,"")))&amp;IF(F39="Scenario1PBT4",'Deep retrofit'!$N$42,IF(F39="Scenario2PBT4",'Deep retrofit'!$O$42,IF(F39="Scenario3PBT4",'Deep retrofit'!$P$42,"")))&amp;IF(F39="Scenario1PBT5",'Deep retrofit'!$Q$42,IF(F39="Scenario2PBT5",'Deep retrofit'!$R$42,IF(F39="Scenario3PBT5",'Deep retrofit'!$S$42,"")))&amp;IF(F39="Scenario1PBT6",'Deep retrofit'!$T$42,IF(F39="Scenario2PBT6",'Deep retrofit'!$U$42,IF(F39="Scenario3PBT6",'Deep retrofit'!$V$42,"")))&amp;IF(F39="Scenario1PBT7",'Deep retrofit'!$W$42,IF(F39="Scenario2PBT7",'Deep retrofit'!$X$42,IF(F39="Scenario3PBT7",'Deep retrofit'!$Y$42,"")))&amp;IF(F39="Scenario1PBT8",'Deep retrofit'!$Z$42,IF(F39="Scenario2PBT8",'Deep retrofit'!$AA$42,IF(F39="Scenario3PBT8",'Deep retrofit'!$AB$42,"")))&amp;IF(F39="Scenario1PBT9",'Deep retrofit'!$AC$42,IF(F39="Scenario2PBT9",'Deep retrofit'!$AD$42,IF(F39="Scenario3PBT9",'Deep retrofit'!$AE$42,"")))&amp;IF(F39="Scenario1PBT10",'Deep retrofit'!$AF$42,IF(F39="Scenario2PBT10",'Deep retrofit'!$AG$42,IF(F39="Scenario3PBT10",'Deep retrofit'!$AH$42,"")))&amp;IF(F39="Scenario1PBT11",'Deep retrofit'!$AI$42,IF(F39="Scenario2PBT11",'Deep retrofit'!$AJ$42,IF(F39="Scenario3PBT11",'Deep retrofit'!$AK$42,"")))&amp;IF(F39="Scenario1PBT12",'Deep retrofit'!$AL$42,IF(F39="Scenario2PBT12",'Deep retrofit'!$AM$42,IF(F39="Scenario3PBT12",'Deep retrofit'!$AN$42,"")))&amp;IF(F39="Scenario1PBT13",'Deep retrofit'!$AO$42,IF(F39="Scenario2PBT13",'Deep retrofit'!$AP$42,IF(F39="Scenario3PBT13",'Deep retrofit'!$AQ$42,"")))&amp;IF(F39="Scenario1PBT14",'Deep retrofit'!$AR$42,IF(F39="Scenario2PBT14",'Deep retrofit'!$AS$42,IF(F39="Scenario3PBT14",'Deep retrofit'!$AT$42,"")))&amp;IF(F39="Scenario1PBT15",'Deep retrofit'!$AU$42,IF(F39="Scenario2PBT15",'Deep retrofit'!$AV$42,IF(F39="Scenario3PBT15",'Deep retrofit'!$AW$42,"")))</f>
        <v/>
      </c>
      <c r="Z39" s="117">
        <f t="shared" si="22"/>
        <v>0</v>
      </c>
      <c r="AA39" s="269" t="str">
        <f>IF(F39="Scenario1PBT1",'Deep retrofit'!$E$101,IF(F39="Scenario2PBT1",'Deep retrofit'!$F$101,IF(F39="Scenario3PBT1",'Deep retrofit'!$G$101,"")))&amp;IF(F39="Scenario1PBT2",'Deep retrofit'!$H$101,IF(F39="Scenario2PBT2",'Deep retrofit'!$I$101,IF(F39="Scenario3PBT2",'Deep retrofit'!$J$101,"")))&amp;IF(F39="Scenario1PBT3",'Deep retrofit'!$K$101,IF(F39="Scenario2PBT3",'Deep retrofit'!$L$101,IF(F39="Scenario3PBT3",'Deep retrofit'!$M$101,"")))&amp;IF(F39="Scenario1PBT4",'Deep retrofit'!$N$101,IF(F39="Scenario2PBT4",'Deep retrofit'!$O$101,IF(F39="Scenario3PBT4",'Deep retrofit'!$P$101,"")))&amp;IF(F39="Scenario1PBT5",'Deep retrofit'!$Q$101,IF(F39="Scenario2PBT5",'Deep retrofit'!$R$101,IF(F39="Scenario3PBT5",'Deep retrofit'!$S$101,"")))&amp;IF(F39="Scenario1PBT6",'Deep retrofit'!$T$101,IF(F39="Scenario2PBT6",'Deep retrofit'!$U$101,IF(F39="Scenario3PBT6",'Deep retrofit'!$V$101,"")))&amp;IF(F39="Scenario1PBT7",'Deep retrofit'!$W$101,IF(F39="Scenario2PBT7",'Deep retrofit'!$X$101,IF(F39="Scenario3PBT7",'Deep retrofit'!$Y$101,"")))&amp;IF(F39="Scenario1PBT8",'Deep retrofit'!$Z$101,IF(F39="Scenario2PBT8",'Deep retrofit'!$AA$101,IF(F39="Scenario3PBT8",'Deep retrofit'!$AB$101,"")))&amp;IF(F39="Scenario1PBT9",'Deep retrofit'!$AC$101,IF(F39="Scenario2PBT9",'Deep retrofit'!$AD$101,IF(F39="Scenario3PBT9",'Deep retrofit'!$AE$101,"")))&amp;IF(F39="Scenario1PBT10",'Deep retrofit'!$AF$101,IF(F39="Scenario2PBT10",'Deep retrofit'!$AG$101,IF(F39="Scenario3PBT10",'Deep retrofit'!$AH$101,"")))&amp;IF(F39="Scenario1PBT11",'Deep retrofit'!$AI$101,IF(F39="Scenario2PBT11",'Deep retrofit'!$AJ$101,IF(F39="Scenario3PBT11",'Deep retrofit'!$AK$101,"")))&amp;IF(F39="Scenario1PBT12",'Deep retrofit'!$AL$101,IF(F39="Scenario2PBT12",'Deep retrofit'!$AM$101,IF(F39="Scenario3PBT12",'Deep retrofit'!$AN$101,"")))&amp;IF(F39="Scenario1PBT13",'Deep retrofit'!$AO$101,IF(F39="Scenario2PBT13",'Deep retrofit'!$AP$101,IF(F39="Scenario3PBT13",'Deep retrofit'!$AQ$101,"")))&amp;IF(F39="Scenario1PBT14",'Deep retrofit'!$AR$101,IF(F39="Scenario2PBT14",'Deep retrofit'!$AS$101,IF(F39="Scenario3PBT14",'Deep retrofit'!$AT$101,"")))&amp;IF(F39="Scenario1PBT15",'Deep retrofit'!$AU$101,IF(F39="Scenario2PBT15",'Deep retrofit'!$AV$101,IF(F39="Scenario3PBT15",'Deep retrofit'!$AW$101,"")))</f>
        <v/>
      </c>
      <c r="AB39" s="179">
        <f t="shared" si="23"/>
        <v>0</v>
      </c>
      <c r="AC39" s="348" t="str">
        <f t="shared" si="24"/>
        <v/>
      </c>
      <c r="AD39" s="353">
        <f>IF(AC39="",IFERROR('Projection_Base-case'!G40-G39,0),0)</f>
        <v>0</v>
      </c>
      <c r="AE39" s="350">
        <f t="shared" si="25"/>
        <v>0</v>
      </c>
      <c r="AF39" s="361">
        <f>IFERROR(100*AD39/'Projection_Base-case'!G40,0)</f>
        <v>0</v>
      </c>
      <c r="AG39" s="352">
        <f>IF(AC39="",IFERROR('Projection_Base-case'!I40-I39,0),0)</f>
        <v>0</v>
      </c>
      <c r="AH39" s="353">
        <f t="shared" si="26"/>
        <v>0</v>
      </c>
      <c r="AI39" s="361">
        <f>IFERROR(100*AG39/'Projection_Base-case'!I40,0)</f>
        <v>0</v>
      </c>
      <c r="AJ39" s="352">
        <f>IF(AC39="",IFERROR('Projection_Base-case'!K40-K39,0),0)</f>
        <v>0</v>
      </c>
      <c r="AK39" s="353">
        <f t="shared" si="27"/>
        <v>0</v>
      </c>
      <c r="AL39" s="361">
        <f>IFERROR(100*AJ39/'Projection_Base-case'!K40,0)</f>
        <v>0</v>
      </c>
      <c r="AM39" s="352">
        <f>-IF(AC39="",IFERROR('Projection_Base-case'!M40-M39,0),0)</f>
        <v>0</v>
      </c>
      <c r="AN39" s="353">
        <f t="shared" si="28"/>
        <v>0</v>
      </c>
      <c r="AO39" s="354">
        <f>IFERROR(IF('Projection_Base-case'!N40&gt;0,100*AN39/'Projection_Base-case'!N40,100*AN39/N39),0)</f>
        <v>0</v>
      </c>
      <c r="AP39" s="355">
        <f>IF(AC39="",IFERROR('Projection_Base-case'!O40-O39,0),0)</f>
        <v>0</v>
      </c>
      <c r="AQ39" s="356">
        <f t="shared" si="29"/>
        <v>0</v>
      </c>
      <c r="AR39" s="356">
        <f>IFERROR(100*AP39/'Projection_Base-case'!O40,0)</f>
        <v>0</v>
      </c>
      <c r="AS39" s="355">
        <f>IF(AC39="",IFERROR('Projection_Base-case'!Q40-Q39,0),0)</f>
        <v>0</v>
      </c>
      <c r="AT39" s="356">
        <f t="shared" si="30"/>
        <v>0</v>
      </c>
      <c r="AU39" s="356">
        <f>IFERROR(100*AS39/'Projection_Base-case'!Q40,0)</f>
        <v>0</v>
      </c>
      <c r="AV39" s="355">
        <f>IF(AC39="",IFERROR('Projection_Base-case'!S40-S39,0),0)</f>
        <v>0</v>
      </c>
      <c r="AW39" s="356">
        <f t="shared" si="31"/>
        <v>0</v>
      </c>
      <c r="AX39" s="357">
        <f>IFERROR(100*AV39/'Projection_Base-case'!S40,0)</f>
        <v>0</v>
      </c>
      <c r="AY39" s="358">
        <f>IF(AC39="",IFERROR('Projection_Base-case'!U40-U39,0),0)</f>
        <v>0</v>
      </c>
      <c r="AZ39" s="359">
        <f t="shared" si="32"/>
        <v>0</v>
      </c>
      <c r="BA39" s="359">
        <f>IFERROR(100*AY39/'Projection_Base-case'!U40,0)</f>
        <v>0</v>
      </c>
      <c r="BB39" s="358">
        <f>IF(AC39="",IFERROR('Projection_Base-case'!W40-W39,0),0)</f>
        <v>0</v>
      </c>
      <c r="BC39" s="359">
        <f t="shared" si="33"/>
        <v>0</v>
      </c>
      <c r="BD39" s="359">
        <f>IFERROR(100*BB39/'Projection_Base-case'!W40,0)</f>
        <v>0</v>
      </c>
      <c r="BE39" s="358">
        <f>IF(AC39="",IFERROR('Projection_Base-case'!Y40-Y39,0),0)</f>
        <v>0</v>
      </c>
      <c r="BF39" s="359">
        <f t="shared" si="34"/>
        <v>0</v>
      </c>
      <c r="BG39" s="359">
        <f>IFERROR(100*BE39/'Projection_Base-case'!Y40,0)</f>
        <v>0</v>
      </c>
      <c r="BH39" s="359">
        <f t="shared" si="35"/>
        <v>0</v>
      </c>
      <c r="BI39" s="360">
        <f t="shared" si="36"/>
        <v>0</v>
      </c>
    </row>
    <row r="40" spans="1:61" ht="15.6">
      <c r="A40" s="205">
        <v>36</v>
      </c>
      <c r="B40" s="347">
        <f>IF('Projection_Base-case'!B41&lt;&gt;"",'Projection_Base-case'!B41,0)</f>
        <v>0</v>
      </c>
      <c r="C40" s="347">
        <f>IF('Projection_Base-case'!C41&lt;&gt;"",'Projection_Base-case'!C41,0)</f>
        <v>0</v>
      </c>
      <c r="D40" s="365">
        <f>IF('Projection_Base-case'!D41&lt;&gt;"",'Projection_Base-case'!D41,0)</f>
        <v>0</v>
      </c>
      <c r="E40" s="369"/>
      <c r="F40" s="367" t="str">
        <f t="shared" si="12"/>
        <v>0</v>
      </c>
      <c r="G40" s="177" t="str">
        <f>IF(F40="Scenario1PBT1",'Deep retrofit'!$E$6,IF(F40="Scenario2PBT1",'Deep retrofit'!$F$6,IF(F40="Scenario3PBT1",'Deep retrofit'!$G$6,"")))&amp;IF(F40="Scenario1PBT2",'Deep retrofit'!$H$6,IF(F40="Scenario2PBT2",'Deep retrofit'!$I$6,IF(F40="Scenario3PBT2",'Deep retrofit'!$J$6,"")))&amp;IF(F40="Scenario1PBT3",'Deep retrofit'!$K$6,IF(F40="Scenario2PBT3",'Deep retrofit'!$L$6,IF(F40="Scenario3PBT3",'Deep retrofit'!$M$6,"")))&amp;IF(F40="Scenario1PBT4",'Deep retrofit'!$N$6,IF(F40="Scenario2PBT4",'Deep retrofit'!$O$6,IF(F40="Scenario3PBT4",'Deep retrofit'!$P$6,"")))&amp;IF(F40="Scenario1PBT5",'Deep retrofit'!$Q$6,IF(F40="Scenario2PBT5",'Deep retrofit'!$R$6,IF(F40="Scenario3PBT5",'Deep retrofit'!$S$6,"")))&amp;IF(F40="Scenario1PBT6",'Deep retrofit'!$T$6,IF(F40="Scenario2PBT6",'Deep retrofit'!$U$6,IF(F40="Scenario3PBT6",'Deep retrofit'!$V$6,"")))&amp;IF(F40="Scenario1PBT7",'Deep retrofit'!$W$6,IF(F40="Scenario2PBT7",'Deep retrofit'!$X$6,IF(F40="Scenario3PBT7",'Deep retrofit'!$Y$6,"")))&amp;IF(F40="Scenario1PBT8",'Deep retrofit'!$Z$6,IF(F40="Scenario2PBT8",'Deep retrofit'!$AA$6,IF(F40="Scenario3PBT8",'Deep retrofit'!$AB$6,"")))&amp;IF(F40="Scenario1PBT9",'Deep retrofit'!$AC$6,IF(F40="Scenario2PBT9",'Deep retrofit'!$AD$6,IF(F40="Scenario3PBT9",'Deep retrofit'!$AE$6,"")))&amp;IF(F40="Scenario1PBT10",'Deep retrofit'!$AF$6,IF(F40="Scenario2PBT10",'Deep retrofit'!$AG$6,IF(F40="Scenario3PBT10",'Deep retrofit'!$AH$6,"")))&amp;IF(F40="Scenario1PBT11",'Deep retrofit'!$AI$6,IF(F40="Scenario2PBT11",'Deep retrofit'!$AJ$6,IF(F40="Scenario3PBT11",'Deep retrofit'!$AK$6,"")))&amp;IF(F40="Scenario1PBT12",'Deep retrofit'!$AL$6,IF(F40="Scenario2PBT12",'Deep retrofit'!$AM$6,IF(F40="Scenario3PBT12",'Deep retrofit'!$AN$6,"")))&amp;IF(F40="Scenario1PBT13",'Deep retrofit'!$AO$6,IF(F40="Scenario2PBT13",'Deep retrofit'!$AP$6,IF(F40="Scenario3PBT13",'Deep retrofit'!$AQ$6,"")))&amp;IF(F40="Scenario1PBT14",'Deep retrofit'!$AR$6,IF(F40="Scenario2PBT14",'Deep retrofit'!$AS$6,IF(F40="Scenario3PBT14",'Deep retrofit'!$AT$6,"")))&amp;IF(F40="Scenario1PBT15",'Deep retrofit'!$AU$6,IF(F40="Scenario2PBT15",'Deep retrofit'!$AV$6,IF(F40="Scenario3PBT15",'Deep retrofit'!$AW$6,"")))</f>
        <v/>
      </c>
      <c r="H40" s="117">
        <f t="shared" si="13"/>
        <v>0</v>
      </c>
      <c r="I40" s="178" t="str">
        <f>IF(F40="Scenario1PBT1",'Deep retrofit'!$E$16,IF(F40="Scenario2PBT1",'Deep retrofit'!$F$16,IF(F40="Scenario3PBT1",'Deep retrofit'!$G$16,"")))&amp;IF(F40="Scenario1PBT2",'Deep retrofit'!$H$16,IF(F40="Scenario2PBT2",'Deep retrofit'!$I$16,IF(F40="Scenario3PBT2",'Deep retrofit'!$J$16,"")))&amp;IF(F40="Scenario1PBT3",'Deep retrofit'!$K$16,IF(F40="Scenario2PBT3",'Deep retrofit'!$L$16,IF(F40="Scenario3PBT3",'Deep retrofit'!$M$16,"")))&amp;IF(F40="Scenario1PBT4",'Deep retrofit'!$N$16,IF(F40="Scenario2PBT4",'Deep retrofit'!$O$16,IF(F40="Scenario3PBT4",'Deep retrofit'!$P$16,"")))&amp;IF(F40="Scenario1PBT5",'Deep retrofit'!$Q$16,IF(F40="Scenario2PBT5",'Deep retrofit'!$R$16,IF(F40="Scenario3PBT5",'Deep retrofit'!$S$16,"")))&amp;IF(F40="Scenario1PBT6",'Deep retrofit'!$T$16,IF(F40="Scenario2PBT6",'Deep retrofit'!$U$16,IF(F40="Scenario3PBT6",'Deep retrofit'!$V$16,"")))&amp;IF(F40="Scenario1PBT7",'Deep retrofit'!$W$16,IF(F40="Scenario2PBT7",'Deep retrofit'!$X$16,IF(F40="Scenario3PBT7",'Deep retrofit'!$Y$16,"")))&amp;IF(F40="Scenario1PBT8",'Deep retrofit'!$Z$16,IF(F40="Scenario2PBT8",'Deep retrofit'!$AA$16,IF(F40="Scenario3PBT8",'Deep retrofit'!$AB$16,"")))&amp;IF(F40="Scenario1PBT9",'Deep retrofit'!$AC$16,IF(F40="Scenario2PBT9",'Deep retrofit'!$AD$16,IF(F40="Scenario3PBT9",'Deep retrofit'!$AE$16,"")))&amp;IF(F40="Scenario1PBT10",'Deep retrofit'!$AF$16,IF(F40="Scenario2PBT10",'Deep retrofit'!$AG$16,IF(F40="Scenario3PBT10",'Deep retrofit'!$AH$16,"")))&amp;IF(F40="Scenario1PBT11",'Deep retrofit'!$AI$16,IF(F40="Scenario2PBT11",'Deep retrofit'!$AJ$16,IF(F40="Scenario3PBT11",'Deep retrofit'!$AK$16,"")))&amp;IF(F40="Scenario1PBT12",'Deep retrofit'!$AL$16,IF(F40="Scenario2PBT12",'Deep retrofit'!$AM$16,IF(F40="Scenario3PBT12",'Deep retrofit'!$AN$16,"")))&amp;IF(F40="Scenario1PBT13",'Deep retrofit'!$AO$16,IF(F40="Scenario2PBT13",'Deep retrofit'!$AP$16,IF(F40="Scenario3PBT13",'Deep retrofit'!$AQ$16,"")))&amp;IF(F40="Scenario1PBT14",'Deep retrofit'!$AR$16,IF(F40="Scenario2PBT14",'Deep retrofit'!$AS$16,IF(F40="Scenario3PBT14",'Deep retrofit'!$AT$16,"")))&amp;IF(F40="Scenario1PBT15",'Deep retrofit'!$AU$16,IF(F40="Scenario2PBT15",'Deep retrofit'!$AV$16,IF(F40="Scenario3PBT15",'Deep retrofit'!$AW$16,"")))</f>
        <v/>
      </c>
      <c r="J40" s="117">
        <f t="shared" si="14"/>
        <v>0</v>
      </c>
      <c r="K40" s="117" t="str">
        <f>IF(F40="Scenario1PBT1",'Deep retrofit'!$E$18,IF(F40="Scenario2PBT1",'Deep retrofit'!$F$18,IF(F40="Scenario3PBT1",'Deep retrofit'!$G$18,"")))&amp;IF(F40="Scenario1PBT2",'Deep retrofit'!$H$18,IF(F40="Scenario2PBT2",'Deep retrofit'!$I$18,IF(F40="Scenario3PBT2",'Deep retrofit'!$J$18,"")))&amp;IF(F40="Scenario1PBT3",'Deep retrofit'!$K$18,IF(F40="Scenario2PBT3",'Deep retrofit'!$L$18,IF(F40="Scenario3PBT3",'Deep retrofit'!$M$18,"")))&amp;IF(F40="Scenario1PBT4",'Deep retrofit'!$N$18,IF(F40="Scenario2PBT4",'Deep retrofit'!$O$18,IF(F40="Scenario3PBT4",'Deep retrofit'!$P$18,"")))&amp;IF(F40="Scenario1PBT5",'Deep retrofit'!$Q$18,IF(F40="Scenario2PBT5",'Deep retrofit'!$R$18,IF(F40="Scenario3PBT5",'Deep retrofit'!$S$18,"")))&amp;IF(F40="Scenario1PBT6",'Deep retrofit'!$T$18,IF(F40="Scenario2PBT6",'Deep retrofit'!$U$18,IF(F40="Scenario3PBT6",'Deep retrofit'!$V$18,"")))&amp;IF(F40="Scenario1PBT7",'Deep retrofit'!$W$18,IF(F40="Scenario2PBT7",'Deep retrofit'!$X$18,IF(F40="Scenario3PBT7",'Deep retrofit'!$Y$18,"")))&amp;IF(F40="Scenario1PBT8",'Deep retrofit'!$Z$18,IF(F40="Scenario2PBT8",'Deep retrofit'!$AA$18,IF(F40="Scenario3PBT8",'Deep retrofit'!$AB$18,"")))&amp;IF(F40="Scenario1PBT9",'Deep retrofit'!$AC$18,IF(F40="Scenario2PBT9",'Deep retrofit'!$AD$18,IF(F40="Scenario3PBT9",'Deep retrofit'!$AE$18,"")))&amp;IF(F40="Scenario1PBT10",'Deep retrofit'!$AF$18,IF(F40="Scenario2PBT10",'Deep retrofit'!$AG$18,IF(F40="Scenario3PBT10",'Deep retrofit'!$AH$18,"")))&amp;IF(F40="Scenario1PBT11",'Deep retrofit'!$AI$18,IF(F40="Scenario2PBT11",'Deep retrofit'!$AJ$18,IF(F40="Scenario3PBT11",'Deep retrofit'!$AK$18,"")))&amp;IF(F40="Scenario1PBT12",'Deep retrofit'!$AL$18,IF(F40="Scenario2PBT12",'Deep retrofit'!$AM$18,IF(F40="Scenario3PBT12",'Deep retrofit'!$AN$18,"")))&amp;IF(F40="Scenario1PBT13",'Deep retrofit'!$AO$18,IF(F40="Scenario2PBT13",'Deep retrofit'!$AP$18,IF(F40="Scenario3PBT13",'Deep retrofit'!$AQ$18,"")))&amp;IF(F40="Scenario1PBT14",'Deep retrofit'!$AR$18,IF(F40="Scenario2PBT14",'Deep retrofit'!$AS$18,IF(F40="Scenario3PBT14",'Deep retrofit'!$AT$18,"")))&amp;IF(F40="Scenario1PBT15",'Deep retrofit'!$AU$18,IF(F40="Scenario2PBT15",'Deep retrofit'!$AV$18,IF(F40="Scenario3PBT15",'Deep retrofit'!$AW$18,"")))</f>
        <v/>
      </c>
      <c r="L40" s="117">
        <f t="shared" si="15"/>
        <v>0</v>
      </c>
      <c r="M40" s="117" t="str">
        <f>IF(F40="Scenario1PBT1",'Deep retrofit'!$E$20,IF(F40="Scenario2PBT1",'Deep retrofit'!$F$20,IF(F40="Scenario3PBT1",'Deep retrofit'!$G$20,"")))&amp;IF(F40="Scenario1PBT2",'Deep retrofit'!$H$20,IF(F40="Scenario2PBT2",'Deep retrofit'!$I$20,IF(F40="Scenario3PBT2",'Deep retrofit'!$J$20,"")))&amp;IF(F40="Scenario1PBT3",'Deep retrofit'!$K$20,IF(F40="Scenario2PBT3",'Deep retrofit'!$L$20,IF(F40="Scenario3PBT3",'Deep retrofit'!$M$20,"")))&amp;IF(F40="Scenario1PBT4",'Deep retrofit'!$N$20,IF(F40="Scenario2PBT4",'Deep retrofit'!$O$20,IF(F40="Scenario3PBT4",'Deep retrofit'!$P$20,"")))&amp;IF(F40="Scenario1PBT5",'Deep retrofit'!$Q$20,IF(F40="Scenario2PBT5",'Deep retrofit'!$R$20,IF(F40="Scenario3PBT5",'Deep retrofit'!$S$20,"")))&amp;IF(F40="Scenario1PBT6",'Deep retrofit'!$T$20,IF(F40="Scenario2PBT6",'Deep retrofit'!$U$20,IF(F40="Scenario3PBT6",'Deep retrofit'!$V$20,"")))&amp;IF(F40="Scenario1PBT7",'Deep retrofit'!$W$20,IF(F40="Scenario2PBT7",'Deep retrofit'!$X$20,IF(F40="Scenario3PBT7",'Deep retrofit'!$Y$20,"")))&amp;IF(F40="Scenario1PBT8",'Deep retrofit'!$Z$20,IF(F40="Scenario2PBT8",'Deep retrofit'!$AA$20,IF(F40="Scenario3PBT8",'Deep retrofit'!$AB$20,"")))&amp;IF(F40="Scenario1PBT9",'Deep retrofit'!$AC$20,IF(F40="Scenario2PBT9",'Deep retrofit'!$AD$20,IF(F40="Scenario3PBT9",'Deep retrofit'!$AE$20,"")))&amp;IF(F40="Scenario1PBT10",'Deep retrofit'!$AF$20,IF(F40="Scenario2PBT10",'Deep retrofit'!$AG$20,IF(F40="Scenario3PBT10",'Deep retrofit'!$AH$20,"")))&amp;IF(F40="Scenario1PBT11",'Deep retrofit'!$AI$20,IF(F40="Scenario2PBT11",'Deep retrofit'!$AJ$20,IF(F40="Scenario3PBT11",'Deep retrofit'!$AK$20,"")))&amp;IF(F40="Scenario1PBT12",'Deep retrofit'!$AL$20,IF(F40="Scenario2PBT12",'Deep retrofit'!$AM$20,IF(F40="Scenario3PBT12",'Deep retrofit'!$AN$20,"")))&amp;IF(F40="Scenario1PBT13",'Deep retrofit'!$AO$20,IF(F40="Scenario2PBT13",'Deep retrofit'!$AP$20,IF(F40="Scenario3PBT13",'Deep retrofit'!$AQ$20,"")))&amp;IF(F40="Scenario1PBT14",'Deep retrofit'!$AR$20,IF(F40="Scenario2PBT14",'Deep retrofit'!$AS$20,IF(F40="Scenario3PBT14",'Deep retrofit'!$AT$20,"")))&amp;IF(F40="Scenario1PBT15",'Deep retrofit'!$AU$20,IF(F40="Scenario2PBT15",'Deep retrofit'!$AV$20,IF(F40="Scenario3PBT15",'Deep retrofit'!$AW$20,"")))</f>
        <v/>
      </c>
      <c r="N40" s="118">
        <f t="shared" si="16"/>
        <v>0</v>
      </c>
      <c r="O40" s="206" t="str">
        <f>IF(F40="Scenario1PBT1",'Deep retrofit'!$E$23,IF(F40="Scenario2PBT1",'Deep retrofit'!$F$23,IF(F40="Scenario3PBT1",'Deep retrofit'!$G$23,"")))&amp;IF(F40="Scenario1PBT2",'Deep retrofit'!$H$23,IF(F40="Scenario2PBT2",'Deep retrofit'!$I$23,IF(F40="Scenario3PBT2",'Deep retrofit'!$J$23,"")))&amp;IF(F40="Scenario1PBT3",'Deep retrofit'!$K$23,IF(F40="Scenario2PBT3",'Deep retrofit'!$L$23,IF(F40="Scenario3PBT3",'Deep retrofit'!$M$23,"")))&amp;IF(F40="Scenario1PBT4",'Deep retrofit'!$N$23,IF(F40="Scenario2PBT4",'Deep retrofit'!$O$23,IF(F40="Scenario3PBT4",'Deep retrofit'!$P$23,"")))&amp;IF(F40="Scenario1PBT5",'Deep retrofit'!$Q$23,IF(F40="Scenario2PBT5",'Deep retrofit'!$R$23,IF(F40="Scenario3PBT5",'Deep retrofit'!$S$23,"")))&amp;IF(F40="Scenario1PBT6",'Deep retrofit'!$T$23,IF(F40="Scenario2PBT6",'Deep retrofit'!$U$23,IF(F40="Scenario3PBT6",'Deep retrofit'!$V$23,"")))&amp;IF(F40="Scenario1PBT7",'Deep retrofit'!$W$23,IF(F40="Scenario2PBT7",'Deep retrofit'!$X$23,IF(F40="Scenario3PBT7",'Deep retrofit'!$Y$23,"")))&amp;IF(F40="Scenario1PBT8",'Deep retrofit'!$Z$23,IF(F40="Scenario2PBT8",'Deep retrofit'!$AA$23,IF(F40="Scenario3PBT8",'Deep retrofit'!$AB$23,"")))&amp;IF(F40="Scenario1PBT9",'Deep retrofit'!$AC$23,IF(F40="Scenario2PBT9",'Deep retrofit'!$AD$23,IF(F40="Scenario3PBT9",'Deep retrofit'!$AE$23,"")))&amp;IF(F40="Scenario1PBT10",'Deep retrofit'!$AF$23,IF(F40="Scenario2PBT10",'Deep retrofit'!$AG$23,IF(F40="Scenario3PBT10",'Deep retrofit'!$AH$23,"")))&amp;IF(F40="Scenario1PBT11",'Deep retrofit'!$AI$23,IF(F40="Scenario2PBT11",'Deep retrofit'!$AJ$23,IF(F40="Scenario3PBT11",'Deep retrofit'!$AK$23,"")))&amp;IF(F40="Scenario1PBT12",'Deep retrofit'!$AL$23,IF(F40="Scenario2PBT12",'Deep retrofit'!$AM$23,IF(F40="Scenario3PBT12",'Deep retrofit'!$AN$23,"")))&amp;IF(F40="Scenario1PBT13",'Deep retrofit'!$AO$23,IF(F40="Scenario2PBT13",'Deep retrofit'!$AP$23,IF(F40="Scenario3PBT13",'Deep retrofit'!$AQ$23,"")))&amp;IF(F40="Scenario1PBT14",'Deep retrofit'!$AR$23,IF(F40="Scenario2PBT14",'Deep retrofit'!$AS$23,IF(F40="Scenario3PBT14",'Deep retrofit'!$AT$23,"")))&amp;IF(F40="Scenario1PBT15",'Deep retrofit'!$AU$23,IF(F40="Scenario2PBT15",'Deep retrofit'!$AV$23,IF(F40="Scenario3PBT15",'Deep retrofit'!$AW$23,"")))</f>
        <v/>
      </c>
      <c r="P40" s="117">
        <f t="shared" si="17"/>
        <v>0</v>
      </c>
      <c r="Q40" s="117" t="str">
        <f>IF(F40="Scenario1PBT1",'Deep retrofit'!$E$25,IF(F40="Scenario2PBT1",'Deep retrofit'!$F$25,IF(F40="Scenario3PBT1",'Deep retrofit'!$G$25,"")))&amp;IF(F40="Scenario1PBT2",'Deep retrofit'!$H$25,IF(F40="Scenario2PBT2",'Deep retrofit'!$I$25,IF(F40="Scenario3PBT2",'Deep retrofit'!$J$25,"")))&amp;IF(F40="Scenario1PBT3",'Deep retrofit'!$K$25,IF(F40="Scenario2PBT3",'Deep retrofit'!$L$25,IF(F40="Scenario3PBT3",'Deep retrofit'!$M$25,"")))&amp;IF(F40="Scenario1PBT4",'Deep retrofit'!$N$25,IF(F40="Scenario2PBT4",'Deep retrofit'!$O$25,IF(F40="Scenario3PBT4",'Deep retrofit'!$P$25,"")))&amp;IF(F40="Scenario1PBT5",'Deep retrofit'!$Q$25,IF(F40="Scenario2PBT5",'Deep retrofit'!$R$25,IF(F40="Scenario3PBT5",'Deep retrofit'!$S$25,"")))&amp;IF(F40="Scenario1PBT6",'Deep retrofit'!$T$25,IF(F40="Scenario2PBT6",'Deep retrofit'!$U$25,IF(F40="Scenario3PBT6",'Deep retrofit'!$V$25,"")))&amp;IF(F40="Scenario1PBT7",'Deep retrofit'!$W$25,IF(F40="Scenario2PBT7",'Deep retrofit'!$X$25,IF(F40="Scenario3PBT7",'Deep retrofit'!$Y$25,"")))&amp;IF(F40="Scenario1PBT8",'Deep retrofit'!$Z$25,IF(F40="Scenario2PBT8",'Deep retrofit'!$AA$25,IF(F40="Scenario3PBT8",'Deep retrofit'!$AB$25,"")))&amp;IF(F40="Scenario1PBT9",'Deep retrofit'!$AC$25,IF(F40="Scenario2PBT9",'Deep retrofit'!$AD$25,IF(F40="Scenario3PBT9",'Deep retrofit'!$AE$25,"")))&amp;IF(F40="Scenario1PBT10",'Deep retrofit'!$AF$25,IF(F40="Scenario2PBT10",'Deep retrofit'!$AG$25,IF(F40="Scenario3PBT10",'Deep retrofit'!$AH$25,"")))&amp;IF(F40="Scenario1PBT11",'Deep retrofit'!$AI$25,IF(F40="Scenario2PBT11",'Deep retrofit'!$AJ$25,IF(F40="Scenario3PBT11",'Deep retrofit'!$AK$25,"")))&amp;IF(F40="Scenario1PBT12",'Deep retrofit'!$AL$25,IF(F40="Scenario2PBT12",'Deep retrofit'!$AM$25,IF(F40="Scenario3PBT12",'Deep retrofit'!$AN$25,"")))&amp;IF(F40="Scenario1PBT13",'Deep retrofit'!$AO$25,IF(F40="Scenario2PBT13",'Deep retrofit'!$AP$25,IF(F40="Scenario3PBT13",'Deep retrofit'!$AQ$25,"")))&amp;IF(F40="Scenario1PBT14",'Deep retrofit'!$AR$25,IF(F40="Scenario2PBT14",'Deep retrofit'!$AS$25,IF(F40="Scenario3PBT14",'Deep retrofit'!$AT$25,"")))&amp;IF(F40="Scenario1PBT15",'Deep retrofit'!$AU$25,IF(F40="Scenario2PBT15",'Deep retrofit'!$AV$25,IF(F40="Scenario3PBT15",'Deep retrofit'!$AW$25,"")))</f>
        <v/>
      </c>
      <c r="R40" s="117">
        <f t="shared" si="18"/>
        <v>0</v>
      </c>
      <c r="S40" s="117" t="str">
        <f>IF(F40="Scenario1PBT1",'Deep retrofit'!$E$27,IF(F40="Scenario2PBT1",'Deep retrofit'!$F$27,IF(F40="Scenario3PBT1",'Deep retrofit'!$G$27,"")))&amp;IF(F40="Scenario1PBT2",'Deep retrofit'!$H$27,IF(F40="Scenario2PBT2",'Deep retrofit'!$I$27,IF(F40="Scenario3PBT2",'Deep retrofit'!$J$27,"")))&amp;IF(F40="Scenario1PBT3",'Deep retrofit'!$K$27,IF(F40="Scenario2PBT3",'Deep retrofit'!$L$27,IF(F40="Scenario3PBT3",'Deep retrofit'!$M$27,"")))&amp;IF(F40="Scenario1PBT4",'Deep retrofit'!$N$27,IF(F40="Scenario2PBT4",'Deep retrofit'!$O$27,IF(F40="Scenario3PBT4",'Deep retrofit'!$P$27,"")))&amp;IF(F40="Scenario1PBT5",'Deep retrofit'!$Q$27,IF(F40="Scenario2PBT5",'Deep retrofit'!$R$27,IF(F40="Scenario3PBT5",'Deep retrofit'!$S$27,"")))&amp;IF(F40="Scenario1PBT6",'Deep retrofit'!$T$27,IF(F40="Scenario2PBT6",'Deep retrofit'!$U$27,IF(F40="Scenario3PBT6",'Deep retrofit'!$V$27,"")))&amp;IF(F40="Scenario1PBT7",'Deep retrofit'!$W$27,IF(F40="Scenario2PBT7",'Deep retrofit'!$X$27,IF(F40="Scenario3PBT7",'Deep retrofit'!$Y$27,"")))&amp;IF(F40="Scenario1PBT8",'Deep retrofit'!$Z$27,IF(F40="Scenario2PBT8",'Deep retrofit'!$AA$27,IF(F40="Scenario3PBT8",'Deep retrofit'!$AB$27,"")))&amp;IF(F40="Scenario1PBT9",'Deep retrofit'!$AC$27,IF(F40="Scenario2PBT9",'Deep retrofit'!$AD$27,IF(F40="Scenario3PBT9",'Deep retrofit'!$AE$27,"")))&amp;IF(F40="Scenario1PBT10",'Deep retrofit'!$AF$27,IF(F40="Scenario2PBT10",'Deep retrofit'!$AG$27,IF(F40="Scenario3PBT10",'Deep retrofit'!$AH$27,"")))&amp;IF(F40="Scenario1PBT11",'Deep retrofit'!$AI$27,IF(F40="Scenario2PBT11",'Deep retrofit'!$AJ$27,IF(F40="Scenario3PBT11",'Deep retrofit'!$AK$27,"")))&amp;IF(F40="Scenario1PBT12",'Deep retrofit'!$AL$27,IF(F40="Scenario2PBT12",'Deep retrofit'!$AM$27,IF(F40="Scenario3PBT12",'Deep retrofit'!$AN$27,"")))&amp;IF(F40="Scenario1PBT13",'Deep retrofit'!$AO$27,IF(F40="Scenario2PBT13",'Deep retrofit'!$AP$27,IF(F40="Scenario3PBT13",'Deep retrofit'!$AQ$27,"")))&amp;IF(F40="Scenario1PBT14",'Deep retrofit'!$AR$27,IF(F40="Scenario2PBT14",'Deep retrofit'!$AS$27,IF(F40="Scenario3PBT14",'Deep retrofit'!$AT$27,"")))&amp;IF(F40="Scenario1PBT15",'Deep retrofit'!$AU$27,IF(F40="Scenario2PBT15",'Deep retrofit'!$AV$27,IF(F40="Scenario3PBT15",'Deep retrofit'!$AW$27,"")))</f>
        <v/>
      </c>
      <c r="T40" s="207">
        <f t="shared" si="19"/>
        <v>0</v>
      </c>
      <c r="U40" s="206" t="str">
        <f>IF(F40="Scenario1PBT1",'Deep retrofit'!$E$38,IF(F40="Scenario2PBT1",'Deep retrofit'!$F$38,IF(F40="Scenario3PBT1",'Deep retrofit'!$G$38,"")))&amp;IF(F40="Scenario1PBT2",'Deep retrofit'!$H$38,IF(F40="Scenario2PBT2",'Deep retrofit'!$I$38,IF(F40="Scenario3PBT2",'Deep retrofit'!$J$38,"")))&amp;IF(F40="Scenario1PBT3",'Deep retrofit'!$K$38,IF(F40="Scenario2PBT3",'Deep retrofit'!$L$38,IF(F40="Scenario3PBT3",'Deep retrofit'!$M$38,"")))&amp;IF(F40="Scenario1PBT4",'Deep retrofit'!$N$38,IF(F40="Scenario2PBT4",'Deep retrofit'!$O$38,IF(F40="Scenario3PBT4",'Deep retrofit'!$P$38,"")))&amp;IF(F40="Scenario1PBT5",'Deep retrofit'!$Q$38,IF(F40="Scenario2PBT5",'Deep retrofit'!$R$38,IF(F40="Scenario3PBT5",'Deep retrofit'!$S$38,"")))&amp;IF(F40="Scenario1PBT6",'Deep retrofit'!$T$38,IF(F40="Scenario2PBT6",'Deep retrofit'!$U$38,IF(F40="Scenario3PBT6",'Deep retrofit'!$V$38,"")))&amp;IF(F40="Scenario1PBT7",'Deep retrofit'!$W$38,IF(F40="Scenario2PBT7",'Deep retrofit'!$X$38,IF(F40="Scenario3PBT7",'Deep retrofit'!$Y$38,"")))&amp;IF(F40="Scenario1PBT8",'Deep retrofit'!$Z$38,IF(F40="Scenario2PBT8",'Deep retrofit'!$AA$38,IF(F40="Scenario3PBT8",'Deep retrofit'!$AB$38,"")))&amp;IF(F40="Scenario1PBT9",'Deep retrofit'!$AC$38,IF(F40="Scenario2PBT9",'Deep retrofit'!$AD$38,IF(F40="Scenario3PBT9",'Deep retrofit'!$AE$38,"")))&amp;IF(F40="Scenario1PBT10",'Deep retrofit'!$AF$38,IF(F40="Scenario2PBT10",'Deep retrofit'!$AG$38,IF(F40="Scenario3PBT10",'Deep retrofit'!$AH$38,"")))&amp;IF(F40="Scenario1PBT11",'Deep retrofit'!$AI$38,IF(F40="Scenario2PBT11",'Deep retrofit'!$AJ$38,IF(F40="Scenario3PBT11",'Deep retrofit'!$AK$38,"")))&amp;IF(F40="Scenario1PBT12",'Deep retrofit'!$AL$38,IF(F40="Scenario2PBT12",'Deep retrofit'!$AM$38,IF(F40="Scenario3PBT12",'Deep retrofit'!$AN$38,"")))&amp;IF(F40="Scenario1PBT13",'Deep retrofit'!$AO$38,IF(F40="Scenario2PBT13",'Deep retrofit'!$AP$38,IF(F40="Scenario3PBT13",'Deep retrofit'!$AQ$38,"")))&amp;IF(F40="Scenario1PBT14",'Deep retrofit'!$AR$38,IF(F40="Scenario2PBT14",'Deep retrofit'!$AS$38,IF(F40="Scenario3PBT14",'Deep retrofit'!$AT$38,"")))&amp;IF(F40="Scenario1PBT15",'Deep retrofit'!$AU$38,IF(F40="Scenario2PBT15",'Deep retrofit'!$AV$38,IF(F40="Scenario3PBT15",'Deep retrofit'!$AW$38,"")))</f>
        <v/>
      </c>
      <c r="V40" s="117">
        <f t="shared" si="20"/>
        <v>0</v>
      </c>
      <c r="W40" s="117" t="str">
        <f>IF(F40="Scenario1PBT1",'Deep retrofit'!$E$40,IF(F40="Scenario2PBT1",'Deep retrofit'!$F$40,IF(F40="Scenario3PBT1",'Deep retrofit'!$G$40,"")))&amp;IF(F40="Scenario1PBT2",'Deep retrofit'!$H$40,IF(F40="Scenario2PBT2",'Deep retrofit'!$I$40,IF(F40="Scenario3PBT2",'Deep retrofit'!$J$40,"")))&amp;IF(F40="Scenario1PBT3",'Deep retrofit'!$K$40,IF(F40="Scenario2PBT3",'Deep retrofit'!$L$40,IF(F40="Scenario3PBT3",'Deep retrofit'!$M$40,"")))&amp;IF(F40="Scenario1PBT4",'Deep retrofit'!$N$40,IF(F40="Scenario2PBT4",'Deep retrofit'!$O$40,IF(F40="Scenario3PBT4",'Deep retrofit'!$P$40,"")))&amp;IF(F40="Scenario1PBT5",'Deep retrofit'!$Q$40,IF(F40="Scenario2PBT5",'Deep retrofit'!$R$40,IF(F40="Scenario3PBT5",'Deep retrofit'!$S$40,"")))&amp;IF(F40="Scenario1PBT6",'Deep retrofit'!$T$40,IF(F40="Scenario2PBT6",'Deep retrofit'!$U$40,IF(F40="Scenario3PBT6",'Deep retrofit'!$V$40,"")))&amp;IF(F40="Scenario1PBT7",'Deep retrofit'!$W$40,IF(F40="Scenario2PBT7",'Deep retrofit'!$X$40,IF(F40="Scenario3PBT7",'Deep retrofit'!$Y$40,"")))&amp;IF(F40="Scenario1PBT8",'Deep retrofit'!$Z$40,IF(F40="Scenario2PBT8",'Deep retrofit'!$AA$40,IF(F40="Scenario3PBT8",'Deep retrofit'!$AB$40,"")))&amp;IF(F40="Scenario1PBT9",'Deep retrofit'!$AC$40,IF(F40="Scenario2PBT9",'Deep retrofit'!$AD$40,IF(F40="Scenario3PBT9",'Deep retrofit'!$AE$40,"")))&amp;IF(F40="Scenario1PBT10",'Deep retrofit'!$AF$40,IF(F40="Scenario2PBT10",'Deep retrofit'!$AG$40,IF(F40="Scenario3PBT10",'Deep retrofit'!$AH$40,"")))&amp;IF(F40="Scenario1PBT11",'Deep retrofit'!$AI$40,IF(F40="Scenario2PBT11",'Deep retrofit'!$AJ$40,IF(F40="Scenario3PBT11",'Deep retrofit'!$AK$40,"")))&amp;IF(F40="Scenario1PBT12",'Deep retrofit'!$AL$40,IF(F40="Scenario2PBT12",'Deep retrofit'!$AM$40,IF(F40="Scenario3PBT12",'Deep retrofit'!$AN$40,"")))&amp;IF(F40="Scenario1PBT13",'Deep retrofit'!$AO$40,IF(F40="Scenario2PBT13",'Deep retrofit'!$AP$40,IF(F40="Scenario3PBT13",'Deep retrofit'!$AQ$40,"")))&amp;IF(F40="Scenario1PBT14",'Deep retrofit'!$AR$40,IF(F40="Scenario2PBT14",'Deep retrofit'!$AS$40,IF(F40="Scenario3PBT14",'Deep retrofit'!$AT$40,"")))&amp;IF(F40="Scenario1PBT15",'Deep retrofit'!$AU$40,IF(F40="Scenario2PBT15",'Deep retrofit'!$AV$40,IF(F40="Scenario3PBT15",'Deep retrofit'!$AW$40,"")))</f>
        <v/>
      </c>
      <c r="X40" s="117">
        <f t="shared" si="21"/>
        <v>0</v>
      </c>
      <c r="Y40" s="117" t="str">
        <f>IF(F40="Scenario1PBT1",'Deep retrofit'!$E$42,IF(F40="Scenario2PBT1",'Deep retrofit'!$F$42,IF(F40="Scenario3PBT1",'Deep retrofit'!$G$42,"")))&amp;IF(F40="Scenario1PBT2",'Deep retrofit'!$H$42,IF(F40="Scenario2PBT2",'Deep retrofit'!$I$42,IF(F40="Scenario3PBT2",'Deep retrofit'!$J$42,"")))&amp;IF(F40="Scenario1PBT3",'Deep retrofit'!$K$42,IF(F40="Scenario2PBT3",'Deep retrofit'!$L$42,IF(F40="Scenario3PBT3",'Deep retrofit'!$M$42,"")))&amp;IF(F40="Scenario1PBT4",'Deep retrofit'!$N$42,IF(F40="Scenario2PBT4",'Deep retrofit'!$O$42,IF(F40="Scenario3PBT4",'Deep retrofit'!$P$42,"")))&amp;IF(F40="Scenario1PBT5",'Deep retrofit'!$Q$42,IF(F40="Scenario2PBT5",'Deep retrofit'!$R$42,IF(F40="Scenario3PBT5",'Deep retrofit'!$S$42,"")))&amp;IF(F40="Scenario1PBT6",'Deep retrofit'!$T$42,IF(F40="Scenario2PBT6",'Deep retrofit'!$U$42,IF(F40="Scenario3PBT6",'Deep retrofit'!$V$42,"")))&amp;IF(F40="Scenario1PBT7",'Deep retrofit'!$W$42,IF(F40="Scenario2PBT7",'Deep retrofit'!$X$42,IF(F40="Scenario3PBT7",'Deep retrofit'!$Y$42,"")))&amp;IF(F40="Scenario1PBT8",'Deep retrofit'!$Z$42,IF(F40="Scenario2PBT8",'Deep retrofit'!$AA$42,IF(F40="Scenario3PBT8",'Deep retrofit'!$AB$42,"")))&amp;IF(F40="Scenario1PBT9",'Deep retrofit'!$AC$42,IF(F40="Scenario2PBT9",'Deep retrofit'!$AD$42,IF(F40="Scenario3PBT9",'Deep retrofit'!$AE$42,"")))&amp;IF(F40="Scenario1PBT10",'Deep retrofit'!$AF$42,IF(F40="Scenario2PBT10",'Deep retrofit'!$AG$42,IF(F40="Scenario3PBT10",'Deep retrofit'!$AH$42,"")))&amp;IF(F40="Scenario1PBT11",'Deep retrofit'!$AI$42,IF(F40="Scenario2PBT11",'Deep retrofit'!$AJ$42,IF(F40="Scenario3PBT11",'Deep retrofit'!$AK$42,"")))&amp;IF(F40="Scenario1PBT12",'Deep retrofit'!$AL$42,IF(F40="Scenario2PBT12",'Deep retrofit'!$AM$42,IF(F40="Scenario3PBT12",'Deep retrofit'!$AN$42,"")))&amp;IF(F40="Scenario1PBT13",'Deep retrofit'!$AO$42,IF(F40="Scenario2PBT13",'Deep retrofit'!$AP$42,IF(F40="Scenario3PBT13",'Deep retrofit'!$AQ$42,"")))&amp;IF(F40="Scenario1PBT14",'Deep retrofit'!$AR$42,IF(F40="Scenario2PBT14",'Deep retrofit'!$AS$42,IF(F40="Scenario3PBT14",'Deep retrofit'!$AT$42,"")))&amp;IF(F40="Scenario1PBT15",'Deep retrofit'!$AU$42,IF(F40="Scenario2PBT15",'Deep retrofit'!$AV$42,IF(F40="Scenario3PBT15",'Deep retrofit'!$AW$42,"")))</f>
        <v/>
      </c>
      <c r="Z40" s="117">
        <f t="shared" si="22"/>
        <v>0</v>
      </c>
      <c r="AA40" s="269" t="str">
        <f>IF(F40="Scenario1PBT1",'Deep retrofit'!$E$101,IF(F40="Scenario2PBT1",'Deep retrofit'!$F$101,IF(F40="Scenario3PBT1",'Deep retrofit'!$G$101,"")))&amp;IF(F40="Scenario1PBT2",'Deep retrofit'!$H$101,IF(F40="Scenario2PBT2",'Deep retrofit'!$I$101,IF(F40="Scenario3PBT2",'Deep retrofit'!$J$101,"")))&amp;IF(F40="Scenario1PBT3",'Deep retrofit'!$K$101,IF(F40="Scenario2PBT3",'Deep retrofit'!$L$101,IF(F40="Scenario3PBT3",'Deep retrofit'!$M$101,"")))&amp;IF(F40="Scenario1PBT4",'Deep retrofit'!$N$101,IF(F40="Scenario2PBT4",'Deep retrofit'!$O$101,IF(F40="Scenario3PBT4",'Deep retrofit'!$P$101,"")))&amp;IF(F40="Scenario1PBT5",'Deep retrofit'!$Q$101,IF(F40="Scenario2PBT5",'Deep retrofit'!$R$101,IF(F40="Scenario3PBT5",'Deep retrofit'!$S$101,"")))&amp;IF(F40="Scenario1PBT6",'Deep retrofit'!$T$101,IF(F40="Scenario2PBT6",'Deep retrofit'!$U$101,IF(F40="Scenario3PBT6",'Deep retrofit'!$V$101,"")))&amp;IF(F40="Scenario1PBT7",'Deep retrofit'!$W$101,IF(F40="Scenario2PBT7",'Deep retrofit'!$X$101,IF(F40="Scenario3PBT7",'Deep retrofit'!$Y$101,"")))&amp;IF(F40="Scenario1PBT8",'Deep retrofit'!$Z$101,IF(F40="Scenario2PBT8",'Deep retrofit'!$AA$101,IF(F40="Scenario3PBT8",'Deep retrofit'!$AB$101,"")))&amp;IF(F40="Scenario1PBT9",'Deep retrofit'!$AC$101,IF(F40="Scenario2PBT9",'Deep retrofit'!$AD$101,IF(F40="Scenario3PBT9",'Deep retrofit'!$AE$101,"")))&amp;IF(F40="Scenario1PBT10",'Deep retrofit'!$AF$101,IF(F40="Scenario2PBT10",'Deep retrofit'!$AG$101,IF(F40="Scenario3PBT10",'Deep retrofit'!$AH$101,"")))&amp;IF(F40="Scenario1PBT11",'Deep retrofit'!$AI$101,IF(F40="Scenario2PBT11",'Deep retrofit'!$AJ$101,IF(F40="Scenario3PBT11",'Deep retrofit'!$AK$101,"")))&amp;IF(F40="Scenario1PBT12",'Deep retrofit'!$AL$101,IF(F40="Scenario2PBT12",'Deep retrofit'!$AM$101,IF(F40="Scenario3PBT12",'Deep retrofit'!$AN$101,"")))&amp;IF(F40="Scenario1PBT13",'Deep retrofit'!$AO$101,IF(F40="Scenario2PBT13",'Deep retrofit'!$AP$101,IF(F40="Scenario3PBT13",'Deep retrofit'!$AQ$101,"")))&amp;IF(F40="Scenario1PBT14",'Deep retrofit'!$AR$101,IF(F40="Scenario2PBT14",'Deep retrofit'!$AS$101,IF(F40="Scenario3PBT14",'Deep retrofit'!$AT$101,"")))&amp;IF(F40="Scenario1PBT15",'Deep retrofit'!$AU$101,IF(F40="Scenario2PBT15",'Deep retrofit'!$AV$101,IF(F40="Scenario3PBT15",'Deep retrofit'!$AW$101,"")))</f>
        <v/>
      </c>
      <c r="AB40" s="179">
        <f t="shared" si="23"/>
        <v>0</v>
      </c>
      <c r="AC40" s="348" t="str">
        <f t="shared" si="24"/>
        <v/>
      </c>
      <c r="AD40" s="353">
        <f>IF(AC40="",IFERROR('Projection_Base-case'!G41-G40,0),0)</f>
        <v>0</v>
      </c>
      <c r="AE40" s="350">
        <f t="shared" si="25"/>
        <v>0</v>
      </c>
      <c r="AF40" s="361">
        <f>IFERROR(100*AD40/'Projection_Base-case'!G41,0)</f>
        <v>0</v>
      </c>
      <c r="AG40" s="352">
        <f>IF(AC40="",IFERROR('Projection_Base-case'!I41-I40,0),0)</f>
        <v>0</v>
      </c>
      <c r="AH40" s="353">
        <f t="shared" si="26"/>
        <v>0</v>
      </c>
      <c r="AI40" s="361">
        <f>IFERROR(100*AG40/'Projection_Base-case'!I41,0)</f>
        <v>0</v>
      </c>
      <c r="AJ40" s="352">
        <f>IF(AC40="",IFERROR('Projection_Base-case'!K41-K40,0),0)</f>
        <v>0</v>
      </c>
      <c r="AK40" s="353">
        <f t="shared" si="27"/>
        <v>0</v>
      </c>
      <c r="AL40" s="361">
        <f>IFERROR(100*AJ40/'Projection_Base-case'!K41,0)</f>
        <v>0</v>
      </c>
      <c r="AM40" s="352">
        <f>-IF(AC40="",IFERROR('Projection_Base-case'!M41-M40,0),0)</f>
        <v>0</v>
      </c>
      <c r="AN40" s="353">
        <f t="shared" si="28"/>
        <v>0</v>
      </c>
      <c r="AO40" s="354">
        <f>IFERROR(IF('Projection_Base-case'!N41&gt;0,100*AN40/'Projection_Base-case'!N41,100*AN40/N40),0)</f>
        <v>0</v>
      </c>
      <c r="AP40" s="355">
        <f>IF(AC40="",IFERROR('Projection_Base-case'!O41-O40,0),0)</f>
        <v>0</v>
      </c>
      <c r="AQ40" s="356">
        <f t="shared" si="29"/>
        <v>0</v>
      </c>
      <c r="AR40" s="356">
        <f>IFERROR(100*AP40/'Projection_Base-case'!O41,0)</f>
        <v>0</v>
      </c>
      <c r="AS40" s="355">
        <f>IF(AC40="",IFERROR('Projection_Base-case'!Q41-Q40,0),0)</f>
        <v>0</v>
      </c>
      <c r="AT40" s="356">
        <f t="shared" si="30"/>
        <v>0</v>
      </c>
      <c r="AU40" s="356">
        <f>IFERROR(100*AS40/'Projection_Base-case'!Q41,0)</f>
        <v>0</v>
      </c>
      <c r="AV40" s="355">
        <f>IF(AC40="",IFERROR('Projection_Base-case'!S41-S40,0),0)</f>
        <v>0</v>
      </c>
      <c r="AW40" s="356">
        <f t="shared" si="31"/>
        <v>0</v>
      </c>
      <c r="AX40" s="357">
        <f>IFERROR(100*AV40/'Projection_Base-case'!S41,0)</f>
        <v>0</v>
      </c>
      <c r="AY40" s="358">
        <f>IF(AC40="",IFERROR('Projection_Base-case'!U41-U40,0),0)</f>
        <v>0</v>
      </c>
      <c r="AZ40" s="359">
        <f t="shared" si="32"/>
        <v>0</v>
      </c>
      <c r="BA40" s="359">
        <f>IFERROR(100*AY40/'Projection_Base-case'!U41,0)</f>
        <v>0</v>
      </c>
      <c r="BB40" s="358">
        <f>IF(AC40="",IFERROR('Projection_Base-case'!W41-W40,0),0)</f>
        <v>0</v>
      </c>
      <c r="BC40" s="359">
        <f t="shared" si="33"/>
        <v>0</v>
      </c>
      <c r="BD40" s="359">
        <f>IFERROR(100*BB40/'Projection_Base-case'!W41,0)</f>
        <v>0</v>
      </c>
      <c r="BE40" s="358">
        <f>IF(AC40="",IFERROR('Projection_Base-case'!Y41-Y40,0),0)</f>
        <v>0</v>
      </c>
      <c r="BF40" s="359">
        <f t="shared" si="34"/>
        <v>0</v>
      </c>
      <c r="BG40" s="359">
        <f>IFERROR(100*BE40/'Projection_Base-case'!Y41,0)</f>
        <v>0</v>
      </c>
      <c r="BH40" s="359">
        <f t="shared" si="35"/>
        <v>0</v>
      </c>
      <c r="BI40" s="360">
        <f t="shared" si="36"/>
        <v>0</v>
      </c>
    </row>
    <row r="41" spans="1:61" ht="15.6">
      <c r="A41" s="205">
        <v>37</v>
      </c>
      <c r="B41" s="347">
        <f>IF('Projection_Base-case'!B42&lt;&gt;"",'Projection_Base-case'!B42,0)</f>
        <v>0</v>
      </c>
      <c r="C41" s="347">
        <f>IF('Projection_Base-case'!C42&lt;&gt;"",'Projection_Base-case'!C42,0)</f>
        <v>0</v>
      </c>
      <c r="D41" s="365">
        <f>IF('Projection_Base-case'!D42&lt;&gt;"",'Projection_Base-case'!D42,0)</f>
        <v>0</v>
      </c>
      <c r="E41" s="369"/>
      <c r="F41" s="367" t="str">
        <f t="shared" si="12"/>
        <v>0</v>
      </c>
      <c r="G41" s="177" t="str">
        <f>IF(F41="Scenario1PBT1",'Deep retrofit'!$E$6,IF(F41="Scenario2PBT1",'Deep retrofit'!$F$6,IF(F41="Scenario3PBT1",'Deep retrofit'!$G$6,"")))&amp;IF(F41="Scenario1PBT2",'Deep retrofit'!$H$6,IF(F41="Scenario2PBT2",'Deep retrofit'!$I$6,IF(F41="Scenario3PBT2",'Deep retrofit'!$J$6,"")))&amp;IF(F41="Scenario1PBT3",'Deep retrofit'!$K$6,IF(F41="Scenario2PBT3",'Deep retrofit'!$L$6,IF(F41="Scenario3PBT3",'Deep retrofit'!$M$6,"")))&amp;IF(F41="Scenario1PBT4",'Deep retrofit'!$N$6,IF(F41="Scenario2PBT4",'Deep retrofit'!$O$6,IF(F41="Scenario3PBT4",'Deep retrofit'!$P$6,"")))&amp;IF(F41="Scenario1PBT5",'Deep retrofit'!$Q$6,IF(F41="Scenario2PBT5",'Deep retrofit'!$R$6,IF(F41="Scenario3PBT5",'Deep retrofit'!$S$6,"")))&amp;IF(F41="Scenario1PBT6",'Deep retrofit'!$T$6,IF(F41="Scenario2PBT6",'Deep retrofit'!$U$6,IF(F41="Scenario3PBT6",'Deep retrofit'!$V$6,"")))&amp;IF(F41="Scenario1PBT7",'Deep retrofit'!$W$6,IF(F41="Scenario2PBT7",'Deep retrofit'!$X$6,IF(F41="Scenario3PBT7",'Deep retrofit'!$Y$6,"")))&amp;IF(F41="Scenario1PBT8",'Deep retrofit'!$Z$6,IF(F41="Scenario2PBT8",'Deep retrofit'!$AA$6,IF(F41="Scenario3PBT8",'Deep retrofit'!$AB$6,"")))&amp;IF(F41="Scenario1PBT9",'Deep retrofit'!$AC$6,IF(F41="Scenario2PBT9",'Deep retrofit'!$AD$6,IF(F41="Scenario3PBT9",'Deep retrofit'!$AE$6,"")))&amp;IF(F41="Scenario1PBT10",'Deep retrofit'!$AF$6,IF(F41="Scenario2PBT10",'Deep retrofit'!$AG$6,IF(F41="Scenario3PBT10",'Deep retrofit'!$AH$6,"")))&amp;IF(F41="Scenario1PBT11",'Deep retrofit'!$AI$6,IF(F41="Scenario2PBT11",'Deep retrofit'!$AJ$6,IF(F41="Scenario3PBT11",'Deep retrofit'!$AK$6,"")))&amp;IF(F41="Scenario1PBT12",'Deep retrofit'!$AL$6,IF(F41="Scenario2PBT12",'Deep retrofit'!$AM$6,IF(F41="Scenario3PBT12",'Deep retrofit'!$AN$6,"")))&amp;IF(F41="Scenario1PBT13",'Deep retrofit'!$AO$6,IF(F41="Scenario2PBT13",'Deep retrofit'!$AP$6,IF(F41="Scenario3PBT13",'Deep retrofit'!$AQ$6,"")))&amp;IF(F41="Scenario1PBT14",'Deep retrofit'!$AR$6,IF(F41="Scenario2PBT14",'Deep retrofit'!$AS$6,IF(F41="Scenario3PBT14",'Deep retrofit'!$AT$6,"")))&amp;IF(F41="Scenario1PBT15",'Deep retrofit'!$AU$6,IF(F41="Scenario2PBT15",'Deep retrofit'!$AV$6,IF(F41="Scenario3PBT15",'Deep retrofit'!$AW$6,"")))</f>
        <v/>
      </c>
      <c r="H41" s="117">
        <f t="shared" si="13"/>
        <v>0</v>
      </c>
      <c r="I41" s="178" t="str">
        <f>IF(F41="Scenario1PBT1",'Deep retrofit'!$E$16,IF(F41="Scenario2PBT1",'Deep retrofit'!$F$16,IF(F41="Scenario3PBT1",'Deep retrofit'!$G$16,"")))&amp;IF(F41="Scenario1PBT2",'Deep retrofit'!$H$16,IF(F41="Scenario2PBT2",'Deep retrofit'!$I$16,IF(F41="Scenario3PBT2",'Deep retrofit'!$J$16,"")))&amp;IF(F41="Scenario1PBT3",'Deep retrofit'!$K$16,IF(F41="Scenario2PBT3",'Deep retrofit'!$L$16,IF(F41="Scenario3PBT3",'Deep retrofit'!$M$16,"")))&amp;IF(F41="Scenario1PBT4",'Deep retrofit'!$N$16,IF(F41="Scenario2PBT4",'Deep retrofit'!$O$16,IF(F41="Scenario3PBT4",'Deep retrofit'!$P$16,"")))&amp;IF(F41="Scenario1PBT5",'Deep retrofit'!$Q$16,IF(F41="Scenario2PBT5",'Deep retrofit'!$R$16,IF(F41="Scenario3PBT5",'Deep retrofit'!$S$16,"")))&amp;IF(F41="Scenario1PBT6",'Deep retrofit'!$T$16,IF(F41="Scenario2PBT6",'Deep retrofit'!$U$16,IF(F41="Scenario3PBT6",'Deep retrofit'!$V$16,"")))&amp;IF(F41="Scenario1PBT7",'Deep retrofit'!$W$16,IF(F41="Scenario2PBT7",'Deep retrofit'!$X$16,IF(F41="Scenario3PBT7",'Deep retrofit'!$Y$16,"")))&amp;IF(F41="Scenario1PBT8",'Deep retrofit'!$Z$16,IF(F41="Scenario2PBT8",'Deep retrofit'!$AA$16,IF(F41="Scenario3PBT8",'Deep retrofit'!$AB$16,"")))&amp;IF(F41="Scenario1PBT9",'Deep retrofit'!$AC$16,IF(F41="Scenario2PBT9",'Deep retrofit'!$AD$16,IF(F41="Scenario3PBT9",'Deep retrofit'!$AE$16,"")))&amp;IF(F41="Scenario1PBT10",'Deep retrofit'!$AF$16,IF(F41="Scenario2PBT10",'Deep retrofit'!$AG$16,IF(F41="Scenario3PBT10",'Deep retrofit'!$AH$16,"")))&amp;IF(F41="Scenario1PBT11",'Deep retrofit'!$AI$16,IF(F41="Scenario2PBT11",'Deep retrofit'!$AJ$16,IF(F41="Scenario3PBT11",'Deep retrofit'!$AK$16,"")))&amp;IF(F41="Scenario1PBT12",'Deep retrofit'!$AL$16,IF(F41="Scenario2PBT12",'Deep retrofit'!$AM$16,IF(F41="Scenario3PBT12",'Deep retrofit'!$AN$16,"")))&amp;IF(F41="Scenario1PBT13",'Deep retrofit'!$AO$16,IF(F41="Scenario2PBT13",'Deep retrofit'!$AP$16,IF(F41="Scenario3PBT13",'Deep retrofit'!$AQ$16,"")))&amp;IF(F41="Scenario1PBT14",'Deep retrofit'!$AR$16,IF(F41="Scenario2PBT14",'Deep retrofit'!$AS$16,IF(F41="Scenario3PBT14",'Deep retrofit'!$AT$16,"")))&amp;IF(F41="Scenario1PBT15",'Deep retrofit'!$AU$16,IF(F41="Scenario2PBT15",'Deep retrofit'!$AV$16,IF(F41="Scenario3PBT15",'Deep retrofit'!$AW$16,"")))</f>
        <v/>
      </c>
      <c r="J41" s="117">
        <f t="shared" si="14"/>
        <v>0</v>
      </c>
      <c r="K41" s="117" t="str">
        <f>IF(F41="Scenario1PBT1",'Deep retrofit'!$E$18,IF(F41="Scenario2PBT1",'Deep retrofit'!$F$18,IF(F41="Scenario3PBT1",'Deep retrofit'!$G$18,"")))&amp;IF(F41="Scenario1PBT2",'Deep retrofit'!$H$18,IF(F41="Scenario2PBT2",'Deep retrofit'!$I$18,IF(F41="Scenario3PBT2",'Deep retrofit'!$J$18,"")))&amp;IF(F41="Scenario1PBT3",'Deep retrofit'!$K$18,IF(F41="Scenario2PBT3",'Deep retrofit'!$L$18,IF(F41="Scenario3PBT3",'Deep retrofit'!$M$18,"")))&amp;IF(F41="Scenario1PBT4",'Deep retrofit'!$N$18,IF(F41="Scenario2PBT4",'Deep retrofit'!$O$18,IF(F41="Scenario3PBT4",'Deep retrofit'!$P$18,"")))&amp;IF(F41="Scenario1PBT5",'Deep retrofit'!$Q$18,IF(F41="Scenario2PBT5",'Deep retrofit'!$R$18,IF(F41="Scenario3PBT5",'Deep retrofit'!$S$18,"")))&amp;IF(F41="Scenario1PBT6",'Deep retrofit'!$T$18,IF(F41="Scenario2PBT6",'Deep retrofit'!$U$18,IF(F41="Scenario3PBT6",'Deep retrofit'!$V$18,"")))&amp;IF(F41="Scenario1PBT7",'Deep retrofit'!$W$18,IF(F41="Scenario2PBT7",'Deep retrofit'!$X$18,IF(F41="Scenario3PBT7",'Deep retrofit'!$Y$18,"")))&amp;IF(F41="Scenario1PBT8",'Deep retrofit'!$Z$18,IF(F41="Scenario2PBT8",'Deep retrofit'!$AA$18,IF(F41="Scenario3PBT8",'Deep retrofit'!$AB$18,"")))&amp;IF(F41="Scenario1PBT9",'Deep retrofit'!$AC$18,IF(F41="Scenario2PBT9",'Deep retrofit'!$AD$18,IF(F41="Scenario3PBT9",'Deep retrofit'!$AE$18,"")))&amp;IF(F41="Scenario1PBT10",'Deep retrofit'!$AF$18,IF(F41="Scenario2PBT10",'Deep retrofit'!$AG$18,IF(F41="Scenario3PBT10",'Deep retrofit'!$AH$18,"")))&amp;IF(F41="Scenario1PBT11",'Deep retrofit'!$AI$18,IF(F41="Scenario2PBT11",'Deep retrofit'!$AJ$18,IF(F41="Scenario3PBT11",'Deep retrofit'!$AK$18,"")))&amp;IF(F41="Scenario1PBT12",'Deep retrofit'!$AL$18,IF(F41="Scenario2PBT12",'Deep retrofit'!$AM$18,IF(F41="Scenario3PBT12",'Deep retrofit'!$AN$18,"")))&amp;IF(F41="Scenario1PBT13",'Deep retrofit'!$AO$18,IF(F41="Scenario2PBT13",'Deep retrofit'!$AP$18,IF(F41="Scenario3PBT13",'Deep retrofit'!$AQ$18,"")))&amp;IF(F41="Scenario1PBT14",'Deep retrofit'!$AR$18,IF(F41="Scenario2PBT14",'Deep retrofit'!$AS$18,IF(F41="Scenario3PBT14",'Deep retrofit'!$AT$18,"")))&amp;IF(F41="Scenario1PBT15",'Deep retrofit'!$AU$18,IF(F41="Scenario2PBT15",'Deep retrofit'!$AV$18,IF(F41="Scenario3PBT15",'Deep retrofit'!$AW$18,"")))</f>
        <v/>
      </c>
      <c r="L41" s="117">
        <f t="shared" si="15"/>
        <v>0</v>
      </c>
      <c r="M41" s="117" t="str">
        <f>IF(F41="Scenario1PBT1",'Deep retrofit'!$E$20,IF(F41="Scenario2PBT1",'Deep retrofit'!$F$20,IF(F41="Scenario3PBT1",'Deep retrofit'!$G$20,"")))&amp;IF(F41="Scenario1PBT2",'Deep retrofit'!$H$20,IF(F41="Scenario2PBT2",'Deep retrofit'!$I$20,IF(F41="Scenario3PBT2",'Deep retrofit'!$J$20,"")))&amp;IF(F41="Scenario1PBT3",'Deep retrofit'!$K$20,IF(F41="Scenario2PBT3",'Deep retrofit'!$L$20,IF(F41="Scenario3PBT3",'Deep retrofit'!$M$20,"")))&amp;IF(F41="Scenario1PBT4",'Deep retrofit'!$N$20,IF(F41="Scenario2PBT4",'Deep retrofit'!$O$20,IF(F41="Scenario3PBT4",'Deep retrofit'!$P$20,"")))&amp;IF(F41="Scenario1PBT5",'Deep retrofit'!$Q$20,IF(F41="Scenario2PBT5",'Deep retrofit'!$R$20,IF(F41="Scenario3PBT5",'Deep retrofit'!$S$20,"")))&amp;IF(F41="Scenario1PBT6",'Deep retrofit'!$T$20,IF(F41="Scenario2PBT6",'Deep retrofit'!$U$20,IF(F41="Scenario3PBT6",'Deep retrofit'!$V$20,"")))&amp;IF(F41="Scenario1PBT7",'Deep retrofit'!$W$20,IF(F41="Scenario2PBT7",'Deep retrofit'!$X$20,IF(F41="Scenario3PBT7",'Deep retrofit'!$Y$20,"")))&amp;IF(F41="Scenario1PBT8",'Deep retrofit'!$Z$20,IF(F41="Scenario2PBT8",'Deep retrofit'!$AA$20,IF(F41="Scenario3PBT8",'Deep retrofit'!$AB$20,"")))&amp;IF(F41="Scenario1PBT9",'Deep retrofit'!$AC$20,IF(F41="Scenario2PBT9",'Deep retrofit'!$AD$20,IF(F41="Scenario3PBT9",'Deep retrofit'!$AE$20,"")))&amp;IF(F41="Scenario1PBT10",'Deep retrofit'!$AF$20,IF(F41="Scenario2PBT10",'Deep retrofit'!$AG$20,IF(F41="Scenario3PBT10",'Deep retrofit'!$AH$20,"")))&amp;IF(F41="Scenario1PBT11",'Deep retrofit'!$AI$20,IF(F41="Scenario2PBT11",'Deep retrofit'!$AJ$20,IF(F41="Scenario3PBT11",'Deep retrofit'!$AK$20,"")))&amp;IF(F41="Scenario1PBT12",'Deep retrofit'!$AL$20,IF(F41="Scenario2PBT12",'Deep retrofit'!$AM$20,IF(F41="Scenario3PBT12",'Deep retrofit'!$AN$20,"")))&amp;IF(F41="Scenario1PBT13",'Deep retrofit'!$AO$20,IF(F41="Scenario2PBT13",'Deep retrofit'!$AP$20,IF(F41="Scenario3PBT13",'Deep retrofit'!$AQ$20,"")))&amp;IF(F41="Scenario1PBT14",'Deep retrofit'!$AR$20,IF(F41="Scenario2PBT14",'Deep retrofit'!$AS$20,IF(F41="Scenario3PBT14",'Deep retrofit'!$AT$20,"")))&amp;IF(F41="Scenario1PBT15",'Deep retrofit'!$AU$20,IF(F41="Scenario2PBT15",'Deep retrofit'!$AV$20,IF(F41="Scenario3PBT15",'Deep retrofit'!$AW$20,"")))</f>
        <v/>
      </c>
      <c r="N41" s="118">
        <f t="shared" si="16"/>
        <v>0</v>
      </c>
      <c r="O41" s="206" t="str">
        <f>IF(F41="Scenario1PBT1",'Deep retrofit'!$E$23,IF(F41="Scenario2PBT1",'Deep retrofit'!$F$23,IF(F41="Scenario3PBT1",'Deep retrofit'!$G$23,"")))&amp;IF(F41="Scenario1PBT2",'Deep retrofit'!$H$23,IF(F41="Scenario2PBT2",'Deep retrofit'!$I$23,IF(F41="Scenario3PBT2",'Deep retrofit'!$J$23,"")))&amp;IF(F41="Scenario1PBT3",'Deep retrofit'!$K$23,IF(F41="Scenario2PBT3",'Deep retrofit'!$L$23,IF(F41="Scenario3PBT3",'Deep retrofit'!$M$23,"")))&amp;IF(F41="Scenario1PBT4",'Deep retrofit'!$N$23,IF(F41="Scenario2PBT4",'Deep retrofit'!$O$23,IF(F41="Scenario3PBT4",'Deep retrofit'!$P$23,"")))&amp;IF(F41="Scenario1PBT5",'Deep retrofit'!$Q$23,IF(F41="Scenario2PBT5",'Deep retrofit'!$R$23,IF(F41="Scenario3PBT5",'Deep retrofit'!$S$23,"")))&amp;IF(F41="Scenario1PBT6",'Deep retrofit'!$T$23,IF(F41="Scenario2PBT6",'Deep retrofit'!$U$23,IF(F41="Scenario3PBT6",'Deep retrofit'!$V$23,"")))&amp;IF(F41="Scenario1PBT7",'Deep retrofit'!$W$23,IF(F41="Scenario2PBT7",'Deep retrofit'!$X$23,IF(F41="Scenario3PBT7",'Deep retrofit'!$Y$23,"")))&amp;IF(F41="Scenario1PBT8",'Deep retrofit'!$Z$23,IF(F41="Scenario2PBT8",'Deep retrofit'!$AA$23,IF(F41="Scenario3PBT8",'Deep retrofit'!$AB$23,"")))&amp;IF(F41="Scenario1PBT9",'Deep retrofit'!$AC$23,IF(F41="Scenario2PBT9",'Deep retrofit'!$AD$23,IF(F41="Scenario3PBT9",'Deep retrofit'!$AE$23,"")))&amp;IF(F41="Scenario1PBT10",'Deep retrofit'!$AF$23,IF(F41="Scenario2PBT10",'Deep retrofit'!$AG$23,IF(F41="Scenario3PBT10",'Deep retrofit'!$AH$23,"")))&amp;IF(F41="Scenario1PBT11",'Deep retrofit'!$AI$23,IF(F41="Scenario2PBT11",'Deep retrofit'!$AJ$23,IF(F41="Scenario3PBT11",'Deep retrofit'!$AK$23,"")))&amp;IF(F41="Scenario1PBT12",'Deep retrofit'!$AL$23,IF(F41="Scenario2PBT12",'Deep retrofit'!$AM$23,IF(F41="Scenario3PBT12",'Deep retrofit'!$AN$23,"")))&amp;IF(F41="Scenario1PBT13",'Deep retrofit'!$AO$23,IF(F41="Scenario2PBT13",'Deep retrofit'!$AP$23,IF(F41="Scenario3PBT13",'Deep retrofit'!$AQ$23,"")))&amp;IF(F41="Scenario1PBT14",'Deep retrofit'!$AR$23,IF(F41="Scenario2PBT14",'Deep retrofit'!$AS$23,IF(F41="Scenario3PBT14",'Deep retrofit'!$AT$23,"")))&amp;IF(F41="Scenario1PBT15",'Deep retrofit'!$AU$23,IF(F41="Scenario2PBT15",'Deep retrofit'!$AV$23,IF(F41="Scenario3PBT15",'Deep retrofit'!$AW$23,"")))</f>
        <v/>
      </c>
      <c r="P41" s="117">
        <f t="shared" si="17"/>
        <v>0</v>
      </c>
      <c r="Q41" s="117" t="str">
        <f>IF(F41="Scenario1PBT1",'Deep retrofit'!$E$25,IF(F41="Scenario2PBT1",'Deep retrofit'!$F$25,IF(F41="Scenario3PBT1",'Deep retrofit'!$G$25,"")))&amp;IF(F41="Scenario1PBT2",'Deep retrofit'!$H$25,IF(F41="Scenario2PBT2",'Deep retrofit'!$I$25,IF(F41="Scenario3PBT2",'Deep retrofit'!$J$25,"")))&amp;IF(F41="Scenario1PBT3",'Deep retrofit'!$K$25,IF(F41="Scenario2PBT3",'Deep retrofit'!$L$25,IF(F41="Scenario3PBT3",'Deep retrofit'!$M$25,"")))&amp;IF(F41="Scenario1PBT4",'Deep retrofit'!$N$25,IF(F41="Scenario2PBT4",'Deep retrofit'!$O$25,IF(F41="Scenario3PBT4",'Deep retrofit'!$P$25,"")))&amp;IF(F41="Scenario1PBT5",'Deep retrofit'!$Q$25,IF(F41="Scenario2PBT5",'Deep retrofit'!$R$25,IF(F41="Scenario3PBT5",'Deep retrofit'!$S$25,"")))&amp;IF(F41="Scenario1PBT6",'Deep retrofit'!$T$25,IF(F41="Scenario2PBT6",'Deep retrofit'!$U$25,IF(F41="Scenario3PBT6",'Deep retrofit'!$V$25,"")))&amp;IF(F41="Scenario1PBT7",'Deep retrofit'!$W$25,IF(F41="Scenario2PBT7",'Deep retrofit'!$X$25,IF(F41="Scenario3PBT7",'Deep retrofit'!$Y$25,"")))&amp;IF(F41="Scenario1PBT8",'Deep retrofit'!$Z$25,IF(F41="Scenario2PBT8",'Deep retrofit'!$AA$25,IF(F41="Scenario3PBT8",'Deep retrofit'!$AB$25,"")))&amp;IF(F41="Scenario1PBT9",'Deep retrofit'!$AC$25,IF(F41="Scenario2PBT9",'Deep retrofit'!$AD$25,IF(F41="Scenario3PBT9",'Deep retrofit'!$AE$25,"")))&amp;IF(F41="Scenario1PBT10",'Deep retrofit'!$AF$25,IF(F41="Scenario2PBT10",'Deep retrofit'!$AG$25,IF(F41="Scenario3PBT10",'Deep retrofit'!$AH$25,"")))&amp;IF(F41="Scenario1PBT11",'Deep retrofit'!$AI$25,IF(F41="Scenario2PBT11",'Deep retrofit'!$AJ$25,IF(F41="Scenario3PBT11",'Deep retrofit'!$AK$25,"")))&amp;IF(F41="Scenario1PBT12",'Deep retrofit'!$AL$25,IF(F41="Scenario2PBT12",'Deep retrofit'!$AM$25,IF(F41="Scenario3PBT12",'Deep retrofit'!$AN$25,"")))&amp;IF(F41="Scenario1PBT13",'Deep retrofit'!$AO$25,IF(F41="Scenario2PBT13",'Deep retrofit'!$AP$25,IF(F41="Scenario3PBT13",'Deep retrofit'!$AQ$25,"")))&amp;IF(F41="Scenario1PBT14",'Deep retrofit'!$AR$25,IF(F41="Scenario2PBT14",'Deep retrofit'!$AS$25,IF(F41="Scenario3PBT14",'Deep retrofit'!$AT$25,"")))&amp;IF(F41="Scenario1PBT15",'Deep retrofit'!$AU$25,IF(F41="Scenario2PBT15",'Deep retrofit'!$AV$25,IF(F41="Scenario3PBT15",'Deep retrofit'!$AW$25,"")))</f>
        <v/>
      </c>
      <c r="R41" s="117">
        <f t="shared" si="18"/>
        <v>0</v>
      </c>
      <c r="S41" s="117" t="str">
        <f>IF(F41="Scenario1PBT1",'Deep retrofit'!$E$27,IF(F41="Scenario2PBT1",'Deep retrofit'!$F$27,IF(F41="Scenario3PBT1",'Deep retrofit'!$G$27,"")))&amp;IF(F41="Scenario1PBT2",'Deep retrofit'!$H$27,IF(F41="Scenario2PBT2",'Deep retrofit'!$I$27,IF(F41="Scenario3PBT2",'Deep retrofit'!$J$27,"")))&amp;IF(F41="Scenario1PBT3",'Deep retrofit'!$K$27,IF(F41="Scenario2PBT3",'Deep retrofit'!$L$27,IF(F41="Scenario3PBT3",'Deep retrofit'!$M$27,"")))&amp;IF(F41="Scenario1PBT4",'Deep retrofit'!$N$27,IF(F41="Scenario2PBT4",'Deep retrofit'!$O$27,IF(F41="Scenario3PBT4",'Deep retrofit'!$P$27,"")))&amp;IF(F41="Scenario1PBT5",'Deep retrofit'!$Q$27,IF(F41="Scenario2PBT5",'Deep retrofit'!$R$27,IF(F41="Scenario3PBT5",'Deep retrofit'!$S$27,"")))&amp;IF(F41="Scenario1PBT6",'Deep retrofit'!$T$27,IF(F41="Scenario2PBT6",'Deep retrofit'!$U$27,IF(F41="Scenario3PBT6",'Deep retrofit'!$V$27,"")))&amp;IF(F41="Scenario1PBT7",'Deep retrofit'!$W$27,IF(F41="Scenario2PBT7",'Deep retrofit'!$X$27,IF(F41="Scenario3PBT7",'Deep retrofit'!$Y$27,"")))&amp;IF(F41="Scenario1PBT8",'Deep retrofit'!$Z$27,IF(F41="Scenario2PBT8",'Deep retrofit'!$AA$27,IF(F41="Scenario3PBT8",'Deep retrofit'!$AB$27,"")))&amp;IF(F41="Scenario1PBT9",'Deep retrofit'!$AC$27,IF(F41="Scenario2PBT9",'Deep retrofit'!$AD$27,IF(F41="Scenario3PBT9",'Deep retrofit'!$AE$27,"")))&amp;IF(F41="Scenario1PBT10",'Deep retrofit'!$AF$27,IF(F41="Scenario2PBT10",'Deep retrofit'!$AG$27,IF(F41="Scenario3PBT10",'Deep retrofit'!$AH$27,"")))&amp;IF(F41="Scenario1PBT11",'Deep retrofit'!$AI$27,IF(F41="Scenario2PBT11",'Deep retrofit'!$AJ$27,IF(F41="Scenario3PBT11",'Deep retrofit'!$AK$27,"")))&amp;IF(F41="Scenario1PBT12",'Deep retrofit'!$AL$27,IF(F41="Scenario2PBT12",'Deep retrofit'!$AM$27,IF(F41="Scenario3PBT12",'Deep retrofit'!$AN$27,"")))&amp;IF(F41="Scenario1PBT13",'Deep retrofit'!$AO$27,IF(F41="Scenario2PBT13",'Deep retrofit'!$AP$27,IF(F41="Scenario3PBT13",'Deep retrofit'!$AQ$27,"")))&amp;IF(F41="Scenario1PBT14",'Deep retrofit'!$AR$27,IF(F41="Scenario2PBT14",'Deep retrofit'!$AS$27,IF(F41="Scenario3PBT14",'Deep retrofit'!$AT$27,"")))&amp;IF(F41="Scenario1PBT15",'Deep retrofit'!$AU$27,IF(F41="Scenario2PBT15",'Deep retrofit'!$AV$27,IF(F41="Scenario3PBT15",'Deep retrofit'!$AW$27,"")))</f>
        <v/>
      </c>
      <c r="T41" s="207">
        <f t="shared" si="19"/>
        <v>0</v>
      </c>
      <c r="U41" s="206" t="str">
        <f>IF(F41="Scenario1PBT1",'Deep retrofit'!$E$38,IF(F41="Scenario2PBT1",'Deep retrofit'!$F$38,IF(F41="Scenario3PBT1",'Deep retrofit'!$G$38,"")))&amp;IF(F41="Scenario1PBT2",'Deep retrofit'!$H$38,IF(F41="Scenario2PBT2",'Deep retrofit'!$I$38,IF(F41="Scenario3PBT2",'Deep retrofit'!$J$38,"")))&amp;IF(F41="Scenario1PBT3",'Deep retrofit'!$K$38,IF(F41="Scenario2PBT3",'Deep retrofit'!$L$38,IF(F41="Scenario3PBT3",'Deep retrofit'!$M$38,"")))&amp;IF(F41="Scenario1PBT4",'Deep retrofit'!$N$38,IF(F41="Scenario2PBT4",'Deep retrofit'!$O$38,IF(F41="Scenario3PBT4",'Deep retrofit'!$P$38,"")))&amp;IF(F41="Scenario1PBT5",'Deep retrofit'!$Q$38,IF(F41="Scenario2PBT5",'Deep retrofit'!$R$38,IF(F41="Scenario3PBT5",'Deep retrofit'!$S$38,"")))&amp;IF(F41="Scenario1PBT6",'Deep retrofit'!$T$38,IF(F41="Scenario2PBT6",'Deep retrofit'!$U$38,IF(F41="Scenario3PBT6",'Deep retrofit'!$V$38,"")))&amp;IF(F41="Scenario1PBT7",'Deep retrofit'!$W$38,IF(F41="Scenario2PBT7",'Deep retrofit'!$X$38,IF(F41="Scenario3PBT7",'Deep retrofit'!$Y$38,"")))&amp;IF(F41="Scenario1PBT8",'Deep retrofit'!$Z$38,IF(F41="Scenario2PBT8",'Deep retrofit'!$AA$38,IF(F41="Scenario3PBT8",'Deep retrofit'!$AB$38,"")))&amp;IF(F41="Scenario1PBT9",'Deep retrofit'!$AC$38,IF(F41="Scenario2PBT9",'Deep retrofit'!$AD$38,IF(F41="Scenario3PBT9",'Deep retrofit'!$AE$38,"")))&amp;IF(F41="Scenario1PBT10",'Deep retrofit'!$AF$38,IF(F41="Scenario2PBT10",'Deep retrofit'!$AG$38,IF(F41="Scenario3PBT10",'Deep retrofit'!$AH$38,"")))&amp;IF(F41="Scenario1PBT11",'Deep retrofit'!$AI$38,IF(F41="Scenario2PBT11",'Deep retrofit'!$AJ$38,IF(F41="Scenario3PBT11",'Deep retrofit'!$AK$38,"")))&amp;IF(F41="Scenario1PBT12",'Deep retrofit'!$AL$38,IF(F41="Scenario2PBT12",'Deep retrofit'!$AM$38,IF(F41="Scenario3PBT12",'Deep retrofit'!$AN$38,"")))&amp;IF(F41="Scenario1PBT13",'Deep retrofit'!$AO$38,IF(F41="Scenario2PBT13",'Deep retrofit'!$AP$38,IF(F41="Scenario3PBT13",'Deep retrofit'!$AQ$38,"")))&amp;IF(F41="Scenario1PBT14",'Deep retrofit'!$AR$38,IF(F41="Scenario2PBT14",'Deep retrofit'!$AS$38,IF(F41="Scenario3PBT14",'Deep retrofit'!$AT$38,"")))&amp;IF(F41="Scenario1PBT15",'Deep retrofit'!$AU$38,IF(F41="Scenario2PBT15",'Deep retrofit'!$AV$38,IF(F41="Scenario3PBT15",'Deep retrofit'!$AW$38,"")))</f>
        <v/>
      </c>
      <c r="V41" s="117">
        <f t="shared" si="20"/>
        <v>0</v>
      </c>
      <c r="W41" s="117" t="str">
        <f>IF(F41="Scenario1PBT1",'Deep retrofit'!$E$40,IF(F41="Scenario2PBT1",'Deep retrofit'!$F$40,IF(F41="Scenario3PBT1",'Deep retrofit'!$G$40,"")))&amp;IF(F41="Scenario1PBT2",'Deep retrofit'!$H$40,IF(F41="Scenario2PBT2",'Deep retrofit'!$I$40,IF(F41="Scenario3PBT2",'Deep retrofit'!$J$40,"")))&amp;IF(F41="Scenario1PBT3",'Deep retrofit'!$K$40,IF(F41="Scenario2PBT3",'Deep retrofit'!$L$40,IF(F41="Scenario3PBT3",'Deep retrofit'!$M$40,"")))&amp;IF(F41="Scenario1PBT4",'Deep retrofit'!$N$40,IF(F41="Scenario2PBT4",'Deep retrofit'!$O$40,IF(F41="Scenario3PBT4",'Deep retrofit'!$P$40,"")))&amp;IF(F41="Scenario1PBT5",'Deep retrofit'!$Q$40,IF(F41="Scenario2PBT5",'Deep retrofit'!$R$40,IF(F41="Scenario3PBT5",'Deep retrofit'!$S$40,"")))&amp;IF(F41="Scenario1PBT6",'Deep retrofit'!$T$40,IF(F41="Scenario2PBT6",'Deep retrofit'!$U$40,IF(F41="Scenario3PBT6",'Deep retrofit'!$V$40,"")))&amp;IF(F41="Scenario1PBT7",'Deep retrofit'!$W$40,IF(F41="Scenario2PBT7",'Deep retrofit'!$X$40,IF(F41="Scenario3PBT7",'Deep retrofit'!$Y$40,"")))&amp;IF(F41="Scenario1PBT8",'Deep retrofit'!$Z$40,IF(F41="Scenario2PBT8",'Deep retrofit'!$AA$40,IF(F41="Scenario3PBT8",'Deep retrofit'!$AB$40,"")))&amp;IF(F41="Scenario1PBT9",'Deep retrofit'!$AC$40,IF(F41="Scenario2PBT9",'Deep retrofit'!$AD$40,IF(F41="Scenario3PBT9",'Deep retrofit'!$AE$40,"")))&amp;IF(F41="Scenario1PBT10",'Deep retrofit'!$AF$40,IF(F41="Scenario2PBT10",'Deep retrofit'!$AG$40,IF(F41="Scenario3PBT10",'Deep retrofit'!$AH$40,"")))&amp;IF(F41="Scenario1PBT11",'Deep retrofit'!$AI$40,IF(F41="Scenario2PBT11",'Deep retrofit'!$AJ$40,IF(F41="Scenario3PBT11",'Deep retrofit'!$AK$40,"")))&amp;IF(F41="Scenario1PBT12",'Deep retrofit'!$AL$40,IF(F41="Scenario2PBT12",'Deep retrofit'!$AM$40,IF(F41="Scenario3PBT12",'Deep retrofit'!$AN$40,"")))&amp;IF(F41="Scenario1PBT13",'Deep retrofit'!$AO$40,IF(F41="Scenario2PBT13",'Deep retrofit'!$AP$40,IF(F41="Scenario3PBT13",'Deep retrofit'!$AQ$40,"")))&amp;IF(F41="Scenario1PBT14",'Deep retrofit'!$AR$40,IF(F41="Scenario2PBT14",'Deep retrofit'!$AS$40,IF(F41="Scenario3PBT14",'Deep retrofit'!$AT$40,"")))&amp;IF(F41="Scenario1PBT15",'Deep retrofit'!$AU$40,IF(F41="Scenario2PBT15",'Deep retrofit'!$AV$40,IF(F41="Scenario3PBT15",'Deep retrofit'!$AW$40,"")))</f>
        <v/>
      </c>
      <c r="X41" s="117">
        <f t="shared" si="21"/>
        <v>0</v>
      </c>
      <c r="Y41" s="117" t="str">
        <f>IF(F41="Scenario1PBT1",'Deep retrofit'!$E$42,IF(F41="Scenario2PBT1",'Deep retrofit'!$F$42,IF(F41="Scenario3PBT1",'Deep retrofit'!$G$42,"")))&amp;IF(F41="Scenario1PBT2",'Deep retrofit'!$H$42,IF(F41="Scenario2PBT2",'Deep retrofit'!$I$42,IF(F41="Scenario3PBT2",'Deep retrofit'!$J$42,"")))&amp;IF(F41="Scenario1PBT3",'Deep retrofit'!$K$42,IF(F41="Scenario2PBT3",'Deep retrofit'!$L$42,IF(F41="Scenario3PBT3",'Deep retrofit'!$M$42,"")))&amp;IF(F41="Scenario1PBT4",'Deep retrofit'!$N$42,IF(F41="Scenario2PBT4",'Deep retrofit'!$O$42,IF(F41="Scenario3PBT4",'Deep retrofit'!$P$42,"")))&amp;IF(F41="Scenario1PBT5",'Deep retrofit'!$Q$42,IF(F41="Scenario2PBT5",'Deep retrofit'!$R$42,IF(F41="Scenario3PBT5",'Deep retrofit'!$S$42,"")))&amp;IF(F41="Scenario1PBT6",'Deep retrofit'!$T$42,IF(F41="Scenario2PBT6",'Deep retrofit'!$U$42,IF(F41="Scenario3PBT6",'Deep retrofit'!$V$42,"")))&amp;IF(F41="Scenario1PBT7",'Deep retrofit'!$W$42,IF(F41="Scenario2PBT7",'Deep retrofit'!$X$42,IF(F41="Scenario3PBT7",'Deep retrofit'!$Y$42,"")))&amp;IF(F41="Scenario1PBT8",'Deep retrofit'!$Z$42,IF(F41="Scenario2PBT8",'Deep retrofit'!$AA$42,IF(F41="Scenario3PBT8",'Deep retrofit'!$AB$42,"")))&amp;IF(F41="Scenario1PBT9",'Deep retrofit'!$AC$42,IF(F41="Scenario2PBT9",'Deep retrofit'!$AD$42,IF(F41="Scenario3PBT9",'Deep retrofit'!$AE$42,"")))&amp;IF(F41="Scenario1PBT10",'Deep retrofit'!$AF$42,IF(F41="Scenario2PBT10",'Deep retrofit'!$AG$42,IF(F41="Scenario3PBT10",'Deep retrofit'!$AH$42,"")))&amp;IF(F41="Scenario1PBT11",'Deep retrofit'!$AI$42,IF(F41="Scenario2PBT11",'Deep retrofit'!$AJ$42,IF(F41="Scenario3PBT11",'Deep retrofit'!$AK$42,"")))&amp;IF(F41="Scenario1PBT12",'Deep retrofit'!$AL$42,IF(F41="Scenario2PBT12",'Deep retrofit'!$AM$42,IF(F41="Scenario3PBT12",'Deep retrofit'!$AN$42,"")))&amp;IF(F41="Scenario1PBT13",'Deep retrofit'!$AO$42,IF(F41="Scenario2PBT13",'Deep retrofit'!$AP$42,IF(F41="Scenario3PBT13",'Deep retrofit'!$AQ$42,"")))&amp;IF(F41="Scenario1PBT14",'Deep retrofit'!$AR$42,IF(F41="Scenario2PBT14",'Deep retrofit'!$AS$42,IF(F41="Scenario3PBT14",'Deep retrofit'!$AT$42,"")))&amp;IF(F41="Scenario1PBT15",'Deep retrofit'!$AU$42,IF(F41="Scenario2PBT15",'Deep retrofit'!$AV$42,IF(F41="Scenario3PBT15",'Deep retrofit'!$AW$42,"")))</f>
        <v/>
      </c>
      <c r="Z41" s="117">
        <f t="shared" si="22"/>
        <v>0</v>
      </c>
      <c r="AA41" s="269" t="str">
        <f>IF(F41="Scenario1PBT1",'Deep retrofit'!$E$101,IF(F41="Scenario2PBT1",'Deep retrofit'!$F$101,IF(F41="Scenario3PBT1",'Deep retrofit'!$G$101,"")))&amp;IF(F41="Scenario1PBT2",'Deep retrofit'!$H$101,IF(F41="Scenario2PBT2",'Deep retrofit'!$I$101,IF(F41="Scenario3PBT2",'Deep retrofit'!$J$101,"")))&amp;IF(F41="Scenario1PBT3",'Deep retrofit'!$K$101,IF(F41="Scenario2PBT3",'Deep retrofit'!$L$101,IF(F41="Scenario3PBT3",'Deep retrofit'!$M$101,"")))&amp;IF(F41="Scenario1PBT4",'Deep retrofit'!$N$101,IF(F41="Scenario2PBT4",'Deep retrofit'!$O$101,IF(F41="Scenario3PBT4",'Deep retrofit'!$P$101,"")))&amp;IF(F41="Scenario1PBT5",'Deep retrofit'!$Q$101,IF(F41="Scenario2PBT5",'Deep retrofit'!$R$101,IF(F41="Scenario3PBT5",'Deep retrofit'!$S$101,"")))&amp;IF(F41="Scenario1PBT6",'Deep retrofit'!$T$101,IF(F41="Scenario2PBT6",'Deep retrofit'!$U$101,IF(F41="Scenario3PBT6",'Deep retrofit'!$V$101,"")))&amp;IF(F41="Scenario1PBT7",'Deep retrofit'!$W$101,IF(F41="Scenario2PBT7",'Deep retrofit'!$X$101,IF(F41="Scenario3PBT7",'Deep retrofit'!$Y$101,"")))&amp;IF(F41="Scenario1PBT8",'Deep retrofit'!$Z$101,IF(F41="Scenario2PBT8",'Deep retrofit'!$AA$101,IF(F41="Scenario3PBT8",'Deep retrofit'!$AB$101,"")))&amp;IF(F41="Scenario1PBT9",'Deep retrofit'!$AC$101,IF(F41="Scenario2PBT9",'Deep retrofit'!$AD$101,IF(F41="Scenario3PBT9",'Deep retrofit'!$AE$101,"")))&amp;IF(F41="Scenario1PBT10",'Deep retrofit'!$AF$101,IF(F41="Scenario2PBT10",'Deep retrofit'!$AG$101,IF(F41="Scenario3PBT10",'Deep retrofit'!$AH$101,"")))&amp;IF(F41="Scenario1PBT11",'Deep retrofit'!$AI$101,IF(F41="Scenario2PBT11",'Deep retrofit'!$AJ$101,IF(F41="Scenario3PBT11",'Deep retrofit'!$AK$101,"")))&amp;IF(F41="Scenario1PBT12",'Deep retrofit'!$AL$101,IF(F41="Scenario2PBT12",'Deep retrofit'!$AM$101,IF(F41="Scenario3PBT12",'Deep retrofit'!$AN$101,"")))&amp;IF(F41="Scenario1PBT13",'Deep retrofit'!$AO$101,IF(F41="Scenario2PBT13",'Deep retrofit'!$AP$101,IF(F41="Scenario3PBT13",'Deep retrofit'!$AQ$101,"")))&amp;IF(F41="Scenario1PBT14",'Deep retrofit'!$AR$101,IF(F41="Scenario2PBT14",'Deep retrofit'!$AS$101,IF(F41="Scenario3PBT14",'Deep retrofit'!$AT$101,"")))&amp;IF(F41="Scenario1PBT15",'Deep retrofit'!$AU$101,IF(F41="Scenario2PBT15",'Deep retrofit'!$AV$101,IF(F41="Scenario3PBT15",'Deep retrofit'!$AW$101,"")))</f>
        <v/>
      </c>
      <c r="AB41" s="179">
        <f t="shared" si="23"/>
        <v>0</v>
      </c>
      <c r="AC41" s="348" t="str">
        <f t="shared" si="24"/>
        <v/>
      </c>
      <c r="AD41" s="353">
        <f>IF(AC41="",IFERROR('Projection_Base-case'!G42-G41,0),0)</f>
        <v>0</v>
      </c>
      <c r="AE41" s="350">
        <f t="shared" si="25"/>
        <v>0</v>
      </c>
      <c r="AF41" s="361">
        <f>IFERROR(100*AD41/'Projection_Base-case'!G42,0)</f>
        <v>0</v>
      </c>
      <c r="AG41" s="352">
        <f>IF(AC41="",IFERROR('Projection_Base-case'!I42-I41,0),0)</f>
        <v>0</v>
      </c>
      <c r="AH41" s="353">
        <f t="shared" si="26"/>
        <v>0</v>
      </c>
      <c r="AI41" s="361">
        <f>IFERROR(100*AG41/'Projection_Base-case'!I42,0)</f>
        <v>0</v>
      </c>
      <c r="AJ41" s="352">
        <f>IF(AC41="",IFERROR('Projection_Base-case'!K42-K41,0),0)</f>
        <v>0</v>
      </c>
      <c r="AK41" s="353">
        <f t="shared" si="27"/>
        <v>0</v>
      </c>
      <c r="AL41" s="361">
        <f>IFERROR(100*AJ41/'Projection_Base-case'!K42,0)</f>
        <v>0</v>
      </c>
      <c r="AM41" s="352">
        <f>-IF(AC41="",IFERROR('Projection_Base-case'!M42-M41,0),0)</f>
        <v>0</v>
      </c>
      <c r="AN41" s="353">
        <f t="shared" si="28"/>
        <v>0</v>
      </c>
      <c r="AO41" s="354">
        <f>IFERROR(IF('Projection_Base-case'!N42&gt;0,100*AN41/'Projection_Base-case'!N42,100*AN41/N41),0)</f>
        <v>0</v>
      </c>
      <c r="AP41" s="355">
        <f>IF(AC41="",IFERROR('Projection_Base-case'!O42-O41,0),0)</f>
        <v>0</v>
      </c>
      <c r="AQ41" s="356">
        <f t="shared" si="29"/>
        <v>0</v>
      </c>
      <c r="AR41" s="356">
        <f>IFERROR(100*AP41/'Projection_Base-case'!O42,0)</f>
        <v>0</v>
      </c>
      <c r="AS41" s="355">
        <f>IF(AC41="",IFERROR('Projection_Base-case'!Q42-Q41,0),0)</f>
        <v>0</v>
      </c>
      <c r="AT41" s="356">
        <f t="shared" si="30"/>
        <v>0</v>
      </c>
      <c r="AU41" s="356">
        <f>IFERROR(100*AS41/'Projection_Base-case'!Q42,0)</f>
        <v>0</v>
      </c>
      <c r="AV41" s="355">
        <f>IF(AC41="",IFERROR('Projection_Base-case'!S42-S41,0),0)</f>
        <v>0</v>
      </c>
      <c r="AW41" s="356">
        <f t="shared" si="31"/>
        <v>0</v>
      </c>
      <c r="AX41" s="357">
        <f>IFERROR(100*AV41/'Projection_Base-case'!S42,0)</f>
        <v>0</v>
      </c>
      <c r="AY41" s="358">
        <f>IF(AC41="",IFERROR('Projection_Base-case'!U42-U41,0),0)</f>
        <v>0</v>
      </c>
      <c r="AZ41" s="359">
        <f t="shared" si="32"/>
        <v>0</v>
      </c>
      <c r="BA41" s="359">
        <f>IFERROR(100*AY41/'Projection_Base-case'!U42,0)</f>
        <v>0</v>
      </c>
      <c r="BB41" s="358">
        <f>IF(AC41="",IFERROR('Projection_Base-case'!W42-W41,0),0)</f>
        <v>0</v>
      </c>
      <c r="BC41" s="359">
        <f t="shared" si="33"/>
        <v>0</v>
      </c>
      <c r="BD41" s="359">
        <f>IFERROR(100*BB41/'Projection_Base-case'!W42,0)</f>
        <v>0</v>
      </c>
      <c r="BE41" s="358">
        <f>IF(AC41="",IFERROR('Projection_Base-case'!Y42-Y41,0),0)</f>
        <v>0</v>
      </c>
      <c r="BF41" s="359">
        <f t="shared" si="34"/>
        <v>0</v>
      </c>
      <c r="BG41" s="359">
        <f>IFERROR(100*BE41/'Projection_Base-case'!Y42,0)</f>
        <v>0</v>
      </c>
      <c r="BH41" s="359">
        <f t="shared" si="35"/>
        <v>0</v>
      </c>
      <c r="BI41" s="360">
        <f t="shared" si="36"/>
        <v>0</v>
      </c>
    </row>
    <row r="42" spans="1:61" ht="15.6">
      <c r="A42" s="205">
        <v>38</v>
      </c>
      <c r="B42" s="347">
        <f>IF('Projection_Base-case'!B43&lt;&gt;"",'Projection_Base-case'!B43,0)</f>
        <v>0</v>
      </c>
      <c r="C42" s="347">
        <f>IF('Projection_Base-case'!C43&lt;&gt;"",'Projection_Base-case'!C43,0)</f>
        <v>0</v>
      </c>
      <c r="D42" s="365">
        <f>IF('Projection_Base-case'!D43&lt;&gt;"",'Projection_Base-case'!D43,0)</f>
        <v>0</v>
      </c>
      <c r="E42" s="369"/>
      <c r="F42" s="367" t="str">
        <f t="shared" si="12"/>
        <v>0</v>
      </c>
      <c r="G42" s="177" t="str">
        <f>IF(F42="Scenario1PBT1",'Deep retrofit'!$E$6,IF(F42="Scenario2PBT1",'Deep retrofit'!$F$6,IF(F42="Scenario3PBT1",'Deep retrofit'!$G$6,"")))&amp;IF(F42="Scenario1PBT2",'Deep retrofit'!$H$6,IF(F42="Scenario2PBT2",'Deep retrofit'!$I$6,IF(F42="Scenario3PBT2",'Deep retrofit'!$J$6,"")))&amp;IF(F42="Scenario1PBT3",'Deep retrofit'!$K$6,IF(F42="Scenario2PBT3",'Deep retrofit'!$L$6,IF(F42="Scenario3PBT3",'Deep retrofit'!$M$6,"")))&amp;IF(F42="Scenario1PBT4",'Deep retrofit'!$N$6,IF(F42="Scenario2PBT4",'Deep retrofit'!$O$6,IF(F42="Scenario3PBT4",'Deep retrofit'!$P$6,"")))&amp;IF(F42="Scenario1PBT5",'Deep retrofit'!$Q$6,IF(F42="Scenario2PBT5",'Deep retrofit'!$R$6,IF(F42="Scenario3PBT5",'Deep retrofit'!$S$6,"")))&amp;IF(F42="Scenario1PBT6",'Deep retrofit'!$T$6,IF(F42="Scenario2PBT6",'Deep retrofit'!$U$6,IF(F42="Scenario3PBT6",'Deep retrofit'!$V$6,"")))&amp;IF(F42="Scenario1PBT7",'Deep retrofit'!$W$6,IF(F42="Scenario2PBT7",'Deep retrofit'!$X$6,IF(F42="Scenario3PBT7",'Deep retrofit'!$Y$6,"")))&amp;IF(F42="Scenario1PBT8",'Deep retrofit'!$Z$6,IF(F42="Scenario2PBT8",'Deep retrofit'!$AA$6,IF(F42="Scenario3PBT8",'Deep retrofit'!$AB$6,"")))&amp;IF(F42="Scenario1PBT9",'Deep retrofit'!$AC$6,IF(F42="Scenario2PBT9",'Deep retrofit'!$AD$6,IF(F42="Scenario3PBT9",'Deep retrofit'!$AE$6,"")))&amp;IF(F42="Scenario1PBT10",'Deep retrofit'!$AF$6,IF(F42="Scenario2PBT10",'Deep retrofit'!$AG$6,IF(F42="Scenario3PBT10",'Deep retrofit'!$AH$6,"")))&amp;IF(F42="Scenario1PBT11",'Deep retrofit'!$AI$6,IF(F42="Scenario2PBT11",'Deep retrofit'!$AJ$6,IF(F42="Scenario3PBT11",'Deep retrofit'!$AK$6,"")))&amp;IF(F42="Scenario1PBT12",'Deep retrofit'!$AL$6,IF(F42="Scenario2PBT12",'Deep retrofit'!$AM$6,IF(F42="Scenario3PBT12",'Deep retrofit'!$AN$6,"")))&amp;IF(F42="Scenario1PBT13",'Deep retrofit'!$AO$6,IF(F42="Scenario2PBT13",'Deep retrofit'!$AP$6,IF(F42="Scenario3PBT13",'Deep retrofit'!$AQ$6,"")))&amp;IF(F42="Scenario1PBT14",'Deep retrofit'!$AR$6,IF(F42="Scenario2PBT14",'Deep retrofit'!$AS$6,IF(F42="Scenario3PBT14",'Deep retrofit'!$AT$6,"")))&amp;IF(F42="Scenario1PBT15",'Deep retrofit'!$AU$6,IF(F42="Scenario2PBT15",'Deep retrofit'!$AV$6,IF(F42="Scenario3PBT15",'Deep retrofit'!$AW$6,"")))</f>
        <v/>
      </c>
      <c r="H42" s="117">
        <f t="shared" si="13"/>
        <v>0</v>
      </c>
      <c r="I42" s="178" t="str">
        <f>IF(F42="Scenario1PBT1",'Deep retrofit'!$E$16,IF(F42="Scenario2PBT1",'Deep retrofit'!$F$16,IF(F42="Scenario3PBT1",'Deep retrofit'!$G$16,"")))&amp;IF(F42="Scenario1PBT2",'Deep retrofit'!$H$16,IF(F42="Scenario2PBT2",'Deep retrofit'!$I$16,IF(F42="Scenario3PBT2",'Deep retrofit'!$J$16,"")))&amp;IF(F42="Scenario1PBT3",'Deep retrofit'!$K$16,IF(F42="Scenario2PBT3",'Deep retrofit'!$L$16,IF(F42="Scenario3PBT3",'Deep retrofit'!$M$16,"")))&amp;IF(F42="Scenario1PBT4",'Deep retrofit'!$N$16,IF(F42="Scenario2PBT4",'Deep retrofit'!$O$16,IF(F42="Scenario3PBT4",'Deep retrofit'!$P$16,"")))&amp;IF(F42="Scenario1PBT5",'Deep retrofit'!$Q$16,IF(F42="Scenario2PBT5",'Deep retrofit'!$R$16,IF(F42="Scenario3PBT5",'Deep retrofit'!$S$16,"")))&amp;IF(F42="Scenario1PBT6",'Deep retrofit'!$T$16,IF(F42="Scenario2PBT6",'Deep retrofit'!$U$16,IF(F42="Scenario3PBT6",'Deep retrofit'!$V$16,"")))&amp;IF(F42="Scenario1PBT7",'Deep retrofit'!$W$16,IF(F42="Scenario2PBT7",'Deep retrofit'!$X$16,IF(F42="Scenario3PBT7",'Deep retrofit'!$Y$16,"")))&amp;IF(F42="Scenario1PBT8",'Deep retrofit'!$Z$16,IF(F42="Scenario2PBT8",'Deep retrofit'!$AA$16,IF(F42="Scenario3PBT8",'Deep retrofit'!$AB$16,"")))&amp;IF(F42="Scenario1PBT9",'Deep retrofit'!$AC$16,IF(F42="Scenario2PBT9",'Deep retrofit'!$AD$16,IF(F42="Scenario3PBT9",'Deep retrofit'!$AE$16,"")))&amp;IF(F42="Scenario1PBT10",'Deep retrofit'!$AF$16,IF(F42="Scenario2PBT10",'Deep retrofit'!$AG$16,IF(F42="Scenario3PBT10",'Deep retrofit'!$AH$16,"")))&amp;IF(F42="Scenario1PBT11",'Deep retrofit'!$AI$16,IF(F42="Scenario2PBT11",'Deep retrofit'!$AJ$16,IF(F42="Scenario3PBT11",'Deep retrofit'!$AK$16,"")))&amp;IF(F42="Scenario1PBT12",'Deep retrofit'!$AL$16,IF(F42="Scenario2PBT12",'Deep retrofit'!$AM$16,IF(F42="Scenario3PBT12",'Deep retrofit'!$AN$16,"")))&amp;IF(F42="Scenario1PBT13",'Deep retrofit'!$AO$16,IF(F42="Scenario2PBT13",'Deep retrofit'!$AP$16,IF(F42="Scenario3PBT13",'Deep retrofit'!$AQ$16,"")))&amp;IF(F42="Scenario1PBT14",'Deep retrofit'!$AR$16,IF(F42="Scenario2PBT14",'Deep retrofit'!$AS$16,IF(F42="Scenario3PBT14",'Deep retrofit'!$AT$16,"")))&amp;IF(F42="Scenario1PBT15",'Deep retrofit'!$AU$16,IF(F42="Scenario2PBT15",'Deep retrofit'!$AV$16,IF(F42="Scenario3PBT15",'Deep retrofit'!$AW$16,"")))</f>
        <v/>
      </c>
      <c r="J42" s="117">
        <f t="shared" si="14"/>
        <v>0</v>
      </c>
      <c r="K42" s="117" t="str">
        <f>IF(F42="Scenario1PBT1",'Deep retrofit'!$E$18,IF(F42="Scenario2PBT1",'Deep retrofit'!$F$18,IF(F42="Scenario3PBT1",'Deep retrofit'!$G$18,"")))&amp;IF(F42="Scenario1PBT2",'Deep retrofit'!$H$18,IF(F42="Scenario2PBT2",'Deep retrofit'!$I$18,IF(F42="Scenario3PBT2",'Deep retrofit'!$J$18,"")))&amp;IF(F42="Scenario1PBT3",'Deep retrofit'!$K$18,IF(F42="Scenario2PBT3",'Deep retrofit'!$L$18,IF(F42="Scenario3PBT3",'Deep retrofit'!$M$18,"")))&amp;IF(F42="Scenario1PBT4",'Deep retrofit'!$N$18,IF(F42="Scenario2PBT4",'Deep retrofit'!$O$18,IF(F42="Scenario3PBT4",'Deep retrofit'!$P$18,"")))&amp;IF(F42="Scenario1PBT5",'Deep retrofit'!$Q$18,IF(F42="Scenario2PBT5",'Deep retrofit'!$R$18,IF(F42="Scenario3PBT5",'Deep retrofit'!$S$18,"")))&amp;IF(F42="Scenario1PBT6",'Deep retrofit'!$T$18,IF(F42="Scenario2PBT6",'Deep retrofit'!$U$18,IF(F42="Scenario3PBT6",'Deep retrofit'!$V$18,"")))&amp;IF(F42="Scenario1PBT7",'Deep retrofit'!$W$18,IF(F42="Scenario2PBT7",'Deep retrofit'!$X$18,IF(F42="Scenario3PBT7",'Deep retrofit'!$Y$18,"")))&amp;IF(F42="Scenario1PBT8",'Deep retrofit'!$Z$18,IF(F42="Scenario2PBT8",'Deep retrofit'!$AA$18,IF(F42="Scenario3PBT8",'Deep retrofit'!$AB$18,"")))&amp;IF(F42="Scenario1PBT9",'Deep retrofit'!$AC$18,IF(F42="Scenario2PBT9",'Deep retrofit'!$AD$18,IF(F42="Scenario3PBT9",'Deep retrofit'!$AE$18,"")))&amp;IF(F42="Scenario1PBT10",'Deep retrofit'!$AF$18,IF(F42="Scenario2PBT10",'Deep retrofit'!$AG$18,IF(F42="Scenario3PBT10",'Deep retrofit'!$AH$18,"")))&amp;IF(F42="Scenario1PBT11",'Deep retrofit'!$AI$18,IF(F42="Scenario2PBT11",'Deep retrofit'!$AJ$18,IF(F42="Scenario3PBT11",'Deep retrofit'!$AK$18,"")))&amp;IF(F42="Scenario1PBT12",'Deep retrofit'!$AL$18,IF(F42="Scenario2PBT12",'Deep retrofit'!$AM$18,IF(F42="Scenario3PBT12",'Deep retrofit'!$AN$18,"")))&amp;IF(F42="Scenario1PBT13",'Deep retrofit'!$AO$18,IF(F42="Scenario2PBT13",'Deep retrofit'!$AP$18,IF(F42="Scenario3PBT13",'Deep retrofit'!$AQ$18,"")))&amp;IF(F42="Scenario1PBT14",'Deep retrofit'!$AR$18,IF(F42="Scenario2PBT14",'Deep retrofit'!$AS$18,IF(F42="Scenario3PBT14",'Deep retrofit'!$AT$18,"")))&amp;IF(F42="Scenario1PBT15",'Deep retrofit'!$AU$18,IF(F42="Scenario2PBT15",'Deep retrofit'!$AV$18,IF(F42="Scenario3PBT15",'Deep retrofit'!$AW$18,"")))</f>
        <v/>
      </c>
      <c r="L42" s="117">
        <f t="shared" si="15"/>
        <v>0</v>
      </c>
      <c r="M42" s="117" t="str">
        <f>IF(F42="Scenario1PBT1",'Deep retrofit'!$E$20,IF(F42="Scenario2PBT1",'Deep retrofit'!$F$20,IF(F42="Scenario3PBT1",'Deep retrofit'!$G$20,"")))&amp;IF(F42="Scenario1PBT2",'Deep retrofit'!$H$20,IF(F42="Scenario2PBT2",'Deep retrofit'!$I$20,IF(F42="Scenario3PBT2",'Deep retrofit'!$J$20,"")))&amp;IF(F42="Scenario1PBT3",'Deep retrofit'!$K$20,IF(F42="Scenario2PBT3",'Deep retrofit'!$L$20,IF(F42="Scenario3PBT3",'Deep retrofit'!$M$20,"")))&amp;IF(F42="Scenario1PBT4",'Deep retrofit'!$N$20,IF(F42="Scenario2PBT4",'Deep retrofit'!$O$20,IF(F42="Scenario3PBT4",'Deep retrofit'!$P$20,"")))&amp;IF(F42="Scenario1PBT5",'Deep retrofit'!$Q$20,IF(F42="Scenario2PBT5",'Deep retrofit'!$R$20,IF(F42="Scenario3PBT5",'Deep retrofit'!$S$20,"")))&amp;IF(F42="Scenario1PBT6",'Deep retrofit'!$T$20,IF(F42="Scenario2PBT6",'Deep retrofit'!$U$20,IF(F42="Scenario3PBT6",'Deep retrofit'!$V$20,"")))&amp;IF(F42="Scenario1PBT7",'Deep retrofit'!$W$20,IF(F42="Scenario2PBT7",'Deep retrofit'!$X$20,IF(F42="Scenario3PBT7",'Deep retrofit'!$Y$20,"")))&amp;IF(F42="Scenario1PBT8",'Deep retrofit'!$Z$20,IF(F42="Scenario2PBT8",'Deep retrofit'!$AA$20,IF(F42="Scenario3PBT8",'Deep retrofit'!$AB$20,"")))&amp;IF(F42="Scenario1PBT9",'Deep retrofit'!$AC$20,IF(F42="Scenario2PBT9",'Deep retrofit'!$AD$20,IF(F42="Scenario3PBT9",'Deep retrofit'!$AE$20,"")))&amp;IF(F42="Scenario1PBT10",'Deep retrofit'!$AF$20,IF(F42="Scenario2PBT10",'Deep retrofit'!$AG$20,IF(F42="Scenario3PBT10",'Deep retrofit'!$AH$20,"")))&amp;IF(F42="Scenario1PBT11",'Deep retrofit'!$AI$20,IF(F42="Scenario2PBT11",'Deep retrofit'!$AJ$20,IF(F42="Scenario3PBT11",'Deep retrofit'!$AK$20,"")))&amp;IF(F42="Scenario1PBT12",'Deep retrofit'!$AL$20,IF(F42="Scenario2PBT12",'Deep retrofit'!$AM$20,IF(F42="Scenario3PBT12",'Deep retrofit'!$AN$20,"")))&amp;IF(F42="Scenario1PBT13",'Deep retrofit'!$AO$20,IF(F42="Scenario2PBT13",'Deep retrofit'!$AP$20,IF(F42="Scenario3PBT13",'Deep retrofit'!$AQ$20,"")))&amp;IF(F42="Scenario1PBT14",'Deep retrofit'!$AR$20,IF(F42="Scenario2PBT14",'Deep retrofit'!$AS$20,IF(F42="Scenario3PBT14",'Deep retrofit'!$AT$20,"")))&amp;IF(F42="Scenario1PBT15",'Deep retrofit'!$AU$20,IF(F42="Scenario2PBT15",'Deep retrofit'!$AV$20,IF(F42="Scenario3PBT15",'Deep retrofit'!$AW$20,"")))</f>
        <v/>
      </c>
      <c r="N42" s="118">
        <f t="shared" si="16"/>
        <v>0</v>
      </c>
      <c r="O42" s="206" t="str">
        <f>IF(F42="Scenario1PBT1",'Deep retrofit'!$E$23,IF(F42="Scenario2PBT1",'Deep retrofit'!$F$23,IF(F42="Scenario3PBT1",'Deep retrofit'!$G$23,"")))&amp;IF(F42="Scenario1PBT2",'Deep retrofit'!$H$23,IF(F42="Scenario2PBT2",'Deep retrofit'!$I$23,IF(F42="Scenario3PBT2",'Deep retrofit'!$J$23,"")))&amp;IF(F42="Scenario1PBT3",'Deep retrofit'!$K$23,IF(F42="Scenario2PBT3",'Deep retrofit'!$L$23,IF(F42="Scenario3PBT3",'Deep retrofit'!$M$23,"")))&amp;IF(F42="Scenario1PBT4",'Deep retrofit'!$N$23,IF(F42="Scenario2PBT4",'Deep retrofit'!$O$23,IF(F42="Scenario3PBT4",'Deep retrofit'!$P$23,"")))&amp;IF(F42="Scenario1PBT5",'Deep retrofit'!$Q$23,IF(F42="Scenario2PBT5",'Deep retrofit'!$R$23,IF(F42="Scenario3PBT5",'Deep retrofit'!$S$23,"")))&amp;IF(F42="Scenario1PBT6",'Deep retrofit'!$T$23,IF(F42="Scenario2PBT6",'Deep retrofit'!$U$23,IF(F42="Scenario3PBT6",'Deep retrofit'!$V$23,"")))&amp;IF(F42="Scenario1PBT7",'Deep retrofit'!$W$23,IF(F42="Scenario2PBT7",'Deep retrofit'!$X$23,IF(F42="Scenario3PBT7",'Deep retrofit'!$Y$23,"")))&amp;IF(F42="Scenario1PBT8",'Deep retrofit'!$Z$23,IF(F42="Scenario2PBT8",'Deep retrofit'!$AA$23,IF(F42="Scenario3PBT8",'Deep retrofit'!$AB$23,"")))&amp;IF(F42="Scenario1PBT9",'Deep retrofit'!$AC$23,IF(F42="Scenario2PBT9",'Deep retrofit'!$AD$23,IF(F42="Scenario3PBT9",'Deep retrofit'!$AE$23,"")))&amp;IF(F42="Scenario1PBT10",'Deep retrofit'!$AF$23,IF(F42="Scenario2PBT10",'Deep retrofit'!$AG$23,IF(F42="Scenario3PBT10",'Deep retrofit'!$AH$23,"")))&amp;IF(F42="Scenario1PBT11",'Deep retrofit'!$AI$23,IF(F42="Scenario2PBT11",'Deep retrofit'!$AJ$23,IF(F42="Scenario3PBT11",'Deep retrofit'!$AK$23,"")))&amp;IF(F42="Scenario1PBT12",'Deep retrofit'!$AL$23,IF(F42="Scenario2PBT12",'Deep retrofit'!$AM$23,IF(F42="Scenario3PBT12",'Deep retrofit'!$AN$23,"")))&amp;IF(F42="Scenario1PBT13",'Deep retrofit'!$AO$23,IF(F42="Scenario2PBT13",'Deep retrofit'!$AP$23,IF(F42="Scenario3PBT13",'Deep retrofit'!$AQ$23,"")))&amp;IF(F42="Scenario1PBT14",'Deep retrofit'!$AR$23,IF(F42="Scenario2PBT14",'Deep retrofit'!$AS$23,IF(F42="Scenario3PBT14",'Deep retrofit'!$AT$23,"")))&amp;IF(F42="Scenario1PBT15",'Deep retrofit'!$AU$23,IF(F42="Scenario2PBT15",'Deep retrofit'!$AV$23,IF(F42="Scenario3PBT15",'Deep retrofit'!$AW$23,"")))</f>
        <v/>
      </c>
      <c r="P42" s="117">
        <f t="shared" si="17"/>
        <v>0</v>
      </c>
      <c r="Q42" s="117" t="str">
        <f>IF(F42="Scenario1PBT1",'Deep retrofit'!$E$25,IF(F42="Scenario2PBT1",'Deep retrofit'!$F$25,IF(F42="Scenario3PBT1",'Deep retrofit'!$G$25,"")))&amp;IF(F42="Scenario1PBT2",'Deep retrofit'!$H$25,IF(F42="Scenario2PBT2",'Deep retrofit'!$I$25,IF(F42="Scenario3PBT2",'Deep retrofit'!$J$25,"")))&amp;IF(F42="Scenario1PBT3",'Deep retrofit'!$K$25,IF(F42="Scenario2PBT3",'Deep retrofit'!$L$25,IF(F42="Scenario3PBT3",'Deep retrofit'!$M$25,"")))&amp;IF(F42="Scenario1PBT4",'Deep retrofit'!$N$25,IF(F42="Scenario2PBT4",'Deep retrofit'!$O$25,IF(F42="Scenario3PBT4",'Deep retrofit'!$P$25,"")))&amp;IF(F42="Scenario1PBT5",'Deep retrofit'!$Q$25,IF(F42="Scenario2PBT5",'Deep retrofit'!$R$25,IF(F42="Scenario3PBT5",'Deep retrofit'!$S$25,"")))&amp;IF(F42="Scenario1PBT6",'Deep retrofit'!$T$25,IF(F42="Scenario2PBT6",'Deep retrofit'!$U$25,IF(F42="Scenario3PBT6",'Deep retrofit'!$V$25,"")))&amp;IF(F42="Scenario1PBT7",'Deep retrofit'!$W$25,IF(F42="Scenario2PBT7",'Deep retrofit'!$X$25,IF(F42="Scenario3PBT7",'Deep retrofit'!$Y$25,"")))&amp;IF(F42="Scenario1PBT8",'Deep retrofit'!$Z$25,IF(F42="Scenario2PBT8",'Deep retrofit'!$AA$25,IF(F42="Scenario3PBT8",'Deep retrofit'!$AB$25,"")))&amp;IF(F42="Scenario1PBT9",'Deep retrofit'!$AC$25,IF(F42="Scenario2PBT9",'Deep retrofit'!$AD$25,IF(F42="Scenario3PBT9",'Deep retrofit'!$AE$25,"")))&amp;IF(F42="Scenario1PBT10",'Deep retrofit'!$AF$25,IF(F42="Scenario2PBT10",'Deep retrofit'!$AG$25,IF(F42="Scenario3PBT10",'Deep retrofit'!$AH$25,"")))&amp;IF(F42="Scenario1PBT11",'Deep retrofit'!$AI$25,IF(F42="Scenario2PBT11",'Deep retrofit'!$AJ$25,IF(F42="Scenario3PBT11",'Deep retrofit'!$AK$25,"")))&amp;IF(F42="Scenario1PBT12",'Deep retrofit'!$AL$25,IF(F42="Scenario2PBT12",'Deep retrofit'!$AM$25,IF(F42="Scenario3PBT12",'Deep retrofit'!$AN$25,"")))&amp;IF(F42="Scenario1PBT13",'Deep retrofit'!$AO$25,IF(F42="Scenario2PBT13",'Deep retrofit'!$AP$25,IF(F42="Scenario3PBT13",'Deep retrofit'!$AQ$25,"")))&amp;IF(F42="Scenario1PBT14",'Deep retrofit'!$AR$25,IF(F42="Scenario2PBT14",'Deep retrofit'!$AS$25,IF(F42="Scenario3PBT14",'Deep retrofit'!$AT$25,"")))&amp;IF(F42="Scenario1PBT15",'Deep retrofit'!$AU$25,IF(F42="Scenario2PBT15",'Deep retrofit'!$AV$25,IF(F42="Scenario3PBT15",'Deep retrofit'!$AW$25,"")))</f>
        <v/>
      </c>
      <c r="R42" s="117">
        <f t="shared" si="18"/>
        <v>0</v>
      </c>
      <c r="S42" s="117" t="str">
        <f>IF(F42="Scenario1PBT1",'Deep retrofit'!$E$27,IF(F42="Scenario2PBT1",'Deep retrofit'!$F$27,IF(F42="Scenario3PBT1",'Deep retrofit'!$G$27,"")))&amp;IF(F42="Scenario1PBT2",'Deep retrofit'!$H$27,IF(F42="Scenario2PBT2",'Deep retrofit'!$I$27,IF(F42="Scenario3PBT2",'Deep retrofit'!$J$27,"")))&amp;IF(F42="Scenario1PBT3",'Deep retrofit'!$K$27,IF(F42="Scenario2PBT3",'Deep retrofit'!$L$27,IF(F42="Scenario3PBT3",'Deep retrofit'!$M$27,"")))&amp;IF(F42="Scenario1PBT4",'Deep retrofit'!$N$27,IF(F42="Scenario2PBT4",'Deep retrofit'!$O$27,IF(F42="Scenario3PBT4",'Deep retrofit'!$P$27,"")))&amp;IF(F42="Scenario1PBT5",'Deep retrofit'!$Q$27,IF(F42="Scenario2PBT5",'Deep retrofit'!$R$27,IF(F42="Scenario3PBT5",'Deep retrofit'!$S$27,"")))&amp;IF(F42="Scenario1PBT6",'Deep retrofit'!$T$27,IF(F42="Scenario2PBT6",'Deep retrofit'!$U$27,IF(F42="Scenario3PBT6",'Deep retrofit'!$V$27,"")))&amp;IF(F42="Scenario1PBT7",'Deep retrofit'!$W$27,IF(F42="Scenario2PBT7",'Deep retrofit'!$X$27,IF(F42="Scenario3PBT7",'Deep retrofit'!$Y$27,"")))&amp;IF(F42="Scenario1PBT8",'Deep retrofit'!$Z$27,IF(F42="Scenario2PBT8",'Deep retrofit'!$AA$27,IF(F42="Scenario3PBT8",'Deep retrofit'!$AB$27,"")))&amp;IF(F42="Scenario1PBT9",'Deep retrofit'!$AC$27,IF(F42="Scenario2PBT9",'Deep retrofit'!$AD$27,IF(F42="Scenario3PBT9",'Deep retrofit'!$AE$27,"")))&amp;IF(F42="Scenario1PBT10",'Deep retrofit'!$AF$27,IF(F42="Scenario2PBT10",'Deep retrofit'!$AG$27,IF(F42="Scenario3PBT10",'Deep retrofit'!$AH$27,"")))&amp;IF(F42="Scenario1PBT11",'Deep retrofit'!$AI$27,IF(F42="Scenario2PBT11",'Deep retrofit'!$AJ$27,IF(F42="Scenario3PBT11",'Deep retrofit'!$AK$27,"")))&amp;IF(F42="Scenario1PBT12",'Deep retrofit'!$AL$27,IF(F42="Scenario2PBT12",'Deep retrofit'!$AM$27,IF(F42="Scenario3PBT12",'Deep retrofit'!$AN$27,"")))&amp;IF(F42="Scenario1PBT13",'Deep retrofit'!$AO$27,IF(F42="Scenario2PBT13",'Deep retrofit'!$AP$27,IF(F42="Scenario3PBT13",'Deep retrofit'!$AQ$27,"")))&amp;IF(F42="Scenario1PBT14",'Deep retrofit'!$AR$27,IF(F42="Scenario2PBT14",'Deep retrofit'!$AS$27,IF(F42="Scenario3PBT14",'Deep retrofit'!$AT$27,"")))&amp;IF(F42="Scenario1PBT15",'Deep retrofit'!$AU$27,IF(F42="Scenario2PBT15",'Deep retrofit'!$AV$27,IF(F42="Scenario3PBT15",'Deep retrofit'!$AW$27,"")))</f>
        <v/>
      </c>
      <c r="T42" s="207">
        <f t="shared" si="19"/>
        <v>0</v>
      </c>
      <c r="U42" s="206" t="str">
        <f>IF(F42="Scenario1PBT1",'Deep retrofit'!$E$38,IF(F42="Scenario2PBT1",'Deep retrofit'!$F$38,IF(F42="Scenario3PBT1",'Deep retrofit'!$G$38,"")))&amp;IF(F42="Scenario1PBT2",'Deep retrofit'!$H$38,IF(F42="Scenario2PBT2",'Deep retrofit'!$I$38,IF(F42="Scenario3PBT2",'Deep retrofit'!$J$38,"")))&amp;IF(F42="Scenario1PBT3",'Deep retrofit'!$K$38,IF(F42="Scenario2PBT3",'Deep retrofit'!$L$38,IF(F42="Scenario3PBT3",'Deep retrofit'!$M$38,"")))&amp;IF(F42="Scenario1PBT4",'Deep retrofit'!$N$38,IF(F42="Scenario2PBT4",'Deep retrofit'!$O$38,IF(F42="Scenario3PBT4",'Deep retrofit'!$P$38,"")))&amp;IF(F42="Scenario1PBT5",'Deep retrofit'!$Q$38,IF(F42="Scenario2PBT5",'Deep retrofit'!$R$38,IF(F42="Scenario3PBT5",'Deep retrofit'!$S$38,"")))&amp;IF(F42="Scenario1PBT6",'Deep retrofit'!$T$38,IF(F42="Scenario2PBT6",'Deep retrofit'!$U$38,IF(F42="Scenario3PBT6",'Deep retrofit'!$V$38,"")))&amp;IF(F42="Scenario1PBT7",'Deep retrofit'!$W$38,IF(F42="Scenario2PBT7",'Deep retrofit'!$X$38,IF(F42="Scenario3PBT7",'Deep retrofit'!$Y$38,"")))&amp;IF(F42="Scenario1PBT8",'Deep retrofit'!$Z$38,IF(F42="Scenario2PBT8",'Deep retrofit'!$AA$38,IF(F42="Scenario3PBT8",'Deep retrofit'!$AB$38,"")))&amp;IF(F42="Scenario1PBT9",'Deep retrofit'!$AC$38,IF(F42="Scenario2PBT9",'Deep retrofit'!$AD$38,IF(F42="Scenario3PBT9",'Deep retrofit'!$AE$38,"")))&amp;IF(F42="Scenario1PBT10",'Deep retrofit'!$AF$38,IF(F42="Scenario2PBT10",'Deep retrofit'!$AG$38,IF(F42="Scenario3PBT10",'Deep retrofit'!$AH$38,"")))&amp;IF(F42="Scenario1PBT11",'Deep retrofit'!$AI$38,IF(F42="Scenario2PBT11",'Deep retrofit'!$AJ$38,IF(F42="Scenario3PBT11",'Deep retrofit'!$AK$38,"")))&amp;IF(F42="Scenario1PBT12",'Deep retrofit'!$AL$38,IF(F42="Scenario2PBT12",'Deep retrofit'!$AM$38,IF(F42="Scenario3PBT12",'Deep retrofit'!$AN$38,"")))&amp;IF(F42="Scenario1PBT13",'Deep retrofit'!$AO$38,IF(F42="Scenario2PBT13",'Deep retrofit'!$AP$38,IF(F42="Scenario3PBT13",'Deep retrofit'!$AQ$38,"")))&amp;IF(F42="Scenario1PBT14",'Deep retrofit'!$AR$38,IF(F42="Scenario2PBT14",'Deep retrofit'!$AS$38,IF(F42="Scenario3PBT14",'Deep retrofit'!$AT$38,"")))&amp;IF(F42="Scenario1PBT15",'Deep retrofit'!$AU$38,IF(F42="Scenario2PBT15",'Deep retrofit'!$AV$38,IF(F42="Scenario3PBT15",'Deep retrofit'!$AW$38,"")))</f>
        <v/>
      </c>
      <c r="V42" s="117">
        <f t="shared" si="20"/>
        <v>0</v>
      </c>
      <c r="W42" s="117" t="str">
        <f>IF(F42="Scenario1PBT1",'Deep retrofit'!$E$40,IF(F42="Scenario2PBT1",'Deep retrofit'!$F$40,IF(F42="Scenario3PBT1",'Deep retrofit'!$G$40,"")))&amp;IF(F42="Scenario1PBT2",'Deep retrofit'!$H$40,IF(F42="Scenario2PBT2",'Deep retrofit'!$I$40,IF(F42="Scenario3PBT2",'Deep retrofit'!$J$40,"")))&amp;IF(F42="Scenario1PBT3",'Deep retrofit'!$K$40,IF(F42="Scenario2PBT3",'Deep retrofit'!$L$40,IF(F42="Scenario3PBT3",'Deep retrofit'!$M$40,"")))&amp;IF(F42="Scenario1PBT4",'Deep retrofit'!$N$40,IF(F42="Scenario2PBT4",'Deep retrofit'!$O$40,IF(F42="Scenario3PBT4",'Deep retrofit'!$P$40,"")))&amp;IF(F42="Scenario1PBT5",'Deep retrofit'!$Q$40,IF(F42="Scenario2PBT5",'Deep retrofit'!$R$40,IF(F42="Scenario3PBT5",'Deep retrofit'!$S$40,"")))&amp;IF(F42="Scenario1PBT6",'Deep retrofit'!$T$40,IF(F42="Scenario2PBT6",'Deep retrofit'!$U$40,IF(F42="Scenario3PBT6",'Deep retrofit'!$V$40,"")))&amp;IF(F42="Scenario1PBT7",'Deep retrofit'!$W$40,IF(F42="Scenario2PBT7",'Deep retrofit'!$X$40,IF(F42="Scenario3PBT7",'Deep retrofit'!$Y$40,"")))&amp;IF(F42="Scenario1PBT8",'Deep retrofit'!$Z$40,IF(F42="Scenario2PBT8",'Deep retrofit'!$AA$40,IF(F42="Scenario3PBT8",'Deep retrofit'!$AB$40,"")))&amp;IF(F42="Scenario1PBT9",'Deep retrofit'!$AC$40,IF(F42="Scenario2PBT9",'Deep retrofit'!$AD$40,IF(F42="Scenario3PBT9",'Deep retrofit'!$AE$40,"")))&amp;IF(F42="Scenario1PBT10",'Deep retrofit'!$AF$40,IF(F42="Scenario2PBT10",'Deep retrofit'!$AG$40,IF(F42="Scenario3PBT10",'Deep retrofit'!$AH$40,"")))&amp;IF(F42="Scenario1PBT11",'Deep retrofit'!$AI$40,IF(F42="Scenario2PBT11",'Deep retrofit'!$AJ$40,IF(F42="Scenario3PBT11",'Deep retrofit'!$AK$40,"")))&amp;IF(F42="Scenario1PBT12",'Deep retrofit'!$AL$40,IF(F42="Scenario2PBT12",'Deep retrofit'!$AM$40,IF(F42="Scenario3PBT12",'Deep retrofit'!$AN$40,"")))&amp;IF(F42="Scenario1PBT13",'Deep retrofit'!$AO$40,IF(F42="Scenario2PBT13",'Deep retrofit'!$AP$40,IF(F42="Scenario3PBT13",'Deep retrofit'!$AQ$40,"")))&amp;IF(F42="Scenario1PBT14",'Deep retrofit'!$AR$40,IF(F42="Scenario2PBT14",'Deep retrofit'!$AS$40,IF(F42="Scenario3PBT14",'Deep retrofit'!$AT$40,"")))&amp;IF(F42="Scenario1PBT15",'Deep retrofit'!$AU$40,IF(F42="Scenario2PBT15",'Deep retrofit'!$AV$40,IF(F42="Scenario3PBT15",'Deep retrofit'!$AW$40,"")))</f>
        <v/>
      </c>
      <c r="X42" s="117">
        <f t="shared" si="21"/>
        <v>0</v>
      </c>
      <c r="Y42" s="117" t="str">
        <f>IF(F42="Scenario1PBT1",'Deep retrofit'!$E$42,IF(F42="Scenario2PBT1",'Deep retrofit'!$F$42,IF(F42="Scenario3PBT1",'Deep retrofit'!$G$42,"")))&amp;IF(F42="Scenario1PBT2",'Deep retrofit'!$H$42,IF(F42="Scenario2PBT2",'Deep retrofit'!$I$42,IF(F42="Scenario3PBT2",'Deep retrofit'!$J$42,"")))&amp;IF(F42="Scenario1PBT3",'Deep retrofit'!$K$42,IF(F42="Scenario2PBT3",'Deep retrofit'!$L$42,IF(F42="Scenario3PBT3",'Deep retrofit'!$M$42,"")))&amp;IF(F42="Scenario1PBT4",'Deep retrofit'!$N$42,IF(F42="Scenario2PBT4",'Deep retrofit'!$O$42,IF(F42="Scenario3PBT4",'Deep retrofit'!$P$42,"")))&amp;IF(F42="Scenario1PBT5",'Deep retrofit'!$Q$42,IF(F42="Scenario2PBT5",'Deep retrofit'!$R$42,IF(F42="Scenario3PBT5",'Deep retrofit'!$S$42,"")))&amp;IF(F42="Scenario1PBT6",'Deep retrofit'!$T$42,IF(F42="Scenario2PBT6",'Deep retrofit'!$U$42,IF(F42="Scenario3PBT6",'Deep retrofit'!$V$42,"")))&amp;IF(F42="Scenario1PBT7",'Deep retrofit'!$W$42,IF(F42="Scenario2PBT7",'Deep retrofit'!$X$42,IF(F42="Scenario3PBT7",'Deep retrofit'!$Y$42,"")))&amp;IF(F42="Scenario1PBT8",'Deep retrofit'!$Z$42,IF(F42="Scenario2PBT8",'Deep retrofit'!$AA$42,IF(F42="Scenario3PBT8",'Deep retrofit'!$AB$42,"")))&amp;IF(F42="Scenario1PBT9",'Deep retrofit'!$AC$42,IF(F42="Scenario2PBT9",'Deep retrofit'!$AD$42,IF(F42="Scenario3PBT9",'Deep retrofit'!$AE$42,"")))&amp;IF(F42="Scenario1PBT10",'Deep retrofit'!$AF$42,IF(F42="Scenario2PBT10",'Deep retrofit'!$AG$42,IF(F42="Scenario3PBT10",'Deep retrofit'!$AH$42,"")))&amp;IF(F42="Scenario1PBT11",'Deep retrofit'!$AI$42,IF(F42="Scenario2PBT11",'Deep retrofit'!$AJ$42,IF(F42="Scenario3PBT11",'Deep retrofit'!$AK$42,"")))&amp;IF(F42="Scenario1PBT12",'Deep retrofit'!$AL$42,IF(F42="Scenario2PBT12",'Deep retrofit'!$AM$42,IF(F42="Scenario3PBT12",'Deep retrofit'!$AN$42,"")))&amp;IF(F42="Scenario1PBT13",'Deep retrofit'!$AO$42,IF(F42="Scenario2PBT13",'Deep retrofit'!$AP$42,IF(F42="Scenario3PBT13",'Deep retrofit'!$AQ$42,"")))&amp;IF(F42="Scenario1PBT14",'Deep retrofit'!$AR$42,IF(F42="Scenario2PBT14",'Deep retrofit'!$AS$42,IF(F42="Scenario3PBT14",'Deep retrofit'!$AT$42,"")))&amp;IF(F42="Scenario1PBT15",'Deep retrofit'!$AU$42,IF(F42="Scenario2PBT15",'Deep retrofit'!$AV$42,IF(F42="Scenario3PBT15",'Deep retrofit'!$AW$42,"")))</f>
        <v/>
      </c>
      <c r="Z42" s="117">
        <f t="shared" si="22"/>
        <v>0</v>
      </c>
      <c r="AA42" s="269" t="str">
        <f>IF(F42="Scenario1PBT1",'Deep retrofit'!$E$101,IF(F42="Scenario2PBT1",'Deep retrofit'!$F$101,IF(F42="Scenario3PBT1",'Deep retrofit'!$G$101,"")))&amp;IF(F42="Scenario1PBT2",'Deep retrofit'!$H$101,IF(F42="Scenario2PBT2",'Deep retrofit'!$I$101,IF(F42="Scenario3PBT2",'Deep retrofit'!$J$101,"")))&amp;IF(F42="Scenario1PBT3",'Deep retrofit'!$K$101,IF(F42="Scenario2PBT3",'Deep retrofit'!$L$101,IF(F42="Scenario3PBT3",'Deep retrofit'!$M$101,"")))&amp;IF(F42="Scenario1PBT4",'Deep retrofit'!$N$101,IF(F42="Scenario2PBT4",'Deep retrofit'!$O$101,IF(F42="Scenario3PBT4",'Deep retrofit'!$P$101,"")))&amp;IF(F42="Scenario1PBT5",'Deep retrofit'!$Q$101,IF(F42="Scenario2PBT5",'Deep retrofit'!$R$101,IF(F42="Scenario3PBT5",'Deep retrofit'!$S$101,"")))&amp;IF(F42="Scenario1PBT6",'Deep retrofit'!$T$101,IF(F42="Scenario2PBT6",'Deep retrofit'!$U$101,IF(F42="Scenario3PBT6",'Deep retrofit'!$V$101,"")))&amp;IF(F42="Scenario1PBT7",'Deep retrofit'!$W$101,IF(F42="Scenario2PBT7",'Deep retrofit'!$X$101,IF(F42="Scenario3PBT7",'Deep retrofit'!$Y$101,"")))&amp;IF(F42="Scenario1PBT8",'Deep retrofit'!$Z$101,IF(F42="Scenario2PBT8",'Deep retrofit'!$AA$101,IF(F42="Scenario3PBT8",'Deep retrofit'!$AB$101,"")))&amp;IF(F42="Scenario1PBT9",'Deep retrofit'!$AC$101,IF(F42="Scenario2PBT9",'Deep retrofit'!$AD$101,IF(F42="Scenario3PBT9",'Deep retrofit'!$AE$101,"")))&amp;IF(F42="Scenario1PBT10",'Deep retrofit'!$AF$101,IF(F42="Scenario2PBT10",'Deep retrofit'!$AG$101,IF(F42="Scenario3PBT10",'Deep retrofit'!$AH$101,"")))&amp;IF(F42="Scenario1PBT11",'Deep retrofit'!$AI$101,IF(F42="Scenario2PBT11",'Deep retrofit'!$AJ$101,IF(F42="Scenario3PBT11",'Deep retrofit'!$AK$101,"")))&amp;IF(F42="Scenario1PBT12",'Deep retrofit'!$AL$101,IF(F42="Scenario2PBT12",'Deep retrofit'!$AM$101,IF(F42="Scenario3PBT12",'Deep retrofit'!$AN$101,"")))&amp;IF(F42="Scenario1PBT13",'Deep retrofit'!$AO$101,IF(F42="Scenario2PBT13",'Deep retrofit'!$AP$101,IF(F42="Scenario3PBT13",'Deep retrofit'!$AQ$101,"")))&amp;IF(F42="Scenario1PBT14",'Deep retrofit'!$AR$101,IF(F42="Scenario2PBT14",'Deep retrofit'!$AS$101,IF(F42="Scenario3PBT14",'Deep retrofit'!$AT$101,"")))&amp;IF(F42="Scenario1PBT15",'Deep retrofit'!$AU$101,IF(F42="Scenario2PBT15",'Deep retrofit'!$AV$101,IF(F42="Scenario3PBT15",'Deep retrofit'!$AW$101,"")))</f>
        <v/>
      </c>
      <c r="AB42" s="179">
        <f t="shared" si="23"/>
        <v>0</v>
      </c>
      <c r="AC42" s="348" t="str">
        <f t="shared" si="24"/>
        <v/>
      </c>
      <c r="AD42" s="353">
        <f>IF(AC42="",IFERROR('Projection_Base-case'!G43-G42,0),0)</f>
        <v>0</v>
      </c>
      <c r="AE42" s="350">
        <f t="shared" si="25"/>
        <v>0</v>
      </c>
      <c r="AF42" s="361">
        <f>IFERROR(100*AD42/'Projection_Base-case'!G43,0)</f>
        <v>0</v>
      </c>
      <c r="AG42" s="352">
        <f>IF(AC42="",IFERROR('Projection_Base-case'!I43-I42,0),0)</f>
        <v>0</v>
      </c>
      <c r="AH42" s="353">
        <f t="shared" si="26"/>
        <v>0</v>
      </c>
      <c r="AI42" s="361">
        <f>IFERROR(100*AG42/'Projection_Base-case'!I43,0)</f>
        <v>0</v>
      </c>
      <c r="AJ42" s="352">
        <f>IF(AC42="",IFERROR('Projection_Base-case'!K43-K42,0),0)</f>
        <v>0</v>
      </c>
      <c r="AK42" s="353">
        <f t="shared" si="27"/>
        <v>0</v>
      </c>
      <c r="AL42" s="361">
        <f>IFERROR(100*AJ42/'Projection_Base-case'!K43,0)</f>
        <v>0</v>
      </c>
      <c r="AM42" s="352">
        <f>-IF(AC42="",IFERROR('Projection_Base-case'!M43-M42,0),0)</f>
        <v>0</v>
      </c>
      <c r="AN42" s="353">
        <f t="shared" si="28"/>
        <v>0</v>
      </c>
      <c r="AO42" s="354">
        <f>IFERROR(IF('Projection_Base-case'!N43&gt;0,100*AN42/'Projection_Base-case'!N43,100*AN42/N42),0)</f>
        <v>0</v>
      </c>
      <c r="AP42" s="355">
        <f>IF(AC42="",IFERROR('Projection_Base-case'!O43-O42,0),0)</f>
        <v>0</v>
      </c>
      <c r="AQ42" s="356">
        <f t="shared" si="29"/>
        <v>0</v>
      </c>
      <c r="AR42" s="356">
        <f>IFERROR(100*AP42/'Projection_Base-case'!O43,0)</f>
        <v>0</v>
      </c>
      <c r="AS42" s="355">
        <f>IF(AC42="",IFERROR('Projection_Base-case'!Q43-Q42,0),0)</f>
        <v>0</v>
      </c>
      <c r="AT42" s="356">
        <f t="shared" si="30"/>
        <v>0</v>
      </c>
      <c r="AU42" s="356">
        <f>IFERROR(100*AS42/'Projection_Base-case'!Q43,0)</f>
        <v>0</v>
      </c>
      <c r="AV42" s="355">
        <f>IF(AC42="",IFERROR('Projection_Base-case'!S43-S42,0),0)</f>
        <v>0</v>
      </c>
      <c r="AW42" s="356">
        <f t="shared" si="31"/>
        <v>0</v>
      </c>
      <c r="AX42" s="357">
        <f>IFERROR(100*AV42/'Projection_Base-case'!S43,0)</f>
        <v>0</v>
      </c>
      <c r="AY42" s="358">
        <f>IF(AC42="",IFERROR('Projection_Base-case'!U43-U42,0),0)</f>
        <v>0</v>
      </c>
      <c r="AZ42" s="359">
        <f t="shared" si="32"/>
        <v>0</v>
      </c>
      <c r="BA42" s="359">
        <f>IFERROR(100*AY42/'Projection_Base-case'!U43,0)</f>
        <v>0</v>
      </c>
      <c r="BB42" s="358">
        <f>IF(AC42="",IFERROR('Projection_Base-case'!W43-W42,0),0)</f>
        <v>0</v>
      </c>
      <c r="BC42" s="359">
        <f t="shared" si="33"/>
        <v>0</v>
      </c>
      <c r="BD42" s="359">
        <f>IFERROR(100*BB42/'Projection_Base-case'!W43,0)</f>
        <v>0</v>
      </c>
      <c r="BE42" s="358">
        <f>IF(AC42="",IFERROR('Projection_Base-case'!Y43-Y42,0),0)</f>
        <v>0</v>
      </c>
      <c r="BF42" s="359">
        <f t="shared" si="34"/>
        <v>0</v>
      </c>
      <c r="BG42" s="359">
        <f>IFERROR(100*BE42/'Projection_Base-case'!Y43,0)</f>
        <v>0</v>
      </c>
      <c r="BH42" s="359">
        <f t="shared" si="35"/>
        <v>0</v>
      </c>
      <c r="BI42" s="360">
        <f t="shared" si="36"/>
        <v>0</v>
      </c>
    </row>
    <row r="43" spans="1:61" ht="15.6">
      <c r="A43" s="205">
        <v>39</v>
      </c>
      <c r="B43" s="347">
        <f>IF('Projection_Base-case'!B44&lt;&gt;"",'Projection_Base-case'!B44,0)</f>
        <v>0</v>
      </c>
      <c r="C43" s="347">
        <f>IF('Projection_Base-case'!C44&lt;&gt;"",'Projection_Base-case'!C44,0)</f>
        <v>0</v>
      </c>
      <c r="D43" s="365">
        <f>IF('Projection_Base-case'!D44&lt;&gt;"",'Projection_Base-case'!D44,0)</f>
        <v>0</v>
      </c>
      <c r="E43" s="369"/>
      <c r="F43" s="367" t="str">
        <f t="shared" si="12"/>
        <v>0</v>
      </c>
      <c r="G43" s="177" t="str">
        <f>IF(F43="Scenario1PBT1",'Deep retrofit'!$E$6,IF(F43="Scenario2PBT1",'Deep retrofit'!$F$6,IF(F43="Scenario3PBT1",'Deep retrofit'!$G$6,"")))&amp;IF(F43="Scenario1PBT2",'Deep retrofit'!$H$6,IF(F43="Scenario2PBT2",'Deep retrofit'!$I$6,IF(F43="Scenario3PBT2",'Deep retrofit'!$J$6,"")))&amp;IF(F43="Scenario1PBT3",'Deep retrofit'!$K$6,IF(F43="Scenario2PBT3",'Deep retrofit'!$L$6,IF(F43="Scenario3PBT3",'Deep retrofit'!$M$6,"")))&amp;IF(F43="Scenario1PBT4",'Deep retrofit'!$N$6,IF(F43="Scenario2PBT4",'Deep retrofit'!$O$6,IF(F43="Scenario3PBT4",'Deep retrofit'!$P$6,"")))&amp;IF(F43="Scenario1PBT5",'Deep retrofit'!$Q$6,IF(F43="Scenario2PBT5",'Deep retrofit'!$R$6,IF(F43="Scenario3PBT5",'Deep retrofit'!$S$6,"")))&amp;IF(F43="Scenario1PBT6",'Deep retrofit'!$T$6,IF(F43="Scenario2PBT6",'Deep retrofit'!$U$6,IF(F43="Scenario3PBT6",'Deep retrofit'!$V$6,"")))&amp;IF(F43="Scenario1PBT7",'Deep retrofit'!$W$6,IF(F43="Scenario2PBT7",'Deep retrofit'!$X$6,IF(F43="Scenario3PBT7",'Deep retrofit'!$Y$6,"")))&amp;IF(F43="Scenario1PBT8",'Deep retrofit'!$Z$6,IF(F43="Scenario2PBT8",'Deep retrofit'!$AA$6,IF(F43="Scenario3PBT8",'Deep retrofit'!$AB$6,"")))&amp;IF(F43="Scenario1PBT9",'Deep retrofit'!$AC$6,IF(F43="Scenario2PBT9",'Deep retrofit'!$AD$6,IF(F43="Scenario3PBT9",'Deep retrofit'!$AE$6,"")))&amp;IF(F43="Scenario1PBT10",'Deep retrofit'!$AF$6,IF(F43="Scenario2PBT10",'Deep retrofit'!$AG$6,IF(F43="Scenario3PBT10",'Deep retrofit'!$AH$6,"")))&amp;IF(F43="Scenario1PBT11",'Deep retrofit'!$AI$6,IF(F43="Scenario2PBT11",'Deep retrofit'!$AJ$6,IF(F43="Scenario3PBT11",'Deep retrofit'!$AK$6,"")))&amp;IF(F43="Scenario1PBT12",'Deep retrofit'!$AL$6,IF(F43="Scenario2PBT12",'Deep retrofit'!$AM$6,IF(F43="Scenario3PBT12",'Deep retrofit'!$AN$6,"")))&amp;IF(F43="Scenario1PBT13",'Deep retrofit'!$AO$6,IF(F43="Scenario2PBT13",'Deep retrofit'!$AP$6,IF(F43="Scenario3PBT13",'Deep retrofit'!$AQ$6,"")))&amp;IF(F43="Scenario1PBT14",'Deep retrofit'!$AR$6,IF(F43="Scenario2PBT14",'Deep retrofit'!$AS$6,IF(F43="Scenario3PBT14",'Deep retrofit'!$AT$6,"")))&amp;IF(F43="Scenario1PBT15",'Deep retrofit'!$AU$6,IF(F43="Scenario2PBT15",'Deep retrofit'!$AV$6,IF(F43="Scenario3PBT15",'Deep retrofit'!$AW$6,"")))</f>
        <v/>
      </c>
      <c r="H43" s="117">
        <f t="shared" si="13"/>
        <v>0</v>
      </c>
      <c r="I43" s="178" t="str">
        <f>IF(F43="Scenario1PBT1",'Deep retrofit'!$E$16,IF(F43="Scenario2PBT1",'Deep retrofit'!$F$16,IF(F43="Scenario3PBT1",'Deep retrofit'!$G$16,"")))&amp;IF(F43="Scenario1PBT2",'Deep retrofit'!$H$16,IF(F43="Scenario2PBT2",'Deep retrofit'!$I$16,IF(F43="Scenario3PBT2",'Deep retrofit'!$J$16,"")))&amp;IF(F43="Scenario1PBT3",'Deep retrofit'!$K$16,IF(F43="Scenario2PBT3",'Deep retrofit'!$L$16,IF(F43="Scenario3PBT3",'Deep retrofit'!$M$16,"")))&amp;IF(F43="Scenario1PBT4",'Deep retrofit'!$N$16,IF(F43="Scenario2PBT4",'Deep retrofit'!$O$16,IF(F43="Scenario3PBT4",'Deep retrofit'!$P$16,"")))&amp;IF(F43="Scenario1PBT5",'Deep retrofit'!$Q$16,IF(F43="Scenario2PBT5",'Deep retrofit'!$R$16,IF(F43="Scenario3PBT5",'Deep retrofit'!$S$16,"")))&amp;IF(F43="Scenario1PBT6",'Deep retrofit'!$T$16,IF(F43="Scenario2PBT6",'Deep retrofit'!$U$16,IF(F43="Scenario3PBT6",'Deep retrofit'!$V$16,"")))&amp;IF(F43="Scenario1PBT7",'Deep retrofit'!$W$16,IF(F43="Scenario2PBT7",'Deep retrofit'!$X$16,IF(F43="Scenario3PBT7",'Deep retrofit'!$Y$16,"")))&amp;IF(F43="Scenario1PBT8",'Deep retrofit'!$Z$16,IF(F43="Scenario2PBT8",'Deep retrofit'!$AA$16,IF(F43="Scenario3PBT8",'Deep retrofit'!$AB$16,"")))&amp;IF(F43="Scenario1PBT9",'Deep retrofit'!$AC$16,IF(F43="Scenario2PBT9",'Deep retrofit'!$AD$16,IF(F43="Scenario3PBT9",'Deep retrofit'!$AE$16,"")))&amp;IF(F43="Scenario1PBT10",'Deep retrofit'!$AF$16,IF(F43="Scenario2PBT10",'Deep retrofit'!$AG$16,IF(F43="Scenario3PBT10",'Deep retrofit'!$AH$16,"")))&amp;IF(F43="Scenario1PBT11",'Deep retrofit'!$AI$16,IF(F43="Scenario2PBT11",'Deep retrofit'!$AJ$16,IF(F43="Scenario3PBT11",'Deep retrofit'!$AK$16,"")))&amp;IF(F43="Scenario1PBT12",'Deep retrofit'!$AL$16,IF(F43="Scenario2PBT12",'Deep retrofit'!$AM$16,IF(F43="Scenario3PBT12",'Deep retrofit'!$AN$16,"")))&amp;IF(F43="Scenario1PBT13",'Deep retrofit'!$AO$16,IF(F43="Scenario2PBT13",'Deep retrofit'!$AP$16,IF(F43="Scenario3PBT13",'Deep retrofit'!$AQ$16,"")))&amp;IF(F43="Scenario1PBT14",'Deep retrofit'!$AR$16,IF(F43="Scenario2PBT14",'Deep retrofit'!$AS$16,IF(F43="Scenario3PBT14",'Deep retrofit'!$AT$16,"")))&amp;IF(F43="Scenario1PBT15",'Deep retrofit'!$AU$16,IF(F43="Scenario2PBT15",'Deep retrofit'!$AV$16,IF(F43="Scenario3PBT15",'Deep retrofit'!$AW$16,"")))</f>
        <v/>
      </c>
      <c r="J43" s="117">
        <f t="shared" si="14"/>
        <v>0</v>
      </c>
      <c r="K43" s="117" t="str">
        <f>IF(F43="Scenario1PBT1",'Deep retrofit'!$E$18,IF(F43="Scenario2PBT1",'Deep retrofit'!$F$18,IF(F43="Scenario3PBT1",'Deep retrofit'!$G$18,"")))&amp;IF(F43="Scenario1PBT2",'Deep retrofit'!$H$18,IF(F43="Scenario2PBT2",'Deep retrofit'!$I$18,IF(F43="Scenario3PBT2",'Deep retrofit'!$J$18,"")))&amp;IF(F43="Scenario1PBT3",'Deep retrofit'!$K$18,IF(F43="Scenario2PBT3",'Deep retrofit'!$L$18,IF(F43="Scenario3PBT3",'Deep retrofit'!$M$18,"")))&amp;IF(F43="Scenario1PBT4",'Deep retrofit'!$N$18,IF(F43="Scenario2PBT4",'Deep retrofit'!$O$18,IF(F43="Scenario3PBT4",'Deep retrofit'!$P$18,"")))&amp;IF(F43="Scenario1PBT5",'Deep retrofit'!$Q$18,IF(F43="Scenario2PBT5",'Deep retrofit'!$R$18,IF(F43="Scenario3PBT5",'Deep retrofit'!$S$18,"")))&amp;IF(F43="Scenario1PBT6",'Deep retrofit'!$T$18,IF(F43="Scenario2PBT6",'Deep retrofit'!$U$18,IF(F43="Scenario3PBT6",'Deep retrofit'!$V$18,"")))&amp;IF(F43="Scenario1PBT7",'Deep retrofit'!$W$18,IF(F43="Scenario2PBT7",'Deep retrofit'!$X$18,IF(F43="Scenario3PBT7",'Deep retrofit'!$Y$18,"")))&amp;IF(F43="Scenario1PBT8",'Deep retrofit'!$Z$18,IF(F43="Scenario2PBT8",'Deep retrofit'!$AA$18,IF(F43="Scenario3PBT8",'Deep retrofit'!$AB$18,"")))&amp;IF(F43="Scenario1PBT9",'Deep retrofit'!$AC$18,IF(F43="Scenario2PBT9",'Deep retrofit'!$AD$18,IF(F43="Scenario3PBT9",'Deep retrofit'!$AE$18,"")))&amp;IF(F43="Scenario1PBT10",'Deep retrofit'!$AF$18,IF(F43="Scenario2PBT10",'Deep retrofit'!$AG$18,IF(F43="Scenario3PBT10",'Deep retrofit'!$AH$18,"")))&amp;IF(F43="Scenario1PBT11",'Deep retrofit'!$AI$18,IF(F43="Scenario2PBT11",'Deep retrofit'!$AJ$18,IF(F43="Scenario3PBT11",'Deep retrofit'!$AK$18,"")))&amp;IF(F43="Scenario1PBT12",'Deep retrofit'!$AL$18,IF(F43="Scenario2PBT12",'Deep retrofit'!$AM$18,IF(F43="Scenario3PBT12",'Deep retrofit'!$AN$18,"")))&amp;IF(F43="Scenario1PBT13",'Deep retrofit'!$AO$18,IF(F43="Scenario2PBT13",'Deep retrofit'!$AP$18,IF(F43="Scenario3PBT13",'Deep retrofit'!$AQ$18,"")))&amp;IF(F43="Scenario1PBT14",'Deep retrofit'!$AR$18,IF(F43="Scenario2PBT14",'Deep retrofit'!$AS$18,IF(F43="Scenario3PBT14",'Deep retrofit'!$AT$18,"")))&amp;IF(F43="Scenario1PBT15",'Deep retrofit'!$AU$18,IF(F43="Scenario2PBT15",'Deep retrofit'!$AV$18,IF(F43="Scenario3PBT15",'Deep retrofit'!$AW$18,"")))</f>
        <v/>
      </c>
      <c r="L43" s="117">
        <f t="shared" si="15"/>
        <v>0</v>
      </c>
      <c r="M43" s="117" t="str">
        <f>IF(F43="Scenario1PBT1",'Deep retrofit'!$E$20,IF(F43="Scenario2PBT1",'Deep retrofit'!$F$20,IF(F43="Scenario3PBT1",'Deep retrofit'!$G$20,"")))&amp;IF(F43="Scenario1PBT2",'Deep retrofit'!$H$20,IF(F43="Scenario2PBT2",'Deep retrofit'!$I$20,IF(F43="Scenario3PBT2",'Deep retrofit'!$J$20,"")))&amp;IF(F43="Scenario1PBT3",'Deep retrofit'!$K$20,IF(F43="Scenario2PBT3",'Deep retrofit'!$L$20,IF(F43="Scenario3PBT3",'Deep retrofit'!$M$20,"")))&amp;IF(F43="Scenario1PBT4",'Deep retrofit'!$N$20,IF(F43="Scenario2PBT4",'Deep retrofit'!$O$20,IF(F43="Scenario3PBT4",'Deep retrofit'!$P$20,"")))&amp;IF(F43="Scenario1PBT5",'Deep retrofit'!$Q$20,IF(F43="Scenario2PBT5",'Deep retrofit'!$R$20,IF(F43="Scenario3PBT5",'Deep retrofit'!$S$20,"")))&amp;IF(F43="Scenario1PBT6",'Deep retrofit'!$T$20,IF(F43="Scenario2PBT6",'Deep retrofit'!$U$20,IF(F43="Scenario3PBT6",'Deep retrofit'!$V$20,"")))&amp;IF(F43="Scenario1PBT7",'Deep retrofit'!$W$20,IF(F43="Scenario2PBT7",'Deep retrofit'!$X$20,IF(F43="Scenario3PBT7",'Deep retrofit'!$Y$20,"")))&amp;IF(F43="Scenario1PBT8",'Deep retrofit'!$Z$20,IF(F43="Scenario2PBT8",'Deep retrofit'!$AA$20,IF(F43="Scenario3PBT8",'Deep retrofit'!$AB$20,"")))&amp;IF(F43="Scenario1PBT9",'Deep retrofit'!$AC$20,IF(F43="Scenario2PBT9",'Deep retrofit'!$AD$20,IF(F43="Scenario3PBT9",'Deep retrofit'!$AE$20,"")))&amp;IF(F43="Scenario1PBT10",'Deep retrofit'!$AF$20,IF(F43="Scenario2PBT10",'Deep retrofit'!$AG$20,IF(F43="Scenario3PBT10",'Deep retrofit'!$AH$20,"")))&amp;IF(F43="Scenario1PBT11",'Deep retrofit'!$AI$20,IF(F43="Scenario2PBT11",'Deep retrofit'!$AJ$20,IF(F43="Scenario3PBT11",'Deep retrofit'!$AK$20,"")))&amp;IF(F43="Scenario1PBT12",'Deep retrofit'!$AL$20,IF(F43="Scenario2PBT12",'Deep retrofit'!$AM$20,IF(F43="Scenario3PBT12",'Deep retrofit'!$AN$20,"")))&amp;IF(F43="Scenario1PBT13",'Deep retrofit'!$AO$20,IF(F43="Scenario2PBT13",'Deep retrofit'!$AP$20,IF(F43="Scenario3PBT13",'Deep retrofit'!$AQ$20,"")))&amp;IF(F43="Scenario1PBT14",'Deep retrofit'!$AR$20,IF(F43="Scenario2PBT14",'Deep retrofit'!$AS$20,IF(F43="Scenario3PBT14",'Deep retrofit'!$AT$20,"")))&amp;IF(F43="Scenario1PBT15",'Deep retrofit'!$AU$20,IF(F43="Scenario2PBT15",'Deep retrofit'!$AV$20,IF(F43="Scenario3PBT15",'Deep retrofit'!$AW$20,"")))</f>
        <v/>
      </c>
      <c r="N43" s="118">
        <f t="shared" si="16"/>
        <v>0</v>
      </c>
      <c r="O43" s="206" t="str">
        <f>IF(F43="Scenario1PBT1",'Deep retrofit'!$E$23,IF(F43="Scenario2PBT1",'Deep retrofit'!$F$23,IF(F43="Scenario3PBT1",'Deep retrofit'!$G$23,"")))&amp;IF(F43="Scenario1PBT2",'Deep retrofit'!$H$23,IF(F43="Scenario2PBT2",'Deep retrofit'!$I$23,IF(F43="Scenario3PBT2",'Deep retrofit'!$J$23,"")))&amp;IF(F43="Scenario1PBT3",'Deep retrofit'!$K$23,IF(F43="Scenario2PBT3",'Deep retrofit'!$L$23,IF(F43="Scenario3PBT3",'Deep retrofit'!$M$23,"")))&amp;IF(F43="Scenario1PBT4",'Deep retrofit'!$N$23,IF(F43="Scenario2PBT4",'Deep retrofit'!$O$23,IF(F43="Scenario3PBT4",'Deep retrofit'!$P$23,"")))&amp;IF(F43="Scenario1PBT5",'Deep retrofit'!$Q$23,IF(F43="Scenario2PBT5",'Deep retrofit'!$R$23,IF(F43="Scenario3PBT5",'Deep retrofit'!$S$23,"")))&amp;IF(F43="Scenario1PBT6",'Deep retrofit'!$T$23,IF(F43="Scenario2PBT6",'Deep retrofit'!$U$23,IF(F43="Scenario3PBT6",'Deep retrofit'!$V$23,"")))&amp;IF(F43="Scenario1PBT7",'Deep retrofit'!$W$23,IF(F43="Scenario2PBT7",'Deep retrofit'!$X$23,IF(F43="Scenario3PBT7",'Deep retrofit'!$Y$23,"")))&amp;IF(F43="Scenario1PBT8",'Deep retrofit'!$Z$23,IF(F43="Scenario2PBT8",'Deep retrofit'!$AA$23,IF(F43="Scenario3PBT8",'Deep retrofit'!$AB$23,"")))&amp;IF(F43="Scenario1PBT9",'Deep retrofit'!$AC$23,IF(F43="Scenario2PBT9",'Deep retrofit'!$AD$23,IF(F43="Scenario3PBT9",'Deep retrofit'!$AE$23,"")))&amp;IF(F43="Scenario1PBT10",'Deep retrofit'!$AF$23,IF(F43="Scenario2PBT10",'Deep retrofit'!$AG$23,IF(F43="Scenario3PBT10",'Deep retrofit'!$AH$23,"")))&amp;IF(F43="Scenario1PBT11",'Deep retrofit'!$AI$23,IF(F43="Scenario2PBT11",'Deep retrofit'!$AJ$23,IF(F43="Scenario3PBT11",'Deep retrofit'!$AK$23,"")))&amp;IF(F43="Scenario1PBT12",'Deep retrofit'!$AL$23,IF(F43="Scenario2PBT12",'Deep retrofit'!$AM$23,IF(F43="Scenario3PBT12",'Deep retrofit'!$AN$23,"")))&amp;IF(F43="Scenario1PBT13",'Deep retrofit'!$AO$23,IF(F43="Scenario2PBT13",'Deep retrofit'!$AP$23,IF(F43="Scenario3PBT13",'Deep retrofit'!$AQ$23,"")))&amp;IF(F43="Scenario1PBT14",'Deep retrofit'!$AR$23,IF(F43="Scenario2PBT14",'Deep retrofit'!$AS$23,IF(F43="Scenario3PBT14",'Deep retrofit'!$AT$23,"")))&amp;IF(F43="Scenario1PBT15",'Deep retrofit'!$AU$23,IF(F43="Scenario2PBT15",'Deep retrofit'!$AV$23,IF(F43="Scenario3PBT15",'Deep retrofit'!$AW$23,"")))</f>
        <v/>
      </c>
      <c r="P43" s="117">
        <f t="shared" si="17"/>
        <v>0</v>
      </c>
      <c r="Q43" s="117" t="str">
        <f>IF(F43="Scenario1PBT1",'Deep retrofit'!$E$25,IF(F43="Scenario2PBT1",'Deep retrofit'!$F$25,IF(F43="Scenario3PBT1",'Deep retrofit'!$G$25,"")))&amp;IF(F43="Scenario1PBT2",'Deep retrofit'!$H$25,IF(F43="Scenario2PBT2",'Deep retrofit'!$I$25,IF(F43="Scenario3PBT2",'Deep retrofit'!$J$25,"")))&amp;IF(F43="Scenario1PBT3",'Deep retrofit'!$K$25,IF(F43="Scenario2PBT3",'Deep retrofit'!$L$25,IF(F43="Scenario3PBT3",'Deep retrofit'!$M$25,"")))&amp;IF(F43="Scenario1PBT4",'Deep retrofit'!$N$25,IF(F43="Scenario2PBT4",'Deep retrofit'!$O$25,IF(F43="Scenario3PBT4",'Deep retrofit'!$P$25,"")))&amp;IF(F43="Scenario1PBT5",'Deep retrofit'!$Q$25,IF(F43="Scenario2PBT5",'Deep retrofit'!$R$25,IF(F43="Scenario3PBT5",'Deep retrofit'!$S$25,"")))&amp;IF(F43="Scenario1PBT6",'Deep retrofit'!$T$25,IF(F43="Scenario2PBT6",'Deep retrofit'!$U$25,IF(F43="Scenario3PBT6",'Deep retrofit'!$V$25,"")))&amp;IF(F43="Scenario1PBT7",'Deep retrofit'!$W$25,IF(F43="Scenario2PBT7",'Deep retrofit'!$X$25,IF(F43="Scenario3PBT7",'Deep retrofit'!$Y$25,"")))&amp;IF(F43="Scenario1PBT8",'Deep retrofit'!$Z$25,IF(F43="Scenario2PBT8",'Deep retrofit'!$AA$25,IF(F43="Scenario3PBT8",'Deep retrofit'!$AB$25,"")))&amp;IF(F43="Scenario1PBT9",'Deep retrofit'!$AC$25,IF(F43="Scenario2PBT9",'Deep retrofit'!$AD$25,IF(F43="Scenario3PBT9",'Deep retrofit'!$AE$25,"")))&amp;IF(F43="Scenario1PBT10",'Deep retrofit'!$AF$25,IF(F43="Scenario2PBT10",'Deep retrofit'!$AG$25,IF(F43="Scenario3PBT10",'Deep retrofit'!$AH$25,"")))&amp;IF(F43="Scenario1PBT11",'Deep retrofit'!$AI$25,IF(F43="Scenario2PBT11",'Deep retrofit'!$AJ$25,IF(F43="Scenario3PBT11",'Deep retrofit'!$AK$25,"")))&amp;IF(F43="Scenario1PBT12",'Deep retrofit'!$AL$25,IF(F43="Scenario2PBT12",'Deep retrofit'!$AM$25,IF(F43="Scenario3PBT12",'Deep retrofit'!$AN$25,"")))&amp;IF(F43="Scenario1PBT13",'Deep retrofit'!$AO$25,IF(F43="Scenario2PBT13",'Deep retrofit'!$AP$25,IF(F43="Scenario3PBT13",'Deep retrofit'!$AQ$25,"")))&amp;IF(F43="Scenario1PBT14",'Deep retrofit'!$AR$25,IF(F43="Scenario2PBT14",'Deep retrofit'!$AS$25,IF(F43="Scenario3PBT14",'Deep retrofit'!$AT$25,"")))&amp;IF(F43="Scenario1PBT15",'Deep retrofit'!$AU$25,IF(F43="Scenario2PBT15",'Deep retrofit'!$AV$25,IF(F43="Scenario3PBT15",'Deep retrofit'!$AW$25,"")))</f>
        <v/>
      </c>
      <c r="R43" s="117">
        <f t="shared" si="18"/>
        <v>0</v>
      </c>
      <c r="S43" s="117" t="str">
        <f>IF(F43="Scenario1PBT1",'Deep retrofit'!$E$27,IF(F43="Scenario2PBT1",'Deep retrofit'!$F$27,IF(F43="Scenario3PBT1",'Deep retrofit'!$G$27,"")))&amp;IF(F43="Scenario1PBT2",'Deep retrofit'!$H$27,IF(F43="Scenario2PBT2",'Deep retrofit'!$I$27,IF(F43="Scenario3PBT2",'Deep retrofit'!$J$27,"")))&amp;IF(F43="Scenario1PBT3",'Deep retrofit'!$K$27,IF(F43="Scenario2PBT3",'Deep retrofit'!$L$27,IF(F43="Scenario3PBT3",'Deep retrofit'!$M$27,"")))&amp;IF(F43="Scenario1PBT4",'Deep retrofit'!$N$27,IF(F43="Scenario2PBT4",'Deep retrofit'!$O$27,IF(F43="Scenario3PBT4",'Deep retrofit'!$P$27,"")))&amp;IF(F43="Scenario1PBT5",'Deep retrofit'!$Q$27,IF(F43="Scenario2PBT5",'Deep retrofit'!$R$27,IF(F43="Scenario3PBT5",'Deep retrofit'!$S$27,"")))&amp;IF(F43="Scenario1PBT6",'Deep retrofit'!$T$27,IF(F43="Scenario2PBT6",'Deep retrofit'!$U$27,IF(F43="Scenario3PBT6",'Deep retrofit'!$V$27,"")))&amp;IF(F43="Scenario1PBT7",'Deep retrofit'!$W$27,IF(F43="Scenario2PBT7",'Deep retrofit'!$X$27,IF(F43="Scenario3PBT7",'Deep retrofit'!$Y$27,"")))&amp;IF(F43="Scenario1PBT8",'Deep retrofit'!$Z$27,IF(F43="Scenario2PBT8",'Deep retrofit'!$AA$27,IF(F43="Scenario3PBT8",'Deep retrofit'!$AB$27,"")))&amp;IF(F43="Scenario1PBT9",'Deep retrofit'!$AC$27,IF(F43="Scenario2PBT9",'Deep retrofit'!$AD$27,IF(F43="Scenario3PBT9",'Deep retrofit'!$AE$27,"")))&amp;IF(F43="Scenario1PBT10",'Deep retrofit'!$AF$27,IF(F43="Scenario2PBT10",'Deep retrofit'!$AG$27,IF(F43="Scenario3PBT10",'Deep retrofit'!$AH$27,"")))&amp;IF(F43="Scenario1PBT11",'Deep retrofit'!$AI$27,IF(F43="Scenario2PBT11",'Deep retrofit'!$AJ$27,IF(F43="Scenario3PBT11",'Deep retrofit'!$AK$27,"")))&amp;IF(F43="Scenario1PBT12",'Deep retrofit'!$AL$27,IF(F43="Scenario2PBT12",'Deep retrofit'!$AM$27,IF(F43="Scenario3PBT12",'Deep retrofit'!$AN$27,"")))&amp;IF(F43="Scenario1PBT13",'Deep retrofit'!$AO$27,IF(F43="Scenario2PBT13",'Deep retrofit'!$AP$27,IF(F43="Scenario3PBT13",'Deep retrofit'!$AQ$27,"")))&amp;IF(F43="Scenario1PBT14",'Deep retrofit'!$AR$27,IF(F43="Scenario2PBT14",'Deep retrofit'!$AS$27,IF(F43="Scenario3PBT14",'Deep retrofit'!$AT$27,"")))&amp;IF(F43="Scenario1PBT15",'Deep retrofit'!$AU$27,IF(F43="Scenario2PBT15",'Deep retrofit'!$AV$27,IF(F43="Scenario3PBT15",'Deep retrofit'!$AW$27,"")))</f>
        <v/>
      </c>
      <c r="T43" s="207">
        <f t="shared" si="19"/>
        <v>0</v>
      </c>
      <c r="U43" s="206" t="str">
        <f>IF(F43="Scenario1PBT1",'Deep retrofit'!$E$38,IF(F43="Scenario2PBT1",'Deep retrofit'!$F$38,IF(F43="Scenario3PBT1",'Deep retrofit'!$G$38,"")))&amp;IF(F43="Scenario1PBT2",'Deep retrofit'!$H$38,IF(F43="Scenario2PBT2",'Deep retrofit'!$I$38,IF(F43="Scenario3PBT2",'Deep retrofit'!$J$38,"")))&amp;IF(F43="Scenario1PBT3",'Deep retrofit'!$K$38,IF(F43="Scenario2PBT3",'Deep retrofit'!$L$38,IF(F43="Scenario3PBT3",'Deep retrofit'!$M$38,"")))&amp;IF(F43="Scenario1PBT4",'Deep retrofit'!$N$38,IF(F43="Scenario2PBT4",'Deep retrofit'!$O$38,IF(F43="Scenario3PBT4",'Deep retrofit'!$P$38,"")))&amp;IF(F43="Scenario1PBT5",'Deep retrofit'!$Q$38,IF(F43="Scenario2PBT5",'Deep retrofit'!$R$38,IF(F43="Scenario3PBT5",'Deep retrofit'!$S$38,"")))&amp;IF(F43="Scenario1PBT6",'Deep retrofit'!$T$38,IF(F43="Scenario2PBT6",'Deep retrofit'!$U$38,IF(F43="Scenario3PBT6",'Deep retrofit'!$V$38,"")))&amp;IF(F43="Scenario1PBT7",'Deep retrofit'!$W$38,IF(F43="Scenario2PBT7",'Deep retrofit'!$X$38,IF(F43="Scenario3PBT7",'Deep retrofit'!$Y$38,"")))&amp;IF(F43="Scenario1PBT8",'Deep retrofit'!$Z$38,IF(F43="Scenario2PBT8",'Deep retrofit'!$AA$38,IF(F43="Scenario3PBT8",'Deep retrofit'!$AB$38,"")))&amp;IF(F43="Scenario1PBT9",'Deep retrofit'!$AC$38,IF(F43="Scenario2PBT9",'Deep retrofit'!$AD$38,IF(F43="Scenario3PBT9",'Deep retrofit'!$AE$38,"")))&amp;IF(F43="Scenario1PBT10",'Deep retrofit'!$AF$38,IF(F43="Scenario2PBT10",'Deep retrofit'!$AG$38,IF(F43="Scenario3PBT10",'Deep retrofit'!$AH$38,"")))&amp;IF(F43="Scenario1PBT11",'Deep retrofit'!$AI$38,IF(F43="Scenario2PBT11",'Deep retrofit'!$AJ$38,IF(F43="Scenario3PBT11",'Deep retrofit'!$AK$38,"")))&amp;IF(F43="Scenario1PBT12",'Deep retrofit'!$AL$38,IF(F43="Scenario2PBT12",'Deep retrofit'!$AM$38,IF(F43="Scenario3PBT12",'Deep retrofit'!$AN$38,"")))&amp;IF(F43="Scenario1PBT13",'Deep retrofit'!$AO$38,IF(F43="Scenario2PBT13",'Deep retrofit'!$AP$38,IF(F43="Scenario3PBT13",'Deep retrofit'!$AQ$38,"")))&amp;IF(F43="Scenario1PBT14",'Deep retrofit'!$AR$38,IF(F43="Scenario2PBT14",'Deep retrofit'!$AS$38,IF(F43="Scenario3PBT14",'Deep retrofit'!$AT$38,"")))&amp;IF(F43="Scenario1PBT15",'Deep retrofit'!$AU$38,IF(F43="Scenario2PBT15",'Deep retrofit'!$AV$38,IF(F43="Scenario3PBT15",'Deep retrofit'!$AW$38,"")))</f>
        <v/>
      </c>
      <c r="V43" s="117">
        <f t="shared" si="20"/>
        <v>0</v>
      </c>
      <c r="W43" s="117" t="str">
        <f>IF(F43="Scenario1PBT1",'Deep retrofit'!$E$40,IF(F43="Scenario2PBT1",'Deep retrofit'!$F$40,IF(F43="Scenario3PBT1",'Deep retrofit'!$G$40,"")))&amp;IF(F43="Scenario1PBT2",'Deep retrofit'!$H$40,IF(F43="Scenario2PBT2",'Deep retrofit'!$I$40,IF(F43="Scenario3PBT2",'Deep retrofit'!$J$40,"")))&amp;IF(F43="Scenario1PBT3",'Deep retrofit'!$K$40,IF(F43="Scenario2PBT3",'Deep retrofit'!$L$40,IF(F43="Scenario3PBT3",'Deep retrofit'!$M$40,"")))&amp;IF(F43="Scenario1PBT4",'Deep retrofit'!$N$40,IF(F43="Scenario2PBT4",'Deep retrofit'!$O$40,IF(F43="Scenario3PBT4",'Deep retrofit'!$P$40,"")))&amp;IF(F43="Scenario1PBT5",'Deep retrofit'!$Q$40,IF(F43="Scenario2PBT5",'Deep retrofit'!$R$40,IF(F43="Scenario3PBT5",'Deep retrofit'!$S$40,"")))&amp;IF(F43="Scenario1PBT6",'Deep retrofit'!$T$40,IF(F43="Scenario2PBT6",'Deep retrofit'!$U$40,IF(F43="Scenario3PBT6",'Deep retrofit'!$V$40,"")))&amp;IF(F43="Scenario1PBT7",'Deep retrofit'!$W$40,IF(F43="Scenario2PBT7",'Deep retrofit'!$X$40,IF(F43="Scenario3PBT7",'Deep retrofit'!$Y$40,"")))&amp;IF(F43="Scenario1PBT8",'Deep retrofit'!$Z$40,IF(F43="Scenario2PBT8",'Deep retrofit'!$AA$40,IF(F43="Scenario3PBT8",'Deep retrofit'!$AB$40,"")))&amp;IF(F43="Scenario1PBT9",'Deep retrofit'!$AC$40,IF(F43="Scenario2PBT9",'Deep retrofit'!$AD$40,IF(F43="Scenario3PBT9",'Deep retrofit'!$AE$40,"")))&amp;IF(F43="Scenario1PBT10",'Deep retrofit'!$AF$40,IF(F43="Scenario2PBT10",'Deep retrofit'!$AG$40,IF(F43="Scenario3PBT10",'Deep retrofit'!$AH$40,"")))&amp;IF(F43="Scenario1PBT11",'Deep retrofit'!$AI$40,IF(F43="Scenario2PBT11",'Deep retrofit'!$AJ$40,IF(F43="Scenario3PBT11",'Deep retrofit'!$AK$40,"")))&amp;IF(F43="Scenario1PBT12",'Deep retrofit'!$AL$40,IF(F43="Scenario2PBT12",'Deep retrofit'!$AM$40,IF(F43="Scenario3PBT12",'Deep retrofit'!$AN$40,"")))&amp;IF(F43="Scenario1PBT13",'Deep retrofit'!$AO$40,IF(F43="Scenario2PBT13",'Deep retrofit'!$AP$40,IF(F43="Scenario3PBT13",'Deep retrofit'!$AQ$40,"")))&amp;IF(F43="Scenario1PBT14",'Deep retrofit'!$AR$40,IF(F43="Scenario2PBT14",'Deep retrofit'!$AS$40,IF(F43="Scenario3PBT14",'Deep retrofit'!$AT$40,"")))&amp;IF(F43="Scenario1PBT15",'Deep retrofit'!$AU$40,IF(F43="Scenario2PBT15",'Deep retrofit'!$AV$40,IF(F43="Scenario3PBT15",'Deep retrofit'!$AW$40,"")))</f>
        <v/>
      </c>
      <c r="X43" s="117">
        <f t="shared" si="21"/>
        <v>0</v>
      </c>
      <c r="Y43" s="117" t="str">
        <f>IF(F43="Scenario1PBT1",'Deep retrofit'!$E$42,IF(F43="Scenario2PBT1",'Deep retrofit'!$F$42,IF(F43="Scenario3PBT1",'Deep retrofit'!$G$42,"")))&amp;IF(F43="Scenario1PBT2",'Deep retrofit'!$H$42,IF(F43="Scenario2PBT2",'Deep retrofit'!$I$42,IF(F43="Scenario3PBT2",'Deep retrofit'!$J$42,"")))&amp;IF(F43="Scenario1PBT3",'Deep retrofit'!$K$42,IF(F43="Scenario2PBT3",'Deep retrofit'!$L$42,IF(F43="Scenario3PBT3",'Deep retrofit'!$M$42,"")))&amp;IF(F43="Scenario1PBT4",'Deep retrofit'!$N$42,IF(F43="Scenario2PBT4",'Deep retrofit'!$O$42,IF(F43="Scenario3PBT4",'Deep retrofit'!$P$42,"")))&amp;IF(F43="Scenario1PBT5",'Deep retrofit'!$Q$42,IF(F43="Scenario2PBT5",'Deep retrofit'!$R$42,IF(F43="Scenario3PBT5",'Deep retrofit'!$S$42,"")))&amp;IF(F43="Scenario1PBT6",'Deep retrofit'!$T$42,IF(F43="Scenario2PBT6",'Deep retrofit'!$U$42,IF(F43="Scenario3PBT6",'Deep retrofit'!$V$42,"")))&amp;IF(F43="Scenario1PBT7",'Deep retrofit'!$W$42,IF(F43="Scenario2PBT7",'Deep retrofit'!$X$42,IF(F43="Scenario3PBT7",'Deep retrofit'!$Y$42,"")))&amp;IF(F43="Scenario1PBT8",'Deep retrofit'!$Z$42,IF(F43="Scenario2PBT8",'Deep retrofit'!$AA$42,IF(F43="Scenario3PBT8",'Deep retrofit'!$AB$42,"")))&amp;IF(F43="Scenario1PBT9",'Deep retrofit'!$AC$42,IF(F43="Scenario2PBT9",'Deep retrofit'!$AD$42,IF(F43="Scenario3PBT9",'Deep retrofit'!$AE$42,"")))&amp;IF(F43="Scenario1PBT10",'Deep retrofit'!$AF$42,IF(F43="Scenario2PBT10",'Deep retrofit'!$AG$42,IF(F43="Scenario3PBT10",'Deep retrofit'!$AH$42,"")))&amp;IF(F43="Scenario1PBT11",'Deep retrofit'!$AI$42,IF(F43="Scenario2PBT11",'Deep retrofit'!$AJ$42,IF(F43="Scenario3PBT11",'Deep retrofit'!$AK$42,"")))&amp;IF(F43="Scenario1PBT12",'Deep retrofit'!$AL$42,IF(F43="Scenario2PBT12",'Deep retrofit'!$AM$42,IF(F43="Scenario3PBT12",'Deep retrofit'!$AN$42,"")))&amp;IF(F43="Scenario1PBT13",'Deep retrofit'!$AO$42,IF(F43="Scenario2PBT13",'Deep retrofit'!$AP$42,IF(F43="Scenario3PBT13",'Deep retrofit'!$AQ$42,"")))&amp;IF(F43="Scenario1PBT14",'Deep retrofit'!$AR$42,IF(F43="Scenario2PBT14",'Deep retrofit'!$AS$42,IF(F43="Scenario3PBT14",'Deep retrofit'!$AT$42,"")))&amp;IF(F43="Scenario1PBT15",'Deep retrofit'!$AU$42,IF(F43="Scenario2PBT15",'Deep retrofit'!$AV$42,IF(F43="Scenario3PBT15",'Deep retrofit'!$AW$42,"")))</f>
        <v/>
      </c>
      <c r="Z43" s="117">
        <f t="shared" si="22"/>
        <v>0</v>
      </c>
      <c r="AA43" s="269" t="str">
        <f>IF(F43="Scenario1PBT1",'Deep retrofit'!$E$101,IF(F43="Scenario2PBT1",'Deep retrofit'!$F$101,IF(F43="Scenario3PBT1",'Deep retrofit'!$G$101,"")))&amp;IF(F43="Scenario1PBT2",'Deep retrofit'!$H$101,IF(F43="Scenario2PBT2",'Deep retrofit'!$I$101,IF(F43="Scenario3PBT2",'Deep retrofit'!$J$101,"")))&amp;IF(F43="Scenario1PBT3",'Deep retrofit'!$K$101,IF(F43="Scenario2PBT3",'Deep retrofit'!$L$101,IF(F43="Scenario3PBT3",'Deep retrofit'!$M$101,"")))&amp;IF(F43="Scenario1PBT4",'Deep retrofit'!$N$101,IF(F43="Scenario2PBT4",'Deep retrofit'!$O$101,IF(F43="Scenario3PBT4",'Deep retrofit'!$P$101,"")))&amp;IF(F43="Scenario1PBT5",'Deep retrofit'!$Q$101,IF(F43="Scenario2PBT5",'Deep retrofit'!$R$101,IF(F43="Scenario3PBT5",'Deep retrofit'!$S$101,"")))&amp;IF(F43="Scenario1PBT6",'Deep retrofit'!$T$101,IF(F43="Scenario2PBT6",'Deep retrofit'!$U$101,IF(F43="Scenario3PBT6",'Deep retrofit'!$V$101,"")))&amp;IF(F43="Scenario1PBT7",'Deep retrofit'!$W$101,IF(F43="Scenario2PBT7",'Deep retrofit'!$X$101,IF(F43="Scenario3PBT7",'Deep retrofit'!$Y$101,"")))&amp;IF(F43="Scenario1PBT8",'Deep retrofit'!$Z$101,IF(F43="Scenario2PBT8",'Deep retrofit'!$AA$101,IF(F43="Scenario3PBT8",'Deep retrofit'!$AB$101,"")))&amp;IF(F43="Scenario1PBT9",'Deep retrofit'!$AC$101,IF(F43="Scenario2PBT9",'Deep retrofit'!$AD$101,IF(F43="Scenario3PBT9",'Deep retrofit'!$AE$101,"")))&amp;IF(F43="Scenario1PBT10",'Deep retrofit'!$AF$101,IF(F43="Scenario2PBT10",'Deep retrofit'!$AG$101,IF(F43="Scenario3PBT10",'Deep retrofit'!$AH$101,"")))&amp;IF(F43="Scenario1PBT11",'Deep retrofit'!$AI$101,IF(F43="Scenario2PBT11",'Deep retrofit'!$AJ$101,IF(F43="Scenario3PBT11",'Deep retrofit'!$AK$101,"")))&amp;IF(F43="Scenario1PBT12",'Deep retrofit'!$AL$101,IF(F43="Scenario2PBT12",'Deep retrofit'!$AM$101,IF(F43="Scenario3PBT12",'Deep retrofit'!$AN$101,"")))&amp;IF(F43="Scenario1PBT13",'Deep retrofit'!$AO$101,IF(F43="Scenario2PBT13",'Deep retrofit'!$AP$101,IF(F43="Scenario3PBT13",'Deep retrofit'!$AQ$101,"")))&amp;IF(F43="Scenario1PBT14",'Deep retrofit'!$AR$101,IF(F43="Scenario2PBT14",'Deep retrofit'!$AS$101,IF(F43="Scenario3PBT14",'Deep retrofit'!$AT$101,"")))&amp;IF(F43="Scenario1PBT15",'Deep retrofit'!$AU$101,IF(F43="Scenario2PBT15",'Deep retrofit'!$AV$101,IF(F43="Scenario3PBT15",'Deep retrofit'!$AW$101,"")))</f>
        <v/>
      </c>
      <c r="AB43" s="179">
        <f t="shared" si="23"/>
        <v>0</v>
      </c>
      <c r="AC43" s="348" t="str">
        <f t="shared" si="24"/>
        <v/>
      </c>
      <c r="AD43" s="353">
        <f>IF(AC43="",IFERROR('Projection_Base-case'!G44-G43,0),0)</f>
        <v>0</v>
      </c>
      <c r="AE43" s="350">
        <f t="shared" si="25"/>
        <v>0</v>
      </c>
      <c r="AF43" s="361">
        <f>IFERROR(100*AD43/'Projection_Base-case'!G44,0)</f>
        <v>0</v>
      </c>
      <c r="AG43" s="352">
        <f>IF(AC43="",IFERROR('Projection_Base-case'!I44-I43,0),0)</f>
        <v>0</v>
      </c>
      <c r="AH43" s="353">
        <f t="shared" si="26"/>
        <v>0</v>
      </c>
      <c r="AI43" s="361">
        <f>IFERROR(100*AG43/'Projection_Base-case'!I44,0)</f>
        <v>0</v>
      </c>
      <c r="AJ43" s="352">
        <f>IF(AC43="",IFERROR('Projection_Base-case'!K44-K43,0),0)</f>
        <v>0</v>
      </c>
      <c r="AK43" s="353">
        <f t="shared" si="27"/>
        <v>0</v>
      </c>
      <c r="AL43" s="361">
        <f>IFERROR(100*AJ43/'Projection_Base-case'!K44,0)</f>
        <v>0</v>
      </c>
      <c r="AM43" s="352">
        <f>-IF(AC43="",IFERROR('Projection_Base-case'!M44-M43,0),0)</f>
        <v>0</v>
      </c>
      <c r="AN43" s="353">
        <f t="shared" si="28"/>
        <v>0</v>
      </c>
      <c r="AO43" s="354">
        <f>IFERROR(IF('Projection_Base-case'!N44&gt;0,100*AN43/'Projection_Base-case'!N44,100*AN43/N43),0)</f>
        <v>0</v>
      </c>
      <c r="AP43" s="355">
        <f>IF(AC43="",IFERROR('Projection_Base-case'!O44-O43,0),0)</f>
        <v>0</v>
      </c>
      <c r="AQ43" s="356">
        <f t="shared" si="29"/>
        <v>0</v>
      </c>
      <c r="AR43" s="356">
        <f>IFERROR(100*AP43/'Projection_Base-case'!O44,0)</f>
        <v>0</v>
      </c>
      <c r="AS43" s="355">
        <f>IF(AC43="",IFERROR('Projection_Base-case'!Q44-Q43,0),0)</f>
        <v>0</v>
      </c>
      <c r="AT43" s="356">
        <f t="shared" si="30"/>
        <v>0</v>
      </c>
      <c r="AU43" s="356">
        <f>IFERROR(100*AS43/'Projection_Base-case'!Q44,0)</f>
        <v>0</v>
      </c>
      <c r="AV43" s="355">
        <f>IF(AC43="",IFERROR('Projection_Base-case'!S44-S43,0),0)</f>
        <v>0</v>
      </c>
      <c r="AW43" s="356">
        <f t="shared" si="31"/>
        <v>0</v>
      </c>
      <c r="AX43" s="357">
        <f>IFERROR(100*AV43/'Projection_Base-case'!S44,0)</f>
        <v>0</v>
      </c>
      <c r="AY43" s="358">
        <f>IF(AC43="",IFERROR('Projection_Base-case'!U44-U43,0),0)</f>
        <v>0</v>
      </c>
      <c r="AZ43" s="359">
        <f t="shared" si="32"/>
        <v>0</v>
      </c>
      <c r="BA43" s="359">
        <f>IFERROR(100*AY43/'Projection_Base-case'!U44,0)</f>
        <v>0</v>
      </c>
      <c r="BB43" s="358">
        <f>IF(AC43="",IFERROR('Projection_Base-case'!W44-W43,0),0)</f>
        <v>0</v>
      </c>
      <c r="BC43" s="359">
        <f t="shared" si="33"/>
        <v>0</v>
      </c>
      <c r="BD43" s="359">
        <f>IFERROR(100*BB43/'Projection_Base-case'!W44,0)</f>
        <v>0</v>
      </c>
      <c r="BE43" s="358">
        <f>IF(AC43="",IFERROR('Projection_Base-case'!Y44-Y43,0),0)</f>
        <v>0</v>
      </c>
      <c r="BF43" s="359">
        <f t="shared" si="34"/>
        <v>0</v>
      </c>
      <c r="BG43" s="359">
        <f>IFERROR(100*BE43/'Projection_Base-case'!Y44,0)</f>
        <v>0</v>
      </c>
      <c r="BH43" s="359">
        <f t="shared" si="35"/>
        <v>0</v>
      </c>
      <c r="BI43" s="360">
        <f t="shared" si="36"/>
        <v>0</v>
      </c>
    </row>
    <row r="44" spans="1:61" ht="15.6">
      <c r="A44" s="205">
        <v>40</v>
      </c>
      <c r="B44" s="347">
        <f>IF('Projection_Base-case'!B45&lt;&gt;"",'Projection_Base-case'!B45,0)</f>
        <v>0</v>
      </c>
      <c r="C44" s="347">
        <f>IF('Projection_Base-case'!C45&lt;&gt;"",'Projection_Base-case'!C45,0)</f>
        <v>0</v>
      </c>
      <c r="D44" s="365">
        <f>IF('Projection_Base-case'!D45&lt;&gt;"",'Projection_Base-case'!D45,0)</f>
        <v>0</v>
      </c>
      <c r="E44" s="369"/>
      <c r="F44" s="367" t="str">
        <f t="shared" si="12"/>
        <v>0</v>
      </c>
      <c r="G44" s="177" t="str">
        <f>IF(F44="Scenario1PBT1",'Deep retrofit'!$E$6,IF(F44="Scenario2PBT1",'Deep retrofit'!$F$6,IF(F44="Scenario3PBT1",'Deep retrofit'!$G$6,"")))&amp;IF(F44="Scenario1PBT2",'Deep retrofit'!$H$6,IF(F44="Scenario2PBT2",'Deep retrofit'!$I$6,IF(F44="Scenario3PBT2",'Deep retrofit'!$J$6,"")))&amp;IF(F44="Scenario1PBT3",'Deep retrofit'!$K$6,IF(F44="Scenario2PBT3",'Deep retrofit'!$L$6,IF(F44="Scenario3PBT3",'Deep retrofit'!$M$6,"")))&amp;IF(F44="Scenario1PBT4",'Deep retrofit'!$N$6,IF(F44="Scenario2PBT4",'Deep retrofit'!$O$6,IF(F44="Scenario3PBT4",'Deep retrofit'!$P$6,"")))&amp;IF(F44="Scenario1PBT5",'Deep retrofit'!$Q$6,IF(F44="Scenario2PBT5",'Deep retrofit'!$R$6,IF(F44="Scenario3PBT5",'Deep retrofit'!$S$6,"")))&amp;IF(F44="Scenario1PBT6",'Deep retrofit'!$T$6,IF(F44="Scenario2PBT6",'Deep retrofit'!$U$6,IF(F44="Scenario3PBT6",'Deep retrofit'!$V$6,"")))&amp;IF(F44="Scenario1PBT7",'Deep retrofit'!$W$6,IF(F44="Scenario2PBT7",'Deep retrofit'!$X$6,IF(F44="Scenario3PBT7",'Deep retrofit'!$Y$6,"")))&amp;IF(F44="Scenario1PBT8",'Deep retrofit'!$Z$6,IF(F44="Scenario2PBT8",'Deep retrofit'!$AA$6,IF(F44="Scenario3PBT8",'Deep retrofit'!$AB$6,"")))&amp;IF(F44="Scenario1PBT9",'Deep retrofit'!$AC$6,IF(F44="Scenario2PBT9",'Deep retrofit'!$AD$6,IF(F44="Scenario3PBT9",'Deep retrofit'!$AE$6,"")))&amp;IF(F44="Scenario1PBT10",'Deep retrofit'!$AF$6,IF(F44="Scenario2PBT10",'Deep retrofit'!$AG$6,IF(F44="Scenario3PBT10",'Deep retrofit'!$AH$6,"")))&amp;IF(F44="Scenario1PBT11",'Deep retrofit'!$AI$6,IF(F44="Scenario2PBT11",'Deep retrofit'!$AJ$6,IF(F44="Scenario3PBT11",'Deep retrofit'!$AK$6,"")))&amp;IF(F44="Scenario1PBT12",'Deep retrofit'!$AL$6,IF(F44="Scenario2PBT12",'Deep retrofit'!$AM$6,IF(F44="Scenario3PBT12",'Deep retrofit'!$AN$6,"")))&amp;IF(F44="Scenario1PBT13",'Deep retrofit'!$AO$6,IF(F44="Scenario2PBT13",'Deep retrofit'!$AP$6,IF(F44="Scenario3PBT13",'Deep retrofit'!$AQ$6,"")))&amp;IF(F44="Scenario1PBT14",'Deep retrofit'!$AR$6,IF(F44="Scenario2PBT14",'Deep retrofit'!$AS$6,IF(F44="Scenario3PBT14",'Deep retrofit'!$AT$6,"")))&amp;IF(F44="Scenario1PBT15",'Deep retrofit'!$AU$6,IF(F44="Scenario2PBT15",'Deep retrofit'!$AV$6,IF(F44="Scenario3PBT15",'Deep retrofit'!$AW$6,"")))</f>
        <v/>
      </c>
      <c r="H44" s="117">
        <f t="shared" si="13"/>
        <v>0</v>
      </c>
      <c r="I44" s="178" t="str">
        <f>IF(F44="Scenario1PBT1",'Deep retrofit'!$E$16,IF(F44="Scenario2PBT1",'Deep retrofit'!$F$16,IF(F44="Scenario3PBT1",'Deep retrofit'!$G$16,"")))&amp;IF(F44="Scenario1PBT2",'Deep retrofit'!$H$16,IF(F44="Scenario2PBT2",'Deep retrofit'!$I$16,IF(F44="Scenario3PBT2",'Deep retrofit'!$J$16,"")))&amp;IF(F44="Scenario1PBT3",'Deep retrofit'!$K$16,IF(F44="Scenario2PBT3",'Deep retrofit'!$L$16,IF(F44="Scenario3PBT3",'Deep retrofit'!$M$16,"")))&amp;IF(F44="Scenario1PBT4",'Deep retrofit'!$N$16,IF(F44="Scenario2PBT4",'Deep retrofit'!$O$16,IF(F44="Scenario3PBT4",'Deep retrofit'!$P$16,"")))&amp;IF(F44="Scenario1PBT5",'Deep retrofit'!$Q$16,IF(F44="Scenario2PBT5",'Deep retrofit'!$R$16,IF(F44="Scenario3PBT5",'Deep retrofit'!$S$16,"")))&amp;IF(F44="Scenario1PBT6",'Deep retrofit'!$T$16,IF(F44="Scenario2PBT6",'Deep retrofit'!$U$16,IF(F44="Scenario3PBT6",'Deep retrofit'!$V$16,"")))&amp;IF(F44="Scenario1PBT7",'Deep retrofit'!$W$16,IF(F44="Scenario2PBT7",'Deep retrofit'!$X$16,IF(F44="Scenario3PBT7",'Deep retrofit'!$Y$16,"")))&amp;IF(F44="Scenario1PBT8",'Deep retrofit'!$Z$16,IF(F44="Scenario2PBT8",'Deep retrofit'!$AA$16,IF(F44="Scenario3PBT8",'Deep retrofit'!$AB$16,"")))&amp;IF(F44="Scenario1PBT9",'Deep retrofit'!$AC$16,IF(F44="Scenario2PBT9",'Deep retrofit'!$AD$16,IF(F44="Scenario3PBT9",'Deep retrofit'!$AE$16,"")))&amp;IF(F44="Scenario1PBT10",'Deep retrofit'!$AF$16,IF(F44="Scenario2PBT10",'Deep retrofit'!$AG$16,IF(F44="Scenario3PBT10",'Deep retrofit'!$AH$16,"")))&amp;IF(F44="Scenario1PBT11",'Deep retrofit'!$AI$16,IF(F44="Scenario2PBT11",'Deep retrofit'!$AJ$16,IF(F44="Scenario3PBT11",'Deep retrofit'!$AK$16,"")))&amp;IF(F44="Scenario1PBT12",'Deep retrofit'!$AL$16,IF(F44="Scenario2PBT12",'Deep retrofit'!$AM$16,IF(F44="Scenario3PBT12",'Deep retrofit'!$AN$16,"")))&amp;IF(F44="Scenario1PBT13",'Deep retrofit'!$AO$16,IF(F44="Scenario2PBT13",'Deep retrofit'!$AP$16,IF(F44="Scenario3PBT13",'Deep retrofit'!$AQ$16,"")))&amp;IF(F44="Scenario1PBT14",'Deep retrofit'!$AR$16,IF(F44="Scenario2PBT14",'Deep retrofit'!$AS$16,IF(F44="Scenario3PBT14",'Deep retrofit'!$AT$16,"")))&amp;IF(F44="Scenario1PBT15",'Deep retrofit'!$AU$16,IF(F44="Scenario2PBT15",'Deep retrofit'!$AV$16,IF(F44="Scenario3PBT15",'Deep retrofit'!$AW$16,"")))</f>
        <v/>
      </c>
      <c r="J44" s="117">
        <f t="shared" si="14"/>
        <v>0</v>
      </c>
      <c r="K44" s="117" t="str">
        <f>IF(F44="Scenario1PBT1",'Deep retrofit'!$E$18,IF(F44="Scenario2PBT1",'Deep retrofit'!$F$18,IF(F44="Scenario3PBT1",'Deep retrofit'!$G$18,"")))&amp;IF(F44="Scenario1PBT2",'Deep retrofit'!$H$18,IF(F44="Scenario2PBT2",'Deep retrofit'!$I$18,IF(F44="Scenario3PBT2",'Deep retrofit'!$J$18,"")))&amp;IF(F44="Scenario1PBT3",'Deep retrofit'!$K$18,IF(F44="Scenario2PBT3",'Deep retrofit'!$L$18,IF(F44="Scenario3PBT3",'Deep retrofit'!$M$18,"")))&amp;IF(F44="Scenario1PBT4",'Deep retrofit'!$N$18,IF(F44="Scenario2PBT4",'Deep retrofit'!$O$18,IF(F44="Scenario3PBT4",'Deep retrofit'!$P$18,"")))&amp;IF(F44="Scenario1PBT5",'Deep retrofit'!$Q$18,IF(F44="Scenario2PBT5",'Deep retrofit'!$R$18,IF(F44="Scenario3PBT5",'Deep retrofit'!$S$18,"")))&amp;IF(F44="Scenario1PBT6",'Deep retrofit'!$T$18,IF(F44="Scenario2PBT6",'Deep retrofit'!$U$18,IF(F44="Scenario3PBT6",'Deep retrofit'!$V$18,"")))&amp;IF(F44="Scenario1PBT7",'Deep retrofit'!$W$18,IF(F44="Scenario2PBT7",'Deep retrofit'!$X$18,IF(F44="Scenario3PBT7",'Deep retrofit'!$Y$18,"")))&amp;IF(F44="Scenario1PBT8",'Deep retrofit'!$Z$18,IF(F44="Scenario2PBT8",'Deep retrofit'!$AA$18,IF(F44="Scenario3PBT8",'Deep retrofit'!$AB$18,"")))&amp;IF(F44="Scenario1PBT9",'Deep retrofit'!$AC$18,IF(F44="Scenario2PBT9",'Deep retrofit'!$AD$18,IF(F44="Scenario3PBT9",'Deep retrofit'!$AE$18,"")))&amp;IF(F44="Scenario1PBT10",'Deep retrofit'!$AF$18,IF(F44="Scenario2PBT10",'Deep retrofit'!$AG$18,IF(F44="Scenario3PBT10",'Deep retrofit'!$AH$18,"")))&amp;IF(F44="Scenario1PBT11",'Deep retrofit'!$AI$18,IF(F44="Scenario2PBT11",'Deep retrofit'!$AJ$18,IF(F44="Scenario3PBT11",'Deep retrofit'!$AK$18,"")))&amp;IF(F44="Scenario1PBT12",'Deep retrofit'!$AL$18,IF(F44="Scenario2PBT12",'Deep retrofit'!$AM$18,IF(F44="Scenario3PBT12",'Deep retrofit'!$AN$18,"")))&amp;IF(F44="Scenario1PBT13",'Deep retrofit'!$AO$18,IF(F44="Scenario2PBT13",'Deep retrofit'!$AP$18,IF(F44="Scenario3PBT13",'Deep retrofit'!$AQ$18,"")))&amp;IF(F44="Scenario1PBT14",'Deep retrofit'!$AR$18,IF(F44="Scenario2PBT14",'Deep retrofit'!$AS$18,IF(F44="Scenario3PBT14",'Deep retrofit'!$AT$18,"")))&amp;IF(F44="Scenario1PBT15",'Deep retrofit'!$AU$18,IF(F44="Scenario2PBT15",'Deep retrofit'!$AV$18,IF(F44="Scenario3PBT15",'Deep retrofit'!$AW$18,"")))</f>
        <v/>
      </c>
      <c r="L44" s="117">
        <f t="shared" si="15"/>
        <v>0</v>
      </c>
      <c r="M44" s="117" t="str">
        <f>IF(F44="Scenario1PBT1",'Deep retrofit'!$E$20,IF(F44="Scenario2PBT1",'Deep retrofit'!$F$20,IF(F44="Scenario3PBT1",'Deep retrofit'!$G$20,"")))&amp;IF(F44="Scenario1PBT2",'Deep retrofit'!$H$20,IF(F44="Scenario2PBT2",'Deep retrofit'!$I$20,IF(F44="Scenario3PBT2",'Deep retrofit'!$J$20,"")))&amp;IF(F44="Scenario1PBT3",'Deep retrofit'!$K$20,IF(F44="Scenario2PBT3",'Deep retrofit'!$L$20,IF(F44="Scenario3PBT3",'Deep retrofit'!$M$20,"")))&amp;IF(F44="Scenario1PBT4",'Deep retrofit'!$N$20,IF(F44="Scenario2PBT4",'Deep retrofit'!$O$20,IF(F44="Scenario3PBT4",'Deep retrofit'!$P$20,"")))&amp;IF(F44="Scenario1PBT5",'Deep retrofit'!$Q$20,IF(F44="Scenario2PBT5",'Deep retrofit'!$R$20,IF(F44="Scenario3PBT5",'Deep retrofit'!$S$20,"")))&amp;IF(F44="Scenario1PBT6",'Deep retrofit'!$T$20,IF(F44="Scenario2PBT6",'Deep retrofit'!$U$20,IF(F44="Scenario3PBT6",'Deep retrofit'!$V$20,"")))&amp;IF(F44="Scenario1PBT7",'Deep retrofit'!$W$20,IF(F44="Scenario2PBT7",'Deep retrofit'!$X$20,IF(F44="Scenario3PBT7",'Deep retrofit'!$Y$20,"")))&amp;IF(F44="Scenario1PBT8",'Deep retrofit'!$Z$20,IF(F44="Scenario2PBT8",'Deep retrofit'!$AA$20,IF(F44="Scenario3PBT8",'Deep retrofit'!$AB$20,"")))&amp;IF(F44="Scenario1PBT9",'Deep retrofit'!$AC$20,IF(F44="Scenario2PBT9",'Deep retrofit'!$AD$20,IF(F44="Scenario3PBT9",'Deep retrofit'!$AE$20,"")))&amp;IF(F44="Scenario1PBT10",'Deep retrofit'!$AF$20,IF(F44="Scenario2PBT10",'Deep retrofit'!$AG$20,IF(F44="Scenario3PBT10",'Deep retrofit'!$AH$20,"")))&amp;IF(F44="Scenario1PBT11",'Deep retrofit'!$AI$20,IF(F44="Scenario2PBT11",'Deep retrofit'!$AJ$20,IF(F44="Scenario3PBT11",'Deep retrofit'!$AK$20,"")))&amp;IF(F44="Scenario1PBT12",'Deep retrofit'!$AL$20,IF(F44="Scenario2PBT12",'Deep retrofit'!$AM$20,IF(F44="Scenario3PBT12",'Deep retrofit'!$AN$20,"")))&amp;IF(F44="Scenario1PBT13",'Deep retrofit'!$AO$20,IF(F44="Scenario2PBT13",'Deep retrofit'!$AP$20,IF(F44="Scenario3PBT13",'Deep retrofit'!$AQ$20,"")))&amp;IF(F44="Scenario1PBT14",'Deep retrofit'!$AR$20,IF(F44="Scenario2PBT14",'Deep retrofit'!$AS$20,IF(F44="Scenario3PBT14",'Deep retrofit'!$AT$20,"")))&amp;IF(F44="Scenario1PBT15",'Deep retrofit'!$AU$20,IF(F44="Scenario2PBT15",'Deep retrofit'!$AV$20,IF(F44="Scenario3PBT15",'Deep retrofit'!$AW$20,"")))</f>
        <v/>
      </c>
      <c r="N44" s="118">
        <f t="shared" si="16"/>
        <v>0</v>
      </c>
      <c r="O44" s="206" t="str">
        <f>IF(F44="Scenario1PBT1",'Deep retrofit'!$E$23,IF(F44="Scenario2PBT1",'Deep retrofit'!$F$23,IF(F44="Scenario3PBT1",'Deep retrofit'!$G$23,"")))&amp;IF(F44="Scenario1PBT2",'Deep retrofit'!$H$23,IF(F44="Scenario2PBT2",'Deep retrofit'!$I$23,IF(F44="Scenario3PBT2",'Deep retrofit'!$J$23,"")))&amp;IF(F44="Scenario1PBT3",'Deep retrofit'!$K$23,IF(F44="Scenario2PBT3",'Deep retrofit'!$L$23,IF(F44="Scenario3PBT3",'Deep retrofit'!$M$23,"")))&amp;IF(F44="Scenario1PBT4",'Deep retrofit'!$N$23,IF(F44="Scenario2PBT4",'Deep retrofit'!$O$23,IF(F44="Scenario3PBT4",'Deep retrofit'!$P$23,"")))&amp;IF(F44="Scenario1PBT5",'Deep retrofit'!$Q$23,IF(F44="Scenario2PBT5",'Deep retrofit'!$R$23,IF(F44="Scenario3PBT5",'Deep retrofit'!$S$23,"")))&amp;IF(F44="Scenario1PBT6",'Deep retrofit'!$T$23,IF(F44="Scenario2PBT6",'Deep retrofit'!$U$23,IF(F44="Scenario3PBT6",'Deep retrofit'!$V$23,"")))&amp;IF(F44="Scenario1PBT7",'Deep retrofit'!$W$23,IF(F44="Scenario2PBT7",'Deep retrofit'!$X$23,IF(F44="Scenario3PBT7",'Deep retrofit'!$Y$23,"")))&amp;IF(F44="Scenario1PBT8",'Deep retrofit'!$Z$23,IF(F44="Scenario2PBT8",'Deep retrofit'!$AA$23,IF(F44="Scenario3PBT8",'Deep retrofit'!$AB$23,"")))&amp;IF(F44="Scenario1PBT9",'Deep retrofit'!$AC$23,IF(F44="Scenario2PBT9",'Deep retrofit'!$AD$23,IF(F44="Scenario3PBT9",'Deep retrofit'!$AE$23,"")))&amp;IF(F44="Scenario1PBT10",'Deep retrofit'!$AF$23,IF(F44="Scenario2PBT10",'Deep retrofit'!$AG$23,IF(F44="Scenario3PBT10",'Deep retrofit'!$AH$23,"")))&amp;IF(F44="Scenario1PBT11",'Deep retrofit'!$AI$23,IF(F44="Scenario2PBT11",'Deep retrofit'!$AJ$23,IF(F44="Scenario3PBT11",'Deep retrofit'!$AK$23,"")))&amp;IF(F44="Scenario1PBT12",'Deep retrofit'!$AL$23,IF(F44="Scenario2PBT12",'Deep retrofit'!$AM$23,IF(F44="Scenario3PBT12",'Deep retrofit'!$AN$23,"")))&amp;IF(F44="Scenario1PBT13",'Deep retrofit'!$AO$23,IF(F44="Scenario2PBT13",'Deep retrofit'!$AP$23,IF(F44="Scenario3PBT13",'Deep retrofit'!$AQ$23,"")))&amp;IF(F44="Scenario1PBT14",'Deep retrofit'!$AR$23,IF(F44="Scenario2PBT14",'Deep retrofit'!$AS$23,IF(F44="Scenario3PBT14",'Deep retrofit'!$AT$23,"")))&amp;IF(F44="Scenario1PBT15",'Deep retrofit'!$AU$23,IF(F44="Scenario2PBT15",'Deep retrofit'!$AV$23,IF(F44="Scenario3PBT15",'Deep retrofit'!$AW$23,"")))</f>
        <v/>
      </c>
      <c r="P44" s="117">
        <f t="shared" si="17"/>
        <v>0</v>
      </c>
      <c r="Q44" s="117" t="str">
        <f>IF(F44="Scenario1PBT1",'Deep retrofit'!$E$25,IF(F44="Scenario2PBT1",'Deep retrofit'!$F$25,IF(F44="Scenario3PBT1",'Deep retrofit'!$G$25,"")))&amp;IF(F44="Scenario1PBT2",'Deep retrofit'!$H$25,IF(F44="Scenario2PBT2",'Deep retrofit'!$I$25,IF(F44="Scenario3PBT2",'Deep retrofit'!$J$25,"")))&amp;IF(F44="Scenario1PBT3",'Deep retrofit'!$K$25,IF(F44="Scenario2PBT3",'Deep retrofit'!$L$25,IF(F44="Scenario3PBT3",'Deep retrofit'!$M$25,"")))&amp;IF(F44="Scenario1PBT4",'Deep retrofit'!$N$25,IF(F44="Scenario2PBT4",'Deep retrofit'!$O$25,IF(F44="Scenario3PBT4",'Deep retrofit'!$P$25,"")))&amp;IF(F44="Scenario1PBT5",'Deep retrofit'!$Q$25,IF(F44="Scenario2PBT5",'Deep retrofit'!$R$25,IF(F44="Scenario3PBT5",'Deep retrofit'!$S$25,"")))&amp;IF(F44="Scenario1PBT6",'Deep retrofit'!$T$25,IF(F44="Scenario2PBT6",'Deep retrofit'!$U$25,IF(F44="Scenario3PBT6",'Deep retrofit'!$V$25,"")))&amp;IF(F44="Scenario1PBT7",'Deep retrofit'!$W$25,IF(F44="Scenario2PBT7",'Deep retrofit'!$X$25,IF(F44="Scenario3PBT7",'Deep retrofit'!$Y$25,"")))&amp;IF(F44="Scenario1PBT8",'Deep retrofit'!$Z$25,IF(F44="Scenario2PBT8",'Deep retrofit'!$AA$25,IF(F44="Scenario3PBT8",'Deep retrofit'!$AB$25,"")))&amp;IF(F44="Scenario1PBT9",'Deep retrofit'!$AC$25,IF(F44="Scenario2PBT9",'Deep retrofit'!$AD$25,IF(F44="Scenario3PBT9",'Deep retrofit'!$AE$25,"")))&amp;IF(F44="Scenario1PBT10",'Deep retrofit'!$AF$25,IF(F44="Scenario2PBT10",'Deep retrofit'!$AG$25,IF(F44="Scenario3PBT10",'Deep retrofit'!$AH$25,"")))&amp;IF(F44="Scenario1PBT11",'Deep retrofit'!$AI$25,IF(F44="Scenario2PBT11",'Deep retrofit'!$AJ$25,IF(F44="Scenario3PBT11",'Deep retrofit'!$AK$25,"")))&amp;IF(F44="Scenario1PBT12",'Deep retrofit'!$AL$25,IF(F44="Scenario2PBT12",'Deep retrofit'!$AM$25,IF(F44="Scenario3PBT12",'Deep retrofit'!$AN$25,"")))&amp;IF(F44="Scenario1PBT13",'Deep retrofit'!$AO$25,IF(F44="Scenario2PBT13",'Deep retrofit'!$AP$25,IF(F44="Scenario3PBT13",'Deep retrofit'!$AQ$25,"")))&amp;IF(F44="Scenario1PBT14",'Deep retrofit'!$AR$25,IF(F44="Scenario2PBT14",'Deep retrofit'!$AS$25,IF(F44="Scenario3PBT14",'Deep retrofit'!$AT$25,"")))&amp;IF(F44="Scenario1PBT15",'Deep retrofit'!$AU$25,IF(F44="Scenario2PBT15",'Deep retrofit'!$AV$25,IF(F44="Scenario3PBT15",'Deep retrofit'!$AW$25,"")))</f>
        <v/>
      </c>
      <c r="R44" s="117">
        <f t="shared" si="18"/>
        <v>0</v>
      </c>
      <c r="S44" s="117" t="str">
        <f>IF(F44="Scenario1PBT1",'Deep retrofit'!$E$27,IF(F44="Scenario2PBT1",'Deep retrofit'!$F$27,IF(F44="Scenario3PBT1",'Deep retrofit'!$G$27,"")))&amp;IF(F44="Scenario1PBT2",'Deep retrofit'!$H$27,IF(F44="Scenario2PBT2",'Deep retrofit'!$I$27,IF(F44="Scenario3PBT2",'Deep retrofit'!$J$27,"")))&amp;IF(F44="Scenario1PBT3",'Deep retrofit'!$K$27,IF(F44="Scenario2PBT3",'Deep retrofit'!$L$27,IF(F44="Scenario3PBT3",'Deep retrofit'!$M$27,"")))&amp;IF(F44="Scenario1PBT4",'Deep retrofit'!$N$27,IF(F44="Scenario2PBT4",'Deep retrofit'!$O$27,IF(F44="Scenario3PBT4",'Deep retrofit'!$P$27,"")))&amp;IF(F44="Scenario1PBT5",'Deep retrofit'!$Q$27,IF(F44="Scenario2PBT5",'Deep retrofit'!$R$27,IF(F44="Scenario3PBT5",'Deep retrofit'!$S$27,"")))&amp;IF(F44="Scenario1PBT6",'Deep retrofit'!$T$27,IF(F44="Scenario2PBT6",'Deep retrofit'!$U$27,IF(F44="Scenario3PBT6",'Deep retrofit'!$V$27,"")))&amp;IF(F44="Scenario1PBT7",'Deep retrofit'!$W$27,IF(F44="Scenario2PBT7",'Deep retrofit'!$X$27,IF(F44="Scenario3PBT7",'Deep retrofit'!$Y$27,"")))&amp;IF(F44="Scenario1PBT8",'Deep retrofit'!$Z$27,IF(F44="Scenario2PBT8",'Deep retrofit'!$AA$27,IF(F44="Scenario3PBT8",'Deep retrofit'!$AB$27,"")))&amp;IF(F44="Scenario1PBT9",'Deep retrofit'!$AC$27,IF(F44="Scenario2PBT9",'Deep retrofit'!$AD$27,IF(F44="Scenario3PBT9",'Deep retrofit'!$AE$27,"")))&amp;IF(F44="Scenario1PBT10",'Deep retrofit'!$AF$27,IF(F44="Scenario2PBT10",'Deep retrofit'!$AG$27,IF(F44="Scenario3PBT10",'Deep retrofit'!$AH$27,"")))&amp;IF(F44="Scenario1PBT11",'Deep retrofit'!$AI$27,IF(F44="Scenario2PBT11",'Deep retrofit'!$AJ$27,IF(F44="Scenario3PBT11",'Deep retrofit'!$AK$27,"")))&amp;IF(F44="Scenario1PBT12",'Deep retrofit'!$AL$27,IF(F44="Scenario2PBT12",'Deep retrofit'!$AM$27,IF(F44="Scenario3PBT12",'Deep retrofit'!$AN$27,"")))&amp;IF(F44="Scenario1PBT13",'Deep retrofit'!$AO$27,IF(F44="Scenario2PBT13",'Deep retrofit'!$AP$27,IF(F44="Scenario3PBT13",'Deep retrofit'!$AQ$27,"")))&amp;IF(F44="Scenario1PBT14",'Deep retrofit'!$AR$27,IF(F44="Scenario2PBT14",'Deep retrofit'!$AS$27,IF(F44="Scenario3PBT14",'Deep retrofit'!$AT$27,"")))&amp;IF(F44="Scenario1PBT15",'Deep retrofit'!$AU$27,IF(F44="Scenario2PBT15",'Deep retrofit'!$AV$27,IF(F44="Scenario3PBT15",'Deep retrofit'!$AW$27,"")))</f>
        <v/>
      </c>
      <c r="T44" s="207">
        <f t="shared" si="19"/>
        <v>0</v>
      </c>
      <c r="U44" s="206" t="str">
        <f>IF(F44="Scenario1PBT1",'Deep retrofit'!$E$38,IF(F44="Scenario2PBT1",'Deep retrofit'!$F$38,IF(F44="Scenario3PBT1",'Deep retrofit'!$G$38,"")))&amp;IF(F44="Scenario1PBT2",'Deep retrofit'!$H$38,IF(F44="Scenario2PBT2",'Deep retrofit'!$I$38,IF(F44="Scenario3PBT2",'Deep retrofit'!$J$38,"")))&amp;IF(F44="Scenario1PBT3",'Deep retrofit'!$K$38,IF(F44="Scenario2PBT3",'Deep retrofit'!$L$38,IF(F44="Scenario3PBT3",'Deep retrofit'!$M$38,"")))&amp;IF(F44="Scenario1PBT4",'Deep retrofit'!$N$38,IF(F44="Scenario2PBT4",'Deep retrofit'!$O$38,IF(F44="Scenario3PBT4",'Deep retrofit'!$P$38,"")))&amp;IF(F44="Scenario1PBT5",'Deep retrofit'!$Q$38,IF(F44="Scenario2PBT5",'Deep retrofit'!$R$38,IF(F44="Scenario3PBT5",'Deep retrofit'!$S$38,"")))&amp;IF(F44="Scenario1PBT6",'Deep retrofit'!$T$38,IF(F44="Scenario2PBT6",'Deep retrofit'!$U$38,IF(F44="Scenario3PBT6",'Deep retrofit'!$V$38,"")))&amp;IF(F44="Scenario1PBT7",'Deep retrofit'!$W$38,IF(F44="Scenario2PBT7",'Deep retrofit'!$X$38,IF(F44="Scenario3PBT7",'Deep retrofit'!$Y$38,"")))&amp;IF(F44="Scenario1PBT8",'Deep retrofit'!$Z$38,IF(F44="Scenario2PBT8",'Deep retrofit'!$AA$38,IF(F44="Scenario3PBT8",'Deep retrofit'!$AB$38,"")))&amp;IF(F44="Scenario1PBT9",'Deep retrofit'!$AC$38,IF(F44="Scenario2PBT9",'Deep retrofit'!$AD$38,IF(F44="Scenario3PBT9",'Deep retrofit'!$AE$38,"")))&amp;IF(F44="Scenario1PBT10",'Deep retrofit'!$AF$38,IF(F44="Scenario2PBT10",'Deep retrofit'!$AG$38,IF(F44="Scenario3PBT10",'Deep retrofit'!$AH$38,"")))&amp;IF(F44="Scenario1PBT11",'Deep retrofit'!$AI$38,IF(F44="Scenario2PBT11",'Deep retrofit'!$AJ$38,IF(F44="Scenario3PBT11",'Deep retrofit'!$AK$38,"")))&amp;IF(F44="Scenario1PBT12",'Deep retrofit'!$AL$38,IF(F44="Scenario2PBT12",'Deep retrofit'!$AM$38,IF(F44="Scenario3PBT12",'Deep retrofit'!$AN$38,"")))&amp;IF(F44="Scenario1PBT13",'Deep retrofit'!$AO$38,IF(F44="Scenario2PBT13",'Deep retrofit'!$AP$38,IF(F44="Scenario3PBT13",'Deep retrofit'!$AQ$38,"")))&amp;IF(F44="Scenario1PBT14",'Deep retrofit'!$AR$38,IF(F44="Scenario2PBT14",'Deep retrofit'!$AS$38,IF(F44="Scenario3PBT14",'Deep retrofit'!$AT$38,"")))&amp;IF(F44="Scenario1PBT15",'Deep retrofit'!$AU$38,IF(F44="Scenario2PBT15",'Deep retrofit'!$AV$38,IF(F44="Scenario3PBT15",'Deep retrofit'!$AW$38,"")))</f>
        <v/>
      </c>
      <c r="V44" s="117">
        <f t="shared" si="20"/>
        <v>0</v>
      </c>
      <c r="W44" s="117" t="str">
        <f>IF(F44="Scenario1PBT1",'Deep retrofit'!$E$40,IF(F44="Scenario2PBT1",'Deep retrofit'!$F$40,IF(F44="Scenario3PBT1",'Deep retrofit'!$G$40,"")))&amp;IF(F44="Scenario1PBT2",'Deep retrofit'!$H$40,IF(F44="Scenario2PBT2",'Deep retrofit'!$I$40,IF(F44="Scenario3PBT2",'Deep retrofit'!$J$40,"")))&amp;IF(F44="Scenario1PBT3",'Deep retrofit'!$K$40,IF(F44="Scenario2PBT3",'Deep retrofit'!$L$40,IF(F44="Scenario3PBT3",'Deep retrofit'!$M$40,"")))&amp;IF(F44="Scenario1PBT4",'Deep retrofit'!$N$40,IF(F44="Scenario2PBT4",'Deep retrofit'!$O$40,IF(F44="Scenario3PBT4",'Deep retrofit'!$P$40,"")))&amp;IF(F44="Scenario1PBT5",'Deep retrofit'!$Q$40,IF(F44="Scenario2PBT5",'Deep retrofit'!$R$40,IF(F44="Scenario3PBT5",'Deep retrofit'!$S$40,"")))&amp;IF(F44="Scenario1PBT6",'Deep retrofit'!$T$40,IF(F44="Scenario2PBT6",'Deep retrofit'!$U$40,IF(F44="Scenario3PBT6",'Deep retrofit'!$V$40,"")))&amp;IF(F44="Scenario1PBT7",'Deep retrofit'!$W$40,IF(F44="Scenario2PBT7",'Deep retrofit'!$X$40,IF(F44="Scenario3PBT7",'Deep retrofit'!$Y$40,"")))&amp;IF(F44="Scenario1PBT8",'Deep retrofit'!$Z$40,IF(F44="Scenario2PBT8",'Deep retrofit'!$AA$40,IF(F44="Scenario3PBT8",'Deep retrofit'!$AB$40,"")))&amp;IF(F44="Scenario1PBT9",'Deep retrofit'!$AC$40,IF(F44="Scenario2PBT9",'Deep retrofit'!$AD$40,IF(F44="Scenario3PBT9",'Deep retrofit'!$AE$40,"")))&amp;IF(F44="Scenario1PBT10",'Deep retrofit'!$AF$40,IF(F44="Scenario2PBT10",'Deep retrofit'!$AG$40,IF(F44="Scenario3PBT10",'Deep retrofit'!$AH$40,"")))&amp;IF(F44="Scenario1PBT11",'Deep retrofit'!$AI$40,IF(F44="Scenario2PBT11",'Deep retrofit'!$AJ$40,IF(F44="Scenario3PBT11",'Deep retrofit'!$AK$40,"")))&amp;IF(F44="Scenario1PBT12",'Deep retrofit'!$AL$40,IF(F44="Scenario2PBT12",'Deep retrofit'!$AM$40,IF(F44="Scenario3PBT12",'Deep retrofit'!$AN$40,"")))&amp;IF(F44="Scenario1PBT13",'Deep retrofit'!$AO$40,IF(F44="Scenario2PBT13",'Deep retrofit'!$AP$40,IF(F44="Scenario3PBT13",'Deep retrofit'!$AQ$40,"")))&amp;IF(F44="Scenario1PBT14",'Deep retrofit'!$AR$40,IF(F44="Scenario2PBT14",'Deep retrofit'!$AS$40,IF(F44="Scenario3PBT14",'Deep retrofit'!$AT$40,"")))&amp;IF(F44="Scenario1PBT15",'Deep retrofit'!$AU$40,IF(F44="Scenario2PBT15",'Deep retrofit'!$AV$40,IF(F44="Scenario3PBT15",'Deep retrofit'!$AW$40,"")))</f>
        <v/>
      </c>
      <c r="X44" s="117">
        <f t="shared" si="21"/>
        <v>0</v>
      </c>
      <c r="Y44" s="117" t="str">
        <f>IF(F44="Scenario1PBT1",'Deep retrofit'!$E$42,IF(F44="Scenario2PBT1",'Deep retrofit'!$F$42,IF(F44="Scenario3PBT1",'Deep retrofit'!$G$42,"")))&amp;IF(F44="Scenario1PBT2",'Deep retrofit'!$H$42,IF(F44="Scenario2PBT2",'Deep retrofit'!$I$42,IF(F44="Scenario3PBT2",'Deep retrofit'!$J$42,"")))&amp;IF(F44="Scenario1PBT3",'Deep retrofit'!$K$42,IF(F44="Scenario2PBT3",'Deep retrofit'!$L$42,IF(F44="Scenario3PBT3",'Deep retrofit'!$M$42,"")))&amp;IF(F44="Scenario1PBT4",'Deep retrofit'!$N$42,IF(F44="Scenario2PBT4",'Deep retrofit'!$O$42,IF(F44="Scenario3PBT4",'Deep retrofit'!$P$42,"")))&amp;IF(F44="Scenario1PBT5",'Deep retrofit'!$Q$42,IF(F44="Scenario2PBT5",'Deep retrofit'!$R$42,IF(F44="Scenario3PBT5",'Deep retrofit'!$S$42,"")))&amp;IF(F44="Scenario1PBT6",'Deep retrofit'!$T$42,IF(F44="Scenario2PBT6",'Deep retrofit'!$U$42,IF(F44="Scenario3PBT6",'Deep retrofit'!$V$42,"")))&amp;IF(F44="Scenario1PBT7",'Deep retrofit'!$W$42,IF(F44="Scenario2PBT7",'Deep retrofit'!$X$42,IF(F44="Scenario3PBT7",'Deep retrofit'!$Y$42,"")))&amp;IF(F44="Scenario1PBT8",'Deep retrofit'!$Z$42,IF(F44="Scenario2PBT8",'Deep retrofit'!$AA$42,IF(F44="Scenario3PBT8",'Deep retrofit'!$AB$42,"")))&amp;IF(F44="Scenario1PBT9",'Deep retrofit'!$AC$42,IF(F44="Scenario2PBT9",'Deep retrofit'!$AD$42,IF(F44="Scenario3PBT9",'Deep retrofit'!$AE$42,"")))&amp;IF(F44="Scenario1PBT10",'Deep retrofit'!$AF$42,IF(F44="Scenario2PBT10",'Deep retrofit'!$AG$42,IF(F44="Scenario3PBT10",'Deep retrofit'!$AH$42,"")))&amp;IF(F44="Scenario1PBT11",'Deep retrofit'!$AI$42,IF(F44="Scenario2PBT11",'Deep retrofit'!$AJ$42,IF(F44="Scenario3PBT11",'Deep retrofit'!$AK$42,"")))&amp;IF(F44="Scenario1PBT12",'Deep retrofit'!$AL$42,IF(F44="Scenario2PBT12",'Deep retrofit'!$AM$42,IF(F44="Scenario3PBT12",'Deep retrofit'!$AN$42,"")))&amp;IF(F44="Scenario1PBT13",'Deep retrofit'!$AO$42,IF(F44="Scenario2PBT13",'Deep retrofit'!$AP$42,IF(F44="Scenario3PBT13",'Deep retrofit'!$AQ$42,"")))&amp;IF(F44="Scenario1PBT14",'Deep retrofit'!$AR$42,IF(F44="Scenario2PBT14",'Deep retrofit'!$AS$42,IF(F44="Scenario3PBT14",'Deep retrofit'!$AT$42,"")))&amp;IF(F44="Scenario1PBT15",'Deep retrofit'!$AU$42,IF(F44="Scenario2PBT15",'Deep retrofit'!$AV$42,IF(F44="Scenario3PBT15",'Deep retrofit'!$AW$42,"")))</f>
        <v/>
      </c>
      <c r="Z44" s="117">
        <f t="shared" si="22"/>
        <v>0</v>
      </c>
      <c r="AA44" s="269" t="str">
        <f>IF(F44="Scenario1PBT1",'Deep retrofit'!$E$101,IF(F44="Scenario2PBT1",'Deep retrofit'!$F$101,IF(F44="Scenario3PBT1",'Deep retrofit'!$G$101,"")))&amp;IF(F44="Scenario1PBT2",'Deep retrofit'!$H$101,IF(F44="Scenario2PBT2",'Deep retrofit'!$I$101,IF(F44="Scenario3PBT2",'Deep retrofit'!$J$101,"")))&amp;IF(F44="Scenario1PBT3",'Deep retrofit'!$K$101,IF(F44="Scenario2PBT3",'Deep retrofit'!$L$101,IF(F44="Scenario3PBT3",'Deep retrofit'!$M$101,"")))&amp;IF(F44="Scenario1PBT4",'Deep retrofit'!$N$101,IF(F44="Scenario2PBT4",'Deep retrofit'!$O$101,IF(F44="Scenario3PBT4",'Deep retrofit'!$P$101,"")))&amp;IF(F44="Scenario1PBT5",'Deep retrofit'!$Q$101,IF(F44="Scenario2PBT5",'Deep retrofit'!$R$101,IF(F44="Scenario3PBT5",'Deep retrofit'!$S$101,"")))&amp;IF(F44="Scenario1PBT6",'Deep retrofit'!$T$101,IF(F44="Scenario2PBT6",'Deep retrofit'!$U$101,IF(F44="Scenario3PBT6",'Deep retrofit'!$V$101,"")))&amp;IF(F44="Scenario1PBT7",'Deep retrofit'!$W$101,IF(F44="Scenario2PBT7",'Deep retrofit'!$X$101,IF(F44="Scenario3PBT7",'Deep retrofit'!$Y$101,"")))&amp;IF(F44="Scenario1PBT8",'Deep retrofit'!$Z$101,IF(F44="Scenario2PBT8",'Deep retrofit'!$AA$101,IF(F44="Scenario3PBT8",'Deep retrofit'!$AB$101,"")))&amp;IF(F44="Scenario1PBT9",'Deep retrofit'!$AC$101,IF(F44="Scenario2PBT9",'Deep retrofit'!$AD$101,IF(F44="Scenario3PBT9",'Deep retrofit'!$AE$101,"")))&amp;IF(F44="Scenario1PBT10",'Deep retrofit'!$AF$101,IF(F44="Scenario2PBT10",'Deep retrofit'!$AG$101,IF(F44="Scenario3PBT10",'Deep retrofit'!$AH$101,"")))&amp;IF(F44="Scenario1PBT11",'Deep retrofit'!$AI$101,IF(F44="Scenario2PBT11",'Deep retrofit'!$AJ$101,IF(F44="Scenario3PBT11",'Deep retrofit'!$AK$101,"")))&amp;IF(F44="Scenario1PBT12",'Deep retrofit'!$AL$101,IF(F44="Scenario2PBT12",'Deep retrofit'!$AM$101,IF(F44="Scenario3PBT12",'Deep retrofit'!$AN$101,"")))&amp;IF(F44="Scenario1PBT13",'Deep retrofit'!$AO$101,IF(F44="Scenario2PBT13",'Deep retrofit'!$AP$101,IF(F44="Scenario3PBT13",'Deep retrofit'!$AQ$101,"")))&amp;IF(F44="Scenario1PBT14",'Deep retrofit'!$AR$101,IF(F44="Scenario2PBT14",'Deep retrofit'!$AS$101,IF(F44="Scenario3PBT14",'Deep retrofit'!$AT$101,"")))&amp;IF(F44="Scenario1PBT15",'Deep retrofit'!$AU$101,IF(F44="Scenario2PBT15",'Deep retrofit'!$AV$101,IF(F44="Scenario3PBT15",'Deep retrofit'!$AW$101,"")))</f>
        <v/>
      </c>
      <c r="AB44" s="203">
        <f t="shared" si="23"/>
        <v>0</v>
      </c>
      <c r="AC44" s="371" t="str">
        <f t="shared" si="24"/>
        <v/>
      </c>
      <c r="AD44" s="353">
        <f>IF(AC44="",IFERROR('Projection_Base-case'!G45-G44,0),0)</f>
        <v>0</v>
      </c>
      <c r="AE44" s="350">
        <f t="shared" si="25"/>
        <v>0</v>
      </c>
      <c r="AF44" s="361">
        <f>IFERROR(100*AD44/'Projection_Base-case'!G45,0)</f>
        <v>0</v>
      </c>
      <c r="AG44" s="352">
        <f>IF(AC44="",IFERROR('Projection_Base-case'!I45-I44,0),0)</f>
        <v>0</v>
      </c>
      <c r="AH44" s="353">
        <f t="shared" si="26"/>
        <v>0</v>
      </c>
      <c r="AI44" s="361">
        <f>IFERROR(100*AG44/'Projection_Base-case'!I45,0)</f>
        <v>0</v>
      </c>
      <c r="AJ44" s="352">
        <f>IF(AC44="",IFERROR('Projection_Base-case'!K45-K44,0),0)</f>
        <v>0</v>
      </c>
      <c r="AK44" s="353">
        <f t="shared" si="27"/>
        <v>0</v>
      </c>
      <c r="AL44" s="361">
        <f>IFERROR(100*AJ44/'Projection_Base-case'!K45,0)</f>
        <v>0</v>
      </c>
      <c r="AM44" s="352">
        <f>-IF(AC44="",IFERROR('Projection_Base-case'!M45-M44,0),0)</f>
        <v>0</v>
      </c>
      <c r="AN44" s="353">
        <f t="shared" si="28"/>
        <v>0</v>
      </c>
      <c r="AO44" s="354">
        <f>IFERROR(IF('Projection_Base-case'!N45&gt;0,100*AN44/'Projection_Base-case'!N45,100*AN44/N44),0)</f>
        <v>0</v>
      </c>
      <c r="AP44" s="355">
        <f>IF(AC44="",IFERROR('Projection_Base-case'!O45-O44,0),0)</f>
        <v>0</v>
      </c>
      <c r="AQ44" s="356">
        <f t="shared" si="29"/>
        <v>0</v>
      </c>
      <c r="AR44" s="356">
        <f>IFERROR(100*AP44/'Projection_Base-case'!O45,0)</f>
        <v>0</v>
      </c>
      <c r="AS44" s="355">
        <f>IF(AC44="",IFERROR('Projection_Base-case'!Q45-Q44,0),0)</f>
        <v>0</v>
      </c>
      <c r="AT44" s="356">
        <f t="shared" si="30"/>
        <v>0</v>
      </c>
      <c r="AU44" s="356">
        <f>IFERROR(100*AS44/'Projection_Base-case'!Q45,0)</f>
        <v>0</v>
      </c>
      <c r="AV44" s="355">
        <f>IF(AC44="",IFERROR('Projection_Base-case'!S45-S44,0),0)</f>
        <v>0</v>
      </c>
      <c r="AW44" s="356">
        <f t="shared" si="31"/>
        <v>0</v>
      </c>
      <c r="AX44" s="357">
        <f>IFERROR(100*AV44/'Projection_Base-case'!S45,0)</f>
        <v>0</v>
      </c>
      <c r="AY44" s="358">
        <f>IF(AC44="",IFERROR('Projection_Base-case'!U45-U44,0),0)</f>
        <v>0</v>
      </c>
      <c r="AZ44" s="359">
        <f t="shared" si="32"/>
        <v>0</v>
      </c>
      <c r="BA44" s="359">
        <f>IFERROR(100*AY44/'Projection_Base-case'!U45,0)</f>
        <v>0</v>
      </c>
      <c r="BB44" s="358">
        <f>IF(AC44="",IFERROR('Projection_Base-case'!W45-W44,0),0)</f>
        <v>0</v>
      </c>
      <c r="BC44" s="359">
        <f t="shared" si="33"/>
        <v>0</v>
      </c>
      <c r="BD44" s="359">
        <f>IFERROR(100*BB44/'Projection_Base-case'!W45,0)</f>
        <v>0</v>
      </c>
      <c r="BE44" s="358">
        <f>IF(AC44="",IFERROR('Projection_Base-case'!Y45-Y44,0),0)</f>
        <v>0</v>
      </c>
      <c r="BF44" s="359">
        <f t="shared" si="34"/>
        <v>0</v>
      </c>
      <c r="BG44" s="359">
        <f>IFERROR(100*BE44/'Projection_Base-case'!Y45,0)</f>
        <v>0</v>
      </c>
      <c r="BH44" s="359">
        <f t="shared" si="35"/>
        <v>0</v>
      </c>
      <c r="BI44" s="360">
        <f t="shared" si="36"/>
        <v>0</v>
      </c>
    </row>
    <row r="45" spans="1:61" ht="15.6">
      <c r="A45" s="205">
        <v>41</v>
      </c>
      <c r="B45" s="347">
        <f>IF('Projection_Base-case'!B46&lt;&gt;"",'Projection_Base-case'!B46,0)</f>
        <v>0</v>
      </c>
      <c r="C45" s="347">
        <f>IF('Projection_Base-case'!C46&lt;&gt;"",'Projection_Base-case'!C46,0)</f>
        <v>0</v>
      </c>
      <c r="D45" s="347">
        <f>IF('Projection_Base-case'!D46&lt;&gt;"",'Projection_Base-case'!D46,0)</f>
        <v>0</v>
      </c>
      <c r="E45" s="346"/>
      <c r="F45" s="202" t="str">
        <f t="shared" si="12"/>
        <v>0</v>
      </c>
      <c r="G45" s="177" t="str">
        <f>IF(F45="Scenario1PBT1",'Deep retrofit'!$E$6,IF(F45="Scenario2PBT1",'Deep retrofit'!$F$6,IF(F45="Scenario3PBT1",'Deep retrofit'!$G$6,"")))&amp;IF(F45="Scenario1PBT2",'Deep retrofit'!$H$6,IF(F45="Scenario2PBT2",'Deep retrofit'!$I$6,IF(F45="Scenario3PBT2",'Deep retrofit'!$J$6,"")))&amp;IF(F45="Scenario1PBT3",'Deep retrofit'!$K$6,IF(F45="Scenario2PBT3",'Deep retrofit'!$L$6,IF(F45="Scenario3PBT3",'Deep retrofit'!$M$6,"")))&amp;IF(F45="Scenario1PBT4",'Deep retrofit'!$N$6,IF(F45="Scenario2PBT4",'Deep retrofit'!$O$6,IF(F45="Scenario3PBT4",'Deep retrofit'!$P$6,"")))&amp;IF(F45="Scenario1PBT5",'Deep retrofit'!$Q$6,IF(F45="Scenario2PBT5",'Deep retrofit'!$R$6,IF(F45="Scenario3PBT5",'Deep retrofit'!$S$6,"")))&amp;IF(F45="Scenario1PBT6",'Deep retrofit'!$T$6,IF(F45="Scenario2PBT6",'Deep retrofit'!$U$6,IF(F45="Scenario3PBT6",'Deep retrofit'!$V$6,"")))&amp;IF(F45="Scenario1PBT7",'Deep retrofit'!$W$6,IF(F45="Scenario2PBT7",'Deep retrofit'!$X$6,IF(F45="Scenario3PBT7",'Deep retrofit'!$Y$6,"")))&amp;IF(F45="Scenario1PBT8",'Deep retrofit'!$Z$6,IF(F45="Scenario2PBT8",'Deep retrofit'!$AA$6,IF(F45="Scenario3PBT8",'Deep retrofit'!$AB$6,"")))&amp;IF(F45="Scenario1PBT9",'Deep retrofit'!$AC$6,IF(F45="Scenario2PBT9",'Deep retrofit'!$AD$6,IF(F45="Scenario3PBT9",'Deep retrofit'!$AE$6,"")))&amp;IF(F45="Scenario1PBT10",'Deep retrofit'!$AF$6,IF(F45="Scenario2PBT10",'Deep retrofit'!$AG$6,IF(F45="Scenario3PBT10",'Deep retrofit'!$AH$6,"")))&amp;IF(F45="Scenario1PBT11",'Deep retrofit'!$AI$6,IF(F45="Scenario2PBT11",'Deep retrofit'!$AJ$6,IF(F45="Scenario3PBT11",'Deep retrofit'!$AK$6,"")))&amp;IF(F45="Scenario1PBT12",'Deep retrofit'!$AL$6,IF(F45="Scenario2PBT12",'Deep retrofit'!$AM$6,IF(F45="Scenario3PBT12",'Deep retrofit'!$AN$6,"")))&amp;IF(F45="Scenario1PBT13",'Deep retrofit'!$AO$6,IF(F45="Scenario2PBT13",'Deep retrofit'!$AP$6,IF(F45="Scenario3PBT13",'Deep retrofit'!$AQ$6,"")))&amp;IF(F45="Scenario1PBT14",'Deep retrofit'!$AR$6,IF(F45="Scenario2PBT14",'Deep retrofit'!$AS$6,IF(F45="Scenario3PBT14",'Deep retrofit'!$AT$6,"")))&amp;IF(F45="Scenario1PBT15",'Deep retrofit'!$AU$6,IF(F45="Scenario2PBT15",'Deep retrofit'!$AV$6,IF(F45="Scenario3PBT15",'Deep retrofit'!$AW$6,"")))</f>
        <v/>
      </c>
      <c r="H45" s="117">
        <f t="shared" si="13"/>
        <v>0</v>
      </c>
      <c r="I45" s="178" t="str">
        <f>IF(F45="Scenario1PBT1",'Deep retrofit'!$E$16,IF(F45="Scenario2PBT1",'Deep retrofit'!$F$16,IF(F45="Scenario3PBT1",'Deep retrofit'!$G$16,"")))&amp;IF(F45="Scenario1PBT2",'Deep retrofit'!$H$16,IF(F45="Scenario2PBT2",'Deep retrofit'!$I$16,IF(F45="Scenario3PBT2",'Deep retrofit'!$J$16,"")))&amp;IF(F45="Scenario1PBT3",'Deep retrofit'!$K$16,IF(F45="Scenario2PBT3",'Deep retrofit'!$L$16,IF(F45="Scenario3PBT3",'Deep retrofit'!$M$16,"")))&amp;IF(F45="Scenario1PBT4",'Deep retrofit'!$N$16,IF(F45="Scenario2PBT4",'Deep retrofit'!$O$16,IF(F45="Scenario3PBT4",'Deep retrofit'!$P$16,"")))&amp;IF(F45="Scenario1PBT5",'Deep retrofit'!$Q$16,IF(F45="Scenario2PBT5",'Deep retrofit'!$R$16,IF(F45="Scenario3PBT5",'Deep retrofit'!$S$16,"")))&amp;IF(F45="Scenario1PBT6",'Deep retrofit'!$T$16,IF(F45="Scenario2PBT6",'Deep retrofit'!$U$16,IF(F45="Scenario3PBT6",'Deep retrofit'!$V$16,"")))&amp;IF(F45="Scenario1PBT7",'Deep retrofit'!$W$16,IF(F45="Scenario2PBT7",'Deep retrofit'!$X$16,IF(F45="Scenario3PBT7",'Deep retrofit'!$Y$16,"")))&amp;IF(F45="Scenario1PBT8",'Deep retrofit'!$Z$16,IF(F45="Scenario2PBT8",'Deep retrofit'!$AA$16,IF(F45="Scenario3PBT8",'Deep retrofit'!$AB$16,"")))&amp;IF(F45="Scenario1PBT9",'Deep retrofit'!$AC$16,IF(F45="Scenario2PBT9",'Deep retrofit'!$AD$16,IF(F45="Scenario3PBT9",'Deep retrofit'!$AE$16,"")))&amp;IF(F45="Scenario1PBT10",'Deep retrofit'!$AF$16,IF(F45="Scenario2PBT10",'Deep retrofit'!$AG$16,IF(F45="Scenario3PBT10",'Deep retrofit'!$AH$16,"")))&amp;IF(F45="Scenario1PBT11",'Deep retrofit'!$AI$16,IF(F45="Scenario2PBT11",'Deep retrofit'!$AJ$16,IF(F45="Scenario3PBT11",'Deep retrofit'!$AK$16,"")))&amp;IF(F45="Scenario1PBT12",'Deep retrofit'!$AL$16,IF(F45="Scenario2PBT12",'Deep retrofit'!$AM$16,IF(F45="Scenario3PBT12",'Deep retrofit'!$AN$16,"")))&amp;IF(F45="Scenario1PBT13",'Deep retrofit'!$AO$16,IF(F45="Scenario2PBT13",'Deep retrofit'!$AP$16,IF(F45="Scenario3PBT13",'Deep retrofit'!$AQ$16,"")))&amp;IF(F45="Scenario1PBT14",'Deep retrofit'!$AR$16,IF(F45="Scenario2PBT14",'Deep retrofit'!$AS$16,IF(F45="Scenario3PBT14",'Deep retrofit'!$AT$16,"")))&amp;IF(F45="Scenario1PBT15",'Deep retrofit'!$AU$16,IF(F45="Scenario2PBT15",'Deep retrofit'!$AV$16,IF(F45="Scenario3PBT15",'Deep retrofit'!$AW$16,"")))</f>
        <v/>
      </c>
      <c r="J45" s="117">
        <f t="shared" si="14"/>
        <v>0</v>
      </c>
      <c r="K45" s="117" t="str">
        <f>IF(F45="Scenario1PBT1",'Deep retrofit'!$E$18,IF(F45="Scenario2PBT1",'Deep retrofit'!$F$18,IF(F45="Scenario3PBT1",'Deep retrofit'!$G$18,"")))&amp;IF(F45="Scenario1PBT2",'Deep retrofit'!$H$18,IF(F45="Scenario2PBT2",'Deep retrofit'!$I$18,IF(F45="Scenario3PBT2",'Deep retrofit'!$J$18,"")))&amp;IF(F45="Scenario1PBT3",'Deep retrofit'!$K$18,IF(F45="Scenario2PBT3",'Deep retrofit'!$L$18,IF(F45="Scenario3PBT3",'Deep retrofit'!$M$18,"")))&amp;IF(F45="Scenario1PBT4",'Deep retrofit'!$N$18,IF(F45="Scenario2PBT4",'Deep retrofit'!$O$18,IF(F45="Scenario3PBT4",'Deep retrofit'!$P$18,"")))&amp;IF(F45="Scenario1PBT5",'Deep retrofit'!$Q$18,IF(F45="Scenario2PBT5",'Deep retrofit'!$R$18,IF(F45="Scenario3PBT5",'Deep retrofit'!$S$18,"")))&amp;IF(F45="Scenario1PBT6",'Deep retrofit'!$T$18,IF(F45="Scenario2PBT6",'Deep retrofit'!$U$18,IF(F45="Scenario3PBT6",'Deep retrofit'!$V$18,"")))&amp;IF(F45="Scenario1PBT7",'Deep retrofit'!$W$18,IF(F45="Scenario2PBT7",'Deep retrofit'!$X$18,IF(F45="Scenario3PBT7",'Deep retrofit'!$Y$18,"")))&amp;IF(F45="Scenario1PBT8",'Deep retrofit'!$Z$18,IF(F45="Scenario2PBT8",'Deep retrofit'!$AA$18,IF(F45="Scenario3PBT8",'Deep retrofit'!$AB$18,"")))&amp;IF(F45="Scenario1PBT9",'Deep retrofit'!$AC$18,IF(F45="Scenario2PBT9",'Deep retrofit'!$AD$18,IF(F45="Scenario3PBT9",'Deep retrofit'!$AE$18,"")))&amp;IF(F45="Scenario1PBT10",'Deep retrofit'!$AF$18,IF(F45="Scenario2PBT10",'Deep retrofit'!$AG$18,IF(F45="Scenario3PBT10",'Deep retrofit'!$AH$18,"")))&amp;IF(F45="Scenario1PBT11",'Deep retrofit'!$AI$18,IF(F45="Scenario2PBT11",'Deep retrofit'!$AJ$18,IF(F45="Scenario3PBT11",'Deep retrofit'!$AK$18,"")))&amp;IF(F45="Scenario1PBT12",'Deep retrofit'!$AL$18,IF(F45="Scenario2PBT12",'Deep retrofit'!$AM$18,IF(F45="Scenario3PBT12",'Deep retrofit'!$AN$18,"")))&amp;IF(F45="Scenario1PBT13",'Deep retrofit'!$AO$18,IF(F45="Scenario2PBT13",'Deep retrofit'!$AP$18,IF(F45="Scenario3PBT13",'Deep retrofit'!$AQ$18,"")))&amp;IF(F45="Scenario1PBT14",'Deep retrofit'!$AR$18,IF(F45="Scenario2PBT14",'Deep retrofit'!$AS$18,IF(F45="Scenario3PBT14",'Deep retrofit'!$AT$18,"")))&amp;IF(F45="Scenario1PBT15",'Deep retrofit'!$AU$18,IF(F45="Scenario2PBT15",'Deep retrofit'!$AV$18,IF(F45="Scenario3PBT15",'Deep retrofit'!$AW$18,"")))</f>
        <v/>
      </c>
      <c r="L45" s="117">
        <f t="shared" si="15"/>
        <v>0</v>
      </c>
      <c r="M45" s="117" t="str">
        <f>IF(F45="Scenario1PBT1",'Deep retrofit'!$E$20,IF(F45="Scenario2PBT1",'Deep retrofit'!$F$20,IF(F45="Scenario3PBT1",'Deep retrofit'!$G$20,"")))&amp;IF(F45="Scenario1PBT2",'Deep retrofit'!$H$20,IF(F45="Scenario2PBT2",'Deep retrofit'!$I$20,IF(F45="Scenario3PBT2",'Deep retrofit'!$J$20,"")))&amp;IF(F45="Scenario1PBT3",'Deep retrofit'!$K$20,IF(F45="Scenario2PBT3",'Deep retrofit'!$L$20,IF(F45="Scenario3PBT3",'Deep retrofit'!$M$20,"")))&amp;IF(F45="Scenario1PBT4",'Deep retrofit'!$N$20,IF(F45="Scenario2PBT4",'Deep retrofit'!$O$20,IF(F45="Scenario3PBT4",'Deep retrofit'!$P$20,"")))&amp;IF(F45="Scenario1PBT5",'Deep retrofit'!$Q$20,IF(F45="Scenario2PBT5",'Deep retrofit'!$R$20,IF(F45="Scenario3PBT5",'Deep retrofit'!$S$20,"")))&amp;IF(F45="Scenario1PBT6",'Deep retrofit'!$T$20,IF(F45="Scenario2PBT6",'Deep retrofit'!$U$20,IF(F45="Scenario3PBT6",'Deep retrofit'!$V$20,"")))&amp;IF(F45="Scenario1PBT7",'Deep retrofit'!$W$20,IF(F45="Scenario2PBT7",'Deep retrofit'!$X$20,IF(F45="Scenario3PBT7",'Deep retrofit'!$Y$20,"")))&amp;IF(F45="Scenario1PBT8",'Deep retrofit'!$Z$20,IF(F45="Scenario2PBT8",'Deep retrofit'!$AA$20,IF(F45="Scenario3PBT8",'Deep retrofit'!$AB$20,"")))&amp;IF(F45="Scenario1PBT9",'Deep retrofit'!$AC$20,IF(F45="Scenario2PBT9",'Deep retrofit'!$AD$20,IF(F45="Scenario3PBT9",'Deep retrofit'!$AE$20,"")))&amp;IF(F45="Scenario1PBT10",'Deep retrofit'!$AF$20,IF(F45="Scenario2PBT10",'Deep retrofit'!$AG$20,IF(F45="Scenario3PBT10",'Deep retrofit'!$AH$20,"")))&amp;IF(F45="Scenario1PBT11",'Deep retrofit'!$AI$20,IF(F45="Scenario2PBT11",'Deep retrofit'!$AJ$20,IF(F45="Scenario3PBT11",'Deep retrofit'!$AK$20,"")))&amp;IF(F45="Scenario1PBT12",'Deep retrofit'!$AL$20,IF(F45="Scenario2PBT12",'Deep retrofit'!$AM$20,IF(F45="Scenario3PBT12",'Deep retrofit'!$AN$20,"")))&amp;IF(F45="Scenario1PBT13",'Deep retrofit'!$AO$20,IF(F45="Scenario2PBT13",'Deep retrofit'!$AP$20,IF(F45="Scenario3PBT13",'Deep retrofit'!$AQ$20,"")))&amp;IF(F45="Scenario1PBT14",'Deep retrofit'!$AR$20,IF(F45="Scenario2PBT14",'Deep retrofit'!$AS$20,IF(F45="Scenario3PBT14",'Deep retrofit'!$AT$20,"")))&amp;IF(F45="Scenario1PBT15",'Deep retrofit'!$AU$20,IF(F45="Scenario2PBT15",'Deep retrofit'!$AV$20,IF(F45="Scenario3PBT15",'Deep retrofit'!$AW$20,"")))</f>
        <v/>
      </c>
      <c r="N45" s="118">
        <f t="shared" si="16"/>
        <v>0</v>
      </c>
      <c r="O45" s="206" t="str">
        <f>IF(F45="Scenario1PBT1",'Deep retrofit'!$E$23,IF(F45="Scenario2PBT1",'Deep retrofit'!$F$23,IF(F45="Scenario3PBT1",'Deep retrofit'!$G$23,"")))&amp;IF(F45="Scenario1PBT2",'Deep retrofit'!$H$23,IF(F45="Scenario2PBT2",'Deep retrofit'!$I$23,IF(F45="Scenario3PBT2",'Deep retrofit'!$J$23,"")))&amp;IF(F45="Scenario1PBT3",'Deep retrofit'!$K$23,IF(F45="Scenario2PBT3",'Deep retrofit'!$L$23,IF(F45="Scenario3PBT3",'Deep retrofit'!$M$23,"")))&amp;IF(F45="Scenario1PBT4",'Deep retrofit'!$N$23,IF(F45="Scenario2PBT4",'Deep retrofit'!$O$23,IF(F45="Scenario3PBT4",'Deep retrofit'!$P$23,"")))&amp;IF(F45="Scenario1PBT5",'Deep retrofit'!$Q$23,IF(F45="Scenario2PBT5",'Deep retrofit'!$R$23,IF(F45="Scenario3PBT5",'Deep retrofit'!$S$23,"")))&amp;IF(F45="Scenario1PBT6",'Deep retrofit'!$T$23,IF(F45="Scenario2PBT6",'Deep retrofit'!$U$23,IF(F45="Scenario3PBT6",'Deep retrofit'!$V$23,"")))&amp;IF(F45="Scenario1PBT7",'Deep retrofit'!$W$23,IF(F45="Scenario2PBT7",'Deep retrofit'!$X$23,IF(F45="Scenario3PBT7",'Deep retrofit'!$Y$23,"")))&amp;IF(F45="Scenario1PBT8",'Deep retrofit'!$Z$23,IF(F45="Scenario2PBT8",'Deep retrofit'!$AA$23,IF(F45="Scenario3PBT8",'Deep retrofit'!$AB$23,"")))&amp;IF(F45="Scenario1PBT9",'Deep retrofit'!$AC$23,IF(F45="Scenario2PBT9",'Deep retrofit'!$AD$23,IF(F45="Scenario3PBT9",'Deep retrofit'!$AE$23,"")))&amp;IF(F45="Scenario1PBT10",'Deep retrofit'!$AF$23,IF(F45="Scenario2PBT10",'Deep retrofit'!$AG$23,IF(F45="Scenario3PBT10",'Deep retrofit'!$AH$23,"")))&amp;IF(F45="Scenario1PBT11",'Deep retrofit'!$AI$23,IF(F45="Scenario2PBT11",'Deep retrofit'!$AJ$23,IF(F45="Scenario3PBT11",'Deep retrofit'!$AK$23,"")))&amp;IF(F45="Scenario1PBT12",'Deep retrofit'!$AL$23,IF(F45="Scenario2PBT12",'Deep retrofit'!$AM$23,IF(F45="Scenario3PBT12",'Deep retrofit'!$AN$23,"")))&amp;IF(F45="Scenario1PBT13",'Deep retrofit'!$AO$23,IF(F45="Scenario2PBT13",'Deep retrofit'!$AP$23,IF(F45="Scenario3PBT13",'Deep retrofit'!$AQ$23,"")))&amp;IF(F45="Scenario1PBT14",'Deep retrofit'!$AR$23,IF(F45="Scenario2PBT14",'Deep retrofit'!$AS$23,IF(F45="Scenario3PBT14",'Deep retrofit'!$AT$23,"")))&amp;IF(F45="Scenario1PBT15",'Deep retrofit'!$AU$23,IF(F45="Scenario2PBT15",'Deep retrofit'!$AV$23,IF(F45="Scenario3PBT15",'Deep retrofit'!$AW$23,"")))</f>
        <v/>
      </c>
      <c r="P45" s="117">
        <f t="shared" si="17"/>
        <v>0</v>
      </c>
      <c r="Q45" s="117" t="str">
        <f>IF(F45="Scenario1PBT1",'Deep retrofit'!$E$25,IF(F45="Scenario2PBT1",'Deep retrofit'!$F$25,IF(F45="Scenario3PBT1",'Deep retrofit'!$G$25,"")))&amp;IF(F45="Scenario1PBT2",'Deep retrofit'!$H$25,IF(F45="Scenario2PBT2",'Deep retrofit'!$I$25,IF(F45="Scenario3PBT2",'Deep retrofit'!$J$25,"")))&amp;IF(F45="Scenario1PBT3",'Deep retrofit'!$K$25,IF(F45="Scenario2PBT3",'Deep retrofit'!$L$25,IF(F45="Scenario3PBT3",'Deep retrofit'!$M$25,"")))&amp;IF(F45="Scenario1PBT4",'Deep retrofit'!$N$25,IF(F45="Scenario2PBT4",'Deep retrofit'!$O$25,IF(F45="Scenario3PBT4",'Deep retrofit'!$P$25,"")))&amp;IF(F45="Scenario1PBT5",'Deep retrofit'!$Q$25,IF(F45="Scenario2PBT5",'Deep retrofit'!$R$25,IF(F45="Scenario3PBT5",'Deep retrofit'!$S$25,"")))&amp;IF(F45="Scenario1PBT6",'Deep retrofit'!$T$25,IF(F45="Scenario2PBT6",'Deep retrofit'!$U$25,IF(F45="Scenario3PBT6",'Deep retrofit'!$V$25,"")))&amp;IF(F45="Scenario1PBT7",'Deep retrofit'!$W$25,IF(F45="Scenario2PBT7",'Deep retrofit'!$X$25,IF(F45="Scenario3PBT7",'Deep retrofit'!$Y$25,"")))&amp;IF(F45="Scenario1PBT8",'Deep retrofit'!$Z$25,IF(F45="Scenario2PBT8",'Deep retrofit'!$AA$25,IF(F45="Scenario3PBT8",'Deep retrofit'!$AB$25,"")))&amp;IF(F45="Scenario1PBT9",'Deep retrofit'!$AC$25,IF(F45="Scenario2PBT9",'Deep retrofit'!$AD$25,IF(F45="Scenario3PBT9",'Deep retrofit'!$AE$25,"")))&amp;IF(F45="Scenario1PBT10",'Deep retrofit'!$AF$25,IF(F45="Scenario2PBT10",'Deep retrofit'!$AG$25,IF(F45="Scenario3PBT10",'Deep retrofit'!$AH$25,"")))&amp;IF(F45="Scenario1PBT11",'Deep retrofit'!$AI$25,IF(F45="Scenario2PBT11",'Deep retrofit'!$AJ$25,IF(F45="Scenario3PBT11",'Deep retrofit'!$AK$25,"")))&amp;IF(F45="Scenario1PBT12",'Deep retrofit'!$AL$25,IF(F45="Scenario2PBT12",'Deep retrofit'!$AM$25,IF(F45="Scenario3PBT12",'Deep retrofit'!$AN$25,"")))&amp;IF(F45="Scenario1PBT13",'Deep retrofit'!$AO$25,IF(F45="Scenario2PBT13",'Deep retrofit'!$AP$25,IF(F45="Scenario3PBT13",'Deep retrofit'!$AQ$25,"")))&amp;IF(F45="Scenario1PBT14",'Deep retrofit'!$AR$25,IF(F45="Scenario2PBT14",'Deep retrofit'!$AS$25,IF(F45="Scenario3PBT14",'Deep retrofit'!$AT$25,"")))&amp;IF(F45="Scenario1PBT15",'Deep retrofit'!$AU$25,IF(F45="Scenario2PBT15",'Deep retrofit'!$AV$25,IF(F45="Scenario3PBT15",'Deep retrofit'!$AW$25,"")))</f>
        <v/>
      </c>
      <c r="R45" s="117">
        <f t="shared" si="18"/>
        <v>0</v>
      </c>
      <c r="S45" s="117" t="str">
        <f>IF(F45="Scenario1PBT1",'Deep retrofit'!$E$27,IF(F45="Scenario2PBT1",'Deep retrofit'!$F$27,IF(F45="Scenario3PBT1",'Deep retrofit'!$G$27,"")))&amp;IF(F45="Scenario1PBT2",'Deep retrofit'!$H$27,IF(F45="Scenario2PBT2",'Deep retrofit'!$I$27,IF(F45="Scenario3PBT2",'Deep retrofit'!$J$27,"")))&amp;IF(F45="Scenario1PBT3",'Deep retrofit'!$K$27,IF(F45="Scenario2PBT3",'Deep retrofit'!$L$27,IF(F45="Scenario3PBT3",'Deep retrofit'!$M$27,"")))&amp;IF(F45="Scenario1PBT4",'Deep retrofit'!$N$27,IF(F45="Scenario2PBT4",'Deep retrofit'!$O$27,IF(F45="Scenario3PBT4",'Deep retrofit'!$P$27,"")))&amp;IF(F45="Scenario1PBT5",'Deep retrofit'!$Q$27,IF(F45="Scenario2PBT5",'Deep retrofit'!$R$27,IF(F45="Scenario3PBT5",'Deep retrofit'!$S$27,"")))&amp;IF(F45="Scenario1PBT6",'Deep retrofit'!$T$27,IF(F45="Scenario2PBT6",'Deep retrofit'!$U$27,IF(F45="Scenario3PBT6",'Deep retrofit'!$V$27,"")))&amp;IF(F45="Scenario1PBT7",'Deep retrofit'!$W$27,IF(F45="Scenario2PBT7",'Deep retrofit'!$X$27,IF(F45="Scenario3PBT7",'Deep retrofit'!$Y$27,"")))&amp;IF(F45="Scenario1PBT8",'Deep retrofit'!$Z$27,IF(F45="Scenario2PBT8",'Deep retrofit'!$AA$27,IF(F45="Scenario3PBT8",'Deep retrofit'!$AB$27,"")))&amp;IF(F45="Scenario1PBT9",'Deep retrofit'!$AC$27,IF(F45="Scenario2PBT9",'Deep retrofit'!$AD$27,IF(F45="Scenario3PBT9",'Deep retrofit'!$AE$27,"")))&amp;IF(F45="Scenario1PBT10",'Deep retrofit'!$AF$27,IF(F45="Scenario2PBT10",'Deep retrofit'!$AG$27,IF(F45="Scenario3PBT10",'Deep retrofit'!$AH$27,"")))&amp;IF(F45="Scenario1PBT11",'Deep retrofit'!$AI$27,IF(F45="Scenario2PBT11",'Deep retrofit'!$AJ$27,IF(F45="Scenario3PBT11",'Deep retrofit'!$AK$27,"")))&amp;IF(F45="Scenario1PBT12",'Deep retrofit'!$AL$27,IF(F45="Scenario2PBT12",'Deep retrofit'!$AM$27,IF(F45="Scenario3PBT12",'Deep retrofit'!$AN$27,"")))&amp;IF(F45="Scenario1PBT13",'Deep retrofit'!$AO$27,IF(F45="Scenario2PBT13",'Deep retrofit'!$AP$27,IF(F45="Scenario3PBT13",'Deep retrofit'!$AQ$27,"")))&amp;IF(F45="Scenario1PBT14",'Deep retrofit'!$AR$27,IF(F45="Scenario2PBT14",'Deep retrofit'!$AS$27,IF(F45="Scenario3PBT14",'Deep retrofit'!$AT$27,"")))&amp;IF(F45="Scenario1PBT15",'Deep retrofit'!$AU$27,IF(F45="Scenario2PBT15",'Deep retrofit'!$AV$27,IF(F45="Scenario3PBT15",'Deep retrofit'!$AW$27,"")))</f>
        <v/>
      </c>
      <c r="T45" s="207">
        <f t="shared" si="19"/>
        <v>0</v>
      </c>
      <c r="U45" s="206" t="str">
        <f>IF(F45="Scenario1PBT1",'Deep retrofit'!$E$38,IF(F45="Scenario2PBT1",'Deep retrofit'!$F$38,IF(F45="Scenario3PBT1",'Deep retrofit'!$G$38,"")))&amp;IF(F45="Scenario1PBT2",'Deep retrofit'!$H$38,IF(F45="Scenario2PBT2",'Deep retrofit'!$I$38,IF(F45="Scenario3PBT2",'Deep retrofit'!$J$38,"")))&amp;IF(F45="Scenario1PBT3",'Deep retrofit'!$K$38,IF(F45="Scenario2PBT3",'Deep retrofit'!$L$38,IF(F45="Scenario3PBT3",'Deep retrofit'!$M$38,"")))&amp;IF(F45="Scenario1PBT4",'Deep retrofit'!$N$38,IF(F45="Scenario2PBT4",'Deep retrofit'!$O$38,IF(F45="Scenario3PBT4",'Deep retrofit'!$P$38,"")))&amp;IF(F45="Scenario1PBT5",'Deep retrofit'!$Q$38,IF(F45="Scenario2PBT5",'Deep retrofit'!$R$38,IF(F45="Scenario3PBT5",'Deep retrofit'!$S$38,"")))&amp;IF(F45="Scenario1PBT6",'Deep retrofit'!$T$38,IF(F45="Scenario2PBT6",'Deep retrofit'!$U$38,IF(F45="Scenario3PBT6",'Deep retrofit'!$V$38,"")))&amp;IF(F45="Scenario1PBT7",'Deep retrofit'!$W$38,IF(F45="Scenario2PBT7",'Deep retrofit'!$X$38,IF(F45="Scenario3PBT7",'Deep retrofit'!$Y$38,"")))&amp;IF(F45="Scenario1PBT8",'Deep retrofit'!$Z$38,IF(F45="Scenario2PBT8",'Deep retrofit'!$AA$38,IF(F45="Scenario3PBT8",'Deep retrofit'!$AB$38,"")))&amp;IF(F45="Scenario1PBT9",'Deep retrofit'!$AC$38,IF(F45="Scenario2PBT9",'Deep retrofit'!$AD$38,IF(F45="Scenario3PBT9",'Deep retrofit'!$AE$38,"")))&amp;IF(F45="Scenario1PBT10",'Deep retrofit'!$AF$38,IF(F45="Scenario2PBT10",'Deep retrofit'!$AG$38,IF(F45="Scenario3PBT10",'Deep retrofit'!$AH$38,"")))&amp;IF(F45="Scenario1PBT11",'Deep retrofit'!$AI$38,IF(F45="Scenario2PBT11",'Deep retrofit'!$AJ$38,IF(F45="Scenario3PBT11",'Deep retrofit'!$AK$38,"")))&amp;IF(F45="Scenario1PBT12",'Deep retrofit'!$AL$38,IF(F45="Scenario2PBT12",'Deep retrofit'!$AM$38,IF(F45="Scenario3PBT12",'Deep retrofit'!$AN$38,"")))&amp;IF(F45="Scenario1PBT13",'Deep retrofit'!$AO$38,IF(F45="Scenario2PBT13",'Deep retrofit'!$AP$38,IF(F45="Scenario3PBT13",'Deep retrofit'!$AQ$38,"")))&amp;IF(F45="Scenario1PBT14",'Deep retrofit'!$AR$38,IF(F45="Scenario2PBT14",'Deep retrofit'!$AS$38,IF(F45="Scenario3PBT14",'Deep retrofit'!$AT$38,"")))&amp;IF(F45="Scenario1PBT15",'Deep retrofit'!$AU$38,IF(F45="Scenario2PBT15",'Deep retrofit'!$AV$38,IF(F45="Scenario3PBT15",'Deep retrofit'!$AW$38,"")))</f>
        <v/>
      </c>
      <c r="V45" s="117">
        <f t="shared" si="20"/>
        <v>0</v>
      </c>
      <c r="W45" s="117" t="str">
        <f>IF(F45="Scenario1PBT1",'Deep retrofit'!$E$40,IF(F45="Scenario2PBT1",'Deep retrofit'!$F$40,IF(F45="Scenario3PBT1",'Deep retrofit'!$G$40,"")))&amp;IF(F45="Scenario1PBT2",'Deep retrofit'!$H$40,IF(F45="Scenario2PBT2",'Deep retrofit'!$I$40,IF(F45="Scenario3PBT2",'Deep retrofit'!$J$40,"")))&amp;IF(F45="Scenario1PBT3",'Deep retrofit'!$K$40,IF(F45="Scenario2PBT3",'Deep retrofit'!$L$40,IF(F45="Scenario3PBT3",'Deep retrofit'!$M$40,"")))&amp;IF(F45="Scenario1PBT4",'Deep retrofit'!$N$40,IF(F45="Scenario2PBT4",'Deep retrofit'!$O$40,IF(F45="Scenario3PBT4",'Deep retrofit'!$P$40,"")))&amp;IF(F45="Scenario1PBT5",'Deep retrofit'!$Q$40,IF(F45="Scenario2PBT5",'Deep retrofit'!$R$40,IF(F45="Scenario3PBT5",'Deep retrofit'!$S$40,"")))&amp;IF(F45="Scenario1PBT6",'Deep retrofit'!$T$40,IF(F45="Scenario2PBT6",'Deep retrofit'!$U$40,IF(F45="Scenario3PBT6",'Deep retrofit'!$V$40,"")))&amp;IF(F45="Scenario1PBT7",'Deep retrofit'!$W$40,IF(F45="Scenario2PBT7",'Deep retrofit'!$X$40,IF(F45="Scenario3PBT7",'Deep retrofit'!$Y$40,"")))&amp;IF(F45="Scenario1PBT8",'Deep retrofit'!$Z$40,IF(F45="Scenario2PBT8",'Deep retrofit'!$AA$40,IF(F45="Scenario3PBT8",'Deep retrofit'!$AB$40,"")))&amp;IF(F45="Scenario1PBT9",'Deep retrofit'!$AC$40,IF(F45="Scenario2PBT9",'Deep retrofit'!$AD$40,IF(F45="Scenario3PBT9",'Deep retrofit'!$AE$40,"")))&amp;IF(F45="Scenario1PBT10",'Deep retrofit'!$AF$40,IF(F45="Scenario2PBT10",'Deep retrofit'!$AG$40,IF(F45="Scenario3PBT10",'Deep retrofit'!$AH$40,"")))&amp;IF(F45="Scenario1PBT11",'Deep retrofit'!$AI$40,IF(F45="Scenario2PBT11",'Deep retrofit'!$AJ$40,IF(F45="Scenario3PBT11",'Deep retrofit'!$AK$40,"")))&amp;IF(F45="Scenario1PBT12",'Deep retrofit'!$AL$40,IF(F45="Scenario2PBT12",'Deep retrofit'!$AM$40,IF(F45="Scenario3PBT12",'Deep retrofit'!$AN$40,"")))&amp;IF(F45="Scenario1PBT13",'Deep retrofit'!$AO$40,IF(F45="Scenario2PBT13",'Deep retrofit'!$AP$40,IF(F45="Scenario3PBT13",'Deep retrofit'!$AQ$40,"")))&amp;IF(F45="Scenario1PBT14",'Deep retrofit'!$AR$40,IF(F45="Scenario2PBT14",'Deep retrofit'!$AS$40,IF(F45="Scenario3PBT14",'Deep retrofit'!$AT$40,"")))&amp;IF(F45="Scenario1PBT15",'Deep retrofit'!$AU$40,IF(F45="Scenario2PBT15",'Deep retrofit'!$AV$40,IF(F45="Scenario3PBT15",'Deep retrofit'!$AW$40,"")))</f>
        <v/>
      </c>
      <c r="X45" s="117">
        <f t="shared" si="21"/>
        <v>0</v>
      </c>
      <c r="Y45" s="117" t="str">
        <f>IF(F45="Scenario1PBT1",'Deep retrofit'!$E$42,IF(F45="Scenario2PBT1",'Deep retrofit'!$F$42,IF(F45="Scenario3PBT1",'Deep retrofit'!$G$42,"")))&amp;IF(F45="Scenario1PBT2",'Deep retrofit'!$H$42,IF(F45="Scenario2PBT2",'Deep retrofit'!$I$42,IF(F45="Scenario3PBT2",'Deep retrofit'!$J$42,"")))&amp;IF(F45="Scenario1PBT3",'Deep retrofit'!$K$42,IF(F45="Scenario2PBT3",'Deep retrofit'!$L$42,IF(F45="Scenario3PBT3",'Deep retrofit'!$M$42,"")))&amp;IF(F45="Scenario1PBT4",'Deep retrofit'!$N$42,IF(F45="Scenario2PBT4",'Deep retrofit'!$O$42,IF(F45="Scenario3PBT4",'Deep retrofit'!$P$42,"")))&amp;IF(F45="Scenario1PBT5",'Deep retrofit'!$Q$42,IF(F45="Scenario2PBT5",'Deep retrofit'!$R$42,IF(F45="Scenario3PBT5",'Deep retrofit'!$S$42,"")))&amp;IF(F45="Scenario1PBT6",'Deep retrofit'!$T$42,IF(F45="Scenario2PBT6",'Deep retrofit'!$U$42,IF(F45="Scenario3PBT6",'Deep retrofit'!$V$42,"")))&amp;IF(F45="Scenario1PBT7",'Deep retrofit'!$W$42,IF(F45="Scenario2PBT7",'Deep retrofit'!$X$42,IF(F45="Scenario3PBT7",'Deep retrofit'!$Y$42,"")))&amp;IF(F45="Scenario1PBT8",'Deep retrofit'!$Z$42,IF(F45="Scenario2PBT8",'Deep retrofit'!$AA$42,IF(F45="Scenario3PBT8",'Deep retrofit'!$AB$42,"")))&amp;IF(F45="Scenario1PBT9",'Deep retrofit'!$AC$42,IF(F45="Scenario2PBT9",'Deep retrofit'!$AD$42,IF(F45="Scenario3PBT9",'Deep retrofit'!$AE$42,"")))&amp;IF(F45="Scenario1PBT10",'Deep retrofit'!$AF$42,IF(F45="Scenario2PBT10",'Deep retrofit'!$AG$42,IF(F45="Scenario3PBT10",'Deep retrofit'!$AH$42,"")))&amp;IF(F45="Scenario1PBT11",'Deep retrofit'!$AI$42,IF(F45="Scenario2PBT11",'Deep retrofit'!$AJ$42,IF(F45="Scenario3PBT11",'Deep retrofit'!$AK$42,"")))&amp;IF(F45="Scenario1PBT12",'Deep retrofit'!$AL$42,IF(F45="Scenario2PBT12",'Deep retrofit'!$AM$42,IF(F45="Scenario3PBT12",'Deep retrofit'!$AN$42,"")))&amp;IF(F45="Scenario1PBT13",'Deep retrofit'!$AO$42,IF(F45="Scenario2PBT13",'Deep retrofit'!$AP$42,IF(F45="Scenario3PBT13",'Deep retrofit'!$AQ$42,"")))&amp;IF(F45="Scenario1PBT14",'Deep retrofit'!$AR$42,IF(F45="Scenario2PBT14",'Deep retrofit'!$AS$42,IF(F45="Scenario3PBT14",'Deep retrofit'!$AT$42,"")))&amp;IF(F45="Scenario1PBT15",'Deep retrofit'!$AU$42,IF(F45="Scenario2PBT15",'Deep retrofit'!$AV$42,IF(F45="Scenario3PBT15",'Deep retrofit'!$AW$42,"")))</f>
        <v/>
      </c>
      <c r="Z45" s="117">
        <f t="shared" si="22"/>
        <v>0</v>
      </c>
      <c r="AA45" s="269" t="str">
        <f>IF(F45="Scenario1PBT1",'Deep retrofit'!$E$101,IF(F45="Scenario2PBT1",'Deep retrofit'!$F$101,IF(F45="Scenario3PBT1",'Deep retrofit'!$G$101,"")))&amp;IF(F45="Scenario1PBT2",'Deep retrofit'!$H$101,IF(F45="Scenario2PBT2",'Deep retrofit'!$I$101,IF(F45="Scenario3PBT2",'Deep retrofit'!$J$101,"")))&amp;IF(F45="Scenario1PBT3",'Deep retrofit'!$K$101,IF(F45="Scenario2PBT3",'Deep retrofit'!$L$101,IF(F45="Scenario3PBT3",'Deep retrofit'!$M$101,"")))&amp;IF(F45="Scenario1PBT4",'Deep retrofit'!$N$101,IF(F45="Scenario2PBT4",'Deep retrofit'!$O$101,IF(F45="Scenario3PBT4",'Deep retrofit'!$P$101,"")))&amp;IF(F45="Scenario1PBT5",'Deep retrofit'!$Q$101,IF(F45="Scenario2PBT5",'Deep retrofit'!$R$101,IF(F45="Scenario3PBT5",'Deep retrofit'!$S$101,"")))&amp;IF(F45="Scenario1PBT6",'Deep retrofit'!$T$101,IF(F45="Scenario2PBT6",'Deep retrofit'!$U$101,IF(F45="Scenario3PBT6",'Deep retrofit'!$V$101,"")))&amp;IF(F45="Scenario1PBT7",'Deep retrofit'!$W$101,IF(F45="Scenario2PBT7",'Deep retrofit'!$X$101,IF(F45="Scenario3PBT7",'Deep retrofit'!$Y$101,"")))&amp;IF(F45="Scenario1PBT8",'Deep retrofit'!$Z$101,IF(F45="Scenario2PBT8",'Deep retrofit'!$AA$101,IF(F45="Scenario3PBT8",'Deep retrofit'!$AB$101,"")))&amp;IF(F45="Scenario1PBT9",'Deep retrofit'!$AC$101,IF(F45="Scenario2PBT9",'Deep retrofit'!$AD$101,IF(F45="Scenario3PBT9",'Deep retrofit'!$AE$101,"")))&amp;IF(F45="Scenario1PBT10",'Deep retrofit'!$AF$101,IF(F45="Scenario2PBT10",'Deep retrofit'!$AG$101,IF(F45="Scenario3PBT10",'Deep retrofit'!$AH$101,"")))&amp;IF(F45="Scenario1PBT11",'Deep retrofit'!$AI$101,IF(F45="Scenario2PBT11",'Deep retrofit'!$AJ$101,IF(F45="Scenario3PBT11",'Deep retrofit'!$AK$101,"")))&amp;IF(F45="Scenario1PBT12",'Deep retrofit'!$AL$101,IF(F45="Scenario2PBT12",'Deep retrofit'!$AM$101,IF(F45="Scenario3PBT12",'Deep retrofit'!$AN$101,"")))&amp;IF(F45="Scenario1PBT13",'Deep retrofit'!$AO$101,IF(F45="Scenario2PBT13",'Deep retrofit'!$AP$101,IF(F45="Scenario3PBT13",'Deep retrofit'!$AQ$101,"")))&amp;IF(F45="Scenario1PBT14",'Deep retrofit'!$AR$101,IF(F45="Scenario2PBT14",'Deep retrofit'!$AS$101,IF(F45="Scenario3PBT14",'Deep retrofit'!$AT$101,"")))&amp;IF(F45="Scenario1PBT15",'Deep retrofit'!$AU$101,IF(F45="Scenario2PBT15",'Deep retrofit'!$AV$101,IF(F45="Scenario3PBT15",'Deep retrofit'!$AW$101,"")))</f>
        <v/>
      </c>
      <c r="AB45" s="203">
        <f t="shared" si="23"/>
        <v>0</v>
      </c>
      <c r="AC45" s="372" t="str">
        <f t="shared" si="24"/>
        <v/>
      </c>
      <c r="AD45" s="353">
        <f>IF(AC45="",IFERROR('Projection_Base-case'!G46-G45,0),0)</f>
        <v>0</v>
      </c>
      <c r="AE45" s="350">
        <f t="shared" si="25"/>
        <v>0</v>
      </c>
      <c r="AF45" s="361">
        <f>IFERROR(100*AD45/'Projection_Base-case'!G46,0)</f>
        <v>0</v>
      </c>
      <c r="AG45" s="352">
        <f>IF(AC45="",IFERROR('Projection_Base-case'!I46-I45,0),0)</f>
        <v>0</v>
      </c>
      <c r="AH45" s="353">
        <f t="shared" si="26"/>
        <v>0</v>
      </c>
      <c r="AI45" s="361">
        <f>IFERROR(100*AG45/'Projection_Base-case'!I46,0)</f>
        <v>0</v>
      </c>
      <c r="AJ45" s="352">
        <f>IF(AC45="",IFERROR('Projection_Base-case'!K46-K45,0),0)</f>
        <v>0</v>
      </c>
      <c r="AK45" s="353">
        <f t="shared" si="27"/>
        <v>0</v>
      </c>
      <c r="AL45" s="361">
        <f>IFERROR(100*AJ45/'Projection_Base-case'!K46,0)</f>
        <v>0</v>
      </c>
      <c r="AM45" s="352">
        <f>-IF(AC45="",IFERROR('Projection_Base-case'!M46-M45,0),0)</f>
        <v>0</v>
      </c>
      <c r="AN45" s="353">
        <f t="shared" si="28"/>
        <v>0</v>
      </c>
      <c r="AO45" s="354">
        <f>IFERROR(IF('Projection_Base-case'!N46&gt;0,100*AN45/'Projection_Base-case'!N46,100*AN45/N45),0)</f>
        <v>0</v>
      </c>
      <c r="AP45" s="355">
        <f>IF(AC45="",IFERROR('Projection_Base-case'!O46-O45,0),0)</f>
        <v>0</v>
      </c>
      <c r="AQ45" s="356">
        <f t="shared" si="29"/>
        <v>0</v>
      </c>
      <c r="AR45" s="356">
        <f>IFERROR(100*AP45/'Projection_Base-case'!O46,0)</f>
        <v>0</v>
      </c>
      <c r="AS45" s="355">
        <f>IF(AC45="",IFERROR('Projection_Base-case'!Q46-Q45,0),0)</f>
        <v>0</v>
      </c>
      <c r="AT45" s="356">
        <f t="shared" si="30"/>
        <v>0</v>
      </c>
      <c r="AU45" s="356">
        <f>IFERROR(100*AS45/'Projection_Base-case'!Q46,0)</f>
        <v>0</v>
      </c>
      <c r="AV45" s="355">
        <f>IF(AC45="",IFERROR('Projection_Base-case'!S46-S45,0),0)</f>
        <v>0</v>
      </c>
      <c r="AW45" s="356">
        <f t="shared" si="31"/>
        <v>0</v>
      </c>
      <c r="AX45" s="357">
        <f>IFERROR(100*AV45/'Projection_Base-case'!S46,0)</f>
        <v>0</v>
      </c>
      <c r="AY45" s="358">
        <f>IF(AC45="",IFERROR('Projection_Base-case'!U46-U45,0),0)</f>
        <v>0</v>
      </c>
      <c r="AZ45" s="359">
        <f t="shared" si="32"/>
        <v>0</v>
      </c>
      <c r="BA45" s="359">
        <f>IFERROR(100*AY45/'Projection_Base-case'!U46,0)</f>
        <v>0</v>
      </c>
      <c r="BB45" s="358">
        <f>IF(AC45="",IFERROR('Projection_Base-case'!W46-W45,0),0)</f>
        <v>0</v>
      </c>
      <c r="BC45" s="359">
        <f t="shared" si="33"/>
        <v>0</v>
      </c>
      <c r="BD45" s="359">
        <f>IFERROR(100*BB45/'Projection_Base-case'!W46,0)</f>
        <v>0</v>
      </c>
      <c r="BE45" s="358">
        <f>IF(AC45="",IFERROR('Projection_Base-case'!Y46-Y45,0),0)</f>
        <v>0</v>
      </c>
      <c r="BF45" s="359">
        <f t="shared" si="34"/>
        <v>0</v>
      </c>
      <c r="BG45" s="359">
        <f>IFERROR(100*BE45/'Projection_Base-case'!Y46,0)</f>
        <v>0</v>
      </c>
      <c r="BH45" s="359">
        <f t="shared" si="35"/>
        <v>0</v>
      </c>
      <c r="BI45" s="360">
        <f t="shared" si="36"/>
        <v>0</v>
      </c>
    </row>
    <row r="46" spans="1:61" ht="15.6">
      <c r="A46" s="205">
        <v>42</v>
      </c>
      <c r="B46" s="347">
        <f>IF('Projection_Base-case'!B47&lt;&gt;"",'Projection_Base-case'!B47,0)</f>
        <v>0</v>
      </c>
      <c r="C46" s="347">
        <f>IF('Projection_Base-case'!C47&lt;&gt;"",'Projection_Base-case'!C47,0)</f>
        <v>0</v>
      </c>
      <c r="D46" s="347">
        <f>IF('Projection_Base-case'!D47&lt;&gt;"",'Projection_Base-case'!D47,0)</f>
        <v>0</v>
      </c>
      <c r="E46" s="346"/>
      <c r="F46" s="202" t="str">
        <f t="shared" si="12"/>
        <v>0</v>
      </c>
      <c r="G46" s="177" t="str">
        <f>IF(F46="Scenario1PBT1",'Deep retrofit'!$E$6,IF(F46="Scenario2PBT1",'Deep retrofit'!$F$6,IF(F46="Scenario3PBT1",'Deep retrofit'!$G$6,"")))&amp;IF(F46="Scenario1PBT2",'Deep retrofit'!$H$6,IF(F46="Scenario2PBT2",'Deep retrofit'!$I$6,IF(F46="Scenario3PBT2",'Deep retrofit'!$J$6,"")))&amp;IF(F46="Scenario1PBT3",'Deep retrofit'!$K$6,IF(F46="Scenario2PBT3",'Deep retrofit'!$L$6,IF(F46="Scenario3PBT3",'Deep retrofit'!$M$6,"")))&amp;IF(F46="Scenario1PBT4",'Deep retrofit'!$N$6,IF(F46="Scenario2PBT4",'Deep retrofit'!$O$6,IF(F46="Scenario3PBT4",'Deep retrofit'!$P$6,"")))&amp;IF(F46="Scenario1PBT5",'Deep retrofit'!$Q$6,IF(F46="Scenario2PBT5",'Deep retrofit'!$R$6,IF(F46="Scenario3PBT5",'Deep retrofit'!$S$6,"")))&amp;IF(F46="Scenario1PBT6",'Deep retrofit'!$T$6,IF(F46="Scenario2PBT6",'Deep retrofit'!$U$6,IF(F46="Scenario3PBT6",'Deep retrofit'!$V$6,"")))&amp;IF(F46="Scenario1PBT7",'Deep retrofit'!$W$6,IF(F46="Scenario2PBT7",'Deep retrofit'!$X$6,IF(F46="Scenario3PBT7",'Deep retrofit'!$Y$6,"")))&amp;IF(F46="Scenario1PBT8",'Deep retrofit'!$Z$6,IF(F46="Scenario2PBT8",'Deep retrofit'!$AA$6,IF(F46="Scenario3PBT8",'Deep retrofit'!$AB$6,"")))&amp;IF(F46="Scenario1PBT9",'Deep retrofit'!$AC$6,IF(F46="Scenario2PBT9",'Deep retrofit'!$AD$6,IF(F46="Scenario3PBT9",'Deep retrofit'!$AE$6,"")))&amp;IF(F46="Scenario1PBT10",'Deep retrofit'!$AF$6,IF(F46="Scenario2PBT10",'Deep retrofit'!$AG$6,IF(F46="Scenario3PBT10",'Deep retrofit'!$AH$6,"")))&amp;IF(F46="Scenario1PBT11",'Deep retrofit'!$AI$6,IF(F46="Scenario2PBT11",'Deep retrofit'!$AJ$6,IF(F46="Scenario3PBT11",'Deep retrofit'!$AK$6,"")))&amp;IF(F46="Scenario1PBT12",'Deep retrofit'!$AL$6,IF(F46="Scenario2PBT12",'Deep retrofit'!$AM$6,IF(F46="Scenario3PBT12",'Deep retrofit'!$AN$6,"")))&amp;IF(F46="Scenario1PBT13",'Deep retrofit'!$AO$6,IF(F46="Scenario2PBT13",'Deep retrofit'!$AP$6,IF(F46="Scenario3PBT13",'Deep retrofit'!$AQ$6,"")))&amp;IF(F46="Scenario1PBT14",'Deep retrofit'!$AR$6,IF(F46="Scenario2PBT14",'Deep retrofit'!$AS$6,IF(F46="Scenario3PBT14",'Deep retrofit'!$AT$6,"")))&amp;IF(F46="Scenario1PBT15",'Deep retrofit'!$AU$6,IF(F46="Scenario2PBT15",'Deep retrofit'!$AV$6,IF(F46="Scenario3PBT15",'Deep retrofit'!$AW$6,"")))</f>
        <v/>
      </c>
      <c r="H46" s="117">
        <f t="shared" si="13"/>
        <v>0</v>
      </c>
      <c r="I46" s="178" t="str">
        <f>IF(F46="Scenario1PBT1",'Deep retrofit'!$E$16,IF(F46="Scenario2PBT1",'Deep retrofit'!$F$16,IF(F46="Scenario3PBT1",'Deep retrofit'!$G$16,"")))&amp;IF(F46="Scenario1PBT2",'Deep retrofit'!$H$16,IF(F46="Scenario2PBT2",'Deep retrofit'!$I$16,IF(F46="Scenario3PBT2",'Deep retrofit'!$J$16,"")))&amp;IF(F46="Scenario1PBT3",'Deep retrofit'!$K$16,IF(F46="Scenario2PBT3",'Deep retrofit'!$L$16,IF(F46="Scenario3PBT3",'Deep retrofit'!$M$16,"")))&amp;IF(F46="Scenario1PBT4",'Deep retrofit'!$N$16,IF(F46="Scenario2PBT4",'Deep retrofit'!$O$16,IF(F46="Scenario3PBT4",'Deep retrofit'!$P$16,"")))&amp;IF(F46="Scenario1PBT5",'Deep retrofit'!$Q$16,IF(F46="Scenario2PBT5",'Deep retrofit'!$R$16,IF(F46="Scenario3PBT5",'Deep retrofit'!$S$16,"")))&amp;IF(F46="Scenario1PBT6",'Deep retrofit'!$T$16,IF(F46="Scenario2PBT6",'Deep retrofit'!$U$16,IF(F46="Scenario3PBT6",'Deep retrofit'!$V$16,"")))&amp;IF(F46="Scenario1PBT7",'Deep retrofit'!$W$16,IF(F46="Scenario2PBT7",'Deep retrofit'!$X$16,IF(F46="Scenario3PBT7",'Deep retrofit'!$Y$16,"")))&amp;IF(F46="Scenario1PBT8",'Deep retrofit'!$Z$16,IF(F46="Scenario2PBT8",'Deep retrofit'!$AA$16,IF(F46="Scenario3PBT8",'Deep retrofit'!$AB$16,"")))&amp;IF(F46="Scenario1PBT9",'Deep retrofit'!$AC$16,IF(F46="Scenario2PBT9",'Deep retrofit'!$AD$16,IF(F46="Scenario3PBT9",'Deep retrofit'!$AE$16,"")))&amp;IF(F46="Scenario1PBT10",'Deep retrofit'!$AF$16,IF(F46="Scenario2PBT10",'Deep retrofit'!$AG$16,IF(F46="Scenario3PBT10",'Deep retrofit'!$AH$16,"")))&amp;IF(F46="Scenario1PBT11",'Deep retrofit'!$AI$16,IF(F46="Scenario2PBT11",'Deep retrofit'!$AJ$16,IF(F46="Scenario3PBT11",'Deep retrofit'!$AK$16,"")))&amp;IF(F46="Scenario1PBT12",'Deep retrofit'!$AL$16,IF(F46="Scenario2PBT12",'Deep retrofit'!$AM$16,IF(F46="Scenario3PBT12",'Deep retrofit'!$AN$16,"")))&amp;IF(F46="Scenario1PBT13",'Deep retrofit'!$AO$16,IF(F46="Scenario2PBT13",'Deep retrofit'!$AP$16,IF(F46="Scenario3PBT13",'Deep retrofit'!$AQ$16,"")))&amp;IF(F46="Scenario1PBT14",'Deep retrofit'!$AR$16,IF(F46="Scenario2PBT14",'Deep retrofit'!$AS$16,IF(F46="Scenario3PBT14",'Deep retrofit'!$AT$16,"")))&amp;IF(F46="Scenario1PBT15",'Deep retrofit'!$AU$16,IF(F46="Scenario2PBT15",'Deep retrofit'!$AV$16,IF(F46="Scenario3PBT15",'Deep retrofit'!$AW$16,"")))</f>
        <v/>
      </c>
      <c r="J46" s="117">
        <f t="shared" si="14"/>
        <v>0</v>
      </c>
      <c r="K46" s="117" t="str">
        <f>IF(F46="Scenario1PBT1",'Deep retrofit'!$E$18,IF(F46="Scenario2PBT1",'Deep retrofit'!$F$18,IF(F46="Scenario3PBT1",'Deep retrofit'!$G$18,"")))&amp;IF(F46="Scenario1PBT2",'Deep retrofit'!$H$18,IF(F46="Scenario2PBT2",'Deep retrofit'!$I$18,IF(F46="Scenario3PBT2",'Deep retrofit'!$J$18,"")))&amp;IF(F46="Scenario1PBT3",'Deep retrofit'!$K$18,IF(F46="Scenario2PBT3",'Deep retrofit'!$L$18,IF(F46="Scenario3PBT3",'Deep retrofit'!$M$18,"")))&amp;IF(F46="Scenario1PBT4",'Deep retrofit'!$N$18,IF(F46="Scenario2PBT4",'Deep retrofit'!$O$18,IF(F46="Scenario3PBT4",'Deep retrofit'!$P$18,"")))&amp;IF(F46="Scenario1PBT5",'Deep retrofit'!$Q$18,IF(F46="Scenario2PBT5",'Deep retrofit'!$R$18,IF(F46="Scenario3PBT5",'Deep retrofit'!$S$18,"")))&amp;IF(F46="Scenario1PBT6",'Deep retrofit'!$T$18,IF(F46="Scenario2PBT6",'Deep retrofit'!$U$18,IF(F46="Scenario3PBT6",'Deep retrofit'!$V$18,"")))&amp;IF(F46="Scenario1PBT7",'Deep retrofit'!$W$18,IF(F46="Scenario2PBT7",'Deep retrofit'!$X$18,IF(F46="Scenario3PBT7",'Deep retrofit'!$Y$18,"")))&amp;IF(F46="Scenario1PBT8",'Deep retrofit'!$Z$18,IF(F46="Scenario2PBT8",'Deep retrofit'!$AA$18,IF(F46="Scenario3PBT8",'Deep retrofit'!$AB$18,"")))&amp;IF(F46="Scenario1PBT9",'Deep retrofit'!$AC$18,IF(F46="Scenario2PBT9",'Deep retrofit'!$AD$18,IF(F46="Scenario3PBT9",'Deep retrofit'!$AE$18,"")))&amp;IF(F46="Scenario1PBT10",'Deep retrofit'!$AF$18,IF(F46="Scenario2PBT10",'Deep retrofit'!$AG$18,IF(F46="Scenario3PBT10",'Deep retrofit'!$AH$18,"")))&amp;IF(F46="Scenario1PBT11",'Deep retrofit'!$AI$18,IF(F46="Scenario2PBT11",'Deep retrofit'!$AJ$18,IF(F46="Scenario3PBT11",'Deep retrofit'!$AK$18,"")))&amp;IF(F46="Scenario1PBT12",'Deep retrofit'!$AL$18,IF(F46="Scenario2PBT12",'Deep retrofit'!$AM$18,IF(F46="Scenario3PBT12",'Deep retrofit'!$AN$18,"")))&amp;IF(F46="Scenario1PBT13",'Deep retrofit'!$AO$18,IF(F46="Scenario2PBT13",'Deep retrofit'!$AP$18,IF(F46="Scenario3PBT13",'Deep retrofit'!$AQ$18,"")))&amp;IF(F46="Scenario1PBT14",'Deep retrofit'!$AR$18,IF(F46="Scenario2PBT14",'Deep retrofit'!$AS$18,IF(F46="Scenario3PBT14",'Deep retrofit'!$AT$18,"")))&amp;IF(F46="Scenario1PBT15",'Deep retrofit'!$AU$18,IF(F46="Scenario2PBT15",'Deep retrofit'!$AV$18,IF(F46="Scenario3PBT15",'Deep retrofit'!$AW$18,"")))</f>
        <v/>
      </c>
      <c r="L46" s="117">
        <f t="shared" si="15"/>
        <v>0</v>
      </c>
      <c r="M46" s="117" t="str">
        <f>IF(F46="Scenario1PBT1",'Deep retrofit'!$E$20,IF(F46="Scenario2PBT1",'Deep retrofit'!$F$20,IF(F46="Scenario3PBT1",'Deep retrofit'!$G$20,"")))&amp;IF(F46="Scenario1PBT2",'Deep retrofit'!$H$20,IF(F46="Scenario2PBT2",'Deep retrofit'!$I$20,IF(F46="Scenario3PBT2",'Deep retrofit'!$J$20,"")))&amp;IF(F46="Scenario1PBT3",'Deep retrofit'!$K$20,IF(F46="Scenario2PBT3",'Deep retrofit'!$L$20,IF(F46="Scenario3PBT3",'Deep retrofit'!$M$20,"")))&amp;IF(F46="Scenario1PBT4",'Deep retrofit'!$N$20,IF(F46="Scenario2PBT4",'Deep retrofit'!$O$20,IF(F46="Scenario3PBT4",'Deep retrofit'!$P$20,"")))&amp;IF(F46="Scenario1PBT5",'Deep retrofit'!$Q$20,IF(F46="Scenario2PBT5",'Deep retrofit'!$R$20,IF(F46="Scenario3PBT5",'Deep retrofit'!$S$20,"")))&amp;IF(F46="Scenario1PBT6",'Deep retrofit'!$T$20,IF(F46="Scenario2PBT6",'Deep retrofit'!$U$20,IF(F46="Scenario3PBT6",'Deep retrofit'!$V$20,"")))&amp;IF(F46="Scenario1PBT7",'Deep retrofit'!$W$20,IF(F46="Scenario2PBT7",'Deep retrofit'!$X$20,IF(F46="Scenario3PBT7",'Deep retrofit'!$Y$20,"")))&amp;IF(F46="Scenario1PBT8",'Deep retrofit'!$Z$20,IF(F46="Scenario2PBT8",'Deep retrofit'!$AA$20,IF(F46="Scenario3PBT8",'Deep retrofit'!$AB$20,"")))&amp;IF(F46="Scenario1PBT9",'Deep retrofit'!$AC$20,IF(F46="Scenario2PBT9",'Deep retrofit'!$AD$20,IF(F46="Scenario3PBT9",'Deep retrofit'!$AE$20,"")))&amp;IF(F46="Scenario1PBT10",'Deep retrofit'!$AF$20,IF(F46="Scenario2PBT10",'Deep retrofit'!$AG$20,IF(F46="Scenario3PBT10",'Deep retrofit'!$AH$20,"")))&amp;IF(F46="Scenario1PBT11",'Deep retrofit'!$AI$20,IF(F46="Scenario2PBT11",'Deep retrofit'!$AJ$20,IF(F46="Scenario3PBT11",'Deep retrofit'!$AK$20,"")))&amp;IF(F46="Scenario1PBT12",'Deep retrofit'!$AL$20,IF(F46="Scenario2PBT12",'Deep retrofit'!$AM$20,IF(F46="Scenario3PBT12",'Deep retrofit'!$AN$20,"")))&amp;IF(F46="Scenario1PBT13",'Deep retrofit'!$AO$20,IF(F46="Scenario2PBT13",'Deep retrofit'!$AP$20,IF(F46="Scenario3PBT13",'Deep retrofit'!$AQ$20,"")))&amp;IF(F46="Scenario1PBT14",'Deep retrofit'!$AR$20,IF(F46="Scenario2PBT14",'Deep retrofit'!$AS$20,IF(F46="Scenario3PBT14",'Deep retrofit'!$AT$20,"")))&amp;IF(F46="Scenario1PBT15",'Deep retrofit'!$AU$20,IF(F46="Scenario2PBT15",'Deep retrofit'!$AV$20,IF(F46="Scenario3PBT15",'Deep retrofit'!$AW$20,"")))</f>
        <v/>
      </c>
      <c r="N46" s="118">
        <f t="shared" si="16"/>
        <v>0</v>
      </c>
      <c r="O46" s="206" t="str">
        <f>IF(F46="Scenario1PBT1",'Deep retrofit'!$E$23,IF(F46="Scenario2PBT1",'Deep retrofit'!$F$23,IF(F46="Scenario3PBT1",'Deep retrofit'!$G$23,"")))&amp;IF(F46="Scenario1PBT2",'Deep retrofit'!$H$23,IF(F46="Scenario2PBT2",'Deep retrofit'!$I$23,IF(F46="Scenario3PBT2",'Deep retrofit'!$J$23,"")))&amp;IF(F46="Scenario1PBT3",'Deep retrofit'!$K$23,IF(F46="Scenario2PBT3",'Deep retrofit'!$L$23,IF(F46="Scenario3PBT3",'Deep retrofit'!$M$23,"")))&amp;IF(F46="Scenario1PBT4",'Deep retrofit'!$N$23,IF(F46="Scenario2PBT4",'Deep retrofit'!$O$23,IF(F46="Scenario3PBT4",'Deep retrofit'!$P$23,"")))&amp;IF(F46="Scenario1PBT5",'Deep retrofit'!$Q$23,IF(F46="Scenario2PBT5",'Deep retrofit'!$R$23,IF(F46="Scenario3PBT5",'Deep retrofit'!$S$23,"")))&amp;IF(F46="Scenario1PBT6",'Deep retrofit'!$T$23,IF(F46="Scenario2PBT6",'Deep retrofit'!$U$23,IF(F46="Scenario3PBT6",'Deep retrofit'!$V$23,"")))&amp;IF(F46="Scenario1PBT7",'Deep retrofit'!$W$23,IF(F46="Scenario2PBT7",'Deep retrofit'!$X$23,IF(F46="Scenario3PBT7",'Deep retrofit'!$Y$23,"")))&amp;IF(F46="Scenario1PBT8",'Deep retrofit'!$Z$23,IF(F46="Scenario2PBT8",'Deep retrofit'!$AA$23,IF(F46="Scenario3PBT8",'Deep retrofit'!$AB$23,"")))&amp;IF(F46="Scenario1PBT9",'Deep retrofit'!$AC$23,IF(F46="Scenario2PBT9",'Deep retrofit'!$AD$23,IF(F46="Scenario3PBT9",'Deep retrofit'!$AE$23,"")))&amp;IF(F46="Scenario1PBT10",'Deep retrofit'!$AF$23,IF(F46="Scenario2PBT10",'Deep retrofit'!$AG$23,IF(F46="Scenario3PBT10",'Deep retrofit'!$AH$23,"")))&amp;IF(F46="Scenario1PBT11",'Deep retrofit'!$AI$23,IF(F46="Scenario2PBT11",'Deep retrofit'!$AJ$23,IF(F46="Scenario3PBT11",'Deep retrofit'!$AK$23,"")))&amp;IF(F46="Scenario1PBT12",'Deep retrofit'!$AL$23,IF(F46="Scenario2PBT12",'Deep retrofit'!$AM$23,IF(F46="Scenario3PBT12",'Deep retrofit'!$AN$23,"")))&amp;IF(F46="Scenario1PBT13",'Deep retrofit'!$AO$23,IF(F46="Scenario2PBT13",'Deep retrofit'!$AP$23,IF(F46="Scenario3PBT13",'Deep retrofit'!$AQ$23,"")))&amp;IF(F46="Scenario1PBT14",'Deep retrofit'!$AR$23,IF(F46="Scenario2PBT14",'Deep retrofit'!$AS$23,IF(F46="Scenario3PBT14",'Deep retrofit'!$AT$23,"")))&amp;IF(F46="Scenario1PBT15",'Deep retrofit'!$AU$23,IF(F46="Scenario2PBT15",'Deep retrofit'!$AV$23,IF(F46="Scenario3PBT15",'Deep retrofit'!$AW$23,"")))</f>
        <v/>
      </c>
      <c r="P46" s="117">
        <f t="shared" si="17"/>
        <v>0</v>
      </c>
      <c r="Q46" s="117" t="str">
        <f>IF(F46="Scenario1PBT1",'Deep retrofit'!$E$25,IF(F46="Scenario2PBT1",'Deep retrofit'!$F$25,IF(F46="Scenario3PBT1",'Deep retrofit'!$G$25,"")))&amp;IF(F46="Scenario1PBT2",'Deep retrofit'!$H$25,IF(F46="Scenario2PBT2",'Deep retrofit'!$I$25,IF(F46="Scenario3PBT2",'Deep retrofit'!$J$25,"")))&amp;IF(F46="Scenario1PBT3",'Deep retrofit'!$K$25,IF(F46="Scenario2PBT3",'Deep retrofit'!$L$25,IF(F46="Scenario3PBT3",'Deep retrofit'!$M$25,"")))&amp;IF(F46="Scenario1PBT4",'Deep retrofit'!$N$25,IF(F46="Scenario2PBT4",'Deep retrofit'!$O$25,IF(F46="Scenario3PBT4",'Deep retrofit'!$P$25,"")))&amp;IF(F46="Scenario1PBT5",'Deep retrofit'!$Q$25,IF(F46="Scenario2PBT5",'Deep retrofit'!$R$25,IF(F46="Scenario3PBT5",'Deep retrofit'!$S$25,"")))&amp;IF(F46="Scenario1PBT6",'Deep retrofit'!$T$25,IF(F46="Scenario2PBT6",'Deep retrofit'!$U$25,IF(F46="Scenario3PBT6",'Deep retrofit'!$V$25,"")))&amp;IF(F46="Scenario1PBT7",'Deep retrofit'!$W$25,IF(F46="Scenario2PBT7",'Deep retrofit'!$X$25,IF(F46="Scenario3PBT7",'Deep retrofit'!$Y$25,"")))&amp;IF(F46="Scenario1PBT8",'Deep retrofit'!$Z$25,IF(F46="Scenario2PBT8",'Deep retrofit'!$AA$25,IF(F46="Scenario3PBT8",'Deep retrofit'!$AB$25,"")))&amp;IF(F46="Scenario1PBT9",'Deep retrofit'!$AC$25,IF(F46="Scenario2PBT9",'Deep retrofit'!$AD$25,IF(F46="Scenario3PBT9",'Deep retrofit'!$AE$25,"")))&amp;IF(F46="Scenario1PBT10",'Deep retrofit'!$AF$25,IF(F46="Scenario2PBT10",'Deep retrofit'!$AG$25,IF(F46="Scenario3PBT10",'Deep retrofit'!$AH$25,"")))&amp;IF(F46="Scenario1PBT11",'Deep retrofit'!$AI$25,IF(F46="Scenario2PBT11",'Deep retrofit'!$AJ$25,IF(F46="Scenario3PBT11",'Deep retrofit'!$AK$25,"")))&amp;IF(F46="Scenario1PBT12",'Deep retrofit'!$AL$25,IF(F46="Scenario2PBT12",'Deep retrofit'!$AM$25,IF(F46="Scenario3PBT12",'Deep retrofit'!$AN$25,"")))&amp;IF(F46="Scenario1PBT13",'Deep retrofit'!$AO$25,IF(F46="Scenario2PBT13",'Deep retrofit'!$AP$25,IF(F46="Scenario3PBT13",'Deep retrofit'!$AQ$25,"")))&amp;IF(F46="Scenario1PBT14",'Deep retrofit'!$AR$25,IF(F46="Scenario2PBT14",'Deep retrofit'!$AS$25,IF(F46="Scenario3PBT14",'Deep retrofit'!$AT$25,"")))&amp;IF(F46="Scenario1PBT15",'Deep retrofit'!$AU$25,IF(F46="Scenario2PBT15",'Deep retrofit'!$AV$25,IF(F46="Scenario3PBT15",'Deep retrofit'!$AW$25,"")))</f>
        <v/>
      </c>
      <c r="R46" s="117">
        <f t="shared" si="18"/>
        <v>0</v>
      </c>
      <c r="S46" s="117" t="str">
        <f>IF(F46="Scenario1PBT1",'Deep retrofit'!$E$27,IF(F46="Scenario2PBT1",'Deep retrofit'!$F$27,IF(F46="Scenario3PBT1",'Deep retrofit'!$G$27,"")))&amp;IF(F46="Scenario1PBT2",'Deep retrofit'!$H$27,IF(F46="Scenario2PBT2",'Deep retrofit'!$I$27,IF(F46="Scenario3PBT2",'Deep retrofit'!$J$27,"")))&amp;IF(F46="Scenario1PBT3",'Deep retrofit'!$K$27,IF(F46="Scenario2PBT3",'Deep retrofit'!$L$27,IF(F46="Scenario3PBT3",'Deep retrofit'!$M$27,"")))&amp;IF(F46="Scenario1PBT4",'Deep retrofit'!$N$27,IF(F46="Scenario2PBT4",'Deep retrofit'!$O$27,IF(F46="Scenario3PBT4",'Deep retrofit'!$P$27,"")))&amp;IF(F46="Scenario1PBT5",'Deep retrofit'!$Q$27,IF(F46="Scenario2PBT5",'Deep retrofit'!$R$27,IF(F46="Scenario3PBT5",'Deep retrofit'!$S$27,"")))&amp;IF(F46="Scenario1PBT6",'Deep retrofit'!$T$27,IF(F46="Scenario2PBT6",'Deep retrofit'!$U$27,IF(F46="Scenario3PBT6",'Deep retrofit'!$V$27,"")))&amp;IF(F46="Scenario1PBT7",'Deep retrofit'!$W$27,IF(F46="Scenario2PBT7",'Deep retrofit'!$X$27,IF(F46="Scenario3PBT7",'Deep retrofit'!$Y$27,"")))&amp;IF(F46="Scenario1PBT8",'Deep retrofit'!$Z$27,IF(F46="Scenario2PBT8",'Deep retrofit'!$AA$27,IF(F46="Scenario3PBT8",'Deep retrofit'!$AB$27,"")))&amp;IF(F46="Scenario1PBT9",'Deep retrofit'!$AC$27,IF(F46="Scenario2PBT9",'Deep retrofit'!$AD$27,IF(F46="Scenario3PBT9",'Deep retrofit'!$AE$27,"")))&amp;IF(F46="Scenario1PBT10",'Deep retrofit'!$AF$27,IF(F46="Scenario2PBT10",'Deep retrofit'!$AG$27,IF(F46="Scenario3PBT10",'Deep retrofit'!$AH$27,"")))&amp;IF(F46="Scenario1PBT11",'Deep retrofit'!$AI$27,IF(F46="Scenario2PBT11",'Deep retrofit'!$AJ$27,IF(F46="Scenario3PBT11",'Deep retrofit'!$AK$27,"")))&amp;IF(F46="Scenario1PBT12",'Deep retrofit'!$AL$27,IF(F46="Scenario2PBT12",'Deep retrofit'!$AM$27,IF(F46="Scenario3PBT12",'Deep retrofit'!$AN$27,"")))&amp;IF(F46="Scenario1PBT13",'Deep retrofit'!$AO$27,IF(F46="Scenario2PBT13",'Deep retrofit'!$AP$27,IF(F46="Scenario3PBT13",'Deep retrofit'!$AQ$27,"")))&amp;IF(F46="Scenario1PBT14",'Deep retrofit'!$AR$27,IF(F46="Scenario2PBT14",'Deep retrofit'!$AS$27,IF(F46="Scenario3PBT14",'Deep retrofit'!$AT$27,"")))&amp;IF(F46="Scenario1PBT15",'Deep retrofit'!$AU$27,IF(F46="Scenario2PBT15",'Deep retrofit'!$AV$27,IF(F46="Scenario3PBT15",'Deep retrofit'!$AW$27,"")))</f>
        <v/>
      </c>
      <c r="T46" s="207">
        <f t="shared" si="19"/>
        <v>0</v>
      </c>
      <c r="U46" s="206" t="str">
        <f>IF(F46="Scenario1PBT1",'Deep retrofit'!$E$38,IF(F46="Scenario2PBT1",'Deep retrofit'!$F$38,IF(F46="Scenario3PBT1",'Deep retrofit'!$G$38,"")))&amp;IF(F46="Scenario1PBT2",'Deep retrofit'!$H$38,IF(F46="Scenario2PBT2",'Deep retrofit'!$I$38,IF(F46="Scenario3PBT2",'Deep retrofit'!$J$38,"")))&amp;IF(F46="Scenario1PBT3",'Deep retrofit'!$K$38,IF(F46="Scenario2PBT3",'Deep retrofit'!$L$38,IF(F46="Scenario3PBT3",'Deep retrofit'!$M$38,"")))&amp;IF(F46="Scenario1PBT4",'Deep retrofit'!$N$38,IF(F46="Scenario2PBT4",'Deep retrofit'!$O$38,IF(F46="Scenario3PBT4",'Deep retrofit'!$P$38,"")))&amp;IF(F46="Scenario1PBT5",'Deep retrofit'!$Q$38,IF(F46="Scenario2PBT5",'Deep retrofit'!$R$38,IF(F46="Scenario3PBT5",'Deep retrofit'!$S$38,"")))&amp;IF(F46="Scenario1PBT6",'Deep retrofit'!$T$38,IF(F46="Scenario2PBT6",'Deep retrofit'!$U$38,IF(F46="Scenario3PBT6",'Deep retrofit'!$V$38,"")))&amp;IF(F46="Scenario1PBT7",'Deep retrofit'!$W$38,IF(F46="Scenario2PBT7",'Deep retrofit'!$X$38,IF(F46="Scenario3PBT7",'Deep retrofit'!$Y$38,"")))&amp;IF(F46="Scenario1PBT8",'Deep retrofit'!$Z$38,IF(F46="Scenario2PBT8",'Deep retrofit'!$AA$38,IF(F46="Scenario3PBT8",'Deep retrofit'!$AB$38,"")))&amp;IF(F46="Scenario1PBT9",'Deep retrofit'!$AC$38,IF(F46="Scenario2PBT9",'Deep retrofit'!$AD$38,IF(F46="Scenario3PBT9",'Deep retrofit'!$AE$38,"")))&amp;IF(F46="Scenario1PBT10",'Deep retrofit'!$AF$38,IF(F46="Scenario2PBT10",'Deep retrofit'!$AG$38,IF(F46="Scenario3PBT10",'Deep retrofit'!$AH$38,"")))&amp;IF(F46="Scenario1PBT11",'Deep retrofit'!$AI$38,IF(F46="Scenario2PBT11",'Deep retrofit'!$AJ$38,IF(F46="Scenario3PBT11",'Deep retrofit'!$AK$38,"")))&amp;IF(F46="Scenario1PBT12",'Deep retrofit'!$AL$38,IF(F46="Scenario2PBT12",'Deep retrofit'!$AM$38,IF(F46="Scenario3PBT12",'Deep retrofit'!$AN$38,"")))&amp;IF(F46="Scenario1PBT13",'Deep retrofit'!$AO$38,IF(F46="Scenario2PBT13",'Deep retrofit'!$AP$38,IF(F46="Scenario3PBT13",'Deep retrofit'!$AQ$38,"")))&amp;IF(F46="Scenario1PBT14",'Deep retrofit'!$AR$38,IF(F46="Scenario2PBT14",'Deep retrofit'!$AS$38,IF(F46="Scenario3PBT14",'Deep retrofit'!$AT$38,"")))&amp;IF(F46="Scenario1PBT15",'Deep retrofit'!$AU$38,IF(F46="Scenario2PBT15",'Deep retrofit'!$AV$38,IF(F46="Scenario3PBT15",'Deep retrofit'!$AW$38,"")))</f>
        <v/>
      </c>
      <c r="V46" s="117">
        <f t="shared" si="20"/>
        <v>0</v>
      </c>
      <c r="W46" s="117" t="str">
        <f>IF(F46="Scenario1PBT1",'Deep retrofit'!$E$40,IF(F46="Scenario2PBT1",'Deep retrofit'!$F$40,IF(F46="Scenario3PBT1",'Deep retrofit'!$G$40,"")))&amp;IF(F46="Scenario1PBT2",'Deep retrofit'!$H$40,IF(F46="Scenario2PBT2",'Deep retrofit'!$I$40,IF(F46="Scenario3PBT2",'Deep retrofit'!$J$40,"")))&amp;IF(F46="Scenario1PBT3",'Deep retrofit'!$K$40,IF(F46="Scenario2PBT3",'Deep retrofit'!$L$40,IF(F46="Scenario3PBT3",'Deep retrofit'!$M$40,"")))&amp;IF(F46="Scenario1PBT4",'Deep retrofit'!$N$40,IF(F46="Scenario2PBT4",'Deep retrofit'!$O$40,IF(F46="Scenario3PBT4",'Deep retrofit'!$P$40,"")))&amp;IF(F46="Scenario1PBT5",'Deep retrofit'!$Q$40,IF(F46="Scenario2PBT5",'Deep retrofit'!$R$40,IF(F46="Scenario3PBT5",'Deep retrofit'!$S$40,"")))&amp;IF(F46="Scenario1PBT6",'Deep retrofit'!$T$40,IF(F46="Scenario2PBT6",'Deep retrofit'!$U$40,IF(F46="Scenario3PBT6",'Deep retrofit'!$V$40,"")))&amp;IF(F46="Scenario1PBT7",'Deep retrofit'!$W$40,IF(F46="Scenario2PBT7",'Deep retrofit'!$X$40,IF(F46="Scenario3PBT7",'Deep retrofit'!$Y$40,"")))&amp;IF(F46="Scenario1PBT8",'Deep retrofit'!$Z$40,IF(F46="Scenario2PBT8",'Deep retrofit'!$AA$40,IF(F46="Scenario3PBT8",'Deep retrofit'!$AB$40,"")))&amp;IF(F46="Scenario1PBT9",'Deep retrofit'!$AC$40,IF(F46="Scenario2PBT9",'Deep retrofit'!$AD$40,IF(F46="Scenario3PBT9",'Deep retrofit'!$AE$40,"")))&amp;IF(F46="Scenario1PBT10",'Deep retrofit'!$AF$40,IF(F46="Scenario2PBT10",'Deep retrofit'!$AG$40,IF(F46="Scenario3PBT10",'Deep retrofit'!$AH$40,"")))&amp;IF(F46="Scenario1PBT11",'Deep retrofit'!$AI$40,IF(F46="Scenario2PBT11",'Deep retrofit'!$AJ$40,IF(F46="Scenario3PBT11",'Deep retrofit'!$AK$40,"")))&amp;IF(F46="Scenario1PBT12",'Deep retrofit'!$AL$40,IF(F46="Scenario2PBT12",'Deep retrofit'!$AM$40,IF(F46="Scenario3PBT12",'Deep retrofit'!$AN$40,"")))&amp;IF(F46="Scenario1PBT13",'Deep retrofit'!$AO$40,IF(F46="Scenario2PBT13",'Deep retrofit'!$AP$40,IF(F46="Scenario3PBT13",'Deep retrofit'!$AQ$40,"")))&amp;IF(F46="Scenario1PBT14",'Deep retrofit'!$AR$40,IF(F46="Scenario2PBT14",'Deep retrofit'!$AS$40,IF(F46="Scenario3PBT14",'Deep retrofit'!$AT$40,"")))&amp;IF(F46="Scenario1PBT15",'Deep retrofit'!$AU$40,IF(F46="Scenario2PBT15",'Deep retrofit'!$AV$40,IF(F46="Scenario3PBT15",'Deep retrofit'!$AW$40,"")))</f>
        <v/>
      </c>
      <c r="X46" s="117">
        <f t="shared" si="21"/>
        <v>0</v>
      </c>
      <c r="Y46" s="117" t="str">
        <f>IF(F46="Scenario1PBT1",'Deep retrofit'!$E$42,IF(F46="Scenario2PBT1",'Deep retrofit'!$F$42,IF(F46="Scenario3PBT1",'Deep retrofit'!$G$42,"")))&amp;IF(F46="Scenario1PBT2",'Deep retrofit'!$H$42,IF(F46="Scenario2PBT2",'Deep retrofit'!$I$42,IF(F46="Scenario3PBT2",'Deep retrofit'!$J$42,"")))&amp;IF(F46="Scenario1PBT3",'Deep retrofit'!$K$42,IF(F46="Scenario2PBT3",'Deep retrofit'!$L$42,IF(F46="Scenario3PBT3",'Deep retrofit'!$M$42,"")))&amp;IF(F46="Scenario1PBT4",'Deep retrofit'!$N$42,IF(F46="Scenario2PBT4",'Deep retrofit'!$O$42,IF(F46="Scenario3PBT4",'Deep retrofit'!$P$42,"")))&amp;IF(F46="Scenario1PBT5",'Deep retrofit'!$Q$42,IF(F46="Scenario2PBT5",'Deep retrofit'!$R$42,IF(F46="Scenario3PBT5",'Deep retrofit'!$S$42,"")))&amp;IF(F46="Scenario1PBT6",'Deep retrofit'!$T$42,IF(F46="Scenario2PBT6",'Deep retrofit'!$U$42,IF(F46="Scenario3PBT6",'Deep retrofit'!$V$42,"")))&amp;IF(F46="Scenario1PBT7",'Deep retrofit'!$W$42,IF(F46="Scenario2PBT7",'Deep retrofit'!$X$42,IF(F46="Scenario3PBT7",'Deep retrofit'!$Y$42,"")))&amp;IF(F46="Scenario1PBT8",'Deep retrofit'!$Z$42,IF(F46="Scenario2PBT8",'Deep retrofit'!$AA$42,IF(F46="Scenario3PBT8",'Deep retrofit'!$AB$42,"")))&amp;IF(F46="Scenario1PBT9",'Deep retrofit'!$AC$42,IF(F46="Scenario2PBT9",'Deep retrofit'!$AD$42,IF(F46="Scenario3PBT9",'Deep retrofit'!$AE$42,"")))&amp;IF(F46="Scenario1PBT10",'Deep retrofit'!$AF$42,IF(F46="Scenario2PBT10",'Deep retrofit'!$AG$42,IF(F46="Scenario3PBT10",'Deep retrofit'!$AH$42,"")))&amp;IF(F46="Scenario1PBT11",'Deep retrofit'!$AI$42,IF(F46="Scenario2PBT11",'Deep retrofit'!$AJ$42,IF(F46="Scenario3PBT11",'Deep retrofit'!$AK$42,"")))&amp;IF(F46="Scenario1PBT12",'Deep retrofit'!$AL$42,IF(F46="Scenario2PBT12",'Deep retrofit'!$AM$42,IF(F46="Scenario3PBT12",'Deep retrofit'!$AN$42,"")))&amp;IF(F46="Scenario1PBT13",'Deep retrofit'!$AO$42,IF(F46="Scenario2PBT13",'Deep retrofit'!$AP$42,IF(F46="Scenario3PBT13",'Deep retrofit'!$AQ$42,"")))&amp;IF(F46="Scenario1PBT14",'Deep retrofit'!$AR$42,IF(F46="Scenario2PBT14",'Deep retrofit'!$AS$42,IF(F46="Scenario3PBT14",'Deep retrofit'!$AT$42,"")))&amp;IF(F46="Scenario1PBT15",'Deep retrofit'!$AU$42,IF(F46="Scenario2PBT15",'Deep retrofit'!$AV$42,IF(F46="Scenario3PBT15",'Deep retrofit'!$AW$42,"")))</f>
        <v/>
      </c>
      <c r="Z46" s="117">
        <f t="shared" si="22"/>
        <v>0</v>
      </c>
      <c r="AA46" s="269" t="str">
        <f>IF(F46="Scenario1PBT1",'Deep retrofit'!$E$101,IF(F46="Scenario2PBT1",'Deep retrofit'!$F$101,IF(F46="Scenario3PBT1",'Deep retrofit'!$G$101,"")))&amp;IF(F46="Scenario1PBT2",'Deep retrofit'!$H$101,IF(F46="Scenario2PBT2",'Deep retrofit'!$I$101,IF(F46="Scenario3PBT2",'Deep retrofit'!$J$101,"")))&amp;IF(F46="Scenario1PBT3",'Deep retrofit'!$K$101,IF(F46="Scenario2PBT3",'Deep retrofit'!$L$101,IF(F46="Scenario3PBT3",'Deep retrofit'!$M$101,"")))&amp;IF(F46="Scenario1PBT4",'Deep retrofit'!$N$101,IF(F46="Scenario2PBT4",'Deep retrofit'!$O$101,IF(F46="Scenario3PBT4",'Deep retrofit'!$P$101,"")))&amp;IF(F46="Scenario1PBT5",'Deep retrofit'!$Q$101,IF(F46="Scenario2PBT5",'Deep retrofit'!$R$101,IF(F46="Scenario3PBT5",'Deep retrofit'!$S$101,"")))&amp;IF(F46="Scenario1PBT6",'Deep retrofit'!$T$101,IF(F46="Scenario2PBT6",'Deep retrofit'!$U$101,IF(F46="Scenario3PBT6",'Deep retrofit'!$V$101,"")))&amp;IF(F46="Scenario1PBT7",'Deep retrofit'!$W$101,IF(F46="Scenario2PBT7",'Deep retrofit'!$X$101,IF(F46="Scenario3PBT7",'Deep retrofit'!$Y$101,"")))&amp;IF(F46="Scenario1PBT8",'Deep retrofit'!$Z$101,IF(F46="Scenario2PBT8",'Deep retrofit'!$AA$101,IF(F46="Scenario3PBT8",'Deep retrofit'!$AB$101,"")))&amp;IF(F46="Scenario1PBT9",'Deep retrofit'!$AC$101,IF(F46="Scenario2PBT9",'Deep retrofit'!$AD$101,IF(F46="Scenario3PBT9",'Deep retrofit'!$AE$101,"")))&amp;IF(F46="Scenario1PBT10",'Deep retrofit'!$AF$101,IF(F46="Scenario2PBT10",'Deep retrofit'!$AG$101,IF(F46="Scenario3PBT10",'Deep retrofit'!$AH$101,"")))&amp;IF(F46="Scenario1PBT11",'Deep retrofit'!$AI$101,IF(F46="Scenario2PBT11",'Deep retrofit'!$AJ$101,IF(F46="Scenario3PBT11",'Deep retrofit'!$AK$101,"")))&amp;IF(F46="Scenario1PBT12",'Deep retrofit'!$AL$101,IF(F46="Scenario2PBT12",'Deep retrofit'!$AM$101,IF(F46="Scenario3PBT12",'Deep retrofit'!$AN$101,"")))&amp;IF(F46="Scenario1PBT13",'Deep retrofit'!$AO$101,IF(F46="Scenario2PBT13",'Deep retrofit'!$AP$101,IF(F46="Scenario3PBT13",'Deep retrofit'!$AQ$101,"")))&amp;IF(F46="Scenario1PBT14",'Deep retrofit'!$AR$101,IF(F46="Scenario2PBT14",'Deep retrofit'!$AS$101,IF(F46="Scenario3PBT14",'Deep retrofit'!$AT$101,"")))&amp;IF(F46="Scenario1PBT15",'Deep retrofit'!$AU$101,IF(F46="Scenario2PBT15",'Deep retrofit'!$AV$101,IF(F46="Scenario3PBT15",'Deep retrofit'!$AW$101,"")))</f>
        <v/>
      </c>
      <c r="AB46" s="203">
        <f t="shared" si="23"/>
        <v>0</v>
      </c>
      <c r="AC46" s="372" t="str">
        <f t="shared" si="24"/>
        <v/>
      </c>
      <c r="AD46" s="353">
        <f>IF(AC46="",IFERROR('Projection_Base-case'!G47-G46,0),0)</f>
        <v>0</v>
      </c>
      <c r="AE46" s="350">
        <f t="shared" si="25"/>
        <v>0</v>
      </c>
      <c r="AF46" s="361">
        <f>IFERROR(100*AD46/'Projection_Base-case'!G47,0)</f>
        <v>0</v>
      </c>
      <c r="AG46" s="352">
        <f>IF(AC46="",IFERROR('Projection_Base-case'!I47-I46,0),0)</f>
        <v>0</v>
      </c>
      <c r="AH46" s="353">
        <f t="shared" si="26"/>
        <v>0</v>
      </c>
      <c r="AI46" s="361">
        <f>IFERROR(100*AG46/'Projection_Base-case'!I47,0)</f>
        <v>0</v>
      </c>
      <c r="AJ46" s="352">
        <f>IF(AC46="",IFERROR('Projection_Base-case'!K47-K46,0),0)</f>
        <v>0</v>
      </c>
      <c r="AK46" s="353">
        <f t="shared" si="27"/>
        <v>0</v>
      </c>
      <c r="AL46" s="361">
        <f>IFERROR(100*AJ46/'Projection_Base-case'!K47,0)</f>
        <v>0</v>
      </c>
      <c r="AM46" s="352">
        <f>-IF(AC46="",IFERROR('Projection_Base-case'!M47-M46,0),0)</f>
        <v>0</v>
      </c>
      <c r="AN46" s="353">
        <f t="shared" si="28"/>
        <v>0</v>
      </c>
      <c r="AO46" s="354">
        <f>IFERROR(IF('Projection_Base-case'!N47&gt;0,100*AN46/'Projection_Base-case'!N47,100*AN46/N46),0)</f>
        <v>0</v>
      </c>
      <c r="AP46" s="355">
        <f>IF(AC46="",IFERROR('Projection_Base-case'!O47-O46,0),0)</f>
        <v>0</v>
      </c>
      <c r="AQ46" s="356">
        <f t="shared" si="29"/>
        <v>0</v>
      </c>
      <c r="AR46" s="356">
        <f>IFERROR(100*AP46/'Projection_Base-case'!O47,0)</f>
        <v>0</v>
      </c>
      <c r="AS46" s="355">
        <f>IF(AC46="",IFERROR('Projection_Base-case'!Q47-Q46,0),0)</f>
        <v>0</v>
      </c>
      <c r="AT46" s="356">
        <f t="shared" si="30"/>
        <v>0</v>
      </c>
      <c r="AU46" s="356">
        <f>IFERROR(100*AS46/'Projection_Base-case'!Q47,0)</f>
        <v>0</v>
      </c>
      <c r="AV46" s="355">
        <f>IF(AC46="",IFERROR('Projection_Base-case'!S47-S46,0),0)</f>
        <v>0</v>
      </c>
      <c r="AW46" s="356">
        <f t="shared" si="31"/>
        <v>0</v>
      </c>
      <c r="AX46" s="357">
        <f>IFERROR(100*AV46/'Projection_Base-case'!S47,0)</f>
        <v>0</v>
      </c>
      <c r="AY46" s="358">
        <f>IF(AC46="",IFERROR('Projection_Base-case'!U47-U46,0),0)</f>
        <v>0</v>
      </c>
      <c r="AZ46" s="359">
        <f t="shared" si="32"/>
        <v>0</v>
      </c>
      <c r="BA46" s="359">
        <f>IFERROR(100*AY46/'Projection_Base-case'!U47,0)</f>
        <v>0</v>
      </c>
      <c r="BB46" s="358">
        <f>IF(AC46="",IFERROR('Projection_Base-case'!W47-W46,0),0)</f>
        <v>0</v>
      </c>
      <c r="BC46" s="359">
        <f t="shared" si="33"/>
        <v>0</v>
      </c>
      <c r="BD46" s="359">
        <f>IFERROR(100*BB46/'Projection_Base-case'!W47,0)</f>
        <v>0</v>
      </c>
      <c r="BE46" s="358">
        <f>IF(AC46="",IFERROR('Projection_Base-case'!Y47-Y46,0),0)</f>
        <v>0</v>
      </c>
      <c r="BF46" s="359">
        <f t="shared" si="34"/>
        <v>0</v>
      </c>
      <c r="BG46" s="359">
        <f>IFERROR(100*BE46/'Projection_Base-case'!Y47,0)</f>
        <v>0</v>
      </c>
      <c r="BH46" s="359">
        <f t="shared" si="35"/>
        <v>0</v>
      </c>
      <c r="BI46" s="360">
        <f t="shared" si="36"/>
        <v>0</v>
      </c>
    </row>
    <row r="47" spans="1:61" ht="15.6">
      <c r="A47" s="205">
        <v>43</v>
      </c>
      <c r="B47" s="347">
        <f>IF('Projection_Base-case'!B48&lt;&gt;"",'Projection_Base-case'!B48,0)</f>
        <v>0</v>
      </c>
      <c r="C47" s="347">
        <f>IF('Projection_Base-case'!C48&lt;&gt;"",'Projection_Base-case'!C48,0)</f>
        <v>0</v>
      </c>
      <c r="D47" s="347">
        <f>IF('Projection_Base-case'!D48&lt;&gt;"",'Projection_Base-case'!D48,0)</f>
        <v>0</v>
      </c>
      <c r="E47" s="346"/>
      <c r="F47" s="202" t="str">
        <f t="shared" si="12"/>
        <v>0</v>
      </c>
      <c r="G47" s="177" t="str">
        <f>IF(F47="Scenario1PBT1",'Deep retrofit'!$E$6,IF(F47="Scenario2PBT1",'Deep retrofit'!$F$6,IF(F47="Scenario3PBT1",'Deep retrofit'!$G$6,"")))&amp;IF(F47="Scenario1PBT2",'Deep retrofit'!$H$6,IF(F47="Scenario2PBT2",'Deep retrofit'!$I$6,IF(F47="Scenario3PBT2",'Deep retrofit'!$J$6,"")))&amp;IF(F47="Scenario1PBT3",'Deep retrofit'!$K$6,IF(F47="Scenario2PBT3",'Deep retrofit'!$L$6,IF(F47="Scenario3PBT3",'Deep retrofit'!$M$6,"")))&amp;IF(F47="Scenario1PBT4",'Deep retrofit'!$N$6,IF(F47="Scenario2PBT4",'Deep retrofit'!$O$6,IF(F47="Scenario3PBT4",'Deep retrofit'!$P$6,"")))&amp;IF(F47="Scenario1PBT5",'Deep retrofit'!$Q$6,IF(F47="Scenario2PBT5",'Deep retrofit'!$R$6,IF(F47="Scenario3PBT5",'Deep retrofit'!$S$6,"")))&amp;IF(F47="Scenario1PBT6",'Deep retrofit'!$T$6,IF(F47="Scenario2PBT6",'Deep retrofit'!$U$6,IF(F47="Scenario3PBT6",'Deep retrofit'!$V$6,"")))&amp;IF(F47="Scenario1PBT7",'Deep retrofit'!$W$6,IF(F47="Scenario2PBT7",'Deep retrofit'!$X$6,IF(F47="Scenario3PBT7",'Deep retrofit'!$Y$6,"")))&amp;IF(F47="Scenario1PBT8",'Deep retrofit'!$Z$6,IF(F47="Scenario2PBT8",'Deep retrofit'!$AA$6,IF(F47="Scenario3PBT8",'Deep retrofit'!$AB$6,"")))&amp;IF(F47="Scenario1PBT9",'Deep retrofit'!$AC$6,IF(F47="Scenario2PBT9",'Deep retrofit'!$AD$6,IF(F47="Scenario3PBT9",'Deep retrofit'!$AE$6,"")))&amp;IF(F47="Scenario1PBT10",'Deep retrofit'!$AF$6,IF(F47="Scenario2PBT10",'Deep retrofit'!$AG$6,IF(F47="Scenario3PBT10",'Deep retrofit'!$AH$6,"")))&amp;IF(F47="Scenario1PBT11",'Deep retrofit'!$AI$6,IF(F47="Scenario2PBT11",'Deep retrofit'!$AJ$6,IF(F47="Scenario3PBT11",'Deep retrofit'!$AK$6,"")))&amp;IF(F47="Scenario1PBT12",'Deep retrofit'!$AL$6,IF(F47="Scenario2PBT12",'Deep retrofit'!$AM$6,IF(F47="Scenario3PBT12",'Deep retrofit'!$AN$6,"")))&amp;IF(F47="Scenario1PBT13",'Deep retrofit'!$AO$6,IF(F47="Scenario2PBT13",'Deep retrofit'!$AP$6,IF(F47="Scenario3PBT13",'Deep retrofit'!$AQ$6,"")))&amp;IF(F47="Scenario1PBT14",'Deep retrofit'!$AR$6,IF(F47="Scenario2PBT14",'Deep retrofit'!$AS$6,IF(F47="Scenario3PBT14",'Deep retrofit'!$AT$6,"")))&amp;IF(F47="Scenario1PBT15",'Deep retrofit'!$AU$6,IF(F47="Scenario2PBT15",'Deep retrofit'!$AV$6,IF(F47="Scenario3PBT15",'Deep retrofit'!$AW$6,"")))</f>
        <v/>
      </c>
      <c r="H47" s="117">
        <f t="shared" si="13"/>
        <v>0</v>
      </c>
      <c r="I47" s="178" t="str">
        <f>IF(F47="Scenario1PBT1",'Deep retrofit'!$E$16,IF(F47="Scenario2PBT1",'Deep retrofit'!$F$16,IF(F47="Scenario3PBT1",'Deep retrofit'!$G$16,"")))&amp;IF(F47="Scenario1PBT2",'Deep retrofit'!$H$16,IF(F47="Scenario2PBT2",'Deep retrofit'!$I$16,IF(F47="Scenario3PBT2",'Deep retrofit'!$J$16,"")))&amp;IF(F47="Scenario1PBT3",'Deep retrofit'!$K$16,IF(F47="Scenario2PBT3",'Deep retrofit'!$L$16,IF(F47="Scenario3PBT3",'Deep retrofit'!$M$16,"")))&amp;IF(F47="Scenario1PBT4",'Deep retrofit'!$N$16,IF(F47="Scenario2PBT4",'Deep retrofit'!$O$16,IF(F47="Scenario3PBT4",'Deep retrofit'!$P$16,"")))&amp;IF(F47="Scenario1PBT5",'Deep retrofit'!$Q$16,IF(F47="Scenario2PBT5",'Deep retrofit'!$R$16,IF(F47="Scenario3PBT5",'Deep retrofit'!$S$16,"")))&amp;IF(F47="Scenario1PBT6",'Deep retrofit'!$T$16,IF(F47="Scenario2PBT6",'Deep retrofit'!$U$16,IF(F47="Scenario3PBT6",'Deep retrofit'!$V$16,"")))&amp;IF(F47="Scenario1PBT7",'Deep retrofit'!$W$16,IF(F47="Scenario2PBT7",'Deep retrofit'!$X$16,IF(F47="Scenario3PBT7",'Deep retrofit'!$Y$16,"")))&amp;IF(F47="Scenario1PBT8",'Deep retrofit'!$Z$16,IF(F47="Scenario2PBT8",'Deep retrofit'!$AA$16,IF(F47="Scenario3PBT8",'Deep retrofit'!$AB$16,"")))&amp;IF(F47="Scenario1PBT9",'Deep retrofit'!$AC$16,IF(F47="Scenario2PBT9",'Deep retrofit'!$AD$16,IF(F47="Scenario3PBT9",'Deep retrofit'!$AE$16,"")))&amp;IF(F47="Scenario1PBT10",'Deep retrofit'!$AF$16,IF(F47="Scenario2PBT10",'Deep retrofit'!$AG$16,IF(F47="Scenario3PBT10",'Deep retrofit'!$AH$16,"")))&amp;IF(F47="Scenario1PBT11",'Deep retrofit'!$AI$16,IF(F47="Scenario2PBT11",'Deep retrofit'!$AJ$16,IF(F47="Scenario3PBT11",'Deep retrofit'!$AK$16,"")))&amp;IF(F47="Scenario1PBT12",'Deep retrofit'!$AL$16,IF(F47="Scenario2PBT12",'Deep retrofit'!$AM$16,IF(F47="Scenario3PBT12",'Deep retrofit'!$AN$16,"")))&amp;IF(F47="Scenario1PBT13",'Deep retrofit'!$AO$16,IF(F47="Scenario2PBT13",'Deep retrofit'!$AP$16,IF(F47="Scenario3PBT13",'Deep retrofit'!$AQ$16,"")))&amp;IF(F47="Scenario1PBT14",'Deep retrofit'!$AR$16,IF(F47="Scenario2PBT14",'Deep retrofit'!$AS$16,IF(F47="Scenario3PBT14",'Deep retrofit'!$AT$16,"")))&amp;IF(F47="Scenario1PBT15",'Deep retrofit'!$AU$16,IF(F47="Scenario2PBT15",'Deep retrofit'!$AV$16,IF(F47="Scenario3PBT15",'Deep retrofit'!$AW$16,"")))</f>
        <v/>
      </c>
      <c r="J47" s="117">
        <f t="shared" si="14"/>
        <v>0</v>
      </c>
      <c r="K47" s="117" t="str">
        <f>IF(F47="Scenario1PBT1",'Deep retrofit'!$E$18,IF(F47="Scenario2PBT1",'Deep retrofit'!$F$18,IF(F47="Scenario3PBT1",'Deep retrofit'!$G$18,"")))&amp;IF(F47="Scenario1PBT2",'Deep retrofit'!$H$18,IF(F47="Scenario2PBT2",'Deep retrofit'!$I$18,IF(F47="Scenario3PBT2",'Deep retrofit'!$J$18,"")))&amp;IF(F47="Scenario1PBT3",'Deep retrofit'!$K$18,IF(F47="Scenario2PBT3",'Deep retrofit'!$L$18,IF(F47="Scenario3PBT3",'Deep retrofit'!$M$18,"")))&amp;IF(F47="Scenario1PBT4",'Deep retrofit'!$N$18,IF(F47="Scenario2PBT4",'Deep retrofit'!$O$18,IF(F47="Scenario3PBT4",'Deep retrofit'!$P$18,"")))&amp;IF(F47="Scenario1PBT5",'Deep retrofit'!$Q$18,IF(F47="Scenario2PBT5",'Deep retrofit'!$R$18,IF(F47="Scenario3PBT5",'Deep retrofit'!$S$18,"")))&amp;IF(F47="Scenario1PBT6",'Deep retrofit'!$T$18,IF(F47="Scenario2PBT6",'Deep retrofit'!$U$18,IF(F47="Scenario3PBT6",'Deep retrofit'!$V$18,"")))&amp;IF(F47="Scenario1PBT7",'Deep retrofit'!$W$18,IF(F47="Scenario2PBT7",'Deep retrofit'!$X$18,IF(F47="Scenario3PBT7",'Deep retrofit'!$Y$18,"")))&amp;IF(F47="Scenario1PBT8",'Deep retrofit'!$Z$18,IF(F47="Scenario2PBT8",'Deep retrofit'!$AA$18,IF(F47="Scenario3PBT8",'Deep retrofit'!$AB$18,"")))&amp;IF(F47="Scenario1PBT9",'Deep retrofit'!$AC$18,IF(F47="Scenario2PBT9",'Deep retrofit'!$AD$18,IF(F47="Scenario3PBT9",'Deep retrofit'!$AE$18,"")))&amp;IF(F47="Scenario1PBT10",'Deep retrofit'!$AF$18,IF(F47="Scenario2PBT10",'Deep retrofit'!$AG$18,IF(F47="Scenario3PBT10",'Deep retrofit'!$AH$18,"")))&amp;IF(F47="Scenario1PBT11",'Deep retrofit'!$AI$18,IF(F47="Scenario2PBT11",'Deep retrofit'!$AJ$18,IF(F47="Scenario3PBT11",'Deep retrofit'!$AK$18,"")))&amp;IF(F47="Scenario1PBT12",'Deep retrofit'!$AL$18,IF(F47="Scenario2PBT12",'Deep retrofit'!$AM$18,IF(F47="Scenario3PBT12",'Deep retrofit'!$AN$18,"")))&amp;IF(F47="Scenario1PBT13",'Deep retrofit'!$AO$18,IF(F47="Scenario2PBT13",'Deep retrofit'!$AP$18,IF(F47="Scenario3PBT13",'Deep retrofit'!$AQ$18,"")))&amp;IF(F47="Scenario1PBT14",'Deep retrofit'!$AR$18,IF(F47="Scenario2PBT14",'Deep retrofit'!$AS$18,IF(F47="Scenario3PBT14",'Deep retrofit'!$AT$18,"")))&amp;IF(F47="Scenario1PBT15",'Deep retrofit'!$AU$18,IF(F47="Scenario2PBT15",'Deep retrofit'!$AV$18,IF(F47="Scenario3PBT15",'Deep retrofit'!$AW$18,"")))</f>
        <v/>
      </c>
      <c r="L47" s="117">
        <f t="shared" si="15"/>
        <v>0</v>
      </c>
      <c r="M47" s="117" t="str">
        <f>IF(F47="Scenario1PBT1",'Deep retrofit'!$E$20,IF(F47="Scenario2PBT1",'Deep retrofit'!$F$20,IF(F47="Scenario3PBT1",'Deep retrofit'!$G$20,"")))&amp;IF(F47="Scenario1PBT2",'Deep retrofit'!$H$20,IF(F47="Scenario2PBT2",'Deep retrofit'!$I$20,IF(F47="Scenario3PBT2",'Deep retrofit'!$J$20,"")))&amp;IF(F47="Scenario1PBT3",'Deep retrofit'!$K$20,IF(F47="Scenario2PBT3",'Deep retrofit'!$L$20,IF(F47="Scenario3PBT3",'Deep retrofit'!$M$20,"")))&amp;IF(F47="Scenario1PBT4",'Deep retrofit'!$N$20,IF(F47="Scenario2PBT4",'Deep retrofit'!$O$20,IF(F47="Scenario3PBT4",'Deep retrofit'!$P$20,"")))&amp;IF(F47="Scenario1PBT5",'Deep retrofit'!$Q$20,IF(F47="Scenario2PBT5",'Deep retrofit'!$R$20,IF(F47="Scenario3PBT5",'Deep retrofit'!$S$20,"")))&amp;IF(F47="Scenario1PBT6",'Deep retrofit'!$T$20,IF(F47="Scenario2PBT6",'Deep retrofit'!$U$20,IF(F47="Scenario3PBT6",'Deep retrofit'!$V$20,"")))&amp;IF(F47="Scenario1PBT7",'Deep retrofit'!$W$20,IF(F47="Scenario2PBT7",'Deep retrofit'!$X$20,IF(F47="Scenario3PBT7",'Deep retrofit'!$Y$20,"")))&amp;IF(F47="Scenario1PBT8",'Deep retrofit'!$Z$20,IF(F47="Scenario2PBT8",'Deep retrofit'!$AA$20,IF(F47="Scenario3PBT8",'Deep retrofit'!$AB$20,"")))&amp;IF(F47="Scenario1PBT9",'Deep retrofit'!$AC$20,IF(F47="Scenario2PBT9",'Deep retrofit'!$AD$20,IF(F47="Scenario3PBT9",'Deep retrofit'!$AE$20,"")))&amp;IF(F47="Scenario1PBT10",'Deep retrofit'!$AF$20,IF(F47="Scenario2PBT10",'Deep retrofit'!$AG$20,IF(F47="Scenario3PBT10",'Deep retrofit'!$AH$20,"")))&amp;IF(F47="Scenario1PBT11",'Deep retrofit'!$AI$20,IF(F47="Scenario2PBT11",'Deep retrofit'!$AJ$20,IF(F47="Scenario3PBT11",'Deep retrofit'!$AK$20,"")))&amp;IF(F47="Scenario1PBT12",'Deep retrofit'!$AL$20,IF(F47="Scenario2PBT12",'Deep retrofit'!$AM$20,IF(F47="Scenario3PBT12",'Deep retrofit'!$AN$20,"")))&amp;IF(F47="Scenario1PBT13",'Deep retrofit'!$AO$20,IF(F47="Scenario2PBT13",'Deep retrofit'!$AP$20,IF(F47="Scenario3PBT13",'Deep retrofit'!$AQ$20,"")))&amp;IF(F47="Scenario1PBT14",'Deep retrofit'!$AR$20,IF(F47="Scenario2PBT14",'Deep retrofit'!$AS$20,IF(F47="Scenario3PBT14",'Deep retrofit'!$AT$20,"")))&amp;IF(F47="Scenario1PBT15",'Deep retrofit'!$AU$20,IF(F47="Scenario2PBT15",'Deep retrofit'!$AV$20,IF(F47="Scenario3PBT15",'Deep retrofit'!$AW$20,"")))</f>
        <v/>
      </c>
      <c r="N47" s="118">
        <f t="shared" si="16"/>
        <v>0</v>
      </c>
      <c r="O47" s="206" t="str">
        <f>IF(F47="Scenario1PBT1",'Deep retrofit'!$E$23,IF(F47="Scenario2PBT1",'Deep retrofit'!$F$23,IF(F47="Scenario3PBT1",'Deep retrofit'!$G$23,"")))&amp;IF(F47="Scenario1PBT2",'Deep retrofit'!$H$23,IF(F47="Scenario2PBT2",'Deep retrofit'!$I$23,IF(F47="Scenario3PBT2",'Deep retrofit'!$J$23,"")))&amp;IF(F47="Scenario1PBT3",'Deep retrofit'!$K$23,IF(F47="Scenario2PBT3",'Deep retrofit'!$L$23,IF(F47="Scenario3PBT3",'Deep retrofit'!$M$23,"")))&amp;IF(F47="Scenario1PBT4",'Deep retrofit'!$N$23,IF(F47="Scenario2PBT4",'Deep retrofit'!$O$23,IF(F47="Scenario3PBT4",'Deep retrofit'!$P$23,"")))&amp;IF(F47="Scenario1PBT5",'Deep retrofit'!$Q$23,IF(F47="Scenario2PBT5",'Deep retrofit'!$R$23,IF(F47="Scenario3PBT5",'Deep retrofit'!$S$23,"")))&amp;IF(F47="Scenario1PBT6",'Deep retrofit'!$T$23,IF(F47="Scenario2PBT6",'Deep retrofit'!$U$23,IF(F47="Scenario3PBT6",'Deep retrofit'!$V$23,"")))&amp;IF(F47="Scenario1PBT7",'Deep retrofit'!$W$23,IF(F47="Scenario2PBT7",'Deep retrofit'!$X$23,IF(F47="Scenario3PBT7",'Deep retrofit'!$Y$23,"")))&amp;IF(F47="Scenario1PBT8",'Deep retrofit'!$Z$23,IF(F47="Scenario2PBT8",'Deep retrofit'!$AA$23,IF(F47="Scenario3PBT8",'Deep retrofit'!$AB$23,"")))&amp;IF(F47="Scenario1PBT9",'Deep retrofit'!$AC$23,IF(F47="Scenario2PBT9",'Deep retrofit'!$AD$23,IF(F47="Scenario3PBT9",'Deep retrofit'!$AE$23,"")))&amp;IF(F47="Scenario1PBT10",'Deep retrofit'!$AF$23,IF(F47="Scenario2PBT10",'Deep retrofit'!$AG$23,IF(F47="Scenario3PBT10",'Deep retrofit'!$AH$23,"")))&amp;IF(F47="Scenario1PBT11",'Deep retrofit'!$AI$23,IF(F47="Scenario2PBT11",'Deep retrofit'!$AJ$23,IF(F47="Scenario3PBT11",'Deep retrofit'!$AK$23,"")))&amp;IF(F47="Scenario1PBT12",'Deep retrofit'!$AL$23,IF(F47="Scenario2PBT12",'Deep retrofit'!$AM$23,IF(F47="Scenario3PBT12",'Deep retrofit'!$AN$23,"")))&amp;IF(F47="Scenario1PBT13",'Deep retrofit'!$AO$23,IF(F47="Scenario2PBT13",'Deep retrofit'!$AP$23,IF(F47="Scenario3PBT13",'Deep retrofit'!$AQ$23,"")))&amp;IF(F47="Scenario1PBT14",'Deep retrofit'!$AR$23,IF(F47="Scenario2PBT14",'Deep retrofit'!$AS$23,IF(F47="Scenario3PBT14",'Deep retrofit'!$AT$23,"")))&amp;IF(F47="Scenario1PBT15",'Deep retrofit'!$AU$23,IF(F47="Scenario2PBT15",'Deep retrofit'!$AV$23,IF(F47="Scenario3PBT15",'Deep retrofit'!$AW$23,"")))</f>
        <v/>
      </c>
      <c r="P47" s="117">
        <f t="shared" si="17"/>
        <v>0</v>
      </c>
      <c r="Q47" s="117" t="str">
        <f>IF(F47="Scenario1PBT1",'Deep retrofit'!$E$25,IF(F47="Scenario2PBT1",'Deep retrofit'!$F$25,IF(F47="Scenario3PBT1",'Deep retrofit'!$G$25,"")))&amp;IF(F47="Scenario1PBT2",'Deep retrofit'!$H$25,IF(F47="Scenario2PBT2",'Deep retrofit'!$I$25,IF(F47="Scenario3PBT2",'Deep retrofit'!$J$25,"")))&amp;IF(F47="Scenario1PBT3",'Deep retrofit'!$K$25,IF(F47="Scenario2PBT3",'Deep retrofit'!$L$25,IF(F47="Scenario3PBT3",'Deep retrofit'!$M$25,"")))&amp;IF(F47="Scenario1PBT4",'Deep retrofit'!$N$25,IF(F47="Scenario2PBT4",'Deep retrofit'!$O$25,IF(F47="Scenario3PBT4",'Deep retrofit'!$P$25,"")))&amp;IF(F47="Scenario1PBT5",'Deep retrofit'!$Q$25,IF(F47="Scenario2PBT5",'Deep retrofit'!$R$25,IF(F47="Scenario3PBT5",'Deep retrofit'!$S$25,"")))&amp;IF(F47="Scenario1PBT6",'Deep retrofit'!$T$25,IF(F47="Scenario2PBT6",'Deep retrofit'!$U$25,IF(F47="Scenario3PBT6",'Deep retrofit'!$V$25,"")))&amp;IF(F47="Scenario1PBT7",'Deep retrofit'!$W$25,IF(F47="Scenario2PBT7",'Deep retrofit'!$X$25,IF(F47="Scenario3PBT7",'Deep retrofit'!$Y$25,"")))&amp;IF(F47="Scenario1PBT8",'Deep retrofit'!$Z$25,IF(F47="Scenario2PBT8",'Deep retrofit'!$AA$25,IF(F47="Scenario3PBT8",'Deep retrofit'!$AB$25,"")))&amp;IF(F47="Scenario1PBT9",'Deep retrofit'!$AC$25,IF(F47="Scenario2PBT9",'Deep retrofit'!$AD$25,IF(F47="Scenario3PBT9",'Deep retrofit'!$AE$25,"")))&amp;IF(F47="Scenario1PBT10",'Deep retrofit'!$AF$25,IF(F47="Scenario2PBT10",'Deep retrofit'!$AG$25,IF(F47="Scenario3PBT10",'Deep retrofit'!$AH$25,"")))&amp;IF(F47="Scenario1PBT11",'Deep retrofit'!$AI$25,IF(F47="Scenario2PBT11",'Deep retrofit'!$AJ$25,IF(F47="Scenario3PBT11",'Deep retrofit'!$AK$25,"")))&amp;IF(F47="Scenario1PBT12",'Deep retrofit'!$AL$25,IF(F47="Scenario2PBT12",'Deep retrofit'!$AM$25,IF(F47="Scenario3PBT12",'Deep retrofit'!$AN$25,"")))&amp;IF(F47="Scenario1PBT13",'Deep retrofit'!$AO$25,IF(F47="Scenario2PBT13",'Deep retrofit'!$AP$25,IF(F47="Scenario3PBT13",'Deep retrofit'!$AQ$25,"")))&amp;IF(F47="Scenario1PBT14",'Deep retrofit'!$AR$25,IF(F47="Scenario2PBT14",'Deep retrofit'!$AS$25,IF(F47="Scenario3PBT14",'Deep retrofit'!$AT$25,"")))&amp;IF(F47="Scenario1PBT15",'Deep retrofit'!$AU$25,IF(F47="Scenario2PBT15",'Deep retrofit'!$AV$25,IF(F47="Scenario3PBT15",'Deep retrofit'!$AW$25,"")))</f>
        <v/>
      </c>
      <c r="R47" s="117">
        <f t="shared" si="18"/>
        <v>0</v>
      </c>
      <c r="S47" s="117" t="str">
        <f>IF(F47="Scenario1PBT1",'Deep retrofit'!$E$27,IF(F47="Scenario2PBT1",'Deep retrofit'!$F$27,IF(F47="Scenario3PBT1",'Deep retrofit'!$G$27,"")))&amp;IF(F47="Scenario1PBT2",'Deep retrofit'!$H$27,IF(F47="Scenario2PBT2",'Deep retrofit'!$I$27,IF(F47="Scenario3PBT2",'Deep retrofit'!$J$27,"")))&amp;IF(F47="Scenario1PBT3",'Deep retrofit'!$K$27,IF(F47="Scenario2PBT3",'Deep retrofit'!$L$27,IF(F47="Scenario3PBT3",'Deep retrofit'!$M$27,"")))&amp;IF(F47="Scenario1PBT4",'Deep retrofit'!$N$27,IF(F47="Scenario2PBT4",'Deep retrofit'!$O$27,IF(F47="Scenario3PBT4",'Deep retrofit'!$P$27,"")))&amp;IF(F47="Scenario1PBT5",'Deep retrofit'!$Q$27,IF(F47="Scenario2PBT5",'Deep retrofit'!$R$27,IF(F47="Scenario3PBT5",'Deep retrofit'!$S$27,"")))&amp;IF(F47="Scenario1PBT6",'Deep retrofit'!$T$27,IF(F47="Scenario2PBT6",'Deep retrofit'!$U$27,IF(F47="Scenario3PBT6",'Deep retrofit'!$V$27,"")))&amp;IF(F47="Scenario1PBT7",'Deep retrofit'!$W$27,IF(F47="Scenario2PBT7",'Deep retrofit'!$X$27,IF(F47="Scenario3PBT7",'Deep retrofit'!$Y$27,"")))&amp;IF(F47="Scenario1PBT8",'Deep retrofit'!$Z$27,IF(F47="Scenario2PBT8",'Deep retrofit'!$AA$27,IF(F47="Scenario3PBT8",'Deep retrofit'!$AB$27,"")))&amp;IF(F47="Scenario1PBT9",'Deep retrofit'!$AC$27,IF(F47="Scenario2PBT9",'Deep retrofit'!$AD$27,IF(F47="Scenario3PBT9",'Deep retrofit'!$AE$27,"")))&amp;IF(F47="Scenario1PBT10",'Deep retrofit'!$AF$27,IF(F47="Scenario2PBT10",'Deep retrofit'!$AG$27,IF(F47="Scenario3PBT10",'Deep retrofit'!$AH$27,"")))&amp;IF(F47="Scenario1PBT11",'Deep retrofit'!$AI$27,IF(F47="Scenario2PBT11",'Deep retrofit'!$AJ$27,IF(F47="Scenario3PBT11",'Deep retrofit'!$AK$27,"")))&amp;IF(F47="Scenario1PBT12",'Deep retrofit'!$AL$27,IF(F47="Scenario2PBT12",'Deep retrofit'!$AM$27,IF(F47="Scenario3PBT12",'Deep retrofit'!$AN$27,"")))&amp;IF(F47="Scenario1PBT13",'Deep retrofit'!$AO$27,IF(F47="Scenario2PBT13",'Deep retrofit'!$AP$27,IF(F47="Scenario3PBT13",'Deep retrofit'!$AQ$27,"")))&amp;IF(F47="Scenario1PBT14",'Deep retrofit'!$AR$27,IF(F47="Scenario2PBT14",'Deep retrofit'!$AS$27,IF(F47="Scenario3PBT14",'Deep retrofit'!$AT$27,"")))&amp;IF(F47="Scenario1PBT15",'Deep retrofit'!$AU$27,IF(F47="Scenario2PBT15",'Deep retrofit'!$AV$27,IF(F47="Scenario3PBT15",'Deep retrofit'!$AW$27,"")))</f>
        <v/>
      </c>
      <c r="T47" s="207">
        <f t="shared" si="19"/>
        <v>0</v>
      </c>
      <c r="U47" s="206" t="str">
        <f>IF(F47="Scenario1PBT1",'Deep retrofit'!$E$38,IF(F47="Scenario2PBT1",'Deep retrofit'!$F$38,IF(F47="Scenario3PBT1",'Deep retrofit'!$G$38,"")))&amp;IF(F47="Scenario1PBT2",'Deep retrofit'!$H$38,IF(F47="Scenario2PBT2",'Deep retrofit'!$I$38,IF(F47="Scenario3PBT2",'Deep retrofit'!$J$38,"")))&amp;IF(F47="Scenario1PBT3",'Deep retrofit'!$K$38,IF(F47="Scenario2PBT3",'Deep retrofit'!$L$38,IF(F47="Scenario3PBT3",'Deep retrofit'!$M$38,"")))&amp;IF(F47="Scenario1PBT4",'Deep retrofit'!$N$38,IF(F47="Scenario2PBT4",'Deep retrofit'!$O$38,IF(F47="Scenario3PBT4",'Deep retrofit'!$P$38,"")))&amp;IF(F47="Scenario1PBT5",'Deep retrofit'!$Q$38,IF(F47="Scenario2PBT5",'Deep retrofit'!$R$38,IF(F47="Scenario3PBT5",'Deep retrofit'!$S$38,"")))&amp;IF(F47="Scenario1PBT6",'Deep retrofit'!$T$38,IF(F47="Scenario2PBT6",'Deep retrofit'!$U$38,IF(F47="Scenario3PBT6",'Deep retrofit'!$V$38,"")))&amp;IF(F47="Scenario1PBT7",'Deep retrofit'!$W$38,IF(F47="Scenario2PBT7",'Deep retrofit'!$X$38,IF(F47="Scenario3PBT7",'Deep retrofit'!$Y$38,"")))&amp;IF(F47="Scenario1PBT8",'Deep retrofit'!$Z$38,IF(F47="Scenario2PBT8",'Deep retrofit'!$AA$38,IF(F47="Scenario3PBT8",'Deep retrofit'!$AB$38,"")))&amp;IF(F47="Scenario1PBT9",'Deep retrofit'!$AC$38,IF(F47="Scenario2PBT9",'Deep retrofit'!$AD$38,IF(F47="Scenario3PBT9",'Deep retrofit'!$AE$38,"")))&amp;IF(F47="Scenario1PBT10",'Deep retrofit'!$AF$38,IF(F47="Scenario2PBT10",'Deep retrofit'!$AG$38,IF(F47="Scenario3PBT10",'Deep retrofit'!$AH$38,"")))&amp;IF(F47="Scenario1PBT11",'Deep retrofit'!$AI$38,IF(F47="Scenario2PBT11",'Deep retrofit'!$AJ$38,IF(F47="Scenario3PBT11",'Deep retrofit'!$AK$38,"")))&amp;IF(F47="Scenario1PBT12",'Deep retrofit'!$AL$38,IF(F47="Scenario2PBT12",'Deep retrofit'!$AM$38,IF(F47="Scenario3PBT12",'Deep retrofit'!$AN$38,"")))&amp;IF(F47="Scenario1PBT13",'Deep retrofit'!$AO$38,IF(F47="Scenario2PBT13",'Deep retrofit'!$AP$38,IF(F47="Scenario3PBT13",'Deep retrofit'!$AQ$38,"")))&amp;IF(F47="Scenario1PBT14",'Deep retrofit'!$AR$38,IF(F47="Scenario2PBT14",'Deep retrofit'!$AS$38,IF(F47="Scenario3PBT14",'Deep retrofit'!$AT$38,"")))&amp;IF(F47="Scenario1PBT15",'Deep retrofit'!$AU$38,IF(F47="Scenario2PBT15",'Deep retrofit'!$AV$38,IF(F47="Scenario3PBT15",'Deep retrofit'!$AW$38,"")))</f>
        <v/>
      </c>
      <c r="V47" s="117">
        <f t="shared" si="20"/>
        <v>0</v>
      </c>
      <c r="W47" s="117" t="str">
        <f>IF(F47="Scenario1PBT1",'Deep retrofit'!$E$40,IF(F47="Scenario2PBT1",'Deep retrofit'!$F$40,IF(F47="Scenario3PBT1",'Deep retrofit'!$G$40,"")))&amp;IF(F47="Scenario1PBT2",'Deep retrofit'!$H$40,IF(F47="Scenario2PBT2",'Deep retrofit'!$I$40,IF(F47="Scenario3PBT2",'Deep retrofit'!$J$40,"")))&amp;IF(F47="Scenario1PBT3",'Deep retrofit'!$K$40,IF(F47="Scenario2PBT3",'Deep retrofit'!$L$40,IF(F47="Scenario3PBT3",'Deep retrofit'!$M$40,"")))&amp;IF(F47="Scenario1PBT4",'Deep retrofit'!$N$40,IF(F47="Scenario2PBT4",'Deep retrofit'!$O$40,IF(F47="Scenario3PBT4",'Deep retrofit'!$P$40,"")))&amp;IF(F47="Scenario1PBT5",'Deep retrofit'!$Q$40,IF(F47="Scenario2PBT5",'Deep retrofit'!$R$40,IF(F47="Scenario3PBT5",'Deep retrofit'!$S$40,"")))&amp;IF(F47="Scenario1PBT6",'Deep retrofit'!$T$40,IF(F47="Scenario2PBT6",'Deep retrofit'!$U$40,IF(F47="Scenario3PBT6",'Deep retrofit'!$V$40,"")))&amp;IF(F47="Scenario1PBT7",'Deep retrofit'!$W$40,IF(F47="Scenario2PBT7",'Deep retrofit'!$X$40,IF(F47="Scenario3PBT7",'Deep retrofit'!$Y$40,"")))&amp;IF(F47="Scenario1PBT8",'Deep retrofit'!$Z$40,IF(F47="Scenario2PBT8",'Deep retrofit'!$AA$40,IF(F47="Scenario3PBT8",'Deep retrofit'!$AB$40,"")))&amp;IF(F47="Scenario1PBT9",'Deep retrofit'!$AC$40,IF(F47="Scenario2PBT9",'Deep retrofit'!$AD$40,IF(F47="Scenario3PBT9",'Deep retrofit'!$AE$40,"")))&amp;IF(F47="Scenario1PBT10",'Deep retrofit'!$AF$40,IF(F47="Scenario2PBT10",'Deep retrofit'!$AG$40,IF(F47="Scenario3PBT10",'Deep retrofit'!$AH$40,"")))&amp;IF(F47="Scenario1PBT11",'Deep retrofit'!$AI$40,IF(F47="Scenario2PBT11",'Deep retrofit'!$AJ$40,IF(F47="Scenario3PBT11",'Deep retrofit'!$AK$40,"")))&amp;IF(F47="Scenario1PBT12",'Deep retrofit'!$AL$40,IF(F47="Scenario2PBT12",'Deep retrofit'!$AM$40,IF(F47="Scenario3PBT12",'Deep retrofit'!$AN$40,"")))&amp;IF(F47="Scenario1PBT13",'Deep retrofit'!$AO$40,IF(F47="Scenario2PBT13",'Deep retrofit'!$AP$40,IF(F47="Scenario3PBT13",'Deep retrofit'!$AQ$40,"")))&amp;IF(F47="Scenario1PBT14",'Deep retrofit'!$AR$40,IF(F47="Scenario2PBT14",'Deep retrofit'!$AS$40,IF(F47="Scenario3PBT14",'Deep retrofit'!$AT$40,"")))&amp;IF(F47="Scenario1PBT15",'Deep retrofit'!$AU$40,IF(F47="Scenario2PBT15",'Deep retrofit'!$AV$40,IF(F47="Scenario3PBT15",'Deep retrofit'!$AW$40,"")))</f>
        <v/>
      </c>
      <c r="X47" s="117">
        <f t="shared" si="21"/>
        <v>0</v>
      </c>
      <c r="Y47" s="117" t="str">
        <f>IF(F47="Scenario1PBT1",'Deep retrofit'!$E$42,IF(F47="Scenario2PBT1",'Deep retrofit'!$F$42,IF(F47="Scenario3PBT1",'Deep retrofit'!$G$42,"")))&amp;IF(F47="Scenario1PBT2",'Deep retrofit'!$H$42,IF(F47="Scenario2PBT2",'Deep retrofit'!$I$42,IF(F47="Scenario3PBT2",'Deep retrofit'!$J$42,"")))&amp;IF(F47="Scenario1PBT3",'Deep retrofit'!$K$42,IF(F47="Scenario2PBT3",'Deep retrofit'!$L$42,IF(F47="Scenario3PBT3",'Deep retrofit'!$M$42,"")))&amp;IF(F47="Scenario1PBT4",'Deep retrofit'!$N$42,IF(F47="Scenario2PBT4",'Deep retrofit'!$O$42,IF(F47="Scenario3PBT4",'Deep retrofit'!$P$42,"")))&amp;IF(F47="Scenario1PBT5",'Deep retrofit'!$Q$42,IF(F47="Scenario2PBT5",'Deep retrofit'!$R$42,IF(F47="Scenario3PBT5",'Deep retrofit'!$S$42,"")))&amp;IF(F47="Scenario1PBT6",'Deep retrofit'!$T$42,IF(F47="Scenario2PBT6",'Deep retrofit'!$U$42,IF(F47="Scenario3PBT6",'Deep retrofit'!$V$42,"")))&amp;IF(F47="Scenario1PBT7",'Deep retrofit'!$W$42,IF(F47="Scenario2PBT7",'Deep retrofit'!$X$42,IF(F47="Scenario3PBT7",'Deep retrofit'!$Y$42,"")))&amp;IF(F47="Scenario1PBT8",'Deep retrofit'!$Z$42,IF(F47="Scenario2PBT8",'Deep retrofit'!$AA$42,IF(F47="Scenario3PBT8",'Deep retrofit'!$AB$42,"")))&amp;IF(F47="Scenario1PBT9",'Deep retrofit'!$AC$42,IF(F47="Scenario2PBT9",'Deep retrofit'!$AD$42,IF(F47="Scenario3PBT9",'Deep retrofit'!$AE$42,"")))&amp;IF(F47="Scenario1PBT10",'Deep retrofit'!$AF$42,IF(F47="Scenario2PBT10",'Deep retrofit'!$AG$42,IF(F47="Scenario3PBT10",'Deep retrofit'!$AH$42,"")))&amp;IF(F47="Scenario1PBT11",'Deep retrofit'!$AI$42,IF(F47="Scenario2PBT11",'Deep retrofit'!$AJ$42,IF(F47="Scenario3PBT11",'Deep retrofit'!$AK$42,"")))&amp;IF(F47="Scenario1PBT12",'Deep retrofit'!$AL$42,IF(F47="Scenario2PBT12",'Deep retrofit'!$AM$42,IF(F47="Scenario3PBT12",'Deep retrofit'!$AN$42,"")))&amp;IF(F47="Scenario1PBT13",'Deep retrofit'!$AO$42,IF(F47="Scenario2PBT13",'Deep retrofit'!$AP$42,IF(F47="Scenario3PBT13",'Deep retrofit'!$AQ$42,"")))&amp;IF(F47="Scenario1PBT14",'Deep retrofit'!$AR$42,IF(F47="Scenario2PBT14",'Deep retrofit'!$AS$42,IF(F47="Scenario3PBT14",'Deep retrofit'!$AT$42,"")))&amp;IF(F47="Scenario1PBT15",'Deep retrofit'!$AU$42,IF(F47="Scenario2PBT15",'Deep retrofit'!$AV$42,IF(F47="Scenario3PBT15",'Deep retrofit'!$AW$42,"")))</f>
        <v/>
      </c>
      <c r="Z47" s="117">
        <f t="shared" si="22"/>
        <v>0</v>
      </c>
      <c r="AA47" s="269" t="str">
        <f>IF(F47="Scenario1PBT1",'Deep retrofit'!$E$101,IF(F47="Scenario2PBT1",'Deep retrofit'!$F$101,IF(F47="Scenario3PBT1",'Deep retrofit'!$G$101,"")))&amp;IF(F47="Scenario1PBT2",'Deep retrofit'!$H$101,IF(F47="Scenario2PBT2",'Deep retrofit'!$I$101,IF(F47="Scenario3PBT2",'Deep retrofit'!$J$101,"")))&amp;IF(F47="Scenario1PBT3",'Deep retrofit'!$K$101,IF(F47="Scenario2PBT3",'Deep retrofit'!$L$101,IF(F47="Scenario3PBT3",'Deep retrofit'!$M$101,"")))&amp;IF(F47="Scenario1PBT4",'Deep retrofit'!$N$101,IF(F47="Scenario2PBT4",'Deep retrofit'!$O$101,IF(F47="Scenario3PBT4",'Deep retrofit'!$P$101,"")))&amp;IF(F47="Scenario1PBT5",'Deep retrofit'!$Q$101,IF(F47="Scenario2PBT5",'Deep retrofit'!$R$101,IF(F47="Scenario3PBT5",'Deep retrofit'!$S$101,"")))&amp;IF(F47="Scenario1PBT6",'Deep retrofit'!$T$101,IF(F47="Scenario2PBT6",'Deep retrofit'!$U$101,IF(F47="Scenario3PBT6",'Deep retrofit'!$V$101,"")))&amp;IF(F47="Scenario1PBT7",'Deep retrofit'!$W$101,IF(F47="Scenario2PBT7",'Deep retrofit'!$X$101,IF(F47="Scenario3PBT7",'Deep retrofit'!$Y$101,"")))&amp;IF(F47="Scenario1PBT8",'Deep retrofit'!$Z$101,IF(F47="Scenario2PBT8",'Deep retrofit'!$AA$101,IF(F47="Scenario3PBT8",'Deep retrofit'!$AB$101,"")))&amp;IF(F47="Scenario1PBT9",'Deep retrofit'!$AC$101,IF(F47="Scenario2PBT9",'Deep retrofit'!$AD$101,IF(F47="Scenario3PBT9",'Deep retrofit'!$AE$101,"")))&amp;IF(F47="Scenario1PBT10",'Deep retrofit'!$AF$101,IF(F47="Scenario2PBT10",'Deep retrofit'!$AG$101,IF(F47="Scenario3PBT10",'Deep retrofit'!$AH$101,"")))&amp;IF(F47="Scenario1PBT11",'Deep retrofit'!$AI$101,IF(F47="Scenario2PBT11",'Deep retrofit'!$AJ$101,IF(F47="Scenario3PBT11",'Deep retrofit'!$AK$101,"")))&amp;IF(F47="Scenario1PBT12",'Deep retrofit'!$AL$101,IF(F47="Scenario2PBT12",'Deep retrofit'!$AM$101,IF(F47="Scenario3PBT12",'Deep retrofit'!$AN$101,"")))&amp;IF(F47="Scenario1PBT13",'Deep retrofit'!$AO$101,IF(F47="Scenario2PBT13",'Deep retrofit'!$AP$101,IF(F47="Scenario3PBT13",'Deep retrofit'!$AQ$101,"")))&amp;IF(F47="Scenario1PBT14",'Deep retrofit'!$AR$101,IF(F47="Scenario2PBT14",'Deep retrofit'!$AS$101,IF(F47="Scenario3PBT14",'Deep retrofit'!$AT$101,"")))&amp;IF(F47="Scenario1PBT15",'Deep retrofit'!$AU$101,IF(F47="Scenario2PBT15",'Deep retrofit'!$AV$101,IF(F47="Scenario3PBT15",'Deep retrofit'!$AW$101,"")))</f>
        <v/>
      </c>
      <c r="AB47" s="203">
        <f t="shared" si="23"/>
        <v>0</v>
      </c>
      <c r="AC47" s="372" t="str">
        <f t="shared" si="24"/>
        <v/>
      </c>
      <c r="AD47" s="353">
        <f>IF(AC47="",IFERROR('Projection_Base-case'!G48-G47,0),0)</f>
        <v>0</v>
      </c>
      <c r="AE47" s="350">
        <f t="shared" si="25"/>
        <v>0</v>
      </c>
      <c r="AF47" s="361">
        <f>IFERROR(100*AD47/'Projection_Base-case'!G48,0)</f>
        <v>0</v>
      </c>
      <c r="AG47" s="352">
        <f>IF(AC47="",IFERROR('Projection_Base-case'!I48-I47,0),0)</f>
        <v>0</v>
      </c>
      <c r="AH47" s="353">
        <f t="shared" si="26"/>
        <v>0</v>
      </c>
      <c r="AI47" s="361">
        <f>IFERROR(100*AG47/'Projection_Base-case'!I48,0)</f>
        <v>0</v>
      </c>
      <c r="AJ47" s="352">
        <f>IF(AC47="",IFERROR('Projection_Base-case'!K48-K47,0),0)</f>
        <v>0</v>
      </c>
      <c r="AK47" s="353">
        <f t="shared" si="27"/>
        <v>0</v>
      </c>
      <c r="AL47" s="361">
        <f>IFERROR(100*AJ47/'Projection_Base-case'!K48,0)</f>
        <v>0</v>
      </c>
      <c r="AM47" s="352">
        <f>-IF(AC47="",IFERROR('Projection_Base-case'!M48-M47,0),0)</f>
        <v>0</v>
      </c>
      <c r="AN47" s="353">
        <f t="shared" si="28"/>
        <v>0</v>
      </c>
      <c r="AO47" s="354">
        <f>IFERROR(IF('Projection_Base-case'!N48&gt;0,100*AN47/'Projection_Base-case'!N48,100*AN47/N47),0)</f>
        <v>0</v>
      </c>
      <c r="AP47" s="355">
        <f>IF(AC47="",IFERROR('Projection_Base-case'!O48-O47,0),0)</f>
        <v>0</v>
      </c>
      <c r="AQ47" s="356">
        <f t="shared" si="29"/>
        <v>0</v>
      </c>
      <c r="AR47" s="356">
        <f>IFERROR(100*AP47/'Projection_Base-case'!O48,0)</f>
        <v>0</v>
      </c>
      <c r="AS47" s="355">
        <f>IF(AC47="",IFERROR('Projection_Base-case'!Q48-Q47,0),0)</f>
        <v>0</v>
      </c>
      <c r="AT47" s="356">
        <f t="shared" si="30"/>
        <v>0</v>
      </c>
      <c r="AU47" s="356">
        <f>IFERROR(100*AS47/'Projection_Base-case'!Q48,0)</f>
        <v>0</v>
      </c>
      <c r="AV47" s="355">
        <f>IF(AC47="",IFERROR('Projection_Base-case'!S48-S47,0),0)</f>
        <v>0</v>
      </c>
      <c r="AW47" s="356">
        <f t="shared" si="31"/>
        <v>0</v>
      </c>
      <c r="AX47" s="357">
        <f>IFERROR(100*AV47/'Projection_Base-case'!S48,0)</f>
        <v>0</v>
      </c>
      <c r="AY47" s="358">
        <f>IF(AC47="",IFERROR('Projection_Base-case'!U48-U47,0),0)</f>
        <v>0</v>
      </c>
      <c r="AZ47" s="359">
        <f t="shared" si="32"/>
        <v>0</v>
      </c>
      <c r="BA47" s="359">
        <f>IFERROR(100*AY47/'Projection_Base-case'!U48,0)</f>
        <v>0</v>
      </c>
      <c r="BB47" s="358">
        <f>IF(AC47="",IFERROR('Projection_Base-case'!W48-W47,0),0)</f>
        <v>0</v>
      </c>
      <c r="BC47" s="359">
        <f t="shared" si="33"/>
        <v>0</v>
      </c>
      <c r="BD47" s="359">
        <f>IFERROR(100*BB47/'Projection_Base-case'!W48,0)</f>
        <v>0</v>
      </c>
      <c r="BE47" s="358">
        <f>IF(AC47="",IFERROR('Projection_Base-case'!Y48-Y47,0),0)</f>
        <v>0</v>
      </c>
      <c r="BF47" s="359">
        <f t="shared" si="34"/>
        <v>0</v>
      </c>
      <c r="BG47" s="359">
        <f>IFERROR(100*BE47/'Projection_Base-case'!Y48,0)</f>
        <v>0</v>
      </c>
      <c r="BH47" s="359">
        <f t="shared" si="35"/>
        <v>0</v>
      </c>
      <c r="BI47" s="360">
        <f t="shared" si="36"/>
        <v>0</v>
      </c>
    </row>
    <row r="48" spans="1:61" ht="15.6">
      <c r="A48" s="205">
        <v>44</v>
      </c>
      <c r="B48" s="347">
        <f>IF('Projection_Base-case'!B49&lt;&gt;"",'Projection_Base-case'!B49,0)</f>
        <v>0</v>
      </c>
      <c r="C48" s="347">
        <f>IF('Projection_Base-case'!C49&lt;&gt;"",'Projection_Base-case'!C49,0)</f>
        <v>0</v>
      </c>
      <c r="D48" s="347">
        <f>IF('Projection_Base-case'!D49&lt;&gt;"",'Projection_Base-case'!D49,0)</f>
        <v>0</v>
      </c>
      <c r="E48" s="346"/>
      <c r="F48" s="202" t="str">
        <f t="shared" si="12"/>
        <v>0</v>
      </c>
      <c r="G48" s="177" t="str">
        <f>IF(F48="Scenario1PBT1",'Deep retrofit'!$E$6,IF(F48="Scenario2PBT1",'Deep retrofit'!$F$6,IF(F48="Scenario3PBT1",'Deep retrofit'!$G$6,"")))&amp;IF(F48="Scenario1PBT2",'Deep retrofit'!$H$6,IF(F48="Scenario2PBT2",'Deep retrofit'!$I$6,IF(F48="Scenario3PBT2",'Deep retrofit'!$J$6,"")))&amp;IF(F48="Scenario1PBT3",'Deep retrofit'!$K$6,IF(F48="Scenario2PBT3",'Deep retrofit'!$L$6,IF(F48="Scenario3PBT3",'Deep retrofit'!$M$6,"")))&amp;IF(F48="Scenario1PBT4",'Deep retrofit'!$N$6,IF(F48="Scenario2PBT4",'Deep retrofit'!$O$6,IF(F48="Scenario3PBT4",'Deep retrofit'!$P$6,"")))&amp;IF(F48="Scenario1PBT5",'Deep retrofit'!$Q$6,IF(F48="Scenario2PBT5",'Deep retrofit'!$R$6,IF(F48="Scenario3PBT5",'Deep retrofit'!$S$6,"")))&amp;IF(F48="Scenario1PBT6",'Deep retrofit'!$T$6,IF(F48="Scenario2PBT6",'Deep retrofit'!$U$6,IF(F48="Scenario3PBT6",'Deep retrofit'!$V$6,"")))&amp;IF(F48="Scenario1PBT7",'Deep retrofit'!$W$6,IF(F48="Scenario2PBT7",'Deep retrofit'!$X$6,IF(F48="Scenario3PBT7",'Deep retrofit'!$Y$6,"")))&amp;IF(F48="Scenario1PBT8",'Deep retrofit'!$Z$6,IF(F48="Scenario2PBT8",'Deep retrofit'!$AA$6,IF(F48="Scenario3PBT8",'Deep retrofit'!$AB$6,"")))&amp;IF(F48="Scenario1PBT9",'Deep retrofit'!$AC$6,IF(F48="Scenario2PBT9",'Deep retrofit'!$AD$6,IF(F48="Scenario3PBT9",'Deep retrofit'!$AE$6,"")))&amp;IF(F48="Scenario1PBT10",'Deep retrofit'!$AF$6,IF(F48="Scenario2PBT10",'Deep retrofit'!$AG$6,IF(F48="Scenario3PBT10",'Deep retrofit'!$AH$6,"")))&amp;IF(F48="Scenario1PBT11",'Deep retrofit'!$AI$6,IF(F48="Scenario2PBT11",'Deep retrofit'!$AJ$6,IF(F48="Scenario3PBT11",'Deep retrofit'!$AK$6,"")))&amp;IF(F48="Scenario1PBT12",'Deep retrofit'!$AL$6,IF(F48="Scenario2PBT12",'Deep retrofit'!$AM$6,IF(F48="Scenario3PBT12",'Deep retrofit'!$AN$6,"")))&amp;IF(F48="Scenario1PBT13",'Deep retrofit'!$AO$6,IF(F48="Scenario2PBT13",'Deep retrofit'!$AP$6,IF(F48="Scenario3PBT13",'Deep retrofit'!$AQ$6,"")))&amp;IF(F48="Scenario1PBT14",'Deep retrofit'!$AR$6,IF(F48="Scenario2PBT14",'Deep retrofit'!$AS$6,IF(F48="Scenario3PBT14",'Deep retrofit'!$AT$6,"")))&amp;IF(F48="Scenario1PBT15",'Deep retrofit'!$AU$6,IF(F48="Scenario2PBT15",'Deep retrofit'!$AV$6,IF(F48="Scenario3PBT15",'Deep retrofit'!$AW$6,"")))</f>
        <v/>
      </c>
      <c r="H48" s="117">
        <f t="shared" si="13"/>
        <v>0</v>
      </c>
      <c r="I48" s="178" t="str">
        <f>IF(F48="Scenario1PBT1",'Deep retrofit'!$E$16,IF(F48="Scenario2PBT1",'Deep retrofit'!$F$16,IF(F48="Scenario3PBT1",'Deep retrofit'!$G$16,"")))&amp;IF(F48="Scenario1PBT2",'Deep retrofit'!$H$16,IF(F48="Scenario2PBT2",'Deep retrofit'!$I$16,IF(F48="Scenario3PBT2",'Deep retrofit'!$J$16,"")))&amp;IF(F48="Scenario1PBT3",'Deep retrofit'!$K$16,IF(F48="Scenario2PBT3",'Deep retrofit'!$L$16,IF(F48="Scenario3PBT3",'Deep retrofit'!$M$16,"")))&amp;IF(F48="Scenario1PBT4",'Deep retrofit'!$N$16,IF(F48="Scenario2PBT4",'Deep retrofit'!$O$16,IF(F48="Scenario3PBT4",'Deep retrofit'!$P$16,"")))&amp;IF(F48="Scenario1PBT5",'Deep retrofit'!$Q$16,IF(F48="Scenario2PBT5",'Deep retrofit'!$R$16,IF(F48="Scenario3PBT5",'Deep retrofit'!$S$16,"")))&amp;IF(F48="Scenario1PBT6",'Deep retrofit'!$T$16,IF(F48="Scenario2PBT6",'Deep retrofit'!$U$16,IF(F48="Scenario3PBT6",'Deep retrofit'!$V$16,"")))&amp;IF(F48="Scenario1PBT7",'Deep retrofit'!$W$16,IF(F48="Scenario2PBT7",'Deep retrofit'!$X$16,IF(F48="Scenario3PBT7",'Deep retrofit'!$Y$16,"")))&amp;IF(F48="Scenario1PBT8",'Deep retrofit'!$Z$16,IF(F48="Scenario2PBT8",'Deep retrofit'!$AA$16,IF(F48="Scenario3PBT8",'Deep retrofit'!$AB$16,"")))&amp;IF(F48="Scenario1PBT9",'Deep retrofit'!$AC$16,IF(F48="Scenario2PBT9",'Deep retrofit'!$AD$16,IF(F48="Scenario3PBT9",'Deep retrofit'!$AE$16,"")))&amp;IF(F48="Scenario1PBT10",'Deep retrofit'!$AF$16,IF(F48="Scenario2PBT10",'Deep retrofit'!$AG$16,IF(F48="Scenario3PBT10",'Deep retrofit'!$AH$16,"")))&amp;IF(F48="Scenario1PBT11",'Deep retrofit'!$AI$16,IF(F48="Scenario2PBT11",'Deep retrofit'!$AJ$16,IF(F48="Scenario3PBT11",'Deep retrofit'!$AK$16,"")))&amp;IF(F48="Scenario1PBT12",'Deep retrofit'!$AL$16,IF(F48="Scenario2PBT12",'Deep retrofit'!$AM$16,IF(F48="Scenario3PBT12",'Deep retrofit'!$AN$16,"")))&amp;IF(F48="Scenario1PBT13",'Deep retrofit'!$AO$16,IF(F48="Scenario2PBT13",'Deep retrofit'!$AP$16,IF(F48="Scenario3PBT13",'Deep retrofit'!$AQ$16,"")))&amp;IF(F48="Scenario1PBT14",'Deep retrofit'!$AR$16,IF(F48="Scenario2PBT14",'Deep retrofit'!$AS$16,IF(F48="Scenario3PBT14",'Deep retrofit'!$AT$16,"")))&amp;IF(F48="Scenario1PBT15",'Deep retrofit'!$AU$16,IF(F48="Scenario2PBT15",'Deep retrofit'!$AV$16,IF(F48="Scenario3PBT15",'Deep retrofit'!$AW$16,"")))</f>
        <v/>
      </c>
      <c r="J48" s="117">
        <f t="shared" si="14"/>
        <v>0</v>
      </c>
      <c r="K48" s="117" t="str">
        <f>IF(F48="Scenario1PBT1",'Deep retrofit'!$E$18,IF(F48="Scenario2PBT1",'Deep retrofit'!$F$18,IF(F48="Scenario3PBT1",'Deep retrofit'!$G$18,"")))&amp;IF(F48="Scenario1PBT2",'Deep retrofit'!$H$18,IF(F48="Scenario2PBT2",'Deep retrofit'!$I$18,IF(F48="Scenario3PBT2",'Deep retrofit'!$J$18,"")))&amp;IF(F48="Scenario1PBT3",'Deep retrofit'!$K$18,IF(F48="Scenario2PBT3",'Deep retrofit'!$L$18,IF(F48="Scenario3PBT3",'Deep retrofit'!$M$18,"")))&amp;IF(F48="Scenario1PBT4",'Deep retrofit'!$N$18,IF(F48="Scenario2PBT4",'Deep retrofit'!$O$18,IF(F48="Scenario3PBT4",'Deep retrofit'!$P$18,"")))&amp;IF(F48="Scenario1PBT5",'Deep retrofit'!$Q$18,IF(F48="Scenario2PBT5",'Deep retrofit'!$R$18,IF(F48="Scenario3PBT5",'Deep retrofit'!$S$18,"")))&amp;IF(F48="Scenario1PBT6",'Deep retrofit'!$T$18,IF(F48="Scenario2PBT6",'Deep retrofit'!$U$18,IF(F48="Scenario3PBT6",'Deep retrofit'!$V$18,"")))&amp;IF(F48="Scenario1PBT7",'Deep retrofit'!$W$18,IF(F48="Scenario2PBT7",'Deep retrofit'!$X$18,IF(F48="Scenario3PBT7",'Deep retrofit'!$Y$18,"")))&amp;IF(F48="Scenario1PBT8",'Deep retrofit'!$Z$18,IF(F48="Scenario2PBT8",'Deep retrofit'!$AA$18,IF(F48="Scenario3PBT8",'Deep retrofit'!$AB$18,"")))&amp;IF(F48="Scenario1PBT9",'Deep retrofit'!$AC$18,IF(F48="Scenario2PBT9",'Deep retrofit'!$AD$18,IF(F48="Scenario3PBT9",'Deep retrofit'!$AE$18,"")))&amp;IF(F48="Scenario1PBT10",'Deep retrofit'!$AF$18,IF(F48="Scenario2PBT10",'Deep retrofit'!$AG$18,IF(F48="Scenario3PBT10",'Deep retrofit'!$AH$18,"")))&amp;IF(F48="Scenario1PBT11",'Deep retrofit'!$AI$18,IF(F48="Scenario2PBT11",'Deep retrofit'!$AJ$18,IF(F48="Scenario3PBT11",'Deep retrofit'!$AK$18,"")))&amp;IF(F48="Scenario1PBT12",'Deep retrofit'!$AL$18,IF(F48="Scenario2PBT12",'Deep retrofit'!$AM$18,IF(F48="Scenario3PBT12",'Deep retrofit'!$AN$18,"")))&amp;IF(F48="Scenario1PBT13",'Deep retrofit'!$AO$18,IF(F48="Scenario2PBT13",'Deep retrofit'!$AP$18,IF(F48="Scenario3PBT13",'Deep retrofit'!$AQ$18,"")))&amp;IF(F48="Scenario1PBT14",'Deep retrofit'!$AR$18,IF(F48="Scenario2PBT14",'Deep retrofit'!$AS$18,IF(F48="Scenario3PBT14",'Deep retrofit'!$AT$18,"")))&amp;IF(F48="Scenario1PBT15",'Deep retrofit'!$AU$18,IF(F48="Scenario2PBT15",'Deep retrofit'!$AV$18,IF(F48="Scenario3PBT15",'Deep retrofit'!$AW$18,"")))</f>
        <v/>
      </c>
      <c r="L48" s="117">
        <f t="shared" si="15"/>
        <v>0</v>
      </c>
      <c r="M48" s="117" t="str">
        <f>IF(F48="Scenario1PBT1",'Deep retrofit'!$E$20,IF(F48="Scenario2PBT1",'Deep retrofit'!$F$20,IF(F48="Scenario3PBT1",'Deep retrofit'!$G$20,"")))&amp;IF(F48="Scenario1PBT2",'Deep retrofit'!$H$20,IF(F48="Scenario2PBT2",'Deep retrofit'!$I$20,IF(F48="Scenario3PBT2",'Deep retrofit'!$J$20,"")))&amp;IF(F48="Scenario1PBT3",'Deep retrofit'!$K$20,IF(F48="Scenario2PBT3",'Deep retrofit'!$L$20,IF(F48="Scenario3PBT3",'Deep retrofit'!$M$20,"")))&amp;IF(F48="Scenario1PBT4",'Deep retrofit'!$N$20,IF(F48="Scenario2PBT4",'Deep retrofit'!$O$20,IF(F48="Scenario3PBT4",'Deep retrofit'!$P$20,"")))&amp;IF(F48="Scenario1PBT5",'Deep retrofit'!$Q$20,IF(F48="Scenario2PBT5",'Deep retrofit'!$R$20,IF(F48="Scenario3PBT5",'Deep retrofit'!$S$20,"")))&amp;IF(F48="Scenario1PBT6",'Deep retrofit'!$T$20,IF(F48="Scenario2PBT6",'Deep retrofit'!$U$20,IF(F48="Scenario3PBT6",'Deep retrofit'!$V$20,"")))&amp;IF(F48="Scenario1PBT7",'Deep retrofit'!$W$20,IF(F48="Scenario2PBT7",'Deep retrofit'!$X$20,IF(F48="Scenario3PBT7",'Deep retrofit'!$Y$20,"")))&amp;IF(F48="Scenario1PBT8",'Deep retrofit'!$Z$20,IF(F48="Scenario2PBT8",'Deep retrofit'!$AA$20,IF(F48="Scenario3PBT8",'Deep retrofit'!$AB$20,"")))&amp;IF(F48="Scenario1PBT9",'Deep retrofit'!$AC$20,IF(F48="Scenario2PBT9",'Deep retrofit'!$AD$20,IF(F48="Scenario3PBT9",'Deep retrofit'!$AE$20,"")))&amp;IF(F48="Scenario1PBT10",'Deep retrofit'!$AF$20,IF(F48="Scenario2PBT10",'Deep retrofit'!$AG$20,IF(F48="Scenario3PBT10",'Deep retrofit'!$AH$20,"")))&amp;IF(F48="Scenario1PBT11",'Deep retrofit'!$AI$20,IF(F48="Scenario2PBT11",'Deep retrofit'!$AJ$20,IF(F48="Scenario3PBT11",'Deep retrofit'!$AK$20,"")))&amp;IF(F48="Scenario1PBT12",'Deep retrofit'!$AL$20,IF(F48="Scenario2PBT12",'Deep retrofit'!$AM$20,IF(F48="Scenario3PBT12",'Deep retrofit'!$AN$20,"")))&amp;IF(F48="Scenario1PBT13",'Deep retrofit'!$AO$20,IF(F48="Scenario2PBT13",'Deep retrofit'!$AP$20,IF(F48="Scenario3PBT13",'Deep retrofit'!$AQ$20,"")))&amp;IF(F48="Scenario1PBT14",'Deep retrofit'!$AR$20,IF(F48="Scenario2PBT14",'Deep retrofit'!$AS$20,IF(F48="Scenario3PBT14",'Deep retrofit'!$AT$20,"")))&amp;IF(F48="Scenario1PBT15",'Deep retrofit'!$AU$20,IF(F48="Scenario2PBT15",'Deep retrofit'!$AV$20,IF(F48="Scenario3PBT15",'Deep retrofit'!$AW$20,"")))</f>
        <v/>
      </c>
      <c r="N48" s="118">
        <f t="shared" si="16"/>
        <v>0</v>
      </c>
      <c r="O48" s="206" t="str">
        <f>IF(F48="Scenario1PBT1",'Deep retrofit'!$E$23,IF(F48="Scenario2PBT1",'Deep retrofit'!$F$23,IF(F48="Scenario3PBT1",'Deep retrofit'!$G$23,"")))&amp;IF(F48="Scenario1PBT2",'Deep retrofit'!$H$23,IF(F48="Scenario2PBT2",'Deep retrofit'!$I$23,IF(F48="Scenario3PBT2",'Deep retrofit'!$J$23,"")))&amp;IF(F48="Scenario1PBT3",'Deep retrofit'!$K$23,IF(F48="Scenario2PBT3",'Deep retrofit'!$L$23,IF(F48="Scenario3PBT3",'Deep retrofit'!$M$23,"")))&amp;IF(F48="Scenario1PBT4",'Deep retrofit'!$N$23,IF(F48="Scenario2PBT4",'Deep retrofit'!$O$23,IF(F48="Scenario3PBT4",'Deep retrofit'!$P$23,"")))&amp;IF(F48="Scenario1PBT5",'Deep retrofit'!$Q$23,IF(F48="Scenario2PBT5",'Deep retrofit'!$R$23,IF(F48="Scenario3PBT5",'Deep retrofit'!$S$23,"")))&amp;IF(F48="Scenario1PBT6",'Deep retrofit'!$T$23,IF(F48="Scenario2PBT6",'Deep retrofit'!$U$23,IF(F48="Scenario3PBT6",'Deep retrofit'!$V$23,"")))&amp;IF(F48="Scenario1PBT7",'Deep retrofit'!$W$23,IF(F48="Scenario2PBT7",'Deep retrofit'!$X$23,IF(F48="Scenario3PBT7",'Deep retrofit'!$Y$23,"")))&amp;IF(F48="Scenario1PBT8",'Deep retrofit'!$Z$23,IF(F48="Scenario2PBT8",'Deep retrofit'!$AA$23,IF(F48="Scenario3PBT8",'Deep retrofit'!$AB$23,"")))&amp;IF(F48="Scenario1PBT9",'Deep retrofit'!$AC$23,IF(F48="Scenario2PBT9",'Deep retrofit'!$AD$23,IF(F48="Scenario3PBT9",'Deep retrofit'!$AE$23,"")))&amp;IF(F48="Scenario1PBT10",'Deep retrofit'!$AF$23,IF(F48="Scenario2PBT10",'Deep retrofit'!$AG$23,IF(F48="Scenario3PBT10",'Deep retrofit'!$AH$23,"")))&amp;IF(F48="Scenario1PBT11",'Deep retrofit'!$AI$23,IF(F48="Scenario2PBT11",'Deep retrofit'!$AJ$23,IF(F48="Scenario3PBT11",'Deep retrofit'!$AK$23,"")))&amp;IF(F48="Scenario1PBT12",'Deep retrofit'!$AL$23,IF(F48="Scenario2PBT12",'Deep retrofit'!$AM$23,IF(F48="Scenario3PBT12",'Deep retrofit'!$AN$23,"")))&amp;IF(F48="Scenario1PBT13",'Deep retrofit'!$AO$23,IF(F48="Scenario2PBT13",'Deep retrofit'!$AP$23,IF(F48="Scenario3PBT13",'Deep retrofit'!$AQ$23,"")))&amp;IF(F48="Scenario1PBT14",'Deep retrofit'!$AR$23,IF(F48="Scenario2PBT14",'Deep retrofit'!$AS$23,IF(F48="Scenario3PBT14",'Deep retrofit'!$AT$23,"")))&amp;IF(F48="Scenario1PBT15",'Deep retrofit'!$AU$23,IF(F48="Scenario2PBT15",'Deep retrofit'!$AV$23,IF(F48="Scenario3PBT15",'Deep retrofit'!$AW$23,"")))</f>
        <v/>
      </c>
      <c r="P48" s="117">
        <f t="shared" si="17"/>
        <v>0</v>
      </c>
      <c r="Q48" s="117" t="str">
        <f>IF(F48="Scenario1PBT1",'Deep retrofit'!$E$25,IF(F48="Scenario2PBT1",'Deep retrofit'!$F$25,IF(F48="Scenario3PBT1",'Deep retrofit'!$G$25,"")))&amp;IF(F48="Scenario1PBT2",'Deep retrofit'!$H$25,IF(F48="Scenario2PBT2",'Deep retrofit'!$I$25,IF(F48="Scenario3PBT2",'Deep retrofit'!$J$25,"")))&amp;IF(F48="Scenario1PBT3",'Deep retrofit'!$K$25,IF(F48="Scenario2PBT3",'Deep retrofit'!$L$25,IF(F48="Scenario3PBT3",'Deep retrofit'!$M$25,"")))&amp;IF(F48="Scenario1PBT4",'Deep retrofit'!$N$25,IF(F48="Scenario2PBT4",'Deep retrofit'!$O$25,IF(F48="Scenario3PBT4",'Deep retrofit'!$P$25,"")))&amp;IF(F48="Scenario1PBT5",'Deep retrofit'!$Q$25,IF(F48="Scenario2PBT5",'Deep retrofit'!$R$25,IF(F48="Scenario3PBT5",'Deep retrofit'!$S$25,"")))&amp;IF(F48="Scenario1PBT6",'Deep retrofit'!$T$25,IF(F48="Scenario2PBT6",'Deep retrofit'!$U$25,IF(F48="Scenario3PBT6",'Deep retrofit'!$V$25,"")))&amp;IF(F48="Scenario1PBT7",'Deep retrofit'!$W$25,IF(F48="Scenario2PBT7",'Deep retrofit'!$X$25,IF(F48="Scenario3PBT7",'Deep retrofit'!$Y$25,"")))&amp;IF(F48="Scenario1PBT8",'Deep retrofit'!$Z$25,IF(F48="Scenario2PBT8",'Deep retrofit'!$AA$25,IF(F48="Scenario3PBT8",'Deep retrofit'!$AB$25,"")))&amp;IF(F48="Scenario1PBT9",'Deep retrofit'!$AC$25,IF(F48="Scenario2PBT9",'Deep retrofit'!$AD$25,IF(F48="Scenario3PBT9",'Deep retrofit'!$AE$25,"")))&amp;IF(F48="Scenario1PBT10",'Deep retrofit'!$AF$25,IF(F48="Scenario2PBT10",'Deep retrofit'!$AG$25,IF(F48="Scenario3PBT10",'Deep retrofit'!$AH$25,"")))&amp;IF(F48="Scenario1PBT11",'Deep retrofit'!$AI$25,IF(F48="Scenario2PBT11",'Deep retrofit'!$AJ$25,IF(F48="Scenario3PBT11",'Deep retrofit'!$AK$25,"")))&amp;IF(F48="Scenario1PBT12",'Deep retrofit'!$AL$25,IF(F48="Scenario2PBT12",'Deep retrofit'!$AM$25,IF(F48="Scenario3PBT12",'Deep retrofit'!$AN$25,"")))&amp;IF(F48="Scenario1PBT13",'Deep retrofit'!$AO$25,IF(F48="Scenario2PBT13",'Deep retrofit'!$AP$25,IF(F48="Scenario3PBT13",'Deep retrofit'!$AQ$25,"")))&amp;IF(F48="Scenario1PBT14",'Deep retrofit'!$AR$25,IF(F48="Scenario2PBT14",'Deep retrofit'!$AS$25,IF(F48="Scenario3PBT14",'Deep retrofit'!$AT$25,"")))&amp;IF(F48="Scenario1PBT15",'Deep retrofit'!$AU$25,IF(F48="Scenario2PBT15",'Deep retrofit'!$AV$25,IF(F48="Scenario3PBT15",'Deep retrofit'!$AW$25,"")))</f>
        <v/>
      </c>
      <c r="R48" s="117">
        <f t="shared" si="18"/>
        <v>0</v>
      </c>
      <c r="S48" s="117" t="str">
        <f>IF(F48="Scenario1PBT1",'Deep retrofit'!$E$27,IF(F48="Scenario2PBT1",'Deep retrofit'!$F$27,IF(F48="Scenario3PBT1",'Deep retrofit'!$G$27,"")))&amp;IF(F48="Scenario1PBT2",'Deep retrofit'!$H$27,IF(F48="Scenario2PBT2",'Deep retrofit'!$I$27,IF(F48="Scenario3PBT2",'Deep retrofit'!$J$27,"")))&amp;IF(F48="Scenario1PBT3",'Deep retrofit'!$K$27,IF(F48="Scenario2PBT3",'Deep retrofit'!$L$27,IF(F48="Scenario3PBT3",'Deep retrofit'!$M$27,"")))&amp;IF(F48="Scenario1PBT4",'Deep retrofit'!$N$27,IF(F48="Scenario2PBT4",'Deep retrofit'!$O$27,IF(F48="Scenario3PBT4",'Deep retrofit'!$P$27,"")))&amp;IF(F48="Scenario1PBT5",'Deep retrofit'!$Q$27,IF(F48="Scenario2PBT5",'Deep retrofit'!$R$27,IF(F48="Scenario3PBT5",'Deep retrofit'!$S$27,"")))&amp;IF(F48="Scenario1PBT6",'Deep retrofit'!$T$27,IF(F48="Scenario2PBT6",'Deep retrofit'!$U$27,IF(F48="Scenario3PBT6",'Deep retrofit'!$V$27,"")))&amp;IF(F48="Scenario1PBT7",'Deep retrofit'!$W$27,IF(F48="Scenario2PBT7",'Deep retrofit'!$X$27,IF(F48="Scenario3PBT7",'Deep retrofit'!$Y$27,"")))&amp;IF(F48="Scenario1PBT8",'Deep retrofit'!$Z$27,IF(F48="Scenario2PBT8",'Deep retrofit'!$AA$27,IF(F48="Scenario3PBT8",'Deep retrofit'!$AB$27,"")))&amp;IF(F48="Scenario1PBT9",'Deep retrofit'!$AC$27,IF(F48="Scenario2PBT9",'Deep retrofit'!$AD$27,IF(F48="Scenario3PBT9",'Deep retrofit'!$AE$27,"")))&amp;IF(F48="Scenario1PBT10",'Deep retrofit'!$AF$27,IF(F48="Scenario2PBT10",'Deep retrofit'!$AG$27,IF(F48="Scenario3PBT10",'Deep retrofit'!$AH$27,"")))&amp;IF(F48="Scenario1PBT11",'Deep retrofit'!$AI$27,IF(F48="Scenario2PBT11",'Deep retrofit'!$AJ$27,IF(F48="Scenario3PBT11",'Deep retrofit'!$AK$27,"")))&amp;IF(F48="Scenario1PBT12",'Deep retrofit'!$AL$27,IF(F48="Scenario2PBT12",'Deep retrofit'!$AM$27,IF(F48="Scenario3PBT12",'Deep retrofit'!$AN$27,"")))&amp;IF(F48="Scenario1PBT13",'Deep retrofit'!$AO$27,IF(F48="Scenario2PBT13",'Deep retrofit'!$AP$27,IF(F48="Scenario3PBT13",'Deep retrofit'!$AQ$27,"")))&amp;IF(F48="Scenario1PBT14",'Deep retrofit'!$AR$27,IF(F48="Scenario2PBT14",'Deep retrofit'!$AS$27,IF(F48="Scenario3PBT14",'Deep retrofit'!$AT$27,"")))&amp;IF(F48="Scenario1PBT15",'Deep retrofit'!$AU$27,IF(F48="Scenario2PBT15",'Deep retrofit'!$AV$27,IF(F48="Scenario3PBT15",'Deep retrofit'!$AW$27,"")))</f>
        <v/>
      </c>
      <c r="T48" s="207">
        <f t="shared" si="19"/>
        <v>0</v>
      </c>
      <c r="U48" s="206" t="str">
        <f>IF(F48="Scenario1PBT1",'Deep retrofit'!$E$38,IF(F48="Scenario2PBT1",'Deep retrofit'!$F$38,IF(F48="Scenario3PBT1",'Deep retrofit'!$G$38,"")))&amp;IF(F48="Scenario1PBT2",'Deep retrofit'!$H$38,IF(F48="Scenario2PBT2",'Deep retrofit'!$I$38,IF(F48="Scenario3PBT2",'Deep retrofit'!$J$38,"")))&amp;IF(F48="Scenario1PBT3",'Deep retrofit'!$K$38,IF(F48="Scenario2PBT3",'Deep retrofit'!$L$38,IF(F48="Scenario3PBT3",'Deep retrofit'!$M$38,"")))&amp;IF(F48="Scenario1PBT4",'Deep retrofit'!$N$38,IF(F48="Scenario2PBT4",'Deep retrofit'!$O$38,IF(F48="Scenario3PBT4",'Deep retrofit'!$P$38,"")))&amp;IF(F48="Scenario1PBT5",'Deep retrofit'!$Q$38,IF(F48="Scenario2PBT5",'Deep retrofit'!$R$38,IF(F48="Scenario3PBT5",'Deep retrofit'!$S$38,"")))&amp;IF(F48="Scenario1PBT6",'Deep retrofit'!$T$38,IF(F48="Scenario2PBT6",'Deep retrofit'!$U$38,IF(F48="Scenario3PBT6",'Deep retrofit'!$V$38,"")))&amp;IF(F48="Scenario1PBT7",'Deep retrofit'!$W$38,IF(F48="Scenario2PBT7",'Deep retrofit'!$X$38,IF(F48="Scenario3PBT7",'Deep retrofit'!$Y$38,"")))&amp;IF(F48="Scenario1PBT8",'Deep retrofit'!$Z$38,IF(F48="Scenario2PBT8",'Deep retrofit'!$AA$38,IF(F48="Scenario3PBT8",'Deep retrofit'!$AB$38,"")))&amp;IF(F48="Scenario1PBT9",'Deep retrofit'!$AC$38,IF(F48="Scenario2PBT9",'Deep retrofit'!$AD$38,IF(F48="Scenario3PBT9",'Deep retrofit'!$AE$38,"")))&amp;IF(F48="Scenario1PBT10",'Deep retrofit'!$AF$38,IF(F48="Scenario2PBT10",'Deep retrofit'!$AG$38,IF(F48="Scenario3PBT10",'Deep retrofit'!$AH$38,"")))&amp;IF(F48="Scenario1PBT11",'Deep retrofit'!$AI$38,IF(F48="Scenario2PBT11",'Deep retrofit'!$AJ$38,IF(F48="Scenario3PBT11",'Deep retrofit'!$AK$38,"")))&amp;IF(F48="Scenario1PBT12",'Deep retrofit'!$AL$38,IF(F48="Scenario2PBT12",'Deep retrofit'!$AM$38,IF(F48="Scenario3PBT12",'Deep retrofit'!$AN$38,"")))&amp;IF(F48="Scenario1PBT13",'Deep retrofit'!$AO$38,IF(F48="Scenario2PBT13",'Deep retrofit'!$AP$38,IF(F48="Scenario3PBT13",'Deep retrofit'!$AQ$38,"")))&amp;IF(F48="Scenario1PBT14",'Deep retrofit'!$AR$38,IF(F48="Scenario2PBT14",'Deep retrofit'!$AS$38,IF(F48="Scenario3PBT14",'Deep retrofit'!$AT$38,"")))&amp;IF(F48="Scenario1PBT15",'Deep retrofit'!$AU$38,IF(F48="Scenario2PBT15",'Deep retrofit'!$AV$38,IF(F48="Scenario3PBT15",'Deep retrofit'!$AW$38,"")))</f>
        <v/>
      </c>
      <c r="V48" s="117">
        <f t="shared" si="20"/>
        <v>0</v>
      </c>
      <c r="W48" s="117" t="str">
        <f>IF(F48="Scenario1PBT1",'Deep retrofit'!$E$40,IF(F48="Scenario2PBT1",'Deep retrofit'!$F$40,IF(F48="Scenario3PBT1",'Deep retrofit'!$G$40,"")))&amp;IF(F48="Scenario1PBT2",'Deep retrofit'!$H$40,IF(F48="Scenario2PBT2",'Deep retrofit'!$I$40,IF(F48="Scenario3PBT2",'Deep retrofit'!$J$40,"")))&amp;IF(F48="Scenario1PBT3",'Deep retrofit'!$K$40,IF(F48="Scenario2PBT3",'Deep retrofit'!$L$40,IF(F48="Scenario3PBT3",'Deep retrofit'!$M$40,"")))&amp;IF(F48="Scenario1PBT4",'Deep retrofit'!$N$40,IF(F48="Scenario2PBT4",'Deep retrofit'!$O$40,IF(F48="Scenario3PBT4",'Deep retrofit'!$P$40,"")))&amp;IF(F48="Scenario1PBT5",'Deep retrofit'!$Q$40,IF(F48="Scenario2PBT5",'Deep retrofit'!$R$40,IF(F48="Scenario3PBT5",'Deep retrofit'!$S$40,"")))&amp;IF(F48="Scenario1PBT6",'Deep retrofit'!$T$40,IF(F48="Scenario2PBT6",'Deep retrofit'!$U$40,IF(F48="Scenario3PBT6",'Deep retrofit'!$V$40,"")))&amp;IF(F48="Scenario1PBT7",'Deep retrofit'!$W$40,IF(F48="Scenario2PBT7",'Deep retrofit'!$X$40,IF(F48="Scenario3PBT7",'Deep retrofit'!$Y$40,"")))&amp;IF(F48="Scenario1PBT8",'Deep retrofit'!$Z$40,IF(F48="Scenario2PBT8",'Deep retrofit'!$AA$40,IF(F48="Scenario3PBT8",'Deep retrofit'!$AB$40,"")))&amp;IF(F48="Scenario1PBT9",'Deep retrofit'!$AC$40,IF(F48="Scenario2PBT9",'Deep retrofit'!$AD$40,IF(F48="Scenario3PBT9",'Deep retrofit'!$AE$40,"")))&amp;IF(F48="Scenario1PBT10",'Deep retrofit'!$AF$40,IF(F48="Scenario2PBT10",'Deep retrofit'!$AG$40,IF(F48="Scenario3PBT10",'Deep retrofit'!$AH$40,"")))&amp;IF(F48="Scenario1PBT11",'Deep retrofit'!$AI$40,IF(F48="Scenario2PBT11",'Deep retrofit'!$AJ$40,IF(F48="Scenario3PBT11",'Deep retrofit'!$AK$40,"")))&amp;IF(F48="Scenario1PBT12",'Deep retrofit'!$AL$40,IF(F48="Scenario2PBT12",'Deep retrofit'!$AM$40,IF(F48="Scenario3PBT12",'Deep retrofit'!$AN$40,"")))&amp;IF(F48="Scenario1PBT13",'Deep retrofit'!$AO$40,IF(F48="Scenario2PBT13",'Deep retrofit'!$AP$40,IF(F48="Scenario3PBT13",'Deep retrofit'!$AQ$40,"")))&amp;IF(F48="Scenario1PBT14",'Deep retrofit'!$AR$40,IF(F48="Scenario2PBT14",'Deep retrofit'!$AS$40,IF(F48="Scenario3PBT14",'Deep retrofit'!$AT$40,"")))&amp;IF(F48="Scenario1PBT15",'Deep retrofit'!$AU$40,IF(F48="Scenario2PBT15",'Deep retrofit'!$AV$40,IF(F48="Scenario3PBT15",'Deep retrofit'!$AW$40,"")))</f>
        <v/>
      </c>
      <c r="X48" s="117">
        <f t="shared" si="21"/>
        <v>0</v>
      </c>
      <c r="Y48" s="117" t="str">
        <f>IF(F48="Scenario1PBT1",'Deep retrofit'!$E$42,IF(F48="Scenario2PBT1",'Deep retrofit'!$F$42,IF(F48="Scenario3PBT1",'Deep retrofit'!$G$42,"")))&amp;IF(F48="Scenario1PBT2",'Deep retrofit'!$H$42,IF(F48="Scenario2PBT2",'Deep retrofit'!$I$42,IF(F48="Scenario3PBT2",'Deep retrofit'!$J$42,"")))&amp;IF(F48="Scenario1PBT3",'Deep retrofit'!$K$42,IF(F48="Scenario2PBT3",'Deep retrofit'!$L$42,IF(F48="Scenario3PBT3",'Deep retrofit'!$M$42,"")))&amp;IF(F48="Scenario1PBT4",'Deep retrofit'!$N$42,IF(F48="Scenario2PBT4",'Deep retrofit'!$O$42,IF(F48="Scenario3PBT4",'Deep retrofit'!$P$42,"")))&amp;IF(F48="Scenario1PBT5",'Deep retrofit'!$Q$42,IF(F48="Scenario2PBT5",'Deep retrofit'!$R$42,IF(F48="Scenario3PBT5",'Deep retrofit'!$S$42,"")))&amp;IF(F48="Scenario1PBT6",'Deep retrofit'!$T$42,IF(F48="Scenario2PBT6",'Deep retrofit'!$U$42,IF(F48="Scenario3PBT6",'Deep retrofit'!$V$42,"")))&amp;IF(F48="Scenario1PBT7",'Deep retrofit'!$W$42,IF(F48="Scenario2PBT7",'Deep retrofit'!$X$42,IF(F48="Scenario3PBT7",'Deep retrofit'!$Y$42,"")))&amp;IF(F48="Scenario1PBT8",'Deep retrofit'!$Z$42,IF(F48="Scenario2PBT8",'Deep retrofit'!$AA$42,IF(F48="Scenario3PBT8",'Deep retrofit'!$AB$42,"")))&amp;IF(F48="Scenario1PBT9",'Deep retrofit'!$AC$42,IF(F48="Scenario2PBT9",'Deep retrofit'!$AD$42,IF(F48="Scenario3PBT9",'Deep retrofit'!$AE$42,"")))&amp;IF(F48="Scenario1PBT10",'Deep retrofit'!$AF$42,IF(F48="Scenario2PBT10",'Deep retrofit'!$AG$42,IF(F48="Scenario3PBT10",'Deep retrofit'!$AH$42,"")))&amp;IF(F48="Scenario1PBT11",'Deep retrofit'!$AI$42,IF(F48="Scenario2PBT11",'Deep retrofit'!$AJ$42,IF(F48="Scenario3PBT11",'Deep retrofit'!$AK$42,"")))&amp;IF(F48="Scenario1PBT12",'Deep retrofit'!$AL$42,IF(F48="Scenario2PBT12",'Deep retrofit'!$AM$42,IF(F48="Scenario3PBT12",'Deep retrofit'!$AN$42,"")))&amp;IF(F48="Scenario1PBT13",'Deep retrofit'!$AO$42,IF(F48="Scenario2PBT13",'Deep retrofit'!$AP$42,IF(F48="Scenario3PBT13",'Deep retrofit'!$AQ$42,"")))&amp;IF(F48="Scenario1PBT14",'Deep retrofit'!$AR$42,IF(F48="Scenario2PBT14",'Deep retrofit'!$AS$42,IF(F48="Scenario3PBT14",'Deep retrofit'!$AT$42,"")))&amp;IF(F48="Scenario1PBT15",'Deep retrofit'!$AU$42,IF(F48="Scenario2PBT15",'Deep retrofit'!$AV$42,IF(F48="Scenario3PBT15",'Deep retrofit'!$AW$42,"")))</f>
        <v/>
      </c>
      <c r="Z48" s="117">
        <f t="shared" si="22"/>
        <v>0</v>
      </c>
      <c r="AA48" s="269" t="str">
        <f>IF(F48="Scenario1PBT1",'Deep retrofit'!$E$101,IF(F48="Scenario2PBT1",'Deep retrofit'!$F$101,IF(F48="Scenario3PBT1",'Deep retrofit'!$G$101,"")))&amp;IF(F48="Scenario1PBT2",'Deep retrofit'!$H$101,IF(F48="Scenario2PBT2",'Deep retrofit'!$I$101,IF(F48="Scenario3PBT2",'Deep retrofit'!$J$101,"")))&amp;IF(F48="Scenario1PBT3",'Deep retrofit'!$K$101,IF(F48="Scenario2PBT3",'Deep retrofit'!$L$101,IF(F48="Scenario3PBT3",'Deep retrofit'!$M$101,"")))&amp;IF(F48="Scenario1PBT4",'Deep retrofit'!$N$101,IF(F48="Scenario2PBT4",'Deep retrofit'!$O$101,IF(F48="Scenario3PBT4",'Deep retrofit'!$P$101,"")))&amp;IF(F48="Scenario1PBT5",'Deep retrofit'!$Q$101,IF(F48="Scenario2PBT5",'Deep retrofit'!$R$101,IF(F48="Scenario3PBT5",'Deep retrofit'!$S$101,"")))&amp;IF(F48="Scenario1PBT6",'Deep retrofit'!$T$101,IF(F48="Scenario2PBT6",'Deep retrofit'!$U$101,IF(F48="Scenario3PBT6",'Deep retrofit'!$V$101,"")))&amp;IF(F48="Scenario1PBT7",'Deep retrofit'!$W$101,IF(F48="Scenario2PBT7",'Deep retrofit'!$X$101,IF(F48="Scenario3PBT7",'Deep retrofit'!$Y$101,"")))&amp;IF(F48="Scenario1PBT8",'Deep retrofit'!$Z$101,IF(F48="Scenario2PBT8",'Deep retrofit'!$AA$101,IF(F48="Scenario3PBT8",'Deep retrofit'!$AB$101,"")))&amp;IF(F48="Scenario1PBT9",'Deep retrofit'!$AC$101,IF(F48="Scenario2PBT9",'Deep retrofit'!$AD$101,IF(F48="Scenario3PBT9",'Deep retrofit'!$AE$101,"")))&amp;IF(F48="Scenario1PBT10",'Deep retrofit'!$AF$101,IF(F48="Scenario2PBT10",'Deep retrofit'!$AG$101,IF(F48="Scenario3PBT10",'Deep retrofit'!$AH$101,"")))&amp;IF(F48="Scenario1PBT11",'Deep retrofit'!$AI$101,IF(F48="Scenario2PBT11",'Deep retrofit'!$AJ$101,IF(F48="Scenario3PBT11",'Deep retrofit'!$AK$101,"")))&amp;IF(F48="Scenario1PBT12",'Deep retrofit'!$AL$101,IF(F48="Scenario2PBT12",'Deep retrofit'!$AM$101,IF(F48="Scenario3PBT12",'Deep retrofit'!$AN$101,"")))&amp;IF(F48="Scenario1PBT13",'Deep retrofit'!$AO$101,IF(F48="Scenario2PBT13",'Deep retrofit'!$AP$101,IF(F48="Scenario3PBT13",'Deep retrofit'!$AQ$101,"")))&amp;IF(F48="Scenario1PBT14",'Deep retrofit'!$AR$101,IF(F48="Scenario2PBT14",'Deep retrofit'!$AS$101,IF(F48="Scenario3PBT14",'Deep retrofit'!$AT$101,"")))&amp;IF(F48="Scenario1PBT15",'Deep retrofit'!$AU$101,IF(F48="Scenario2PBT15",'Deep retrofit'!$AV$101,IF(F48="Scenario3PBT15",'Deep retrofit'!$AW$101,"")))</f>
        <v/>
      </c>
      <c r="AB48" s="203">
        <f t="shared" si="23"/>
        <v>0</v>
      </c>
      <c r="AC48" s="372" t="str">
        <f t="shared" si="24"/>
        <v/>
      </c>
      <c r="AD48" s="353">
        <f>IF(AC48="",IFERROR('Projection_Base-case'!G49-G48,0),0)</f>
        <v>0</v>
      </c>
      <c r="AE48" s="350">
        <f t="shared" si="25"/>
        <v>0</v>
      </c>
      <c r="AF48" s="361">
        <f>IFERROR(100*AD48/'Projection_Base-case'!G49,0)</f>
        <v>0</v>
      </c>
      <c r="AG48" s="352">
        <f>IF(AC48="",IFERROR('Projection_Base-case'!I49-I48,0),0)</f>
        <v>0</v>
      </c>
      <c r="AH48" s="353">
        <f t="shared" si="26"/>
        <v>0</v>
      </c>
      <c r="AI48" s="361">
        <f>IFERROR(100*AG48/'Projection_Base-case'!I49,0)</f>
        <v>0</v>
      </c>
      <c r="AJ48" s="352">
        <f>IF(AC48="",IFERROR('Projection_Base-case'!K49-K48,0),0)</f>
        <v>0</v>
      </c>
      <c r="AK48" s="353">
        <f t="shared" si="27"/>
        <v>0</v>
      </c>
      <c r="AL48" s="361">
        <f>IFERROR(100*AJ48/'Projection_Base-case'!K49,0)</f>
        <v>0</v>
      </c>
      <c r="AM48" s="352">
        <f>-IF(AC48="",IFERROR('Projection_Base-case'!M49-M48,0),0)</f>
        <v>0</v>
      </c>
      <c r="AN48" s="353">
        <f t="shared" si="28"/>
        <v>0</v>
      </c>
      <c r="AO48" s="354">
        <f>IFERROR(IF('Projection_Base-case'!N49&gt;0,100*AN48/'Projection_Base-case'!N49,100*AN48/N48),0)</f>
        <v>0</v>
      </c>
      <c r="AP48" s="355">
        <f>IF(AC48="",IFERROR('Projection_Base-case'!O49-O48,0),0)</f>
        <v>0</v>
      </c>
      <c r="AQ48" s="356">
        <f t="shared" si="29"/>
        <v>0</v>
      </c>
      <c r="AR48" s="356">
        <f>IFERROR(100*AP48/'Projection_Base-case'!O49,0)</f>
        <v>0</v>
      </c>
      <c r="AS48" s="355">
        <f>IF(AC48="",IFERROR('Projection_Base-case'!Q49-Q48,0),0)</f>
        <v>0</v>
      </c>
      <c r="AT48" s="356">
        <f t="shared" si="30"/>
        <v>0</v>
      </c>
      <c r="AU48" s="356">
        <f>IFERROR(100*AS48/'Projection_Base-case'!Q49,0)</f>
        <v>0</v>
      </c>
      <c r="AV48" s="355">
        <f>IF(AC48="",IFERROR('Projection_Base-case'!S49-S48,0),0)</f>
        <v>0</v>
      </c>
      <c r="AW48" s="356">
        <f t="shared" si="31"/>
        <v>0</v>
      </c>
      <c r="AX48" s="357">
        <f>IFERROR(100*AV48/'Projection_Base-case'!S49,0)</f>
        <v>0</v>
      </c>
      <c r="AY48" s="358">
        <f>IF(AC48="",IFERROR('Projection_Base-case'!U49-U48,0),0)</f>
        <v>0</v>
      </c>
      <c r="AZ48" s="359">
        <f t="shared" si="32"/>
        <v>0</v>
      </c>
      <c r="BA48" s="359">
        <f>IFERROR(100*AY48/'Projection_Base-case'!U49,0)</f>
        <v>0</v>
      </c>
      <c r="BB48" s="358">
        <f>IF(AC48="",IFERROR('Projection_Base-case'!W49-W48,0),0)</f>
        <v>0</v>
      </c>
      <c r="BC48" s="359">
        <f t="shared" si="33"/>
        <v>0</v>
      </c>
      <c r="BD48" s="359">
        <f>IFERROR(100*BB48/'Projection_Base-case'!W49,0)</f>
        <v>0</v>
      </c>
      <c r="BE48" s="358">
        <f>IF(AC48="",IFERROR('Projection_Base-case'!Y49-Y48,0),0)</f>
        <v>0</v>
      </c>
      <c r="BF48" s="359">
        <f t="shared" si="34"/>
        <v>0</v>
      </c>
      <c r="BG48" s="359">
        <f>IFERROR(100*BE48/'Projection_Base-case'!Y49,0)</f>
        <v>0</v>
      </c>
      <c r="BH48" s="359">
        <f t="shared" si="35"/>
        <v>0</v>
      </c>
      <c r="BI48" s="360">
        <f t="shared" si="36"/>
        <v>0</v>
      </c>
    </row>
    <row r="49" spans="1:61" ht="15.6">
      <c r="A49" s="205">
        <v>45</v>
      </c>
      <c r="B49" s="347">
        <f>IF('Projection_Base-case'!B50&lt;&gt;"",'Projection_Base-case'!B50,0)</f>
        <v>0</v>
      </c>
      <c r="C49" s="347">
        <f>IF('Projection_Base-case'!C50&lt;&gt;"",'Projection_Base-case'!C50,0)</f>
        <v>0</v>
      </c>
      <c r="D49" s="347">
        <f>IF('Projection_Base-case'!D50&lt;&gt;"",'Projection_Base-case'!D50,0)</f>
        <v>0</v>
      </c>
      <c r="E49" s="346"/>
      <c r="F49" s="202" t="str">
        <f t="shared" si="12"/>
        <v>0</v>
      </c>
      <c r="G49" s="177" t="str">
        <f>IF(F49="Scenario1PBT1",'Deep retrofit'!$E$6,IF(F49="Scenario2PBT1",'Deep retrofit'!$F$6,IF(F49="Scenario3PBT1",'Deep retrofit'!$G$6,"")))&amp;IF(F49="Scenario1PBT2",'Deep retrofit'!$H$6,IF(F49="Scenario2PBT2",'Deep retrofit'!$I$6,IF(F49="Scenario3PBT2",'Deep retrofit'!$J$6,"")))&amp;IF(F49="Scenario1PBT3",'Deep retrofit'!$K$6,IF(F49="Scenario2PBT3",'Deep retrofit'!$L$6,IF(F49="Scenario3PBT3",'Deep retrofit'!$M$6,"")))&amp;IF(F49="Scenario1PBT4",'Deep retrofit'!$N$6,IF(F49="Scenario2PBT4",'Deep retrofit'!$O$6,IF(F49="Scenario3PBT4",'Deep retrofit'!$P$6,"")))&amp;IF(F49="Scenario1PBT5",'Deep retrofit'!$Q$6,IF(F49="Scenario2PBT5",'Deep retrofit'!$R$6,IF(F49="Scenario3PBT5",'Deep retrofit'!$S$6,"")))&amp;IF(F49="Scenario1PBT6",'Deep retrofit'!$T$6,IF(F49="Scenario2PBT6",'Deep retrofit'!$U$6,IF(F49="Scenario3PBT6",'Deep retrofit'!$V$6,"")))&amp;IF(F49="Scenario1PBT7",'Deep retrofit'!$W$6,IF(F49="Scenario2PBT7",'Deep retrofit'!$X$6,IF(F49="Scenario3PBT7",'Deep retrofit'!$Y$6,"")))&amp;IF(F49="Scenario1PBT8",'Deep retrofit'!$Z$6,IF(F49="Scenario2PBT8",'Deep retrofit'!$AA$6,IF(F49="Scenario3PBT8",'Deep retrofit'!$AB$6,"")))&amp;IF(F49="Scenario1PBT9",'Deep retrofit'!$AC$6,IF(F49="Scenario2PBT9",'Deep retrofit'!$AD$6,IF(F49="Scenario3PBT9",'Deep retrofit'!$AE$6,"")))&amp;IF(F49="Scenario1PBT10",'Deep retrofit'!$AF$6,IF(F49="Scenario2PBT10",'Deep retrofit'!$AG$6,IF(F49="Scenario3PBT10",'Deep retrofit'!$AH$6,"")))&amp;IF(F49="Scenario1PBT11",'Deep retrofit'!$AI$6,IF(F49="Scenario2PBT11",'Deep retrofit'!$AJ$6,IF(F49="Scenario3PBT11",'Deep retrofit'!$AK$6,"")))&amp;IF(F49="Scenario1PBT12",'Deep retrofit'!$AL$6,IF(F49="Scenario2PBT12",'Deep retrofit'!$AM$6,IF(F49="Scenario3PBT12",'Deep retrofit'!$AN$6,"")))&amp;IF(F49="Scenario1PBT13",'Deep retrofit'!$AO$6,IF(F49="Scenario2PBT13",'Deep retrofit'!$AP$6,IF(F49="Scenario3PBT13",'Deep retrofit'!$AQ$6,"")))&amp;IF(F49="Scenario1PBT14",'Deep retrofit'!$AR$6,IF(F49="Scenario2PBT14",'Deep retrofit'!$AS$6,IF(F49="Scenario3PBT14",'Deep retrofit'!$AT$6,"")))&amp;IF(F49="Scenario1PBT15",'Deep retrofit'!$AU$6,IF(F49="Scenario2PBT15",'Deep retrofit'!$AV$6,IF(F49="Scenario3PBT15",'Deep retrofit'!$AW$6,"")))</f>
        <v/>
      </c>
      <c r="H49" s="117">
        <f t="shared" si="13"/>
        <v>0</v>
      </c>
      <c r="I49" s="178" t="str">
        <f>IF(F49="Scenario1PBT1",'Deep retrofit'!$E$16,IF(F49="Scenario2PBT1",'Deep retrofit'!$F$16,IF(F49="Scenario3PBT1",'Deep retrofit'!$G$16,"")))&amp;IF(F49="Scenario1PBT2",'Deep retrofit'!$H$16,IF(F49="Scenario2PBT2",'Deep retrofit'!$I$16,IF(F49="Scenario3PBT2",'Deep retrofit'!$J$16,"")))&amp;IF(F49="Scenario1PBT3",'Deep retrofit'!$K$16,IF(F49="Scenario2PBT3",'Deep retrofit'!$L$16,IF(F49="Scenario3PBT3",'Deep retrofit'!$M$16,"")))&amp;IF(F49="Scenario1PBT4",'Deep retrofit'!$N$16,IF(F49="Scenario2PBT4",'Deep retrofit'!$O$16,IF(F49="Scenario3PBT4",'Deep retrofit'!$P$16,"")))&amp;IF(F49="Scenario1PBT5",'Deep retrofit'!$Q$16,IF(F49="Scenario2PBT5",'Deep retrofit'!$R$16,IF(F49="Scenario3PBT5",'Deep retrofit'!$S$16,"")))&amp;IF(F49="Scenario1PBT6",'Deep retrofit'!$T$16,IF(F49="Scenario2PBT6",'Deep retrofit'!$U$16,IF(F49="Scenario3PBT6",'Deep retrofit'!$V$16,"")))&amp;IF(F49="Scenario1PBT7",'Deep retrofit'!$W$16,IF(F49="Scenario2PBT7",'Deep retrofit'!$X$16,IF(F49="Scenario3PBT7",'Deep retrofit'!$Y$16,"")))&amp;IF(F49="Scenario1PBT8",'Deep retrofit'!$Z$16,IF(F49="Scenario2PBT8",'Deep retrofit'!$AA$16,IF(F49="Scenario3PBT8",'Deep retrofit'!$AB$16,"")))&amp;IF(F49="Scenario1PBT9",'Deep retrofit'!$AC$16,IF(F49="Scenario2PBT9",'Deep retrofit'!$AD$16,IF(F49="Scenario3PBT9",'Deep retrofit'!$AE$16,"")))&amp;IF(F49="Scenario1PBT10",'Deep retrofit'!$AF$16,IF(F49="Scenario2PBT10",'Deep retrofit'!$AG$16,IF(F49="Scenario3PBT10",'Deep retrofit'!$AH$16,"")))&amp;IF(F49="Scenario1PBT11",'Deep retrofit'!$AI$16,IF(F49="Scenario2PBT11",'Deep retrofit'!$AJ$16,IF(F49="Scenario3PBT11",'Deep retrofit'!$AK$16,"")))&amp;IF(F49="Scenario1PBT12",'Deep retrofit'!$AL$16,IF(F49="Scenario2PBT12",'Deep retrofit'!$AM$16,IF(F49="Scenario3PBT12",'Deep retrofit'!$AN$16,"")))&amp;IF(F49="Scenario1PBT13",'Deep retrofit'!$AO$16,IF(F49="Scenario2PBT13",'Deep retrofit'!$AP$16,IF(F49="Scenario3PBT13",'Deep retrofit'!$AQ$16,"")))&amp;IF(F49="Scenario1PBT14",'Deep retrofit'!$AR$16,IF(F49="Scenario2PBT14",'Deep retrofit'!$AS$16,IF(F49="Scenario3PBT14",'Deep retrofit'!$AT$16,"")))&amp;IF(F49="Scenario1PBT15",'Deep retrofit'!$AU$16,IF(F49="Scenario2PBT15",'Deep retrofit'!$AV$16,IF(F49="Scenario3PBT15",'Deep retrofit'!$AW$16,"")))</f>
        <v/>
      </c>
      <c r="J49" s="117">
        <f t="shared" si="14"/>
        <v>0</v>
      </c>
      <c r="K49" s="117" t="str">
        <f>IF(F49="Scenario1PBT1",'Deep retrofit'!$E$18,IF(F49="Scenario2PBT1",'Deep retrofit'!$F$18,IF(F49="Scenario3PBT1",'Deep retrofit'!$G$18,"")))&amp;IF(F49="Scenario1PBT2",'Deep retrofit'!$H$18,IF(F49="Scenario2PBT2",'Deep retrofit'!$I$18,IF(F49="Scenario3PBT2",'Deep retrofit'!$J$18,"")))&amp;IF(F49="Scenario1PBT3",'Deep retrofit'!$K$18,IF(F49="Scenario2PBT3",'Deep retrofit'!$L$18,IF(F49="Scenario3PBT3",'Deep retrofit'!$M$18,"")))&amp;IF(F49="Scenario1PBT4",'Deep retrofit'!$N$18,IF(F49="Scenario2PBT4",'Deep retrofit'!$O$18,IF(F49="Scenario3PBT4",'Deep retrofit'!$P$18,"")))&amp;IF(F49="Scenario1PBT5",'Deep retrofit'!$Q$18,IF(F49="Scenario2PBT5",'Deep retrofit'!$R$18,IF(F49="Scenario3PBT5",'Deep retrofit'!$S$18,"")))&amp;IF(F49="Scenario1PBT6",'Deep retrofit'!$T$18,IF(F49="Scenario2PBT6",'Deep retrofit'!$U$18,IF(F49="Scenario3PBT6",'Deep retrofit'!$V$18,"")))&amp;IF(F49="Scenario1PBT7",'Deep retrofit'!$W$18,IF(F49="Scenario2PBT7",'Deep retrofit'!$X$18,IF(F49="Scenario3PBT7",'Deep retrofit'!$Y$18,"")))&amp;IF(F49="Scenario1PBT8",'Deep retrofit'!$Z$18,IF(F49="Scenario2PBT8",'Deep retrofit'!$AA$18,IF(F49="Scenario3PBT8",'Deep retrofit'!$AB$18,"")))&amp;IF(F49="Scenario1PBT9",'Deep retrofit'!$AC$18,IF(F49="Scenario2PBT9",'Deep retrofit'!$AD$18,IF(F49="Scenario3PBT9",'Deep retrofit'!$AE$18,"")))&amp;IF(F49="Scenario1PBT10",'Deep retrofit'!$AF$18,IF(F49="Scenario2PBT10",'Deep retrofit'!$AG$18,IF(F49="Scenario3PBT10",'Deep retrofit'!$AH$18,"")))&amp;IF(F49="Scenario1PBT11",'Deep retrofit'!$AI$18,IF(F49="Scenario2PBT11",'Deep retrofit'!$AJ$18,IF(F49="Scenario3PBT11",'Deep retrofit'!$AK$18,"")))&amp;IF(F49="Scenario1PBT12",'Deep retrofit'!$AL$18,IF(F49="Scenario2PBT12",'Deep retrofit'!$AM$18,IF(F49="Scenario3PBT12",'Deep retrofit'!$AN$18,"")))&amp;IF(F49="Scenario1PBT13",'Deep retrofit'!$AO$18,IF(F49="Scenario2PBT13",'Deep retrofit'!$AP$18,IF(F49="Scenario3PBT13",'Deep retrofit'!$AQ$18,"")))&amp;IF(F49="Scenario1PBT14",'Deep retrofit'!$AR$18,IF(F49="Scenario2PBT14",'Deep retrofit'!$AS$18,IF(F49="Scenario3PBT14",'Deep retrofit'!$AT$18,"")))&amp;IF(F49="Scenario1PBT15",'Deep retrofit'!$AU$18,IF(F49="Scenario2PBT15",'Deep retrofit'!$AV$18,IF(F49="Scenario3PBT15",'Deep retrofit'!$AW$18,"")))</f>
        <v/>
      </c>
      <c r="L49" s="117">
        <f t="shared" si="15"/>
        <v>0</v>
      </c>
      <c r="M49" s="117" t="str">
        <f>IF(F49="Scenario1PBT1",'Deep retrofit'!$E$20,IF(F49="Scenario2PBT1",'Deep retrofit'!$F$20,IF(F49="Scenario3PBT1",'Deep retrofit'!$G$20,"")))&amp;IF(F49="Scenario1PBT2",'Deep retrofit'!$H$20,IF(F49="Scenario2PBT2",'Deep retrofit'!$I$20,IF(F49="Scenario3PBT2",'Deep retrofit'!$J$20,"")))&amp;IF(F49="Scenario1PBT3",'Deep retrofit'!$K$20,IF(F49="Scenario2PBT3",'Deep retrofit'!$L$20,IF(F49="Scenario3PBT3",'Deep retrofit'!$M$20,"")))&amp;IF(F49="Scenario1PBT4",'Deep retrofit'!$N$20,IF(F49="Scenario2PBT4",'Deep retrofit'!$O$20,IF(F49="Scenario3PBT4",'Deep retrofit'!$P$20,"")))&amp;IF(F49="Scenario1PBT5",'Deep retrofit'!$Q$20,IF(F49="Scenario2PBT5",'Deep retrofit'!$R$20,IF(F49="Scenario3PBT5",'Deep retrofit'!$S$20,"")))&amp;IF(F49="Scenario1PBT6",'Deep retrofit'!$T$20,IF(F49="Scenario2PBT6",'Deep retrofit'!$U$20,IF(F49="Scenario3PBT6",'Deep retrofit'!$V$20,"")))&amp;IF(F49="Scenario1PBT7",'Deep retrofit'!$W$20,IF(F49="Scenario2PBT7",'Deep retrofit'!$X$20,IF(F49="Scenario3PBT7",'Deep retrofit'!$Y$20,"")))&amp;IF(F49="Scenario1PBT8",'Deep retrofit'!$Z$20,IF(F49="Scenario2PBT8",'Deep retrofit'!$AA$20,IF(F49="Scenario3PBT8",'Deep retrofit'!$AB$20,"")))&amp;IF(F49="Scenario1PBT9",'Deep retrofit'!$AC$20,IF(F49="Scenario2PBT9",'Deep retrofit'!$AD$20,IF(F49="Scenario3PBT9",'Deep retrofit'!$AE$20,"")))&amp;IF(F49="Scenario1PBT10",'Deep retrofit'!$AF$20,IF(F49="Scenario2PBT10",'Deep retrofit'!$AG$20,IF(F49="Scenario3PBT10",'Deep retrofit'!$AH$20,"")))&amp;IF(F49="Scenario1PBT11",'Deep retrofit'!$AI$20,IF(F49="Scenario2PBT11",'Deep retrofit'!$AJ$20,IF(F49="Scenario3PBT11",'Deep retrofit'!$AK$20,"")))&amp;IF(F49="Scenario1PBT12",'Deep retrofit'!$AL$20,IF(F49="Scenario2PBT12",'Deep retrofit'!$AM$20,IF(F49="Scenario3PBT12",'Deep retrofit'!$AN$20,"")))&amp;IF(F49="Scenario1PBT13",'Deep retrofit'!$AO$20,IF(F49="Scenario2PBT13",'Deep retrofit'!$AP$20,IF(F49="Scenario3PBT13",'Deep retrofit'!$AQ$20,"")))&amp;IF(F49="Scenario1PBT14",'Deep retrofit'!$AR$20,IF(F49="Scenario2PBT14",'Deep retrofit'!$AS$20,IF(F49="Scenario3PBT14",'Deep retrofit'!$AT$20,"")))&amp;IF(F49="Scenario1PBT15",'Deep retrofit'!$AU$20,IF(F49="Scenario2PBT15",'Deep retrofit'!$AV$20,IF(F49="Scenario3PBT15",'Deep retrofit'!$AW$20,"")))</f>
        <v/>
      </c>
      <c r="N49" s="118">
        <f t="shared" si="16"/>
        <v>0</v>
      </c>
      <c r="O49" s="206" t="str">
        <f>IF(F49="Scenario1PBT1",'Deep retrofit'!$E$23,IF(F49="Scenario2PBT1",'Deep retrofit'!$F$23,IF(F49="Scenario3PBT1",'Deep retrofit'!$G$23,"")))&amp;IF(F49="Scenario1PBT2",'Deep retrofit'!$H$23,IF(F49="Scenario2PBT2",'Deep retrofit'!$I$23,IF(F49="Scenario3PBT2",'Deep retrofit'!$J$23,"")))&amp;IF(F49="Scenario1PBT3",'Deep retrofit'!$K$23,IF(F49="Scenario2PBT3",'Deep retrofit'!$L$23,IF(F49="Scenario3PBT3",'Deep retrofit'!$M$23,"")))&amp;IF(F49="Scenario1PBT4",'Deep retrofit'!$N$23,IF(F49="Scenario2PBT4",'Deep retrofit'!$O$23,IF(F49="Scenario3PBT4",'Deep retrofit'!$P$23,"")))&amp;IF(F49="Scenario1PBT5",'Deep retrofit'!$Q$23,IF(F49="Scenario2PBT5",'Deep retrofit'!$R$23,IF(F49="Scenario3PBT5",'Deep retrofit'!$S$23,"")))&amp;IF(F49="Scenario1PBT6",'Deep retrofit'!$T$23,IF(F49="Scenario2PBT6",'Deep retrofit'!$U$23,IF(F49="Scenario3PBT6",'Deep retrofit'!$V$23,"")))&amp;IF(F49="Scenario1PBT7",'Deep retrofit'!$W$23,IF(F49="Scenario2PBT7",'Deep retrofit'!$X$23,IF(F49="Scenario3PBT7",'Deep retrofit'!$Y$23,"")))&amp;IF(F49="Scenario1PBT8",'Deep retrofit'!$Z$23,IF(F49="Scenario2PBT8",'Deep retrofit'!$AA$23,IF(F49="Scenario3PBT8",'Deep retrofit'!$AB$23,"")))&amp;IF(F49="Scenario1PBT9",'Deep retrofit'!$AC$23,IF(F49="Scenario2PBT9",'Deep retrofit'!$AD$23,IF(F49="Scenario3PBT9",'Deep retrofit'!$AE$23,"")))&amp;IF(F49="Scenario1PBT10",'Deep retrofit'!$AF$23,IF(F49="Scenario2PBT10",'Deep retrofit'!$AG$23,IF(F49="Scenario3PBT10",'Deep retrofit'!$AH$23,"")))&amp;IF(F49="Scenario1PBT11",'Deep retrofit'!$AI$23,IF(F49="Scenario2PBT11",'Deep retrofit'!$AJ$23,IF(F49="Scenario3PBT11",'Deep retrofit'!$AK$23,"")))&amp;IF(F49="Scenario1PBT12",'Deep retrofit'!$AL$23,IF(F49="Scenario2PBT12",'Deep retrofit'!$AM$23,IF(F49="Scenario3PBT12",'Deep retrofit'!$AN$23,"")))&amp;IF(F49="Scenario1PBT13",'Deep retrofit'!$AO$23,IF(F49="Scenario2PBT13",'Deep retrofit'!$AP$23,IF(F49="Scenario3PBT13",'Deep retrofit'!$AQ$23,"")))&amp;IF(F49="Scenario1PBT14",'Deep retrofit'!$AR$23,IF(F49="Scenario2PBT14",'Deep retrofit'!$AS$23,IF(F49="Scenario3PBT14",'Deep retrofit'!$AT$23,"")))&amp;IF(F49="Scenario1PBT15",'Deep retrofit'!$AU$23,IF(F49="Scenario2PBT15",'Deep retrofit'!$AV$23,IF(F49="Scenario3PBT15",'Deep retrofit'!$AW$23,"")))</f>
        <v/>
      </c>
      <c r="P49" s="117">
        <f t="shared" si="17"/>
        <v>0</v>
      </c>
      <c r="Q49" s="117" t="str">
        <f>IF(F49="Scenario1PBT1",'Deep retrofit'!$E$25,IF(F49="Scenario2PBT1",'Deep retrofit'!$F$25,IF(F49="Scenario3PBT1",'Deep retrofit'!$G$25,"")))&amp;IF(F49="Scenario1PBT2",'Deep retrofit'!$H$25,IF(F49="Scenario2PBT2",'Deep retrofit'!$I$25,IF(F49="Scenario3PBT2",'Deep retrofit'!$J$25,"")))&amp;IF(F49="Scenario1PBT3",'Deep retrofit'!$K$25,IF(F49="Scenario2PBT3",'Deep retrofit'!$L$25,IF(F49="Scenario3PBT3",'Deep retrofit'!$M$25,"")))&amp;IF(F49="Scenario1PBT4",'Deep retrofit'!$N$25,IF(F49="Scenario2PBT4",'Deep retrofit'!$O$25,IF(F49="Scenario3PBT4",'Deep retrofit'!$P$25,"")))&amp;IF(F49="Scenario1PBT5",'Deep retrofit'!$Q$25,IF(F49="Scenario2PBT5",'Deep retrofit'!$R$25,IF(F49="Scenario3PBT5",'Deep retrofit'!$S$25,"")))&amp;IF(F49="Scenario1PBT6",'Deep retrofit'!$T$25,IF(F49="Scenario2PBT6",'Deep retrofit'!$U$25,IF(F49="Scenario3PBT6",'Deep retrofit'!$V$25,"")))&amp;IF(F49="Scenario1PBT7",'Deep retrofit'!$W$25,IF(F49="Scenario2PBT7",'Deep retrofit'!$X$25,IF(F49="Scenario3PBT7",'Deep retrofit'!$Y$25,"")))&amp;IF(F49="Scenario1PBT8",'Deep retrofit'!$Z$25,IF(F49="Scenario2PBT8",'Deep retrofit'!$AA$25,IF(F49="Scenario3PBT8",'Deep retrofit'!$AB$25,"")))&amp;IF(F49="Scenario1PBT9",'Deep retrofit'!$AC$25,IF(F49="Scenario2PBT9",'Deep retrofit'!$AD$25,IF(F49="Scenario3PBT9",'Deep retrofit'!$AE$25,"")))&amp;IF(F49="Scenario1PBT10",'Deep retrofit'!$AF$25,IF(F49="Scenario2PBT10",'Deep retrofit'!$AG$25,IF(F49="Scenario3PBT10",'Deep retrofit'!$AH$25,"")))&amp;IF(F49="Scenario1PBT11",'Deep retrofit'!$AI$25,IF(F49="Scenario2PBT11",'Deep retrofit'!$AJ$25,IF(F49="Scenario3PBT11",'Deep retrofit'!$AK$25,"")))&amp;IF(F49="Scenario1PBT12",'Deep retrofit'!$AL$25,IF(F49="Scenario2PBT12",'Deep retrofit'!$AM$25,IF(F49="Scenario3PBT12",'Deep retrofit'!$AN$25,"")))&amp;IF(F49="Scenario1PBT13",'Deep retrofit'!$AO$25,IF(F49="Scenario2PBT13",'Deep retrofit'!$AP$25,IF(F49="Scenario3PBT13",'Deep retrofit'!$AQ$25,"")))&amp;IF(F49="Scenario1PBT14",'Deep retrofit'!$AR$25,IF(F49="Scenario2PBT14",'Deep retrofit'!$AS$25,IF(F49="Scenario3PBT14",'Deep retrofit'!$AT$25,"")))&amp;IF(F49="Scenario1PBT15",'Deep retrofit'!$AU$25,IF(F49="Scenario2PBT15",'Deep retrofit'!$AV$25,IF(F49="Scenario3PBT15",'Deep retrofit'!$AW$25,"")))</f>
        <v/>
      </c>
      <c r="R49" s="117">
        <f t="shared" si="18"/>
        <v>0</v>
      </c>
      <c r="S49" s="117" t="str">
        <f>IF(F49="Scenario1PBT1",'Deep retrofit'!$E$27,IF(F49="Scenario2PBT1",'Deep retrofit'!$F$27,IF(F49="Scenario3PBT1",'Deep retrofit'!$G$27,"")))&amp;IF(F49="Scenario1PBT2",'Deep retrofit'!$H$27,IF(F49="Scenario2PBT2",'Deep retrofit'!$I$27,IF(F49="Scenario3PBT2",'Deep retrofit'!$J$27,"")))&amp;IF(F49="Scenario1PBT3",'Deep retrofit'!$K$27,IF(F49="Scenario2PBT3",'Deep retrofit'!$L$27,IF(F49="Scenario3PBT3",'Deep retrofit'!$M$27,"")))&amp;IF(F49="Scenario1PBT4",'Deep retrofit'!$N$27,IF(F49="Scenario2PBT4",'Deep retrofit'!$O$27,IF(F49="Scenario3PBT4",'Deep retrofit'!$P$27,"")))&amp;IF(F49="Scenario1PBT5",'Deep retrofit'!$Q$27,IF(F49="Scenario2PBT5",'Deep retrofit'!$R$27,IF(F49="Scenario3PBT5",'Deep retrofit'!$S$27,"")))&amp;IF(F49="Scenario1PBT6",'Deep retrofit'!$T$27,IF(F49="Scenario2PBT6",'Deep retrofit'!$U$27,IF(F49="Scenario3PBT6",'Deep retrofit'!$V$27,"")))&amp;IF(F49="Scenario1PBT7",'Deep retrofit'!$W$27,IF(F49="Scenario2PBT7",'Deep retrofit'!$X$27,IF(F49="Scenario3PBT7",'Deep retrofit'!$Y$27,"")))&amp;IF(F49="Scenario1PBT8",'Deep retrofit'!$Z$27,IF(F49="Scenario2PBT8",'Deep retrofit'!$AA$27,IF(F49="Scenario3PBT8",'Deep retrofit'!$AB$27,"")))&amp;IF(F49="Scenario1PBT9",'Deep retrofit'!$AC$27,IF(F49="Scenario2PBT9",'Deep retrofit'!$AD$27,IF(F49="Scenario3PBT9",'Deep retrofit'!$AE$27,"")))&amp;IF(F49="Scenario1PBT10",'Deep retrofit'!$AF$27,IF(F49="Scenario2PBT10",'Deep retrofit'!$AG$27,IF(F49="Scenario3PBT10",'Deep retrofit'!$AH$27,"")))&amp;IF(F49="Scenario1PBT11",'Deep retrofit'!$AI$27,IF(F49="Scenario2PBT11",'Deep retrofit'!$AJ$27,IF(F49="Scenario3PBT11",'Deep retrofit'!$AK$27,"")))&amp;IF(F49="Scenario1PBT12",'Deep retrofit'!$AL$27,IF(F49="Scenario2PBT12",'Deep retrofit'!$AM$27,IF(F49="Scenario3PBT12",'Deep retrofit'!$AN$27,"")))&amp;IF(F49="Scenario1PBT13",'Deep retrofit'!$AO$27,IF(F49="Scenario2PBT13",'Deep retrofit'!$AP$27,IF(F49="Scenario3PBT13",'Deep retrofit'!$AQ$27,"")))&amp;IF(F49="Scenario1PBT14",'Deep retrofit'!$AR$27,IF(F49="Scenario2PBT14",'Deep retrofit'!$AS$27,IF(F49="Scenario3PBT14",'Deep retrofit'!$AT$27,"")))&amp;IF(F49="Scenario1PBT15",'Deep retrofit'!$AU$27,IF(F49="Scenario2PBT15",'Deep retrofit'!$AV$27,IF(F49="Scenario3PBT15",'Deep retrofit'!$AW$27,"")))</f>
        <v/>
      </c>
      <c r="T49" s="207">
        <f t="shared" si="19"/>
        <v>0</v>
      </c>
      <c r="U49" s="206" t="str">
        <f>IF(F49="Scenario1PBT1",'Deep retrofit'!$E$38,IF(F49="Scenario2PBT1",'Deep retrofit'!$F$38,IF(F49="Scenario3PBT1",'Deep retrofit'!$G$38,"")))&amp;IF(F49="Scenario1PBT2",'Deep retrofit'!$H$38,IF(F49="Scenario2PBT2",'Deep retrofit'!$I$38,IF(F49="Scenario3PBT2",'Deep retrofit'!$J$38,"")))&amp;IF(F49="Scenario1PBT3",'Deep retrofit'!$K$38,IF(F49="Scenario2PBT3",'Deep retrofit'!$L$38,IF(F49="Scenario3PBT3",'Deep retrofit'!$M$38,"")))&amp;IF(F49="Scenario1PBT4",'Deep retrofit'!$N$38,IF(F49="Scenario2PBT4",'Deep retrofit'!$O$38,IF(F49="Scenario3PBT4",'Deep retrofit'!$P$38,"")))&amp;IF(F49="Scenario1PBT5",'Deep retrofit'!$Q$38,IF(F49="Scenario2PBT5",'Deep retrofit'!$R$38,IF(F49="Scenario3PBT5",'Deep retrofit'!$S$38,"")))&amp;IF(F49="Scenario1PBT6",'Deep retrofit'!$T$38,IF(F49="Scenario2PBT6",'Deep retrofit'!$U$38,IF(F49="Scenario3PBT6",'Deep retrofit'!$V$38,"")))&amp;IF(F49="Scenario1PBT7",'Deep retrofit'!$W$38,IF(F49="Scenario2PBT7",'Deep retrofit'!$X$38,IF(F49="Scenario3PBT7",'Deep retrofit'!$Y$38,"")))&amp;IF(F49="Scenario1PBT8",'Deep retrofit'!$Z$38,IF(F49="Scenario2PBT8",'Deep retrofit'!$AA$38,IF(F49="Scenario3PBT8",'Deep retrofit'!$AB$38,"")))&amp;IF(F49="Scenario1PBT9",'Deep retrofit'!$AC$38,IF(F49="Scenario2PBT9",'Deep retrofit'!$AD$38,IF(F49="Scenario3PBT9",'Deep retrofit'!$AE$38,"")))&amp;IF(F49="Scenario1PBT10",'Deep retrofit'!$AF$38,IF(F49="Scenario2PBT10",'Deep retrofit'!$AG$38,IF(F49="Scenario3PBT10",'Deep retrofit'!$AH$38,"")))&amp;IF(F49="Scenario1PBT11",'Deep retrofit'!$AI$38,IF(F49="Scenario2PBT11",'Deep retrofit'!$AJ$38,IF(F49="Scenario3PBT11",'Deep retrofit'!$AK$38,"")))&amp;IF(F49="Scenario1PBT12",'Deep retrofit'!$AL$38,IF(F49="Scenario2PBT12",'Deep retrofit'!$AM$38,IF(F49="Scenario3PBT12",'Deep retrofit'!$AN$38,"")))&amp;IF(F49="Scenario1PBT13",'Deep retrofit'!$AO$38,IF(F49="Scenario2PBT13",'Deep retrofit'!$AP$38,IF(F49="Scenario3PBT13",'Deep retrofit'!$AQ$38,"")))&amp;IF(F49="Scenario1PBT14",'Deep retrofit'!$AR$38,IF(F49="Scenario2PBT14",'Deep retrofit'!$AS$38,IF(F49="Scenario3PBT14",'Deep retrofit'!$AT$38,"")))&amp;IF(F49="Scenario1PBT15",'Deep retrofit'!$AU$38,IF(F49="Scenario2PBT15",'Deep retrofit'!$AV$38,IF(F49="Scenario3PBT15",'Deep retrofit'!$AW$38,"")))</f>
        <v/>
      </c>
      <c r="V49" s="117">
        <f t="shared" si="20"/>
        <v>0</v>
      </c>
      <c r="W49" s="117" t="str">
        <f>IF(F49="Scenario1PBT1",'Deep retrofit'!$E$40,IF(F49="Scenario2PBT1",'Deep retrofit'!$F$40,IF(F49="Scenario3PBT1",'Deep retrofit'!$G$40,"")))&amp;IF(F49="Scenario1PBT2",'Deep retrofit'!$H$40,IF(F49="Scenario2PBT2",'Deep retrofit'!$I$40,IF(F49="Scenario3PBT2",'Deep retrofit'!$J$40,"")))&amp;IF(F49="Scenario1PBT3",'Deep retrofit'!$K$40,IF(F49="Scenario2PBT3",'Deep retrofit'!$L$40,IF(F49="Scenario3PBT3",'Deep retrofit'!$M$40,"")))&amp;IF(F49="Scenario1PBT4",'Deep retrofit'!$N$40,IF(F49="Scenario2PBT4",'Deep retrofit'!$O$40,IF(F49="Scenario3PBT4",'Deep retrofit'!$P$40,"")))&amp;IF(F49="Scenario1PBT5",'Deep retrofit'!$Q$40,IF(F49="Scenario2PBT5",'Deep retrofit'!$R$40,IF(F49="Scenario3PBT5",'Deep retrofit'!$S$40,"")))&amp;IF(F49="Scenario1PBT6",'Deep retrofit'!$T$40,IF(F49="Scenario2PBT6",'Deep retrofit'!$U$40,IF(F49="Scenario3PBT6",'Deep retrofit'!$V$40,"")))&amp;IF(F49="Scenario1PBT7",'Deep retrofit'!$W$40,IF(F49="Scenario2PBT7",'Deep retrofit'!$X$40,IF(F49="Scenario3PBT7",'Deep retrofit'!$Y$40,"")))&amp;IF(F49="Scenario1PBT8",'Deep retrofit'!$Z$40,IF(F49="Scenario2PBT8",'Deep retrofit'!$AA$40,IF(F49="Scenario3PBT8",'Deep retrofit'!$AB$40,"")))&amp;IF(F49="Scenario1PBT9",'Deep retrofit'!$AC$40,IF(F49="Scenario2PBT9",'Deep retrofit'!$AD$40,IF(F49="Scenario3PBT9",'Deep retrofit'!$AE$40,"")))&amp;IF(F49="Scenario1PBT10",'Deep retrofit'!$AF$40,IF(F49="Scenario2PBT10",'Deep retrofit'!$AG$40,IF(F49="Scenario3PBT10",'Deep retrofit'!$AH$40,"")))&amp;IF(F49="Scenario1PBT11",'Deep retrofit'!$AI$40,IF(F49="Scenario2PBT11",'Deep retrofit'!$AJ$40,IF(F49="Scenario3PBT11",'Deep retrofit'!$AK$40,"")))&amp;IF(F49="Scenario1PBT12",'Deep retrofit'!$AL$40,IF(F49="Scenario2PBT12",'Deep retrofit'!$AM$40,IF(F49="Scenario3PBT12",'Deep retrofit'!$AN$40,"")))&amp;IF(F49="Scenario1PBT13",'Deep retrofit'!$AO$40,IF(F49="Scenario2PBT13",'Deep retrofit'!$AP$40,IF(F49="Scenario3PBT13",'Deep retrofit'!$AQ$40,"")))&amp;IF(F49="Scenario1PBT14",'Deep retrofit'!$AR$40,IF(F49="Scenario2PBT14",'Deep retrofit'!$AS$40,IF(F49="Scenario3PBT14",'Deep retrofit'!$AT$40,"")))&amp;IF(F49="Scenario1PBT15",'Deep retrofit'!$AU$40,IF(F49="Scenario2PBT15",'Deep retrofit'!$AV$40,IF(F49="Scenario3PBT15",'Deep retrofit'!$AW$40,"")))</f>
        <v/>
      </c>
      <c r="X49" s="117">
        <f t="shared" si="21"/>
        <v>0</v>
      </c>
      <c r="Y49" s="117" t="str">
        <f>IF(F49="Scenario1PBT1",'Deep retrofit'!$E$42,IF(F49="Scenario2PBT1",'Deep retrofit'!$F$42,IF(F49="Scenario3PBT1",'Deep retrofit'!$G$42,"")))&amp;IF(F49="Scenario1PBT2",'Deep retrofit'!$H$42,IF(F49="Scenario2PBT2",'Deep retrofit'!$I$42,IF(F49="Scenario3PBT2",'Deep retrofit'!$J$42,"")))&amp;IF(F49="Scenario1PBT3",'Deep retrofit'!$K$42,IF(F49="Scenario2PBT3",'Deep retrofit'!$L$42,IF(F49="Scenario3PBT3",'Deep retrofit'!$M$42,"")))&amp;IF(F49="Scenario1PBT4",'Deep retrofit'!$N$42,IF(F49="Scenario2PBT4",'Deep retrofit'!$O$42,IF(F49="Scenario3PBT4",'Deep retrofit'!$P$42,"")))&amp;IF(F49="Scenario1PBT5",'Deep retrofit'!$Q$42,IF(F49="Scenario2PBT5",'Deep retrofit'!$R$42,IF(F49="Scenario3PBT5",'Deep retrofit'!$S$42,"")))&amp;IF(F49="Scenario1PBT6",'Deep retrofit'!$T$42,IF(F49="Scenario2PBT6",'Deep retrofit'!$U$42,IF(F49="Scenario3PBT6",'Deep retrofit'!$V$42,"")))&amp;IF(F49="Scenario1PBT7",'Deep retrofit'!$W$42,IF(F49="Scenario2PBT7",'Deep retrofit'!$X$42,IF(F49="Scenario3PBT7",'Deep retrofit'!$Y$42,"")))&amp;IF(F49="Scenario1PBT8",'Deep retrofit'!$Z$42,IF(F49="Scenario2PBT8",'Deep retrofit'!$AA$42,IF(F49="Scenario3PBT8",'Deep retrofit'!$AB$42,"")))&amp;IF(F49="Scenario1PBT9",'Deep retrofit'!$AC$42,IF(F49="Scenario2PBT9",'Deep retrofit'!$AD$42,IF(F49="Scenario3PBT9",'Deep retrofit'!$AE$42,"")))&amp;IF(F49="Scenario1PBT10",'Deep retrofit'!$AF$42,IF(F49="Scenario2PBT10",'Deep retrofit'!$AG$42,IF(F49="Scenario3PBT10",'Deep retrofit'!$AH$42,"")))&amp;IF(F49="Scenario1PBT11",'Deep retrofit'!$AI$42,IF(F49="Scenario2PBT11",'Deep retrofit'!$AJ$42,IF(F49="Scenario3PBT11",'Deep retrofit'!$AK$42,"")))&amp;IF(F49="Scenario1PBT12",'Deep retrofit'!$AL$42,IF(F49="Scenario2PBT12",'Deep retrofit'!$AM$42,IF(F49="Scenario3PBT12",'Deep retrofit'!$AN$42,"")))&amp;IF(F49="Scenario1PBT13",'Deep retrofit'!$AO$42,IF(F49="Scenario2PBT13",'Deep retrofit'!$AP$42,IF(F49="Scenario3PBT13",'Deep retrofit'!$AQ$42,"")))&amp;IF(F49="Scenario1PBT14",'Deep retrofit'!$AR$42,IF(F49="Scenario2PBT14",'Deep retrofit'!$AS$42,IF(F49="Scenario3PBT14",'Deep retrofit'!$AT$42,"")))&amp;IF(F49="Scenario1PBT15",'Deep retrofit'!$AU$42,IF(F49="Scenario2PBT15",'Deep retrofit'!$AV$42,IF(F49="Scenario3PBT15",'Deep retrofit'!$AW$42,"")))</f>
        <v/>
      </c>
      <c r="Z49" s="117">
        <f t="shared" si="22"/>
        <v>0</v>
      </c>
      <c r="AA49" s="269" t="str">
        <f>IF(F49="Scenario1PBT1",'Deep retrofit'!$E$101,IF(F49="Scenario2PBT1",'Deep retrofit'!$F$101,IF(F49="Scenario3PBT1",'Deep retrofit'!$G$101,"")))&amp;IF(F49="Scenario1PBT2",'Deep retrofit'!$H$101,IF(F49="Scenario2PBT2",'Deep retrofit'!$I$101,IF(F49="Scenario3PBT2",'Deep retrofit'!$J$101,"")))&amp;IF(F49="Scenario1PBT3",'Deep retrofit'!$K$101,IF(F49="Scenario2PBT3",'Deep retrofit'!$L$101,IF(F49="Scenario3PBT3",'Deep retrofit'!$M$101,"")))&amp;IF(F49="Scenario1PBT4",'Deep retrofit'!$N$101,IF(F49="Scenario2PBT4",'Deep retrofit'!$O$101,IF(F49="Scenario3PBT4",'Deep retrofit'!$P$101,"")))&amp;IF(F49="Scenario1PBT5",'Deep retrofit'!$Q$101,IF(F49="Scenario2PBT5",'Deep retrofit'!$R$101,IF(F49="Scenario3PBT5",'Deep retrofit'!$S$101,"")))&amp;IF(F49="Scenario1PBT6",'Deep retrofit'!$T$101,IF(F49="Scenario2PBT6",'Deep retrofit'!$U$101,IF(F49="Scenario3PBT6",'Deep retrofit'!$V$101,"")))&amp;IF(F49="Scenario1PBT7",'Deep retrofit'!$W$101,IF(F49="Scenario2PBT7",'Deep retrofit'!$X$101,IF(F49="Scenario3PBT7",'Deep retrofit'!$Y$101,"")))&amp;IF(F49="Scenario1PBT8",'Deep retrofit'!$Z$101,IF(F49="Scenario2PBT8",'Deep retrofit'!$AA$101,IF(F49="Scenario3PBT8",'Deep retrofit'!$AB$101,"")))&amp;IF(F49="Scenario1PBT9",'Deep retrofit'!$AC$101,IF(F49="Scenario2PBT9",'Deep retrofit'!$AD$101,IF(F49="Scenario3PBT9",'Deep retrofit'!$AE$101,"")))&amp;IF(F49="Scenario1PBT10",'Deep retrofit'!$AF$101,IF(F49="Scenario2PBT10",'Deep retrofit'!$AG$101,IF(F49="Scenario3PBT10",'Deep retrofit'!$AH$101,"")))&amp;IF(F49="Scenario1PBT11",'Deep retrofit'!$AI$101,IF(F49="Scenario2PBT11",'Deep retrofit'!$AJ$101,IF(F49="Scenario3PBT11",'Deep retrofit'!$AK$101,"")))&amp;IF(F49="Scenario1PBT12",'Deep retrofit'!$AL$101,IF(F49="Scenario2PBT12",'Deep retrofit'!$AM$101,IF(F49="Scenario3PBT12",'Deep retrofit'!$AN$101,"")))&amp;IF(F49="Scenario1PBT13",'Deep retrofit'!$AO$101,IF(F49="Scenario2PBT13",'Deep retrofit'!$AP$101,IF(F49="Scenario3PBT13",'Deep retrofit'!$AQ$101,"")))&amp;IF(F49="Scenario1PBT14",'Deep retrofit'!$AR$101,IF(F49="Scenario2PBT14",'Deep retrofit'!$AS$101,IF(F49="Scenario3PBT14",'Deep retrofit'!$AT$101,"")))&amp;IF(F49="Scenario1PBT15",'Deep retrofit'!$AU$101,IF(F49="Scenario2PBT15",'Deep retrofit'!$AV$101,IF(F49="Scenario3PBT15",'Deep retrofit'!$AW$101,"")))</f>
        <v/>
      </c>
      <c r="AB49" s="203">
        <f t="shared" si="23"/>
        <v>0</v>
      </c>
      <c r="AC49" s="372" t="str">
        <f t="shared" si="24"/>
        <v/>
      </c>
      <c r="AD49" s="353">
        <f>IF(AC49="",IFERROR('Projection_Base-case'!G50-G49,0),0)</f>
        <v>0</v>
      </c>
      <c r="AE49" s="350">
        <f t="shared" si="25"/>
        <v>0</v>
      </c>
      <c r="AF49" s="361">
        <f>IFERROR(100*AD49/'Projection_Base-case'!G50,0)</f>
        <v>0</v>
      </c>
      <c r="AG49" s="352">
        <f>IF(AC49="",IFERROR('Projection_Base-case'!I50-I49,0),0)</f>
        <v>0</v>
      </c>
      <c r="AH49" s="353">
        <f t="shared" si="26"/>
        <v>0</v>
      </c>
      <c r="AI49" s="361">
        <f>IFERROR(100*AG49/'Projection_Base-case'!I50,0)</f>
        <v>0</v>
      </c>
      <c r="AJ49" s="352">
        <f>IF(AC49="",IFERROR('Projection_Base-case'!K50-K49,0),0)</f>
        <v>0</v>
      </c>
      <c r="AK49" s="353">
        <f t="shared" si="27"/>
        <v>0</v>
      </c>
      <c r="AL49" s="361">
        <f>IFERROR(100*AJ49/'Projection_Base-case'!K50,0)</f>
        <v>0</v>
      </c>
      <c r="AM49" s="352">
        <f>-IF(AC49="",IFERROR('Projection_Base-case'!M50-M49,0),0)</f>
        <v>0</v>
      </c>
      <c r="AN49" s="353">
        <f t="shared" si="28"/>
        <v>0</v>
      </c>
      <c r="AO49" s="354">
        <f>IFERROR(IF('Projection_Base-case'!N50&gt;0,100*AN49/'Projection_Base-case'!N50,100*AN49/N49),0)</f>
        <v>0</v>
      </c>
      <c r="AP49" s="355">
        <f>IF(AC49="",IFERROR('Projection_Base-case'!O50-O49,0),0)</f>
        <v>0</v>
      </c>
      <c r="AQ49" s="356">
        <f t="shared" si="29"/>
        <v>0</v>
      </c>
      <c r="AR49" s="356">
        <f>IFERROR(100*AP49/'Projection_Base-case'!O50,0)</f>
        <v>0</v>
      </c>
      <c r="AS49" s="355">
        <f>IF(AC49="",IFERROR('Projection_Base-case'!Q50-Q49,0),0)</f>
        <v>0</v>
      </c>
      <c r="AT49" s="356">
        <f t="shared" si="30"/>
        <v>0</v>
      </c>
      <c r="AU49" s="356">
        <f>IFERROR(100*AS49/'Projection_Base-case'!Q50,0)</f>
        <v>0</v>
      </c>
      <c r="AV49" s="355">
        <f>IF(AC49="",IFERROR('Projection_Base-case'!S50-S49,0),0)</f>
        <v>0</v>
      </c>
      <c r="AW49" s="356">
        <f t="shared" si="31"/>
        <v>0</v>
      </c>
      <c r="AX49" s="357">
        <f>IFERROR(100*AV49/'Projection_Base-case'!S50,0)</f>
        <v>0</v>
      </c>
      <c r="AY49" s="358">
        <f>IF(AC49="",IFERROR('Projection_Base-case'!U50-U49,0),0)</f>
        <v>0</v>
      </c>
      <c r="AZ49" s="359">
        <f t="shared" si="32"/>
        <v>0</v>
      </c>
      <c r="BA49" s="359">
        <f>IFERROR(100*AY49/'Projection_Base-case'!U50,0)</f>
        <v>0</v>
      </c>
      <c r="BB49" s="358">
        <f>IF(AC49="",IFERROR('Projection_Base-case'!W50-W49,0),0)</f>
        <v>0</v>
      </c>
      <c r="BC49" s="359">
        <f t="shared" si="33"/>
        <v>0</v>
      </c>
      <c r="BD49" s="359">
        <f>IFERROR(100*BB49/'Projection_Base-case'!W50,0)</f>
        <v>0</v>
      </c>
      <c r="BE49" s="358">
        <f>IF(AC49="",IFERROR('Projection_Base-case'!Y50-Y49,0),0)</f>
        <v>0</v>
      </c>
      <c r="BF49" s="359">
        <f t="shared" si="34"/>
        <v>0</v>
      </c>
      <c r="BG49" s="359">
        <f>IFERROR(100*BE49/'Projection_Base-case'!Y50,0)</f>
        <v>0</v>
      </c>
      <c r="BH49" s="359">
        <f t="shared" si="35"/>
        <v>0</v>
      </c>
      <c r="BI49" s="360">
        <f t="shared" si="36"/>
        <v>0</v>
      </c>
    </row>
    <row r="50" spans="1:61" ht="15.6">
      <c r="A50" s="205">
        <v>46</v>
      </c>
      <c r="B50" s="347">
        <f>IF('Projection_Base-case'!B51&lt;&gt;"",'Projection_Base-case'!B51,0)</f>
        <v>0</v>
      </c>
      <c r="C50" s="347">
        <f>IF('Projection_Base-case'!C51&lt;&gt;"",'Projection_Base-case'!C51,0)</f>
        <v>0</v>
      </c>
      <c r="D50" s="347">
        <f>IF('Projection_Base-case'!D51&lt;&gt;"",'Projection_Base-case'!D51,0)</f>
        <v>0</v>
      </c>
      <c r="E50" s="346"/>
      <c r="F50" s="202" t="str">
        <f t="shared" si="12"/>
        <v>0</v>
      </c>
      <c r="G50" s="177" t="str">
        <f>IF(F50="Scenario1PBT1",'Deep retrofit'!$E$6,IF(F50="Scenario2PBT1",'Deep retrofit'!$F$6,IF(F50="Scenario3PBT1",'Deep retrofit'!$G$6,"")))&amp;IF(F50="Scenario1PBT2",'Deep retrofit'!$H$6,IF(F50="Scenario2PBT2",'Deep retrofit'!$I$6,IF(F50="Scenario3PBT2",'Deep retrofit'!$J$6,"")))&amp;IF(F50="Scenario1PBT3",'Deep retrofit'!$K$6,IF(F50="Scenario2PBT3",'Deep retrofit'!$L$6,IF(F50="Scenario3PBT3",'Deep retrofit'!$M$6,"")))&amp;IF(F50="Scenario1PBT4",'Deep retrofit'!$N$6,IF(F50="Scenario2PBT4",'Deep retrofit'!$O$6,IF(F50="Scenario3PBT4",'Deep retrofit'!$P$6,"")))&amp;IF(F50="Scenario1PBT5",'Deep retrofit'!$Q$6,IF(F50="Scenario2PBT5",'Deep retrofit'!$R$6,IF(F50="Scenario3PBT5",'Deep retrofit'!$S$6,"")))&amp;IF(F50="Scenario1PBT6",'Deep retrofit'!$T$6,IF(F50="Scenario2PBT6",'Deep retrofit'!$U$6,IF(F50="Scenario3PBT6",'Deep retrofit'!$V$6,"")))&amp;IF(F50="Scenario1PBT7",'Deep retrofit'!$W$6,IF(F50="Scenario2PBT7",'Deep retrofit'!$X$6,IF(F50="Scenario3PBT7",'Deep retrofit'!$Y$6,"")))&amp;IF(F50="Scenario1PBT8",'Deep retrofit'!$Z$6,IF(F50="Scenario2PBT8",'Deep retrofit'!$AA$6,IF(F50="Scenario3PBT8",'Deep retrofit'!$AB$6,"")))&amp;IF(F50="Scenario1PBT9",'Deep retrofit'!$AC$6,IF(F50="Scenario2PBT9",'Deep retrofit'!$AD$6,IF(F50="Scenario3PBT9",'Deep retrofit'!$AE$6,"")))&amp;IF(F50="Scenario1PBT10",'Deep retrofit'!$AF$6,IF(F50="Scenario2PBT10",'Deep retrofit'!$AG$6,IF(F50="Scenario3PBT10",'Deep retrofit'!$AH$6,"")))&amp;IF(F50="Scenario1PBT11",'Deep retrofit'!$AI$6,IF(F50="Scenario2PBT11",'Deep retrofit'!$AJ$6,IF(F50="Scenario3PBT11",'Deep retrofit'!$AK$6,"")))&amp;IF(F50="Scenario1PBT12",'Deep retrofit'!$AL$6,IF(F50="Scenario2PBT12",'Deep retrofit'!$AM$6,IF(F50="Scenario3PBT12",'Deep retrofit'!$AN$6,"")))&amp;IF(F50="Scenario1PBT13",'Deep retrofit'!$AO$6,IF(F50="Scenario2PBT13",'Deep retrofit'!$AP$6,IF(F50="Scenario3PBT13",'Deep retrofit'!$AQ$6,"")))&amp;IF(F50="Scenario1PBT14",'Deep retrofit'!$AR$6,IF(F50="Scenario2PBT14",'Deep retrofit'!$AS$6,IF(F50="Scenario3PBT14",'Deep retrofit'!$AT$6,"")))&amp;IF(F50="Scenario1PBT15",'Deep retrofit'!$AU$6,IF(F50="Scenario2PBT15",'Deep retrofit'!$AV$6,IF(F50="Scenario3PBT15",'Deep retrofit'!$AW$6,"")))</f>
        <v/>
      </c>
      <c r="H50" s="117">
        <f t="shared" si="13"/>
        <v>0</v>
      </c>
      <c r="I50" s="178" t="str">
        <f>IF(F50="Scenario1PBT1",'Deep retrofit'!$E$16,IF(F50="Scenario2PBT1",'Deep retrofit'!$F$16,IF(F50="Scenario3PBT1",'Deep retrofit'!$G$16,"")))&amp;IF(F50="Scenario1PBT2",'Deep retrofit'!$H$16,IF(F50="Scenario2PBT2",'Deep retrofit'!$I$16,IF(F50="Scenario3PBT2",'Deep retrofit'!$J$16,"")))&amp;IF(F50="Scenario1PBT3",'Deep retrofit'!$K$16,IF(F50="Scenario2PBT3",'Deep retrofit'!$L$16,IF(F50="Scenario3PBT3",'Deep retrofit'!$M$16,"")))&amp;IF(F50="Scenario1PBT4",'Deep retrofit'!$N$16,IF(F50="Scenario2PBT4",'Deep retrofit'!$O$16,IF(F50="Scenario3PBT4",'Deep retrofit'!$P$16,"")))&amp;IF(F50="Scenario1PBT5",'Deep retrofit'!$Q$16,IF(F50="Scenario2PBT5",'Deep retrofit'!$R$16,IF(F50="Scenario3PBT5",'Deep retrofit'!$S$16,"")))&amp;IF(F50="Scenario1PBT6",'Deep retrofit'!$T$16,IF(F50="Scenario2PBT6",'Deep retrofit'!$U$16,IF(F50="Scenario3PBT6",'Deep retrofit'!$V$16,"")))&amp;IF(F50="Scenario1PBT7",'Deep retrofit'!$W$16,IF(F50="Scenario2PBT7",'Deep retrofit'!$X$16,IF(F50="Scenario3PBT7",'Deep retrofit'!$Y$16,"")))&amp;IF(F50="Scenario1PBT8",'Deep retrofit'!$Z$16,IF(F50="Scenario2PBT8",'Deep retrofit'!$AA$16,IF(F50="Scenario3PBT8",'Deep retrofit'!$AB$16,"")))&amp;IF(F50="Scenario1PBT9",'Deep retrofit'!$AC$16,IF(F50="Scenario2PBT9",'Deep retrofit'!$AD$16,IF(F50="Scenario3PBT9",'Deep retrofit'!$AE$16,"")))&amp;IF(F50="Scenario1PBT10",'Deep retrofit'!$AF$16,IF(F50="Scenario2PBT10",'Deep retrofit'!$AG$16,IF(F50="Scenario3PBT10",'Deep retrofit'!$AH$16,"")))&amp;IF(F50="Scenario1PBT11",'Deep retrofit'!$AI$16,IF(F50="Scenario2PBT11",'Deep retrofit'!$AJ$16,IF(F50="Scenario3PBT11",'Deep retrofit'!$AK$16,"")))&amp;IF(F50="Scenario1PBT12",'Deep retrofit'!$AL$16,IF(F50="Scenario2PBT12",'Deep retrofit'!$AM$16,IF(F50="Scenario3PBT12",'Deep retrofit'!$AN$16,"")))&amp;IF(F50="Scenario1PBT13",'Deep retrofit'!$AO$16,IF(F50="Scenario2PBT13",'Deep retrofit'!$AP$16,IF(F50="Scenario3PBT13",'Deep retrofit'!$AQ$16,"")))&amp;IF(F50="Scenario1PBT14",'Deep retrofit'!$AR$16,IF(F50="Scenario2PBT14",'Deep retrofit'!$AS$16,IF(F50="Scenario3PBT14",'Deep retrofit'!$AT$16,"")))&amp;IF(F50="Scenario1PBT15",'Deep retrofit'!$AU$16,IF(F50="Scenario2PBT15",'Deep retrofit'!$AV$16,IF(F50="Scenario3PBT15",'Deep retrofit'!$AW$16,"")))</f>
        <v/>
      </c>
      <c r="J50" s="117">
        <f t="shared" si="14"/>
        <v>0</v>
      </c>
      <c r="K50" s="117" t="str">
        <f>IF(F50="Scenario1PBT1",'Deep retrofit'!$E$18,IF(F50="Scenario2PBT1",'Deep retrofit'!$F$18,IF(F50="Scenario3PBT1",'Deep retrofit'!$G$18,"")))&amp;IF(F50="Scenario1PBT2",'Deep retrofit'!$H$18,IF(F50="Scenario2PBT2",'Deep retrofit'!$I$18,IF(F50="Scenario3PBT2",'Deep retrofit'!$J$18,"")))&amp;IF(F50="Scenario1PBT3",'Deep retrofit'!$K$18,IF(F50="Scenario2PBT3",'Deep retrofit'!$L$18,IF(F50="Scenario3PBT3",'Deep retrofit'!$M$18,"")))&amp;IF(F50="Scenario1PBT4",'Deep retrofit'!$N$18,IF(F50="Scenario2PBT4",'Deep retrofit'!$O$18,IF(F50="Scenario3PBT4",'Deep retrofit'!$P$18,"")))&amp;IF(F50="Scenario1PBT5",'Deep retrofit'!$Q$18,IF(F50="Scenario2PBT5",'Deep retrofit'!$R$18,IF(F50="Scenario3PBT5",'Deep retrofit'!$S$18,"")))&amp;IF(F50="Scenario1PBT6",'Deep retrofit'!$T$18,IF(F50="Scenario2PBT6",'Deep retrofit'!$U$18,IF(F50="Scenario3PBT6",'Deep retrofit'!$V$18,"")))&amp;IF(F50="Scenario1PBT7",'Deep retrofit'!$W$18,IF(F50="Scenario2PBT7",'Deep retrofit'!$X$18,IF(F50="Scenario3PBT7",'Deep retrofit'!$Y$18,"")))&amp;IF(F50="Scenario1PBT8",'Deep retrofit'!$Z$18,IF(F50="Scenario2PBT8",'Deep retrofit'!$AA$18,IF(F50="Scenario3PBT8",'Deep retrofit'!$AB$18,"")))&amp;IF(F50="Scenario1PBT9",'Deep retrofit'!$AC$18,IF(F50="Scenario2PBT9",'Deep retrofit'!$AD$18,IF(F50="Scenario3PBT9",'Deep retrofit'!$AE$18,"")))&amp;IF(F50="Scenario1PBT10",'Deep retrofit'!$AF$18,IF(F50="Scenario2PBT10",'Deep retrofit'!$AG$18,IF(F50="Scenario3PBT10",'Deep retrofit'!$AH$18,"")))&amp;IF(F50="Scenario1PBT11",'Deep retrofit'!$AI$18,IF(F50="Scenario2PBT11",'Deep retrofit'!$AJ$18,IF(F50="Scenario3PBT11",'Deep retrofit'!$AK$18,"")))&amp;IF(F50="Scenario1PBT12",'Deep retrofit'!$AL$18,IF(F50="Scenario2PBT12",'Deep retrofit'!$AM$18,IF(F50="Scenario3PBT12",'Deep retrofit'!$AN$18,"")))&amp;IF(F50="Scenario1PBT13",'Deep retrofit'!$AO$18,IF(F50="Scenario2PBT13",'Deep retrofit'!$AP$18,IF(F50="Scenario3PBT13",'Deep retrofit'!$AQ$18,"")))&amp;IF(F50="Scenario1PBT14",'Deep retrofit'!$AR$18,IF(F50="Scenario2PBT14",'Deep retrofit'!$AS$18,IF(F50="Scenario3PBT14",'Deep retrofit'!$AT$18,"")))&amp;IF(F50="Scenario1PBT15",'Deep retrofit'!$AU$18,IF(F50="Scenario2PBT15",'Deep retrofit'!$AV$18,IF(F50="Scenario3PBT15",'Deep retrofit'!$AW$18,"")))</f>
        <v/>
      </c>
      <c r="L50" s="117">
        <f t="shared" si="15"/>
        <v>0</v>
      </c>
      <c r="M50" s="117" t="str">
        <f>IF(F50="Scenario1PBT1",'Deep retrofit'!$E$20,IF(F50="Scenario2PBT1",'Deep retrofit'!$F$20,IF(F50="Scenario3PBT1",'Deep retrofit'!$G$20,"")))&amp;IF(F50="Scenario1PBT2",'Deep retrofit'!$H$20,IF(F50="Scenario2PBT2",'Deep retrofit'!$I$20,IF(F50="Scenario3PBT2",'Deep retrofit'!$J$20,"")))&amp;IF(F50="Scenario1PBT3",'Deep retrofit'!$K$20,IF(F50="Scenario2PBT3",'Deep retrofit'!$L$20,IF(F50="Scenario3PBT3",'Deep retrofit'!$M$20,"")))&amp;IF(F50="Scenario1PBT4",'Deep retrofit'!$N$20,IF(F50="Scenario2PBT4",'Deep retrofit'!$O$20,IF(F50="Scenario3PBT4",'Deep retrofit'!$P$20,"")))&amp;IF(F50="Scenario1PBT5",'Deep retrofit'!$Q$20,IF(F50="Scenario2PBT5",'Deep retrofit'!$R$20,IF(F50="Scenario3PBT5",'Deep retrofit'!$S$20,"")))&amp;IF(F50="Scenario1PBT6",'Deep retrofit'!$T$20,IF(F50="Scenario2PBT6",'Deep retrofit'!$U$20,IF(F50="Scenario3PBT6",'Deep retrofit'!$V$20,"")))&amp;IF(F50="Scenario1PBT7",'Deep retrofit'!$W$20,IF(F50="Scenario2PBT7",'Deep retrofit'!$X$20,IF(F50="Scenario3PBT7",'Deep retrofit'!$Y$20,"")))&amp;IF(F50="Scenario1PBT8",'Deep retrofit'!$Z$20,IF(F50="Scenario2PBT8",'Deep retrofit'!$AA$20,IF(F50="Scenario3PBT8",'Deep retrofit'!$AB$20,"")))&amp;IF(F50="Scenario1PBT9",'Deep retrofit'!$AC$20,IF(F50="Scenario2PBT9",'Deep retrofit'!$AD$20,IF(F50="Scenario3PBT9",'Deep retrofit'!$AE$20,"")))&amp;IF(F50="Scenario1PBT10",'Deep retrofit'!$AF$20,IF(F50="Scenario2PBT10",'Deep retrofit'!$AG$20,IF(F50="Scenario3PBT10",'Deep retrofit'!$AH$20,"")))&amp;IF(F50="Scenario1PBT11",'Deep retrofit'!$AI$20,IF(F50="Scenario2PBT11",'Deep retrofit'!$AJ$20,IF(F50="Scenario3PBT11",'Deep retrofit'!$AK$20,"")))&amp;IF(F50="Scenario1PBT12",'Deep retrofit'!$AL$20,IF(F50="Scenario2PBT12",'Deep retrofit'!$AM$20,IF(F50="Scenario3PBT12",'Deep retrofit'!$AN$20,"")))&amp;IF(F50="Scenario1PBT13",'Deep retrofit'!$AO$20,IF(F50="Scenario2PBT13",'Deep retrofit'!$AP$20,IF(F50="Scenario3PBT13",'Deep retrofit'!$AQ$20,"")))&amp;IF(F50="Scenario1PBT14",'Deep retrofit'!$AR$20,IF(F50="Scenario2PBT14",'Deep retrofit'!$AS$20,IF(F50="Scenario3PBT14",'Deep retrofit'!$AT$20,"")))&amp;IF(F50="Scenario1PBT15",'Deep retrofit'!$AU$20,IF(F50="Scenario2PBT15",'Deep retrofit'!$AV$20,IF(F50="Scenario3PBT15",'Deep retrofit'!$AW$20,"")))</f>
        <v/>
      </c>
      <c r="N50" s="118">
        <f t="shared" si="16"/>
        <v>0</v>
      </c>
      <c r="O50" s="206" t="str">
        <f>IF(F50="Scenario1PBT1",'Deep retrofit'!$E$23,IF(F50="Scenario2PBT1",'Deep retrofit'!$F$23,IF(F50="Scenario3PBT1",'Deep retrofit'!$G$23,"")))&amp;IF(F50="Scenario1PBT2",'Deep retrofit'!$H$23,IF(F50="Scenario2PBT2",'Deep retrofit'!$I$23,IF(F50="Scenario3PBT2",'Deep retrofit'!$J$23,"")))&amp;IF(F50="Scenario1PBT3",'Deep retrofit'!$K$23,IF(F50="Scenario2PBT3",'Deep retrofit'!$L$23,IF(F50="Scenario3PBT3",'Deep retrofit'!$M$23,"")))&amp;IF(F50="Scenario1PBT4",'Deep retrofit'!$N$23,IF(F50="Scenario2PBT4",'Deep retrofit'!$O$23,IF(F50="Scenario3PBT4",'Deep retrofit'!$P$23,"")))&amp;IF(F50="Scenario1PBT5",'Deep retrofit'!$Q$23,IF(F50="Scenario2PBT5",'Deep retrofit'!$R$23,IF(F50="Scenario3PBT5",'Deep retrofit'!$S$23,"")))&amp;IF(F50="Scenario1PBT6",'Deep retrofit'!$T$23,IF(F50="Scenario2PBT6",'Deep retrofit'!$U$23,IF(F50="Scenario3PBT6",'Deep retrofit'!$V$23,"")))&amp;IF(F50="Scenario1PBT7",'Deep retrofit'!$W$23,IF(F50="Scenario2PBT7",'Deep retrofit'!$X$23,IF(F50="Scenario3PBT7",'Deep retrofit'!$Y$23,"")))&amp;IF(F50="Scenario1PBT8",'Deep retrofit'!$Z$23,IF(F50="Scenario2PBT8",'Deep retrofit'!$AA$23,IF(F50="Scenario3PBT8",'Deep retrofit'!$AB$23,"")))&amp;IF(F50="Scenario1PBT9",'Deep retrofit'!$AC$23,IF(F50="Scenario2PBT9",'Deep retrofit'!$AD$23,IF(F50="Scenario3PBT9",'Deep retrofit'!$AE$23,"")))&amp;IF(F50="Scenario1PBT10",'Deep retrofit'!$AF$23,IF(F50="Scenario2PBT10",'Deep retrofit'!$AG$23,IF(F50="Scenario3PBT10",'Deep retrofit'!$AH$23,"")))&amp;IF(F50="Scenario1PBT11",'Deep retrofit'!$AI$23,IF(F50="Scenario2PBT11",'Deep retrofit'!$AJ$23,IF(F50="Scenario3PBT11",'Deep retrofit'!$AK$23,"")))&amp;IF(F50="Scenario1PBT12",'Deep retrofit'!$AL$23,IF(F50="Scenario2PBT12",'Deep retrofit'!$AM$23,IF(F50="Scenario3PBT12",'Deep retrofit'!$AN$23,"")))&amp;IF(F50="Scenario1PBT13",'Deep retrofit'!$AO$23,IF(F50="Scenario2PBT13",'Deep retrofit'!$AP$23,IF(F50="Scenario3PBT13",'Deep retrofit'!$AQ$23,"")))&amp;IF(F50="Scenario1PBT14",'Deep retrofit'!$AR$23,IF(F50="Scenario2PBT14",'Deep retrofit'!$AS$23,IF(F50="Scenario3PBT14",'Deep retrofit'!$AT$23,"")))&amp;IF(F50="Scenario1PBT15",'Deep retrofit'!$AU$23,IF(F50="Scenario2PBT15",'Deep retrofit'!$AV$23,IF(F50="Scenario3PBT15",'Deep retrofit'!$AW$23,"")))</f>
        <v/>
      </c>
      <c r="P50" s="117">
        <f t="shared" si="17"/>
        <v>0</v>
      </c>
      <c r="Q50" s="117" t="str">
        <f>IF(F50="Scenario1PBT1",'Deep retrofit'!$E$25,IF(F50="Scenario2PBT1",'Deep retrofit'!$F$25,IF(F50="Scenario3PBT1",'Deep retrofit'!$G$25,"")))&amp;IF(F50="Scenario1PBT2",'Deep retrofit'!$H$25,IF(F50="Scenario2PBT2",'Deep retrofit'!$I$25,IF(F50="Scenario3PBT2",'Deep retrofit'!$J$25,"")))&amp;IF(F50="Scenario1PBT3",'Deep retrofit'!$K$25,IF(F50="Scenario2PBT3",'Deep retrofit'!$L$25,IF(F50="Scenario3PBT3",'Deep retrofit'!$M$25,"")))&amp;IF(F50="Scenario1PBT4",'Deep retrofit'!$N$25,IF(F50="Scenario2PBT4",'Deep retrofit'!$O$25,IF(F50="Scenario3PBT4",'Deep retrofit'!$P$25,"")))&amp;IF(F50="Scenario1PBT5",'Deep retrofit'!$Q$25,IF(F50="Scenario2PBT5",'Deep retrofit'!$R$25,IF(F50="Scenario3PBT5",'Deep retrofit'!$S$25,"")))&amp;IF(F50="Scenario1PBT6",'Deep retrofit'!$T$25,IF(F50="Scenario2PBT6",'Deep retrofit'!$U$25,IF(F50="Scenario3PBT6",'Deep retrofit'!$V$25,"")))&amp;IF(F50="Scenario1PBT7",'Deep retrofit'!$W$25,IF(F50="Scenario2PBT7",'Deep retrofit'!$X$25,IF(F50="Scenario3PBT7",'Deep retrofit'!$Y$25,"")))&amp;IF(F50="Scenario1PBT8",'Deep retrofit'!$Z$25,IF(F50="Scenario2PBT8",'Deep retrofit'!$AA$25,IF(F50="Scenario3PBT8",'Deep retrofit'!$AB$25,"")))&amp;IF(F50="Scenario1PBT9",'Deep retrofit'!$AC$25,IF(F50="Scenario2PBT9",'Deep retrofit'!$AD$25,IF(F50="Scenario3PBT9",'Deep retrofit'!$AE$25,"")))&amp;IF(F50="Scenario1PBT10",'Deep retrofit'!$AF$25,IF(F50="Scenario2PBT10",'Deep retrofit'!$AG$25,IF(F50="Scenario3PBT10",'Deep retrofit'!$AH$25,"")))&amp;IF(F50="Scenario1PBT11",'Deep retrofit'!$AI$25,IF(F50="Scenario2PBT11",'Deep retrofit'!$AJ$25,IF(F50="Scenario3PBT11",'Deep retrofit'!$AK$25,"")))&amp;IF(F50="Scenario1PBT12",'Deep retrofit'!$AL$25,IF(F50="Scenario2PBT12",'Deep retrofit'!$AM$25,IF(F50="Scenario3PBT12",'Deep retrofit'!$AN$25,"")))&amp;IF(F50="Scenario1PBT13",'Deep retrofit'!$AO$25,IF(F50="Scenario2PBT13",'Deep retrofit'!$AP$25,IF(F50="Scenario3PBT13",'Deep retrofit'!$AQ$25,"")))&amp;IF(F50="Scenario1PBT14",'Deep retrofit'!$AR$25,IF(F50="Scenario2PBT14",'Deep retrofit'!$AS$25,IF(F50="Scenario3PBT14",'Deep retrofit'!$AT$25,"")))&amp;IF(F50="Scenario1PBT15",'Deep retrofit'!$AU$25,IF(F50="Scenario2PBT15",'Deep retrofit'!$AV$25,IF(F50="Scenario3PBT15",'Deep retrofit'!$AW$25,"")))</f>
        <v/>
      </c>
      <c r="R50" s="117">
        <f t="shared" si="18"/>
        <v>0</v>
      </c>
      <c r="S50" s="117" t="str">
        <f>IF(F50="Scenario1PBT1",'Deep retrofit'!$E$27,IF(F50="Scenario2PBT1",'Deep retrofit'!$F$27,IF(F50="Scenario3PBT1",'Deep retrofit'!$G$27,"")))&amp;IF(F50="Scenario1PBT2",'Deep retrofit'!$H$27,IF(F50="Scenario2PBT2",'Deep retrofit'!$I$27,IF(F50="Scenario3PBT2",'Deep retrofit'!$J$27,"")))&amp;IF(F50="Scenario1PBT3",'Deep retrofit'!$K$27,IF(F50="Scenario2PBT3",'Deep retrofit'!$L$27,IF(F50="Scenario3PBT3",'Deep retrofit'!$M$27,"")))&amp;IF(F50="Scenario1PBT4",'Deep retrofit'!$N$27,IF(F50="Scenario2PBT4",'Deep retrofit'!$O$27,IF(F50="Scenario3PBT4",'Deep retrofit'!$P$27,"")))&amp;IF(F50="Scenario1PBT5",'Deep retrofit'!$Q$27,IF(F50="Scenario2PBT5",'Deep retrofit'!$R$27,IF(F50="Scenario3PBT5",'Deep retrofit'!$S$27,"")))&amp;IF(F50="Scenario1PBT6",'Deep retrofit'!$T$27,IF(F50="Scenario2PBT6",'Deep retrofit'!$U$27,IF(F50="Scenario3PBT6",'Deep retrofit'!$V$27,"")))&amp;IF(F50="Scenario1PBT7",'Deep retrofit'!$W$27,IF(F50="Scenario2PBT7",'Deep retrofit'!$X$27,IF(F50="Scenario3PBT7",'Deep retrofit'!$Y$27,"")))&amp;IF(F50="Scenario1PBT8",'Deep retrofit'!$Z$27,IF(F50="Scenario2PBT8",'Deep retrofit'!$AA$27,IF(F50="Scenario3PBT8",'Deep retrofit'!$AB$27,"")))&amp;IF(F50="Scenario1PBT9",'Deep retrofit'!$AC$27,IF(F50="Scenario2PBT9",'Deep retrofit'!$AD$27,IF(F50="Scenario3PBT9",'Deep retrofit'!$AE$27,"")))&amp;IF(F50="Scenario1PBT10",'Deep retrofit'!$AF$27,IF(F50="Scenario2PBT10",'Deep retrofit'!$AG$27,IF(F50="Scenario3PBT10",'Deep retrofit'!$AH$27,"")))&amp;IF(F50="Scenario1PBT11",'Deep retrofit'!$AI$27,IF(F50="Scenario2PBT11",'Deep retrofit'!$AJ$27,IF(F50="Scenario3PBT11",'Deep retrofit'!$AK$27,"")))&amp;IF(F50="Scenario1PBT12",'Deep retrofit'!$AL$27,IF(F50="Scenario2PBT12",'Deep retrofit'!$AM$27,IF(F50="Scenario3PBT12",'Deep retrofit'!$AN$27,"")))&amp;IF(F50="Scenario1PBT13",'Deep retrofit'!$AO$27,IF(F50="Scenario2PBT13",'Deep retrofit'!$AP$27,IF(F50="Scenario3PBT13",'Deep retrofit'!$AQ$27,"")))&amp;IF(F50="Scenario1PBT14",'Deep retrofit'!$AR$27,IF(F50="Scenario2PBT14",'Deep retrofit'!$AS$27,IF(F50="Scenario3PBT14",'Deep retrofit'!$AT$27,"")))&amp;IF(F50="Scenario1PBT15",'Deep retrofit'!$AU$27,IF(F50="Scenario2PBT15",'Deep retrofit'!$AV$27,IF(F50="Scenario3PBT15",'Deep retrofit'!$AW$27,"")))</f>
        <v/>
      </c>
      <c r="T50" s="207">
        <f t="shared" si="19"/>
        <v>0</v>
      </c>
      <c r="U50" s="206" t="str">
        <f>IF(F50="Scenario1PBT1",'Deep retrofit'!$E$38,IF(F50="Scenario2PBT1",'Deep retrofit'!$F$38,IF(F50="Scenario3PBT1",'Deep retrofit'!$G$38,"")))&amp;IF(F50="Scenario1PBT2",'Deep retrofit'!$H$38,IF(F50="Scenario2PBT2",'Deep retrofit'!$I$38,IF(F50="Scenario3PBT2",'Deep retrofit'!$J$38,"")))&amp;IF(F50="Scenario1PBT3",'Deep retrofit'!$K$38,IF(F50="Scenario2PBT3",'Deep retrofit'!$L$38,IF(F50="Scenario3PBT3",'Deep retrofit'!$M$38,"")))&amp;IF(F50="Scenario1PBT4",'Deep retrofit'!$N$38,IF(F50="Scenario2PBT4",'Deep retrofit'!$O$38,IF(F50="Scenario3PBT4",'Deep retrofit'!$P$38,"")))&amp;IF(F50="Scenario1PBT5",'Deep retrofit'!$Q$38,IF(F50="Scenario2PBT5",'Deep retrofit'!$R$38,IF(F50="Scenario3PBT5",'Deep retrofit'!$S$38,"")))&amp;IF(F50="Scenario1PBT6",'Deep retrofit'!$T$38,IF(F50="Scenario2PBT6",'Deep retrofit'!$U$38,IF(F50="Scenario3PBT6",'Deep retrofit'!$V$38,"")))&amp;IF(F50="Scenario1PBT7",'Deep retrofit'!$W$38,IF(F50="Scenario2PBT7",'Deep retrofit'!$X$38,IF(F50="Scenario3PBT7",'Deep retrofit'!$Y$38,"")))&amp;IF(F50="Scenario1PBT8",'Deep retrofit'!$Z$38,IF(F50="Scenario2PBT8",'Deep retrofit'!$AA$38,IF(F50="Scenario3PBT8",'Deep retrofit'!$AB$38,"")))&amp;IF(F50="Scenario1PBT9",'Deep retrofit'!$AC$38,IF(F50="Scenario2PBT9",'Deep retrofit'!$AD$38,IF(F50="Scenario3PBT9",'Deep retrofit'!$AE$38,"")))&amp;IF(F50="Scenario1PBT10",'Deep retrofit'!$AF$38,IF(F50="Scenario2PBT10",'Deep retrofit'!$AG$38,IF(F50="Scenario3PBT10",'Deep retrofit'!$AH$38,"")))&amp;IF(F50="Scenario1PBT11",'Deep retrofit'!$AI$38,IF(F50="Scenario2PBT11",'Deep retrofit'!$AJ$38,IF(F50="Scenario3PBT11",'Deep retrofit'!$AK$38,"")))&amp;IF(F50="Scenario1PBT12",'Deep retrofit'!$AL$38,IF(F50="Scenario2PBT12",'Deep retrofit'!$AM$38,IF(F50="Scenario3PBT12",'Deep retrofit'!$AN$38,"")))&amp;IF(F50="Scenario1PBT13",'Deep retrofit'!$AO$38,IF(F50="Scenario2PBT13",'Deep retrofit'!$AP$38,IF(F50="Scenario3PBT13",'Deep retrofit'!$AQ$38,"")))&amp;IF(F50="Scenario1PBT14",'Deep retrofit'!$AR$38,IF(F50="Scenario2PBT14",'Deep retrofit'!$AS$38,IF(F50="Scenario3PBT14",'Deep retrofit'!$AT$38,"")))&amp;IF(F50="Scenario1PBT15",'Deep retrofit'!$AU$38,IF(F50="Scenario2PBT15",'Deep retrofit'!$AV$38,IF(F50="Scenario3PBT15",'Deep retrofit'!$AW$38,"")))</f>
        <v/>
      </c>
      <c r="V50" s="117">
        <f t="shared" si="20"/>
        <v>0</v>
      </c>
      <c r="W50" s="117" t="str">
        <f>IF(F50="Scenario1PBT1",'Deep retrofit'!$E$40,IF(F50="Scenario2PBT1",'Deep retrofit'!$F$40,IF(F50="Scenario3PBT1",'Deep retrofit'!$G$40,"")))&amp;IF(F50="Scenario1PBT2",'Deep retrofit'!$H$40,IF(F50="Scenario2PBT2",'Deep retrofit'!$I$40,IF(F50="Scenario3PBT2",'Deep retrofit'!$J$40,"")))&amp;IF(F50="Scenario1PBT3",'Deep retrofit'!$K$40,IF(F50="Scenario2PBT3",'Deep retrofit'!$L$40,IF(F50="Scenario3PBT3",'Deep retrofit'!$M$40,"")))&amp;IF(F50="Scenario1PBT4",'Deep retrofit'!$N$40,IF(F50="Scenario2PBT4",'Deep retrofit'!$O$40,IF(F50="Scenario3PBT4",'Deep retrofit'!$P$40,"")))&amp;IF(F50="Scenario1PBT5",'Deep retrofit'!$Q$40,IF(F50="Scenario2PBT5",'Deep retrofit'!$R$40,IF(F50="Scenario3PBT5",'Deep retrofit'!$S$40,"")))&amp;IF(F50="Scenario1PBT6",'Deep retrofit'!$T$40,IF(F50="Scenario2PBT6",'Deep retrofit'!$U$40,IF(F50="Scenario3PBT6",'Deep retrofit'!$V$40,"")))&amp;IF(F50="Scenario1PBT7",'Deep retrofit'!$W$40,IF(F50="Scenario2PBT7",'Deep retrofit'!$X$40,IF(F50="Scenario3PBT7",'Deep retrofit'!$Y$40,"")))&amp;IF(F50="Scenario1PBT8",'Deep retrofit'!$Z$40,IF(F50="Scenario2PBT8",'Deep retrofit'!$AA$40,IF(F50="Scenario3PBT8",'Deep retrofit'!$AB$40,"")))&amp;IF(F50="Scenario1PBT9",'Deep retrofit'!$AC$40,IF(F50="Scenario2PBT9",'Deep retrofit'!$AD$40,IF(F50="Scenario3PBT9",'Deep retrofit'!$AE$40,"")))&amp;IF(F50="Scenario1PBT10",'Deep retrofit'!$AF$40,IF(F50="Scenario2PBT10",'Deep retrofit'!$AG$40,IF(F50="Scenario3PBT10",'Deep retrofit'!$AH$40,"")))&amp;IF(F50="Scenario1PBT11",'Deep retrofit'!$AI$40,IF(F50="Scenario2PBT11",'Deep retrofit'!$AJ$40,IF(F50="Scenario3PBT11",'Deep retrofit'!$AK$40,"")))&amp;IF(F50="Scenario1PBT12",'Deep retrofit'!$AL$40,IF(F50="Scenario2PBT12",'Deep retrofit'!$AM$40,IF(F50="Scenario3PBT12",'Deep retrofit'!$AN$40,"")))&amp;IF(F50="Scenario1PBT13",'Deep retrofit'!$AO$40,IF(F50="Scenario2PBT13",'Deep retrofit'!$AP$40,IF(F50="Scenario3PBT13",'Deep retrofit'!$AQ$40,"")))&amp;IF(F50="Scenario1PBT14",'Deep retrofit'!$AR$40,IF(F50="Scenario2PBT14",'Deep retrofit'!$AS$40,IF(F50="Scenario3PBT14",'Deep retrofit'!$AT$40,"")))&amp;IF(F50="Scenario1PBT15",'Deep retrofit'!$AU$40,IF(F50="Scenario2PBT15",'Deep retrofit'!$AV$40,IF(F50="Scenario3PBT15",'Deep retrofit'!$AW$40,"")))</f>
        <v/>
      </c>
      <c r="X50" s="117">
        <f t="shared" si="21"/>
        <v>0</v>
      </c>
      <c r="Y50" s="117" t="str">
        <f>IF(F50="Scenario1PBT1",'Deep retrofit'!$E$42,IF(F50="Scenario2PBT1",'Deep retrofit'!$F$42,IF(F50="Scenario3PBT1",'Deep retrofit'!$G$42,"")))&amp;IF(F50="Scenario1PBT2",'Deep retrofit'!$H$42,IF(F50="Scenario2PBT2",'Deep retrofit'!$I$42,IF(F50="Scenario3PBT2",'Deep retrofit'!$J$42,"")))&amp;IF(F50="Scenario1PBT3",'Deep retrofit'!$K$42,IF(F50="Scenario2PBT3",'Deep retrofit'!$L$42,IF(F50="Scenario3PBT3",'Deep retrofit'!$M$42,"")))&amp;IF(F50="Scenario1PBT4",'Deep retrofit'!$N$42,IF(F50="Scenario2PBT4",'Deep retrofit'!$O$42,IF(F50="Scenario3PBT4",'Deep retrofit'!$P$42,"")))&amp;IF(F50="Scenario1PBT5",'Deep retrofit'!$Q$42,IF(F50="Scenario2PBT5",'Deep retrofit'!$R$42,IF(F50="Scenario3PBT5",'Deep retrofit'!$S$42,"")))&amp;IF(F50="Scenario1PBT6",'Deep retrofit'!$T$42,IF(F50="Scenario2PBT6",'Deep retrofit'!$U$42,IF(F50="Scenario3PBT6",'Deep retrofit'!$V$42,"")))&amp;IF(F50="Scenario1PBT7",'Deep retrofit'!$W$42,IF(F50="Scenario2PBT7",'Deep retrofit'!$X$42,IF(F50="Scenario3PBT7",'Deep retrofit'!$Y$42,"")))&amp;IF(F50="Scenario1PBT8",'Deep retrofit'!$Z$42,IF(F50="Scenario2PBT8",'Deep retrofit'!$AA$42,IF(F50="Scenario3PBT8",'Deep retrofit'!$AB$42,"")))&amp;IF(F50="Scenario1PBT9",'Deep retrofit'!$AC$42,IF(F50="Scenario2PBT9",'Deep retrofit'!$AD$42,IF(F50="Scenario3PBT9",'Deep retrofit'!$AE$42,"")))&amp;IF(F50="Scenario1PBT10",'Deep retrofit'!$AF$42,IF(F50="Scenario2PBT10",'Deep retrofit'!$AG$42,IF(F50="Scenario3PBT10",'Deep retrofit'!$AH$42,"")))&amp;IF(F50="Scenario1PBT11",'Deep retrofit'!$AI$42,IF(F50="Scenario2PBT11",'Deep retrofit'!$AJ$42,IF(F50="Scenario3PBT11",'Deep retrofit'!$AK$42,"")))&amp;IF(F50="Scenario1PBT12",'Deep retrofit'!$AL$42,IF(F50="Scenario2PBT12",'Deep retrofit'!$AM$42,IF(F50="Scenario3PBT12",'Deep retrofit'!$AN$42,"")))&amp;IF(F50="Scenario1PBT13",'Deep retrofit'!$AO$42,IF(F50="Scenario2PBT13",'Deep retrofit'!$AP$42,IF(F50="Scenario3PBT13",'Deep retrofit'!$AQ$42,"")))&amp;IF(F50="Scenario1PBT14",'Deep retrofit'!$AR$42,IF(F50="Scenario2PBT14",'Deep retrofit'!$AS$42,IF(F50="Scenario3PBT14",'Deep retrofit'!$AT$42,"")))&amp;IF(F50="Scenario1PBT15",'Deep retrofit'!$AU$42,IF(F50="Scenario2PBT15",'Deep retrofit'!$AV$42,IF(F50="Scenario3PBT15",'Deep retrofit'!$AW$42,"")))</f>
        <v/>
      </c>
      <c r="Z50" s="117">
        <f t="shared" si="22"/>
        <v>0</v>
      </c>
      <c r="AA50" s="269" t="str">
        <f>IF(F50="Scenario1PBT1",'Deep retrofit'!$E$101,IF(F50="Scenario2PBT1",'Deep retrofit'!$F$101,IF(F50="Scenario3PBT1",'Deep retrofit'!$G$101,"")))&amp;IF(F50="Scenario1PBT2",'Deep retrofit'!$H$101,IF(F50="Scenario2PBT2",'Deep retrofit'!$I$101,IF(F50="Scenario3PBT2",'Deep retrofit'!$J$101,"")))&amp;IF(F50="Scenario1PBT3",'Deep retrofit'!$K$101,IF(F50="Scenario2PBT3",'Deep retrofit'!$L$101,IF(F50="Scenario3PBT3",'Deep retrofit'!$M$101,"")))&amp;IF(F50="Scenario1PBT4",'Deep retrofit'!$N$101,IF(F50="Scenario2PBT4",'Deep retrofit'!$O$101,IF(F50="Scenario3PBT4",'Deep retrofit'!$P$101,"")))&amp;IF(F50="Scenario1PBT5",'Deep retrofit'!$Q$101,IF(F50="Scenario2PBT5",'Deep retrofit'!$R$101,IF(F50="Scenario3PBT5",'Deep retrofit'!$S$101,"")))&amp;IF(F50="Scenario1PBT6",'Deep retrofit'!$T$101,IF(F50="Scenario2PBT6",'Deep retrofit'!$U$101,IF(F50="Scenario3PBT6",'Deep retrofit'!$V$101,"")))&amp;IF(F50="Scenario1PBT7",'Deep retrofit'!$W$101,IF(F50="Scenario2PBT7",'Deep retrofit'!$X$101,IF(F50="Scenario3PBT7",'Deep retrofit'!$Y$101,"")))&amp;IF(F50="Scenario1PBT8",'Deep retrofit'!$Z$101,IF(F50="Scenario2PBT8",'Deep retrofit'!$AA$101,IF(F50="Scenario3PBT8",'Deep retrofit'!$AB$101,"")))&amp;IF(F50="Scenario1PBT9",'Deep retrofit'!$AC$101,IF(F50="Scenario2PBT9",'Deep retrofit'!$AD$101,IF(F50="Scenario3PBT9",'Deep retrofit'!$AE$101,"")))&amp;IF(F50="Scenario1PBT10",'Deep retrofit'!$AF$101,IF(F50="Scenario2PBT10",'Deep retrofit'!$AG$101,IF(F50="Scenario3PBT10",'Deep retrofit'!$AH$101,"")))&amp;IF(F50="Scenario1PBT11",'Deep retrofit'!$AI$101,IF(F50="Scenario2PBT11",'Deep retrofit'!$AJ$101,IF(F50="Scenario3PBT11",'Deep retrofit'!$AK$101,"")))&amp;IF(F50="Scenario1PBT12",'Deep retrofit'!$AL$101,IF(F50="Scenario2PBT12",'Deep retrofit'!$AM$101,IF(F50="Scenario3PBT12",'Deep retrofit'!$AN$101,"")))&amp;IF(F50="Scenario1PBT13",'Deep retrofit'!$AO$101,IF(F50="Scenario2PBT13",'Deep retrofit'!$AP$101,IF(F50="Scenario3PBT13",'Deep retrofit'!$AQ$101,"")))&amp;IF(F50="Scenario1PBT14",'Deep retrofit'!$AR$101,IF(F50="Scenario2PBT14",'Deep retrofit'!$AS$101,IF(F50="Scenario3PBT14",'Deep retrofit'!$AT$101,"")))&amp;IF(F50="Scenario1PBT15",'Deep retrofit'!$AU$101,IF(F50="Scenario2PBT15",'Deep retrofit'!$AV$101,IF(F50="Scenario3PBT15",'Deep retrofit'!$AW$101,"")))</f>
        <v/>
      </c>
      <c r="AB50" s="203">
        <f t="shared" si="23"/>
        <v>0</v>
      </c>
      <c r="AC50" s="372" t="str">
        <f t="shared" si="24"/>
        <v/>
      </c>
      <c r="AD50" s="353">
        <f>IF(AC50="",IFERROR('Projection_Base-case'!G51-G50,0),0)</f>
        <v>0</v>
      </c>
      <c r="AE50" s="350">
        <f t="shared" si="25"/>
        <v>0</v>
      </c>
      <c r="AF50" s="361">
        <f>IFERROR(100*AD50/'Projection_Base-case'!G51,0)</f>
        <v>0</v>
      </c>
      <c r="AG50" s="352">
        <f>IF(AC50="",IFERROR('Projection_Base-case'!I51-I50,0),0)</f>
        <v>0</v>
      </c>
      <c r="AH50" s="353">
        <f t="shared" si="26"/>
        <v>0</v>
      </c>
      <c r="AI50" s="361">
        <f>IFERROR(100*AG50/'Projection_Base-case'!I51,0)</f>
        <v>0</v>
      </c>
      <c r="AJ50" s="352">
        <f>IF(AC50="",IFERROR('Projection_Base-case'!K51-K50,0),0)</f>
        <v>0</v>
      </c>
      <c r="AK50" s="353">
        <f t="shared" si="27"/>
        <v>0</v>
      </c>
      <c r="AL50" s="361">
        <f>IFERROR(100*AJ50/'Projection_Base-case'!K51,0)</f>
        <v>0</v>
      </c>
      <c r="AM50" s="352">
        <f>-IF(AC50="",IFERROR('Projection_Base-case'!M51-M50,0),0)</f>
        <v>0</v>
      </c>
      <c r="AN50" s="353">
        <f t="shared" si="28"/>
        <v>0</v>
      </c>
      <c r="AO50" s="354">
        <f>IFERROR(IF('Projection_Base-case'!N51&gt;0,100*AN50/'Projection_Base-case'!N51,100*AN50/N50),0)</f>
        <v>0</v>
      </c>
      <c r="AP50" s="355">
        <f>IF(AC50="",IFERROR('Projection_Base-case'!O51-O50,0),0)</f>
        <v>0</v>
      </c>
      <c r="AQ50" s="356">
        <f t="shared" si="29"/>
        <v>0</v>
      </c>
      <c r="AR50" s="356">
        <f>IFERROR(100*AP50/'Projection_Base-case'!O51,0)</f>
        <v>0</v>
      </c>
      <c r="AS50" s="355">
        <f>IF(AC50="",IFERROR('Projection_Base-case'!Q51-Q50,0),0)</f>
        <v>0</v>
      </c>
      <c r="AT50" s="356">
        <f t="shared" si="30"/>
        <v>0</v>
      </c>
      <c r="AU50" s="356">
        <f>IFERROR(100*AS50/'Projection_Base-case'!Q51,0)</f>
        <v>0</v>
      </c>
      <c r="AV50" s="355">
        <f>IF(AC50="",IFERROR('Projection_Base-case'!S51-S50,0),0)</f>
        <v>0</v>
      </c>
      <c r="AW50" s="356">
        <f t="shared" si="31"/>
        <v>0</v>
      </c>
      <c r="AX50" s="357">
        <f>IFERROR(100*AV50/'Projection_Base-case'!S51,0)</f>
        <v>0</v>
      </c>
      <c r="AY50" s="358">
        <f>IF(AC50="",IFERROR('Projection_Base-case'!U51-U50,0),0)</f>
        <v>0</v>
      </c>
      <c r="AZ50" s="359">
        <f t="shared" si="32"/>
        <v>0</v>
      </c>
      <c r="BA50" s="359">
        <f>IFERROR(100*AY50/'Projection_Base-case'!U51,0)</f>
        <v>0</v>
      </c>
      <c r="BB50" s="358">
        <f>IF(AC50="",IFERROR('Projection_Base-case'!W51-W50,0),0)</f>
        <v>0</v>
      </c>
      <c r="BC50" s="359">
        <f t="shared" si="33"/>
        <v>0</v>
      </c>
      <c r="BD50" s="359">
        <f>IFERROR(100*BB50/'Projection_Base-case'!W51,0)</f>
        <v>0</v>
      </c>
      <c r="BE50" s="358">
        <f>IF(AC50="",IFERROR('Projection_Base-case'!Y51-Y50,0),0)</f>
        <v>0</v>
      </c>
      <c r="BF50" s="359">
        <f t="shared" si="34"/>
        <v>0</v>
      </c>
      <c r="BG50" s="359">
        <f>IFERROR(100*BE50/'Projection_Base-case'!Y51,0)</f>
        <v>0</v>
      </c>
      <c r="BH50" s="359">
        <f t="shared" si="35"/>
        <v>0</v>
      </c>
      <c r="BI50" s="360">
        <f t="shared" si="36"/>
        <v>0</v>
      </c>
    </row>
    <row r="51" spans="1:61" ht="15.6">
      <c r="A51" s="205">
        <v>47</v>
      </c>
      <c r="B51" s="347">
        <f>IF('Projection_Base-case'!B52&lt;&gt;"",'Projection_Base-case'!B52,0)</f>
        <v>0</v>
      </c>
      <c r="C51" s="347">
        <f>IF('Projection_Base-case'!C52&lt;&gt;"",'Projection_Base-case'!C52,0)</f>
        <v>0</v>
      </c>
      <c r="D51" s="347">
        <f>IF('Projection_Base-case'!D52&lt;&gt;"",'Projection_Base-case'!D52,0)</f>
        <v>0</v>
      </c>
      <c r="E51" s="346"/>
      <c r="F51" s="202" t="str">
        <f t="shared" si="12"/>
        <v>0</v>
      </c>
      <c r="G51" s="177" t="str">
        <f>IF(F51="Scenario1PBT1",'Deep retrofit'!$E$6,IF(F51="Scenario2PBT1",'Deep retrofit'!$F$6,IF(F51="Scenario3PBT1",'Deep retrofit'!$G$6,"")))&amp;IF(F51="Scenario1PBT2",'Deep retrofit'!$H$6,IF(F51="Scenario2PBT2",'Deep retrofit'!$I$6,IF(F51="Scenario3PBT2",'Deep retrofit'!$J$6,"")))&amp;IF(F51="Scenario1PBT3",'Deep retrofit'!$K$6,IF(F51="Scenario2PBT3",'Deep retrofit'!$L$6,IF(F51="Scenario3PBT3",'Deep retrofit'!$M$6,"")))&amp;IF(F51="Scenario1PBT4",'Deep retrofit'!$N$6,IF(F51="Scenario2PBT4",'Deep retrofit'!$O$6,IF(F51="Scenario3PBT4",'Deep retrofit'!$P$6,"")))&amp;IF(F51="Scenario1PBT5",'Deep retrofit'!$Q$6,IF(F51="Scenario2PBT5",'Deep retrofit'!$R$6,IF(F51="Scenario3PBT5",'Deep retrofit'!$S$6,"")))&amp;IF(F51="Scenario1PBT6",'Deep retrofit'!$T$6,IF(F51="Scenario2PBT6",'Deep retrofit'!$U$6,IF(F51="Scenario3PBT6",'Deep retrofit'!$V$6,"")))&amp;IF(F51="Scenario1PBT7",'Deep retrofit'!$W$6,IF(F51="Scenario2PBT7",'Deep retrofit'!$X$6,IF(F51="Scenario3PBT7",'Deep retrofit'!$Y$6,"")))&amp;IF(F51="Scenario1PBT8",'Deep retrofit'!$Z$6,IF(F51="Scenario2PBT8",'Deep retrofit'!$AA$6,IF(F51="Scenario3PBT8",'Deep retrofit'!$AB$6,"")))&amp;IF(F51="Scenario1PBT9",'Deep retrofit'!$AC$6,IF(F51="Scenario2PBT9",'Deep retrofit'!$AD$6,IF(F51="Scenario3PBT9",'Deep retrofit'!$AE$6,"")))&amp;IF(F51="Scenario1PBT10",'Deep retrofit'!$AF$6,IF(F51="Scenario2PBT10",'Deep retrofit'!$AG$6,IF(F51="Scenario3PBT10",'Deep retrofit'!$AH$6,"")))&amp;IF(F51="Scenario1PBT11",'Deep retrofit'!$AI$6,IF(F51="Scenario2PBT11",'Deep retrofit'!$AJ$6,IF(F51="Scenario3PBT11",'Deep retrofit'!$AK$6,"")))&amp;IF(F51="Scenario1PBT12",'Deep retrofit'!$AL$6,IF(F51="Scenario2PBT12",'Deep retrofit'!$AM$6,IF(F51="Scenario3PBT12",'Deep retrofit'!$AN$6,"")))&amp;IF(F51="Scenario1PBT13",'Deep retrofit'!$AO$6,IF(F51="Scenario2PBT13",'Deep retrofit'!$AP$6,IF(F51="Scenario3PBT13",'Deep retrofit'!$AQ$6,"")))&amp;IF(F51="Scenario1PBT14",'Deep retrofit'!$AR$6,IF(F51="Scenario2PBT14",'Deep retrofit'!$AS$6,IF(F51="Scenario3PBT14",'Deep retrofit'!$AT$6,"")))&amp;IF(F51="Scenario1PBT15",'Deep retrofit'!$AU$6,IF(F51="Scenario2PBT15",'Deep retrofit'!$AV$6,IF(F51="Scenario3PBT15",'Deep retrofit'!$AW$6,"")))</f>
        <v/>
      </c>
      <c r="H51" s="117">
        <f t="shared" si="13"/>
        <v>0</v>
      </c>
      <c r="I51" s="178" t="str">
        <f>IF(F51="Scenario1PBT1",'Deep retrofit'!$E$16,IF(F51="Scenario2PBT1",'Deep retrofit'!$F$16,IF(F51="Scenario3PBT1",'Deep retrofit'!$G$16,"")))&amp;IF(F51="Scenario1PBT2",'Deep retrofit'!$H$16,IF(F51="Scenario2PBT2",'Deep retrofit'!$I$16,IF(F51="Scenario3PBT2",'Deep retrofit'!$J$16,"")))&amp;IF(F51="Scenario1PBT3",'Deep retrofit'!$K$16,IF(F51="Scenario2PBT3",'Deep retrofit'!$L$16,IF(F51="Scenario3PBT3",'Deep retrofit'!$M$16,"")))&amp;IF(F51="Scenario1PBT4",'Deep retrofit'!$N$16,IF(F51="Scenario2PBT4",'Deep retrofit'!$O$16,IF(F51="Scenario3PBT4",'Deep retrofit'!$P$16,"")))&amp;IF(F51="Scenario1PBT5",'Deep retrofit'!$Q$16,IF(F51="Scenario2PBT5",'Deep retrofit'!$R$16,IF(F51="Scenario3PBT5",'Deep retrofit'!$S$16,"")))&amp;IF(F51="Scenario1PBT6",'Deep retrofit'!$T$16,IF(F51="Scenario2PBT6",'Deep retrofit'!$U$16,IF(F51="Scenario3PBT6",'Deep retrofit'!$V$16,"")))&amp;IF(F51="Scenario1PBT7",'Deep retrofit'!$W$16,IF(F51="Scenario2PBT7",'Deep retrofit'!$X$16,IF(F51="Scenario3PBT7",'Deep retrofit'!$Y$16,"")))&amp;IF(F51="Scenario1PBT8",'Deep retrofit'!$Z$16,IF(F51="Scenario2PBT8",'Deep retrofit'!$AA$16,IF(F51="Scenario3PBT8",'Deep retrofit'!$AB$16,"")))&amp;IF(F51="Scenario1PBT9",'Deep retrofit'!$AC$16,IF(F51="Scenario2PBT9",'Deep retrofit'!$AD$16,IF(F51="Scenario3PBT9",'Deep retrofit'!$AE$16,"")))&amp;IF(F51="Scenario1PBT10",'Deep retrofit'!$AF$16,IF(F51="Scenario2PBT10",'Deep retrofit'!$AG$16,IF(F51="Scenario3PBT10",'Deep retrofit'!$AH$16,"")))&amp;IF(F51="Scenario1PBT11",'Deep retrofit'!$AI$16,IF(F51="Scenario2PBT11",'Deep retrofit'!$AJ$16,IF(F51="Scenario3PBT11",'Deep retrofit'!$AK$16,"")))&amp;IF(F51="Scenario1PBT12",'Deep retrofit'!$AL$16,IF(F51="Scenario2PBT12",'Deep retrofit'!$AM$16,IF(F51="Scenario3PBT12",'Deep retrofit'!$AN$16,"")))&amp;IF(F51="Scenario1PBT13",'Deep retrofit'!$AO$16,IF(F51="Scenario2PBT13",'Deep retrofit'!$AP$16,IF(F51="Scenario3PBT13",'Deep retrofit'!$AQ$16,"")))&amp;IF(F51="Scenario1PBT14",'Deep retrofit'!$AR$16,IF(F51="Scenario2PBT14",'Deep retrofit'!$AS$16,IF(F51="Scenario3PBT14",'Deep retrofit'!$AT$16,"")))&amp;IF(F51="Scenario1PBT15",'Deep retrofit'!$AU$16,IF(F51="Scenario2PBT15",'Deep retrofit'!$AV$16,IF(F51="Scenario3PBT15",'Deep retrofit'!$AW$16,"")))</f>
        <v/>
      </c>
      <c r="J51" s="117">
        <f t="shared" si="14"/>
        <v>0</v>
      </c>
      <c r="K51" s="117" t="str">
        <f>IF(F51="Scenario1PBT1",'Deep retrofit'!$E$18,IF(F51="Scenario2PBT1",'Deep retrofit'!$F$18,IF(F51="Scenario3PBT1",'Deep retrofit'!$G$18,"")))&amp;IF(F51="Scenario1PBT2",'Deep retrofit'!$H$18,IF(F51="Scenario2PBT2",'Deep retrofit'!$I$18,IF(F51="Scenario3PBT2",'Deep retrofit'!$J$18,"")))&amp;IF(F51="Scenario1PBT3",'Deep retrofit'!$K$18,IF(F51="Scenario2PBT3",'Deep retrofit'!$L$18,IF(F51="Scenario3PBT3",'Deep retrofit'!$M$18,"")))&amp;IF(F51="Scenario1PBT4",'Deep retrofit'!$N$18,IF(F51="Scenario2PBT4",'Deep retrofit'!$O$18,IF(F51="Scenario3PBT4",'Deep retrofit'!$P$18,"")))&amp;IF(F51="Scenario1PBT5",'Deep retrofit'!$Q$18,IF(F51="Scenario2PBT5",'Deep retrofit'!$R$18,IF(F51="Scenario3PBT5",'Deep retrofit'!$S$18,"")))&amp;IF(F51="Scenario1PBT6",'Deep retrofit'!$T$18,IF(F51="Scenario2PBT6",'Deep retrofit'!$U$18,IF(F51="Scenario3PBT6",'Deep retrofit'!$V$18,"")))&amp;IF(F51="Scenario1PBT7",'Deep retrofit'!$W$18,IF(F51="Scenario2PBT7",'Deep retrofit'!$X$18,IF(F51="Scenario3PBT7",'Deep retrofit'!$Y$18,"")))&amp;IF(F51="Scenario1PBT8",'Deep retrofit'!$Z$18,IF(F51="Scenario2PBT8",'Deep retrofit'!$AA$18,IF(F51="Scenario3PBT8",'Deep retrofit'!$AB$18,"")))&amp;IF(F51="Scenario1PBT9",'Deep retrofit'!$AC$18,IF(F51="Scenario2PBT9",'Deep retrofit'!$AD$18,IF(F51="Scenario3PBT9",'Deep retrofit'!$AE$18,"")))&amp;IF(F51="Scenario1PBT10",'Deep retrofit'!$AF$18,IF(F51="Scenario2PBT10",'Deep retrofit'!$AG$18,IF(F51="Scenario3PBT10",'Deep retrofit'!$AH$18,"")))&amp;IF(F51="Scenario1PBT11",'Deep retrofit'!$AI$18,IF(F51="Scenario2PBT11",'Deep retrofit'!$AJ$18,IF(F51="Scenario3PBT11",'Deep retrofit'!$AK$18,"")))&amp;IF(F51="Scenario1PBT12",'Deep retrofit'!$AL$18,IF(F51="Scenario2PBT12",'Deep retrofit'!$AM$18,IF(F51="Scenario3PBT12",'Deep retrofit'!$AN$18,"")))&amp;IF(F51="Scenario1PBT13",'Deep retrofit'!$AO$18,IF(F51="Scenario2PBT13",'Deep retrofit'!$AP$18,IF(F51="Scenario3PBT13",'Deep retrofit'!$AQ$18,"")))&amp;IF(F51="Scenario1PBT14",'Deep retrofit'!$AR$18,IF(F51="Scenario2PBT14",'Deep retrofit'!$AS$18,IF(F51="Scenario3PBT14",'Deep retrofit'!$AT$18,"")))&amp;IF(F51="Scenario1PBT15",'Deep retrofit'!$AU$18,IF(F51="Scenario2PBT15",'Deep retrofit'!$AV$18,IF(F51="Scenario3PBT15",'Deep retrofit'!$AW$18,"")))</f>
        <v/>
      </c>
      <c r="L51" s="117">
        <f t="shared" si="15"/>
        <v>0</v>
      </c>
      <c r="M51" s="117" t="str">
        <f>IF(F51="Scenario1PBT1",'Deep retrofit'!$E$20,IF(F51="Scenario2PBT1",'Deep retrofit'!$F$20,IF(F51="Scenario3PBT1",'Deep retrofit'!$G$20,"")))&amp;IF(F51="Scenario1PBT2",'Deep retrofit'!$H$20,IF(F51="Scenario2PBT2",'Deep retrofit'!$I$20,IF(F51="Scenario3PBT2",'Deep retrofit'!$J$20,"")))&amp;IF(F51="Scenario1PBT3",'Deep retrofit'!$K$20,IF(F51="Scenario2PBT3",'Deep retrofit'!$L$20,IF(F51="Scenario3PBT3",'Deep retrofit'!$M$20,"")))&amp;IF(F51="Scenario1PBT4",'Deep retrofit'!$N$20,IF(F51="Scenario2PBT4",'Deep retrofit'!$O$20,IF(F51="Scenario3PBT4",'Deep retrofit'!$P$20,"")))&amp;IF(F51="Scenario1PBT5",'Deep retrofit'!$Q$20,IF(F51="Scenario2PBT5",'Deep retrofit'!$R$20,IF(F51="Scenario3PBT5",'Deep retrofit'!$S$20,"")))&amp;IF(F51="Scenario1PBT6",'Deep retrofit'!$T$20,IF(F51="Scenario2PBT6",'Deep retrofit'!$U$20,IF(F51="Scenario3PBT6",'Deep retrofit'!$V$20,"")))&amp;IF(F51="Scenario1PBT7",'Deep retrofit'!$W$20,IF(F51="Scenario2PBT7",'Deep retrofit'!$X$20,IF(F51="Scenario3PBT7",'Deep retrofit'!$Y$20,"")))&amp;IF(F51="Scenario1PBT8",'Deep retrofit'!$Z$20,IF(F51="Scenario2PBT8",'Deep retrofit'!$AA$20,IF(F51="Scenario3PBT8",'Deep retrofit'!$AB$20,"")))&amp;IF(F51="Scenario1PBT9",'Deep retrofit'!$AC$20,IF(F51="Scenario2PBT9",'Deep retrofit'!$AD$20,IF(F51="Scenario3PBT9",'Deep retrofit'!$AE$20,"")))&amp;IF(F51="Scenario1PBT10",'Deep retrofit'!$AF$20,IF(F51="Scenario2PBT10",'Deep retrofit'!$AG$20,IF(F51="Scenario3PBT10",'Deep retrofit'!$AH$20,"")))&amp;IF(F51="Scenario1PBT11",'Deep retrofit'!$AI$20,IF(F51="Scenario2PBT11",'Deep retrofit'!$AJ$20,IF(F51="Scenario3PBT11",'Deep retrofit'!$AK$20,"")))&amp;IF(F51="Scenario1PBT12",'Deep retrofit'!$AL$20,IF(F51="Scenario2PBT12",'Deep retrofit'!$AM$20,IF(F51="Scenario3PBT12",'Deep retrofit'!$AN$20,"")))&amp;IF(F51="Scenario1PBT13",'Deep retrofit'!$AO$20,IF(F51="Scenario2PBT13",'Deep retrofit'!$AP$20,IF(F51="Scenario3PBT13",'Deep retrofit'!$AQ$20,"")))&amp;IF(F51="Scenario1PBT14",'Deep retrofit'!$AR$20,IF(F51="Scenario2PBT14",'Deep retrofit'!$AS$20,IF(F51="Scenario3PBT14",'Deep retrofit'!$AT$20,"")))&amp;IF(F51="Scenario1PBT15",'Deep retrofit'!$AU$20,IF(F51="Scenario2PBT15",'Deep retrofit'!$AV$20,IF(F51="Scenario3PBT15",'Deep retrofit'!$AW$20,"")))</f>
        <v/>
      </c>
      <c r="N51" s="118">
        <f t="shared" si="16"/>
        <v>0</v>
      </c>
      <c r="O51" s="206" t="str">
        <f>IF(F51="Scenario1PBT1",'Deep retrofit'!$E$23,IF(F51="Scenario2PBT1",'Deep retrofit'!$F$23,IF(F51="Scenario3PBT1",'Deep retrofit'!$G$23,"")))&amp;IF(F51="Scenario1PBT2",'Deep retrofit'!$H$23,IF(F51="Scenario2PBT2",'Deep retrofit'!$I$23,IF(F51="Scenario3PBT2",'Deep retrofit'!$J$23,"")))&amp;IF(F51="Scenario1PBT3",'Deep retrofit'!$K$23,IF(F51="Scenario2PBT3",'Deep retrofit'!$L$23,IF(F51="Scenario3PBT3",'Deep retrofit'!$M$23,"")))&amp;IF(F51="Scenario1PBT4",'Deep retrofit'!$N$23,IF(F51="Scenario2PBT4",'Deep retrofit'!$O$23,IF(F51="Scenario3PBT4",'Deep retrofit'!$P$23,"")))&amp;IF(F51="Scenario1PBT5",'Deep retrofit'!$Q$23,IF(F51="Scenario2PBT5",'Deep retrofit'!$R$23,IF(F51="Scenario3PBT5",'Deep retrofit'!$S$23,"")))&amp;IF(F51="Scenario1PBT6",'Deep retrofit'!$T$23,IF(F51="Scenario2PBT6",'Deep retrofit'!$U$23,IF(F51="Scenario3PBT6",'Deep retrofit'!$V$23,"")))&amp;IF(F51="Scenario1PBT7",'Deep retrofit'!$W$23,IF(F51="Scenario2PBT7",'Deep retrofit'!$X$23,IF(F51="Scenario3PBT7",'Deep retrofit'!$Y$23,"")))&amp;IF(F51="Scenario1PBT8",'Deep retrofit'!$Z$23,IF(F51="Scenario2PBT8",'Deep retrofit'!$AA$23,IF(F51="Scenario3PBT8",'Deep retrofit'!$AB$23,"")))&amp;IF(F51="Scenario1PBT9",'Deep retrofit'!$AC$23,IF(F51="Scenario2PBT9",'Deep retrofit'!$AD$23,IF(F51="Scenario3PBT9",'Deep retrofit'!$AE$23,"")))&amp;IF(F51="Scenario1PBT10",'Deep retrofit'!$AF$23,IF(F51="Scenario2PBT10",'Deep retrofit'!$AG$23,IF(F51="Scenario3PBT10",'Deep retrofit'!$AH$23,"")))&amp;IF(F51="Scenario1PBT11",'Deep retrofit'!$AI$23,IF(F51="Scenario2PBT11",'Deep retrofit'!$AJ$23,IF(F51="Scenario3PBT11",'Deep retrofit'!$AK$23,"")))&amp;IF(F51="Scenario1PBT12",'Deep retrofit'!$AL$23,IF(F51="Scenario2PBT12",'Deep retrofit'!$AM$23,IF(F51="Scenario3PBT12",'Deep retrofit'!$AN$23,"")))&amp;IF(F51="Scenario1PBT13",'Deep retrofit'!$AO$23,IF(F51="Scenario2PBT13",'Deep retrofit'!$AP$23,IF(F51="Scenario3PBT13",'Deep retrofit'!$AQ$23,"")))&amp;IF(F51="Scenario1PBT14",'Deep retrofit'!$AR$23,IF(F51="Scenario2PBT14",'Deep retrofit'!$AS$23,IF(F51="Scenario3PBT14",'Deep retrofit'!$AT$23,"")))&amp;IF(F51="Scenario1PBT15",'Deep retrofit'!$AU$23,IF(F51="Scenario2PBT15",'Deep retrofit'!$AV$23,IF(F51="Scenario3PBT15",'Deep retrofit'!$AW$23,"")))</f>
        <v/>
      </c>
      <c r="P51" s="117">
        <f t="shared" si="17"/>
        <v>0</v>
      </c>
      <c r="Q51" s="117" t="str">
        <f>IF(F51="Scenario1PBT1",'Deep retrofit'!$E$25,IF(F51="Scenario2PBT1",'Deep retrofit'!$F$25,IF(F51="Scenario3PBT1",'Deep retrofit'!$G$25,"")))&amp;IF(F51="Scenario1PBT2",'Deep retrofit'!$H$25,IF(F51="Scenario2PBT2",'Deep retrofit'!$I$25,IF(F51="Scenario3PBT2",'Deep retrofit'!$J$25,"")))&amp;IF(F51="Scenario1PBT3",'Deep retrofit'!$K$25,IF(F51="Scenario2PBT3",'Deep retrofit'!$L$25,IF(F51="Scenario3PBT3",'Deep retrofit'!$M$25,"")))&amp;IF(F51="Scenario1PBT4",'Deep retrofit'!$N$25,IF(F51="Scenario2PBT4",'Deep retrofit'!$O$25,IF(F51="Scenario3PBT4",'Deep retrofit'!$P$25,"")))&amp;IF(F51="Scenario1PBT5",'Deep retrofit'!$Q$25,IF(F51="Scenario2PBT5",'Deep retrofit'!$R$25,IF(F51="Scenario3PBT5",'Deep retrofit'!$S$25,"")))&amp;IF(F51="Scenario1PBT6",'Deep retrofit'!$T$25,IF(F51="Scenario2PBT6",'Deep retrofit'!$U$25,IF(F51="Scenario3PBT6",'Deep retrofit'!$V$25,"")))&amp;IF(F51="Scenario1PBT7",'Deep retrofit'!$W$25,IF(F51="Scenario2PBT7",'Deep retrofit'!$X$25,IF(F51="Scenario3PBT7",'Deep retrofit'!$Y$25,"")))&amp;IF(F51="Scenario1PBT8",'Deep retrofit'!$Z$25,IF(F51="Scenario2PBT8",'Deep retrofit'!$AA$25,IF(F51="Scenario3PBT8",'Deep retrofit'!$AB$25,"")))&amp;IF(F51="Scenario1PBT9",'Deep retrofit'!$AC$25,IF(F51="Scenario2PBT9",'Deep retrofit'!$AD$25,IF(F51="Scenario3PBT9",'Deep retrofit'!$AE$25,"")))&amp;IF(F51="Scenario1PBT10",'Deep retrofit'!$AF$25,IF(F51="Scenario2PBT10",'Deep retrofit'!$AG$25,IF(F51="Scenario3PBT10",'Deep retrofit'!$AH$25,"")))&amp;IF(F51="Scenario1PBT11",'Deep retrofit'!$AI$25,IF(F51="Scenario2PBT11",'Deep retrofit'!$AJ$25,IF(F51="Scenario3PBT11",'Deep retrofit'!$AK$25,"")))&amp;IF(F51="Scenario1PBT12",'Deep retrofit'!$AL$25,IF(F51="Scenario2PBT12",'Deep retrofit'!$AM$25,IF(F51="Scenario3PBT12",'Deep retrofit'!$AN$25,"")))&amp;IF(F51="Scenario1PBT13",'Deep retrofit'!$AO$25,IF(F51="Scenario2PBT13",'Deep retrofit'!$AP$25,IF(F51="Scenario3PBT13",'Deep retrofit'!$AQ$25,"")))&amp;IF(F51="Scenario1PBT14",'Deep retrofit'!$AR$25,IF(F51="Scenario2PBT14",'Deep retrofit'!$AS$25,IF(F51="Scenario3PBT14",'Deep retrofit'!$AT$25,"")))&amp;IF(F51="Scenario1PBT15",'Deep retrofit'!$AU$25,IF(F51="Scenario2PBT15",'Deep retrofit'!$AV$25,IF(F51="Scenario3PBT15",'Deep retrofit'!$AW$25,"")))</f>
        <v/>
      </c>
      <c r="R51" s="117">
        <f t="shared" si="18"/>
        <v>0</v>
      </c>
      <c r="S51" s="117" t="str">
        <f>IF(F51="Scenario1PBT1",'Deep retrofit'!$E$27,IF(F51="Scenario2PBT1",'Deep retrofit'!$F$27,IF(F51="Scenario3PBT1",'Deep retrofit'!$G$27,"")))&amp;IF(F51="Scenario1PBT2",'Deep retrofit'!$H$27,IF(F51="Scenario2PBT2",'Deep retrofit'!$I$27,IF(F51="Scenario3PBT2",'Deep retrofit'!$J$27,"")))&amp;IF(F51="Scenario1PBT3",'Deep retrofit'!$K$27,IF(F51="Scenario2PBT3",'Deep retrofit'!$L$27,IF(F51="Scenario3PBT3",'Deep retrofit'!$M$27,"")))&amp;IF(F51="Scenario1PBT4",'Deep retrofit'!$N$27,IF(F51="Scenario2PBT4",'Deep retrofit'!$O$27,IF(F51="Scenario3PBT4",'Deep retrofit'!$P$27,"")))&amp;IF(F51="Scenario1PBT5",'Deep retrofit'!$Q$27,IF(F51="Scenario2PBT5",'Deep retrofit'!$R$27,IF(F51="Scenario3PBT5",'Deep retrofit'!$S$27,"")))&amp;IF(F51="Scenario1PBT6",'Deep retrofit'!$T$27,IF(F51="Scenario2PBT6",'Deep retrofit'!$U$27,IF(F51="Scenario3PBT6",'Deep retrofit'!$V$27,"")))&amp;IF(F51="Scenario1PBT7",'Deep retrofit'!$W$27,IF(F51="Scenario2PBT7",'Deep retrofit'!$X$27,IF(F51="Scenario3PBT7",'Deep retrofit'!$Y$27,"")))&amp;IF(F51="Scenario1PBT8",'Deep retrofit'!$Z$27,IF(F51="Scenario2PBT8",'Deep retrofit'!$AA$27,IF(F51="Scenario3PBT8",'Deep retrofit'!$AB$27,"")))&amp;IF(F51="Scenario1PBT9",'Deep retrofit'!$AC$27,IF(F51="Scenario2PBT9",'Deep retrofit'!$AD$27,IF(F51="Scenario3PBT9",'Deep retrofit'!$AE$27,"")))&amp;IF(F51="Scenario1PBT10",'Deep retrofit'!$AF$27,IF(F51="Scenario2PBT10",'Deep retrofit'!$AG$27,IF(F51="Scenario3PBT10",'Deep retrofit'!$AH$27,"")))&amp;IF(F51="Scenario1PBT11",'Deep retrofit'!$AI$27,IF(F51="Scenario2PBT11",'Deep retrofit'!$AJ$27,IF(F51="Scenario3PBT11",'Deep retrofit'!$AK$27,"")))&amp;IF(F51="Scenario1PBT12",'Deep retrofit'!$AL$27,IF(F51="Scenario2PBT12",'Deep retrofit'!$AM$27,IF(F51="Scenario3PBT12",'Deep retrofit'!$AN$27,"")))&amp;IF(F51="Scenario1PBT13",'Deep retrofit'!$AO$27,IF(F51="Scenario2PBT13",'Deep retrofit'!$AP$27,IF(F51="Scenario3PBT13",'Deep retrofit'!$AQ$27,"")))&amp;IF(F51="Scenario1PBT14",'Deep retrofit'!$AR$27,IF(F51="Scenario2PBT14",'Deep retrofit'!$AS$27,IF(F51="Scenario3PBT14",'Deep retrofit'!$AT$27,"")))&amp;IF(F51="Scenario1PBT15",'Deep retrofit'!$AU$27,IF(F51="Scenario2PBT15",'Deep retrofit'!$AV$27,IF(F51="Scenario3PBT15",'Deep retrofit'!$AW$27,"")))</f>
        <v/>
      </c>
      <c r="T51" s="207">
        <f t="shared" si="19"/>
        <v>0</v>
      </c>
      <c r="U51" s="206" t="str">
        <f>IF(F51="Scenario1PBT1",'Deep retrofit'!$E$38,IF(F51="Scenario2PBT1",'Deep retrofit'!$F$38,IF(F51="Scenario3PBT1",'Deep retrofit'!$G$38,"")))&amp;IF(F51="Scenario1PBT2",'Deep retrofit'!$H$38,IF(F51="Scenario2PBT2",'Deep retrofit'!$I$38,IF(F51="Scenario3PBT2",'Deep retrofit'!$J$38,"")))&amp;IF(F51="Scenario1PBT3",'Deep retrofit'!$K$38,IF(F51="Scenario2PBT3",'Deep retrofit'!$L$38,IF(F51="Scenario3PBT3",'Deep retrofit'!$M$38,"")))&amp;IF(F51="Scenario1PBT4",'Deep retrofit'!$N$38,IF(F51="Scenario2PBT4",'Deep retrofit'!$O$38,IF(F51="Scenario3PBT4",'Deep retrofit'!$P$38,"")))&amp;IF(F51="Scenario1PBT5",'Deep retrofit'!$Q$38,IF(F51="Scenario2PBT5",'Deep retrofit'!$R$38,IF(F51="Scenario3PBT5",'Deep retrofit'!$S$38,"")))&amp;IF(F51="Scenario1PBT6",'Deep retrofit'!$T$38,IF(F51="Scenario2PBT6",'Deep retrofit'!$U$38,IF(F51="Scenario3PBT6",'Deep retrofit'!$V$38,"")))&amp;IF(F51="Scenario1PBT7",'Deep retrofit'!$W$38,IF(F51="Scenario2PBT7",'Deep retrofit'!$X$38,IF(F51="Scenario3PBT7",'Deep retrofit'!$Y$38,"")))&amp;IF(F51="Scenario1PBT8",'Deep retrofit'!$Z$38,IF(F51="Scenario2PBT8",'Deep retrofit'!$AA$38,IF(F51="Scenario3PBT8",'Deep retrofit'!$AB$38,"")))&amp;IF(F51="Scenario1PBT9",'Deep retrofit'!$AC$38,IF(F51="Scenario2PBT9",'Deep retrofit'!$AD$38,IF(F51="Scenario3PBT9",'Deep retrofit'!$AE$38,"")))&amp;IF(F51="Scenario1PBT10",'Deep retrofit'!$AF$38,IF(F51="Scenario2PBT10",'Deep retrofit'!$AG$38,IF(F51="Scenario3PBT10",'Deep retrofit'!$AH$38,"")))&amp;IF(F51="Scenario1PBT11",'Deep retrofit'!$AI$38,IF(F51="Scenario2PBT11",'Deep retrofit'!$AJ$38,IF(F51="Scenario3PBT11",'Deep retrofit'!$AK$38,"")))&amp;IF(F51="Scenario1PBT12",'Deep retrofit'!$AL$38,IF(F51="Scenario2PBT12",'Deep retrofit'!$AM$38,IF(F51="Scenario3PBT12",'Deep retrofit'!$AN$38,"")))&amp;IF(F51="Scenario1PBT13",'Deep retrofit'!$AO$38,IF(F51="Scenario2PBT13",'Deep retrofit'!$AP$38,IF(F51="Scenario3PBT13",'Deep retrofit'!$AQ$38,"")))&amp;IF(F51="Scenario1PBT14",'Deep retrofit'!$AR$38,IF(F51="Scenario2PBT14",'Deep retrofit'!$AS$38,IF(F51="Scenario3PBT14",'Deep retrofit'!$AT$38,"")))&amp;IF(F51="Scenario1PBT15",'Deep retrofit'!$AU$38,IF(F51="Scenario2PBT15",'Deep retrofit'!$AV$38,IF(F51="Scenario3PBT15",'Deep retrofit'!$AW$38,"")))</f>
        <v/>
      </c>
      <c r="V51" s="117">
        <f t="shared" si="20"/>
        <v>0</v>
      </c>
      <c r="W51" s="117" t="str">
        <f>IF(F51="Scenario1PBT1",'Deep retrofit'!$E$40,IF(F51="Scenario2PBT1",'Deep retrofit'!$F$40,IF(F51="Scenario3PBT1",'Deep retrofit'!$G$40,"")))&amp;IF(F51="Scenario1PBT2",'Deep retrofit'!$H$40,IF(F51="Scenario2PBT2",'Deep retrofit'!$I$40,IF(F51="Scenario3PBT2",'Deep retrofit'!$J$40,"")))&amp;IF(F51="Scenario1PBT3",'Deep retrofit'!$K$40,IF(F51="Scenario2PBT3",'Deep retrofit'!$L$40,IF(F51="Scenario3PBT3",'Deep retrofit'!$M$40,"")))&amp;IF(F51="Scenario1PBT4",'Deep retrofit'!$N$40,IF(F51="Scenario2PBT4",'Deep retrofit'!$O$40,IF(F51="Scenario3PBT4",'Deep retrofit'!$P$40,"")))&amp;IF(F51="Scenario1PBT5",'Deep retrofit'!$Q$40,IF(F51="Scenario2PBT5",'Deep retrofit'!$R$40,IF(F51="Scenario3PBT5",'Deep retrofit'!$S$40,"")))&amp;IF(F51="Scenario1PBT6",'Deep retrofit'!$T$40,IF(F51="Scenario2PBT6",'Deep retrofit'!$U$40,IF(F51="Scenario3PBT6",'Deep retrofit'!$V$40,"")))&amp;IF(F51="Scenario1PBT7",'Deep retrofit'!$W$40,IF(F51="Scenario2PBT7",'Deep retrofit'!$X$40,IF(F51="Scenario3PBT7",'Deep retrofit'!$Y$40,"")))&amp;IF(F51="Scenario1PBT8",'Deep retrofit'!$Z$40,IF(F51="Scenario2PBT8",'Deep retrofit'!$AA$40,IF(F51="Scenario3PBT8",'Deep retrofit'!$AB$40,"")))&amp;IF(F51="Scenario1PBT9",'Deep retrofit'!$AC$40,IF(F51="Scenario2PBT9",'Deep retrofit'!$AD$40,IF(F51="Scenario3PBT9",'Deep retrofit'!$AE$40,"")))&amp;IF(F51="Scenario1PBT10",'Deep retrofit'!$AF$40,IF(F51="Scenario2PBT10",'Deep retrofit'!$AG$40,IF(F51="Scenario3PBT10",'Deep retrofit'!$AH$40,"")))&amp;IF(F51="Scenario1PBT11",'Deep retrofit'!$AI$40,IF(F51="Scenario2PBT11",'Deep retrofit'!$AJ$40,IF(F51="Scenario3PBT11",'Deep retrofit'!$AK$40,"")))&amp;IF(F51="Scenario1PBT12",'Deep retrofit'!$AL$40,IF(F51="Scenario2PBT12",'Deep retrofit'!$AM$40,IF(F51="Scenario3PBT12",'Deep retrofit'!$AN$40,"")))&amp;IF(F51="Scenario1PBT13",'Deep retrofit'!$AO$40,IF(F51="Scenario2PBT13",'Deep retrofit'!$AP$40,IF(F51="Scenario3PBT13",'Deep retrofit'!$AQ$40,"")))&amp;IF(F51="Scenario1PBT14",'Deep retrofit'!$AR$40,IF(F51="Scenario2PBT14",'Deep retrofit'!$AS$40,IF(F51="Scenario3PBT14",'Deep retrofit'!$AT$40,"")))&amp;IF(F51="Scenario1PBT15",'Deep retrofit'!$AU$40,IF(F51="Scenario2PBT15",'Deep retrofit'!$AV$40,IF(F51="Scenario3PBT15",'Deep retrofit'!$AW$40,"")))</f>
        <v/>
      </c>
      <c r="X51" s="117">
        <f t="shared" si="21"/>
        <v>0</v>
      </c>
      <c r="Y51" s="117" t="str">
        <f>IF(F51="Scenario1PBT1",'Deep retrofit'!$E$42,IF(F51="Scenario2PBT1",'Deep retrofit'!$F$42,IF(F51="Scenario3PBT1",'Deep retrofit'!$G$42,"")))&amp;IF(F51="Scenario1PBT2",'Deep retrofit'!$H$42,IF(F51="Scenario2PBT2",'Deep retrofit'!$I$42,IF(F51="Scenario3PBT2",'Deep retrofit'!$J$42,"")))&amp;IF(F51="Scenario1PBT3",'Deep retrofit'!$K$42,IF(F51="Scenario2PBT3",'Deep retrofit'!$L$42,IF(F51="Scenario3PBT3",'Deep retrofit'!$M$42,"")))&amp;IF(F51="Scenario1PBT4",'Deep retrofit'!$N$42,IF(F51="Scenario2PBT4",'Deep retrofit'!$O$42,IF(F51="Scenario3PBT4",'Deep retrofit'!$P$42,"")))&amp;IF(F51="Scenario1PBT5",'Deep retrofit'!$Q$42,IF(F51="Scenario2PBT5",'Deep retrofit'!$R$42,IF(F51="Scenario3PBT5",'Deep retrofit'!$S$42,"")))&amp;IF(F51="Scenario1PBT6",'Deep retrofit'!$T$42,IF(F51="Scenario2PBT6",'Deep retrofit'!$U$42,IF(F51="Scenario3PBT6",'Deep retrofit'!$V$42,"")))&amp;IF(F51="Scenario1PBT7",'Deep retrofit'!$W$42,IF(F51="Scenario2PBT7",'Deep retrofit'!$X$42,IF(F51="Scenario3PBT7",'Deep retrofit'!$Y$42,"")))&amp;IF(F51="Scenario1PBT8",'Deep retrofit'!$Z$42,IF(F51="Scenario2PBT8",'Deep retrofit'!$AA$42,IF(F51="Scenario3PBT8",'Deep retrofit'!$AB$42,"")))&amp;IF(F51="Scenario1PBT9",'Deep retrofit'!$AC$42,IF(F51="Scenario2PBT9",'Deep retrofit'!$AD$42,IF(F51="Scenario3PBT9",'Deep retrofit'!$AE$42,"")))&amp;IF(F51="Scenario1PBT10",'Deep retrofit'!$AF$42,IF(F51="Scenario2PBT10",'Deep retrofit'!$AG$42,IF(F51="Scenario3PBT10",'Deep retrofit'!$AH$42,"")))&amp;IF(F51="Scenario1PBT11",'Deep retrofit'!$AI$42,IF(F51="Scenario2PBT11",'Deep retrofit'!$AJ$42,IF(F51="Scenario3PBT11",'Deep retrofit'!$AK$42,"")))&amp;IF(F51="Scenario1PBT12",'Deep retrofit'!$AL$42,IF(F51="Scenario2PBT12",'Deep retrofit'!$AM$42,IF(F51="Scenario3PBT12",'Deep retrofit'!$AN$42,"")))&amp;IF(F51="Scenario1PBT13",'Deep retrofit'!$AO$42,IF(F51="Scenario2PBT13",'Deep retrofit'!$AP$42,IF(F51="Scenario3PBT13",'Deep retrofit'!$AQ$42,"")))&amp;IF(F51="Scenario1PBT14",'Deep retrofit'!$AR$42,IF(F51="Scenario2PBT14",'Deep retrofit'!$AS$42,IF(F51="Scenario3PBT14",'Deep retrofit'!$AT$42,"")))&amp;IF(F51="Scenario1PBT15",'Deep retrofit'!$AU$42,IF(F51="Scenario2PBT15",'Deep retrofit'!$AV$42,IF(F51="Scenario3PBT15",'Deep retrofit'!$AW$42,"")))</f>
        <v/>
      </c>
      <c r="Z51" s="117">
        <f t="shared" si="22"/>
        <v>0</v>
      </c>
      <c r="AA51" s="269" t="str">
        <f>IF(F51="Scenario1PBT1",'Deep retrofit'!$E$101,IF(F51="Scenario2PBT1",'Deep retrofit'!$F$101,IF(F51="Scenario3PBT1",'Deep retrofit'!$G$101,"")))&amp;IF(F51="Scenario1PBT2",'Deep retrofit'!$H$101,IF(F51="Scenario2PBT2",'Deep retrofit'!$I$101,IF(F51="Scenario3PBT2",'Deep retrofit'!$J$101,"")))&amp;IF(F51="Scenario1PBT3",'Deep retrofit'!$K$101,IF(F51="Scenario2PBT3",'Deep retrofit'!$L$101,IF(F51="Scenario3PBT3",'Deep retrofit'!$M$101,"")))&amp;IF(F51="Scenario1PBT4",'Deep retrofit'!$N$101,IF(F51="Scenario2PBT4",'Deep retrofit'!$O$101,IF(F51="Scenario3PBT4",'Deep retrofit'!$P$101,"")))&amp;IF(F51="Scenario1PBT5",'Deep retrofit'!$Q$101,IF(F51="Scenario2PBT5",'Deep retrofit'!$R$101,IF(F51="Scenario3PBT5",'Deep retrofit'!$S$101,"")))&amp;IF(F51="Scenario1PBT6",'Deep retrofit'!$T$101,IF(F51="Scenario2PBT6",'Deep retrofit'!$U$101,IF(F51="Scenario3PBT6",'Deep retrofit'!$V$101,"")))&amp;IF(F51="Scenario1PBT7",'Deep retrofit'!$W$101,IF(F51="Scenario2PBT7",'Deep retrofit'!$X$101,IF(F51="Scenario3PBT7",'Deep retrofit'!$Y$101,"")))&amp;IF(F51="Scenario1PBT8",'Deep retrofit'!$Z$101,IF(F51="Scenario2PBT8",'Deep retrofit'!$AA$101,IF(F51="Scenario3PBT8",'Deep retrofit'!$AB$101,"")))&amp;IF(F51="Scenario1PBT9",'Deep retrofit'!$AC$101,IF(F51="Scenario2PBT9",'Deep retrofit'!$AD$101,IF(F51="Scenario3PBT9",'Deep retrofit'!$AE$101,"")))&amp;IF(F51="Scenario1PBT10",'Deep retrofit'!$AF$101,IF(F51="Scenario2PBT10",'Deep retrofit'!$AG$101,IF(F51="Scenario3PBT10",'Deep retrofit'!$AH$101,"")))&amp;IF(F51="Scenario1PBT11",'Deep retrofit'!$AI$101,IF(F51="Scenario2PBT11",'Deep retrofit'!$AJ$101,IF(F51="Scenario3PBT11",'Deep retrofit'!$AK$101,"")))&amp;IF(F51="Scenario1PBT12",'Deep retrofit'!$AL$101,IF(F51="Scenario2PBT12",'Deep retrofit'!$AM$101,IF(F51="Scenario3PBT12",'Deep retrofit'!$AN$101,"")))&amp;IF(F51="Scenario1PBT13",'Deep retrofit'!$AO$101,IF(F51="Scenario2PBT13",'Deep retrofit'!$AP$101,IF(F51="Scenario3PBT13",'Deep retrofit'!$AQ$101,"")))&amp;IF(F51="Scenario1PBT14",'Deep retrofit'!$AR$101,IF(F51="Scenario2PBT14",'Deep retrofit'!$AS$101,IF(F51="Scenario3PBT14",'Deep retrofit'!$AT$101,"")))&amp;IF(F51="Scenario1PBT15",'Deep retrofit'!$AU$101,IF(F51="Scenario2PBT15",'Deep retrofit'!$AV$101,IF(F51="Scenario3PBT15",'Deep retrofit'!$AW$101,"")))</f>
        <v/>
      </c>
      <c r="AB51" s="203">
        <f t="shared" si="23"/>
        <v>0</v>
      </c>
      <c r="AC51" s="372" t="str">
        <f t="shared" si="24"/>
        <v/>
      </c>
      <c r="AD51" s="353">
        <f>IF(AC51="",IFERROR('Projection_Base-case'!G52-G51,0),0)</f>
        <v>0</v>
      </c>
      <c r="AE51" s="350">
        <f t="shared" si="25"/>
        <v>0</v>
      </c>
      <c r="AF51" s="361">
        <f>IFERROR(100*AD51/'Projection_Base-case'!G52,0)</f>
        <v>0</v>
      </c>
      <c r="AG51" s="352">
        <f>IF(AC51="",IFERROR('Projection_Base-case'!I52-I51,0),0)</f>
        <v>0</v>
      </c>
      <c r="AH51" s="353">
        <f t="shared" si="26"/>
        <v>0</v>
      </c>
      <c r="AI51" s="361">
        <f>IFERROR(100*AG51/'Projection_Base-case'!I52,0)</f>
        <v>0</v>
      </c>
      <c r="AJ51" s="352">
        <f>IF(AC51="",IFERROR('Projection_Base-case'!K52-K51,0),0)</f>
        <v>0</v>
      </c>
      <c r="AK51" s="353">
        <f t="shared" si="27"/>
        <v>0</v>
      </c>
      <c r="AL51" s="361">
        <f>IFERROR(100*AJ51/'Projection_Base-case'!K52,0)</f>
        <v>0</v>
      </c>
      <c r="AM51" s="352">
        <f>-IF(AC51="",IFERROR('Projection_Base-case'!M52-M51,0),0)</f>
        <v>0</v>
      </c>
      <c r="AN51" s="353">
        <f t="shared" si="28"/>
        <v>0</v>
      </c>
      <c r="AO51" s="354">
        <f>IFERROR(IF('Projection_Base-case'!N52&gt;0,100*AN51/'Projection_Base-case'!N52,100*AN51/N51),0)</f>
        <v>0</v>
      </c>
      <c r="AP51" s="355">
        <f>IF(AC51="",IFERROR('Projection_Base-case'!O52-O51,0),0)</f>
        <v>0</v>
      </c>
      <c r="AQ51" s="356">
        <f t="shared" si="29"/>
        <v>0</v>
      </c>
      <c r="AR51" s="356">
        <f>IFERROR(100*AP51/'Projection_Base-case'!O52,0)</f>
        <v>0</v>
      </c>
      <c r="AS51" s="355">
        <f>IF(AC51="",IFERROR('Projection_Base-case'!Q52-Q51,0),0)</f>
        <v>0</v>
      </c>
      <c r="AT51" s="356">
        <f t="shared" si="30"/>
        <v>0</v>
      </c>
      <c r="AU51" s="356">
        <f>IFERROR(100*AS51/'Projection_Base-case'!Q52,0)</f>
        <v>0</v>
      </c>
      <c r="AV51" s="355">
        <f>IF(AC51="",IFERROR('Projection_Base-case'!S52-S51,0),0)</f>
        <v>0</v>
      </c>
      <c r="AW51" s="356">
        <f t="shared" si="31"/>
        <v>0</v>
      </c>
      <c r="AX51" s="357">
        <f>IFERROR(100*AV51/'Projection_Base-case'!S52,0)</f>
        <v>0</v>
      </c>
      <c r="AY51" s="358">
        <f>IF(AC51="",IFERROR('Projection_Base-case'!U52-U51,0),0)</f>
        <v>0</v>
      </c>
      <c r="AZ51" s="359">
        <f t="shared" si="32"/>
        <v>0</v>
      </c>
      <c r="BA51" s="359">
        <f>IFERROR(100*AY51/'Projection_Base-case'!U52,0)</f>
        <v>0</v>
      </c>
      <c r="BB51" s="358">
        <f>IF(AC51="",IFERROR('Projection_Base-case'!W52-W51,0),0)</f>
        <v>0</v>
      </c>
      <c r="BC51" s="359">
        <f t="shared" si="33"/>
        <v>0</v>
      </c>
      <c r="BD51" s="359">
        <f>IFERROR(100*BB51/'Projection_Base-case'!W52,0)</f>
        <v>0</v>
      </c>
      <c r="BE51" s="358">
        <f>IF(AC51="",IFERROR('Projection_Base-case'!Y52-Y51,0),0)</f>
        <v>0</v>
      </c>
      <c r="BF51" s="359">
        <f t="shared" si="34"/>
        <v>0</v>
      </c>
      <c r="BG51" s="359">
        <f>IFERROR(100*BE51/'Projection_Base-case'!Y52,0)</f>
        <v>0</v>
      </c>
      <c r="BH51" s="359">
        <f t="shared" si="35"/>
        <v>0</v>
      </c>
      <c r="BI51" s="360">
        <f t="shared" si="36"/>
        <v>0</v>
      </c>
    </row>
    <row r="52" spans="1:61" ht="15.6">
      <c r="A52" s="205">
        <v>48</v>
      </c>
      <c r="B52" s="347">
        <f>IF('Projection_Base-case'!B53&lt;&gt;"",'Projection_Base-case'!B53,0)</f>
        <v>0</v>
      </c>
      <c r="C52" s="347">
        <f>IF('Projection_Base-case'!C53&lt;&gt;"",'Projection_Base-case'!C53,0)</f>
        <v>0</v>
      </c>
      <c r="D52" s="347">
        <f>IF('Projection_Base-case'!D53&lt;&gt;"",'Projection_Base-case'!D53,0)</f>
        <v>0</v>
      </c>
      <c r="E52" s="346"/>
      <c r="F52" s="202" t="str">
        <f t="shared" si="12"/>
        <v>0</v>
      </c>
      <c r="G52" s="177" t="str">
        <f>IF(F52="Scenario1PBT1",'Deep retrofit'!$E$6,IF(F52="Scenario2PBT1",'Deep retrofit'!$F$6,IF(F52="Scenario3PBT1",'Deep retrofit'!$G$6,"")))&amp;IF(F52="Scenario1PBT2",'Deep retrofit'!$H$6,IF(F52="Scenario2PBT2",'Deep retrofit'!$I$6,IF(F52="Scenario3PBT2",'Deep retrofit'!$J$6,"")))&amp;IF(F52="Scenario1PBT3",'Deep retrofit'!$K$6,IF(F52="Scenario2PBT3",'Deep retrofit'!$L$6,IF(F52="Scenario3PBT3",'Deep retrofit'!$M$6,"")))&amp;IF(F52="Scenario1PBT4",'Deep retrofit'!$N$6,IF(F52="Scenario2PBT4",'Deep retrofit'!$O$6,IF(F52="Scenario3PBT4",'Deep retrofit'!$P$6,"")))&amp;IF(F52="Scenario1PBT5",'Deep retrofit'!$Q$6,IF(F52="Scenario2PBT5",'Deep retrofit'!$R$6,IF(F52="Scenario3PBT5",'Deep retrofit'!$S$6,"")))&amp;IF(F52="Scenario1PBT6",'Deep retrofit'!$T$6,IF(F52="Scenario2PBT6",'Deep retrofit'!$U$6,IF(F52="Scenario3PBT6",'Deep retrofit'!$V$6,"")))&amp;IF(F52="Scenario1PBT7",'Deep retrofit'!$W$6,IF(F52="Scenario2PBT7",'Deep retrofit'!$X$6,IF(F52="Scenario3PBT7",'Deep retrofit'!$Y$6,"")))&amp;IF(F52="Scenario1PBT8",'Deep retrofit'!$Z$6,IF(F52="Scenario2PBT8",'Deep retrofit'!$AA$6,IF(F52="Scenario3PBT8",'Deep retrofit'!$AB$6,"")))&amp;IF(F52="Scenario1PBT9",'Deep retrofit'!$AC$6,IF(F52="Scenario2PBT9",'Deep retrofit'!$AD$6,IF(F52="Scenario3PBT9",'Deep retrofit'!$AE$6,"")))&amp;IF(F52="Scenario1PBT10",'Deep retrofit'!$AF$6,IF(F52="Scenario2PBT10",'Deep retrofit'!$AG$6,IF(F52="Scenario3PBT10",'Deep retrofit'!$AH$6,"")))&amp;IF(F52="Scenario1PBT11",'Deep retrofit'!$AI$6,IF(F52="Scenario2PBT11",'Deep retrofit'!$AJ$6,IF(F52="Scenario3PBT11",'Deep retrofit'!$AK$6,"")))&amp;IF(F52="Scenario1PBT12",'Deep retrofit'!$AL$6,IF(F52="Scenario2PBT12",'Deep retrofit'!$AM$6,IF(F52="Scenario3PBT12",'Deep retrofit'!$AN$6,"")))&amp;IF(F52="Scenario1PBT13",'Deep retrofit'!$AO$6,IF(F52="Scenario2PBT13",'Deep retrofit'!$AP$6,IF(F52="Scenario3PBT13",'Deep retrofit'!$AQ$6,"")))&amp;IF(F52="Scenario1PBT14",'Deep retrofit'!$AR$6,IF(F52="Scenario2PBT14",'Deep retrofit'!$AS$6,IF(F52="Scenario3PBT14",'Deep retrofit'!$AT$6,"")))&amp;IF(F52="Scenario1PBT15",'Deep retrofit'!$AU$6,IF(F52="Scenario2PBT15",'Deep retrofit'!$AV$6,IF(F52="Scenario3PBT15",'Deep retrofit'!$AW$6,"")))</f>
        <v/>
      </c>
      <c r="H52" s="117">
        <f t="shared" si="13"/>
        <v>0</v>
      </c>
      <c r="I52" s="178" t="str">
        <f>IF(F52="Scenario1PBT1",'Deep retrofit'!$E$16,IF(F52="Scenario2PBT1",'Deep retrofit'!$F$16,IF(F52="Scenario3PBT1",'Deep retrofit'!$G$16,"")))&amp;IF(F52="Scenario1PBT2",'Deep retrofit'!$H$16,IF(F52="Scenario2PBT2",'Deep retrofit'!$I$16,IF(F52="Scenario3PBT2",'Deep retrofit'!$J$16,"")))&amp;IF(F52="Scenario1PBT3",'Deep retrofit'!$K$16,IF(F52="Scenario2PBT3",'Deep retrofit'!$L$16,IF(F52="Scenario3PBT3",'Deep retrofit'!$M$16,"")))&amp;IF(F52="Scenario1PBT4",'Deep retrofit'!$N$16,IF(F52="Scenario2PBT4",'Deep retrofit'!$O$16,IF(F52="Scenario3PBT4",'Deep retrofit'!$P$16,"")))&amp;IF(F52="Scenario1PBT5",'Deep retrofit'!$Q$16,IF(F52="Scenario2PBT5",'Deep retrofit'!$R$16,IF(F52="Scenario3PBT5",'Deep retrofit'!$S$16,"")))&amp;IF(F52="Scenario1PBT6",'Deep retrofit'!$T$16,IF(F52="Scenario2PBT6",'Deep retrofit'!$U$16,IF(F52="Scenario3PBT6",'Deep retrofit'!$V$16,"")))&amp;IF(F52="Scenario1PBT7",'Deep retrofit'!$W$16,IF(F52="Scenario2PBT7",'Deep retrofit'!$X$16,IF(F52="Scenario3PBT7",'Deep retrofit'!$Y$16,"")))&amp;IF(F52="Scenario1PBT8",'Deep retrofit'!$Z$16,IF(F52="Scenario2PBT8",'Deep retrofit'!$AA$16,IF(F52="Scenario3PBT8",'Deep retrofit'!$AB$16,"")))&amp;IF(F52="Scenario1PBT9",'Deep retrofit'!$AC$16,IF(F52="Scenario2PBT9",'Deep retrofit'!$AD$16,IF(F52="Scenario3PBT9",'Deep retrofit'!$AE$16,"")))&amp;IF(F52="Scenario1PBT10",'Deep retrofit'!$AF$16,IF(F52="Scenario2PBT10",'Deep retrofit'!$AG$16,IF(F52="Scenario3PBT10",'Deep retrofit'!$AH$16,"")))&amp;IF(F52="Scenario1PBT11",'Deep retrofit'!$AI$16,IF(F52="Scenario2PBT11",'Deep retrofit'!$AJ$16,IF(F52="Scenario3PBT11",'Deep retrofit'!$AK$16,"")))&amp;IF(F52="Scenario1PBT12",'Deep retrofit'!$AL$16,IF(F52="Scenario2PBT12",'Deep retrofit'!$AM$16,IF(F52="Scenario3PBT12",'Deep retrofit'!$AN$16,"")))&amp;IF(F52="Scenario1PBT13",'Deep retrofit'!$AO$16,IF(F52="Scenario2PBT13",'Deep retrofit'!$AP$16,IF(F52="Scenario3PBT13",'Deep retrofit'!$AQ$16,"")))&amp;IF(F52="Scenario1PBT14",'Deep retrofit'!$AR$16,IF(F52="Scenario2PBT14",'Deep retrofit'!$AS$16,IF(F52="Scenario3PBT14",'Deep retrofit'!$AT$16,"")))&amp;IF(F52="Scenario1PBT15",'Deep retrofit'!$AU$16,IF(F52="Scenario2PBT15",'Deep retrofit'!$AV$16,IF(F52="Scenario3PBT15",'Deep retrofit'!$AW$16,"")))</f>
        <v/>
      </c>
      <c r="J52" s="117">
        <f t="shared" si="14"/>
        <v>0</v>
      </c>
      <c r="K52" s="117" t="str">
        <f>IF(F52="Scenario1PBT1",'Deep retrofit'!$E$18,IF(F52="Scenario2PBT1",'Deep retrofit'!$F$18,IF(F52="Scenario3PBT1",'Deep retrofit'!$G$18,"")))&amp;IF(F52="Scenario1PBT2",'Deep retrofit'!$H$18,IF(F52="Scenario2PBT2",'Deep retrofit'!$I$18,IF(F52="Scenario3PBT2",'Deep retrofit'!$J$18,"")))&amp;IF(F52="Scenario1PBT3",'Deep retrofit'!$K$18,IF(F52="Scenario2PBT3",'Deep retrofit'!$L$18,IF(F52="Scenario3PBT3",'Deep retrofit'!$M$18,"")))&amp;IF(F52="Scenario1PBT4",'Deep retrofit'!$N$18,IF(F52="Scenario2PBT4",'Deep retrofit'!$O$18,IF(F52="Scenario3PBT4",'Deep retrofit'!$P$18,"")))&amp;IF(F52="Scenario1PBT5",'Deep retrofit'!$Q$18,IF(F52="Scenario2PBT5",'Deep retrofit'!$R$18,IF(F52="Scenario3PBT5",'Deep retrofit'!$S$18,"")))&amp;IF(F52="Scenario1PBT6",'Deep retrofit'!$T$18,IF(F52="Scenario2PBT6",'Deep retrofit'!$U$18,IF(F52="Scenario3PBT6",'Deep retrofit'!$V$18,"")))&amp;IF(F52="Scenario1PBT7",'Deep retrofit'!$W$18,IF(F52="Scenario2PBT7",'Deep retrofit'!$X$18,IF(F52="Scenario3PBT7",'Deep retrofit'!$Y$18,"")))&amp;IF(F52="Scenario1PBT8",'Deep retrofit'!$Z$18,IF(F52="Scenario2PBT8",'Deep retrofit'!$AA$18,IF(F52="Scenario3PBT8",'Deep retrofit'!$AB$18,"")))&amp;IF(F52="Scenario1PBT9",'Deep retrofit'!$AC$18,IF(F52="Scenario2PBT9",'Deep retrofit'!$AD$18,IF(F52="Scenario3PBT9",'Deep retrofit'!$AE$18,"")))&amp;IF(F52="Scenario1PBT10",'Deep retrofit'!$AF$18,IF(F52="Scenario2PBT10",'Deep retrofit'!$AG$18,IF(F52="Scenario3PBT10",'Deep retrofit'!$AH$18,"")))&amp;IF(F52="Scenario1PBT11",'Deep retrofit'!$AI$18,IF(F52="Scenario2PBT11",'Deep retrofit'!$AJ$18,IF(F52="Scenario3PBT11",'Deep retrofit'!$AK$18,"")))&amp;IF(F52="Scenario1PBT12",'Deep retrofit'!$AL$18,IF(F52="Scenario2PBT12",'Deep retrofit'!$AM$18,IF(F52="Scenario3PBT12",'Deep retrofit'!$AN$18,"")))&amp;IF(F52="Scenario1PBT13",'Deep retrofit'!$AO$18,IF(F52="Scenario2PBT13",'Deep retrofit'!$AP$18,IF(F52="Scenario3PBT13",'Deep retrofit'!$AQ$18,"")))&amp;IF(F52="Scenario1PBT14",'Deep retrofit'!$AR$18,IF(F52="Scenario2PBT14",'Deep retrofit'!$AS$18,IF(F52="Scenario3PBT14",'Deep retrofit'!$AT$18,"")))&amp;IF(F52="Scenario1PBT15",'Deep retrofit'!$AU$18,IF(F52="Scenario2PBT15",'Deep retrofit'!$AV$18,IF(F52="Scenario3PBT15",'Deep retrofit'!$AW$18,"")))</f>
        <v/>
      </c>
      <c r="L52" s="117">
        <f t="shared" si="15"/>
        <v>0</v>
      </c>
      <c r="M52" s="117" t="str">
        <f>IF(F52="Scenario1PBT1",'Deep retrofit'!$E$20,IF(F52="Scenario2PBT1",'Deep retrofit'!$F$20,IF(F52="Scenario3PBT1",'Deep retrofit'!$G$20,"")))&amp;IF(F52="Scenario1PBT2",'Deep retrofit'!$H$20,IF(F52="Scenario2PBT2",'Deep retrofit'!$I$20,IF(F52="Scenario3PBT2",'Deep retrofit'!$J$20,"")))&amp;IF(F52="Scenario1PBT3",'Deep retrofit'!$K$20,IF(F52="Scenario2PBT3",'Deep retrofit'!$L$20,IF(F52="Scenario3PBT3",'Deep retrofit'!$M$20,"")))&amp;IF(F52="Scenario1PBT4",'Deep retrofit'!$N$20,IF(F52="Scenario2PBT4",'Deep retrofit'!$O$20,IF(F52="Scenario3PBT4",'Deep retrofit'!$P$20,"")))&amp;IF(F52="Scenario1PBT5",'Deep retrofit'!$Q$20,IF(F52="Scenario2PBT5",'Deep retrofit'!$R$20,IF(F52="Scenario3PBT5",'Deep retrofit'!$S$20,"")))&amp;IF(F52="Scenario1PBT6",'Deep retrofit'!$T$20,IF(F52="Scenario2PBT6",'Deep retrofit'!$U$20,IF(F52="Scenario3PBT6",'Deep retrofit'!$V$20,"")))&amp;IF(F52="Scenario1PBT7",'Deep retrofit'!$W$20,IF(F52="Scenario2PBT7",'Deep retrofit'!$X$20,IF(F52="Scenario3PBT7",'Deep retrofit'!$Y$20,"")))&amp;IF(F52="Scenario1PBT8",'Deep retrofit'!$Z$20,IF(F52="Scenario2PBT8",'Deep retrofit'!$AA$20,IF(F52="Scenario3PBT8",'Deep retrofit'!$AB$20,"")))&amp;IF(F52="Scenario1PBT9",'Deep retrofit'!$AC$20,IF(F52="Scenario2PBT9",'Deep retrofit'!$AD$20,IF(F52="Scenario3PBT9",'Deep retrofit'!$AE$20,"")))&amp;IF(F52="Scenario1PBT10",'Deep retrofit'!$AF$20,IF(F52="Scenario2PBT10",'Deep retrofit'!$AG$20,IF(F52="Scenario3PBT10",'Deep retrofit'!$AH$20,"")))&amp;IF(F52="Scenario1PBT11",'Deep retrofit'!$AI$20,IF(F52="Scenario2PBT11",'Deep retrofit'!$AJ$20,IF(F52="Scenario3PBT11",'Deep retrofit'!$AK$20,"")))&amp;IF(F52="Scenario1PBT12",'Deep retrofit'!$AL$20,IF(F52="Scenario2PBT12",'Deep retrofit'!$AM$20,IF(F52="Scenario3PBT12",'Deep retrofit'!$AN$20,"")))&amp;IF(F52="Scenario1PBT13",'Deep retrofit'!$AO$20,IF(F52="Scenario2PBT13",'Deep retrofit'!$AP$20,IF(F52="Scenario3PBT13",'Deep retrofit'!$AQ$20,"")))&amp;IF(F52="Scenario1PBT14",'Deep retrofit'!$AR$20,IF(F52="Scenario2PBT14",'Deep retrofit'!$AS$20,IF(F52="Scenario3PBT14",'Deep retrofit'!$AT$20,"")))&amp;IF(F52="Scenario1PBT15",'Deep retrofit'!$AU$20,IF(F52="Scenario2PBT15",'Deep retrofit'!$AV$20,IF(F52="Scenario3PBT15",'Deep retrofit'!$AW$20,"")))</f>
        <v/>
      </c>
      <c r="N52" s="118">
        <f t="shared" si="16"/>
        <v>0</v>
      </c>
      <c r="O52" s="206" t="str">
        <f>IF(F52="Scenario1PBT1",'Deep retrofit'!$E$23,IF(F52="Scenario2PBT1",'Deep retrofit'!$F$23,IF(F52="Scenario3PBT1",'Deep retrofit'!$G$23,"")))&amp;IF(F52="Scenario1PBT2",'Deep retrofit'!$H$23,IF(F52="Scenario2PBT2",'Deep retrofit'!$I$23,IF(F52="Scenario3PBT2",'Deep retrofit'!$J$23,"")))&amp;IF(F52="Scenario1PBT3",'Deep retrofit'!$K$23,IF(F52="Scenario2PBT3",'Deep retrofit'!$L$23,IF(F52="Scenario3PBT3",'Deep retrofit'!$M$23,"")))&amp;IF(F52="Scenario1PBT4",'Deep retrofit'!$N$23,IF(F52="Scenario2PBT4",'Deep retrofit'!$O$23,IF(F52="Scenario3PBT4",'Deep retrofit'!$P$23,"")))&amp;IF(F52="Scenario1PBT5",'Deep retrofit'!$Q$23,IF(F52="Scenario2PBT5",'Deep retrofit'!$R$23,IF(F52="Scenario3PBT5",'Deep retrofit'!$S$23,"")))&amp;IF(F52="Scenario1PBT6",'Deep retrofit'!$T$23,IF(F52="Scenario2PBT6",'Deep retrofit'!$U$23,IF(F52="Scenario3PBT6",'Deep retrofit'!$V$23,"")))&amp;IF(F52="Scenario1PBT7",'Deep retrofit'!$W$23,IF(F52="Scenario2PBT7",'Deep retrofit'!$X$23,IF(F52="Scenario3PBT7",'Deep retrofit'!$Y$23,"")))&amp;IF(F52="Scenario1PBT8",'Deep retrofit'!$Z$23,IF(F52="Scenario2PBT8",'Deep retrofit'!$AA$23,IF(F52="Scenario3PBT8",'Deep retrofit'!$AB$23,"")))&amp;IF(F52="Scenario1PBT9",'Deep retrofit'!$AC$23,IF(F52="Scenario2PBT9",'Deep retrofit'!$AD$23,IF(F52="Scenario3PBT9",'Deep retrofit'!$AE$23,"")))&amp;IF(F52="Scenario1PBT10",'Deep retrofit'!$AF$23,IF(F52="Scenario2PBT10",'Deep retrofit'!$AG$23,IF(F52="Scenario3PBT10",'Deep retrofit'!$AH$23,"")))&amp;IF(F52="Scenario1PBT11",'Deep retrofit'!$AI$23,IF(F52="Scenario2PBT11",'Deep retrofit'!$AJ$23,IF(F52="Scenario3PBT11",'Deep retrofit'!$AK$23,"")))&amp;IF(F52="Scenario1PBT12",'Deep retrofit'!$AL$23,IF(F52="Scenario2PBT12",'Deep retrofit'!$AM$23,IF(F52="Scenario3PBT12",'Deep retrofit'!$AN$23,"")))&amp;IF(F52="Scenario1PBT13",'Deep retrofit'!$AO$23,IF(F52="Scenario2PBT13",'Deep retrofit'!$AP$23,IF(F52="Scenario3PBT13",'Deep retrofit'!$AQ$23,"")))&amp;IF(F52="Scenario1PBT14",'Deep retrofit'!$AR$23,IF(F52="Scenario2PBT14",'Deep retrofit'!$AS$23,IF(F52="Scenario3PBT14",'Deep retrofit'!$AT$23,"")))&amp;IF(F52="Scenario1PBT15",'Deep retrofit'!$AU$23,IF(F52="Scenario2PBT15",'Deep retrofit'!$AV$23,IF(F52="Scenario3PBT15",'Deep retrofit'!$AW$23,"")))</f>
        <v/>
      </c>
      <c r="P52" s="117">
        <f t="shared" si="17"/>
        <v>0</v>
      </c>
      <c r="Q52" s="117" t="str">
        <f>IF(F52="Scenario1PBT1",'Deep retrofit'!$E$25,IF(F52="Scenario2PBT1",'Deep retrofit'!$F$25,IF(F52="Scenario3PBT1",'Deep retrofit'!$G$25,"")))&amp;IF(F52="Scenario1PBT2",'Deep retrofit'!$H$25,IF(F52="Scenario2PBT2",'Deep retrofit'!$I$25,IF(F52="Scenario3PBT2",'Deep retrofit'!$J$25,"")))&amp;IF(F52="Scenario1PBT3",'Deep retrofit'!$K$25,IF(F52="Scenario2PBT3",'Deep retrofit'!$L$25,IF(F52="Scenario3PBT3",'Deep retrofit'!$M$25,"")))&amp;IF(F52="Scenario1PBT4",'Deep retrofit'!$N$25,IF(F52="Scenario2PBT4",'Deep retrofit'!$O$25,IF(F52="Scenario3PBT4",'Deep retrofit'!$P$25,"")))&amp;IF(F52="Scenario1PBT5",'Deep retrofit'!$Q$25,IF(F52="Scenario2PBT5",'Deep retrofit'!$R$25,IF(F52="Scenario3PBT5",'Deep retrofit'!$S$25,"")))&amp;IF(F52="Scenario1PBT6",'Deep retrofit'!$T$25,IF(F52="Scenario2PBT6",'Deep retrofit'!$U$25,IF(F52="Scenario3PBT6",'Deep retrofit'!$V$25,"")))&amp;IF(F52="Scenario1PBT7",'Deep retrofit'!$W$25,IF(F52="Scenario2PBT7",'Deep retrofit'!$X$25,IF(F52="Scenario3PBT7",'Deep retrofit'!$Y$25,"")))&amp;IF(F52="Scenario1PBT8",'Deep retrofit'!$Z$25,IF(F52="Scenario2PBT8",'Deep retrofit'!$AA$25,IF(F52="Scenario3PBT8",'Deep retrofit'!$AB$25,"")))&amp;IF(F52="Scenario1PBT9",'Deep retrofit'!$AC$25,IF(F52="Scenario2PBT9",'Deep retrofit'!$AD$25,IF(F52="Scenario3PBT9",'Deep retrofit'!$AE$25,"")))&amp;IF(F52="Scenario1PBT10",'Deep retrofit'!$AF$25,IF(F52="Scenario2PBT10",'Deep retrofit'!$AG$25,IF(F52="Scenario3PBT10",'Deep retrofit'!$AH$25,"")))&amp;IF(F52="Scenario1PBT11",'Deep retrofit'!$AI$25,IF(F52="Scenario2PBT11",'Deep retrofit'!$AJ$25,IF(F52="Scenario3PBT11",'Deep retrofit'!$AK$25,"")))&amp;IF(F52="Scenario1PBT12",'Deep retrofit'!$AL$25,IF(F52="Scenario2PBT12",'Deep retrofit'!$AM$25,IF(F52="Scenario3PBT12",'Deep retrofit'!$AN$25,"")))&amp;IF(F52="Scenario1PBT13",'Deep retrofit'!$AO$25,IF(F52="Scenario2PBT13",'Deep retrofit'!$AP$25,IF(F52="Scenario3PBT13",'Deep retrofit'!$AQ$25,"")))&amp;IF(F52="Scenario1PBT14",'Deep retrofit'!$AR$25,IF(F52="Scenario2PBT14",'Deep retrofit'!$AS$25,IF(F52="Scenario3PBT14",'Deep retrofit'!$AT$25,"")))&amp;IF(F52="Scenario1PBT15",'Deep retrofit'!$AU$25,IF(F52="Scenario2PBT15",'Deep retrofit'!$AV$25,IF(F52="Scenario3PBT15",'Deep retrofit'!$AW$25,"")))</f>
        <v/>
      </c>
      <c r="R52" s="117">
        <f t="shared" si="18"/>
        <v>0</v>
      </c>
      <c r="S52" s="117" t="str">
        <f>IF(F52="Scenario1PBT1",'Deep retrofit'!$E$27,IF(F52="Scenario2PBT1",'Deep retrofit'!$F$27,IF(F52="Scenario3PBT1",'Deep retrofit'!$G$27,"")))&amp;IF(F52="Scenario1PBT2",'Deep retrofit'!$H$27,IF(F52="Scenario2PBT2",'Deep retrofit'!$I$27,IF(F52="Scenario3PBT2",'Deep retrofit'!$J$27,"")))&amp;IF(F52="Scenario1PBT3",'Deep retrofit'!$K$27,IF(F52="Scenario2PBT3",'Deep retrofit'!$L$27,IF(F52="Scenario3PBT3",'Deep retrofit'!$M$27,"")))&amp;IF(F52="Scenario1PBT4",'Deep retrofit'!$N$27,IF(F52="Scenario2PBT4",'Deep retrofit'!$O$27,IF(F52="Scenario3PBT4",'Deep retrofit'!$P$27,"")))&amp;IF(F52="Scenario1PBT5",'Deep retrofit'!$Q$27,IF(F52="Scenario2PBT5",'Deep retrofit'!$R$27,IF(F52="Scenario3PBT5",'Deep retrofit'!$S$27,"")))&amp;IF(F52="Scenario1PBT6",'Deep retrofit'!$T$27,IF(F52="Scenario2PBT6",'Deep retrofit'!$U$27,IF(F52="Scenario3PBT6",'Deep retrofit'!$V$27,"")))&amp;IF(F52="Scenario1PBT7",'Deep retrofit'!$W$27,IF(F52="Scenario2PBT7",'Deep retrofit'!$X$27,IF(F52="Scenario3PBT7",'Deep retrofit'!$Y$27,"")))&amp;IF(F52="Scenario1PBT8",'Deep retrofit'!$Z$27,IF(F52="Scenario2PBT8",'Deep retrofit'!$AA$27,IF(F52="Scenario3PBT8",'Deep retrofit'!$AB$27,"")))&amp;IF(F52="Scenario1PBT9",'Deep retrofit'!$AC$27,IF(F52="Scenario2PBT9",'Deep retrofit'!$AD$27,IF(F52="Scenario3PBT9",'Deep retrofit'!$AE$27,"")))&amp;IF(F52="Scenario1PBT10",'Deep retrofit'!$AF$27,IF(F52="Scenario2PBT10",'Deep retrofit'!$AG$27,IF(F52="Scenario3PBT10",'Deep retrofit'!$AH$27,"")))&amp;IF(F52="Scenario1PBT11",'Deep retrofit'!$AI$27,IF(F52="Scenario2PBT11",'Deep retrofit'!$AJ$27,IF(F52="Scenario3PBT11",'Deep retrofit'!$AK$27,"")))&amp;IF(F52="Scenario1PBT12",'Deep retrofit'!$AL$27,IF(F52="Scenario2PBT12",'Deep retrofit'!$AM$27,IF(F52="Scenario3PBT12",'Deep retrofit'!$AN$27,"")))&amp;IF(F52="Scenario1PBT13",'Deep retrofit'!$AO$27,IF(F52="Scenario2PBT13",'Deep retrofit'!$AP$27,IF(F52="Scenario3PBT13",'Deep retrofit'!$AQ$27,"")))&amp;IF(F52="Scenario1PBT14",'Deep retrofit'!$AR$27,IF(F52="Scenario2PBT14",'Deep retrofit'!$AS$27,IF(F52="Scenario3PBT14",'Deep retrofit'!$AT$27,"")))&amp;IF(F52="Scenario1PBT15",'Deep retrofit'!$AU$27,IF(F52="Scenario2PBT15",'Deep retrofit'!$AV$27,IF(F52="Scenario3PBT15",'Deep retrofit'!$AW$27,"")))</f>
        <v/>
      </c>
      <c r="T52" s="207">
        <f t="shared" si="19"/>
        <v>0</v>
      </c>
      <c r="U52" s="206" t="str">
        <f>IF(F52="Scenario1PBT1",'Deep retrofit'!$E$38,IF(F52="Scenario2PBT1",'Deep retrofit'!$F$38,IF(F52="Scenario3PBT1",'Deep retrofit'!$G$38,"")))&amp;IF(F52="Scenario1PBT2",'Deep retrofit'!$H$38,IF(F52="Scenario2PBT2",'Deep retrofit'!$I$38,IF(F52="Scenario3PBT2",'Deep retrofit'!$J$38,"")))&amp;IF(F52="Scenario1PBT3",'Deep retrofit'!$K$38,IF(F52="Scenario2PBT3",'Deep retrofit'!$L$38,IF(F52="Scenario3PBT3",'Deep retrofit'!$M$38,"")))&amp;IF(F52="Scenario1PBT4",'Deep retrofit'!$N$38,IF(F52="Scenario2PBT4",'Deep retrofit'!$O$38,IF(F52="Scenario3PBT4",'Deep retrofit'!$P$38,"")))&amp;IF(F52="Scenario1PBT5",'Deep retrofit'!$Q$38,IF(F52="Scenario2PBT5",'Deep retrofit'!$R$38,IF(F52="Scenario3PBT5",'Deep retrofit'!$S$38,"")))&amp;IF(F52="Scenario1PBT6",'Deep retrofit'!$T$38,IF(F52="Scenario2PBT6",'Deep retrofit'!$U$38,IF(F52="Scenario3PBT6",'Deep retrofit'!$V$38,"")))&amp;IF(F52="Scenario1PBT7",'Deep retrofit'!$W$38,IF(F52="Scenario2PBT7",'Deep retrofit'!$X$38,IF(F52="Scenario3PBT7",'Deep retrofit'!$Y$38,"")))&amp;IF(F52="Scenario1PBT8",'Deep retrofit'!$Z$38,IF(F52="Scenario2PBT8",'Deep retrofit'!$AA$38,IF(F52="Scenario3PBT8",'Deep retrofit'!$AB$38,"")))&amp;IF(F52="Scenario1PBT9",'Deep retrofit'!$AC$38,IF(F52="Scenario2PBT9",'Deep retrofit'!$AD$38,IF(F52="Scenario3PBT9",'Deep retrofit'!$AE$38,"")))&amp;IF(F52="Scenario1PBT10",'Deep retrofit'!$AF$38,IF(F52="Scenario2PBT10",'Deep retrofit'!$AG$38,IF(F52="Scenario3PBT10",'Deep retrofit'!$AH$38,"")))&amp;IF(F52="Scenario1PBT11",'Deep retrofit'!$AI$38,IF(F52="Scenario2PBT11",'Deep retrofit'!$AJ$38,IF(F52="Scenario3PBT11",'Deep retrofit'!$AK$38,"")))&amp;IF(F52="Scenario1PBT12",'Deep retrofit'!$AL$38,IF(F52="Scenario2PBT12",'Deep retrofit'!$AM$38,IF(F52="Scenario3PBT12",'Deep retrofit'!$AN$38,"")))&amp;IF(F52="Scenario1PBT13",'Deep retrofit'!$AO$38,IF(F52="Scenario2PBT13",'Deep retrofit'!$AP$38,IF(F52="Scenario3PBT13",'Deep retrofit'!$AQ$38,"")))&amp;IF(F52="Scenario1PBT14",'Deep retrofit'!$AR$38,IF(F52="Scenario2PBT14",'Deep retrofit'!$AS$38,IF(F52="Scenario3PBT14",'Deep retrofit'!$AT$38,"")))&amp;IF(F52="Scenario1PBT15",'Deep retrofit'!$AU$38,IF(F52="Scenario2PBT15",'Deep retrofit'!$AV$38,IF(F52="Scenario3PBT15",'Deep retrofit'!$AW$38,"")))</f>
        <v/>
      </c>
      <c r="V52" s="117">
        <f t="shared" si="20"/>
        <v>0</v>
      </c>
      <c r="W52" s="117" t="str">
        <f>IF(F52="Scenario1PBT1",'Deep retrofit'!$E$40,IF(F52="Scenario2PBT1",'Deep retrofit'!$F$40,IF(F52="Scenario3PBT1",'Deep retrofit'!$G$40,"")))&amp;IF(F52="Scenario1PBT2",'Deep retrofit'!$H$40,IF(F52="Scenario2PBT2",'Deep retrofit'!$I$40,IF(F52="Scenario3PBT2",'Deep retrofit'!$J$40,"")))&amp;IF(F52="Scenario1PBT3",'Deep retrofit'!$K$40,IF(F52="Scenario2PBT3",'Deep retrofit'!$L$40,IF(F52="Scenario3PBT3",'Deep retrofit'!$M$40,"")))&amp;IF(F52="Scenario1PBT4",'Deep retrofit'!$N$40,IF(F52="Scenario2PBT4",'Deep retrofit'!$O$40,IF(F52="Scenario3PBT4",'Deep retrofit'!$P$40,"")))&amp;IF(F52="Scenario1PBT5",'Deep retrofit'!$Q$40,IF(F52="Scenario2PBT5",'Deep retrofit'!$R$40,IF(F52="Scenario3PBT5",'Deep retrofit'!$S$40,"")))&amp;IF(F52="Scenario1PBT6",'Deep retrofit'!$T$40,IF(F52="Scenario2PBT6",'Deep retrofit'!$U$40,IF(F52="Scenario3PBT6",'Deep retrofit'!$V$40,"")))&amp;IF(F52="Scenario1PBT7",'Deep retrofit'!$W$40,IF(F52="Scenario2PBT7",'Deep retrofit'!$X$40,IF(F52="Scenario3PBT7",'Deep retrofit'!$Y$40,"")))&amp;IF(F52="Scenario1PBT8",'Deep retrofit'!$Z$40,IF(F52="Scenario2PBT8",'Deep retrofit'!$AA$40,IF(F52="Scenario3PBT8",'Deep retrofit'!$AB$40,"")))&amp;IF(F52="Scenario1PBT9",'Deep retrofit'!$AC$40,IF(F52="Scenario2PBT9",'Deep retrofit'!$AD$40,IF(F52="Scenario3PBT9",'Deep retrofit'!$AE$40,"")))&amp;IF(F52="Scenario1PBT10",'Deep retrofit'!$AF$40,IF(F52="Scenario2PBT10",'Deep retrofit'!$AG$40,IF(F52="Scenario3PBT10",'Deep retrofit'!$AH$40,"")))&amp;IF(F52="Scenario1PBT11",'Deep retrofit'!$AI$40,IF(F52="Scenario2PBT11",'Deep retrofit'!$AJ$40,IF(F52="Scenario3PBT11",'Deep retrofit'!$AK$40,"")))&amp;IF(F52="Scenario1PBT12",'Deep retrofit'!$AL$40,IF(F52="Scenario2PBT12",'Deep retrofit'!$AM$40,IF(F52="Scenario3PBT12",'Deep retrofit'!$AN$40,"")))&amp;IF(F52="Scenario1PBT13",'Deep retrofit'!$AO$40,IF(F52="Scenario2PBT13",'Deep retrofit'!$AP$40,IF(F52="Scenario3PBT13",'Deep retrofit'!$AQ$40,"")))&amp;IF(F52="Scenario1PBT14",'Deep retrofit'!$AR$40,IF(F52="Scenario2PBT14",'Deep retrofit'!$AS$40,IF(F52="Scenario3PBT14",'Deep retrofit'!$AT$40,"")))&amp;IF(F52="Scenario1PBT15",'Deep retrofit'!$AU$40,IF(F52="Scenario2PBT15",'Deep retrofit'!$AV$40,IF(F52="Scenario3PBT15",'Deep retrofit'!$AW$40,"")))</f>
        <v/>
      </c>
      <c r="X52" s="117">
        <f t="shared" si="21"/>
        <v>0</v>
      </c>
      <c r="Y52" s="117" t="str">
        <f>IF(F52="Scenario1PBT1",'Deep retrofit'!$E$42,IF(F52="Scenario2PBT1",'Deep retrofit'!$F$42,IF(F52="Scenario3PBT1",'Deep retrofit'!$G$42,"")))&amp;IF(F52="Scenario1PBT2",'Deep retrofit'!$H$42,IF(F52="Scenario2PBT2",'Deep retrofit'!$I$42,IF(F52="Scenario3PBT2",'Deep retrofit'!$J$42,"")))&amp;IF(F52="Scenario1PBT3",'Deep retrofit'!$K$42,IF(F52="Scenario2PBT3",'Deep retrofit'!$L$42,IF(F52="Scenario3PBT3",'Deep retrofit'!$M$42,"")))&amp;IF(F52="Scenario1PBT4",'Deep retrofit'!$N$42,IF(F52="Scenario2PBT4",'Deep retrofit'!$O$42,IF(F52="Scenario3PBT4",'Deep retrofit'!$P$42,"")))&amp;IF(F52="Scenario1PBT5",'Deep retrofit'!$Q$42,IF(F52="Scenario2PBT5",'Deep retrofit'!$R$42,IF(F52="Scenario3PBT5",'Deep retrofit'!$S$42,"")))&amp;IF(F52="Scenario1PBT6",'Deep retrofit'!$T$42,IF(F52="Scenario2PBT6",'Deep retrofit'!$U$42,IF(F52="Scenario3PBT6",'Deep retrofit'!$V$42,"")))&amp;IF(F52="Scenario1PBT7",'Deep retrofit'!$W$42,IF(F52="Scenario2PBT7",'Deep retrofit'!$X$42,IF(F52="Scenario3PBT7",'Deep retrofit'!$Y$42,"")))&amp;IF(F52="Scenario1PBT8",'Deep retrofit'!$Z$42,IF(F52="Scenario2PBT8",'Deep retrofit'!$AA$42,IF(F52="Scenario3PBT8",'Deep retrofit'!$AB$42,"")))&amp;IF(F52="Scenario1PBT9",'Deep retrofit'!$AC$42,IF(F52="Scenario2PBT9",'Deep retrofit'!$AD$42,IF(F52="Scenario3PBT9",'Deep retrofit'!$AE$42,"")))&amp;IF(F52="Scenario1PBT10",'Deep retrofit'!$AF$42,IF(F52="Scenario2PBT10",'Deep retrofit'!$AG$42,IF(F52="Scenario3PBT10",'Deep retrofit'!$AH$42,"")))&amp;IF(F52="Scenario1PBT11",'Deep retrofit'!$AI$42,IF(F52="Scenario2PBT11",'Deep retrofit'!$AJ$42,IF(F52="Scenario3PBT11",'Deep retrofit'!$AK$42,"")))&amp;IF(F52="Scenario1PBT12",'Deep retrofit'!$AL$42,IF(F52="Scenario2PBT12",'Deep retrofit'!$AM$42,IF(F52="Scenario3PBT12",'Deep retrofit'!$AN$42,"")))&amp;IF(F52="Scenario1PBT13",'Deep retrofit'!$AO$42,IF(F52="Scenario2PBT13",'Deep retrofit'!$AP$42,IF(F52="Scenario3PBT13",'Deep retrofit'!$AQ$42,"")))&amp;IF(F52="Scenario1PBT14",'Deep retrofit'!$AR$42,IF(F52="Scenario2PBT14",'Deep retrofit'!$AS$42,IF(F52="Scenario3PBT14",'Deep retrofit'!$AT$42,"")))&amp;IF(F52="Scenario1PBT15",'Deep retrofit'!$AU$42,IF(F52="Scenario2PBT15",'Deep retrofit'!$AV$42,IF(F52="Scenario3PBT15",'Deep retrofit'!$AW$42,"")))</f>
        <v/>
      </c>
      <c r="Z52" s="117">
        <f t="shared" si="22"/>
        <v>0</v>
      </c>
      <c r="AA52" s="269" t="str">
        <f>IF(F52="Scenario1PBT1",'Deep retrofit'!$E$101,IF(F52="Scenario2PBT1",'Deep retrofit'!$F$101,IF(F52="Scenario3PBT1",'Deep retrofit'!$G$101,"")))&amp;IF(F52="Scenario1PBT2",'Deep retrofit'!$H$101,IF(F52="Scenario2PBT2",'Deep retrofit'!$I$101,IF(F52="Scenario3PBT2",'Deep retrofit'!$J$101,"")))&amp;IF(F52="Scenario1PBT3",'Deep retrofit'!$K$101,IF(F52="Scenario2PBT3",'Deep retrofit'!$L$101,IF(F52="Scenario3PBT3",'Deep retrofit'!$M$101,"")))&amp;IF(F52="Scenario1PBT4",'Deep retrofit'!$N$101,IF(F52="Scenario2PBT4",'Deep retrofit'!$O$101,IF(F52="Scenario3PBT4",'Deep retrofit'!$P$101,"")))&amp;IF(F52="Scenario1PBT5",'Deep retrofit'!$Q$101,IF(F52="Scenario2PBT5",'Deep retrofit'!$R$101,IF(F52="Scenario3PBT5",'Deep retrofit'!$S$101,"")))&amp;IF(F52="Scenario1PBT6",'Deep retrofit'!$T$101,IF(F52="Scenario2PBT6",'Deep retrofit'!$U$101,IF(F52="Scenario3PBT6",'Deep retrofit'!$V$101,"")))&amp;IF(F52="Scenario1PBT7",'Deep retrofit'!$W$101,IF(F52="Scenario2PBT7",'Deep retrofit'!$X$101,IF(F52="Scenario3PBT7",'Deep retrofit'!$Y$101,"")))&amp;IF(F52="Scenario1PBT8",'Deep retrofit'!$Z$101,IF(F52="Scenario2PBT8",'Deep retrofit'!$AA$101,IF(F52="Scenario3PBT8",'Deep retrofit'!$AB$101,"")))&amp;IF(F52="Scenario1PBT9",'Deep retrofit'!$AC$101,IF(F52="Scenario2PBT9",'Deep retrofit'!$AD$101,IF(F52="Scenario3PBT9",'Deep retrofit'!$AE$101,"")))&amp;IF(F52="Scenario1PBT10",'Deep retrofit'!$AF$101,IF(F52="Scenario2PBT10",'Deep retrofit'!$AG$101,IF(F52="Scenario3PBT10",'Deep retrofit'!$AH$101,"")))&amp;IF(F52="Scenario1PBT11",'Deep retrofit'!$AI$101,IF(F52="Scenario2PBT11",'Deep retrofit'!$AJ$101,IF(F52="Scenario3PBT11",'Deep retrofit'!$AK$101,"")))&amp;IF(F52="Scenario1PBT12",'Deep retrofit'!$AL$101,IF(F52="Scenario2PBT12",'Deep retrofit'!$AM$101,IF(F52="Scenario3PBT12",'Deep retrofit'!$AN$101,"")))&amp;IF(F52="Scenario1PBT13",'Deep retrofit'!$AO$101,IF(F52="Scenario2PBT13",'Deep retrofit'!$AP$101,IF(F52="Scenario3PBT13",'Deep retrofit'!$AQ$101,"")))&amp;IF(F52="Scenario1PBT14",'Deep retrofit'!$AR$101,IF(F52="Scenario2PBT14",'Deep retrofit'!$AS$101,IF(F52="Scenario3PBT14",'Deep retrofit'!$AT$101,"")))&amp;IF(F52="Scenario1PBT15",'Deep retrofit'!$AU$101,IF(F52="Scenario2PBT15",'Deep retrofit'!$AV$101,IF(F52="Scenario3PBT15",'Deep retrofit'!$AW$101,"")))</f>
        <v/>
      </c>
      <c r="AB52" s="203">
        <f t="shared" si="23"/>
        <v>0</v>
      </c>
      <c r="AC52" s="372" t="str">
        <f t="shared" si="24"/>
        <v/>
      </c>
      <c r="AD52" s="353">
        <f>IF(AC52="",IFERROR('Projection_Base-case'!G53-G52,0),0)</f>
        <v>0</v>
      </c>
      <c r="AE52" s="350">
        <f t="shared" si="25"/>
        <v>0</v>
      </c>
      <c r="AF52" s="361">
        <f>IFERROR(100*AD52/'Projection_Base-case'!G53,0)</f>
        <v>0</v>
      </c>
      <c r="AG52" s="352">
        <f>IF(AC52="",IFERROR('Projection_Base-case'!I53-I52,0),0)</f>
        <v>0</v>
      </c>
      <c r="AH52" s="353">
        <f t="shared" si="26"/>
        <v>0</v>
      </c>
      <c r="AI52" s="361">
        <f>IFERROR(100*AG52/'Projection_Base-case'!I53,0)</f>
        <v>0</v>
      </c>
      <c r="AJ52" s="352">
        <f>IF(AC52="",IFERROR('Projection_Base-case'!K53-K52,0),0)</f>
        <v>0</v>
      </c>
      <c r="AK52" s="353">
        <f t="shared" si="27"/>
        <v>0</v>
      </c>
      <c r="AL52" s="361">
        <f>IFERROR(100*AJ52/'Projection_Base-case'!K53,0)</f>
        <v>0</v>
      </c>
      <c r="AM52" s="352">
        <f>-IF(AC52="",IFERROR('Projection_Base-case'!M53-M52,0),0)</f>
        <v>0</v>
      </c>
      <c r="AN52" s="353">
        <f t="shared" si="28"/>
        <v>0</v>
      </c>
      <c r="AO52" s="354">
        <f>IFERROR(IF('Projection_Base-case'!N53&gt;0,100*AN52/'Projection_Base-case'!N53,100*AN52/N52),0)</f>
        <v>0</v>
      </c>
      <c r="AP52" s="355">
        <f>IF(AC52="",IFERROR('Projection_Base-case'!O53-O52,0),0)</f>
        <v>0</v>
      </c>
      <c r="AQ52" s="356">
        <f t="shared" si="29"/>
        <v>0</v>
      </c>
      <c r="AR52" s="356">
        <f>IFERROR(100*AP52/'Projection_Base-case'!O53,0)</f>
        <v>0</v>
      </c>
      <c r="AS52" s="355">
        <f>IF(AC52="",IFERROR('Projection_Base-case'!Q53-Q52,0),0)</f>
        <v>0</v>
      </c>
      <c r="AT52" s="356">
        <f t="shared" si="30"/>
        <v>0</v>
      </c>
      <c r="AU52" s="356">
        <f>IFERROR(100*AS52/'Projection_Base-case'!Q53,0)</f>
        <v>0</v>
      </c>
      <c r="AV52" s="355">
        <f>IF(AC52="",IFERROR('Projection_Base-case'!S53-S52,0),0)</f>
        <v>0</v>
      </c>
      <c r="AW52" s="356">
        <f t="shared" si="31"/>
        <v>0</v>
      </c>
      <c r="AX52" s="357">
        <f>IFERROR(100*AV52/'Projection_Base-case'!S53,0)</f>
        <v>0</v>
      </c>
      <c r="AY52" s="358">
        <f>IF(AC52="",IFERROR('Projection_Base-case'!U53-U52,0),0)</f>
        <v>0</v>
      </c>
      <c r="AZ52" s="359">
        <f t="shared" si="32"/>
        <v>0</v>
      </c>
      <c r="BA52" s="359">
        <f>IFERROR(100*AY52/'Projection_Base-case'!U53,0)</f>
        <v>0</v>
      </c>
      <c r="BB52" s="358">
        <f>IF(AC52="",IFERROR('Projection_Base-case'!W53-W52,0),0)</f>
        <v>0</v>
      </c>
      <c r="BC52" s="359">
        <f t="shared" si="33"/>
        <v>0</v>
      </c>
      <c r="BD52" s="359">
        <f>IFERROR(100*BB52/'Projection_Base-case'!W53,0)</f>
        <v>0</v>
      </c>
      <c r="BE52" s="358">
        <f>IF(AC52="",IFERROR('Projection_Base-case'!Y53-Y52,0),0)</f>
        <v>0</v>
      </c>
      <c r="BF52" s="359">
        <f t="shared" si="34"/>
        <v>0</v>
      </c>
      <c r="BG52" s="359">
        <f>IFERROR(100*BE52/'Projection_Base-case'!Y53,0)</f>
        <v>0</v>
      </c>
      <c r="BH52" s="359">
        <f t="shared" si="35"/>
        <v>0</v>
      </c>
      <c r="BI52" s="360">
        <f t="shared" si="36"/>
        <v>0</v>
      </c>
    </row>
    <row r="53" spans="1:61" ht="15.6">
      <c r="A53" s="205">
        <v>49</v>
      </c>
      <c r="B53" s="347">
        <f>IF('Projection_Base-case'!B54&lt;&gt;"",'Projection_Base-case'!B54,0)</f>
        <v>0</v>
      </c>
      <c r="C53" s="347">
        <f>IF('Projection_Base-case'!C54&lt;&gt;"",'Projection_Base-case'!C54,0)</f>
        <v>0</v>
      </c>
      <c r="D53" s="347">
        <f>IF('Projection_Base-case'!D54&lt;&gt;"",'Projection_Base-case'!D54,0)</f>
        <v>0</v>
      </c>
      <c r="E53" s="346"/>
      <c r="F53" s="202" t="str">
        <f t="shared" si="12"/>
        <v>0</v>
      </c>
      <c r="G53" s="177" t="str">
        <f>IF(F53="Scenario1PBT1",'Deep retrofit'!$E$6,IF(F53="Scenario2PBT1",'Deep retrofit'!$F$6,IF(F53="Scenario3PBT1",'Deep retrofit'!$G$6,"")))&amp;IF(F53="Scenario1PBT2",'Deep retrofit'!$H$6,IF(F53="Scenario2PBT2",'Deep retrofit'!$I$6,IF(F53="Scenario3PBT2",'Deep retrofit'!$J$6,"")))&amp;IF(F53="Scenario1PBT3",'Deep retrofit'!$K$6,IF(F53="Scenario2PBT3",'Deep retrofit'!$L$6,IF(F53="Scenario3PBT3",'Deep retrofit'!$M$6,"")))&amp;IF(F53="Scenario1PBT4",'Deep retrofit'!$N$6,IF(F53="Scenario2PBT4",'Deep retrofit'!$O$6,IF(F53="Scenario3PBT4",'Deep retrofit'!$P$6,"")))&amp;IF(F53="Scenario1PBT5",'Deep retrofit'!$Q$6,IF(F53="Scenario2PBT5",'Deep retrofit'!$R$6,IF(F53="Scenario3PBT5",'Deep retrofit'!$S$6,"")))&amp;IF(F53="Scenario1PBT6",'Deep retrofit'!$T$6,IF(F53="Scenario2PBT6",'Deep retrofit'!$U$6,IF(F53="Scenario3PBT6",'Deep retrofit'!$V$6,"")))&amp;IF(F53="Scenario1PBT7",'Deep retrofit'!$W$6,IF(F53="Scenario2PBT7",'Deep retrofit'!$X$6,IF(F53="Scenario3PBT7",'Deep retrofit'!$Y$6,"")))&amp;IF(F53="Scenario1PBT8",'Deep retrofit'!$Z$6,IF(F53="Scenario2PBT8",'Deep retrofit'!$AA$6,IF(F53="Scenario3PBT8",'Deep retrofit'!$AB$6,"")))&amp;IF(F53="Scenario1PBT9",'Deep retrofit'!$AC$6,IF(F53="Scenario2PBT9",'Deep retrofit'!$AD$6,IF(F53="Scenario3PBT9",'Deep retrofit'!$AE$6,"")))&amp;IF(F53="Scenario1PBT10",'Deep retrofit'!$AF$6,IF(F53="Scenario2PBT10",'Deep retrofit'!$AG$6,IF(F53="Scenario3PBT10",'Deep retrofit'!$AH$6,"")))&amp;IF(F53="Scenario1PBT11",'Deep retrofit'!$AI$6,IF(F53="Scenario2PBT11",'Deep retrofit'!$AJ$6,IF(F53="Scenario3PBT11",'Deep retrofit'!$AK$6,"")))&amp;IF(F53="Scenario1PBT12",'Deep retrofit'!$AL$6,IF(F53="Scenario2PBT12",'Deep retrofit'!$AM$6,IF(F53="Scenario3PBT12",'Deep retrofit'!$AN$6,"")))&amp;IF(F53="Scenario1PBT13",'Deep retrofit'!$AO$6,IF(F53="Scenario2PBT13",'Deep retrofit'!$AP$6,IF(F53="Scenario3PBT13",'Deep retrofit'!$AQ$6,"")))&amp;IF(F53="Scenario1PBT14",'Deep retrofit'!$AR$6,IF(F53="Scenario2PBT14",'Deep retrofit'!$AS$6,IF(F53="Scenario3PBT14",'Deep retrofit'!$AT$6,"")))&amp;IF(F53="Scenario1PBT15",'Deep retrofit'!$AU$6,IF(F53="Scenario2PBT15",'Deep retrofit'!$AV$6,IF(F53="Scenario3PBT15",'Deep retrofit'!$AW$6,"")))</f>
        <v/>
      </c>
      <c r="H53" s="117">
        <f t="shared" si="13"/>
        <v>0</v>
      </c>
      <c r="I53" s="178" t="str">
        <f>IF(F53="Scenario1PBT1",'Deep retrofit'!$E$16,IF(F53="Scenario2PBT1",'Deep retrofit'!$F$16,IF(F53="Scenario3PBT1",'Deep retrofit'!$G$16,"")))&amp;IF(F53="Scenario1PBT2",'Deep retrofit'!$H$16,IF(F53="Scenario2PBT2",'Deep retrofit'!$I$16,IF(F53="Scenario3PBT2",'Deep retrofit'!$J$16,"")))&amp;IF(F53="Scenario1PBT3",'Deep retrofit'!$K$16,IF(F53="Scenario2PBT3",'Deep retrofit'!$L$16,IF(F53="Scenario3PBT3",'Deep retrofit'!$M$16,"")))&amp;IF(F53="Scenario1PBT4",'Deep retrofit'!$N$16,IF(F53="Scenario2PBT4",'Deep retrofit'!$O$16,IF(F53="Scenario3PBT4",'Deep retrofit'!$P$16,"")))&amp;IF(F53="Scenario1PBT5",'Deep retrofit'!$Q$16,IF(F53="Scenario2PBT5",'Deep retrofit'!$R$16,IF(F53="Scenario3PBT5",'Deep retrofit'!$S$16,"")))&amp;IF(F53="Scenario1PBT6",'Deep retrofit'!$T$16,IF(F53="Scenario2PBT6",'Deep retrofit'!$U$16,IF(F53="Scenario3PBT6",'Deep retrofit'!$V$16,"")))&amp;IF(F53="Scenario1PBT7",'Deep retrofit'!$W$16,IF(F53="Scenario2PBT7",'Deep retrofit'!$X$16,IF(F53="Scenario3PBT7",'Deep retrofit'!$Y$16,"")))&amp;IF(F53="Scenario1PBT8",'Deep retrofit'!$Z$16,IF(F53="Scenario2PBT8",'Deep retrofit'!$AA$16,IF(F53="Scenario3PBT8",'Deep retrofit'!$AB$16,"")))&amp;IF(F53="Scenario1PBT9",'Deep retrofit'!$AC$16,IF(F53="Scenario2PBT9",'Deep retrofit'!$AD$16,IF(F53="Scenario3PBT9",'Deep retrofit'!$AE$16,"")))&amp;IF(F53="Scenario1PBT10",'Deep retrofit'!$AF$16,IF(F53="Scenario2PBT10",'Deep retrofit'!$AG$16,IF(F53="Scenario3PBT10",'Deep retrofit'!$AH$16,"")))&amp;IF(F53="Scenario1PBT11",'Deep retrofit'!$AI$16,IF(F53="Scenario2PBT11",'Deep retrofit'!$AJ$16,IF(F53="Scenario3PBT11",'Deep retrofit'!$AK$16,"")))&amp;IF(F53="Scenario1PBT12",'Deep retrofit'!$AL$16,IF(F53="Scenario2PBT12",'Deep retrofit'!$AM$16,IF(F53="Scenario3PBT12",'Deep retrofit'!$AN$16,"")))&amp;IF(F53="Scenario1PBT13",'Deep retrofit'!$AO$16,IF(F53="Scenario2PBT13",'Deep retrofit'!$AP$16,IF(F53="Scenario3PBT13",'Deep retrofit'!$AQ$16,"")))&amp;IF(F53="Scenario1PBT14",'Deep retrofit'!$AR$16,IF(F53="Scenario2PBT14",'Deep retrofit'!$AS$16,IF(F53="Scenario3PBT14",'Deep retrofit'!$AT$16,"")))&amp;IF(F53="Scenario1PBT15",'Deep retrofit'!$AU$16,IF(F53="Scenario2PBT15",'Deep retrofit'!$AV$16,IF(F53="Scenario3PBT15",'Deep retrofit'!$AW$16,"")))</f>
        <v/>
      </c>
      <c r="J53" s="117">
        <f t="shared" si="14"/>
        <v>0</v>
      </c>
      <c r="K53" s="117" t="str">
        <f>IF(F53="Scenario1PBT1",'Deep retrofit'!$E$18,IF(F53="Scenario2PBT1",'Deep retrofit'!$F$18,IF(F53="Scenario3PBT1",'Deep retrofit'!$G$18,"")))&amp;IF(F53="Scenario1PBT2",'Deep retrofit'!$H$18,IF(F53="Scenario2PBT2",'Deep retrofit'!$I$18,IF(F53="Scenario3PBT2",'Deep retrofit'!$J$18,"")))&amp;IF(F53="Scenario1PBT3",'Deep retrofit'!$K$18,IF(F53="Scenario2PBT3",'Deep retrofit'!$L$18,IF(F53="Scenario3PBT3",'Deep retrofit'!$M$18,"")))&amp;IF(F53="Scenario1PBT4",'Deep retrofit'!$N$18,IF(F53="Scenario2PBT4",'Deep retrofit'!$O$18,IF(F53="Scenario3PBT4",'Deep retrofit'!$P$18,"")))&amp;IF(F53="Scenario1PBT5",'Deep retrofit'!$Q$18,IF(F53="Scenario2PBT5",'Deep retrofit'!$R$18,IF(F53="Scenario3PBT5",'Deep retrofit'!$S$18,"")))&amp;IF(F53="Scenario1PBT6",'Deep retrofit'!$T$18,IF(F53="Scenario2PBT6",'Deep retrofit'!$U$18,IF(F53="Scenario3PBT6",'Deep retrofit'!$V$18,"")))&amp;IF(F53="Scenario1PBT7",'Deep retrofit'!$W$18,IF(F53="Scenario2PBT7",'Deep retrofit'!$X$18,IF(F53="Scenario3PBT7",'Deep retrofit'!$Y$18,"")))&amp;IF(F53="Scenario1PBT8",'Deep retrofit'!$Z$18,IF(F53="Scenario2PBT8",'Deep retrofit'!$AA$18,IF(F53="Scenario3PBT8",'Deep retrofit'!$AB$18,"")))&amp;IF(F53="Scenario1PBT9",'Deep retrofit'!$AC$18,IF(F53="Scenario2PBT9",'Deep retrofit'!$AD$18,IF(F53="Scenario3PBT9",'Deep retrofit'!$AE$18,"")))&amp;IF(F53="Scenario1PBT10",'Deep retrofit'!$AF$18,IF(F53="Scenario2PBT10",'Deep retrofit'!$AG$18,IF(F53="Scenario3PBT10",'Deep retrofit'!$AH$18,"")))&amp;IF(F53="Scenario1PBT11",'Deep retrofit'!$AI$18,IF(F53="Scenario2PBT11",'Deep retrofit'!$AJ$18,IF(F53="Scenario3PBT11",'Deep retrofit'!$AK$18,"")))&amp;IF(F53="Scenario1PBT12",'Deep retrofit'!$AL$18,IF(F53="Scenario2PBT12",'Deep retrofit'!$AM$18,IF(F53="Scenario3PBT12",'Deep retrofit'!$AN$18,"")))&amp;IF(F53="Scenario1PBT13",'Deep retrofit'!$AO$18,IF(F53="Scenario2PBT13",'Deep retrofit'!$AP$18,IF(F53="Scenario3PBT13",'Deep retrofit'!$AQ$18,"")))&amp;IF(F53="Scenario1PBT14",'Deep retrofit'!$AR$18,IF(F53="Scenario2PBT14",'Deep retrofit'!$AS$18,IF(F53="Scenario3PBT14",'Deep retrofit'!$AT$18,"")))&amp;IF(F53="Scenario1PBT15",'Deep retrofit'!$AU$18,IF(F53="Scenario2PBT15",'Deep retrofit'!$AV$18,IF(F53="Scenario3PBT15",'Deep retrofit'!$AW$18,"")))</f>
        <v/>
      </c>
      <c r="L53" s="117">
        <f t="shared" si="15"/>
        <v>0</v>
      </c>
      <c r="M53" s="117" t="str">
        <f>IF(F53="Scenario1PBT1",'Deep retrofit'!$E$20,IF(F53="Scenario2PBT1",'Deep retrofit'!$F$20,IF(F53="Scenario3PBT1",'Deep retrofit'!$G$20,"")))&amp;IF(F53="Scenario1PBT2",'Deep retrofit'!$H$20,IF(F53="Scenario2PBT2",'Deep retrofit'!$I$20,IF(F53="Scenario3PBT2",'Deep retrofit'!$J$20,"")))&amp;IF(F53="Scenario1PBT3",'Deep retrofit'!$K$20,IF(F53="Scenario2PBT3",'Deep retrofit'!$L$20,IF(F53="Scenario3PBT3",'Deep retrofit'!$M$20,"")))&amp;IF(F53="Scenario1PBT4",'Deep retrofit'!$N$20,IF(F53="Scenario2PBT4",'Deep retrofit'!$O$20,IF(F53="Scenario3PBT4",'Deep retrofit'!$P$20,"")))&amp;IF(F53="Scenario1PBT5",'Deep retrofit'!$Q$20,IF(F53="Scenario2PBT5",'Deep retrofit'!$R$20,IF(F53="Scenario3PBT5",'Deep retrofit'!$S$20,"")))&amp;IF(F53="Scenario1PBT6",'Deep retrofit'!$T$20,IF(F53="Scenario2PBT6",'Deep retrofit'!$U$20,IF(F53="Scenario3PBT6",'Deep retrofit'!$V$20,"")))&amp;IF(F53="Scenario1PBT7",'Deep retrofit'!$W$20,IF(F53="Scenario2PBT7",'Deep retrofit'!$X$20,IF(F53="Scenario3PBT7",'Deep retrofit'!$Y$20,"")))&amp;IF(F53="Scenario1PBT8",'Deep retrofit'!$Z$20,IF(F53="Scenario2PBT8",'Deep retrofit'!$AA$20,IF(F53="Scenario3PBT8",'Deep retrofit'!$AB$20,"")))&amp;IF(F53="Scenario1PBT9",'Deep retrofit'!$AC$20,IF(F53="Scenario2PBT9",'Deep retrofit'!$AD$20,IF(F53="Scenario3PBT9",'Deep retrofit'!$AE$20,"")))&amp;IF(F53="Scenario1PBT10",'Deep retrofit'!$AF$20,IF(F53="Scenario2PBT10",'Deep retrofit'!$AG$20,IF(F53="Scenario3PBT10",'Deep retrofit'!$AH$20,"")))&amp;IF(F53="Scenario1PBT11",'Deep retrofit'!$AI$20,IF(F53="Scenario2PBT11",'Deep retrofit'!$AJ$20,IF(F53="Scenario3PBT11",'Deep retrofit'!$AK$20,"")))&amp;IF(F53="Scenario1PBT12",'Deep retrofit'!$AL$20,IF(F53="Scenario2PBT12",'Deep retrofit'!$AM$20,IF(F53="Scenario3PBT12",'Deep retrofit'!$AN$20,"")))&amp;IF(F53="Scenario1PBT13",'Deep retrofit'!$AO$20,IF(F53="Scenario2PBT13",'Deep retrofit'!$AP$20,IF(F53="Scenario3PBT13",'Deep retrofit'!$AQ$20,"")))&amp;IF(F53="Scenario1PBT14",'Deep retrofit'!$AR$20,IF(F53="Scenario2PBT14",'Deep retrofit'!$AS$20,IF(F53="Scenario3PBT14",'Deep retrofit'!$AT$20,"")))&amp;IF(F53="Scenario1PBT15",'Deep retrofit'!$AU$20,IF(F53="Scenario2PBT15",'Deep retrofit'!$AV$20,IF(F53="Scenario3PBT15",'Deep retrofit'!$AW$20,"")))</f>
        <v/>
      </c>
      <c r="N53" s="118">
        <f t="shared" si="16"/>
        <v>0</v>
      </c>
      <c r="O53" s="206" t="str">
        <f>IF(F53="Scenario1PBT1",'Deep retrofit'!$E$23,IF(F53="Scenario2PBT1",'Deep retrofit'!$F$23,IF(F53="Scenario3PBT1",'Deep retrofit'!$G$23,"")))&amp;IF(F53="Scenario1PBT2",'Deep retrofit'!$H$23,IF(F53="Scenario2PBT2",'Deep retrofit'!$I$23,IF(F53="Scenario3PBT2",'Deep retrofit'!$J$23,"")))&amp;IF(F53="Scenario1PBT3",'Deep retrofit'!$K$23,IF(F53="Scenario2PBT3",'Deep retrofit'!$L$23,IF(F53="Scenario3PBT3",'Deep retrofit'!$M$23,"")))&amp;IF(F53="Scenario1PBT4",'Deep retrofit'!$N$23,IF(F53="Scenario2PBT4",'Deep retrofit'!$O$23,IF(F53="Scenario3PBT4",'Deep retrofit'!$P$23,"")))&amp;IF(F53="Scenario1PBT5",'Deep retrofit'!$Q$23,IF(F53="Scenario2PBT5",'Deep retrofit'!$R$23,IF(F53="Scenario3PBT5",'Deep retrofit'!$S$23,"")))&amp;IF(F53="Scenario1PBT6",'Deep retrofit'!$T$23,IF(F53="Scenario2PBT6",'Deep retrofit'!$U$23,IF(F53="Scenario3PBT6",'Deep retrofit'!$V$23,"")))&amp;IF(F53="Scenario1PBT7",'Deep retrofit'!$W$23,IF(F53="Scenario2PBT7",'Deep retrofit'!$X$23,IF(F53="Scenario3PBT7",'Deep retrofit'!$Y$23,"")))&amp;IF(F53="Scenario1PBT8",'Deep retrofit'!$Z$23,IF(F53="Scenario2PBT8",'Deep retrofit'!$AA$23,IF(F53="Scenario3PBT8",'Deep retrofit'!$AB$23,"")))&amp;IF(F53="Scenario1PBT9",'Deep retrofit'!$AC$23,IF(F53="Scenario2PBT9",'Deep retrofit'!$AD$23,IF(F53="Scenario3PBT9",'Deep retrofit'!$AE$23,"")))&amp;IF(F53="Scenario1PBT10",'Deep retrofit'!$AF$23,IF(F53="Scenario2PBT10",'Deep retrofit'!$AG$23,IF(F53="Scenario3PBT10",'Deep retrofit'!$AH$23,"")))&amp;IF(F53="Scenario1PBT11",'Deep retrofit'!$AI$23,IF(F53="Scenario2PBT11",'Deep retrofit'!$AJ$23,IF(F53="Scenario3PBT11",'Deep retrofit'!$AK$23,"")))&amp;IF(F53="Scenario1PBT12",'Deep retrofit'!$AL$23,IF(F53="Scenario2PBT12",'Deep retrofit'!$AM$23,IF(F53="Scenario3PBT12",'Deep retrofit'!$AN$23,"")))&amp;IF(F53="Scenario1PBT13",'Deep retrofit'!$AO$23,IF(F53="Scenario2PBT13",'Deep retrofit'!$AP$23,IF(F53="Scenario3PBT13",'Deep retrofit'!$AQ$23,"")))&amp;IF(F53="Scenario1PBT14",'Deep retrofit'!$AR$23,IF(F53="Scenario2PBT14",'Deep retrofit'!$AS$23,IF(F53="Scenario3PBT14",'Deep retrofit'!$AT$23,"")))&amp;IF(F53="Scenario1PBT15",'Deep retrofit'!$AU$23,IF(F53="Scenario2PBT15",'Deep retrofit'!$AV$23,IF(F53="Scenario3PBT15",'Deep retrofit'!$AW$23,"")))</f>
        <v/>
      </c>
      <c r="P53" s="117">
        <f t="shared" si="17"/>
        <v>0</v>
      </c>
      <c r="Q53" s="117" t="str">
        <f>IF(F53="Scenario1PBT1",'Deep retrofit'!$E$25,IF(F53="Scenario2PBT1",'Deep retrofit'!$F$25,IF(F53="Scenario3PBT1",'Deep retrofit'!$G$25,"")))&amp;IF(F53="Scenario1PBT2",'Deep retrofit'!$H$25,IF(F53="Scenario2PBT2",'Deep retrofit'!$I$25,IF(F53="Scenario3PBT2",'Deep retrofit'!$J$25,"")))&amp;IF(F53="Scenario1PBT3",'Deep retrofit'!$K$25,IF(F53="Scenario2PBT3",'Deep retrofit'!$L$25,IF(F53="Scenario3PBT3",'Deep retrofit'!$M$25,"")))&amp;IF(F53="Scenario1PBT4",'Deep retrofit'!$N$25,IF(F53="Scenario2PBT4",'Deep retrofit'!$O$25,IF(F53="Scenario3PBT4",'Deep retrofit'!$P$25,"")))&amp;IF(F53="Scenario1PBT5",'Deep retrofit'!$Q$25,IF(F53="Scenario2PBT5",'Deep retrofit'!$R$25,IF(F53="Scenario3PBT5",'Deep retrofit'!$S$25,"")))&amp;IF(F53="Scenario1PBT6",'Deep retrofit'!$T$25,IF(F53="Scenario2PBT6",'Deep retrofit'!$U$25,IF(F53="Scenario3PBT6",'Deep retrofit'!$V$25,"")))&amp;IF(F53="Scenario1PBT7",'Deep retrofit'!$W$25,IF(F53="Scenario2PBT7",'Deep retrofit'!$X$25,IF(F53="Scenario3PBT7",'Deep retrofit'!$Y$25,"")))&amp;IF(F53="Scenario1PBT8",'Deep retrofit'!$Z$25,IF(F53="Scenario2PBT8",'Deep retrofit'!$AA$25,IF(F53="Scenario3PBT8",'Deep retrofit'!$AB$25,"")))&amp;IF(F53="Scenario1PBT9",'Deep retrofit'!$AC$25,IF(F53="Scenario2PBT9",'Deep retrofit'!$AD$25,IF(F53="Scenario3PBT9",'Deep retrofit'!$AE$25,"")))&amp;IF(F53="Scenario1PBT10",'Deep retrofit'!$AF$25,IF(F53="Scenario2PBT10",'Deep retrofit'!$AG$25,IF(F53="Scenario3PBT10",'Deep retrofit'!$AH$25,"")))&amp;IF(F53="Scenario1PBT11",'Deep retrofit'!$AI$25,IF(F53="Scenario2PBT11",'Deep retrofit'!$AJ$25,IF(F53="Scenario3PBT11",'Deep retrofit'!$AK$25,"")))&amp;IF(F53="Scenario1PBT12",'Deep retrofit'!$AL$25,IF(F53="Scenario2PBT12",'Deep retrofit'!$AM$25,IF(F53="Scenario3PBT12",'Deep retrofit'!$AN$25,"")))&amp;IF(F53="Scenario1PBT13",'Deep retrofit'!$AO$25,IF(F53="Scenario2PBT13",'Deep retrofit'!$AP$25,IF(F53="Scenario3PBT13",'Deep retrofit'!$AQ$25,"")))&amp;IF(F53="Scenario1PBT14",'Deep retrofit'!$AR$25,IF(F53="Scenario2PBT14",'Deep retrofit'!$AS$25,IF(F53="Scenario3PBT14",'Deep retrofit'!$AT$25,"")))&amp;IF(F53="Scenario1PBT15",'Deep retrofit'!$AU$25,IF(F53="Scenario2PBT15",'Deep retrofit'!$AV$25,IF(F53="Scenario3PBT15",'Deep retrofit'!$AW$25,"")))</f>
        <v/>
      </c>
      <c r="R53" s="117">
        <f t="shared" si="18"/>
        <v>0</v>
      </c>
      <c r="S53" s="117" t="str">
        <f>IF(F53="Scenario1PBT1",'Deep retrofit'!$E$27,IF(F53="Scenario2PBT1",'Deep retrofit'!$F$27,IF(F53="Scenario3PBT1",'Deep retrofit'!$G$27,"")))&amp;IF(F53="Scenario1PBT2",'Deep retrofit'!$H$27,IF(F53="Scenario2PBT2",'Deep retrofit'!$I$27,IF(F53="Scenario3PBT2",'Deep retrofit'!$J$27,"")))&amp;IF(F53="Scenario1PBT3",'Deep retrofit'!$K$27,IF(F53="Scenario2PBT3",'Deep retrofit'!$L$27,IF(F53="Scenario3PBT3",'Deep retrofit'!$M$27,"")))&amp;IF(F53="Scenario1PBT4",'Deep retrofit'!$N$27,IF(F53="Scenario2PBT4",'Deep retrofit'!$O$27,IF(F53="Scenario3PBT4",'Deep retrofit'!$P$27,"")))&amp;IF(F53="Scenario1PBT5",'Deep retrofit'!$Q$27,IF(F53="Scenario2PBT5",'Deep retrofit'!$R$27,IF(F53="Scenario3PBT5",'Deep retrofit'!$S$27,"")))&amp;IF(F53="Scenario1PBT6",'Deep retrofit'!$T$27,IF(F53="Scenario2PBT6",'Deep retrofit'!$U$27,IF(F53="Scenario3PBT6",'Deep retrofit'!$V$27,"")))&amp;IF(F53="Scenario1PBT7",'Deep retrofit'!$W$27,IF(F53="Scenario2PBT7",'Deep retrofit'!$X$27,IF(F53="Scenario3PBT7",'Deep retrofit'!$Y$27,"")))&amp;IF(F53="Scenario1PBT8",'Deep retrofit'!$Z$27,IF(F53="Scenario2PBT8",'Deep retrofit'!$AA$27,IF(F53="Scenario3PBT8",'Deep retrofit'!$AB$27,"")))&amp;IF(F53="Scenario1PBT9",'Deep retrofit'!$AC$27,IF(F53="Scenario2PBT9",'Deep retrofit'!$AD$27,IF(F53="Scenario3PBT9",'Deep retrofit'!$AE$27,"")))&amp;IF(F53="Scenario1PBT10",'Deep retrofit'!$AF$27,IF(F53="Scenario2PBT10",'Deep retrofit'!$AG$27,IF(F53="Scenario3PBT10",'Deep retrofit'!$AH$27,"")))&amp;IF(F53="Scenario1PBT11",'Deep retrofit'!$AI$27,IF(F53="Scenario2PBT11",'Deep retrofit'!$AJ$27,IF(F53="Scenario3PBT11",'Deep retrofit'!$AK$27,"")))&amp;IF(F53="Scenario1PBT12",'Deep retrofit'!$AL$27,IF(F53="Scenario2PBT12",'Deep retrofit'!$AM$27,IF(F53="Scenario3PBT12",'Deep retrofit'!$AN$27,"")))&amp;IF(F53="Scenario1PBT13",'Deep retrofit'!$AO$27,IF(F53="Scenario2PBT13",'Deep retrofit'!$AP$27,IF(F53="Scenario3PBT13",'Deep retrofit'!$AQ$27,"")))&amp;IF(F53="Scenario1PBT14",'Deep retrofit'!$AR$27,IF(F53="Scenario2PBT14",'Deep retrofit'!$AS$27,IF(F53="Scenario3PBT14",'Deep retrofit'!$AT$27,"")))&amp;IF(F53="Scenario1PBT15",'Deep retrofit'!$AU$27,IF(F53="Scenario2PBT15",'Deep retrofit'!$AV$27,IF(F53="Scenario3PBT15",'Deep retrofit'!$AW$27,"")))</f>
        <v/>
      </c>
      <c r="T53" s="207">
        <f t="shared" si="19"/>
        <v>0</v>
      </c>
      <c r="U53" s="206" t="str">
        <f>IF(F53="Scenario1PBT1",'Deep retrofit'!$E$38,IF(F53="Scenario2PBT1",'Deep retrofit'!$F$38,IF(F53="Scenario3PBT1",'Deep retrofit'!$G$38,"")))&amp;IF(F53="Scenario1PBT2",'Deep retrofit'!$H$38,IF(F53="Scenario2PBT2",'Deep retrofit'!$I$38,IF(F53="Scenario3PBT2",'Deep retrofit'!$J$38,"")))&amp;IF(F53="Scenario1PBT3",'Deep retrofit'!$K$38,IF(F53="Scenario2PBT3",'Deep retrofit'!$L$38,IF(F53="Scenario3PBT3",'Deep retrofit'!$M$38,"")))&amp;IF(F53="Scenario1PBT4",'Deep retrofit'!$N$38,IF(F53="Scenario2PBT4",'Deep retrofit'!$O$38,IF(F53="Scenario3PBT4",'Deep retrofit'!$P$38,"")))&amp;IF(F53="Scenario1PBT5",'Deep retrofit'!$Q$38,IF(F53="Scenario2PBT5",'Deep retrofit'!$R$38,IF(F53="Scenario3PBT5",'Deep retrofit'!$S$38,"")))&amp;IF(F53="Scenario1PBT6",'Deep retrofit'!$T$38,IF(F53="Scenario2PBT6",'Deep retrofit'!$U$38,IF(F53="Scenario3PBT6",'Deep retrofit'!$V$38,"")))&amp;IF(F53="Scenario1PBT7",'Deep retrofit'!$W$38,IF(F53="Scenario2PBT7",'Deep retrofit'!$X$38,IF(F53="Scenario3PBT7",'Deep retrofit'!$Y$38,"")))&amp;IF(F53="Scenario1PBT8",'Deep retrofit'!$Z$38,IF(F53="Scenario2PBT8",'Deep retrofit'!$AA$38,IF(F53="Scenario3PBT8",'Deep retrofit'!$AB$38,"")))&amp;IF(F53="Scenario1PBT9",'Deep retrofit'!$AC$38,IF(F53="Scenario2PBT9",'Deep retrofit'!$AD$38,IF(F53="Scenario3PBT9",'Deep retrofit'!$AE$38,"")))&amp;IF(F53="Scenario1PBT10",'Deep retrofit'!$AF$38,IF(F53="Scenario2PBT10",'Deep retrofit'!$AG$38,IF(F53="Scenario3PBT10",'Deep retrofit'!$AH$38,"")))&amp;IF(F53="Scenario1PBT11",'Deep retrofit'!$AI$38,IF(F53="Scenario2PBT11",'Deep retrofit'!$AJ$38,IF(F53="Scenario3PBT11",'Deep retrofit'!$AK$38,"")))&amp;IF(F53="Scenario1PBT12",'Deep retrofit'!$AL$38,IF(F53="Scenario2PBT12",'Deep retrofit'!$AM$38,IF(F53="Scenario3PBT12",'Deep retrofit'!$AN$38,"")))&amp;IF(F53="Scenario1PBT13",'Deep retrofit'!$AO$38,IF(F53="Scenario2PBT13",'Deep retrofit'!$AP$38,IF(F53="Scenario3PBT13",'Deep retrofit'!$AQ$38,"")))&amp;IF(F53="Scenario1PBT14",'Deep retrofit'!$AR$38,IF(F53="Scenario2PBT14",'Deep retrofit'!$AS$38,IF(F53="Scenario3PBT14",'Deep retrofit'!$AT$38,"")))&amp;IF(F53="Scenario1PBT15",'Deep retrofit'!$AU$38,IF(F53="Scenario2PBT15",'Deep retrofit'!$AV$38,IF(F53="Scenario3PBT15",'Deep retrofit'!$AW$38,"")))</f>
        <v/>
      </c>
      <c r="V53" s="117">
        <f t="shared" si="20"/>
        <v>0</v>
      </c>
      <c r="W53" s="117" t="str">
        <f>IF(F53="Scenario1PBT1",'Deep retrofit'!$E$40,IF(F53="Scenario2PBT1",'Deep retrofit'!$F$40,IF(F53="Scenario3PBT1",'Deep retrofit'!$G$40,"")))&amp;IF(F53="Scenario1PBT2",'Deep retrofit'!$H$40,IF(F53="Scenario2PBT2",'Deep retrofit'!$I$40,IF(F53="Scenario3PBT2",'Deep retrofit'!$J$40,"")))&amp;IF(F53="Scenario1PBT3",'Deep retrofit'!$K$40,IF(F53="Scenario2PBT3",'Deep retrofit'!$L$40,IF(F53="Scenario3PBT3",'Deep retrofit'!$M$40,"")))&amp;IF(F53="Scenario1PBT4",'Deep retrofit'!$N$40,IF(F53="Scenario2PBT4",'Deep retrofit'!$O$40,IF(F53="Scenario3PBT4",'Deep retrofit'!$P$40,"")))&amp;IF(F53="Scenario1PBT5",'Deep retrofit'!$Q$40,IF(F53="Scenario2PBT5",'Deep retrofit'!$R$40,IF(F53="Scenario3PBT5",'Deep retrofit'!$S$40,"")))&amp;IF(F53="Scenario1PBT6",'Deep retrofit'!$T$40,IF(F53="Scenario2PBT6",'Deep retrofit'!$U$40,IF(F53="Scenario3PBT6",'Deep retrofit'!$V$40,"")))&amp;IF(F53="Scenario1PBT7",'Deep retrofit'!$W$40,IF(F53="Scenario2PBT7",'Deep retrofit'!$X$40,IF(F53="Scenario3PBT7",'Deep retrofit'!$Y$40,"")))&amp;IF(F53="Scenario1PBT8",'Deep retrofit'!$Z$40,IF(F53="Scenario2PBT8",'Deep retrofit'!$AA$40,IF(F53="Scenario3PBT8",'Deep retrofit'!$AB$40,"")))&amp;IF(F53="Scenario1PBT9",'Deep retrofit'!$AC$40,IF(F53="Scenario2PBT9",'Deep retrofit'!$AD$40,IF(F53="Scenario3PBT9",'Deep retrofit'!$AE$40,"")))&amp;IF(F53="Scenario1PBT10",'Deep retrofit'!$AF$40,IF(F53="Scenario2PBT10",'Deep retrofit'!$AG$40,IF(F53="Scenario3PBT10",'Deep retrofit'!$AH$40,"")))&amp;IF(F53="Scenario1PBT11",'Deep retrofit'!$AI$40,IF(F53="Scenario2PBT11",'Deep retrofit'!$AJ$40,IF(F53="Scenario3PBT11",'Deep retrofit'!$AK$40,"")))&amp;IF(F53="Scenario1PBT12",'Deep retrofit'!$AL$40,IF(F53="Scenario2PBT12",'Deep retrofit'!$AM$40,IF(F53="Scenario3PBT12",'Deep retrofit'!$AN$40,"")))&amp;IF(F53="Scenario1PBT13",'Deep retrofit'!$AO$40,IF(F53="Scenario2PBT13",'Deep retrofit'!$AP$40,IF(F53="Scenario3PBT13",'Deep retrofit'!$AQ$40,"")))&amp;IF(F53="Scenario1PBT14",'Deep retrofit'!$AR$40,IF(F53="Scenario2PBT14",'Deep retrofit'!$AS$40,IF(F53="Scenario3PBT14",'Deep retrofit'!$AT$40,"")))&amp;IF(F53="Scenario1PBT15",'Deep retrofit'!$AU$40,IF(F53="Scenario2PBT15",'Deep retrofit'!$AV$40,IF(F53="Scenario3PBT15",'Deep retrofit'!$AW$40,"")))</f>
        <v/>
      </c>
      <c r="X53" s="117">
        <f t="shared" si="21"/>
        <v>0</v>
      </c>
      <c r="Y53" s="117" t="str">
        <f>IF(F53="Scenario1PBT1",'Deep retrofit'!$E$42,IF(F53="Scenario2PBT1",'Deep retrofit'!$F$42,IF(F53="Scenario3PBT1",'Deep retrofit'!$G$42,"")))&amp;IF(F53="Scenario1PBT2",'Deep retrofit'!$H$42,IF(F53="Scenario2PBT2",'Deep retrofit'!$I$42,IF(F53="Scenario3PBT2",'Deep retrofit'!$J$42,"")))&amp;IF(F53="Scenario1PBT3",'Deep retrofit'!$K$42,IF(F53="Scenario2PBT3",'Deep retrofit'!$L$42,IF(F53="Scenario3PBT3",'Deep retrofit'!$M$42,"")))&amp;IF(F53="Scenario1PBT4",'Deep retrofit'!$N$42,IF(F53="Scenario2PBT4",'Deep retrofit'!$O$42,IF(F53="Scenario3PBT4",'Deep retrofit'!$P$42,"")))&amp;IF(F53="Scenario1PBT5",'Deep retrofit'!$Q$42,IF(F53="Scenario2PBT5",'Deep retrofit'!$R$42,IF(F53="Scenario3PBT5",'Deep retrofit'!$S$42,"")))&amp;IF(F53="Scenario1PBT6",'Deep retrofit'!$T$42,IF(F53="Scenario2PBT6",'Deep retrofit'!$U$42,IF(F53="Scenario3PBT6",'Deep retrofit'!$V$42,"")))&amp;IF(F53="Scenario1PBT7",'Deep retrofit'!$W$42,IF(F53="Scenario2PBT7",'Deep retrofit'!$X$42,IF(F53="Scenario3PBT7",'Deep retrofit'!$Y$42,"")))&amp;IF(F53="Scenario1PBT8",'Deep retrofit'!$Z$42,IF(F53="Scenario2PBT8",'Deep retrofit'!$AA$42,IF(F53="Scenario3PBT8",'Deep retrofit'!$AB$42,"")))&amp;IF(F53="Scenario1PBT9",'Deep retrofit'!$AC$42,IF(F53="Scenario2PBT9",'Deep retrofit'!$AD$42,IF(F53="Scenario3PBT9",'Deep retrofit'!$AE$42,"")))&amp;IF(F53="Scenario1PBT10",'Deep retrofit'!$AF$42,IF(F53="Scenario2PBT10",'Deep retrofit'!$AG$42,IF(F53="Scenario3PBT10",'Deep retrofit'!$AH$42,"")))&amp;IF(F53="Scenario1PBT11",'Deep retrofit'!$AI$42,IF(F53="Scenario2PBT11",'Deep retrofit'!$AJ$42,IF(F53="Scenario3PBT11",'Deep retrofit'!$AK$42,"")))&amp;IF(F53="Scenario1PBT12",'Deep retrofit'!$AL$42,IF(F53="Scenario2PBT12",'Deep retrofit'!$AM$42,IF(F53="Scenario3PBT12",'Deep retrofit'!$AN$42,"")))&amp;IF(F53="Scenario1PBT13",'Deep retrofit'!$AO$42,IF(F53="Scenario2PBT13",'Deep retrofit'!$AP$42,IF(F53="Scenario3PBT13",'Deep retrofit'!$AQ$42,"")))&amp;IF(F53="Scenario1PBT14",'Deep retrofit'!$AR$42,IF(F53="Scenario2PBT14",'Deep retrofit'!$AS$42,IF(F53="Scenario3PBT14",'Deep retrofit'!$AT$42,"")))&amp;IF(F53="Scenario1PBT15",'Deep retrofit'!$AU$42,IF(F53="Scenario2PBT15",'Deep retrofit'!$AV$42,IF(F53="Scenario3PBT15",'Deep retrofit'!$AW$42,"")))</f>
        <v/>
      </c>
      <c r="Z53" s="117">
        <f t="shared" si="22"/>
        <v>0</v>
      </c>
      <c r="AA53" s="269" t="str">
        <f>IF(F53="Scenario1PBT1",'Deep retrofit'!$E$101,IF(F53="Scenario2PBT1",'Deep retrofit'!$F$101,IF(F53="Scenario3PBT1",'Deep retrofit'!$G$101,"")))&amp;IF(F53="Scenario1PBT2",'Deep retrofit'!$H$101,IF(F53="Scenario2PBT2",'Deep retrofit'!$I$101,IF(F53="Scenario3PBT2",'Deep retrofit'!$J$101,"")))&amp;IF(F53="Scenario1PBT3",'Deep retrofit'!$K$101,IF(F53="Scenario2PBT3",'Deep retrofit'!$L$101,IF(F53="Scenario3PBT3",'Deep retrofit'!$M$101,"")))&amp;IF(F53="Scenario1PBT4",'Deep retrofit'!$N$101,IF(F53="Scenario2PBT4",'Deep retrofit'!$O$101,IF(F53="Scenario3PBT4",'Deep retrofit'!$P$101,"")))&amp;IF(F53="Scenario1PBT5",'Deep retrofit'!$Q$101,IF(F53="Scenario2PBT5",'Deep retrofit'!$R$101,IF(F53="Scenario3PBT5",'Deep retrofit'!$S$101,"")))&amp;IF(F53="Scenario1PBT6",'Deep retrofit'!$T$101,IF(F53="Scenario2PBT6",'Deep retrofit'!$U$101,IF(F53="Scenario3PBT6",'Deep retrofit'!$V$101,"")))&amp;IF(F53="Scenario1PBT7",'Deep retrofit'!$W$101,IF(F53="Scenario2PBT7",'Deep retrofit'!$X$101,IF(F53="Scenario3PBT7",'Deep retrofit'!$Y$101,"")))&amp;IF(F53="Scenario1PBT8",'Deep retrofit'!$Z$101,IF(F53="Scenario2PBT8",'Deep retrofit'!$AA$101,IF(F53="Scenario3PBT8",'Deep retrofit'!$AB$101,"")))&amp;IF(F53="Scenario1PBT9",'Deep retrofit'!$AC$101,IF(F53="Scenario2PBT9",'Deep retrofit'!$AD$101,IF(F53="Scenario3PBT9",'Deep retrofit'!$AE$101,"")))&amp;IF(F53="Scenario1PBT10",'Deep retrofit'!$AF$101,IF(F53="Scenario2PBT10",'Deep retrofit'!$AG$101,IF(F53="Scenario3PBT10",'Deep retrofit'!$AH$101,"")))&amp;IF(F53="Scenario1PBT11",'Deep retrofit'!$AI$101,IF(F53="Scenario2PBT11",'Deep retrofit'!$AJ$101,IF(F53="Scenario3PBT11",'Deep retrofit'!$AK$101,"")))&amp;IF(F53="Scenario1PBT12",'Deep retrofit'!$AL$101,IF(F53="Scenario2PBT12",'Deep retrofit'!$AM$101,IF(F53="Scenario3PBT12",'Deep retrofit'!$AN$101,"")))&amp;IF(F53="Scenario1PBT13",'Deep retrofit'!$AO$101,IF(F53="Scenario2PBT13",'Deep retrofit'!$AP$101,IF(F53="Scenario3PBT13",'Deep retrofit'!$AQ$101,"")))&amp;IF(F53="Scenario1PBT14",'Deep retrofit'!$AR$101,IF(F53="Scenario2PBT14",'Deep retrofit'!$AS$101,IF(F53="Scenario3PBT14",'Deep retrofit'!$AT$101,"")))&amp;IF(F53="Scenario1PBT15",'Deep retrofit'!$AU$101,IF(F53="Scenario2PBT15",'Deep retrofit'!$AV$101,IF(F53="Scenario3PBT15",'Deep retrofit'!$AW$101,"")))</f>
        <v/>
      </c>
      <c r="AB53" s="203">
        <f t="shared" si="23"/>
        <v>0</v>
      </c>
      <c r="AC53" s="372" t="str">
        <f t="shared" si="24"/>
        <v/>
      </c>
      <c r="AD53" s="353">
        <f>IF(AC53="",IFERROR('Projection_Base-case'!G54-G53,0),0)</f>
        <v>0</v>
      </c>
      <c r="AE53" s="350">
        <f t="shared" si="25"/>
        <v>0</v>
      </c>
      <c r="AF53" s="361">
        <f>IFERROR(100*AD53/'Projection_Base-case'!G54,0)</f>
        <v>0</v>
      </c>
      <c r="AG53" s="352">
        <f>IF(AC53="",IFERROR('Projection_Base-case'!I54-I53,0),0)</f>
        <v>0</v>
      </c>
      <c r="AH53" s="353">
        <f t="shared" si="26"/>
        <v>0</v>
      </c>
      <c r="AI53" s="361">
        <f>IFERROR(100*AG53/'Projection_Base-case'!I54,0)</f>
        <v>0</v>
      </c>
      <c r="AJ53" s="352">
        <f>IF(AC53="",IFERROR('Projection_Base-case'!K54-K53,0),0)</f>
        <v>0</v>
      </c>
      <c r="AK53" s="353">
        <f t="shared" si="27"/>
        <v>0</v>
      </c>
      <c r="AL53" s="361">
        <f>IFERROR(100*AJ53/'Projection_Base-case'!K54,0)</f>
        <v>0</v>
      </c>
      <c r="AM53" s="352">
        <f>-IF(AC53="",IFERROR('Projection_Base-case'!M54-M53,0),0)</f>
        <v>0</v>
      </c>
      <c r="AN53" s="353">
        <f t="shared" si="28"/>
        <v>0</v>
      </c>
      <c r="AO53" s="354">
        <f>IFERROR(IF('Projection_Base-case'!N54&gt;0,100*AN53/'Projection_Base-case'!N54,100*AN53/N53),0)</f>
        <v>0</v>
      </c>
      <c r="AP53" s="355">
        <f>IF(AC53="",IFERROR('Projection_Base-case'!O54-O53,0),0)</f>
        <v>0</v>
      </c>
      <c r="AQ53" s="356">
        <f t="shared" si="29"/>
        <v>0</v>
      </c>
      <c r="AR53" s="356">
        <f>IFERROR(100*AP53/'Projection_Base-case'!O54,0)</f>
        <v>0</v>
      </c>
      <c r="AS53" s="355">
        <f>IF(AC53="",IFERROR('Projection_Base-case'!Q54-Q53,0),0)</f>
        <v>0</v>
      </c>
      <c r="AT53" s="356">
        <f t="shared" si="30"/>
        <v>0</v>
      </c>
      <c r="AU53" s="356">
        <f>IFERROR(100*AS53/'Projection_Base-case'!Q54,0)</f>
        <v>0</v>
      </c>
      <c r="AV53" s="355">
        <f>IF(AC53="",IFERROR('Projection_Base-case'!S54-S53,0),0)</f>
        <v>0</v>
      </c>
      <c r="AW53" s="356">
        <f t="shared" si="31"/>
        <v>0</v>
      </c>
      <c r="AX53" s="357">
        <f>IFERROR(100*AV53/'Projection_Base-case'!S54,0)</f>
        <v>0</v>
      </c>
      <c r="AY53" s="358">
        <f>IF(AC53="",IFERROR('Projection_Base-case'!U54-U53,0),0)</f>
        <v>0</v>
      </c>
      <c r="AZ53" s="359">
        <f t="shared" si="32"/>
        <v>0</v>
      </c>
      <c r="BA53" s="359">
        <f>IFERROR(100*AY53/'Projection_Base-case'!U54,0)</f>
        <v>0</v>
      </c>
      <c r="BB53" s="358">
        <f>IF(AC53="",IFERROR('Projection_Base-case'!W54-W53,0),0)</f>
        <v>0</v>
      </c>
      <c r="BC53" s="359">
        <f t="shared" si="33"/>
        <v>0</v>
      </c>
      <c r="BD53" s="359">
        <f>IFERROR(100*BB53/'Projection_Base-case'!W54,0)</f>
        <v>0</v>
      </c>
      <c r="BE53" s="358">
        <f>IF(AC53="",IFERROR('Projection_Base-case'!Y54-Y53,0),0)</f>
        <v>0</v>
      </c>
      <c r="BF53" s="359">
        <f t="shared" si="34"/>
        <v>0</v>
      </c>
      <c r="BG53" s="359">
        <f>IFERROR(100*BE53/'Projection_Base-case'!Y54,0)</f>
        <v>0</v>
      </c>
      <c r="BH53" s="359">
        <f t="shared" si="35"/>
        <v>0</v>
      </c>
      <c r="BI53" s="360">
        <f t="shared" si="36"/>
        <v>0</v>
      </c>
    </row>
    <row r="54" spans="1:61" ht="15.6">
      <c r="A54" s="205">
        <v>50</v>
      </c>
      <c r="B54" s="347">
        <f>IF('Projection_Base-case'!B55&lt;&gt;"",'Projection_Base-case'!B55,0)</f>
        <v>0</v>
      </c>
      <c r="C54" s="347">
        <f>IF('Projection_Base-case'!C55&lt;&gt;"",'Projection_Base-case'!C55,0)</f>
        <v>0</v>
      </c>
      <c r="D54" s="347">
        <f>IF('Projection_Base-case'!D55&lt;&gt;"",'Projection_Base-case'!D55,0)</f>
        <v>0</v>
      </c>
      <c r="E54" s="346"/>
      <c r="F54" s="202" t="str">
        <f t="shared" si="12"/>
        <v>0</v>
      </c>
      <c r="G54" s="177" t="str">
        <f>IF(F54="Scenario1PBT1",'Deep retrofit'!$E$6,IF(F54="Scenario2PBT1",'Deep retrofit'!$F$6,IF(F54="Scenario3PBT1",'Deep retrofit'!$G$6,"")))&amp;IF(F54="Scenario1PBT2",'Deep retrofit'!$H$6,IF(F54="Scenario2PBT2",'Deep retrofit'!$I$6,IF(F54="Scenario3PBT2",'Deep retrofit'!$J$6,"")))&amp;IF(F54="Scenario1PBT3",'Deep retrofit'!$K$6,IF(F54="Scenario2PBT3",'Deep retrofit'!$L$6,IF(F54="Scenario3PBT3",'Deep retrofit'!$M$6,"")))&amp;IF(F54="Scenario1PBT4",'Deep retrofit'!$N$6,IF(F54="Scenario2PBT4",'Deep retrofit'!$O$6,IF(F54="Scenario3PBT4",'Deep retrofit'!$P$6,"")))&amp;IF(F54="Scenario1PBT5",'Deep retrofit'!$Q$6,IF(F54="Scenario2PBT5",'Deep retrofit'!$R$6,IF(F54="Scenario3PBT5",'Deep retrofit'!$S$6,"")))&amp;IF(F54="Scenario1PBT6",'Deep retrofit'!$T$6,IF(F54="Scenario2PBT6",'Deep retrofit'!$U$6,IF(F54="Scenario3PBT6",'Deep retrofit'!$V$6,"")))&amp;IF(F54="Scenario1PBT7",'Deep retrofit'!$W$6,IF(F54="Scenario2PBT7",'Deep retrofit'!$X$6,IF(F54="Scenario3PBT7",'Deep retrofit'!$Y$6,"")))&amp;IF(F54="Scenario1PBT8",'Deep retrofit'!$Z$6,IF(F54="Scenario2PBT8",'Deep retrofit'!$AA$6,IF(F54="Scenario3PBT8",'Deep retrofit'!$AB$6,"")))&amp;IF(F54="Scenario1PBT9",'Deep retrofit'!$AC$6,IF(F54="Scenario2PBT9",'Deep retrofit'!$AD$6,IF(F54="Scenario3PBT9",'Deep retrofit'!$AE$6,"")))&amp;IF(F54="Scenario1PBT10",'Deep retrofit'!$AF$6,IF(F54="Scenario2PBT10",'Deep retrofit'!$AG$6,IF(F54="Scenario3PBT10",'Deep retrofit'!$AH$6,"")))&amp;IF(F54="Scenario1PBT11",'Deep retrofit'!$AI$6,IF(F54="Scenario2PBT11",'Deep retrofit'!$AJ$6,IF(F54="Scenario3PBT11",'Deep retrofit'!$AK$6,"")))&amp;IF(F54="Scenario1PBT12",'Deep retrofit'!$AL$6,IF(F54="Scenario2PBT12",'Deep retrofit'!$AM$6,IF(F54="Scenario3PBT12",'Deep retrofit'!$AN$6,"")))&amp;IF(F54="Scenario1PBT13",'Deep retrofit'!$AO$6,IF(F54="Scenario2PBT13",'Deep retrofit'!$AP$6,IF(F54="Scenario3PBT13",'Deep retrofit'!$AQ$6,"")))&amp;IF(F54="Scenario1PBT14",'Deep retrofit'!$AR$6,IF(F54="Scenario2PBT14",'Deep retrofit'!$AS$6,IF(F54="Scenario3PBT14",'Deep retrofit'!$AT$6,"")))&amp;IF(F54="Scenario1PBT15",'Deep retrofit'!$AU$6,IF(F54="Scenario2PBT15",'Deep retrofit'!$AV$6,IF(F54="Scenario3PBT15",'Deep retrofit'!$AW$6,"")))</f>
        <v/>
      </c>
      <c r="H54" s="117">
        <f t="shared" si="13"/>
        <v>0</v>
      </c>
      <c r="I54" s="178" t="str">
        <f>IF(F54="Scenario1PBT1",'Deep retrofit'!$E$16,IF(F54="Scenario2PBT1",'Deep retrofit'!$F$16,IF(F54="Scenario3PBT1",'Deep retrofit'!$G$16,"")))&amp;IF(F54="Scenario1PBT2",'Deep retrofit'!$H$16,IF(F54="Scenario2PBT2",'Deep retrofit'!$I$16,IF(F54="Scenario3PBT2",'Deep retrofit'!$J$16,"")))&amp;IF(F54="Scenario1PBT3",'Deep retrofit'!$K$16,IF(F54="Scenario2PBT3",'Deep retrofit'!$L$16,IF(F54="Scenario3PBT3",'Deep retrofit'!$M$16,"")))&amp;IF(F54="Scenario1PBT4",'Deep retrofit'!$N$16,IF(F54="Scenario2PBT4",'Deep retrofit'!$O$16,IF(F54="Scenario3PBT4",'Deep retrofit'!$P$16,"")))&amp;IF(F54="Scenario1PBT5",'Deep retrofit'!$Q$16,IF(F54="Scenario2PBT5",'Deep retrofit'!$R$16,IF(F54="Scenario3PBT5",'Deep retrofit'!$S$16,"")))&amp;IF(F54="Scenario1PBT6",'Deep retrofit'!$T$16,IF(F54="Scenario2PBT6",'Deep retrofit'!$U$16,IF(F54="Scenario3PBT6",'Deep retrofit'!$V$16,"")))&amp;IF(F54="Scenario1PBT7",'Deep retrofit'!$W$16,IF(F54="Scenario2PBT7",'Deep retrofit'!$X$16,IF(F54="Scenario3PBT7",'Deep retrofit'!$Y$16,"")))&amp;IF(F54="Scenario1PBT8",'Deep retrofit'!$Z$16,IF(F54="Scenario2PBT8",'Deep retrofit'!$AA$16,IF(F54="Scenario3PBT8",'Deep retrofit'!$AB$16,"")))&amp;IF(F54="Scenario1PBT9",'Deep retrofit'!$AC$16,IF(F54="Scenario2PBT9",'Deep retrofit'!$AD$16,IF(F54="Scenario3PBT9",'Deep retrofit'!$AE$16,"")))&amp;IF(F54="Scenario1PBT10",'Deep retrofit'!$AF$16,IF(F54="Scenario2PBT10",'Deep retrofit'!$AG$16,IF(F54="Scenario3PBT10",'Deep retrofit'!$AH$16,"")))&amp;IF(F54="Scenario1PBT11",'Deep retrofit'!$AI$16,IF(F54="Scenario2PBT11",'Deep retrofit'!$AJ$16,IF(F54="Scenario3PBT11",'Deep retrofit'!$AK$16,"")))&amp;IF(F54="Scenario1PBT12",'Deep retrofit'!$AL$16,IF(F54="Scenario2PBT12",'Deep retrofit'!$AM$16,IF(F54="Scenario3PBT12",'Deep retrofit'!$AN$16,"")))&amp;IF(F54="Scenario1PBT13",'Deep retrofit'!$AO$16,IF(F54="Scenario2PBT13",'Deep retrofit'!$AP$16,IF(F54="Scenario3PBT13",'Deep retrofit'!$AQ$16,"")))&amp;IF(F54="Scenario1PBT14",'Deep retrofit'!$AR$16,IF(F54="Scenario2PBT14",'Deep retrofit'!$AS$16,IF(F54="Scenario3PBT14",'Deep retrofit'!$AT$16,"")))&amp;IF(F54="Scenario1PBT15",'Deep retrofit'!$AU$16,IF(F54="Scenario2PBT15",'Deep retrofit'!$AV$16,IF(F54="Scenario3PBT15",'Deep retrofit'!$AW$16,"")))</f>
        <v/>
      </c>
      <c r="J54" s="117">
        <f t="shared" si="14"/>
        <v>0</v>
      </c>
      <c r="K54" s="117" t="str">
        <f>IF(F54="Scenario1PBT1",'Deep retrofit'!$E$18,IF(F54="Scenario2PBT1",'Deep retrofit'!$F$18,IF(F54="Scenario3PBT1",'Deep retrofit'!$G$18,"")))&amp;IF(F54="Scenario1PBT2",'Deep retrofit'!$H$18,IF(F54="Scenario2PBT2",'Deep retrofit'!$I$18,IF(F54="Scenario3PBT2",'Deep retrofit'!$J$18,"")))&amp;IF(F54="Scenario1PBT3",'Deep retrofit'!$K$18,IF(F54="Scenario2PBT3",'Deep retrofit'!$L$18,IF(F54="Scenario3PBT3",'Deep retrofit'!$M$18,"")))&amp;IF(F54="Scenario1PBT4",'Deep retrofit'!$N$18,IF(F54="Scenario2PBT4",'Deep retrofit'!$O$18,IF(F54="Scenario3PBT4",'Deep retrofit'!$P$18,"")))&amp;IF(F54="Scenario1PBT5",'Deep retrofit'!$Q$18,IF(F54="Scenario2PBT5",'Deep retrofit'!$R$18,IF(F54="Scenario3PBT5",'Deep retrofit'!$S$18,"")))&amp;IF(F54="Scenario1PBT6",'Deep retrofit'!$T$18,IF(F54="Scenario2PBT6",'Deep retrofit'!$U$18,IF(F54="Scenario3PBT6",'Deep retrofit'!$V$18,"")))&amp;IF(F54="Scenario1PBT7",'Deep retrofit'!$W$18,IF(F54="Scenario2PBT7",'Deep retrofit'!$X$18,IF(F54="Scenario3PBT7",'Deep retrofit'!$Y$18,"")))&amp;IF(F54="Scenario1PBT8",'Deep retrofit'!$Z$18,IF(F54="Scenario2PBT8",'Deep retrofit'!$AA$18,IF(F54="Scenario3PBT8",'Deep retrofit'!$AB$18,"")))&amp;IF(F54="Scenario1PBT9",'Deep retrofit'!$AC$18,IF(F54="Scenario2PBT9",'Deep retrofit'!$AD$18,IF(F54="Scenario3PBT9",'Deep retrofit'!$AE$18,"")))&amp;IF(F54="Scenario1PBT10",'Deep retrofit'!$AF$18,IF(F54="Scenario2PBT10",'Deep retrofit'!$AG$18,IF(F54="Scenario3PBT10",'Deep retrofit'!$AH$18,"")))&amp;IF(F54="Scenario1PBT11",'Deep retrofit'!$AI$18,IF(F54="Scenario2PBT11",'Deep retrofit'!$AJ$18,IF(F54="Scenario3PBT11",'Deep retrofit'!$AK$18,"")))&amp;IF(F54="Scenario1PBT12",'Deep retrofit'!$AL$18,IF(F54="Scenario2PBT12",'Deep retrofit'!$AM$18,IF(F54="Scenario3PBT12",'Deep retrofit'!$AN$18,"")))&amp;IF(F54="Scenario1PBT13",'Deep retrofit'!$AO$18,IF(F54="Scenario2PBT13",'Deep retrofit'!$AP$18,IF(F54="Scenario3PBT13",'Deep retrofit'!$AQ$18,"")))&amp;IF(F54="Scenario1PBT14",'Deep retrofit'!$AR$18,IF(F54="Scenario2PBT14",'Deep retrofit'!$AS$18,IF(F54="Scenario3PBT14",'Deep retrofit'!$AT$18,"")))&amp;IF(F54="Scenario1PBT15",'Deep retrofit'!$AU$18,IF(F54="Scenario2PBT15",'Deep retrofit'!$AV$18,IF(F54="Scenario3PBT15",'Deep retrofit'!$AW$18,"")))</f>
        <v/>
      </c>
      <c r="L54" s="117">
        <f t="shared" si="15"/>
        <v>0</v>
      </c>
      <c r="M54" s="117" t="str">
        <f>IF(F54="Scenario1PBT1",'Deep retrofit'!$E$20,IF(F54="Scenario2PBT1",'Deep retrofit'!$F$20,IF(F54="Scenario3PBT1",'Deep retrofit'!$G$20,"")))&amp;IF(F54="Scenario1PBT2",'Deep retrofit'!$H$20,IF(F54="Scenario2PBT2",'Deep retrofit'!$I$20,IF(F54="Scenario3PBT2",'Deep retrofit'!$J$20,"")))&amp;IF(F54="Scenario1PBT3",'Deep retrofit'!$K$20,IF(F54="Scenario2PBT3",'Deep retrofit'!$L$20,IF(F54="Scenario3PBT3",'Deep retrofit'!$M$20,"")))&amp;IF(F54="Scenario1PBT4",'Deep retrofit'!$N$20,IF(F54="Scenario2PBT4",'Deep retrofit'!$O$20,IF(F54="Scenario3PBT4",'Deep retrofit'!$P$20,"")))&amp;IF(F54="Scenario1PBT5",'Deep retrofit'!$Q$20,IF(F54="Scenario2PBT5",'Deep retrofit'!$R$20,IF(F54="Scenario3PBT5",'Deep retrofit'!$S$20,"")))&amp;IF(F54="Scenario1PBT6",'Deep retrofit'!$T$20,IF(F54="Scenario2PBT6",'Deep retrofit'!$U$20,IF(F54="Scenario3PBT6",'Deep retrofit'!$V$20,"")))&amp;IF(F54="Scenario1PBT7",'Deep retrofit'!$W$20,IF(F54="Scenario2PBT7",'Deep retrofit'!$X$20,IF(F54="Scenario3PBT7",'Deep retrofit'!$Y$20,"")))&amp;IF(F54="Scenario1PBT8",'Deep retrofit'!$Z$20,IF(F54="Scenario2PBT8",'Deep retrofit'!$AA$20,IF(F54="Scenario3PBT8",'Deep retrofit'!$AB$20,"")))&amp;IF(F54="Scenario1PBT9",'Deep retrofit'!$AC$20,IF(F54="Scenario2PBT9",'Deep retrofit'!$AD$20,IF(F54="Scenario3PBT9",'Deep retrofit'!$AE$20,"")))&amp;IF(F54="Scenario1PBT10",'Deep retrofit'!$AF$20,IF(F54="Scenario2PBT10",'Deep retrofit'!$AG$20,IF(F54="Scenario3PBT10",'Deep retrofit'!$AH$20,"")))&amp;IF(F54="Scenario1PBT11",'Deep retrofit'!$AI$20,IF(F54="Scenario2PBT11",'Deep retrofit'!$AJ$20,IF(F54="Scenario3PBT11",'Deep retrofit'!$AK$20,"")))&amp;IF(F54="Scenario1PBT12",'Deep retrofit'!$AL$20,IF(F54="Scenario2PBT12",'Deep retrofit'!$AM$20,IF(F54="Scenario3PBT12",'Deep retrofit'!$AN$20,"")))&amp;IF(F54="Scenario1PBT13",'Deep retrofit'!$AO$20,IF(F54="Scenario2PBT13",'Deep retrofit'!$AP$20,IF(F54="Scenario3PBT13",'Deep retrofit'!$AQ$20,"")))&amp;IF(F54="Scenario1PBT14",'Deep retrofit'!$AR$20,IF(F54="Scenario2PBT14",'Deep retrofit'!$AS$20,IF(F54="Scenario3PBT14",'Deep retrofit'!$AT$20,"")))&amp;IF(F54="Scenario1PBT15",'Deep retrofit'!$AU$20,IF(F54="Scenario2PBT15",'Deep retrofit'!$AV$20,IF(F54="Scenario3PBT15",'Deep retrofit'!$AW$20,"")))</f>
        <v/>
      </c>
      <c r="N54" s="118">
        <f t="shared" si="16"/>
        <v>0</v>
      </c>
      <c r="O54" s="206" t="str">
        <f>IF(F54="Scenario1PBT1",'Deep retrofit'!$E$23,IF(F54="Scenario2PBT1",'Deep retrofit'!$F$23,IF(F54="Scenario3PBT1",'Deep retrofit'!$G$23,"")))&amp;IF(F54="Scenario1PBT2",'Deep retrofit'!$H$23,IF(F54="Scenario2PBT2",'Deep retrofit'!$I$23,IF(F54="Scenario3PBT2",'Deep retrofit'!$J$23,"")))&amp;IF(F54="Scenario1PBT3",'Deep retrofit'!$K$23,IF(F54="Scenario2PBT3",'Deep retrofit'!$L$23,IF(F54="Scenario3PBT3",'Deep retrofit'!$M$23,"")))&amp;IF(F54="Scenario1PBT4",'Deep retrofit'!$N$23,IF(F54="Scenario2PBT4",'Deep retrofit'!$O$23,IF(F54="Scenario3PBT4",'Deep retrofit'!$P$23,"")))&amp;IF(F54="Scenario1PBT5",'Deep retrofit'!$Q$23,IF(F54="Scenario2PBT5",'Deep retrofit'!$R$23,IF(F54="Scenario3PBT5",'Deep retrofit'!$S$23,"")))&amp;IF(F54="Scenario1PBT6",'Deep retrofit'!$T$23,IF(F54="Scenario2PBT6",'Deep retrofit'!$U$23,IF(F54="Scenario3PBT6",'Deep retrofit'!$V$23,"")))&amp;IF(F54="Scenario1PBT7",'Deep retrofit'!$W$23,IF(F54="Scenario2PBT7",'Deep retrofit'!$X$23,IF(F54="Scenario3PBT7",'Deep retrofit'!$Y$23,"")))&amp;IF(F54="Scenario1PBT8",'Deep retrofit'!$Z$23,IF(F54="Scenario2PBT8",'Deep retrofit'!$AA$23,IF(F54="Scenario3PBT8",'Deep retrofit'!$AB$23,"")))&amp;IF(F54="Scenario1PBT9",'Deep retrofit'!$AC$23,IF(F54="Scenario2PBT9",'Deep retrofit'!$AD$23,IF(F54="Scenario3PBT9",'Deep retrofit'!$AE$23,"")))&amp;IF(F54="Scenario1PBT10",'Deep retrofit'!$AF$23,IF(F54="Scenario2PBT10",'Deep retrofit'!$AG$23,IF(F54="Scenario3PBT10",'Deep retrofit'!$AH$23,"")))&amp;IF(F54="Scenario1PBT11",'Deep retrofit'!$AI$23,IF(F54="Scenario2PBT11",'Deep retrofit'!$AJ$23,IF(F54="Scenario3PBT11",'Deep retrofit'!$AK$23,"")))&amp;IF(F54="Scenario1PBT12",'Deep retrofit'!$AL$23,IF(F54="Scenario2PBT12",'Deep retrofit'!$AM$23,IF(F54="Scenario3PBT12",'Deep retrofit'!$AN$23,"")))&amp;IF(F54="Scenario1PBT13",'Deep retrofit'!$AO$23,IF(F54="Scenario2PBT13",'Deep retrofit'!$AP$23,IF(F54="Scenario3PBT13",'Deep retrofit'!$AQ$23,"")))&amp;IF(F54="Scenario1PBT14",'Deep retrofit'!$AR$23,IF(F54="Scenario2PBT14",'Deep retrofit'!$AS$23,IF(F54="Scenario3PBT14",'Deep retrofit'!$AT$23,"")))&amp;IF(F54="Scenario1PBT15",'Deep retrofit'!$AU$23,IF(F54="Scenario2PBT15",'Deep retrofit'!$AV$23,IF(F54="Scenario3PBT15",'Deep retrofit'!$AW$23,"")))</f>
        <v/>
      </c>
      <c r="P54" s="117">
        <f t="shared" si="17"/>
        <v>0</v>
      </c>
      <c r="Q54" s="117" t="str">
        <f>IF(F54="Scenario1PBT1",'Deep retrofit'!$E$25,IF(F54="Scenario2PBT1",'Deep retrofit'!$F$25,IF(F54="Scenario3PBT1",'Deep retrofit'!$G$25,"")))&amp;IF(F54="Scenario1PBT2",'Deep retrofit'!$H$25,IF(F54="Scenario2PBT2",'Deep retrofit'!$I$25,IF(F54="Scenario3PBT2",'Deep retrofit'!$J$25,"")))&amp;IF(F54="Scenario1PBT3",'Deep retrofit'!$K$25,IF(F54="Scenario2PBT3",'Deep retrofit'!$L$25,IF(F54="Scenario3PBT3",'Deep retrofit'!$M$25,"")))&amp;IF(F54="Scenario1PBT4",'Deep retrofit'!$N$25,IF(F54="Scenario2PBT4",'Deep retrofit'!$O$25,IF(F54="Scenario3PBT4",'Deep retrofit'!$P$25,"")))&amp;IF(F54="Scenario1PBT5",'Deep retrofit'!$Q$25,IF(F54="Scenario2PBT5",'Deep retrofit'!$R$25,IF(F54="Scenario3PBT5",'Deep retrofit'!$S$25,"")))&amp;IF(F54="Scenario1PBT6",'Deep retrofit'!$T$25,IF(F54="Scenario2PBT6",'Deep retrofit'!$U$25,IF(F54="Scenario3PBT6",'Deep retrofit'!$V$25,"")))&amp;IF(F54="Scenario1PBT7",'Deep retrofit'!$W$25,IF(F54="Scenario2PBT7",'Deep retrofit'!$X$25,IF(F54="Scenario3PBT7",'Deep retrofit'!$Y$25,"")))&amp;IF(F54="Scenario1PBT8",'Deep retrofit'!$Z$25,IF(F54="Scenario2PBT8",'Deep retrofit'!$AA$25,IF(F54="Scenario3PBT8",'Deep retrofit'!$AB$25,"")))&amp;IF(F54="Scenario1PBT9",'Deep retrofit'!$AC$25,IF(F54="Scenario2PBT9",'Deep retrofit'!$AD$25,IF(F54="Scenario3PBT9",'Deep retrofit'!$AE$25,"")))&amp;IF(F54="Scenario1PBT10",'Deep retrofit'!$AF$25,IF(F54="Scenario2PBT10",'Deep retrofit'!$AG$25,IF(F54="Scenario3PBT10",'Deep retrofit'!$AH$25,"")))&amp;IF(F54="Scenario1PBT11",'Deep retrofit'!$AI$25,IF(F54="Scenario2PBT11",'Deep retrofit'!$AJ$25,IF(F54="Scenario3PBT11",'Deep retrofit'!$AK$25,"")))&amp;IF(F54="Scenario1PBT12",'Deep retrofit'!$AL$25,IF(F54="Scenario2PBT12",'Deep retrofit'!$AM$25,IF(F54="Scenario3PBT12",'Deep retrofit'!$AN$25,"")))&amp;IF(F54="Scenario1PBT13",'Deep retrofit'!$AO$25,IF(F54="Scenario2PBT13",'Deep retrofit'!$AP$25,IF(F54="Scenario3PBT13",'Deep retrofit'!$AQ$25,"")))&amp;IF(F54="Scenario1PBT14",'Deep retrofit'!$AR$25,IF(F54="Scenario2PBT14",'Deep retrofit'!$AS$25,IF(F54="Scenario3PBT14",'Deep retrofit'!$AT$25,"")))&amp;IF(F54="Scenario1PBT15",'Deep retrofit'!$AU$25,IF(F54="Scenario2PBT15",'Deep retrofit'!$AV$25,IF(F54="Scenario3PBT15",'Deep retrofit'!$AW$25,"")))</f>
        <v/>
      </c>
      <c r="R54" s="117">
        <f t="shared" si="18"/>
        <v>0</v>
      </c>
      <c r="S54" s="117" t="str">
        <f>IF(F54="Scenario1PBT1",'Deep retrofit'!$E$27,IF(F54="Scenario2PBT1",'Deep retrofit'!$F$27,IF(F54="Scenario3PBT1",'Deep retrofit'!$G$27,"")))&amp;IF(F54="Scenario1PBT2",'Deep retrofit'!$H$27,IF(F54="Scenario2PBT2",'Deep retrofit'!$I$27,IF(F54="Scenario3PBT2",'Deep retrofit'!$J$27,"")))&amp;IF(F54="Scenario1PBT3",'Deep retrofit'!$K$27,IF(F54="Scenario2PBT3",'Deep retrofit'!$L$27,IF(F54="Scenario3PBT3",'Deep retrofit'!$M$27,"")))&amp;IF(F54="Scenario1PBT4",'Deep retrofit'!$N$27,IF(F54="Scenario2PBT4",'Deep retrofit'!$O$27,IF(F54="Scenario3PBT4",'Deep retrofit'!$P$27,"")))&amp;IF(F54="Scenario1PBT5",'Deep retrofit'!$Q$27,IF(F54="Scenario2PBT5",'Deep retrofit'!$R$27,IF(F54="Scenario3PBT5",'Deep retrofit'!$S$27,"")))&amp;IF(F54="Scenario1PBT6",'Deep retrofit'!$T$27,IF(F54="Scenario2PBT6",'Deep retrofit'!$U$27,IF(F54="Scenario3PBT6",'Deep retrofit'!$V$27,"")))&amp;IF(F54="Scenario1PBT7",'Deep retrofit'!$W$27,IF(F54="Scenario2PBT7",'Deep retrofit'!$X$27,IF(F54="Scenario3PBT7",'Deep retrofit'!$Y$27,"")))&amp;IF(F54="Scenario1PBT8",'Deep retrofit'!$Z$27,IF(F54="Scenario2PBT8",'Deep retrofit'!$AA$27,IF(F54="Scenario3PBT8",'Deep retrofit'!$AB$27,"")))&amp;IF(F54="Scenario1PBT9",'Deep retrofit'!$AC$27,IF(F54="Scenario2PBT9",'Deep retrofit'!$AD$27,IF(F54="Scenario3PBT9",'Deep retrofit'!$AE$27,"")))&amp;IF(F54="Scenario1PBT10",'Deep retrofit'!$AF$27,IF(F54="Scenario2PBT10",'Deep retrofit'!$AG$27,IF(F54="Scenario3PBT10",'Deep retrofit'!$AH$27,"")))&amp;IF(F54="Scenario1PBT11",'Deep retrofit'!$AI$27,IF(F54="Scenario2PBT11",'Deep retrofit'!$AJ$27,IF(F54="Scenario3PBT11",'Deep retrofit'!$AK$27,"")))&amp;IF(F54="Scenario1PBT12",'Deep retrofit'!$AL$27,IF(F54="Scenario2PBT12",'Deep retrofit'!$AM$27,IF(F54="Scenario3PBT12",'Deep retrofit'!$AN$27,"")))&amp;IF(F54="Scenario1PBT13",'Deep retrofit'!$AO$27,IF(F54="Scenario2PBT13",'Deep retrofit'!$AP$27,IF(F54="Scenario3PBT13",'Deep retrofit'!$AQ$27,"")))&amp;IF(F54="Scenario1PBT14",'Deep retrofit'!$AR$27,IF(F54="Scenario2PBT14",'Deep retrofit'!$AS$27,IF(F54="Scenario3PBT14",'Deep retrofit'!$AT$27,"")))&amp;IF(F54="Scenario1PBT15",'Deep retrofit'!$AU$27,IF(F54="Scenario2PBT15",'Deep retrofit'!$AV$27,IF(F54="Scenario3PBT15",'Deep retrofit'!$AW$27,"")))</f>
        <v/>
      </c>
      <c r="T54" s="207">
        <f t="shared" si="19"/>
        <v>0</v>
      </c>
      <c r="U54" s="206" t="str">
        <f>IF(F54="Scenario1PBT1",'Deep retrofit'!$E$38,IF(F54="Scenario2PBT1",'Deep retrofit'!$F$38,IF(F54="Scenario3PBT1",'Deep retrofit'!$G$38,"")))&amp;IF(F54="Scenario1PBT2",'Deep retrofit'!$H$38,IF(F54="Scenario2PBT2",'Deep retrofit'!$I$38,IF(F54="Scenario3PBT2",'Deep retrofit'!$J$38,"")))&amp;IF(F54="Scenario1PBT3",'Deep retrofit'!$K$38,IF(F54="Scenario2PBT3",'Deep retrofit'!$L$38,IF(F54="Scenario3PBT3",'Deep retrofit'!$M$38,"")))&amp;IF(F54="Scenario1PBT4",'Deep retrofit'!$N$38,IF(F54="Scenario2PBT4",'Deep retrofit'!$O$38,IF(F54="Scenario3PBT4",'Deep retrofit'!$P$38,"")))&amp;IF(F54="Scenario1PBT5",'Deep retrofit'!$Q$38,IF(F54="Scenario2PBT5",'Deep retrofit'!$R$38,IF(F54="Scenario3PBT5",'Deep retrofit'!$S$38,"")))&amp;IF(F54="Scenario1PBT6",'Deep retrofit'!$T$38,IF(F54="Scenario2PBT6",'Deep retrofit'!$U$38,IF(F54="Scenario3PBT6",'Deep retrofit'!$V$38,"")))&amp;IF(F54="Scenario1PBT7",'Deep retrofit'!$W$38,IF(F54="Scenario2PBT7",'Deep retrofit'!$X$38,IF(F54="Scenario3PBT7",'Deep retrofit'!$Y$38,"")))&amp;IF(F54="Scenario1PBT8",'Deep retrofit'!$Z$38,IF(F54="Scenario2PBT8",'Deep retrofit'!$AA$38,IF(F54="Scenario3PBT8",'Deep retrofit'!$AB$38,"")))&amp;IF(F54="Scenario1PBT9",'Deep retrofit'!$AC$38,IF(F54="Scenario2PBT9",'Deep retrofit'!$AD$38,IF(F54="Scenario3PBT9",'Deep retrofit'!$AE$38,"")))&amp;IF(F54="Scenario1PBT10",'Deep retrofit'!$AF$38,IF(F54="Scenario2PBT10",'Deep retrofit'!$AG$38,IF(F54="Scenario3PBT10",'Deep retrofit'!$AH$38,"")))&amp;IF(F54="Scenario1PBT11",'Deep retrofit'!$AI$38,IF(F54="Scenario2PBT11",'Deep retrofit'!$AJ$38,IF(F54="Scenario3PBT11",'Deep retrofit'!$AK$38,"")))&amp;IF(F54="Scenario1PBT12",'Deep retrofit'!$AL$38,IF(F54="Scenario2PBT12",'Deep retrofit'!$AM$38,IF(F54="Scenario3PBT12",'Deep retrofit'!$AN$38,"")))&amp;IF(F54="Scenario1PBT13",'Deep retrofit'!$AO$38,IF(F54="Scenario2PBT13",'Deep retrofit'!$AP$38,IF(F54="Scenario3PBT13",'Deep retrofit'!$AQ$38,"")))&amp;IF(F54="Scenario1PBT14",'Deep retrofit'!$AR$38,IF(F54="Scenario2PBT14",'Deep retrofit'!$AS$38,IF(F54="Scenario3PBT14",'Deep retrofit'!$AT$38,"")))&amp;IF(F54="Scenario1PBT15",'Deep retrofit'!$AU$38,IF(F54="Scenario2PBT15",'Deep retrofit'!$AV$38,IF(F54="Scenario3PBT15",'Deep retrofit'!$AW$38,"")))</f>
        <v/>
      </c>
      <c r="V54" s="117">
        <f t="shared" si="20"/>
        <v>0</v>
      </c>
      <c r="W54" s="117" t="str">
        <f>IF(F54="Scenario1PBT1",'Deep retrofit'!$E$40,IF(F54="Scenario2PBT1",'Deep retrofit'!$F$40,IF(F54="Scenario3PBT1",'Deep retrofit'!$G$40,"")))&amp;IF(F54="Scenario1PBT2",'Deep retrofit'!$H$40,IF(F54="Scenario2PBT2",'Deep retrofit'!$I$40,IF(F54="Scenario3PBT2",'Deep retrofit'!$J$40,"")))&amp;IF(F54="Scenario1PBT3",'Deep retrofit'!$K$40,IF(F54="Scenario2PBT3",'Deep retrofit'!$L$40,IF(F54="Scenario3PBT3",'Deep retrofit'!$M$40,"")))&amp;IF(F54="Scenario1PBT4",'Deep retrofit'!$N$40,IF(F54="Scenario2PBT4",'Deep retrofit'!$O$40,IF(F54="Scenario3PBT4",'Deep retrofit'!$P$40,"")))&amp;IF(F54="Scenario1PBT5",'Deep retrofit'!$Q$40,IF(F54="Scenario2PBT5",'Deep retrofit'!$R$40,IF(F54="Scenario3PBT5",'Deep retrofit'!$S$40,"")))&amp;IF(F54="Scenario1PBT6",'Deep retrofit'!$T$40,IF(F54="Scenario2PBT6",'Deep retrofit'!$U$40,IF(F54="Scenario3PBT6",'Deep retrofit'!$V$40,"")))&amp;IF(F54="Scenario1PBT7",'Deep retrofit'!$W$40,IF(F54="Scenario2PBT7",'Deep retrofit'!$X$40,IF(F54="Scenario3PBT7",'Deep retrofit'!$Y$40,"")))&amp;IF(F54="Scenario1PBT8",'Deep retrofit'!$Z$40,IF(F54="Scenario2PBT8",'Deep retrofit'!$AA$40,IF(F54="Scenario3PBT8",'Deep retrofit'!$AB$40,"")))&amp;IF(F54="Scenario1PBT9",'Deep retrofit'!$AC$40,IF(F54="Scenario2PBT9",'Deep retrofit'!$AD$40,IF(F54="Scenario3PBT9",'Deep retrofit'!$AE$40,"")))&amp;IF(F54="Scenario1PBT10",'Deep retrofit'!$AF$40,IF(F54="Scenario2PBT10",'Deep retrofit'!$AG$40,IF(F54="Scenario3PBT10",'Deep retrofit'!$AH$40,"")))&amp;IF(F54="Scenario1PBT11",'Deep retrofit'!$AI$40,IF(F54="Scenario2PBT11",'Deep retrofit'!$AJ$40,IF(F54="Scenario3PBT11",'Deep retrofit'!$AK$40,"")))&amp;IF(F54="Scenario1PBT12",'Deep retrofit'!$AL$40,IF(F54="Scenario2PBT12",'Deep retrofit'!$AM$40,IF(F54="Scenario3PBT12",'Deep retrofit'!$AN$40,"")))&amp;IF(F54="Scenario1PBT13",'Deep retrofit'!$AO$40,IF(F54="Scenario2PBT13",'Deep retrofit'!$AP$40,IF(F54="Scenario3PBT13",'Deep retrofit'!$AQ$40,"")))&amp;IF(F54="Scenario1PBT14",'Deep retrofit'!$AR$40,IF(F54="Scenario2PBT14",'Deep retrofit'!$AS$40,IF(F54="Scenario3PBT14",'Deep retrofit'!$AT$40,"")))&amp;IF(F54="Scenario1PBT15",'Deep retrofit'!$AU$40,IF(F54="Scenario2PBT15",'Deep retrofit'!$AV$40,IF(F54="Scenario3PBT15",'Deep retrofit'!$AW$40,"")))</f>
        <v/>
      </c>
      <c r="X54" s="117">
        <f t="shared" si="21"/>
        <v>0</v>
      </c>
      <c r="Y54" s="117" t="str">
        <f>IF(F54="Scenario1PBT1",'Deep retrofit'!$E$42,IF(F54="Scenario2PBT1",'Deep retrofit'!$F$42,IF(F54="Scenario3PBT1",'Deep retrofit'!$G$42,"")))&amp;IF(F54="Scenario1PBT2",'Deep retrofit'!$H$42,IF(F54="Scenario2PBT2",'Deep retrofit'!$I$42,IF(F54="Scenario3PBT2",'Deep retrofit'!$J$42,"")))&amp;IF(F54="Scenario1PBT3",'Deep retrofit'!$K$42,IF(F54="Scenario2PBT3",'Deep retrofit'!$L$42,IF(F54="Scenario3PBT3",'Deep retrofit'!$M$42,"")))&amp;IF(F54="Scenario1PBT4",'Deep retrofit'!$N$42,IF(F54="Scenario2PBT4",'Deep retrofit'!$O$42,IF(F54="Scenario3PBT4",'Deep retrofit'!$P$42,"")))&amp;IF(F54="Scenario1PBT5",'Deep retrofit'!$Q$42,IF(F54="Scenario2PBT5",'Deep retrofit'!$R$42,IF(F54="Scenario3PBT5",'Deep retrofit'!$S$42,"")))&amp;IF(F54="Scenario1PBT6",'Deep retrofit'!$T$42,IF(F54="Scenario2PBT6",'Deep retrofit'!$U$42,IF(F54="Scenario3PBT6",'Deep retrofit'!$V$42,"")))&amp;IF(F54="Scenario1PBT7",'Deep retrofit'!$W$42,IF(F54="Scenario2PBT7",'Deep retrofit'!$X$42,IF(F54="Scenario3PBT7",'Deep retrofit'!$Y$42,"")))&amp;IF(F54="Scenario1PBT8",'Deep retrofit'!$Z$42,IF(F54="Scenario2PBT8",'Deep retrofit'!$AA$42,IF(F54="Scenario3PBT8",'Deep retrofit'!$AB$42,"")))&amp;IF(F54="Scenario1PBT9",'Deep retrofit'!$AC$42,IF(F54="Scenario2PBT9",'Deep retrofit'!$AD$42,IF(F54="Scenario3PBT9",'Deep retrofit'!$AE$42,"")))&amp;IF(F54="Scenario1PBT10",'Deep retrofit'!$AF$42,IF(F54="Scenario2PBT10",'Deep retrofit'!$AG$42,IF(F54="Scenario3PBT10",'Deep retrofit'!$AH$42,"")))&amp;IF(F54="Scenario1PBT11",'Deep retrofit'!$AI$42,IF(F54="Scenario2PBT11",'Deep retrofit'!$AJ$42,IF(F54="Scenario3PBT11",'Deep retrofit'!$AK$42,"")))&amp;IF(F54="Scenario1PBT12",'Deep retrofit'!$AL$42,IF(F54="Scenario2PBT12",'Deep retrofit'!$AM$42,IF(F54="Scenario3PBT12",'Deep retrofit'!$AN$42,"")))&amp;IF(F54="Scenario1PBT13",'Deep retrofit'!$AO$42,IF(F54="Scenario2PBT13",'Deep retrofit'!$AP$42,IF(F54="Scenario3PBT13",'Deep retrofit'!$AQ$42,"")))&amp;IF(F54="Scenario1PBT14",'Deep retrofit'!$AR$42,IF(F54="Scenario2PBT14",'Deep retrofit'!$AS$42,IF(F54="Scenario3PBT14",'Deep retrofit'!$AT$42,"")))&amp;IF(F54="Scenario1PBT15",'Deep retrofit'!$AU$42,IF(F54="Scenario2PBT15",'Deep retrofit'!$AV$42,IF(F54="Scenario3PBT15",'Deep retrofit'!$AW$42,"")))</f>
        <v/>
      </c>
      <c r="Z54" s="117">
        <f t="shared" si="22"/>
        <v>0</v>
      </c>
      <c r="AA54" s="269" t="str">
        <f>IF(F54="Scenario1PBT1",'Deep retrofit'!$E$101,IF(F54="Scenario2PBT1",'Deep retrofit'!$F$101,IF(F54="Scenario3PBT1",'Deep retrofit'!$G$101,"")))&amp;IF(F54="Scenario1PBT2",'Deep retrofit'!$H$101,IF(F54="Scenario2PBT2",'Deep retrofit'!$I$101,IF(F54="Scenario3PBT2",'Deep retrofit'!$J$101,"")))&amp;IF(F54="Scenario1PBT3",'Deep retrofit'!$K$101,IF(F54="Scenario2PBT3",'Deep retrofit'!$L$101,IF(F54="Scenario3PBT3",'Deep retrofit'!$M$101,"")))&amp;IF(F54="Scenario1PBT4",'Deep retrofit'!$N$101,IF(F54="Scenario2PBT4",'Deep retrofit'!$O$101,IF(F54="Scenario3PBT4",'Deep retrofit'!$P$101,"")))&amp;IF(F54="Scenario1PBT5",'Deep retrofit'!$Q$101,IF(F54="Scenario2PBT5",'Deep retrofit'!$R$101,IF(F54="Scenario3PBT5",'Deep retrofit'!$S$101,"")))&amp;IF(F54="Scenario1PBT6",'Deep retrofit'!$T$101,IF(F54="Scenario2PBT6",'Deep retrofit'!$U$101,IF(F54="Scenario3PBT6",'Deep retrofit'!$V$101,"")))&amp;IF(F54="Scenario1PBT7",'Deep retrofit'!$W$101,IF(F54="Scenario2PBT7",'Deep retrofit'!$X$101,IF(F54="Scenario3PBT7",'Deep retrofit'!$Y$101,"")))&amp;IF(F54="Scenario1PBT8",'Deep retrofit'!$Z$101,IF(F54="Scenario2PBT8",'Deep retrofit'!$AA$101,IF(F54="Scenario3PBT8",'Deep retrofit'!$AB$101,"")))&amp;IF(F54="Scenario1PBT9",'Deep retrofit'!$AC$101,IF(F54="Scenario2PBT9",'Deep retrofit'!$AD$101,IF(F54="Scenario3PBT9",'Deep retrofit'!$AE$101,"")))&amp;IF(F54="Scenario1PBT10",'Deep retrofit'!$AF$101,IF(F54="Scenario2PBT10",'Deep retrofit'!$AG$101,IF(F54="Scenario3PBT10",'Deep retrofit'!$AH$101,"")))&amp;IF(F54="Scenario1PBT11",'Deep retrofit'!$AI$101,IF(F54="Scenario2PBT11",'Deep retrofit'!$AJ$101,IF(F54="Scenario3PBT11",'Deep retrofit'!$AK$101,"")))&amp;IF(F54="Scenario1PBT12",'Deep retrofit'!$AL$101,IF(F54="Scenario2PBT12",'Deep retrofit'!$AM$101,IF(F54="Scenario3PBT12",'Deep retrofit'!$AN$101,"")))&amp;IF(F54="Scenario1PBT13",'Deep retrofit'!$AO$101,IF(F54="Scenario2PBT13",'Deep retrofit'!$AP$101,IF(F54="Scenario3PBT13",'Deep retrofit'!$AQ$101,"")))&amp;IF(F54="Scenario1PBT14",'Deep retrofit'!$AR$101,IF(F54="Scenario2PBT14",'Deep retrofit'!$AS$101,IF(F54="Scenario3PBT14",'Deep retrofit'!$AT$101,"")))&amp;IF(F54="Scenario1PBT15",'Deep retrofit'!$AU$101,IF(F54="Scenario2PBT15",'Deep retrofit'!$AV$101,IF(F54="Scenario3PBT15",'Deep retrofit'!$AW$101,"")))</f>
        <v/>
      </c>
      <c r="AB54" s="203">
        <f t="shared" si="23"/>
        <v>0</v>
      </c>
      <c r="AC54" s="372" t="str">
        <f t="shared" si="24"/>
        <v/>
      </c>
      <c r="AD54" s="353">
        <f>IF(AC54="",IFERROR('Projection_Base-case'!G55-G54,0),0)</f>
        <v>0</v>
      </c>
      <c r="AE54" s="350">
        <f t="shared" si="25"/>
        <v>0</v>
      </c>
      <c r="AF54" s="361">
        <f>IFERROR(100*AD54/'Projection_Base-case'!G55,0)</f>
        <v>0</v>
      </c>
      <c r="AG54" s="352">
        <f>IF(AC54="",IFERROR('Projection_Base-case'!I55-I54,0),0)</f>
        <v>0</v>
      </c>
      <c r="AH54" s="353">
        <f t="shared" si="26"/>
        <v>0</v>
      </c>
      <c r="AI54" s="361">
        <f>IFERROR(100*AG54/'Projection_Base-case'!I55,0)</f>
        <v>0</v>
      </c>
      <c r="AJ54" s="352">
        <f>IF(AC54="",IFERROR('Projection_Base-case'!K55-K54,0),0)</f>
        <v>0</v>
      </c>
      <c r="AK54" s="353">
        <f t="shared" si="27"/>
        <v>0</v>
      </c>
      <c r="AL54" s="361">
        <f>IFERROR(100*AJ54/'Projection_Base-case'!K55,0)</f>
        <v>0</v>
      </c>
      <c r="AM54" s="352">
        <f>-IF(AC54="",IFERROR('Projection_Base-case'!M55-M54,0),0)</f>
        <v>0</v>
      </c>
      <c r="AN54" s="353">
        <f t="shared" si="28"/>
        <v>0</v>
      </c>
      <c r="AO54" s="354">
        <f>IFERROR(IF('Projection_Base-case'!N55&gt;0,100*AN54/'Projection_Base-case'!N55,100*AN54/N54),0)</f>
        <v>0</v>
      </c>
      <c r="AP54" s="355">
        <f>IF(AC54="",IFERROR('Projection_Base-case'!O55-O54,0),0)</f>
        <v>0</v>
      </c>
      <c r="AQ54" s="356">
        <f t="shared" si="29"/>
        <v>0</v>
      </c>
      <c r="AR54" s="356">
        <f>IFERROR(100*AP54/'Projection_Base-case'!O55,0)</f>
        <v>0</v>
      </c>
      <c r="AS54" s="355">
        <f>IF(AC54="",IFERROR('Projection_Base-case'!Q55-Q54,0),0)</f>
        <v>0</v>
      </c>
      <c r="AT54" s="356">
        <f t="shared" si="30"/>
        <v>0</v>
      </c>
      <c r="AU54" s="356">
        <f>IFERROR(100*AS54/'Projection_Base-case'!Q55,0)</f>
        <v>0</v>
      </c>
      <c r="AV54" s="355">
        <f>IF(AC54="",IFERROR('Projection_Base-case'!S55-S54,0),0)</f>
        <v>0</v>
      </c>
      <c r="AW54" s="356">
        <f t="shared" si="31"/>
        <v>0</v>
      </c>
      <c r="AX54" s="357">
        <f>IFERROR(100*AV54/'Projection_Base-case'!S55,0)</f>
        <v>0</v>
      </c>
      <c r="AY54" s="358">
        <f>IF(AC54="",IFERROR('Projection_Base-case'!U55-U54,0),0)</f>
        <v>0</v>
      </c>
      <c r="AZ54" s="359">
        <f t="shared" si="32"/>
        <v>0</v>
      </c>
      <c r="BA54" s="359">
        <f>IFERROR(100*AY54/'Projection_Base-case'!U55,0)</f>
        <v>0</v>
      </c>
      <c r="BB54" s="358">
        <f>IF(AC54="",IFERROR('Projection_Base-case'!W55-W54,0),0)</f>
        <v>0</v>
      </c>
      <c r="BC54" s="359">
        <f t="shared" si="33"/>
        <v>0</v>
      </c>
      <c r="BD54" s="359">
        <f>IFERROR(100*BB54/'Projection_Base-case'!W55,0)</f>
        <v>0</v>
      </c>
      <c r="BE54" s="358">
        <f>IF(AC54="",IFERROR('Projection_Base-case'!Y55-Y54,0),0)</f>
        <v>0</v>
      </c>
      <c r="BF54" s="359">
        <f t="shared" si="34"/>
        <v>0</v>
      </c>
      <c r="BG54" s="359">
        <f>IFERROR(100*BE54/'Projection_Base-case'!Y55,0)</f>
        <v>0</v>
      </c>
      <c r="BH54" s="359">
        <f t="shared" si="35"/>
        <v>0</v>
      </c>
      <c r="BI54" s="360">
        <f t="shared" si="36"/>
        <v>0</v>
      </c>
    </row>
    <row r="55" spans="1:61" ht="15.6">
      <c r="A55" s="205">
        <v>51</v>
      </c>
      <c r="B55" s="347">
        <f>IF('Projection_Base-case'!B56&lt;&gt;"",'Projection_Base-case'!B56,0)</f>
        <v>0</v>
      </c>
      <c r="C55" s="347">
        <f>IF('Projection_Base-case'!C56&lt;&gt;"",'Projection_Base-case'!C56,0)</f>
        <v>0</v>
      </c>
      <c r="D55" s="347">
        <f>IF('Projection_Base-case'!D56&lt;&gt;"",'Projection_Base-case'!D56,0)</f>
        <v>0</v>
      </c>
      <c r="E55" s="346"/>
      <c r="F55" s="202" t="str">
        <f t="shared" si="12"/>
        <v>0</v>
      </c>
      <c r="G55" s="177" t="str">
        <f>IF(F55="Scenario1PBT1",'Deep retrofit'!$E$6,IF(F55="Scenario2PBT1",'Deep retrofit'!$F$6,IF(F55="Scenario3PBT1",'Deep retrofit'!$G$6,"")))&amp;IF(F55="Scenario1PBT2",'Deep retrofit'!$H$6,IF(F55="Scenario2PBT2",'Deep retrofit'!$I$6,IF(F55="Scenario3PBT2",'Deep retrofit'!$J$6,"")))&amp;IF(F55="Scenario1PBT3",'Deep retrofit'!$K$6,IF(F55="Scenario2PBT3",'Deep retrofit'!$L$6,IF(F55="Scenario3PBT3",'Deep retrofit'!$M$6,"")))&amp;IF(F55="Scenario1PBT4",'Deep retrofit'!$N$6,IF(F55="Scenario2PBT4",'Deep retrofit'!$O$6,IF(F55="Scenario3PBT4",'Deep retrofit'!$P$6,"")))&amp;IF(F55="Scenario1PBT5",'Deep retrofit'!$Q$6,IF(F55="Scenario2PBT5",'Deep retrofit'!$R$6,IF(F55="Scenario3PBT5",'Deep retrofit'!$S$6,"")))&amp;IF(F55="Scenario1PBT6",'Deep retrofit'!$T$6,IF(F55="Scenario2PBT6",'Deep retrofit'!$U$6,IF(F55="Scenario3PBT6",'Deep retrofit'!$V$6,"")))&amp;IF(F55="Scenario1PBT7",'Deep retrofit'!$W$6,IF(F55="Scenario2PBT7",'Deep retrofit'!$X$6,IF(F55="Scenario3PBT7",'Deep retrofit'!$Y$6,"")))&amp;IF(F55="Scenario1PBT8",'Deep retrofit'!$Z$6,IF(F55="Scenario2PBT8",'Deep retrofit'!$AA$6,IF(F55="Scenario3PBT8",'Deep retrofit'!$AB$6,"")))&amp;IF(F55="Scenario1PBT9",'Deep retrofit'!$AC$6,IF(F55="Scenario2PBT9",'Deep retrofit'!$AD$6,IF(F55="Scenario3PBT9",'Deep retrofit'!$AE$6,"")))&amp;IF(F55="Scenario1PBT10",'Deep retrofit'!$AF$6,IF(F55="Scenario2PBT10",'Deep retrofit'!$AG$6,IF(F55="Scenario3PBT10",'Deep retrofit'!$AH$6,"")))&amp;IF(F55="Scenario1PBT11",'Deep retrofit'!$AI$6,IF(F55="Scenario2PBT11",'Deep retrofit'!$AJ$6,IF(F55="Scenario3PBT11",'Deep retrofit'!$AK$6,"")))&amp;IF(F55="Scenario1PBT12",'Deep retrofit'!$AL$6,IF(F55="Scenario2PBT12",'Deep retrofit'!$AM$6,IF(F55="Scenario3PBT12",'Deep retrofit'!$AN$6,"")))&amp;IF(F55="Scenario1PBT13",'Deep retrofit'!$AO$6,IF(F55="Scenario2PBT13",'Deep retrofit'!$AP$6,IF(F55="Scenario3PBT13",'Deep retrofit'!$AQ$6,"")))&amp;IF(F55="Scenario1PBT14",'Deep retrofit'!$AR$6,IF(F55="Scenario2PBT14",'Deep retrofit'!$AS$6,IF(F55="Scenario3PBT14",'Deep retrofit'!$AT$6,"")))&amp;IF(F55="Scenario1PBT15",'Deep retrofit'!$AU$6,IF(F55="Scenario2PBT15",'Deep retrofit'!$AV$6,IF(F55="Scenario3PBT15",'Deep retrofit'!$AW$6,"")))</f>
        <v/>
      </c>
      <c r="H55" s="117">
        <f t="shared" si="13"/>
        <v>0</v>
      </c>
      <c r="I55" s="178" t="str">
        <f>IF(F55="Scenario1PBT1",'Deep retrofit'!$E$16,IF(F55="Scenario2PBT1",'Deep retrofit'!$F$16,IF(F55="Scenario3PBT1",'Deep retrofit'!$G$16,"")))&amp;IF(F55="Scenario1PBT2",'Deep retrofit'!$H$16,IF(F55="Scenario2PBT2",'Deep retrofit'!$I$16,IF(F55="Scenario3PBT2",'Deep retrofit'!$J$16,"")))&amp;IF(F55="Scenario1PBT3",'Deep retrofit'!$K$16,IF(F55="Scenario2PBT3",'Deep retrofit'!$L$16,IF(F55="Scenario3PBT3",'Deep retrofit'!$M$16,"")))&amp;IF(F55="Scenario1PBT4",'Deep retrofit'!$N$16,IF(F55="Scenario2PBT4",'Deep retrofit'!$O$16,IF(F55="Scenario3PBT4",'Deep retrofit'!$P$16,"")))&amp;IF(F55="Scenario1PBT5",'Deep retrofit'!$Q$16,IF(F55="Scenario2PBT5",'Deep retrofit'!$R$16,IF(F55="Scenario3PBT5",'Deep retrofit'!$S$16,"")))&amp;IF(F55="Scenario1PBT6",'Deep retrofit'!$T$16,IF(F55="Scenario2PBT6",'Deep retrofit'!$U$16,IF(F55="Scenario3PBT6",'Deep retrofit'!$V$16,"")))&amp;IF(F55="Scenario1PBT7",'Deep retrofit'!$W$16,IF(F55="Scenario2PBT7",'Deep retrofit'!$X$16,IF(F55="Scenario3PBT7",'Deep retrofit'!$Y$16,"")))&amp;IF(F55="Scenario1PBT8",'Deep retrofit'!$Z$16,IF(F55="Scenario2PBT8",'Deep retrofit'!$AA$16,IF(F55="Scenario3PBT8",'Deep retrofit'!$AB$16,"")))&amp;IF(F55="Scenario1PBT9",'Deep retrofit'!$AC$16,IF(F55="Scenario2PBT9",'Deep retrofit'!$AD$16,IF(F55="Scenario3PBT9",'Deep retrofit'!$AE$16,"")))&amp;IF(F55="Scenario1PBT10",'Deep retrofit'!$AF$16,IF(F55="Scenario2PBT10",'Deep retrofit'!$AG$16,IF(F55="Scenario3PBT10",'Deep retrofit'!$AH$16,"")))&amp;IF(F55="Scenario1PBT11",'Deep retrofit'!$AI$16,IF(F55="Scenario2PBT11",'Deep retrofit'!$AJ$16,IF(F55="Scenario3PBT11",'Deep retrofit'!$AK$16,"")))&amp;IF(F55="Scenario1PBT12",'Deep retrofit'!$AL$16,IF(F55="Scenario2PBT12",'Deep retrofit'!$AM$16,IF(F55="Scenario3PBT12",'Deep retrofit'!$AN$16,"")))&amp;IF(F55="Scenario1PBT13",'Deep retrofit'!$AO$16,IF(F55="Scenario2PBT13",'Deep retrofit'!$AP$16,IF(F55="Scenario3PBT13",'Deep retrofit'!$AQ$16,"")))&amp;IF(F55="Scenario1PBT14",'Deep retrofit'!$AR$16,IF(F55="Scenario2PBT14",'Deep retrofit'!$AS$16,IF(F55="Scenario3PBT14",'Deep retrofit'!$AT$16,"")))&amp;IF(F55="Scenario1PBT15",'Deep retrofit'!$AU$16,IF(F55="Scenario2PBT15",'Deep retrofit'!$AV$16,IF(F55="Scenario3PBT15",'Deep retrofit'!$AW$16,"")))</f>
        <v/>
      </c>
      <c r="J55" s="117">
        <f t="shared" si="14"/>
        <v>0</v>
      </c>
      <c r="K55" s="117" t="str">
        <f>IF(F55="Scenario1PBT1",'Deep retrofit'!$E$18,IF(F55="Scenario2PBT1",'Deep retrofit'!$F$18,IF(F55="Scenario3PBT1",'Deep retrofit'!$G$18,"")))&amp;IF(F55="Scenario1PBT2",'Deep retrofit'!$H$18,IF(F55="Scenario2PBT2",'Deep retrofit'!$I$18,IF(F55="Scenario3PBT2",'Deep retrofit'!$J$18,"")))&amp;IF(F55="Scenario1PBT3",'Deep retrofit'!$K$18,IF(F55="Scenario2PBT3",'Deep retrofit'!$L$18,IF(F55="Scenario3PBT3",'Deep retrofit'!$M$18,"")))&amp;IF(F55="Scenario1PBT4",'Deep retrofit'!$N$18,IF(F55="Scenario2PBT4",'Deep retrofit'!$O$18,IF(F55="Scenario3PBT4",'Deep retrofit'!$P$18,"")))&amp;IF(F55="Scenario1PBT5",'Deep retrofit'!$Q$18,IF(F55="Scenario2PBT5",'Deep retrofit'!$R$18,IF(F55="Scenario3PBT5",'Deep retrofit'!$S$18,"")))&amp;IF(F55="Scenario1PBT6",'Deep retrofit'!$T$18,IF(F55="Scenario2PBT6",'Deep retrofit'!$U$18,IF(F55="Scenario3PBT6",'Deep retrofit'!$V$18,"")))&amp;IF(F55="Scenario1PBT7",'Deep retrofit'!$W$18,IF(F55="Scenario2PBT7",'Deep retrofit'!$X$18,IF(F55="Scenario3PBT7",'Deep retrofit'!$Y$18,"")))&amp;IF(F55="Scenario1PBT8",'Deep retrofit'!$Z$18,IF(F55="Scenario2PBT8",'Deep retrofit'!$AA$18,IF(F55="Scenario3PBT8",'Deep retrofit'!$AB$18,"")))&amp;IF(F55="Scenario1PBT9",'Deep retrofit'!$AC$18,IF(F55="Scenario2PBT9",'Deep retrofit'!$AD$18,IF(F55="Scenario3PBT9",'Deep retrofit'!$AE$18,"")))&amp;IF(F55="Scenario1PBT10",'Deep retrofit'!$AF$18,IF(F55="Scenario2PBT10",'Deep retrofit'!$AG$18,IF(F55="Scenario3PBT10",'Deep retrofit'!$AH$18,"")))&amp;IF(F55="Scenario1PBT11",'Deep retrofit'!$AI$18,IF(F55="Scenario2PBT11",'Deep retrofit'!$AJ$18,IF(F55="Scenario3PBT11",'Deep retrofit'!$AK$18,"")))&amp;IF(F55="Scenario1PBT12",'Deep retrofit'!$AL$18,IF(F55="Scenario2PBT12",'Deep retrofit'!$AM$18,IF(F55="Scenario3PBT12",'Deep retrofit'!$AN$18,"")))&amp;IF(F55="Scenario1PBT13",'Deep retrofit'!$AO$18,IF(F55="Scenario2PBT13",'Deep retrofit'!$AP$18,IF(F55="Scenario3PBT13",'Deep retrofit'!$AQ$18,"")))&amp;IF(F55="Scenario1PBT14",'Deep retrofit'!$AR$18,IF(F55="Scenario2PBT14",'Deep retrofit'!$AS$18,IF(F55="Scenario3PBT14",'Deep retrofit'!$AT$18,"")))&amp;IF(F55="Scenario1PBT15",'Deep retrofit'!$AU$18,IF(F55="Scenario2PBT15",'Deep retrofit'!$AV$18,IF(F55="Scenario3PBT15",'Deep retrofit'!$AW$18,"")))</f>
        <v/>
      </c>
      <c r="L55" s="117">
        <f t="shared" si="15"/>
        <v>0</v>
      </c>
      <c r="M55" s="117" t="str">
        <f>IF(F55="Scenario1PBT1",'Deep retrofit'!$E$20,IF(F55="Scenario2PBT1",'Deep retrofit'!$F$20,IF(F55="Scenario3PBT1",'Deep retrofit'!$G$20,"")))&amp;IF(F55="Scenario1PBT2",'Deep retrofit'!$H$20,IF(F55="Scenario2PBT2",'Deep retrofit'!$I$20,IF(F55="Scenario3PBT2",'Deep retrofit'!$J$20,"")))&amp;IF(F55="Scenario1PBT3",'Deep retrofit'!$K$20,IF(F55="Scenario2PBT3",'Deep retrofit'!$L$20,IF(F55="Scenario3PBT3",'Deep retrofit'!$M$20,"")))&amp;IF(F55="Scenario1PBT4",'Deep retrofit'!$N$20,IF(F55="Scenario2PBT4",'Deep retrofit'!$O$20,IF(F55="Scenario3PBT4",'Deep retrofit'!$P$20,"")))&amp;IF(F55="Scenario1PBT5",'Deep retrofit'!$Q$20,IF(F55="Scenario2PBT5",'Deep retrofit'!$R$20,IF(F55="Scenario3PBT5",'Deep retrofit'!$S$20,"")))&amp;IF(F55="Scenario1PBT6",'Deep retrofit'!$T$20,IF(F55="Scenario2PBT6",'Deep retrofit'!$U$20,IF(F55="Scenario3PBT6",'Deep retrofit'!$V$20,"")))&amp;IF(F55="Scenario1PBT7",'Deep retrofit'!$W$20,IF(F55="Scenario2PBT7",'Deep retrofit'!$X$20,IF(F55="Scenario3PBT7",'Deep retrofit'!$Y$20,"")))&amp;IF(F55="Scenario1PBT8",'Deep retrofit'!$Z$20,IF(F55="Scenario2PBT8",'Deep retrofit'!$AA$20,IF(F55="Scenario3PBT8",'Deep retrofit'!$AB$20,"")))&amp;IF(F55="Scenario1PBT9",'Deep retrofit'!$AC$20,IF(F55="Scenario2PBT9",'Deep retrofit'!$AD$20,IF(F55="Scenario3PBT9",'Deep retrofit'!$AE$20,"")))&amp;IF(F55="Scenario1PBT10",'Deep retrofit'!$AF$20,IF(F55="Scenario2PBT10",'Deep retrofit'!$AG$20,IF(F55="Scenario3PBT10",'Deep retrofit'!$AH$20,"")))&amp;IF(F55="Scenario1PBT11",'Deep retrofit'!$AI$20,IF(F55="Scenario2PBT11",'Deep retrofit'!$AJ$20,IF(F55="Scenario3PBT11",'Deep retrofit'!$AK$20,"")))&amp;IF(F55="Scenario1PBT12",'Deep retrofit'!$AL$20,IF(F55="Scenario2PBT12",'Deep retrofit'!$AM$20,IF(F55="Scenario3PBT12",'Deep retrofit'!$AN$20,"")))&amp;IF(F55="Scenario1PBT13",'Deep retrofit'!$AO$20,IF(F55="Scenario2PBT13",'Deep retrofit'!$AP$20,IF(F55="Scenario3PBT13",'Deep retrofit'!$AQ$20,"")))&amp;IF(F55="Scenario1PBT14",'Deep retrofit'!$AR$20,IF(F55="Scenario2PBT14",'Deep retrofit'!$AS$20,IF(F55="Scenario3PBT14",'Deep retrofit'!$AT$20,"")))&amp;IF(F55="Scenario1PBT15",'Deep retrofit'!$AU$20,IF(F55="Scenario2PBT15",'Deep retrofit'!$AV$20,IF(F55="Scenario3PBT15",'Deep retrofit'!$AW$20,"")))</f>
        <v/>
      </c>
      <c r="N55" s="118">
        <f t="shared" si="16"/>
        <v>0</v>
      </c>
      <c r="O55" s="206" t="str">
        <f>IF(F55="Scenario1PBT1",'Deep retrofit'!$E$23,IF(F55="Scenario2PBT1",'Deep retrofit'!$F$23,IF(F55="Scenario3PBT1",'Deep retrofit'!$G$23,"")))&amp;IF(F55="Scenario1PBT2",'Deep retrofit'!$H$23,IF(F55="Scenario2PBT2",'Deep retrofit'!$I$23,IF(F55="Scenario3PBT2",'Deep retrofit'!$J$23,"")))&amp;IF(F55="Scenario1PBT3",'Deep retrofit'!$K$23,IF(F55="Scenario2PBT3",'Deep retrofit'!$L$23,IF(F55="Scenario3PBT3",'Deep retrofit'!$M$23,"")))&amp;IF(F55="Scenario1PBT4",'Deep retrofit'!$N$23,IF(F55="Scenario2PBT4",'Deep retrofit'!$O$23,IF(F55="Scenario3PBT4",'Deep retrofit'!$P$23,"")))&amp;IF(F55="Scenario1PBT5",'Deep retrofit'!$Q$23,IF(F55="Scenario2PBT5",'Deep retrofit'!$R$23,IF(F55="Scenario3PBT5",'Deep retrofit'!$S$23,"")))&amp;IF(F55="Scenario1PBT6",'Deep retrofit'!$T$23,IF(F55="Scenario2PBT6",'Deep retrofit'!$U$23,IF(F55="Scenario3PBT6",'Deep retrofit'!$V$23,"")))&amp;IF(F55="Scenario1PBT7",'Deep retrofit'!$W$23,IF(F55="Scenario2PBT7",'Deep retrofit'!$X$23,IF(F55="Scenario3PBT7",'Deep retrofit'!$Y$23,"")))&amp;IF(F55="Scenario1PBT8",'Deep retrofit'!$Z$23,IF(F55="Scenario2PBT8",'Deep retrofit'!$AA$23,IF(F55="Scenario3PBT8",'Deep retrofit'!$AB$23,"")))&amp;IF(F55="Scenario1PBT9",'Deep retrofit'!$AC$23,IF(F55="Scenario2PBT9",'Deep retrofit'!$AD$23,IF(F55="Scenario3PBT9",'Deep retrofit'!$AE$23,"")))&amp;IF(F55="Scenario1PBT10",'Deep retrofit'!$AF$23,IF(F55="Scenario2PBT10",'Deep retrofit'!$AG$23,IF(F55="Scenario3PBT10",'Deep retrofit'!$AH$23,"")))&amp;IF(F55="Scenario1PBT11",'Deep retrofit'!$AI$23,IF(F55="Scenario2PBT11",'Deep retrofit'!$AJ$23,IF(F55="Scenario3PBT11",'Deep retrofit'!$AK$23,"")))&amp;IF(F55="Scenario1PBT12",'Deep retrofit'!$AL$23,IF(F55="Scenario2PBT12",'Deep retrofit'!$AM$23,IF(F55="Scenario3PBT12",'Deep retrofit'!$AN$23,"")))&amp;IF(F55="Scenario1PBT13",'Deep retrofit'!$AO$23,IF(F55="Scenario2PBT13",'Deep retrofit'!$AP$23,IF(F55="Scenario3PBT13",'Deep retrofit'!$AQ$23,"")))&amp;IF(F55="Scenario1PBT14",'Deep retrofit'!$AR$23,IF(F55="Scenario2PBT14",'Deep retrofit'!$AS$23,IF(F55="Scenario3PBT14",'Deep retrofit'!$AT$23,"")))&amp;IF(F55="Scenario1PBT15",'Deep retrofit'!$AU$23,IF(F55="Scenario2PBT15",'Deep retrofit'!$AV$23,IF(F55="Scenario3PBT15",'Deep retrofit'!$AW$23,"")))</f>
        <v/>
      </c>
      <c r="P55" s="117">
        <f t="shared" si="17"/>
        <v>0</v>
      </c>
      <c r="Q55" s="117" t="str">
        <f>IF(F55="Scenario1PBT1",'Deep retrofit'!$E$25,IF(F55="Scenario2PBT1",'Deep retrofit'!$F$25,IF(F55="Scenario3PBT1",'Deep retrofit'!$G$25,"")))&amp;IF(F55="Scenario1PBT2",'Deep retrofit'!$H$25,IF(F55="Scenario2PBT2",'Deep retrofit'!$I$25,IF(F55="Scenario3PBT2",'Deep retrofit'!$J$25,"")))&amp;IF(F55="Scenario1PBT3",'Deep retrofit'!$K$25,IF(F55="Scenario2PBT3",'Deep retrofit'!$L$25,IF(F55="Scenario3PBT3",'Deep retrofit'!$M$25,"")))&amp;IF(F55="Scenario1PBT4",'Deep retrofit'!$N$25,IF(F55="Scenario2PBT4",'Deep retrofit'!$O$25,IF(F55="Scenario3PBT4",'Deep retrofit'!$P$25,"")))&amp;IF(F55="Scenario1PBT5",'Deep retrofit'!$Q$25,IF(F55="Scenario2PBT5",'Deep retrofit'!$R$25,IF(F55="Scenario3PBT5",'Deep retrofit'!$S$25,"")))&amp;IF(F55="Scenario1PBT6",'Deep retrofit'!$T$25,IF(F55="Scenario2PBT6",'Deep retrofit'!$U$25,IF(F55="Scenario3PBT6",'Deep retrofit'!$V$25,"")))&amp;IF(F55="Scenario1PBT7",'Deep retrofit'!$W$25,IF(F55="Scenario2PBT7",'Deep retrofit'!$X$25,IF(F55="Scenario3PBT7",'Deep retrofit'!$Y$25,"")))&amp;IF(F55="Scenario1PBT8",'Deep retrofit'!$Z$25,IF(F55="Scenario2PBT8",'Deep retrofit'!$AA$25,IF(F55="Scenario3PBT8",'Deep retrofit'!$AB$25,"")))&amp;IF(F55="Scenario1PBT9",'Deep retrofit'!$AC$25,IF(F55="Scenario2PBT9",'Deep retrofit'!$AD$25,IF(F55="Scenario3PBT9",'Deep retrofit'!$AE$25,"")))&amp;IF(F55="Scenario1PBT10",'Deep retrofit'!$AF$25,IF(F55="Scenario2PBT10",'Deep retrofit'!$AG$25,IF(F55="Scenario3PBT10",'Deep retrofit'!$AH$25,"")))&amp;IF(F55="Scenario1PBT11",'Deep retrofit'!$AI$25,IF(F55="Scenario2PBT11",'Deep retrofit'!$AJ$25,IF(F55="Scenario3PBT11",'Deep retrofit'!$AK$25,"")))&amp;IF(F55="Scenario1PBT12",'Deep retrofit'!$AL$25,IF(F55="Scenario2PBT12",'Deep retrofit'!$AM$25,IF(F55="Scenario3PBT12",'Deep retrofit'!$AN$25,"")))&amp;IF(F55="Scenario1PBT13",'Deep retrofit'!$AO$25,IF(F55="Scenario2PBT13",'Deep retrofit'!$AP$25,IF(F55="Scenario3PBT13",'Deep retrofit'!$AQ$25,"")))&amp;IF(F55="Scenario1PBT14",'Deep retrofit'!$AR$25,IF(F55="Scenario2PBT14",'Deep retrofit'!$AS$25,IF(F55="Scenario3PBT14",'Deep retrofit'!$AT$25,"")))&amp;IF(F55="Scenario1PBT15",'Deep retrofit'!$AU$25,IF(F55="Scenario2PBT15",'Deep retrofit'!$AV$25,IF(F55="Scenario3PBT15",'Deep retrofit'!$AW$25,"")))</f>
        <v/>
      </c>
      <c r="R55" s="117">
        <f t="shared" si="18"/>
        <v>0</v>
      </c>
      <c r="S55" s="117" t="str">
        <f>IF(F55="Scenario1PBT1",'Deep retrofit'!$E$27,IF(F55="Scenario2PBT1",'Deep retrofit'!$F$27,IF(F55="Scenario3PBT1",'Deep retrofit'!$G$27,"")))&amp;IF(F55="Scenario1PBT2",'Deep retrofit'!$H$27,IF(F55="Scenario2PBT2",'Deep retrofit'!$I$27,IF(F55="Scenario3PBT2",'Deep retrofit'!$J$27,"")))&amp;IF(F55="Scenario1PBT3",'Deep retrofit'!$K$27,IF(F55="Scenario2PBT3",'Deep retrofit'!$L$27,IF(F55="Scenario3PBT3",'Deep retrofit'!$M$27,"")))&amp;IF(F55="Scenario1PBT4",'Deep retrofit'!$N$27,IF(F55="Scenario2PBT4",'Deep retrofit'!$O$27,IF(F55="Scenario3PBT4",'Deep retrofit'!$P$27,"")))&amp;IF(F55="Scenario1PBT5",'Deep retrofit'!$Q$27,IF(F55="Scenario2PBT5",'Deep retrofit'!$R$27,IF(F55="Scenario3PBT5",'Deep retrofit'!$S$27,"")))&amp;IF(F55="Scenario1PBT6",'Deep retrofit'!$T$27,IF(F55="Scenario2PBT6",'Deep retrofit'!$U$27,IF(F55="Scenario3PBT6",'Deep retrofit'!$V$27,"")))&amp;IF(F55="Scenario1PBT7",'Deep retrofit'!$W$27,IF(F55="Scenario2PBT7",'Deep retrofit'!$X$27,IF(F55="Scenario3PBT7",'Deep retrofit'!$Y$27,"")))&amp;IF(F55="Scenario1PBT8",'Deep retrofit'!$Z$27,IF(F55="Scenario2PBT8",'Deep retrofit'!$AA$27,IF(F55="Scenario3PBT8",'Deep retrofit'!$AB$27,"")))&amp;IF(F55="Scenario1PBT9",'Deep retrofit'!$AC$27,IF(F55="Scenario2PBT9",'Deep retrofit'!$AD$27,IF(F55="Scenario3PBT9",'Deep retrofit'!$AE$27,"")))&amp;IF(F55="Scenario1PBT10",'Deep retrofit'!$AF$27,IF(F55="Scenario2PBT10",'Deep retrofit'!$AG$27,IF(F55="Scenario3PBT10",'Deep retrofit'!$AH$27,"")))&amp;IF(F55="Scenario1PBT11",'Deep retrofit'!$AI$27,IF(F55="Scenario2PBT11",'Deep retrofit'!$AJ$27,IF(F55="Scenario3PBT11",'Deep retrofit'!$AK$27,"")))&amp;IF(F55="Scenario1PBT12",'Deep retrofit'!$AL$27,IF(F55="Scenario2PBT12",'Deep retrofit'!$AM$27,IF(F55="Scenario3PBT12",'Deep retrofit'!$AN$27,"")))&amp;IF(F55="Scenario1PBT13",'Deep retrofit'!$AO$27,IF(F55="Scenario2PBT13",'Deep retrofit'!$AP$27,IF(F55="Scenario3PBT13",'Deep retrofit'!$AQ$27,"")))&amp;IF(F55="Scenario1PBT14",'Deep retrofit'!$AR$27,IF(F55="Scenario2PBT14",'Deep retrofit'!$AS$27,IF(F55="Scenario3PBT14",'Deep retrofit'!$AT$27,"")))&amp;IF(F55="Scenario1PBT15",'Deep retrofit'!$AU$27,IF(F55="Scenario2PBT15",'Deep retrofit'!$AV$27,IF(F55="Scenario3PBT15",'Deep retrofit'!$AW$27,"")))</f>
        <v/>
      </c>
      <c r="T55" s="207">
        <f t="shared" si="19"/>
        <v>0</v>
      </c>
      <c r="U55" s="206" t="str">
        <f>IF(F55="Scenario1PBT1",'Deep retrofit'!$E$38,IF(F55="Scenario2PBT1",'Deep retrofit'!$F$38,IF(F55="Scenario3PBT1",'Deep retrofit'!$G$38,"")))&amp;IF(F55="Scenario1PBT2",'Deep retrofit'!$H$38,IF(F55="Scenario2PBT2",'Deep retrofit'!$I$38,IF(F55="Scenario3PBT2",'Deep retrofit'!$J$38,"")))&amp;IF(F55="Scenario1PBT3",'Deep retrofit'!$K$38,IF(F55="Scenario2PBT3",'Deep retrofit'!$L$38,IF(F55="Scenario3PBT3",'Deep retrofit'!$M$38,"")))&amp;IF(F55="Scenario1PBT4",'Deep retrofit'!$N$38,IF(F55="Scenario2PBT4",'Deep retrofit'!$O$38,IF(F55="Scenario3PBT4",'Deep retrofit'!$P$38,"")))&amp;IF(F55="Scenario1PBT5",'Deep retrofit'!$Q$38,IF(F55="Scenario2PBT5",'Deep retrofit'!$R$38,IF(F55="Scenario3PBT5",'Deep retrofit'!$S$38,"")))&amp;IF(F55="Scenario1PBT6",'Deep retrofit'!$T$38,IF(F55="Scenario2PBT6",'Deep retrofit'!$U$38,IF(F55="Scenario3PBT6",'Deep retrofit'!$V$38,"")))&amp;IF(F55="Scenario1PBT7",'Deep retrofit'!$W$38,IF(F55="Scenario2PBT7",'Deep retrofit'!$X$38,IF(F55="Scenario3PBT7",'Deep retrofit'!$Y$38,"")))&amp;IF(F55="Scenario1PBT8",'Deep retrofit'!$Z$38,IF(F55="Scenario2PBT8",'Deep retrofit'!$AA$38,IF(F55="Scenario3PBT8",'Deep retrofit'!$AB$38,"")))&amp;IF(F55="Scenario1PBT9",'Deep retrofit'!$AC$38,IF(F55="Scenario2PBT9",'Deep retrofit'!$AD$38,IF(F55="Scenario3PBT9",'Deep retrofit'!$AE$38,"")))&amp;IF(F55="Scenario1PBT10",'Deep retrofit'!$AF$38,IF(F55="Scenario2PBT10",'Deep retrofit'!$AG$38,IF(F55="Scenario3PBT10",'Deep retrofit'!$AH$38,"")))&amp;IF(F55="Scenario1PBT11",'Deep retrofit'!$AI$38,IF(F55="Scenario2PBT11",'Deep retrofit'!$AJ$38,IF(F55="Scenario3PBT11",'Deep retrofit'!$AK$38,"")))&amp;IF(F55="Scenario1PBT12",'Deep retrofit'!$AL$38,IF(F55="Scenario2PBT12",'Deep retrofit'!$AM$38,IF(F55="Scenario3PBT12",'Deep retrofit'!$AN$38,"")))&amp;IF(F55="Scenario1PBT13",'Deep retrofit'!$AO$38,IF(F55="Scenario2PBT13",'Deep retrofit'!$AP$38,IF(F55="Scenario3PBT13",'Deep retrofit'!$AQ$38,"")))&amp;IF(F55="Scenario1PBT14",'Deep retrofit'!$AR$38,IF(F55="Scenario2PBT14",'Deep retrofit'!$AS$38,IF(F55="Scenario3PBT14",'Deep retrofit'!$AT$38,"")))&amp;IF(F55="Scenario1PBT15",'Deep retrofit'!$AU$38,IF(F55="Scenario2PBT15",'Deep retrofit'!$AV$38,IF(F55="Scenario3PBT15",'Deep retrofit'!$AW$38,"")))</f>
        <v/>
      </c>
      <c r="V55" s="117">
        <f t="shared" si="20"/>
        <v>0</v>
      </c>
      <c r="W55" s="117" t="str">
        <f>IF(F55="Scenario1PBT1",'Deep retrofit'!$E$40,IF(F55="Scenario2PBT1",'Deep retrofit'!$F$40,IF(F55="Scenario3PBT1",'Deep retrofit'!$G$40,"")))&amp;IF(F55="Scenario1PBT2",'Deep retrofit'!$H$40,IF(F55="Scenario2PBT2",'Deep retrofit'!$I$40,IF(F55="Scenario3PBT2",'Deep retrofit'!$J$40,"")))&amp;IF(F55="Scenario1PBT3",'Deep retrofit'!$K$40,IF(F55="Scenario2PBT3",'Deep retrofit'!$L$40,IF(F55="Scenario3PBT3",'Deep retrofit'!$M$40,"")))&amp;IF(F55="Scenario1PBT4",'Deep retrofit'!$N$40,IF(F55="Scenario2PBT4",'Deep retrofit'!$O$40,IF(F55="Scenario3PBT4",'Deep retrofit'!$P$40,"")))&amp;IF(F55="Scenario1PBT5",'Deep retrofit'!$Q$40,IF(F55="Scenario2PBT5",'Deep retrofit'!$R$40,IF(F55="Scenario3PBT5",'Deep retrofit'!$S$40,"")))&amp;IF(F55="Scenario1PBT6",'Deep retrofit'!$T$40,IF(F55="Scenario2PBT6",'Deep retrofit'!$U$40,IF(F55="Scenario3PBT6",'Deep retrofit'!$V$40,"")))&amp;IF(F55="Scenario1PBT7",'Deep retrofit'!$W$40,IF(F55="Scenario2PBT7",'Deep retrofit'!$X$40,IF(F55="Scenario3PBT7",'Deep retrofit'!$Y$40,"")))&amp;IF(F55="Scenario1PBT8",'Deep retrofit'!$Z$40,IF(F55="Scenario2PBT8",'Deep retrofit'!$AA$40,IF(F55="Scenario3PBT8",'Deep retrofit'!$AB$40,"")))&amp;IF(F55="Scenario1PBT9",'Deep retrofit'!$AC$40,IF(F55="Scenario2PBT9",'Deep retrofit'!$AD$40,IF(F55="Scenario3PBT9",'Deep retrofit'!$AE$40,"")))&amp;IF(F55="Scenario1PBT10",'Deep retrofit'!$AF$40,IF(F55="Scenario2PBT10",'Deep retrofit'!$AG$40,IF(F55="Scenario3PBT10",'Deep retrofit'!$AH$40,"")))&amp;IF(F55="Scenario1PBT11",'Deep retrofit'!$AI$40,IF(F55="Scenario2PBT11",'Deep retrofit'!$AJ$40,IF(F55="Scenario3PBT11",'Deep retrofit'!$AK$40,"")))&amp;IF(F55="Scenario1PBT12",'Deep retrofit'!$AL$40,IF(F55="Scenario2PBT12",'Deep retrofit'!$AM$40,IF(F55="Scenario3PBT12",'Deep retrofit'!$AN$40,"")))&amp;IF(F55="Scenario1PBT13",'Deep retrofit'!$AO$40,IF(F55="Scenario2PBT13",'Deep retrofit'!$AP$40,IF(F55="Scenario3PBT13",'Deep retrofit'!$AQ$40,"")))&amp;IF(F55="Scenario1PBT14",'Deep retrofit'!$AR$40,IF(F55="Scenario2PBT14",'Deep retrofit'!$AS$40,IF(F55="Scenario3PBT14",'Deep retrofit'!$AT$40,"")))&amp;IF(F55="Scenario1PBT15",'Deep retrofit'!$AU$40,IF(F55="Scenario2PBT15",'Deep retrofit'!$AV$40,IF(F55="Scenario3PBT15",'Deep retrofit'!$AW$40,"")))</f>
        <v/>
      </c>
      <c r="X55" s="117">
        <f t="shared" si="21"/>
        <v>0</v>
      </c>
      <c r="Y55" s="117" t="str">
        <f>IF(F55="Scenario1PBT1",'Deep retrofit'!$E$42,IF(F55="Scenario2PBT1",'Deep retrofit'!$F$42,IF(F55="Scenario3PBT1",'Deep retrofit'!$G$42,"")))&amp;IF(F55="Scenario1PBT2",'Deep retrofit'!$H$42,IF(F55="Scenario2PBT2",'Deep retrofit'!$I$42,IF(F55="Scenario3PBT2",'Deep retrofit'!$J$42,"")))&amp;IF(F55="Scenario1PBT3",'Deep retrofit'!$K$42,IF(F55="Scenario2PBT3",'Deep retrofit'!$L$42,IF(F55="Scenario3PBT3",'Deep retrofit'!$M$42,"")))&amp;IF(F55="Scenario1PBT4",'Deep retrofit'!$N$42,IF(F55="Scenario2PBT4",'Deep retrofit'!$O$42,IF(F55="Scenario3PBT4",'Deep retrofit'!$P$42,"")))&amp;IF(F55="Scenario1PBT5",'Deep retrofit'!$Q$42,IF(F55="Scenario2PBT5",'Deep retrofit'!$R$42,IF(F55="Scenario3PBT5",'Deep retrofit'!$S$42,"")))&amp;IF(F55="Scenario1PBT6",'Deep retrofit'!$T$42,IF(F55="Scenario2PBT6",'Deep retrofit'!$U$42,IF(F55="Scenario3PBT6",'Deep retrofit'!$V$42,"")))&amp;IF(F55="Scenario1PBT7",'Deep retrofit'!$W$42,IF(F55="Scenario2PBT7",'Deep retrofit'!$X$42,IF(F55="Scenario3PBT7",'Deep retrofit'!$Y$42,"")))&amp;IF(F55="Scenario1PBT8",'Deep retrofit'!$Z$42,IF(F55="Scenario2PBT8",'Deep retrofit'!$AA$42,IF(F55="Scenario3PBT8",'Deep retrofit'!$AB$42,"")))&amp;IF(F55="Scenario1PBT9",'Deep retrofit'!$AC$42,IF(F55="Scenario2PBT9",'Deep retrofit'!$AD$42,IF(F55="Scenario3PBT9",'Deep retrofit'!$AE$42,"")))&amp;IF(F55="Scenario1PBT10",'Deep retrofit'!$AF$42,IF(F55="Scenario2PBT10",'Deep retrofit'!$AG$42,IF(F55="Scenario3PBT10",'Deep retrofit'!$AH$42,"")))&amp;IF(F55="Scenario1PBT11",'Deep retrofit'!$AI$42,IF(F55="Scenario2PBT11",'Deep retrofit'!$AJ$42,IF(F55="Scenario3PBT11",'Deep retrofit'!$AK$42,"")))&amp;IF(F55="Scenario1PBT12",'Deep retrofit'!$AL$42,IF(F55="Scenario2PBT12",'Deep retrofit'!$AM$42,IF(F55="Scenario3PBT12",'Deep retrofit'!$AN$42,"")))&amp;IF(F55="Scenario1PBT13",'Deep retrofit'!$AO$42,IF(F55="Scenario2PBT13",'Deep retrofit'!$AP$42,IF(F55="Scenario3PBT13",'Deep retrofit'!$AQ$42,"")))&amp;IF(F55="Scenario1PBT14",'Deep retrofit'!$AR$42,IF(F55="Scenario2PBT14",'Deep retrofit'!$AS$42,IF(F55="Scenario3PBT14",'Deep retrofit'!$AT$42,"")))&amp;IF(F55="Scenario1PBT15",'Deep retrofit'!$AU$42,IF(F55="Scenario2PBT15",'Deep retrofit'!$AV$42,IF(F55="Scenario3PBT15",'Deep retrofit'!$AW$42,"")))</f>
        <v/>
      </c>
      <c r="Z55" s="117">
        <f t="shared" si="22"/>
        <v>0</v>
      </c>
      <c r="AA55" s="269" t="str">
        <f>IF(F55="Scenario1PBT1",'Deep retrofit'!$E$101,IF(F55="Scenario2PBT1",'Deep retrofit'!$F$101,IF(F55="Scenario3PBT1",'Deep retrofit'!$G$101,"")))&amp;IF(F55="Scenario1PBT2",'Deep retrofit'!$H$101,IF(F55="Scenario2PBT2",'Deep retrofit'!$I$101,IF(F55="Scenario3PBT2",'Deep retrofit'!$J$101,"")))&amp;IF(F55="Scenario1PBT3",'Deep retrofit'!$K$101,IF(F55="Scenario2PBT3",'Deep retrofit'!$L$101,IF(F55="Scenario3PBT3",'Deep retrofit'!$M$101,"")))&amp;IF(F55="Scenario1PBT4",'Deep retrofit'!$N$101,IF(F55="Scenario2PBT4",'Deep retrofit'!$O$101,IF(F55="Scenario3PBT4",'Deep retrofit'!$P$101,"")))&amp;IF(F55="Scenario1PBT5",'Deep retrofit'!$Q$101,IF(F55="Scenario2PBT5",'Deep retrofit'!$R$101,IF(F55="Scenario3PBT5",'Deep retrofit'!$S$101,"")))&amp;IF(F55="Scenario1PBT6",'Deep retrofit'!$T$101,IF(F55="Scenario2PBT6",'Deep retrofit'!$U$101,IF(F55="Scenario3PBT6",'Deep retrofit'!$V$101,"")))&amp;IF(F55="Scenario1PBT7",'Deep retrofit'!$W$101,IF(F55="Scenario2PBT7",'Deep retrofit'!$X$101,IF(F55="Scenario3PBT7",'Deep retrofit'!$Y$101,"")))&amp;IF(F55="Scenario1PBT8",'Deep retrofit'!$Z$101,IF(F55="Scenario2PBT8",'Deep retrofit'!$AA$101,IF(F55="Scenario3PBT8",'Deep retrofit'!$AB$101,"")))&amp;IF(F55="Scenario1PBT9",'Deep retrofit'!$AC$101,IF(F55="Scenario2PBT9",'Deep retrofit'!$AD$101,IF(F55="Scenario3PBT9",'Deep retrofit'!$AE$101,"")))&amp;IF(F55="Scenario1PBT10",'Deep retrofit'!$AF$101,IF(F55="Scenario2PBT10",'Deep retrofit'!$AG$101,IF(F55="Scenario3PBT10",'Deep retrofit'!$AH$101,"")))&amp;IF(F55="Scenario1PBT11",'Deep retrofit'!$AI$101,IF(F55="Scenario2PBT11",'Deep retrofit'!$AJ$101,IF(F55="Scenario3PBT11",'Deep retrofit'!$AK$101,"")))&amp;IF(F55="Scenario1PBT12",'Deep retrofit'!$AL$101,IF(F55="Scenario2PBT12",'Deep retrofit'!$AM$101,IF(F55="Scenario3PBT12",'Deep retrofit'!$AN$101,"")))&amp;IF(F55="Scenario1PBT13",'Deep retrofit'!$AO$101,IF(F55="Scenario2PBT13",'Deep retrofit'!$AP$101,IF(F55="Scenario3PBT13",'Deep retrofit'!$AQ$101,"")))&amp;IF(F55="Scenario1PBT14",'Deep retrofit'!$AR$101,IF(F55="Scenario2PBT14",'Deep retrofit'!$AS$101,IF(F55="Scenario3PBT14",'Deep retrofit'!$AT$101,"")))&amp;IF(F55="Scenario1PBT15",'Deep retrofit'!$AU$101,IF(F55="Scenario2PBT15",'Deep retrofit'!$AV$101,IF(F55="Scenario3PBT15",'Deep retrofit'!$AW$101,"")))</f>
        <v/>
      </c>
      <c r="AB55" s="203">
        <f t="shared" si="23"/>
        <v>0</v>
      </c>
      <c r="AC55" s="372" t="str">
        <f t="shared" si="24"/>
        <v/>
      </c>
      <c r="AD55" s="353">
        <f>IF(AC55="",IFERROR('Projection_Base-case'!G56-G55,0),0)</f>
        <v>0</v>
      </c>
      <c r="AE55" s="350">
        <f t="shared" si="25"/>
        <v>0</v>
      </c>
      <c r="AF55" s="361">
        <f>IFERROR(100*AD55/'Projection_Base-case'!G56,0)</f>
        <v>0</v>
      </c>
      <c r="AG55" s="352">
        <f>IF(AC55="",IFERROR('Projection_Base-case'!I56-I55,0),0)</f>
        <v>0</v>
      </c>
      <c r="AH55" s="353">
        <f t="shared" si="26"/>
        <v>0</v>
      </c>
      <c r="AI55" s="361">
        <f>IFERROR(100*AG55/'Projection_Base-case'!I56,0)</f>
        <v>0</v>
      </c>
      <c r="AJ55" s="352">
        <f>IF(AC55="",IFERROR('Projection_Base-case'!K56-K55,0),0)</f>
        <v>0</v>
      </c>
      <c r="AK55" s="353">
        <f t="shared" si="27"/>
        <v>0</v>
      </c>
      <c r="AL55" s="361">
        <f>IFERROR(100*AJ55/'Projection_Base-case'!K56,0)</f>
        <v>0</v>
      </c>
      <c r="AM55" s="352">
        <f>-IF(AC55="",IFERROR('Projection_Base-case'!M56-M55,0),0)</f>
        <v>0</v>
      </c>
      <c r="AN55" s="353">
        <f t="shared" si="28"/>
        <v>0</v>
      </c>
      <c r="AO55" s="354">
        <f>IFERROR(IF('Projection_Base-case'!N56&gt;0,100*AN55/'Projection_Base-case'!N56,100*AN55/N55),0)</f>
        <v>0</v>
      </c>
      <c r="AP55" s="355">
        <f>IF(AC55="",IFERROR('Projection_Base-case'!O56-O55,0),0)</f>
        <v>0</v>
      </c>
      <c r="AQ55" s="356">
        <f t="shared" si="29"/>
        <v>0</v>
      </c>
      <c r="AR55" s="356">
        <f>IFERROR(100*AP55/'Projection_Base-case'!O56,0)</f>
        <v>0</v>
      </c>
      <c r="AS55" s="355">
        <f>IF(AC55="",IFERROR('Projection_Base-case'!Q56-Q55,0),0)</f>
        <v>0</v>
      </c>
      <c r="AT55" s="356">
        <f t="shared" si="30"/>
        <v>0</v>
      </c>
      <c r="AU55" s="356">
        <f>IFERROR(100*AS55/'Projection_Base-case'!Q56,0)</f>
        <v>0</v>
      </c>
      <c r="AV55" s="355">
        <f>IF(AC55="",IFERROR('Projection_Base-case'!S56-S55,0),0)</f>
        <v>0</v>
      </c>
      <c r="AW55" s="356">
        <f t="shared" si="31"/>
        <v>0</v>
      </c>
      <c r="AX55" s="357">
        <f>IFERROR(100*AV55/'Projection_Base-case'!S56,0)</f>
        <v>0</v>
      </c>
      <c r="AY55" s="358">
        <f>IF(AC55="",IFERROR('Projection_Base-case'!U56-U55,0),0)</f>
        <v>0</v>
      </c>
      <c r="AZ55" s="359">
        <f t="shared" si="32"/>
        <v>0</v>
      </c>
      <c r="BA55" s="359">
        <f>IFERROR(100*AY55/'Projection_Base-case'!U56,0)</f>
        <v>0</v>
      </c>
      <c r="BB55" s="358">
        <f>IF(AC55="",IFERROR('Projection_Base-case'!W56-W55,0),0)</f>
        <v>0</v>
      </c>
      <c r="BC55" s="359">
        <f t="shared" si="33"/>
        <v>0</v>
      </c>
      <c r="BD55" s="359">
        <f>IFERROR(100*BB55/'Projection_Base-case'!W56,0)</f>
        <v>0</v>
      </c>
      <c r="BE55" s="358">
        <f>IF(AC55="",IFERROR('Projection_Base-case'!Y56-Y55,0),0)</f>
        <v>0</v>
      </c>
      <c r="BF55" s="359">
        <f t="shared" si="34"/>
        <v>0</v>
      </c>
      <c r="BG55" s="359">
        <f>IFERROR(100*BE55/'Projection_Base-case'!Y56,0)</f>
        <v>0</v>
      </c>
      <c r="BH55" s="359">
        <f t="shared" si="35"/>
        <v>0</v>
      </c>
      <c r="BI55" s="360">
        <f t="shared" si="36"/>
        <v>0</v>
      </c>
    </row>
    <row r="56" spans="1:61" ht="15.6">
      <c r="A56" s="205">
        <v>52</v>
      </c>
      <c r="B56" s="347">
        <f>IF('Projection_Base-case'!B57&lt;&gt;"",'Projection_Base-case'!B57,0)</f>
        <v>0</v>
      </c>
      <c r="C56" s="347">
        <f>IF('Projection_Base-case'!C57&lt;&gt;"",'Projection_Base-case'!C57,0)</f>
        <v>0</v>
      </c>
      <c r="D56" s="347">
        <f>IF('Projection_Base-case'!D57&lt;&gt;"",'Projection_Base-case'!D57,0)</f>
        <v>0</v>
      </c>
      <c r="E56" s="346"/>
      <c r="F56" s="202" t="str">
        <f t="shared" si="12"/>
        <v>0</v>
      </c>
      <c r="G56" s="177" t="str">
        <f>IF(F56="Scenario1PBT1",'Deep retrofit'!$E$6,IF(F56="Scenario2PBT1",'Deep retrofit'!$F$6,IF(F56="Scenario3PBT1",'Deep retrofit'!$G$6,"")))&amp;IF(F56="Scenario1PBT2",'Deep retrofit'!$H$6,IF(F56="Scenario2PBT2",'Deep retrofit'!$I$6,IF(F56="Scenario3PBT2",'Deep retrofit'!$J$6,"")))&amp;IF(F56="Scenario1PBT3",'Deep retrofit'!$K$6,IF(F56="Scenario2PBT3",'Deep retrofit'!$L$6,IF(F56="Scenario3PBT3",'Deep retrofit'!$M$6,"")))&amp;IF(F56="Scenario1PBT4",'Deep retrofit'!$N$6,IF(F56="Scenario2PBT4",'Deep retrofit'!$O$6,IF(F56="Scenario3PBT4",'Deep retrofit'!$P$6,"")))&amp;IF(F56="Scenario1PBT5",'Deep retrofit'!$Q$6,IF(F56="Scenario2PBT5",'Deep retrofit'!$R$6,IF(F56="Scenario3PBT5",'Deep retrofit'!$S$6,"")))&amp;IF(F56="Scenario1PBT6",'Deep retrofit'!$T$6,IF(F56="Scenario2PBT6",'Deep retrofit'!$U$6,IF(F56="Scenario3PBT6",'Deep retrofit'!$V$6,"")))&amp;IF(F56="Scenario1PBT7",'Deep retrofit'!$W$6,IF(F56="Scenario2PBT7",'Deep retrofit'!$X$6,IF(F56="Scenario3PBT7",'Deep retrofit'!$Y$6,"")))&amp;IF(F56="Scenario1PBT8",'Deep retrofit'!$Z$6,IF(F56="Scenario2PBT8",'Deep retrofit'!$AA$6,IF(F56="Scenario3PBT8",'Deep retrofit'!$AB$6,"")))&amp;IF(F56="Scenario1PBT9",'Deep retrofit'!$AC$6,IF(F56="Scenario2PBT9",'Deep retrofit'!$AD$6,IF(F56="Scenario3PBT9",'Deep retrofit'!$AE$6,"")))&amp;IF(F56="Scenario1PBT10",'Deep retrofit'!$AF$6,IF(F56="Scenario2PBT10",'Deep retrofit'!$AG$6,IF(F56="Scenario3PBT10",'Deep retrofit'!$AH$6,"")))&amp;IF(F56="Scenario1PBT11",'Deep retrofit'!$AI$6,IF(F56="Scenario2PBT11",'Deep retrofit'!$AJ$6,IF(F56="Scenario3PBT11",'Deep retrofit'!$AK$6,"")))&amp;IF(F56="Scenario1PBT12",'Deep retrofit'!$AL$6,IF(F56="Scenario2PBT12",'Deep retrofit'!$AM$6,IF(F56="Scenario3PBT12",'Deep retrofit'!$AN$6,"")))&amp;IF(F56="Scenario1PBT13",'Deep retrofit'!$AO$6,IF(F56="Scenario2PBT13",'Deep retrofit'!$AP$6,IF(F56="Scenario3PBT13",'Deep retrofit'!$AQ$6,"")))&amp;IF(F56="Scenario1PBT14",'Deep retrofit'!$AR$6,IF(F56="Scenario2PBT14",'Deep retrofit'!$AS$6,IF(F56="Scenario3PBT14",'Deep retrofit'!$AT$6,"")))&amp;IF(F56="Scenario1PBT15",'Deep retrofit'!$AU$6,IF(F56="Scenario2PBT15",'Deep retrofit'!$AV$6,IF(F56="Scenario3PBT15",'Deep retrofit'!$AW$6,"")))</f>
        <v/>
      </c>
      <c r="H56" s="117">
        <f t="shared" si="13"/>
        <v>0</v>
      </c>
      <c r="I56" s="178" t="str">
        <f>IF(F56="Scenario1PBT1",'Deep retrofit'!$E$16,IF(F56="Scenario2PBT1",'Deep retrofit'!$F$16,IF(F56="Scenario3PBT1",'Deep retrofit'!$G$16,"")))&amp;IF(F56="Scenario1PBT2",'Deep retrofit'!$H$16,IF(F56="Scenario2PBT2",'Deep retrofit'!$I$16,IF(F56="Scenario3PBT2",'Deep retrofit'!$J$16,"")))&amp;IF(F56="Scenario1PBT3",'Deep retrofit'!$K$16,IF(F56="Scenario2PBT3",'Deep retrofit'!$L$16,IF(F56="Scenario3PBT3",'Deep retrofit'!$M$16,"")))&amp;IF(F56="Scenario1PBT4",'Deep retrofit'!$N$16,IF(F56="Scenario2PBT4",'Deep retrofit'!$O$16,IF(F56="Scenario3PBT4",'Deep retrofit'!$P$16,"")))&amp;IF(F56="Scenario1PBT5",'Deep retrofit'!$Q$16,IF(F56="Scenario2PBT5",'Deep retrofit'!$R$16,IF(F56="Scenario3PBT5",'Deep retrofit'!$S$16,"")))&amp;IF(F56="Scenario1PBT6",'Deep retrofit'!$T$16,IF(F56="Scenario2PBT6",'Deep retrofit'!$U$16,IF(F56="Scenario3PBT6",'Deep retrofit'!$V$16,"")))&amp;IF(F56="Scenario1PBT7",'Deep retrofit'!$W$16,IF(F56="Scenario2PBT7",'Deep retrofit'!$X$16,IF(F56="Scenario3PBT7",'Deep retrofit'!$Y$16,"")))&amp;IF(F56="Scenario1PBT8",'Deep retrofit'!$Z$16,IF(F56="Scenario2PBT8",'Deep retrofit'!$AA$16,IF(F56="Scenario3PBT8",'Deep retrofit'!$AB$16,"")))&amp;IF(F56="Scenario1PBT9",'Deep retrofit'!$AC$16,IF(F56="Scenario2PBT9",'Deep retrofit'!$AD$16,IF(F56="Scenario3PBT9",'Deep retrofit'!$AE$16,"")))&amp;IF(F56="Scenario1PBT10",'Deep retrofit'!$AF$16,IF(F56="Scenario2PBT10",'Deep retrofit'!$AG$16,IF(F56="Scenario3PBT10",'Deep retrofit'!$AH$16,"")))&amp;IF(F56="Scenario1PBT11",'Deep retrofit'!$AI$16,IF(F56="Scenario2PBT11",'Deep retrofit'!$AJ$16,IF(F56="Scenario3PBT11",'Deep retrofit'!$AK$16,"")))&amp;IF(F56="Scenario1PBT12",'Deep retrofit'!$AL$16,IF(F56="Scenario2PBT12",'Deep retrofit'!$AM$16,IF(F56="Scenario3PBT12",'Deep retrofit'!$AN$16,"")))&amp;IF(F56="Scenario1PBT13",'Deep retrofit'!$AO$16,IF(F56="Scenario2PBT13",'Deep retrofit'!$AP$16,IF(F56="Scenario3PBT13",'Deep retrofit'!$AQ$16,"")))&amp;IF(F56="Scenario1PBT14",'Deep retrofit'!$AR$16,IF(F56="Scenario2PBT14",'Deep retrofit'!$AS$16,IF(F56="Scenario3PBT14",'Deep retrofit'!$AT$16,"")))&amp;IF(F56="Scenario1PBT15",'Deep retrofit'!$AU$16,IF(F56="Scenario2PBT15",'Deep retrofit'!$AV$16,IF(F56="Scenario3PBT15",'Deep retrofit'!$AW$16,"")))</f>
        <v/>
      </c>
      <c r="J56" s="117">
        <f t="shared" si="14"/>
        <v>0</v>
      </c>
      <c r="K56" s="117" t="str">
        <f>IF(F56="Scenario1PBT1",'Deep retrofit'!$E$18,IF(F56="Scenario2PBT1",'Deep retrofit'!$F$18,IF(F56="Scenario3PBT1",'Deep retrofit'!$G$18,"")))&amp;IF(F56="Scenario1PBT2",'Deep retrofit'!$H$18,IF(F56="Scenario2PBT2",'Deep retrofit'!$I$18,IF(F56="Scenario3PBT2",'Deep retrofit'!$J$18,"")))&amp;IF(F56="Scenario1PBT3",'Deep retrofit'!$K$18,IF(F56="Scenario2PBT3",'Deep retrofit'!$L$18,IF(F56="Scenario3PBT3",'Deep retrofit'!$M$18,"")))&amp;IF(F56="Scenario1PBT4",'Deep retrofit'!$N$18,IF(F56="Scenario2PBT4",'Deep retrofit'!$O$18,IF(F56="Scenario3PBT4",'Deep retrofit'!$P$18,"")))&amp;IF(F56="Scenario1PBT5",'Deep retrofit'!$Q$18,IF(F56="Scenario2PBT5",'Deep retrofit'!$R$18,IF(F56="Scenario3PBT5",'Deep retrofit'!$S$18,"")))&amp;IF(F56="Scenario1PBT6",'Deep retrofit'!$T$18,IF(F56="Scenario2PBT6",'Deep retrofit'!$U$18,IF(F56="Scenario3PBT6",'Deep retrofit'!$V$18,"")))&amp;IF(F56="Scenario1PBT7",'Deep retrofit'!$W$18,IF(F56="Scenario2PBT7",'Deep retrofit'!$X$18,IF(F56="Scenario3PBT7",'Deep retrofit'!$Y$18,"")))&amp;IF(F56="Scenario1PBT8",'Deep retrofit'!$Z$18,IF(F56="Scenario2PBT8",'Deep retrofit'!$AA$18,IF(F56="Scenario3PBT8",'Deep retrofit'!$AB$18,"")))&amp;IF(F56="Scenario1PBT9",'Deep retrofit'!$AC$18,IF(F56="Scenario2PBT9",'Deep retrofit'!$AD$18,IF(F56="Scenario3PBT9",'Deep retrofit'!$AE$18,"")))&amp;IF(F56="Scenario1PBT10",'Deep retrofit'!$AF$18,IF(F56="Scenario2PBT10",'Deep retrofit'!$AG$18,IF(F56="Scenario3PBT10",'Deep retrofit'!$AH$18,"")))&amp;IF(F56="Scenario1PBT11",'Deep retrofit'!$AI$18,IF(F56="Scenario2PBT11",'Deep retrofit'!$AJ$18,IF(F56="Scenario3PBT11",'Deep retrofit'!$AK$18,"")))&amp;IF(F56="Scenario1PBT12",'Deep retrofit'!$AL$18,IF(F56="Scenario2PBT12",'Deep retrofit'!$AM$18,IF(F56="Scenario3PBT12",'Deep retrofit'!$AN$18,"")))&amp;IF(F56="Scenario1PBT13",'Deep retrofit'!$AO$18,IF(F56="Scenario2PBT13",'Deep retrofit'!$AP$18,IF(F56="Scenario3PBT13",'Deep retrofit'!$AQ$18,"")))&amp;IF(F56="Scenario1PBT14",'Deep retrofit'!$AR$18,IF(F56="Scenario2PBT14",'Deep retrofit'!$AS$18,IF(F56="Scenario3PBT14",'Deep retrofit'!$AT$18,"")))&amp;IF(F56="Scenario1PBT15",'Deep retrofit'!$AU$18,IF(F56="Scenario2PBT15",'Deep retrofit'!$AV$18,IF(F56="Scenario3PBT15",'Deep retrofit'!$AW$18,"")))</f>
        <v/>
      </c>
      <c r="L56" s="117">
        <f t="shared" si="15"/>
        <v>0</v>
      </c>
      <c r="M56" s="117" t="str">
        <f>IF(F56="Scenario1PBT1",'Deep retrofit'!$E$20,IF(F56="Scenario2PBT1",'Deep retrofit'!$F$20,IF(F56="Scenario3PBT1",'Deep retrofit'!$G$20,"")))&amp;IF(F56="Scenario1PBT2",'Deep retrofit'!$H$20,IF(F56="Scenario2PBT2",'Deep retrofit'!$I$20,IF(F56="Scenario3PBT2",'Deep retrofit'!$J$20,"")))&amp;IF(F56="Scenario1PBT3",'Deep retrofit'!$K$20,IF(F56="Scenario2PBT3",'Deep retrofit'!$L$20,IF(F56="Scenario3PBT3",'Deep retrofit'!$M$20,"")))&amp;IF(F56="Scenario1PBT4",'Deep retrofit'!$N$20,IF(F56="Scenario2PBT4",'Deep retrofit'!$O$20,IF(F56="Scenario3PBT4",'Deep retrofit'!$P$20,"")))&amp;IF(F56="Scenario1PBT5",'Deep retrofit'!$Q$20,IF(F56="Scenario2PBT5",'Deep retrofit'!$R$20,IF(F56="Scenario3PBT5",'Deep retrofit'!$S$20,"")))&amp;IF(F56="Scenario1PBT6",'Deep retrofit'!$T$20,IF(F56="Scenario2PBT6",'Deep retrofit'!$U$20,IF(F56="Scenario3PBT6",'Deep retrofit'!$V$20,"")))&amp;IF(F56="Scenario1PBT7",'Deep retrofit'!$W$20,IF(F56="Scenario2PBT7",'Deep retrofit'!$X$20,IF(F56="Scenario3PBT7",'Deep retrofit'!$Y$20,"")))&amp;IF(F56="Scenario1PBT8",'Deep retrofit'!$Z$20,IF(F56="Scenario2PBT8",'Deep retrofit'!$AA$20,IF(F56="Scenario3PBT8",'Deep retrofit'!$AB$20,"")))&amp;IF(F56="Scenario1PBT9",'Deep retrofit'!$AC$20,IF(F56="Scenario2PBT9",'Deep retrofit'!$AD$20,IF(F56="Scenario3PBT9",'Deep retrofit'!$AE$20,"")))&amp;IF(F56="Scenario1PBT10",'Deep retrofit'!$AF$20,IF(F56="Scenario2PBT10",'Deep retrofit'!$AG$20,IF(F56="Scenario3PBT10",'Deep retrofit'!$AH$20,"")))&amp;IF(F56="Scenario1PBT11",'Deep retrofit'!$AI$20,IF(F56="Scenario2PBT11",'Deep retrofit'!$AJ$20,IF(F56="Scenario3PBT11",'Deep retrofit'!$AK$20,"")))&amp;IF(F56="Scenario1PBT12",'Deep retrofit'!$AL$20,IF(F56="Scenario2PBT12",'Deep retrofit'!$AM$20,IF(F56="Scenario3PBT12",'Deep retrofit'!$AN$20,"")))&amp;IF(F56="Scenario1PBT13",'Deep retrofit'!$AO$20,IF(F56="Scenario2PBT13",'Deep retrofit'!$AP$20,IF(F56="Scenario3PBT13",'Deep retrofit'!$AQ$20,"")))&amp;IF(F56="Scenario1PBT14",'Deep retrofit'!$AR$20,IF(F56="Scenario2PBT14",'Deep retrofit'!$AS$20,IF(F56="Scenario3PBT14",'Deep retrofit'!$AT$20,"")))&amp;IF(F56="Scenario1PBT15",'Deep retrofit'!$AU$20,IF(F56="Scenario2PBT15",'Deep retrofit'!$AV$20,IF(F56="Scenario3PBT15",'Deep retrofit'!$AW$20,"")))</f>
        <v/>
      </c>
      <c r="N56" s="118">
        <f t="shared" si="16"/>
        <v>0</v>
      </c>
      <c r="O56" s="206" t="str">
        <f>IF(F56="Scenario1PBT1",'Deep retrofit'!$E$23,IF(F56="Scenario2PBT1",'Deep retrofit'!$F$23,IF(F56="Scenario3PBT1",'Deep retrofit'!$G$23,"")))&amp;IF(F56="Scenario1PBT2",'Deep retrofit'!$H$23,IF(F56="Scenario2PBT2",'Deep retrofit'!$I$23,IF(F56="Scenario3PBT2",'Deep retrofit'!$J$23,"")))&amp;IF(F56="Scenario1PBT3",'Deep retrofit'!$K$23,IF(F56="Scenario2PBT3",'Deep retrofit'!$L$23,IF(F56="Scenario3PBT3",'Deep retrofit'!$M$23,"")))&amp;IF(F56="Scenario1PBT4",'Deep retrofit'!$N$23,IF(F56="Scenario2PBT4",'Deep retrofit'!$O$23,IF(F56="Scenario3PBT4",'Deep retrofit'!$P$23,"")))&amp;IF(F56="Scenario1PBT5",'Deep retrofit'!$Q$23,IF(F56="Scenario2PBT5",'Deep retrofit'!$R$23,IF(F56="Scenario3PBT5",'Deep retrofit'!$S$23,"")))&amp;IF(F56="Scenario1PBT6",'Deep retrofit'!$T$23,IF(F56="Scenario2PBT6",'Deep retrofit'!$U$23,IF(F56="Scenario3PBT6",'Deep retrofit'!$V$23,"")))&amp;IF(F56="Scenario1PBT7",'Deep retrofit'!$W$23,IF(F56="Scenario2PBT7",'Deep retrofit'!$X$23,IF(F56="Scenario3PBT7",'Deep retrofit'!$Y$23,"")))&amp;IF(F56="Scenario1PBT8",'Deep retrofit'!$Z$23,IF(F56="Scenario2PBT8",'Deep retrofit'!$AA$23,IF(F56="Scenario3PBT8",'Deep retrofit'!$AB$23,"")))&amp;IF(F56="Scenario1PBT9",'Deep retrofit'!$AC$23,IF(F56="Scenario2PBT9",'Deep retrofit'!$AD$23,IF(F56="Scenario3PBT9",'Deep retrofit'!$AE$23,"")))&amp;IF(F56="Scenario1PBT10",'Deep retrofit'!$AF$23,IF(F56="Scenario2PBT10",'Deep retrofit'!$AG$23,IF(F56="Scenario3PBT10",'Deep retrofit'!$AH$23,"")))&amp;IF(F56="Scenario1PBT11",'Deep retrofit'!$AI$23,IF(F56="Scenario2PBT11",'Deep retrofit'!$AJ$23,IF(F56="Scenario3PBT11",'Deep retrofit'!$AK$23,"")))&amp;IF(F56="Scenario1PBT12",'Deep retrofit'!$AL$23,IF(F56="Scenario2PBT12",'Deep retrofit'!$AM$23,IF(F56="Scenario3PBT12",'Deep retrofit'!$AN$23,"")))&amp;IF(F56="Scenario1PBT13",'Deep retrofit'!$AO$23,IF(F56="Scenario2PBT13",'Deep retrofit'!$AP$23,IF(F56="Scenario3PBT13",'Deep retrofit'!$AQ$23,"")))&amp;IF(F56="Scenario1PBT14",'Deep retrofit'!$AR$23,IF(F56="Scenario2PBT14",'Deep retrofit'!$AS$23,IF(F56="Scenario3PBT14",'Deep retrofit'!$AT$23,"")))&amp;IF(F56="Scenario1PBT15",'Deep retrofit'!$AU$23,IF(F56="Scenario2PBT15",'Deep retrofit'!$AV$23,IF(F56="Scenario3PBT15",'Deep retrofit'!$AW$23,"")))</f>
        <v/>
      </c>
      <c r="P56" s="117">
        <f t="shared" si="17"/>
        <v>0</v>
      </c>
      <c r="Q56" s="117" t="str">
        <f>IF(F56="Scenario1PBT1",'Deep retrofit'!$E$25,IF(F56="Scenario2PBT1",'Deep retrofit'!$F$25,IF(F56="Scenario3PBT1",'Deep retrofit'!$G$25,"")))&amp;IF(F56="Scenario1PBT2",'Deep retrofit'!$H$25,IF(F56="Scenario2PBT2",'Deep retrofit'!$I$25,IF(F56="Scenario3PBT2",'Deep retrofit'!$J$25,"")))&amp;IF(F56="Scenario1PBT3",'Deep retrofit'!$K$25,IF(F56="Scenario2PBT3",'Deep retrofit'!$L$25,IF(F56="Scenario3PBT3",'Deep retrofit'!$M$25,"")))&amp;IF(F56="Scenario1PBT4",'Deep retrofit'!$N$25,IF(F56="Scenario2PBT4",'Deep retrofit'!$O$25,IF(F56="Scenario3PBT4",'Deep retrofit'!$P$25,"")))&amp;IF(F56="Scenario1PBT5",'Deep retrofit'!$Q$25,IF(F56="Scenario2PBT5",'Deep retrofit'!$R$25,IF(F56="Scenario3PBT5",'Deep retrofit'!$S$25,"")))&amp;IF(F56="Scenario1PBT6",'Deep retrofit'!$T$25,IF(F56="Scenario2PBT6",'Deep retrofit'!$U$25,IF(F56="Scenario3PBT6",'Deep retrofit'!$V$25,"")))&amp;IF(F56="Scenario1PBT7",'Deep retrofit'!$W$25,IF(F56="Scenario2PBT7",'Deep retrofit'!$X$25,IF(F56="Scenario3PBT7",'Deep retrofit'!$Y$25,"")))&amp;IF(F56="Scenario1PBT8",'Deep retrofit'!$Z$25,IF(F56="Scenario2PBT8",'Deep retrofit'!$AA$25,IF(F56="Scenario3PBT8",'Deep retrofit'!$AB$25,"")))&amp;IF(F56="Scenario1PBT9",'Deep retrofit'!$AC$25,IF(F56="Scenario2PBT9",'Deep retrofit'!$AD$25,IF(F56="Scenario3PBT9",'Deep retrofit'!$AE$25,"")))&amp;IF(F56="Scenario1PBT10",'Deep retrofit'!$AF$25,IF(F56="Scenario2PBT10",'Deep retrofit'!$AG$25,IF(F56="Scenario3PBT10",'Deep retrofit'!$AH$25,"")))&amp;IF(F56="Scenario1PBT11",'Deep retrofit'!$AI$25,IF(F56="Scenario2PBT11",'Deep retrofit'!$AJ$25,IF(F56="Scenario3PBT11",'Deep retrofit'!$AK$25,"")))&amp;IF(F56="Scenario1PBT12",'Deep retrofit'!$AL$25,IF(F56="Scenario2PBT12",'Deep retrofit'!$AM$25,IF(F56="Scenario3PBT12",'Deep retrofit'!$AN$25,"")))&amp;IF(F56="Scenario1PBT13",'Deep retrofit'!$AO$25,IF(F56="Scenario2PBT13",'Deep retrofit'!$AP$25,IF(F56="Scenario3PBT13",'Deep retrofit'!$AQ$25,"")))&amp;IF(F56="Scenario1PBT14",'Deep retrofit'!$AR$25,IF(F56="Scenario2PBT14",'Deep retrofit'!$AS$25,IF(F56="Scenario3PBT14",'Deep retrofit'!$AT$25,"")))&amp;IF(F56="Scenario1PBT15",'Deep retrofit'!$AU$25,IF(F56="Scenario2PBT15",'Deep retrofit'!$AV$25,IF(F56="Scenario3PBT15",'Deep retrofit'!$AW$25,"")))</f>
        <v/>
      </c>
      <c r="R56" s="117">
        <f t="shared" si="18"/>
        <v>0</v>
      </c>
      <c r="S56" s="117" t="str">
        <f>IF(F56="Scenario1PBT1",'Deep retrofit'!$E$27,IF(F56="Scenario2PBT1",'Deep retrofit'!$F$27,IF(F56="Scenario3PBT1",'Deep retrofit'!$G$27,"")))&amp;IF(F56="Scenario1PBT2",'Deep retrofit'!$H$27,IF(F56="Scenario2PBT2",'Deep retrofit'!$I$27,IF(F56="Scenario3PBT2",'Deep retrofit'!$J$27,"")))&amp;IF(F56="Scenario1PBT3",'Deep retrofit'!$K$27,IF(F56="Scenario2PBT3",'Deep retrofit'!$L$27,IF(F56="Scenario3PBT3",'Deep retrofit'!$M$27,"")))&amp;IF(F56="Scenario1PBT4",'Deep retrofit'!$N$27,IF(F56="Scenario2PBT4",'Deep retrofit'!$O$27,IF(F56="Scenario3PBT4",'Deep retrofit'!$P$27,"")))&amp;IF(F56="Scenario1PBT5",'Deep retrofit'!$Q$27,IF(F56="Scenario2PBT5",'Deep retrofit'!$R$27,IF(F56="Scenario3PBT5",'Deep retrofit'!$S$27,"")))&amp;IF(F56="Scenario1PBT6",'Deep retrofit'!$T$27,IF(F56="Scenario2PBT6",'Deep retrofit'!$U$27,IF(F56="Scenario3PBT6",'Deep retrofit'!$V$27,"")))&amp;IF(F56="Scenario1PBT7",'Deep retrofit'!$W$27,IF(F56="Scenario2PBT7",'Deep retrofit'!$X$27,IF(F56="Scenario3PBT7",'Deep retrofit'!$Y$27,"")))&amp;IF(F56="Scenario1PBT8",'Deep retrofit'!$Z$27,IF(F56="Scenario2PBT8",'Deep retrofit'!$AA$27,IF(F56="Scenario3PBT8",'Deep retrofit'!$AB$27,"")))&amp;IF(F56="Scenario1PBT9",'Deep retrofit'!$AC$27,IF(F56="Scenario2PBT9",'Deep retrofit'!$AD$27,IF(F56="Scenario3PBT9",'Deep retrofit'!$AE$27,"")))&amp;IF(F56="Scenario1PBT10",'Deep retrofit'!$AF$27,IF(F56="Scenario2PBT10",'Deep retrofit'!$AG$27,IF(F56="Scenario3PBT10",'Deep retrofit'!$AH$27,"")))&amp;IF(F56="Scenario1PBT11",'Deep retrofit'!$AI$27,IF(F56="Scenario2PBT11",'Deep retrofit'!$AJ$27,IF(F56="Scenario3PBT11",'Deep retrofit'!$AK$27,"")))&amp;IF(F56="Scenario1PBT12",'Deep retrofit'!$AL$27,IF(F56="Scenario2PBT12",'Deep retrofit'!$AM$27,IF(F56="Scenario3PBT12",'Deep retrofit'!$AN$27,"")))&amp;IF(F56="Scenario1PBT13",'Deep retrofit'!$AO$27,IF(F56="Scenario2PBT13",'Deep retrofit'!$AP$27,IF(F56="Scenario3PBT13",'Deep retrofit'!$AQ$27,"")))&amp;IF(F56="Scenario1PBT14",'Deep retrofit'!$AR$27,IF(F56="Scenario2PBT14",'Deep retrofit'!$AS$27,IF(F56="Scenario3PBT14",'Deep retrofit'!$AT$27,"")))&amp;IF(F56="Scenario1PBT15",'Deep retrofit'!$AU$27,IF(F56="Scenario2PBT15",'Deep retrofit'!$AV$27,IF(F56="Scenario3PBT15",'Deep retrofit'!$AW$27,"")))</f>
        <v/>
      </c>
      <c r="T56" s="207">
        <f t="shared" si="19"/>
        <v>0</v>
      </c>
      <c r="U56" s="206" t="str">
        <f>IF(F56="Scenario1PBT1",'Deep retrofit'!$E$38,IF(F56="Scenario2PBT1",'Deep retrofit'!$F$38,IF(F56="Scenario3PBT1",'Deep retrofit'!$G$38,"")))&amp;IF(F56="Scenario1PBT2",'Deep retrofit'!$H$38,IF(F56="Scenario2PBT2",'Deep retrofit'!$I$38,IF(F56="Scenario3PBT2",'Deep retrofit'!$J$38,"")))&amp;IF(F56="Scenario1PBT3",'Deep retrofit'!$K$38,IF(F56="Scenario2PBT3",'Deep retrofit'!$L$38,IF(F56="Scenario3PBT3",'Deep retrofit'!$M$38,"")))&amp;IF(F56="Scenario1PBT4",'Deep retrofit'!$N$38,IF(F56="Scenario2PBT4",'Deep retrofit'!$O$38,IF(F56="Scenario3PBT4",'Deep retrofit'!$P$38,"")))&amp;IF(F56="Scenario1PBT5",'Deep retrofit'!$Q$38,IF(F56="Scenario2PBT5",'Deep retrofit'!$R$38,IF(F56="Scenario3PBT5",'Deep retrofit'!$S$38,"")))&amp;IF(F56="Scenario1PBT6",'Deep retrofit'!$T$38,IF(F56="Scenario2PBT6",'Deep retrofit'!$U$38,IF(F56="Scenario3PBT6",'Deep retrofit'!$V$38,"")))&amp;IF(F56="Scenario1PBT7",'Deep retrofit'!$W$38,IF(F56="Scenario2PBT7",'Deep retrofit'!$X$38,IF(F56="Scenario3PBT7",'Deep retrofit'!$Y$38,"")))&amp;IF(F56="Scenario1PBT8",'Deep retrofit'!$Z$38,IF(F56="Scenario2PBT8",'Deep retrofit'!$AA$38,IF(F56="Scenario3PBT8",'Deep retrofit'!$AB$38,"")))&amp;IF(F56="Scenario1PBT9",'Deep retrofit'!$AC$38,IF(F56="Scenario2PBT9",'Deep retrofit'!$AD$38,IF(F56="Scenario3PBT9",'Deep retrofit'!$AE$38,"")))&amp;IF(F56="Scenario1PBT10",'Deep retrofit'!$AF$38,IF(F56="Scenario2PBT10",'Deep retrofit'!$AG$38,IF(F56="Scenario3PBT10",'Deep retrofit'!$AH$38,"")))&amp;IF(F56="Scenario1PBT11",'Deep retrofit'!$AI$38,IF(F56="Scenario2PBT11",'Deep retrofit'!$AJ$38,IF(F56="Scenario3PBT11",'Deep retrofit'!$AK$38,"")))&amp;IF(F56="Scenario1PBT12",'Deep retrofit'!$AL$38,IF(F56="Scenario2PBT12",'Deep retrofit'!$AM$38,IF(F56="Scenario3PBT12",'Deep retrofit'!$AN$38,"")))&amp;IF(F56="Scenario1PBT13",'Deep retrofit'!$AO$38,IF(F56="Scenario2PBT13",'Deep retrofit'!$AP$38,IF(F56="Scenario3PBT13",'Deep retrofit'!$AQ$38,"")))&amp;IF(F56="Scenario1PBT14",'Deep retrofit'!$AR$38,IF(F56="Scenario2PBT14",'Deep retrofit'!$AS$38,IF(F56="Scenario3PBT14",'Deep retrofit'!$AT$38,"")))&amp;IF(F56="Scenario1PBT15",'Deep retrofit'!$AU$38,IF(F56="Scenario2PBT15",'Deep retrofit'!$AV$38,IF(F56="Scenario3PBT15",'Deep retrofit'!$AW$38,"")))</f>
        <v/>
      </c>
      <c r="V56" s="117">
        <f t="shared" si="20"/>
        <v>0</v>
      </c>
      <c r="W56" s="117" t="str">
        <f>IF(F56="Scenario1PBT1",'Deep retrofit'!$E$40,IF(F56="Scenario2PBT1",'Deep retrofit'!$F$40,IF(F56="Scenario3PBT1",'Deep retrofit'!$G$40,"")))&amp;IF(F56="Scenario1PBT2",'Deep retrofit'!$H$40,IF(F56="Scenario2PBT2",'Deep retrofit'!$I$40,IF(F56="Scenario3PBT2",'Deep retrofit'!$J$40,"")))&amp;IF(F56="Scenario1PBT3",'Deep retrofit'!$K$40,IF(F56="Scenario2PBT3",'Deep retrofit'!$L$40,IF(F56="Scenario3PBT3",'Deep retrofit'!$M$40,"")))&amp;IF(F56="Scenario1PBT4",'Deep retrofit'!$N$40,IF(F56="Scenario2PBT4",'Deep retrofit'!$O$40,IF(F56="Scenario3PBT4",'Deep retrofit'!$P$40,"")))&amp;IF(F56="Scenario1PBT5",'Deep retrofit'!$Q$40,IF(F56="Scenario2PBT5",'Deep retrofit'!$R$40,IF(F56="Scenario3PBT5",'Deep retrofit'!$S$40,"")))&amp;IF(F56="Scenario1PBT6",'Deep retrofit'!$T$40,IF(F56="Scenario2PBT6",'Deep retrofit'!$U$40,IF(F56="Scenario3PBT6",'Deep retrofit'!$V$40,"")))&amp;IF(F56="Scenario1PBT7",'Deep retrofit'!$W$40,IF(F56="Scenario2PBT7",'Deep retrofit'!$X$40,IF(F56="Scenario3PBT7",'Deep retrofit'!$Y$40,"")))&amp;IF(F56="Scenario1PBT8",'Deep retrofit'!$Z$40,IF(F56="Scenario2PBT8",'Deep retrofit'!$AA$40,IF(F56="Scenario3PBT8",'Deep retrofit'!$AB$40,"")))&amp;IF(F56="Scenario1PBT9",'Deep retrofit'!$AC$40,IF(F56="Scenario2PBT9",'Deep retrofit'!$AD$40,IF(F56="Scenario3PBT9",'Deep retrofit'!$AE$40,"")))&amp;IF(F56="Scenario1PBT10",'Deep retrofit'!$AF$40,IF(F56="Scenario2PBT10",'Deep retrofit'!$AG$40,IF(F56="Scenario3PBT10",'Deep retrofit'!$AH$40,"")))&amp;IF(F56="Scenario1PBT11",'Deep retrofit'!$AI$40,IF(F56="Scenario2PBT11",'Deep retrofit'!$AJ$40,IF(F56="Scenario3PBT11",'Deep retrofit'!$AK$40,"")))&amp;IF(F56="Scenario1PBT12",'Deep retrofit'!$AL$40,IF(F56="Scenario2PBT12",'Deep retrofit'!$AM$40,IF(F56="Scenario3PBT12",'Deep retrofit'!$AN$40,"")))&amp;IF(F56="Scenario1PBT13",'Deep retrofit'!$AO$40,IF(F56="Scenario2PBT13",'Deep retrofit'!$AP$40,IF(F56="Scenario3PBT13",'Deep retrofit'!$AQ$40,"")))&amp;IF(F56="Scenario1PBT14",'Deep retrofit'!$AR$40,IF(F56="Scenario2PBT14",'Deep retrofit'!$AS$40,IF(F56="Scenario3PBT14",'Deep retrofit'!$AT$40,"")))&amp;IF(F56="Scenario1PBT15",'Deep retrofit'!$AU$40,IF(F56="Scenario2PBT15",'Deep retrofit'!$AV$40,IF(F56="Scenario3PBT15",'Deep retrofit'!$AW$40,"")))</f>
        <v/>
      </c>
      <c r="X56" s="117">
        <f t="shared" si="21"/>
        <v>0</v>
      </c>
      <c r="Y56" s="117" t="str">
        <f>IF(F56="Scenario1PBT1",'Deep retrofit'!$E$42,IF(F56="Scenario2PBT1",'Deep retrofit'!$F$42,IF(F56="Scenario3PBT1",'Deep retrofit'!$G$42,"")))&amp;IF(F56="Scenario1PBT2",'Deep retrofit'!$H$42,IF(F56="Scenario2PBT2",'Deep retrofit'!$I$42,IF(F56="Scenario3PBT2",'Deep retrofit'!$J$42,"")))&amp;IF(F56="Scenario1PBT3",'Deep retrofit'!$K$42,IF(F56="Scenario2PBT3",'Deep retrofit'!$L$42,IF(F56="Scenario3PBT3",'Deep retrofit'!$M$42,"")))&amp;IF(F56="Scenario1PBT4",'Deep retrofit'!$N$42,IF(F56="Scenario2PBT4",'Deep retrofit'!$O$42,IF(F56="Scenario3PBT4",'Deep retrofit'!$P$42,"")))&amp;IF(F56="Scenario1PBT5",'Deep retrofit'!$Q$42,IF(F56="Scenario2PBT5",'Deep retrofit'!$R$42,IF(F56="Scenario3PBT5",'Deep retrofit'!$S$42,"")))&amp;IF(F56="Scenario1PBT6",'Deep retrofit'!$T$42,IF(F56="Scenario2PBT6",'Deep retrofit'!$U$42,IF(F56="Scenario3PBT6",'Deep retrofit'!$V$42,"")))&amp;IF(F56="Scenario1PBT7",'Deep retrofit'!$W$42,IF(F56="Scenario2PBT7",'Deep retrofit'!$X$42,IF(F56="Scenario3PBT7",'Deep retrofit'!$Y$42,"")))&amp;IF(F56="Scenario1PBT8",'Deep retrofit'!$Z$42,IF(F56="Scenario2PBT8",'Deep retrofit'!$AA$42,IF(F56="Scenario3PBT8",'Deep retrofit'!$AB$42,"")))&amp;IF(F56="Scenario1PBT9",'Deep retrofit'!$AC$42,IF(F56="Scenario2PBT9",'Deep retrofit'!$AD$42,IF(F56="Scenario3PBT9",'Deep retrofit'!$AE$42,"")))&amp;IF(F56="Scenario1PBT10",'Deep retrofit'!$AF$42,IF(F56="Scenario2PBT10",'Deep retrofit'!$AG$42,IF(F56="Scenario3PBT10",'Deep retrofit'!$AH$42,"")))&amp;IF(F56="Scenario1PBT11",'Deep retrofit'!$AI$42,IF(F56="Scenario2PBT11",'Deep retrofit'!$AJ$42,IF(F56="Scenario3PBT11",'Deep retrofit'!$AK$42,"")))&amp;IF(F56="Scenario1PBT12",'Deep retrofit'!$AL$42,IF(F56="Scenario2PBT12",'Deep retrofit'!$AM$42,IF(F56="Scenario3PBT12",'Deep retrofit'!$AN$42,"")))&amp;IF(F56="Scenario1PBT13",'Deep retrofit'!$AO$42,IF(F56="Scenario2PBT13",'Deep retrofit'!$AP$42,IF(F56="Scenario3PBT13",'Deep retrofit'!$AQ$42,"")))&amp;IF(F56="Scenario1PBT14",'Deep retrofit'!$AR$42,IF(F56="Scenario2PBT14",'Deep retrofit'!$AS$42,IF(F56="Scenario3PBT14",'Deep retrofit'!$AT$42,"")))&amp;IF(F56="Scenario1PBT15",'Deep retrofit'!$AU$42,IF(F56="Scenario2PBT15",'Deep retrofit'!$AV$42,IF(F56="Scenario3PBT15",'Deep retrofit'!$AW$42,"")))</f>
        <v/>
      </c>
      <c r="Z56" s="117">
        <f t="shared" si="22"/>
        <v>0</v>
      </c>
      <c r="AA56" s="269" t="str">
        <f>IF(F56="Scenario1PBT1",'Deep retrofit'!$E$101,IF(F56="Scenario2PBT1",'Deep retrofit'!$F$101,IF(F56="Scenario3PBT1",'Deep retrofit'!$G$101,"")))&amp;IF(F56="Scenario1PBT2",'Deep retrofit'!$H$101,IF(F56="Scenario2PBT2",'Deep retrofit'!$I$101,IF(F56="Scenario3PBT2",'Deep retrofit'!$J$101,"")))&amp;IF(F56="Scenario1PBT3",'Deep retrofit'!$K$101,IF(F56="Scenario2PBT3",'Deep retrofit'!$L$101,IF(F56="Scenario3PBT3",'Deep retrofit'!$M$101,"")))&amp;IF(F56="Scenario1PBT4",'Deep retrofit'!$N$101,IF(F56="Scenario2PBT4",'Deep retrofit'!$O$101,IF(F56="Scenario3PBT4",'Deep retrofit'!$P$101,"")))&amp;IF(F56="Scenario1PBT5",'Deep retrofit'!$Q$101,IF(F56="Scenario2PBT5",'Deep retrofit'!$R$101,IF(F56="Scenario3PBT5",'Deep retrofit'!$S$101,"")))&amp;IF(F56="Scenario1PBT6",'Deep retrofit'!$T$101,IF(F56="Scenario2PBT6",'Deep retrofit'!$U$101,IF(F56="Scenario3PBT6",'Deep retrofit'!$V$101,"")))&amp;IF(F56="Scenario1PBT7",'Deep retrofit'!$W$101,IF(F56="Scenario2PBT7",'Deep retrofit'!$X$101,IF(F56="Scenario3PBT7",'Deep retrofit'!$Y$101,"")))&amp;IF(F56="Scenario1PBT8",'Deep retrofit'!$Z$101,IF(F56="Scenario2PBT8",'Deep retrofit'!$AA$101,IF(F56="Scenario3PBT8",'Deep retrofit'!$AB$101,"")))&amp;IF(F56="Scenario1PBT9",'Deep retrofit'!$AC$101,IF(F56="Scenario2PBT9",'Deep retrofit'!$AD$101,IF(F56="Scenario3PBT9",'Deep retrofit'!$AE$101,"")))&amp;IF(F56="Scenario1PBT10",'Deep retrofit'!$AF$101,IF(F56="Scenario2PBT10",'Deep retrofit'!$AG$101,IF(F56="Scenario3PBT10",'Deep retrofit'!$AH$101,"")))&amp;IF(F56="Scenario1PBT11",'Deep retrofit'!$AI$101,IF(F56="Scenario2PBT11",'Deep retrofit'!$AJ$101,IF(F56="Scenario3PBT11",'Deep retrofit'!$AK$101,"")))&amp;IF(F56="Scenario1PBT12",'Deep retrofit'!$AL$101,IF(F56="Scenario2PBT12",'Deep retrofit'!$AM$101,IF(F56="Scenario3PBT12",'Deep retrofit'!$AN$101,"")))&amp;IF(F56="Scenario1PBT13",'Deep retrofit'!$AO$101,IF(F56="Scenario2PBT13",'Deep retrofit'!$AP$101,IF(F56="Scenario3PBT13",'Deep retrofit'!$AQ$101,"")))&amp;IF(F56="Scenario1PBT14",'Deep retrofit'!$AR$101,IF(F56="Scenario2PBT14",'Deep retrofit'!$AS$101,IF(F56="Scenario3PBT14",'Deep retrofit'!$AT$101,"")))&amp;IF(F56="Scenario1PBT15",'Deep retrofit'!$AU$101,IF(F56="Scenario2PBT15",'Deep retrofit'!$AV$101,IF(F56="Scenario3PBT15",'Deep retrofit'!$AW$101,"")))</f>
        <v/>
      </c>
      <c r="AB56" s="203">
        <f t="shared" si="23"/>
        <v>0</v>
      </c>
      <c r="AC56" s="372" t="str">
        <f t="shared" si="24"/>
        <v/>
      </c>
      <c r="AD56" s="353">
        <f>IF(AC56="",IFERROR('Projection_Base-case'!G57-G56,0),0)</f>
        <v>0</v>
      </c>
      <c r="AE56" s="350">
        <f t="shared" si="25"/>
        <v>0</v>
      </c>
      <c r="AF56" s="361">
        <f>IFERROR(100*AD56/'Projection_Base-case'!G57,0)</f>
        <v>0</v>
      </c>
      <c r="AG56" s="352">
        <f>IF(AC56="",IFERROR('Projection_Base-case'!I57-I56,0),0)</f>
        <v>0</v>
      </c>
      <c r="AH56" s="353">
        <f t="shared" si="26"/>
        <v>0</v>
      </c>
      <c r="AI56" s="361">
        <f>IFERROR(100*AG56/'Projection_Base-case'!I57,0)</f>
        <v>0</v>
      </c>
      <c r="AJ56" s="352">
        <f>IF(AC56="",IFERROR('Projection_Base-case'!K57-K56,0),0)</f>
        <v>0</v>
      </c>
      <c r="AK56" s="353">
        <f t="shared" si="27"/>
        <v>0</v>
      </c>
      <c r="AL56" s="361">
        <f>IFERROR(100*AJ56/'Projection_Base-case'!K57,0)</f>
        <v>0</v>
      </c>
      <c r="AM56" s="352">
        <f>-IF(AC56="",IFERROR('Projection_Base-case'!M57-M56,0),0)</f>
        <v>0</v>
      </c>
      <c r="AN56" s="353">
        <f t="shared" si="28"/>
        <v>0</v>
      </c>
      <c r="AO56" s="354">
        <f>IFERROR(IF('Projection_Base-case'!N57&gt;0,100*AN56/'Projection_Base-case'!N57,100*AN56/N56),0)</f>
        <v>0</v>
      </c>
      <c r="AP56" s="355">
        <f>IF(AC56="",IFERROR('Projection_Base-case'!O57-O56,0),0)</f>
        <v>0</v>
      </c>
      <c r="AQ56" s="356">
        <f t="shared" si="29"/>
        <v>0</v>
      </c>
      <c r="AR56" s="356">
        <f>IFERROR(100*AP56/'Projection_Base-case'!O57,0)</f>
        <v>0</v>
      </c>
      <c r="AS56" s="355">
        <f>IF(AC56="",IFERROR('Projection_Base-case'!Q57-Q56,0),0)</f>
        <v>0</v>
      </c>
      <c r="AT56" s="356">
        <f t="shared" si="30"/>
        <v>0</v>
      </c>
      <c r="AU56" s="356">
        <f>IFERROR(100*AS56/'Projection_Base-case'!Q57,0)</f>
        <v>0</v>
      </c>
      <c r="AV56" s="355">
        <f>IF(AC56="",IFERROR('Projection_Base-case'!S57-S56,0),0)</f>
        <v>0</v>
      </c>
      <c r="AW56" s="356">
        <f t="shared" si="31"/>
        <v>0</v>
      </c>
      <c r="AX56" s="357">
        <f>IFERROR(100*AV56/'Projection_Base-case'!S57,0)</f>
        <v>0</v>
      </c>
      <c r="AY56" s="358">
        <f>IF(AC56="",IFERROR('Projection_Base-case'!U57-U56,0),0)</f>
        <v>0</v>
      </c>
      <c r="AZ56" s="359">
        <f t="shared" si="32"/>
        <v>0</v>
      </c>
      <c r="BA56" s="359">
        <f>IFERROR(100*AY56/'Projection_Base-case'!U57,0)</f>
        <v>0</v>
      </c>
      <c r="BB56" s="358">
        <f>IF(AC56="",IFERROR('Projection_Base-case'!W57-W56,0),0)</f>
        <v>0</v>
      </c>
      <c r="BC56" s="359">
        <f t="shared" si="33"/>
        <v>0</v>
      </c>
      <c r="BD56" s="359">
        <f>IFERROR(100*BB56/'Projection_Base-case'!W57,0)</f>
        <v>0</v>
      </c>
      <c r="BE56" s="358">
        <f>IF(AC56="",IFERROR('Projection_Base-case'!Y57-Y56,0),0)</f>
        <v>0</v>
      </c>
      <c r="BF56" s="359">
        <f t="shared" si="34"/>
        <v>0</v>
      </c>
      <c r="BG56" s="359">
        <f>IFERROR(100*BE56/'Projection_Base-case'!Y57,0)</f>
        <v>0</v>
      </c>
      <c r="BH56" s="359">
        <f t="shared" si="35"/>
        <v>0</v>
      </c>
      <c r="BI56" s="360">
        <f t="shared" si="36"/>
        <v>0</v>
      </c>
    </row>
    <row r="57" spans="1:61" ht="15.6">
      <c r="A57" s="205">
        <v>53</v>
      </c>
      <c r="B57" s="347">
        <f>IF('Projection_Base-case'!B58&lt;&gt;"",'Projection_Base-case'!B58,0)</f>
        <v>0</v>
      </c>
      <c r="C57" s="347">
        <f>IF('Projection_Base-case'!C58&lt;&gt;"",'Projection_Base-case'!C58,0)</f>
        <v>0</v>
      </c>
      <c r="D57" s="347">
        <f>IF('Projection_Base-case'!D58&lt;&gt;"",'Projection_Base-case'!D58,0)</f>
        <v>0</v>
      </c>
      <c r="E57" s="346"/>
      <c r="F57" s="202" t="str">
        <f t="shared" si="12"/>
        <v>0</v>
      </c>
      <c r="G57" s="177" t="str">
        <f>IF(F57="Scenario1PBT1",'Deep retrofit'!$E$6,IF(F57="Scenario2PBT1",'Deep retrofit'!$F$6,IF(F57="Scenario3PBT1",'Deep retrofit'!$G$6,"")))&amp;IF(F57="Scenario1PBT2",'Deep retrofit'!$H$6,IF(F57="Scenario2PBT2",'Deep retrofit'!$I$6,IF(F57="Scenario3PBT2",'Deep retrofit'!$J$6,"")))&amp;IF(F57="Scenario1PBT3",'Deep retrofit'!$K$6,IF(F57="Scenario2PBT3",'Deep retrofit'!$L$6,IF(F57="Scenario3PBT3",'Deep retrofit'!$M$6,"")))&amp;IF(F57="Scenario1PBT4",'Deep retrofit'!$N$6,IF(F57="Scenario2PBT4",'Deep retrofit'!$O$6,IF(F57="Scenario3PBT4",'Deep retrofit'!$P$6,"")))&amp;IF(F57="Scenario1PBT5",'Deep retrofit'!$Q$6,IF(F57="Scenario2PBT5",'Deep retrofit'!$R$6,IF(F57="Scenario3PBT5",'Deep retrofit'!$S$6,"")))&amp;IF(F57="Scenario1PBT6",'Deep retrofit'!$T$6,IF(F57="Scenario2PBT6",'Deep retrofit'!$U$6,IF(F57="Scenario3PBT6",'Deep retrofit'!$V$6,"")))&amp;IF(F57="Scenario1PBT7",'Deep retrofit'!$W$6,IF(F57="Scenario2PBT7",'Deep retrofit'!$X$6,IF(F57="Scenario3PBT7",'Deep retrofit'!$Y$6,"")))&amp;IF(F57="Scenario1PBT8",'Deep retrofit'!$Z$6,IF(F57="Scenario2PBT8",'Deep retrofit'!$AA$6,IF(F57="Scenario3PBT8",'Deep retrofit'!$AB$6,"")))&amp;IF(F57="Scenario1PBT9",'Deep retrofit'!$AC$6,IF(F57="Scenario2PBT9",'Deep retrofit'!$AD$6,IF(F57="Scenario3PBT9",'Deep retrofit'!$AE$6,"")))&amp;IF(F57="Scenario1PBT10",'Deep retrofit'!$AF$6,IF(F57="Scenario2PBT10",'Deep retrofit'!$AG$6,IF(F57="Scenario3PBT10",'Deep retrofit'!$AH$6,"")))&amp;IF(F57="Scenario1PBT11",'Deep retrofit'!$AI$6,IF(F57="Scenario2PBT11",'Deep retrofit'!$AJ$6,IF(F57="Scenario3PBT11",'Deep retrofit'!$AK$6,"")))&amp;IF(F57="Scenario1PBT12",'Deep retrofit'!$AL$6,IF(F57="Scenario2PBT12",'Deep retrofit'!$AM$6,IF(F57="Scenario3PBT12",'Deep retrofit'!$AN$6,"")))&amp;IF(F57="Scenario1PBT13",'Deep retrofit'!$AO$6,IF(F57="Scenario2PBT13",'Deep retrofit'!$AP$6,IF(F57="Scenario3PBT13",'Deep retrofit'!$AQ$6,"")))&amp;IF(F57="Scenario1PBT14",'Deep retrofit'!$AR$6,IF(F57="Scenario2PBT14",'Deep retrofit'!$AS$6,IF(F57="Scenario3PBT14",'Deep retrofit'!$AT$6,"")))&amp;IF(F57="Scenario1PBT15",'Deep retrofit'!$AU$6,IF(F57="Scenario2PBT15",'Deep retrofit'!$AV$6,IF(F57="Scenario3PBT15",'Deep retrofit'!$AW$6,"")))</f>
        <v/>
      </c>
      <c r="H57" s="117">
        <f t="shared" si="13"/>
        <v>0</v>
      </c>
      <c r="I57" s="178" t="str">
        <f>IF(F57="Scenario1PBT1",'Deep retrofit'!$E$16,IF(F57="Scenario2PBT1",'Deep retrofit'!$F$16,IF(F57="Scenario3PBT1",'Deep retrofit'!$G$16,"")))&amp;IF(F57="Scenario1PBT2",'Deep retrofit'!$H$16,IF(F57="Scenario2PBT2",'Deep retrofit'!$I$16,IF(F57="Scenario3PBT2",'Deep retrofit'!$J$16,"")))&amp;IF(F57="Scenario1PBT3",'Deep retrofit'!$K$16,IF(F57="Scenario2PBT3",'Deep retrofit'!$L$16,IF(F57="Scenario3PBT3",'Deep retrofit'!$M$16,"")))&amp;IF(F57="Scenario1PBT4",'Deep retrofit'!$N$16,IF(F57="Scenario2PBT4",'Deep retrofit'!$O$16,IF(F57="Scenario3PBT4",'Deep retrofit'!$P$16,"")))&amp;IF(F57="Scenario1PBT5",'Deep retrofit'!$Q$16,IF(F57="Scenario2PBT5",'Deep retrofit'!$R$16,IF(F57="Scenario3PBT5",'Deep retrofit'!$S$16,"")))&amp;IF(F57="Scenario1PBT6",'Deep retrofit'!$T$16,IF(F57="Scenario2PBT6",'Deep retrofit'!$U$16,IF(F57="Scenario3PBT6",'Deep retrofit'!$V$16,"")))&amp;IF(F57="Scenario1PBT7",'Deep retrofit'!$W$16,IF(F57="Scenario2PBT7",'Deep retrofit'!$X$16,IF(F57="Scenario3PBT7",'Deep retrofit'!$Y$16,"")))&amp;IF(F57="Scenario1PBT8",'Deep retrofit'!$Z$16,IF(F57="Scenario2PBT8",'Deep retrofit'!$AA$16,IF(F57="Scenario3PBT8",'Deep retrofit'!$AB$16,"")))&amp;IF(F57="Scenario1PBT9",'Deep retrofit'!$AC$16,IF(F57="Scenario2PBT9",'Deep retrofit'!$AD$16,IF(F57="Scenario3PBT9",'Deep retrofit'!$AE$16,"")))&amp;IF(F57="Scenario1PBT10",'Deep retrofit'!$AF$16,IF(F57="Scenario2PBT10",'Deep retrofit'!$AG$16,IF(F57="Scenario3PBT10",'Deep retrofit'!$AH$16,"")))&amp;IF(F57="Scenario1PBT11",'Deep retrofit'!$AI$16,IF(F57="Scenario2PBT11",'Deep retrofit'!$AJ$16,IF(F57="Scenario3PBT11",'Deep retrofit'!$AK$16,"")))&amp;IF(F57="Scenario1PBT12",'Deep retrofit'!$AL$16,IF(F57="Scenario2PBT12",'Deep retrofit'!$AM$16,IF(F57="Scenario3PBT12",'Deep retrofit'!$AN$16,"")))&amp;IF(F57="Scenario1PBT13",'Deep retrofit'!$AO$16,IF(F57="Scenario2PBT13",'Deep retrofit'!$AP$16,IF(F57="Scenario3PBT13",'Deep retrofit'!$AQ$16,"")))&amp;IF(F57="Scenario1PBT14",'Deep retrofit'!$AR$16,IF(F57="Scenario2PBT14",'Deep retrofit'!$AS$16,IF(F57="Scenario3PBT14",'Deep retrofit'!$AT$16,"")))&amp;IF(F57="Scenario1PBT15",'Deep retrofit'!$AU$16,IF(F57="Scenario2PBT15",'Deep retrofit'!$AV$16,IF(F57="Scenario3PBT15",'Deep retrofit'!$AW$16,"")))</f>
        <v/>
      </c>
      <c r="J57" s="117">
        <f t="shared" si="14"/>
        <v>0</v>
      </c>
      <c r="K57" s="117" t="str">
        <f>IF(F57="Scenario1PBT1",'Deep retrofit'!$E$18,IF(F57="Scenario2PBT1",'Deep retrofit'!$F$18,IF(F57="Scenario3PBT1",'Deep retrofit'!$G$18,"")))&amp;IF(F57="Scenario1PBT2",'Deep retrofit'!$H$18,IF(F57="Scenario2PBT2",'Deep retrofit'!$I$18,IF(F57="Scenario3PBT2",'Deep retrofit'!$J$18,"")))&amp;IF(F57="Scenario1PBT3",'Deep retrofit'!$K$18,IF(F57="Scenario2PBT3",'Deep retrofit'!$L$18,IF(F57="Scenario3PBT3",'Deep retrofit'!$M$18,"")))&amp;IF(F57="Scenario1PBT4",'Deep retrofit'!$N$18,IF(F57="Scenario2PBT4",'Deep retrofit'!$O$18,IF(F57="Scenario3PBT4",'Deep retrofit'!$P$18,"")))&amp;IF(F57="Scenario1PBT5",'Deep retrofit'!$Q$18,IF(F57="Scenario2PBT5",'Deep retrofit'!$R$18,IF(F57="Scenario3PBT5",'Deep retrofit'!$S$18,"")))&amp;IF(F57="Scenario1PBT6",'Deep retrofit'!$T$18,IF(F57="Scenario2PBT6",'Deep retrofit'!$U$18,IF(F57="Scenario3PBT6",'Deep retrofit'!$V$18,"")))&amp;IF(F57="Scenario1PBT7",'Deep retrofit'!$W$18,IF(F57="Scenario2PBT7",'Deep retrofit'!$X$18,IF(F57="Scenario3PBT7",'Deep retrofit'!$Y$18,"")))&amp;IF(F57="Scenario1PBT8",'Deep retrofit'!$Z$18,IF(F57="Scenario2PBT8",'Deep retrofit'!$AA$18,IF(F57="Scenario3PBT8",'Deep retrofit'!$AB$18,"")))&amp;IF(F57="Scenario1PBT9",'Deep retrofit'!$AC$18,IF(F57="Scenario2PBT9",'Deep retrofit'!$AD$18,IF(F57="Scenario3PBT9",'Deep retrofit'!$AE$18,"")))&amp;IF(F57="Scenario1PBT10",'Deep retrofit'!$AF$18,IF(F57="Scenario2PBT10",'Deep retrofit'!$AG$18,IF(F57="Scenario3PBT10",'Deep retrofit'!$AH$18,"")))&amp;IF(F57="Scenario1PBT11",'Deep retrofit'!$AI$18,IF(F57="Scenario2PBT11",'Deep retrofit'!$AJ$18,IF(F57="Scenario3PBT11",'Deep retrofit'!$AK$18,"")))&amp;IF(F57="Scenario1PBT12",'Deep retrofit'!$AL$18,IF(F57="Scenario2PBT12",'Deep retrofit'!$AM$18,IF(F57="Scenario3PBT12",'Deep retrofit'!$AN$18,"")))&amp;IF(F57="Scenario1PBT13",'Deep retrofit'!$AO$18,IF(F57="Scenario2PBT13",'Deep retrofit'!$AP$18,IF(F57="Scenario3PBT13",'Deep retrofit'!$AQ$18,"")))&amp;IF(F57="Scenario1PBT14",'Deep retrofit'!$AR$18,IF(F57="Scenario2PBT14",'Deep retrofit'!$AS$18,IF(F57="Scenario3PBT14",'Deep retrofit'!$AT$18,"")))&amp;IF(F57="Scenario1PBT15",'Deep retrofit'!$AU$18,IF(F57="Scenario2PBT15",'Deep retrofit'!$AV$18,IF(F57="Scenario3PBT15",'Deep retrofit'!$AW$18,"")))</f>
        <v/>
      </c>
      <c r="L57" s="117">
        <f t="shared" si="15"/>
        <v>0</v>
      </c>
      <c r="M57" s="117" t="str">
        <f>IF(F57="Scenario1PBT1",'Deep retrofit'!$E$20,IF(F57="Scenario2PBT1",'Deep retrofit'!$F$20,IF(F57="Scenario3PBT1",'Deep retrofit'!$G$20,"")))&amp;IF(F57="Scenario1PBT2",'Deep retrofit'!$H$20,IF(F57="Scenario2PBT2",'Deep retrofit'!$I$20,IF(F57="Scenario3PBT2",'Deep retrofit'!$J$20,"")))&amp;IF(F57="Scenario1PBT3",'Deep retrofit'!$K$20,IF(F57="Scenario2PBT3",'Deep retrofit'!$L$20,IF(F57="Scenario3PBT3",'Deep retrofit'!$M$20,"")))&amp;IF(F57="Scenario1PBT4",'Deep retrofit'!$N$20,IF(F57="Scenario2PBT4",'Deep retrofit'!$O$20,IF(F57="Scenario3PBT4",'Deep retrofit'!$P$20,"")))&amp;IF(F57="Scenario1PBT5",'Deep retrofit'!$Q$20,IF(F57="Scenario2PBT5",'Deep retrofit'!$R$20,IF(F57="Scenario3PBT5",'Deep retrofit'!$S$20,"")))&amp;IF(F57="Scenario1PBT6",'Deep retrofit'!$T$20,IF(F57="Scenario2PBT6",'Deep retrofit'!$U$20,IF(F57="Scenario3PBT6",'Deep retrofit'!$V$20,"")))&amp;IF(F57="Scenario1PBT7",'Deep retrofit'!$W$20,IF(F57="Scenario2PBT7",'Deep retrofit'!$X$20,IF(F57="Scenario3PBT7",'Deep retrofit'!$Y$20,"")))&amp;IF(F57="Scenario1PBT8",'Deep retrofit'!$Z$20,IF(F57="Scenario2PBT8",'Deep retrofit'!$AA$20,IF(F57="Scenario3PBT8",'Deep retrofit'!$AB$20,"")))&amp;IF(F57="Scenario1PBT9",'Deep retrofit'!$AC$20,IF(F57="Scenario2PBT9",'Deep retrofit'!$AD$20,IF(F57="Scenario3PBT9",'Deep retrofit'!$AE$20,"")))&amp;IF(F57="Scenario1PBT10",'Deep retrofit'!$AF$20,IF(F57="Scenario2PBT10",'Deep retrofit'!$AG$20,IF(F57="Scenario3PBT10",'Deep retrofit'!$AH$20,"")))&amp;IF(F57="Scenario1PBT11",'Deep retrofit'!$AI$20,IF(F57="Scenario2PBT11",'Deep retrofit'!$AJ$20,IF(F57="Scenario3PBT11",'Deep retrofit'!$AK$20,"")))&amp;IF(F57="Scenario1PBT12",'Deep retrofit'!$AL$20,IF(F57="Scenario2PBT12",'Deep retrofit'!$AM$20,IF(F57="Scenario3PBT12",'Deep retrofit'!$AN$20,"")))&amp;IF(F57="Scenario1PBT13",'Deep retrofit'!$AO$20,IF(F57="Scenario2PBT13",'Deep retrofit'!$AP$20,IF(F57="Scenario3PBT13",'Deep retrofit'!$AQ$20,"")))&amp;IF(F57="Scenario1PBT14",'Deep retrofit'!$AR$20,IF(F57="Scenario2PBT14",'Deep retrofit'!$AS$20,IF(F57="Scenario3PBT14",'Deep retrofit'!$AT$20,"")))&amp;IF(F57="Scenario1PBT15",'Deep retrofit'!$AU$20,IF(F57="Scenario2PBT15",'Deep retrofit'!$AV$20,IF(F57="Scenario3PBT15",'Deep retrofit'!$AW$20,"")))</f>
        <v/>
      </c>
      <c r="N57" s="118">
        <f t="shared" si="16"/>
        <v>0</v>
      </c>
      <c r="O57" s="206" t="str">
        <f>IF(F57="Scenario1PBT1",'Deep retrofit'!$E$23,IF(F57="Scenario2PBT1",'Deep retrofit'!$F$23,IF(F57="Scenario3PBT1",'Deep retrofit'!$G$23,"")))&amp;IF(F57="Scenario1PBT2",'Deep retrofit'!$H$23,IF(F57="Scenario2PBT2",'Deep retrofit'!$I$23,IF(F57="Scenario3PBT2",'Deep retrofit'!$J$23,"")))&amp;IF(F57="Scenario1PBT3",'Deep retrofit'!$K$23,IF(F57="Scenario2PBT3",'Deep retrofit'!$L$23,IF(F57="Scenario3PBT3",'Deep retrofit'!$M$23,"")))&amp;IF(F57="Scenario1PBT4",'Deep retrofit'!$N$23,IF(F57="Scenario2PBT4",'Deep retrofit'!$O$23,IF(F57="Scenario3PBT4",'Deep retrofit'!$P$23,"")))&amp;IF(F57="Scenario1PBT5",'Deep retrofit'!$Q$23,IF(F57="Scenario2PBT5",'Deep retrofit'!$R$23,IF(F57="Scenario3PBT5",'Deep retrofit'!$S$23,"")))&amp;IF(F57="Scenario1PBT6",'Deep retrofit'!$T$23,IF(F57="Scenario2PBT6",'Deep retrofit'!$U$23,IF(F57="Scenario3PBT6",'Deep retrofit'!$V$23,"")))&amp;IF(F57="Scenario1PBT7",'Deep retrofit'!$W$23,IF(F57="Scenario2PBT7",'Deep retrofit'!$X$23,IF(F57="Scenario3PBT7",'Deep retrofit'!$Y$23,"")))&amp;IF(F57="Scenario1PBT8",'Deep retrofit'!$Z$23,IF(F57="Scenario2PBT8",'Deep retrofit'!$AA$23,IF(F57="Scenario3PBT8",'Deep retrofit'!$AB$23,"")))&amp;IF(F57="Scenario1PBT9",'Deep retrofit'!$AC$23,IF(F57="Scenario2PBT9",'Deep retrofit'!$AD$23,IF(F57="Scenario3PBT9",'Deep retrofit'!$AE$23,"")))&amp;IF(F57="Scenario1PBT10",'Deep retrofit'!$AF$23,IF(F57="Scenario2PBT10",'Deep retrofit'!$AG$23,IF(F57="Scenario3PBT10",'Deep retrofit'!$AH$23,"")))&amp;IF(F57="Scenario1PBT11",'Deep retrofit'!$AI$23,IF(F57="Scenario2PBT11",'Deep retrofit'!$AJ$23,IF(F57="Scenario3PBT11",'Deep retrofit'!$AK$23,"")))&amp;IF(F57="Scenario1PBT12",'Deep retrofit'!$AL$23,IF(F57="Scenario2PBT12",'Deep retrofit'!$AM$23,IF(F57="Scenario3PBT12",'Deep retrofit'!$AN$23,"")))&amp;IF(F57="Scenario1PBT13",'Deep retrofit'!$AO$23,IF(F57="Scenario2PBT13",'Deep retrofit'!$AP$23,IF(F57="Scenario3PBT13",'Deep retrofit'!$AQ$23,"")))&amp;IF(F57="Scenario1PBT14",'Deep retrofit'!$AR$23,IF(F57="Scenario2PBT14",'Deep retrofit'!$AS$23,IF(F57="Scenario3PBT14",'Deep retrofit'!$AT$23,"")))&amp;IF(F57="Scenario1PBT15",'Deep retrofit'!$AU$23,IF(F57="Scenario2PBT15",'Deep retrofit'!$AV$23,IF(F57="Scenario3PBT15",'Deep retrofit'!$AW$23,"")))</f>
        <v/>
      </c>
      <c r="P57" s="117">
        <f t="shared" si="17"/>
        <v>0</v>
      </c>
      <c r="Q57" s="117" t="str">
        <f>IF(F57="Scenario1PBT1",'Deep retrofit'!$E$25,IF(F57="Scenario2PBT1",'Deep retrofit'!$F$25,IF(F57="Scenario3PBT1",'Deep retrofit'!$G$25,"")))&amp;IF(F57="Scenario1PBT2",'Deep retrofit'!$H$25,IF(F57="Scenario2PBT2",'Deep retrofit'!$I$25,IF(F57="Scenario3PBT2",'Deep retrofit'!$J$25,"")))&amp;IF(F57="Scenario1PBT3",'Deep retrofit'!$K$25,IF(F57="Scenario2PBT3",'Deep retrofit'!$L$25,IF(F57="Scenario3PBT3",'Deep retrofit'!$M$25,"")))&amp;IF(F57="Scenario1PBT4",'Deep retrofit'!$N$25,IF(F57="Scenario2PBT4",'Deep retrofit'!$O$25,IF(F57="Scenario3PBT4",'Deep retrofit'!$P$25,"")))&amp;IF(F57="Scenario1PBT5",'Deep retrofit'!$Q$25,IF(F57="Scenario2PBT5",'Deep retrofit'!$R$25,IF(F57="Scenario3PBT5",'Deep retrofit'!$S$25,"")))&amp;IF(F57="Scenario1PBT6",'Deep retrofit'!$T$25,IF(F57="Scenario2PBT6",'Deep retrofit'!$U$25,IF(F57="Scenario3PBT6",'Deep retrofit'!$V$25,"")))&amp;IF(F57="Scenario1PBT7",'Deep retrofit'!$W$25,IF(F57="Scenario2PBT7",'Deep retrofit'!$X$25,IF(F57="Scenario3PBT7",'Deep retrofit'!$Y$25,"")))&amp;IF(F57="Scenario1PBT8",'Deep retrofit'!$Z$25,IF(F57="Scenario2PBT8",'Deep retrofit'!$AA$25,IF(F57="Scenario3PBT8",'Deep retrofit'!$AB$25,"")))&amp;IF(F57="Scenario1PBT9",'Deep retrofit'!$AC$25,IF(F57="Scenario2PBT9",'Deep retrofit'!$AD$25,IF(F57="Scenario3PBT9",'Deep retrofit'!$AE$25,"")))&amp;IF(F57="Scenario1PBT10",'Deep retrofit'!$AF$25,IF(F57="Scenario2PBT10",'Deep retrofit'!$AG$25,IF(F57="Scenario3PBT10",'Deep retrofit'!$AH$25,"")))&amp;IF(F57="Scenario1PBT11",'Deep retrofit'!$AI$25,IF(F57="Scenario2PBT11",'Deep retrofit'!$AJ$25,IF(F57="Scenario3PBT11",'Deep retrofit'!$AK$25,"")))&amp;IF(F57="Scenario1PBT12",'Deep retrofit'!$AL$25,IF(F57="Scenario2PBT12",'Deep retrofit'!$AM$25,IF(F57="Scenario3PBT12",'Deep retrofit'!$AN$25,"")))&amp;IF(F57="Scenario1PBT13",'Deep retrofit'!$AO$25,IF(F57="Scenario2PBT13",'Deep retrofit'!$AP$25,IF(F57="Scenario3PBT13",'Deep retrofit'!$AQ$25,"")))&amp;IF(F57="Scenario1PBT14",'Deep retrofit'!$AR$25,IF(F57="Scenario2PBT14",'Deep retrofit'!$AS$25,IF(F57="Scenario3PBT14",'Deep retrofit'!$AT$25,"")))&amp;IF(F57="Scenario1PBT15",'Deep retrofit'!$AU$25,IF(F57="Scenario2PBT15",'Deep retrofit'!$AV$25,IF(F57="Scenario3PBT15",'Deep retrofit'!$AW$25,"")))</f>
        <v/>
      </c>
      <c r="R57" s="117">
        <f t="shared" si="18"/>
        <v>0</v>
      </c>
      <c r="S57" s="117" t="str">
        <f>IF(F57="Scenario1PBT1",'Deep retrofit'!$E$27,IF(F57="Scenario2PBT1",'Deep retrofit'!$F$27,IF(F57="Scenario3PBT1",'Deep retrofit'!$G$27,"")))&amp;IF(F57="Scenario1PBT2",'Deep retrofit'!$H$27,IF(F57="Scenario2PBT2",'Deep retrofit'!$I$27,IF(F57="Scenario3PBT2",'Deep retrofit'!$J$27,"")))&amp;IF(F57="Scenario1PBT3",'Deep retrofit'!$K$27,IF(F57="Scenario2PBT3",'Deep retrofit'!$L$27,IF(F57="Scenario3PBT3",'Deep retrofit'!$M$27,"")))&amp;IF(F57="Scenario1PBT4",'Deep retrofit'!$N$27,IF(F57="Scenario2PBT4",'Deep retrofit'!$O$27,IF(F57="Scenario3PBT4",'Deep retrofit'!$P$27,"")))&amp;IF(F57="Scenario1PBT5",'Deep retrofit'!$Q$27,IF(F57="Scenario2PBT5",'Deep retrofit'!$R$27,IF(F57="Scenario3PBT5",'Deep retrofit'!$S$27,"")))&amp;IF(F57="Scenario1PBT6",'Deep retrofit'!$T$27,IF(F57="Scenario2PBT6",'Deep retrofit'!$U$27,IF(F57="Scenario3PBT6",'Deep retrofit'!$V$27,"")))&amp;IF(F57="Scenario1PBT7",'Deep retrofit'!$W$27,IF(F57="Scenario2PBT7",'Deep retrofit'!$X$27,IF(F57="Scenario3PBT7",'Deep retrofit'!$Y$27,"")))&amp;IF(F57="Scenario1PBT8",'Deep retrofit'!$Z$27,IF(F57="Scenario2PBT8",'Deep retrofit'!$AA$27,IF(F57="Scenario3PBT8",'Deep retrofit'!$AB$27,"")))&amp;IF(F57="Scenario1PBT9",'Deep retrofit'!$AC$27,IF(F57="Scenario2PBT9",'Deep retrofit'!$AD$27,IF(F57="Scenario3PBT9",'Deep retrofit'!$AE$27,"")))&amp;IF(F57="Scenario1PBT10",'Deep retrofit'!$AF$27,IF(F57="Scenario2PBT10",'Deep retrofit'!$AG$27,IF(F57="Scenario3PBT10",'Deep retrofit'!$AH$27,"")))&amp;IF(F57="Scenario1PBT11",'Deep retrofit'!$AI$27,IF(F57="Scenario2PBT11",'Deep retrofit'!$AJ$27,IF(F57="Scenario3PBT11",'Deep retrofit'!$AK$27,"")))&amp;IF(F57="Scenario1PBT12",'Deep retrofit'!$AL$27,IF(F57="Scenario2PBT12",'Deep retrofit'!$AM$27,IF(F57="Scenario3PBT12",'Deep retrofit'!$AN$27,"")))&amp;IF(F57="Scenario1PBT13",'Deep retrofit'!$AO$27,IF(F57="Scenario2PBT13",'Deep retrofit'!$AP$27,IF(F57="Scenario3PBT13",'Deep retrofit'!$AQ$27,"")))&amp;IF(F57="Scenario1PBT14",'Deep retrofit'!$AR$27,IF(F57="Scenario2PBT14",'Deep retrofit'!$AS$27,IF(F57="Scenario3PBT14",'Deep retrofit'!$AT$27,"")))&amp;IF(F57="Scenario1PBT15",'Deep retrofit'!$AU$27,IF(F57="Scenario2PBT15",'Deep retrofit'!$AV$27,IF(F57="Scenario3PBT15",'Deep retrofit'!$AW$27,"")))</f>
        <v/>
      </c>
      <c r="T57" s="207">
        <f t="shared" si="19"/>
        <v>0</v>
      </c>
      <c r="U57" s="206" t="str">
        <f>IF(F57="Scenario1PBT1",'Deep retrofit'!$E$38,IF(F57="Scenario2PBT1",'Deep retrofit'!$F$38,IF(F57="Scenario3PBT1",'Deep retrofit'!$G$38,"")))&amp;IF(F57="Scenario1PBT2",'Deep retrofit'!$H$38,IF(F57="Scenario2PBT2",'Deep retrofit'!$I$38,IF(F57="Scenario3PBT2",'Deep retrofit'!$J$38,"")))&amp;IF(F57="Scenario1PBT3",'Deep retrofit'!$K$38,IF(F57="Scenario2PBT3",'Deep retrofit'!$L$38,IF(F57="Scenario3PBT3",'Deep retrofit'!$M$38,"")))&amp;IF(F57="Scenario1PBT4",'Deep retrofit'!$N$38,IF(F57="Scenario2PBT4",'Deep retrofit'!$O$38,IF(F57="Scenario3PBT4",'Deep retrofit'!$P$38,"")))&amp;IF(F57="Scenario1PBT5",'Deep retrofit'!$Q$38,IF(F57="Scenario2PBT5",'Deep retrofit'!$R$38,IF(F57="Scenario3PBT5",'Deep retrofit'!$S$38,"")))&amp;IF(F57="Scenario1PBT6",'Deep retrofit'!$T$38,IF(F57="Scenario2PBT6",'Deep retrofit'!$U$38,IF(F57="Scenario3PBT6",'Deep retrofit'!$V$38,"")))&amp;IF(F57="Scenario1PBT7",'Deep retrofit'!$W$38,IF(F57="Scenario2PBT7",'Deep retrofit'!$X$38,IF(F57="Scenario3PBT7",'Deep retrofit'!$Y$38,"")))&amp;IF(F57="Scenario1PBT8",'Deep retrofit'!$Z$38,IF(F57="Scenario2PBT8",'Deep retrofit'!$AA$38,IF(F57="Scenario3PBT8",'Deep retrofit'!$AB$38,"")))&amp;IF(F57="Scenario1PBT9",'Deep retrofit'!$AC$38,IF(F57="Scenario2PBT9",'Deep retrofit'!$AD$38,IF(F57="Scenario3PBT9",'Deep retrofit'!$AE$38,"")))&amp;IF(F57="Scenario1PBT10",'Deep retrofit'!$AF$38,IF(F57="Scenario2PBT10",'Deep retrofit'!$AG$38,IF(F57="Scenario3PBT10",'Deep retrofit'!$AH$38,"")))&amp;IF(F57="Scenario1PBT11",'Deep retrofit'!$AI$38,IF(F57="Scenario2PBT11",'Deep retrofit'!$AJ$38,IF(F57="Scenario3PBT11",'Deep retrofit'!$AK$38,"")))&amp;IF(F57="Scenario1PBT12",'Deep retrofit'!$AL$38,IF(F57="Scenario2PBT12",'Deep retrofit'!$AM$38,IF(F57="Scenario3PBT12",'Deep retrofit'!$AN$38,"")))&amp;IF(F57="Scenario1PBT13",'Deep retrofit'!$AO$38,IF(F57="Scenario2PBT13",'Deep retrofit'!$AP$38,IF(F57="Scenario3PBT13",'Deep retrofit'!$AQ$38,"")))&amp;IF(F57="Scenario1PBT14",'Deep retrofit'!$AR$38,IF(F57="Scenario2PBT14",'Deep retrofit'!$AS$38,IF(F57="Scenario3PBT14",'Deep retrofit'!$AT$38,"")))&amp;IF(F57="Scenario1PBT15",'Deep retrofit'!$AU$38,IF(F57="Scenario2PBT15",'Deep retrofit'!$AV$38,IF(F57="Scenario3PBT15",'Deep retrofit'!$AW$38,"")))</f>
        <v/>
      </c>
      <c r="V57" s="117">
        <f t="shared" si="20"/>
        <v>0</v>
      </c>
      <c r="W57" s="117" t="str">
        <f>IF(F57="Scenario1PBT1",'Deep retrofit'!$E$40,IF(F57="Scenario2PBT1",'Deep retrofit'!$F$40,IF(F57="Scenario3PBT1",'Deep retrofit'!$G$40,"")))&amp;IF(F57="Scenario1PBT2",'Deep retrofit'!$H$40,IF(F57="Scenario2PBT2",'Deep retrofit'!$I$40,IF(F57="Scenario3PBT2",'Deep retrofit'!$J$40,"")))&amp;IF(F57="Scenario1PBT3",'Deep retrofit'!$K$40,IF(F57="Scenario2PBT3",'Deep retrofit'!$L$40,IF(F57="Scenario3PBT3",'Deep retrofit'!$M$40,"")))&amp;IF(F57="Scenario1PBT4",'Deep retrofit'!$N$40,IF(F57="Scenario2PBT4",'Deep retrofit'!$O$40,IF(F57="Scenario3PBT4",'Deep retrofit'!$P$40,"")))&amp;IF(F57="Scenario1PBT5",'Deep retrofit'!$Q$40,IF(F57="Scenario2PBT5",'Deep retrofit'!$R$40,IF(F57="Scenario3PBT5",'Deep retrofit'!$S$40,"")))&amp;IF(F57="Scenario1PBT6",'Deep retrofit'!$T$40,IF(F57="Scenario2PBT6",'Deep retrofit'!$U$40,IF(F57="Scenario3PBT6",'Deep retrofit'!$V$40,"")))&amp;IF(F57="Scenario1PBT7",'Deep retrofit'!$W$40,IF(F57="Scenario2PBT7",'Deep retrofit'!$X$40,IF(F57="Scenario3PBT7",'Deep retrofit'!$Y$40,"")))&amp;IF(F57="Scenario1PBT8",'Deep retrofit'!$Z$40,IF(F57="Scenario2PBT8",'Deep retrofit'!$AA$40,IF(F57="Scenario3PBT8",'Deep retrofit'!$AB$40,"")))&amp;IF(F57="Scenario1PBT9",'Deep retrofit'!$AC$40,IF(F57="Scenario2PBT9",'Deep retrofit'!$AD$40,IF(F57="Scenario3PBT9",'Deep retrofit'!$AE$40,"")))&amp;IF(F57="Scenario1PBT10",'Deep retrofit'!$AF$40,IF(F57="Scenario2PBT10",'Deep retrofit'!$AG$40,IF(F57="Scenario3PBT10",'Deep retrofit'!$AH$40,"")))&amp;IF(F57="Scenario1PBT11",'Deep retrofit'!$AI$40,IF(F57="Scenario2PBT11",'Deep retrofit'!$AJ$40,IF(F57="Scenario3PBT11",'Deep retrofit'!$AK$40,"")))&amp;IF(F57="Scenario1PBT12",'Deep retrofit'!$AL$40,IF(F57="Scenario2PBT12",'Deep retrofit'!$AM$40,IF(F57="Scenario3PBT12",'Deep retrofit'!$AN$40,"")))&amp;IF(F57="Scenario1PBT13",'Deep retrofit'!$AO$40,IF(F57="Scenario2PBT13",'Deep retrofit'!$AP$40,IF(F57="Scenario3PBT13",'Deep retrofit'!$AQ$40,"")))&amp;IF(F57="Scenario1PBT14",'Deep retrofit'!$AR$40,IF(F57="Scenario2PBT14",'Deep retrofit'!$AS$40,IF(F57="Scenario3PBT14",'Deep retrofit'!$AT$40,"")))&amp;IF(F57="Scenario1PBT15",'Deep retrofit'!$AU$40,IF(F57="Scenario2PBT15",'Deep retrofit'!$AV$40,IF(F57="Scenario3PBT15",'Deep retrofit'!$AW$40,"")))</f>
        <v/>
      </c>
      <c r="X57" s="117">
        <f t="shared" si="21"/>
        <v>0</v>
      </c>
      <c r="Y57" s="117" t="str">
        <f>IF(F57="Scenario1PBT1",'Deep retrofit'!$E$42,IF(F57="Scenario2PBT1",'Deep retrofit'!$F$42,IF(F57="Scenario3PBT1",'Deep retrofit'!$G$42,"")))&amp;IF(F57="Scenario1PBT2",'Deep retrofit'!$H$42,IF(F57="Scenario2PBT2",'Deep retrofit'!$I$42,IF(F57="Scenario3PBT2",'Deep retrofit'!$J$42,"")))&amp;IF(F57="Scenario1PBT3",'Deep retrofit'!$K$42,IF(F57="Scenario2PBT3",'Deep retrofit'!$L$42,IF(F57="Scenario3PBT3",'Deep retrofit'!$M$42,"")))&amp;IF(F57="Scenario1PBT4",'Deep retrofit'!$N$42,IF(F57="Scenario2PBT4",'Deep retrofit'!$O$42,IF(F57="Scenario3PBT4",'Deep retrofit'!$P$42,"")))&amp;IF(F57="Scenario1PBT5",'Deep retrofit'!$Q$42,IF(F57="Scenario2PBT5",'Deep retrofit'!$R$42,IF(F57="Scenario3PBT5",'Deep retrofit'!$S$42,"")))&amp;IF(F57="Scenario1PBT6",'Deep retrofit'!$T$42,IF(F57="Scenario2PBT6",'Deep retrofit'!$U$42,IF(F57="Scenario3PBT6",'Deep retrofit'!$V$42,"")))&amp;IF(F57="Scenario1PBT7",'Deep retrofit'!$W$42,IF(F57="Scenario2PBT7",'Deep retrofit'!$X$42,IF(F57="Scenario3PBT7",'Deep retrofit'!$Y$42,"")))&amp;IF(F57="Scenario1PBT8",'Deep retrofit'!$Z$42,IF(F57="Scenario2PBT8",'Deep retrofit'!$AA$42,IF(F57="Scenario3PBT8",'Deep retrofit'!$AB$42,"")))&amp;IF(F57="Scenario1PBT9",'Deep retrofit'!$AC$42,IF(F57="Scenario2PBT9",'Deep retrofit'!$AD$42,IF(F57="Scenario3PBT9",'Deep retrofit'!$AE$42,"")))&amp;IF(F57="Scenario1PBT10",'Deep retrofit'!$AF$42,IF(F57="Scenario2PBT10",'Deep retrofit'!$AG$42,IF(F57="Scenario3PBT10",'Deep retrofit'!$AH$42,"")))&amp;IF(F57="Scenario1PBT11",'Deep retrofit'!$AI$42,IF(F57="Scenario2PBT11",'Deep retrofit'!$AJ$42,IF(F57="Scenario3PBT11",'Deep retrofit'!$AK$42,"")))&amp;IF(F57="Scenario1PBT12",'Deep retrofit'!$AL$42,IF(F57="Scenario2PBT12",'Deep retrofit'!$AM$42,IF(F57="Scenario3PBT12",'Deep retrofit'!$AN$42,"")))&amp;IF(F57="Scenario1PBT13",'Deep retrofit'!$AO$42,IF(F57="Scenario2PBT13",'Deep retrofit'!$AP$42,IF(F57="Scenario3PBT13",'Deep retrofit'!$AQ$42,"")))&amp;IF(F57="Scenario1PBT14",'Deep retrofit'!$AR$42,IF(F57="Scenario2PBT14",'Deep retrofit'!$AS$42,IF(F57="Scenario3PBT14",'Deep retrofit'!$AT$42,"")))&amp;IF(F57="Scenario1PBT15",'Deep retrofit'!$AU$42,IF(F57="Scenario2PBT15",'Deep retrofit'!$AV$42,IF(F57="Scenario3PBT15",'Deep retrofit'!$AW$42,"")))</f>
        <v/>
      </c>
      <c r="Z57" s="117">
        <f t="shared" si="22"/>
        <v>0</v>
      </c>
      <c r="AA57" s="269" t="str">
        <f>IF(F57="Scenario1PBT1",'Deep retrofit'!$E$101,IF(F57="Scenario2PBT1",'Deep retrofit'!$F$101,IF(F57="Scenario3PBT1",'Deep retrofit'!$G$101,"")))&amp;IF(F57="Scenario1PBT2",'Deep retrofit'!$H$101,IF(F57="Scenario2PBT2",'Deep retrofit'!$I$101,IF(F57="Scenario3PBT2",'Deep retrofit'!$J$101,"")))&amp;IF(F57="Scenario1PBT3",'Deep retrofit'!$K$101,IF(F57="Scenario2PBT3",'Deep retrofit'!$L$101,IF(F57="Scenario3PBT3",'Deep retrofit'!$M$101,"")))&amp;IF(F57="Scenario1PBT4",'Deep retrofit'!$N$101,IF(F57="Scenario2PBT4",'Deep retrofit'!$O$101,IF(F57="Scenario3PBT4",'Deep retrofit'!$P$101,"")))&amp;IF(F57="Scenario1PBT5",'Deep retrofit'!$Q$101,IF(F57="Scenario2PBT5",'Deep retrofit'!$R$101,IF(F57="Scenario3PBT5",'Deep retrofit'!$S$101,"")))&amp;IF(F57="Scenario1PBT6",'Deep retrofit'!$T$101,IF(F57="Scenario2PBT6",'Deep retrofit'!$U$101,IF(F57="Scenario3PBT6",'Deep retrofit'!$V$101,"")))&amp;IF(F57="Scenario1PBT7",'Deep retrofit'!$W$101,IF(F57="Scenario2PBT7",'Deep retrofit'!$X$101,IF(F57="Scenario3PBT7",'Deep retrofit'!$Y$101,"")))&amp;IF(F57="Scenario1PBT8",'Deep retrofit'!$Z$101,IF(F57="Scenario2PBT8",'Deep retrofit'!$AA$101,IF(F57="Scenario3PBT8",'Deep retrofit'!$AB$101,"")))&amp;IF(F57="Scenario1PBT9",'Deep retrofit'!$AC$101,IF(F57="Scenario2PBT9",'Deep retrofit'!$AD$101,IF(F57="Scenario3PBT9",'Deep retrofit'!$AE$101,"")))&amp;IF(F57="Scenario1PBT10",'Deep retrofit'!$AF$101,IF(F57="Scenario2PBT10",'Deep retrofit'!$AG$101,IF(F57="Scenario3PBT10",'Deep retrofit'!$AH$101,"")))&amp;IF(F57="Scenario1PBT11",'Deep retrofit'!$AI$101,IF(F57="Scenario2PBT11",'Deep retrofit'!$AJ$101,IF(F57="Scenario3PBT11",'Deep retrofit'!$AK$101,"")))&amp;IF(F57="Scenario1PBT12",'Deep retrofit'!$AL$101,IF(F57="Scenario2PBT12",'Deep retrofit'!$AM$101,IF(F57="Scenario3PBT12",'Deep retrofit'!$AN$101,"")))&amp;IF(F57="Scenario1PBT13",'Deep retrofit'!$AO$101,IF(F57="Scenario2PBT13",'Deep retrofit'!$AP$101,IF(F57="Scenario3PBT13",'Deep retrofit'!$AQ$101,"")))&amp;IF(F57="Scenario1PBT14",'Deep retrofit'!$AR$101,IF(F57="Scenario2PBT14",'Deep retrofit'!$AS$101,IF(F57="Scenario3PBT14",'Deep retrofit'!$AT$101,"")))&amp;IF(F57="Scenario1PBT15",'Deep retrofit'!$AU$101,IF(F57="Scenario2PBT15",'Deep retrofit'!$AV$101,IF(F57="Scenario3PBT15",'Deep retrofit'!$AW$101,"")))</f>
        <v/>
      </c>
      <c r="AB57" s="203">
        <f t="shared" si="23"/>
        <v>0</v>
      </c>
      <c r="AC57" s="372" t="str">
        <f t="shared" si="24"/>
        <v/>
      </c>
      <c r="AD57" s="353">
        <f>IF(AC57="",IFERROR('Projection_Base-case'!G58-G57,0),0)</f>
        <v>0</v>
      </c>
      <c r="AE57" s="350">
        <f t="shared" si="25"/>
        <v>0</v>
      </c>
      <c r="AF57" s="361">
        <f>IFERROR(100*AD57/'Projection_Base-case'!G58,0)</f>
        <v>0</v>
      </c>
      <c r="AG57" s="352">
        <f>IF(AC57="",IFERROR('Projection_Base-case'!I58-I57,0),0)</f>
        <v>0</v>
      </c>
      <c r="AH57" s="353">
        <f t="shared" si="26"/>
        <v>0</v>
      </c>
      <c r="AI57" s="361">
        <f>IFERROR(100*AG57/'Projection_Base-case'!I58,0)</f>
        <v>0</v>
      </c>
      <c r="AJ57" s="352">
        <f>IF(AC57="",IFERROR('Projection_Base-case'!K58-K57,0),0)</f>
        <v>0</v>
      </c>
      <c r="AK57" s="353">
        <f t="shared" si="27"/>
        <v>0</v>
      </c>
      <c r="AL57" s="361">
        <f>IFERROR(100*AJ57/'Projection_Base-case'!K58,0)</f>
        <v>0</v>
      </c>
      <c r="AM57" s="352">
        <f>-IF(AC57="",IFERROR('Projection_Base-case'!M58-M57,0),0)</f>
        <v>0</v>
      </c>
      <c r="AN57" s="353">
        <f t="shared" si="28"/>
        <v>0</v>
      </c>
      <c r="AO57" s="354">
        <f>IFERROR(IF('Projection_Base-case'!N58&gt;0,100*AN57/'Projection_Base-case'!N58,100*AN57/N57),0)</f>
        <v>0</v>
      </c>
      <c r="AP57" s="355">
        <f>IF(AC57="",IFERROR('Projection_Base-case'!O58-O57,0),0)</f>
        <v>0</v>
      </c>
      <c r="AQ57" s="356">
        <f t="shared" si="29"/>
        <v>0</v>
      </c>
      <c r="AR57" s="356">
        <f>IFERROR(100*AP57/'Projection_Base-case'!O58,0)</f>
        <v>0</v>
      </c>
      <c r="AS57" s="355">
        <f>IF(AC57="",IFERROR('Projection_Base-case'!Q58-Q57,0),0)</f>
        <v>0</v>
      </c>
      <c r="AT57" s="356">
        <f t="shared" si="30"/>
        <v>0</v>
      </c>
      <c r="AU57" s="356">
        <f>IFERROR(100*AS57/'Projection_Base-case'!Q58,0)</f>
        <v>0</v>
      </c>
      <c r="AV57" s="355">
        <f>IF(AC57="",IFERROR('Projection_Base-case'!S58-S57,0),0)</f>
        <v>0</v>
      </c>
      <c r="AW57" s="356">
        <f t="shared" si="31"/>
        <v>0</v>
      </c>
      <c r="AX57" s="357">
        <f>IFERROR(100*AV57/'Projection_Base-case'!S58,0)</f>
        <v>0</v>
      </c>
      <c r="AY57" s="358">
        <f>IF(AC57="",IFERROR('Projection_Base-case'!U58-U57,0),0)</f>
        <v>0</v>
      </c>
      <c r="AZ57" s="359">
        <f t="shared" si="32"/>
        <v>0</v>
      </c>
      <c r="BA57" s="359">
        <f>IFERROR(100*AY57/'Projection_Base-case'!U58,0)</f>
        <v>0</v>
      </c>
      <c r="BB57" s="358">
        <f>IF(AC57="",IFERROR('Projection_Base-case'!W58-W57,0),0)</f>
        <v>0</v>
      </c>
      <c r="BC57" s="359">
        <f t="shared" si="33"/>
        <v>0</v>
      </c>
      <c r="BD57" s="359">
        <f>IFERROR(100*BB57/'Projection_Base-case'!W58,0)</f>
        <v>0</v>
      </c>
      <c r="BE57" s="358">
        <f>IF(AC57="",IFERROR('Projection_Base-case'!Y58-Y57,0),0)</f>
        <v>0</v>
      </c>
      <c r="BF57" s="359">
        <f t="shared" si="34"/>
        <v>0</v>
      </c>
      <c r="BG57" s="359">
        <f>IFERROR(100*BE57/'Projection_Base-case'!Y58,0)</f>
        <v>0</v>
      </c>
      <c r="BH57" s="359">
        <f t="shared" si="35"/>
        <v>0</v>
      </c>
      <c r="BI57" s="360">
        <f t="shared" si="36"/>
        <v>0</v>
      </c>
    </row>
    <row r="58" spans="1:61" ht="15.6">
      <c r="A58" s="205">
        <v>54</v>
      </c>
      <c r="B58" s="347">
        <f>IF('Projection_Base-case'!B59&lt;&gt;"",'Projection_Base-case'!B59,0)</f>
        <v>0</v>
      </c>
      <c r="C58" s="347">
        <f>IF('Projection_Base-case'!C59&lt;&gt;"",'Projection_Base-case'!C59,0)</f>
        <v>0</v>
      </c>
      <c r="D58" s="347">
        <f>IF('Projection_Base-case'!D59&lt;&gt;"",'Projection_Base-case'!D59,0)</f>
        <v>0</v>
      </c>
      <c r="E58" s="346"/>
      <c r="F58" s="202" t="str">
        <f t="shared" si="12"/>
        <v>0</v>
      </c>
      <c r="G58" s="177" t="str">
        <f>IF(F58="Scenario1PBT1",'Deep retrofit'!$E$6,IF(F58="Scenario2PBT1",'Deep retrofit'!$F$6,IF(F58="Scenario3PBT1",'Deep retrofit'!$G$6,"")))&amp;IF(F58="Scenario1PBT2",'Deep retrofit'!$H$6,IF(F58="Scenario2PBT2",'Deep retrofit'!$I$6,IF(F58="Scenario3PBT2",'Deep retrofit'!$J$6,"")))&amp;IF(F58="Scenario1PBT3",'Deep retrofit'!$K$6,IF(F58="Scenario2PBT3",'Deep retrofit'!$L$6,IF(F58="Scenario3PBT3",'Deep retrofit'!$M$6,"")))&amp;IF(F58="Scenario1PBT4",'Deep retrofit'!$N$6,IF(F58="Scenario2PBT4",'Deep retrofit'!$O$6,IF(F58="Scenario3PBT4",'Deep retrofit'!$P$6,"")))&amp;IF(F58="Scenario1PBT5",'Deep retrofit'!$Q$6,IF(F58="Scenario2PBT5",'Deep retrofit'!$R$6,IF(F58="Scenario3PBT5",'Deep retrofit'!$S$6,"")))&amp;IF(F58="Scenario1PBT6",'Deep retrofit'!$T$6,IF(F58="Scenario2PBT6",'Deep retrofit'!$U$6,IF(F58="Scenario3PBT6",'Deep retrofit'!$V$6,"")))&amp;IF(F58="Scenario1PBT7",'Deep retrofit'!$W$6,IF(F58="Scenario2PBT7",'Deep retrofit'!$X$6,IF(F58="Scenario3PBT7",'Deep retrofit'!$Y$6,"")))&amp;IF(F58="Scenario1PBT8",'Deep retrofit'!$Z$6,IF(F58="Scenario2PBT8",'Deep retrofit'!$AA$6,IF(F58="Scenario3PBT8",'Deep retrofit'!$AB$6,"")))&amp;IF(F58="Scenario1PBT9",'Deep retrofit'!$AC$6,IF(F58="Scenario2PBT9",'Deep retrofit'!$AD$6,IF(F58="Scenario3PBT9",'Deep retrofit'!$AE$6,"")))&amp;IF(F58="Scenario1PBT10",'Deep retrofit'!$AF$6,IF(F58="Scenario2PBT10",'Deep retrofit'!$AG$6,IF(F58="Scenario3PBT10",'Deep retrofit'!$AH$6,"")))&amp;IF(F58="Scenario1PBT11",'Deep retrofit'!$AI$6,IF(F58="Scenario2PBT11",'Deep retrofit'!$AJ$6,IF(F58="Scenario3PBT11",'Deep retrofit'!$AK$6,"")))&amp;IF(F58="Scenario1PBT12",'Deep retrofit'!$AL$6,IF(F58="Scenario2PBT12",'Deep retrofit'!$AM$6,IF(F58="Scenario3PBT12",'Deep retrofit'!$AN$6,"")))&amp;IF(F58="Scenario1PBT13",'Deep retrofit'!$AO$6,IF(F58="Scenario2PBT13",'Deep retrofit'!$AP$6,IF(F58="Scenario3PBT13",'Deep retrofit'!$AQ$6,"")))&amp;IF(F58="Scenario1PBT14",'Deep retrofit'!$AR$6,IF(F58="Scenario2PBT14",'Deep retrofit'!$AS$6,IF(F58="Scenario3PBT14",'Deep retrofit'!$AT$6,"")))&amp;IF(F58="Scenario1PBT15",'Deep retrofit'!$AU$6,IF(F58="Scenario2PBT15",'Deep retrofit'!$AV$6,IF(F58="Scenario3PBT15",'Deep retrofit'!$AW$6,"")))</f>
        <v/>
      </c>
      <c r="H58" s="117">
        <f t="shared" si="13"/>
        <v>0</v>
      </c>
      <c r="I58" s="178" t="str">
        <f>IF(F58="Scenario1PBT1",'Deep retrofit'!$E$16,IF(F58="Scenario2PBT1",'Deep retrofit'!$F$16,IF(F58="Scenario3PBT1",'Deep retrofit'!$G$16,"")))&amp;IF(F58="Scenario1PBT2",'Deep retrofit'!$H$16,IF(F58="Scenario2PBT2",'Deep retrofit'!$I$16,IF(F58="Scenario3PBT2",'Deep retrofit'!$J$16,"")))&amp;IF(F58="Scenario1PBT3",'Deep retrofit'!$K$16,IF(F58="Scenario2PBT3",'Deep retrofit'!$L$16,IF(F58="Scenario3PBT3",'Deep retrofit'!$M$16,"")))&amp;IF(F58="Scenario1PBT4",'Deep retrofit'!$N$16,IF(F58="Scenario2PBT4",'Deep retrofit'!$O$16,IF(F58="Scenario3PBT4",'Deep retrofit'!$P$16,"")))&amp;IF(F58="Scenario1PBT5",'Deep retrofit'!$Q$16,IF(F58="Scenario2PBT5",'Deep retrofit'!$R$16,IF(F58="Scenario3PBT5",'Deep retrofit'!$S$16,"")))&amp;IF(F58="Scenario1PBT6",'Deep retrofit'!$T$16,IF(F58="Scenario2PBT6",'Deep retrofit'!$U$16,IF(F58="Scenario3PBT6",'Deep retrofit'!$V$16,"")))&amp;IF(F58="Scenario1PBT7",'Deep retrofit'!$W$16,IF(F58="Scenario2PBT7",'Deep retrofit'!$X$16,IF(F58="Scenario3PBT7",'Deep retrofit'!$Y$16,"")))&amp;IF(F58="Scenario1PBT8",'Deep retrofit'!$Z$16,IF(F58="Scenario2PBT8",'Deep retrofit'!$AA$16,IF(F58="Scenario3PBT8",'Deep retrofit'!$AB$16,"")))&amp;IF(F58="Scenario1PBT9",'Deep retrofit'!$AC$16,IF(F58="Scenario2PBT9",'Deep retrofit'!$AD$16,IF(F58="Scenario3PBT9",'Deep retrofit'!$AE$16,"")))&amp;IF(F58="Scenario1PBT10",'Deep retrofit'!$AF$16,IF(F58="Scenario2PBT10",'Deep retrofit'!$AG$16,IF(F58="Scenario3PBT10",'Deep retrofit'!$AH$16,"")))&amp;IF(F58="Scenario1PBT11",'Deep retrofit'!$AI$16,IF(F58="Scenario2PBT11",'Deep retrofit'!$AJ$16,IF(F58="Scenario3PBT11",'Deep retrofit'!$AK$16,"")))&amp;IF(F58="Scenario1PBT12",'Deep retrofit'!$AL$16,IF(F58="Scenario2PBT12",'Deep retrofit'!$AM$16,IF(F58="Scenario3PBT12",'Deep retrofit'!$AN$16,"")))&amp;IF(F58="Scenario1PBT13",'Deep retrofit'!$AO$16,IF(F58="Scenario2PBT13",'Deep retrofit'!$AP$16,IF(F58="Scenario3PBT13",'Deep retrofit'!$AQ$16,"")))&amp;IF(F58="Scenario1PBT14",'Deep retrofit'!$AR$16,IF(F58="Scenario2PBT14",'Deep retrofit'!$AS$16,IF(F58="Scenario3PBT14",'Deep retrofit'!$AT$16,"")))&amp;IF(F58="Scenario1PBT15",'Deep retrofit'!$AU$16,IF(F58="Scenario2PBT15",'Deep retrofit'!$AV$16,IF(F58="Scenario3PBT15",'Deep retrofit'!$AW$16,"")))</f>
        <v/>
      </c>
      <c r="J58" s="117">
        <f t="shared" si="14"/>
        <v>0</v>
      </c>
      <c r="K58" s="117" t="str">
        <f>IF(F58="Scenario1PBT1",'Deep retrofit'!$E$18,IF(F58="Scenario2PBT1",'Deep retrofit'!$F$18,IF(F58="Scenario3PBT1",'Deep retrofit'!$G$18,"")))&amp;IF(F58="Scenario1PBT2",'Deep retrofit'!$H$18,IF(F58="Scenario2PBT2",'Deep retrofit'!$I$18,IF(F58="Scenario3PBT2",'Deep retrofit'!$J$18,"")))&amp;IF(F58="Scenario1PBT3",'Deep retrofit'!$K$18,IF(F58="Scenario2PBT3",'Deep retrofit'!$L$18,IF(F58="Scenario3PBT3",'Deep retrofit'!$M$18,"")))&amp;IF(F58="Scenario1PBT4",'Deep retrofit'!$N$18,IF(F58="Scenario2PBT4",'Deep retrofit'!$O$18,IF(F58="Scenario3PBT4",'Deep retrofit'!$P$18,"")))&amp;IF(F58="Scenario1PBT5",'Deep retrofit'!$Q$18,IF(F58="Scenario2PBT5",'Deep retrofit'!$R$18,IF(F58="Scenario3PBT5",'Deep retrofit'!$S$18,"")))&amp;IF(F58="Scenario1PBT6",'Deep retrofit'!$T$18,IF(F58="Scenario2PBT6",'Deep retrofit'!$U$18,IF(F58="Scenario3PBT6",'Deep retrofit'!$V$18,"")))&amp;IF(F58="Scenario1PBT7",'Deep retrofit'!$W$18,IF(F58="Scenario2PBT7",'Deep retrofit'!$X$18,IF(F58="Scenario3PBT7",'Deep retrofit'!$Y$18,"")))&amp;IF(F58="Scenario1PBT8",'Deep retrofit'!$Z$18,IF(F58="Scenario2PBT8",'Deep retrofit'!$AA$18,IF(F58="Scenario3PBT8",'Deep retrofit'!$AB$18,"")))&amp;IF(F58="Scenario1PBT9",'Deep retrofit'!$AC$18,IF(F58="Scenario2PBT9",'Deep retrofit'!$AD$18,IF(F58="Scenario3PBT9",'Deep retrofit'!$AE$18,"")))&amp;IF(F58="Scenario1PBT10",'Deep retrofit'!$AF$18,IF(F58="Scenario2PBT10",'Deep retrofit'!$AG$18,IF(F58="Scenario3PBT10",'Deep retrofit'!$AH$18,"")))&amp;IF(F58="Scenario1PBT11",'Deep retrofit'!$AI$18,IF(F58="Scenario2PBT11",'Deep retrofit'!$AJ$18,IF(F58="Scenario3PBT11",'Deep retrofit'!$AK$18,"")))&amp;IF(F58="Scenario1PBT12",'Deep retrofit'!$AL$18,IF(F58="Scenario2PBT12",'Deep retrofit'!$AM$18,IF(F58="Scenario3PBT12",'Deep retrofit'!$AN$18,"")))&amp;IF(F58="Scenario1PBT13",'Deep retrofit'!$AO$18,IF(F58="Scenario2PBT13",'Deep retrofit'!$AP$18,IF(F58="Scenario3PBT13",'Deep retrofit'!$AQ$18,"")))&amp;IF(F58="Scenario1PBT14",'Deep retrofit'!$AR$18,IF(F58="Scenario2PBT14",'Deep retrofit'!$AS$18,IF(F58="Scenario3PBT14",'Deep retrofit'!$AT$18,"")))&amp;IF(F58="Scenario1PBT15",'Deep retrofit'!$AU$18,IF(F58="Scenario2PBT15",'Deep retrofit'!$AV$18,IF(F58="Scenario3PBT15",'Deep retrofit'!$AW$18,"")))</f>
        <v/>
      </c>
      <c r="L58" s="117">
        <f t="shared" si="15"/>
        <v>0</v>
      </c>
      <c r="M58" s="117" t="str">
        <f>IF(F58="Scenario1PBT1",'Deep retrofit'!$E$20,IF(F58="Scenario2PBT1",'Deep retrofit'!$F$20,IF(F58="Scenario3PBT1",'Deep retrofit'!$G$20,"")))&amp;IF(F58="Scenario1PBT2",'Deep retrofit'!$H$20,IF(F58="Scenario2PBT2",'Deep retrofit'!$I$20,IF(F58="Scenario3PBT2",'Deep retrofit'!$J$20,"")))&amp;IF(F58="Scenario1PBT3",'Deep retrofit'!$K$20,IF(F58="Scenario2PBT3",'Deep retrofit'!$L$20,IF(F58="Scenario3PBT3",'Deep retrofit'!$M$20,"")))&amp;IF(F58="Scenario1PBT4",'Deep retrofit'!$N$20,IF(F58="Scenario2PBT4",'Deep retrofit'!$O$20,IF(F58="Scenario3PBT4",'Deep retrofit'!$P$20,"")))&amp;IF(F58="Scenario1PBT5",'Deep retrofit'!$Q$20,IF(F58="Scenario2PBT5",'Deep retrofit'!$R$20,IF(F58="Scenario3PBT5",'Deep retrofit'!$S$20,"")))&amp;IF(F58="Scenario1PBT6",'Deep retrofit'!$T$20,IF(F58="Scenario2PBT6",'Deep retrofit'!$U$20,IF(F58="Scenario3PBT6",'Deep retrofit'!$V$20,"")))&amp;IF(F58="Scenario1PBT7",'Deep retrofit'!$W$20,IF(F58="Scenario2PBT7",'Deep retrofit'!$X$20,IF(F58="Scenario3PBT7",'Deep retrofit'!$Y$20,"")))&amp;IF(F58="Scenario1PBT8",'Deep retrofit'!$Z$20,IF(F58="Scenario2PBT8",'Deep retrofit'!$AA$20,IF(F58="Scenario3PBT8",'Deep retrofit'!$AB$20,"")))&amp;IF(F58="Scenario1PBT9",'Deep retrofit'!$AC$20,IF(F58="Scenario2PBT9",'Deep retrofit'!$AD$20,IF(F58="Scenario3PBT9",'Deep retrofit'!$AE$20,"")))&amp;IF(F58="Scenario1PBT10",'Deep retrofit'!$AF$20,IF(F58="Scenario2PBT10",'Deep retrofit'!$AG$20,IF(F58="Scenario3PBT10",'Deep retrofit'!$AH$20,"")))&amp;IF(F58="Scenario1PBT11",'Deep retrofit'!$AI$20,IF(F58="Scenario2PBT11",'Deep retrofit'!$AJ$20,IF(F58="Scenario3PBT11",'Deep retrofit'!$AK$20,"")))&amp;IF(F58="Scenario1PBT12",'Deep retrofit'!$AL$20,IF(F58="Scenario2PBT12",'Deep retrofit'!$AM$20,IF(F58="Scenario3PBT12",'Deep retrofit'!$AN$20,"")))&amp;IF(F58="Scenario1PBT13",'Deep retrofit'!$AO$20,IF(F58="Scenario2PBT13",'Deep retrofit'!$AP$20,IF(F58="Scenario3PBT13",'Deep retrofit'!$AQ$20,"")))&amp;IF(F58="Scenario1PBT14",'Deep retrofit'!$AR$20,IF(F58="Scenario2PBT14",'Deep retrofit'!$AS$20,IF(F58="Scenario3PBT14",'Deep retrofit'!$AT$20,"")))&amp;IF(F58="Scenario1PBT15",'Deep retrofit'!$AU$20,IF(F58="Scenario2PBT15",'Deep retrofit'!$AV$20,IF(F58="Scenario3PBT15",'Deep retrofit'!$AW$20,"")))</f>
        <v/>
      </c>
      <c r="N58" s="118">
        <f t="shared" si="16"/>
        <v>0</v>
      </c>
      <c r="O58" s="206" t="str">
        <f>IF(F58="Scenario1PBT1",'Deep retrofit'!$E$23,IF(F58="Scenario2PBT1",'Deep retrofit'!$F$23,IF(F58="Scenario3PBT1",'Deep retrofit'!$G$23,"")))&amp;IF(F58="Scenario1PBT2",'Deep retrofit'!$H$23,IF(F58="Scenario2PBT2",'Deep retrofit'!$I$23,IF(F58="Scenario3PBT2",'Deep retrofit'!$J$23,"")))&amp;IF(F58="Scenario1PBT3",'Deep retrofit'!$K$23,IF(F58="Scenario2PBT3",'Deep retrofit'!$L$23,IF(F58="Scenario3PBT3",'Deep retrofit'!$M$23,"")))&amp;IF(F58="Scenario1PBT4",'Deep retrofit'!$N$23,IF(F58="Scenario2PBT4",'Deep retrofit'!$O$23,IF(F58="Scenario3PBT4",'Deep retrofit'!$P$23,"")))&amp;IF(F58="Scenario1PBT5",'Deep retrofit'!$Q$23,IF(F58="Scenario2PBT5",'Deep retrofit'!$R$23,IF(F58="Scenario3PBT5",'Deep retrofit'!$S$23,"")))&amp;IF(F58="Scenario1PBT6",'Deep retrofit'!$T$23,IF(F58="Scenario2PBT6",'Deep retrofit'!$U$23,IF(F58="Scenario3PBT6",'Deep retrofit'!$V$23,"")))&amp;IF(F58="Scenario1PBT7",'Deep retrofit'!$W$23,IF(F58="Scenario2PBT7",'Deep retrofit'!$X$23,IF(F58="Scenario3PBT7",'Deep retrofit'!$Y$23,"")))&amp;IF(F58="Scenario1PBT8",'Deep retrofit'!$Z$23,IF(F58="Scenario2PBT8",'Deep retrofit'!$AA$23,IF(F58="Scenario3PBT8",'Deep retrofit'!$AB$23,"")))&amp;IF(F58="Scenario1PBT9",'Deep retrofit'!$AC$23,IF(F58="Scenario2PBT9",'Deep retrofit'!$AD$23,IF(F58="Scenario3PBT9",'Deep retrofit'!$AE$23,"")))&amp;IF(F58="Scenario1PBT10",'Deep retrofit'!$AF$23,IF(F58="Scenario2PBT10",'Deep retrofit'!$AG$23,IF(F58="Scenario3PBT10",'Deep retrofit'!$AH$23,"")))&amp;IF(F58="Scenario1PBT11",'Deep retrofit'!$AI$23,IF(F58="Scenario2PBT11",'Deep retrofit'!$AJ$23,IF(F58="Scenario3PBT11",'Deep retrofit'!$AK$23,"")))&amp;IF(F58="Scenario1PBT12",'Deep retrofit'!$AL$23,IF(F58="Scenario2PBT12",'Deep retrofit'!$AM$23,IF(F58="Scenario3PBT12",'Deep retrofit'!$AN$23,"")))&amp;IF(F58="Scenario1PBT13",'Deep retrofit'!$AO$23,IF(F58="Scenario2PBT13",'Deep retrofit'!$AP$23,IF(F58="Scenario3PBT13",'Deep retrofit'!$AQ$23,"")))&amp;IF(F58="Scenario1PBT14",'Deep retrofit'!$AR$23,IF(F58="Scenario2PBT14",'Deep retrofit'!$AS$23,IF(F58="Scenario3PBT14",'Deep retrofit'!$AT$23,"")))&amp;IF(F58="Scenario1PBT15",'Deep retrofit'!$AU$23,IF(F58="Scenario2PBT15",'Deep retrofit'!$AV$23,IF(F58="Scenario3PBT15",'Deep retrofit'!$AW$23,"")))</f>
        <v/>
      </c>
      <c r="P58" s="117">
        <f t="shared" si="17"/>
        <v>0</v>
      </c>
      <c r="Q58" s="117" t="str">
        <f>IF(F58="Scenario1PBT1",'Deep retrofit'!$E$25,IF(F58="Scenario2PBT1",'Deep retrofit'!$F$25,IF(F58="Scenario3PBT1",'Deep retrofit'!$G$25,"")))&amp;IF(F58="Scenario1PBT2",'Deep retrofit'!$H$25,IF(F58="Scenario2PBT2",'Deep retrofit'!$I$25,IF(F58="Scenario3PBT2",'Deep retrofit'!$J$25,"")))&amp;IF(F58="Scenario1PBT3",'Deep retrofit'!$K$25,IF(F58="Scenario2PBT3",'Deep retrofit'!$L$25,IF(F58="Scenario3PBT3",'Deep retrofit'!$M$25,"")))&amp;IF(F58="Scenario1PBT4",'Deep retrofit'!$N$25,IF(F58="Scenario2PBT4",'Deep retrofit'!$O$25,IF(F58="Scenario3PBT4",'Deep retrofit'!$P$25,"")))&amp;IF(F58="Scenario1PBT5",'Deep retrofit'!$Q$25,IF(F58="Scenario2PBT5",'Deep retrofit'!$R$25,IF(F58="Scenario3PBT5",'Deep retrofit'!$S$25,"")))&amp;IF(F58="Scenario1PBT6",'Deep retrofit'!$T$25,IF(F58="Scenario2PBT6",'Deep retrofit'!$U$25,IF(F58="Scenario3PBT6",'Deep retrofit'!$V$25,"")))&amp;IF(F58="Scenario1PBT7",'Deep retrofit'!$W$25,IF(F58="Scenario2PBT7",'Deep retrofit'!$X$25,IF(F58="Scenario3PBT7",'Deep retrofit'!$Y$25,"")))&amp;IF(F58="Scenario1PBT8",'Deep retrofit'!$Z$25,IF(F58="Scenario2PBT8",'Deep retrofit'!$AA$25,IF(F58="Scenario3PBT8",'Deep retrofit'!$AB$25,"")))&amp;IF(F58="Scenario1PBT9",'Deep retrofit'!$AC$25,IF(F58="Scenario2PBT9",'Deep retrofit'!$AD$25,IF(F58="Scenario3PBT9",'Deep retrofit'!$AE$25,"")))&amp;IF(F58="Scenario1PBT10",'Deep retrofit'!$AF$25,IF(F58="Scenario2PBT10",'Deep retrofit'!$AG$25,IF(F58="Scenario3PBT10",'Deep retrofit'!$AH$25,"")))&amp;IF(F58="Scenario1PBT11",'Deep retrofit'!$AI$25,IF(F58="Scenario2PBT11",'Deep retrofit'!$AJ$25,IF(F58="Scenario3PBT11",'Deep retrofit'!$AK$25,"")))&amp;IF(F58="Scenario1PBT12",'Deep retrofit'!$AL$25,IF(F58="Scenario2PBT12",'Deep retrofit'!$AM$25,IF(F58="Scenario3PBT12",'Deep retrofit'!$AN$25,"")))&amp;IF(F58="Scenario1PBT13",'Deep retrofit'!$AO$25,IF(F58="Scenario2PBT13",'Deep retrofit'!$AP$25,IF(F58="Scenario3PBT13",'Deep retrofit'!$AQ$25,"")))&amp;IF(F58="Scenario1PBT14",'Deep retrofit'!$AR$25,IF(F58="Scenario2PBT14",'Deep retrofit'!$AS$25,IF(F58="Scenario3PBT14",'Deep retrofit'!$AT$25,"")))&amp;IF(F58="Scenario1PBT15",'Deep retrofit'!$AU$25,IF(F58="Scenario2PBT15",'Deep retrofit'!$AV$25,IF(F58="Scenario3PBT15",'Deep retrofit'!$AW$25,"")))</f>
        <v/>
      </c>
      <c r="R58" s="117">
        <f t="shared" si="18"/>
        <v>0</v>
      </c>
      <c r="S58" s="117" t="str">
        <f>IF(F58="Scenario1PBT1",'Deep retrofit'!$E$27,IF(F58="Scenario2PBT1",'Deep retrofit'!$F$27,IF(F58="Scenario3PBT1",'Deep retrofit'!$G$27,"")))&amp;IF(F58="Scenario1PBT2",'Deep retrofit'!$H$27,IF(F58="Scenario2PBT2",'Deep retrofit'!$I$27,IF(F58="Scenario3PBT2",'Deep retrofit'!$J$27,"")))&amp;IF(F58="Scenario1PBT3",'Deep retrofit'!$K$27,IF(F58="Scenario2PBT3",'Deep retrofit'!$L$27,IF(F58="Scenario3PBT3",'Deep retrofit'!$M$27,"")))&amp;IF(F58="Scenario1PBT4",'Deep retrofit'!$N$27,IF(F58="Scenario2PBT4",'Deep retrofit'!$O$27,IF(F58="Scenario3PBT4",'Deep retrofit'!$P$27,"")))&amp;IF(F58="Scenario1PBT5",'Deep retrofit'!$Q$27,IF(F58="Scenario2PBT5",'Deep retrofit'!$R$27,IF(F58="Scenario3PBT5",'Deep retrofit'!$S$27,"")))&amp;IF(F58="Scenario1PBT6",'Deep retrofit'!$T$27,IF(F58="Scenario2PBT6",'Deep retrofit'!$U$27,IF(F58="Scenario3PBT6",'Deep retrofit'!$V$27,"")))&amp;IF(F58="Scenario1PBT7",'Deep retrofit'!$W$27,IF(F58="Scenario2PBT7",'Deep retrofit'!$X$27,IF(F58="Scenario3PBT7",'Deep retrofit'!$Y$27,"")))&amp;IF(F58="Scenario1PBT8",'Deep retrofit'!$Z$27,IF(F58="Scenario2PBT8",'Deep retrofit'!$AA$27,IF(F58="Scenario3PBT8",'Deep retrofit'!$AB$27,"")))&amp;IF(F58="Scenario1PBT9",'Deep retrofit'!$AC$27,IF(F58="Scenario2PBT9",'Deep retrofit'!$AD$27,IF(F58="Scenario3PBT9",'Deep retrofit'!$AE$27,"")))&amp;IF(F58="Scenario1PBT10",'Deep retrofit'!$AF$27,IF(F58="Scenario2PBT10",'Deep retrofit'!$AG$27,IF(F58="Scenario3PBT10",'Deep retrofit'!$AH$27,"")))&amp;IF(F58="Scenario1PBT11",'Deep retrofit'!$AI$27,IF(F58="Scenario2PBT11",'Deep retrofit'!$AJ$27,IF(F58="Scenario3PBT11",'Deep retrofit'!$AK$27,"")))&amp;IF(F58="Scenario1PBT12",'Deep retrofit'!$AL$27,IF(F58="Scenario2PBT12",'Deep retrofit'!$AM$27,IF(F58="Scenario3PBT12",'Deep retrofit'!$AN$27,"")))&amp;IF(F58="Scenario1PBT13",'Deep retrofit'!$AO$27,IF(F58="Scenario2PBT13",'Deep retrofit'!$AP$27,IF(F58="Scenario3PBT13",'Deep retrofit'!$AQ$27,"")))&amp;IF(F58="Scenario1PBT14",'Deep retrofit'!$AR$27,IF(F58="Scenario2PBT14",'Deep retrofit'!$AS$27,IF(F58="Scenario3PBT14",'Deep retrofit'!$AT$27,"")))&amp;IF(F58="Scenario1PBT15",'Deep retrofit'!$AU$27,IF(F58="Scenario2PBT15",'Deep retrofit'!$AV$27,IF(F58="Scenario3PBT15",'Deep retrofit'!$AW$27,"")))</f>
        <v/>
      </c>
      <c r="T58" s="207">
        <f t="shared" si="19"/>
        <v>0</v>
      </c>
      <c r="U58" s="206" t="str">
        <f>IF(F58="Scenario1PBT1",'Deep retrofit'!$E$38,IF(F58="Scenario2PBT1",'Deep retrofit'!$F$38,IF(F58="Scenario3PBT1",'Deep retrofit'!$G$38,"")))&amp;IF(F58="Scenario1PBT2",'Deep retrofit'!$H$38,IF(F58="Scenario2PBT2",'Deep retrofit'!$I$38,IF(F58="Scenario3PBT2",'Deep retrofit'!$J$38,"")))&amp;IF(F58="Scenario1PBT3",'Deep retrofit'!$K$38,IF(F58="Scenario2PBT3",'Deep retrofit'!$L$38,IF(F58="Scenario3PBT3",'Deep retrofit'!$M$38,"")))&amp;IF(F58="Scenario1PBT4",'Deep retrofit'!$N$38,IF(F58="Scenario2PBT4",'Deep retrofit'!$O$38,IF(F58="Scenario3PBT4",'Deep retrofit'!$P$38,"")))&amp;IF(F58="Scenario1PBT5",'Deep retrofit'!$Q$38,IF(F58="Scenario2PBT5",'Deep retrofit'!$R$38,IF(F58="Scenario3PBT5",'Deep retrofit'!$S$38,"")))&amp;IF(F58="Scenario1PBT6",'Deep retrofit'!$T$38,IF(F58="Scenario2PBT6",'Deep retrofit'!$U$38,IF(F58="Scenario3PBT6",'Deep retrofit'!$V$38,"")))&amp;IF(F58="Scenario1PBT7",'Deep retrofit'!$W$38,IF(F58="Scenario2PBT7",'Deep retrofit'!$X$38,IF(F58="Scenario3PBT7",'Deep retrofit'!$Y$38,"")))&amp;IF(F58="Scenario1PBT8",'Deep retrofit'!$Z$38,IF(F58="Scenario2PBT8",'Deep retrofit'!$AA$38,IF(F58="Scenario3PBT8",'Deep retrofit'!$AB$38,"")))&amp;IF(F58="Scenario1PBT9",'Deep retrofit'!$AC$38,IF(F58="Scenario2PBT9",'Deep retrofit'!$AD$38,IF(F58="Scenario3PBT9",'Deep retrofit'!$AE$38,"")))&amp;IF(F58="Scenario1PBT10",'Deep retrofit'!$AF$38,IF(F58="Scenario2PBT10",'Deep retrofit'!$AG$38,IF(F58="Scenario3PBT10",'Deep retrofit'!$AH$38,"")))&amp;IF(F58="Scenario1PBT11",'Deep retrofit'!$AI$38,IF(F58="Scenario2PBT11",'Deep retrofit'!$AJ$38,IF(F58="Scenario3PBT11",'Deep retrofit'!$AK$38,"")))&amp;IF(F58="Scenario1PBT12",'Deep retrofit'!$AL$38,IF(F58="Scenario2PBT12",'Deep retrofit'!$AM$38,IF(F58="Scenario3PBT12",'Deep retrofit'!$AN$38,"")))&amp;IF(F58="Scenario1PBT13",'Deep retrofit'!$AO$38,IF(F58="Scenario2PBT13",'Deep retrofit'!$AP$38,IF(F58="Scenario3PBT13",'Deep retrofit'!$AQ$38,"")))&amp;IF(F58="Scenario1PBT14",'Deep retrofit'!$AR$38,IF(F58="Scenario2PBT14",'Deep retrofit'!$AS$38,IF(F58="Scenario3PBT14",'Deep retrofit'!$AT$38,"")))&amp;IF(F58="Scenario1PBT15",'Deep retrofit'!$AU$38,IF(F58="Scenario2PBT15",'Deep retrofit'!$AV$38,IF(F58="Scenario3PBT15",'Deep retrofit'!$AW$38,"")))</f>
        <v/>
      </c>
      <c r="V58" s="117">
        <f t="shared" si="20"/>
        <v>0</v>
      </c>
      <c r="W58" s="117" t="str">
        <f>IF(F58="Scenario1PBT1",'Deep retrofit'!$E$40,IF(F58="Scenario2PBT1",'Deep retrofit'!$F$40,IF(F58="Scenario3PBT1",'Deep retrofit'!$G$40,"")))&amp;IF(F58="Scenario1PBT2",'Deep retrofit'!$H$40,IF(F58="Scenario2PBT2",'Deep retrofit'!$I$40,IF(F58="Scenario3PBT2",'Deep retrofit'!$J$40,"")))&amp;IF(F58="Scenario1PBT3",'Deep retrofit'!$K$40,IF(F58="Scenario2PBT3",'Deep retrofit'!$L$40,IF(F58="Scenario3PBT3",'Deep retrofit'!$M$40,"")))&amp;IF(F58="Scenario1PBT4",'Deep retrofit'!$N$40,IF(F58="Scenario2PBT4",'Deep retrofit'!$O$40,IF(F58="Scenario3PBT4",'Deep retrofit'!$P$40,"")))&amp;IF(F58="Scenario1PBT5",'Deep retrofit'!$Q$40,IF(F58="Scenario2PBT5",'Deep retrofit'!$R$40,IF(F58="Scenario3PBT5",'Deep retrofit'!$S$40,"")))&amp;IF(F58="Scenario1PBT6",'Deep retrofit'!$T$40,IF(F58="Scenario2PBT6",'Deep retrofit'!$U$40,IF(F58="Scenario3PBT6",'Deep retrofit'!$V$40,"")))&amp;IF(F58="Scenario1PBT7",'Deep retrofit'!$W$40,IF(F58="Scenario2PBT7",'Deep retrofit'!$X$40,IF(F58="Scenario3PBT7",'Deep retrofit'!$Y$40,"")))&amp;IF(F58="Scenario1PBT8",'Deep retrofit'!$Z$40,IF(F58="Scenario2PBT8",'Deep retrofit'!$AA$40,IF(F58="Scenario3PBT8",'Deep retrofit'!$AB$40,"")))&amp;IF(F58="Scenario1PBT9",'Deep retrofit'!$AC$40,IF(F58="Scenario2PBT9",'Deep retrofit'!$AD$40,IF(F58="Scenario3PBT9",'Deep retrofit'!$AE$40,"")))&amp;IF(F58="Scenario1PBT10",'Deep retrofit'!$AF$40,IF(F58="Scenario2PBT10",'Deep retrofit'!$AG$40,IF(F58="Scenario3PBT10",'Deep retrofit'!$AH$40,"")))&amp;IF(F58="Scenario1PBT11",'Deep retrofit'!$AI$40,IF(F58="Scenario2PBT11",'Deep retrofit'!$AJ$40,IF(F58="Scenario3PBT11",'Deep retrofit'!$AK$40,"")))&amp;IF(F58="Scenario1PBT12",'Deep retrofit'!$AL$40,IF(F58="Scenario2PBT12",'Deep retrofit'!$AM$40,IF(F58="Scenario3PBT12",'Deep retrofit'!$AN$40,"")))&amp;IF(F58="Scenario1PBT13",'Deep retrofit'!$AO$40,IF(F58="Scenario2PBT13",'Deep retrofit'!$AP$40,IF(F58="Scenario3PBT13",'Deep retrofit'!$AQ$40,"")))&amp;IF(F58="Scenario1PBT14",'Deep retrofit'!$AR$40,IF(F58="Scenario2PBT14",'Deep retrofit'!$AS$40,IF(F58="Scenario3PBT14",'Deep retrofit'!$AT$40,"")))&amp;IF(F58="Scenario1PBT15",'Deep retrofit'!$AU$40,IF(F58="Scenario2PBT15",'Deep retrofit'!$AV$40,IF(F58="Scenario3PBT15",'Deep retrofit'!$AW$40,"")))</f>
        <v/>
      </c>
      <c r="X58" s="117">
        <f t="shared" si="21"/>
        <v>0</v>
      </c>
      <c r="Y58" s="117" t="str">
        <f>IF(F58="Scenario1PBT1",'Deep retrofit'!$E$42,IF(F58="Scenario2PBT1",'Deep retrofit'!$F$42,IF(F58="Scenario3PBT1",'Deep retrofit'!$G$42,"")))&amp;IF(F58="Scenario1PBT2",'Deep retrofit'!$H$42,IF(F58="Scenario2PBT2",'Deep retrofit'!$I$42,IF(F58="Scenario3PBT2",'Deep retrofit'!$J$42,"")))&amp;IF(F58="Scenario1PBT3",'Deep retrofit'!$K$42,IF(F58="Scenario2PBT3",'Deep retrofit'!$L$42,IF(F58="Scenario3PBT3",'Deep retrofit'!$M$42,"")))&amp;IF(F58="Scenario1PBT4",'Deep retrofit'!$N$42,IF(F58="Scenario2PBT4",'Deep retrofit'!$O$42,IF(F58="Scenario3PBT4",'Deep retrofit'!$P$42,"")))&amp;IF(F58="Scenario1PBT5",'Deep retrofit'!$Q$42,IF(F58="Scenario2PBT5",'Deep retrofit'!$R$42,IF(F58="Scenario3PBT5",'Deep retrofit'!$S$42,"")))&amp;IF(F58="Scenario1PBT6",'Deep retrofit'!$T$42,IF(F58="Scenario2PBT6",'Deep retrofit'!$U$42,IF(F58="Scenario3PBT6",'Deep retrofit'!$V$42,"")))&amp;IF(F58="Scenario1PBT7",'Deep retrofit'!$W$42,IF(F58="Scenario2PBT7",'Deep retrofit'!$X$42,IF(F58="Scenario3PBT7",'Deep retrofit'!$Y$42,"")))&amp;IF(F58="Scenario1PBT8",'Deep retrofit'!$Z$42,IF(F58="Scenario2PBT8",'Deep retrofit'!$AA$42,IF(F58="Scenario3PBT8",'Deep retrofit'!$AB$42,"")))&amp;IF(F58="Scenario1PBT9",'Deep retrofit'!$AC$42,IF(F58="Scenario2PBT9",'Deep retrofit'!$AD$42,IF(F58="Scenario3PBT9",'Deep retrofit'!$AE$42,"")))&amp;IF(F58="Scenario1PBT10",'Deep retrofit'!$AF$42,IF(F58="Scenario2PBT10",'Deep retrofit'!$AG$42,IF(F58="Scenario3PBT10",'Deep retrofit'!$AH$42,"")))&amp;IF(F58="Scenario1PBT11",'Deep retrofit'!$AI$42,IF(F58="Scenario2PBT11",'Deep retrofit'!$AJ$42,IF(F58="Scenario3PBT11",'Deep retrofit'!$AK$42,"")))&amp;IF(F58="Scenario1PBT12",'Deep retrofit'!$AL$42,IF(F58="Scenario2PBT12",'Deep retrofit'!$AM$42,IF(F58="Scenario3PBT12",'Deep retrofit'!$AN$42,"")))&amp;IF(F58="Scenario1PBT13",'Deep retrofit'!$AO$42,IF(F58="Scenario2PBT13",'Deep retrofit'!$AP$42,IF(F58="Scenario3PBT13",'Deep retrofit'!$AQ$42,"")))&amp;IF(F58="Scenario1PBT14",'Deep retrofit'!$AR$42,IF(F58="Scenario2PBT14",'Deep retrofit'!$AS$42,IF(F58="Scenario3PBT14",'Deep retrofit'!$AT$42,"")))&amp;IF(F58="Scenario1PBT15",'Deep retrofit'!$AU$42,IF(F58="Scenario2PBT15",'Deep retrofit'!$AV$42,IF(F58="Scenario3PBT15",'Deep retrofit'!$AW$42,"")))</f>
        <v/>
      </c>
      <c r="Z58" s="117">
        <f t="shared" si="22"/>
        <v>0</v>
      </c>
      <c r="AA58" s="269" t="str">
        <f>IF(F58="Scenario1PBT1",'Deep retrofit'!$E$101,IF(F58="Scenario2PBT1",'Deep retrofit'!$F$101,IF(F58="Scenario3PBT1",'Deep retrofit'!$G$101,"")))&amp;IF(F58="Scenario1PBT2",'Deep retrofit'!$H$101,IF(F58="Scenario2PBT2",'Deep retrofit'!$I$101,IF(F58="Scenario3PBT2",'Deep retrofit'!$J$101,"")))&amp;IF(F58="Scenario1PBT3",'Deep retrofit'!$K$101,IF(F58="Scenario2PBT3",'Deep retrofit'!$L$101,IF(F58="Scenario3PBT3",'Deep retrofit'!$M$101,"")))&amp;IF(F58="Scenario1PBT4",'Deep retrofit'!$N$101,IF(F58="Scenario2PBT4",'Deep retrofit'!$O$101,IF(F58="Scenario3PBT4",'Deep retrofit'!$P$101,"")))&amp;IF(F58="Scenario1PBT5",'Deep retrofit'!$Q$101,IF(F58="Scenario2PBT5",'Deep retrofit'!$R$101,IF(F58="Scenario3PBT5",'Deep retrofit'!$S$101,"")))&amp;IF(F58="Scenario1PBT6",'Deep retrofit'!$T$101,IF(F58="Scenario2PBT6",'Deep retrofit'!$U$101,IF(F58="Scenario3PBT6",'Deep retrofit'!$V$101,"")))&amp;IF(F58="Scenario1PBT7",'Deep retrofit'!$W$101,IF(F58="Scenario2PBT7",'Deep retrofit'!$X$101,IF(F58="Scenario3PBT7",'Deep retrofit'!$Y$101,"")))&amp;IF(F58="Scenario1PBT8",'Deep retrofit'!$Z$101,IF(F58="Scenario2PBT8",'Deep retrofit'!$AA$101,IF(F58="Scenario3PBT8",'Deep retrofit'!$AB$101,"")))&amp;IF(F58="Scenario1PBT9",'Deep retrofit'!$AC$101,IF(F58="Scenario2PBT9",'Deep retrofit'!$AD$101,IF(F58="Scenario3PBT9",'Deep retrofit'!$AE$101,"")))&amp;IF(F58="Scenario1PBT10",'Deep retrofit'!$AF$101,IF(F58="Scenario2PBT10",'Deep retrofit'!$AG$101,IF(F58="Scenario3PBT10",'Deep retrofit'!$AH$101,"")))&amp;IF(F58="Scenario1PBT11",'Deep retrofit'!$AI$101,IF(F58="Scenario2PBT11",'Deep retrofit'!$AJ$101,IF(F58="Scenario3PBT11",'Deep retrofit'!$AK$101,"")))&amp;IF(F58="Scenario1PBT12",'Deep retrofit'!$AL$101,IF(F58="Scenario2PBT12",'Deep retrofit'!$AM$101,IF(F58="Scenario3PBT12",'Deep retrofit'!$AN$101,"")))&amp;IF(F58="Scenario1PBT13",'Deep retrofit'!$AO$101,IF(F58="Scenario2PBT13",'Deep retrofit'!$AP$101,IF(F58="Scenario3PBT13",'Deep retrofit'!$AQ$101,"")))&amp;IF(F58="Scenario1PBT14",'Deep retrofit'!$AR$101,IF(F58="Scenario2PBT14",'Deep retrofit'!$AS$101,IF(F58="Scenario3PBT14",'Deep retrofit'!$AT$101,"")))&amp;IF(F58="Scenario1PBT15",'Deep retrofit'!$AU$101,IF(F58="Scenario2PBT15",'Deep retrofit'!$AV$101,IF(F58="Scenario3PBT15",'Deep retrofit'!$AW$101,"")))</f>
        <v/>
      </c>
      <c r="AB58" s="203">
        <f t="shared" si="23"/>
        <v>0</v>
      </c>
      <c r="AC58" s="372" t="str">
        <f t="shared" si="24"/>
        <v/>
      </c>
      <c r="AD58" s="353">
        <f>IF(AC58="",IFERROR('Projection_Base-case'!G59-G58,0),0)</f>
        <v>0</v>
      </c>
      <c r="AE58" s="350">
        <f t="shared" si="25"/>
        <v>0</v>
      </c>
      <c r="AF58" s="361">
        <f>IFERROR(100*AD58/'Projection_Base-case'!G59,0)</f>
        <v>0</v>
      </c>
      <c r="AG58" s="352">
        <f>IF(AC58="",IFERROR('Projection_Base-case'!I59-I58,0),0)</f>
        <v>0</v>
      </c>
      <c r="AH58" s="353">
        <f t="shared" si="26"/>
        <v>0</v>
      </c>
      <c r="AI58" s="361">
        <f>IFERROR(100*AG58/'Projection_Base-case'!I59,0)</f>
        <v>0</v>
      </c>
      <c r="AJ58" s="352">
        <f>IF(AC58="",IFERROR('Projection_Base-case'!K59-K58,0),0)</f>
        <v>0</v>
      </c>
      <c r="AK58" s="353">
        <f t="shared" si="27"/>
        <v>0</v>
      </c>
      <c r="AL58" s="361">
        <f>IFERROR(100*AJ58/'Projection_Base-case'!K59,0)</f>
        <v>0</v>
      </c>
      <c r="AM58" s="352">
        <f>-IF(AC58="",IFERROR('Projection_Base-case'!M59-M58,0),0)</f>
        <v>0</v>
      </c>
      <c r="AN58" s="353">
        <f t="shared" si="28"/>
        <v>0</v>
      </c>
      <c r="AO58" s="354">
        <f>IFERROR(IF('Projection_Base-case'!N59&gt;0,100*AN58/'Projection_Base-case'!N59,100*AN58/N58),0)</f>
        <v>0</v>
      </c>
      <c r="AP58" s="355">
        <f>IF(AC58="",IFERROR('Projection_Base-case'!O59-O58,0),0)</f>
        <v>0</v>
      </c>
      <c r="AQ58" s="356">
        <f t="shared" si="29"/>
        <v>0</v>
      </c>
      <c r="AR58" s="356">
        <f>IFERROR(100*AP58/'Projection_Base-case'!O59,0)</f>
        <v>0</v>
      </c>
      <c r="AS58" s="355">
        <f>IF(AC58="",IFERROR('Projection_Base-case'!Q59-Q58,0),0)</f>
        <v>0</v>
      </c>
      <c r="AT58" s="356">
        <f t="shared" si="30"/>
        <v>0</v>
      </c>
      <c r="AU58" s="356">
        <f>IFERROR(100*AS58/'Projection_Base-case'!Q59,0)</f>
        <v>0</v>
      </c>
      <c r="AV58" s="355">
        <f>IF(AC58="",IFERROR('Projection_Base-case'!S59-S58,0),0)</f>
        <v>0</v>
      </c>
      <c r="AW58" s="356">
        <f t="shared" si="31"/>
        <v>0</v>
      </c>
      <c r="AX58" s="357">
        <f>IFERROR(100*AV58/'Projection_Base-case'!S59,0)</f>
        <v>0</v>
      </c>
      <c r="AY58" s="358">
        <f>IF(AC58="",IFERROR('Projection_Base-case'!U59-U58,0),0)</f>
        <v>0</v>
      </c>
      <c r="AZ58" s="359">
        <f t="shared" si="32"/>
        <v>0</v>
      </c>
      <c r="BA58" s="359">
        <f>IFERROR(100*AY58/'Projection_Base-case'!U59,0)</f>
        <v>0</v>
      </c>
      <c r="BB58" s="358">
        <f>IF(AC58="",IFERROR('Projection_Base-case'!W59-W58,0),0)</f>
        <v>0</v>
      </c>
      <c r="BC58" s="359">
        <f t="shared" si="33"/>
        <v>0</v>
      </c>
      <c r="BD58" s="359">
        <f>IFERROR(100*BB58/'Projection_Base-case'!W59,0)</f>
        <v>0</v>
      </c>
      <c r="BE58" s="358">
        <f>IF(AC58="",IFERROR('Projection_Base-case'!Y59-Y58,0),0)</f>
        <v>0</v>
      </c>
      <c r="BF58" s="359">
        <f t="shared" si="34"/>
        <v>0</v>
      </c>
      <c r="BG58" s="359">
        <f>IFERROR(100*BE58/'Projection_Base-case'!Y59,0)</f>
        <v>0</v>
      </c>
      <c r="BH58" s="359">
        <f t="shared" si="35"/>
        <v>0</v>
      </c>
      <c r="BI58" s="360">
        <f t="shared" si="36"/>
        <v>0</v>
      </c>
    </row>
    <row r="59" spans="1:61" ht="15.6">
      <c r="A59" s="205">
        <v>55</v>
      </c>
      <c r="B59" s="347">
        <f>IF('Projection_Base-case'!B60&lt;&gt;"",'Projection_Base-case'!B60,0)</f>
        <v>0</v>
      </c>
      <c r="C59" s="347">
        <f>IF('Projection_Base-case'!C60&lt;&gt;"",'Projection_Base-case'!C60,0)</f>
        <v>0</v>
      </c>
      <c r="D59" s="347">
        <f>IF('Projection_Base-case'!D60&lt;&gt;"",'Projection_Base-case'!D60,0)</f>
        <v>0</v>
      </c>
      <c r="E59" s="346"/>
      <c r="F59" s="202" t="str">
        <f t="shared" si="12"/>
        <v>0</v>
      </c>
      <c r="G59" s="177" t="str">
        <f>IF(F59="Scenario1PBT1",'Deep retrofit'!$E$6,IF(F59="Scenario2PBT1",'Deep retrofit'!$F$6,IF(F59="Scenario3PBT1",'Deep retrofit'!$G$6,"")))&amp;IF(F59="Scenario1PBT2",'Deep retrofit'!$H$6,IF(F59="Scenario2PBT2",'Deep retrofit'!$I$6,IF(F59="Scenario3PBT2",'Deep retrofit'!$J$6,"")))&amp;IF(F59="Scenario1PBT3",'Deep retrofit'!$K$6,IF(F59="Scenario2PBT3",'Deep retrofit'!$L$6,IF(F59="Scenario3PBT3",'Deep retrofit'!$M$6,"")))&amp;IF(F59="Scenario1PBT4",'Deep retrofit'!$N$6,IF(F59="Scenario2PBT4",'Deep retrofit'!$O$6,IF(F59="Scenario3PBT4",'Deep retrofit'!$P$6,"")))&amp;IF(F59="Scenario1PBT5",'Deep retrofit'!$Q$6,IF(F59="Scenario2PBT5",'Deep retrofit'!$R$6,IF(F59="Scenario3PBT5",'Deep retrofit'!$S$6,"")))&amp;IF(F59="Scenario1PBT6",'Deep retrofit'!$T$6,IF(F59="Scenario2PBT6",'Deep retrofit'!$U$6,IF(F59="Scenario3PBT6",'Deep retrofit'!$V$6,"")))&amp;IF(F59="Scenario1PBT7",'Deep retrofit'!$W$6,IF(F59="Scenario2PBT7",'Deep retrofit'!$X$6,IF(F59="Scenario3PBT7",'Deep retrofit'!$Y$6,"")))&amp;IF(F59="Scenario1PBT8",'Deep retrofit'!$Z$6,IF(F59="Scenario2PBT8",'Deep retrofit'!$AA$6,IF(F59="Scenario3PBT8",'Deep retrofit'!$AB$6,"")))&amp;IF(F59="Scenario1PBT9",'Deep retrofit'!$AC$6,IF(F59="Scenario2PBT9",'Deep retrofit'!$AD$6,IF(F59="Scenario3PBT9",'Deep retrofit'!$AE$6,"")))&amp;IF(F59="Scenario1PBT10",'Deep retrofit'!$AF$6,IF(F59="Scenario2PBT10",'Deep retrofit'!$AG$6,IF(F59="Scenario3PBT10",'Deep retrofit'!$AH$6,"")))&amp;IF(F59="Scenario1PBT11",'Deep retrofit'!$AI$6,IF(F59="Scenario2PBT11",'Deep retrofit'!$AJ$6,IF(F59="Scenario3PBT11",'Deep retrofit'!$AK$6,"")))&amp;IF(F59="Scenario1PBT12",'Deep retrofit'!$AL$6,IF(F59="Scenario2PBT12",'Deep retrofit'!$AM$6,IF(F59="Scenario3PBT12",'Deep retrofit'!$AN$6,"")))&amp;IF(F59="Scenario1PBT13",'Deep retrofit'!$AO$6,IF(F59="Scenario2PBT13",'Deep retrofit'!$AP$6,IF(F59="Scenario3PBT13",'Deep retrofit'!$AQ$6,"")))&amp;IF(F59="Scenario1PBT14",'Deep retrofit'!$AR$6,IF(F59="Scenario2PBT14",'Deep retrofit'!$AS$6,IF(F59="Scenario3PBT14",'Deep retrofit'!$AT$6,"")))&amp;IF(F59="Scenario1PBT15",'Deep retrofit'!$AU$6,IF(F59="Scenario2PBT15",'Deep retrofit'!$AV$6,IF(F59="Scenario3PBT15",'Deep retrofit'!$AW$6,"")))</f>
        <v/>
      </c>
      <c r="H59" s="117">
        <f t="shared" si="13"/>
        <v>0</v>
      </c>
      <c r="I59" s="178" t="str">
        <f>IF(F59="Scenario1PBT1",'Deep retrofit'!$E$16,IF(F59="Scenario2PBT1",'Deep retrofit'!$F$16,IF(F59="Scenario3PBT1",'Deep retrofit'!$G$16,"")))&amp;IF(F59="Scenario1PBT2",'Deep retrofit'!$H$16,IF(F59="Scenario2PBT2",'Deep retrofit'!$I$16,IF(F59="Scenario3PBT2",'Deep retrofit'!$J$16,"")))&amp;IF(F59="Scenario1PBT3",'Deep retrofit'!$K$16,IF(F59="Scenario2PBT3",'Deep retrofit'!$L$16,IF(F59="Scenario3PBT3",'Deep retrofit'!$M$16,"")))&amp;IF(F59="Scenario1PBT4",'Deep retrofit'!$N$16,IF(F59="Scenario2PBT4",'Deep retrofit'!$O$16,IF(F59="Scenario3PBT4",'Deep retrofit'!$P$16,"")))&amp;IF(F59="Scenario1PBT5",'Deep retrofit'!$Q$16,IF(F59="Scenario2PBT5",'Deep retrofit'!$R$16,IF(F59="Scenario3PBT5",'Deep retrofit'!$S$16,"")))&amp;IF(F59="Scenario1PBT6",'Deep retrofit'!$T$16,IF(F59="Scenario2PBT6",'Deep retrofit'!$U$16,IF(F59="Scenario3PBT6",'Deep retrofit'!$V$16,"")))&amp;IF(F59="Scenario1PBT7",'Deep retrofit'!$W$16,IF(F59="Scenario2PBT7",'Deep retrofit'!$X$16,IF(F59="Scenario3PBT7",'Deep retrofit'!$Y$16,"")))&amp;IF(F59="Scenario1PBT8",'Deep retrofit'!$Z$16,IF(F59="Scenario2PBT8",'Deep retrofit'!$AA$16,IF(F59="Scenario3PBT8",'Deep retrofit'!$AB$16,"")))&amp;IF(F59="Scenario1PBT9",'Deep retrofit'!$AC$16,IF(F59="Scenario2PBT9",'Deep retrofit'!$AD$16,IF(F59="Scenario3PBT9",'Deep retrofit'!$AE$16,"")))&amp;IF(F59="Scenario1PBT10",'Deep retrofit'!$AF$16,IF(F59="Scenario2PBT10",'Deep retrofit'!$AG$16,IF(F59="Scenario3PBT10",'Deep retrofit'!$AH$16,"")))&amp;IF(F59="Scenario1PBT11",'Deep retrofit'!$AI$16,IF(F59="Scenario2PBT11",'Deep retrofit'!$AJ$16,IF(F59="Scenario3PBT11",'Deep retrofit'!$AK$16,"")))&amp;IF(F59="Scenario1PBT12",'Deep retrofit'!$AL$16,IF(F59="Scenario2PBT12",'Deep retrofit'!$AM$16,IF(F59="Scenario3PBT12",'Deep retrofit'!$AN$16,"")))&amp;IF(F59="Scenario1PBT13",'Deep retrofit'!$AO$16,IF(F59="Scenario2PBT13",'Deep retrofit'!$AP$16,IF(F59="Scenario3PBT13",'Deep retrofit'!$AQ$16,"")))&amp;IF(F59="Scenario1PBT14",'Deep retrofit'!$AR$16,IF(F59="Scenario2PBT14",'Deep retrofit'!$AS$16,IF(F59="Scenario3PBT14",'Deep retrofit'!$AT$16,"")))&amp;IF(F59="Scenario1PBT15",'Deep retrofit'!$AU$16,IF(F59="Scenario2PBT15",'Deep retrofit'!$AV$16,IF(F59="Scenario3PBT15",'Deep retrofit'!$AW$16,"")))</f>
        <v/>
      </c>
      <c r="J59" s="117">
        <f t="shared" si="14"/>
        <v>0</v>
      </c>
      <c r="K59" s="117" t="str">
        <f>IF(F59="Scenario1PBT1",'Deep retrofit'!$E$18,IF(F59="Scenario2PBT1",'Deep retrofit'!$F$18,IF(F59="Scenario3PBT1",'Deep retrofit'!$G$18,"")))&amp;IF(F59="Scenario1PBT2",'Deep retrofit'!$H$18,IF(F59="Scenario2PBT2",'Deep retrofit'!$I$18,IF(F59="Scenario3PBT2",'Deep retrofit'!$J$18,"")))&amp;IF(F59="Scenario1PBT3",'Deep retrofit'!$K$18,IF(F59="Scenario2PBT3",'Deep retrofit'!$L$18,IF(F59="Scenario3PBT3",'Deep retrofit'!$M$18,"")))&amp;IF(F59="Scenario1PBT4",'Deep retrofit'!$N$18,IF(F59="Scenario2PBT4",'Deep retrofit'!$O$18,IF(F59="Scenario3PBT4",'Deep retrofit'!$P$18,"")))&amp;IF(F59="Scenario1PBT5",'Deep retrofit'!$Q$18,IF(F59="Scenario2PBT5",'Deep retrofit'!$R$18,IF(F59="Scenario3PBT5",'Deep retrofit'!$S$18,"")))&amp;IF(F59="Scenario1PBT6",'Deep retrofit'!$T$18,IF(F59="Scenario2PBT6",'Deep retrofit'!$U$18,IF(F59="Scenario3PBT6",'Deep retrofit'!$V$18,"")))&amp;IF(F59="Scenario1PBT7",'Deep retrofit'!$W$18,IF(F59="Scenario2PBT7",'Deep retrofit'!$X$18,IF(F59="Scenario3PBT7",'Deep retrofit'!$Y$18,"")))&amp;IF(F59="Scenario1PBT8",'Deep retrofit'!$Z$18,IF(F59="Scenario2PBT8",'Deep retrofit'!$AA$18,IF(F59="Scenario3PBT8",'Deep retrofit'!$AB$18,"")))&amp;IF(F59="Scenario1PBT9",'Deep retrofit'!$AC$18,IF(F59="Scenario2PBT9",'Deep retrofit'!$AD$18,IF(F59="Scenario3PBT9",'Deep retrofit'!$AE$18,"")))&amp;IF(F59="Scenario1PBT10",'Deep retrofit'!$AF$18,IF(F59="Scenario2PBT10",'Deep retrofit'!$AG$18,IF(F59="Scenario3PBT10",'Deep retrofit'!$AH$18,"")))&amp;IF(F59="Scenario1PBT11",'Deep retrofit'!$AI$18,IF(F59="Scenario2PBT11",'Deep retrofit'!$AJ$18,IF(F59="Scenario3PBT11",'Deep retrofit'!$AK$18,"")))&amp;IF(F59="Scenario1PBT12",'Deep retrofit'!$AL$18,IF(F59="Scenario2PBT12",'Deep retrofit'!$AM$18,IF(F59="Scenario3PBT12",'Deep retrofit'!$AN$18,"")))&amp;IF(F59="Scenario1PBT13",'Deep retrofit'!$AO$18,IF(F59="Scenario2PBT13",'Deep retrofit'!$AP$18,IF(F59="Scenario3PBT13",'Deep retrofit'!$AQ$18,"")))&amp;IF(F59="Scenario1PBT14",'Deep retrofit'!$AR$18,IF(F59="Scenario2PBT14",'Deep retrofit'!$AS$18,IF(F59="Scenario3PBT14",'Deep retrofit'!$AT$18,"")))&amp;IF(F59="Scenario1PBT15",'Deep retrofit'!$AU$18,IF(F59="Scenario2PBT15",'Deep retrofit'!$AV$18,IF(F59="Scenario3PBT15",'Deep retrofit'!$AW$18,"")))</f>
        <v/>
      </c>
      <c r="L59" s="117">
        <f t="shared" si="15"/>
        <v>0</v>
      </c>
      <c r="M59" s="117" t="str">
        <f>IF(F59="Scenario1PBT1",'Deep retrofit'!$E$20,IF(F59="Scenario2PBT1",'Deep retrofit'!$F$20,IF(F59="Scenario3PBT1",'Deep retrofit'!$G$20,"")))&amp;IF(F59="Scenario1PBT2",'Deep retrofit'!$H$20,IF(F59="Scenario2PBT2",'Deep retrofit'!$I$20,IF(F59="Scenario3PBT2",'Deep retrofit'!$J$20,"")))&amp;IF(F59="Scenario1PBT3",'Deep retrofit'!$K$20,IF(F59="Scenario2PBT3",'Deep retrofit'!$L$20,IF(F59="Scenario3PBT3",'Deep retrofit'!$M$20,"")))&amp;IF(F59="Scenario1PBT4",'Deep retrofit'!$N$20,IF(F59="Scenario2PBT4",'Deep retrofit'!$O$20,IF(F59="Scenario3PBT4",'Deep retrofit'!$P$20,"")))&amp;IF(F59="Scenario1PBT5",'Deep retrofit'!$Q$20,IF(F59="Scenario2PBT5",'Deep retrofit'!$R$20,IF(F59="Scenario3PBT5",'Deep retrofit'!$S$20,"")))&amp;IF(F59="Scenario1PBT6",'Deep retrofit'!$T$20,IF(F59="Scenario2PBT6",'Deep retrofit'!$U$20,IF(F59="Scenario3PBT6",'Deep retrofit'!$V$20,"")))&amp;IF(F59="Scenario1PBT7",'Deep retrofit'!$W$20,IF(F59="Scenario2PBT7",'Deep retrofit'!$X$20,IF(F59="Scenario3PBT7",'Deep retrofit'!$Y$20,"")))&amp;IF(F59="Scenario1PBT8",'Deep retrofit'!$Z$20,IF(F59="Scenario2PBT8",'Deep retrofit'!$AA$20,IF(F59="Scenario3PBT8",'Deep retrofit'!$AB$20,"")))&amp;IF(F59="Scenario1PBT9",'Deep retrofit'!$AC$20,IF(F59="Scenario2PBT9",'Deep retrofit'!$AD$20,IF(F59="Scenario3PBT9",'Deep retrofit'!$AE$20,"")))&amp;IF(F59="Scenario1PBT10",'Deep retrofit'!$AF$20,IF(F59="Scenario2PBT10",'Deep retrofit'!$AG$20,IF(F59="Scenario3PBT10",'Deep retrofit'!$AH$20,"")))&amp;IF(F59="Scenario1PBT11",'Deep retrofit'!$AI$20,IF(F59="Scenario2PBT11",'Deep retrofit'!$AJ$20,IF(F59="Scenario3PBT11",'Deep retrofit'!$AK$20,"")))&amp;IF(F59="Scenario1PBT12",'Deep retrofit'!$AL$20,IF(F59="Scenario2PBT12",'Deep retrofit'!$AM$20,IF(F59="Scenario3PBT12",'Deep retrofit'!$AN$20,"")))&amp;IF(F59="Scenario1PBT13",'Deep retrofit'!$AO$20,IF(F59="Scenario2PBT13",'Deep retrofit'!$AP$20,IF(F59="Scenario3PBT13",'Deep retrofit'!$AQ$20,"")))&amp;IF(F59="Scenario1PBT14",'Deep retrofit'!$AR$20,IF(F59="Scenario2PBT14",'Deep retrofit'!$AS$20,IF(F59="Scenario3PBT14",'Deep retrofit'!$AT$20,"")))&amp;IF(F59="Scenario1PBT15",'Deep retrofit'!$AU$20,IF(F59="Scenario2PBT15",'Deep retrofit'!$AV$20,IF(F59="Scenario3PBT15",'Deep retrofit'!$AW$20,"")))</f>
        <v/>
      </c>
      <c r="N59" s="118">
        <f t="shared" si="16"/>
        <v>0</v>
      </c>
      <c r="O59" s="206" t="str">
        <f>IF(F59="Scenario1PBT1",'Deep retrofit'!$E$23,IF(F59="Scenario2PBT1",'Deep retrofit'!$F$23,IF(F59="Scenario3PBT1",'Deep retrofit'!$G$23,"")))&amp;IF(F59="Scenario1PBT2",'Deep retrofit'!$H$23,IF(F59="Scenario2PBT2",'Deep retrofit'!$I$23,IF(F59="Scenario3PBT2",'Deep retrofit'!$J$23,"")))&amp;IF(F59="Scenario1PBT3",'Deep retrofit'!$K$23,IF(F59="Scenario2PBT3",'Deep retrofit'!$L$23,IF(F59="Scenario3PBT3",'Deep retrofit'!$M$23,"")))&amp;IF(F59="Scenario1PBT4",'Deep retrofit'!$N$23,IF(F59="Scenario2PBT4",'Deep retrofit'!$O$23,IF(F59="Scenario3PBT4",'Deep retrofit'!$P$23,"")))&amp;IF(F59="Scenario1PBT5",'Deep retrofit'!$Q$23,IF(F59="Scenario2PBT5",'Deep retrofit'!$R$23,IF(F59="Scenario3PBT5",'Deep retrofit'!$S$23,"")))&amp;IF(F59="Scenario1PBT6",'Deep retrofit'!$T$23,IF(F59="Scenario2PBT6",'Deep retrofit'!$U$23,IF(F59="Scenario3PBT6",'Deep retrofit'!$V$23,"")))&amp;IF(F59="Scenario1PBT7",'Deep retrofit'!$W$23,IF(F59="Scenario2PBT7",'Deep retrofit'!$X$23,IF(F59="Scenario3PBT7",'Deep retrofit'!$Y$23,"")))&amp;IF(F59="Scenario1PBT8",'Deep retrofit'!$Z$23,IF(F59="Scenario2PBT8",'Deep retrofit'!$AA$23,IF(F59="Scenario3PBT8",'Deep retrofit'!$AB$23,"")))&amp;IF(F59="Scenario1PBT9",'Deep retrofit'!$AC$23,IF(F59="Scenario2PBT9",'Deep retrofit'!$AD$23,IF(F59="Scenario3PBT9",'Deep retrofit'!$AE$23,"")))&amp;IF(F59="Scenario1PBT10",'Deep retrofit'!$AF$23,IF(F59="Scenario2PBT10",'Deep retrofit'!$AG$23,IF(F59="Scenario3PBT10",'Deep retrofit'!$AH$23,"")))&amp;IF(F59="Scenario1PBT11",'Deep retrofit'!$AI$23,IF(F59="Scenario2PBT11",'Deep retrofit'!$AJ$23,IF(F59="Scenario3PBT11",'Deep retrofit'!$AK$23,"")))&amp;IF(F59="Scenario1PBT12",'Deep retrofit'!$AL$23,IF(F59="Scenario2PBT12",'Deep retrofit'!$AM$23,IF(F59="Scenario3PBT12",'Deep retrofit'!$AN$23,"")))&amp;IF(F59="Scenario1PBT13",'Deep retrofit'!$AO$23,IF(F59="Scenario2PBT13",'Deep retrofit'!$AP$23,IF(F59="Scenario3PBT13",'Deep retrofit'!$AQ$23,"")))&amp;IF(F59="Scenario1PBT14",'Deep retrofit'!$AR$23,IF(F59="Scenario2PBT14",'Deep retrofit'!$AS$23,IF(F59="Scenario3PBT14",'Deep retrofit'!$AT$23,"")))&amp;IF(F59="Scenario1PBT15",'Deep retrofit'!$AU$23,IF(F59="Scenario2PBT15",'Deep retrofit'!$AV$23,IF(F59="Scenario3PBT15",'Deep retrofit'!$AW$23,"")))</f>
        <v/>
      </c>
      <c r="P59" s="117">
        <f t="shared" si="17"/>
        <v>0</v>
      </c>
      <c r="Q59" s="117" t="str">
        <f>IF(F59="Scenario1PBT1",'Deep retrofit'!$E$25,IF(F59="Scenario2PBT1",'Deep retrofit'!$F$25,IF(F59="Scenario3PBT1",'Deep retrofit'!$G$25,"")))&amp;IF(F59="Scenario1PBT2",'Deep retrofit'!$H$25,IF(F59="Scenario2PBT2",'Deep retrofit'!$I$25,IF(F59="Scenario3PBT2",'Deep retrofit'!$J$25,"")))&amp;IF(F59="Scenario1PBT3",'Deep retrofit'!$K$25,IF(F59="Scenario2PBT3",'Deep retrofit'!$L$25,IF(F59="Scenario3PBT3",'Deep retrofit'!$M$25,"")))&amp;IF(F59="Scenario1PBT4",'Deep retrofit'!$N$25,IF(F59="Scenario2PBT4",'Deep retrofit'!$O$25,IF(F59="Scenario3PBT4",'Deep retrofit'!$P$25,"")))&amp;IF(F59="Scenario1PBT5",'Deep retrofit'!$Q$25,IF(F59="Scenario2PBT5",'Deep retrofit'!$R$25,IF(F59="Scenario3PBT5",'Deep retrofit'!$S$25,"")))&amp;IF(F59="Scenario1PBT6",'Deep retrofit'!$T$25,IF(F59="Scenario2PBT6",'Deep retrofit'!$U$25,IF(F59="Scenario3PBT6",'Deep retrofit'!$V$25,"")))&amp;IF(F59="Scenario1PBT7",'Deep retrofit'!$W$25,IF(F59="Scenario2PBT7",'Deep retrofit'!$X$25,IF(F59="Scenario3PBT7",'Deep retrofit'!$Y$25,"")))&amp;IF(F59="Scenario1PBT8",'Deep retrofit'!$Z$25,IF(F59="Scenario2PBT8",'Deep retrofit'!$AA$25,IF(F59="Scenario3PBT8",'Deep retrofit'!$AB$25,"")))&amp;IF(F59="Scenario1PBT9",'Deep retrofit'!$AC$25,IF(F59="Scenario2PBT9",'Deep retrofit'!$AD$25,IF(F59="Scenario3PBT9",'Deep retrofit'!$AE$25,"")))&amp;IF(F59="Scenario1PBT10",'Deep retrofit'!$AF$25,IF(F59="Scenario2PBT10",'Deep retrofit'!$AG$25,IF(F59="Scenario3PBT10",'Deep retrofit'!$AH$25,"")))&amp;IF(F59="Scenario1PBT11",'Deep retrofit'!$AI$25,IF(F59="Scenario2PBT11",'Deep retrofit'!$AJ$25,IF(F59="Scenario3PBT11",'Deep retrofit'!$AK$25,"")))&amp;IF(F59="Scenario1PBT12",'Deep retrofit'!$AL$25,IF(F59="Scenario2PBT12",'Deep retrofit'!$AM$25,IF(F59="Scenario3PBT12",'Deep retrofit'!$AN$25,"")))&amp;IF(F59="Scenario1PBT13",'Deep retrofit'!$AO$25,IF(F59="Scenario2PBT13",'Deep retrofit'!$AP$25,IF(F59="Scenario3PBT13",'Deep retrofit'!$AQ$25,"")))&amp;IF(F59="Scenario1PBT14",'Deep retrofit'!$AR$25,IF(F59="Scenario2PBT14",'Deep retrofit'!$AS$25,IF(F59="Scenario3PBT14",'Deep retrofit'!$AT$25,"")))&amp;IF(F59="Scenario1PBT15",'Deep retrofit'!$AU$25,IF(F59="Scenario2PBT15",'Deep retrofit'!$AV$25,IF(F59="Scenario3PBT15",'Deep retrofit'!$AW$25,"")))</f>
        <v/>
      </c>
      <c r="R59" s="117">
        <f t="shared" si="18"/>
        <v>0</v>
      </c>
      <c r="S59" s="117" t="str">
        <f>IF(F59="Scenario1PBT1",'Deep retrofit'!$E$27,IF(F59="Scenario2PBT1",'Deep retrofit'!$F$27,IF(F59="Scenario3PBT1",'Deep retrofit'!$G$27,"")))&amp;IF(F59="Scenario1PBT2",'Deep retrofit'!$H$27,IF(F59="Scenario2PBT2",'Deep retrofit'!$I$27,IF(F59="Scenario3PBT2",'Deep retrofit'!$J$27,"")))&amp;IF(F59="Scenario1PBT3",'Deep retrofit'!$K$27,IF(F59="Scenario2PBT3",'Deep retrofit'!$L$27,IF(F59="Scenario3PBT3",'Deep retrofit'!$M$27,"")))&amp;IF(F59="Scenario1PBT4",'Deep retrofit'!$N$27,IF(F59="Scenario2PBT4",'Deep retrofit'!$O$27,IF(F59="Scenario3PBT4",'Deep retrofit'!$P$27,"")))&amp;IF(F59="Scenario1PBT5",'Deep retrofit'!$Q$27,IF(F59="Scenario2PBT5",'Deep retrofit'!$R$27,IF(F59="Scenario3PBT5",'Deep retrofit'!$S$27,"")))&amp;IF(F59="Scenario1PBT6",'Deep retrofit'!$T$27,IF(F59="Scenario2PBT6",'Deep retrofit'!$U$27,IF(F59="Scenario3PBT6",'Deep retrofit'!$V$27,"")))&amp;IF(F59="Scenario1PBT7",'Deep retrofit'!$W$27,IF(F59="Scenario2PBT7",'Deep retrofit'!$X$27,IF(F59="Scenario3PBT7",'Deep retrofit'!$Y$27,"")))&amp;IF(F59="Scenario1PBT8",'Deep retrofit'!$Z$27,IF(F59="Scenario2PBT8",'Deep retrofit'!$AA$27,IF(F59="Scenario3PBT8",'Deep retrofit'!$AB$27,"")))&amp;IF(F59="Scenario1PBT9",'Deep retrofit'!$AC$27,IF(F59="Scenario2PBT9",'Deep retrofit'!$AD$27,IF(F59="Scenario3PBT9",'Deep retrofit'!$AE$27,"")))&amp;IF(F59="Scenario1PBT10",'Deep retrofit'!$AF$27,IF(F59="Scenario2PBT10",'Deep retrofit'!$AG$27,IF(F59="Scenario3PBT10",'Deep retrofit'!$AH$27,"")))&amp;IF(F59="Scenario1PBT11",'Deep retrofit'!$AI$27,IF(F59="Scenario2PBT11",'Deep retrofit'!$AJ$27,IF(F59="Scenario3PBT11",'Deep retrofit'!$AK$27,"")))&amp;IF(F59="Scenario1PBT12",'Deep retrofit'!$AL$27,IF(F59="Scenario2PBT12",'Deep retrofit'!$AM$27,IF(F59="Scenario3PBT12",'Deep retrofit'!$AN$27,"")))&amp;IF(F59="Scenario1PBT13",'Deep retrofit'!$AO$27,IF(F59="Scenario2PBT13",'Deep retrofit'!$AP$27,IF(F59="Scenario3PBT13",'Deep retrofit'!$AQ$27,"")))&amp;IF(F59="Scenario1PBT14",'Deep retrofit'!$AR$27,IF(F59="Scenario2PBT14",'Deep retrofit'!$AS$27,IF(F59="Scenario3PBT14",'Deep retrofit'!$AT$27,"")))&amp;IF(F59="Scenario1PBT15",'Deep retrofit'!$AU$27,IF(F59="Scenario2PBT15",'Deep retrofit'!$AV$27,IF(F59="Scenario3PBT15",'Deep retrofit'!$AW$27,"")))</f>
        <v/>
      </c>
      <c r="T59" s="207">
        <f t="shared" si="19"/>
        <v>0</v>
      </c>
      <c r="U59" s="206" t="str">
        <f>IF(F59="Scenario1PBT1",'Deep retrofit'!$E$38,IF(F59="Scenario2PBT1",'Deep retrofit'!$F$38,IF(F59="Scenario3PBT1",'Deep retrofit'!$G$38,"")))&amp;IF(F59="Scenario1PBT2",'Deep retrofit'!$H$38,IF(F59="Scenario2PBT2",'Deep retrofit'!$I$38,IF(F59="Scenario3PBT2",'Deep retrofit'!$J$38,"")))&amp;IF(F59="Scenario1PBT3",'Deep retrofit'!$K$38,IF(F59="Scenario2PBT3",'Deep retrofit'!$L$38,IF(F59="Scenario3PBT3",'Deep retrofit'!$M$38,"")))&amp;IF(F59="Scenario1PBT4",'Deep retrofit'!$N$38,IF(F59="Scenario2PBT4",'Deep retrofit'!$O$38,IF(F59="Scenario3PBT4",'Deep retrofit'!$P$38,"")))&amp;IF(F59="Scenario1PBT5",'Deep retrofit'!$Q$38,IF(F59="Scenario2PBT5",'Deep retrofit'!$R$38,IF(F59="Scenario3PBT5",'Deep retrofit'!$S$38,"")))&amp;IF(F59="Scenario1PBT6",'Deep retrofit'!$T$38,IF(F59="Scenario2PBT6",'Deep retrofit'!$U$38,IF(F59="Scenario3PBT6",'Deep retrofit'!$V$38,"")))&amp;IF(F59="Scenario1PBT7",'Deep retrofit'!$W$38,IF(F59="Scenario2PBT7",'Deep retrofit'!$X$38,IF(F59="Scenario3PBT7",'Deep retrofit'!$Y$38,"")))&amp;IF(F59="Scenario1PBT8",'Deep retrofit'!$Z$38,IF(F59="Scenario2PBT8",'Deep retrofit'!$AA$38,IF(F59="Scenario3PBT8",'Deep retrofit'!$AB$38,"")))&amp;IF(F59="Scenario1PBT9",'Deep retrofit'!$AC$38,IF(F59="Scenario2PBT9",'Deep retrofit'!$AD$38,IF(F59="Scenario3PBT9",'Deep retrofit'!$AE$38,"")))&amp;IF(F59="Scenario1PBT10",'Deep retrofit'!$AF$38,IF(F59="Scenario2PBT10",'Deep retrofit'!$AG$38,IF(F59="Scenario3PBT10",'Deep retrofit'!$AH$38,"")))&amp;IF(F59="Scenario1PBT11",'Deep retrofit'!$AI$38,IF(F59="Scenario2PBT11",'Deep retrofit'!$AJ$38,IF(F59="Scenario3PBT11",'Deep retrofit'!$AK$38,"")))&amp;IF(F59="Scenario1PBT12",'Deep retrofit'!$AL$38,IF(F59="Scenario2PBT12",'Deep retrofit'!$AM$38,IF(F59="Scenario3PBT12",'Deep retrofit'!$AN$38,"")))&amp;IF(F59="Scenario1PBT13",'Deep retrofit'!$AO$38,IF(F59="Scenario2PBT13",'Deep retrofit'!$AP$38,IF(F59="Scenario3PBT13",'Deep retrofit'!$AQ$38,"")))&amp;IF(F59="Scenario1PBT14",'Deep retrofit'!$AR$38,IF(F59="Scenario2PBT14",'Deep retrofit'!$AS$38,IF(F59="Scenario3PBT14",'Deep retrofit'!$AT$38,"")))&amp;IF(F59="Scenario1PBT15",'Deep retrofit'!$AU$38,IF(F59="Scenario2PBT15",'Deep retrofit'!$AV$38,IF(F59="Scenario3PBT15",'Deep retrofit'!$AW$38,"")))</f>
        <v/>
      </c>
      <c r="V59" s="117">
        <f t="shared" si="20"/>
        <v>0</v>
      </c>
      <c r="W59" s="117" t="str">
        <f>IF(F59="Scenario1PBT1",'Deep retrofit'!$E$40,IF(F59="Scenario2PBT1",'Deep retrofit'!$F$40,IF(F59="Scenario3PBT1",'Deep retrofit'!$G$40,"")))&amp;IF(F59="Scenario1PBT2",'Deep retrofit'!$H$40,IF(F59="Scenario2PBT2",'Deep retrofit'!$I$40,IF(F59="Scenario3PBT2",'Deep retrofit'!$J$40,"")))&amp;IF(F59="Scenario1PBT3",'Deep retrofit'!$K$40,IF(F59="Scenario2PBT3",'Deep retrofit'!$L$40,IF(F59="Scenario3PBT3",'Deep retrofit'!$M$40,"")))&amp;IF(F59="Scenario1PBT4",'Deep retrofit'!$N$40,IF(F59="Scenario2PBT4",'Deep retrofit'!$O$40,IF(F59="Scenario3PBT4",'Deep retrofit'!$P$40,"")))&amp;IF(F59="Scenario1PBT5",'Deep retrofit'!$Q$40,IF(F59="Scenario2PBT5",'Deep retrofit'!$R$40,IF(F59="Scenario3PBT5",'Deep retrofit'!$S$40,"")))&amp;IF(F59="Scenario1PBT6",'Deep retrofit'!$T$40,IF(F59="Scenario2PBT6",'Deep retrofit'!$U$40,IF(F59="Scenario3PBT6",'Deep retrofit'!$V$40,"")))&amp;IF(F59="Scenario1PBT7",'Deep retrofit'!$W$40,IF(F59="Scenario2PBT7",'Deep retrofit'!$X$40,IF(F59="Scenario3PBT7",'Deep retrofit'!$Y$40,"")))&amp;IF(F59="Scenario1PBT8",'Deep retrofit'!$Z$40,IF(F59="Scenario2PBT8",'Deep retrofit'!$AA$40,IF(F59="Scenario3PBT8",'Deep retrofit'!$AB$40,"")))&amp;IF(F59="Scenario1PBT9",'Deep retrofit'!$AC$40,IF(F59="Scenario2PBT9",'Deep retrofit'!$AD$40,IF(F59="Scenario3PBT9",'Deep retrofit'!$AE$40,"")))&amp;IF(F59="Scenario1PBT10",'Deep retrofit'!$AF$40,IF(F59="Scenario2PBT10",'Deep retrofit'!$AG$40,IF(F59="Scenario3PBT10",'Deep retrofit'!$AH$40,"")))&amp;IF(F59="Scenario1PBT11",'Deep retrofit'!$AI$40,IF(F59="Scenario2PBT11",'Deep retrofit'!$AJ$40,IF(F59="Scenario3PBT11",'Deep retrofit'!$AK$40,"")))&amp;IF(F59="Scenario1PBT12",'Deep retrofit'!$AL$40,IF(F59="Scenario2PBT12",'Deep retrofit'!$AM$40,IF(F59="Scenario3PBT12",'Deep retrofit'!$AN$40,"")))&amp;IF(F59="Scenario1PBT13",'Deep retrofit'!$AO$40,IF(F59="Scenario2PBT13",'Deep retrofit'!$AP$40,IF(F59="Scenario3PBT13",'Deep retrofit'!$AQ$40,"")))&amp;IF(F59="Scenario1PBT14",'Deep retrofit'!$AR$40,IF(F59="Scenario2PBT14",'Deep retrofit'!$AS$40,IF(F59="Scenario3PBT14",'Deep retrofit'!$AT$40,"")))&amp;IF(F59="Scenario1PBT15",'Deep retrofit'!$AU$40,IF(F59="Scenario2PBT15",'Deep retrofit'!$AV$40,IF(F59="Scenario3PBT15",'Deep retrofit'!$AW$40,"")))</f>
        <v/>
      </c>
      <c r="X59" s="117">
        <f t="shared" si="21"/>
        <v>0</v>
      </c>
      <c r="Y59" s="117" t="str">
        <f>IF(F59="Scenario1PBT1",'Deep retrofit'!$E$42,IF(F59="Scenario2PBT1",'Deep retrofit'!$F$42,IF(F59="Scenario3PBT1",'Deep retrofit'!$G$42,"")))&amp;IF(F59="Scenario1PBT2",'Deep retrofit'!$H$42,IF(F59="Scenario2PBT2",'Deep retrofit'!$I$42,IF(F59="Scenario3PBT2",'Deep retrofit'!$J$42,"")))&amp;IF(F59="Scenario1PBT3",'Deep retrofit'!$K$42,IF(F59="Scenario2PBT3",'Deep retrofit'!$L$42,IF(F59="Scenario3PBT3",'Deep retrofit'!$M$42,"")))&amp;IF(F59="Scenario1PBT4",'Deep retrofit'!$N$42,IF(F59="Scenario2PBT4",'Deep retrofit'!$O$42,IF(F59="Scenario3PBT4",'Deep retrofit'!$P$42,"")))&amp;IF(F59="Scenario1PBT5",'Deep retrofit'!$Q$42,IF(F59="Scenario2PBT5",'Deep retrofit'!$R$42,IF(F59="Scenario3PBT5",'Deep retrofit'!$S$42,"")))&amp;IF(F59="Scenario1PBT6",'Deep retrofit'!$T$42,IF(F59="Scenario2PBT6",'Deep retrofit'!$U$42,IF(F59="Scenario3PBT6",'Deep retrofit'!$V$42,"")))&amp;IF(F59="Scenario1PBT7",'Deep retrofit'!$W$42,IF(F59="Scenario2PBT7",'Deep retrofit'!$X$42,IF(F59="Scenario3PBT7",'Deep retrofit'!$Y$42,"")))&amp;IF(F59="Scenario1PBT8",'Deep retrofit'!$Z$42,IF(F59="Scenario2PBT8",'Deep retrofit'!$AA$42,IF(F59="Scenario3PBT8",'Deep retrofit'!$AB$42,"")))&amp;IF(F59="Scenario1PBT9",'Deep retrofit'!$AC$42,IF(F59="Scenario2PBT9",'Deep retrofit'!$AD$42,IF(F59="Scenario3PBT9",'Deep retrofit'!$AE$42,"")))&amp;IF(F59="Scenario1PBT10",'Deep retrofit'!$AF$42,IF(F59="Scenario2PBT10",'Deep retrofit'!$AG$42,IF(F59="Scenario3PBT10",'Deep retrofit'!$AH$42,"")))&amp;IF(F59="Scenario1PBT11",'Deep retrofit'!$AI$42,IF(F59="Scenario2PBT11",'Deep retrofit'!$AJ$42,IF(F59="Scenario3PBT11",'Deep retrofit'!$AK$42,"")))&amp;IF(F59="Scenario1PBT12",'Deep retrofit'!$AL$42,IF(F59="Scenario2PBT12",'Deep retrofit'!$AM$42,IF(F59="Scenario3PBT12",'Deep retrofit'!$AN$42,"")))&amp;IF(F59="Scenario1PBT13",'Deep retrofit'!$AO$42,IF(F59="Scenario2PBT13",'Deep retrofit'!$AP$42,IF(F59="Scenario3PBT13",'Deep retrofit'!$AQ$42,"")))&amp;IF(F59="Scenario1PBT14",'Deep retrofit'!$AR$42,IF(F59="Scenario2PBT14",'Deep retrofit'!$AS$42,IF(F59="Scenario3PBT14",'Deep retrofit'!$AT$42,"")))&amp;IF(F59="Scenario1PBT15",'Deep retrofit'!$AU$42,IF(F59="Scenario2PBT15",'Deep retrofit'!$AV$42,IF(F59="Scenario3PBT15",'Deep retrofit'!$AW$42,"")))</f>
        <v/>
      </c>
      <c r="Z59" s="117">
        <f t="shared" si="22"/>
        <v>0</v>
      </c>
      <c r="AA59" s="269" t="str">
        <f>IF(F59="Scenario1PBT1",'Deep retrofit'!$E$101,IF(F59="Scenario2PBT1",'Deep retrofit'!$F$101,IF(F59="Scenario3PBT1",'Deep retrofit'!$G$101,"")))&amp;IF(F59="Scenario1PBT2",'Deep retrofit'!$H$101,IF(F59="Scenario2PBT2",'Deep retrofit'!$I$101,IF(F59="Scenario3PBT2",'Deep retrofit'!$J$101,"")))&amp;IF(F59="Scenario1PBT3",'Deep retrofit'!$K$101,IF(F59="Scenario2PBT3",'Deep retrofit'!$L$101,IF(F59="Scenario3PBT3",'Deep retrofit'!$M$101,"")))&amp;IF(F59="Scenario1PBT4",'Deep retrofit'!$N$101,IF(F59="Scenario2PBT4",'Deep retrofit'!$O$101,IF(F59="Scenario3PBT4",'Deep retrofit'!$P$101,"")))&amp;IF(F59="Scenario1PBT5",'Deep retrofit'!$Q$101,IF(F59="Scenario2PBT5",'Deep retrofit'!$R$101,IF(F59="Scenario3PBT5",'Deep retrofit'!$S$101,"")))&amp;IF(F59="Scenario1PBT6",'Deep retrofit'!$T$101,IF(F59="Scenario2PBT6",'Deep retrofit'!$U$101,IF(F59="Scenario3PBT6",'Deep retrofit'!$V$101,"")))&amp;IF(F59="Scenario1PBT7",'Deep retrofit'!$W$101,IF(F59="Scenario2PBT7",'Deep retrofit'!$X$101,IF(F59="Scenario3PBT7",'Deep retrofit'!$Y$101,"")))&amp;IF(F59="Scenario1PBT8",'Deep retrofit'!$Z$101,IF(F59="Scenario2PBT8",'Deep retrofit'!$AA$101,IF(F59="Scenario3PBT8",'Deep retrofit'!$AB$101,"")))&amp;IF(F59="Scenario1PBT9",'Deep retrofit'!$AC$101,IF(F59="Scenario2PBT9",'Deep retrofit'!$AD$101,IF(F59="Scenario3PBT9",'Deep retrofit'!$AE$101,"")))&amp;IF(F59="Scenario1PBT10",'Deep retrofit'!$AF$101,IF(F59="Scenario2PBT10",'Deep retrofit'!$AG$101,IF(F59="Scenario3PBT10",'Deep retrofit'!$AH$101,"")))&amp;IF(F59="Scenario1PBT11",'Deep retrofit'!$AI$101,IF(F59="Scenario2PBT11",'Deep retrofit'!$AJ$101,IF(F59="Scenario3PBT11",'Deep retrofit'!$AK$101,"")))&amp;IF(F59="Scenario1PBT12",'Deep retrofit'!$AL$101,IF(F59="Scenario2PBT12",'Deep retrofit'!$AM$101,IF(F59="Scenario3PBT12",'Deep retrofit'!$AN$101,"")))&amp;IF(F59="Scenario1PBT13",'Deep retrofit'!$AO$101,IF(F59="Scenario2PBT13",'Deep retrofit'!$AP$101,IF(F59="Scenario3PBT13",'Deep retrofit'!$AQ$101,"")))&amp;IF(F59="Scenario1PBT14",'Deep retrofit'!$AR$101,IF(F59="Scenario2PBT14",'Deep retrofit'!$AS$101,IF(F59="Scenario3PBT14",'Deep retrofit'!$AT$101,"")))&amp;IF(F59="Scenario1PBT15",'Deep retrofit'!$AU$101,IF(F59="Scenario2PBT15",'Deep retrofit'!$AV$101,IF(F59="Scenario3PBT15",'Deep retrofit'!$AW$101,"")))</f>
        <v/>
      </c>
      <c r="AB59" s="203">
        <f t="shared" si="23"/>
        <v>0</v>
      </c>
      <c r="AC59" s="372" t="str">
        <f t="shared" si="24"/>
        <v/>
      </c>
      <c r="AD59" s="353">
        <f>IF(AC59="",IFERROR('Projection_Base-case'!G60-G59,0),0)</f>
        <v>0</v>
      </c>
      <c r="AE59" s="350">
        <f t="shared" si="25"/>
        <v>0</v>
      </c>
      <c r="AF59" s="361">
        <f>IFERROR(100*AD59/'Projection_Base-case'!G60,0)</f>
        <v>0</v>
      </c>
      <c r="AG59" s="352">
        <f>IF(AC59="",IFERROR('Projection_Base-case'!I60-I59,0),0)</f>
        <v>0</v>
      </c>
      <c r="AH59" s="353">
        <f t="shared" si="26"/>
        <v>0</v>
      </c>
      <c r="AI59" s="361">
        <f>IFERROR(100*AG59/'Projection_Base-case'!I60,0)</f>
        <v>0</v>
      </c>
      <c r="AJ59" s="352">
        <f>IF(AC59="",IFERROR('Projection_Base-case'!K60-K59,0),0)</f>
        <v>0</v>
      </c>
      <c r="AK59" s="353">
        <f t="shared" si="27"/>
        <v>0</v>
      </c>
      <c r="AL59" s="361">
        <f>IFERROR(100*AJ59/'Projection_Base-case'!K60,0)</f>
        <v>0</v>
      </c>
      <c r="AM59" s="352">
        <f>-IF(AC59="",IFERROR('Projection_Base-case'!M60-M59,0),0)</f>
        <v>0</v>
      </c>
      <c r="AN59" s="353">
        <f t="shared" si="28"/>
        <v>0</v>
      </c>
      <c r="AO59" s="354">
        <f>IFERROR(IF('Projection_Base-case'!N60&gt;0,100*AN59/'Projection_Base-case'!N60,100*AN59/N59),0)</f>
        <v>0</v>
      </c>
      <c r="AP59" s="355">
        <f>IF(AC59="",IFERROR('Projection_Base-case'!O60-O59,0),0)</f>
        <v>0</v>
      </c>
      <c r="AQ59" s="356">
        <f t="shared" si="29"/>
        <v>0</v>
      </c>
      <c r="AR59" s="356">
        <f>IFERROR(100*AP59/'Projection_Base-case'!O60,0)</f>
        <v>0</v>
      </c>
      <c r="AS59" s="355">
        <f>IF(AC59="",IFERROR('Projection_Base-case'!Q60-Q59,0),0)</f>
        <v>0</v>
      </c>
      <c r="AT59" s="356">
        <f t="shared" si="30"/>
        <v>0</v>
      </c>
      <c r="AU59" s="356">
        <f>IFERROR(100*AS59/'Projection_Base-case'!Q60,0)</f>
        <v>0</v>
      </c>
      <c r="AV59" s="355">
        <f>IF(AC59="",IFERROR('Projection_Base-case'!S60-S59,0),0)</f>
        <v>0</v>
      </c>
      <c r="AW59" s="356">
        <f t="shared" si="31"/>
        <v>0</v>
      </c>
      <c r="AX59" s="357">
        <f>IFERROR(100*AV59/'Projection_Base-case'!S60,0)</f>
        <v>0</v>
      </c>
      <c r="AY59" s="358">
        <f>IF(AC59="",IFERROR('Projection_Base-case'!U60-U59,0),0)</f>
        <v>0</v>
      </c>
      <c r="AZ59" s="359">
        <f t="shared" si="32"/>
        <v>0</v>
      </c>
      <c r="BA59" s="359">
        <f>IFERROR(100*AY59/'Projection_Base-case'!U60,0)</f>
        <v>0</v>
      </c>
      <c r="BB59" s="358">
        <f>IF(AC59="",IFERROR('Projection_Base-case'!W60-W59,0),0)</f>
        <v>0</v>
      </c>
      <c r="BC59" s="359">
        <f t="shared" si="33"/>
        <v>0</v>
      </c>
      <c r="BD59" s="359">
        <f>IFERROR(100*BB59/'Projection_Base-case'!W60,0)</f>
        <v>0</v>
      </c>
      <c r="BE59" s="358">
        <f>IF(AC59="",IFERROR('Projection_Base-case'!Y60-Y59,0),0)</f>
        <v>0</v>
      </c>
      <c r="BF59" s="359">
        <f t="shared" si="34"/>
        <v>0</v>
      </c>
      <c r="BG59" s="359">
        <f>IFERROR(100*BE59/'Projection_Base-case'!Y60,0)</f>
        <v>0</v>
      </c>
      <c r="BH59" s="359">
        <f t="shared" si="35"/>
        <v>0</v>
      </c>
      <c r="BI59" s="360">
        <f t="shared" si="36"/>
        <v>0</v>
      </c>
    </row>
    <row r="60" spans="1:61" ht="15.6">
      <c r="A60" s="205">
        <v>56</v>
      </c>
      <c r="B60" s="347">
        <f>IF('Projection_Base-case'!B61&lt;&gt;"",'Projection_Base-case'!B61,0)</f>
        <v>0</v>
      </c>
      <c r="C60" s="347">
        <f>IF('Projection_Base-case'!C61&lt;&gt;"",'Projection_Base-case'!C61,0)</f>
        <v>0</v>
      </c>
      <c r="D60" s="347">
        <f>IF('Projection_Base-case'!D61&lt;&gt;"",'Projection_Base-case'!D61,0)</f>
        <v>0</v>
      </c>
      <c r="E60" s="346"/>
      <c r="F60" s="202" t="str">
        <f t="shared" si="12"/>
        <v>0</v>
      </c>
      <c r="G60" s="177" t="str">
        <f>IF(F60="Scenario1PBT1",'Deep retrofit'!$E$6,IF(F60="Scenario2PBT1",'Deep retrofit'!$F$6,IF(F60="Scenario3PBT1",'Deep retrofit'!$G$6,"")))&amp;IF(F60="Scenario1PBT2",'Deep retrofit'!$H$6,IF(F60="Scenario2PBT2",'Deep retrofit'!$I$6,IF(F60="Scenario3PBT2",'Deep retrofit'!$J$6,"")))&amp;IF(F60="Scenario1PBT3",'Deep retrofit'!$K$6,IF(F60="Scenario2PBT3",'Deep retrofit'!$L$6,IF(F60="Scenario3PBT3",'Deep retrofit'!$M$6,"")))&amp;IF(F60="Scenario1PBT4",'Deep retrofit'!$N$6,IF(F60="Scenario2PBT4",'Deep retrofit'!$O$6,IF(F60="Scenario3PBT4",'Deep retrofit'!$P$6,"")))&amp;IF(F60="Scenario1PBT5",'Deep retrofit'!$Q$6,IF(F60="Scenario2PBT5",'Deep retrofit'!$R$6,IF(F60="Scenario3PBT5",'Deep retrofit'!$S$6,"")))&amp;IF(F60="Scenario1PBT6",'Deep retrofit'!$T$6,IF(F60="Scenario2PBT6",'Deep retrofit'!$U$6,IF(F60="Scenario3PBT6",'Deep retrofit'!$V$6,"")))&amp;IF(F60="Scenario1PBT7",'Deep retrofit'!$W$6,IF(F60="Scenario2PBT7",'Deep retrofit'!$X$6,IF(F60="Scenario3PBT7",'Deep retrofit'!$Y$6,"")))&amp;IF(F60="Scenario1PBT8",'Deep retrofit'!$Z$6,IF(F60="Scenario2PBT8",'Deep retrofit'!$AA$6,IF(F60="Scenario3PBT8",'Deep retrofit'!$AB$6,"")))&amp;IF(F60="Scenario1PBT9",'Deep retrofit'!$AC$6,IF(F60="Scenario2PBT9",'Deep retrofit'!$AD$6,IF(F60="Scenario3PBT9",'Deep retrofit'!$AE$6,"")))&amp;IF(F60="Scenario1PBT10",'Deep retrofit'!$AF$6,IF(F60="Scenario2PBT10",'Deep retrofit'!$AG$6,IF(F60="Scenario3PBT10",'Deep retrofit'!$AH$6,"")))&amp;IF(F60="Scenario1PBT11",'Deep retrofit'!$AI$6,IF(F60="Scenario2PBT11",'Deep retrofit'!$AJ$6,IF(F60="Scenario3PBT11",'Deep retrofit'!$AK$6,"")))&amp;IF(F60="Scenario1PBT12",'Deep retrofit'!$AL$6,IF(F60="Scenario2PBT12",'Deep retrofit'!$AM$6,IF(F60="Scenario3PBT12",'Deep retrofit'!$AN$6,"")))&amp;IF(F60="Scenario1PBT13",'Deep retrofit'!$AO$6,IF(F60="Scenario2PBT13",'Deep retrofit'!$AP$6,IF(F60="Scenario3PBT13",'Deep retrofit'!$AQ$6,"")))&amp;IF(F60="Scenario1PBT14",'Deep retrofit'!$AR$6,IF(F60="Scenario2PBT14",'Deep retrofit'!$AS$6,IF(F60="Scenario3PBT14",'Deep retrofit'!$AT$6,"")))&amp;IF(F60="Scenario1PBT15",'Deep retrofit'!$AU$6,IF(F60="Scenario2PBT15",'Deep retrofit'!$AV$6,IF(F60="Scenario3PBT15",'Deep retrofit'!$AW$6,"")))</f>
        <v/>
      </c>
      <c r="H60" s="117">
        <f t="shared" si="13"/>
        <v>0</v>
      </c>
      <c r="I60" s="178" t="str">
        <f>IF(F60="Scenario1PBT1",'Deep retrofit'!$E$16,IF(F60="Scenario2PBT1",'Deep retrofit'!$F$16,IF(F60="Scenario3PBT1",'Deep retrofit'!$G$16,"")))&amp;IF(F60="Scenario1PBT2",'Deep retrofit'!$H$16,IF(F60="Scenario2PBT2",'Deep retrofit'!$I$16,IF(F60="Scenario3PBT2",'Deep retrofit'!$J$16,"")))&amp;IF(F60="Scenario1PBT3",'Deep retrofit'!$K$16,IF(F60="Scenario2PBT3",'Deep retrofit'!$L$16,IF(F60="Scenario3PBT3",'Deep retrofit'!$M$16,"")))&amp;IF(F60="Scenario1PBT4",'Deep retrofit'!$N$16,IF(F60="Scenario2PBT4",'Deep retrofit'!$O$16,IF(F60="Scenario3PBT4",'Deep retrofit'!$P$16,"")))&amp;IF(F60="Scenario1PBT5",'Deep retrofit'!$Q$16,IF(F60="Scenario2PBT5",'Deep retrofit'!$R$16,IF(F60="Scenario3PBT5",'Deep retrofit'!$S$16,"")))&amp;IF(F60="Scenario1PBT6",'Deep retrofit'!$T$16,IF(F60="Scenario2PBT6",'Deep retrofit'!$U$16,IF(F60="Scenario3PBT6",'Deep retrofit'!$V$16,"")))&amp;IF(F60="Scenario1PBT7",'Deep retrofit'!$W$16,IF(F60="Scenario2PBT7",'Deep retrofit'!$X$16,IF(F60="Scenario3PBT7",'Deep retrofit'!$Y$16,"")))&amp;IF(F60="Scenario1PBT8",'Deep retrofit'!$Z$16,IF(F60="Scenario2PBT8",'Deep retrofit'!$AA$16,IF(F60="Scenario3PBT8",'Deep retrofit'!$AB$16,"")))&amp;IF(F60="Scenario1PBT9",'Deep retrofit'!$AC$16,IF(F60="Scenario2PBT9",'Deep retrofit'!$AD$16,IF(F60="Scenario3PBT9",'Deep retrofit'!$AE$16,"")))&amp;IF(F60="Scenario1PBT10",'Deep retrofit'!$AF$16,IF(F60="Scenario2PBT10",'Deep retrofit'!$AG$16,IF(F60="Scenario3PBT10",'Deep retrofit'!$AH$16,"")))&amp;IF(F60="Scenario1PBT11",'Deep retrofit'!$AI$16,IF(F60="Scenario2PBT11",'Deep retrofit'!$AJ$16,IF(F60="Scenario3PBT11",'Deep retrofit'!$AK$16,"")))&amp;IF(F60="Scenario1PBT12",'Deep retrofit'!$AL$16,IF(F60="Scenario2PBT12",'Deep retrofit'!$AM$16,IF(F60="Scenario3PBT12",'Deep retrofit'!$AN$16,"")))&amp;IF(F60="Scenario1PBT13",'Deep retrofit'!$AO$16,IF(F60="Scenario2PBT13",'Deep retrofit'!$AP$16,IF(F60="Scenario3PBT13",'Deep retrofit'!$AQ$16,"")))&amp;IF(F60="Scenario1PBT14",'Deep retrofit'!$AR$16,IF(F60="Scenario2PBT14",'Deep retrofit'!$AS$16,IF(F60="Scenario3PBT14",'Deep retrofit'!$AT$16,"")))&amp;IF(F60="Scenario1PBT15",'Deep retrofit'!$AU$16,IF(F60="Scenario2PBT15",'Deep retrofit'!$AV$16,IF(F60="Scenario3PBT15",'Deep retrofit'!$AW$16,"")))</f>
        <v/>
      </c>
      <c r="J60" s="117">
        <f t="shared" si="14"/>
        <v>0</v>
      </c>
      <c r="K60" s="117" t="str">
        <f>IF(F60="Scenario1PBT1",'Deep retrofit'!$E$18,IF(F60="Scenario2PBT1",'Deep retrofit'!$F$18,IF(F60="Scenario3PBT1",'Deep retrofit'!$G$18,"")))&amp;IF(F60="Scenario1PBT2",'Deep retrofit'!$H$18,IF(F60="Scenario2PBT2",'Deep retrofit'!$I$18,IF(F60="Scenario3PBT2",'Deep retrofit'!$J$18,"")))&amp;IF(F60="Scenario1PBT3",'Deep retrofit'!$K$18,IF(F60="Scenario2PBT3",'Deep retrofit'!$L$18,IF(F60="Scenario3PBT3",'Deep retrofit'!$M$18,"")))&amp;IF(F60="Scenario1PBT4",'Deep retrofit'!$N$18,IF(F60="Scenario2PBT4",'Deep retrofit'!$O$18,IF(F60="Scenario3PBT4",'Deep retrofit'!$P$18,"")))&amp;IF(F60="Scenario1PBT5",'Deep retrofit'!$Q$18,IF(F60="Scenario2PBT5",'Deep retrofit'!$R$18,IF(F60="Scenario3PBT5",'Deep retrofit'!$S$18,"")))&amp;IF(F60="Scenario1PBT6",'Deep retrofit'!$T$18,IF(F60="Scenario2PBT6",'Deep retrofit'!$U$18,IF(F60="Scenario3PBT6",'Deep retrofit'!$V$18,"")))&amp;IF(F60="Scenario1PBT7",'Deep retrofit'!$W$18,IF(F60="Scenario2PBT7",'Deep retrofit'!$X$18,IF(F60="Scenario3PBT7",'Deep retrofit'!$Y$18,"")))&amp;IF(F60="Scenario1PBT8",'Deep retrofit'!$Z$18,IF(F60="Scenario2PBT8",'Deep retrofit'!$AA$18,IF(F60="Scenario3PBT8",'Deep retrofit'!$AB$18,"")))&amp;IF(F60="Scenario1PBT9",'Deep retrofit'!$AC$18,IF(F60="Scenario2PBT9",'Deep retrofit'!$AD$18,IF(F60="Scenario3PBT9",'Deep retrofit'!$AE$18,"")))&amp;IF(F60="Scenario1PBT10",'Deep retrofit'!$AF$18,IF(F60="Scenario2PBT10",'Deep retrofit'!$AG$18,IF(F60="Scenario3PBT10",'Deep retrofit'!$AH$18,"")))&amp;IF(F60="Scenario1PBT11",'Deep retrofit'!$AI$18,IF(F60="Scenario2PBT11",'Deep retrofit'!$AJ$18,IF(F60="Scenario3PBT11",'Deep retrofit'!$AK$18,"")))&amp;IF(F60="Scenario1PBT12",'Deep retrofit'!$AL$18,IF(F60="Scenario2PBT12",'Deep retrofit'!$AM$18,IF(F60="Scenario3PBT12",'Deep retrofit'!$AN$18,"")))&amp;IF(F60="Scenario1PBT13",'Deep retrofit'!$AO$18,IF(F60="Scenario2PBT13",'Deep retrofit'!$AP$18,IF(F60="Scenario3PBT13",'Deep retrofit'!$AQ$18,"")))&amp;IF(F60="Scenario1PBT14",'Deep retrofit'!$AR$18,IF(F60="Scenario2PBT14",'Deep retrofit'!$AS$18,IF(F60="Scenario3PBT14",'Deep retrofit'!$AT$18,"")))&amp;IF(F60="Scenario1PBT15",'Deep retrofit'!$AU$18,IF(F60="Scenario2PBT15",'Deep retrofit'!$AV$18,IF(F60="Scenario3PBT15",'Deep retrofit'!$AW$18,"")))</f>
        <v/>
      </c>
      <c r="L60" s="117">
        <f t="shared" si="15"/>
        <v>0</v>
      </c>
      <c r="M60" s="117" t="str">
        <f>IF(F60="Scenario1PBT1",'Deep retrofit'!$E$20,IF(F60="Scenario2PBT1",'Deep retrofit'!$F$20,IF(F60="Scenario3PBT1",'Deep retrofit'!$G$20,"")))&amp;IF(F60="Scenario1PBT2",'Deep retrofit'!$H$20,IF(F60="Scenario2PBT2",'Deep retrofit'!$I$20,IF(F60="Scenario3PBT2",'Deep retrofit'!$J$20,"")))&amp;IF(F60="Scenario1PBT3",'Deep retrofit'!$K$20,IF(F60="Scenario2PBT3",'Deep retrofit'!$L$20,IF(F60="Scenario3PBT3",'Deep retrofit'!$M$20,"")))&amp;IF(F60="Scenario1PBT4",'Deep retrofit'!$N$20,IF(F60="Scenario2PBT4",'Deep retrofit'!$O$20,IF(F60="Scenario3PBT4",'Deep retrofit'!$P$20,"")))&amp;IF(F60="Scenario1PBT5",'Deep retrofit'!$Q$20,IF(F60="Scenario2PBT5",'Deep retrofit'!$R$20,IF(F60="Scenario3PBT5",'Deep retrofit'!$S$20,"")))&amp;IF(F60="Scenario1PBT6",'Deep retrofit'!$T$20,IF(F60="Scenario2PBT6",'Deep retrofit'!$U$20,IF(F60="Scenario3PBT6",'Deep retrofit'!$V$20,"")))&amp;IF(F60="Scenario1PBT7",'Deep retrofit'!$W$20,IF(F60="Scenario2PBT7",'Deep retrofit'!$X$20,IF(F60="Scenario3PBT7",'Deep retrofit'!$Y$20,"")))&amp;IF(F60="Scenario1PBT8",'Deep retrofit'!$Z$20,IF(F60="Scenario2PBT8",'Deep retrofit'!$AA$20,IF(F60="Scenario3PBT8",'Deep retrofit'!$AB$20,"")))&amp;IF(F60="Scenario1PBT9",'Deep retrofit'!$AC$20,IF(F60="Scenario2PBT9",'Deep retrofit'!$AD$20,IF(F60="Scenario3PBT9",'Deep retrofit'!$AE$20,"")))&amp;IF(F60="Scenario1PBT10",'Deep retrofit'!$AF$20,IF(F60="Scenario2PBT10",'Deep retrofit'!$AG$20,IF(F60="Scenario3PBT10",'Deep retrofit'!$AH$20,"")))&amp;IF(F60="Scenario1PBT11",'Deep retrofit'!$AI$20,IF(F60="Scenario2PBT11",'Deep retrofit'!$AJ$20,IF(F60="Scenario3PBT11",'Deep retrofit'!$AK$20,"")))&amp;IF(F60="Scenario1PBT12",'Deep retrofit'!$AL$20,IF(F60="Scenario2PBT12",'Deep retrofit'!$AM$20,IF(F60="Scenario3PBT12",'Deep retrofit'!$AN$20,"")))&amp;IF(F60="Scenario1PBT13",'Deep retrofit'!$AO$20,IF(F60="Scenario2PBT13",'Deep retrofit'!$AP$20,IF(F60="Scenario3PBT13",'Deep retrofit'!$AQ$20,"")))&amp;IF(F60="Scenario1PBT14",'Deep retrofit'!$AR$20,IF(F60="Scenario2PBT14",'Deep retrofit'!$AS$20,IF(F60="Scenario3PBT14",'Deep retrofit'!$AT$20,"")))&amp;IF(F60="Scenario1PBT15",'Deep retrofit'!$AU$20,IF(F60="Scenario2PBT15",'Deep retrofit'!$AV$20,IF(F60="Scenario3PBT15",'Deep retrofit'!$AW$20,"")))</f>
        <v/>
      </c>
      <c r="N60" s="118">
        <f t="shared" si="16"/>
        <v>0</v>
      </c>
      <c r="O60" s="206" t="str">
        <f>IF(F60="Scenario1PBT1",'Deep retrofit'!$E$23,IF(F60="Scenario2PBT1",'Deep retrofit'!$F$23,IF(F60="Scenario3PBT1",'Deep retrofit'!$G$23,"")))&amp;IF(F60="Scenario1PBT2",'Deep retrofit'!$H$23,IF(F60="Scenario2PBT2",'Deep retrofit'!$I$23,IF(F60="Scenario3PBT2",'Deep retrofit'!$J$23,"")))&amp;IF(F60="Scenario1PBT3",'Deep retrofit'!$K$23,IF(F60="Scenario2PBT3",'Deep retrofit'!$L$23,IF(F60="Scenario3PBT3",'Deep retrofit'!$M$23,"")))&amp;IF(F60="Scenario1PBT4",'Deep retrofit'!$N$23,IF(F60="Scenario2PBT4",'Deep retrofit'!$O$23,IF(F60="Scenario3PBT4",'Deep retrofit'!$P$23,"")))&amp;IF(F60="Scenario1PBT5",'Deep retrofit'!$Q$23,IF(F60="Scenario2PBT5",'Deep retrofit'!$R$23,IF(F60="Scenario3PBT5",'Deep retrofit'!$S$23,"")))&amp;IF(F60="Scenario1PBT6",'Deep retrofit'!$T$23,IF(F60="Scenario2PBT6",'Deep retrofit'!$U$23,IF(F60="Scenario3PBT6",'Deep retrofit'!$V$23,"")))&amp;IF(F60="Scenario1PBT7",'Deep retrofit'!$W$23,IF(F60="Scenario2PBT7",'Deep retrofit'!$X$23,IF(F60="Scenario3PBT7",'Deep retrofit'!$Y$23,"")))&amp;IF(F60="Scenario1PBT8",'Deep retrofit'!$Z$23,IF(F60="Scenario2PBT8",'Deep retrofit'!$AA$23,IF(F60="Scenario3PBT8",'Deep retrofit'!$AB$23,"")))&amp;IF(F60="Scenario1PBT9",'Deep retrofit'!$AC$23,IF(F60="Scenario2PBT9",'Deep retrofit'!$AD$23,IF(F60="Scenario3PBT9",'Deep retrofit'!$AE$23,"")))&amp;IF(F60="Scenario1PBT10",'Deep retrofit'!$AF$23,IF(F60="Scenario2PBT10",'Deep retrofit'!$AG$23,IF(F60="Scenario3PBT10",'Deep retrofit'!$AH$23,"")))&amp;IF(F60="Scenario1PBT11",'Deep retrofit'!$AI$23,IF(F60="Scenario2PBT11",'Deep retrofit'!$AJ$23,IF(F60="Scenario3PBT11",'Deep retrofit'!$AK$23,"")))&amp;IF(F60="Scenario1PBT12",'Deep retrofit'!$AL$23,IF(F60="Scenario2PBT12",'Deep retrofit'!$AM$23,IF(F60="Scenario3PBT12",'Deep retrofit'!$AN$23,"")))&amp;IF(F60="Scenario1PBT13",'Deep retrofit'!$AO$23,IF(F60="Scenario2PBT13",'Deep retrofit'!$AP$23,IF(F60="Scenario3PBT13",'Deep retrofit'!$AQ$23,"")))&amp;IF(F60="Scenario1PBT14",'Deep retrofit'!$AR$23,IF(F60="Scenario2PBT14",'Deep retrofit'!$AS$23,IF(F60="Scenario3PBT14",'Deep retrofit'!$AT$23,"")))&amp;IF(F60="Scenario1PBT15",'Deep retrofit'!$AU$23,IF(F60="Scenario2PBT15",'Deep retrofit'!$AV$23,IF(F60="Scenario3PBT15",'Deep retrofit'!$AW$23,"")))</f>
        <v/>
      </c>
      <c r="P60" s="117">
        <f t="shared" si="17"/>
        <v>0</v>
      </c>
      <c r="Q60" s="117" t="str">
        <f>IF(F60="Scenario1PBT1",'Deep retrofit'!$E$25,IF(F60="Scenario2PBT1",'Deep retrofit'!$F$25,IF(F60="Scenario3PBT1",'Deep retrofit'!$G$25,"")))&amp;IF(F60="Scenario1PBT2",'Deep retrofit'!$H$25,IF(F60="Scenario2PBT2",'Deep retrofit'!$I$25,IF(F60="Scenario3PBT2",'Deep retrofit'!$J$25,"")))&amp;IF(F60="Scenario1PBT3",'Deep retrofit'!$K$25,IF(F60="Scenario2PBT3",'Deep retrofit'!$L$25,IF(F60="Scenario3PBT3",'Deep retrofit'!$M$25,"")))&amp;IF(F60="Scenario1PBT4",'Deep retrofit'!$N$25,IF(F60="Scenario2PBT4",'Deep retrofit'!$O$25,IF(F60="Scenario3PBT4",'Deep retrofit'!$P$25,"")))&amp;IF(F60="Scenario1PBT5",'Deep retrofit'!$Q$25,IF(F60="Scenario2PBT5",'Deep retrofit'!$R$25,IF(F60="Scenario3PBT5",'Deep retrofit'!$S$25,"")))&amp;IF(F60="Scenario1PBT6",'Deep retrofit'!$T$25,IF(F60="Scenario2PBT6",'Deep retrofit'!$U$25,IF(F60="Scenario3PBT6",'Deep retrofit'!$V$25,"")))&amp;IF(F60="Scenario1PBT7",'Deep retrofit'!$W$25,IF(F60="Scenario2PBT7",'Deep retrofit'!$X$25,IF(F60="Scenario3PBT7",'Deep retrofit'!$Y$25,"")))&amp;IF(F60="Scenario1PBT8",'Deep retrofit'!$Z$25,IF(F60="Scenario2PBT8",'Deep retrofit'!$AA$25,IF(F60="Scenario3PBT8",'Deep retrofit'!$AB$25,"")))&amp;IF(F60="Scenario1PBT9",'Deep retrofit'!$AC$25,IF(F60="Scenario2PBT9",'Deep retrofit'!$AD$25,IF(F60="Scenario3PBT9",'Deep retrofit'!$AE$25,"")))&amp;IF(F60="Scenario1PBT10",'Deep retrofit'!$AF$25,IF(F60="Scenario2PBT10",'Deep retrofit'!$AG$25,IF(F60="Scenario3PBT10",'Deep retrofit'!$AH$25,"")))&amp;IF(F60="Scenario1PBT11",'Deep retrofit'!$AI$25,IF(F60="Scenario2PBT11",'Deep retrofit'!$AJ$25,IF(F60="Scenario3PBT11",'Deep retrofit'!$AK$25,"")))&amp;IF(F60="Scenario1PBT12",'Deep retrofit'!$AL$25,IF(F60="Scenario2PBT12",'Deep retrofit'!$AM$25,IF(F60="Scenario3PBT12",'Deep retrofit'!$AN$25,"")))&amp;IF(F60="Scenario1PBT13",'Deep retrofit'!$AO$25,IF(F60="Scenario2PBT13",'Deep retrofit'!$AP$25,IF(F60="Scenario3PBT13",'Deep retrofit'!$AQ$25,"")))&amp;IF(F60="Scenario1PBT14",'Deep retrofit'!$AR$25,IF(F60="Scenario2PBT14",'Deep retrofit'!$AS$25,IF(F60="Scenario3PBT14",'Deep retrofit'!$AT$25,"")))&amp;IF(F60="Scenario1PBT15",'Deep retrofit'!$AU$25,IF(F60="Scenario2PBT15",'Deep retrofit'!$AV$25,IF(F60="Scenario3PBT15",'Deep retrofit'!$AW$25,"")))</f>
        <v/>
      </c>
      <c r="R60" s="117">
        <f t="shared" si="18"/>
        <v>0</v>
      </c>
      <c r="S60" s="117" t="str">
        <f>IF(F60="Scenario1PBT1",'Deep retrofit'!$E$27,IF(F60="Scenario2PBT1",'Deep retrofit'!$F$27,IF(F60="Scenario3PBT1",'Deep retrofit'!$G$27,"")))&amp;IF(F60="Scenario1PBT2",'Deep retrofit'!$H$27,IF(F60="Scenario2PBT2",'Deep retrofit'!$I$27,IF(F60="Scenario3PBT2",'Deep retrofit'!$J$27,"")))&amp;IF(F60="Scenario1PBT3",'Deep retrofit'!$K$27,IF(F60="Scenario2PBT3",'Deep retrofit'!$L$27,IF(F60="Scenario3PBT3",'Deep retrofit'!$M$27,"")))&amp;IF(F60="Scenario1PBT4",'Deep retrofit'!$N$27,IF(F60="Scenario2PBT4",'Deep retrofit'!$O$27,IF(F60="Scenario3PBT4",'Deep retrofit'!$P$27,"")))&amp;IF(F60="Scenario1PBT5",'Deep retrofit'!$Q$27,IF(F60="Scenario2PBT5",'Deep retrofit'!$R$27,IF(F60="Scenario3PBT5",'Deep retrofit'!$S$27,"")))&amp;IF(F60="Scenario1PBT6",'Deep retrofit'!$T$27,IF(F60="Scenario2PBT6",'Deep retrofit'!$U$27,IF(F60="Scenario3PBT6",'Deep retrofit'!$V$27,"")))&amp;IF(F60="Scenario1PBT7",'Deep retrofit'!$W$27,IF(F60="Scenario2PBT7",'Deep retrofit'!$X$27,IF(F60="Scenario3PBT7",'Deep retrofit'!$Y$27,"")))&amp;IF(F60="Scenario1PBT8",'Deep retrofit'!$Z$27,IF(F60="Scenario2PBT8",'Deep retrofit'!$AA$27,IF(F60="Scenario3PBT8",'Deep retrofit'!$AB$27,"")))&amp;IF(F60="Scenario1PBT9",'Deep retrofit'!$AC$27,IF(F60="Scenario2PBT9",'Deep retrofit'!$AD$27,IF(F60="Scenario3PBT9",'Deep retrofit'!$AE$27,"")))&amp;IF(F60="Scenario1PBT10",'Deep retrofit'!$AF$27,IF(F60="Scenario2PBT10",'Deep retrofit'!$AG$27,IF(F60="Scenario3PBT10",'Deep retrofit'!$AH$27,"")))&amp;IF(F60="Scenario1PBT11",'Deep retrofit'!$AI$27,IF(F60="Scenario2PBT11",'Deep retrofit'!$AJ$27,IF(F60="Scenario3PBT11",'Deep retrofit'!$AK$27,"")))&amp;IF(F60="Scenario1PBT12",'Deep retrofit'!$AL$27,IF(F60="Scenario2PBT12",'Deep retrofit'!$AM$27,IF(F60="Scenario3PBT12",'Deep retrofit'!$AN$27,"")))&amp;IF(F60="Scenario1PBT13",'Deep retrofit'!$AO$27,IF(F60="Scenario2PBT13",'Deep retrofit'!$AP$27,IF(F60="Scenario3PBT13",'Deep retrofit'!$AQ$27,"")))&amp;IF(F60="Scenario1PBT14",'Deep retrofit'!$AR$27,IF(F60="Scenario2PBT14",'Deep retrofit'!$AS$27,IF(F60="Scenario3PBT14",'Deep retrofit'!$AT$27,"")))&amp;IF(F60="Scenario1PBT15",'Deep retrofit'!$AU$27,IF(F60="Scenario2PBT15",'Deep retrofit'!$AV$27,IF(F60="Scenario3PBT15",'Deep retrofit'!$AW$27,"")))</f>
        <v/>
      </c>
      <c r="T60" s="207">
        <f t="shared" si="19"/>
        <v>0</v>
      </c>
      <c r="U60" s="206" t="str">
        <f>IF(F60="Scenario1PBT1",'Deep retrofit'!$E$38,IF(F60="Scenario2PBT1",'Deep retrofit'!$F$38,IF(F60="Scenario3PBT1",'Deep retrofit'!$G$38,"")))&amp;IF(F60="Scenario1PBT2",'Deep retrofit'!$H$38,IF(F60="Scenario2PBT2",'Deep retrofit'!$I$38,IF(F60="Scenario3PBT2",'Deep retrofit'!$J$38,"")))&amp;IF(F60="Scenario1PBT3",'Deep retrofit'!$K$38,IF(F60="Scenario2PBT3",'Deep retrofit'!$L$38,IF(F60="Scenario3PBT3",'Deep retrofit'!$M$38,"")))&amp;IF(F60="Scenario1PBT4",'Deep retrofit'!$N$38,IF(F60="Scenario2PBT4",'Deep retrofit'!$O$38,IF(F60="Scenario3PBT4",'Deep retrofit'!$P$38,"")))&amp;IF(F60="Scenario1PBT5",'Deep retrofit'!$Q$38,IF(F60="Scenario2PBT5",'Deep retrofit'!$R$38,IF(F60="Scenario3PBT5",'Deep retrofit'!$S$38,"")))&amp;IF(F60="Scenario1PBT6",'Deep retrofit'!$T$38,IF(F60="Scenario2PBT6",'Deep retrofit'!$U$38,IF(F60="Scenario3PBT6",'Deep retrofit'!$V$38,"")))&amp;IF(F60="Scenario1PBT7",'Deep retrofit'!$W$38,IF(F60="Scenario2PBT7",'Deep retrofit'!$X$38,IF(F60="Scenario3PBT7",'Deep retrofit'!$Y$38,"")))&amp;IF(F60="Scenario1PBT8",'Deep retrofit'!$Z$38,IF(F60="Scenario2PBT8",'Deep retrofit'!$AA$38,IF(F60="Scenario3PBT8",'Deep retrofit'!$AB$38,"")))&amp;IF(F60="Scenario1PBT9",'Deep retrofit'!$AC$38,IF(F60="Scenario2PBT9",'Deep retrofit'!$AD$38,IF(F60="Scenario3PBT9",'Deep retrofit'!$AE$38,"")))&amp;IF(F60="Scenario1PBT10",'Deep retrofit'!$AF$38,IF(F60="Scenario2PBT10",'Deep retrofit'!$AG$38,IF(F60="Scenario3PBT10",'Deep retrofit'!$AH$38,"")))&amp;IF(F60="Scenario1PBT11",'Deep retrofit'!$AI$38,IF(F60="Scenario2PBT11",'Deep retrofit'!$AJ$38,IF(F60="Scenario3PBT11",'Deep retrofit'!$AK$38,"")))&amp;IF(F60="Scenario1PBT12",'Deep retrofit'!$AL$38,IF(F60="Scenario2PBT12",'Deep retrofit'!$AM$38,IF(F60="Scenario3PBT12",'Deep retrofit'!$AN$38,"")))&amp;IF(F60="Scenario1PBT13",'Deep retrofit'!$AO$38,IF(F60="Scenario2PBT13",'Deep retrofit'!$AP$38,IF(F60="Scenario3PBT13",'Deep retrofit'!$AQ$38,"")))&amp;IF(F60="Scenario1PBT14",'Deep retrofit'!$AR$38,IF(F60="Scenario2PBT14",'Deep retrofit'!$AS$38,IF(F60="Scenario3PBT14",'Deep retrofit'!$AT$38,"")))&amp;IF(F60="Scenario1PBT15",'Deep retrofit'!$AU$38,IF(F60="Scenario2PBT15",'Deep retrofit'!$AV$38,IF(F60="Scenario3PBT15",'Deep retrofit'!$AW$38,"")))</f>
        <v/>
      </c>
      <c r="V60" s="117">
        <f t="shared" si="20"/>
        <v>0</v>
      </c>
      <c r="W60" s="117" t="str">
        <f>IF(F60="Scenario1PBT1",'Deep retrofit'!$E$40,IF(F60="Scenario2PBT1",'Deep retrofit'!$F$40,IF(F60="Scenario3PBT1",'Deep retrofit'!$G$40,"")))&amp;IF(F60="Scenario1PBT2",'Deep retrofit'!$H$40,IF(F60="Scenario2PBT2",'Deep retrofit'!$I$40,IF(F60="Scenario3PBT2",'Deep retrofit'!$J$40,"")))&amp;IF(F60="Scenario1PBT3",'Deep retrofit'!$K$40,IF(F60="Scenario2PBT3",'Deep retrofit'!$L$40,IF(F60="Scenario3PBT3",'Deep retrofit'!$M$40,"")))&amp;IF(F60="Scenario1PBT4",'Deep retrofit'!$N$40,IF(F60="Scenario2PBT4",'Deep retrofit'!$O$40,IF(F60="Scenario3PBT4",'Deep retrofit'!$P$40,"")))&amp;IF(F60="Scenario1PBT5",'Deep retrofit'!$Q$40,IF(F60="Scenario2PBT5",'Deep retrofit'!$R$40,IF(F60="Scenario3PBT5",'Deep retrofit'!$S$40,"")))&amp;IF(F60="Scenario1PBT6",'Deep retrofit'!$T$40,IF(F60="Scenario2PBT6",'Deep retrofit'!$U$40,IF(F60="Scenario3PBT6",'Deep retrofit'!$V$40,"")))&amp;IF(F60="Scenario1PBT7",'Deep retrofit'!$W$40,IF(F60="Scenario2PBT7",'Deep retrofit'!$X$40,IF(F60="Scenario3PBT7",'Deep retrofit'!$Y$40,"")))&amp;IF(F60="Scenario1PBT8",'Deep retrofit'!$Z$40,IF(F60="Scenario2PBT8",'Deep retrofit'!$AA$40,IF(F60="Scenario3PBT8",'Deep retrofit'!$AB$40,"")))&amp;IF(F60="Scenario1PBT9",'Deep retrofit'!$AC$40,IF(F60="Scenario2PBT9",'Deep retrofit'!$AD$40,IF(F60="Scenario3PBT9",'Deep retrofit'!$AE$40,"")))&amp;IF(F60="Scenario1PBT10",'Deep retrofit'!$AF$40,IF(F60="Scenario2PBT10",'Deep retrofit'!$AG$40,IF(F60="Scenario3PBT10",'Deep retrofit'!$AH$40,"")))&amp;IF(F60="Scenario1PBT11",'Deep retrofit'!$AI$40,IF(F60="Scenario2PBT11",'Deep retrofit'!$AJ$40,IF(F60="Scenario3PBT11",'Deep retrofit'!$AK$40,"")))&amp;IF(F60="Scenario1PBT12",'Deep retrofit'!$AL$40,IF(F60="Scenario2PBT12",'Deep retrofit'!$AM$40,IF(F60="Scenario3PBT12",'Deep retrofit'!$AN$40,"")))&amp;IF(F60="Scenario1PBT13",'Deep retrofit'!$AO$40,IF(F60="Scenario2PBT13",'Deep retrofit'!$AP$40,IF(F60="Scenario3PBT13",'Deep retrofit'!$AQ$40,"")))&amp;IF(F60="Scenario1PBT14",'Deep retrofit'!$AR$40,IF(F60="Scenario2PBT14",'Deep retrofit'!$AS$40,IF(F60="Scenario3PBT14",'Deep retrofit'!$AT$40,"")))&amp;IF(F60="Scenario1PBT15",'Deep retrofit'!$AU$40,IF(F60="Scenario2PBT15",'Deep retrofit'!$AV$40,IF(F60="Scenario3PBT15",'Deep retrofit'!$AW$40,"")))</f>
        <v/>
      </c>
      <c r="X60" s="117">
        <f t="shared" si="21"/>
        <v>0</v>
      </c>
      <c r="Y60" s="117" t="str">
        <f>IF(F60="Scenario1PBT1",'Deep retrofit'!$E$42,IF(F60="Scenario2PBT1",'Deep retrofit'!$F$42,IF(F60="Scenario3PBT1",'Deep retrofit'!$G$42,"")))&amp;IF(F60="Scenario1PBT2",'Deep retrofit'!$H$42,IF(F60="Scenario2PBT2",'Deep retrofit'!$I$42,IF(F60="Scenario3PBT2",'Deep retrofit'!$J$42,"")))&amp;IF(F60="Scenario1PBT3",'Deep retrofit'!$K$42,IF(F60="Scenario2PBT3",'Deep retrofit'!$L$42,IF(F60="Scenario3PBT3",'Deep retrofit'!$M$42,"")))&amp;IF(F60="Scenario1PBT4",'Deep retrofit'!$N$42,IF(F60="Scenario2PBT4",'Deep retrofit'!$O$42,IF(F60="Scenario3PBT4",'Deep retrofit'!$P$42,"")))&amp;IF(F60="Scenario1PBT5",'Deep retrofit'!$Q$42,IF(F60="Scenario2PBT5",'Deep retrofit'!$R$42,IF(F60="Scenario3PBT5",'Deep retrofit'!$S$42,"")))&amp;IF(F60="Scenario1PBT6",'Deep retrofit'!$T$42,IF(F60="Scenario2PBT6",'Deep retrofit'!$U$42,IF(F60="Scenario3PBT6",'Deep retrofit'!$V$42,"")))&amp;IF(F60="Scenario1PBT7",'Deep retrofit'!$W$42,IF(F60="Scenario2PBT7",'Deep retrofit'!$X$42,IF(F60="Scenario3PBT7",'Deep retrofit'!$Y$42,"")))&amp;IF(F60="Scenario1PBT8",'Deep retrofit'!$Z$42,IF(F60="Scenario2PBT8",'Deep retrofit'!$AA$42,IF(F60="Scenario3PBT8",'Deep retrofit'!$AB$42,"")))&amp;IF(F60="Scenario1PBT9",'Deep retrofit'!$AC$42,IF(F60="Scenario2PBT9",'Deep retrofit'!$AD$42,IF(F60="Scenario3PBT9",'Deep retrofit'!$AE$42,"")))&amp;IF(F60="Scenario1PBT10",'Deep retrofit'!$AF$42,IF(F60="Scenario2PBT10",'Deep retrofit'!$AG$42,IF(F60="Scenario3PBT10",'Deep retrofit'!$AH$42,"")))&amp;IF(F60="Scenario1PBT11",'Deep retrofit'!$AI$42,IF(F60="Scenario2PBT11",'Deep retrofit'!$AJ$42,IF(F60="Scenario3PBT11",'Deep retrofit'!$AK$42,"")))&amp;IF(F60="Scenario1PBT12",'Deep retrofit'!$AL$42,IF(F60="Scenario2PBT12",'Deep retrofit'!$AM$42,IF(F60="Scenario3PBT12",'Deep retrofit'!$AN$42,"")))&amp;IF(F60="Scenario1PBT13",'Deep retrofit'!$AO$42,IF(F60="Scenario2PBT13",'Deep retrofit'!$AP$42,IF(F60="Scenario3PBT13",'Deep retrofit'!$AQ$42,"")))&amp;IF(F60="Scenario1PBT14",'Deep retrofit'!$AR$42,IF(F60="Scenario2PBT14",'Deep retrofit'!$AS$42,IF(F60="Scenario3PBT14",'Deep retrofit'!$AT$42,"")))&amp;IF(F60="Scenario1PBT15",'Deep retrofit'!$AU$42,IF(F60="Scenario2PBT15",'Deep retrofit'!$AV$42,IF(F60="Scenario3PBT15",'Deep retrofit'!$AW$42,"")))</f>
        <v/>
      </c>
      <c r="Z60" s="117">
        <f t="shared" si="22"/>
        <v>0</v>
      </c>
      <c r="AA60" s="269" t="str">
        <f>IF(F60="Scenario1PBT1",'Deep retrofit'!$E$101,IF(F60="Scenario2PBT1",'Deep retrofit'!$F$101,IF(F60="Scenario3PBT1",'Deep retrofit'!$G$101,"")))&amp;IF(F60="Scenario1PBT2",'Deep retrofit'!$H$101,IF(F60="Scenario2PBT2",'Deep retrofit'!$I$101,IF(F60="Scenario3PBT2",'Deep retrofit'!$J$101,"")))&amp;IF(F60="Scenario1PBT3",'Deep retrofit'!$K$101,IF(F60="Scenario2PBT3",'Deep retrofit'!$L$101,IF(F60="Scenario3PBT3",'Deep retrofit'!$M$101,"")))&amp;IF(F60="Scenario1PBT4",'Deep retrofit'!$N$101,IF(F60="Scenario2PBT4",'Deep retrofit'!$O$101,IF(F60="Scenario3PBT4",'Deep retrofit'!$P$101,"")))&amp;IF(F60="Scenario1PBT5",'Deep retrofit'!$Q$101,IF(F60="Scenario2PBT5",'Deep retrofit'!$R$101,IF(F60="Scenario3PBT5",'Deep retrofit'!$S$101,"")))&amp;IF(F60="Scenario1PBT6",'Deep retrofit'!$T$101,IF(F60="Scenario2PBT6",'Deep retrofit'!$U$101,IF(F60="Scenario3PBT6",'Deep retrofit'!$V$101,"")))&amp;IF(F60="Scenario1PBT7",'Deep retrofit'!$W$101,IF(F60="Scenario2PBT7",'Deep retrofit'!$X$101,IF(F60="Scenario3PBT7",'Deep retrofit'!$Y$101,"")))&amp;IF(F60="Scenario1PBT8",'Deep retrofit'!$Z$101,IF(F60="Scenario2PBT8",'Deep retrofit'!$AA$101,IF(F60="Scenario3PBT8",'Deep retrofit'!$AB$101,"")))&amp;IF(F60="Scenario1PBT9",'Deep retrofit'!$AC$101,IF(F60="Scenario2PBT9",'Deep retrofit'!$AD$101,IF(F60="Scenario3PBT9",'Deep retrofit'!$AE$101,"")))&amp;IF(F60="Scenario1PBT10",'Deep retrofit'!$AF$101,IF(F60="Scenario2PBT10",'Deep retrofit'!$AG$101,IF(F60="Scenario3PBT10",'Deep retrofit'!$AH$101,"")))&amp;IF(F60="Scenario1PBT11",'Deep retrofit'!$AI$101,IF(F60="Scenario2PBT11",'Deep retrofit'!$AJ$101,IF(F60="Scenario3PBT11",'Deep retrofit'!$AK$101,"")))&amp;IF(F60="Scenario1PBT12",'Deep retrofit'!$AL$101,IF(F60="Scenario2PBT12",'Deep retrofit'!$AM$101,IF(F60="Scenario3PBT12",'Deep retrofit'!$AN$101,"")))&amp;IF(F60="Scenario1PBT13",'Deep retrofit'!$AO$101,IF(F60="Scenario2PBT13",'Deep retrofit'!$AP$101,IF(F60="Scenario3PBT13",'Deep retrofit'!$AQ$101,"")))&amp;IF(F60="Scenario1PBT14",'Deep retrofit'!$AR$101,IF(F60="Scenario2PBT14",'Deep retrofit'!$AS$101,IF(F60="Scenario3PBT14",'Deep retrofit'!$AT$101,"")))&amp;IF(F60="Scenario1PBT15",'Deep retrofit'!$AU$101,IF(F60="Scenario2PBT15",'Deep retrofit'!$AV$101,IF(F60="Scenario3PBT15",'Deep retrofit'!$AW$101,"")))</f>
        <v/>
      </c>
      <c r="AB60" s="203">
        <f t="shared" si="23"/>
        <v>0</v>
      </c>
      <c r="AC60" s="372" t="str">
        <f t="shared" si="24"/>
        <v/>
      </c>
      <c r="AD60" s="353">
        <f>IF(AC60="",IFERROR('Projection_Base-case'!G61-G60,0),0)</f>
        <v>0</v>
      </c>
      <c r="AE60" s="350">
        <f t="shared" si="25"/>
        <v>0</v>
      </c>
      <c r="AF60" s="361">
        <f>IFERROR(100*AD60/'Projection_Base-case'!G61,0)</f>
        <v>0</v>
      </c>
      <c r="AG60" s="352">
        <f>IF(AC60="",IFERROR('Projection_Base-case'!I61-I60,0),0)</f>
        <v>0</v>
      </c>
      <c r="AH60" s="353">
        <f t="shared" si="26"/>
        <v>0</v>
      </c>
      <c r="AI60" s="361">
        <f>IFERROR(100*AG60/'Projection_Base-case'!I61,0)</f>
        <v>0</v>
      </c>
      <c r="AJ60" s="352">
        <f>IF(AC60="",IFERROR('Projection_Base-case'!K61-K60,0),0)</f>
        <v>0</v>
      </c>
      <c r="AK60" s="353">
        <f t="shared" si="27"/>
        <v>0</v>
      </c>
      <c r="AL60" s="361">
        <f>IFERROR(100*AJ60/'Projection_Base-case'!K61,0)</f>
        <v>0</v>
      </c>
      <c r="AM60" s="352">
        <f>-IF(AC60="",IFERROR('Projection_Base-case'!M61-M60,0),0)</f>
        <v>0</v>
      </c>
      <c r="AN60" s="353">
        <f t="shared" si="28"/>
        <v>0</v>
      </c>
      <c r="AO60" s="354">
        <f>IFERROR(IF('Projection_Base-case'!N61&gt;0,100*AN60/'Projection_Base-case'!N61,100*AN60/N60),0)</f>
        <v>0</v>
      </c>
      <c r="AP60" s="355">
        <f>IF(AC60="",IFERROR('Projection_Base-case'!O61-O60,0),0)</f>
        <v>0</v>
      </c>
      <c r="AQ60" s="356">
        <f t="shared" si="29"/>
        <v>0</v>
      </c>
      <c r="AR60" s="356">
        <f>IFERROR(100*AP60/'Projection_Base-case'!O61,0)</f>
        <v>0</v>
      </c>
      <c r="AS60" s="355">
        <f>IF(AC60="",IFERROR('Projection_Base-case'!Q61-Q60,0),0)</f>
        <v>0</v>
      </c>
      <c r="AT60" s="356">
        <f t="shared" si="30"/>
        <v>0</v>
      </c>
      <c r="AU60" s="356">
        <f>IFERROR(100*AS60/'Projection_Base-case'!Q61,0)</f>
        <v>0</v>
      </c>
      <c r="AV60" s="355">
        <f>IF(AC60="",IFERROR('Projection_Base-case'!S61-S60,0),0)</f>
        <v>0</v>
      </c>
      <c r="AW60" s="356">
        <f t="shared" si="31"/>
        <v>0</v>
      </c>
      <c r="AX60" s="357">
        <f>IFERROR(100*AV60/'Projection_Base-case'!S61,0)</f>
        <v>0</v>
      </c>
      <c r="AY60" s="358">
        <f>IF(AC60="",IFERROR('Projection_Base-case'!U61-U60,0),0)</f>
        <v>0</v>
      </c>
      <c r="AZ60" s="359">
        <f t="shared" si="32"/>
        <v>0</v>
      </c>
      <c r="BA60" s="359">
        <f>IFERROR(100*AY60/'Projection_Base-case'!U61,0)</f>
        <v>0</v>
      </c>
      <c r="BB60" s="358">
        <f>IF(AC60="",IFERROR('Projection_Base-case'!W61-W60,0),0)</f>
        <v>0</v>
      </c>
      <c r="BC60" s="359">
        <f t="shared" si="33"/>
        <v>0</v>
      </c>
      <c r="BD60" s="359">
        <f>IFERROR(100*BB60/'Projection_Base-case'!W61,0)</f>
        <v>0</v>
      </c>
      <c r="BE60" s="358">
        <f>IF(AC60="",IFERROR('Projection_Base-case'!Y61-Y60,0),0)</f>
        <v>0</v>
      </c>
      <c r="BF60" s="359">
        <f t="shared" si="34"/>
        <v>0</v>
      </c>
      <c r="BG60" s="359">
        <f>IFERROR(100*BE60/'Projection_Base-case'!Y61,0)</f>
        <v>0</v>
      </c>
      <c r="BH60" s="359">
        <f t="shared" si="35"/>
        <v>0</v>
      </c>
      <c r="BI60" s="360">
        <f t="shared" si="36"/>
        <v>0</v>
      </c>
    </row>
    <row r="61" spans="1:61" ht="15.6">
      <c r="A61" s="205">
        <v>57</v>
      </c>
      <c r="B61" s="347">
        <f>IF('Projection_Base-case'!B62&lt;&gt;"",'Projection_Base-case'!B62,0)</f>
        <v>0</v>
      </c>
      <c r="C61" s="347">
        <f>IF('Projection_Base-case'!C62&lt;&gt;"",'Projection_Base-case'!C62,0)</f>
        <v>0</v>
      </c>
      <c r="D61" s="347">
        <f>IF('Projection_Base-case'!D62&lt;&gt;"",'Projection_Base-case'!D62,0)</f>
        <v>0</v>
      </c>
      <c r="E61" s="346"/>
      <c r="F61" s="202" t="str">
        <f t="shared" si="12"/>
        <v>0</v>
      </c>
      <c r="G61" s="177" t="str">
        <f>IF(F61="Scenario1PBT1",'Deep retrofit'!$E$6,IF(F61="Scenario2PBT1",'Deep retrofit'!$F$6,IF(F61="Scenario3PBT1",'Deep retrofit'!$G$6,"")))&amp;IF(F61="Scenario1PBT2",'Deep retrofit'!$H$6,IF(F61="Scenario2PBT2",'Deep retrofit'!$I$6,IF(F61="Scenario3PBT2",'Deep retrofit'!$J$6,"")))&amp;IF(F61="Scenario1PBT3",'Deep retrofit'!$K$6,IF(F61="Scenario2PBT3",'Deep retrofit'!$L$6,IF(F61="Scenario3PBT3",'Deep retrofit'!$M$6,"")))&amp;IF(F61="Scenario1PBT4",'Deep retrofit'!$N$6,IF(F61="Scenario2PBT4",'Deep retrofit'!$O$6,IF(F61="Scenario3PBT4",'Deep retrofit'!$P$6,"")))&amp;IF(F61="Scenario1PBT5",'Deep retrofit'!$Q$6,IF(F61="Scenario2PBT5",'Deep retrofit'!$R$6,IF(F61="Scenario3PBT5",'Deep retrofit'!$S$6,"")))&amp;IF(F61="Scenario1PBT6",'Deep retrofit'!$T$6,IF(F61="Scenario2PBT6",'Deep retrofit'!$U$6,IF(F61="Scenario3PBT6",'Deep retrofit'!$V$6,"")))&amp;IF(F61="Scenario1PBT7",'Deep retrofit'!$W$6,IF(F61="Scenario2PBT7",'Deep retrofit'!$X$6,IF(F61="Scenario3PBT7",'Deep retrofit'!$Y$6,"")))&amp;IF(F61="Scenario1PBT8",'Deep retrofit'!$Z$6,IF(F61="Scenario2PBT8",'Deep retrofit'!$AA$6,IF(F61="Scenario3PBT8",'Deep retrofit'!$AB$6,"")))&amp;IF(F61="Scenario1PBT9",'Deep retrofit'!$AC$6,IF(F61="Scenario2PBT9",'Deep retrofit'!$AD$6,IF(F61="Scenario3PBT9",'Deep retrofit'!$AE$6,"")))&amp;IF(F61="Scenario1PBT10",'Deep retrofit'!$AF$6,IF(F61="Scenario2PBT10",'Deep retrofit'!$AG$6,IF(F61="Scenario3PBT10",'Deep retrofit'!$AH$6,"")))&amp;IF(F61="Scenario1PBT11",'Deep retrofit'!$AI$6,IF(F61="Scenario2PBT11",'Deep retrofit'!$AJ$6,IF(F61="Scenario3PBT11",'Deep retrofit'!$AK$6,"")))&amp;IF(F61="Scenario1PBT12",'Deep retrofit'!$AL$6,IF(F61="Scenario2PBT12",'Deep retrofit'!$AM$6,IF(F61="Scenario3PBT12",'Deep retrofit'!$AN$6,"")))&amp;IF(F61="Scenario1PBT13",'Deep retrofit'!$AO$6,IF(F61="Scenario2PBT13",'Deep retrofit'!$AP$6,IF(F61="Scenario3PBT13",'Deep retrofit'!$AQ$6,"")))&amp;IF(F61="Scenario1PBT14",'Deep retrofit'!$AR$6,IF(F61="Scenario2PBT14",'Deep retrofit'!$AS$6,IF(F61="Scenario3PBT14",'Deep retrofit'!$AT$6,"")))&amp;IF(F61="Scenario1PBT15",'Deep retrofit'!$AU$6,IF(F61="Scenario2PBT15",'Deep retrofit'!$AV$6,IF(F61="Scenario3PBT15",'Deep retrofit'!$AW$6,"")))</f>
        <v/>
      </c>
      <c r="H61" s="117">
        <f t="shared" si="13"/>
        <v>0</v>
      </c>
      <c r="I61" s="178" t="str">
        <f>IF(F61="Scenario1PBT1",'Deep retrofit'!$E$16,IF(F61="Scenario2PBT1",'Deep retrofit'!$F$16,IF(F61="Scenario3PBT1",'Deep retrofit'!$G$16,"")))&amp;IF(F61="Scenario1PBT2",'Deep retrofit'!$H$16,IF(F61="Scenario2PBT2",'Deep retrofit'!$I$16,IF(F61="Scenario3PBT2",'Deep retrofit'!$J$16,"")))&amp;IF(F61="Scenario1PBT3",'Deep retrofit'!$K$16,IF(F61="Scenario2PBT3",'Deep retrofit'!$L$16,IF(F61="Scenario3PBT3",'Deep retrofit'!$M$16,"")))&amp;IF(F61="Scenario1PBT4",'Deep retrofit'!$N$16,IF(F61="Scenario2PBT4",'Deep retrofit'!$O$16,IF(F61="Scenario3PBT4",'Deep retrofit'!$P$16,"")))&amp;IF(F61="Scenario1PBT5",'Deep retrofit'!$Q$16,IF(F61="Scenario2PBT5",'Deep retrofit'!$R$16,IF(F61="Scenario3PBT5",'Deep retrofit'!$S$16,"")))&amp;IF(F61="Scenario1PBT6",'Deep retrofit'!$T$16,IF(F61="Scenario2PBT6",'Deep retrofit'!$U$16,IF(F61="Scenario3PBT6",'Deep retrofit'!$V$16,"")))&amp;IF(F61="Scenario1PBT7",'Deep retrofit'!$W$16,IF(F61="Scenario2PBT7",'Deep retrofit'!$X$16,IF(F61="Scenario3PBT7",'Deep retrofit'!$Y$16,"")))&amp;IF(F61="Scenario1PBT8",'Deep retrofit'!$Z$16,IF(F61="Scenario2PBT8",'Deep retrofit'!$AA$16,IF(F61="Scenario3PBT8",'Deep retrofit'!$AB$16,"")))&amp;IF(F61="Scenario1PBT9",'Deep retrofit'!$AC$16,IF(F61="Scenario2PBT9",'Deep retrofit'!$AD$16,IF(F61="Scenario3PBT9",'Deep retrofit'!$AE$16,"")))&amp;IF(F61="Scenario1PBT10",'Deep retrofit'!$AF$16,IF(F61="Scenario2PBT10",'Deep retrofit'!$AG$16,IF(F61="Scenario3PBT10",'Deep retrofit'!$AH$16,"")))&amp;IF(F61="Scenario1PBT11",'Deep retrofit'!$AI$16,IF(F61="Scenario2PBT11",'Deep retrofit'!$AJ$16,IF(F61="Scenario3PBT11",'Deep retrofit'!$AK$16,"")))&amp;IF(F61="Scenario1PBT12",'Deep retrofit'!$AL$16,IF(F61="Scenario2PBT12",'Deep retrofit'!$AM$16,IF(F61="Scenario3PBT12",'Deep retrofit'!$AN$16,"")))&amp;IF(F61="Scenario1PBT13",'Deep retrofit'!$AO$16,IF(F61="Scenario2PBT13",'Deep retrofit'!$AP$16,IF(F61="Scenario3PBT13",'Deep retrofit'!$AQ$16,"")))&amp;IF(F61="Scenario1PBT14",'Deep retrofit'!$AR$16,IF(F61="Scenario2PBT14",'Deep retrofit'!$AS$16,IF(F61="Scenario3PBT14",'Deep retrofit'!$AT$16,"")))&amp;IF(F61="Scenario1PBT15",'Deep retrofit'!$AU$16,IF(F61="Scenario2PBT15",'Deep retrofit'!$AV$16,IF(F61="Scenario3PBT15",'Deep retrofit'!$AW$16,"")))</f>
        <v/>
      </c>
      <c r="J61" s="117">
        <f t="shared" si="14"/>
        <v>0</v>
      </c>
      <c r="K61" s="117" t="str">
        <f>IF(F61="Scenario1PBT1",'Deep retrofit'!$E$18,IF(F61="Scenario2PBT1",'Deep retrofit'!$F$18,IF(F61="Scenario3PBT1",'Deep retrofit'!$G$18,"")))&amp;IF(F61="Scenario1PBT2",'Deep retrofit'!$H$18,IF(F61="Scenario2PBT2",'Deep retrofit'!$I$18,IF(F61="Scenario3PBT2",'Deep retrofit'!$J$18,"")))&amp;IF(F61="Scenario1PBT3",'Deep retrofit'!$K$18,IF(F61="Scenario2PBT3",'Deep retrofit'!$L$18,IF(F61="Scenario3PBT3",'Deep retrofit'!$M$18,"")))&amp;IF(F61="Scenario1PBT4",'Deep retrofit'!$N$18,IF(F61="Scenario2PBT4",'Deep retrofit'!$O$18,IF(F61="Scenario3PBT4",'Deep retrofit'!$P$18,"")))&amp;IF(F61="Scenario1PBT5",'Deep retrofit'!$Q$18,IF(F61="Scenario2PBT5",'Deep retrofit'!$R$18,IF(F61="Scenario3PBT5",'Deep retrofit'!$S$18,"")))&amp;IF(F61="Scenario1PBT6",'Deep retrofit'!$T$18,IF(F61="Scenario2PBT6",'Deep retrofit'!$U$18,IF(F61="Scenario3PBT6",'Deep retrofit'!$V$18,"")))&amp;IF(F61="Scenario1PBT7",'Deep retrofit'!$W$18,IF(F61="Scenario2PBT7",'Deep retrofit'!$X$18,IF(F61="Scenario3PBT7",'Deep retrofit'!$Y$18,"")))&amp;IF(F61="Scenario1PBT8",'Deep retrofit'!$Z$18,IF(F61="Scenario2PBT8",'Deep retrofit'!$AA$18,IF(F61="Scenario3PBT8",'Deep retrofit'!$AB$18,"")))&amp;IF(F61="Scenario1PBT9",'Deep retrofit'!$AC$18,IF(F61="Scenario2PBT9",'Deep retrofit'!$AD$18,IF(F61="Scenario3PBT9",'Deep retrofit'!$AE$18,"")))&amp;IF(F61="Scenario1PBT10",'Deep retrofit'!$AF$18,IF(F61="Scenario2PBT10",'Deep retrofit'!$AG$18,IF(F61="Scenario3PBT10",'Deep retrofit'!$AH$18,"")))&amp;IF(F61="Scenario1PBT11",'Deep retrofit'!$AI$18,IF(F61="Scenario2PBT11",'Deep retrofit'!$AJ$18,IF(F61="Scenario3PBT11",'Deep retrofit'!$AK$18,"")))&amp;IF(F61="Scenario1PBT12",'Deep retrofit'!$AL$18,IF(F61="Scenario2PBT12",'Deep retrofit'!$AM$18,IF(F61="Scenario3PBT12",'Deep retrofit'!$AN$18,"")))&amp;IF(F61="Scenario1PBT13",'Deep retrofit'!$AO$18,IF(F61="Scenario2PBT13",'Deep retrofit'!$AP$18,IF(F61="Scenario3PBT13",'Deep retrofit'!$AQ$18,"")))&amp;IF(F61="Scenario1PBT14",'Deep retrofit'!$AR$18,IF(F61="Scenario2PBT14",'Deep retrofit'!$AS$18,IF(F61="Scenario3PBT14",'Deep retrofit'!$AT$18,"")))&amp;IF(F61="Scenario1PBT15",'Deep retrofit'!$AU$18,IF(F61="Scenario2PBT15",'Deep retrofit'!$AV$18,IF(F61="Scenario3PBT15",'Deep retrofit'!$AW$18,"")))</f>
        <v/>
      </c>
      <c r="L61" s="117">
        <f t="shared" si="15"/>
        <v>0</v>
      </c>
      <c r="M61" s="117" t="str">
        <f>IF(F61="Scenario1PBT1",'Deep retrofit'!$E$20,IF(F61="Scenario2PBT1",'Deep retrofit'!$F$20,IF(F61="Scenario3PBT1",'Deep retrofit'!$G$20,"")))&amp;IF(F61="Scenario1PBT2",'Deep retrofit'!$H$20,IF(F61="Scenario2PBT2",'Deep retrofit'!$I$20,IF(F61="Scenario3PBT2",'Deep retrofit'!$J$20,"")))&amp;IF(F61="Scenario1PBT3",'Deep retrofit'!$K$20,IF(F61="Scenario2PBT3",'Deep retrofit'!$L$20,IF(F61="Scenario3PBT3",'Deep retrofit'!$M$20,"")))&amp;IF(F61="Scenario1PBT4",'Deep retrofit'!$N$20,IF(F61="Scenario2PBT4",'Deep retrofit'!$O$20,IF(F61="Scenario3PBT4",'Deep retrofit'!$P$20,"")))&amp;IF(F61="Scenario1PBT5",'Deep retrofit'!$Q$20,IF(F61="Scenario2PBT5",'Deep retrofit'!$R$20,IF(F61="Scenario3PBT5",'Deep retrofit'!$S$20,"")))&amp;IF(F61="Scenario1PBT6",'Deep retrofit'!$T$20,IF(F61="Scenario2PBT6",'Deep retrofit'!$U$20,IF(F61="Scenario3PBT6",'Deep retrofit'!$V$20,"")))&amp;IF(F61="Scenario1PBT7",'Deep retrofit'!$W$20,IF(F61="Scenario2PBT7",'Deep retrofit'!$X$20,IF(F61="Scenario3PBT7",'Deep retrofit'!$Y$20,"")))&amp;IF(F61="Scenario1PBT8",'Deep retrofit'!$Z$20,IF(F61="Scenario2PBT8",'Deep retrofit'!$AA$20,IF(F61="Scenario3PBT8",'Deep retrofit'!$AB$20,"")))&amp;IF(F61="Scenario1PBT9",'Deep retrofit'!$AC$20,IF(F61="Scenario2PBT9",'Deep retrofit'!$AD$20,IF(F61="Scenario3PBT9",'Deep retrofit'!$AE$20,"")))&amp;IF(F61="Scenario1PBT10",'Deep retrofit'!$AF$20,IF(F61="Scenario2PBT10",'Deep retrofit'!$AG$20,IF(F61="Scenario3PBT10",'Deep retrofit'!$AH$20,"")))&amp;IF(F61="Scenario1PBT11",'Deep retrofit'!$AI$20,IF(F61="Scenario2PBT11",'Deep retrofit'!$AJ$20,IF(F61="Scenario3PBT11",'Deep retrofit'!$AK$20,"")))&amp;IF(F61="Scenario1PBT12",'Deep retrofit'!$AL$20,IF(F61="Scenario2PBT12",'Deep retrofit'!$AM$20,IF(F61="Scenario3PBT12",'Deep retrofit'!$AN$20,"")))&amp;IF(F61="Scenario1PBT13",'Deep retrofit'!$AO$20,IF(F61="Scenario2PBT13",'Deep retrofit'!$AP$20,IF(F61="Scenario3PBT13",'Deep retrofit'!$AQ$20,"")))&amp;IF(F61="Scenario1PBT14",'Deep retrofit'!$AR$20,IF(F61="Scenario2PBT14",'Deep retrofit'!$AS$20,IF(F61="Scenario3PBT14",'Deep retrofit'!$AT$20,"")))&amp;IF(F61="Scenario1PBT15",'Deep retrofit'!$AU$20,IF(F61="Scenario2PBT15",'Deep retrofit'!$AV$20,IF(F61="Scenario3PBT15",'Deep retrofit'!$AW$20,"")))</f>
        <v/>
      </c>
      <c r="N61" s="118">
        <f t="shared" si="16"/>
        <v>0</v>
      </c>
      <c r="O61" s="206" t="str">
        <f>IF(F61="Scenario1PBT1",'Deep retrofit'!$E$23,IF(F61="Scenario2PBT1",'Deep retrofit'!$F$23,IF(F61="Scenario3PBT1",'Deep retrofit'!$G$23,"")))&amp;IF(F61="Scenario1PBT2",'Deep retrofit'!$H$23,IF(F61="Scenario2PBT2",'Deep retrofit'!$I$23,IF(F61="Scenario3PBT2",'Deep retrofit'!$J$23,"")))&amp;IF(F61="Scenario1PBT3",'Deep retrofit'!$K$23,IF(F61="Scenario2PBT3",'Deep retrofit'!$L$23,IF(F61="Scenario3PBT3",'Deep retrofit'!$M$23,"")))&amp;IF(F61="Scenario1PBT4",'Deep retrofit'!$N$23,IF(F61="Scenario2PBT4",'Deep retrofit'!$O$23,IF(F61="Scenario3PBT4",'Deep retrofit'!$P$23,"")))&amp;IF(F61="Scenario1PBT5",'Deep retrofit'!$Q$23,IF(F61="Scenario2PBT5",'Deep retrofit'!$R$23,IF(F61="Scenario3PBT5",'Deep retrofit'!$S$23,"")))&amp;IF(F61="Scenario1PBT6",'Deep retrofit'!$T$23,IF(F61="Scenario2PBT6",'Deep retrofit'!$U$23,IF(F61="Scenario3PBT6",'Deep retrofit'!$V$23,"")))&amp;IF(F61="Scenario1PBT7",'Deep retrofit'!$W$23,IF(F61="Scenario2PBT7",'Deep retrofit'!$X$23,IF(F61="Scenario3PBT7",'Deep retrofit'!$Y$23,"")))&amp;IF(F61="Scenario1PBT8",'Deep retrofit'!$Z$23,IF(F61="Scenario2PBT8",'Deep retrofit'!$AA$23,IF(F61="Scenario3PBT8",'Deep retrofit'!$AB$23,"")))&amp;IF(F61="Scenario1PBT9",'Deep retrofit'!$AC$23,IF(F61="Scenario2PBT9",'Deep retrofit'!$AD$23,IF(F61="Scenario3PBT9",'Deep retrofit'!$AE$23,"")))&amp;IF(F61="Scenario1PBT10",'Deep retrofit'!$AF$23,IF(F61="Scenario2PBT10",'Deep retrofit'!$AG$23,IF(F61="Scenario3PBT10",'Deep retrofit'!$AH$23,"")))&amp;IF(F61="Scenario1PBT11",'Deep retrofit'!$AI$23,IF(F61="Scenario2PBT11",'Deep retrofit'!$AJ$23,IF(F61="Scenario3PBT11",'Deep retrofit'!$AK$23,"")))&amp;IF(F61="Scenario1PBT12",'Deep retrofit'!$AL$23,IF(F61="Scenario2PBT12",'Deep retrofit'!$AM$23,IF(F61="Scenario3PBT12",'Deep retrofit'!$AN$23,"")))&amp;IF(F61="Scenario1PBT13",'Deep retrofit'!$AO$23,IF(F61="Scenario2PBT13",'Deep retrofit'!$AP$23,IF(F61="Scenario3PBT13",'Deep retrofit'!$AQ$23,"")))&amp;IF(F61="Scenario1PBT14",'Deep retrofit'!$AR$23,IF(F61="Scenario2PBT14",'Deep retrofit'!$AS$23,IF(F61="Scenario3PBT14",'Deep retrofit'!$AT$23,"")))&amp;IF(F61="Scenario1PBT15",'Deep retrofit'!$AU$23,IF(F61="Scenario2PBT15",'Deep retrofit'!$AV$23,IF(F61="Scenario3PBT15",'Deep retrofit'!$AW$23,"")))</f>
        <v/>
      </c>
      <c r="P61" s="117">
        <f t="shared" si="17"/>
        <v>0</v>
      </c>
      <c r="Q61" s="117" t="str">
        <f>IF(F61="Scenario1PBT1",'Deep retrofit'!$E$25,IF(F61="Scenario2PBT1",'Deep retrofit'!$F$25,IF(F61="Scenario3PBT1",'Deep retrofit'!$G$25,"")))&amp;IF(F61="Scenario1PBT2",'Deep retrofit'!$H$25,IF(F61="Scenario2PBT2",'Deep retrofit'!$I$25,IF(F61="Scenario3PBT2",'Deep retrofit'!$J$25,"")))&amp;IF(F61="Scenario1PBT3",'Deep retrofit'!$K$25,IF(F61="Scenario2PBT3",'Deep retrofit'!$L$25,IF(F61="Scenario3PBT3",'Deep retrofit'!$M$25,"")))&amp;IF(F61="Scenario1PBT4",'Deep retrofit'!$N$25,IF(F61="Scenario2PBT4",'Deep retrofit'!$O$25,IF(F61="Scenario3PBT4",'Deep retrofit'!$P$25,"")))&amp;IF(F61="Scenario1PBT5",'Deep retrofit'!$Q$25,IF(F61="Scenario2PBT5",'Deep retrofit'!$R$25,IF(F61="Scenario3PBT5",'Deep retrofit'!$S$25,"")))&amp;IF(F61="Scenario1PBT6",'Deep retrofit'!$T$25,IF(F61="Scenario2PBT6",'Deep retrofit'!$U$25,IF(F61="Scenario3PBT6",'Deep retrofit'!$V$25,"")))&amp;IF(F61="Scenario1PBT7",'Deep retrofit'!$W$25,IF(F61="Scenario2PBT7",'Deep retrofit'!$X$25,IF(F61="Scenario3PBT7",'Deep retrofit'!$Y$25,"")))&amp;IF(F61="Scenario1PBT8",'Deep retrofit'!$Z$25,IF(F61="Scenario2PBT8",'Deep retrofit'!$AA$25,IF(F61="Scenario3PBT8",'Deep retrofit'!$AB$25,"")))&amp;IF(F61="Scenario1PBT9",'Deep retrofit'!$AC$25,IF(F61="Scenario2PBT9",'Deep retrofit'!$AD$25,IF(F61="Scenario3PBT9",'Deep retrofit'!$AE$25,"")))&amp;IF(F61="Scenario1PBT10",'Deep retrofit'!$AF$25,IF(F61="Scenario2PBT10",'Deep retrofit'!$AG$25,IF(F61="Scenario3PBT10",'Deep retrofit'!$AH$25,"")))&amp;IF(F61="Scenario1PBT11",'Deep retrofit'!$AI$25,IF(F61="Scenario2PBT11",'Deep retrofit'!$AJ$25,IF(F61="Scenario3PBT11",'Deep retrofit'!$AK$25,"")))&amp;IF(F61="Scenario1PBT12",'Deep retrofit'!$AL$25,IF(F61="Scenario2PBT12",'Deep retrofit'!$AM$25,IF(F61="Scenario3PBT12",'Deep retrofit'!$AN$25,"")))&amp;IF(F61="Scenario1PBT13",'Deep retrofit'!$AO$25,IF(F61="Scenario2PBT13",'Deep retrofit'!$AP$25,IF(F61="Scenario3PBT13",'Deep retrofit'!$AQ$25,"")))&amp;IF(F61="Scenario1PBT14",'Deep retrofit'!$AR$25,IF(F61="Scenario2PBT14",'Deep retrofit'!$AS$25,IF(F61="Scenario3PBT14",'Deep retrofit'!$AT$25,"")))&amp;IF(F61="Scenario1PBT15",'Deep retrofit'!$AU$25,IF(F61="Scenario2PBT15",'Deep retrofit'!$AV$25,IF(F61="Scenario3PBT15",'Deep retrofit'!$AW$25,"")))</f>
        <v/>
      </c>
      <c r="R61" s="117">
        <f t="shared" si="18"/>
        <v>0</v>
      </c>
      <c r="S61" s="117" t="str">
        <f>IF(F61="Scenario1PBT1",'Deep retrofit'!$E$27,IF(F61="Scenario2PBT1",'Deep retrofit'!$F$27,IF(F61="Scenario3PBT1",'Deep retrofit'!$G$27,"")))&amp;IF(F61="Scenario1PBT2",'Deep retrofit'!$H$27,IF(F61="Scenario2PBT2",'Deep retrofit'!$I$27,IF(F61="Scenario3PBT2",'Deep retrofit'!$J$27,"")))&amp;IF(F61="Scenario1PBT3",'Deep retrofit'!$K$27,IF(F61="Scenario2PBT3",'Deep retrofit'!$L$27,IF(F61="Scenario3PBT3",'Deep retrofit'!$M$27,"")))&amp;IF(F61="Scenario1PBT4",'Deep retrofit'!$N$27,IF(F61="Scenario2PBT4",'Deep retrofit'!$O$27,IF(F61="Scenario3PBT4",'Deep retrofit'!$P$27,"")))&amp;IF(F61="Scenario1PBT5",'Deep retrofit'!$Q$27,IF(F61="Scenario2PBT5",'Deep retrofit'!$R$27,IF(F61="Scenario3PBT5",'Deep retrofit'!$S$27,"")))&amp;IF(F61="Scenario1PBT6",'Deep retrofit'!$T$27,IF(F61="Scenario2PBT6",'Deep retrofit'!$U$27,IF(F61="Scenario3PBT6",'Deep retrofit'!$V$27,"")))&amp;IF(F61="Scenario1PBT7",'Deep retrofit'!$W$27,IF(F61="Scenario2PBT7",'Deep retrofit'!$X$27,IF(F61="Scenario3PBT7",'Deep retrofit'!$Y$27,"")))&amp;IF(F61="Scenario1PBT8",'Deep retrofit'!$Z$27,IF(F61="Scenario2PBT8",'Deep retrofit'!$AA$27,IF(F61="Scenario3PBT8",'Deep retrofit'!$AB$27,"")))&amp;IF(F61="Scenario1PBT9",'Deep retrofit'!$AC$27,IF(F61="Scenario2PBT9",'Deep retrofit'!$AD$27,IF(F61="Scenario3PBT9",'Deep retrofit'!$AE$27,"")))&amp;IF(F61="Scenario1PBT10",'Deep retrofit'!$AF$27,IF(F61="Scenario2PBT10",'Deep retrofit'!$AG$27,IF(F61="Scenario3PBT10",'Deep retrofit'!$AH$27,"")))&amp;IF(F61="Scenario1PBT11",'Deep retrofit'!$AI$27,IF(F61="Scenario2PBT11",'Deep retrofit'!$AJ$27,IF(F61="Scenario3PBT11",'Deep retrofit'!$AK$27,"")))&amp;IF(F61="Scenario1PBT12",'Deep retrofit'!$AL$27,IF(F61="Scenario2PBT12",'Deep retrofit'!$AM$27,IF(F61="Scenario3PBT12",'Deep retrofit'!$AN$27,"")))&amp;IF(F61="Scenario1PBT13",'Deep retrofit'!$AO$27,IF(F61="Scenario2PBT13",'Deep retrofit'!$AP$27,IF(F61="Scenario3PBT13",'Deep retrofit'!$AQ$27,"")))&amp;IF(F61="Scenario1PBT14",'Deep retrofit'!$AR$27,IF(F61="Scenario2PBT14",'Deep retrofit'!$AS$27,IF(F61="Scenario3PBT14",'Deep retrofit'!$AT$27,"")))&amp;IF(F61="Scenario1PBT15",'Deep retrofit'!$AU$27,IF(F61="Scenario2PBT15",'Deep retrofit'!$AV$27,IF(F61="Scenario3PBT15",'Deep retrofit'!$AW$27,"")))</f>
        <v/>
      </c>
      <c r="T61" s="207">
        <f t="shared" si="19"/>
        <v>0</v>
      </c>
      <c r="U61" s="206" t="str">
        <f>IF(F61="Scenario1PBT1",'Deep retrofit'!$E$38,IF(F61="Scenario2PBT1",'Deep retrofit'!$F$38,IF(F61="Scenario3PBT1",'Deep retrofit'!$G$38,"")))&amp;IF(F61="Scenario1PBT2",'Deep retrofit'!$H$38,IF(F61="Scenario2PBT2",'Deep retrofit'!$I$38,IF(F61="Scenario3PBT2",'Deep retrofit'!$J$38,"")))&amp;IF(F61="Scenario1PBT3",'Deep retrofit'!$K$38,IF(F61="Scenario2PBT3",'Deep retrofit'!$L$38,IF(F61="Scenario3PBT3",'Deep retrofit'!$M$38,"")))&amp;IF(F61="Scenario1PBT4",'Deep retrofit'!$N$38,IF(F61="Scenario2PBT4",'Deep retrofit'!$O$38,IF(F61="Scenario3PBT4",'Deep retrofit'!$P$38,"")))&amp;IF(F61="Scenario1PBT5",'Deep retrofit'!$Q$38,IF(F61="Scenario2PBT5",'Deep retrofit'!$R$38,IF(F61="Scenario3PBT5",'Deep retrofit'!$S$38,"")))&amp;IF(F61="Scenario1PBT6",'Deep retrofit'!$T$38,IF(F61="Scenario2PBT6",'Deep retrofit'!$U$38,IF(F61="Scenario3PBT6",'Deep retrofit'!$V$38,"")))&amp;IF(F61="Scenario1PBT7",'Deep retrofit'!$W$38,IF(F61="Scenario2PBT7",'Deep retrofit'!$X$38,IF(F61="Scenario3PBT7",'Deep retrofit'!$Y$38,"")))&amp;IF(F61="Scenario1PBT8",'Deep retrofit'!$Z$38,IF(F61="Scenario2PBT8",'Deep retrofit'!$AA$38,IF(F61="Scenario3PBT8",'Deep retrofit'!$AB$38,"")))&amp;IF(F61="Scenario1PBT9",'Deep retrofit'!$AC$38,IF(F61="Scenario2PBT9",'Deep retrofit'!$AD$38,IF(F61="Scenario3PBT9",'Deep retrofit'!$AE$38,"")))&amp;IF(F61="Scenario1PBT10",'Deep retrofit'!$AF$38,IF(F61="Scenario2PBT10",'Deep retrofit'!$AG$38,IF(F61="Scenario3PBT10",'Deep retrofit'!$AH$38,"")))&amp;IF(F61="Scenario1PBT11",'Deep retrofit'!$AI$38,IF(F61="Scenario2PBT11",'Deep retrofit'!$AJ$38,IF(F61="Scenario3PBT11",'Deep retrofit'!$AK$38,"")))&amp;IF(F61="Scenario1PBT12",'Deep retrofit'!$AL$38,IF(F61="Scenario2PBT12",'Deep retrofit'!$AM$38,IF(F61="Scenario3PBT12",'Deep retrofit'!$AN$38,"")))&amp;IF(F61="Scenario1PBT13",'Deep retrofit'!$AO$38,IF(F61="Scenario2PBT13",'Deep retrofit'!$AP$38,IF(F61="Scenario3PBT13",'Deep retrofit'!$AQ$38,"")))&amp;IF(F61="Scenario1PBT14",'Deep retrofit'!$AR$38,IF(F61="Scenario2PBT14",'Deep retrofit'!$AS$38,IF(F61="Scenario3PBT14",'Deep retrofit'!$AT$38,"")))&amp;IF(F61="Scenario1PBT15",'Deep retrofit'!$AU$38,IF(F61="Scenario2PBT15",'Deep retrofit'!$AV$38,IF(F61="Scenario3PBT15",'Deep retrofit'!$AW$38,"")))</f>
        <v/>
      </c>
      <c r="V61" s="117">
        <f t="shared" si="20"/>
        <v>0</v>
      </c>
      <c r="W61" s="117" t="str">
        <f>IF(F61="Scenario1PBT1",'Deep retrofit'!$E$40,IF(F61="Scenario2PBT1",'Deep retrofit'!$F$40,IF(F61="Scenario3PBT1",'Deep retrofit'!$G$40,"")))&amp;IF(F61="Scenario1PBT2",'Deep retrofit'!$H$40,IF(F61="Scenario2PBT2",'Deep retrofit'!$I$40,IF(F61="Scenario3PBT2",'Deep retrofit'!$J$40,"")))&amp;IF(F61="Scenario1PBT3",'Deep retrofit'!$K$40,IF(F61="Scenario2PBT3",'Deep retrofit'!$L$40,IF(F61="Scenario3PBT3",'Deep retrofit'!$M$40,"")))&amp;IF(F61="Scenario1PBT4",'Deep retrofit'!$N$40,IF(F61="Scenario2PBT4",'Deep retrofit'!$O$40,IF(F61="Scenario3PBT4",'Deep retrofit'!$P$40,"")))&amp;IF(F61="Scenario1PBT5",'Deep retrofit'!$Q$40,IF(F61="Scenario2PBT5",'Deep retrofit'!$R$40,IF(F61="Scenario3PBT5",'Deep retrofit'!$S$40,"")))&amp;IF(F61="Scenario1PBT6",'Deep retrofit'!$T$40,IF(F61="Scenario2PBT6",'Deep retrofit'!$U$40,IF(F61="Scenario3PBT6",'Deep retrofit'!$V$40,"")))&amp;IF(F61="Scenario1PBT7",'Deep retrofit'!$W$40,IF(F61="Scenario2PBT7",'Deep retrofit'!$X$40,IF(F61="Scenario3PBT7",'Deep retrofit'!$Y$40,"")))&amp;IF(F61="Scenario1PBT8",'Deep retrofit'!$Z$40,IF(F61="Scenario2PBT8",'Deep retrofit'!$AA$40,IF(F61="Scenario3PBT8",'Deep retrofit'!$AB$40,"")))&amp;IF(F61="Scenario1PBT9",'Deep retrofit'!$AC$40,IF(F61="Scenario2PBT9",'Deep retrofit'!$AD$40,IF(F61="Scenario3PBT9",'Deep retrofit'!$AE$40,"")))&amp;IF(F61="Scenario1PBT10",'Deep retrofit'!$AF$40,IF(F61="Scenario2PBT10",'Deep retrofit'!$AG$40,IF(F61="Scenario3PBT10",'Deep retrofit'!$AH$40,"")))&amp;IF(F61="Scenario1PBT11",'Deep retrofit'!$AI$40,IF(F61="Scenario2PBT11",'Deep retrofit'!$AJ$40,IF(F61="Scenario3PBT11",'Deep retrofit'!$AK$40,"")))&amp;IF(F61="Scenario1PBT12",'Deep retrofit'!$AL$40,IF(F61="Scenario2PBT12",'Deep retrofit'!$AM$40,IF(F61="Scenario3PBT12",'Deep retrofit'!$AN$40,"")))&amp;IF(F61="Scenario1PBT13",'Deep retrofit'!$AO$40,IF(F61="Scenario2PBT13",'Deep retrofit'!$AP$40,IF(F61="Scenario3PBT13",'Deep retrofit'!$AQ$40,"")))&amp;IF(F61="Scenario1PBT14",'Deep retrofit'!$AR$40,IF(F61="Scenario2PBT14",'Deep retrofit'!$AS$40,IF(F61="Scenario3PBT14",'Deep retrofit'!$AT$40,"")))&amp;IF(F61="Scenario1PBT15",'Deep retrofit'!$AU$40,IF(F61="Scenario2PBT15",'Deep retrofit'!$AV$40,IF(F61="Scenario3PBT15",'Deep retrofit'!$AW$40,"")))</f>
        <v/>
      </c>
      <c r="X61" s="117">
        <f t="shared" si="21"/>
        <v>0</v>
      </c>
      <c r="Y61" s="117" t="str">
        <f>IF(F61="Scenario1PBT1",'Deep retrofit'!$E$42,IF(F61="Scenario2PBT1",'Deep retrofit'!$F$42,IF(F61="Scenario3PBT1",'Deep retrofit'!$G$42,"")))&amp;IF(F61="Scenario1PBT2",'Deep retrofit'!$H$42,IF(F61="Scenario2PBT2",'Deep retrofit'!$I$42,IF(F61="Scenario3PBT2",'Deep retrofit'!$J$42,"")))&amp;IF(F61="Scenario1PBT3",'Deep retrofit'!$K$42,IF(F61="Scenario2PBT3",'Deep retrofit'!$L$42,IF(F61="Scenario3PBT3",'Deep retrofit'!$M$42,"")))&amp;IF(F61="Scenario1PBT4",'Deep retrofit'!$N$42,IF(F61="Scenario2PBT4",'Deep retrofit'!$O$42,IF(F61="Scenario3PBT4",'Deep retrofit'!$P$42,"")))&amp;IF(F61="Scenario1PBT5",'Deep retrofit'!$Q$42,IF(F61="Scenario2PBT5",'Deep retrofit'!$R$42,IF(F61="Scenario3PBT5",'Deep retrofit'!$S$42,"")))&amp;IF(F61="Scenario1PBT6",'Deep retrofit'!$T$42,IF(F61="Scenario2PBT6",'Deep retrofit'!$U$42,IF(F61="Scenario3PBT6",'Deep retrofit'!$V$42,"")))&amp;IF(F61="Scenario1PBT7",'Deep retrofit'!$W$42,IF(F61="Scenario2PBT7",'Deep retrofit'!$X$42,IF(F61="Scenario3PBT7",'Deep retrofit'!$Y$42,"")))&amp;IF(F61="Scenario1PBT8",'Deep retrofit'!$Z$42,IF(F61="Scenario2PBT8",'Deep retrofit'!$AA$42,IF(F61="Scenario3PBT8",'Deep retrofit'!$AB$42,"")))&amp;IF(F61="Scenario1PBT9",'Deep retrofit'!$AC$42,IF(F61="Scenario2PBT9",'Deep retrofit'!$AD$42,IF(F61="Scenario3PBT9",'Deep retrofit'!$AE$42,"")))&amp;IF(F61="Scenario1PBT10",'Deep retrofit'!$AF$42,IF(F61="Scenario2PBT10",'Deep retrofit'!$AG$42,IF(F61="Scenario3PBT10",'Deep retrofit'!$AH$42,"")))&amp;IF(F61="Scenario1PBT11",'Deep retrofit'!$AI$42,IF(F61="Scenario2PBT11",'Deep retrofit'!$AJ$42,IF(F61="Scenario3PBT11",'Deep retrofit'!$AK$42,"")))&amp;IF(F61="Scenario1PBT12",'Deep retrofit'!$AL$42,IF(F61="Scenario2PBT12",'Deep retrofit'!$AM$42,IF(F61="Scenario3PBT12",'Deep retrofit'!$AN$42,"")))&amp;IF(F61="Scenario1PBT13",'Deep retrofit'!$AO$42,IF(F61="Scenario2PBT13",'Deep retrofit'!$AP$42,IF(F61="Scenario3PBT13",'Deep retrofit'!$AQ$42,"")))&amp;IF(F61="Scenario1PBT14",'Deep retrofit'!$AR$42,IF(F61="Scenario2PBT14",'Deep retrofit'!$AS$42,IF(F61="Scenario3PBT14",'Deep retrofit'!$AT$42,"")))&amp;IF(F61="Scenario1PBT15",'Deep retrofit'!$AU$42,IF(F61="Scenario2PBT15",'Deep retrofit'!$AV$42,IF(F61="Scenario3PBT15",'Deep retrofit'!$AW$42,"")))</f>
        <v/>
      </c>
      <c r="Z61" s="117">
        <f t="shared" si="22"/>
        <v>0</v>
      </c>
      <c r="AA61" s="269" t="str">
        <f>IF(F61="Scenario1PBT1",'Deep retrofit'!$E$101,IF(F61="Scenario2PBT1",'Deep retrofit'!$F$101,IF(F61="Scenario3PBT1",'Deep retrofit'!$G$101,"")))&amp;IF(F61="Scenario1PBT2",'Deep retrofit'!$H$101,IF(F61="Scenario2PBT2",'Deep retrofit'!$I$101,IF(F61="Scenario3PBT2",'Deep retrofit'!$J$101,"")))&amp;IF(F61="Scenario1PBT3",'Deep retrofit'!$K$101,IF(F61="Scenario2PBT3",'Deep retrofit'!$L$101,IF(F61="Scenario3PBT3",'Deep retrofit'!$M$101,"")))&amp;IF(F61="Scenario1PBT4",'Deep retrofit'!$N$101,IF(F61="Scenario2PBT4",'Deep retrofit'!$O$101,IF(F61="Scenario3PBT4",'Deep retrofit'!$P$101,"")))&amp;IF(F61="Scenario1PBT5",'Deep retrofit'!$Q$101,IF(F61="Scenario2PBT5",'Deep retrofit'!$R$101,IF(F61="Scenario3PBT5",'Deep retrofit'!$S$101,"")))&amp;IF(F61="Scenario1PBT6",'Deep retrofit'!$T$101,IF(F61="Scenario2PBT6",'Deep retrofit'!$U$101,IF(F61="Scenario3PBT6",'Deep retrofit'!$V$101,"")))&amp;IF(F61="Scenario1PBT7",'Deep retrofit'!$W$101,IF(F61="Scenario2PBT7",'Deep retrofit'!$X$101,IF(F61="Scenario3PBT7",'Deep retrofit'!$Y$101,"")))&amp;IF(F61="Scenario1PBT8",'Deep retrofit'!$Z$101,IF(F61="Scenario2PBT8",'Deep retrofit'!$AA$101,IF(F61="Scenario3PBT8",'Deep retrofit'!$AB$101,"")))&amp;IF(F61="Scenario1PBT9",'Deep retrofit'!$AC$101,IF(F61="Scenario2PBT9",'Deep retrofit'!$AD$101,IF(F61="Scenario3PBT9",'Deep retrofit'!$AE$101,"")))&amp;IF(F61="Scenario1PBT10",'Deep retrofit'!$AF$101,IF(F61="Scenario2PBT10",'Deep retrofit'!$AG$101,IF(F61="Scenario3PBT10",'Deep retrofit'!$AH$101,"")))&amp;IF(F61="Scenario1PBT11",'Deep retrofit'!$AI$101,IF(F61="Scenario2PBT11",'Deep retrofit'!$AJ$101,IF(F61="Scenario3PBT11",'Deep retrofit'!$AK$101,"")))&amp;IF(F61="Scenario1PBT12",'Deep retrofit'!$AL$101,IF(F61="Scenario2PBT12",'Deep retrofit'!$AM$101,IF(F61="Scenario3PBT12",'Deep retrofit'!$AN$101,"")))&amp;IF(F61="Scenario1PBT13",'Deep retrofit'!$AO$101,IF(F61="Scenario2PBT13",'Deep retrofit'!$AP$101,IF(F61="Scenario3PBT13",'Deep retrofit'!$AQ$101,"")))&amp;IF(F61="Scenario1PBT14",'Deep retrofit'!$AR$101,IF(F61="Scenario2PBT14",'Deep retrofit'!$AS$101,IF(F61="Scenario3PBT14",'Deep retrofit'!$AT$101,"")))&amp;IF(F61="Scenario1PBT15",'Deep retrofit'!$AU$101,IF(F61="Scenario2PBT15",'Deep retrofit'!$AV$101,IF(F61="Scenario3PBT15",'Deep retrofit'!$AW$101,"")))</f>
        <v/>
      </c>
      <c r="AB61" s="203">
        <f t="shared" si="23"/>
        <v>0</v>
      </c>
      <c r="AC61" s="372" t="str">
        <f t="shared" si="24"/>
        <v/>
      </c>
      <c r="AD61" s="353">
        <f>IF(AC61="",IFERROR('Projection_Base-case'!G62-G61,0),0)</f>
        <v>0</v>
      </c>
      <c r="AE61" s="350">
        <f t="shared" si="25"/>
        <v>0</v>
      </c>
      <c r="AF61" s="361">
        <f>IFERROR(100*AD61/'Projection_Base-case'!G62,0)</f>
        <v>0</v>
      </c>
      <c r="AG61" s="352">
        <f>IF(AC61="",IFERROR('Projection_Base-case'!I62-I61,0),0)</f>
        <v>0</v>
      </c>
      <c r="AH61" s="353">
        <f t="shared" si="26"/>
        <v>0</v>
      </c>
      <c r="AI61" s="361">
        <f>IFERROR(100*AG61/'Projection_Base-case'!I62,0)</f>
        <v>0</v>
      </c>
      <c r="AJ61" s="352">
        <f>IF(AC61="",IFERROR('Projection_Base-case'!K62-K61,0),0)</f>
        <v>0</v>
      </c>
      <c r="AK61" s="353">
        <f t="shared" si="27"/>
        <v>0</v>
      </c>
      <c r="AL61" s="361">
        <f>IFERROR(100*AJ61/'Projection_Base-case'!K62,0)</f>
        <v>0</v>
      </c>
      <c r="AM61" s="352">
        <f>-IF(AC61="",IFERROR('Projection_Base-case'!M62-M61,0),0)</f>
        <v>0</v>
      </c>
      <c r="AN61" s="353">
        <f t="shared" si="28"/>
        <v>0</v>
      </c>
      <c r="AO61" s="354">
        <f>IFERROR(IF('Projection_Base-case'!N62&gt;0,100*AN61/'Projection_Base-case'!N62,100*AN61/N61),0)</f>
        <v>0</v>
      </c>
      <c r="AP61" s="355">
        <f>IF(AC61="",IFERROR('Projection_Base-case'!O62-O61,0),0)</f>
        <v>0</v>
      </c>
      <c r="AQ61" s="356">
        <f t="shared" si="29"/>
        <v>0</v>
      </c>
      <c r="AR61" s="356">
        <f>IFERROR(100*AP61/'Projection_Base-case'!O62,0)</f>
        <v>0</v>
      </c>
      <c r="AS61" s="355">
        <f>IF(AC61="",IFERROR('Projection_Base-case'!Q62-Q61,0),0)</f>
        <v>0</v>
      </c>
      <c r="AT61" s="356">
        <f t="shared" si="30"/>
        <v>0</v>
      </c>
      <c r="AU61" s="356">
        <f>IFERROR(100*AS61/'Projection_Base-case'!Q62,0)</f>
        <v>0</v>
      </c>
      <c r="AV61" s="355">
        <f>IF(AC61="",IFERROR('Projection_Base-case'!S62-S61,0),0)</f>
        <v>0</v>
      </c>
      <c r="AW61" s="356">
        <f t="shared" si="31"/>
        <v>0</v>
      </c>
      <c r="AX61" s="357">
        <f>IFERROR(100*AV61/'Projection_Base-case'!S62,0)</f>
        <v>0</v>
      </c>
      <c r="AY61" s="358">
        <f>IF(AC61="",IFERROR('Projection_Base-case'!U62-U61,0),0)</f>
        <v>0</v>
      </c>
      <c r="AZ61" s="359">
        <f t="shared" si="32"/>
        <v>0</v>
      </c>
      <c r="BA61" s="359">
        <f>IFERROR(100*AY61/'Projection_Base-case'!U62,0)</f>
        <v>0</v>
      </c>
      <c r="BB61" s="358">
        <f>IF(AC61="",IFERROR('Projection_Base-case'!W62-W61,0),0)</f>
        <v>0</v>
      </c>
      <c r="BC61" s="359">
        <f t="shared" si="33"/>
        <v>0</v>
      </c>
      <c r="BD61" s="359">
        <f>IFERROR(100*BB61/'Projection_Base-case'!W62,0)</f>
        <v>0</v>
      </c>
      <c r="BE61" s="358">
        <f>IF(AC61="",IFERROR('Projection_Base-case'!Y62-Y61,0),0)</f>
        <v>0</v>
      </c>
      <c r="BF61" s="359">
        <f t="shared" si="34"/>
        <v>0</v>
      </c>
      <c r="BG61" s="359">
        <f>IFERROR(100*BE61/'Projection_Base-case'!Y62,0)</f>
        <v>0</v>
      </c>
      <c r="BH61" s="359">
        <f t="shared" si="35"/>
        <v>0</v>
      </c>
      <c r="BI61" s="360">
        <f t="shared" si="36"/>
        <v>0</v>
      </c>
    </row>
    <row r="62" spans="1:61" ht="15.6">
      <c r="A62" s="205">
        <v>58</v>
      </c>
      <c r="B62" s="347">
        <f>IF('Projection_Base-case'!B63&lt;&gt;"",'Projection_Base-case'!B63,0)</f>
        <v>0</v>
      </c>
      <c r="C62" s="347">
        <f>IF('Projection_Base-case'!C63&lt;&gt;"",'Projection_Base-case'!C63,0)</f>
        <v>0</v>
      </c>
      <c r="D62" s="347">
        <f>IF('Projection_Base-case'!D63&lt;&gt;"",'Projection_Base-case'!D63,0)</f>
        <v>0</v>
      </c>
      <c r="E62" s="346"/>
      <c r="F62" s="202" t="str">
        <f t="shared" si="12"/>
        <v>0</v>
      </c>
      <c r="G62" s="177" t="str">
        <f>IF(F62="Scenario1PBT1",'Deep retrofit'!$E$6,IF(F62="Scenario2PBT1",'Deep retrofit'!$F$6,IF(F62="Scenario3PBT1",'Deep retrofit'!$G$6,"")))&amp;IF(F62="Scenario1PBT2",'Deep retrofit'!$H$6,IF(F62="Scenario2PBT2",'Deep retrofit'!$I$6,IF(F62="Scenario3PBT2",'Deep retrofit'!$J$6,"")))&amp;IF(F62="Scenario1PBT3",'Deep retrofit'!$K$6,IF(F62="Scenario2PBT3",'Deep retrofit'!$L$6,IF(F62="Scenario3PBT3",'Deep retrofit'!$M$6,"")))&amp;IF(F62="Scenario1PBT4",'Deep retrofit'!$N$6,IF(F62="Scenario2PBT4",'Deep retrofit'!$O$6,IF(F62="Scenario3PBT4",'Deep retrofit'!$P$6,"")))&amp;IF(F62="Scenario1PBT5",'Deep retrofit'!$Q$6,IF(F62="Scenario2PBT5",'Deep retrofit'!$R$6,IF(F62="Scenario3PBT5",'Deep retrofit'!$S$6,"")))&amp;IF(F62="Scenario1PBT6",'Deep retrofit'!$T$6,IF(F62="Scenario2PBT6",'Deep retrofit'!$U$6,IF(F62="Scenario3PBT6",'Deep retrofit'!$V$6,"")))&amp;IF(F62="Scenario1PBT7",'Deep retrofit'!$W$6,IF(F62="Scenario2PBT7",'Deep retrofit'!$X$6,IF(F62="Scenario3PBT7",'Deep retrofit'!$Y$6,"")))&amp;IF(F62="Scenario1PBT8",'Deep retrofit'!$Z$6,IF(F62="Scenario2PBT8",'Deep retrofit'!$AA$6,IF(F62="Scenario3PBT8",'Deep retrofit'!$AB$6,"")))&amp;IF(F62="Scenario1PBT9",'Deep retrofit'!$AC$6,IF(F62="Scenario2PBT9",'Deep retrofit'!$AD$6,IF(F62="Scenario3PBT9",'Deep retrofit'!$AE$6,"")))&amp;IF(F62="Scenario1PBT10",'Deep retrofit'!$AF$6,IF(F62="Scenario2PBT10",'Deep retrofit'!$AG$6,IF(F62="Scenario3PBT10",'Deep retrofit'!$AH$6,"")))&amp;IF(F62="Scenario1PBT11",'Deep retrofit'!$AI$6,IF(F62="Scenario2PBT11",'Deep retrofit'!$AJ$6,IF(F62="Scenario3PBT11",'Deep retrofit'!$AK$6,"")))&amp;IF(F62="Scenario1PBT12",'Deep retrofit'!$AL$6,IF(F62="Scenario2PBT12",'Deep retrofit'!$AM$6,IF(F62="Scenario3PBT12",'Deep retrofit'!$AN$6,"")))&amp;IF(F62="Scenario1PBT13",'Deep retrofit'!$AO$6,IF(F62="Scenario2PBT13",'Deep retrofit'!$AP$6,IF(F62="Scenario3PBT13",'Deep retrofit'!$AQ$6,"")))&amp;IF(F62="Scenario1PBT14",'Deep retrofit'!$AR$6,IF(F62="Scenario2PBT14",'Deep retrofit'!$AS$6,IF(F62="Scenario3PBT14",'Deep retrofit'!$AT$6,"")))&amp;IF(F62="Scenario1PBT15",'Deep retrofit'!$AU$6,IF(F62="Scenario2PBT15",'Deep retrofit'!$AV$6,IF(F62="Scenario3PBT15",'Deep retrofit'!$AW$6,"")))</f>
        <v/>
      </c>
      <c r="H62" s="117">
        <f t="shared" si="13"/>
        <v>0</v>
      </c>
      <c r="I62" s="178" t="str">
        <f>IF(F62="Scenario1PBT1",'Deep retrofit'!$E$16,IF(F62="Scenario2PBT1",'Deep retrofit'!$F$16,IF(F62="Scenario3PBT1",'Deep retrofit'!$G$16,"")))&amp;IF(F62="Scenario1PBT2",'Deep retrofit'!$H$16,IF(F62="Scenario2PBT2",'Deep retrofit'!$I$16,IF(F62="Scenario3PBT2",'Deep retrofit'!$J$16,"")))&amp;IF(F62="Scenario1PBT3",'Deep retrofit'!$K$16,IF(F62="Scenario2PBT3",'Deep retrofit'!$L$16,IF(F62="Scenario3PBT3",'Deep retrofit'!$M$16,"")))&amp;IF(F62="Scenario1PBT4",'Deep retrofit'!$N$16,IF(F62="Scenario2PBT4",'Deep retrofit'!$O$16,IF(F62="Scenario3PBT4",'Deep retrofit'!$P$16,"")))&amp;IF(F62="Scenario1PBT5",'Deep retrofit'!$Q$16,IF(F62="Scenario2PBT5",'Deep retrofit'!$R$16,IF(F62="Scenario3PBT5",'Deep retrofit'!$S$16,"")))&amp;IF(F62="Scenario1PBT6",'Deep retrofit'!$T$16,IF(F62="Scenario2PBT6",'Deep retrofit'!$U$16,IF(F62="Scenario3PBT6",'Deep retrofit'!$V$16,"")))&amp;IF(F62="Scenario1PBT7",'Deep retrofit'!$W$16,IF(F62="Scenario2PBT7",'Deep retrofit'!$X$16,IF(F62="Scenario3PBT7",'Deep retrofit'!$Y$16,"")))&amp;IF(F62="Scenario1PBT8",'Deep retrofit'!$Z$16,IF(F62="Scenario2PBT8",'Deep retrofit'!$AA$16,IF(F62="Scenario3PBT8",'Deep retrofit'!$AB$16,"")))&amp;IF(F62="Scenario1PBT9",'Deep retrofit'!$AC$16,IF(F62="Scenario2PBT9",'Deep retrofit'!$AD$16,IF(F62="Scenario3PBT9",'Deep retrofit'!$AE$16,"")))&amp;IF(F62="Scenario1PBT10",'Deep retrofit'!$AF$16,IF(F62="Scenario2PBT10",'Deep retrofit'!$AG$16,IF(F62="Scenario3PBT10",'Deep retrofit'!$AH$16,"")))&amp;IF(F62="Scenario1PBT11",'Deep retrofit'!$AI$16,IF(F62="Scenario2PBT11",'Deep retrofit'!$AJ$16,IF(F62="Scenario3PBT11",'Deep retrofit'!$AK$16,"")))&amp;IF(F62="Scenario1PBT12",'Deep retrofit'!$AL$16,IF(F62="Scenario2PBT12",'Deep retrofit'!$AM$16,IF(F62="Scenario3PBT12",'Deep retrofit'!$AN$16,"")))&amp;IF(F62="Scenario1PBT13",'Deep retrofit'!$AO$16,IF(F62="Scenario2PBT13",'Deep retrofit'!$AP$16,IF(F62="Scenario3PBT13",'Deep retrofit'!$AQ$16,"")))&amp;IF(F62="Scenario1PBT14",'Deep retrofit'!$AR$16,IF(F62="Scenario2PBT14",'Deep retrofit'!$AS$16,IF(F62="Scenario3PBT14",'Deep retrofit'!$AT$16,"")))&amp;IF(F62="Scenario1PBT15",'Deep retrofit'!$AU$16,IF(F62="Scenario2PBT15",'Deep retrofit'!$AV$16,IF(F62="Scenario3PBT15",'Deep retrofit'!$AW$16,"")))</f>
        <v/>
      </c>
      <c r="J62" s="117">
        <f t="shared" si="14"/>
        <v>0</v>
      </c>
      <c r="K62" s="117" t="str">
        <f>IF(F62="Scenario1PBT1",'Deep retrofit'!$E$18,IF(F62="Scenario2PBT1",'Deep retrofit'!$F$18,IF(F62="Scenario3PBT1",'Deep retrofit'!$G$18,"")))&amp;IF(F62="Scenario1PBT2",'Deep retrofit'!$H$18,IF(F62="Scenario2PBT2",'Deep retrofit'!$I$18,IF(F62="Scenario3PBT2",'Deep retrofit'!$J$18,"")))&amp;IF(F62="Scenario1PBT3",'Deep retrofit'!$K$18,IF(F62="Scenario2PBT3",'Deep retrofit'!$L$18,IF(F62="Scenario3PBT3",'Deep retrofit'!$M$18,"")))&amp;IF(F62="Scenario1PBT4",'Deep retrofit'!$N$18,IF(F62="Scenario2PBT4",'Deep retrofit'!$O$18,IF(F62="Scenario3PBT4",'Deep retrofit'!$P$18,"")))&amp;IF(F62="Scenario1PBT5",'Deep retrofit'!$Q$18,IF(F62="Scenario2PBT5",'Deep retrofit'!$R$18,IF(F62="Scenario3PBT5",'Deep retrofit'!$S$18,"")))&amp;IF(F62="Scenario1PBT6",'Deep retrofit'!$T$18,IF(F62="Scenario2PBT6",'Deep retrofit'!$U$18,IF(F62="Scenario3PBT6",'Deep retrofit'!$V$18,"")))&amp;IF(F62="Scenario1PBT7",'Deep retrofit'!$W$18,IF(F62="Scenario2PBT7",'Deep retrofit'!$X$18,IF(F62="Scenario3PBT7",'Deep retrofit'!$Y$18,"")))&amp;IF(F62="Scenario1PBT8",'Deep retrofit'!$Z$18,IF(F62="Scenario2PBT8",'Deep retrofit'!$AA$18,IF(F62="Scenario3PBT8",'Deep retrofit'!$AB$18,"")))&amp;IF(F62="Scenario1PBT9",'Deep retrofit'!$AC$18,IF(F62="Scenario2PBT9",'Deep retrofit'!$AD$18,IF(F62="Scenario3PBT9",'Deep retrofit'!$AE$18,"")))&amp;IF(F62="Scenario1PBT10",'Deep retrofit'!$AF$18,IF(F62="Scenario2PBT10",'Deep retrofit'!$AG$18,IF(F62="Scenario3PBT10",'Deep retrofit'!$AH$18,"")))&amp;IF(F62="Scenario1PBT11",'Deep retrofit'!$AI$18,IF(F62="Scenario2PBT11",'Deep retrofit'!$AJ$18,IF(F62="Scenario3PBT11",'Deep retrofit'!$AK$18,"")))&amp;IF(F62="Scenario1PBT12",'Deep retrofit'!$AL$18,IF(F62="Scenario2PBT12",'Deep retrofit'!$AM$18,IF(F62="Scenario3PBT12",'Deep retrofit'!$AN$18,"")))&amp;IF(F62="Scenario1PBT13",'Deep retrofit'!$AO$18,IF(F62="Scenario2PBT13",'Deep retrofit'!$AP$18,IF(F62="Scenario3PBT13",'Deep retrofit'!$AQ$18,"")))&amp;IF(F62="Scenario1PBT14",'Deep retrofit'!$AR$18,IF(F62="Scenario2PBT14",'Deep retrofit'!$AS$18,IF(F62="Scenario3PBT14",'Deep retrofit'!$AT$18,"")))&amp;IF(F62="Scenario1PBT15",'Deep retrofit'!$AU$18,IF(F62="Scenario2PBT15",'Deep retrofit'!$AV$18,IF(F62="Scenario3PBT15",'Deep retrofit'!$AW$18,"")))</f>
        <v/>
      </c>
      <c r="L62" s="117">
        <f t="shared" si="15"/>
        <v>0</v>
      </c>
      <c r="M62" s="117" t="str">
        <f>IF(F62="Scenario1PBT1",'Deep retrofit'!$E$20,IF(F62="Scenario2PBT1",'Deep retrofit'!$F$20,IF(F62="Scenario3PBT1",'Deep retrofit'!$G$20,"")))&amp;IF(F62="Scenario1PBT2",'Deep retrofit'!$H$20,IF(F62="Scenario2PBT2",'Deep retrofit'!$I$20,IF(F62="Scenario3PBT2",'Deep retrofit'!$J$20,"")))&amp;IF(F62="Scenario1PBT3",'Deep retrofit'!$K$20,IF(F62="Scenario2PBT3",'Deep retrofit'!$L$20,IF(F62="Scenario3PBT3",'Deep retrofit'!$M$20,"")))&amp;IF(F62="Scenario1PBT4",'Deep retrofit'!$N$20,IF(F62="Scenario2PBT4",'Deep retrofit'!$O$20,IF(F62="Scenario3PBT4",'Deep retrofit'!$P$20,"")))&amp;IF(F62="Scenario1PBT5",'Deep retrofit'!$Q$20,IF(F62="Scenario2PBT5",'Deep retrofit'!$R$20,IF(F62="Scenario3PBT5",'Deep retrofit'!$S$20,"")))&amp;IF(F62="Scenario1PBT6",'Deep retrofit'!$T$20,IF(F62="Scenario2PBT6",'Deep retrofit'!$U$20,IF(F62="Scenario3PBT6",'Deep retrofit'!$V$20,"")))&amp;IF(F62="Scenario1PBT7",'Deep retrofit'!$W$20,IF(F62="Scenario2PBT7",'Deep retrofit'!$X$20,IF(F62="Scenario3PBT7",'Deep retrofit'!$Y$20,"")))&amp;IF(F62="Scenario1PBT8",'Deep retrofit'!$Z$20,IF(F62="Scenario2PBT8",'Deep retrofit'!$AA$20,IF(F62="Scenario3PBT8",'Deep retrofit'!$AB$20,"")))&amp;IF(F62="Scenario1PBT9",'Deep retrofit'!$AC$20,IF(F62="Scenario2PBT9",'Deep retrofit'!$AD$20,IF(F62="Scenario3PBT9",'Deep retrofit'!$AE$20,"")))&amp;IF(F62="Scenario1PBT10",'Deep retrofit'!$AF$20,IF(F62="Scenario2PBT10",'Deep retrofit'!$AG$20,IF(F62="Scenario3PBT10",'Deep retrofit'!$AH$20,"")))&amp;IF(F62="Scenario1PBT11",'Deep retrofit'!$AI$20,IF(F62="Scenario2PBT11",'Deep retrofit'!$AJ$20,IF(F62="Scenario3PBT11",'Deep retrofit'!$AK$20,"")))&amp;IF(F62="Scenario1PBT12",'Deep retrofit'!$AL$20,IF(F62="Scenario2PBT12",'Deep retrofit'!$AM$20,IF(F62="Scenario3PBT12",'Deep retrofit'!$AN$20,"")))&amp;IF(F62="Scenario1PBT13",'Deep retrofit'!$AO$20,IF(F62="Scenario2PBT13",'Deep retrofit'!$AP$20,IF(F62="Scenario3PBT13",'Deep retrofit'!$AQ$20,"")))&amp;IF(F62="Scenario1PBT14",'Deep retrofit'!$AR$20,IF(F62="Scenario2PBT14",'Deep retrofit'!$AS$20,IF(F62="Scenario3PBT14",'Deep retrofit'!$AT$20,"")))&amp;IF(F62="Scenario1PBT15",'Deep retrofit'!$AU$20,IF(F62="Scenario2PBT15",'Deep retrofit'!$AV$20,IF(F62="Scenario3PBT15",'Deep retrofit'!$AW$20,"")))</f>
        <v/>
      </c>
      <c r="N62" s="118">
        <f t="shared" si="16"/>
        <v>0</v>
      </c>
      <c r="O62" s="206" t="str">
        <f>IF(F62="Scenario1PBT1",'Deep retrofit'!$E$23,IF(F62="Scenario2PBT1",'Deep retrofit'!$F$23,IF(F62="Scenario3PBT1",'Deep retrofit'!$G$23,"")))&amp;IF(F62="Scenario1PBT2",'Deep retrofit'!$H$23,IF(F62="Scenario2PBT2",'Deep retrofit'!$I$23,IF(F62="Scenario3PBT2",'Deep retrofit'!$J$23,"")))&amp;IF(F62="Scenario1PBT3",'Deep retrofit'!$K$23,IF(F62="Scenario2PBT3",'Deep retrofit'!$L$23,IF(F62="Scenario3PBT3",'Deep retrofit'!$M$23,"")))&amp;IF(F62="Scenario1PBT4",'Deep retrofit'!$N$23,IF(F62="Scenario2PBT4",'Deep retrofit'!$O$23,IF(F62="Scenario3PBT4",'Deep retrofit'!$P$23,"")))&amp;IF(F62="Scenario1PBT5",'Deep retrofit'!$Q$23,IF(F62="Scenario2PBT5",'Deep retrofit'!$R$23,IF(F62="Scenario3PBT5",'Deep retrofit'!$S$23,"")))&amp;IF(F62="Scenario1PBT6",'Deep retrofit'!$T$23,IF(F62="Scenario2PBT6",'Deep retrofit'!$U$23,IF(F62="Scenario3PBT6",'Deep retrofit'!$V$23,"")))&amp;IF(F62="Scenario1PBT7",'Deep retrofit'!$W$23,IF(F62="Scenario2PBT7",'Deep retrofit'!$X$23,IF(F62="Scenario3PBT7",'Deep retrofit'!$Y$23,"")))&amp;IF(F62="Scenario1PBT8",'Deep retrofit'!$Z$23,IF(F62="Scenario2PBT8",'Deep retrofit'!$AA$23,IF(F62="Scenario3PBT8",'Deep retrofit'!$AB$23,"")))&amp;IF(F62="Scenario1PBT9",'Deep retrofit'!$AC$23,IF(F62="Scenario2PBT9",'Deep retrofit'!$AD$23,IF(F62="Scenario3PBT9",'Deep retrofit'!$AE$23,"")))&amp;IF(F62="Scenario1PBT10",'Deep retrofit'!$AF$23,IF(F62="Scenario2PBT10",'Deep retrofit'!$AG$23,IF(F62="Scenario3PBT10",'Deep retrofit'!$AH$23,"")))&amp;IF(F62="Scenario1PBT11",'Deep retrofit'!$AI$23,IF(F62="Scenario2PBT11",'Deep retrofit'!$AJ$23,IF(F62="Scenario3PBT11",'Deep retrofit'!$AK$23,"")))&amp;IF(F62="Scenario1PBT12",'Deep retrofit'!$AL$23,IF(F62="Scenario2PBT12",'Deep retrofit'!$AM$23,IF(F62="Scenario3PBT12",'Deep retrofit'!$AN$23,"")))&amp;IF(F62="Scenario1PBT13",'Deep retrofit'!$AO$23,IF(F62="Scenario2PBT13",'Deep retrofit'!$AP$23,IF(F62="Scenario3PBT13",'Deep retrofit'!$AQ$23,"")))&amp;IF(F62="Scenario1PBT14",'Deep retrofit'!$AR$23,IF(F62="Scenario2PBT14",'Deep retrofit'!$AS$23,IF(F62="Scenario3PBT14",'Deep retrofit'!$AT$23,"")))&amp;IF(F62="Scenario1PBT15",'Deep retrofit'!$AU$23,IF(F62="Scenario2PBT15",'Deep retrofit'!$AV$23,IF(F62="Scenario3PBT15",'Deep retrofit'!$AW$23,"")))</f>
        <v/>
      </c>
      <c r="P62" s="117">
        <f t="shared" si="17"/>
        <v>0</v>
      </c>
      <c r="Q62" s="117" t="str">
        <f>IF(F62="Scenario1PBT1",'Deep retrofit'!$E$25,IF(F62="Scenario2PBT1",'Deep retrofit'!$F$25,IF(F62="Scenario3PBT1",'Deep retrofit'!$G$25,"")))&amp;IF(F62="Scenario1PBT2",'Deep retrofit'!$H$25,IF(F62="Scenario2PBT2",'Deep retrofit'!$I$25,IF(F62="Scenario3PBT2",'Deep retrofit'!$J$25,"")))&amp;IF(F62="Scenario1PBT3",'Deep retrofit'!$K$25,IF(F62="Scenario2PBT3",'Deep retrofit'!$L$25,IF(F62="Scenario3PBT3",'Deep retrofit'!$M$25,"")))&amp;IF(F62="Scenario1PBT4",'Deep retrofit'!$N$25,IF(F62="Scenario2PBT4",'Deep retrofit'!$O$25,IF(F62="Scenario3PBT4",'Deep retrofit'!$P$25,"")))&amp;IF(F62="Scenario1PBT5",'Deep retrofit'!$Q$25,IF(F62="Scenario2PBT5",'Deep retrofit'!$R$25,IF(F62="Scenario3PBT5",'Deep retrofit'!$S$25,"")))&amp;IF(F62="Scenario1PBT6",'Deep retrofit'!$T$25,IF(F62="Scenario2PBT6",'Deep retrofit'!$U$25,IF(F62="Scenario3PBT6",'Deep retrofit'!$V$25,"")))&amp;IF(F62="Scenario1PBT7",'Deep retrofit'!$W$25,IF(F62="Scenario2PBT7",'Deep retrofit'!$X$25,IF(F62="Scenario3PBT7",'Deep retrofit'!$Y$25,"")))&amp;IF(F62="Scenario1PBT8",'Deep retrofit'!$Z$25,IF(F62="Scenario2PBT8",'Deep retrofit'!$AA$25,IF(F62="Scenario3PBT8",'Deep retrofit'!$AB$25,"")))&amp;IF(F62="Scenario1PBT9",'Deep retrofit'!$AC$25,IF(F62="Scenario2PBT9",'Deep retrofit'!$AD$25,IF(F62="Scenario3PBT9",'Deep retrofit'!$AE$25,"")))&amp;IF(F62="Scenario1PBT10",'Deep retrofit'!$AF$25,IF(F62="Scenario2PBT10",'Deep retrofit'!$AG$25,IF(F62="Scenario3PBT10",'Deep retrofit'!$AH$25,"")))&amp;IF(F62="Scenario1PBT11",'Deep retrofit'!$AI$25,IF(F62="Scenario2PBT11",'Deep retrofit'!$AJ$25,IF(F62="Scenario3PBT11",'Deep retrofit'!$AK$25,"")))&amp;IF(F62="Scenario1PBT12",'Deep retrofit'!$AL$25,IF(F62="Scenario2PBT12",'Deep retrofit'!$AM$25,IF(F62="Scenario3PBT12",'Deep retrofit'!$AN$25,"")))&amp;IF(F62="Scenario1PBT13",'Deep retrofit'!$AO$25,IF(F62="Scenario2PBT13",'Deep retrofit'!$AP$25,IF(F62="Scenario3PBT13",'Deep retrofit'!$AQ$25,"")))&amp;IF(F62="Scenario1PBT14",'Deep retrofit'!$AR$25,IF(F62="Scenario2PBT14",'Deep retrofit'!$AS$25,IF(F62="Scenario3PBT14",'Deep retrofit'!$AT$25,"")))&amp;IF(F62="Scenario1PBT15",'Deep retrofit'!$AU$25,IF(F62="Scenario2PBT15",'Deep retrofit'!$AV$25,IF(F62="Scenario3PBT15",'Deep retrofit'!$AW$25,"")))</f>
        <v/>
      </c>
      <c r="R62" s="117">
        <f t="shared" si="18"/>
        <v>0</v>
      </c>
      <c r="S62" s="117" t="str">
        <f>IF(F62="Scenario1PBT1",'Deep retrofit'!$E$27,IF(F62="Scenario2PBT1",'Deep retrofit'!$F$27,IF(F62="Scenario3PBT1",'Deep retrofit'!$G$27,"")))&amp;IF(F62="Scenario1PBT2",'Deep retrofit'!$H$27,IF(F62="Scenario2PBT2",'Deep retrofit'!$I$27,IF(F62="Scenario3PBT2",'Deep retrofit'!$J$27,"")))&amp;IF(F62="Scenario1PBT3",'Deep retrofit'!$K$27,IF(F62="Scenario2PBT3",'Deep retrofit'!$L$27,IF(F62="Scenario3PBT3",'Deep retrofit'!$M$27,"")))&amp;IF(F62="Scenario1PBT4",'Deep retrofit'!$N$27,IF(F62="Scenario2PBT4",'Deep retrofit'!$O$27,IF(F62="Scenario3PBT4",'Deep retrofit'!$P$27,"")))&amp;IF(F62="Scenario1PBT5",'Deep retrofit'!$Q$27,IF(F62="Scenario2PBT5",'Deep retrofit'!$R$27,IF(F62="Scenario3PBT5",'Deep retrofit'!$S$27,"")))&amp;IF(F62="Scenario1PBT6",'Deep retrofit'!$T$27,IF(F62="Scenario2PBT6",'Deep retrofit'!$U$27,IF(F62="Scenario3PBT6",'Deep retrofit'!$V$27,"")))&amp;IF(F62="Scenario1PBT7",'Deep retrofit'!$W$27,IF(F62="Scenario2PBT7",'Deep retrofit'!$X$27,IF(F62="Scenario3PBT7",'Deep retrofit'!$Y$27,"")))&amp;IF(F62="Scenario1PBT8",'Deep retrofit'!$Z$27,IF(F62="Scenario2PBT8",'Deep retrofit'!$AA$27,IF(F62="Scenario3PBT8",'Deep retrofit'!$AB$27,"")))&amp;IF(F62="Scenario1PBT9",'Deep retrofit'!$AC$27,IF(F62="Scenario2PBT9",'Deep retrofit'!$AD$27,IF(F62="Scenario3PBT9",'Deep retrofit'!$AE$27,"")))&amp;IF(F62="Scenario1PBT10",'Deep retrofit'!$AF$27,IF(F62="Scenario2PBT10",'Deep retrofit'!$AG$27,IF(F62="Scenario3PBT10",'Deep retrofit'!$AH$27,"")))&amp;IF(F62="Scenario1PBT11",'Deep retrofit'!$AI$27,IF(F62="Scenario2PBT11",'Deep retrofit'!$AJ$27,IF(F62="Scenario3PBT11",'Deep retrofit'!$AK$27,"")))&amp;IF(F62="Scenario1PBT12",'Deep retrofit'!$AL$27,IF(F62="Scenario2PBT12",'Deep retrofit'!$AM$27,IF(F62="Scenario3PBT12",'Deep retrofit'!$AN$27,"")))&amp;IF(F62="Scenario1PBT13",'Deep retrofit'!$AO$27,IF(F62="Scenario2PBT13",'Deep retrofit'!$AP$27,IF(F62="Scenario3PBT13",'Deep retrofit'!$AQ$27,"")))&amp;IF(F62="Scenario1PBT14",'Deep retrofit'!$AR$27,IF(F62="Scenario2PBT14",'Deep retrofit'!$AS$27,IF(F62="Scenario3PBT14",'Deep retrofit'!$AT$27,"")))&amp;IF(F62="Scenario1PBT15",'Deep retrofit'!$AU$27,IF(F62="Scenario2PBT15",'Deep retrofit'!$AV$27,IF(F62="Scenario3PBT15",'Deep retrofit'!$AW$27,"")))</f>
        <v/>
      </c>
      <c r="T62" s="207">
        <f t="shared" si="19"/>
        <v>0</v>
      </c>
      <c r="U62" s="206" t="str">
        <f>IF(F62="Scenario1PBT1",'Deep retrofit'!$E$38,IF(F62="Scenario2PBT1",'Deep retrofit'!$F$38,IF(F62="Scenario3PBT1",'Deep retrofit'!$G$38,"")))&amp;IF(F62="Scenario1PBT2",'Deep retrofit'!$H$38,IF(F62="Scenario2PBT2",'Deep retrofit'!$I$38,IF(F62="Scenario3PBT2",'Deep retrofit'!$J$38,"")))&amp;IF(F62="Scenario1PBT3",'Deep retrofit'!$K$38,IF(F62="Scenario2PBT3",'Deep retrofit'!$L$38,IF(F62="Scenario3PBT3",'Deep retrofit'!$M$38,"")))&amp;IF(F62="Scenario1PBT4",'Deep retrofit'!$N$38,IF(F62="Scenario2PBT4",'Deep retrofit'!$O$38,IF(F62="Scenario3PBT4",'Deep retrofit'!$P$38,"")))&amp;IF(F62="Scenario1PBT5",'Deep retrofit'!$Q$38,IF(F62="Scenario2PBT5",'Deep retrofit'!$R$38,IF(F62="Scenario3PBT5",'Deep retrofit'!$S$38,"")))&amp;IF(F62="Scenario1PBT6",'Deep retrofit'!$T$38,IF(F62="Scenario2PBT6",'Deep retrofit'!$U$38,IF(F62="Scenario3PBT6",'Deep retrofit'!$V$38,"")))&amp;IF(F62="Scenario1PBT7",'Deep retrofit'!$W$38,IF(F62="Scenario2PBT7",'Deep retrofit'!$X$38,IF(F62="Scenario3PBT7",'Deep retrofit'!$Y$38,"")))&amp;IF(F62="Scenario1PBT8",'Deep retrofit'!$Z$38,IF(F62="Scenario2PBT8",'Deep retrofit'!$AA$38,IF(F62="Scenario3PBT8",'Deep retrofit'!$AB$38,"")))&amp;IF(F62="Scenario1PBT9",'Deep retrofit'!$AC$38,IF(F62="Scenario2PBT9",'Deep retrofit'!$AD$38,IF(F62="Scenario3PBT9",'Deep retrofit'!$AE$38,"")))&amp;IF(F62="Scenario1PBT10",'Deep retrofit'!$AF$38,IF(F62="Scenario2PBT10",'Deep retrofit'!$AG$38,IF(F62="Scenario3PBT10",'Deep retrofit'!$AH$38,"")))&amp;IF(F62="Scenario1PBT11",'Deep retrofit'!$AI$38,IF(F62="Scenario2PBT11",'Deep retrofit'!$AJ$38,IF(F62="Scenario3PBT11",'Deep retrofit'!$AK$38,"")))&amp;IF(F62="Scenario1PBT12",'Deep retrofit'!$AL$38,IF(F62="Scenario2PBT12",'Deep retrofit'!$AM$38,IF(F62="Scenario3PBT12",'Deep retrofit'!$AN$38,"")))&amp;IF(F62="Scenario1PBT13",'Deep retrofit'!$AO$38,IF(F62="Scenario2PBT13",'Deep retrofit'!$AP$38,IF(F62="Scenario3PBT13",'Deep retrofit'!$AQ$38,"")))&amp;IF(F62="Scenario1PBT14",'Deep retrofit'!$AR$38,IF(F62="Scenario2PBT14",'Deep retrofit'!$AS$38,IF(F62="Scenario3PBT14",'Deep retrofit'!$AT$38,"")))&amp;IF(F62="Scenario1PBT15",'Deep retrofit'!$AU$38,IF(F62="Scenario2PBT15",'Deep retrofit'!$AV$38,IF(F62="Scenario3PBT15",'Deep retrofit'!$AW$38,"")))</f>
        <v/>
      </c>
      <c r="V62" s="117">
        <f t="shared" si="20"/>
        <v>0</v>
      </c>
      <c r="W62" s="117" t="str">
        <f>IF(F62="Scenario1PBT1",'Deep retrofit'!$E$40,IF(F62="Scenario2PBT1",'Deep retrofit'!$F$40,IF(F62="Scenario3PBT1",'Deep retrofit'!$G$40,"")))&amp;IF(F62="Scenario1PBT2",'Deep retrofit'!$H$40,IF(F62="Scenario2PBT2",'Deep retrofit'!$I$40,IF(F62="Scenario3PBT2",'Deep retrofit'!$J$40,"")))&amp;IF(F62="Scenario1PBT3",'Deep retrofit'!$K$40,IF(F62="Scenario2PBT3",'Deep retrofit'!$L$40,IF(F62="Scenario3PBT3",'Deep retrofit'!$M$40,"")))&amp;IF(F62="Scenario1PBT4",'Deep retrofit'!$N$40,IF(F62="Scenario2PBT4",'Deep retrofit'!$O$40,IF(F62="Scenario3PBT4",'Deep retrofit'!$P$40,"")))&amp;IF(F62="Scenario1PBT5",'Deep retrofit'!$Q$40,IF(F62="Scenario2PBT5",'Deep retrofit'!$R$40,IF(F62="Scenario3PBT5",'Deep retrofit'!$S$40,"")))&amp;IF(F62="Scenario1PBT6",'Deep retrofit'!$T$40,IF(F62="Scenario2PBT6",'Deep retrofit'!$U$40,IF(F62="Scenario3PBT6",'Deep retrofit'!$V$40,"")))&amp;IF(F62="Scenario1PBT7",'Deep retrofit'!$W$40,IF(F62="Scenario2PBT7",'Deep retrofit'!$X$40,IF(F62="Scenario3PBT7",'Deep retrofit'!$Y$40,"")))&amp;IF(F62="Scenario1PBT8",'Deep retrofit'!$Z$40,IF(F62="Scenario2PBT8",'Deep retrofit'!$AA$40,IF(F62="Scenario3PBT8",'Deep retrofit'!$AB$40,"")))&amp;IF(F62="Scenario1PBT9",'Deep retrofit'!$AC$40,IF(F62="Scenario2PBT9",'Deep retrofit'!$AD$40,IF(F62="Scenario3PBT9",'Deep retrofit'!$AE$40,"")))&amp;IF(F62="Scenario1PBT10",'Deep retrofit'!$AF$40,IF(F62="Scenario2PBT10",'Deep retrofit'!$AG$40,IF(F62="Scenario3PBT10",'Deep retrofit'!$AH$40,"")))&amp;IF(F62="Scenario1PBT11",'Deep retrofit'!$AI$40,IF(F62="Scenario2PBT11",'Deep retrofit'!$AJ$40,IF(F62="Scenario3PBT11",'Deep retrofit'!$AK$40,"")))&amp;IF(F62="Scenario1PBT12",'Deep retrofit'!$AL$40,IF(F62="Scenario2PBT12",'Deep retrofit'!$AM$40,IF(F62="Scenario3PBT12",'Deep retrofit'!$AN$40,"")))&amp;IF(F62="Scenario1PBT13",'Deep retrofit'!$AO$40,IF(F62="Scenario2PBT13",'Deep retrofit'!$AP$40,IF(F62="Scenario3PBT13",'Deep retrofit'!$AQ$40,"")))&amp;IF(F62="Scenario1PBT14",'Deep retrofit'!$AR$40,IF(F62="Scenario2PBT14",'Deep retrofit'!$AS$40,IF(F62="Scenario3PBT14",'Deep retrofit'!$AT$40,"")))&amp;IF(F62="Scenario1PBT15",'Deep retrofit'!$AU$40,IF(F62="Scenario2PBT15",'Deep retrofit'!$AV$40,IF(F62="Scenario3PBT15",'Deep retrofit'!$AW$40,"")))</f>
        <v/>
      </c>
      <c r="X62" s="117">
        <f t="shared" si="21"/>
        <v>0</v>
      </c>
      <c r="Y62" s="117" t="str">
        <f>IF(F62="Scenario1PBT1",'Deep retrofit'!$E$42,IF(F62="Scenario2PBT1",'Deep retrofit'!$F$42,IF(F62="Scenario3PBT1",'Deep retrofit'!$G$42,"")))&amp;IF(F62="Scenario1PBT2",'Deep retrofit'!$H$42,IF(F62="Scenario2PBT2",'Deep retrofit'!$I$42,IF(F62="Scenario3PBT2",'Deep retrofit'!$J$42,"")))&amp;IF(F62="Scenario1PBT3",'Deep retrofit'!$K$42,IF(F62="Scenario2PBT3",'Deep retrofit'!$L$42,IF(F62="Scenario3PBT3",'Deep retrofit'!$M$42,"")))&amp;IF(F62="Scenario1PBT4",'Deep retrofit'!$N$42,IF(F62="Scenario2PBT4",'Deep retrofit'!$O$42,IF(F62="Scenario3PBT4",'Deep retrofit'!$P$42,"")))&amp;IF(F62="Scenario1PBT5",'Deep retrofit'!$Q$42,IF(F62="Scenario2PBT5",'Deep retrofit'!$R$42,IF(F62="Scenario3PBT5",'Deep retrofit'!$S$42,"")))&amp;IF(F62="Scenario1PBT6",'Deep retrofit'!$T$42,IF(F62="Scenario2PBT6",'Deep retrofit'!$U$42,IF(F62="Scenario3PBT6",'Deep retrofit'!$V$42,"")))&amp;IF(F62="Scenario1PBT7",'Deep retrofit'!$W$42,IF(F62="Scenario2PBT7",'Deep retrofit'!$X$42,IF(F62="Scenario3PBT7",'Deep retrofit'!$Y$42,"")))&amp;IF(F62="Scenario1PBT8",'Deep retrofit'!$Z$42,IF(F62="Scenario2PBT8",'Deep retrofit'!$AA$42,IF(F62="Scenario3PBT8",'Deep retrofit'!$AB$42,"")))&amp;IF(F62="Scenario1PBT9",'Deep retrofit'!$AC$42,IF(F62="Scenario2PBT9",'Deep retrofit'!$AD$42,IF(F62="Scenario3PBT9",'Deep retrofit'!$AE$42,"")))&amp;IF(F62="Scenario1PBT10",'Deep retrofit'!$AF$42,IF(F62="Scenario2PBT10",'Deep retrofit'!$AG$42,IF(F62="Scenario3PBT10",'Deep retrofit'!$AH$42,"")))&amp;IF(F62="Scenario1PBT11",'Deep retrofit'!$AI$42,IF(F62="Scenario2PBT11",'Deep retrofit'!$AJ$42,IF(F62="Scenario3PBT11",'Deep retrofit'!$AK$42,"")))&amp;IF(F62="Scenario1PBT12",'Deep retrofit'!$AL$42,IF(F62="Scenario2PBT12",'Deep retrofit'!$AM$42,IF(F62="Scenario3PBT12",'Deep retrofit'!$AN$42,"")))&amp;IF(F62="Scenario1PBT13",'Deep retrofit'!$AO$42,IF(F62="Scenario2PBT13",'Deep retrofit'!$AP$42,IF(F62="Scenario3PBT13",'Deep retrofit'!$AQ$42,"")))&amp;IF(F62="Scenario1PBT14",'Deep retrofit'!$AR$42,IF(F62="Scenario2PBT14",'Deep retrofit'!$AS$42,IF(F62="Scenario3PBT14",'Deep retrofit'!$AT$42,"")))&amp;IF(F62="Scenario1PBT15",'Deep retrofit'!$AU$42,IF(F62="Scenario2PBT15",'Deep retrofit'!$AV$42,IF(F62="Scenario3PBT15",'Deep retrofit'!$AW$42,"")))</f>
        <v/>
      </c>
      <c r="Z62" s="117">
        <f t="shared" si="22"/>
        <v>0</v>
      </c>
      <c r="AA62" s="269" t="str">
        <f>IF(F62="Scenario1PBT1",'Deep retrofit'!$E$101,IF(F62="Scenario2PBT1",'Deep retrofit'!$F$101,IF(F62="Scenario3PBT1",'Deep retrofit'!$G$101,"")))&amp;IF(F62="Scenario1PBT2",'Deep retrofit'!$H$101,IF(F62="Scenario2PBT2",'Deep retrofit'!$I$101,IF(F62="Scenario3PBT2",'Deep retrofit'!$J$101,"")))&amp;IF(F62="Scenario1PBT3",'Deep retrofit'!$K$101,IF(F62="Scenario2PBT3",'Deep retrofit'!$L$101,IF(F62="Scenario3PBT3",'Deep retrofit'!$M$101,"")))&amp;IF(F62="Scenario1PBT4",'Deep retrofit'!$N$101,IF(F62="Scenario2PBT4",'Deep retrofit'!$O$101,IF(F62="Scenario3PBT4",'Deep retrofit'!$P$101,"")))&amp;IF(F62="Scenario1PBT5",'Deep retrofit'!$Q$101,IF(F62="Scenario2PBT5",'Deep retrofit'!$R$101,IF(F62="Scenario3PBT5",'Deep retrofit'!$S$101,"")))&amp;IF(F62="Scenario1PBT6",'Deep retrofit'!$T$101,IF(F62="Scenario2PBT6",'Deep retrofit'!$U$101,IF(F62="Scenario3PBT6",'Deep retrofit'!$V$101,"")))&amp;IF(F62="Scenario1PBT7",'Deep retrofit'!$W$101,IF(F62="Scenario2PBT7",'Deep retrofit'!$X$101,IF(F62="Scenario3PBT7",'Deep retrofit'!$Y$101,"")))&amp;IF(F62="Scenario1PBT8",'Deep retrofit'!$Z$101,IF(F62="Scenario2PBT8",'Deep retrofit'!$AA$101,IF(F62="Scenario3PBT8",'Deep retrofit'!$AB$101,"")))&amp;IF(F62="Scenario1PBT9",'Deep retrofit'!$AC$101,IF(F62="Scenario2PBT9",'Deep retrofit'!$AD$101,IF(F62="Scenario3PBT9",'Deep retrofit'!$AE$101,"")))&amp;IF(F62="Scenario1PBT10",'Deep retrofit'!$AF$101,IF(F62="Scenario2PBT10",'Deep retrofit'!$AG$101,IF(F62="Scenario3PBT10",'Deep retrofit'!$AH$101,"")))&amp;IF(F62="Scenario1PBT11",'Deep retrofit'!$AI$101,IF(F62="Scenario2PBT11",'Deep retrofit'!$AJ$101,IF(F62="Scenario3PBT11",'Deep retrofit'!$AK$101,"")))&amp;IF(F62="Scenario1PBT12",'Deep retrofit'!$AL$101,IF(F62="Scenario2PBT12",'Deep retrofit'!$AM$101,IF(F62="Scenario3PBT12",'Deep retrofit'!$AN$101,"")))&amp;IF(F62="Scenario1PBT13",'Deep retrofit'!$AO$101,IF(F62="Scenario2PBT13",'Deep retrofit'!$AP$101,IF(F62="Scenario3PBT13",'Deep retrofit'!$AQ$101,"")))&amp;IF(F62="Scenario1PBT14",'Deep retrofit'!$AR$101,IF(F62="Scenario2PBT14",'Deep retrofit'!$AS$101,IF(F62="Scenario3PBT14",'Deep retrofit'!$AT$101,"")))&amp;IF(F62="Scenario1PBT15",'Deep retrofit'!$AU$101,IF(F62="Scenario2PBT15",'Deep retrofit'!$AV$101,IF(F62="Scenario3PBT15",'Deep retrofit'!$AW$101,"")))</f>
        <v/>
      </c>
      <c r="AB62" s="203">
        <f t="shared" si="23"/>
        <v>0</v>
      </c>
      <c r="AC62" s="372" t="str">
        <f t="shared" si="24"/>
        <v/>
      </c>
      <c r="AD62" s="353">
        <f>IF(AC62="",IFERROR('Projection_Base-case'!G63-G62,0),0)</f>
        <v>0</v>
      </c>
      <c r="AE62" s="350">
        <f t="shared" si="25"/>
        <v>0</v>
      </c>
      <c r="AF62" s="361">
        <f>IFERROR(100*AD62/'Projection_Base-case'!G63,0)</f>
        <v>0</v>
      </c>
      <c r="AG62" s="352">
        <f>IF(AC62="",IFERROR('Projection_Base-case'!I63-I62,0),0)</f>
        <v>0</v>
      </c>
      <c r="AH62" s="353">
        <f t="shared" si="26"/>
        <v>0</v>
      </c>
      <c r="AI62" s="361">
        <f>IFERROR(100*AG62/'Projection_Base-case'!I63,0)</f>
        <v>0</v>
      </c>
      <c r="AJ62" s="352">
        <f>IF(AC62="",IFERROR('Projection_Base-case'!K63-K62,0),0)</f>
        <v>0</v>
      </c>
      <c r="AK62" s="353">
        <f t="shared" si="27"/>
        <v>0</v>
      </c>
      <c r="AL62" s="361">
        <f>IFERROR(100*AJ62/'Projection_Base-case'!K63,0)</f>
        <v>0</v>
      </c>
      <c r="AM62" s="352">
        <f>-IF(AC62="",IFERROR('Projection_Base-case'!M63-M62,0),0)</f>
        <v>0</v>
      </c>
      <c r="AN62" s="353">
        <f t="shared" si="28"/>
        <v>0</v>
      </c>
      <c r="AO62" s="354">
        <f>IFERROR(IF('Projection_Base-case'!N63&gt;0,100*AN62/'Projection_Base-case'!N63,100*AN62/N62),0)</f>
        <v>0</v>
      </c>
      <c r="AP62" s="355">
        <f>IF(AC62="",IFERROR('Projection_Base-case'!O63-O62,0),0)</f>
        <v>0</v>
      </c>
      <c r="AQ62" s="356">
        <f t="shared" si="29"/>
        <v>0</v>
      </c>
      <c r="AR62" s="356">
        <f>IFERROR(100*AP62/'Projection_Base-case'!O63,0)</f>
        <v>0</v>
      </c>
      <c r="AS62" s="355">
        <f>IF(AC62="",IFERROR('Projection_Base-case'!Q63-Q62,0),0)</f>
        <v>0</v>
      </c>
      <c r="AT62" s="356">
        <f t="shared" si="30"/>
        <v>0</v>
      </c>
      <c r="AU62" s="356">
        <f>IFERROR(100*AS62/'Projection_Base-case'!Q63,0)</f>
        <v>0</v>
      </c>
      <c r="AV62" s="355">
        <f>IF(AC62="",IFERROR('Projection_Base-case'!S63-S62,0),0)</f>
        <v>0</v>
      </c>
      <c r="AW62" s="356">
        <f t="shared" si="31"/>
        <v>0</v>
      </c>
      <c r="AX62" s="357">
        <f>IFERROR(100*AV62/'Projection_Base-case'!S63,0)</f>
        <v>0</v>
      </c>
      <c r="AY62" s="358">
        <f>IF(AC62="",IFERROR('Projection_Base-case'!U63-U62,0),0)</f>
        <v>0</v>
      </c>
      <c r="AZ62" s="359">
        <f t="shared" si="32"/>
        <v>0</v>
      </c>
      <c r="BA62" s="359">
        <f>IFERROR(100*AY62/'Projection_Base-case'!U63,0)</f>
        <v>0</v>
      </c>
      <c r="BB62" s="358">
        <f>IF(AC62="",IFERROR('Projection_Base-case'!W63-W62,0),0)</f>
        <v>0</v>
      </c>
      <c r="BC62" s="359">
        <f t="shared" si="33"/>
        <v>0</v>
      </c>
      <c r="BD62" s="359">
        <f>IFERROR(100*BB62/'Projection_Base-case'!W63,0)</f>
        <v>0</v>
      </c>
      <c r="BE62" s="358">
        <f>IF(AC62="",IFERROR('Projection_Base-case'!Y63-Y62,0),0)</f>
        <v>0</v>
      </c>
      <c r="BF62" s="359">
        <f t="shared" si="34"/>
        <v>0</v>
      </c>
      <c r="BG62" s="359">
        <f>IFERROR(100*BE62/'Projection_Base-case'!Y63,0)</f>
        <v>0</v>
      </c>
      <c r="BH62" s="359">
        <f t="shared" si="35"/>
        <v>0</v>
      </c>
      <c r="BI62" s="360">
        <f t="shared" si="36"/>
        <v>0</v>
      </c>
    </row>
    <row r="63" spans="1:61" ht="15.6">
      <c r="A63" s="205">
        <v>59</v>
      </c>
      <c r="B63" s="347">
        <f>IF('Projection_Base-case'!B64&lt;&gt;"",'Projection_Base-case'!B64,0)</f>
        <v>0</v>
      </c>
      <c r="C63" s="347">
        <f>IF('Projection_Base-case'!C64&lt;&gt;"",'Projection_Base-case'!C64,0)</f>
        <v>0</v>
      </c>
      <c r="D63" s="347">
        <f>IF('Projection_Base-case'!D64&lt;&gt;"",'Projection_Base-case'!D64,0)</f>
        <v>0</v>
      </c>
      <c r="E63" s="346"/>
      <c r="F63" s="202" t="str">
        <f t="shared" si="12"/>
        <v>0</v>
      </c>
      <c r="G63" s="177" t="str">
        <f>IF(F63="Scenario1PBT1",'Deep retrofit'!$E$6,IF(F63="Scenario2PBT1",'Deep retrofit'!$F$6,IF(F63="Scenario3PBT1",'Deep retrofit'!$G$6,"")))&amp;IF(F63="Scenario1PBT2",'Deep retrofit'!$H$6,IF(F63="Scenario2PBT2",'Deep retrofit'!$I$6,IF(F63="Scenario3PBT2",'Deep retrofit'!$J$6,"")))&amp;IF(F63="Scenario1PBT3",'Deep retrofit'!$K$6,IF(F63="Scenario2PBT3",'Deep retrofit'!$L$6,IF(F63="Scenario3PBT3",'Deep retrofit'!$M$6,"")))&amp;IF(F63="Scenario1PBT4",'Deep retrofit'!$N$6,IF(F63="Scenario2PBT4",'Deep retrofit'!$O$6,IF(F63="Scenario3PBT4",'Deep retrofit'!$P$6,"")))&amp;IF(F63="Scenario1PBT5",'Deep retrofit'!$Q$6,IF(F63="Scenario2PBT5",'Deep retrofit'!$R$6,IF(F63="Scenario3PBT5",'Deep retrofit'!$S$6,"")))&amp;IF(F63="Scenario1PBT6",'Deep retrofit'!$T$6,IF(F63="Scenario2PBT6",'Deep retrofit'!$U$6,IF(F63="Scenario3PBT6",'Deep retrofit'!$V$6,"")))&amp;IF(F63="Scenario1PBT7",'Deep retrofit'!$W$6,IF(F63="Scenario2PBT7",'Deep retrofit'!$X$6,IF(F63="Scenario3PBT7",'Deep retrofit'!$Y$6,"")))&amp;IF(F63="Scenario1PBT8",'Deep retrofit'!$Z$6,IF(F63="Scenario2PBT8",'Deep retrofit'!$AA$6,IF(F63="Scenario3PBT8",'Deep retrofit'!$AB$6,"")))&amp;IF(F63="Scenario1PBT9",'Deep retrofit'!$AC$6,IF(F63="Scenario2PBT9",'Deep retrofit'!$AD$6,IF(F63="Scenario3PBT9",'Deep retrofit'!$AE$6,"")))&amp;IF(F63="Scenario1PBT10",'Deep retrofit'!$AF$6,IF(F63="Scenario2PBT10",'Deep retrofit'!$AG$6,IF(F63="Scenario3PBT10",'Deep retrofit'!$AH$6,"")))&amp;IF(F63="Scenario1PBT11",'Deep retrofit'!$AI$6,IF(F63="Scenario2PBT11",'Deep retrofit'!$AJ$6,IF(F63="Scenario3PBT11",'Deep retrofit'!$AK$6,"")))&amp;IF(F63="Scenario1PBT12",'Deep retrofit'!$AL$6,IF(F63="Scenario2PBT12",'Deep retrofit'!$AM$6,IF(F63="Scenario3PBT12",'Deep retrofit'!$AN$6,"")))&amp;IF(F63="Scenario1PBT13",'Deep retrofit'!$AO$6,IF(F63="Scenario2PBT13",'Deep retrofit'!$AP$6,IF(F63="Scenario3PBT13",'Deep retrofit'!$AQ$6,"")))&amp;IF(F63="Scenario1PBT14",'Deep retrofit'!$AR$6,IF(F63="Scenario2PBT14",'Deep retrofit'!$AS$6,IF(F63="Scenario3PBT14",'Deep retrofit'!$AT$6,"")))&amp;IF(F63="Scenario1PBT15",'Deep retrofit'!$AU$6,IF(F63="Scenario2PBT15",'Deep retrofit'!$AV$6,IF(F63="Scenario3PBT15",'Deep retrofit'!$AW$6,"")))</f>
        <v/>
      </c>
      <c r="H63" s="117">
        <f t="shared" si="13"/>
        <v>0</v>
      </c>
      <c r="I63" s="178" t="str">
        <f>IF(F63="Scenario1PBT1",'Deep retrofit'!$E$16,IF(F63="Scenario2PBT1",'Deep retrofit'!$F$16,IF(F63="Scenario3PBT1",'Deep retrofit'!$G$16,"")))&amp;IF(F63="Scenario1PBT2",'Deep retrofit'!$H$16,IF(F63="Scenario2PBT2",'Deep retrofit'!$I$16,IF(F63="Scenario3PBT2",'Deep retrofit'!$J$16,"")))&amp;IF(F63="Scenario1PBT3",'Deep retrofit'!$K$16,IF(F63="Scenario2PBT3",'Deep retrofit'!$L$16,IF(F63="Scenario3PBT3",'Deep retrofit'!$M$16,"")))&amp;IF(F63="Scenario1PBT4",'Deep retrofit'!$N$16,IF(F63="Scenario2PBT4",'Deep retrofit'!$O$16,IF(F63="Scenario3PBT4",'Deep retrofit'!$P$16,"")))&amp;IF(F63="Scenario1PBT5",'Deep retrofit'!$Q$16,IF(F63="Scenario2PBT5",'Deep retrofit'!$R$16,IF(F63="Scenario3PBT5",'Deep retrofit'!$S$16,"")))&amp;IF(F63="Scenario1PBT6",'Deep retrofit'!$T$16,IF(F63="Scenario2PBT6",'Deep retrofit'!$U$16,IF(F63="Scenario3PBT6",'Deep retrofit'!$V$16,"")))&amp;IF(F63="Scenario1PBT7",'Deep retrofit'!$W$16,IF(F63="Scenario2PBT7",'Deep retrofit'!$X$16,IF(F63="Scenario3PBT7",'Deep retrofit'!$Y$16,"")))&amp;IF(F63="Scenario1PBT8",'Deep retrofit'!$Z$16,IF(F63="Scenario2PBT8",'Deep retrofit'!$AA$16,IF(F63="Scenario3PBT8",'Deep retrofit'!$AB$16,"")))&amp;IF(F63="Scenario1PBT9",'Deep retrofit'!$AC$16,IF(F63="Scenario2PBT9",'Deep retrofit'!$AD$16,IF(F63="Scenario3PBT9",'Deep retrofit'!$AE$16,"")))&amp;IF(F63="Scenario1PBT10",'Deep retrofit'!$AF$16,IF(F63="Scenario2PBT10",'Deep retrofit'!$AG$16,IF(F63="Scenario3PBT10",'Deep retrofit'!$AH$16,"")))&amp;IF(F63="Scenario1PBT11",'Deep retrofit'!$AI$16,IF(F63="Scenario2PBT11",'Deep retrofit'!$AJ$16,IF(F63="Scenario3PBT11",'Deep retrofit'!$AK$16,"")))&amp;IF(F63="Scenario1PBT12",'Deep retrofit'!$AL$16,IF(F63="Scenario2PBT12",'Deep retrofit'!$AM$16,IF(F63="Scenario3PBT12",'Deep retrofit'!$AN$16,"")))&amp;IF(F63="Scenario1PBT13",'Deep retrofit'!$AO$16,IF(F63="Scenario2PBT13",'Deep retrofit'!$AP$16,IF(F63="Scenario3PBT13",'Deep retrofit'!$AQ$16,"")))&amp;IF(F63="Scenario1PBT14",'Deep retrofit'!$AR$16,IF(F63="Scenario2PBT14",'Deep retrofit'!$AS$16,IF(F63="Scenario3PBT14",'Deep retrofit'!$AT$16,"")))&amp;IF(F63="Scenario1PBT15",'Deep retrofit'!$AU$16,IF(F63="Scenario2PBT15",'Deep retrofit'!$AV$16,IF(F63="Scenario3PBT15",'Deep retrofit'!$AW$16,"")))</f>
        <v/>
      </c>
      <c r="J63" s="117">
        <f t="shared" si="14"/>
        <v>0</v>
      </c>
      <c r="K63" s="117" t="str">
        <f>IF(F63="Scenario1PBT1",'Deep retrofit'!$E$18,IF(F63="Scenario2PBT1",'Deep retrofit'!$F$18,IF(F63="Scenario3PBT1",'Deep retrofit'!$G$18,"")))&amp;IF(F63="Scenario1PBT2",'Deep retrofit'!$H$18,IF(F63="Scenario2PBT2",'Deep retrofit'!$I$18,IF(F63="Scenario3PBT2",'Deep retrofit'!$J$18,"")))&amp;IF(F63="Scenario1PBT3",'Deep retrofit'!$K$18,IF(F63="Scenario2PBT3",'Deep retrofit'!$L$18,IF(F63="Scenario3PBT3",'Deep retrofit'!$M$18,"")))&amp;IF(F63="Scenario1PBT4",'Deep retrofit'!$N$18,IF(F63="Scenario2PBT4",'Deep retrofit'!$O$18,IF(F63="Scenario3PBT4",'Deep retrofit'!$P$18,"")))&amp;IF(F63="Scenario1PBT5",'Deep retrofit'!$Q$18,IF(F63="Scenario2PBT5",'Deep retrofit'!$R$18,IF(F63="Scenario3PBT5",'Deep retrofit'!$S$18,"")))&amp;IF(F63="Scenario1PBT6",'Deep retrofit'!$T$18,IF(F63="Scenario2PBT6",'Deep retrofit'!$U$18,IF(F63="Scenario3PBT6",'Deep retrofit'!$V$18,"")))&amp;IF(F63="Scenario1PBT7",'Deep retrofit'!$W$18,IF(F63="Scenario2PBT7",'Deep retrofit'!$X$18,IF(F63="Scenario3PBT7",'Deep retrofit'!$Y$18,"")))&amp;IF(F63="Scenario1PBT8",'Deep retrofit'!$Z$18,IF(F63="Scenario2PBT8",'Deep retrofit'!$AA$18,IF(F63="Scenario3PBT8",'Deep retrofit'!$AB$18,"")))&amp;IF(F63="Scenario1PBT9",'Deep retrofit'!$AC$18,IF(F63="Scenario2PBT9",'Deep retrofit'!$AD$18,IF(F63="Scenario3PBT9",'Deep retrofit'!$AE$18,"")))&amp;IF(F63="Scenario1PBT10",'Deep retrofit'!$AF$18,IF(F63="Scenario2PBT10",'Deep retrofit'!$AG$18,IF(F63="Scenario3PBT10",'Deep retrofit'!$AH$18,"")))&amp;IF(F63="Scenario1PBT11",'Deep retrofit'!$AI$18,IF(F63="Scenario2PBT11",'Deep retrofit'!$AJ$18,IF(F63="Scenario3PBT11",'Deep retrofit'!$AK$18,"")))&amp;IF(F63="Scenario1PBT12",'Deep retrofit'!$AL$18,IF(F63="Scenario2PBT12",'Deep retrofit'!$AM$18,IF(F63="Scenario3PBT12",'Deep retrofit'!$AN$18,"")))&amp;IF(F63="Scenario1PBT13",'Deep retrofit'!$AO$18,IF(F63="Scenario2PBT13",'Deep retrofit'!$AP$18,IF(F63="Scenario3PBT13",'Deep retrofit'!$AQ$18,"")))&amp;IF(F63="Scenario1PBT14",'Deep retrofit'!$AR$18,IF(F63="Scenario2PBT14",'Deep retrofit'!$AS$18,IF(F63="Scenario3PBT14",'Deep retrofit'!$AT$18,"")))&amp;IF(F63="Scenario1PBT15",'Deep retrofit'!$AU$18,IF(F63="Scenario2PBT15",'Deep retrofit'!$AV$18,IF(F63="Scenario3PBT15",'Deep retrofit'!$AW$18,"")))</f>
        <v/>
      </c>
      <c r="L63" s="117">
        <f t="shared" si="15"/>
        <v>0</v>
      </c>
      <c r="M63" s="117" t="str">
        <f>IF(F63="Scenario1PBT1",'Deep retrofit'!$E$20,IF(F63="Scenario2PBT1",'Deep retrofit'!$F$20,IF(F63="Scenario3PBT1",'Deep retrofit'!$G$20,"")))&amp;IF(F63="Scenario1PBT2",'Deep retrofit'!$H$20,IF(F63="Scenario2PBT2",'Deep retrofit'!$I$20,IF(F63="Scenario3PBT2",'Deep retrofit'!$J$20,"")))&amp;IF(F63="Scenario1PBT3",'Deep retrofit'!$K$20,IF(F63="Scenario2PBT3",'Deep retrofit'!$L$20,IF(F63="Scenario3PBT3",'Deep retrofit'!$M$20,"")))&amp;IF(F63="Scenario1PBT4",'Deep retrofit'!$N$20,IF(F63="Scenario2PBT4",'Deep retrofit'!$O$20,IF(F63="Scenario3PBT4",'Deep retrofit'!$P$20,"")))&amp;IF(F63="Scenario1PBT5",'Deep retrofit'!$Q$20,IF(F63="Scenario2PBT5",'Deep retrofit'!$R$20,IF(F63="Scenario3PBT5",'Deep retrofit'!$S$20,"")))&amp;IF(F63="Scenario1PBT6",'Deep retrofit'!$T$20,IF(F63="Scenario2PBT6",'Deep retrofit'!$U$20,IF(F63="Scenario3PBT6",'Deep retrofit'!$V$20,"")))&amp;IF(F63="Scenario1PBT7",'Deep retrofit'!$W$20,IF(F63="Scenario2PBT7",'Deep retrofit'!$X$20,IF(F63="Scenario3PBT7",'Deep retrofit'!$Y$20,"")))&amp;IF(F63="Scenario1PBT8",'Deep retrofit'!$Z$20,IF(F63="Scenario2PBT8",'Deep retrofit'!$AA$20,IF(F63="Scenario3PBT8",'Deep retrofit'!$AB$20,"")))&amp;IF(F63="Scenario1PBT9",'Deep retrofit'!$AC$20,IF(F63="Scenario2PBT9",'Deep retrofit'!$AD$20,IF(F63="Scenario3PBT9",'Deep retrofit'!$AE$20,"")))&amp;IF(F63="Scenario1PBT10",'Deep retrofit'!$AF$20,IF(F63="Scenario2PBT10",'Deep retrofit'!$AG$20,IF(F63="Scenario3PBT10",'Deep retrofit'!$AH$20,"")))&amp;IF(F63="Scenario1PBT11",'Deep retrofit'!$AI$20,IF(F63="Scenario2PBT11",'Deep retrofit'!$AJ$20,IF(F63="Scenario3PBT11",'Deep retrofit'!$AK$20,"")))&amp;IF(F63="Scenario1PBT12",'Deep retrofit'!$AL$20,IF(F63="Scenario2PBT12",'Deep retrofit'!$AM$20,IF(F63="Scenario3PBT12",'Deep retrofit'!$AN$20,"")))&amp;IF(F63="Scenario1PBT13",'Deep retrofit'!$AO$20,IF(F63="Scenario2PBT13",'Deep retrofit'!$AP$20,IF(F63="Scenario3PBT13",'Deep retrofit'!$AQ$20,"")))&amp;IF(F63="Scenario1PBT14",'Deep retrofit'!$AR$20,IF(F63="Scenario2PBT14",'Deep retrofit'!$AS$20,IF(F63="Scenario3PBT14",'Deep retrofit'!$AT$20,"")))&amp;IF(F63="Scenario1PBT15",'Deep retrofit'!$AU$20,IF(F63="Scenario2PBT15",'Deep retrofit'!$AV$20,IF(F63="Scenario3PBT15",'Deep retrofit'!$AW$20,"")))</f>
        <v/>
      </c>
      <c r="N63" s="118">
        <f t="shared" si="16"/>
        <v>0</v>
      </c>
      <c r="O63" s="206" t="str">
        <f>IF(F63="Scenario1PBT1",'Deep retrofit'!$E$23,IF(F63="Scenario2PBT1",'Deep retrofit'!$F$23,IF(F63="Scenario3PBT1",'Deep retrofit'!$G$23,"")))&amp;IF(F63="Scenario1PBT2",'Deep retrofit'!$H$23,IF(F63="Scenario2PBT2",'Deep retrofit'!$I$23,IF(F63="Scenario3PBT2",'Deep retrofit'!$J$23,"")))&amp;IF(F63="Scenario1PBT3",'Deep retrofit'!$K$23,IF(F63="Scenario2PBT3",'Deep retrofit'!$L$23,IF(F63="Scenario3PBT3",'Deep retrofit'!$M$23,"")))&amp;IF(F63="Scenario1PBT4",'Deep retrofit'!$N$23,IF(F63="Scenario2PBT4",'Deep retrofit'!$O$23,IF(F63="Scenario3PBT4",'Deep retrofit'!$P$23,"")))&amp;IF(F63="Scenario1PBT5",'Deep retrofit'!$Q$23,IF(F63="Scenario2PBT5",'Deep retrofit'!$R$23,IF(F63="Scenario3PBT5",'Deep retrofit'!$S$23,"")))&amp;IF(F63="Scenario1PBT6",'Deep retrofit'!$T$23,IF(F63="Scenario2PBT6",'Deep retrofit'!$U$23,IF(F63="Scenario3PBT6",'Deep retrofit'!$V$23,"")))&amp;IF(F63="Scenario1PBT7",'Deep retrofit'!$W$23,IF(F63="Scenario2PBT7",'Deep retrofit'!$X$23,IF(F63="Scenario3PBT7",'Deep retrofit'!$Y$23,"")))&amp;IF(F63="Scenario1PBT8",'Deep retrofit'!$Z$23,IF(F63="Scenario2PBT8",'Deep retrofit'!$AA$23,IF(F63="Scenario3PBT8",'Deep retrofit'!$AB$23,"")))&amp;IF(F63="Scenario1PBT9",'Deep retrofit'!$AC$23,IF(F63="Scenario2PBT9",'Deep retrofit'!$AD$23,IF(F63="Scenario3PBT9",'Deep retrofit'!$AE$23,"")))&amp;IF(F63="Scenario1PBT10",'Deep retrofit'!$AF$23,IF(F63="Scenario2PBT10",'Deep retrofit'!$AG$23,IF(F63="Scenario3PBT10",'Deep retrofit'!$AH$23,"")))&amp;IF(F63="Scenario1PBT11",'Deep retrofit'!$AI$23,IF(F63="Scenario2PBT11",'Deep retrofit'!$AJ$23,IF(F63="Scenario3PBT11",'Deep retrofit'!$AK$23,"")))&amp;IF(F63="Scenario1PBT12",'Deep retrofit'!$AL$23,IF(F63="Scenario2PBT12",'Deep retrofit'!$AM$23,IF(F63="Scenario3PBT12",'Deep retrofit'!$AN$23,"")))&amp;IF(F63="Scenario1PBT13",'Deep retrofit'!$AO$23,IF(F63="Scenario2PBT13",'Deep retrofit'!$AP$23,IF(F63="Scenario3PBT13",'Deep retrofit'!$AQ$23,"")))&amp;IF(F63="Scenario1PBT14",'Deep retrofit'!$AR$23,IF(F63="Scenario2PBT14",'Deep retrofit'!$AS$23,IF(F63="Scenario3PBT14",'Deep retrofit'!$AT$23,"")))&amp;IF(F63="Scenario1PBT15",'Deep retrofit'!$AU$23,IF(F63="Scenario2PBT15",'Deep retrofit'!$AV$23,IF(F63="Scenario3PBT15",'Deep retrofit'!$AW$23,"")))</f>
        <v/>
      </c>
      <c r="P63" s="117">
        <f t="shared" si="17"/>
        <v>0</v>
      </c>
      <c r="Q63" s="117" t="str">
        <f>IF(F63="Scenario1PBT1",'Deep retrofit'!$E$25,IF(F63="Scenario2PBT1",'Deep retrofit'!$F$25,IF(F63="Scenario3PBT1",'Deep retrofit'!$G$25,"")))&amp;IF(F63="Scenario1PBT2",'Deep retrofit'!$H$25,IF(F63="Scenario2PBT2",'Deep retrofit'!$I$25,IF(F63="Scenario3PBT2",'Deep retrofit'!$J$25,"")))&amp;IF(F63="Scenario1PBT3",'Deep retrofit'!$K$25,IF(F63="Scenario2PBT3",'Deep retrofit'!$L$25,IF(F63="Scenario3PBT3",'Deep retrofit'!$M$25,"")))&amp;IF(F63="Scenario1PBT4",'Deep retrofit'!$N$25,IF(F63="Scenario2PBT4",'Deep retrofit'!$O$25,IF(F63="Scenario3PBT4",'Deep retrofit'!$P$25,"")))&amp;IF(F63="Scenario1PBT5",'Deep retrofit'!$Q$25,IF(F63="Scenario2PBT5",'Deep retrofit'!$R$25,IF(F63="Scenario3PBT5",'Deep retrofit'!$S$25,"")))&amp;IF(F63="Scenario1PBT6",'Deep retrofit'!$T$25,IF(F63="Scenario2PBT6",'Deep retrofit'!$U$25,IF(F63="Scenario3PBT6",'Deep retrofit'!$V$25,"")))&amp;IF(F63="Scenario1PBT7",'Deep retrofit'!$W$25,IF(F63="Scenario2PBT7",'Deep retrofit'!$X$25,IF(F63="Scenario3PBT7",'Deep retrofit'!$Y$25,"")))&amp;IF(F63="Scenario1PBT8",'Deep retrofit'!$Z$25,IF(F63="Scenario2PBT8",'Deep retrofit'!$AA$25,IF(F63="Scenario3PBT8",'Deep retrofit'!$AB$25,"")))&amp;IF(F63="Scenario1PBT9",'Deep retrofit'!$AC$25,IF(F63="Scenario2PBT9",'Deep retrofit'!$AD$25,IF(F63="Scenario3PBT9",'Deep retrofit'!$AE$25,"")))&amp;IF(F63="Scenario1PBT10",'Deep retrofit'!$AF$25,IF(F63="Scenario2PBT10",'Deep retrofit'!$AG$25,IF(F63="Scenario3PBT10",'Deep retrofit'!$AH$25,"")))&amp;IF(F63="Scenario1PBT11",'Deep retrofit'!$AI$25,IF(F63="Scenario2PBT11",'Deep retrofit'!$AJ$25,IF(F63="Scenario3PBT11",'Deep retrofit'!$AK$25,"")))&amp;IF(F63="Scenario1PBT12",'Deep retrofit'!$AL$25,IF(F63="Scenario2PBT12",'Deep retrofit'!$AM$25,IF(F63="Scenario3PBT12",'Deep retrofit'!$AN$25,"")))&amp;IF(F63="Scenario1PBT13",'Deep retrofit'!$AO$25,IF(F63="Scenario2PBT13",'Deep retrofit'!$AP$25,IF(F63="Scenario3PBT13",'Deep retrofit'!$AQ$25,"")))&amp;IF(F63="Scenario1PBT14",'Deep retrofit'!$AR$25,IF(F63="Scenario2PBT14",'Deep retrofit'!$AS$25,IF(F63="Scenario3PBT14",'Deep retrofit'!$AT$25,"")))&amp;IF(F63="Scenario1PBT15",'Deep retrofit'!$AU$25,IF(F63="Scenario2PBT15",'Deep retrofit'!$AV$25,IF(F63="Scenario3PBT15",'Deep retrofit'!$AW$25,"")))</f>
        <v/>
      </c>
      <c r="R63" s="117">
        <f t="shared" si="18"/>
        <v>0</v>
      </c>
      <c r="S63" s="117" t="str">
        <f>IF(F63="Scenario1PBT1",'Deep retrofit'!$E$27,IF(F63="Scenario2PBT1",'Deep retrofit'!$F$27,IF(F63="Scenario3PBT1",'Deep retrofit'!$G$27,"")))&amp;IF(F63="Scenario1PBT2",'Deep retrofit'!$H$27,IF(F63="Scenario2PBT2",'Deep retrofit'!$I$27,IF(F63="Scenario3PBT2",'Deep retrofit'!$J$27,"")))&amp;IF(F63="Scenario1PBT3",'Deep retrofit'!$K$27,IF(F63="Scenario2PBT3",'Deep retrofit'!$L$27,IF(F63="Scenario3PBT3",'Deep retrofit'!$M$27,"")))&amp;IF(F63="Scenario1PBT4",'Deep retrofit'!$N$27,IF(F63="Scenario2PBT4",'Deep retrofit'!$O$27,IF(F63="Scenario3PBT4",'Deep retrofit'!$P$27,"")))&amp;IF(F63="Scenario1PBT5",'Deep retrofit'!$Q$27,IF(F63="Scenario2PBT5",'Deep retrofit'!$R$27,IF(F63="Scenario3PBT5",'Deep retrofit'!$S$27,"")))&amp;IF(F63="Scenario1PBT6",'Deep retrofit'!$T$27,IF(F63="Scenario2PBT6",'Deep retrofit'!$U$27,IF(F63="Scenario3PBT6",'Deep retrofit'!$V$27,"")))&amp;IF(F63="Scenario1PBT7",'Deep retrofit'!$W$27,IF(F63="Scenario2PBT7",'Deep retrofit'!$X$27,IF(F63="Scenario3PBT7",'Deep retrofit'!$Y$27,"")))&amp;IF(F63="Scenario1PBT8",'Deep retrofit'!$Z$27,IF(F63="Scenario2PBT8",'Deep retrofit'!$AA$27,IF(F63="Scenario3PBT8",'Deep retrofit'!$AB$27,"")))&amp;IF(F63="Scenario1PBT9",'Deep retrofit'!$AC$27,IF(F63="Scenario2PBT9",'Deep retrofit'!$AD$27,IF(F63="Scenario3PBT9",'Deep retrofit'!$AE$27,"")))&amp;IF(F63="Scenario1PBT10",'Deep retrofit'!$AF$27,IF(F63="Scenario2PBT10",'Deep retrofit'!$AG$27,IF(F63="Scenario3PBT10",'Deep retrofit'!$AH$27,"")))&amp;IF(F63="Scenario1PBT11",'Deep retrofit'!$AI$27,IF(F63="Scenario2PBT11",'Deep retrofit'!$AJ$27,IF(F63="Scenario3PBT11",'Deep retrofit'!$AK$27,"")))&amp;IF(F63="Scenario1PBT12",'Deep retrofit'!$AL$27,IF(F63="Scenario2PBT12",'Deep retrofit'!$AM$27,IF(F63="Scenario3PBT12",'Deep retrofit'!$AN$27,"")))&amp;IF(F63="Scenario1PBT13",'Deep retrofit'!$AO$27,IF(F63="Scenario2PBT13",'Deep retrofit'!$AP$27,IF(F63="Scenario3PBT13",'Deep retrofit'!$AQ$27,"")))&amp;IF(F63="Scenario1PBT14",'Deep retrofit'!$AR$27,IF(F63="Scenario2PBT14",'Deep retrofit'!$AS$27,IF(F63="Scenario3PBT14",'Deep retrofit'!$AT$27,"")))&amp;IF(F63="Scenario1PBT15",'Deep retrofit'!$AU$27,IF(F63="Scenario2PBT15",'Deep retrofit'!$AV$27,IF(F63="Scenario3PBT15",'Deep retrofit'!$AW$27,"")))</f>
        <v/>
      </c>
      <c r="T63" s="207">
        <f t="shared" si="19"/>
        <v>0</v>
      </c>
      <c r="U63" s="206" t="str">
        <f>IF(F63="Scenario1PBT1",'Deep retrofit'!$E$38,IF(F63="Scenario2PBT1",'Deep retrofit'!$F$38,IF(F63="Scenario3PBT1",'Deep retrofit'!$G$38,"")))&amp;IF(F63="Scenario1PBT2",'Deep retrofit'!$H$38,IF(F63="Scenario2PBT2",'Deep retrofit'!$I$38,IF(F63="Scenario3PBT2",'Deep retrofit'!$J$38,"")))&amp;IF(F63="Scenario1PBT3",'Deep retrofit'!$K$38,IF(F63="Scenario2PBT3",'Deep retrofit'!$L$38,IF(F63="Scenario3PBT3",'Deep retrofit'!$M$38,"")))&amp;IF(F63="Scenario1PBT4",'Deep retrofit'!$N$38,IF(F63="Scenario2PBT4",'Deep retrofit'!$O$38,IF(F63="Scenario3PBT4",'Deep retrofit'!$P$38,"")))&amp;IF(F63="Scenario1PBT5",'Deep retrofit'!$Q$38,IF(F63="Scenario2PBT5",'Deep retrofit'!$R$38,IF(F63="Scenario3PBT5",'Deep retrofit'!$S$38,"")))&amp;IF(F63="Scenario1PBT6",'Deep retrofit'!$T$38,IF(F63="Scenario2PBT6",'Deep retrofit'!$U$38,IF(F63="Scenario3PBT6",'Deep retrofit'!$V$38,"")))&amp;IF(F63="Scenario1PBT7",'Deep retrofit'!$W$38,IF(F63="Scenario2PBT7",'Deep retrofit'!$X$38,IF(F63="Scenario3PBT7",'Deep retrofit'!$Y$38,"")))&amp;IF(F63="Scenario1PBT8",'Deep retrofit'!$Z$38,IF(F63="Scenario2PBT8",'Deep retrofit'!$AA$38,IF(F63="Scenario3PBT8",'Deep retrofit'!$AB$38,"")))&amp;IF(F63="Scenario1PBT9",'Deep retrofit'!$AC$38,IF(F63="Scenario2PBT9",'Deep retrofit'!$AD$38,IF(F63="Scenario3PBT9",'Deep retrofit'!$AE$38,"")))&amp;IF(F63="Scenario1PBT10",'Deep retrofit'!$AF$38,IF(F63="Scenario2PBT10",'Deep retrofit'!$AG$38,IF(F63="Scenario3PBT10",'Deep retrofit'!$AH$38,"")))&amp;IF(F63="Scenario1PBT11",'Deep retrofit'!$AI$38,IF(F63="Scenario2PBT11",'Deep retrofit'!$AJ$38,IF(F63="Scenario3PBT11",'Deep retrofit'!$AK$38,"")))&amp;IF(F63="Scenario1PBT12",'Deep retrofit'!$AL$38,IF(F63="Scenario2PBT12",'Deep retrofit'!$AM$38,IF(F63="Scenario3PBT12",'Deep retrofit'!$AN$38,"")))&amp;IF(F63="Scenario1PBT13",'Deep retrofit'!$AO$38,IF(F63="Scenario2PBT13",'Deep retrofit'!$AP$38,IF(F63="Scenario3PBT13",'Deep retrofit'!$AQ$38,"")))&amp;IF(F63="Scenario1PBT14",'Deep retrofit'!$AR$38,IF(F63="Scenario2PBT14",'Deep retrofit'!$AS$38,IF(F63="Scenario3PBT14",'Deep retrofit'!$AT$38,"")))&amp;IF(F63="Scenario1PBT15",'Deep retrofit'!$AU$38,IF(F63="Scenario2PBT15",'Deep retrofit'!$AV$38,IF(F63="Scenario3PBT15",'Deep retrofit'!$AW$38,"")))</f>
        <v/>
      </c>
      <c r="V63" s="117">
        <f t="shared" si="20"/>
        <v>0</v>
      </c>
      <c r="W63" s="117" t="str">
        <f>IF(F63="Scenario1PBT1",'Deep retrofit'!$E$40,IF(F63="Scenario2PBT1",'Deep retrofit'!$F$40,IF(F63="Scenario3PBT1",'Deep retrofit'!$G$40,"")))&amp;IF(F63="Scenario1PBT2",'Deep retrofit'!$H$40,IF(F63="Scenario2PBT2",'Deep retrofit'!$I$40,IF(F63="Scenario3PBT2",'Deep retrofit'!$J$40,"")))&amp;IF(F63="Scenario1PBT3",'Deep retrofit'!$K$40,IF(F63="Scenario2PBT3",'Deep retrofit'!$L$40,IF(F63="Scenario3PBT3",'Deep retrofit'!$M$40,"")))&amp;IF(F63="Scenario1PBT4",'Deep retrofit'!$N$40,IF(F63="Scenario2PBT4",'Deep retrofit'!$O$40,IF(F63="Scenario3PBT4",'Deep retrofit'!$P$40,"")))&amp;IF(F63="Scenario1PBT5",'Deep retrofit'!$Q$40,IF(F63="Scenario2PBT5",'Deep retrofit'!$R$40,IF(F63="Scenario3PBT5",'Deep retrofit'!$S$40,"")))&amp;IF(F63="Scenario1PBT6",'Deep retrofit'!$T$40,IF(F63="Scenario2PBT6",'Deep retrofit'!$U$40,IF(F63="Scenario3PBT6",'Deep retrofit'!$V$40,"")))&amp;IF(F63="Scenario1PBT7",'Deep retrofit'!$W$40,IF(F63="Scenario2PBT7",'Deep retrofit'!$X$40,IF(F63="Scenario3PBT7",'Deep retrofit'!$Y$40,"")))&amp;IF(F63="Scenario1PBT8",'Deep retrofit'!$Z$40,IF(F63="Scenario2PBT8",'Deep retrofit'!$AA$40,IF(F63="Scenario3PBT8",'Deep retrofit'!$AB$40,"")))&amp;IF(F63="Scenario1PBT9",'Deep retrofit'!$AC$40,IF(F63="Scenario2PBT9",'Deep retrofit'!$AD$40,IF(F63="Scenario3PBT9",'Deep retrofit'!$AE$40,"")))&amp;IF(F63="Scenario1PBT10",'Deep retrofit'!$AF$40,IF(F63="Scenario2PBT10",'Deep retrofit'!$AG$40,IF(F63="Scenario3PBT10",'Deep retrofit'!$AH$40,"")))&amp;IF(F63="Scenario1PBT11",'Deep retrofit'!$AI$40,IF(F63="Scenario2PBT11",'Deep retrofit'!$AJ$40,IF(F63="Scenario3PBT11",'Deep retrofit'!$AK$40,"")))&amp;IF(F63="Scenario1PBT12",'Deep retrofit'!$AL$40,IF(F63="Scenario2PBT12",'Deep retrofit'!$AM$40,IF(F63="Scenario3PBT12",'Deep retrofit'!$AN$40,"")))&amp;IF(F63="Scenario1PBT13",'Deep retrofit'!$AO$40,IF(F63="Scenario2PBT13",'Deep retrofit'!$AP$40,IF(F63="Scenario3PBT13",'Deep retrofit'!$AQ$40,"")))&amp;IF(F63="Scenario1PBT14",'Deep retrofit'!$AR$40,IF(F63="Scenario2PBT14",'Deep retrofit'!$AS$40,IF(F63="Scenario3PBT14",'Deep retrofit'!$AT$40,"")))&amp;IF(F63="Scenario1PBT15",'Deep retrofit'!$AU$40,IF(F63="Scenario2PBT15",'Deep retrofit'!$AV$40,IF(F63="Scenario3PBT15",'Deep retrofit'!$AW$40,"")))</f>
        <v/>
      </c>
      <c r="X63" s="117">
        <f t="shared" si="21"/>
        <v>0</v>
      </c>
      <c r="Y63" s="117" t="str">
        <f>IF(F63="Scenario1PBT1",'Deep retrofit'!$E$42,IF(F63="Scenario2PBT1",'Deep retrofit'!$F$42,IF(F63="Scenario3PBT1",'Deep retrofit'!$G$42,"")))&amp;IF(F63="Scenario1PBT2",'Deep retrofit'!$H$42,IF(F63="Scenario2PBT2",'Deep retrofit'!$I$42,IF(F63="Scenario3PBT2",'Deep retrofit'!$J$42,"")))&amp;IF(F63="Scenario1PBT3",'Deep retrofit'!$K$42,IF(F63="Scenario2PBT3",'Deep retrofit'!$L$42,IF(F63="Scenario3PBT3",'Deep retrofit'!$M$42,"")))&amp;IF(F63="Scenario1PBT4",'Deep retrofit'!$N$42,IF(F63="Scenario2PBT4",'Deep retrofit'!$O$42,IF(F63="Scenario3PBT4",'Deep retrofit'!$P$42,"")))&amp;IF(F63="Scenario1PBT5",'Deep retrofit'!$Q$42,IF(F63="Scenario2PBT5",'Deep retrofit'!$R$42,IF(F63="Scenario3PBT5",'Deep retrofit'!$S$42,"")))&amp;IF(F63="Scenario1PBT6",'Deep retrofit'!$T$42,IF(F63="Scenario2PBT6",'Deep retrofit'!$U$42,IF(F63="Scenario3PBT6",'Deep retrofit'!$V$42,"")))&amp;IF(F63="Scenario1PBT7",'Deep retrofit'!$W$42,IF(F63="Scenario2PBT7",'Deep retrofit'!$X$42,IF(F63="Scenario3PBT7",'Deep retrofit'!$Y$42,"")))&amp;IF(F63="Scenario1PBT8",'Deep retrofit'!$Z$42,IF(F63="Scenario2PBT8",'Deep retrofit'!$AA$42,IF(F63="Scenario3PBT8",'Deep retrofit'!$AB$42,"")))&amp;IF(F63="Scenario1PBT9",'Deep retrofit'!$AC$42,IF(F63="Scenario2PBT9",'Deep retrofit'!$AD$42,IF(F63="Scenario3PBT9",'Deep retrofit'!$AE$42,"")))&amp;IF(F63="Scenario1PBT10",'Deep retrofit'!$AF$42,IF(F63="Scenario2PBT10",'Deep retrofit'!$AG$42,IF(F63="Scenario3PBT10",'Deep retrofit'!$AH$42,"")))&amp;IF(F63="Scenario1PBT11",'Deep retrofit'!$AI$42,IF(F63="Scenario2PBT11",'Deep retrofit'!$AJ$42,IF(F63="Scenario3PBT11",'Deep retrofit'!$AK$42,"")))&amp;IF(F63="Scenario1PBT12",'Deep retrofit'!$AL$42,IF(F63="Scenario2PBT12",'Deep retrofit'!$AM$42,IF(F63="Scenario3PBT12",'Deep retrofit'!$AN$42,"")))&amp;IF(F63="Scenario1PBT13",'Deep retrofit'!$AO$42,IF(F63="Scenario2PBT13",'Deep retrofit'!$AP$42,IF(F63="Scenario3PBT13",'Deep retrofit'!$AQ$42,"")))&amp;IF(F63="Scenario1PBT14",'Deep retrofit'!$AR$42,IF(F63="Scenario2PBT14",'Deep retrofit'!$AS$42,IF(F63="Scenario3PBT14",'Deep retrofit'!$AT$42,"")))&amp;IF(F63="Scenario1PBT15",'Deep retrofit'!$AU$42,IF(F63="Scenario2PBT15",'Deep retrofit'!$AV$42,IF(F63="Scenario3PBT15",'Deep retrofit'!$AW$42,"")))</f>
        <v/>
      </c>
      <c r="Z63" s="117">
        <f t="shared" si="22"/>
        <v>0</v>
      </c>
      <c r="AA63" s="269" t="str">
        <f>IF(F63="Scenario1PBT1",'Deep retrofit'!$E$101,IF(F63="Scenario2PBT1",'Deep retrofit'!$F$101,IF(F63="Scenario3PBT1",'Deep retrofit'!$G$101,"")))&amp;IF(F63="Scenario1PBT2",'Deep retrofit'!$H$101,IF(F63="Scenario2PBT2",'Deep retrofit'!$I$101,IF(F63="Scenario3PBT2",'Deep retrofit'!$J$101,"")))&amp;IF(F63="Scenario1PBT3",'Deep retrofit'!$K$101,IF(F63="Scenario2PBT3",'Deep retrofit'!$L$101,IF(F63="Scenario3PBT3",'Deep retrofit'!$M$101,"")))&amp;IF(F63="Scenario1PBT4",'Deep retrofit'!$N$101,IF(F63="Scenario2PBT4",'Deep retrofit'!$O$101,IF(F63="Scenario3PBT4",'Deep retrofit'!$P$101,"")))&amp;IF(F63="Scenario1PBT5",'Deep retrofit'!$Q$101,IF(F63="Scenario2PBT5",'Deep retrofit'!$R$101,IF(F63="Scenario3PBT5",'Deep retrofit'!$S$101,"")))&amp;IF(F63="Scenario1PBT6",'Deep retrofit'!$T$101,IF(F63="Scenario2PBT6",'Deep retrofit'!$U$101,IF(F63="Scenario3PBT6",'Deep retrofit'!$V$101,"")))&amp;IF(F63="Scenario1PBT7",'Deep retrofit'!$W$101,IF(F63="Scenario2PBT7",'Deep retrofit'!$X$101,IF(F63="Scenario3PBT7",'Deep retrofit'!$Y$101,"")))&amp;IF(F63="Scenario1PBT8",'Deep retrofit'!$Z$101,IF(F63="Scenario2PBT8",'Deep retrofit'!$AA$101,IF(F63="Scenario3PBT8",'Deep retrofit'!$AB$101,"")))&amp;IF(F63="Scenario1PBT9",'Deep retrofit'!$AC$101,IF(F63="Scenario2PBT9",'Deep retrofit'!$AD$101,IF(F63="Scenario3PBT9",'Deep retrofit'!$AE$101,"")))&amp;IF(F63="Scenario1PBT10",'Deep retrofit'!$AF$101,IF(F63="Scenario2PBT10",'Deep retrofit'!$AG$101,IF(F63="Scenario3PBT10",'Deep retrofit'!$AH$101,"")))&amp;IF(F63="Scenario1PBT11",'Deep retrofit'!$AI$101,IF(F63="Scenario2PBT11",'Deep retrofit'!$AJ$101,IF(F63="Scenario3PBT11",'Deep retrofit'!$AK$101,"")))&amp;IF(F63="Scenario1PBT12",'Deep retrofit'!$AL$101,IF(F63="Scenario2PBT12",'Deep retrofit'!$AM$101,IF(F63="Scenario3PBT12",'Deep retrofit'!$AN$101,"")))&amp;IF(F63="Scenario1PBT13",'Deep retrofit'!$AO$101,IF(F63="Scenario2PBT13",'Deep retrofit'!$AP$101,IF(F63="Scenario3PBT13",'Deep retrofit'!$AQ$101,"")))&amp;IF(F63="Scenario1PBT14",'Deep retrofit'!$AR$101,IF(F63="Scenario2PBT14",'Deep retrofit'!$AS$101,IF(F63="Scenario3PBT14",'Deep retrofit'!$AT$101,"")))&amp;IF(F63="Scenario1PBT15",'Deep retrofit'!$AU$101,IF(F63="Scenario2PBT15",'Deep retrofit'!$AV$101,IF(F63="Scenario3PBT15",'Deep retrofit'!$AW$101,"")))</f>
        <v/>
      </c>
      <c r="AB63" s="203">
        <f t="shared" si="23"/>
        <v>0</v>
      </c>
      <c r="AC63" s="372" t="str">
        <f t="shared" si="24"/>
        <v/>
      </c>
      <c r="AD63" s="353">
        <f>IF(AC63="",IFERROR('Projection_Base-case'!G64-G63,0),0)</f>
        <v>0</v>
      </c>
      <c r="AE63" s="350">
        <f t="shared" si="25"/>
        <v>0</v>
      </c>
      <c r="AF63" s="361">
        <f>IFERROR(100*AD63/'Projection_Base-case'!G64,0)</f>
        <v>0</v>
      </c>
      <c r="AG63" s="352">
        <f>IF(AC63="",IFERROR('Projection_Base-case'!I64-I63,0),0)</f>
        <v>0</v>
      </c>
      <c r="AH63" s="353">
        <f t="shared" si="26"/>
        <v>0</v>
      </c>
      <c r="AI63" s="361">
        <f>IFERROR(100*AG63/'Projection_Base-case'!I64,0)</f>
        <v>0</v>
      </c>
      <c r="AJ63" s="352">
        <f>IF(AC63="",IFERROR('Projection_Base-case'!K64-K63,0),0)</f>
        <v>0</v>
      </c>
      <c r="AK63" s="353">
        <f t="shared" si="27"/>
        <v>0</v>
      </c>
      <c r="AL63" s="361">
        <f>IFERROR(100*AJ63/'Projection_Base-case'!K64,0)</f>
        <v>0</v>
      </c>
      <c r="AM63" s="352">
        <f>-IF(AC63="",IFERROR('Projection_Base-case'!M64-M63,0),0)</f>
        <v>0</v>
      </c>
      <c r="AN63" s="353">
        <f t="shared" si="28"/>
        <v>0</v>
      </c>
      <c r="AO63" s="354">
        <f>IFERROR(IF('Projection_Base-case'!N64&gt;0,100*AN63/'Projection_Base-case'!N64,100*AN63/N63),0)</f>
        <v>0</v>
      </c>
      <c r="AP63" s="355">
        <f>IF(AC63="",IFERROR('Projection_Base-case'!O64-O63,0),0)</f>
        <v>0</v>
      </c>
      <c r="AQ63" s="356">
        <f t="shared" si="29"/>
        <v>0</v>
      </c>
      <c r="AR63" s="356">
        <f>IFERROR(100*AP63/'Projection_Base-case'!O64,0)</f>
        <v>0</v>
      </c>
      <c r="AS63" s="355">
        <f>IF(AC63="",IFERROR('Projection_Base-case'!Q64-Q63,0),0)</f>
        <v>0</v>
      </c>
      <c r="AT63" s="356">
        <f t="shared" si="30"/>
        <v>0</v>
      </c>
      <c r="AU63" s="356">
        <f>IFERROR(100*AS63/'Projection_Base-case'!Q64,0)</f>
        <v>0</v>
      </c>
      <c r="AV63" s="355">
        <f>IF(AC63="",IFERROR('Projection_Base-case'!S64-S63,0),0)</f>
        <v>0</v>
      </c>
      <c r="AW63" s="356">
        <f t="shared" si="31"/>
        <v>0</v>
      </c>
      <c r="AX63" s="357">
        <f>IFERROR(100*AV63/'Projection_Base-case'!S64,0)</f>
        <v>0</v>
      </c>
      <c r="AY63" s="358">
        <f>IF(AC63="",IFERROR('Projection_Base-case'!U64-U63,0),0)</f>
        <v>0</v>
      </c>
      <c r="AZ63" s="359">
        <f t="shared" si="32"/>
        <v>0</v>
      </c>
      <c r="BA63" s="359">
        <f>IFERROR(100*AY63/'Projection_Base-case'!U64,0)</f>
        <v>0</v>
      </c>
      <c r="BB63" s="358">
        <f>IF(AC63="",IFERROR('Projection_Base-case'!W64-W63,0),0)</f>
        <v>0</v>
      </c>
      <c r="BC63" s="359">
        <f t="shared" si="33"/>
        <v>0</v>
      </c>
      <c r="BD63" s="359">
        <f>IFERROR(100*BB63/'Projection_Base-case'!W64,0)</f>
        <v>0</v>
      </c>
      <c r="BE63" s="358">
        <f>IF(AC63="",IFERROR('Projection_Base-case'!Y64-Y63,0),0)</f>
        <v>0</v>
      </c>
      <c r="BF63" s="359">
        <f t="shared" si="34"/>
        <v>0</v>
      </c>
      <c r="BG63" s="359">
        <f>IFERROR(100*BE63/'Projection_Base-case'!Y64,0)</f>
        <v>0</v>
      </c>
      <c r="BH63" s="359">
        <f t="shared" si="35"/>
        <v>0</v>
      </c>
      <c r="BI63" s="360">
        <f t="shared" si="36"/>
        <v>0</v>
      </c>
    </row>
    <row r="64" spans="1:61" ht="15.6">
      <c r="A64" s="205">
        <v>60</v>
      </c>
      <c r="B64" s="347">
        <f>IF('Projection_Base-case'!B65&lt;&gt;"",'Projection_Base-case'!B65,0)</f>
        <v>0</v>
      </c>
      <c r="C64" s="347">
        <f>IF('Projection_Base-case'!C65&lt;&gt;"",'Projection_Base-case'!C65,0)</f>
        <v>0</v>
      </c>
      <c r="D64" s="347">
        <f>IF('Projection_Base-case'!D65&lt;&gt;"",'Projection_Base-case'!D65,0)</f>
        <v>0</v>
      </c>
      <c r="E64" s="346"/>
      <c r="F64" s="202" t="str">
        <f t="shared" si="12"/>
        <v>0</v>
      </c>
      <c r="G64" s="177" t="str">
        <f>IF(F64="Scenario1PBT1",'Deep retrofit'!$E$6,IF(F64="Scenario2PBT1",'Deep retrofit'!$F$6,IF(F64="Scenario3PBT1",'Deep retrofit'!$G$6,"")))&amp;IF(F64="Scenario1PBT2",'Deep retrofit'!$H$6,IF(F64="Scenario2PBT2",'Deep retrofit'!$I$6,IF(F64="Scenario3PBT2",'Deep retrofit'!$J$6,"")))&amp;IF(F64="Scenario1PBT3",'Deep retrofit'!$K$6,IF(F64="Scenario2PBT3",'Deep retrofit'!$L$6,IF(F64="Scenario3PBT3",'Deep retrofit'!$M$6,"")))&amp;IF(F64="Scenario1PBT4",'Deep retrofit'!$N$6,IF(F64="Scenario2PBT4",'Deep retrofit'!$O$6,IF(F64="Scenario3PBT4",'Deep retrofit'!$P$6,"")))&amp;IF(F64="Scenario1PBT5",'Deep retrofit'!$Q$6,IF(F64="Scenario2PBT5",'Deep retrofit'!$R$6,IF(F64="Scenario3PBT5",'Deep retrofit'!$S$6,"")))&amp;IF(F64="Scenario1PBT6",'Deep retrofit'!$T$6,IF(F64="Scenario2PBT6",'Deep retrofit'!$U$6,IF(F64="Scenario3PBT6",'Deep retrofit'!$V$6,"")))&amp;IF(F64="Scenario1PBT7",'Deep retrofit'!$W$6,IF(F64="Scenario2PBT7",'Deep retrofit'!$X$6,IF(F64="Scenario3PBT7",'Deep retrofit'!$Y$6,"")))&amp;IF(F64="Scenario1PBT8",'Deep retrofit'!$Z$6,IF(F64="Scenario2PBT8",'Deep retrofit'!$AA$6,IF(F64="Scenario3PBT8",'Deep retrofit'!$AB$6,"")))&amp;IF(F64="Scenario1PBT9",'Deep retrofit'!$AC$6,IF(F64="Scenario2PBT9",'Deep retrofit'!$AD$6,IF(F64="Scenario3PBT9",'Deep retrofit'!$AE$6,"")))&amp;IF(F64="Scenario1PBT10",'Deep retrofit'!$AF$6,IF(F64="Scenario2PBT10",'Deep retrofit'!$AG$6,IF(F64="Scenario3PBT10",'Deep retrofit'!$AH$6,"")))&amp;IF(F64="Scenario1PBT11",'Deep retrofit'!$AI$6,IF(F64="Scenario2PBT11",'Deep retrofit'!$AJ$6,IF(F64="Scenario3PBT11",'Deep retrofit'!$AK$6,"")))&amp;IF(F64="Scenario1PBT12",'Deep retrofit'!$AL$6,IF(F64="Scenario2PBT12",'Deep retrofit'!$AM$6,IF(F64="Scenario3PBT12",'Deep retrofit'!$AN$6,"")))&amp;IF(F64="Scenario1PBT13",'Deep retrofit'!$AO$6,IF(F64="Scenario2PBT13",'Deep retrofit'!$AP$6,IF(F64="Scenario3PBT13",'Deep retrofit'!$AQ$6,"")))&amp;IF(F64="Scenario1PBT14",'Deep retrofit'!$AR$6,IF(F64="Scenario2PBT14",'Deep retrofit'!$AS$6,IF(F64="Scenario3PBT14",'Deep retrofit'!$AT$6,"")))&amp;IF(F64="Scenario1PBT15",'Deep retrofit'!$AU$6,IF(F64="Scenario2PBT15",'Deep retrofit'!$AV$6,IF(F64="Scenario3PBT15",'Deep retrofit'!$AW$6,"")))</f>
        <v/>
      </c>
      <c r="H64" s="117">
        <f t="shared" si="13"/>
        <v>0</v>
      </c>
      <c r="I64" s="178" t="str">
        <f>IF(F64="Scenario1PBT1",'Deep retrofit'!$E$16,IF(F64="Scenario2PBT1",'Deep retrofit'!$F$16,IF(F64="Scenario3PBT1",'Deep retrofit'!$G$16,"")))&amp;IF(F64="Scenario1PBT2",'Deep retrofit'!$H$16,IF(F64="Scenario2PBT2",'Deep retrofit'!$I$16,IF(F64="Scenario3PBT2",'Deep retrofit'!$J$16,"")))&amp;IF(F64="Scenario1PBT3",'Deep retrofit'!$K$16,IF(F64="Scenario2PBT3",'Deep retrofit'!$L$16,IF(F64="Scenario3PBT3",'Deep retrofit'!$M$16,"")))&amp;IF(F64="Scenario1PBT4",'Deep retrofit'!$N$16,IF(F64="Scenario2PBT4",'Deep retrofit'!$O$16,IF(F64="Scenario3PBT4",'Deep retrofit'!$P$16,"")))&amp;IF(F64="Scenario1PBT5",'Deep retrofit'!$Q$16,IF(F64="Scenario2PBT5",'Deep retrofit'!$R$16,IF(F64="Scenario3PBT5",'Deep retrofit'!$S$16,"")))&amp;IF(F64="Scenario1PBT6",'Deep retrofit'!$T$16,IF(F64="Scenario2PBT6",'Deep retrofit'!$U$16,IF(F64="Scenario3PBT6",'Deep retrofit'!$V$16,"")))&amp;IF(F64="Scenario1PBT7",'Deep retrofit'!$W$16,IF(F64="Scenario2PBT7",'Deep retrofit'!$X$16,IF(F64="Scenario3PBT7",'Deep retrofit'!$Y$16,"")))&amp;IF(F64="Scenario1PBT8",'Deep retrofit'!$Z$16,IF(F64="Scenario2PBT8",'Deep retrofit'!$AA$16,IF(F64="Scenario3PBT8",'Deep retrofit'!$AB$16,"")))&amp;IF(F64="Scenario1PBT9",'Deep retrofit'!$AC$16,IF(F64="Scenario2PBT9",'Deep retrofit'!$AD$16,IF(F64="Scenario3PBT9",'Deep retrofit'!$AE$16,"")))&amp;IF(F64="Scenario1PBT10",'Deep retrofit'!$AF$16,IF(F64="Scenario2PBT10",'Deep retrofit'!$AG$16,IF(F64="Scenario3PBT10",'Deep retrofit'!$AH$16,"")))&amp;IF(F64="Scenario1PBT11",'Deep retrofit'!$AI$16,IF(F64="Scenario2PBT11",'Deep retrofit'!$AJ$16,IF(F64="Scenario3PBT11",'Deep retrofit'!$AK$16,"")))&amp;IF(F64="Scenario1PBT12",'Deep retrofit'!$AL$16,IF(F64="Scenario2PBT12",'Deep retrofit'!$AM$16,IF(F64="Scenario3PBT12",'Deep retrofit'!$AN$16,"")))&amp;IF(F64="Scenario1PBT13",'Deep retrofit'!$AO$16,IF(F64="Scenario2PBT13",'Deep retrofit'!$AP$16,IF(F64="Scenario3PBT13",'Deep retrofit'!$AQ$16,"")))&amp;IF(F64="Scenario1PBT14",'Deep retrofit'!$AR$16,IF(F64="Scenario2PBT14",'Deep retrofit'!$AS$16,IF(F64="Scenario3PBT14",'Deep retrofit'!$AT$16,"")))&amp;IF(F64="Scenario1PBT15",'Deep retrofit'!$AU$16,IF(F64="Scenario2PBT15",'Deep retrofit'!$AV$16,IF(F64="Scenario3PBT15",'Deep retrofit'!$AW$16,"")))</f>
        <v/>
      </c>
      <c r="J64" s="117">
        <f t="shared" si="14"/>
        <v>0</v>
      </c>
      <c r="K64" s="117" t="str">
        <f>IF(F64="Scenario1PBT1",'Deep retrofit'!$E$18,IF(F64="Scenario2PBT1",'Deep retrofit'!$F$18,IF(F64="Scenario3PBT1",'Deep retrofit'!$G$18,"")))&amp;IF(F64="Scenario1PBT2",'Deep retrofit'!$H$18,IF(F64="Scenario2PBT2",'Deep retrofit'!$I$18,IF(F64="Scenario3PBT2",'Deep retrofit'!$J$18,"")))&amp;IF(F64="Scenario1PBT3",'Deep retrofit'!$K$18,IF(F64="Scenario2PBT3",'Deep retrofit'!$L$18,IF(F64="Scenario3PBT3",'Deep retrofit'!$M$18,"")))&amp;IF(F64="Scenario1PBT4",'Deep retrofit'!$N$18,IF(F64="Scenario2PBT4",'Deep retrofit'!$O$18,IF(F64="Scenario3PBT4",'Deep retrofit'!$P$18,"")))&amp;IF(F64="Scenario1PBT5",'Deep retrofit'!$Q$18,IF(F64="Scenario2PBT5",'Deep retrofit'!$R$18,IF(F64="Scenario3PBT5",'Deep retrofit'!$S$18,"")))&amp;IF(F64="Scenario1PBT6",'Deep retrofit'!$T$18,IF(F64="Scenario2PBT6",'Deep retrofit'!$U$18,IF(F64="Scenario3PBT6",'Deep retrofit'!$V$18,"")))&amp;IF(F64="Scenario1PBT7",'Deep retrofit'!$W$18,IF(F64="Scenario2PBT7",'Deep retrofit'!$X$18,IF(F64="Scenario3PBT7",'Deep retrofit'!$Y$18,"")))&amp;IF(F64="Scenario1PBT8",'Deep retrofit'!$Z$18,IF(F64="Scenario2PBT8",'Deep retrofit'!$AA$18,IF(F64="Scenario3PBT8",'Deep retrofit'!$AB$18,"")))&amp;IF(F64="Scenario1PBT9",'Deep retrofit'!$AC$18,IF(F64="Scenario2PBT9",'Deep retrofit'!$AD$18,IF(F64="Scenario3PBT9",'Deep retrofit'!$AE$18,"")))&amp;IF(F64="Scenario1PBT10",'Deep retrofit'!$AF$18,IF(F64="Scenario2PBT10",'Deep retrofit'!$AG$18,IF(F64="Scenario3PBT10",'Deep retrofit'!$AH$18,"")))&amp;IF(F64="Scenario1PBT11",'Deep retrofit'!$AI$18,IF(F64="Scenario2PBT11",'Deep retrofit'!$AJ$18,IF(F64="Scenario3PBT11",'Deep retrofit'!$AK$18,"")))&amp;IF(F64="Scenario1PBT12",'Deep retrofit'!$AL$18,IF(F64="Scenario2PBT12",'Deep retrofit'!$AM$18,IF(F64="Scenario3PBT12",'Deep retrofit'!$AN$18,"")))&amp;IF(F64="Scenario1PBT13",'Deep retrofit'!$AO$18,IF(F64="Scenario2PBT13",'Deep retrofit'!$AP$18,IF(F64="Scenario3PBT13",'Deep retrofit'!$AQ$18,"")))&amp;IF(F64="Scenario1PBT14",'Deep retrofit'!$AR$18,IF(F64="Scenario2PBT14",'Deep retrofit'!$AS$18,IF(F64="Scenario3PBT14",'Deep retrofit'!$AT$18,"")))&amp;IF(F64="Scenario1PBT15",'Deep retrofit'!$AU$18,IF(F64="Scenario2PBT15",'Deep retrofit'!$AV$18,IF(F64="Scenario3PBT15",'Deep retrofit'!$AW$18,"")))</f>
        <v/>
      </c>
      <c r="L64" s="117">
        <f t="shared" si="15"/>
        <v>0</v>
      </c>
      <c r="M64" s="117" t="str">
        <f>IF(F64="Scenario1PBT1",'Deep retrofit'!$E$20,IF(F64="Scenario2PBT1",'Deep retrofit'!$F$20,IF(F64="Scenario3PBT1",'Deep retrofit'!$G$20,"")))&amp;IF(F64="Scenario1PBT2",'Deep retrofit'!$H$20,IF(F64="Scenario2PBT2",'Deep retrofit'!$I$20,IF(F64="Scenario3PBT2",'Deep retrofit'!$J$20,"")))&amp;IF(F64="Scenario1PBT3",'Deep retrofit'!$K$20,IF(F64="Scenario2PBT3",'Deep retrofit'!$L$20,IF(F64="Scenario3PBT3",'Deep retrofit'!$M$20,"")))&amp;IF(F64="Scenario1PBT4",'Deep retrofit'!$N$20,IF(F64="Scenario2PBT4",'Deep retrofit'!$O$20,IF(F64="Scenario3PBT4",'Deep retrofit'!$P$20,"")))&amp;IF(F64="Scenario1PBT5",'Deep retrofit'!$Q$20,IF(F64="Scenario2PBT5",'Deep retrofit'!$R$20,IF(F64="Scenario3PBT5",'Deep retrofit'!$S$20,"")))&amp;IF(F64="Scenario1PBT6",'Deep retrofit'!$T$20,IF(F64="Scenario2PBT6",'Deep retrofit'!$U$20,IF(F64="Scenario3PBT6",'Deep retrofit'!$V$20,"")))&amp;IF(F64="Scenario1PBT7",'Deep retrofit'!$W$20,IF(F64="Scenario2PBT7",'Deep retrofit'!$X$20,IF(F64="Scenario3PBT7",'Deep retrofit'!$Y$20,"")))&amp;IF(F64="Scenario1PBT8",'Deep retrofit'!$Z$20,IF(F64="Scenario2PBT8",'Deep retrofit'!$AA$20,IF(F64="Scenario3PBT8",'Deep retrofit'!$AB$20,"")))&amp;IF(F64="Scenario1PBT9",'Deep retrofit'!$AC$20,IF(F64="Scenario2PBT9",'Deep retrofit'!$AD$20,IF(F64="Scenario3PBT9",'Deep retrofit'!$AE$20,"")))&amp;IF(F64="Scenario1PBT10",'Deep retrofit'!$AF$20,IF(F64="Scenario2PBT10",'Deep retrofit'!$AG$20,IF(F64="Scenario3PBT10",'Deep retrofit'!$AH$20,"")))&amp;IF(F64="Scenario1PBT11",'Deep retrofit'!$AI$20,IF(F64="Scenario2PBT11",'Deep retrofit'!$AJ$20,IF(F64="Scenario3PBT11",'Deep retrofit'!$AK$20,"")))&amp;IF(F64="Scenario1PBT12",'Deep retrofit'!$AL$20,IF(F64="Scenario2PBT12",'Deep retrofit'!$AM$20,IF(F64="Scenario3PBT12",'Deep retrofit'!$AN$20,"")))&amp;IF(F64="Scenario1PBT13",'Deep retrofit'!$AO$20,IF(F64="Scenario2PBT13",'Deep retrofit'!$AP$20,IF(F64="Scenario3PBT13",'Deep retrofit'!$AQ$20,"")))&amp;IF(F64="Scenario1PBT14",'Deep retrofit'!$AR$20,IF(F64="Scenario2PBT14",'Deep retrofit'!$AS$20,IF(F64="Scenario3PBT14",'Deep retrofit'!$AT$20,"")))&amp;IF(F64="Scenario1PBT15",'Deep retrofit'!$AU$20,IF(F64="Scenario2PBT15",'Deep retrofit'!$AV$20,IF(F64="Scenario3PBT15",'Deep retrofit'!$AW$20,"")))</f>
        <v/>
      </c>
      <c r="N64" s="118">
        <f t="shared" si="16"/>
        <v>0</v>
      </c>
      <c r="O64" s="206" t="str">
        <f>IF(F64="Scenario1PBT1",'Deep retrofit'!$E$23,IF(F64="Scenario2PBT1",'Deep retrofit'!$F$23,IF(F64="Scenario3PBT1",'Deep retrofit'!$G$23,"")))&amp;IF(F64="Scenario1PBT2",'Deep retrofit'!$H$23,IF(F64="Scenario2PBT2",'Deep retrofit'!$I$23,IF(F64="Scenario3PBT2",'Deep retrofit'!$J$23,"")))&amp;IF(F64="Scenario1PBT3",'Deep retrofit'!$K$23,IF(F64="Scenario2PBT3",'Deep retrofit'!$L$23,IF(F64="Scenario3PBT3",'Deep retrofit'!$M$23,"")))&amp;IF(F64="Scenario1PBT4",'Deep retrofit'!$N$23,IF(F64="Scenario2PBT4",'Deep retrofit'!$O$23,IF(F64="Scenario3PBT4",'Deep retrofit'!$P$23,"")))&amp;IF(F64="Scenario1PBT5",'Deep retrofit'!$Q$23,IF(F64="Scenario2PBT5",'Deep retrofit'!$R$23,IF(F64="Scenario3PBT5",'Deep retrofit'!$S$23,"")))&amp;IF(F64="Scenario1PBT6",'Deep retrofit'!$T$23,IF(F64="Scenario2PBT6",'Deep retrofit'!$U$23,IF(F64="Scenario3PBT6",'Deep retrofit'!$V$23,"")))&amp;IF(F64="Scenario1PBT7",'Deep retrofit'!$W$23,IF(F64="Scenario2PBT7",'Deep retrofit'!$X$23,IF(F64="Scenario3PBT7",'Deep retrofit'!$Y$23,"")))&amp;IF(F64="Scenario1PBT8",'Deep retrofit'!$Z$23,IF(F64="Scenario2PBT8",'Deep retrofit'!$AA$23,IF(F64="Scenario3PBT8",'Deep retrofit'!$AB$23,"")))&amp;IF(F64="Scenario1PBT9",'Deep retrofit'!$AC$23,IF(F64="Scenario2PBT9",'Deep retrofit'!$AD$23,IF(F64="Scenario3PBT9",'Deep retrofit'!$AE$23,"")))&amp;IF(F64="Scenario1PBT10",'Deep retrofit'!$AF$23,IF(F64="Scenario2PBT10",'Deep retrofit'!$AG$23,IF(F64="Scenario3PBT10",'Deep retrofit'!$AH$23,"")))&amp;IF(F64="Scenario1PBT11",'Deep retrofit'!$AI$23,IF(F64="Scenario2PBT11",'Deep retrofit'!$AJ$23,IF(F64="Scenario3PBT11",'Deep retrofit'!$AK$23,"")))&amp;IF(F64="Scenario1PBT12",'Deep retrofit'!$AL$23,IF(F64="Scenario2PBT12",'Deep retrofit'!$AM$23,IF(F64="Scenario3PBT12",'Deep retrofit'!$AN$23,"")))&amp;IF(F64="Scenario1PBT13",'Deep retrofit'!$AO$23,IF(F64="Scenario2PBT13",'Deep retrofit'!$AP$23,IF(F64="Scenario3PBT13",'Deep retrofit'!$AQ$23,"")))&amp;IF(F64="Scenario1PBT14",'Deep retrofit'!$AR$23,IF(F64="Scenario2PBT14",'Deep retrofit'!$AS$23,IF(F64="Scenario3PBT14",'Deep retrofit'!$AT$23,"")))&amp;IF(F64="Scenario1PBT15",'Deep retrofit'!$AU$23,IF(F64="Scenario2PBT15",'Deep retrofit'!$AV$23,IF(F64="Scenario3PBT15",'Deep retrofit'!$AW$23,"")))</f>
        <v/>
      </c>
      <c r="P64" s="117">
        <f t="shared" si="17"/>
        <v>0</v>
      </c>
      <c r="Q64" s="117" t="str">
        <f>IF(F64="Scenario1PBT1",'Deep retrofit'!$E$25,IF(F64="Scenario2PBT1",'Deep retrofit'!$F$25,IF(F64="Scenario3PBT1",'Deep retrofit'!$G$25,"")))&amp;IF(F64="Scenario1PBT2",'Deep retrofit'!$H$25,IF(F64="Scenario2PBT2",'Deep retrofit'!$I$25,IF(F64="Scenario3PBT2",'Deep retrofit'!$J$25,"")))&amp;IF(F64="Scenario1PBT3",'Deep retrofit'!$K$25,IF(F64="Scenario2PBT3",'Deep retrofit'!$L$25,IF(F64="Scenario3PBT3",'Deep retrofit'!$M$25,"")))&amp;IF(F64="Scenario1PBT4",'Deep retrofit'!$N$25,IF(F64="Scenario2PBT4",'Deep retrofit'!$O$25,IF(F64="Scenario3PBT4",'Deep retrofit'!$P$25,"")))&amp;IF(F64="Scenario1PBT5",'Deep retrofit'!$Q$25,IF(F64="Scenario2PBT5",'Deep retrofit'!$R$25,IF(F64="Scenario3PBT5",'Deep retrofit'!$S$25,"")))&amp;IF(F64="Scenario1PBT6",'Deep retrofit'!$T$25,IF(F64="Scenario2PBT6",'Deep retrofit'!$U$25,IF(F64="Scenario3PBT6",'Deep retrofit'!$V$25,"")))&amp;IF(F64="Scenario1PBT7",'Deep retrofit'!$W$25,IF(F64="Scenario2PBT7",'Deep retrofit'!$X$25,IF(F64="Scenario3PBT7",'Deep retrofit'!$Y$25,"")))&amp;IF(F64="Scenario1PBT8",'Deep retrofit'!$Z$25,IF(F64="Scenario2PBT8",'Deep retrofit'!$AA$25,IF(F64="Scenario3PBT8",'Deep retrofit'!$AB$25,"")))&amp;IF(F64="Scenario1PBT9",'Deep retrofit'!$AC$25,IF(F64="Scenario2PBT9",'Deep retrofit'!$AD$25,IF(F64="Scenario3PBT9",'Deep retrofit'!$AE$25,"")))&amp;IF(F64="Scenario1PBT10",'Deep retrofit'!$AF$25,IF(F64="Scenario2PBT10",'Deep retrofit'!$AG$25,IF(F64="Scenario3PBT10",'Deep retrofit'!$AH$25,"")))&amp;IF(F64="Scenario1PBT11",'Deep retrofit'!$AI$25,IF(F64="Scenario2PBT11",'Deep retrofit'!$AJ$25,IF(F64="Scenario3PBT11",'Deep retrofit'!$AK$25,"")))&amp;IF(F64="Scenario1PBT12",'Deep retrofit'!$AL$25,IF(F64="Scenario2PBT12",'Deep retrofit'!$AM$25,IF(F64="Scenario3PBT12",'Deep retrofit'!$AN$25,"")))&amp;IF(F64="Scenario1PBT13",'Deep retrofit'!$AO$25,IF(F64="Scenario2PBT13",'Deep retrofit'!$AP$25,IF(F64="Scenario3PBT13",'Deep retrofit'!$AQ$25,"")))&amp;IF(F64="Scenario1PBT14",'Deep retrofit'!$AR$25,IF(F64="Scenario2PBT14",'Deep retrofit'!$AS$25,IF(F64="Scenario3PBT14",'Deep retrofit'!$AT$25,"")))&amp;IF(F64="Scenario1PBT15",'Deep retrofit'!$AU$25,IF(F64="Scenario2PBT15",'Deep retrofit'!$AV$25,IF(F64="Scenario3PBT15",'Deep retrofit'!$AW$25,"")))</f>
        <v/>
      </c>
      <c r="R64" s="117">
        <f t="shared" si="18"/>
        <v>0</v>
      </c>
      <c r="S64" s="117" t="str">
        <f>IF(F64="Scenario1PBT1",'Deep retrofit'!$E$27,IF(F64="Scenario2PBT1",'Deep retrofit'!$F$27,IF(F64="Scenario3PBT1",'Deep retrofit'!$G$27,"")))&amp;IF(F64="Scenario1PBT2",'Deep retrofit'!$H$27,IF(F64="Scenario2PBT2",'Deep retrofit'!$I$27,IF(F64="Scenario3PBT2",'Deep retrofit'!$J$27,"")))&amp;IF(F64="Scenario1PBT3",'Deep retrofit'!$K$27,IF(F64="Scenario2PBT3",'Deep retrofit'!$L$27,IF(F64="Scenario3PBT3",'Deep retrofit'!$M$27,"")))&amp;IF(F64="Scenario1PBT4",'Deep retrofit'!$N$27,IF(F64="Scenario2PBT4",'Deep retrofit'!$O$27,IF(F64="Scenario3PBT4",'Deep retrofit'!$P$27,"")))&amp;IF(F64="Scenario1PBT5",'Deep retrofit'!$Q$27,IF(F64="Scenario2PBT5",'Deep retrofit'!$R$27,IF(F64="Scenario3PBT5",'Deep retrofit'!$S$27,"")))&amp;IF(F64="Scenario1PBT6",'Deep retrofit'!$T$27,IF(F64="Scenario2PBT6",'Deep retrofit'!$U$27,IF(F64="Scenario3PBT6",'Deep retrofit'!$V$27,"")))&amp;IF(F64="Scenario1PBT7",'Deep retrofit'!$W$27,IF(F64="Scenario2PBT7",'Deep retrofit'!$X$27,IF(F64="Scenario3PBT7",'Deep retrofit'!$Y$27,"")))&amp;IF(F64="Scenario1PBT8",'Deep retrofit'!$Z$27,IF(F64="Scenario2PBT8",'Deep retrofit'!$AA$27,IF(F64="Scenario3PBT8",'Deep retrofit'!$AB$27,"")))&amp;IF(F64="Scenario1PBT9",'Deep retrofit'!$AC$27,IF(F64="Scenario2PBT9",'Deep retrofit'!$AD$27,IF(F64="Scenario3PBT9",'Deep retrofit'!$AE$27,"")))&amp;IF(F64="Scenario1PBT10",'Deep retrofit'!$AF$27,IF(F64="Scenario2PBT10",'Deep retrofit'!$AG$27,IF(F64="Scenario3PBT10",'Deep retrofit'!$AH$27,"")))&amp;IF(F64="Scenario1PBT11",'Deep retrofit'!$AI$27,IF(F64="Scenario2PBT11",'Deep retrofit'!$AJ$27,IF(F64="Scenario3PBT11",'Deep retrofit'!$AK$27,"")))&amp;IF(F64="Scenario1PBT12",'Deep retrofit'!$AL$27,IF(F64="Scenario2PBT12",'Deep retrofit'!$AM$27,IF(F64="Scenario3PBT12",'Deep retrofit'!$AN$27,"")))&amp;IF(F64="Scenario1PBT13",'Deep retrofit'!$AO$27,IF(F64="Scenario2PBT13",'Deep retrofit'!$AP$27,IF(F64="Scenario3PBT13",'Deep retrofit'!$AQ$27,"")))&amp;IF(F64="Scenario1PBT14",'Deep retrofit'!$AR$27,IF(F64="Scenario2PBT14",'Deep retrofit'!$AS$27,IF(F64="Scenario3PBT14",'Deep retrofit'!$AT$27,"")))&amp;IF(F64="Scenario1PBT15",'Deep retrofit'!$AU$27,IF(F64="Scenario2PBT15",'Deep retrofit'!$AV$27,IF(F64="Scenario3PBT15",'Deep retrofit'!$AW$27,"")))</f>
        <v/>
      </c>
      <c r="T64" s="207">
        <f t="shared" si="19"/>
        <v>0</v>
      </c>
      <c r="U64" s="206" t="str">
        <f>IF(F64="Scenario1PBT1",'Deep retrofit'!$E$38,IF(F64="Scenario2PBT1",'Deep retrofit'!$F$38,IF(F64="Scenario3PBT1",'Deep retrofit'!$G$38,"")))&amp;IF(F64="Scenario1PBT2",'Deep retrofit'!$H$38,IF(F64="Scenario2PBT2",'Deep retrofit'!$I$38,IF(F64="Scenario3PBT2",'Deep retrofit'!$J$38,"")))&amp;IF(F64="Scenario1PBT3",'Deep retrofit'!$K$38,IF(F64="Scenario2PBT3",'Deep retrofit'!$L$38,IF(F64="Scenario3PBT3",'Deep retrofit'!$M$38,"")))&amp;IF(F64="Scenario1PBT4",'Deep retrofit'!$N$38,IF(F64="Scenario2PBT4",'Deep retrofit'!$O$38,IF(F64="Scenario3PBT4",'Deep retrofit'!$P$38,"")))&amp;IF(F64="Scenario1PBT5",'Deep retrofit'!$Q$38,IF(F64="Scenario2PBT5",'Deep retrofit'!$R$38,IF(F64="Scenario3PBT5",'Deep retrofit'!$S$38,"")))&amp;IF(F64="Scenario1PBT6",'Deep retrofit'!$T$38,IF(F64="Scenario2PBT6",'Deep retrofit'!$U$38,IF(F64="Scenario3PBT6",'Deep retrofit'!$V$38,"")))&amp;IF(F64="Scenario1PBT7",'Deep retrofit'!$W$38,IF(F64="Scenario2PBT7",'Deep retrofit'!$X$38,IF(F64="Scenario3PBT7",'Deep retrofit'!$Y$38,"")))&amp;IF(F64="Scenario1PBT8",'Deep retrofit'!$Z$38,IF(F64="Scenario2PBT8",'Deep retrofit'!$AA$38,IF(F64="Scenario3PBT8",'Deep retrofit'!$AB$38,"")))&amp;IF(F64="Scenario1PBT9",'Deep retrofit'!$AC$38,IF(F64="Scenario2PBT9",'Deep retrofit'!$AD$38,IF(F64="Scenario3PBT9",'Deep retrofit'!$AE$38,"")))&amp;IF(F64="Scenario1PBT10",'Deep retrofit'!$AF$38,IF(F64="Scenario2PBT10",'Deep retrofit'!$AG$38,IF(F64="Scenario3PBT10",'Deep retrofit'!$AH$38,"")))&amp;IF(F64="Scenario1PBT11",'Deep retrofit'!$AI$38,IF(F64="Scenario2PBT11",'Deep retrofit'!$AJ$38,IF(F64="Scenario3PBT11",'Deep retrofit'!$AK$38,"")))&amp;IF(F64="Scenario1PBT12",'Deep retrofit'!$AL$38,IF(F64="Scenario2PBT12",'Deep retrofit'!$AM$38,IF(F64="Scenario3PBT12",'Deep retrofit'!$AN$38,"")))&amp;IF(F64="Scenario1PBT13",'Deep retrofit'!$AO$38,IF(F64="Scenario2PBT13",'Deep retrofit'!$AP$38,IF(F64="Scenario3PBT13",'Deep retrofit'!$AQ$38,"")))&amp;IF(F64="Scenario1PBT14",'Deep retrofit'!$AR$38,IF(F64="Scenario2PBT14",'Deep retrofit'!$AS$38,IF(F64="Scenario3PBT14",'Deep retrofit'!$AT$38,"")))&amp;IF(F64="Scenario1PBT15",'Deep retrofit'!$AU$38,IF(F64="Scenario2PBT15",'Deep retrofit'!$AV$38,IF(F64="Scenario3PBT15",'Deep retrofit'!$AW$38,"")))</f>
        <v/>
      </c>
      <c r="V64" s="117">
        <f t="shared" si="20"/>
        <v>0</v>
      </c>
      <c r="W64" s="117" t="str">
        <f>IF(F64="Scenario1PBT1",'Deep retrofit'!$E$40,IF(F64="Scenario2PBT1",'Deep retrofit'!$F$40,IF(F64="Scenario3PBT1",'Deep retrofit'!$G$40,"")))&amp;IF(F64="Scenario1PBT2",'Deep retrofit'!$H$40,IF(F64="Scenario2PBT2",'Deep retrofit'!$I$40,IF(F64="Scenario3PBT2",'Deep retrofit'!$J$40,"")))&amp;IF(F64="Scenario1PBT3",'Deep retrofit'!$K$40,IF(F64="Scenario2PBT3",'Deep retrofit'!$L$40,IF(F64="Scenario3PBT3",'Deep retrofit'!$M$40,"")))&amp;IF(F64="Scenario1PBT4",'Deep retrofit'!$N$40,IF(F64="Scenario2PBT4",'Deep retrofit'!$O$40,IF(F64="Scenario3PBT4",'Deep retrofit'!$P$40,"")))&amp;IF(F64="Scenario1PBT5",'Deep retrofit'!$Q$40,IF(F64="Scenario2PBT5",'Deep retrofit'!$R$40,IF(F64="Scenario3PBT5",'Deep retrofit'!$S$40,"")))&amp;IF(F64="Scenario1PBT6",'Deep retrofit'!$T$40,IF(F64="Scenario2PBT6",'Deep retrofit'!$U$40,IF(F64="Scenario3PBT6",'Deep retrofit'!$V$40,"")))&amp;IF(F64="Scenario1PBT7",'Deep retrofit'!$W$40,IF(F64="Scenario2PBT7",'Deep retrofit'!$X$40,IF(F64="Scenario3PBT7",'Deep retrofit'!$Y$40,"")))&amp;IF(F64="Scenario1PBT8",'Deep retrofit'!$Z$40,IF(F64="Scenario2PBT8",'Deep retrofit'!$AA$40,IF(F64="Scenario3PBT8",'Deep retrofit'!$AB$40,"")))&amp;IF(F64="Scenario1PBT9",'Deep retrofit'!$AC$40,IF(F64="Scenario2PBT9",'Deep retrofit'!$AD$40,IF(F64="Scenario3PBT9",'Deep retrofit'!$AE$40,"")))&amp;IF(F64="Scenario1PBT10",'Deep retrofit'!$AF$40,IF(F64="Scenario2PBT10",'Deep retrofit'!$AG$40,IF(F64="Scenario3PBT10",'Deep retrofit'!$AH$40,"")))&amp;IF(F64="Scenario1PBT11",'Deep retrofit'!$AI$40,IF(F64="Scenario2PBT11",'Deep retrofit'!$AJ$40,IF(F64="Scenario3PBT11",'Deep retrofit'!$AK$40,"")))&amp;IF(F64="Scenario1PBT12",'Deep retrofit'!$AL$40,IF(F64="Scenario2PBT12",'Deep retrofit'!$AM$40,IF(F64="Scenario3PBT12",'Deep retrofit'!$AN$40,"")))&amp;IF(F64="Scenario1PBT13",'Deep retrofit'!$AO$40,IF(F64="Scenario2PBT13",'Deep retrofit'!$AP$40,IF(F64="Scenario3PBT13",'Deep retrofit'!$AQ$40,"")))&amp;IF(F64="Scenario1PBT14",'Deep retrofit'!$AR$40,IF(F64="Scenario2PBT14",'Deep retrofit'!$AS$40,IF(F64="Scenario3PBT14",'Deep retrofit'!$AT$40,"")))&amp;IF(F64="Scenario1PBT15",'Deep retrofit'!$AU$40,IF(F64="Scenario2PBT15",'Deep retrofit'!$AV$40,IF(F64="Scenario3PBT15",'Deep retrofit'!$AW$40,"")))</f>
        <v/>
      </c>
      <c r="X64" s="117">
        <f t="shared" si="21"/>
        <v>0</v>
      </c>
      <c r="Y64" s="117" t="str">
        <f>IF(F64="Scenario1PBT1",'Deep retrofit'!$E$42,IF(F64="Scenario2PBT1",'Deep retrofit'!$F$42,IF(F64="Scenario3PBT1",'Deep retrofit'!$G$42,"")))&amp;IF(F64="Scenario1PBT2",'Deep retrofit'!$H$42,IF(F64="Scenario2PBT2",'Deep retrofit'!$I$42,IF(F64="Scenario3PBT2",'Deep retrofit'!$J$42,"")))&amp;IF(F64="Scenario1PBT3",'Deep retrofit'!$K$42,IF(F64="Scenario2PBT3",'Deep retrofit'!$L$42,IF(F64="Scenario3PBT3",'Deep retrofit'!$M$42,"")))&amp;IF(F64="Scenario1PBT4",'Deep retrofit'!$N$42,IF(F64="Scenario2PBT4",'Deep retrofit'!$O$42,IF(F64="Scenario3PBT4",'Deep retrofit'!$P$42,"")))&amp;IF(F64="Scenario1PBT5",'Deep retrofit'!$Q$42,IF(F64="Scenario2PBT5",'Deep retrofit'!$R$42,IF(F64="Scenario3PBT5",'Deep retrofit'!$S$42,"")))&amp;IF(F64="Scenario1PBT6",'Deep retrofit'!$T$42,IF(F64="Scenario2PBT6",'Deep retrofit'!$U$42,IF(F64="Scenario3PBT6",'Deep retrofit'!$V$42,"")))&amp;IF(F64="Scenario1PBT7",'Deep retrofit'!$W$42,IF(F64="Scenario2PBT7",'Deep retrofit'!$X$42,IF(F64="Scenario3PBT7",'Deep retrofit'!$Y$42,"")))&amp;IF(F64="Scenario1PBT8",'Deep retrofit'!$Z$42,IF(F64="Scenario2PBT8",'Deep retrofit'!$AA$42,IF(F64="Scenario3PBT8",'Deep retrofit'!$AB$42,"")))&amp;IF(F64="Scenario1PBT9",'Deep retrofit'!$AC$42,IF(F64="Scenario2PBT9",'Deep retrofit'!$AD$42,IF(F64="Scenario3PBT9",'Deep retrofit'!$AE$42,"")))&amp;IF(F64="Scenario1PBT10",'Deep retrofit'!$AF$42,IF(F64="Scenario2PBT10",'Deep retrofit'!$AG$42,IF(F64="Scenario3PBT10",'Deep retrofit'!$AH$42,"")))&amp;IF(F64="Scenario1PBT11",'Deep retrofit'!$AI$42,IF(F64="Scenario2PBT11",'Deep retrofit'!$AJ$42,IF(F64="Scenario3PBT11",'Deep retrofit'!$AK$42,"")))&amp;IF(F64="Scenario1PBT12",'Deep retrofit'!$AL$42,IF(F64="Scenario2PBT12",'Deep retrofit'!$AM$42,IF(F64="Scenario3PBT12",'Deep retrofit'!$AN$42,"")))&amp;IF(F64="Scenario1PBT13",'Deep retrofit'!$AO$42,IF(F64="Scenario2PBT13",'Deep retrofit'!$AP$42,IF(F64="Scenario3PBT13",'Deep retrofit'!$AQ$42,"")))&amp;IF(F64="Scenario1PBT14",'Deep retrofit'!$AR$42,IF(F64="Scenario2PBT14",'Deep retrofit'!$AS$42,IF(F64="Scenario3PBT14",'Deep retrofit'!$AT$42,"")))&amp;IF(F64="Scenario1PBT15",'Deep retrofit'!$AU$42,IF(F64="Scenario2PBT15",'Deep retrofit'!$AV$42,IF(F64="Scenario3PBT15",'Deep retrofit'!$AW$42,"")))</f>
        <v/>
      </c>
      <c r="Z64" s="117">
        <f t="shared" si="22"/>
        <v>0</v>
      </c>
      <c r="AA64" s="269" t="str">
        <f>IF(F64="Scenario1PBT1",'Deep retrofit'!$E$101,IF(F64="Scenario2PBT1",'Deep retrofit'!$F$101,IF(F64="Scenario3PBT1",'Deep retrofit'!$G$101,"")))&amp;IF(F64="Scenario1PBT2",'Deep retrofit'!$H$101,IF(F64="Scenario2PBT2",'Deep retrofit'!$I$101,IF(F64="Scenario3PBT2",'Deep retrofit'!$J$101,"")))&amp;IF(F64="Scenario1PBT3",'Deep retrofit'!$K$101,IF(F64="Scenario2PBT3",'Deep retrofit'!$L$101,IF(F64="Scenario3PBT3",'Deep retrofit'!$M$101,"")))&amp;IF(F64="Scenario1PBT4",'Deep retrofit'!$N$101,IF(F64="Scenario2PBT4",'Deep retrofit'!$O$101,IF(F64="Scenario3PBT4",'Deep retrofit'!$P$101,"")))&amp;IF(F64="Scenario1PBT5",'Deep retrofit'!$Q$101,IF(F64="Scenario2PBT5",'Deep retrofit'!$R$101,IF(F64="Scenario3PBT5",'Deep retrofit'!$S$101,"")))&amp;IF(F64="Scenario1PBT6",'Deep retrofit'!$T$101,IF(F64="Scenario2PBT6",'Deep retrofit'!$U$101,IF(F64="Scenario3PBT6",'Deep retrofit'!$V$101,"")))&amp;IF(F64="Scenario1PBT7",'Deep retrofit'!$W$101,IF(F64="Scenario2PBT7",'Deep retrofit'!$X$101,IF(F64="Scenario3PBT7",'Deep retrofit'!$Y$101,"")))&amp;IF(F64="Scenario1PBT8",'Deep retrofit'!$Z$101,IF(F64="Scenario2PBT8",'Deep retrofit'!$AA$101,IF(F64="Scenario3PBT8",'Deep retrofit'!$AB$101,"")))&amp;IF(F64="Scenario1PBT9",'Deep retrofit'!$AC$101,IF(F64="Scenario2PBT9",'Deep retrofit'!$AD$101,IF(F64="Scenario3PBT9",'Deep retrofit'!$AE$101,"")))&amp;IF(F64="Scenario1PBT10",'Deep retrofit'!$AF$101,IF(F64="Scenario2PBT10",'Deep retrofit'!$AG$101,IF(F64="Scenario3PBT10",'Deep retrofit'!$AH$101,"")))&amp;IF(F64="Scenario1PBT11",'Deep retrofit'!$AI$101,IF(F64="Scenario2PBT11",'Deep retrofit'!$AJ$101,IF(F64="Scenario3PBT11",'Deep retrofit'!$AK$101,"")))&amp;IF(F64="Scenario1PBT12",'Deep retrofit'!$AL$101,IF(F64="Scenario2PBT12",'Deep retrofit'!$AM$101,IF(F64="Scenario3PBT12",'Deep retrofit'!$AN$101,"")))&amp;IF(F64="Scenario1PBT13",'Deep retrofit'!$AO$101,IF(F64="Scenario2PBT13",'Deep retrofit'!$AP$101,IF(F64="Scenario3PBT13",'Deep retrofit'!$AQ$101,"")))&amp;IF(F64="Scenario1PBT14",'Deep retrofit'!$AR$101,IF(F64="Scenario2PBT14",'Deep retrofit'!$AS$101,IF(F64="Scenario3PBT14",'Deep retrofit'!$AT$101,"")))&amp;IF(F64="Scenario1PBT15",'Deep retrofit'!$AU$101,IF(F64="Scenario2PBT15",'Deep retrofit'!$AV$101,IF(F64="Scenario3PBT15",'Deep retrofit'!$AW$101,"")))</f>
        <v/>
      </c>
      <c r="AB64" s="203">
        <f t="shared" si="23"/>
        <v>0</v>
      </c>
      <c r="AC64" s="372" t="str">
        <f t="shared" si="24"/>
        <v/>
      </c>
      <c r="AD64" s="353">
        <f>IF(AC64="",IFERROR('Projection_Base-case'!G65-G64,0),0)</f>
        <v>0</v>
      </c>
      <c r="AE64" s="350">
        <f t="shared" si="25"/>
        <v>0</v>
      </c>
      <c r="AF64" s="361">
        <f>IFERROR(100*AD64/'Projection_Base-case'!G65,0)</f>
        <v>0</v>
      </c>
      <c r="AG64" s="352">
        <f>IF(AC64="",IFERROR('Projection_Base-case'!I65-I64,0),0)</f>
        <v>0</v>
      </c>
      <c r="AH64" s="353">
        <f t="shared" si="26"/>
        <v>0</v>
      </c>
      <c r="AI64" s="361">
        <f>IFERROR(100*AG64/'Projection_Base-case'!I65,0)</f>
        <v>0</v>
      </c>
      <c r="AJ64" s="352">
        <f>IF(AC64="",IFERROR('Projection_Base-case'!K65-K64,0),0)</f>
        <v>0</v>
      </c>
      <c r="AK64" s="353">
        <f t="shared" si="27"/>
        <v>0</v>
      </c>
      <c r="AL64" s="361">
        <f>IFERROR(100*AJ64/'Projection_Base-case'!K65,0)</f>
        <v>0</v>
      </c>
      <c r="AM64" s="352">
        <f>-IF(AC64="",IFERROR('Projection_Base-case'!M65-M64,0),0)</f>
        <v>0</v>
      </c>
      <c r="AN64" s="353">
        <f t="shared" si="28"/>
        <v>0</v>
      </c>
      <c r="AO64" s="354">
        <f>IFERROR(IF('Projection_Base-case'!N65&gt;0,100*AN64/'Projection_Base-case'!N65,100*AN64/N64),0)</f>
        <v>0</v>
      </c>
      <c r="AP64" s="355">
        <f>IF(AC64="",IFERROR('Projection_Base-case'!O65-O64,0),0)</f>
        <v>0</v>
      </c>
      <c r="AQ64" s="356">
        <f t="shared" si="29"/>
        <v>0</v>
      </c>
      <c r="AR64" s="356">
        <f>IFERROR(100*AP64/'Projection_Base-case'!O65,0)</f>
        <v>0</v>
      </c>
      <c r="AS64" s="355">
        <f>IF(AC64="",IFERROR('Projection_Base-case'!Q65-Q64,0),0)</f>
        <v>0</v>
      </c>
      <c r="AT64" s="356">
        <f t="shared" si="30"/>
        <v>0</v>
      </c>
      <c r="AU64" s="356">
        <f>IFERROR(100*AS64/'Projection_Base-case'!Q65,0)</f>
        <v>0</v>
      </c>
      <c r="AV64" s="355">
        <f>IF(AC64="",IFERROR('Projection_Base-case'!S65-S64,0),0)</f>
        <v>0</v>
      </c>
      <c r="AW64" s="356">
        <f t="shared" si="31"/>
        <v>0</v>
      </c>
      <c r="AX64" s="357">
        <f>IFERROR(100*AV64/'Projection_Base-case'!S65,0)</f>
        <v>0</v>
      </c>
      <c r="AY64" s="358">
        <f>IF(AC64="",IFERROR('Projection_Base-case'!U65-U64,0),0)</f>
        <v>0</v>
      </c>
      <c r="AZ64" s="359">
        <f t="shared" si="32"/>
        <v>0</v>
      </c>
      <c r="BA64" s="359">
        <f>IFERROR(100*AY64/'Projection_Base-case'!U65,0)</f>
        <v>0</v>
      </c>
      <c r="BB64" s="358">
        <f>IF(AC64="",IFERROR('Projection_Base-case'!W65-W64,0),0)</f>
        <v>0</v>
      </c>
      <c r="BC64" s="359">
        <f t="shared" si="33"/>
        <v>0</v>
      </c>
      <c r="BD64" s="359">
        <f>IFERROR(100*BB64/'Projection_Base-case'!W65,0)</f>
        <v>0</v>
      </c>
      <c r="BE64" s="358">
        <f>IF(AC64="",IFERROR('Projection_Base-case'!Y65-Y64,0),0)</f>
        <v>0</v>
      </c>
      <c r="BF64" s="359">
        <f t="shared" si="34"/>
        <v>0</v>
      </c>
      <c r="BG64" s="359">
        <f>IFERROR(100*BE64/'Projection_Base-case'!Y65,0)</f>
        <v>0</v>
      </c>
      <c r="BH64" s="359">
        <f t="shared" si="35"/>
        <v>0</v>
      </c>
      <c r="BI64" s="360">
        <f t="shared" si="36"/>
        <v>0</v>
      </c>
    </row>
    <row r="65" spans="1:61" ht="15.6">
      <c r="A65" s="205">
        <v>61</v>
      </c>
      <c r="B65" s="347">
        <f>IF('Projection_Base-case'!B66&lt;&gt;"",'Projection_Base-case'!B66,0)</f>
        <v>0</v>
      </c>
      <c r="C65" s="347">
        <f>IF('Projection_Base-case'!C66&lt;&gt;"",'Projection_Base-case'!C66,0)</f>
        <v>0</v>
      </c>
      <c r="D65" s="347">
        <f>IF('Projection_Base-case'!D66&lt;&gt;"",'Projection_Base-case'!D66,0)</f>
        <v>0</v>
      </c>
      <c r="E65" s="346"/>
      <c r="F65" s="202" t="str">
        <f t="shared" si="12"/>
        <v>0</v>
      </c>
      <c r="G65" s="177" t="str">
        <f>IF(F65="Scenario1PBT1",'Deep retrofit'!$E$6,IF(F65="Scenario2PBT1",'Deep retrofit'!$F$6,IF(F65="Scenario3PBT1",'Deep retrofit'!$G$6,"")))&amp;IF(F65="Scenario1PBT2",'Deep retrofit'!$H$6,IF(F65="Scenario2PBT2",'Deep retrofit'!$I$6,IF(F65="Scenario3PBT2",'Deep retrofit'!$J$6,"")))&amp;IF(F65="Scenario1PBT3",'Deep retrofit'!$K$6,IF(F65="Scenario2PBT3",'Deep retrofit'!$L$6,IF(F65="Scenario3PBT3",'Deep retrofit'!$M$6,"")))&amp;IF(F65="Scenario1PBT4",'Deep retrofit'!$N$6,IF(F65="Scenario2PBT4",'Deep retrofit'!$O$6,IF(F65="Scenario3PBT4",'Deep retrofit'!$P$6,"")))&amp;IF(F65="Scenario1PBT5",'Deep retrofit'!$Q$6,IF(F65="Scenario2PBT5",'Deep retrofit'!$R$6,IF(F65="Scenario3PBT5",'Deep retrofit'!$S$6,"")))&amp;IF(F65="Scenario1PBT6",'Deep retrofit'!$T$6,IF(F65="Scenario2PBT6",'Deep retrofit'!$U$6,IF(F65="Scenario3PBT6",'Deep retrofit'!$V$6,"")))&amp;IF(F65="Scenario1PBT7",'Deep retrofit'!$W$6,IF(F65="Scenario2PBT7",'Deep retrofit'!$X$6,IF(F65="Scenario3PBT7",'Deep retrofit'!$Y$6,"")))&amp;IF(F65="Scenario1PBT8",'Deep retrofit'!$Z$6,IF(F65="Scenario2PBT8",'Deep retrofit'!$AA$6,IF(F65="Scenario3PBT8",'Deep retrofit'!$AB$6,"")))&amp;IF(F65="Scenario1PBT9",'Deep retrofit'!$AC$6,IF(F65="Scenario2PBT9",'Deep retrofit'!$AD$6,IF(F65="Scenario3PBT9",'Deep retrofit'!$AE$6,"")))&amp;IF(F65="Scenario1PBT10",'Deep retrofit'!$AF$6,IF(F65="Scenario2PBT10",'Deep retrofit'!$AG$6,IF(F65="Scenario3PBT10",'Deep retrofit'!$AH$6,"")))&amp;IF(F65="Scenario1PBT11",'Deep retrofit'!$AI$6,IF(F65="Scenario2PBT11",'Deep retrofit'!$AJ$6,IF(F65="Scenario3PBT11",'Deep retrofit'!$AK$6,"")))&amp;IF(F65="Scenario1PBT12",'Deep retrofit'!$AL$6,IF(F65="Scenario2PBT12",'Deep retrofit'!$AM$6,IF(F65="Scenario3PBT12",'Deep retrofit'!$AN$6,"")))&amp;IF(F65="Scenario1PBT13",'Deep retrofit'!$AO$6,IF(F65="Scenario2PBT13",'Deep retrofit'!$AP$6,IF(F65="Scenario3PBT13",'Deep retrofit'!$AQ$6,"")))&amp;IF(F65="Scenario1PBT14",'Deep retrofit'!$AR$6,IF(F65="Scenario2PBT14",'Deep retrofit'!$AS$6,IF(F65="Scenario3PBT14",'Deep retrofit'!$AT$6,"")))&amp;IF(F65="Scenario1PBT15",'Deep retrofit'!$AU$6,IF(F65="Scenario2PBT15",'Deep retrofit'!$AV$6,IF(F65="Scenario3PBT15",'Deep retrofit'!$AW$6,"")))</f>
        <v/>
      </c>
      <c r="H65" s="117">
        <f t="shared" si="13"/>
        <v>0</v>
      </c>
      <c r="I65" s="178" t="str">
        <f>IF(F65="Scenario1PBT1",'Deep retrofit'!$E$16,IF(F65="Scenario2PBT1",'Deep retrofit'!$F$16,IF(F65="Scenario3PBT1",'Deep retrofit'!$G$16,"")))&amp;IF(F65="Scenario1PBT2",'Deep retrofit'!$H$16,IF(F65="Scenario2PBT2",'Deep retrofit'!$I$16,IF(F65="Scenario3PBT2",'Deep retrofit'!$J$16,"")))&amp;IF(F65="Scenario1PBT3",'Deep retrofit'!$K$16,IF(F65="Scenario2PBT3",'Deep retrofit'!$L$16,IF(F65="Scenario3PBT3",'Deep retrofit'!$M$16,"")))&amp;IF(F65="Scenario1PBT4",'Deep retrofit'!$N$16,IF(F65="Scenario2PBT4",'Deep retrofit'!$O$16,IF(F65="Scenario3PBT4",'Deep retrofit'!$P$16,"")))&amp;IF(F65="Scenario1PBT5",'Deep retrofit'!$Q$16,IF(F65="Scenario2PBT5",'Deep retrofit'!$R$16,IF(F65="Scenario3PBT5",'Deep retrofit'!$S$16,"")))&amp;IF(F65="Scenario1PBT6",'Deep retrofit'!$T$16,IF(F65="Scenario2PBT6",'Deep retrofit'!$U$16,IF(F65="Scenario3PBT6",'Deep retrofit'!$V$16,"")))&amp;IF(F65="Scenario1PBT7",'Deep retrofit'!$W$16,IF(F65="Scenario2PBT7",'Deep retrofit'!$X$16,IF(F65="Scenario3PBT7",'Deep retrofit'!$Y$16,"")))&amp;IF(F65="Scenario1PBT8",'Deep retrofit'!$Z$16,IF(F65="Scenario2PBT8",'Deep retrofit'!$AA$16,IF(F65="Scenario3PBT8",'Deep retrofit'!$AB$16,"")))&amp;IF(F65="Scenario1PBT9",'Deep retrofit'!$AC$16,IF(F65="Scenario2PBT9",'Deep retrofit'!$AD$16,IF(F65="Scenario3PBT9",'Deep retrofit'!$AE$16,"")))&amp;IF(F65="Scenario1PBT10",'Deep retrofit'!$AF$16,IF(F65="Scenario2PBT10",'Deep retrofit'!$AG$16,IF(F65="Scenario3PBT10",'Deep retrofit'!$AH$16,"")))&amp;IF(F65="Scenario1PBT11",'Deep retrofit'!$AI$16,IF(F65="Scenario2PBT11",'Deep retrofit'!$AJ$16,IF(F65="Scenario3PBT11",'Deep retrofit'!$AK$16,"")))&amp;IF(F65="Scenario1PBT12",'Deep retrofit'!$AL$16,IF(F65="Scenario2PBT12",'Deep retrofit'!$AM$16,IF(F65="Scenario3PBT12",'Deep retrofit'!$AN$16,"")))&amp;IF(F65="Scenario1PBT13",'Deep retrofit'!$AO$16,IF(F65="Scenario2PBT13",'Deep retrofit'!$AP$16,IF(F65="Scenario3PBT13",'Deep retrofit'!$AQ$16,"")))&amp;IF(F65="Scenario1PBT14",'Deep retrofit'!$AR$16,IF(F65="Scenario2PBT14",'Deep retrofit'!$AS$16,IF(F65="Scenario3PBT14",'Deep retrofit'!$AT$16,"")))&amp;IF(F65="Scenario1PBT15",'Deep retrofit'!$AU$16,IF(F65="Scenario2PBT15",'Deep retrofit'!$AV$16,IF(F65="Scenario3PBT15",'Deep retrofit'!$AW$16,"")))</f>
        <v/>
      </c>
      <c r="J65" s="117">
        <f t="shared" si="14"/>
        <v>0</v>
      </c>
      <c r="K65" s="117" t="str">
        <f>IF(F65="Scenario1PBT1",'Deep retrofit'!$E$18,IF(F65="Scenario2PBT1",'Deep retrofit'!$F$18,IF(F65="Scenario3PBT1",'Deep retrofit'!$G$18,"")))&amp;IF(F65="Scenario1PBT2",'Deep retrofit'!$H$18,IF(F65="Scenario2PBT2",'Deep retrofit'!$I$18,IF(F65="Scenario3PBT2",'Deep retrofit'!$J$18,"")))&amp;IF(F65="Scenario1PBT3",'Deep retrofit'!$K$18,IF(F65="Scenario2PBT3",'Deep retrofit'!$L$18,IF(F65="Scenario3PBT3",'Deep retrofit'!$M$18,"")))&amp;IF(F65="Scenario1PBT4",'Deep retrofit'!$N$18,IF(F65="Scenario2PBT4",'Deep retrofit'!$O$18,IF(F65="Scenario3PBT4",'Deep retrofit'!$P$18,"")))&amp;IF(F65="Scenario1PBT5",'Deep retrofit'!$Q$18,IF(F65="Scenario2PBT5",'Deep retrofit'!$R$18,IF(F65="Scenario3PBT5",'Deep retrofit'!$S$18,"")))&amp;IF(F65="Scenario1PBT6",'Deep retrofit'!$T$18,IF(F65="Scenario2PBT6",'Deep retrofit'!$U$18,IF(F65="Scenario3PBT6",'Deep retrofit'!$V$18,"")))&amp;IF(F65="Scenario1PBT7",'Deep retrofit'!$W$18,IF(F65="Scenario2PBT7",'Deep retrofit'!$X$18,IF(F65="Scenario3PBT7",'Deep retrofit'!$Y$18,"")))&amp;IF(F65="Scenario1PBT8",'Deep retrofit'!$Z$18,IF(F65="Scenario2PBT8",'Deep retrofit'!$AA$18,IF(F65="Scenario3PBT8",'Deep retrofit'!$AB$18,"")))&amp;IF(F65="Scenario1PBT9",'Deep retrofit'!$AC$18,IF(F65="Scenario2PBT9",'Deep retrofit'!$AD$18,IF(F65="Scenario3PBT9",'Deep retrofit'!$AE$18,"")))&amp;IF(F65="Scenario1PBT10",'Deep retrofit'!$AF$18,IF(F65="Scenario2PBT10",'Deep retrofit'!$AG$18,IF(F65="Scenario3PBT10",'Deep retrofit'!$AH$18,"")))&amp;IF(F65="Scenario1PBT11",'Deep retrofit'!$AI$18,IF(F65="Scenario2PBT11",'Deep retrofit'!$AJ$18,IF(F65="Scenario3PBT11",'Deep retrofit'!$AK$18,"")))&amp;IF(F65="Scenario1PBT12",'Deep retrofit'!$AL$18,IF(F65="Scenario2PBT12",'Deep retrofit'!$AM$18,IF(F65="Scenario3PBT12",'Deep retrofit'!$AN$18,"")))&amp;IF(F65="Scenario1PBT13",'Deep retrofit'!$AO$18,IF(F65="Scenario2PBT13",'Deep retrofit'!$AP$18,IF(F65="Scenario3PBT13",'Deep retrofit'!$AQ$18,"")))&amp;IF(F65="Scenario1PBT14",'Deep retrofit'!$AR$18,IF(F65="Scenario2PBT14",'Deep retrofit'!$AS$18,IF(F65="Scenario3PBT14",'Deep retrofit'!$AT$18,"")))&amp;IF(F65="Scenario1PBT15",'Deep retrofit'!$AU$18,IF(F65="Scenario2PBT15",'Deep retrofit'!$AV$18,IF(F65="Scenario3PBT15",'Deep retrofit'!$AW$18,"")))</f>
        <v/>
      </c>
      <c r="L65" s="117">
        <f t="shared" si="15"/>
        <v>0</v>
      </c>
      <c r="M65" s="117" t="str">
        <f>IF(F65="Scenario1PBT1",'Deep retrofit'!$E$20,IF(F65="Scenario2PBT1",'Deep retrofit'!$F$20,IF(F65="Scenario3PBT1",'Deep retrofit'!$G$20,"")))&amp;IF(F65="Scenario1PBT2",'Deep retrofit'!$H$20,IF(F65="Scenario2PBT2",'Deep retrofit'!$I$20,IF(F65="Scenario3PBT2",'Deep retrofit'!$J$20,"")))&amp;IF(F65="Scenario1PBT3",'Deep retrofit'!$K$20,IF(F65="Scenario2PBT3",'Deep retrofit'!$L$20,IF(F65="Scenario3PBT3",'Deep retrofit'!$M$20,"")))&amp;IF(F65="Scenario1PBT4",'Deep retrofit'!$N$20,IF(F65="Scenario2PBT4",'Deep retrofit'!$O$20,IF(F65="Scenario3PBT4",'Deep retrofit'!$P$20,"")))&amp;IF(F65="Scenario1PBT5",'Deep retrofit'!$Q$20,IF(F65="Scenario2PBT5",'Deep retrofit'!$R$20,IF(F65="Scenario3PBT5",'Deep retrofit'!$S$20,"")))&amp;IF(F65="Scenario1PBT6",'Deep retrofit'!$T$20,IF(F65="Scenario2PBT6",'Deep retrofit'!$U$20,IF(F65="Scenario3PBT6",'Deep retrofit'!$V$20,"")))&amp;IF(F65="Scenario1PBT7",'Deep retrofit'!$W$20,IF(F65="Scenario2PBT7",'Deep retrofit'!$X$20,IF(F65="Scenario3PBT7",'Deep retrofit'!$Y$20,"")))&amp;IF(F65="Scenario1PBT8",'Deep retrofit'!$Z$20,IF(F65="Scenario2PBT8",'Deep retrofit'!$AA$20,IF(F65="Scenario3PBT8",'Deep retrofit'!$AB$20,"")))&amp;IF(F65="Scenario1PBT9",'Deep retrofit'!$AC$20,IF(F65="Scenario2PBT9",'Deep retrofit'!$AD$20,IF(F65="Scenario3PBT9",'Deep retrofit'!$AE$20,"")))&amp;IF(F65="Scenario1PBT10",'Deep retrofit'!$AF$20,IF(F65="Scenario2PBT10",'Deep retrofit'!$AG$20,IF(F65="Scenario3PBT10",'Deep retrofit'!$AH$20,"")))&amp;IF(F65="Scenario1PBT11",'Deep retrofit'!$AI$20,IF(F65="Scenario2PBT11",'Deep retrofit'!$AJ$20,IF(F65="Scenario3PBT11",'Deep retrofit'!$AK$20,"")))&amp;IF(F65="Scenario1PBT12",'Deep retrofit'!$AL$20,IF(F65="Scenario2PBT12",'Deep retrofit'!$AM$20,IF(F65="Scenario3PBT12",'Deep retrofit'!$AN$20,"")))&amp;IF(F65="Scenario1PBT13",'Deep retrofit'!$AO$20,IF(F65="Scenario2PBT13",'Deep retrofit'!$AP$20,IF(F65="Scenario3PBT13",'Deep retrofit'!$AQ$20,"")))&amp;IF(F65="Scenario1PBT14",'Deep retrofit'!$AR$20,IF(F65="Scenario2PBT14",'Deep retrofit'!$AS$20,IF(F65="Scenario3PBT14",'Deep retrofit'!$AT$20,"")))&amp;IF(F65="Scenario1PBT15",'Deep retrofit'!$AU$20,IF(F65="Scenario2PBT15",'Deep retrofit'!$AV$20,IF(F65="Scenario3PBT15",'Deep retrofit'!$AW$20,"")))</f>
        <v/>
      </c>
      <c r="N65" s="118">
        <f t="shared" si="16"/>
        <v>0</v>
      </c>
      <c r="O65" s="206" t="str">
        <f>IF(F65="Scenario1PBT1",'Deep retrofit'!$E$23,IF(F65="Scenario2PBT1",'Deep retrofit'!$F$23,IF(F65="Scenario3PBT1",'Deep retrofit'!$G$23,"")))&amp;IF(F65="Scenario1PBT2",'Deep retrofit'!$H$23,IF(F65="Scenario2PBT2",'Deep retrofit'!$I$23,IF(F65="Scenario3PBT2",'Deep retrofit'!$J$23,"")))&amp;IF(F65="Scenario1PBT3",'Deep retrofit'!$K$23,IF(F65="Scenario2PBT3",'Deep retrofit'!$L$23,IF(F65="Scenario3PBT3",'Deep retrofit'!$M$23,"")))&amp;IF(F65="Scenario1PBT4",'Deep retrofit'!$N$23,IF(F65="Scenario2PBT4",'Deep retrofit'!$O$23,IF(F65="Scenario3PBT4",'Deep retrofit'!$P$23,"")))&amp;IF(F65="Scenario1PBT5",'Deep retrofit'!$Q$23,IF(F65="Scenario2PBT5",'Deep retrofit'!$R$23,IF(F65="Scenario3PBT5",'Deep retrofit'!$S$23,"")))&amp;IF(F65="Scenario1PBT6",'Deep retrofit'!$T$23,IF(F65="Scenario2PBT6",'Deep retrofit'!$U$23,IF(F65="Scenario3PBT6",'Deep retrofit'!$V$23,"")))&amp;IF(F65="Scenario1PBT7",'Deep retrofit'!$W$23,IF(F65="Scenario2PBT7",'Deep retrofit'!$X$23,IF(F65="Scenario3PBT7",'Deep retrofit'!$Y$23,"")))&amp;IF(F65="Scenario1PBT8",'Deep retrofit'!$Z$23,IF(F65="Scenario2PBT8",'Deep retrofit'!$AA$23,IF(F65="Scenario3PBT8",'Deep retrofit'!$AB$23,"")))&amp;IF(F65="Scenario1PBT9",'Deep retrofit'!$AC$23,IF(F65="Scenario2PBT9",'Deep retrofit'!$AD$23,IF(F65="Scenario3PBT9",'Deep retrofit'!$AE$23,"")))&amp;IF(F65="Scenario1PBT10",'Deep retrofit'!$AF$23,IF(F65="Scenario2PBT10",'Deep retrofit'!$AG$23,IF(F65="Scenario3PBT10",'Deep retrofit'!$AH$23,"")))&amp;IF(F65="Scenario1PBT11",'Deep retrofit'!$AI$23,IF(F65="Scenario2PBT11",'Deep retrofit'!$AJ$23,IF(F65="Scenario3PBT11",'Deep retrofit'!$AK$23,"")))&amp;IF(F65="Scenario1PBT12",'Deep retrofit'!$AL$23,IF(F65="Scenario2PBT12",'Deep retrofit'!$AM$23,IF(F65="Scenario3PBT12",'Deep retrofit'!$AN$23,"")))&amp;IF(F65="Scenario1PBT13",'Deep retrofit'!$AO$23,IF(F65="Scenario2PBT13",'Deep retrofit'!$AP$23,IF(F65="Scenario3PBT13",'Deep retrofit'!$AQ$23,"")))&amp;IF(F65="Scenario1PBT14",'Deep retrofit'!$AR$23,IF(F65="Scenario2PBT14",'Deep retrofit'!$AS$23,IF(F65="Scenario3PBT14",'Deep retrofit'!$AT$23,"")))&amp;IF(F65="Scenario1PBT15",'Deep retrofit'!$AU$23,IF(F65="Scenario2PBT15",'Deep retrofit'!$AV$23,IF(F65="Scenario3PBT15",'Deep retrofit'!$AW$23,"")))</f>
        <v/>
      </c>
      <c r="P65" s="117">
        <f t="shared" si="17"/>
        <v>0</v>
      </c>
      <c r="Q65" s="117" t="str">
        <f>IF(F65="Scenario1PBT1",'Deep retrofit'!$E$25,IF(F65="Scenario2PBT1",'Deep retrofit'!$F$25,IF(F65="Scenario3PBT1",'Deep retrofit'!$G$25,"")))&amp;IF(F65="Scenario1PBT2",'Deep retrofit'!$H$25,IF(F65="Scenario2PBT2",'Deep retrofit'!$I$25,IF(F65="Scenario3PBT2",'Deep retrofit'!$J$25,"")))&amp;IF(F65="Scenario1PBT3",'Deep retrofit'!$K$25,IF(F65="Scenario2PBT3",'Deep retrofit'!$L$25,IF(F65="Scenario3PBT3",'Deep retrofit'!$M$25,"")))&amp;IF(F65="Scenario1PBT4",'Deep retrofit'!$N$25,IF(F65="Scenario2PBT4",'Deep retrofit'!$O$25,IF(F65="Scenario3PBT4",'Deep retrofit'!$P$25,"")))&amp;IF(F65="Scenario1PBT5",'Deep retrofit'!$Q$25,IF(F65="Scenario2PBT5",'Deep retrofit'!$R$25,IF(F65="Scenario3PBT5",'Deep retrofit'!$S$25,"")))&amp;IF(F65="Scenario1PBT6",'Deep retrofit'!$T$25,IF(F65="Scenario2PBT6",'Deep retrofit'!$U$25,IF(F65="Scenario3PBT6",'Deep retrofit'!$V$25,"")))&amp;IF(F65="Scenario1PBT7",'Deep retrofit'!$W$25,IF(F65="Scenario2PBT7",'Deep retrofit'!$X$25,IF(F65="Scenario3PBT7",'Deep retrofit'!$Y$25,"")))&amp;IF(F65="Scenario1PBT8",'Deep retrofit'!$Z$25,IF(F65="Scenario2PBT8",'Deep retrofit'!$AA$25,IF(F65="Scenario3PBT8",'Deep retrofit'!$AB$25,"")))&amp;IF(F65="Scenario1PBT9",'Deep retrofit'!$AC$25,IF(F65="Scenario2PBT9",'Deep retrofit'!$AD$25,IF(F65="Scenario3PBT9",'Deep retrofit'!$AE$25,"")))&amp;IF(F65="Scenario1PBT10",'Deep retrofit'!$AF$25,IF(F65="Scenario2PBT10",'Deep retrofit'!$AG$25,IF(F65="Scenario3PBT10",'Deep retrofit'!$AH$25,"")))&amp;IF(F65="Scenario1PBT11",'Deep retrofit'!$AI$25,IF(F65="Scenario2PBT11",'Deep retrofit'!$AJ$25,IF(F65="Scenario3PBT11",'Deep retrofit'!$AK$25,"")))&amp;IF(F65="Scenario1PBT12",'Deep retrofit'!$AL$25,IF(F65="Scenario2PBT12",'Deep retrofit'!$AM$25,IF(F65="Scenario3PBT12",'Deep retrofit'!$AN$25,"")))&amp;IF(F65="Scenario1PBT13",'Deep retrofit'!$AO$25,IF(F65="Scenario2PBT13",'Deep retrofit'!$AP$25,IF(F65="Scenario3PBT13",'Deep retrofit'!$AQ$25,"")))&amp;IF(F65="Scenario1PBT14",'Deep retrofit'!$AR$25,IF(F65="Scenario2PBT14",'Deep retrofit'!$AS$25,IF(F65="Scenario3PBT14",'Deep retrofit'!$AT$25,"")))&amp;IF(F65="Scenario1PBT15",'Deep retrofit'!$AU$25,IF(F65="Scenario2PBT15",'Deep retrofit'!$AV$25,IF(F65="Scenario3PBT15",'Deep retrofit'!$AW$25,"")))</f>
        <v/>
      </c>
      <c r="R65" s="117">
        <f t="shared" si="18"/>
        <v>0</v>
      </c>
      <c r="S65" s="117" t="str">
        <f>IF(F65="Scenario1PBT1",'Deep retrofit'!$E$27,IF(F65="Scenario2PBT1",'Deep retrofit'!$F$27,IF(F65="Scenario3PBT1",'Deep retrofit'!$G$27,"")))&amp;IF(F65="Scenario1PBT2",'Deep retrofit'!$H$27,IF(F65="Scenario2PBT2",'Deep retrofit'!$I$27,IF(F65="Scenario3PBT2",'Deep retrofit'!$J$27,"")))&amp;IF(F65="Scenario1PBT3",'Deep retrofit'!$K$27,IF(F65="Scenario2PBT3",'Deep retrofit'!$L$27,IF(F65="Scenario3PBT3",'Deep retrofit'!$M$27,"")))&amp;IF(F65="Scenario1PBT4",'Deep retrofit'!$N$27,IF(F65="Scenario2PBT4",'Deep retrofit'!$O$27,IF(F65="Scenario3PBT4",'Deep retrofit'!$P$27,"")))&amp;IF(F65="Scenario1PBT5",'Deep retrofit'!$Q$27,IF(F65="Scenario2PBT5",'Deep retrofit'!$R$27,IF(F65="Scenario3PBT5",'Deep retrofit'!$S$27,"")))&amp;IF(F65="Scenario1PBT6",'Deep retrofit'!$T$27,IF(F65="Scenario2PBT6",'Deep retrofit'!$U$27,IF(F65="Scenario3PBT6",'Deep retrofit'!$V$27,"")))&amp;IF(F65="Scenario1PBT7",'Deep retrofit'!$W$27,IF(F65="Scenario2PBT7",'Deep retrofit'!$X$27,IF(F65="Scenario3PBT7",'Deep retrofit'!$Y$27,"")))&amp;IF(F65="Scenario1PBT8",'Deep retrofit'!$Z$27,IF(F65="Scenario2PBT8",'Deep retrofit'!$AA$27,IF(F65="Scenario3PBT8",'Deep retrofit'!$AB$27,"")))&amp;IF(F65="Scenario1PBT9",'Deep retrofit'!$AC$27,IF(F65="Scenario2PBT9",'Deep retrofit'!$AD$27,IF(F65="Scenario3PBT9",'Deep retrofit'!$AE$27,"")))&amp;IF(F65="Scenario1PBT10",'Deep retrofit'!$AF$27,IF(F65="Scenario2PBT10",'Deep retrofit'!$AG$27,IF(F65="Scenario3PBT10",'Deep retrofit'!$AH$27,"")))&amp;IF(F65="Scenario1PBT11",'Deep retrofit'!$AI$27,IF(F65="Scenario2PBT11",'Deep retrofit'!$AJ$27,IF(F65="Scenario3PBT11",'Deep retrofit'!$AK$27,"")))&amp;IF(F65="Scenario1PBT12",'Deep retrofit'!$AL$27,IF(F65="Scenario2PBT12",'Deep retrofit'!$AM$27,IF(F65="Scenario3PBT12",'Deep retrofit'!$AN$27,"")))&amp;IF(F65="Scenario1PBT13",'Deep retrofit'!$AO$27,IF(F65="Scenario2PBT13",'Deep retrofit'!$AP$27,IF(F65="Scenario3PBT13",'Deep retrofit'!$AQ$27,"")))&amp;IF(F65="Scenario1PBT14",'Deep retrofit'!$AR$27,IF(F65="Scenario2PBT14",'Deep retrofit'!$AS$27,IF(F65="Scenario3PBT14",'Deep retrofit'!$AT$27,"")))&amp;IF(F65="Scenario1PBT15",'Deep retrofit'!$AU$27,IF(F65="Scenario2PBT15",'Deep retrofit'!$AV$27,IF(F65="Scenario3PBT15",'Deep retrofit'!$AW$27,"")))</f>
        <v/>
      </c>
      <c r="T65" s="207">
        <f t="shared" si="19"/>
        <v>0</v>
      </c>
      <c r="U65" s="206" t="str">
        <f>IF(F65="Scenario1PBT1",'Deep retrofit'!$E$38,IF(F65="Scenario2PBT1",'Deep retrofit'!$F$38,IF(F65="Scenario3PBT1",'Deep retrofit'!$G$38,"")))&amp;IF(F65="Scenario1PBT2",'Deep retrofit'!$H$38,IF(F65="Scenario2PBT2",'Deep retrofit'!$I$38,IF(F65="Scenario3PBT2",'Deep retrofit'!$J$38,"")))&amp;IF(F65="Scenario1PBT3",'Deep retrofit'!$K$38,IF(F65="Scenario2PBT3",'Deep retrofit'!$L$38,IF(F65="Scenario3PBT3",'Deep retrofit'!$M$38,"")))&amp;IF(F65="Scenario1PBT4",'Deep retrofit'!$N$38,IF(F65="Scenario2PBT4",'Deep retrofit'!$O$38,IF(F65="Scenario3PBT4",'Deep retrofit'!$P$38,"")))&amp;IF(F65="Scenario1PBT5",'Deep retrofit'!$Q$38,IF(F65="Scenario2PBT5",'Deep retrofit'!$R$38,IF(F65="Scenario3PBT5",'Deep retrofit'!$S$38,"")))&amp;IF(F65="Scenario1PBT6",'Deep retrofit'!$T$38,IF(F65="Scenario2PBT6",'Deep retrofit'!$U$38,IF(F65="Scenario3PBT6",'Deep retrofit'!$V$38,"")))&amp;IF(F65="Scenario1PBT7",'Deep retrofit'!$W$38,IF(F65="Scenario2PBT7",'Deep retrofit'!$X$38,IF(F65="Scenario3PBT7",'Deep retrofit'!$Y$38,"")))&amp;IF(F65="Scenario1PBT8",'Deep retrofit'!$Z$38,IF(F65="Scenario2PBT8",'Deep retrofit'!$AA$38,IF(F65="Scenario3PBT8",'Deep retrofit'!$AB$38,"")))&amp;IF(F65="Scenario1PBT9",'Deep retrofit'!$AC$38,IF(F65="Scenario2PBT9",'Deep retrofit'!$AD$38,IF(F65="Scenario3PBT9",'Deep retrofit'!$AE$38,"")))&amp;IF(F65="Scenario1PBT10",'Deep retrofit'!$AF$38,IF(F65="Scenario2PBT10",'Deep retrofit'!$AG$38,IF(F65="Scenario3PBT10",'Deep retrofit'!$AH$38,"")))&amp;IF(F65="Scenario1PBT11",'Deep retrofit'!$AI$38,IF(F65="Scenario2PBT11",'Deep retrofit'!$AJ$38,IF(F65="Scenario3PBT11",'Deep retrofit'!$AK$38,"")))&amp;IF(F65="Scenario1PBT12",'Deep retrofit'!$AL$38,IF(F65="Scenario2PBT12",'Deep retrofit'!$AM$38,IF(F65="Scenario3PBT12",'Deep retrofit'!$AN$38,"")))&amp;IF(F65="Scenario1PBT13",'Deep retrofit'!$AO$38,IF(F65="Scenario2PBT13",'Deep retrofit'!$AP$38,IF(F65="Scenario3PBT13",'Deep retrofit'!$AQ$38,"")))&amp;IF(F65="Scenario1PBT14",'Deep retrofit'!$AR$38,IF(F65="Scenario2PBT14",'Deep retrofit'!$AS$38,IF(F65="Scenario3PBT14",'Deep retrofit'!$AT$38,"")))&amp;IF(F65="Scenario1PBT15",'Deep retrofit'!$AU$38,IF(F65="Scenario2PBT15",'Deep retrofit'!$AV$38,IF(F65="Scenario3PBT15",'Deep retrofit'!$AW$38,"")))</f>
        <v/>
      </c>
      <c r="V65" s="117">
        <f t="shared" si="20"/>
        <v>0</v>
      </c>
      <c r="W65" s="117" t="str">
        <f>IF(F65="Scenario1PBT1",'Deep retrofit'!$E$40,IF(F65="Scenario2PBT1",'Deep retrofit'!$F$40,IF(F65="Scenario3PBT1",'Deep retrofit'!$G$40,"")))&amp;IF(F65="Scenario1PBT2",'Deep retrofit'!$H$40,IF(F65="Scenario2PBT2",'Deep retrofit'!$I$40,IF(F65="Scenario3PBT2",'Deep retrofit'!$J$40,"")))&amp;IF(F65="Scenario1PBT3",'Deep retrofit'!$K$40,IF(F65="Scenario2PBT3",'Deep retrofit'!$L$40,IF(F65="Scenario3PBT3",'Deep retrofit'!$M$40,"")))&amp;IF(F65="Scenario1PBT4",'Deep retrofit'!$N$40,IF(F65="Scenario2PBT4",'Deep retrofit'!$O$40,IF(F65="Scenario3PBT4",'Deep retrofit'!$P$40,"")))&amp;IF(F65="Scenario1PBT5",'Deep retrofit'!$Q$40,IF(F65="Scenario2PBT5",'Deep retrofit'!$R$40,IF(F65="Scenario3PBT5",'Deep retrofit'!$S$40,"")))&amp;IF(F65="Scenario1PBT6",'Deep retrofit'!$T$40,IF(F65="Scenario2PBT6",'Deep retrofit'!$U$40,IF(F65="Scenario3PBT6",'Deep retrofit'!$V$40,"")))&amp;IF(F65="Scenario1PBT7",'Deep retrofit'!$W$40,IF(F65="Scenario2PBT7",'Deep retrofit'!$X$40,IF(F65="Scenario3PBT7",'Deep retrofit'!$Y$40,"")))&amp;IF(F65="Scenario1PBT8",'Deep retrofit'!$Z$40,IF(F65="Scenario2PBT8",'Deep retrofit'!$AA$40,IF(F65="Scenario3PBT8",'Deep retrofit'!$AB$40,"")))&amp;IF(F65="Scenario1PBT9",'Deep retrofit'!$AC$40,IF(F65="Scenario2PBT9",'Deep retrofit'!$AD$40,IF(F65="Scenario3PBT9",'Deep retrofit'!$AE$40,"")))&amp;IF(F65="Scenario1PBT10",'Deep retrofit'!$AF$40,IF(F65="Scenario2PBT10",'Deep retrofit'!$AG$40,IF(F65="Scenario3PBT10",'Deep retrofit'!$AH$40,"")))&amp;IF(F65="Scenario1PBT11",'Deep retrofit'!$AI$40,IF(F65="Scenario2PBT11",'Deep retrofit'!$AJ$40,IF(F65="Scenario3PBT11",'Deep retrofit'!$AK$40,"")))&amp;IF(F65="Scenario1PBT12",'Deep retrofit'!$AL$40,IF(F65="Scenario2PBT12",'Deep retrofit'!$AM$40,IF(F65="Scenario3PBT12",'Deep retrofit'!$AN$40,"")))&amp;IF(F65="Scenario1PBT13",'Deep retrofit'!$AO$40,IF(F65="Scenario2PBT13",'Deep retrofit'!$AP$40,IF(F65="Scenario3PBT13",'Deep retrofit'!$AQ$40,"")))&amp;IF(F65="Scenario1PBT14",'Deep retrofit'!$AR$40,IF(F65="Scenario2PBT14",'Deep retrofit'!$AS$40,IF(F65="Scenario3PBT14",'Deep retrofit'!$AT$40,"")))&amp;IF(F65="Scenario1PBT15",'Deep retrofit'!$AU$40,IF(F65="Scenario2PBT15",'Deep retrofit'!$AV$40,IF(F65="Scenario3PBT15",'Deep retrofit'!$AW$40,"")))</f>
        <v/>
      </c>
      <c r="X65" s="117">
        <f t="shared" si="21"/>
        <v>0</v>
      </c>
      <c r="Y65" s="117" t="str">
        <f>IF(F65="Scenario1PBT1",'Deep retrofit'!$E$42,IF(F65="Scenario2PBT1",'Deep retrofit'!$F$42,IF(F65="Scenario3PBT1",'Deep retrofit'!$G$42,"")))&amp;IF(F65="Scenario1PBT2",'Deep retrofit'!$H$42,IF(F65="Scenario2PBT2",'Deep retrofit'!$I$42,IF(F65="Scenario3PBT2",'Deep retrofit'!$J$42,"")))&amp;IF(F65="Scenario1PBT3",'Deep retrofit'!$K$42,IF(F65="Scenario2PBT3",'Deep retrofit'!$L$42,IF(F65="Scenario3PBT3",'Deep retrofit'!$M$42,"")))&amp;IF(F65="Scenario1PBT4",'Deep retrofit'!$N$42,IF(F65="Scenario2PBT4",'Deep retrofit'!$O$42,IF(F65="Scenario3PBT4",'Deep retrofit'!$P$42,"")))&amp;IF(F65="Scenario1PBT5",'Deep retrofit'!$Q$42,IF(F65="Scenario2PBT5",'Deep retrofit'!$R$42,IF(F65="Scenario3PBT5",'Deep retrofit'!$S$42,"")))&amp;IF(F65="Scenario1PBT6",'Deep retrofit'!$T$42,IF(F65="Scenario2PBT6",'Deep retrofit'!$U$42,IF(F65="Scenario3PBT6",'Deep retrofit'!$V$42,"")))&amp;IF(F65="Scenario1PBT7",'Deep retrofit'!$W$42,IF(F65="Scenario2PBT7",'Deep retrofit'!$X$42,IF(F65="Scenario3PBT7",'Deep retrofit'!$Y$42,"")))&amp;IF(F65="Scenario1PBT8",'Deep retrofit'!$Z$42,IF(F65="Scenario2PBT8",'Deep retrofit'!$AA$42,IF(F65="Scenario3PBT8",'Deep retrofit'!$AB$42,"")))&amp;IF(F65="Scenario1PBT9",'Deep retrofit'!$AC$42,IF(F65="Scenario2PBT9",'Deep retrofit'!$AD$42,IF(F65="Scenario3PBT9",'Deep retrofit'!$AE$42,"")))&amp;IF(F65="Scenario1PBT10",'Deep retrofit'!$AF$42,IF(F65="Scenario2PBT10",'Deep retrofit'!$AG$42,IF(F65="Scenario3PBT10",'Deep retrofit'!$AH$42,"")))&amp;IF(F65="Scenario1PBT11",'Deep retrofit'!$AI$42,IF(F65="Scenario2PBT11",'Deep retrofit'!$AJ$42,IF(F65="Scenario3PBT11",'Deep retrofit'!$AK$42,"")))&amp;IF(F65="Scenario1PBT12",'Deep retrofit'!$AL$42,IF(F65="Scenario2PBT12",'Deep retrofit'!$AM$42,IF(F65="Scenario3PBT12",'Deep retrofit'!$AN$42,"")))&amp;IF(F65="Scenario1PBT13",'Deep retrofit'!$AO$42,IF(F65="Scenario2PBT13",'Deep retrofit'!$AP$42,IF(F65="Scenario3PBT13",'Deep retrofit'!$AQ$42,"")))&amp;IF(F65="Scenario1PBT14",'Deep retrofit'!$AR$42,IF(F65="Scenario2PBT14",'Deep retrofit'!$AS$42,IF(F65="Scenario3PBT14",'Deep retrofit'!$AT$42,"")))&amp;IF(F65="Scenario1PBT15",'Deep retrofit'!$AU$42,IF(F65="Scenario2PBT15",'Deep retrofit'!$AV$42,IF(F65="Scenario3PBT15",'Deep retrofit'!$AW$42,"")))</f>
        <v/>
      </c>
      <c r="Z65" s="117">
        <f t="shared" si="22"/>
        <v>0</v>
      </c>
      <c r="AA65" s="269" t="str">
        <f>IF(F65="Scenario1PBT1",'Deep retrofit'!$E$101,IF(F65="Scenario2PBT1",'Deep retrofit'!$F$101,IF(F65="Scenario3PBT1",'Deep retrofit'!$G$101,"")))&amp;IF(F65="Scenario1PBT2",'Deep retrofit'!$H$101,IF(F65="Scenario2PBT2",'Deep retrofit'!$I$101,IF(F65="Scenario3PBT2",'Deep retrofit'!$J$101,"")))&amp;IF(F65="Scenario1PBT3",'Deep retrofit'!$K$101,IF(F65="Scenario2PBT3",'Deep retrofit'!$L$101,IF(F65="Scenario3PBT3",'Deep retrofit'!$M$101,"")))&amp;IF(F65="Scenario1PBT4",'Deep retrofit'!$N$101,IF(F65="Scenario2PBT4",'Deep retrofit'!$O$101,IF(F65="Scenario3PBT4",'Deep retrofit'!$P$101,"")))&amp;IF(F65="Scenario1PBT5",'Deep retrofit'!$Q$101,IF(F65="Scenario2PBT5",'Deep retrofit'!$R$101,IF(F65="Scenario3PBT5",'Deep retrofit'!$S$101,"")))&amp;IF(F65="Scenario1PBT6",'Deep retrofit'!$T$101,IF(F65="Scenario2PBT6",'Deep retrofit'!$U$101,IF(F65="Scenario3PBT6",'Deep retrofit'!$V$101,"")))&amp;IF(F65="Scenario1PBT7",'Deep retrofit'!$W$101,IF(F65="Scenario2PBT7",'Deep retrofit'!$X$101,IF(F65="Scenario3PBT7",'Deep retrofit'!$Y$101,"")))&amp;IF(F65="Scenario1PBT8",'Deep retrofit'!$Z$101,IF(F65="Scenario2PBT8",'Deep retrofit'!$AA$101,IF(F65="Scenario3PBT8",'Deep retrofit'!$AB$101,"")))&amp;IF(F65="Scenario1PBT9",'Deep retrofit'!$AC$101,IF(F65="Scenario2PBT9",'Deep retrofit'!$AD$101,IF(F65="Scenario3PBT9",'Deep retrofit'!$AE$101,"")))&amp;IF(F65="Scenario1PBT10",'Deep retrofit'!$AF$101,IF(F65="Scenario2PBT10",'Deep retrofit'!$AG$101,IF(F65="Scenario3PBT10",'Deep retrofit'!$AH$101,"")))&amp;IF(F65="Scenario1PBT11",'Deep retrofit'!$AI$101,IF(F65="Scenario2PBT11",'Deep retrofit'!$AJ$101,IF(F65="Scenario3PBT11",'Deep retrofit'!$AK$101,"")))&amp;IF(F65="Scenario1PBT12",'Deep retrofit'!$AL$101,IF(F65="Scenario2PBT12",'Deep retrofit'!$AM$101,IF(F65="Scenario3PBT12",'Deep retrofit'!$AN$101,"")))&amp;IF(F65="Scenario1PBT13",'Deep retrofit'!$AO$101,IF(F65="Scenario2PBT13",'Deep retrofit'!$AP$101,IF(F65="Scenario3PBT13",'Deep retrofit'!$AQ$101,"")))&amp;IF(F65="Scenario1PBT14",'Deep retrofit'!$AR$101,IF(F65="Scenario2PBT14",'Deep retrofit'!$AS$101,IF(F65="Scenario3PBT14",'Deep retrofit'!$AT$101,"")))&amp;IF(F65="Scenario1PBT15",'Deep retrofit'!$AU$101,IF(F65="Scenario2PBT15",'Deep retrofit'!$AV$101,IF(F65="Scenario3PBT15",'Deep retrofit'!$AW$101,"")))</f>
        <v/>
      </c>
      <c r="AB65" s="203">
        <f t="shared" si="23"/>
        <v>0</v>
      </c>
      <c r="AC65" s="372" t="str">
        <f t="shared" si="24"/>
        <v/>
      </c>
      <c r="AD65" s="353">
        <f>IF(AC65="",IFERROR('Projection_Base-case'!G66-G65,0),0)</f>
        <v>0</v>
      </c>
      <c r="AE65" s="350">
        <f t="shared" si="25"/>
        <v>0</v>
      </c>
      <c r="AF65" s="361">
        <f>IFERROR(100*AD65/'Projection_Base-case'!G66,0)</f>
        <v>0</v>
      </c>
      <c r="AG65" s="352">
        <f>IF(AC65="",IFERROR('Projection_Base-case'!I66-I65,0),0)</f>
        <v>0</v>
      </c>
      <c r="AH65" s="353">
        <f t="shared" si="26"/>
        <v>0</v>
      </c>
      <c r="AI65" s="361">
        <f>IFERROR(100*AG65/'Projection_Base-case'!I66,0)</f>
        <v>0</v>
      </c>
      <c r="AJ65" s="352">
        <f>IF(AC65="",IFERROR('Projection_Base-case'!K66-K65,0),0)</f>
        <v>0</v>
      </c>
      <c r="AK65" s="353">
        <f t="shared" si="27"/>
        <v>0</v>
      </c>
      <c r="AL65" s="361">
        <f>IFERROR(100*AJ65/'Projection_Base-case'!K66,0)</f>
        <v>0</v>
      </c>
      <c r="AM65" s="352">
        <f>-IF(AC65="",IFERROR('Projection_Base-case'!M66-M65,0),0)</f>
        <v>0</v>
      </c>
      <c r="AN65" s="353">
        <f t="shared" si="28"/>
        <v>0</v>
      </c>
      <c r="AO65" s="354">
        <f>IFERROR(IF('Projection_Base-case'!N66&gt;0,100*AN65/'Projection_Base-case'!N66,100*AN65/N65),0)</f>
        <v>0</v>
      </c>
      <c r="AP65" s="355">
        <f>IF(AC65="",IFERROR('Projection_Base-case'!O66-O65,0),0)</f>
        <v>0</v>
      </c>
      <c r="AQ65" s="356">
        <f t="shared" si="29"/>
        <v>0</v>
      </c>
      <c r="AR65" s="356">
        <f>IFERROR(100*AP65/'Projection_Base-case'!O66,0)</f>
        <v>0</v>
      </c>
      <c r="AS65" s="355">
        <f>IF(AC65="",IFERROR('Projection_Base-case'!Q66-Q65,0),0)</f>
        <v>0</v>
      </c>
      <c r="AT65" s="356">
        <f t="shared" si="30"/>
        <v>0</v>
      </c>
      <c r="AU65" s="356">
        <f>IFERROR(100*AS65/'Projection_Base-case'!Q66,0)</f>
        <v>0</v>
      </c>
      <c r="AV65" s="355">
        <f>IF(AC65="",IFERROR('Projection_Base-case'!S66-S65,0),0)</f>
        <v>0</v>
      </c>
      <c r="AW65" s="356">
        <f t="shared" si="31"/>
        <v>0</v>
      </c>
      <c r="AX65" s="357">
        <f>IFERROR(100*AV65/'Projection_Base-case'!S66,0)</f>
        <v>0</v>
      </c>
      <c r="AY65" s="358">
        <f>IF(AC65="",IFERROR('Projection_Base-case'!U66-U65,0),0)</f>
        <v>0</v>
      </c>
      <c r="AZ65" s="359">
        <f t="shared" si="32"/>
        <v>0</v>
      </c>
      <c r="BA65" s="359">
        <f>IFERROR(100*AY65/'Projection_Base-case'!U66,0)</f>
        <v>0</v>
      </c>
      <c r="BB65" s="358">
        <f>IF(AC65="",IFERROR('Projection_Base-case'!W66-W65,0),0)</f>
        <v>0</v>
      </c>
      <c r="BC65" s="359">
        <f t="shared" si="33"/>
        <v>0</v>
      </c>
      <c r="BD65" s="359">
        <f>IFERROR(100*BB65/'Projection_Base-case'!W66,0)</f>
        <v>0</v>
      </c>
      <c r="BE65" s="358">
        <f>IF(AC65="",IFERROR('Projection_Base-case'!Y66-Y65,0),0)</f>
        <v>0</v>
      </c>
      <c r="BF65" s="359">
        <f t="shared" si="34"/>
        <v>0</v>
      </c>
      <c r="BG65" s="359">
        <f>IFERROR(100*BE65/'Projection_Base-case'!Y66,0)</f>
        <v>0</v>
      </c>
      <c r="BH65" s="359">
        <f t="shared" si="35"/>
        <v>0</v>
      </c>
      <c r="BI65" s="360">
        <f t="shared" si="36"/>
        <v>0</v>
      </c>
    </row>
    <row r="66" spans="1:61" ht="15.6">
      <c r="A66" s="205">
        <v>62</v>
      </c>
      <c r="B66" s="347">
        <f>IF('Projection_Base-case'!B67&lt;&gt;"",'Projection_Base-case'!B67,0)</f>
        <v>0</v>
      </c>
      <c r="C66" s="347">
        <f>IF('Projection_Base-case'!C67&lt;&gt;"",'Projection_Base-case'!C67,0)</f>
        <v>0</v>
      </c>
      <c r="D66" s="347">
        <f>IF('Projection_Base-case'!D67&lt;&gt;"",'Projection_Base-case'!D67,0)</f>
        <v>0</v>
      </c>
      <c r="E66" s="346"/>
      <c r="F66" s="202" t="str">
        <f t="shared" si="12"/>
        <v>0</v>
      </c>
      <c r="G66" s="177" t="str">
        <f>IF(F66="Scenario1PBT1",'Deep retrofit'!$E$6,IF(F66="Scenario2PBT1",'Deep retrofit'!$F$6,IF(F66="Scenario3PBT1",'Deep retrofit'!$G$6,"")))&amp;IF(F66="Scenario1PBT2",'Deep retrofit'!$H$6,IF(F66="Scenario2PBT2",'Deep retrofit'!$I$6,IF(F66="Scenario3PBT2",'Deep retrofit'!$J$6,"")))&amp;IF(F66="Scenario1PBT3",'Deep retrofit'!$K$6,IF(F66="Scenario2PBT3",'Deep retrofit'!$L$6,IF(F66="Scenario3PBT3",'Deep retrofit'!$M$6,"")))&amp;IF(F66="Scenario1PBT4",'Deep retrofit'!$N$6,IF(F66="Scenario2PBT4",'Deep retrofit'!$O$6,IF(F66="Scenario3PBT4",'Deep retrofit'!$P$6,"")))&amp;IF(F66="Scenario1PBT5",'Deep retrofit'!$Q$6,IF(F66="Scenario2PBT5",'Deep retrofit'!$R$6,IF(F66="Scenario3PBT5",'Deep retrofit'!$S$6,"")))&amp;IF(F66="Scenario1PBT6",'Deep retrofit'!$T$6,IF(F66="Scenario2PBT6",'Deep retrofit'!$U$6,IF(F66="Scenario3PBT6",'Deep retrofit'!$V$6,"")))&amp;IF(F66="Scenario1PBT7",'Deep retrofit'!$W$6,IF(F66="Scenario2PBT7",'Deep retrofit'!$X$6,IF(F66="Scenario3PBT7",'Deep retrofit'!$Y$6,"")))&amp;IF(F66="Scenario1PBT8",'Deep retrofit'!$Z$6,IF(F66="Scenario2PBT8",'Deep retrofit'!$AA$6,IF(F66="Scenario3PBT8",'Deep retrofit'!$AB$6,"")))&amp;IF(F66="Scenario1PBT9",'Deep retrofit'!$AC$6,IF(F66="Scenario2PBT9",'Deep retrofit'!$AD$6,IF(F66="Scenario3PBT9",'Deep retrofit'!$AE$6,"")))&amp;IF(F66="Scenario1PBT10",'Deep retrofit'!$AF$6,IF(F66="Scenario2PBT10",'Deep retrofit'!$AG$6,IF(F66="Scenario3PBT10",'Deep retrofit'!$AH$6,"")))&amp;IF(F66="Scenario1PBT11",'Deep retrofit'!$AI$6,IF(F66="Scenario2PBT11",'Deep retrofit'!$AJ$6,IF(F66="Scenario3PBT11",'Deep retrofit'!$AK$6,"")))&amp;IF(F66="Scenario1PBT12",'Deep retrofit'!$AL$6,IF(F66="Scenario2PBT12",'Deep retrofit'!$AM$6,IF(F66="Scenario3PBT12",'Deep retrofit'!$AN$6,"")))&amp;IF(F66="Scenario1PBT13",'Deep retrofit'!$AO$6,IF(F66="Scenario2PBT13",'Deep retrofit'!$AP$6,IF(F66="Scenario3PBT13",'Deep retrofit'!$AQ$6,"")))&amp;IF(F66="Scenario1PBT14",'Deep retrofit'!$AR$6,IF(F66="Scenario2PBT14",'Deep retrofit'!$AS$6,IF(F66="Scenario3PBT14",'Deep retrofit'!$AT$6,"")))&amp;IF(F66="Scenario1PBT15",'Deep retrofit'!$AU$6,IF(F66="Scenario2PBT15",'Deep retrofit'!$AV$6,IF(F66="Scenario3PBT15",'Deep retrofit'!$AW$6,"")))</f>
        <v/>
      </c>
      <c r="H66" s="117">
        <f t="shared" si="13"/>
        <v>0</v>
      </c>
      <c r="I66" s="178" t="str">
        <f>IF(F66="Scenario1PBT1",'Deep retrofit'!$E$16,IF(F66="Scenario2PBT1",'Deep retrofit'!$F$16,IF(F66="Scenario3PBT1",'Deep retrofit'!$G$16,"")))&amp;IF(F66="Scenario1PBT2",'Deep retrofit'!$H$16,IF(F66="Scenario2PBT2",'Deep retrofit'!$I$16,IF(F66="Scenario3PBT2",'Deep retrofit'!$J$16,"")))&amp;IF(F66="Scenario1PBT3",'Deep retrofit'!$K$16,IF(F66="Scenario2PBT3",'Deep retrofit'!$L$16,IF(F66="Scenario3PBT3",'Deep retrofit'!$M$16,"")))&amp;IF(F66="Scenario1PBT4",'Deep retrofit'!$N$16,IF(F66="Scenario2PBT4",'Deep retrofit'!$O$16,IF(F66="Scenario3PBT4",'Deep retrofit'!$P$16,"")))&amp;IF(F66="Scenario1PBT5",'Deep retrofit'!$Q$16,IF(F66="Scenario2PBT5",'Deep retrofit'!$R$16,IF(F66="Scenario3PBT5",'Deep retrofit'!$S$16,"")))&amp;IF(F66="Scenario1PBT6",'Deep retrofit'!$T$16,IF(F66="Scenario2PBT6",'Deep retrofit'!$U$16,IF(F66="Scenario3PBT6",'Deep retrofit'!$V$16,"")))&amp;IF(F66="Scenario1PBT7",'Deep retrofit'!$W$16,IF(F66="Scenario2PBT7",'Deep retrofit'!$X$16,IF(F66="Scenario3PBT7",'Deep retrofit'!$Y$16,"")))&amp;IF(F66="Scenario1PBT8",'Deep retrofit'!$Z$16,IF(F66="Scenario2PBT8",'Deep retrofit'!$AA$16,IF(F66="Scenario3PBT8",'Deep retrofit'!$AB$16,"")))&amp;IF(F66="Scenario1PBT9",'Deep retrofit'!$AC$16,IF(F66="Scenario2PBT9",'Deep retrofit'!$AD$16,IF(F66="Scenario3PBT9",'Deep retrofit'!$AE$16,"")))&amp;IF(F66="Scenario1PBT10",'Deep retrofit'!$AF$16,IF(F66="Scenario2PBT10",'Deep retrofit'!$AG$16,IF(F66="Scenario3PBT10",'Deep retrofit'!$AH$16,"")))&amp;IF(F66="Scenario1PBT11",'Deep retrofit'!$AI$16,IF(F66="Scenario2PBT11",'Deep retrofit'!$AJ$16,IF(F66="Scenario3PBT11",'Deep retrofit'!$AK$16,"")))&amp;IF(F66="Scenario1PBT12",'Deep retrofit'!$AL$16,IF(F66="Scenario2PBT12",'Deep retrofit'!$AM$16,IF(F66="Scenario3PBT12",'Deep retrofit'!$AN$16,"")))&amp;IF(F66="Scenario1PBT13",'Deep retrofit'!$AO$16,IF(F66="Scenario2PBT13",'Deep retrofit'!$AP$16,IF(F66="Scenario3PBT13",'Deep retrofit'!$AQ$16,"")))&amp;IF(F66="Scenario1PBT14",'Deep retrofit'!$AR$16,IF(F66="Scenario2PBT14",'Deep retrofit'!$AS$16,IF(F66="Scenario3PBT14",'Deep retrofit'!$AT$16,"")))&amp;IF(F66="Scenario1PBT15",'Deep retrofit'!$AU$16,IF(F66="Scenario2PBT15",'Deep retrofit'!$AV$16,IF(F66="Scenario3PBT15",'Deep retrofit'!$AW$16,"")))</f>
        <v/>
      </c>
      <c r="J66" s="117">
        <f t="shared" si="14"/>
        <v>0</v>
      </c>
      <c r="K66" s="117" t="str">
        <f>IF(F66="Scenario1PBT1",'Deep retrofit'!$E$18,IF(F66="Scenario2PBT1",'Deep retrofit'!$F$18,IF(F66="Scenario3PBT1",'Deep retrofit'!$G$18,"")))&amp;IF(F66="Scenario1PBT2",'Deep retrofit'!$H$18,IF(F66="Scenario2PBT2",'Deep retrofit'!$I$18,IF(F66="Scenario3PBT2",'Deep retrofit'!$J$18,"")))&amp;IF(F66="Scenario1PBT3",'Deep retrofit'!$K$18,IF(F66="Scenario2PBT3",'Deep retrofit'!$L$18,IF(F66="Scenario3PBT3",'Deep retrofit'!$M$18,"")))&amp;IF(F66="Scenario1PBT4",'Deep retrofit'!$N$18,IF(F66="Scenario2PBT4",'Deep retrofit'!$O$18,IF(F66="Scenario3PBT4",'Deep retrofit'!$P$18,"")))&amp;IF(F66="Scenario1PBT5",'Deep retrofit'!$Q$18,IF(F66="Scenario2PBT5",'Deep retrofit'!$R$18,IF(F66="Scenario3PBT5",'Deep retrofit'!$S$18,"")))&amp;IF(F66="Scenario1PBT6",'Deep retrofit'!$T$18,IF(F66="Scenario2PBT6",'Deep retrofit'!$U$18,IF(F66="Scenario3PBT6",'Deep retrofit'!$V$18,"")))&amp;IF(F66="Scenario1PBT7",'Deep retrofit'!$W$18,IF(F66="Scenario2PBT7",'Deep retrofit'!$X$18,IF(F66="Scenario3PBT7",'Deep retrofit'!$Y$18,"")))&amp;IF(F66="Scenario1PBT8",'Deep retrofit'!$Z$18,IF(F66="Scenario2PBT8",'Deep retrofit'!$AA$18,IF(F66="Scenario3PBT8",'Deep retrofit'!$AB$18,"")))&amp;IF(F66="Scenario1PBT9",'Deep retrofit'!$AC$18,IF(F66="Scenario2PBT9",'Deep retrofit'!$AD$18,IF(F66="Scenario3PBT9",'Deep retrofit'!$AE$18,"")))&amp;IF(F66="Scenario1PBT10",'Deep retrofit'!$AF$18,IF(F66="Scenario2PBT10",'Deep retrofit'!$AG$18,IF(F66="Scenario3PBT10",'Deep retrofit'!$AH$18,"")))&amp;IF(F66="Scenario1PBT11",'Deep retrofit'!$AI$18,IF(F66="Scenario2PBT11",'Deep retrofit'!$AJ$18,IF(F66="Scenario3PBT11",'Deep retrofit'!$AK$18,"")))&amp;IF(F66="Scenario1PBT12",'Deep retrofit'!$AL$18,IF(F66="Scenario2PBT12",'Deep retrofit'!$AM$18,IF(F66="Scenario3PBT12",'Deep retrofit'!$AN$18,"")))&amp;IF(F66="Scenario1PBT13",'Deep retrofit'!$AO$18,IF(F66="Scenario2PBT13",'Deep retrofit'!$AP$18,IF(F66="Scenario3PBT13",'Deep retrofit'!$AQ$18,"")))&amp;IF(F66="Scenario1PBT14",'Deep retrofit'!$AR$18,IF(F66="Scenario2PBT14",'Deep retrofit'!$AS$18,IF(F66="Scenario3PBT14",'Deep retrofit'!$AT$18,"")))&amp;IF(F66="Scenario1PBT15",'Deep retrofit'!$AU$18,IF(F66="Scenario2PBT15",'Deep retrofit'!$AV$18,IF(F66="Scenario3PBT15",'Deep retrofit'!$AW$18,"")))</f>
        <v/>
      </c>
      <c r="L66" s="117">
        <f t="shared" si="15"/>
        <v>0</v>
      </c>
      <c r="M66" s="117" t="str">
        <f>IF(F66="Scenario1PBT1",'Deep retrofit'!$E$20,IF(F66="Scenario2PBT1",'Deep retrofit'!$F$20,IF(F66="Scenario3PBT1",'Deep retrofit'!$G$20,"")))&amp;IF(F66="Scenario1PBT2",'Deep retrofit'!$H$20,IF(F66="Scenario2PBT2",'Deep retrofit'!$I$20,IF(F66="Scenario3PBT2",'Deep retrofit'!$J$20,"")))&amp;IF(F66="Scenario1PBT3",'Deep retrofit'!$K$20,IF(F66="Scenario2PBT3",'Deep retrofit'!$L$20,IF(F66="Scenario3PBT3",'Deep retrofit'!$M$20,"")))&amp;IF(F66="Scenario1PBT4",'Deep retrofit'!$N$20,IF(F66="Scenario2PBT4",'Deep retrofit'!$O$20,IF(F66="Scenario3PBT4",'Deep retrofit'!$P$20,"")))&amp;IF(F66="Scenario1PBT5",'Deep retrofit'!$Q$20,IF(F66="Scenario2PBT5",'Deep retrofit'!$R$20,IF(F66="Scenario3PBT5",'Deep retrofit'!$S$20,"")))&amp;IF(F66="Scenario1PBT6",'Deep retrofit'!$T$20,IF(F66="Scenario2PBT6",'Deep retrofit'!$U$20,IF(F66="Scenario3PBT6",'Deep retrofit'!$V$20,"")))&amp;IF(F66="Scenario1PBT7",'Deep retrofit'!$W$20,IF(F66="Scenario2PBT7",'Deep retrofit'!$X$20,IF(F66="Scenario3PBT7",'Deep retrofit'!$Y$20,"")))&amp;IF(F66="Scenario1PBT8",'Deep retrofit'!$Z$20,IF(F66="Scenario2PBT8",'Deep retrofit'!$AA$20,IF(F66="Scenario3PBT8",'Deep retrofit'!$AB$20,"")))&amp;IF(F66="Scenario1PBT9",'Deep retrofit'!$AC$20,IF(F66="Scenario2PBT9",'Deep retrofit'!$AD$20,IF(F66="Scenario3PBT9",'Deep retrofit'!$AE$20,"")))&amp;IF(F66="Scenario1PBT10",'Deep retrofit'!$AF$20,IF(F66="Scenario2PBT10",'Deep retrofit'!$AG$20,IF(F66="Scenario3PBT10",'Deep retrofit'!$AH$20,"")))&amp;IF(F66="Scenario1PBT11",'Deep retrofit'!$AI$20,IF(F66="Scenario2PBT11",'Deep retrofit'!$AJ$20,IF(F66="Scenario3PBT11",'Deep retrofit'!$AK$20,"")))&amp;IF(F66="Scenario1PBT12",'Deep retrofit'!$AL$20,IF(F66="Scenario2PBT12",'Deep retrofit'!$AM$20,IF(F66="Scenario3PBT12",'Deep retrofit'!$AN$20,"")))&amp;IF(F66="Scenario1PBT13",'Deep retrofit'!$AO$20,IF(F66="Scenario2PBT13",'Deep retrofit'!$AP$20,IF(F66="Scenario3PBT13",'Deep retrofit'!$AQ$20,"")))&amp;IF(F66="Scenario1PBT14",'Deep retrofit'!$AR$20,IF(F66="Scenario2PBT14",'Deep retrofit'!$AS$20,IF(F66="Scenario3PBT14",'Deep retrofit'!$AT$20,"")))&amp;IF(F66="Scenario1PBT15",'Deep retrofit'!$AU$20,IF(F66="Scenario2PBT15",'Deep retrofit'!$AV$20,IF(F66="Scenario3PBT15",'Deep retrofit'!$AW$20,"")))</f>
        <v/>
      </c>
      <c r="N66" s="118">
        <f t="shared" si="16"/>
        <v>0</v>
      </c>
      <c r="O66" s="206" t="str">
        <f>IF(F66="Scenario1PBT1",'Deep retrofit'!$E$23,IF(F66="Scenario2PBT1",'Deep retrofit'!$F$23,IF(F66="Scenario3PBT1",'Deep retrofit'!$G$23,"")))&amp;IF(F66="Scenario1PBT2",'Deep retrofit'!$H$23,IF(F66="Scenario2PBT2",'Deep retrofit'!$I$23,IF(F66="Scenario3PBT2",'Deep retrofit'!$J$23,"")))&amp;IF(F66="Scenario1PBT3",'Deep retrofit'!$K$23,IF(F66="Scenario2PBT3",'Deep retrofit'!$L$23,IF(F66="Scenario3PBT3",'Deep retrofit'!$M$23,"")))&amp;IF(F66="Scenario1PBT4",'Deep retrofit'!$N$23,IF(F66="Scenario2PBT4",'Deep retrofit'!$O$23,IF(F66="Scenario3PBT4",'Deep retrofit'!$P$23,"")))&amp;IF(F66="Scenario1PBT5",'Deep retrofit'!$Q$23,IF(F66="Scenario2PBT5",'Deep retrofit'!$R$23,IF(F66="Scenario3PBT5",'Deep retrofit'!$S$23,"")))&amp;IF(F66="Scenario1PBT6",'Deep retrofit'!$T$23,IF(F66="Scenario2PBT6",'Deep retrofit'!$U$23,IF(F66="Scenario3PBT6",'Deep retrofit'!$V$23,"")))&amp;IF(F66="Scenario1PBT7",'Deep retrofit'!$W$23,IF(F66="Scenario2PBT7",'Deep retrofit'!$X$23,IF(F66="Scenario3PBT7",'Deep retrofit'!$Y$23,"")))&amp;IF(F66="Scenario1PBT8",'Deep retrofit'!$Z$23,IF(F66="Scenario2PBT8",'Deep retrofit'!$AA$23,IF(F66="Scenario3PBT8",'Deep retrofit'!$AB$23,"")))&amp;IF(F66="Scenario1PBT9",'Deep retrofit'!$AC$23,IF(F66="Scenario2PBT9",'Deep retrofit'!$AD$23,IF(F66="Scenario3PBT9",'Deep retrofit'!$AE$23,"")))&amp;IF(F66="Scenario1PBT10",'Deep retrofit'!$AF$23,IF(F66="Scenario2PBT10",'Deep retrofit'!$AG$23,IF(F66="Scenario3PBT10",'Deep retrofit'!$AH$23,"")))&amp;IF(F66="Scenario1PBT11",'Deep retrofit'!$AI$23,IF(F66="Scenario2PBT11",'Deep retrofit'!$AJ$23,IF(F66="Scenario3PBT11",'Deep retrofit'!$AK$23,"")))&amp;IF(F66="Scenario1PBT12",'Deep retrofit'!$AL$23,IF(F66="Scenario2PBT12",'Deep retrofit'!$AM$23,IF(F66="Scenario3PBT12",'Deep retrofit'!$AN$23,"")))&amp;IF(F66="Scenario1PBT13",'Deep retrofit'!$AO$23,IF(F66="Scenario2PBT13",'Deep retrofit'!$AP$23,IF(F66="Scenario3PBT13",'Deep retrofit'!$AQ$23,"")))&amp;IF(F66="Scenario1PBT14",'Deep retrofit'!$AR$23,IF(F66="Scenario2PBT14",'Deep retrofit'!$AS$23,IF(F66="Scenario3PBT14",'Deep retrofit'!$AT$23,"")))&amp;IF(F66="Scenario1PBT15",'Deep retrofit'!$AU$23,IF(F66="Scenario2PBT15",'Deep retrofit'!$AV$23,IF(F66="Scenario3PBT15",'Deep retrofit'!$AW$23,"")))</f>
        <v/>
      </c>
      <c r="P66" s="117">
        <f t="shared" si="17"/>
        <v>0</v>
      </c>
      <c r="Q66" s="117" t="str">
        <f>IF(F66="Scenario1PBT1",'Deep retrofit'!$E$25,IF(F66="Scenario2PBT1",'Deep retrofit'!$F$25,IF(F66="Scenario3PBT1",'Deep retrofit'!$G$25,"")))&amp;IF(F66="Scenario1PBT2",'Deep retrofit'!$H$25,IF(F66="Scenario2PBT2",'Deep retrofit'!$I$25,IF(F66="Scenario3PBT2",'Deep retrofit'!$J$25,"")))&amp;IF(F66="Scenario1PBT3",'Deep retrofit'!$K$25,IF(F66="Scenario2PBT3",'Deep retrofit'!$L$25,IF(F66="Scenario3PBT3",'Deep retrofit'!$M$25,"")))&amp;IF(F66="Scenario1PBT4",'Deep retrofit'!$N$25,IF(F66="Scenario2PBT4",'Deep retrofit'!$O$25,IF(F66="Scenario3PBT4",'Deep retrofit'!$P$25,"")))&amp;IF(F66="Scenario1PBT5",'Deep retrofit'!$Q$25,IF(F66="Scenario2PBT5",'Deep retrofit'!$R$25,IF(F66="Scenario3PBT5",'Deep retrofit'!$S$25,"")))&amp;IF(F66="Scenario1PBT6",'Deep retrofit'!$T$25,IF(F66="Scenario2PBT6",'Deep retrofit'!$U$25,IF(F66="Scenario3PBT6",'Deep retrofit'!$V$25,"")))&amp;IF(F66="Scenario1PBT7",'Deep retrofit'!$W$25,IF(F66="Scenario2PBT7",'Deep retrofit'!$X$25,IF(F66="Scenario3PBT7",'Deep retrofit'!$Y$25,"")))&amp;IF(F66="Scenario1PBT8",'Deep retrofit'!$Z$25,IF(F66="Scenario2PBT8",'Deep retrofit'!$AA$25,IF(F66="Scenario3PBT8",'Deep retrofit'!$AB$25,"")))&amp;IF(F66="Scenario1PBT9",'Deep retrofit'!$AC$25,IF(F66="Scenario2PBT9",'Deep retrofit'!$AD$25,IF(F66="Scenario3PBT9",'Deep retrofit'!$AE$25,"")))&amp;IF(F66="Scenario1PBT10",'Deep retrofit'!$AF$25,IF(F66="Scenario2PBT10",'Deep retrofit'!$AG$25,IF(F66="Scenario3PBT10",'Deep retrofit'!$AH$25,"")))&amp;IF(F66="Scenario1PBT11",'Deep retrofit'!$AI$25,IF(F66="Scenario2PBT11",'Deep retrofit'!$AJ$25,IF(F66="Scenario3PBT11",'Deep retrofit'!$AK$25,"")))&amp;IF(F66="Scenario1PBT12",'Deep retrofit'!$AL$25,IF(F66="Scenario2PBT12",'Deep retrofit'!$AM$25,IF(F66="Scenario3PBT12",'Deep retrofit'!$AN$25,"")))&amp;IF(F66="Scenario1PBT13",'Deep retrofit'!$AO$25,IF(F66="Scenario2PBT13",'Deep retrofit'!$AP$25,IF(F66="Scenario3PBT13",'Deep retrofit'!$AQ$25,"")))&amp;IF(F66="Scenario1PBT14",'Deep retrofit'!$AR$25,IF(F66="Scenario2PBT14",'Deep retrofit'!$AS$25,IF(F66="Scenario3PBT14",'Deep retrofit'!$AT$25,"")))&amp;IF(F66="Scenario1PBT15",'Deep retrofit'!$AU$25,IF(F66="Scenario2PBT15",'Deep retrofit'!$AV$25,IF(F66="Scenario3PBT15",'Deep retrofit'!$AW$25,"")))</f>
        <v/>
      </c>
      <c r="R66" s="117">
        <f t="shared" si="18"/>
        <v>0</v>
      </c>
      <c r="S66" s="117" t="str">
        <f>IF(F66="Scenario1PBT1",'Deep retrofit'!$E$27,IF(F66="Scenario2PBT1",'Deep retrofit'!$F$27,IF(F66="Scenario3PBT1",'Deep retrofit'!$G$27,"")))&amp;IF(F66="Scenario1PBT2",'Deep retrofit'!$H$27,IF(F66="Scenario2PBT2",'Deep retrofit'!$I$27,IF(F66="Scenario3PBT2",'Deep retrofit'!$J$27,"")))&amp;IF(F66="Scenario1PBT3",'Deep retrofit'!$K$27,IF(F66="Scenario2PBT3",'Deep retrofit'!$L$27,IF(F66="Scenario3PBT3",'Deep retrofit'!$M$27,"")))&amp;IF(F66="Scenario1PBT4",'Deep retrofit'!$N$27,IF(F66="Scenario2PBT4",'Deep retrofit'!$O$27,IF(F66="Scenario3PBT4",'Deep retrofit'!$P$27,"")))&amp;IF(F66="Scenario1PBT5",'Deep retrofit'!$Q$27,IF(F66="Scenario2PBT5",'Deep retrofit'!$R$27,IF(F66="Scenario3PBT5",'Deep retrofit'!$S$27,"")))&amp;IF(F66="Scenario1PBT6",'Deep retrofit'!$T$27,IF(F66="Scenario2PBT6",'Deep retrofit'!$U$27,IF(F66="Scenario3PBT6",'Deep retrofit'!$V$27,"")))&amp;IF(F66="Scenario1PBT7",'Deep retrofit'!$W$27,IF(F66="Scenario2PBT7",'Deep retrofit'!$X$27,IF(F66="Scenario3PBT7",'Deep retrofit'!$Y$27,"")))&amp;IF(F66="Scenario1PBT8",'Deep retrofit'!$Z$27,IF(F66="Scenario2PBT8",'Deep retrofit'!$AA$27,IF(F66="Scenario3PBT8",'Deep retrofit'!$AB$27,"")))&amp;IF(F66="Scenario1PBT9",'Deep retrofit'!$AC$27,IF(F66="Scenario2PBT9",'Deep retrofit'!$AD$27,IF(F66="Scenario3PBT9",'Deep retrofit'!$AE$27,"")))&amp;IF(F66="Scenario1PBT10",'Deep retrofit'!$AF$27,IF(F66="Scenario2PBT10",'Deep retrofit'!$AG$27,IF(F66="Scenario3PBT10",'Deep retrofit'!$AH$27,"")))&amp;IF(F66="Scenario1PBT11",'Deep retrofit'!$AI$27,IF(F66="Scenario2PBT11",'Deep retrofit'!$AJ$27,IF(F66="Scenario3PBT11",'Deep retrofit'!$AK$27,"")))&amp;IF(F66="Scenario1PBT12",'Deep retrofit'!$AL$27,IF(F66="Scenario2PBT12",'Deep retrofit'!$AM$27,IF(F66="Scenario3PBT12",'Deep retrofit'!$AN$27,"")))&amp;IF(F66="Scenario1PBT13",'Deep retrofit'!$AO$27,IF(F66="Scenario2PBT13",'Deep retrofit'!$AP$27,IF(F66="Scenario3PBT13",'Deep retrofit'!$AQ$27,"")))&amp;IF(F66="Scenario1PBT14",'Deep retrofit'!$AR$27,IF(F66="Scenario2PBT14",'Deep retrofit'!$AS$27,IF(F66="Scenario3PBT14",'Deep retrofit'!$AT$27,"")))&amp;IF(F66="Scenario1PBT15",'Deep retrofit'!$AU$27,IF(F66="Scenario2PBT15",'Deep retrofit'!$AV$27,IF(F66="Scenario3PBT15",'Deep retrofit'!$AW$27,"")))</f>
        <v/>
      </c>
      <c r="T66" s="207">
        <f t="shared" si="19"/>
        <v>0</v>
      </c>
      <c r="U66" s="206" t="str">
        <f>IF(F66="Scenario1PBT1",'Deep retrofit'!$E$38,IF(F66="Scenario2PBT1",'Deep retrofit'!$F$38,IF(F66="Scenario3PBT1",'Deep retrofit'!$G$38,"")))&amp;IF(F66="Scenario1PBT2",'Deep retrofit'!$H$38,IF(F66="Scenario2PBT2",'Deep retrofit'!$I$38,IF(F66="Scenario3PBT2",'Deep retrofit'!$J$38,"")))&amp;IF(F66="Scenario1PBT3",'Deep retrofit'!$K$38,IF(F66="Scenario2PBT3",'Deep retrofit'!$L$38,IF(F66="Scenario3PBT3",'Deep retrofit'!$M$38,"")))&amp;IF(F66="Scenario1PBT4",'Deep retrofit'!$N$38,IF(F66="Scenario2PBT4",'Deep retrofit'!$O$38,IF(F66="Scenario3PBT4",'Deep retrofit'!$P$38,"")))&amp;IF(F66="Scenario1PBT5",'Deep retrofit'!$Q$38,IF(F66="Scenario2PBT5",'Deep retrofit'!$R$38,IF(F66="Scenario3PBT5",'Deep retrofit'!$S$38,"")))&amp;IF(F66="Scenario1PBT6",'Deep retrofit'!$T$38,IF(F66="Scenario2PBT6",'Deep retrofit'!$U$38,IF(F66="Scenario3PBT6",'Deep retrofit'!$V$38,"")))&amp;IF(F66="Scenario1PBT7",'Deep retrofit'!$W$38,IF(F66="Scenario2PBT7",'Deep retrofit'!$X$38,IF(F66="Scenario3PBT7",'Deep retrofit'!$Y$38,"")))&amp;IF(F66="Scenario1PBT8",'Deep retrofit'!$Z$38,IF(F66="Scenario2PBT8",'Deep retrofit'!$AA$38,IF(F66="Scenario3PBT8",'Deep retrofit'!$AB$38,"")))&amp;IF(F66="Scenario1PBT9",'Deep retrofit'!$AC$38,IF(F66="Scenario2PBT9",'Deep retrofit'!$AD$38,IF(F66="Scenario3PBT9",'Deep retrofit'!$AE$38,"")))&amp;IF(F66="Scenario1PBT10",'Deep retrofit'!$AF$38,IF(F66="Scenario2PBT10",'Deep retrofit'!$AG$38,IF(F66="Scenario3PBT10",'Deep retrofit'!$AH$38,"")))&amp;IF(F66="Scenario1PBT11",'Deep retrofit'!$AI$38,IF(F66="Scenario2PBT11",'Deep retrofit'!$AJ$38,IF(F66="Scenario3PBT11",'Deep retrofit'!$AK$38,"")))&amp;IF(F66="Scenario1PBT12",'Deep retrofit'!$AL$38,IF(F66="Scenario2PBT12",'Deep retrofit'!$AM$38,IF(F66="Scenario3PBT12",'Deep retrofit'!$AN$38,"")))&amp;IF(F66="Scenario1PBT13",'Deep retrofit'!$AO$38,IF(F66="Scenario2PBT13",'Deep retrofit'!$AP$38,IF(F66="Scenario3PBT13",'Deep retrofit'!$AQ$38,"")))&amp;IF(F66="Scenario1PBT14",'Deep retrofit'!$AR$38,IF(F66="Scenario2PBT14",'Deep retrofit'!$AS$38,IF(F66="Scenario3PBT14",'Deep retrofit'!$AT$38,"")))&amp;IF(F66="Scenario1PBT15",'Deep retrofit'!$AU$38,IF(F66="Scenario2PBT15",'Deep retrofit'!$AV$38,IF(F66="Scenario3PBT15",'Deep retrofit'!$AW$38,"")))</f>
        <v/>
      </c>
      <c r="V66" s="117">
        <f t="shared" si="20"/>
        <v>0</v>
      </c>
      <c r="W66" s="117" t="str">
        <f>IF(F66="Scenario1PBT1",'Deep retrofit'!$E$40,IF(F66="Scenario2PBT1",'Deep retrofit'!$F$40,IF(F66="Scenario3PBT1",'Deep retrofit'!$G$40,"")))&amp;IF(F66="Scenario1PBT2",'Deep retrofit'!$H$40,IF(F66="Scenario2PBT2",'Deep retrofit'!$I$40,IF(F66="Scenario3PBT2",'Deep retrofit'!$J$40,"")))&amp;IF(F66="Scenario1PBT3",'Deep retrofit'!$K$40,IF(F66="Scenario2PBT3",'Deep retrofit'!$L$40,IF(F66="Scenario3PBT3",'Deep retrofit'!$M$40,"")))&amp;IF(F66="Scenario1PBT4",'Deep retrofit'!$N$40,IF(F66="Scenario2PBT4",'Deep retrofit'!$O$40,IF(F66="Scenario3PBT4",'Deep retrofit'!$P$40,"")))&amp;IF(F66="Scenario1PBT5",'Deep retrofit'!$Q$40,IF(F66="Scenario2PBT5",'Deep retrofit'!$R$40,IF(F66="Scenario3PBT5",'Deep retrofit'!$S$40,"")))&amp;IF(F66="Scenario1PBT6",'Deep retrofit'!$T$40,IF(F66="Scenario2PBT6",'Deep retrofit'!$U$40,IF(F66="Scenario3PBT6",'Deep retrofit'!$V$40,"")))&amp;IF(F66="Scenario1PBT7",'Deep retrofit'!$W$40,IF(F66="Scenario2PBT7",'Deep retrofit'!$X$40,IF(F66="Scenario3PBT7",'Deep retrofit'!$Y$40,"")))&amp;IF(F66="Scenario1PBT8",'Deep retrofit'!$Z$40,IF(F66="Scenario2PBT8",'Deep retrofit'!$AA$40,IF(F66="Scenario3PBT8",'Deep retrofit'!$AB$40,"")))&amp;IF(F66="Scenario1PBT9",'Deep retrofit'!$AC$40,IF(F66="Scenario2PBT9",'Deep retrofit'!$AD$40,IF(F66="Scenario3PBT9",'Deep retrofit'!$AE$40,"")))&amp;IF(F66="Scenario1PBT10",'Deep retrofit'!$AF$40,IF(F66="Scenario2PBT10",'Deep retrofit'!$AG$40,IF(F66="Scenario3PBT10",'Deep retrofit'!$AH$40,"")))&amp;IF(F66="Scenario1PBT11",'Deep retrofit'!$AI$40,IF(F66="Scenario2PBT11",'Deep retrofit'!$AJ$40,IF(F66="Scenario3PBT11",'Deep retrofit'!$AK$40,"")))&amp;IF(F66="Scenario1PBT12",'Deep retrofit'!$AL$40,IF(F66="Scenario2PBT12",'Deep retrofit'!$AM$40,IF(F66="Scenario3PBT12",'Deep retrofit'!$AN$40,"")))&amp;IF(F66="Scenario1PBT13",'Deep retrofit'!$AO$40,IF(F66="Scenario2PBT13",'Deep retrofit'!$AP$40,IF(F66="Scenario3PBT13",'Deep retrofit'!$AQ$40,"")))&amp;IF(F66="Scenario1PBT14",'Deep retrofit'!$AR$40,IF(F66="Scenario2PBT14",'Deep retrofit'!$AS$40,IF(F66="Scenario3PBT14",'Deep retrofit'!$AT$40,"")))&amp;IF(F66="Scenario1PBT15",'Deep retrofit'!$AU$40,IF(F66="Scenario2PBT15",'Deep retrofit'!$AV$40,IF(F66="Scenario3PBT15",'Deep retrofit'!$AW$40,"")))</f>
        <v/>
      </c>
      <c r="X66" s="117">
        <f t="shared" si="21"/>
        <v>0</v>
      </c>
      <c r="Y66" s="117" t="str">
        <f>IF(F66="Scenario1PBT1",'Deep retrofit'!$E$42,IF(F66="Scenario2PBT1",'Deep retrofit'!$F$42,IF(F66="Scenario3PBT1",'Deep retrofit'!$G$42,"")))&amp;IF(F66="Scenario1PBT2",'Deep retrofit'!$H$42,IF(F66="Scenario2PBT2",'Deep retrofit'!$I$42,IF(F66="Scenario3PBT2",'Deep retrofit'!$J$42,"")))&amp;IF(F66="Scenario1PBT3",'Deep retrofit'!$K$42,IF(F66="Scenario2PBT3",'Deep retrofit'!$L$42,IF(F66="Scenario3PBT3",'Deep retrofit'!$M$42,"")))&amp;IF(F66="Scenario1PBT4",'Deep retrofit'!$N$42,IF(F66="Scenario2PBT4",'Deep retrofit'!$O$42,IF(F66="Scenario3PBT4",'Deep retrofit'!$P$42,"")))&amp;IF(F66="Scenario1PBT5",'Deep retrofit'!$Q$42,IF(F66="Scenario2PBT5",'Deep retrofit'!$R$42,IF(F66="Scenario3PBT5",'Deep retrofit'!$S$42,"")))&amp;IF(F66="Scenario1PBT6",'Deep retrofit'!$T$42,IF(F66="Scenario2PBT6",'Deep retrofit'!$U$42,IF(F66="Scenario3PBT6",'Deep retrofit'!$V$42,"")))&amp;IF(F66="Scenario1PBT7",'Deep retrofit'!$W$42,IF(F66="Scenario2PBT7",'Deep retrofit'!$X$42,IF(F66="Scenario3PBT7",'Deep retrofit'!$Y$42,"")))&amp;IF(F66="Scenario1PBT8",'Deep retrofit'!$Z$42,IF(F66="Scenario2PBT8",'Deep retrofit'!$AA$42,IF(F66="Scenario3PBT8",'Deep retrofit'!$AB$42,"")))&amp;IF(F66="Scenario1PBT9",'Deep retrofit'!$AC$42,IF(F66="Scenario2PBT9",'Deep retrofit'!$AD$42,IF(F66="Scenario3PBT9",'Deep retrofit'!$AE$42,"")))&amp;IF(F66="Scenario1PBT10",'Deep retrofit'!$AF$42,IF(F66="Scenario2PBT10",'Deep retrofit'!$AG$42,IF(F66="Scenario3PBT10",'Deep retrofit'!$AH$42,"")))&amp;IF(F66="Scenario1PBT11",'Deep retrofit'!$AI$42,IF(F66="Scenario2PBT11",'Deep retrofit'!$AJ$42,IF(F66="Scenario3PBT11",'Deep retrofit'!$AK$42,"")))&amp;IF(F66="Scenario1PBT12",'Deep retrofit'!$AL$42,IF(F66="Scenario2PBT12",'Deep retrofit'!$AM$42,IF(F66="Scenario3PBT12",'Deep retrofit'!$AN$42,"")))&amp;IF(F66="Scenario1PBT13",'Deep retrofit'!$AO$42,IF(F66="Scenario2PBT13",'Deep retrofit'!$AP$42,IF(F66="Scenario3PBT13",'Deep retrofit'!$AQ$42,"")))&amp;IF(F66="Scenario1PBT14",'Deep retrofit'!$AR$42,IF(F66="Scenario2PBT14",'Deep retrofit'!$AS$42,IF(F66="Scenario3PBT14",'Deep retrofit'!$AT$42,"")))&amp;IF(F66="Scenario1PBT15",'Deep retrofit'!$AU$42,IF(F66="Scenario2PBT15",'Deep retrofit'!$AV$42,IF(F66="Scenario3PBT15",'Deep retrofit'!$AW$42,"")))</f>
        <v/>
      </c>
      <c r="Z66" s="117">
        <f t="shared" si="22"/>
        <v>0</v>
      </c>
      <c r="AA66" s="269" t="str">
        <f>IF(F66="Scenario1PBT1",'Deep retrofit'!$E$101,IF(F66="Scenario2PBT1",'Deep retrofit'!$F$101,IF(F66="Scenario3PBT1",'Deep retrofit'!$G$101,"")))&amp;IF(F66="Scenario1PBT2",'Deep retrofit'!$H$101,IF(F66="Scenario2PBT2",'Deep retrofit'!$I$101,IF(F66="Scenario3PBT2",'Deep retrofit'!$J$101,"")))&amp;IF(F66="Scenario1PBT3",'Deep retrofit'!$K$101,IF(F66="Scenario2PBT3",'Deep retrofit'!$L$101,IF(F66="Scenario3PBT3",'Deep retrofit'!$M$101,"")))&amp;IF(F66="Scenario1PBT4",'Deep retrofit'!$N$101,IF(F66="Scenario2PBT4",'Deep retrofit'!$O$101,IF(F66="Scenario3PBT4",'Deep retrofit'!$P$101,"")))&amp;IF(F66="Scenario1PBT5",'Deep retrofit'!$Q$101,IF(F66="Scenario2PBT5",'Deep retrofit'!$R$101,IF(F66="Scenario3PBT5",'Deep retrofit'!$S$101,"")))&amp;IF(F66="Scenario1PBT6",'Deep retrofit'!$T$101,IF(F66="Scenario2PBT6",'Deep retrofit'!$U$101,IF(F66="Scenario3PBT6",'Deep retrofit'!$V$101,"")))&amp;IF(F66="Scenario1PBT7",'Deep retrofit'!$W$101,IF(F66="Scenario2PBT7",'Deep retrofit'!$X$101,IF(F66="Scenario3PBT7",'Deep retrofit'!$Y$101,"")))&amp;IF(F66="Scenario1PBT8",'Deep retrofit'!$Z$101,IF(F66="Scenario2PBT8",'Deep retrofit'!$AA$101,IF(F66="Scenario3PBT8",'Deep retrofit'!$AB$101,"")))&amp;IF(F66="Scenario1PBT9",'Deep retrofit'!$AC$101,IF(F66="Scenario2PBT9",'Deep retrofit'!$AD$101,IF(F66="Scenario3PBT9",'Deep retrofit'!$AE$101,"")))&amp;IF(F66="Scenario1PBT10",'Deep retrofit'!$AF$101,IF(F66="Scenario2PBT10",'Deep retrofit'!$AG$101,IF(F66="Scenario3PBT10",'Deep retrofit'!$AH$101,"")))&amp;IF(F66="Scenario1PBT11",'Deep retrofit'!$AI$101,IF(F66="Scenario2PBT11",'Deep retrofit'!$AJ$101,IF(F66="Scenario3PBT11",'Deep retrofit'!$AK$101,"")))&amp;IF(F66="Scenario1PBT12",'Deep retrofit'!$AL$101,IF(F66="Scenario2PBT12",'Deep retrofit'!$AM$101,IF(F66="Scenario3PBT12",'Deep retrofit'!$AN$101,"")))&amp;IF(F66="Scenario1PBT13",'Deep retrofit'!$AO$101,IF(F66="Scenario2PBT13",'Deep retrofit'!$AP$101,IF(F66="Scenario3PBT13",'Deep retrofit'!$AQ$101,"")))&amp;IF(F66="Scenario1PBT14",'Deep retrofit'!$AR$101,IF(F66="Scenario2PBT14",'Deep retrofit'!$AS$101,IF(F66="Scenario3PBT14",'Deep retrofit'!$AT$101,"")))&amp;IF(F66="Scenario1PBT15",'Deep retrofit'!$AU$101,IF(F66="Scenario2PBT15",'Deep retrofit'!$AV$101,IF(F66="Scenario3PBT15",'Deep retrofit'!$AW$101,"")))</f>
        <v/>
      </c>
      <c r="AB66" s="203">
        <f t="shared" si="23"/>
        <v>0</v>
      </c>
      <c r="AC66" s="372" t="str">
        <f t="shared" si="24"/>
        <v/>
      </c>
      <c r="AD66" s="353">
        <f>IF(AC66="",IFERROR('Projection_Base-case'!G67-G66,0),0)</f>
        <v>0</v>
      </c>
      <c r="AE66" s="350">
        <f t="shared" si="25"/>
        <v>0</v>
      </c>
      <c r="AF66" s="361">
        <f>IFERROR(100*AD66/'Projection_Base-case'!G67,0)</f>
        <v>0</v>
      </c>
      <c r="AG66" s="352">
        <f>IF(AC66="",IFERROR('Projection_Base-case'!I67-I66,0),0)</f>
        <v>0</v>
      </c>
      <c r="AH66" s="353">
        <f t="shared" si="26"/>
        <v>0</v>
      </c>
      <c r="AI66" s="361">
        <f>IFERROR(100*AG66/'Projection_Base-case'!I67,0)</f>
        <v>0</v>
      </c>
      <c r="AJ66" s="352">
        <f>IF(AC66="",IFERROR('Projection_Base-case'!K67-K66,0),0)</f>
        <v>0</v>
      </c>
      <c r="AK66" s="353">
        <f t="shared" si="27"/>
        <v>0</v>
      </c>
      <c r="AL66" s="361">
        <f>IFERROR(100*AJ66/'Projection_Base-case'!K67,0)</f>
        <v>0</v>
      </c>
      <c r="AM66" s="352">
        <f>-IF(AC66="",IFERROR('Projection_Base-case'!M67-M66,0),0)</f>
        <v>0</v>
      </c>
      <c r="AN66" s="353">
        <f t="shared" si="28"/>
        <v>0</v>
      </c>
      <c r="AO66" s="354">
        <f>IFERROR(IF('Projection_Base-case'!N67&gt;0,100*AN66/'Projection_Base-case'!N67,100*AN66/N66),0)</f>
        <v>0</v>
      </c>
      <c r="AP66" s="355">
        <f>IF(AC66="",IFERROR('Projection_Base-case'!O67-O66,0),0)</f>
        <v>0</v>
      </c>
      <c r="AQ66" s="356">
        <f t="shared" si="29"/>
        <v>0</v>
      </c>
      <c r="AR66" s="356">
        <f>IFERROR(100*AP66/'Projection_Base-case'!O67,0)</f>
        <v>0</v>
      </c>
      <c r="AS66" s="355">
        <f>IF(AC66="",IFERROR('Projection_Base-case'!Q67-Q66,0),0)</f>
        <v>0</v>
      </c>
      <c r="AT66" s="356">
        <f t="shared" si="30"/>
        <v>0</v>
      </c>
      <c r="AU66" s="356">
        <f>IFERROR(100*AS66/'Projection_Base-case'!Q67,0)</f>
        <v>0</v>
      </c>
      <c r="AV66" s="355">
        <f>IF(AC66="",IFERROR('Projection_Base-case'!S67-S66,0),0)</f>
        <v>0</v>
      </c>
      <c r="AW66" s="356">
        <f t="shared" si="31"/>
        <v>0</v>
      </c>
      <c r="AX66" s="357">
        <f>IFERROR(100*AV66/'Projection_Base-case'!S67,0)</f>
        <v>0</v>
      </c>
      <c r="AY66" s="358">
        <f>IF(AC66="",IFERROR('Projection_Base-case'!U67-U66,0),0)</f>
        <v>0</v>
      </c>
      <c r="AZ66" s="359">
        <f t="shared" si="32"/>
        <v>0</v>
      </c>
      <c r="BA66" s="359">
        <f>IFERROR(100*AY66/'Projection_Base-case'!U67,0)</f>
        <v>0</v>
      </c>
      <c r="BB66" s="358">
        <f>IF(AC66="",IFERROR('Projection_Base-case'!W67-W66,0),0)</f>
        <v>0</v>
      </c>
      <c r="BC66" s="359">
        <f t="shared" si="33"/>
        <v>0</v>
      </c>
      <c r="BD66" s="359">
        <f>IFERROR(100*BB66/'Projection_Base-case'!W67,0)</f>
        <v>0</v>
      </c>
      <c r="BE66" s="358">
        <f>IF(AC66="",IFERROR('Projection_Base-case'!Y67-Y66,0),0)</f>
        <v>0</v>
      </c>
      <c r="BF66" s="359">
        <f t="shared" si="34"/>
        <v>0</v>
      </c>
      <c r="BG66" s="359">
        <f>IFERROR(100*BE66/'Projection_Base-case'!Y67,0)</f>
        <v>0</v>
      </c>
      <c r="BH66" s="359">
        <f t="shared" si="35"/>
        <v>0</v>
      </c>
      <c r="BI66" s="360">
        <f t="shared" si="36"/>
        <v>0</v>
      </c>
    </row>
    <row r="67" spans="1:61" ht="15.6">
      <c r="A67" s="205">
        <v>63</v>
      </c>
      <c r="B67" s="347">
        <f>IF('Projection_Base-case'!B68&lt;&gt;"",'Projection_Base-case'!B68,0)</f>
        <v>0</v>
      </c>
      <c r="C67" s="347">
        <f>IF('Projection_Base-case'!C68&lt;&gt;"",'Projection_Base-case'!C68,0)</f>
        <v>0</v>
      </c>
      <c r="D67" s="347">
        <f>IF('Projection_Base-case'!D68&lt;&gt;"",'Projection_Base-case'!D68,0)</f>
        <v>0</v>
      </c>
      <c r="E67" s="346"/>
      <c r="F67" s="202" t="str">
        <f t="shared" si="12"/>
        <v>0</v>
      </c>
      <c r="G67" s="177" t="str">
        <f>IF(F67="Scenario1PBT1",'Deep retrofit'!$E$6,IF(F67="Scenario2PBT1",'Deep retrofit'!$F$6,IF(F67="Scenario3PBT1",'Deep retrofit'!$G$6,"")))&amp;IF(F67="Scenario1PBT2",'Deep retrofit'!$H$6,IF(F67="Scenario2PBT2",'Deep retrofit'!$I$6,IF(F67="Scenario3PBT2",'Deep retrofit'!$J$6,"")))&amp;IF(F67="Scenario1PBT3",'Deep retrofit'!$K$6,IF(F67="Scenario2PBT3",'Deep retrofit'!$L$6,IF(F67="Scenario3PBT3",'Deep retrofit'!$M$6,"")))&amp;IF(F67="Scenario1PBT4",'Deep retrofit'!$N$6,IF(F67="Scenario2PBT4",'Deep retrofit'!$O$6,IF(F67="Scenario3PBT4",'Deep retrofit'!$P$6,"")))&amp;IF(F67="Scenario1PBT5",'Deep retrofit'!$Q$6,IF(F67="Scenario2PBT5",'Deep retrofit'!$R$6,IF(F67="Scenario3PBT5",'Deep retrofit'!$S$6,"")))&amp;IF(F67="Scenario1PBT6",'Deep retrofit'!$T$6,IF(F67="Scenario2PBT6",'Deep retrofit'!$U$6,IF(F67="Scenario3PBT6",'Deep retrofit'!$V$6,"")))&amp;IF(F67="Scenario1PBT7",'Deep retrofit'!$W$6,IF(F67="Scenario2PBT7",'Deep retrofit'!$X$6,IF(F67="Scenario3PBT7",'Deep retrofit'!$Y$6,"")))&amp;IF(F67="Scenario1PBT8",'Deep retrofit'!$Z$6,IF(F67="Scenario2PBT8",'Deep retrofit'!$AA$6,IF(F67="Scenario3PBT8",'Deep retrofit'!$AB$6,"")))&amp;IF(F67="Scenario1PBT9",'Deep retrofit'!$AC$6,IF(F67="Scenario2PBT9",'Deep retrofit'!$AD$6,IF(F67="Scenario3PBT9",'Deep retrofit'!$AE$6,"")))&amp;IF(F67="Scenario1PBT10",'Deep retrofit'!$AF$6,IF(F67="Scenario2PBT10",'Deep retrofit'!$AG$6,IF(F67="Scenario3PBT10",'Deep retrofit'!$AH$6,"")))&amp;IF(F67="Scenario1PBT11",'Deep retrofit'!$AI$6,IF(F67="Scenario2PBT11",'Deep retrofit'!$AJ$6,IF(F67="Scenario3PBT11",'Deep retrofit'!$AK$6,"")))&amp;IF(F67="Scenario1PBT12",'Deep retrofit'!$AL$6,IF(F67="Scenario2PBT12",'Deep retrofit'!$AM$6,IF(F67="Scenario3PBT12",'Deep retrofit'!$AN$6,"")))&amp;IF(F67="Scenario1PBT13",'Deep retrofit'!$AO$6,IF(F67="Scenario2PBT13",'Deep retrofit'!$AP$6,IF(F67="Scenario3PBT13",'Deep retrofit'!$AQ$6,"")))&amp;IF(F67="Scenario1PBT14",'Deep retrofit'!$AR$6,IF(F67="Scenario2PBT14",'Deep retrofit'!$AS$6,IF(F67="Scenario3PBT14",'Deep retrofit'!$AT$6,"")))&amp;IF(F67="Scenario1PBT15",'Deep retrofit'!$AU$6,IF(F67="Scenario2PBT15",'Deep retrofit'!$AV$6,IF(F67="Scenario3PBT15",'Deep retrofit'!$AW$6,"")))</f>
        <v/>
      </c>
      <c r="H67" s="117">
        <f t="shared" si="13"/>
        <v>0</v>
      </c>
      <c r="I67" s="178" t="str">
        <f>IF(F67="Scenario1PBT1",'Deep retrofit'!$E$16,IF(F67="Scenario2PBT1",'Deep retrofit'!$F$16,IF(F67="Scenario3PBT1",'Deep retrofit'!$G$16,"")))&amp;IF(F67="Scenario1PBT2",'Deep retrofit'!$H$16,IF(F67="Scenario2PBT2",'Deep retrofit'!$I$16,IF(F67="Scenario3PBT2",'Deep retrofit'!$J$16,"")))&amp;IF(F67="Scenario1PBT3",'Deep retrofit'!$K$16,IF(F67="Scenario2PBT3",'Deep retrofit'!$L$16,IF(F67="Scenario3PBT3",'Deep retrofit'!$M$16,"")))&amp;IF(F67="Scenario1PBT4",'Deep retrofit'!$N$16,IF(F67="Scenario2PBT4",'Deep retrofit'!$O$16,IF(F67="Scenario3PBT4",'Deep retrofit'!$P$16,"")))&amp;IF(F67="Scenario1PBT5",'Deep retrofit'!$Q$16,IF(F67="Scenario2PBT5",'Deep retrofit'!$R$16,IF(F67="Scenario3PBT5",'Deep retrofit'!$S$16,"")))&amp;IF(F67="Scenario1PBT6",'Deep retrofit'!$T$16,IF(F67="Scenario2PBT6",'Deep retrofit'!$U$16,IF(F67="Scenario3PBT6",'Deep retrofit'!$V$16,"")))&amp;IF(F67="Scenario1PBT7",'Deep retrofit'!$W$16,IF(F67="Scenario2PBT7",'Deep retrofit'!$X$16,IF(F67="Scenario3PBT7",'Deep retrofit'!$Y$16,"")))&amp;IF(F67="Scenario1PBT8",'Deep retrofit'!$Z$16,IF(F67="Scenario2PBT8",'Deep retrofit'!$AA$16,IF(F67="Scenario3PBT8",'Deep retrofit'!$AB$16,"")))&amp;IF(F67="Scenario1PBT9",'Deep retrofit'!$AC$16,IF(F67="Scenario2PBT9",'Deep retrofit'!$AD$16,IF(F67="Scenario3PBT9",'Deep retrofit'!$AE$16,"")))&amp;IF(F67="Scenario1PBT10",'Deep retrofit'!$AF$16,IF(F67="Scenario2PBT10",'Deep retrofit'!$AG$16,IF(F67="Scenario3PBT10",'Deep retrofit'!$AH$16,"")))&amp;IF(F67="Scenario1PBT11",'Deep retrofit'!$AI$16,IF(F67="Scenario2PBT11",'Deep retrofit'!$AJ$16,IF(F67="Scenario3PBT11",'Deep retrofit'!$AK$16,"")))&amp;IF(F67="Scenario1PBT12",'Deep retrofit'!$AL$16,IF(F67="Scenario2PBT12",'Deep retrofit'!$AM$16,IF(F67="Scenario3PBT12",'Deep retrofit'!$AN$16,"")))&amp;IF(F67="Scenario1PBT13",'Deep retrofit'!$AO$16,IF(F67="Scenario2PBT13",'Deep retrofit'!$AP$16,IF(F67="Scenario3PBT13",'Deep retrofit'!$AQ$16,"")))&amp;IF(F67="Scenario1PBT14",'Deep retrofit'!$AR$16,IF(F67="Scenario2PBT14",'Deep retrofit'!$AS$16,IF(F67="Scenario3PBT14",'Deep retrofit'!$AT$16,"")))&amp;IF(F67="Scenario1PBT15",'Deep retrofit'!$AU$16,IF(F67="Scenario2PBT15",'Deep retrofit'!$AV$16,IF(F67="Scenario3PBT15",'Deep retrofit'!$AW$16,"")))</f>
        <v/>
      </c>
      <c r="J67" s="117">
        <f t="shared" si="14"/>
        <v>0</v>
      </c>
      <c r="K67" s="117" t="str">
        <f>IF(F67="Scenario1PBT1",'Deep retrofit'!$E$18,IF(F67="Scenario2PBT1",'Deep retrofit'!$F$18,IF(F67="Scenario3PBT1",'Deep retrofit'!$G$18,"")))&amp;IF(F67="Scenario1PBT2",'Deep retrofit'!$H$18,IF(F67="Scenario2PBT2",'Deep retrofit'!$I$18,IF(F67="Scenario3PBT2",'Deep retrofit'!$J$18,"")))&amp;IF(F67="Scenario1PBT3",'Deep retrofit'!$K$18,IF(F67="Scenario2PBT3",'Deep retrofit'!$L$18,IF(F67="Scenario3PBT3",'Deep retrofit'!$M$18,"")))&amp;IF(F67="Scenario1PBT4",'Deep retrofit'!$N$18,IF(F67="Scenario2PBT4",'Deep retrofit'!$O$18,IF(F67="Scenario3PBT4",'Deep retrofit'!$P$18,"")))&amp;IF(F67="Scenario1PBT5",'Deep retrofit'!$Q$18,IF(F67="Scenario2PBT5",'Deep retrofit'!$R$18,IF(F67="Scenario3PBT5",'Deep retrofit'!$S$18,"")))&amp;IF(F67="Scenario1PBT6",'Deep retrofit'!$T$18,IF(F67="Scenario2PBT6",'Deep retrofit'!$U$18,IF(F67="Scenario3PBT6",'Deep retrofit'!$V$18,"")))&amp;IF(F67="Scenario1PBT7",'Deep retrofit'!$W$18,IF(F67="Scenario2PBT7",'Deep retrofit'!$X$18,IF(F67="Scenario3PBT7",'Deep retrofit'!$Y$18,"")))&amp;IF(F67="Scenario1PBT8",'Deep retrofit'!$Z$18,IF(F67="Scenario2PBT8",'Deep retrofit'!$AA$18,IF(F67="Scenario3PBT8",'Deep retrofit'!$AB$18,"")))&amp;IF(F67="Scenario1PBT9",'Deep retrofit'!$AC$18,IF(F67="Scenario2PBT9",'Deep retrofit'!$AD$18,IF(F67="Scenario3PBT9",'Deep retrofit'!$AE$18,"")))&amp;IF(F67="Scenario1PBT10",'Deep retrofit'!$AF$18,IF(F67="Scenario2PBT10",'Deep retrofit'!$AG$18,IF(F67="Scenario3PBT10",'Deep retrofit'!$AH$18,"")))&amp;IF(F67="Scenario1PBT11",'Deep retrofit'!$AI$18,IF(F67="Scenario2PBT11",'Deep retrofit'!$AJ$18,IF(F67="Scenario3PBT11",'Deep retrofit'!$AK$18,"")))&amp;IF(F67="Scenario1PBT12",'Deep retrofit'!$AL$18,IF(F67="Scenario2PBT12",'Deep retrofit'!$AM$18,IF(F67="Scenario3PBT12",'Deep retrofit'!$AN$18,"")))&amp;IF(F67="Scenario1PBT13",'Deep retrofit'!$AO$18,IF(F67="Scenario2PBT13",'Deep retrofit'!$AP$18,IF(F67="Scenario3PBT13",'Deep retrofit'!$AQ$18,"")))&amp;IF(F67="Scenario1PBT14",'Deep retrofit'!$AR$18,IF(F67="Scenario2PBT14",'Deep retrofit'!$AS$18,IF(F67="Scenario3PBT14",'Deep retrofit'!$AT$18,"")))&amp;IF(F67="Scenario1PBT15",'Deep retrofit'!$AU$18,IF(F67="Scenario2PBT15",'Deep retrofit'!$AV$18,IF(F67="Scenario3PBT15",'Deep retrofit'!$AW$18,"")))</f>
        <v/>
      </c>
      <c r="L67" s="117">
        <f t="shared" si="15"/>
        <v>0</v>
      </c>
      <c r="M67" s="117" t="str">
        <f>IF(F67="Scenario1PBT1",'Deep retrofit'!$E$20,IF(F67="Scenario2PBT1",'Deep retrofit'!$F$20,IF(F67="Scenario3PBT1",'Deep retrofit'!$G$20,"")))&amp;IF(F67="Scenario1PBT2",'Deep retrofit'!$H$20,IF(F67="Scenario2PBT2",'Deep retrofit'!$I$20,IF(F67="Scenario3PBT2",'Deep retrofit'!$J$20,"")))&amp;IF(F67="Scenario1PBT3",'Deep retrofit'!$K$20,IF(F67="Scenario2PBT3",'Deep retrofit'!$L$20,IF(F67="Scenario3PBT3",'Deep retrofit'!$M$20,"")))&amp;IF(F67="Scenario1PBT4",'Deep retrofit'!$N$20,IF(F67="Scenario2PBT4",'Deep retrofit'!$O$20,IF(F67="Scenario3PBT4",'Deep retrofit'!$P$20,"")))&amp;IF(F67="Scenario1PBT5",'Deep retrofit'!$Q$20,IF(F67="Scenario2PBT5",'Deep retrofit'!$R$20,IF(F67="Scenario3PBT5",'Deep retrofit'!$S$20,"")))&amp;IF(F67="Scenario1PBT6",'Deep retrofit'!$T$20,IF(F67="Scenario2PBT6",'Deep retrofit'!$U$20,IF(F67="Scenario3PBT6",'Deep retrofit'!$V$20,"")))&amp;IF(F67="Scenario1PBT7",'Deep retrofit'!$W$20,IF(F67="Scenario2PBT7",'Deep retrofit'!$X$20,IF(F67="Scenario3PBT7",'Deep retrofit'!$Y$20,"")))&amp;IF(F67="Scenario1PBT8",'Deep retrofit'!$Z$20,IF(F67="Scenario2PBT8",'Deep retrofit'!$AA$20,IF(F67="Scenario3PBT8",'Deep retrofit'!$AB$20,"")))&amp;IF(F67="Scenario1PBT9",'Deep retrofit'!$AC$20,IF(F67="Scenario2PBT9",'Deep retrofit'!$AD$20,IF(F67="Scenario3PBT9",'Deep retrofit'!$AE$20,"")))&amp;IF(F67="Scenario1PBT10",'Deep retrofit'!$AF$20,IF(F67="Scenario2PBT10",'Deep retrofit'!$AG$20,IF(F67="Scenario3PBT10",'Deep retrofit'!$AH$20,"")))&amp;IF(F67="Scenario1PBT11",'Deep retrofit'!$AI$20,IF(F67="Scenario2PBT11",'Deep retrofit'!$AJ$20,IF(F67="Scenario3PBT11",'Deep retrofit'!$AK$20,"")))&amp;IF(F67="Scenario1PBT12",'Deep retrofit'!$AL$20,IF(F67="Scenario2PBT12",'Deep retrofit'!$AM$20,IF(F67="Scenario3PBT12",'Deep retrofit'!$AN$20,"")))&amp;IF(F67="Scenario1PBT13",'Deep retrofit'!$AO$20,IF(F67="Scenario2PBT13",'Deep retrofit'!$AP$20,IF(F67="Scenario3PBT13",'Deep retrofit'!$AQ$20,"")))&amp;IF(F67="Scenario1PBT14",'Deep retrofit'!$AR$20,IF(F67="Scenario2PBT14",'Deep retrofit'!$AS$20,IF(F67="Scenario3PBT14",'Deep retrofit'!$AT$20,"")))&amp;IF(F67="Scenario1PBT15",'Deep retrofit'!$AU$20,IF(F67="Scenario2PBT15",'Deep retrofit'!$AV$20,IF(F67="Scenario3PBT15",'Deep retrofit'!$AW$20,"")))</f>
        <v/>
      </c>
      <c r="N67" s="118">
        <f t="shared" si="16"/>
        <v>0</v>
      </c>
      <c r="O67" s="206" t="str">
        <f>IF(F67="Scenario1PBT1",'Deep retrofit'!$E$23,IF(F67="Scenario2PBT1",'Deep retrofit'!$F$23,IF(F67="Scenario3PBT1",'Deep retrofit'!$G$23,"")))&amp;IF(F67="Scenario1PBT2",'Deep retrofit'!$H$23,IF(F67="Scenario2PBT2",'Deep retrofit'!$I$23,IF(F67="Scenario3PBT2",'Deep retrofit'!$J$23,"")))&amp;IF(F67="Scenario1PBT3",'Deep retrofit'!$K$23,IF(F67="Scenario2PBT3",'Deep retrofit'!$L$23,IF(F67="Scenario3PBT3",'Deep retrofit'!$M$23,"")))&amp;IF(F67="Scenario1PBT4",'Deep retrofit'!$N$23,IF(F67="Scenario2PBT4",'Deep retrofit'!$O$23,IF(F67="Scenario3PBT4",'Deep retrofit'!$P$23,"")))&amp;IF(F67="Scenario1PBT5",'Deep retrofit'!$Q$23,IF(F67="Scenario2PBT5",'Deep retrofit'!$R$23,IF(F67="Scenario3PBT5",'Deep retrofit'!$S$23,"")))&amp;IF(F67="Scenario1PBT6",'Deep retrofit'!$T$23,IF(F67="Scenario2PBT6",'Deep retrofit'!$U$23,IF(F67="Scenario3PBT6",'Deep retrofit'!$V$23,"")))&amp;IF(F67="Scenario1PBT7",'Deep retrofit'!$W$23,IF(F67="Scenario2PBT7",'Deep retrofit'!$X$23,IF(F67="Scenario3PBT7",'Deep retrofit'!$Y$23,"")))&amp;IF(F67="Scenario1PBT8",'Deep retrofit'!$Z$23,IF(F67="Scenario2PBT8",'Deep retrofit'!$AA$23,IF(F67="Scenario3PBT8",'Deep retrofit'!$AB$23,"")))&amp;IF(F67="Scenario1PBT9",'Deep retrofit'!$AC$23,IF(F67="Scenario2PBT9",'Deep retrofit'!$AD$23,IF(F67="Scenario3PBT9",'Deep retrofit'!$AE$23,"")))&amp;IF(F67="Scenario1PBT10",'Deep retrofit'!$AF$23,IF(F67="Scenario2PBT10",'Deep retrofit'!$AG$23,IF(F67="Scenario3PBT10",'Deep retrofit'!$AH$23,"")))&amp;IF(F67="Scenario1PBT11",'Deep retrofit'!$AI$23,IF(F67="Scenario2PBT11",'Deep retrofit'!$AJ$23,IF(F67="Scenario3PBT11",'Deep retrofit'!$AK$23,"")))&amp;IF(F67="Scenario1PBT12",'Deep retrofit'!$AL$23,IF(F67="Scenario2PBT12",'Deep retrofit'!$AM$23,IF(F67="Scenario3PBT12",'Deep retrofit'!$AN$23,"")))&amp;IF(F67="Scenario1PBT13",'Deep retrofit'!$AO$23,IF(F67="Scenario2PBT13",'Deep retrofit'!$AP$23,IF(F67="Scenario3PBT13",'Deep retrofit'!$AQ$23,"")))&amp;IF(F67="Scenario1PBT14",'Deep retrofit'!$AR$23,IF(F67="Scenario2PBT14",'Deep retrofit'!$AS$23,IF(F67="Scenario3PBT14",'Deep retrofit'!$AT$23,"")))&amp;IF(F67="Scenario1PBT15",'Deep retrofit'!$AU$23,IF(F67="Scenario2PBT15",'Deep retrofit'!$AV$23,IF(F67="Scenario3PBT15",'Deep retrofit'!$AW$23,"")))</f>
        <v/>
      </c>
      <c r="P67" s="117">
        <f t="shared" si="17"/>
        <v>0</v>
      </c>
      <c r="Q67" s="117" t="str">
        <f>IF(F67="Scenario1PBT1",'Deep retrofit'!$E$25,IF(F67="Scenario2PBT1",'Deep retrofit'!$F$25,IF(F67="Scenario3PBT1",'Deep retrofit'!$G$25,"")))&amp;IF(F67="Scenario1PBT2",'Deep retrofit'!$H$25,IF(F67="Scenario2PBT2",'Deep retrofit'!$I$25,IF(F67="Scenario3PBT2",'Deep retrofit'!$J$25,"")))&amp;IF(F67="Scenario1PBT3",'Deep retrofit'!$K$25,IF(F67="Scenario2PBT3",'Deep retrofit'!$L$25,IF(F67="Scenario3PBT3",'Deep retrofit'!$M$25,"")))&amp;IF(F67="Scenario1PBT4",'Deep retrofit'!$N$25,IF(F67="Scenario2PBT4",'Deep retrofit'!$O$25,IF(F67="Scenario3PBT4",'Deep retrofit'!$P$25,"")))&amp;IF(F67="Scenario1PBT5",'Deep retrofit'!$Q$25,IF(F67="Scenario2PBT5",'Deep retrofit'!$R$25,IF(F67="Scenario3PBT5",'Deep retrofit'!$S$25,"")))&amp;IF(F67="Scenario1PBT6",'Deep retrofit'!$T$25,IF(F67="Scenario2PBT6",'Deep retrofit'!$U$25,IF(F67="Scenario3PBT6",'Deep retrofit'!$V$25,"")))&amp;IF(F67="Scenario1PBT7",'Deep retrofit'!$W$25,IF(F67="Scenario2PBT7",'Deep retrofit'!$X$25,IF(F67="Scenario3PBT7",'Deep retrofit'!$Y$25,"")))&amp;IF(F67="Scenario1PBT8",'Deep retrofit'!$Z$25,IF(F67="Scenario2PBT8",'Deep retrofit'!$AA$25,IF(F67="Scenario3PBT8",'Deep retrofit'!$AB$25,"")))&amp;IF(F67="Scenario1PBT9",'Deep retrofit'!$AC$25,IF(F67="Scenario2PBT9",'Deep retrofit'!$AD$25,IF(F67="Scenario3PBT9",'Deep retrofit'!$AE$25,"")))&amp;IF(F67="Scenario1PBT10",'Deep retrofit'!$AF$25,IF(F67="Scenario2PBT10",'Deep retrofit'!$AG$25,IF(F67="Scenario3PBT10",'Deep retrofit'!$AH$25,"")))&amp;IF(F67="Scenario1PBT11",'Deep retrofit'!$AI$25,IF(F67="Scenario2PBT11",'Deep retrofit'!$AJ$25,IF(F67="Scenario3PBT11",'Deep retrofit'!$AK$25,"")))&amp;IF(F67="Scenario1PBT12",'Deep retrofit'!$AL$25,IF(F67="Scenario2PBT12",'Deep retrofit'!$AM$25,IF(F67="Scenario3PBT12",'Deep retrofit'!$AN$25,"")))&amp;IF(F67="Scenario1PBT13",'Deep retrofit'!$AO$25,IF(F67="Scenario2PBT13",'Deep retrofit'!$AP$25,IF(F67="Scenario3PBT13",'Deep retrofit'!$AQ$25,"")))&amp;IF(F67="Scenario1PBT14",'Deep retrofit'!$AR$25,IF(F67="Scenario2PBT14",'Deep retrofit'!$AS$25,IF(F67="Scenario3PBT14",'Deep retrofit'!$AT$25,"")))&amp;IF(F67="Scenario1PBT15",'Deep retrofit'!$AU$25,IF(F67="Scenario2PBT15",'Deep retrofit'!$AV$25,IF(F67="Scenario3PBT15",'Deep retrofit'!$AW$25,"")))</f>
        <v/>
      </c>
      <c r="R67" s="117">
        <f t="shared" si="18"/>
        <v>0</v>
      </c>
      <c r="S67" s="117" t="str">
        <f>IF(F67="Scenario1PBT1",'Deep retrofit'!$E$27,IF(F67="Scenario2PBT1",'Deep retrofit'!$F$27,IF(F67="Scenario3PBT1",'Deep retrofit'!$G$27,"")))&amp;IF(F67="Scenario1PBT2",'Deep retrofit'!$H$27,IF(F67="Scenario2PBT2",'Deep retrofit'!$I$27,IF(F67="Scenario3PBT2",'Deep retrofit'!$J$27,"")))&amp;IF(F67="Scenario1PBT3",'Deep retrofit'!$K$27,IF(F67="Scenario2PBT3",'Deep retrofit'!$L$27,IF(F67="Scenario3PBT3",'Deep retrofit'!$M$27,"")))&amp;IF(F67="Scenario1PBT4",'Deep retrofit'!$N$27,IF(F67="Scenario2PBT4",'Deep retrofit'!$O$27,IF(F67="Scenario3PBT4",'Deep retrofit'!$P$27,"")))&amp;IF(F67="Scenario1PBT5",'Deep retrofit'!$Q$27,IF(F67="Scenario2PBT5",'Deep retrofit'!$R$27,IF(F67="Scenario3PBT5",'Deep retrofit'!$S$27,"")))&amp;IF(F67="Scenario1PBT6",'Deep retrofit'!$T$27,IF(F67="Scenario2PBT6",'Deep retrofit'!$U$27,IF(F67="Scenario3PBT6",'Deep retrofit'!$V$27,"")))&amp;IF(F67="Scenario1PBT7",'Deep retrofit'!$W$27,IF(F67="Scenario2PBT7",'Deep retrofit'!$X$27,IF(F67="Scenario3PBT7",'Deep retrofit'!$Y$27,"")))&amp;IF(F67="Scenario1PBT8",'Deep retrofit'!$Z$27,IF(F67="Scenario2PBT8",'Deep retrofit'!$AA$27,IF(F67="Scenario3PBT8",'Deep retrofit'!$AB$27,"")))&amp;IF(F67="Scenario1PBT9",'Deep retrofit'!$AC$27,IF(F67="Scenario2PBT9",'Deep retrofit'!$AD$27,IF(F67="Scenario3PBT9",'Deep retrofit'!$AE$27,"")))&amp;IF(F67="Scenario1PBT10",'Deep retrofit'!$AF$27,IF(F67="Scenario2PBT10",'Deep retrofit'!$AG$27,IF(F67="Scenario3PBT10",'Deep retrofit'!$AH$27,"")))&amp;IF(F67="Scenario1PBT11",'Deep retrofit'!$AI$27,IF(F67="Scenario2PBT11",'Deep retrofit'!$AJ$27,IF(F67="Scenario3PBT11",'Deep retrofit'!$AK$27,"")))&amp;IF(F67="Scenario1PBT12",'Deep retrofit'!$AL$27,IF(F67="Scenario2PBT12",'Deep retrofit'!$AM$27,IF(F67="Scenario3PBT12",'Deep retrofit'!$AN$27,"")))&amp;IF(F67="Scenario1PBT13",'Deep retrofit'!$AO$27,IF(F67="Scenario2PBT13",'Deep retrofit'!$AP$27,IF(F67="Scenario3PBT13",'Deep retrofit'!$AQ$27,"")))&amp;IF(F67="Scenario1PBT14",'Deep retrofit'!$AR$27,IF(F67="Scenario2PBT14",'Deep retrofit'!$AS$27,IF(F67="Scenario3PBT14",'Deep retrofit'!$AT$27,"")))&amp;IF(F67="Scenario1PBT15",'Deep retrofit'!$AU$27,IF(F67="Scenario2PBT15",'Deep retrofit'!$AV$27,IF(F67="Scenario3PBT15",'Deep retrofit'!$AW$27,"")))</f>
        <v/>
      </c>
      <c r="T67" s="207">
        <f t="shared" si="19"/>
        <v>0</v>
      </c>
      <c r="U67" s="206" t="str">
        <f>IF(F67="Scenario1PBT1",'Deep retrofit'!$E$38,IF(F67="Scenario2PBT1",'Deep retrofit'!$F$38,IF(F67="Scenario3PBT1",'Deep retrofit'!$G$38,"")))&amp;IF(F67="Scenario1PBT2",'Deep retrofit'!$H$38,IF(F67="Scenario2PBT2",'Deep retrofit'!$I$38,IF(F67="Scenario3PBT2",'Deep retrofit'!$J$38,"")))&amp;IF(F67="Scenario1PBT3",'Deep retrofit'!$K$38,IF(F67="Scenario2PBT3",'Deep retrofit'!$L$38,IF(F67="Scenario3PBT3",'Deep retrofit'!$M$38,"")))&amp;IF(F67="Scenario1PBT4",'Deep retrofit'!$N$38,IF(F67="Scenario2PBT4",'Deep retrofit'!$O$38,IF(F67="Scenario3PBT4",'Deep retrofit'!$P$38,"")))&amp;IF(F67="Scenario1PBT5",'Deep retrofit'!$Q$38,IF(F67="Scenario2PBT5",'Deep retrofit'!$R$38,IF(F67="Scenario3PBT5",'Deep retrofit'!$S$38,"")))&amp;IF(F67="Scenario1PBT6",'Deep retrofit'!$T$38,IF(F67="Scenario2PBT6",'Deep retrofit'!$U$38,IF(F67="Scenario3PBT6",'Deep retrofit'!$V$38,"")))&amp;IF(F67="Scenario1PBT7",'Deep retrofit'!$W$38,IF(F67="Scenario2PBT7",'Deep retrofit'!$X$38,IF(F67="Scenario3PBT7",'Deep retrofit'!$Y$38,"")))&amp;IF(F67="Scenario1PBT8",'Deep retrofit'!$Z$38,IF(F67="Scenario2PBT8",'Deep retrofit'!$AA$38,IF(F67="Scenario3PBT8",'Deep retrofit'!$AB$38,"")))&amp;IF(F67="Scenario1PBT9",'Deep retrofit'!$AC$38,IF(F67="Scenario2PBT9",'Deep retrofit'!$AD$38,IF(F67="Scenario3PBT9",'Deep retrofit'!$AE$38,"")))&amp;IF(F67="Scenario1PBT10",'Deep retrofit'!$AF$38,IF(F67="Scenario2PBT10",'Deep retrofit'!$AG$38,IF(F67="Scenario3PBT10",'Deep retrofit'!$AH$38,"")))&amp;IF(F67="Scenario1PBT11",'Deep retrofit'!$AI$38,IF(F67="Scenario2PBT11",'Deep retrofit'!$AJ$38,IF(F67="Scenario3PBT11",'Deep retrofit'!$AK$38,"")))&amp;IF(F67="Scenario1PBT12",'Deep retrofit'!$AL$38,IF(F67="Scenario2PBT12",'Deep retrofit'!$AM$38,IF(F67="Scenario3PBT12",'Deep retrofit'!$AN$38,"")))&amp;IF(F67="Scenario1PBT13",'Deep retrofit'!$AO$38,IF(F67="Scenario2PBT13",'Deep retrofit'!$AP$38,IF(F67="Scenario3PBT13",'Deep retrofit'!$AQ$38,"")))&amp;IF(F67="Scenario1PBT14",'Deep retrofit'!$AR$38,IF(F67="Scenario2PBT14",'Deep retrofit'!$AS$38,IF(F67="Scenario3PBT14",'Deep retrofit'!$AT$38,"")))&amp;IF(F67="Scenario1PBT15",'Deep retrofit'!$AU$38,IF(F67="Scenario2PBT15",'Deep retrofit'!$AV$38,IF(F67="Scenario3PBT15",'Deep retrofit'!$AW$38,"")))</f>
        <v/>
      </c>
      <c r="V67" s="117">
        <f t="shared" si="20"/>
        <v>0</v>
      </c>
      <c r="W67" s="117" t="str">
        <f>IF(F67="Scenario1PBT1",'Deep retrofit'!$E$40,IF(F67="Scenario2PBT1",'Deep retrofit'!$F$40,IF(F67="Scenario3PBT1",'Deep retrofit'!$G$40,"")))&amp;IF(F67="Scenario1PBT2",'Deep retrofit'!$H$40,IF(F67="Scenario2PBT2",'Deep retrofit'!$I$40,IF(F67="Scenario3PBT2",'Deep retrofit'!$J$40,"")))&amp;IF(F67="Scenario1PBT3",'Deep retrofit'!$K$40,IF(F67="Scenario2PBT3",'Deep retrofit'!$L$40,IF(F67="Scenario3PBT3",'Deep retrofit'!$M$40,"")))&amp;IF(F67="Scenario1PBT4",'Deep retrofit'!$N$40,IF(F67="Scenario2PBT4",'Deep retrofit'!$O$40,IF(F67="Scenario3PBT4",'Deep retrofit'!$P$40,"")))&amp;IF(F67="Scenario1PBT5",'Deep retrofit'!$Q$40,IF(F67="Scenario2PBT5",'Deep retrofit'!$R$40,IF(F67="Scenario3PBT5",'Deep retrofit'!$S$40,"")))&amp;IF(F67="Scenario1PBT6",'Deep retrofit'!$T$40,IF(F67="Scenario2PBT6",'Deep retrofit'!$U$40,IF(F67="Scenario3PBT6",'Deep retrofit'!$V$40,"")))&amp;IF(F67="Scenario1PBT7",'Deep retrofit'!$W$40,IF(F67="Scenario2PBT7",'Deep retrofit'!$X$40,IF(F67="Scenario3PBT7",'Deep retrofit'!$Y$40,"")))&amp;IF(F67="Scenario1PBT8",'Deep retrofit'!$Z$40,IF(F67="Scenario2PBT8",'Deep retrofit'!$AA$40,IF(F67="Scenario3PBT8",'Deep retrofit'!$AB$40,"")))&amp;IF(F67="Scenario1PBT9",'Deep retrofit'!$AC$40,IF(F67="Scenario2PBT9",'Deep retrofit'!$AD$40,IF(F67="Scenario3PBT9",'Deep retrofit'!$AE$40,"")))&amp;IF(F67="Scenario1PBT10",'Deep retrofit'!$AF$40,IF(F67="Scenario2PBT10",'Deep retrofit'!$AG$40,IF(F67="Scenario3PBT10",'Deep retrofit'!$AH$40,"")))&amp;IF(F67="Scenario1PBT11",'Deep retrofit'!$AI$40,IF(F67="Scenario2PBT11",'Deep retrofit'!$AJ$40,IF(F67="Scenario3PBT11",'Deep retrofit'!$AK$40,"")))&amp;IF(F67="Scenario1PBT12",'Deep retrofit'!$AL$40,IF(F67="Scenario2PBT12",'Deep retrofit'!$AM$40,IF(F67="Scenario3PBT12",'Deep retrofit'!$AN$40,"")))&amp;IF(F67="Scenario1PBT13",'Deep retrofit'!$AO$40,IF(F67="Scenario2PBT13",'Deep retrofit'!$AP$40,IF(F67="Scenario3PBT13",'Deep retrofit'!$AQ$40,"")))&amp;IF(F67="Scenario1PBT14",'Deep retrofit'!$AR$40,IF(F67="Scenario2PBT14",'Deep retrofit'!$AS$40,IF(F67="Scenario3PBT14",'Deep retrofit'!$AT$40,"")))&amp;IF(F67="Scenario1PBT15",'Deep retrofit'!$AU$40,IF(F67="Scenario2PBT15",'Deep retrofit'!$AV$40,IF(F67="Scenario3PBT15",'Deep retrofit'!$AW$40,"")))</f>
        <v/>
      </c>
      <c r="X67" s="117">
        <f t="shared" si="21"/>
        <v>0</v>
      </c>
      <c r="Y67" s="117" t="str">
        <f>IF(F67="Scenario1PBT1",'Deep retrofit'!$E$42,IF(F67="Scenario2PBT1",'Deep retrofit'!$F$42,IF(F67="Scenario3PBT1",'Deep retrofit'!$G$42,"")))&amp;IF(F67="Scenario1PBT2",'Deep retrofit'!$H$42,IF(F67="Scenario2PBT2",'Deep retrofit'!$I$42,IF(F67="Scenario3PBT2",'Deep retrofit'!$J$42,"")))&amp;IF(F67="Scenario1PBT3",'Deep retrofit'!$K$42,IF(F67="Scenario2PBT3",'Deep retrofit'!$L$42,IF(F67="Scenario3PBT3",'Deep retrofit'!$M$42,"")))&amp;IF(F67="Scenario1PBT4",'Deep retrofit'!$N$42,IF(F67="Scenario2PBT4",'Deep retrofit'!$O$42,IF(F67="Scenario3PBT4",'Deep retrofit'!$P$42,"")))&amp;IF(F67="Scenario1PBT5",'Deep retrofit'!$Q$42,IF(F67="Scenario2PBT5",'Deep retrofit'!$R$42,IF(F67="Scenario3PBT5",'Deep retrofit'!$S$42,"")))&amp;IF(F67="Scenario1PBT6",'Deep retrofit'!$T$42,IF(F67="Scenario2PBT6",'Deep retrofit'!$U$42,IF(F67="Scenario3PBT6",'Deep retrofit'!$V$42,"")))&amp;IF(F67="Scenario1PBT7",'Deep retrofit'!$W$42,IF(F67="Scenario2PBT7",'Deep retrofit'!$X$42,IF(F67="Scenario3PBT7",'Deep retrofit'!$Y$42,"")))&amp;IF(F67="Scenario1PBT8",'Deep retrofit'!$Z$42,IF(F67="Scenario2PBT8",'Deep retrofit'!$AA$42,IF(F67="Scenario3PBT8",'Deep retrofit'!$AB$42,"")))&amp;IF(F67="Scenario1PBT9",'Deep retrofit'!$AC$42,IF(F67="Scenario2PBT9",'Deep retrofit'!$AD$42,IF(F67="Scenario3PBT9",'Deep retrofit'!$AE$42,"")))&amp;IF(F67="Scenario1PBT10",'Deep retrofit'!$AF$42,IF(F67="Scenario2PBT10",'Deep retrofit'!$AG$42,IF(F67="Scenario3PBT10",'Deep retrofit'!$AH$42,"")))&amp;IF(F67="Scenario1PBT11",'Deep retrofit'!$AI$42,IF(F67="Scenario2PBT11",'Deep retrofit'!$AJ$42,IF(F67="Scenario3PBT11",'Deep retrofit'!$AK$42,"")))&amp;IF(F67="Scenario1PBT12",'Deep retrofit'!$AL$42,IF(F67="Scenario2PBT12",'Deep retrofit'!$AM$42,IF(F67="Scenario3PBT12",'Deep retrofit'!$AN$42,"")))&amp;IF(F67="Scenario1PBT13",'Deep retrofit'!$AO$42,IF(F67="Scenario2PBT13",'Deep retrofit'!$AP$42,IF(F67="Scenario3PBT13",'Deep retrofit'!$AQ$42,"")))&amp;IF(F67="Scenario1PBT14",'Deep retrofit'!$AR$42,IF(F67="Scenario2PBT14",'Deep retrofit'!$AS$42,IF(F67="Scenario3PBT14",'Deep retrofit'!$AT$42,"")))&amp;IF(F67="Scenario1PBT15",'Deep retrofit'!$AU$42,IF(F67="Scenario2PBT15",'Deep retrofit'!$AV$42,IF(F67="Scenario3PBT15",'Deep retrofit'!$AW$42,"")))</f>
        <v/>
      </c>
      <c r="Z67" s="117">
        <f t="shared" si="22"/>
        <v>0</v>
      </c>
      <c r="AA67" s="269" t="str">
        <f>IF(F67="Scenario1PBT1",'Deep retrofit'!$E$101,IF(F67="Scenario2PBT1",'Deep retrofit'!$F$101,IF(F67="Scenario3PBT1",'Deep retrofit'!$G$101,"")))&amp;IF(F67="Scenario1PBT2",'Deep retrofit'!$H$101,IF(F67="Scenario2PBT2",'Deep retrofit'!$I$101,IF(F67="Scenario3PBT2",'Deep retrofit'!$J$101,"")))&amp;IF(F67="Scenario1PBT3",'Deep retrofit'!$K$101,IF(F67="Scenario2PBT3",'Deep retrofit'!$L$101,IF(F67="Scenario3PBT3",'Deep retrofit'!$M$101,"")))&amp;IF(F67="Scenario1PBT4",'Deep retrofit'!$N$101,IF(F67="Scenario2PBT4",'Deep retrofit'!$O$101,IF(F67="Scenario3PBT4",'Deep retrofit'!$P$101,"")))&amp;IF(F67="Scenario1PBT5",'Deep retrofit'!$Q$101,IF(F67="Scenario2PBT5",'Deep retrofit'!$R$101,IF(F67="Scenario3PBT5",'Deep retrofit'!$S$101,"")))&amp;IF(F67="Scenario1PBT6",'Deep retrofit'!$T$101,IF(F67="Scenario2PBT6",'Deep retrofit'!$U$101,IF(F67="Scenario3PBT6",'Deep retrofit'!$V$101,"")))&amp;IF(F67="Scenario1PBT7",'Deep retrofit'!$W$101,IF(F67="Scenario2PBT7",'Deep retrofit'!$X$101,IF(F67="Scenario3PBT7",'Deep retrofit'!$Y$101,"")))&amp;IF(F67="Scenario1PBT8",'Deep retrofit'!$Z$101,IF(F67="Scenario2PBT8",'Deep retrofit'!$AA$101,IF(F67="Scenario3PBT8",'Deep retrofit'!$AB$101,"")))&amp;IF(F67="Scenario1PBT9",'Deep retrofit'!$AC$101,IF(F67="Scenario2PBT9",'Deep retrofit'!$AD$101,IF(F67="Scenario3PBT9",'Deep retrofit'!$AE$101,"")))&amp;IF(F67="Scenario1PBT10",'Deep retrofit'!$AF$101,IF(F67="Scenario2PBT10",'Deep retrofit'!$AG$101,IF(F67="Scenario3PBT10",'Deep retrofit'!$AH$101,"")))&amp;IF(F67="Scenario1PBT11",'Deep retrofit'!$AI$101,IF(F67="Scenario2PBT11",'Deep retrofit'!$AJ$101,IF(F67="Scenario3PBT11",'Deep retrofit'!$AK$101,"")))&amp;IF(F67="Scenario1PBT12",'Deep retrofit'!$AL$101,IF(F67="Scenario2PBT12",'Deep retrofit'!$AM$101,IF(F67="Scenario3PBT12",'Deep retrofit'!$AN$101,"")))&amp;IF(F67="Scenario1PBT13",'Deep retrofit'!$AO$101,IF(F67="Scenario2PBT13",'Deep retrofit'!$AP$101,IF(F67="Scenario3PBT13",'Deep retrofit'!$AQ$101,"")))&amp;IF(F67="Scenario1PBT14",'Deep retrofit'!$AR$101,IF(F67="Scenario2PBT14",'Deep retrofit'!$AS$101,IF(F67="Scenario3PBT14",'Deep retrofit'!$AT$101,"")))&amp;IF(F67="Scenario1PBT15",'Deep retrofit'!$AU$101,IF(F67="Scenario2PBT15",'Deep retrofit'!$AV$101,IF(F67="Scenario3PBT15",'Deep retrofit'!$AW$101,"")))</f>
        <v/>
      </c>
      <c r="AB67" s="203">
        <f t="shared" si="23"/>
        <v>0</v>
      </c>
      <c r="AC67" s="372" t="str">
        <f t="shared" si="24"/>
        <v/>
      </c>
      <c r="AD67" s="353">
        <f>IF(AC67="",IFERROR('Projection_Base-case'!G68-G67,0),0)</f>
        <v>0</v>
      </c>
      <c r="AE67" s="350">
        <f t="shared" si="25"/>
        <v>0</v>
      </c>
      <c r="AF67" s="361">
        <f>IFERROR(100*AD67/'Projection_Base-case'!G68,0)</f>
        <v>0</v>
      </c>
      <c r="AG67" s="352">
        <f>IF(AC67="",IFERROR('Projection_Base-case'!I68-I67,0),0)</f>
        <v>0</v>
      </c>
      <c r="AH67" s="353">
        <f t="shared" si="26"/>
        <v>0</v>
      </c>
      <c r="AI67" s="361">
        <f>IFERROR(100*AG67/'Projection_Base-case'!I68,0)</f>
        <v>0</v>
      </c>
      <c r="AJ67" s="352">
        <f>IF(AC67="",IFERROR('Projection_Base-case'!K68-K67,0),0)</f>
        <v>0</v>
      </c>
      <c r="AK67" s="353">
        <f t="shared" si="27"/>
        <v>0</v>
      </c>
      <c r="AL67" s="361">
        <f>IFERROR(100*AJ67/'Projection_Base-case'!K68,0)</f>
        <v>0</v>
      </c>
      <c r="AM67" s="352">
        <f>-IF(AC67="",IFERROR('Projection_Base-case'!M68-M67,0),0)</f>
        <v>0</v>
      </c>
      <c r="AN67" s="353">
        <f t="shared" si="28"/>
        <v>0</v>
      </c>
      <c r="AO67" s="354">
        <f>IFERROR(IF('Projection_Base-case'!N68&gt;0,100*AN67/'Projection_Base-case'!N68,100*AN67/N67),0)</f>
        <v>0</v>
      </c>
      <c r="AP67" s="355">
        <f>IF(AC67="",IFERROR('Projection_Base-case'!O68-O67,0),0)</f>
        <v>0</v>
      </c>
      <c r="AQ67" s="356">
        <f t="shared" si="29"/>
        <v>0</v>
      </c>
      <c r="AR67" s="356">
        <f>IFERROR(100*AP67/'Projection_Base-case'!O68,0)</f>
        <v>0</v>
      </c>
      <c r="AS67" s="355">
        <f>IF(AC67="",IFERROR('Projection_Base-case'!Q68-Q67,0),0)</f>
        <v>0</v>
      </c>
      <c r="AT67" s="356">
        <f t="shared" si="30"/>
        <v>0</v>
      </c>
      <c r="AU67" s="356">
        <f>IFERROR(100*AS67/'Projection_Base-case'!Q68,0)</f>
        <v>0</v>
      </c>
      <c r="AV67" s="355">
        <f>IF(AC67="",IFERROR('Projection_Base-case'!S68-S67,0),0)</f>
        <v>0</v>
      </c>
      <c r="AW67" s="356">
        <f t="shared" si="31"/>
        <v>0</v>
      </c>
      <c r="AX67" s="357">
        <f>IFERROR(100*AV67/'Projection_Base-case'!S68,0)</f>
        <v>0</v>
      </c>
      <c r="AY67" s="358">
        <f>IF(AC67="",IFERROR('Projection_Base-case'!U68-U67,0),0)</f>
        <v>0</v>
      </c>
      <c r="AZ67" s="359">
        <f t="shared" si="32"/>
        <v>0</v>
      </c>
      <c r="BA67" s="359">
        <f>IFERROR(100*AY67/'Projection_Base-case'!U68,0)</f>
        <v>0</v>
      </c>
      <c r="BB67" s="358">
        <f>IF(AC67="",IFERROR('Projection_Base-case'!W68-W67,0),0)</f>
        <v>0</v>
      </c>
      <c r="BC67" s="359">
        <f t="shared" si="33"/>
        <v>0</v>
      </c>
      <c r="BD67" s="359">
        <f>IFERROR(100*BB67/'Projection_Base-case'!W68,0)</f>
        <v>0</v>
      </c>
      <c r="BE67" s="358">
        <f>IF(AC67="",IFERROR('Projection_Base-case'!Y68-Y67,0),0)</f>
        <v>0</v>
      </c>
      <c r="BF67" s="359">
        <f t="shared" si="34"/>
        <v>0</v>
      </c>
      <c r="BG67" s="359">
        <f>IFERROR(100*BE67/'Projection_Base-case'!Y68,0)</f>
        <v>0</v>
      </c>
      <c r="BH67" s="359">
        <f t="shared" si="35"/>
        <v>0</v>
      </c>
      <c r="BI67" s="360">
        <f t="shared" si="36"/>
        <v>0</v>
      </c>
    </row>
    <row r="68" spans="1:61" ht="15.6">
      <c r="A68" s="205">
        <v>64</v>
      </c>
      <c r="B68" s="347">
        <f>IF('Projection_Base-case'!B69&lt;&gt;"",'Projection_Base-case'!B69,0)</f>
        <v>0</v>
      </c>
      <c r="C68" s="347">
        <f>IF('Projection_Base-case'!C69&lt;&gt;"",'Projection_Base-case'!C69,0)</f>
        <v>0</v>
      </c>
      <c r="D68" s="347">
        <f>IF('Projection_Base-case'!D69&lt;&gt;"",'Projection_Base-case'!D69,0)</f>
        <v>0</v>
      </c>
      <c r="E68" s="346"/>
      <c r="F68" s="202" t="str">
        <f t="shared" si="12"/>
        <v>0</v>
      </c>
      <c r="G68" s="177" t="str">
        <f>IF(F68="Scenario1PBT1",'Deep retrofit'!$E$6,IF(F68="Scenario2PBT1",'Deep retrofit'!$F$6,IF(F68="Scenario3PBT1",'Deep retrofit'!$G$6,"")))&amp;IF(F68="Scenario1PBT2",'Deep retrofit'!$H$6,IF(F68="Scenario2PBT2",'Deep retrofit'!$I$6,IF(F68="Scenario3PBT2",'Deep retrofit'!$J$6,"")))&amp;IF(F68="Scenario1PBT3",'Deep retrofit'!$K$6,IF(F68="Scenario2PBT3",'Deep retrofit'!$L$6,IF(F68="Scenario3PBT3",'Deep retrofit'!$M$6,"")))&amp;IF(F68="Scenario1PBT4",'Deep retrofit'!$N$6,IF(F68="Scenario2PBT4",'Deep retrofit'!$O$6,IF(F68="Scenario3PBT4",'Deep retrofit'!$P$6,"")))&amp;IF(F68="Scenario1PBT5",'Deep retrofit'!$Q$6,IF(F68="Scenario2PBT5",'Deep retrofit'!$R$6,IF(F68="Scenario3PBT5",'Deep retrofit'!$S$6,"")))&amp;IF(F68="Scenario1PBT6",'Deep retrofit'!$T$6,IF(F68="Scenario2PBT6",'Deep retrofit'!$U$6,IF(F68="Scenario3PBT6",'Deep retrofit'!$V$6,"")))&amp;IF(F68="Scenario1PBT7",'Deep retrofit'!$W$6,IF(F68="Scenario2PBT7",'Deep retrofit'!$X$6,IF(F68="Scenario3PBT7",'Deep retrofit'!$Y$6,"")))&amp;IF(F68="Scenario1PBT8",'Deep retrofit'!$Z$6,IF(F68="Scenario2PBT8",'Deep retrofit'!$AA$6,IF(F68="Scenario3PBT8",'Deep retrofit'!$AB$6,"")))&amp;IF(F68="Scenario1PBT9",'Deep retrofit'!$AC$6,IF(F68="Scenario2PBT9",'Deep retrofit'!$AD$6,IF(F68="Scenario3PBT9",'Deep retrofit'!$AE$6,"")))&amp;IF(F68="Scenario1PBT10",'Deep retrofit'!$AF$6,IF(F68="Scenario2PBT10",'Deep retrofit'!$AG$6,IF(F68="Scenario3PBT10",'Deep retrofit'!$AH$6,"")))&amp;IF(F68="Scenario1PBT11",'Deep retrofit'!$AI$6,IF(F68="Scenario2PBT11",'Deep retrofit'!$AJ$6,IF(F68="Scenario3PBT11",'Deep retrofit'!$AK$6,"")))&amp;IF(F68="Scenario1PBT12",'Deep retrofit'!$AL$6,IF(F68="Scenario2PBT12",'Deep retrofit'!$AM$6,IF(F68="Scenario3PBT12",'Deep retrofit'!$AN$6,"")))&amp;IF(F68="Scenario1PBT13",'Deep retrofit'!$AO$6,IF(F68="Scenario2PBT13",'Deep retrofit'!$AP$6,IF(F68="Scenario3PBT13",'Deep retrofit'!$AQ$6,"")))&amp;IF(F68="Scenario1PBT14",'Deep retrofit'!$AR$6,IF(F68="Scenario2PBT14",'Deep retrofit'!$AS$6,IF(F68="Scenario3PBT14",'Deep retrofit'!$AT$6,"")))&amp;IF(F68="Scenario1PBT15",'Deep retrofit'!$AU$6,IF(F68="Scenario2PBT15",'Deep retrofit'!$AV$6,IF(F68="Scenario3PBT15",'Deep retrofit'!$AW$6,"")))</f>
        <v/>
      </c>
      <c r="H68" s="117">
        <f t="shared" si="13"/>
        <v>0</v>
      </c>
      <c r="I68" s="178" t="str">
        <f>IF(F68="Scenario1PBT1",'Deep retrofit'!$E$16,IF(F68="Scenario2PBT1",'Deep retrofit'!$F$16,IF(F68="Scenario3PBT1",'Deep retrofit'!$G$16,"")))&amp;IF(F68="Scenario1PBT2",'Deep retrofit'!$H$16,IF(F68="Scenario2PBT2",'Deep retrofit'!$I$16,IF(F68="Scenario3PBT2",'Deep retrofit'!$J$16,"")))&amp;IF(F68="Scenario1PBT3",'Deep retrofit'!$K$16,IF(F68="Scenario2PBT3",'Deep retrofit'!$L$16,IF(F68="Scenario3PBT3",'Deep retrofit'!$M$16,"")))&amp;IF(F68="Scenario1PBT4",'Deep retrofit'!$N$16,IF(F68="Scenario2PBT4",'Deep retrofit'!$O$16,IF(F68="Scenario3PBT4",'Deep retrofit'!$P$16,"")))&amp;IF(F68="Scenario1PBT5",'Deep retrofit'!$Q$16,IF(F68="Scenario2PBT5",'Deep retrofit'!$R$16,IF(F68="Scenario3PBT5",'Deep retrofit'!$S$16,"")))&amp;IF(F68="Scenario1PBT6",'Deep retrofit'!$T$16,IF(F68="Scenario2PBT6",'Deep retrofit'!$U$16,IF(F68="Scenario3PBT6",'Deep retrofit'!$V$16,"")))&amp;IF(F68="Scenario1PBT7",'Deep retrofit'!$W$16,IF(F68="Scenario2PBT7",'Deep retrofit'!$X$16,IF(F68="Scenario3PBT7",'Deep retrofit'!$Y$16,"")))&amp;IF(F68="Scenario1PBT8",'Deep retrofit'!$Z$16,IF(F68="Scenario2PBT8",'Deep retrofit'!$AA$16,IF(F68="Scenario3PBT8",'Deep retrofit'!$AB$16,"")))&amp;IF(F68="Scenario1PBT9",'Deep retrofit'!$AC$16,IF(F68="Scenario2PBT9",'Deep retrofit'!$AD$16,IF(F68="Scenario3PBT9",'Deep retrofit'!$AE$16,"")))&amp;IF(F68="Scenario1PBT10",'Deep retrofit'!$AF$16,IF(F68="Scenario2PBT10",'Deep retrofit'!$AG$16,IF(F68="Scenario3PBT10",'Deep retrofit'!$AH$16,"")))&amp;IF(F68="Scenario1PBT11",'Deep retrofit'!$AI$16,IF(F68="Scenario2PBT11",'Deep retrofit'!$AJ$16,IF(F68="Scenario3PBT11",'Deep retrofit'!$AK$16,"")))&amp;IF(F68="Scenario1PBT12",'Deep retrofit'!$AL$16,IF(F68="Scenario2PBT12",'Deep retrofit'!$AM$16,IF(F68="Scenario3PBT12",'Deep retrofit'!$AN$16,"")))&amp;IF(F68="Scenario1PBT13",'Deep retrofit'!$AO$16,IF(F68="Scenario2PBT13",'Deep retrofit'!$AP$16,IF(F68="Scenario3PBT13",'Deep retrofit'!$AQ$16,"")))&amp;IF(F68="Scenario1PBT14",'Deep retrofit'!$AR$16,IF(F68="Scenario2PBT14",'Deep retrofit'!$AS$16,IF(F68="Scenario3PBT14",'Deep retrofit'!$AT$16,"")))&amp;IF(F68="Scenario1PBT15",'Deep retrofit'!$AU$16,IF(F68="Scenario2PBT15",'Deep retrofit'!$AV$16,IF(F68="Scenario3PBT15",'Deep retrofit'!$AW$16,"")))</f>
        <v/>
      </c>
      <c r="J68" s="117">
        <f t="shared" si="14"/>
        <v>0</v>
      </c>
      <c r="K68" s="117" t="str">
        <f>IF(F68="Scenario1PBT1",'Deep retrofit'!$E$18,IF(F68="Scenario2PBT1",'Deep retrofit'!$F$18,IF(F68="Scenario3PBT1",'Deep retrofit'!$G$18,"")))&amp;IF(F68="Scenario1PBT2",'Deep retrofit'!$H$18,IF(F68="Scenario2PBT2",'Deep retrofit'!$I$18,IF(F68="Scenario3PBT2",'Deep retrofit'!$J$18,"")))&amp;IF(F68="Scenario1PBT3",'Deep retrofit'!$K$18,IF(F68="Scenario2PBT3",'Deep retrofit'!$L$18,IF(F68="Scenario3PBT3",'Deep retrofit'!$M$18,"")))&amp;IF(F68="Scenario1PBT4",'Deep retrofit'!$N$18,IF(F68="Scenario2PBT4",'Deep retrofit'!$O$18,IF(F68="Scenario3PBT4",'Deep retrofit'!$P$18,"")))&amp;IF(F68="Scenario1PBT5",'Deep retrofit'!$Q$18,IF(F68="Scenario2PBT5",'Deep retrofit'!$R$18,IF(F68="Scenario3PBT5",'Deep retrofit'!$S$18,"")))&amp;IF(F68="Scenario1PBT6",'Deep retrofit'!$T$18,IF(F68="Scenario2PBT6",'Deep retrofit'!$U$18,IF(F68="Scenario3PBT6",'Deep retrofit'!$V$18,"")))&amp;IF(F68="Scenario1PBT7",'Deep retrofit'!$W$18,IF(F68="Scenario2PBT7",'Deep retrofit'!$X$18,IF(F68="Scenario3PBT7",'Deep retrofit'!$Y$18,"")))&amp;IF(F68="Scenario1PBT8",'Deep retrofit'!$Z$18,IF(F68="Scenario2PBT8",'Deep retrofit'!$AA$18,IF(F68="Scenario3PBT8",'Deep retrofit'!$AB$18,"")))&amp;IF(F68="Scenario1PBT9",'Deep retrofit'!$AC$18,IF(F68="Scenario2PBT9",'Deep retrofit'!$AD$18,IF(F68="Scenario3PBT9",'Deep retrofit'!$AE$18,"")))&amp;IF(F68="Scenario1PBT10",'Deep retrofit'!$AF$18,IF(F68="Scenario2PBT10",'Deep retrofit'!$AG$18,IF(F68="Scenario3PBT10",'Deep retrofit'!$AH$18,"")))&amp;IF(F68="Scenario1PBT11",'Deep retrofit'!$AI$18,IF(F68="Scenario2PBT11",'Deep retrofit'!$AJ$18,IF(F68="Scenario3PBT11",'Deep retrofit'!$AK$18,"")))&amp;IF(F68="Scenario1PBT12",'Deep retrofit'!$AL$18,IF(F68="Scenario2PBT12",'Deep retrofit'!$AM$18,IF(F68="Scenario3PBT12",'Deep retrofit'!$AN$18,"")))&amp;IF(F68="Scenario1PBT13",'Deep retrofit'!$AO$18,IF(F68="Scenario2PBT13",'Deep retrofit'!$AP$18,IF(F68="Scenario3PBT13",'Deep retrofit'!$AQ$18,"")))&amp;IF(F68="Scenario1PBT14",'Deep retrofit'!$AR$18,IF(F68="Scenario2PBT14",'Deep retrofit'!$AS$18,IF(F68="Scenario3PBT14",'Deep retrofit'!$AT$18,"")))&amp;IF(F68="Scenario1PBT15",'Deep retrofit'!$AU$18,IF(F68="Scenario2PBT15",'Deep retrofit'!$AV$18,IF(F68="Scenario3PBT15",'Deep retrofit'!$AW$18,"")))</f>
        <v/>
      </c>
      <c r="L68" s="117">
        <f t="shared" si="15"/>
        <v>0</v>
      </c>
      <c r="M68" s="117" t="str">
        <f>IF(F68="Scenario1PBT1",'Deep retrofit'!$E$20,IF(F68="Scenario2PBT1",'Deep retrofit'!$F$20,IF(F68="Scenario3PBT1",'Deep retrofit'!$G$20,"")))&amp;IF(F68="Scenario1PBT2",'Deep retrofit'!$H$20,IF(F68="Scenario2PBT2",'Deep retrofit'!$I$20,IF(F68="Scenario3PBT2",'Deep retrofit'!$J$20,"")))&amp;IF(F68="Scenario1PBT3",'Deep retrofit'!$K$20,IF(F68="Scenario2PBT3",'Deep retrofit'!$L$20,IF(F68="Scenario3PBT3",'Deep retrofit'!$M$20,"")))&amp;IF(F68="Scenario1PBT4",'Deep retrofit'!$N$20,IF(F68="Scenario2PBT4",'Deep retrofit'!$O$20,IF(F68="Scenario3PBT4",'Deep retrofit'!$P$20,"")))&amp;IF(F68="Scenario1PBT5",'Deep retrofit'!$Q$20,IF(F68="Scenario2PBT5",'Deep retrofit'!$R$20,IF(F68="Scenario3PBT5",'Deep retrofit'!$S$20,"")))&amp;IF(F68="Scenario1PBT6",'Deep retrofit'!$T$20,IF(F68="Scenario2PBT6",'Deep retrofit'!$U$20,IF(F68="Scenario3PBT6",'Deep retrofit'!$V$20,"")))&amp;IF(F68="Scenario1PBT7",'Deep retrofit'!$W$20,IF(F68="Scenario2PBT7",'Deep retrofit'!$X$20,IF(F68="Scenario3PBT7",'Deep retrofit'!$Y$20,"")))&amp;IF(F68="Scenario1PBT8",'Deep retrofit'!$Z$20,IF(F68="Scenario2PBT8",'Deep retrofit'!$AA$20,IF(F68="Scenario3PBT8",'Deep retrofit'!$AB$20,"")))&amp;IF(F68="Scenario1PBT9",'Deep retrofit'!$AC$20,IF(F68="Scenario2PBT9",'Deep retrofit'!$AD$20,IF(F68="Scenario3PBT9",'Deep retrofit'!$AE$20,"")))&amp;IF(F68="Scenario1PBT10",'Deep retrofit'!$AF$20,IF(F68="Scenario2PBT10",'Deep retrofit'!$AG$20,IF(F68="Scenario3PBT10",'Deep retrofit'!$AH$20,"")))&amp;IF(F68="Scenario1PBT11",'Deep retrofit'!$AI$20,IF(F68="Scenario2PBT11",'Deep retrofit'!$AJ$20,IF(F68="Scenario3PBT11",'Deep retrofit'!$AK$20,"")))&amp;IF(F68="Scenario1PBT12",'Deep retrofit'!$AL$20,IF(F68="Scenario2PBT12",'Deep retrofit'!$AM$20,IF(F68="Scenario3PBT12",'Deep retrofit'!$AN$20,"")))&amp;IF(F68="Scenario1PBT13",'Deep retrofit'!$AO$20,IF(F68="Scenario2PBT13",'Deep retrofit'!$AP$20,IF(F68="Scenario3PBT13",'Deep retrofit'!$AQ$20,"")))&amp;IF(F68="Scenario1PBT14",'Deep retrofit'!$AR$20,IF(F68="Scenario2PBT14",'Deep retrofit'!$AS$20,IF(F68="Scenario3PBT14",'Deep retrofit'!$AT$20,"")))&amp;IF(F68="Scenario1PBT15",'Deep retrofit'!$AU$20,IF(F68="Scenario2PBT15",'Deep retrofit'!$AV$20,IF(F68="Scenario3PBT15",'Deep retrofit'!$AW$20,"")))</f>
        <v/>
      </c>
      <c r="N68" s="118">
        <f t="shared" si="16"/>
        <v>0</v>
      </c>
      <c r="O68" s="206" t="str">
        <f>IF(F68="Scenario1PBT1",'Deep retrofit'!$E$23,IF(F68="Scenario2PBT1",'Deep retrofit'!$F$23,IF(F68="Scenario3PBT1",'Deep retrofit'!$G$23,"")))&amp;IF(F68="Scenario1PBT2",'Deep retrofit'!$H$23,IF(F68="Scenario2PBT2",'Deep retrofit'!$I$23,IF(F68="Scenario3PBT2",'Deep retrofit'!$J$23,"")))&amp;IF(F68="Scenario1PBT3",'Deep retrofit'!$K$23,IF(F68="Scenario2PBT3",'Deep retrofit'!$L$23,IF(F68="Scenario3PBT3",'Deep retrofit'!$M$23,"")))&amp;IF(F68="Scenario1PBT4",'Deep retrofit'!$N$23,IF(F68="Scenario2PBT4",'Deep retrofit'!$O$23,IF(F68="Scenario3PBT4",'Deep retrofit'!$P$23,"")))&amp;IF(F68="Scenario1PBT5",'Deep retrofit'!$Q$23,IF(F68="Scenario2PBT5",'Deep retrofit'!$R$23,IF(F68="Scenario3PBT5",'Deep retrofit'!$S$23,"")))&amp;IF(F68="Scenario1PBT6",'Deep retrofit'!$T$23,IF(F68="Scenario2PBT6",'Deep retrofit'!$U$23,IF(F68="Scenario3PBT6",'Deep retrofit'!$V$23,"")))&amp;IF(F68="Scenario1PBT7",'Deep retrofit'!$W$23,IF(F68="Scenario2PBT7",'Deep retrofit'!$X$23,IF(F68="Scenario3PBT7",'Deep retrofit'!$Y$23,"")))&amp;IF(F68="Scenario1PBT8",'Deep retrofit'!$Z$23,IF(F68="Scenario2PBT8",'Deep retrofit'!$AA$23,IF(F68="Scenario3PBT8",'Deep retrofit'!$AB$23,"")))&amp;IF(F68="Scenario1PBT9",'Deep retrofit'!$AC$23,IF(F68="Scenario2PBT9",'Deep retrofit'!$AD$23,IF(F68="Scenario3PBT9",'Deep retrofit'!$AE$23,"")))&amp;IF(F68="Scenario1PBT10",'Deep retrofit'!$AF$23,IF(F68="Scenario2PBT10",'Deep retrofit'!$AG$23,IF(F68="Scenario3PBT10",'Deep retrofit'!$AH$23,"")))&amp;IF(F68="Scenario1PBT11",'Deep retrofit'!$AI$23,IF(F68="Scenario2PBT11",'Deep retrofit'!$AJ$23,IF(F68="Scenario3PBT11",'Deep retrofit'!$AK$23,"")))&amp;IF(F68="Scenario1PBT12",'Deep retrofit'!$AL$23,IF(F68="Scenario2PBT12",'Deep retrofit'!$AM$23,IF(F68="Scenario3PBT12",'Deep retrofit'!$AN$23,"")))&amp;IF(F68="Scenario1PBT13",'Deep retrofit'!$AO$23,IF(F68="Scenario2PBT13",'Deep retrofit'!$AP$23,IF(F68="Scenario3PBT13",'Deep retrofit'!$AQ$23,"")))&amp;IF(F68="Scenario1PBT14",'Deep retrofit'!$AR$23,IF(F68="Scenario2PBT14",'Deep retrofit'!$AS$23,IF(F68="Scenario3PBT14",'Deep retrofit'!$AT$23,"")))&amp;IF(F68="Scenario1PBT15",'Deep retrofit'!$AU$23,IF(F68="Scenario2PBT15",'Deep retrofit'!$AV$23,IF(F68="Scenario3PBT15",'Deep retrofit'!$AW$23,"")))</f>
        <v/>
      </c>
      <c r="P68" s="117">
        <f t="shared" si="17"/>
        <v>0</v>
      </c>
      <c r="Q68" s="117" t="str">
        <f>IF(F68="Scenario1PBT1",'Deep retrofit'!$E$25,IF(F68="Scenario2PBT1",'Deep retrofit'!$F$25,IF(F68="Scenario3PBT1",'Deep retrofit'!$G$25,"")))&amp;IF(F68="Scenario1PBT2",'Deep retrofit'!$H$25,IF(F68="Scenario2PBT2",'Deep retrofit'!$I$25,IF(F68="Scenario3PBT2",'Deep retrofit'!$J$25,"")))&amp;IF(F68="Scenario1PBT3",'Deep retrofit'!$K$25,IF(F68="Scenario2PBT3",'Deep retrofit'!$L$25,IF(F68="Scenario3PBT3",'Deep retrofit'!$M$25,"")))&amp;IF(F68="Scenario1PBT4",'Deep retrofit'!$N$25,IF(F68="Scenario2PBT4",'Deep retrofit'!$O$25,IF(F68="Scenario3PBT4",'Deep retrofit'!$P$25,"")))&amp;IF(F68="Scenario1PBT5",'Deep retrofit'!$Q$25,IF(F68="Scenario2PBT5",'Deep retrofit'!$R$25,IF(F68="Scenario3PBT5",'Deep retrofit'!$S$25,"")))&amp;IF(F68="Scenario1PBT6",'Deep retrofit'!$T$25,IF(F68="Scenario2PBT6",'Deep retrofit'!$U$25,IF(F68="Scenario3PBT6",'Deep retrofit'!$V$25,"")))&amp;IF(F68="Scenario1PBT7",'Deep retrofit'!$W$25,IF(F68="Scenario2PBT7",'Deep retrofit'!$X$25,IF(F68="Scenario3PBT7",'Deep retrofit'!$Y$25,"")))&amp;IF(F68="Scenario1PBT8",'Deep retrofit'!$Z$25,IF(F68="Scenario2PBT8",'Deep retrofit'!$AA$25,IF(F68="Scenario3PBT8",'Deep retrofit'!$AB$25,"")))&amp;IF(F68="Scenario1PBT9",'Deep retrofit'!$AC$25,IF(F68="Scenario2PBT9",'Deep retrofit'!$AD$25,IF(F68="Scenario3PBT9",'Deep retrofit'!$AE$25,"")))&amp;IF(F68="Scenario1PBT10",'Deep retrofit'!$AF$25,IF(F68="Scenario2PBT10",'Deep retrofit'!$AG$25,IF(F68="Scenario3PBT10",'Deep retrofit'!$AH$25,"")))&amp;IF(F68="Scenario1PBT11",'Deep retrofit'!$AI$25,IF(F68="Scenario2PBT11",'Deep retrofit'!$AJ$25,IF(F68="Scenario3PBT11",'Deep retrofit'!$AK$25,"")))&amp;IF(F68="Scenario1PBT12",'Deep retrofit'!$AL$25,IF(F68="Scenario2PBT12",'Deep retrofit'!$AM$25,IF(F68="Scenario3PBT12",'Deep retrofit'!$AN$25,"")))&amp;IF(F68="Scenario1PBT13",'Deep retrofit'!$AO$25,IF(F68="Scenario2PBT13",'Deep retrofit'!$AP$25,IF(F68="Scenario3PBT13",'Deep retrofit'!$AQ$25,"")))&amp;IF(F68="Scenario1PBT14",'Deep retrofit'!$AR$25,IF(F68="Scenario2PBT14",'Deep retrofit'!$AS$25,IF(F68="Scenario3PBT14",'Deep retrofit'!$AT$25,"")))&amp;IF(F68="Scenario1PBT15",'Deep retrofit'!$AU$25,IF(F68="Scenario2PBT15",'Deep retrofit'!$AV$25,IF(F68="Scenario3PBT15",'Deep retrofit'!$AW$25,"")))</f>
        <v/>
      </c>
      <c r="R68" s="117">
        <f t="shared" si="18"/>
        <v>0</v>
      </c>
      <c r="S68" s="117" t="str">
        <f>IF(F68="Scenario1PBT1",'Deep retrofit'!$E$27,IF(F68="Scenario2PBT1",'Deep retrofit'!$F$27,IF(F68="Scenario3PBT1",'Deep retrofit'!$G$27,"")))&amp;IF(F68="Scenario1PBT2",'Deep retrofit'!$H$27,IF(F68="Scenario2PBT2",'Deep retrofit'!$I$27,IF(F68="Scenario3PBT2",'Deep retrofit'!$J$27,"")))&amp;IF(F68="Scenario1PBT3",'Deep retrofit'!$K$27,IF(F68="Scenario2PBT3",'Deep retrofit'!$L$27,IF(F68="Scenario3PBT3",'Deep retrofit'!$M$27,"")))&amp;IF(F68="Scenario1PBT4",'Deep retrofit'!$N$27,IF(F68="Scenario2PBT4",'Deep retrofit'!$O$27,IF(F68="Scenario3PBT4",'Deep retrofit'!$P$27,"")))&amp;IF(F68="Scenario1PBT5",'Deep retrofit'!$Q$27,IF(F68="Scenario2PBT5",'Deep retrofit'!$R$27,IF(F68="Scenario3PBT5",'Deep retrofit'!$S$27,"")))&amp;IF(F68="Scenario1PBT6",'Deep retrofit'!$T$27,IF(F68="Scenario2PBT6",'Deep retrofit'!$U$27,IF(F68="Scenario3PBT6",'Deep retrofit'!$V$27,"")))&amp;IF(F68="Scenario1PBT7",'Deep retrofit'!$W$27,IF(F68="Scenario2PBT7",'Deep retrofit'!$X$27,IF(F68="Scenario3PBT7",'Deep retrofit'!$Y$27,"")))&amp;IF(F68="Scenario1PBT8",'Deep retrofit'!$Z$27,IF(F68="Scenario2PBT8",'Deep retrofit'!$AA$27,IF(F68="Scenario3PBT8",'Deep retrofit'!$AB$27,"")))&amp;IF(F68="Scenario1PBT9",'Deep retrofit'!$AC$27,IF(F68="Scenario2PBT9",'Deep retrofit'!$AD$27,IF(F68="Scenario3PBT9",'Deep retrofit'!$AE$27,"")))&amp;IF(F68="Scenario1PBT10",'Deep retrofit'!$AF$27,IF(F68="Scenario2PBT10",'Deep retrofit'!$AG$27,IF(F68="Scenario3PBT10",'Deep retrofit'!$AH$27,"")))&amp;IF(F68="Scenario1PBT11",'Deep retrofit'!$AI$27,IF(F68="Scenario2PBT11",'Deep retrofit'!$AJ$27,IF(F68="Scenario3PBT11",'Deep retrofit'!$AK$27,"")))&amp;IF(F68="Scenario1PBT12",'Deep retrofit'!$AL$27,IF(F68="Scenario2PBT12",'Deep retrofit'!$AM$27,IF(F68="Scenario3PBT12",'Deep retrofit'!$AN$27,"")))&amp;IF(F68="Scenario1PBT13",'Deep retrofit'!$AO$27,IF(F68="Scenario2PBT13",'Deep retrofit'!$AP$27,IF(F68="Scenario3PBT13",'Deep retrofit'!$AQ$27,"")))&amp;IF(F68="Scenario1PBT14",'Deep retrofit'!$AR$27,IF(F68="Scenario2PBT14",'Deep retrofit'!$AS$27,IF(F68="Scenario3PBT14",'Deep retrofit'!$AT$27,"")))&amp;IF(F68="Scenario1PBT15",'Deep retrofit'!$AU$27,IF(F68="Scenario2PBT15",'Deep retrofit'!$AV$27,IF(F68="Scenario3PBT15",'Deep retrofit'!$AW$27,"")))</f>
        <v/>
      </c>
      <c r="T68" s="207">
        <f t="shared" si="19"/>
        <v>0</v>
      </c>
      <c r="U68" s="206" t="str">
        <f>IF(F68="Scenario1PBT1",'Deep retrofit'!$E$38,IF(F68="Scenario2PBT1",'Deep retrofit'!$F$38,IF(F68="Scenario3PBT1",'Deep retrofit'!$G$38,"")))&amp;IF(F68="Scenario1PBT2",'Deep retrofit'!$H$38,IF(F68="Scenario2PBT2",'Deep retrofit'!$I$38,IF(F68="Scenario3PBT2",'Deep retrofit'!$J$38,"")))&amp;IF(F68="Scenario1PBT3",'Deep retrofit'!$K$38,IF(F68="Scenario2PBT3",'Deep retrofit'!$L$38,IF(F68="Scenario3PBT3",'Deep retrofit'!$M$38,"")))&amp;IF(F68="Scenario1PBT4",'Deep retrofit'!$N$38,IF(F68="Scenario2PBT4",'Deep retrofit'!$O$38,IF(F68="Scenario3PBT4",'Deep retrofit'!$P$38,"")))&amp;IF(F68="Scenario1PBT5",'Deep retrofit'!$Q$38,IF(F68="Scenario2PBT5",'Deep retrofit'!$R$38,IF(F68="Scenario3PBT5",'Deep retrofit'!$S$38,"")))&amp;IF(F68="Scenario1PBT6",'Deep retrofit'!$T$38,IF(F68="Scenario2PBT6",'Deep retrofit'!$U$38,IF(F68="Scenario3PBT6",'Deep retrofit'!$V$38,"")))&amp;IF(F68="Scenario1PBT7",'Deep retrofit'!$W$38,IF(F68="Scenario2PBT7",'Deep retrofit'!$X$38,IF(F68="Scenario3PBT7",'Deep retrofit'!$Y$38,"")))&amp;IF(F68="Scenario1PBT8",'Deep retrofit'!$Z$38,IF(F68="Scenario2PBT8",'Deep retrofit'!$AA$38,IF(F68="Scenario3PBT8",'Deep retrofit'!$AB$38,"")))&amp;IF(F68="Scenario1PBT9",'Deep retrofit'!$AC$38,IF(F68="Scenario2PBT9",'Deep retrofit'!$AD$38,IF(F68="Scenario3PBT9",'Deep retrofit'!$AE$38,"")))&amp;IF(F68="Scenario1PBT10",'Deep retrofit'!$AF$38,IF(F68="Scenario2PBT10",'Deep retrofit'!$AG$38,IF(F68="Scenario3PBT10",'Deep retrofit'!$AH$38,"")))&amp;IF(F68="Scenario1PBT11",'Deep retrofit'!$AI$38,IF(F68="Scenario2PBT11",'Deep retrofit'!$AJ$38,IF(F68="Scenario3PBT11",'Deep retrofit'!$AK$38,"")))&amp;IF(F68="Scenario1PBT12",'Deep retrofit'!$AL$38,IF(F68="Scenario2PBT12",'Deep retrofit'!$AM$38,IF(F68="Scenario3PBT12",'Deep retrofit'!$AN$38,"")))&amp;IF(F68="Scenario1PBT13",'Deep retrofit'!$AO$38,IF(F68="Scenario2PBT13",'Deep retrofit'!$AP$38,IF(F68="Scenario3PBT13",'Deep retrofit'!$AQ$38,"")))&amp;IF(F68="Scenario1PBT14",'Deep retrofit'!$AR$38,IF(F68="Scenario2PBT14",'Deep retrofit'!$AS$38,IF(F68="Scenario3PBT14",'Deep retrofit'!$AT$38,"")))&amp;IF(F68="Scenario1PBT15",'Deep retrofit'!$AU$38,IF(F68="Scenario2PBT15",'Deep retrofit'!$AV$38,IF(F68="Scenario3PBT15",'Deep retrofit'!$AW$38,"")))</f>
        <v/>
      </c>
      <c r="V68" s="117">
        <f t="shared" si="20"/>
        <v>0</v>
      </c>
      <c r="W68" s="117" t="str">
        <f>IF(F68="Scenario1PBT1",'Deep retrofit'!$E$40,IF(F68="Scenario2PBT1",'Deep retrofit'!$F$40,IF(F68="Scenario3PBT1",'Deep retrofit'!$G$40,"")))&amp;IF(F68="Scenario1PBT2",'Deep retrofit'!$H$40,IF(F68="Scenario2PBT2",'Deep retrofit'!$I$40,IF(F68="Scenario3PBT2",'Deep retrofit'!$J$40,"")))&amp;IF(F68="Scenario1PBT3",'Deep retrofit'!$K$40,IF(F68="Scenario2PBT3",'Deep retrofit'!$L$40,IF(F68="Scenario3PBT3",'Deep retrofit'!$M$40,"")))&amp;IF(F68="Scenario1PBT4",'Deep retrofit'!$N$40,IF(F68="Scenario2PBT4",'Deep retrofit'!$O$40,IF(F68="Scenario3PBT4",'Deep retrofit'!$P$40,"")))&amp;IF(F68="Scenario1PBT5",'Deep retrofit'!$Q$40,IF(F68="Scenario2PBT5",'Deep retrofit'!$R$40,IF(F68="Scenario3PBT5",'Deep retrofit'!$S$40,"")))&amp;IF(F68="Scenario1PBT6",'Deep retrofit'!$T$40,IF(F68="Scenario2PBT6",'Deep retrofit'!$U$40,IF(F68="Scenario3PBT6",'Deep retrofit'!$V$40,"")))&amp;IF(F68="Scenario1PBT7",'Deep retrofit'!$W$40,IF(F68="Scenario2PBT7",'Deep retrofit'!$X$40,IF(F68="Scenario3PBT7",'Deep retrofit'!$Y$40,"")))&amp;IF(F68="Scenario1PBT8",'Deep retrofit'!$Z$40,IF(F68="Scenario2PBT8",'Deep retrofit'!$AA$40,IF(F68="Scenario3PBT8",'Deep retrofit'!$AB$40,"")))&amp;IF(F68="Scenario1PBT9",'Deep retrofit'!$AC$40,IF(F68="Scenario2PBT9",'Deep retrofit'!$AD$40,IF(F68="Scenario3PBT9",'Deep retrofit'!$AE$40,"")))&amp;IF(F68="Scenario1PBT10",'Deep retrofit'!$AF$40,IF(F68="Scenario2PBT10",'Deep retrofit'!$AG$40,IF(F68="Scenario3PBT10",'Deep retrofit'!$AH$40,"")))&amp;IF(F68="Scenario1PBT11",'Deep retrofit'!$AI$40,IF(F68="Scenario2PBT11",'Deep retrofit'!$AJ$40,IF(F68="Scenario3PBT11",'Deep retrofit'!$AK$40,"")))&amp;IF(F68="Scenario1PBT12",'Deep retrofit'!$AL$40,IF(F68="Scenario2PBT12",'Deep retrofit'!$AM$40,IF(F68="Scenario3PBT12",'Deep retrofit'!$AN$40,"")))&amp;IF(F68="Scenario1PBT13",'Deep retrofit'!$AO$40,IF(F68="Scenario2PBT13",'Deep retrofit'!$AP$40,IF(F68="Scenario3PBT13",'Deep retrofit'!$AQ$40,"")))&amp;IF(F68="Scenario1PBT14",'Deep retrofit'!$AR$40,IF(F68="Scenario2PBT14",'Deep retrofit'!$AS$40,IF(F68="Scenario3PBT14",'Deep retrofit'!$AT$40,"")))&amp;IF(F68="Scenario1PBT15",'Deep retrofit'!$AU$40,IF(F68="Scenario2PBT15",'Deep retrofit'!$AV$40,IF(F68="Scenario3PBT15",'Deep retrofit'!$AW$40,"")))</f>
        <v/>
      </c>
      <c r="X68" s="117">
        <f t="shared" si="21"/>
        <v>0</v>
      </c>
      <c r="Y68" s="117" t="str">
        <f>IF(F68="Scenario1PBT1",'Deep retrofit'!$E$42,IF(F68="Scenario2PBT1",'Deep retrofit'!$F$42,IF(F68="Scenario3PBT1",'Deep retrofit'!$G$42,"")))&amp;IF(F68="Scenario1PBT2",'Deep retrofit'!$H$42,IF(F68="Scenario2PBT2",'Deep retrofit'!$I$42,IF(F68="Scenario3PBT2",'Deep retrofit'!$J$42,"")))&amp;IF(F68="Scenario1PBT3",'Deep retrofit'!$K$42,IF(F68="Scenario2PBT3",'Deep retrofit'!$L$42,IF(F68="Scenario3PBT3",'Deep retrofit'!$M$42,"")))&amp;IF(F68="Scenario1PBT4",'Deep retrofit'!$N$42,IF(F68="Scenario2PBT4",'Deep retrofit'!$O$42,IF(F68="Scenario3PBT4",'Deep retrofit'!$P$42,"")))&amp;IF(F68="Scenario1PBT5",'Deep retrofit'!$Q$42,IF(F68="Scenario2PBT5",'Deep retrofit'!$R$42,IF(F68="Scenario3PBT5",'Deep retrofit'!$S$42,"")))&amp;IF(F68="Scenario1PBT6",'Deep retrofit'!$T$42,IF(F68="Scenario2PBT6",'Deep retrofit'!$U$42,IF(F68="Scenario3PBT6",'Deep retrofit'!$V$42,"")))&amp;IF(F68="Scenario1PBT7",'Deep retrofit'!$W$42,IF(F68="Scenario2PBT7",'Deep retrofit'!$X$42,IF(F68="Scenario3PBT7",'Deep retrofit'!$Y$42,"")))&amp;IF(F68="Scenario1PBT8",'Deep retrofit'!$Z$42,IF(F68="Scenario2PBT8",'Deep retrofit'!$AA$42,IF(F68="Scenario3PBT8",'Deep retrofit'!$AB$42,"")))&amp;IF(F68="Scenario1PBT9",'Deep retrofit'!$AC$42,IF(F68="Scenario2PBT9",'Deep retrofit'!$AD$42,IF(F68="Scenario3PBT9",'Deep retrofit'!$AE$42,"")))&amp;IF(F68="Scenario1PBT10",'Deep retrofit'!$AF$42,IF(F68="Scenario2PBT10",'Deep retrofit'!$AG$42,IF(F68="Scenario3PBT10",'Deep retrofit'!$AH$42,"")))&amp;IF(F68="Scenario1PBT11",'Deep retrofit'!$AI$42,IF(F68="Scenario2PBT11",'Deep retrofit'!$AJ$42,IF(F68="Scenario3PBT11",'Deep retrofit'!$AK$42,"")))&amp;IF(F68="Scenario1PBT12",'Deep retrofit'!$AL$42,IF(F68="Scenario2PBT12",'Deep retrofit'!$AM$42,IF(F68="Scenario3PBT12",'Deep retrofit'!$AN$42,"")))&amp;IF(F68="Scenario1PBT13",'Deep retrofit'!$AO$42,IF(F68="Scenario2PBT13",'Deep retrofit'!$AP$42,IF(F68="Scenario3PBT13",'Deep retrofit'!$AQ$42,"")))&amp;IF(F68="Scenario1PBT14",'Deep retrofit'!$AR$42,IF(F68="Scenario2PBT14",'Deep retrofit'!$AS$42,IF(F68="Scenario3PBT14",'Deep retrofit'!$AT$42,"")))&amp;IF(F68="Scenario1PBT15",'Deep retrofit'!$AU$42,IF(F68="Scenario2PBT15",'Deep retrofit'!$AV$42,IF(F68="Scenario3PBT15",'Deep retrofit'!$AW$42,"")))</f>
        <v/>
      </c>
      <c r="Z68" s="117">
        <f t="shared" si="22"/>
        <v>0</v>
      </c>
      <c r="AA68" s="269" t="str">
        <f>IF(F68="Scenario1PBT1",'Deep retrofit'!$E$101,IF(F68="Scenario2PBT1",'Deep retrofit'!$F$101,IF(F68="Scenario3PBT1",'Deep retrofit'!$G$101,"")))&amp;IF(F68="Scenario1PBT2",'Deep retrofit'!$H$101,IF(F68="Scenario2PBT2",'Deep retrofit'!$I$101,IF(F68="Scenario3PBT2",'Deep retrofit'!$J$101,"")))&amp;IF(F68="Scenario1PBT3",'Deep retrofit'!$K$101,IF(F68="Scenario2PBT3",'Deep retrofit'!$L$101,IF(F68="Scenario3PBT3",'Deep retrofit'!$M$101,"")))&amp;IF(F68="Scenario1PBT4",'Deep retrofit'!$N$101,IF(F68="Scenario2PBT4",'Deep retrofit'!$O$101,IF(F68="Scenario3PBT4",'Deep retrofit'!$P$101,"")))&amp;IF(F68="Scenario1PBT5",'Deep retrofit'!$Q$101,IF(F68="Scenario2PBT5",'Deep retrofit'!$R$101,IF(F68="Scenario3PBT5",'Deep retrofit'!$S$101,"")))&amp;IF(F68="Scenario1PBT6",'Deep retrofit'!$T$101,IF(F68="Scenario2PBT6",'Deep retrofit'!$U$101,IF(F68="Scenario3PBT6",'Deep retrofit'!$V$101,"")))&amp;IF(F68="Scenario1PBT7",'Deep retrofit'!$W$101,IF(F68="Scenario2PBT7",'Deep retrofit'!$X$101,IF(F68="Scenario3PBT7",'Deep retrofit'!$Y$101,"")))&amp;IF(F68="Scenario1PBT8",'Deep retrofit'!$Z$101,IF(F68="Scenario2PBT8",'Deep retrofit'!$AA$101,IF(F68="Scenario3PBT8",'Deep retrofit'!$AB$101,"")))&amp;IF(F68="Scenario1PBT9",'Deep retrofit'!$AC$101,IF(F68="Scenario2PBT9",'Deep retrofit'!$AD$101,IF(F68="Scenario3PBT9",'Deep retrofit'!$AE$101,"")))&amp;IF(F68="Scenario1PBT10",'Deep retrofit'!$AF$101,IF(F68="Scenario2PBT10",'Deep retrofit'!$AG$101,IF(F68="Scenario3PBT10",'Deep retrofit'!$AH$101,"")))&amp;IF(F68="Scenario1PBT11",'Deep retrofit'!$AI$101,IF(F68="Scenario2PBT11",'Deep retrofit'!$AJ$101,IF(F68="Scenario3PBT11",'Deep retrofit'!$AK$101,"")))&amp;IF(F68="Scenario1PBT12",'Deep retrofit'!$AL$101,IF(F68="Scenario2PBT12",'Deep retrofit'!$AM$101,IF(F68="Scenario3PBT12",'Deep retrofit'!$AN$101,"")))&amp;IF(F68="Scenario1PBT13",'Deep retrofit'!$AO$101,IF(F68="Scenario2PBT13",'Deep retrofit'!$AP$101,IF(F68="Scenario3PBT13",'Deep retrofit'!$AQ$101,"")))&amp;IF(F68="Scenario1PBT14",'Deep retrofit'!$AR$101,IF(F68="Scenario2PBT14",'Deep retrofit'!$AS$101,IF(F68="Scenario3PBT14",'Deep retrofit'!$AT$101,"")))&amp;IF(F68="Scenario1PBT15",'Deep retrofit'!$AU$101,IF(F68="Scenario2PBT15",'Deep retrofit'!$AV$101,IF(F68="Scenario3PBT15",'Deep retrofit'!$AW$101,"")))</f>
        <v/>
      </c>
      <c r="AB68" s="203">
        <f t="shared" si="23"/>
        <v>0</v>
      </c>
      <c r="AC68" s="372" t="str">
        <f t="shared" si="24"/>
        <v/>
      </c>
      <c r="AD68" s="353">
        <f>IF(AC68="",IFERROR('Projection_Base-case'!G69-G68,0),0)</f>
        <v>0</v>
      </c>
      <c r="AE68" s="350">
        <f t="shared" si="25"/>
        <v>0</v>
      </c>
      <c r="AF68" s="361">
        <f>IFERROR(100*AD68/'Projection_Base-case'!G69,0)</f>
        <v>0</v>
      </c>
      <c r="AG68" s="352">
        <f>IF(AC68="",IFERROR('Projection_Base-case'!I69-I68,0),0)</f>
        <v>0</v>
      </c>
      <c r="AH68" s="353">
        <f t="shared" si="26"/>
        <v>0</v>
      </c>
      <c r="AI68" s="361">
        <f>IFERROR(100*AG68/'Projection_Base-case'!I69,0)</f>
        <v>0</v>
      </c>
      <c r="AJ68" s="352">
        <f>IF(AC68="",IFERROR('Projection_Base-case'!K69-K68,0),0)</f>
        <v>0</v>
      </c>
      <c r="AK68" s="353">
        <f t="shared" si="27"/>
        <v>0</v>
      </c>
      <c r="AL68" s="361">
        <f>IFERROR(100*AJ68/'Projection_Base-case'!K69,0)</f>
        <v>0</v>
      </c>
      <c r="AM68" s="352">
        <f>-IF(AC68="",IFERROR('Projection_Base-case'!M69-M68,0),0)</f>
        <v>0</v>
      </c>
      <c r="AN68" s="353">
        <f t="shared" si="28"/>
        <v>0</v>
      </c>
      <c r="AO68" s="354">
        <f>IFERROR(IF('Projection_Base-case'!N69&gt;0,100*AN68/'Projection_Base-case'!N69,100*AN68/N68),0)</f>
        <v>0</v>
      </c>
      <c r="AP68" s="355">
        <f>IF(AC68="",IFERROR('Projection_Base-case'!O69-O68,0),0)</f>
        <v>0</v>
      </c>
      <c r="AQ68" s="356">
        <f t="shared" si="29"/>
        <v>0</v>
      </c>
      <c r="AR68" s="356">
        <f>IFERROR(100*AP68/'Projection_Base-case'!O69,0)</f>
        <v>0</v>
      </c>
      <c r="AS68" s="355">
        <f>IF(AC68="",IFERROR('Projection_Base-case'!Q69-Q68,0),0)</f>
        <v>0</v>
      </c>
      <c r="AT68" s="356">
        <f t="shared" si="30"/>
        <v>0</v>
      </c>
      <c r="AU68" s="356">
        <f>IFERROR(100*AS68/'Projection_Base-case'!Q69,0)</f>
        <v>0</v>
      </c>
      <c r="AV68" s="355">
        <f>IF(AC68="",IFERROR('Projection_Base-case'!S69-S68,0),0)</f>
        <v>0</v>
      </c>
      <c r="AW68" s="356">
        <f t="shared" si="31"/>
        <v>0</v>
      </c>
      <c r="AX68" s="357">
        <f>IFERROR(100*AV68/'Projection_Base-case'!S69,0)</f>
        <v>0</v>
      </c>
      <c r="AY68" s="358">
        <f>IF(AC68="",IFERROR('Projection_Base-case'!U69-U68,0),0)</f>
        <v>0</v>
      </c>
      <c r="AZ68" s="359">
        <f t="shared" si="32"/>
        <v>0</v>
      </c>
      <c r="BA68" s="359">
        <f>IFERROR(100*AY68/'Projection_Base-case'!U69,0)</f>
        <v>0</v>
      </c>
      <c r="BB68" s="358">
        <f>IF(AC68="",IFERROR('Projection_Base-case'!W69-W68,0),0)</f>
        <v>0</v>
      </c>
      <c r="BC68" s="359">
        <f t="shared" si="33"/>
        <v>0</v>
      </c>
      <c r="BD68" s="359">
        <f>IFERROR(100*BB68/'Projection_Base-case'!W69,0)</f>
        <v>0</v>
      </c>
      <c r="BE68" s="358">
        <f>IF(AC68="",IFERROR('Projection_Base-case'!Y69-Y68,0),0)</f>
        <v>0</v>
      </c>
      <c r="BF68" s="359">
        <f t="shared" si="34"/>
        <v>0</v>
      </c>
      <c r="BG68" s="359">
        <f>IFERROR(100*BE68/'Projection_Base-case'!Y69,0)</f>
        <v>0</v>
      </c>
      <c r="BH68" s="359">
        <f t="shared" si="35"/>
        <v>0</v>
      </c>
      <c r="BI68" s="360">
        <f t="shared" si="36"/>
        <v>0</v>
      </c>
    </row>
    <row r="69" spans="1:61" ht="15.6">
      <c r="A69" s="205">
        <v>65</v>
      </c>
      <c r="B69" s="347">
        <f>IF('Projection_Base-case'!B70&lt;&gt;"",'Projection_Base-case'!B70,0)</f>
        <v>0</v>
      </c>
      <c r="C69" s="347">
        <f>IF('Projection_Base-case'!C70&lt;&gt;"",'Projection_Base-case'!C70,0)</f>
        <v>0</v>
      </c>
      <c r="D69" s="347">
        <f>IF('Projection_Base-case'!D70&lt;&gt;"",'Projection_Base-case'!D70,0)</f>
        <v>0</v>
      </c>
      <c r="E69" s="346"/>
      <c r="F69" s="202" t="str">
        <f t="shared" si="12"/>
        <v>0</v>
      </c>
      <c r="G69" s="177" t="str">
        <f>IF(F69="Scenario1PBT1",'Deep retrofit'!$E$6,IF(F69="Scenario2PBT1",'Deep retrofit'!$F$6,IF(F69="Scenario3PBT1",'Deep retrofit'!$G$6,"")))&amp;IF(F69="Scenario1PBT2",'Deep retrofit'!$H$6,IF(F69="Scenario2PBT2",'Deep retrofit'!$I$6,IF(F69="Scenario3PBT2",'Deep retrofit'!$J$6,"")))&amp;IF(F69="Scenario1PBT3",'Deep retrofit'!$K$6,IF(F69="Scenario2PBT3",'Deep retrofit'!$L$6,IF(F69="Scenario3PBT3",'Deep retrofit'!$M$6,"")))&amp;IF(F69="Scenario1PBT4",'Deep retrofit'!$N$6,IF(F69="Scenario2PBT4",'Deep retrofit'!$O$6,IF(F69="Scenario3PBT4",'Deep retrofit'!$P$6,"")))&amp;IF(F69="Scenario1PBT5",'Deep retrofit'!$Q$6,IF(F69="Scenario2PBT5",'Deep retrofit'!$R$6,IF(F69="Scenario3PBT5",'Deep retrofit'!$S$6,"")))&amp;IF(F69="Scenario1PBT6",'Deep retrofit'!$T$6,IF(F69="Scenario2PBT6",'Deep retrofit'!$U$6,IF(F69="Scenario3PBT6",'Deep retrofit'!$V$6,"")))&amp;IF(F69="Scenario1PBT7",'Deep retrofit'!$W$6,IF(F69="Scenario2PBT7",'Deep retrofit'!$X$6,IF(F69="Scenario3PBT7",'Deep retrofit'!$Y$6,"")))&amp;IF(F69="Scenario1PBT8",'Deep retrofit'!$Z$6,IF(F69="Scenario2PBT8",'Deep retrofit'!$AA$6,IF(F69="Scenario3PBT8",'Deep retrofit'!$AB$6,"")))&amp;IF(F69="Scenario1PBT9",'Deep retrofit'!$AC$6,IF(F69="Scenario2PBT9",'Deep retrofit'!$AD$6,IF(F69="Scenario3PBT9",'Deep retrofit'!$AE$6,"")))&amp;IF(F69="Scenario1PBT10",'Deep retrofit'!$AF$6,IF(F69="Scenario2PBT10",'Deep retrofit'!$AG$6,IF(F69="Scenario3PBT10",'Deep retrofit'!$AH$6,"")))&amp;IF(F69="Scenario1PBT11",'Deep retrofit'!$AI$6,IF(F69="Scenario2PBT11",'Deep retrofit'!$AJ$6,IF(F69="Scenario3PBT11",'Deep retrofit'!$AK$6,"")))&amp;IF(F69="Scenario1PBT12",'Deep retrofit'!$AL$6,IF(F69="Scenario2PBT12",'Deep retrofit'!$AM$6,IF(F69="Scenario3PBT12",'Deep retrofit'!$AN$6,"")))&amp;IF(F69="Scenario1PBT13",'Deep retrofit'!$AO$6,IF(F69="Scenario2PBT13",'Deep retrofit'!$AP$6,IF(F69="Scenario3PBT13",'Deep retrofit'!$AQ$6,"")))&amp;IF(F69="Scenario1PBT14",'Deep retrofit'!$AR$6,IF(F69="Scenario2PBT14",'Deep retrofit'!$AS$6,IF(F69="Scenario3PBT14",'Deep retrofit'!$AT$6,"")))&amp;IF(F69="Scenario1PBT15",'Deep retrofit'!$AU$6,IF(F69="Scenario2PBT15",'Deep retrofit'!$AV$6,IF(F69="Scenario3PBT15",'Deep retrofit'!$AW$6,"")))</f>
        <v/>
      </c>
      <c r="H69" s="117">
        <f t="shared" si="13"/>
        <v>0</v>
      </c>
      <c r="I69" s="178" t="str">
        <f>IF(F69="Scenario1PBT1",'Deep retrofit'!$E$16,IF(F69="Scenario2PBT1",'Deep retrofit'!$F$16,IF(F69="Scenario3PBT1",'Deep retrofit'!$G$16,"")))&amp;IF(F69="Scenario1PBT2",'Deep retrofit'!$H$16,IF(F69="Scenario2PBT2",'Deep retrofit'!$I$16,IF(F69="Scenario3PBT2",'Deep retrofit'!$J$16,"")))&amp;IF(F69="Scenario1PBT3",'Deep retrofit'!$K$16,IF(F69="Scenario2PBT3",'Deep retrofit'!$L$16,IF(F69="Scenario3PBT3",'Deep retrofit'!$M$16,"")))&amp;IF(F69="Scenario1PBT4",'Deep retrofit'!$N$16,IF(F69="Scenario2PBT4",'Deep retrofit'!$O$16,IF(F69="Scenario3PBT4",'Deep retrofit'!$P$16,"")))&amp;IF(F69="Scenario1PBT5",'Deep retrofit'!$Q$16,IF(F69="Scenario2PBT5",'Deep retrofit'!$R$16,IF(F69="Scenario3PBT5",'Deep retrofit'!$S$16,"")))&amp;IF(F69="Scenario1PBT6",'Deep retrofit'!$T$16,IF(F69="Scenario2PBT6",'Deep retrofit'!$U$16,IF(F69="Scenario3PBT6",'Deep retrofit'!$V$16,"")))&amp;IF(F69="Scenario1PBT7",'Deep retrofit'!$W$16,IF(F69="Scenario2PBT7",'Deep retrofit'!$X$16,IF(F69="Scenario3PBT7",'Deep retrofit'!$Y$16,"")))&amp;IF(F69="Scenario1PBT8",'Deep retrofit'!$Z$16,IF(F69="Scenario2PBT8",'Deep retrofit'!$AA$16,IF(F69="Scenario3PBT8",'Deep retrofit'!$AB$16,"")))&amp;IF(F69="Scenario1PBT9",'Deep retrofit'!$AC$16,IF(F69="Scenario2PBT9",'Deep retrofit'!$AD$16,IF(F69="Scenario3PBT9",'Deep retrofit'!$AE$16,"")))&amp;IF(F69="Scenario1PBT10",'Deep retrofit'!$AF$16,IF(F69="Scenario2PBT10",'Deep retrofit'!$AG$16,IF(F69="Scenario3PBT10",'Deep retrofit'!$AH$16,"")))&amp;IF(F69="Scenario1PBT11",'Deep retrofit'!$AI$16,IF(F69="Scenario2PBT11",'Deep retrofit'!$AJ$16,IF(F69="Scenario3PBT11",'Deep retrofit'!$AK$16,"")))&amp;IF(F69="Scenario1PBT12",'Deep retrofit'!$AL$16,IF(F69="Scenario2PBT12",'Deep retrofit'!$AM$16,IF(F69="Scenario3PBT12",'Deep retrofit'!$AN$16,"")))&amp;IF(F69="Scenario1PBT13",'Deep retrofit'!$AO$16,IF(F69="Scenario2PBT13",'Deep retrofit'!$AP$16,IF(F69="Scenario3PBT13",'Deep retrofit'!$AQ$16,"")))&amp;IF(F69="Scenario1PBT14",'Deep retrofit'!$AR$16,IF(F69="Scenario2PBT14",'Deep retrofit'!$AS$16,IF(F69="Scenario3PBT14",'Deep retrofit'!$AT$16,"")))&amp;IF(F69="Scenario1PBT15",'Deep retrofit'!$AU$16,IF(F69="Scenario2PBT15",'Deep retrofit'!$AV$16,IF(F69="Scenario3PBT15",'Deep retrofit'!$AW$16,"")))</f>
        <v/>
      </c>
      <c r="J69" s="117">
        <f t="shared" si="14"/>
        <v>0</v>
      </c>
      <c r="K69" s="117" t="str">
        <f>IF(F69="Scenario1PBT1",'Deep retrofit'!$E$18,IF(F69="Scenario2PBT1",'Deep retrofit'!$F$18,IF(F69="Scenario3PBT1",'Deep retrofit'!$G$18,"")))&amp;IF(F69="Scenario1PBT2",'Deep retrofit'!$H$18,IF(F69="Scenario2PBT2",'Deep retrofit'!$I$18,IF(F69="Scenario3PBT2",'Deep retrofit'!$J$18,"")))&amp;IF(F69="Scenario1PBT3",'Deep retrofit'!$K$18,IF(F69="Scenario2PBT3",'Deep retrofit'!$L$18,IF(F69="Scenario3PBT3",'Deep retrofit'!$M$18,"")))&amp;IF(F69="Scenario1PBT4",'Deep retrofit'!$N$18,IF(F69="Scenario2PBT4",'Deep retrofit'!$O$18,IF(F69="Scenario3PBT4",'Deep retrofit'!$P$18,"")))&amp;IF(F69="Scenario1PBT5",'Deep retrofit'!$Q$18,IF(F69="Scenario2PBT5",'Deep retrofit'!$R$18,IF(F69="Scenario3PBT5",'Deep retrofit'!$S$18,"")))&amp;IF(F69="Scenario1PBT6",'Deep retrofit'!$T$18,IF(F69="Scenario2PBT6",'Deep retrofit'!$U$18,IF(F69="Scenario3PBT6",'Deep retrofit'!$V$18,"")))&amp;IF(F69="Scenario1PBT7",'Deep retrofit'!$W$18,IF(F69="Scenario2PBT7",'Deep retrofit'!$X$18,IF(F69="Scenario3PBT7",'Deep retrofit'!$Y$18,"")))&amp;IF(F69="Scenario1PBT8",'Deep retrofit'!$Z$18,IF(F69="Scenario2PBT8",'Deep retrofit'!$AA$18,IF(F69="Scenario3PBT8",'Deep retrofit'!$AB$18,"")))&amp;IF(F69="Scenario1PBT9",'Deep retrofit'!$AC$18,IF(F69="Scenario2PBT9",'Deep retrofit'!$AD$18,IF(F69="Scenario3PBT9",'Deep retrofit'!$AE$18,"")))&amp;IF(F69="Scenario1PBT10",'Deep retrofit'!$AF$18,IF(F69="Scenario2PBT10",'Deep retrofit'!$AG$18,IF(F69="Scenario3PBT10",'Deep retrofit'!$AH$18,"")))&amp;IF(F69="Scenario1PBT11",'Deep retrofit'!$AI$18,IF(F69="Scenario2PBT11",'Deep retrofit'!$AJ$18,IF(F69="Scenario3PBT11",'Deep retrofit'!$AK$18,"")))&amp;IF(F69="Scenario1PBT12",'Deep retrofit'!$AL$18,IF(F69="Scenario2PBT12",'Deep retrofit'!$AM$18,IF(F69="Scenario3PBT12",'Deep retrofit'!$AN$18,"")))&amp;IF(F69="Scenario1PBT13",'Deep retrofit'!$AO$18,IF(F69="Scenario2PBT13",'Deep retrofit'!$AP$18,IF(F69="Scenario3PBT13",'Deep retrofit'!$AQ$18,"")))&amp;IF(F69="Scenario1PBT14",'Deep retrofit'!$AR$18,IF(F69="Scenario2PBT14",'Deep retrofit'!$AS$18,IF(F69="Scenario3PBT14",'Deep retrofit'!$AT$18,"")))&amp;IF(F69="Scenario1PBT15",'Deep retrofit'!$AU$18,IF(F69="Scenario2PBT15",'Deep retrofit'!$AV$18,IF(F69="Scenario3PBT15",'Deep retrofit'!$AW$18,"")))</f>
        <v/>
      </c>
      <c r="L69" s="117">
        <f t="shared" si="15"/>
        <v>0</v>
      </c>
      <c r="M69" s="117" t="str">
        <f>IF(F69="Scenario1PBT1",'Deep retrofit'!$E$20,IF(F69="Scenario2PBT1",'Deep retrofit'!$F$20,IF(F69="Scenario3PBT1",'Deep retrofit'!$G$20,"")))&amp;IF(F69="Scenario1PBT2",'Deep retrofit'!$H$20,IF(F69="Scenario2PBT2",'Deep retrofit'!$I$20,IF(F69="Scenario3PBT2",'Deep retrofit'!$J$20,"")))&amp;IF(F69="Scenario1PBT3",'Deep retrofit'!$K$20,IF(F69="Scenario2PBT3",'Deep retrofit'!$L$20,IF(F69="Scenario3PBT3",'Deep retrofit'!$M$20,"")))&amp;IF(F69="Scenario1PBT4",'Deep retrofit'!$N$20,IF(F69="Scenario2PBT4",'Deep retrofit'!$O$20,IF(F69="Scenario3PBT4",'Deep retrofit'!$P$20,"")))&amp;IF(F69="Scenario1PBT5",'Deep retrofit'!$Q$20,IF(F69="Scenario2PBT5",'Deep retrofit'!$R$20,IF(F69="Scenario3PBT5",'Deep retrofit'!$S$20,"")))&amp;IF(F69="Scenario1PBT6",'Deep retrofit'!$T$20,IF(F69="Scenario2PBT6",'Deep retrofit'!$U$20,IF(F69="Scenario3PBT6",'Deep retrofit'!$V$20,"")))&amp;IF(F69="Scenario1PBT7",'Deep retrofit'!$W$20,IF(F69="Scenario2PBT7",'Deep retrofit'!$X$20,IF(F69="Scenario3PBT7",'Deep retrofit'!$Y$20,"")))&amp;IF(F69="Scenario1PBT8",'Deep retrofit'!$Z$20,IF(F69="Scenario2PBT8",'Deep retrofit'!$AA$20,IF(F69="Scenario3PBT8",'Deep retrofit'!$AB$20,"")))&amp;IF(F69="Scenario1PBT9",'Deep retrofit'!$AC$20,IF(F69="Scenario2PBT9",'Deep retrofit'!$AD$20,IF(F69="Scenario3PBT9",'Deep retrofit'!$AE$20,"")))&amp;IF(F69="Scenario1PBT10",'Deep retrofit'!$AF$20,IF(F69="Scenario2PBT10",'Deep retrofit'!$AG$20,IF(F69="Scenario3PBT10",'Deep retrofit'!$AH$20,"")))&amp;IF(F69="Scenario1PBT11",'Deep retrofit'!$AI$20,IF(F69="Scenario2PBT11",'Deep retrofit'!$AJ$20,IF(F69="Scenario3PBT11",'Deep retrofit'!$AK$20,"")))&amp;IF(F69="Scenario1PBT12",'Deep retrofit'!$AL$20,IF(F69="Scenario2PBT12",'Deep retrofit'!$AM$20,IF(F69="Scenario3PBT12",'Deep retrofit'!$AN$20,"")))&amp;IF(F69="Scenario1PBT13",'Deep retrofit'!$AO$20,IF(F69="Scenario2PBT13",'Deep retrofit'!$AP$20,IF(F69="Scenario3PBT13",'Deep retrofit'!$AQ$20,"")))&amp;IF(F69="Scenario1PBT14",'Deep retrofit'!$AR$20,IF(F69="Scenario2PBT14",'Deep retrofit'!$AS$20,IF(F69="Scenario3PBT14",'Deep retrofit'!$AT$20,"")))&amp;IF(F69="Scenario1PBT15",'Deep retrofit'!$AU$20,IF(F69="Scenario2PBT15",'Deep retrofit'!$AV$20,IF(F69="Scenario3PBT15",'Deep retrofit'!$AW$20,"")))</f>
        <v/>
      </c>
      <c r="N69" s="118">
        <f t="shared" si="16"/>
        <v>0</v>
      </c>
      <c r="O69" s="206" t="str">
        <f>IF(F69="Scenario1PBT1",'Deep retrofit'!$E$23,IF(F69="Scenario2PBT1",'Deep retrofit'!$F$23,IF(F69="Scenario3PBT1",'Deep retrofit'!$G$23,"")))&amp;IF(F69="Scenario1PBT2",'Deep retrofit'!$H$23,IF(F69="Scenario2PBT2",'Deep retrofit'!$I$23,IF(F69="Scenario3PBT2",'Deep retrofit'!$J$23,"")))&amp;IF(F69="Scenario1PBT3",'Deep retrofit'!$K$23,IF(F69="Scenario2PBT3",'Deep retrofit'!$L$23,IF(F69="Scenario3PBT3",'Deep retrofit'!$M$23,"")))&amp;IF(F69="Scenario1PBT4",'Deep retrofit'!$N$23,IF(F69="Scenario2PBT4",'Deep retrofit'!$O$23,IF(F69="Scenario3PBT4",'Deep retrofit'!$P$23,"")))&amp;IF(F69="Scenario1PBT5",'Deep retrofit'!$Q$23,IF(F69="Scenario2PBT5",'Deep retrofit'!$R$23,IF(F69="Scenario3PBT5",'Deep retrofit'!$S$23,"")))&amp;IF(F69="Scenario1PBT6",'Deep retrofit'!$T$23,IF(F69="Scenario2PBT6",'Deep retrofit'!$U$23,IF(F69="Scenario3PBT6",'Deep retrofit'!$V$23,"")))&amp;IF(F69="Scenario1PBT7",'Deep retrofit'!$W$23,IF(F69="Scenario2PBT7",'Deep retrofit'!$X$23,IF(F69="Scenario3PBT7",'Deep retrofit'!$Y$23,"")))&amp;IF(F69="Scenario1PBT8",'Deep retrofit'!$Z$23,IF(F69="Scenario2PBT8",'Deep retrofit'!$AA$23,IF(F69="Scenario3PBT8",'Deep retrofit'!$AB$23,"")))&amp;IF(F69="Scenario1PBT9",'Deep retrofit'!$AC$23,IF(F69="Scenario2PBT9",'Deep retrofit'!$AD$23,IF(F69="Scenario3PBT9",'Deep retrofit'!$AE$23,"")))&amp;IF(F69="Scenario1PBT10",'Deep retrofit'!$AF$23,IF(F69="Scenario2PBT10",'Deep retrofit'!$AG$23,IF(F69="Scenario3PBT10",'Deep retrofit'!$AH$23,"")))&amp;IF(F69="Scenario1PBT11",'Deep retrofit'!$AI$23,IF(F69="Scenario2PBT11",'Deep retrofit'!$AJ$23,IF(F69="Scenario3PBT11",'Deep retrofit'!$AK$23,"")))&amp;IF(F69="Scenario1PBT12",'Deep retrofit'!$AL$23,IF(F69="Scenario2PBT12",'Deep retrofit'!$AM$23,IF(F69="Scenario3PBT12",'Deep retrofit'!$AN$23,"")))&amp;IF(F69="Scenario1PBT13",'Deep retrofit'!$AO$23,IF(F69="Scenario2PBT13",'Deep retrofit'!$AP$23,IF(F69="Scenario3PBT13",'Deep retrofit'!$AQ$23,"")))&amp;IF(F69="Scenario1PBT14",'Deep retrofit'!$AR$23,IF(F69="Scenario2PBT14",'Deep retrofit'!$AS$23,IF(F69="Scenario3PBT14",'Deep retrofit'!$AT$23,"")))&amp;IF(F69="Scenario1PBT15",'Deep retrofit'!$AU$23,IF(F69="Scenario2PBT15",'Deep retrofit'!$AV$23,IF(F69="Scenario3PBT15",'Deep retrofit'!$AW$23,"")))</f>
        <v/>
      </c>
      <c r="P69" s="117">
        <f t="shared" si="17"/>
        <v>0</v>
      </c>
      <c r="Q69" s="117" t="str">
        <f>IF(F69="Scenario1PBT1",'Deep retrofit'!$E$25,IF(F69="Scenario2PBT1",'Deep retrofit'!$F$25,IF(F69="Scenario3PBT1",'Deep retrofit'!$G$25,"")))&amp;IF(F69="Scenario1PBT2",'Deep retrofit'!$H$25,IF(F69="Scenario2PBT2",'Deep retrofit'!$I$25,IF(F69="Scenario3PBT2",'Deep retrofit'!$J$25,"")))&amp;IF(F69="Scenario1PBT3",'Deep retrofit'!$K$25,IF(F69="Scenario2PBT3",'Deep retrofit'!$L$25,IF(F69="Scenario3PBT3",'Deep retrofit'!$M$25,"")))&amp;IF(F69="Scenario1PBT4",'Deep retrofit'!$N$25,IF(F69="Scenario2PBT4",'Deep retrofit'!$O$25,IF(F69="Scenario3PBT4",'Deep retrofit'!$P$25,"")))&amp;IF(F69="Scenario1PBT5",'Deep retrofit'!$Q$25,IF(F69="Scenario2PBT5",'Deep retrofit'!$R$25,IF(F69="Scenario3PBT5",'Deep retrofit'!$S$25,"")))&amp;IF(F69="Scenario1PBT6",'Deep retrofit'!$T$25,IF(F69="Scenario2PBT6",'Deep retrofit'!$U$25,IF(F69="Scenario3PBT6",'Deep retrofit'!$V$25,"")))&amp;IF(F69="Scenario1PBT7",'Deep retrofit'!$W$25,IF(F69="Scenario2PBT7",'Deep retrofit'!$X$25,IF(F69="Scenario3PBT7",'Deep retrofit'!$Y$25,"")))&amp;IF(F69="Scenario1PBT8",'Deep retrofit'!$Z$25,IF(F69="Scenario2PBT8",'Deep retrofit'!$AA$25,IF(F69="Scenario3PBT8",'Deep retrofit'!$AB$25,"")))&amp;IF(F69="Scenario1PBT9",'Deep retrofit'!$AC$25,IF(F69="Scenario2PBT9",'Deep retrofit'!$AD$25,IF(F69="Scenario3PBT9",'Deep retrofit'!$AE$25,"")))&amp;IF(F69="Scenario1PBT10",'Deep retrofit'!$AF$25,IF(F69="Scenario2PBT10",'Deep retrofit'!$AG$25,IF(F69="Scenario3PBT10",'Deep retrofit'!$AH$25,"")))&amp;IF(F69="Scenario1PBT11",'Deep retrofit'!$AI$25,IF(F69="Scenario2PBT11",'Deep retrofit'!$AJ$25,IF(F69="Scenario3PBT11",'Deep retrofit'!$AK$25,"")))&amp;IF(F69="Scenario1PBT12",'Deep retrofit'!$AL$25,IF(F69="Scenario2PBT12",'Deep retrofit'!$AM$25,IF(F69="Scenario3PBT12",'Deep retrofit'!$AN$25,"")))&amp;IF(F69="Scenario1PBT13",'Deep retrofit'!$AO$25,IF(F69="Scenario2PBT13",'Deep retrofit'!$AP$25,IF(F69="Scenario3PBT13",'Deep retrofit'!$AQ$25,"")))&amp;IF(F69="Scenario1PBT14",'Deep retrofit'!$AR$25,IF(F69="Scenario2PBT14",'Deep retrofit'!$AS$25,IF(F69="Scenario3PBT14",'Deep retrofit'!$AT$25,"")))&amp;IF(F69="Scenario1PBT15",'Deep retrofit'!$AU$25,IF(F69="Scenario2PBT15",'Deep retrofit'!$AV$25,IF(F69="Scenario3PBT15",'Deep retrofit'!$AW$25,"")))</f>
        <v/>
      </c>
      <c r="R69" s="117">
        <f t="shared" si="18"/>
        <v>0</v>
      </c>
      <c r="S69" s="117" t="str">
        <f>IF(F69="Scenario1PBT1",'Deep retrofit'!$E$27,IF(F69="Scenario2PBT1",'Deep retrofit'!$F$27,IF(F69="Scenario3PBT1",'Deep retrofit'!$G$27,"")))&amp;IF(F69="Scenario1PBT2",'Deep retrofit'!$H$27,IF(F69="Scenario2PBT2",'Deep retrofit'!$I$27,IF(F69="Scenario3PBT2",'Deep retrofit'!$J$27,"")))&amp;IF(F69="Scenario1PBT3",'Deep retrofit'!$K$27,IF(F69="Scenario2PBT3",'Deep retrofit'!$L$27,IF(F69="Scenario3PBT3",'Deep retrofit'!$M$27,"")))&amp;IF(F69="Scenario1PBT4",'Deep retrofit'!$N$27,IF(F69="Scenario2PBT4",'Deep retrofit'!$O$27,IF(F69="Scenario3PBT4",'Deep retrofit'!$P$27,"")))&amp;IF(F69="Scenario1PBT5",'Deep retrofit'!$Q$27,IF(F69="Scenario2PBT5",'Deep retrofit'!$R$27,IF(F69="Scenario3PBT5",'Deep retrofit'!$S$27,"")))&amp;IF(F69="Scenario1PBT6",'Deep retrofit'!$T$27,IF(F69="Scenario2PBT6",'Deep retrofit'!$U$27,IF(F69="Scenario3PBT6",'Deep retrofit'!$V$27,"")))&amp;IF(F69="Scenario1PBT7",'Deep retrofit'!$W$27,IF(F69="Scenario2PBT7",'Deep retrofit'!$X$27,IF(F69="Scenario3PBT7",'Deep retrofit'!$Y$27,"")))&amp;IF(F69="Scenario1PBT8",'Deep retrofit'!$Z$27,IF(F69="Scenario2PBT8",'Deep retrofit'!$AA$27,IF(F69="Scenario3PBT8",'Deep retrofit'!$AB$27,"")))&amp;IF(F69="Scenario1PBT9",'Deep retrofit'!$AC$27,IF(F69="Scenario2PBT9",'Deep retrofit'!$AD$27,IF(F69="Scenario3PBT9",'Deep retrofit'!$AE$27,"")))&amp;IF(F69="Scenario1PBT10",'Deep retrofit'!$AF$27,IF(F69="Scenario2PBT10",'Deep retrofit'!$AG$27,IF(F69="Scenario3PBT10",'Deep retrofit'!$AH$27,"")))&amp;IF(F69="Scenario1PBT11",'Deep retrofit'!$AI$27,IF(F69="Scenario2PBT11",'Deep retrofit'!$AJ$27,IF(F69="Scenario3PBT11",'Deep retrofit'!$AK$27,"")))&amp;IF(F69="Scenario1PBT12",'Deep retrofit'!$AL$27,IF(F69="Scenario2PBT12",'Deep retrofit'!$AM$27,IF(F69="Scenario3PBT12",'Deep retrofit'!$AN$27,"")))&amp;IF(F69="Scenario1PBT13",'Deep retrofit'!$AO$27,IF(F69="Scenario2PBT13",'Deep retrofit'!$AP$27,IF(F69="Scenario3PBT13",'Deep retrofit'!$AQ$27,"")))&amp;IF(F69="Scenario1PBT14",'Deep retrofit'!$AR$27,IF(F69="Scenario2PBT14",'Deep retrofit'!$AS$27,IF(F69="Scenario3PBT14",'Deep retrofit'!$AT$27,"")))&amp;IF(F69="Scenario1PBT15",'Deep retrofit'!$AU$27,IF(F69="Scenario2PBT15",'Deep retrofit'!$AV$27,IF(F69="Scenario3PBT15",'Deep retrofit'!$AW$27,"")))</f>
        <v/>
      </c>
      <c r="T69" s="207">
        <f t="shared" si="19"/>
        <v>0</v>
      </c>
      <c r="U69" s="206" t="str">
        <f>IF(F69="Scenario1PBT1",'Deep retrofit'!$E$38,IF(F69="Scenario2PBT1",'Deep retrofit'!$F$38,IF(F69="Scenario3PBT1",'Deep retrofit'!$G$38,"")))&amp;IF(F69="Scenario1PBT2",'Deep retrofit'!$H$38,IF(F69="Scenario2PBT2",'Deep retrofit'!$I$38,IF(F69="Scenario3PBT2",'Deep retrofit'!$J$38,"")))&amp;IF(F69="Scenario1PBT3",'Deep retrofit'!$K$38,IF(F69="Scenario2PBT3",'Deep retrofit'!$L$38,IF(F69="Scenario3PBT3",'Deep retrofit'!$M$38,"")))&amp;IF(F69="Scenario1PBT4",'Deep retrofit'!$N$38,IF(F69="Scenario2PBT4",'Deep retrofit'!$O$38,IF(F69="Scenario3PBT4",'Deep retrofit'!$P$38,"")))&amp;IF(F69="Scenario1PBT5",'Deep retrofit'!$Q$38,IF(F69="Scenario2PBT5",'Deep retrofit'!$R$38,IF(F69="Scenario3PBT5",'Deep retrofit'!$S$38,"")))&amp;IF(F69="Scenario1PBT6",'Deep retrofit'!$T$38,IF(F69="Scenario2PBT6",'Deep retrofit'!$U$38,IF(F69="Scenario3PBT6",'Deep retrofit'!$V$38,"")))&amp;IF(F69="Scenario1PBT7",'Deep retrofit'!$W$38,IF(F69="Scenario2PBT7",'Deep retrofit'!$X$38,IF(F69="Scenario3PBT7",'Deep retrofit'!$Y$38,"")))&amp;IF(F69="Scenario1PBT8",'Deep retrofit'!$Z$38,IF(F69="Scenario2PBT8",'Deep retrofit'!$AA$38,IF(F69="Scenario3PBT8",'Deep retrofit'!$AB$38,"")))&amp;IF(F69="Scenario1PBT9",'Deep retrofit'!$AC$38,IF(F69="Scenario2PBT9",'Deep retrofit'!$AD$38,IF(F69="Scenario3PBT9",'Deep retrofit'!$AE$38,"")))&amp;IF(F69="Scenario1PBT10",'Deep retrofit'!$AF$38,IF(F69="Scenario2PBT10",'Deep retrofit'!$AG$38,IF(F69="Scenario3PBT10",'Deep retrofit'!$AH$38,"")))&amp;IF(F69="Scenario1PBT11",'Deep retrofit'!$AI$38,IF(F69="Scenario2PBT11",'Deep retrofit'!$AJ$38,IF(F69="Scenario3PBT11",'Deep retrofit'!$AK$38,"")))&amp;IF(F69="Scenario1PBT12",'Deep retrofit'!$AL$38,IF(F69="Scenario2PBT12",'Deep retrofit'!$AM$38,IF(F69="Scenario3PBT12",'Deep retrofit'!$AN$38,"")))&amp;IF(F69="Scenario1PBT13",'Deep retrofit'!$AO$38,IF(F69="Scenario2PBT13",'Deep retrofit'!$AP$38,IF(F69="Scenario3PBT13",'Deep retrofit'!$AQ$38,"")))&amp;IF(F69="Scenario1PBT14",'Deep retrofit'!$AR$38,IF(F69="Scenario2PBT14",'Deep retrofit'!$AS$38,IF(F69="Scenario3PBT14",'Deep retrofit'!$AT$38,"")))&amp;IF(F69="Scenario1PBT15",'Deep retrofit'!$AU$38,IF(F69="Scenario2PBT15",'Deep retrofit'!$AV$38,IF(F69="Scenario3PBT15",'Deep retrofit'!$AW$38,"")))</f>
        <v/>
      </c>
      <c r="V69" s="117">
        <f t="shared" si="20"/>
        <v>0</v>
      </c>
      <c r="W69" s="117" t="str">
        <f>IF(F69="Scenario1PBT1",'Deep retrofit'!$E$40,IF(F69="Scenario2PBT1",'Deep retrofit'!$F$40,IF(F69="Scenario3PBT1",'Deep retrofit'!$G$40,"")))&amp;IF(F69="Scenario1PBT2",'Deep retrofit'!$H$40,IF(F69="Scenario2PBT2",'Deep retrofit'!$I$40,IF(F69="Scenario3PBT2",'Deep retrofit'!$J$40,"")))&amp;IF(F69="Scenario1PBT3",'Deep retrofit'!$K$40,IF(F69="Scenario2PBT3",'Deep retrofit'!$L$40,IF(F69="Scenario3PBT3",'Deep retrofit'!$M$40,"")))&amp;IF(F69="Scenario1PBT4",'Deep retrofit'!$N$40,IF(F69="Scenario2PBT4",'Deep retrofit'!$O$40,IF(F69="Scenario3PBT4",'Deep retrofit'!$P$40,"")))&amp;IF(F69="Scenario1PBT5",'Deep retrofit'!$Q$40,IF(F69="Scenario2PBT5",'Deep retrofit'!$R$40,IF(F69="Scenario3PBT5",'Deep retrofit'!$S$40,"")))&amp;IF(F69="Scenario1PBT6",'Deep retrofit'!$T$40,IF(F69="Scenario2PBT6",'Deep retrofit'!$U$40,IF(F69="Scenario3PBT6",'Deep retrofit'!$V$40,"")))&amp;IF(F69="Scenario1PBT7",'Deep retrofit'!$W$40,IF(F69="Scenario2PBT7",'Deep retrofit'!$X$40,IF(F69="Scenario3PBT7",'Deep retrofit'!$Y$40,"")))&amp;IF(F69="Scenario1PBT8",'Deep retrofit'!$Z$40,IF(F69="Scenario2PBT8",'Deep retrofit'!$AA$40,IF(F69="Scenario3PBT8",'Deep retrofit'!$AB$40,"")))&amp;IF(F69="Scenario1PBT9",'Deep retrofit'!$AC$40,IF(F69="Scenario2PBT9",'Deep retrofit'!$AD$40,IF(F69="Scenario3PBT9",'Deep retrofit'!$AE$40,"")))&amp;IF(F69="Scenario1PBT10",'Deep retrofit'!$AF$40,IF(F69="Scenario2PBT10",'Deep retrofit'!$AG$40,IF(F69="Scenario3PBT10",'Deep retrofit'!$AH$40,"")))&amp;IF(F69="Scenario1PBT11",'Deep retrofit'!$AI$40,IF(F69="Scenario2PBT11",'Deep retrofit'!$AJ$40,IF(F69="Scenario3PBT11",'Deep retrofit'!$AK$40,"")))&amp;IF(F69="Scenario1PBT12",'Deep retrofit'!$AL$40,IF(F69="Scenario2PBT12",'Deep retrofit'!$AM$40,IF(F69="Scenario3PBT12",'Deep retrofit'!$AN$40,"")))&amp;IF(F69="Scenario1PBT13",'Deep retrofit'!$AO$40,IF(F69="Scenario2PBT13",'Deep retrofit'!$AP$40,IF(F69="Scenario3PBT13",'Deep retrofit'!$AQ$40,"")))&amp;IF(F69="Scenario1PBT14",'Deep retrofit'!$AR$40,IF(F69="Scenario2PBT14",'Deep retrofit'!$AS$40,IF(F69="Scenario3PBT14",'Deep retrofit'!$AT$40,"")))&amp;IF(F69="Scenario1PBT15",'Deep retrofit'!$AU$40,IF(F69="Scenario2PBT15",'Deep retrofit'!$AV$40,IF(F69="Scenario3PBT15",'Deep retrofit'!$AW$40,"")))</f>
        <v/>
      </c>
      <c r="X69" s="117">
        <f t="shared" si="21"/>
        <v>0</v>
      </c>
      <c r="Y69" s="117" t="str">
        <f>IF(F69="Scenario1PBT1",'Deep retrofit'!$E$42,IF(F69="Scenario2PBT1",'Deep retrofit'!$F$42,IF(F69="Scenario3PBT1",'Deep retrofit'!$G$42,"")))&amp;IF(F69="Scenario1PBT2",'Deep retrofit'!$H$42,IF(F69="Scenario2PBT2",'Deep retrofit'!$I$42,IF(F69="Scenario3PBT2",'Deep retrofit'!$J$42,"")))&amp;IF(F69="Scenario1PBT3",'Deep retrofit'!$K$42,IF(F69="Scenario2PBT3",'Deep retrofit'!$L$42,IF(F69="Scenario3PBT3",'Deep retrofit'!$M$42,"")))&amp;IF(F69="Scenario1PBT4",'Deep retrofit'!$N$42,IF(F69="Scenario2PBT4",'Deep retrofit'!$O$42,IF(F69="Scenario3PBT4",'Deep retrofit'!$P$42,"")))&amp;IF(F69="Scenario1PBT5",'Deep retrofit'!$Q$42,IF(F69="Scenario2PBT5",'Deep retrofit'!$R$42,IF(F69="Scenario3PBT5",'Deep retrofit'!$S$42,"")))&amp;IF(F69="Scenario1PBT6",'Deep retrofit'!$T$42,IF(F69="Scenario2PBT6",'Deep retrofit'!$U$42,IF(F69="Scenario3PBT6",'Deep retrofit'!$V$42,"")))&amp;IF(F69="Scenario1PBT7",'Deep retrofit'!$W$42,IF(F69="Scenario2PBT7",'Deep retrofit'!$X$42,IF(F69="Scenario3PBT7",'Deep retrofit'!$Y$42,"")))&amp;IF(F69="Scenario1PBT8",'Deep retrofit'!$Z$42,IF(F69="Scenario2PBT8",'Deep retrofit'!$AA$42,IF(F69="Scenario3PBT8",'Deep retrofit'!$AB$42,"")))&amp;IF(F69="Scenario1PBT9",'Deep retrofit'!$AC$42,IF(F69="Scenario2PBT9",'Deep retrofit'!$AD$42,IF(F69="Scenario3PBT9",'Deep retrofit'!$AE$42,"")))&amp;IF(F69="Scenario1PBT10",'Deep retrofit'!$AF$42,IF(F69="Scenario2PBT10",'Deep retrofit'!$AG$42,IF(F69="Scenario3PBT10",'Deep retrofit'!$AH$42,"")))&amp;IF(F69="Scenario1PBT11",'Deep retrofit'!$AI$42,IF(F69="Scenario2PBT11",'Deep retrofit'!$AJ$42,IF(F69="Scenario3PBT11",'Deep retrofit'!$AK$42,"")))&amp;IF(F69="Scenario1PBT12",'Deep retrofit'!$AL$42,IF(F69="Scenario2PBT12",'Deep retrofit'!$AM$42,IF(F69="Scenario3PBT12",'Deep retrofit'!$AN$42,"")))&amp;IF(F69="Scenario1PBT13",'Deep retrofit'!$AO$42,IF(F69="Scenario2PBT13",'Deep retrofit'!$AP$42,IF(F69="Scenario3PBT13",'Deep retrofit'!$AQ$42,"")))&amp;IF(F69="Scenario1PBT14",'Deep retrofit'!$AR$42,IF(F69="Scenario2PBT14",'Deep retrofit'!$AS$42,IF(F69="Scenario3PBT14",'Deep retrofit'!$AT$42,"")))&amp;IF(F69="Scenario1PBT15",'Deep retrofit'!$AU$42,IF(F69="Scenario2PBT15",'Deep retrofit'!$AV$42,IF(F69="Scenario3PBT15",'Deep retrofit'!$AW$42,"")))</f>
        <v/>
      </c>
      <c r="Z69" s="117">
        <f t="shared" si="22"/>
        <v>0</v>
      </c>
      <c r="AA69" s="269" t="str">
        <f>IF(F69="Scenario1PBT1",'Deep retrofit'!$E$101,IF(F69="Scenario2PBT1",'Deep retrofit'!$F$101,IF(F69="Scenario3PBT1",'Deep retrofit'!$G$101,"")))&amp;IF(F69="Scenario1PBT2",'Deep retrofit'!$H$101,IF(F69="Scenario2PBT2",'Deep retrofit'!$I$101,IF(F69="Scenario3PBT2",'Deep retrofit'!$J$101,"")))&amp;IF(F69="Scenario1PBT3",'Deep retrofit'!$K$101,IF(F69="Scenario2PBT3",'Deep retrofit'!$L$101,IF(F69="Scenario3PBT3",'Deep retrofit'!$M$101,"")))&amp;IF(F69="Scenario1PBT4",'Deep retrofit'!$N$101,IF(F69="Scenario2PBT4",'Deep retrofit'!$O$101,IF(F69="Scenario3PBT4",'Deep retrofit'!$P$101,"")))&amp;IF(F69="Scenario1PBT5",'Deep retrofit'!$Q$101,IF(F69="Scenario2PBT5",'Deep retrofit'!$R$101,IF(F69="Scenario3PBT5",'Deep retrofit'!$S$101,"")))&amp;IF(F69="Scenario1PBT6",'Deep retrofit'!$T$101,IF(F69="Scenario2PBT6",'Deep retrofit'!$U$101,IF(F69="Scenario3PBT6",'Deep retrofit'!$V$101,"")))&amp;IF(F69="Scenario1PBT7",'Deep retrofit'!$W$101,IF(F69="Scenario2PBT7",'Deep retrofit'!$X$101,IF(F69="Scenario3PBT7",'Deep retrofit'!$Y$101,"")))&amp;IF(F69="Scenario1PBT8",'Deep retrofit'!$Z$101,IF(F69="Scenario2PBT8",'Deep retrofit'!$AA$101,IF(F69="Scenario3PBT8",'Deep retrofit'!$AB$101,"")))&amp;IF(F69="Scenario1PBT9",'Deep retrofit'!$AC$101,IF(F69="Scenario2PBT9",'Deep retrofit'!$AD$101,IF(F69="Scenario3PBT9",'Deep retrofit'!$AE$101,"")))&amp;IF(F69="Scenario1PBT10",'Deep retrofit'!$AF$101,IF(F69="Scenario2PBT10",'Deep retrofit'!$AG$101,IF(F69="Scenario3PBT10",'Deep retrofit'!$AH$101,"")))&amp;IF(F69="Scenario1PBT11",'Deep retrofit'!$AI$101,IF(F69="Scenario2PBT11",'Deep retrofit'!$AJ$101,IF(F69="Scenario3PBT11",'Deep retrofit'!$AK$101,"")))&amp;IF(F69="Scenario1PBT12",'Deep retrofit'!$AL$101,IF(F69="Scenario2PBT12",'Deep retrofit'!$AM$101,IF(F69="Scenario3PBT12",'Deep retrofit'!$AN$101,"")))&amp;IF(F69="Scenario1PBT13",'Deep retrofit'!$AO$101,IF(F69="Scenario2PBT13",'Deep retrofit'!$AP$101,IF(F69="Scenario3PBT13",'Deep retrofit'!$AQ$101,"")))&amp;IF(F69="Scenario1PBT14",'Deep retrofit'!$AR$101,IF(F69="Scenario2PBT14",'Deep retrofit'!$AS$101,IF(F69="Scenario3PBT14",'Deep retrofit'!$AT$101,"")))&amp;IF(F69="Scenario1PBT15",'Deep retrofit'!$AU$101,IF(F69="Scenario2PBT15",'Deep retrofit'!$AV$101,IF(F69="Scenario3PBT15",'Deep retrofit'!$AW$101,"")))</f>
        <v/>
      </c>
      <c r="AB69" s="203">
        <f t="shared" si="23"/>
        <v>0</v>
      </c>
      <c r="AC69" s="372" t="str">
        <f t="shared" si="24"/>
        <v/>
      </c>
      <c r="AD69" s="353">
        <f>IF(AC69="",IFERROR('Projection_Base-case'!G70-G69,0),0)</f>
        <v>0</v>
      </c>
      <c r="AE69" s="350">
        <f t="shared" ref="AE69:AE94" si="37">IFERROR(AD69*C69,0)</f>
        <v>0</v>
      </c>
      <c r="AF69" s="361">
        <f>IFERROR(100*AD69/'Projection_Base-case'!G70,0)</f>
        <v>0</v>
      </c>
      <c r="AG69" s="352">
        <f>IF(AC69="",IFERROR('Projection_Base-case'!I70-I69,0),0)</f>
        <v>0</v>
      </c>
      <c r="AH69" s="353">
        <f t="shared" ref="AH69:AH94" si="38">IFERROR(AG69*C69,0)</f>
        <v>0</v>
      </c>
      <c r="AI69" s="361">
        <f>IFERROR(100*AG69/'Projection_Base-case'!I70,0)</f>
        <v>0</v>
      </c>
      <c r="AJ69" s="352">
        <f>IF(AC69="",IFERROR('Projection_Base-case'!K70-K69,0),0)</f>
        <v>0</v>
      </c>
      <c r="AK69" s="353">
        <f t="shared" ref="AK69:AK94" si="39">IFERROR(AJ69*C69,0)</f>
        <v>0</v>
      </c>
      <c r="AL69" s="361">
        <f>IFERROR(100*AJ69/'Projection_Base-case'!K70,0)</f>
        <v>0</v>
      </c>
      <c r="AM69" s="352">
        <f>-IF(AC69="",IFERROR('Projection_Base-case'!M70-M69,0),0)</f>
        <v>0</v>
      </c>
      <c r="AN69" s="353">
        <f t="shared" ref="AN69:AN94" si="40">IFERROR(AM69*C69,0)</f>
        <v>0</v>
      </c>
      <c r="AO69" s="354">
        <f>IFERROR(IF('Projection_Base-case'!N70&gt;0,100*AN69/'Projection_Base-case'!N70,100*AN69/N69),0)</f>
        <v>0</v>
      </c>
      <c r="AP69" s="355">
        <f>IF(AC69="",IFERROR('Projection_Base-case'!O70-O69,0),0)</f>
        <v>0</v>
      </c>
      <c r="AQ69" s="356">
        <f t="shared" ref="AQ69:AQ94" si="41">IFERROR(AP69*C69,0)</f>
        <v>0</v>
      </c>
      <c r="AR69" s="356">
        <f>IFERROR(100*AP69/'Projection_Base-case'!O70,0)</f>
        <v>0</v>
      </c>
      <c r="AS69" s="355">
        <f>IF(AC69="",IFERROR('Projection_Base-case'!Q70-Q69,0),0)</f>
        <v>0</v>
      </c>
      <c r="AT69" s="356">
        <f t="shared" ref="AT69:AT94" si="42">IFERROR(AS69*C69,0)</f>
        <v>0</v>
      </c>
      <c r="AU69" s="356">
        <f>IFERROR(100*AS69/'Projection_Base-case'!Q70,0)</f>
        <v>0</v>
      </c>
      <c r="AV69" s="355">
        <f>IF(AC69="",IFERROR('Projection_Base-case'!S70-S69,0),0)</f>
        <v>0</v>
      </c>
      <c r="AW69" s="356">
        <f t="shared" ref="AW69:AW94" si="43">IFERROR(AV69*C69,0)</f>
        <v>0</v>
      </c>
      <c r="AX69" s="357">
        <f>IFERROR(100*AV69/'Projection_Base-case'!S70,0)</f>
        <v>0</v>
      </c>
      <c r="AY69" s="358">
        <f>IF(AC69="",IFERROR('Projection_Base-case'!U70-U69,0),0)</f>
        <v>0</v>
      </c>
      <c r="AZ69" s="359">
        <f t="shared" ref="AZ69:AZ94" si="44">IFERROR(AY69*C69,0)</f>
        <v>0</v>
      </c>
      <c r="BA69" s="359">
        <f>IFERROR(100*AY69/'Projection_Base-case'!U70,0)</f>
        <v>0</v>
      </c>
      <c r="BB69" s="358">
        <f>IF(AC69="",IFERROR('Projection_Base-case'!W70-W69,0),0)</f>
        <v>0</v>
      </c>
      <c r="BC69" s="359">
        <f t="shared" ref="BC69:BC94" si="45">IFERROR(BB69*C69,0)</f>
        <v>0</v>
      </c>
      <c r="BD69" s="359">
        <f>IFERROR(100*BB69/'Projection_Base-case'!W70,0)</f>
        <v>0</v>
      </c>
      <c r="BE69" s="358">
        <f>IF(AC69="",IFERROR('Projection_Base-case'!Y70-Y69,0),0)</f>
        <v>0</v>
      </c>
      <c r="BF69" s="359">
        <f t="shared" ref="BF69:BF94" si="46">IFERROR(BE69*C69,0)</f>
        <v>0</v>
      </c>
      <c r="BG69" s="359">
        <f>IFERROR(100*BE69/'Projection_Base-case'!Y70,0)</f>
        <v>0</v>
      </c>
      <c r="BH69" s="359">
        <f t="shared" ref="BH69:BH94" si="47">IFERROR(AB69/AZ69,0)</f>
        <v>0</v>
      </c>
      <c r="BI69" s="360">
        <f t="shared" ref="BI69:BI94" si="48">IFERROR(AB69/AE69,0)</f>
        <v>0</v>
      </c>
    </row>
    <row r="70" spans="1:61" ht="15.6">
      <c r="A70" s="205">
        <v>66</v>
      </c>
      <c r="B70" s="347">
        <f>IF('Projection_Base-case'!B71&lt;&gt;"",'Projection_Base-case'!B71,0)</f>
        <v>0</v>
      </c>
      <c r="C70" s="347">
        <f>IF('Projection_Base-case'!C71&lt;&gt;"",'Projection_Base-case'!C71,0)</f>
        <v>0</v>
      </c>
      <c r="D70" s="347">
        <f>IF('Projection_Base-case'!D71&lt;&gt;"",'Projection_Base-case'!D71,0)</f>
        <v>0</v>
      </c>
      <c r="E70" s="346"/>
      <c r="F70" s="202" t="str">
        <f t="shared" ref="F70:F94" si="49">E70&amp;D70</f>
        <v>0</v>
      </c>
      <c r="G70" s="177" t="str">
        <f>IF(F70="Scenario1PBT1",'Deep retrofit'!$E$6,IF(F70="Scenario2PBT1",'Deep retrofit'!$F$6,IF(F70="Scenario3PBT1",'Deep retrofit'!$G$6,"")))&amp;IF(F70="Scenario1PBT2",'Deep retrofit'!$H$6,IF(F70="Scenario2PBT2",'Deep retrofit'!$I$6,IF(F70="Scenario3PBT2",'Deep retrofit'!$J$6,"")))&amp;IF(F70="Scenario1PBT3",'Deep retrofit'!$K$6,IF(F70="Scenario2PBT3",'Deep retrofit'!$L$6,IF(F70="Scenario3PBT3",'Deep retrofit'!$M$6,"")))&amp;IF(F70="Scenario1PBT4",'Deep retrofit'!$N$6,IF(F70="Scenario2PBT4",'Deep retrofit'!$O$6,IF(F70="Scenario3PBT4",'Deep retrofit'!$P$6,"")))&amp;IF(F70="Scenario1PBT5",'Deep retrofit'!$Q$6,IF(F70="Scenario2PBT5",'Deep retrofit'!$R$6,IF(F70="Scenario3PBT5",'Deep retrofit'!$S$6,"")))&amp;IF(F70="Scenario1PBT6",'Deep retrofit'!$T$6,IF(F70="Scenario2PBT6",'Deep retrofit'!$U$6,IF(F70="Scenario3PBT6",'Deep retrofit'!$V$6,"")))&amp;IF(F70="Scenario1PBT7",'Deep retrofit'!$W$6,IF(F70="Scenario2PBT7",'Deep retrofit'!$X$6,IF(F70="Scenario3PBT7",'Deep retrofit'!$Y$6,"")))&amp;IF(F70="Scenario1PBT8",'Deep retrofit'!$Z$6,IF(F70="Scenario2PBT8",'Deep retrofit'!$AA$6,IF(F70="Scenario3PBT8",'Deep retrofit'!$AB$6,"")))&amp;IF(F70="Scenario1PBT9",'Deep retrofit'!$AC$6,IF(F70="Scenario2PBT9",'Deep retrofit'!$AD$6,IF(F70="Scenario3PBT9",'Deep retrofit'!$AE$6,"")))&amp;IF(F70="Scenario1PBT10",'Deep retrofit'!$AF$6,IF(F70="Scenario2PBT10",'Deep retrofit'!$AG$6,IF(F70="Scenario3PBT10",'Deep retrofit'!$AH$6,"")))&amp;IF(F70="Scenario1PBT11",'Deep retrofit'!$AI$6,IF(F70="Scenario2PBT11",'Deep retrofit'!$AJ$6,IF(F70="Scenario3PBT11",'Deep retrofit'!$AK$6,"")))&amp;IF(F70="Scenario1PBT12",'Deep retrofit'!$AL$6,IF(F70="Scenario2PBT12",'Deep retrofit'!$AM$6,IF(F70="Scenario3PBT12",'Deep retrofit'!$AN$6,"")))&amp;IF(F70="Scenario1PBT13",'Deep retrofit'!$AO$6,IF(F70="Scenario2PBT13",'Deep retrofit'!$AP$6,IF(F70="Scenario3PBT13",'Deep retrofit'!$AQ$6,"")))&amp;IF(F70="Scenario1PBT14",'Deep retrofit'!$AR$6,IF(F70="Scenario2PBT14",'Deep retrofit'!$AS$6,IF(F70="Scenario3PBT14",'Deep retrofit'!$AT$6,"")))&amp;IF(F70="Scenario1PBT15",'Deep retrofit'!$AU$6,IF(F70="Scenario2PBT15",'Deep retrofit'!$AV$6,IF(F70="Scenario3PBT15",'Deep retrofit'!$AW$6,"")))</f>
        <v/>
      </c>
      <c r="H70" s="117">
        <f t="shared" ref="H70:H94" si="50">IFERROR(G70*C70,0)</f>
        <v>0</v>
      </c>
      <c r="I70" s="178" t="str">
        <f>IF(F70="Scenario1PBT1",'Deep retrofit'!$E$16,IF(F70="Scenario2PBT1",'Deep retrofit'!$F$16,IF(F70="Scenario3PBT1",'Deep retrofit'!$G$16,"")))&amp;IF(F70="Scenario1PBT2",'Deep retrofit'!$H$16,IF(F70="Scenario2PBT2",'Deep retrofit'!$I$16,IF(F70="Scenario3PBT2",'Deep retrofit'!$J$16,"")))&amp;IF(F70="Scenario1PBT3",'Deep retrofit'!$K$16,IF(F70="Scenario2PBT3",'Deep retrofit'!$L$16,IF(F70="Scenario3PBT3",'Deep retrofit'!$M$16,"")))&amp;IF(F70="Scenario1PBT4",'Deep retrofit'!$N$16,IF(F70="Scenario2PBT4",'Deep retrofit'!$O$16,IF(F70="Scenario3PBT4",'Deep retrofit'!$P$16,"")))&amp;IF(F70="Scenario1PBT5",'Deep retrofit'!$Q$16,IF(F70="Scenario2PBT5",'Deep retrofit'!$R$16,IF(F70="Scenario3PBT5",'Deep retrofit'!$S$16,"")))&amp;IF(F70="Scenario1PBT6",'Deep retrofit'!$T$16,IF(F70="Scenario2PBT6",'Deep retrofit'!$U$16,IF(F70="Scenario3PBT6",'Deep retrofit'!$V$16,"")))&amp;IF(F70="Scenario1PBT7",'Deep retrofit'!$W$16,IF(F70="Scenario2PBT7",'Deep retrofit'!$X$16,IF(F70="Scenario3PBT7",'Deep retrofit'!$Y$16,"")))&amp;IF(F70="Scenario1PBT8",'Deep retrofit'!$Z$16,IF(F70="Scenario2PBT8",'Deep retrofit'!$AA$16,IF(F70="Scenario3PBT8",'Deep retrofit'!$AB$16,"")))&amp;IF(F70="Scenario1PBT9",'Deep retrofit'!$AC$16,IF(F70="Scenario2PBT9",'Deep retrofit'!$AD$16,IF(F70="Scenario3PBT9",'Deep retrofit'!$AE$16,"")))&amp;IF(F70="Scenario1PBT10",'Deep retrofit'!$AF$16,IF(F70="Scenario2PBT10",'Deep retrofit'!$AG$16,IF(F70="Scenario3PBT10",'Deep retrofit'!$AH$16,"")))&amp;IF(F70="Scenario1PBT11",'Deep retrofit'!$AI$16,IF(F70="Scenario2PBT11",'Deep retrofit'!$AJ$16,IF(F70="Scenario3PBT11",'Deep retrofit'!$AK$16,"")))&amp;IF(F70="Scenario1PBT12",'Deep retrofit'!$AL$16,IF(F70="Scenario2PBT12",'Deep retrofit'!$AM$16,IF(F70="Scenario3PBT12",'Deep retrofit'!$AN$16,"")))&amp;IF(F70="Scenario1PBT13",'Deep retrofit'!$AO$16,IF(F70="Scenario2PBT13",'Deep retrofit'!$AP$16,IF(F70="Scenario3PBT13",'Deep retrofit'!$AQ$16,"")))&amp;IF(F70="Scenario1PBT14",'Deep retrofit'!$AR$16,IF(F70="Scenario2PBT14",'Deep retrofit'!$AS$16,IF(F70="Scenario3PBT14",'Deep retrofit'!$AT$16,"")))&amp;IF(F70="Scenario1PBT15",'Deep retrofit'!$AU$16,IF(F70="Scenario2PBT15",'Deep retrofit'!$AV$16,IF(F70="Scenario3PBT15",'Deep retrofit'!$AW$16,"")))</f>
        <v/>
      </c>
      <c r="J70" s="117">
        <f t="shared" ref="J70:J94" si="51">IFERROR(I70*C70,0)</f>
        <v>0</v>
      </c>
      <c r="K70" s="117" t="str">
        <f>IF(F70="Scenario1PBT1",'Deep retrofit'!$E$18,IF(F70="Scenario2PBT1",'Deep retrofit'!$F$18,IF(F70="Scenario3PBT1",'Deep retrofit'!$G$18,"")))&amp;IF(F70="Scenario1PBT2",'Deep retrofit'!$H$18,IF(F70="Scenario2PBT2",'Deep retrofit'!$I$18,IF(F70="Scenario3PBT2",'Deep retrofit'!$J$18,"")))&amp;IF(F70="Scenario1PBT3",'Deep retrofit'!$K$18,IF(F70="Scenario2PBT3",'Deep retrofit'!$L$18,IF(F70="Scenario3PBT3",'Deep retrofit'!$M$18,"")))&amp;IF(F70="Scenario1PBT4",'Deep retrofit'!$N$18,IF(F70="Scenario2PBT4",'Deep retrofit'!$O$18,IF(F70="Scenario3PBT4",'Deep retrofit'!$P$18,"")))&amp;IF(F70="Scenario1PBT5",'Deep retrofit'!$Q$18,IF(F70="Scenario2PBT5",'Deep retrofit'!$R$18,IF(F70="Scenario3PBT5",'Deep retrofit'!$S$18,"")))&amp;IF(F70="Scenario1PBT6",'Deep retrofit'!$T$18,IF(F70="Scenario2PBT6",'Deep retrofit'!$U$18,IF(F70="Scenario3PBT6",'Deep retrofit'!$V$18,"")))&amp;IF(F70="Scenario1PBT7",'Deep retrofit'!$W$18,IF(F70="Scenario2PBT7",'Deep retrofit'!$X$18,IF(F70="Scenario3PBT7",'Deep retrofit'!$Y$18,"")))&amp;IF(F70="Scenario1PBT8",'Deep retrofit'!$Z$18,IF(F70="Scenario2PBT8",'Deep retrofit'!$AA$18,IF(F70="Scenario3PBT8",'Deep retrofit'!$AB$18,"")))&amp;IF(F70="Scenario1PBT9",'Deep retrofit'!$AC$18,IF(F70="Scenario2PBT9",'Deep retrofit'!$AD$18,IF(F70="Scenario3PBT9",'Deep retrofit'!$AE$18,"")))&amp;IF(F70="Scenario1PBT10",'Deep retrofit'!$AF$18,IF(F70="Scenario2PBT10",'Deep retrofit'!$AG$18,IF(F70="Scenario3PBT10",'Deep retrofit'!$AH$18,"")))&amp;IF(F70="Scenario1PBT11",'Deep retrofit'!$AI$18,IF(F70="Scenario2PBT11",'Deep retrofit'!$AJ$18,IF(F70="Scenario3PBT11",'Deep retrofit'!$AK$18,"")))&amp;IF(F70="Scenario1PBT12",'Deep retrofit'!$AL$18,IF(F70="Scenario2PBT12",'Deep retrofit'!$AM$18,IF(F70="Scenario3PBT12",'Deep retrofit'!$AN$18,"")))&amp;IF(F70="Scenario1PBT13",'Deep retrofit'!$AO$18,IF(F70="Scenario2PBT13",'Deep retrofit'!$AP$18,IF(F70="Scenario3PBT13",'Deep retrofit'!$AQ$18,"")))&amp;IF(F70="Scenario1PBT14",'Deep retrofit'!$AR$18,IF(F70="Scenario2PBT14",'Deep retrofit'!$AS$18,IF(F70="Scenario3PBT14",'Deep retrofit'!$AT$18,"")))&amp;IF(F70="Scenario1PBT15",'Deep retrofit'!$AU$18,IF(F70="Scenario2PBT15",'Deep retrofit'!$AV$18,IF(F70="Scenario3PBT15",'Deep retrofit'!$AW$18,"")))</f>
        <v/>
      </c>
      <c r="L70" s="117">
        <f t="shared" ref="L70:L94" si="52">IFERROR(K70*C70,0)</f>
        <v>0</v>
      </c>
      <c r="M70" s="117" t="str">
        <f>IF(F70="Scenario1PBT1",'Deep retrofit'!$E$20,IF(F70="Scenario2PBT1",'Deep retrofit'!$F$20,IF(F70="Scenario3PBT1",'Deep retrofit'!$G$20,"")))&amp;IF(F70="Scenario1PBT2",'Deep retrofit'!$H$20,IF(F70="Scenario2PBT2",'Deep retrofit'!$I$20,IF(F70="Scenario3PBT2",'Deep retrofit'!$J$20,"")))&amp;IF(F70="Scenario1PBT3",'Deep retrofit'!$K$20,IF(F70="Scenario2PBT3",'Deep retrofit'!$L$20,IF(F70="Scenario3PBT3",'Deep retrofit'!$M$20,"")))&amp;IF(F70="Scenario1PBT4",'Deep retrofit'!$N$20,IF(F70="Scenario2PBT4",'Deep retrofit'!$O$20,IF(F70="Scenario3PBT4",'Deep retrofit'!$P$20,"")))&amp;IF(F70="Scenario1PBT5",'Deep retrofit'!$Q$20,IF(F70="Scenario2PBT5",'Deep retrofit'!$R$20,IF(F70="Scenario3PBT5",'Deep retrofit'!$S$20,"")))&amp;IF(F70="Scenario1PBT6",'Deep retrofit'!$T$20,IF(F70="Scenario2PBT6",'Deep retrofit'!$U$20,IF(F70="Scenario3PBT6",'Deep retrofit'!$V$20,"")))&amp;IF(F70="Scenario1PBT7",'Deep retrofit'!$W$20,IF(F70="Scenario2PBT7",'Deep retrofit'!$X$20,IF(F70="Scenario3PBT7",'Deep retrofit'!$Y$20,"")))&amp;IF(F70="Scenario1PBT8",'Deep retrofit'!$Z$20,IF(F70="Scenario2PBT8",'Deep retrofit'!$AA$20,IF(F70="Scenario3PBT8",'Deep retrofit'!$AB$20,"")))&amp;IF(F70="Scenario1PBT9",'Deep retrofit'!$AC$20,IF(F70="Scenario2PBT9",'Deep retrofit'!$AD$20,IF(F70="Scenario3PBT9",'Deep retrofit'!$AE$20,"")))&amp;IF(F70="Scenario1PBT10",'Deep retrofit'!$AF$20,IF(F70="Scenario2PBT10",'Deep retrofit'!$AG$20,IF(F70="Scenario3PBT10",'Deep retrofit'!$AH$20,"")))&amp;IF(F70="Scenario1PBT11",'Deep retrofit'!$AI$20,IF(F70="Scenario2PBT11",'Deep retrofit'!$AJ$20,IF(F70="Scenario3PBT11",'Deep retrofit'!$AK$20,"")))&amp;IF(F70="Scenario1PBT12",'Deep retrofit'!$AL$20,IF(F70="Scenario2PBT12",'Deep retrofit'!$AM$20,IF(F70="Scenario3PBT12",'Deep retrofit'!$AN$20,"")))&amp;IF(F70="Scenario1PBT13",'Deep retrofit'!$AO$20,IF(F70="Scenario2PBT13",'Deep retrofit'!$AP$20,IF(F70="Scenario3PBT13",'Deep retrofit'!$AQ$20,"")))&amp;IF(F70="Scenario1PBT14",'Deep retrofit'!$AR$20,IF(F70="Scenario2PBT14",'Deep retrofit'!$AS$20,IF(F70="Scenario3PBT14",'Deep retrofit'!$AT$20,"")))&amp;IF(F70="Scenario1PBT15",'Deep retrofit'!$AU$20,IF(F70="Scenario2PBT15",'Deep retrofit'!$AV$20,IF(F70="Scenario3PBT15",'Deep retrofit'!$AW$20,"")))</f>
        <v/>
      </c>
      <c r="N70" s="118">
        <f t="shared" ref="N70:N94" si="53">IFERROR(M70*C70,0)</f>
        <v>0</v>
      </c>
      <c r="O70" s="206" t="str">
        <f>IF(F70="Scenario1PBT1",'Deep retrofit'!$E$23,IF(F70="Scenario2PBT1",'Deep retrofit'!$F$23,IF(F70="Scenario3PBT1",'Deep retrofit'!$G$23,"")))&amp;IF(F70="Scenario1PBT2",'Deep retrofit'!$H$23,IF(F70="Scenario2PBT2",'Deep retrofit'!$I$23,IF(F70="Scenario3PBT2",'Deep retrofit'!$J$23,"")))&amp;IF(F70="Scenario1PBT3",'Deep retrofit'!$K$23,IF(F70="Scenario2PBT3",'Deep retrofit'!$L$23,IF(F70="Scenario3PBT3",'Deep retrofit'!$M$23,"")))&amp;IF(F70="Scenario1PBT4",'Deep retrofit'!$N$23,IF(F70="Scenario2PBT4",'Deep retrofit'!$O$23,IF(F70="Scenario3PBT4",'Deep retrofit'!$P$23,"")))&amp;IF(F70="Scenario1PBT5",'Deep retrofit'!$Q$23,IF(F70="Scenario2PBT5",'Deep retrofit'!$R$23,IF(F70="Scenario3PBT5",'Deep retrofit'!$S$23,"")))&amp;IF(F70="Scenario1PBT6",'Deep retrofit'!$T$23,IF(F70="Scenario2PBT6",'Deep retrofit'!$U$23,IF(F70="Scenario3PBT6",'Deep retrofit'!$V$23,"")))&amp;IF(F70="Scenario1PBT7",'Deep retrofit'!$W$23,IF(F70="Scenario2PBT7",'Deep retrofit'!$X$23,IF(F70="Scenario3PBT7",'Deep retrofit'!$Y$23,"")))&amp;IF(F70="Scenario1PBT8",'Deep retrofit'!$Z$23,IF(F70="Scenario2PBT8",'Deep retrofit'!$AA$23,IF(F70="Scenario3PBT8",'Deep retrofit'!$AB$23,"")))&amp;IF(F70="Scenario1PBT9",'Deep retrofit'!$AC$23,IF(F70="Scenario2PBT9",'Deep retrofit'!$AD$23,IF(F70="Scenario3PBT9",'Deep retrofit'!$AE$23,"")))&amp;IF(F70="Scenario1PBT10",'Deep retrofit'!$AF$23,IF(F70="Scenario2PBT10",'Deep retrofit'!$AG$23,IF(F70="Scenario3PBT10",'Deep retrofit'!$AH$23,"")))&amp;IF(F70="Scenario1PBT11",'Deep retrofit'!$AI$23,IF(F70="Scenario2PBT11",'Deep retrofit'!$AJ$23,IF(F70="Scenario3PBT11",'Deep retrofit'!$AK$23,"")))&amp;IF(F70="Scenario1PBT12",'Deep retrofit'!$AL$23,IF(F70="Scenario2PBT12",'Deep retrofit'!$AM$23,IF(F70="Scenario3PBT12",'Deep retrofit'!$AN$23,"")))&amp;IF(F70="Scenario1PBT13",'Deep retrofit'!$AO$23,IF(F70="Scenario2PBT13",'Deep retrofit'!$AP$23,IF(F70="Scenario3PBT13",'Deep retrofit'!$AQ$23,"")))&amp;IF(F70="Scenario1PBT14",'Deep retrofit'!$AR$23,IF(F70="Scenario2PBT14",'Deep retrofit'!$AS$23,IF(F70="Scenario3PBT14",'Deep retrofit'!$AT$23,"")))&amp;IF(F70="Scenario1PBT15",'Deep retrofit'!$AU$23,IF(F70="Scenario2PBT15",'Deep retrofit'!$AV$23,IF(F70="Scenario3PBT15",'Deep retrofit'!$AW$23,"")))</f>
        <v/>
      </c>
      <c r="P70" s="117">
        <f t="shared" ref="P70:P94" si="54">IFERROR(O70*C70,0)</f>
        <v>0</v>
      </c>
      <c r="Q70" s="117" t="str">
        <f>IF(F70="Scenario1PBT1",'Deep retrofit'!$E$25,IF(F70="Scenario2PBT1",'Deep retrofit'!$F$25,IF(F70="Scenario3PBT1",'Deep retrofit'!$G$25,"")))&amp;IF(F70="Scenario1PBT2",'Deep retrofit'!$H$25,IF(F70="Scenario2PBT2",'Deep retrofit'!$I$25,IF(F70="Scenario3PBT2",'Deep retrofit'!$J$25,"")))&amp;IF(F70="Scenario1PBT3",'Deep retrofit'!$K$25,IF(F70="Scenario2PBT3",'Deep retrofit'!$L$25,IF(F70="Scenario3PBT3",'Deep retrofit'!$M$25,"")))&amp;IF(F70="Scenario1PBT4",'Deep retrofit'!$N$25,IF(F70="Scenario2PBT4",'Deep retrofit'!$O$25,IF(F70="Scenario3PBT4",'Deep retrofit'!$P$25,"")))&amp;IF(F70="Scenario1PBT5",'Deep retrofit'!$Q$25,IF(F70="Scenario2PBT5",'Deep retrofit'!$R$25,IF(F70="Scenario3PBT5",'Deep retrofit'!$S$25,"")))&amp;IF(F70="Scenario1PBT6",'Deep retrofit'!$T$25,IF(F70="Scenario2PBT6",'Deep retrofit'!$U$25,IF(F70="Scenario3PBT6",'Deep retrofit'!$V$25,"")))&amp;IF(F70="Scenario1PBT7",'Deep retrofit'!$W$25,IF(F70="Scenario2PBT7",'Deep retrofit'!$X$25,IF(F70="Scenario3PBT7",'Deep retrofit'!$Y$25,"")))&amp;IF(F70="Scenario1PBT8",'Deep retrofit'!$Z$25,IF(F70="Scenario2PBT8",'Deep retrofit'!$AA$25,IF(F70="Scenario3PBT8",'Deep retrofit'!$AB$25,"")))&amp;IF(F70="Scenario1PBT9",'Deep retrofit'!$AC$25,IF(F70="Scenario2PBT9",'Deep retrofit'!$AD$25,IF(F70="Scenario3PBT9",'Deep retrofit'!$AE$25,"")))&amp;IF(F70="Scenario1PBT10",'Deep retrofit'!$AF$25,IF(F70="Scenario2PBT10",'Deep retrofit'!$AG$25,IF(F70="Scenario3PBT10",'Deep retrofit'!$AH$25,"")))&amp;IF(F70="Scenario1PBT11",'Deep retrofit'!$AI$25,IF(F70="Scenario2PBT11",'Deep retrofit'!$AJ$25,IF(F70="Scenario3PBT11",'Deep retrofit'!$AK$25,"")))&amp;IF(F70="Scenario1PBT12",'Deep retrofit'!$AL$25,IF(F70="Scenario2PBT12",'Deep retrofit'!$AM$25,IF(F70="Scenario3PBT12",'Deep retrofit'!$AN$25,"")))&amp;IF(F70="Scenario1PBT13",'Deep retrofit'!$AO$25,IF(F70="Scenario2PBT13",'Deep retrofit'!$AP$25,IF(F70="Scenario3PBT13",'Deep retrofit'!$AQ$25,"")))&amp;IF(F70="Scenario1PBT14",'Deep retrofit'!$AR$25,IF(F70="Scenario2PBT14",'Deep retrofit'!$AS$25,IF(F70="Scenario3PBT14",'Deep retrofit'!$AT$25,"")))&amp;IF(F70="Scenario1PBT15",'Deep retrofit'!$AU$25,IF(F70="Scenario2PBT15",'Deep retrofit'!$AV$25,IF(F70="Scenario3PBT15",'Deep retrofit'!$AW$25,"")))</f>
        <v/>
      </c>
      <c r="R70" s="117">
        <f t="shared" ref="R70:R94" si="55">IFERROR(Q70*C70,0)</f>
        <v>0</v>
      </c>
      <c r="S70" s="117" t="str">
        <f>IF(F70="Scenario1PBT1",'Deep retrofit'!$E$27,IF(F70="Scenario2PBT1",'Deep retrofit'!$F$27,IF(F70="Scenario3PBT1",'Deep retrofit'!$G$27,"")))&amp;IF(F70="Scenario1PBT2",'Deep retrofit'!$H$27,IF(F70="Scenario2PBT2",'Deep retrofit'!$I$27,IF(F70="Scenario3PBT2",'Deep retrofit'!$J$27,"")))&amp;IF(F70="Scenario1PBT3",'Deep retrofit'!$K$27,IF(F70="Scenario2PBT3",'Deep retrofit'!$L$27,IF(F70="Scenario3PBT3",'Deep retrofit'!$M$27,"")))&amp;IF(F70="Scenario1PBT4",'Deep retrofit'!$N$27,IF(F70="Scenario2PBT4",'Deep retrofit'!$O$27,IF(F70="Scenario3PBT4",'Deep retrofit'!$P$27,"")))&amp;IF(F70="Scenario1PBT5",'Deep retrofit'!$Q$27,IF(F70="Scenario2PBT5",'Deep retrofit'!$R$27,IF(F70="Scenario3PBT5",'Deep retrofit'!$S$27,"")))&amp;IF(F70="Scenario1PBT6",'Deep retrofit'!$T$27,IF(F70="Scenario2PBT6",'Deep retrofit'!$U$27,IF(F70="Scenario3PBT6",'Deep retrofit'!$V$27,"")))&amp;IF(F70="Scenario1PBT7",'Deep retrofit'!$W$27,IF(F70="Scenario2PBT7",'Deep retrofit'!$X$27,IF(F70="Scenario3PBT7",'Deep retrofit'!$Y$27,"")))&amp;IF(F70="Scenario1PBT8",'Deep retrofit'!$Z$27,IF(F70="Scenario2PBT8",'Deep retrofit'!$AA$27,IF(F70="Scenario3PBT8",'Deep retrofit'!$AB$27,"")))&amp;IF(F70="Scenario1PBT9",'Deep retrofit'!$AC$27,IF(F70="Scenario2PBT9",'Deep retrofit'!$AD$27,IF(F70="Scenario3PBT9",'Deep retrofit'!$AE$27,"")))&amp;IF(F70="Scenario1PBT10",'Deep retrofit'!$AF$27,IF(F70="Scenario2PBT10",'Deep retrofit'!$AG$27,IF(F70="Scenario3PBT10",'Deep retrofit'!$AH$27,"")))&amp;IF(F70="Scenario1PBT11",'Deep retrofit'!$AI$27,IF(F70="Scenario2PBT11",'Deep retrofit'!$AJ$27,IF(F70="Scenario3PBT11",'Deep retrofit'!$AK$27,"")))&amp;IF(F70="Scenario1PBT12",'Deep retrofit'!$AL$27,IF(F70="Scenario2PBT12",'Deep retrofit'!$AM$27,IF(F70="Scenario3PBT12",'Deep retrofit'!$AN$27,"")))&amp;IF(F70="Scenario1PBT13",'Deep retrofit'!$AO$27,IF(F70="Scenario2PBT13",'Deep retrofit'!$AP$27,IF(F70="Scenario3PBT13",'Deep retrofit'!$AQ$27,"")))&amp;IF(F70="Scenario1PBT14",'Deep retrofit'!$AR$27,IF(F70="Scenario2PBT14",'Deep retrofit'!$AS$27,IF(F70="Scenario3PBT14",'Deep retrofit'!$AT$27,"")))&amp;IF(F70="Scenario1PBT15",'Deep retrofit'!$AU$27,IF(F70="Scenario2PBT15",'Deep retrofit'!$AV$27,IF(F70="Scenario3PBT15",'Deep retrofit'!$AW$27,"")))</f>
        <v/>
      </c>
      <c r="T70" s="207">
        <f t="shared" ref="T70:T94" si="56">IFERROR(S70*C70,0)</f>
        <v>0</v>
      </c>
      <c r="U70" s="206" t="str">
        <f>IF(F70="Scenario1PBT1",'Deep retrofit'!$E$38,IF(F70="Scenario2PBT1",'Deep retrofit'!$F$38,IF(F70="Scenario3PBT1",'Deep retrofit'!$G$38,"")))&amp;IF(F70="Scenario1PBT2",'Deep retrofit'!$H$38,IF(F70="Scenario2PBT2",'Deep retrofit'!$I$38,IF(F70="Scenario3PBT2",'Deep retrofit'!$J$38,"")))&amp;IF(F70="Scenario1PBT3",'Deep retrofit'!$K$38,IF(F70="Scenario2PBT3",'Deep retrofit'!$L$38,IF(F70="Scenario3PBT3",'Deep retrofit'!$M$38,"")))&amp;IF(F70="Scenario1PBT4",'Deep retrofit'!$N$38,IF(F70="Scenario2PBT4",'Deep retrofit'!$O$38,IF(F70="Scenario3PBT4",'Deep retrofit'!$P$38,"")))&amp;IF(F70="Scenario1PBT5",'Deep retrofit'!$Q$38,IF(F70="Scenario2PBT5",'Deep retrofit'!$R$38,IF(F70="Scenario3PBT5",'Deep retrofit'!$S$38,"")))&amp;IF(F70="Scenario1PBT6",'Deep retrofit'!$T$38,IF(F70="Scenario2PBT6",'Deep retrofit'!$U$38,IF(F70="Scenario3PBT6",'Deep retrofit'!$V$38,"")))&amp;IF(F70="Scenario1PBT7",'Deep retrofit'!$W$38,IF(F70="Scenario2PBT7",'Deep retrofit'!$X$38,IF(F70="Scenario3PBT7",'Deep retrofit'!$Y$38,"")))&amp;IF(F70="Scenario1PBT8",'Deep retrofit'!$Z$38,IF(F70="Scenario2PBT8",'Deep retrofit'!$AA$38,IF(F70="Scenario3PBT8",'Deep retrofit'!$AB$38,"")))&amp;IF(F70="Scenario1PBT9",'Deep retrofit'!$AC$38,IF(F70="Scenario2PBT9",'Deep retrofit'!$AD$38,IF(F70="Scenario3PBT9",'Deep retrofit'!$AE$38,"")))&amp;IF(F70="Scenario1PBT10",'Deep retrofit'!$AF$38,IF(F70="Scenario2PBT10",'Deep retrofit'!$AG$38,IF(F70="Scenario3PBT10",'Deep retrofit'!$AH$38,"")))&amp;IF(F70="Scenario1PBT11",'Deep retrofit'!$AI$38,IF(F70="Scenario2PBT11",'Deep retrofit'!$AJ$38,IF(F70="Scenario3PBT11",'Deep retrofit'!$AK$38,"")))&amp;IF(F70="Scenario1PBT12",'Deep retrofit'!$AL$38,IF(F70="Scenario2PBT12",'Deep retrofit'!$AM$38,IF(F70="Scenario3PBT12",'Deep retrofit'!$AN$38,"")))&amp;IF(F70="Scenario1PBT13",'Deep retrofit'!$AO$38,IF(F70="Scenario2PBT13",'Deep retrofit'!$AP$38,IF(F70="Scenario3PBT13",'Deep retrofit'!$AQ$38,"")))&amp;IF(F70="Scenario1PBT14",'Deep retrofit'!$AR$38,IF(F70="Scenario2PBT14",'Deep retrofit'!$AS$38,IF(F70="Scenario3PBT14",'Deep retrofit'!$AT$38,"")))&amp;IF(F70="Scenario1PBT15",'Deep retrofit'!$AU$38,IF(F70="Scenario2PBT15",'Deep retrofit'!$AV$38,IF(F70="Scenario3PBT15",'Deep retrofit'!$AW$38,"")))</f>
        <v/>
      </c>
      <c r="V70" s="117">
        <f t="shared" ref="V70:V94" si="57">IFERROR(U70*C70,0)</f>
        <v>0</v>
      </c>
      <c r="W70" s="117" t="str">
        <f>IF(F70="Scenario1PBT1",'Deep retrofit'!$E$40,IF(F70="Scenario2PBT1",'Deep retrofit'!$F$40,IF(F70="Scenario3PBT1",'Deep retrofit'!$G$40,"")))&amp;IF(F70="Scenario1PBT2",'Deep retrofit'!$H$40,IF(F70="Scenario2PBT2",'Deep retrofit'!$I$40,IF(F70="Scenario3PBT2",'Deep retrofit'!$J$40,"")))&amp;IF(F70="Scenario1PBT3",'Deep retrofit'!$K$40,IF(F70="Scenario2PBT3",'Deep retrofit'!$L$40,IF(F70="Scenario3PBT3",'Deep retrofit'!$M$40,"")))&amp;IF(F70="Scenario1PBT4",'Deep retrofit'!$N$40,IF(F70="Scenario2PBT4",'Deep retrofit'!$O$40,IF(F70="Scenario3PBT4",'Deep retrofit'!$P$40,"")))&amp;IF(F70="Scenario1PBT5",'Deep retrofit'!$Q$40,IF(F70="Scenario2PBT5",'Deep retrofit'!$R$40,IF(F70="Scenario3PBT5",'Deep retrofit'!$S$40,"")))&amp;IF(F70="Scenario1PBT6",'Deep retrofit'!$T$40,IF(F70="Scenario2PBT6",'Deep retrofit'!$U$40,IF(F70="Scenario3PBT6",'Deep retrofit'!$V$40,"")))&amp;IF(F70="Scenario1PBT7",'Deep retrofit'!$W$40,IF(F70="Scenario2PBT7",'Deep retrofit'!$X$40,IF(F70="Scenario3PBT7",'Deep retrofit'!$Y$40,"")))&amp;IF(F70="Scenario1PBT8",'Deep retrofit'!$Z$40,IF(F70="Scenario2PBT8",'Deep retrofit'!$AA$40,IF(F70="Scenario3PBT8",'Deep retrofit'!$AB$40,"")))&amp;IF(F70="Scenario1PBT9",'Deep retrofit'!$AC$40,IF(F70="Scenario2PBT9",'Deep retrofit'!$AD$40,IF(F70="Scenario3PBT9",'Deep retrofit'!$AE$40,"")))&amp;IF(F70="Scenario1PBT10",'Deep retrofit'!$AF$40,IF(F70="Scenario2PBT10",'Deep retrofit'!$AG$40,IF(F70="Scenario3PBT10",'Deep retrofit'!$AH$40,"")))&amp;IF(F70="Scenario1PBT11",'Deep retrofit'!$AI$40,IF(F70="Scenario2PBT11",'Deep retrofit'!$AJ$40,IF(F70="Scenario3PBT11",'Deep retrofit'!$AK$40,"")))&amp;IF(F70="Scenario1PBT12",'Deep retrofit'!$AL$40,IF(F70="Scenario2PBT12",'Deep retrofit'!$AM$40,IF(F70="Scenario3PBT12",'Deep retrofit'!$AN$40,"")))&amp;IF(F70="Scenario1PBT13",'Deep retrofit'!$AO$40,IF(F70="Scenario2PBT13",'Deep retrofit'!$AP$40,IF(F70="Scenario3PBT13",'Deep retrofit'!$AQ$40,"")))&amp;IF(F70="Scenario1PBT14",'Deep retrofit'!$AR$40,IF(F70="Scenario2PBT14",'Deep retrofit'!$AS$40,IF(F70="Scenario3PBT14",'Deep retrofit'!$AT$40,"")))&amp;IF(F70="Scenario1PBT15",'Deep retrofit'!$AU$40,IF(F70="Scenario2PBT15",'Deep retrofit'!$AV$40,IF(F70="Scenario3PBT15",'Deep retrofit'!$AW$40,"")))</f>
        <v/>
      </c>
      <c r="X70" s="117">
        <f t="shared" ref="X70:X94" si="58">IFERROR(W70*C70,0)</f>
        <v>0</v>
      </c>
      <c r="Y70" s="117" t="str">
        <f>IF(F70="Scenario1PBT1",'Deep retrofit'!$E$42,IF(F70="Scenario2PBT1",'Deep retrofit'!$F$42,IF(F70="Scenario3PBT1",'Deep retrofit'!$G$42,"")))&amp;IF(F70="Scenario1PBT2",'Deep retrofit'!$H$42,IF(F70="Scenario2PBT2",'Deep retrofit'!$I$42,IF(F70="Scenario3PBT2",'Deep retrofit'!$J$42,"")))&amp;IF(F70="Scenario1PBT3",'Deep retrofit'!$K$42,IF(F70="Scenario2PBT3",'Deep retrofit'!$L$42,IF(F70="Scenario3PBT3",'Deep retrofit'!$M$42,"")))&amp;IF(F70="Scenario1PBT4",'Deep retrofit'!$N$42,IF(F70="Scenario2PBT4",'Deep retrofit'!$O$42,IF(F70="Scenario3PBT4",'Deep retrofit'!$P$42,"")))&amp;IF(F70="Scenario1PBT5",'Deep retrofit'!$Q$42,IF(F70="Scenario2PBT5",'Deep retrofit'!$R$42,IF(F70="Scenario3PBT5",'Deep retrofit'!$S$42,"")))&amp;IF(F70="Scenario1PBT6",'Deep retrofit'!$T$42,IF(F70="Scenario2PBT6",'Deep retrofit'!$U$42,IF(F70="Scenario3PBT6",'Deep retrofit'!$V$42,"")))&amp;IF(F70="Scenario1PBT7",'Deep retrofit'!$W$42,IF(F70="Scenario2PBT7",'Deep retrofit'!$X$42,IF(F70="Scenario3PBT7",'Deep retrofit'!$Y$42,"")))&amp;IF(F70="Scenario1PBT8",'Deep retrofit'!$Z$42,IF(F70="Scenario2PBT8",'Deep retrofit'!$AA$42,IF(F70="Scenario3PBT8",'Deep retrofit'!$AB$42,"")))&amp;IF(F70="Scenario1PBT9",'Deep retrofit'!$AC$42,IF(F70="Scenario2PBT9",'Deep retrofit'!$AD$42,IF(F70="Scenario3PBT9",'Deep retrofit'!$AE$42,"")))&amp;IF(F70="Scenario1PBT10",'Deep retrofit'!$AF$42,IF(F70="Scenario2PBT10",'Deep retrofit'!$AG$42,IF(F70="Scenario3PBT10",'Deep retrofit'!$AH$42,"")))&amp;IF(F70="Scenario1PBT11",'Deep retrofit'!$AI$42,IF(F70="Scenario2PBT11",'Deep retrofit'!$AJ$42,IF(F70="Scenario3PBT11",'Deep retrofit'!$AK$42,"")))&amp;IF(F70="Scenario1PBT12",'Deep retrofit'!$AL$42,IF(F70="Scenario2PBT12",'Deep retrofit'!$AM$42,IF(F70="Scenario3PBT12",'Deep retrofit'!$AN$42,"")))&amp;IF(F70="Scenario1PBT13",'Deep retrofit'!$AO$42,IF(F70="Scenario2PBT13",'Deep retrofit'!$AP$42,IF(F70="Scenario3PBT13",'Deep retrofit'!$AQ$42,"")))&amp;IF(F70="Scenario1PBT14",'Deep retrofit'!$AR$42,IF(F70="Scenario2PBT14",'Deep retrofit'!$AS$42,IF(F70="Scenario3PBT14",'Deep retrofit'!$AT$42,"")))&amp;IF(F70="Scenario1PBT15",'Deep retrofit'!$AU$42,IF(F70="Scenario2PBT15",'Deep retrofit'!$AV$42,IF(F70="Scenario3PBT15",'Deep retrofit'!$AW$42,"")))</f>
        <v/>
      </c>
      <c r="Z70" s="117">
        <f t="shared" ref="Z70:Z94" si="59">IFERROR(Y70*C70,0)</f>
        <v>0</v>
      </c>
      <c r="AA70" s="269" t="str">
        <f>IF(F70="Scenario1PBT1",'Deep retrofit'!$E$101,IF(F70="Scenario2PBT1",'Deep retrofit'!$F$101,IF(F70="Scenario3PBT1",'Deep retrofit'!$G$101,"")))&amp;IF(F70="Scenario1PBT2",'Deep retrofit'!$H$101,IF(F70="Scenario2PBT2",'Deep retrofit'!$I$101,IF(F70="Scenario3PBT2",'Deep retrofit'!$J$101,"")))&amp;IF(F70="Scenario1PBT3",'Deep retrofit'!$K$101,IF(F70="Scenario2PBT3",'Deep retrofit'!$L$101,IF(F70="Scenario3PBT3",'Deep retrofit'!$M$101,"")))&amp;IF(F70="Scenario1PBT4",'Deep retrofit'!$N$101,IF(F70="Scenario2PBT4",'Deep retrofit'!$O$101,IF(F70="Scenario3PBT4",'Deep retrofit'!$P$101,"")))&amp;IF(F70="Scenario1PBT5",'Deep retrofit'!$Q$101,IF(F70="Scenario2PBT5",'Deep retrofit'!$R$101,IF(F70="Scenario3PBT5",'Deep retrofit'!$S$101,"")))&amp;IF(F70="Scenario1PBT6",'Deep retrofit'!$T$101,IF(F70="Scenario2PBT6",'Deep retrofit'!$U$101,IF(F70="Scenario3PBT6",'Deep retrofit'!$V$101,"")))&amp;IF(F70="Scenario1PBT7",'Deep retrofit'!$W$101,IF(F70="Scenario2PBT7",'Deep retrofit'!$X$101,IF(F70="Scenario3PBT7",'Deep retrofit'!$Y$101,"")))&amp;IF(F70="Scenario1PBT8",'Deep retrofit'!$Z$101,IF(F70="Scenario2PBT8",'Deep retrofit'!$AA$101,IF(F70="Scenario3PBT8",'Deep retrofit'!$AB$101,"")))&amp;IF(F70="Scenario1PBT9",'Deep retrofit'!$AC$101,IF(F70="Scenario2PBT9",'Deep retrofit'!$AD$101,IF(F70="Scenario3PBT9",'Deep retrofit'!$AE$101,"")))&amp;IF(F70="Scenario1PBT10",'Deep retrofit'!$AF$101,IF(F70="Scenario2PBT10",'Deep retrofit'!$AG$101,IF(F70="Scenario3PBT10",'Deep retrofit'!$AH$101,"")))&amp;IF(F70="Scenario1PBT11",'Deep retrofit'!$AI$101,IF(F70="Scenario2PBT11",'Deep retrofit'!$AJ$101,IF(F70="Scenario3PBT11",'Deep retrofit'!$AK$101,"")))&amp;IF(F70="Scenario1PBT12",'Deep retrofit'!$AL$101,IF(F70="Scenario2PBT12",'Deep retrofit'!$AM$101,IF(F70="Scenario3PBT12",'Deep retrofit'!$AN$101,"")))&amp;IF(F70="Scenario1PBT13",'Deep retrofit'!$AO$101,IF(F70="Scenario2PBT13",'Deep retrofit'!$AP$101,IF(F70="Scenario3PBT13",'Deep retrofit'!$AQ$101,"")))&amp;IF(F70="Scenario1PBT14",'Deep retrofit'!$AR$101,IF(F70="Scenario2PBT14",'Deep retrofit'!$AS$101,IF(F70="Scenario3PBT14",'Deep retrofit'!$AT$101,"")))&amp;IF(F70="Scenario1PBT15",'Deep retrofit'!$AU$101,IF(F70="Scenario2PBT15",'Deep retrofit'!$AV$101,IF(F70="Scenario3PBT15",'Deep retrofit'!$AW$101,"")))</f>
        <v/>
      </c>
      <c r="AB70" s="203">
        <f t="shared" ref="AB70:AB94" si="60">IFERROR(C70*AA70,0)</f>
        <v>0</v>
      </c>
      <c r="AC70" s="372" t="str">
        <f t="shared" ref="AC70:AC94" si="61">IF(E70="","",IF(OR(F70="Scenario1PBT1",F70="Scenario2PBT1",F70="Scenario1PBT2",F70="Scenario2PBT2",F70="Scenario1PBT3",F70="Scenario2PBT3",F70="Scenario1PBT4",F70="Scenario2PBT4",F70="Scenario1PBT5",F70="Scenario2PBT5",F70="Scenario3PBT5",F70="Scenario1PBT6",F70="Scenario1PBT7"),"","Non disponible pour cette typologie"))</f>
        <v/>
      </c>
      <c r="AD70" s="353">
        <f>IF(AC70="",IFERROR('Projection_Base-case'!G71-G70,0),0)</f>
        <v>0</v>
      </c>
      <c r="AE70" s="350">
        <f t="shared" si="37"/>
        <v>0</v>
      </c>
      <c r="AF70" s="361">
        <f>IFERROR(100*AD70/'Projection_Base-case'!G71,0)</f>
        <v>0</v>
      </c>
      <c r="AG70" s="352">
        <f>IF(AC70="",IFERROR('Projection_Base-case'!I71-I70,0),0)</f>
        <v>0</v>
      </c>
      <c r="AH70" s="353">
        <f t="shared" si="38"/>
        <v>0</v>
      </c>
      <c r="AI70" s="361">
        <f>IFERROR(100*AG70/'Projection_Base-case'!I71,0)</f>
        <v>0</v>
      </c>
      <c r="AJ70" s="352">
        <f>IF(AC70="",IFERROR('Projection_Base-case'!K71-K70,0),0)</f>
        <v>0</v>
      </c>
      <c r="AK70" s="353">
        <f t="shared" si="39"/>
        <v>0</v>
      </c>
      <c r="AL70" s="361">
        <f>IFERROR(100*AJ70/'Projection_Base-case'!K71,0)</f>
        <v>0</v>
      </c>
      <c r="AM70" s="352">
        <f>-IF(AC70="",IFERROR('Projection_Base-case'!M71-M70,0),0)</f>
        <v>0</v>
      </c>
      <c r="AN70" s="353">
        <f t="shared" si="40"/>
        <v>0</v>
      </c>
      <c r="AO70" s="354">
        <f>IFERROR(IF('Projection_Base-case'!N71&gt;0,100*AN70/'Projection_Base-case'!N71,100*AN70/N70),0)</f>
        <v>0</v>
      </c>
      <c r="AP70" s="355">
        <f>IF(AC70="",IFERROR('Projection_Base-case'!O71-O70,0),0)</f>
        <v>0</v>
      </c>
      <c r="AQ70" s="356">
        <f t="shared" si="41"/>
        <v>0</v>
      </c>
      <c r="AR70" s="356">
        <f>IFERROR(100*AP70/'Projection_Base-case'!O71,0)</f>
        <v>0</v>
      </c>
      <c r="AS70" s="355">
        <f>IF(AC70="",IFERROR('Projection_Base-case'!Q71-Q70,0),0)</f>
        <v>0</v>
      </c>
      <c r="AT70" s="356">
        <f t="shared" si="42"/>
        <v>0</v>
      </c>
      <c r="AU70" s="356">
        <f>IFERROR(100*AS70/'Projection_Base-case'!Q71,0)</f>
        <v>0</v>
      </c>
      <c r="AV70" s="355">
        <f>IF(AC70="",IFERROR('Projection_Base-case'!S71-S70,0),0)</f>
        <v>0</v>
      </c>
      <c r="AW70" s="356">
        <f t="shared" si="43"/>
        <v>0</v>
      </c>
      <c r="AX70" s="357">
        <f>IFERROR(100*AV70/'Projection_Base-case'!S71,0)</f>
        <v>0</v>
      </c>
      <c r="AY70" s="358">
        <f>IF(AC70="",IFERROR('Projection_Base-case'!U71-U70,0),0)</f>
        <v>0</v>
      </c>
      <c r="AZ70" s="359">
        <f t="shared" si="44"/>
        <v>0</v>
      </c>
      <c r="BA70" s="359">
        <f>IFERROR(100*AY70/'Projection_Base-case'!U71,0)</f>
        <v>0</v>
      </c>
      <c r="BB70" s="358">
        <f>IF(AC70="",IFERROR('Projection_Base-case'!W71-W70,0),0)</f>
        <v>0</v>
      </c>
      <c r="BC70" s="359">
        <f t="shared" si="45"/>
        <v>0</v>
      </c>
      <c r="BD70" s="359">
        <f>IFERROR(100*BB70/'Projection_Base-case'!W71,0)</f>
        <v>0</v>
      </c>
      <c r="BE70" s="358">
        <f>IF(AC70="",IFERROR('Projection_Base-case'!Y71-Y70,0),0)</f>
        <v>0</v>
      </c>
      <c r="BF70" s="359">
        <f t="shared" si="46"/>
        <v>0</v>
      </c>
      <c r="BG70" s="359">
        <f>IFERROR(100*BE70/'Projection_Base-case'!Y71,0)</f>
        <v>0</v>
      </c>
      <c r="BH70" s="359">
        <f t="shared" si="47"/>
        <v>0</v>
      </c>
      <c r="BI70" s="360">
        <f t="shared" si="48"/>
        <v>0</v>
      </c>
    </row>
    <row r="71" spans="1:61" ht="15.6">
      <c r="A71" s="205">
        <v>67</v>
      </c>
      <c r="B71" s="347">
        <f>IF('Projection_Base-case'!B72&lt;&gt;"",'Projection_Base-case'!B72,0)</f>
        <v>0</v>
      </c>
      <c r="C71" s="347">
        <f>IF('Projection_Base-case'!C72&lt;&gt;"",'Projection_Base-case'!C72,0)</f>
        <v>0</v>
      </c>
      <c r="D71" s="347">
        <f>IF('Projection_Base-case'!D72&lt;&gt;"",'Projection_Base-case'!D72,0)</f>
        <v>0</v>
      </c>
      <c r="E71" s="346"/>
      <c r="F71" s="202" t="str">
        <f t="shared" si="49"/>
        <v>0</v>
      </c>
      <c r="G71" s="177" t="str">
        <f>IF(F71="Scenario1PBT1",'Deep retrofit'!$E$6,IF(F71="Scenario2PBT1",'Deep retrofit'!$F$6,IF(F71="Scenario3PBT1",'Deep retrofit'!$G$6,"")))&amp;IF(F71="Scenario1PBT2",'Deep retrofit'!$H$6,IF(F71="Scenario2PBT2",'Deep retrofit'!$I$6,IF(F71="Scenario3PBT2",'Deep retrofit'!$J$6,"")))&amp;IF(F71="Scenario1PBT3",'Deep retrofit'!$K$6,IF(F71="Scenario2PBT3",'Deep retrofit'!$L$6,IF(F71="Scenario3PBT3",'Deep retrofit'!$M$6,"")))&amp;IF(F71="Scenario1PBT4",'Deep retrofit'!$N$6,IF(F71="Scenario2PBT4",'Deep retrofit'!$O$6,IF(F71="Scenario3PBT4",'Deep retrofit'!$P$6,"")))&amp;IF(F71="Scenario1PBT5",'Deep retrofit'!$Q$6,IF(F71="Scenario2PBT5",'Deep retrofit'!$R$6,IF(F71="Scenario3PBT5",'Deep retrofit'!$S$6,"")))&amp;IF(F71="Scenario1PBT6",'Deep retrofit'!$T$6,IF(F71="Scenario2PBT6",'Deep retrofit'!$U$6,IF(F71="Scenario3PBT6",'Deep retrofit'!$V$6,"")))&amp;IF(F71="Scenario1PBT7",'Deep retrofit'!$W$6,IF(F71="Scenario2PBT7",'Deep retrofit'!$X$6,IF(F71="Scenario3PBT7",'Deep retrofit'!$Y$6,"")))&amp;IF(F71="Scenario1PBT8",'Deep retrofit'!$Z$6,IF(F71="Scenario2PBT8",'Deep retrofit'!$AA$6,IF(F71="Scenario3PBT8",'Deep retrofit'!$AB$6,"")))&amp;IF(F71="Scenario1PBT9",'Deep retrofit'!$AC$6,IF(F71="Scenario2PBT9",'Deep retrofit'!$AD$6,IF(F71="Scenario3PBT9",'Deep retrofit'!$AE$6,"")))&amp;IF(F71="Scenario1PBT10",'Deep retrofit'!$AF$6,IF(F71="Scenario2PBT10",'Deep retrofit'!$AG$6,IF(F71="Scenario3PBT10",'Deep retrofit'!$AH$6,"")))&amp;IF(F71="Scenario1PBT11",'Deep retrofit'!$AI$6,IF(F71="Scenario2PBT11",'Deep retrofit'!$AJ$6,IF(F71="Scenario3PBT11",'Deep retrofit'!$AK$6,"")))&amp;IF(F71="Scenario1PBT12",'Deep retrofit'!$AL$6,IF(F71="Scenario2PBT12",'Deep retrofit'!$AM$6,IF(F71="Scenario3PBT12",'Deep retrofit'!$AN$6,"")))&amp;IF(F71="Scenario1PBT13",'Deep retrofit'!$AO$6,IF(F71="Scenario2PBT13",'Deep retrofit'!$AP$6,IF(F71="Scenario3PBT13",'Deep retrofit'!$AQ$6,"")))&amp;IF(F71="Scenario1PBT14",'Deep retrofit'!$AR$6,IF(F71="Scenario2PBT14",'Deep retrofit'!$AS$6,IF(F71="Scenario3PBT14",'Deep retrofit'!$AT$6,"")))&amp;IF(F71="Scenario1PBT15",'Deep retrofit'!$AU$6,IF(F71="Scenario2PBT15",'Deep retrofit'!$AV$6,IF(F71="Scenario3PBT15",'Deep retrofit'!$AW$6,"")))</f>
        <v/>
      </c>
      <c r="H71" s="117">
        <f t="shared" si="50"/>
        <v>0</v>
      </c>
      <c r="I71" s="178" t="str">
        <f>IF(F71="Scenario1PBT1",'Deep retrofit'!$E$16,IF(F71="Scenario2PBT1",'Deep retrofit'!$F$16,IF(F71="Scenario3PBT1",'Deep retrofit'!$G$16,"")))&amp;IF(F71="Scenario1PBT2",'Deep retrofit'!$H$16,IF(F71="Scenario2PBT2",'Deep retrofit'!$I$16,IF(F71="Scenario3PBT2",'Deep retrofit'!$J$16,"")))&amp;IF(F71="Scenario1PBT3",'Deep retrofit'!$K$16,IF(F71="Scenario2PBT3",'Deep retrofit'!$L$16,IF(F71="Scenario3PBT3",'Deep retrofit'!$M$16,"")))&amp;IF(F71="Scenario1PBT4",'Deep retrofit'!$N$16,IF(F71="Scenario2PBT4",'Deep retrofit'!$O$16,IF(F71="Scenario3PBT4",'Deep retrofit'!$P$16,"")))&amp;IF(F71="Scenario1PBT5",'Deep retrofit'!$Q$16,IF(F71="Scenario2PBT5",'Deep retrofit'!$R$16,IF(F71="Scenario3PBT5",'Deep retrofit'!$S$16,"")))&amp;IF(F71="Scenario1PBT6",'Deep retrofit'!$T$16,IF(F71="Scenario2PBT6",'Deep retrofit'!$U$16,IF(F71="Scenario3PBT6",'Deep retrofit'!$V$16,"")))&amp;IF(F71="Scenario1PBT7",'Deep retrofit'!$W$16,IF(F71="Scenario2PBT7",'Deep retrofit'!$X$16,IF(F71="Scenario3PBT7",'Deep retrofit'!$Y$16,"")))&amp;IF(F71="Scenario1PBT8",'Deep retrofit'!$Z$16,IF(F71="Scenario2PBT8",'Deep retrofit'!$AA$16,IF(F71="Scenario3PBT8",'Deep retrofit'!$AB$16,"")))&amp;IF(F71="Scenario1PBT9",'Deep retrofit'!$AC$16,IF(F71="Scenario2PBT9",'Deep retrofit'!$AD$16,IF(F71="Scenario3PBT9",'Deep retrofit'!$AE$16,"")))&amp;IF(F71="Scenario1PBT10",'Deep retrofit'!$AF$16,IF(F71="Scenario2PBT10",'Deep retrofit'!$AG$16,IF(F71="Scenario3PBT10",'Deep retrofit'!$AH$16,"")))&amp;IF(F71="Scenario1PBT11",'Deep retrofit'!$AI$16,IF(F71="Scenario2PBT11",'Deep retrofit'!$AJ$16,IF(F71="Scenario3PBT11",'Deep retrofit'!$AK$16,"")))&amp;IF(F71="Scenario1PBT12",'Deep retrofit'!$AL$16,IF(F71="Scenario2PBT12",'Deep retrofit'!$AM$16,IF(F71="Scenario3PBT12",'Deep retrofit'!$AN$16,"")))&amp;IF(F71="Scenario1PBT13",'Deep retrofit'!$AO$16,IF(F71="Scenario2PBT13",'Deep retrofit'!$AP$16,IF(F71="Scenario3PBT13",'Deep retrofit'!$AQ$16,"")))&amp;IF(F71="Scenario1PBT14",'Deep retrofit'!$AR$16,IF(F71="Scenario2PBT14",'Deep retrofit'!$AS$16,IF(F71="Scenario3PBT14",'Deep retrofit'!$AT$16,"")))&amp;IF(F71="Scenario1PBT15",'Deep retrofit'!$AU$16,IF(F71="Scenario2PBT15",'Deep retrofit'!$AV$16,IF(F71="Scenario3PBT15",'Deep retrofit'!$AW$16,"")))</f>
        <v/>
      </c>
      <c r="J71" s="117">
        <f t="shared" si="51"/>
        <v>0</v>
      </c>
      <c r="K71" s="117" t="str">
        <f>IF(F71="Scenario1PBT1",'Deep retrofit'!$E$18,IF(F71="Scenario2PBT1",'Deep retrofit'!$F$18,IF(F71="Scenario3PBT1",'Deep retrofit'!$G$18,"")))&amp;IF(F71="Scenario1PBT2",'Deep retrofit'!$H$18,IF(F71="Scenario2PBT2",'Deep retrofit'!$I$18,IF(F71="Scenario3PBT2",'Deep retrofit'!$J$18,"")))&amp;IF(F71="Scenario1PBT3",'Deep retrofit'!$K$18,IF(F71="Scenario2PBT3",'Deep retrofit'!$L$18,IF(F71="Scenario3PBT3",'Deep retrofit'!$M$18,"")))&amp;IF(F71="Scenario1PBT4",'Deep retrofit'!$N$18,IF(F71="Scenario2PBT4",'Deep retrofit'!$O$18,IF(F71="Scenario3PBT4",'Deep retrofit'!$P$18,"")))&amp;IF(F71="Scenario1PBT5",'Deep retrofit'!$Q$18,IF(F71="Scenario2PBT5",'Deep retrofit'!$R$18,IF(F71="Scenario3PBT5",'Deep retrofit'!$S$18,"")))&amp;IF(F71="Scenario1PBT6",'Deep retrofit'!$T$18,IF(F71="Scenario2PBT6",'Deep retrofit'!$U$18,IF(F71="Scenario3PBT6",'Deep retrofit'!$V$18,"")))&amp;IF(F71="Scenario1PBT7",'Deep retrofit'!$W$18,IF(F71="Scenario2PBT7",'Deep retrofit'!$X$18,IF(F71="Scenario3PBT7",'Deep retrofit'!$Y$18,"")))&amp;IF(F71="Scenario1PBT8",'Deep retrofit'!$Z$18,IF(F71="Scenario2PBT8",'Deep retrofit'!$AA$18,IF(F71="Scenario3PBT8",'Deep retrofit'!$AB$18,"")))&amp;IF(F71="Scenario1PBT9",'Deep retrofit'!$AC$18,IF(F71="Scenario2PBT9",'Deep retrofit'!$AD$18,IF(F71="Scenario3PBT9",'Deep retrofit'!$AE$18,"")))&amp;IF(F71="Scenario1PBT10",'Deep retrofit'!$AF$18,IF(F71="Scenario2PBT10",'Deep retrofit'!$AG$18,IF(F71="Scenario3PBT10",'Deep retrofit'!$AH$18,"")))&amp;IF(F71="Scenario1PBT11",'Deep retrofit'!$AI$18,IF(F71="Scenario2PBT11",'Deep retrofit'!$AJ$18,IF(F71="Scenario3PBT11",'Deep retrofit'!$AK$18,"")))&amp;IF(F71="Scenario1PBT12",'Deep retrofit'!$AL$18,IF(F71="Scenario2PBT12",'Deep retrofit'!$AM$18,IF(F71="Scenario3PBT12",'Deep retrofit'!$AN$18,"")))&amp;IF(F71="Scenario1PBT13",'Deep retrofit'!$AO$18,IF(F71="Scenario2PBT13",'Deep retrofit'!$AP$18,IF(F71="Scenario3PBT13",'Deep retrofit'!$AQ$18,"")))&amp;IF(F71="Scenario1PBT14",'Deep retrofit'!$AR$18,IF(F71="Scenario2PBT14",'Deep retrofit'!$AS$18,IF(F71="Scenario3PBT14",'Deep retrofit'!$AT$18,"")))&amp;IF(F71="Scenario1PBT15",'Deep retrofit'!$AU$18,IF(F71="Scenario2PBT15",'Deep retrofit'!$AV$18,IF(F71="Scenario3PBT15",'Deep retrofit'!$AW$18,"")))</f>
        <v/>
      </c>
      <c r="L71" s="117">
        <f t="shared" si="52"/>
        <v>0</v>
      </c>
      <c r="M71" s="117" t="str">
        <f>IF(F71="Scenario1PBT1",'Deep retrofit'!$E$20,IF(F71="Scenario2PBT1",'Deep retrofit'!$F$20,IF(F71="Scenario3PBT1",'Deep retrofit'!$G$20,"")))&amp;IF(F71="Scenario1PBT2",'Deep retrofit'!$H$20,IF(F71="Scenario2PBT2",'Deep retrofit'!$I$20,IF(F71="Scenario3PBT2",'Deep retrofit'!$J$20,"")))&amp;IF(F71="Scenario1PBT3",'Deep retrofit'!$K$20,IF(F71="Scenario2PBT3",'Deep retrofit'!$L$20,IF(F71="Scenario3PBT3",'Deep retrofit'!$M$20,"")))&amp;IF(F71="Scenario1PBT4",'Deep retrofit'!$N$20,IF(F71="Scenario2PBT4",'Deep retrofit'!$O$20,IF(F71="Scenario3PBT4",'Deep retrofit'!$P$20,"")))&amp;IF(F71="Scenario1PBT5",'Deep retrofit'!$Q$20,IF(F71="Scenario2PBT5",'Deep retrofit'!$R$20,IF(F71="Scenario3PBT5",'Deep retrofit'!$S$20,"")))&amp;IF(F71="Scenario1PBT6",'Deep retrofit'!$T$20,IF(F71="Scenario2PBT6",'Deep retrofit'!$U$20,IF(F71="Scenario3PBT6",'Deep retrofit'!$V$20,"")))&amp;IF(F71="Scenario1PBT7",'Deep retrofit'!$W$20,IF(F71="Scenario2PBT7",'Deep retrofit'!$X$20,IF(F71="Scenario3PBT7",'Deep retrofit'!$Y$20,"")))&amp;IF(F71="Scenario1PBT8",'Deep retrofit'!$Z$20,IF(F71="Scenario2PBT8",'Deep retrofit'!$AA$20,IF(F71="Scenario3PBT8",'Deep retrofit'!$AB$20,"")))&amp;IF(F71="Scenario1PBT9",'Deep retrofit'!$AC$20,IF(F71="Scenario2PBT9",'Deep retrofit'!$AD$20,IF(F71="Scenario3PBT9",'Deep retrofit'!$AE$20,"")))&amp;IF(F71="Scenario1PBT10",'Deep retrofit'!$AF$20,IF(F71="Scenario2PBT10",'Deep retrofit'!$AG$20,IF(F71="Scenario3PBT10",'Deep retrofit'!$AH$20,"")))&amp;IF(F71="Scenario1PBT11",'Deep retrofit'!$AI$20,IF(F71="Scenario2PBT11",'Deep retrofit'!$AJ$20,IF(F71="Scenario3PBT11",'Deep retrofit'!$AK$20,"")))&amp;IF(F71="Scenario1PBT12",'Deep retrofit'!$AL$20,IF(F71="Scenario2PBT12",'Deep retrofit'!$AM$20,IF(F71="Scenario3PBT12",'Deep retrofit'!$AN$20,"")))&amp;IF(F71="Scenario1PBT13",'Deep retrofit'!$AO$20,IF(F71="Scenario2PBT13",'Deep retrofit'!$AP$20,IF(F71="Scenario3PBT13",'Deep retrofit'!$AQ$20,"")))&amp;IF(F71="Scenario1PBT14",'Deep retrofit'!$AR$20,IF(F71="Scenario2PBT14",'Deep retrofit'!$AS$20,IF(F71="Scenario3PBT14",'Deep retrofit'!$AT$20,"")))&amp;IF(F71="Scenario1PBT15",'Deep retrofit'!$AU$20,IF(F71="Scenario2PBT15",'Deep retrofit'!$AV$20,IF(F71="Scenario3PBT15",'Deep retrofit'!$AW$20,"")))</f>
        <v/>
      </c>
      <c r="N71" s="118">
        <f t="shared" si="53"/>
        <v>0</v>
      </c>
      <c r="O71" s="206" t="str">
        <f>IF(F71="Scenario1PBT1",'Deep retrofit'!$E$23,IF(F71="Scenario2PBT1",'Deep retrofit'!$F$23,IF(F71="Scenario3PBT1",'Deep retrofit'!$G$23,"")))&amp;IF(F71="Scenario1PBT2",'Deep retrofit'!$H$23,IF(F71="Scenario2PBT2",'Deep retrofit'!$I$23,IF(F71="Scenario3PBT2",'Deep retrofit'!$J$23,"")))&amp;IF(F71="Scenario1PBT3",'Deep retrofit'!$K$23,IF(F71="Scenario2PBT3",'Deep retrofit'!$L$23,IF(F71="Scenario3PBT3",'Deep retrofit'!$M$23,"")))&amp;IF(F71="Scenario1PBT4",'Deep retrofit'!$N$23,IF(F71="Scenario2PBT4",'Deep retrofit'!$O$23,IF(F71="Scenario3PBT4",'Deep retrofit'!$P$23,"")))&amp;IF(F71="Scenario1PBT5",'Deep retrofit'!$Q$23,IF(F71="Scenario2PBT5",'Deep retrofit'!$R$23,IF(F71="Scenario3PBT5",'Deep retrofit'!$S$23,"")))&amp;IF(F71="Scenario1PBT6",'Deep retrofit'!$T$23,IF(F71="Scenario2PBT6",'Deep retrofit'!$U$23,IF(F71="Scenario3PBT6",'Deep retrofit'!$V$23,"")))&amp;IF(F71="Scenario1PBT7",'Deep retrofit'!$W$23,IF(F71="Scenario2PBT7",'Deep retrofit'!$X$23,IF(F71="Scenario3PBT7",'Deep retrofit'!$Y$23,"")))&amp;IF(F71="Scenario1PBT8",'Deep retrofit'!$Z$23,IF(F71="Scenario2PBT8",'Deep retrofit'!$AA$23,IF(F71="Scenario3PBT8",'Deep retrofit'!$AB$23,"")))&amp;IF(F71="Scenario1PBT9",'Deep retrofit'!$AC$23,IF(F71="Scenario2PBT9",'Deep retrofit'!$AD$23,IF(F71="Scenario3PBT9",'Deep retrofit'!$AE$23,"")))&amp;IF(F71="Scenario1PBT10",'Deep retrofit'!$AF$23,IF(F71="Scenario2PBT10",'Deep retrofit'!$AG$23,IF(F71="Scenario3PBT10",'Deep retrofit'!$AH$23,"")))&amp;IF(F71="Scenario1PBT11",'Deep retrofit'!$AI$23,IF(F71="Scenario2PBT11",'Deep retrofit'!$AJ$23,IF(F71="Scenario3PBT11",'Deep retrofit'!$AK$23,"")))&amp;IF(F71="Scenario1PBT12",'Deep retrofit'!$AL$23,IF(F71="Scenario2PBT12",'Deep retrofit'!$AM$23,IF(F71="Scenario3PBT12",'Deep retrofit'!$AN$23,"")))&amp;IF(F71="Scenario1PBT13",'Deep retrofit'!$AO$23,IF(F71="Scenario2PBT13",'Deep retrofit'!$AP$23,IF(F71="Scenario3PBT13",'Deep retrofit'!$AQ$23,"")))&amp;IF(F71="Scenario1PBT14",'Deep retrofit'!$AR$23,IF(F71="Scenario2PBT14",'Deep retrofit'!$AS$23,IF(F71="Scenario3PBT14",'Deep retrofit'!$AT$23,"")))&amp;IF(F71="Scenario1PBT15",'Deep retrofit'!$AU$23,IF(F71="Scenario2PBT15",'Deep retrofit'!$AV$23,IF(F71="Scenario3PBT15",'Deep retrofit'!$AW$23,"")))</f>
        <v/>
      </c>
      <c r="P71" s="117">
        <f t="shared" si="54"/>
        <v>0</v>
      </c>
      <c r="Q71" s="117" t="str">
        <f>IF(F71="Scenario1PBT1",'Deep retrofit'!$E$25,IF(F71="Scenario2PBT1",'Deep retrofit'!$F$25,IF(F71="Scenario3PBT1",'Deep retrofit'!$G$25,"")))&amp;IF(F71="Scenario1PBT2",'Deep retrofit'!$H$25,IF(F71="Scenario2PBT2",'Deep retrofit'!$I$25,IF(F71="Scenario3PBT2",'Deep retrofit'!$J$25,"")))&amp;IF(F71="Scenario1PBT3",'Deep retrofit'!$K$25,IF(F71="Scenario2PBT3",'Deep retrofit'!$L$25,IF(F71="Scenario3PBT3",'Deep retrofit'!$M$25,"")))&amp;IF(F71="Scenario1PBT4",'Deep retrofit'!$N$25,IF(F71="Scenario2PBT4",'Deep retrofit'!$O$25,IF(F71="Scenario3PBT4",'Deep retrofit'!$P$25,"")))&amp;IF(F71="Scenario1PBT5",'Deep retrofit'!$Q$25,IF(F71="Scenario2PBT5",'Deep retrofit'!$R$25,IF(F71="Scenario3PBT5",'Deep retrofit'!$S$25,"")))&amp;IF(F71="Scenario1PBT6",'Deep retrofit'!$T$25,IF(F71="Scenario2PBT6",'Deep retrofit'!$U$25,IF(F71="Scenario3PBT6",'Deep retrofit'!$V$25,"")))&amp;IF(F71="Scenario1PBT7",'Deep retrofit'!$W$25,IF(F71="Scenario2PBT7",'Deep retrofit'!$X$25,IF(F71="Scenario3PBT7",'Deep retrofit'!$Y$25,"")))&amp;IF(F71="Scenario1PBT8",'Deep retrofit'!$Z$25,IF(F71="Scenario2PBT8",'Deep retrofit'!$AA$25,IF(F71="Scenario3PBT8",'Deep retrofit'!$AB$25,"")))&amp;IF(F71="Scenario1PBT9",'Deep retrofit'!$AC$25,IF(F71="Scenario2PBT9",'Deep retrofit'!$AD$25,IF(F71="Scenario3PBT9",'Deep retrofit'!$AE$25,"")))&amp;IF(F71="Scenario1PBT10",'Deep retrofit'!$AF$25,IF(F71="Scenario2PBT10",'Deep retrofit'!$AG$25,IF(F71="Scenario3PBT10",'Deep retrofit'!$AH$25,"")))&amp;IF(F71="Scenario1PBT11",'Deep retrofit'!$AI$25,IF(F71="Scenario2PBT11",'Deep retrofit'!$AJ$25,IF(F71="Scenario3PBT11",'Deep retrofit'!$AK$25,"")))&amp;IF(F71="Scenario1PBT12",'Deep retrofit'!$AL$25,IF(F71="Scenario2PBT12",'Deep retrofit'!$AM$25,IF(F71="Scenario3PBT12",'Deep retrofit'!$AN$25,"")))&amp;IF(F71="Scenario1PBT13",'Deep retrofit'!$AO$25,IF(F71="Scenario2PBT13",'Deep retrofit'!$AP$25,IF(F71="Scenario3PBT13",'Deep retrofit'!$AQ$25,"")))&amp;IF(F71="Scenario1PBT14",'Deep retrofit'!$AR$25,IF(F71="Scenario2PBT14",'Deep retrofit'!$AS$25,IF(F71="Scenario3PBT14",'Deep retrofit'!$AT$25,"")))&amp;IF(F71="Scenario1PBT15",'Deep retrofit'!$AU$25,IF(F71="Scenario2PBT15",'Deep retrofit'!$AV$25,IF(F71="Scenario3PBT15",'Deep retrofit'!$AW$25,"")))</f>
        <v/>
      </c>
      <c r="R71" s="117">
        <f t="shared" si="55"/>
        <v>0</v>
      </c>
      <c r="S71" s="117" t="str">
        <f>IF(F71="Scenario1PBT1",'Deep retrofit'!$E$27,IF(F71="Scenario2PBT1",'Deep retrofit'!$F$27,IF(F71="Scenario3PBT1",'Deep retrofit'!$G$27,"")))&amp;IF(F71="Scenario1PBT2",'Deep retrofit'!$H$27,IF(F71="Scenario2PBT2",'Deep retrofit'!$I$27,IF(F71="Scenario3PBT2",'Deep retrofit'!$J$27,"")))&amp;IF(F71="Scenario1PBT3",'Deep retrofit'!$K$27,IF(F71="Scenario2PBT3",'Deep retrofit'!$L$27,IF(F71="Scenario3PBT3",'Deep retrofit'!$M$27,"")))&amp;IF(F71="Scenario1PBT4",'Deep retrofit'!$N$27,IF(F71="Scenario2PBT4",'Deep retrofit'!$O$27,IF(F71="Scenario3PBT4",'Deep retrofit'!$P$27,"")))&amp;IF(F71="Scenario1PBT5",'Deep retrofit'!$Q$27,IF(F71="Scenario2PBT5",'Deep retrofit'!$R$27,IF(F71="Scenario3PBT5",'Deep retrofit'!$S$27,"")))&amp;IF(F71="Scenario1PBT6",'Deep retrofit'!$T$27,IF(F71="Scenario2PBT6",'Deep retrofit'!$U$27,IF(F71="Scenario3PBT6",'Deep retrofit'!$V$27,"")))&amp;IF(F71="Scenario1PBT7",'Deep retrofit'!$W$27,IF(F71="Scenario2PBT7",'Deep retrofit'!$X$27,IF(F71="Scenario3PBT7",'Deep retrofit'!$Y$27,"")))&amp;IF(F71="Scenario1PBT8",'Deep retrofit'!$Z$27,IF(F71="Scenario2PBT8",'Deep retrofit'!$AA$27,IF(F71="Scenario3PBT8",'Deep retrofit'!$AB$27,"")))&amp;IF(F71="Scenario1PBT9",'Deep retrofit'!$AC$27,IF(F71="Scenario2PBT9",'Deep retrofit'!$AD$27,IF(F71="Scenario3PBT9",'Deep retrofit'!$AE$27,"")))&amp;IF(F71="Scenario1PBT10",'Deep retrofit'!$AF$27,IF(F71="Scenario2PBT10",'Deep retrofit'!$AG$27,IF(F71="Scenario3PBT10",'Deep retrofit'!$AH$27,"")))&amp;IF(F71="Scenario1PBT11",'Deep retrofit'!$AI$27,IF(F71="Scenario2PBT11",'Deep retrofit'!$AJ$27,IF(F71="Scenario3PBT11",'Deep retrofit'!$AK$27,"")))&amp;IF(F71="Scenario1PBT12",'Deep retrofit'!$AL$27,IF(F71="Scenario2PBT12",'Deep retrofit'!$AM$27,IF(F71="Scenario3PBT12",'Deep retrofit'!$AN$27,"")))&amp;IF(F71="Scenario1PBT13",'Deep retrofit'!$AO$27,IF(F71="Scenario2PBT13",'Deep retrofit'!$AP$27,IF(F71="Scenario3PBT13",'Deep retrofit'!$AQ$27,"")))&amp;IF(F71="Scenario1PBT14",'Deep retrofit'!$AR$27,IF(F71="Scenario2PBT14",'Deep retrofit'!$AS$27,IF(F71="Scenario3PBT14",'Deep retrofit'!$AT$27,"")))&amp;IF(F71="Scenario1PBT15",'Deep retrofit'!$AU$27,IF(F71="Scenario2PBT15",'Deep retrofit'!$AV$27,IF(F71="Scenario3PBT15",'Deep retrofit'!$AW$27,"")))</f>
        <v/>
      </c>
      <c r="T71" s="207">
        <f t="shared" si="56"/>
        <v>0</v>
      </c>
      <c r="U71" s="206" t="str">
        <f>IF(F71="Scenario1PBT1",'Deep retrofit'!$E$38,IF(F71="Scenario2PBT1",'Deep retrofit'!$F$38,IF(F71="Scenario3PBT1",'Deep retrofit'!$G$38,"")))&amp;IF(F71="Scenario1PBT2",'Deep retrofit'!$H$38,IF(F71="Scenario2PBT2",'Deep retrofit'!$I$38,IF(F71="Scenario3PBT2",'Deep retrofit'!$J$38,"")))&amp;IF(F71="Scenario1PBT3",'Deep retrofit'!$K$38,IF(F71="Scenario2PBT3",'Deep retrofit'!$L$38,IF(F71="Scenario3PBT3",'Deep retrofit'!$M$38,"")))&amp;IF(F71="Scenario1PBT4",'Deep retrofit'!$N$38,IF(F71="Scenario2PBT4",'Deep retrofit'!$O$38,IF(F71="Scenario3PBT4",'Deep retrofit'!$P$38,"")))&amp;IF(F71="Scenario1PBT5",'Deep retrofit'!$Q$38,IF(F71="Scenario2PBT5",'Deep retrofit'!$R$38,IF(F71="Scenario3PBT5",'Deep retrofit'!$S$38,"")))&amp;IF(F71="Scenario1PBT6",'Deep retrofit'!$T$38,IF(F71="Scenario2PBT6",'Deep retrofit'!$U$38,IF(F71="Scenario3PBT6",'Deep retrofit'!$V$38,"")))&amp;IF(F71="Scenario1PBT7",'Deep retrofit'!$W$38,IF(F71="Scenario2PBT7",'Deep retrofit'!$X$38,IF(F71="Scenario3PBT7",'Deep retrofit'!$Y$38,"")))&amp;IF(F71="Scenario1PBT8",'Deep retrofit'!$Z$38,IF(F71="Scenario2PBT8",'Deep retrofit'!$AA$38,IF(F71="Scenario3PBT8",'Deep retrofit'!$AB$38,"")))&amp;IF(F71="Scenario1PBT9",'Deep retrofit'!$AC$38,IF(F71="Scenario2PBT9",'Deep retrofit'!$AD$38,IF(F71="Scenario3PBT9",'Deep retrofit'!$AE$38,"")))&amp;IF(F71="Scenario1PBT10",'Deep retrofit'!$AF$38,IF(F71="Scenario2PBT10",'Deep retrofit'!$AG$38,IF(F71="Scenario3PBT10",'Deep retrofit'!$AH$38,"")))&amp;IF(F71="Scenario1PBT11",'Deep retrofit'!$AI$38,IF(F71="Scenario2PBT11",'Deep retrofit'!$AJ$38,IF(F71="Scenario3PBT11",'Deep retrofit'!$AK$38,"")))&amp;IF(F71="Scenario1PBT12",'Deep retrofit'!$AL$38,IF(F71="Scenario2PBT12",'Deep retrofit'!$AM$38,IF(F71="Scenario3PBT12",'Deep retrofit'!$AN$38,"")))&amp;IF(F71="Scenario1PBT13",'Deep retrofit'!$AO$38,IF(F71="Scenario2PBT13",'Deep retrofit'!$AP$38,IF(F71="Scenario3PBT13",'Deep retrofit'!$AQ$38,"")))&amp;IF(F71="Scenario1PBT14",'Deep retrofit'!$AR$38,IF(F71="Scenario2PBT14",'Deep retrofit'!$AS$38,IF(F71="Scenario3PBT14",'Deep retrofit'!$AT$38,"")))&amp;IF(F71="Scenario1PBT15",'Deep retrofit'!$AU$38,IF(F71="Scenario2PBT15",'Deep retrofit'!$AV$38,IF(F71="Scenario3PBT15",'Deep retrofit'!$AW$38,"")))</f>
        <v/>
      </c>
      <c r="V71" s="117">
        <f t="shared" si="57"/>
        <v>0</v>
      </c>
      <c r="W71" s="117" t="str">
        <f>IF(F71="Scenario1PBT1",'Deep retrofit'!$E$40,IF(F71="Scenario2PBT1",'Deep retrofit'!$F$40,IF(F71="Scenario3PBT1",'Deep retrofit'!$G$40,"")))&amp;IF(F71="Scenario1PBT2",'Deep retrofit'!$H$40,IF(F71="Scenario2PBT2",'Deep retrofit'!$I$40,IF(F71="Scenario3PBT2",'Deep retrofit'!$J$40,"")))&amp;IF(F71="Scenario1PBT3",'Deep retrofit'!$K$40,IF(F71="Scenario2PBT3",'Deep retrofit'!$L$40,IF(F71="Scenario3PBT3",'Deep retrofit'!$M$40,"")))&amp;IF(F71="Scenario1PBT4",'Deep retrofit'!$N$40,IF(F71="Scenario2PBT4",'Deep retrofit'!$O$40,IF(F71="Scenario3PBT4",'Deep retrofit'!$P$40,"")))&amp;IF(F71="Scenario1PBT5",'Deep retrofit'!$Q$40,IF(F71="Scenario2PBT5",'Deep retrofit'!$R$40,IF(F71="Scenario3PBT5",'Deep retrofit'!$S$40,"")))&amp;IF(F71="Scenario1PBT6",'Deep retrofit'!$T$40,IF(F71="Scenario2PBT6",'Deep retrofit'!$U$40,IF(F71="Scenario3PBT6",'Deep retrofit'!$V$40,"")))&amp;IF(F71="Scenario1PBT7",'Deep retrofit'!$W$40,IF(F71="Scenario2PBT7",'Deep retrofit'!$X$40,IF(F71="Scenario3PBT7",'Deep retrofit'!$Y$40,"")))&amp;IF(F71="Scenario1PBT8",'Deep retrofit'!$Z$40,IF(F71="Scenario2PBT8",'Deep retrofit'!$AA$40,IF(F71="Scenario3PBT8",'Deep retrofit'!$AB$40,"")))&amp;IF(F71="Scenario1PBT9",'Deep retrofit'!$AC$40,IF(F71="Scenario2PBT9",'Deep retrofit'!$AD$40,IF(F71="Scenario3PBT9",'Deep retrofit'!$AE$40,"")))&amp;IF(F71="Scenario1PBT10",'Deep retrofit'!$AF$40,IF(F71="Scenario2PBT10",'Deep retrofit'!$AG$40,IF(F71="Scenario3PBT10",'Deep retrofit'!$AH$40,"")))&amp;IF(F71="Scenario1PBT11",'Deep retrofit'!$AI$40,IF(F71="Scenario2PBT11",'Deep retrofit'!$AJ$40,IF(F71="Scenario3PBT11",'Deep retrofit'!$AK$40,"")))&amp;IF(F71="Scenario1PBT12",'Deep retrofit'!$AL$40,IF(F71="Scenario2PBT12",'Deep retrofit'!$AM$40,IF(F71="Scenario3PBT12",'Deep retrofit'!$AN$40,"")))&amp;IF(F71="Scenario1PBT13",'Deep retrofit'!$AO$40,IF(F71="Scenario2PBT13",'Deep retrofit'!$AP$40,IF(F71="Scenario3PBT13",'Deep retrofit'!$AQ$40,"")))&amp;IF(F71="Scenario1PBT14",'Deep retrofit'!$AR$40,IF(F71="Scenario2PBT14",'Deep retrofit'!$AS$40,IF(F71="Scenario3PBT14",'Deep retrofit'!$AT$40,"")))&amp;IF(F71="Scenario1PBT15",'Deep retrofit'!$AU$40,IF(F71="Scenario2PBT15",'Deep retrofit'!$AV$40,IF(F71="Scenario3PBT15",'Deep retrofit'!$AW$40,"")))</f>
        <v/>
      </c>
      <c r="X71" s="117">
        <f t="shared" si="58"/>
        <v>0</v>
      </c>
      <c r="Y71" s="117" t="str">
        <f>IF(F71="Scenario1PBT1",'Deep retrofit'!$E$42,IF(F71="Scenario2PBT1",'Deep retrofit'!$F$42,IF(F71="Scenario3PBT1",'Deep retrofit'!$G$42,"")))&amp;IF(F71="Scenario1PBT2",'Deep retrofit'!$H$42,IF(F71="Scenario2PBT2",'Deep retrofit'!$I$42,IF(F71="Scenario3PBT2",'Deep retrofit'!$J$42,"")))&amp;IF(F71="Scenario1PBT3",'Deep retrofit'!$K$42,IF(F71="Scenario2PBT3",'Deep retrofit'!$L$42,IF(F71="Scenario3PBT3",'Deep retrofit'!$M$42,"")))&amp;IF(F71="Scenario1PBT4",'Deep retrofit'!$N$42,IF(F71="Scenario2PBT4",'Deep retrofit'!$O$42,IF(F71="Scenario3PBT4",'Deep retrofit'!$P$42,"")))&amp;IF(F71="Scenario1PBT5",'Deep retrofit'!$Q$42,IF(F71="Scenario2PBT5",'Deep retrofit'!$R$42,IF(F71="Scenario3PBT5",'Deep retrofit'!$S$42,"")))&amp;IF(F71="Scenario1PBT6",'Deep retrofit'!$T$42,IF(F71="Scenario2PBT6",'Deep retrofit'!$U$42,IF(F71="Scenario3PBT6",'Deep retrofit'!$V$42,"")))&amp;IF(F71="Scenario1PBT7",'Deep retrofit'!$W$42,IF(F71="Scenario2PBT7",'Deep retrofit'!$X$42,IF(F71="Scenario3PBT7",'Deep retrofit'!$Y$42,"")))&amp;IF(F71="Scenario1PBT8",'Deep retrofit'!$Z$42,IF(F71="Scenario2PBT8",'Deep retrofit'!$AA$42,IF(F71="Scenario3PBT8",'Deep retrofit'!$AB$42,"")))&amp;IF(F71="Scenario1PBT9",'Deep retrofit'!$AC$42,IF(F71="Scenario2PBT9",'Deep retrofit'!$AD$42,IF(F71="Scenario3PBT9",'Deep retrofit'!$AE$42,"")))&amp;IF(F71="Scenario1PBT10",'Deep retrofit'!$AF$42,IF(F71="Scenario2PBT10",'Deep retrofit'!$AG$42,IF(F71="Scenario3PBT10",'Deep retrofit'!$AH$42,"")))&amp;IF(F71="Scenario1PBT11",'Deep retrofit'!$AI$42,IF(F71="Scenario2PBT11",'Deep retrofit'!$AJ$42,IF(F71="Scenario3PBT11",'Deep retrofit'!$AK$42,"")))&amp;IF(F71="Scenario1PBT12",'Deep retrofit'!$AL$42,IF(F71="Scenario2PBT12",'Deep retrofit'!$AM$42,IF(F71="Scenario3PBT12",'Deep retrofit'!$AN$42,"")))&amp;IF(F71="Scenario1PBT13",'Deep retrofit'!$AO$42,IF(F71="Scenario2PBT13",'Deep retrofit'!$AP$42,IF(F71="Scenario3PBT13",'Deep retrofit'!$AQ$42,"")))&amp;IF(F71="Scenario1PBT14",'Deep retrofit'!$AR$42,IF(F71="Scenario2PBT14",'Deep retrofit'!$AS$42,IF(F71="Scenario3PBT14",'Deep retrofit'!$AT$42,"")))&amp;IF(F71="Scenario1PBT15",'Deep retrofit'!$AU$42,IF(F71="Scenario2PBT15",'Deep retrofit'!$AV$42,IF(F71="Scenario3PBT15",'Deep retrofit'!$AW$42,"")))</f>
        <v/>
      </c>
      <c r="Z71" s="117">
        <f t="shared" si="59"/>
        <v>0</v>
      </c>
      <c r="AA71" s="269" t="str">
        <f>IF(F71="Scenario1PBT1",'Deep retrofit'!$E$101,IF(F71="Scenario2PBT1",'Deep retrofit'!$F$101,IF(F71="Scenario3PBT1",'Deep retrofit'!$G$101,"")))&amp;IF(F71="Scenario1PBT2",'Deep retrofit'!$H$101,IF(F71="Scenario2PBT2",'Deep retrofit'!$I$101,IF(F71="Scenario3PBT2",'Deep retrofit'!$J$101,"")))&amp;IF(F71="Scenario1PBT3",'Deep retrofit'!$K$101,IF(F71="Scenario2PBT3",'Deep retrofit'!$L$101,IF(F71="Scenario3PBT3",'Deep retrofit'!$M$101,"")))&amp;IF(F71="Scenario1PBT4",'Deep retrofit'!$N$101,IF(F71="Scenario2PBT4",'Deep retrofit'!$O$101,IF(F71="Scenario3PBT4",'Deep retrofit'!$P$101,"")))&amp;IF(F71="Scenario1PBT5",'Deep retrofit'!$Q$101,IF(F71="Scenario2PBT5",'Deep retrofit'!$R$101,IF(F71="Scenario3PBT5",'Deep retrofit'!$S$101,"")))&amp;IF(F71="Scenario1PBT6",'Deep retrofit'!$T$101,IF(F71="Scenario2PBT6",'Deep retrofit'!$U$101,IF(F71="Scenario3PBT6",'Deep retrofit'!$V$101,"")))&amp;IF(F71="Scenario1PBT7",'Deep retrofit'!$W$101,IF(F71="Scenario2PBT7",'Deep retrofit'!$X$101,IF(F71="Scenario3PBT7",'Deep retrofit'!$Y$101,"")))&amp;IF(F71="Scenario1PBT8",'Deep retrofit'!$Z$101,IF(F71="Scenario2PBT8",'Deep retrofit'!$AA$101,IF(F71="Scenario3PBT8",'Deep retrofit'!$AB$101,"")))&amp;IF(F71="Scenario1PBT9",'Deep retrofit'!$AC$101,IF(F71="Scenario2PBT9",'Deep retrofit'!$AD$101,IF(F71="Scenario3PBT9",'Deep retrofit'!$AE$101,"")))&amp;IF(F71="Scenario1PBT10",'Deep retrofit'!$AF$101,IF(F71="Scenario2PBT10",'Deep retrofit'!$AG$101,IF(F71="Scenario3PBT10",'Deep retrofit'!$AH$101,"")))&amp;IF(F71="Scenario1PBT11",'Deep retrofit'!$AI$101,IF(F71="Scenario2PBT11",'Deep retrofit'!$AJ$101,IF(F71="Scenario3PBT11",'Deep retrofit'!$AK$101,"")))&amp;IF(F71="Scenario1PBT12",'Deep retrofit'!$AL$101,IF(F71="Scenario2PBT12",'Deep retrofit'!$AM$101,IF(F71="Scenario3PBT12",'Deep retrofit'!$AN$101,"")))&amp;IF(F71="Scenario1PBT13",'Deep retrofit'!$AO$101,IF(F71="Scenario2PBT13",'Deep retrofit'!$AP$101,IF(F71="Scenario3PBT13",'Deep retrofit'!$AQ$101,"")))&amp;IF(F71="Scenario1PBT14",'Deep retrofit'!$AR$101,IF(F71="Scenario2PBT14",'Deep retrofit'!$AS$101,IF(F71="Scenario3PBT14",'Deep retrofit'!$AT$101,"")))&amp;IF(F71="Scenario1PBT15",'Deep retrofit'!$AU$101,IF(F71="Scenario2PBT15",'Deep retrofit'!$AV$101,IF(F71="Scenario3PBT15",'Deep retrofit'!$AW$101,"")))</f>
        <v/>
      </c>
      <c r="AB71" s="203">
        <f t="shared" si="60"/>
        <v>0</v>
      </c>
      <c r="AC71" s="372" t="str">
        <f t="shared" si="61"/>
        <v/>
      </c>
      <c r="AD71" s="353">
        <f>IF(AC71="",IFERROR('Projection_Base-case'!G72-G71,0),0)</f>
        <v>0</v>
      </c>
      <c r="AE71" s="350">
        <f t="shared" si="37"/>
        <v>0</v>
      </c>
      <c r="AF71" s="361">
        <f>IFERROR(100*AD71/'Projection_Base-case'!G72,0)</f>
        <v>0</v>
      </c>
      <c r="AG71" s="352">
        <f>IF(AC71="",IFERROR('Projection_Base-case'!I72-I71,0),0)</f>
        <v>0</v>
      </c>
      <c r="AH71" s="353">
        <f t="shared" si="38"/>
        <v>0</v>
      </c>
      <c r="AI71" s="361">
        <f>IFERROR(100*AG71/'Projection_Base-case'!I72,0)</f>
        <v>0</v>
      </c>
      <c r="AJ71" s="352">
        <f>IF(AC71="",IFERROR('Projection_Base-case'!K72-K71,0),0)</f>
        <v>0</v>
      </c>
      <c r="AK71" s="353">
        <f t="shared" si="39"/>
        <v>0</v>
      </c>
      <c r="AL71" s="361">
        <f>IFERROR(100*AJ71/'Projection_Base-case'!K72,0)</f>
        <v>0</v>
      </c>
      <c r="AM71" s="352">
        <f>-IF(AC71="",IFERROR('Projection_Base-case'!M72-M71,0),0)</f>
        <v>0</v>
      </c>
      <c r="AN71" s="353">
        <f t="shared" si="40"/>
        <v>0</v>
      </c>
      <c r="AO71" s="354">
        <f>IFERROR(IF('Projection_Base-case'!N72&gt;0,100*AN71/'Projection_Base-case'!N72,100*AN71/N71),0)</f>
        <v>0</v>
      </c>
      <c r="AP71" s="355">
        <f>IF(AC71="",IFERROR('Projection_Base-case'!O72-O71,0),0)</f>
        <v>0</v>
      </c>
      <c r="AQ71" s="356">
        <f t="shared" si="41"/>
        <v>0</v>
      </c>
      <c r="AR71" s="356">
        <f>IFERROR(100*AP71/'Projection_Base-case'!O72,0)</f>
        <v>0</v>
      </c>
      <c r="AS71" s="355">
        <f>IF(AC71="",IFERROR('Projection_Base-case'!Q72-Q71,0),0)</f>
        <v>0</v>
      </c>
      <c r="AT71" s="356">
        <f t="shared" si="42"/>
        <v>0</v>
      </c>
      <c r="AU71" s="356">
        <f>IFERROR(100*AS71/'Projection_Base-case'!Q72,0)</f>
        <v>0</v>
      </c>
      <c r="AV71" s="355">
        <f>IF(AC71="",IFERROR('Projection_Base-case'!S72-S71,0),0)</f>
        <v>0</v>
      </c>
      <c r="AW71" s="356">
        <f t="shared" si="43"/>
        <v>0</v>
      </c>
      <c r="AX71" s="357">
        <f>IFERROR(100*AV71/'Projection_Base-case'!S72,0)</f>
        <v>0</v>
      </c>
      <c r="AY71" s="358">
        <f>IF(AC71="",IFERROR('Projection_Base-case'!U72-U71,0),0)</f>
        <v>0</v>
      </c>
      <c r="AZ71" s="359">
        <f t="shared" si="44"/>
        <v>0</v>
      </c>
      <c r="BA71" s="359">
        <f>IFERROR(100*AY71/'Projection_Base-case'!U72,0)</f>
        <v>0</v>
      </c>
      <c r="BB71" s="358">
        <f>IF(AC71="",IFERROR('Projection_Base-case'!W72-W71,0),0)</f>
        <v>0</v>
      </c>
      <c r="BC71" s="359">
        <f t="shared" si="45"/>
        <v>0</v>
      </c>
      <c r="BD71" s="359">
        <f>IFERROR(100*BB71/'Projection_Base-case'!W72,0)</f>
        <v>0</v>
      </c>
      <c r="BE71" s="358">
        <f>IF(AC71="",IFERROR('Projection_Base-case'!Y72-Y71,0),0)</f>
        <v>0</v>
      </c>
      <c r="BF71" s="359">
        <f t="shared" si="46"/>
        <v>0</v>
      </c>
      <c r="BG71" s="359">
        <f>IFERROR(100*BE71/'Projection_Base-case'!Y72,0)</f>
        <v>0</v>
      </c>
      <c r="BH71" s="359">
        <f t="shared" si="47"/>
        <v>0</v>
      </c>
      <c r="BI71" s="360">
        <f t="shared" si="48"/>
        <v>0</v>
      </c>
    </row>
    <row r="72" spans="1:61" ht="15.6">
      <c r="A72" s="205">
        <v>68</v>
      </c>
      <c r="B72" s="347">
        <f>IF('Projection_Base-case'!B73&lt;&gt;"",'Projection_Base-case'!B73,0)</f>
        <v>0</v>
      </c>
      <c r="C72" s="347">
        <f>IF('Projection_Base-case'!C73&lt;&gt;"",'Projection_Base-case'!C73,0)</f>
        <v>0</v>
      </c>
      <c r="D72" s="347">
        <f>IF('Projection_Base-case'!D73&lt;&gt;"",'Projection_Base-case'!D73,0)</f>
        <v>0</v>
      </c>
      <c r="E72" s="346"/>
      <c r="F72" s="202" t="str">
        <f t="shared" si="49"/>
        <v>0</v>
      </c>
      <c r="G72" s="177" t="str">
        <f>IF(F72="Scenario1PBT1",'Deep retrofit'!$E$6,IF(F72="Scenario2PBT1",'Deep retrofit'!$F$6,IF(F72="Scenario3PBT1",'Deep retrofit'!$G$6,"")))&amp;IF(F72="Scenario1PBT2",'Deep retrofit'!$H$6,IF(F72="Scenario2PBT2",'Deep retrofit'!$I$6,IF(F72="Scenario3PBT2",'Deep retrofit'!$J$6,"")))&amp;IF(F72="Scenario1PBT3",'Deep retrofit'!$K$6,IF(F72="Scenario2PBT3",'Deep retrofit'!$L$6,IF(F72="Scenario3PBT3",'Deep retrofit'!$M$6,"")))&amp;IF(F72="Scenario1PBT4",'Deep retrofit'!$N$6,IF(F72="Scenario2PBT4",'Deep retrofit'!$O$6,IF(F72="Scenario3PBT4",'Deep retrofit'!$P$6,"")))&amp;IF(F72="Scenario1PBT5",'Deep retrofit'!$Q$6,IF(F72="Scenario2PBT5",'Deep retrofit'!$R$6,IF(F72="Scenario3PBT5",'Deep retrofit'!$S$6,"")))&amp;IF(F72="Scenario1PBT6",'Deep retrofit'!$T$6,IF(F72="Scenario2PBT6",'Deep retrofit'!$U$6,IF(F72="Scenario3PBT6",'Deep retrofit'!$V$6,"")))&amp;IF(F72="Scenario1PBT7",'Deep retrofit'!$W$6,IF(F72="Scenario2PBT7",'Deep retrofit'!$X$6,IF(F72="Scenario3PBT7",'Deep retrofit'!$Y$6,"")))&amp;IF(F72="Scenario1PBT8",'Deep retrofit'!$Z$6,IF(F72="Scenario2PBT8",'Deep retrofit'!$AA$6,IF(F72="Scenario3PBT8",'Deep retrofit'!$AB$6,"")))&amp;IF(F72="Scenario1PBT9",'Deep retrofit'!$AC$6,IF(F72="Scenario2PBT9",'Deep retrofit'!$AD$6,IF(F72="Scenario3PBT9",'Deep retrofit'!$AE$6,"")))&amp;IF(F72="Scenario1PBT10",'Deep retrofit'!$AF$6,IF(F72="Scenario2PBT10",'Deep retrofit'!$AG$6,IF(F72="Scenario3PBT10",'Deep retrofit'!$AH$6,"")))&amp;IF(F72="Scenario1PBT11",'Deep retrofit'!$AI$6,IF(F72="Scenario2PBT11",'Deep retrofit'!$AJ$6,IF(F72="Scenario3PBT11",'Deep retrofit'!$AK$6,"")))&amp;IF(F72="Scenario1PBT12",'Deep retrofit'!$AL$6,IF(F72="Scenario2PBT12",'Deep retrofit'!$AM$6,IF(F72="Scenario3PBT12",'Deep retrofit'!$AN$6,"")))&amp;IF(F72="Scenario1PBT13",'Deep retrofit'!$AO$6,IF(F72="Scenario2PBT13",'Deep retrofit'!$AP$6,IF(F72="Scenario3PBT13",'Deep retrofit'!$AQ$6,"")))&amp;IF(F72="Scenario1PBT14",'Deep retrofit'!$AR$6,IF(F72="Scenario2PBT14",'Deep retrofit'!$AS$6,IF(F72="Scenario3PBT14",'Deep retrofit'!$AT$6,"")))&amp;IF(F72="Scenario1PBT15",'Deep retrofit'!$AU$6,IF(F72="Scenario2PBT15",'Deep retrofit'!$AV$6,IF(F72="Scenario3PBT15",'Deep retrofit'!$AW$6,"")))</f>
        <v/>
      </c>
      <c r="H72" s="117">
        <f t="shared" si="50"/>
        <v>0</v>
      </c>
      <c r="I72" s="178" t="str">
        <f>IF(F72="Scenario1PBT1",'Deep retrofit'!$E$16,IF(F72="Scenario2PBT1",'Deep retrofit'!$F$16,IF(F72="Scenario3PBT1",'Deep retrofit'!$G$16,"")))&amp;IF(F72="Scenario1PBT2",'Deep retrofit'!$H$16,IF(F72="Scenario2PBT2",'Deep retrofit'!$I$16,IF(F72="Scenario3PBT2",'Deep retrofit'!$J$16,"")))&amp;IF(F72="Scenario1PBT3",'Deep retrofit'!$K$16,IF(F72="Scenario2PBT3",'Deep retrofit'!$L$16,IF(F72="Scenario3PBT3",'Deep retrofit'!$M$16,"")))&amp;IF(F72="Scenario1PBT4",'Deep retrofit'!$N$16,IF(F72="Scenario2PBT4",'Deep retrofit'!$O$16,IF(F72="Scenario3PBT4",'Deep retrofit'!$P$16,"")))&amp;IF(F72="Scenario1PBT5",'Deep retrofit'!$Q$16,IF(F72="Scenario2PBT5",'Deep retrofit'!$R$16,IF(F72="Scenario3PBT5",'Deep retrofit'!$S$16,"")))&amp;IF(F72="Scenario1PBT6",'Deep retrofit'!$T$16,IF(F72="Scenario2PBT6",'Deep retrofit'!$U$16,IF(F72="Scenario3PBT6",'Deep retrofit'!$V$16,"")))&amp;IF(F72="Scenario1PBT7",'Deep retrofit'!$W$16,IF(F72="Scenario2PBT7",'Deep retrofit'!$X$16,IF(F72="Scenario3PBT7",'Deep retrofit'!$Y$16,"")))&amp;IF(F72="Scenario1PBT8",'Deep retrofit'!$Z$16,IF(F72="Scenario2PBT8",'Deep retrofit'!$AA$16,IF(F72="Scenario3PBT8",'Deep retrofit'!$AB$16,"")))&amp;IF(F72="Scenario1PBT9",'Deep retrofit'!$AC$16,IF(F72="Scenario2PBT9",'Deep retrofit'!$AD$16,IF(F72="Scenario3PBT9",'Deep retrofit'!$AE$16,"")))&amp;IF(F72="Scenario1PBT10",'Deep retrofit'!$AF$16,IF(F72="Scenario2PBT10",'Deep retrofit'!$AG$16,IF(F72="Scenario3PBT10",'Deep retrofit'!$AH$16,"")))&amp;IF(F72="Scenario1PBT11",'Deep retrofit'!$AI$16,IF(F72="Scenario2PBT11",'Deep retrofit'!$AJ$16,IF(F72="Scenario3PBT11",'Deep retrofit'!$AK$16,"")))&amp;IF(F72="Scenario1PBT12",'Deep retrofit'!$AL$16,IF(F72="Scenario2PBT12",'Deep retrofit'!$AM$16,IF(F72="Scenario3PBT12",'Deep retrofit'!$AN$16,"")))&amp;IF(F72="Scenario1PBT13",'Deep retrofit'!$AO$16,IF(F72="Scenario2PBT13",'Deep retrofit'!$AP$16,IF(F72="Scenario3PBT13",'Deep retrofit'!$AQ$16,"")))&amp;IF(F72="Scenario1PBT14",'Deep retrofit'!$AR$16,IF(F72="Scenario2PBT14",'Deep retrofit'!$AS$16,IF(F72="Scenario3PBT14",'Deep retrofit'!$AT$16,"")))&amp;IF(F72="Scenario1PBT15",'Deep retrofit'!$AU$16,IF(F72="Scenario2PBT15",'Deep retrofit'!$AV$16,IF(F72="Scenario3PBT15",'Deep retrofit'!$AW$16,"")))</f>
        <v/>
      </c>
      <c r="J72" s="117">
        <f t="shared" si="51"/>
        <v>0</v>
      </c>
      <c r="K72" s="117" t="str">
        <f>IF(F72="Scenario1PBT1",'Deep retrofit'!$E$18,IF(F72="Scenario2PBT1",'Deep retrofit'!$F$18,IF(F72="Scenario3PBT1",'Deep retrofit'!$G$18,"")))&amp;IF(F72="Scenario1PBT2",'Deep retrofit'!$H$18,IF(F72="Scenario2PBT2",'Deep retrofit'!$I$18,IF(F72="Scenario3PBT2",'Deep retrofit'!$J$18,"")))&amp;IF(F72="Scenario1PBT3",'Deep retrofit'!$K$18,IF(F72="Scenario2PBT3",'Deep retrofit'!$L$18,IF(F72="Scenario3PBT3",'Deep retrofit'!$M$18,"")))&amp;IF(F72="Scenario1PBT4",'Deep retrofit'!$N$18,IF(F72="Scenario2PBT4",'Deep retrofit'!$O$18,IF(F72="Scenario3PBT4",'Deep retrofit'!$P$18,"")))&amp;IF(F72="Scenario1PBT5",'Deep retrofit'!$Q$18,IF(F72="Scenario2PBT5",'Deep retrofit'!$R$18,IF(F72="Scenario3PBT5",'Deep retrofit'!$S$18,"")))&amp;IF(F72="Scenario1PBT6",'Deep retrofit'!$T$18,IF(F72="Scenario2PBT6",'Deep retrofit'!$U$18,IF(F72="Scenario3PBT6",'Deep retrofit'!$V$18,"")))&amp;IF(F72="Scenario1PBT7",'Deep retrofit'!$W$18,IF(F72="Scenario2PBT7",'Deep retrofit'!$X$18,IF(F72="Scenario3PBT7",'Deep retrofit'!$Y$18,"")))&amp;IF(F72="Scenario1PBT8",'Deep retrofit'!$Z$18,IF(F72="Scenario2PBT8",'Deep retrofit'!$AA$18,IF(F72="Scenario3PBT8",'Deep retrofit'!$AB$18,"")))&amp;IF(F72="Scenario1PBT9",'Deep retrofit'!$AC$18,IF(F72="Scenario2PBT9",'Deep retrofit'!$AD$18,IF(F72="Scenario3PBT9",'Deep retrofit'!$AE$18,"")))&amp;IF(F72="Scenario1PBT10",'Deep retrofit'!$AF$18,IF(F72="Scenario2PBT10",'Deep retrofit'!$AG$18,IF(F72="Scenario3PBT10",'Deep retrofit'!$AH$18,"")))&amp;IF(F72="Scenario1PBT11",'Deep retrofit'!$AI$18,IF(F72="Scenario2PBT11",'Deep retrofit'!$AJ$18,IF(F72="Scenario3PBT11",'Deep retrofit'!$AK$18,"")))&amp;IF(F72="Scenario1PBT12",'Deep retrofit'!$AL$18,IF(F72="Scenario2PBT12",'Deep retrofit'!$AM$18,IF(F72="Scenario3PBT12",'Deep retrofit'!$AN$18,"")))&amp;IF(F72="Scenario1PBT13",'Deep retrofit'!$AO$18,IF(F72="Scenario2PBT13",'Deep retrofit'!$AP$18,IF(F72="Scenario3PBT13",'Deep retrofit'!$AQ$18,"")))&amp;IF(F72="Scenario1PBT14",'Deep retrofit'!$AR$18,IF(F72="Scenario2PBT14",'Deep retrofit'!$AS$18,IF(F72="Scenario3PBT14",'Deep retrofit'!$AT$18,"")))&amp;IF(F72="Scenario1PBT15",'Deep retrofit'!$AU$18,IF(F72="Scenario2PBT15",'Deep retrofit'!$AV$18,IF(F72="Scenario3PBT15",'Deep retrofit'!$AW$18,"")))</f>
        <v/>
      </c>
      <c r="L72" s="117">
        <f t="shared" si="52"/>
        <v>0</v>
      </c>
      <c r="M72" s="117" t="str">
        <f>IF(F72="Scenario1PBT1",'Deep retrofit'!$E$20,IF(F72="Scenario2PBT1",'Deep retrofit'!$F$20,IF(F72="Scenario3PBT1",'Deep retrofit'!$G$20,"")))&amp;IF(F72="Scenario1PBT2",'Deep retrofit'!$H$20,IF(F72="Scenario2PBT2",'Deep retrofit'!$I$20,IF(F72="Scenario3PBT2",'Deep retrofit'!$J$20,"")))&amp;IF(F72="Scenario1PBT3",'Deep retrofit'!$K$20,IF(F72="Scenario2PBT3",'Deep retrofit'!$L$20,IF(F72="Scenario3PBT3",'Deep retrofit'!$M$20,"")))&amp;IF(F72="Scenario1PBT4",'Deep retrofit'!$N$20,IF(F72="Scenario2PBT4",'Deep retrofit'!$O$20,IF(F72="Scenario3PBT4",'Deep retrofit'!$P$20,"")))&amp;IF(F72="Scenario1PBT5",'Deep retrofit'!$Q$20,IF(F72="Scenario2PBT5",'Deep retrofit'!$R$20,IF(F72="Scenario3PBT5",'Deep retrofit'!$S$20,"")))&amp;IF(F72="Scenario1PBT6",'Deep retrofit'!$T$20,IF(F72="Scenario2PBT6",'Deep retrofit'!$U$20,IF(F72="Scenario3PBT6",'Deep retrofit'!$V$20,"")))&amp;IF(F72="Scenario1PBT7",'Deep retrofit'!$W$20,IF(F72="Scenario2PBT7",'Deep retrofit'!$X$20,IF(F72="Scenario3PBT7",'Deep retrofit'!$Y$20,"")))&amp;IF(F72="Scenario1PBT8",'Deep retrofit'!$Z$20,IF(F72="Scenario2PBT8",'Deep retrofit'!$AA$20,IF(F72="Scenario3PBT8",'Deep retrofit'!$AB$20,"")))&amp;IF(F72="Scenario1PBT9",'Deep retrofit'!$AC$20,IF(F72="Scenario2PBT9",'Deep retrofit'!$AD$20,IF(F72="Scenario3PBT9",'Deep retrofit'!$AE$20,"")))&amp;IF(F72="Scenario1PBT10",'Deep retrofit'!$AF$20,IF(F72="Scenario2PBT10",'Deep retrofit'!$AG$20,IF(F72="Scenario3PBT10",'Deep retrofit'!$AH$20,"")))&amp;IF(F72="Scenario1PBT11",'Deep retrofit'!$AI$20,IF(F72="Scenario2PBT11",'Deep retrofit'!$AJ$20,IF(F72="Scenario3PBT11",'Deep retrofit'!$AK$20,"")))&amp;IF(F72="Scenario1PBT12",'Deep retrofit'!$AL$20,IF(F72="Scenario2PBT12",'Deep retrofit'!$AM$20,IF(F72="Scenario3PBT12",'Deep retrofit'!$AN$20,"")))&amp;IF(F72="Scenario1PBT13",'Deep retrofit'!$AO$20,IF(F72="Scenario2PBT13",'Deep retrofit'!$AP$20,IF(F72="Scenario3PBT13",'Deep retrofit'!$AQ$20,"")))&amp;IF(F72="Scenario1PBT14",'Deep retrofit'!$AR$20,IF(F72="Scenario2PBT14",'Deep retrofit'!$AS$20,IF(F72="Scenario3PBT14",'Deep retrofit'!$AT$20,"")))&amp;IF(F72="Scenario1PBT15",'Deep retrofit'!$AU$20,IF(F72="Scenario2PBT15",'Deep retrofit'!$AV$20,IF(F72="Scenario3PBT15",'Deep retrofit'!$AW$20,"")))</f>
        <v/>
      </c>
      <c r="N72" s="118">
        <f t="shared" si="53"/>
        <v>0</v>
      </c>
      <c r="O72" s="206" t="str">
        <f>IF(F72="Scenario1PBT1",'Deep retrofit'!$E$23,IF(F72="Scenario2PBT1",'Deep retrofit'!$F$23,IF(F72="Scenario3PBT1",'Deep retrofit'!$G$23,"")))&amp;IF(F72="Scenario1PBT2",'Deep retrofit'!$H$23,IF(F72="Scenario2PBT2",'Deep retrofit'!$I$23,IF(F72="Scenario3PBT2",'Deep retrofit'!$J$23,"")))&amp;IF(F72="Scenario1PBT3",'Deep retrofit'!$K$23,IF(F72="Scenario2PBT3",'Deep retrofit'!$L$23,IF(F72="Scenario3PBT3",'Deep retrofit'!$M$23,"")))&amp;IF(F72="Scenario1PBT4",'Deep retrofit'!$N$23,IF(F72="Scenario2PBT4",'Deep retrofit'!$O$23,IF(F72="Scenario3PBT4",'Deep retrofit'!$P$23,"")))&amp;IF(F72="Scenario1PBT5",'Deep retrofit'!$Q$23,IF(F72="Scenario2PBT5",'Deep retrofit'!$R$23,IF(F72="Scenario3PBT5",'Deep retrofit'!$S$23,"")))&amp;IF(F72="Scenario1PBT6",'Deep retrofit'!$T$23,IF(F72="Scenario2PBT6",'Deep retrofit'!$U$23,IF(F72="Scenario3PBT6",'Deep retrofit'!$V$23,"")))&amp;IF(F72="Scenario1PBT7",'Deep retrofit'!$W$23,IF(F72="Scenario2PBT7",'Deep retrofit'!$X$23,IF(F72="Scenario3PBT7",'Deep retrofit'!$Y$23,"")))&amp;IF(F72="Scenario1PBT8",'Deep retrofit'!$Z$23,IF(F72="Scenario2PBT8",'Deep retrofit'!$AA$23,IF(F72="Scenario3PBT8",'Deep retrofit'!$AB$23,"")))&amp;IF(F72="Scenario1PBT9",'Deep retrofit'!$AC$23,IF(F72="Scenario2PBT9",'Deep retrofit'!$AD$23,IF(F72="Scenario3PBT9",'Deep retrofit'!$AE$23,"")))&amp;IF(F72="Scenario1PBT10",'Deep retrofit'!$AF$23,IF(F72="Scenario2PBT10",'Deep retrofit'!$AG$23,IF(F72="Scenario3PBT10",'Deep retrofit'!$AH$23,"")))&amp;IF(F72="Scenario1PBT11",'Deep retrofit'!$AI$23,IF(F72="Scenario2PBT11",'Deep retrofit'!$AJ$23,IF(F72="Scenario3PBT11",'Deep retrofit'!$AK$23,"")))&amp;IF(F72="Scenario1PBT12",'Deep retrofit'!$AL$23,IF(F72="Scenario2PBT12",'Deep retrofit'!$AM$23,IF(F72="Scenario3PBT12",'Deep retrofit'!$AN$23,"")))&amp;IF(F72="Scenario1PBT13",'Deep retrofit'!$AO$23,IF(F72="Scenario2PBT13",'Deep retrofit'!$AP$23,IF(F72="Scenario3PBT13",'Deep retrofit'!$AQ$23,"")))&amp;IF(F72="Scenario1PBT14",'Deep retrofit'!$AR$23,IF(F72="Scenario2PBT14",'Deep retrofit'!$AS$23,IF(F72="Scenario3PBT14",'Deep retrofit'!$AT$23,"")))&amp;IF(F72="Scenario1PBT15",'Deep retrofit'!$AU$23,IF(F72="Scenario2PBT15",'Deep retrofit'!$AV$23,IF(F72="Scenario3PBT15",'Deep retrofit'!$AW$23,"")))</f>
        <v/>
      </c>
      <c r="P72" s="117">
        <f t="shared" si="54"/>
        <v>0</v>
      </c>
      <c r="Q72" s="117" t="str">
        <f>IF(F72="Scenario1PBT1",'Deep retrofit'!$E$25,IF(F72="Scenario2PBT1",'Deep retrofit'!$F$25,IF(F72="Scenario3PBT1",'Deep retrofit'!$G$25,"")))&amp;IF(F72="Scenario1PBT2",'Deep retrofit'!$H$25,IF(F72="Scenario2PBT2",'Deep retrofit'!$I$25,IF(F72="Scenario3PBT2",'Deep retrofit'!$J$25,"")))&amp;IF(F72="Scenario1PBT3",'Deep retrofit'!$K$25,IF(F72="Scenario2PBT3",'Deep retrofit'!$L$25,IF(F72="Scenario3PBT3",'Deep retrofit'!$M$25,"")))&amp;IF(F72="Scenario1PBT4",'Deep retrofit'!$N$25,IF(F72="Scenario2PBT4",'Deep retrofit'!$O$25,IF(F72="Scenario3PBT4",'Deep retrofit'!$P$25,"")))&amp;IF(F72="Scenario1PBT5",'Deep retrofit'!$Q$25,IF(F72="Scenario2PBT5",'Deep retrofit'!$R$25,IF(F72="Scenario3PBT5",'Deep retrofit'!$S$25,"")))&amp;IF(F72="Scenario1PBT6",'Deep retrofit'!$T$25,IF(F72="Scenario2PBT6",'Deep retrofit'!$U$25,IF(F72="Scenario3PBT6",'Deep retrofit'!$V$25,"")))&amp;IF(F72="Scenario1PBT7",'Deep retrofit'!$W$25,IF(F72="Scenario2PBT7",'Deep retrofit'!$X$25,IF(F72="Scenario3PBT7",'Deep retrofit'!$Y$25,"")))&amp;IF(F72="Scenario1PBT8",'Deep retrofit'!$Z$25,IF(F72="Scenario2PBT8",'Deep retrofit'!$AA$25,IF(F72="Scenario3PBT8",'Deep retrofit'!$AB$25,"")))&amp;IF(F72="Scenario1PBT9",'Deep retrofit'!$AC$25,IF(F72="Scenario2PBT9",'Deep retrofit'!$AD$25,IF(F72="Scenario3PBT9",'Deep retrofit'!$AE$25,"")))&amp;IF(F72="Scenario1PBT10",'Deep retrofit'!$AF$25,IF(F72="Scenario2PBT10",'Deep retrofit'!$AG$25,IF(F72="Scenario3PBT10",'Deep retrofit'!$AH$25,"")))&amp;IF(F72="Scenario1PBT11",'Deep retrofit'!$AI$25,IF(F72="Scenario2PBT11",'Deep retrofit'!$AJ$25,IF(F72="Scenario3PBT11",'Deep retrofit'!$AK$25,"")))&amp;IF(F72="Scenario1PBT12",'Deep retrofit'!$AL$25,IF(F72="Scenario2PBT12",'Deep retrofit'!$AM$25,IF(F72="Scenario3PBT12",'Deep retrofit'!$AN$25,"")))&amp;IF(F72="Scenario1PBT13",'Deep retrofit'!$AO$25,IF(F72="Scenario2PBT13",'Deep retrofit'!$AP$25,IF(F72="Scenario3PBT13",'Deep retrofit'!$AQ$25,"")))&amp;IF(F72="Scenario1PBT14",'Deep retrofit'!$AR$25,IF(F72="Scenario2PBT14",'Deep retrofit'!$AS$25,IF(F72="Scenario3PBT14",'Deep retrofit'!$AT$25,"")))&amp;IF(F72="Scenario1PBT15",'Deep retrofit'!$AU$25,IF(F72="Scenario2PBT15",'Deep retrofit'!$AV$25,IF(F72="Scenario3PBT15",'Deep retrofit'!$AW$25,"")))</f>
        <v/>
      </c>
      <c r="R72" s="117">
        <f t="shared" si="55"/>
        <v>0</v>
      </c>
      <c r="S72" s="117" t="str">
        <f>IF(F72="Scenario1PBT1",'Deep retrofit'!$E$27,IF(F72="Scenario2PBT1",'Deep retrofit'!$F$27,IF(F72="Scenario3PBT1",'Deep retrofit'!$G$27,"")))&amp;IF(F72="Scenario1PBT2",'Deep retrofit'!$H$27,IF(F72="Scenario2PBT2",'Deep retrofit'!$I$27,IF(F72="Scenario3PBT2",'Deep retrofit'!$J$27,"")))&amp;IF(F72="Scenario1PBT3",'Deep retrofit'!$K$27,IF(F72="Scenario2PBT3",'Deep retrofit'!$L$27,IF(F72="Scenario3PBT3",'Deep retrofit'!$M$27,"")))&amp;IF(F72="Scenario1PBT4",'Deep retrofit'!$N$27,IF(F72="Scenario2PBT4",'Deep retrofit'!$O$27,IF(F72="Scenario3PBT4",'Deep retrofit'!$P$27,"")))&amp;IF(F72="Scenario1PBT5",'Deep retrofit'!$Q$27,IF(F72="Scenario2PBT5",'Deep retrofit'!$R$27,IF(F72="Scenario3PBT5",'Deep retrofit'!$S$27,"")))&amp;IF(F72="Scenario1PBT6",'Deep retrofit'!$T$27,IF(F72="Scenario2PBT6",'Deep retrofit'!$U$27,IF(F72="Scenario3PBT6",'Deep retrofit'!$V$27,"")))&amp;IF(F72="Scenario1PBT7",'Deep retrofit'!$W$27,IF(F72="Scenario2PBT7",'Deep retrofit'!$X$27,IF(F72="Scenario3PBT7",'Deep retrofit'!$Y$27,"")))&amp;IF(F72="Scenario1PBT8",'Deep retrofit'!$Z$27,IF(F72="Scenario2PBT8",'Deep retrofit'!$AA$27,IF(F72="Scenario3PBT8",'Deep retrofit'!$AB$27,"")))&amp;IF(F72="Scenario1PBT9",'Deep retrofit'!$AC$27,IF(F72="Scenario2PBT9",'Deep retrofit'!$AD$27,IF(F72="Scenario3PBT9",'Deep retrofit'!$AE$27,"")))&amp;IF(F72="Scenario1PBT10",'Deep retrofit'!$AF$27,IF(F72="Scenario2PBT10",'Deep retrofit'!$AG$27,IF(F72="Scenario3PBT10",'Deep retrofit'!$AH$27,"")))&amp;IF(F72="Scenario1PBT11",'Deep retrofit'!$AI$27,IF(F72="Scenario2PBT11",'Deep retrofit'!$AJ$27,IF(F72="Scenario3PBT11",'Deep retrofit'!$AK$27,"")))&amp;IF(F72="Scenario1PBT12",'Deep retrofit'!$AL$27,IF(F72="Scenario2PBT12",'Deep retrofit'!$AM$27,IF(F72="Scenario3PBT12",'Deep retrofit'!$AN$27,"")))&amp;IF(F72="Scenario1PBT13",'Deep retrofit'!$AO$27,IF(F72="Scenario2PBT13",'Deep retrofit'!$AP$27,IF(F72="Scenario3PBT13",'Deep retrofit'!$AQ$27,"")))&amp;IF(F72="Scenario1PBT14",'Deep retrofit'!$AR$27,IF(F72="Scenario2PBT14",'Deep retrofit'!$AS$27,IF(F72="Scenario3PBT14",'Deep retrofit'!$AT$27,"")))&amp;IF(F72="Scenario1PBT15",'Deep retrofit'!$AU$27,IF(F72="Scenario2PBT15",'Deep retrofit'!$AV$27,IF(F72="Scenario3PBT15",'Deep retrofit'!$AW$27,"")))</f>
        <v/>
      </c>
      <c r="T72" s="207">
        <f t="shared" si="56"/>
        <v>0</v>
      </c>
      <c r="U72" s="206" t="str">
        <f>IF(F72="Scenario1PBT1",'Deep retrofit'!$E$38,IF(F72="Scenario2PBT1",'Deep retrofit'!$F$38,IF(F72="Scenario3PBT1",'Deep retrofit'!$G$38,"")))&amp;IF(F72="Scenario1PBT2",'Deep retrofit'!$H$38,IF(F72="Scenario2PBT2",'Deep retrofit'!$I$38,IF(F72="Scenario3PBT2",'Deep retrofit'!$J$38,"")))&amp;IF(F72="Scenario1PBT3",'Deep retrofit'!$K$38,IF(F72="Scenario2PBT3",'Deep retrofit'!$L$38,IF(F72="Scenario3PBT3",'Deep retrofit'!$M$38,"")))&amp;IF(F72="Scenario1PBT4",'Deep retrofit'!$N$38,IF(F72="Scenario2PBT4",'Deep retrofit'!$O$38,IF(F72="Scenario3PBT4",'Deep retrofit'!$P$38,"")))&amp;IF(F72="Scenario1PBT5",'Deep retrofit'!$Q$38,IF(F72="Scenario2PBT5",'Deep retrofit'!$R$38,IF(F72="Scenario3PBT5",'Deep retrofit'!$S$38,"")))&amp;IF(F72="Scenario1PBT6",'Deep retrofit'!$T$38,IF(F72="Scenario2PBT6",'Deep retrofit'!$U$38,IF(F72="Scenario3PBT6",'Deep retrofit'!$V$38,"")))&amp;IF(F72="Scenario1PBT7",'Deep retrofit'!$W$38,IF(F72="Scenario2PBT7",'Deep retrofit'!$X$38,IF(F72="Scenario3PBT7",'Deep retrofit'!$Y$38,"")))&amp;IF(F72="Scenario1PBT8",'Deep retrofit'!$Z$38,IF(F72="Scenario2PBT8",'Deep retrofit'!$AA$38,IF(F72="Scenario3PBT8",'Deep retrofit'!$AB$38,"")))&amp;IF(F72="Scenario1PBT9",'Deep retrofit'!$AC$38,IF(F72="Scenario2PBT9",'Deep retrofit'!$AD$38,IF(F72="Scenario3PBT9",'Deep retrofit'!$AE$38,"")))&amp;IF(F72="Scenario1PBT10",'Deep retrofit'!$AF$38,IF(F72="Scenario2PBT10",'Deep retrofit'!$AG$38,IF(F72="Scenario3PBT10",'Deep retrofit'!$AH$38,"")))&amp;IF(F72="Scenario1PBT11",'Deep retrofit'!$AI$38,IF(F72="Scenario2PBT11",'Deep retrofit'!$AJ$38,IF(F72="Scenario3PBT11",'Deep retrofit'!$AK$38,"")))&amp;IF(F72="Scenario1PBT12",'Deep retrofit'!$AL$38,IF(F72="Scenario2PBT12",'Deep retrofit'!$AM$38,IF(F72="Scenario3PBT12",'Deep retrofit'!$AN$38,"")))&amp;IF(F72="Scenario1PBT13",'Deep retrofit'!$AO$38,IF(F72="Scenario2PBT13",'Deep retrofit'!$AP$38,IF(F72="Scenario3PBT13",'Deep retrofit'!$AQ$38,"")))&amp;IF(F72="Scenario1PBT14",'Deep retrofit'!$AR$38,IF(F72="Scenario2PBT14",'Deep retrofit'!$AS$38,IF(F72="Scenario3PBT14",'Deep retrofit'!$AT$38,"")))&amp;IF(F72="Scenario1PBT15",'Deep retrofit'!$AU$38,IF(F72="Scenario2PBT15",'Deep retrofit'!$AV$38,IF(F72="Scenario3PBT15",'Deep retrofit'!$AW$38,"")))</f>
        <v/>
      </c>
      <c r="V72" s="117">
        <f t="shared" si="57"/>
        <v>0</v>
      </c>
      <c r="W72" s="117" t="str">
        <f>IF(F72="Scenario1PBT1",'Deep retrofit'!$E$40,IF(F72="Scenario2PBT1",'Deep retrofit'!$F$40,IF(F72="Scenario3PBT1",'Deep retrofit'!$G$40,"")))&amp;IF(F72="Scenario1PBT2",'Deep retrofit'!$H$40,IF(F72="Scenario2PBT2",'Deep retrofit'!$I$40,IF(F72="Scenario3PBT2",'Deep retrofit'!$J$40,"")))&amp;IF(F72="Scenario1PBT3",'Deep retrofit'!$K$40,IF(F72="Scenario2PBT3",'Deep retrofit'!$L$40,IF(F72="Scenario3PBT3",'Deep retrofit'!$M$40,"")))&amp;IF(F72="Scenario1PBT4",'Deep retrofit'!$N$40,IF(F72="Scenario2PBT4",'Deep retrofit'!$O$40,IF(F72="Scenario3PBT4",'Deep retrofit'!$P$40,"")))&amp;IF(F72="Scenario1PBT5",'Deep retrofit'!$Q$40,IF(F72="Scenario2PBT5",'Deep retrofit'!$R$40,IF(F72="Scenario3PBT5",'Deep retrofit'!$S$40,"")))&amp;IF(F72="Scenario1PBT6",'Deep retrofit'!$T$40,IF(F72="Scenario2PBT6",'Deep retrofit'!$U$40,IF(F72="Scenario3PBT6",'Deep retrofit'!$V$40,"")))&amp;IF(F72="Scenario1PBT7",'Deep retrofit'!$W$40,IF(F72="Scenario2PBT7",'Deep retrofit'!$X$40,IF(F72="Scenario3PBT7",'Deep retrofit'!$Y$40,"")))&amp;IF(F72="Scenario1PBT8",'Deep retrofit'!$Z$40,IF(F72="Scenario2PBT8",'Deep retrofit'!$AA$40,IF(F72="Scenario3PBT8",'Deep retrofit'!$AB$40,"")))&amp;IF(F72="Scenario1PBT9",'Deep retrofit'!$AC$40,IF(F72="Scenario2PBT9",'Deep retrofit'!$AD$40,IF(F72="Scenario3PBT9",'Deep retrofit'!$AE$40,"")))&amp;IF(F72="Scenario1PBT10",'Deep retrofit'!$AF$40,IF(F72="Scenario2PBT10",'Deep retrofit'!$AG$40,IF(F72="Scenario3PBT10",'Deep retrofit'!$AH$40,"")))&amp;IF(F72="Scenario1PBT11",'Deep retrofit'!$AI$40,IF(F72="Scenario2PBT11",'Deep retrofit'!$AJ$40,IF(F72="Scenario3PBT11",'Deep retrofit'!$AK$40,"")))&amp;IF(F72="Scenario1PBT12",'Deep retrofit'!$AL$40,IF(F72="Scenario2PBT12",'Deep retrofit'!$AM$40,IF(F72="Scenario3PBT12",'Deep retrofit'!$AN$40,"")))&amp;IF(F72="Scenario1PBT13",'Deep retrofit'!$AO$40,IF(F72="Scenario2PBT13",'Deep retrofit'!$AP$40,IF(F72="Scenario3PBT13",'Deep retrofit'!$AQ$40,"")))&amp;IF(F72="Scenario1PBT14",'Deep retrofit'!$AR$40,IF(F72="Scenario2PBT14",'Deep retrofit'!$AS$40,IF(F72="Scenario3PBT14",'Deep retrofit'!$AT$40,"")))&amp;IF(F72="Scenario1PBT15",'Deep retrofit'!$AU$40,IF(F72="Scenario2PBT15",'Deep retrofit'!$AV$40,IF(F72="Scenario3PBT15",'Deep retrofit'!$AW$40,"")))</f>
        <v/>
      </c>
      <c r="X72" s="117">
        <f t="shared" si="58"/>
        <v>0</v>
      </c>
      <c r="Y72" s="117" t="str">
        <f>IF(F72="Scenario1PBT1",'Deep retrofit'!$E$42,IF(F72="Scenario2PBT1",'Deep retrofit'!$F$42,IF(F72="Scenario3PBT1",'Deep retrofit'!$G$42,"")))&amp;IF(F72="Scenario1PBT2",'Deep retrofit'!$H$42,IF(F72="Scenario2PBT2",'Deep retrofit'!$I$42,IF(F72="Scenario3PBT2",'Deep retrofit'!$J$42,"")))&amp;IF(F72="Scenario1PBT3",'Deep retrofit'!$K$42,IF(F72="Scenario2PBT3",'Deep retrofit'!$L$42,IF(F72="Scenario3PBT3",'Deep retrofit'!$M$42,"")))&amp;IF(F72="Scenario1PBT4",'Deep retrofit'!$N$42,IF(F72="Scenario2PBT4",'Deep retrofit'!$O$42,IF(F72="Scenario3PBT4",'Deep retrofit'!$P$42,"")))&amp;IF(F72="Scenario1PBT5",'Deep retrofit'!$Q$42,IF(F72="Scenario2PBT5",'Deep retrofit'!$R$42,IF(F72="Scenario3PBT5",'Deep retrofit'!$S$42,"")))&amp;IF(F72="Scenario1PBT6",'Deep retrofit'!$T$42,IF(F72="Scenario2PBT6",'Deep retrofit'!$U$42,IF(F72="Scenario3PBT6",'Deep retrofit'!$V$42,"")))&amp;IF(F72="Scenario1PBT7",'Deep retrofit'!$W$42,IF(F72="Scenario2PBT7",'Deep retrofit'!$X$42,IF(F72="Scenario3PBT7",'Deep retrofit'!$Y$42,"")))&amp;IF(F72="Scenario1PBT8",'Deep retrofit'!$Z$42,IF(F72="Scenario2PBT8",'Deep retrofit'!$AA$42,IF(F72="Scenario3PBT8",'Deep retrofit'!$AB$42,"")))&amp;IF(F72="Scenario1PBT9",'Deep retrofit'!$AC$42,IF(F72="Scenario2PBT9",'Deep retrofit'!$AD$42,IF(F72="Scenario3PBT9",'Deep retrofit'!$AE$42,"")))&amp;IF(F72="Scenario1PBT10",'Deep retrofit'!$AF$42,IF(F72="Scenario2PBT10",'Deep retrofit'!$AG$42,IF(F72="Scenario3PBT10",'Deep retrofit'!$AH$42,"")))&amp;IF(F72="Scenario1PBT11",'Deep retrofit'!$AI$42,IF(F72="Scenario2PBT11",'Deep retrofit'!$AJ$42,IF(F72="Scenario3PBT11",'Deep retrofit'!$AK$42,"")))&amp;IF(F72="Scenario1PBT12",'Deep retrofit'!$AL$42,IF(F72="Scenario2PBT12",'Deep retrofit'!$AM$42,IF(F72="Scenario3PBT12",'Deep retrofit'!$AN$42,"")))&amp;IF(F72="Scenario1PBT13",'Deep retrofit'!$AO$42,IF(F72="Scenario2PBT13",'Deep retrofit'!$AP$42,IF(F72="Scenario3PBT13",'Deep retrofit'!$AQ$42,"")))&amp;IF(F72="Scenario1PBT14",'Deep retrofit'!$AR$42,IF(F72="Scenario2PBT14",'Deep retrofit'!$AS$42,IF(F72="Scenario3PBT14",'Deep retrofit'!$AT$42,"")))&amp;IF(F72="Scenario1PBT15",'Deep retrofit'!$AU$42,IF(F72="Scenario2PBT15",'Deep retrofit'!$AV$42,IF(F72="Scenario3PBT15",'Deep retrofit'!$AW$42,"")))</f>
        <v/>
      </c>
      <c r="Z72" s="117">
        <f t="shared" si="59"/>
        <v>0</v>
      </c>
      <c r="AA72" s="269" t="str">
        <f>IF(F72="Scenario1PBT1",'Deep retrofit'!$E$101,IF(F72="Scenario2PBT1",'Deep retrofit'!$F$101,IF(F72="Scenario3PBT1",'Deep retrofit'!$G$101,"")))&amp;IF(F72="Scenario1PBT2",'Deep retrofit'!$H$101,IF(F72="Scenario2PBT2",'Deep retrofit'!$I$101,IF(F72="Scenario3PBT2",'Deep retrofit'!$J$101,"")))&amp;IF(F72="Scenario1PBT3",'Deep retrofit'!$K$101,IF(F72="Scenario2PBT3",'Deep retrofit'!$L$101,IF(F72="Scenario3PBT3",'Deep retrofit'!$M$101,"")))&amp;IF(F72="Scenario1PBT4",'Deep retrofit'!$N$101,IF(F72="Scenario2PBT4",'Deep retrofit'!$O$101,IF(F72="Scenario3PBT4",'Deep retrofit'!$P$101,"")))&amp;IF(F72="Scenario1PBT5",'Deep retrofit'!$Q$101,IF(F72="Scenario2PBT5",'Deep retrofit'!$R$101,IF(F72="Scenario3PBT5",'Deep retrofit'!$S$101,"")))&amp;IF(F72="Scenario1PBT6",'Deep retrofit'!$T$101,IF(F72="Scenario2PBT6",'Deep retrofit'!$U$101,IF(F72="Scenario3PBT6",'Deep retrofit'!$V$101,"")))&amp;IF(F72="Scenario1PBT7",'Deep retrofit'!$W$101,IF(F72="Scenario2PBT7",'Deep retrofit'!$X$101,IF(F72="Scenario3PBT7",'Deep retrofit'!$Y$101,"")))&amp;IF(F72="Scenario1PBT8",'Deep retrofit'!$Z$101,IF(F72="Scenario2PBT8",'Deep retrofit'!$AA$101,IF(F72="Scenario3PBT8",'Deep retrofit'!$AB$101,"")))&amp;IF(F72="Scenario1PBT9",'Deep retrofit'!$AC$101,IF(F72="Scenario2PBT9",'Deep retrofit'!$AD$101,IF(F72="Scenario3PBT9",'Deep retrofit'!$AE$101,"")))&amp;IF(F72="Scenario1PBT10",'Deep retrofit'!$AF$101,IF(F72="Scenario2PBT10",'Deep retrofit'!$AG$101,IF(F72="Scenario3PBT10",'Deep retrofit'!$AH$101,"")))&amp;IF(F72="Scenario1PBT11",'Deep retrofit'!$AI$101,IF(F72="Scenario2PBT11",'Deep retrofit'!$AJ$101,IF(F72="Scenario3PBT11",'Deep retrofit'!$AK$101,"")))&amp;IF(F72="Scenario1PBT12",'Deep retrofit'!$AL$101,IF(F72="Scenario2PBT12",'Deep retrofit'!$AM$101,IF(F72="Scenario3PBT12",'Deep retrofit'!$AN$101,"")))&amp;IF(F72="Scenario1PBT13",'Deep retrofit'!$AO$101,IF(F72="Scenario2PBT13",'Deep retrofit'!$AP$101,IF(F72="Scenario3PBT13",'Deep retrofit'!$AQ$101,"")))&amp;IF(F72="Scenario1PBT14",'Deep retrofit'!$AR$101,IF(F72="Scenario2PBT14",'Deep retrofit'!$AS$101,IF(F72="Scenario3PBT14",'Deep retrofit'!$AT$101,"")))&amp;IF(F72="Scenario1PBT15",'Deep retrofit'!$AU$101,IF(F72="Scenario2PBT15",'Deep retrofit'!$AV$101,IF(F72="Scenario3PBT15",'Deep retrofit'!$AW$101,"")))</f>
        <v/>
      </c>
      <c r="AB72" s="203">
        <f t="shared" si="60"/>
        <v>0</v>
      </c>
      <c r="AC72" s="372" t="str">
        <f t="shared" si="61"/>
        <v/>
      </c>
      <c r="AD72" s="353">
        <f>IF(AC72="",IFERROR('Projection_Base-case'!G73-G72,0),0)</f>
        <v>0</v>
      </c>
      <c r="AE72" s="350">
        <f t="shared" si="37"/>
        <v>0</v>
      </c>
      <c r="AF72" s="361">
        <f>IFERROR(100*AD72/'Projection_Base-case'!G73,0)</f>
        <v>0</v>
      </c>
      <c r="AG72" s="352">
        <f>IF(AC72="",IFERROR('Projection_Base-case'!I73-I72,0),0)</f>
        <v>0</v>
      </c>
      <c r="AH72" s="353">
        <f t="shared" si="38"/>
        <v>0</v>
      </c>
      <c r="AI72" s="361">
        <f>IFERROR(100*AG72/'Projection_Base-case'!I73,0)</f>
        <v>0</v>
      </c>
      <c r="AJ72" s="352">
        <f>IF(AC72="",IFERROR('Projection_Base-case'!K73-K72,0),0)</f>
        <v>0</v>
      </c>
      <c r="AK72" s="353">
        <f t="shared" si="39"/>
        <v>0</v>
      </c>
      <c r="AL72" s="361">
        <f>IFERROR(100*AJ72/'Projection_Base-case'!K73,0)</f>
        <v>0</v>
      </c>
      <c r="AM72" s="352">
        <f>-IF(AC72="",IFERROR('Projection_Base-case'!M73-M72,0),0)</f>
        <v>0</v>
      </c>
      <c r="AN72" s="353">
        <f t="shared" si="40"/>
        <v>0</v>
      </c>
      <c r="AO72" s="354">
        <f>IFERROR(IF('Projection_Base-case'!N73&gt;0,100*AN72/'Projection_Base-case'!N73,100*AN72/N72),0)</f>
        <v>0</v>
      </c>
      <c r="AP72" s="355">
        <f>IF(AC72="",IFERROR('Projection_Base-case'!O73-O72,0),0)</f>
        <v>0</v>
      </c>
      <c r="AQ72" s="356">
        <f t="shared" si="41"/>
        <v>0</v>
      </c>
      <c r="AR72" s="356">
        <f>IFERROR(100*AP72/'Projection_Base-case'!O73,0)</f>
        <v>0</v>
      </c>
      <c r="AS72" s="355">
        <f>IF(AC72="",IFERROR('Projection_Base-case'!Q73-Q72,0),0)</f>
        <v>0</v>
      </c>
      <c r="AT72" s="356">
        <f t="shared" si="42"/>
        <v>0</v>
      </c>
      <c r="AU72" s="356">
        <f>IFERROR(100*AS72/'Projection_Base-case'!Q73,0)</f>
        <v>0</v>
      </c>
      <c r="AV72" s="355">
        <f>IF(AC72="",IFERROR('Projection_Base-case'!S73-S72,0),0)</f>
        <v>0</v>
      </c>
      <c r="AW72" s="356">
        <f t="shared" si="43"/>
        <v>0</v>
      </c>
      <c r="AX72" s="357">
        <f>IFERROR(100*AV72/'Projection_Base-case'!S73,0)</f>
        <v>0</v>
      </c>
      <c r="AY72" s="358">
        <f>IF(AC72="",IFERROR('Projection_Base-case'!U73-U72,0),0)</f>
        <v>0</v>
      </c>
      <c r="AZ72" s="359">
        <f t="shared" si="44"/>
        <v>0</v>
      </c>
      <c r="BA72" s="359">
        <f>IFERROR(100*AY72/'Projection_Base-case'!U73,0)</f>
        <v>0</v>
      </c>
      <c r="BB72" s="358">
        <f>IF(AC72="",IFERROR('Projection_Base-case'!W73-W72,0),0)</f>
        <v>0</v>
      </c>
      <c r="BC72" s="359">
        <f t="shared" si="45"/>
        <v>0</v>
      </c>
      <c r="BD72" s="359">
        <f>IFERROR(100*BB72/'Projection_Base-case'!W73,0)</f>
        <v>0</v>
      </c>
      <c r="BE72" s="358">
        <f>IF(AC72="",IFERROR('Projection_Base-case'!Y73-Y72,0),0)</f>
        <v>0</v>
      </c>
      <c r="BF72" s="359">
        <f t="shared" si="46"/>
        <v>0</v>
      </c>
      <c r="BG72" s="359">
        <f>IFERROR(100*BE72/'Projection_Base-case'!Y73,0)</f>
        <v>0</v>
      </c>
      <c r="BH72" s="359">
        <f t="shared" si="47"/>
        <v>0</v>
      </c>
      <c r="BI72" s="360">
        <f t="shared" si="48"/>
        <v>0</v>
      </c>
    </row>
    <row r="73" spans="1:61" ht="15.6">
      <c r="A73" s="205">
        <v>69</v>
      </c>
      <c r="B73" s="347">
        <f>IF('Projection_Base-case'!B74&lt;&gt;"",'Projection_Base-case'!B74,0)</f>
        <v>0</v>
      </c>
      <c r="C73" s="347">
        <f>IF('Projection_Base-case'!C74&lt;&gt;"",'Projection_Base-case'!C74,0)</f>
        <v>0</v>
      </c>
      <c r="D73" s="347">
        <f>IF('Projection_Base-case'!D74&lt;&gt;"",'Projection_Base-case'!D74,0)</f>
        <v>0</v>
      </c>
      <c r="E73" s="346"/>
      <c r="F73" s="202" t="str">
        <f t="shared" si="49"/>
        <v>0</v>
      </c>
      <c r="G73" s="177" t="str">
        <f>IF(F73="Scenario1PBT1",'Deep retrofit'!$E$6,IF(F73="Scenario2PBT1",'Deep retrofit'!$F$6,IF(F73="Scenario3PBT1",'Deep retrofit'!$G$6,"")))&amp;IF(F73="Scenario1PBT2",'Deep retrofit'!$H$6,IF(F73="Scenario2PBT2",'Deep retrofit'!$I$6,IF(F73="Scenario3PBT2",'Deep retrofit'!$J$6,"")))&amp;IF(F73="Scenario1PBT3",'Deep retrofit'!$K$6,IF(F73="Scenario2PBT3",'Deep retrofit'!$L$6,IF(F73="Scenario3PBT3",'Deep retrofit'!$M$6,"")))&amp;IF(F73="Scenario1PBT4",'Deep retrofit'!$N$6,IF(F73="Scenario2PBT4",'Deep retrofit'!$O$6,IF(F73="Scenario3PBT4",'Deep retrofit'!$P$6,"")))&amp;IF(F73="Scenario1PBT5",'Deep retrofit'!$Q$6,IF(F73="Scenario2PBT5",'Deep retrofit'!$R$6,IF(F73="Scenario3PBT5",'Deep retrofit'!$S$6,"")))&amp;IF(F73="Scenario1PBT6",'Deep retrofit'!$T$6,IF(F73="Scenario2PBT6",'Deep retrofit'!$U$6,IF(F73="Scenario3PBT6",'Deep retrofit'!$V$6,"")))&amp;IF(F73="Scenario1PBT7",'Deep retrofit'!$W$6,IF(F73="Scenario2PBT7",'Deep retrofit'!$X$6,IF(F73="Scenario3PBT7",'Deep retrofit'!$Y$6,"")))&amp;IF(F73="Scenario1PBT8",'Deep retrofit'!$Z$6,IF(F73="Scenario2PBT8",'Deep retrofit'!$AA$6,IF(F73="Scenario3PBT8",'Deep retrofit'!$AB$6,"")))&amp;IF(F73="Scenario1PBT9",'Deep retrofit'!$AC$6,IF(F73="Scenario2PBT9",'Deep retrofit'!$AD$6,IF(F73="Scenario3PBT9",'Deep retrofit'!$AE$6,"")))&amp;IF(F73="Scenario1PBT10",'Deep retrofit'!$AF$6,IF(F73="Scenario2PBT10",'Deep retrofit'!$AG$6,IF(F73="Scenario3PBT10",'Deep retrofit'!$AH$6,"")))&amp;IF(F73="Scenario1PBT11",'Deep retrofit'!$AI$6,IF(F73="Scenario2PBT11",'Deep retrofit'!$AJ$6,IF(F73="Scenario3PBT11",'Deep retrofit'!$AK$6,"")))&amp;IF(F73="Scenario1PBT12",'Deep retrofit'!$AL$6,IF(F73="Scenario2PBT12",'Deep retrofit'!$AM$6,IF(F73="Scenario3PBT12",'Deep retrofit'!$AN$6,"")))&amp;IF(F73="Scenario1PBT13",'Deep retrofit'!$AO$6,IF(F73="Scenario2PBT13",'Deep retrofit'!$AP$6,IF(F73="Scenario3PBT13",'Deep retrofit'!$AQ$6,"")))&amp;IF(F73="Scenario1PBT14",'Deep retrofit'!$AR$6,IF(F73="Scenario2PBT14",'Deep retrofit'!$AS$6,IF(F73="Scenario3PBT14",'Deep retrofit'!$AT$6,"")))&amp;IF(F73="Scenario1PBT15",'Deep retrofit'!$AU$6,IF(F73="Scenario2PBT15",'Deep retrofit'!$AV$6,IF(F73="Scenario3PBT15",'Deep retrofit'!$AW$6,"")))</f>
        <v/>
      </c>
      <c r="H73" s="117">
        <f t="shared" si="50"/>
        <v>0</v>
      </c>
      <c r="I73" s="178" t="str">
        <f>IF(F73="Scenario1PBT1",'Deep retrofit'!$E$16,IF(F73="Scenario2PBT1",'Deep retrofit'!$F$16,IF(F73="Scenario3PBT1",'Deep retrofit'!$G$16,"")))&amp;IF(F73="Scenario1PBT2",'Deep retrofit'!$H$16,IF(F73="Scenario2PBT2",'Deep retrofit'!$I$16,IF(F73="Scenario3PBT2",'Deep retrofit'!$J$16,"")))&amp;IF(F73="Scenario1PBT3",'Deep retrofit'!$K$16,IF(F73="Scenario2PBT3",'Deep retrofit'!$L$16,IF(F73="Scenario3PBT3",'Deep retrofit'!$M$16,"")))&amp;IF(F73="Scenario1PBT4",'Deep retrofit'!$N$16,IF(F73="Scenario2PBT4",'Deep retrofit'!$O$16,IF(F73="Scenario3PBT4",'Deep retrofit'!$P$16,"")))&amp;IF(F73="Scenario1PBT5",'Deep retrofit'!$Q$16,IF(F73="Scenario2PBT5",'Deep retrofit'!$R$16,IF(F73="Scenario3PBT5",'Deep retrofit'!$S$16,"")))&amp;IF(F73="Scenario1PBT6",'Deep retrofit'!$T$16,IF(F73="Scenario2PBT6",'Deep retrofit'!$U$16,IF(F73="Scenario3PBT6",'Deep retrofit'!$V$16,"")))&amp;IF(F73="Scenario1PBT7",'Deep retrofit'!$W$16,IF(F73="Scenario2PBT7",'Deep retrofit'!$X$16,IF(F73="Scenario3PBT7",'Deep retrofit'!$Y$16,"")))&amp;IF(F73="Scenario1PBT8",'Deep retrofit'!$Z$16,IF(F73="Scenario2PBT8",'Deep retrofit'!$AA$16,IF(F73="Scenario3PBT8",'Deep retrofit'!$AB$16,"")))&amp;IF(F73="Scenario1PBT9",'Deep retrofit'!$AC$16,IF(F73="Scenario2PBT9",'Deep retrofit'!$AD$16,IF(F73="Scenario3PBT9",'Deep retrofit'!$AE$16,"")))&amp;IF(F73="Scenario1PBT10",'Deep retrofit'!$AF$16,IF(F73="Scenario2PBT10",'Deep retrofit'!$AG$16,IF(F73="Scenario3PBT10",'Deep retrofit'!$AH$16,"")))&amp;IF(F73="Scenario1PBT11",'Deep retrofit'!$AI$16,IF(F73="Scenario2PBT11",'Deep retrofit'!$AJ$16,IF(F73="Scenario3PBT11",'Deep retrofit'!$AK$16,"")))&amp;IF(F73="Scenario1PBT12",'Deep retrofit'!$AL$16,IF(F73="Scenario2PBT12",'Deep retrofit'!$AM$16,IF(F73="Scenario3PBT12",'Deep retrofit'!$AN$16,"")))&amp;IF(F73="Scenario1PBT13",'Deep retrofit'!$AO$16,IF(F73="Scenario2PBT13",'Deep retrofit'!$AP$16,IF(F73="Scenario3PBT13",'Deep retrofit'!$AQ$16,"")))&amp;IF(F73="Scenario1PBT14",'Deep retrofit'!$AR$16,IF(F73="Scenario2PBT14",'Deep retrofit'!$AS$16,IF(F73="Scenario3PBT14",'Deep retrofit'!$AT$16,"")))&amp;IF(F73="Scenario1PBT15",'Deep retrofit'!$AU$16,IF(F73="Scenario2PBT15",'Deep retrofit'!$AV$16,IF(F73="Scenario3PBT15",'Deep retrofit'!$AW$16,"")))</f>
        <v/>
      </c>
      <c r="J73" s="117">
        <f t="shared" si="51"/>
        <v>0</v>
      </c>
      <c r="K73" s="117" t="str">
        <f>IF(F73="Scenario1PBT1",'Deep retrofit'!$E$18,IF(F73="Scenario2PBT1",'Deep retrofit'!$F$18,IF(F73="Scenario3PBT1",'Deep retrofit'!$G$18,"")))&amp;IF(F73="Scenario1PBT2",'Deep retrofit'!$H$18,IF(F73="Scenario2PBT2",'Deep retrofit'!$I$18,IF(F73="Scenario3PBT2",'Deep retrofit'!$J$18,"")))&amp;IF(F73="Scenario1PBT3",'Deep retrofit'!$K$18,IF(F73="Scenario2PBT3",'Deep retrofit'!$L$18,IF(F73="Scenario3PBT3",'Deep retrofit'!$M$18,"")))&amp;IF(F73="Scenario1PBT4",'Deep retrofit'!$N$18,IF(F73="Scenario2PBT4",'Deep retrofit'!$O$18,IF(F73="Scenario3PBT4",'Deep retrofit'!$P$18,"")))&amp;IF(F73="Scenario1PBT5",'Deep retrofit'!$Q$18,IF(F73="Scenario2PBT5",'Deep retrofit'!$R$18,IF(F73="Scenario3PBT5",'Deep retrofit'!$S$18,"")))&amp;IF(F73="Scenario1PBT6",'Deep retrofit'!$T$18,IF(F73="Scenario2PBT6",'Deep retrofit'!$U$18,IF(F73="Scenario3PBT6",'Deep retrofit'!$V$18,"")))&amp;IF(F73="Scenario1PBT7",'Deep retrofit'!$W$18,IF(F73="Scenario2PBT7",'Deep retrofit'!$X$18,IF(F73="Scenario3PBT7",'Deep retrofit'!$Y$18,"")))&amp;IF(F73="Scenario1PBT8",'Deep retrofit'!$Z$18,IF(F73="Scenario2PBT8",'Deep retrofit'!$AA$18,IF(F73="Scenario3PBT8",'Deep retrofit'!$AB$18,"")))&amp;IF(F73="Scenario1PBT9",'Deep retrofit'!$AC$18,IF(F73="Scenario2PBT9",'Deep retrofit'!$AD$18,IF(F73="Scenario3PBT9",'Deep retrofit'!$AE$18,"")))&amp;IF(F73="Scenario1PBT10",'Deep retrofit'!$AF$18,IF(F73="Scenario2PBT10",'Deep retrofit'!$AG$18,IF(F73="Scenario3PBT10",'Deep retrofit'!$AH$18,"")))&amp;IF(F73="Scenario1PBT11",'Deep retrofit'!$AI$18,IF(F73="Scenario2PBT11",'Deep retrofit'!$AJ$18,IF(F73="Scenario3PBT11",'Deep retrofit'!$AK$18,"")))&amp;IF(F73="Scenario1PBT12",'Deep retrofit'!$AL$18,IF(F73="Scenario2PBT12",'Deep retrofit'!$AM$18,IF(F73="Scenario3PBT12",'Deep retrofit'!$AN$18,"")))&amp;IF(F73="Scenario1PBT13",'Deep retrofit'!$AO$18,IF(F73="Scenario2PBT13",'Deep retrofit'!$AP$18,IF(F73="Scenario3PBT13",'Deep retrofit'!$AQ$18,"")))&amp;IF(F73="Scenario1PBT14",'Deep retrofit'!$AR$18,IF(F73="Scenario2PBT14",'Deep retrofit'!$AS$18,IF(F73="Scenario3PBT14",'Deep retrofit'!$AT$18,"")))&amp;IF(F73="Scenario1PBT15",'Deep retrofit'!$AU$18,IF(F73="Scenario2PBT15",'Deep retrofit'!$AV$18,IF(F73="Scenario3PBT15",'Deep retrofit'!$AW$18,"")))</f>
        <v/>
      </c>
      <c r="L73" s="117">
        <f t="shared" si="52"/>
        <v>0</v>
      </c>
      <c r="M73" s="117" t="str">
        <f>IF(F73="Scenario1PBT1",'Deep retrofit'!$E$20,IF(F73="Scenario2PBT1",'Deep retrofit'!$F$20,IF(F73="Scenario3PBT1",'Deep retrofit'!$G$20,"")))&amp;IF(F73="Scenario1PBT2",'Deep retrofit'!$H$20,IF(F73="Scenario2PBT2",'Deep retrofit'!$I$20,IF(F73="Scenario3PBT2",'Deep retrofit'!$J$20,"")))&amp;IF(F73="Scenario1PBT3",'Deep retrofit'!$K$20,IF(F73="Scenario2PBT3",'Deep retrofit'!$L$20,IF(F73="Scenario3PBT3",'Deep retrofit'!$M$20,"")))&amp;IF(F73="Scenario1PBT4",'Deep retrofit'!$N$20,IF(F73="Scenario2PBT4",'Deep retrofit'!$O$20,IF(F73="Scenario3PBT4",'Deep retrofit'!$P$20,"")))&amp;IF(F73="Scenario1PBT5",'Deep retrofit'!$Q$20,IF(F73="Scenario2PBT5",'Deep retrofit'!$R$20,IF(F73="Scenario3PBT5",'Deep retrofit'!$S$20,"")))&amp;IF(F73="Scenario1PBT6",'Deep retrofit'!$T$20,IF(F73="Scenario2PBT6",'Deep retrofit'!$U$20,IF(F73="Scenario3PBT6",'Deep retrofit'!$V$20,"")))&amp;IF(F73="Scenario1PBT7",'Deep retrofit'!$W$20,IF(F73="Scenario2PBT7",'Deep retrofit'!$X$20,IF(F73="Scenario3PBT7",'Deep retrofit'!$Y$20,"")))&amp;IF(F73="Scenario1PBT8",'Deep retrofit'!$Z$20,IF(F73="Scenario2PBT8",'Deep retrofit'!$AA$20,IF(F73="Scenario3PBT8",'Deep retrofit'!$AB$20,"")))&amp;IF(F73="Scenario1PBT9",'Deep retrofit'!$AC$20,IF(F73="Scenario2PBT9",'Deep retrofit'!$AD$20,IF(F73="Scenario3PBT9",'Deep retrofit'!$AE$20,"")))&amp;IF(F73="Scenario1PBT10",'Deep retrofit'!$AF$20,IF(F73="Scenario2PBT10",'Deep retrofit'!$AG$20,IF(F73="Scenario3PBT10",'Deep retrofit'!$AH$20,"")))&amp;IF(F73="Scenario1PBT11",'Deep retrofit'!$AI$20,IF(F73="Scenario2PBT11",'Deep retrofit'!$AJ$20,IF(F73="Scenario3PBT11",'Deep retrofit'!$AK$20,"")))&amp;IF(F73="Scenario1PBT12",'Deep retrofit'!$AL$20,IF(F73="Scenario2PBT12",'Deep retrofit'!$AM$20,IF(F73="Scenario3PBT12",'Deep retrofit'!$AN$20,"")))&amp;IF(F73="Scenario1PBT13",'Deep retrofit'!$AO$20,IF(F73="Scenario2PBT13",'Deep retrofit'!$AP$20,IF(F73="Scenario3PBT13",'Deep retrofit'!$AQ$20,"")))&amp;IF(F73="Scenario1PBT14",'Deep retrofit'!$AR$20,IF(F73="Scenario2PBT14",'Deep retrofit'!$AS$20,IF(F73="Scenario3PBT14",'Deep retrofit'!$AT$20,"")))&amp;IF(F73="Scenario1PBT15",'Deep retrofit'!$AU$20,IF(F73="Scenario2PBT15",'Deep retrofit'!$AV$20,IF(F73="Scenario3PBT15",'Deep retrofit'!$AW$20,"")))</f>
        <v/>
      </c>
      <c r="N73" s="118">
        <f t="shared" si="53"/>
        <v>0</v>
      </c>
      <c r="O73" s="206" t="str">
        <f>IF(F73="Scenario1PBT1",'Deep retrofit'!$E$23,IF(F73="Scenario2PBT1",'Deep retrofit'!$F$23,IF(F73="Scenario3PBT1",'Deep retrofit'!$G$23,"")))&amp;IF(F73="Scenario1PBT2",'Deep retrofit'!$H$23,IF(F73="Scenario2PBT2",'Deep retrofit'!$I$23,IF(F73="Scenario3PBT2",'Deep retrofit'!$J$23,"")))&amp;IF(F73="Scenario1PBT3",'Deep retrofit'!$K$23,IF(F73="Scenario2PBT3",'Deep retrofit'!$L$23,IF(F73="Scenario3PBT3",'Deep retrofit'!$M$23,"")))&amp;IF(F73="Scenario1PBT4",'Deep retrofit'!$N$23,IF(F73="Scenario2PBT4",'Deep retrofit'!$O$23,IF(F73="Scenario3PBT4",'Deep retrofit'!$P$23,"")))&amp;IF(F73="Scenario1PBT5",'Deep retrofit'!$Q$23,IF(F73="Scenario2PBT5",'Deep retrofit'!$R$23,IF(F73="Scenario3PBT5",'Deep retrofit'!$S$23,"")))&amp;IF(F73="Scenario1PBT6",'Deep retrofit'!$T$23,IF(F73="Scenario2PBT6",'Deep retrofit'!$U$23,IF(F73="Scenario3PBT6",'Deep retrofit'!$V$23,"")))&amp;IF(F73="Scenario1PBT7",'Deep retrofit'!$W$23,IF(F73="Scenario2PBT7",'Deep retrofit'!$X$23,IF(F73="Scenario3PBT7",'Deep retrofit'!$Y$23,"")))&amp;IF(F73="Scenario1PBT8",'Deep retrofit'!$Z$23,IF(F73="Scenario2PBT8",'Deep retrofit'!$AA$23,IF(F73="Scenario3PBT8",'Deep retrofit'!$AB$23,"")))&amp;IF(F73="Scenario1PBT9",'Deep retrofit'!$AC$23,IF(F73="Scenario2PBT9",'Deep retrofit'!$AD$23,IF(F73="Scenario3PBT9",'Deep retrofit'!$AE$23,"")))&amp;IF(F73="Scenario1PBT10",'Deep retrofit'!$AF$23,IF(F73="Scenario2PBT10",'Deep retrofit'!$AG$23,IF(F73="Scenario3PBT10",'Deep retrofit'!$AH$23,"")))&amp;IF(F73="Scenario1PBT11",'Deep retrofit'!$AI$23,IF(F73="Scenario2PBT11",'Deep retrofit'!$AJ$23,IF(F73="Scenario3PBT11",'Deep retrofit'!$AK$23,"")))&amp;IF(F73="Scenario1PBT12",'Deep retrofit'!$AL$23,IF(F73="Scenario2PBT12",'Deep retrofit'!$AM$23,IF(F73="Scenario3PBT12",'Deep retrofit'!$AN$23,"")))&amp;IF(F73="Scenario1PBT13",'Deep retrofit'!$AO$23,IF(F73="Scenario2PBT13",'Deep retrofit'!$AP$23,IF(F73="Scenario3PBT13",'Deep retrofit'!$AQ$23,"")))&amp;IF(F73="Scenario1PBT14",'Deep retrofit'!$AR$23,IF(F73="Scenario2PBT14",'Deep retrofit'!$AS$23,IF(F73="Scenario3PBT14",'Deep retrofit'!$AT$23,"")))&amp;IF(F73="Scenario1PBT15",'Deep retrofit'!$AU$23,IF(F73="Scenario2PBT15",'Deep retrofit'!$AV$23,IF(F73="Scenario3PBT15",'Deep retrofit'!$AW$23,"")))</f>
        <v/>
      </c>
      <c r="P73" s="117">
        <f t="shared" si="54"/>
        <v>0</v>
      </c>
      <c r="Q73" s="117" t="str">
        <f>IF(F73="Scenario1PBT1",'Deep retrofit'!$E$25,IF(F73="Scenario2PBT1",'Deep retrofit'!$F$25,IF(F73="Scenario3PBT1",'Deep retrofit'!$G$25,"")))&amp;IF(F73="Scenario1PBT2",'Deep retrofit'!$H$25,IF(F73="Scenario2PBT2",'Deep retrofit'!$I$25,IF(F73="Scenario3PBT2",'Deep retrofit'!$J$25,"")))&amp;IF(F73="Scenario1PBT3",'Deep retrofit'!$K$25,IF(F73="Scenario2PBT3",'Deep retrofit'!$L$25,IF(F73="Scenario3PBT3",'Deep retrofit'!$M$25,"")))&amp;IF(F73="Scenario1PBT4",'Deep retrofit'!$N$25,IF(F73="Scenario2PBT4",'Deep retrofit'!$O$25,IF(F73="Scenario3PBT4",'Deep retrofit'!$P$25,"")))&amp;IF(F73="Scenario1PBT5",'Deep retrofit'!$Q$25,IF(F73="Scenario2PBT5",'Deep retrofit'!$R$25,IF(F73="Scenario3PBT5",'Deep retrofit'!$S$25,"")))&amp;IF(F73="Scenario1PBT6",'Deep retrofit'!$T$25,IF(F73="Scenario2PBT6",'Deep retrofit'!$U$25,IF(F73="Scenario3PBT6",'Deep retrofit'!$V$25,"")))&amp;IF(F73="Scenario1PBT7",'Deep retrofit'!$W$25,IF(F73="Scenario2PBT7",'Deep retrofit'!$X$25,IF(F73="Scenario3PBT7",'Deep retrofit'!$Y$25,"")))&amp;IF(F73="Scenario1PBT8",'Deep retrofit'!$Z$25,IF(F73="Scenario2PBT8",'Deep retrofit'!$AA$25,IF(F73="Scenario3PBT8",'Deep retrofit'!$AB$25,"")))&amp;IF(F73="Scenario1PBT9",'Deep retrofit'!$AC$25,IF(F73="Scenario2PBT9",'Deep retrofit'!$AD$25,IF(F73="Scenario3PBT9",'Deep retrofit'!$AE$25,"")))&amp;IF(F73="Scenario1PBT10",'Deep retrofit'!$AF$25,IF(F73="Scenario2PBT10",'Deep retrofit'!$AG$25,IF(F73="Scenario3PBT10",'Deep retrofit'!$AH$25,"")))&amp;IF(F73="Scenario1PBT11",'Deep retrofit'!$AI$25,IF(F73="Scenario2PBT11",'Deep retrofit'!$AJ$25,IF(F73="Scenario3PBT11",'Deep retrofit'!$AK$25,"")))&amp;IF(F73="Scenario1PBT12",'Deep retrofit'!$AL$25,IF(F73="Scenario2PBT12",'Deep retrofit'!$AM$25,IF(F73="Scenario3PBT12",'Deep retrofit'!$AN$25,"")))&amp;IF(F73="Scenario1PBT13",'Deep retrofit'!$AO$25,IF(F73="Scenario2PBT13",'Deep retrofit'!$AP$25,IF(F73="Scenario3PBT13",'Deep retrofit'!$AQ$25,"")))&amp;IF(F73="Scenario1PBT14",'Deep retrofit'!$AR$25,IF(F73="Scenario2PBT14",'Deep retrofit'!$AS$25,IF(F73="Scenario3PBT14",'Deep retrofit'!$AT$25,"")))&amp;IF(F73="Scenario1PBT15",'Deep retrofit'!$AU$25,IF(F73="Scenario2PBT15",'Deep retrofit'!$AV$25,IF(F73="Scenario3PBT15",'Deep retrofit'!$AW$25,"")))</f>
        <v/>
      </c>
      <c r="R73" s="117">
        <f t="shared" si="55"/>
        <v>0</v>
      </c>
      <c r="S73" s="117" t="str">
        <f>IF(F73="Scenario1PBT1",'Deep retrofit'!$E$27,IF(F73="Scenario2PBT1",'Deep retrofit'!$F$27,IF(F73="Scenario3PBT1",'Deep retrofit'!$G$27,"")))&amp;IF(F73="Scenario1PBT2",'Deep retrofit'!$H$27,IF(F73="Scenario2PBT2",'Deep retrofit'!$I$27,IF(F73="Scenario3PBT2",'Deep retrofit'!$J$27,"")))&amp;IF(F73="Scenario1PBT3",'Deep retrofit'!$K$27,IF(F73="Scenario2PBT3",'Deep retrofit'!$L$27,IF(F73="Scenario3PBT3",'Deep retrofit'!$M$27,"")))&amp;IF(F73="Scenario1PBT4",'Deep retrofit'!$N$27,IF(F73="Scenario2PBT4",'Deep retrofit'!$O$27,IF(F73="Scenario3PBT4",'Deep retrofit'!$P$27,"")))&amp;IF(F73="Scenario1PBT5",'Deep retrofit'!$Q$27,IF(F73="Scenario2PBT5",'Deep retrofit'!$R$27,IF(F73="Scenario3PBT5",'Deep retrofit'!$S$27,"")))&amp;IF(F73="Scenario1PBT6",'Deep retrofit'!$T$27,IF(F73="Scenario2PBT6",'Deep retrofit'!$U$27,IF(F73="Scenario3PBT6",'Deep retrofit'!$V$27,"")))&amp;IF(F73="Scenario1PBT7",'Deep retrofit'!$W$27,IF(F73="Scenario2PBT7",'Deep retrofit'!$X$27,IF(F73="Scenario3PBT7",'Deep retrofit'!$Y$27,"")))&amp;IF(F73="Scenario1PBT8",'Deep retrofit'!$Z$27,IF(F73="Scenario2PBT8",'Deep retrofit'!$AA$27,IF(F73="Scenario3PBT8",'Deep retrofit'!$AB$27,"")))&amp;IF(F73="Scenario1PBT9",'Deep retrofit'!$AC$27,IF(F73="Scenario2PBT9",'Deep retrofit'!$AD$27,IF(F73="Scenario3PBT9",'Deep retrofit'!$AE$27,"")))&amp;IF(F73="Scenario1PBT10",'Deep retrofit'!$AF$27,IF(F73="Scenario2PBT10",'Deep retrofit'!$AG$27,IF(F73="Scenario3PBT10",'Deep retrofit'!$AH$27,"")))&amp;IF(F73="Scenario1PBT11",'Deep retrofit'!$AI$27,IF(F73="Scenario2PBT11",'Deep retrofit'!$AJ$27,IF(F73="Scenario3PBT11",'Deep retrofit'!$AK$27,"")))&amp;IF(F73="Scenario1PBT12",'Deep retrofit'!$AL$27,IF(F73="Scenario2PBT12",'Deep retrofit'!$AM$27,IF(F73="Scenario3PBT12",'Deep retrofit'!$AN$27,"")))&amp;IF(F73="Scenario1PBT13",'Deep retrofit'!$AO$27,IF(F73="Scenario2PBT13",'Deep retrofit'!$AP$27,IF(F73="Scenario3PBT13",'Deep retrofit'!$AQ$27,"")))&amp;IF(F73="Scenario1PBT14",'Deep retrofit'!$AR$27,IF(F73="Scenario2PBT14",'Deep retrofit'!$AS$27,IF(F73="Scenario3PBT14",'Deep retrofit'!$AT$27,"")))&amp;IF(F73="Scenario1PBT15",'Deep retrofit'!$AU$27,IF(F73="Scenario2PBT15",'Deep retrofit'!$AV$27,IF(F73="Scenario3PBT15",'Deep retrofit'!$AW$27,"")))</f>
        <v/>
      </c>
      <c r="T73" s="207">
        <f t="shared" si="56"/>
        <v>0</v>
      </c>
      <c r="U73" s="206" t="str">
        <f>IF(F73="Scenario1PBT1",'Deep retrofit'!$E$38,IF(F73="Scenario2PBT1",'Deep retrofit'!$F$38,IF(F73="Scenario3PBT1",'Deep retrofit'!$G$38,"")))&amp;IF(F73="Scenario1PBT2",'Deep retrofit'!$H$38,IF(F73="Scenario2PBT2",'Deep retrofit'!$I$38,IF(F73="Scenario3PBT2",'Deep retrofit'!$J$38,"")))&amp;IF(F73="Scenario1PBT3",'Deep retrofit'!$K$38,IF(F73="Scenario2PBT3",'Deep retrofit'!$L$38,IF(F73="Scenario3PBT3",'Deep retrofit'!$M$38,"")))&amp;IF(F73="Scenario1PBT4",'Deep retrofit'!$N$38,IF(F73="Scenario2PBT4",'Deep retrofit'!$O$38,IF(F73="Scenario3PBT4",'Deep retrofit'!$P$38,"")))&amp;IF(F73="Scenario1PBT5",'Deep retrofit'!$Q$38,IF(F73="Scenario2PBT5",'Deep retrofit'!$R$38,IF(F73="Scenario3PBT5",'Deep retrofit'!$S$38,"")))&amp;IF(F73="Scenario1PBT6",'Deep retrofit'!$T$38,IF(F73="Scenario2PBT6",'Deep retrofit'!$U$38,IF(F73="Scenario3PBT6",'Deep retrofit'!$V$38,"")))&amp;IF(F73="Scenario1PBT7",'Deep retrofit'!$W$38,IF(F73="Scenario2PBT7",'Deep retrofit'!$X$38,IF(F73="Scenario3PBT7",'Deep retrofit'!$Y$38,"")))&amp;IF(F73="Scenario1PBT8",'Deep retrofit'!$Z$38,IF(F73="Scenario2PBT8",'Deep retrofit'!$AA$38,IF(F73="Scenario3PBT8",'Deep retrofit'!$AB$38,"")))&amp;IF(F73="Scenario1PBT9",'Deep retrofit'!$AC$38,IF(F73="Scenario2PBT9",'Deep retrofit'!$AD$38,IF(F73="Scenario3PBT9",'Deep retrofit'!$AE$38,"")))&amp;IF(F73="Scenario1PBT10",'Deep retrofit'!$AF$38,IF(F73="Scenario2PBT10",'Deep retrofit'!$AG$38,IF(F73="Scenario3PBT10",'Deep retrofit'!$AH$38,"")))&amp;IF(F73="Scenario1PBT11",'Deep retrofit'!$AI$38,IF(F73="Scenario2PBT11",'Deep retrofit'!$AJ$38,IF(F73="Scenario3PBT11",'Deep retrofit'!$AK$38,"")))&amp;IF(F73="Scenario1PBT12",'Deep retrofit'!$AL$38,IF(F73="Scenario2PBT12",'Deep retrofit'!$AM$38,IF(F73="Scenario3PBT12",'Deep retrofit'!$AN$38,"")))&amp;IF(F73="Scenario1PBT13",'Deep retrofit'!$AO$38,IF(F73="Scenario2PBT13",'Deep retrofit'!$AP$38,IF(F73="Scenario3PBT13",'Deep retrofit'!$AQ$38,"")))&amp;IF(F73="Scenario1PBT14",'Deep retrofit'!$AR$38,IF(F73="Scenario2PBT14",'Deep retrofit'!$AS$38,IF(F73="Scenario3PBT14",'Deep retrofit'!$AT$38,"")))&amp;IF(F73="Scenario1PBT15",'Deep retrofit'!$AU$38,IF(F73="Scenario2PBT15",'Deep retrofit'!$AV$38,IF(F73="Scenario3PBT15",'Deep retrofit'!$AW$38,"")))</f>
        <v/>
      </c>
      <c r="V73" s="117">
        <f t="shared" si="57"/>
        <v>0</v>
      </c>
      <c r="W73" s="117" t="str">
        <f>IF(F73="Scenario1PBT1",'Deep retrofit'!$E$40,IF(F73="Scenario2PBT1",'Deep retrofit'!$F$40,IF(F73="Scenario3PBT1",'Deep retrofit'!$G$40,"")))&amp;IF(F73="Scenario1PBT2",'Deep retrofit'!$H$40,IF(F73="Scenario2PBT2",'Deep retrofit'!$I$40,IF(F73="Scenario3PBT2",'Deep retrofit'!$J$40,"")))&amp;IF(F73="Scenario1PBT3",'Deep retrofit'!$K$40,IF(F73="Scenario2PBT3",'Deep retrofit'!$L$40,IF(F73="Scenario3PBT3",'Deep retrofit'!$M$40,"")))&amp;IF(F73="Scenario1PBT4",'Deep retrofit'!$N$40,IF(F73="Scenario2PBT4",'Deep retrofit'!$O$40,IF(F73="Scenario3PBT4",'Deep retrofit'!$P$40,"")))&amp;IF(F73="Scenario1PBT5",'Deep retrofit'!$Q$40,IF(F73="Scenario2PBT5",'Deep retrofit'!$R$40,IF(F73="Scenario3PBT5",'Deep retrofit'!$S$40,"")))&amp;IF(F73="Scenario1PBT6",'Deep retrofit'!$T$40,IF(F73="Scenario2PBT6",'Deep retrofit'!$U$40,IF(F73="Scenario3PBT6",'Deep retrofit'!$V$40,"")))&amp;IF(F73="Scenario1PBT7",'Deep retrofit'!$W$40,IF(F73="Scenario2PBT7",'Deep retrofit'!$X$40,IF(F73="Scenario3PBT7",'Deep retrofit'!$Y$40,"")))&amp;IF(F73="Scenario1PBT8",'Deep retrofit'!$Z$40,IF(F73="Scenario2PBT8",'Deep retrofit'!$AA$40,IF(F73="Scenario3PBT8",'Deep retrofit'!$AB$40,"")))&amp;IF(F73="Scenario1PBT9",'Deep retrofit'!$AC$40,IF(F73="Scenario2PBT9",'Deep retrofit'!$AD$40,IF(F73="Scenario3PBT9",'Deep retrofit'!$AE$40,"")))&amp;IF(F73="Scenario1PBT10",'Deep retrofit'!$AF$40,IF(F73="Scenario2PBT10",'Deep retrofit'!$AG$40,IF(F73="Scenario3PBT10",'Deep retrofit'!$AH$40,"")))&amp;IF(F73="Scenario1PBT11",'Deep retrofit'!$AI$40,IF(F73="Scenario2PBT11",'Deep retrofit'!$AJ$40,IF(F73="Scenario3PBT11",'Deep retrofit'!$AK$40,"")))&amp;IF(F73="Scenario1PBT12",'Deep retrofit'!$AL$40,IF(F73="Scenario2PBT12",'Deep retrofit'!$AM$40,IF(F73="Scenario3PBT12",'Deep retrofit'!$AN$40,"")))&amp;IF(F73="Scenario1PBT13",'Deep retrofit'!$AO$40,IF(F73="Scenario2PBT13",'Deep retrofit'!$AP$40,IF(F73="Scenario3PBT13",'Deep retrofit'!$AQ$40,"")))&amp;IF(F73="Scenario1PBT14",'Deep retrofit'!$AR$40,IF(F73="Scenario2PBT14",'Deep retrofit'!$AS$40,IF(F73="Scenario3PBT14",'Deep retrofit'!$AT$40,"")))&amp;IF(F73="Scenario1PBT15",'Deep retrofit'!$AU$40,IF(F73="Scenario2PBT15",'Deep retrofit'!$AV$40,IF(F73="Scenario3PBT15",'Deep retrofit'!$AW$40,"")))</f>
        <v/>
      </c>
      <c r="X73" s="117">
        <f t="shared" si="58"/>
        <v>0</v>
      </c>
      <c r="Y73" s="117" t="str">
        <f>IF(F73="Scenario1PBT1",'Deep retrofit'!$E$42,IF(F73="Scenario2PBT1",'Deep retrofit'!$F$42,IF(F73="Scenario3PBT1",'Deep retrofit'!$G$42,"")))&amp;IF(F73="Scenario1PBT2",'Deep retrofit'!$H$42,IF(F73="Scenario2PBT2",'Deep retrofit'!$I$42,IF(F73="Scenario3PBT2",'Deep retrofit'!$J$42,"")))&amp;IF(F73="Scenario1PBT3",'Deep retrofit'!$K$42,IF(F73="Scenario2PBT3",'Deep retrofit'!$L$42,IF(F73="Scenario3PBT3",'Deep retrofit'!$M$42,"")))&amp;IF(F73="Scenario1PBT4",'Deep retrofit'!$N$42,IF(F73="Scenario2PBT4",'Deep retrofit'!$O$42,IF(F73="Scenario3PBT4",'Deep retrofit'!$P$42,"")))&amp;IF(F73="Scenario1PBT5",'Deep retrofit'!$Q$42,IF(F73="Scenario2PBT5",'Deep retrofit'!$R$42,IF(F73="Scenario3PBT5",'Deep retrofit'!$S$42,"")))&amp;IF(F73="Scenario1PBT6",'Deep retrofit'!$T$42,IF(F73="Scenario2PBT6",'Deep retrofit'!$U$42,IF(F73="Scenario3PBT6",'Deep retrofit'!$V$42,"")))&amp;IF(F73="Scenario1PBT7",'Deep retrofit'!$W$42,IF(F73="Scenario2PBT7",'Deep retrofit'!$X$42,IF(F73="Scenario3PBT7",'Deep retrofit'!$Y$42,"")))&amp;IF(F73="Scenario1PBT8",'Deep retrofit'!$Z$42,IF(F73="Scenario2PBT8",'Deep retrofit'!$AA$42,IF(F73="Scenario3PBT8",'Deep retrofit'!$AB$42,"")))&amp;IF(F73="Scenario1PBT9",'Deep retrofit'!$AC$42,IF(F73="Scenario2PBT9",'Deep retrofit'!$AD$42,IF(F73="Scenario3PBT9",'Deep retrofit'!$AE$42,"")))&amp;IF(F73="Scenario1PBT10",'Deep retrofit'!$AF$42,IF(F73="Scenario2PBT10",'Deep retrofit'!$AG$42,IF(F73="Scenario3PBT10",'Deep retrofit'!$AH$42,"")))&amp;IF(F73="Scenario1PBT11",'Deep retrofit'!$AI$42,IF(F73="Scenario2PBT11",'Deep retrofit'!$AJ$42,IF(F73="Scenario3PBT11",'Deep retrofit'!$AK$42,"")))&amp;IF(F73="Scenario1PBT12",'Deep retrofit'!$AL$42,IF(F73="Scenario2PBT12",'Deep retrofit'!$AM$42,IF(F73="Scenario3PBT12",'Deep retrofit'!$AN$42,"")))&amp;IF(F73="Scenario1PBT13",'Deep retrofit'!$AO$42,IF(F73="Scenario2PBT13",'Deep retrofit'!$AP$42,IF(F73="Scenario3PBT13",'Deep retrofit'!$AQ$42,"")))&amp;IF(F73="Scenario1PBT14",'Deep retrofit'!$AR$42,IF(F73="Scenario2PBT14",'Deep retrofit'!$AS$42,IF(F73="Scenario3PBT14",'Deep retrofit'!$AT$42,"")))&amp;IF(F73="Scenario1PBT15",'Deep retrofit'!$AU$42,IF(F73="Scenario2PBT15",'Deep retrofit'!$AV$42,IF(F73="Scenario3PBT15",'Deep retrofit'!$AW$42,"")))</f>
        <v/>
      </c>
      <c r="Z73" s="117">
        <f t="shared" si="59"/>
        <v>0</v>
      </c>
      <c r="AA73" s="269" t="str">
        <f>IF(F73="Scenario1PBT1",'Deep retrofit'!$E$101,IF(F73="Scenario2PBT1",'Deep retrofit'!$F$101,IF(F73="Scenario3PBT1",'Deep retrofit'!$G$101,"")))&amp;IF(F73="Scenario1PBT2",'Deep retrofit'!$H$101,IF(F73="Scenario2PBT2",'Deep retrofit'!$I$101,IF(F73="Scenario3PBT2",'Deep retrofit'!$J$101,"")))&amp;IF(F73="Scenario1PBT3",'Deep retrofit'!$K$101,IF(F73="Scenario2PBT3",'Deep retrofit'!$L$101,IF(F73="Scenario3PBT3",'Deep retrofit'!$M$101,"")))&amp;IF(F73="Scenario1PBT4",'Deep retrofit'!$N$101,IF(F73="Scenario2PBT4",'Deep retrofit'!$O$101,IF(F73="Scenario3PBT4",'Deep retrofit'!$P$101,"")))&amp;IF(F73="Scenario1PBT5",'Deep retrofit'!$Q$101,IF(F73="Scenario2PBT5",'Deep retrofit'!$R$101,IF(F73="Scenario3PBT5",'Deep retrofit'!$S$101,"")))&amp;IF(F73="Scenario1PBT6",'Deep retrofit'!$T$101,IF(F73="Scenario2PBT6",'Deep retrofit'!$U$101,IF(F73="Scenario3PBT6",'Deep retrofit'!$V$101,"")))&amp;IF(F73="Scenario1PBT7",'Deep retrofit'!$W$101,IF(F73="Scenario2PBT7",'Deep retrofit'!$X$101,IF(F73="Scenario3PBT7",'Deep retrofit'!$Y$101,"")))&amp;IF(F73="Scenario1PBT8",'Deep retrofit'!$Z$101,IF(F73="Scenario2PBT8",'Deep retrofit'!$AA$101,IF(F73="Scenario3PBT8",'Deep retrofit'!$AB$101,"")))&amp;IF(F73="Scenario1PBT9",'Deep retrofit'!$AC$101,IF(F73="Scenario2PBT9",'Deep retrofit'!$AD$101,IF(F73="Scenario3PBT9",'Deep retrofit'!$AE$101,"")))&amp;IF(F73="Scenario1PBT10",'Deep retrofit'!$AF$101,IF(F73="Scenario2PBT10",'Deep retrofit'!$AG$101,IF(F73="Scenario3PBT10",'Deep retrofit'!$AH$101,"")))&amp;IF(F73="Scenario1PBT11",'Deep retrofit'!$AI$101,IF(F73="Scenario2PBT11",'Deep retrofit'!$AJ$101,IF(F73="Scenario3PBT11",'Deep retrofit'!$AK$101,"")))&amp;IF(F73="Scenario1PBT12",'Deep retrofit'!$AL$101,IF(F73="Scenario2PBT12",'Deep retrofit'!$AM$101,IF(F73="Scenario3PBT12",'Deep retrofit'!$AN$101,"")))&amp;IF(F73="Scenario1PBT13",'Deep retrofit'!$AO$101,IF(F73="Scenario2PBT13",'Deep retrofit'!$AP$101,IF(F73="Scenario3PBT13",'Deep retrofit'!$AQ$101,"")))&amp;IF(F73="Scenario1PBT14",'Deep retrofit'!$AR$101,IF(F73="Scenario2PBT14",'Deep retrofit'!$AS$101,IF(F73="Scenario3PBT14",'Deep retrofit'!$AT$101,"")))&amp;IF(F73="Scenario1PBT15",'Deep retrofit'!$AU$101,IF(F73="Scenario2PBT15",'Deep retrofit'!$AV$101,IF(F73="Scenario3PBT15",'Deep retrofit'!$AW$101,"")))</f>
        <v/>
      </c>
      <c r="AB73" s="203">
        <f t="shared" si="60"/>
        <v>0</v>
      </c>
      <c r="AC73" s="372" t="str">
        <f t="shared" si="61"/>
        <v/>
      </c>
      <c r="AD73" s="353">
        <f>IF(AC73="",IFERROR('Projection_Base-case'!G74-G73,0),0)</f>
        <v>0</v>
      </c>
      <c r="AE73" s="350">
        <f t="shared" si="37"/>
        <v>0</v>
      </c>
      <c r="AF73" s="361">
        <f>IFERROR(100*AD73/'Projection_Base-case'!G74,0)</f>
        <v>0</v>
      </c>
      <c r="AG73" s="352">
        <f>IF(AC73="",IFERROR('Projection_Base-case'!I74-I73,0),0)</f>
        <v>0</v>
      </c>
      <c r="AH73" s="353">
        <f t="shared" si="38"/>
        <v>0</v>
      </c>
      <c r="AI73" s="361">
        <f>IFERROR(100*AG73/'Projection_Base-case'!I74,0)</f>
        <v>0</v>
      </c>
      <c r="AJ73" s="352">
        <f>IF(AC73="",IFERROR('Projection_Base-case'!K74-K73,0),0)</f>
        <v>0</v>
      </c>
      <c r="AK73" s="353">
        <f t="shared" si="39"/>
        <v>0</v>
      </c>
      <c r="AL73" s="361">
        <f>IFERROR(100*AJ73/'Projection_Base-case'!K74,0)</f>
        <v>0</v>
      </c>
      <c r="AM73" s="352">
        <f>-IF(AC73="",IFERROR('Projection_Base-case'!M74-M73,0),0)</f>
        <v>0</v>
      </c>
      <c r="AN73" s="353">
        <f t="shared" si="40"/>
        <v>0</v>
      </c>
      <c r="AO73" s="354">
        <f>IFERROR(IF('Projection_Base-case'!N74&gt;0,100*AN73/'Projection_Base-case'!N74,100*AN73/N73),0)</f>
        <v>0</v>
      </c>
      <c r="AP73" s="355">
        <f>IF(AC73="",IFERROR('Projection_Base-case'!O74-O73,0),0)</f>
        <v>0</v>
      </c>
      <c r="AQ73" s="356">
        <f t="shared" si="41"/>
        <v>0</v>
      </c>
      <c r="AR73" s="356">
        <f>IFERROR(100*AP73/'Projection_Base-case'!O74,0)</f>
        <v>0</v>
      </c>
      <c r="AS73" s="355">
        <f>IF(AC73="",IFERROR('Projection_Base-case'!Q74-Q73,0),0)</f>
        <v>0</v>
      </c>
      <c r="AT73" s="356">
        <f t="shared" si="42"/>
        <v>0</v>
      </c>
      <c r="AU73" s="356">
        <f>IFERROR(100*AS73/'Projection_Base-case'!Q74,0)</f>
        <v>0</v>
      </c>
      <c r="AV73" s="355">
        <f>IF(AC73="",IFERROR('Projection_Base-case'!S74-S73,0),0)</f>
        <v>0</v>
      </c>
      <c r="AW73" s="356">
        <f t="shared" si="43"/>
        <v>0</v>
      </c>
      <c r="AX73" s="357">
        <f>IFERROR(100*AV73/'Projection_Base-case'!S74,0)</f>
        <v>0</v>
      </c>
      <c r="AY73" s="358">
        <f>IF(AC73="",IFERROR('Projection_Base-case'!U74-U73,0),0)</f>
        <v>0</v>
      </c>
      <c r="AZ73" s="359">
        <f t="shared" si="44"/>
        <v>0</v>
      </c>
      <c r="BA73" s="359">
        <f>IFERROR(100*AY73/'Projection_Base-case'!U74,0)</f>
        <v>0</v>
      </c>
      <c r="BB73" s="358">
        <f>IF(AC73="",IFERROR('Projection_Base-case'!W74-W73,0),0)</f>
        <v>0</v>
      </c>
      <c r="BC73" s="359">
        <f t="shared" si="45"/>
        <v>0</v>
      </c>
      <c r="BD73" s="359">
        <f>IFERROR(100*BB73/'Projection_Base-case'!W74,0)</f>
        <v>0</v>
      </c>
      <c r="BE73" s="358">
        <f>IF(AC73="",IFERROR('Projection_Base-case'!Y74-Y73,0),0)</f>
        <v>0</v>
      </c>
      <c r="BF73" s="359">
        <f t="shared" si="46"/>
        <v>0</v>
      </c>
      <c r="BG73" s="359">
        <f>IFERROR(100*BE73/'Projection_Base-case'!Y74,0)</f>
        <v>0</v>
      </c>
      <c r="BH73" s="359">
        <f t="shared" si="47"/>
        <v>0</v>
      </c>
      <c r="BI73" s="360">
        <f t="shared" si="48"/>
        <v>0</v>
      </c>
    </row>
    <row r="74" spans="1:61" ht="15.6">
      <c r="A74" s="205">
        <v>70</v>
      </c>
      <c r="B74" s="347">
        <f>IF('Projection_Base-case'!B75&lt;&gt;"",'Projection_Base-case'!B75,0)</f>
        <v>0</v>
      </c>
      <c r="C74" s="347">
        <f>IF('Projection_Base-case'!C75&lt;&gt;"",'Projection_Base-case'!C75,0)</f>
        <v>0</v>
      </c>
      <c r="D74" s="347">
        <f>IF('Projection_Base-case'!D75&lt;&gt;"",'Projection_Base-case'!D75,0)</f>
        <v>0</v>
      </c>
      <c r="E74" s="346"/>
      <c r="F74" s="202" t="str">
        <f t="shared" si="49"/>
        <v>0</v>
      </c>
      <c r="G74" s="177" t="str">
        <f>IF(F74="Scenario1PBT1",'Deep retrofit'!$E$6,IF(F74="Scenario2PBT1",'Deep retrofit'!$F$6,IF(F74="Scenario3PBT1",'Deep retrofit'!$G$6,"")))&amp;IF(F74="Scenario1PBT2",'Deep retrofit'!$H$6,IF(F74="Scenario2PBT2",'Deep retrofit'!$I$6,IF(F74="Scenario3PBT2",'Deep retrofit'!$J$6,"")))&amp;IF(F74="Scenario1PBT3",'Deep retrofit'!$K$6,IF(F74="Scenario2PBT3",'Deep retrofit'!$L$6,IF(F74="Scenario3PBT3",'Deep retrofit'!$M$6,"")))&amp;IF(F74="Scenario1PBT4",'Deep retrofit'!$N$6,IF(F74="Scenario2PBT4",'Deep retrofit'!$O$6,IF(F74="Scenario3PBT4",'Deep retrofit'!$P$6,"")))&amp;IF(F74="Scenario1PBT5",'Deep retrofit'!$Q$6,IF(F74="Scenario2PBT5",'Deep retrofit'!$R$6,IF(F74="Scenario3PBT5",'Deep retrofit'!$S$6,"")))&amp;IF(F74="Scenario1PBT6",'Deep retrofit'!$T$6,IF(F74="Scenario2PBT6",'Deep retrofit'!$U$6,IF(F74="Scenario3PBT6",'Deep retrofit'!$V$6,"")))&amp;IF(F74="Scenario1PBT7",'Deep retrofit'!$W$6,IF(F74="Scenario2PBT7",'Deep retrofit'!$X$6,IF(F74="Scenario3PBT7",'Deep retrofit'!$Y$6,"")))&amp;IF(F74="Scenario1PBT8",'Deep retrofit'!$Z$6,IF(F74="Scenario2PBT8",'Deep retrofit'!$AA$6,IF(F74="Scenario3PBT8",'Deep retrofit'!$AB$6,"")))&amp;IF(F74="Scenario1PBT9",'Deep retrofit'!$AC$6,IF(F74="Scenario2PBT9",'Deep retrofit'!$AD$6,IF(F74="Scenario3PBT9",'Deep retrofit'!$AE$6,"")))&amp;IF(F74="Scenario1PBT10",'Deep retrofit'!$AF$6,IF(F74="Scenario2PBT10",'Deep retrofit'!$AG$6,IF(F74="Scenario3PBT10",'Deep retrofit'!$AH$6,"")))&amp;IF(F74="Scenario1PBT11",'Deep retrofit'!$AI$6,IF(F74="Scenario2PBT11",'Deep retrofit'!$AJ$6,IF(F74="Scenario3PBT11",'Deep retrofit'!$AK$6,"")))&amp;IF(F74="Scenario1PBT12",'Deep retrofit'!$AL$6,IF(F74="Scenario2PBT12",'Deep retrofit'!$AM$6,IF(F74="Scenario3PBT12",'Deep retrofit'!$AN$6,"")))&amp;IF(F74="Scenario1PBT13",'Deep retrofit'!$AO$6,IF(F74="Scenario2PBT13",'Deep retrofit'!$AP$6,IF(F74="Scenario3PBT13",'Deep retrofit'!$AQ$6,"")))&amp;IF(F74="Scenario1PBT14",'Deep retrofit'!$AR$6,IF(F74="Scenario2PBT14",'Deep retrofit'!$AS$6,IF(F74="Scenario3PBT14",'Deep retrofit'!$AT$6,"")))&amp;IF(F74="Scenario1PBT15",'Deep retrofit'!$AU$6,IF(F74="Scenario2PBT15",'Deep retrofit'!$AV$6,IF(F74="Scenario3PBT15",'Deep retrofit'!$AW$6,"")))</f>
        <v/>
      </c>
      <c r="H74" s="117">
        <f t="shared" si="50"/>
        <v>0</v>
      </c>
      <c r="I74" s="178" t="str">
        <f>IF(F74="Scenario1PBT1",'Deep retrofit'!$E$16,IF(F74="Scenario2PBT1",'Deep retrofit'!$F$16,IF(F74="Scenario3PBT1",'Deep retrofit'!$G$16,"")))&amp;IF(F74="Scenario1PBT2",'Deep retrofit'!$H$16,IF(F74="Scenario2PBT2",'Deep retrofit'!$I$16,IF(F74="Scenario3PBT2",'Deep retrofit'!$J$16,"")))&amp;IF(F74="Scenario1PBT3",'Deep retrofit'!$K$16,IF(F74="Scenario2PBT3",'Deep retrofit'!$L$16,IF(F74="Scenario3PBT3",'Deep retrofit'!$M$16,"")))&amp;IF(F74="Scenario1PBT4",'Deep retrofit'!$N$16,IF(F74="Scenario2PBT4",'Deep retrofit'!$O$16,IF(F74="Scenario3PBT4",'Deep retrofit'!$P$16,"")))&amp;IF(F74="Scenario1PBT5",'Deep retrofit'!$Q$16,IF(F74="Scenario2PBT5",'Deep retrofit'!$R$16,IF(F74="Scenario3PBT5",'Deep retrofit'!$S$16,"")))&amp;IF(F74="Scenario1PBT6",'Deep retrofit'!$T$16,IF(F74="Scenario2PBT6",'Deep retrofit'!$U$16,IF(F74="Scenario3PBT6",'Deep retrofit'!$V$16,"")))&amp;IF(F74="Scenario1PBT7",'Deep retrofit'!$W$16,IF(F74="Scenario2PBT7",'Deep retrofit'!$X$16,IF(F74="Scenario3PBT7",'Deep retrofit'!$Y$16,"")))&amp;IF(F74="Scenario1PBT8",'Deep retrofit'!$Z$16,IF(F74="Scenario2PBT8",'Deep retrofit'!$AA$16,IF(F74="Scenario3PBT8",'Deep retrofit'!$AB$16,"")))&amp;IF(F74="Scenario1PBT9",'Deep retrofit'!$AC$16,IF(F74="Scenario2PBT9",'Deep retrofit'!$AD$16,IF(F74="Scenario3PBT9",'Deep retrofit'!$AE$16,"")))&amp;IF(F74="Scenario1PBT10",'Deep retrofit'!$AF$16,IF(F74="Scenario2PBT10",'Deep retrofit'!$AG$16,IF(F74="Scenario3PBT10",'Deep retrofit'!$AH$16,"")))&amp;IF(F74="Scenario1PBT11",'Deep retrofit'!$AI$16,IF(F74="Scenario2PBT11",'Deep retrofit'!$AJ$16,IF(F74="Scenario3PBT11",'Deep retrofit'!$AK$16,"")))&amp;IF(F74="Scenario1PBT12",'Deep retrofit'!$AL$16,IF(F74="Scenario2PBT12",'Deep retrofit'!$AM$16,IF(F74="Scenario3PBT12",'Deep retrofit'!$AN$16,"")))&amp;IF(F74="Scenario1PBT13",'Deep retrofit'!$AO$16,IF(F74="Scenario2PBT13",'Deep retrofit'!$AP$16,IF(F74="Scenario3PBT13",'Deep retrofit'!$AQ$16,"")))&amp;IF(F74="Scenario1PBT14",'Deep retrofit'!$AR$16,IF(F74="Scenario2PBT14",'Deep retrofit'!$AS$16,IF(F74="Scenario3PBT14",'Deep retrofit'!$AT$16,"")))&amp;IF(F74="Scenario1PBT15",'Deep retrofit'!$AU$16,IF(F74="Scenario2PBT15",'Deep retrofit'!$AV$16,IF(F74="Scenario3PBT15",'Deep retrofit'!$AW$16,"")))</f>
        <v/>
      </c>
      <c r="J74" s="117">
        <f t="shared" si="51"/>
        <v>0</v>
      </c>
      <c r="K74" s="117" t="str">
        <f>IF(F74="Scenario1PBT1",'Deep retrofit'!$E$18,IF(F74="Scenario2PBT1",'Deep retrofit'!$F$18,IF(F74="Scenario3PBT1",'Deep retrofit'!$G$18,"")))&amp;IF(F74="Scenario1PBT2",'Deep retrofit'!$H$18,IF(F74="Scenario2PBT2",'Deep retrofit'!$I$18,IF(F74="Scenario3PBT2",'Deep retrofit'!$J$18,"")))&amp;IF(F74="Scenario1PBT3",'Deep retrofit'!$K$18,IF(F74="Scenario2PBT3",'Deep retrofit'!$L$18,IF(F74="Scenario3PBT3",'Deep retrofit'!$M$18,"")))&amp;IF(F74="Scenario1PBT4",'Deep retrofit'!$N$18,IF(F74="Scenario2PBT4",'Deep retrofit'!$O$18,IF(F74="Scenario3PBT4",'Deep retrofit'!$P$18,"")))&amp;IF(F74="Scenario1PBT5",'Deep retrofit'!$Q$18,IF(F74="Scenario2PBT5",'Deep retrofit'!$R$18,IF(F74="Scenario3PBT5",'Deep retrofit'!$S$18,"")))&amp;IF(F74="Scenario1PBT6",'Deep retrofit'!$T$18,IF(F74="Scenario2PBT6",'Deep retrofit'!$U$18,IF(F74="Scenario3PBT6",'Deep retrofit'!$V$18,"")))&amp;IF(F74="Scenario1PBT7",'Deep retrofit'!$W$18,IF(F74="Scenario2PBT7",'Deep retrofit'!$X$18,IF(F74="Scenario3PBT7",'Deep retrofit'!$Y$18,"")))&amp;IF(F74="Scenario1PBT8",'Deep retrofit'!$Z$18,IF(F74="Scenario2PBT8",'Deep retrofit'!$AA$18,IF(F74="Scenario3PBT8",'Deep retrofit'!$AB$18,"")))&amp;IF(F74="Scenario1PBT9",'Deep retrofit'!$AC$18,IF(F74="Scenario2PBT9",'Deep retrofit'!$AD$18,IF(F74="Scenario3PBT9",'Deep retrofit'!$AE$18,"")))&amp;IF(F74="Scenario1PBT10",'Deep retrofit'!$AF$18,IF(F74="Scenario2PBT10",'Deep retrofit'!$AG$18,IF(F74="Scenario3PBT10",'Deep retrofit'!$AH$18,"")))&amp;IF(F74="Scenario1PBT11",'Deep retrofit'!$AI$18,IF(F74="Scenario2PBT11",'Deep retrofit'!$AJ$18,IF(F74="Scenario3PBT11",'Deep retrofit'!$AK$18,"")))&amp;IF(F74="Scenario1PBT12",'Deep retrofit'!$AL$18,IF(F74="Scenario2PBT12",'Deep retrofit'!$AM$18,IF(F74="Scenario3PBT12",'Deep retrofit'!$AN$18,"")))&amp;IF(F74="Scenario1PBT13",'Deep retrofit'!$AO$18,IF(F74="Scenario2PBT13",'Deep retrofit'!$AP$18,IF(F74="Scenario3PBT13",'Deep retrofit'!$AQ$18,"")))&amp;IF(F74="Scenario1PBT14",'Deep retrofit'!$AR$18,IF(F74="Scenario2PBT14",'Deep retrofit'!$AS$18,IF(F74="Scenario3PBT14",'Deep retrofit'!$AT$18,"")))&amp;IF(F74="Scenario1PBT15",'Deep retrofit'!$AU$18,IF(F74="Scenario2PBT15",'Deep retrofit'!$AV$18,IF(F74="Scenario3PBT15",'Deep retrofit'!$AW$18,"")))</f>
        <v/>
      </c>
      <c r="L74" s="117">
        <f t="shared" si="52"/>
        <v>0</v>
      </c>
      <c r="M74" s="117" t="str">
        <f>IF(F74="Scenario1PBT1",'Deep retrofit'!$E$20,IF(F74="Scenario2PBT1",'Deep retrofit'!$F$20,IF(F74="Scenario3PBT1",'Deep retrofit'!$G$20,"")))&amp;IF(F74="Scenario1PBT2",'Deep retrofit'!$H$20,IF(F74="Scenario2PBT2",'Deep retrofit'!$I$20,IF(F74="Scenario3PBT2",'Deep retrofit'!$J$20,"")))&amp;IF(F74="Scenario1PBT3",'Deep retrofit'!$K$20,IF(F74="Scenario2PBT3",'Deep retrofit'!$L$20,IF(F74="Scenario3PBT3",'Deep retrofit'!$M$20,"")))&amp;IF(F74="Scenario1PBT4",'Deep retrofit'!$N$20,IF(F74="Scenario2PBT4",'Deep retrofit'!$O$20,IF(F74="Scenario3PBT4",'Deep retrofit'!$P$20,"")))&amp;IF(F74="Scenario1PBT5",'Deep retrofit'!$Q$20,IF(F74="Scenario2PBT5",'Deep retrofit'!$R$20,IF(F74="Scenario3PBT5",'Deep retrofit'!$S$20,"")))&amp;IF(F74="Scenario1PBT6",'Deep retrofit'!$T$20,IF(F74="Scenario2PBT6",'Deep retrofit'!$U$20,IF(F74="Scenario3PBT6",'Deep retrofit'!$V$20,"")))&amp;IF(F74="Scenario1PBT7",'Deep retrofit'!$W$20,IF(F74="Scenario2PBT7",'Deep retrofit'!$X$20,IF(F74="Scenario3PBT7",'Deep retrofit'!$Y$20,"")))&amp;IF(F74="Scenario1PBT8",'Deep retrofit'!$Z$20,IF(F74="Scenario2PBT8",'Deep retrofit'!$AA$20,IF(F74="Scenario3PBT8",'Deep retrofit'!$AB$20,"")))&amp;IF(F74="Scenario1PBT9",'Deep retrofit'!$AC$20,IF(F74="Scenario2PBT9",'Deep retrofit'!$AD$20,IF(F74="Scenario3PBT9",'Deep retrofit'!$AE$20,"")))&amp;IF(F74="Scenario1PBT10",'Deep retrofit'!$AF$20,IF(F74="Scenario2PBT10",'Deep retrofit'!$AG$20,IF(F74="Scenario3PBT10",'Deep retrofit'!$AH$20,"")))&amp;IF(F74="Scenario1PBT11",'Deep retrofit'!$AI$20,IF(F74="Scenario2PBT11",'Deep retrofit'!$AJ$20,IF(F74="Scenario3PBT11",'Deep retrofit'!$AK$20,"")))&amp;IF(F74="Scenario1PBT12",'Deep retrofit'!$AL$20,IF(F74="Scenario2PBT12",'Deep retrofit'!$AM$20,IF(F74="Scenario3PBT12",'Deep retrofit'!$AN$20,"")))&amp;IF(F74="Scenario1PBT13",'Deep retrofit'!$AO$20,IF(F74="Scenario2PBT13",'Deep retrofit'!$AP$20,IF(F74="Scenario3PBT13",'Deep retrofit'!$AQ$20,"")))&amp;IF(F74="Scenario1PBT14",'Deep retrofit'!$AR$20,IF(F74="Scenario2PBT14",'Deep retrofit'!$AS$20,IF(F74="Scenario3PBT14",'Deep retrofit'!$AT$20,"")))&amp;IF(F74="Scenario1PBT15",'Deep retrofit'!$AU$20,IF(F74="Scenario2PBT15",'Deep retrofit'!$AV$20,IF(F74="Scenario3PBT15",'Deep retrofit'!$AW$20,"")))</f>
        <v/>
      </c>
      <c r="N74" s="118">
        <f t="shared" si="53"/>
        <v>0</v>
      </c>
      <c r="O74" s="206" t="str">
        <f>IF(F74="Scenario1PBT1",'Deep retrofit'!$E$23,IF(F74="Scenario2PBT1",'Deep retrofit'!$F$23,IF(F74="Scenario3PBT1",'Deep retrofit'!$G$23,"")))&amp;IF(F74="Scenario1PBT2",'Deep retrofit'!$H$23,IF(F74="Scenario2PBT2",'Deep retrofit'!$I$23,IF(F74="Scenario3PBT2",'Deep retrofit'!$J$23,"")))&amp;IF(F74="Scenario1PBT3",'Deep retrofit'!$K$23,IF(F74="Scenario2PBT3",'Deep retrofit'!$L$23,IF(F74="Scenario3PBT3",'Deep retrofit'!$M$23,"")))&amp;IF(F74="Scenario1PBT4",'Deep retrofit'!$N$23,IF(F74="Scenario2PBT4",'Deep retrofit'!$O$23,IF(F74="Scenario3PBT4",'Deep retrofit'!$P$23,"")))&amp;IF(F74="Scenario1PBT5",'Deep retrofit'!$Q$23,IF(F74="Scenario2PBT5",'Deep retrofit'!$R$23,IF(F74="Scenario3PBT5",'Deep retrofit'!$S$23,"")))&amp;IF(F74="Scenario1PBT6",'Deep retrofit'!$T$23,IF(F74="Scenario2PBT6",'Deep retrofit'!$U$23,IF(F74="Scenario3PBT6",'Deep retrofit'!$V$23,"")))&amp;IF(F74="Scenario1PBT7",'Deep retrofit'!$W$23,IF(F74="Scenario2PBT7",'Deep retrofit'!$X$23,IF(F74="Scenario3PBT7",'Deep retrofit'!$Y$23,"")))&amp;IF(F74="Scenario1PBT8",'Deep retrofit'!$Z$23,IF(F74="Scenario2PBT8",'Deep retrofit'!$AA$23,IF(F74="Scenario3PBT8",'Deep retrofit'!$AB$23,"")))&amp;IF(F74="Scenario1PBT9",'Deep retrofit'!$AC$23,IF(F74="Scenario2PBT9",'Deep retrofit'!$AD$23,IF(F74="Scenario3PBT9",'Deep retrofit'!$AE$23,"")))&amp;IF(F74="Scenario1PBT10",'Deep retrofit'!$AF$23,IF(F74="Scenario2PBT10",'Deep retrofit'!$AG$23,IF(F74="Scenario3PBT10",'Deep retrofit'!$AH$23,"")))&amp;IF(F74="Scenario1PBT11",'Deep retrofit'!$AI$23,IF(F74="Scenario2PBT11",'Deep retrofit'!$AJ$23,IF(F74="Scenario3PBT11",'Deep retrofit'!$AK$23,"")))&amp;IF(F74="Scenario1PBT12",'Deep retrofit'!$AL$23,IF(F74="Scenario2PBT12",'Deep retrofit'!$AM$23,IF(F74="Scenario3PBT12",'Deep retrofit'!$AN$23,"")))&amp;IF(F74="Scenario1PBT13",'Deep retrofit'!$AO$23,IF(F74="Scenario2PBT13",'Deep retrofit'!$AP$23,IF(F74="Scenario3PBT13",'Deep retrofit'!$AQ$23,"")))&amp;IF(F74="Scenario1PBT14",'Deep retrofit'!$AR$23,IF(F74="Scenario2PBT14",'Deep retrofit'!$AS$23,IF(F74="Scenario3PBT14",'Deep retrofit'!$AT$23,"")))&amp;IF(F74="Scenario1PBT15",'Deep retrofit'!$AU$23,IF(F74="Scenario2PBT15",'Deep retrofit'!$AV$23,IF(F74="Scenario3PBT15",'Deep retrofit'!$AW$23,"")))</f>
        <v/>
      </c>
      <c r="P74" s="117">
        <f t="shared" si="54"/>
        <v>0</v>
      </c>
      <c r="Q74" s="117" t="str">
        <f>IF(F74="Scenario1PBT1",'Deep retrofit'!$E$25,IF(F74="Scenario2PBT1",'Deep retrofit'!$F$25,IF(F74="Scenario3PBT1",'Deep retrofit'!$G$25,"")))&amp;IF(F74="Scenario1PBT2",'Deep retrofit'!$H$25,IF(F74="Scenario2PBT2",'Deep retrofit'!$I$25,IF(F74="Scenario3PBT2",'Deep retrofit'!$J$25,"")))&amp;IF(F74="Scenario1PBT3",'Deep retrofit'!$K$25,IF(F74="Scenario2PBT3",'Deep retrofit'!$L$25,IF(F74="Scenario3PBT3",'Deep retrofit'!$M$25,"")))&amp;IF(F74="Scenario1PBT4",'Deep retrofit'!$N$25,IF(F74="Scenario2PBT4",'Deep retrofit'!$O$25,IF(F74="Scenario3PBT4",'Deep retrofit'!$P$25,"")))&amp;IF(F74="Scenario1PBT5",'Deep retrofit'!$Q$25,IF(F74="Scenario2PBT5",'Deep retrofit'!$R$25,IF(F74="Scenario3PBT5",'Deep retrofit'!$S$25,"")))&amp;IF(F74="Scenario1PBT6",'Deep retrofit'!$T$25,IF(F74="Scenario2PBT6",'Deep retrofit'!$U$25,IF(F74="Scenario3PBT6",'Deep retrofit'!$V$25,"")))&amp;IF(F74="Scenario1PBT7",'Deep retrofit'!$W$25,IF(F74="Scenario2PBT7",'Deep retrofit'!$X$25,IF(F74="Scenario3PBT7",'Deep retrofit'!$Y$25,"")))&amp;IF(F74="Scenario1PBT8",'Deep retrofit'!$Z$25,IF(F74="Scenario2PBT8",'Deep retrofit'!$AA$25,IF(F74="Scenario3PBT8",'Deep retrofit'!$AB$25,"")))&amp;IF(F74="Scenario1PBT9",'Deep retrofit'!$AC$25,IF(F74="Scenario2PBT9",'Deep retrofit'!$AD$25,IF(F74="Scenario3PBT9",'Deep retrofit'!$AE$25,"")))&amp;IF(F74="Scenario1PBT10",'Deep retrofit'!$AF$25,IF(F74="Scenario2PBT10",'Deep retrofit'!$AG$25,IF(F74="Scenario3PBT10",'Deep retrofit'!$AH$25,"")))&amp;IF(F74="Scenario1PBT11",'Deep retrofit'!$AI$25,IF(F74="Scenario2PBT11",'Deep retrofit'!$AJ$25,IF(F74="Scenario3PBT11",'Deep retrofit'!$AK$25,"")))&amp;IF(F74="Scenario1PBT12",'Deep retrofit'!$AL$25,IF(F74="Scenario2PBT12",'Deep retrofit'!$AM$25,IF(F74="Scenario3PBT12",'Deep retrofit'!$AN$25,"")))&amp;IF(F74="Scenario1PBT13",'Deep retrofit'!$AO$25,IF(F74="Scenario2PBT13",'Deep retrofit'!$AP$25,IF(F74="Scenario3PBT13",'Deep retrofit'!$AQ$25,"")))&amp;IF(F74="Scenario1PBT14",'Deep retrofit'!$AR$25,IF(F74="Scenario2PBT14",'Deep retrofit'!$AS$25,IF(F74="Scenario3PBT14",'Deep retrofit'!$AT$25,"")))&amp;IF(F74="Scenario1PBT15",'Deep retrofit'!$AU$25,IF(F74="Scenario2PBT15",'Deep retrofit'!$AV$25,IF(F74="Scenario3PBT15",'Deep retrofit'!$AW$25,"")))</f>
        <v/>
      </c>
      <c r="R74" s="117">
        <f t="shared" si="55"/>
        <v>0</v>
      </c>
      <c r="S74" s="117" t="str">
        <f>IF(F74="Scenario1PBT1",'Deep retrofit'!$E$27,IF(F74="Scenario2PBT1",'Deep retrofit'!$F$27,IF(F74="Scenario3PBT1",'Deep retrofit'!$G$27,"")))&amp;IF(F74="Scenario1PBT2",'Deep retrofit'!$H$27,IF(F74="Scenario2PBT2",'Deep retrofit'!$I$27,IF(F74="Scenario3PBT2",'Deep retrofit'!$J$27,"")))&amp;IF(F74="Scenario1PBT3",'Deep retrofit'!$K$27,IF(F74="Scenario2PBT3",'Deep retrofit'!$L$27,IF(F74="Scenario3PBT3",'Deep retrofit'!$M$27,"")))&amp;IF(F74="Scenario1PBT4",'Deep retrofit'!$N$27,IF(F74="Scenario2PBT4",'Deep retrofit'!$O$27,IF(F74="Scenario3PBT4",'Deep retrofit'!$P$27,"")))&amp;IF(F74="Scenario1PBT5",'Deep retrofit'!$Q$27,IF(F74="Scenario2PBT5",'Deep retrofit'!$R$27,IF(F74="Scenario3PBT5",'Deep retrofit'!$S$27,"")))&amp;IF(F74="Scenario1PBT6",'Deep retrofit'!$T$27,IF(F74="Scenario2PBT6",'Deep retrofit'!$U$27,IF(F74="Scenario3PBT6",'Deep retrofit'!$V$27,"")))&amp;IF(F74="Scenario1PBT7",'Deep retrofit'!$W$27,IF(F74="Scenario2PBT7",'Deep retrofit'!$X$27,IF(F74="Scenario3PBT7",'Deep retrofit'!$Y$27,"")))&amp;IF(F74="Scenario1PBT8",'Deep retrofit'!$Z$27,IF(F74="Scenario2PBT8",'Deep retrofit'!$AA$27,IF(F74="Scenario3PBT8",'Deep retrofit'!$AB$27,"")))&amp;IF(F74="Scenario1PBT9",'Deep retrofit'!$AC$27,IF(F74="Scenario2PBT9",'Deep retrofit'!$AD$27,IF(F74="Scenario3PBT9",'Deep retrofit'!$AE$27,"")))&amp;IF(F74="Scenario1PBT10",'Deep retrofit'!$AF$27,IF(F74="Scenario2PBT10",'Deep retrofit'!$AG$27,IF(F74="Scenario3PBT10",'Deep retrofit'!$AH$27,"")))&amp;IF(F74="Scenario1PBT11",'Deep retrofit'!$AI$27,IF(F74="Scenario2PBT11",'Deep retrofit'!$AJ$27,IF(F74="Scenario3PBT11",'Deep retrofit'!$AK$27,"")))&amp;IF(F74="Scenario1PBT12",'Deep retrofit'!$AL$27,IF(F74="Scenario2PBT12",'Deep retrofit'!$AM$27,IF(F74="Scenario3PBT12",'Deep retrofit'!$AN$27,"")))&amp;IF(F74="Scenario1PBT13",'Deep retrofit'!$AO$27,IF(F74="Scenario2PBT13",'Deep retrofit'!$AP$27,IF(F74="Scenario3PBT13",'Deep retrofit'!$AQ$27,"")))&amp;IF(F74="Scenario1PBT14",'Deep retrofit'!$AR$27,IF(F74="Scenario2PBT14",'Deep retrofit'!$AS$27,IF(F74="Scenario3PBT14",'Deep retrofit'!$AT$27,"")))&amp;IF(F74="Scenario1PBT15",'Deep retrofit'!$AU$27,IF(F74="Scenario2PBT15",'Deep retrofit'!$AV$27,IF(F74="Scenario3PBT15",'Deep retrofit'!$AW$27,"")))</f>
        <v/>
      </c>
      <c r="T74" s="207">
        <f t="shared" si="56"/>
        <v>0</v>
      </c>
      <c r="U74" s="206" t="str">
        <f>IF(F74="Scenario1PBT1",'Deep retrofit'!$E$38,IF(F74="Scenario2PBT1",'Deep retrofit'!$F$38,IF(F74="Scenario3PBT1",'Deep retrofit'!$G$38,"")))&amp;IF(F74="Scenario1PBT2",'Deep retrofit'!$H$38,IF(F74="Scenario2PBT2",'Deep retrofit'!$I$38,IF(F74="Scenario3PBT2",'Deep retrofit'!$J$38,"")))&amp;IF(F74="Scenario1PBT3",'Deep retrofit'!$K$38,IF(F74="Scenario2PBT3",'Deep retrofit'!$L$38,IF(F74="Scenario3PBT3",'Deep retrofit'!$M$38,"")))&amp;IF(F74="Scenario1PBT4",'Deep retrofit'!$N$38,IF(F74="Scenario2PBT4",'Deep retrofit'!$O$38,IF(F74="Scenario3PBT4",'Deep retrofit'!$P$38,"")))&amp;IF(F74="Scenario1PBT5",'Deep retrofit'!$Q$38,IF(F74="Scenario2PBT5",'Deep retrofit'!$R$38,IF(F74="Scenario3PBT5",'Deep retrofit'!$S$38,"")))&amp;IF(F74="Scenario1PBT6",'Deep retrofit'!$T$38,IF(F74="Scenario2PBT6",'Deep retrofit'!$U$38,IF(F74="Scenario3PBT6",'Deep retrofit'!$V$38,"")))&amp;IF(F74="Scenario1PBT7",'Deep retrofit'!$W$38,IF(F74="Scenario2PBT7",'Deep retrofit'!$X$38,IF(F74="Scenario3PBT7",'Deep retrofit'!$Y$38,"")))&amp;IF(F74="Scenario1PBT8",'Deep retrofit'!$Z$38,IF(F74="Scenario2PBT8",'Deep retrofit'!$AA$38,IF(F74="Scenario3PBT8",'Deep retrofit'!$AB$38,"")))&amp;IF(F74="Scenario1PBT9",'Deep retrofit'!$AC$38,IF(F74="Scenario2PBT9",'Deep retrofit'!$AD$38,IF(F74="Scenario3PBT9",'Deep retrofit'!$AE$38,"")))&amp;IF(F74="Scenario1PBT10",'Deep retrofit'!$AF$38,IF(F74="Scenario2PBT10",'Deep retrofit'!$AG$38,IF(F74="Scenario3PBT10",'Deep retrofit'!$AH$38,"")))&amp;IF(F74="Scenario1PBT11",'Deep retrofit'!$AI$38,IF(F74="Scenario2PBT11",'Deep retrofit'!$AJ$38,IF(F74="Scenario3PBT11",'Deep retrofit'!$AK$38,"")))&amp;IF(F74="Scenario1PBT12",'Deep retrofit'!$AL$38,IF(F74="Scenario2PBT12",'Deep retrofit'!$AM$38,IF(F74="Scenario3PBT12",'Deep retrofit'!$AN$38,"")))&amp;IF(F74="Scenario1PBT13",'Deep retrofit'!$AO$38,IF(F74="Scenario2PBT13",'Deep retrofit'!$AP$38,IF(F74="Scenario3PBT13",'Deep retrofit'!$AQ$38,"")))&amp;IF(F74="Scenario1PBT14",'Deep retrofit'!$AR$38,IF(F74="Scenario2PBT14",'Deep retrofit'!$AS$38,IF(F74="Scenario3PBT14",'Deep retrofit'!$AT$38,"")))&amp;IF(F74="Scenario1PBT15",'Deep retrofit'!$AU$38,IF(F74="Scenario2PBT15",'Deep retrofit'!$AV$38,IF(F74="Scenario3PBT15",'Deep retrofit'!$AW$38,"")))</f>
        <v/>
      </c>
      <c r="V74" s="117">
        <f t="shared" si="57"/>
        <v>0</v>
      </c>
      <c r="W74" s="117" t="str">
        <f>IF(F74="Scenario1PBT1",'Deep retrofit'!$E$40,IF(F74="Scenario2PBT1",'Deep retrofit'!$F$40,IF(F74="Scenario3PBT1",'Deep retrofit'!$G$40,"")))&amp;IF(F74="Scenario1PBT2",'Deep retrofit'!$H$40,IF(F74="Scenario2PBT2",'Deep retrofit'!$I$40,IF(F74="Scenario3PBT2",'Deep retrofit'!$J$40,"")))&amp;IF(F74="Scenario1PBT3",'Deep retrofit'!$K$40,IF(F74="Scenario2PBT3",'Deep retrofit'!$L$40,IF(F74="Scenario3PBT3",'Deep retrofit'!$M$40,"")))&amp;IF(F74="Scenario1PBT4",'Deep retrofit'!$N$40,IF(F74="Scenario2PBT4",'Deep retrofit'!$O$40,IF(F74="Scenario3PBT4",'Deep retrofit'!$P$40,"")))&amp;IF(F74="Scenario1PBT5",'Deep retrofit'!$Q$40,IF(F74="Scenario2PBT5",'Deep retrofit'!$R$40,IF(F74="Scenario3PBT5",'Deep retrofit'!$S$40,"")))&amp;IF(F74="Scenario1PBT6",'Deep retrofit'!$T$40,IF(F74="Scenario2PBT6",'Deep retrofit'!$U$40,IF(F74="Scenario3PBT6",'Deep retrofit'!$V$40,"")))&amp;IF(F74="Scenario1PBT7",'Deep retrofit'!$W$40,IF(F74="Scenario2PBT7",'Deep retrofit'!$X$40,IF(F74="Scenario3PBT7",'Deep retrofit'!$Y$40,"")))&amp;IF(F74="Scenario1PBT8",'Deep retrofit'!$Z$40,IF(F74="Scenario2PBT8",'Deep retrofit'!$AA$40,IF(F74="Scenario3PBT8",'Deep retrofit'!$AB$40,"")))&amp;IF(F74="Scenario1PBT9",'Deep retrofit'!$AC$40,IF(F74="Scenario2PBT9",'Deep retrofit'!$AD$40,IF(F74="Scenario3PBT9",'Deep retrofit'!$AE$40,"")))&amp;IF(F74="Scenario1PBT10",'Deep retrofit'!$AF$40,IF(F74="Scenario2PBT10",'Deep retrofit'!$AG$40,IF(F74="Scenario3PBT10",'Deep retrofit'!$AH$40,"")))&amp;IF(F74="Scenario1PBT11",'Deep retrofit'!$AI$40,IF(F74="Scenario2PBT11",'Deep retrofit'!$AJ$40,IF(F74="Scenario3PBT11",'Deep retrofit'!$AK$40,"")))&amp;IF(F74="Scenario1PBT12",'Deep retrofit'!$AL$40,IF(F74="Scenario2PBT12",'Deep retrofit'!$AM$40,IF(F74="Scenario3PBT12",'Deep retrofit'!$AN$40,"")))&amp;IF(F74="Scenario1PBT13",'Deep retrofit'!$AO$40,IF(F74="Scenario2PBT13",'Deep retrofit'!$AP$40,IF(F74="Scenario3PBT13",'Deep retrofit'!$AQ$40,"")))&amp;IF(F74="Scenario1PBT14",'Deep retrofit'!$AR$40,IF(F74="Scenario2PBT14",'Deep retrofit'!$AS$40,IF(F74="Scenario3PBT14",'Deep retrofit'!$AT$40,"")))&amp;IF(F74="Scenario1PBT15",'Deep retrofit'!$AU$40,IF(F74="Scenario2PBT15",'Deep retrofit'!$AV$40,IF(F74="Scenario3PBT15",'Deep retrofit'!$AW$40,"")))</f>
        <v/>
      </c>
      <c r="X74" s="117">
        <f t="shared" si="58"/>
        <v>0</v>
      </c>
      <c r="Y74" s="117" t="str">
        <f>IF(F74="Scenario1PBT1",'Deep retrofit'!$E$42,IF(F74="Scenario2PBT1",'Deep retrofit'!$F$42,IF(F74="Scenario3PBT1",'Deep retrofit'!$G$42,"")))&amp;IF(F74="Scenario1PBT2",'Deep retrofit'!$H$42,IF(F74="Scenario2PBT2",'Deep retrofit'!$I$42,IF(F74="Scenario3PBT2",'Deep retrofit'!$J$42,"")))&amp;IF(F74="Scenario1PBT3",'Deep retrofit'!$K$42,IF(F74="Scenario2PBT3",'Deep retrofit'!$L$42,IF(F74="Scenario3PBT3",'Deep retrofit'!$M$42,"")))&amp;IF(F74="Scenario1PBT4",'Deep retrofit'!$N$42,IF(F74="Scenario2PBT4",'Deep retrofit'!$O$42,IF(F74="Scenario3PBT4",'Deep retrofit'!$P$42,"")))&amp;IF(F74="Scenario1PBT5",'Deep retrofit'!$Q$42,IF(F74="Scenario2PBT5",'Deep retrofit'!$R$42,IF(F74="Scenario3PBT5",'Deep retrofit'!$S$42,"")))&amp;IF(F74="Scenario1PBT6",'Deep retrofit'!$T$42,IF(F74="Scenario2PBT6",'Deep retrofit'!$U$42,IF(F74="Scenario3PBT6",'Deep retrofit'!$V$42,"")))&amp;IF(F74="Scenario1PBT7",'Deep retrofit'!$W$42,IF(F74="Scenario2PBT7",'Deep retrofit'!$X$42,IF(F74="Scenario3PBT7",'Deep retrofit'!$Y$42,"")))&amp;IF(F74="Scenario1PBT8",'Deep retrofit'!$Z$42,IF(F74="Scenario2PBT8",'Deep retrofit'!$AA$42,IF(F74="Scenario3PBT8",'Deep retrofit'!$AB$42,"")))&amp;IF(F74="Scenario1PBT9",'Deep retrofit'!$AC$42,IF(F74="Scenario2PBT9",'Deep retrofit'!$AD$42,IF(F74="Scenario3PBT9",'Deep retrofit'!$AE$42,"")))&amp;IF(F74="Scenario1PBT10",'Deep retrofit'!$AF$42,IF(F74="Scenario2PBT10",'Deep retrofit'!$AG$42,IF(F74="Scenario3PBT10",'Deep retrofit'!$AH$42,"")))&amp;IF(F74="Scenario1PBT11",'Deep retrofit'!$AI$42,IF(F74="Scenario2PBT11",'Deep retrofit'!$AJ$42,IF(F74="Scenario3PBT11",'Deep retrofit'!$AK$42,"")))&amp;IF(F74="Scenario1PBT12",'Deep retrofit'!$AL$42,IF(F74="Scenario2PBT12",'Deep retrofit'!$AM$42,IF(F74="Scenario3PBT12",'Deep retrofit'!$AN$42,"")))&amp;IF(F74="Scenario1PBT13",'Deep retrofit'!$AO$42,IF(F74="Scenario2PBT13",'Deep retrofit'!$AP$42,IF(F74="Scenario3PBT13",'Deep retrofit'!$AQ$42,"")))&amp;IF(F74="Scenario1PBT14",'Deep retrofit'!$AR$42,IF(F74="Scenario2PBT14",'Deep retrofit'!$AS$42,IF(F74="Scenario3PBT14",'Deep retrofit'!$AT$42,"")))&amp;IF(F74="Scenario1PBT15",'Deep retrofit'!$AU$42,IF(F74="Scenario2PBT15",'Deep retrofit'!$AV$42,IF(F74="Scenario3PBT15",'Deep retrofit'!$AW$42,"")))</f>
        <v/>
      </c>
      <c r="Z74" s="117">
        <f t="shared" si="59"/>
        <v>0</v>
      </c>
      <c r="AA74" s="269" t="str">
        <f>IF(F74="Scenario1PBT1",'Deep retrofit'!$E$101,IF(F74="Scenario2PBT1",'Deep retrofit'!$F$101,IF(F74="Scenario3PBT1",'Deep retrofit'!$G$101,"")))&amp;IF(F74="Scenario1PBT2",'Deep retrofit'!$H$101,IF(F74="Scenario2PBT2",'Deep retrofit'!$I$101,IF(F74="Scenario3PBT2",'Deep retrofit'!$J$101,"")))&amp;IF(F74="Scenario1PBT3",'Deep retrofit'!$K$101,IF(F74="Scenario2PBT3",'Deep retrofit'!$L$101,IF(F74="Scenario3PBT3",'Deep retrofit'!$M$101,"")))&amp;IF(F74="Scenario1PBT4",'Deep retrofit'!$N$101,IF(F74="Scenario2PBT4",'Deep retrofit'!$O$101,IF(F74="Scenario3PBT4",'Deep retrofit'!$P$101,"")))&amp;IF(F74="Scenario1PBT5",'Deep retrofit'!$Q$101,IF(F74="Scenario2PBT5",'Deep retrofit'!$R$101,IF(F74="Scenario3PBT5",'Deep retrofit'!$S$101,"")))&amp;IF(F74="Scenario1PBT6",'Deep retrofit'!$T$101,IF(F74="Scenario2PBT6",'Deep retrofit'!$U$101,IF(F74="Scenario3PBT6",'Deep retrofit'!$V$101,"")))&amp;IF(F74="Scenario1PBT7",'Deep retrofit'!$W$101,IF(F74="Scenario2PBT7",'Deep retrofit'!$X$101,IF(F74="Scenario3PBT7",'Deep retrofit'!$Y$101,"")))&amp;IF(F74="Scenario1PBT8",'Deep retrofit'!$Z$101,IF(F74="Scenario2PBT8",'Deep retrofit'!$AA$101,IF(F74="Scenario3PBT8",'Deep retrofit'!$AB$101,"")))&amp;IF(F74="Scenario1PBT9",'Deep retrofit'!$AC$101,IF(F74="Scenario2PBT9",'Deep retrofit'!$AD$101,IF(F74="Scenario3PBT9",'Deep retrofit'!$AE$101,"")))&amp;IF(F74="Scenario1PBT10",'Deep retrofit'!$AF$101,IF(F74="Scenario2PBT10",'Deep retrofit'!$AG$101,IF(F74="Scenario3PBT10",'Deep retrofit'!$AH$101,"")))&amp;IF(F74="Scenario1PBT11",'Deep retrofit'!$AI$101,IF(F74="Scenario2PBT11",'Deep retrofit'!$AJ$101,IF(F74="Scenario3PBT11",'Deep retrofit'!$AK$101,"")))&amp;IF(F74="Scenario1PBT12",'Deep retrofit'!$AL$101,IF(F74="Scenario2PBT12",'Deep retrofit'!$AM$101,IF(F74="Scenario3PBT12",'Deep retrofit'!$AN$101,"")))&amp;IF(F74="Scenario1PBT13",'Deep retrofit'!$AO$101,IF(F74="Scenario2PBT13",'Deep retrofit'!$AP$101,IF(F74="Scenario3PBT13",'Deep retrofit'!$AQ$101,"")))&amp;IF(F74="Scenario1PBT14",'Deep retrofit'!$AR$101,IF(F74="Scenario2PBT14",'Deep retrofit'!$AS$101,IF(F74="Scenario3PBT14",'Deep retrofit'!$AT$101,"")))&amp;IF(F74="Scenario1PBT15",'Deep retrofit'!$AU$101,IF(F74="Scenario2PBT15",'Deep retrofit'!$AV$101,IF(F74="Scenario3PBT15",'Deep retrofit'!$AW$101,"")))</f>
        <v/>
      </c>
      <c r="AB74" s="203">
        <f t="shared" si="60"/>
        <v>0</v>
      </c>
      <c r="AC74" s="372" t="str">
        <f t="shared" si="61"/>
        <v/>
      </c>
      <c r="AD74" s="353">
        <f>IF(AC74="",IFERROR('Projection_Base-case'!G75-G74,0),0)</f>
        <v>0</v>
      </c>
      <c r="AE74" s="350">
        <f t="shared" si="37"/>
        <v>0</v>
      </c>
      <c r="AF74" s="361">
        <f>IFERROR(100*AD74/'Projection_Base-case'!G75,0)</f>
        <v>0</v>
      </c>
      <c r="AG74" s="352">
        <f>IF(AC74="",IFERROR('Projection_Base-case'!I75-I74,0),0)</f>
        <v>0</v>
      </c>
      <c r="AH74" s="353">
        <f t="shared" si="38"/>
        <v>0</v>
      </c>
      <c r="AI74" s="361">
        <f>IFERROR(100*AG74/'Projection_Base-case'!I75,0)</f>
        <v>0</v>
      </c>
      <c r="AJ74" s="352">
        <f>IF(AC74="",IFERROR('Projection_Base-case'!K75-K74,0),0)</f>
        <v>0</v>
      </c>
      <c r="AK74" s="353">
        <f t="shared" si="39"/>
        <v>0</v>
      </c>
      <c r="AL74" s="361">
        <f>IFERROR(100*AJ74/'Projection_Base-case'!K75,0)</f>
        <v>0</v>
      </c>
      <c r="AM74" s="352">
        <f>-IF(AC74="",IFERROR('Projection_Base-case'!M75-M74,0),0)</f>
        <v>0</v>
      </c>
      <c r="AN74" s="353">
        <f t="shared" si="40"/>
        <v>0</v>
      </c>
      <c r="AO74" s="354">
        <f>IFERROR(IF('Projection_Base-case'!N75&gt;0,100*AN74/'Projection_Base-case'!N75,100*AN74/N74),0)</f>
        <v>0</v>
      </c>
      <c r="AP74" s="355">
        <f>IF(AC74="",IFERROR('Projection_Base-case'!O75-O74,0),0)</f>
        <v>0</v>
      </c>
      <c r="AQ74" s="356">
        <f t="shared" si="41"/>
        <v>0</v>
      </c>
      <c r="AR74" s="356">
        <f>IFERROR(100*AP74/'Projection_Base-case'!O75,0)</f>
        <v>0</v>
      </c>
      <c r="AS74" s="355">
        <f>IF(AC74="",IFERROR('Projection_Base-case'!Q75-Q74,0),0)</f>
        <v>0</v>
      </c>
      <c r="AT74" s="356">
        <f t="shared" si="42"/>
        <v>0</v>
      </c>
      <c r="AU74" s="356">
        <f>IFERROR(100*AS74/'Projection_Base-case'!Q75,0)</f>
        <v>0</v>
      </c>
      <c r="AV74" s="355">
        <f>IF(AC74="",IFERROR('Projection_Base-case'!S75-S74,0),0)</f>
        <v>0</v>
      </c>
      <c r="AW74" s="356">
        <f t="shared" si="43"/>
        <v>0</v>
      </c>
      <c r="AX74" s="357">
        <f>IFERROR(100*AV74/'Projection_Base-case'!S75,0)</f>
        <v>0</v>
      </c>
      <c r="AY74" s="358">
        <f>IF(AC74="",IFERROR('Projection_Base-case'!U75-U74,0),0)</f>
        <v>0</v>
      </c>
      <c r="AZ74" s="359">
        <f t="shared" si="44"/>
        <v>0</v>
      </c>
      <c r="BA74" s="359">
        <f>IFERROR(100*AY74/'Projection_Base-case'!U75,0)</f>
        <v>0</v>
      </c>
      <c r="BB74" s="358">
        <f>IF(AC74="",IFERROR('Projection_Base-case'!W75-W74,0),0)</f>
        <v>0</v>
      </c>
      <c r="BC74" s="359">
        <f t="shared" si="45"/>
        <v>0</v>
      </c>
      <c r="BD74" s="359">
        <f>IFERROR(100*BB74/'Projection_Base-case'!W75,0)</f>
        <v>0</v>
      </c>
      <c r="BE74" s="358">
        <f>IF(AC74="",IFERROR('Projection_Base-case'!Y75-Y74,0),0)</f>
        <v>0</v>
      </c>
      <c r="BF74" s="359">
        <f t="shared" si="46"/>
        <v>0</v>
      </c>
      <c r="BG74" s="359">
        <f>IFERROR(100*BE74/'Projection_Base-case'!Y75,0)</f>
        <v>0</v>
      </c>
      <c r="BH74" s="359">
        <f t="shared" si="47"/>
        <v>0</v>
      </c>
      <c r="BI74" s="360">
        <f t="shared" si="48"/>
        <v>0</v>
      </c>
    </row>
    <row r="75" spans="1:61" ht="15.6">
      <c r="A75" s="205">
        <v>71</v>
      </c>
      <c r="B75" s="347">
        <f>IF('Projection_Base-case'!B76&lt;&gt;"",'Projection_Base-case'!B76,0)</f>
        <v>0</v>
      </c>
      <c r="C75" s="347">
        <f>IF('Projection_Base-case'!C76&lt;&gt;"",'Projection_Base-case'!C76,0)</f>
        <v>0</v>
      </c>
      <c r="D75" s="347">
        <f>IF('Projection_Base-case'!D76&lt;&gt;"",'Projection_Base-case'!D76,0)</f>
        <v>0</v>
      </c>
      <c r="E75" s="346"/>
      <c r="F75" s="202" t="str">
        <f t="shared" si="49"/>
        <v>0</v>
      </c>
      <c r="G75" s="177" t="str">
        <f>IF(F75="Scenario1PBT1",'Deep retrofit'!$E$6,IF(F75="Scenario2PBT1",'Deep retrofit'!$F$6,IF(F75="Scenario3PBT1",'Deep retrofit'!$G$6,"")))&amp;IF(F75="Scenario1PBT2",'Deep retrofit'!$H$6,IF(F75="Scenario2PBT2",'Deep retrofit'!$I$6,IF(F75="Scenario3PBT2",'Deep retrofit'!$J$6,"")))&amp;IF(F75="Scenario1PBT3",'Deep retrofit'!$K$6,IF(F75="Scenario2PBT3",'Deep retrofit'!$L$6,IF(F75="Scenario3PBT3",'Deep retrofit'!$M$6,"")))&amp;IF(F75="Scenario1PBT4",'Deep retrofit'!$N$6,IF(F75="Scenario2PBT4",'Deep retrofit'!$O$6,IF(F75="Scenario3PBT4",'Deep retrofit'!$P$6,"")))&amp;IF(F75="Scenario1PBT5",'Deep retrofit'!$Q$6,IF(F75="Scenario2PBT5",'Deep retrofit'!$R$6,IF(F75="Scenario3PBT5",'Deep retrofit'!$S$6,"")))&amp;IF(F75="Scenario1PBT6",'Deep retrofit'!$T$6,IF(F75="Scenario2PBT6",'Deep retrofit'!$U$6,IF(F75="Scenario3PBT6",'Deep retrofit'!$V$6,"")))&amp;IF(F75="Scenario1PBT7",'Deep retrofit'!$W$6,IF(F75="Scenario2PBT7",'Deep retrofit'!$X$6,IF(F75="Scenario3PBT7",'Deep retrofit'!$Y$6,"")))&amp;IF(F75="Scenario1PBT8",'Deep retrofit'!$Z$6,IF(F75="Scenario2PBT8",'Deep retrofit'!$AA$6,IF(F75="Scenario3PBT8",'Deep retrofit'!$AB$6,"")))&amp;IF(F75="Scenario1PBT9",'Deep retrofit'!$AC$6,IF(F75="Scenario2PBT9",'Deep retrofit'!$AD$6,IF(F75="Scenario3PBT9",'Deep retrofit'!$AE$6,"")))&amp;IF(F75="Scenario1PBT10",'Deep retrofit'!$AF$6,IF(F75="Scenario2PBT10",'Deep retrofit'!$AG$6,IF(F75="Scenario3PBT10",'Deep retrofit'!$AH$6,"")))&amp;IF(F75="Scenario1PBT11",'Deep retrofit'!$AI$6,IF(F75="Scenario2PBT11",'Deep retrofit'!$AJ$6,IF(F75="Scenario3PBT11",'Deep retrofit'!$AK$6,"")))&amp;IF(F75="Scenario1PBT12",'Deep retrofit'!$AL$6,IF(F75="Scenario2PBT12",'Deep retrofit'!$AM$6,IF(F75="Scenario3PBT12",'Deep retrofit'!$AN$6,"")))&amp;IF(F75="Scenario1PBT13",'Deep retrofit'!$AO$6,IF(F75="Scenario2PBT13",'Deep retrofit'!$AP$6,IF(F75="Scenario3PBT13",'Deep retrofit'!$AQ$6,"")))&amp;IF(F75="Scenario1PBT14",'Deep retrofit'!$AR$6,IF(F75="Scenario2PBT14",'Deep retrofit'!$AS$6,IF(F75="Scenario3PBT14",'Deep retrofit'!$AT$6,"")))&amp;IF(F75="Scenario1PBT15",'Deep retrofit'!$AU$6,IF(F75="Scenario2PBT15",'Deep retrofit'!$AV$6,IF(F75="Scenario3PBT15",'Deep retrofit'!$AW$6,"")))</f>
        <v/>
      </c>
      <c r="H75" s="117">
        <f t="shared" si="50"/>
        <v>0</v>
      </c>
      <c r="I75" s="178" t="str">
        <f>IF(F75="Scenario1PBT1",'Deep retrofit'!$E$16,IF(F75="Scenario2PBT1",'Deep retrofit'!$F$16,IF(F75="Scenario3PBT1",'Deep retrofit'!$G$16,"")))&amp;IF(F75="Scenario1PBT2",'Deep retrofit'!$H$16,IF(F75="Scenario2PBT2",'Deep retrofit'!$I$16,IF(F75="Scenario3PBT2",'Deep retrofit'!$J$16,"")))&amp;IF(F75="Scenario1PBT3",'Deep retrofit'!$K$16,IF(F75="Scenario2PBT3",'Deep retrofit'!$L$16,IF(F75="Scenario3PBT3",'Deep retrofit'!$M$16,"")))&amp;IF(F75="Scenario1PBT4",'Deep retrofit'!$N$16,IF(F75="Scenario2PBT4",'Deep retrofit'!$O$16,IF(F75="Scenario3PBT4",'Deep retrofit'!$P$16,"")))&amp;IF(F75="Scenario1PBT5",'Deep retrofit'!$Q$16,IF(F75="Scenario2PBT5",'Deep retrofit'!$R$16,IF(F75="Scenario3PBT5",'Deep retrofit'!$S$16,"")))&amp;IF(F75="Scenario1PBT6",'Deep retrofit'!$T$16,IF(F75="Scenario2PBT6",'Deep retrofit'!$U$16,IF(F75="Scenario3PBT6",'Deep retrofit'!$V$16,"")))&amp;IF(F75="Scenario1PBT7",'Deep retrofit'!$W$16,IF(F75="Scenario2PBT7",'Deep retrofit'!$X$16,IF(F75="Scenario3PBT7",'Deep retrofit'!$Y$16,"")))&amp;IF(F75="Scenario1PBT8",'Deep retrofit'!$Z$16,IF(F75="Scenario2PBT8",'Deep retrofit'!$AA$16,IF(F75="Scenario3PBT8",'Deep retrofit'!$AB$16,"")))&amp;IF(F75="Scenario1PBT9",'Deep retrofit'!$AC$16,IF(F75="Scenario2PBT9",'Deep retrofit'!$AD$16,IF(F75="Scenario3PBT9",'Deep retrofit'!$AE$16,"")))&amp;IF(F75="Scenario1PBT10",'Deep retrofit'!$AF$16,IF(F75="Scenario2PBT10",'Deep retrofit'!$AG$16,IF(F75="Scenario3PBT10",'Deep retrofit'!$AH$16,"")))&amp;IF(F75="Scenario1PBT11",'Deep retrofit'!$AI$16,IF(F75="Scenario2PBT11",'Deep retrofit'!$AJ$16,IF(F75="Scenario3PBT11",'Deep retrofit'!$AK$16,"")))&amp;IF(F75="Scenario1PBT12",'Deep retrofit'!$AL$16,IF(F75="Scenario2PBT12",'Deep retrofit'!$AM$16,IF(F75="Scenario3PBT12",'Deep retrofit'!$AN$16,"")))&amp;IF(F75="Scenario1PBT13",'Deep retrofit'!$AO$16,IF(F75="Scenario2PBT13",'Deep retrofit'!$AP$16,IF(F75="Scenario3PBT13",'Deep retrofit'!$AQ$16,"")))&amp;IF(F75="Scenario1PBT14",'Deep retrofit'!$AR$16,IF(F75="Scenario2PBT14",'Deep retrofit'!$AS$16,IF(F75="Scenario3PBT14",'Deep retrofit'!$AT$16,"")))&amp;IF(F75="Scenario1PBT15",'Deep retrofit'!$AU$16,IF(F75="Scenario2PBT15",'Deep retrofit'!$AV$16,IF(F75="Scenario3PBT15",'Deep retrofit'!$AW$16,"")))</f>
        <v/>
      </c>
      <c r="J75" s="117">
        <f t="shared" si="51"/>
        <v>0</v>
      </c>
      <c r="K75" s="117" t="str">
        <f>IF(F75="Scenario1PBT1",'Deep retrofit'!$E$18,IF(F75="Scenario2PBT1",'Deep retrofit'!$F$18,IF(F75="Scenario3PBT1",'Deep retrofit'!$G$18,"")))&amp;IF(F75="Scenario1PBT2",'Deep retrofit'!$H$18,IF(F75="Scenario2PBT2",'Deep retrofit'!$I$18,IF(F75="Scenario3PBT2",'Deep retrofit'!$J$18,"")))&amp;IF(F75="Scenario1PBT3",'Deep retrofit'!$K$18,IF(F75="Scenario2PBT3",'Deep retrofit'!$L$18,IF(F75="Scenario3PBT3",'Deep retrofit'!$M$18,"")))&amp;IF(F75="Scenario1PBT4",'Deep retrofit'!$N$18,IF(F75="Scenario2PBT4",'Deep retrofit'!$O$18,IF(F75="Scenario3PBT4",'Deep retrofit'!$P$18,"")))&amp;IF(F75="Scenario1PBT5",'Deep retrofit'!$Q$18,IF(F75="Scenario2PBT5",'Deep retrofit'!$R$18,IF(F75="Scenario3PBT5",'Deep retrofit'!$S$18,"")))&amp;IF(F75="Scenario1PBT6",'Deep retrofit'!$T$18,IF(F75="Scenario2PBT6",'Deep retrofit'!$U$18,IF(F75="Scenario3PBT6",'Deep retrofit'!$V$18,"")))&amp;IF(F75="Scenario1PBT7",'Deep retrofit'!$W$18,IF(F75="Scenario2PBT7",'Deep retrofit'!$X$18,IF(F75="Scenario3PBT7",'Deep retrofit'!$Y$18,"")))&amp;IF(F75="Scenario1PBT8",'Deep retrofit'!$Z$18,IF(F75="Scenario2PBT8",'Deep retrofit'!$AA$18,IF(F75="Scenario3PBT8",'Deep retrofit'!$AB$18,"")))&amp;IF(F75="Scenario1PBT9",'Deep retrofit'!$AC$18,IF(F75="Scenario2PBT9",'Deep retrofit'!$AD$18,IF(F75="Scenario3PBT9",'Deep retrofit'!$AE$18,"")))&amp;IF(F75="Scenario1PBT10",'Deep retrofit'!$AF$18,IF(F75="Scenario2PBT10",'Deep retrofit'!$AG$18,IF(F75="Scenario3PBT10",'Deep retrofit'!$AH$18,"")))&amp;IF(F75="Scenario1PBT11",'Deep retrofit'!$AI$18,IF(F75="Scenario2PBT11",'Deep retrofit'!$AJ$18,IF(F75="Scenario3PBT11",'Deep retrofit'!$AK$18,"")))&amp;IF(F75="Scenario1PBT12",'Deep retrofit'!$AL$18,IF(F75="Scenario2PBT12",'Deep retrofit'!$AM$18,IF(F75="Scenario3PBT12",'Deep retrofit'!$AN$18,"")))&amp;IF(F75="Scenario1PBT13",'Deep retrofit'!$AO$18,IF(F75="Scenario2PBT13",'Deep retrofit'!$AP$18,IF(F75="Scenario3PBT13",'Deep retrofit'!$AQ$18,"")))&amp;IF(F75="Scenario1PBT14",'Deep retrofit'!$AR$18,IF(F75="Scenario2PBT14",'Deep retrofit'!$AS$18,IF(F75="Scenario3PBT14",'Deep retrofit'!$AT$18,"")))&amp;IF(F75="Scenario1PBT15",'Deep retrofit'!$AU$18,IF(F75="Scenario2PBT15",'Deep retrofit'!$AV$18,IF(F75="Scenario3PBT15",'Deep retrofit'!$AW$18,"")))</f>
        <v/>
      </c>
      <c r="L75" s="117">
        <f t="shared" si="52"/>
        <v>0</v>
      </c>
      <c r="M75" s="117" t="str">
        <f>IF(F75="Scenario1PBT1",'Deep retrofit'!$E$20,IF(F75="Scenario2PBT1",'Deep retrofit'!$F$20,IF(F75="Scenario3PBT1",'Deep retrofit'!$G$20,"")))&amp;IF(F75="Scenario1PBT2",'Deep retrofit'!$H$20,IF(F75="Scenario2PBT2",'Deep retrofit'!$I$20,IF(F75="Scenario3PBT2",'Deep retrofit'!$J$20,"")))&amp;IF(F75="Scenario1PBT3",'Deep retrofit'!$K$20,IF(F75="Scenario2PBT3",'Deep retrofit'!$L$20,IF(F75="Scenario3PBT3",'Deep retrofit'!$M$20,"")))&amp;IF(F75="Scenario1PBT4",'Deep retrofit'!$N$20,IF(F75="Scenario2PBT4",'Deep retrofit'!$O$20,IF(F75="Scenario3PBT4",'Deep retrofit'!$P$20,"")))&amp;IF(F75="Scenario1PBT5",'Deep retrofit'!$Q$20,IF(F75="Scenario2PBT5",'Deep retrofit'!$R$20,IF(F75="Scenario3PBT5",'Deep retrofit'!$S$20,"")))&amp;IF(F75="Scenario1PBT6",'Deep retrofit'!$T$20,IF(F75="Scenario2PBT6",'Deep retrofit'!$U$20,IF(F75="Scenario3PBT6",'Deep retrofit'!$V$20,"")))&amp;IF(F75="Scenario1PBT7",'Deep retrofit'!$W$20,IF(F75="Scenario2PBT7",'Deep retrofit'!$X$20,IF(F75="Scenario3PBT7",'Deep retrofit'!$Y$20,"")))&amp;IF(F75="Scenario1PBT8",'Deep retrofit'!$Z$20,IF(F75="Scenario2PBT8",'Deep retrofit'!$AA$20,IF(F75="Scenario3PBT8",'Deep retrofit'!$AB$20,"")))&amp;IF(F75="Scenario1PBT9",'Deep retrofit'!$AC$20,IF(F75="Scenario2PBT9",'Deep retrofit'!$AD$20,IF(F75="Scenario3PBT9",'Deep retrofit'!$AE$20,"")))&amp;IF(F75="Scenario1PBT10",'Deep retrofit'!$AF$20,IF(F75="Scenario2PBT10",'Deep retrofit'!$AG$20,IF(F75="Scenario3PBT10",'Deep retrofit'!$AH$20,"")))&amp;IF(F75="Scenario1PBT11",'Deep retrofit'!$AI$20,IF(F75="Scenario2PBT11",'Deep retrofit'!$AJ$20,IF(F75="Scenario3PBT11",'Deep retrofit'!$AK$20,"")))&amp;IF(F75="Scenario1PBT12",'Deep retrofit'!$AL$20,IF(F75="Scenario2PBT12",'Deep retrofit'!$AM$20,IF(F75="Scenario3PBT12",'Deep retrofit'!$AN$20,"")))&amp;IF(F75="Scenario1PBT13",'Deep retrofit'!$AO$20,IF(F75="Scenario2PBT13",'Deep retrofit'!$AP$20,IF(F75="Scenario3PBT13",'Deep retrofit'!$AQ$20,"")))&amp;IF(F75="Scenario1PBT14",'Deep retrofit'!$AR$20,IF(F75="Scenario2PBT14",'Deep retrofit'!$AS$20,IF(F75="Scenario3PBT14",'Deep retrofit'!$AT$20,"")))&amp;IF(F75="Scenario1PBT15",'Deep retrofit'!$AU$20,IF(F75="Scenario2PBT15",'Deep retrofit'!$AV$20,IF(F75="Scenario3PBT15",'Deep retrofit'!$AW$20,"")))</f>
        <v/>
      </c>
      <c r="N75" s="118">
        <f t="shared" si="53"/>
        <v>0</v>
      </c>
      <c r="O75" s="206" t="str">
        <f>IF(F75="Scenario1PBT1",'Deep retrofit'!$E$23,IF(F75="Scenario2PBT1",'Deep retrofit'!$F$23,IF(F75="Scenario3PBT1",'Deep retrofit'!$G$23,"")))&amp;IF(F75="Scenario1PBT2",'Deep retrofit'!$H$23,IF(F75="Scenario2PBT2",'Deep retrofit'!$I$23,IF(F75="Scenario3PBT2",'Deep retrofit'!$J$23,"")))&amp;IF(F75="Scenario1PBT3",'Deep retrofit'!$K$23,IF(F75="Scenario2PBT3",'Deep retrofit'!$L$23,IF(F75="Scenario3PBT3",'Deep retrofit'!$M$23,"")))&amp;IF(F75="Scenario1PBT4",'Deep retrofit'!$N$23,IF(F75="Scenario2PBT4",'Deep retrofit'!$O$23,IF(F75="Scenario3PBT4",'Deep retrofit'!$P$23,"")))&amp;IF(F75="Scenario1PBT5",'Deep retrofit'!$Q$23,IF(F75="Scenario2PBT5",'Deep retrofit'!$R$23,IF(F75="Scenario3PBT5",'Deep retrofit'!$S$23,"")))&amp;IF(F75="Scenario1PBT6",'Deep retrofit'!$T$23,IF(F75="Scenario2PBT6",'Deep retrofit'!$U$23,IF(F75="Scenario3PBT6",'Deep retrofit'!$V$23,"")))&amp;IF(F75="Scenario1PBT7",'Deep retrofit'!$W$23,IF(F75="Scenario2PBT7",'Deep retrofit'!$X$23,IF(F75="Scenario3PBT7",'Deep retrofit'!$Y$23,"")))&amp;IF(F75="Scenario1PBT8",'Deep retrofit'!$Z$23,IF(F75="Scenario2PBT8",'Deep retrofit'!$AA$23,IF(F75="Scenario3PBT8",'Deep retrofit'!$AB$23,"")))&amp;IF(F75="Scenario1PBT9",'Deep retrofit'!$AC$23,IF(F75="Scenario2PBT9",'Deep retrofit'!$AD$23,IF(F75="Scenario3PBT9",'Deep retrofit'!$AE$23,"")))&amp;IF(F75="Scenario1PBT10",'Deep retrofit'!$AF$23,IF(F75="Scenario2PBT10",'Deep retrofit'!$AG$23,IF(F75="Scenario3PBT10",'Deep retrofit'!$AH$23,"")))&amp;IF(F75="Scenario1PBT11",'Deep retrofit'!$AI$23,IF(F75="Scenario2PBT11",'Deep retrofit'!$AJ$23,IF(F75="Scenario3PBT11",'Deep retrofit'!$AK$23,"")))&amp;IF(F75="Scenario1PBT12",'Deep retrofit'!$AL$23,IF(F75="Scenario2PBT12",'Deep retrofit'!$AM$23,IF(F75="Scenario3PBT12",'Deep retrofit'!$AN$23,"")))&amp;IF(F75="Scenario1PBT13",'Deep retrofit'!$AO$23,IF(F75="Scenario2PBT13",'Deep retrofit'!$AP$23,IF(F75="Scenario3PBT13",'Deep retrofit'!$AQ$23,"")))&amp;IF(F75="Scenario1PBT14",'Deep retrofit'!$AR$23,IF(F75="Scenario2PBT14",'Deep retrofit'!$AS$23,IF(F75="Scenario3PBT14",'Deep retrofit'!$AT$23,"")))&amp;IF(F75="Scenario1PBT15",'Deep retrofit'!$AU$23,IF(F75="Scenario2PBT15",'Deep retrofit'!$AV$23,IF(F75="Scenario3PBT15",'Deep retrofit'!$AW$23,"")))</f>
        <v/>
      </c>
      <c r="P75" s="117">
        <f t="shared" si="54"/>
        <v>0</v>
      </c>
      <c r="Q75" s="117" t="str">
        <f>IF(F75="Scenario1PBT1",'Deep retrofit'!$E$25,IF(F75="Scenario2PBT1",'Deep retrofit'!$F$25,IF(F75="Scenario3PBT1",'Deep retrofit'!$G$25,"")))&amp;IF(F75="Scenario1PBT2",'Deep retrofit'!$H$25,IF(F75="Scenario2PBT2",'Deep retrofit'!$I$25,IF(F75="Scenario3PBT2",'Deep retrofit'!$J$25,"")))&amp;IF(F75="Scenario1PBT3",'Deep retrofit'!$K$25,IF(F75="Scenario2PBT3",'Deep retrofit'!$L$25,IF(F75="Scenario3PBT3",'Deep retrofit'!$M$25,"")))&amp;IF(F75="Scenario1PBT4",'Deep retrofit'!$N$25,IF(F75="Scenario2PBT4",'Deep retrofit'!$O$25,IF(F75="Scenario3PBT4",'Deep retrofit'!$P$25,"")))&amp;IF(F75="Scenario1PBT5",'Deep retrofit'!$Q$25,IF(F75="Scenario2PBT5",'Deep retrofit'!$R$25,IF(F75="Scenario3PBT5",'Deep retrofit'!$S$25,"")))&amp;IF(F75="Scenario1PBT6",'Deep retrofit'!$T$25,IF(F75="Scenario2PBT6",'Deep retrofit'!$U$25,IF(F75="Scenario3PBT6",'Deep retrofit'!$V$25,"")))&amp;IF(F75="Scenario1PBT7",'Deep retrofit'!$W$25,IF(F75="Scenario2PBT7",'Deep retrofit'!$X$25,IF(F75="Scenario3PBT7",'Deep retrofit'!$Y$25,"")))&amp;IF(F75="Scenario1PBT8",'Deep retrofit'!$Z$25,IF(F75="Scenario2PBT8",'Deep retrofit'!$AA$25,IF(F75="Scenario3PBT8",'Deep retrofit'!$AB$25,"")))&amp;IF(F75="Scenario1PBT9",'Deep retrofit'!$AC$25,IF(F75="Scenario2PBT9",'Deep retrofit'!$AD$25,IF(F75="Scenario3PBT9",'Deep retrofit'!$AE$25,"")))&amp;IF(F75="Scenario1PBT10",'Deep retrofit'!$AF$25,IF(F75="Scenario2PBT10",'Deep retrofit'!$AG$25,IF(F75="Scenario3PBT10",'Deep retrofit'!$AH$25,"")))&amp;IF(F75="Scenario1PBT11",'Deep retrofit'!$AI$25,IF(F75="Scenario2PBT11",'Deep retrofit'!$AJ$25,IF(F75="Scenario3PBT11",'Deep retrofit'!$AK$25,"")))&amp;IF(F75="Scenario1PBT12",'Deep retrofit'!$AL$25,IF(F75="Scenario2PBT12",'Deep retrofit'!$AM$25,IF(F75="Scenario3PBT12",'Deep retrofit'!$AN$25,"")))&amp;IF(F75="Scenario1PBT13",'Deep retrofit'!$AO$25,IF(F75="Scenario2PBT13",'Deep retrofit'!$AP$25,IF(F75="Scenario3PBT13",'Deep retrofit'!$AQ$25,"")))&amp;IF(F75="Scenario1PBT14",'Deep retrofit'!$AR$25,IF(F75="Scenario2PBT14",'Deep retrofit'!$AS$25,IF(F75="Scenario3PBT14",'Deep retrofit'!$AT$25,"")))&amp;IF(F75="Scenario1PBT15",'Deep retrofit'!$AU$25,IF(F75="Scenario2PBT15",'Deep retrofit'!$AV$25,IF(F75="Scenario3PBT15",'Deep retrofit'!$AW$25,"")))</f>
        <v/>
      </c>
      <c r="R75" s="117">
        <f t="shared" si="55"/>
        <v>0</v>
      </c>
      <c r="S75" s="117" t="str">
        <f>IF(F75="Scenario1PBT1",'Deep retrofit'!$E$27,IF(F75="Scenario2PBT1",'Deep retrofit'!$F$27,IF(F75="Scenario3PBT1",'Deep retrofit'!$G$27,"")))&amp;IF(F75="Scenario1PBT2",'Deep retrofit'!$H$27,IF(F75="Scenario2PBT2",'Deep retrofit'!$I$27,IF(F75="Scenario3PBT2",'Deep retrofit'!$J$27,"")))&amp;IF(F75="Scenario1PBT3",'Deep retrofit'!$K$27,IF(F75="Scenario2PBT3",'Deep retrofit'!$L$27,IF(F75="Scenario3PBT3",'Deep retrofit'!$M$27,"")))&amp;IF(F75="Scenario1PBT4",'Deep retrofit'!$N$27,IF(F75="Scenario2PBT4",'Deep retrofit'!$O$27,IF(F75="Scenario3PBT4",'Deep retrofit'!$P$27,"")))&amp;IF(F75="Scenario1PBT5",'Deep retrofit'!$Q$27,IF(F75="Scenario2PBT5",'Deep retrofit'!$R$27,IF(F75="Scenario3PBT5",'Deep retrofit'!$S$27,"")))&amp;IF(F75="Scenario1PBT6",'Deep retrofit'!$T$27,IF(F75="Scenario2PBT6",'Deep retrofit'!$U$27,IF(F75="Scenario3PBT6",'Deep retrofit'!$V$27,"")))&amp;IF(F75="Scenario1PBT7",'Deep retrofit'!$W$27,IF(F75="Scenario2PBT7",'Deep retrofit'!$X$27,IF(F75="Scenario3PBT7",'Deep retrofit'!$Y$27,"")))&amp;IF(F75="Scenario1PBT8",'Deep retrofit'!$Z$27,IF(F75="Scenario2PBT8",'Deep retrofit'!$AA$27,IF(F75="Scenario3PBT8",'Deep retrofit'!$AB$27,"")))&amp;IF(F75="Scenario1PBT9",'Deep retrofit'!$AC$27,IF(F75="Scenario2PBT9",'Deep retrofit'!$AD$27,IF(F75="Scenario3PBT9",'Deep retrofit'!$AE$27,"")))&amp;IF(F75="Scenario1PBT10",'Deep retrofit'!$AF$27,IF(F75="Scenario2PBT10",'Deep retrofit'!$AG$27,IF(F75="Scenario3PBT10",'Deep retrofit'!$AH$27,"")))&amp;IF(F75="Scenario1PBT11",'Deep retrofit'!$AI$27,IF(F75="Scenario2PBT11",'Deep retrofit'!$AJ$27,IF(F75="Scenario3PBT11",'Deep retrofit'!$AK$27,"")))&amp;IF(F75="Scenario1PBT12",'Deep retrofit'!$AL$27,IF(F75="Scenario2PBT12",'Deep retrofit'!$AM$27,IF(F75="Scenario3PBT12",'Deep retrofit'!$AN$27,"")))&amp;IF(F75="Scenario1PBT13",'Deep retrofit'!$AO$27,IF(F75="Scenario2PBT13",'Deep retrofit'!$AP$27,IF(F75="Scenario3PBT13",'Deep retrofit'!$AQ$27,"")))&amp;IF(F75="Scenario1PBT14",'Deep retrofit'!$AR$27,IF(F75="Scenario2PBT14",'Deep retrofit'!$AS$27,IF(F75="Scenario3PBT14",'Deep retrofit'!$AT$27,"")))&amp;IF(F75="Scenario1PBT15",'Deep retrofit'!$AU$27,IF(F75="Scenario2PBT15",'Deep retrofit'!$AV$27,IF(F75="Scenario3PBT15",'Deep retrofit'!$AW$27,"")))</f>
        <v/>
      </c>
      <c r="T75" s="207">
        <f t="shared" si="56"/>
        <v>0</v>
      </c>
      <c r="U75" s="206" t="str">
        <f>IF(F75="Scenario1PBT1",'Deep retrofit'!$E$38,IF(F75="Scenario2PBT1",'Deep retrofit'!$F$38,IF(F75="Scenario3PBT1",'Deep retrofit'!$G$38,"")))&amp;IF(F75="Scenario1PBT2",'Deep retrofit'!$H$38,IF(F75="Scenario2PBT2",'Deep retrofit'!$I$38,IF(F75="Scenario3PBT2",'Deep retrofit'!$J$38,"")))&amp;IF(F75="Scenario1PBT3",'Deep retrofit'!$K$38,IF(F75="Scenario2PBT3",'Deep retrofit'!$L$38,IF(F75="Scenario3PBT3",'Deep retrofit'!$M$38,"")))&amp;IF(F75="Scenario1PBT4",'Deep retrofit'!$N$38,IF(F75="Scenario2PBT4",'Deep retrofit'!$O$38,IF(F75="Scenario3PBT4",'Deep retrofit'!$P$38,"")))&amp;IF(F75="Scenario1PBT5",'Deep retrofit'!$Q$38,IF(F75="Scenario2PBT5",'Deep retrofit'!$R$38,IF(F75="Scenario3PBT5",'Deep retrofit'!$S$38,"")))&amp;IF(F75="Scenario1PBT6",'Deep retrofit'!$T$38,IF(F75="Scenario2PBT6",'Deep retrofit'!$U$38,IF(F75="Scenario3PBT6",'Deep retrofit'!$V$38,"")))&amp;IF(F75="Scenario1PBT7",'Deep retrofit'!$W$38,IF(F75="Scenario2PBT7",'Deep retrofit'!$X$38,IF(F75="Scenario3PBT7",'Deep retrofit'!$Y$38,"")))&amp;IF(F75="Scenario1PBT8",'Deep retrofit'!$Z$38,IF(F75="Scenario2PBT8",'Deep retrofit'!$AA$38,IF(F75="Scenario3PBT8",'Deep retrofit'!$AB$38,"")))&amp;IF(F75="Scenario1PBT9",'Deep retrofit'!$AC$38,IF(F75="Scenario2PBT9",'Deep retrofit'!$AD$38,IF(F75="Scenario3PBT9",'Deep retrofit'!$AE$38,"")))&amp;IF(F75="Scenario1PBT10",'Deep retrofit'!$AF$38,IF(F75="Scenario2PBT10",'Deep retrofit'!$AG$38,IF(F75="Scenario3PBT10",'Deep retrofit'!$AH$38,"")))&amp;IF(F75="Scenario1PBT11",'Deep retrofit'!$AI$38,IF(F75="Scenario2PBT11",'Deep retrofit'!$AJ$38,IF(F75="Scenario3PBT11",'Deep retrofit'!$AK$38,"")))&amp;IF(F75="Scenario1PBT12",'Deep retrofit'!$AL$38,IF(F75="Scenario2PBT12",'Deep retrofit'!$AM$38,IF(F75="Scenario3PBT12",'Deep retrofit'!$AN$38,"")))&amp;IF(F75="Scenario1PBT13",'Deep retrofit'!$AO$38,IF(F75="Scenario2PBT13",'Deep retrofit'!$AP$38,IF(F75="Scenario3PBT13",'Deep retrofit'!$AQ$38,"")))&amp;IF(F75="Scenario1PBT14",'Deep retrofit'!$AR$38,IF(F75="Scenario2PBT14",'Deep retrofit'!$AS$38,IF(F75="Scenario3PBT14",'Deep retrofit'!$AT$38,"")))&amp;IF(F75="Scenario1PBT15",'Deep retrofit'!$AU$38,IF(F75="Scenario2PBT15",'Deep retrofit'!$AV$38,IF(F75="Scenario3PBT15",'Deep retrofit'!$AW$38,"")))</f>
        <v/>
      </c>
      <c r="V75" s="117">
        <f t="shared" si="57"/>
        <v>0</v>
      </c>
      <c r="W75" s="117" t="str">
        <f>IF(F75="Scenario1PBT1",'Deep retrofit'!$E$40,IF(F75="Scenario2PBT1",'Deep retrofit'!$F$40,IF(F75="Scenario3PBT1",'Deep retrofit'!$G$40,"")))&amp;IF(F75="Scenario1PBT2",'Deep retrofit'!$H$40,IF(F75="Scenario2PBT2",'Deep retrofit'!$I$40,IF(F75="Scenario3PBT2",'Deep retrofit'!$J$40,"")))&amp;IF(F75="Scenario1PBT3",'Deep retrofit'!$K$40,IF(F75="Scenario2PBT3",'Deep retrofit'!$L$40,IF(F75="Scenario3PBT3",'Deep retrofit'!$M$40,"")))&amp;IF(F75="Scenario1PBT4",'Deep retrofit'!$N$40,IF(F75="Scenario2PBT4",'Deep retrofit'!$O$40,IF(F75="Scenario3PBT4",'Deep retrofit'!$P$40,"")))&amp;IF(F75="Scenario1PBT5",'Deep retrofit'!$Q$40,IF(F75="Scenario2PBT5",'Deep retrofit'!$R$40,IF(F75="Scenario3PBT5",'Deep retrofit'!$S$40,"")))&amp;IF(F75="Scenario1PBT6",'Deep retrofit'!$T$40,IF(F75="Scenario2PBT6",'Deep retrofit'!$U$40,IF(F75="Scenario3PBT6",'Deep retrofit'!$V$40,"")))&amp;IF(F75="Scenario1PBT7",'Deep retrofit'!$W$40,IF(F75="Scenario2PBT7",'Deep retrofit'!$X$40,IF(F75="Scenario3PBT7",'Deep retrofit'!$Y$40,"")))&amp;IF(F75="Scenario1PBT8",'Deep retrofit'!$Z$40,IF(F75="Scenario2PBT8",'Deep retrofit'!$AA$40,IF(F75="Scenario3PBT8",'Deep retrofit'!$AB$40,"")))&amp;IF(F75="Scenario1PBT9",'Deep retrofit'!$AC$40,IF(F75="Scenario2PBT9",'Deep retrofit'!$AD$40,IF(F75="Scenario3PBT9",'Deep retrofit'!$AE$40,"")))&amp;IF(F75="Scenario1PBT10",'Deep retrofit'!$AF$40,IF(F75="Scenario2PBT10",'Deep retrofit'!$AG$40,IF(F75="Scenario3PBT10",'Deep retrofit'!$AH$40,"")))&amp;IF(F75="Scenario1PBT11",'Deep retrofit'!$AI$40,IF(F75="Scenario2PBT11",'Deep retrofit'!$AJ$40,IF(F75="Scenario3PBT11",'Deep retrofit'!$AK$40,"")))&amp;IF(F75="Scenario1PBT12",'Deep retrofit'!$AL$40,IF(F75="Scenario2PBT12",'Deep retrofit'!$AM$40,IF(F75="Scenario3PBT12",'Deep retrofit'!$AN$40,"")))&amp;IF(F75="Scenario1PBT13",'Deep retrofit'!$AO$40,IF(F75="Scenario2PBT13",'Deep retrofit'!$AP$40,IF(F75="Scenario3PBT13",'Deep retrofit'!$AQ$40,"")))&amp;IF(F75="Scenario1PBT14",'Deep retrofit'!$AR$40,IF(F75="Scenario2PBT14",'Deep retrofit'!$AS$40,IF(F75="Scenario3PBT14",'Deep retrofit'!$AT$40,"")))&amp;IF(F75="Scenario1PBT15",'Deep retrofit'!$AU$40,IF(F75="Scenario2PBT15",'Deep retrofit'!$AV$40,IF(F75="Scenario3PBT15",'Deep retrofit'!$AW$40,"")))</f>
        <v/>
      </c>
      <c r="X75" s="117">
        <f t="shared" si="58"/>
        <v>0</v>
      </c>
      <c r="Y75" s="117" t="str">
        <f>IF(F75="Scenario1PBT1",'Deep retrofit'!$E$42,IF(F75="Scenario2PBT1",'Deep retrofit'!$F$42,IF(F75="Scenario3PBT1",'Deep retrofit'!$G$42,"")))&amp;IF(F75="Scenario1PBT2",'Deep retrofit'!$H$42,IF(F75="Scenario2PBT2",'Deep retrofit'!$I$42,IF(F75="Scenario3PBT2",'Deep retrofit'!$J$42,"")))&amp;IF(F75="Scenario1PBT3",'Deep retrofit'!$K$42,IF(F75="Scenario2PBT3",'Deep retrofit'!$L$42,IF(F75="Scenario3PBT3",'Deep retrofit'!$M$42,"")))&amp;IF(F75="Scenario1PBT4",'Deep retrofit'!$N$42,IF(F75="Scenario2PBT4",'Deep retrofit'!$O$42,IF(F75="Scenario3PBT4",'Deep retrofit'!$P$42,"")))&amp;IF(F75="Scenario1PBT5",'Deep retrofit'!$Q$42,IF(F75="Scenario2PBT5",'Deep retrofit'!$R$42,IF(F75="Scenario3PBT5",'Deep retrofit'!$S$42,"")))&amp;IF(F75="Scenario1PBT6",'Deep retrofit'!$T$42,IF(F75="Scenario2PBT6",'Deep retrofit'!$U$42,IF(F75="Scenario3PBT6",'Deep retrofit'!$V$42,"")))&amp;IF(F75="Scenario1PBT7",'Deep retrofit'!$W$42,IF(F75="Scenario2PBT7",'Deep retrofit'!$X$42,IF(F75="Scenario3PBT7",'Deep retrofit'!$Y$42,"")))&amp;IF(F75="Scenario1PBT8",'Deep retrofit'!$Z$42,IF(F75="Scenario2PBT8",'Deep retrofit'!$AA$42,IF(F75="Scenario3PBT8",'Deep retrofit'!$AB$42,"")))&amp;IF(F75="Scenario1PBT9",'Deep retrofit'!$AC$42,IF(F75="Scenario2PBT9",'Deep retrofit'!$AD$42,IF(F75="Scenario3PBT9",'Deep retrofit'!$AE$42,"")))&amp;IF(F75="Scenario1PBT10",'Deep retrofit'!$AF$42,IF(F75="Scenario2PBT10",'Deep retrofit'!$AG$42,IF(F75="Scenario3PBT10",'Deep retrofit'!$AH$42,"")))&amp;IF(F75="Scenario1PBT11",'Deep retrofit'!$AI$42,IF(F75="Scenario2PBT11",'Deep retrofit'!$AJ$42,IF(F75="Scenario3PBT11",'Deep retrofit'!$AK$42,"")))&amp;IF(F75="Scenario1PBT12",'Deep retrofit'!$AL$42,IF(F75="Scenario2PBT12",'Deep retrofit'!$AM$42,IF(F75="Scenario3PBT12",'Deep retrofit'!$AN$42,"")))&amp;IF(F75="Scenario1PBT13",'Deep retrofit'!$AO$42,IF(F75="Scenario2PBT13",'Deep retrofit'!$AP$42,IF(F75="Scenario3PBT13",'Deep retrofit'!$AQ$42,"")))&amp;IF(F75="Scenario1PBT14",'Deep retrofit'!$AR$42,IF(F75="Scenario2PBT14",'Deep retrofit'!$AS$42,IF(F75="Scenario3PBT14",'Deep retrofit'!$AT$42,"")))&amp;IF(F75="Scenario1PBT15",'Deep retrofit'!$AU$42,IF(F75="Scenario2PBT15",'Deep retrofit'!$AV$42,IF(F75="Scenario3PBT15",'Deep retrofit'!$AW$42,"")))</f>
        <v/>
      </c>
      <c r="Z75" s="117">
        <f t="shared" si="59"/>
        <v>0</v>
      </c>
      <c r="AA75" s="269" t="str">
        <f>IF(F75="Scenario1PBT1",'Deep retrofit'!$E$101,IF(F75="Scenario2PBT1",'Deep retrofit'!$F$101,IF(F75="Scenario3PBT1",'Deep retrofit'!$G$101,"")))&amp;IF(F75="Scenario1PBT2",'Deep retrofit'!$H$101,IF(F75="Scenario2PBT2",'Deep retrofit'!$I$101,IF(F75="Scenario3PBT2",'Deep retrofit'!$J$101,"")))&amp;IF(F75="Scenario1PBT3",'Deep retrofit'!$K$101,IF(F75="Scenario2PBT3",'Deep retrofit'!$L$101,IF(F75="Scenario3PBT3",'Deep retrofit'!$M$101,"")))&amp;IF(F75="Scenario1PBT4",'Deep retrofit'!$N$101,IF(F75="Scenario2PBT4",'Deep retrofit'!$O$101,IF(F75="Scenario3PBT4",'Deep retrofit'!$P$101,"")))&amp;IF(F75="Scenario1PBT5",'Deep retrofit'!$Q$101,IF(F75="Scenario2PBT5",'Deep retrofit'!$R$101,IF(F75="Scenario3PBT5",'Deep retrofit'!$S$101,"")))&amp;IF(F75="Scenario1PBT6",'Deep retrofit'!$T$101,IF(F75="Scenario2PBT6",'Deep retrofit'!$U$101,IF(F75="Scenario3PBT6",'Deep retrofit'!$V$101,"")))&amp;IF(F75="Scenario1PBT7",'Deep retrofit'!$W$101,IF(F75="Scenario2PBT7",'Deep retrofit'!$X$101,IF(F75="Scenario3PBT7",'Deep retrofit'!$Y$101,"")))&amp;IF(F75="Scenario1PBT8",'Deep retrofit'!$Z$101,IF(F75="Scenario2PBT8",'Deep retrofit'!$AA$101,IF(F75="Scenario3PBT8",'Deep retrofit'!$AB$101,"")))&amp;IF(F75="Scenario1PBT9",'Deep retrofit'!$AC$101,IF(F75="Scenario2PBT9",'Deep retrofit'!$AD$101,IF(F75="Scenario3PBT9",'Deep retrofit'!$AE$101,"")))&amp;IF(F75="Scenario1PBT10",'Deep retrofit'!$AF$101,IF(F75="Scenario2PBT10",'Deep retrofit'!$AG$101,IF(F75="Scenario3PBT10",'Deep retrofit'!$AH$101,"")))&amp;IF(F75="Scenario1PBT11",'Deep retrofit'!$AI$101,IF(F75="Scenario2PBT11",'Deep retrofit'!$AJ$101,IF(F75="Scenario3PBT11",'Deep retrofit'!$AK$101,"")))&amp;IF(F75="Scenario1PBT12",'Deep retrofit'!$AL$101,IF(F75="Scenario2PBT12",'Deep retrofit'!$AM$101,IF(F75="Scenario3PBT12",'Deep retrofit'!$AN$101,"")))&amp;IF(F75="Scenario1PBT13",'Deep retrofit'!$AO$101,IF(F75="Scenario2PBT13",'Deep retrofit'!$AP$101,IF(F75="Scenario3PBT13",'Deep retrofit'!$AQ$101,"")))&amp;IF(F75="Scenario1PBT14",'Deep retrofit'!$AR$101,IF(F75="Scenario2PBT14",'Deep retrofit'!$AS$101,IF(F75="Scenario3PBT14",'Deep retrofit'!$AT$101,"")))&amp;IF(F75="Scenario1PBT15",'Deep retrofit'!$AU$101,IF(F75="Scenario2PBT15",'Deep retrofit'!$AV$101,IF(F75="Scenario3PBT15",'Deep retrofit'!$AW$101,"")))</f>
        <v/>
      </c>
      <c r="AB75" s="203">
        <f t="shared" si="60"/>
        <v>0</v>
      </c>
      <c r="AC75" s="372" t="str">
        <f t="shared" si="61"/>
        <v/>
      </c>
      <c r="AD75" s="353">
        <f>IF(AC75="",IFERROR('Projection_Base-case'!G76-G75,0),0)</f>
        <v>0</v>
      </c>
      <c r="AE75" s="350">
        <f t="shared" si="37"/>
        <v>0</v>
      </c>
      <c r="AF75" s="361">
        <f>IFERROR(100*AD75/'Projection_Base-case'!G76,0)</f>
        <v>0</v>
      </c>
      <c r="AG75" s="352">
        <f>IF(AC75="",IFERROR('Projection_Base-case'!I76-I75,0),0)</f>
        <v>0</v>
      </c>
      <c r="AH75" s="353">
        <f t="shared" si="38"/>
        <v>0</v>
      </c>
      <c r="AI75" s="361">
        <f>IFERROR(100*AG75/'Projection_Base-case'!I76,0)</f>
        <v>0</v>
      </c>
      <c r="AJ75" s="352">
        <f>IF(AC75="",IFERROR('Projection_Base-case'!K76-K75,0),0)</f>
        <v>0</v>
      </c>
      <c r="AK75" s="353">
        <f t="shared" si="39"/>
        <v>0</v>
      </c>
      <c r="AL75" s="361">
        <f>IFERROR(100*AJ75/'Projection_Base-case'!K76,0)</f>
        <v>0</v>
      </c>
      <c r="AM75" s="352">
        <f>-IF(AC75="",IFERROR('Projection_Base-case'!M76-M75,0),0)</f>
        <v>0</v>
      </c>
      <c r="AN75" s="353">
        <f t="shared" si="40"/>
        <v>0</v>
      </c>
      <c r="AO75" s="354">
        <f>IFERROR(IF('Projection_Base-case'!N76&gt;0,100*AN75/'Projection_Base-case'!N76,100*AN75/N75),0)</f>
        <v>0</v>
      </c>
      <c r="AP75" s="355">
        <f>IF(AC75="",IFERROR('Projection_Base-case'!O76-O75,0),0)</f>
        <v>0</v>
      </c>
      <c r="AQ75" s="356">
        <f t="shared" si="41"/>
        <v>0</v>
      </c>
      <c r="AR75" s="356">
        <f>IFERROR(100*AP75/'Projection_Base-case'!O76,0)</f>
        <v>0</v>
      </c>
      <c r="AS75" s="355">
        <f>IF(AC75="",IFERROR('Projection_Base-case'!Q76-Q75,0),0)</f>
        <v>0</v>
      </c>
      <c r="AT75" s="356">
        <f t="shared" si="42"/>
        <v>0</v>
      </c>
      <c r="AU75" s="356">
        <f>IFERROR(100*AS75/'Projection_Base-case'!Q76,0)</f>
        <v>0</v>
      </c>
      <c r="AV75" s="355">
        <f>IF(AC75="",IFERROR('Projection_Base-case'!S76-S75,0),0)</f>
        <v>0</v>
      </c>
      <c r="AW75" s="356">
        <f t="shared" si="43"/>
        <v>0</v>
      </c>
      <c r="AX75" s="357">
        <f>IFERROR(100*AV75/'Projection_Base-case'!S76,0)</f>
        <v>0</v>
      </c>
      <c r="AY75" s="358">
        <f>IF(AC75="",IFERROR('Projection_Base-case'!U76-U75,0),0)</f>
        <v>0</v>
      </c>
      <c r="AZ75" s="359">
        <f t="shared" si="44"/>
        <v>0</v>
      </c>
      <c r="BA75" s="359">
        <f>IFERROR(100*AY75/'Projection_Base-case'!U76,0)</f>
        <v>0</v>
      </c>
      <c r="BB75" s="358">
        <f>IF(AC75="",IFERROR('Projection_Base-case'!W76-W75,0),0)</f>
        <v>0</v>
      </c>
      <c r="BC75" s="359">
        <f t="shared" si="45"/>
        <v>0</v>
      </c>
      <c r="BD75" s="359">
        <f>IFERROR(100*BB75/'Projection_Base-case'!W76,0)</f>
        <v>0</v>
      </c>
      <c r="BE75" s="358">
        <f>IF(AC75="",IFERROR('Projection_Base-case'!Y76-Y75,0),0)</f>
        <v>0</v>
      </c>
      <c r="BF75" s="359">
        <f t="shared" si="46"/>
        <v>0</v>
      </c>
      <c r="BG75" s="359">
        <f>IFERROR(100*BE75/'Projection_Base-case'!Y76,0)</f>
        <v>0</v>
      </c>
      <c r="BH75" s="359">
        <f t="shared" si="47"/>
        <v>0</v>
      </c>
      <c r="BI75" s="360">
        <f t="shared" si="48"/>
        <v>0</v>
      </c>
    </row>
    <row r="76" spans="1:61" ht="15.6">
      <c r="A76" s="205">
        <v>72</v>
      </c>
      <c r="B76" s="347">
        <f>IF('Projection_Base-case'!B77&lt;&gt;"",'Projection_Base-case'!B77,0)</f>
        <v>0</v>
      </c>
      <c r="C76" s="347">
        <f>IF('Projection_Base-case'!C77&lt;&gt;"",'Projection_Base-case'!C77,0)</f>
        <v>0</v>
      </c>
      <c r="D76" s="347">
        <f>IF('Projection_Base-case'!D77&lt;&gt;"",'Projection_Base-case'!D77,0)</f>
        <v>0</v>
      </c>
      <c r="E76" s="346"/>
      <c r="F76" s="202" t="str">
        <f t="shared" si="49"/>
        <v>0</v>
      </c>
      <c r="G76" s="177" t="str">
        <f>IF(F76="Scenario1PBT1",'Deep retrofit'!$E$6,IF(F76="Scenario2PBT1",'Deep retrofit'!$F$6,IF(F76="Scenario3PBT1",'Deep retrofit'!$G$6,"")))&amp;IF(F76="Scenario1PBT2",'Deep retrofit'!$H$6,IF(F76="Scenario2PBT2",'Deep retrofit'!$I$6,IF(F76="Scenario3PBT2",'Deep retrofit'!$J$6,"")))&amp;IF(F76="Scenario1PBT3",'Deep retrofit'!$K$6,IF(F76="Scenario2PBT3",'Deep retrofit'!$L$6,IF(F76="Scenario3PBT3",'Deep retrofit'!$M$6,"")))&amp;IF(F76="Scenario1PBT4",'Deep retrofit'!$N$6,IF(F76="Scenario2PBT4",'Deep retrofit'!$O$6,IF(F76="Scenario3PBT4",'Deep retrofit'!$P$6,"")))&amp;IF(F76="Scenario1PBT5",'Deep retrofit'!$Q$6,IF(F76="Scenario2PBT5",'Deep retrofit'!$R$6,IF(F76="Scenario3PBT5",'Deep retrofit'!$S$6,"")))&amp;IF(F76="Scenario1PBT6",'Deep retrofit'!$T$6,IF(F76="Scenario2PBT6",'Deep retrofit'!$U$6,IF(F76="Scenario3PBT6",'Deep retrofit'!$V$6,"")))&amp;IF(F76="Scenario1PBT7",'Deep retrofit'!$W$6,IF(F76="Scenario2PBT7",'Deep retrofit'!$X$6,IF(F76="Scenario3PBT7",'Deep retrofit'!$Y$6,"")))&amp;IF(F76="Scenario1PBT8",'Deep retrofit'!$Z$6,IF(F76="Scenario2PBT8",'Deep retrofit'!$AA$6,IF(F76="Scenario3PBT8",'Deep retrofit'!$AB$6,"")))&amp;IF(F76="Scenario1PBT9",'Deep retrofit'!$AC$6,IF(F76="Scenario2PBT9",'Deep retrofit'!$AD$6,IF(F76="Scenario3PBT9",'Deep retrofit'!$AE$6,"")))&amp;IF(F76="Scenario1PBT10",'Deep retrofit'!$AF$6,IF(F76="Scenario2PBT10",'Deep retrofit'!$AG$6,IF(F76="Scenario3PBT10",'Deep retrofit'!$AH$6,"")))&amp;IF(F76="Scenario1PBT11",'Deep retrofit'!$AI$6,IF(F76="Scenario2PBT11",'Deep retrofit'!$AJ$6,IF(F76="Scenario3PBT11",'Deep retrofit'!$AK$6,"")))&amp;IF(F76="Scenario1PBT12",'Deep retrofit'!$AL$6,IF(F76="Scenario2PBT12",'Deep retrofit'!$AM$6,IF(F76="Scenario3PBT12",'Deep retrofit'!$AN$6,"")))&amp;IF(F76="Scenario1PBT13",'Deep retrofit'!$AO$6,IF(F76="Scenario2PBT13",'Deep retrofit'!$AP$6,IF(F76="Scenario3PBT13",'Deep retrofit'!$AQ$6,"")))&amp;IF(F76="Scenario1PBT14",'Deep retrofit'!$AR$6,IF(F76="Scenario2PBT14",'Deep retrofit'!$AS$6,IF(F76="Scenario3PBT14",'Deep retrofit'!$AT$6,"")))&amp;IF(F76="Scenario1PBT15",'Deep retrofit'!$AU$6,IF(F76="Scenario2PBT15",'Deep retrofit'!$AV$6,IF(F76="Scenario3PBT15",'Deep retrofit'!$AW$6,"")))</f>
        <v/>
      </c>
      <c r="H76" s="117">
        <f t="shared" si="50"/>
        <v>0</v>
      </c>
      <c r="I76" s="178" t="str">
        <f>IF(F76="Scenario1PBT1",'Deep retrofit'!$E$16,IF(F76="Scenario2PBT1",'Deep retrofit'!$F$16,IF(F76="Scenario3PBT1",'Deep retrofit'!$G$16,"")))&amp;IF(F76="Scenario1PBT2",'Deep retrofit'!$H$16,IF(F76="Scenario2PBT2",'Deep retrofit'!$I$16,IF(F76="Scenario3PBT2",'Deep retrofit'!$J$16,"")))&amp;IF(F76="Scenario1PBT3",'Deep retrofit'!$K$16,IF(F76="Scenario2PBT3",'Deep retrofit'!$L$16,IF(F76="Scenario3PBT3",'Deep retrofit'!$M$16,"")))&amp;IF(F76="Scenario1PBT4",'Deep retrofit'!$N$16,IF(F76="Scenario2PBT4",'Deep retrofit'!$O$16,IF(F76="Scenario3PBT4",'Deep retrofit'!$P$16,"")))&amp;IF(F76="Scenario1PBT5",'Deep retrofit'!$Q$16,IF(F76="Scenario2PBT5",'Deep retrofit'!$R$16,IF(F76="Scenario3PBT5",'Deep retrofit'!$S$16,"")))&amp;IF(F76="Scenario1PBT6",'Deep retrofit'!$T$16,IF(F76="Scenario2PBT6",'Deep retrofit'!$U$16,IF(F76="Scenario3PBT6",'Deep retrofit'!$V$16,"")))&amp;IF(F76="Scenario1PBT7",'Deep retrofit'!$W$16,IF(F76="Scenario2PBT7",'Deep retrofit'!$X$16,IF(F76="Scenario3PBT7",'Deep retrofit'!$Y$16,"")))&amp;IF(F76="Scenario1PBT8",'Deep retrofit'!$Z$16,IF(F76="Scenario2PBT8",'Deep retrofit'!$AA$16,IF(F76="Scenario3PBT8",'Deep retrofit'!$AB$16,"")))&amp;IF(F76="Scenario1PBT9",'Deep retrofit'!$AC$16,IF(F76="Scenario2PBT9",'Deep retrofit'!$AD$16,IF(F76="Scenario3PBT9",'Deep retrofit'!$AE$16,"")))&amp;IF(F76="Scenario1PBT10",'Deep retrofit'!$AF$16,IF(F76="Scenario2PBT10",'Deep retrofit'!$AG$16,IF(F76="Scenario3PBT10",'Deep retrofit'!$AH$16,"")))&amp;IF(F76="Scenario1PBT11",'Deep retrofit'!$AI$16,IF(F76="Scenario2PBT11",'Deep retrofit'!$AJ$16,IF(F76="Scenario3PBT11",'Deep retrofit'!$AK$16,"")))&amp;IF(F76="Scenario1PBT12",'Deep retrofit'!$AL$16,IF(F76="Scenario2PBT12",'Deep retrofit'!$AM$16,IF(F76="Scenario3PBT12",'Deep retrofit'!$AN$16,"")))&amp;IF(F76="Scenario1PBT13",'Deep retrofit'!$AO$16,IF(F76="Scenario2PBT13",'Deep retrofit'!$AP$16,IF(F76="Scenario3PBT13",'Deep retrofit'!$AQ$16,"")))&amp;IF(F76="Scenario1PBT14",'Deep retrofit'!$AR$16,IF(F76="Scenario2PBT14",'Deep retrofit'!$AS$16,IF(F76="Scenario3PBT14",'Deep retrofit'!$AT$16,"")))&amp;IF(F76="Scenario1PBT15",'Deep retrofit'!$AU$16,IF(F76="Scenario2PBT15",'Deep retrofit'!$AV$16,IF(F76="Scenario3PBT15",'Deep retrofit'!$AW$16,"")))</f>
        <v/>
      </c>
      <c r="J76" s="117">
        <f t="shared" si="51"/>
        <v>0</v>
      </c>
      <c r="K76" s="117" t="str">
        <f>IF(F76="Scenario1PBT1",'Deep retrofit'!$E$18,IF(F76="Scenario2PBT1",'Deep retrofit'!$F$18,IF(F76="Scenario3PBT1",'Deep retrofit'!$G$18,"")))&amp;IF(F76="Scenario1PBT2",'Deep retrofit'!$H$18,IF(F76="Scenario2PBT2",'Deep retrofit'!$I$18,IF(F76="Scenario3PBT2",'Deep retrofit'!$J$18,"")))&amp;IF(F76="Scenario1PBT3",'Deep retrofit'!$K$18,IF(F76="Scenario2PBT3",'Deep retrofit'!$L$18,IF(F76="Scenario3PBT3",'Deep retrofit'!$M$18,"")))&amp;IF(F76="Scenario1PBT4",'Deep retrofit'!$N$18,IF(F76="Scenario2PBT4",'Deep retrofit'!$O$18,IF(F76="Scenario3PBT4",'Deep retrofit'!$P$18,"")))&amp;IF(F76="Scenario1PBT5",'Deep retrofit'!$Q$18,IF(F76="Scenario2PBT5",'Deep retrofit'!$R$18,IF(F76="Scenario3PBT5",'Deep retrofit'!$S$18,"")))&amp;IF(F76="Scenario1PBT6",'Deep retrofit'!$T$18,IF(F76="Scenario2PBT6",'Deep retrofit'!$U$18,IF(F76="Scenario3PBT6",'Deep retrofit'!$V$18,"")))&amp;IF(F76="Scenario1PBT7",'Deep retrofit'!$W$18,IF(F76="Scenario2PBT7",'Deep retrofit'!$X$18,IF(F76="Scenario3PBT7",'Deep retrofit'!$Y$18,"")))&amp;IF(F76="Scenario1PBT8",'Deep retrofit'!$Z$18,IF(F76="Scenario2PBT8",'Deep retrofit'!$AA$18,IF(F76="Scenario3PBT8",'Deep retrofit'!$AB$18,"")))&amp;IF(F76="Scenario1PBT9",'Deep retrofit'!$AC$18,IF(F76="Scenario2PBT9",'Deep retrofit'!$AD$18,IF(F76="Scenario3PBT9",'Deep retrofit'!$AE$18,"")))&amp;IF(F76="Scenario1PBT10",'Deep retrofit'!$AF$18,IF(F76="Scenario2PBT10",'Deep retrofit'!$AG$18,IF(F76="Scenario3PBT10",'Deep retrofit'!$AH$18,"")))&amp;IF(F76="Scenario1PBT11",'Deep retrofit'!$AI$18,IF(F76="Scenario2PBT11",'Deep retrofit'!$AJ$18,IF(F76="Scenario3PBT11",'Deep retrofit'!$AK$18,"")))&amp;IF(F76="Scenario1PBT12",'Deep retrofit'!$AL$18,IF(F76="Scenario2PBT12",'Deep retrofit'!$AM$18,IF(F76="Scenario3PBT12",'Deep retrofit'!$AN$18,"")))&amp;IF(F76="Scenario1PBT13",'Deep retrofit'!$AO$18,IF(F76="Scenario2PBT13",'Deep retrofit'!$AP$18,IF(F76="Scenario3PBT13",'Deep retrofit'!$AQ$18,"")))&amp;IF(F76="Scenario1PBT14",'Deep retrofit'!$AR$18,IF(F76="Scenario2PBT14",'Deep retrofit'!$AS$18,IF(F76="Scenario3PBT14",'Deep retrofit'!$AT$18,"")))&amp;IF(F76="Scenario1PBT15",'Deep retrofit'!$AU$18,IF(F76="Scenario2PBT15",'Deep retrofit'!$AV$18,IF(F76="Scenario3PBT15",'Deep retrofit'!$AW$18,"")))</f>
        <v/>
      </c>
      <c r="L76" s="117">
        <f t="shared" si="52"/>
        <v>0</v>
      </c>
      <c r="M76" s="117" t="str">
        <f>IF(F76="Scenario1PBT1",'Deep retrofit'!$E$20,IF(F76="Scenario2PBT1",'Deep retrofit'!$F$20,IF(F76="Scenario3PBT1",'Deep retrofit'!$G$20,"")))&amp;IF(F76="Scenario1PBT2",'Deep retrofit'!$H$20,IF(F76="Scenario2PBT2",'Deep retrofit'!$I$20,IF(F76="Scenario3PBT2",'Deep retrofit'!$J$20,"")))&amp;IF(F76="Scenario1PBT3",'Deep retrofit'!$K$20,IF(F76="Scenario2PBT3",'Deep retrofit'!$L$20,IF(F76="Scenario3PBT3",'Deep retrofit'!$M$20,"")))&amp;IF(F76="Scenario1PBT4",'Deep retrofit'!$N$20,IF(F76="Scenario2PBT4",'Deep retrofit'!$O$20,IF(F76="Scenario3PBT4",'Deep retrofit'!$P$20,"")))&amp;IF(F76="Scenario1PBT5",'Deep retrofit'!$Q$20,IF(F76="Scenario2PBT5",'Deep retrofit'!$R$20,IF(F76="Scenario3PBT5",'Deep retrofit'!$S$20,"")))&amp;IF(F76="Scenario1PBT6",'Deep retrofit'!$T$20,IF(F76="Scenario2PBT6",'Deep retrofit'!$U$20,IF(F76="Scenario3PBT6",'Deep retrofit'!$V$20,"")))&amp;IF(F76="Scenario1PBT7",'Deep retrofit'!$W$20,IF(F76="Scenario2PBT7",'Deep retrofit'!$X$20,IF(F76="Scenario3PBT7",'Deep retrofit'!$Y$20,"")))&amp;IF(F76="Scenario1PBT8",'Deep retrofit'!$Z$20,IF(F76="Scenario2PBT8",'Deep retrofit'!$AA$20,IF(F76="Scenario3PBT8",'Deep retrofit'!$AB$20,"")))&amp;IF(F76="Scenario1PBT9",'Deep retrofit'!$AC$20,IF(F76="Scenario2PBT9",'Deep retrofit'!$AD$20,IF(F76="Scenario3PBT9",'Deep retrofit'!$AE$20,"")))&amp;IF(F76="Scenario1PBT10",'Deep retrofit'!$AF$20,IF(F76="Scenario2PBT10",'Deep retrofit'!$AG$20,IF(F76="Scenario3PBT10",'Deep retrofit'!$AH$20,"")))&amp;IF(F76="Scenario1PBT11",'Deep retrofit'!$AI$20,IF(F76="Scenario2PBT11",'Deep retrofit'!$AJ$20,IF(F76="Scenario3PBT11",'Deep retrofit'!$AK$20,"")))&amp;IF(F76="Scenario1PBT12",'Deep retrofit'!$AL$20,IF(F76="Scenario2PBT12",'Deep retrofit'!$AM$20,IF(F76="Scenario3PBT12",'Deep retrofit'!$AN$20,"")))&amp;IF(F76="Scenario1PBT13",'Deep retrofit'!$AO$20,IF(F76="Scenario2PBT13",'Deep retrofit'!$AP$20,IF(F76="Scenario3PBT13",'Deep retrofit'!$AQ$20,"")))&amp;IF(F76="Scenario1PBT14",'Deep retrofit'!$AR$20,IF(F76="Scenario2PBT14",'Deep retrofit'!$AS$20,IF(F76="Scenario3PBT14",'Deep retrofit'!$AT$20,"")))&amp;IF(F76="Scenario1PBT15",'Deep retrofit'!$AU$20,IF(F76="Scenario2PBT15",'Deep retrofit'!$AV$20,IF(F76="Scenario3PBT15",'Deep retrofit'!$AW$20,"")))</f>
        <v/>
      </c>
      <c r="N76" s="118">
        <f t="shared" si="53"/>
        <v>0</v>
      </c>
      <c r="O76" s="206" t="str">
        <f>IF(F76="Scenario1PBT1",'Deep retrofit'!$E$23,IF(F76="Scenario2PBT1",'Deep retrofit'!$F$23,IF(F76="Scenario3PBT1",'Deep retrofit'!$G$23,"")))&amp;IF(F76="Scenario1PBT2",'Deep retrofit'!$H$23,IF(F76="Scenario2PBT2",'Deep retrofit'!$I$23,IF(F76="Scenario3PBT2",'Deep retrofit'!$J$23,"")))&amp;IF(F76="Scenario1PBT3",'Deep retrofit'!$K$23,IF(F76="Scenario2PBT3",'Deep retrofit'!$L$23,IF(F76="Scenario3PBT3",'Deep retrofit'!$M$23,"")))&amp;IF(F76="Scenario1PBT4",'Deep retrofit'!$N$23,IF(F76="Scenario2PBT4",'Deep retrofit'!$O$23,IF(F76="Scenario3PBT4",'Deep retrofit'!$P$23,"")))&amp;IF(F76="Scenario1PBT5",'Deep retrofit'!$Q$23,IF(F76="Scenario2PBT5",'Deep retrofit'!$R$23,IF(F76="Scenario3PBT5",'Deep retrofit'!$S$23,"")))&amp;IF(F76="Scenario1PBT6",'Deep retrofit'!$T$23,IF(F76="Scenario2PBT6",'Deep retrofit'!$U$23,IF(F76="Scenario3PBT6",'Deep retrofit'!$V$23,"")))&amp;IF(F76="Scenario1PBT7",'Deep retrofit'!$W$23,IF(F76="Scenario2PBT7",'Deep retrofit'!$X$23,IF(F76="Scenario3PBT7",'Deep retrofit'!$Y$23,"")))&amp;IF(F76="Scenario1PBT8",'Deep retrofit'!$Z$23,IF(F76="Scenario2PBT8",'Deep retrofit'!$AA$23,IF(F76="Scenario3PBT8",'Deep retrofit'!$AB$23,"")))&amp;IF(F76="Scenario1PBT9",'Deep retrofit'!$AC$23,IF(F76="Scenario2PBT9",'Deep retrofit'!$AD$23,IF(F76="Scenario3PBT9",'Deep retrofit'!$AE$23,"")))&amp;IF(F76="Scenario1PBT10",'Deep retrofit'!$AF$23,IF(F76="Scenario2PBT10",'Deep retrofit'!$AG$23,IF(F76="Scenario3PBT10",'Deep retrofit'!$AH$23,"")))&amp;IF(F76="Scenario1PBT11",'Deep retrofit'!$AI$23,IF(F76="Scenario2PBT11",'Deep retrofit'!$AJ$23,IF(F76="Scenario3PBT11",'Deep retrofit'!$AK$23,"")))&amp;IF(F76="Scenario1PBT12",'Deep retrofit'!$AL$23,IF(F76="Scenario2PBT12",'Deep retrofit'!$AM$23,IF(F76="Scenario3PBT12",'Deep retrofit'!$AN$23,"")))&amp;IF(F76="Scenario1PBT13",'Deep retrofit'!$AO$23,IF(F76="Scenario2PBT13",'Deep retrofit'!$AP$23,IF(F76="Scenario3PBT13",'Deep retrofit'!$AQ$23,"")))&amp;IF(F76="Scenario1PBT14",'Deep retrofit'!$AR$23,IF(F76="Scenario2PBT14",'Deep retrofit'!$AS$23,IF(F76="Scenario3PBT14",'Deep retrofit'!$AT$23,"")))&amp;IF(F76="Scenario1PBT15",'Deep retrofit'!$AU$23,IF(F76="Scenario2PBT15",'Deep retrofit'!$AV$23,IF(F76="Scenario3PBT15",'Deep retrofit'!$AW$23,"")))</f>
        <v/>
      </c>
      <c r="P76" s="117">
        <f t="shared" si="54"/>
        <v>0</v>
      </c>
      <c r="Q76" s="117" t="str">
        <f>IF(F76="Scenario1PBT1",'Deep retrofit'!$E$25,IF(F76="Scenario2PBT1",'Deep retrofit'!$F$25,IF(F76="Scenario3PBT1",'Deep retrofit'!$G$25,"")))&amp;IF(F76="Scenario1PBT2",'Deep retrofit'!$H$25,IF(F76="Scenario2PBT2",'Deep retrofit'!$I$25,IF(F76="Scenario3PBT2",'Deep retrofit'!$J$25,"")))&amp;IF(F76="Scenario1PBT3",'Deep retrofit'!$K$25,IF(F76="Scenario2PBT3",'Deep retrofit'!$L$25,IF(F76="Scenario3PBT3",'Deep retrofit'!$M$25,"")))&amp;IF(F76="Scenario1PBT4",'Deep retrofit'!$N$25,IF(F76="Scenario2PBT4",'Deep retrofit'!$O$25,IF(F76="Scenario3PBT4",'Deep retrofit'!$P$25,"")))&amp;IF(F76="Scenario1PBT5",'Deep retrofit'!$Q$25,IF(F76="Scenario2PBT5",'Deep retrofit'!$R$25,IF(F76="Scenario3PBT5",'Deep retrofit'!$S$25,"")))&amp;IF(F76="Scenario1PBT6",'Deep retrofit'!$T$25,IF(F76="Scenario2PBT6",'Deep retrofit'!$U$25,IF(F76="Scenario3PBT6",'Deep retrofit'!$V$25,"")))&amp;IF(F76="Scenario1PBT7",'Deep retrofit'!$W$25,IF(F76="Scenario2PBT7",'Deep retrofit'!$X$25,IF(F76="Scenario3PBT7",'Deep retrofit'!$Y$25,"")))&amp;IF(F76="Scenario1PBT8",'Deep retrofit'!$Z$25,IF(F76="Scenario2PBT8",'Deep retrofit'!$AA$25,IF(F76="Scenario3PBT8",'Deep retrofit'!$AB$25,"")))&amp;IF(F76="Scenario1PBT9",'Deep retrofit'!$AC$25,IF(F76="Scenario2PBT9",'Deep retrofit'!$AD$25,IF(F76="Scenario3PBT9",'Deep retrofit'!$AE$25,"")))&amp;IF(F76="Scenario1PBT10",'Deep retrofit'!$AF$25,IF(F76="Scenario2PBT10",'Deep retrofit'!$AG$25,IF(F76="Scenario3PBT10",'Deep retrofit'!$AH$25,"")))&amp;IF(F76="Scenario1PBT11",'Deep retrofit'!$AI$25,IF(F76="Scenario2PBT11",'Deep retrofit'!$AJ$25,IF(F76="Scenario3PBT11",'Deep retrofit'!$AK$25,"")))&amp;IF(F76="Scenario1PBT12",'Deep retrofit'!$AL$25,IF(F76="Scenario2PBT12",'Deep retrofit'!$AM$25,IF(F76="Scenario3PBT12",'Deep retrofit'!$AN$25,"")))&amp;IF(F76="Scenario1PBT13",'Deep retrofit'!$AO$25,IF(F76="Scenario2PBT13",'Deep retrofit'!$AP$25,IF(F76="Scenario3PBT13",'Deep retrofit'!$AQ$25,"")))&amp;IF(F76="Scenario1PBT14",'Deep retrofit'!$AR$25,IF(F76="Scenario2PBT14",'Deep retrofit'!$AS$25,IF(F76="Scenario3PBT14",'Deep retrofit'!$AT$25,"")))&amp;IF(F76="Scenario1PBT15",'Deep retrofit'!$AU$25,IF(F76="Scenario2PBT15",'Deep retrofit'!$AV$25,IF(F76="Scenario3PBT15",'Deep retrofit'!$AW$25,"")))</f>
        <v/>
      </c>
      <c r="R76" s="117">
        <f t="shared" si="55"/>
        <v>0</v>
      </c>
      <c r="S76" s="117" t="str">
        <f>IF(F76="Scenario1PBT1",'Deep retrofit'!$E$27,IF(F76="Scenario2PBT1",'Deep retrofit'!$F$27,IF(F76="Scenario3PBT1",'Deep retrofit'!$G$27,"")))&amp;IF(F76="Scenario1PBT2",'Deep retrofit'!$H$27,IF(F76="Scenario2PBT2",'Deep retrofit'!$I$27,IF(F76="Scenario3PBT2",'Deep retrofit'!$J$27,"")))&amp;IF(F76="Scenario1PBT3",'Deep retrofit'!$K$27,IF(F76="Scenario2PBT3",'Deep retrofit'!$L$27,IF(F76="Scenario3PBT3",'Deep retrofit'!$M$27,"")))&amp;IF(F76="Scenario1PBT4",'Deep retrofit'!$N$27,IF(F76="Scenario2PBT4",'Deep retrofit'!$O$27,IF(F76="Scenario3PBT4",'Deep retrofit'!$P$27,"")))&amp;IF(F76="Scenario1PBT5",'Deep retrofit'!$Q$27,IF(F76="Scenario2PBT5",'Deep retrofit'!$R$27,IF(F76="Scenario3PBT5",'Deep retrofit'!$S$27,"")))&amp;IF(F76="Scenario1PBT6",'Deep retrofit'!$T$27,IF(F76="Scenario2PBT6",'Deep retrofit'!$U$27,IF(F76="Scenario3PBT6",'Deep retrofit'!$V$27,"")))&amp;IF(F76="Scenario1PBT7",'Deep retrofit'!$W$27,IF(F76="Scenario2PBT7",'Deep retrofit'!$X$27,IF(F76="Scenario3PBT7",'Deep retrofit'!$Y$27,"")))&amp;IF(F76="Scenario1PBT8",'Deep retrofit'!$Z$27,IF(F76="Scenario2PBT8",'Deep retrofit'!$AA$27,IF(F76="Scenario3PBT8",'Deep retrofit'!$AB$27,"")))&amp;IF(F76="Scenario1PBT9",'Deep retrofit'!$AC$27,IF(F76="Scenario2PBT9",'Deep retrofit'!$AD$27,IF(F76="Scenario3PBT9",'Deep retrofit'!$AE$27,"")))&amp;IF(F76="Scenario1PBT10",'Deep retrofit'!$AF$27,IF(F76="Scenario2PBT10",'Deep retrofit'!$AG$27,IF(F76="Scenario3PBT10",'Deep retrofit'!$AH$27,"")))&amp;IF(F76="Scenario1PBT11",'Deep retrofit'!$AI$27,IF(F76="Scenario2PBT11",'Deep retrofit'!$AJ$27,IF(F76="Scenario3PBT11",'Deep retrofit'!$AK$27,"")))&amp;IF(F76="Scenario1PBT12",'Deep retrofit'!$AL$27,IF(F76="Scenario2PBT12",'Deep retrofit'!$AM$27,IF(F76="Scenario3PBT12",'Deep retrofit'!$AN$27,"")))&amp;IF(F76="Scenario1PBT13",'Deep retrofit'!$AO$27,IF(F76="Scenario2PBT13",'Deep retrofit'!$AP$27,IF(F76="Scenario3PBT13",'Deep retrofit'!$AQ$27,"")))&amp;IF(F76="Scenario1PBT14",'Deep retrofit'!$AR$27,IF(F76="Scenario2PBT14",'Deep retrofit'!$AS$27,IF(F76="Scenario3PBT14",'Deep retrofit'!$AT$27,"")))&amp;IF(F76="Scenario1PBT15",'Deep retrofit'!$AU$27,IF(F76="Scenario2PBT15",'Deep retrofit'!$AV$27,IF(F76="Scenario3PBT15",'Deep retrofit'!$AW$27,"")))</f>
        <v/>
      </c>
      <c r="T76" s="207">
        <f t="shared" si="56"/>
        <v>0</v>
      </c>
      <c r="U76" s="206" t="str">
        <f>IF(F76="Scenario1PBT1",'Deep retrofit'!$E$38,IF(F76="Scenario2PBT1",'Deep retrofit'!$F$38,IF(F76="Scenario3PBT1",'Deep retrofit'!$G$38,"")))&amp;IF(F76="Scenario1PBT2",'Deep retrofit'!$H$38,IF(F76="Scenario2PBT2",'Deep retrofit'!$I$38,IF(F76="Scenario3PBT2",'Deep retrofit'!$J$38,"")))&amp;IF(F76="Scenario1PBT3",'Deep retrofit'!$K$38,IF(F76="Scenario2PBT3",'Deep retrofit'!$L$38,IF(F76="Scenario3PBT3",'Deep retrofit'!$M$38,"")))&amp;IF(F76="Scenario1PBT4",'Deep retrofit'!$N$38,IF(F76="Scenario2PBT4",'Deep retrofit'!$O$38,IF(F76="Scenario3PBT4",'Deep retrofit'!$P$38,"")))&amp;IF(F76="Scenario1PBT5",'Deep retrofit'!$Q$38,IF(F76="Scenario2PBT5",'Deep retrofit'!$R$38,IF(F76="Scenario3PBT5",'Deep retrofit'!$S$38,"")))&amp;IF(F76="Scenario1PBT6",'Deep retrofit'!$T$38,IF(F76="Scenario2PBT6",'Deep retrofit'!$U$38,IF(F76="Scenario3PBT6",'Deep retrofit'!$V$38,"")))&amp;IF(F76="Scenario1PBT7",'Deep retrofit'!$W$38,IF(F76="Scenario2PBT7",'Deep retrofit'!$X$38,IF(F76="Scenario3PBT7",'Deep retrofit'!$Y$38,"")))&amp;IF(F76="Scenario1PBT8",'Deep retrofit'!$Z$38,IF(F76="Scenario2PBT8",'Deep retrofit'!$AA$38,IF(F76="Scenario3PBT8",'Deep retrofit'!$AB$38,"")))&amp;IF(F76="Scenario1PBT9",'Deep retrofit'!$AC$38,IF(F76="Scenario2PBT9",'Deep retrofit'!$AD$38,IF(F76="Scenario3PBT9",'Deep retrofit'!$AE$38,"")))&amp;IF(F76="Scenario1PBT10",'Deep retrofit'!$AF$38,IF(F76="Scenario2PBT10",'Deep retrofit'!$AG$38,IF(F76="Scenario3PBT10",'Deep retrofit'!$AH$38,"")))&amp;IF(F76="Scenario1PBT11",'Deep retrofit'!$AI$38,IF(F76="Scenario2PBT11",'Deep retrofit'!$AJ$38,IF(F76="Scenario3PBT11",'Deep retrofit'!$AK$38,"")))&amp;IF(F76="Scenario1PBT12",'Deep retrofit'!$AL$38,IF(F76="Scenario2PBT12",'Deep retrofit'!$AM$38,IF(F76="Scenario3PBT12",'Deep retrofit'!$AN$38,"")))&amp;IF(F76="Scenario1PBT13",'Deep retrofit'!$AO$38,IF(F76="Scenario2PBT13",'Deep retrofit'!$AP$38,IF(F76="Scenario3PBT13",'Deep retrofit'!$AQ$38,"")))&amp;IF(F76="Scenario1PBT14",'Deep retrofit'!$AR$38,IF(F76="Scenario2PBT14",'Deep retrofit'!$AS$38,IF(F76="Scenario3PBT14",'Deep retrofit'!$AT$38,"")))&amp;IF(F76="Scenario1PBT15",'Deep retrofit'!$AU$38,IF(F76="Scenario2PBT15",'Deep retrofit'!$AV$38,IF(F76="Scenario3PBT15",'Deep retrofit'!$AW$38,"")))</f>
        <v/>
      </c>
      <c r="V76" s="117">
        <f t="shared" si="57"/>
        <v>0</v>
      </c>
      <c r="W76" s="117" t="str">
        <f>IF(F76="Scenario1PBT1",'Deep retrofit'!$E$40,IF(F76="Scenario2PBT1",'Deep retrofit'!$F$40,IF(F76="Scenario3PBT1",'Deep retrofit'!$G$40,"")))&amp;IF(F76="Scenario1PBT2",'Deep retrofit'!$H$40,IF(F76="Scenario2PBT2",'Deep retrofit'!$I$40,IF(F76="Scenario3PBT2",'Deep retrofit'!$J$40,"")))&amp;IF(F76="Scenario1PBT3",'Deep retrofit'!$K$40,IF(F76="Scenario2PBT3",'Deep retrofit'!$L$40,IF(F76="Scenario3PBT3",'Deep retrofit'!$M$40,"")))&amp;IF(F76="Scenario1PBT4",'Deep retrofit'!$N$40,IF(F76="Scenario2PBT4",'Deep retrofit'!$O$40,IF(F76="Scenario3PBT4",'Deep retrofit'!$P$40,"")))&amp;IF(F76="Scenario1PBT5",'Deep retrofit'!$Q$40,IF(F76="Scenario2PBT5",'Deep retrofit'!$R$40,IF(F76="Scenario3PBT5",'Deep retrofit'!$S$40,"")))&amp;IF(F76="Scenario1PBT6",'Deep retrofit'!$T$40,IF(F76="Scenario2PBT6",'Deep retrofit'!$U$40,IF(F76="Scenario3PBT6",'Deep retrofit'!$V$40,"")))&amp;IF(F76="Scenario1PBT7",'Deep retrofit'!$W$40,IF(F76="Scenario2PBT7",'Deep retrofit'!$X$40,IF(F76="Scenario3PBT7",'Deep retrofit'!$Y$40,"")))&amp;IF(F76="Scenario1PBT8",'Deep retrofit'!$Z$40,IF(F76="Scenario2PBT8",'Deep retrofit'!$AA$40,IF(F76="Scenario3PBT8",'Deep retrofit'!$AB$40,"")))&amp;IF(F76="Scenario1PBT9",'Deep retrofit'!$AC$40,IF(F76="Scenario2PBT9",'Deep retrofit'!$AD$40,IF(F76="Scenario3PBT9",'Deep retrofit'!$AE$40,"")))&amp;IF(F76="Scenario1PBT10",'Deep retrofit'!$AF$40,IF(F76="Scenario2PBT10",'Deep retrofit'!$AG$40,IF(F76="Scenario3PBT10",'Deep retrofit'!$AH$40,"")))&amp;IF(F76="Scenario1PBT11",'Deep retrofit'!$AI$40,IF(F76="Scenario2PBT11",'Deep retrofit'!$AJ$40,IF(F76="Scenario3PBT11",'Deep retrofit'!$AK$40,"")))&amp;IF(F76="Scenario1PBT12",'Deep retrofit'!$AL$40,IF(F76="Scenario2PBT12",'Deep retrofit'!$AM$40,IF(F76="Scenario3PBT12",'Deep retrofit'!$AN$40,"")))&amp;IF(F76="Scenario1PBT13",'Deep retrofit'!$AO$40,IF(F76="Scenario2PBT13",'Deep retrofit'!$AP$40,IF(F76="Scenario3PBT13",'Deep retrofit'!$AQ$40,"")))&amp;IF(F76="Scenario1PBT14",'Deep retrofit'!$AR$40,IF(F76="Scenario2PBT14",'Deep retrofit'!$AS$40,IF(F76="Scenario3PBT14",'Deep retrofit'!$AT$40,"")))&amp;IF(F76="Scenario1PBT15",'Deep retrofit'!$AU$40,IF(F76="Scenario2PBT15",'Deep retrofit'!$AV$40,IF(F76="Scenario3PBT15",'Deep retrofit'!$AW$40,"")))</f>
        <v/>
      </c>
      <c r="X76" s="117">
        <f t="shared" si="58"/>
        <v>0</v>
      </c>
      <c r="Y76" s="117" t="str">
        <f>IF(F76="Scenario1PBT1",'Deep retrofit'!$E$42,IF(F76="Scenario2PBT1",'Deep retrofit'!$F$42,IF(F76="Scenario3PBT1",'Deep retrofit'!$G$42,"")))&amp;IF(F76="Scenario1PBT2",'Deep retrofit'!$H$42,IF(F76="Scenario2PBT2",'Deep retrofit'!$I$42,IF(F76="Scenario3PBT2",'Deep retrofit'!$J$42,"")))&amp;IF(F76="Scenario1PBT3",'Deep retrofit'!$K$42,IF(F76="Scenario2PBT3",'Deep retrofit'!$L$42,IF(F76="Scenario3PBT3",'Deep retrofit'!$M$42,"")))&amp;IF(F76="Scenario1PBT4",'Deep retrofit'!$N$42,IF(F76="Scenario2PBT4",'Deep retrofit'!$O$42,IF(F76="Scenario3PBT4",'Deep retrofit'!$P$42,"")))&amp;IF(F76="Scenario1PBT5",'Deep retrofit'!$Q$42,IF(F76="Scenario2PBT5",'Deep retrofit'!$R$42,IF(F76="Scenario3PBT5",'Deep retrofit'!$S$42,"")))&amp;IF(F76="Scenario1PBT6",'Deep retrofit'!$T$42,IF(F76="Scenario2PBT6",'Deep retrofit'!$U$42,IF(F76="Scenario3PBT6",'Deep retrofit'!$V$42,"")))&amp;IF(F76="Scenario1PBT7",'Deep retrofit'!$W$42,IF(F76="Scenario2PBT7",'Deep retrofit'!$X$42,IF(F76="Scenario3PBT7",'Deep retrofit'!$Y$42,"")))&amp;IF(F76="Scenario1PBT8",'Deep retrofit'!$Z$42,IF(F76="Scenario2PBT8",'Deep retrofit'!$AA$42,IF(F76="Scenario3PBT8",'Deep retrofit'!$AB$42,"")))&amp;IF(F76="Scenario1PBT9",'Deep retrofit'!$AC$42,IF(F76="Scenario2PBT9",'Deep retrofit'!$AD$42,IF(F76="Scenario3PBT9",'Deep retrofit'!$AE$42,"")))&amp;IF(F76="Scenario1PBT10",'Deep retrofit'!$AF$42,IF(F76="Scenario2PBT10",'Deep retrofit'!$AG$42,IF(F76="Scenario3PBT10",'Deep retrofit'!$AH$42,"")))&amp;IF(F76="Scenario1PBT11",'Deep retrofit'!$AI$42,IF(F76="Scenario2PBT11",'Deep retrofit'!$AJ$42,IF(F76="Scenario3PBT11",'Deep retrofit'!$AK$42,"")))&amp;IF(F76="Scenario1PBT12",'Deep retrofit'!$AL$42,IF(F76="Scenario2PBT12",'Deep retrofit'!$AM$42,IF(F76="Scenario3PBT12",'Deep retrofit'!$AN$42,"")))&amp;IF(F76="Scenario1PBT13",'Deep retrofit'!$AO$42,IF(F76="Scenario2PBT13",'Deep retrofit'!$AP$42,IF(F76="Scenario3PBT13",'Deep retrofit'!$AQ$42,"")))&amp;IF(F76="Scenario1PBT14",'Deep retrofit'!$AR$42,IF(F76="Scenario2PBT14",'Deep retrofit'!$AS$42,IF(F76="Scenario3PBT14",'Deep retrofit'!$AT$42,"")))&amp;IF(F76="Scenario1PBT15",'Deep retrofit'!$AU$42,IF(F76="Scenario2PBT15",'Deep retrofit'!$AV$42,IF(F76="Scenario3PBT15",'Deep retrofit'!$AW$42,"")))</f>
        <v/>
      </c>
      <c r="Z76" s="117">
        <f t="shared" si="59"/>
        <v>0</v>
      </c>
      <c r="AA76" s="269" t="str">
        <f>IF(F76="Scenario1PBT1",'Deep retrofit'!$E$101,IF(F76="Scenario2PBT1",'Deep retrofit'!$F$101,IF(F76="Scenario3PBT1",'Deep retrofit'!$G$101,"")))&amp;IF(F76="Scenario1PBT2",'Deep retrofit'!$H$101,IF(F76="Scenario2PBT2",'Deep retrofit'!$I$101,IF(F76="Scenario3PBT2",'Deep retrofit'!$J$101,"")))&amp;IF(F76="Scenario1PBT3",'Deep retrofit'!$K$101,IF(F76="Scenario2PBT3",'Deep retrofit'!$L$101,IF(F76="Scenario3PBT3",'Deep retrofit'!$M$101,"")))&amp;IF(F76="Scenario1PBT4",'Deep retrofit'!$N$101,IF(F76="Scenario2PBT4",'Deep retrofit'!$O$101,IF(F76="Scenario3PBT4",'Deep retrofit'!$P$101,"")))&amp;IF(F76="Scenario1PBT5",'Deep retrofit'!$Q$101,IF(F76="Scenario2PBT5",'Deep retrofit'!$R$101,IF(F76="Scenario3PBT5",'Deep retrofit'!$S$101,"")))&amp;IF(F76="Scenario1PBT6",'Deep retrofit'!$T$101,IF(F76="Scenario2PBT6",'Deep retrofit'!$U$101,IF(F76="Scenario3PBT6",'Deep retrofit'!$V$101,"")))&amp;IF(F76="Scenario1PBT7",'Deep retrofit'!$W$101,IF(F76="Scenario2PBT7",'Deep retrofit'!$X$101,IF(F76="Scenario3PBT7",'Deep retrofit'!$Y$101,"")))&amp;IF(F76="Scenario1PBT8",'Deep retrofit'!$Z$101,IF(F76="Scenario2PBT8",'Deep retrofit'!$AA$101,IF(F76="Scenario3PBT8",'Deep retrofit'!$AB$101,"")))&amp;IF(F76="Scenario1PBT9",'Deep retrofit'!$AC$101,IF(F76="Scenario2PBT9",'Deep retrofit'!$AD$101,IF(F76="Scenario3PBT9",'Deep retrofit'!$AE$101,"")))&amp;IF(F76="Scenario1PBT10",'Deep retrofit'!$AF$101,IF(F76="Scenario2PBT10",'Deep retrofit'!$AG$101,IF(F76="Scenario3PBT10",'Deep retrofit'!$AH$101,"")))&amp;IF(F76="Scenario1PBT11",'Deep retrofit'!$AI$101,IF(F76="Scenario2PBT11",'Deep retrofit'!$AJ$101,IF(F76="Scenario3PBT11",'Deep retrofit'!$AK$101,"")))&amp;IF(F76="Scenario1PBT12",'Deep retrofit'!$AL$101,IF(F76="Scenario2PBT12",'Deep retrofit'!$AM$101,IF(F76="Scenario3PBT12",'Deep retrofit'!$AN$101,"")))&amp;IF(F76="Scenario1PBT13",'Deep retrofit'!$AO$101,IF(F76="Scenario2PBT13",'Deep retrofit'!$AP$101,IF(F76="Scenario3PBT13",'Deep retrofit'!$AQ$101,"")))&amp;IF(F76="Scenario1PBT14",'Deep retrofit'!$AR$101,IF(F76="Scenario2PBT14",'Deep retrofit'!$AS$101,IF(F76="Scenario3PBT14",'Deep retrofit'!$AT$101,"")))&amp;IF(F76="Scenario1PBT15",'Deep retrofit'!$AU$101,IF(F76="Scenario2PBT15",'Deep retrofit'!$AV$101,IF(F76="Scenario3PBT15",'Deep retrofit'!$AW$101,"")))</f>
        <v/>
      </c>
      <c r="AB76" s="203">
        <f t="shared" si="60"/>
        <v>0</v>
      </c>
      <c r="AC76" s="372" t="str">
        <f t="shared" si="61"/>
        <v/>
      </c>
      <c r="AD76" s="353">
        <f>IF(AC76="",IFERROR('Projection_Base-case'!G77-G76,0),0)</f>
        <v>0</v>
      </c>
      <c r="AE76" s="350">
        <f t="shared" si="37"/>
        <v>0</v>
      </c>
      <c r="AF76" s="361">
        <f>IFERROR(100*AD76/'Projection_Base-case'!G77,0)</f>
        <v>0</v>
      </c>
      <c r="AG76" s="352">
        <f>IF(AC76="",IFERROR('Projection_Base-case'!I77-I76,0),0)</f>
        <v>0</v>
      </c>
      <c r="AH76" s="353">
        <f t="shared" si="38"/>
        <v>0</v>
      </c>
      <c r="AI76" s="361">
        <f>IFERROR(100*AG76/'Projection_Base-case'!I77,0)</f>
        <v>0</v>
      </c>
      <c r="AJ76" s="352">
        <f>IF(AC76="",IFERROR('Projection_Base-case'!K77-K76,0),0)</f>
        <v>0</v>
      </c>
      <c r="AK76" s="353">
        <f t="shared" si="39"/>
        <v>0</v>
      </c>
      <c r="AL76" s="361">
        <f>IFERROR(100*AJ76/'Projection_Base-case'!K77,0)</f>
        <v>0</v>
      </c>
      <c r="AM76" s="352">
        <f>-IF(AC76="",IFERROR('Projection_Base-case'!M77-M76,0),0)</f>
        <v>0</v>
      </c>
      <c r="AN76" s="353">
        <f t="shared" si="40"/>
        <v>0</v>
      </c>
      <c r="AO76" s="354">
        <f>IFERROR(IF('Projection_Base-case'!N77&gt;0,100*AN76/'Projection_Base-case'!N77,100*AN76/N76),0)</f>
        <v>0</v>
      </c>
      <c r="AP76" s="355">
        <f>IF(AC76="",IFERROR('Projection_Base-case'!O77-O76,0),0)</f>
        <v>0</v>
      </c>
      <c r="AQ76" s="356">
        <f t="shared" si="41"/>
        <v>0</v>
      </c>
      <c r="AR76" s="356">
        <f>IFERROR(100*AP76/'Projection_Base-case'!O77,0)</f>
        <v>0</v>
      </c>
      <c r="AS76" s="355">
        <f>IF(AC76="",IFERROR('Projection_Base-case'!Q77-Q76,0),0)</f>
        <v>0</v>
      </c>
      <c r="AT76" s="356">
        <f t="shared" si="42"/>
        <v>0</v>
      </c>
      <c r="AU76" s="356">
        <f>IFERROR(100*AS76/'Projection_Base-case'!Q77,0)</f>
        <v>0</v>
      </c>
      <c r="AV76" s="355">
        <f>IF(AC76="",IFERROR('Projection_Base-case'!S77-S76,0),0)</f>
        <v>0</v>
      </c>
      <c r="AW76" s="356">
        <f t="shared" si="43"/>
        <v>0</v>
      </c>
      <c r="AX76" s="357">
        <f>IFERROR(100*AV76/'Projection_Base-case'!S77,0)</f>
        <v>0</v>
      </c>
      <c r="AY76" s="358">
        <f>IF(AC76="",IFERROR('Projection_Base-case'!U77-U76,0),0)</f>
        <v>0</v>
      </c>
      <c r="AZ76" s="359">
        <f t="shared" si="44"/>
        <v>0</v>
      </c>
      <c r="BA76" s="359">
        <f>IFERROR(100*AY76/'Projection_Base-case'!U77,0)</f>
        <v>0</v>
      </c>
      <c r="BB76" s="358">
        <f>IF(AC76="",IFERROR('Projection_Base-case'!W77-W76,0),0)</f>
        <v>0</v>
      </c>
      <c r="BC76" s="359">
        <f t="shared" si="45"/>
        <v>0</v>
      </c>
      <c r="BD76" s="359">
        <f>IFERROR(100*BB76/'Projection_Base-case'!W77,0)</f>
        <v>0</v>
      </c>
      <c r="BE76" s="358">
        <f>IF(AC76="",IFERROR('Projection_Base-case'!Y77-Y76,0),0)</f>
        <v>0</v>
      </c>
      <c r="BF76" s="359">
        <f t="shared" si="46"/>
        <v>0</v>
      </c>
      <c r="BG76" s="359">
        <f>IFERROR(100*BE76/'Projection_Base-case'!Y77,0)</f>
        <v>0</v>
      </c>
      <c r="BH76" s="359">
        <f t="shared" si="47"/>
        <v>0</v>
      </c>
      <c r="BI76" s="360">
        <f t="shared" si="48"/>
        <v>0</v>
      </c>
    </row>
    <row r="77" spans="1:61" ht="15.6">
      <c r="A77" s="205">
        <v>73</v>
      </c>
      <c r="B77" s="347">
        <f>IF('Projection_Base-case'!B78&lt;&gt;"",'Projection_Base-case'!B78,0)</f>
        <v>0</v>
      </c>
      <c r="C77" s="347">
        <f>IF('Projection_Base-case'!C78&lt;&gt;"",'Projection_Base-case'!C78,0)</f>
        <v>0</v>
      </c>
      <c r="D77" s="347">
        <f>IF('Projection_Base-case'!D78&lt;&gt;"",'Projection_Base-case'!D78,0)</f>
        <v>0</v>
      </c>
      <c r="E77" s="346"/>
      <c r="F77" s="202" t="str">
        <f t="shared" si="49"/>
        <v>0</v>
      </c>
      <c r="G77" s="177" t="str">
        <f>IF(F77="Scenario1PBT1",'Deep retrofit'!$E$6,IF(F77="Scenario2PBT1",'Deep retrofit'!$F$6,IF(F77="Scenario3PBT1",'Deep retrofit'!$G$6,"")))&amp;IF(F77="Scenario1PBT2",'Deep retrofit'!$H$6,IF(F77="Scenario2PBT2",'Deep retrofit'!$I$6,IF(F77="Scenario3PBT2",'Deep retrofit'!$J$6,"")))&amp;IF(F77="Scenario1PBT3",'Deep retrofit'!$K$6,IF(F77="Scenario2PBT3",'Deep retrofit'!$L$6,IF(F77="Scenario3PBT3",'Deep retrofit'!$M$6,"")))&amp;IF(F77="Scenario1PBT4",'Deep retrofit'!$N$6,IF(F77="Scenario2PBT4",'Deep retrofit'!$O$6,IF(F77="Scenario3PBT4",'Deep retrofit'!$P$6,"")))&amp;IF(F77="Scenario1PBT5",'Deep retrofit'!$Q$6,IF(F77="Scenario2PBT5",'Deep retrofit'!$R$6,IF(F77="Scenario3PBT5",'Deep retrofit'!$S$6,"")))&amp;IF(F77="Scenario1PBT6",'Deep retrofit'!$T$6,IF(F77="Scenario2PBT6",'Deep retrofit'!$U$6,IF(F77="Scenario3PBT6",'Deep retrofit'!$V$6,"")))&amp;IF(F77="Scenario1PBT7",'Deep retrofit'!$W$6,IF(F77="Scenario2PBT7",'Deep retrofit'!$X$6,IF(F77="Scenario3PBT7",'Deep retrofit'!$Y$6,"")))&amp;IF(F77="Scenario1PBT8",'Deep retrofit'!$Z$6,IF(F77="Scenario2PBT8",'Deep retrofit'!$AA$6,IF(F77="Scenario3PBT8",'Deep retrofit'!$AB$6,"")))&amp;IF(F77="Scenario1PBT9",'Deep retrofit'!$AC$6,IF(F77="Scenario2PBT9",'Deep retrofit'!$AD$6,IF(F77="Scenario3PBT9",'Deep retrofit'!$AE$6,"")))&amp;IF(F77="Scenario1PBT10",'Deep retrofit'!$AF$6,IF(F77="Scenario2PBT10",'Deep retrofit'!$AG$6,IF(F77="Scenario3PBT10",'Deep retrofit'!$AH$6,"")))&amp;IF(F77="Scenario1PBT11",'Deep retrofit'!$AI$6,IF(F77="Scenario2PBT11",'Deep retrofit'!$AJ$6,IF(F77="Scenario3PBT11",'Deep retrofit'!$AK$6,"")))&amp;IF(F77="Scenario1PBT12",'Deep retrofit'!$AL$6,IF(F77="Scenario2PBT12",'Deep retrofit'!$AM$6,IF(F77="Scenario3PBT12",'Deep retrofit'!$AN$6,"")))&amp;IF(F77="Scenario1PBT13",'Deep retrofit'!$AO$6,IF(F77="Scenario2PBT13",'Deep retrofit'!$AP$6,IF(F77="Scenario3PBT13",'Deep retrofit'!$AQ$6,"")))&amp;IF(F77="Scenario1PBT14",'Deep retrofit'!$AR$6,IF(F77="Scenario2PBT14",'Deep retrofit'!$AS$6,IF(F77="Scenario3PBT14",'Deep retrofit'!$AT$6,"")))&amp;IF(F77="Scenario1PBT15",'Deep retrofit'!$AU$6,IF(F77="Scenario2PBT15",'Deep retrofit'!$AV$6,IF(F77="Scenario3PBT15",'Deep retrofit'!$AW$6,"")))</f>
        <v/>
      </c>
      <c r="H77" s="117">
        <f t="shared" si="50"/>
        <v>0</v>
      </c>
      <c r="I77" s="178" t="str">
        <f>IF(F77="Scenario1PBT1",'Deep retrofit'!$E$16,IF(F77="Scenario2PBT1",'Deep retrofit'!$F$16,IF(F77="Scenario3PBT1",'Deep retrofit'!$G$16,"")))&amp;IF(F77="Scenario1PBT2",'Deep retrofit'!$H$16,IF(F77="Scenario2PBT2",'Deep retrofit'!$I$16,IF(F77="Scenario3PBT2",'Deep retrofit'!$J$16,"")))&amp;IF(F77="Scenario1PBT3",'Deep retrofit'!$K$16,IF(F77="Scenario2PBT3",'Deep retrofit'!$L$16,IF(F77="Scenario3PBT3",'Deep retrofit'!$M$16,"")))&amp;IF(F77="Scenario1PBT4",'Deep retrofit'!$N$16,IF(F77="Scenario2PBT4",'Deep retrofit'!$O$16,IF(F77="Scenario3PBT4",'Deep retrofit'!$P$16,"")))&amp;IF(F77="Scenario1PBT5",'Deep retrofit'!$Q$16,IF(F77="Scenario2PBT5",'Deep retrofit'!$R$16,IF(F77="Scenario3PBT5",'Deep retrofit'!$S$16,"")))&amp;IF(F77="Scenario1PBT6",'Deep retrofit'!$T$16,IF(F77="Scenario2PBT6",'Deep retrofit'!$U$16,IF(F77="Scenario3PBT6",'Deep retrofit'!$V$16,"")))&amp;IF(F77="Scenario1PBT7",'Deep retrofit'!$W$16,IF(F77="Scenario2PBT7",'Deep retrofit'!$X$16,IF(F77="Scenario3PBT7",'Deep retrofit'!$Y$16,"")))&amp;IF(F77="Scenario1PBT8",'Deep retrofit'!$Z$16,IF(F77="Scenario2PBT8",'Deep retrofit'!$AA$16,IF(F77="Scenario3PBT8",'Deep retrofit'!$AB$16,"")))&amp;IF(F77="Scenario1PBT9",'Deep retrofit'!$AC$16,IF(F77="Scenario2PBT9",'Deep retrofit'!$AD$16,IF(F77="Scenario3PBT9",'Deep retrofit'!$AE$16,"")))&amp;IF(F77="Scenario1PBT10",'Deep retrofit'!$AF$16,IF(F77="Scenario2PBT10",'Deep retrofit'!$AG$16,IF(F77="Scenario3PBT10",'Deep retrofit'!$AH$16,"")))&amp;IF(F77="Scenario1PBT11",'Deep retrofit'!$AI$16,IF(F77="Scenario2PBT11",'Deep retrofit'!$AJ$16,IF(F77="Scenario3PBT11",'Deep retrofit'!$AK$16,"")))&amp;IF(F77="Scenario1PBT12",'Deep retrofit'!$AL$16,IF(F77="Scenario2PBT12",'Deep retrofit'!$AM$16,IF(F77="Scenario3PBT12",'Deep retrofit'!$AN$16,"")))&amp;IF(F77="Scenario1PBT13",'Deep retrofit'!$AO$16,IF(F77="Scenario2PBT13",'Deep retrofit'!$AP$16,IF(F77="Scenario3PBT13",'Deep retrofit'!$AQ$16,"")))&amp;IF(F77="Scenario1PBT14",'Deep retrofit'!$AR$16,IF(F77="Scenario2PBT14",'Deep retrofit'!$AS$16,IF(F77="Scenario3PBT14",'Deep retrofit'!$AT$16,"")))&amp;IF(F77="Scenario1PBT15",'Deep retrofit'!$AU$16,IF(F77="Scenario2PBT15",'Deep retrofit'!$AV$16,IF(F77="Scenario3PBT15",'Deep retrofit'!$AW$16,"")))</f>
        <v/>
      </c>
      <c r="J77" s="117">
        <f t="shared" si="51"/>
        <v>0</v>
      </c>
      <c r="K77" s="117" t="str">
        <f>IF(F77="Scenario1PBT1",'Deep retrofit'!$E$18,IF(F77="Scenario2PBT1",'Deep retrofit'!$F$18,IF(F77="Scenario3PBT1",'Deep retrofit'!$G$18,"")))&amp;IF(F77="Scenario1PBT2",'Deep retrofit'!$H$18,IF(F77="Scenario2PBT2",'Deep retrofit'!$I$18,IF(F77="Scenario3PBT2",'Deep retrofit'!$J$18,"")))&amp;IF(F77="Scenario1PBT3",'Deep retrofit'!$K$18,IF(F77="Scenario2PBT3",'Deep retrofit'!$L$18,IF(F77="Scenario3PBT3",'Deep retrofit'!$M$18,"")))&amp;IF(F77="Scenario1PBT4",'Deep retrofit'!$N$18,IF(F77="Scenario2PBT4",'Deep retrofit'!$O$18,IF(F77="Scenario3PBT4",'Deep retrofit'!$P$18,"")))&amp;IF(F77="Scenario1PBT5",'Deep retrofit'!$Q$18,IF(F77="Scenario2PBT5",'Deep retrofit'!$R$18,IF(F77="Scenario3PBT5",'Deep retrofit'!$S$18,"")))&amp;IF(F77="Scenario1PBT6",'Deep retrofit'!$T$18,IF(F77="Scenario2PBT6",'Deep retrofit'!$U$18,IF(F77="Scenario3PBT6",'Deep retrofit'!$V$18,"")))&amp;IF(F77="Scenario1PBT7",'Deep retrofit'!$W$18,IF(F77="Scenario2PBT7",'Deep retrofit'!$X$18,IF(F77="Scenario3PBT7",'Deep retrofit'!$Y$18,"")))&amp;IF(F77="Scenario1PBT8",'Deep retrofit'!$Z$18,IF(F77="Scenario2PBT8",'Deep retrofit'!$AA$18,IF(F77="Scenario3PBT8",'Deep retrofit'!$AB$18,"")))&amp;IF(F77="Scenario1PBT9",'Deep retrofit'!$AC$18,IF(F77="Scenario2PBT9",'Deep retrofit'!$AD$18,IF(F77="Scenario3PBT9",'Deep retrofit'!$AE$18,"")))&amp;IF(F77="Scenario1PBT10",'Deep retrofit'!$AF$18,IF(F77="Scenario2PBT10",'Deep retrofit'!$AG$18,IF(F77="Scenario3PBT10",'Deep retrofit'!$AH$18,"")))&amp;IF(F77="Scenario1PBT11",'Deep retrofit'!$AI$18,IF(F77="Scenario2PBT11",'Deep retrofit'!$AJ$18,IF(F77="Scenario3PBT11",'Deep retrofit'!$AK$18,"")))&amp;IF(F77="Scenario1PBT12",'Deep retrofit'!$AL$18,IF(F77="Scenario2PBT12",'Deep retrofit'!$AM$18,IF(F77="Scenario3PBT12",'Deep retrofit'!$AN$18,"")))&amp;IF(F77="Scenario1PBT13",'Deep retrofit'!$AO$18,IF(F77="Scenario2PBT13",'Deep retrofit'!$AP$18,IF(F77="Scenario3PBT13",'Deep retrofit'!$AQ$18,"")))&amp;IF(F77="Scenario1PBT14",'Deep retrofit'!$AR$18,IF(F77="Scenario2PBT14",'Deep retrofit'!$AS$18,IF(F77="Scenario3PBT14",'Deep retrofit'!$AT$18,"")))&amp;IF(F77="Scenario1PBT15",'Deep retrofit'!$AU$18,IF(F77="Scenario2PBT15",'Deep retrofit'!$AV$18,IF(F77="Scenario3PBT15",'Deep retrofit'!$AW$18,"")))</f>
        <v/>
      </c>
      <c r="L77" s="117">
        <f t="shared" si="52"/>
        <v>0</v>
      </c>
      <c r="M77" s="117" t="str">
        <f>IF(F77="Scenario1PBT1",'Deep retrofit'!$E$20,IF(F77="Scenario2PBT1",'Deep retrofit'!$F$20,IF(F77="Scenario3PBT1",'Deep retrofit'!$G$20,"")))&amp;IF(F77="Scenario1PBT2",'Deep retrofit'!$H$20,IF(F77="Scenario2PBT2",'Deep retrofit'!$I$20,IF(F77="Scenario3PBT2",'Deep retrofit'!$J$20,"")))&amp;IF(F77="Scenario1PBT3",'Deep retrofit'!$K$20,IF(F77="Scenario2PBT3",'Deep retrofit'!$L$20,IF(F77="Scenario3PBT3",'Deep retrofit'!$M$20,"")))&amp;IF(F77="Scenario1PBT4",'Deep retrofit'!$N$20,IF(F77="Scenario2PBT4",'Deep retrofit'!$O$20,IF(F77="Scenario3PBT4",'Deep retrofit'!$P$20,"")))&amp;IF(F77="Scenario1PBT5",'Deep retrofit'!$Q$20,IF(F77="Scenario2PBT5",'Deep retrofit'!$R$20,IF(F77="Scenario3PBT5",'Deep retrofit'!$S$20,"")))&amp;IF(F77="Scenario1PBT6",'Deep retrofit'!$T$20,IF(F77="Scenario2PBT6",'Deep retrofit'!$U$20,IF(F77="Scenario3PBT6",'Deep retrofit'!$V$20,"")))&amp;IF(F77="Scenario1PBT7",'Deep retrofit'!$W$20,IF(F77="Scenario2PBT7",'Deep retrofit'!$X$20,IF(F77="Scenario3PBT7",'Deep retrofit'!$Y$20,"")))&amp;IF(F77="Scenario1PBT8",'Deep retrofit'!$Z$20,IF(F77="Scenario2PBT8",'Deep retrofit'!$AA$20,IF(F77="Scenario3PBT8",'Deep retrofit'!$AB$20,"")))&amp;IF(F77="Scenario1PBT9",'Deep retrofit'!$AC$20,IF(F77="Scenario2PBT9",'Deep retrofit'!$AD$20,IF(F77="Scenario3PBT9",'Deep retrofit'!$AE$20,"")))&amp;IF(F77="Scenario1PBT10",'Deep retrofit'!$AF$20,IF(F77="Scenario2PBT10",'Deep retrofit'!$AG$20,IF(F77="Scenario3PBT10",'Deep retrofit'!$AH$20,"")))&amp;IF(F77="Scenario1PBT11",'Deep retrofit'!$AI$20,IF(F77="Scenario2PBT11",'Deep retrofit'!$AJ$20,IF(F77="Scenario3PBT11",'Deep retrofit'!$AK$20,"")))&amp;IF(F77="Scenario1PBT12",'Deep retrofit'!$AL$20,IF(F77="Scenario2PBT12",'Deep retrofit'!$AM$20,IF(F77="Scenario3PBT12",'Deep retrofit'!$AN$20,"")))&amp;IF(F77="Scenario1PBT13",'Deep retrofit'!$AO$20,IF(F77="Scenario2PBT13",'Deep retrofit'!$AP$20,IF(F77="Scenario3PBT13",'Deep retrofit'!$AQ$20,"")))&amp;IF(F77="Scenario1PBT14",'Deep retrofit'!$AR$20,IF(F77="Scenario2PBT14",'Deep retrofit'!$AS$20,IF(F77="Scenario3PBT14",'Deep retrofit'!$AT$20,"")))&amp;IF(F77="Scenario1PBT15",'Deep retrofit'!$AU$20,IF(F77="Scenario2PBT15",'Deep retrofit'!$AV$20,IF(F77="Scenario3PBT15",'Deep retrofit'!$AW$20,"")))</f>
        <v/>
      </c>
      <c r="N77" s="118">
        <f t="shared" si="53"/>
        <v>0</v>
      </c>
      <c r="O77" s="206" t="str">
        <f>IF(F77="Scenario1PBT1",'Deep retrofit'!$E$23,IF(F77="Scenario2PBT1",'Deep retrofit'!$F$23,IF(F77="Scenario3PBT1",'Deep retrofit'!$G$23,"")))&amp;IF(F77="Scenario1PBT2",'Deep retrofit'!$H$23,IF(F77="Scenario2PBT2",'Deep retrofit'!$I$23,IF(F77="Scenario3PBT2",'Deep retrofit'!$J$23,"")))&amp;IF(F77="Scenario1PBT3",'Deep retrofit'!$K$23,IF(F77="Scenario2PBT3",'Deep retrofit'!$L$23,IF(F77="Scenario3PBT3",'Deep retrofit'!$M$23,"")))&amp;IF(F77="Scenario1PBT4",'Deep retrofit'!$N$23,IF(F77="Scenario2PBT4",'Deep retrofit'!$O$23,IF(F77="Scenario3PBT4",'Deep retrofit'!$P$23,"")))&amp;IF(F77="Scenario1PBT5",'Deep retrofit'!$Q$23,IF(F77="Scenario2PBT5",'Deep retrofit'!$R$23,IF(F77="Scenario3PBT5",'Deep retrofit'!$S$23,"")))&amp;IF(F77="Scenario1PBT6",'Deep retrofit'!$T$23,IF(F77="Scenario2PBT6",'Deep retrofit'!$U$23,IF(F77="Scenario3PBT6",'Deep retrofit'!$V$23,"")))&amp;IF(F77="Scenario1PBT7",'Deep retrofit'!$W$23,IF(F77="Scenario2PBT7",'Deep retrofit'!$X$23,IF(F77="Scenario3PBT7",'Deep retrofit'!$Y$23,"")))&amp;IF(F77="Scenario1PBT8",'Deep retrofit'!$Z$23,IF(F77="Scenario2PBT8",'Deep retrofit'!$AA$23,IF(F77="Scenario3PBT8",'Deep retrofit'!$AB$23,"")))&amp;IF(F77="Scenario1PBT9",'Deep retrofit'!$AC$23,IF(F77="Scenario2PBT9",'Deep retrofit'!$AD$23,IF(F77="Scenario3PBT9",'Deep retrofit'!$AE$23,"")))&amp;IF(F77="Scenario1PBT10",'Deep retrofit'!$AF$23,IF(F77="Scenario2PBT10",'Deep retrofit'!$AG$23,IF(F77="Scenario3PBT10",'Deep retrofit'!$AH$23,"")))&amp;IF(F77="Scenario1PBT11",'Deep retrofit'!$AI$23,IF(F77="Scenario2PBT11",'Deep retrofit'!$AJ$23,IF(F77="Scenario3PBT11",'Deep retrofit'!$AK$23,"")))&amp;IF(F77="Scenario1PBT12",'Deep retrofit'!$AL$23,IF(F77="Scenario2PBT12",'Deep retrofit'!$AM$23,IF(F77="Scenario3PBT12",'Deep retrofit'!$AN$23,"")))&amp;IF(F77="Scenario1PBT13",'Deep retrofit'!$AO$23,IF(F77="Scenario2PBT13",'Deep retrofit'!$AP$23,IF(F77="Scenario3PBT13",'Deep retrofit'!$AQ$23,"")))&amp;IF(F77="Scenario1PBT14",'Deep retrofit'!$AR$23,IF(F77="Scenario2PBT14",'Deep retrofit'!$AS$23,IF(F77="Scenario3PBT14",'Deep retrofit'!$AT$23,"")))&amp;IF(F77="Scenario1PBT15",'Deep retrofit'!$AU$23,IF(F77="Scenario2PBT15",'Deep retrofit'!$AV$23,IF(F77="Scenario3PBT15",'Deep retrofit'!$AW$23,"")))</f>
        <v/>
      </c>
      <c r="P77" s="117">
        <f t="shared" si="54"/>
        <v>0</v>
      </c>
      <c r="Q77" s="117" t="str">
        <f>IF(F77="Scenario1PBT1",'Deep retrofit'!$E$25,IF(F77="Scenario2PBT1",'Deep retrofit'!$F$25,IF(F77="Scenario3PBT1",'Deep retrofit'!$G$25,"")))&amp;IF(F77="Scenario1PBT2",'Deep retrofit'!$H$25,IF(F77="Scenario2PBT2",'Deep retrofit'!$I$25,IF(F77="Scenario3PBT2",'Deep retrofit'!$J$25,"")))&amp;IF(F77="Scenario1PBT3",'Deep retrofit'!$K$25,IF(F77="Scenario2PBT3",'Deep retrofit'!$L$25,IF(F77="Scenario3PBT3",'Deep retrofit'!$M$25,"")))&amp;IF(F77="Scenario1PBT4",'Deep retrofit'!$N$25,IF(F77="Scenario2PBT4",'Deep retrofit'!$O$25,IF(F77="Scenario3PBT4",'Deep retrofit'!$P$25,"")))&amp;IF(F77="Scenario1PBT5",'Deep retrofit'!$Q$25,IF(F77="Scenario2PBT5",'Deep retrofit'!$R$25,IF(F77="Scenario3PBT5",'Deep retrofit'!$S$25,"")))&amp;IF(F77="Scenario1PBT6",'Deep retrofit'!$T$25,IF(F77="Scenario2PBT6",'Deep retrofit'!$U$25,IF(F77="Scenario3PBT6",'Deep retrofit'!$V$25,"")))&amp;IF(F77="Scenario1PBT7",'Deep retrofit'!$W$25,IF(F77="Scenario2PBT7",'Deep retrofit'!$X$25,IF(F77="Scenario3PBT7",'Deep retrofit'!$Y$25,"")))&amp;IF(F77="Scenario1PBT8",'Deep retrofit'!$Z$25,IF(F77="Scenario2PBT8",'Deep retrofit'!$AA$25,IF(F77="Scenario3PBT8",'Deep retrofit'!$AB$25,"")))&amp;IF(F77="Scenario1PBT9",'Deep retrofit'!$AC$25,IF(F77="Scenario2PBT9",'Deep retrofit'!$AD$25,IF(F77="Scenario3PBT9",'Deep retrofit'!$AE$25,"")))&amp;IF(F77="Scenario1PBT10",'Deep retrofit'!$AF$25,IF(F77="Scenario2PBT10",'Deep retrofit'!$AG$25,IF(F77="Scenario3PBT10",'Deep retrofit'!$AH$25,"")))&amp;IF(F77="Scenario1PBT11",'Deep retrofit'!$AI$25,IF(F77="Scenario2PBT11",'Deep retrofit'!$AJ$25,IF(F77="Scenario3PBT11",'Deep retrofit'!$AK$25,"")))&amp;IF(F77="Scenario1PBT12",'Deep retrofit'!$AL$25,IF(F77="Scenario2PBT12",'Deep retrofit'!$AM$25,IF(F77="Scenario3PBT12",'Deep retrofit'!$AN$25,"")))&amp;IF(F77="Scenario1PBT13",'Deep retrofit'!$AO$25,IF(F77="Scenario2PBT13",'Deep retrofit'!$AP$25,IF(F77="Scenario3PBT13",'Deep retrofit'!$AQ$25,"")))&amp;IF(F77="Scenario1PBT14",'Deep retrofit'!$AR$25,IF(F77="Scenario2PBT14",'Deep retrofit'!$AS$25,IF(F77="Scenario3PBT14",'Deep retrofit'!$AT$25,"")))&amp;IF(F77="Scenario1PBT15",'Deep retrofit'!$AU$25,IF(F77="Scenario2PBT15",'Deep retrofit'!$AV$25,IF(F77="Scenario3PBT15",'Deep retrofit'!$AW$25,"")))</f>
        <v/>
      </c>
      <c r="R77" s="117">
        <f t="shared" si="55"/>
        <v>0</v>
      </c>
      <c r="S77" s="117" t="str">
        <f>IF(F77="Scenario1PBT1",'Deep retrofit'!$E$27,IF(F77="Scenario2PBT1",'Deep retrofit'!$F$27,IF(F77="Scenario3PBT1",'Deep retrofit'!$G$27,"")))&amp;IF(F77="Scenario1PBT2",'Deep retrofit'!$H$27,IF(F77="Scenario2PBT2",'Deep retrofit'!$I$27,IF(F77="Scenario3PBT2",'Deep retrofit'!$J$27,"")))&amp;IF(F77="Scenario1PBT3",'Deep retrofit'!$K$27,IF(F77="Scenario2PBT3",'Deep retrofit'!$L$27,IF(F77="Scenario3PBT3",'Deep retrofit'!$M$27,"")))&amp;IF(F77="Scenario1PBT4",'Deep retrofit'!$N$27,IF(F77="Scenario2PBT4",'Deep retrofit'!$O$27,IF(F77="Scenario3PBT4",'Deep retrofit'!$P$27,"")))&amp;IF(F77="Scenario1PBT5",'Deep retrofit'!$Q$27,IF(F77="Scenario2PBT5",'Deep retrofit'!$R$27,IF(F77="Scenario3PBT5",'Deep retrofit'!$S$27,"")))&amp;IF(F77="Scenario1PBT6",'Deep retrofit'!$T$27,IF(F77="Scenario2PBT6",'Deep retrofit'!$U$27,IF(F77="Scenario3PBT6",'Deep retrofit'!$V$27,"")))&amp;IF(F77="Scenario1PBT7",'Deep retrofit'!$W$27,IF(F77="Scenario2PBT7",'Deep retrofit'!$X$27,IF(F77="Scenario3PBT7",'Deep retrofit'!$Y$27,"")))&amp;IF(F77="Scenario1PBT8",'Deep retrofit'!$Z$27,IF(F77="Scenario2PBT8",'Deep retrofit'!$AA$27,IF(F77="Scenario3PBT8",'Deep retrofit'!$AB$27,"")))&amp;IF(F77="Scenario1PBT9",'Deep retrofit'!$AC$27,IF(F77="Scenario2PBT9",'Deep retrofit'!$AD$27,IF(F77="Scenario3PBT9",'Deep retrofit'!$AE$27,"")))&amp;IF(F77="Scenario1PBT10",'Deep retrofit'!$AF$27,IF(F77="Scenario2PBT10",'Deep retrofit'!$AG$27,IF(F77="Scenario3PBT10",'Deep retrofit'!$AH$27,"")))&amp;IF(F77="Scenario1PBT11",'Deep retrofit'!$AI$27,IF(F77="Scenario2PBT11",'Deep retrofit'!$AJ$27,IF(F77="Scenario3PBT11",'Deep retrofit'!$AK$27,"")))&amp;IF(F77="Scenario1PBT12",'Deep retrofit'!$AL$27,IF(F77="Scenario2PBT12",'Deep retrofit'!$AM$27,IF(F77="Scenario3PBT12",'Deep retrofit'!$AN$27,"")))&amp;IF(F77="Scenario1PBT13",'Deep retrofit'!$AO$27,IF(F77="Scenario2PBT13",'Deep retrofit'!$AP$27,IF(F77="Scenario3PBT13",'Deep retrofit'!$AQ$27,"")))&amp;IF(F77="Scenario1PBT14",'Deep retrofit'!$AR$27,IF(F77="Scenario2PBT14",'Deep retrofit'!$AS$27,IF(F77="Scenario3PBT14",'Deep retrofit'!$AT$27,"")))&amp;IF(F77="Scenario1PBT15",'Deep retrofit'!$AU$27,IF(F77="Scenario2PBT15",'Deep retrofit'!$AV$27,IF(F77="Scenario3PBT15",'Deep retrofit'!$AW$27,"")))</f>
        <v/>
      </c>
      <c r="T77" s="207">
        <f t="shared" si="56"/>
        <v>0</v>
      </c>
      <c r="U77" s="206" t="str">
        <f>IF(F77="Scenario1PBT1",'Deep retrofit'!$E$38,IF(F77="Scenario2PBT1",'Deep retrofit'!$F$38,IF(F77="Scenario3PBT1",'Deep retrofit'!$G$38,"")))&amp;IF(F77="Scenario1PBT2",'Deep retrofit'!$H$38,IF(F77="Scenario2PBT2",'Deep retrofit'!$I$38,IF(F77="Scenario3PBT2",'Deep retrofit'!$J$38,"")))&amp;IF(F77="Scenario1PBT3",'Deep retrofit'!$K$38,IF(F77="Scenario2PBT3",'Deep retrofit'!$L$38,IF(F77="Scenario3PBT3",'Deep retrofit'!$M$38,"")))&amp;IF(F77="Scenario1PBT4",'Deep retrofit'!$N$38,IF(F77="Scenario2PBT4",'Deep retrofit'!$O$38,IF(F77="Scenario3PBT4",'Deep retrofit'!$P$38,"")))&amp;IF(F77="Scenario1PBT5",'Deep retrofit'!$Q$38,IF(F77="Scenario2PBT5",'Deep retrofit'!$R$38,IF(F77="Scenario3PBT5",'Deep retrofit'!$S$38,"")))&amp;IF(F77="Scenario1PBT6",'Deep retrofit'!$T$38,IF(F77="Scenario2PBT6",'Deep retrofit'!$U$38,IF(F77="Scenario3PBT6",'Deep retrofit'!$V$38,"")))&amp;IF(F77="Scenario1PBT7",'Deep retrofit'!$W$38,IF(F77="Scenario2PBT7",'Deep retrofit'!$X$38,IF(F77="Scenario3PBT7",'Deep retrofit'!$Y$38,"")))&amp;IF(F77="Scenario1PBT8",'Deep retrofit'!$Z$38,IF(F77="Scenario2PBT8",'Deep retrofit'!$AA$38,IF(F77="Scenario3PBT8",'Deep retrofit'!$AB$38,"")))&amp;IF(F77="Scenario1PBT9",'Deep retrofit'!$AC$38,IF(F77="Scenario2PBT9",'Deep retrofit'!$AD$38,IF(F77="Scenario3PBT9",'Deep retrofit'!$AE$38,"")))&amp;IF(F77="Scenario1PBT10",'Deep retrofit'!$AF$38,IF(F77="Scenario2PBT10",'Deep retrofit'!$AG$38,IF(F77="Scenario3PBT10",'Deep retrofit'!$AH$38,"")))&amp;IF(F77="Scenario1PBT11",'Deep retrofit'!$AI$38,IF(F77="Scenario2PBT11",'Deep retrofit'!$AJ$38,IF(F77="Scenario3PBT11",'Deep retrofit'!$AK$38,"")))&amp;IF(F77="Scenario1PBT12",'Deep retrofit'!$AL$38,IF(F77="Scenario2PBT12",'Deep retrofit'!$AM$38,IF(F77="Scenario3PBT12",'Deep retrofit'!$AN$38,"")))&amp;IF(F77="Scenario1PBT13",'Deep retrofit'!$AO$38,IF(F77="Scenario2PBT13",'Deep retrofit'!$AP$38,IF(F77="Scenario3PBT13",'Deep retrofit'!$AQ$38,"")))&amp;IF(F77="Scenario1PBT14",'Deep retrofit'!$AR$38,IF(F77="Scenario2PBT14",'Deep retrofit'!$AS$38,IF(F77="Scenario3PBT14",'Deep retrofit'!$AT$38,"")))&amp;IF(F77="Scenario1PBT15",'Deep retrofit'!$AU$38,IF(F77="Scenario2PBT15",'Deep retrofit'!$AV$38,IF(F77="Scenario3PBT15",'Deep retrofit'!$AW$38,"")))</f>
        <v/>
      </c>
      <c r="V77" s="117">
        <f t="shared" si="57"/>
        <v>0</v>
      </c>
      <c r="W77" s="117" t="str">
        <f>IF(F77="Scenario1PBT1",'Deep retrofit'!$E$40,IF(F77="Scenario2PBT1",'Deep retrofit'!$F$40,IF(F77="Scenario3PBT1",'Deep retrofit'!$G$40,"")))&amp;IF(F77="Scenario1PBT2",'Deep retrofit'!$H$40,IF(F77="Scenario2PBT2",'Deep retrofit'!$I$40,IF(F77="Scenario3PBT2",'Deep retrofit'!$J$40,"")))&amp;IF(F77="Scenario1PBT3",'Deep retrofit'!$K$40,IF(F77="Scenario2PBT3",'Deep retrofit'!$L$40,IF(F77="Scenario3PBT3",'Deep retrofit'!$M$40,"")))&amp;IF(F77="Scenario1PBT4",'Deep retrofit'!$N$40,IF(F77="Scenario2PBT4",'Deep retrofit'!$O$40,IF(F77="Scenario3PBT4",'Deep retrofit'!$P$40,"")))&amp;IF(F77="Scenario1PBT5",'Deep retrofit'!$Q$40,IF(F77="Scenario2PBT5",'Deep retrofit'!$R$40,IF(F77="Scenario3PBT5",'Deep retrofit'!$S$40,"")))&amp;IF(F77="Scenario1PBT6",'Deep retrofit'!$T$40,IF(F77="Scenario2PBT6",'Deep retrofit'!$U$40,IF(F77="Scenario3PBT6",'Deep retrofit'!$V$40,"")))&amp;IF(F77="Scenario1PBT7",'Deep retrofit'!$W$40,IF(F77="Scenario2PBT7",'Deep retrofit'!$X$40,IF(F77="Scenario3PBT7",'Deep retrofit'!$Y$40,"")))&amp;IF(F77="Scenario1PBT8",'Deep retrofit'!$Z$40,IF(F77="Scenario2PBT8",'Deep retrofit'!$AA$40,IF(F77="Scenario3PBT8",'Deep retrofit'!$AB$40,"")))&amp;IF(F77="Scenario1PBT9",'Deep retrofit'!$AC$40,IF(F77="Scenario2PBT9",'Deep retrofit'!$AD$40,IF(F77="Scenario3PBT9",'Deep retrofit'!$AE$40,"")))&amp;IF(F77="Scenario1PBT10",'Deep retrofit'!$AF$40,IF(F77="Scenario2PBT10",'Deep retrofit'!$AG$40,IF(F77="Scenario3PBT10",'Deep retrofit'!$AH$40,"")))&amp;IF(F77="Scenario1PBT11",'Deep retrofit'!$AI$40,IF(F77="Scenario2PBT11",'Deep retrofit'!$AJ$40,IF(F77="Scenario3PBT11",'Deep retrofit'!$AK$40,"")))&amp;IF(F77="Scenario1PBT12",'Deep retrofit'!$AL$40,IF(F77="Scenario2PBT12",'Deep retrofit'!$AM$40,IF(F77="Scenario3PBT12",'Deep retrofit'!$AN$40,"")))&amp;IF(F77="Scenario1PBT13",'Deep retrofit'!$AO$40,IF(F77="Scenario2PBT13",'Deep retrofit'!$AP$40,IF(F77="Scenario3PBT13",'Deep retrofit'!$AQ$40,"")))&amp;IF(F77="Scenario1PBT14",'Deep retrofit'!$AR$40,IF(F77="Scenario2PBT14",'Deep retrofit'!$AS$40,IF(F77="Scenario3PBT14",'Deep retrofit'!$AT$40,"")))&amp;IF(F77="Scenario1PBT15",'Deep retrofit'!$AU$40,IF(F77="Scenario2PBT15",'Deep retrofit'!$AV$40,IF(F77="Scenario3PBT15",'Deep retrofit'!$AW$40,"")))</f>
        <v/>
      </c>
      <c r="X77" s="117">
        <f t="shared" si="58"/>
        <v>0</v>
      </c>
      <c r="Y77" s="117" t="str">
        <f>IF(F77="Scenario1PBT1",'Deep retrofit'!$E$42,IF(F77="Scenario2PBT1",'Deep retrofit'!$F$42,IF(F77="Scenario3PBT1",'Deep retrofit'!$G$42,"")))&amp;IF(F77="Scenario1PBT2",'Deep retrofit'!$H$42,IF(F77="Scenario2PBT2",'Deep retrofit'!$I$42,IF(F77="Scenario3PBT2",'Deep retrofit'!$J$42,"")))&amp;IF(F77="Scenario1PBT3",'Deep retrofit'!$K$42,IF(F77="Scenario2PBT3",'Deep retrofit'!$L$42,IF(F77="Scenario3PBT3",'Deep retrofit'!$M$42,"")))&amp;IF(F77="Scenario1PBT4",'Deep retrofit'!$N$42,IF(F77="Scenario2PBT4",'Deep retrofit'!$O$42,IF(F77="Scenario3PBT4",'Deep retrofit'!$P$42,"")))&amp;IF(F77="Scenario1PBT5",'Deep retrofit'!$Q$42,IF(F77="Scenario2PBT5",'Deep retrofit'!$R$42,IF(F77="Scenario3PBT5",'Deep retrofit'!$S$42,"")))&amp;IF(F77="Scenario1PBT6",'Deep retrofit'!$T$42,IF(F77="Scenario2PBT6",'Deep retrofit'!$U$42,IF(F77="Scenario3PBT6",'Deep retrofit'!$V$42,"")))&amp;IF(F77="Scenario1PBT7",'Deep retrofit'!$W$42,IF(F77="Scenario2PBT7",'Deep retrofit'!$X$42,IF(F77="Scenario3PBT7",'Deep retrofit'!$Y$42,"")))&amp;IF(F77="Scenario1PBT8",'Deep retrofit'!$Z$42,IF(F77="Scenario2PBT8",'Deep retrofit'!$AA$42,IF(F77="Scenario3PBT8",'Deep retrofit'!$AB$42,"")))&amp;IF(F77="Scenario1PBT9",'Deep retrofit'!$AC$42,IF(F77="Scenario2PBT9",'Deep retrofit'!$AD$42,IF(F77="Scenario3PBT9",'Deep retrofit'!$AE$42,"")))&amp;IF(F77="Scenario1PBT10",'Deep retrofit'!$AF$42,IF(F77="Scenario2PBT10",'Deep retrofit'!$AG$42,IF(F77="Scenario3PBT10",'Deep retrofit'!$AH$42,"")))&amp;IF(F77="Scenario1PBT11",'Deep retrofit'!$AI$42,IF(F77="Scenario2PBT11",'Deep retrofit'!$AJ$42,IF(F77="Scenario3PBT11",'Deep retrofit'!$AK$42,"")))&amp;IF(F77="Scenario1PBT12",'Deep retrofit'!$AL$42,IF(F77="Scenario2PBT12",'Deep retrofit'!$AM$42,IF(F77="Scenario3PBT12",'Deep retrofit'!$AN$42,"")))&amp;IF(F77="Scenario1PBT13",'Deep retrofit'!$AO$42,IF(F77="Scenario2PBT13",'Deep retrofit'!$AP$42,IF(F77="Scenario3PBT13",'Deep retrofit'!$AQ$42,"")))&amp;IF(F77="Scenario1PBT14",'Deep retrofit'!$AR$42,IF(F77="Scenario2PBT14",'Deep retrofit'!$AS$42,IF(F77="Scenario3PBT14",'Deep retrofit'!$AT$42,"")))&amp;IF(F77="Scenario1PBT15",'Deep retrofit'!$AU$42,IF(F77="Scenario2PBT15",'Deep retrofit'!$AV$42,IF(F77="Scenario3PBT15",'Deep retrofit'!$AW$42,"")))</f>
        <v/>
      </c>
      <c r="Z77" s="117">
        <f t="shared" si="59"/>
        <v>0</v>
      </c>
      <c r="AA77" s="269" t="str">
        <f>IF(F77="Scenario1PBT1",'Deep retrofit'!$E$101,IF(F77="Scenario2PBT1",'Deep retrofit'!$F$101,IF(F77="Scenario3PBT1",'Deep retrofit'!$G$101,"")))&amp;IF(F77="Scenario1PBT2",'Deep retrofit'!$H$101,IF(F77="Scenario2PBT2",'Deep retrofit'!$I$101,IF(F77="Scenario3PBT2",'Deep retrofit'!$J$101,"")))&amp;IF(F77="Scenario1PBT3",'Deep retrofit'!$K$101,IF(F77="Scenario2PBT3",'Deep retrofit'!$L$101,IF(F77="Scenario3PBT3",'Deep retrofit'!$M$101,"")))&amp;IF(F77="Scenario1PBT4",'Deep retrofit'!$N$101,IF(F77="Scenario2PBT4",'Deep retrofit'!$O$101,IF(F77="Scenario3PBT4",'Deep retrofit'!$P$101,"")))&amp;IF(F77="Scenario1PBT5",'Deep retrofit'!$Q$101,IF(F77="Scenario2PBT5",'Deep retrofit'!$R$101,IF(F77="Scenario3PBT5",'Deep retrofit'!$S$101,"")))&amp;IF(F77="Scenario1PBT6",'Deep retrofit'!$T$101,IF(F77="Scenario2PBT6",'Deep retrofit'!$U$101,IF(F77="Scenario3PBT6",'Deep retrofit'!$V$101,"")))&amp;IF(F77="Scenario1PBT7",'Deep retrofit'!$W$101,IF(F77="Scenario2PBT7",'Deep retrofit'!$X$101,IF(F77="Scenario3PBT7",'Deep retrofit'!$Y$101,"")))&amp;IF(F77="Scenario1PBT8",'Deep retrofit'!$Z$101,IF(F77="Scenario2PBT8",'Deep retrofit'!$AA$101,IF(F77="Scenario3PBT8",'Deep retrofit'!$AB$101,"")))&amp;IF(F77="Scenario1PBT9",'Deep retrofit'!$AC$101,IF(F77="Scenario2PBT9",'Deep retrofit'!$AD$101,IF(F77="Scenario3PBT9",'Deep retrofit'!$AE$101,"")))&amp;IF(F77="Scenario1PBT10",'Deep retrofit'!$AF$101,IF(F77="Scenario2PBT10",'Deep retrofit'!$AG$101,IF(F77="Scenario3PBT10",'Deep retrofit'!$AH$101,"")))&amp;IF(F77="Scenario1PBT11",'Deep retrofit'!$AI$101,IF(F77="Scenario2PBT11",'Deep retrofit'!$AJ$101,IF(F77="Scenario3PBT11",'Deep retrofit'!$AK$101,"")))&amp;IF(F77="Scenario1PBT12",'Deep retrofit'!$AL$101,IF(F77="Scenario2PBT12",'Deep retrofit'!$AM$101,IF(F77="Scenario3PBT12",'Deep retrofit'!$AN$101,"")))&amp;IF(F77="Scenario1PBT13",'Deep retrofit'!$AO$101,IF(F77="Scenario2PBT13",'Deep retrofit'!$AP$101,IF(F77="Scenario3PBT13",'Deep retrofit'!$AQ$101,"")))&amp;IF(F77="Scenario1PBT14",'Deep retrofit'!$AR$101,IF(F77="Scenario2PBT14",'Deep retrofit'!$AS$101,IF(F77="Scenario3PBT14",'Deep retrofit'!$AT$101,"")))&amp;IF(F77="Scenario1PBT15",'Deep retrofit'!$AU$101,IF(F77="Scenario2PBT15",'Deep retrofit'!$AV$101,IF(F77="Scenario3PBT15",'Deep retrofit'!$AW$101,"")))</f>
        <v/>
      </c>
      <c r="AB77" s="203">
        <f t="shared" si="60"/>
        <v>0</v>
      </c>
      <c r="AC77" s="372" t="str">
        <f t="shared" si="61"/>
        <v/>
      </c>
      <c r="AD77" s="353">
        <f>IF(AC77="",IFERROR('Projection_Base-case'!G78-G77,0),0)</f>
        <v>0</v>
      </c>
      <c r="AE77" s="350">
        <f t="shared" si="37"/>
        <v>0</v>
      </c>
      <c r="AF77" s="361">
        <f>IFERROR(100*AD77/'Projection_Base-case'!G78,0)</f>
        <v>0</v>
      </c>
      <c r="AG77" s="352">
        <f>IF(AC77="",IFERROR('Projection_Base-case'!I78-I77,0),0)</f>
        <v>0</v>
      </c>
      <c r="AH77" s="353">
        <f t="shared" si="38"/>
        <v>0</v>
      </c>
      <c r="AI77" s="361">
        <f>IFERROR(100*AG77/'Projection_Base-case'!I78,0)</f>
        <v>0</v>
      </c>
      <c r="AJ77" s="352">
        <f>IF(AC77="",IFERROR('Projection_Base-case'!K78-K77,0),0)</f>
        <v>0</v>
      </c>
      <c r="AK77" s="353">
        <f t="shared" si="39"/>
        <v>0</v>
      </c>
      <c r="AL77" s="361">
        <f>IFERROR(100*AJ77/'Projection_Base-case'!K78,0)</f>
        <v>0</v>
      </c>
      <c r="AM77" s="352">
        <f>-IF(AC77="",IFERROR('Projection_Base-case'!M78-M77,0),0)</f>
        <v>0</v>
      </c>
      <c r="AN77" s="353">
        <f t="shared" si="40"/>
        <v>0</v>
      </c>
      <c r="AO77" s="354">
        <f>IFERROR(IF('Projection_Base-case'!N78&gt;0,100*AN77/'Projection_Base-case'!N78,100*AN77/N77),0)</f>
        <v>0</v>
      </c>
      <c r="AP77" s="355">
        <f>IF(AC77="",IFERROR('Projection_Base-case'!O78-O77,0),0)</f>
        <v>0</v>
      </c>
      <c r="AQ77" s="356">
        <f t="shared" si="41"/>
        <v>0</v>
      </c>
      <c r="AR77" s="356">
        <f>IFERROR(100*AP77/'Projection_Base-case'!O78,0)</f>
        <v>0</v>
      </c>
      <c r="AS77" s="355">
        <f>IF(AC77="",IFERROR('Projection_Base-case'!Q78-Q77,0),0)</f>
        <v>0</v>
      </c>
      <c r="AT77" s="356">
        <f t="shared" si="42"/>
        <v>0</v>
      </c>
      <c r="AU77" s="356">
        <f>IFERROR(100*AS77/'Projection_Base-case'!Q78,0)</f>
        <v>0</v>
      </c>
      <c r="AV77" s="355">
        <f>IF(AC77="",IFERROR('Projection_Base-case'!S78-S77,0),0)</f>
        <v>0</v>
      </c>
      <c r="AW77" s="356">
        <f t="shared" si="43"/>
        <v>0</v>
      </c>
      <c r="AX77" s="357">
        <f>IFERROR(100*AV77/'Projection_Base-case'!S78,0)</f>
        <v>0</v>
      </c>
      <c r="AY77" s="358">
        <f>IF(AC77="",IFERROR('Projection_Base-case'!U78-U77,0),0)</f>
        <v>0</v>
      </c>
      <c r="AZ77" s="359">
        <f t="shared" si="44"/>
        <v>0</v>
      </c>
      <c r="BA77" s="359">
        <f>IFERROR(100*AY77/'Projection_Base-case'!U78,0)</f>
        <v>0</v>
      </c>
      <c r="BB77" s="358">
        <f>IF(AC77="",IFERROR('Projection_Base-case'!W78-W77,0),0)</f>
        <v>0</v>
      </c>
      <c r="BC77" s="359">
        <f t="shared" si="45"/>
        <v>0</v>
      </c>
      <c r="BD77" s="359">
        <f>IFERROR(100*BB77/'Projection_Base-case'!W78,0)</f>
        <v>0</v>
      </c>
      <c r="BE77" s="358">
        <f>IF(AC77="",IFERROR('Projection_Base-case'!Y78-Y77,0),0)</f>
        <v>0</v>
      </c>
      <c r="BF77" s="359">
        <f t="shared" si="46"/>
        <v>0</v>
      </c>
      <c r="BG77" s="359">
        <f>IFERROR(100*BE77/'Projection_Base-case'!Y78,0)</f>
        <v>0</v>
      </c>
      <c r="BH77" s="359">
        <f t="shared" si="47"/>
        <v>0</v>
      </c>
      <c r="BI77" s="360">
        <f t="shared" si="48"/>
        <v>0</v>
      </c>
    </row>
    <row r="78" spans="1:61" ht="15.6">
      <c r="A78" s="205">
        <v>74</v>
      </c>
      <c r="B78" s="347">
        <f>IF('Projection_Base-case'!B79&lt;&gt;"",'Projection_Base-case'!B79,0)</f>
        <v>0</v>
      </c>
      <c r="C78" s="347">
        <f>IF('Projection_Base-case'!C79&lt;&gt;"",'Projection_Base-case'!C79,0)</f>
        <v>0</v>
      </c>
      <c r="D78" s="347">
        <f>IF('Projection_Base-case'!D79&lt;&gt;"",'Projection_Base-case'!D79,0)</f>
        <v>0</v>
      </c>
      <c r="E78" s="346"/>
      <c r="F78" s="202" t="str">
        <f t="shared" si="49"/>
        <v>0</v>
      </c>
      <c r="G78" s="177" t="str">
        <f>IF(F78="Scenario1PBT1",'Deep retrofit'!$E$6,IF(F78="Scenario2PBT1",'Deep retrofit'!$F$6,IF(F78="Scenario3PBT1",'Deep retrofit'!$G$6,"")))&amp;IF(F78="Scenario1PBT2",'Deep retrofit'!$H$6,IF(F78="Scenario2PBT2",'Deep retrofit'!$I$6,IF(F78="Scenario3PBT2",'Deep retrofit'!$J$6,"")))&amp;IF(F78="Scenario1PBT3",'Deep retrofit'!$K$6,IF(F78="Scenario2PBT3",'Deep retrofit'!$L$6,IF(F78="Scenario3PBT3",'Deep retrofit'!$M$6,"")))&amp;IF(F78="Scenario1PBT4",'Deep retrofit'!$N$6,IF(F78="Scenario2PBT4",'Deep retrofit'!$O$6,IF(F78="Scenario3PBT4",'Deep retrofit'!$P$6,"")))&amp;IF(F78="Scenario1PBT5",'Deep retrofit'!$Q$6,IF(F78="Scenario2PBT5",'Deep retrofit'!$R$6,IF(F78="Scenario3PBT5",'Deep retrofit'!$S$6,"")))&amp;IF(F78="Scenario1PBT6",'Deep retrofit'!$T$6,IF(F78="Scenario2PBT6",'Deep retrofit'!$U$6,IF(F78="Scenario3PBT6",'Deep retrofit'!$V$6,"")))&amp;IF(F78="Scenario1PBT7",'Deep retrofit'!$W$6,IF(F78="Scenario2PBT7",'Deep retrofit'!$X$6,IF(F78="Scenario3PBT7",'Deep retrofit'!$Y$6,"")))&amp;IF(F78="Scenario1PBT8",'Deep retrofit'!$Z$6,IF(F78="Scenario2PBT8",'Deep retrofit'!$AA$6,IF(F78="Scenario3PBT8",'Deep retrofit'!$AB$6,"")))&amp;IF(F78="Scenario1PBT9",'Deep retrofit'!$AC$6,IF(F78="Scenario2PBT9",'Deep retrofit'!$AD$6,IF(F78="Scenario3PBT9",'Deep retrofit'!$AE$6,"")))&amp;IF(F78="Scenario1PBT10",'Deep retrofit'!$AF$6,IF(F78="Scenario2PBT10",'Deep retrofit'!$AG$6,IF(F78="Scenario3PBT10",'Deep retrofit'!$AH$6,"")))&amp;IF(F78="Scenario1PBT11",'Deep retrofit'!$AI$6,IF(F78="Scenario2PBT11",'Deep retrofit'!$AJ$6,IF(F78="Scenario3PBT11",'Deep retrofit'!$AK$6,"")))&amp;IF(F78="Scenario1PBT12",'Deep retrofit'!$AL$6,IF(F78="Scenario2PBT12",'Deep retrofit'!$AM$6,IF(F78="Scenario3PBT12",'Deep retrofit'!$AN$6,"")))&amp;IF(F78="Scenario1PBT13",'Deep retrofit'!$AO$6,IF(F78="Scenario2PBT13",'Deep retrofit'!$AP$6,IF(F78="Scenario3PBT13",'Deep retrofit'!$AQ$6,"")))&amp;IF(F78="Scenario1PBT14",'Deep retrofit'!$AR$6,IF(F78="Scenario2PBT14",'Deep retrofit'!$AS$6,IF(F78="Scenario3PBT14",'Deep retrofit'!$AT$6,"")))&amp;IF(F78="Scenario1PBT15",'Deep retrofit'!$AU$6,IF(F78="Scenario2PBT15",'Deep retrofit'!$AV$6,IF(F78="Scenario3PBT15",'Deep retrofit'!$AW$6,"")))</f>
        <v/>
      </c>
      <c r="H78" s="117">
        <f t="shared" si="50"/>
        <v>0</v>
      </c>
      <c r="I78" s="178" t="str">
        <f>IF(F78="Scenario1PBT1",'Deep retrofit'!$E$16,IF(F78="Scenario2PBT1",'Deep retrofit'!$F$16,IF(F78="Scenario3PBT1",'Deep retrofit'!$G$16,"")))&amp;IF(F78="Scenario1PBT2",'Deep retrofit'!$H$16,IF(F78="Scenario2PBT2",'Deep retrofit'!$I$16,IF(F78="Scenario3PBT2",'Deep retrofit'!$J$16,"")))&amp;IF(F78="Scenario1PBT3",'Deep retrofit'!$K$16,IF(F78="Scenario2PBT3",'Deep retrofit'!$L$16,IF(F78="Scenario3PBT3",'Deep retrofit'!$M$16,"")))&amp;IF(F78="Scenario1PBT4",'Deep retrofit'!$N$16,IF(F78="Scenario2PBT4",'Deep retrofit'!$O$16,IF(F78="Scenario3PBT4",'Deep retrofit'!$P$16,"")))&amp;IF(F78="Scenario1PBT5",'Deep retrofit'!$Q$16,IF(F78="Scenario2PBT5",'Deep retrofit'!$R$16,IF(F78="Scenario3PBT5",'Deep retrofit'!$S$16,"")))&amp;IF(F78="Scenario1PBT6",'Deep retrofit'!$T$16,IF(F78="Scenario2PBT6",'Deep retrofit'!$U$16,IF(F78="Scenario3PBT6",'Deep retrofit'!$V$16,"")))&amp;IF(F78="Scenario1PBT7",'Deep retrofit'!$W$16,IF(F78="Scenario2PBT7",'Deep retrofit'!$X$16,IF(F78="Scenario3PBT7",'Deep retrofit'!$Y$16,"")))&amp;IF(F78="Scenario1PBT8",'Deep retrofit'!$Z$16,IF(F78="Scenario2PBT8",'Deep retrofit'!$AA$16,IF(F78="Scenario3PBT8",'Deep retrofit'!$AB$16,"")))&amp;IF(F78="Scenario1PBT9",'Deep retrofit'!$AC$16,IF(F78="Scenario2PBT9",'Deep retrofit'!$AD$16,IF(F78="Scenario3PBT9",'Deep retrofit'!$AE$16,"")))&amp;IF(F78="Scenario1PBT10",'Deep retrofit'!$AF$16,IF(F78="Scenario2PBT10",'Deep retrofit'!$AG$16,IF(F78="Scenario3PBT10",'Deep retrofit'!$AH$16,"")))&amp;IF(F78="Scenario1PBT11",'Deep retrofit'!$AI$16,IF(F78="Scenario2PBT11",'Deep retrofit'!$AJ$16,IF(F78="Scenario3PBT11",'Deep retrofit'!$AK$16,"")))&amp;IF(F78="Scenario1PBT12",'Deep retrofit'!$AL$16,IF(F78="Scenario2PBT12",'Deep retrofit'!$AM$16,IF(F78="Scenario3PBT12",'Deep retrofit'!$AN$16,"")))&amp;IF(F78="Scenario1PBT13",'Deep retrofit'!$AO$16,IF(F78="Scenario2PBT13",'Deep retrofit'!$AP$16,IF(F78="Scenario3PBT13",'Deep retrofit'!$AQ$16,"")))&amp;IF(F78="Scenario1PBT14",'Deep retrofit'!$AR$16,IF(F78="Scenario2PBT14",'Deep retrofit'!$AS$16,IF(F78="Scenario3PBT14",'Deep retrofit'!$AT$16,"")))&amp;IF(F78="Scenario1PBT15",'Deep retrofit'!$AU$16,IF(F78="Scenario2PBT15",'Deep retrofit'!$AV$16,IF(F78="Scenario3PBT15",'Deep retrofit'!$AW$16,"")))</f>
        <v/>
      </c>
      <c r="J78" s="117">
        <f t="shared" si="51"/>
        <v>0</v>
      </c>
      <c r="K78" s="117" t="str">
        <f>IF(F78="Scenario1PBT1",'Deep retrofit'!$E$18,IF(F78="Scenario2PBT1",'Deep retrofit'!$F$18,IF(F78="Scenario3PBT1",'Deep retrofit'!$G$18,"")))&amp;IF(F78="Scenario1PBT2",'Deep retrofit'!$H$18,IF(F78="Scenario2PBT2",'Deep retrofit'!$I$18,IF(F78="Scenario3PBT2",'Deep retrofit'!$J$18,"")))&amp;IF(F78="Scenario1PBT3",'Deep retrofit'!$K$18,IF(F78="Scenario2PBT3",'Deep retrofit'!$L$18,IF(F78="Scenario3PBT3",'Deep retrofit'!$M$18,"")))&amp;IF(F78="Scenario1PBT4",'Deep retrofit'!$N$18,IF(F78="Scenario2PBT4",'Deep retrofit'!$O$18,IF(F78="Scenario3PBT4",'Deep retrofit'!$P$18,"")))&amp;IF(F78="Scenario1PBT5",'Deep retrofit'!$Q$18,IF(F78="Scenario2PBT5",'Deep retrofit'!$R$18,IF(F78="Scenario3PBT5",'Deep retrofit'!$S$18,"")))&amp;IF(F78="Scenario1PBT6",'Deep retrofit'!$T$18,IF(F78="Scenario2PBT6",'Deep retrofit'!$U$18,IF(F78="Scenario3PBT6",'Deep retrofit'!$V$18,"")))&amp;IF(F78="Scenario1PBT7",'Deep retrofit'!$W$18,IF(F78="Scenario2PBT7",'Deep retrofit'!$X$18,IF(F78="Scenario3PBT7",'Deep retrofit'!$Y$18,"")))&amp;IF(F78="Scenario1PBT8",'Deep retrofit'!$Z$18,IF(F78="Scenario2PBT8",'Deep retrofit'!$AA$18,IF(F78="Scenario3PBT8",'Deep retrofit'!$AB$18,"")))&amp;IF(F78="Scenario1PBT9",'Deep retrofit'!$AC$18,IF(F78="Scenario2PBT9",'Deep retrofit'!$AD$18,IF(F78="Scenario3PBT9",'Deep retrofit'!$AE$18,"")))&amp;IF(F78="Scenario1PBT10",'Deep retrofit'!$AF$18,IF(F78="Scenario2PBT10",'Deep retrofit'!$AG$18,IF(F78="Scenario3PBT10",'Deep retrofit'!$AH$18,"")))&amp;IF(F78="Scenario1PBT11",'Deep retrofit'!$AI$18,IF(F78="Scenario2PBT11",'Deep retrofit'!$AJ$18,IF(F78="Scenario3PBT11",'Deep retrofit'!$AK$18,"")))&amp;IF(F78="Scenario1PBT12",'Deep retrofit'!$AL$18,IF(F78="Scenario2PBT12",'Deep retrofit'!$AM$18,IF(F78="Scenario3PBT12",'Deep retrofit'!$AN$18,"")))&amp;IF(F78="Scenario1PBT13",'Deep retrofit'!$AO$18,IF(F78="Scenario2PBT13",'Deep retrofit'!$AP$18,IF(F78="Scenario3PBT13",'Deep retrofit'!$AQ$18,"")))&amp;IF(F78="Scenario1PBT14",'Deep retrofit'!$AR$18,IF(F78="Scenario2PBT14",'Deep retrofit'!$AS$18,IF(F78="Scenario3PBT14",'Deep retrofit'!$AT$18,"")))&amp;IF(F78="Scenario1PBT15",'Deep retrofit'!$AU$18,IF(F78="Scenario2PBT15",'Deep retrofit'!$AV$18,IF(F78="Scenario3PBT15",'Deep retrofit'!$AW$18,"")))</f>
        <v/>
      </c>
      <c r="L78" s="117">
        <f t="shared" si="52"/>
        <v>0</v>
      </c>
      <c r="M78" s="117" t="str">
        <f>IF(F78="Scenario1PBT1",'Deep retrofit'!$E$20,IF(F78="Scenario2PBT1",'Deep retrofit'!$F$20,IF(F78="Scenario3PBT1",'Deep retrofit'!$G$20,"")))&amp;IF(F78="Scenario1PBT2",'Deep retrofit'!$H$20,IF(F78="Scenario2PBT2",'Deep retrofit'!$I$20,IF(F78="Scenario3PBT2",'Deep retrofit'!$J$20,"")))&amp;IF(F78="Scenario1PBT3",'Deep retrofit'!$K$20,IF(F78="Scenario2PBT3",'Deep retrofit'!$L$20,IF(F78="Scenario3PBT3",'Deep retrofit'!$M$20,"")))&amp;IF(F78="Scenario1PBT4",'Deep retrofit'!$N$20,IF(F78="Scenario2PBT4",'Deep retrofit'!$O$20,IF(F78="Scenario3PBT4",'Deep retrofit'!$P$20,"")))&amp;IF(F78="Scenario1PBT5",'Deep retrofit'!$Q$20,IF(F78="Scenario2PBT5",'Deep retrofit'!$R$20,IF(F78="Scenario3PBT5",'Deep retrofit'!$S$20,"")))&amp;IF(F78="Scenario1PBT6",'Deep retrofit'!$T$20,IF(F78="Scenario2PBT6",'Deep retrofit'!$U$20,IF(F78="Scenario3PBT6",'Deep retrofit'!$V$20,"")))&amp;IF(F78="Scenario1PBT7",'Deep retrofit'!$W$20,IF(F78="Scenario2PBT7",'Deep retrofit'!$X$20,IF(F78="Scenario3PBT7",'Deep retrofit'!$Y$20,"")))&amp;IF(F78="Scenario1PBT8",'Deep retrofit'!$Z$20,IF(F78="Scenario2PBT8",'Deep retrofit'!$AA$20,IF(F78="Scenario3PBT8",'Deep retrofit'!$AB$20,"")))&amp;IF(F78="Scenario1PBT9",'Deep retrofit'!$AC$20,IF(F78="Scenario2PBT9",'Deep retrofit'!$AD$20,IF(F78="Scenario3PBT9",'Deep retrofit'!$AE$20,"")))&amp;IF(F78="Scenario1PBT10",'Deep retrofit'!$AF$20,IF(F78="Scenario2PBT10",'Deep retrofit'!$AG$20,IF(F78="Scenario3PBT10",'Deep retrofit'!$AH$20,"")))&amp;IF(F78="Scenario1PBT11",'Deep retrofit'!$AI$20,IF(F78="Scenario2PBT11",'Deep retrofit'!$AJ$20,IF(F78="Scenario3PBT11",'Deep retrofit'!$AK$20,"")))&amp;IF(F78="Scenario1PBT12",'Deep retrofit'!$AL$20,IF(F78="Scenario2PBT12",'Deep retrofit'!$AM$20,IF(F78="Scenario3PBT12",'Deep retrofit'!$AN$20,"")))&amp;IF(F78="Scenario1PBT13",'Deep retrofit'!$AO$20,IF(F78="Scenario2PBT13",'Deep retrofit'!$AP$20,IF(F78="Scenario3PBT13",'Deep retrofit'!$AQ$20,"")))&amp;IF(F78="Scenario1PBT14",'Deep retrofit'!$AR$20,IF(F78="Scenario2PBT14",'Deep retrofit'!$AS$20,IF(F78="Scenario3PBT14",'Deep retrofit'!$AT$20,"")))&amp;IF(F78="Scenario1PBT15",'Deep retrofit'!$AU$20,IF(F78="Scenario2PBT15",'Deep retrofit'!$AV$20,IF(F78="Scenario3PBT15",'Deep retrofit'!$AW$20,"")))</f>
        <v/>
      </c>
      <c r="N78" s="118">
        <f t="shared" si="53"/>
        <v>0</v>
      </c>
      <c r="O78" s="206" t="str">
        <f>IF(F78="Scenario1PBT1",'Deep retrofit'!$E$23,IF(F78="Scenario2PBT1",'Deep retrofit'!$F$23,IF(F78="Scenario3PBT1",'Deep retrofit'!$G$23,"")))&amp;IF(F78="Scenario1PBT2",'Deep retrofit'!$H$23,IF(F78="Scenario2PBT2",'Deep retrofit'!$I$23,IF(F78="Scenario3PBT2",'Deep retrofit'!$J$23,"")))&amp;IF(F78="Scenario1PBT3",'Deep retrofit'!$K$23,IF(F78="Scenario2PBT3",'Deep retrofit'!$L$23,IF(F78="Scenario3PBT3",'Deep retrofit'!$M$23,"")))&amp;IF(F78="Scenario1PBT4",'Deep retrofit'!$N$23,IF(F78="Scenario2PBT4",'Deep retrofit'!$O$23,IF(F78="Scenario3PBT4",'Deep retrofit'!$P$23,"")))&amp;IF(F78="Scenario1PBT5",'Deep retrofit'!$Q$23,IF(F78="Scenario2PBT5",'Deep retrofit'!$R$23,IF(F78="Scenario3PBT5",'Deep retrofit'!$S$23,"")))&amp;IF(F78="Scenario1PBT6",'Deep retrofit'!$T$23,IF(F78="Scenario2PBT6",'Deep retrofit'!$U$23,IF(F78="Scenario3PBT6",'Deep retrofit'!$V$23,"")))&amp;IF(F78="Scenario1PBT7",'Deep retrofit'!$W$23,IF(F78="Scenario2PBT7",'Deep retrofit'!$X$23,IF(F78="Scenario3PBT7",'Deep retrofit'!$Y$23,"")))&amp;IF(F78="Scenario1PBT8",'Deep retrofit'!$Z$23,IF(F78="Scenario2PBT8",'Deep retrofit'!$AA$23,IF(F78="Scenario3PBT8",'Deep retrofit'!$AB$23,"")))&amp;IF(F78="Scenario1PBT9",'Deep retrofit'!$AC$23,IF(F78="Scenario2PBT9",'Deep retrofit'!$AD$23,IF(F78="Scenario3PBT9",'Deep retrofit'!$AE$23,"")))&amp;IF(F78="Scenario1PBT10",'Deep retrofit'!$AF$23,IF(F78="Scenario2PBT10",'Deep retrofit'!$AG$23,IF(F78="Scenario3PBT10",'Deep retrofit'!$AH$23,"")))&amp;IF(F78="Scenario1PBT11",'Deep retrofit'!$AI$23,IF(F78="Scenario2PBT11",'Deep retrofit'!$AJ$23,IF(F78="Scenario3PBT11",'Deep retrofit'!$AK$23,"")))&amp;IF(F78="Scenario1PBT12",'Deep retrofit'!$AL$23,IF(F78="Scenario2PBT12",'Deep retrofit'!$AM$23,IF(F78="Scenario3PBT12",'Deep retrofit'!$AN$23,"")))&amp;IF(F78="Scenario1PBT13",'Deep retrofit'!$AO$23,IF(F78="Scenario2PBT13",'Deep retrofit'!$AP$23,IF(F78="Scenario3PBT13",'Deep retrofit'!$AQ$23,"")))&amp;IF(F78="Scenario1PBT14",'Deep retrofit'!$AR$23,IF(F78="Scenario2PBT14",'Deep retrofit'!$AS$23,IF(F78="Scenario3PBT14",'Deep retrofit'!$AT$23,"")))&amp;IF(F78="Scenario1PBT15",'Deep retrofit'!$AU$23,IF(F78="Scenario2PBT15",'Deep retrofit'!$AV$23,IF(F78="Scenario3PBT15",'Deep retrofit'!$AW$23,"")))</f>
        <v/>
      </c>
      <c r="P78" s="117">
        <f t="shared" si="54"/>
        <v>0</v>
      </c>
      <c r="Q78" s="117" t="str">
        <f>IF(F78="Scenario1PBT1",'Deep retrofit'!$E$25,IF(F78="Scenario2PBT1",'Deep retrofit'!$F$25,IF(F78="Scenario3PBT1",'Deep retrofit'!$G$25,"")))&amp;IF(F78="Scenario1PBT2",'Deep retrofit'!$H$25,IF(F78="Scenario2PBT2",'Deep retrofit'!$I$25,IF(F78="Scenario3PBT2",'Deep retrofit'!$J$25,"")))&amp;IF(F78="Scenario1PBT3",'Deep retrofit'!$K$25,IF(F78="Scenario2PBT3",'Deep retrofit'!$L$25,IF(F78="Scenario3PBT3",'Deep retrofit'!$M$25,"")))&amp;IF(F78="Scenario1PBT4",'Deep retrofit'!$N$25,IF(F78="Scenario2PBT4",'Deep retrofit'!$O$25,IF(F78="Scenario3PBT4",'Deep retrofit'!$P$25,"")))&amp;IF(F78="Scenario1PBT5",'Deep retrofit'!$Q$25,IF(F78="Scenario2PBT5",'Deep retrofit'!$R$25,IF(F78="Scenario3PBT5",'Deep retrofit'!$S$25,"")))&amp;IF(F78="Scenario1PBT6",'Deep retrofit'!$T$25,IF(F78="Scenario2PBT6",'Deep retrofit'!$U$25,IF(F78="Scenario3PBT6",'Deep retrofit'!$V$25,"")))&amp;IF(F78="Scenario1PBT7",'Deep retrofit'!$W$25,IF(F78="Scenario2PBT7",'Deep retrofit'!$X$25,IF(F78="Scenario3PBT7",'Deep retrofit'!$Y$25,"")))&amp;IF(F78="Scenario1PBT8",'Deep retrofit'!$Z$25,IF(F78="Scenario2PBT8",'Deep retrofit'!$AA$25,IF(F78="Scenario3PBT8",'Deep retrofit'!$AB$25,"")))&amp;IF(F78="Scenario1PBT9",'Deep retrofit'!$AC$25,IF(F78="Scenario2PBT9",'Deep retrofit'!$AD$25,IF(F78="Scenario3PBT9",'Deep retrofit'!$AE$25,"")))&amp;IF(F78="Scenario1PBT10",'Deep retrofit'!$AF$25,IF(F78="Scenario2PBT10",'Deep retrofit'!$AG$25,IF(F78="Scenario3PBT10",'Deep retrofit'!$AH$25,"")))&amp;IF(F78="Scenario1PBT11",'Deep retrofit'!$AI$25,IF(F78="Scenario2PBT11",'Deep retrofit'!$AJ$25,IF(F78="Scenario3PBT11",'Deep retrofit'!$AK$25,"")))&amp;IF(F78="Scenario1PBT12",'Deep retrofit'!$AL$25,IF(F78="Scenario2PBT12",'Deep retrofit'!$AM$25,IF(F78="Scenario3PBT12",'Deep retrofit'!$AN$25,"")))&amp;IF(F78="Scenario1PBT13",'Deep retrofit'!$AO$25,IF(F78="Scenario2PBT13",'Deep retrofit'!$AP$25,IF(F78="Scenario3PBT13",'Deep retrofit'!$AQ$25,"")))&amp;IF(F78="Scenario1PBT14",'Deep retrofit'!$AR$25,IF(F78="Scenario2PBT14",'Deep retrofit'!$AS$25,IF(F78="Scenario3PBT14",'Deep retrofit'!$AT$25,"")))&amp;IF(F78="Scenario1PBT15",'Deep retrofit'!$AU$25,IF(F78="Scenario2PBT15",'Deep retrofit'!$AV$25,IF(F78="Scenario3PBT15",'Deep retrofit'!$AW$25,"")))</f>
        <v/>
      </c>
      <c r="R78" s="117">
        <f t="shared" si="55"/>
        <v>0</v>
      </c>
      <c r="S78" s="117" t="str">
        <f>IF(F78="Scenario1PBT1",'Deep retrofit'!$E$27,IF(F78="Scenario2PBT1",'Deep retrofit'!$F$27,IF(F78="Scenario3PBT1",'Deep retrofit'!$G$27,"")))&amp;IF(F78="Scenario1PBT2",'Deep retrofit'!$H$27,IF(F78="Scenario2PBT2",'Deep retrofit'!$I$27,IF(F78="Scenario3PBT2",'Deep retrofit'!$J$27,"")))&amp;IF(F78="Scenario1PBT3",'Deep retrofit'!$K$27,IF(F78="Scenario2PBT3",'Deep retrofit'!$L$27,IF(F78="Scenario3PBT3",'Deep retrofit'!$M$27,"")))&amp;IF(F78="Scenario1PBT4",'Deep retrofit'!$N$27,IF(F78="Scenario2PBT4",'Deep retrofit'!$O$27,IF(F78="Scenario3PBT4",'Deep retrofit'!$P$27,"")))&amp;IF(F78="Scenario1PBT5",'Deep retrofit'!$Q$27,IF(F78="Scenario2PBT5",'Deep retrofit'!$R$27,IF(F78="Scenario3PBT5",'Deep retrofit'!$S$27,"")))&amp;IF(F78="Scenario1PBT6",'Deep retrofit'!$T$27,IF(F78="Scenario2PBT6",'Deep retrofit'!$U$27,IF(F78="Scenario3PBT6",'Deep retrofit'!$V$27,"")))&amp;IF(F78="Scenario1PBT7",'Deep retrofit'!$W$27,IF(F78="Scenario2PBT7",'Deep retrofit'!$X$27,IF(F78="Scenario3PBT7",'Deep retrofit'!$Y$27,"")))&amp;IF(F78="Scenario1PBT8",'Deep retrofit'!$Z$27,IF(F78="Scenario2PBT8",'Deep retrofit'!$AA$27,IF(F78="Scenario3PBT8",'Deep retrofit'!$AB$27,"")))&amp;IF(F78="Scenario1PBT9",'Deep retrofit'!$AC$27,IF(F78="Scenario2PBT9",'Deep retrofit'!$AD$27,IF(F78="Scenario3PBT9",'Deep retrofit'!$AE$27,"")))&amp;IF(F78="Scenario1PBT10",'Deep retrofit'!$AF$27,IF(F78="Scenario2PBT10",'Deep retrofit'!$AG$27,IF(F78="Scenario3PBT10",'Deep retrofit'!$AH$27,"")))&amp;IF(F78="Scenario1PBT11",'Deep retrofit'!$AI$27,IF(F78="Scenario2PBT11",'Deep retrofit'!$AJ$27,IF(F78="Scenario3PBT11",'Deep retrofit'!$AK$27,"")))&amp;IF(F78="Scenario1PBT12",'Deep retrofit'!$AL$27,IF(F78="Scenario2PBT12",'Deep retrofit'!$AM$27,IF(F78="Scenario3PBT12",'Deep retrofit'!$AN$27,"")))&amp;IF(F78="Scenario1PBT13",'Deep retrofit'!$AO$27,IF(F78="Scenario2PBT13",'Deep retrofit'!$AP$27,IF(F78="Scenario3PBT13",'Deep retrofit'!$AQ$27,"")))&amp;IF(F78="Scenario1PBT14",'Deep retrofit'!$AR$27,IF(F78="Scenario2PBT14",'Deep retrofit'!$AS$27,IF(F78="Scenario3PBT14",'Deep retrofit'!$AT$27,"")))&amp;IF(F78="Scenario1PBT15",'Deep retrofit'!$AU$27,IF(F78="Scenario2PBT15",'Deep retrofit'!$AV$27,IF(F78="Scenario3PBT15",'Deep retrofit'!$AW$27,"")))</f>
        <v/>
      </c>
      <c r="T78" s="207">
        <f t="shared" si="56"/>
        <v>0</v>
      </c>
      <c r="U78" s="206" t="str">
        <f>IF(F78="Scenario1PBT1",'Deep retrofit'!$E$38,IF(F78="Scenario2PBT1",'Deep retrofit'!$F$38,IF(F78="Scenario3PBT1",'Deep retrofit'!$G$38,"")))&amp;IF(F78="Scenario1PBT2",'Deep retrofit'!$H$38,IF(F78="Scenario2PBT2",'Deep retrofit'!$I$38,IF(F78="Scenario3PBT2",'Deep retrofit'!$J$38,"")))&amp;IF(F78="Scenario1PBT3",'Deep retrofit'!$K$38,IF(F78="Scenario2PBT3",'Deep retrofit'!$L$38,IF(F78="Scenario3PBT3",'Deep retrofit'!$M$38,"")))&amp;IF(F78="Scenario1PBT4",'Deep retrofit'!$N$38,IF(F78="Scenario2PBT4",'Deep retrofit'!$O$38,IF(F78="Scenario3PBT4",'Deep retrofit'!$P$38,"")))&amp;IF(F78="Scenario1PBT5",'Deep retrofit'!$Q$38,IF(F78="Scenario2PBT5",'Deep retrofit'!$R$38,IF(F78="Scenario3PBT5",'Deep retrofit'!$S$38,"")))&amp;IF(F78="Scenario1PBT6",'Deep retrofit'!$T$38,IF(F78="Scenario2PBT6",'Deep retrofit'!$U$38,IF(F78="Scenario3PBT6",'Deep retrofit'!$V$38,"")))&amp;IF(F78="Scenario1PBT7",'Deep retrofit'!$W$38,IF(F78="Scenario2PBT7",'Deep retrofit'!$X$38,IF(F78="Scenario3PBT7",'Deep retrofit'!$Y$38,"")))&amp;IF(F78="Scenario1PBT8",'Deep retrofit'!$Z$38,IF(F78="Scenario2PBT8",'Deep retrofit'!$AA$38,IF(F78="Scenario3PBT8",'Deep retrofit'!$AB$38,"")))&amp;IF(F78="Scenario1PBT9",'Deep retrofit'!$AC$38,IF(F78="Scenario2PBT9",'Deep retrofit'!$AD$38,IF(F78="Scenario3PBT9",'Deep retrofit'!$AE$38,"")))&amp;IF(F78="Scenario1PBT10",'Deep retrofit'!$AF$38,IF(F78="Scenario2PBT10",'Deep retrofit'!$AG$38,IF(F78="Scenario3PBT10",'Deep retrofit'!$AH$38,"")))&amp;IF(F78="Scenario1PBT11",'Deep retrofit'!$AI$38,IF(F78="Scenario2PBT11",'Deep retrofit'!$AJ$38,IF(F78="Scenario3PBT11",'Deep retrofit'!$AK$38,"")))&amp;IF(F78="Scenario1PBT12",'Deep retrofit'!$AL$38,IF(F78="Scenario2PBT12",'Deep retrofit'!$AM$38,IF(F78="Scenario3PBT12",'Deep retrofit'!$AN$38,"")))&amp;IF(F78="Scenario1PBT13",'Deep retrofit'!$AO$38,IF(F78="Scenario2PBT13",'Deep retrofit'!$AP$38,IF(F78="Scenario3PBT13",'Deep retrofit'!$AQ$38,"")))&amp;IF(F78="Scenario1PBT14",'Deep retrofit'!$AR$38,IF(F78="Scenario2PBT14",'Deep retrofit'!$AS$38,IF(F78="Scenario3PBT14",'Deep retrofit'!$AT$38,"")))&amp;IF(F78="Scenario1PBT15",'Deep retrofit'!$AU$38,IF(F78="Scenario2PBT15",'Deep retrofit'!$AV$38,IF(F78="Scenario3PBT15",'Deep retrofit'!$AW$38,"")))</f>
        <v/>
      </c>
      <c r="V78" s="117">
        <f t="shared" si="57"/>
        <v>0</v>
      </c>
      <c r="W78" s="117" t="str">
        <f>IF(F78="Scenario1PBT1",'Deep retrofit'!$E$40,IF(F78="Scenario2PBT1",'Deep retrofit'!$F$40,IF(F78="Scenario3PBT1",'Deep retrofit'!$G$40,"")))&amp;IF(F78="Scenario1PBT2",'Deep retrofit'!$H$40,IF(F78="Scenario2PBT2",'Deep retrofit'!$I$40,IF(F78="Scenario3PBT2",'Deep retrofit'!$J$40,"")))&amp;IF(F78="Scenario1PBT3",'Deep retrofit'!$K$40,IF(F78="Scenario2PBT3",'Deep retrofit'!$L$40,IF(F78="Scenario3PBT3",'Deep retrofit'!$M$40,"")))&amp;IF(F78="Scenario1PBT4",'Deep retrofit'!$N$40,IF(F78="Scenario2PBT4",'Deep retrofit'!$O$40,IF(F78="Scenario3PBT4",'Deep retrofit'!$P$40,"")))&amp;IF(F78="Scenario1PBT5",'Deep retrofit'!$Q$40,IF(F78="Scenario2PBT5",'Deep retrofit'!$R$40,IF(F78="Scenario3PBT5",'Deep retrofit'!$S$40,"")))&amp;IF(F78="Scenario1PBT6",'Deep retrofit'!$T$40,IF(F78="Scenario2PBT6",'Deep retrofit'!$U$40,IF(F78="Scenario3PBT6",'Deep retrofit'!$V$40,"")))&amp;IF(F78="Scenario1PBT7",'Deep retrofit'!$W$40,IF(F78="Scenario2PBT7",'Deep retrofit'!$X$40,IF(F78="Scenario3PBT7",'Deep retrofit'!$Y$40,"")))&amp;IF(F78="Scenario1PBT8",'Deep retrofit'!$Z$40,IF(F78="Scenario2PBT8",'Deep retrofit'!$AA$40,IF(F78="Scenario3PBT8",'Deep retrofit'!$AB$40,"")))&amp;IF(F78="Scenario1PBT9",'Deep retrofit'!$AC$40,IF(F78="Scenario2PBT9",'Deep retrofit'!$AD$40,IF(F78="Scenario3PBT9",'Deep retrofit'!$AE$40,"")))&amp;IF(F78="Scenario1PBT10",'Deep retrofit'!$AF$40,IF(F78="Scenario2PBT10",'Deep retrofit'!$AG$40,IF(F78="Scenario3PBT10",'Deep retrofit'!$AH$40,"")))&amp;IF(F78="Scenario1PBT11",'Deep retrofit'!$AI$40,IF(F78="Scenario2PBT11",'Deep retrofit'!$AJ$40,IF(F78="Scenario3PBT11",'Deep retrofit'!$AK$40,"")))&amp;IF(F78="Scenario1PBT12",'Deep retrofit'!$AL$40,IF(F78="Scenario2PBT12",'Deep retrofit'!$AM$40,IF(F78="Scenario3PBT12",'Deep retrofit'!$AN$40,"")))&amp;IF(F78="Scenario1PBT13",'Deep retrofit'!$AO$40,IF(F78="Scenario2PBT13",'Deep retrofit'!$AP$40,IF(F78="Scenario3PBT13",'Deep retrofit'!$AQ$40,"")))&amp;IF(F78="Scenario1PBT14",'Deep retrofit'!$AR$40,IF(F78="Scenario2PBT14",'Deep retrofit'!$AS$40,IF(F78="Scenario3PBT14",'Deep retrofit'!$AT$40,"")))&amp;IF(F78="Scenario1PBT15",'Deep retrofit'!$AU$40,IF(F78="Scenario2PBT15",'Deep retrofit'!$AV$40,IF(F78="Scenario3PBT15",'Deep retrofit'!$AW$40,"")))</f>
        <v/>
      </c>
      <c r="X78" s="117">
        <f t="shared" si="58"/>
        <v>0</v>
      </c>
      <c r="Y78" s="117" t="str">
        <f>IF(F78="Scenario1PBT1",'Deep retrofit'!$E$42,IF(F78="Scenario2PBT1",'Deep retrofit'!$F$42,IF(F78="Scenario3PBT1",'Deep retrofit'!$G$42,"")))&amp;IF(F78="Scenario1PBT2",'Deep retrofit'!$H$42,IF(F78="Scenario2PBT2",'Deep retrofit'!$I$42,IF(F78="Scenario3PBT2",'Deep retrofit'!$J$42,"")))&amp;IF(F78="Scenario1PBT3",'Deep retrofit'!$K$42,IF(F78="Scenario2PBT3",'Deep retrofit'!$L$42,IF(F78="Scenario3PBT3",'Deep retrofit'!$M$42,"")))&amp;IF(F78="Scenario1PBT4",'Deep retrofit'!$N$42,IF(F78="Scenario2PBT4",'Deep retrofit'!$O$42,IF(F78="Scenario3PBT4",'Deep retrofit'!$P$42,"")))&amp;IF(F78="Scenario1PBT5",'Deep retrofit'!$Q$42,IF(F78="Scenario2PBT5",'Deep retrofit'!$R$42,IF(F78="Scenario3PBT5",'Deep retrofit'!$S$42,"")))&amp;IF(F78="Scenario1PBT6",'Deep retrofit'!$T$42,IF(F78="Scenario2PBT6",'Deep retrofit'!$U$42,IF(F78="Scenario3PBT6",'Deep retrofit'!$V$42,"")))&amp;IF(F78="Scenario1PBT7",'Deep retrofit'!$W$42,IF(F78="Scenario2PBT7",'Deep retrofit'!$X$42,IF(F78="Scenario3PBT7",'Deep retrofit'!$Y$42,"")))&amp;IF(F78="Scenario1PBT8",'Deep retrofit'!$Z$42,IF(F78="Scenario2PBT8",'Deep retrofit'!$AA$42,IF(F78="Scenario3PBT8",'Deep retrofit'!$AB$42,"")))&amp;IF(F78="Scenario1PBT9",'Deep retrofit'!$AC$42,IF(F78="Scenario2PBT9",'Deep retrofit'!$AD$42,IF(F78="Scenario3PBT9",'Deep retrofit'!$AE$42,"")))&amp;IF(F78="Scenario1PBT10",'Deep retrofit'!$AF$42,IF(F78="Scenario2PBT10",'Deep retrofit'!$AG$42,IF(F78="Scenario3PBT10",'Deep retrofit'!$AH$42,"")))&amp;IF(F78="Scenario1PBT11",'Deep retrofit'!$AI$42,IF(F78="Scenario2PBT11",'Deep retrofit'!$AJ$42,IF(F78="Scenario3PBT11",'Deep retrofit'!$AK$42,"")))&amp;IF(F78="Scenario1PBT12",'Deep retrofit'!$AL$42,IF(F78="Scenario2PBT12",'Deep retrofit'!$AM$42,IF(F78="Scenario3PBT12",'Deep retrofit'!$AN$42,"")))&amp;IF(F78="Scenario1PBT13",'Deep retrofit'!$AO$42,IF(F78="Scenario2PBT13",'Deep retrofit'!$AP$42,IF(F78="Scenario3PBT13",'Deep retrofit'!$AQ$42,"")))&amp;IF(F78="Scenario1PBT14",'Deep retrofit'!$AR$42,IF(F78="Scenario2PBT14",'Deep retrofit'!$AS$42,IF(F78="Scenario3PBT14",'Deep retrofit'!$AT$42,"")))&amp;IF(F78="Scenario1PBT15",'Deep retrofit'!$AU$42,IF(F78="Scenario2PBT15",'Deep retrofit'!$AV$42,IF(F78="Scenario3PBT15",'Deep retrofit'!$AW$42,"")))</f>
        <v/>
      </c>
      <c r="Z78" s="117">
        <f t="shared" si="59"/>
        <v>0</v>
      </c>
      <c r="AA78" s="269" t="str">
        <f>IF(F78="Scenario1PBT1",'Deep retrofit'!$E$101,IF(F78="Scenario2PBT1",'Deep retrofit'!$F$101,IF(F78="Scenario3PBT1",'Deep retrofit'!$G$101,"")))&amp;IF(F78="Scenario1PBT2",'Deep retrofit'!$H$101,IF(F78="Scenario2PBT2",'Deep retrofit'!$I$101,IF(F78="Scenario3PBT2",'Deep retrofit'!$J$101,"")))&amp;IF(F78="Scenario1PBT3",'Deep retrofit'!$K$101,IF(F78="Scenario2PBT3",'Deep retrofit'!$L$101,IF(F78="Scenario3PBT3",'Deep retrofit'!$M$101,"")))&amp;IF(F78="Scenario1PBT4",'Deep retrofit'!$N$101,IF(F78="Scenario2PBT4",'Deep retrofit'!$O$101,IF(F78="Scenario3PBT4",'Deep retrofit'!$P$101,"")))&amp;IF(F78="Scenario1PBT5",'Deep retrofit'!$Q$101,IF(F78="Scenario2PBT5",'Deep retrofit'!$R$101,IF(F78="Scenario3PBT5",'Deep retrofit'!$S$101,"")))&amp;IF(F78="Scenario1PBT6",'Deep retrofit'!$T$101,IF(F78="Scenario2PBT6",'Deep retrofit'!$U$101,IF(F78="Scenario3PBT6",'Deep retrofit'!$V$101,"")))&amp;IF(F78="Scenario1PBT7",'Deep retrofit'!$W$101,IF(F78="Scenario2PBT7",'Deep retrofit'!$X$101,IF(F78="Scenario3PBT7",'Deep retrofit'!$Y$101,"")))&amp;IF(F78="Scenario1PBT8",'Deep retrofit'!$Z$101,IF(F78="Scenario2PBT8",'Deep retrofit'!$AA$101,IF(F78="Scenario3PBT8",'Deep retrofit'!$AB$101,"")))&amp;IF(F78="Scenario1PBT9",'Deep retrofit'!$AC$101,IF(F78="Scenario2PBT9",'Deep retrofit'!$AD$101,IF(F78="Scenario3PBT9",'Deep retrofit'!$AE$101,"")))&amp;IF(F78="Scenario1PBT10",'Deep retrofit'!$AF$101,IF(F78="Scenario2PBT10",'Deep retrofit'!$AG$101,IF(F78="Scenario3PBT10",'Deep retrofit'!$AH$101,"")))&amp;IF(F78="Scenario1PBT11",'Deep retrofit'!$AI$101,IF(F78="Scenario2PBT11",'Deep retrofit'!$AJ$101,IF(F78="Scenario3PBT11",'Deep retrofit'!$AK$101,"")))&amp;IF(F78="Scenario1PBT12",'Deep retrofit'!$AL$101,IF(F78="Scenario2PBT12",'Deep retrofit'!$AM$101,IF(F78="Scenario3PBT12",'Deep retrofit'!$AN$101,"")))&amp;IF(F78="Scenario1PBT13",'Deep retrofit'!$AO$101,IF(F78="Scenario2PBT13",'Deep retrofit'!$AP$101,IF(F78="Scenario3PBT13",'Deep retrofit'!$AQ$101,"")))&amp;IF(F78="Scenario1PBT14",'Deep retrofit'!$AR$101,IF(F78="Scenario2PBT14",'Deep retrofit'!$AS$101,IF(F78="Scenario3PBT14",'Deep retrofit'!$AT$101,"")))&amp;IF(F78="Scenario1PBT15",'Deep retrofit'!$AU$101,IF(F78="Scenario2PBT15",'Deep retrofit'!$AV$101,IF(F78="Scenario3PBT15",'Deep retrofit'!$AW$101,"")))</f>
        <v/>
      </c>
      <c r="AB78" s="203">
        <f t="shared" si="60"/>
        <v>0</v>
      </c>
      <c r="AC78" s="372" t="str">
        <f t="shared" si="61"/>
        <v/>
      </c>
      <c r="AD78" s="353">
        <f>IF(AC78="",IFERROR('Projection_Base-case'!G79-G78,0),0)</f>
        <v>0</v>
      </c>
      <c r="AE78" s="350">
        <f t="shared" si="37"/>
        <v>0</v>
      </c>
      <c r="AF78" s="361">
        <f>IFERROR(100*AD78/'Projection_Base-case'!G79,0)</f>
        <v>0</v>
      </c>
      <c r="AG78" s="352">
        <f>IF(AC78="",IFERROR('Projection_Base-case'!I79-I78,0),0)</f>
        <v>0</v>
      </c>
      <c r="AH78" s="353">
        <f t="shared" si="38"/>
        <v>0</v>
      </c>
      <c r="AI78" s="361">
        <f>IFERROR(100*AG78/'Projection_Base-case'!I79,0)</f>
        <v>0</v>
      </c>
      <c r="AJ78" s="352">
        <f>IF(AC78="",IFERROR('Projection_Base-case'!K79-K78,0),0)</f>
        <v>0</v>
      </c>
      <c r="AK78" s="353">
        <f t="shared" si="39"/>
        <v>0</v>
      </c>
      <c r="AL78" s="361">
        <f>IFERROR(100*AJ78/'Projection_Base-case'!K79,0)</f>
        <v>0</v>
      </c>
      <c r="AM78" s="352">
        <f>-IF(AC78="",IFERROR('Projection_Base-case'!M79-M78,0),0)</f>
        <v>0</v>
      </c>
      <c r="AN78" s="353">
        <f t="shared" si="40"/>
        <v>0</v>
      </c>
      <c r="AO78" s="354">
        <f>IFERROR(IF('Projection_Base-case'!N79&gt;0,100*AN78/'Projection_Base-case'!N79,100*AN78/N78),0)</f>
        <v>0</v>
      </c>
      <c r="AP78" s="355">
        <f>IF(AC78="",IFERROR('Projection_Base-case'!O79-O78,0),0)</f>
        <v>0</v>
      </c>
      <c r="AQ78" s="356">
        <f t="shared" si="41"/>
        <v>0</v>
      </c>
      <c r="AR78" s="356">
        <f>IFERROR(100*AP78/'Projection_Base-case'!O79,0)</f>
        <v>0</v>
      </c>
      <c r="AS78" s="355">
        <f>IF(AC78="",IFERROR('Projection_Base-case'!Q79-Q78,0),0)</f>
        <v>0</v>
      </c>
      <c r="AT78" s="356">
        <f t="shared" si="42"/>
        <v>0</v>
      </c>
      <c r="AU78" s="356">
        <f>IFERROR(100*AS78/'Projection_Base-case'!Q79,0)</f>
        <v>0</v>
      </c>
      <c r="AV78" s="355">
        <f>IF(AC78="",IFERROR('Projection_Base-case'!S79-S78,0),0)</f>
        <v>0</v>
      </c>
      <c r="AW78" s="356">
        <f t="shared" si="43"/>
        <v>0</v>
      </c>
      <c r="AX78" s="357">
        <f>IFERROR(100*AV78/'Projection_Base-case'!S79,0)</f>
        <v>0</v>
      </c>
      <c r="AY78" s="358">
        <f>IF(AC78="",IFERROR('Projection_Base-case'!U79-U78,0),0)</f>
        <v>0</v>
      </c>
      <c r="AZ78" s="359">
        <f t="shared" si="44"/>
        <v>0</v>
      </c>
      <c r="BA78" s="359">
        <f>IFERROR(100*AY78/'Projection_Base-case'!U79,0)</f>
        <v>0</v>
      </c>
      <c r="BB78" s="358">
        <f>IF(AC78="",IFERROR('Projection_Base-case'!W79-W78,0),0)</f>
        <v>0</v>
      </c>
      <c r="BC78" s="359">
        <f t="shared" si="45"/>
        <v>0</v>
      </c>
      <c r="BD78" s="359">
        <f>IFERROR(100*BB78/'Projection_Base-case'!W79,0)</f>
        <v>0</v>
      </c>
      <c r="BE78" s="358">
        <f>IF(AC78="",IFERROR('Projection_Base-case'!Y79-Y78,0),0)</f>
        <v>0</v>
      </c>
      <c r="BF78" s="359">
        <f t="shared" si="46"/>
        <v>0</v>
      </c>
      <c r="BG78" s="359">
        <f>IFERROR(100*BE78/'Projection_Base-case'!Y79,0)</f>
        <v>0</v>
      </c>
      <c r="BH78" s="359">
        <f t="shared" si="47"/>
        <v>0</v>
      </c>
      <c r="BI78" s="360">
        <f t="shared" si="48"/>
        <v>0</v>
      </c>
    </row>
    <row r="79" spans="1:61" ht="15.6">
      <c r="A79" s="205">
        <v>75</v>
      </c>
      <c r="B79" s="347">
        <f>IF('Projection_Base-case'!B80&lt;&gt;"",'Projection_Base-case'!B80,0)</f>
        <v>0</v>
      </c>
      <c r="C79" s="347">
        <f>IF('Projection_Base-case'!C80&lt;&gt;"",'Projection_Base-case'!C80,0)</f>
        <v>0</v>
      </c>
      <c r="D79" s="347">
        <f>IF('Projection_Base-case'!D80&lt;&gt;"",'Projection_Base-case'!D80,0)</f>
        <v>0</v>
      </c>
      <c r="E79" s="346"/>
      <c r="F79" s="202" t="str">
        <f t="shared" si="49"/>
        <v>0</v>
      </c>
      <c r="G79" s="177" t="str">
        <f>IF(F79="Scenario1PBT1",'Deep retrofit'!$E$6,IF(F79="Scenario2PBT1",'Deep retrofit'!$F$6,IF(F79="Scenario3PBT1",'Deep retrofit'!$G$6,"")))&amp;IF(F79="Scenario1PBT2",'Deep retrofit'!$H$6,IF(F79="Scenario2PBT2",'Deep retrofit'!$I$6,IF(F79="Scenario3PBT2",'Deep retrofit'!$J$6,"")))&amp;IF(F79="Scenario1PBT3",'Deep retrofit'!$K$6,IF(F79="Scenario2PBT3",'Deep retrofit'!$L$6,IF(F79="Scenario3PBT3",'Deep retrofit'!$M$6,"")))&amp;IF(F79="Scenario1PBT4",'Deep retrofit'!$N$6,IF(F79="Scenario2PBT4",'Deep retrofit'!$O$6,IF(F79="Scenario3PBT4",'Deep retrofit'!$P$6,"")))&amp;IF(F79="Scenario1PBT5",'Deep retrofit'!$Q$6,IF(F79="Scenario2PBT5",'Deep retrofit'!$R$6,IF(F79="Scenario3PBT5",'Deep retrofit'!$S$6,"")))&amp;IF(F79="Scenario1PBT6",'Deep retrofit'!$T$6,IF(F79="Scenario2PBT6",'Deep retrofit'!$U$6,IF(F79="Scenario3PBT6",'Deep retrofit'!$V$6,"")))&amp;IF(F79="Scenario1PBT7",'Deep retrofit'!$W$6,IF(F79="Scenario2PBT7",'Deep retrofit'!$X$6,IF(F79="Scenario3PBT7",'Deep retrofit'!$Y$6,"")))&amp;IF(F79="Scenario1PBT8",'Deep retrofit'!$Z$6,IF(F79="Scenario2PBT8",'Deep retrofit'!$AA$6,IF(F79="Scenario3PBT8",'Deep retrofit'!$AB$6,"")))&amp;IF(F79="Scenario1PBT9",'Deep retrofit'!$AC$6,IF(F79="Scenario2PBT9",'Deep retrofit'!$AD$6,IF(F79="Scenario3PBT9",'Deep retrofit'!$AE$6,"")))&amp;IF(F79="Scenario1PBT10",'Deep retrofit'!$AF$6,IF(F79="Scenario2PBT10",'Deep retrofit'!$AG$6,IF(F79="Scenario3PBT10",'Deep retrofit'!$AH$6,"")))&amp;IF(F79="Scenario1PBT11",'Deep retrofit'!$AI$6,IF(F79="Scenario2PBT11",'Deep retrofit'!$AJ$6,IF(F79="Scenario3PBT11",'Deep retrofit'!$AK$6,"")))&amp;IF(F79="Scenario1PBT12",'Deep retrofit'!$AL$6,IF(F79="Scenario2PBT12",'Deep retrofit'!$AM$6,IF(F79="Scenario3PBT12",'Deep retrofit'!$AN$6,"")))&amp;IF(F79="Scenario1PBT13",'Deep retrofit'!$AO$6,IF(F79="Scenario2PBT13",'Deep retrofit'!$AP$6,IF(F79="Scenario3PBT13",'Deep retrofit'!$AQ$6,"")))&amp;IF(F79="Scenario1PBT14",'Deep retrofit'!$AR$6,IF(F79="Scenario2PBT14",'Deep retrofit'!$AS$6,IF(F79="Scenario3PBT14",'Deep retrofit'!$AT$6,"")))&amp;IF(F79="Scenario1PBT15",'Deep retrofit'!$AU$6,IF(F79="Scenario2PBT15",'Deep retrofit'!$AV$6,IF(F79="Scenario3PBT15",'Deep retrofit'!$AW$6,"")))</f>
        <v/>
      </c>
      <c r="H79" s="117">
        <f t="shared" si="50"/>
        <v>0</v>
      </c>
      <c r="I79" s="178" t="str">
        <f>IF(F79="Scenario1PBT1",'Deep retrofit'!$E$16,IF(F79="Scenario2PBT1",'Deep retrofit'!$F$16,IF(F79="Scenario3PBT1",'Deep retrofit'!$G$16,"")))&amp;IF(F79="Scenario1PBT2",'Deep retrofit'!$H$16,IF(F79="Scenario2PBT2",'Deep retrofit'!$I$16,IF(F79="Scenario3PBT2",'Deep retrofit'!$J$16,"")))&amp;IF(F79="Scenario1PBT3",'Deep retrofit'!$K$16,IF(F79="Scenario2PBT3",'Deep retrofit'!$L$16,IF(F79="Scenario3PBT3",'Deep retrofit'!$M$16,"")))&amp;IF(F79="Scenario1PBT4",'Deep retrofit'!$N$16,IF(F79="Scenario2PBT4",'Deep retrofit'!$O$16,IF(F79="Scenario3PBT4",'Deep retrofit'!$P$16,"")))&amp;IF(F79="Scenario1PBT5",'Deep retrofit'!$Q$16,IF(F79="Scenario2PBT5",'Deep retrofit'!$R$16,IF(F79="Scenario3PBT5",'Deep retrofit'!$S$16,"")))&amp;IF(F79="Scenario1PBT6",'Deep retrofit'!$T$16,IF(F79="Scenario2PBT6",'Deep retrofit'!$U$16,IF(F79="Scenario3PBT6",'Deep retrofit'!$V$16,"")))&amp;IF(F79="Scenario1PBT7",'Deep retrofit'!$W$16,IF(F79="Scenario2PBT7",'Deep retrofit'!$X$16,IF(F79="Scenario3PBT7",'Deep retrofit'!$Y$16,"")))&amp;IF(F79="Scenario1PBT8",'Deep retrofit'!$Z$16,IF(F79="Scenario2PBT8",'Deep retrofit'!$AA$16,IF(F79="Scenario3PBT8",'Deep retrofit'!$AB$16,"")))&amp;IF(F79="Scenario1PBT9",'Deep retrofit'!$AC$16,IF(F79="Scenario2PBT9",'Deep retrofit'!$AD$16,IF(F79="Scenario3PBT9",'Deep retrofit'!$AE$16,"")))&amp;IF(F79="Scenario1PBT10",'Deep retrofit'!$AF$16,IF(F79="Scenario2PBT10",'Deep retrofit'!$AG$16,IF(F79="Scenario3PBT10",'Deep retrofit'!$AH$16,"")))&amp;IF(F79="Scenario1PBT11",'Deep retrofit'!$AI$16,IF(F79="Scenario2PBT11",'Deep retrofit'!$AJ$16,IF(F79="Scenario3PBT11",'Deep retrofit'!$AK$16,"")))&amp;IF(F79="Scenario1PBT12",'Deep retrofit'!$AL$16,IF(F79="Scenario2PBT12",'Deep retrofit'!$AM$16,IF(F79="Scenario3PBT12",'Deep retrofit'!$AN$16,"")))&amp;IF(F79="Scenario1PBT13",'Deep retrofit'!$AO$16,IF(F79="Scenario2PBT13",'Deep retrofit'!$AP$16,IF(F79="Scenario3PBT13",'Deep retrofit'!$AQ$16,"")))&amp;IF(F79="Scenario1PBT14",'Deep retrofit'!$AR$16,IF(F79="Scenario2PBT14",'Deep retrofit'!$AS$16,IF(F79="Scenario3PBT14",'Deep retrofit'!$AT$16,"")))&amp;IF(F79="Scenario1PBT15",'Deep retrofit'!$AU$16,IF(F79="Scenario2PBT15",'Deep retrofit'!$AV$16,IF(F79="Scenario3PBT15",'Deep retrofit'!$AW$16,"")))</f>
        <v/>
      </c>
      <c r="J79" s="117">
        <f t="shared" si="51"/>
        <v>0</v>
      </c>
      <c r="K79" s="117" t="str">
        <f>IF(F79="Scenario1PBT1",'Deep retrofit'!$E$18,IF(F79="Scenario2PBT1",'Deep retrofit'!$F$18,IF(F79="Scenario3PBT1",'Deep retrofit'!$G$18,"")))&amp;IF(F79="Scenario1PBT2",'Deep retrofit'!$H$18,IF(F79="Scenario2PBT2",'Deep retrofit'!$I$18,IF(F79="Scenario3PBT2",'Deep retrofit'!$J$18,"")))&amp;IF(F79="Scenario1PBT3",'Deep retrofit'!$K$18,IF(F79="Scenario2PBT3",'Deep retrofit'!$L$18,IF(F79="Scenario3PBT3",'Deep retrofit'!$M$18,"")))&amp;IF(F79="Scenario1PBT4",'Deep retrofit'!$N$18,IF(F79="Scenario2PBT4",'Deep retrofit'!$O$18,IF(F79="Scenario3PBT4",'Deep retrofit'!$P$18,"")))&amp;IF(F79="Scenario1PBT5",'Deep retrofit'!$Q$18,IF(F79="Scenario2PBT5",'Deep retrofit'!$R$18,IF(F79="Scenario3PBT5",'Deep retrofit'!$S$18,"")))&amp;IF(F79="Scenario1PBT6",'Deep retrofit'!$T$18,IF(F79="Scenario2PBT6",'Deep retrofit'!$U$18,IF(F79="Scenario3PBT6",'Deep retrofit'!$V$18,"")))&amp;IF(F79="Scenario1PBT7",'Deep retrofit'!$W$18,IF(F79="Scenario2PBT7",'Deep retrofit'!$X$18,IF(F79="Scenario3PBT7",'Deep retrofit'!$Y$18,"")))&amp;IF(F79="Scenario1PBT8",'Deep retrofit'!$Z$18,IF(F79="Scenario2PBT8",'Deep retrofit'!$AA$18,IF(F79="Scenario3PBT8",'Deep retrofit'!$AB$18,"")))&amp;IF(F79="Scenario1PBT9",'Deep retrofit'!$AC$18,IF(F79="Scenario2PBT9",'Deep retrofit'!$AD$18,IF(F79="Scenario3PBT9",'Deep retrofit'!$AE$18,"")))&amp;IF(F79="Scenario1PBT10",'Deep retrofit'!$AF$18,IF(F79="Scenario2PBT10",'Deep retrofit'!$AG$18,IF(F79="Scenario3PBT10",'Deep retrofit'!$AH$18,"")))&amp;IF(F79="Scenario1PBT11",'Deep retrofit'!$AI$18,IF(F79="Scenario2PBT11",'Deep retrofit'!$AJ$18,IF(F79="Scenario3PBT11",'Deep retrofit'!$AK$18,"")))&amp;IF(F79="Scenario1PBT12",'Deep retrofit'!$AL$18,IF(F79="Scenario2PBT12",'Deep retrofit'!$AM$18,IF(F79="Scenario3PBT12",'Deep retrofit'!$AN$18,"")))&amp;IF(F79="Scenario1PBT13",'Deep retrofit'!$AO$18,IF(F79="Scenario2PBT13",'Deep retrofit'!$AP$18,IF(F79="Scenario3PBT13",'Deep retrofit'!$AQ$18,"")))&amp;IF(F79="Scenario1PBT14",'Deep retrofit'!$AR$18,IF(F79="Scenario2PBT14",'Deep retrofit'!$AS$18,IF(F79="Scenario3PBT14",'Deep retrofit'!$AT$18,"")))&amp;IF(F79="Scenario1PBT15",'Deep retrofit'!$AU$18,IF(F79="Scenario2PBT15",'Deep retrofit'!$AV$18,IF(F79="Scenario3PBT15",'Deep retrofit'!$AW$18,"")))</f>
        <v/>
      </c>
      <c r="L79" s="117">
        <f t="shared" si="52"/>
        <v>0</v>
      </c>
      <c r="M79" s="117" t="str">
        <f>IF(F79="Scenario1PBT1",'Deep retrofit'!$E$20,IF(F79="Scenario2PBT1",'Deep retrofit'!$F$20,IF(F79="Scenario3PBT1",'Deep retrofit'!$G$20,"")))&amp;IF(F79="Scenario1PBT2",'Deep retrofit'!$H$20,IF(F79="Scenario2PBT2",'Deep retrofit'!$I$20,IF(F79="Scenario3PBT2",'Deep retrofit'!$J$20,"")))&amp;IF(F79="Scenario1PBT3",'Deep retrofit'!$K$20,IF(F79="Scenario2PBT3",'Deep retrofit'!$L$20,IF(F79="Scenario3PBT3",'Deep retrofit'!$M$20,"")))&amp;IF(F79="Scenario1PBT4",'Deep retrofit'!$N$20,IF(F79="Scenario2PBT4",'Deep retrofit'!$O$20,IF(F79="Scenario3PBT4",'Deep retrofit'!$P$20,"")))&amp;IF(F79="Scenario1PBT5",'Deep retrofit'!$Q$20,IF(F79="Scenario2PBT5",'Deep retrofit'!$R$20,IF(F79="Scenario3PBT5",'Deep retrofit'!$S$20,"")))&amp;IF(F79="Scenario1PBT6",'Deep retrofit'!$T$20,IF(F79="Scenario2PBT6",'Deep retrofit'!$U$20,IF(F79="Scenario3PBT6",'Deep retrofit'!$V$20,"")))&amp;IF(F79="Scenario1PBT7",'Deep retrofit'!$W$20,IF(F79="Scenario2PBT7",'Deep retrofit'!$X$20,IF(F79="Scenario3PBT7",'Deep retrofit'!$Y$20,"")))&amp;IF(F79="Scenario1PBT8",'Deep retrofit'!$Z$20,IF(F79="Scenario2PBT8",'Deep retrofit'!$AA$20,IF(F79="Scenario3PBT8",'Deep retrofit'!$AB$20,"")))&amp;IF(F79="Scenario1PBT9",'Deep retrofit'!$AC$20,IF(F79="Scenario2PBT9",'Deep retrofit'!$AD$20,IF(F79="Scenario3PBT9",'Deep retrofit'!$AE$20,"")))&amp;IF(F79="Scenario1PBT10",'Deep retrofit'!$AF$20,IF(F79="Scenario2PBT10",'Deep retrofit'!$AG$20,IF(F79="Scenario3PBT10",'Deep retrofit'!$AH$20,"")))&amp;IF(F79="Scenario1PBT11",'Deep retrofit'!$AI$20,IF(F79="Scenario2PBT11",'Deep retrofit'!$AJ$20,IF(F79="Scenario3PBT11",'Deep retrofit'!$AK$20,"")))&amp;IF(F79="Scenario1PBT12",'Deep retrofit'!$AL$20,IF(F79="Scenario2PBT12",'Deep retrofit'!$AM$20,IF(F79="Scenario3PBT12",'Deep retrofit'!$AN$20,"")))&amp;IF(F79="Scenario1PBT13",'Deep retrofit'!$AO$20,IF(F79="Scenario2PBT13",'Deep retrofit'!$AP$20,IF(F79="Scenario3PBT13",'Deep retrofit'!$AQ$20,"")))&amp;IF(F79="Scenario1PBT14",'Deep retrofit'!$AR$20,IF(F79="Scenario2PBT14",'Deep retrofit'!$AS$20,IF(F79="Scenario3PBT14",'Deep retrofit'!$AT$20,"")))&amp;IF(F79="Scenario1PBT15",'Deep retrofit'!$AU$20,IF(F79="Scenario2PBT15",'Deep retrofit'!$AV$20,IF(F79="Scenario3PBT15",'Deep retrofit'!$AW$20,"")))</f>
        <v/>
      </c>
      <c r="N79" s="118">
        <f t="shared" si="53"/>
        <v>0</v>
      </c>
      <c r="O79" s="206" t="str">
        <f>IF(F79="Scenario1PBT1",'Deep retrofit'!$E$23,IF(F79="Scenario2PBT1",'Deep retrofit'!$F$23,IF(F79="Scenario3PBT1",'Deep retrofit'!$G$23,"")))&amp;IF(F79="Scenario1PBT2",'Deep retrofit'!$H$23,IF(F79="Scenario2PBT2",'Deep retrofit'!$I$23,IF(F79="Scenario3PBT2",'Deep retrofit'!$J$23,"")))&amp;IF(F79="Scenario1PBT3",'Deep retrofit'!$K$23,IF(F79="Scenario2PBT3",'Deep retrofit'!$L$23,IF(F79="Scenario3PBT3",'Deep retrofit'!$M$23,"")))&amp;IF(F79="Scenario1PBT4",'Deep retrofit'!$N$23,IF(F79="Scenario2PBT4",'Deep retrofit'!$O$23,IF(F79="Scenario3PBT4",'Deep retrofit'!$P$23,"")))&amp;IF(F79="Scenario1PBT5",'Deep retrofit'!$Q$23,IF(F79="Scenario2PBT5",'Deep retrofit'!$R$23,IF(F79="Scenario3PBT5",'Deep retrofit'!$S$23,"")))&amp;IF(F79="Scenario1PBT6",'Deep retrofit'!$T$23,IF(F79="Scenario2PBT6",'Deep retrofit'!$U$23,IF(F79="Scenario3PBT6",'Deep retrofit'!$V$23,"")))&amp;IF(F79="Scenario1PBT7",'Deep retrofit'!$W$23,IF(F79="Scenario2PBT7",'Deep retrofit'!$X$23,IF(F79="Scenario3PBT7",'Deep retrofit'!$Y$23,"")))&amp;IF(F79="Scenario1PBT8",'Deep retrofit'!$Z$23,IF(F79="Scenario2PBT8",'Deep retrofit'!$AA$23,IF(F79="Scenario3PBT8",'Deep retrofit'!$AB$23,"")))&amp;IF(F79="Scenario1PBT9",'Deep retrofit'!$AC$23,IF(F79="Scenario2PBT9",'Deep retrofit'!$AD$23,IF(F79="Scenario3PBT9",'Deep retrofit'!$AE$23,"")))&amp;IF(F79="Scenario1PBT10",'Deep retrofit'!$AF$23,IF(F79="Scenario2PBT10",'Deep retrofit'!$AG$23,IF(F79="Scenario3PBT10",'Deep retrofit'!$AH$23,"")))&amp;IF(F79="Scenario1PBT11",'Deep retrofit'!$AI$23,IF(F79="Scenario2PBT11",'Deep retrofit'!$AJ$23,IF(F79="Scenario3PBT11",'Deep retrofit'!$AK$23,"")))&amp;IF(F79="Scenario1PBT12",'Deep retrofit'!$AL$23,IF(F79="Scenario2PBT12",'Deep retrofit'!$AM$23,IF(F79="Scenario3PBT12",'Deep retrofit'!$AN$23,"")))&amp;IF(F79="Scenario1PBT13",'Deep retrofit'!$AO$23,IF(F79="Scenario2PBT13",'Deep retrofit'!$AP$23,IF(F79="Scenario3PBT13",'Deep retrofit'!$AQ$23,"")))&amp;IF(F79="Scenario1PBT14",'Deep retrofit'!$AR$23,IF(F79="Scenario2PBT14",'Deep retrofit'!$AS$23,IF(F79="Scenario3PBT14",'Deep retrofit'!$AT$23,"")))&amp;IF(F79="Scenario1PBT15",'Deep retrofit'!$AU$23,IF(F79="Scenario2PBT15",'Deep retrofit'!$AV$23,IF(F79="Scenario3PBT15",'Deep retrofit'!$AW$23,"")))</f>
        <v/>
      </c>
      <c r="P79" s="117">
        <f t="shared" si="54"/>
        <v>0</v>
      </c>
      <c r="Q79" s="117" t="str">
        <f>IF(F79="Scenario1PBT1",'Deep retrofit'!$E$25,IF(F79="Scenario2PBT1",'Deep retrofit'!$F$25,IF(F79="Scenario3PBT1",'Deep retrofit'!$G$25,"")))&amp;IF(F79="Scenario1PBT2",'Deep retrofit'!$H$25,IF(F79="Scenario2PBT2",'Deep retrofit'!$I$25,IF(F79="Scenario3PBT2",'Deep retrofit'!$J$25,"")))&amp;IF(F79="Scenario1PBT3",'Deep retrofit'!$K$25,IF(F79="Scenario2PBT3",'Deep retrofit'!$L$25,IF(F79="Scenario3PBT3",'Deep retrofit'!$M$25,"")))&amp;IF(F79="Scenario1PBT4",'Deep retrofit'!$N$25,IF(F79="Scenario2PBT4",'Deep retrofit'!$O$25,IF(F79="Scenario3PBT4",'Deep retrofit'!$P$25,"")))&amp;IF(F79="Scenario1PBT5",'Deep retrofit'!$Q$25,IF(F79="Scenario2PBT5",'Deep retrofit'!$R$25,IF(F79="Scenario3PBT5",'Deep retrofit'!$S$25,"")))&amp;IF(F79="Scenario1PBT6",'Deep retrofit'!$T$25,IF(F79="Scenario2PBT6",'Deep retrofit'!$U$25,IF(F79="Scenario3PBT6",'Deep retrofit'!$V$25,"")))&amp;IF(F79="Scenario1PBT7",'Deep retrofit'!$W$25,IF(F79="Scenario2PBT7",'Deep retrofit'!$X$25,IF(F79="Scenario3PBT7",'Deep retrofit'!$Y$25,"")))&amp;IF(F79="Scenario1PBT8",'Deep retrofit'!$Z$25,IF(F79="Scenario2PBT8",'Deep retrofit'!$AA$25,IF(F79="Scenario3PBT8",'Deep retrofit'!$AB$25,"")))&amp;IF(F79="Scenario1PBT9",'Deep retrofit'!$AC$25,IF(F79="Scenario2PBT9",'Deep retrofit'!$AD$25,IF(F79="Scenario3PBT9",'Deep retrofit'!$AE$25,"")))&amp;IF(F79="Scenario1PBT10",'Deep retrofit'!$AF$25,IF(F79="Scenario2PBT10",'Deep retrofit'!$AG$25,IF(F79="Scenario3PBT10",'Deep retrofit'!$AH$25,"")))&amp;IF(F79="Scenario1PBT11",'Deep retrofit'!$AI$25,IF(F79="Scenario2PBT11",'Deep retrofit'!$AJ$25,IF(F79="Scenario3PBT11",'Deep retrofit'!$AK$25,"")))&amp;IF(F79="Scenario1PBT12",'Deep retrofit'!$AL$25,IF(F79="Scenario2PBT12",'Deep retrofit'!$AM$25,IF(F79="Scenario3PBT12",'Deep retrofit'!$AN$25,"")))&amp;IF(F79="Scenario1PBT13",'Deep retrofit'!$AO$25,IF(F79="Scenario2PBT13",'Deep retrofit'!$AP$25,IF(F79="Scenario3PBT13",'Deep retrofit'!$AQ$25,"")))&amp;IF(F79="Scenario1PBT14",'Deep retrofit'!$AR$25,IF(F79="Scenario2PBT14",'Deep retrofit'!$AS$25,IF(F79="Scenario3PBT14",'Deep retrofit'!$AT$25,"")))&amp;IF(F79="Scenario1PBT15",'Deep retrofit'!$AU$25,IF(F79="Scenario2PBT15",'Deep retrofit'!$AV$25,IF(F79="Scenario3PBT15",'Deep retrofit'!$AW$25,"")))</f>
        <v/>
      </c>
      <c r="R79" s="117">
        <f t="shared" si="55"/>
        <v>0</v>
      </c>
      <c r="S79" s="117" t="str">
        <f>IF(F79="Scenario1PBT1",'Deep retrofit'!$E$27,IF(F79="Scenario2PBT1",'Deep retrofit'!$F$27,IF(F79="Scenario3PBT1",'Deep retrofit'!$G$27,"")))&amp;IF(F79="Scenario1PBT2",'Deep retrofit'!$H$27,IF(F79="Scenario2PBT2",'Deep retrofit'!$I$27,IF(F79="Scenario3PBT2",'Deep retrofit'!$J$27,"")))&amp;IF(F79="Scenario1PBT3",'Deep retrofit'!$K$27,IF(F79="Scenario2PBT3",'Deep retrofit'!$L$27,IF(F79="Scenario3PBT3",'Deep retrofit'!$M$27,"")))&amp;IF(F79="Scenario1PBT4",'Deep retrofit'!$N$27,IF(F79="Scenario2PBT4",'Deep retrofit'!$O$27,IF(F79="Scenario3PBT4",'Deep retrofit'!$P$27,"")))&amp;IF(F79="Scenario1PBT5",'Deep retrofit'!$Q$27,IF(F79="Scenario2PBT5",'Deep retrofit'!$R$27,IF(F79="Scenario3PBT5",'Deep retrofit'!$S$27,"")))&amp;IF(F79="Scenario1PBT6",'Deep retrofit'!$T$27,IF(F79="Scenario2PBT6",'Deep retrofit'!$U$27,IF(F79="Scenario3PBT6",'Deep retrofit'!$V$27,"")))&amp;IF(F79="Scenario1PBT7",'Deep retrofit'!$W$27,IF(F79="Scenario2PBT7",'Deep retrofit'!$X$27,IF(F79="Scenario3PBT7",'Deep retrofit'!$Y$27,"")))&amp;IF(F79="Scenario1PBT8",'Deep retrofit'!$Z$27,IF(F79="Scenario2PBT8",'Deep retrofit'!$AA$27,IF(F79="Scenario3PBT8",'Deep retrofit'!$AB$27,"")))&amp;IF(F79="Scenario1PBT9",'Deep retrofit'!$AC$27,IF(F79="Scenario2PBT9",'Deep retrofit'!$AD$27,IF(F79="Scenario3PBT9",'Deep retrofit'!$AE$27,"")))&amp;IF(F79="Scenario1PBT10",'Deep retrofit'!$AF$27,IF(F79="Scenario2PBT10",'Deep retrofit'!$AG$27,IF(F79="Scenario3PBT10",'Deep retrofit'!$AH$27,"")))&amp;IF(F79="Scenario1PBT11",'Deep retrofit'!$AI$27,IF(F79="Scenario2PBT11",'Deep retrofit'!$AJ$27,IF(F79="Scenario3PBT11",'Deep retrofit'!$AK$27,"")))&amp;IF(F79="Scenario1PBT12",'Deep retrofit'!$AL$27,IF(F79="Scenario2PBT12",'Deep retrofit'!$AM$27,IF(F79="Scenario3PBT12",'Deep retrofit'!$AN$27,"")))&amp;IF(F79="Scenario1PBT13",'Deep retrofit'!$AO$27,IF(F79="Scenario2PBT13",'Deep retrofit'!$AP$27,IF(F79="Scenario3PBT13",'Deep retrofit'!$AQ$27,"")))&amp;IF(F79="Scenario1PBT14",'Deep retrofit'!$AR$27,IF(F79="Scenario2PBT14",'Deep retrofit'!$AS$27,IF(F79="Scenario3PBT14",'Deep retrofit'!$AT$27,"")))&amp;IF(F79="Scenario1PBT15",'Deep retrofit'!$AU$27,IF(F79="Scenario2PBT15",'Deep retrofit'!$AV$27,IF(F79="Scenario3PBT15",'Deep retrofit'!$AW$27,"")))</f>
        <v/>
      </c>
      <c r="T79" s="207">
        <f t="shared" si="56"/>
        <v>0</v>
      </c>
      <c r="U79" s="206" t="str">
        <f>IF(F79="Scenario1PBT1",'Deep retrofit'!$E$38,IF(F79="Scenario2PBT1",'Deep retrofit'!$F$38,IF(F79="Scenario3PBT1",'Deep retrofit'!$G$38,"")))&amp;IF(F79="Scenario1PBT2",'Deep retrofit'!$H$38,IF(F79="Scenario2PBT2",'Deep retrofit'!$I$38,IF(F79="Scenario3PBT2",'Deep retrofit'!$J$38,"")))&amp;IF(F79="Scenario1PBT3",'Deep retrofit'!$K$38,IF(F79="Scenario2PBT3",'Deep retrofit'!$L$38,IF(F79="Scenario3PBT3",'Deep retrofit'!$M$38,"")))&amp;IF(F79="Scenario1PBT4",'Deep retrofit'!$N$38,IF(F79="Scenario2PBT4",'Deep retrofit'!$O$38,IF(F79="Scenario3PBT4",'Deep retrofit'!$P$38,"")))&amp;IF(F79="Scenario1PBT5",'Deep retrofit'!$Q$38,IF(F79="Scenario2PBT5",'Deep retrofit'!$R$38,IF(F79="Scenario3PBT5",'Deep retrofit'!$S$38,"")))&amp;IF(F79="Scenario1PBT6",'Deep retrofit'!$T$38,IF(F79="Scenario2PBT6",'Deep retrofit'!$U$38,IF(F79="Scenario3PBT6",'Deep retrofit'!$V$38,"")))&amp;IF(F79="Scenario1PBT7",'Deep retrofit'!$W$38,IF(F79="Scenario2PBT7",'Deep retrofit'!$X$38,IF(F79="Scenario3PBT7",'Deep retrofit'!$Y$38,"")))&amp;IF(F79="Scenario1PBT8",'Deep retrofit'!$Z$38,IF(F79="Scenario2PBT8",'Deep retrofit'!$AA$38,IF(F79="Scenario3PBT8",'Deep retrofit'!$AB$38,"")))&amp;IF(F79="Scenario1PBT9",'Deep retrofit'!$AC$38,IF(F79="Scenario2PBT9",'Deep retrofit'!$AD$38,IF(F79="Scenario3PBT9",'Deep retrofit'!$AE$38,"")))&amp;IF(F79="Scenario1PBT10",'Deep retrofit'!$AF$38,IF(F79="Scenario2PBT10",'Deep retrofit'!$AG$38,IF(F79="Scenario3PBT10",'Deep retrofit'!$AH$38,"")))&amp;IF(F79="Scenario1PBT11",'Deep retrofit'!$AI$38,IF(F79="Scenario2PBT11",'Deep retrofit'!$AJ$38,IF(F79="Scenario3PBT11",'Deep retrofit'!$AK$38,"")))&amp;IF(F79="Scenario1PBT12",'Deep retrofit'!$AL$38,IF(F79="Scenario2PBT12",'Deep retrofit'!$AM$38,IF(F79="Scenario3PBT12",'Deep retrofit'!$AN$38,"")))&amp;IF(F79="Scenario1PBT13",'Deep retrofit'!$AO$38,IF(F79="Scenario2PBT13",'Deep retrofit'!$AP$38,IF(F79="Scenario3PBT13",'Deep retrofit'!$AQ$38,"")))&amp;IF(F79="Scenario1PBT14",'Deep retrofit'!$AR$38,IF(F79="Scenario2PBT14",'Deep retrofit'!$AS$38,IF(F79="Scenario3PBT14",'Deep retrofit'!$AT$38,"")))&amp;IF(F79="Scenario1PBT15",'Deep retrofit'!$AU$38,IF(F79="Scenario2PBT15",'Deep retrofit'!$AV$38,IF(F79="Scenario3PBT15",'Deep retrofit'!$AW$38,"")))</f>
        <v/>
      </c>
      <c r="V79" s="117">
        <f t="shared" si="57"/>
        <v>0</v>
      </c>
      <c r="W79" s="117" t="str">
        <f>IF(F79="Scenario1PBT1",'Deep retrofit'!$E$40,IF(F79="Scenario2PBT1",'Deep retrofit'!$F$40,IF(F79="Scenario3PBT1",'Deep retrofit'!$G$40,"")))&amp;IF(F79="Scenario1PBT2",'Deep retrofit'!$H$40,IF(F79="Scenario2PBT2",'Deep retrofit'!$I$40,IF(F79="Scenario3PBT2",'Deep retrofit'!$J$40,"")))&amp;IF(F79="Scenario1PBT3",'Deep retrofit'!$K$40,IF(F79="Scenario2PBT3",'Deep retrofit'!$L$40,IF(F79="Scenario3PBT3",'Deep retrofit'!$M$40,"")))&amp;IF(F79="Scenario1PBT4",'Deep retrofit'!$N$40,IF(F79="Scenario2PBT4",'Deep retrofit'!$O$40,IF(F79="Scenario3PBT4",'Deep retrofit'!$P$40,"")))&amp;IF(F79="Scenario1PBT5",'Deep retrofit'!$Q$40,IF(F79="Scenario2PBT5",'Deep retrofit'!$R$40,IF(F79="Scenario3PBT5",'Deep retrofit'!$S$40,"")))&amp;IF(F79="Scenario1PBT6",'Deep retrofit'!$T$40,IF(F79="Scenario2PBT6",'Deep retrofit'!$U$40,IF(F79="Scenario3PBT6",'Deep retrofit'!$V$40,"")))&amp;IF(F79="Scenario1PBT7",'Deep retrofit'!$W$40,IF(F79="Scenario2PBT7",'Deep retrofit'!$X$40,IF(F79="Scenario3PBT7",'Deep retrofit'!$Y$40,"")))&amp;IF(F79="Scenario1PBT8",'Deep retrofit'!$Z$40,IF(F79="Scenario2PBT8",'Deep retrofit'!$AA$40,IF(F79="Scenario3PBT8",'Deep retrofit'!$AB$40,"")))&amp;IF(F79="Scenario1PBT9",'Deep retrofit'!$AC$40,IF(F79="Scenario2PBT9",'Deep retrofit'!$AD$40,IF(F79="Scenario3PBT9",'Deep retrofit'!$AE$40,"")))&amp;IF(F79="Scenario1PBT10",'Deep retrofit'!$AF$40,IF(F79="Scenario2PBT10",'Deep retrofit'!$AG$40,IF(F79="Scenario3PBT10",'Deep retrofit'!$AH$40,"")))&amp;IF(F79="Scenario1PBT11",'Deep retrofit'!$AI$40,IF(F79="Scenario2PBT11",'Deep retrofit'!$AJ$40,IF(F79="Scenario3PBT11",'Deep retrofit'!$AK$40,"")))&amp;IF(F79="Scenario1PBT12",'Deep retrofit'!$AL$40,IF(F79="Scenario2PBT12",'Deep retrofit'!$AM$40,IF(F79="Scenario3PBT12",'Deep retrofit'!$AN$40,"")))&amp;IF(F79="Scenario1PBT13",'Deep retrofit'!$AO$40,IF(F79="Scenario2PBT13",'Deep retrofit'!$AP$40,IF(F79="Scenario3PBT13",'Deep retrofit'!$AQ$40,"")))&amp;IF(F79="Scenario1PBT14",'Deep retrofit'!$AR$40,IF(F79="Scenario2PBT14",'Deep retrofit'!$AS$40,IF(F79="Scenario3PBT14",'Deep retrofit'!$AT$40,"")))&amp;IF(F79="Scenario1PBT15",'Deep retrofit'!$AU$40,IF(F79="Scenario2PBT15",'Deep retrofit'!$AV$40,IF(F79="Scenario3PBT15",'Deep retrofit'!$AW$40,"")))</f>
        <v/>
      </c>
      <c r="X79" s="117">
        <f t="shared" si="58"/>
        <v>0</v>
      </c>
      <c r="Y79" s="117" t="str">
        <f>IF(F79="Scenario1PBT1",'Deep retrofit'!$E$42,IF(F79="Scenario2PBT1",'Deep retrofit'!$F$42,IF(F79="Scenario3PBT1",'Deep retrofit'!$G$42,"")))&amp;IF(F79="Scenario1PBT2",'Deep retrofit'!$H$42,IF(F79="Scenario2PBT2",'Deep retrofit'!$I$42,IF(F79="Scenario3PBT2",'Deep retrofit'!$J$42,"")))&amp;IF(F79="Scenario1PBT3",'Deep retrofit'!$K$42,IF(F79="Scenario2PBT3",'Deep retrofit'!$L$42,IF(F79="Scenario3PBT3",'Deep retrofit'!$M$42,"")))&amp;IF(F79="Scenario1PBT4",'Deep retrofit'!$N$42,IF(F79="Scenario2PBT4",'Deep retrofit'!$O$42,IF(F79="Scenario3PBT4",'Deep retrofit'!$P$42,"")))&amp;IF(F79="Scenario1PBT5",'Deep retrofit'!$Q$42,IF(F79="Scenario2PBT5",'Deep retrofit'!$R$42,IF(F79="Scenario3PBT5",'Deep retrofit'!$S$42,"")))&amp;IF(F79="Scenario1PBT6",'Deep retrofit'!$T$42,IF(F79="Scenario2PBT6",'Deep retrofit'!$U$42,IF(F79="Scenario3PBT6",'Deep retrofit'!$V$42,"")))&amp;IF(F79="Scenario1PBT7",'Deep retrofit'!$W$42,IF(F79="Scenario2PBT7",'Deep retrofit'!$X$42,IF(F79="Scenario3PBT7",'Deep retrofit'!$Y$42,"")))&amp;IF(F79="Scenario1PBT8",'Deep retrofit'!$Z$42,IF(F79="Scenario2PBT8",'Deep retrofit'!$AA$42,IF(F79="Scenario3PBT8",'Deep retrofit'!$AB$42,"")))&amp;IF(F79="Scenario1PBT9",'Deep retrofit'!$AC$42,IF(F79="Scenario2PBT9",'Deep retrofit'!$AD$42,IF(F79="Scenario3PBT9",'Deep retrofit'!$AE$42,"")))&amp;IF(F79="Scenario1PBT10",'Deep retrofit'!$AF$42,IF(F79="Scenario2PBT10",'Deep retrofit'!$AG$42,IF(F79="Scenario3PBT10",'Deep retrofit'!$AH$42,"")))&amp;IF(F79="Scenario1PBT11",'Deep retrofit'!$AI$42,IF(F79="Scenario2PBT11",'Deep retrofit'!$AJ$42,IF(F79="Scenario3PBT11",'Deep retrofit'!$AK$42,"")))&amp;IF(F79="Scenario1PBT12",'Deep retrofit'!$AL$42,IF(F79="Scenario2PBT12",'Deep retrofit'!$AM$42,IF(F79="Scenario3PBT12",'Deep retrofit'!$AN$42,"")))&amp;IF(F79="Scenario1PBT13",'Deep retrofit'!$AO$42,IF(F79="Scenario2PBT13",'Deep retrofit'!$AP$42,IF(F79="Scenario3PBT13",'Deep retrofit'!$AQ$42,"")))&amp;IF(F79="Scenario1PBT14",'Deep retrofit'!$AR$42,IF(F79="Scenario2PBT14",'Deep retrofit'!$AS$42,IF(F79="Scenario3PBT14",'Deep retrofit'!$AT$42,"")))&amp;IF(F79="Scenario1PBT15",'Deep retrofit'!$AU$42,IF(F79="Scenario2PBT15",'Deep retrofit'!$AV$42,IF(F79="Scenario3PBT15",'Deep retrofit'!$AW$42,"")))</f>
        <v/>
      </c>
      <c r="Z79" s="117">
        <f t="shared" si="59"/>
        <v>0</v>
      </c>
      <c r="AA79" s="269" t="str">
        <f>IF(F79="Scenario1PBT1",'Deep retrofit'!$E$101,IF(F79="Scenario2PBT1",'Deep retrofit'!$F$101,IF(F79="Scenario3PBT1",'Deep retrofit'!$G$101,"")))&amp;IF(F79="Scenario1PBT2",'Deep retrofit'!$H$101,IF(F79="Scenario2PBT2",'Deep retrofit'!$I$101,IF(F79="Scenario3PBT2",'Deep retrofit'!$J$101,"")))&amp;IF(F79="Scenario1PBT3",'Deep retrofit'!$K$101,IF(F79="Scenario2PBT3",'Deep retrofit'!$L$101,IF(F79="Scenario3PBT3",'Deep retrofit'!$M$101,"")))&amp;IF(F79="Scenario1PBT4",'Deep retrofit'!$N$101,IF(F79="Scenario2PBT4",'Deep retrofit'!$O$101,IF(F79="Scenario3PBT4",'Deep retrofit'!$P$101,"")))&amp;IF(F79="Scenario1PBT5",'Deep retrofit'!$Q$101,IF(F79="Scenario2PBT5",'Deep retrofit'!$R$101,IF(F79="Scenario3PBT5",'Deep retrofit'!$S$101,"")))&amp;IF(F79="Scenario1PBT6",'Deep retrofit'!$T$101,IF(F79="Scenario2PBT6",'Deep retrofit'!$U$101,IF(F79="Scenario3PBT6",'Deep retrofit'!$V$101,"")))&amp;IF(F79="Scenario1PBT7",'Deep retrofit'!$W$101,IF(F79="Scenario2PBT7",'Deep retrofit'!$X$101,IF(F79="Scenario3PBT7",'Deep retrofit'!$Y$101,"")))&amp;IF(F79="Scenario1PBT8",'Deep retrofit'!$Z$101,IF(F79="Scenario2PBT8",'Deep retrofit'!$AA$101,IF(F79="Scenario3PBT8",'Deep retrofit'!$AB$101,"")))&amp;IF(F79="Scenario1PBT9",'Deep retrofit'!$AC$101,IF(F79="Scenario2PBT9",'Deep retrofit'!$AD$101,IF(F79="Scenario3PBT9",'Deep retrofit'!$AE$101,"")))&amp;IF(F79="Scenario1PBT10",'Deep retrofit'!$AF$101,IF(F79="Scenario2PBT10",'Deep retrofit'!$AG$101,IF(F79="Scenario3PBT10",'Deep retrofit'!$AH$101,"")))&amp;IF(F79="Scenario1PBT11",'Deep retrofit'!$AI$101,IF(F79="Scenario2PBT11",'Deep retrofit'!$AJ$101,IF(F79="Scenario3PBT11",'Deep retrofit'!$AK$101,"")))&amp;IF(F79="Scenario1PBT12",'Deep retrofit'!$AL$101,IF(F79="Scenario2PBT12",'Deep retrofit'!$AM$101,IF(F79="Scenario3PBT12",'Deep retrofit'!$AN$101,"")))&amp;IF(F79="Scenario1PBT13",'Deep retrofit'!$AO$101,IF(F79="Scenario2PBT13",'Deep retrofit'!$AP$101,IF(F79="Scenario3PBT13",'Deep retrofit'!$AQ$101,"")))&amp;IF(F79="Scenario1PBT14",'Deep retrofit'!$AR$101,IF(F79="Scenario2PBT14",'Deep retrofit'!$AS$101,IF(F79="Scenario3PBT14",'Deep retrofit'!$AT$101,"")))&amp;IF(F79="Scenario1PBT15",'Deep retrofit'!$AU$101,IF(F79="Scenario2PBT15",'Deep retrofit'!$AV$101,IF(F79="Scenario3PBT15",'Deep retrofit'!$AW$101,"")))</f>
        <v/>
      </c>
      <c r="AB79" s="203">
        <f t="shared" si="60"/>
        <v>0</v>
      </c>
      <c r="AC79" s="372" t="str">
        <f t="shared" si="61"/>
        <v/>
      </c>
      <c r="AD79" s="353">
        <f>IF(AC79="",IFERROR('Projection_Base-case'!G80-G79,0),0)</f>
        <v>0</v>
      </c>
      <c r="AE79" s="350">
        <f t="shared" si="37"/>
        <v>0</v>
      </c>
      <c r="AF79" s="361">
        <f>IFERROR(100*AD79/'Projection_Base-case'!G80,0)</f>
        <v>0</v>
      </c>
      <c r="AG79" s="352">
        <f>IF(AC79="",IFERROR('Projection_Base-case'!I80-I79,0),0)</f>
        <v>0</v>
      </c>
      <c r="AH79" s="353">
        <f t="shared" si="38"/>
        <v>0</v>
      </c>
      <c r="AI79" s="361">
        <f>IFERROR(100*AG79/'Projection_Base-case'!I80,0)</f>
        <v>0</v>
      </c>
      <c r="AJ79" s="352">
        <f>IF(AC79="",IFERROR('Projection_Base-case'!K80-K79,0),0)</f>
        <v>0</v>
      </c>
      <c r="AK79" s="353">
        <f t="shared" si="39"/>
        <v>0</v>
      </c>
      <c r="AL79" s="361">
        <f>IFERROR(100*AJ79/'Projection_Base-case'!K80,0)</f>
        <v>0</v>
      </c>
      <c r="AM79" s="352">
        <f>-IF(AC79="",IFERROR('Projection_Base-case'!M80-M79,0),0)</f>
        <v>0</v>
      </c>
      <c r="AN79" s="353">
        <f t="shared" si="40"/>
        <v>0</v>
      </c>
      <c r="AO79" s="354">
        <f>IFERROR(IF('Projection_Base-case'!N80&gt;0,100*AN79/'Projection_Base-case'!N80,100*AN79/N79),0)</f>
        <v>0</v>
      </c>
      <c r="AP79" s="355">
        <f>IF(AC79="",IFERROR('Projection_Base-case'!O80-O79,0),0)</f>
        <v>0</v>
      </c>
      <c r="AQ79" s="356">
        <f t="shared" si="41"/>
        <v>0</v>
      </c>
      <c r="AR79" s="356">
        <f>IFERROR(100*AP79/'Projection_Base-case'!O80,0)</f>
        <v>0</v>
      </c>
      <c r="AS79" s="355">
        <f>IF(AC79="",IFERROR('Projection_Base-case'!Q80-Q79,0),0)</f>
        <v>0</v>
      </c>
      <c r="AT79" s="356">
        <f t="shared" si="42"/>
        <v>0</v>
      </c>
      <c r="AU79" s="356">
        <f>IFERROR(100*AS79/'Projection_Base-case'!Q80,0)</f>
        <v>0</v>
      </c>
      <c r="AV79" s="355">
        <f>IF(AC79="",IFERROR('Projection_Base-case'!S80-S79,0),0)</f>
        <v>0</v>
      </c>
      <c r="AW79" s="356">
        <f t="shared" si="43"/>
        <v>0</v>
      </c>
      <c r="AX79" s="357">
        <f>IFERROR(100*AV79/'Projection_Base-case'!S80,0)</f>
        <v>0</v>
      </c>
      <c r="AY79" s="358">
        <f>IF(AC79="",IFERROR('Projection_Base-case'!U80-U79,0),0)</f>
        <v>0</v>
      </c>
      <c r="AZ79" s="359">
        <f t="shared" si="44"/>
        <v>0</v>
      </c>
      <c r="BA79" s="359">
        <f>IFERROR(100*AY79/'Projection_Base-case'!U80,0)</f>
        <v>0</v>
      </c>
      <c r="BB79" s="358">
        <f>IF(AC79="",IFERROR('Projection_Base-case'!W80-W79,0),0)</f>
        <v>0</v>
      </c>
      <c r="BC79" s="359">
        <f t="shared" si="45"/>
        <v>0</v>
      </c>
      <c r="BD79" s="359">
        <f>IFERROR(100*BB79/'Projection_Base-case'!W80,0)</f>
        <v>0</v>
      </c>
      <c r="BE79" s="358">
        <f>IF(AC79="",IFERROR('Projection_Base-case'!Y80-Y79,0),0)</f>
        <v>0</v>
      </c>
      <c r="BF79" s="359">
        <f t="shared" si="46"/>
        <v>0</v>
      </c>
      <c r="BG79" s="359">
        <f>IFERROR(100*BE79/'Projection_Base-case'!Y80,0)</f>
        <v>0</v>
      </c>
      <c r="BH79" s="359">
        <f t="shared" si="47"/>
        <v>0</v>
      </c>
      <c r="BI79" s="360">
        <f t="shared" si="48"/>
        <v>0</v>
      </c>
    </row>
    <row r="80" spans="1:61" ht="15.6">
      <c r="A80" s="205">
        <v>76</v>
      </c>
      <c r="B80" s="347">
        <f>IF('Projection_Base-case'!B81&lt;&gt;"",'Projection_Base-case'!B81,0)</f>
        <v>0</v>
      </c>
      <c r="C80" s="347">
        <f>IF('Projection_Base-case'!C81&lt;&gt;"",'Projection_Base-case'!C81,0)</f>
        <v>0</v>
      </c>
      <c r="D80" s="347">
        <f>IF('Projection_Base-case'!D81&lt;&gt;"",'Projection_Base-case'!D81,0)</f>
        <v>0</v>
      </c>
      <c r="E80" s="346"/>
      <c r="F80" s="202" t="str">
        <f t="shared" si="49"/>
        <v>0</v>
      </c>
      <c r="G80" s="177" t="str">
        <f>IF(F80="Scenario1PBT1",'Deep retrofit'!$E$6,IF(F80="Scenario2PBT1",'Deep retrofit'!$F$6,IF(F80="Scenario3PBT1",'Deep retrofit'!$G$6,"")))&amp;IF(F80="Scenario1PBT2",'Deep retrofit'!$H$6,IF(F80="Scenario2PBT2",'Deep retrofit'!$I$6,IF(F80="Scenario3PBT2",'Deep retrofit'!$J$6,"")))&amp;IF(F80="Scenario1PBT3",'Deep retrofit'!$K$6,IF(F80="Scenario2PBT3",'Deep retrofit'!$L$6,IF(F80="Scenario3PBT3",'Deep retrofit'!$M$6,"")))&amp;IF(F80="Scenario1PBT4",'Deep retrofit'!$N$6,IF(F80="Scenario2PBT4",'Deep retrofit'!$O$6,IF(F80="Scenario3PBT4",'Deep retrofit'!$P$6,"")))&amp;IF(F80="Scenario1PBT5",'Deep retrofit'!$Q$6,IF(F80="Scenario2PBT5",'Deep retrofit'!$R$6,IF(F80="Scenario3PBT5",'Deep retrofit'!$S$6,"")))&amp;IF(F80="Scenario1PBT6",'Deep retrofit'!$T$6,IF(F80="Scenario2PBT6",'Deep retrofit'!$U$6,IF(F80="Scenario3PBT6",'Deep retrofit'!$V$6,"")))&amp;IF(F80="Scenario1PBT7",'Deep retrofit'!$W$6,IF(F80="Scenario2PBT7",'Deep retrofit'!$X$6,IF(F80="Scenario3PBT7",'Deep retrofit'!$Y$6,"")))&amp;IF(F80="Scenario1PBT8",'Deep retrofit'!$Z$6,IF(F80="Scenario2PBT8",'Deep retrofit'!$AA$6,IF(F80="Scenario3PBT8",'Deep retrofit'!$AB$6,"")))&amp;IF(F80="Scenario1PBT9",'Deep retrofit'!$AC$6,IF(F80="Scenario2PBT9",'Deep retrofit'!$AD$6,IF(F80="Scenario3PBT9",'Deep retrofit'!$AE$6,"")))&amp;IF(F80="Scenario1PBT10",'Deep retrofit'!$AF$6,IF(F80="Scenario2PBT10",'Deep retrofit'!$AG$6,IF(F80="Scenario3PBT10",'Deep retrofit'!$AH$6,"")))&amp;IF(F80="Scenario1PBT11",'Deep retrofit'!$AI$6,IF(F80="Scenario2PBT11",'Deep retrofit'!$AJ$6,IF(F80="Scenario3PBT11",'Deep retrofit'!$AK$6,"")))&amp;IF(F80="Scenario1PBT12",'Deep retrofit'!$AL$6,IF(F80="Scenario2PBT12",'Deep retrofit'!$AM$6,IF(F80="Scenario3PBT12",'Deep retrofit'!$AN$6,"")))&amp;IF(F80="Scenario1PBT13",'Deep retrofit'!$AO$6,IF(F80="Scenario2PBT13",'Deep retrofit'!$AP$6,IF(F80="Scenario3PBT13",'Deep retrofit'!$AQ$6,"")))&amp;IF(F80="Scenario1PBT14",'Deep retrofit'!$AR$6,IF(F80="Scenario2PBT14",'Deep retrofit'!$AS$6,IF(F80="Scenario3PBT14",'Deep retrofit'!$AT$6,"")))&amp;IF(F80="Scenario1PBT15",'Deep retrofit'!$AU$6,IF(F80="Scenario2PBT15",'Deep retrofit'!$AV$6,IF(F80="Scenario3PBT15",'Deep retrofit'!$AW$6,"")))</f>
        <v/>
      </c>
      <c r="H80" s="117">
        <f t="shared" si="50"/>
        <v>0</v>
      </c>
      <c r="I80" s="178" t="str">
        <f>IF(F80="Scenario1PBT1",'Deep retrofit'!$E$16,IF(F80="Scenario2PBT1",'Deep retrofit'!$F$16,IF(F80="Scenario3PBT1",'Deep retrofit'!$G$16,"")))&amp;IF(F80="Scenario1PBT2",'Deep retrofit'!$H$16,IF(F80="Scenario2PBT2",'Deep retrofit'!$I$16,IF(F80="Scenario3PBT2",'Deep retrofit'!$J$16,"")))&amp;IF(F80="Scenario1PBT3",'Deep retrofit'!$K$16,IF(F80="Scenario2PBT3",'Deep retrofit'!$L$16,IF(F80="Scenario3PBT3",'Deep retrofit'!$M$16,"")))&amp;IF(F80="Scenario1PBT4",'Deep retrofit'!$N$16,IF(F80="Scenario2PBT4",'Deep retrofit'!$O$16,IF(F80="Scenario3PBT4",'Deep retrofit'!$P$16,"")))&amp;IF(F80="Scenario1PBT5",'Deep retrofit'!$Q$16,IF(F80="Scenario2PBT5",'Deep retrofit'!$R$16,IF(F80="Scenario3PBT5",'Deep retrofit'!$S$16,"")))&amp;IF(F80="Scenario1PBT6",'Deep retrofit'!$T$16,IF(F80="Scenario2PBT6",'Deep retrofit'!$U$16,IF(F80="Scenario3PBT6",'Deep retrofit'!$V$16,"")))&amp;IF(F80="Scenario1PBT7",'Deep retrofit'!$W$16,IF(F80="Scenario2PBT7",'Deep retrofit'!$X$16,IF(F80="Scenario3PBT7",'Deep retrofit'!$Y$16,"")))&amp;IF(F80="Scenario1PBT8",'Deep retrofit'!$Z$16,IF(F80="Scenario2PBT8",'Deep retrofit'!$AA$16,IF(F80="Scenario3PBT8",'Deep retrofit'!$AB$16,"")))&amp;IF(F80="Scenario1PBT9",'Deep retrofit'!$AC$16,IF(F80="Scenario2PBT9",'Deep retrofit'!$AD$16,IF(F80="Scenario3PBT9",'Deep retrofit'!$AE$16,"")))&amp;IF(F80="Scenario1PBT10",'Deep retrofit'!$AF$16,IF(F80="Scenario2PBT10",'Deep retrofit'!$AG$16,IF(F80="Scenario3PBT10",'Deep retrofit'!$AH$16,"")))&amp;IF(F80="Scenario1PBT11",'Deep retrofit'!$AI$16,IF(F80="Scenario2PBT11",'Deep retrofit'!$AJ$16,IF(F80="Scenario3PBT11",'Deep retrofit'!$AK$16,"")))&amp;IF(F80="Scenario1PBT12",'Deep retrofit'!$AL$16,IF(F80="Scenario2PBT12",'Deep retrofit'!$AM$16,IF(F80="Scenario3PBT12",'Deep retrofit'!$AN$16,"")))&amp;IF(F80="Scenario1PBT13",'Deep retrofit'!$AO$16,IF(F80="Scenario2PBT13",'Deep retrofit'!$AP$16,IF(F80="Scenario3PBT13",'Deep retrofit'!$AQ$16,"")))&amp;IF(F80="Scenario1PBT14",'Deep retrofit'!$AR$16,IF(F80="Scenario2PBT14",'Deep retrofit'!$AS$16,IF(F80="Scenario3PBT14",'Deep retrofit'!$AT$16,"")))&amp;IF(F80="Scenario1PBT15",'Deep retrofit'!$AU$16,IF(F80="Scenario2PBT15",'Deep retrofit'!$AV$16,IF(F80="Scenario3PBT15",'Deep retrofit'!$AW$16,"")))</f>
        <v/>
      </c>
      <c r="J80" s="117">
        <f t="shared" si="51"/>
        <v>0</v>
      </c>
      <c r="K80" s="117" t="str">
        <f>IF(F80="Scenario1PBT1",'Deep retrofit'!$E$18,IF(F80="Scenario2PBT1",'Deep retrofit'!$F$18,IF(F80="Scenario3PBT1",'Deep retrofit'!$G$18,"")))&amp;IF(F80="Scenario1PBT2",'Deep retrofit'!$H$18,IF(F80="Scenario2PBT2",'Deep retrofit'!$I$18,IF(F80="Scenario3PBT2",'Deep retrofit'!$J$18,"")))&amp;IF(F80="Scenario1PBT3",'Deep retrofit'!$K$18,IF(F80="Scenario2PBT3",'Deep retrofit'!$L$18,IF(F80="Scenario3PBT3",'Deep retrofit'!$M$18,"")))&amp;IF(F80="Scenario1PBT4",'Deep retrofit'!$N$18,IF(F80="Scenario2PBT4",'Deep retrofit'!$O$18,IF(F80="Scenario3PBT4",'Deep retrofit'!$P$18,"")))&amp;IF(F80="Scenario1PBT5",'Deep retrofit'!$Q$18,IF(F80="Scenario2PBT5",'Deep retrofit'!$R$18,IF(F80="Scenario3PBT5",'Deep retrofit'!$S$18,"")))&amp;IF(F80="Scenario1PBT6",'Deep retrofit'!$T$18,IF(F80="Scenario2PBT6",'Deep retrofit'!$U$18,IF(F80="Scenario3PBT6",'Deep retrofit'!$V$18,"")))&amp;IF(F80="Scenario1PBT7",'Deep retrofit'!$W$18,IF(F80="Scenario2PBT7",'Deep retrofit'!$X$18,IF(F80="Scenario3PBT7",'Deep retrofit'!$Y$18,"")))&amp;IF(F80="Scenario1PBT8",'Deep retrofit'!$Z$18,IF(F80="Scenario2PBT8",'Deep retrofit'!$AA$18,IF(F80="Scenario3PBT8",'Deep retrofit'!$AB$18,"")))&amp;IF(F80="Scenario1PBT9",'Deep retrofit'!$AC$18,IF(F80="Scenario2PBT9",'Deep retrofit'!$AD$18,IF(F80="Scenario3PBT9",'Deep retrofit'!$AE$18,"")))&amp;IF(F80="Scenario1PBT10",'Deep retrofit'!$AF$18,IF(F80="Scenario2PBT10",'Deep retrofit'!$AG$18,IF(F80="Scenario3PBT10",'Deep retrofit'!$AH$18,"")))&amp;IF(F80="Scenario1PBT11",'Deep retrofit'!$AI$18,IF(F80="Scenario2PBT11",'Deep retrofit'!$AJ$18,IF(F80="Scenario3PBT11",'Deep retrofit'!$AK$18,"")))&amp;IF(F80="Scenario1PBT12",'Deep retrofit'!$AL$18,IF(F80="Scenario2PBT12",'Deep retrofit'!$AM$18,IF(F80="Scenario3PBT12",'Deep retrofit'!$AN$18,"")))&amp;IF(F80="Scenario1PBT13",'Deep retrofit'!$AO$18,IF(F80="Scenario2PBT13",'Deep retrofit'!$AP$18,IF(F80="Scenario3PBT13",'Deep retrofit'!$AQ$18,"")))&amp;IF(F80="Scenario1PBT14",'Deep retrofit'!$AR$18,IF(F80="Scenario2PBT14",'Deep retrofit'!$AS$18,IF(F80="Scenario3PBT14",'Deep retrofit'!$AT$18,"")))&amp;IF(F80="Scenario1PBT15",'Deep retrofit'!$AU$18,IF(F80="Scenario2PBT15",'Deep retrofit'!$AV$18,IF(F80="Scenario3PBT15",'Deep retrofit'!$AW$18,"")))</f>
        <v/>
      </c>
      <c r="L80" s="117">
        <f t="shared" si="52"/>
        <v>0</v>
      </c>
      <c r="M80" s="117" t="str">
        <f>IF(F80="Scenario1PBT1",'Deep retrofit'!$E$20,IF(F80="Scenario2PBT1",'Deep retrofit'!$F$20,IF(F80="Scenario3PBT1",'Deep retrofit'!$G$20,"")))&amp;IF(F80="Scenario1PBT2",'Deep retrofit'!$H$20,IF(F80="Scenario2PBT2",'Deep retrofit'!$I$20,IF(F80="Scenario3PBT2",'Deep retrofit'!$J$20,"")))&amp;IF(F80="Scenario1PBT3",'Deep retrofit'!$K$20,IF(F80="Scenario2PBT3",'Deep retrofit'!$L$20,IF(F80="Scenario3PBT3",'Deep retrofit'!$M$20,"")))&amp;IF(F80="Scenario1PBT4",'Deep retrofit'!$N$20,IF(F80="Scenario2PBT4",'Deep retrofit'!$O$20,IF(F80="Scenario3PBT4",'Deep retrofit'!$P$20,"")))&amp;IF(F80="Scenario1PBT5",'Deep retrofit'!$Q$20,IF(F80="Scenario2PBT5",'Deep retrofit'!$R$20,IF(F80="Scenario3PBT5",'Deep retrofit'!$S$20,"")))&amp;IF(F80="Scenario1PBT6",'Deep retrofit'!$T$20,IF(F80="Scenario2PBT6",'Deep retrofit'!$U$20,IF(F80="Scenario3PBT6",'Deep retrofit'!$V$20,"")))&amp;IF(F80="Scenario1PBT7",'Deep retrofit'!$W$20,IF(F80="Scenario2PBT7",'Deep retrofit'!$X$20,IF(F80="Scenario3PBT7",'Deep retrofit'!$Y$20,"")))&amp;IF(F80="Scenario1PBT8",'Deep retrofit'!$Z$20,IF(F80="Scenario2PBT8",'Deep retrofit'!$AA$20,IF(F80="Scenario3PBT8",'Deep retrofit'!$AB$20,"")))&amp;IF(F80="Scenario1PBT9",'Deep retrofit'!$AC$20,IF(F80="Scenario2PBT9",'Deep retrofit'!$AD$20,IF(F80="Scenario3PBT9",'Deep retrofit'!$AE$20,"")))&amp;IF(F80="Scenario1PBT10",'Deep retrofit'!$AF$20,IF(F80="Scenario2PBT10",'Deep retrofit'!$AG$20,IF(F80="Scenario3PBT10",'Deep retrofit'!$AH$20,"")))&amp;IF(F80="Scenario1PBT11",'Deep retrofit'!$AI$20,IF(F80="Scenario2PBT11",'Deep retrofit'!$AJ$20,IF(F80="Scenario3PBT11",'Deep retrofit'!$AK$20,"")))&amp;IF(F80="Scenario1PBT12",'Deep retrofit'!$AL$20,IF(F80="Scenario2PBT12",'Deep retrofit'!$AM$20,IF(F80="Scenario3PBT12",'Deep retrofit'!$AN$20,"")))&amp;IF(F80="Scenario1PBT13",'Deep retrofit'!$AO$20,IF(F80="Scenario2PBT13",'Deep retrofit'!$AP$20,IF(F80="Scenario3PBT13",'Deep retrofit'!$AQ$20,"")))&amp;IF(F80="Scenario1PBT14",'Deep retrofit'!$AR$20,IF(F80="Scenario2PBT14",'Deep retrofit'!$AS$20,IF(F80="Scenario3PBT14",'Deep retrofit'!$AT$20,"")))&amp;IF(F80="Scenario1PBT15",'Deep retrofit'!$AU$20,IF(F80="Scenario2PBT15",'Deep retrofit'!$AV$20,IF(F80="Scenario3PBT15",'Deep retrofit'!$AW$20,"")))</f>
        <v/>
      </c>
      <c r="N80" s="118">
        <f t="shared" si="53"/>
        <v>0</v>
      </c>
      <c r="O80" s="206" t="str">
        <f>IF(F80="Scenario1PBT1",'Deep retrofit'!$E$23,IF(F80="Scenario2PBT1",'Deep retrofit'!$F$23,IF(F80="Scenario3PBT1",'Deep retrofit'!$G$23,"")))&amp;IF(F80="Scenario1PBT2",'Deep retrofit'!$H$23,IF(F80="Scenario2PBT2",'Deep retrofit'!$I$23,IF(F80="Scenario3PBT2",'Deep retrofit'!$J$23,"")))&amp;IF(F80="Scenario1PBT3",'Deep retrofit'!$K$23,IF(F80="Scenario2PBT3",'Deep retrofit'!$L$23,IF(F80="Scenario3PBT3",'Deep retrofit'!$M$23,"")))&amp;IF(F80="Scenario1PBT4",'Deep retrofit'!$N$23,IF(F80="Scenario2PBT4",'Deep retrofit'!$O$23,IF(F80="Scenario3PBT4",'Deep retrofit'!$P$23,"")))&amp;IF(F80="Scenario1PBT5",'Deep retrofit'!$Q$23,IF(F80="Scenario2PBT5",'Deep retrofit'!$R$23,IF(F80="Scenario3PBT5",'Deep retrofit'!$S$23,"")))&amp;IF(F80="Scenario1PBT6",'Deep retrofit'!$T$23,IF(F80="Scenario2PBT6",'Deep retrofit'!$U$23,IF(F80="Scenario3PBT6",'Deep retrofit'!$V$23,"")))&amp;IF(F80="Scenario1PBT7",'Deep retrofit'!$W$23,IF(F80="Scenario2PBT7",'Deep retrofit'!$X$23,IF(F80="Scenario3PBT7",'Deep retrofit'!$Y$23,"")))&amp;IF(F80="Scenario1PBT8",'Deep retrofit'!$Z$23,IF(F80="Scenario2PBT8",'Deep retrofit'!$AA$23,IF(F80="Scenario3PBT8",'Deep retrofit'!$AB$23,"")))&amp;IF(F80="Scenario1PBT9",'Deep retrofit'!$AC$23,IF(F80="Scenario2PBT9",'Deep retrofit'!$AD$23,IF(F80="Scenario3PBT9",'Deep retrofit'!$AE$23,"")))&amp;IF(F80="Scenario1PBT10",'Deep retrofit'!$AF$23,IF(F80="Scenario2PBT10",'Deep retrofit'!$AG$23,IF(F80="Scenario3PBT10",'Deep retrofit'!$AH$23,"")))&amp;IF(F80="Scenario1PBT11",'Deep retrofit'!$AI$23,IF(F80="Scenario2PBT11",'Deep retrofit'!$AJ$23,IF(F80="Scenario3PBT11",'Deep retrofit'!$AK$23,"")))&amp;IF(F80="Scenario1PBT12",'Deep retrofit'!$AL$23,IF(F80="Scenario2PBT12",'Deep retrofit'!$AM$23,IF(F80="Scenario3PBT12",'Deep retrofit'!$AN$23,"")))&amp;IF(F80="Scenario1PBT13",'Deep retrofit'!$AO$23,IF(F80="Scenario2PBT13",'Deep retrofit'!$AP$23,IF(F80="Scenario3PBT13",'Deep retrofit'!$AQ$23,"")))&amp;IF(F80="Scenario1PBT14",'Deep retrofit'!$AR$23,IF(F80="Scenario2PBT14",'Deep retrofit'!$AS$23,IF(F80="Scenario3PBT14",'Deep retrofit'!$AT$23,"")))&amp;IF(F80="Scenario1PBT15",'Deep retrofit'!$AU$23,IF(F80="Scenario2PBT15",'Deep retrofit'!$AV$23,IF(F80="Scenario3PBT15",'Deep retrofit'!$AW$23,"")))</f>
        <v/>
      </c>
      <c r="P80" s="117">
        <f t="shared" si="54"/>
        <v>0</v>
      </c>
      <c r="Q80" s="117" t="str">
        <f>IF(F80="Scenario1PBT1",'Deep retrofit'!$E$25,IF(F80="Scenario2PBT1",'Deep retrofit'!$F$25,IF(F80="Scenario3PBT1",'Deep retrofit'!$G$25,"")))&amp;IF(F80="Scenario1PBT2",'Deep retrofit'!$H$25,IF(F80="Scenario2PBT2",'Deep retrofit'!$I$25,IF(F80="Scenario3PBT2",'Deep retrofit'!$J$25,"")))&amp;IF(F80="Scenario1PBT3",'Deep retrofit'!$K$25,IF(F80="Scenario2PBT3",'Deep retrofit'!$L$25,IF(F80="Scenario3PBT3",'Deep retrofit'!$M$25,"")))&amp;IF(F80="Scenario1PBT4",'Deep retrofit'!$N$25,IF(F80="Scenario2PBT4",'Deep retrofit'!$O$25,IF(F80="Scenario3PBT4",'Deep retrofit'!$P$25,"")))&amp;IF(F80="Scenario1PBT5",'Deep retrofit'!$Q$25,IF(F80="Scenario2PBT5",'Deep retrofit'!$R$25,IF(F80="Scenario3PBT5",'Deep retrofit'!$S$25,"")))&amp;IF(F80="Scenario1PBT6",'Deep retrofit'!$T$25,IF(F80="Scenario2PBT6",'Deep retrofit'!$U$25,IF(F80="Scenario3PBT6",'Deep retrofit'!$V$25,"")))&amp;IF(F80="Scenario1PBT7",'Deep retrofit'!$W$25,IF(F80="Scenario2PBT7",'Deep retrofit'!$X$25,IF(F80="Scenario3PBT7",'Deep retrofit'!$Y$25,"")))&amp;IF(F80="Scenario1PBT8",'Deep retrofit'!$Z$25,IF(F80="Scenario2PBT8",'Deep retrofit'!$AA$25,IF(F80="Scenario3PBT8",'Deep retrofit'!$AB$25,"")))&amp;IF(F80="Scenario1PBT9",'Deep retrofit'!$AC$25,IF(F80="Scenario2PBT9",'Deep retrofit'!$AD$25,IF(F80="Scenario3PBT9",'Deep retrofit'!$AE$25,"")))&amp;IF(F80="Scenario1PBT10",'Deep retrofit'!$AF$25,IF(F80="Scenario2PBT10",'Deep retrofit'!$AG$25,IF(F80="Scenario3PBT10",'Deep retrofit'!$AH$25,"")))&amp;IF(F80="Scenario1PBT11",'Deep retrofit'!$AI$25,IF(F80="Scenario2PBT11",'Deep retrofit'!$AJ$25,IF(F80="Scenario3PBT11",'Deep retrofit'!$AK$25,"")))&amp;IF(F80="Scenario1PBT12",'Deep retrofit'!$AL$25,IF(F80="Scenario2PBT12",'Deep retrofit'!$AM$25,IF(F80="Scenario3PBT12",'Deep retrofit'!$AN$25,"")))&amp;IF(F80="Scenario1PBT13",'Deep retrofit'!$AO$25,IF(F80="Scenario2PBT13",'Deep retrofit'!$AP$25,IF(F80="Scenario3PBT13",'Deep retrofit'!$AQ$25,"")))&amp;IF(F80="Scenario1PBT14",'Deep retrofit'!$AR$25,IF(F80="Scenario2PBT14",'Deep retrofit'!$AS$25,IF(F80="Scenario3PBT14",'Deep retrofit'!$AT$25,"")))&amp;IF(F80="Scenario1PBT15",'Deep retrofit'!$AU$25,IF(F80="Scenario2PBT15",'Deep retrofit'!$AV$25,IF(F80="Scenario3PBT15",'Deep retrofit'!$AW$25,"")))</f>
        <v/>
      </c>
      <c r="R80" s="117">
        <f t="shared" si="55"/>
        <v>0</v>
      </c>
      <c r="S80" s="117" t="str">
        <f>IF(F80="Scenario1PBT1",'Deep retrofit'!$E$27,IF(F80="Scenario2PBT1",'Deep retrofit'!$F$27,IF(F80="Scenario3PBT1",'Deep retrofit'!$G$27,"")))&amp;IF(F80="Scenario1PBT2",'Deep retrofit'!$H$27,IF(F80="Scenario2PBT2",'Deep retrofit'!$I$27,IF(F80="Scenario3PBT2",'Deep retrofit'!$J$27,"")))&amp;IF(F80="Scenario1PBT3",'Deep retrofit'!$K$27,IF(F80="Scenario2PBT3",'Deep retrofit'!$L$27,IF(F80="Scenario3PBT3",'Deep retrofit'!$M$27,"")))&amp;IF(F80="Scenario1PBT4",'Deep retrofit'!$N$27,IF(F80="Scenario2PBT4",'Deep retrofit'!$O$27,IF(F80="Scenario3PBT4",'Deep retrofit'!$P$27,"")))&amp;IF(F80="Scenario1PBT5",'Deep retrofit'!$Q$27,IF(F80="Scenario2PBT5",'Deep retrofit'!$R$27,IF(F80="Scenario3PBT5",'Deep retrofit'!$S$27,"")))&amp;IF(F80="Scenario1PBT6",'Deep retrofit'!$T$27,IF(F80="Scenario2PBT6",'Deep retrofit'!$U$27,IF(F80="Scenario3PBT6",'Deep retrofit'!$V$27,"")))&amp;IF(F80="Scenario1PBT7",'Deep retrofit'!$W$27,IF(F80="Scenario2PBT7",'Deep retrofit'!$X$27,IF(F80="Scenario3PBT7",'Deep retrofit'!$Y$27,"")))&amp;IF(F80="Scenario1PBT8",'Deep retrofit'!$Z$27,IF(F80="Scenario2PBT8",'Deep retrofit'!$AA$27,IF(F80="Scenario3PBT8",'Deep retrofit'!$AB$27,"")))&amp;IF(F80="Scenario1PBT9",'Deep retrofit'!$AC$27,IF(F80="Scenario2PBT9",'Deep retrofit'!$AD$27,IF(F80="Scenario3PBT9",'Deep retrofit'!$AE$27,"")))&amp;IF(F80="Scenario1PBT10",'Deep retrofit'!$AF$27,IF(F80="Scenario2PBT10",'Deep retrofit'!$AG$27,IF(F80="Scenario3PBT10",'Deep retrofit'!$AH$27,"")))&amp;IF(F80="Scenario1PBT11",'Deep retrofit'!$AI$27,IF(F80="Scenario2PBT11",'Deep retrofit'!$AJ$27,IF(F80="Scenario3PBT11",'Deep retrofit'!$AK$27,"")))&amp;IF(F80="Scenario1PBT12",'Deep retrofit'!$AL$27,IF(F80="Scenario2PBT12",'Deep retrofit'!$AM$27,IF(F80="Scenario3PBT12",'Deep retrofit'!$AN$27,"")))&amp;IF(F80="Scenario1PBT13",'Deep retrofit'!$AO$27,IF(F80="Scenario2PBT13",'Deep retrofit'!$AP$27,IF(F80="Scenario3PBT13",'Deep retrofit'!$AQ$27,"")))&amp;IF(F80="Scenario1PBT14",'Deep retrofit'!$AR$27,IF(F80="Scenario2PBT14",'Deep retrofit'!$AS$27,IF(F80="Scenario3PBT14",'Deep retrofit'!$AT$27,"")))&amp;IF(F80="Scenario1PBT15",'Deep retrofit'!$AU$27,IF(F80="Scenario2PBT15",'Deep retrofit'!$AV$27,IF(F80="Scenario3PBT15",'Deep retrofit'!$AW$27,"")))</f>
        <v/>
      </c>
      <c r="T80" s="207">
        <f t="shared" si="56"/>
        <v>0</v>
      </c>
      <c r="U80" s="206" t="str">
        <f>IF(F80="Scenario1PBT1",'Deep retrofit'!$E$38,IF(F80="Scenario2PBT1",'Deep retrofit'!$F$38,IF(F80="Scenario3PBT1",'Deep retrofit'!$G$38,"")))&amp;IF(F80="Scenario1PBT2",'Deep retrofit'!$H$38,IF(F80="Scenario2PBT2",'Deep retrofit'!$I$38,IF(F80="Scenario3PBT2",'Deep retrofit'!$J$38,"")))&amp;IF(F80="Scenario1PBT3",'Deep retrofit'!$K$38,IF(F80="Scenario2PBT3",'Deep retrofit'!$L$38,IF(F80="Scenario3PBT3",'Deep retrofit'!$M$38,"")))&amp;IF(F80="Scenario1PBT4",'Deep retrofit'!$N$38,IF(F80="Scenario2PBT4",'Deep retrofit'!$O$38,IF(F80="Scenario3PBT4",'Deep retrofit'!$P$38,"")))&amp;IF(F80="Scenario1PBT5",'Deep retrofit'!$Q$38,IF(F80="Scenario2PBT5",'Deep retrofit'!$R$38,IF(F80="Scenario3PBT5",'Deep retrofit'!$S$38,"")))&amp;IF(F80="Scenario1PBT6",'Deep retrofit'!$T$38,IF(F80="Scenario2PBT6",'Deep retrofit'!$U$38,IF(F80="Scenario3PBT6",'Deep retrofit'!$V$38,"")))&amp;IF(F80="Scenario1PBT7",'Deep retrofit'!$W$38,IF(F80="Scenario2PBT7",'Deep retrofit'!$X$38,IF(F80="Scenario3PBT7",'Deep retrofit'!$Y$38,"")))&amp;IF(F80="Scenario1PBT8",'Deep retrofit'!$Z$38,IF(F80="Scenario2PBT8",'Deep retrofit'!$AA$38,IF(F80="Scenario3PBT8",'Deep retrofit'!$AB$38,"")))&amp;IF(F80="Scenario1PBT9",'Deep retrofit'!$AC$38,IF(F80="Scenario2PBT9",'Deep retrofit'!$AD$38,IF(F80="Scenario3PBT9",'Deep retrofit'!$AE$38,"")))&amp;IF(F80="Scenario1PBT10",'Deep retrofit'!$AF$38,IF(F80="Scenario2PBT10",'Deep retrofit'!$AG$38,IF(F80="Scenario3PBT10",'Deep retrofit'!$AH$38,"")))&amp;IF(F80="Scenario1PBT11",'Deep retrofit'!$AI$38,IF(F80="Scenario2PBT11",'Deep retrofit'!$AJ$38,IF(F80="Scenario3PBT11",'Deep retrofit'!$AK$38,"")))&amp;IF(F80="Scenario1PBT12",'Deep retrofit'!$AL$38,IF(F80="Scenario2PBT12",'Deep retrofit'!$AM$38,IF(F80="Scenario3PBT12",'Deep retrofit'!$AN$38,"")))&amp;IF(F80="Scenario1PBT13",'Deep retrofit'!$AO$38,IF(F80="Scenario2PBT13",'Deep retrofit'!$AP$38,IF(F80="Scenario3PBT13",'Deep retrofit'!$AQ$38,"")))&amp;IF(F80="Scenario1PBT14",'Deep retrofit'!$AR$38,IF(F80="Scenario2PBT14",'Deep retrofit'!$AS$38,IF(F80="Scenario3PBT14",'Deep retrofit'!$AT$38,"")))&amp;IF(F80="Scenario1PBT15",'Deep retrofit'!$AU$38,IF(F80="Scenario2PBT15",'Deep retrofit'!$AV$38,IF(F80="Scenario3PBT15",'Deep retrofit'!$AW$38,"")))</f>
        <v/>
      </c>
      <c r="V80" s="117">
        <f t="shared" si="57"/>
        <v>0</v>
      </c>
      <c r="W80" s="117" t="str">
        <f>IF(F80="Scenario1PBT1",'Deep retrofit'!$E$40,IF(F80="Scenario2PBT1",'Deep retrofit'!$F$40,IF(F80="Scenario3PBT1",'Deep retrofit'!$G$40,"")))&amp;IF(F80="Scenario1PBT2",'Deep retrofit'!$H$40,IF(F80="Scenario2PBT2",'Deep retrofit'!$I$40,IF(F80="Scenario3PBT2",'Deep retrofit'!$J$40,"")))&amp;IF(F80="Scenario1PBT3",'Deep retrofit'!$K$40,IF(F80="Scenario2PBT3",'Deep retrofit'!$L$40,IF(F80="Scenario3PBT3",'Deep retrofit'!$M$40,"")))&amp;IF(F80="Scenario1PBT4",'Deep retrofit'!$N$40,IF(F80="Scenario2PBT4",'Deep retrofit'!$O$40,IF(F80="Scenario3PBT4",'Deep retrofit'!$P$40,"")))&amp;IF(F80="Scenario1PBT5",'Deep retrofit'!$Q$40,IF(F80="Scenario2PBT5",'Deep retrofit'!$R$40,IF(F80="Scenario3PBT5",'Deep retrofit'!$S$40,"")))&amp;IF(F80="Scenario1PBT6",'Deep retrofit'!$T$40,IF(F80="Scenario2PBT6",'Deep retrofit'!$U$40,IF(F80="Scenario3PBT6",'Deep retrofit'!$V$40,"")))&amp;IF(F80="Scenario1PBT7",'Deep retrofit'!$W$40,IF(F80="Scenario2PBT7",'Deep retrofit'!$X$40,IF(F80="Scenario3PBT7",'Deep retrofit'!$Y$40,"")))&amp;IF(F80="Scenario1PBT8",'Deep retrofit'!$Z$40,IF(F80="Scenario2PBT8",'Deep retrofit'!$AA$40,IF(F80="Scenario3PBT8",'Deep retrofit'!$AB$40,"")))&amp;IF(F80="Scenario1PBT9",'Deep retrofit'!$AC$40,IF(F80="Scenario2PBT9",'Deep retrofit'!$AD$40,IF(F80="Scenario3PBT9",'Deep retrofit'!$AE$40,"")))&amp;IF(F80="Scenario1PBT10",'Deep retrofit'!$AF$40,IF(F80="Scenario2PBT10",'Deep retrofit'!$AG$40,IF(F80="Scenario3PBT10",'Deep retrofit'!$AH$40,"")))&amp;IF(F80="Scenario1PBT11",'Deep retrofit'!$AI$40,IF(F80="Scenario2PBT11",'Deep retrofit'!$AJ$40,IF(F80="Scenario3PBT11",'Deep retrofit'!$AK$40,"")))&amp;IF(F80="Scenario1PBT12",'Deep retrofit'!$AL$40,IF(F80="Scenario2PBT12",'Deep retrofit'!$AM$40,IF(F80="Scenario3PBT12",'Deep retrofit'!$AN$40,"")))&amp;IF(F80="Scenario1PBT13",'Deep retrofit'!$AO$40,IF(F80="Scenario2PBT13",'Deep retrofit'!$AP$40,IF(F80="Scenario3PBT13",'Deep retrofit'!$AQ$40,"")))&amp;IF(F80="Scenario1PBT14",'Deep retrofit'!$AR$40,IF(F80="Scenario2PBT14",'Deep retrofit'!$AS$40,IF(F80="Scenario3PBT14",'Deep retrofit'!$AT$40,"")))&amp;IF(F80="Scenario1PBT15",'Deep retrofit'!$AU$40,IF(F80="Scenario2PBT15",'Deep retrofit'!$AV$40,IF(F80="Scenario3PBT15",'Deep retrofit'!$AW$40,"")))</f>
        <v/>
      </c>
      <c r="X80" s="117">
        <f t="shared" si="58"/>
        <v>0</v>
      </c>
      <c r="Y80" s="117" t="str">
        <f>IF(F80="Scenario1PBT1",'Deep retrofit'!$E$42,IF(F80="Scenario2PBT1",'Deep retrofit'!$F$42,IF(F80="Scenario3PBT1",'Deep retrofit'!$G$42,"")))&amp;IF(F80="Scenario1PBT2",'Deep retrofit'!$H$42,IF(F80="Scenario2PBT2",'Deep retrofit'!$I$42,IF(F80="Scenario3PBT2",'Deep retrofit'!$J$42,"")))&amp;IF(F80="Scenario1PBT3",'Deep retrofit'!$K$42,IF(F80="Scenario2PBT3",'Deep retrofit'!$L$42,IF(F80="Scenario3PBT3",'Deep retrofit'!$M$42,"")))&amp;IF(F80="Scenario1PBT4",'Deep retrofit'!$N$42,IF(F80="Scenario2PBT4",'Deep retrofit'!$O$42,IF(F80="Scenario3PBT4",'Deep retrofit'!$P$42,"")))&amp;IF(F80="Scenario1PBT5",'Deep retrofit'!$Q$42,IF(F80="Scenario2PBT5",'Deep retrofit'!$R$42,IF(F80="Scenario3PBT5",'Deep retrofit'!$S$42,"")))&amp;IF(F80="Scenario1PBT6",'Deep retrofit'!$T$42,IF(F80="Scenario2PBT6",'Deep retrofit'!$U$42,IF(F80="Scenario3PBT6",'Deep retrofit'!$V$42,"")))&amp;IF(F80="Scenario1PBT7",'Deep retrofit'!$W$42,IF(F80="Scenario2PBT7",'Deep retrofit'!$X$42,IF(F80="Scenario3PBT7",'Deep retrofit'!$Y$42,"")))&amp;IF(F80="Scenario1PBT8",'Deep retrofit'!$Z$42,IF(F80="Scenario2PBT8",'Deep retrofit'!$AA$42,IF(F80="Scenario3PBT8",'Deep retrofit'!$AB$42,"")))&amp;IF(F80="Scenario1PBT9",'Deep retrofit'!$AC$42,IF(F80="Scenario2PBT9",'Deep retrofit'!$AD$42,IF(F80="Scenario3PBT9",'Deep retrofit'!$AE$42,"")))&amp;IF(F80="Scenario1PBT10",'Deep retrofit'!$AF$42,IF(F80="Scenario2PBT10",'Deep retrofit'!$AG$42,IF(F80="Scenario3PBT10",'Deep retrofit'!$AH$42,"")))&amp;IF(F80="Scenario1PBT11",'Deep retrofit'!$AI$42,IF(F80="Scenario2PBT11",'Deep retrofit'!$AJ$42,IF(F80="Scenario3PBT11",'Deep retrofit'!$AK$42,"")))&amp;IF(F80="Scenario1PBT12",'Deep retrofit'!$AL$42,IF(F80="Scenario2PBT12",'Deep retrofit'!$AM$42,IF(F80="Scenario3PBT12",'Deep retrofit'!$AN$42,"")))&amp;IF(F80="Scenario1PBT13",'Deep retrofit'!$AO$42,IF(F80="Scenario2PBT13",'Deep retrofit'!$AP$42,IF(F80="Scenario3PBT13",'Deep retrofit'!$AQ$42,"")))&amp;IF(F80="Scenario1PBT14",'Deep retrofit'!$AR$42,IF(F80="Scenario2PBT14",'Deep retrofit'!$AS$42,IF(F80="Scenario3PBT14",'Deep retrofit'!$AT$42,"")))&amp;IF(F80="Scenario1PBT15",'Deep retrofit'!$AU$42,IF(F80="Scenario2PBT15",'Deep retrofit'!$AV$42,IF(F80="Scenario3PBT15",'Deep retrofit'!$AW$42,"")))</f>
        <v/>
      </c>
      <c r="Z80" s="117">
        <f t="shared" si="59"/>
        <v>0</v>
      </c>
      <c r="AA80" s="269" t="str">
        <f>IF(F80="Scenario1PBT1",'Deep retrofit'!$E$101,IF(F80="Scenario2PBT1",'Deep retrofit'!$F$101,IF(F80="Scenario3PBT1",'Deep retrofit'!$G$101,"")))&amp;IF(F80="Scenario1PBT2",'Deep retrofit'!$H$101,IF(F80="Scenario2PBT2",'Deep retrofit'!$I$101,IF(F80="Scenario3PBT2",'Deep retrofit'!$J$101,"")))&amp;IF(F80="Scenario1PBT3",'Deep retrofit'!$K$101,IF(F80="Scenario2PBT3",'Deep retrofit'!$L$101,IF(F80="Scenario3PBT3",'Deep retrofit'!$M$101,"")))&amp;IF(F80="Scenario1PBT4",'Deep retrofit'!$N$101,IF(F80="Scenario2PBT4",'Deep retrofit'!$O$101,IF(F80="Scenario3PBT4",'Deep retrofit'!$P$101,"")))&amp;IF(F80="Scenario1PBT5",'Deep retrofit'!$Q$101,IF(F80="Scenario2PBT5",'Deep retrofit'!$R$101,IF(F80="Scenario3PBT5",'Deep retrofit'!$S$101,"")))&amp;IF(F80="Scenario1PBT6",'Deep retrofit'!$T$101,IF(F80="Scenario2PBT6",'Deep retrofit'!$U$101,IF(F80="Scenario3PBT6",'Deep retrofit'!$V$101,"")))&amp;IF(F80="Scenario1PBT7",'Deep retrofit'!$W$101,IF(F80="Scenario2PBT7",'Deep retrofit'!$X$101,IF(F80="Scenario3PBT7",'Deep retrofit'!$Y$101,"")))&amp;IF(F80="Scenario1PBT8",'Deep retrofit'!$Z$101,IF(F80="Scenario2PBT8",'Deep retrofit'!$AA$101,IF(F80="Scenario3PBT8",'Deep retrofit'!$AB$101,"")))&amp;IF(F80="Scenario1PBT9",'Deep retrofit'!$AC$101,IF(F80="Scenario2PBT9",'Deep retrofit'!$AD$101,IF(F80="Scenario3PBT9",'Deep retrofit'!$AE$101,"")))&amp;IF(F80="Scenario1PBT10",'Deep retrofit'!$AF$101,IF(F80="Scenario2PBT10",'Deep retrofit'!$AG$101,IF(F80="Scenario3PBT10",'Deep retrofit'!$AH$101,"")))&amp;IF(F80="Scenario1PBT11",'Deep retrofit'!$AI$101,IF(F80="Scenario2PBT11",'Deep retrofit'!$AJ$101,IF(F80="Scenario3PBT11",'Deep retrofit'!$AK$101,"")))&amp;IF(F80="Scenario1PBT12",'Deep retrofit'!$AL$101,IF(F80="Scenario2PBT12",'Deep retrofit'!$AM$101,IF(F80="Scenario3PBT12",'Deep retrofit'!$AN$101,"")))&amp;IF(F80="Scenario1PBT13",'Deep retrofit'!$AO$101,IF(F80="Scenario2PBT13",'Deep retrofit'!$AP$101,IF(F80="Scenario3PBT13",'Deep retrofit'!$AQ$101,"")))&amp;IF(F80="Scenario1PBT14",'Deep retrofit'!$AR$101,IF(F80="Scenario2PBT14",'Deep retrofit'!$AS$101,IF(F80="Scenario3PBT14",'Deep retrofit'!$AT$101,"")))&amp;IF(F80="Scenario1PBT15",'Deep retrofit'!$AU$101,IF(F80="Scenario2PBT15",'Deep retrofit'!$AV$101,IF(F80="Scenario3PBT15",'Deep retrofit'!$AW$101,"")))</f>
        <v/>
      </c>
      <c r="AB80" s="203">
        <f t="shared" si="60"/>
        <v>0</v>
      </c>
      <c r="AC80" s="372" t="str">
        <f t="shared" si="61"/>
        <v/>
      </c>
      <c r="AD80" s="353">
        <f>IF(AC80="",IFERROR('Projection_Base-case'!G81-G80,0),0)</f>
        <v>0</v>
      </c>
      <c r="AE80" s="350">
        <f t="shared" si="37"/>
        <v>0</v>
      </c>
      <c r="AF80" s="361">
        <f>IFERROR(100*AD80/'Projection_Base-case'!G81,0)</f>
        <v>0</v>
      </c>
      <c r="AG80" s="352">
        <f>IF(AC80="",IFERROR('Projection_Base-case'!I81-I80,0),0)</f>
        <v>0</v>
      </c>
      <c r="AH80" s="353">
        <f t="shared" si="38"/>
        <v>0</v>
      </c>
      <c r="AI80" s="361">
        <f>IFERROR(100*AG80/'Projection_Base-case'!I81,0)</f>
        <v>0</v>
      </c>
      <c r="AJ80" s="352">
        <f>IF(AC80="",IFERROR('Projection_Base-case'!K81-K80,0),0)</f>
        <v>0</v>
      </c>
      <c r="AK80" s="353">
        <f t="shared" si="39"/>
        <v>0</v>
      </c>
      <c r="AL80" s="361">
        <f>IFERROR(100*AJ80/'Projection_Base-case'!K81,0)</f>
        <v>0</v>
      </c>
      <c r="AM80" s="352">
        <f>-IF(AC80="",IFERROR('Projection_Base-case'!M81-M80,0),0)</f>
        <v>0</v>
      </c>
      <c r="AN80" s="353">
        <f t="shared" si="40"/>
        <v>0</v>
      </c>
      <c r="AO80" s="354">
        <f>IFERROR(IF('Projection_Base-case'!N81&gt;0,100*AN80/'Projection_Base-case'!N81,100*AN80/N80),0)</f>
        <v>0</v>
      </c>
      <c r="AP80" s="355">
        <f>IF(AC80="",IFERROR('Projection_Base-case'!O81-O80,0),0)</f>
        <v>0</v>
      </c>
      <c r="AQ80" s="356">
        <f t="shared" si="41"/>
        <v>0</v>
      </c>
      <c r="AR80" s="356">
        <f>IFERROR(100*AP80/'Projection_Base-case'!O81,0)</f>
        <v>0</v>
      </c>
      <c r="AS80" s="355">
        <f>IF(AC80="",IFERROR('Projection_Base-case'!Q81-Q80,0),0)</f>
        <v>0</v>
      </c>
      <c r="AT80" s="356">
        <f t="shared" si="42"/>
        <v>0</v>
      </c>
      <c r="AU80" s="356">
        <f>IFERROR(100*AS80/'Projection_Base-case'!Q81,0)</f>
        <v>0</v>
      </c>
      <c r="AV80" s="355">
        <f>IF(AC80="",IFERROR('Projection_Base-case'!S81-S80,0),0)</f>
        <v>0</v>
      </c>
      <c r="AW80" s="356">
        <f t="shared" si="43"/>
        <v>0</v>
      </c>
      <c r="AX80" s="357">
        <f>IFERROR(100*AV80/'Projection_Base-case'!S81,0)</f>
        <v>0</v>
      </c>
      <c r="AY80" s="358">
        <f>IF(AC80="",IFERROR('Projection_Base-case'!U81-U80,0),0)</f>
        <v>0</v>
      </c>
      <c r="AZ80" s="359">
        <f t="shared" si="44"/>
        <v>0</v>
      </c>
      <c r="BA80" s="359">
        <f>IFERROR(100*AY80/'Projection_Base-case'!U81,0)</f>
        <v>0</v>
      </c>
      <c r="BB80" s="358">
        <f>IF(AC80="",IFERROR('Projection_Base-case'!W81-W80,0),0)</f>
        <v>0</v>
      </c>
      <c r="BC80" s="359">
        <f t="shared" si="45"/>
        <v>0</v>
      </c>
      <c r="BD80" s="359">
        <f>IFERROR(100*BB80/'Projection_Base-case'!W81,0)</f>
        <v>0</v>
      </c>
      <c r="BE80" s="358">
        <f>IF(AC80="",IFERROR('Projection_Base-case'!Y81-Y80,0),0)</f>
        <v>0</v>
      </c>
      <c r="BF80" s="359">
        <f t="shared" si="46"/>
        <v>0</v>
      </c>
      <c r="BG80" s="359">
        <f>IFERROR(100*BE80/'Projection_Base-case'!Y81,0)</f>
        <v>0</v>
      </c>
      <c r="BH80" s="359">
        <f t="shared" si="47"/>
        <v>0</v>
      </c>
      <c r="BI80" s="360">
        <f t="shared" si="48"/>
        <v>0</v>
      </c>
    </row>
    <row r="81" spans="1:61" ht="15.6">
      <c r="A81" s="205">
        <v>77</v>
      </c>
      <c r="B81" s="347">
        <f>IF('Projection_Base-case'!B82&lt;&gt;"",'Projection_Base-case'!B82,0)</f>
        <v>0</v>
      </c>
      <c r="C81" s="347">
        <f>IF('Projection_Base-case'!C82&lt;&gt;"",'Projection_Base-case'!C82,0)</f>
        <v>0</v>
      </c>
      <c r="D81" s="347">
        <f>IF('Projection_Base-case'!D82&lt;&gt;"",'Projection_Base-case'!D82,0)</f>
        <v>0</v>
      </c>
      <c r="E81" s="346"/>
      <c r="F81" s="202" t="str">
        <f t="shared" si="49"/>
        <v>0</v>
      </c>
      <c r="G81" s="177" t="str">
        <f>IF(F81="Scenario1PBT1",'Deep retrofit'!$E$6,IF(F81="Scenario2PBT1",'Deep retrofit'!$F$6,IF(F81="Scenario3PBT1",'Deep retrofit'!$G$6,"")))&amp;IF(F81="Scenario1PBT2",'Deep retrofit'!$H$6,IF(F81="Scenario2PBT2",'Deep retrofit'!$I$6,IF(F81="Scenario3PBT2",'Deep retrofit'!$J$6,"")))&amp;IF(F81="Scenario1PBT3",'Deep retrofit'!$K$6,IF(F81="Scenario2PBT3",'Deep retrofit'!$L$6,IF(F81="Scenario3PBT3",'Deep retrofit'!$M$6,"")))&amp;IF(F81="Scenario1PBT4",'Deep retrofit'!$N$6,IF(F81="Scenario2PBT4",'Deep retrofit'!$O$6,IF(F81="Scenario3PBT4",'Deep retrofit'!$P$6,"")))&amp;IF(F81="Scenario1PBT5",'Deep retrofit'!$Q$6,IF(F81="Scenario2PBT5",'Deep retrofit'!$R$6,IF(F81="Scenario3PBT5",'Deep retrofit'!$S$6,"")))&amp;IF(F81="Scenario1PBT6",'Deep retrofit'!$T$6,IF(F81="Scenario2PBT6",'Deep retrofit'!$U$6,IF(F81="Scenario3PBT6",'Deep retrofit'!$V$6,"")))&amp;IF(F81="Scenario1PBT7",'Deep retrofit'!$W$6,IF(F81="Scenario2PBT7",'Deep retrofit'!$X$6,IF(F81="Scenario3PBT7",'Deep retrofit'!$Y$6,"")))&amp;IF(F81="Scenario1PBT8",'Deep retrofit'!$Z$6,IF(F81="Scenario2PBT8",'Deep retrofit'!$AA$6,IF(F81="Scenario3PBT8",'Deep retrofit'!$AB$6,"")))&amp;IF(F81="Scenario1PBT9",'Deep retrofit'!$AC$6,IF(F81="Scenario2PBT9",'Deep retrofit'!$AD$6,IF(F81="Scenario3PBT9",'Deep retrofit'!$AE$6,"")))&amp;IF(F81="Scenario1PBT10",'Deep retrofit'!$AF$6,IF(F81="Scenario2PBT10",'Deep retrofit'!$AG$6,IF(F81="Scenario3PBT10",'Deep retrofit'!$AH$6,"")))&amp;IF(F81="Scenario1PBT11",'Deep retrofit'!$AI$6,IF(F81="Scenario2PBT11",'Deep retrofit'!$AJ$6,IF(F81="Scenario3PBT11",'Deep retrofit'!$AK$6,"")))&amp;IF(F81="Scenario1PBT12",'Deep retrofit'!$AL$6,IF(F81="Scenario2PBT12",'Deep retrofit'!$AM$6,IF(F81="Scenario3PBT12",'Deep retrofit'!$AN$6,"")))&amp;IF(F81="Scenario1PBT13",'Deep retrofit'!$AO$6,IF(F81="Scenario2PBT13",'Deep retrofit'!$AP$6,IF(F81="Scenario3PBT13",'Deep retrofit'!$AQ$6,"")))&amp;IF(F81="Scenario1PBT14",'Deep retrofit'!$AR$6,IF(F81="Scenario2PBT14",'Deep retrofit'!$AS$6,IF(F81="Scenario3PBT14",'Deep retrofit'!$AT$6,"")))&amp;IF(F81="Scenario1PBT15",'Deep retrofit'!$AU$6,IF(F81="Scenario2PBT15",'Deep retrofit'!$AV$6,IF(F81="Scenario3PBT15",'Deep retrofit'!$AW$6,"")))</f>
        <v/>
      </c>
      <c r="H81" s="117">
        <f t="shared" si="50"/>
        <v>0</v>
      </c>
      <c r="I81" s="178" t="str">
        <f>IF(F81="Scenario1PBT1",'Deep retrofit'!$E$16,IF(F81="Scenario2PBT1",'Deep retrofit'!$F$16,IF(F81="Scenario3PBT1",'Deep retrofit'!$G$16,"")))&amp;IF(F81="Scenario1PBT2",'Deep retrofit'!$H$16,IF(F81="Scenario2PBT2",'Deep retrofit'!$I$16,IF(F81="Scenario3PBT2",'Deep retrofit'!$J$16,"")))&amp;IF(F81="Scenario1PBT3",'Deep retrofit'!$K$16,IF(F81="Scenario2PBT3",'Deep retrofit'!$L$16,IF(F81="Scenario3PBT3",'Deep retrofit'!$M$16,"")))&amp;IF(F81="Scenario1PBT4",'Deep retrofit'!$N$16,IF(F81="Scenario2PBT4",'Deep retrofit'!$O$16,IF(F81="Scenario3PBT4",'Deep retrofit'!$P$16,"")))&amp;IF(F81="Scenario1PBT5",'Deep retrofit'!$Q$16,IF(F81="Scenario2PBT5",'Deep retrofit'!$R$16,IF(F81="Scenario3PBT5",'Deep retrofit'!$S$16,"")))&amp;IF(F81="Scenario1PBT6",'Deep retrofit'!$T$16,IF(F81="Scenario2PBT6",'Deep retrofit'!$U$16,IF(F81="Scenario3PBT6",'Deep retrofit'!$V$16,"")))&amp;IF(F81="Scenario1PBT7",'Deep retrofit'!$W$16,IF(F81="Scenario2PBT7",'Deep retrofit'!$X$16,IF(F81="Scenario3PBT7",'Deep retrofit'!$Y$16,"")))&amp;IF(F81="Scenario1PBT8",'Deep retrofit'!$Z$16,IF(F81="Scenario2PBT8",'Deep retrofit'!$AA$16,IF(F81="Scenario3PBT8",'Deep retrofit'!$AB$16,"")))&amp;IF(F81="Scenario1PBT9",'Deep retrofit'!$AC$16,IF(F81="Scenario2PBT9",'Deep retrofit'!$AD$16,IF(F81="Scenario3PBT9",'Deep retrofit'!$AE$16,"")))&amp;IF(F81="Scenario1PBT10",'Deep retrofit'!$AF$16,IF(F81="Scenario2PBT10",'Deep retrofit'!$AG$16,IF(F81="Scenario3PBT10",'Deep retrofit'!$AH$16,"")))&amp;IF(F81="Scenario1PBT11",'Deep retrofit'!$AI$16,IF(F81="Scenario2PBT11",'Deep retrofit'!$AJ$16,IF(F81="Scenario3PBT11",'Deep retrofit'!$AK$16,"")))&amp;IF(F81="Scenario1PBT12",'Deep retrofit'!$AL$16,IF(F81="Scenario2PBT12",'Deep retrofit'!$AM$16,IF(F81="Scenario3PBT12",'Deep retrofit'!$AN$16,"")))&amp;IF(F81="Scenario1PBT13",'Deep retrofit'!$AO$16,IF(F81="Scenario2PBT13",'Deep retrofit'!$AP$16,IF(F81="Scenario3PBT13",'Deep retrofit'!$AQ$16,"")))&amp;IF(F81="Scenario1PBT14",'Deep retrofit'!$AR$16,IF(F81="Scenario2PBT14",'Deep retrofit'!$AS$16,IF(F81="Scenario3PBT14",'Deep retrofit'!$AT$16,"")))&amp;IF(F81="Scenario1PBT15",'Deep retrofit'!$AU$16,IF(F81="Scenario2PBT15",'Deep retrofit'!$AV$16,IF(F81="Scenario3PBT15",'Deep retrofit'!$AW$16,"")))</f>
        <v/>
      </c>
      <c r="J81" s="117">
        <f t="shared" si="51"/>
        <v>0</v>
      </c>
      <c r="K81" s="117" t="str">
        <f>IF(F81="Scenario1PBT1",'Deep retrofit'!$E$18,IF(F81="Scenario2PBT1",'Deep retrofit'!$F$18,IF(F81="Scenario3PBT1",'Deep retrofit'!$G$18,"")))&amp;IF(F81="Scenario1PBT2",'Deep retrofit'!$H$18,IF(F81="Scenario2PBT2",'Deep retrofit'!$I$18,IF(F81="Scenario3PBT2",'Deep retrofit'!$J$18,"")))&amp;IF(F81="Scenario1PBT3",'Deep retrofit'!$K$18,IF(F81="Scenario2PBT3",'Deep retrofit'!$L$18,IF(F81="Scenario3PBT3",'Deep retrofit'!$M$18,"")))&amp;IF(F81="Scenario1PBT4",'Deep retrofit'!$N$18,IF(F81="Scenario2PBT4",'Deep retrofit'!$O$18,IF(F81="Scenario3PBT4",'Deep retrofit'!$P$18,"")))&amp;IF(F81="Scenario1PBT5",'Deep retrofit'!$Q$18,IF(F81="Scenario2PBT5",'Deep retrofit'!$R$18,IF(F81="Scenario3PBT5",'Deep retrofit'!$S$18,"")))&amp;IF(F81="Scenario1PBT6",'Deep retrofit'!$T$18,IF(F81="Scenario2PBT6",'Deep retrofit'!$U$18,IF(F81="Scenario3PBT6",'Deep retrofit'!$V$18,"")))&amp;IF(F81="Scenario1PBT7",'Deep retrofit'!$W$18,IF(F81="Scenario2PBT7",'Deep retrofit'!$X$18,IF(F81="Scenario3PBT7",'Deep retrofit'!$Y$18,"")))&amp;IF(F81="Scenario1PBT8",'Deep retrofit'!$Z$18,IF(F81="Scenario2PBT8",'Deep retrofit'!$AA$18,IF(F81="Scenario3PBT8",'Deep retrofit'!$AB$18,"")))&amp;IF(F81="Scenario1PBT9",'Deep retrofit'!$AC$18,IF(F81="Scenario2PBT9",'Deep retrofit'!$AD$18,IF(F81="Scenario3PBT9",'Deep retrofit'!$AE$18,"")))&amp;IF(F81="Scenario1PBT10",'Deep retrofit'!$AF$18,IF(F81="Scenario2PBT10",'Deep retrofit'!$AG$18,IF(F81="Scenario3PBT10",'Deep retrofit'!$AH$18,"")))&amp;IF(F81="Scenario1PBT11",'Deep retrofit'!$AI$18,IF(F81="Scenario2PBT11",'Deep retrofit'!$AJ$18,IF(F81="Scenario3PBT11",'Deep retrofit'!$AK$18,"")))&amp;IF(F81="Scenario1PBT12",'Deep retrofit'!$AL$18,IF(F81="Scenario2PBT12",'Deep retrofit'!$AM$18,IF(F81="Scenario3PBT12",'Deep retrofit'!$AN$18,"")))&amp;IF(F81="Scenario1PBT13",'Deep retrofit'!$AO$18,IF(F81="Scenario2PBT13",'Deep retrofit'!$AP$18,IF(F81="Scenario3PBT13",'Deep retrofit'!$AQ$18,"")))&amp;IF(F81="Scenario1PBT14",'Deep retrofit'!$AR$18,IF(F81="Scenario2PBT14",'Deep retrofit'!$AS$18,IF(F81="Scenario3PBT14",'Deep retrofit'!$AT$18,"")))&amp;IF(F81="Scenario1PBT15",'Deep retrofit'!$AU$18,IF(F81="Scenario2PBT15",'Deep retrofit'!$AV$18,IF(F81="Scenario3PBT15",'Deep retrofit'!$AW$18,"")))</f>
        <v/>
      </c>
      <c r="L81" s="117">
        <f t="shared" si="52"/>
        <v>0</v>
      </c>
      <c r="M81" s="117" t="str">
        <f>IF(F81="Scenario1PBT1",'Deep retrofit'!$E$20,IF(F81="Scenario2PBT1",'Deep retrofit'!$F$20,IF(F81="Scenario3PBT1",'Deep retrofit'!$G$20,"")))&amp;IF(F81="Scenario1PBT2",'Deep retrofit'!$H$20,IF(F81="Scenario2PBT2",'Deep retrofit'!$I$20,IF(F81="Scenario3PBT2",'Deep retrofit'!$J$20,"")))&amp;IF(F81="Scenario1PBT3",'Deep retrofit'!$K$20,IF(F81="Scenario2PBT3",'Deep retrofit'!$L$20,IF(F81="Scenario3PBT3",'Deep retrofit'!$M$20,"")))&amp;IF(F81="Scenario1PBT4",'Deep retrofit'!$N$20,IF(F81="Scenario2PBT4",'Deep retrofit'!$O$20,IF(F81="Scenario3PBT4",'Deep retrofit'!$P$20,"")))&amp;IF(F81="Scenario1PBT5",'Deep retrofit'!$Q$20,IF(F81="Scenario2PBT5",'Deep retrofit'!$R$20,IF(F81="Scenario3PBT5",'Deep retrofit'!$S$20,"")))&amp;IF(F81="Scenario1PBT6",'Deep retrofit'!$T$20,IF(F81="Scenario2PBT6",'Deep retrofit'!$U$20,IF(F81="Scenario3PBT6",'Deep retrofit'!$V$20,"")))&amp;IF(F81="Scenario1PBT7",'Deep retrofit'!$W$20,IF(F81="Scenario2PBT7",'Deep retrofit'!$X$20,IF(F81="Scenario3PBT7",'Deep retrofit'!$Y$20,"")))&amp;IF(F81="Scenario1PBT8",'Deep retrofit'!$Z$20,IF(F81="Scenario2PBT8",'Deep retrofit'!$AA$20,IF(F81="Scenario3PBT8",'Deep retrofit'!$AB$20,"")))&amp;IF(F81="Scenario1PBT9",'Deep retrofit'!$AC$20,IF(F81="Scenario2PBT9",'Deep retrofit'!$AD$20,IF(F81="Scenario3PBT9",'Deep retrofit'!$AE$20,"")))&amp;IF(F81="Scenario1PBT10",'Deep retrofit'!$AF$20,IF(F81="Scenario2PBT10",'Deep retrofit'!$AG$20,IF(F81="Scenario3PBT10",'Deep retrofit'!$AH$20,"")))&amp;IF(F81="Scenario1PBT11",'Deep retrofit'!$AI$20,IF(F81="Scenario2PBT11",'Deep retrofit'!$AJ$20,IF(F81="Scenario3PBT11",'Deep retrofit'!$AK$20,"")))&amp;IF(F81="Scenario1PBT12",'Deep retrofit'!$AL$20,IF(F81="Scenario2PBT12",'Deep retrofit'!$AM$20,IF(F81="Scenario3PBT12",'Deep retrofit'!$AN$20,"")))&amp;IF(F81="Scenario1PBT13",'Deep retrofit'!$AO$20,IF(F81="Scenario2PBT13",'Deep retrofit'!$AP$20,IF(F81="Scenario3PBT13",'Deep retrofit'!$AQ$20,"")))&amp;IF(F81="Scenario1PBT14",'Deep retrofit'!$AR$20,IF(F81="Scenario2PBT14",'Deep retrofit'!$AS$20,IF(F81="Scenario3PBT14",'Deep retrofit'!$AT$20,"")))&amp;IF(F81="Scenario1PBT15",'Deep retrofit'!$AU$20,IF(F81="Scenario2PBT15",'Deep retrofit'!$AV$20,IF(F81="Scenario3PBT15",'Deep retrofit'!$AW$20,"")))</f>
        <v/>
      </c>
      <c r="N81" s="118">
        <f t="shared" si="53"/>
        <v>0</v>
      </c>
      <c r="O81" s="206" t="str">
        <f>IF(F81="Scenario1PBT1",'Deep retrofit'!$E$23,IF(F81="Scenario2PBT1",'Deep retrofit'!$F$23,IF(F81="Scenario3PBT1",'Deep retrofit'!$G$23,"")))&amp;IF(F81="Scenario1PBT2",'Deep retrofit'!$H$23,IF(F81="Scenario2PBT2",'Deep retrofit'!$I$23,IF(F81="Scenario3PBT2",'Deep retrofit'!$J$23,"")))&amp;IF(F81="Scenario1PBT3",'Deep retrofit'!$K$23,IF(F81="Scenario2PBT3",'Deep retrofit'!$L$23,IF(F81="Scenario3PBT3",'Deep retrofit'!$M$23,"")))&amp;IF(F81="Scenario1PBT4",'Deep retrofit'!$N$23,IF(F81="Scenario2PBT4",'Deep retrofit'!$O$23,IF(F81="Scenario3PBT4",'Deep retrofit'!$P$23,"")))&amp;IF(F81="Scenario1PBT5",'Deep retrofit'!$Q$23,IF(F81="Scenario2PBT5",'Deep retrofit'!$R$23,IF(F81="Scenario3PBT5",'Deep retrofit'!$S$23,"")))&amp;IF(F81="Scenario1PBT6",'Deep retrofit'!$T$23,IF(F81="Scenario2PBT6",'Deep retrofit'!$U$23,IF(F81="Scenario3PBT6",'Deep retrofit'!$V$23,"")))&amp;IF(F81="Scenario1PBT7",'Deep retrofit'!$W$23,IF(F81="Scenario2PBT7",'Deep retrofit'!$X$23,IF(F81="Scenario3PBT7",'Deep retrofit'!$Y$23,"")))&amp;IF(F81="Scenario1PBT8",'Deep retrofit'!$Z$23,IF(F81="Scenario2PBT8",'Deep retrofit'!$AA$23,IF(F81="Scenario3PBT8",'Deep retrofit'!$AB$23,"")))&amp;IF(F81="Scenario1PBT9",'Deep retrofit'!$AC$23,IF(F81="Scenario2PBT9",'Deep retrofit'!$AD$23,IF(F81="Scenario3PBT9",'Deep retrofit'!$AE$23,"")))&amp;IF(F81="Scenario1PBT10",'Deep retrofit'!$AF$23,IF(F81="Scenario2PBT10",'Deep retrofit'!$AG$23,IF(F81="Scenario3PBT10",'Deep retrofit'!$AH$23,"")))&amp;IF(F81="Scenario1PBT11",'Deep retrofit'!$AI$23,IF(F81="Scenario2PBT11",'Deep retrofit'!$AJ$23,IF(F81="Scenario3PBT11",'Deep retrofit'!$AK$23,"")))&amp;IF(F81="Scenario1PBT12",'Deep retrofit'!$AL$23,IF(F81="Scenario2PBT12",'Deep retrofit'!$AM$23,IF(F81="Scenario3PBT12",'Deep retrofit'!$AN$23,"")))&amp;IF(F81="Scenario1PBT13",'Deep retrofit'!$AO$23,IF(F81="Scenario2PBT13",'Deep retrofit'!$AP$23,IF(F81="Scenario3PBT13",'Deep retrofit'!$AQ$23,"")))&amp;IF(F81="Scenario1PBT14",'Deep retrofit'!$AR$23,IF(F81="Scenario2PBT14",'Deep retrofit'!$AS$23,IF(F81="Scenario3PBT14",'Deep retrofit'!$AT$23,"")))&amp;IF(F81="Scenario1PBT15",'Deep retrofit'!$AU$23,IF(F81="Scenario2PBT15",'Deep retrofit'!$AV$23,IF(F81="Scenario3PBT15",'Deep retrofit'!$AW$23,"")))</f>
        <v/>
      </c>
      <c r="P81" s="117">
        <f t="shared" si="54"/>
        <v>0</v>
      </c>
      <c r="Q81" s="117" t="str">
        <f>IF(F81="Scenario1PBT1",'Deep retrofit'!$E$25,IF(F81="Scenario2PBT1",'Deep retrofit'!$F$25,IF(F81="Scenario3PBT1",'Deep retrofit'!$G$25,"")))&amp;IF(F81="Scenario1PBT2",'Deep retrofit'!$H$25,IF(F81="Scenario2PBT2",'Deep retrofit'!$I$25,IF(F81="Scenario3PBT2",'Deep retrofit'!$J$25,"")))&amp;IF(F81="Scenario1PBT3",'Deep retrofit'!$K$25,IF(F81="Scenario2PBT3",'Deep retrofit'!$L$25,IF(F81="Scenario3PBT3",'Deep retrofit'!$M$25,"")))&amp;IF(F81="Scenario1PBT4",'Deep retrofit'!$N$25,IF(F81="Scenario2PBT4",'Deep retrofit'!$O$25,IF(F81="Scenario3PBT4",'Deep retrofit'!$P$25,"")))&amp;IF(F81="Scenario1PBT5",'Deep retrofit'!$Q$25,IF(F81="Scenario2PBT5",'Deep retrofit'!$R$25,IF(F81="Scenario3PBT5",'Deep retrofit'!$S$25,"")))&amp;IF(F81="Scenario1PBT6",'Deep retrofit'!$T$25,IF(F81="Scenario2PBT6",'Deep retrofit'!$U$25,IF(F81="Scenario3PBT6",'Deep retrofit'!$V$25,"")))&amp;IF(F81="Scenario1PBT7",'Deep retrofit'!$W$25,IF(F81="Scenario2PBT7",'Deep retrofit'!$X$25,IF(F81="Scenario3PBT7",'Deep retrofit'!$Y$25,"")))&amp;IF(F81="Scenario1PBT8",'Deep retrofit'!$Z$25,IF(F81="Scenario2PBT8",'Deep retrofit'!$AA$25,IF(F81="Scenario3PBT8",'Deep retrofit'!$AB$25,"")))&amp;IF(F81="Scenario1PBT9",'Deep retrofit'!$AC$25,IF(F81="Scenario2PBT9",'Deep retrofit'!$AD$25,IF(F81="Scenario3PBT9",'Deep retrofit'!$AE$25,"")))&amp;IF(F81="Scenario1PBT10",'Deep retrofit'!$AF$25,IF(F81="Scenario2PBT10",'Deep retrofit'!$AG$25,IF(F81="Scenario3PBT10",'Deep retrofit'!$AH$25,"")))&amp;IF(F81="Scenario1PBT11",'Deep retrofit'!$AI$25,IF(F81="Scenario2PBT11",'Deep retrofit'!$AJ$25,IF(F81="Scenario3PBT11",'Deep retrofit'!$AK$25,"")))&amp;IF(F81="Scenario1PBT12",'Deep retrofit'!$AL$25,IF(F81="Scenario2PBT12",'Deep retrofit'!$AM$25,IF(F81="Scenario3PBT12",'Deep retrofit'!$AN$25,"")))&amp;IF(F81="Scenario1PBT13",'Deep retrofit'!$AO$25,IF(F81="Scenario2PBT13",'Deep retrofit'!$AP$25,IF(F81="Scenario3PBT13",'Deep retrofit'!$AQ$25,"")))&amp;IF(F81="Scenario1PBT14",'Deep retrofit'!$AR$25,IF(F81="Scenario2PBT14",'Deep retrofit'!$AS$25,IF(F81="Scenario3PBT14",'Deep retrofit'!$AT$25,"")))&amp;IF(F81="Scenario1PBT15",'Deep retrofit'!$AU$25,IF(F81="Scenario2PBT15",'Deep retrofit'!$AV$25,IF(F81="Scenario3PBT15",'Deep retrofit'!$AW$25,"")))</f>
        <v/>
      </c>
      <c r="R81" s="117">
        <f t="shared" si="55"/>
        <v>0</v>
      </c>
      <c r="S81" s="117" t="str">
        <f>IF(F81="Scenario1PBT1",'Deep retrofit'!$E$27,IF(F81="Scenario2PBT1",'Deep retrofit'!$F$27,IF(F81="Scenario3PBT1",'Deep retrofit'!$G$27,"")))&amp;IF(F81="Scenario1PBT2",'Deep retrofit'!$H$27,IF(F81="Scenario2PBT2",'Deep retrofit'!$I$27,IF(F81="Scenario3PBT2",'Deep retrofit'!$J$27,"")))&amp;IF(F81="Scenario1PBT3",'Deep retrofit'!$K$27,IF(F81="Scenario2PBT3",'Deep retrofit'!$L$27,IF(F81="Scenario3PBT3",'Deep retrofit'!$M$27,"")))&amp;IF(F81="Scenario1PBT4",'Deep retrofit'!$N$27,IF(F81="Scenario2PBT4",'Deep retrofit'!$O$27,IF(F81="Scenario3PBT4",'Deep retrofit'!$P$27,"")))&amp;IF(F81="Scenario1PBT5",'Deep retrofit'!$Q$27,IF(F81="Scenario2PBT5",'Deep retrofit'!$R$27,IF(F81="Scenario3PBT5",'Deep retrofit'!$S$27,"")))&amp;IF(F81="Scenario1PBT6",'Deep retrofit'!$T$27,IF(F81="Scenario2PBT6",'Deep retrofit'!$U$27,IF(F81="Scenario3PBT6",'Deep retrofit'!$V$27,"")))&amp;IF(F81="Scenario1PBT7",'Deep retrofit'!$W$27,IF(F81="Scenario2PBT7",'Deep retrofit'!$X$27,IF(F81="Scenario3PBT7",'Deep retrofit'!$Y$27,"")))&amp;IF(F81="Scenario1PBT8",'Deep retrofit'!$Z$27,IF(F81="Scenario2PBT8",'Deep retrofit'!$AA$27,IF(F81="Scenario3PBT8",'Deep retrofit'!$AB$27,"")))&amp;IF(F81="Scenario1PBT9",'Deep retrofit'!$AC$27,IF(F81="Scenario2PBT9",'Deep retrofit'!$AD$27,IF(F81="Scenario3PBT9",'Deep retrofit'!$AE$27,"")))&amp;IF(F81="Scenario1PBT10",'Deep retrofit'!$AF$27,IF(F81="Scenario2PBT10",'Deep retrofit'!$AG$27,IF(F81="Scenario3PBT10",'Deep retrofit'!$AH$27,"")))&amp;IF(F81="Scenario1PBT11",'Deep retrofit'!$AI$27,IF(F81="Scenario2PBT11",'Deep retrofit'!$AJ$27,IF(F81="Scenario3PBT11",'Deep retrofit'!$AK$27,"")))&amp;IF(F81="Scenario1PBT12",'Deep retrofit'!$AL$27,IF(F81="Scenario2PBT12",'Deep retrofit'!$AM$27,IF(F81="Scenario3PBT12",'Deep retrofit'!$AN$27,"")))&amp;IF(F81="Scenario1PBT13",'Deep retrofit'!$AO$27,IF(F81="Scenario2PBT13",'Deep retrofit'!$AP$27,IF(F81="Scenario3PBT13",'Deep retrofit'!$AQ$27,"")))&amp;IF(F81="Scenario1PBT14",'Deep retrofit'!$AR$27,IF(F81="Scenario2PBT14",'Deep retrofit'!$AS$27,IF(F81="Scenario3PBT14",'Deep retrofit'!$AT$27,"")))&amp;IF(F81="Scenario1PBT15",'Deep retrofit'!$AU$27,IF(F81="Scenario2PBT15",'Deep retrofit'!$AV$27,IF(F81="Scenario3PBT15",'Deep retrofit'!$AW$27,"")))</f>
        <v/>
      </c>
      <c r="T81" s="207">
        <f t="shared" si="56"/>
        <v>0</v>
      </c>
      <c r="U81" s="206" t="str">
        <f>IF(F81="Scenario1PBT1",'Deep retrofit'!$E$38,IF(F81="Scenario2PBT1",'Deep retrofit'!$F$38,IF(F81="Scenario3PBT1",'Deep retrofit'!$G$38,"")))&amp;IF(F81="Scenario1PBT2",'Deep retrofit'!$H$38,IF(F81="Scenario2PBT2",'Deep retrofit'!$I$38,IF(F81="Scenario3PBT2",'Deep retrofit'!$J$38,"")))&amp;IF(F81="Scenario1PBT3",'Deep retrofit'!$K$38,IF(F81="Scenario2PBT3",'Deep retrofit'!$L$38,IF(F81="Scenario3PBT3",'Deep retrofit'!$M$38,"")))&amp;IF(F81="Scenario1PBT4",'Deep retrofit'!$N$38,IF(F81="Scenario2PBT4",'Deep retrofit'!$O$38,IF(F81="Scenario3PBT4",'Deep retrofit'!$P$38,"")))&amp;IF(F81="Scenario1PBT5",'Deep retrofit'!$Q$38,IF(F81="Scenario2PBT5",'Deep retrofit'!$R$38,IF(F81="Scenario3PBT5",'Deep retrofit'!$S$38,"")))&amp;IF(F81="Scenario1PBT6",'Deep retrofit'!$T$38,IF(F81="Scenario2PBT6",'Deep retrofit'!$U$38,IF(F81="Scenario3PBT6",'Deep retrofit'!$V$38,"")))&amp;IF(F81="Scenario1PBT7",'Deep retrofit'!$W$38,IF(F81="Scenario2PBT7",'Deep retrofit'!$X$38,IF(F81="Scenario3PBT7",'Deep retrofit'!$Y$38,"")))&amp;IF(F81="Scenario1PBT8",'Deep retrofit'!$Z$38,IF(F81="Scenario2PBT8",'Deep retrofit'!$AA$38,IF(F81="Scenario3PBT8",'Deep retrofit'!$AB$38,"")))&amp;IF(F81="Scenario1PBT9",'Deep retrofit'!$AC$38,IF(F81="Scenario2PBT9",'Deep retrofit'!$AD$38,IF(F81="Scenario3PBT9",'Deep retrofit'!$AE$38,"")))&amp;IF(F81="Scenario1PBT10",'Deep retrofit'!$AF$38,IF(F81="Scenario2PBT10",'Deep retrofit'!$AG$38,IF(F81="Scenario3PBT10",'Deep retrofit'!$AH$38,"")))&amp;IF(F81="Scenario1PBT11",'Deep retrofit'!$AI$38,IF(F81="Scenario2PBT11",'Deep retrofit'!$AJ$38,IF(F81="Scenario3PBT11",'Deep retrofit'!$AK$38,"")))&amp;IF(F81="Scenario1PBT12",'Deep retrofit'!$AL$38,IF(F81="Scenario2PBT12",'Deep retrofit'!$AM$38,IF(F81="Scenario3PBT12",'Deep retrofit'!$AN$38,"")))&amp;IF(F81="Scenario1PBT13",'Deep retrofit'!$AO$38,IF(F81="Scenario2PBT13",'Deep retrofit'!$AP$38,IF(F81="Scenario3PBT13",'Deep retrofit'!$AQ$38,"")))&amp;IF(F81="Scenario1PBT14",'Deep retrofit'!$AR$38,IF(F81="Scenario2PBT14",'Deep retrofit'!$AS$38,IF(F81="Scenario3PBT14",'Deep retrofit'!$AT$38,"")))&amp;IF(F81="Scenario1PBT15",'Deep retrofit'!$AU$38,IF(F81="Scenario2PBT15",'Deep retrofit'!$AV$38,IF(F81="Scenario3PBT15",'Deep retrofit'!$AW$38,"")))</f>
        <v/>
      </c>
      <c r="V81" s="117">
        <f t="shared" si="57"/>
        <v>0</v>
      </c>
      <c r="W81" s="117" t="str">
        <f>IF(F81="Scenario1PBT1",'Deep retrofit'!$E$40,IF(F81="Scenario2PBT1",'Deep retrofit'!$F$40,IF(F81="Scenario3PBT1",'Deep retrofit'!$G$40,"")))&amp;IF(F81="Scenario1PBT2",'Deep retrofit'!$H$40,IF(F81="Scenario2PBT2",'Deep retrofit'!$I$40,IF(F81="Scenario3PBT2",'Deep retrofit'!$J$40,"")))&amp;IF(F81="Scenario1PBT3",'Deep retrofit'!$K$40,IF(F81="Scenario2PBT3",'Deep retrofit'!$L$40,IF(F81="Scenario3PBT3",'Deep retrofit'!$M$40,"")))&amp;IF(F81="Scenario1PBT4",'Deep retrofit'!$N$40,IF(F81="Scenario2PBT4",'Deep retrofit'!$O$40,IF(F81="Scenario3PBT4",'Deep retrofit'!$P$40,"")))&amp;IF(F81="Scenario1PBT5",'Deep retrofit'!$Q$40,IF(F81="Scenario2PBT5",'Deep retrofit'!$R$40,IF(F81="Scenario3PBT5",'Deep retrofit'!$S$40,"")))&amp;IF(F81="Scenario1PBT6",'Deep retrofit'!$T$40,IF(F81="Scenario2PBT6",'Deep retrofit'!$U$40,IF(F81="Scenario3PBT6",'Deep retrofit'!$V$40,"")))&amp;IF(F81="Scenario1PBT7",'Deep retrofit'!$W$40,IF(F81="Scenario2PBT7",'Deep retrofit'!$X$40,IF(F81="Scenario3PBT7",'Deep retrofit'!$Y$40,"")))&amp;IF(F81="Scenario1PBT8",'Deep retrofit'!$Z$40,IF(F81="Scenario2PBT8",'Deep retrofit'!$AA$40,IF(F81="Scenario3PBT8",'Deep retrofit'!$AB$40,"")))&amp;IF(F81="Scenario1PBT9",'Deep retrofit'!$AC$40,IF(F81="Scenario2PBT9",'Deep retrofit'!$AD$40,IF(F81="Scenario3PBT9",'Deep retrofit'!$AE$40,"")))&amp;IF(F81="Scenario1PBT10",'Deep retrofit'!$AF$40,IF(F81="Scenario2PBT10",'Deep retrofit'!$AG$40,IF(F81="Scenario3PBT10",'Deep retrofit'!$AH$40,"")))&amp;IF(F81="Scenario1PBT11",'Deep retrofit'!$AI$40,IF(F81="Scenario2PBT11",'Deep retrofit'!$AJ$40,IF(F81="Scenario3PBT11",'Deep retrofit'!$AK$40,"")))&amp;IF(F81="Scenario1PBT12",'Deep retrofit'!$AL$40,IF(F81="Scenario2PBT12",'Deep retrofit'!$AM$40,IF(F81="Scenario3PBT12",'Deep retrofit'!$AN$40,"")))&amp;IF(F81="Scenario1PBT13",'Deep retrofit'!$AO$40,IF(F81="Scenario2PBT13",'Deep retrofit'!$AP$40,IF(F81="Scenario3PBT13",'Deep retrofit'!$AQ$40,"")))&amp;IF(F81="Scenario1PBT14",'Deep retrofit'!$AR$40,IF(F81="Scenario2PBT14",'Deep retrofit'!$AS$40,IF(F81="Scenario3PBT14",'Deep retrofit'!$AT$40,"")))&amp;IF(F81="Scenario1PBT15",'Deep retrofit'!$AU$40,IF(F81="Scenario2PBT15",'Deep retrofit'!$AV$40,IF(F81="Scenario3PBT15",'Deep retrofit'!$AW$40,"")))</f>
        <v/>
      </c>
      <c r="X81" s="117">
        <f t="shared" si="58"/>
        <v>0</v>
      </c>
      <c r="Y81" s="117" t="str">
        <f>IF(F81="Scenario1PBT1",'Deep retrofit'!$E$42,IF(F81="Scenario2PBT1",'Deep retrofit'!$F$42,IF(F81="Scenario3PBT1",'Deep retrofit'!$G$42,"")))&amp;IF(F81="Scenario1PBT2",'Deep retrofit'!$H$42,IF(F81="Scenario2PBT2",'Deep retrofit'!$I$42,IF(F81="Scenario3PBT2",'Deep retrofit'!$J$42,"")))&amp;IF(F81="Scenario1PBT3",'Deep retrofit'!$K$42,IF(F81="Scenario2PBT3",'Deep retrofit'!$L$42,IF(F81="Scenario3PBT3",'Deep retrofit'!$M$42,"")))&amp;IF(F81="Scenario1PBT4",'Deep retrofit'!$N$42,IF(F81="Scenario2PBT4",'Deep retrofit'!$O$42,IF(F81="Scenario3PBT4",'Deep retrofit'!$P$42,"")))&amp;IF(F81="Scenario1PBT5",'Deep retrofit'!$Q$42,IF(F81="Scenario2PBT5",'Deep retrofit'!$R$42,IF(F81="Scenario3PBT5",'Deep retrofit'!$S$42,"")))&amp;IF(F81="Scenario1PBT6",'Deep retrofit'!$T$42,IF(F81="Scenario2PBT6",'Deep retrofit'!$U$42,IF(F81="Scenario3PBT6",'Deep retrofit'!$V$42,"")))&amp;IF(F81="Scenario1PBT7",'Deep retrofit'!$W$42,IF(F81="Scenario2PBT7",'Deep retrofit'!$X$42,IF(F81="Scenario3PBT7",'Deep retrofit'!$Y$42,"")))&amp;IF(F81="Scenario1PBT8",'Deep retrofit'!$Z$42,IF(F81="Scenario2PBT8",'Deep retrofit'!$AA$42,IF(F81="Scenario3PBT8",'Deep retrofit'!$AB$42,"")))&amp;IF(F81="Scenario1PBT9",'Deep retrofit'!$AC$42,IF(F81="Scenario2PBT9",'Deep retrofit'!$AD$42,IF(F81="Scenario3PBT9",'Deep retrofit'!$AE$42,"")))&amp;IF(F81="Scenario1PBT10",'Deep retrofit'!$AF$42,IF(F81="Scenario2PBT10",'Deep retrofit'!$AG$42,IF(F81="Scenario3PBT10",'Deep retrofit'!$AH$42,"")))&amp;IF(F81="Scenario1PBT11",'Deep retrofit'!$AI$42,IF(F81="Scenario2PBT11",'Deep retrofit'!$AJ$42,IF(F81="Scenario3PBT11",'Deep retrofit'!$AK$42,"")))&amp;IF(F81="Scenario1PBT12",'Deep retrofit'!$AL$42,IF(F81="Scenario2PBT12",'Deep retrofit'!$AM$42,IF(F81="Scenario3PBT12",'Deep retrofit'!$AN$42,"")))&amp;IF(F81="Scenario1PBT13",'Deep retrofit'!$AO$42,IF(F81="Scenario2PBT13",'Deep retrofit'!$AP$42,IF(F81="Scenario3PBT13",'Deep retrofit'!$AQ$42,"")))&amp;IF(F81="Scenario1PBT14",'Deep retrofit'!$AR$42,IF(F81="Scenario2PBT14",'Deep retrofit'!$AS$42,IF(F81="Scenario3PBT14",'Deep retrofit'!$AT$42,"")))&amp;IF(F81="Scenario1PBT15",'Deep retrofit'!$AU$42,IF(F81="Scenario2PBT15",'Deep retrofit'!$AV$42,IF(F81="Scenario3PBT15",'Deep retrofit'!$AW$42,"")))</f>
        <v/>
      </c>
      <c r="Z81" s="117">
        <f t="shared" si="59"/>
        <v>0</v>
      </c>
      <c r="AA81" s="269" t="str">
        <f>IF(F81="Scenario1PBT1",'Deep retrofit'!$E$101,IF(F81="Scenario2PBT1",'Deep retrofit'!$F$101,IF(F81="Scenario3PBT1",'Deep retrofit'!$G$101,"")))&amp;IF(F81="Scenario1PBT2",'Deep retrofit'!$H$101,IF(F81="Scenario2PBT2",'Deep retrofit'!$I$101,IF(F81="Scenario3PBT2",'Deep retrofit'!$J$101,"")))&amp;IF(F81="Scenario1PBT3",'Deep retrofit'!$K$101,IF(F81="Scenario2PBT3",'Deep retrofit'!$L$101,IF(F81="Scenario3PBT3",'Deep retrofit'!$M$101,"")))&amp;IF(F81="Scenario1PBT4",'Deep retrofit'!$N$101,IF(F81="Scenario2PBT4",'Deep retrofit'!$O$101,IF(F81="Scenario3PBT4",'Deep retrofit'!$P$101,"")))&amp;IF(F81="Scenario1PBT5",'Deep retrofit'!$Q$101,IF(F81="Scenario2PBT5",'Deep retrofit'!$R$101,IF(F81="Scenario3PBT5",'Deep retrofit'!$S$101,"")))&amp;IF(F81="Scenario1PBT6",'Deep retrofit'!$T$101,IF(F81="Scenario2PBT6",'Deep retrofit'!$U$101,IF(F81="Scenario3PBT6",'Deep retrofit'!$V$101,"")))&amp;IF(F81="Scenario1PBT7",'Deep retrofit'!$W$101,IF(F81="Scenario2PBT7",'Deep retrofit'!$X$101,IF(F81="Scenario3PBT7",'Deep retrofit'!$Y$101,"")))&amp;IF(F81="Scenario1PBT8",'Deep retrofit'!$Z$101,IF(F81="Scenario2PBT8",'Deep retrofit'!$AA$101,IF(F81="Scenario3PBT8",'Deep retrofit'!$AB$101,"")))&amp;IF(F81="Scenario1PBT9",'Deep retrofit'!$AC$101,IF(F81="Scenario2PBT9",'Deep retrofit'!$AD$101,IF(F81="Scenario3PBT9",'Deep retrofit'!$AE$101,"")))&amp;IF(F81="Scenario1PBT10",'Deep retrofit'!$AF$101,IF(F81="Scenario2PBT10",'Deep retrofit'!$AG$101,IF(F81="Scenario3PBT10",'Deep retrofit'!$AH$101,"")))&amp;IF(F81="Scenario1PBT11",'Deep retrofit'!$AI$101,IF(F81="Scenario2PBT11",'Deep retrofit'!$AJ$101,IF(F81="Scenario3PBT11",'Deep retrofit'!$AK$101,"")))&amp;IF(F81="Scenario1PBT12",'Deep retrofit'!$AL$101,IF(F81="Scenario2PBT12",'Deep retrofit'!$AM$101,IF(F81="Scenario3PBT12",'Deep retrofit'!$AN$101,"")))&amp;IF(F81="Scenario1PBT13",'Deep retrofit'!$AO$101,IF(F81="Scenario2PBT13",'Deep retrofit'!$AP$101,IF(F81="Scenario3PBT13",'Deep retrofit'!$AQ$101,"")))&amp;IF(F81="Scenario1PBT14",'Deep retrofit'!$AR$101,IF(F81="Scenario2PBT14",'Deep retrofit'!$AS$101,IF(F81="Scenario3PBT14",'Deep retrofit'!$AT$101,"")))&amp;IF(F81="Scenario1PBT15",'Deep retrofit'!$AU$101,IF(F81="Scenario2PBT15",'Deep retrofit'!$AV$101,IF(F81="Scenario3PBT15",'Deep retrofit'!$AW$101,"")))</f>
        <v/>
      </c>
      <c r="AB81" s="203">
        <f t="shared" si="60"/>
        <v>0</v>
      </c>
      <c r="AC81" s="372" t="str">
        <f t="shared" si="61"/>
        <v/>
      </c>
      <c r="AD81" s="353">
        <f>IF(AC81="",IFERROR('Projection_Base-case'!G82-G81,0),0)</f>
        <v>0</v>
      </c>
      <c r="AE81" s="350">
        <f t="shared" si="37"/>
        <v>0</v>
      </c>
      <c r="AF81" s="361">
        <f>IFERROR(100*AD81/'Projection_Base-case'!G82,0)</f>
        <v>0</v>
      </c>
      <c r="AG81" s="352">
        <f>IF(AC81="",IFERROR('Projection_Base-case'!I82-I81,0),0)</f>
        <v>0</v>
      </c>
      <c r="AH81" s="353">
        <f t="shared" si="38"/>
        <v>0</v>
      </c>
      <c r="AI81" s="361">
        <f>IFERROR(100*AG81/'Projection_Base-case'!I82,0)</f>
        <v>0</v>
      </c>
      <c r="AJ81" s="352">
        <f>IF(AC81="",IFERROR('Projection_Base-case'!K82-K81,0),0)</f>
        <v>0</v>
      </c>
      <c r="AK81" s="353">
        <f t="shared" si="39"/>
        <v>0</v>
      </c>
      <c r="AL81" s="361">
        <f>IFERROR(100*AJ81/'Projection_Base-case'!K82,0)</f>
        <v>0</v>
      </c>
      <c r="AM81" s="352">
        <f>-IF(AC81="",IFERROR('Projection_Base-case'!M82-M81,0),0)</f>
        <v>0</v>
      </c>
      <c r="AN81" s="353">
        <f t="shared" si="40"/>
        <v>0</v>
      </c>
      <c r="AO81" s="354">
        <f>IFERROR(IF('Projection_Base-case'!N82&gt;0,100*AN81/'Projection_Base-case'!N82,100*AN81/N81),0)</f>
        <v>0</v>
      </c>
      <c r="AP81" s="355">
        <f>IF(AC81="",IFERROR('Projection_Base-case'!O82-O81,0),0)</f>
        <v>0</v>
      </c>
      <c r="AQ81" s="356">
        <f t="shared" si="41"/>
        <v>0</v>
      </c>
      <c r="AR81" s="356">
        <f>IFERROR(100*AP81/'Projection_Base-case'!O82,0)</f>
        <v>0</v>
      </c>
      <c r="AS81" s="355">
        <f>IF(AC81="",IFERROR('Projection_Base-case'!Q82-Q81,0),0)</f>
        <v>0</v>
      </c>
      <c r="AT81" s="356">
        <f t="shared" si="42"/>
        <v>0</v>
      </c>
      <c r="AU81" s="356">
        <f>IFERROR(100*AS81/'Projection_Base-case'!Q82,0)</f>
        <v>0</v>
      </c>
      <c r="AV81" s="355">
        <f>IF(AC81="",IFERROR('Projection_Base-case'!S82-S81,0),0)</f>
        <v>0</v>
      </c>
      <c r="AW81" s="356">
        <f t="shared" si="43"/>
        <v>0</v>
      </c>
      <c r="AX81" s="357">
        <f>IFERROR(100*AV81/'Projection_Base-case'!S82,0)</f>
        <v>0</v>
      </c>
      <c r="AY81" s="358">
        <f>IF(AC81="",IFERROR('Projection_Base-case'!U82-U81,0),0)</f>
        <v>0</v>
      </c>
      <c r="AZ81" s="359">
        <f t="shared" si="44"/>
        <v>0</v>
      </c>
      <c r="BA81" s="359">
        <f>IFERROR(100*AY81/'Projection_Base-case'!U82,0)</f>
        <v>0</v>
      </c>
      <c r="BB81" s="358">
        <f>IF(AC81="",IFERROR('Projection_Base-case'!W82-W81,0),0)</f>
        <v>0</v>
      </c>
      <c r="BC81" s="359">
        <f t="shared" si="45"/>
        <v>0</v>
      </c>
      <c r="BD81" s="359">
        <f>IFERROR(100*BB81/'Projection_Base-case'!W82,0)</f>
        <v>0</v>
      </c>
      <c r="BE81" s="358">
        <f>IF(AC81="",IFERROR('Projection_Base-case'!Y82-Y81,0),0)</f>
        <v>0</v>
      </c>
      <c r="BF81" s="359">
        <f t="shared" si="46"/>
        <v>0</v>
      </c>
      <c r="BG81" s="359">
        <f>IFERROR(100*BE81/'Projection_Base-case'!Y82,0)</f>
        <v>0</v>
      </c>
      <c r="BH81" s="359">
        <f t="shared" si="47"/>
        <v>0</v>
      </c>
      <c r="BI81" s="360">
        <f t="shared" si="48"/>
        <v>0</v>
      </c>
    </row>
    <row r="82" spans="1:61" ht="15.6">
      <c r="A82" s="205">
        <v>78</v>
      </c>
      <c r="B82" s="347">
        <f>IF('Projection_Base-case'!B83&lt;&gt;"",'Projection_Base-case'!B83,0)</f>
        <v>0</v>
      </c>
      <c r="C82" s="347">
        <f>IF('Projection_Base-case'!C83&lt;&gt;"",'Projection_Base-case'!C83,0)</f>
        <v>0</v>
      </c>
      <c r="D82" s="347">
        <f>IF('Projection_Base-case'!D83&lt;&gt;"",'Projection_Base-case'!D83,0)</f>
        <v>0</v>
      </c>
      <c r="E82" s="346"/>
      <c r="F82" s="202" t="str">
        <f t="shared" si="49"/>
        <v>0</v>
      </c>
      <c r="G82" s="177" t="str">
        <f>IF(F82="Scenario1PBT1",'Deep retrofit'!$E$6,IF(F82="Scenario2PBT1",'Deep retrofit'!$F$6,IF(F82="Scenario3PBT1",'Deep retrofit'!$G$6,"")))&amp;IF(F82="Scenario1PBT2",'Deep retrofit'!$H$6,IF(F82="Scenario2PBT2",'Deep retrofit'!$I$6,IF(F82="Scenario3PBT2",'Deep retrofit'!$J$6,"")))&amp;IF(F82="Scenario1PBT3",'Deep retrofit'!$K$6,IF(F82="Scenario2PBT3",'Deep retrofit'!$L$6,IF(F82="Scenario3PBT3",'Deep retrofit'!$M$6,"")))&amp;IF(F82="Scenario1PBT4",'Deep retrofit'!$N$6,IF(F82="Scenario2PBT4",'Deep retrofit'!$O$6,IF(F82="Scenario3PBT4",'Deep retrofit'!$P$6,"")))&amp;IF(F82="Scenario1PBT5",'Deep retrofit'!$Q$6,IF(F82="Scenario2PBT5",'Deep retrofit'!$R$6,IF(F82="Scenario3PBT5",'Deep retrofit'!$S$6,"")))&amp;IF(F82="Scenario1PBT6",'Deep retrofit'!$T$6,IF(F82="Scenario2PBT6",'Deep retrofit'!$U$6,IF(F82="Scenario3PBT6",'Deep retrofit'!$V$6,"")))&amp;IF(F82="Scenario1PBT7",'Deep retrofit'!$W$6,IF(F82="Scenario2PBT7",'Deep retrofit'!$X$6,IF(F82="Scenario3PBT7",'Deep retrofit'!$Y$6,"")))&amp;IF(F82="Scenario1PBT8",'Deep retrofit'!$Z$6,IF(F82="Scenario2PBT8",'Deep retrofit'!$AA$6,IF(F82="Scenario3PBT8",'Deep retrofit'!$AB$6,"")))&amp;IF(F82="Scenario1PBT9",'Deep retrofit'!$AC$6,IF(F82="Scenario2PBT9",'Deep retrofit'!$AD$6,IF(F82="Scenario3PBT9",'Deep retrofit'!$AE$6,"")))&amp;IF(F82="Scenario1PBT10",'Deep retrofit'!$AF$6,IF(F82="Scenario2PBT10",'Deep retrofit'!$AG$6,IF(F82="Scenario3PBT10",'Deep retrofit'!$AH$6,"")))&amp;IF(F82="Scenario1PBT11",'Deep retrofit'!$AI$6,IF(F82="Scenario2PBT11",'Deep retrofit'!$AJ$6,IF(F82="Scenario3PBT11",'Deep retrofit'!$AK$6,"")))&amp;IF(F82="Scenario1PBT12",'Deep retrofit'!$AL$6,IF(F82="Scenario2PBT12",'Deep retrofit'!$AM$6,IF(F82="Scenario3PBT12",'Deep retrofit'!$AN$6,"")))&amp;IF(F82="Scenario1PBT13",'Deep retrofit'!$AO$6,IF(F82="Scenario2PBT13",'Deep retrofit'!$AP$6,IF(F82="Scenario3PBT13",'Deep retrofit'!$AQ$6,"")))&amp;IF(F82="Scenario1PBT14",'Deep retrofit'!$AR$6,IF(F82="Scenario2PBT14",'Deep retrofit'!$AS$6,IF(F82="Scenario3PBT14",'Deep retrofit'!$AT$6,"")))&amp;IF(F82="Scenario1PBT15",'Deep retrofit'!$AU$6,IF(F82="Scenario2PBT15",'Deep retrofit'!$AV$6,IF(F82="Scenario3PBT15",'Deep retrofit'!$AW$6,"")))</f>
        <v/>
      </c>
      <c r="H82" s="117">
        <f t="shared" si="50"/>
        <v>0</v>
      </c>
      <c r="I82" s="178" t="str">
        <f>IF(F82="Scenario1PBT1",'Deep retrofit'!$E$16,IF(F82="Scenario2PBT1",'Deep retrofit'!$F$16,IF(F82="Scenario3PBT1",'Deep retrofit'!$G$16,"")))&amp;IF(F82="Scenario1PBT2",'Deep retrofit'!$H$16,IF(F82="Scenario2PBT2",'Deep retrofit'!$I$16,IF(F82="Scenario3PBT2",'Deep retrofit'!$J$16,"")))&amp;IF(F82="Scenario1PBT3",'Deep retrofit'!$K$16,IF(F82="Scenario2PBT3",'Deep retrofit'!$L$16,IF(F82="Scenario3PBT3",'Deep retrofit'!$M$16,"")))&amp;IF(F82="Scenario1PBT4",'Deep retrofit'!$N$16,IF(F82="Scenario2PBT4",'Deep retrofit'!$O$16,IF(F82="Scenario3PBT4",'Deep retrofit'!$P$16,"")))&amp;IF(F82="Scenario1PBT5",'Deep retrofit'!$Q$16,IF(F82="Scenario2PBT5",'Deep retrofit'!$R$16,IF(F82="Scenario3PBT5",'Deep retrofit'!$S$16,"")))&amp;IF(F82="Scenario1PBT6",'Deep retrofit'!$T$16,IF(F82="Scenario2PBT6",'Deep retrofit'!$U$16,IF(F82="Scenario3PBT6",'Deep retrofit'!$V$16,"")))&amp;IF(F82="Scenario1PBT7",'Deep retrofit'!$W$16,IF(F82="Scenario2PBT7",'Deep retrofit'!$X$16,IF(F82="Scenario3PBT7",'Deep retrofit'!$Y$16,"")))&amp;IF(F82="Scenario1PBT8",'Deep retrofit'!$Z$16,IF(F82="Scenario2PBT8",'Deep retrofit'!$AA$16,IF(F82="Scenario3PBT8",'Deep retrofit'!$AB$16,"")))&amp;IF(F82="Scenario1PBT9",'Deep retrofit'!$AC$16,IF(F82="Scenario2PBT9",'Deep retrofit'!$AD$16,IF(F82="Scenario3PBT9",'Deep retrofit'!$AE$16,"")))&amp;IF(F82="Scenario1PBT10",'Deep retrofit'!$AF$16,IF(F82="Scenario2PBT10",'Deep retrofit'!$AG$16,IF(F82="Scenario3PBT10",'Deep retrofit'!$AH$16,"")))&amp;IF(F82="Scenario1PBT11",'Deep retrofit'!$AI$16,IF(F82="Scenario2PBT11",'Deep retrofit'!$AJ$16,IF(F82="Scenario3PBT11",'Deep retrofit'!$AK$16,"")))&amp;IF(F82="Scenario1PBT12",'Deep retrofit'!$AL$16,IF(F82="Scenario2PBT12",'Deep retrofit'!$AM$16,IF(F82="Scenario3PBT12",'Deep retrofit'!$AN$16,"")))&amp;IF(F82="Scenario1PBT13",'Deep retrofit'!$AO$16,IF(F82="Scenario2PBT13",'Deep retrofit'!$AP$16,IF(F82="Scenario3PBT13",'Deep retrofit'!$AQ$16,"")))&amp;IF(F82="Scenario1PBT14",'Deep retrofit'!$AR$16,IF(F82="Scenario2PBT14",'Deep retrofit'!$AS$16,IF(F82="Scenario3PBT14",'Deep retrofit'!$AT$16,"")))&amp;IF(F82="Scenario1PBT15",'Deep retrofit'!$AU$16,IF(F82="Scenario2PBT15",'Deep retrofit'!$AV$16,IF(F82="Scenario3PBT15",'Deep retrofit'!$AW$16,"")))</f>
        <v/>
      </c>
      <c r="J82" s="117">
        <f t="shared" si="51"/>
        <v>0</v>
      </c>
      <c r="K82" s="117" t="str">
        <f>IF(F82="Scenario1PBT1",'Deep retrofit'!$E$18,IF(F82="Scenario2PBT1",'Deep retrofit'!$F$18,IF(F82="Scenario3PBT1",'Deep retrofit'!$G$18,"")))&amp;IF(F82="Scenario1PBT2",'Deep retrofit'!$H$18,IF(F82="Scenario2PBT2",'Deep retrofit'!$I$18,IF(F82="Scenario3PBT2",'Deep retrofit'!$J$18,"")))&amp;IF(F82="Scenario1PBT3",'Deep retrofit'!$K$18,IF(F82="Scenario2PBT3",'Deep retrofit'!$L$18,IF(F82="Scenario3PBT3",'Deep retrofit'!$M$18,"")))&amp;IF(F82="Scenario1PBT4",'Deep retrofit'!$N$18,IF(F82="Scenario2PBT4",'Deep retrofit'!$O$18,IF(F82="Scenario3PBT4",'Deep retrofit'!$P$18,"")))&amp;IF(F82="Scenario1PBT5",'Deep retrofit'!$Q$18,IF(F82="Scenario2PBT5",'Deep retrofit'!$R$18,IF(F82="Scenario3PBT5",'Deep retrofit'!$S$18,"")))&amp;IF(F82="Scenario1PBT6",'Deep retrofit'!$T$18,IF(F82="Scenario2PBT6",'Deep retrofit'!$U$18,IF(F82="Scenario3PBT6",'Deep retrofit'!$V$18,"")))&amp;IF(F82="Scenario1PBT7",'Deep retrofit'!$W$18,IF(F82="Scenario2PBT7",'Deep retrofit'!$X$18,IF(F82="Scenario3PBT7",'Deep retrofit'!$Y$18,"")))&amp;IF(F82="Scenario1PBT8",'Deep retrofit'!$Z$18,IF(F82="Scenario2PBT8",'Deep retrofit'!$AA$18,IF(F82="Scenario3PBT8",'Deep retrofit'!$AB$18,"")))&amp;IF(F82="Scenario1PBT9",'Deep retrofit'!$AC$18,IF(F82="Scenario2PBT9",'Deep retrofit'!$AD$18,IF(F82="Scenario3PBT9",'Deep retrofit'!$AE$18,"")))&amp;IF(F82="Scenario1PBT10",'Deep retrofit'!$AF$18,IF(F82="Scenario2PBT10",'Deep retrofit'!$AG$18,IF(F82="Scenario3PBT10",'Deep retrofit'!$AH$18,"")))&amp;IF(F82="Scenario1PBT11",'Deep retrofit'!$AI$18,IF(F82="Scenario2PBT11",'Deep retrofit'!$AJ$18,IF(F82="Scenario3PBT11",'Deep retrofit'!$AK$18,"")))&amp;IF(F82="Scenario1PBT12",'Deep retrofit'!$AL$18,IF(F82="Scenario2PBT12",'Deep retrofit'!$AM$18,IF(F82="Scenario3PBT12",'Deep retrofit'!$AN$18,"")))&amp;IF(F82="Scenario1PBT13",'Deep retrofit'!$AO$18,IF(F82="Scenario2PBT13",'Deep retrofit'!$AP$18,IF(F82="Scenario3PBT13",'Deep retrofit'!$AQ$18,"")))&amp;IF(F82="Scenario1PBT14",'Deep retrofit'!$AR$18,IF(F82="Scenario2PBT14",'Deep retrofit'!$AS$18,IF(F82="Scenario3PBT14",'Deep retrofit'!$AT$18,"")))&amp;IF(F82="Scenario1PBT15",'Deep retrofit'!$AU$18,IF(F82="Scenario2PBT15",'Deep retrofit'!$AV$18,IF(F82="Scenario3PBT15",'Deep retrofit'!$AW$18,"")))</f>
        <v/>
      </c>
      <c r="L82" s="117">
        <f t="shared" si="52"/>
        <v>0</v>
      </c>
      <c r="M82" s="117" t="str">
        <f>IF(F82="Scenario1PBT1",'Deep retrofit'!$E$20,IF(F82="Scenario2PBT1",'Deep retrofit'!$F$20,IF(F82="Scenario3PBT1",'Deep retrofit'!$G$20,"")))&amp;IF(F82="Scenario1PBT2",'Deep retrofit'!$H$20,IF(F82="Scenario2PBT2",'Deep retrofit'!$I$20,IF(F82="Scenario3PBT2",'Deep retrofit'!$J$20,"")))&amp;IF(F82="Scenario1PBT3",'Deep retrofit'!$K$20,IF(F82="Scenario2PBT3",'Deep retrofit'!$L$20,IF(F82="Scenario3PBT3",'Deep retrofit'!$M$20,"")))&amp;IF(F82="Scenario1PBT4",'Deep retrofit'!$N$20,IF(F82="Scenario2PBT4",'Deep retrofit'!$O$20,IF(F82="Scenario3PBT4",'Deep retrofit'!$P$20,"")))&amp;IF(F82="Scenario1PBT5",'Deep retrofit'!$Q$20,IF(F82="Scenario2PBT5",'Deep retrofit'!$R$20,IF(F82="Scenario3PBT5",'Deep retrofit'!$S$20,"")))&amp;IF(F82="Scenario1PBT6",'Deep retrofit'!$T$20,IF(F82="Scenario2PBT6",'Deep retrofit'!$U$20,IF(F82="Scenario3PBT6",'Deep retrofit'!$V$20,"")))&amp;IF(F82="Scenario1PBT7",'Deep retrofit'!$W$20,IF(F82="Scenario2PBT7",'Deep retrofit'!$X$20,IF(F82="Scenario3PBT7",'Deep retrofit'!$Y$20,"")))&amp;IF(F82="Scenario1PBT8",'Deep retrofit'!$Z$20,IF(F82="Scenario2PBT8",'Deep retrofit'!$AA$20,IF(F82="Scenario3PBT8",'Deep retrofit'!$AB$20,"")))&amp;IF(F82="Scenario1PBT9",'Deep retrofit'!$AC$20,IF(F82="Scenario2PBT9",'Deep retrofit'!$AD$20,IF(F82="Scenario3PBT9",'Deep retrofit'!$AE$20,"")))&amp;IF(F82="Scenario1PBT10",'Deep retrofit'!$AF$20,IF(F82="Scenario2PBT10",'Deep retrofit'!$AG$20,IF(F82="Scenario3PBT10",'Deep retrofit'!$AH$20,"")))&amp;IF(F82="Scenario1PBT11",'Deep retrofit'!$AI$20,IF(F82="Scenario2PBT11",'Deep retrofit'!$AJ$20,IF(F82="Scenario3PBT11",'Deep retrofit'!$AK$20,"")))&amp;IF(F82="Scenario1PBT12",'Deep retrofit'!$AL$20,IF(F82="Scenario2PBT12",'Deep retrofit'!$AM$20,IF(F82="Scenario3PBT12",'Deep retrofit'!$AN$20,"")))&amp;IF(F82="Scenario1PBT13",'Deep retrofit'!$AO$20,IF(F82="Scenario2PBT13",'Deep retrofit'!$AP$20,IF(F82="Scenario3PBT13",'Deep retrofit'!$AQ$20,"")))&amp;IF(F82="Scenario1PBT14",'Deep retrofit'!$AR$20,IF(F82="Scenario2PBT14",'Deep retrofit'!$AS$20,IF(F82="Scenario3PBT14",'Deep retrofit'!$AT$20,"")))&amp;IF(F82="Scenario1PBT15",'Deep retrofit'!$AU$20,IF(F82="Scenario2PBT15",'Deep retrofit'!$AV$20,IF(F82="Scenario3PBT15",'Deep retrofit'!$AW$20,"")))</f>
        <v/>
      </c>
      <c r="N82" s="118">
        <f t="shared" si="53"/>
        <v>0</v>
      </c>
      <c r="O82" s="206" t="str">
        <f>IF(F82="Scenario1PBT1",'Deep retrofit'!$E$23,IF(F82="Scenario2PBT1",'Deep retrofit'!$F$23,IF(F82="Scenario3PBT1",'Deep retrofit'!$G$23,"")))&amp;IF(F82="Scenario1PBT2",'Deep retrofit'!$H$23,IF(F82="Scenario2PBT2",'Deep retrofit'!$I$23,IF(F82="Scenario3PBT2",'Deep retrofit'!$J$23,"")))&amp;IF(F82="Scenario1PBT3",'Deep retrofit'!$K$23,IF(F82="Scenario2PBT3",'Deep retrofit'!$L$23,IF(F82="Scenario3PBT3",'Deep retrofit'!$M$23,"")))&amp;IF(F82="Scenario1PBT4",'Deep retrofit'!$N$23,IF(F82="Scenario2PBT4",'Deep retrofit'!$O$23,IF(F82="Scenario3PBT4",'Deep retrofit'!$P$23,"")))&amp;IF(F82="Scenario1PBT5",'Deep retrofit'!$Q$23,IF(F82="Scenario2PBT5",'Deep retrofit'!$R$23,IF(F82="Scenario3PBT5",'Deep retrofit'!$S$23,"")))&amp;IF(F82="Scenario1PBT6",'Deep retrofit'!$T$23,IF(F82="Scenario2PBT6",'Deep retrofit'!$U$23,IF(F82="Scenario3PBT6",'Deep retrofit'!$V$23,"")))&amp;IF(F82="Scenario1PBT7",'Deep retrofit'!$W$23,IF(F82="Scenario2PBT7",'Deep retrofit'!$X$23,IF(F82="Scenario3PBT7",'Deep retrofit'!$Y$23,"")))&amp;IF(F82="Scenario1PBT8",'Deep retrofit'!$Z$23,IF(F82="Scenario2PBT8",'Deep retrofit'!$AA$23,IF(F82="Scenario3PBT8",'Deep retrofit'!$AB$23,"")))&amp;IF(F82="Scenario1PBT9",'Deep retrofit'!$AC$23,IF(F82="Scenario2PBT9",'Deep retrofit'!$AD$23,IF(F82="Scenario3PBT9",'Deep retrofit'!$AE$23,"")))&amp;IF(F82="Scenario1PBT10",'Deep retrofit'!$AF$23,IF(F82="Scenario2PBT10",'Deep retrofit'!$AG$23,IF(F82="Scenario3PBT10",'Deep retrofit'!$AH$23,"")))&amp;IF(F82="Scenario1PBT11",'Deep retrofit'!$AI$23,IF(F82="Scenario2PBT11",'Deep retrofit'!$AJ$23,IF(F82="Scenario3PBT11",'Deep retrofit'!$AK$23,"")))&amp;IF(F82="Scenario1PBT12",'Deep retrofit'!$AL$23,IF(F82="Scenario2PBT12",'Deep retrofit'!$AM$23,IF(F82="Scenario3PBT12",'Deep retrofit'!$AN$23,"")))&amp;IF(F82="Scenario1PBT13",'Deep retrofit'!$AO$23,IF(F82="Scenario2PBT13",'Deep retrofit'!$AP$23,IF(F82="Scenario3PBT13",'Deep retrofit'!$AQ$23,"")))&amp;IF(F82="Scenario1PBT14",'Deep retrofit'!$AR$23,IF(F82="Scenario2PBT14",'Deep retrofit'!$AS$23,IF(F82="Scenario3PBT14",'Deep retrofit'!$AT$23,"")))&amp;IF(F82="Scenario1PBT15",'Deep retrofit'!$AU$23,IF(F82="Scenario2PBT15",'Deep retrofit'!$AV$23,IF(F82="Scenario3PBT15",'Deep retrofit'!$AW$23,"")))</f>
        <v/>
      </c>
      <c r="P82" s="117">
        <f t="shared" si="54"/>
        <v>0</v>
      </c>
      <c r="Q82" s="117" t="str">
        <f>IF(F82="Scenario1PBT1",'Deep retrofit'!$E$25,IF(F82="Scenario2PBT1",'Deep retrofit'!$F$25,IF(F82="Scenario3PBT1",'Deep retrofit'!$G$25,"")))&amp;IF(F82="Scenario1PBT2",'Deep retrofit'!$H$25,IF(F82="Scenario2PBT2",'Deep retrofit'!$I$25,IF(F82="Scenario3PBT2",'Deep retrofit'!$J$25,"")))&amp;IF(F82="Scenario1PBT3",'Deep retrofit'!$K$25,IF(F82="Scenario2PBT3",'Deep retrofit'!$L$25,IF(F82="Scenario3PBT3",'Deep retrofit'!$M$25,"")))&amp;IF(F82="Scenario1PBT4",'Deep retrofit'!$N$25,IF(F82="Scenario2PBT4",'Deep retrofit'!$O$25,IF(F82="Scenario3PBT4",'Deep retrofit'!$P$25,"")))&amp;IF(F82="Scenario1PBT5",'Deep retrofit'!$Q$25,IF(F82="Scenario2PBT5",'Deep retrofit'!$R$25,IF(F82="Scenario3PBT5",'Deep retrofit'!$S$25,"")))&amp;IF(F82="Scenario1PBT6",'Deep retrofit'!$T$25,IF(F82="Scenario2PBT6",'Deep retrofit'!$U$25,IF(F82="Scenario3PBT6",'Deep retrofit'!$V$25,"")))&amp;IF(F82="Scenario1PBT7",'Deep retrofit'!$W$25,IF(F82="Scenario2PBT7",'Deep retrofit'!$X$25,IF(F82="Scenario3PBT7",'Deep retrofit'!$Y$25,"")))&amp;IF(F82="Scenario1PBT8",'Deep retrofit'!$Z$25,IF(F82="Scenario2PBT8",'Deep retrofit'!$AA$25,IF(F82="Scenario3PBT8",'Deep retrofit'!$AB$25,"")))&amp;IF(F82="Scenario1PBT9",'Deep retrofit'!$AC$25,IF(F82="Scenario2PBT9",'Deep retrofit'!$AD$25,IF(F82="Scenario3PBT9",'Deep retrofit'!$AE$25,"")))&amp;IF(F82="Scenario1PBT10",'Deep retrofit'!$AF$25,IF(F82="Scenario2PBT10",'Deep retrofit'!$AG$25,IF(F82="Scenario3PBT10",'Deep retrofit'!$AH$25,"")))&amp;IF(F82="Scenario1PBT11",'Deep retrofit'!$AI$25,IF(F82="Scenario2PBT11",'Deep retrofit'!$AJ$25,IF(F82="Scenario3PBT11",'Deep retrofit'!$AK$25,"")))&amp;IF(F82="Scenario1PBT12",'Deep retrofit'!$AL$25,IF(F82="Scenario2PBT12",'Deep retrofit'!$AM$25,IF(F82="Scenario3PBT12",'Deep retrofit'!$AN$25,"")))&amp;IF(F82="Scenario1PBT13",'Deep retrofit'!$AO$25,IF(F82="Scenario2PBT13",'Deep retrofit'!$AP$25,IF(F82="Scenario3PBT13",'Deep retrofit'!$AQ$25,"")))&amp;IF(F82="Scenario1PBT14",'Deep retrofit'!$AR$25,IF(F82="Scenario2PBT14",'Deep retrofit'!$AS$25,IF(F82="Scenario3PBT14",'Deep retrofit'!$AT$25,"")))&amp;IF(F82="Scenario1PBT15",'Deep retrofit'!$AU$25,IF(F82="Scenario2PBT15",'Deep retrofit'!$AV$25,IF(F82="Scenario3PBT15",'Deep retrofit'!$AW$25,"")))</f>
        <v/>
      </c>
      <c r="R82" s="117">
        <f t="shared" si="55"/>
        <v>0</v>
      </c>
      <c r="S82" s="117" t="str">
        <f>IF(F82="Scenario1PBT1",'Deep retrofit'!$E$27,IF(F82="Scenario2PBT1",'Deep retrofit'!$F$27,IF(F82="Scenario3PBT1",'Deep retrofit'!$G$27,"")))&amp;IF(F82="Scenario1PBT2",'Deep retrofit'!$H$27,IF(F82="Scenario2PBT2",'Deep retrofit'!$I$27,IF(F82="Scenario3PBT2",'Deep retrofit'!$J$27,"")))&amp;IF(F82="Scenario1PBT3",'Deep retrofit'!$K$27,IF(F82="Scenario2PBT3",'Deep retrofit'!$L$27,IF(F82="Scenario3PBT3",'Deep retrofit'!$M$27,"")))&amp;IF(F82="Scenario1PBT4",'Deep retrofit'!$N$27,IF(F82="Scenario2PBT4",'Deep retrofit'!$O$27,IF(F82="Scenario3PBT4",'Deep retrofit'!$P$27,"")))&amp;IF(F82="Scenario1PBT5",'Deep retrofit'!$Q$27,IF(F82="Scenario2PBT5",'Deep retrofit'!$R$27,IF(F82="Scenario3PBT5",'Deep retrofit'!$S$27,"")))&amp;IF(F82="Scenario1PBT6",'Deep retrofit'!$T$27,IF(F82="Scenario2PBT6",'Deep retrofit'!$U$27,IF(F82="Scenario3PBT6",'Deep retrofit'!$V$27,"")))&amp;IF(F82="Scenario1PBT7",'Deep retrofit'!$W$27,IF(F82="Scenario2PBT7",'Deep retrofit'!$X$27,IF(F82="Scenario3PBT7",'Deep retrofit'!$Y$27,"")))&amp;IF(F82="Scenario1PBT8",'Deep retrofit'!$Z$27,IF(F82="Scenario2PBT8",'Deep retrofit'!$AA$27,IF(F82="Scenario3PBT8",'Deep retrofit'!$AB$27,"")))&amp;IF(F82="Scenario1PBT9",'Deep retrofit'!$AC$27,IF(F82="Scenario2PBT9",'Deep retrofit'!$AD$27,IF(F82="Scenario3PBT9",'Deep retrofit'!$AE$27,"")))&amp;IF(F82="Scenario1PBT10",'Deep retrofit'!$AF$27,IF(F82="Scenario2PBT10",'Deep retrofit'!$AG$27,IF(F82="Scenario3PBT10",'Deep retrofit'!$AH$27,"")))&amp;IF(F82="Scenario1PBT11",'Deep retrofit'!$AI$27,IF(F82="Scenario2PBT11",'Deep retrofit'!$AJ$27,IF(F82="Scenario3PBT11",'Deep retrofit'!$AK$27,"")))&amp;IF(F82="Scenario1PBT12",'Deep retrofit'!$AL$27,IF(F82="Scenario2PBT12",'Deep retrofit'!$AM$27,IF(F82="Scenario3PBT12",'Deep retrofit'!$AN$27,"")))&amp;IF(F82="Scenario1PBT13",'Deep retrofit'!$AO$27,IF(F82="Scenario2PBT13",'Deep retrofit'!$AP$27,IF(F82="Scenario3PBT13",'Deep retrofit'!$AQ$27,"")))&amp;IF(F82="Scenario1PBT14",'Deep retrofit'!$AR$27,IF(F82="Scenario2PBT14",'Deep retrofit'!$AS$27,IF(F82="Scenario3PBT14",'Deep retrofit'!$AT$27,"")))&amp;IF(F82="Scenario1PBT15",'Deep retrofit'!$AU$27,IF(F82="Scenario2PBT15",'Deep retrofit'!$AV$27,IF(F82="Scenario3PBT15",'Deep retrofit'!$AW$27,"")))</f>
        <v/>
      </c>
      <c r="T82" s="207">
        <f t="shared" si="56"/>
        <v>0</v>
      </c>
      <c r="U82" s="206" t="str">
        <f>IF(F82="Scenario1PBT1",'Deep retrofit'!$E$38,IF(F82="Scenario2PBT1",'Deep retrofit'!$F$38,IF(F82="Scenario3PBT1",'Deep retrofit'!$G$38,"")))&amp;IF(F82="Scenario1PBT2",'Deep retrofit'!$H$38,IF(F82="Scenario2PBT2",'Deep retrofit'!$I$38,IF(F82="Scenario3PBT2",'Deep retrofit'!$J$38,"")))&amp;IF(F82="Scenario1PBT3",'Deep retrofit'!$K$38,IF(F82="Scenario2PBT3",'Deep retrofit'!$L$38,IF(F82="Scenario3PBT3",'Deep retrofit'!$M$38,"")))&amp;IF(F82="Scenario1PBT4",'Deep retrofit'!$N$38,IF(F82="Scenario2PBT4",'Deep retrofit'!$O$38,IF(F82="Scenario3PBT4",'Deep retrofit'!$P$38,"")))&amp;IF(F82="Scenario1PBT5",'Deep retrofit'!$Q$38,IF(F82="Scenario2PBT5",'Deep retrofit'!$R$38,IF(F82="Scenario3PBT5",'Deep retrofit'!$S$38,"")))&amp;IF(F82="Scenario1PBT6",'Deep retrofit'!$T$38,IF(F82="Scenario2PBT6",'Deep retrofit'!$U$38,IF(F82="Scenario3PBT6",'Deep retrofit'!$V$38,"")))&amp;IF(F82="Scenario1PBT7",'Deep retrofit'!$W$38,IF(F82="Scenario2PBT7",'Deep retrofit'!$X$38,IF(F82="Scenario3PBT7",'Deep retrofit'!$Y$38,"")))&amp;IF(F82="Scenario1PBT8",'Deep retrofit'!$Z$38,IF(F82="Scenario2PBT8",'Deep retrofit'!$AA$38,IF(F82="Scenario3PBT8",'Deep retrofit'!$AB$38,"")))&amp;IF(F82="Scenario1PBT9",'Deep retrofit'!$AC$38,IF(F82="Scenario2PBT9",'Deep retrofit'!$AD$38,IF(F82="Scenario3PBT9",'Deep retrofit'!$AE$38,"")))&amp;IF(F82="Scenario1PBT10",'Deep retrofit'!$AF$38,IF(F82="Scenario2PBT10",'Deep retrofit'!$AG$38,IF(F82="Scenario3PBT10",'Deep retrofit'!$AH$38,"")))&amp;IF(F82="Scenario1PBT11",'Deep retrofit'!$AI$38,IF(F82="Scenario2PBT11",'Deep retrofit'!$AJ$38,IF(F82="Scenario3PBT11",'Deep retrofit'!$AK$38,"")))&amp;IF(F82="Scenario1PBT12",'Deep retrofit'!$AL$38,IF(F82="Scenario2PBT12",'Deep retrofit'!$AM$38,IF(F82="Scenario3PBT12",'Deep retrofit'!$AN$38,"")))&amp;IF(F82="Scenario1PBT13",'Deep retrofit'!$AO$38,IF(F82="Scenario2PBT13",'Deep retrofit'!$AP$38,IF(F82="Scenario3PBT13",'Deep retrofit'!$AQ$38,"")))&amp;IF(F82="Scenario1PBT14",'Deep retrofit'!$AR$38,IF(F82="Scenario2PBT14",'Deep retrofit'!$AS$38,IF(F82="Scenario3PBT14",'Deep retrofit'!$AT$38,"")))&amp;IF(F82="Scenario1PBT15",'Deep retrofit'!$AU$38,IF(F82="Scenario2PBT15",'Deep retrofit'!$AV$38,IF(F82="Scenario3PBT15",'Deep retrofit'!$AW$38,"")))</f>
        <v/>
      </c>
      <c r="V82" s="117">
        <f t="shared" si="57"/>
        <v>0</v>
      </c>
      <c r="W82" s="117" t="str">
        <f>IF(F82="Scenario1PBT1",'Deep retrofit'!$E$40,IF(F82="Scenario2PBT1",'Deep retrofit'!$F$40,IF(F82="Scenario3PBT1",'Deep retrofit'!$G$40,"")))&amp;IF(F82="Scenario1PBT2",'Deep retrofit'!$H$40,IF(F82="Scenario2PBT2",'Deep retrofit'!$I$40,IF(F82="Scenario3PBT2",'Deep retrofit'!$J$40,"")))&amp;IF(F82="Scenario1PBT3",'Deep retrofit'!$K$40,IF(F82="Scenario2PBT3",'Deep retrofit'!$L$40,IF(F82="Scenario3PBT3",'Deep retrofit'!$M$40,"")))&amp;IF(F82="Scenario1PBT4",'Deep retrofit'!$N$40,IF(F82="Scenario2PBT4",'Deep retrofit'!$O$40,IF(F82="Scenario3PBT4",'Deep retrofit'!$P$40,"")))&amp;IF(F82="Scenario1PBT5",'Deep retrofit'!$Q$40,IF(F82="Scenario2PBT5",'Deep retrofit'!$R$40,IF(F82="Scenario3PBT5",'Deep retrofit'!$S$40,"")))&amp;IF(F82="Scenario1PBT6",'Deep retrofit'!$T$40,IF(F82="Scenario2PBT6",'Deep retrofit'!$U$40,IF(F82="Scenario3PBT6",'Deep retrofit'!$V$40,"")))&amp;IF(F82="Scenario1PBT7",'Deep retrofit'!$W$40,IF(F82="Scenario2PBT7",'Deep retrofit'!$X$40,IF(F82="Scenario3PBT7",'Deep retrofit'!$Y$40,"")))&amp;IF(F82="Scenario1PBT8",'Deep retrofit'!$Z$40,IF(F82="Scenario2PBT8",'Deep retrofit'!$AA$40,IF(F82="Scenario3PBT8",'Deep retrofit'!$AB$40,"")))&amp;IF(F82="Scenario1PBT9",'Deep retrofit'!$AC$40,IF(F82="Scenario2PBT9",'Deep retrofit'!$AD$40,IF(F82="Scenario3PBT9",'Deep retrofit'!$AE$40,"")))&amp;IF(F82="Scenario1PBT10",'Deep retrofit'!$AF$40,IF(F82="Scenario2PBT10",'Deep retrofit'!$AG$40,IF(F82="Scenario3PBT10",'Deep retrofit'!$AH$40,"")))&amp;IF(F82="Scenario1PBT11",'Deep retrofit'!$AI$40,IF(F82="Scenario2PBT11",'Deep retrofit'!$AJ$40,IF(F82="Scenario3PBT11",'Deep retrofit'!$AK$40,"")))&amp;IF(F82="Scenario1PBT12",'Deep retrofit'!$AL$40,IF(F82="Scenario2PBT12",'Deep retrofit'!$AM$40,IF(F82="Scenario3PBT12",'Deep retrofit'!$AN$40,"")))&amp;IF(F82="Scenario1PBT13",'Deep retrofit'!$AO$40,IF(F82="Scenario2PBT13",'Deep retrofit'!$AP$40,IF(F82="Scenario3PBT13",'Deep retrofit'!$AQ$40,"")))&amp;IF(F82="Scenario1PBT14",'Deep retrofit'!$AR$40,IF(F82="Scenario2PBT14",'Deep retrofit'!$AS$40,IF(F82="Scenario3PBT14",'Deep retrofit'!$AT$40,"")))&amp;IF(F82="Scenario1PBT15",'Deep retrofit'!$AU$40,IF(F82="Scenario2PBT15",'Deep retrofit'!$AV$40,IF(F82="Scenario3PBT15",'Deep retrofit'!$AW$40,"")))</f>
        <v/>
      </c>
      <c r="X82" s="117">
        <f t="shared" si="58"/>
        <v>0</v>
      </c>
      <c r="Y82" s="117" t="str">
        <f>IF(F82="Scenario1PBT1",'Deep retrofit'!$E$42,IF(F82="Scenario2PBT1",'Deep retrofit'!$F$42,IF(F82="Scenario3PBT1",'Deep retrofit'!$G$42,"")))&amp;IF(F82="Scenario1PBT2",'Deep retrofit'!$H$42,IF(F82="Scenario2PBT2",'Deep retrofit'!$I$42,IF(F82="Scenario3PBT2",'Deep retrofit'!$J$42,"")))&amp;IF(F82="Scenario1PBT3",'Deep retrofit'!$K$42,IF(F82="Scenario2PBT3",'Deep retrofit'!$L$42,IF(F82="Scenario3PBT3",'Deep retrofit'!$M$42,"")))&amp;IF(F82="Scenario1PBT4",'Deep retrofit'!$N$42,IF(F82="Scenario2PBT4",'Deep retrofit'!$O$42,IF(F82="Scenario3PBT4",'Deep retrofit'!$P$42,"")))&amp;IF(F82="Scenario1PBT5",'Deep retrofit'!$Q$42,IF(F82="Scenario2PBT5",'Deep retrofit'!$R$42,IF(F82="Scenario3PBT5",'Deep retrofit'!$S$42,"")))&amp;IF(F82="Scenario1PBT6",'Deep retrofit'!$T$42,IF(F82="Scenario2PBT6",'Deep retrofit'!$U$42,IF(F82="Scenario3PBT6",'Deep retrofit'!$V$42,"")))&amp;IF(F82="Scenario1PBT7",'Deep retrofit'!$W$42,IF(F82="Scenario2PBT7",'Deep retrofit'!$X$42,IF(F82="Scenario3PBT7",'Deep retrofit'!$Y$42,"")))&amp;IF(F82="Scenario1PBT8",'Deep retrofit'!$Z$42,IF(F82="Scenario2PBT8",'Deep retrofit'!$AA$42,IF(F82="Scenario3PBT8",'Deep retrofit'!$AB$42,"")))&amp;IF(F82="Scenario1PBT9",'Deep retrofit'!$AC$42,IF(F82="Scenario2PBT9",'Deep retrofit'!$AD$42,IF(F82="Scenario3PBT9",'Deep retrofit'!$AE$42,"")))&amp;IF(F82="Scenario1PBT10",'Deep retrofit'!$AF$42,IF(F82="Scenario2PBT10",'Deep retrofit'!$AG$42,IF(F82="Scenario3PBT10",'Deep retrofit'!$AH$42,"")))&amp;IF(F82="Scenario1PBT11",'Deep retrofit'!$AI$42,IF(F82="Scenario2PBT11",'Deep retrofit'!$AJ$42,IF(F82="Scenario3PBT11",'Deep retrofit'!$AK$42,"")))&amp;IF(F82="Scenario1PBT12",'Deep retrofit'!$AL$42,IF(F82="Scenario2PBT12",'Deep retrofit'!$AM$42,IF(F82="Scenario3PBT12",'Deep retrofit'!$AN$42,"")))&amp;IF(F82="Scenario1PBT13",'Deep retrofit'!$AO$42,IF(F82="Scenario2PBT13",'Deep retrofit'!$AP$42,IF(F82="Scenario3PBT13",'Deep retrofit'!$AQ$42,"")))&amp;IF(F82="Scenario1PBT14",'Deep retrofit'!$AR$42,IF(F82="Scenario2PBT14",'Deep retrofit'!$AS$42,IF(F82="Scenario3PBT14",'Deep retrofit'!$AT$42,"")))&amp;IF(F82="Scenario1PBT15",'Deep retrofit'!$AU$42,IF(F82="Scenario2PBT15",'Deep retrofit'!$AV$42,IF(F82="Scenario3PBT15",'Deep retrofit'!$AW$42,"")))</f>
        <v/>
      </c>
      <c r="Z82" s="117">
        <f t="shared" si="59"/>
        <v>0</v>
      </c>
      <c r="AA82" s="269" t="str">
        <f>IF(F82="Scenario1PBT1",'Deep retrofit'!$E$101,IF(F82="Scenario2PBT1",'Deep retrofit'!$F$101,IF(F82="Scenario3PBT1",'Deep retrofit'!$G$101,"")))&amp;IF(F82="Scenario1PBT2",'Deep retrofit'!$H$101,IF(F82="Scenario2PBT2",'Deep retrofit'!$I$101,IF(F82="Scenario3PBT2",'Deep retrofit'!$J$101,"")))&amp;IF(F82="Scenario1PBT3",'Deep retrofit'!$K$101,IF(F82="Scenario2PBT3",'Deep retrofit'!$L$101,IF(F82="Scenario3PBT3",'Deep retrofit'!$M$101,"")))&amp;IF(F82="Scenario1PBT4",'Deep retrofit'!$N$101,IF(F82="Scenario2PBT4",'Deep retrofit'!$O$101,IF(F82="Scenario3PBT4",'Deep retrofit'!$P$101,"")))&amp;IF(F82="Scenario1PBT5",'Deep retrofit'!$Q$101,IF(F82="Scenario2PBT5",'Deep retrofit'!$R$101,IF(F82="Scenario3PBT5",'Deep retrofit'!$S$101,"")))&amp;IF(F82="Scenario1PBT6",'Deep retrofit'!$T$101,IF(F82="Scenario2PBT6",'Deep retrofit'!$U$101,IF(F82="Scenario3PBT6",'Deep retrofit'!$V$101,"")))&amp;IF(F82="Scenario1PBT7",'Deep retrofit'!$W$101,IF(F82="Scenario2PBT7",'Deep retrofit'!$X$101,IF(F82="Scenario3PBT7",'Deep retrofit'!$Y$101,"")))&amp;IF(F82="Scenario1PBT8",'Deep retrofit'!$Z$101,IF(F82="Scenario2PBT8",'Deep retrofit'!$AA$101,IF(F82="Scenario3PBT8",'Deep retrofit'!$AB$101,"")))&amp;IF(F82="Scenario1PBT9",'Deep retrofit'!$AC$101,IF(F82="Scenario2PBT9",'Deep retrofit'!$AD$101,IF(F82="Scenario3PBT9",'Deep retrofit'!$AE$101,"")))&amp;IF(F82="Scenario1PBT10",'Deep retrofit'!$AF$101,IF(F82="Scenario2PBT10",'Deep retrofit'!$AG$101,IF(F82="Scenario3PBT10",'Deep retrofit'!$AH$101,"")))&amp;IF(F82="Scenario1PBT11",'Deep retrofit'!$AI$101,IF(F82="Scenario2PBT11",'Deep retrofit'!$AJ$101,IF(F82="Scenario3PBT11",'Deep retrofit'!$AK$101,"")))&amp;IF(F82="Scenario1PBT12",'Deep retrofit'!$AL$101,IF(F82="Scenario2PBT12",'Deep retrofit'!$AM$101,IF(F82="Scenario3PBT12",'Deep retrofit'!$AN$101,"")))&amp;IF(F82="Scenario1PBT13",'Deep retrofit'!$AO$101,IF(F82="Scenario2PBT13",'Deep retrofit'!$AP$101,IF(F82="Scenario3PBT13",'Deep retrofit'!$AQ$101,"")))&amp;IF(F82="Scenario1PBT14",'Deep retrofit'!$AR$101,IF(F82="Scenario2PBT14",'Deep retrofit'!$AS$101,IF(F82="Scenario3PBT14",'Deep retrofit'!$AT$101,"")))&amp;IF(F82="Scenario1PBT15",'Deep retrofit'!$AU$101,IF(F82="Scenario2PBT15",'Deep retrofit'!$AV$101,IF(F82="Scenario3PBT15",'Deep retrofit'!$AW$101,"")))</f>
        <v/>
      </c>
      <c r="AB82" s="203">
        <f t="shared" si="60"/>
        <v>0</v>
      </c>
      <c r="AC82" s="372" t="str">
        <f t="shared" si="61"/>
        <v/>
      </c>
      <c r="AD82" s="353">
        <f>IF(AC82="",IFERROR('Projection_Base-case'!G83-G82,0),0)</f>
        <v>0</v>
      </c>
      <c r="AE82" s="350">
        <f t="shared" si="37"/>
        <v>0</v>
      </c>
      <c r="AF82" s="361">
        <f>IFERROR(100*AD82/'Projection_Base-case'!G83,0)</f>
        <v>0</v>
      </c>
      <c r="AG82" s="352">
        <f>IF(AC82="",IFERROR('Projection_Base-case'!I83-I82,0),0)</f>
        <v>0</v>
      </c>
      <c r="AH82" s="353">
        <f t="shared" si="38"/>
        <v>0</v>
      </c>
      <c r="AI82" s="361">
        <f>IFERROR(100*AG82/'Projection_Base-case'!I83,0)</f>
        <v>0</v>
      </c>
      <c r="AJ82" s="352">
        <f>IF(AC82="",IFERROR('Projection_Base-case'!K83-K82,0),0)</f>
        <v>0</v>
      </c>
      <c r="AK82" s="353">
        <f t="shared" si="39"/>
        <v>0</v>
      </c>
      <c r="AL82" s="361">
        <f>IFERROR(100*AJ82/'Projection_Base-case'!K83,0)</f>
        <v>0</v>
      </c>
      <c r="AM82" s="352">
        <f>-IF(AC82="",IFERROR('Projection_Base-case'!M83-M82,0),0)</f>
        <v>0</v>
      </c>
      <c r="AN82" s="353">
        <f t="shared" si="40"/>
        <v>0</v>
      </c>
      <c r="AO82" s="354">
        <f>IFERROR(IF('Projection_Base-case'!N83&gt;0,100*AN82/'Projection_Base-case'!N83,100*AN82/N82),0)</f>
        <v>0</v>
      </c>
      <c r="AP82" s="355">
        <f>IF(AC82="",IFERROR('Projection_Base-case'!O83-O82,0),0)</f>
        <v>0</v>
      </c>
      <c r="AQ82" s="356">
        <f t="shared" si="41"/>
        <v>0</v>
      </c>
      <c r="AR82" s="356">
        <f>IFERROR(100*AP82/'Projection_Base-case'!O83,0)</f>
        <v>0</v>
      </c>
      <c r="AS82" s="355">
        <f>IF(AC82="",IFERROR('Projection_Base-case'!Q83-Q82,0),0)</f>
        <v>0</v>
      </c>
      <c r="AT82" s="356">
        <f t="shared" si="42"/>
        <v>0</v>
      </c>
      <c r="AU82" s="356">
        <f>IFERROR(100*AS82/'Projection_Base-case'!Q83,0)</f>
        <v>0</v>
      </c>
      <c r="AV82" s="355">
        <f>IF(AC82="",IFERROR('Projection_Base-case'!S83-S82,0),0)</f>
        <v>0</v>
      </c>
      <c r="AW82" s="356">
        <f t="shared" si="43"/>
        <v>0</v>
      </c>
      <c r="AX82" s="357">
        <f>IFERROR(100*AV82/'Projection_Base-case'!S83,0)</f>
        <v>0</v>
      </c>
      <c r="AY82" s="358">
        <f>IF(AC82="",IFERROR('Projection_Base-case'!U83-U82,0),0)</f>
        <v>0</v>
      </c>
      <c r="AZ82" s="359">
        <f t="shared" si="44"/>
        <v>0</v>
      </c>
      <c r="BA82" s="359">
        <f>IFERROR(100*AY82/'Projection_Base-case'!U83,0)</f>
        <v>0</v>
      </c>
      <c r="BB82" s="358">
        <f>IF(AC82="",IFERROR('Projection_Base-case'!W83-W82,0),0)</f>
        <v>0</v>
      </c>
      <c r="BC82" s="359">
        <f t="shared" si="45"/>
        <v>0</v>
      </c>
      <c r="BD82" s="359">
        <f>IFERROR(100*BB82/'Projection_Base-case'!W83,0)</f>
        <v>0</v>
      </c>
      <c r="BE82" s="358">
        <f>IF(AC82="",IFERROR('Projection_Base-case'!Y83-Y82,0),0)</f>
        <v>0</v>
      </c>
      <c r="BF82" s="359">
        <f t="shared" si="46"/>
        <v>0</v>
      </c>
      <c r="BG82" s="359">
        <f>IFERROR(100*BE82/'Projection_Base-case'!Y83,0)</f>
        <v>0</v>
      </c>
      <c r="BH82" s="359">
        <f t="shared" si="47"/>
        <v>0</v>
      </c>
      <c r="BI82" s="360">
        <f t="shared" si="48"/>
        <v>0</v>
      </c>
    </row>
    <row r="83" spans="1:61" ht="15.6">
      <c r="A83" s="205">
        <v>79</v>
      </c>
      <c r="B83" s="347">
        <f>IF('Projection_Base-case'!B84&lt;&gt;"",'Projection_Base-case'!B84,0)</f>
        <v>0</v>
      </c>
      <c r="C83" s="347">
        <f>IF('Projection_Base-case'!C84&lt;&gt;"",'Projection_Base-case'!C84,0)</f>
        <v>0</v>
      </c>
      <c r="D83" s="347">
        <f>IF('Projection_Base-case'!D84&lt;&gt;"",'Projection_Base-case'!D84,0)</f>
        <v>0</v>
      </c>
      <c r="E83" s="346"/>
      <c r="F83" s="202" t="str">
        <f t="shared" si="49"/>
        <v>0</v>
      </c>
      <c r="G83" s="177" t="str">
        <f>IF(F83="Scenario1PBT1",'Deep retrofit'!$E$6,IF(F83="Scenario2PBT1",'Deep retrofit'!$F$6,IF(F83="Scenario3PBT1",'Deep retrofit'!$G$6,"")))&amp;IF(F83="Scenario1PBT2",'Deep retrofit'!$H$6,IF(F83="Scenario2PBT2",'Deep retrofit'!$I$6,IF(F83="Scenario3PBT2",'Deep retrofit'!$J$6,"")))&amp;IF(F83="Scenario1PBT3",'Deep retrofit'!$K$6,IF(F83="Scenario2PBT3",'Deep retrofit'!$L$6,IF(F83="Scenario3PBT3",'Deep retrofit'!$M$6,"")))&amp;IF(F83="Scenario1PBT4",'Deep retrofit'!$N$6,IF(F83="Scenario2PBT4",'Deep retrofit'!$O$6,IF(F83="Scenario3PBT4",'Deep retrofit'!$P$6,"")))&amp;IF(F83="Scenario1PBT5",'Deep retrofit'!$Q$6,IF(F83="Scenario2PBT5",'Deep retrofit'!$R$6,IF(F83="Scenario3PBT5",'Deep retrofit'!$S$6,"")))&amp;IF(F83="Scenario1PBT6",'Deep retrofit'!$T$6,IF(F83="Scenario2PBT6",'Deep retrofit'!$U$6,IF(F83="Scenario3PBT6",'Deep retrofit'!$V$6,"")))&amp;IF(F83="Scenario1PBT7",'Deep retrofit'!$W$6,IF(F83="Scenario2PBT7",'Deep retrofit'!$X$6,IF(F83="Scenario3PBT7",'Deep retrofit'!$Y$6,"")))&amp;IF(F83="Scenario1PBT8",'Deep retrofit'!$Z$6,IF(F83="Scenario2PBT8",'Deep retrofit'!$AA$6,IF(F83="Scenario3PBT8",'Deep retrofit'!$AB$6,"")))&amp;IF(F83="Scenario1PBT9",'Deep retrofit'!$AC$6,IF(F83="Scenario2PBT9",'Deep retrofit'!$AD$6,IF(F83="Scenario3PBT9",'Deep retrofit'!$AE$6,"")))&amp;IF(F83="Scenario1PBT10",'Deep retrofit'!$AF$6,IF(F83="Scenario2PBT10",'Deep retrofit'!$AG$6,IF(F83="Scenario3PBT10",'Deep retrofit'!$AH$6,"")))&amp;IF(F83="Scenario1PBT11",'Deep retrofit'!$AI$6,IF(F83="Scenario2PBT11",'Deep retrofit'!$AJ$6,IF(F83="Scenario3PBT11",'Deep retrofit'!$AK$6,"")))&amp;IF(F83="Scenario1PBT12",'Deep retrofit'!$AL$6,IF(F83="Scenario2PBT12",'Deep retrofit'!$AM$6,IF(F83="Scenario3PBT12",'Deep retrofit'!$AN$6,"")))&amp;IF(F83="Scenario1PBT13",'Deep retrofit'!$AO$6,IF(F83="Scenario2PBT13",'Deep retrofit'!$AP$6,IF(F83="Scenario3PBT13",'Deep retrofit'!$AQ$6,"")))&amp;IF(F83="Scenario1PBT14",'Deep retrofit'!$AR$6,IF(F83="Scenario2PBT14",'Deep retrofit'!$AS$6,IF(F83="Scenario3PBT14",'Deep retrofit'!$AT$6,"")))&amp;IF(F83="Scenario1PBT15",'Deep retrofit'!$AU$6,IF(F83="Scenario2PBT15",'Deep retrofit'!$AV$6,IF(F83="Scenario3PBT15",'Deep retrofit'!$AW$6,"")))</f>
        <v/>
      </c>
      <c r="H83" s="117">
        <f t="shared" si="50"/>
        <v>0</v>
      </c>
      <c r="I83" s="178" t="str">
        <f>IF(F83="Scenario1PBT1",'Deep retrofit'!$E$16,IF(F83="Scenario2PBT1",'Deep retrofit'!$F$16,IF(F83="Scenario3PBT1",'Deep retrofit'!$G$16,"")))&amp;IF(F83="Scenario1PBT2",'Deep retrofit'!$H$16,IF(F83="Scenario2PBT2",'Deep retrofit'!$I$16,IF(F83="Scenario3PBT2",'Deep retrofit'!$J$16,"")))&amp;IF(F83="Scenario1PBT3",'Deep retrofit'!$K$16,IF(F83="Scenario2PBT3",'Deep retrofit'!$L$16,IF(F83="Scenario3PBT3",'Deep retrofit'!$M$16,"")))&amp;IF(F83="Scenario1PBT4",'Deep retrofit'!$N$16,IF(F83="Scenario2PBT4",'Deep retrofit'!$O$16,IF(F83="Scenario3PBT4",'Deep retrofit'!$P$16,"")))&amp;IF(F83="Scenario1PBT5",'Deep retrofit'!$Q$16,IF(F83="Scenario2PBT5",'Deep retrofit'!$R$16,IF(F83="Scenario3PBT5",'Deep retrofit'!$S$16,"")))&amp;IF(F83="Scenario1PBT6",'Deep retrofit'!$T$16,IF(F83="Scenario2PBT6",'Deep retrofit'!$U$16,IF(F83="Scenario3PBT6",'Deep retrofit'!$V$16,"")))&amp;IF(F83="Scenario1PBT7",'Deep retrofit'!$W$16,IF(F83="Scenario2PBT7",'Deep retrofit'!$X$16,IF(F83="Scenario3PBT7",'Deep retrofit'!$Y$16,"")))&amp;IF(F83="Scenario1PBT8",'Deep retrofit'!$Z$16,IF(F83="Scenario2PBT8",'Deep retrofit'!$AA$16,IF(F83="Scenario3PBT8",'Deep retrofit'!$AB$16,"")))&amp;IF(F83="Scenario1PBT9",'Deep retrofit'!$AC$16,IF(F83="Scenario2PBT9",'Deep retrofit'!$AD$16,IF(F83="Scenario3PBT9",'Deep retrofit'!$AE$16,"")))&amp;IF(F83="Scenario1PBT10",'Deep retrofit'!$AF$16,IF(F83="Scenario2PBT10",'Deep retrofit'!$AG$16,IF(F83="Scenario3PBT10",'Deep retrofit'!$AH$16,"")))&amp;IF(F83="Scenario1PBT11",'Deep retrofit'!$AI$16,IF(F83="Scenario2PBT11",'Deep retrofit'!$AJ$16,IF(F83="Scenario3PBT11",'Deep retrofit'!$AK$16,"")))&amp;IF(F83="Scenario1PBT12",'Deep retrofit'!$AL$16,IF(F83="Scenario2PBT12",'Deep retrofit'!$AM$16,IF(F83="Scenario3PBT12",'Deep retrofit'!$AN$16,"")))&amp;IF(F83="Scenario1PBT13",'Deep retrofit'!$AO$16,IF(F83="Scenario2PBT13",'Deep retrofit'!$AP$16,IF(F83="Scenario3PBT13",'Deep retrofit'!$AQ$16,"")))&amp;IF(F83="Scenario1PBT14",'Deep retrofit'!$AR$16,IF(F83="Scenario2PBT14",'Deep retrofit'!$AS$16,IF(F83="Scenario3PBT14",'Deep retrofit'!$AT$16,"")))&amp;IF(F83="Scenario1PBT15",'Deep retrofit'!$AU$16,IF(F83="Scenario2PBT15",'Deep retrofit'!$AV$16,IF(F83="Scenario3PBT15",'Deep retrofit'!$AW$16,"")))</f>
        <v/>
      </c>
      <c r="J83" s="117">
        <f t="shared" si="51"/>
        <v>0</v>
      </c>
      <c r="K83" s="117" t="str">
        <f>IF(F83="Scenario1PBT1",'Deep retrofit'!$E$18,IF(F83="Scenario2PBT1",'Deep retrofit'!$F$18,IF(F83="Scenario3PBT1",'Deep retrofit'!$G$18,"")))&amp;IF(F83="Scenario1PBT2",'Deep retrofit'!$H$18,IF(F83="Scenario2PBT2",'Deep retrofit'!$I$18,IF(F83="Scenario3PBT2",'Deep retrofit'!$J$18,"")))&amp;IF(F83="Scenario1PBT3",'Deep retrofit'!$K$18,IF(F83="Scenario2PBT3",'Deep retrofit'!$L$18,IF(F83="Scenario3PBT3",'Deep retrofit'!$M$18,"")))&amp;IF(F83="Scenario1PBT4",'Deep retrofit'!$N$18,IF(F83="Scenario2PBT4",'Deep retrofit'!$O$18,IF(F83="Scenario3PBT4",'Deep retrofit'!$P$18,"")))&amp;IF(F83="Scenario1PBT5",'Deep retrofit'!$Q$18,IF(F83="Scenario2PBT5",'Deep retrofit'!$R$18,IF(F83="Scenario3PBT5",'Deep retrofit'!$S$18,"")))&amp;IF(F83="Scenario1PBT6",'Deep retrofit'!$T$18,IF(F83="Scenario2PBT6",'Deep retrofit'!$U$18,IF(F83="Scenario3PBT6",'Deep retrofit'!$V$18,"")))&amp;IF(F83="Scenario1PBT7",'Deep retrofit'!$W$18,IF(F83="Scenario2PBT7",'Deep retrofit'!$X$18,IF(F83="Scenario3PBT7",'Deep retrofit'!$Y$18,"")))&amp;IF(F83="Scenario1PBT8",'Deep retrofit'!$Z$18,IF(F83="Scenario2PBT8",'Deep retrofit'!$AA$18,IF(F83="Scenario3PBT8",'Deep retrofit'!$AB$18,"")))&amp;IF(F83="Scenario1PBT9",'Deep retrofit'!$AC$18,IF(F83="Scenario2PBT9",'Deep retrofit'!$AD$18,IF(F83="Scenario3PBT9",'Deep retrofit'!$AE$18,"")))&amp;IF(F83="Scenario1PBT10",'Deep retrofit'!$AF$18,IF(F83="Scenario2PBT10",'Deep retrofit'!$AG$18,IF(F83="Scenario3PBT10",'Deep retrofit'!$AH$18,"")))&amp;IF(F83="Scenario1PBT11",'Deep retrofit'!$AI$18,IF(F83="Scenario2PBT11",'Deep retrofit'!$AJ$18,IF(F83="Scenario3PBT11",'Deep retrofit'!$AK$18,"")))&amp;IF(F83="Scenario1PBT12",'Deep retrofit'!$AL$18,IF(F83="Scenario2PBT12",'Deep retrofit'!$AM$18,IF(F83="Scenario3PBT12",'Deep retrofit'!$AN$18,"")))&amp;IF(F83="Scenario1PBT13",'Deep retrofit'!$AO$18,IF(F83="Scenario2PBT13",'Deep retrofit'!$AP$18,IF(F83="Scenario3PBT13",'Deep retrofit'!$AQ$18,"")))&amp;IF(F83="Scenario1PBT14",'Deep retrofit'!$AR$18,IF(F83="Scenario2PBT14",'Deep retrofit'!$AS$18,IF(F83="Scenario3PBT14",'Deep retrofit'!$AT$18,"")))&amp;IF(F83="Scenario1PBT15",'Deep retrofit'!$AU$18,IF(F83="Scenario2PBT15",'Deep retrofit'!$AV$18,IF(F83="Scenario3PBT15",'Deep retrofit'!$AW$18,"")))</f>
        <v/>
      </c>
      <c r="L83" s="117">
        <f t="shared" si="52"/>
        <v>0</v>
      </c>
      <c r="M83" s="117" t="str">
        <f>IF(F83="Scenario1PBT1",'Deep retrofit'!$E$20,IF(F83="Scenario2PBT1",'Deep retrofit'!$F$20,IF(F83="Scenario3PBT1",'Deep retrofit'!$G$20,"")))&amp;IF(F83="Scenario1PBT2",'Deep retrofit'!$H$20,IF(F83="Scenario2PBT2",'Deep retrofit'!$I$20,IF(F83="Scenario3PBT2",'Deep retrofit'!$J$20,"")))&amp;IF(F83="Scenario1PBT3",'Deep retrofit'!$K$20,IF(F83="Scenario2PBT3",'Deep retrofit'!$L$20,IF(F83="Scenario3PBT3",'Deep retrofit'!$M$20,"")))&amp;IF(F83="Scenario1PBT4",'Deep retrofit'!$N$20,IF(F83="Scenario2PBT4",'Deep retrofit'!$O$20,IF(F83="Scenario3PBT4",'Deep retrofit'!$P$20,"")))&amp;IF(F83="Scenario1PBT5",'Deep retrofit'!$Q$20,IF(F83="Scenario2PBT5",'Deep retrofit'!$R$20,IF(F83="Scenario3PBT5",'Deep retrofit'!$S$20,"")))&amp;IF(F83="Scenario1PBT6",'Deep retrofit'!$T$20,IF(F83="Scenario2PBT6",'Deep retrofit'!$U$20,IF(F83="Scenario3PBT6",'Deep retrofit'!$V$20,"")))&amp;IF(F83="Scenario1PBT7",'Deep retrofit'!$W$20,IF(F83="Scenario2PBT7",'Deep retrofit'!$X$20,IF(F83="Scenario3PBT7",'Deep retrofit'!$Y$20,"")))&amp;IF(F83="Scenario1PBT8",'Deep retrofit'!$Z$20,IF(F83="Scenario2PBT8",'Deep retrofit'!$AA$20,IF(F83="Scenario3PBT8",'Deep retrofit'!$AB$20,"")))&amp;IF(F83="Scenario1PBT9",'Deep retrofit'!$AC$20,IF(F83="Scenario2PBT9",'Deep retrofit'!$AD$20,IF(F83="Scenario3PBT9",'Deep retrofit'!$AE$20,"")))&amp;IF(F83="Scenario1PBT10",'Deep retrofit'!$AF$20,IF(F83="Scenario2PBT10",'Deep retrofit'!$AG$20,IF(F83="Scenario3PBT10",'Deep retrofit'!$AH$20,"")))&amp;IF(F83="Scenario1PBT11",'Deep retrofit'!$AI$20,IF(F83="Scenario2PBT11",'Deep retrofit'!$AJ$20,IF(F83="Scenario3PBT11",'Deep retrofit'!$AK$20,"")))&amp;IF(F83="Scenario1PBT12",'Deep retrofit'!$AL$20,IF(F83="Scenario2PBT12",'Deep retrofit'!$AM$20,IF(F83="Scenario3PBT12",'Deep retrofit'!$AN$20,"")))&amp;IF(F83="Scenario1PBT13",'Deep retrofit'!$AO$20,IF(F83="Scenario2PBT13",'Deep retrofit'!$AP$20,IF(F83="Scenario3PBT13",'Deep retrofit'!$AQ$20,"")))&amp;IF(F83="Scenario1PBT14",'Deep retrofit'!$AR$20,IF(F83="Scenario2PBT14",'Deep retrofit'!$AS$20,IF(F83="Scenario3PBT14",'Deep retrofit'!$AT$20,"")))&amp;IF(F83="Scenario1PBT15",'Deep retrofit'!$AU$20,IF(F83="Scenario2PBT15",'Deep retrofit'!$AV$20,IF(F83="Scenario3PBT15",'Deep retrofit'!$AW$20,"")))</f>
        <v/>
      </c>
      <c r="N83" s="118">
        <f t="shared" si="53"/>
        <v>0</v>
      </c>
      <c r="O83" s="206" t="str">
        <f>IF(F83="Scenario1PBT1",'Deep retrofit'!$E$23,IF(F83="Scenario2PBT1",'Deep retrofit'!$F$23,IF(F83="Scenario3PBT1",'Deep retrofit'!$G$23,"")))&amp;IF(F83="Scenario1PBT2",'Deep retrofit'!$H$23,IF(F83="Scenario2PBT2",'Deep retrofit'!$I$23,IF(F83="Scenario3PBT2",'Deep retrofit'!$J$23,"")))&amp;IF(F83="Scenario1PBT3",'Deep retrofit'!$K$23,IF(F83="Scenario2PBT3",'Deep retrofit'!$L$23,IF(F83="Scenario3PBT3",'Deep retrofit'!$M$23,"")))&amp;IF(F83="Scenario1PBT4",'Deep retrofit'!$N$23,IF(F83="Scenario2PBT4",'Deep retrofit'!$O$23,IF(F83="Scenario3PBT4",'Deep retrofit'!$P$23,"")))&amp;IF(F83="Scenario1PBT5",'Deep retrofit'!$Q$23,IF(F83="Scenario2PBT5",'Deep retrofit'!$R$23,IF(F83="Scenario3PBT5",'Deep retrofit'!$S$23,"")))&amp;IF(F83="Scenario1PBT6",'Deep retrofit'!$T$23,IF(F83="Scenario2PBT6",'Deep retrofit'!$U$23,IF(F83="Scenario3PBT6",'Deep retrofit'!$V$23,"")))&amp;IF(F83="Scenario1PBT7",'Deep retrofit'!$W$23,IF(F83="Scenario2PBT7",'Deep retrofit'!$X$23,IF(F83="Scenario3PBT7",'Deep retrofit'!$Y$23,"")))&amp;IF(F83="Scenario1PBT8",'Deep retrofit'!$Z$23,IF(F83="Scenario2PBT8",'Deep retrofit'!$AA$23,IF(F83="Scenario3PBT8",'Deep retrofit'!$AB$23,"")))&amp;IF(F83="Scenario1PBT9",'Deep retrofit'!$AC$23,IF(F83="Scenario2PBT9",'Deep retrofit'!$AD$23,IF(F83="Scenario3PBT9",'Deep retrofit'!$AE$23,"")))&amp;IF(F83="Scenario1PBT10",'Deep retrofit'!$AF$23,IF(F83="Scenario2PBT10",'Deep retrofit'!$AG$23,IF(F83="Scenario3PBT10",'Deep retrofit'!$AH$23,"")))&amp;IF(F83="Scenario1PBT11",'Deep retrofit'!$AI$23,IF(F83="Scenario2PBT11",'Deep retrofit'!$AJ$23,IF(F83="Scenario3PBT11",'Deep retrofit'!$AK$23,"")))&amp;IF(F83="Scenario1PBT12",'Deep retrofit'!$AL$23,IF(F83="Scenario2PBT12",'Deep retrofit'!$AM$23,IF(F83="Scenario3PBT12",'Deep retrofit'!$AN$23,"")))&amp;IF(F83="Scenario1PBT13",'Deep retrofit'!$AO$23,IF(F83="Scenario2PBT13",'Deep retrofit'!$AP$23,IF(F83="Scenario3PBT13",'Deep retrofit'!$AQ$23,"")))&amp;IF(F83="Scenario1PBT14",'Deep retrofit'!$AR$23,IF(F83="Scenario2PBT14",'Deep retrofit'!$AS$23,IF(F83="Scenario3PBT14",'Deep retrofit'!$AT$23,"")))&amp;IF(F83="Scenario1PBT15",'Deep retrofit'!$AU$23,IF(F83="Scenario2PBT15",'Deep retrofit'!$AV$23,IF(F83="Scenario3PBT15",'Deep retrofit'!$AW$23,"")))</f>
        <v/>
      </c>
      <c r="P83" s="117">
        <f t="shared" si="54"/>
        <v>0</v>
      </c>
      <c r="Q83" s="117" t="str">
        <f>IF(F83="Scenario1PBT1",'Deep retrofit'!$E$25,IF(F83="Scenario2PBT1",'Deep retrofit'!$F$25,IF(F83="Scenario3PBT1",'Deep retrofit'!$G$25,"")))&amp;IF(F83="Scenario1PBT2",'Deep retrofit'!$H$25,IF(F83="Scenario2PBT2",'Deep retrofit'!$I$25,IF(F83="Scenario3PBT2",'Deep retrofit'!$J$25,"")))&amp;IF(F83="Scenario1PBT3",'Deep retrofit'!$K$25,IF(F83="Scenario2PBT3",'Deep retrofit'!$L$25,IF(F83="Scenario3PBT3",'Deep retrofit'!$M$25,"")))&amp;IF(F83="Scenario1PBT4",'Deep retrofit'!$N$25,IF(F83="Scenario2PBT4",'Deep retrofit'!$O$25,IF(F83="Scenario3PBT4",'Deep retrofit'!$P$25,"")))&amp;IF(F83="Scenario1PBT5",'Deep retrofit'!$Q$25,IF(F83="Scenario2PBT5",'Deep retrofit'!$R$25,IF(F83="Scenario3PBT5",'Deep retrofit'!$S$25,"")))&amp;IF(F83="Scenario1PBT6",'Deep retrofit'!$T$25,IF(F83="Scenario2PBT6",'Deep retrofit'!$U$25,IF(F83="Scenario3PBT6",'Deep retrofit'!$V$25,"")))&amp;IF(F83="Scenario1PBT7",'Deep retrofit'!$W$25,IF(F83="Scenario2PBT7",'Deep retrofit'!$X$25,IF(F83="Scenario3PBT7",'Deep retrofit'!$Y$25,"")))&amp;IF(F83="Scenario1PBT8",'Deep retrofit'!$Z$25,IF(F83="Scenario2PBT8",'Deep retrofit'!$AA$25,IF(F83="Scenario3PBT8",'Deep retrofit'!$AB$25,"")))&amp;IF(F83="Scenario1PBT9",'Deep retrofit'!$AC$25,IF(F83="Scenario2PBT9",'Deep retrofit'!$AD$25,IF(F83="Scenario3PBT9",'Deep retrofit'!$AE$25,"")))&amp;IF(F83="Scenario1PBT10",'Deep retrofit'!$AF$25,IF(F83="Scenario2PBT10",'Deep retrofit'!$AG$25,IF(F83="Scenario3PBT10",'Deep retrofit'!$AH$25,"")))&amp;IF(F83="Scenario1PBT11",'Deep retrofit'!$AI$25,IF(F83="Scenario2PBT11",'Deep retrofit'!$AJ$25,IF(F83="Scenario3PBT11",'Deep retrofit'!$AK$25,"")))&amp;IF(F83="Scenario1PBT12",'Deep retrofit'!$AL$25,IF(F83="Scenario2PBT12",'Deep retrofit'!$AM$25,IF(F83="Scenario3PBT12",'Deep retrofit'!$AN$25,"")))&amp;IF(F83="Scenario1PBT13",'Deep retrofit'!$AO$25,IF(F83="Scenario2PBT13",'Deep retrofit'!$AP$25,IF(F83="Scenario3PBT13",'Deep retrofit'!$AQ$25,"")))&amp;IF(F83="Scenario1PBT14",'Deep retrofit'!$AR$25,IF(F83="Scenario2PBT14",'Deep retrofit'!$AS$25,IF(F83="Scenario3PBT14",'Deep retrofit'!$AT$25,"")))&amp;IF(F83="Scenario1PBT15",'Deep retrofit'!$AU$25,IF(F83="Scenario2PBT15",'Deep retrofit'!$AV$25,IF(F83="Scenario3PBT15",'Deep retrofit'!$AW$25,"")))</f>
        <v/>
      </c>
      <c r="R83" s="117">
        <f t="shared" si="55"/>
        <v>0</v>
      </c>
      <c r="S83" s="117" t="str">
        <f>IF(F83="Scenario1PBT1",'Deep retrofit'!$E$27,IF(F83="Scenario2PBT1",'Deep retrofit'!$F$27,IF(F83="Scenario3PBT1",'Deep retrofit'!$G$27,"")))&amp;IF(F83="Scenario1PBT2",'Deep retrofit'!$H$27,IF(F83="Scenario2PBT2",'Deep retrofit'!$I$27,IF(F83="Scenario3PBT2",'Deep retrofit'!$J$27,"")))&amp;IF(F83="Scenario1PBT3",'Deep retrofit'!$K$27,IF(F83="Scenario2PBT3",'Deep retrofit'!$L$27,IF(F83="Scenario3PBT3",'Deep retrofit'!$M$27,"")))&amp;IF(F83="Scenario1PBT4",'Deep retrofit'!$N$27,IF(F83="Scenario2PBT4",'Deep retrofit'!$O$27,IF(F83="Scenario3PBT4",'Deep retrofit'!$P$27,"")))&amp;IF(F83="Scenario1PBT5",'Deep retrofit'!$Q$27,IF(F83="Scenario2PBT5",'Deep retrofit'!$R$27,IF(F83="Scenario3PBT5",'Deep retrofit'!$S$27,"")))&amp;IF(F83="Scenario1PBT6",'Deep retrofit'!$T$27,IF(F83="Scenario2PBT6",'Deep retrofit'!$U$27,IF(F83="Scenario3PBT6",'Deep retrofit'!$V$27,"")))&amp;IF(F83="Scenario1PBT7",'Deep retrofit'!$W$27,IF(F83="Scenario2PBT7",'Deep retrofit'!$X$27,IF(F83="Scenario3PBT7",'Deep retrofit'!$Y$27,"")))&amp;IF(F83="Scenario1PBT8",'Deep retrofit'!$Z$27,IF(F83="Scenario2PBT8",'Deep retrofit'!$AA$27,IF(F83="Scenario3PBT8",'Deep retrofit'!$AB$27,"")))&amp;IF(F83="Scenario1PBT9",'Deep retrofit'!$AC$27,IF(F83="Scenario2PBT9",'Deep retrofit'!$AD$27,IF(F83="Scenario3PBT9",'Deep retrofit'!$AE$27,"")))&amp;IF(F83="Scenario1PBT10",'Deep retrofit'!$AF$27,IF(F83="Scenario2PBT10",'Deep retrofit'!$AG$27,IF(F83="Scenario3PBT10",'Deep retrofit'!$AH$27,"")))&amp;IF(F83="Scenario1PBT11",'Deep retrofit'!$AI$27,IF(F83="Scenario2PBT11",'Deep retrofit'!$AJ$27,IF(F83="Scenario3PBT11",'Deep retrofit'!$AK$27,"")))&amp;IF(F83="Scenario1PBT12",'Deep retrofit'!$AL$27,IF(F83="Scenario2PBT12",'Deep retrofit'!$AM$27,IF(F83="Scenario3PBT12",'Deep retrofit'!$AN$27,"")))&amp;IF(F83="Scenario1PBT13",'Deep retrofit'!$AO$27,IF(F83="Scenario2PBT13",'Deep retrofit'!$AP$27,IF(F83="Scenario3PBT13",'Deep retrofit'!$AQ$27,"")))&amp;IF(F83="Scenario1PBT14",'Deep retrofit'!$AR$27,IF(F83="Scenario2PBT14",'Deep retrofit'!$AS$27,IF(F83="Scenario3PBT14",'Deep retrofit'!$AT$27,"")))&amp;IF(F83="Scenario1PBT15",'Deep retrofit'!$AU$27,IF(F83="Scenario2PBT15",'Deep retrofit'!$AV$27,IF(F83="Scenario3PBT15",'Deep retrofit'!$AW$27,"")))</f>
        <v/>
      </c>
      <c r="T83" s="207">
        <f t="shared" si="56"/>
        <v>0</v>
      </c>
      <c r="U83" s="206" t="str">
        <f>IF(F83="Scenario1PBT1",'Deep retrofit'!$E$38,IF(F83="Scenario2PBT1",'Deep retrofit'!$F$38,IF(F83="Scenario3PBT1",'Deep retrofit'!$G$38,"")))&amp;IF(F83="Scenario1PBT2",'Deep retrofit'!$H$38,IF(F83="Scenario2PBT2",'Deep retrofit'!$I$38,IF(F83="Scenario3PBT2",'Deep retrofit'!$J$38,"")))&amp;IF(F83="Scenario1PBT3",'Deep retrofit'!$K$38,IF(F83="Scenario2PBT3",'Deep retrofit'!$L$38,IF(F83="Scenario3PBT3",'Deep retrofit'!$M$38,"")))&amp;IF(F83="Scenario1PBT4",'Deep retrofit'!$N$38,IF(F83="Scenario2PBT4",'Deep retrofit'!$O$38,IF(F83="Scenario3PBT4",'Deep retrofit'!$P$38,"")))&amp;IF(F83="Scenario1PBT5",'Deep retrofit'!$Q$38,IF(F83="Scenario2PBT5",'Deep retrofit'!$R$38,IF(F83="Scenario3PBT5",'Deep retrofit'!$S$38,"")))&amp;IF(F83="Scenario1PBT6",'Deep retrofit'!$T$38,IF(F83="Scenario2PBT6",'Deep retrofit'!$U$38,IF(F83="Scenario3PBT6",'Deep retrofit'!$V$38,"")))&amp;IF(F83="Scenario1PBT7",'Deep retrofit'!$W$38,IF(F83="Scenario2PBT7",'Deep retrofit'!$X$38,IF(F83="Scenario3PBT7",'Deep retrofit'!$Y$38,"")))&amp;IF(F83="Scenario1PBT8",'Deep retrofit'!$Z$38,IF(F83="Scenario2PBT8",'Deep retrofit'!$AA$38,IF(F83="Scenario3PBT8",'Deep retrofit'!$AB$38,"")))&amp;IF(F83="Scenario1PBT9",'Deep retrofit'!$AC$38,IF(F83="Scenario2PBT9",'Deep retrofit'!$AD$38,IF(F83="Scenario3PBT9",'Deep retrofit'!$AE$38,"")))&amp;IF(F83="Scenario1PBT10",'Deep retrofit'!$AF$38,IF(F83="Scenario2PBT10",'Deep retrofit'!$AG$38,IF(F83="Scenario3PBT10",'Deep retrofit'!$AH$38,"")))&amp;IF(F83="Scenario1PBT11",'Deep retrofit'!$AI$38,IF(F83="Scenario2PBT11",'Deep retrofit'!$AJ$38,IF(F83="Scenario3PBT11",'Deep retrofit'!$AK$38,"")))&amp;IF(F83="Scenario1PBT12",'Deep retrofit'!$AL$38,IF(F83="Scenario2PBT12",'Deep retrofit'!$AM$38,IF(F83="Scenario3PBT12",'Deep retrofit'!$AN$38,"")))&amp;IF(F83="Scenario1PBT13",'Deep retrofit'!$AO$38,IF(F83="Scenario2PBT13",'Deep retrofit'!$AP$38,IF(F83="Scenario3PBT13",'Deep retrofit'!$AQ$38,"")))&amp;IF(F83="Scenario1PBT14",'Deep retrofit'!$AR$38,IF(F83="Scenario2PBT14",'Deep retrofit'!$AS$38,IF(F83="Scenario3PBT14",'Deep retrofit'!$AT$38,"")))&amp;IF(F83="Scenario1PBT15",'Deep retrofit'!$AU$38,IF(F83="Scenario2PBT15",'Deep retrofit'!$AV$38,IF(F83="Scenario3PBT15",'Deep retrofit'!$AW$38,"")))</f>
        <v/>
      </c>
      <c r="V83" s="117">
        <f t="shared" si="57"/>
        <v>0</v>
      </c>
      <c r="W83" s="117" t="str">
        <f>IF(F83="Scenario1PBT1",'Deep retrofit'!$E$40,IF(F83="Scenario2PBT1",'Deep retrofit'!$F$40,IF(F83="Scenario3PBT1",'Deep retrofit'!$G$40,"")))&amp;IF(F83="Scenario1PBT2",'Deep retrofit'!$H$40,IF(F83="Scenario2PBT2",'Deep retrofit'!$I$40,IF(F83="Scenario3PBT2",'Deep retrofit'!$J$40,"")))&amp;IF(F83="Scenario1PBT3",'Deep retrofit'!$K$40,IF(F83="Scenario2PBT3",'Deep retrofit'!$L$40,IF(F83="Scenario3PBT3",'Deep retrofit'!$M$40,"")))&amp;IF(F83="Scenario1PBT4",'Deep retrofit'!$N$40,IF(F83="Scenario2PBT4",'Deep retrofit'!$O$40,IF(F83="Scenario3PBT4",'Deep retrofit'!$P$40,"")))&amp;IF(F83="Scenario1PBT5",'Deep retrofit'!$Q$40,IF(F83="Scenario2PBT5",'Deep retrofit'!$R$40,IF(F83="Scenario3PBT5",'Deep retrofit'!$S$40,"")))&amp;IF(F83="Scenario1PBT6",'Deep retrofit'!$T$40,IF(F83="Scenario2PBT6",'Deep retrofit'!$U$40,IF(F83="Scenario3PBT6",'Deep retrofit'!$V$40,"")))&amp;IF(F83="Scenario1PBT7",'Deep retrofit'!$W$40,IF(F83="Scenario2PBT7",'Deep retrofit'!$X$40,IF(F83="Scenario3PBT7",'Deep retrofit'!$Y$40,"")))&amp;IF(F83="Scenario1PBT8",'Deep retrofit'!$Z$40,IF(F83="Scenario2PBT8",'Deep retrofit'!$AA$40,IF(F83="Scenario3PBT8",'Deep retrofit'!$AB$40,"")))&amp;IF(F83="Scenario1PBT9",'Deep retrofit'!$AC$40,IF(F83="Scenario2PBT9",'Deep retrofit'!$AD$40,IF(F83="Scenario3PBT9",'Deep retrofit'!$AE$40,"")))&amp;IF(F83="Scenario1PBT10",'Deep retrofit'!$AF$40,IF(F83="Scenario2PBT10",'Deep retrofit'!$AG$40,IF(F83="Scenario3PBT10",'Deep retrofit'!$AH$40,"")))&amp;IF(F83="Scenario1PBT11",'Deep retrofit'!$AI$40,IF(F83="Scenario2PBT11",'Deep retrofit'!$AJ$40,IF(F83="Scenario3PBT11",'Deep retrofit'!$AK$40,"")))&amp;IF(F83="Scenario1PBT12",'Deep retrofit'!$AL$40,IF(F83="Scenario2PBT12",'Deep retrofit'!$AM$40,IF(F83="Scenario3PBT12",'Deep retrofit'!$AN$40,"")))&amp;IF(F83="Scenario1PBT13",'Deep retrofit'!$AO$40,IF(F83="Scenario2PBT13",'Deep retrofit'!$AP$40,IF(F83="Scenario3PBT13",'Deep retrofit'!$AQ$40,"")))&amp;IF(F83="Scenario1PBT14",'Deep retrofit'!$AR$40,IF(F83="Scenario2PBT14",'Deep retrofit'!$AS$40,IF(F83="Scenario3PBT14",'Deep retrofit'!$AT$40,"")))&amp;IF(F83="Scenario1PBT15",'Deep retrofit'!$AU$40,IF(F83="Scenario2PBT15",'Deep retrofit'!$AV$40,IF(F83="Scenario3PBT15",'Deep retrofit'!$AW$40,"")))</f>
        <v/>
      </c>
      <c r="X83" s="117">
        <f t="shared" si="58"/>
        <v>0</v>
      </c>
      <c r="Y83" s="117" t="str">
        <f>IF(F83="Scenario1PBT1",'Deep retrofit'!$E$42,IF(F83="Scenario2PBT1",'Deep retrofit'!$F$42,IF(F83="Scenario3PBT1",'Deep retrofit'!$G$42,"")))&amp;IF(F83="Scenario1PBT2",'Deep retrofit'!$H$42,IF(F83="Scenario2PBT2",'Deep retrofit'!$I$42,IF(F83="Scenario3PBT2",'Deep retrofit'!$J$42,"")))&amp;IF(F83="Scenario1PBT3",'Deep retrofit'!$K$42,IF(F83="Scenario2PBT3",'Deep retrofit'!$L$42,IF(F83="Scenario3PBT3",'Deep retrofit'!$M$42,"")))&amp;IF(F83="Scenario1PBT4",'Deep retrofit'!$N$42,IF(F83="Scenario2PBT4",'Deep retrofit'!$O$42,IF(F83="Scenario3PBT4",'Deep retrofit'!$P$42,"")))&amp;IF(F83="Scenario1PBT5",'Deep retrofit'!$Q$42,IF(F83="Scenario2PBT5",'Deep retrofit'!$R$42,IF(F83="Scenario3PBT5",'Deep retrofit'!$S$42,"")))&amp;IF(F83="Scenario1PBT6",'Deep retrofit'!$T$42,IF(F83="Scenario2PBT6",'Deep retrofit'!$U$42,IF(F83="Scenario3PBT6",'Deep retrofit'!$V$42,"")))&amp;IF(F83="Scenario1PBT7",'Deep retrofit'!$W$42,IF(F83="Scenario2PBT7",'Deep retrofit'!$X$42,IF(F83="Scenario3PBT7",'Deep retrofit'!$Y$42,"")))&amp;IF(F83="Scenario1PBT8",'Deep retrofit'!$Z$42,IF(F83="Scenario2PBT8",'Deep retrofit'!$AA$42,IF(F83="Scenario3PBT8",'Deep retrofit'!$AB$42,"")))&amp;IF(F83="Scenario1PBT9",'Deep retrofit'!$AC$42,IF(F83="Scenario2PBT9",'Deep retrofit'!$AD$42,IF(F83="Scenario3PBT9",'Deep retrofit'!$AE$42,"")))&amp;IF(F83="Scenario1PBT10",'Deep retrofit'!$AF$42,IF(F83="Scenario2PBT10",'Deep retrofit'!$AG$42,IF(F83="Scenario3PBT10",'Deep retrofit'!$AH$42,"")))&amp;IF(F83="Scenario1PBT11",'Deep retrofit'!$AI$42,IF(F83="Scenario2PBT11",'Deep retrofit'!$AJ$42,IF(F83="Scenario3PBT11",'Deep retrofit'!$AK$42,"")))&amp;IF(F83="Scenario1PBT12",'Deep retrofit'!$AL$42,IF(F83="Scenario2PBT12",'Deep retrofit'!$AM$42,IF(F83="Scenario3PBT12",'Deep retrofit'!$AN$42,"")))&amp;IF(F83="Scenario1PBT13",'Deep retrofit'!$AO$42,IF(F83="Scenario2PBT13",'Deep retrofit'!$AP$42,IF(F83="Scenario3PBT13",'Deep retrofit'!$AQ$42,"")))&amp;IF(F83="Scenario1PBT14",'Deep retrofit'!$AR$42,IF(F83="Scenario2PBT14",'Deep retrofit'!$AS$42,IF(F83="Scenario3PBT14",'Deep retrofit'!$AT$42,"")))&amp;IF(F83="Scenario1PBT15",'Deep retrofit'!$AU$42,IF(F83="Scenario2PBT15",'Deep retrofit'!$AV$42,IF(F83="Scenario3PBT15",'Deep retrofit'!$AW$42,"")))</f>
        <v/>
      </c>
      <c r="Z83" s="117">
        <f t="shared" si="59"/>
        <v>0</v>
      </c>
      <c r="AA83" s="269" t="str">
        <f>IF(F83="Scenario1PBT1",'Deep retrofit'!$E$101,IF(F83="Scenario2PBT1",'Deep retrofit'!$F$101,IF(F83="Scenario3PBT1",'Deep retrofit'!$G$101,"")))&amp;IF(F83="Scenario1PBT2",'Deep retrofit'!$H$101,IF(F83="Scenario2PBT2",'Deep retrofit'!$I$101,IF(F83="Scenario3PBT2",'Deep retrofit'!$J$101,"")))&amp;IF(F83="Scenario1PBT3",'Deep retrofit'!$K$101,IF(F83="Scenario2PBT3",'Deep retrofit'!$L$101,IF(F83="Scenario3PBT3",'Deep retrofit'!$M$101,"")))&amp;IF(F83="Scenario1PBT4",'Deep retrofit'!$N$101,IF(F83="Scenario2PBT4",'Deep retrofit'!$O$101,IF(F83="Scenario3PBT4",'Deep retrofit'!$P$101,"")))&amp;IF(F83="Scenario1PBT5",'Deep retrofit'!$Q$101,IF(F83="Scenario2PBT5",'Deep retrofit'!$R$101,IF(F83="Scenario3PBT5",'Deep retrofit'!$S$101,"")))&amp;IF(F83="Scenario1PBT6",'Deep retrofit'!$T$101,IF(F83="Scenario2PBT6",'Deep retrofit'!$U$101,IF(F83="Scenario3PBT6",'Deep retrofit'!$V$101,"")))&amp;IF(F83="Scenario1PBT7",'Deep retrofit'!$W$101,IF(F83="Scenario2PBT7",'Deep retrofit'!$X$101,IF(F83="Scenario3PBT7",'Deep retrofit'!$Y$101,"")))&amp;IF(F83="Scenario1PBT8",'Deep retrofit'!$Z$101,IF(F83="Scenario2PBT8",'Deep retrofit'!$AA$101,IF(F83="Scenario3PBT8",'Deep retrofit'!$AB$101,"")))&amp;IF(F83="Scenario1PBT9",'Deep retrofit'!$AC$101,IF(F83="Scenario2PBT9",'Deep retrofit'!$AD$101,IF(F83="Scenario3PBT9",'Deep retrofit'!$AE$101,"")))&amp;IF(F83="Scenario1PBT10",'Deep retrofit'!$AF$101,IF(F83="Scenario2PBT10",'Deep retrofit'!$AG$101,IF(F83="Scenario3PBT10",'Deep retrofit'!$AH$101,"")))&amp;IF(F83="Scenario1PBT11",'Deep retrofit'!$AI$101,IF(F83="Scenario2PBT11",'Deep retrofit'!$AJ$101,IF(F83="Scenario3PBT11",'Deep retrofit'!$AK$101,"")))&amp;IF(F83="Scenario1PBT12",'Deep retrofit'!$AL$101,IF(F83="Scenario2PBT12",'Deep retrofit'!$AM$101,IF(F83="Scenario3PBT12",'Deep retrofit'!$AN$101,"")))&amp;IF(F83="Scenario1PBT13",'Deep retrofit'!$AO$101,IF(F83="Scenario2PBT13",'Deep retrofit'!$AP$101,IF(F83="Scenario3PBT13",'Deep retrofit'!$AQ$101,"")))&amp;IF(F83="Scenario1PBT14",'Deep retrofit'!$AR$101,IF(F83="Scenario2PBT14",'Deep retrofit'!$AS$101,IF(F83="Scenario3PBT14",'Deep retrofit'!$AT$101,"")))&amp;IF(F83="Scenario1PBT15",'Deep retrofit'!$AU$101,IF(F83="Scenario2PBT15",'Deep retrofit'!$AV$101,IF(F83="Scenario3PBT15",'Deep retrofit'!$AW$101,"")))</f>
        <v/>
      </c>
      <c r="AB83" s="203">
        <f t="shared" si="60"/>
        <v>0</v>
      </c>
      <c r="AC83" s="372" t="str">
        <f t="shared" si="61"/>
        <v/>
      </c>
      <c r="AD83" s="353">
        <f>IF(AC83="",IFERROR('Projection_Base-case'!G84-G83,0),0)</f>
        <v>0</v>
      </c>
      <c r="AE83" s="350">
        <f t="shared" si="37"/>
        <v>0</v>
      </c>
      <c r="AF83" s="361">
        <f>IFERROR(100*AD83/'Projection_Base-case'!G84,0)</f>
        <v>0</v>
      </c>
      <c r="AG83" s="352">
        <f>IF(AC83="",IFERROR('Projection_Base-case'!I84-I83,0),0)</f>
        <v>0</v>
      </c>
      <c r="AH83" s="353">
        <f t="shared" si="38"/>
        <v>0</v>
      </c>
      <c r="AI83" s="361">
        <f>IFERROR(100*AG83/'Projection_Base-case'!I84,0)</f>
        <v>0</v>
      </c>
      <c r="AJ83" s="352">
        <f>IF(AC83="",IFERROR('Projection_Base-case'!K84-K83,0),0)</f>
        <v>0</v>
      </c>
      <c r="AK83" s="353">
        <f t="shared" si="39"/>
        <v>0</v>
      </c>
      <c r="AL83" s="361">
        <f>IFERROR(100*AJ83/'Projection_Base-case'!K84,0)</f>
        <v>0</v>
      </c>
      <c r="AM83" s="352">
        <f>-IF(AC83="",IFERROR('Projection_Base-case'!M84-M83,0),0)</f>
        <v>0</v>
      </c>
      <c r="AN83" s="353">
        <f t="shared" si="40"/>
        <v>0</v>
      </c>
      <c r="AO83" s="354">
        <f>IFERROR(IF('Projection_Base-case'!N84&gt;0,100*AN83/'Projection_Base-case'!N84,100*AN83/N83),0)</f>
        <v>0</v>
      </c>
      <c r="AP83" s="355">
        <f>IF(AC83="",IFERROR('Projection_Base-case'!O84-O83,0),0)</f>
        <v>0</v>
      </c>
      <c r="AQ83" s="356">
        <f t="shared" si="41"/>
        <v>0</v>
      </c>
      <c r="AR83" s="356">
        <f>IFERROR(100*AP83/'Projection_Base-case'!O84,0)</f>
        <v>0</v>
      </c>
      <c r="AS83" s="355">
        <f>IF(AC83="",IFERROR('Projection_Base-case'!Q84-Q83,0),0)</f>
        <v>0</v>
      </c>
      <c r="AT83" s="356">
        <f t="shared" si="42"/>
        <v>0</v>
      </c>
      <c r="AU83" s="356">
        <f>IFERROR(100*AS83/'Projection_Base-case'!Q84,0)</f>
        <v>0</v>
      </c>
      <c r="AV83" s="355">
        <f>IF(AC83="",IFERROR('Projection_Base-case'!S84-S83,0),0)</f>
        <v>0</v>
      </c>
      <c r="AW83" s="356">
        <f t="shared" si="43"/>
        <v>0</v>
      </c>
      <c r="AX83" s="357">
        <f>IFERROR(100*AV83/'Projection_Base-case'!S84,0)</f>
        <v>0</v>
      </c>
      <c r="AY83" s="358">
        <f>IF(AC83="",IFERROR('Projection_Base-case'!U84-U83,0),0)</f>
        <v>0</v>
      </c>
      <c r="AZ83" s="359">
        <f t="shared" si="44"/>
        <v>0</v>
      </c>
      <c r="BA83" s="359">
        <f>IFERROR(100*AY83/'Projection_Base-case'!U84,0)</f>
        <v>0</v>
      </c>
      <c r="BB83" s="358">
        <f>IF(AC83="",IFERROR('Projection_Base-case'!W84-W83,0),0)</f>
        <v>0</v>
      </c>
      <c r="BC83" s="359">
        <f t="shared" si="45"/>
        <v>0</v>
      </c>
      <c r="BD83" s="359">
        <f>IFERROR(100*BB83/'Projection_Base-case'!W84,0)</f>
        <v>0</v>
      </c>
      <c r="BE83" s="358">
        <f>IF(AC83="",IFERROR('Projection_Base-case'!Y84-Y83,0),0)</f>
        <v>0</v>
      </c>
      <c r="BF83" s="359">
        <f t="shared" si="46"/>
        <v>0</v>
      </c>
      <c r="BG83" s="359">
        <f>IFERROR(100*BE83/'Projection_Base-case'!Y84,0)</f>
        <v>0</v>
      </c>
      <c r="BH83" s="359">
        <f t="shared" si="47"/>
        <v>0</v>
      </c>
      <c r="BI83" s="360">
        <f t="shared" si="48"/>
        <v>0</v>
      </c>
    </row>
    <row r="84" spans="1:61" ht="15.6">
      <c r="A84" s="205">
        <v>80</v>
      </c>
      <c r="B84" s="347">
        <f>IF('Projection_Base-case'!B85&lt;&gt;"",'Projection_Base-case'!B85,0)</f>
        <v>0</v>
      </c>
      <c r="C84" s="347">
        <f>IF('Projection_Base-case'!C85&lt;&gt;"",'Projection_Base-case'!C85,0)</f>
        <v>0</v>
      </c>
      <c r="D84" s="347">
        <f>IF('Projection_Base-case'!D85&lt;&gt;"",'Projection_Base-case'!D85,0)</f>
        <v>0</v>
      </c>
      <c r="E84" s="346"/>
      <c r="F84" s="202" t="str">
        <f t="shared" si="49"/>
        <v>0</v>
      </c>
      <c r="G84" s="177" t="str">
        <f>IF(F84="Scenario1PBT1",'Deep retrofit'!$E$6,IF(F84="Scenario2PBT1",'Deep retrofit'!$F$6,IF(F84="Scenario3PBT1",'Deep retrofit'!$G$6,"")))&amp;IF(F84="Scenario1PBT2",'Deep retrofit'!$H$6,IF(F84="Scenario2PBT2",'Deep retrofit'!$I$6,IF(F84="Scenario3PBT2",'Deep retrofit'!$J$6,"")))&amp;IF(F84="Scenario1PBT3",'Deep retrofit'!$K$6,IF(F84="Scenario2PBT3",'Deep retrofit'!$L$6,IF(F84="Scenario3PBT3",'Deep retrofit'!$M$6,"")))&amp;IF(F84="Scenario1PBT4",'Deep retrofit'!$N$6,IF(F84="Scenario2PBT4",'Deep retrofit'!$O$6,IF(F84="Scenario3PBT4",'Deep retrofit'!$P$6,"")))&amp;IF(F84="Scenario1PBT5",'Deep retrofit'!$Q$6,IF(F84="Scenario2PBT5",'Deep retrofit'!$R$6,IF(F84="Scenario3PBT5",'Deep retrofit'!$S$6,"")))&amp;IF(F84="Scenario1PBT6",'Deep retrofit'!$T$6,IF(F84="Scenario2PBT6",'Deep retrofit'!$U$6,IF(F84="Scenario3PBT6",'Deep retrofit'!$V$6,"")))&amp;IF(F84="Scenario1PBT7",'Deep retrofit'!$W$6,IF(F84="Scenario2PBT7",'Deep retrofit'!$X$6,IF(F84="Scenario3PBT7",'Deep retrofit'!$Y$6,"")))&amp;IF(F84="Scenario1PBT8",'Deep retrofit'!$Z$6,IF(F84="Scenario2PBT8",'Deep retrofit'!$AA$6,IF(F84="Scenario3PBT8",'Deep retrofit'!$AB$6,"")))&amp;IF(F84="Scenario1PBT9",'Deep retrofit'!$AC$6,IF(F84="Scenario2PBT9",'Deep retrofit'!$AD$6,IF(F84="Scenario3PBT9",'Deep retrofit'!$AE$6,"")))&amp;IF(F84="Scenario1PBT10",'Deep retrofit'!$AF$6,IF(F84="Scenario2PBT10",'Deep retrofit'!$AG$6,IF(F84="Scenario3PBT10",'Deep retrofit'!$AH$6,"")))&amp;IF(F84="Scenario1PBT11",'Deep retrofit'!$AI$6,IF(F84="Scenario2PBT11",'Deep retrofit'!$AJ$6,IF(F84="Scenario3PBT11",'Deep retrofit'!$AK$6,"")))&amp;IF(F84="Scenario1PBT12",'Deep retrofit'!$AL$6,IF(F84="Scenario2PBT12",'Deep retrofit'!$AM$6,IF(F84="Scenario3PBT12",'Deep retrofit'!$AN$6,"")))&amp;IF(F84="Scenario1PBT13",'Deep retrofit'!$AO$6,IF(F84="Scenario2PBT13",'Deep retrofit'!$AP$6,IF(F84="Scenario3PBT13",'Deep retrofit'!$AQ$6,"")))&amp;IF(F84="Scenario1PBT14",'Deep retrofit'!$AR$6,IF(F84="Scenario2PBT14",'Deep retrofit'!$AS$6,IF(F84="Scenario3PBT14",'Deep retrofit'!$AT$6,"")))&amp;IF(F84="Scenario1PBT15",'Deep retrofit'!$AU$6,IF(F84="Scenario2PBT15",'Deep retrofit'!$AV$6,IF(F84="Scenario3PBT15",'Deep retrofit'!$AW$6,"")))</f>
        <v/>
      </c>
      <c r="H84" s="117">
        <f t="shared" si="50"/>
        <v>0</v>
      </c>
      <c r="I84" s="178" t="str">
        <f>IF(F84="Scenario1PBT1",'Deep retrofit'!$E$16,IF(F84="Scenario2PBT1",'Deep retrofit'!$F$16,IF(F84="Scenario3PBT1",'Deep retrofit'!$G$16,"")))&amp;IF(F84="Scenario1PBT2",'Deep retrofit'!$H$16,IF(F84="Scenario2PBT2",'Deep retrofit'!$I$16,IF(F84="Scenario3PBT2",'Deep retrofit'!$J$16,"")))&amp;IF(F84="Scenario1PBT3",'Deep retrofit'!$K$16,IF(F84="Scenario2PBT3",'Deep retrofit'!$L$16,IF(F84="Scenario3PBT3",'Deep retrofit'!$M$16,"")))&amp;IF(F84="Scenario1PBT4",'Deep retrofit'!$N$16,IF(F84="Scenario2PBT4",'Deep retrofit'!$O$16,IF(F84="Scenario3PBT4",'Deep retrofit'!$P$16,"")))&amp;IF(F84="Scenario1PBT5",'Deep retrofit'!$Q$16,IF(F84="Scenario2PBT5",'Deep retrofit'!$R$16,IF(F84="Scenario3PBT5",'Deep retrofit'!$S$16,"")))&amp;IF(F84="Scenario1PBT6",'Deep retrofit'!$T$16,IF(F84="Scenario2PBT6",'Deep retrofit'!$U$16,IF(F84="Scenario3PBT6",'Deep retrofit'!$V$16,"")))&amp;IF(F84="Scenario1PBT7",'Deep retrofit'!$W$16,IF(F84="Scenario2PBT7",'Deep retrofit'!$X$16,IF(F84="Scenario3PBT7",'Deep retrofit'!$Y$16,"")))&amp;IF(F84="Scenario1PBT8",'Deep retrofit'!$Z$16,IF(F84="Scenario2PBT8",'Deep retrofit'!$AA$16,IF(F84="Scenario3PBT8",'Deep retrofit'!$AB$16,"")))&amp;IF(F84="Scenario1PBT9",'Deep retrofit'!$AC$16,IF(F84="Scenario2PBT9",'Deep retrofit'!$AD$16,IF(F84="Scenario3PBT9",'Deep retrofit'!$AE$16,"")))&amp;IF(F84="Scenario1PBT10",'Deep retrofit'!$AF$16,IF(F84="Scenario2PBT10",'Deep retrofit'!$AG$16,IF(F84="Scenario3PBT10",'Deep retrofit'!$AH$16,"")))&amp;IF(F84="Scenario1PBT11",'Deep retrofit'!$AI$16,IF(F84="Scenario2PBT11",'Deep retrofit'!$AJ$16,IF(F84="Scenario3PBT11",'Deep retrofit'!$AK$16,"")))&amp;IF(F84="Scenario1PBT12",'Deep retrofit'!$AL$16,IF(F84="Scenario2PBT12",'Deep retrofit'!$AM$16,IF(F84="Scenario3PBT12",'Deep retrofit'!$AN$16,"")))&amp;IF(F84="Scenario1PBT13",'Deep retrofit'!$AO$16,IF(F84="Scenario2PBT13",'Deep retrofit'!$AP$16,IF(F84="Scenario3PBT13",'Deep retrofit'!$AQ$16,"")))&amp;IF(F84="Scenario1PBT14",'Deep retrofit'!$AR$16,IF(F84="Scenario2PBT14",'Deep retrofit'!$AS$16,IF(F84="Scenario3PBT14",'Deep retrofit'!$AT$16,"")))&amp;IF(F84="Scenario1PBT15",'Deep retrofit'!$AU$16,IF(F84="Scenario2PBT15",'Deep retrofit'!$AV$16,IF(F84="Scenario3PBT15",'Deep retrofit'!$AW$16,"")))</f>
        <v/>
      </c>
      <c r="J84" s="117">
        <f t="shared" si="51"/>
        <v>0</v>
      </c>
      <c r="K84" s="117" t="str">
        <f>IF(F84="Scenario1PBT1",'Deep retrofit'!$E$18,IF(F84="Scenario2PBT1",'Deep retrofit'!$F$18,IF(F84="Scenario3PBT1",'Deep retrofit'!$G$18,"")))&amp;IF(F84="Scenario1PBT2",'Deep retrofit'!$H$18,IF(F84="Scenario2PBT2",'Deep retrofit'!$I$18,IF(F84="Scenario3PBT2",'Deep retrofit'!$J$18,"")))&amp;IF(F84="Scenario1PBT3",'Deep retrofit'!$K$18,IF(F84="Scenario2PBT3",'Deep retrofit'!$L$18,IF(F84="Scenario3PBT3",'Deep retrofit'!$M$18,"")))&amp;IF(F84="Scenario1PBT4",'Deep retrofit'!$N$18,IF(F84="Scenario2PBT4",'Deep retrofit'!$O$18,IF(F84="Scenario3PBT4",'Deep retrofit'!$P$18,"")))&amp;IF(F84="Scenario1PBT5",'Deep retrofit'!$Q$18,IF(F84="Scenario2PBT5",'Deep retrofit'!$R$18,IF(F84="Scenario3PBT5",'Deep retrofit'!$S$18,"")))&amp;IF(F84="Scenario1PBT6",'Deep retrofit'!$T$18,IF(F84="Scenario2PBT6",'Deep retrofit'!$U$18,IF(F84="Scenario3PBT6",'Deep retrofit'!$V$18,"")))&amp;IF(F84="Scenario1PBT7",'Deep retrofit'!$W$18,IF(F84="Scenario2PBT7",'Deep retrofit'!$X$18,IF(F84="Scenario3PBT7",'Deep retrofit'!$Y$18,"")))&amp;IF(F84="Scenario1PBT8",'Deep retrofit'!$Z$18,IF(F84="Scenario2PBT8",'Deep retrofit'!$AA$18,IF(F84="Scenario3PBT8",'Deep retrofit'!$AB$18,"")))&amp;IF(F84="Scenario1PBT9",'Deep retrofit'!$AC$18,IF(F84="Scenario2PBT9",'Deep retrofit'!$AD$18,IF(F84="Scenario3PBT9",'Deep retrofit'!$AE$18,"")))&amp;IF(F84="Scenario1PBT10",'Deep retrofit'!$AF$18,IF(F84="Scenario2PBT10",'Deep retrofit'!$AG$18,IF(F84="Scenario3PBT10",'Deep retrofit'!$AH$18,"")))&amp;IF(F84="Scenario1PBT11",'Deep retrofit'!$AI$18,IF(F84="Scenario2PBT11",'Deep retrofit'!$AJ$18,IF(F84="Scenario3PBT11",'Deep retrofit'!$AK$18,"")))&amp;IF(F84="Scenario1PBT12",'Deep retrofit'!$AL$18,IF(F84="Scenario2PBT12",'Deep retrofit'!$AM$18,IF(F84="Scenario3PBT12",'Deep retrofit'!$AN$18,"")))&amp;IF(F84="Scenario1PBT13",'Deep retrofit'!$AO$18,IF(F84="Scenario2PBT13",'Deep retrofit'!$AP$18,IF(F84="Scenario3PBT13",'Deep retrofit'!$AQ$18,"")))&amp;IF(F84="Scenario1PBT14",'Deep retrofit'!$AR$18,IF(F84="Scenario2PBT14",'Deep retrofit'!$AS$18,IF(F84="Scenario3PBT14",'Deep retrofit'!$AT$18,"")))&amp;IF(F84="Scenario1PBT15",'Deep retrofit'!$AU$18,IF(F84="Scenario2PBT15",'Deep retrofit'!$AV$18,IF(F84="Scenario3PBT15",'Deep retrofit'!$AW$18,"")))</f>
        <v/>
      </c>
      <c r="L84" s="117">
        <f t="shared" si="52"/>
        <v>0</v>
      </c>
      <c r="M84" s="117" t="str">
        <f>IF(F84="Scenario1PBT1",'Deep retrofit'!$E$20,IF(F84="Scenario2PBT1",'Deep retrofit'!$F$20,IF(F84="Scenario3PBT1",'Deep retrofit'!$G$20,"")))&amp;IF(F84="Scenario1PBT2",'Deep retrofit'!$H$20,IF(F84="Scenario2PBT2",'Deep retrofit'!$I$20,IF(F84="Scenario3PBT2",'Deep retrofit'!$J$20,"")))&amp;IF(F84="Scenario1PBT3",'Deep retrofit'!$K$20,IF(F84="Scenario2PBT3",'Deep retrofit'!$L$20,IF(F84="Scenario3PBT3",'Deep retrofit'!$M$20,"")))&amp;IF(F84="Scenario1PBT4",'Deep retrofit'!$N$20,IF(F84="Scenario2PBT4",'Deep retrofit'!$O$20,IF(F84="Scenario3PBT4",'Deep retrofit'!$P$20,"")))&amp;IF(F84="Scenario1PBT5",'Deep retrofit'!$Q$20,IF(F84="Scenario2PBT5",'Deep retrofit'!$R$20,IF(F84="Scenario3PBT5",'Deep retrofit'!$S$20,"")))&amp;IF(F84="Scenario1PBT6",'Deep retrofit'!$T$20,IF(F84="Scenario2PBT6",'Deep retrofit'!$U$20,IF(F84="Scenario3PBT6",'Deep retrofit'!$V$20,"")))&amp;IF(F84="Scenario1PBT7",'Deep retrofit'!$W$20,IF(F84="Scenario2PBT7",'Deep retrofit'!$X$20,IF(F84="Scenario3PBT7",'Deep retrofit'!$Y$20,"")))&amp;IF(F84="Scenario1PBT8",'Deep retrofit'!$Z$20,IF(F84="Scenario2PBT8",'Deep retrofit'!$AA$20,IF(F84="Scenario3PBT8",'Deep retrofit'!$AB$20,"")))&amp;IF(F84="Scenario1PBT9",'Deep retrofit'!$AC$20,IF(F84="Scenario2PBT9",'Deep retrofit'!$AD$20,IF(F84="Scenario3PBT9",'Deep retrofit'!$AE$20,"")))&amp;IF(F84="Scenario1PBT10",'Deep retrofit'!$AF$20,IF(F84="Scenario2PBT10",'Deep retrofit'!$AG$20,IF(F84="Scenario3PBT10",'Deep retrofit'!$AH$20,"")))&amp;IF(F84="Scenario1PBT11",'Deep retrofit'!$AI$20,IF(F84="Scenario2PBT11",'Deep retrofit'!$AJ$20,IF(F84="Scenario3PBT11",'Deep retrofit'!$AK$20,"")))&amp;IF(F84="Scenario1PBT12",'Deep retrofit'!$AL$20,IF(F84="Scenario2PBT12",'Deep retrofit'!$AM$20,IF(F84="Scenario3PBT12",'Deep retrofit'!$AN$20,"")))&amp;IF(F84="Scenario1PBT13",'Deep retrofit'!$AO$20,IF(F84="Scenario2PBT13",'Deep retrofit'!$AP$20,IF(F84="Scenario3PBT13",'Deep retrofit'!$AQ$20,"")))&amp;IF(F84="Scenario1PBT14",'Deep retrofit'!$AR$20,IF(F84="Scenario2PBT14",'Deep retrofit'!$AS$20,IF(F84="Scenario3PBT14",'Deep retrofit'!$AT$20,"")))&amp;IF(F84="Scenario1PBT15",'Deep retrofit'!$AU$20,IF(F84="Scenario2PBT15",'Deep retrofit'!$AV$20,IF(F84="Scenario3PBT15",'Deep retrofit'!$AW$20,"")))</f>
        <v/>
      </c>
      <c r="N84" s="118">
        <f t="shared" si="53"/>
        <v>0</v>
      </c>
      <c r="O84" s="206" t="str">
        <f>IF(F84="Scenario1PBT1",'Deep retrofit'!$E$23,IF(F84="Scenario2PBT1",'Deep retrofit'!$F$23,IF(F84="Scenario3PBT1",'Deep retrofit'!$G$23,"")))&amp;IF(F84="Scenario1PBT2",'Deep retrofit'!$H$23,IF(F84="Scenario2PBT2",'Deep retrofit'!$I$23,IF(F84="Scenario3PBT2",'Deep retrofit'!$J$23,"")))&amp;IF(F84="Scenario1PBT3",'Deep retrofit'!$K$23,IF(F84="Scenario2PBT3",'Deep retrofit'!$L$23,IF(F84="Scenario3PBT3",'Deep retrofit'!$M$23,"")))&amp;IF(F84="Scenario1PBT4",'Deep retrofit'!$N$23,IF(F84="Scenario2PBT4",'Deep retrofit'!$O$23,IF(F84="Scenario3PBT4",'Deep retrofit'!$P$23,"")))&amp;IF(F84="Scenario1PBT5",'Deep retrofit'!$Q$23,IF(F84="Scenario2PBT5",'Deep retrofit'!$R$23,IF(F84="Scenario3PBT5",'Deep retrofit'!$S$23,"")))&amp;IF(F84="Scenario1PBT6",'Deep retrofit'!$T$23,IF(F84="Scenario2PBT6",'Deep retrofit'!$U$23,IF(F84="Scenario3PBT6",'Deep retrofit'!$V$23,"")))&amp;IF(F84="Scenario1PBT7",'Deep retrofit'!$W$23,IF(F84="Scenario2PBT7",'Deep retrofit'!$X$23,IF(F84="Scenario3PBT7",'Deep retrofit'!$Y$23,"")))&amp;IF(F84="Scenario1PBT8",'Deep retrofit'!$Z$23,IF(F84="Scenario2PBT8",'Deep retrofit'!$AA$23,IF(F84="Scenario3PBT8",'Deep retrofit'!$AB$23,"")))&amp;IF(F84="Scenario1PBT9",'Deep retrofit'!$AC$23,IF(F84="Scenario2PBT9",'Deep retrofit'!$AD$23,IF(F84="Scenario3PBT9",'Deep retrofit'!$AE$23,"")))&amp;IF(F84="Scenario1PBT10",'Deep retrofit'!$AF$23,IF(F84="Scenario2PBT10",'Deep retrofit'!$AG$23,IF(F84="Scenario3PBT10",'Deep retrofit'!$AH$23,"")))&amp;IF(F84="Scenario1PBT11",'Deep retrofit'!$AI$23,IF(F84="Scenario2PBT11",'Deep retrofit'!$AJ$23,IF(F84="Scenario3PBT11",'Deep retrofit'!$AK$23,"")))&amp;IF(F84="Scenario1PBT12",'Deep retrofit'!$AL$23,IF(F84="Scenario2PBT12",'Deep retrofit'!$AM$23,IF(F84="Scenario3PBT12",'Deep retrofit'!$AN$23,"")))&amp;IF(F84="Scenario1PBT13",'Deep retrofit'!$AO$23,IF(F84="Scenario2PBT13",'Deep retrofit'!$AP$23,IF(F84="Scenario3PBT13",'Deep retrofit'!$AQ$23,"")))&amp;IF(F84="Scenario1PBT14",'Deep retrofit'!$AR$23,IF(F84="Scenario2PBT14",'Deep retrofit'!$AS$23,IF(F84="Scenario3PBT14",'Deep retrofit'!$AT$23,"")))&amp;IF(F84="Scenario1PBT15",'Deep retrofit'!$AU$23,IF(F84="Scenario2PBT15",'Deep retrofit'!$AV$23,IF(F84="Scenario3PBT15",'Deep retrofit'!$AW$23,"")))</f>
        <v/>
      </c>
      <c r="P84" s="117">
        <f t="shared" si="54"/>
        <v>0</v>
      </c>
      <c r="Q84" s="117" t="str">
        <f>IF(F84="Scenario1PBT1",'Deep retrofit'!$E$25,IF(F84="Scenario2PBT1",'Deep retrofit'!$F$25,IF(F84="Scenario3PBT1",'Deep retrofit'!$G$25,"")))&amp;IF(F84="Scenario1PBT2",'Deep retrofit'!$H$25,IF(F84="Scenario2PBT2",'Deep retrofit'!$I$25,IF(F84="Scenario3PBT2",'Deep retrofit'!$J$25,"")))&amp;IF(F84="Scenario1PBT3",'Deep retrofit'!$K$25,IF(F84="Scenario2PBT3",'Deep retrofit'!$L$25,IF(F84="Scenario3PBT3",'Deep retrofit'!$M$25,"")))&amp;IF(F84="Scenario1PBT4",'Deep retrofit'!$N$25,IF(F84="Scenario2PBT4",'Deep retrofit'!$O$25,IF(F84="Scenario3PBT4",'Deep retrofit'!$P$25,"")))&amp;IF(F84="Scenario1PBT5",'Deep retrofit'!$Q$25,IF(F84="Scenario2PBT5",'Deep retrofit'!$R$25,IF(F84="Scenario3PBT5",'Deep retrofit'!$S$25,"")))&amp;IF(F84="Scenario1PBT6",'Deep retrofit'!$T$25,IF(F84="Scenario2PBT6",'Deep retrofit'!$U$25,IF(F84="Scenario3PBT6",'Deep retrofit'!$V$25,"")))&amp;IF(F84="Scenario1PBT7",'Deep retrofit'!$W$25,IF(F84="Scenario2PBT7",'Deep retrofit'!$X$25,IF(F84="Scenario3PBT7",'Deep retrofit'!$Y$25,"")))&amp;IF(F84="Scenario1PBT8",'Deep retrofit'!$Z$25,IF(F84="Scenario2PBT8",'Deep retrofit'!$AA$25,IF(F84="Scenario3PBT8",'Deep retrofit'!$AB$25,"")))&amp;IF(F84="Scenario1PBT9",'Deep retrofit'!$AC$25,IF(F84="Scenario2PBT9",'Deep retrofit'!$AD$25,IF(F84="Scenario3PBT9",'Deep retrofit'!$AE$25,"")))&amp;IF(F84="Scenario1PBT10",'Deep retrofit'!$AF$25,IF(F84="Scenario2PBT10",'Deep retrofit'!$AG$25,IF(F84="Scenario3PBT10",'Deep retrofit'!$AH$25,"")))&amp;IF(F84="Scenario1PBT11",'Deep retrofit'!$AI$25,IF(F84="Scenario2PBT11",'Deep retrofit'!$AJ$25,IF(F84="Scenario3PBT11",'Deep retrofit'!$AK$25,"")))&amp;IF(F84="Scenario1PBT12",'Deep retrofit'!$AL$25,IF(F84="Scenario2PBT12",'Deep retrofit'!$AM$25,IF(F84="Scenario3PBT12",'Deep retrofit'!$AN$25,"")))&amp;IF(F84="Scenario1PBT13",'Deep retrofit'!$AO$25,IF(F84="Scenario2PBT13",'Deep retrofit'!$AP$25,IF(F84="Scenario3PBT13",'Deep retrofit'!$AQ$25,"")))&amp;IF(F84="Scenario1PBT14",'Deep retrofit'!$AR$25,IF(F84="Scenario2PBT14",'Deep retrofit'!$AS$25,IF(F84="Scenario3PBT14",'Deep retrofit'!$AT$25,"")))&amp;IF(F84="Scenario1PBT15",'Deep retrofit'!$AU$25,IF(F84="Scenario2PBT15",'Deep retrofit'!$AV$25,IF(F84="Scenario3PBT15",'Deep retrofit'!$AW$25,"")))</f>
        <v/>
      </c>
      <c r="R84" s="117">
        <f t="shared" si="55"/>
        <v>0</v>
      </c>
      <c r="S84" s="117" t="str">
        <f>IF(F84="Scenario1PBT1",'Deep retrofit'!$E$27,IF(F84="Scenario2PBT1",'Deep retrofit'!$F$27,IF(F84="Scenario3PBT1",'Deep retrofit'!$G$27,"")))&amp;IF(F84="Scenario1PBT2",'Deep retrofit'!$H$27,IF(F84="Scenario2PBT2",'Deep retrofit'!$I$27,IF(F84="Scenario3PBT2",'Deep retrofit'!$J$27,"")))&amp;IF(F84="Scenario1PBT3",'Deep retrofit'!$K$27,IF(F84="Scenario2PBT3",'Deep retrofit'!$L$27,IF(F84="Scenario3PBT3",'Deep retrofit'!$M$27,"")))&amp;IF(F84="Scenario1PBT4",'Deep retrofit'!$N$27,IF(F84="Scenario2PBT4",'Deep retrofit'!$O$27,IF(F84="Scenario3PBT4",'Deep retrofit'!$P$27,"")))&amp;IF(F84="Scenario1PBT5",'Deep retrofit'!$Q$27,IF(F84="Scenario2PBT5",'Deep retrofit'!$R$27,IF(F84="Scenario3PBT5",'Deep retrofit'!$S$27,"")))&amp;IF(F84="Scenario1PBT6",'Deep retrofit'!$T$27,IF(F84="Scenario2PBT6",'Deep retrofit'!$U$27,IF(F84="Scenario3PBT6",'Deep retrofit'!$V$27,"")))&amp;IF(F84="Scenario1PBT7",'Deep retrofit'!$W$27,IF(F84="Scenario2PBT7",'Deep retrofit'!$X$27,IF(F84="Scenario3PBT7",'Deep retrofit'!$Y$27,"")))&amp;IF(F84="Scenario1PBT8",'Deep retrofit'!$Z$27,IF(F84="Scenario2PBT8",'Deep retrofit'!$AA$27,IF(F84="Scenario3PBT8",'Deep retrofit'!$AB$27,"")))&amp;IF(F84="Scenario1PBT9",'Deep retrofit'!$AC$27,IF(F84="Scenario2PBT9",'Deep retrofit'!$AD$27,IF(F84="Scenario3PBT9",'Deep retrofit'!$AE$27,"")))&amp;IF(F84="Scenario1PBT10",'Deep retrofit'!$AF$27,IF(F84="Scenario2PBT10",'Deep retrofit'!$AG$27,IF(F84="Scenario3PBT10",'Deep retrofit'!$AH$27,"")))&amp;IF(F84="Scenario1PBT11",'Deep retrofit'!$AI$27,IF(F84="Scenario2PBT11",'Deep retrofit'!$AJ$27,IF(F84="Scenario3PBT11",'Deep retrofit'!$AK$27,"")))&amp;IF(F84="Scenario1PBT12",'Deep retrofit'!$AL$27,IF(F84="Scenario2PBT12",'Deep retrofit'!$AM$27,IF(F84="Scenario3PBT12",'Deep retrofit'!$AN$27,"")))&amp;IF(F84="Scenario1PBT13",'Deep retrofit'!$AO$27,IF(F84="Scenario2PBT13",'Deep retrofit'!$AP$27,IF(F84="Scenario3PBT13",'Deep retrofit'!$AQ$27,"")))&amp;IF(F84="Scenario1PBT14",'Deep retrofit'!$AR$27,IF(F84="Scenario2PBT14",'Deep retrofit'!$AS$27,IF(F84="Scenario3PBT14",'Deep retrofit'!$AT$27,"")))&amp;IF(F84="Scenario1PBT15",'Deep retrofit'!$AU$27,IF(F84="Scenario2PBT15",'Deep retrofit'!$AV$27,IF(F84="Scenario3PBT15",'Deep retrofit'!$AW$27,"")))</f>
        <v/>
      </c>
      <c r="T84" s="207">
        <f t="shared" si="56"/>
        <v>0</v>
      </c>
      <c r="U84" s="206" t="str">
        <f>IF(F84="Scenario1PBT1",'Deep retrofit'!$E$38,IF(F84="Scenario2PBT1",'Deep retrofit'!$F$38,IF(F84="Scenario3PBT1",'Deep retrofit'!$G$38,"")))&amp;IF(F84="Scenario1PBT2",'Deep retrofit'!$H$38,IF(F84="Scenario2PBT2",'Deep retrofit'!$I$38,IF(F84="Scenario3PBT2",'Deep retrofit'!$J$38,"")))&amp;IF(F84="Scenario1PBT3",'Deep retrofit'!$K$38,IF(F84="Scenario2PBT3",'Deep retrofit'!$L$38,IF(F84="Scenario3PBT3",'Deep retrofit'!$M$38,"")))&amp;IF(F84="Scenario1PBT4",'Deep retrofit'!$N$38,IF(F84="Scenario2PBT4",'Deep retrofit'!$O$38,IF(F84="Scenario3PBT4",'Deep retrofit'!$P$38,"")))&amp;IF(F84="Scenario1PBT5",'Deep retrofit'!$Q$38,IF(F84="Scenario2PBT5",'Deep retrofit'!$R$38,IF(F84="Scenario3PBT5",'Deep retrofit'!$S$38,"")))&amp;IF(F84="Scenario1PBT6",'Deep retrofit'!$T$38,IF(F84="Scenario2PBT6",'Deep retrofit'!$U$38,IF(F84="Scenario3PBT6",'Deep retrofit'!$V$38,"")))&amp;IF(F84="Scenario1PBT7",'Deep retrofit'!$W$38,IF(F84="Scenario2PBT7",'Deep retrofit'!$X$38,IF(F84="Scenario3PBT7",'Deep retrofit'!$Y$38,"")))&amp;IF(F84="Scenario1PBT8",'Deep retrofit'!$Z$38,IF(F84="Scenario2PBT8",'Deep retrofit'!$AA$38,IF(F84="Scenario3PBT8",'Deep retrofit'!$AB$38,"")))&amp;IF(F84="Scenario1PBT9",'Deep retrofit'!$AC$38,IF(F84="Scenario2PBT9",'Deep retrofit'!$AD$38,IF(F84="Scenario3PBT9",'Deep retrofit'!$AE$38,"")))&amp;IF(F84="Scenario1PBT10",'Deep retrofit'!$AF$38,IF(F84="Scenario2PBT10",'Deep retrofit'!$AG$38,IF(F84="Scenario3PBT10",'Deep retrofit'!$AH$38,"")))&amp;IF(F84="Scenario1PBT11",'Deep retrofit'!$AI$38,IF(F84="Scenario2PBT11",'Deep retrofit'!$AJ$38,IF(F84="Scenario3PBT11",'Deep retrofit'!$AK$38,"")))&amp;IF(F84="Scenario1PBT12",'Deep retrofit'!$AL$38,IF(F84="Scenario2PBT12",'Deep retrofit'!$AM$38,IF(F84="Scenario3PBT12",'Deep retrofit'!$AN$38,"")))&amp;IF(F84="Scenario1PBT13",'Deep retrofit'!$AO$38,IF(F84="Scenario2PBT13",'Deep retrofit'!$AP$38,IF(F84="Scenario3PBT13",'Deep retrofit'!$AQ$38,"")))&amp;IF(F84="Scenario1PBT14",'Deep retrofit'!$AR$38,IF(F84="Scenario2PBT14",'Deep retrofit'!$AS$38,IF(F84="Scenario3PBT14",'Deep retrofit'!$AT$38,"")))&amp;IF(F84="Scenario1PBT15",'Deep retrofit'!$AU$38,IF(F84="Scenario2PBT15",'Deep retrofit'!$AV$38,IF(F84="Scenario3PBT15",'Deep retrofit'!$AW$38,"")))</f>
        <v/>
      </c>
      <c r="V84" s="117">
        <f t="shared" si="57"/>
        <v>0</v>
      </c>
      <c r="W84" s="117" t="str">
        <f>IF(F84="Scenario1PBT1",'Deep retrofit'!$E$40,IF(F84="Scenario2PBT1",'Deep retrofit'!$F$40,IF(F84="Scenario3PBT1",'Deep retrofit'!$G$40,"")))&amp;IF(F84="Scenario1PBT2",'Deep retrofit'!$H$40,IF(F84="Scenario2PBT2",'Deep retrofit'!$I$40,IF(F84="Scenario3PBT2",'Deep retrofit'!$J$40,"")))&amp;IF(F84="Scenario1PBT3",'Deep retrofit'!$K$40,IF(F84="Scenario2PBT3",'Deep retrofit'!$L$40,IF(F84="Scenario3PBT3",'Deep retrofit'!$M$40,"")))&amp;IF(F84="Scenario1PBT4",'Deep retrofit'!$N$40,IF(F84="Scenario2PBT4",'Deep retrofit'!$O$40,IF(F84="Scenario3PBT4",'Deep retrofit'!$P$40,"")))&amp;IF(F84="Scenario1PBT5",'Deep retrofit'!$Q$40,IF(F84="Scenario2PBT5",'Deep retrofit'!$R$40,IF(F84="Scenario3PBT5",'Deep retrofit'!$S$40,"")))&amp;IF(F84="Scenario1PBT6",'Deep retrofit'!$T$40,IF(F84="Scenario2PBT6",'Deep retrofit'!$U$40,IF(F84="Scenario3PBT6",'Deep retrofit'!$V$40,"")))&amp;IF(F84="Scenario1PBT7",'Deep retrofit'!$W$40,IF(F84="Scenario2PBT7",'Deep retrofit'!$X$40,IF(F84="Scenario3PBT7",'Deep retrofit'!$Y$40,"")))&amp;IF(F84="Scenario1PBT8",'Deep retrofit'!$Z$40,IF(F84="Scenario2PBT8",'Deep retrofit'!$AA$40,IF(F84="Scenario3PBT8",'Deep retrofit'!$AB$40,"")))&amp;IF(F84="Scenario1PBT9",'Deep retrofit'!$AC$40,IF(F84="Scenario2PBT9",'Deep retrofit'!$AD$40,IF(F84="Scenario3PBT9",'Deep retrofit'!$AE$40,"")))&amp;IF(F84="Scenario1PBT10",'Deep retrofit'!$AF$40,IF(F84="Scenario2PBT10",'Deep retrofit'!$AG$40,IF(F84="Scenario3PBT10",'Deep retrofit'!$AH$40,"")))&amp;IF(F84="Scenario1PBT11",'Deep retrofit'!$AI$40,IF(F84="Scenario2PBT11",'Deep retrofit'!$AJ$40,IF(F84="Scenario3PBT11",'Deep retrofit'!$AK$40,"")))&amp;IF(F84="Scenario1PBT12",'Deep retrofit'!$AL$40,IF(F84="Scenario2PBT12",'Deep retrofit'!$AM$40,IF(F84="Scenario3PBT12",'Deep retrofit'!$AN$40,"")))&amp;IF(F84="Scenario1PBT13",'Deep retrofit'!$AO$40,IF(F84="Scenario2PBT13",'Deep retrofit'!$AP$40,IF(F84="Scenario3PBT13",'Deep retrofit'!$AQ$40,"")))&amp;IF(F84="Scenario1PBT14",'Deep retrofit'!$AR$40,IF(F84="Scenario2PBT14",'Deep retrofit'!$AS$40,IF(F84="Scenario3PBT14",'Deep retrofit'!$AT$40,"")))&amp;IF(F84="Scenario1PBT15",'Deep retrofit'!$AU$40,IF(F84="Scenario2PBT15",'Deep retrofit'!$AV$40,IF(F84="Scenario3PBT15",'Deep retrofit'!$AW$40,"")))</f>
        <v/>
      </c>
      <c r="X84" s="117">
        <f t="shared" si="58"/>
        <v>0</v>
      </c>
      <c r="Y84" s="117" t="str">
        <f>IF(F84="Scenario1PBT1",'Deep retrofit'!$E$42,IF(F84="Scenario2PBT1",'Deep retrofit'!$F$42,IF(F84="Scenario3PBT1",'Deep retrofit'!$G$42,"")))&amp;IF(F84="Scenario1PBT2",'Deep retrofit'!$H$42,IF(F84="Scenario2PBT2",'Deep retrofit'!$I$42,IF(F84="Scenario3PBT2",'Deep retrofit'!$J$42,"")))&amp;IF(F84="Scenario1PBT3",'Deep retrofit'!$K$42,IF(F84="Scenario2PBT3",'Deep retrofit'!$L$42,IF(F84="Scenario3PBT3",'Deep retrofit'!$M$42,"")))&amp;IF(F84="Scenario1PBT4",'Deep retrofit'!$N$42,IF(F84="Scenario2PBT4",'Deep retrofit'!$O$42,IF(F84="Scenario3PBT4",'Deep retrofit'!$P$42,"")))&amp;IF(F84="Scenario1PBT5",'Deep retrofit'!$Q$42,IF(F84="Scenario2PBT5",'Deep retrofit'!$R$42,IF(F84="Scenario3PBT5",'Deep retrofit'!$S$42,"")))&amp;IF(F84="Scenario1PBT6",'Deep retrofit'!$T$42,IF(F84="Scenario2PBT6",'Deep retrofit'!$U$42,IF(F84="Scenario3PBT6",'Deep retrofit'!$V$42,"")))&amp;IF(F84="Scenario1PBT7",'Deep retrofit'!$W$42,IF(F84="Scenario2PBT7",'Deep retrofit'!$X$42,IF(F84="Scenario3PBT7",'Deep retrofit'!$Y$42,"")))&amp;IF(F84="Scenario1PBT8",'Deep retrofit'!$Z$42,IF(F84="Scenario2PBT8",'Deep retrofit'!$AA$42,IF(F84="Scenario3PBT8",'Deep retrofit'!$AB$42,"")))&amp;IF(F84="Scenario1PBT9",'Deep retrofit'!$AC$42,IF(F84="Scenario2PBT9",'Deep retrofit'!$AD$42,IF(F84="Scenario3PBT9",'Deep retrofit'!$AE$42,"")))&amp;IF(F84="Scenario1PBT10",'Deep retrofit'!$AF$42,IF(F84="Scenario2PBT10",'Deep retrofit'!$AG$42,IF(F84="Scenario3PBT10",'Deep retrofit'!$AH$42,"")))&amp;IF(F84="Scenario1PBT11",'Deep retrofit'!$AI$42,IF(F84="Scenario2PBT11",'Deep retrofit'!$AJ$42,IF(F84="Scenario3PBT11",'Deep retrofit'!$AK$42,"")))&amp;IF(F84="Scenario1PBT12",'Deep retrofit'!$AL$42,IF(F84="Scenario2PBT12",'Deep retrofit'!$AM$42,IF(F84="Scenario3PBT12",'Deep retrofit'!$AN$42,"")))&amp;IF(F84="Scenario1PBT13",'Deep retrofit'!$AO$42,IF(F84="Scenario2PBT13",'Deep retrofit'!$AP$42,IF(F84="Scenario3PBT13",'Deep retrofit'!$AQ$42,"")))&amp;IF(F84="Scenario1PBT14",'Deep retrofit'!$AR$42,IF(F84="Scenario2PBT14",'Deep retrofit'!$AS$42,IF(F84="Scenario3PBT14",'Deep retrofit'!$AT$42,"")))&amp;IF(F84="Scenario1PBT15",'Deep retrofit'!$AU$42,IF(F84="Scenario2PBT15",'Deep retrofit'!$AV$42,IF(F84="Scenario3PBT15",'Deep retrofit'!$AW$42,"")))</f>
        <v/>
      </c>
      <c r="Z84" s="117">
        <f t="shared" si="59"/>
        <v>0</v>
      </c>
      <c r="AA84" s="269" t="str">
        <f>IF(F84="Scenario1PBT1",'Deep retrofit'!$E$101,IF(F84="Scenario2PBT1",'Deep retrofit'!$F$101,IF(F84="Scenario3PBT1",'Deep retrofit'!$G$101,"")))&amp;IF(F84="Scenario1PBT2",'Deep retrofit'!$H$101,IF(F84="Scenario2PBT2",'Deep retrofit'!$I$101,IF(F84="Scenario3PBT2",'Deep retrofit'!$J$101,"")))&amp;IF(F84="Scenario1PBT3",'Deep retrofit'!$K$101,IF(F84="Scenario2PBT3",'Deep retrofit'!$L$101,IF(F84="Scenario3PBT3",'Deep retrofit'!$M$101,"")))&amp;IF(F84="Scenario1PBT4",'Deep retrofit'!$N$101,IF(F84="Scenario2PBT4",'Deep retrofit'!$O$101,IF(F84="Scenario3PBT4",'Deep retrofit'!$P$101,"")))&amp;IF(F84="Scenario1PBT5",'Deep retrofit'!$Q$101,IF(F84="Scenario2PBT5",'Deep retrofit'!$R$101,IF(F84="Scenario3PBT5",'Deep retrofit'!$S$101,"")))&amp;IF(F84="Scenario1PBT6",'Deep retrofit'!$T$101,IF(F84="Scenario2PBT6",'Deep retrofit'!$U$101,IF(F84="Scenario3PBT6",'Deep retrofit'!$V$101,"")))&amp;IF(F84="Scenario1PBT7",'Deep retrofit'!$W$101,IF(F84="Scenario2PBT7",'Deep retrofit'!$X$101,IF(F84="Scenario3PBT7",'Deep retrofit'!$Y$101,"")))&amp;IF(F84="Scenario1PBT8",'Deep retrofit'!$Z$101,IF(F84="Scenario2PBT8",'Deep retrofit'!$AA$101,IF(F84="Scenario3PBT8",'Deep retrofit'!$AB$101,"")))&amp;IF(F84="Scenario1PBT9",'Deep retrofit'!$AC$101,IF(F84="Scenario2PBT9",'Deep retrofit'!$AD$101,IF(F84="Scenario3PBT9",'Deep retrofit'!$AE$101,"")))&amp;IF(F84="Scenario1PBT10",'Deep retrofit'!$AF$101,IF(F84="Scenario2PBT10",'Deep retrofit'!$AG$101,IF(F84="Scenario3PBT10",'Deep retrofit'!$AH$101,"")))&amp;IF(F84="Scenario1PBT11",'Deep retrofit'!$AI$101,IF(F84="Scenario2PBT11",'Deep retrofit'!$AJ$101,IF(F84="Scenario3PBT11",'Deep retrofit'!$AK$101,"")))&amp;IF(F84="Scenario1PBT12",'Deep retrofit'!$AL$101,IF(F84="Scenario2PBT12",'Deep retrofit'!$AM$101,IF(F84="Scenario3PBT12",'Deep retrofit'!$AN$101,"")))&amp;IF(F84="Scenario1PBT13",'Deep retrofit'!$AO$101,IF(F84="Scenario2PBT13",'Deep retrofit'!$AP$101,IF(F84="Scenario3PBT13",'Deep retrofit'!$AQ$101,"")))&amp;IF(F84="Scenario1PBT14",'Deep retrofit'!$AR$101,IF(F84="Scenario2PBT14",'Deep retrofit'!$AS$101,IF(F84="Scenario3PBT14",'Deep retrofit'!$AT$101,"")))&amp;IF(F84="Scenario1PBT15",'Deep retrofit'!$AU$101,IF(F84="Scenario2PBT15",'Deep retrofit'!$AV$101,IF(F84="Scenario3PBT15",'Deep retrofit'!$AW$101,"")))</f>
        <v/>
      </c>
      <c r="AB84" s="203">
        <f t="shared" si="60"/>
        <v>0</v>
      </c>
      <c r="AC84" s="372" t="str">
        <f t="shared" si="61"/>
        <v/>
      </c>
      <c r="AD84" s="353">
        <f>IF(AC84="",IFERROR('Projection_Base-case'!G85-G84,0),0)</f>
        <v>0</v>
      </c>
      <c r="AE84" s="350">
        <f t="shared" si="37"/>
        <v>0</v>
      </c>
      <c r="AF84" s="361">
        <f>IFERROR(100*AD84/'Projection_Base-case'!G85,0)</f>
        <v>0</v>
      </c>
      <c r="AG84" s="352">
        <f>IF(AC84="",IFERROR('Projection_Base-case'!I85-I84,0),0)</f>
        <v>0</v>
      </c>
      <c r="AH84" s="353">
        <f t="shared" si="38"/>
        <v>0</v>
      </c>
      <c r="AI84" s="361">
        <f>IFERROR(100*AG84/'Projection_Base-case'!I85,0)</f>
        <v>0</v>
      </c>
      <c r="AJ84" s="352">
        <f>IF(AC84="",IFERROR('Projection_Base-case'!K85-K84,0),0)</f>
        <v>0</v>
      </c>
      <c r="AK84" s="353">
        <f t="shared" si="39"/>
        <v>0</v>
      </c>
      <c r="AL84" s="361">
        <f>IFERROR(100*AJ84/'Projection_Base-case'!K85,0)</f>
        <v>0</v>
      </c>
      <c r="AM84" s="352">
        <f>-IF(AC84="",IFERROR('Projection_Base-case'!M85-M84,0),0)</f>
        <v>0</v>
      </c>
      <c r="AN84" s="353">
        <f t="shared" si="40"/>
        <v>0</v>
      </c>
      <c r="AO84" s="354">
        <f>IFERROR(IF('Projection_Base-case'!N85&gt;0,100*AN84/'Projection_Base-case'!N85,100*AN84/N84),0)</f>
        <v>0</v>
      </c>
      <c r="AP84" s="355">
        <f>IF(AC84="",IFERROR('Projection_Base-case'!O85-O84,0),0)</f>
        <v>0</v>
      </c>
      <c r="AQ84" s="356">
        <f t="shared" si="41"/>
        <v>0</v>
      </c>
      <c r="AR84" s="356">
        <f>IFERROR(100*AP84/'Projection_Base-case'!O85,0)</f>
        <v>0</v>
      </c>
      <c r="AS84" s="355">
        <f>IF(AC84="",IFERROR('Projection_Base-case'!Q85-Q84,0),0)</f>
        <v>0</v>
      </c>
      <c r="AT84" s="356">
        <f t="shared" si="42"/>
        <v>0</v>
      </c>
      <c r="AU84" s="356">
        <f>IFERROR(100*AS84/'Projection_Base-case'!Q85,0)</f>
        <v>0</v>
      </c>
      <c r="AV84" s="355">
        <f>IF(AC84="",IFERROR('Projection_Base-case'!S85-S84,0),0)</f>
        <v>0</v>
      </c>
      <c r="AW84" s="356">
        <f t="shared" si="43"/>
        <v>0</v>
      </c>
      <c r="AX84" s="357">
        <f>IFERROR(100*AV84/'Projection_Base-case'!S85,0)</f>
        <v>0</v>
      </c>
      <c r="AY84" s="358">
        <f>IF(AC84="",IFERROR('Projection_Base-case'!U85-U84,0),0)</f>
        <v>0</v>
      </c>
      <c r="AZ84" s="359">
        <f t="shared" si="44"/>
        <v>0</v>
      </c>
      <c r="BA84" s="359">
        <f>IFERROR(100*AY84/'Projection_Base-case'!U85,0)</f>
        <v>0</v>
      </c>
      <c r="BB84" s="358">
        <f>IF(AC84="",IFERROR('Projection_Base-case'!W85-W84,0),0)</f>
        <v>0</v>
      </c>
      <c r="BC84" s="359">
        <f t="shared" si="45"/>
        <v>0</v>
      </c>
      <c r="BD84" s="359">
        <f>IFERROR(100*BB84/'Projection_Base-case'!W85,0)</f>
        <v>0</v>
      </c>
      <c r="BE84" s="358">
        <f>IF(AC84="",IFERROR('Projection_Base-case'!Y85-Y84,0),0)</f>
        <v>0</v>
      </c>
      <c r="BF84" s="359">
        <f t="shared" si="46"/>
        <v>0</v>
      </c>
      <c r="BG84" s="359">
        <f>IFERROR(100*BE84/'Projection_Base-case'!Y85,0)</f>
        <v>0</v>
      </c>
      <c r="BH84" s="359">
        <f t="shared" si="47"/>
        <v>0</v>
      </c>
      <c r="BI84" s="360">
        <f t="shared" si="48"/>
        <v>0</v>
      </c>
    </row>
    <row r="85" spans="1:61" ht="15.6">
      <c r="A85" s="205">
        <v>81</v>
      </c>
      <c r="B85" s="347">
        <f>IF('Projection_Base-case'!B86&lt;&gt;"",'Projection_Base-case'!B86,0)</f>
        <v>0</v>
      </c>
      <c r="C85" s="347">
        <f>IF('Projection_Base-case'!C86&lt;&gt;"",'Projection_Base-case'!C86,0)</f>
        <v>0</v>
      </c>
      <c r="D85" s="347">
        <f>IF('Projection_Base-case'!D86&lt;&gt;"",'Projection_Base-case'!D86,0)</f>
        <v>0</v>
      </c>
      <c r="E85" s="346"/>
      <c r="F85" s="202" t="str">
        <f t="shared" si="49"/>
        <v>0</v>
      </c>
      <c r="G85" s="177" t="str">
        <f>IF(F85="Scenario1PBT1",'Deep retrofit'!$E$6,IF(F85="Scenario2PBT1",'Deep retrofit'!$F$6,IF(F85="Scenario3PBT1",'Deep retrofit'!$G$6,"")))&amp;IF(F85="Scenario1PBT2",'Deep retrofit'!$H$6,IF(F85="Scenario2PBT2",'Deep retrofit'!$I$6,IF(F85="Scenario3PBT2",'Deep retrofit'!$J$6,"")))&amp;IF(F85="Scenario1PBT3",'Deep retrofit'!$K$6,IF(F85="Scenario2PBT3",'Deep retrofit'!$L$6,IF(F85="Scenario3PBT3",'Deep retrofit'!$M$6,"")))&amp;IF(F85="Scenario1PBT4",'Deep retrofit'!$N$6,IF(F85="Scenario2PBT4",'Deep retrofit'!$O$6,IF(F85="Scenario3PBT4",'Deep retrofit'!$P$6,"")))&amp;IF(F85="Scenario1PBT5",'Deep retrofit'!$Q$6,IF(F85="Scenario2PBT5",'Deep retrofit'!$R$6,IF(F85="Scenario3PBT5",'Deep retrofit'!$S$6,"")))&amp;IF(F85="Scenario1PBT6",'Deep retrofit'!$T$6,IF(F85="Scenario2PBT6",'Deep retrofit'!$U$6,IF(F85="Scenario3PBT6",'Deep retrofit'!$V$6,"")))&amp;IF(F85="Scenario1PBT7",'Deep retrofit'!$W$6,IF(F85="Scenario2PBT7",'Deep retrofit'!$X$6,IF(F85="Scenario3PBT7",'Deep retrofit'!$Y$6,"")))&amp;IF(F85="Scenario1PBT8",'Deep retrofit'!$Z$6,IF(F85="Scenario2PBT8",'Deep retrofit'!$AA$6,IF(F85="Scenario3PBT8",'Deep retrofit'!$AB$6,"")))&amp;IF(F85="Scenario1PBT9",'Deep retrofit'!$AC$6,IF(F85="Scenario2PBT9",'Deep retrofit'!$AD$6,IF(F85="Scenario3PBT9",'Deep retrofit'!$AE$6,"")))&amp;IF(F85="Scenario1PBT10",'Deep retrofit'!$AF$6,IF(F85="Scenario2PBT10",'Deep retrofit'!$AG$6,IF(F85="Scenario3PBT10",'Deep retrofit'!$AH$6,"")))&amp;IF(F85="Scenario1PBT11",'Deep retrofit'!$AI$6,IF(F85="Scenario2PBT11",'Deep retrofit'!$AJ$6,IF(F85="Scenario3PBT11",'Deep retrofit'!$AK$6,"")))&amp;IF(F85="Scenario1PBT12",'Deep retrofit'!$AL$6,IF(F85="Scenario2PBT12",'Deep retrofit'!$AM$6,IF(F85="Scenario3PBT12",'Deep retrofit'!$AN$6,"")))&amp;IF(F85="Scenario1PBT13",'Deep retrofit'!$AO$6,IF(F85="Scenario2PBT13",'Deep retrofit'!$AP$6,IF(F85="Scenario3PBT13",'Deep retrofit'!$AQ$6,"")))&amp;IF(F85="Scenario1PBT14",'Deep retrofit'!$AR$6,IF(F85="Scenario2PBT14",'Deep retrofit'!$AS$6,IF(F85="Scenario3PBT14",'Deep retrofit'!$AT$6,"")))&amp;IF(F85="Scenario1PBT15",'Deep retrofit'!$AU$6,IF(F85="Scenario2PBT15",'Deep retrofit'!$AV$6,IF(F85="Scenario3PBT15",'Deep retrofit'!$AW$6,"")))</f>
        <v/>
      </c>
      <c r="H85" s="117">
        <f t="shared" si="50"/>
        <v>0</v>
      </c>
      <c r="I85" s="178" t="str">
        <f>IF(F85="Scenario1PBT1",'Deep retrofit'!$E$16,IF(F85="Scenario2PBT1",'Deep retrofit'!$F$16,IF(F85="Scenario3PBT1",'Deep retrofit'!$G$16,"")))&amp;IF(F85="Scenario1PBT2",'Deep retrofit'!$H$16,IF(F85="Scenario2PBT2",'Deep retrofit'!$I$16,IF(F85="Scenario3PBT2",'Deep retrofit'!$J$16,"")))&amp;IF(F85="Scenario1PBT3",'Deep retrofit'!$K$16,IF(F85="Scenario2PBT3",'Deep retrofit'!$L$16,IF(F85="Scenario3PBT3",'Deep retrofit'!$M$16,"")))&amp;IF(F85="Scenario1PBT4",'Deep retrofit'!$N$16,IF(F85="Scenario2PBT4",'Deep retrofit'!$O$16,IF(F85="Scenario3PBT4",'Deep retrofit'!$P$16,"")))&amp;IF(F85="Scenario1PBT5",'Deep retrofit'!$Q$16,IF(F85="Scenario2PBT5",'Deep retrofit'!$R$16,IF(F85="Scenario3PBT5",'Deep retrofit'!$S$16,"")))&amp;IF(F85="Scenario1PBT6",'Deep retrofit'!$T$16,IF(F85="Scenario2PBT6",'Deep retrofit'!$U$16,IF(F85="Scenario3PBT6",'Deep retrofit'!$V$16,"")))&amp;IF(F85="Scenario1PBT7",'Deep retrofit'!$W$16,IF(F85="Scenario2PBT7",'Deep retrofit'!$X$16,IF(F85="Scenario3PBT7",'Deep retrofit'!$Y$16,"")))&amp;IF(F85="Scenario1PBT8",'Deep retrofit'!$Z$16,IF(F85="Scenario2PBT8",'Deep retrofit'!$AA$16,IF(F85="Scenario3PBT8",'Deep retrofit'!$AB$16,"")))&amp;IF(F85="Scenario1PBT9",'Deep retrofit'!$AC$16,IF(F85="Scenario2PBT9",'Deep retrofit'!$AD$16,IF(F85="Scenario3PBT9",'Deep retrofit'!$AE$16,"")))&amp;IF(F85="Scenario1PBT10",'Deep retrofit'!$AF$16,IF(F85="Scenario2PBT10",'Deep retrofit'!$AG$16,IF(F85="Scenario3PBT10",'Deep retrofit'!$AH$16,"")))&amp;IF(F85="Scenario1PBT11",'Deep retrofit'!$AI$16,IF(F85="Scenario2PBT11",'Deep retrofit'!$AJ$16,IF(F85="Scenario3PBT11",'Deep retrofit'!$AK$16,"")))&amp;IF(F85="Scenario1PBT12",'Deep retrofit'!$AL$16,IF(F85="Scenario2PBT12",'Deep retrofit'!$AM$16,IF(F85="Scenario3PBT12",'Deep retrofit'!$AN$16,"")))&amp;IF(F85="Scenario1PBT13",'Deep retrofit'!$AO$16,IF(F85="Scenario2PBT13",'Deep retrofit'!$AP$16,IF(F85="Scenario3PBT13",'Deep retrofit'!$AQ$16,"")))&amp;IF(F85="Scenario1PBT14",'Deep retrofit'!$AR$16,IF(F85="Scenario2PBT14",'Deep retrofit'!$AS$16,IF(F85="Scenario3PBT14",'Deep retrofit'!$AT$16,"")))&amp;IF(F85="Scenario1PBT15",'Deep retrofit'!$AU$16,IF(F85="Scenario2PBT15",'Deep retrofit'!$AV$16,IF(F85="Scenario3PBT15",'Deep retrofit'!$AW$16,"")))</f>
        <v/>
      </c>
      <c r="J85" s="117">
        <f t="shared" si="51"/>
        <v>0</v>
      </c>
      <c r="K85" s="117" t="str">
        <f>IF(F85="Scenario1PBT1",'Deep retrofit'!$E$18,IF(F85="Scenario2PBT1",'Deep retrofit'!$F$18,IF(F85="Scenario3PBT1",'Deep retrofit'!$G$18,"")))&amp;IF(F85="Scenario1PBT2",'Deep retrofit'!$H$18,IF(F85="Scenario2PBT2",'Deep retrofit'!$I$18,IF(F85="Scenario3PBT2",'Deep retrofit'!$J$18,"")))&amp;IF(F85="Scenario1PBT3",'Deep retrofit'!$K$18,IF(F85="Scenario2PBT3",'Deep retrofit'!$L$18,IF(F85="Scenario3PBT3",'Deep retrofit'!$M$18,"")))&amp;IF(F85="Scenario1PBT4",'Deep retrofit'!$N$18,IF(F85="Scenario2PBT4",'Deep retrofit'!$O$18,IF(F85="Scenario3PBT4",'Deep retrofit'!$P$18,"")))&amp;IF(F85="Scenario1PBT5",'Deep retrofit'!$Q$18,IF(F85="Scenario2PBT5",'Deep retrofit'!$R$18,IF(F85="Scenario3PBT5",'Deep retrofit'!$S$18,"")))&amp;IF(F85="Scenario1PBT6",'Deep retrofit'!$T$18,IF(F85="Scenario2PBT6",'Deep retrofit'!$U$18,IF(F85="Scenario3PBT6",'Deep retrofit'!$V$18,"")))&amp;IF(F85="Scenario1PBT7",'Deep retrofit'!$W$18,IF(F85="Scenario2PBT7",'Deep retrofit'!$X$18,IF(F85="Scenario3PBT7",'Deep retrofit'!$Y$18,"")))&amp;IF(F85="Scenario1PBT8",'Deep retrofit'!$Z$18,IF(F85="Scenario2PBT8",'Deep retrofit'!$AA$18,IF(F85="Scenario3PBT8",'Deep retrofit'!$AB$18,"")))&amp;IF(F85="Scenario1PBT9",'Deep retrofit'!$AC$18,IF(F85="Scenario2PBT9",'Deep retrofit'!$AD$18,IF(F85="Scenario3PBT9",'Deep retrofit'!$AE$18,"")))&amp;IF(F85="Scenario1PBT10",'Deep retrofit'!$AF$18,IF(F85="Scenario2PBT10",'Deep retrofit'!$AG$18,IF(F85="Scenario3PBT10",'Deep retrofit'!$AH$18,"")))&amp;IF(F85="Scenario1PBT11",'Deep retrofit'!$AI$18,IF(F85="Scenario2PBT11",'Deep retrofit'!$AJ$18,IF(F85="Scenario3PBT11",'Deep retrofit'!$AK$18,"")))&amp;IF(F85="Scenario1PBT12",'Deep retrofit'!$AL$18,IF(F85="Scenario2PBT12",'Deep retrofit'!$AM$18,IF(F85="Scenario3PBT12",'Deep retrofit'!$AN$18,"")))&amp;IF(F85="Scenario1PBT13",'Deep retrofit'!$AO$18,IF(F85="Scenario2PBT13",'Deep retrofit'!$AP$18,IF(F85="Scenario3PBT13",'Deep retrofit'!$AQ$18,"")))&amp;IF(F85="Scenario1PBT14",'Deep retrofit'!$AR$18,IF(F85="Scenario2PBT14",'Deep retrofit'!$AS$18,IF(F85="Scenario3PBT14",'Deep retrofit'!$AT$18,"")))&amp;IF(F85="Scenario1PBT15",'Deep retrofit'!$AU$18,IF(F85="Scenario2PBT15",'Deep retrofit'!$AV$18,IF(F85="Scenario3PBT15",'Deep retrofit'!$AW$18,"")))</f>
        <v/>
      </c>
      <c r="L85" s="117">
        <f t="shared" si="52"/>
        <v>0</v>
      </c>
      <c r="M85" s="117" t="str">
        <f>IF(F85="Scenario1PBT1",'Deep retrofit'!$E$20,IF(F85="Scenario2PBT1",'Deep retrofit'!$F$20,IF(F85="Scenario3PBT1",'Deep retrofit'!$G$20,"")))&amp;IF(F85="Scenario1PBT2",'Deep retrofit'!$H$20,IF(F85="Scenario2PBT2",'Deep retrofit'!$I$20,IF(F85="Scenario3PBT2",'Deep retrofit'!$J$20,"")))&amp;IF(F85="Scenario1PBT3",'Deep retrofit'!$K$20,IF(F85="Scenario2PBT3",'Deep retrofit'!$L$20,IF(F85="Scenario3PBT3",'Deep retrofit'!$M$20,"")))&amp;IF(F85="Scenario1PBT4",'Deep retrofit'!$N$20,IF(F85="Scenario2PBT4",'Deep retrofit'!$O$20,IF(F85="Scenario3PBT4",'Deep retrofit'!$P$20,"")))&amp;IF(F85="Scenario1PBT5",'Deep retrofit'!$Q$20,IF(F85="Scenario2PBT5",'Deep retrofit'!$R$20,IF(F85="Scenario3PBT5",'Deep retrofit'!$S$20,"")))&amp;IF(F85="Scenario1PBT6",'Deep retrofit'!$T$20,IF(F85="Scenario2PBT6",'Deep retrofit'!$U$20,IF(F85="Scenario3PBT6",'Deep retrofit'!$V$20,"")))&amp;IF(F85="Scenario1PBT7",'Deep retrofit'!$W$20,IF(F85="Scenario2PBT7",'Deep retrofit'!$X$20,IF(F85="Scenario3PBT7",'Deep retrofit'!$Y$20,"")))&amp;IF(F85="Scenario1PBT8",'Deep retrofit'!$Z$20,IF(F85="Scenario2PBT8",'Deep retrofit'!$AA$20,IF(F85="Scenario3PBT8",'Deep retrofit'!$AB$20,"")))&amp;IF(F85="Scenario1PBT9",'Deep retrofit'!$AC$20,IF(F85="Scenario2PBT9",'Deep retrofit'!$AD$20,IF(F85="Scenario3PBT9",'Deep retrofit'!$AE$20,"")))&amp;IF(F85="Scenario1PBT10",'Deep retrofit'!$AF$20,IF(F85="Scenario2PBT10",'Deep retrofit'!$AG$20,IF(F85="Scenario3PBT10",'Deep retrofit'!$AH$20,"")))&amp;IF(F85="Scenario1PBT11",'Deep retrofit'!$AI$20,IF(F85="Scenario2PBT11",'Deep retrofit'!$AJ$20,IF(F85="Scenario3PBT11",'Deep retrofit'!$AK$20,"")))&amp;IF(F85="Scenario1PBT12",'Deep retrofit'!$AL$20,IF(F85="Scenario2PBT12",'Deep retrofit'!$AM$20,IF(F85="Scenario3PBT12",'Deep retrofit'!$AN$20,"")))&amp;IF(F85="Scenario1PBT13",'Deep retrofit'!$AO$20,IF(F85="Scenario2PBT13",'Deep retrofit'!$AP$20,IF(F85="Scenario3PBT13",'Deep retrofit'!$AQ$20,"")))&amp;IF(F85="Scenario1PBT14",'Deep retrofit'!$AR$20,IF(F85="Scenario2PBT14",'Deep retrofit'!$AS$20,IF(F85="Scenario3PBT14",'Deep retrofit'!$AT$20,"")))&amp;IF(F85="Scenario1PBT15",'Deep retrofit'!$AU$20,IF(F85="Scenario2PBT15",'Deep retrofit'!$AV$20,IF(F85="Scenario3PBT15",'Deep retrofit'!$AW$20,"")))</f>
        <v/>
      </c>
      <c r="N85" s="118">
        <f t="shared" si="53"/>
        <v>0</v>
      </c>
      <c r="O85" s="206" t="str">
        <f>IF(F85="Scenario1PBT1",'Deep retrofit'!$E$23,IF(F85="Scenario2PBT1",'Deep retrofit'!$F$23,IF(F85="Scenario3PBT1",'Deep retrofit'!$G$23,"")))&amp;IF(F85="Scenario1PBT2",'Deep retrofit'!$H$23,IF(F85="Scenario2PBT2",'Deep retrofit'!$I$23,IF(F85="Scenario3PBT2",'Deep retrofit'!$J$23,"")))&amp;IF(F85="Scenario1PBT3",'Deep retrofit'!$K$23,IF(F85="Scenario2PBT3",'Deep retrofit'!$L$23,IF(F85="Scenario3PBT3",'Deep retrofit'!$M$23,"")))&amp;IF(F85="Scenario1PBT4",'Deep retrofit'!$N$23,IF(F85="Scenario2PBT4",'Deep retrofit'!$O$23,IF(F85="Scenario3PBT4",'Deep retrofit'!$P$23,"")))&amp;IF(F85="Scenario1PBT5",'Deep retrofit'!$Q$23,IF(F85="Scenario2PBT5",'Deep retrofit'!$R$23,IF(F85="Scenario3PBT5",'Deep retrofit'!$S$23,"")))&amp;IF(F85="Scenario1PBT6",'Deep retrofit'!$T$23,IF(F85="Scenario2PBT6",'Deep retrofit'!$U$23,IF(F85="Scenario3PBT6",'Deep retrofit'!$V$23,"")))&amp;IF(F85="Scenario1PBT7",'Deep retrofit'!$W$23,IF(F85="Scenario2PBT7",'Deep retrofit'!$X$23,IF(F85="Scenario3PBT7",'Deep retrofit'!$Y$23,"")))&amp;IF(F85="Scenario1PBT8",'Deep retrofit'!$Z$23,IF(F85="Scenario2PBT8",'Deep retrofit'!$AA$23,IF(F85="Scenario3PBT8",'Deep retrofit'!$AB$23,"")))&amp;IF(F85="Scenario1PBT9",'Deep retrofit'!$AC$23,IF(F85="Scenario2PBT9",'Deep retrofit'!$AD$23,IF(F85="Scenario3PBT9",'Deep retrofit'!$AE$23,"")))&amp;IF(F85="Scenario1PBT10",'Deep retrofit'!$AF$23,IF(F85="Scenario2PBT10",'Deep retrofit'!$AG$23,IF(F85="Scenario3PBT10",'Deep retrofit'!$AH$23,"")))&amp;IF(F85="Scenario1PBT11",'Deep retrofit'!$AI$23,IF(F85="Scenario2PBT11",'Deep retrofit'!$AJ$23,IF(F85="Scenario3PBT11",'Deep retrofit'!$AK$23,"")))&amp;IF(F85="Scenario1PBT12",'Deep retrofit'!$AL$23,IF(F85="Scenario2PBT12",'Deep retrofit'!$AM$23,IF(F85="Scenario3PBT12",'Deep retrofit'!$AN$23,"")))&amp;IF(F85="Scenario1PBT13",'Deep retrofit'!$AO$23,IF(F85="Scenario2PBT13",'Deep retrofit'!$AP$23,IF(F85="Scenario3PBT13",'Deep retrofit'!$AQ$23,"")))&amp;IF(F85="Scenario1PBT14",'Deep retrofit'!$AR$23,IF(F85="Scenario2PBT14",'Deep retrofit'!$AS$23,IF(F85="Scenario3PBT14",'Deep retrofit'!$AT$23,"")))&amp;IF(F85="Scenario1PBT15",'Deep retrofit'!$AU$23,IF(F85="Scenario2PBT15",'Deep retrofit'!$AV$23,IF(F85="Scenario3PBT15",'Deep retrofit'!$AW$23,"")))</f>
        <v/>
      </c>
      <c r="P85" s="117">
        <f t="shared" si="54"/>
        <v>0</v>
      </c>
      <c r="Q85" s="117" t="str">
        <f>IF(F85="Scenario1PBT1",'Deep retrofit'!$E$25,IF(F85="Scenario2PBT1",'Deep retrofit'!$F$25,IF(F85="Scenario3PBT1",'Deep retrofit'!$G$25,"")))&amp;IF(F85="Scenario1PBT2",'Deep retrofit'!$H$25,IF(F85="Scenario2PBT2",'Deep retrofit'!$I$25,IF(F85="Scenario3PBT2",'Deep retrofit'!$J$25,"")))&amp;IF(F85="Scenario1PBT3",'Deep retrofit'!$K$25,IF(F85="Scenario2PBT3",'Deep retrofit'!$L$25,IF(F85="Scenario3PBT3",'Deep retrofit'!$M$25,"")))&amp;IF(F85="Scenario1PBT4",'Deep retrofit'!$N$25,IF(F85="Scenario2PBT4",'Deep retrofit'!$O$25,IF(F85="Scenario3PBT4",'Deep retrofit'!$P$25,"")))&amp;IF(F85="Scenario1PBT5",'Deep retrofit'!$Q$25,IF(F85="Scenario2PBT5",'Deep retrofit'!$R$25,IF(F85="Scenario3PBT5",'Deep retrofit'!$S$25,"")))&amp;IF(F85="Scenario1PBT6",'Deep retrofit'!$T$25,IF(F85="Scenario2PBT6",'Deep retrofit'!$U$25,IF(F85="Scenario3PBT6",'Deep retrofit'!$V$25,"")))&amp;IF(F85="Scenario1PBT7",'Deep retrofit'!$W$25,IF(F85="Scenario2PBT7",'Deep retrofit'!$X$25,IF(F85="Scenario3PBT7",'Deep retrofit'!$Y$25,"")))&amp;IF(F85="Scenario1PBT8",'Deep retrofit'!$Z$25,IF(F85="Scenario2PBT8",'Deep retrofit'!$AA$25,IF(F85="Scenario3PBT8",'Deep retrofit'!$AB$25,"")))&amp;IF(F85="Scenario1PBT9",'Deep retrofit'!$AC$25,IF(F85="Scenario2PBT9",'Deep retrofit'!$AD$25,IF(F85="Scenario3PBT9",'Deep retrofit'!$AE$25,"")))&amp;IF(F85="Scenario1PBT10",'Deep retrofit'!$AF$25,IF(F85="Scenario2PBT10",'Deep retrofit'!$AG$25,IF(F85="Scenario3PBT10",'Deep retrofit'!$AH$25,"")))&amp;IF(F85="Scenario1PBT11",'Deep retrofit'!$AI$25,IF(F85="Scenario2PBT11",'Deep retrofit'!$AJ$25,IF(F85="Scenario3PBT11",'Deep retrofit'!$AK$25,"")))&amp;IF(F85="Scenario1PBT12",'Deep retrofit'!$AL$25,IF(F85="Scenario2PBT12",'Deep retrofit'!$AM$25,IF(F85="Scenario3PBT12",'Deep retrofit'!$AN$25,"")))&amp;IF(F85="Scenario1PBT13",'Deep retrofit'!$AO$25,IF(F85="Scenario2PBT13",'Deep retrofit'!$AP$25,IF(F85="Scenario3PBT13",'Deep retrofit'!$AQ$25,"")))&amp;IF(F85="Scenario1PBT14",'Deep retrofit'!$AR$25,IF(F85="Scenario2PBT14",'Deep retrofit'!$AS$25,IF(F85="Scenario3PBT14",'Deep retrofit'!$AT$25,"")))&amp;IF(F85="Scenario1PBT15",'Deep retrofit'!$AU$25,IF(F85="Scenario2PBT15",'Deep retrofit'!$AV$25,IF(F85="Scenario3PBT15",'Deep retrofit'!$AW$25,"")))</f>
        <v/>
      </c>
      <c r="R85" s="117">
        <f t="shared" si="55"/>
        <v>0</v>
      </c>
      <c r="S85" s="117" t="str">
        <f>IF(F85="Scenario1PBT1",'Deep retrofit'!$E$27,IF(F85="Scenario2PBT1",'Deep retrofit'!$F$27,IF(F85="Scenario3PBT1",'Deep retrofit'!$G$27,"")))&amp;IF(F85="Scenario1PBT2",'Deep retrofit'!$H$27,IF(F85="Scenario2PBT2",'Deep retrofit'!$I$27,IF(F85="Scenario3PBT2",'Deep retrofit'!$J$27,"")))&amp;IF(F85="Scenario1PBT3",'Deep retrofit'!$K$27,IF(F85="Scenario2PBT3",'Deep retrofit'!$L$27,IF(F85="Scenario3PBT3",'Deep retrofit'!$M$27,"")))&amp;IF(F85="Scenario1PBT4",'Deep retrofit'!$N$27,IF(F85="Scenario2PBT4",'Deep retrofit'!$O$27,IF(F85="Scenario3PBT4",'Deep retrofit'!$P$27,"")))&amp;IF(F85="Scenario1PBT5",'Deep retrofit'!$Q$27,IF(F85="Scenario2PBT5",'Deep retrofit'!$R$27,IF(F85="Scenario3PBT5",'Deep retrofit'!$S$27,"")))&amp;IF(F85="Scenario1PBT6",'Deep retrofit'!$T$27,IF(F85="Scenario2PBT6",'Deep retrofit'!$U$27,IF(F85="Scenario3PBT6",'Deep retrofit'!$V$27,"")))&amp;IF(F85="Scenario1PBT7",'Deep retrofit'!$W$27,IF(F85="Scenario2PBT7",'Deep retrofit'!$X$27,IF(F85="Scenario3PBT7",'Deep retrofit'!$Y$27,"")))&amp;IF(F85="Scenario1PBT8",'Deep retrofit'!$Z$27,IF(F85="Scenario2PBT8",'Deep retrofit'!$AA$27,IF(F85="Scenario3PBT8",'Deep retrofit'!$AB$27,"")))&amp;IF(F85="Scenario1PBT9",'Deep retrofit'!$AC$27,IF(F85="Scenario2PBT9",'Deep retrofit'!$AD$27,IF(F85="Scenario3PBT9",'Deep retrofit'!$AE$27,"")))&amp;IF(F85="Scenario1PBT10",'Deep retrofit'!$AF$27,IF(F85="Scenario2PBT10",'Deep retrofit'!$AG$27,IF(F85="Scenario3PBT10",'Deep retrofit'!$AH$27,"")))&amp;IF(F85="Scenario1PBT11",'Deep retrofit'!$AI$27,IF(F85="Scenario2PBT11",'Deep retrofit'!$AJ$27,IF(F85="Scenario3PBT11",'Deep retrofit'!$AK$27,"")))&amp;IF(F85="Scenario1PBT12",'Deep retrofit'!$AL$27,IF(F85="Scenario2PBT12",'Deep retrofit'!$AM$27,IF(F85="Scenario3PBT12",'Deep retrofit'!$AN$27,"")))&amp;IF(F85="Scenario1PBT13",'Deep retrofit'!$AO$27,IF(F85="Scenario2PBT13",'Deep retrofit'!$AP$27,IF(F85="Scenario3PBT13",'Deep retrofit'!$AQ$27,"")))&amp;IF(F85="Scenario1PBT14",'Deep retrofit'!$AR$27,IF(F85="Scenario2PBT14",'Deep retrofit'!$AS$27,IF(F85="Scenario3PBT14",'Deep retrofit'!$AT$27,"")))&amp;IF(F85="Scenario1PBT15",'Deep retrofit'!$AU$27,IF(F85="Scenario2PBT15",'Deep retrofit'!$AV$27,IF(F85="Scenario3PBT15",'Deep retrofit'!$AW$27,"")))</f>
        <v/>
      </c>
      <c r="T85" s="207">
        <f t="shared" si="56"/>
        <v>0</v>
      </c>
      <c r="U85" s="206" t="str">
        <f>IF(F85="Scenario1PBT1",'Deep retrofit'!$E$38,IF(F85="Scenario2PBT1",'Deep retrofit'!$F$38,IF(F85="Scenario3PBT1",'Deep retrofit'!$G$38,"")))&amp;IF(F85="Scenario1PBT2",'Deep retrofit'!$H$38,IF(F85="Scenario2PBT2",'Deep retrofit'!$I$38,IF(F85="Scenario3PBT2",'Deep retrofit'!$J$38,"")))&amp;IF(F85="Scenario1PBT3",'Deep retrofit'!$K$38,IF(F85="Scenario2PBT3",'Deep retrofit'!$L$38,IF(F85="Scenario3PBT3",'Deep retrofit'!$M$38,"")))&amp;IF(F85="Scenario1PBT4",'Deep retrofit'!$N$38,IF(F85="Scenario2PBT4",'Deep retrofit'!$O$38,IF(F85="Scenario3PBT4",'Deep retrofit'!$P$38,"")))&amp;IF(F85="Scenario1PBT5",'Deep retrofit'!$Q$38,IF(F85="Scenario2PBT5",'Deep retrofit'!$R$38,IF(F85="Scenario3PBT5",'Deep retrofit'!$S$38,"")))&amp;IF(F85="Scenario1PBT6",'Deep retrofit'!$T$38,IF(F85="Scenario2PBT6",'Deep retrofit'!$U$38,IF(F85="Scenario3PBT6",'Deep retrofit'!$V$38,"")))&amp;IF(F85="Scenario1PBT7",'Deep retrofit'!$W$38,IF(F85="Scenario2PBT7",'Deep retrofit'!$X$38,IF(F85="Scenario3PBT7",'Deep retrofit'!$Y$38,"")))&amp;IF(F85="Scenario1PBT8",'Deep retrofit'!$Z$38,IF(F85="Scenario2PBT8",'Deep retrofit'!$AA$38,IF(F85="Scenario3PBT8",'Deep retrofit'!$AB$38,"")))&amp;IF(F85="Scenario1PBT9",'Deep retrofit'!$AC$38,IF(F85="Scenario2PBT9",'Deep retrofit'!$AD$38,IF(F85="Scenario3PBT9",'Deep retrofit'!$AE$38,"")))&amp;IF(F85="Scenario1PBT10",'Deep retrofit'!$AF$38,IF(F85="Scenario2PBT10",'Deep retrofit'!$AG$38,IF(F85="Scenario3PBT10",'Deep retrofit'!$AH$38,"")))&amp;IF(F85="Scenario1PBT11",'Deep retrofit'!$AI$38,IF(F85="Scenario2PBT11",'Deep retrofit'!$AJ$38,IF(F85="Scenario3PBT11",'Deep retrofit'!$AK$38,"")))&amp;IF(F85="Scenario1PBT12",'Deep retrofit'!$AL$38,IF(F85="Scenario2PBT12",'Deep retrofit'!$AM$38,IF(F85="Scenario3PBT12",'Deep retrofit'!$AN$38,"")))&amp;IF(F85="Scenario1PBT13",'Deep retrofit'!$AO$38,IF(F85="Scenario2PBT13",'Deep retrofit'!$AP$38,IF(F85="Scenario3PBT13",'Deep retrofit'!$AQ$38,"")))&amp;IF(F85="Scenario1PBT14",'Deep retrofit'!$AR$38,IF(F85="Scenario2PBT14",'Deep retrofit'!$AS$38,IF(F85="Scenario3PBT14",'Deep retrofit'!$AT$38,"")))&amp;IF(F85="Scenario1PBT15",'Deep retrofit'!$AU$38,IF(F85="Scenario2PBT15",'Deep retrofit'!$AV$38,IF(F85="Scenario3PBT15",'Deep retrofit'!$AW$38,"")))</f>
        <v/>
      </c>
      <c r="V85" s="117">
        <f t="shared" si="57"/>
        <v>0</v>
      </c>
      <c r="W85" s="117" t="str">
        <f>IF(F85="Scenario1PBT1",'Deep retrofit'!$E$40,IF(F85="Scenario2PBT1",'Deep retrofit'!$F$40,IF(F85="Scenario3PBT1",'Deep retrofit'!$G$40,"")))&amp;IF(F85="Scenario1PBT2",'Deep retrofit'!$H$40,IF(F85="Scenario2PBT2",'Deep retrofit'!$I$40,IF(F85="Scenario3PBT2",'Deep retrofit'!$J$40,"")))&amp;IF(F85="Scenario1PBT3",'Deep retrofit'!$K$40,IF(F85="Scenario2PBT3",'Deep retrofit'!$L$40,IF(F85="Scenario3PBT3",'Deep retrofit'!$M$40,"")))&amp;IF(F85="Scenario1PBT4",'Deep retrofit'!$N$40,IF(F85="Scenario2PBT4",'Deep retrofit'!$O$40,IF(F85="Scenario3PBT4",'Deep retrofit'!$P$40,"")))&amp;IF(F85="Scenario1PBT5",'Deep retrofit'!$Q$40,IF(F85="Scenario2PBT5",'Deep retrofit'!$R$40,IF(F85="Scenario3PBT5",'Deep retrofit'!$S$40,"")))&amp;IF(F85="Scenario1PBT6",'Deep retrofit'!$T$40,IF(F85="Scenario2PBT6",'Deep retrofit'!$U$40,IF(F85="Scenario3PBT6",'Deep retrofit'!$V$40,"")))&amp;IF(F85="Scenario1PBT7",'Deep retrofit'!$W$40,IF(F85="Scenario2PBT7",'Deep retrofit'!$X$40,IF(F85="Scenario3PBT7",'Deep retrofit'!$Y$40,"")))&amp;IF(F85="Scenario1PBT8",'Deep retrofit'!$Z$40,IF(F85="Scenario2PBT8",'Deep retrofit'!$AA$40,IF(F85="Scenario3PBT8",'Deep retrofit'!$AB$40,"")))&amp;IF(F85="Scenario1PBT9",'Deep retrofit'!$AC$40,IF(F85="Scenario2PBT9",'Deep retrofit'!$AD$40,IF(F85="Scenario3PBT9",'Deep retrofit'!$AE$40,"")))&amp;IF(F85="Scenario1PBT10",'Deep retrofit'!$AF$40,IF(F85="Scenario2PBT10",'Deep retrofit'!$AG$40,IF(F85="Scenario3PBT10",'Deep retrofit'!$AH$40,"")))&amp;IF(F85="Scenario1PBT11",'Deep retrofit'!$AI$40,IF(F85="Scenario2PBT11",'Deep retrofit'!$AJ$40,IF(F85="Scenario3PBT11",'Deep retrofit'!$AK$40,"")))&amp;IF(F85="Scenario1PBT12",'Deep retrofit'!$AL$40,IF(F85="Scenario2PBT12",'Deep retrofit'!$AM$40,IF(F85="Scenario3PBT12",'Deep retrofit'!$AN$40,"")))&amp;IF(F85="Scenario1PBT13",'Deep retrofit'!$AO$40,IF(F85="Scenario2PBT13",'Deep retrofit'!$AP$40,IF(F85="Scenario3PBT13",'Deep retrofit'!$AQ$40,"")))&amp;IF(F85="Scenario1PBT14",'Deep retrofit'!$AR$40,IF(F85="Scenario2PBT14",'Deep retrofit'!$AS$40,IF(F85="Scenario3PBT14",'Deep retrofit'!$AT$40,"")))&amp;IF(F85="Scenario1PBT15",'Deep retrofit'!$AU$40,IF(F85="Scenario2PBT15",'Deep retrofit'!$AV$40,IF(F85="Scenario3PBT15",'Deep retrofit'!$AW$40,"")))</f>
        <v/>
      </c>
      <c r="X85" s="117">
        <f t="shared" si="58"/>
        <v>0</v>
      </c>
      <c r="Y85" s="117" t="str">
        <f>IF(F85="Scenario1PBT1",'Deep retrofit'!$E$42,IF(F85="Scenario2PBT1",'Deep retrofit'!$F$42,IF(F85="Scenario3PBT1",'Deep retrofit'!$G$42,"")))&amp;IF(F85="Scenario1PBT2",'Deep retrofit'!$H$42,IF(F85="Scenario2PBT2",'Deep retrofit'!$I$42,IF(F85="Scenario3PBT2",'Deep retrofit'!$J$42,"")))&amp;IF(F85="Scenario1PBT3",'Deep retrofit'!$K$42,IF(F85="Scenario2PBT3",'Deep retrofit'!$L$42,IF(F85="Scenario3PBT3",'Deep retrofit'!$M$42,"")))&amp;IF(F85="Scenario1PBT4",'Deep retrofit'!$N$42,IF(F85="Scenario2PBT4",'Deep retrofit'!$O$42,IF(F85="Scenario3PBT4",'Deep retrofit'!$P$42,"")))&amp;IF(F85="Scenario1PBT5",'Deep retrofit'!$Q$42,IF(F85="Scenario2PBT5",'Deep retrofit'!$R$42,IF(F85="Scenario3PBT5",'Deep retrofit'!$S$42,"")))&amp;IF(F85="Scenario1PBT6",'Deep retrofit'!$T$42,IF(F85="Scenario2PBT6",'Deep retrofit'!$U$42,IF(F85="Scenario3PBT6",'Deep retrofit'!$V$42,"")))&amp;IF(F85="Scenario1PBT7",'Deep retrofit'!$W$42,IF(F85="Scenario2PBT7",'Deep retrofit'!$X$42,IF(F85="Scenario3PBT7",'Deep retrofit'!$Y$42,"")))&amp;IF(F85="Scenario1PBT8",'Deep retrofit'!$Z$42,IF(F85="Scenario2PBT8",'Deep retrofit'!$AA$42,IF(F85="Scenario3PBT8",'Deep retrofit'!$AB$42,"")))&amp;IF(F85="Scenario1PBT9",'Deep retrofit'!$AC$42,IF(F85="Scenario2PBT9",'Deep retrofit'!$AD$42,IF(F85="Scenario3PBT9",'Deep retrofit'!$AE$42,"")))&amp;IF(F85="Scenario1PBT10",'Deep retrofit'!$AF$42,IF(F85="Scenario2PBT10",'Deep retrofit'!$AG$42,IF(F85="Scenario3PBT10",'Deep retrofit'!$AH$42,"")))&amp;IF(F85="Scenario1PBT11",'Deep retrofit'!$AI$42,IF(F85="Scenario2PBT11",'Deep retrofit'!$AJ$42,IF(F85="Scenario3PBT11",'Deep retrofit'!$AK$42,"")))&amp;IF(F85="Scenario1PBT12",'Deep retrofit'!$AL$42,IF(F85="Scenario2PBT12",'Deep retrofit'!$AM$42,IF(F85="Scenario3PBT12",'Deep retrofit'!$AN$42,"")))&amp;IF(F85="Scenario1PBT13",'Deep retrofit'!$AO$42,IF(F85="Scenario2PBT13",'Deep retrofit'!$AP$42,IF(F85="Scenario3PBT13",'Deep retrofit'!$AQ$42,"")))&amp;IF(F85="Scenario1PBT14",'Deep retrofit'!$AR$42,IF(F85="Scenario2PBT14",'Deep retrofit'!$AS$42,IF(F85="Scenario3PBT14",'Deep retrofit'!$AT$42,"")))&amp;IF(F85="Scenario1PBT15",'Deep retrofit'!$AU$42,IF(F85="Scenario2PBT15",'Deep retrofit'!$AV$42,IF(F85="Scenario3PBT15",'Deep retrofit'!$AW$42,"")))</f>
        <v/>
      </c>
      <c r="Z85" s="117">
        <f t="shared" si="59"/>
        <v>0</v>
      </c>
      <c r="AA85" s="269" t="str">
        <f>IF(F85="Scenario1PBT1",'Deep retrofit'!$E$101,IF(F85="Scenario2PBT1",'Deep retrofit'!$F$101,IF(F85="Scenario3PBT1",'Deep retrofit'!$G$101,"")))&amp;IF(F85="Scenario1PBT2",'Deep retrofit'!$H$101,IF(F85="Scenario2PBT2",'Deep retrofit'!$I$101,IF(F85="Scenario3PBT2",'Deep retrofit'!$J$101,"")))&amp;IF(F85="Scenario1PBT3",'Deep retrofit'!$K$101,IF(F85="Scenario2PBT3",'Deep retrofit'!$L$101,IF(F85="Scenario3PBT3",'Deep retrofit'!$M$101,"")))&amp;IF(F85="Scenario1PBT4",'Deep retrofit'!$N$101,IF(F85="Scenario2PBT4",'Deep retrofit'!$O$101,IF(F85="Scenario3PBT4",'Deep retrofit'!$P$101,"")))&amp;IF(F85="Scenario1PBT5",'Deep retrofit'!$Q$101,IF(F85="Scenario2PBT5",'Deep retrofit'!$R$101,IF(F85="Scenario3PBT5",'Deep retrofit'!$S$101,"")))&amp;IF(F85="Scenario1PBT6",'Deep retrofit'!$T$101,IF(F85="Scenario2PBT6",'Deep retrofit'!$U$101,IF(F85="Scenario3PBT6",'Deep retrofit'!$V$101,"")))&amp;IF(F85="Scenario1PBT7",'Deep retrofit'!$W$101,IF(F85="Scenario2PBT7",'Deep retrofit'!$X$101,IF(F85="Scenario3PBT7",'Deep retrofit'!$Y$101,"")))&amp;IF(F85="Scenario1PBT8",'Deep retrofit'!$Z$101,IF(F85="Scenario2PBT8",'Deep retrofit'!$AA$101,IF(F85="Scenario3PBT8",'Deep retrofit'!$AB$101,"")))&amp;IF(F85="Scenario1PBT9",'Deep retrofit'!$AC$101,IF(F85="Scenario2PBT9",'Deep retrofit'!$AD$101,IF(F85="Scenario3PBT9",'Deep retrofit'!$AE$101,"")))&amp;IF(F85="Scenario1PBT10",'Deep retrofit'!$AF$101,IF(F85="Scenario2PBT10",'Deep retrofit'!$AG$101,IF(F85="Scenario3PBT10",'Deep retrofit'!$AH$101,"")))&amp;IF(F85="Scenario1PBT11",'Deep retrofit'!$AI$101,IF(F85="Scenario2PBT11",'Deep retrofit'!$AJ$101,IF(F85="Scenario3PBT11",'Deep retrofit'!$AK$101,"")))&amp;IF(F85="Scenario1PBT12",'Deep retrofit'!$AL$101,IF(F85="Scenario2PBT12",'Deep retrofit'!$AM$101,IF(F85="Scenario3PBT12",'Deep retrofit'!$AN$101,"")))&amp;IF(F85="Scenario1PBT13",'Deep retrofit'!$AO$101,IF(F85="Scenario2PBT13",'Deep retrofit'!$AP$101,IF(F85="Scenario3PBT13",'Deep retrofit'!$AQ$101,"")))&amp;IF(F85="Scenario1PBT14",'Deep retrofit'!$AR$101,IF(F85="Scenario2PBT14",'Deep retrofit'!$AS$101,IF(F85="Scenario3PBT14",'Deep retrofit'!$AT$101,"")))&amp;IF(F85="Scenario1PBT15",'Deep retrofit'!$AU$101,IF(F85="Scenario2PBT15",'Deep retrofit'!$AV$101,IF(F85="Scenario3PBT15",'Deep retrofit'!$AW$101,"")))</f>
        <v/>
      </c>
      <c r="AB85" s="203">
        <f t="shared" si="60"/>
        <v>0</v>
      </c>
      <c r="AC85" s="372" t="str">
        <f t="shared" si="61"/>
        <v/>
      </c>
      <c r="AD85" s="353">
        <f>IF(AC85="",IFERROR('Projection_Base-case'!G86-G85,0),0)</f>
        <v>0</v>
      </c>
      <c r="AE85" s="350">
        <f t="shared" si="37"/>
        <v>0</v>
      </c>
      <c r="AF85" s="361">
        <f>IFERROR(100*AD85/'Projection_Base-case'!G86,0)</f>
        <v>0</v>
      </c>
      <c r="AG85" s="352">
        <f>IF(AC85="",IFERROR('Projection_Base-case'!I86-I85,0),0)</f>
        <v>0</v>
      </c>
      <c r="AH85" s="353">
        <f t="shared" si="38"/>
        <v>0</v>
      </c>
      <c r="AI85" s="361">
        <f>IFERROR(100*AG85/'Projection_Base-case'!I86,0)</f>
        <v>0</v>
      </c>
      <c r="AJ85" s="352">
        <f>IF(AC85="",IFERROR('Projection_Base-case'!K86-K85,0),0)</f>
        <v>0</v>
      </c>
      <c r="AK85" s="353">
        <f t="shared" si="39"/>
        <v>0</v>
      </c>
      <c r="AL85" s="361">
        <f>IFERROR(100*AJ85/'Projection_Base-case'!K86,0)</f>
        <v>0</v>
      </c>
      <c r="AM85" s="352">
        <f>-IF(AC85="",IFERROR('Projection_Base-case'!M86-M85,0),0)</f>
        <v>0</v>
      </c>
      <c r="AN85" s="353">
        <f t="shared" si="40"/>
        <v>0</v>
      </c>
      <c r="AO85" s="354">
        <f>IFERROR(IF('Projection_Base-case'!N86&gt;0,100*AN85/'Projection_Base-case'!N86,100*AN85/N85),0)</f>
        <v>0</v>
      </c>
      <c r="AP85" s="355">
        <f>IF(AC85="",IFERROR('Projection_Base-case'!O86-O85,0),0)</f>
        <v>0</v>
      </c>
      <c r="AQ85" s="356">
        <f t="shared" si="41"/>
        <v>0</v>
      </c>
      <c r="AR85" s="356">
        <f>IFERROR(100*AP85/'Projection_Base-case'!O86,0)</f>
        <v>0</v>
      </c>
      <c r="AS85" s="355">
        <f>IF(AC85="",IFERROR('Projection_Base-case'!Q86-Q85,0),0)</f>
        <v>0</v>
      </c>
      <c r="AT85" s="356">
        <f t="shared" si="42"/>
        <v>0</v>
      </c>
      <c r="AU85" s="356">
        <f>IFERROR(100*AS85/'Projection_Base-case'!Q86,0)</f>
        <v>0</v>
      </c>
      <c r="AV85" s="355">
        <f>IF(AC85="",IFERROR('Projection_Base-case'!S86-S85,0),0)</f>
        <v>0</v>
      </c>
      <c r="AW85" s="356">
        <f t="shared" si="43"/>
        <v>0</v>
      </c>
      <c r="AX85" s="357">
        <f>IFERROR(100*AV85/'Projection_Base-case'!S86,0)</f>
        <v>0</v>
      </c>
      <c r="AY85" s="358">
        <f>IF(AC85="",IFERROR('Projection_Base-case'!U86-U85,0),0)</f>
        <v>0</v>
      </c>
      <c r="AZ85" s="359">
        <f t="shared" si="44"/>
        <v>0</v>
      </c>
      <c r="BA85" s="359">
        <f>IFERROR(100*AY85/'Projection_Base-case'!U86,0)</f>
        <v>0</v>
      </c>
      <c r="BB85" s="358">
        <f>IF(AC85="",IFERROR('Projection_Base-case'!W86-W85,0),0)</f>
        <v>0</v>
      </c>
      <c r="BC85" s="359">
        <f t="shared" si="45"/>
        <v>0</v>
      </c>
      <c r="BD85" s="359">
        <f>IFERROR(100*BB85/'Projection_Base-case'!W86,0)</f>
        <v>0</v>
      </c>
      <c r="BE85" s="358">
        <f>IF(AC85="",IFERROR('Projection_Base-case'!Y86-Y85,0),0)</f>
        <v>0</v>
      </c>
      <c r="BF85" s="359">
        <f t="shared" si="46"/>
        <v>0</v>
      </c>
      <c r="BG85" s="359">
        <f>IFERROR(100*BE85/'Projection_Base-case'!Y86,0)</f>
        <v>0</v>
      </c>
      <c r="BH85" s="359">
        <f t="shared" si="47"/>
        <v>0</v>
      </c>
      <c r="BI85" s="360">
        <f t="shared" si="48"/>
        <v>0</v>
      </c>
    </row>
    <row r="86" spans="1:61" ht="15.6">
      <c r="A86" s="205">
        <v>82</v>
      </c>
      <c r="B86" s="347">
        <f>IF('Projection_Base-case'!B87&lt;&gt;"",'Projection_Base-case'!B87,0)</f>
        <v>0</v>
      </c>
      <c r="C86" s="347">
        <f>IF('Projection_Base-case'!C87&lt;&gt;"",'Projection_Base-case'!C87,0)</f>
        <v>0</v>
      </c>
      <c r="D86" s="347">
        <f>IF('Projection_Base-case'!D87&lt;&gt;"",'Projection_Base-case'!D87,0)</f>
        <v>0</v>
      </c>
      <c r="E86" s="346"/>
      <c r="F86" s="202" t="str">
        <f t="shared" si="49"/>
        <v>0</v>
      </c>
      <c r="G86" s="177" t="str">
        <f>IF(F86="Scenario1PBT1",'Deep retrofit'!$E$6,IF(F86="Scenario2PBT1",'Deep retrofit'!$F$6,IF(F86="Scenario3PBT1",'Deep retrofit'!$G$6,"")))&amp;IF(F86="Scenario1PBT2",'Deep retrofit'!$H$6,IF(F86="Scenario2PBT2",'Deep retrofit'!$I$6,IF(F86="Scenario3PBT2",'Deep retrofit'!$J$6,"")))&amp;IF(F86="Scenario1PBT3",'Deep retrofit'!$K$6,IF(F86="Scenario2PBT3",'Deep retrofit'!$L$6,IF(F86="Scenario3PBT3",'Deep retrofit'!$M$6,"")))&amp;IF(F86="Scenario1PBT4",'Deep retrofit'!$N$6,IF(F86="Scenario2PBT4",'Deep retrofit'!$O$6,IF(F86="Scenario3PBT4",'Deep retrofit'!$P$6,"")))&amp;IF(F86="Scenario1PBT5",'Deep retrofit'!$Q$6,IF(F86="Scenario2PBT5",'Deep retrofit'!$R$6,IF(F86="Scenario3PBT5",'Deep retrofit'!$S$6,"")))&amp;IF(F86="Scenario1PBT6",'Deep retrofit'!$T$6,IF(F86="Scenario2PBT6",'Deep retrofit'!$U$6,IF(F86="Scenario3PBT6",'Deep retrofit'!$V$6,"")))&amp;IF(F86="Scenario1PBT7",'Deep retrofit'!$W$6,IF(F86="Scenario2PBT7",'Deep retrofit'!$X$6,IF(F86="Scenario3PBT7",'Deep retrofit'!$Y$6,"")))&amp;IF(F86="Scenario1PBT8",'Deep retrofit'!$Z$6,IF(F86="Scenario2PBT8",'Deep retrofit'!$AA$6,IF(F86="Scenario3PBT8",'Deep retrofit'!$AB$6,"")))&amp;IF(F86="Scenario1PBT9",'Deep retrofit'!$AC$6,IF(F86="Scenario2PBT9",'Deep retrofit'!$AD$6,IF(F86="Scenario3PBT9",'Deep retrofit'!$AE$6,"")))&amp;IF(F86="Scenario1PBT10",'Deep retrofit'!$AF$6,IF(F86="Scenario2PBT10",'Deep retrofit'!$AG$6,IF(F86="Scenario3PBT10",'Deep retrofit'!$AH$6,"")))&amp;IF(F86="Scenario1PBT11",'Deep retrofit'!$AI$6,IF(F86="Scenario2PBT11",'Deep retrofit'!$AJ$6,IF(F86="Scenario3PBT11",'Deep retrofit'!$AK$6,"")))&amp;IF(F86="Scenario1PBT12",'Deep retrofit'!$AL$6,IF(F86="Scenario2PBT12",'Deep retrofit'!$AM$6,IF(F86="Scenario3PBT12",'Deep retrofit'!$AN$6,"")))&amp;IF(F86="Scenario1PBT13",'Deep retrofit'!$AO$6,IF(F86="Scenario2PBT13",'Deep retrofit'!$AP$6,IF(F86="Scenario3PBT13",'Deep retrofit'!$AQ$6,"")))&amp;IF(F86="Scenario1PBT14",'Deep retrofit'!$AR$6,IF(F86="Scenario2PBT14",'Deep retrofit'!$AS$6,IF(F86="Scenario3PBT14",'Deep retrofit'!$AT$6,"")))&amp;IF(F86="Scenario1PBT15",'Deep retrofit'!$AU$6,IF(F86="Scenario2PBT15",'Deep retrofit'!$AV$6,IF(F86="Scenario3PBT15",'Deep retrofit'!$AW$6,"")))</f>
        <v/>
      </c>
      <c r="H86" s="117">
        <f t="shared" si="50"/>
        <v>0</v>
      </c>
      <c r="I86" s="178" t="str">
        <f>IF(F86="Scenario1PBT1",'Deep retrofit'!$E$16,IF(F86="Scenario2PBT1",'Deep retrofit'!$F$16,IF(F86="Scenario3PBT1",'Deep retrofit'!$G$16,"")))&amp;IF(F86="Scenario1PBT2",'Deep retrofit'!$H$16,IF(F86="Scenario2PBT2",'Deep retrofit'!$I$16,IF(F86="Scenario3PBT2",'Deep retrofit'!$J$16,"")))&amp;IF(F86="Scenario1PBT3",'Deep retrofit'!$K$16,IF(F86="Scenario2PBT3",'Deep retrofit'!$L$16,IF(F86="Scenario3PBT3",'Deep retrofit'!$M$16,"")))&amp;IF(F86="Scenario1PBT4",'Deep retrofit'!$N$16,IF(F86="Scenario2PBT4",'Deep retrofit'!$O$16,IF(F86="Scenario3PBT4",'Deep retrofit'!$P$16,"")))&amp;IF(F86="Scenario1PBT5",'Deep retrofit'!$Q$16,IF(F86="Scenario2PBT5",'Deep retrofit'!$R$16,IF(F86="Scenario3PBT5",'Deep retrofit'!$S$16,"")))&amp;IF(F86="Scenario1PBT6",'Deep retrofit'!$T$16,IF(F86="Scenario2PBT6",'Deep retrofit'!$U$16,IF(F86="Scenario3PBT6",'Deep retrofit'!$V$16,"")))&amp;IF(F86="Scenario1PBT7",'Deep retrofit'!$W$16,IF(F86="Scenario2PBT7",'Deep retrofit'!$X$16,IF(F86="Scenario3PBT7",'Deep retrofit'!$Y$16,"")))&amp;IF(F86="Scenario1PBT8",'Deep retrofit'!$Z$16,IF(F86="Scenario2PBT8",'Deep retrofit'!$AA$16,IF(F86="Scenario3PBT8",'Deep retrofit'!$AB$16,"")))&amp;IF(F86="Scenario1PBT9",'Deep retrofit'!$AC$16,IF(F86="Scenario2PBT9",'Deep retrofit'!$AD$16,IF(F86="Scenario3PBT9",'Deep retrofit'!$AE$16,"")))&amp;IF(F86="Scenario1PBT10",'Deep retrofit'!$AF$16,IF(F86="Scenario2PBT10",'Deep retrofit'!$AG$16,IF(F86="Scenario3PBT10",'Deep retrofit'!$AH$16,"")))&amp;IF(F86="Scenario1PBT11",'Deep retrofit'!$AI$16,IF(F86="Scenario2PBT11",'Deep retrofit'!$AJ$16,IF(F86="Scenario3PBT11",'Deep retrofit'!$AK$16,"")))&amp;IF(F86="Scenario1PBT12",'Deep retrofit'!$AL$16,IF(F86="Scenario2PBT12",'Deep retrofit'!$AM$16,IF(F86="Scenario3PBT12",'Deep retrofit'!$AN$16,"")))&amp;IF(F86="Scenario1PBT13",'Deep retrofit'!$AO$16,IF(F86="Scenario2PBT13",'Deep retrofit'!$AP$16,IF(F86="Scenario3PBT13",'Deep retrofit'!$AQ$16,"")))&amp;IF(F86="Scenario1PBT14",'Deep retrofit'!$AR$16,IF(F86="Scenario2PBT14",'Deep retrofit'!$AS$16,IF(F86="Scenario3PBT14",'Deep retrofit'!$AT$16,"")))&amp;IF(F86="Scenario1PBT15",'Deep retrofit'!$AU$16,IF(F86="Scenario2PBT15",'Deep retrofit'!$AV$16,IF(F86="Scenario3PBT15",'Deep retrofit'!$AW$16,"")))</f>
        <v/>
      </c>
      <c r="J86" s="117">
        <f t="shared" si="51"/>
        <v>0</v>
      </c>
      <c r="K86" s="117" t="str">
        <f>IF(F86="Scenario1PBT1",'Deep retrofit'!$E$18,IF(F86="Scenario2PBT1",'Deep retrofit'!$F$18,IF(F86="Scenario3PBT1",'Deep retrofit'!$G$18,"")))&amp;IF(F86="Scenario1PBT2",'Deep retrofit'!$H$18,IF(F86="Scenario2PBT2",'Deep retrofit'!$I$18,IF(F86="Scenario3PBT2",'Deep retrofit'!$J$18,"")))&amp;IF(F86="Scenario1PBT3",'Deep retrofit'!$K$18,IF(F86="Scenario2PBT3",'Deep retrofit'!$L$18,IF(F86="Scenario3PBT3",'Deep retrofit'!$M$18,"")))&amp;IF(F86="Scenario1PBT4",'Deep retrofit'!$N$18,IF(F86="Scenario2PBT4",'Deep retrofit'!$O$18,IF(F86="Scenario3PBT4",'Deep retrofit'!$P$18,"")))&amp;IF(F86="Scenario1PBT5",'Deep retrofit'!$Q$18,IF(F86="Scenario2PBT5",'Deep retrofit'!$R$18,IF(F86="Scenario3PBT5",'Deep retrofit'!$S$18,"")))&amp;IF(F86="Scenario1PBT6",'Deep retrofit'!$T$18,IF(F86="Scenario2PBT6",'Deep retrofit'!$U$18,IF(F86="Scenario3PBT6",'Deep retrofit'!$V$18,"")))&amp;IF(F86="Scenario1PBT7",'Deep retrofit'!$W$18,IF(F86="Scenario2PBT7",'Deep retrofit'!$X$18,IF(F86="Scenario3PBT7",'Deep retrofit'!$Y$18,"")))&amp;IF(F86="Scenario1PBT8",'Deep retrofit'!$Z$18,IF(F86="Scenario2PBT8",'Deep retrofit'!$AA$18,IF(F86="Scenario3PBT8",'Deep retrofit'!$AB$18,"")))&amp;IF(F86="Scenario1PBT9",'Deep retrofit'!$AC$18,IF(F86="Scenario2PBT9",'Deep retrofit'!$AD$18,IF(F86="Scenario3PBT9",'Deep retrofit'!$AE$18,"")))&amp;IF(F86="Scenario1PBT10",'Deep retrofit'!$AF$18,IF(F86="Scenario2PBT10",'Deep retrofit'!$AG$18,IF(F86="Scenario3PBT10",'Deep retrofit'!$AH$18,"")))&amp;IF(F86="Scenario1PBT11",'Deep retrofit'!$AI$18,IF(F86="Scenario2PBT11",'Deep retrofit'!$AJ$18,IF(F86="Scenario3PBT11",'Deep retrofit'!$AK$18,"")))&amp;IF(F86="Scenario1PBT12",'Deep retrofit'!$AL$18,IF(F86="Scenario2PBT12",'Deep retrofit'!$AM$18,IF(F86="Scenario3PBT12",'Deep retrofit'!$AN$18,"")))&amp;IF(F86="Scenario1PBT13",'Deep retrofit'!$AO$18,IF(F86="Scenario2PBT13",'Deep retrofit'!$AP$18,IF(F86="Scenario3PBT13",'Deep retrofit'!$AQ$18,"")))&amp;IF(F86="Scenario1PBT14",'Deep retrofit'!$AR$18,IF(F86="Scenario2PBT14",'Deep retrofit'!$AS$18,IF(F86="Scenario3PBT14",'Deep retrofit'!$AT$18,"")))&amp;IF(F86="Scenario1PBT15",'Deep retrofit'!$AU$18,IF(F86="Scenario2PBT15",'Deep retrofit'!$AV$18,IF(F86="Scenario3PBT15",'Deep retrofit'!$AW$18,"")))</f>
        <v/>
      </c>
      <c r="L86" s="117">
        <f t="shared" si="52"/>
        <v>0</v>
      </c>
      <c r="M86" s="117" t="str">
        <f>IF(F86="Scenario1PBT1",'Deep retrofit'!$E$20,IF(F86="Scenario2PBT1",'Deep retrofit'!$F$20,IF(F86="Scenario3PBT1",'Deep retrofit'!$G$20,"")))&amp;IF(F86="Scenario1PBT2",'Deep retrofit'!$H$20,IF(F86="Scenario2PBT2",'Deep retrofit'!$I$20,IF(F86="Scenario3PBT2",'Deep retrofit'!$J$20,"")))&amp;IF(F86="Scenario1PBT3",'Deep retrofit'!$K$20,IF(F86="Scenario2PBT3",'Deep retrofit'!$L$20,IF(F86="Scenario3PBT3",'Deep retrofit'!$M$20,"")))&amp;IF(F86="Scenario1PBT4",'Deep retrofit'!$N$20,IF(F86="Scenario2PBT4",'Deep retrofit'!$O$20,IF(F86="Scenario3PBT4",'Deep retrofit'!$P$20,"")))&amp;IF(F86="Scenario1PBT5",'Deep retrofit'!$Q$20,IF(F86="Scenario2PBT5",'Deep retrofit'!$R$20,IF(F86="Scenario3PBT5",'Deep retrofit'!$S$20,"")))&amp;IF(F86="Scenario1PBT6",'Deep retrofit'!$T$20,IF(F86="Scenario2PBT6",'Deep retrofit'!$U$20,IF(F86="Scenario3PBT6",'Deep retrofit'!$V$20,"")))&amp;IF(F86="Scenario1PBT7",'Deep retrofit'!$W$20,IF(F86="Scenario2PBT7",'Deep retrofit'!$X$20,IF(F86="Scenario3PBT7",'Deep retrofit'!$Y$20,"")))&amp;IF(F86="Scenario1PBT8",'Deep retrofit'!$Z$20,IF(F86="Scenario2PBT8",'Deep retrofit'!$AA$20,IF(F86="Scenario3PBT8",'Deep retrofit'!$AB$20,"")))&amp;IF(F86="Scenario1PBT9",'Deep retrofit'!$AC$20,IF(F86="Scenario2PBT9",'Deep retrofit'!$AD$20,IF(F86="Scenario3PBT9",'Deep retrofit'!$AE$20,"")))&amp;IF(F86="Scenario1PBT10",'Deep retrofit'!$AF$20,IF(F86="Scenario2PBT10",'Deep retrofit'!$AG$20,IF(F86="Scenario3PBT10",'Deep retrofit'!$AH$20,"")))&amp;IF(F86="Scenario1PBT11",'Deep retrofit'!$AI$20,IF(F86="Scenario2PBT11",'Deep retrofit'!$AJ$20,IF(F86="Scenario3PBT11",'Deep retrofit'!$AK$20,"")))&amp;IF(F86="Scenario1PBT12",'Deep retrofit'!$AL$20,IF(F86="Scenario2PBT12",'Deep retrofit'!$AM$20,IF(F86="Scenario3PBT12",'Deep retrofit'!$AN$20,"")))&amp;IF(F86="Scenario1PBT13",'Deep retrofit'!$AO$20,IF(F86="Scenario2PBT13",'Deep retrofit'!$AP$20,IF(F86="Scenario3PBT13",'Deep retrofit'!$AQ$20,"")))&amp;IF(F86="Scenario1PBT14",'Deep retrofit'!$AR$20,IF(F86="Scenario2PBT14",'Deep retrofit'!$AS$20,IF(F86="Scenario3PBT14",'Deep retrofit'!$AT$20,"")))&amp;IF(F86="Scenario1PBT15",'Deep retrofit'!$AU$20,IF(F86="Scenario2PBT15",'Deep retrofit'!$AV$20,IF(F86="Scenario3PBT15",'Deep retrofit'!$AW$20,"")))</f>
        <v/>
      </c>
      <c r="N86" s="118">
        <f t="shared" si="53"/>
        <v>0</v>
      </c>
      <c r="O86" s="206" t="str">
        <f>IF(F86="Scenario1PBT1",'Deep retrofit'!$E$23,IF(F86="Scenario2PBT1",'Deep retrofit'!$F$23,IF(F86="Scenario3PBT1",'Deep retrofit'!$G$23,"")))&amp;IF(F86="Scenario1PBT2",'Deep retrofit'!$H$23,IF(F86="Scenario2PBT2",'Deep retrofit'!$I$23,IF(F86="Scenario3PBT2",'Deep retrofit'!$J$23,"")))&amp;IF(F86="Scenario1PBT3",'Deep retrofit'!$K$23,IF(F86="Scenario2PBT3",'Deep retrofit'!$L$23,IF(F86="Scenario3PBT3",'Deep retrofit'!$M$23,"")))&amp;IF(F86="Scenario1PBT4",'Deep retrofit'!$N$23,IF(F86="Scenario2PBT4",'Deep retrofit'!$O$23,IF(F86="Scenario3PBT4",'Deep retrofit'!$P$23,"")))&amp;IF(F86="Scenario1PBT5",'Deep retrofit'!$Q$23,IF(F86="Scenario2PBT5",'Deep retrofit'!$R$23,IF(F86="Scenario3PBT5",'Deep retrofit'!$S$23,"")))&amp;IF(F86="Scenario1PBT6",'Deep retrofit'!$T$23,IF(F86="Scenario2PBT6",'Deep retrofit'!$U$23,IF(F86="Scenario3PBT6",'Deep retrofit'!$V$23,"")))&amp;IF(F86="Scenario1PBT7",'Deep retrofit'!$W$23,IF(F86="Scenario2PBT7",'Deep retrofit'!$X$23,IF(F86="Scenario3PBT7",'Deep retrofit'!$Y$23,"")))&amp;IF(F86="Scenario1PBT8",'Deep retrofit'!$Z$23,IF(F86="Scenario2PBT8",'Deep retrofit'!$AA$23,IF(F86="Scenario3PBT8",'Deep retrofit'!$AB$23,"")))&amp;IF(F86="Scenario1PBT9",'Deep retrofit'!$AC$23,IF(F86="Scenario2PBT9",'Deep retrofit'!$AD$23,IF(F86="Scenario3PBT9",'Deep retrofit'!$AE$23,"")))&amp;IF(F86="Scenario1PBT10",'Deep retrofit'!$AF$23,IF(F86="Scenario2PBT10",'Deep retrofit'!$AG$23,IF(F86="Scenario3PBT10",'Deep retrofit'!$AH$23,"")))&amp;IF(F86="Scenario1PBT11",'Deep retrofit'!$AI$23,IF(F86="Scenario2PBT11",'Deep retrofit'!$AJ$23,IF(F86="Scenario3PBT11",'Deep retrofit'!$AK$23,"")))&amp;IF(F86="Scenario1PBT12",'Deep retrofit'!$AL$23,IF(F86="Scenario2PBT12",'Deep retrofit'!$AM$23,IF(F86="Scenario3PBT12",'Deep retrofit'!$AN$23,"")))&amp;IF(F86="Scenario1PBT13",'Deep retrofit'!$AO$23,IF(F86="Scenario2PBT13",'Deep retrofit'!$AP$23,IF(F86="Scenario3PBT13",'Deep retrofit'!$AQ$23,"")))&amp;IF(F86="Scenario1PBT14",'Deep retrofit'!$AR$23,IF(F86="Scenario2PBT14",'Deep retrofit'!$AS$23,IF(F86="Scenario3PBT14",'Deep retrofit'!$AT$23,"")))&amp;IF(F86="Scenario1PBT15",'Deep retrofit'!$AU$23,IF(F86="Scenario2PBT15",'Deep retrofit'!$AV$23,IF(F86="Scenario3PBT15",'Deep retrofit'!$AW$23,"")))</f>
        <v/>
      </c>
      <c r="P86" s="117">
        <f t="shared" si="54"/>
        <v>0</v>
      </c>
      <c r="Q86" s="117" t="str">
        <f>IF(F86="Scenario1PBT1",'Deep retrofit'!$E$25,IF(F86="Scenario2PBT1",'Deep retrofit'!$F$25,IF(F86="Scenario3PBT1",'Deep retrofit'!$G$25,"")))&amp;IF(F86="Scenario1PBT2",'Deep retrofit'!$H$25,IF(F86="Scenario2PBT2",'Deep retrofit'!$I$25,IF(F86="Scenario3PBT2",'Deep retrofit'!$J$25,"")))&amp;IF(F86="Scenario1PBT3",'Deep retrofit'!$K$25,IF(F86="Scenario2PBT3",'Deep retrofit'!$L$25,IF(F86="Scenario3PBT3",'Deep retrofit'!$M$25,"")))&amp;IF(F86="Scenario1PBT4",'Deep retrofit'!$N$25,IF(F86="Scenario2PBT4",'Deep retrofit'!$O$25,IF(F86="Scenario3PBT4",'Deep retrofit'!$P$25,"")))&amp;IF(F86="Scenario1PBT5",'Deep retrofit'!$Q$25,IF(F86="Scenario2PBT5",'Deep retrofit'!$R$25,IF(F86="Scenario3PBT5",'Deep retrofit'!$S$25,"")))&amp;IF(F86="Scenario1PBT6",'Deep retrofit'!$T$25,IF(F86="Scenario2PBT6",'Deep retrofit'!$U$25,IF(F86="Scenario3PBT6",'Deep retrofit'!$V$25,"")))&amp;IF(F86="Scenario1PBT7",'Deep retrofit'!$W$25,IF(F86="Scenario2PBT7",'Deep retrofit'!$X$25,IF(F86="Scenario3PBT7",'Deep retrofit'!$Y$25,"")))&amp;IF(F86="Scenario1PBT8",'Deep retrofit'!$Z$25,IF(F86="Scenario2PBT8",'Deep retrofit'!$AA$25,IF(F86="Scenario3PBT8",'Deep retrofit'!$AB$25,"")))&amp;IF(F86="Scenario1PBT9",'Deep retrofit'!$AC$25,IF(F86="Scenario2PBT9",'Deep retrofit'!$AD$25,IF(F86="Scenario3PBT9",'Deep retrofit'!$AE$25,"")))&amp;IF(F86="Scenario1PBT10",'Deep retrofit'!$AF$25,IF(F86="Scenario2PBT10",'Deep retrofit'!$AG$25,IF(F86="Scenario3PBT10",'Deep retrofit'!$AH$25,"")))&amp;IF(F86="Scenario1PBT11",'Deep retrofit'!$AI$25,IF(F86="Scenario2PBT11",'Deep retrofit'!$AJ$25,IF(F86="Scenario3PBT11",'Deep retrofit'!$AK$25,"")))&amp;IF(F86="Scenario1PBT12",'Deep retrofit'!$AL$25,IF(F86="Scenario2PBT12",'Deep retrofit'!$AM$25,IF(F86="Scenario3PBT12",'Deep retrofit'!$AN$25,"")))&amp;IF(F86="Scenario1PBT13",'Deep retrofit'!$AO$25,IF(F86="Scenario2PBT13",'Deep retrofit'!$AP$25,IF(F86="Scenario3PBT13",'Deep retrofit'!$AQ$25,"")))&amp;IF(F86="Scenario1PBT14",'Deep retrofit'!$AR$25,IF(F86="Scenario2PBT14",'Deep retrofit'!$AS$25,IF(F86="Scenario3PBT14",'Deep retrofit'!$AT$25,"")))&amp;IF(F86="Scenario1PBT15",'Deep retrofit'!$AU$25,IF(F86="Scenario2PBT15",'Deep retrofit'!$AV$25,IF(F86="Scenario3PBT15",'Deep retrofit'!$AW$25,"")))</f>
        <v/>
      </c>
      <c r="R86" s="117">
        <f t="shared" si="55"/>
        <v>0</v>
      </c>
      <c r="S86" s="117" t="str">
        <f>IF(F86="Scenario1PBT1",'Deep retrofit'!$E$27,IF(F86="Scenario2PBT1",'Deep retrofit'!$F$27,IF(F86="Scenario3PBT1",'Deep retrofit'!$G$27,"")))&amp;IF(F86="Scenario1PBT2",'Deep retrofit'!$H$27,IF(F86="Scenario2PBT2",'Deep retrofit'!$I$27,IF(F86="Scenario3PBT2",'Deep retrofit'!$J$27,"")))&amp;IF(F86="Scenario1PBT3",'Deep retrofit'!$K$27,IF(F86="Scenario2PBT3",'Deep retrofit'!$L$27,IF(F86="Scenario3PBT3",'Deep retrofit'!$M$27,"")))&amp;IF(F86="Scenario1PBT4",'Deep retrofit'!$N$27,IF(F86="Scenario2PBT4",'Deep retrofit'!$O$27,IF(F86="Scenario3PBT4",'Deep retrofit'!$P$27,"")))&amp;IF(F86="Scenario1PBT5",'Deep retrofit'!$Q$27,IF(F86="Scenario2PBT5",'Deep retrofit'!$R$27,IF(F86="Scenario3PBT5",'Deep retrofit'!$S$27,"")))&amp;IF(F86="Scenario1PBT6",'Deep retrofit'!$T$27,IF(F86="Scenario2PBT6",'Deep retrofit'!$U$27,IF(F86="Scenario3PBT6",'Deep retrofit'!$V$27,"")))&amp;IF(F86="Scenario1PBT7",'Deep retrofit'!$W$27,IF(F86="Scenario2PBT7",'Deep retrofit'!$X$27,IF(F86="Scenario3PBT7",'Deep retrofit'!$Y$27,"")))&amp;IF(F86="Scenario1PBT8",'Deep retrofit'!$Z$27,IF(F86="Scenario2PBT8",'Deep retrofit'!$AA$27,IF(F86="Scenario3PBT8",'Deep retrofit'!$AB$27,"")))&amp;IF(F86="Scenario1PBT9",'Deep retrofit'!$AC$27,IF(F86="Scenario2PBT9",'Deep retrofit'!$AD$27,IF(F86="Scenario3PBT9",'Deep retrofit'!$AE$27,"")))&amp;IF(F86="Scenario1PBT10",'Deep retrofit'!$AF$27,IF(F86="Scenario2PBT10",'Deep retrofit'!$AG$27,IF(F86="Scenario3PBT10",'Deep retrofit'!$AH$27,"")))&amp;IF(F86="Scenario1PBT11",'Deep retrofit'!$AI$27,IF(F86="Scenario2PBT11",'Deep retrofit'!$AJ$27,IF(F86="Scenario3PBT11",'Deep retrofit'!$AK$27,"")))&amp;IF(F86="Scenario1PBT12",'Deep retrofit'!$AL$27,IF(F86="Scenario2PBT12",'Deep retrofit'!$AM$27,IF(F86="Scenario3PBT12",'Deep retrofit'!$AN$27,"")))&amp;IF(F86="Scenario1PBT13",'Deep retrofit'!$AO$27,IF(F86="Scenario2PBT13",'Deep retrofit'!$AP$27,IF(F86="Scenario3PBT13",'Deep retrofit'!$AQ$27,"")))&amp;IF(F86="Scenario1PBT14",'Deep retrofit'!$AR$27,IF(F86="Scenario2PBT14",'Deep retrofit'!$AS$27,IF(F86="Scenario3PBT14",'Deep retrofit'!$AT$27,"")))&amp;IF(F86="Scenario1PBT15",'Deep retrofit'!$AU$27,IF(F86="Scenario2PBT15",'Deep retrofit'!$AV$27,IF(F86="Scenario3PBT15",'Deep retrofit'!$AW$27,"")))</f>
        <v/>
      </c>
      <c r="T86" s="207">
        <f t="shared" si="56"/>
        <v>0</v>
      </c>
      <c r="U86" s="206" t="str">
        <f>IF(F86="Scenario1PBT1",'Deep retrofit'!$E$38,IF(F86="Scenario2PBT1",'Deep retrofit'!$F$38,IF(F86="Scenario3PBT1",'Deep retrofit'!$G$38,"")))&amp;IF(F86="Scenario1PBT2",'Deep retrofit'!$H$38,IF(F86="Scenario2PBT2",'Deep retrofit'!$I$38,IF(F86="Scenario3PBT2",'Deep retrofit'!$J$38,"")))&amp;IF(F86="Scenario1PBT3",'Deep retrofit'!$K$38,IF(F86="Scenario2PBT3",'Deep retrofit'!$L$38,IF(F86="Scenario3PBT3",'Deep retrofit'!$M$38,"")))&amp;IF(F86="Scenario1PBT4",'Deep retrofit'!$N$38,IF(F86="Scenario2PBT4",'Deep retrofit'!$O$38,IF(F86="Scenario3PBT4",'Deep retrofit'!$P$38,"")))&amp;IF(F86="Scenario1PBT5",'Deep retrofit'!$Q$38,IF(F86="Scenario2PBT5",'Deep retrofit'!$R$38,IF(F86="Scenario3PBT5",'Deep retrofit'!$S$38,"")))&amp;IF(F86="Scenario1PBT6",'Deep retrofit'!$T$38,IF(F86="Scenario2PBT6",'Deep retrofit'!$U$38,IF(F86="Scenario3PBT6",'Deep retrofit'!$V$38,"")))&amp;IF(F86="Scenario1PBT7",'Deep retrofit'!$W$38,IF(F86="Scenario2PBT7",'Deep retrofit'!$X$38,IF(F86="Scenario3PBT7",'Deep retrofit'!$Y$38,"")))&amp;IF(F86="Scenario1PBT8",'Deep retrofit'!$Z$38,IF(F86="Scenario2PBT8",'Deep retrofit'!$AA$38,IF(F86="Scenario3PBT8",'Deep retrofit'!$AB$38,"")))&amp;IF(F86="Scenario1PBT9",'Deep retrofit'!$AC$38,IF(F86="Scenario2PBT9",'Deep retrofit'!$AD$38,IF(F86="Scenario3PBT9",'Deep retrofit'!$AE$38,"")))&amp;IF(F86="Scenario1PBT10",'Deep retrofit'!$AF$38,IF(F86="Scenario2PBT10",'Deep retrofit'!$AG$38,IF(F86="Scenario3PBT10",'Deep retrofit'!$AH$38,"")))&amp;IF(F86="Scenario1PBT11",'Deep retrofit'!$AI$38,IF(F86="Scenario2PBT11",'Deep retrofit'!$AJ$38,IF(F86="Scenario3PBT11",'Deep retrofit'!$AK$38,"")))&amp;IF(F86="Scenario1PBT12",'Deep retrofit'!$AL$38,IF(F86="Scenario2PBT12",'Deep retrofit'!$AM$38,IF(F86="Scenario3PBT12",'Deep retrofit'!$AN$38,"")))&amp;IF(F86="Scenario1PBT13",'Deep retrofit'!$AO$38,IF(F86="Scenario2PBT13",'Deep retrofit'!$AP$38,IF(F86="Scenario3PBT13",'Deep retrofit'!$AQ$38,"")))&amp;IF(F86="Scenario1PBT14",'Deep retrofit'!$AR$38,IF(F86="Scenario2PBT14",'Deep retrofit'!$AS$38,IF(F86="Scenario3PBT14",'Deep retrofit'!$AT$38,"")))&amp;IF(F86="Scenario1PBT15",'Deep retrofit'!$AU$38,IF(F86="Scenario2PBT15",'Deep retrofit'!$AV$38,IF(F86="Scenario3PBT15",'Deep retrofit'!$AW$38,"")))</f>
        <v/>
      </c>
      <c r="V86" s="117">
        <f t="shared" si="57"/>
        <v>0</v>
      </c>
      <c r="W86" s="117" t="str">
        <f>IF(F86="Scenario1PBT1",'Deep retrofit'!$E$40,IF(F86="Scenario2PBT1",'Deep retrofit'!$F$40,IF(F86="Scenario3PBT1",'Deep retrofit'!$G$40,"")))&amp;IF(F86="Scenario1PBT2",'Deep retrofit'!$H$40,IF(F86="Scenario2PBT2",'Deep retrofit'!$I$40,IF(F86="Scenario3PBT2",'Deep retrofit'!$J$40,"")))&amp;IF(F86="Scenario1PBT3",'Deep retrofit'!$K$40,IF(F86="Scenario2PBT3",'Deep retrofit'!$L$40,IF(F86="Scenario3PBT3",'Deep retrofit'!$M$40,"")))&amp;IF(F86="Scenario1PBT4",'Deep retrofit'!$N$40,IF(F86="Scenario2PBT4",'Deep retrofit'!$O$40,IF(F86="Scenario3PBT4",'Deep retrofit'!$P$40,"")))&amp;IF(F86="Scenario1PBT5",'Deep retrofit'!$Q$40,IF(F86="Scenario2PBT5",'Deep retrofit'!$R$40,IF(F86="Scenario3PBT5",'Deep retrofit'!$S$40,"")))&amp;IF(F86="Scenario1PBT6",'Deep retrofit'!$T$40,IF(F86="Scenario2PBT6",'Deep retrofit'!$U$40,IF(F86="Scenario3PBT6",'Deep retrofit'!$V$40,"")))&amp;IF(F86="Scenario1PBT7",'Deep retrofit'!$W$40,IF(F86="Scenario2PBT7",'Deep retrofit'!$X$40,IF(F86="Scenario3PBT7",'Deep retrofit'!$Y$40,"")))&amp;IF(F86="Scenario1PBT8",'Deep retrofit'!$Z$40,IF(F86="Scenario2PBT8",'Deep retrofit'!$AA$40,IF(F86="Scenario3PBT8",'Deep retrofit'!$AB$40,"")))&amp;IF(F86="Scenario1PBT9",'Deep retrofit'!$AC$40,IF(F86="Scenario2PBT9",'Deep retrofit'!$AD$40,IF(F86="Scenario3PBT9",'Deep retrofit'!$AE$40,"")))&amp;IF(F86="Scenario1PBT10",'Deep retrofit'!$AF$40,IF(F86="Scenario2PBT10",'Deep retrofit'!$AG$40,IF(F86="Scenario3PBT10",'Deep retrofit'!$AH$40,"")))&amp;IF(F86="Scenario1PBT11",'Deep retrofit'!$AI$40,IF(F86="Scenario2PBT11",'Deep retrofit'!$AJ$40,IF(F86="Scenario3PBT11",'Deep retrofit'!$AK$40,"")))&amp;IF(F86="Scenario1PBT12",'Deep retrofit'!$AL$40,IF(F86="Scenario2PBT12",'Deep retrofit'!$AM$40,IF(F86="Scenario3PBT12",'Deep retrofit'!$AN$40,"")))&amp;IF(F86="Scenario1PBT13",'Deep retrofit'!$AO$40,IF(F86="Scenario2PBT13",'Deep retrofit'!$AP$40,IF(F86="Scenario3PBT13",'Deep retrofit'!$AQ$40,"")))&amp;IF(F86="Scenario1PBT14",'Deep retrofit'!$AR$40,IF(F86="Scenario2PBT14",'Deep retrofit'!$AS$40,IF(F86="Scenario3PBT14",'Deep retrofit'!$AT$40,"")))&amp;IF(F86="Scenario1PBT15",'Deep retrofit'!$AU$40,IF(F86="Scenario2PBT15",'Deep retrofit'!$AV$40,IF(F86="Scenario3PBT15",'Deep retrofit'!$AW$40,"")))</f>
        <v/>
      </c>
      <c r="X86" s="117">
        <f t="shared" si="58"/>
        <v>0</v>
      </c>
      <c r="Y86" s="117" t="str">
        <f>IF(F86="Scenario1PBT1",'Deep retrofit'!$E$42,IF(F86="Scenario2PBT1",'Deep retrofit'!$F$42,IF(F86="Scenario3PBT1",'Deep retrofit'!$G$42,"")))&amp;IF(F86="Scenario1PBT2",'Deep retrofit'!$H$42,IF(F86="Scenario2PBT2",'Deep retrofit'!$I$42,IF(F86="Scenario3PBT2",'Deep retrofit'!$J$42,"")))&amp;IF(F86="Scenario1PBT3",'Deep retrofit'!$K$42,IF(F86="Scenario2PBT3",'Deep retrofit'!$L$42,IF(F86="Scenario3PBT3",'Deep retrofit'!$M$42,"")))&amp;IF(F86="Scenario1PBT4",'Deep retrofit'!$N$42,IF(F86="Scenario2PBT4",'Deep retrofit'!$O$42,IF(F86="Scenario3PBT4",'Deep retrofit'!$P$42,"")))&amp;IF(F86="Scenario1PBT5",'Deep retrofit'!$Q$42,IF(F86="Scenario2PBT5",'Deep retrofit'!$R$42,IF(F86="Scenario3PBT5",'Deep retrofit'!$S$42,"")))&amp;IF(F86="Scenario1PBT6",'Deep retrofit'!$T$42,IF(F86="Scenario2PBT6",'Deep retrofit'!$U$42,IF(F86="Scenario3PBT6",'Deep retrofit'!$V$42,"")))&amp;IF(F86="Scenario1PBT7",'Deep retrofit'!$W$42,IF(F86="Scenario2PBT7",'Deep retrofit'!$X$42,IF(F86="Scenario3PBT7",'Deep retrofit'!$Y$42,"")))&amp;IF(F86="Scenario1PBT8",'Deep retrofit'!$Z$42,IF(F86="Scenario2PBT8",'Deep retrofit'!$AA$42,IF(F86="Scenario3PBT8",'Deep retrofit'!$AB$42,"")))&amp;IF(F86="Scenario1PBT9",'Deep retrofit'!$AC$42,IF(F86="Scenario2PBT9",'Deep retrofit'!$AD$42,IF(F86="Scenario3PBT9",'Deep retrofit'!$AE$42,"")))&amp;IF(F86="Scenario1PBT10",'Deep retrofit'!$AF$42,IF(F86="Scenario2PBT10",'Deep retrofit'!$AG$42,IF(F86="Scenario3PBT10",'Deep retrofit'!$AH$42,"")))&amp;IF(F86="Scenario1PBT11",'Deep retrofit'!$AI$42,IF(F86="Scenario2PBT11",'Deep retrofit'!$AJ$42,IF(F86="Scenario3PBT11",'Deep retrofit'!$AK$42,"")))&amp;IF(F86="Scenario1PBT12",'Deep retrofit'!$AL$42,IF(F86="Scenario2PBT12",'Deep retrofit'!$AM$42,IF(F86="Scenario3PBT12",'Deep retrofit'!$AN$42,"")))&amp;IF(F86="Scenario1PBT13",'Deep retrofit'!$AO$42,IF(F86="Scenario2PBT13",'Deep retrofit'!$AP$42,IF(F86="Scenario3PBT13",'Deep retrofit'!$AQ$42,"")))&amp;IF(F86="Scenario1PBT14",'Deep retrofit'!$AR$42,IF(F86="Scenario2PBT14",'Deep retrofit'!$AS$42,IF(F86="Scenario3PBT14",'Deep retrofit'!$AT$42,"")))&amp;IF(F86="Scenario1PBT15",'Deep retrofit'!$AU$42,IF(F86="Scenario2PBT15",'Deep retrofit'!$AV$42,IF(F86="Scenario3PBT15",'Deep retrofit'!$AW$42,"")))</f>
        <v/>
      </c>
      <c r="Z86" s="117">
        <f t="shared" si="59"/>
        <v>0</v>
      </c>
      <c r="AA86" s="269" t="str">
        <f>IF(F86="Scenario1PBT1",'Deep retrofit'!$E$101,IF(F86="Scenario2PBT1",'Deep retrofit'!$F$101,IF(F86="Scenario3PBT1",'Deep retrofit'!$G$101,"")))&amp;IF(F86="Scenario1PBT2",'Deep retrofit'!$H$101,IF(F86="Scenario2PBT2",'Deep retrofit'!$I$101,IF(F86="Scenario3PBT2",'Deep retrofit'!$J$101,"")))&amp;IF(F86="Scenario1PBT3",'Deep retrofit'!$K$101,IF(F86="Scenario2PBT3",'Deep retrofit'!$L$101,IF(F86="Scenario3PBT3",'Deep retrofit'!$M$101,"")))&amp;IF(F86="Scenario1PBT4",'Deep retrofit'!$N$101,IF(F86="Scenario2PBT4",'Deep retrofit'!$O$101,IF(F86="Scenario3PBT4",'Deep retrofit'!$P$101,"")))&amp;IF(F86="Scenario1PBT5",'Deep retrofit'!$Q$101,IF(F86="Scenario2PBT5",'Deep retrofit'!$R$101,IF(F86="Scenario3PBT5",'Deep retrofit'!$S$101,"")))&amp;IF(F86="Scenario1PBT6",'Deep retrofit'!$T$101,IF(F86="Scenario2PBT6",'Deep retrofit'!$U$101,IF(F86="Scenario3PBT6",'Deep retrofit'!$V$101,"")))&amp;IF(F86="Scenario1PBT7",'Deep retrofit'!$W$101,IF(F86="Scenario2PBT7",'Deep retrofit'!$X$101,IF(F86="Scenario3PBT7",'Deep retrofit'!$Y$101,"")))&amp;IF(F86="Scenario1PBT8",'Deep retrofit'!$Z$101,IF(F86="Scenario2PBT8",'Deep retrofit'!$AA$101,IF(F86="Scenario3PBT8",'Deep retrofit'!$AB$101,"")))&amp;IF(F86="Scenario1PBT9",'Deep retrofit'!$AC$101,IF(F86="Scenario2PBT9",'Deep retrofit'!$AD$101,IF(F86="Scenario3PBT9",'Deep retrofit'!$AE$101,"")))&amp;IF(F86="Scenario1PBT10",'Deep retrofit'!$AF$101,IF(F86="Scenario2PBT10",'Deep retrofit'!$AG$101,IF(F86="Scenario3PBT10",'Deep retrofit'!$AH$101,"")))&amp;IF(F86="Scenario1PBT11",'Deep retrofit'!$AI$101,IF(F86="Scenario2PBT11",'Deep retrofit'!$AJ$101,IF(F86="Scenario3PBT11",'Deep retrofit'!$AK$101,"")))&amp;IF(F86="Scenario1PBT12",'Deep retrofit'!$AL$101,IF(F86="Scenario2PBT12",'Deep retrofit'!$AM$101,IF(F86="Scenario3PBT12",'Deep retrofit'!$AN$101,"")))&amp;IF(F86="Scenario1PBT13",'Deep retrofit'!$AO$101,IF(F86="Scenario2PBT13",'Deep retrofit'!$AP$101,IF(F86="Scenario3PBT13",'Deep retrofit'!$AQ$101,"")))&amp;IF(F86="Scenario1PBT14",'Deep retrofit'!$AR$101,IF(F86="Scenario2PBT14",'Deep retrofit'!$AS$101,IF(F86="Scenario3PBT14",'Deep retrofit'!$AT$101,"")))&amp;IF(F86="Scenario1PBT15",'Deep retrofit'!$AU$101,IF(F86="Scenario2PBT15",'Deep retrofit'!$AV$101,IF(F86="Scenario3PBT15",'Deep retrofit'!$AW$101,"")))</f>
        <v/>
      </c>
      <c r="AB86" s="203">
        <f t="shared" si="60"/>
        <v>0</v>
      </c>
      <c r="AC86" s="372" t="str">
        <f t="shared" si="61"/>
        <v/>
      </c>
      <c r="AD86" s="353">
        <f>IF(AC86="",IFERROR('Projection_Base-case'!G87-G86,0),0)</f>
        <v>0</v>
      </c>
      <c r="AE86" s="350">
        <f t="shared" si="37"/>
        <v>0</v>
      </c>
      <c r="AF86" s="361">
        <f>IFERROR(100*AD86/'Projection_Base-case'!G87,0)</f>
        <v>0</v>
      </c>
      <c r="AG86" s="352">
        <f>IF(AC86="",IFERROR('Projection_Base-case'!I87-I86,0),0)</f>
        <v>0</v>
      </c>
      <c r="AH86" s="353">
        <f t="shared" si="38"/>
        <v>0</v>
      </c>
      <c r="AI86" s="361">
        <f>IFERROR(100*AG86/'Projection_Base-case'!I87,0)</f>
        <v>0</v>
      </c>
      <c r="AJ86" s="352">
        <f>IF(AC86="",IFERROR('Projection_Base-case'!K87-K86,0),0)</f>
        <v>0</v>
      </c>
      <c r="AK86" s="353">
        <f t="shared" si="39"/>
        <v>0</v>
      </c>
      <c r="AL86" s="361">
        <f>IFERROR(100*AJ86/'Projection_Base-case'!K87,0)</f>
        <v>0</v>
      </c>
      <c r="AM86" s="352">
        <f>-IF(AC86="",IFERROR('Projection_Base-case'!M87-M86,0),0)</f>
        <v>0</v>
      </c>
      <c r="AN86" s="353">
        <f t="shared" si="40"/>
        <v>0</v>
      </c>
      <c r="AO86" s="354">
        <f>IFERROR(IF('Projection_Base-case'!N87&gt;0,100*AN86/'Projection_Base-case'!N87,100*AN86/N86),0)</f>
        <v>0</v>
      </c>
      <c r="AP86" s="355">
        <f>IF(AC86="",IFERROR('Projection_Base-case'!O87-O86,0),0)</f>
        <v>0</v>
      </c>
      <c r="AQ86" s="356">
        <f t="shared" si="41"/>
        <v>0</v>
      </c>
      <c r="AR86" s="356">
        <f>IFERROR(100*AP86/'Projection_Base-case'!O87,0)</f>
        <v>0</v>
      </c>
      <c r="AS86" s="355">
        <f>IF(AC86="",IFERROR('Projection_Base-case'!Q87-Q86,0),0)</f>
        <v>0</v>
      </c>
      <c r="AT86" s="356">
        <f t="shared" si="42"/>
        <v>0</v>
      </c>
      <c r="AU86" s="356">
        <f>IFERROR(100*AS86/'Projection_Base-case'!Q87,0)</f>
        <v>0</v>
      </c>
      <c r="AV86" s="355">
        <f>IF(AC86="",IFERROR('Projection_Base-case'!S87-S86,0),0)</f>
        <v>0</v>
      </c>
      <c r="AW86" s="356">
        <f t="shared" si="43"/>
        <v>0</v>
      </c>
      <c r="AX86" s="357">
        <f>IFERROR(100*AV86/'Projection_Base-case'!S87,0)</f>
        <v>0</v>
      </c>
      <c r="AY86" s="358">
        <f>IF(AC86="",IFERROR('Projection_Base-case'!U87-U86,0),0)</f>
        <v>0</v>
      </c>
      <c r="AZ86" s="359">
        <f t="shared" si="44"/>
        <v>0</v>
      </c>
      <c r="BA86" s="359">
        <f>IFERROR(100*AY86/'Projection_Base-case'!U87,0)</f>
        <v>0</v>
      </c>
      <c r="BB86" s="358">
        <f>IF(AC86="",IFERROR('Projection_Base-case'!W87-W86,0),0)</f>
        <v>0</v>
      </c>
      <c r="BC86" s="359">
        <f t="shared" si="45"/>
        <v>0</v>
      </c>
      <c r="BD86" s="359">
        <f>IFERROR(100*BB86/'Projection_Base-case'!W87,0)</f>
        <v>0</v>
      </c>
      <c r="BE86" s="358">
        <f>IF(AC86="",IFERROR('Projection_Base-case'!Y87-Y86,0),0)</f>
        <v>0</v>
      </c>
      <c r="BF86" s="359">
        <f t="shared" si="46"/>
        <v>0</v>
      </c>
      <c r="BG86" s="359">
        <f>IFERROR(100*BE86/'Projection_Base-case'!Y87,0)</f>
        <v>0</v>
      </c>
      <c r="BH86" s="359">
        <f t="shared" si="47"/>
        <v>0</v>
      </c>
      <c r="BI86" s="360">
        <f t="shared" si="48"/>
        <v>0</v>
      </c>
    </row>
    <row r="87" spans="1:61" ht="15.6">
      <c r="A87" s="205">
        <v>83</v>
      </c>
      <c r="B87" s="347">
        <f>IF('Projection_Base-case'!B88&lt;&gt;"",'Projection_Base-case'!B88,0)</f>
        <v>0</v>
      </c>
      <c r="C87" s="347">
        <f>IF('Projection_Base-case'!C88&lt;&gt;"",'Projection_Base-case'!C88,0)</f>
        <v>0</v>
      </c>
      <c r="D87" s="347">
        <f>IF('Projection_Base-case'!D88&lt;&gt;"",'Projection_Base-case'!D88,0)</f>
        <v>0</v>
      </c>
      <c r="E87" s="346"/>
      <c r="F87" s="202" t="str">
        <f t="shared" si="49"/>
        <v>0</v>
      </c>
      <c r="G87" s="177" t="str">
        <f>IF(F87="Scenario1PBT1",'Deep retrofit'!$E$6,IF(F87="Scenario2PBT1",'Deep retrofit'!$F$6,IF(F87="Scenario3PBT1",'Deep retrofit'!$G$6,"")))&amp;IF(F87="Scenario1PBT2",'Deep retrofit'!$H$6,IF(F87="Scenario2PBT2",'Deep retrofit'!$I$6,IF(F87="Scenario3PBT2",'Deep retrofit'!$J$6,"")))&amp;IF(F87="Scenario1PBT3",'Deep retrofit'!$K$6,IF(F87="Scenario2PBT3",'Deep retrofit'!$L$6,IF(F87="Scenario3PBT3",'Deep retrofit'!$M$6,"")))&amp;IF(F87="Scenario1PBT4",'Deep retrofit'!$N$6,IF(F87="Scenario2PBT4",'Deep retrofit'!$O$6,IF(F87="Scenario3PBT4",'Deep retrofit'!$P$6,"")))&amp;IF(F87="Scenario1PBT5",'Deep retrofit'!$Q$6,IF(F87="Scenario2PBT5",'Deep retrofit'!$R$6,IF(F87="Scenario3PBT5",'Deep retrofit'!$S$6,"")))&amp;IF(F87="Scenario1PBT6",'Deep retrofit'!$T$6,IF(F87="Scenario2PBT6",'Deep retrofit'!$U$6,IF(F87="Scenario3PBT6",'Deep retrofit'!$V$6,"")))&amp;IF(F87="Scenario1PBT7",'Deep retrofit'!$W$6,IF(F87="Scenario2PBT7",'Deep retrofit'!$X$6,IF(F87="Scenario3PBT7",'Deep retrofit'!$Y$6,"")))&amp;IF(F87="Scenario1PBT8",'Deep retrofit'!$Z$6,IF(F87="Scenario2PBT8",'Deep retrofit'!$AA$6,IF(F87="Scenario3PBT8",'Deep retrofit'!$AB$6,"")))&amp;IF(F87="Scenario1PBT9",'Deep retrofit'!$AC$6,IF(F87="Scenario2PBT9",'Deep retrofit'!$AD$6,IF(F87="Scenario3PBT9",'Deep retrofit'!$AE$6,"")))&amp;IF(F87="Scenario1PBT10",'Deep retrofit'!$AF$6,IF(F87="Scenario2PBT10",'Deep retrofit'!$AG$6,IF(F87="Scenario3PBT10",'Deep retrofit'!$AH$6,"")))&amp;IF(F87="Scenario1PBT11",'Deep retrofit'!$AI$6,IF(F87="Scenario2PBT11",'Deep retrofit'!$AJ$6,IF(F87="Scenario3PBT11",'Deep retrofit'!$AK$6,"")))&amp;IF(F87="Scenario1PBT12",'Deep retrofit'!$AL$6,IF(F87="Scenario2PBT12",'Deep retrofit'!$AM$6,IF(F87="Scenario3PBT12",'Deep retrofit'!$AN$6,"")))&amp;IF(F87="Scenario1PBT13",'Deep retrofit'!$AO$6,IF(F87="Scenario2PBT13",'Deep retrofit'!$AP$6,IF(F87="Scenario3PBT13",'Deep retrofit'!$AQ$6,"")))&amp;IF(F87="Scenario1PBT14",'Deep retrofit'!$AR$6,IF(F87="Scenario2PBT14",'Deep retrofit'!$AS$6,IF(F87="Scenario3PBT14",'Deep retrofit'!$AT$6,"")))&amp;IF(F87="Scenario1PBT15",'Deep retrofit'!$AU$6,IF(F87="Scenario2PBT15",'Deep retrofit'!$AV$6,IF(F87="Scenario3PBT15",'Deep retrofit'!$AW$6,"")))</f>
        <v/>
      </c>
      <c r="H87" s="117">
        <f t="shared" si="50"/>
        <v>0</v>
      </c>
      <c r="I87" s="178" t="str">
        <f>IF(F87="Scenario1PBT1",'Deep retrofit'!$E$16,IF(F87="Scenario2PBT1",'Deep retrofit'!$F$16,IF(F87="Scenario3PBT1",'Deep retrofit'!$G$16,"")))&amp;IF(F87="Scenario1PBT2",'Deep retrofit'!$H$16,IF(F87="Scenario2PBT2",'Deep retrofit'!$I$16,IF(F87="Scenario3PBT2",'Deep retrofit'!$J$16,"")))&amp;IF(F87="Scenario1PBT3",'Deep retrofit'!$K$16,IF(F87="Scenario2PBT3",'Deep retrofit'!$L$16,IF(F87="Scenario3PBT3",'Deep retrofit'!$M$16,"")))&amp;IF(F87="Scenario1PBT4",'Deep retrofit'!$N$16,IF(F87="Scenario2PBT4",'Deep retrofit'!$O$16,IF(F87="Scenario3PBT4",'Deep retrofit'!$P$16,"")))&amp;IF(F87="Scenario1PBT5",'Deep retrofit'!$Q$16,IF(F87="Scenario2PBT5",'Deep retrofit'!$R$16,IF(F87="Scenario3PBT5",'Deep retrofit'!$S$16,"")))&amp;IF(F87="Scenario1PBT6",'Deep retrofit'!$T$16,IF(F87="Scenario2PBT6",'Deep retrofit'!$U$16,IF(F87="Scenario3PBT6",'Deep retrofit'!$V$16,"")))&amp;IF(F87="Scenario1PBT7",'Deep retrofit'!$W$16,IF(F87="Scenario2PBT7",'Deep retrofit'!$X$16,IF(F87="Scenario3PBT7",'Deep retrofit'!$Y$16,"")))&amp;IF(F87="Scenario1PBT8",'Deep retrofit'!$Z$16,IF(F87="Scenario2PBT8",'Deep retrofit'!$AA$16,IF(F87="Scenario3PBT8",'Deep retrofit'!$AB$16,"")))&amp;IF(F87="Scenario1PBT9",'Deep retrofit'!$AC$16,IF(F87="Scenario2PBT9",'Deep retrofit'!$AD$16,IF(F87="Scenario3PBT9",'Deep retrofit'!$AE$16,"")))&amp;IF(F87="Scenario1PBT10",'Deep retrofit'!$AF$16,IF(F87="Scenario2PBT10",'Deep retrofit'!$AG$16,IF(F87="Scenario3PBT10",'Deep retrofit'!$AH$16,"")))&amp;IF(F87="Scenario1PBT11",'Deep retrofit'!$AI$16,IF(F87="Scenario2PBT11",'Deep retrofit'!$AJ$16,IF(F87="Scenario3PBT11",'Deep retrofit'!$AK$16,"")))&amp;IF(F87="Scenario1PBT12",'Deep retrofit'!$AL$16,IF(F87="Scenario2PBT12",'Deep retrofit'!$AM$16,IF(F87="Scenario3PBT12",'Deep retrofit'!$AN$16,"")))&amp;IF(F87="Scenario1PBT13",'Deep retrofit'!$AO$16,IF(F87="Scenario2PBT13",'Deep retrofit'!$AP$16,IF(F87="Scenario3PBT13",'Deep retrofit'!$AQ$16,"")))&amp;IF(F87="Scenario1PBT14",'Deep retrofit'!$AR$16,IF(F87="Scenario2PBT14",'Deep retrofit'!$AS$16,IF(F87="Scenario3PBT14",'Deep retrofit'!$AT$16,"")))&amp;IF(F87="Scenario1PBT15",'Deep retrofit'!$AU$16,IF(F87="Scenario2PBT15",'Deep retrofit'!$AV$16,IF(F87="Scenario3PBT15",'Deep retrofit'!$AW$16,"")))</f>
        <v/>
      </c>
      <c r="J87" s="117">
        <f t="shared" si="51"/>
        <v>0</v>
      </c>
      <c r="K87" s="117" t="str">
        <f>IF(F87="Scenario1PBT1",'Deep retrofit'!$E$18,IF(F87="Scenario2PBT1",'Deep retrofit'!$F$18,IF(F87="Scenario3PBT1",'Deep retrofit'!$G$18,"")))&amp;IF(F87="Scenario1PBT2",'Deep retrofit'!$H$18,IF(F87="Scenario2PBT2",'Deep retrofit'!$I$18,IF(F87="Scenario3PBT2",'Deep retrofit'!$J$18,"")))&amp;IF(F87="Scenario1PBT3",'Deep retrofit'!$K$18,IF(F87="Scenario2PBT3",'Deep retrofit'!$L$18,IF(F87="Scenario3PBT3",'Deep retrofit'!$M$18,"")))&amp;IF(F87="Scenario1PBT4",'Deep retrofit'!$N$18,IF(F87="Scenario2PBT4",'Deep retrofit'!$O$18,IF(F87="Scenario3PBT4",'Deep retrofit'!$P$18,"")))&amp;IF(F87="Scenario1PBT5",'Deep retrofit'!$Q$18,IF(F87="Scenario2PBT5",'Deep retrofit'!$R$18,IF(F87="Scenario3PBT5",'Deep retrofit'!$S$18,"")))&amp;IF(F87="Scenario1PBT6",'Deep retrofit'!$T$18,IF(F87="Scenario2PBT6",'Deep retrofit'!$U$18,IF(F87="Scenario3PBT6",'Deep retrofit'!$V$18,"")))&amp;IF(F87="Scenario1PBT7",'Deep retrofit'!$W$18,IF(F87="Scenario2PBT7",'Deep retrofit'!$X$18,IF(F87="Scenario3PBT7",'Deep retrofit'!$Y$18,"")))&amp;IF(F87="Scenario1PBT8",'Deep retrofit'!$Z$18,IF(F87="Scenario2PBT8",'Deep retrofit'!$AA$18,IF(F87="Scenario3PBT8",'Deep retrofit'!$AB$18,"")))&amp;IF(F87="Scenario1PBT9",'Deep retrofit'!$AC$18,IF(F87="Scenario2PBT9",'Deep retrofit'!$AD$18,IF(F87="Scenario3PBT9",'Deep retrofit'!$AE$18,"")))&amp;IF(F87="Scenario1PBT10",'Deep retrofit'!$AF$18,IF(F87="Scenario2PBT10",'Deep retrofit'!$AG$18,IF(F87="Scenario3PBT10",'Deep retrofit'!$AH$18,"")))&amp;IF(F87="Scenario1PBT11",'Deep retrofit'!$AI$18,IF(F87="Scenario2PBT11",'Deep retrofit'!$AJ$18,IF(F87="Scenario3PBT11",'Deep retrofit'!$AK$18,"")))&amp;IF(F87="Scenario1PBT12",'Deep retrofit'!$AL$18,IF(F87="Scenario2PBT12",'Deep retrofit'!$AM$18,IF(F87="Scenario3PBT12",'Deep retrofit'!$AN$18,"")))&amp;IF(F87="Scenario1PBT13",'Deep retrofit'!$AO$18,IF(F87="Scenario2PBT13",'Deep retrofit'!$AP$18,IF(F87="Scenario3PBT13",'Deep retrofit'!$AQ$18,"")))&amp;IF(F87="Scenario1PBT14",'Deep retrofit'!$AR$18,IF(F87="Scenario2PBT14",'Deep retrofit'!$AS$18,IF(F87="Scenario3PBT14",'Deep retrofit'!$AT$18,"")))&amp;IF(F87="Scenario1PBT15",'Deep retrofit'!$AU$18,IF(F87="Scenario2PBT15",'Deep retrofit'!$AV$18,IF(F87="Scenario3PBT15",'Deep retrofit'!$AW$18,"")))</f>
        <v/>
      </c>
      <c r="L87" s="117">
        <f t="shared" si="52"/>
        <v>0</v>
      </c>
      <c r="M87" s="117" t="str">
        <f>IF(F87="Scenario1PBT1",'Deep retrofit'!$E$20,IF(F87="Scenario2PBT1",'Deep retrofit'!$F$20,IF(F87="Scenario3PBT1",'Deep retrofit'!$G$20,"")))&amp;IF(F87="Scenario1PBT2",'Deep retrofit'!$H$20,IF(F87="Scenario2PBT2",'Deep retrofit'!$I$20,IF(F87="Scenario3PBT2",'Deep retrofit'!$J$20,"")))&amp;IF(F87="Scenario1PBT3",'Deep retrofit'!$K$20,IF(F87="Scenario2PBT3",'Deep retrofit'!$L$20,IF(F87="Scenario3PBT3",'Deep retrofit'!$M$20,"")))&amp;IF(F87="Scenario1PBT4",'Deep retrofit'!$N$20,IF(F87="Scenario2PBT4",'Deep retrofit'!$O$20,IF(F87="Scenario3PBT4",'Deep retrofit'!$P$20,"")))&amp;IF(F87="Scenario1PBT5",'Deep retrofit'!$Q$20,IF(F87="Scenario2PBT5",'Deep retrofit'!$R$20,IF(F87="Scenario3PBT5",'Deep retrofit'!$S$20,"")))&amp;IF(F87="Scenario1PBT6",'Deep retrofit'!$T$20,IF(F87="Scenario2PBT6",'Deep retrofit'!$U$20,IF(F87="Scenario3PBT6",'Deep retrofit'!$V$20,"")))&amp;IF(F87="Scenario1PBT7",'Deep retrofit'!$W$20,IF(F87="Scenario2PBT7",'Deep retrofit'!$X$20,IF(F87="Scenario3PBT7",'Deep retrofit'!$Y$20,"")))&amp;IF(F87="Scenario1PBT8",'Deep retrofit'!$Z$20,IF(F87="Scenario2PBT8",'Deep retrofit'!$AA$20,IF(F87="Scenario3PBT8",'Deep retrofit'!$AB$20,"")))&amp;IF(F87="Scenario1PBT9",'Deep retrofit'!$AC$20,IF(F87="Scenario2PBT9",'Deep retrofit'!$AD$20,IF(F87="Scenario3PBT9",'Deep retrofit'!$AE$20,"")))&amp;IF(F87="Scenario1PBT10",'Deep retrofit'!$AF$20,IF(F87="Scenario2PBT10",'Deep retrofit'!$AG$20,IF(F87="Scenario3PBT10",'Deep retrofit'!$AH$20,"")))&amp;IF(F87="Scenario1PBT11",'Deep retrofit'!$AI$20,IF(F87="Scenario2PBT11",'Deep retrofit'!$AJ$20,IF(F87="Scenario3PBT11",'Deep retrofit'!$AK$20,"")))&amp;IF(F87="Scenario1PBT12",'Deep retrofit'!$AL$20,IF(F87="Scenario2PBT12",'Deep retrofit'!$AM$20,IF(F87="Scenario3PBT12",'Deep retrofit'!$AN$20,"")))&amp;IF(F87="Scenario1PBT13",'Deep retrofit'!$AO$20,IF(F87="Scenario2PBT13",'Deep retrofit'!$AP$20,IF(F87="Scenario3PBT13",'Deep retrofit'!$AQ$20,"")))&amp;IF(F87="Scenario1PBT14",'Deep retrofit'!$AR$20,IF(F87="Scenario2PBT14",'Deep retrofit'!$AS$20,IF(F87="Scenario3PBT14",'Deep retrofit'!$AT$20,"")))&amp;IF(F87="Scenario1PBT15",'Deep retrofit'!$AU$20,IF(F87="Scenario2PBT15",'Deep retrofit'!$AV$20,IF(F87="Scenario3PBT15",'Deep retrofit'!$AW$20,"")))</f>
        <v/>
      </c>
      <c r="N87" s="118">
        <f t="shared" si="53"/>
        <v>0</v>
      </c>
      <c r="O87" s="206" t="str">
        <f>IF(F87="Scenario1PBT1",'Deep retrofit'!$E$23,IF(F87="Scenario2PBT1",'Deep retrofit'!$F$23,IF(F87="Scenario3PBT1",'Deep retrofit'!$G$23,"")))&amp;IF(F87="Scenario1PBT2",'Deep retrofit'!$H$23,IF(F87="Scenario2PBT2",'Deep retrofit'!$I$23,IF(F87="Scenario3PBT2",'Deep retrofit'!$J$23,"")))&amp;IF(F87="Scenario1PBT3",'Deep retrofit'!$K$23,IF(F87="Scenario2PBT3",'Deep retrofit'!$L$23,IF(F87="Scenario3PBT3",'Deep retrofit'!$M$23,"")))&amp;IF(F87="Scenario1PBT4",'Deep retrofit'!$N$23,IF(F87="Scenario2PBT4",'Deep retrofit'!$O$23,IF(F87="Scenario3PBT4",'Deep retrofit'!$P$23,"")))&amp;IF(F87="Scenario1PBT5",'Deep retrofit'!$Q$23,IF(F87="Scenario2PBT5",'Deep retrofit'!$R$23,IF(F87="Scenario3PBT5",'Deep retrofit'!$S$23,"")))&amp;IF(F87="Scenario1PBT6",'Deep retrofit'!$T$23,IF(F87="Scenario2PBT6",'Deep retrofit'!$U$23,IF(F87="Scenario3PBT6",'Deep retrofit'!$V$23,"")))&amp;IF(F87="Scenario1PBT7",'Deep retrofit'!$W$23,IF(F87="Scenario2PBT7",'Deep retrofit'!$X$23,IF(F87="Scenario3PBT7",'Deep retrofit'!$Y$23,"")))&amp;IF(F87="Scenario1PBT8",'Deep retrofit'!$Z$23,IF(F87="Scenario2PBT8",'Deep retrofit'!$AA$23,IF(F87="Scenario3PBT8",'Deep retrofit'!$AB$23,"")))&amp;IF(F87="Scenario1PBT9",'Deep retrofit'!$AC$23,IF(F87="Scenario2PBT9",'Deep retrofit'!$AD$23,IF(F87="Scenario3PBT9",'Deep retrofit'!$AE$23,"")))&amp;IF(F87="Scenario1PBT10",'Deep retrofit'!$AF$23,IF(F87="Scenario2PBT10",'Deep retrofit'!$AG$23,IF(F87="Scenario3PBT10",'Deep retrofit'!$AH$23,"")))&amp;IF(F87="Scenario1PBT11",'Deep retrofit'!$AI$23,IF(F87="Scenario2PBT11",'Deep retrofit'!$AJ$23,IF(F87="Scenario3PBT11",'Deep retrofit'!$AK$23,"")))&amp;IF(F87="Scenario1PBT12",'Deep retrofit'!$AL$23,IF(F87="Scenario2PBT12",'Deep retrofit'!$AM$23,IF(F87="Scenario3PBT12",'Deep retrofit'!$AN$23,"")))&amp;IF(F87="Scenario1PBT13",'Deep retrofit'!$AO$23,IF(F87="Scenario2PBT13",'Deep retrofit'!$AP$23,IF(F87="Scenario3PBT13",'Deep retrofit'!$AQ$23,"")))&amp;IF(F87="Scenario1PBT14",'Deep retrofit'!$AR$23,IF(F87="Scenario2PBT14",'Deep retrofit'!$AS$23,IF(F87="Scenario3PBT14",'Deep retrofit'!$AT$23,"")))&amp;IF(F87="Scenario1PBT15",'Deep retrofit'!$AU$23,IF(F87="Scenario2PBT15",'Deep retrofit'!$AV$23,IF(F87="Scenario3PBT15",'Deep retrofit'!$AW$23,"")))</f>
        <v/>
      </c>
      <c r="P87" s="117">
        <f t="shared" si="54"/>
        <v>0</v>
      </c>
      <c r="Q87" s="117" t="str">
        <f>IF(F87="Scenario1PBT1",'Deep retrofit'!$E$25,IF(F87="Scenario2PBT1",'Deep retrofit'!$F$25,IF(F87="Scenario3PBT1",'Deep retrofit'!$G$25,"")))&amp;IF(F87="Scenario1PBT2",'Deep retrofit'!$H$25,IF(F87="Scenario2PBT2",'Deep retrofit'!$I$25,IF(F87="Scenario3PBT2",'Deep retrofit'!$J$25,"")))&amp;IF(F87="Scenario1PBT3",'Deep retrofit'!$K$25,IF(F87="Scenario2PBT3",'Deep retrofit'!$L$25,IF(F87="Scenario3PBT3",'Deep retrofit'!$M$25,"")))&amp;IF(F87="Scenario1PBT4",'Deep retrofit'!$N$25,IF(F87="Scenario2PBT4",'Deep retrofit'!$O$25,IF(F87="Scenario3PBT4",'Deep retrofit'!$P$25,"")))&amp;IF(F87="Scenario1PBT5",'Deep retrofit'!$Q$25,IF(F87="Scenario2PBT5",'Deep retrofit'!$R$25,IF(F87="Scenario3PBT5",'Deep retrofit'!$S$25,"")))&amp;IF(F87="Scenario1PBT6",'Deep retrofit'!$T$25,IF(F87="Scenario2PBT6",'Deep retrofit'!$U$25,IF(F87="Scenario3PBT6",'Deep retrofit'!$V$25,"")))&amp;IF(F87="Scenario1PBT7",'Deep retrofit'!$W$25,IF(F87="Scenario2PBT7",'Deep retrofit'!$X$25,IF(F87="Scenario3PBT7",'Deep retrofit'!$Y$25,"")))&amp;IF(F87="Scenario1PBT8",'Deep retrofit'!$Z$25,IF(F87="Scenario2PBT8",'Deep retrofit'!$AA$25,IF(F87="Scenario3PBT8",'Deep retrofit'!$AB$25,"")))&amp;IF(F87="Scenario1PBT9",'Deep retrofit'!$AC$25,IF(F87="Scenario2PBT9",'Deep retrofit'!$AD$25,IF(F87="Scenario3PBT9",'Deep retrofit'!$AE$25,"")))&amp;IF(F87="Scenario1PBT10",'Deep retrofit'!$AF$25,IF(F87="Scenario2PBT10",'Deep retrofit'!$AG$25,IF(F87="Scenario3PBT10",'Deep retrofit'!$AH$25,"")))&amp;IF(F87="Scenario1PBT11",'Deep retrofit'!$AI$25,IF(F87="Scenario2PBT11",'Deep retrofit'!$AJ$25,IF(F87="Scenario3PBT11",'Deep retrofit'!$AK$25,"")))&amp;IF(F87="Scenario1PBT12",'Deep retrofit'!$AL$25,IF(F87="Scenario2PBT12",'Deep retrofit'!$AM$25,IF(F87="Scenario3PBT12",'Deep retrofit'!$AN$25,"")))&amp;IF(F87="Scenario1PBT13",'Deep retrofit'!$AO$25,IF(F87="Scenario2PBT13",'Deep retrofit'!$AP$25,IF(F87="Scenario3PBT13",'Deep retrofit'!$AQ$25,"")))&amp;IF(F87="Scenario1PBT14",'Deep retrofit'!$AR$25,IF(F87="Scenario2PBT14",'Deep retrofit'!$AS$25,IF(F87="Scenario3PBT14",'Deep retrofit'!$AT$25,"")))&amp;IF(F87="Scenario1PBT15",'Deep retrofit'!$AU$25,IF(F87="Scenario2PBT15",'Deep retrofit'!$AV$25,IF(F87="Scenario3PBT15",'Deep retrofit'!$AW$25,"")))</f>
        <v/>
      </c>
      <c r="R87" s="117">
        <f t="shared" si="55"/>
        <v>0</v>
      </c>
      <c r="S87" s="117" t="str">
        <f>IF(F87="Scenario1PBT1",'Deep retrofit'!$E$27,IF(F87="Scenario2PBT1",'Deep retrofit'!$F$27,IF(F87="Scenario3PBT1",'Deep retrofit'!$G$27,"")))&amp;IF(F87="Scenario1PBT2",'Deep retrofit'!$H$27,IF(F87="Scenario2PBT2",'Deep retrofit'!$I$27,IF(F87="Scenario3PBT2",'Deep retrofit'!$J$27,"")))&amp;IF(F87="Scenario1PBT3",'Deep retrofit'!$K$27,IF(F87="Scenario2PBT3",'Deep retrofit'!$L$27,IF(F87="Scenario3PBT3",'Deep retrofit'!$M$27,"")))&amp;IF(F87="Scenario1PBT4",'Deep retrofit'!$N$27,IF(F87="Scenario2PBT4",'Deep retrofit'!$O$27,IF(F87="Scenario3PBT4",'Deep retrofit'!$P$27,"")))&amp;IF(F87="Scenario1PBT5",'Deep retrofit'!$Q$27,IF(F87="Scenario2PBT5",'Deep retrofit'!$R$27,IF(F87="Scenario3PBT5",'Deep retrofit'!$S$27,"")))&amp;IF(F87="Scenario1PBT6",'Deep retrofit'!$T$27,IF(F87="Scenario2PBT6",'Deep retrofit'!$U$27,IF(F87="Scenario3PBT6",'Deep retrofit'!$V$27,"")))&amp;IF(F87="Scenario1PBT7",'Deep retrofit'!$W$27,IF(F87="Scenario2PBT7",'Deep retrofit'!$X$27,IF(F87="Scenario3PBT7",'Deep retrofit'!$Y$27,"")))&amp;IF(F87="Scenario1PBT8",'Deep retrofit'!$Z$27,IF(F87="Scenario2PBT8",'Deep retrofit'!$AA$27,IF(F87="Scenario3PBT8",'Deep retrofit'!$AB$27,"")))&amp;IF(F87="Scenario1PBT9",'Deep retrofit'!$AC$27,IF(F87="Scenario2PBT9",'Deep retrofit'!$AD$27,IF(F87="Scenario3PBT9",'Deep retrofit'!$AE$27,"")))&amp;IF(F87="Scenario1PBT10",'Deep retrofit'!$AF$27,IF(F87="Scenario2PBT10",'Deep retrofit'!$AG$27,IF(F87="Scenario3PBT10",'Deep retrofit'!$AH$27,"")))&amp;IF(F87="Scenario1PBT11",'Deep retrofit'!$AI$27,IF(F87="Scenario2PBT11",'Deep retrofit'!$AJ$27,IF(F87="Scenario3PBT11",'Deep retrofit'!$AK$27,"")))&amp;IF(F87="Scenario1PBT12",'Deep retrofit'!$AL$27,IF(F87="Scenario2PBT12",'Deep retrofit'!$AM$27,IF(F87="Scenario3PBT12",'Deep retrofit'!$AN$27,"")))&amp;IF(F87="Scenario1PBT13",'Deep retrofit'!$AO$27,IF(F87="Scenario2PBT13",'Deep retrofit'!$AP$27,IF(F87="Scenario3PBT13",'Deep retrofit'!$AQ$27,"")))&amp;IF(F87="Scenario1PBT14",'Deep retrofit'!$AR$27,IF(F87="Scenario2PBT14",'Deep retrofit'!$AS$27,IF(F87="Scenario3PBT14",'Deep retrofit'!$AT$27,"")))&amp;IF(F87="Scenario1PBT15",'Deep retrofit'!$AU$27,IF(F87="Scenario2PBT15",'Deep retrofit'!$AV$27,IF(F87="Scenario3PBT15",'Deep retrofit'!$AW$27,"")))</f>
        <v/>
      </c>
      <c r="T87" s="207">
        <f t="shared" si="56"/>
        <v>0</v>
      </c>
      <c r="U87" s="206" t="str">
        <f>IF(F87="Scenario1PBT1",'Deep retrofit'!$E$38,IF(F87="Scenario2PBT1",'Deep retrofit'!$F$38,IF(F87="Scenario3PBT1",'Deep retrofit'!$G$38,"")))&amp;IF(F87="Scenario1PBT2",'Deep retrofit'!$H$38,IF(F87="Scenario2PBT2",'Deep retrofit'!$I$38,IF(F87="Scenario3PBT2",'Deep retrofit'!$J$38,"")))&amp;IF(F87="Scenario1PBT3",'Deep retrofit'!$K$38,IF(F87="Scenario2PBT3",'Deep retrofit'!$L$38,IF(F87="Scenario3PBT3",'Deep retrofit'!$M$38,"")))&amp;IF(F87="Scenario1PBT4",'Deep retrofit'!$N$38,IF(F87="Scenario2PBT4",'Deep retrofit'!$O$38,IF(F87="Scenario3PBT4",'Deep retrofit'!$P$38,"")))&amp;IF(F87="Scenario1PBT5",'Deep retrofit'!$Q$38,IF(F87="Scenario2PBT5",'Deep retrofit'!$R$38,IF(F87="Scenario3PBT5",'Deep retrofit'!$S$38,"")))&amp;IF(F87="Scenario1PBT6",'Deep retrofit'!$T$38,IF(F87="Scenario2PBT6",'Deep retrofit'!$U$38,IF(F87="Scenario3PBT6",'Deep retrofit'!$V$38,"")))&amp;IF(F87="Scenario1PBT7",'Deep retrofit'!$W$38,IF(F87="Scenario2PBT7",'Deep retrofit'!$X$38,IF(F87="Scenario3PBT7",'Deep retrofit'!$Y$38,"")))&amp;IF(F87="Scenario1PBT8",'Deep retrofit'!$Z$38,IF(F87="Scenario2PBT8",'Deep retrofit'!$AA$38,IF(F87="Scenario3PBT8",'Deep retrofit'!$AB$38,"")))&amp;IF(F87="Scenario1PBT9",'Deep retrofit'!$AC$38,IF(F87="Scenario2PBT9",'Deep retrofit'!$AD$38,IF(F87="Scenario3PBT9",'Deep retrofit'!$AE$38,"")))&amp;IF(F87="Scenario1PBT10",'Deep retrofit'!$AF$38,IF(F87="Scenario2PBT10",'Deep retrofit'!$AG$38,IF(F87="Scenario3PBT10",'Deep retrofit'!$AH$38,"")))&amp;IF(F87="Scenario1PBT11",'Deep retrofit'!$AI$38,IF(F87="Scenario2PBT11",'Deep retrofit'!$AJ$38,IF(F87="Scenario3PBT11",'Deep retrofit'!$AK$38,"")))&amp;IF(F87="Scenario1PBT12",'Deep retrofit'!$AL$38,IF(F87="Scenario2PBT12",'Deep retrofit'!$AM$38,IF(F87="Scenario3PBT12",'Deep retrofit'!$AN$38,"")))&amp;IF(F87="Scenario1PBT13",'Deep retrofit'!$AO$38,IF(F87="Scenario2PBT13",'Deep retrofit'!$AP$38,IF(F87="Scenario3PBT13",'Deep retrofit'!$AQ$38,"")))&amp;IF(F87="Scenario1PBT14",'Deep retrofit'!$AR$38,IF(F87="Scenario2PBT14",'Deep retrofit'!$AS$38,IF(F87="Scenario3PBT14",'Deep retrofit'!$AT$38,"")))&amp;IF(F87="Scenario1PBT15",'Deep retrofit'!$AU$38,IF(F87="Scenario2PBT15",'Deep retrofit'!$AV$38,IF(F87="Scenario3PBT15",'Deep retrofit'!$AW$38,"")))</f>
        <v/>
      </c>
      <c r="V87" s="117">
        <f t="shared" si="57"/>
        <v>0</v>
      </c>
      <c r="W87" s="117" t="str">
        <f>IF(F87="Scenario1PBT1",'Deep retrofit'!$E$40,IF(F87="Scenario2PBT1",'Deep retrofit'!$F$40,IF(F87="Scenario3PBT1",'Deep retrofit'!$G$40,"")))&amp;IF(F87="Scenario1PBT2",'Deep retrofit'!$H$40,IF(F87="Scenario2PBT2",'Deep retrofit'!$I$40,IF(F87="Scenario3PBT2",'Deep retrofit'!$J$40,"")))&amp;IF(F87="Scenario1PBT3",'Deep retrofit'!$K$40,IF(F87="Scenario2PBT3",'Deep retrofit'!$L$40,IF(F87="Scenario3PBT3",'Deep retrofit'!$M$40,"")))&amp;IF(F87="Scenario1PBT4",'Deep retrofit'!$N$40,IF(F87="Scenario2PBT4",'Deep retrofit'!$O$40,IF(F87="Scenario3PBT4",'Deep retrofit'!$P$40,"")))&amp;IF(F87="Scenario1PBT5",'Deep retrofit'!$Q$40,IF(F87="Scenario2PBT5",'Deep retrofit'!$R$40,IF(F87="Scenario3PBT5",'Deep retrofit'!$S$40,"")))&amp;IF(F87="Scenario1PBT6",'Deep retrofit'!$T$40,IF(F87="Scenario2PBT6",'Deep retrofit'!$U$40,IF(F87="Scenario3PBT6",'Deep retrofit'!$V$40,"")))&amp;IF(F87="Scenario1PBT7",'Deep retrofit'!$W$40,IF(F87="Scenario2PBT7",'Deep retrofit'!$X$40,IF(F87="Scenario3PBT7",'Deep retrofit'!$Y$40,"")))&amp;IF(F87="Scenario1PBT8",'Deep retrofit'!$Z$40,IF(F87="Scenario2PBT8",'Deep retrofit'!$AA$40,IF(F87="Scenario3PBT8",'Deep retrofit'!$AB$40,"")))&amp;IF(F87="Scenario1PBT9",'Deep retrofit'!$AC$40,IF(F87="Scenario2PBT9",'Deep retrofit'!$AD$40,IF(F87="Scenario3PBT9",'Deep retrofit'!$AE$40,"")))&amp;IF(F87="Scenario1PBT10",'Deep retrofit'!$AF$40,IF(F87="Scenario2PBT10",'Deep retrofit'!$AG$40,IF(F87="Scenario3PBT10",'Deep retrofit'!$AH$40,"")))&amp;IF(F87="Scenario1PBT11",'Deep retrofit'!$AI$40,IF(F87="Scenario2PBT11",'Deep retrofit'!$AJ$40,IF(F87="Scenario3PBT11",'Deep retrofit'!$AK$40,"")))&amp;IF(F87="Scenario1PBT12",'Deep retrofit'!$AL$40,IF(F87="Scenario2PBT12",'Deep retrofit'!$AM$40,IF(F87="Scenario3PBT12",'Deep retrofit'!$AN$40,"")))&amp;IF(F87="Scenario1PBT13",'Deep retrofit'!$AO$40,IF(F87="Scenario2PBT13",'Deep retrofit'!$AP$40,IF(F87="Scenario3PBT13",'Deep retrofit'!$AQ$40,"")))&amp;IF(F87="Scenario1PBT14",'Deep retrofit'!$AR$40,IF(F87="Scenario2PBT14",'Deep retrofit'!$AS$40,IF(F87="Scenario3PBT14",'Deep retrofit'!$AT$40,"")))&amp;IF(F87="Scenario1PBT15",'Deep retrofit'!$AU$40,IF(F87="Scenario2PBT15",'Deep retrofit'!$AV$40,IF(F87="Scenario3PBT15",'Deep retrofit'!$AW$40,"")))</f>
        <v/>
      </c>
      <c r="X87" s="117">
        <f t="shared" si="58"/>
        <v>0</v>
      </c>
      <c r="Y87" s="117" t="str">
        <f>IF(F87="Scenario1PBT1",'Deep retrofit'!$E$42,IF(F87="Scenario2PBT1",'Deep retrofit'!$F$42,IF(F87="Scenario3PBT1",'Deep retrofit'!$G$42,"")))&amp;IF(F87="Scenario1PBT2",'Deep retrofit'!$H$42,IF(F87="Scenario2PBT2",'Deep retrofit'!$I$42,IF(F87="Scenario3PBT2",'Deep retrofit'!$J$42,"")))&amp;IF(F87="Scenario1PBT3",'Deep retrofit'!$K$42,IF(F87="Scenario2PBT3",'Deep retrofit'!$L$42,IF(F87="Scenario3PBT3",'Deep retrofit'!$M$42,"")))&amp;IF(F87="Scenario1PBT4",'Deep retrofit'!$N$42,IF(F87="Scenario2PBT4",'Deep retrofit'!$O$42,IF(F87="Scenario3PBT4",'Deep retrofit'!$P$42,"")))&amp;IF(F87="Scenario1PBT5",'Deep retrofit'!$Q$42,IF(F87="Scenario2PBT5",'Deep retrofit'!$R$42,IF(F87="Scenario3PBT5",'Deep retrofit'!$S$42,"")))&amp;IF(F87="Scenario1PBT6",'Deep retrofit'!$T$42,IF(F87="Scenario2PBT6",'Deep retrofit'!$U$42,IF(F87="Scenario3PBT6",'Deep retrofit'!$V$42,"")))&amp;IF(F87="Scenario1PBT7",'Deep retrofit'!$W$42,IF(F87="Scenario2PBT7",'Deep retrofit'!$X$42,IF(F87="Scenario3PBT7",'Deep retrofit'!$Y$42,"")))&amp;IF(F87="Scenario1PBT8",'Deep retrofit'!$Z$42,IF(F87="Scenario2PBT8",'Deep retrofit'!$AA$42,IF(F87="Scenario3PBT8",'Deep retrofit'!$AB$42,"")))&amp;IF(F87="Scenario1PBT9",'Deep retrofit'!$AC$42,IF(F87="Scenario2PBT9",'Deep retrofit'!$AD$42,IF(F87="Scenario3PBT9",'Deep retrofit'!$AE$42,"")))&amp;IF(F87="Scenario1PBT10",'Deep retrofit'!$AF$42,IF(F87="Scenario2PBT10",'Deep retrofit'!$AG$42,IF(F87="Scenario3PBT10",'Deep retrofit'!$AH$42,"")))&amp;IF(F87="Scenario1PBT11",'Deep retrofit'!$AI$42,IF(F87="Scenario2PBT11",'Deep retrofit'!$AJ$42,IF(F87="Scenario3PBT11",'Deep retrofit'!$AK$42,"")))&amp;IF(F87="Scenario1PBT12",'Deep retrofit'!$AL$42,IF(F87="Scenario2PBT12",'Deep retrofit'!$AM$42,IF(F87="Scenario3PBT12",'Deep retrofit'!$AN$42,"")))&amp;IF(F87="Scenario1PBT13",'Deep retrofit'!$AO$42,IF(F87="Scenario2PBT13",'Deep retrofit'!$AP$42,IF(F87="Scenario3PBT13",'Deep retrofit'!$AQ$42,"")))&amp;IF(F87="Scenario1PBT14",'Deep retrofit'!$AR$42,IF(F87="Scenario2PBT14",'Deep retrofit'!$AS$42,IF(F87="Scenario3PBT14",'Deep retrofit'!$AT$42,"")))&amp;IF(F87="Scenario1PBT15",'Deep retrofit'!$AU$42,IF(F87="Scenario2PBT15",'Deep retrofit'!$AV$42,IF(F87="Scenario3PBT15",'Deep retrofit'!$AW$42,"")))</f>
        <v/>
      </c>
      <c r="Z87" s="117">
        <f t="shared" si="59"/>
        <v>0</v>
      </c>
      <c r="AA87" s="269" t="str">
        <f>IF(F87="Scenario1PBT1",'Deep retrofit'!$E$101,IF(F87="Scenario2PBT1",'Deep retrofit'!$F$101,IF(F87="Scenario3PBT1",'Deep retrofit'!$G$101,"")))&amp;IF(F87="Scenario1PBT2",'Deep retrofit'!$H$101,IF(F87="Scenario2PBT2",'Deep retrofit'!$I$101,IF(F87="Scenario3PBT2",'Deep retrofit'!$J$101,"")))&amp;IF(F87="Scenario1PBT3",'Deep retrofit'!$K$101,IF(F87="Scenario2PBT3",'Deep retrofit'!$L$101,IF(F87="Scenario3PBT3",'Deep retrofit'!$M$101,"")))&amp;IF(F87="Scenario1PBT4",'Deep retrofit'!$N$101,IF(F87="Scenario2PBT4",'Deep retrofit'!$O$101,IF(F87="Scenario3PBT4",'Deep retrofit'!$P$101,"")))&amp;IF(F87="Scenario1PBT5",'Deep retrofit'!$Q$101,IF(F87="Scenario2PBT5",'Deep retrofit'!$R$101,IF(F87="Scenario3PBT5",'Deep retrofit'!$S$101,"")))&amp;IF(F87="Scenario1PBT6",'Deep retrofit'!$T$101,IF(F87="Scenario2PBT6",'Deep retrofit'!$U$101,IF(F87="Scenario3PBT6",'Deep retrofit'!$V$101,"")))&amp;IF(F87="Scenario1PBT7",'Deep retrofit'!$W$101,IF(F87="Scenario2PBT7",'Deep retrofit'!$X$101,IF(F87="Scenario3PBT7",'Deep retrofit'!$Y$101,"")))&amp;IF(F87="Scenario1PBT8",'Deep retrofit'!$Z$101,IF(F87="Scenario2PBT8",'Deep retrofit'!$AA$101,IF(F87="Scenario3PBT8",'Deep retrofit'!$AB$101,"")))&amp;IF(F87="Scenario1PBT9",'Deep retrofit'!$AC$101,IF(F87="Scenario2PBT9",'Deep retrofit'!$AD$101,IF(F87="Scenario3PBT9",'Deep retrofit'!$AE$101,"")))&amp;IF(F87="Scenario1PBT10",'Deep retrofit'!$AF$101,IF(F87="Scenario2PBT10",'Deep retrofit'!$AG$101,IF(F87="Scenario3PBT10",'Deep retrofit'!$AH$101,"")))&amp;IF(F87="Scenario1PBT11",'Deep retrofit'!$AI$101,IF(F87="Scenario2PBT11",'Deep retrofit'!$AJ$101,IF(F87="Scenario3PBT11",'Deep retrofit'!$AK$101,"")))&amp;IF(F87="Scenario1PBT12",'Deep retrofit'!$AL$101,IF(F87="Scenario2PBT12",'Deep retrofit'!$AM$101,IF(F87="Scenario3PBT12",'Deep retrofit'!$AN$101,"")))&amp;IF(F87="Scenario1PBT13",'Deep retrofit'!$AO$101,IF(F87="Scenario2PBT13",'Deep retrofit'!$AP$101,IF(F87="Scenario3PBT13",'Deep retrofit'!$AQ$101,"")))&amp;IF(F87="Scenario1PBT14",'Deep retrofit'!$AR$101,IF(F87="Scenario2PBT14",'Deep retrofit'!$AS$101,IF(F87="Scenario3PBT14",'Deep retrofit'!$AT$101,"")))&amp;IF(F87="Scenario1PBT15",'Deep retrofit'!$AU$101,IF(F87="Scenario2PBT15",'Deep retrofit'!$AV$101,IF(F87="Scenario3PBT15",'Deep retrofit'!$AW$101,"")))</f>
        <v/>
      </c>
      <c r="AB87" s="203">
        <f t="shared" si="60"/>
        <v>0</v>
      </c>
      <c r="AC87" s="372" t="str">
        <f t="shared" si="61"/>
        <v/>
      </c>
      <c r="AD87" s="353">
        <f>IF(AC87="",IFERROR('Projection_Base-case'!G88-G87,0),0)</f>
        <v>0</v>
      </c>
      <c r="AE87" s="350">
        <f t="shared" si="37"/>
        <v>0</v>
      </c>
      <c r="AF87" s="361">
        <f>IFERROR(100*AD87/'Projection_Base-case'!G88,0)</f>
        <v>0</v>
      </c>
      <c r="AG87" s="352">
        <f>IF(AC87="",IFERROR('Projection_Base-case'!I88-I87,0),0)</f>
        <v>0</v>
      </c>
      <c r="AH87" s="353">
        <f t="shared" si="38"/>
        <v>0</v>
      </c>
      <c r="AI87" s="361">
        <f>IFERROR(100*AG87/'Projection_Base-case'!I88,0)</f>
        <v>0</v>
      </c>
      <c r="AJ87" s="352">
        <f>IF(AC87="",IFERROR('Projection_Base-case'!K88-K87,0),0)</f>
        <v>0</v>
      </c>
      <c r="AK87" s="353">
        <f t="shared" si="39"/>
        <v>0</v>
      </c>
      <c r="AL87" s="361">
        <f>IFERROR(100*AJ87/'Projection_Base-case'!K88,0)</f>
        <v>0</v>
      </c>
      <c r="AM87" s="352">
        <f>-IF(AC87="",IFERROR('Projection_Base-case'!M88-M87,0),0)</f>
        <v>0</v>
      </c>
      <c r="AN87" s="353">
        <f t="shared" si="40"/>
        <v>0</v>
      </c>
      <c r="AO87" s="354">
        <f>IFERROR(IF('Projection_Base-case'!N88&gt;0,100*AN87/'Projection_Base-case'!N88,100*AN87/N87),0)</f>
        <v>0</v>
      </c>
      <c r="AP87" s="355">
        <f>IF(AC87="",IFERROR('Projection_Base-case'!O88-O87,0),0)</f>
        <v>0</v>
      </c>
      <c r="AQ87" s="356">
        <f t="shared" si="41"/>
        <v>0</v>
      </c>
      <c r="AR87" s="356">
        <f>IFERROR(100*AP87/'Projection_Base-case'!O88,0)</f>
        <v>0</v>
      </c>
      <c r="AS87" s="355">
        <f>IF(AC87="",IFERROR('Projection_Base-case'!Q88-Q87,0),0)</f>
        <v>0</v>
      </c>
      <c r="AT87" s="356">
        <f t="shared" si="42"/>
        <v>0</v>
      </c>
      <c r="AU87" s="356">
        <f>IFERROR(100*AS87/'Projection_Base-case'!Q88,0)</f>
        <v>0</v>
      </c>
      <c r="AV87" s="355">
        <f>IF(AC87="",IFERROR('Projection_Base-case'!S88-S87,0),0)</f>
        <v>0</v>
      </c>
      <c r="AW87" s="356">
        <f t="shared" si="43"/>
        <v>0</v>
      </c>
      <c r="AX87" s="357">
        <f>IFERROR(100*AV87/'Projection_Base-case'!S88,0)</f>
        <v>0</v>
      </c>
      <c r="AY87" s="358">
        <f>IF(AC87="",IFERROR('Projection_Base-case'!U88-U87,0),0)</f>
        <v>0</v>
      </c>
      <c r="AZ87" s="359">
        <f t="shared" si="44"/>
        <v>0</v>
      </c>
      <c r="BA87" s="359">
        <f>IFERROR(100*AY87/'Projection_Base-case'!U88,0)</f>
        <v>0</v>
      </c>
      <c r="BB87" s="358">
        <f>IF(AC87="",IFERROR('Projection_Base-case'!W88-W87,0),0)</f>
        <v>0</v>
      </c>
      <c r="BC87" s="359">
        <f t="shared" si="45"/>
        <v>0</v>
      </c>
      <c r="BD87" s="359">
        <f>IFERROR(100*BB87/'Projection_Base-case'!W88,0)</f>
        <v>0</v>
      </c>
      <c r="BE87" s="358">
        <f>IF(AC87="",IFERROR('Projection_Base-case'!Y88-Y87,0),0)</f>
        <v>0</v>
      </c>
      <c r="BF87" s="359">
        <f t="shared" si="46"/>
        <v>0</v>
      </c>
      <c r="BG87" s="359">
        <f>IFERROR(100*BE87/'Projection_Base-case'!Y88,0)</f>
        <v>0</v>
      </c>
      <c r="BH87" s="359">
        <f t="shared" si="47"/>
        <v>0</v>
      </c>
      <c r="BI87" s="360">
        <f t="shared" si="48"/>
        <v>0</v>
      </c>
    </row>
    <row r="88" spans="1:61" ht="15.6">
      <c r="A88" s="205">
        <v>84</v>
      </c>
      <c r="B88" s="347">
        <f>IF('Projection_Base-case'!B89&lt;&gt;"",'Projection_Base-case'!B89,0)</f>
        <v>0</v>
      </c>
      <c r="C88" s="347">
        <f>IF('Projection_Base-case'!C89&lt;&gt;"",'Projection_Base-case'!C89,0)</f>
        <v>0</v>
      </c>
      <c r="D88" s="347">
        <f>IF('Projection_Base-case'!D89&lt;&gt;"",'Projection_Base-case'!D89,0)</f>
        <v>0</v>
      </c>
      <c r="E88" s="346"/>
      <c r="F88" s="202" t="str">
        <f t="shared" si="49"/>
        <v>0</v>
      </c>
      <c r="G88" s="177" t="str">
        <f>IF(F88="Scenario1PBT1",'Deep retrofit'!$E$6,IF(F88="Scenario2PBT1",'Deep retrofit'!$F$6,IF(F88="Scenario3PBT1",'Deep retrofit'!$G$6,"")))&amp;IF(F88="Scenario1PBT2",'Deep retrofit'!$H$6,IF(F88="Scenario2PBT2",'Deep retrofit'!$I$6,IF(F88="Scenario3PBT2",'Deep retrofit'!$J$6,"")))&amp;IF(F88="Scenario1PBT3",'Deep retrofit'!$K$6,IF(F88="Scenario2PBT3",'Deep retrofit'!$L$6,IF(F88="Scenario3PBT3",'Deep retrofit'!$M$6,"")))&amp;IF(F88="Scenario1PBT4",'Deep retrofit'!$N$6,IF(F88="Scenario2PBT4",'Deep retrofit'!$O$6,IF(F88="Scenario3PBT4",'Deep retrofit'!$P$6,"")))&amp;IF(F88="Scenario1PBT5",'Deep retrofit'!$Q$6,IF(F88="Scenario2PBT5",'Deep retrofit'!$R$6,IF(F88="Scenario3PBT5",'Deep retrofit'!$S$6,"")))&amp;IF(F88="Scenario1PBT6",'Deep retrofit'!$T$6,IF(F88="Scenario2PBT6",'Deep retrofit'!$U$6,IF(F88="Scenario3PBT6",'Deep retrofit'!$V$6,"")))&amp;IF(F88="Scenario1PBT7",'Deep retrofit'!$W$6,IF(F88="Scenario2PBT7",'Deep retrofit'!$X$6,IF(F88="Scenario3PBT7",'Deep retrofit'!$Y$6,"")))&amp;IF(F88="Scenario1PBT8",'Deep retrofit'!$Z$6,IF(F88="Scenario2PBT8",'Deep retrofit'!$AA$6,IF(F88="Scenario3PBT8",'Deep retrofit'!$AB$6,"")))&amp;IF(F88="Scenario1PBT9",'Deep retrofit'!$AC$6,IF(F88="Scenario2PBT9",'Deep retrofit'!$AD$6,IF(F88="Scenario3PBT9",'Deep retrofit'!$AE$6,"")))&amp;IF(F88="Scenario1PBT10",'Deep retrofit'!$AF$6,IF(F88="Scenario2PBT10",'Deep retrofit'!$AG$6,IF(F88="Scenario3PBT10",'Deep retrofit'!$AH$6,"")))&amp;IF(F88="Scenario1PBT11",'Deep retrofit'!$AI$6,IF(F88="Scenario2PBT11",'Deep retrofit'!$AJ$6,IF(F88="Scenario3PBT11",'Deep retrofit'!$AK$6,"")))&amp;IF(F88="Scenario1PBT12",'Deep retrofit'!$AL$6,IF(F88="Scenario2PBT12",'Deep retrofit'!$AM$6,IF(F88="Scenario3PBT12",'Deep retrofit'!$AN$6,"")))&amp;IF(F88="Scenario1PBT13",'Deep retrofit'!$AO$6,IF(F88="Scenario2PBT13",'Deep retrofit'!$AP$6,IF(F88="Scenario3PBT13",'Deep retrofit'!$AQ$6,"")))&amp;IF(F88="Scenario1PBT14",'Deep retrofit'!$AR$6,IF(F88="Scenario2PBT14",'Deep retrofit'!$AS$6,IF(F88="Scenario3PBT14",'Deep retrofit'!$AT$6,"")))&amp;IF(F88="Scenario1PBT15",'Deep retrofit'!$AU$6,IF(F88="Scenario2PBT15",'Deep retrofit'!$AV$6,IF(F88="Scenario3PBT15",'Deep retrofit'!$AW$6,"")))</f>
        <v/>
      </c>
      <c r="H88" s="117">
        <f t="shared" si="50"/>
        <v>0</v>
      </c>
      <c r="I88" s="178" t="str">
        <f>IF(F88="Scenario1PBT1",'Deep retrofit'!$E$16,IF(F88="Scenario2PBT1",'Deep retrofit'!$F$16,IF(F88="Scenario3PBT1",'Deep retrofit'!$G$16,"")))&amp;IF(F88="Scenario1PBT2",'Deep retrofit'!$H$16,IF(F88="Scenario2PBT2",'Deep retrofit'!$I$16,IF(F88="Scenario3PBT2",'Deep retrofit'!$J$16,"")))&amp;IF(F88="Scenario1PBT3",'Deep retrofit'!$K$16,IF(F88="Scenario2PBT3",'Deep retrofit'!$L$16,IF(F88="Scenario3PBT3",'Deep retrofit'!$M$16,"")))&amp;IF(F88="Scenario1PBT4",'Deep retrofit'!$N$16,IF(F88="Scenario2PBT4",'Deep retrofit'!$O$16,IF(F88="Scenario3PBT4",'Deep retrofit'!$P$16,"")))&amp;IF(F88="Scenario1PBT5",'Deep retrofit'!$Q$16,IF(F88="Scenario2PBT5",'Deep retrofit'!$R$16,IF(F88="Scenario3PBT5",'Deep retrofit'!$S$16,"")))&amp;IF(F88="Scenario1PBT6",'Deep retrofit'!$T$16,IF(F88="Scenario2PBT6",'Deep retrofit'!$U$16,IF(F88="Scenario3PBT6",'Deep retrofit'!$V$16,"")))&amp;IF(F88="Scenario1PBT7",'Deep retrofit'!$W$16,IF(F88="Scenario2PBT7",'Deep retrofit'!$X$16,IF(F88="Scenario3PBT7",'Deep retrofit'!$Y$16,"")))&amp;IF(F88="Scenario1PBT8",'Deep retrofit'!$Z$16,IF(F88="Scenario2PBT8",'Deep retrofit'!$AA$16,IF(F88="Scenario3PBT8",'Deep retrofit'!$AB$16,"")))&amp;IF(F88="Scenario1PBT9",'Deep retrofit'!$AC$16,IF(F88="Scenario2PBT9",'Deep retrofit'!$AD$16,IF(F88="Scenario3PBT9",'Deep retrofit'!$AE$16,"")))&amp;IF(F88="Scenario1PBT10",'Deep retrofit'!$AF$16,IF(F88="Scenario2PBT10",'Deep retrofit'!$AG$16,IF(F88="Scenario3PBT10",'Deep retrofit'!$AH$16,"")))&amp;IF(F88="Scenario1PBT11",'Deep retrofit'!$AI$16,IF(F88="Scenario2PBT11",'Deep retrofit'!$AJ$16,IF(F88="Scenario3PBT11",'Deep retrofit'!$AK$16,"")))&amp;IF(F88="Scenario1PBT12",'Deep retrofit'!$AL$16,IF(F88="Scenario2PBT12",'Deep retrofit'!$AM$16,IF(F88="Scenario3PBT12",'Deep retrofit'!$AN$16,"")))&amp;IF(F88="Scenario1PBT13",'Deep retrofit'!$AO$16,IF(F88="Scenario2PBT13",'Deep retrofit'!$AP$16,IF(F88="Scenario3PBT13",'Deep retrofit'!$AQ$16,"")))&amp;IF(F88="Scenario1PBT14",'Deep retrofit'!$AR$16,IF(F88="Scenario2PBT14",'Deep retrofit'!$AS$16,IF(F88="Scenario3PBT14",'Deep retrofit'!$AT$16,"")))&amp;IF(F88="Scenario1PBT15",'Deep retrofit'!$AU$16,IF(F88="Scenario2PBT15",'Deep retrofit'!$AV$16,IF(F88="Scenario3PBT15",'Deep retrofit'!$AW$16,"")))</f>
        <v/>
      </c>
      <c r="J88" s="117">
        <f t="shared" si="51"/>
        <v>0</v>
      </c>
      <c r="K88" s="117" t="str">
        <f>IF(F88="Scenario1PBT1",'Deep retrofit'!$E$18,IF(F88="Scenario2PBT1",'Deep retrofit'!$F$18,IF(F88="Scenario3PBT1",'Deep retrofit'!$G$18,"")))&amp;IF(F88="Scenario1PBT2",'Deep retrofit'!$H$18,IF(F88="Scenario2PBT2",'Deep retrofit'!$I$18,IF(F88="Scenario3PBT2",'Deep retrofit'!$J$18,"")))&amp;IF(F88="Scenario1PBT3",'Deep retrofit'!$K$18,IF(F88="Scenario2PBT3",'Deep retrofit'!$L$18,IF(F88="Scenario3PBT3",'Deep retrofit'!$M$18,"")))&amp;IF(F88="Scenario1PBT4",'Deep retrofit'!$N$18,IF(F88="Scenario2PBT4",'Deep retrofit'!$O$18,IF(F88="Scenario3PBT4",'Deep retrofit'!$P$18,"")))&amp;IF(F88="Scenario1PBT5",'Deep retrofit'!$Q$18,IF(F88="Scenario2PBT5",'Deep retrofit'!$R$18,IF(F88="Scenario3PBT5",'Deep retrofit'!$S$18,"")))&amp;IF(F88="Scenario1PBT6",'Deep retrofit'!$T$18,IF(F88="Scenario2PBT6",'Deep retrofit'!$U$18,IF(F88="Scenario3PBT6",'Deep retrofit'!$V$18,"")))&amp;IF(F88="Scenario1PBT7",'Deep retrofit'!$W$18,IF(F88="Scenario2PBT7",'Deep retrofit'!$X$18,IF(F88="Scenario3PBT7",'Deep retrofit'!$Y$18,"")))&amp;IF(F88="Scenario1PBT8",'Deep retrofit'!$Z$18,IF(F88="Scenario2PBT8",'Deep retrofit'!$AA$18,IF(F88="Scenario3PBT8",'Deep retrofit'!$AB$18,"")))&amp;IF(F88="Scenario1PBT9",'Deep retrofit'!$AC$18,IF(F88="Scenario2PBT9",'Deep retrofit'!$AD$18,IF(F88="Scenario3PBT9",'Deep retrofit'!$AE$18,"")))&amp;IF(F88="Scenario1PBT10",'Deep retrofit'!$AF$18,IF(F88="Scenario2PBT10",'Deep retrofit'!$AG$18,IF(F88="Scenario3PBT10",'Deep retrofit'!$AH$18,"")))&amp;IF(F88="Scenario1PBT11",'Deep retrofit'!$AI$18,IF(F88="Scenario2PBT11",'Deep retrofit'!$AJ$18,IF(F88="Scenario3PBT11",'Deep retrofit'!$AK$18,"")))&amp;IF(F88="Scenario1PBT12",'Deep retrofit'!$AL$18,IF(F88="Scenario2PBT12",'Deep retrofit'!$AM$18,IF(F88="Scenario3PBT12",'Deep retrofit'!$AN$18,"")))&amp;IF(F88="Scenario1PBT13",'Deep retrofit'!$AO$18,IF(F88="Scenario2PBT13",'Deep retrofit'!$AP$18,IF(F88="Scenario3PBT13",'Deep retrofit'!$AQ$18,"")))&amp;IF(F88="Scenario1PBT14",'Deep retrofit'!$AR$18,IF(F88="Scenario2PBT14",'Deep retrofit'!$AS$18,IF(F88="Scenario3PBT14",'Deep retrofit'!$AT$18,"")))&amp;IF(F88="Scenario1PBT15",'Deep retrofit'!$AU$18,IF(F88="Scenario2PBT15",'Deep retrofit'!$AV$18,IF(F88="Scenario3PBT15",'Deep retrofit'!$AW$18,"")))</f>
        <v/>
      </c>
      <c r="L88" s="117">
        <f t="shared" si="52"/>
        <v>0</v>
      </c>
      <c r="M88" s="117" t="str">
        <f>IF(F88="Scenario1PBT1",'Deep retrofit'!$E$20,IF(F88="Scenario2PBT1",'Deep retrofit'!$F$20,IF(F88="Scenario3PBT1",'Deep retrofit'!$G$20,"")))&amp;IF(F88="Scenario1PBT2",'Deep retrofit'!$H$20,IF(F88="Scenario2PBT2",'Deep retrofit'!$I$20,IF(F88="Scenario3PBT2",'Deep retrofit'!$J$20,"")))&amp;IF(F88="Scenario1PBT3",'Deep retrofit'!$K$20,IF(F88="Scenario2PBT3",'Deep retrofit'!$L$20,IF(F88="Scenario3PBT3",'Deep retrofit'!$M$20,"")))&amp;IF(F88="Scenario1PBT4",'Deep retrofit'!$N$20,IF(F88="Scenario2PBT4",'Deep retrofit'!$O$20,IF(F88="Scenario3PBT4",'Deep retrofit'!$P$20,"")))&amp;IF(F88="Scenario1PBT5",'Deep retrofit'!$Q$20,IF(F88="Scenario2PBT5",'Deep retrofit'!$R$20,IF(F88="Scenario3PBT5",'Deep retrofit'!$S$20,"")))&amp;IF(F88="Scenario1PBT6",'Deep retrofit'!$T$20,IF(F88="Scenario2PBT6",'Deep retrofit'!$U$20,IF(F88="Scenario3PBT6",'Deep retrofit'!$V$20,"")))&amp;IF(F88="Scenario1PBT7",'Deep retrofit'!$W$20,IF(F88="Scenario2PBT7",'Deep retrofit'!$X$20,IF(F88="Scenario3PBT7",'Deep retrofit'!$Y$20,"")))&amp;IF(F88="Scenario1PBT8",'Deep retrofit'!$Z$20,IF(F88="Scenario2PBT8",'Deep retrofit'!$AA$20,IF(F88="Scenario3PBT8",'Deep retrofit'!$AB$20,"")))&amp;IF(F88="Scenario1PBT9",'Deep retrofit'!$AC$20,IF(F88="Scenario2PBT9",'Deep retrofit'!$AD$20,IF(F88="Scenario3PBT9",'Deep retrofit'!$AE$20,"")))&amp;IF(F88="Scenario1PBT10",'Deep retrofit'!$AF$20,IF(F88="Scenario2PBT10",'Deep retrofit'!$AG$20,IF(F88="Scenario3PBT10",'Deep retrofit'!$AH$20,"")))&amp;IF(F88="Scenario1PBT11",'Deep retrofit'!$AI$20,IF(F88="Scenario2PBT11",'Deep retrofit'!$AJ$20,IF(F88="Scenario3PBT11",'Deep retrofit'!$AK$20,"")))&amp;IF(F88="Scenario1PBT12",'Deep retrofit'!$AL$20,IF(F88="Scenario2PBT12",'Deep retrofit'!$AM$20,IF(F88="Scenario3PBT12",'Deep retrofit'!$AN$20,"")))&amp;IF(F88="Scenario1PBT13",'Deep retrofit'!$AO$20,IF(F88="Scenario2PBT13",'Deep retrofit'!$AP$20,IF(F88="Scenario3PBT13",'Deep retrofit'!$AQ$20,"")))&amp;IF(F88="Scenario1PBT14",'Deep retrofit'!$AR$20,IF(F88="Scenario2PBT14",'Deep retrofit'!$AS$20,IF(F88="Scenario3PBT14",'Deep retrofit'!$AT$20,"")))&amp;IF(F88="Scenario1PBT15",'Deep retrofit'!$AU$20,IF(F88="Scenario2PBT15",'Deep retrofit'!$AV$20,IF(F88="Scenario3PBT15",'Deep retrofit'!$AW$20,"")))</f>
        <v/>
      </c>
      <c r="N88" s="118">
        <f t="shared" si="53"/>
        <v>0</v>
      </c>
      <c r="O88" s="206" t="str">
        <f>IF(F88="Scenario1PBT1",'Deep retrofit'!$E$23,IF(F88="Scenario2PBT1",'Deep retrofit'!$F$23,IF(F88="Scenario3PBT1",'Deep retrofit'!$G$23,"")))&amp;IF(F88="Scenario1PBT2",'Deep retrofit'!$H$23,IF(F88="Scenario2PBT2",'Deep retrofit'!$I$23,IF(F88="Scenario3PBT2",'Deep retrofit'!$J$23,"")))&amp;IF(F88="Scenario1PBT3",'Deep retrofit'!$K$23,IF(F88="Scenario2PBT3",'Deep retrofit'!$L$23,IF(F88="Scenario3PBT3",'Deep retrofit'!$M$23,"")))&amp;IF(F88="Scenario1PBT4",'Deep retrofit'!$N$23,IF(F88="Scenario2PBT4",'Deep retrofit'!$O$23,IF(F88="Scenario3PBT4",'Deep retrofit'!$P$23,"")))&amp;IF(F88="Scenario1PBT5",'Deep retrofit'!$Q$23,IF(F88="Scenario2PBT5",'Deep retrofit'!$R$23,IF(F88="Scenario3PBT5",'Deep retrofit'!$S$23,"")))&amp;IF(F88="Scenario1PBT6",'Deep retrofit'!$T$23,IF(F88="Scenario2PBT6",'Deep retrofit'!$U$23,IF(F88="Scenario3PBT6",'Deep retrofit'!$V$23,"")))&amp;IF(F88="Scenario1PBT7",'Deep retrofit'!$W$23,IF(F88="Scenario2PBT7",'Deep retrofit'!$X$23,IF(F88="Scenario3PBT7",'Deep retrofit'!$Y$23,"")))&amp;IF(F88="Scenario1PBT8",'Deep retrofit'!$Z$23,IF(F88="Scenario2PBT8",'Deep retrofit'!$AA$23,IF(F88="Scenario3PBT8",'Deep retrofit'!$AB$23,"")))&amp;IF(F88="Scenario1PBT9",'Deep retrofit'!$AC$23,IF(F88="Scenario2PBT9",'Deep retrofit'!$AD$23,IF(F88="Scenario3PBT9",'Deep retrofit'!$AE$23,"")))&amp;IF(F88="Scenario1PBT10",'Deep retrofit'!$AF$23,IF(F88="Scenario2PBT10",'Deep retrofit'!$AG$23,IF(F88="Scenario3PBT10",'Deep retrofit'!$AH$23,"")))&amp;IF(F88="Scenario1PBT11",'Deep retrofit'!$AI$23,IF(F88="Scenario2PBT11",'Deep retrofit'!$AJ$23,IF(F88="Scenario3PBT11",'Deep retrofit'!$AK$23,"")))&amp;IF(F88="Scenario1PBT12",'Deep retrofit'!$AL$23,IF(F88="Scenario2PBT12",'Deep retrofit'!$AM$23,IF(F88="Scenario3PBT12",'Deep retrofit'!$AN$23,"")))&amp;IF(F88="Scenario1PBT13",'Deep retrofit'!$AO$23,IF(F88="Scenario2PBT13",'Deep retrofit'!$AP$23,IF(F88="Scenario3PBT13",'Deep retrofit'!$AQ$23,"")))&amp;IF(F88="Scenario1PBT14",'Deep retrofit'!$AR$23,IF(F88="Scenario2PBT14",'Deep retrofit'!$AS$23,IF(F88="Scenario3PBT14",'Deep retrofit'!$AT$23,"")))&amp;IF(F88="Scenario1PBT15",'Deep retrofit'!$AU$23,IF(F88="Scenario2PBT15",'Deep retrofit'!$AV$23,IF(F88="Scenario3PBT15",'Deep retrofit'!$AW$23,"")))</f>
        <v/>
      </c>
      <c r="P88" s="117">
        <f t="shared" si="54"/>
        <v>0</v>
      </c>
      <c r="Q88" s="117" t="str">
        <f>IF(F88="Scenario1PBT1",'Deep retrofit'!$E$25,IF(F88="Scenario2PBT1",'Deep retrofit'!$F$25,IF(F88="Scenario3PBT1",'Deep retrofit'!$G$25,"")))&amp;IF(F88="Scenario1PBT2",'Deep retrofit'!$H$25,IF(F88="Scenario2PBT2",'Deep retrofit'!$I$25,IF(F88="Scenario3PBT2",'Deep retrofit'!$J$25,"")))&amp;IF(F88="Scenario1PBT3",'Deep retrofit'!$K$25,IF(F88="Scenario2PBT3",'Deep retrofit'!$L$25,IF(F88="Scenario3PBT3",'Deep retrofit'!$M$25,"")))&amp;IF(F88="Scenario1PBT4",'Deep retrofit'!$N$25,IF(F88="Scenario2PBT4",'Deep retrofit'!$O$25,IF(F88="Scenario3PBT4",'Deep retrofit'!$P$25,"")))&amp;IF(F88="Scenario1PBT5",'Deep retrofit'!$Q$25,IF(F88="Scenario2PBT5",'Deep retrofit'!$R$25,IF(F88="Scenario3PBT5",'Deep retrofit'!$S$25,"")))&amp;IF(F88="Scenario1PBT6",'Deep retrofit'!$T$25,IF(F88="Scenario2PBT6",'Deep retrofit'!$U$25,IF(F88="Scenario3PBT6",'Deep retrofit'!$V$25,"")))&amp;IF(F88="Scenario1PBT7",'Deep retrofit'!$W$25,IF(F88="Scenario2PBT7",'Deep retrofit'!$X$25,IF(F88="Scenario3PBT7",'Deep retrofit'!$Y$25,"")))&amp;IF(F88="Scenario1PBT8",'Deep retrofit'!$Z$25,IF(F88="Scenario2PBT8",'Deep retrofit'!$AA$25,IF(F88="Scenario3PBT8",'Deep retrofit'!$AB$25,"")))&amp;IF(F88="Scenario1PBT9",'Deep retrofit'!$AC$25,IF(F88="Scenario2PBT9",'Deep retrofit'!$AD$25,IF(F88="Scenario3PBT9",'Deep retrofit'!$AE$25,"")))&amp;IF(F88="Scenario1PBT10",'Deep retrofit'!$AF$25,IF(F88="Scenario2PBT10",'Deep retrofit'!$AG$25,IF(F88="Scenario3PBT10",'Deep retrofit'!$AH$25,"")))&amp;IF(F88="Scenario1PBT11",'Deep retrofit'!$AI$25,IF(F88="Scenario2PBT11",'Deep retrofit'!$AJ$25,IF(F88="Scenario3PBT11",'Deep retrofit'!$AK$25,"")))&amp;IF(F88="Scenario1PBT12",'Deep retrofit'!$AL$25,IF(F88="Scenario2PBT12",'Deep retrofit'!$AM$25,IF(F88="Scenario3PBT12",'Deep retrofit'!$AN$25,"")))&amp;IF(F88="Scenario1PBT13",'Deep retrofit'!$AO$25,IF(F88="Scenario2PBT13",'Deep retrofit'!$AP$25,IF(F88="Scenario3PBT13",'Deep retrofit'!$AQ$25,"")))&amp;IF(F88="Scenario1PBT14",'Deep retrofit'!$AR$25,IF(F88="Scenario2PBT14",'Deep retrofit'!$AS$25,IF(F88="Scenario3PBT14",'Deep retrofit'!$AT$25,"")))&amp;IF(F88="Scenario1PBT15",'Deep retrofit'!$AU$25,IF(F88="Scenario2PBT15",'Deep retrofit'!$AV$25,IF(F88="Scenario3PBT15",'Deep retrofit'!$AW$25,"")))</f>
        <v/>
      </c>
      <c r="R88" s="117">
        <f t="shared" si="55"/>
        <v>0</v>
      </c>
      <c r="S88" s="117" t="str">
        <f>IF(F88="Scenario1PBT1",'Deep retrofit'!$E$27,IF(F88="Scenario2PBT1",'Deep retrofit'!$F$27,IF(F88="Scenario3PBT1",'Deep retrofit'!$G$27,"")))&amp;IF(F88="Scenario1PBT2",'Deep retrofit'!$H$27,IF(F88="Scenario2PBT2",'Deep retrofit'!$I$27,IF(F88="Scenario3PBT2",'Deep retrofit'!$J$27,"")))&amp;IF(F88="Scenario1PBT3",'Deep retrofit'!$K$27,IF(F88="Scenario2PBT3",'Deep retrofit'!$L$27,IF(F88="Scenario3PBT3",'Deep retrofit'!$M$27,"")))&amp;IF(F88="Scenario1PBT4",'Deep retrofit'!$N$27,IF(F88="Scenario2PBT4",'Deep retrofit'!$O$27,IF(F88="Scenario3PBT4",'Deep retrofit'!$P$27,"")))&amp;IF(F88="Scenario1PBT5",'Deep retrofit'!$Q$27,IF(F88="Scenario2PBT5",'Deep retrofit'!$R$27,IF(F88="Scenario3PBT5",'Deep retrofit'!$S$27,"")))&amp;IF(F88="Scenario1PBT6",'Deep retrofit'!$T$27,IF(F88="Scenario2PBT6",'Deep retrofit'!$U$27,IF(F88="Scenario3PBT6",'Deep retrofit'!$V$27,"")))&amp;IF(F88="Scenario1PBT7",'Deep retrofit'!$W$27,IF(F88="Scenario2PBT7",'Deep retrofit'!$X$27,IF(F88="Scenario3PBT7",'Deep retrofit'!$Y$27,"")))&amp;IF(F88="Scenario1PBT8",'Deep retrofit'!$Z$27,IF(F88="Scenario2PBT8",'Deep retrofit'!$AA$27,IF(F88="Scenario3PBT8",'Deep retrofit'!$AB$27,"")))&amp;IF(F88="Scenario1PBT9",'Deep retrofit'!$AC$27,IF(F88="Scenario2PBT9",'Deep retrofit'!$AD$27,IF(F88="Scenario3PBT9",'Deep retrofit'!$AE$27,"")))&amp;IF(F88="Scenario1PBT10",'Deep retrofit'!$AF$27,IF(F88="Scenario2PBT10",'Deep retrofit'!$AG$27,IF(F88="Scenario3PBT10",'Deep retrofit'!$AH$27,"")))&amp;IF(F88="Scenario1PBT11",'Deep retrofit'!$AI$27,IF(F88="Scenario2PBT11",'Deep retrofit'!$AJ$27,IF(F88="Scenario3PBT11",'Deep retrofit'!$AK$27,"")))&amp;IF(F88="Scenario1PBT12",'Deep retrofit'!$AL$27,IF(F88="Scenario2PBT12",'Deep retrofit'!$AM$27,IF(F88="Scenario3PBT12",'Deep retrofit'!$AN$27,"")))&amp;IF(F88="Scenario1PBT13",'Deep retrofit'!$AO$27,IF(F88="Scenario2PBT13",'Deep retrofit'!$AP$27,IF(F88="Scenario3PBT13",'Deep retrofit'!$AQ$27,"")))&amp;IF(F88="Scenario1PBT14",'Deep retrofit'!$AR$27,IF(F88="Scenario2PBT14",'Deep retrofit'!$AS$27,IF(F88="Scenario3PBT14",'Deep retrofit'!$AT$27,"")))&amp;IF(F88="Scenario1PBT15",'Deep retrofit'!$AU$27,IF(F88="Scenario2PBT15",'Deep retrofit'!$AV$27,IF(F88="Scenario3PBT15",'Deep retrofit'!$AW$27,"")))</f>
        <v/>
      </c>
      <c r="T88" s="207">
        <f t="shared" si="56"/>
        <v>0</v>
      </c>
      <c r="U88" s="206" t="str">
        <f>IF(F88="Scenario1PBT1",'Deep retrofit'!$E$38,IF(F88="Scenario2PBT1",'Deep retrofit'!$F$38,IF(F88="Scenario3PBT1",'Deep retrofit'!$G$38,"")))&amp;IF(F88="Scenario1PBT2",'Deep retrofit'!$H$38,IF(F88="Scenario2PBT2",'Deep retrofit'!$I$38,IF(F88="Scenario3PBT2",'Deep retrofit'!$J$38,"")))&amp;IF(F88="Scenario1PBT3",'Deep retrofit'!$K$38,IF(F88="Scenario2PBT3",'Deep retrofit'!$L$38,IF(F88="Scenario3PBT3",'Deep retrofit'!$M$38,"")))&amp;IF(F88="Scenario1PBT4",'Deep retrofit'!$N$38,IF(F88="Scenario2PBT4",'Deep retrofit'!$O$38,IF(F88="Scenario3PBT4",'Deep retrofit'!$P$38,"")))&amp;IF(F88="Scenario1PBT5",'Deep retrofit'!$Q$38,IF(F88="Scenario2PBT5",'Deep retrofit'!$R$38,IF(F88="Scenario3PBT5",'Deep retrofit'!$S$38,"")))&amp;IF(F88="Scenario1PBT6",'Deep retrofit'!$T$38,IF(F88="Scenario2PBT6",'Deep retrofit'!$U$38,IF(F88="Scenario3PBT6",'Deep retrofit'!$V$38,"")))&amp;IF(F88="Scenario1PBT7",'Deep retrofit'!$W$38,IF(F88="Scenario2PBT7",'Deep retrofit'!$X$38,IF(F88="Scenario3PBT7",'Deep retrofit'!$Y$38,"")))&amp;IF(F88="Scenario1PBT8",'Deep retrofit'!$Z$38,IF(F88="Scenario2PBT8",'Deep retrofit'!$AA$38,IF(F88="Scenario3PBT8",'Deep retrofit'!$AB$38,"")))&amp;IF(F88="Scenario1PBT9",'Deep retrofit'!$AC$38,IF(F88="Scenario2PBT9",'Deep retrofit'!$AD$38,IF(F88="Scenario3PBT9",'Deep retrofit'!$AE$38,"")))&amp;IF(F88="Scenario1PBT10",'Deep retrofit'!$AF$38,IF(F88="Scenario2PBT10",'Deep retrofit'!$AG$38,IF(F88="Scenario3PBT10",'Deep retrofit'!$AH$38,"")))&amp;IF(F88="Scenario1PBT11",'Deep retrofit'!$AI$38,IF(F88="Scenario2PBT11",'Deep retrofit'!$AJ$38,IF(F88="Scenario3PBT11",'Deep retrofit'!$AK$38,"")))&amp;IF(F88="Scenario1PBT12",'Deep retrofit'!$AL$38,IF(F88="Scenario2PBT12",'Deep retrofit'!$AM$38,IF(F88="Scenario3PBT12",'Deep retrofit'!$AN$38,"")))&amp;IF(F88="Scenario1PBT13",'Deep retrofit'!$AO$38,IF(F88="Scenario2PBT13",'Deep retrofit'!$AP$38,IF(F88="Scenario3PBT13",'Deep retrofit'!$AQ$38,"")))&amp;IF(F88="Scenario1PBT14",'Deep retrofit'!$AR$38,IF(F88="Scenario2PBT14",'Deep retrofit'!$AS$38,IF(F88="Scenario3PBT14",'Deep retrofit'!$AT$38,"")))&amp;IF(F88="Scenario1PBT15",'Deep retrofit'!$AU$38,IF(F88="Scenario2PBT15",'Deep retrofit'!$AV$38,IF(F88="Scenario3PBT15",'Deep retrofit'!$AW$38,"")))</f>
        <v/>
      </c>
      <c r="V88" s="117">
        <f t="shared" si="57"/>
        <v>0</v>
      </c>
      <c r="W88" s="117" t="str">
        <f>IF(F88="Scenario1PBT1",'Deep retrofit'!$E$40,IF(F88="Scenario2PBT1",'Deep retrofit'!$F$40,IF(F88="Scenario3PBT1",'Deep retrofit'!$G$40,"")))&amp;IF(F88="Scenario1PBT2",'Deep retrofit'!$H$40,IF(F88="Scenario2PBT2",'Deep retrofit'!$I$40,IF(F88="Scenario3PBT2",'Deep retrofit'!$J$40,"")))&amp;IF(F88="Scenario1PBT3",'Deep retrofit'!$K$40,IF(F88="Scenario2PBT3",'Deep retrofit'!$L$40,IF(F88="Scenario3PBT3",'Deep retrofit'!$M$40,"")))&amp;IF(F88="Scenario1PBT4",'Deep retrofit'!$N$40,IF(F88="Scenario2PBT4",'Deep retrofit'!$O$40,IF(F88="Scenario3PBT4",'Deep retrofit'!$P$40,"")))&amp;IF(F88="Scenario1PBT5",'Deep retrofit'!$Q$40,IF(F88="Scenario2PBT5",'Deep retrofit'!$R$40,IF(F88="Scenario3PBT5",'Deep retrofit'!$S$40,"")))&amp;IF(F88="Scenario1PBT6",'Deep retrofit'!$T$40,IF(F88="Scenario2PBT6",'Deep retrofit'!$U$40,IF(F88="Scenario3PBT6",'Deep retrofit'!$V$40,"")))&amp;IF(F88="Scenario1PBT7",'Deep retrofit'!$W$40,IF(F88="Scenario2PBT7",'Deep retrofit'!$X$40,IF(F88="Scenario3PBT7",'Deep retrofit'!$Y$40,"")))&amp;IF(F88="Scenario1PBT8",'Deep retrofit'!$Z$40,IF(F88="Scenario2PBT8",'Deep retrofit'!$AA$40,IF(F88="Scenario3PBT8",'Deep retrofit'!$AB$40,"")))&amp;IF(F88="Scenario1PBT9",'Deep retrofit'!$AC$40,IF(F88="Scenario2PBT9",'Deep retrofit'!$AD$40,IF(F88="Scenario3PBT9",'Deep retrofit'!$AE$40,"")))&amp;IF(F88="Scenario1PBT10",'Deep retrofit'!$AF$40,IF(F88="Scenario2PBT10",'Deep retrofit'!$AG$40,IF(F88="Scenario3PBT10",'Deep retrofit'!$AH$40,"")))&amp;IF(F88="Scenario1PBT11",'Deep retrofit'!$AI$40,IF(F88="Scenario2PBT11",'Deep retrofit'!$AJ$40,IF(F88="Scenario3PBT11",'Deep retrofit'!$AK$40,"")))&amp;IF(F88="Scenario1PBT12",'Deep retrofit'!$AL$40,IF(F88="Scenario2PBT12",'Deep retrofit'!$AM$40,IF(F88="Scenario3PBT12",'Deep retrofit'!$AN$40,"")))&amp;IF(F88="Scenario1PBT13",'Deep retrofit'!$AO$40,IF(F88="Scenario2PBT13",'Deep retrofit'!$AP$40,IF(F88="Scenario3PBT13",'Deep retrofit'!$AQ$40,"")))&amp;IF(F88="Scenario1PBT14",'Deep retrofit'!$AR$40,IF(F88="Scenario2PBT14",'Deep retrofit'!$AS$40,IF(F88="Scenario3PBT14",'Deep retrofit'!$AT$40,"")))&amp;IF(F88="Scenario1PBT15",'Deep retrofit'!$AU$40,IF(F88="Scenario2PBT15",'Deep retrofit'!$AV$40,IF(F88="Scenario3PBT15",'Deep retrofit'!$AW$40,"")))</f>
        <v/>
      </c>
      <c r="X88" s="117">
        <f t="shared" si="58"/>
        <v>0</v>
      </c>
      <c r="Y88" s="117" t="str">
        <f>IF(F88="Scenario1PBT1",'Deep retrofit'!$E$42,IF(F88="Scenario2PBT1",'Deep retrofit'!$F$42,IF(F88="Scenario3PBT1",'Deep retrofit'!$G$42,"")))&amp;IF(F88="Scenario1PBT2",'Deep retrofit'!$H$42,IF(F88="Scenario2PBT2",'Deep retrofit'!$I$42,IF(F88="Scenario3PBT2",'Deep retrofit'!$J$42,"")))&amp;IF(F88="Scenario1PBT3",'Deep retrofit'!$K$42,IF(F88="Scenario2PBT3",'Deep retrofit'!$L$42,IF(F88="Scenario3PBT3",'Deep retrofit'!$M$42,"")))&amp;IF(F88="Scenario1PBT4",'Deep retrofit'!$N$42,IF(F88="Scenario2PBT4",'Deep retrofit'!$O$42,IF(F88="Scenario3PBT4",'Deep retrofit'!$P$42,"")))&amp;IF(F88="Scenario1PBT5",'Deep retrofit'!$Q$42,IF(F88="Scenario2PBT5",'Deep retrofit'!$R$42,IF(F88="Scenario3PBT5",'Deep retrofit'!$S$42,"")))&amp;IF(F88="Scenario1PBT6",'Deep retrofit'!$T$42,IF(F88="Scenario2PBT6",'Deep retrofit'!$U$42,IF(F88="Scenario3PBT6",'Deep retrofit'!$V$42,"")))&amp;IF(F88="Scenario1PBT7",'Deep retrofit'!$W$42,IF(F88="Scenario2PBT7",'Deep retrofit'!$X$42,IF(F88="Scenario3PBT7",'Deep retrofit'!$Y$42,"")))&amp;IF(F88="Scenario1PBT8",'Deep retrofit'!$Z$42,IF(F88="Scenario2PBT8",'Deep retrofit'!$AA$42,IF(F88="Scenario3PBT8",'Deep retrofit'!$AB$42,"")))&amp;IF(F88="Scenario1PBT9",'Deep retrofit'!$AC$42,IF(F88="Scenario2PBT9",'Deep retrofit'!$AD$42,IF(F88="Scenario3PBT9",'Deep retrofit'!$AE$42,"")))&amp;IF(F88="Scenario1PBT10",'Deep retrofit'!$AF$42,IF(F88="Scenario2PBT10",'Deep retrofit'!$AG$42,IF(F88="Scenario3PBT10",'Deep retrofit'!$AH$42,"")))&amp;IF(F88="Scenario1PBT11",'Deep retrofit'!$AI$42,IF(F88="Scenario2PBT11",'Deep retrofit'!$AJ$42,IF(F88="Scenario3PBT11",'Deep retrofit'!$AK$42,"")))&amp;IF(F88="Scenario1PBT12",'Deep retrofit'!$AL$42,IF(F88="Scenario2PBT12",'Deep retrofit'!$AM$42,IF(F88="Scenario3PBT12",'Deep retrofit'!$AN$42,"")))&amp;IF(F88="Scenario1PBT13",'Deep retrofit'!$AO$42,IF(F88="Scenario2PBT13",'Deep retrofit'!$AP$42,IF(F88="Scenario3PBT13",'Deep retrofit'!$AQ$42,"")))&amp;IF(F88="Scenario1PBT14",'Deep retrofit'!$AR$42,IF(F88="Scenario2PBT14",'Deep retrofit'!$AS$42,IF(F88="Scenario3PBT14",'Deep retrofit'!$AT$42,"")))&amp;IF(F88="Scenario1PBT15",'Deep retrofit'!$AU$42,IF(F88="Scenario2PBT15",'Deep retrofit'!$AV$42,IF(F88="Scenario3PBT15",'Deep retrofit'!$AW$42,"")))</f>
        <v/>
      </c>
      <c r="Z88" s="117">
        <f t="shared" si="59"/>
        <v>0</v>
      </c>
      <c r="AA88" s="269" t="str">
        <f>IF(F88="Scenario1PBT1",'Deep retrofit'!$E$101,IF(F88="Scenario2PBT1",'Deep retrofit'!$F$101,IF(F88="Scenario3PBT1",'Deep retrofit'!$G$101,"")))&amp;IF(F88="Scenario1PBT2",'Deep retrofit'!$H$101,IF(F88="Scenario2PBT2",'Deep retrofit'!$I$101,IF(F88="Scenario3PBT2",'Deep retrofit'!$J$101,"")))&amp;IF(F88="Scenario1PBT3",'Deep retrofit'!$K$101,IF(F88="Scenario2PBT3",'Deep retrofit'!$L$101,IF(F88="Scenario3PBT3",'Deep retrofit'!$M$101,"")))&amp;IF(F88="Scenario1PBT4",'Deep retrofit'!$N$101,IF(F88="Scenario2PBT4",'Deep retrofit'!$O$101,IF(F88="Scenario3PBT4",'Deep retrofit'!$P$101,"")))&amp;IF(F88="Scenario1PBT5",'Deep retrofit'!$Q$101,IF(F88="Scenario2PBT5",'Deep retrofit'!$R$101,IF(F88="Scenario3PBT5",'Deep retrofit'!$S$101,"")))&amp;IF(F88="Scenario1PBT6",'Deep retrofit'!$T$101,IF(F88="Scenario2PBT6",'Deep retrofit'!$U$101,IF(F88="Scenario3PBT6",'Deep retrofit'!$V$101,"")))&amp;IF(F88="Scenario1PBT7",'Deep retrofit'!$W$101,IF(F88="Scenario2PBT7",'Deep retrofit'!$X$101,IF(F88="Scenario3PBT7",'Deep retrofit'!$Y$101,"")))&amp;IF(F88="Scenario1PBT8",'Deep retrofit'!$Z$101,IF(F88="Scenario2PBT8",'Deep retrofit'!$AA$101,IF(F88="Scenario3PBT8",'Deep retrofit'!$AB$101,"")))&amp;IF(F88="Scenario1PBT9",'Deep retrofit'!$AC$101,IF(F88="Scenario2PBT9",'Deep retrofit'!$AD$101,IF(F88="Scenario3PBT9",'Deep retrofit'!$AE$101,"")))&amp;IF(F88="Scenario1PBT10",'Deep retrofit'!$AF$101,IF(F88="Scenario2PBT10",'Deep retrofit'!$AG$101,IF(F88="Scenario3PBT10",'Deep retrofit'!$AH$101,"")))&amp;IF(F88="Scenario1PBT11",'Deep retrofit'!$AI$101,IF(F88="Scenario2PBT11",'Deep retrofit'!$AJ$101,IF(F88="Scenario3PBT11",'Deep retrofit'!$AK$101,"")))&amp;IF(F88="Scenario1PBT12",'Deep retrofit'!$AL$101,IF(F88="Scenario2PBT12",'Deep retrofit'!$AM$101,IF(F88="Scenario3PBT12",'Deep retrofit'!$AN$101,"")))&amp;IF(F88="Scenario1PBT13",'Deep retrofit'!$AO$101,IF(F88="Scenario2PBT13",'Deep retrofit'!$AP$101,IF(F88="Scenario3PBT13",'Deep retrofit'!$AQ$101,"")))&amp;IF(F88="Scenario1PBT14",'Deep retrofit'!$AR$101,IF(F88="Scenario2PBT14",'Deep retrofit'!$AS$101,IF(F88="Scenario3PBT14",'Deep retrofit'!$AT$101,"")))&amp;IF(F88="Scenario1PBT15",'Deep retrofit'!$AU$101,IF(F88="Scenario2PBT15",'Deep retrofit'!$AV$101,IF(F88="Scenario3PBT15",'Deep retrofit'!$AW$101,"")))</f>
        <v/>
      </c>
      <c r="AB88" s="203">
        <f t="shared" si="60"/>
        <v>0</v>
      </c>
      <c r="AC88" s="372" t="str">
        <f t="shared" si="61"/>
        <v/>
      </c>
      <c r="AD88" s="353">
        <f>IF(AC88="",IFERROR('Projection_Base-case'!G89-G88,0),0)</f>
        <v>0</v>
      </c>
      <c r="AE88" s="350">
        <f t="shared" si="37"/>
        <v>0</v>
      </c>
      <c r="AF88" s="361">
        <f>IFERROR(100*AD88/'Projection_Base-case'!G89,0)</f>
        <v>0</v>
      </c>
      <c r="AG88" s="352">
        <f>IF(AC88="",IFERROR('Projection_Base-case'!I89-I88,0),0)</f>
        <v>0</v>
      </c>
      <c r="AH88" s="353">
        <f t="shared" si="38"/>
        <v>0</v>
      </c>
      <c r="AI88" s="361">
        <f>IFERROR(100*AG88/'Projection_Base-case'!I89,0)</f>
        <v>0</v>
      </c>
      <c r="AJ88" s="352">
        <f>IF(AC88="",IFERROR('Projection_Base-case'!K89-K88,0),0)</f>
        <v>0</v>
      </c>
      <c r="AK88" s="353">
        <f t="shared" si="39"/>
        <v>0</v>
      </c>
      <c r="AL88" s="361">
        <f>IFERROR(100*AJ88/'Projection_Base-case'!K89,0)</f>
        <v>0</v>
      </c>
      <c r="AM88" s="352">
        <f>-IF(AC88="",IFERROR('Projection_Base-case'!M89-M88,0),0)</f>
        <v>0</v>
      </c>
      <c r="AN88" s="353">
        <f t="shared" si="40"/>
        <v>0</v>
      </c>
      <c r="AO88" s="354">
        <f>IFERROR(IF('Projection_Base-case'!N89&gt;0,100*AN88/'Projection_Base-case'!N89,100*AN88/N88),0)</f>
        <v>0</v>
      </c>
      <c r="AP88" s="355">
        <f>IF(AC88="",IFERROR('Projection_Base-case'!O89-O88,0),0)</f>
        <v>0</v>
      </c>
      <c r="AQ88" s="356">
        <f t="shared" si="41"/>
        <v>0</v>
      </c>
      <c r="AR88" s="356">
        <f>IFERROR(100*AP88/'Projection_Base-case'!O89,0)</f>
        <v>0</v>
      </c>
      <c r="AS88" s="355">
        <f>IF(AC88="",IFERROR('Projection_Base-case'!Q89-Q88,0),0)</f>
        <v>0</v>
      </c>
      <c r="AT88" s="356">
        <f t="shared" si="42"/>
        <v>0</v>
      </c>
      <c r="AU88" s="356">
        <f>IFERROR(100*AS88/'Projection_Base-case'!Q89,0)</f>
        <v>0</v>
      </c>
      <c r="AV88" s="355">
        <f>IF(AC88="",IFERROR('Projection_Base-case'!S89-S88,0),0)</f>
        <v>0</v>
      </c>
      <c r="AW88" s="356">
        <f t="shared" si="43"/>
        <v>0</v>
      </c>
      <c r="AX88" s="357">
        <f>IFERROR(100*AV88/'Projection_Base-case'!S89,0)</f>
        <v>0</v>
      </c>
      <c r="AY88" s="358">
        <f>IF(AC88="",IFERROR('Projection_Base-case'!U89-U88,0),0)</f>
        <v>0</v>
      </c>
      <c r="AZ88" s="359">
        <f t="shared" si="44"/>
        <v>0</v>
      </c>
      <c r="BA88" s="359">
        <f>IFERROR(100*AY88/'Projection_Base-case'!U89,0)</f>
        <v>0</v>
      </c>
      <c r="BB88" s="358">
        <f>IF(AC88="",IFERROR('Projection_Base-case'!W89-W88,0),0)</f>
        <v>0</v>
      </c>
      <c r="BC88" s="359">
        <f t="shared" si="45"/>
        <v>0</v>
      </c>
      <c r="BD88" s="359">
        <f>IFERROR(100*BB88/'Projection_Base-case'!W89,0)</f>
        <v>0</v>
      </c>
      <c r="BE88" s="358">
        <f>IF(AC88="",IFERROR('Projection_Base-case'!Y89-Y88,0),0)</f>
        <v>0</v>
      </c>
      <c r="BF88" s="359">
        <f t="shared" si="46"/>
        <v>0</v>
      </c>
      <c r="BG88" s="359">
        <f>IFERROR(100*BE88/'Projection_Base-case'!Y89,0)</f>
        <v>0</v>
      </c>
      <c r="BH88" s="359">
        <f t="shared" si="47"/>
        <v>0</v>
      </c>
      <c r="BI88" s="360">
        <f t="shared" si="48"/>
        <v>0</v>
      </c>
    </row>
    <row r="89" spans="1:61" ht="15.6">
      <c r="A89" s="205">
        <v>85</v>
      </c>
      <c r="B89" s="347">
        <f>IF('Projection_Base-case'!B90&lt;&gt;"",'Projection_Base-case'!B90,0)</f>
        <v>0</v>
      </c>
      <c r="C89" s="347">
        <f>IF('Projection_Base-case'!C90&lt;&gt;"",'Projection_Base-case'!C90,0)</f>
        <v>0</v>
      </c>
      <c r="D89" s="347">
        <f>IF('Projection_Base-case'!D90&lt;&gt;"",'Projection_Base-case'!D90,0)</f>
        <v>0</v>
      </c>
      <c r="E89" s="346"/>
      <c r="F89" s="202" t="str">
        <f t="shared" si="49"/>
        <v>0</v>
      </c>
      <c r="G89" s="177" t="str">
        <f>IF(F89="Scenario1PBT1",'Deep retrofit'!$E$6,IF(F89="Scenario2PBT1",'Deep retrofit'!$F$6,IF(F89="Scenario3PBT1",'Deep retrofit'!$G$6,"")))&amp;IF(F89="Scenario1PBT2",'Deep retrofit'!$H$6,IF(F89="Scenario2PBT2",'Deep retrofit'!$I$6,IF(F89="Scenario3PBT2",'Deep retrofit'!$J$6,"")))&amp;IF(F89="Scenario1PBT3",'Deep retrofit'!$K$6,IF(F89="Scenario2PBT3",'Deep retrofit'!$L$6,IF(F89="Scenario3PBT3",'Deep retrofit'!$M$6,"")))&amp;IF(F89="Scenario1PBT4",'Deep retrofit'!$N$6,IF(F89="Scenario2PBT4",'Deep retrofit'!$O$6,IF(F89="Scenario3PBT4",'Deep retrofit'!$P$6,"")))&amp;IF(F89="Scenario1PBT5",'Deep retrofit'!$Q$6,IF(F89="Scenario2PBT5",'Deep retrofit'!$R$6,IF(F89="Scenario3PBT5",'Deep retrofit'!$S$6,"")))&amp;IF(F89="Scenario1PBT6",'Deep retrofit'!$T$6,IF(F89="Scenario2PBT6",'Deep retrofit'!$U$6,IF(F89="Scenario3PBT6",'Deep retrofit'!$V$6,"")))&amp;IF(F89="Scenario1PBT7",'Deep retrofit'!$W$6,IF(F89="Scenario2PBT7",'Deep retrofit'!$X$6,IF(F89="Scenario3PBT7",'Deep retrofit'!$Y$6,"")))&amp;IF(F89="Scenario1PBT8",'Deep retrofit'!$Z$6,IF(F89="Scenario2PBT8",'Deep retrofit'!$AA$6,IF(F89="Scenario3PBT8",'Deep retrofit'!$AB$6,"")))&amp;IF(F89="Scenario1PBT9",'Deep retrofit'!$AC$6,IF(F89="Scenario2PBT9",'Deep retrofit'!$AD$6,IF(F89="Scenario3PBT9",'Deep retrofit'!$AE$6,"")))&amp;IF(F89="Scenario1PBT10",'Deep retrofit'!$AF$6,IF(F89="Scenario2PBT10",'Deep retrofit'!$AG$6,IF(F89="Scenario3PBT10",'Deep retrofit'!$AH$6,"")))&amp;IF(F89="Scenario1PBT11",'Deep retrofit'!$AI$6,IF(F89="Scenario2PBT11",'Deep retrofit'!$AJ$6,IF(F89="Scenario3PBT11",'Deep retrofit'!$AK$6,"")))&amp;IF(F89="Scenario1PBT12",'Deep retrofit'!$AL$6,IF(F89="Scenario2PBT12",'Deep retrofit'!$AM$6,IF(F89="Scenario3PBT12",'Deep retrofit'!$AN$6,"")))&amp;IF(F89="Scenario1PBT13",'Deep retrofit'!$AO$6,IF(F89="Scenario2PBT13",'Deep retrofit'!$AP$6,IF(F89="Scenario3PBT13",'Deep retrofit'!$AQ$6,"")))&amp;IF(F89="Scenario1PBT14",'Deep retrofit'!$AR$6,IF(F89="Scenario2PBT14",'Deep retrofit'!$AS$6,IF(F89="Scenario3PBT14",'Deep retrofit'!$AT$6,"")))&amp;IF(F89="Scenario1PBT15",'Deep retrofit'!$AU$6,IF(F89="Scenario2PBT15",'Deep retrofit'!$AV$6,IF(F89="Scenario3PBT15",'Deep retrofit'!$AW$6,"")))</f>
        <v/>
      </c>
      <c r="H89" s="117">
        <f t="shared" si="50"/>
        <v>0</v>
      </c>
      <c r="I89" s="178" t="str">
        <f>IF(F89="Scenario1PBT1",'Deep retrofit'!$E$16,IF(F89="Scenario2PBT1",'Deep retrofit'!$F$16,IF(F89="Scenario3PBT1",'Deep retrofit'!$G$16,"")))&amp;IF(F89="Scenario1PBT2",'Deep retrofit'!$H$16,IF(F89="Scenario2PBT2",'Deep retrofit'!$I$16,IF(F89="Scenario3PBT2",'Deep retrofit'!$J$16,"")))&amp;IF(F89="Scenario1PBT3",'Deep retrofit'!$K$16,IF(F89="Scenario2PBT3",'Deep retrofit'!$L$16,IF(F89="Scenario3PBT3",'Deep retrofit'!$M$16,"")))&amp;IF(F89="Scenario1PBT4",'Deep retrofit'!$N$16,IF(F89="Scenario2PBT4",'Deep retrofit'!$O$16,IF(F89="Scenario3PBT4",'Deep retrofit'!$P$16,"")))&amp;IF(F89="Scenario1PBT5",'Deep retrofit'!$Q$16,IF(F89="Scenario2PBT5",'Deep retrofit'!$R$16,IF(F89="Scenario3PBT5",'Deep retrofit'!$S$16,"")))&amp;IF(F89="Scenario1PBT6",'Deep retrofit'!$T$16,IF(F89="Scenario2PBT6",'Deep retrofit'!$U$16,IF(F89="Scenario3PBT6",'Deep retrofit'!$V$16,"")))&amp;IF(F89="Scenario1PBT7",'Deep retrofit'!$W$16,IF(F89="Scenario2PBT7",'Deep retrofit'!$X$16,IF(F89="Scenario3PBT7",'Deep retrofit'!$Y$16,"")))&amp;IF(F89="Scenario1PBT8",'Deep retrofit'!$Z$16,IF(F89="Scenario2PBT8",'Deep retrofit'!$AA$16,IF(F89="Scenario3PBT8",'Deep retrofit'!$AB$16,"")))&amp;IF(F89="Scenario1PBT9",'Deep retrofit'!$AC$16,IF(F89="Scenario2PBT9",'Deep retrofit'!$AD$16,IF(F89="Scenario3PBT9",'Deep retrofit'!$AE$16,"")))&amp;IF(F89="Scenario1PBT10",'Deep retrofit'!$AF$16,IF(F89="Scenario2PBT10",'Deep retrofit'!$AG$16,IF(F89="Scenario3PBT10",'Deep retrofit'!$AH$16,"")))&amp;IF(F89="Scenario1PBT11",'Deep retrofit'!$AI$16,IF(F89="Scenario2PBT11",'Deep retrofit'!$AJ$16,IF(F89="Scenario3PBT11",'Deep retrofit'!$AK$16,"")))&amp;IF(F89="Scenario1PBT12",'Deep retrofit'!$AL$16,IF(F89="Scenario2PBT12",'Deep retrofit'!$AM$16,IF(F89="Scenario3PBT12",'Deep retrofit'!$AN$16,"")))&amp;IF(F89="Scenario1PBT13",'Deep retrofit'!$AO$16,IF(F89="Scenario2PBT13",'Deep retrofit'!$AP$16,IF(F89="Scenario3PBT13",'Deep retrofit'!$AQ$16,"")))&amp;IF(F89="Scenario1PBT14",'Deep retrofit'!$AR$16,IF(F89="Scenario2PBT14",'Deep retrofit'!$AS$16,IF(F89="Scenario3PBT14",'Deep retrofit'!$AT$16,"")))&amp;IF(F89="Scenario1PBT15",'Deep retrofit'!$AU$16,IF(F89="Scenario2PBT15",'Deep retrofit'!$AV$16,IF(F89="Scenario3PBT15",'Deep retrofit'!$AW$16,"")))</f>
        <v/>
      </c>
      <c r="J89" s="117">
        <f t="shared" si="51"/>
        <v>0</v>
      </c>
      <c r="K89" s="117" t="str">
        <f>IF(F89="Scenario1PBT1",'Deep retrofit'!$E$18,IF(F89="Scenario2PBT1",'Deep retrofit'!$F$18,IF(F89="Scenario3PBT1",'Deep retrofit'!$G$18,"")))&amp;IF(F89="Scenario1PBT2",'Deep retrofit'!$H$18,IF(F89="Scenario2PBT2",'Deep retrofit'!$I$18,IF(F89="Scenario3PBT2",'Deep retrofit'!$J$18,"")))&amp;IF(F89="Scenario1PBT3",'Deep retrofit'!$K$18,IF(F89="Scenario2PBT3",'Deep retrofit'!$L$18,IF(F89="Scenario3PBT3",'Deep retrofit'!$M$18,"")))&amp;IF(F89="Scenario1PBT4",'Deep retrofit'!$N$18,IF(F89="Scenario2PBT4",'Deep retrofit'!$O$18,IF(F89="Scenario3PBT4",'Deep retrofit'!$P$18,"")))&amp;IF(F89="Scenario1PBT5",'Deep retrofit'!$Q$18,IF(F89="Scenario2PBT5",'Deep retrofit'!$R$18,IF(F89="Scenario3PBT5",'Deep retrofit'!$S$18,"")))&amp;IF(F89="Scenario1PBT6",'Deep retrofit'!$T$18,IF(F89="Scenario2PBT6",'Deep retrofit'!$U$18,IF(F89="Scenario3PBT6",'Deep retrofit'!$V$18,"")))&amp;IF(F89="Scenario1PBT7",'Deep retrofit'!$W$18,IF(F89="Scenario2PBT7",'Deep retrofit'!$X$18,IF(F89="Scenario3PBT7",'Deep retrofit'!$Y$18,"")))&amp;IF(F89="Scenario1PBT8",'Deep retrofit'!$Z$18,IF(F89="Scenario2PBT8",'Deep retrofit'!$AA$18,IF(F89="Scenario3PBT8",'Deep retrofit'!$AB$18,"")))&amp;IF(F89="Scenario1PBT9",'Deep retrofit'!$AC$18,IF(F89="Scenario2PBT9",'Deep retrofit'!$AD$18,IF(F89="Scenario3PBT9",'Deep retrofit'!$AE$18,"")))&amp;IF(F89="Scenario1PBT10",'Deep retrofit'!$AF$18,IF(F89="Scenario2PBT10",'Deep retrofit'!$AG$18,IF(F89="Scenario3PBT10",'Deep retrofit'!$AH$18,"")))&amp;IF(F89="Scenario1PBT11",'Deep retrofit'!$AI$18,IF(F89="Scenario2PBT11",'Deep retrofit'!$AJ$18,IF(F89="Scenario3PBT11",'Deep retrofit'!$AK$18,"")))&amp;IF(F89="Scenario1PBT12",'Deep retrofit'!$AL$18,IF(F89="Scenario2PBT12",'Deep retrofit'!$AM$18,IF(F89="Scenario3PBT12",'Deep retrofit'!$AN$18,"")))&amp;IF(F89="Scenario1PBT13",'Deep retrofit'!$AO$18,IF(F89="Scenario2PBT13",'Deep retrofit'!$AP$18,IF(F89="Scenario3PBT13",'Deep retrofit'!$AQ$18,"")))&amp;IF(F89="Scenario1PBT14",'Deep retrofit'!$AR$18,IF(F89="Scenario2PBT14",'Deep retrofit'!$AS$18,IF(F89="Scenario3PBT14",'Deep retrofit'!$AT$18,"")))&amp;IF(F89="Scenario1PBT15",'Deep retrofit'!$AU$18,IF(F89="Scenario2PBT15",'Deep retrofit'!$AV$18,IF(F89="Scenario3PBT15",'Deep retrofit'!$AW$18,"")))</f>
        <v/>
      </c>
      <c r="L89" s="117">
        <f t="shared" si="52"/>
        <v>0</v>
      </c>
      <c r="M89" s="117" t="str">
        <f>IF(F89="Scenario1PBT1",'Deep retrofit'!$E$20,IF(F89="Scenario2PBT1",'Deep retrofit'!$F$20,IF(F89="Scenario3PBT1",'Deep retrofit'!$G$20,"")))&amp;IF(F89="Scenario1PBT2",'Deep retrofit'!$H$20,IF(F89="Scenario2PBT2",'Deep retrofit'!$I$20,IF(F89="Scenario3PBT2",'Deep retrofit'!$J$20,"")))&amp;IF(F89="Scenario1PBT3",'Deep retrofit'!$K$20,IF(F89="Scenario2PBT3",'Deep retrofit'!$L$20,IF(F89="Scenario3PBT3",'Deep retrofit'!$M$20,"")))&amp;IF(F89="Scenario1PBT4",'Deep retrofit'!$N$20,IF(F89="Scenario2PBT4",'Deep retrofit'!$O$20,IF(F89="Scenario3PBT4",'Deep retrofit'!$P$20,"")))&amp;IF(F89="Scenario1PBT5",'Deep retrofit'!$Q$20,IF(F89="Scenario2PBT5",'Deep retrofit'!$R$20,IF(F89="Scenario3PBT5",'Deep retrofit'!$S$20,"")))&amp;IF(F89="Scenario1PBT6",'Deep retrofit'!$T$20,IF(F89="Scenario2PBT6",'Deep retrofit'!$U$20,IF(F89="Scenario3PBT6",'Deep retrofit'!$V$20,"")))&amp;IF(F89="Scenario1PBT7",'Deep retrofit'!$W$20,IF(F89="Scenario2PBT7",'Deep retrofit'!$X$20,IF(F89="Scenario3PBT7",'Deep retrofit'!$Y$20,"")))&amp;IF(F89="Scenario1PBT8",'Deep retrofit'!$Z$20,IF(F89="Scenario2PBT8",'Deep retrofit'!$AA$20,IF(F89="Scenario3PBT8",'Deep retrofit'!$AB$20,"")))&amp;IF(F89="Scenario1PBT9",'Deep retrofit'!$AC$20,IF(F89="Scenario2PBT9",'Deep retrofit'!$AD$20,IF(F89="Scenario3PBT9",'Deep retrofit'!$AE$20,"")))&amp;IF(F89="Scenario1PBT10",'Deep retrofit'!$AF$20,IF(F89="Scenario2PBT10",'Deep retrofit'!$AG$20,IF(F89="Scenario3PBT10",'Deep retrofit'!$AH$20,"")))&amp;IF(F89="Scenario1PBT11",'Deep retrofit'!$AI$20,IF(F89="Scenario2PBT11",'Deep retrofit'!$AJ$20,IF(F89="Scenario3PBT11",'Deep retrofit'!$AK$20,"")))&amp;IF(F89="Scenario1PBT12",'Deep retrofit'!$AL$20,IF(F89="Scenario2PBT12",'Deep retrofit'!$AM$20,IF(F89="Scenario3PBT12",'Deep retrofit'!$AN$20,"")))&amp;IF(F89="Scenario1PBT13",'Deep retrofit'!$AO$20,IF(F89="Scenario2PBT13",'Deep retrofit'!$AP$20,IF(F89="Scenario3PBT13",'Deep retrofit'!$AQ$20,"")))&amp;IF(F89="Scenario1PBT14",'Deep retrofit'!$AR$20,IF(F89="Scenario2PBT14",'Deep retrofit'!$AS$20,IF(F89="Scenario3PBT14",'Deep retrofit'!$AT$20,"")))&amp;IF(F89="Scenario1PBT15",'Deep retrofit'!$AU$20,IF(F89="Scenario2PBT15",'Deep retrofit'!$AV$20,IF(F89="Scenario3PBT15",'Deep retrofit'!$AW$20,"")))</f>
        <v/>
      </c>
      <c r="N89" s="118">
        <f t="shared" si="53"/>
        <v>0</v>
      </c>
      <c r="O89" s="206" t="str">
        <f>IF(F89="Scenario1PBT1",'Deep retrofit'!$E$23,IF(F89="Scenario2PBT1",'Deep retrofit'!$F$23,IF(F89="Scenario3PBT1",'Deep retrofit'!$G$23,"")))&amp;IF(F89="Scenario1PBT2",'Deep retrofit'!$H$23,IF(F89="Scenario2PBT2",'Deep retrofit'!$I$23,IF(F89="Scenario3PBT2",'Deep retrofit'!$J$23,"")))&amp;IF(F89="Scenario1PBT3",'Deep retrofit'!$K$23,IF(F89="Scenario2PBT3",'Deep retrofit'!$L$23,IF(F89="Scenario3PBT3",'Deep retrofit'!$M$23,"")))&amp;IF(F89="Scenario1PBT4",'Deep retrofit'!$N$23,IF(F89="Scenario2PBT4",'Deep retrofit'!$O$23,IF(F89="Scenario3PBT4",'Deep retrofit'!$P$23,"")))&amp;IF(F89="Scenario1PBT5",'Deep retrofit'!$Q$23,IF(F89="Scenario2PBT5",'Deep retrofit'!$R$23,IF(F89="Scenario3PBT5",'Deep retrofit'!$S$23,"")))&amp;IF(F89="Scenario1PBT6",'Deep retrofit'!$T$23,IF(F89="Scenario2PBT6",'Deep retrofit'!$U$23,IF(F89="Scenario3PBT6",'Deep retrofit'!$V$23,"")))&amp;IF(F89="Scenario1PBT7",'Deep retrofit'!$W$23,IF(F89="Scenario2PBT7",'Deep retrofit'!$X$23,IF(F89="Scenario3PBT7",'Deep retrofit'!$Y$23,"")))&amp;IF(F89="Scenario1PBT8",'Deep retrofit'!$Z$23,IF(F89="Scenario2PBT8",'Deep retrofit'!$AA$23,IF(F89="Scenario3PBT8",'Deep retrofit'!$AB$23,"")))&amp;IF(F89="Scenario1PBT9",'Deep retrofit'!$AC$23,IF(F89="Scenario2PBT9",'Deep retrofit'!$AD$23,IF(F89="Scenario3PBT9",'Deep retrofit'!$AE$23,"")))&amp;IF(F89="Scenario1PBT10",'Deep retrofit'!$AF$23,IF(F89="Scenario2PBT10",'Deep retrofit'!$AG$23,IF(F89="Scenario3PBT10",'Deep retrofit'!$AH$23,"")))&amp;IF(F89="Scenario1PBT11",'Deep retrofit'!$AI$23,IF(F89="Scenario2PBT11",'Deep retrofit'!$AJ$23,IF(F89="Scenario3PBT11",'Deep retrofit'!$AK$23,"")))&amp;IF(F89="Scenario1PBT12",'Deep retrofit'!$AL$23,IF(F89="Scenario2PBT12",'Deep retrofit'!$AM$23,IF(F89="Scenario3PBT12",'Deep retrofit'!$AN$23,"")))&amp;IF(F89="Scenario1PBT13",'Deep retrofit'!$AO$23,IF(F89="Scenario2PBT13",'Deep retrofit'!$AP$23,IF(F89="Scenario3PBT13",'Deep retrofit'!$AQ$23,"")))&amp;IF(F89="Scenario1PBT14",'Deep retrofit'!$AR$23,IF(F89="Scenario2PBT14",'Deep retrofit'!$AS$23,IF(F89="Scenario3PBT14",'Deep retrofit'!$AT$23,"")))&amp;IF(F89="Scenario1PBT15",'Deep retrofit'!$AU$23,IF(F89="Scenario2PBT15",'Deep retrofit'!$AV$23,IF(F89="Scenario3PBT15",'Deep retrofit'!$AW$23,"")))</f>
        <v/>
      </c>
      <c r="P89" s="117">
        <f t="shared" si="54"/>
        <v>0</v>
      </c>
      <c r="Q89" s="117" t="str">
        <f>IF(F89="Scenario1PBT1",'Deep retrofit'!$E$25,IF(F89="Scenario2PBT1",'Deep retrofit'!$F$25,IF(F89="Scenario3PBT1",'Deep retrofit'!$G$25,"")))&amp;IF(F89="Scenario1PBT2",'Deep retrofit'!$H$25,IF(F89="Scenario2PBT2",'Deep retrofit'!$I$25,IF(F89="Scenario3PBT2",'Deep retrofit'!$J$25,"")))&amp;IF(F89="Scenario1PBT3",'Deep retrofit'!$K$25,IF(F89="Scenario2PBT3",'Deep retrofit'!$L$25,IF(F89="Scenario3PBT3",'Deep retrofit'!$M$25,"")))&amp;IF(F89="Scenario1PBT4",'Deep retrofit'!$N$25,IF(F89="Scenario2PBT4",'Deep retrofit'!$O$25,IF(F89="Scenario3PBT4",'Deep retrofit'!$P$25,"")))&amp;IF(F89="Scenario1PBT5",'Deep retrofit'!$Q$25,IF(F89="Scenario2PBT5",'Deep retrofit'!$R$25,IF(F89="Scenario3PBT5",'Deep retrofit'!$S$25,"")))&amp;IF(F89="Scenario1PBT6",'Deep retrofit'!$T$25,IF(F89="Scenario2PBT6",'Deep retrofit'!$U$25,IF(F89="Scenario3PBT6",'Deep retrofit'!$V$25,"")))&amp;IF(F89="Scenario1PBT7",'Deep retrofit'!$W$25,IF(F89="Scenario2PBT7",'Deep retrofit'!$X$25,IF(F89="Scenario3PBT7",'Deep retrofit'!$Y$25,"")))&amp;IF(F89="Scenario1PBT8",'Deep retrofit'!$Z$25,IF(F89="Scenario2PBT8",'Deep retrofit'!$AA$25,IF(F89="Scenario3PBT8",'Deep retrofit'!$AB$25,"")))&amp;IF(F89="Scenario1PBT9",'Deep retrofit'!$AC$25,IF(F89="Scenario2PBT9",'Deep retrofit'!$AD$25,IF(F89="Scenario3PBT9",'Deep retrofit'!$AE$25,"")))&amp;IF(F89="Scenario1PBT10",'Deep retrofit'!$AF$25,IF(F89="Scenario2PBT10",'Deep retrofit'!$AG$25,IF(F89="Scenario3PBT10",'Deep retrofit'!$AH$25,"")))&amp;IF(F89="Scenario1PBT11",'Deep retrofit'!$AI$25,IF(F89="Scenario2PBT11",'Deep retrofit'!$AJ$25,IF(F89="Scenario3PBT11",'Deep retrofit'!$AK$25,"")))&amp;IF(F89="Scenario1PBT12",'Deep retrofit'!$AL$25,IF(F89="Scenario2PBT12",'Deep retrofit'!$AM$25,IF(F89="Scenario3PBT12",'Deep retrofit'!$AN$25,"")))&amp;IF(F89="Scenario1PBT13",'Deep retrofit'!$AO$25,IF(F89="Scenario2PBT13",'Deep retrofit'!$AP$25,IF(F89="Scenario3PBT13",'Deep retrofit'!$AQ$25,"")))&amp;IF(F89="Scenario1PBT14",'Deep retrofit'!$AR$25,IF(F89="Scenario2PBT14",'Deep retrofit'!$AS$25,IF(F89="Scenario3PBT14",'Deep retrofit'!$AT$25,"")))&amp;IF(F89="Scenario1PBT15",'Deep retrofit'!$AU$25,IF(F89="Scenario2PBT15",'Deep retrofit'!$AV$25,IF(F89="Scenario3PBT15",'Deep retrofit'!$AW$25,"")))</f>
        <v/>
      </c>
      <c r="R89" s="117">
        <f t="shared" si="55"/>
        <v>0</v>
      </c>
      <c r="S89" s="117" t="str">
        <f>IF(F89="Scenario1PBT1",'Deep retrofit'!$E$27,IF(F89="Scenario2PBT1",'Deep retrofit'!$F$27,IF(F89="Scenario3PBT1",'Deep retrofit'!$G$27,"")))&amp;IF(F89="Scenario1PBT2",'Deep retrofit'!$H$27,IF(F89="Scenario2PBT2",'Deep retrofit'!$I$27,IF(F89="Scenario3PBT2",'Deep retrofit'!$J$27,"")))&amp;IF(F89="Scenario1PBT3",'Deep retrofit'!$K$27,IF(F89="Scenario2PBT3",'Deep retrofit'!$L$27,IF(F89="Scenario3PBT3",'Deep retrofit'!$M$27,"")))&amp;IF(F89="Scenario1PBT4",'Deep retrofit'!$N$27,IF(F89="Scenario2PBT4",'Deep retrofit'!$O$27,IF(F89="Scenario3PBT4",'Deep retrofit'!$P$27,"")))&amp;IF(F89="Scenario1PBT5",'Deep retrofit'!$Q$27,IF(F89="Scenario2PBT5",'Deep retrofit'!$R$27,IF(F89="Scenario3PBT5",'Deep retrofit'!$S$27,"")))&amp;IF(F89="Scenario1PBT6",'Deep retrofit'!$T$27,IF(F89="Scenario2PBT6",'Deep retrofit'!$U$27,IF(F89="Scenario3PBT6",'Deep retrofit'!$V$27,"")))&amp;IF(F89="Scenario1PBT7",'Deep retrofit'!$W$27,IF(F89="Scenario2PBT7",'Deep retrofit'!$X$27,IF(F89="Scenario3PBT7",'Deep retrofit'!$Y$27,"")))&amp;IF(F89="Scenario1PBT8",'Deep retrofit'!$Z$27,IF(F89="Scenario2PBT8",'Deep retrofit'!$AA$27,IF(F89="Scenario3PBT8",'Deep retrofit'!$AB$27,"")))&amp;IF(F89="Scenario1PBT9",'Deep retrofit'!$AC$27,IF(F89="Scenario2PBT9",'Deep retrofit'!$AD$27,IF(F89="Scenario3PBT9",'Deep retrofit'!$AE$27,"")))&amp;IF(F89="Scenario1PBT10",'Deep retrofit'!$AF$27,IF(F89="Scenario2PBT10",'Deep retrofit'!$AG$27,IF(F89="Scenario3PBT10",'Deep retrofit'!$AH$27,"")))&amp;IF(F89="Scenario1PBT11",'Deep retrofit'!$AI$27,IF(F89="Scenario2PBT11",'Deep retrofit'!$AJ$27,IF(F89="Scenario3PBT11",'Deep retrofit'!$AK$27,"")))&amp;IF(F89="Scenario1PBT12",'Deep retrofit'!$AL$27,IF(F89="Scenario2PBT12",'Deep retrofit'!$AM$27,IF(F89="Scenario3PBT12",'Deep retrofit'!$AN$27,"")))&amp;IF(F89="Scenario1PBT13",'Deep retrofit'!$AO$27,IF(F89="Scenario2PBT13",'Deep retrofit'!$AP$27,IF(F89="Scenario3PBT13",'Deep retrofit'!$AQ$27,"")))&amp;IF(F89="Scenario1PBT14",'Deep retrofit'!$AR$27,IF(F89="Scenario2PBT14",'Deep retrofit'!$AS$27,IF(F89="Scenario3PBT14",'Deep retrofit'!$AT$27,"")))&amp;IF(F89="Scenario1PBT15",'Deep retrofit'!$AU$27,IF(F89="Scenario2PBT15",'Deep retrofit'!$AV$27,IF(F89="Scenario3PBT15",'Deep retrofit'!$AW$27,"")))</f>
        <v/>
      </c>
      <c r="T89" s="207">
        <f t="shared" si="56"/>
        <v>0</v>
      </c>
      <c r="U89" s="206" t="str">
        <f>IF(F89="Scenario1PBT1",'Deep retrofit'!$E$38,IF(F89="Scenario2PBT1",'Deep retrofit'!$F$38,IF(F89="Scenario3PBT1",'Deep retrofit'!$G$38,"")))&amp;IF(F89="Scenario1PBT2",'Deep retrofit'!$H$38,IF(F89="Scenario2PBT2",'Deep retrofit'!$I$38,IF(F89="Scenario3PBT2",'Deep retrofit'!$J$38,"")))&amp;IF(F89="Scenario1PBT3",'Deep retrofit'!$K$38,IF(F89="Scenario2PBT3",'Deep retrofit'!$L$38,IF(F89="Scenario3PBT3",'Deep retrofit'!$M$38,"")))&amp;IF(F89="Scenario1PBT4",'Deep retrofit'!$N$38,IF(F89="Scenario2PBT4",'Deep retrofit'!$O$38,IF(F89="Scenario3PBT4",'Deep retrofit'!$P$38,"")))&amp;IF(F89="Scenario1PBT5",'Deep retrofit'!$Q$38,IF(F89="Scenario2PBT5",'Deep retrofit'!$R$38,IF(F89="Scenario3PBT5",'Deep retrofit'!$S$38,"")))&amp;IF(F89="Scenario1PBT6",'Deep retrofit'!$T$38,IF(F89="Scenario2PBT6",'Deep retrofit'!$U$38,IF(F89="Scenario3PBT6",'Deep retrofit'!$V$38,"")))&amp;IF(F89="Scenario1PBT7",'Deep retrofit'!$W$38,IF(F89="Scenario2PBT7",'Deep retrofit'!$X$38,IF(F89="Scenario3PBT7",'Deep retrofit'!$Y$38,"")))&amp;IF(F89="Scenario1PBT8",'Deep retrofit'!$Z$38,IF(F89="Scenario2PBT8",'Deep retrofit'!$AA$38,IF(F89="Scenario3PBT8",'Deep retrofit'!$AB$38,"")))&amp;IF(F89="Scenario1PBT9",'Deep retrofit'!$AC$38,IF(F89="Scenario2PBT9",'Deep retrofit'!$AD$38,IF(F89="Scenario3PBT9",'Deep retrofit'!$AE$38,"")))&amp;IF(F89="Scenario1PBT10",'Deep retrofit'!$AF$38,IF(F89="Scenario2PBT10",'Deep retrofit'!$AG$38,IF(F89="Scenario3PBT10",'Deep retrofit'!$AH$38,"")))&amp;IF(F89="Scenario1PBT11",'Deep retrofit'!$AI$38,IF(F89="Scenario2PBT11",'Deep retrofit'!$AJ$38,IF(F89="Scenario3PBT11",'Deep retrofit'!$AK$38,"")))&amp;IF(F89="Scenario1PBT12",'Deep retrofit'!$AL$38,IF(F89="Scenario2PBT12",'Deep retrofit'!$AM$38,IF(F89="Scenario3PBT12",'Deep retrofit'!$AN$38,"")))&amp;IF(F89="Scenario1PBT13",'Deep retrofit'!$AO$38,IF(F89="Scenario2PBT13",'Deep retrofit'!$AP$38,IF(F89="Scenario3PBT13",'Deep retrofit'!$AQ$38,"")))&amp;IF(F89="Scenario1PBT14",'Deep retrofit'!$AR$38,IF(F89="Scenario2PBT14",'Deep retrofit'!$AS$38,IF(F89="Scenario3PBT14",'Deep retrofit'!$AT$38,"")))&amp;IF(F89="Scenario1PBT15",'Deep retrofit'!$AU$38,IF(F89="Scenario2PBT15",'Deep retrofit'!$AV$38,IF(F89="Scenario3PBT15",'Deep retrofit'!$AW$38,"")))</f>
        <v/>
      </c>
      <c r="V89" s="117">
        <f t="shared" si="57"/>
        <v>0</v>
      </c>
      <c r="W89" s="117" t="str">
        <f>IF(F89="Scenario1PBT1",'Deep retrofit'!$E$40,IF(F89="Scenario2PBT1",'Deep retrofit'!$F$40,IF(F89="Scenario3PBT1",'Deep retrofit'!$G$40,"")))&amp;IF(F89="Scenario1PBT2",'Deep retrofit'!$H$40,IF(F89="Scenario2PBT2",'Deep retrofit'!$I$40,IF(F89="Scenario3PBT2",'Deep retrofit'!$J$40,"")))&amp;IF(F89="Scenario1PBT3",'Deep retrofit'!$K$40,IF(F89="Scenario2PBT3",'Deep retrofit'!$L$40,IF(F89="Scenario3PBT3",'Deep retrofit'!$M$40,"")))&amp;IF(F89="Scenario1PBT4",'Deep retrofit'!$N$40,IF(F89="Scenario2PBT4",'Deep retrofit'!$O$40,IF(F89="Scenario3PBT4",'Deep retrofit'!$P$40,"")))&amp;IF(F89="Scenario1PBT5",'Deep retrofit'!$Q$40,IF(F89="Scenario2PBT5",'Deep retrofit'!$R$40,IF(F89="Scenario3PBT5",'Deep retrofit'!$S$40,"")))&amp;IF(F89="Scenario1PBT6",'Deep retrofit'!$T$40,IF(F89="Scenario2PBT6",'Deep retrofit'!$U$40,IF(F89="Scenario3PBT6",'Deep retrofit'!$V$40,"")))&amp;IF(F89="Scenario1PBT7",'Deep retrofit'!$W$40,IF(F89="Scenario2PBT7",'Deep retrofit'!$X$40,IF(F89="Scenario3PBT7",'Deep retrofit'!$Y$40,"")))&amp;IF(F89="Scenario1PBT8",'Deep retrofit'!$Z$40,IF(F89="Scenario2PBT8",'Deep retrofit'!$AA$40,IF(F89="Scenario3PBT8",'Deep retrofit'!$AB$40,"")))&amp;IF(F89="Scenario1PBT9",'Deep retrofit'!$AC$40,IF(F89="Scenario2PBT9",'Deep retrofit'!$AD$40,IF(F89="Scenario3PBT9",'Deep retrofit'!$AE$40,"")))&amp;IF(F89="Scenario1PBT10",'Deep retrofit'!$AF$40,IF(F89="Scenario2PBT10",'Deep retrofit'!$AG$40,IF(F89="Scenario3PBT10",'Deep retrofit'!$AH$40,"")))&amp;IF(F89="Scenario1PBT11",'Deep retrofit'!$AI$40,IF(F89="Scenario2PBT11",'Deep retrofit'!$AJ$40,IF(F89="Scenario3PBT11",'Deep retrofit'!$AK$40,"")))&amp;IF(F89="Scenario1PBT12",'Deep retrofit'!$AL$40,IF(F89="Scenario2PBT12",'Deep retrofit'!$AM$40,IF(F89="Scenario3PBT12",'Deep retrofit'!$AN$40,"")))&amp;IF(F89="Scenario1PBT13",'Deep retrofit'!$AO$40,IF(F89="Scenario2PBT13",'Deep retrofit'!$AP$40,IF(F89="Scenario3PBT13",'Deep retrofit'!$AQ$40,"")))&amp;IF(F89="Scenario1PBT14",'Deep retrofit'!$AR$40,IF(F89="Scenario2PBT14",'Deep retrofit'!$AS$40,IF(F89="Scenario3PBT14",'Deep retrofit'!$AT$40,"")))&amp;IF(F89="Scenario1PBT15",'Deep retrofit'!$AU$40,IF(F89="Scenario2PBT15",'Deep retrofit'!$AV$40,IF(F89="Scenario3PBT15",'Deep retrofit'!$AW$40,"")))</f>
        <v/>
      </c>
      <c r="X89" s="117">
        <f t="shared" si="58"/>
        <v>0</v>
      </c>
      <c r="Y89" s="117" t="str">
        <f>IF(F89="Scenario1PBT1",'Deep retrofit'!$E$42,IF(F89="Scenario2PBT1",'Deep retrofit'!$F$42,IF(F89="Scenario3PBT1",'Deep retrofit'!$G$42,"")))&amp;IF(F89="Scenario1PBT2",'Deep retrofit'!$H$42,IF(F89="Scenario2PBT2",'Deep retrofit'!$I$42,IF(F89="Scenario3PBT2",'Deep retrofit'!$J$42,"")))&amp;IF(F89="Scenario1PBT3",'Deep retrofit'!$K$42,IF(F89="Scenario2PBT3",'Deep retrofit'!$L$42,IF(F89="Scenario3PBT3",'Deep retrofit'!$M$42,"")))&amp;IF(F89="Scenario1PBT4",'Deep retrofit'!$N$42,IF(F89="Scenario2PBT4",'Deep retrofit'!$O$42,IF(F89="Scenario3PBT4",'Deep retrofit'!$P$42,"")))&amp;IF(F89="Scenario1PBT5",'Deep retrofit'!$Q$42,IF(F89="Scenario2PBT5",'Deep retrofit'!$R$42,IF(F89="Scenario3PBT5",'Deep retrofit'!$S$42,"")))&amp;IF(F89="Scenario1PBT6",'Deep retrofit'!$T$42,IF(F89="Scenario2PBT6",'Deep retrofit'!$U$42,IF(F89="Scenario3PBT6",'Deep retrofit'!$V$42,"")))&amp;IF(F89="Scenario1PBT7",'Deep retrofit'!$W$42,IF(F89="Scenario2PBT7",'Deep retrofit'!$X$42,IF(F89="Scenario3PBT7",'Deep retrofit'!$Y$42,"")))&amp;IF(F89="Scenario1PBT8",'Deep retrofit'!$Z$42,IF(F89="Scenario2PBT8",'Deep retrofit'!$AA$42,IF(F89="Scenario3PBT8",'Deep retrofit'!$AB$42,"")))&amp;IF(F89="Scenario1PBT9",'Deep retrofit'!$AC$42,IF(F89="Scenario2PBT9",'Deep retrofit'!$AD$42,IF(F89="Scenario3PBT9",'Deep retrofit'!$AE$42,"")))&amp;IF(F89="Scenario1PBT10",'Deep retrofit'!$AF$42,IF(F89="Scenario2PBT10",'Deep retrofit'!$AG$42,IF(F89="Scenario3PBT10",'Deep retrofit'!$AH$42,"")))&amp;IF(F89="Scenario1PBT11",'Deep retrofit'!$AI$42,IF(F89="Scenario2PBT11",'Deep retrofit'!$AJ$42,IF(F89="Scenario3PBT11",'Deep retrofit'!$AK$42,"")))&amp;IF(F89="Scenario1PBT12",'Deep retrofit'!$AL$42,IF(F89="Scenario2PBT12",'Deep retrofit'!$AM$42,IF(F89="Scenario3PBT12",'Deep retrofit'!$AN$42,"")))&amp;IF(F89="Scenario1PBT13",'Deep retrofit'!$AO$42,IF(F89="Scenario2PBT13",'Deep retrofit'!$AP$42,IF(F89="Scenario3PBT13",'Deep retrofit'!$AQ$42,"")))&amp;IF(F89="Scenario1PBT14",'Deep retrofit'!$AR$42,IF(F89="Scenario2PBT14",'Deep retrofit'!$AS$42,IF(F89="Scenario3PBT14",'Deep retrofit'!$AT$42,"")))&amp;IF(F89="Scenario1PBT15",'Deep retrofit'!$AU$42,IF(F89="Scenario2PBT15",'Deep retrofit'!$AV$42,IF(F89="Scenario3PBT15",'Deep retrofit'!$AW$42,"")))</f>
        <v/>
      </c>
      <c r="Z89" s="117">
        <f t="shared" si="59"/>
        <v>0</v>
      </c>
      <c r="AA89" s="269" t="str">
        <f>IF(F89="Scenario1PBT1",'Deep retrofit'!$E$101,IF(F89="Scenario2PBT1",'Deep retrofit'!$F$101,IF(F89="Scenario3PBT1",'Deep retrofit'!$G$101,"")))&amp;IF(F89="Scenario1PBT2",'Deep retrofit'!$H$101,IF(F89="Scenario2PBT2",'Deep retrofit'!$I$101,IF(F89="Scenario3PBT2",'Deep retrofit'!$J$101,"")))&amp;IF(F89="Scenario1PBT3",'Deep retrofit'!$K$101,IF(F89="Scenario2PBT3",'Deep retrofit'!$L$101,IF(F89="Scenario3PBT3",'Deep retrofit'!$M$101,"")))&amp;IF(F89="Scenario1PBT4",'Deep retrofit'!$N$101,IF(F89="Scenario2PBT4",'Deep retrofit'!$O$101,IF(F89="Scenario3PBT4",'Deep retrofit'!$P$101,"")))&amp;IF(F89="Scenario1PBT5",'Deep retrofit'!$Q$101,IF(F89="Scenario2PBT5",'Deep retrofit'!$R$101,IF(F89="Scenario3PBT5",'Deep retrofit'!$S$101,"")))&amp;IF(F89="Scenario1PBT6",'Deep retrofit'!$T$101,IF(F89="Scenario2PBT6",'Deep retrofit'!$U$101,IF(F89="Scenario3PBT6",'Deep retrofit'!$V$101,"")))&amp;IF(F89="Scenario1PBT7",'Deep retrofit'!$W$101,IF(F89="Scenario2PBT7",'Deep retrofit'!$X$101,IF(F89="Scenario3PBT7",'Deep retrofit'!$Y$101,"")))&amp;IF(F89="Scenario1PBT8",'Deep retrofit'!$Z$101,IF(F89="Scenario2PBT8",'Deep retrofit'!$AA$101,IF(F89="Scenario3PBT8",'Deep retrofit'!$AB$101,"")))&amp;IF(F89="Scenario1PBT9",'Deep retrofit'!$AC$101,IF(F89="Scenario2PBT9",'Deep retrofit'!$AD$101,IF(F89="Scenario3PBT9",'Deep retrofit'!$AE$101,"")))&amp;IF(F89="Scenario1PBT10",'Deep retrofit'!$AF$101,IF(F89="Scenario2PBT10",'Deep retrofit'!$AG$101,IF(F89="Scenario3PBT10",'Deep retrofit'!$AH$101,"")))&amp;IF(F89="Scenario1PBT11",'Deep retrofit'!$AI$101,IF(F89="Scenario2PBT11",'Deep retrofit'!$AJ$101,IF(F89="Scenario3PBT11",'Deep retrofit'!$AK$101,"")))&amp;IF(F89="Scenario1PBT12",'Deep retrofit'!$AL$101,IF(F89="Scenario2PBT12",'Deep retrofit'!$AM$101,IF(F89="Scenario3PBT12",'Deep retrofit'!$AN$101,"")))&amp;IF(F89="Scenario1PBT13",'Deep retrofit'!$AO$101,IF(F89="Scenario2PBT13",'Deep retrofit'!$AP$101,IF(F89="Scenario3PBT13",'Deep retrofit'!$AQ$101,"")))&amp;IF(F89="Scenario1PBT14",'Deep retrofit'!$AR$101,IF(F89="Scenario2PBT14",'Deep retrofit'!$AS$101,IF(F89="Scenario3PBT14",'Deep retrofit'!$AT$101,"")))&amp;IF(F89="Scenario1PBT15",'Deep retrofit'!$AU$101,IF(F89="Scenario2PBT15",'Deep retrofit'!$AV$101,IF(F89="Scenario3PBT15",'Deep retrofit'!$AW$101,"")))</f>
        <v/>
      </c>
      <c r="AB89" s="203">
        <f t="shared" si="60"/>
        <v>0</v>
      </c>
      <c r="AC89" s="372" t="str">
        <f t="shared" si="61"/>
        <v/>
      </c>
      <c r="AD89" s="353">
        <f>IF(AC89="",IFERROR('Projection_Base-case'!G90-G89,0),0)</f>
        <v>0</v>
      </c>
      <c r="AE89" s="350">
        <f t="shared" si="37"/>
        <v>0</v>
      </c>
      <c r="AF89" s="361">
        <f>IFERROR(100*AD89/'Projection_Base-case'!G90,0)</f>
        <v>0</v>
      </c>
      <c r="AG89" s="352">
        <f>IF(AC89="",IFERROR('Projection_Base-case'!I90-I89,0),0)</f>
        <v>0</v>
      </c>
      <c r="AH89" s="353">
        <f t="shared" si="38"/>
        <v>0</v>
      </c>
      <c r="AI89" s="361">
        <f>IFERROR(100*AG89/'Projection_Base-case'!I90,0)</f>
        <v>0</v>
      </c>
      <c r="AJ89" s="352">
        <f>IF(AC89="",IFERROR('Projection_Base-case'!K90-K89,0),0)</f>
        <v>0</v>
      </c>
      <c r="AK89" s="353">
        <f t="shared" si="39"/>
        <v>0</v>
      </c>
      <c r="AL89" s="361">
        <f>IFERROR(100*AJ89/'Projection_Base-case'!K90,0)</f>
        <v>0</v>
      </c>
      <c r="AM89" s="352">
        <f>-IF(AC89="",IFERROR('Projection_Base-case'!M90-M89,0),0)</f>
        <v>0</v>
      </c>
      <c r="AN89" s="353">
        <f t="shared" si="40"/>
        <v>0</v>
      </c>
      <c r="AO89" s="354">
        <f>IFERROR(IF('Projection_Base-case'!N90&gt;0,100*AN89/'Projection_Base-case'!N90,100*AN89/N89),0)</f>
        <v>0</v>
      </c>
      <c r="AP89" s="355">
        <f>IF(AC89="",IFERROR('Projection_Base-case'!O90-O89,0),0)</f>
        <v>0</v>
      </c>
      <c r="AQ89" s="356">
        <f t="shared" si="41"/>
        <v>0</v>
      </c>
      <c r="AR89" s="356">
        <f>IFERROR(100*AP89/'Projection_Base-case'!O90,0)</f>
        <v>0</v>
      </c>
      <c r="AS89" s="355">
        <f>IF(AC89="",IFERROR('Projection_Base-case'!Q90-Q89,0),0)</f>
        <v>0</v>
      </c>
      <c r="AT89" s="356">
        <f t="shared" si="42"/>
        <v>0</v>
      </c>
      <c r="AU89" s="356">
        <f>IFERROR(100*AS89/'Projection_Base-case'!Q90,0)</f>
        <v>0</v>
      </c>
      <c r="AV89" s="355">
        <f>IF(AC89="",IFERROR('Projection_Base-case'!S90-S89,0),0)</f>
        <v>0</v>
      </c>
      <c r="AW89" s="356">
        <f t="shared" si="43"/>
        <v>0</v>
      </c>
      <c r="AX89" s="357">
        <f>IFERROR(100*AV89/'Projection_Base-case'!S90,0)</f>
        <v>0</v>
      </c>
      <c r="AY89" s="358">
        <f>IF(AC89="",IFERROR('Projection_Base-case'!U90-U89,0),0)</f>
        <v>0</v>
      </c>
      <c r="AZ89" s="359">
        <f t="shared" si="44"/>
        <v>0</v>
      </c>
      <c r="BA89" s="359">
        <f>IFERROR(100*AY89/'Projection_Base-case'!U90,0)</f>
        <v>0</v>
      </c>
      <c r="BB89" s="358">
        <f>IF(AC89="",IFERROR('Projection_Base-case'!W90-W89,0),0)</f>
        <v>0</v>
      </c>
      <c r="BC89" s="359">
        <f t="shared" si="45"/>
        <v>0</v>
      </c>
      <c r="BD89" s="359">
        <f>IFERROR(100*BB89/'Projection_Base-case'!W90,0)</f>
        <v>0</v>
      </c>
      <c r="BE89" s="358">
        <f>IF(AC89="",IFERROR('Projection_Base-case'!Y90-Y89,0),0)</f>
        <v>0</v>
      </c>
      <c r="BF89" s="359">
        <f t="shared" si="46"/>
        <v>0</v>
      </c>
      <c r="BG89" s="359">
        <f>IFERROR(100*BE89/'Projection_Base-case'!Y90,0)</f>
        <v>0</v>
      </c>
      <c r="BH89" s="359">
        <f t="shared" si="47"/>
        <v>0</v>
      </c>
      <c r="BI89" s="360">
        <f t="shared" si="48"/>
        <v>0</v>
      </c>
    </row>
    <row r="90" spans="1:61" ht="15.6">
      <c r="A90" s="205">
        <v>86</v>
      </c>
      <c r="B90" s="347">
        <f>IF('Projection_Base-case'!B91&lt;&gt;"",'Projection_Base-case'!B91,0)</f>
        <v>0</v>
      </c>
      <c r="C90" s="347">
        <f>IF('Projection_Base-case'!C91&lt;&gt;"",'Projection_Base-case'!C91,0)</f>
        <v>0</v>
      </c>
      <c r="D90" s="347">
        <f>IF('Projection_Base-case'!D91&lt;&gt;"",'Projection_Base-case'!D91,0)</f>
        <v>0</v>
      </c>
      <c r="E90" s="346"/>
      <c r="F90" s="202" t="str">
        <f t="shared" si="49"/>
        <v>0</v>
      </c>
      <c r="G90" s="177" t="str">
        <f>IF(F90="Scenario1PBT1",'Deep retrofit'!$E$6,IF(F90="Scenario2PBT1",'Deep retrofit'!$F$6,IF(F90="Scenario3PBT1",'Deep retrofit'!$G$6,"")))&amp;IF(F90="Scenario1PBT2",'Deep retrofit'!$H$6,IF(F90="Scenario2PBT2",'Deep retrofit'!$I$6,IF(F90="Scenario3PBT2",'Deep retrofit'!$J$6,"")))&amp;IF(F90="Scenario1PBT3",'Deep retrofit'!$K$6,IF(F90="Scenario2PBT3",'Deep retrofit'!$L$6,IF(F90="Scenario3PBT3",'Deep retrofit'!$M$6,"")))&amp;IF(F90="Scenario1PBT4",'Deep retrofit'!$N$6,IF(F90="Scenario2PBT4",'Deep retrofit'!$O$6,IF(F90="Scenario3PBT4",'Deep retrofit'!$P$6,"")))&amp;IF(F90="Scenario1PBT5",'Deep retrofit'!$Q$6,IF(F90="Scenario2PBT5",'Deep retrofit'!$R$6,IF(F90="Scenario3PBT5",'Deep retrofit'!$S$6,"")))&amp;IF(F90="Scenario1PBT6",'Deep retrofit'!$T$6,IF(F90="Scenario2PBT6",'Deep retrofit'!$U$6,IF(F90="Scenario3PBT6",'Deep retrofit'!$V$6,"")))&amp;IF(F90="Scenario1PBT7",'Deep retrofit'!$W$6,IF(F90="Scenario2PBT7",'Deep retrofit'!$X$6,IF(F90="Scenario3PBT7",'Deep retrofit'!$Y$6,"")))&amp;IF(F90="Scenario1PBT8",'Deep retrofit'!$Z$6,IF(F90="Scenario2PBT8",'Deep retrofit'!$AA$6,IF(F90="Scenario3PBT8",'Deep retrofit'!$AB$6,"")))&amp;IF(F90="Scenario1PBT9",'Deep retrofit'!$AC$6,IF(F90="Scenario2PBT9",'Deep retrofit'!$AD$6,IF(F90="Scenario3PBT9",'Deep retrofit'!$AE$6,"")))&amp;IF(F90="Scenario1PBT10",'Deep retrofit'!$AF$6,IF(F90="Scenario2PBT10",'Deep retrofit'!$AG$6,IF(F90="Scenario3PBT10",'Deep retrofit'!$AH$6,"")))&amp;IF(F90="Scenario1PBT11",'Deep retrofit'!$AI$6,IF(F90="Scenario2PBT11",'Deep retrofit'!$AJ$6,IF(F90="Scenario3PBT11",'Deep retrofit'!$AK$6,"")))&amp;IF(F90="Scenario1PBT12",'Deep retrofit'!$AL$6,IF(F90="Scenario2PBT12",'Deep retrofit'!$AM$6,IF(F90="Scenario3PBT12",'Deep retrofit'!$AN$6,"")))&amp;IF(F90="Scenario1PBT13",'Deep retrofit'!$AO$6,IF(F90="Scenario2PBT13",'Deep retrofit'!$AP$6,IF(F90="Scenario3PBT13",'Deep retrofit'!$AQ$6,"")))&amp;IF(F90="Scenario1PBT14",'Deep retrofit'!$AR$6,IF(F90="Scenario2PBT14",'Deep retrofit'!$AS$6,IF(F90="Scenario3PBT14",'Deep retrofit'!$AT$6,"")))&amp;IF(F90="Scenario1PBT15",'Deep retrofit'!$AU$6,IF(F90="Scenario2PBT15",'Deep retrofit'!$AV$6,IF(F90="Scenario3PBT15",'Deep retrofit'!$AW$6,"")))</f>
        <v/>
      </c>
      <c r="H90" s="117">
        <f t="shared" si="50"/>
        <v>0</v>
      </c>
      <c r="I90" s="178" t="str">
        <f>IF(F90="Scenario1PBT1",'Deep retrofit'!$E$16,IF(F90="Scenario2PBT1",'Deep retrofit'!$F$16,IF(F90="Scenario3PBT1",'Deep retrofit'!$G$16,"")))&amp;IF(F90="Scenario1PBT2",'Deep retrofit'!$H$16,IF(F90="Scenario2PBT2",'Deep retrofit'!$I$16,IF(F90="Scenario3PBT2",'Deep retrofit'!$J$16,"")))&amp;IF(F90="Scenario1PBT3",'Deep retrofit'!$K$16,IF(F90="Scenario2PBT3",'Deep retrofit'!$L$16,IF(F90="Scenario3PBT3",'Deep retrofit'!$M$16,"")))&amp;IF(F90="Scenario1PBT4",'Deep retrofit'!$N$16,IF(F90="Scenario2PBT4",'Deep retrofit'!$O$16,IF(F90="Scenario3PBT4",'Deep retrofit'!$P$16,"")))&amp;IF(F90="Scenario1PBT5",'Deep retrofit'!$Q$16,IF(F90="Scenario2PBT5",'Deep retrofit'!$R$16,IF(F90="Scenario3PBT5",'Deep retrofit'!$S$16,"")))&amp;IF(F90="Scenario1PBT6",'Deep retrofit'!$T$16,IF(F90="Scenario2PBT6",'Deep retrofit'!$U$16,IF(F90="Scenario3PBT6",'Deep retrofit'!$V$16,"")))&amp;IF(F90="Scenario1PBT7",'Deep retrofit'!$W$16,IF(F90="Scenario2PBT7",'Deep retrofit'!$X$16,IF(F90="Scenario3PBT7",'Deep retrofit'!$Y$16,"")))&amp;IF(F90="Scenario1PBT8",'Deep retrofit'!$Z$16,IF(F90="Scenario2PBT8",'Deep retrofit'!$AA$16,IF(F90="Scenario3PBT8",'Deep retrofit'!$AB$16,"")))&amp;IF(F90="Scenario1PBT9",'Deep retrofit'!$AC$16,IF(F90="Scenario2PBT9",'Deep retrofit'!$AD$16,IF(F90="Scenario3PBT9",'Deep retrofit'!$AE$16,"")))&amp;IF(F90="Scenario1PBT10",'Deep retrofit'!$AF$16,IF(F90="Scenario2PBT10",'Deep retrofit'!$AG$16,IF(F90="Scenario3PBT10",'Deep retrofit'!$AH$16,"")))&amp;IF(F90="Scenario1PBT11",'Deep retrofit'!$AI$16,IF(F90="Scenario2PBT11",'Deep retrofit'!$AJ$16,IF(F90="Scenario3PBT11",'Deep retrofit'!$AK$16,"")))&amp;IF(F90="Scenario1PBT12",'Deep retrofit'!$AL$16,IF(F90="Scenario2PBT12",'Deep retrofit'!$AM$16,IF(F90="Scenario3PBT12",'Deep retrofit'!$AN$16,"")))&amp;IF(F90="Scenario1PBT13",'Deep retrofit'!$AO$16,IF(F90="Scenario2PBT13",'Deep retrofit'!$AP$16,IF(F90="Scenario3PBT13",'Deep retrofit'!$AQ$16,"")))&amp;IF(F90="Scenario1PBT14",'Deep retrofit'!$AR$16,IF(F90="Scenario2PBT14",'Deep retrofit'!$AS$16,IF(F90="Scenario3PBT14",'Deep retrofit'!$AT$16,"")))&amp;IF(F90="Scenario1PBT15",'Deep retrofit'!$AU$16,IF(F90="Scenario2PBT15",'Deep retrofit'!$AV$16,IF(F90="Scenario3PBT15",'Deep retrofit'!$AW$16,"")))</f>
        <v/>
      </c>
      <c r="J90" s="117">
        <f t="shared" si="51"/>
        <v>0</v>
      </c>
      <c r="K90" s="117" t="str">
        <f>IF(F90="Scenario1PBT1",'Deep retrofit'!$E$18,IF(F90="Scenario2PBT1",'Deep retrofit'!$F$18,IF(F90="Scenario3PBT1",'Deep retrofit'!$G$18,"")))&amp;IF(F90="Scenario1PBT2",'Deep retrofit'!$H$18,IF(F90="Scenario2PBT2",'Deep retrofit'!$I$18,IF(F90="Scenario3PBT2",'Deep retrofit'!$J$18,"")))&amp;IF(F90="Scenario1PBT3",'Deep retrofit'!$K$18,IF(F90="Scenario2PBT3",'Deep retrofit'!$L$18,IF(F90="Scenario3PBT3",'Deep retrofit'!$M$18,"")))&amp;IF(F90="Scenario1PBT4",'Deep retrofit'!$N$18,IF(F90="Scenario2PBT4",'Deep retrofit'!$O$18,IF(F90="Scenario3PBT4",'Deep retrofit'!$P$18,"")))&amp;IF(F90="Scenario1PBT5",'Deep retrofit'!$Q$18,IF(F90="Scenario2PBT5",'Deep retrofit'!$R$18,IF(F90="Scenario3PBT5",'Deep retrofit'!$S$18,"")))&amp;IF(F90="Scenario1PBT6",'Deep retrofit'!$T$18,IF(F90="Scenario2PBT6",'Deep retrofit'!$U$18,IF(F90="Scenario3PBT6",'Deep retrofit'!$V$18,"")))&amp;IF(F90="Scenario1PBT7",'Deep retrofit'!$W$18,IF(F90="Scenario2PBT7",'Deep retrofit'!$X$18,IF(F90="Scenario3PBT7",'Deep retrofit'!$Y$18,"")))&amp;IF(F90="Scenario1PBT8",'Deep retrofit'!$Z$18,IF(F90="Scenario2PBT8",'Deep retrofit'!$AA$18,IF(F90="Scenario3PBT8",'Deep retrofit'!$AB$18,"")))&amp;IF(F90="Scenario1PBT9",'Deep retrofit'!$AC$18,IF(F90="Scenario2PBT9",'Deep retrofit'!$AD$18,IF(F90="Scenario3PBT9",'Deep retrofit'!$AE$18,"")))&amp;IF(F90="Scenario1PBT10",'Deep retrofit'!$AF$18,IF(F90="Scenario2PBT10",'Deep retrofit'!$AG$18,IF(F90="Scenario3PBT10",'Deep retrofit'!$AH$18,"")))&amp;IF(F90="Scenario1PBT11",'Deep retrofit'!$AI$18,IF(F90="Scenario2PBT11",'Deep retrofit'!$AJ$18,IF(F90="Scenario3PBT11",'Deep retrofit'!$AK$18,"")))&amp;IF(F90="Scenario1PBT12",'Deep retrofit'!$AL$18,IF(F90="Scenario2PBT12",'Deep retrofit'!$AM$18,IF(F90="Scenario3PBT12",'Deep retrofit'!$AN$18,"")))&amp;IF(F90="Scenario1PBT13",'Deep retrofit'!$AO$18,IF(F90="Scenario2PBT13",'Deep retrofit'!$AP$18,IF(F90="Scenario3PBT13",'Deep retrofit'!$AQ$18,"")))&amp;IF(F90="Scenario1PBT14",'Deep retrofit'!$AR$18,IF(F90="Scenario2PBT14",'Deep retrofit'!$AS$18,IF(F90="Scenario3PBT14",'Deep retrofit'!$AT$18,"")))&amp;IF(F90="Scenario1PBT15",'Deep retrofit'!$AU$18,IF(F90="Scenario2PBT15",'Deep retrofit'!$AV$18,IF(F90="Scenario3PBT15",'Deep retrofit'!$AW$18,"")))</f>
        <v/>
      </c>
      <c r="L90" s="117">
        <f t="shared" si="52"/>
        <v>0</v>
      </c>
      <c r="M90" s="117" t="str">
        <f>IF(F90="Scenario1PBT1",'Deep retrofit'!$E$20,IF(F90="Scenario2PBT1",'Deep retrofit'!$F$20,IF(F90="Scenario3PBT1",'Deep retrofit'!$G$20,"")))&amp;IF(F90="Scenario1PBT2",'Deep retrofit'!$H$20,IF(F90="Scenario2PBT2",'Deep retrofit'!$I$20,IF(F90="Scenario3PBT2",'Deep retrofit'!$J$20,"")))&amp;IF(F90="Scenario1PBT3",'Deep retrofit'!$K$20,IF(F90="Scenario2PBT3",'Deep retrofit'!$L$20,IF(F90="Scenario3PBT3",'Deep retrofit'!$M$20,"")))&amp;IF(F90="Scenario1PBT4",'Deep retrofit'!$N$20,IF(F90="Scenario2PBT4",'Deep retrofit'!$O$20,IF(F90="Scenario3PBT4",'Deep retrofit'!$P$20,"")))&amp;IF(F90="Scenario1PBT5",'Deep retrofit'!$Q$20,IF(F90="Scenario2PBT5",'Deep retrofit'!$R$20,IF(F90="Scenario3PBT5",'Deep retrofit'!$S$20,"")))&amp;IF(F90="Scenario1PBT6",'Deep retrofit'!$T$20,IF(F90="Scenario2PBT6",'Deep retrofit'!$U$20,IF(F90="Scenario3PBT6",'Deep retrofit'!$V$20,"")))&amp;IF(F90="Scenario1PBT7",'Deep retrofit'!$W$20,IF(F90="Scenario2PBT7",'Deep retrofit'!$X$20,IF(F90="Scenario3PBT7",'Deep retrofit'!$Y$20,"")))&amp;IF(F90="Scenario1PBT8",'Deep retrofit'!$Z$20,IF(F90="Scenario2PBT8",'Deep retrofit'!$AA$20,IF(F90="Scenario3PBT8",'Deep retrofit'!$AB$20,"")))&amp;IF(F90="Scenario1PBT9",'Deep retrofit'!$AC$20,IF(F90="Scenario2PBT9",'Deep retrofit'!$AD$20,IF(F90="Scenario3PBT9",'Deep retrofit'!$AE$20,"")))&amp;IF(F90="Scenario1PBT10",'Deep retrofit'!$AF$20,IF(F90="Scenario2PBT10",'Deep retrofit'!$AG$20,IF(F90="Scenario3PBT10",'Deep retrofit'!$AH$20,"")))&amp;IF(F90="Scenario1PBT11",'Deep retrofit'!$AI$20,IF(F90="Scenario2PBT11",'Deep retrofit'!$AJ$20,IF(F90="Scenario3PBT11",'Deep retrofit'!$AK$20,"")))&amp;IF(F90="Scenario1PBT12",'Deep retrofit'!$AL$20,IF(F90="Scenario2PBT12",'Deep retrofit'!$AM$20,IF(F90="Scenario3PBT12",'Deep retrofit'!$AN$20,"")))&amp;IF(F90="Scenario1PBT13",'Deep retrofit'!$AO$20,IF(F90="Scenario2PBT13",'Deep retrofit'!$AP$20,IF(F90="Scenario3PBT13",'Deep retrofit'!$AQ$20,"")))&amp;IF(F90="Scenario1PBT14",'Deep retrofit'!$AR$20,IF(F90="Scenario2PBT14",'Deep retrofit'!$AS$20,IF(F90="Scenario3PBT14",'Deep retrofit'!$AT$20,"")))&amp;IF(F90="Scenario1PBT15",'Deep retrofit'!$AU$20,IF(F90="Scenario2PBT15",'Deep retrofit'!$AV$20,IF(F90="Scenario3PBT15",'Deep retrofit'!$AW$20,"")))</f>
        <v/>
      </c>
      <c r="N90" s="118">
        <f t="shared" si="53"/>
        <v>0</v>
      </c>
      <c r="O90" s="206" t="str">
        <f>IF(F90="Scenario1PBT1",'Deep retrofit'!$E$23,IF(F90="Scenario2PBT1",'Deep retrofit'!$F$23,IF(F90="Scenario3PBT1",'Deep retrofit'!$G$23,"")))&amp;IF(F90="Scenario1PBT2",'Deep retrofit'!$H$23,IF(F90="Scenario2PBT2",'Deep retrofit'!$I$23,IF(F90="Scenario3PBT2",'Deep retrofit'!$J$23,"")))&amp;IF(F90="Scenario1PBT3",'Deep retrofit'!$K$23,IF(F90="Scenario2PBT3",'Deep retrofit'!$L$23,IF(F90="Scenario3PBT3",'Deep retrofit'!$M$23,"")))&amp;IF(F90="Scenario1PBT4",'Deep retrofit'!$N$23,IF(F90="Scenario2PBT4",'Deep retrofit'!$O$23,IF(F90="Scenario3PBT4",'Deep retrofit'!$P$23,"")))&amp;IF(F90="Scenario1PBT5",'Deep retrofit'!$Q$23,IF(F90="Scenario2PBT5",'Deep retrofit'!$R$23,IF(F90="Scenario3PBT5",'Deep retrofit'!$S$23,"")))&amp;IF(F90="Scenario1PBT6",'Deep retrofit'!$T$23,IF(F90="Scenario2PBT6",'Deep retrofit'!$U$23,IF(F90="Scenario3PBT6",'Deep retrofit'!$V$23,"")))&amp;IF(F90="Scenario1PBT7",'Deep retrofit'!$W$23,IF(F90="Scenario2PBT7",'Deep retrofit'!$X$23,IF(F90="Scenario3PBT7",'Deep retrofit'!$Y$23,"")))&amp;IF(F90="Scenario1PBT8",'Deep retrofit'!$Z$23,IF(F90="Scenario2PBT8",'Deep retrofit'!$AA$23,IF(F90="Scenario3PBT8",'Deep retrofit'!$AB$23,"")))&amp;IF(F90="Scenario1PBT9",'Deep retrofit'!$AC$23,IF(F90="Scenario2PBT9",'Deep retrofit'!$AD$23,IF(F90="Scenario3PBT9",'Deep retrofit'!$AE$23,"")))&amp;IF(F90="Scenario1PBT10",'Deep retrofit'!$AF$23,IF(F90="Scenario2PBT10",'Deep retrofit'!$AG$23,IF(F90="Scenario3PBT10",'Deep retrofit'!$AH$23,"")))&amp;IF(F90="Scenario1PBT11",'Deep retrofit'!$AI$23,IF(F90="Scenario2PBT11",'Deep retrofit'!$AJ$23,IF(F90="Scenario3PBT11",'Deep retrofit'!$AK$23,"")))&amp;IF(F90="Scenario1PBT12",'Deep retrofit'!$AL$23,IF(F90="Scenario2PBT12",'Deep retrofit'!$AM$23,IF(F90="Scenario3PBT12",'Deep retrofit'!$AN$23,"")))&amp;IF(F90="Scenario1PBT13",'Deep retrofit'!$AO$23,IF(F90="Scenario2PBT13",'Deep retrofit'!$AP$23,IF(F90="Scenario3PBT13",'Deep retrofit'!$AQ$23,"")))&amp;IF(F90="Scenario1PBT14",'Deep retrofit'!$AR$23,IF(F90="Scenario2PBT14",'Deep retrofit'!$AS$23,IF(F90="Scenario3PBT14",'Deep retrofit'!$AT$23,"")))&amp;IF(F90="Scenario1PBT15",'Deep retrofit'!$AU$23,IF(F90="Scenario2PBT15",'Deep retrofit'!$AV$23,IF(F90="Scenario3PBT15",'Deep retrofit'!$AW$23,"")))</f>
        <v/>
      </c>
      <c r="P90" s="117">
        <f t="shared" si="54"/>
        <v>0</v>
      </c>
      <c r="Q90" s="117" t="str">
        <f>IF(F90="Scenario1PBT1",'Deep retrofit'!$E$25,IF(F90="Scenario2PBT1",'Deep retrofit'!$F$25,IF(F90="Scenario3PBT1",'Deep retrofit'!$G$25,"")))&amp;IF(F90="Scenario1PBT2",'Deep retrofit'!$H$25,IF(F90="Scenario2PBT2",'Deep retrofit'!$I$25,IF(F90="Scenario3PBT2",'Deep retrofit'!$J$25,"")))&amp;IF(F90="Scenario1PBT3",'Deep retrofit'!$K$25,IF(F90="Scenario2PBT3",'Deep retrofit'!$L$25,IF(F90="Scenario3PBT3",'Deep retrofit'!$M$25,"")))&amp;IF(F90="Scenario1PBT4",'Deep retrofit'!$N$25,IF(F90="Scenario2PBT4",'Deep retrofit'!$O$25,IF(F90="Scenario3PBT4",'Deep retrofit'!$P$25,"")))&amp;IF(F90="Scenario1PBT5",'Deep retrofit'!$Q$25,IF(F90="Scenario2PBT5",'Deep retrofit'!$R$25,IF(F90="Scenario3PBT5",'Deep retrofit'!$S$25,"")))&amp;IF(F90="Scenario1PBT6",'Deep retrofit'!$T$25,IF(F90="Scenario2PBT6",'Deep retrofit'!$U$25,IF(F90="Scenario3PBT6",'Deep retrofit'!$V$25,"")))&amp;IF(F90="Scenario1PBT7",'Deep retrofit'!$W$25,IF(F90="Scenario2PBT7",'Deep retrofit'!$X$25,IF(F90="Scenario3PBT7",'Deep retrofit'!$Y$25,"")))&amp;IF(F90="Scenario1PBT8",'Deep retrofit'!$Z$25,IF(F90="Scenario2PBT8",'Deep retrofit'!$AA$25,IF(F90="Scenario3PBT8",'Deep retrofit'!$AB$25,"")))&amp;IF(F90="Scenario1PBT9",'Deep retrofit'!$AC$25,IF(F90="Scenario2PBT9",'Deep retrofit'!$AD$25,IF(F90="Scenario3PBT9",'Deep retrofit'!$AE$25,"")))&amp;IF(F90="Scenario1PBT10",'Deep retrofit'!$AF$25,IF(F90="Scenario2PBT10",'Deep retrofit'!$AG$25,IF(F90="Scenario3PBT10",'Deep retrofit'!$AH$25,"")))&amp;IF(F90="Scenario1PBT11",'Deep retrofit'!$AI$25,IF(F90="Scenario2PBT11",'Deep retrofit'!$AJ$25,IF(F90="Scenario3PBT11",'Deep retrofit'!$AK$25,"")))&amp;IF(F90="Scenario1PBT12",'Deep retrofit'!$AL$25,IF(F90="Scenario2PBT12",'Deep retrofit'!$AM$25,IF(F90="Scenario3PBT12",'Deep retrofit'!$AN$25,"")))&amp;IF(F90="Scenario1PBT13",'Deep retrofit'!$AO$25,IF(F90="Scenario2PBT13",'Deep retrofit'!$AP$25,IF(F90="Scenario3PBT13",'Deep retrofit'!$AQ$25,"")))&amp;IF(F90="Scenario1PBT14",'Deep retrofit'!$AR$25,IF(F90="Scenario2PBT14",'Deep retrofit'!$AS$25,IF(F90="Scenario3PBT14",'Deep retrofit'!$AT$25,"")))&amp;IF(F90="Scenario1PBT15",'Deep retrofit'!$AU$25,IF(F90="Scenario2PBT15",'Deep retrofit'!$AV$25,IF(F90="Scenario3PBT15",'Deep retrofit'!$AW$25,"")))</f>
        <v/>
      </c>
      <c r="R90" s="117">
        <f t="shared" si="55"/>
        <v>0</v>
      </c>
      <c r="S90" s="117" t="str">
        <f>IF(F90="Scenario1PBT1",'Deep retrofit'!$E$27,IF(F90="Scenario2PBT1",'Deep retrofit'!$F$27,IF(F90="Scenario3PBT1",'Deep retrofit'!$G$27,"")))&amp;IF(F90="Scenario1PBT2",'Deep retrofit'!$H$27,IF(F90="Scenario2PBT2",'Deep retrofit'!$I$27,IF(F90="Scenario3PBT2",'Deep retrofit'!$J$27,"")))&amp;IF(F90="Scenario1PBT3",'Deep retrofit'!$K$27,IF(F90="Scenario2PBT3",'Deep retrofit'!$L$27,IF(F90="Scenario3PBT3",'Deep retrofit'!$M$27,"")))&amp;IF(F90="Scenario1PBT4",'Deep retrofit'!$N$27,IF(F90="Scenario2PBT4",'Deep retrofit'!$O$27,IF(F90="Scenario3PBT4",'Deep retrofit'!$P$27,"")))&amp;IF(F90="Scenario1PBT5",'Deep retrofit'!$Q$27,IF(F90="Scenario2PBT5",'Deep retrofit'!$R$27,IF(F90="Scenario3PBT5",'Deep retrofit'!$S$27,"")))&amp;IF(F90="Scenario1PBT6",'Deep retrofit'!$T$27,IF(F90="Scenario2PBT6",'Deep retrofit'!$U$27,IF(F90="Scenario3PBT6",'Deep retrofit'!$V$27,"")))&amp;IF(F90="Scenario1PBT7",'Deep retrofit'!$W$27,IF(F90="Scenario2PBT7",'Deep retrofit'!$X$27,IF(F90="Scenario3PBT7",'Deep retrofit'!$Y$27,"")))&amp;IF(F90="Scenario1PBT8",'Deep retrofit'!$Z$27,IF(F90="Scenario2PBT8",'Deep retrofit'!$AA$27,IF(F90="Scenario3PBT8",'Deep retrofit'!$AB$27,"")))&amp;IF(F90="Scenario1PBT9",'Deep retrofit'!$AC$27,IF(F90="Scenario2PBT9",'Deep retrofit'!$AD$27,IF(F90="Scenario3PBT9",'Deep retrofit'!$AE$27,"")))&amp;IF(F90="Scenario1PBT10",'Deep retrofit'!$AF$27,IF(F90="Scenario2PBT10",'Deep retrofit'!$AG$27,IF(F90="Scenario3PBT10",'Deep retrofit'!$AH$27,"")))&amp;IF(F90="Scenario1PBT11",'Deep retrofit'!$AI$27,IF(F90="Scenario2PBT11",'Deep retrofit'!$AJ$27,IF(F90="Scenario3PBT11",'Deep retrofit'!$AK$27,"")))&amp;IF(F90="Scenario1PBT12",'Deep retrofit'!$AL$27,IF(F90="Scenario2PBT12",'Deep retrofit'!$AM$27,IF(F90="Scenario3PBT12",'Deep retrofit'!$AN$27,"")))&amp;IF(F90="Scenario1PBT13",'Deep retrofit'!$AO$27,IF(F90="Scenario2PBT13",'Deep retrofit'!$AP$27,IF(F90="Scenario3PBT13",'Deep retrofit'!$AQ$27,"")))&amp;IF(F90="Scenario1PBT14",'Deep retrofit'!$AR$27,IF(F90="Scenario2PBT14",'Deep retrofit'!$AS$27,IF(F90="Scenario3PBT14",'Deep retrofit'!$AT$27,"")))&amp;IF(F90="Scenario1PBT15",'Deep retrofit'!$AU$27,IF(F90="Scenario2PBT15",'Deep retrofit'!$AV$27,IF(F90="Scenario3PBT15",'Deep retrofit'!$AW$27,"")))</f>
        <v/>
      </c>
      <c r="T90" s="207">
        <f t="shared" si="56"/>
        <v>0</v>
      </c>
      <c r="U90" s="206" t="str">
        <f>IF(F90="Scenario1PBT1",'Deep retrofit'!$E$38,IF(F90="Scenario2PBT1",'Deep retrofit'!$F$38,IF(F90="Scenario3PBT1",'Deep retrofit'!$G$38,"")))&amp;IF(F90="Scenario1PBT2",'Deep retrofit'!$H$38,IF(F90="Scenario2PBT2",'Deep retrofit'!$I$38,IF(F90="Scenario3PBT2",'Deep retrofit'!$J$38,"")))&amp;IF(F90="Scenario1PBT3",'Deep retrofit'!$K$38,IF(F90="Scenario2PBT3",'Deep retrofit'!$L$38,IF(F90="Scenario3PBT3",'Deep retrofit'!$M$38,"")))&amp;IF(F90="Scenario1PBT4",'Deep retrofit'!$N$38,IF(F90="Scenario2PBT4",'Deep retrofit'!$O$38,IF(F90="Scenario3PBT4",'Deep retrofit'!$P$38,"")))&amp;IF(F90="Scenario1PBT5",'Deep retrofit'!$Q$38,IF(F90="Scenario2PBT5",'Deep retrofit'!$R$38,IF(F90="Scenario3PBT5",'Deep retrofit'!$S$38,"")))&amp;IF(F90="Scenario1PBT6",'Deep retrofit'!$T$38,IF(F90="Scenario2PBT6",'Deep retrofit'!$U$38,IF(F90="Scenario3PBT6",'Deep retrofit'!$V$38,"")))&amp;IF(F90="Scenario1PBT7",'Deep retrofit'!$W$38,IF(F90="Scenario2PBT7",'Deep retrofit'!$X$38,IF(F90="Scenario3PBT7",'Deep retrofit'!$Y$38,"")))&amp;IF(F90="Scenario1PBT8",'Deep retrofit'!$Z$38,IF(F90="Scenario2PBT8",'Deep retrofit'!$AA$38,IF(F90="Scenario3PBT8",'Deep retrofit'!$AB$38,"")))&amp;IF(F90="Scenario1PBT9",'Deep retrofit'!$AC$38,IF(F90="Scenario2PBT9",'Deep retrofit'!$AD$38,IF(F90="Scenario3PBT9",'Deep retrofit'!$AE$38,"")))&amp;IF(F90="Scenario1PBT10",'Deep retrofit'!$AF$38,IF(F90="Scenario2PBT10",'Deep retrofit'!$AG$38,IF(F90="Scenario3PBT10",'Deep retrofit'!$AH$38,"")))&amp;IF(F90="Scenario1PBT11",'Deep retrofit'!$AI$38,IF(F90="Scenario2PBT11",'Deep retrofit'!$AJ$38,IF(F90="Scenario3PBT11",'Deep retrofit'!$AK$38,"")))&amp;IF(F90="Scenario1PBT12",'Deep retrofit'!$AL$38,IF(F90="Scenario2PBT12",'Deep retrofit'!$AM$38,IF(F90="Scenario3PBT12",'Deep retrofit'!$AN$38,"")))&amp;IF(F90="Scenario1PBT13",'Deep retrofit'!$AO$38,IF(F90="Scenario2PBT13",'Deep retrofit'!$AP$38,IF(F90="Scenario3PBT13",'Deep retrofit'!$AQ$38,"")))&amp;IF(F90="Scenario1PBT14",'Deep retrofit'!$AR$38,IF(F90="Scenario2PBT14",'Deep retrofit'!$AS$38,IF(F90="Scenario3PBT14",'Deep retrofit'!$AT$38,"")))&amp;IF(F90="Scenario1PBT15",'Deep retrofit'!$AU$38,IF(F90="Scenario2PBT15",'Deep retrofit'!$AV$38,IF(F90="Scenario3PBT15",'Deep retrofit'!$AW$38,"")))</f>
        <v/>
      </c>
      <c r="V90" s="117">
        <f t="shared" si="57"/>
        <v>0</v>
      </c>
      <c r="W90" s="117" t="str">
        <f>IF(F90="Scenario1PBT1",'Deep retrofit'!$E$40,IF(F90="Scenario2PBT1",'Deep retrofit'!$F$40,IF(F90="Scenario3PBT1",'Deep retrofit'!$G$40,"")))&amp;IF(F90="Scenario1PBT2",'Deep retrofit'!$H$40,IF(F90="Scenario2PBT2",'Deep retrofit'!$I$40,IF(F90="Scenario3PBT2",'Deep retrofit'!$J$40,"")))&amp;IF(F90="Scenario1PBT3",'Deep retrofit'!$K$40,IF(F90="Scenario2PBT3",'Deep retrofit'!$L$40,IF(F90="Scenario3PBT3",'Deep retrofit'!$M$40,"")))&amp;IF(F90="Scenario1PBT4",'Deep retrofit'!$N$40,IF(F90="Scenario2PBT4",'Deep retrofit'!$O$40,IF(F90="Scenario3PBT4",'Deep retrofit'!$P$40,"")))&amp;IF(F90="Scenario1PBT5",'Deep retrofit'!$Q$40,IF(F90="Scenario2PBT5",'Deep retrofit'!$R$40,IF(F90="Scenario3PBT5",'Deep retrofit'!$S$40,"")))&amp;IF(F90="Scenario1PBT6",'Deep retrofit'!$T$40,IF(F90="Scenario2PBT6",'Deep retrofit'!$U$40,IF(F90="Scenario3PBT6",'Deep retrofit'!$V$40,"")))&amp;IF(F90="Scenario1PBT7",'Deep retrofit'!$W$40,IF(F90="Scenario2PBT7",'Deep retrofit'!$X$40,IF(F90="Scenario3PBT7",'Deep retrofit'!$Y$40,"")))&amp;IF(F90="Scenario1PBT8",'Deep retrofit'!$Z$40,IF(F90="Scenario2PBT8",'Deep retrofit'!$AA$40,IF(F90="Scenario3PBT8",'Deep retrofit'!$AB$40,"")))&amp;IF(F90="Scenario1PBT9",'Deep retrofit'!$AC$40,IF(F90="Scenario2PBT9",'Deep retrofit'!$AD$40,IF(F90="Scenario3PBT9",'Deep retrofit'!$AE$40,"")))&amp;IF(F90="Scenario1PBT10",'Deep retrofit'!$AF$40,IF(F90="Scenario2PBT10",'Deep retrofit'!$AG$40,IF(F90="Scenario3PBT10",'Deep retrofit'!$AH$40,"")))&amp;IF(F90="Scenario1PBT11",'Deep retrofit'!$AI$40,IF(F90="Scenario2PBT11",'Deep retrofit'!$AJ$40,IF(F90="Scenario3PBT11",'Deep retrofit'!$AK$40,"")))&amp;IF(F90="Scenario1PBT12",'Deep retrofit'!$AL$40,IF(F90="Scenario2PBT12",'Deep retrofit'!$AM$40,IF(F90="Scenario3PBT12",'Deep retrofit'!$AN$40,"")))&amp;IF(F90="Scenario1PBT13",'Deep retrofit'!$AO$40,IF(F90="Scenario2PBT13",'Deep retrofit'!$AP$40,IF(F90="Scenario3PBT13",'Deep retrofit'!$AQ$40,"")))&amp;IF(F90="Scenario1PBT14",'Deep retrofit'!$AR$40,IF(F90="Scenario2PBT14",'Deep retrofit'!$AS$40,IF(F90="Scenario3PBT14",'Deep retrofit'!$AT$40,"")))&amp;IF(F90="Scenario1PBT15",'Deep retrofit'!$AU$40,IF(F90="Scenario2PBT15",'Deep retrofit'!$AV$40,IF(F90="Scenario3PBT15",'Deep retrofit'!$AW$40,"")))</f>
        <v/>
      </c>
      <c r="X90" s="117">
        <f t="shared" si="58"/>
        <v>0</v>
      </c>
      <c r="Y90" s="117" t="str">
        <f>IF(F90="Scenario1PBT1",'Deep retrofit'!$E$42,IF(F90="Scenario2PBT1",'Deep retrofit'!$F$42,IF(F90="Scenario3PBT1",'Deep retrofit'!$G$42,"")))&amp;IF(F90="Scenario1PBT2",'Deep retrofit'!$H$42,IF(F90="Scenario2PBT2",'Deep retrofit'!$I$42,IF(F90="Scenario3PBT2",'Deep retrofit'!$J$42,"")))&amp;IF(F90="Scenario1PBT3",'Deep retrofit'!$K$42,IF(F90="Scenario2PBT3",'Deep retrofit'!$L$42,IF(F90="Scenario3PBT3",'Deep retrofit'!$M$42,"")))&amp;IF(F90="Scenario1PBT4",'Deep retrofit'!$N$42,IF(F90="Scenario2PBT4",'Deep retrofit'!$O$42,IF(F90="Scenario3PBT4",'Deep retrofit'!$P$42,"")))&amp;IF(F90="Scenario1PBT5",'Deep retrofit'!$Q$42,IF(F90="Scenario2PBT5",'Deep retrofit'!$R$42,IF(F90="Scenario3PBT5",'Deep retrofit'!$S$42,"")))&amp;IF(F90="Scenario1PBT6",'Deep retrofit'!$T$42,IF(F90="Scenario2PBT6",'Deep retrofit'!$U$42,IF(F90="Scenario3PBT6",'Deep retrofit'!$V$42,"")))&amp;IF(F90="Scenario1PBT7",'Deep retrofit'!$W$42,IF(F90="Scenario2PBT7",'Deep retrofit'!$X$42,IF(F90="Scenario3PBT7",'Deep retrofit'!$Y$42,"")))&amp;IF(F90="Scenario1PBT8",'Deep retrofit'!$Z$42,IF(F90="Scenario2PBT8",'Deep retrofit'!$AA$42,IF(F90="Scenario3PBT8",'Deep retrofit'!$AB$42,"")))&amp;IF(F90="Scenario1PBT9",'Deep retrofit'!$AC$42,IF(F90="Scenario2PBT9",'Deep retrofit'!$AD$42,IF(F90="Scenario3PBT9",'Deep retrofit'!$AE$42,"")))&amp;IF(F90="Scenario1PBT10",'Deep retrofit'!$AF$42,IF(F90="Scenario2PBT10",'Deep retrofit'!$AG$42,IF(F90="Scenario3PBT10",'Deep retrofit'!$AH$42,"")))&amp;IF(F90="Scenario1PBT11",'Deep retrofit'!$AI$42,IF(F90="Scenario2PBT11",'Deep retrofit'!$AJ$42,IF(F90="Scenario3PBT11",'Deep retrofit'!$AK$42,"")))&amp;IF(F90="Scenario1PBT12",'Deep retrofit'!$AL$42,IF(F90="Scenario2PBT12",'Deep retrofit'!$AM$42,IF(F90="Scenario3PBT12",'Deep retrofit'!$AN$42,"")))&amp;IF(F90="Scenario1PBT13",'Deep retrofit'!$AO$42,IF(F90="Scenario2PBT13",'Deep retrofit'!$AP$42,IF(F90="Scenario3PBT13",'Deep retrofit'!$AQ$42,"")))&amp;IF(F90="Scenario1PBT14",'Deep retrofit'!$AR$42,IF(F90="Scenario2PBT14",'Deep retrofit'!$AS$42,IF(F90="Scenario3PBT14",'Deep retrofit'!$AT$42,"")))&amp;IF(F90="Scenario1PBT15",'Deep retrofit'!$AU$42,IF(F90="Scenario2PBT15",'Deep retrofit'!$AV$42,IF(F90="Scenario3PBT15",'Deep retrofit'!$AW$42,"")))</f>
        <v/>
      </c>
      <c r="Z90" s="117">
        <f t="shared" si="59"/>
        <v>0</v>
      </c>
      <c r="AA90" s="269" t="str">
        <f>IF(F90="Scenario1PBT1",'Deep retrofit'!$E$101,IF(F90="Scenario2PBT1",'Deep retrofit'!$F$101,IF(F90="Scenario3PBT1",'Deep retrofit'!$G$101,"")))&amp;IF(F90="Scenario1PBT2",'Deep retrofit'!$H$101,IF(F90="Scenario2PBT2",'Deep retrofit'!$I$101,IF(F90="Scenario3PBT2",'Deep retrofit'!$J$101,"")))&amp;IF(F90="Scenario1PBT3",'Deep retrofit'!$K$101,IF(F90="Scenario2PBT3",'Deep retrofit'!$L$101,IF(F90="Scenario3PBT3",'Deep retrofit'!$M$101,"")))&amp;IF(F90="Scenario1PBT4",'Deep retrofit'!$N$101,IF(F90="Scenario2PBT4",'Deep retrofit'!$O$101,IF(F90="Scenario3PBT4",'Deep retrofit'!$P$101,"")))&amp;IF(F90="Scenario1PBT5",'Deep retrofit'!$Q$101,IF(F90="Scenario2PBT5",'Deep retrofit'!$R$101,IF(F90="Scenario3PBT5",'Deep retrofit'!$S$101,"")))&amp;IF(F90="Scenario1PBT6",'Deep retrofit'!$T$101,IF(F90="Scenario2PBT6",'Deep retrofit'!$U$101,IF(F90="Scenario3PBT6",'Deep retrofit'!$V$101,"")))&amp;IF(F90="Scenario1PBT7",'Deep retrofit'!$W$101,IF(F90="Scenario2PBT7",'Deep retrofit'!$X$101,IF(F90="Scenario3PBT7",'Deep retrofit'!$Y$101,"")))&amp;IF(F90="Scenario1PBT8",'Deep retrofit'!$Z$101,IF(F90="Scenario2PBT8",'Deep retrofit'!$AA$101,IF(F90="Scenario3PBT8",'Deep retrofit'!$AB$101,"")))&amp;IF(F90="Scenario1PBT9",'Deep retrofit'!$AC$101,IF(F90="Scenario2PBT9",'Deep retrofit'!$AD$101,IF(F90="Scenario3PBT9",'Deep retrofit'!$AE$101,"")))&amp;IF(F90="Scenario1PBT10",'Deep retrofit'!$AF$101,IF(F90="Scenario2PBT10",'Deep retrofit'!$AG$101,IF(F90="Scenario3PBT10",'Deep retrofit'!$AH$101,"")))&amp;IF(F90="Scenario1PBT11",'Deep retrofit'!$AI$101,IF(F90="Scenario2PBT11",'Deep retrofit'!$AJ$101,IF(F90="Scenario3PBT11",'Deep retrofit'!$AK$101,"")))&amp;IF(F90="Scenario1PBT12",'Deep retrofit'!$AL$101,IF(F90="Scenario2PBT12",'Deep retrofit'!$AM$101,IF(F90="Scenario3PBT12",'Deep retrofit'!$AN$101,"")))&amp;IF(F90="Scenario1PBT13",'Deep retrofit'!$AO$101,IF(F90="Scenario2PBT13",'Deep retrofit'!$AP$101,IF(F90="Scenario3PBT13",'Deep retrofit'!$AQ$101,"")))&amp;IF(F90="Scenario1PBT14",'Deep retrofit'!$AR$101,IF(F90="Scenario2PBT14",'Deep retrofit'!$AS$101,IF(F90="Scenario3PBT14",'Deep retrofit'!$AT$101,"")))&amp;IF(F90="Scenario1PBT15",'Deep retrofit'!$AU$101,IF(F90="Scenario2PBT15",'Deep retrofit'!$AV$101,IF(F90="Scenario3PBT15",'Deep retrofit'!$AW$101,"")))</f>
        <v/>
      </c>
      <c r="AB90" s="203">
        <f t="shared" si="60"/>
        <v>0</v>
      </c>
      <c r="AC90" s="372" t="str">
        <f t="shared" si="61"/>
        <v/>
      </c>
      <c r="AD90" s="353">
        <f>IF(AC90="",IFERROR('Projection_Base-case'!G91-G90,0),0)</f>
        <v>0</v>
      </c>
      <c r="AE90" s="350">
        <f t="shared" si="37"/>
        <v>0</v>
      </c>
      <c r="AF90" s="361">
        <f>IFERROR(100*AD90/'Projection_Base-case'!G91,0)</f>
        <v>0</v>
      </c>
      <c r="AG90" s="352">
        <f>IF(AC90="",IFERROR('Projection_Base-case'!I91-I90,0),0)</f>
        <v>0</v>
      </c>
      <c r="AH90" s="353">
        <f t="shared" si="38"/>
        <v>0</v>
      </c>
      <c r="AI90" s="361">
        <f>IFERROR(100*AG90/'Projection_Base-case'!I91,0)</f>
        <v>0</v>
      </c>
      <c r="AJ90" s="352">
        <f>IF(AC90="",IFERROR('Projection_Base-case'!K91-K90,0),0)</f>
        <v>0</v>
      </c>
      <c r="AK90" s="353">
        <f t="shared" si="39"/>
        <v>0</v>
      </c>
      <c r="AL90" s="361">
        <f>IFERROR(100*AJ90/'Projection_Base-case'!K91,0)</f>
        <v>0</v>
      </c>
      <c r="AM90" s="352">
        <f>-IF(AC90="",IFERROR('Projection_Base-case'!M91-M90,0),0)</f>
        <v>0</v>
      </c>
      <c r="AN90" s="353">
        <f t="shared" si="40"/>
        <v>0</v>
      </c>
      <c r="AO90" s="354">
        <f>IFERROR(IF('Projection_Base-case'!N91&gt;0,100*AN90/'Projection_Base-case'!N91,100*AN90/N90),0)</f>
        <v>0</v>
      </c>
      <c r="AP90" s="355">
        <f>IF(AC90="",IFERROR('Projection_Base-case'!O91-O90,0),0)</f>
        <v>0</v>
      </c>
      <c r="AQ90" s="356">
        <f t="shared" si="41"/>
        <v>0</v>
      </c>
      <c r="AR90" s="356">
        <f>IFERROR(100*AP90/'Projection_Base-case'!O91,0)</f>
        <v>0</v>
      </c>
      <c r="AS90" s="355">
        <f>IF(AC90="",IFERROR('Projection_Base-case'!Q91-Q90,0),0)</f>
        <v>0</v>
      </c>
      <c r="AT90" s="356">
        <f t="shared" si="42"/>
        <v>0</v>
      </c>
      <c r="AU90" s="356">
        <f>IFERROR(100*AS90/'Projection_Base-case'!Q91,0)</f>
        <v>0</v>
      </c>
      <c r="AV90" s="355">
        <f>IF(AC90="",IFERROR('Projection_Base-case'!S91-S90,0),0)</f>
        <v>0</v>
      </c>
      <c r="AW90" s="356">
        <f t="shared" si="43"/>
        <v>0</v>
      </c>
      <c r="AX90" s="357">
        <f>IFERROR(100*AV90/'Projection_Base-case'!S91,0)</f>
        <v>0</v>
      </c>
      <c r="AY90" s="358">
        <f>IF(AC90="",IFERROR('Projection_Base-case'!U91-U90,0),0)</f>
        <v>0</v>
      </c>
      <c r="AZ90" s="359">
        <f t="shared" si="44"/>
        <v>0</v>
      </c>
      <c r="BA90" s="359">
        <f>IFERROR(100*AY90/'Projection_Base-case'!U91,0)</f>
        <v>0</v>
      </c>
      <c r="BB90" s="358">
        <f>IF(AC90="",IFERROR('Projection_Base-case'!W91-W90,0),0)</f>
        <v>0</v>
      </c>
      <c r="BC90" s="359">
        <f t="shared" si="45"/>
        <v>0</v>
      </c>
      <c r="BD90" s="359">
        <f>IFERROR(100*BB90/'Projection_Base-case'!W91,0)</f>
        <v>0</v>
      </c>
      <c r="BE90" s="358">
        <f>IF(AC90="",IFERROR('Projection_Base-case'!Y91-Y90,0),0)</f>
        <v>0</v>
      </c>
      <c r="BF90" s="359">
        <f t="shared" si="46"/>
        <v>0</v>
      </c>
      <c r="BG90" s="359">
        <f>IFERROR(100*BE90/'Projection_Base-case'!Y91,0)</f>
        <v>0</v>
      </c>
      <c r="BH90" s="359">
        <f t="shared" si="47"/>
        <v>0</v>
      </c>
      <c r="BI90" s="360">
        <f t="shared" si="48"/>
        <v>0</v>
      </c>
    </row>
    <row r="91" spans="1:61" ht="15.6">
      <c r="A91" s="205">
        <v>87</v>
      </c>
      <c r="B91" s="347">
        <f>IF('Projection_Base-case'!B92&lt;&gt;"",'Projection_Base-case'!B92,0)</f>
        <v>0</v>
      </c>
      <c r="C91" s="347">
        <f>IF('Projection_Base-case'!C92&lt;&gt;"",'Projection_Base-case'!C92,0)</f>
        <v>0</v>
      </c>
      <c r="D91" s="347">
        <f>IF('Projection_Base-case'!D92&lt;&gt;"",'Projection_Base-case'!D92,0)</f>
        <v>0</v>
      </c>
      <c r="E91" s="346"/>
      <c r="F91" s="202" t="str">
        <f t="shared" si="49"/>
        <v>0</v>
      </c>
      <c r="G91" s="177" t="str">
        <f>IF(F91="Scenario1PBT1",'Deep retrofit'!$E$6,IF(F91="Scenario2PBT1",'Deep retrofit'!$F$6,IF(F91="Scenario3PBT1",'Deep retrofit'!$G$6,"")))&amp;IF(F91="Scenario1PBT2",'Deep retrofit'!$H$6,IF(F91="Scenario2PBT2",'Deep retrofit'!$I$6,IF(F91="Scenario3PBT2",'Deep retrofit'!$J$6,"")))&amp;IF(F91="Scenario1PBT3",'Deep retrofit'!$K$6,IF(F91="Scenario2PBT3",'Deep retrofit'!$L$6,IF(F91="Scenario3PBT3",'Deep retrofit'!$M$6,"")))&amp;IF(F91="Scenario1PBT4",'Deep retrofit'!$N$6,IF(F91="Scenario2PBT4",'Deep retrofit'!$O$6,IF(F91="Scenario3PBT4",'Deep retrofit'!$P$6,"")))&amp;IF(F91="Scenario1PBT5",'Deep retrofit'!$Q$6,IF(F91="Scenario2PBT5",'Deep retrofit'!$R$6,IF(F91="Scenario3PBT5",'Deep retrofit'!$S$6,"")))&amp;IF(F91="Scenario1PBT6",'Deep retrofit'!$T$6,IF(F91="Scenario2PBT6",'Deep retrofit'!$U$6,IF(F91="Scenario3PBT6",'Deep retrofit'!$V$6,"")))&amp;IF(F91="Scenario1PBT7",'Deep retrofit'!$W$6,IF(F91="Scenario2PBT7",'Deep retrofit'!$X$6,IF(F91="Scenario3PBT7",'Deep retrofit'!$Y$6,"")))&amp;IF(F91="Scenario1PBT8",'Deep retrofit'!$Z$6,IF(F91="Scenario2PBT8",'Deep retrofit'!$AA$6,IF(F91="Scenario3PBT8",'Deep retrofit'!$AB$6,"")))&amp;IF(F91="Scenario1PBT9",'Deep retrofit'!$AC$6,IF(F91="Scenario2PBT9",'Deep retrofit'!$AD$6,IF(F91="Scenario3PBT9",'Deep retrofit'!$AE$6,"")))&amp;IF(F91="Scenario1PBT10",'Deep retrofit'!$AF$6,IF(F91="Scenario2PBT10",'Deep retrofit'!$AG$6,IF(F91="Scenario3PBT10",'Deep retrofit'!$AH$6,"")))&amp;IF(F91="Scenario1PBT11",'Deep retrofit'!$AI$6,IF(F91="Scenario2PBT11",'Deep retrofit'!$AJ$6,IF(F91="Scenario3PBT11",'Deep retrofit'!$AK$6,"")))&amp;IF(F91="Scenario1PBT12",'Deep retrofit'!$AL$6,IF(F91="Scenario2PBT12",'Deep retrofit'!$AM$6,IF(F91="Scenario3PBT12",'Deep retrofit'!$AN$6,"")))&amp;IF(F91="Scenario1PBT13",'Deep retrofit'!$AO$6,IF(F91="Scenario2PBT13",'Deep retrofit'!$AP$6,IF(F91="Scenario3PBT13",'Deep retrofit'!$AQ$6,"")))&amp;IF(F91="Scenario1PBT14",'Deep retrofit'!$AR$6,IF(F91="Scenario2PBT14",'Deep retrofit'!$AS$6,IF(F91="Scenario3PBT14",'Deep retrofit'!$AT$6,"")))&amp;IF(F91="Scenario1PBT15",'Deep retrofit'!$AU$6,IF(F91="Scenario2PBT15",'Deep retrofit'!$AV$6,IF(F91="Scenario3PBT15",'Deep retrofit'!$AW$6,"")))</f>
        <v/>
      </c>
      <c r="H91" s="117">
        <f t="shared" si="50"/>
        <v>0</v>
      </c>
      <c r="I91" s="178" t="str">
        <f>IF(F91="Scenario1PBT1",'Deep retrofit'!$E$16,IF(F91="Scenario2PBT1",'Deep retrofit'!$F$16,IF(F91="Scenario3PBT1",'Deep retrofit'!$G$16,"")))&amp;IF(F91="Scenario1PBT2",'Deep retrofit'!$H$16,IF(F91="Scenario2PBT2",'Deep retrofit'!$I$16,IF(F91="Scenario3PBT2",'Deep retrofit'!$J$16,"")))&amp;IF(F91="Scenario1PBT3",'Deep retrofit'!$K$16,IF(F91="Scenario2PBT3",'Deep retrofit'!$L$16,IF(F91="Scenario3PBT3",'Deep retrofit'!$M$16,"")))&amp;IF(F91="Scenario1PBT4",'Deep retrofit'!$N$16,IF(F91="Scenario2PBT4",'Deep retrofit'!$O$16,IF(F91="Scenario3PBT4",'Deep retrofit'!$P$16,"")))&amp;IF(F91="Scenario1PBT5",'Deep retrofit'!$Q$16,IF(F91="Scenario2PBT5",'Deep retrofit'!$R$16,IF(F91="Scenario3PBT5",'Deep retrofit'!$S$16,"")))&amp;IF(F91="Scenario1PBT6",'Deep retrofit'!$T$16,IF(F91="Scenario2PBT6",'Deep retrofit'!$U$16,IF(F91="Scenario3PBT6",'Deep retrofit'!$V$16,"")))&amp;IF(F91="Scenario1PBT7",'Deep retrofit'!$W$16,IF(F91="Scenario2PBT7",'Deep retrofit'!$X$16,IF(F91="Scenario3PBT7",'Deep retrofit'!$Y$16,"")))&amp;IF(F91="Scenario1PBT8",'Deep retrofit'!$Z$16,IF(F91="Scenario2PBT8",'Deep retrofit'!$AA$16,IF(F91="Scenario3PBT8",'Deep retrofit'!$AB$16,"")))&amp;IF(F91="Scenario1PBT9",'Deep retrofit'!$AC$16,IF(F91="Scenario2PBT9",'Deep retrofit'!$AD$16,IF(F91="Scenario3PBT9",'Deep retrofit'!$AE$16,"")))&amp;IF(F91="Scenario1PBT10",'Deep retrofit'!$AF$16,IF(F91="Scenario2PBT10",'Deep retrofit'!$AG$16,IF(F91="Scenario3PBT10",'Deep retrofit'!$AH$16,"")))&amp;IF(F91="Scenario1PBT11",'Deep retrofit'!$AI$16,IF(F91="Scenario2PBT11",'Deep retrofit'!$AJ$16,IF(F91="Scenario3PBT11",'Deep retrofit'!$AK$16,"")))&amp;IF(F91="Scenario1PBT12",'Deep retrofit'!$AL$16,IF(F91="Scenario2PBT12",'Deep retrofit'!$AM$16,IF(F91="Scenario3PBT12",'Deep retrofit'!$AN$16,"")))&amp;IF(F91="Scenario1PBT13",'Deep retrofit'!$AO$16,IF(F91="Scenario2PBT13",'Deep retrofit'!$AP$16,IF(F91="Scenario3PBT13",'Deep retrofit'!$AQ$16,"")))&amp;IF(F91="Scenario1PBT14",'Deep retrofit'!$AR$16,IF(F91="Scenario2PBT14",'Deep retrofit'!$AS$16,IF(F91="Scenario3PBT14",'Deep retrofit'!$AT$16,"")))&amp;IF(F91="Scenario1PBT15",'Deep retrofit'!$AU$16,IF(F91="Scenario2PBT15",'Deep retrofit'!$AV$16,IF(F91="Scenario3PBT15",'Deep retrofit'!$AW$16,"")))</f>
        <v/>
      </c>
      <c r="J91" s="117">
        <f t="shared" si="51"/>
        <v>0</v>
      </c>
      <c r="K91" s="117" t="str">
        <f>IF(F91="Scenario1PBT1",'Deep retrofit'!$E$18,IF(F91="Scenario2PBT1",'Deep retrofit'!$F$18,IF(F91="Scenario3PBT1",'Deep retrofit'!$G$18,"")))&amp;IF(F91="Scenario1PBT2",'Deep retrofit'!$H$18,IF(F91="Scenario2PBT2",'Deep retrofit'!$I$18,IF(F91="Scenario3PBT2",'Deep retrofit'!$J$18,"")))&amp;IF(F91="Scenario1PBT3",'Deep retrofit'!$K$18,IF(F91="Scenario2PBT3",'Deep retrofit'!$L$18,IF(F91="Scenario3PBT3",'Deep retrofit'!$M$18,"")))&amp;IF(F91="Scenario1PBT4",'Deep retrofit'!$N$18,IF(F91="Scenario2PBT4",'Deep retrofit'!$O$18,IF(F91="Scenario3PBT4",'Deep retrofit'!$P$18,"")))&amp;IF(F91="Scenario1PBT5",'Deep retrofit'!$Q$18,IF(F91="Scenario2PBT5",'Deep retrofit'!$R$18,IF(F91="Scenario3PBT5",'Deep retrofit'!$S$18,"")))&amp;IF(F91="Scenario1PBT6",'Deep retrofit'!$T$18,IF(F91="Scenario2PBT6",'Deep retrofit'!$U$18,IF(F91="Scenario3PBT6",'Deep retrofit'!$V$18,"")))&amp;IF(F91="Scenario1PBT7",'Deep retrofit'!$W$18,IF(F91="Scenario2PBT7",'Deep retrofit'!$X$18,IF(F91="Scenario3PBT7",'Deep retrofit'!$Y$18,"")))&amp;IF(F91="Scenario1PBT8",'Deep retrofit'!$Z$18,IF(F91="Scenario2PBT8",'Deep retrofit'!$AA$18,IF(F91="Scenario3PBT8",'Deep retrofit'!$AB$18,"")))&amp;IF(F91="Scenario1PBT9",'Deep retrofit'!$AC$18,IF(F91="Scenario2PBT9",'Deep retrofit'!$AD$18,IF(F91="Scenario3PBT9",'Deep retrofit'!$AE$18,"")))&amp;IF(F91="Scenario1PBT10",'Deep retrofit'!$AF$18,IF(F91="Scenario2PBT10",'Deep retrofit'!$AG$18,IF(F91="Scenario3PBT10",'Deep retrofit'!$AH$18,"")))&amp;IF(F91="Scenario1PBT11",'Deep retrofit'!$AI$18,IF(F91="Scenario2PBT11",'Deep retrofit'!$AJ$18,IF(F91="Scenario3PBT11",'Deep retrofit'!$AK$18,"")))&amp;IF(F91="Scenario1PBT12",'Deep retrofit'!$AL$18,IF(F91="Scenario2PBT12",'Deep retrofit'!$AM$18,IF(F91="Scenario3PBT12",'Deep retrofit'!$AN$18,"")))&amp;IF(F91="Scenario1PBT13",'Deep retrofit'!$AO$18,IF(F91="Scenario2PBT13",'Deep retrofit'!$AP$18,IF(F91="Scenario3PBT13",'Deep retrofit'!$AQ$18,"")))&amp;IF(F91="Scenario1PBT14",'Deep retrofit'!$AR$18,IF(F91="Scenario2PBT14",'Deep retrofit'!$AS$18,IF(F91="Scenario3PBT14",'Deep retrofit'!$AT$18,"")))&amp;IF(F91="Scenario1PBT15",'Deep retrofit'!$AU$18,IF(F91="Scenario2PBT15",'Deep retrofit'!$AV$18,IF(F91="Scenario3PBT15",'Deep retrofit'!$AW$18,"")))</f>
        <v/>
      </c>
      <c r="L91" s="117">
        <f t="shared" si="52"/>
        <v>0</v>
      </c>
      <c r="M91" s="117" t="str">
        <f>IF(F91="Scenario1PBT1",'Deep retrofit'!$E$20,IF(F91="Scenario2PBT1",'Deep retrofit'!$F$20,IF(F91="Scenario3PBT1",'Deep retrofit'!$G$20,"")))&amp;IF(F91="Scenario1PBT2",'Deep retrofit'!$H$20,IF(F91="Scenario2PBT2",'Deep retrofit'!$I$20,IF(F91="Scenario3PBT2",'Deep retrofit'!$J$20,"")))&amp;IF(F91="Scenario1PBT3",'Deep retrofit'!$K$20,IF(F91="Scenario2PBT3",'Deep retrofit'!$L$20,IF(F91="Scenario3PBT3",'Deep retrofit'!$M$20,"")))&amp;IF(F91="Scenario1PBT4",'Deep retrofit'!$N$20,IF(F91="Scenario2PBT4",'Deep retrofit'!$O$20,IF(F91="Scenario3PBT4",'Deep retrofit'!$P$20,"")))&amp;IF(F91="Scenario1PBT5",'Deep retrofit'!$Q$20,IF(F91="Scenario2PBT5",'Deep retrofit'!$R$20,IF(F91="Scenario3PBT5",'Deep retrofit'!$S$20,"")))&amp;IF(F91="Scenario1PBT6",'Deep retrofit'!$T$20,IF(F91="Scenario2PBT6",'Deep retrofit'!$U$20,IF(F91="Scenario3PBT6",'Deep retrofit'!$V$20,"")))&amp;IF(F91="Scenario1PBT7",'Deep retrofit'!$W$20,IF(F91="Scenario2PBT7",'Deep retrofit'!$X$20,IF(F91="Scenario3PBT7",'Deep retrofit'!$Y$20,"")))&amp;IF(F91="Scenario1PBT8",'Deep retrofit'!$Z$20,IF(F91="Scenario2PBT8",'Deep retrofit'!$AA$20,IF(F91="Scenario3PBT8",'Deep retrofit'!$AB$20,"")))&amp;IF(F91="Scenario1PBT9",'Deep retrofit'!$AC$20,IF(F91="Scenario2PBT9",'Deep retrofit'!$AD$20,IF(F91="Scenario3PBT9",'Deep retrofit'!$AE$20,"")))&amp;IF(F91="Scenario1PBT10",'Deep retrofit'!$AF$20,IF(F91="Scenario2PBT10",'Deep retrofit'!$AG$20,IF(F91="Scenario3PBT10",'Deep retrofit'!$AH$20,"")))&amp;IF(F91="Scenario1PBT11",'Deep retrofit'!$AI$20,IF(F91="Scenario2PBT11",'Deep retrofit'!$AJ$20,IF(F91="Scenario3PBT11",'Deep retrofit'!$AK$20,"")))&amp;IF(F91="Scenario1PBT12",'Deep retrofit'!$AL$20,IF(F91="Scenario2PBT12",'Deep retrofit'!$AM$20,IF(F91="Scenario3PBT12",'Deep retrofit'!$AN$20,"")))&amp;IF(F91="Scenario1PBT13",'Deep retrofit'!$AO$20,IF(F91="Scenario2PBT13",'Deep retrofit'!$AP$20,IF(F91="Scenario3PBT13",'Deep retrofit'!$AQ$20,"")))&amp;IF(F91="Scenario1PBT14",'Deep retrofit'!$AR$20,IF(F91="Scenario2PBT14",'Deep retrofit'!$AS$20,IF(F91="Scenario3PBT14",'Deep retrofit'!$AT$20,"")))&amp;IF(F91="Scenario1PBT15",'Deep retrofit'!$AU$20,IF(F91="Scenario2PBT15",'Deep retrofit'!$AV$20,IF(F91="Scenario3PBT15",'Deep retrofit'!$AW$20,"")))</f>
        <v/>
      </c>
      <c r="N91" s="118">
        <f t="shared" si="53"/>
        <v>0</v>
      </c>
      <c r="O91" s="206" t="str">
        <f>IF(F91="Scenario1PBT1",'Deep retrofit'!$E$23,IF(F91="Scenario2PBT1",'Deep retrofit'!$F$23,IF(F91="Scenario3PBT1",'Deep retrofit'!$G$23,"")))&amp;IF(F91="Scenario1PBT2",'Deep retrofit'!$H$23,IF(F91="Scenario2PBT2",'Deep retrofit'!$I$23,IF(F91="Scenario3PBT2",'Deep retrofit'!$J$23,"")))&amp;IF(F91="Scenario1PBT3",'Deep retrofit'!$K$23,IF(F91="Scenario2PBT3",'Deep retrofit'!$L$23,IF(F91="Scenario3PBT3",'Deep retrofit'!$M$23,"")))&amp;IF(F91="Scenario1PBT4",'Deep retrofit'!$N$23,IF(F91="Scenario2PBT4",'Deep retrofit'!$O$23,IF(F91="Scenario3PBT4",'Deep retrofit'!$P$23,"")))&amp;IF(F91="Scenario1PBT5",'Deep retrofit'!$Q$23,IF(F91="Scenario2PBT5",'Deep retrofit'!$R$23,IF(F91="Scenario3PBT5",'Deep retrofit'!$S$23,"")))&amp;IF(F91="Scenario1PBT6",'Deep retrofit'!$T$23,IF(F91="Scenario2PBT6",'Deep retrofit'!$U$23,IF(F91="Scenario3PBT6",'Deep retrofit'!$V$23,"")))&amp;IF(F91="Scenario1PBT7",'Deep retrofit'!$W$23,IF(F91="Scenario2PBT7",'Deep retrofit'!$X$23,IF(F91="Scenario3PBT7",'Deep retrofit'!$Y$23,"")))&amp;IF(F91="Scenario1PBT8",'Deep retrofit'!$Z$23,IF(F91="Scenario2PBT8",'Deep retrofit'!$AA$23,IF(F91="Scenario3PBT8",'Deep retrofit'!$AB$23,"")))&amp;IF(F91="Scenario1PBT9",'Deep retrofit'!$AC$23,IF(F91="Scenario2PBT9",'Deep retrofit'!$AD$23,IF(F91="Scenario3PBT9",'Deep retrofit'!$AE$23,"")))&amp;IF(F91="Scenario1PBT10",'Deep retrofit'!$AF$23,IF(F91="Scenario2PBT10",'Deep retrofit'!$AG$23,IF(F91="Scenario3PBT10",'Deep retrofit'!$AH$23,"")))&amp;IF(F91="Scenario1PBT11",'Deep retrofit'!$AI$23,IF(F91="Scenario2PBT11",'Deep retrofit'!$AJ$23,IF(F91="Scenario3PBT11",'Deep retrofit'!$AK$23,"")))&amp;IF(F91="Scenario1PBT12",'Deep retrofit'!$AL$23,IF(F91="Scenario2PBT12",'Deep retrofit'!$AM$23,IF(F91="Scenario3PBT12",'Deep retrofit'!$AN$23,"")))&amp;IF(F91="Scenario1PBT13",'Deep retrofit'!$AO$23,IF(F91="Scenario2PBT13",'Deep retrofit'!$AP$23,IF(F91="Scenario3PBT13",'Deep retrofit'!$AQ$23,"")))&amp;IF(F91="Scenario1PBT14",'Deep retrofit'!$AR$23,IF(F91="Scenario2PBT14",'Deep retrofit'!$AS$23,IF(F91="Scenario3PBT14",'Deep retrofit'!$AT$23,"")))&amp;IF(F91="Scenario1PBT15",'Deep retrofit'!$AU$23,IF(F91="Scenario2PBT15",'Deep retrofit'!$AV$23,IF(F91="Scenario3PBT15",'Deep retrofit'!$AW$23,"")))</f>
        <v/>
      </c>
      <c r="P91" s="117">
        <f t="shared" si="54"/>
        <v>0</v>
      </c>
      <c r="Q91" s="117" t="str">
        <f>IF(F91="Scenario1PBT1",'Deep retrofit'!$E$25,IF(F91="Scenario2PBT1",'Deep retrofit'!$F$25,IF(F91="Scenario3PBT1",'Deep retrofit'!$G$25,"")))&amp;IF(F91="Scenario1PBT2",'Deep retrofit'!$H$25,IF(F91="Scenario2PBT2",'Deep retrofit'!$I$25,IF(F91="Scenario3PBT2",'Deep retrofit'!$J$25,"")))&amp;IF(F91="Scenario1PBT3",'Deep retrofit'!$K$25,IF(F91="Scenario2PBT3",'Deep retrofit'!$L$25,IF(F91="Scenario3PBT3",'Deep retrofit'!$M$25,"")))&amp;IF(F91="Scenario1PBT4",'Deep retrofit'!$N$25,IF(F91="Scenario2PBT4",'Deep retrofit'!$O$25,IF(F91="Scenario3PBT4",'Deep retrofit'!$P$25,"")))&amp;IF(F91="Scenario1PBT5",'Deep retrofit'!$Q$25,IF(F91="Scenario2PBT5",'Deep retrofit'!$R$25,IF(F91="Scenario3PBT5",'Deep retrofit'!$S$25,"")))&amp;IF(F91="Scenario1PBT6",'Deep retrofit'!$T$25,IF(F91="Scenario2PBT6",'Deep retrofit'!$U$25,IF(F91="Scenario3PBT6",'Deep retrofit'!$V$25,"")))&amp;IF(F91="Scenario1PBT7",'Deep retrofit'!$W$25,IF(F91="Scenario2PBT7",'Deep retrofit'!$X$25,IF(F91="Scenario3PBT7",'Deep retrofit'!$Y$25,"")))&amp;IF(F91="Scenario1PBT8",'Deep retrofit'!$Z$25,IF(F91="Scenario2PBT8",'Deep retrofit'!$AA$25,IF(F91="Scenario3PBT8",'Deep retrofit'!$AB$25,"")))&amp;IF(F91="Scenario1PBT9",'Deep retrofit'!$AC$25,IF(F91="Scenario2PBT9",'Deep retrofit'!$AD$25,IF(F91="Scenario3PBT9",'Deep retrofit'!$AE$25,"")))&amp;IF(F91="Scenario1PBT10",'Deep retrofit'!$AF$25,IF(F91="Scenario2PBT10",'Deep retrofit'!$AG$25,IF(F91="Scenario3PBT10",'Deep retrofit'!$AH$25,"")))&amp;IF(F91="Scenario1PBT11",'Deep retrofit'!$AI$25,IF(F91="Scenario2PBT11",'Deep retrofit'!$AJ$25,IF(F91="Scenario3PBT11",'Deep retrofit'!$AK$25,"")))&amp;IF(F91="Scenario1PBT12",'Deep retrofit'!$AL$25,IF(F91="Scenario2PBT12",'Deep retrofit'!$AM$25,IF(F91="Scenario3PBT12",'Deep retrofit'!$AN$25,"")))&amp;IF(F91="Scenario1PBT13",'Deep retrofit'!$AO$25,IF(F91="Scenario2PBT13",'Deep retrofit'!$AP$25,IF(F91="Scenario3PBT13",'Deep retrofit'!$AQ$25,"")))&amp;IF(F91="Scenario1PBT14",'Deep retrofit'!$AR$25,IF(F91="Scenario2PBT14",'Deep retrofit'!$AS$25,IF(F91="Scenario3PBT14",'Deep retrofit'!$AT$25,"")))&amp;IF(F91="Scenario1PBT15",'Deep retrofit'!$AU$25,IF(F91="Scenario2PBT15",'Deep retrofit'!$AV$25,IF(F91="Scenario3PBT15",'Deep retrofit'!$AW$25,"")))</f>
        <v/>
      </c>
      <c r="R91" s="117">
        <f t="shared" si="55"/>
        <v>0</v>
      </c>
      <c r="S91" s="117" t="str">
        <f>IF(F91="Scenario1PBT1",'Deep retrofit'!$E$27,IF(F91="Scenario2PBT1",'Deep retrofit'!$F$27,IF(F91="Scenario3PBT1",'Deep retrofit'!$G$27,"")))&amp;IF(F91="Scenario1PBT2",'Deep retrofit'!$H$27,IF(F91="Scenario2PBT2",'Deep retrofit'!$I$27,IF(F91="Scenario3PBT2",'Deep retrofit'!$J$27,"")))&amp;IF(F91="Scenario1PBT3",'Deep retrofit'!$K$27,IF(F91="Scenario2PBT3",'Deep retrofit'!$L$27,IF(F91="Scenario3PBT3",'Deep retrofit'!$M$27,"")))&amp;IF(F91="Scenario1PBT4",'Deep retrofit'!$N$27,IF(F91="Scenario2PBT4",'Deep retrofit'!$O$27,IF(F91="Scenario3PBT4",'Deep retrofit'!$P$27,"")))&amp;IF(F91="Scenario1PBT5",'Deep retrofit'!$Q$27,IF(F91="Scenario2PBT5",'Deep retrofit'!$R$27,IF(F91="Scenario3PBT5",'Deep retrofit'!$S$27,"")))&amp;IF(F91="Scenario1PBT6",'Deep retrofit'!$T$27,IF(F91="Scenario2PBT6",'Deep retrofit'!$U$27,IF(F91="Scenario3PBT6",'Deep retrofit'!$V$27,"")))&amp;IF(F91="Scenario1PBT7",'Deep retrofit'!$W$27,IF(F91="Scenario2PBT7",'Deep retrofit'!$X$27,IF(F91="Scenario3PBT7",'Deep retrofit'!$Y$27,"")))&amp;IF(F91="Scenario1PBT8",'Deep retrofit'!$Z$27,IF(F91="Scenario2PBT8",'Deep retrofit'!$AA$27,IF(F91="Scenario3PBT8",'Deep retrofit'!$AB$27,"")))&amp;IF(F91="Scenario1PBT9",'Deep retrofit'!$AC$27,IF(F91="Scenario2PBT9",'Deep retrofit'!$AD$27,IF(F91="Scenario3PBT9",'Deep retrofit'!$AE$27,"")))&amp;IF(F91="Scenario1PBT10",'Deep retrofit'!$AF$27,IF(F91="Scenario2PBT10",'Deep retrofit'!$AG$27,IF(F91="Scenario3PBT10",'Deep retrofit'!$AH$27,"")))&amp;IF(F91="Scenario1PBT11",'Deep retrofit'!$AI$27,IF(F91="Scenario2PBT11",'Deep retrofit'!$AJ$27,IF(F91="Scenario3PBT11",'Deep retrofit'!$AK$27,"")))&amp;IF(F91="Scenario1PBT12",'Deep retrofit'!$AL$27,IF(F91="Scenario2PBT12",'Deep retrofit'!$AM$27,IF(F91="Scenario3PBT12",'Deep retrofit'!$AN$27,"")))&amp;IF(F91="Scenario1PBT13",'Deep retrofit'!$AO$27,IF(F91="Scenario2PBT13",'Deep retrofit'!$AP$27,IF(F91="Scenario3PBT13",'Deep retrofit'!$AQ$27,"")))&amp;IF(F91="Scenario1PBT14",'Deep retrofit'!$AR$27,IF(F91="Scenario2PBT14",'Deep retrofit'!$AS$27,IF(F91="Scenario3PBT14",'Deep retrofit'!$AT$27,"")))&amp;IF(F91="Scenario1PBT15",'Deep retrofit'!$AU$27,IF(F91="Scenario2PBT15",'Deep retrofit'!$AV$27,IF(F91="Scenario3PBT15",'Deep retrofit'!$AW$27,"")))</f>
        <v/>
      </c>
      <c r="T91" s="207">
        <f t="shared" si="56"/>
        <v>0</v>
      </c>
      <c r="U91" s="206" t="str">
        <f>IF(F91="Scenario1PBT1",'Deep retrofit'!$E$38,IF(F91="Scenario2PBT1",'Deep retrofit'!$F$38,IF(F91="Scenario3PBT1",'Deep retrofit'!$G$38,"")))&amp;IF(F91="Scenario1PBT2",'Deep retrofit'!$H$38,IF(F91="Scenario2PBT2",'Deep retrofit'!$I$38,IF(F91="Scenario3PBT2",'Deep retrofit'!$J$38,"")))&amp;IF(F91="Scenario1PBT3",'Deep retrofit'!$K$38,IF(F91="Scenario2PBT3",'Deep retrofit'!$L$38,IF(F91="Scenario3PBT3",'Deep retrofit'!$M$38,"")))&amp;IF(F91="Scenario1PBT4",'Deep retrofit'!$N$38,IF(F91="Scenario2PBT4",'Deep retrofit'!$O$38,IF(F91="Scenario3PBT4",'Deep retrofit'!$P$38,"")))&amp;IF(F91="Scenario1PBT5",'Deep retrofit'!$Q$38,IF(F91="Scenario2PBT5",'Deep retrofit'!$R$38,IF(F91="Scenario3PBT5",'Deep retrofit'!$S$38,"")))&amp;IF(F91="Scenario1PBT6",'Deep retrofit'!$T$38,IF(F91="Scenario2PBT6",'Deep retrofit'!$U$38,IF(F91="Scenario3PBT6",'Deep retrofit'!$V$38,"")))&amp;IF(F91="Scenario1PBT7",'Deep retrofit'!$W$38,IF(F91="Scenario2PBT7",'Deep retrofit'!$X$38,IF(F91="Scenario3PBT7",'Deep retrofit'!$Y$38,"")))&amp;IF(F91="Scenario1PBT8",'Deep retrofit'!$Z$38,IF(F91="Scenario2PBT8",'Deep retrofit'!$AA$38,IF(F91="Scenario3PBT8",'Deep retrofit'!$AB$38,"")))&amp;IF(F91="Scenario1PBT9",'Deep retrofit'!$AC$38,IF(F91="Scenario2PBT9",'Deep retrofit'!$AD$38,IF(F91="Scenario3PBT9",'Deep retrofit'!$AE$38,"")))&amp;IF(F91="Scenario1PBT10",'Deep retrofit'!$AF$38,IF(F91="Scenario2PBT10",'Deep retrofit'!$AG$38,IF(F91="Scenario3PBT10",'Deep retrofit'!$AH$38,"")))&amp;IF(F91="Scenario1PBT11",'Deep retrofit'!$AI$38,IF(F91="Scenario2PBT11",'Deep retrofit'!$AJ$38,IF(F91="Scenario3PBT11",'Deep retrofit'!$AK$38,"")))&amp;IF(F91="Scenario1PBT12",'Deep retrofit'!$AL$38,IF(F91="Scenario2PBT12",'Deep retrofit'!$AM$38,IF(F91="Scenario3PBT12",'Deep retrofit'!$AN$38,"")))&amp;IF(F91="Scenario1PBT13",'Deep retrofit'!$AO$38,IF(F91="Scenario2PBT13",'Deep retrofit'!$AP$38,IF(F91="Scenario3PBT13",'Deep retrofit'!$AQ$38,"")))&amp;IF(F91="Scenario1PBT14",'Deep retrofit'!$AR$38,IF(F91="Scenario2PBT14",'Deep retrofit'!$AS$38,IF(F91="Scenario3PBT14",'Deep retrofit'!$AT$38,"")))&amp;IF(F91="Scenario1PBT15",'Deep retrofit'!$AU$38,IF(F91="Scenario2PBT15",'Deep retrofit'!$AV$38,IF(F91="Scenario3PBT15",'Deep retrofit'!$AW$38,"")))</f>
        <v/>
      </c>
      <c r="V91" s="117">
        <f t="shared" si="57"/>
        <v>0</v>
      </c>
      <c r="W91" s="117" t="str">
        <f>IF(F91="Scenario1PBT1",'Deep retrofit'!$E$40,IF(F91="Scenario2PBT1",'Deep retrofit'!$F$40,IF(F91="Scenario3PBT1",'Deep retrofit'!$G$40,"")))&amp;IF(F91="Scenario1PBT2",'Deep retrofit'!$H$40,IF(F91="Scenario2PBT2",'Deep retrofit'!$I$40,IF(F91="Scenario3PBT2",'Deep retrofit'!$J$40,"")))&amp;IF(F91="Scenario1PBT3",'Deep retrofit'!$K$40,IF(F91="Scenario2PBT3",'Deep retrofit'!$L$40,IF(F91="Scenario3PBT3",'Deep retrofit'!$M$40,"")))&amp;IF(F91="Scenario1PBT4",'Deep retrofit'!$N$40,IF(F91="Scenario2PBT4",'Deep retrofit'!$O$40,IF(F91="Scenario3PBT4",'Deep retrofit'!$P$40,"")))&amp;IF(F91="Scenario1PBT5",'Deep retrofit'!$Q$40,IF(F91="Scenario2PBT5",'Deep retrofit'!$R$40,IF(F91="Scenario3PBT5",'Deep retrofit'!$S$40,"")))&amp;IF(F91="Scenario1PBT6",'Deep retrofit'!$T$40,IF(F91="Scenario2PBT6",'Deep retrofit'!$U$40,IF(F91="Scenario3PBT6",'Deep retrofit'!$V$40,"")))&amp;IF(F91="Scenario1PBT7",'Deep retrofit'!$W$40,IF(F91="Scenario2PBT7",'Deep retrofit'!$X$40,IF(F91="Scenario3PBT7",'Deep retrofit'!$Y$40,"")))&amp;IF(F91="Scenario1PBT8",'Deep retrofit'!$Z$40,IF(F91="Scenario2PBT8",'Deep retrofit'!$AA$40,IF(F91="Scenario3PBT8",'Deep retrofit'!$AB$40,"")))&amp;IF(F91="Scenario1PBT9",'Deep retrofit'!$AC$40,IF(F91="Scenario2PBT9",'Deep retrofit'!$AD$40,IF(F91="Scenario3PBT9",'Deep retrofit'!$AE$40,"")))&amp;IF(F91="Scenario1PBT10",'Deep retrofit'!$AF$40,IF(F91="Scenario2PBT10",'Deep retrofit'!$AG$40,IF(F91="Scenario3PBT10",'Deep retrofit'!$AH$40,"")))&amp;IF(F91="Scenario1PBT11",'Deep retrofit'!$AI$40,IF(F91="Scenario2PBT11",'Deep retrofit'!$AJ$40,IF(F91="Scenario3PBT11",'Deep retrofit'!$AK$40,"")))&amp;IF(F91="Scenario1PBT12",'Deep retrofit'!$AL$40,IF(F91="Scenario2PBT12",'Deep retrofit'!$AM$40,IF(F91="Scenario3PBT12",'Deep retrofit'!$AN$40,"")))&amp;IF(F91="Scenario1PBT13",'Deep retrofit'!$AO$40,IF(F91="Scenario2PBT13",'Deep retrofit'!$AP$40,IF(F91="Scenario3PBT13",'Deep retrofit'!$AQ$40,"")))&amp;IF(F91="Scenario1PBT14",'Deep retrofit'!$AR$40,IF(F91="Scenario2PBT14",'Deep retrofit'!$AS$40,IF(F91="Scenario3PBT14",'Deep retrofit'!$AT$40,"")))&amp;IF(F91="Scenario1PBT15",'Deep retrofit'!$AU$40,IF(F91="Scenario2PBT15",'Deep retrofit'!$AV$40,IF(F91="Scenario3PBT15",'Deep retrofit'!$AW$40,"")))</f>
        <v/>
      </c>
      <c r="X91" s="117">
        <f t="shared" si="58"/>
        <v>0</v>
      </c>
      <c r="Y91" s="117" t="str">
        <f>IF(F91="Scenario1PBT1",'Deep retrofit'!$E$42,IF(F91="Scenario2PBT1",'Deep retrofit'!$F$42,IF(F91="Scenario3PBT1",'Deep retrofit'!$G$42,"")))&amp;IF(F91="Scenario1PBT2",'Deep retrofit'!$H$42,IF(F91="Scenario2PBT2",'Deep retrofit'!$I$42,IF(F91="Scenario3PBT2",'Deep retrofit'!$J$42,"")))&amp;IF(F91="Scenario1PBT3",'Deep retrofit'!$K$42,IF(F91="Scenario2PBT3",'Deep retrofit'!$L$42,IF(F91="Scenario3PBT3",'Deep retrofit'!$M$42,"")))&amp;IF(F91="Scenario1PBT4",'Deep retrofit'!$N$42,IF(F91="Scenario2PBT4",'Deep retrofit'!$O$42,IF(F91="Scenario3PBT4",'Deep retrofit'!$P$42,"")))&amp;IF(F91="Scenario1PBT5",'Deep retrofit'!$Q$42,IF(F91="Scenario2PBT5",'Deep retrofit'!$R$42,IF(F91="Scenario3PBT5",'Deep retrofit'!$S$42,"")))&amp;IF(F91="Scenario1PBT6",'Deep retrofit'!$T$42,IF(F91="Scenario2PBT6",'Deep retrofit'!$U$42,IF(F91="Scenario3PBT6",'Deep retrofit'!$V$42,"")))&amp;IF(F91="Scenario1PBT7",'Deep retrofit'!$W$42,IF(F91="Scenario2PBT7",'Deep retrofit'!$X$42,IF(F91="Scenario3PBT7",'Deep retrofit'!$Y$42,"")))&amp;IF(F91="Scenario1PBT8",'Deep retrofit'!$Z$42,IF(F91="Scenario2PBT8",'Deep retrofit'!$AA$42,IF(F91="Scenario3PBT8",'Deep retrofit'!$AB$42,"")))&amp;IF(F91="Scenario1PBT9",'Deep retrofit'!$AC$42,IF(F91="Scenario2PBT9",'Deep retrofit'!$AD$42,IF(F91="Scenario3PBT9",'Deep retrofit'!$AE$42,"")))&amp;IF(F91="Scenario1PBT10",'Deep retrofit'!$AF$42,IF(F91="Scenario2PBT10",'Deep retrofit'!$AG$42,IF(F91="Scenario3PBT10",'Deep retrofit'!$AH$42,"")))&amp;IF(F91="Scenario1PBT11",'Deep retrofit'!$AI$42,IF(F91="Scenario2PBT11",'Deep retrofit'!$AJ$42,IF(F91="Scenario3PBT11",'Deep retrofit'!$AK$42,"")))&amp;IF(F91="Scenario1PBT12",'Deep retrofit'!$AL$42,IF(F91="Scenario2PBT12",'Deep retrofit'!$AM$42,IF(F91="Scenario3PBT12",'Deep retrofit'!$AN$42,"")))&amp;IF(F91="Scenario1PBT13",'Deep retrofit'!$AO$42,IF(F91="Scenario2PBT13",'Deep retrofit'!$AP$42,IF(F91="Scenario3PBT13",'Deep retrofit'!$AQ$42,"")))&amp;IF(F91="Scenario1PBT14",'Deep retrofit'!$AR$42,IF(F91="Scenario2PBT14",'Deep retrofit'!$AS$42,IF(F91="Scenario3PBT14",'Deep retrofit'!$AT$42,"")))&amp;IF(F91="Scenario1PBT15",'Deep retrofit'!$AU$42,IF(F91="Scenario2PBT15",'Deep retrofit'!$AV$42,IF(F91="Scenario3PBT15",'Deep retrofit'!$AW$42,"")))</f>
        <v/>
      </c>
      <c r="Z91" s="117">
        <f t="shared" si="59"/>
        <v>0</v>
      </c>
      <c r="AA91" s="269" t="str">
        <f>IF(F91="Scenario1PBT1",'Deep retrofit'!$E$101,IF(F91="Scenario2PBT1",'Deep retrofit'!$F$101,IF(F91="Scenario3PBT1",'Deep retrofit'!$G$101,"")))&amp;IF(F91="Scenario1PBT2",'Deep retrofit'!$H$101,IF(F91="Scenario2PBT2",'Deep retrofit'!$I$101,IF(F91="Scenario3PBT2",'Deep retrofit'!$J$101,"")))&amp;IF(F91="Scenario1PBT3",'Deep retrofit'!$K$101,IF(F91="Scenario2PBT3",'Deep retrofit'!$L$101,IF(F91="Scenario3PBT3",'Deep retrofit'!$M$101,"")))&amp;IF(F91="Scenario1PBT4",'Deep retrofit'!$N$101,IF(F91="Scenario2PBT4",'Deep retrofit'!$O$101,IF(F91="Scenario3PBT4",'Deep retrofit'!$P$101,"")))&amp;IF(F91="Scenario1PBT5",'Deep retrofit'!$Q$101,IF(F91="Scenario2PBT5",'Deep retrofit'!$R$101,IF(F91="Scenario3PBT5",'Deep retrofit'!$S$101,"")))&amp;IF(F91="Scenario1PBT6",'Deep retrofit'!$T$101,IF(F91="Scenario2PBT6",'Deep retrofit'!$U$101,IF(F91="Scenario3PBT6",'Deep retrofit'!$V$101,"")))&amp;IF(F91="Scenario1PBT7",'Deep retrofit'!$W$101,IF(F91="Scenario2PBT7",'Deep retrofit'!$X$101,IF(F91="Scenario3PBT7",'Deep retrofit'!$Y$101,"")))&amp;IF(F91="Scenario1PBT8",'Deep retrofit'!$Z$101,IF(F91="Scenario2PBT8",'Deep retrofit'!$AA$101,IF(F91="Scenario3PBT8",'Deep retrofit'!$AB$101,"")))&amp;IF(F91="Scenario1PBT9",'Deep retrofit'!$AC$101,IF(F91="Scenario2PBT9",'Deep retrofit'!$AD$101,IF(F91="Scenario3PBT9",'Deep retrofit'!$AE$101,"")))&amp;IF(F91="Scenario1PBT10",'Deep retrofit'!$AF$101,IF(F91="Scenario2PBT10",'Deep retrofit'!$AG$101,IF(F91="Scenario3PBT10",'Deep retrofit'!$AH$101,"")))&amp;IF(F91="Scenario1PBT11",'Deep retrofit'!$AI$101,IF(F91="Scenario2PBT11",'Deep retrofit'!$AJ$101,IF(F91="Scenario3PBT11",'Deep retrofit'!$AK$101,"")))&amp;IF(F91="Scenario1PBT12",'Deep retrofit'!$AL$101,IF(F91="Scenario2PBT12",'Deep retrofit'!$AM$101,IF(F91="Scenario3PBT12",'Deep retrofit'!$AN$101,"")))&amp;IF(F91="Scenario1PBT13",'Deep retrofit'!$AO$101,IF(F91="Scenario2PBT13",'Deep retrofit'!$AP$101,IF(F91="Scenario3PBT13",'Deep retrofit'!$AQ$101,"")))&amp;IF(F91="Scenario1PBT14",'Deep retrofit'!$AR$101,IF(F91="Scenario2PBT14",'Deep retrofit'!$AS$101,IF(F91="Scenario3PBT14",'Deep retrofit'!$AT$101,"")))&amp;IF(F91="Scenario1PBT15",'Deep retrofit'!$AU$101,IF(F91="Scenario2PBT15",'Deep retrofit'!$AV$101,IF(F91="Scenario3PBT15",'Deep retrofit'!$AW$101,"")))</f>
        <v/>
      </c>
      <c r="AB91" s="203">
        <f t="shared" si="60"/>
        <v>0</v>
      </c>
      <c r="AC91" s="372" t="str">
        <f t="shared" si="61"/>
        <v/>
      </c>
      <c r="AD91" s="353">
        <f>IF(AC91="",IFERROR('Projection_Base-case'!G92-G91,0),0)</f>
        <v>0</v>
      </c>
      <c r="AE91" s="350">
        <f t="shared" si="37"/>
        <v>0</v>
      </c>
      <c r="AF91" s="361">
        <f>IFERROR(100*AD91/'Projection_Base-case'!G92,0)</f>
        <v>0</v>
      </c>
      <c r="AG91" s="352">
        <f>IF(AC91="",IFERROR('Projection_Base-case'!I92-I91,0),0)</f>
        <v>0</v>
      </c>
      <c r="AH91" s="353">
        <f t="shared" si="38"/>
        <v>0</v>
      </c>
      <c r="AI91" s="361">
        <f>IFERROR(100*AG91/'Projection_Base-case'!I92,0)</f>
        <v>0</v>
      </c>
      <c r="AJ91" s="352">
        <f>IF(AC91="",IFERROR('Projection_Base-case'!K92-K91,0),0)</f>
        <v>0</v>
      </c>
      <c r="AK91" s="353">
        <f t="shared" si="39"/>
        <v>0</v>
      </c>
      <c r="AL91" s="361">
        <f>IFERROR(100*AJ91/'Projection_Base-case'!K92,0)</f>
        <v>0</v>
      </c>
      <c r="AM91" s="352">
        <f>-IF(AC91="",IFERROR('Projection_Base-case'!M92-M91,0),0)</f>
        <v>0</v>
      </c>
      <c r="AN91" s="353">
        <f t="shared" si="40"/>
        <v>0</v>
      </c>
      <c r="AO91" s="354">
        <f>IFERROR(IF('Projection_Base-case'!N92&gt;0,100*AN91/'Projection_Base-case'!N92,100*AN91/N91),0)</f>
        <v>0</v>
      </c>
      <c r="AP91" s="355">
        <f>IF(AC91="",IFERROR('Projection_Base-case'!O92-O91,0),0)</f>
        <v>0</v>
      </c>
      <c r="AQ91" s="356">
        <f t="shared" si="41"/>
        <v>0</v>
      </c>
      <c r="AR91" s="356">
        <f>IFERROR(100*AP91/'Projection_Base-case'!O92,0)</f>
        <v>0</v>
      </c>
      <c r="AS91" s="355">
        <f>IF(AC91="",IFERROR('Projection_Base-case'!Q92-Q91,0),0)</f>
        <v>0</v>
      </c>
      <c r="AT91" s="356">
        <f t="shared" si="42"/>
        <v>0</v>
      </c>
      <c r="AU91" s="356">
        <f>IFERROR(100*AS91/'Projection_Base-case'!Q92,0)</f>
        <v>0</v>
      </c>
      <c r="AV91" s="355">
        <f>IF(AC91="",IFERROR('Projection_Base-case'!S92-S91,0),0)</f>
        <v>0</v>
      </c>
      <c r="AW91" s="356">
        <f t="shared" si="43"/>
        <v>0</v>
      </c>
      <c r="AX91" s="357">
        <f>IFERROR(100*AV91/'Projection_Base-case'!S92,0)</f>
        <v>0</v>
      </c>
      <c r="AY91" s="358">
        <f>IF(AC91="",IFERROR('Projection_Base-case'!U92-U91,0),0)</f>
        <v>0</v>
      </c>
      <c r="AZ91" s="359">
        <f t="shared" si="44"/>
        <v>0</v>
      </c>
      <c r="BA91" s="359">
        <f>IFERROR(100*AY91/'Projection_Base-case'!U92,0)</f>
        <v>0</v>
      </c>
      <c r="BB91" s="358">
        <f>IF(AC91="",IFERROR('Projection_Base-case'!W92-W91,0),0)</f>
        <v>0</v>
      </c>
      <c r="BC91" s="359">
        <f t="shared" si="45"/>
        <v>0</v>
      </c>
      <c r="BD91" s="359">
        <f>IFERROR(100*BB91/'Projection_Base-case'!W92,0)</f>
        <v>0</v>
      </c>
      <c r="BE91" s="358">
        <f>IF(AC91="",IFERROR('Projection_Base-case'!Y92-Y91,0),0)</f>
        <v>0</v>
      </c>
      <c r="BF91" s="359">
        <f t="shared" si="46"/>
        <v>0</v>
      </c>
      <c r="BG91" s="359">
        <f>IFERROR(100*BE91/'Projection_Base-case'!Y92,0)</f>
        <v>0</v>
      </c>
      <c r="BH91" s="359">
        <f t="shared" si="47"/>
        <v>0</v>
      </c>
      <c r="BI91" s="360">
        <f t="shared" si="48"/>
        <v>0</v>
      </c>
    </row>
    <row r="92" spans="1:61" ht="15.6">
      <c r="A92" s="205">
        <v>88</v>
      </c>
      <c r="B92" s="347">
        <f>IF('Projection_Base-case'!B93&lt;&gt;"",'Projection_Base-case'!B93,0)</f>
        <v>0</v>
      </c>
      <c r="C92" s="347">
        <f>IF('Projection_Base-case'!C93&lt;&gt;"",'Projection_Base-case'!C93,0)</f>
        <v>0</v>
      </c>
      <c r="D92" s="347">
        <f>IF('Projection_Base-case'!D93&lt;&gt;"",'Projection_Base-case'!D93,0)</f>
        <v>0</v>
      </c>
      <c r="E92" s="346"/>
      <c r="F92" s="202" t="str">
        <f t="shared" si="49"/>
        <v>0</v>
      </c>
      <c r="G92" s="177" t="str">
        <f>IF(F92="Scenario1PBT1",'Deep retrofit'!$E$6,IF(F92="Scenario2PBT1",'Deep retrofit'!$F$6,IF(F92="Scenario3PBT1",'Deep retrofit'!$G$6,"")))&amp;IF(F92="Scenario1PBT2",'Deep retrofit'!$H$6,IF(F92="Scenario2PBT2",'Deep retrofit'!$I$6,IF(F92="Scenario3PBT2",'Deep retrofit'!$J$6,"")))&amp;IF(F92="Scenario1PBT3",'Deep retrofit'!$K$6,IF(F92="Scenario2PBT3",'Deep retrofit'!$L$6,IF(F92="Scenario3PBT3",'Deep retrofit'!$M$6,"")))&amp;IF(F92="Scenario1PBT4",'Deep retrofit'!$N$6,IF(F92="Scenario2PBT4",'Deep retrofit'!$O$6,IF(F92="Scenario3PBT4",'Deep retrofit'!$P$6,"")))&amp;IF(F92="Scenario1PBT5",'Deep retrofit'!$Q$6,IF(F92="Scenario2PBT5",'Deep retrofit'!$R$6,IF(F92="Scenario3PBT5",'Deep retrofit'!$S$6,"")))&amp;IF(F92="Scenario1PBT6",'Deep retrofit'!$T$6,IF(F92="Scenario2PBT6",'Deep retrofit'!$U$6,IF(F92="Scenario3PBT6",'Deep retrofit'!$V$6,"")))&amp;IF(F92="Scenario1PBT7",'Deep retrofit'!$W$6,IF(F92="Scenario2PBT7",'Deep retrofit'!$X$6,IF(F92="Scenario3PBT7",'Deep retrofit'!$Y$6,"")))&amp;IF(F92="Scenario1PBT8",'Deep retrofit'!$Z$6,IF(F92="Scenario2PBT8",'Deep retrofit'!$AA$6,IF(F92="Scenario3PBT8",'Deep retrofit'!$AB$6,"")))&amp;IF(F92="Scenario1PBT9",'Deep retrofit'!$AC$6,IF(F92="Scenario2PBT9",'Deep retrofit'!$AD$6,IF(F92="Scenario3PBT9",'Deep retrofit'!$AE$6,"")))&amp;IF(F92="Scenario1PBT10",'Deep retrofit'!$AF$6,IF(F92="Scenario2PBT10",'Deep retrofit'!$AG$6,IF(F92="Scenario3PBT10",'Deep retrofit'!$AH$6,"")))&amp;IF(F92="Scenario1PBT11",'Deep retrofit'!$AI$6,IF(F92="Scenario2PBT11",'Deep retrofit'!$AJ$6,IF(F92="Scenario3PBT11",'Deep retrofit'!$AK$6,"")))&amp;IF(F92="Scenario1PBT12",'Deep retrofit'!$AL$6,IF(F92="Scenario2PBT12",'Deep retrofit'!$AM$6,IF(F92="Scenario3PBT12",'Deep retrofit'!$AN$6,"")))&amp;IF(F92="Scenario1PBT13",'Deep retrofit'!$AO$6,IF(F92="Scenario2PBT13",'Deep retrofit'!$AP$6,IF(F92="Scenario3PBT13",'Deep retrofit'!$AQ$6,"")))&amp;IF(F92="Scenario1PBT14",'Deep retrofit'!$AR$6,IF(F92="Scenario2PBT14",'Deep retrofit'!$AS$6,IF(F92="Scenario3PBT14",'Deep retrofit'!$AT$6,"")))&amp;IF(F92="Scenario1PBT15",'Deep retrofit'!$AU$6,IF(F92="Scenario2PBT15",'Deep retrofit'!$AV$6,IF(F92="Scenario3PBT15",'Deep retrofit'!$AW$6,"")))</f>
        <v/>
      </c>
      <c r="H92" s="117">
        <f t="shared" si="50"/>
        <v>0</v>
      </c>
      <c r="I92" s="178" t="str">
        <f>IF(F92="Scenario1PBT1",'Deep retrofit'!$E$16,IF(F92="Scenario2PBT1",'Deep retrofit'!$F$16,IF(F92="Scenario3PBT1",'Deep retrofit'!$G$16,"")))&amp;IF(F92="Scenario1PBT2",'Deep retrofit'!$H$16,IF(F92="Scenario2PBT2",'Deep retrofit'!$I$16,IF(F92="Scenario3PBT2",'Deep retrofit'!$J$16,"")))&amp;IF(F92="Scenario1PBT3",'Deep retrofit'!$K$16,IF(F92="Scenario2PBT3",'Deep retrofit'!$L$16,IF(F92="Scenario3PBT3",'Deep retrofit'!$M$16,"")))&amp;IF(F92="Scenario1PBT4",'Deep retrofit'!$N$16,IF(F92="Scenario2PBT4",'Deep retrofit'!$O$16,IF(F92="Scenario3PBT4",'Deep retrofit'!$P$16,"")))&amp;IF(F92="Scenario1PBT5",'Deep retrofit'!$Q$16,IF(F92="Scenario2PBT5",'Deep retrofit'!$R$16,IF(F92="Scenario3PBT5",'Deep retrofit'!$S$16,"")))&amp;IF(F92="Scenario1PBT6",'Deep retrofit'!$T$16,IF(F92="Scenario2PBT6",'Deep retrofit'!$U$16,IF(F92="Scenario3PBT6",'Deep retrofit'!$V$16,"")))&amp;IF(F92="Scenario1PBT7",'Deep retrofit'!$W$16,IF(F92="Scenario2PBT7",'Deep retrofit'!$X$16,IF(F92="Scenario3PBT7",'Deep retrofit'!$Y$16,"")))&amp;IF(F92="Scenario1PBT8",'Deep retrofit'!$Z$16,IF(F92="Scenario2PBT8",'Deep retrofit'!$AA$16,IF(F92="Scenario3PBT8",'Deep retrofit'!$AB$16,"")))&amp;IF(F92="Scenario1PBT9",'Deep retrofit'!$AC$16,IF(F92="Scenario2PBT9",'Deep retrofit'!$AD$16,IF(F92="Scenario3PBT9",'Deep retrofit'!$AE$16,"")))&amp;IF(F92="Scenario1PBT10",'Deep retrofit'!$AF$16,IF(F92="Scenario2PBT10",'Deep retrofit'!$AG$16,IF(F92="Scenario3PBT10",'Deep retrofit'!$AH$16,"")))&amp;IF(F92="Scenario1PBT11",'Deep retrofit'!$AI$16,IF(F92="Scenario2PBT11",'Deep retrofit'!$AJ$16,IF(F92="Scenario3PBT11",'Deep retrofit'!$AK$16,"")))&amp;IF(F92="Scenario1PBT12",'Deep retrofit'!$AL$16,IF(F92="Scenario2PBT12",'Deep retrofit'!$AM$16,IF(F92="Scenario3PBT12",'Deep retrofit'!$AN$16,"")))&amp;IF(F92="Scenario1PBT13",'Deep retrofit'!$AO$16,IF(F92="Scenario2PBT13",'Deep retrofit'!$AP$16,IF(F92="Scenario3PBT13",'Deep retrofit'!$AQ$16,"")))&amp;IF(F92="Scenario1PBT14",'Deep retrofit'!$AR$16,IF(F92="Scenario2PBT14",'Deep retrofit'!$AS$16,IF(F92="Scenario3PBT14",'Deep retrofit'!$AT$16,"")))&amp;IF(F92="Scenario1PBT15",'Deep retrofit'!$AU$16,IF(F92="Scenario2PBT15",'Deep retrofit'!$AV$16,IF(F92="Scenario3PBT15",'Deep retrofit'!$AW$16,"")))</f>
        <v/>
      </c>
      <c r="J92" s="117">
        <f t="shared" si="51"/>
        <v>0</v>
      </c>
      <c r="K92" s="117" t="str">
        <f>IF(F92="Scenario1PBT1",'Deep retrofit'!$E$18,IF(F92="Scenario2PBT1",'Deep retrofit'!$F$18,IF(F92="Scenario3PBT1",'Deep retrofit'!$G$18,"")))&amp;IF(F92="Scenario1PBT2",'Deep retrofit'!$H$18,IF(F92="Scenario2PBT2",'Deep retrofit'!$I$18,IF(F92="Scenario3PBT2",'Deep retrofit'!$J$18,"")))&amp;IF(F92="Scenario1PBT3",'Deep retrofit'!$K$18,IF(F92="Scenario2PBT3",'Deep retrofit'!$L$18,IF(F92="Scenario3PBT3",'Deep retrofit'!$M$18,"")))&amp;IF(F92="Scenario1PBT4",'Deep retrofit'!$N$18,IF(F92="Scenario2PBT4",'Deep retrofit'!$O$18,IF(F92="Scenario3PBT4",'Deep retrofit'!$P$18,"")))&amp;IF(F92="Scenario1PBT5",'Deep retrofit'!$Q$18,IF(F92="Scenario2PBT5",'Deep retrofit'!$R$18,IF(F92="Scenario3PBT5",'Deep retrofit'!$S$18,"")))&amp;IF(F92="Scenario1PBT6",'Deep retrofit'!$T$18,IF(F92="Scenario2PBT6",'Deep retrofit'!$U$18,IF(F92="Scenario3PBT6",'Deep retrofit'!$V$18,"")))&amp;IF(F92="Scenario1PBT7",'Deep retrofit'!$W$18,IF(F92="Scenario2PBT7",'Deep retrofit'!$X$18,IF(F92="Scenario3PBT7",'Deep retrofit'!$Y$18,"")))&amp;IF(F92="Scenario1PBT8",'Deep retrofit'!$Z$18,IF(F92="Scenario2PBT8",'Deep retrofit'!$AA$18,IF(F92="Scenario3PBT8",'Deep retrofit'!$AB$18,"")))&amp;IF(F92="Scenario1PBT9",'Deep retrofit'!$AC$18,IF(F92="Scenario2PBT9",'Deep retrofit'!$AD$18,IF(F92="Scenario3PBT9",'Deep retrofit'!$AE$18,"")))&amp;IF(F92="Scenario1PBT10",'Deep retrofit'!$AF$18,IF(F92="Scenario2PBT10",'Deep retrofit'!$AG$18,IF(F92="Scenario3PBT10",'Deep retrofit'!$AH$18,"")))&amp;IF(F92="Scenario1PBT11",'Deep retrofit'!$AI$18,IF(F92="Scenario2PBT11",'Deep retrofit'!$AJ$18,IF(F92="Scenario3PBT11",'Deep retrofit'!$AK$18,"")))&amp;IF(F92="Scenario1PBT12",'Deep retrofit'!$AL$18,IF(F92="Scenario2PBT12",'Deep retrofit'!$AM$18,IF(F92="Scenario3PBT12",'Deep retrofit'!$AN$18,"")))&amp;IF(F92="Scenario1PBT13",'Deep retrofit'!$AO$18,IF(F92="Scenario2PBT13",'Deep retrofit'!$AP$18,IF(F92="Scenario3PBT13",'Deep retrofit'!$AQ$18,"")))&amp;IF(F92="Scenario1PBT14",'Deep retrofit'!$AR$18,IF(F92="Scenario2PBT14",'Deep retrofit'!$AS$18,IF(F92="Scenario3PBT14",'Deep retrofit'!$AT$18,"")))&amp;IF(F92="Scenario1PBT15",'Deep retrofit'!$AU$18,IF(F92="Scenario2PBT15",'Deep retrofit'!$AV$18,IF(F92="Scenario3PBT15",'Deep retrofit'!$AW$18,"")))</f>
        <v/>
      </c>
      <c r="L92" s="117">
        <f t="shared" si="52"/>
        <v>0</v>
      </c>
      <c r="M92" s="117" t="str">
        <f>IF(F92="Scenario1PBT1",'Deep retrofit'!$E$20,IF(F92="Scenario2PBT1",'Deep retrofit'!$F$20,IF(F92="Scenario3PBT1",'Deep retrofit'!$G$20,"")))&amp;IF(F92="Scenario1PBT2",'Deep retrofit'!$H$20,IF(F92="Scenario2PBT2",'Deep retrofit'!$I$20,IF(F92="Scenario3PBT2",'Deep retrofit'!$J$20,"")))&amp;IF(F92="Scenario1PBT3",'Deep retrofit'!$K$20,IF(F92="Scenario2PBT3",'Deep retrofit'!$L$20,IF(F92="Scenario3PBT3",'Deep retrofit'!$M$20,"")))&amp;IF(F92="Scenario1PBT4",'Deep retrofit'!$N$20,IF(F92="Scenario2PBT4",'Deep retrofit'!$O$20,IF(F92="Scenario3PBT4",'Deep retrofit'!$P$20,"")))&amp;IF(F92="Scenario1PBT5",'Deep retrofit'!$Q$20,IF(F92="Scenario2PBT5",'Deep retrofit'!$R$20,IF(F92="Scenario3PBT5",'Deep retrofit'!$S$20,"")))&amp;IF(F92="Scenario1PBT6",'Deep retrofit'!$T$20,IF(F92="Scenario2PBT6",'Deep retrofit'!$U$20,IF(F92="Scenario3PBT6",'Deep retrofit'!$V$20,"")))&amp;IF(F92="Scenario1PBT7",'Deep retrofit'!$W$20,IF(F92="Scenario2PBT7",'Deep retrofit'!$X$20,IF(F92="Scenario3PBT7",'Deep retrofit'!$Y$20,"")))&amp;IF(F92="Scenario1PBT8",'Deep retrofit'!$Z$20,IF(F92="Scenario2PBT8",'Deep retrofit'!$AA$20,IF(F92="Scenario3PBT8",'Deep retrofit'!$AB$20,"")))&amp;IF(F92="Scenario1PBT9",'Deep retrofit'!$AC$20,IF(F92="Scenario2PBT9",'Deep retrofit'!$AD$20,IF(F92="Scenario3PBT9",'Deep retrofit'!$AE$20,"")))&amp;IF(F92="Scenario1PBT10",'Deep retrofit'!$AF$20,IF(F92="Scenario2PBT10",'Deep retrofit'!$AG$20,IF(F92="Scenario3PBT10",'Deep retrofit'!$AH$20,"")))&amp;IF(F92="Scenario1PBT11",'Deep retrofit'!$AI$20,IF(F92="Scenario2PBT11",'Deep retrofit'!$AJ$20,IF(F92="Scenario3PBT11",'Deep retrofit'!$AK$20,"")))&amp;IF(F92="Scenario1PBT12",'Deep retrofit'!$AL$20,IF(F92="Scenario2PBT12",'Deep retrofit'!$AM$20,IF(F92="Scenario3PBT12",'Deep retrofit'!$AN$20,"")))&amp;IF(F92="Scenario1PBT13",'Deep retrofit'!$AO$20,IF(F92="Scenario2PBT13",'Deep retrofit'!$AP$20,IF(F92="Scenario3PBT13",'Deep retrofit'!$AQ$20,"")))&amp;IF(F92="Scenario1PBT14",'Deep retrofit'!$AR$20,IF(F92="Scenario2PBT14",'Deep retrofit'!$AS$20,IF(F92="Scenario3PBT14",'Deep retrofit'!$AT$20,"")))&amp;IF(F92="Scenario1PBT15",'Deep retrofit'!$AU$20,IF(F92="Scenario2PBT15",'Deep retrofit'!$AV$20,IF(F92="Scenario3PBT15",'Deep retrofit'!$AW$20,"")))</f>
        <v/>
      </c>
      <c r="N92" s="118">
        <f t="shared" si="53"/>
        <v>0</v>
      </c>
      <c r="O92" s="206" t="str">
        <f>IF(F92="Scenario1PBT1",'Deep retrofit'!$E$23,IF(F92="Scenario2PBT1",'Deep retrofit'!$F$23,IF(F92="Scenario3PBT1",'Deep retrofit'!$G$23,"")))&amp;IF(F92="Scenario1PBT2",'Deep retrofit'!$H$23,IF(F92="Scenario2PBT2",'Deep retrofit'!$I$23,IF(F92="Scenario3PBT2",'Deep retrofit'!$J$23,"")))&amp;IF(F92="Scenario1PBT3",'Deep retrofit'!$K$23,IF(F92="Scenario2PBT3",'Deep retrofit'!$L$23,IF(F92="Scenario3PBT3",'Deep retrofit'!$M$23,"")))&amp;IF(F92="Scenario1PBT4",'Deep retrofit'!$N$23,IF(F92="Scenario2PBT4",'Deep retrofit'!$O$23,IF(F92="Scenario3PBT4",'Deep retrofit'!$P$23,"")))&amp;IF(F92="Scenario1PBT5",'Deep retrofit'!$Q$23,IF(F92="Scenario2PBT5",'Deep retrofit'!$R$23,IF(F92="Scenario3PBT5",'Deep retrofit'!$S$23,"")))&amp;IF(F92="Scenario1PBT6",'Deep retrofit'!$T$23,IF(F92="Scenario2PBT6",'Deep retrofit'!$U$23,IF(F92="Scenario3PBT6",'Deep retrofit'!$V$23,"")))&amp;IF(F92="Scenario1PBT7",'Deep retrofit'!$W$23,IF(F92="Scenario2PBT7",'Deep retrofit'!$X$23,IF(F92="Scenario3PBT7",'Deep retrofit'!$Y$23,"")))&amp;IF(F92="Scenario1PBT8",'Deep retrofit'!$Z$23,IF(F92="Scenario2PBT8",'Deep retrofit'!$AA$23,IF(F92="Scenario3PBT8",'Deep retrofit'!$AB$23,"")))&amp;IF(F92="Scenario1PBT9",'Deep retrofit'!$AC$23,IF(F92="Scenario2PBT9",'Deep retrofit'!$AD$23,IF(F92="Scenario3PBT9",'Deep retrofit'!$AE$23,"")))&amp;IF(F92="Scenario1PBT10",'Deep retrofit'!$AF$23,IF(F92="Scenario2PBT10",'Deep retrofit'!$AG$23,IF(F92="Scenario3PBT10",'Deep retrofit'!$AH$23,"")))&amp;IF(F92="Scenario1PBT11",'Deep retrofit'!$AI$23,IF(F92="Scenario2PBT11",'Deep retrofit'!$AJ$23,IF(F92="Scenario3PBT11",'Deep retrofit'!$AK$23,"")))&amp;IF(F92="Scenario1PBT12",'Deep retrofit'!$AL$23,IF(F92="Scenario2PBT12",'Deep retrofit'!$AM$23,IF(F92="Scenario3PBT12",'Deep retrofit'!$AN$23,"")))&amp;IF(F92="Scenario1PBT13",'Deep retrofit'!$AO$23,IF(F92="Scenario2PBT13",'Deep retrofit'!$AP$23,IF(F92="Scenario3PBT13",'Deep retrofit'!$AQ$23,"")))&amp;IF(F92="Scenario1PBT14",'Deep retrofit'!$AR$23,IF(F92="Scenario2PBT14",'Deep retrofit'!$AS$23,IF(F92="Scenario3PBT14",'Deep retrofit'!$AT$23,"")))&amp;IF(F92="Scenario1PBT15",'Deep retrofit'!$AU$23,IF(F92="Scenario2PBT15",'Deep retrofit'!$AV$23,IF(F92="Scenario3PBT15",'Deep retrofit'!$AW$23,"")))</f>
        <v/>
      </c>
      <c r="P92" s="117">
        <f t="shared" si="54"/>
        <v>0</v>
      </c>
      <c r="Q92" s="117" t="str">
        <f>IF(F92="Scenario1PBT1",'Deep retrofit'!$E$25,IF(F92="Scenario2PBT1",'Deep retrofit'!$F$25,IF(F92="Scenario3PBT1",'Deep retrofit'!$G$25,"")))&amp;IF(F92="Scenario1PBT2",'Deep retrofit'!$H$25,IF(F92="Scenario2PBT2",'Deep retrofit'!$I$25,IF(F92="Scenario3PBT2",'Deep retrofit'!$J$25,"")))&amp;IF(F92="Scenario1PBT3",'Deep retrofit'!$K$25,IF(F92="Scenario2PBT3",'Deep retrofit'!$L$25,IF(F92="Scenario3PBT3",'Deep retrofit'!$M$25,"")))&amp;IF(F92="Scenario1PBT4",'Deep retrofit'!$N$25,IF(F92="Scenario2PBT4",'Deep retrofit'!$O$25,IF(F92="Scenario3PBT4",'Deep retrofit'!$P$25,"")))&amp;IF(F92="Scenario1PBT5",'Deep retrofit'!$Q$25,IF(F92="Scenario2PBT5",'Deep retrofit'!$R$25,IF(F92="Scenario3PBT5",'Deep retrofit'!$S$25,"")))&amp;IF(F92="Scenario1PBT6",'Deep retrofit'!$T$25,IF(F92="Scenario2PBT6",'Deep retrofit'!$U$25,IF(F92="Scenario3PBT6",'Deep retrofit'!$V$25,"")))&amp;IF(F92="Scenario1PBT7",'Deep retrofit'!$W$25,IF(F92="Scenario2PBT7",'Deep retrofit'!$X$25,IF(F92="Scenario3PBT7",'Deep retrofit'!$Y$25,"")))&amp;IF(F92="Scenario1PBT8",'Deep retrofit'!$Z$25,IF(F92="Scenario2PBT8",'Deep retrofit'!$AA$25,IF(F92="Scenario3PBT8",'Deep retrofit'!$AB$25,"")))&amp;IF(F92="Scenario1PBT9",'Deep retrofit'!$AC$25,IF(F92="Scenario2PBT9",'Deep retrofit'!$AD$25,IF(F92="Scenario3PBT9",'Deep retrofit'!$AE$25,"")))&amp;IF(F92="Scenario1PBT10",'Deep retrofit'!$AF$25,IF(F92="Scenario2PBT10",'Deep retrofit'!$AG$25,IF(F92="Scenario3PBT10",'Deep retrofit'!$AH$25,"")))&amp;IF(F92="Scenario1PBT11",'Deep retrofit'!$AI$25,IF(F92="Scenario2PBT11",'Deep retrofit'!$AJ$25,IF(F92="Scenario3PBT11",'Deep retrofit'!$AK$25,"")))&amp;IF(F92="Scenario1PBT12",'Deep retrofit'!$AL$25,IF(F92="Scenario2PBT12",'Deep retrofit'!$AM$25,IF(F92="Scenario3PBT12",'Deep retrofit'!$AN$25,"")))&amp;IF(F92="Scenario1PBT13",'Deep retrofit'!$AO$25,IF(F92="Scenario2PBT13",'Deep retrofit'!$AP$25,IF(F92="Scenario3PBT13",'Deep retrofit'!$AQ$25,"")))&amp;IF(F92="Scenario1PBT14",'Deep retrofit'!$AR$25,IF(F92="Scenario2PBT14",'Deep retrofit'!$AS$25,IF(F92="Scenario3PBT14",'Deep retrofit'!$AT$25,"")))&amp;IF(F92="Scenario1PBT15",'Deep retrofit'!$AU$25,IF(F92="Scenario2PBT15",'Deep retrofit'!$AV$25,IF(F92="Scenario3PBT15",'Deep retrofit'!$AW$25,"")))</f>
        <v/>
      </c>
      <c r="R92" s="117">
        <f t="shared" si="55"/>
        <v>0</v>
      </c>
      <c r="S92" s="117" t="str">
        <f>IF(F92="Scenario1PBT1",'Deep retrofit'!$E$27,IF(F92="Scenario2PBT1",'Deep retrofit'!$F$27,IF(F92="Scenario3PBT1",'Deep retrofit'!$G$27,"")))&amp;IF(F92="Scenario1PBT2",'Deep retrofit'!$H$27,IF(F92="Scenario2PBT2",'Deep retrofit'!$I$27,IF(F92="Scenario3PBT2",'Deep retrofit'!$J$27,"")))&amp;IF(F92="Scenario1PBT3",'Deep retrofit'!$K$27,IF(F92="Scenario2PBT3",'Deep retrofit'!$L$27,IF(F92="Scenario3PBT3",'Deep retrofit'!$M$27,"")))&amp;IF(F92="Scenario1PBT4",'Deep retrofit'!$N$27,IF(F92="Scenario2PBT4",'Deep retrofit'!$O$27,IF(F92="Scenario3PBT4",'Deep retrofit'!$P$27,"")))&amp;IF(F92="Scenario1PBT5",'Deep retrofit'!$Q$27,IF(F92="Scenario2PBT5",'Deep retrofit'!$R$27,IF(F92="Scenario3PBT5",'Deep retrofit'!$S$27,"")))&amp;IF(F92="Scenario1PBT6",'Deep retrofit'!$T$27,IF(F92="Scenario2PBT6",'Deep retrofit'!$U$27,IF(F92="Scenario3PBT6",'Deep retrofit'!$V$27,"")))&amp;IF(F92="Scenario1PBT7",'Deep retrofit'!$W$27,IF(F92="Scenario2PBT7",'Deep retrofit'!$X$27,IF(F92="Scenario3PBT7",'Deep retrofit'!$Y$27,"")))&amp;IF(F92="Scenario1PBT8",'Deep retrofit'!$Z$27,IF(F92="Scenario2PBT8",'Deep retrofit'!$AA$27,IF(F92="Scenario3PBT8",'Deep retrofit'!$AB$27,"")))&amp;IF(F92="Scenario1PBT9",'Deep retrofit'!$AC$27,IF(F92="Scenario2PBT9",'Deep retrofit'!$AD$27,IF(F92="Scenario3PBT9",'Deep retrofit'!$AE$27,"")))&amp;IF(F92="Scenario1PBT10",'Deep retrofit'!$AF$27,IF(F92="Scenario2PBT10",'Deep retrofit'!$AG$27,IF(F92="Scenario3PBT10",'Deep retrofit'!$AH$27,"")))&amp;IF(F92="Scenario1PBT11",'Deep retrofit'!$AI$27,IF(F92="Scenario2PBT11",'Deep retrofit'!$AJ$27,IF(F92="Scenario3PBT11",'Deep retrofit'!$AK$27,"")))&amp;IF(F92="Scenario1PBT12",'Deep retrofit'!$AL$27,IF(F92="Scenario2PBT12",'Deep retrofit'!$AM$27,IF(F92="Scenario3PBT12",'Deep retrofit'!$AN$27,"")))&amp;IF(F92="Scenario1PBT13",'Deep retrofit'!$AO$27,IF(F92="Scenario2PBT13",'Deep retrofit'!$AP$27,IF(F92="Scenario3PBT13",'Deep retrofit'!$AQ$27,"")))&amp;IF(F92="Scenario1PBT14",'Deep retrofit'!$AR$27,IF(F92="Scenario2PBT14",'Deep retrofit'!$AS$27,IF(F92="Scenario3PBT14",'Deep retrofit'!$AT$27,"")))&amp;IF(F92="Scenario1PBT15",'Deep retrofit'!$AU$27,IF(F92="Scenario2PBT15",'Deep retrofit'!$AV$27,IF(F92="Scenario3PBT15",'Deep retrofit'!$AW$27,"")))</f>
        <v/>
      </c>
      <c r="T92" s="207">
        <f t="shared" si="56"/>
        <v>0</v>
      </c>
      <c r="U92" s="206" t="str">
        <f>IF(F92="Scenario1PBT1",'Deep retrofit'!$E$38,IF(F92="Scenario2PBT1",'Deep retrofit'!$F$38,IF(F92="Scenario3PBT1",'Deep retrofit'!$G$38,"")))&amp;IF(F92="Scenario1PBT2",'Deep retrofit'!$H$38,IF(F92="Scenario2PBT2",'Deep retrofit'!$I$38,IF(F92="Scenario3PBT2",'Deep retrofit'!$J$38,"")))&amp;IF(F92="Scenario1PBT3",'Deep retrofit'!$K$38,IF(F92="Scenario2PBT3",'Deep retrofit'!$L$38,IF(F92="Scenario3PBT3",'Deep retrofit'!$M$38,"")))&amp;IF(F92="Scenario1PBT4",'Deep retrofit'!$N$38,IF(F92="Scenario2PBT4",'Deep retrofit'!$O$38,IF(F92="Scenario3PBT4",'Deep retrofit'!$P$38,"")))&amp;IF(F92="Scenario1PBT5",'Deep retrofit'!$Q$38,IF(F92="Scenario2PBT5",'Deep retrofit'!$R$38,IF(F92="Scenario3PBT5",'Deep retrofit'!$S$38,"")))&amp;IF(F92="Scenario1PBT6",'Deep retrofit'!$T$38,IF(F92="Scenario2PBT6",'Deep retrofit'!$U$38,IF(F92="Scenario3PBT6",'Deep retrofit'!$V$38,"")))&amp;IF(F92="Scenario1PBT7",'Deep retrofit'!$W$38,IF(F92="Scenario2PBT7",'Deep retrofit'!$X$38,IF(F92="Scenario3PBT7",'Deep retrofit'!$Y$38,"")))&amp;IF(F92="Scenario1PBT8",'Deep retrofit'!$Z$38,IF(F92="Scenario2PBT8",'Deep retrofit'!$AA$38,IF(F92="Scenario3PBT8",'Deep retrofit'!$AB$38,"")))&amp;IF(F92="Scenario1PBT9",'Deep retrofit'!$AC$38,IF(F92="Scenario2PBT9",'Deep retrofit'!$AD$38,IF(F92="Scenario3PBT9",'Deep retrofit'!$AE$38,"")))&amp;IF(F92="Scenario1PBT10",'Deep retrofit'!$AF$38,IF(F92="Scenario2PBT10",'Deep retrofit'!$AG$38,IF(F92="Scenario3PBT10",'Deep retrofit'!$AH$38,"")))&amp;IF(F92="Scenario1PBT11",'Deep retrofit'!$AI$38,IF(F92="Scenario2PBT11",'Deep retrofit'!$AJ$38,IF(F92="Scenario3PBT11",'Deep retrofit'!$AK$38,"")))&amp;IF(F92="Scenario1PBT12",'Deep retrofit'!$AL$38,IF(F92="Scenario2PBT12",'Deep retrofit'!$AM$38,IF(F92="Scenario3PBT12",'Deep retrofit'!$AN$38,"")))&amp;IF(F92="Scenario1PBT13",'Deep retrofit'!$AO$38,IF(F92="Scenario2PBT13",'Deep retrofit'!$AP$38,IF(F92="Scenario3PBT13",'Deep retrofit'!$AQ$38,"")))&amp;IF(F92="Scenario1PBT14",'Deep retrofit'!$AR$38,IF(F92="Scenario2PBT14",'Deep retrofit'!$AS$38,IF(F92="Scenario3PBT14",'Deep retrofit'!$AT$38,"")))&amp;IF(F92="Scenario1PBT15",'Deep retrofit'!$AU$38,IF(F92="Scenario2PBT15",'Deep retrofit'!$AV$38,IF(F92="Scenario3PBT15",'Deep retrofit'!$AW$38,"")))</f>
        <v/>
      </c>
      <c r="V92" s="117">
        <f t="shared" si="57"/>
        <v>0</v>
      </c>
      <c r="W92" s="117" t="str">
        <f>IF(F92="Scenario1PBT1",'Deep retrofit'!$E$40,IF(F92="Scenario2PBT1",'Deep retrofit'!$F$40,IF(F92="Scenario3PBT1",'Deep retrofit'!$G$40,"")))&amp;IF(F92="Scenario1PBT2",'Deep retrofit'!$H$40,IF(F92="Scenario2PBT2",'Deep retrofit'!$I$40,IF(F92="Scenario3PBT2",'Deep retrofit'!$J$40,"")))&amp;IF(F92="Scenario1PBT3",'Deep retrofit'!$K$40,IF(F92="Scenario2PBT3",'Deep retrofit'!$L$40,IF(F92="Scenario3PBT3",'Deep retrofit'!$M$40,"")))&amp;IF(F92="Scenario1PBT4",'Deep retrofit'!$N$40,IF(F92="Scenario2PBT4",'Deep retrofit'!$O$40,IF(F92="Scenario3PBT4",'Deep retrofit'!$P$40,"")))&amp;IF(F92="Scenario1PBT5",'Deep retrofit'!$Q$40,IF(F92="Scenario2PBT5",'Deep retrofit'!$R$40,IF(F92="Scenario3PBT5",'Deep retrofit'!$S$40,"")))&amp;IF(F92="Scenario1PBT6",'Deep retrofit'!$T$40,IF(F92="Scenario2PBT6",'Deep retrofit'!$U$40,IF(F92="Scenario3PBT6",'Deep retrofit'!$V$40,"")))&amp;IF(F92="Scenario1PBT7",'Deep retrofit'!$W$40,IF(F92="Scenario2PBT7",'Deep retrofit'!$X$40,IF(F92="Scenario3PBT7",'Deep retrofit'!$Y$40,"")))&amp;IF(F92="Scenario1PBT8",'Deep retrofit'!$Z$40,IF(F92="Scenario2PBT8",'Deep retrofit'!$AA$40,IF(F92="Scenario3PBT8",'Deep retrofit'!$AB$40,"")))&amp;IF(F92="Scenario1PBT9",'Deep retrofit'!$AC$40,IF(F92="Scenario2PBT9",'Deep retrofit'!$AD$40,IF(F92="Scenario3PBT9",'Deep retrofit'!$AE$40,"")))&amp;IF(F92="Scenario1PBT10",'Deep retrofit'!$AF$40,IF(F92="Scenario2PBT10",'Deep retrofit'!$AG$40,IF(F92="Scenario3PBT10",'Deep retrofit'!$AH$40,"")))&amp;IF(F92="Scenario1PBT11",'Deep retrofit'!$AI$40,IF(F92="Scenario2PBT11",'Deep retrofit'!$AJ$40,IF(F92="Scenario3PBT11",'Deep retrofit'!$AK$40,"")))&amp;IF(F92="Scenario1PBT12",'Deep retrofit'!$AL$40,IF(F92="Scenario2PBT12",'Deep retrofit'!$AM$40,IF(F92="Scenario3PBT12",'Deep retrofit'!$AN$40,"")))&amp;IF(F92="Scenario1PBT13",'Deep retrofit'!$AO$40,IF(F92="Scenario2PBT13",'Deep retrofit'!$AP$40,IF(F92="Scenario3PBT13",'Deep retrofit'!$AQ$40,"")))&amp;IF(F92="Scenario1PBT14",'Deep retrofit'!$AR$40,IF(F92="Scenario2PBT14",'Deep retrofit'!$AS$40,IF(F92="Scenario3PBT14",'Deep retrofit'!$AT$40,"")))&amp;IF(F92="Scenario1PBT15",'Deep retrofit'!$AU$40,IF(F92="Scenario2PBT15",'Deep retrofit'!$AV$40,IF(F92="Scenario3PBT15",'Deep retrofit'!$AW$40,"")))</f>
        <v/>
      </c>
      <c r="X92" s="117">
        <f t="shared" si="58"/>
        <v>0</v>
      </c>
      <c r="Y92" s="117" t="str">
        <f>IF(F92="Scenario1PBT1",'Deep retrofit'!$E$42,IF(F92="Scenario2PBT1",'Deep retrofit'!$F$42,IF(F92="Scenario3PBT1",'Deep retrofit'!$G$42,"")))&amp;IF(F92="Scenario1PBT2",'Deep retrofit'!$H$42,IF(F92="Scenario2PBT2",'Deep retrofit'!$I$42,IF(F92="Scenario3PBT2",'Deep retrofit'!$J$42,"")))&amp;IF(F92="Scenario1PBT3",'Deep retrofit'!$K$42,IF(F92="Scenario2PBT3",'Deep retrofit'!$L$42,IF(F92="Scenario3PBT3",'Deep retrofit'!$M$42,"")))&amp;IF(F92="Scenario1PBT4",'Deep retrofit'!$N$42,IF(F92="Scenario2PBT4",'Deep retrofit'!$O$42,IF(F92="Scenario3PBT4",'Deep retrofit'!$P$42,"")))&amp;IF(F92="Scenario1PBT5",'Deep retrofit'!$Q$42,IF(F92="Scenario2PBT5",'Deep retrofit'!$R$42,IF(F92="Scenario3PBT5",'Deep retrofit'!$S$42,"")))&amp;IF(F92="Scenario1PBT6",'Deep retrofit'!$T$42,IF(F92="Scenario2PBT6",'Deep retrofit'!$U$42,IF(F92="Scenario3PBT6",'Deep retrofit'!$V$42,"")))&amp;IF(F92="Scenario1PBT7",'Deep retrofit'!$W$42,IF(F92="Scenario2PBT7",'Deep retrofit'!$X$42,IF(F92="Scenario3PBT7",'Deep retrofit'!$Y$42,"")))&amp;IF(F92="Scenario1PBT8",'Deep retrofit'!$Z$42,IF(F92="Scenario2PBT8",'Deep retrofit'!$AA$42,IF(F92="Scenario3PBT8",'Deep retrofit'!$AB$42,"")))&amp;IF(F92="Scenario1PBT9",'Deep retrofit'!$AC$42,IF(F92="Scenario2PBT9",'Deep retrofit'!$AD$42,IF(F92="Scenario3PBT9",'Deep retrofit'!$AE$42,"")))&amp;IF(F92="Scenario1PBT10",'Deep retrofit'!$AF$42,IF(F92="Scenario2PBT10",'Deep retrofit'!$AG$42,IF(F92="Scenario3PBT10",'Deep retrofit'!$AH$42,"")))&amp;IF(F92="Scenario1PBT11",'Deep retrofit'!$AI$42,IF(F92="Scenario2PBT11",'Deep retrofit'!$AJ$42,IF(F92="Scenario3PBT11",'Deep retrofit'!$AK$42,"")))&amp;IF(F92="Scenario1PBT12",'Deep retrofit'!$AL$42,IF(F92="Scenario2PBT12",'Deep retrofit'!$AM$42,IF(F92="Scenario3PBT12",'Deep retrofit'!$AN$42,"")))&amp;IF(F92="Scenario1PBT13",'Deep retrofit'!$AO$42,IF(F92="Scenario2PBT13",'Deep retrofit'!$AP$42,IF(F92="Scenario3PBT13",'Deep retrofit'!$AQ$42,"")))&amp;IF(F92="Scenario1PBT14",'Deep retrofit'!$AR$42,IF(F92="Scenario2PBT14",'Deep retrofit'!$AS$42,IF(F92="Scenario3PBT14",'Deep retrofit'!$AT$42,"")))&amp;IF(F92="Scenario1PBT15",'Deep retrofit'!$AU$42,IF(F92="Scenario2PBT15",'Deep retrofit'!$AV$42,IF(F92="Scenario3PBT15",'Deep retrofit'!$AW$42,"")))</f>
        <v/>
      </c>
      <c r="Z92" s="117">
        <f t="shared" si="59"/>
        <v>0</v>
      </c>
      <c r="AA92" s="269" t="str">
        <f>IF(F92="Scenario1PBT1",'Deep retrofit'!$E$101,IF(F92="Scenario2PBT1",'Deep retrofit'!$F$101,IF(F92="Scenario3PBT1",'Deep retrofit'!$G$101,"")))&amp;IF(F92="Scenario1PBT2",'Deep retrofit'!$H$101,IF(F92="Scenario2PBT2",'Deep retrofit'!$I$101,IF(F92="Scenario3PBT2",'Deep retrofit'!$J$101,"")))&amp;IF(F92="Scenario1PBT3",'Deep retrofit'!$K$101,IF(F92="Scenario2PBT3",'Deep retrofit'!$L$101,IF(F92="Scenario3PBT3",'Deep retrofit'!$M$101,"")))&amp;IF(F92="Scenario1PBT4",'Deep retrofit'!$N$101,IF(F92="Scenario2PBT4",'Deep retrofit'!$O$101,IF(F92="Scenario3PBT4",'Deep retrofit'!$P$101,"")))&amp;IF(F92="Scenario1PBT5",'Deep retrofit'!$Q$101,IF(F92="Scenario2PBT5",'Deep retrofit'!$R$101,IF(F92="Scenario3PBT5",'Deep retrofit'!$S$101,"")))&amp;IF(F92="Scenario1PBT6",'Deep retrofit'!$T$101,IF(F92="Scenario2PBT6",'Deep retrofit'!$U$101,IF(F92="Scenario3PBT6",'Deep retrofit'!$V$101,"")))&amp;IF(F92="Scenario1PBT7",'Deep retrofit'!$W$101,IF(F92="Scenario2PBT7",'Deep retrofit'!$X$101,IF(F92="Scenario3PBT7",'Deep retrofit'!$Y$101,"")))&amp;IF(F92="Scenario1PBT8",'Deep retrofit'!$Z$101,IF(F92="Scenario2PBT8",'Deep retrofit'!$AA$101,IF(F92="Scenario3PBT8",'Deep retrofit'!$AB$101,"")))&amp;IF(F92="Scenario1PBT9",'Deep retrofit'!$AC$101,IF(F92="Scenario2PBT9",'Deep retrofit'!$AD$101,IF(F92="Scenario3PBT9",'Deep retrofit'!$AE$101,"")))&amp;IF(F92="Scenario1PBT10",'Deep retrofit'!$AF$101,IF(F92="Scenario2PBT10",'Deep retrofit'!$AG$101,IF(F92="Scenario3PBT10",'Deep retrofit'!$AH$101,"")))&amp;IF(F92="Scenario1PBT11",'Deep retrofit'!$AI$101,IF(F92="Scenario2PBT11",'Deep retrofit'!$AJ$101,IF(F92="Scenario3PBT11",'Deep retrofit'!$AK$101,"")))&amp;IF(F92="Scenario1PBT12",'Deep retrofit'!$AL$101,IF(F92="Scenario2PBT12",'Deep retrofit'!$AM$101,IF(F92="Scenario3PBT12",'Deep retrofit'!$AN$101,"")))&amp;IF(F92="Scenario1PBT13",'Deep retrofit'!$AO$101,IF(F92="Scenario2PBT13",'Deep retrofit'!$AP$101,IF(F92="Scenario3PBT13",'Deep retrofit'!$AQ$101,"")))&amp;IF(F92="Scenario1PBT14",'Deep retrofit'!$AR$101,IF(F92="Scenario2PBT14",'Deep retrofit'!$AS$101,IF(F92="Scenario3PBT14",'Deep retrofit'!$AT$101,"")))&amp;IF(F92="Scenario1PBT15",'Deep retrofit'!$AU$101,IF(F92="Scenario2PBT15",'Deep retrofit'!$AV$101,IF(F92="Scenario3PBT15",'Deep retrofit'!$AW$101,"")))</f>
        <v/>
      </c>
      <c r="AB92" s="203">
        <f t="shared" si="60"/>
        <v>0</v>
      </c>
      <c r="AC92" s="372" t="str">
        <f t="shared" si="61"/>
        <v/>
      </c>
      <c r="AD92" s="353">
        <f>IF(AC92="",IFERROR('Projection_Base-case'!G93-G92,0),0)</f>
        <v>0</v>
      </c>
      <c r="AE92" s="350">
        <f t="shared" si="37"/>
        <v>0</v>
      </c>
      <c r="AF92" s="361">
        <f>IFERROR(100*AD92/'Projection_Base-case'!G93,0)</f>
        <v>0</v>
      </c>
      <c r="AG92" s="352">
        <f>IF(AC92="",IFERROR('Projection_Base-case'!I93-I92,0),0)</f>
        <v>0</v>
      </c>
      <c r="AH92" s="353">
        <f t="shared" si="38"/>
        <v>0</v>
      </c>
      <c r="AI92" s="361">
        <f>IFERROR(100*AG92/'Projection_Base-case'!I93,0)</f>
        <v>0</v>
      </c>
      <c r="AJ92" s="352">
        <f>IF(AC92="",IFERROR('Projection_Base-case'!K93-K92,0),0)</f>
        <v>0</v>
      </c>
      <c r="AK92" s="353">
        <f t="shared" si="39"/>
        <v>0</v>
      </c>
      <c r="AL92" s="361">
        <f>IFERROR(100*AJ92/'Projection_Base-case'!K93,0)</f>
        <v>0</v>
      </c>
      <c r="AM92" s="352">
        <f>-IF(AC92="",IFERROR('Projection_Base-case'!M93-M92,0),0)</f>
        <v>0</v>
      </c>
      <c r="AN92" s="353">
        <f t="shared" si="40"/>
        <v>0</v>
      </c>
      <c r="AO92" s="354">
        <f>IFERROR(IF('Projection_Base-case'!N93&gt;0,100*AN92/'Projection_Base-case'!N93,100*AN92/N92),0)</f>
        <v>0</v>
      </c>
      <c r="AP92" s="355">
        <f>IF(AC92="",IFERROR('Projection_Base-case'!O93-O92,0),0)</f>
        <v>0</v>
      </c>
      <c r="AQ92" s="356">
        <f t="shared" si="41"/>
        <v>0</v>
      </c>
      <c r="AR92" s="356">
        <f>IFERROR(100*AP92/'Projection_Base-case'!O93,0)</f>
        <v>0</v>
      </c>
      <c r="AS92" s="355">
        <f>IF(AC92="",IFERROR('Projection_Base-case'!Q93-Q92,0),0)</f>
        <v>0</v>
      </c>
      <c r="AT92" s="356">
        <f t="shared" si="42"/>
        <v>0</v>
      </c>
      <c r="AU92" s="356">
        <f>IFERROR(100*AS92/'Projection_Base-case'!Q93,0)</f>
        <v>0</v>
      </c>
      <c r="AV92" s="355">
        <f>IF(AC92="",IFERROR('Projection_Base-case'!S93-S92,0),0)</f>
        <v>0</v>
      </c>
      <c r="AW92" s="356">
        <f t="shared" si="43"/>
        <v>0</v>
      </c>
      <c r="AX92" s="357">
        <f>IFERROR(100*AV92/'Projection_Base-case'!S93,0)</f>
        <v>0</v>
      </c>
      <c r="AY92" s="358">
        <f>IF(AC92="",IFERROR('Projection_Base-case'!U93-U92,0),0)</f>
        <v>0</v>
      </c>
      <c r="AZ92" s="359">
        <f t="shared" si="44"/>
        <v>0</v>
      </c>
      <c r="BA92" s="359">
        <f>IFERROR(100*AY92/'Projection_Base-case'!U93,0)</f>
        <v>0</v>
      </c>
      <c r="BB92" s="358">
        <f>IF(AC92="",IFERROR('Projection_Base-case'!W93-W92,0),0)</f>
        <v>0</v>
      </c>
      <c r="BC92" s="359">
        <f t="shared" si="45"/>
        <v>0</v>
      </c>
      <c r="BD92" s="359">
        <f>IFERROR(100*BB92/'Projection_Base-case'!W93,0)</f>
        <v>0</v>
      </c>
      <c r="BE92" s="358">
        <f>IF(AC92="",IFERROR('Projection_Base-case'!Y93-Y92,0),0)</f>
        <v>0</v>
      </c>
      <c r="BF92" s="359">
        <f t="shared" si="46"/>
        <v>0</v>
      </c>
      <c r="BG92" s="359">
        <f>IFERROR(100*BE92/'Projection_Base-case'!Y93,0)</f>
        <v>0</v>
      </c>
      <c r="BH92" s="359">
        <f t="shared" si="47"/>
        <v>0</v>
      </c>
      <c r="BI92" s="360">
        <f t="shared" si="48"/>
        <v>0</v>
      </c>
    </row>
    <row r="93" spans="1:61" ht="15.6">
      <c r="A93" s="205">
        <v>89</v>
      </c>
      <c r="B93" s="347">
        <f>IF('Projection_Base-case'!B94&lt;&gt;"",'Projection_Base-case'!B94,0)</f>
        <v>0</v>
      </c>
      <c r="C93" s="347">
        <f>IF('Projection_Base-case'!C94&lt;&gt;"",'Projection_Base-case'!C94,0)</f>
        <v>0</v>
      </c>
      <c r="D93" s="347">
        <f>IF('Projection_Base-case'!D94&lt;&gt;"",'Projection_Base-case'!D94,0)</f>
        <v>0</v>
      </c>
      <c r="E93" s="346"/>
      <c r="F93" s="202" t="str">
        <f t="shared" si="49"/>
        <v>0</v>
      </c>
      <c r="G93" s="177" t="str">
        <f>IF(F93="Scenario1PBT1",'Deep retrofit'!$E$6,IF(F93="Scenario2PBT1",'Deep retrofit'!$F$6,IF(F93="Scenario3PBT1",'Deep retrofit'!$G$6,"")))&amp;IF(F93="Scenario1PBT2",'Deep retrofit'!$H$6,IF(F93="Scenario2PBT2",'Deep retrofit'!$I$6,IF(F93="Scenario3PBT2",'Deep retrofit'!$J$6,"")))&amp;IF(F93="Scenario1PBT3",'Deep retrofit'!$K$6,IF(F93="Scenario2PBT3",'Deep retrofit'!$L$6,IF(F93="Scenario3PBT3",'Deep retrofit'!$M$6,"")))&amp;IF(F93="Scenario1PBT4",'Deep retrofit'!$N$6,IF(F93="Scenario2PBT4",'Deep retrofit'!$O$6,IF(F93="Scenario3PBT4",'Deep retrofit'!$P$6,"")))&amp;IF(F93="Scenario1PBT5",'Deep retrofit'!$Q$6,IF(F93="Scenario2PBT5",'Deep retrofit'!$R$6,IF(F93="Scenario3PBT5",'Deep retrofit'!$S$6,"")))&amp;IF(F93="Scenario1PBT6",'Deep retrofit'!$T$6,IF(F93="Scenario2PBT6",'Deep retrofit'!$U$6,IF(F93="Scenario3PBT6",'Deep retrofit'!$V$6,"")))&amp;IF(F93="Scenario1PBT7",'Deep retrofit'!$W$6,IF(F93="Scenario2PBT7",'Deep retrofit'!$X$6,IF(F93="Scenario3PBT7",'Deep retrofit'!$Y$6,"")))&amp;IF(F93="Scenario1PBT8",'Deep retrofit'!$Z$6,IF(F93="Scenario2PBT8",'Deep retrofit'!$AA$6,IF(F93="Scenario3PBT8",'Deep retrofit'!$AB$6,"")))&amp;IF(F93="Scenario1PBT9",'Deep retrofit'!$AC$6,IF(F93="Scenario2PBT9",'Deep retrofit'!$AD$6,IF(F93="Scenario3PBT9",'Deep retrofit'!$AE$6,"")))&amp;IF(F93="Scenario1PBT10",'Deep retrofit'!$AF$6,IF(F93="Scenario2PBT10",'Deep retrofit'!$AG$6,IF(F93="Scenario3PBT10",'Deep retrofit'!$AH$6,"")))&amp;IF(F93="Scenario1PBT11",'Deep retrofit'!$AI$6,IF(F93="Scenario2PBT11",'Deep retrofit'!$AJ$6,IF(F93="Scenario3PBT11",'Deep retrofit'!$AK$6,"")))&amp;IF(F93="Scenario1PBT12",'Deep retrofit'!$AL$6,IF(F93="Scenario2PBT12",'Deep retrofit'!$AM$6,IF(F93="Scenario3PBT12",'Deep retrofit'!$AN$6,"")))&amp;IF(F93="Scenario1PBT13",'Deep retrofit'!$AO$6,IF(F93="Scenario2PBT13",'Deep retrofit'!$AP$6,IF(F93="Scenario3PBT13",'Deep retrofit'!$AQ$6,"")))&amp;IF(F93="Scenario1PBT14",'Deep retrofit'!$AR$6,IF(F93="Scenario2PBT14",'Deep retrofit'!$AS$6,IF(F93="Scenario3PBT14",'Deep retrofit'!$AT$6,"")))&amp;IF(F93="Scenario1PBT15",'Deep retrofit'!$AU$6,IF(F93="Scenario2PBT15",'Deep retrofit'!$AV$6,IF(F93="Scenario3PBT15",'Deep retrofit'!$AW$6,"")))</f>
        <v/>
      </c>
      <c r="H93" s="117">
        <f t="shared" si="50"/>
        <v>0</v>
      </c>
      <c r="I93" s="178" t="str">
        <f>IF(F93="Scenario1PBT1",'Deep retrofit'!$E$16,IF(F93="Scenario2PBT1",'Deep retrofit'!$F$16,IF(F93="Scenario3PBT1",'Deep retrofit'!$G$16,"")))&amp;IF(F93="Scenario1PBT2",'Deep retrofit'!$H$16,IF(F93="Scenario2PBT2",'Deep retrofit'!$I$16,IF(F93="Scenario3PBT2",'Deep retrofit'!$J$16,"")))&amp;IF(F93="Scenario1PBT3",'Deep retrofit'!$K$16,IF(F93="Scenario2PBT3",'Deep retrofit'!$L$16,IF(F93="Scenario3PBT3",'Deep retrofit'!$M$16,"")))&amp;IF(F93="Scenario1PBT4",'Deep retrofit'!$N$16,IF(F93="Scenario2PBT4",'Deep retrofit'!$O$16,IF(F93="Scenario3PBT4",'Deep retrofit'!$P$16,"")))&amp;IF(F93="Scenario1PBT5",'Deep retrofit'!$Q$16,IF(F93="Scenario2PBT5",'Deep retrofit'!$R$16,IF(F93="Scenario3PBT5",'Deep retrofit'!$S$16,"")))&amp;IF(F93="Scenario1PBT6",'Deep retrofit'!$T$16,IF(F93="Scenario2PBT6",'Deep retrofit'!$U$16,IF(F93="Scenario3PBT6",'Deep retrofit'!$V$16,"")))&amp;IF(F93="Scenario1PBT7",'Deep retrofit'!$W$16,IF(F93="Scenario2PBT7",'Deep retrofit'!$X$16,IF(F93="Scenario3PBT7",'Deep retrofit'!$Y$16,"")))&amp;IF(F93="Scenario1PBT8",'Deep retrofit'!$Z$16,IF(F93="Scenario2PBT8",'Deep retrofit'!$AA$16,IF(F93="Scenario3PBT8",'Deep retrofit'!$AB$16,"")))&amp;IF(F93="Scenario1PBT9",'Deep retrofit'!$AC$16,IF(F93="Scenario2PBT9",'Deep retrofit'!$AD$16,IF(F93="Scenario3PBT9",'Deep retrofit'!$AE$16,"")))&amp;IF(F93="Scenario1PBT10",'Deep retrofit'!$AF$16,IF(F93="Scenario2PBT10",'Deep retrofit'!$AG$16,IF(F93="Scenario3PBT10",'Deep retrofit'!$AH$16,"")))&amp;IF(F93="Scenario1PBT11",'Deep retrofit'!$AI$16,IF(F93="Scenario2PBT11",'Deep retrofit'!$AJ$16,IF(F93="Scenario3PBT11",'Deep retrofit'!$AK$16,"")))&amp;IF(F93="Scenario1PBT12",'Deep retrofit'!$AL$16,IF(F93="Scenario2PBT12",'Deep retrofit'!$AM$16,IF(F93="Scenario3PBT12",'Deep retrofit'!$AN$16,"")))&amp;IF(F93="Scenario1PBT13",'Deep retrofit'!$AO$16,IF(F93="Scenario2PBT13",'Deep retrofit'!$AP$16,IF(F93="Scenario3PBT13",'Deep retrofit'!$AQ$16,"")))&amp;IF(F93="Scenario1PBT14",'Deep retrofit'!$AR$16,IF(F93="Scenario2PBT14",'Deep retrofit'!$AS$16,IF(F93="Scenario3PBT14",'Deep retrofit'!$AT$16,"")))&amp;IF(F93="Scenario1PBT15",'Deep retrofit'!$AU$16,IF(F93="Scenario2PBT15",'Deep retrofit'!$AV$16,IF(F93="Scenario3PBT15",'Deep retrofit'!$AW$16,"")))</f>
        <v/>
      </c>
      <c r="J93" s="117">
        <f t="shared" si="51"/>
        <v>0</v>
      </c>
      <c r="K93" s="117" t="str">
        <f>IF(F93="Scenario1PBT1",'Deep retrofit'!$E$18,IF(F93="Scenario2PBT1",'Deep retrofit'!$F$18,IF(F93="Scenario3PBT1",'Deep retrofit'!$G$18,"")))&amp;IF(F93="Scenario1PBT2",'Deep retrofit'!$H$18,IF(F93="Scenario2PBT2",'Deep retrofit'!$I$18,IF(F93="Scenario3PBT2",'Deep retrofit'!$J$18,"")))&amp;IF(F93="Scenario1PBT3",'Deep retrofit'!$K$18,IF(F93="Scenario2PBT3",'Deep retrofit'!$L$18,IF(F93="Scenario3PBT3",'Deep retrofit'!$M$18,"")))&amp;IF(F93="Scenario1PBT4",'Deep retrofit'!$N$18,IF(F93="Scenario2PBT4",'Deep retrofit'!$O$18,IF(F93="Scenario3PBT4",'Deep retrofit'!$P$18,"")))&amp;IF(F93="Scenario1PBT5",'Deep retrofit'!$Q$18,IF(F93="Scenario2PBT5",'Deep retrofit'!$R$18,IF(F93="Scenario3PBT5",'Deep retrofit'!$S$18,"")))&amp;IF(F93="Scenario1PBT6",'Deep retrofit'!$T$18,IF(F93="Scenario2PBT6",'Deep retrofit'!$U$18,IF(F93="Scenario3PBT6",'Deep retrofit'!$V$18,"")))&amp;IF(F93="Scenario1PBT7",'Deep retrofit'!$W$18,IF(F93="Scenario2PBT7",'Deep retrofit'!$X$18,IF(F93="Scenario3PBT7",'Deep retrofit'!$Y$18,"")))&amp;IF(F93="Scenario1PBT8",'Deep retrofit'!$Z$18,IF(F93="Scenario2PBT8",'Deep retrofit'!$AA$18,IF(F93="Scenario3PBT8",'Deep retrofit'!$AB$18,"")))&amp;IF(F93="Scenario1PBT9",'Deep retrofit'!$AC$18,IF(F93="Scenario2PBT9",'Deep retrofit'!$AD$18,IF(F93="Scenario3PBT9",'Deep retrofit'!$AE$18,"")))&amp;IF(F93="Scenario1PBT10",'Deep retrofit'!$AF$18,IF(F93="Scenario2PBT10",'Deep retrofit'!$AG$18,IF(F93="Scenario3PBT10",'Deep retrofit'!$AH$18,"")))&amp;IF(F93="Scenario1PBT11",'Deep retrofit'!$AI$18,IF(F93="Scenario2PBT11",'Deep retrofit'!$AJ$18,IF(F93="Scenario3PBT11",'Deep retrofit'!$AK$18,"")))&amp;IF(F93="Scenario1PBT12",'Deep retrofit'!$AL$18,IF(F93="Scenario2PBT12",'Deep retrofit'!$AM$18,IF(F93="Scenario3PBT12",'Deep retrofit'!$AN$18,"")))&amp;IF(F93="Scenario1PBT13",'Deep retrofit'!$AO$18,IF(F93="Scenario2PBT13",'Deep retrofit'!$AP$18,IF(F93="Scenario3PBT13",'Deep retrofit'!$AQ$18,"")))&amp;IF(F93="Scenario1PBT14",'Deep retrofit'!$AR$18,IF(F93="Scenario2PBT14",'Deep retrofit'!$AS$18,IF(F93="Scenario3PBT14",'Deep retrofit'!$AT$18,"")))&amp;IF(F93="Scenario1PBT15",'Deep retrofit'!$AU$18,IF(F93="Scenario2PBT15",'Deep retrofit'!$AV$18,IF(F93="Scenario3PBT15",'Deep retrofit'!$AW$18,"")))</f>
        <v/>
      </c>
      <c r="L93" s="117">
        <f t="shared" si="52"/>
        <v>0</v>
      </c>
      <c r="M93" s="117" t="str">
        <f>IF(F93="Scenario1PBT1",'Deep retrofit'!$E$20,IF(F93="Scenario2PBT1",'Deep retrofit'!$F$20,IF(F93="Scenario3PBT1",'Deep retrofit'!$G$20,"")))&amp;IF(F93="Scenario1PBT2",'Deep retrofit'!$H$20,IF(F93="Scenario2PBT2",'Deep retrofit'!$I$20,IF(F93="Scenario3PBT2",'Deep retrofit'!$J$20,"")))&amp;IF(F93="Scenario1PBT3",'Deep retrofit'!$K$20,IF(F93="Scenario2PBT3",'Deep retrofit'!$L$20,IF(F93="Scenario3PBT3",'Deep retrofit'!$M$20,"")))&amp;IF(F93="Scenario1PBT4",'Deep retrofit'!$N$20,IF(F93="Scenario2PBT4",'Deep retrofit'!$O$20,IF(F93="Scenario3PBT4",'Deep retrofit'!$P$20,"")))&amp;IF(F93="Scenario1PBT5",'Deep retrofit'!$Q$20,IF(F93="Scenario2PBT5",'Deep retrofit'!$R$20,IF(F93="Scenario3PBT5",'Deep retrofit'!$S$20,"")))&amp;IF(F93="Scenario1PBT6",'Deep retrofit'!$T$20,IF(F93="Scenario2PBT6",'Deep retrofit'!$U$20,IF(F93="Scenario3PBT6",'Deep retrofit'!$V$20,"")))&amp;IF(F93="Scenario1PBT7",'Deep retrofit'!$W$20,IF(F93="Scenario2PBT7",'Deep retrofit'!$X$20,IF(F93="Scenario3PBT7",'Deep retrofit'!$Y$20,"")))&amp;IF(F93="Scenario1PBT8",'Deep retrofit'!$Z$20,IF(F93="Scenario2PBT8",'Deep retrofit'!$AA$20,IF(F93="Scenario3PBT8",'Deep retrofit'!$AB$20,"")))&amp;IF(F93="Scenario1PBT9",'Deep retrofit'!$AC$20,IF(F93="Scenario2PBT9",'Deep retrofit'!$AD$20,IF(F93="Scenario3PBT9",'Deep retrofit'!$AE$20,"")))&amp;IF(F93="Scenario1PBT10",'Deep retrofit'!$AF$20,IF(F93="Scenario2PBT10",'Deep retrofit'!$AG$20,IF(F93="Scenario3PBT10",'Deep retrofit'!$AH$20,"")))&amp;IF(F93="Scenario1PBT11",'Deep retrofit'!$AI$20,IF(F93="Scenario2PBT11",'Deep retrofit'!$AJ$20,IF(F93="Scenario3PBT11",'Deep retrofit'!$AK$20,"")))&amp;IF(F93="Scenario1PBT12",'Deep retrofit'!$AL$20,IF(F93="Scenario2PBT12",'Deep retrofit'!$AM$20,IF(F93="Scenario3PBT12",'Deep retrofit'!$AN$20,"")))&amp;IF(F93="Scenario1PBT13",'Deep retrofit'!$AO$20,IF(F93="Scenario2PBT13",'Deep retrofit'!$AP$20,IF(F93="Scenario3PBT13",'Deep retrofit'!$AQ$20,"")))&amp;IF(F93="Scenario1PBT14",'Deep retrofit'!$AR$20,IF(F93="Scenario2PBT14",'Deep retrofit'!$AS$20,IF(F93="Scenario3PBT14",'Deep retrofit'!$AT$20,"")))&amp;IF(F93="Scenario1PBT15",'Deep retrofit'!$AU$20,IF(F93="Scenario2PBT15",'Deep retrofit'!$AV$20,IF(F93="Scenario3PBT15",'Deep retrofit'!$AW$20,"")))</f>
        <v/>
      </c>
      <c r="N93" s="118">
        <f t="shared" si="53"/>
        <v>0</v>
      </c>
      <c r="O93" s="206" t="str">
        <f>IF(F93="Scenario1PBT1",'Deep retrofit'!$E$23,IF(F93="Scenario2PBT1",'Deep retrofit'!$F$23,IF(F93="Scenario3PBT1",'Deep retrofit'!$G$23,"")))&amp;IF(F93="Scenario1PBT2",'Deep retrofit'!$H$23,IF(F93="Scenario2PBT2",'Deep retrofit'!$I$23,IF(F93="Scenario3PBT2",'Deep retrofit'!$J$23,"")))&amp;IF(F93="Scenario1PBT3",'Deep retrofit'!$K$23,IF(F93="Scenario2PBT3",'Deep retrofit'!$L$23,IF(F93="Scenario3PBT3",'Deep retrofit'!$M$23,"")))&amp;IF(F93="Scenario1PBT4",'Deep retrofit'!$N$23,IF(F93="Scenario2PBT4",'Deep retrofit'!$O$23,IF(F93="Scenario3PBT4",'Deep retrofit'!$P$23,"")))&amp;IF(F93="Scenario1PBT5",'Deep retrofit'!$Q$23,IF(F93="Scenario2PBT5",'Deep retrofit'!$R$23,IF(F93="Scenario3PBT5",'Deep retrofit'!$S$23,"")))&amp;IF(F93="Scenario1PBT6",'Deep retrofit'!$T$23,IF(F93="Scenario2PBT6",'Deep retrofit'!$U$23,IF(F93="Scenario3PBT6",'Deep retrofit'!$V$23,"")))&amp;IF(F93="Scenario1PBT7",'Deep retrofit'!$W$23,IF(F93="Scenario2PBT7",'Deep retrofit'!$X$23,IF(F93="Scenario3PBT7",'Deep retrofit'!$Y$23,"")))&amp;IF(F93="Scenario1PBT8",'Deep retrofit'!$Z$23,IF(F93="Scenario2PBT8",'Deep retrofit'!$AA$23,IF(F93="Scenario3PBT8",'Deep retrofit'!$AB$23,"")))&amp;IF(F93="Scenario1PBT9",'Deep retrofit'!$AC$23,IF(F93="Scenario2PBT9",'Deep retrofit'!$AD$23,IF(F93="Scenario3PBT9",'Deep retrofit'!$AE$23,"")))&amp;IF(F93="Scenario1PBT10",'Deep retrofit'!$AF$23,IF(F93="Scenario2PBT10",'Deep retrofit'!$AG$23,IF(F93="Scenario3PBT10",'Deep retrofit'!$AH$23,"")))&amp;IF(F93="Scenario1PBT11",'Deep retrofit'!$AI$23,IF(F93="Scenario2PBT11",'Deep retrofit'!$AJ$23,IF(F93="Scenario3PBT11",'Deep retrofit'!$AK$23,"")))&amp;IF(F93="Scenario1PBT12",'Deep retrofit'!$AL$23,IF(F93="Scenario2PBT12",'Deep retrofit'!$AM$23,IF(F93="Scenario3PBT12",'Deep retrofit'!$AN$23,"")))&amp;IF(F93="Scenario1PBT13",'Deep retrofit'!$AO$23,IF(F93="Scenario2PBT13",'Deep retrofit'!$AP$23,IF(F93="Scenario3PBT13",'Deep retrofit'!$AQ$23,"")))&amp;IF(F93="Scenario1PBT14",'Deep retrofit'!$AR$23,IF(F93="Scenario2PBT14",'Deep retrofit'!$AS$23,IF(F93="Scenario3PBT14",'Deep retrofit'!$AT$23,"")))&amp;IF(F93="Scenario1PBT15",'Deep retrofit'!$AU$23,IF(F93="Scenario2PBT15",'Deep retrofit'!$AV$23,IF(F93="Scenario3PBT15",'Deep retrofit'!$AW$23,"")))</f>
        <v/>
      </c>
      <c r="P93" s="117">
        <f t="shared" si="54"/>
        <v>0</v>
      </c>
      <c r="Q93" s="117" t="str">
        <f>IF(F93="Scenario1PBT1",'Deep retrofit'!$E$25,IF(F93="Scenario2PBT1",'Deep retrofit'!$F$25,IF(F93="Scenario3PBT1",'Deep retrofit'!$G$25,"")))&amp;IF(F93="Scenario1PBT2",'Deep retrofit'!$H$25,IF(F93="Scenario2PBT2",'Deep retrofit'!$I$25,IF(F93="Scenario3PBT2",'Deep retrofit'!$J$25,"")))&amp;IF(F93="Scenario1PBT3",'Deep retrofit'!$K$25,IF(F93="Scenario2PBT3",'Deep retrofit'!$L$25,IF(F93="Scenario3PBT3",'Deep retrofit'!$M$25,"")))&amp;IF(F93="Scenario1PBT4",'Deep retrofit'!$N$25,IF(F93="Scenario2PBT4",'Deep retrofit'!$O$25,IF(F93="Scenario3PBT4",'Deep retrofit'!$P$25,"")))&amp;IF(F93="Scenario1PBT5",'Deep retrofit'!$Q$25,IF(F93="Scenario2PBT5",'Deep retrofit'!$R$25,IF(F93="Scenario3PBT5",'Deep retrofit'!$S$25,"")))&amp;IF(F93="Scenario1PBT6",'Deep retrofit'!$T$25,IF(F93="Scenario2PBT6",'Deep retrofit'!$U$25,IF(F93="Scenario3PBT6",'Deep retrofit'!$V$25,"")))&amp;IF(F93="Scenario1PBT7",'Deep retrofit'!$W$25,IF(F93="Scenario2PBT7",'Deep retrofit'!$X$25,IF(F93="Scenario3PBT7",'Deep retrofit'!$Y$25,"")))&amp;IF(F93="Scenario1PBT8",'Deep retrofit'!$Z$25,IF(F93="Scenario2PBT8",'Deep retrofit'!$AA$25,IF(F93="Scenario3PBT8",'Deep retrofit'!$AB$25,"")))&amp;IF(F93="Scenario1PBT9",'Deep retrofit'!$AC$25,IF(F93="Scenario2PBT9",'Deep retrofit'!$AD$25,IF(F93="Scenario3PBT9",'Deep retrofit'!$AE$25,"")))&amp;IF(F93="Scenario1PBT10",'Deep retrofit'!$AF$25,IF(F93="Scenario2PBT10",'Deep retrofit'!$AG$25,IF(F93="Scenario3PBT10",'Deep retrofit'!$AH$25,"")))&amp;IF(F93="Scenario1PBT11",'Deep retrofit'!$AI$25,IF(F93="Scenario2PBT11",'Deep retrofit'!$AJ$25,IF(F93="Scenario3PBT11",'Deep retrofit'!$AK$25,"")))&amp;IF(F93="Scenario1PBT12",'Deep retrofit'!$AL$25,IF(F93="Scenario2PBT12",'Deep retrofit'!$AM$25,IF(F93="Scenario3PBT12",'Deep retrofit'!$AN$25,"")))&amp;IF(F93="Scenario1PBT13",'Deep retrofit'!$AO$25,IF(F93="Scenario2PBT13",'Deep retrofit'!$AP$25,IF(F93="Scenario3PBT13",'Deep retrofit'!$AQ$25,"")))&amp;IF(F93="Scenario1PBT14",'Deep retrofit'!$AR$25,IF(F93="Scenario2PBT14",'Deep retrofit'!$AS$25,IF(F93="Scenario3PBT14",'Deep retrofit'!$AT$25,"")))&amp;IF(F93="Scenario1PBT15",'Deep retrofit'!$AU$25,IF(F93="Scenario2PBT15",'Deep retrofit'!$AV$25,IF(F93="Scenario3PBT15",'Deep retrofit'!$AW$25,"")))</f>
        <v/>
      </c>
      <c r="R93" s="117">
        <f t="shared" si="55"/>
        <v>0</v>
      </c>
      <c r="S93" s="117" t="str">
        <f>IF(F93="Scenario1PBT1",'Deep retrofit'!$E$27,IF(F93="Scenario2PBT1",'Deep retrofit'!$F$27,IF(F93="Scenario3PBT1",'Deep retrofit'!$G$27,"")))&amp;IF(F93="Scenario1PBT2",'Deep retrofit'!$H$27,IF(F93="Scenario2PBT2",'Deep retrofit'!$I$27,IF(F93="Scenario3PBT2",'Deep retrofit'!$J$27,"")))&amp;IF(F93="Scenario1PBT3",'Deep retrofit'!$K$27,IF(F93="Scenario2PBT3",'Deep retrofit'!$L$27,IF(F93="Scenario3PBT3",'Deep retrofit'!$M$27,"")))&amp;IF(F93="Scenario1PBT4",'Deep retrofit'!$N$27,IF(F93="Scenario2PBT4",'Deep retrofit'!$O$27,IF(F93="Scenario3PBT4",'Deep retrofit'!$P$27,"")))&amp;IF(F93="Scenario1PBT5",'Deep retrofit'!$Q$27,IF(F93="Scenario2PBT5",'Deep retrofit'!$R$27,IF(F93="Scenario3PBT5",'Deep retrofit'!$S$27,"")))&amp;IF(F93="Scenario1PBT6",'Deep retrofit'!$T$27,IF(F93="Scenario2PBT6",'Deep retrofit'!$U$27,IF(F93="Scenario3PBT6",'Deep retrofit'!$V$27,"")))&amp;IF(F93="Scenario1PBT7",'Deep retrofit'!$W$27,IF(F93="Scenario2PBT7",'Deep retrofit'!$X$27,IF(F93="Scenario3PBT7",'Deep retrofit'!$Y$27,"")))&amp;IF(F93="Scenario1PBT8",'Deep retrofit'!$Z$27,IF(F93="Scenario2PBT8",'Deep retrofit'!$AA$27,IF(F93="Scenario3PBT8",'Deep retrofit'!$AB$27,"")))&amp;IF(F93="Scenario1PBT9",'Deep retrofit'!$AC$27,IF(F93="Scenario2PBT9",'Deep retrofit'!$AD$27,IF(F93="Scenario3PBT9",'Deep retrofit'!$AE$27,"")))&amp;IF(F93="Scenario1PBT10",'Deep retrofit'!$AF$27,IF(F93="Scenario2PBT10",'Deep retrofit'!$AG$27,IF(F93="Scenario3PBT10",'Deep retrofit'!$AH$27,"")))&amp;IF(F93="Scenario1PBT11",'Deep retrofit'!$AI$27,IF(F93="Scenario2PBT11",'Deep retrofit'!$AJ$27,IF(F93="Scenario3PBT11",'Deep retrofit'!$AK$27,"")))&amp;IF(F93="Scenario1PBT12",'Deep retrofit'!$AL$27,IF(F93="Scenario2PBT12",'Deep retrofit'!$AM$27,IF(F93="Scenario3PBT12",'Deep retrofit'!$AN$27,"")))&amp;IF(F93="Scenario1PBT13",'Deep retrofit'!$AO$27,IF(F93="Scenario2PBT13",'Deep retrofit'!$AP$27,IF(F93="Scenario3PBT13",'Deep retrofit'!$AQ$27,"")))&amp;IF(F93="Scenario1PBT14",'Deep retrofit'!$AR$27,IF(F93="Scenario2PBT14",'Deep retrofit'!$AS$27,IF(F93="Scenario3PBT14",'Deep retrofit'!$AT$27,"")))&amp;IF(F93="Scenario1PBT15",'Deep retrofit'!$AU$27,IF(F93="Scenario2PBT15",'Deep retrofit'!$AV$27,IF(F93="Scenario3PBT15",'Deep retrofit'!$AW$27,"")))</f>
        <v/>
      </c>
      <c r="T93" s="207">
        <f t="shared" si="56"/>
        <v>0</v>
      </c>
      <c r="U93" s="206" t="str">
        <f>IF(F93="Scenario1PBT1",'Deep retrofit'!$E$38,IF(F93="Scenario2PBT1",'Deep retrofit'!$F$38,IF(F93="Scenario3PBT1",'Deep retrofit'!$G$38,"")))&amp;IF(F93="Scenario1PBT2",'Deep retrofit'!$H$38,IF(F93="Scenario2PBT2",'Deep retrofit'!$I$38,IF(F93="Scenario3PBT2",'Deep retrofit'!$J$38,"")))&amp;IF(F93="Scenario1PBT3",'Deep retrofit'!$K$38,IF(F93="Scenario2PBT3",'Deep retrofit'!$L$38,IF(F93="Scenario3PBT3",'Deep retrofit'!$M$38,"")))&amp;IF(F93="Scenario1PBT4",'Deep retrofit'!$N$38,IF(F93="Scenario2PBT4",'Deep retrofit'!$O$38,IF(F93="Scenario3PBT4",'Deep retrofit'!$P$38,"")))&amp;IF(F93="Scenario1PBT5",'Deep retrofit'!$Q$38,IF(F93="Scenario2PBT5",'Deep retrofit'!$R$38,IF(F93="Scenario3PBT5",'Deep retrofit'!$S$38,"")))&amp;IF(F93="Scenario1PBT6",'Deep retrofit'!$T$38,IF(F93="Scenario2PBT6",'Deep retrofit'!$U$38,IF(F93="Scenario3PBT6",'Deep retrofit'!$V$38,"")))&amp;IF(F93="Scenario1PBT7",'Deep retrofit'!$W$38,IF(F93="Scenario2PBT7",'Deep retrofit'!$X$38,IF(F93="Scenario3PBT7",'Deep retrofit'!$Y$38,"")))&amp;IF(F93="Scenario1PBT8",'Deep retrofit'!$Z$38,IF(F93="Scenario2PBT8",'Deep retrofit'!$AA$38,IF(F93="Scenario3PBT8",'Deep retrofit'!$AB$38,"")))&amp;IF(F93="Scenario1PBT9",'Deep retrofit'!$AC$38,IF(F93="Scenario2PBT9",'Deep retrofit'!$AD$38,IF(F93="Scenario3PBT9",'Deep retrofit'!$AE$38,"")))&amp;IF(F93="Scenario1PBT10",'Deep retrofit'!$AF$38,IF(F93="Scenario2PBT10",'Deep retrofit'!$AG$38,IF(F93="Scenario3PBT10",'Deep retrofit'!$AH$38,"")))&amp;IF(F93="Scenario1PBT11",'Deep retrofit'!$AI$38,IF(F93="Scenario2PBT11",'Deep retrofit'!$AJ$38,IF(F93="Scenario3PBT11",'Deep retrofit'!$AK$38,"")))&amp;IF(F93="Scenario1PBT12",'Deep retrofit'!$AL$38,IF(F93="Scenario2PBT12",'Deep retrofit'!$AM$38,IF(F93="Scenario3PBT12",'Deep retrofit'!$AN$38,"")))&amp;IF(F93="Scenario1PBT13",'Deep retrofit'!$AO$38,IF(F93="Scenario2PBT13",'Deep retrofit'!$AP$38,IF(F93="Scenario3PBT13",'Deep retrofit'!$AQ$38,"")))&amp;IF(F93="Scenario1PBT14",'Deep retrofit'!$AR$38,IF(F93="Scenario2PBT14",'Deep retrofit'!$AS$38,IF(F93="Scenario3PBT14",'Deep retrofit'!$AT$38,"")))&amp;IF(F93="Scenario1PBT15",'Deep retrofit'!$AU$38,IF(F93="Scenario2PBT15",'Deep retrofit'!$AV$38,IF(F93="Scenario3PBT15",'Deep retrofit'!$AW$38,"")))</f>
        <v/>
      </c>
      <c r="V93" s="117">
        <f t="shared" si="57"/>
        <v>0</v>
      </c>
      <c r="W93" s="117" t="str">
        <f>IF(F93="Scenario1PBT1",'Deep retrofit'!$E$40,IF(F93="Scenario2PBT1",'Deep retrofit'!$F$40,IF(F93="Scenario3PBT1",'Deep retrofit'!$G$40,"")))&amp;IF(F93="Scenario1PBT2",'Deep retrofit'!$H$40,IF(F93="Scenario2PBT2",'Deep retrofit'!$I$40,IF(F93="Scenario3PBT2",'Deep retrofit'!$J$40,"")))&amp;IF(F93="Scenario1PBT3",'Deep retrofit'!$K$40,IF(F93="Scenario2PBT3",'Deep retrofit'!$L$40,IF(F93="Scenario3PBT3",'Deep retrofit'!$M$40,"")))&amp;IF(F93="Scenario1PBT4",'Deep retrofit'!$N$40,IF(F93="Scenario2PBT4",'Deep retrofit'!$O$40,IF(F93="Scenario3PBT4",'Deep retrofit'!$P$40,"")))&amp;IF(F93="Scenario1PBT5",'Deep retrofit'!$Q$40,IF(F93="Scenario2PBT5",'Deep retrofit'!$R$40,IF(F93="Scenario3PBT5",'Deep retrofit'!$S$40,"")))&amp;IF(F93="Scenario1PBT6",'Deep retrofit'!$T$40,IF(F93="Scenario2PBT6",'Deep retrofit'!$U$40,IF(F93="Scenario3PBT6",'Deep retrofit'!$V$40,"")))&amp;IF(F93="Scenario1PBT7",'Deep retrofit'!$W$40,IF(F93="Scenario2PBT7",'Deep retrofit'!$X$40,IF(F93="Scenario3PBT7",'Deep retrofit'!$Y$40,"")))&amp;IF(F93="Scenario1PBT8",'Deep retrofit'!$Z$40,IF(F93="Scenario2PBT8",'Deep retrofit'!$AA$40,IF(F93="Scenario3PBT8",'Deep retrofit'!$AB$40,"")))&amp;IF(F93="Scenario1PBT9",'Deep retrofit'!$AC$40,IF(F93="Scenario2PBT9",'Deep retrofit'!$AD$40,IF(F93="Scenario3PBT9",'Deep retrofit'!$AE$40,"")))&amp;IF(F93="Scenario1PBT10",'Deep retrofit'!$AF$40,IF(F93="Scenario2PBT10",'Deep retrofit'!$AG$40,IF(F93="Scenario3PBT10",'Deep retrofit'!$AH$40,"")))&amp;IF(F93="Scenario1PBT11",'Deep retrofit'!$AI$40,IF(F93="Scenario2PBT11",'Deep retrofit'!$AJ$40,IF(F93="Scenario3PBT11",'Deep retrofit'!$AK$40,"")))&amp;IF(F93="Scenario1PBT12",'Deep retrofit'!$AL$40,IF(F93="Scenario2PBT12",'Deep retrofit'!$AM$40,IF(F93="Scenario3PBT12",'Deep retrofit'!$AN$40,"")))&amp;IF(F93="Scenario1PBT13",'Deep retrofit'!$AO$40,IF(F93="Scenario2PBT13",'Deep retrofit'!$AP$40,IF(F93="Scenario3PBT13",'Deep retrofit'!$AQ$40,"")))&amp;IF(F93="Scenario1PBT14",'Deep retrofit'!$AR$40,IF(F93="Scenario2PBT14",'Deep retrofit'!$AS$40,IF(F93="Scenario3PBT14",'Deep retrofit'!$AT$40,"")))&amp;IF(F93="Scenario1PBT15",'Deep retrofit'!$AU$40,IF(F93="Scenario2PBT15",'Deep retrofit'!$AV$40,IF(F93="Scenario3PBT15",'Deep retrofit'!$AW$40,"")))</f>
        <v/>
      </c>
      <c r="X93" s="117">
        <f t="shared" si="58"/>
        <v>0</v>
      </c>
      <c r="Y93" s="117" t="str">
        <f>IF(F93="Scenario1PBT1",'Deep retrofit'!$E$42,IF(F93="Scenario2PBT1",'Deep retrofit'!$F$42,IF(F93="Scenario3PBT1",'Deep retrofit'!$G$42,"")))&amp;IF(F93="Scenario1PBT2",'Deep retrofit'!$H$42,IF(F93="Scenario2PBT2",'Deep retrofit'!$I$42,IF(F93="Scenario3PBT2",'Deep retrofit'!$J$42,"")))&amp;IF(F93="Scenario1PBT3",'Deep retrofit'!$K$42,IF(F93="Scenario2PBT3",'Deep retrofit'!$L$42,IF(F93="Scenario3PBT3",'Deep retrofit'!$M$42,"")))&amp;IF(F93="Scenario1PBT4",'Deep retrofit'!$N$42,IF(F93="Scenario2PBT4",'Deep retrofit'!$O$42,IF(F93="Scenario3PBT4",'Deep retrofit'!$P$42,"")))&amp;IF(F93="Scenario1PBT5",'Deep retrofit'!$Q$42,IF(F93="Scenario2PBT5",'Deep retrofit'!$R$42,IF(F93="Scenario3PBT5",'Deep retrofit'!$S$42,"")))&amp;IF(F93="Scenario1PBT6",'Deep retrofit'!$T$42,IF(F93="Scenario2PBT6",'Deep retrofit'!$U$42,IF(F93="Scenario3PBT6",'Deep retrofit'!$V$42,"")))&amp;IF(F93="Scenario1PBT7",'Deep retrofit'!$W$42,IF(F93="Scenario2PBT7",'Deep retrofit'!$X$42,IF(F93="Scenario3PBT7",'Deep retrofit'!$Y$42,"")))&amp;IF(F93="Scenario1PBT8",'Deep retrofit'!$Z$42,IF(F93="Scenario2PBT8",'Deep retrofit'!$AA$42,IF(F93="Scenario3PBT8",'Deep retrofit'!$AB$42,"")))&amp;IF(F93="Scenario1PBT9",'Deep retrofit'!$AC$42,IF(F93="Scenario2PBT9",'Deep retrofit'!$AD$42,IF(F93="Scenario3PBT9",'Deep retrofit'!$AE$42,"")))&amp;IF(F93="Scenario1PBT10",'Deep retrofit'!$AF$42,IF(F93="Scenario2PBT10",'Deep retrofit'!$AG$42,IF(F93="Scenario3PBT10",'Deep retrofit'!$AH$42,"")))&amp;IF(F93="Scenario1PBT11",'Deep retrofit'!$AI$42,IF(F93="Scenario2PBT11",'Deep retrofit'!$AJ$42,IF(F93="Scenario3PBT11",'Deep retrofit'!$AK$42,"")))&amp;IF(F93="Scenario1PBT12",'Deep retrofit'!$AL$42,IF(F93="Scenario2PBT12",'Deep retrofit'!$AM$42,IF(F93="Scenario3PBT12",'Deep retrofit'!$AN$42,"")))&amp;IF(F93="Scenario1PBT13",'Deep retrofit'!$AO$42,IF(F93="Scenario2PBT13",'Deep retrofit'!$AP$42,IF(F93="Scenario3PBT13",'Deep retrofit'!$AQ$42,"")))&amp;IF(F93="Scenario1PBT14",'Deep retrofit'!$AR$42,IF(F93="Scenario2PBT14",'Deep retrofit'!$AS$42,IF(F93="Scenario3PBT14",'Deep retrofit'!$AT$42,"")))&amp;IF(F93="Scenario1PBT15",'Deep retrofit'!$AU$42,IF(F93="Scenario2PBT15",'Deep retrofit'!$AV$42,IF(F93="Scenario3PBT15",'Deep retrofit'!$AW$42,"")))</f>
        <v/>
      </c>
      <c r="Z93" s="117">
        <f t="shared" si="59"/>
        <v>0</v>
      </c>
      <c r="AA93" s="269" t="str">
        <f>IF(F93="Scenario1PBT1",'Deep retrofit'!$E$101,IF(F93="Scenario2PBT1",'Deep retrofit'!$F$101,IF(F93="Scenario3PBT1",'Deep retrofit'!$G$101,"")))&amp;IF(F93="Scenario1PBT2",'Deep retrofit'!$H$101,IF(F93="Scenario2PBT2",'Deep retrofit'!$I$101,IF(F93="Scenario3PBT2",'Deep retrofit'!$J$101,"")))&amp;IF(F93="Scenario1PBT3",'Deep retrofit'!$K$101,IF(F93="Scenario2PBT3",'Deep retrofit'!$L$101,IF(F93="Scenario3PBT3",'Deep retrofit'!$M$101,"")))&amp;IF(F93="Scenario1PBT4",'Deep retrofit'!$N$101,IF(F93="Scenario2PBT4",'Deep retrofit'!$O$101,IF(F93="Scenario3PBT4",'Deep retrofit'!$P$101,"")))&amp;IF(F93="Scenario1PBT5",'Deep retrofit'!$Q$101,IF(F93="Scenario2PBT5",'Deep retrofit'!$R$101,IF(F93="Scenario3PBT5",'Deep retrofit'!$S$101,"")))&amp;IF(F93="Scenario1PBT6",'Deep retrofit'!$T$101,IF(F93="Scenario2PBT6",'Deep retrofit'!$U$101,IF(F93="Scenario3PBT6",'Deep retrofit'!$V$101,"")))&amp;IF(F93="Scenario1PBT7",'Deep retrofit'!$W$101,IF(F93="Scenario2PBT7",'Deep retrofit'!$X$101,IF(F93="Scenario3PBT7",'Deep retrofit'!$Y$101,"")))&amp;IF(F93="Scenario1PBT8",'Deep retrofit'!$Z$101,IF(F93="Scenario2PBT8",'Deep retrofit'!$AA$101,IF(F93="Scenario3PBT8",'Deep retrofit'!$AB$101,"")))&amp;IF(F93="Scenario1PBT9",'Deep retrofit'!$AC$101,IF(F93="Scenario2PBT9",'Deep retrofit'!$AD$101,IF(F93="Scenario3PBT9",'Deep retrofit'!$AE$101,"")))&amp;IF(F93="Scenario1PBT10",'Deep retrofit'!$AF$101,IF(F93="Scenario2PBT10",'Deep retrofit'!$AG$101,IF(F93="Scenario3PBT10",'Deep retrofit'!$AH$101,"")))&amp;IF(F93="Scenario1PBT11",'Deep retrofit'!$AI$101,IF(F93="Scenario2PBT11",'Deep retrofit'!$AJ$101,IF(F93="Scenario3PBT11",'Deep retrofit'!$AK$101,"")))&amp;IF(F93="Scenario1PBT12",'Deep retrofit'!$AL$101,IF(F93="Scenario2PBT12",'Deep retrofit'!$AM$101,IF(F93="Scenario3PBT12",'Deep retrofit'!$AN$101,"")))&amp;IF(F93="Scenario1PBT13",'Deep retrofit'!$AO$101,IF(F93="Scenario2PBT13",'Deep retrofit'!$AP$101,IF(F93="Scenario3PBT13",'Deep retrofit'!$AQ$101,"")))&amp;IF(F93="Scenario1PBT14",'Deep retrofit'!$AR$101,IF(F93="Scenario2PBT14",'Deep retrofit'!$AS$101,IF(F93="Scenario3PBT14",'Deep retrofit'!$AT$101,"")))&amp;IF(F93="Scenario1PBT15",'Deep retrofit'!$AU$101,IF(F93="Scenario2PBT15",'Deep retrofit'!$AV$101,IF(F93="Scenario3PBT15",'Deep retrofit'!$AW$101,"")))</f>
        <v/>
      </c>
      <c r="AB93" s="203">
        <f t="shared" si="60"/>
        <v>0</v>
      </c>
      <c r="AC93" s="372" t="str">
        <f t="shared" si="61"/>
        <v/>
      </c>
      <c r="AD93" s="353">
        <f>IF(AC93="",IFERROR('Projection_Base-case'!G94-G93,0),0)</f>
        <v>0</v>
      </c>
      <c r="AE93" s="350">
        <f t="shared" si="37"/>
        <v>0</v>
      </c>
      <c r="AF93" s="361">
        <f>IFERROR(100*AD93/'Projection_Base-case'!G94,0)</f>
        <v>0</v>
      </c>
      <c r="AG93" s="352">
        <f>IF(AC93="",IFERROR('Projection_Base-case'!I94-I93,0),0)</f>
        <v>0</v>
      </c>
      <c r="AH93" s="353">
        <f t="shared" si="38"/>
        <v>0</v>
      </c>
      <c r="AI93" s="361">
        <f>IFERROR(100*AG93/'Projection_Base-case'!I94,0)</f>
        <v>0</v>
      </c>
      <c r="AJ93" s="352">
        <f>IF(AC93="",IFERROR('Projection_Base-case'!K94-K93,0),0)</f>
        <v>0</v>
      </c>
      <c r="AK93" s="353">
        <f t="shared" si="39"/>
        <v>0</v>
      </c>
      <c r="AL93" s="361">
        <f>IFERROR(100*AJ93/'Projection_Base-case'!K94,0)</f>
        <v>0</v>
      </c>
      <c r="AM93" s="352">
        <f>-IF(AC93="",IFERROR('Projection_Base-case'!M94-M93,0),0)</f>
        <v>0</v>
      </c>
      <c r="AN93" s="353">
        <f t="shared" si="40"/>
        <v>0</v>
      </c>
      <c r="AO93" s="354">
        <f>IFERROR(IF('Projection_Base-case'!N94&gt;0,100*AN93/'Projection_Base-case'!N94,100*AN93/N93),0)</f>
        <v>0</v>
      </c>
      <c r="AP93" s="355">
        <f>IF(AC93="",IFERROR('Projection_Base-case'!O94-O93,0),0)</f>
        <v>0</v>
      </c>
      <c r="AQ93" s="356">
        <f t="shared" si="41"/>
        <v>0</v>
      </c>
      <c r="AR93" s="356">
        <f>IFERROR(100*AP93/'Projection_Base-case'!O94,0)</f>
        <v>0</v>
      </c>
      <c r="AS93" s="355">
        <f>IF(AC93="",IFERROR('Projection_Base-case'!Q94-Q93,0),0)</f>
        <v>0</v>
      </c>
      <c r="AT93" s="356">
        <f t="shared" si="42"/>
        <v>0</v>
      </c>
      <c r="AU93" s="356">
        <f>IFERROR(100*AS93/'Projection_Base-case'!Q94,0)</f>
        <v>0</v>
      </c>
      <c r="AV93" s="355">
        <f>IF(AC93="",IFERROR('Projection_Base-case'!S94-S93,0),0)</f>
        <v>0</v>
      </c>
      <c r="AW93" s="356">
        <f t="shared" si="43"/>
        <v>0</v>
      </c>
      <c r="AX93" s="357">
        <f>IFERROR(100*AV93/'Projection_Base-case'!S94,0)</f>
        <v>0</v>
      </c>
      <c r="AY93" s="358">
        <f>IF(AC93="",IFERROR('Projection_Base-case'!U94-U93,0),0)</f>
        <v>0</v>
      </c>
      <c r="AZ93" s="359">
        <f t="shared" si="44"/>
        <v>0</v>
      </c>
      <c r="BA93" s="359">
        <f>IFERROR(100*AY93/'Projection_Base-case'!U94,0)</f>
        <v>0</v>
      </c>
      <c r="BB93" s="358">
        <f>IF(AC93="",IFERROR('Projection_Base-case'!W94-W93,0),0)</f>
        <v>0</v>
      </c>
      <c r="BC93" s="359">
        <f t="shared" si="45"/>
        <v>0</v>
      </c>
      <c r="BD93" s="359">
        <f>IFERROR(100*BB93/'Projection_Base-case'!W94,0)</f>
        <v>0</v>
      </c>
      <c r="BE93" s="358">
        <f>IF(AC93="",IFERROR('Projection_Base-case'!Y94-Y93,0),0)</f>
        <v>0</v>
      </c>
      <c r="BF93" s="359">
        <f t="shared" si="46"/>
        <v>0</v>
      </c>
      <c r="BG93" s="359">
        <f>IFERROR(100*BE93/'Projection_Base-case'!Y94,0)</f>
        <v>0</v>
      </c>
      <c r="BH93" s="359">
        <f t="shared" si="47"/>
        <v>0</v>
      </c>
      <c r="BI93" s="360">
        <f t="shared" si="48"/>
        <v>0</v>
      </c>
    </row>
    <row r="94" spans="1:61" ht="16.2" thickBot="1">
      <c r="A94" s="209">
        <v>90</v>
      </c>
      <c r="B94" s="347">
        <f>IF('Projection_Base-case'!B95&lt;&gt;"",'Projection_Base-case'!B95,0)</f>
        <v>0</v>
      </c>
      <c r="C94" s="347">
        <f>IF('Projection_Base-case'!C95&lt;&gt;"",'Projection_Base-case'!C95,0)</f>
        <v>0</v>
      </c>
      <c r="D94" s="347">
        <f>IF('Projection_Base-case'!D95&lt;&gt;"",'Projection_Base-case'!D95,0)</f>
        <v>0</v>
      </c>
      <c r="E94" s="346"/>
      <c r="F94" s="210" t="str">
        <f t="shared" si="49"/>
        <v>0</v>
      </c>
      <c r="G94" s="193" t="str">
        <f>IF(F94="Scenario1PBT1",'Deep retrofit'!$E$6,IF(F94="Scenario2PBT1",'Deep retrofit'!$F$6,IF(F94="Scenario3PBT1",'Deep retrofit'!$G$6,"")))&amp;IF(F94="Scenario1PBT2",'Deep retrofit'!$H$6,IF(F94="Scenario2PBT2",'Deep retrofit'!$I$6,IF(F94="Scenario3PBT2",'Deep retrofit'!$J$6,"")))&amp;IF(F94="Scenario1PBT3",'Deep retrofit'!$K$6,IF(F94="Scenario2PBT3",'Deep retrofit'!$L$6,IF(F94="Scenario3PBT3",'Deep retrofit'!$M$6,"")))&amp;IF(F94="Scenario1PBT4",'Deep retrofit'!$N$6,IF(F94="Scenario2PBT4",'Deep retrofit'!$O$6,IF(F94="Scenario3PBT4",'Deep retrofit'!$P$6,"")))&amp;IF(F94="Scenario1PBT5",'Deep retrofit'!$Q$6,IF(F94="Scenario2PBT5",'Deep retrofit'!$R$6,IF(F94="Scenario3PBT5",'Deep retrofit'!$S$6,"")))&amp;IF(F94="Scenario1PBT6",'Deep retrofit'!$T$6,IF(F94="Scenario2PBT6",'Deep retrofit'!$U$6,IF(F94="Scenario3PBT6",'Deep retrofit'!$V$6,"")))&amp;IF(F94="Scenario1PBT7",'Deep retrofit'!$W$6,IF(F94="Scenario2PBT7",'Deep retrofit'!$X$6,IF(F94="Scenario3PBT7",'Deep retrofit'!$Y$6,"")))&amp;IF(F94="Scenario1PBT8",'Deep retrofit'!$Z$6,IF(F94="Scenario2PBT8",'Deep retrofit'!$AA$6,IF(F94="Scenario3PBT8",'Deep retrofit'!$AB$6,"")))&amp;IF(F94="Scenario1PBT9",'Deep retrofit'!$AC$6,IF(F94="Scenario2PBT9",'Deep retrofit'!$AD$6,IF(F94="Scenario3PBT9",'Deep retrofit'!$AE$6,"")))&amp;IF(F94="Scenario1PBT10",'Deep retrofit'!$AF$6,IF(F94="Scenario2PBT10",'Deep retrofit'!$AG$6,IF(F94="Scenario3PBT10",'Deep retrofit'!$AH$6,"")))&amp;IF(F94="Scenario1PBT11",'Deep retrofit'!$AI$6,IF(F94="Scenario2PBT11",'Deep retrofit'!$AJ$6,IF(F94="Scenario3PBT11",'Deep retrofit'!$AK$6,"")))&amp;IF(F94="Scenario1PBT12",'Deep retrofit'!$AL$6,IF(F94="Scenario2PBT12",'Deep retrofit'!$AM$6,IF(F94="Scenario3PBT12",'Deep retrofit'!$AN$6,"")))&amp;IF(F94="Scenario1PBT13",'Deep retrofit'!$AO$6,IF(F94="Scenario2PBT13",'Deep retrofit'!$AP$6,IF(F94="Scenario3PBT13",'Deep retrofit'!$AQ$6,"")))&amp;IF(F94="Scenario1PBT14",'Deep retrofit'!$AR$6,IF(F94="Scenario2PBT14",'Deep retrofit'!$AS$6,IF(F94="Scenario3PBT14",'Deep retrofit'!$AT$6,"")))&amp;IF(F94="Scenario1PBT15",'Deep retrofit'!$AU$6,IF(F94="Scenario2PBT15",'Deep retrofit'!$AV$6,IF(F94="Scenario3PBT15",'Deep retrofit'!$AW$6,"")))</f>
        <v/>
      </c>
      <c r="H94" s="121">
        <f t="shared" si="50"/>
        <v>0</v>
      </c>
      <c r="I94" s="194" t="str">
        <f>IF(F94="Scenario1PBT1",'Deep retrofit'!$E$16,IF(F94="Scenario2PBT1",'Deep retrofit'!$F$16,IF(F94="Scenario3PBT1",'Deep retrofit'!$G$16,"")))&amp;IF(F94="Scenario1PBT2",'Deep retrofit'!$H$16,IF(F94="Scenario2PBT2",'Deep retrofit'!$I$16,IF(F94="Scenario3PBT2",'Deep retrofit'!$J$16,"")))&amp;IF(F94="Scenario1PBT3",'Deep retrofit'!$K$16,IF(F94="Scenario2PBT3",'Deep retrofit'!$L$16,IF(F94="Scenario3PBT3",'Deep retrofit'!$M$16,"")))&amp;IF(F94="Scenario1PBT4",'Deep retrofit'!$N$16,IF(F94="Scenario2PBT4",'Deep retrofit'!$O$16,IF(F94="Scenario3PBT4",'Deep retrofit'!$P$16,"")))&amp;IF(F94="Scenario1PBT5",'Deep retrofit'!$Q$16,IF(F94="Scenario2PBT5",'Deep retrofit'!$R$16,IF(F94="Scenario3PBT5",'Deep retrofit'!$S$16,"")))&amp;IF(F94="Scenario1PBT6",'Deep retrofit'!$T$16,IF(F94="Scenario2PBT6",'Deep retrofit'!$U$16,IF(F94="Scenario3PBT6",'Deep retrofit'!$V$16,"")))&amp;IF(F94="Scenario1PBT7",'Deep retrofit'!$W$16,IF(F94="Scenario2PBT7",'Deep retrofit'!$X$16,IF(F94="Scenario3PBT7",'Deep retrofit'!$Y$16,"")))&amp;IF(F94="Scenario1PBT8",'Deep retrofit'!$Z$16,IF(F94="Scenario2PBT8",'Deep retrofit'!$AA$16,IF(F94="Scenario3PBT8",'Deep retrofit'!$AB$16,"")))&amp;IF(F94="Scenario1PBT9",'Deep retrofit'!$AC$16,IF(F94="Scenario2PBT9",'Deep retrofit'!$AD$16,IF(F94="Scenario3PBT9",'Deep retrofit'!$AE$16,"")))&amp;IF(F94="Scenario1PBT10",'Deep retrofit'!$AF$16,IF(F94="Scenario2PBT10",'Deep retrofit'!$AG$16,IF(F94="Scenario3PBT10",'Deep retrofit'!$AH$16,"")))&amp;IF(F94="Scenario1PBT11",'Deep retrofit'!$AI$16,IF(F94="Scenario2PBT11",'Deep retrofit'!$AJ$16,IF(F94="Scenario3PBT11",'Deep retrofit'!$AK$16,"")))&amp;IF(F94="Scenario1PBT12",'Deep retrofit'!$AL$16,IF(F94="Scenario2PBT12",'Deep retrofit'!$AM$16,IF(F94="Scenario3PBT12",'Deep retrofit'!$AN$16,"")))&amp;IF(F94="Scenario1PBT13",'Deep retrofit'!$AO$16,IF(F94="Scenario2PBT13",'Deep retrofit'!$AP$16,IF(F94="Scenario3PBT13",'Deep retrofit'!$AQ$16,"")))&amp;IF(F94="Scenario1PBT14",'Deep retrofit'!$AR$16,IF(F94="Scenario2PBT14",'Deep retrofit'!$AS$16,IF(F94="Scenario3PBT14",'Deep retrofit'!$AT$16,"")))&amp;IF(F94="Scenario1PBT15",'Deep retrofit'!$AU$16,IF(F94="Scenario2PBT15",'Deep retrofit'!$AV$16,IF(F94="Scenario3PBT15",'Deep retrofit'!$AW$16,"")))</f>
        <v/>
      </c>
      <c r="J94" s="121">
        <f t="shared" si="51"/>
        <v>0</v>
      </c>
      <c r="K94" s="121" t="str">
        <f>IF(F94="Scenario1PBT1",'Deep retrofit'!$E$18,IF(F94="Scenario2PBT1",'Deep retrofit'!$F$18,IF(F94="Scenario3PBT1",'Deep retrofit'!$G$18,"")))&amp;IF(F94="Scenario1PBT2",'Deep retrofit'!$H$18,IF(F94="Scenario2PBT2",'Deep retrofit'!$I$18,IF(F94="Scenario3PBT2",'Deep retrofit'!$J$18,"")))&amp;IF(F94="Scenario1PBT3",'Deep retrofit'!$K$18,IF(F94="Scenario2PBT3",'Deep retrofit'!$L$18,IF(F94="Scenario3PBT3",'Deep retrofit'!$M$18,"")))&amp;IF(F94="Scenario1PBT4",'Deep retrofit'!$N$18,IF(F94="Scenario2PBT4",'Deep retrofit'!$O$18,IF(F94="Scenario3PBT4",'Deep retrofit'!$P$18,"")))&amp;IF(F94="Scenario1PBT5",'Deep retrofit'!$Q$18,IF(F94="Scenario2PBT5",'Deep retrofit'!$R$18,IF(F94="Scenario3PBT5",'Deep retrofit'!$S$18,"")))&amp;IF(F94="Scenario1PBT6",'Deep retrofit'!$T$18,IF(F94="Scenario2PBT6",'Deep retrofit'!$U$18,IF(F94="Scenario3PBT6",'Deep retrofit'!$V$18,"")))&amp;IF(F94="Scenario1PBT7",'Deep retrofit'!$W$18,IF(F94="Scenario2PBT7",'Deep retrofit'!$X$18,IF(F94="Scenario3PBT7",'Deep retrofit'!$Y$18,"")))&amp;IF(F94="Scenario1PBT8",'Deep retrofit'!$Z$18,IF(F94="Scenario2PBT8",'Deep retrofit'!$AA$18,IF(F94="Scenario3PBT8",'Deep retrofit'!$AB$18,"")))&amp;IF(F94="Scenario1PBT9",'Deep retrofit'!$AC$18,IF(F94="Scenario2PBT9",'Deep retrofit'!$AD$18,IF(F94="Scenario3PBT9",'Deep retrofit'!$AE$18,"")))&amp;IF(F94="Scenario1PBT10",'Deep retrofit'!$AF$18,IF(F94="Scenario2PBT10",'Deep retrofit'!$AG$18,IF(F94="Scenario3PBT10",'Deep retrofit'!$AH$18,"")))&amp;IF(F94="Scenario1PBT11",'Deep retrofit'!$AI$18,IF(F94="Scenario2PBT11",'Deep retrofit'!$AJ$18,IF(F94="Scenario3PBT11",'Deep retrofit'!$AK$18,"")))&amp;IF(F94="Scenario1PBT12",'Deep retrofit'!$AL$18,IF(F94="Scenario2PBT12",'Deep retrofit'!$AM$18,IF(F94="Scenario3PBT12",'Deep retrofit'!$AN$18,"")))&amp;IF(F94="Scenario1PBT13",'Deep retrofit'!$AO$18,IF(F94="Scenario2PBT13",'Deep retrofit'!$AP$18,IF(F94="Scenario3PBT13",'Deep retrofit'!$AQ$18,"")))&amp;IF(F94="Scenario1PBT14",'Deep retrofit'!$AR$18,IF(F94="Scenario2PBT14",'Deep retrofit'!$AS$18,IF(F94="Scenario3PBT14",'Deep retrofit'!$AT$18,"")))&amp;IF(F94="Scenario1PBT15",'Deep retrofit'!$AU$18,IF(F94="Scenario2PBT15",'Deep retrofit'!$AV$18,IF(F94="Scenario3PBT15",'Deep retrofit'!$AW$18,"")))</f>
        <v/>
      </c>
      <c r="L94" s="121">
        <f t="shared" si="52"/>
        <v>0</v>
      </c>
      <c r="M94" s="121" t="str">
        <f>IF(F94="Scenario1PBT1",'Deep retrofit'!$E$20,IF(F94="Scenario2PBT1",'Deep retrofit'!$F$20,IF(F94="Scenario3PBT1",'Deep retrofit'!$G$20,"")))&amp;IF(F94="Scenario1PBT2",'Deep retrofit'!$H$20,IF(F94="Scenario2PBT2",'Deep retrofit'!$I$20,IF(F94="Scenario3PBT2",'Deep retrofit'!$J$20,"")))&amp;IF(F94="Scenario1PBT3",'Deep retrofit'!$K$20,IF(F94="Scenario2PBT3",'Deep retrofit'!$L$20,IF(F94="Scenario3PBT3",'Deep retrofit'!$M$20,"")))&amp;IF(F94="Scenario1PBT4",'Deep retrofit'!$N$20,IF(F94="Scenario2PBT4",'Deep retrofit'!$O$20,IF(F94="Scenario3PBT4",'Deep retrofit'!$P$20,"")))&amp;IF(F94="Scenario1PBT5",'Deep retrofit'!$Q$20,IF(F94="Scenario2PBT5",'Deep retrofit'!$R$20,IF(F94="Scenario3PBT5",'Deep retrofit'!$S$20,"")))&amp;IF(F94="Scenario1PBT6",'Deep retrofit'!$T$20,IF(F94="Scenario2PBT6",'Deep retrofit'!$U$20,IF(F94="Scenario3PBT6",'Deep retrofit'!$V$20,"")))&amp;IF(F94="Scenario1PBT7",'Deep retrofit'!$W$20,IF(F94="Scenario2PBT7",'Deep retrofit'!$X$20,IF(F94="Scenario3PBT7",'Deep retrofit'!$Y$20,"")))&amp;IF(F94="Scenario1PBT8",'Deep retrofit'!$Z$20,IF(F94="Scenario2PBT8",'Deep retrofit'!$AA$20,IF(F94="Scenario3PBT8",'Deep retrofit'!$AB$20,"")))&amp;IF(F94="Scenario1PBT9",'Deep retrofit'!$AC$20,IF(F94="Scenario2PBT9",'Deep retrofit'!$AD$20,IF(F94="Scenario3PBT9",'Deep retrofit'!$AE$20,"")))&amp;IF(F94="Scenario1PBT10",'Deep retrofit'!$AF$20,IF(F94="Scenario2PBT10",'Deep retrofit'!$AG$20,IF(F94="Scenario3PBT10",'Deep retrofit'!$AH$20,"")))&amp;IF(F94="Scenario1PBT11",'Deep retrofit'!$AI$20,IF(F94="Scenario2PBT11",'Deep retrofit'!$AJ$20,IF(F94="Scenario3PBT11",'Deep retrofit'!$AK$20,"")))&amp;IF(F94="Scenario1PBT12",'Deep retrofit'!$AL$20,IF(F94="Scenario2PBT12",'Deep retrofit'!$AM$20,IF(F94="Scenario3PBT12",'Deep retrofit'!$AN$20,"")))&amp;IF(F94="Scenario1PBT13",'Deep retrofit'!$AO$20,IF(F94="Scenario2PBT13",'Deep retrofit'!$AP$20,IF(F94="Scenario3PBT13",'Deep retrofit'!$AQ$20,"")))&amp;IF(F94="Scenario1PBT14",'Deep retrofit'!$AR$20,IF(F94="Scenario2PBT14",'Deep retrofit'!$AS$20,IF(F94="Scenario3PBT14",'Deep retrofit'!$AT$20,"")))&amp;IF(F94="Scenario1PBT15",'Deep retrofit'!$AU$20,IF(F94="Scenario2PBT15",'Deep retrofit'!$AV$20,IF(F94="Scenario3PBT15",'Deep retrofit'!$AW$20,"")))</f>
        <v/>
      </c>
      <c r="N94" s="122">
        <f t="shared" si="53"/>
        <v>0</v>
      </c>
      <c r="O94" s="211" t="str">
        <f>IF(F94="Scenario1PBT1",'Deep retrofit'!$E$23,IF(F94="Scenario2PBT1",'Deep retrofit'!$F$23,IF(F94="Scenario3PBT1",'Deep retrofit'!$G$23,"")))&amp;IF(F94="Scenario1PBT2",'Deep retrofit'!$H$23,IF(F94="Scenario2PBT2",'Deep retrofit'!$I$23,IF(F94="Scenario3PBT2",'Deep retrofit'!$J$23,"")))&amp;IF(F94="Scenario1PBT3",'Deep retrofit'!$K$23,IF(F94="Scenario2PBT3",'Deep retrofit'!$L$23,IF(F94="Scenario3PBT3",'Deep retrofit'!$M$23,"")))&amp;IF(F94="Scenario1PBT4",'Deep retrofit'!$N$23,IF(F94="Scenario2PBT4",'Deep retrofit'!$O$23,IF(F94="Scenario3PBT4",'Deep retrofit'!$P$23,"")))&amp;IF(F94="Scenario1PBT5",'Deep retrofit'!$Q$23,IF(F94="Scenario2PBT5",'Deep retrofit'!$R$23,IF(F94="Scenario3PBT5",'Deep retrofit'!$S$23,"")))&amp;IF(F94="Scenario1PBT6",'Deep retrofit'!$T$23,IF(F94="Scenario2PBT6",'Deep retrofit'!$U$23,IF(F94="Scenario3PBT6",'Deep retrofit'!$V$23,"")))&amp;IF(F94="Scenario1PBT7",'Deep retrofit'!$W$23,IF(F94="Scenario2PBT7",'Deep retrofit'!$X$23,IF(F94="Scenario3PBT7",'Deep retrofit'!$Y$23,"")))&amp;IF(F94="Scenario1PBT8",'Deep retrofit'!$Z$23,IF(F94="Scenario2PBT8",'Deep retrofit'!$AA$23,IF(F94="Scenario3PBT8",'Deep retrofit'!$AB$23,"")))&amp;IF(F94="Scenario1PBT9",'Deep retrofit'!$AC$23,IF(F94="Scenario2PBT9",'Deep retrofit'!$AD$23,IF(F94="Scenario3PBT9",'Deep retrofit'!$AE$23,"")))&amp;IF(F94="Scenario1PBT10",'Deep retrofit'!$AF$23,IF(F94="Scenario2PBT10",'Deep retrofit'!$AG$23,IF(F94="Scenario3PBT10",'Deep retrofit'!$AH$23,"")))&amp;IF(F94="Scenario1PBT11",'Deep retrofit'!$AI$23,IF(F94="Scenario2PBT11",'Deep retrofit'!$AJ$23,IF(F94="Scenario3PBT11",'Deep retrofit'!$AK$23,"")))&amp;IF(F94="Scenario1PBT12",'Deep retrofit'!$AL$23,IF(F94="Scenario2PBT12",'Deep retrofit'!$AM$23,IF(F94="Scenario3PBT12",'Deep retrofit'!$AN$23,"")))&amp;IF(F94="Scenario1PBT13",'Deep retrofit'!$AO$23,IF(F94="Scenario2PBT13",'Deep retrofit'!$AP$23,IF(F94="Scenario3PBT13",'Deep retrofit'!$AQ$23,"")))&amp;IF(F94="Scenario1PBT14",'Deep retrofit'!$AR$23,IF(F94="Scenario2PBT14",'Deep retrofit'!$AS$23,IF(F94="Scenario3PBT14",'Deep retrofit'!$AT$23,"")))&amp;IF(F94="Scenario1PBT15",'Deep retrofit'!$AU$23,IF(F94="Scenario2PBT15",'Deep retrofit'!$AV$23,IF(F94="Scenario3PBT15",'Deep retrofit'!$AW$23,"")))</f>
        <v/>
      </c>
      <c r="P94" s="121">
        <f t="shared" si="54"/>
        <v>0</v>
      </c>
      <c r="Q94" s="121" t="str">
        <f>IF(F94="Scenario1PBT1",'Deep retrofit'!$E$25,IF(F94="Scenario2PBT1",'Deep retrofit'!$F$25,IF(F94="Scenario3PBT1",'Deep retrofit'!$G$25,"")))&amp;IF(F94="Scenario1PBT2",'Deep retrofit'!$H$25,IF(F94="Scenario2PBT2",'Deep retrofit'!$I$25,IF(F94="Scenario3PBT2",'Deep retrofit'!$J$25,"")))&amp;IF(F94="Scenario1PBT3",'Deep retrofit'!$K$25,IF(F94="Scenario2PBT3",'Deep retrofit'!$L$25,IF(F94="Scenario3PBT3",'Deep retrofit'!$M$25,"")))&amp;IF(F94="Scenario1PBT4",'Deep retrofit'!$N$25,IF(F94="Scenario2PBT4",'Deep retrofit'!$O$25,IF(F94="Scenario3PBT4",'Deep retrofit'!$P$25,"")))&amp;IF(F94="Scenario1PBT5",'Deep retrofit'!$Q$25,IF(F94="Scenario2PBT5",'Deep retrofit'!$R$25,IF(F94="Scenario3PBT5",'Deep retrofit'!$S$25,"")))&amp;IF(F94="Scenario1PBT6",'Deep retrofit'!$T$25,IF(F94="Scenario2PBT6",'Deep retrofit'!$U$25,IF(F94="Scenario3PBT6",'Deep retrofit'!$V$25,"")))&amp;IF(F94="Scenario1PBT7",'Deep retrofit'!$W$25,IF(F94="Scenario2PBT7",'Deep retrofit'!$X$25,IF(F94="Scenario3PBT7",'Deep retrofit'!$Y$25,"")))&amp;IF(F94="Scenario1PBT8",'Deep retrofit'!$Z$25,IF(F94="Scenario2PBT8",'Deep retrofit'!$AA$25,IF(F94="Scenario3PBT8",'Deep retrofit'!$AB$25,"")))&amp;IF(F94="Scenario1PBT9",'Deep retrofit'!$AC$25,IF(F94="Scenario2PBT9",'Deep retrofit'!$AD$25,IF(F94="Scenario3PBT9",'Deep retrofit'!$AE$25,"")))&amp;IF(F94="Scenario1PBT10",'Deep retrofit'!$AF$25,IF(F94="Scenario2PBT10",'Deep retrofit'!$AG$25,IF(F94="Scenario3PBT10",'Deep retrofit'!$AH$25,"")))&amp;IF(F94="Scenario1PBT11",'Deep retrofit'!$AI$25,IF(F94="Scenario2PBT11",'Deep retrofit'!$AJ$25,IF(F94="Scenario3PBT11",'Deep retrofit'!$AK$25,"")))&amp;IF(F94="Scenario1PBT12",'Deep retrofit'!$AL$25,IF(F94="Scenario2PBT12",'Deep retrofit'!$AM$25,IF(F94="Scenario3PBT12",'Deep retrofit'!$AN$25,"")))&amp;IF(F94="Scenario1PBT13",'Deep retrofit'!$AO$25,IF(F94="Scenario2PBT13",'Deep retrofit'!$AP$25,IF(F94="Scenario3PBT13",'Deep retrofit'!$AQ$25,"")))&amp;IF(F94="Scenario1PBT14",'Deep retrofit'!$AR$25,IF(F94="Scenario2PBT14",'Deep retrofit'!$AS$25,IF(F94="Scenario3PBT14",'Deep retrofit'!$AT$25,"")))&amp;IF(F94="Scenario1PBT15",'Deep retrofit'!$AU$25,IF(F94="Scenario2PBT15",'Deep retrofit'!$AV$25,IF(F94="Scenario3PBT15",'Deep retrofit'!$AW$25,"")))</f>
        <v/>
      </c>
      <c r="R94" s="121">
        <f t="shared" si="55"/>
        <v>0</v>
      </c>
      <c r="S94" s="121" t="str">
        <f>IF(F94="Scenario1PBT1",'Deep retrofit'!$E$27,IF(F94="Scenario2PBT1",'Deep retrofit'!$F$27,IF(F94="Scenario3PBT1",'Deep retrofit'!$G$27,"")))&amp;IF(F94="Scenario1PBT2",'Deep retrofit'!$H$27,IF(F94="Scenario2PBT2",'Deep retrofit'!$I$27,IF(F94="Scenario3PBT2",'Deep retrofit'!$J$27,"")))&amp;IF(F94="Scenario1PBT3",'Deep retrofit'!$K$27,IF(F94="Scenario2PBT3",'Deep retrofit'!$L$27,IF(F94="Scenario3PBT3",'Deep retrofit'!$M$27,"")))&amp;IF(F94="Scenario1PBT4",'Deep retrofit'!$N$27,IF(F94="Scenario2PBT4",'Deep retrofit'!$O$27,IF(F94="Scenario3PBT4",'Deep retrofit'!$P$27,"")))&amp;IF(F94="Scenario1PBT5",'Deep retrofit'!$Q$27,IF(F94="Scenario2PBT5",'Deep retrofit'!$R$27,IF(F94="Scenario3PBT5",'Deep retrofit'!$S$27,"")))&amp;IF(F94="Scenario1PBT6",'Deep retrofit'!$T$27,IF(F94="Scenario2PBT6",'Deep retrofit'!$U$27,IF(F94="Scenario3PBT6",'Deep retrofit'!$V$27,"")))&amp;IF(F94="Scenario1PBT7",'Deep retrofit'!$W$27,IF(F94="Scenario2PBT7",'Deep retrofit'!$X$27,IF(F94="Scenario3PBT7",'Deep retrofit'!$Y$27,"")))&amp;IF(F94="Scenario1PBT8",'Deep retrofit'!$Z$27,IF(F94="Scenario2PBT8",'Deep retrofit'!$AA$27,IF(F94="Scenario3PBT8",'Deep retrofit'!$AB$27,"")))&amp;IF(F94="Scenario1PBT9",'Deep retrofit'!$AC$27,IF(F94="Scenario2PBT9",'Deep retrofit'!$AD$27,IF(F94="Scenario3PBT9",'Deep retrofit'!$AE$27,"")))&amp;IF(F94="Scenario1PBT10",'Deep retrofit'!$AF$27,IF(F94="Scenario2PBT10",'Deep retrofit'!$AG$27,IF(F94="Scenario3PBT10",'Deep retrofit'!$AH$27,"")))&amp;IF(F94="Scenario1PBT11",'Deep retrofit'!$AI$27,IF(F94="Scenario2PBT11",'Deep retrofit'!$AJ$27,IF(F94="Scenario3PBT11",'Deep retrofit'!$AK$27,"")))&amp;IF(F94="Scenario1PBT12",'Deep retrofit'!$AL$27,IF(F94="Scenario2PBT12",'Deep retrofit'!$AM$27,IF(F94="Scenario3PBT12",'Deep retrofit'!$AN$27,"")))&amp;IF(F94="Scenario1PBT13",'Deep retrofit'!$AO$27,IF(F94="Scenario2PBT13",'Deep retrofit'!$AP$27,IF(F94="Scenario3PBT13",'Deep retrofit'!$AQ$27,"")))&amp;IF(F94="Scenario1PBT14",'Deep retrofit'!$AR$27,IF(F94="Scenario2PBT14",'Deep retrofit'!$AS$27,IF(F94="Scenario3PBT14",'Deep retrofit'!$AT$27,"")))&amp;IF(F94="Scenario1PBT15",'Deep retrofit'!$AU$27,IF(F94="Scenario2PBT15",'Deep retrofit'!$AV$27,IF(F94="Scenario3PBT15",'Deep retrofit'!$AW$27,"")))</f>
        <v/>
      </c>
      <c r="T94" s="212">
        <f t="shared" si="56"/>
        <v>0</v>
      </c>
      <c r="U94" s="211" t="str">
        <f>IF(F94="Scenario1PBT1",'Deep retrofit'!$E$38,IF(F94="Scenario2PBT1",'Deep retrofit'!$F$38,IF(F94="Scenario3PBT1",'Deep retrofit'!$G$38,"")))&amp;IF(F94="Scenario1PBT2",'Deep retrofit'!$H$38,IF(F94="Scenario2PBT2",'Deep retrofit'!$I$38,IF(F94="Scenario3PBT2",'Deep retrofit'!$J$38,"")))&amp;IF(F94="Scenario1PBT3",'Deep retrofit'!$K$38,IF(F94="Scenario2PBT3",'Deep retrofit'!$L$38,IF(F94="Scenario3PBT3",'Deep retrofit'!$M$38,"")))&amp;IF(F94="Scenario1PBT4",'Deep retrofit'!$N$38,IF(F94="Scenario2PBT4",'Deep retrofit'!$O$38,IF(F94="Scenario3PBT4",'Deep retrofit'!$P$38,"")))&amp;IF(F94="Scenario1PBT5",'Deep retrofit'!$Q$38,IF(F94="Scenario2PBT5",'Deep retrofit'!$R$38,IF(F94="Scenario3PBT5",'Deep retrofit'!$S$38,"")))&amp;IF(F94="Scenario1PBT6",'Deep retrofit'!$T$38,IF(F94="Scenario2PBT6",'Deep retrofit'!$U$38,IF(F94="Scenario3PBT6",'Deep retrofit'!$V$38,"")))&amp;IF(F94="Scenario1PBT7",'Deep retrofit'!$W$38,IF(F94="Scenario2PBT7",'Deep retrofit'!$X$38,IF(F94="Scenario3PBT7",'Deep retrofit'!$Y$38,"")))&amp;IF(F94="Scenario1PBT8",'Deep retrofit'!$Z$38,IF(F94="Scenario2PBT8",'Deep retrofit'!$AA$38,IF(F94="Scenario3PBT8",'Deep retrofit'!$AB$38,"")))&amp;IF(F94="Scenario1PBT9",'Deep retrofit'!$AC$38,IF(F94="Scenario2PBT9",'Deep retrofit'!$AD$38,IF(F94="Scenario3PBT9",'Deep retrofit'!$AE$38,"")))&amp;IF(F94="Scenario1PBT10",'Deep retrofit'!$AF$38,IF(F94="Scenario2PBT10",'Deep retrofit'!$AG$38,IF(F94="Scenario3PBT10",'Deep retrofit'!$AH$38,"")))&amp;IF(F94="Scenario1PBT11",'Deep retrofit'!$AI$38,IF(F94="Scenario2PBT11",'Deep retrofit'!$AJ$38,IF(F94="Scenario3PBT11",'Deep retrofit'!$AK$38,"")))&amp;IF(F94="Scenario1PBT12",'Deep retrofit'!$AL$38,IF(F94="Scenario2PBT12",'Deep retrofit'!$AM$38,IF(F94="Scenario3PBT12",'Deep retrofit'!$AN$38,"")))&amp;IF(F94="Scenario1PBT13",'Deep retrofit'!$AO$38,IF(F94="Scenario2PBT13",'Deep retrofit'!$AP$38,IF(F94="Scenario3PBT13",'Deep retrofit'!$AQ$38,"")))&amp;IF(F94="Scenario1PBT14",'Deep retrofit'!$AR$38,IF(F94="Scenario2PBT14",'Deep retrofit'!$AS$38,IF(F94="Scenario3PBT14",'Deep retrofit'!$AT$38,"")))&amp;IF(F94="Scenario1PBT15",'Deep retrofit'!$AU$38,IF(F94="Scenario2PBT15",'Deep retrofit'!$AV$38,IF(F94="Scenario3PBT15",'Deep retrofit'!$AW$38,"")))</f>
        <v/>
      </c>
      <c r="V94" s="121">
        <f t="shared" si="57"/>
        <v>0</v>
      </c>
      <c r="W94" s="121" t="str">
        <f>IF(F94="Scenario1PBT1",'Deep retrofit'!$E$40,IF(F94="Scenario2PBT1",'Deep retrofit'!$F$40,IF(F94="Scenario3PBT1",'Deep retrofit'!$G$40,"")))&amp;IF(F94="Scenario1PBT2",'Deep retrofit'!$H$40,IF(F94="Scenario2PBT2",'Deep retrofit'!$I$40,IF(F94="Scenario3PBT2",'Deep retrofit'!$J$40,"")))&amp;IF(F94="Scenario1PBT3",'Deep retrofit'!$K$40,IF(F94="Scenario2PBT3",'Deep retrofit'!$L$40,IF(F94="Scenario3PBT3",'Deep retrofit'!$M$40,"")))&amp;IF(F94="Scenario1PBT4",'Deep retrofit'!$N$40,IF(F94="Scenario2PBT4",'Deep retrofit'!$O$40,IF(F94="Scenario3PBT4",'Deep retrofit'!$P$40,"")))&amp;IF(F94="Scenario1PBT5",'Deep retrofit'!$Q$40,IF(F94="Scenario2PBT5",'Deep retrofit'!$R$40,IF(F94="Scenario3PBT5",'Deep retrofit'!$S$40,"")))&amp;IF(F94="Scenario1PBT6",'Deep retrofit'!$T$40,IF(F94="Scenario2PBT6",'Deep retrofit'!$U$40,IF(F94="Scenario3PBT6",'Deep retrofit'!$V$40,"")))&amp;IF(F94="Scenario1PBT7",'Deep retrofit'!$W$40,IF(F94="Scenario2PBT7",'Deep retrofit'!$X$40,IF(F94="Scenario3PBT7",'Deep retrofit'!$Y$40,"")))&amp;IF(F94="Scenario1PBT8",'Deep retrofit'!$Z$40,IF(F94="Scenario2PBT8",'Deep retrofit'!$AA$40,IF(F94="Scenario3PBT8",'Deep retrofit'!$AB$40,"")))&amp;IF(F94="Scenario1PBT9",'Deep retrofit'!$AC$40,IF(F94="Scenario2PBT9",'Deep retrofit'!$AD$40,IF(F94="Scenario3PBT9",'Deep retrofit'!$AE$40,"")))&amp;IF(F94="Scenario1PBT10",'Deep retrofit'!$AF$40,IF(F94="Scenario2PBT10",'Deep retrofit'!$AG$40,IF(F94="Scenario3PBT10",'Deep retrofit'!$AH$40,"")))&amp;IF(F94="Scenario1PBT11",'Deep retrofit'!$AI$40,IF(F94="Scenario2PBT11",'Deep retrofit'!$AJ$40,IF(F94="Scenario3PBT11",'Deep retrofit'!$AK$40,"")))&amp;IF(F94="Scenario1PBT12",'Deep retrofit'!$AL$40,IF(F94="Scenario2PBT12",'Deep retrofit'!$AM$40,IF(F94="Scenario3PBT12",'Deep retrofit'!$AN$40,"")))&amp;IF(F94="Scenario1PBT13",'Deep retrofit'!$AO$40,IF(F94="Scenario2PBT13",'Deep retrofit'!$AP$40,IF(F94="Scenario3PBT13",'Deep retrofit'!$AQ$40,"")))&amp;IF(F94="Scenario1PBT14",'Deep retrofit'!$AR$40,IF(F94="Scenario2PBT14",'Deep retrofit'!$AS$40,IF(F94="Scenario3PBT14",'Deep retrofit'!$AT$40,"")))&amp;IF(F94="Scenario1PBT15",'Deep retrofit'!$AU$40,IF(F94="Scenario2PBT15",'Deep retrofit'!$AV$40,IF(F94="Scenario3PBT15",'Deep retrofit'!$AW$40,"")))</f>
        <v/>
      </c>
      <c r="X94" s="121">
        <f t="shared" si="58"/>
        <v>0</v>
      </c>
      <c r="Y94" s="121" t="str">
        <f>IF(F94="Scenario1PBT1",'Deep retrofit'!$E$42,IF(F94="Scenario2PBT1",'Deep retrofit'!$F$42,IF(F94="Scenario3PBT1",'Deep retrofit'!$G$42,"")))&amp;IF(F94="Scenario1PBT2",'Deep retrofit'!$H$42,IF(F94="Scenario2PBT2",'Deep retrofit'!$I$42,IF(F94="Scenario3PBT2",'Deep retrofit'!$J$42,"")))&amp;IF(F94="Scenario1PBT3",'Deep retrofit'!$K$42,IF(F94="Scenario2PBT3",'Deep retrofit'!$L$42,IF(F94="Scenario3PBT3",'Deep retrofit'!$M$42,"")))&amp;IF(F94="Scenario1PBT4",'Deep retrofit'!$N$42,IF(F94="Scenario2PBT4",'Deep retrofit'!$O$42,IF(F94="Scenario3PBT4",'Deep retrofit'!$P$42,"")))&amp;IF(F94="Scenario1PBT5",'Deep retrofit'!$Q$42,IF(F94="Scenario2PBT5",'Deep retrofit'!$R$42,IF(F94="Scenario3PBT5",'Deep retrofit'!$S$42,"")))&amp;IF(F94="Scenario1PBT6",'Deep retrofit'!$T$42,IF(F94="Scenario2PBT6",'Deep retrofit'!$U$42,IF(F94="Scenario3PBT6",'Deep retrofit'!$V$42,"")))&amp;IF(F94="Scenario1PBT7",'Deep retrofit'!$W$42,IF(F94="Scenario2PBT7",'Deep retrofit'!$X$42,IF(F94="Scenario3PBT7",'Deep retrofit'!$Y$42,"")))&amp;IF(F94="Scenario1PBT8",'Deep retrofit'!$Z$42,IF(F94="Scenario2PBT8",'Deep retrofit'!$AA$42,IF(F94="Scenario3PBT8",'Deep retrofit'!$AB$42,"")))&amp;IF(F94="Scenario1PBT9",'Deep retrofit'!$AC$42,IF(F94="Scenario2PBT9",'Deep retrofit'!$AD$42,IF(F94="Scenario3PBT9",'Deep retrofit'!$AE$42,"")))&amp;IF(F94="Scenario1PBT10",'Deep retrofit'!$AF$42,IF(F94="Scenario2PBT10",'Deep retrofit'!$AG$42,IF(F94="Scenario3PBT10",'Deep retrofit'!$AH$42,"")))&amp;IF(F94="Scenario1PBT11",'Deep retrofit'!$AI$42,IF(F94="Scenario2PBT11",'Deep retrofit'!$AJ$42,IF(F94="Scenario3PBT11",'Deep retrofit'!$AK$42,"")))&amp;IF(F94="Scenario1PBT12",'Deep retrofit'!$AL$42,IF(F94="Scenario2PBT12",'Deep retrofit'!$AM$42,IF(F94="Scenario3PBT12",'Deep retrofit'!$AN$42,"")))&amp;IF(F94="Scenario1PBT13",'Deep retrofit'!$AO$42,IF(F94="Scenario2PBT13",'Deep retrofit'!$AP$42,IF(F94="Scenario3PBT13",'Deep retrofit'!$AQ$42,"")))&amp;IF(F94="Scenario1PBT14",'Deep retrofit'!$AR$42,IF(F94="Scenario2PBT14",'Deep retrofit'!$AS$42,IF(F94="Scenario3PBT14",'Deep retrofit'!$AT$42,"")))&amp;IF(F94="Scenario1PBT15",'Deep retrofit'!$AU$42,IF(F94="Scenario2PBT15",'Deep retrofit'!$AV$42,IF(F94="Scenario3PBT15",'Deep retrofit'!$AW$42,"")))</f>
        <v/>
      </c>
      <c r="Z94" s="121">
        <f t="shared" si="59"/>
        <v>0</v>
      </c>
      <c r="AA94" s="270" t="str">
        <f>IF(F94="Scenario1PBT1",'Deep retrofit'!$E$101,IF(F94="Scenario2PBT1",'Deep retrofit'!$F$101,IF(F94="Scenario3PBT1",'Deep retrofit'!$G$101,"")))&amp;IF(F94="Scenario1PBT2",'Deep retrofit'!$H$101,IF(F94="Scenario2PBT2",'Deep retrofit'!$I$101,IF(F94="Scenario3PBT2",'Deep retrofit'!$J$101,"")))&amp;IF(F94="Scenario1PBT3",'Deep retrofit'!$K$101,IF(F94="Scenario2PBT3",'Deep retrofit'!$L$101,IF(F94="Scenario3PBT3",'Deep retrofit'!$M$101,"")))&amp;IF(F94="Scenario1PBT4",'Deep retrofit'!$N$101,IF(F94="Scenario2PBT4",'Deep retrofit'!$O$101,IF(F94="Scenario3PBT4",'Deep retrofit'!$P$101,"")))&amp;IF(F94="Scenario1PBT5",'Deep retrofit'!$Q$101,IF(F94="Scenario2PBT5",'Deep retrofit'!$R$101,IF(F94="Scenario3PBT5",'Deep retrofit'!$S$101,"")))&amp;IF(F94="Scenario1PBT6",'Deep retrofit'!$T$101,IF(F94="Scenario2PBT6",'Deep retrofit'!$U$101,IF(F94="Scenario3PBT6",'Deep retrofit'!$V$101,"")))&amp;IF(F94="Scenario1PBT7",'Deep retrofit'!$W$101,IF(F94="Scenario2PBT7",'Deep retrofit'!$X$101,IF(F94="Scenario3PBT7",'Deep retrofit'!$Y$101,"")))&amp;IF(F94="Scenario1PBT8",'Deep retrofit'!$Z$101,IF(F94="Scenario2PBT8",'Deep retrofit'!$AA$101,IF(F94="Scenario3PBT8",'Deep retrofit'!$AB$101,"")))&amp;IF(F94="Scenario1PBT9",'Deep retrofit'!$AC$101,IF(F94="Scenario2PBT9",'Deep retrofit'!$AD$101,IF(F94="Scenario3PBT9",'Deep retrofit'!$AE$101,"")))&amp;IF(F94="Scenario1PBT10",'Deep retrofit'!$AF$101,IF(F94="Scenario2PBT10",'Deep retrofit'!$AG$101,IF(F94="Scenario3PBT10",'Deep retrofit'!$AH$101,"")))&amp;IF(F94="Scenario1PBT11",'Deep retrofit'!$AI$101,IF(F94="Scenario2PBT11",'Deep retrofit'!$AJ$101,IF(F94="Scenario3PBT11",'Deep retrofit'!$AK$101,"")))&amp;IF(F94="Scenario1PBT12",'Deep retrofit'!$AL$101,IF(F94="Scenario2PBT12",'Deep retrofit'!$AM$101,IF(F94="Scenario3PBT12",'Deep retrofit'!$AN$101,"")))&amp;IF(F94="Scenario1PBT13",'Deep retrofit'!$AO$101,IF(F94="Scenario2PBT13",'Deep retrofit'!$AP$101,IF(F94="Scenario3PBT13",'Deep retrofit'!$AQ$101,"")))&amp;IF(F94="Scenario1PBT14",'Deep retrofit'!$AR$101,IF(F94="Scenario2PBT14",'Deep retrofit'!$AS$101,IF(F94="Scenario3PBT14",'Deep retrofit'!$AT$101,"")))&amp;IF(F94="Scenario1PBT15",'Deep retrofit'!$AU$101,IF(F94="Scenario2PBT15",'Deep retrofit'!$AV$101,IF(F94="Scenario3PBT15",'Deep retrofit'!$AW$101,"")))</f>
        <v/>
      </c>
      <c r="AB94" s="370">
        <f t="shared" si="60"/>
        <v>0</v>
      </c>
      <c r="AC94" s="372" t="str">
        <f t="shared" si="61"/>
        <v/>
      </c>
      <c r="AD94" s="353">
        <f>IF(AC94="",IFERROR('Projection_Base-case'!G95-G94,0),0)</f>
        <v>0</v>
      </c>
      <c r="AE94" s="350">
        <f t="shared" si="37"/>
        <v>0</v>
      </c>
      <c r="AF94" s="362">
        <f>IFERROR(100*AD94/'Projection_Base-case'!G95,0)</f>
        <v>0</v>
      </c>
      <c r="AG94" s="352">
        <f>IF(AC94="",IFERROR('Projection_Base-case'!I95-I94,0),0)</f>
        <v>0</v>
      </c>
      <c r="AH94" s="353">
        <f t="shared" si="38"/>
        <v>0</v>
      </c>
      <c r="AI94" s="362">
        <f>IFERROR(100*AG94/'Projection_Base-case'!I95,0)</f>
        <v>0</v>
      </c>
      <c r="AJ94" s="352">
        <f>IF(AC94="",IFERROR('Projection_Base-case'!K95-K94,0),0)</f>
        <v>0</v>
      </c>
      <c r="AK94" s="353">
        <f t="shared" si="39"/>
        <v>0</v>
      </c>
      <c r="AL94" s="362">
        <f>IFERROR(100*AJ94/'Projection_Base-case'!K95,0)</f>
        <v>0</v>
      </c>
      <c r="AM94" s="352">
        <f>-IF(AC94="",IFERROR('Projection_Base-case'!M95-M94,0),0)</f>
        <v>0</v>
      </c>
      <c r="AN94" s="353">
        <f t="shared" si="40"/>
        <v>0</v>
      </c>
      <c r="AO94" s="354">
        <f>IFERROR(IF('Projection_Base-case'!N95&gt;0,100*AN94/'Projection_Base-case'!N95,100*AN94/N94),0)</f>
        <v>0</v>
      </c>
      <c r="AP94" s="355">
        <f>IF(AC94="",IFERROR('Projection_Base-case'!O95-O94,0),0)</f>
        <v>0</v>
      </c>
      <c r="AQ94" s="356">
        <f t="shared" si="41"/>
        <v>0</v>
      </c>
      <c r="AR94" s="356">
        <f>IFERROR(100*AP94/'Projection_Base-case'!O95,0)</f>
        <v>0</v>
      </c>
      <c r="AS94" s="355">
        <f>IF(AC94="",IFERROR('Projection_Base-case'!Q95-Q94,0),0)</f>
        <v>0</v>
      </c>
      <c r="AT94" s="356">
        <f t="shared" si="42"/>
        <v>0</v>
      </c>
      <c r="AU94" s="356">
        <f>IFERROR(100*AS94/'Projection_Base-case'!Q95,0)</f>
        <v>0</v>
      </c>
      <c r="AV94" s="355">
        <f>IF(AC94="",IFERROR('Projection_Base-case'!S95-S94,0),0)</f>
        <v>0</v>
      </c>
      <c r="AW94" s="356">
        <f t="shared" si="43"/>
        <v>0</v>
      </c>
      <c r="AX94" s="357">
        <f>IFERROR(100*AV94/'Projection_Base-case'!S95,0)</f>
        <v>0</v>
      </c>
      <c r="AY94" s="358">
        <f>IF(AC94="",IFERROR('Projection_Base-case'!U95-U94,0),0)</f>
        <v>0</v>
      </c>
      <c r="AZ94" s="359">
        <f t="shared" si="44"/>
        <v>0</v>
      </c>
      <c r="BA94" s="359">
        <f>IFERROR(100*AY94/'Projection_Base-case'!U95,0)</f>
        <v>0</v>
      </c>
      <c r="BB94" s="358">
        <f>IF(AC94="",IFERROR('Projection_Base-case'!W95-W94,0),0)</f>
        <v>0</v>
      </c>
      <c r="BC94" s="359">
        <f t="shared" si="45"/>
        <v>0</v>
      </c>
      <c r="BD94" s="359">
        <f>IFERROR(100*BB94/'Projection_Base-case'!W95,0)</f>
        <v>0</v>
      </c>
      <c r="BE94" s="358">
        <f>IF(AC94="",IFERROR('Projection_Base-case'!Y95-Y94,0),0)</f>
        <v>0</v>
      </c>
      <c r="BF94" s="359">
        <f t="shared" si="46"/>
        <v>0</v>
      </c>
      <c r="BG94" s="359">
        <f>IFERROR(100*BE94/'Projection_Base-case'!Y95,0)</f>
        <v>0</v>
      </c>
      <c r="BH94" s="359">
        <f t="shared" si="47"/>
        <v>0</v>
      </c>
      <c r="BI94" s="360">
        <f t="shared" si="48"/>
        <v>0</v>
      </c>
    </row>
    <row r="95" spans="1:61">
      <c r="G95" s="201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214"/>
      <c r="AB95" s="215"/>
      <c r="AC95" s="215"/>
      <c r="AD95" s="201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214"/>
    </row>
    <row r="96" spans="1:61">
      <c r="G96" s="321"/>
      <c r="H96" s="322"/>
      <c r="I96" s="322"/>
      <c r="J96" s="322"/>
      <c r="K96" s="322"/>
      <c r="L96" s="322"/>
      <c r="M96" s="322"/>
      <c r="N96" s="322"/>
      <c r="O96" s="322"/>
      <c r="P96" s="322"/>
      <c r="Q96" s="322"/>
      <c r="R96" s="322"/>
      <c r="S96" s="322"/>
      <c r="T96" s="322"/>
      <c r="U96" s="322"/>
      <c r="V96" s="322"/>
      <c r="W96" s="322"/>
      <c r="X96" s="322"/>
      <c r="Y96" s="322"/>
      <c r="Z96" s="322"/>
      <c r="AA96" s="323"/>
      <c r="AD96" s="321"/>
      <c r="AE96" s="322"/>
      <c r="AF96" s="322"/>
      <c r="AG96" s="322"/>
      <c r="AH96" s="322"/>
      <c r="AI96" s="322"/>
      <c r="AJ96" s="322"/>
      <c r="AK96" s="322"/>
      <c r="AL96" s="322"/>
      <c r="AM96" s="322"/>
      <c r="AN96" s="322"/>
      <c r="AO96" s="322"/>
      <c r="AP96" s="322"/>
      <c r="AQ96" s="322"/>
      <c r="AR96" s="322"/>
      <c r="AS96" s="322"/>
      <c r="AT96" s="322"/>
      <c r="AU96" s="322"/>
      <c r="AV96" s="322"/>
      <c r="AW96" s="322"/>
      <c r="AX96" s="322"/>
      <c r="AY96" s="322"/>
      <c r="AZ96" s="322"/>
      <c r="BA96" s="322"/>
      <c r="BB96" s="322"/>
      <c r="BC96" s="322"/>
      <c r="BD96" s="322"/>
      <c r="BE96" s="322"/>
      <c r="BF96" s="322"/>
      <c r="BG96" s="322"/>
      <c r="BH96" s="322"/>
      <c r="BI96" s="323"/>
    </row>
    <row r="97" spans="1:65">
      <c r="G97" s="321"/>
      <c r="H97" s="322"/>
      <c r="I97" s="322"/>
      <c r="J97" s="322"/>
      <c r="K97" s="322"/>
      <c r="L97" s="322"/>
      <c r="M97" s="322"/>
      <c r="N97" s="322"/>
      <c r="O97" s="322"/>
      <c r="P97" s="322"/>
      <c r="Q97" s="322"/>
      <c r="R97" s="322"/>
      <c r="S97" s="322"/>
      <c r="T97" s="322"/>
      <c r="U97" s="322"/>
      <c r="V97" s="322"/>
      <c r="W97" s="322"/>
      <c r="X97" s="322"/>
      <c r="Y97" s="322"/>
      <c r="Z97" s="322"/>
      <c r="AA97" s="323"/>
      <c r="AD97" s="321"/>
      <c r="AE97" s="322"/>
      <c r="AF97" s="322"/>
      <c r="AG97" s="322"/>
      <c r="AH97" s="322"/>
      <c r="AI97" s="322"/>
      <c r="AJ97" s="322"/>
      <c r="AK97" s="322"/>
      <c r="AL97" s="322"/>
      <c r="AM97" s="322"/>
      <c r="AN97" s="322"/>
      <c r="AO97" s="322"/>
      <c r="AP97" s="322"/>
      <c r="AQ97" s="322"/>
      <c r="AR97" s="322"/>
      <c r="AS97" s="322"/>
      <c r="AT97" s="322"/>
      <c r="AU97" s="322"/>
      <c r="AV97" s="322"/>
      <c r="AW97" s="322"/>
      <c r="AX97" s="322"/>
      <c r="AY97" s="322"/>
      <c r="AZ97" s="322"/>
      <c r="BA97" s="322"/>
      <c r="BB97" s="322"/>
      <c r="BC97" s="322"/>
      <c r="BD97" s="322"/>
      <c r="BE97" s="322"/>
      <c r="BF97" s="322"/>
      <c r="BG97" s="322"/>
      <c r="BH97" s="322"/>
      <c r="BI97" s="323"/>
    </row>
    <row r="98" spans="1:65" ht="15" thickBot="1">
      <c r="G98" s="216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8"/>
      <c r="AB98" s="219"/>
      <c r="AC98" s="219"/>
      <c r="AD98" s="216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8"/>
    </row>
    <row r="99" spans="1:65" ht="34.5" customHeight="1" thickBot="1">
      <c r="D99" s="442" t="s">
        <v>70</v>
      </c>
      <c r="E99" s="443"/>
      <c r="F99" s="443"/>
      <c r="G99" s="443"/>
      <c r="H99" s="443"/>
      <c r="I99" s="443"/>
      <c r="J99" s="443"/>
      <c r="K99" s="443"/>
      <c r="L99" s="443"/>
      <c r="M99" s="443"/>
      <c r="N99" s="443"/>
      <c r="O99" s="443"/>
      <c r="P99" s="443"/>
      <c r="Q99" s="443"/>
      <c r="R99" s="443"/>
      <c r="S99" s="443"/>
      <c r="T99" s="443"/>
      <c r="U99" s="443"/>
      <c r="V99" s="443"/>
      <c r="W99" s="443"/>
      <c r="X99" s="443"/>
      <c r="Y99" s="443"/>
      <c r="Z99" s="443"/>
      <c r="AA99" s="443"/>
      <c r="AB99" s="443"/>
      <c r="AC99" s="443"/>
      <c r="AD99" s="443"/>
      <c r="AE99" s="443"/>
      <c r="AF99" s="443"/>
      <c r="AG99" s="443"/>
      <c r="AH99" s="443"/>
      <c r="AI99" s="443"/>
      <c r="AJ99" s="443"/>
      <c r="AK99" s="443"/>
      <c r="AL99" s="443"/>
      <c r="AM99" s="443"/>
      <c r="AN99" s="443"/>
      <c r="AO99" s="443"/>
      <c r="AP99" s="443"/>
      <c r="AQ99" s="443"/>
      <c r="AR99" s="443"/>
      <c r="AS99" s="443"/>
      <c r="AT99" s="443"/>
      <c r="AU99" s="443"/>
      <c r="AV99" s="443"/>
      <c r="AW99" s="443"/>
      <c r="AX99" s="443"/>
      <c r="AY99" s="443"/>
      <c r="AZ99" s="443"/>
      <c r="BA99" s="443"/>
      <c r="BB99" s="443"/>
      <c r="BC99" s="443"/>
      <c r="BD99" s="443"/>
      <c r="BE99" s="443"/>
      <c r="BF99" s="443"/>
      <c r="BG99" s="443"/>
      <c r="BH99" s="443"/>
      <c r="BI99" s="444"/>
    </row>
    <row r="100" spans="1:65" s="92" customFormat="1" ht="21">
      <c r="A100" s="146"/>
      <c r="B100" s="146"/>
      <c r="C100" s="146"/>
      <c r="D100" s="195" t="s">
        <v>37</v>
      </c>
      <c r="E100" s="196"/>
      <c r="F100" s="197"/>
      <c r="G100" s="198"/>
      <c r="H100" s="227">
        <f>SUMIF($D$5:$D$94,"PBT1",H5:H94)</f>
        <v>0</v>
      </c>
      <c r="I100" s="228"/>
      <c r="J100" s="227">
        <f>SUMIF($D$5:$D$94,"PBT1",J5:J94)</f>
        <v>0</v>
      </c>
      <c r="K100" s="228"/>
      <c r="L100" s="227">
        <f>SUMIF($D$5:$D$94,"PBT1",L5:L94)</f>
        <v>0</v>
      </c>
      <c r="M100" s="228"/>
      <c r="N100" s="229">
        <f>SUMIF($D$5:$D$94,"PBT1",N5:N94)</f>
        <v>0</v>
      </c>
      <c r="O100" s="230"/>
      <c r="P100" s="227">
        <f>SUMIF($D$5:$D$94,"PBT1",P5:P94)</f>
        <v>0</v>
      </c>
      <c r="Q100" s="228"/>
      <c r="R100" s="227">
        <f>SUMIF($D$5:$D$94,"PBT1",R5:R94)</f>
        <v>0</v>
      </c>
      <c r="S100" s="228"/>
      <c r="T100" s="229">
        <f>SUMIF($D$5:$D$94,"PBT1",T5:T94)</f>
        <v>0</v>
      </c>
      <c r="U100" s="231"/>
      <c r="V100" s="227">
        <f>SUMIF($D$5:$D$94,"PBT1",V5:V94)</f>
        <v>0</v>
      </c>
      <c r="W100" s="228"/>
      <c r="X100" s="227">
        <f>SUMIF($D$5:$D$94,"PBT1",X5:X94)</f>
        <v>0</v>
      </c>
      <c r="Y100" s="228"/>
      <c r="Z100" s="227">
        <f>SUMIF($D$5:$D$94,"PBT1",Z5:Z94)</f>
        <v>0</v>
      </c>
      <c r="AA100" s="232"/>
      <c r="AB100" s="229">
        <f>SUMIF($D$5:$D$94,"PBT1",AB5:AB94)</f>
        <v>0</v>
      </c>
      <c r="AC100" s="315"/>
      <c r="AD100" s="231"/>
      <c r="AE100" s="227">
        <f>'Projection_Base-case'!H99-H100</f>
        <v>0</v>
      </c>
      <c r="AF100" s="227">
        <f>IFERROR(100*AE100/'Projection_Base-case'!H99,0)</f>
        <v>0</v>
      </c>
      <c r="AG100" s="228"/>
      <c r="AH100" s="227">
        <f>'Projection_Base-case'!J99-J100</f>
        <v>0</v>
      </c>
      <c r="AI100" s="227">
        <f>IFERROR(100*AH100/'Projection_Base-case'!J99,0)</f>
        <v>0</v>
      </c>
      <c r="AJ100" s="228"/>
      <c r="AK100" s="227">
        <f>'Projection_Base-case'!L99-L100</f>
        <v>0</v>
      </c>
      <c r="AL100" s="227">
        <f>IFERROR(100*AK100/'Projection_Base-case'!L99,0)</f>
        <v>0</v>
      </c>
      <c r="AM100" s="228"/>
      <c r="AN100" s="227">
        <f>-('Projection_Base-case'!N99-N100)</f>
        <v>0</v>
      </c>
      <c r="AO100" s="229">
        <f>IFERROR(IF('Projection_Base-case'!N99&gt;0,100*AN100/'Projection_Base-case'!N99,100*AN100/N100),0)</f>
        <v>0</v>
      </c>
      <c r="AP100" s="231"/>
      <c r="AQ100" s="227">
        <f>'Projection_Base-case'!P99-P100</f>
        <v>0</v>
      </c>
      <c r="AR100" s="227">
        <f>IFERROR(100*AQ100/'Projection_Base-case'!P99,0)</f>
        <v>0</v>
      </c>
      <c r="AS100" s="228"/>
      <c r="AT100" s="227">
        <f>'Projection_Base-case'!R99-R100</f>
        <v>0</v>
      </c>
      <c r="AU100" s="227">
        <f>IFERROR(100*AT100/'Projection_Base-case'!R99,0)</f>
        <v>0</v>
      </c>
      <c r="AV100" s="228"/>
      <c r="AW100" s="227">
        <f>'Projection_Base-case'!T99-T100</f>
        <v>0</v>
      </c>
      <c r="AX100" s="229">
        <f>IFERROR(100*AW100/'Projection_Base-case'!T99,0)</f>
        <v>0</v>
      </c>
      <c r="AY100" s="231"/>
      <c r="AZ100" s="227">
        <f>'Projection_Base-case'!V99-V100</f>
        <v>0</v>
      </c>
      <c r="BA100" s="227">
        <f>IFERROR(100*AZ100/'Projection_Base-case'!V99,0)</f>
        <v>0</v>
      </c>
      <c r="BB100" s="228"/>
      <c r="BC100" s="227">
        <f>'Projection_Base-case'!X99-X100</f>
        <v>0</v>
      </c>
      <c r="BD100" s="227">
        <f>IFERROR(100*BC100/'Projection_Base-case'!X99,0)</f>
        <v>0</v>
      </c>
      <c r="BE100" s="228"/>
      <c r="BF100" s="227">
        <f>'Projection_Base-case'!Z99-Z100</f>
        <v>0</v>
      </c>
      <c r="BG100" s="227">
        <f>IFERROR(100*BF100/'Projection_Base-case'!Z99,0)</f>
        <v>0</v>
      </c>
      <c r="BH100" s="227">
        <f t="shared" ref="BH100:BH115" si="62">IFERROR(AB100/AZ100,0)</f>
        <v>0</v>
      </c>
      <c r="BI100" s="229">
        <f t="shared" ref="BI100:BI115" si="63">IFERROR(AB100/AE100,0)</f>
        <v>0</v>
      </c>
    </row>
    <row r="101" spans="1:65" s="92" customFormat="1" ht="21">
      <c r="A101" s="146"/>
      <c r="B101" s="146" t="s">
        <v>340</v>
      </c>
      <c r="C101" s="146"/>
      <c r="D101" s="171" t="s">
        <v>38</v>
      </c>
      <c r="E101" s="172"/>
      <c r="F101" s="173"/>
      <c r="G101" s="199"/>
      <c r="H101" s="233">
        <f>SUMIF($D$5:$D$94,"PBT2",H5:H94)</f>
        <v>0</v>
      </c>
      <c r="I101" s="234"/>
      <c r="J101" s="233">
        <f>SUMIF($D$5:$D$94,"PBT2",J5:J94)</f>
        <v>0</v>
      </c>
      <c r="K101" s="234"/>
      <c r="L101" s="233">
        <f>SUMIF($D$5:$D$94,"PBT2",L5:L94)</f>
        <v>0</v>
      </c>
      <c r="M101" s="234"/>
      <c r="N101" s="235">
        <f>SUMIF($D$5:$D$94,"PBT2",N5:N94)</f>
        <v>0</v>
      </c>
      <c r="O101" s="236"/>
      <c r="P101" s="233">
        <f>SUMIF($D$5:$D$94,"PBT2",P5:P94)</f>
        <v>0</v>
      </c>
      <c r="Q101" s="234"/>
      <c r="R101" s="233">
        <f>SUMIF($D$5:$D$94,"PBT2",R5:R94)</f>
        <v>0</v>
      </c>
      <c r="S101" s="234"/>
      <c r="T101" s="235">
        <f>SUMIF($D$5:$D$94,"PBT2",T5:T94)</f>
        <v>0</v>
      </c>
      <c r="U101" s="237"/>
      <c r="V101" s="233">
        <f>SUMIF($D$5:$D$94,"PBT2",V5:V94)</f>
        <v>0</v>
      </c>
      <c r="W101" s="234"/>
      <c r="X101" s="233">
        <f>SUMIF($D$5:$D$94,"PBT2",X5:X94)</f>
        <v>0</v>
      </c>
      <c r="Y101" s="234"/>
      <c r="Z101" s="233">
        <f>SUMIF($D$5:$D$94,"PBT2",Z5:Z94)</f>
        <v>0</v>
      </c>
      <c r="AA101" s="238"/>
      <c r="AB101" s="235">
        <f>SUMIF($D$5:$D$94,"PBT2",AB5:AB94)</f>
        <v>0</v>
      </c>
      <c r="AC101" s="316"/>
      <c r="AD101" s="237"/>
      <c r="AE101" s="233">
        <f>'Projection_Base-case'!H100-H101</f>
        <v>0</v>
      </c>
      <c r="AF101" s="233">
        <f>IFERROR(100*AE101/'Projection_Base-case'!H100,0)</f>
        <v>0</v>
      </c>
      <c r="AG101" s="234"/>
      <c r="AH101" s="233">
        <f>'Projection_Base-case'!J100-J101</f>
        <v>0</v>
      </c>
      <c r="AI101" s="233">
        <f>IFERROR(100*AH101/'Projection_Base-case'!J100,0)</f>
        <v>0</v>
      </c>
      <c r="AJ101" s="234"/>
      <c r="AK101" s="233">
        <f>'Projection_Base-case'!L100-L101</f>
        <v>0</v>
      </c>
      <c r="AL101" s="233">
        <f>IFERROR(100*AK101/'Projection_Base-case'!L100,0)</f>
        <v>0</v>
      </c>
      <c r="AM101" s="234"/>
      <c r="AN101" s="233">
        <f>-('Projection_Base-case'!N100-N101)</f>
        <v>0</v>
      </c>
      <c r="AO101" s="229">
        <f>IFERROR(IF('Projection_Base-case'!N100&gt;0,100*AN101/'Projection_Base-case'!N100,100*AN101/N101),0)</f>
        <v>0</v>
      </c>
      <c r="AP101" s="237"/>
      <c r="AQ101" s="233">
        <f>'Projection_Base-case'!P100-P101</f>
        <v>0</v>
      </c>
      <c r="AR101" s="233">
        <f>IFERROR(100*AQ101/'Projection_Base-case'!P100,0)</f>
        <v>0</v>
      </c>
      <c r="AS101" s="234"/>
      <c r="AT101" s="233">
        <f>'Projection_Base-case'!R100-R101</f>
        <v>0</v>
      </c>
      <c r="AU101" s="233">
        <f>IFERROR(100*AT101/'Projection_Base-case'!R100,0)</f>
        <v>0</v>
      </c>
      <c r="AV101" s="234"/>
      <c r="AW101" s="233">
        <f>'Projection_Base-case'!T100-T101</f>
        <v>0</v>
      </c>
      <c r="AX101" s="235">
        <f>IFERROR(100*AW101/'Projection_Base-case'!T100,0)</f>
        <v>0</v>
      </c>
      <c r="AY101" s="237"/>
      <c r="AZ101" s="233">
        <f>'Projection_Base-case'!V100-V101</f>
        <v>0</v>
      </c>
      <c r="BA101" s="233">
        <f>IFERROR(100*AZ101/'Projection_Base-case'!V100,0)</f>
        <v>0</v>
      </c>
      <c r="BB101" s="234"/>
      <c r="BC101" s="233">
        <f>'Projection_Base-case'!X100-X101</f>
        <v>0</v>
      </c>
      <c r="BD101" s="233">
        <f>IFERROR(100*BC101/'Projection_Base-case'!X100,0)</f>
        <v>0</v>
      </c>
      <c r="BE101" s="234"/>
      <c r="BF101" s="233">
        <f>'Projection_Base-case'!Z100-Z101</f>
        <v>0</v>
      </c>
      <c r="BG101" s="233">
        <f>IFERROR(100*BF101/'Projection_Base-case'!Z100,0)</f>
        <v>0</v>
      </c>
      <c r="BH101" s="233">
        <f t="shared" si="62"/>
        <v>0</v>
      </c>
      <c r="BI101" s="235">
        <f t="shared" si="63"/>
        <v>0</v>
      </c>
    </row>
    <row r="102" spans="1:65" s="92" customFormat="1" ht="21">
      <c r="A102" s="146"/>
      <c r="B102" s="146" t="s">
        <v>341</v>
      </c>
      <c r="C102" s="146"/>
      <c r="D102" s="171" t="s">
        <v>39</v>
      </c>
      <c r="E102" s="172"/>
      <c r="F102" s="173"/>
      <c r="G102" s="199"/>
      <c r="H102" s="233">
        <f>SUMIF($D$5:$D$94,"PBT3",H5:H94)</f>
        <v>0</v>
      </c>
      <c r="I102" s="234"/>
      <c r="J102" s="233">
        <f>SUMIF($D$5:$D$94,"PBT3",J5:J94)</f>
        <v>0</v>
      </c>
      <c r="K102" s="234"/>
      <c r="L102" s="233">
        <f>SUMIF($D$5:$D$94,"PBT3",L5:L94)</f>
        <v>0</v>
      </c>
      <c r="M102" s="234"/>
      <c r="N102" s="235">
        <f>SUMIF($D$5:$D$94,"PBT3",N5:N94)</f>
        <v>0</v>
      </c>
      <c r="O102" s="236"/>
      <c r="P102" s="233">
        <f>SUMIF($D$5:$D$94,"PBT3",P5:P94)</f>
        <v>0</v>
      </c>
      <c r="Q102" s="234"/>
      <c r="R102" s="233">
        <f>SUMIF($D$5:$D$94,"PBT3",R5:R94)</f>
        <v>0</v>
      </c>
      <c r="S102" s="234"/>
      <c r="T102" s="235">
        <f>SUMIF($D$5:$D$94,"PBT3",T5:T94)</f>
        <v>0</v>
      </c>
      <c r="U102" s="237"/>
      <c r="V102" s="233">
        <f>SUMIF($D$5:$D$94,"PBT3",V5:V94)</f>
        <v>0</v>
      </c>
      <c r="W102" s="234"/>
      <c r="X102" s="233">
        <f>SUMIF($D$5:$D$94,"PBT3",X5:X94)</f>
        <v>0</v>
      </c>
      <c r="Y102" s="234"/>
      <c r="Z102" s="233">
        <f>SUMIF($D$5:$D$94,"PBT3",Z5:Z94)</f>
        <v>0</v>
      </c>
      <c r="AA102" s="238"/>
      <c r="AB102" s="235">
        <f>SUMIF($D$5:$D$94,"PBT3",AB5:AB94)</f>
        <v>0</v>
      </c>
      <c r="AC102" s="316"/>
      <c r="AD102" s="237"/>
      <c r="AE102" s="233">
        <f>'Projection_Base-case'!H101-H102</f>
        <v>0</v>
      </c>
      <c r="AF102" s="233">
        <f>IFERROR(100*AE102/'Projection_Base-case'!H101,0)</f>
        <v>0</v>
      </c>
      <c r="AG102" s="234"/>
      <c r="AH102" s="233">
        <f>'Projection_Base-case'!J101-J102</f>
        <v>0</v>
      </c>
      <c r="AI102" s="233">
        <f>IFERROR(100*AH102/'Projection_Base-case'!J101,0)</f>
        <v>0</v>
      </c>
      <c r="AJ102" s="234"/>
      <c r="AK102" s="233">
        <f>'Projection_Base-case'!L101-L102</f>
        <v>0</v>
      </c>
      <c r="AL102" s="233">
        <f>IFERROR(100*AK102/'Projection_Base-case'!L101,0)</f>
        <v>0</v>
      </c>
      <c r="AM102" s="234"/>
      <c r="AN102" s="233">
        <f>-('Projection_Base-case'!N101-N102)</f>
        <v>0</v>
      </c>
      <c r="AO102" s="229">
        <f>IFERROR(IF('Projection_Base-case'!N101&gt;0,100*AN102/'Projection_Base-case'!N101,100*AN102/N102),0)</f>
        <v>0</v>
      </c>
      <c r="AP102" s="237"/>
      <c r="AQ102" s="233">
        <f>'Projection_Base-case'!P101-P102</f>
        <v>0</v>
      </c>
      <c r="AR102" s="233">
        <f>IFERROR(100*AQ102/'Projection_Base-case'!P101,0)</f>
        <v>0</v>
      </c>
      <c r="AS102" s="234"/>
      <c r="AT102" s="233">
        <f>'Projection_Base-case'!R101-R102</f>
        <v>0</v>
      </c>
      <c r="AU102" s="233">
        <f>IFERROR(100*AT102/'Projection_Base-case'!R101,0)</f>
        <v>0</v>
      </c>
      <c r="AV102" s="234"/>
      <c r="AW102" s="233">
        <f>'Projection_Base-case'!T101-T102</f>
        <v>0</v>
      </c>
      <c r="AX102" s="235">
        <f>IFERROR(100*AW102/'Projection_Base-case'!T101,0)</f>
        <v>0</v>
      </c>
      <c r="AY102" s="237"/>
      <c r="AZ102" s="233">
        <f>'Projection_Base-case'!V101-V102</f>
        <v>0</v>
      </c>
      <c r="BA102" s="233">
        <f>IFERROR(100*AZ102/'Projection_Base-case'!V101,0)</f>
        <v>0</v>
      </c>
      <c r="BB102" s="234"/>
      <c r="BC102" s="233">
        <f>'Projection_Base-case'!X101-X102</f>
        <v>0</v>
      </c>
      <c r="BD102" s="233">
        <f>IFERROR(100*BC102/'Projection_Base-case'!X101,0)</f>
        <v>0</v>
      </c>
      <c r="BE102" s="234"/>
      <c r="BF102" s="233">
        <f>'Projection_Base-case'!Z101-Z102</f>
        <v>0</v>
      </c>
      <c r="BG102" s="233">
        <f>IFERROR(100*BF102/'Projection_Base-case'!Z101,0)</f>
        <v>0</v>
      </c>
      <c r="BH102" s="233">
        <f t="shared" si="62"/>
        <v>0</v>
      </c>
      <c r="BI102" s="235">
        <f t="shared" si="63"/>
        <v>0</v>
      </c>
    </row>
    <row r="103" spans="1:65" s="92" customFormat="1" ht="21">
      <c r="A103" s="146"/>
      <c r="B103" s="146"/>
      <c r="C103" s="146"/>
      <c r="D103" s="171" t="s">
        <v>40</v>
      </c>
      <c r="E103" s="172"/>
      <c r="F103" s="173"/>
      <c r="G103" s="199"/>
      <c r="H103" s="233">
        <f>SUMIF($D$5:$D$94,"PBT4",H5:H94)</f>
        <v>0</v>
      </c>
      <c r="I103" s="234"/>
      <c r="J103" s="233">
        <f>SUMIF($D$5:$D$94,"PBT4",J5:J94)</f>
        <v>0</v>
      </c>
      <c r="K103" s="234"/>
      <c r="L103" s="233">
        <f>SUMIF($D$5:$D$94,"PBT4",L5:L94)</f>
        <v>0</v>
      </c>
      <c r="M103" s="234"/>
      <c r="N103" s="235">
        <f>SUMIF($D$5:$D$94,"PBT4",N5:N94)</f>
        <v>0</v>
      </c>
      <c r="O103" s="236"/>
      <c r="P103" s="233">
        <f>SUMIF($D$5:$D$94,"PBT4",P5:P94)</f>
        <v>0</v>
      </c>
      <c r="Q103" s="234"/>
      <c r="R103" s="233">
        <f>SUMIF($D$5:$D$94,"PBT4",R5:R94)</f>
        <v>0</v>
      </c>
      <c r="S103" s="234"/>
      <c r="T103" s="235">
        <f>SUMIF($D$5:$D$94,"PBT4",T5:T94)</f>
        <v>0</v>
      </c>
      <c r="U103" s="237"/>
      <c r="V103" s="233">
        <f>SUMIF($D$5:$D$94,"PBT4",V5:V94)</f>
        <v>0</v>
      </c>
      <c r="W103" s="234"/>
      <c r="X103" s="233">
        <f>SUMIF($D$5:$D$94,"PBT4",X5:X94)</f>
        <v>0</v>
      </c>
      <c r="Y103" s="234"/>
      <c r="Z103" s="233">
        <f>SUMIF($D$5:$D$94,"PBT4",Z5:Z94)</f>
        <v>0</v>
      </c>
      <c r="AA103" s="238"/>
      <c r="AB103" s="235">
        <f>SUMIF($D$5:$D$94,"PBT4",AB5:AB94)</f>
        <v>0</v>
      </c>
      <c r="AC103" s="316"/>
      <c r="AD103" s="237"/>
      <c r="AE103" s="233">
        <f>'Projection_Base-case'!H102-H103</f>
        <v>0</v>
      </c>
      <c r="AF103" s="233">
        <f>IFERROR(100*AE103/'Projection_Base-case'!H102,0)</f>
        <v>0</v>
      </c>
      <c r="AG103" s="234"/>
      <c r="AH103" s="233">
        <f>'Projection_Base-case'!J102-J103</f>
        <v>0</v>
      </c>
      <c r="AI103" s="233">
        <f>IFERROR(100*AH103/'Projection_Base-case'!J102,0)</f>
        <v>0</v>
      </c>
      <c r="AJ103" s="234"/>
      <c r="AK103" s="233">
        <f>'Projection_Base-case'!L102-L103</f>
        <v>0</v>
      </c>
      <c r="AL103" s="233">
        <f>IFERROR(100*AK103/'Projection_Base-case'!L102,0)</f>
        <v>0</v>
      </c>
      <c r="AM103" s="234"/>
      <c r="AN103" s="233">
        <f>-('Projection_Base-case'!N102-N103)</f>
        <v>0</v>
      </c>
      <c r="AO103" s="229">
        <f>IFERROR(IF('Projection_Base-case'!N102&gt;0,100*AN103/'Projection_Base-case'!N102,100*AN103/N103),0)</f>
        <v>0</v>
      </c>
      <c r="AP103" s="237"/>
      <c r="AQ103" s="233">
        <f>'Projection_Base-case'!P102-P103</f>
        <v>0</v>
      </c>
      <c r="AR103" s="233">
        <f>IFERROR(100*AQ103/'Projection_Base-case'!P102,0)</f>
        <v>0</v>
      </c>
      <c r="AS103" s="234"/>
      <c r="AT103" s="233">
        <f>'Projection_Base-case'!R102-R103</f>
        <v>0</v>
      </c>
      <c r="AU103" s="233">
        <f>IFERROR(100*AT103/'Projection_Base-case'!R102,0)</f>
        <v>0</v>
      </c>
      <c r="AV103" s="234"/>
      <c r="AW103" s="233">
        <f>'Projection_Base-case'!T102-T103</f>
        <v>0</v>
      </c>
      <c r="AX103" s="235">
        <f>IFERROR(100*AW103/'Projection_Base-case'!T102,0)</f>
        <v>0</v>
      </c>
      <c r="AY103" s="237"/>
      <c r="AZ103" s="233">
        <f>'Projection_Base-case'!V102-V103</f>
        <v>0</v>
      </c>
      <c r="BA103" s="233">
        <f>IFERROR(100*AZ103/'Projection_Base-case'!V102,0)</f>
        <v>0</v>
      </c>
      <c r="BB103" s="234"/>
      <c r="BC103" s="233">
        <f>'Projection_Base-case'!X102-X103</f>
        <v>0</v>
      </c>
      <c r="BD103" s="233">
        <f>IFERROR(100*BC103/'Projection_Base-case'!X102,0)</f>
        <v>0</v>
      </c>
      <c r="BE103" s="234"/>
      <c r="BF103" s="233">
        <f>'Projection_Base-case'!Z102-Z103</f>
        <v>0</v>
      </c>
      <c r="BG103" s="233">
        <f>IFERROR(100*BF103/'Projection_Base-case'!Z102,0)</f>
        <v>0</v>
      </c>
      <c r="BH103" s="233">
        <f t="shared" si="62"/>
        <v>0</v>
      </c>
      <c r="BI103" s="235">
        <f t="shared" si="63"/>
        <v>0</v>
      </c>
    </row>
    <row r="104" spans="1:65" s="92" customFormat="1" ht="21">
      <c r="A104" s="146"/>
      <c r="B104" s="146"/>
      <c r="C104" s="146"/>
      <c r="D104" s="171" t="s">
        <v>41</v>
      </c>
      <c r="E104" s="172"/>
      <c r="F104" s="173"/>
      <c r="G104" s="199"/>
      <c r="H104" s="233">
        <f>SUMIF($D$5:$D$94,"PBT5",H5:H94)</f>
        <v>0</v>
      </c>
      <c r="I104" s="234"/>
      <c r="J104" s="233">
        <f>SUMIF($D$5:$D$94,"PBT5",J5:J94)</f>
        <v>0</v>
      </c>
      <c r="K104" s="234"/>
      <c r="L104" s="233">
        <f>SUMIF($D$5:$D$94,"PBT5",L5:L94)</f>
        <v>0</v>
      </c>
      <c r="M104" s="234"/>
      <c r="N104" s="235">
        <f>SUMIF($D$5:$D$94,"PBT5",N5:N94)</f>
        <v>0</v>
      </c>
      <c r="O104" s="236"/>
      <c r="P104" s="233">
        <f>SUMIF($D$5:$D$94,"PBT5",P5:P94)</f>
        <v>0</v>
      </c>
      <c r="Q104" s="234"/>
      <c r="R104" s="233">
        <f>SUMIF($D$5:$D$94,"PBT5",R5:R94)</f>
        <v>0</v>
      </c>
      <c r="S104" s="234"/>
      <c r="T104" s="235">
        <f>SUMIF($D$5:$D$94,"PBT5",T5:T94)</f>
        <v>0</v>
      </c>
      <c r="U104" s="237"/>
      <c r="V104" s="233">
        <f>SUMIF($D$5:$D$94,"PBT5",V5:V94)</f>
        <v>0</v>
      </c>
      <c r="W104" s="234"/>
      <c r="X104" s="233">
        <f>SUMIF($D$5:$D$94,"PBT5",X5:X94)</f>
        <v>0</v>
      </c>
      <c r="Y104" s="234"/>
      <c r="Z104" s="233">
        <f>SUMIF($D$5:$D$94,"PBT5",Z5:Z94)</f>
        <v>0</v>
      </c>
      <c r="AA104" s="238"/>
      <c r="AB104" s="235">
        <f>SUMIF($D$5:$D$94,"PBT5",AB5:AB94)</f>
        <v>0</v>
      </c>
      <c r="AC104" s="316"/>
      <c r="AD104" s="237"/>
      <c r="AE104" s="233">
        <f>'Projection_Base-case'!H103-H104</f>
        <v>0</v>
      </c>
      <c r="AF104" s="233">
        <f>IFERROR(100*AE104/'Projection_Base-case'!H103,0)</f>
        <v>0</v>
      </c>
      <c r="AG104" s="234"/>
      <c r="AH104" s="233">
        <f>'Projection_Base-case'!J103-J104</f>
        <v>0</v>
      </c>
      <c r="AI104" s="233">
        <f>IFERROR(100*AH104/'Projection_Base-case'!J103,0)</f>
        <v>0</v>
      </c>
      <c r="AJ104" s="234"/>
      <c r="AK104" s="233">
        <f>'Projection_Base-case'!L103-L104</f>
        <v>0</v>
      </c>
      <c r="AL104" s="233">
        <f>IFERROR(100*AK104/'Projection_Base-case'!L103,0)</f>
        <v>0</v>
      </c>
      <c r="AM104" s="234"/>
      <c r="AN104" s="233">
        <f>-('Projection_Base-case'!N103-N104)</f>
        <v>0</v>
      </c>
      <c r="AO104" s="229">
        <f>IFERROR(IF('Projection_Base-case'!N103&gt;0,100*AN104/'Projection_Base-case'!N103,100*AN104/N104),0)</f>
        <v>0</v>
      </c>
      <c r="AP104" s="237"/>
      <c r="AQ104" s="233">
        <f>'Projection_Base-case'!P103-P104</f>
        <v>0</v>
      </c>
      <c r="AR104" s="233">
        <f>IFERROR(100*AQ104/'Projection_Base-case'!P103,0)</f>
        <v>0</v>
      </c>
      <c r="AS104" s="234"/>
      <c r="AT104" s="233">
        <f>'Projection_Base-case'!R103-R104</f>
        <v>0</v>
      </c>
      <c r="AU104" s="233">
        <f>IFERROR(100*AT104/'Projection_Base-case'!R103,0)</f>
        <v>0</v>
      </c>
      <c r="AV104" s="234"/>
      <c r="AW104" s="233">
        <f>'Projection_Base-case'!T103-T104</f>
        <v>0</v>
      </c>
      <c r="AX104" s="235">
        <f>IFERROR(100*AW104/'Projection_Base-case'!T103,0)</f>
        <v>0</v>
      </c>
      <c r="AY104" s="237"/>
      <c r="AZ104" s="233">
        <f>'Projection_Base-case'!V103-V104</f>
        <v>0</v>
      </c>
      <c r="BA104" s="233">
        <f>IFERROR(100*AZ104/'Projection_Base-case'!V103,0)</f>
        <v>0</v>
      </c>
      <c r="BB104" s="234"/>
      <c r="BC104" s="233">
        <f>'Projection_Base-case'!X103-X104</f>
        <v>0</v>
      </c>
      <c r="BD104" s="233">
        <f>IFERROR(100*BC104/'Projection_Base-case'!X103,0)</f>
        <v>0</v>
      </c>
      <c r="BE104" s="234"/>
      <c r="BF104" s="233">
        <f>'Projection_Base-case'!Z103-Z104</f>
        <v>0</v>
      </c>
      <c r="BG104" s="233">
        <f>IFERROR(100*BF104/'Projection_Base-case'!Z103,0)</f>
        <v>0</v>
      </c>
      <c r="BH104" s="233">
        <f t="shared" si="62"/>
        <v>0</v>
      </c>
      <c r="BI104" s="235">
        <f t="shared" si="63"/>
        <v>0</v>
      </c>
    </row>
    <row r="105" spans="1:65" s="92" customFormat="1" ht="21">
      <c r="A105" s="146"/>
      <c r="B105" s="146"/>
      <c r="C105" s="146"/>
      <c r="D105" s="171" t="s">
        <v>42</v>
      </c>
      <c r="E105" s="172"/>
      <c r="F105" s="173"/>
      <c r="G105" s="199"/>
      <c r="H105" s="233">
        <f>SUMIF($D$5:$D$94,"PBT6",H5:H94)</f>
        <v>0</v>
      </c>
      <c r="I105" s="234"/>
      <c r="J105" s="233">
        <f>SUMIF($D$5:$D$94,"PBT6",J5:J94)</f>
        <v>0</v>
      </c>
      <c r="K105" s="234"/>
      <c r="L105" s="233">
        <f>SUMIF($D$5:$D$94,"PBT6",L5:L94)</f>
        <v>0</v>
      </c>
      <c r="M105" s="234"/>
      <c r="N105" s="235">
        <f>SUMIF($D$5:$D$94,"PBT6",N5:N94)</f>
        <v>0</v>
      </c>
      <c r="O105" s="236"/>
      <c r="P105" s="233">
        <f>SUMIF($D$5:$D$94,"PBT6",P5:P94)</f>
        <v>0</v>
      </c>
      <c r="Q105" s="234"/>
      <c r="R105" s="233">
        <f>SUMIF($D$5:$D$94,"PBT6",R5:R94)</f>
        <v>0</v>
      </c>
      <c r="S105" s="234"/>
      <c r="T105" s="235">
        <f>SUMIF($D$5:$D$94,"PBT6",T5:T94)</f>
        <v>0</v>
      </c>
      <c r="U105" s="237"/>
      <c r="V105" s="233">
        <f>SUMIF($D$5:$D$94,"PBT6",V5:V94)</f>
        <v>0</v>
      </c>
      <c r="W105" s="234"/>
      <c r="X105" s="233">
        <f>SUMIF($D$5:$D$94,"PBT6",X5:X94)</f>
        <v>0</v>
      </c>
      <c r="Y105" s="234"/>
      <c r="Z105" s="233">
        <f>SUMIF($D$5:$D$94,"PBT6",Z5:Z94)</f>
        <v>0</v>
      </c>
      <c r="AA105" s="238"/>
      <c r="AB105" s="235">
        <f>SUMIF($D$5:$D$94,"PBT6",AB5:AB94)</f>
        <v>0</v>
      </c>
      <c r="AC105" s="316"/>
      <c r="AD105" s="237"/>
      <c r="AE105" s="233">
        <f>'Projection_Base-case'!H104-H105</f>
        <v>0</v>
      </c>
      <c r="AF105" s="233">
        <f>IFERROR(100*AE105/'Projection_Base-case'!H104,0)</f>
        <v>0</v>
      </c>
      <c r="AG105" s="234"/>
      <c r="AH105" s="233">
        <f>'Projection_Base-case'!J104-J105</f>
        <v>0</v>
      </c>
      <c r="AI105" s="233">
        <f>IFERROR(100*AH105/'Projection_Base-case'!J104,0)</f>
        <v>0</v>
      </c>
      <c r="AJ105" s="234"/>
      <c r="AK105" s="233">
        <f>'Projection_Base-case'!L104-L105</f>
        <v>0</v>
      </c>
      <c r="AL105" s="233">
        <f>IFERROR(100*AK105/'Projection_Base-case'!L104,0)</f>
        <v>0</v>
      </c>
      <c r="AM105" s="234"/>
      <c r="AN105" s="233">
        <f>-('Projection_Base-case'!N104-N105)</f>
        <v>0</v>
      </c>
      <c r="AO105" s="229">
        <f>IFERROR(IF('Projection_Base-case'!N104&gt;0,100*AN105/'Projection_Base-case'!N104,100*AN105/N105),0)</f>
        <v>0</v>
      </c>
      <c r="AP105" s="237"/>
      <c r="AQ105" s="233">
        <f>'Projection_Base-case'!P104-P105</f>
        <v>0</v>
      </c>
      <c r="AR105" s="233">
        <f>IFERROR(100*AQ105/'Projection_Base-case'!P104,0)</f>
        <v>0</v>
      </c>
      <c r="AS105" s="234"/>
      <c r="AT105" s="233">
        <f>'Projection_Base-case'!R104-R105</f>
        <v>0</v>
      </c>
      <c r="AU105" s="233">
        <f>IFERROR(100*AT105/'Projection_Base-case'!R104,0)</f>
        <v>0</v>
      </c>
      <c r="AV105" s="234"/>
      <c r="AW105" s="233">
        <f>'Projection_Base-case'!T104-T105</f>
        <v>0</v>
      </c>
      <c r="AX105" s="235">
        <f>IFERROR(100*AW105/'Projection_Base-case'!T104,0)</f>
        <v>0</v>
      </c>
      <c r="AY105" s="237"/>
      <c r="AZ105" s="233">
        <f>'Projection_Base-case'!V104-V105</f>
        <v>0</v>
      </c>
      <c r="BA105" s="233">
        <f>IFERROR(100*AZ105/'Projection_Base-case'!V104,0)</f>
        <v>0</v>
      </c>
      <c r="BB105" s="234"/>
      <c r="BC105" s="233">
        <f>'Projection_Base-case'!X104-X105</f>
        <v>0</v>
      </c>
      <c r="BD105" s="233">
        <f>IFERROR(100*BC105/'Projection_Base-case'!X104,0)</f>
        <v>0</v>
      </c>
      <c r="BE105" s="234"/>
      <c r="BF105" s="233">
        <f>'Projection_Base-case'!Z104-Z105</f>
        <v>0</v>
      </c>
      <c r="BG105" s="233">
        <f>IFERROR(100*BF105/'Projection_Base-case'!Z104,0)</f>
        <v>0</v>
      </c>
      <c r="BH105" s="233">
        <f t="shared" si="62"/>
        <v>0</v>
      </c>
      <c r="BI105" s="235">
        <f t="shared" si="63"/>
        <v>0</v>
      </c>
    </row>
    <row r="106" spans="1:65" s="92" customFormat="1" ht="21">
      <c r="A106" s="146"/>
      <c r="B106" s="146"/>
      <c r="C106" s="146"/>
      <c r="D106" s="171" t="s">
        <v>43</v>
      </c>
      <c r="E106" s="172"/>
      <c r="F106" s="173"/>
      <c r="G106" s="199"/>
      <c r="H106" s="233">
        <f>SUMIF($D$5:$D$94,"PBT7",H5:H94)</f>
        <v>0</v>
      </c>
      <c r="I106" s="234"/>
      <c r="J106" s="233">
        <f>SUMIF($D$5:$D$94,"PBT7",J5:J94)</f>
        <v>0</v>
      </c>
      <c r="K106" s="234"/>
      <c r="L106" s="233">
        <f>SUMIF($D$5:$D$94,"PBT7",L5:L94)</f>
        <v>0</v>
      </c>
      <c r="M106" s="234"/>
      <c r="N106" s="235">
        <f>SUMIF($D$5:$D$94,"PBT7",N5:N94)</f>
        <v>0</v>
      </c>
      <c r="O106" s="236"/>
      <c r="P106" s="233">
        <f>SUMIF($D$5:$D$94,"PBT7",P5:P94)</f>
        <v>0</v>
      </c>
      <c r="Q106" s="234"/>
      <c r="R106" s="233">
        <f>SUMIF($D$5:$D$94,"PBT7",R5:R94)</f>
        <v>0</v>
      </c>
      <c r="S106" s="234"/>
      <c r="T106" s="235">
        <f>SUMIF($D$5:$D$94,"PBT7",T5:T94)</f>
        <v>0</v>
      </c>
      <c r="U106" s="237"/>
      <c r="V106" s="233">
        <f>SUMIF($D$5:$D$94,"PBT7",V5:V94)</f>
        <v>0</v>
      </c>
      <c r="W106" s="234"/>
      <c r="X106" s="233">
        <f>SUMIF($D$5:$D$94,"PBT7",X5:X94)</f>
        <v>0</v>
      </c>
      <c r="Y106" s="234"/>
      <c r="Z106" s="233">
        <f>SUMIF($D$5:$D$94,"PBT7",Z5:Z94)</f>
        <v>0</v>
      </c>
      <c r="AA106" s="238"/>
      <c r="AB106" s="235">
        <f>SUMIF($D$5:$D$94,"PBT7",AB5:AB94)</f>
        <v>0</v>
      </c>
      <c r="AC106" s="316"/>
      <c r="AD106" s="237"/>
      <c r="AE106" s="233">
        <f>'Projection_Base-case'!H105-H106</f>
        <v>0</v>
      </c>
      <c r="AF106" s="233">
        <f>IFERROR(100*AE106/'Projection_Base-case'!H105,0)</f>
        <v>0</v>
      </c>
      <c r="AG106" s="234"/>
      <c r="AH106" s="233">
        <f>'Projection_Base-case'!J105-J106</f>
        <v>0</v>
      </c>
      <c r="AI106" s="233">
        <f>IFERROR(100*AH106/'Projection_Base-case'!J105,0)</f>
        <v>0</v>
      </c>
      <c r="AJ106" s="234"/>
      <c r="AK106" s="233">
        <f>'Projection_Base-case'!L105-L106</f>
        <v>0</v>
      </c>
      <c r="AL106" s="233">
        <f>IFERROR(100*AK106/'Projection_Base-case'!L105,0)</f>
        <v>0</v>
      </c>
      <c r="AM106" s="234"/>
      <c r="AN106" s="233">
        <f>-('Projection_Base-case'!N105-N106)</f>
        <v>0</v>
      </c>
      <c r="AO106" s="229">
        <f>IFERROR(IF('Projection_Base-case'!N105&gt;0,100*AN106/'Projection_Base-case'!N105,100*AN106/N106),0)</f>
        <v>0</v>
      </c>
      <c r="AP106" s="237"/>
      <c r="AQ106" s="233">
        <f>'Projection_Base-case'!P105-P106</f>
        <v>0</v>
      </c>
      <c r="AR106" s="233">
        <f>IFERROR(100*AQ106/'Projection_Base-case'!P105,0)</f>
        <v>0</v>
      </c>
      <c r="AS106" s="234"/>
      <c r="AT106" s="233">
        <f>'Projection_Base-case'!R105-R106</f>
        <v>0</v>
      </c>
      <c r="AU106" s="233">
        <f>IFERROR(100*AT106/'Projection_Base-case'!R105,0)</f>
        <v>0</v>
      </c>
      <c r="AV106" s="234"/>
      <c r="AW106" s="233">
        <f>'Projection_Base-case'!T105-T106</f>
        <v>0</v>
      </c>
      <c r="AX106" s="235">
        <f>IFERROR(100*AW106/'Projection_Base-case'!T105,0)</f>
        <v>0</v>
      </c>
      <c r="AY106" s="237"/>
      <c r="AZ106" s="233">
        <f>'Projection_Base-case'!V105-V106</f>
        <v>0</v>
      </c>
      <c r="BA106" s="233">
        <f>IFERROR(100*AZ106/'Projection_Base-case'!V105,0)</f>
        <v>0</v>
      </c>
      <c r="BB106" s="234"/>
      <c r="BC106" s="233">
        <f>'Projection_Base-case'!X105-X106</f>
        <v>0</v>
      </c>
      <c r="BD106" s="233">
        <f>IFERROR(100*BC106/'Projection_Base-case'!X105,0)</f>
        <v>0</v>
      </c>
      <c r="BE106" s="234"/>
      <c r="BF106" s="233">
        <f>'Projection_Base-case'!Z105-Z106</f>
        <v>0</v>
      </c>
      <c r="BG106" s="233">
        <f>IFERROR(100*BF106/'Projection_Base-case'!Z105,0)</f>
        <v>0</v>
      </c>
      <c r="BH106" s="233">
        <f t="shared" si="62"/>
        <v>0</v>
      </c>
      <c r="BI106" s="235">
        <f t="shared" si="63"/>
        <v>0</v>
      </c>
    </row>
    <row r="107" spans="1:65" s="92" customFormat="1" ht="21">
      <c r="A107" s="146"/>
      <c r="B107" s="146"/>
      <c r="C107" s="146"/>
      <c r="D107" s="171" t="s">
        <v>44</v>
      </c>
      <c r="E107" s="172"/>
      <c r="F107" s="173"/>
      <c r="G107" s="199"/>
      <c r="H107" s="233">
        <f>SUMIF($D$5:$D$94,"PBT8",H5:H94)</f>
        <v>0</v>
      </c>
      <c r="I107" s="234"/>
      <c r="J107" s="233">
        <f>SUMIF($D$5:$D$94,"PBT8",J5:J94)</f>
        <v>0</v>
      </c>
      <c r="K107" s="234"/>
      <c r="L107" s="233">
        <f>SUMIF($D$5:$D$94,"PBT8",L5:L94)</f>
        <v>0</v>
      </c>
      <c r="M107" s="234"/>
      <c r="N107" s="235">
        <f>SUMIF($D$5:$D$94,"PBT8",N5:N94)</f>
        <v>0</v>
      </c>
      <c r="O107" s="236"/>
      <c r="P107" s="233">
        <f>SUMIF($D$5:$D$94,"PBT8",P5:P94)</f>
        <v>0</v>
      </c>
      <c r="Q107" s="234"/>
      <c r="R107" s="233">
        <f>SUMIF($D$5:$D$94,"PBT8",R5:R94)</f>
        <v>0</v>
      </c>
      <c r="S107" s="234"/>
      <c r="T107" s="235">
        <f>SUMIF($D$5:$D$94,"PBT8",T5:T94)</f>
        <v>0</v>
      </c>
      <c r="U107" s="237"/>
      <c r="V107" s="233">
        <f>SUMIF($D$5:$D$94,"PBT8",V5:V94)</f>
        <v>0</v>
      </c>
      <c r="W107" s="234"/>
      <c r="X107" s="233">
        <f>SUMIF($D$5:$D$94,"PBT8",X5:X94)</f>
        <v>0</v>
      </c>
      <c r="Y107" s="234"/>
      <c r="Z107" s="233">
        <f>SUMIF($D$5:$D$94,"PBT8",Z5:Z94)</f>
        <v>0</v>
      </c>
      <c r="AA107" s="238"/>
      <c r="AB107" s="235">
        <f>SUMIF($D$5:$D$94,"PBT8",AB5:AB94)</f>
        <v>0</v>
      </c>
      <c r="AC107" s="316"/>
      <c r="AD107" s="237"/>
      <c r="AE107" s="233">
        <f>'Projection_Base-case'!H106-H107</f>
        <v>0</v>
      </c>
      <c r="AF107" s="233">
        <f>IFERROR(100*AE107/'Projection_Base-case'!H106,0)</f>
        <v>0</v>
      </c>
      <c r="AG107" s="234"/>
      <c r="AH107" s="233">
        <f>'Projection_Base-case'!J106-J107</f>
        <v>0</v>
      </c>
      <c r="AI107" s="233">
        <f>IFERROR(100*AH107/'Projection_Base-case'!J106,0)</f>
        <v>0</v>
      </c>
      <c r="AJ107" s="234"/>
      <c r="AK107" s="233">
        <f>'Projection_Base-case'!L106-L107</f>
        <v>0</v>
      </c>
      <c r="AL107" s="233">
        <f>IFERROR(100*AK107/'Projection_Base-case'!L106,0)</f>
        <v>0</v>
      </c>
      <c r="AM107" s="234"/>
      <c r="AN107" s="233">
        <f>-('Projection_Base-case'!N106-N107)</f>
        <v>0</v>
      </c>
      <c r="AO107" s="229">
        <f>IFERROR(IF('Projection_Base-case'!N106&gt;0,100*AN107/'Projection_Base-case'!N106,100*AN107/N107),0)</f>
        <v>0</v>
      </c>
      <c r="AP107" s="237"/>
      <c r="AQ107" s="233">
        <f>'Projection_Base-case'!P106-P107</f>
        <v>0</v>
      </c>
      <c r="AR107" s="233">
        <f>IFERROR(100*AQ107/'Projection_Base-case'!P106,0)</f>
        <v>0</v>
      </c>
      <c r="AS107" s="234"/>
      <c r="AT107" s="233">
        <f>'Projection_Base-case'!R106-R107</f>
        <v>0</v>
      </c>
      <c r="AU107" s="233">
        <f>IFERROR(100*AT107/'Projection_Base-case'!R106,0)</f>
        <v>0</v>
      </c>
      <c r="AV107" s="234"/>
      <c r="AW107" s="233">
        <f>'Projection_Base-case'!T106-T107</f>
        <v>0</v>
      </c>
      <c r="AX107" s="235">
        <f>IFERROR(100*AW107/'Projection_Base-case'!T106,0)</f>
        <v>0</v>
      </c>
      <c r="AY107" s="237"/>
      <c r="AZ107" s="233">
        <f>'Projection_Base-case'!V106-V107</f>
        <v>0</v>
      </c>
      <c r="BA107" s="233">
        <f>IFERROR(100*AZ107/'Projection_Base-case'!V106,0)</f>
        <v>0</v>
      </c>
      <c r="BB107" s="234"/>
      <c r="BC107" s="233">
        <f>'Projection_Base-case'!X106-X107</f>
        <v>0</v>
      </c>
      <c r="BD107" s="233">
        <f>IFERROR(100*BC107/'Projection_Base-case'!X106,0)</f>
        <v>0</v>
      </c>
      <c r="BE107" s="234"/>
      <c r="BF107" s="233">
        <f>'Projection_Base-case'!Z106-Z107</f>
        <v>0</v>
      </c>
      <c r="BG107" s="233">
        <f>IFERROR(100*BF107/'Projection_Base-case'!Z106,0)</f>
        <v>0</v>
      </c>
      <c r="BH107" s="233">
        <f t="shared" si="62"/>
        <v>0</v>
      </c>
      <c r="BI107" s="235">
        <f t="shared" si="63"/>
        <v>0</v>
      </c>
    </row>
    <row r="108" spans="1:65" s="92" customFormat="1" ht="21">
      <c r="A108" s="146"/>
      <c r="B108" s="146"/>
      <c r="C108" s="146"/>
      <c r="D108" s="171" t="s">
        <v>45</v>
      </c>
      <c r="E108" s="172"/>
      <c r="F108" s="173"/>
      <c r="G108" s="199"/>
      <c r="H108" s="233">
        <f>SUMIF($D$5:$D$94,"PBT9",H5:H94)</f>
        <v>0</v>
      </c>
      <c r="I108" s="234"/>
      <c r="J108" s="233">
        <f>SUMIF($D$5:$D$94,"PBT9",J5:J94)</f>
        <v>0</v>
      </c>
      <c r="K108" s="234"/>
      <c r="L108" s="233">
        <f>SUMIF($D$5:$D$94,"PBT9",L5:L94)</f>
        <v>0</v>
      </c>
      <c r="M108" s="234"/>
      <c r="N108" s="235">
        <f>SUMIF($D$5:$D$94,"PBT9",N5:N94)</f>
        <v>0</v>
      </c>
      <c r="O108" s="236"/>
      <c r="P108" s="233">
        <f>SUMIF($D$5:$D$94,"PBT9",P5:P94)</f>
        <v>0</v>
      </c>
      <c r="Q108" s="234"/>
      <c r="R108" s="233">
        <f>SUMIF($D$5:$D$94,"PBT9",R5:R94)</f>
        <v>0</v>
      </c>
      <c r="S108" s="234"/>
      <c r="T108" s="235">
        <f>SUMIF($D$5:$D$94,"PBT9",T5:T94)</f>
        <v>0</v>
      </c>
      <c r="U108" s="237"/>
      <c r="V108" s="233">
        <f>SUMIF($D$5:$D$94,"PBT9",V5:V94)</f>
        <v>0</v>
      </c>
      <c r="W108" s="234"/>
      <c r="X108" s="233">
        <f>SUMIF($D$5:$D$94,"PBT9",X5:X94)</f>
        <v>0</v>
      </c>
      <c r="Y108" s="234"/>
      <c r="Z108" s="233">
        <f>SUMIF($D$5:$D$94,"PBT9",Z5:Z94)</f>
        <v>0</v>
      </c>
      <c r="AA108" s="238"/>
      <c r="AB108" s="235">
        <f>SUMIF($D$5:$D$94,"PBT9",AB5:AB94)</f>
        <v>0</v>
      </c>
      <c r="AC108" s="316"/>
      <c r="AD108" s="237"/>
      <c r="AE108" s="233">
        <f>'Projection_Base-case'!H107-H108</f>
        <v>0</v>
      </c>
      <c r="AF108" s="233">
        <f>IFERROR(100*AE108/'Projection_Base-case'!H107,0)</f>
        <v>0</v>
      </c>
      <c r="AG108" s="234"/>
      <c r="AH108" s="233">
        <f>'Projection_Base-case'!J107-J108</f>
        <v>0</v>
      </c>
      <c r="AI108" s="233">
        <f>IFERROR(100*AH108/'Projection_Base-case'!J107,0)</f>
        <v>0</v>
      </c>
      <c r="AJ108" s="234"/>
      <c r="AK108" s="233">
        <f>'Projection_Base-case'!L107-L108</f>
        <v>0</v>
      </c>
      <c r="AL108" s="233">
        <f>IFERROR(100*AK108/'Projection_Base-case'!L107,0)</f>
        <v>0</v>
      </c>
      <c r="AM108" s="234"/>
      <c r="AN108" s="233">
        <f>-('Projection_Base-case'!N107-N108)</f>
        <v>0</v>
      </c>
      <c r="AO108" s="229">
        <f>IFERROR(IF('Projection_Base-case'!N107&gt;0,100*AN108/'Projection_Base-case'!N107,100*AN108/N108),0)</f>
        <v>0</v>
      </c>
      <c r="AP108" s="237"/>
      <c r="AQ108" s="233">
        <f>'Projection_Base-case'!P107-P108</f>
        <v>0</v>
      </c>
      <c r="AR108" s="233">
        <f>IFERROR(100*AQ108/'Projection_Base-case'!P107,0)</f>
        <v>0</v>
      </c>
      <c r="AS108" s="234"/>
      <c r="AT108" s="233">
        <f>'Projection_Base-case'!R107-R108</f>
        <v>0</v>
      </c>
      <c r="AU108" s="233">
        <f>IFERROR(100*AT108/'Projection_Base-case'!R107,0)</f>
        <v>0</v>
      </c>
      <c r="AV108" s="234"/>
      <c r="AW108" s="233">
        <f>'Projection_Base-case'!T107-T108</f>
        <v>0</v>
      </c>
      <c r="AX108" s="235">
        <f>IFERROR(100*AW108/'Projection_Base-case'!T107,0)</f>
        <v>0</v>
      </c>
      <c r="AY108" s="237"/>
      <c r="AZ108" s="233">
        <f>'Projection_Base-case'!V107-V108</f>
        <v>0</v>
      </c>
      <c r="BA108" s="233">
        <f>IFERROR(100*AZ108/'Projection_Base-case'!V107,0)</f>
        <v>0</v>
      </c>
      <c r="BB108" s="234"/>
      <c r="BC108" s="233">
        <f>'Projection_Base-case'!X107-X108</f>
        <v>0</v>
      </c>
      <c r="BD108" s="233">
        <f>IFERROR(100*BC108/'Projection_Base-case'!X107,0)</f>
        <v>0</v>
      </c>
      <c r="BE108" s="234"/>
      <c r="BF108" s="233">
        <f>'Projection_Base-case'!Z107-Z108</f>
        <v>0</v>
      </c>
      <c r="BG108" s="233">
        <f>IFERROR(100*BF108/'Projection_Base-case'!Z107,0)</f>
        <v>0</v>
      </c>
      <c r="BH108" s="233">
        <f t="shared" si="62"/>
        <v>0</v>
      </c>
      <c r="BI108" s="235">
        <f t="shared" si="63"/>
        <v>0</v>
      </c>
    </row>
    <row r="109" spans="1:65" s="92" customFormat="1" ht="21">
      <c r="A109" s="146"/>
      <c r="B109" s="146"/>
      <c r="C109" s="146"/>
      <c r="D109" s="171" t="s">
        <v>46</v>
      </c>
      <c r="E109" s="172"/>
      <c r="F109" s="173"/>
      <c r="G109" s="199"/>
      <c r="H109" s="233">
        <f>SUMIF($D$5:$D$94,"PBT10",H5:H94)</f>
        <v>0</v>
      </c>
      <c r="I109" s="234"/>
      <c r="J109" s="233">
        <f>SUMIF($D$5:$D$94,"PBT10",J5:J94)</f>
        <v>0</v>
      </c>
      <c r="K109" s="234"/>
      <c r="L109" s="233">
        <f>SUMIF($D$5:$D$94,"PBT10",L5:L94)</f>
        <v>0</v>
      </c>
      <c r="M109" s="234"/>
      <c r="N109" s="235">
        <f>SUMIF($D$5:$D$94,"PBT10",N5:N94)</f>
        <v>0</v>
      </c>
      <c r="O109" s="236"/>
      <c r="P109" s="233">
        <f>SUMIF($D$5:$D$94,"PBT10",P5:P94)</f>
        <v>0</v>
      </c>
      <c r="Q109" s="234"/>
      <c r="R109" s="233">
        <f>SUMIF($D$5:$D$94,"PBT10",R5:R94)</f>
        <v>0</v>
      </c>
      <c r="S109" s="234"/>
      <c r="T109" s="235">
        <f>SUMIF($D$5:$D$94,"PBT10",T5:T94)</f>
        <v>0</v>
      </c>
      <c r="U109" s="237"/>
      <c r="V109" s="233">
        <f>SUMIF($D$5:$D$94,"PBT10",V5:V94)</f>
        <v>0</v>
      </c>
      <c r="W109" s="234"/>
      <c r="X109" s="233">
        <f>SUMIF($D$5:$D$94,"PBT10",X5:X94)</f>
        <v>0</v>
      </c>
      <c r="Y109" s="234"/>
      <c r="Z109" s="233">
        <f>SUMIF($D$5:$D$94,"PBT10",Z5:Z94)</f>
        <v>0</v>
      </c>
      <c r="AA109" s="238"/>
      <c r="AB109" s="235">
        <f>SUMIF($D$5:$D$94,"PBT10",AB5:AB94)</f>
        <v>0</v>
      </c>
      <c r="AC109" s="316"/>
      <c r="AD109" s="237"/>
      <c r="AE109" s="233">
        <f>'Projection_Base-case'!H108-H109</f>
        <v>0</v>
      </c>
      <c r="AF109" s="233">
        <f>IFERROR(100*AE109/'Projection_Base-case'!H108,0)</f>
        <v>0</v>
      </c>
      <c r="AG109" s="234"/>
      <c r="AH109" s="233">
        <f>'Projection_Base-case'!J108-J109</f>
        <v>0</v>
      </c>
      <c r="AI109" s="233">
        <f>IFERROR(100*AH109/'Projection_Base-case'!J108,0)</f>
        <v>0</v>
      </c>
      <c r="AJ109" s="234"/>
      <c r="AK109" s="233">
        <f>'Projection_Base-case'!L108-L109</f>
        <v>0</v>
      </c>
      <c r="AL109" s="233">
        <f>IFERROR(100*AK109/'Projection_Base-case'!L108,0)</f>
        <v>0</v>
      </c>
      <c r="AM109" s="234"/>
      <c r="AN109" s="233">
        <f>-('Projection_Base-case'!N108-N109)</f>
        <v>0</v>
      </c>
      <c r="AO109" s="229">
        <f>IFERROR(IF('Projection_Base-case'!N108&gt;0,100*AN109/'Projection_Base-case'!N108,100*AN109/N109),0)</f>
        <v>0</v>
      </c>
      <c r="AP109" s="237"/>
      <c r="AQ109" s="233">
        <f>'Projection_Base-case'!P108-P109</f>
        <v>0</v>
      </c>
      <c r="AR109" s="233">
        <f>IFERROR(100*AQ109/'Projection_Base-case'!P108,0)</f>
        <v>0</v>
      </c>
      <c r="AS109" s="234"/>
      <c r="AT109" s="233">
        <f>'Projection_Base-case'!R108-R109</f>
        <v>0</v>
      </c>
      <c r="AU109" s="233">
        <f>IFERROR(100*AT109/'Projection_Base-case'!R108,0)</f>
        <v>0</v>
      </c>
      <c r="AV109" s="234"/>
      <c r="AW109" s="233">
        <f>'Projection_Base-case'!T108-T109</f>
        <v>0</v>
      </c>
      <c r="AX109" s="235">
        <f>IFERROR(100*AW109/'Projection_Base-case'!T108,0)</f>
        <v>0</v>
      </c>
      <c r="AY109" s="237"/>
      <c r="AZ109" s="233">
        <f>'Projection_Base-case'!V108-V109</f>
        <v>0</v>
      </c>
      <c r="BA109" s="233">
        <f>IFERROR(100*AZ109/'Projection_Base-case'!V108,0)</f>
        <v>0</v>
      </c>
      <c r="BB109" s="234"/>
      <c r="BC109" s="233">
        <f>'Projection_Base-case'!X108-X109</f>
        <v>0</v>
      </c>
      <c r="BD109" s="233">
        <f>IFERROR(100*BC109/'Projection_Base-case'!X108,0)</f>
        <v>0</v>
      </c>
      <c r="BE109" s="234"/>
      <c r="BF109" s="233">
        <f>'Projection_Base-case'!Z108-Z109</f>
        <v>0</v>
      </c>
      <c r="BG109" s="233">
        <f>IFERROR(100*BF109/'Projection_Base-case'!Z108,0)</f>
        <v>0</v>
      </c>
      <c r="BH109" s="233">
        <f t="shared" si="62"/>
        <v>0</v>
      </c>
      <c r="BI109" s="235">
        <f t="shared" si="63"/>
        <v>0</v>
      </c>
    </row>
    <row r="110" spans="1:65" s="92" customFormat="1" ht="21">
      <c r="A110" s="146"/>
      <c r="B110" s="146"/>
      <c r="C110" s="146"/>
      <c r="D110" s="171" t="s">
        <v>47</v>
      </c>
      <c r="E110" s="172"/>
      <c r="F110" s="173"/>
      <c r="G110" s="199"/>
      <c r="H110" s="233">
        <f>SUMIF($D$5:$D$94,"PBT11",H5:H94)</f>
        <v>0</v>
      </c>
      <c r="I110" s="234"/>
      <c r="J110" s="233">
        <f>SUMIF($D$5:$D$94,"PBT11",J5:J94)</f>
        <v>0</v>
      </c>
      <c r="K110" s="234"/>
      <c r="L110" s="233">
        <f>SUMIF($D$5:$D$94,"PBT11",L5:L94)</f>
        <v>0</v>
      </c>
      <c r="M110" s="234"/>
      <c r="N110" s="235">
        <f>SUMIF($D$5:$D$94,"PBT11",N5:N94)</f>
        <v>0</v>
      </c>
      <c r="O110" s="236"/>
      <c r="P110" s="233">
        <f>SUMIF($D$5:$D$94,"PBT11",P5:P94)</f>
        <v>0</v>
      </c>
      <c r="Q110" s="234"/>
      <c r="R110" s="233">
        <f>SUMIF($D$5:$D$94,"PBT11",R5:R94)</f>
        <v>0</v>
      </c>
      <c r="S110" s="234"/>
      <c r="T110" s="235">
        <f>SUMIF($D$5:$D$94,"PBT11",T5:T94)</f>
        <v>0</v>
      </c>
      <c r="U110" s="237"/>
      <c r="V110" s="233">
        <f>SUMIF($D$5:$D$94,"PBT11",V5:V94)</f>
        <v>0</v>
      </c>
      <c r="W110" s="234"/>
      <c r="X110" s="233">
        <f>SUMIF($D$5:$D$94,"PBT11",X5:X94)</f>
        <v>0</v>
      </c>
      <c r="Y110" s="234"/>
      <c r="Z110" s="233">
        <f>SUMIF($D$5:$D$94,"PBT11",Z5:Z94)</f>
        <v>0</v>
      </c>
      <c r="AA110" s="238"/>
      <c r="AB110" s="235">
        <f>SUMIF($D$5:$D$94,"PBT11",AB5:AB94)</f>
        <v>0</v>
      </c>
      <c r="AC110" s="316"/>
      <c r="AD110" s="237"/>
      <c r="AE110" s="233">
        <f>'Projection_Base-case'!H109-H110</f>
        <v>0</v>
      </c>
      <c r="AF110" s="233">
        <f>IFERROR(100*AE110/'Projection_Base-case'!H109,0)</f>
        <v>0</v>
      </c>
      <c r="AG110" s="234"/>
      <c r="AH110" s="233">
        <f>'Projection_Base-case'!J109-J110</f>
        <v>0</v>
      </c>
      <c r="AI110" s="233">
        <f>IFERROR(100*AH110/'Projection_Base-case'!J109,0)</f>
        <v>0</v>
      </c>
      <c r="AJ110" s="234"/>
      <c r="AK110" s="233">
        <f>'Projection_Base-case'!L109-L110</f>
        <v>0</v>
      </c>
      <c r="AL110" s="233">
        <f>IFERROR(100*AK110/'Projection_Base-case'!L109,0)</f>
        <v>0</v>
      </c>
      <c r="AM110" s="234"/>
      <c r="AN110" s="233">
        <f>-('Projection_Base-case'!N109-N110)</f>
        <v>0</v>
      </c>
      <c r="AO110" s="229">
        <f>IFERROR(IF('Projection_Base-case'!N109&gt;0,100*AN110/'Projection_Base-case'!N109,100*AN110/N110),0)</f>
        <v>0</v>
      </c>
      <c r="AP110" s="237"/>
      <c r="AQ110" s="233">
        <f>'Projection_Base-case'!P109-P110</f>
        <v>0</v>
      </c>
      <c r="AR110" s="233">
        <f>IFERROR(100*AQ110/'Projection_Base-case'!P109,0)</f>
        <v>0</v>
      </c>
      <c r="AS110" s="234"/>
      <c r="AT110" s="233">
        <f>'Projection_Base-case'!R109-R110</f>
        <v>0</v>
      </c>
      <c r="AU110" s="233">
        <f>IFERROR(100*AT110/'Projection_Base-case'!R109,0)</f>
        <v>0</v>
      </c>
      <c r="AV110" s="234"/>
      <c r="AW110" s="233">
        <f>'Projection_Base-case'!T109-T110</f>
        <v>0</v>
      </c>
      <c r="AX110" s="235">
        <f>IFERROR(100*AW110/'Projection_Base-case'!T109,0)</f>
        <v>0</v>
      </c>
      <c r="AY110" s="237"/>
      <c r="AZ110" s="233">
        <f>'Projection_Base-case'!V109-V110</f>
        <v>0</v>
      </c>
      <c r="BA110" s="233">
        <f>IFERROR(100*AZ110/'Projection_Base-case'!V109,0)</f>
        <v>0</v>
      </c>
      <c r="BB110" s="234"/>
      <c r="BC110" s="233">
        <f>'Projection_Base-case'!X109-X110</f>
        <v>0</v>
      </c>
      <c r="BD110" s="233">
        <f>IFERROR(100*BC110/'Projection_Base-case'!X109,0)</f>
        <v>0</v>
      </c>
      <c r="BE110" s="234"/>
      <c r="BF110" s="233">
        <f>'Projection_Base-case'!Z109-Z110</f>
        <v>0</v>
      </c>
      <c r="BG110" s="233">
        <f>IFERROR(100*BF110/'Projection_Base-case'!Z109,0)</f>
        <v>0</v>
      </c>
      <c r="BH110" s="233">
        <f t="shared" si="62"/>
        <v>0</v>
      </c>
      <c r="BI110" s="235">
        <f t="shared" si="63"/>
        <v>0</v>
      </c>
      <c r="BM110" s="92" t="s">
        <v>27</v>
      </c>
    </row>
    <row r="111" spans="1:65" s="92" customFormat="1" ht="21">
      <c r="A111" s="146"/>
      <c r="B111" s="146"/>
      <c r="C111" s="146"/>
      <c r="D111" s="171" t="s">
        <v>48</v>
      </c>
      <c r="E111" s="172"/>
      <c r="F111" s="173"/>
      <c r="G111" s="199"/>
      <c r="H111" s="233">
        <f>SUMIF($D$5:$D$94,"PBT12",H5:H94)</f>
        <v>0</v>
      </c>
      <c r="I111" s="234"/>
      <c r="J111" s="233">
        <f>SUMIF($D$5:$D$94,"PBT12",J5:J94)</f>
        <v>0</v>
      </c>
      <c r="K111" s="234"/>
      <c r="L111" s="233">
        <f>SUMIF($D$5:$D$94,"PBT12",L5:L94)</f>
        <v>0</v>
      </c>
      <c r="M111" s="234"/>
      <c r="N111" s="235">
        <f>SUMIF($D$5:$D$94,"PBT12",N5:N94)</f>
        <v>0</v>
      </c>
      <c r="O111" s="236"/>
      <c r="P111" s="233">
        <f>SUMIF($D$5:$D$94,"PBT12",P5:P94)</f>
        <v>0</v>
      </c>
      <c r="Q111" s="234"/>
      <c r="R111" s="233">
        <f>SUMIF($D$5:$D$94,"PBT12",R5:R94)</f>
        <v>0</v>
      </c>
      <c r="S111" s="234"/>
      <c r="T111" s="235">
        <f>SUMIF($D$5:$D$94,"PBT12",T5:T94)</f>
        <v>0</v>
      </c>
      <c r="U111" s="237"/>
      <c r="V111" s="233">
        <f>SUMIF($D$5:$D$94,"PBT12",V5:V94)</f>
        <v>0</v>
      </c>
      <c r="W111" s="234"/>
      <c r="X111" s="233">
        <f>SUMIF($D$5:$D$94,"PBT12",X5:X94)</f>
        <v>0</v>
      </c>
      <c r="Y111" s="234"/>
      <c r="Z111" s="233">
        <f>SUMIF($D$5:$D$94,"PBT12",Z5:Z94)</f>
        <v>0</v>
      </c>
      <c r="AA111" s="238"/>
      <c r="AB111" s="235">
        <f>SUMIF($D$5:$D$94,"PBT12",AB5:AB94)</f>
        <v>0</v>
      </c>
      <c r="AC111" s="316"/>
      <c r="AD111" s="237"/>
      <c r="AE111" s="233">
        <f>'Projection_Base-case'!H110-H111</f>
        <v>0</v>
      </c>
      <c r="AF111" s="233">
        <f>IFERROR(100*AE111/'Projection_Base-case'!H110,0)</f>
        <v>0</v>
      </c>
      <c r="AG111" s="234"/>
      <c r="AH111" s="233">
        <f>'Projection_Base-case'!J110-J111</f>
        <v>0</v>
      </c>
      <c r="AI111" s="233">
        <f>IFERROR(100*AH111/'Projection_Base-case'!J110,0)</f>
        <v>0</v>
      </c>
      <c r="AJ111" s="234"/>
      <c r="AK111" s="233">
        <f>'Projection_Base-case'!L110-L111</f>
        <v>0</v>
      </c>
      <c r="AL111" s="233">
        <f>IFERROR(100*AK111/'Projection_Base-case'!L110,0)</f>
        <v>0</v>
      </c>
      <c r="AM111" s="234"/>
      <c r="AN111" s="233">
        <f>-('Projection_Base-case'!N110-N111)</f>
        <v>0</v>
      </c>
      <c r="AO111" s="229">
        <f>IFERROR(IF('Projection_Base-case'!N110&gt;0,100*AN111/'Projection_Base-case'!N110,100*AN111/N111),0)</f>
        <v>0</v>
      </c>
      <c r="AP111" s="237"/>
      <c r="AQ111" s="233">
        <f>'Projection_Base-case'!P110-P111</f>
        <v>0</v>
      </c>
      <c r="AR111" s="233">
        <f>IFERROR(100*AQ111/'Projection_Base-case'!P110,0)</f>
        <v>0</v>
      </c>
      <c r="AS111" s="234"/>
      <c r="AT111" s="233">
        <f>'Projection_Base-case'!R110-R111</f>
        <v>0</v>
      </c>
      <c r="AU111" s="233">
        <f>IFERROR(100*AT111/'Projection_Base-case'!R110,0)</f>
        <v>0</v>
      </c>
      <c r="AV111" s="234"/>
      <c r="AW111" s="233">
        <f>'Projection_Base-case'!T110-T111</f>
        <v>0</v>
      </c>
      <c r="AX111" s="235">
        <f>IFERROR(100*AW111/'Projection_Base-case'!T110,0)</f>
        <v>0</v>
      </c>
      <c r="AY111" s="237"/>
      <c r="AZ111" s="233">
        <f>'Projection_Base-case'!V110-V111</f>
        <v>0</v>
      </c>
      <c r="BA111" s="233">
        <f>IFERROR(100*AZ111/'Projection_Base-case'!V110,0)</f>
        <v>0</v>
      </c>
      <c r="BB111" s="234"/>
      <c r="BC111" s="233">
        <f>'Projection_Base-case'!X110-X111</f>
        <v>0</v>
      </c>
      <c r="BD111" s="233">
        <f>IFERROR(100*BC111/'Projection_Base-case'!X110,0)</f>
        <v>0</v>
      </c>
      <c r="BE111" s="234"/>
      <c r="BF111" s="233">
        <f>'Projection_Base-case'!Z110-Z111</f>
        <v>0</v>
      </c>
      <c r="BG111" s="233">
        <f>IFERROR(100*BF111/'Projection_Base-case'!Z110,0)</f>
        <v>0</v>
      </c>
      <c r="BH111" s="233">
        <f t="shared" si="62"/>
        <v>0</v>
      </c>
      <c r="BI111" s="235">
        <f t="shared" si="63"/>
        <v>0</v>
      </c>
      <c r="BM111" s="92" t="s">
        <v>53</v>
      </c>
    </row>
    <row r="112" spans="1:65" s="92" customFormat="1" ht="21">
      <c r="A112" s="146"/>
      <c r="B112" s="146"/>
      <c r="C112" s="146"/>
      <c r="D112" s="171" t="s">
        <v>49</v>
      </c>
      <c r="E112" s="172"/>
      <c r="F112" s="173"/>
      <c r="G112" s="199"/>
      <c r="H112" s="233">
        <f>SUMIF($D$5:$D$94,"PBT13",H5:H94)</f>
        <v>0</v>
      </c>
      <c r="I112" s="234"/>
      <c r="J112" s="233">
        <f>SUMIF($D$5:$D$94,"PBT13",J5:J94)</f>
        <v>0</v>
      </c>
      <c r="K112" s="234"/>
      <c r="L112" s="233">
        <f>SUMIF($D$5:$D$94,"PBT13",L5:L94)</f>
        <v>0</v>
      </c>
      <c r="M112" s="234"/>
      <c r="N112" s="235">
        <f>SUMIF($D$5:$D$94,"PBT13",N5:N94)</f>
        <v>0</v>
      </c>
      <c r="O112" s="236"/>
      <c r="P112" s="233">
        <f>SUMIF($D$5:$D$94,"PBT13",P5:P94)</f>
        <v>0</v>
      </c>
      <c r="Q112" s="234"/>
      <c r="R112" s="233">
        <f>SUMIF($D$5:$D$94,"PBT13",R5:R94)</f>
        <v>0</v>
      </c>
      <c r="S112" s="234"/>
      <c r="T112" s="235">
        <f>SUMIF($D$5:$D$94,"PBT13",T5:T94)</f>
        <v>0</v>
      </c>
      <c r="U112" s="237"/>
      <c r="V112" s="233">
        <f>SUMIF($D$5:$D$94,"PBT13",V5:V94)</f>
        <v>0</v>
      </c>
      <c r="W112" s="234"/>
      <c r="X112" s="233">
        <f>SUMIF($D$5:$D$94,"PBT13",X5:X94)</f>
        <v>0</v>
      </c>
      <c r="Y112" s="234"/>
      <c r="Z112" s="233">
        <f>SUMIF($D$5:$D$94,"PBT13",Z5:Z94)</f>
        <v>0</v>
      </c>
      <c r="AA112" s="238"/>
      <c r="AB112" s="235">
        <f>SUMIF($D$5:$D$94,"PBT13",AB5:AB94)</f>
        <v>0</v>
      </c>
      <c r="AC112" s="316"/>
      <c r="AD112" s="237"/>
      <c r="AE112" s="233">
        <f>'Projection_Base-case'!H111-H112</f>
        <v>0</v>
      </c>
      <c r="AF112" s="233">
        <f>IFERROR(100*AE112/'Projection_Base-case'!H111,0)</f>
        <v>0</v>
      </c>
      <c r="AG112" s="234"/>
      <c r="AH112" s="233">
        <f>'Projection_Base-case'!J111-J112</f>
        <v>0</v>
      </c>
      <c r="AI112" s="233">
        <f>IFERROR(100*AH112/'Projection_Base-case'!J111,0)</f>
        <v>0</v>
      </c>
      <c r="AJ112" s="234"/>
      <c r="AK112" s="233">
        <f>'Projection_Base-case'!L111-L112</f>
        <v>0</v>
      </c>
      <c r="AL112" s="233">
        <f>IFERROR(100*AK112/'Projection_Base-case'!L111,0)</f>
        <v>0</v>
      </c>
      <c r="AM112" s="234"/>
      <c r="AN112" s="233">
        <f>-('Projection_Base-case'!N111-N112)</f>
        <v>0</v>
      </c>
      <c r="AO112" s="229">
        <f>IFERROR(IF('Projection_Base-case'!N111&gt;0,100*AN112/'Projection_Base-case'!N111,100*AN112/N112),0)</f>
        <v>0</v>
      </c>
      <c r="AP112" s="237"/>
      <c r="AQ112" s="233">
        <f>'Projection_Base-case'!P111-P112</f>
        <v>0</v>
      </c>
      <c r="AR112" s="233">
        <f>IFERROR(100*AQ112/'Projection_Base-case'!P111,0)</f>
        <v>0</v>
      </c>
      <c r="AS112" s="234"/>
      <c r="AT112" s="233">
        <f>'Projection_Base-case'!R111-R112</f>
        <v>0</v>
      </c>
      <c r="AU112" s="233">
        <f>IFERROR(100*AT112/'Projection_Base-case'!R111,0)</f>
        <v>0</v>
      </c>
      <c r="AV112" s="234"/>
      <c r="AW112" s="233">
        <f>'Projection_Base-case'!T111-T112</f>
        <v>0</v>
      </c>
      <c r="AX112" s="235">
        <f>IFERROR(100*AW112/'Projection_Base-case'!T111,0)</f>
        <v>0</v>
      </c>
      <c r="AY112" s="237"/>
      <c r="AZ112" s="233">
        <f>'Projection_Base-case'!V111-V112</f>
        <v>0</v>
      </c>
      <c r="BA112" s="233">
        <f>IFERROR(100*AZ112/'Projection_Base-case'!V111,0)</f>
        <v>0</v>
      </c>
      <c r="BB112" s="234"/>
      <c r="BC112" s="233">
        <f>'Projection_Base-case'!X111-X112</f>
        <v>0</v>
      </c>
      <c r="BD112" s="233">
        <f>IFERROR(100*BC112/'Projection_Base-case'!X111,0)</f>
        <v>0</v>
      </c>
      <c r="BE112" s="234"/>
      <c r="BF112" s="233">
        <f>'Projection_Base-case'!Z111-Z112</f>
        <v>0</v>
      </c>
      <c r="BG112" s="233">
        <f>IFERROR(100*BF112/'Projection_Base-case'!Z111,0)</f>
        <v>0</v>
      </c>
      <c r="BH112" s="233">
        <f t="shared" si="62"/>
        <v>0</v>
      </c>
      <c r="BI112" s="235">
        <f t="shared" si="63"/>
        <v>0</v>
      </c>
      <c r="BM112" s="92" t="s">
        <v>54</v>
      </c>
    </row>
    <row r="113" spans="1:61" s="92" customFormat="1" ht="21">
      <c r="A113" s="146"/>
      <c r="B113" s="146"/>
      <c r="C113" s="146"/>
      <c r="D113" s="171" t="s">
        <v>50</v>
      </c>
      <c r="E113" s="172"/>
      <c r="F113" s="173"/>
      <c r="G113" s="199"/>
      <c r="H113" s="233">
        <f>SUMIF($D$5:$D$94,"PBT14",H5:H94)</f>
        <v>0</v>
      </c>
      <c r="I113" s="234"/>
      <c r="J113" s="233">
        <f>SUMIF($D$5:$D$94,"PBT14",J5:J94)</f>
        <v>0</v>
      </c>
      <c r="K113" s="234"/>
      <c r="L113" s="233">
        <f>SUMIF($D$5:$D$94,"PBT14",L5:L94)</f>
        <v>0</v>
      </c>
      <c r="M113" s="234"/>
      <c r="N113" s="235">
        <f>SUMIF($D$5:$D$94,"PBT14",N5:N94)</f>
        <v>0</v>
      </c>
      <c r="O113" s="236"/>
      <c r="P113" s="233">
        <f>SUMIF($D$5:$D$94,"PBT14",P5:P94)</f>
        <v>0</v>
      </c>
      <c r="Q113" s="234"/>
      <c r="R113" s="233">
        <f>SUMIF($D$5:$D$94,"PBT14",R5:R94)</f>
        <v>0</v>
      </c>
      <c r="S113" s="234"/>
      <c r="T113" s="235">
        <f>SUMIF($D$5:$D$94,"PBT14",T5:T94)</f>
        <v>0</v>
      </c>
      <c r="U113" s="237"/>
      <c r="V113" s="233">
        <f>SUMIF($D$5:$D$94,"PBT14",V5:V94)</f>
        <v>0</v>
      </c>
      <c r="W113" s="234"/>
      <c r="X113" s="233">
        <f>SUMIF($D$5:$D$94,"PBT14",X5:X94)</f>
        <v>0</v>
      </c>
      <c r="Y113" s="234"/>
      <c r="Z113" s="233">
        <f>SUMIF($D$5:$D$94,"PBT14",Z5:Z94)</f>
        <v>0</v>
      </c>
      <c r="AA113" s="238"/>
      <c r="AB113" s="235">
        <f>SUMIF($D$5:$D$94,"PBT14",AB5:AB94)</f>
        <v>0</v>
      </c>
      <c r="AC113" s="316"/>
      <c r="AD113" s="237"/>
      <c r="AE113" s="233">
        <f>'Projection_Base-case'!H112-H113</f>
        <v>0</v>
      </c>
      <c r="AF113" s="233">
        <f>IFERROR(100*AE113/'Projection_Base-case'!H112,0)</f>
        <v>0</v>
      </c>
      <c r="AG113" s="234"/>
      <c r="AH113" s="233">
        <f>'Projection_Base-case'!J112-J113</f>
        <v>0</v>
      </c>
      <c r="AI113" s="233">
        <f>IFERROR(100*AH113/'Projection_Base-case'!J112,0)</f>
        <v>0</v>
      </c>
      <c r="AJ113" s="234"/>
      <c r="AK113" s="233">
        <f>'Projection_Base-case'!L112-L113</f>
        <v>0</v>
      </c>
      <c r="AL113" s="233">
        <f>IFERROR(100*AK113/'Projection_Base-case'!L112,0)</f>
        <v>0</v>
      </c>
      <c r="AM113" s="234"/>
      <c r="AN113" s="233">
        <f>-('Projection_Base-case'!N112-N113)</f>
        <v>0</v>
      </c>
      <c r="AO113" s="229">
        <f>IFERROR(IF('Projection_Base-case'!N112&gt;0,100*AN113/'Projection_Base-case'!N112,100*AN113/N113),0)</f>
        <v>0</v>
      </c>
      <c r="AP113" s="237"/>
      <c r="AQ113" s="233">
        <f>'Projection_Base-case'!P112-P113</f>
        <v>0</v>
      </c>
      <c r="AR113" s="233">
        <f>IFERROR(100*AQ113/'Projection_Base-case'!P112,0)</f>
        <v>0</v>
      </c>
      <c r="AS113" s="234"/>
      <c r="AT113" s="233">
        <f>'Projection_Base-case'!R112-R113</f>
        <v>0</v>
      </c>
      <c r="AU113" s="233">
        <f>IFERROR(100*AT113/'Projection_Base-case'!R112,0)</f>
        <v>0</v>
      </c>
      <c r="AV113" s="234"/>
      <c r="AW113" s="233">
        <f>'Projection_Base-case'!T112-T113</f>
        <v>0</v>
      </c>
      <c r="AX113" s="235">
        <f>IFERROR(100*AW113/'Projection_Base-case'!T112,0)</f>
        <v>0</v>
      </c>
      <c r="AY113" s="237"/>
      <c r="AZ113" s="233">
        <f>'Projection_Base-case'!V112-V113</f>
        <v>0</v>
      </c>
      <c r="BA113" s="233">
        <f>IFERROR(100*AZ113/'Projection_Base-case'!V112,0)</f>
        <v>0</v>
      </c>
      <c r="BB113" s="234"/>
      <c r="BC113" s="233">
        <f>'Projection_Base-case'!X112-X113</f>
        <v>0</v>
      </c>
      <c r="BD113" s="233">
        <f>IFERROR(100*BC113/'Projection_Base-case'!X112,0)</f>
        <v>0</v>
      </c>
      <c r="BE113" s="234"/>
      <c r="BF113" s="233">
        <f>'Projection_Base-case'!Z112-Z113</f>
        <v>0</v>
      </c>
      <c r="BG113" s="233">
        <f>IFERROR(100*BF113/'Projection_Base-case'!Z112,0)</f>
        <v>0</v>
      </c>
      <c r="BH113" s="233">
        <f t="shared" si="62"/>
        <v>0</v>
      </c>
      <c r="BI113" s="235">
        <f t="shared" si="63"/>
        <v>0</v>
      </c>
    </row>
    <row r="114" spans="1:61" s="92" customFormat="1" ht="21">
      <c r="A114" s="146"/>
      <c r="B114" s="146"/>
      <c r="C114" s="146"/>
      <c r="D114" s="171" t="s">
        <v>51</v>
      </c>
      <c r="E114" s="172"/>
      <c r="F114" s="173"/>
      <c r="G114" s="199"/>
      <c r="H114" s="233">
        <f>SUMIF($D$5:$D$94,"PBT15",H5:H94)</f>
        <v>0</v>
      </c>
      <c r="I114" s="234"/>
      <c r="J114" s="233">
        <f>SUMIF($D$5:$D$94,"PBT15",J5:J94)</f>
        <v>0</v>
      </c>
      <c r="K114" s="234"/>
      <c r="L114" s="233">
        <f>SUMIF($D$5:$D$94,"PBT15",L5:L94)</f>
        <v>0</v>
      </c>
      <c r="M114" s="234"/>
      <c r="N114" s="235">
        <f>SUMIF($D$5:$D$94,"PBT15",N5:N94)</f>
        <v>0</v>
      </c>
      <c r="O114" s="236"/>
      <c r="P114" s="233">
        <f>SUMIF($D$5:$D$94,"PBT15",P5:P94)</f>
        <v>0</v>
      </c>
      <c r="Q114" s="234"/>
      <c r="R114" s="233">
        <f>SUMIF($D$5:$D$94,"PBT15",R5:R94)</f>
        <v>0</v>
      </c>
      <c r="S114" s="234"/>
      <c r="T114" s="235">
        <f>SUMIF($D$5:$D$94,"PBT15",T5:T94)</f>
        <v>0</v>
      </c>
      <c r="U114" s="237"/>
      <c r="V114" s="233">
        <f>SUMIF($D$5:$D$94,"PBT15",V5:V94)</f>
        <v>0</v>
      </c>
      <c r="W114" s="234"/>
      <c r="X114" s="233">
        <f>SUMIF($D$5:$D$94,"PBT15",X5:X94)</f>
        <v>0</v>
      </c>
      <c r="Y114" s="234"/>
      <c r="Z114" s="233">
        <f>SUMIF($D$5:$D$94,"PBT15",Z5:Z94)</f>
        <v>0</v>
      </c>
      <c r="AA114" s="238"/>
      <c r="AB114" s="235">
        <f>SUMIF($D$5:$D$94,"PBT15",AB5:AB94)</f>
        <v>0</v>
      </c>
      <c r="AC114" s="316"/>
      <c r="AD114" s="237"/>
      <c r="AE114" s="233">
        <f>'Projection_Base-case'!H113-H114</f>
        <v>0</v>
      </c>
      <c r="AF114" s="233">
        <f>IFERROR(100*AE114/'Projection_Base-case'!H113,0)</f>
        <v>0</v>
      </c>
      <c r="AG114" s="234"/>
      <c r="AH114" s="233">
        <f>'Projection_Base-case'!J113-J114</f>
        <v>0</v>
      </c>
      <c r="AI114" s="233">
        <f>IFERROR(100*AH114/'Projection_Base-case'!J113,0)</f>
        <v>0</v>
      </c>
      <c r="AJ114" s="234"/>
      <c r="AK114" s="233">
        <f>'Projection_Base-case'!L113-L114</f>
        <v>0</v>
      </c>
      <c r="AL114" s="233">
        <f>IFERROR(100*AK114/'Projection_Base-case'!L113,0)</f>
        <v>0</v>
      </c>
      <c r="AM114" s="234"/>
      <c r="AN114" s="233">
        <f>-('Projection_Base-case'!N113-N114)</f>
        <v>0</v>
      </c>
      <c r="AO114" s="229">
        <f>IFERROR(IF('Projection_Base-case'!N113&gt;0,100*AN114/'Projection_Base-case'!N113,100*AN114/N114),0)</f>
        <v>0</v>
      </c>
      <c r="AP114" s="237"/>
      <c r="AQ114" s="233">
        <f>'Projection_Base-case'!P113-P114</f>
        <v>0</v>
      </c>
      <c r="AR114" s="233">
        <f>IFERROR(100*AQ114/'Projection_Base-case'!P113,0)</f>
        <v>0</v>
      </c>
      <c r="AS114" s="234"/>
      <c r="AT114" s="233">
        <f>'Projection_Base-case'!R113-R114</f>
        <v>0</v>
      </c>
      <c r="AU114" s="233">
        <f>IFERROR(100*AT114/'Projection_Base-case'!R113,0)</f>
        <v>0</v>
      </c>
      <c r="AV114" s="234"/>
      <c r="AW114" s="233">
        <f>'Projection_Base-case'!T113-T114</f>
        <v>0</v>
      </c>
      <c r="AX114" s="235">
        <f>IFERROR(100*AW114/'Projection_Base-case'!T113,0)</f>
        <v>0</v>
      </c>
      <c r="AY114" s="237"/>
      <c r="AZ114" s="233">
        <f>'Projection_Base-case'!V113-V114</f>
        <v>0</v>
      </c>
      <c r="BA114" s="233">
        <f>IFERROR(100*AZ114/'Projection_Base-case'!V113,0)</f>
        <v>0</v>
      </c>
      <c r="BB114" s="234"/>
      <c r="BC114" s="233">
        <f>'Projection_Base-case'!X113-X114</f>
        <v>0</v>
      </c>
      <c r="BD114" s="233">
        <f>IFERROR(100*BC114/'Projection_Base-case'!X113,0)</f>
        <v>0</v>
      </c>
      <c r="BE114" s="234"/>
      <c r="BF114" s="233">
        <f>'Projection_Base-case'!Z113-Z114</f>
        <v>0</v>
      </c>
      <c r="BG114" s="233">
        <f>IFERROR(100*BF114/'Projection_Base-case'!Z113,0)</f>
        <v>0</v>
      </c>
      <c r="BH114" s="233">
        <f t="shared" si="62"/>
        <v>0</v>
      </c>
      <c r="BI114" s="235">
        <f t="shared" si="63"/>
        <v>0</v>
      </c>
    </row>
    <row r="115" spans="1:61" s="92" customFormat="1" ht="48.75" customHeight="1" thickBot="1">
      <c r="A115" s="146"/>
      <c r="B115" s="146"/>
      <c r="C115" s="146"/>
      <c r="D115" s="445" t="s">
        <v>52</v>
      </c>
      <c r="E115" s="446"/>
      <c r="F115" s="446"/>
      <c r="G115" s="200"/>
      <c r="H115" s="220">
        <f>SUM(H100:H114)</f>
        <v>0</v>
      </c>
      <c r="I115" s="221"/>
      <c r="J115" s="220">
        <f>SUM(J100:J114)</f>
        <v>0</v>
      </c>
      <c r="K115" s="221"/>
      <c r="L115" s="220">
        <f>SUM(L100:L114)</f>
        <v>0</v>
      </c>
      <c r="M115" s="221"/>
      <c r="N115" s="222">
        <f>SUM(N100:N114)</f>
        <v>0</v>
      </c>
      <c r="O115" s="223"/>
      <c r="P115" s="220">
        <f>SUM(P100:P114)</f>
        <v>0</v>
      </c>
      <c r="Q115" s="221"/>
      <c r="R115" s="220">
        <f>SUM(R100:R114)</f>
        <v>0</v>
      </c>
      <c r="S115" s="221"/>
      <c r="T115" s="222">
        <f>SUM(T100:T114)</f>
        <v>0</v>
      </c>
      <c r="U115" s="224"/>
      <c r="V115" s="220">
        <f>SUM(V100:V114)</f>
        <v>0</v>
      </c>
      <c r="W115" s="221"/>
      <c r="X115" s="220">
        <f>SUM(X100:X114)</f>
        <v>0</v>
      </c>
      <c r="Y115" s="221"/>
      <c r="Z115" s="220">
        <f>SUM(Z100:Z114)</f>
        <v>0</v>
      </c>
      <c r="AA115" s="225"/>
      <c r="AB115" s="222">
        <f>SUM(AB100:AB114)</f>
        <v>0</v>
      </c>
      <c r="AC115" s="342"/>
      <c r="AD115" s="226"/>
      <c r="AE115" s="220">
        <f>'Projection_Base-case'!H114-H115</f>
        <v>0</v>
      </c>
      <c r="AF115" s="220">
        <f>IFERROR(100*AE115/'Projection_Base-case'!H114,0)</f>
        <v>0</v>
      </c>
      <c r="AG115" s="221"/>
      <c r="AH115" s="220">
        <f>'Projection_Base-case'!J114-J115</f>
        <v>0</v>
      </c>
      <c r="AI115" s="220">
        <f>IFERROR(100*AH115/'Projection_Base-case'!J114,0)</f>
        <v>0</v>
      </c>
      <c r="AJ115" s="221"/>
      <c r="AK115" s="220">
        <f>'Projection_Base-case'!L114-L115</f>
        <v>0</v>
      </c>
      <c r="AL115" s="220">
        <f>IFERROR(100*AK115/'Projection_Base-case'!L114,0)</f>
        <v>0</v>
      </c>
      <c r="AM115" s="221"/>
      <c r="AN115" s="220">
        <f>-('Projection_Base-case'!N114-N115)</f>
        <v>0</v>
      </c>
      <c r="AO115" s="299">
        <f>IFERROR(IF('Projection_Base-case'!N114&gt;0,100*AN115/'Projection_Base-case'!N114,100*AN115/N115),0)</f>
        <v>0</v>
      </c>
      <c r="AP115" s="224"/>
      <c r="AQ115" s="220">
        <f>'Projection_Base-case'!P114-P115</f>
        <v>0</v>
      </c>
      <c r="AR115" s="220">
        <f>IFERROR(100*AQ115/'Projection_Base-case'!P114,0)</f>
        <v>0</v>
      </c>
      <c r="AS115" s="221"/>
      <c r="AT115" s="220">
        <f>'Projection_Base-case'!R114-R115</f>
        <v>0</v>
      </c>
      <c r="AU115" s="220">
        <f>IFERROR(100*AT115/'Projection_Base-case'!R114,0)</f>
        <v>0</v>
      </c>
      <c r="AV115" s="221"/>
      <c r="AW115" s="220">
        <f>'Projection_Base-case'!T114-T115</f>
        <v>0</v>
      </c>
      <c r="AX115" s="222">
        <f>IFERROR(100*AW115/'Projection_Base-case'!T114,0)</f>
        <v>0</v>
      </c>
      <c r="AY115" s="224"/>
      <c r="AZ115" s="220">
        <f>'Projection_Base-case'!V114-V115</f>
        <v>0</v>
      </c>
      <c r="BA115" s="220">
        <f>IFERROR(100*AZ115/'Projection_Base-case'!V114,0)</f>
        <v>0</v>
      </c>
      <c r="BB115" s="221"/>
      <c r="BC115" s="220">
        <f>'Projection_Base-case'!X114-X115</f>
        <v>0</v>
      </c>
      <c r="BD115" s="220">
        <f>IFERROR(100*BC115/'Projection_Base-case'!X114,0)</f>
        <v>0</v>
      </c>
      <c r="BE115" s="221"/>
      <c r="BF115" s="220">
        <f>'Projection_Base-case'!Z114-Z115</f>
        <v>0</v>
      </c>
      <c r="BG115" s="220">
        <f>IFERROR(100*BF115/'Projection_Base-case'!Z114,0)</f>
        <v>0</v>
      </c>
      <c r="BH115" s="220">
        <f t="shared" si="62"/>
        <v>0</v>
      </c>
      <c r="BI115" s="222">
        <f t="shared" si="63"/>
        <v>0</v>
      </c>
    </row>
    <row r="122" spans="1:61" ht="18" customHeight="1"/>
    <row r="123" spans="1:61" ht="62.4" customHeight="1"/>
    <row r="124" spans="1:61" ht="15.6" customHeight="1"/>
  </sheetData>
  <sheetProtection algorithmName="SHA-512" hashValue="bWmhHBTdgLP2rhWDMyOe88FQoc4gc9WeG9/ZmjowJtU+u5cMYFLSsrTJ897b1EUDOgfS8S4+6oc80Zb2RzpGgg==" saltValue="mWdDginJI0WFupUPs+NN2A==" spinCount="100000" sheet="1" objects="1" scenarios="1"/>
  <mergeCells count="36">
    <mergeCell ref="A1:F1"/>
    <mergeCell ref="A2:A4"/>
    <mergeCell ref="B2:B4"/>
    <mergeCell ref="C2:C4"/>
    <mergeCell ref="D2:D4"/>
    <mergeCell ref="E2:E4"/>
    <mergeCell ref="F2:F4"/>
    <mergeCell ref="Q3:R3"/>
    <mergeCell ref="AY3:BA3"/>
    <mergeCell ref="AY2:BI2"/>
    <mergeCell ref="G2:N2"/>
    <mergeCell ref="O2:T2"/>
    <mergeCell ref="U2:AB2"/>
    <mergeCell ref="AD2:AO2"/>
    <mergeCell ref="AP2:AX2"/>
    <mergeCell ref="AD3:AF3"/>
    <mergeCell ref="G3:H3"/>
    <mergeCell ref="I3:J3"/>
    <mergeCell ref="BB3:BD3"/>
    <mergeCell ref="BE3:BG3"/>
    <mergeCell ref="D99:BI99"/>
    <mergeCell ref="D115:F115"/>
    <mergeCell ref="AG3:AI3"/>
    <mergeCell ref="AJ3:AL3"/>
    <mergeCell ref="AM3:AO3"/>
    <mergeCell ref="AP3:AR3"/>
    <mergeCell ref="AS3:AU3"/>
    <mergeCell ref="AV3:AX3"/>
    <mergeCell ref="S3:T3"/>
    <mergeCell ref="U3:V3"/>
    <mergeCell ref="W3:X3"/>
    <mergeCell ref="Y3:Z3"/>
    <mergeCell ref="AA3:AB3"/>
    <mergeCell ref="K3:L3"/>
    <mergeCell ref="M3:N3"/>
    <mergeCell ref="O3:P3"/>
  </mergeCells>
  <dataValidations count="2">
    <dataValidation type="list" allowBlank="1" showInputMessage="1" showErrorMessage="1" errorTitle="Error" error="Only select in the list" sqref="E5:E94" xr:uid="{69702D17-FD77-43C3-9707-98B6ECB214E8}">
      <formula1>$BM$110:$BM$112</formula1>
    </dataValidation>
    <dataValidation type="list" allowBlank="1" showInputMessage="1" showErrorMessage="1" errorTitle="Error" error="Choose only in the list" sqref="AC3" xr:uid="{1EB227C8-7759-422F-A28C-76D85FB35B05}">
      <formula1>$B$101:$B$102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C364869-DEEB-442C-B919-C42987AF23F4}">
          <x14:formula1>
            <xm:f>'Drop-down lists'!$B$3:$B$5</xm:f>
          </x14:formula1>
          <xm:sqref>E122</xm:sqref>
        </x14:dataValidation>
        <x14:dataValidation type="list" allowBlank="1" showInputMessage="1" showErrorMessage="1" xr:uid="{71774835-64FB-44A7-BC65-2E3BAC3FF47C}">
          <x14:formula1>
            <xm:f>'Drop-down lists'!$A$3:$A$17</xm:f>
          </x14:formula1>
          <xm:sqref>D122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H114"/>
  <sheetViews>
    <sheetView zoomScale="70" zoomScaleNormal="70" workbookViewId="0">
      <pane xSplit="6" ySplit="5" topLeftCell="G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E6" sqref="E6"/>
    </sheetView>
  </sheetViews>
  <sheetFormatPr baseColWidth="10" defaultColWidth="8.88671875" defaultRowHeight="14.4"/>
  <cols>
    <col min="1" max="1" width="11.33203125" style="176" customWidth="1"/>
    <col min="2" max="2" width="12.5546875" style="176" customWidth="1"/>
    <col min="3" max="3" width="13.5546875" style="176" customWidth="1"/>
    <col min="4" max="4" width="11.44140625" style="176" customWidth="1"/>
    <col min="5" max="5" width="12" style="176" customWidth="1"/>
    <col min="6" max="6" width="11.88671875" style="176" customWidth="1"/>
    <col min="7" max="7" width="13.33203125" style="176" customWidth="1"/>
    <col min="8" max="8" width="8.5546875" style="176" bestFit="1" customWidth="1"/>
    <col min="9" max="9" width="12.6640625" style="176" customWidth="1"/>
    <col min="10" max="10" width="8.5546875" style="176" bestFit="1" customWidth="1"/>
    <col min="11" max="11" width="13.109375" style="176" customWidth="1"/>
    <col min="12" max="12" width="8.5546875" style="176" bestFit="1" customWidth="1"/>
    <col min="13" max="13" width="13.88671875" style="176" customWidth="1"/>
    <col min="14" max="14" width="8.5546875" style="176" bestFit="1" customWidth="1"/>
    <col min="15" max="15" width="11.109375" style="176" customWidth="1"/>
    <col min="16" max="16" width="6.33203125" style="176" customWidth="1"/>
    <col min="17" max="18" width="11.33203125" style="176" customWidth="1"/>
    <col min="19" max="20" width="10.44140625" style="176" customWidth="1"/>
    <col min="21" max="21" width="16.6640625" style="176" customWidth="1"/>
    <col min="22" max="22" width="12.88671875" style="176" bestFit="1" customWidth="1"/>
    <col min="23" max="23" width="17.33203125" style="176" customWidth="1"/>
    <col min="24" max="24" width="12.88671875" style="176" bestFit="1" customWidth="1"/>
    <col min="25" max="25" width="16.6640625" style="176" customWidth="1"/>
    <col min="26" max="26" width="12.88671875" style="176" bestFit="1" customWidth="1"/>
    <col min="27" max="27" width="13.88671875" style="176" customWidth="1"/>
    <col min="28" max="28" width="10" style="176" bestFit="1" customWidth="1"/>
    <col min="29" max="29" width="13" style="176" bestFit="1" customWidth="1"/>
    <col min="30" max="30" width="8.5546875" style="176" bestFit="1" customWidth="1"/>
    <col min="31" max="31" width="5.33203125" style="176" customWidth="1"/>
    <col min="32" max="32" width="13" style="176" bestFit="1" customWidth="1"/>
    <col min="33" max="33" width="8.5546875" style="176" bestFit="1" customWidth="1"/>
    <col min="34" max="34" width="3" style="176" bestFit="1" customWidth="1"/>
    <col min="35" max="35" width="13" style="176" bestFit="1" customWidth="1"/>
    <col min="36" max="36" width="8.5546875" style="176" bestFit="1" customWidth="1"/>
    <col min="37" max="37" width="3" style="176" bestFit="1" customWidth="1"/>
    <col min="38" max="38" width="13" style="176" bestFit="1" customWidth="1"/>
    <col min="39" max="39" width="8.5546875" style="176" bestFit="1" customWidth="1"/>
    <col min="40" max="40" width="10.5546875" style="176" customWidth="1"/>
    <col min="41" max="41" width="12.6640625" style="176" bestFit="1" customWidth="1"/>
    <col min="42" max="42" width="6.33203125" style="176" bestFit="1" customWidth="1"/>
    <col min="43" max="43" width="3" style="176" bestFit="1" customWidth="1"/>
    <col min="44" max="44" width="10" style="176" bestFit="1" customWidth="1"/>
    <col min="45" max="46" width="8.109375" style="176" customWidth="1"/>
    <col min="47" max="47" width="10" style="176" bestFit="1" customWidth="1"/>
    <col min="48" max="49" width="8.109375" style="176" customWidth="1"/>
    <col min="50" max="50" width="17" style="176" customWidth="1"/>
    <col min="51" max="51" width="13.88671875" style="176" customWidth="1"/>
    <col min="52" max="52" width="3" style="176" bestFit="1" customWidth="1"/>
    <col min="53" max="53" width="16.6640625" style="176" customWidth="1"/>
    <col min="54" max="54" width="14.88671875" style="176" customWidth="1"/>
    <col min="55" max="55" width="3" style="176" bestFit="1" customWidth="1"/>
    <col min="56" max="56" width="17.44140625" style="176" customWidth="1"/>
    <col min="57" max="57" width="15.33203125" style="176" customWidth="1"/>
    <col min="58" max="58" width="3" style="176" bestFit="1" customWidth="1"/>
    <col min="59" max="59" width="12.33203125" style="176" customWidth="1"/>
    <col min="60" max="60" width="24.109375" style="176" customWidth="1"/>
  </cols>
  <sheetData>
    <row r="1" spans="1:60" ht="26.4" thickBot="1">
      <c r="A1" s="174" t="s">
        <v>198</v>
      </c>
    </row>
    <row r="2" spans="1:60" ht="26.4" thickBot="1">
      <c r="A2" s="580" t="s">
        <v>191</v>
      </c>
      <c r="B2" s="581"/>
      <c r="C2" s="581"/>
      <c r="D2" s="581"/>
      <c r="E2" s="581"/>
      <c r="F2" s="582"/>
      <c r="G2" s="482" t="s">
        <v>199</v>
      </c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4"/>
      <c r="V2" s="484"/>
      <c r="W2" s="484"/>
      <c r="X2" s="484"/>
      <c r="Y2" s="484"/>
      <c r="Z2" s="484"/>
      <c r="AA2" s="484"/>
      <c r="AB2" s="485"/>
      <c r="AC2" s="461" t="s">
        <v>167</v>
      </c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3"/>
    </row>
    <row r="3" spans="1:60" ht="21.75" customHeight="1">
      <c r="A3" s="476" t="s">
        <v>193</v>
      </c>
      <c r="B3" s="477" t="s">
        <v>89</v>
      </c>
      <c r="C3" s="477" t="s">
        <v>194</v>
      </c>
      <c r="D3" s="477" t="s">
        <v>195</v>
      </c>
      <c r="E3" s="477" t="s">
        <v>137</v>
      </c>
      <c r="F3" s="452" t="s">
        <v>196</v>
      </c>
      <c r="G3" s="470" t="s">
        <v>108</v>
      </c>
      <c r="H3" s="471"/>
      <c r="I3" s="471"/>
      <c r="J3" s="471"/>
      <c r="K3" s="471"/>
      <c r="L3" s="471"/>
      <c r="M3" s="471"/>
      <c r="N3" s="472"/>
      <c r="O3" s="470" t="s">
        <v>109</v>
      </c>
      <c r="P3" s="471"/>
      <c r="Q3" s="471"/>
      <c r="R3" s="471"/>
      <c r="S3" s="471"/>
      <c r="T3" s="472"/>
      <c r="U3" s="437" t="s">
        <v>139</v>
      </c>
      <c r="V3" s="438"/>
      <c r="W3" s="438"/>
      <c r="X3" s="438"/>
      <c r="Y3" s="438"/>
      <c r="Z3" s="438"/>
      <c r="AA3" s="438"/>
      <c r="AB3" s="439"/>
      <c r="AC3" s="464" t="s">
        <v>148</v>
      </c>
      <c r="AD3" s="465"/>
      <c r="AE3" s="465"/>
      <c r="AF3" s="465"/>
      <c r="AG3" s="465"/>
      <c r="AH3" s="465"/>
      <c r="AI3" s="465"/>
      <c r="AJ3" s="465"/>
      <c r="AK3" s="465"/>
      <c r="AL3" s="465"/>
      <c r="AM3" s="465"/>
      <c r="AN3" s="466"/>
      <c r="AO3" s="459" t="s">
        <v>165</v>
      </c>
      <c r="AP3" s="457"/>
      <c r="AQ3" s="457"/>
      <c r="AR3" s="457"/>
      <c r="AS3" s="457"/>
      <c r="AT3" s="457"/>
      <c r="AU3" s="457"/>
      <c r="AV3" s="457"/>
      <c r="AW3" s="460"/>
      <c r="AX3" s="456" t="s">
        <v>166</v>
      </c>
      <c r="AY3" s="457"/>
      <c r="AZ3" s="457"/>
      <c r="BA3" s="457"/>
      <c r="BB3" s="457"/>
      <c r="BC3" s="457"/>
      <c r="BD3" s="457"/>
      <c r="BE3" s="457"/>
      <c r="BF3" s="457"/>
      <c r="BG3" s="457"/>
      <c r="BH3" s="458"/>
    </row>
    <row r="4" spans="1:60" ht="57" customHeight="1">
      <c r="A4" s="400"/>
      <c r="B4" s="448"/>
      <c r="C4" s="448"/>
      <c r="D4" s="448"/>
      <c r="E4" s="448"/>
      <c r="F4" s="449"/>
      <c r="G4" s="450" t="s">
        <v>91</v>
      </c>
      <c r="H4" s="447"/>
      <c r="I4" s="448" t="s">
        <v>96</v>
      </c>
      <c r="J4" s="448"/>
      <c r="K4" s="448" t="s">
        <v>156</v>
      </c>
      <c r="L4" s="448"/>
      <c r="M4" s="448" t="s">
        <v>295</v>
      </c>
      <c r="N4" s="454"/>
      <c r="O4" s="400" t="s">
        <v>99</v>
      </c>
      <c r="P4" s="448"/>
      <c r="Q4" s="448" t="s">
        <v>100</v>
      </c>
      <c r="R4" s="448"/>
      <c r="S4" s="448" t="s">
        <v>157</v>
      </c>
      <c r="T4" s="454"/>
      <c r="U4" s="400" t="s">
        <v>200</v>
      </c>
      <c r="V4" s="448"/>
      <c r="W4" s="448" t="s">
        <v>107</v>
      </c>
      <c r="X4" s="448"/>
      <c r="Y4" s="448" t="s">
        <v>158</v>
      </c>
      <c r="Z4" s="454"/>
      <c r="AA4" s="449" t="s">
        <v>55</v>
      </c>
      <c r="AB4" s="455"/>
      <c r="AC4" s="450" t="s">
        <v>150</v>
      </c>
      <c r="AD4" s="451"/>
      <c r="AE4" s="447"/>
      <c r="AF4" s="449" t="s">
        <v>155</v>
      </c>
      <c r="AG4" s="451"/>
      <c r="AH4" s="447"/>
      <c r="AI4" s="449" t="s">
        <v>159</v>
      </c>
      <c r="AJ4" s="451"/>
      <c r="AK4" s="447"/>
      <c r="AL4" s="449" t="s">
        <v>160</v>
      </c>
      <c r="AM4" s="451"/>
      <c r="AN4" s="455"/>
      <c r="AO4" s="447" t="s">
        <v>161</v>
      </c>
      <c r="AP4" s="448"/>
      <c r="AQ4" s="448"/>
      <c r="AR4" s="448" t="s">
        <v>163</v>
      </c>
      <c r="AS4" s="448"/>
      <c r="AT4" s="448"/>
      <c r="AU4" s="448" t="s">
        <v>162</v>
      </c>
      <c r="AV4" s="448"/>
      <c r="AW4" s="449"/>
      <c r="AX4" s="400" t="s">
        <v>172</v>
      </c>
      <c r="AY4" s="448"/>
      <c r="AZ4" s="448"/>
      <c r="BA4" s="448" t="s">
        <v>174</v>
      </c>
      <c r="BB4" s="448"/>
      <c r="BC4" s="448"/>
      <c r="BD4" s="448" t="s">
        <v>175</v>
      </c>
      <c r="BE4" s="448"/>
      <c r="BF4" s="448"/>
      <c r="BG4" s="17" t="s">
        <v>176</v>
      </c>
      <c r="BH4" s="14" t="s">
        <v>177</v>
      </c>
    </row>
    <row r="5" spans="1:60" ht="33.6" thickBot="1">
      <c r="A5" s="401"/>
      <c r="B5" s="478"/>
      <c r="C5" s="478"/>
      <c r="D5" s="478"/>
      <c r="E5" s="478"/>
      <c r="F5" s="453"/>
      <c r="G5" s="72" t="s">
        <v>128</v>
      </c>
      <c r="H5" s="20" t="s">
        <v>129</v>
      </c>
      <c r="I5" s="72" t="s">
        <v>128</v>
      </c>
      <c r="J5" s="20" t="s">
        <v>129</v>
      </c>
      <c r="K5" s="72" t="s">
        <v>128</v>
      </c>
      <c r="L5" s="20" t="s">
        <v>129</v>
      </c>
      <c r="M5" s="72" t="s">
        <v>128</v>
      </c>
      <c r="N5" s="20" t="s">
        <v>129</v>
      </c>
      <c r="O5" s="72" t="s">
        <v>130</v>
      </c>
      <c r="P5" s="20" t="s">
        <v>131</v>
      </c>
      <c r="Q5" s="72" t="s">
        <v>130</v>
      </c>
      <c r="R5" s="20" t="s">
        <v>131</v>
      </c>
      <c r="S5" s="72" t="s">
        <v>130</v>
      </c>
      <c r="T5" s="20" t="s">
        <v>131</v>
      </c>
      <c r="U5" s="72" t="s">
        <v>201</v>
      </c>
      <c r="V5" s="20" t="s">
        <v>202</v>
      </c>
      <c r="W5" s="72" t="s">
        <v>201</v>
      </c>
      <c r="X5" s="20" t="s">
        <v>202</v>
      </c>
      <c r="Y5" s="72" t="s">
        <v>201</v>
      </c>
      <c r="Z5" s="20" t="s">
        <v>202</v>
      </c>
      <c r="AA5" s="20" t="s">
        <v>62</v>
      </c>
      <c r="AB5" s="49" t="s">
        <v>5</v>
      </c>
      <c r="AC5" s="72" t="s">
        <v>128</v>
      </c>
      <c r="AD5" s="20" t="s">
        <v>129</v>
      </c>
      <c r="AE5" s="20" t="s">
        <v>21</v>
      </c>
      <c r="AF5" s="72" t="s">
        <v>128</v>
      </c>
      <c r="AG5" s="20" t="s">
        <v>129</v>
      </c>
      <c r="AH5" s="20" t="s">
        <v>21</v>
      </c>
      <c r="AI5" s="72" t="s">
        <v>128</v>
      </c>
      <c r="AJ5" s="20" t="s">
        <v>129</v>
      </c>
      <c r="AK5" s="20" t="s">
        <v>21</v>
      </c>
      <c r="AL5" s="72" t="s">
        <v>128</v>
      </c>
      <c r="AM5" s="20" t="s">
        <v>129</v>
      </c>
      <c r="AN5" s="20" t="s">
        <v>21</v>
      </c>
      <c r="AO5" s="175" t="s">
        <v>130</v>
      </c>
      <c r="AP5" s="20" t="s">
        <v>131</v>
      </c>
      <c r="AQ5" s="20" t="s">
        <v>21</v>
      </c>
      <c r="AR5" s="175" t="s">
        <v>130</v>
      </c>
      <c r="AS5" s="20" t="s">
        <v>131</v>
      </c>
      <c r="AT5" s="20" t="s">
        <v>21</v>
      </c>
      <c r="AU5" s="175" t="s">
        <v>130</v>
      </c>
      <c r="AV5" s="20" t="s">
        <v>131</v>
      </c>
      <c r="AW5" s="20" t="s">
        <v>21</v>
      </c>
      <c r="AX5" s="72" t="s">
        <v>203</v>
      </c>
      <c r="AY5" s="20" t="s">
        <v>202</v>
      </c>
      <c r="AZ5" s="20" t="s">
        <v>21</v>
      </c>
      <c r="BA5" s="72" t="s">
        <v>203</v>
      </c>
      <c r="BB5" s="20" t="s">
        <v>202</v>
      </c>
      <c r="BC5" s="20" t="s">
        <v>21</v>
      </c>
      <c r="BD5" s="72" t="s">
        <v>203</v>
      </c>
      <c r="BE5" s="20" t="s">
        <v>202</v>
      </c>
      <c r="BF5" s="20" t="s">
        <v>21</v>
      </c>
      <c r="BG5" s="20" t="s">
        <v>181</v>
      </c>
      <c r="BH5" s="49" t="s">
        <v>204</v>
      </c>
    </row>
    <row r="6" spans="1:60">
      <c r="A6" s="201">
        <v>1</v>
      </c>
      <c r="B6" s="178">
        <f>IF('Projection_Base-case'!B6&lt;&gt;"",'Projection_Base-case'!B6,0)</f>
        <v>0</v>
      </c>
      <c r="C6" s="178">
        <f>IF('Projection_Base-case'!C6&lt;&gt;"",'Projection_Base-case'!C6,0)</f>
        <v>0</v>
      </c>
      <c r="D6" s="178">
        <f>IF('Projection_Base-case'!D6&lt;&gt;"",'Projection_Base-case'!D6,0)</f>
        <v>0</v>
      </c>
      <c r="E6" s="107" t="str">
        <f>IF(AND('Résultats deep'!$AC$3="OUI",'Résultats deep'!E5&lt;&gt;""),'Résultats deep'!E5,IF(OR(D6="PBT1",D6="PBT2",D6="PBT3",D6="PBT4",D6="PBT5",D6="PBT6",D6="PBT7"),"Scenario1",""))</f>
        <v/>
      </c>
      <c r="F6" s="202" t="str">
        <f>E6&amp;D6</f>
        <v>0</v>
      </c>
      <c r="G6" s="177" t="str">
        <f>IF(F6="Scenario1PBT1",'Deep retrofit'!$E$6,IF(F6="Scenario2PBT1",'Deep retrofit'!$F$6,IF(F6="Scenario3PBT1",'Deep retrofit'!$G$6,"")))&amp;IF(F6="Scenario1PBT2",'Deep retrofit'!$H$6,IF(F6="Scenario2PBT2",'Deep retrofit'!$I$6,IF(F6="Scenario3PBT2",'Deep retrofit'!$J$6,"")))&amp;IF(F6="Scenario1PBT3",'Deep retrofit'!$K$6,IF(F6="Scenario2PBT3",'Deep retrofit'!$L$6,IF(F6="Scenario3PBT3",'Deep retrofit'!$M$6,"")))&amp;IF(F6="Scenario1PBT4",'Deep retrofit'!$N$6,IF(F6="Scenario2PBT4",'Deep retrofit'!$O$6,IF(F6="Scenario3PBT4",'Deep retrofit'!$P$6,"")))&amp;IF(F6="Scenario1PBT5",'Deep retrofit'!$Q$6,IF(F6="Scenario2PBT5",'Deep retrofit'!$R$6,IF(F6="Scenario3PBT5",'Deep retrofit'!$S$6,"")))&amp;IF(F6="Scenario1PBT6",'Deep retrofit'!$T$6,IF(F6="Scenario2PBT6",'Deep retrofit'!$U$6,IF(F6="Scenario3PBT6",'Deep retrofit'!$V$6,"")))&amp;IF(F6="Scenario1PBT7",'Deep retrofit'!$W$6,IF(F6="Scenario2PBT7",'Deep retrofit'!$X$6,IF(F6="Scenario3PBT7",'Deep retrofit'!$Y$6,"")))&amp;IF(F6="Scenario1PBT8",'Deep retrofit'!$Z$6,IF(F6="Scenario2PBT8",'Deep retrofit'!$AA$6,IF(F6="Scenario3PBT8",'Deep retrofit'!$AB$6,"")))&amp;IF(F6="Scenario1PBT9",'Deep retrofit'!$AC$6,IF(F6="Scenario2PBT9",'Deep retrofit'!$AD$6,IF(F6="Scenario3PBT9",'Deep retrofit'!$AE$6,"")))&amp;IF(F6="Scenario1PBT10",'Deep retrofit'!$AF$6,IF(F6="Scenario2PBT10",'Deep retrofit'!$AG$6,IF(F6="Scenario3PBT10",'Deep retrofit'!$AH$6,"")))&amp;IF(F6="Scenario1PBT11",'Deep retrofit'!$AI$6,IF(F6="Scenario2PBT11",'Deep retrofit'!$AJ$6,IF(F6="Scenario3PBT11",'Deep retrofit'!$AK$6,"")))&amp;IF(F6="Scenario1PBT12",'Deep retrofit'!$AL$6,IF(F6="Scenario2PBT12",'Deep retrofit'!$AM$6,IF(F6="Scenario3PBT12",'Deep retrofit'!$AN$6,"")))&amp;IF(F6="Scenario1PBT13",'Deep retrofit'!$AO$6,IF(F6="Scenario2PBT13",'Deep retrofit'!$AP$6,IF(F6="Scenario3PBT13",'Deep retrofit'!$AQ$6,"")))&amp;IF(F6="Scenario1PBT14",'Deep retrofit'!$AR$6,IF(F6="Scenario2PBT14",'Deep retrofit'!$AS$6,IF(F6="Scenario3PBT14",'Deep retrofit'!$AT$6,"")))&amp;IF(F6="Scenario1PBT15",'Deep retrofit'!$AU$6,IF(F6="Scenario2PBT15",'Deep retrofit'!$AV$6,IF(F6="Scenario3PBT15",'Deep retrofit'!$AW$6,"")))</f>
        <v/>
      </c>
      <c r="H6" s="178">
        <f>IFERROR(G6*C6,0)</f>
        <v>0</v>
      </c>
      <c r="I6" s="178" t="str">
        <f>IF(F6="Scenario1PBT1",'Deep retrofit'!$E$16,IF(F6="Scenario2PBT1",'Deep retrofit'!$F$16,IF(F6="Scenario3PBT1",'Deep retrofit'!$G$16,"")))&amp;IF(F6="Scenario1PBT2",'Deep retrofit'!$H$16,IF(F6="Scenario2PBT2",'Deep retrofit'!$I$16,IF(F6="Scenario3PBT2",'Deep retrofit'!$J$16,"")))&amp;IF(F6="Scenario1PBT3",'Deep retrofit'!$K$16,IF(F6="Scenario2PBT3",'Deep retrofit'!$L$16,IF(F6="Scenario3PBT3",'Deep retrofit'!$M$16,"")))&amp;IF(F6="Scenario1PBT4",'Deep retrofit'!$N$16,IF(F6="Scenario2PBT4",'Deep retrofit'!$O$16,IF(F6="Scenario3PBT4",'Deep retrofit'!$P$16,"")))&amp;IF(F6="Scenario1PBT5",'Deep retrofit'!$Q$16,IF(F6="Scenario2PBT5",'Deep retrofit'!$R$16,IF(F6="Scenario3PBT5",'Deep retrofit'!$S$16,"")))&amp;IF(F6="Scenario1PBT6",'Deep retrofit'!$T$16,IF(F6="Scenario2PBT6",'Deep retrofit'!$U$16,IF(F6="Scenario3PBT6",'Deep retrofit'!$V$16,"")))&amp;IF(F6="Scenario1PBT7",'Deep retrofit'!$W$16,IF(F6="Scenario2PBT7",'Deep retrofit'!$X$16,IF(F6="Scenario3PBT7",'Deep retrofit'!$Y$16,"")))&amp;IF(F6="Scenario1PBT8",'Deep retrofit'!$Z$16,IF(F6="Scenario2PBT8",'Deep retrofit'!$AA$16,IF(F6="Scenario3PBT8",'Deep retrofit'!$AB$16,"")))&amp;IF(F6="Scenario1PBT9",'Deep retrofit'!$AC$16,IF(F6="Scenario2PBT9",'Deep retrofit'!$AD$16,IF(F6="Scenario3PBT9",'Deep retrofit'!$AE$16,"")))&amp;IF(F6="Scenario1PBT10",'Deep retrofit'!$AF$16,IF(F6="Scenario2PBT10",'Deep retrofit'!$AG$16,IF(F6="Scenario3PBT10",'Deep retrofit'!$AH$16,"")))&amp;IF(F6="Scenario1PBT11",'Deep retrofit'!$AI$16,IF(F6="Scenario2PBT11",'Deep retrofit'!$AJ$16,IF(F6="Scenario3PBT11",'Deep retrofit'!$AK$16,"")))&amp;IF(F6="Scenario1PBT12",'Deep retrofit'!$AL$16,IF(F6="Scenario2PBT12",'Deep retrofit'!$AM$16,IF(F6="Scenario3PBT12",'Deep retrofit'!$AN$16,"")))&amp;IF(F6="Scenario1PBT13",'Deep retrofit'!$AO$16,IF(F6="Scenario2PBT13",'Deep retrofit'!$AP$16,IF(F6="Scenario3PBT13",'Deep retrofit'!$AQ$16,"")))&amp;IF(F6="Scenario1PBT14",'Deep retrofit'!$AR$16,IF(F6="Scenario2PBT14",'Deep retrofit'!$AS$16,IF(F6="Scenario3PBT14",'Deep retrofit'!$AT$16,"")))&amp;IF(F6="Scenario1PBT15",'Deep retrofit'!$AU$16,IF(F6="Scenario2PBT15",'Deep retrofit'!$AV$16,IF(F6="Scenario3PBT15",'Deep retrofit'!$AW$16,"")))</f>
        <v/>
      </c>
      <c r="J6" s="178">
        <f>IFERROR(I6*C6,0)</f>
        <v>0</v>
      </c>
      <c r="K6" s="178" t="str">
        <f>IF(F6="Scenario1PBT1",'Deep retrofit'!$E$18,IF(F6="Scenario2PBT1",'Deep retrofit'!$F$18,IF(F6="Scenario3PBT1",'Deep retrofit'!$G$18,"")))&amp;IF(F6="Scenario1PBT2",'Deep retrofit'!$H$18,IF(F6="Scenario2PBT2",'Deep retrofit'!$I$18,IF(F6="Scenario3PBT2",'Deep retrofit'!$J$18,"")))&amp;IF(F6="Scenario1PBT3",'Deep retrofit'!$K$18,IF(F6="Scenario2PBT3",'Deep retrofit'!$L$18,IF(F6="Scenario3PBT3",'Deep retrofit'!$M$18,"")))&amp;IF(F6="Scenario1PBT4",'Deep retrofit'!$N$18,IF(F6="Scenario2PBT4",'Deep retrofit'!$O$18,IF(F6="Scenario3PBT4",'Deep retrofit'!$P$18,"")))&amp;IF(F6="Scenario1PBT5",'Deep retrofit'!$Q$18,IF(F6="Scenario2PBT5",'Deep retrofit'!$R$18,IF(F6="Scenario3PBT5",'Deep retrofit'!$S$18,"")))&amp;IF(F6="Scenario1PBT6",'Deep retrofit'!$T$18,IF(F6="Scenario2PBT6",'Deep retrofit'!$U$18,IF(F6="Scenario3PBT6",'Deep retrofit'!$V$18,"")))&amp;IF(F6="Scenario1PBT7",'Deep retrofit'!$W$18,IF(F6="Scenario2PBT7",'Deep retrofit'!$X$18,IF(F6="Scenario3PBT7",'Deep retrofit'!$Y$18,"")))&amp;IF(F6="Scenario1PBT8",'Deep retrofit'!$Z$18,IF(F6="Scenario2PBT8",'Deep retrofit'!$AA$18,IF(F6="Scenario3PBT8",'Deep retrofit'!$AB$18,"")))&amp;IF(F6="Scenario1PBT9",'Deep retrofit'!$AC$18,IF(F6="Scenario2PBT9",'Deep retrofit'!$AD$18,IF(F6="Scenario3PBT9",'Deep retrofit'!$AE$18,"")))&amp;IF(F6="Scenario1PBT10",'Deep retrofit'!$AF$18,IF(F6="Scenario2PBT10",'Deep retrofit'!$AG$18,IF(F6="Scenario3PBT10",'Deep retrofit'!$AH$18,"")))&amp;IF(F6="Scenario1PBT11",'Deep retrofit'!$AI$18,IF(F6="Scenario2PBT11",'Deep retrofit'!$AJ$18,IF(F6="Scenario3PBT11",'Deep retrofit'!$AK$18,"")))&amp;IF(F6="Scenario1PBT12",'Deep retrofit'!$AL$18,IF(F6="Scenario2PBT12",'Deep retrofit'!$AM$18,IF(F6="Scenario3PBT12",'Deep retrofit'!$AN$18,"")))&amp;IF(F6="Scenario1PBT13",'Deep retrofit'!$AO$18,IF(F6="Scenario2PBT13",'Deep retrofit'!$AP$18,IF(F6="Scenario3PBT13",'Deep retrofit'!$AQ$18,"")))&amp;IF(F6="Scenario1PBT14",'Deep retrofit'!$AR$18,IF(F6="Scenario2PBT14",'Deep retrofit'!$AS$18,IF(F6="Scenario3PBT14",'Deep retrofit'!$AT$18,"")))&amp;IF(F6="Scenario1PBT15",'Deep retrofit'!$AU$18,IF(F6="Scenario2PBT15",'Deep retrofit'!$AV$18,IF(F6="Scenario3PBT15",'Deep retrofit'!$AW$18,"")))</f>
        <v/>
      </c>
      <c r="L6" s="178">
        <f>IFERROR(K6*C6,0)</f>
        <v>0</v>
      </c>
      <c r="M6" s="178" t="str">
        <f>IF(F6="Scenario1PBT1",'Deep retrofit'!$E$20,IF(F6="Scenario2PBT1",'Deep retrofit'!$F$20,IF(F6="Scenario3PBT1",'Deep retrofit'!$G$20,"")))&amp;IF(F6="Scenario1PBT2",'Deep retrofit'!$H$20,IF(F6="Scenario2PBT2",'Deep retrofit'!$I$20,IF(F6="Scenario3PBT2",'Deep retrofit'!$J$20,"")))&amp;IF(F6="Scenario1PBT3",'Deep retrofit'!$K$20,IF(F6="Scenario2PBT3",'Deep retrofit'!$L$20,IF(F6="Scenario3PBT3",'Deep retrofit'!$M$20,"")))&amp;IF(F6="Scenario1PBT4",'Deep retrofit'!$N$20,IF(F6="Scenario2PBT4",'Deep retrofit'!$O$20,IF(F6="Scenario3PBT4",'Deep retrofit'!$P$20,"")))&amp;IF(F6="Scenario1PBT5",'Deep retrofit'!$Q$20,IF(F6="Scenario2PBT5",'Deep retrofit'!$R$20,IF(F6="Scenario3PBT5",'Deep retrofit'!$S$20,"")))&amp;IF(F6="Scenario1PBT6",'Deep retrofit'!$T$20,IF(F6="Scenario2PBT6",'Deep retrofit'!$U$20,IF(F6="Scenario3PBT6",'Deep retrofit'!$V$20,"")))&amp;IF(F6="Scenario1PBT7",'Deep retrofit'!$W$20,IF(F6="Scenario2PBT7",'Deep retrofit'!$X$20,IF(F6="Scenario3PBT7",'Deep retrofit'!$Y$20,"")))&amp;IF(F6="Scenario1PBT8",'Deep retrofit'!$Z$20,IF(F6="Scenario2PBT8",'Deep retrofit'!$AA$20,IF(F6="Scenario3PBT8",'Deep retrofit'!$AB$20,"")))&amp;IF(F6="Scenario1PBT9",'Deep retrofit'!$AC$20,IF(F6="Scenario2PBT9",'Deep retrofit'!$AD$20,IF(F6="Scenario3PBT9",'Deep retrofit'!$AE$20,"")))&amp;IF(F6="Scenario1PBT10",'Deep retrofit'!$AF$20,IF(F6="Scenario2PBT10",'Deep retrofit'!$AG$20,IF(F6="Scenario3PBT10",'Deep retrofit'!$AH$20,"")))&amp;IF(F6="Scenario1PBT11",'Deep retrofit'!$AI$20,IF(F6="Scenario2PBT11",'Deep retrofit'!$AJ$20,IF(F6="Scenario3PBT11",'Deep retrofit'!$AK$20,"")))&amp;IF(F6="Scenario1PBT12",'Deep retrofit'!$AL$20,IF(F6="Scenario2PBT12",'Deep retrofit'!$AM$20,IF(F6="Scenario3PBT12",'Deep retrofit'!$AN$20,"")))&amp;IF(F6="Scenario1PBT13",'Deep retrofit'!$AO$20,IF(F6="Scenario2PBT13",'Deep retrofit'!$AP$20,IF(F6="Scenario3PBT13",'Deep retrofit'!$AQ$20,"")))&amp;IF(F6="Scenario1PBT14",'Deep retrofit'!$AR$20,IF(F6="Scenario2PBT14",'Deep retrofit'!$AS$20,IF(F6="Scenario3PBT14",'Deep retrofit'!$AT$20,"")))&amp;IF(F6="Scenario1PBT15",'Deep retrofit'!$AU$20,IF(F6="Scenario2PBT15",'Deep retrofit'!$AV$20,IF(F6="Scenario3PBT15",'Deep retrofit'!$AW$20,"")))</f>
        <v/>
      </c>
      <c r="N6" s="179">
        <f>IFERROR(M6*C6,0)</f>
        <v>0</v>
      </c>
      <c r="O6" s="177" t="str">
        <f>IF(F6="Scenario1PBT1",'Deep retrofit'!$E$23,IF(F6="Scenario2PBT1",'Deep retrofit'!$F$23,IF(F6="Scenario3PBT1",'Deep retrofit'!$G$23,"")))&amp;IF(F6="Scenario1PBT2",'Deep retrofit'!$H$23,IF(F6="Scenario2PBT2",'Deep retrofit'!$I$23,IF(F6="Scenario3PBT2",'Deep retrofit'!$J$23,"")))&amp;IF(F6="Scenario1PBT3",'Deep retrofit'!$K$23,IF(F6="Scenario2PBT3",'Deep retrofit'!$L$23,IF(F6="Scenario3PBT3",'Deep retrofit'!$M$23,"")))&amp;IF(F6="Scenario1PBT4",'Deep retrofit'!$N$23,IF(F6="Scenario2PBT4",'Deep retrofit'!$O$23,IF(F6="Scenario3PBT4",'Deep retrofit'!$P$23,"")))&amp;IF(F6="Scenario1PBT5",'Deep retrofit'!$Q$23,IF(F6="Scenario2PBT5",'Deep retrofit'!$R$23,IF(F6="Scenario3PBT5",'Deep retrofit'!$S$23,"")))&amp;IF(F6="Scenario1PBT6",'Deep retrofit'!$T$23,IF(F6="Scenario2PBT6",'Deep retrofit'!$U$23,IF(F6="Scenario3PBT6",'Deep retrofit'!$V$23,"")))&amp;IF(F6="Scenario1PBT7",'Deep retrofit'!$W$23,IF(F6="Scenario2PBT7",'Deep retrofit'!$X$23,IF(F6="Scenario3PBT7",'Deep retrofit'!$Y$23,"")))&amp;IF(F6="Scenario1PBT8",'Deep retrofit'!$Z$23,IF(F6="Scenario2PBT8",'Deep retrofit'!$AA$23,IF(F6="Scenario3PBT8",'Deep retrofit'!$AB$23,"")))&amp;IF(F6="Scenario1PBT9",'Deep retrofit'!$AC$23,IF(F6="Scenario2PBT9",'Deep retrofit'!$AD$23,IF(F6="Scenario3PBT9",'Deep retrofit'!$AE$23,"")))&amp;IF(F6="Scenario1PBT10",'Deep retrofit'!$AF$23,IF(F6="Scenario2PBT10",'Deep retrofit'!$AG$23,IF(F6="Scenario3PBT10",'Deep retrofit'!$AH$23,"")))&amp;IF(F6="Scenario1PBT11",'Deep retrofit'!$AI$23,IF(F6="Scenario2PBT11",'Deep retrofit'!$AJ$23,IF(F6="Scenario3PBT11",'Deep retrofit'!$AK$23,"")))&amp;IF(F6="Scenario1PBT12",'Deep retrofit'!$AL$23,IF(F6="Scenario2PBT12",'Deep retrofit'!$AM$23,IF(F6="Scenario3PBT12",'Deep retrofit'!$AN$23,"")))&amp;IF(F6="Scenario1PBT13",'Deep retrofit'!$AO$23,IF(F6="Scenario2PBT13",'Deep retrofit'!$AP$23,IF(F6="Scenario3PBT13",'Deep retrofit'!$AQ$23,"")))&amp;IF(F6="Scenario1PBT14",'Deep retrofit'!$AR$23,IF(F6="Scenario2PBT14",'Deep retrofit'!$AS$23,IF(F6="Scenario3PBT14",'Deep retrofit'!$AT$23,"")))&amp;IF(F6="Scenario1PBT15",'Deep retrofit'!$AU$23,IF(F6="Scenario2PBT15",'Deep retrofit'!$AV$23,IF(F6="Scenario3PBT15",'Deep retrofit'!$AW$23,"")))</f>
        <v/>
      </c>
      <c r="P6" s="178">
        <f>IFERROR(O6*C6,0)</f>
        <v>0</v>
      </c>
      <c r="Q6" s="178" t="str">
        <f>IF(F6="Scenario1PBT1",'Deep retrofit'!$E$25,IF(F6="Scenario2PBT1",'Deep retrofit'!$F$25,IF(F6="Scenario3PBT1",'Deep retrofit'!$G$25,"")))&amp;IF(F6="Scenario1PBT2",'Deep retrofit'!$H$25,IF(F6="Scenario2PBT2",'Deep retrofit'!$I$25,IF(F6="Scenario3PBT2",'Deep retrofit'!$J$25,"")))&amp;IF(F6="Scenario1PBT3",'Deep retrofit'!$K$25,IF(F6="Scenario2PBT3",'Deep retrofit'!$L$25,IF(F6="Scenario3PBT3",'Deep retrofit'!$M$25,"")))&amp;IF(F6="Scenario1PBT4",'Deep retrofit'!$N$25,IF(F6="Scenario2PBT4",'Deep retrofit'!$O$25,IF(F6="Scenario3PBT4",'Deep retrofit'!$P$25,"")))&amp;IF(F6="Scenario1PBT5",'Deep retrofit'!$Q$25,IF(F6="Scenario2PBT5",'Deep retrofit'!$R$25,IF(F6="Scenario3PBT5",'Deep retrofit'!$S$25,"")))&amp;IF(F6="Scenario1PBT6",'Deep retrofit'!$T$25,IF(F6="Scenario2PBT6",'Deep retrofit'!$U$25,IF(F6="Scenario3PBT6",'Deep retrofit'!$V$25,"")))&amp;IF(F6="Scenario1PBT7",'Deep retrofit'!$W$25,IF(F6="Scenario2PBT7",'Deep retrofit'!$X$25,IF(F6="Scenario3PBT7",'Deep retrofit'!$Y$25,"")))&amp;IF(F6="Scenario1PBT8",'Deep retrofit'!$Z$25,IF(F6="Scenario2PBT8",'Deep retrofit'!$AA$25,IF(F6="Scenario3PBT8",'Deep retrofit'!$AB$25,"")))&amp;IF(F6="Scenario1PBT9",'Deep retrofit'!$AC$25,IF(F6="Scenario2PBT9",'Deep retrofit'!$AD$25,IF(F6="Scenario3PBT9",'Deep retrofit'!$AE$25,"")))&amp;IF(F6="Scenario1PBT10",'Deep retrofit'!$AF$25,IF(F6="Scenario2PBT10",'Deep retrofit'!$AG$25,IF(F6="Scenario3PBT10",'Deep retrofit'!$AH$25,"")))&amp;IF(F6="Scenario1PBT11",'Deep retrofit'!$AI$25,IF(F6="Scenario2PBT11",'Deep retrofit'!$AJ$25,IF(F6="Scenario3PBT11",'Deep retrofit'!$AK$25,"")))&amp;IF(F6="Scenario1PBT12",'Deep retrofit'!$AL$25,IF(F6="Scenario2PBT12",'Deep retrofit'!$AM$25,IF(F6="Scenario3PBT12",'Deep retrofit'!$AN$25,"")))&amp;IF(F6="Scenario1PBT13",'Deep retrofit'!$AO$25,IF(F6="Scenario2PBT13",'Deep retrofit'!$AP$25,IF(F6="Scenario3PBT13",'Deep retrofit'!$AQ$25,"")))&amp;IF(F6="Scenario1PBT14",'Deep retrofit'!$AR$25,IF(F6="Scenario2PBT14",'Deep retrofit'!$AS$25,IF(F6="Scenario3PBT14",'Deep retrofit'!$AT$25,"")))&amp;IF(F6="Scenario1PBT15",'Deep retrofit'!$AU$25,IF(F6="Scenario2PBT15",'Deep retrofit'!$AV$25,IF(F6="Scenario3PBT15",'Deep retrofit'!$AW$25,"")))</f>
        <v/>
      </c>
      <c r="R6" s="178">
        <f>IFERROR(Q6*C6,0)</f>
        <v>0</v>
      </c>
      <c r="S6" s="178" t="str">
        <f>IF(F6="Scenario1PBT1",'Deep retrofit'!$E$27,IF(F6="Scenario2PBT1",'Deep retrofit'!$F$27,IF(F6="Scenario3PBT1",'Deep retrofit'!$G$27,"")))&amp;IF(F6="Scenario1PBT2",'Deep retrofit'!$H$27,IF(F6="Scenario2PBT2",'Deep retrofit'!$I$27,IF(F6="Scenario3PBT2",'Deep retrofit'!$J$27,"")))&amp;IF(F6="Scenario1PBT3",'Deep retrofit'!$K$27,IF(F6="Scenario2PBT3",'Deep retrofit'!$L$27,IF(F6="Scenario3PBT3",'Deep retrofit'!$M$27,"")))&amp;IF(F6="Scenario1PBT4",'Deep retrofit'!$N$27,IF(F6="Scenario2PBT4",'Deep retrofit'!$O$27,IF(F6="Scenario3PBT4",'Deep retrofit'!$P$27,"")))&amp;IF(F6="Scenario1PBT5",'Deep retrofit'!$Q$27,IF(F6="Scenario2PBT5",'Deep retrofit'!$R$27,IF(F6="Scenario3PBT5",'Deep retrofit'!$S$27,"")))&amp;IF(F6="Scenario1PBT6",'Deep retrofit'!$T$27,IF(F6="Scenario2PBT6",'Deep retrofit'!$U$27,IF(F6="Scenario3PBT6",'Deep retrofit'!$V$27,"")))&amp;IF(F6="Scenario1PBT7",'Deep retrofit'!$W$27,IF(F6="Scenario2PBT7",'Deep retrofit'!$X$27,IF(F6="Scenario3PBT7",'Deep retrofit'!$Y$27,"")))&amp;IF(F6="Scenario1PBT8",'Deep retrofit'!$Z$27,IF(F6="Scenario2PBT8",'Deep retrofit'!$AA$27,IF(F6="Scenario3PBT8",'Deep retrofit'!$AB$27,"")))&amp;IF(F6="Scenario1PBT9",'Deep retrofit'!$AC$27,IF(F6="Scenario2PBT9",'Deep retrofit'!$AD$27,IF(F6="Scenario3PBT9",'Deep retrofit'!$AE$27,"")))&amp;IF(F6="Scenario1PBT10",'Deep retrofit'!$AF$27,IF(F6="Scenario2PBT10",'Deep retrofit'!$AG$27,IF(F6="Scenario3PBT10",'Deep retrofit'!$AH$27,"")))&amp;IF(F6="Scenario1PBT11",'Deep retrofit'!$AI$27,IF(F6="Scenario2PBT11",'Deep retrofit'!$AJ$27,IF(F6="Scenario3PBT11",'Deep retrofit'!$AK$27,"")))&amp;IF(F6="Scenario1PBT12",'Deep retrofit'!$AL$27,IF(F6="Scenario2PBT12",'Deep retrofit'!$AM$27,IF(F6="Scenario3PBT12",'Deep retrofit'!$AN$27,"")))&amp;IF(F6="Scenario1PBT13",'Deep retrofit'!$AO$27,IF(F6="Scenario2PBT13",'Deep retrofit'!$AP$27,IF(F6="Scenario3PBT13",'Deep retrofit'!$AQ$27,"")))&amp;IF(F6="Scenario1PBT14",'Deep retrofit'!$AR$27,IF(F6="Scenario2PBT14",'Deep retrofit'!$AS$27,IF(F6="Scenario3PBT14",'Deep retrofit'!$AT$27,"")))&amp;IF(F6="Scenario1PBT15",'Deep retrofit'!$AU$27,IF(F6="Scenario2PBT15",'Deep retrofit'!$AV$27,IF(F6="Scenario3PBT15",'Deep retrofit'!$AW$27,"")))</f>
        <v/>
      </c>
      <c r="T6" s="203">
        <f>IFERROR(S6*C6,0)</f>
        <v>0</v>
      </c>
      <c r="U6" s="177" t="str">
        <f>IF(F6="Scenario1PBT1",'Deep retrofit'!$E$38,IF(F6="Scenario2PBT1",'Deep retrofit'!$F$38,IF(F6="Scenario3PBT1",'Deep retrofit'!$G$38,"")))&amp;IF(F6="Scenario1PBT2",'Deep retrofit'!$H$38,IF(F6="Scenario2PBT2",'Deep retrofit'!$I$38,IF(F6="Scenario3PBT2",'Deep retrofit'!$J$38,"")))&amp;IF(F6="Scenario1PBT3",'Deep retrofit'!$K$38,IF(F6="Scenario2PBT3",'Deep retrofit'!$L$38,IF(F6="Scenario3PBT3",'Deep retrofit'!$M$38,"")))&amp;IF(F6="Scenario1PBT4",'Deep retrofit'!$N$38,IF(F6="Scenario2PBT4",'Deep retrofit'!$O$38,IF(F6="Scenario3PBT4",'Deep retrofit'!$P$38,"")))&amp;IF(F6="Scenario1PBT5",'Deep retrofit'!$Q$38,IF(F6="Scenario2PBT5",'Deep retrofit'!$R$38,IF(F6="Scenario3PBT5",'Deep retrofit'!$S$38,"")))&amp;IF(F6="Scenario1PBT6",'Deep retrofit'!$T$38,IF(F6="Scenario2PBT6",'Deep retrofit'!$U$38,IF(F6="Scenario3PBT6",'Deep retrofit'!$V$38,"")))&amp;IF(F6="Scenario1PBT7",'Deep retrofit'!$W$38,IF(F6="Scenario2PBT7",'Deep retrofit'!$X$38,IF(F6="Scenario3PBT7",'Deep retrofit'!$Y$38,"")))&amp;IF(F6="Scenario1PBT8",'Deep retrofit'!$Z$38,IF(F6="Scenario2PBT8",'Deep retrofit'!$AA$38,IF(F6="Scenario3PBT8",'Deep retrofit'!$AB$38,"")))&amp;IF(F6="Scenario1PBT9",'Deep retrofit'!$AC$38,IF(F6="Scenario2PBT9",'Deep retrofit'!$AD$38,IF(F6="Scenario3PBT9",'Deep retrofit'!$AE$38,"")))&amp;IF(F6="Scenario1PBT10",'Deep retrofit'!$AF$38,IF(F6="Scenario2PBT10",'Deep retrofit'!$AG$38,IF(F6="Scenario3PBT10",'Deep retrofit'!$AH$38,"")))&amp;IF(F6="Scenario1PBT11",'Deep retrofit'!$AI$38,IF(F6="Scenario2PBT11",'Deep retrofit'!$AJ$38,IF(F6="Scenario3PBT11",'Deep retrofit'!$AK$38,"")))&amp;IF(F6="Scenario1PBT12",'Deep retrofit'!$AL$38,IF(F6="Scenario2PBT12",'Deep retrofit'!$AM$38,IF(F6="Scenario3PBT12",'Deep retrofit'!$AN$38,"")))&amp;IF(F6="Scenario1PBT13",'Deep retrofit'!$AO$38,IF(F6="Scenario2PBT13",'Deep retrofit'!$AP$38,IF(F6="Scenario3PBT13",'Deep retrofit'!$AQ$38,"")))&amp;IF(F6="Scenario1PBT14",'Deep retrofit'!$AR$38,IF(F6="Scenario2PBT14",'Deep retrofit'!$AS$38,IF(F6="Scenario3PBT14",'Deep retrofit'!$AT$38,"")))&amp;IF(F6="Scenario1PBT15",'Deep retrofit'!$AU$38,IF(F6="Scenario2PBT15",'Deep retrofit'!$AV$38,IF(F6="Scenario3PBT15",'Deep retrofit'!$AW$38,"")))</f>
        <v/>
      </c>
      <c r="V6" s="178">
        <f>IFERROR(U6*C6,0)</f>
        <v>0</v>
      </c>
      <c r="W6" s="178" t="str">
        <f>IF(F6="Scenario1PBT1",'Deep retrofit'!$E$40,IF(F6="Scenario2PBT1",'Deep retrofit'!$F$40,IF(F6="Scenario3PBT1",'Deep retrofit'!$G$40,"")))&amp;IF(F6="Scenario1PBT2",'Deep retrofit'!$H$40,IF(F6="Scenario2PBT2",'Deep retrofit'!$I$40,IF(F6="Scenario3PBT2",'Deep retrofit'!$J$40,"")))&amp;IF(F6="Scenario1PBT3",'Deep retrofit'!$K$40,IF(F6="Scenario2PBT3",'Deep retrofit'!$L$40,IF(F6="Scenario3PBT3",'Deep retrofit'!$M$40,"")))&amp;IF(F6="Scenario1PBT4",'Deep retrofit'!$N$40,IF(F6="Scenario2PBT4",'Deep retrofit'!$O$40,IF(F6="Scenario3PBT4",'Deep retrofit'!$P$40,"")))&amp;IF(F6="Scenario1PBT5",'Deep retrofit'!$Q$40,IF(F6="Scenario2PBT5",'Deep retrofit'!$R$40,IF(F6="Scenario3PBT5",'Deep retrofit'!$S$40,"")))&amp;IF(F6="Scenario1PBT6",'Deep retrofit'!$T$40,IF(F6="Scenario2PBT6",'Deep retrofit'!$U$40,IF(F6="Scenario3PBT6",'Deep retrofit'!$V$40,"")))&amp;IF(F6="Scenario1PBT7",'Deep retrofit'!$W$40,IF(F6="Scenario2PBT7",'Deep retrofit'!$X$40,IF(F6="Scenario3PBT7",'Deep retrofit'!$Y$40,"")))&amp;IF(F6="Scenario1PBT8",'Deep retrofit'!$Z$40,IF(F6="Scenario2PBT8",'Deep retrofit'!$AA$40,IF(F6="Scenario3PBT8",'Deep retrofit'!$AB$40,"")))&amp;IF(F6="Scenario1PBT9",'Deep retrofit'!$AC$40,IF(F6="Scenario2PBT9",'Deep retrofit'!$AD$40,IF(F6="Scenario3PBT9",'Deep retrofit'!$AE$40,"")))&amp;IF(F6="Scenario1PBT10",'Deep retrofit'!$AF$40,IF(F6="Scenario2PBT10",'Deep retrofit'!$AG$40,IF(F6="Scenario3PBT10",'Deep retrofit'!$AH$40,"")))&amp;IF(F6="Scenario1PBT11",'Deep retrofit'!$AI$40,IF(F6="Scenario2PBT11",'Deep retrofit'!$AJ$40,IF(F6="Scenario3PBT11",'Deep retrofit'!$AK$40,"")))&amp;IF(F6="Scenario1PBT12",'Deep retrofit'!$AL$40,IF(F6="Scenario2PBT12",'Deep retrofit'!$AM$40,IF(F6="Scenario3PBT12",'Deep retrofit'!$AN$40,"")))&amp;IF(F6="Scenario1PBT13",'Deep retrofit'!$AO$40,IF(F6="Scenario2PBT13",'Deep retrofit'!$AP$40,IF(F6="Scenario3PBT13",'Deep retrofit'!$AQ$40,"")))&amp;IF(F6="Scenario1PBT14",'Deep retrofit'!$AR$40,IF(F6="Scenario2PBT14",'Deep retrofit'!$AS$40,IF(F6="Scenario3PBT14",'Deep retrofit'!$AT$40,"")))&amp;IF(F6="Scenario1PBT15",'Deep retrofit'!$AU$40,IF(F6="Scenario2PBT15",'Deep retrofit'!$AV$40,IF(F6="Scenario3PBT15",'Deep retrofit'!$AW$40,"")))</f>
        <v/>
      </c>
      <c r="X6" s="178">
        <f>IFERROR(W6*C6,0)</f>
        <v>0</v>
      </c>
      <c r="Y6" s="178" t="str">
        <f>IF(F6="Scenario1PBT1",'Deep retrofit'!$E$42,IF(F6="Scenario2PBT1",'Deep retrofit'!$F$42,IF(F6="Scenario3PBT1",'Deep retrofit'!$G$42,"")))&amp;IF(F6="Scenario1PBT2",'Deep retrofit'!$H$42,IF(F6="Scenario2PBT2",'Deep retrofit'!$I$42,IF(F6="Scenario3PBT2",'Deep retrofit'!$J$42,"")))&amp;IF(F6="Scenario1PBT3",'Deep retrofit'!$K$42,IF(F6="Scenario2PBT3",'Deep retrofit'!$L$42,IF(F6="Scenario3PBT3",'Deep retrofit'!$M$42,"")))&amp;IF(F6="Scenario1PBT4",'Deep retrofit'!$N$42,IF(F6="Scenario2PBT4",'Deep retrofit'!$O$42,IF(F6="Scenario3PBT4",'Deep retrofit'!$P$42,"")))&amp;IF(F6="Scenario1PBT5",'Deep retrofit'!$Q$42,IF(F6="Scenario2PBT5",'Deep retrofit'!$R$42,IF(F6="Scenario3PBT5",'Deep retrofit'!$S$42,"")))&amp;IF(F6="Scenario1PBT6",'Deep retrofit'!$T$42,IF(F6="Scenario2PBT6",'Deep retrofit'!$U$42,IF(F6="Scenario3PBT6",'Deep retrofit'!$V$42,"")))&amp;IF(F6="Scenario1PBT7",'Deep retrofit'!$W$42,IF(F6="Scenario2PBT7",'Deep retrofit'!$X$42,IF(F6="Scenario3PBT7",'Deep retrofit'!$Y$42,"")))&amp;IF(F6="Scenario1PBT8",'Deep retrofit'!$Z$42,IF(F6="Scenario2PBT8",'Deep retrofit'!$AA$42,IF(F6="Scenario3PBT8",'Deep retrofit'!$AB$42,"")))&amp;IF(F6="Scenario1PBT9",'Deep retrofit'!$AC$42,IF(F6="Scenario2PBT9",'Deep retrofit'!$AD$42,IF(F6="Scenario3PBT9",'Deep retrofit'!$AE$42,"")))&amp;IF(F6="Scenario1PBT10",'Deep retrofit'!$AF$42,IF(F6="Scenario2PBT10",'Deep retrofit'!$AG$42,IF(F6="Scenario3PBT10",'Deep retrofit'!$AH$42,"")))&amp;IF(F6="Scenario1PBT11",'Deep retrofit'!$AI$42,IF(F6="Scenario2PBT11",'Deep retrofit'!$AJ$42,IF(F6="Scenario3PBT11",'Deep retrofit'!$AK$42,"")))&amp;IF(F6="Scenario1PBT12",'Deep retrofit'!$AL$42,IF(F6="Scenario2PBT12",'Deep retrofit'!$AM$42,IF(F6="Scenario3PBT12",'Deep retrofit'!$AN$42,"")))&amp;IF(F6="Scenario1PBT13",'Deep retrofit'!$AO$42,IF(F6="Scenario2PBT13",'Deep retrofit'!$AP$42,IF(F6="Scenario3PBT13",'Deep retrofit'!$AQ$42,"")))&amp;IF(F6="Scenario1PBT14",'Deep retrofit'!$AR$42,IF(F6="Scenario2PBT14",'Deep retrofit'!$AS$42,IF(F6="Scenario3PBT14",'Deep retrofit'!$AT$42,"")))&amp;IF(F6="Scenario1PBT15",'Deep retrofit'!$AU$42,IF(F6="Scenario2PBT15",'Deep retrofit'!$AV$42,IF(F6="Scenario3PBT15",'Deep retrofit'!$AW$42,"")))</f>
        <v/>
      </c>
      <c r="Z6" s="178">
        <f>IFERROR(Y6*C6,0)</f>
        <v>0</v>
      </c>
      <c r="AA6" s="269" t="str">
        <f>IF(F6="Scenario1PBT1",'Deep retrofit'!$E$101,IF(F6="Scenario2PBT1",'Deep retrofit'!$F$101,IF(F6="Scenario3PBT1",'Deep retrofit'!$G$101,"")))&amp;IF(F6="Scenario1PBT2",'Deep retrofit'!$H$101,IF(F6="Scenario2PBT2",'Deep retrofit'!$I$101,IF(F6="Scenario3PBT2",'Deep retrofit'!$J$101,"")))&amp;IF(F6="Scenario1PBT3",'Deep retrofit'!$K$101,IF(F6="Scenario2PBT3",'Deep retrofit'!$L$101,IF(F6="Scenario3PBT3",'Deep retrofit'!$M$101,"")))&amp;IF(F6="Scenario1PBT4",'Deep retrofit'!$N$101,IF(F6="Scenario2PBT4",'Deep retrofit'!$O$101,IF(F6="Scenario3PBT4",'Deep retrofit'!$P$101,"")))&amp;IF(F6="Scenario1PBT5",'Deep retrofit'!$Q$101,IF(F6="Scenario2PBT5",'Deep retrofit'!$R$101,IF(F6="Scenario3PBT5",'Deep retrofit'!$S$101,"")))&amp;IF(F6="Scenario1PBT6",'Deep retrofit'!$T$101,IF(F6="Scenario2PBT6",'Deep retrofit'!$U$101,IF(F6="Scenario3PBT6",'Deep retrofit'!$V$101,"")))&amp;IF(F6="Scenario1PBT7",'Deep retrofit'!$W$101,IF(F6="Scenario2PBT7",'Deep retrofit'!$X$101,IF(F6="Scenario3PBT7",'Deep retrofit'!$Y$101,"")))&amp;IF(F6="Scenario1PBT8",'Deep retrofit'!$Z$101,IF(F6="Scenario2PBT8",'Deep retrofit'!$AA$101,IF(F6="Scenario3PBT8",'Deep retrofit'!$AB$101,"")))&amp;IF(F6="Scenario1PBT9",'Deep retrofit'!$AC$101,IF(F6="Scenario2PBT9",'Deep retrofit'!$AD$101,IF(F6="Scenario3PBT9",'Deep retrofit'!$AE$101,"")))&amp;IF(F6="Scenario1PBT10",'Deep retrofit'!$AF$101,IF(F6="Scenario2PBT10",'Deep retrofit'!$AG$101,IF(F6="Scenario3PBT10",'Deep retrofit'!$AH$101,"")))&amp;IF(F6="Scenario1PBT11",'Deep retrofit'!$AI$101,IF(F6="Scenario2PBT11",'Deep retrofit'!$AJ$101,IF(F6="Scenario3PBT11",'Deep retrofit'!$AK$101,"")))&amp;IF(F6="Scenario1PBT12",'Deep retrofit'!$AL$101,IF(F6="Scenario2PBT12",'Deep retrofit'!$AM$101,IF(F6="Scenario3PBT12",'Deep retrofit'!$AN$101,"")))&amp;IF(F6="Scenario1PBT13",'Deep retrofit'!$AO$101,IF(F6="Scenario2PBT13",'Deep retrofit'!$AP$101,IF(F6="Scenario3PBT13",'Deep retrofit'!$AQ$101,"")))&amp;IF(F6="Scenario1PBT14",'Deep retrofit'!$AR$101,IF(F6="Scenario2PBT14",'Deep retrofit'!$AS$101,IF(F6="Scenario3PBT14",'Deep retrofit'!$AT$101,"")))&amp;IF(F6="Scenario1PBT15",'Deep retrofit'!$AU$101,IF(F6="Scenario2PBT15",'Deep retrofit'!$AV$101,IF(F6="Scenario3PBT15",'Deep retrofit'!$AW$101,"")))</f>
        <v/>
      </c>
      <c r="AB6" s="179">
        <f>IFERROR(C6*AA6,0)</f>
        <v>0</v>
      </c>
      <c r="AC6" s="204">
        <f>IFERROR('Projection_Base-case'!G6-G6,0)</f>
        <v>0</v>
      </c>
      <c r="AD6" s="178">
        <f t="shared" ref="AD6:AD37" si="0">AC6*C6</f>
        <v>0</v>
      </c>
      <c r="AE6" s="178">
        <f>IFERROR(100*AC6/'Projection_Base-case'!G6,0)</f>
        <v>0</v>
      </c>
      <c r="AF6" s="178">
        <f>IFERROR('Projection_Base-case'!I6-I6,0)</f>
        <v>0</v>
      </c>
      <c r="AG6" s="178">
        <f t="shared" ref="AG6:AG37" si="1">AF6*C6</f>
        <v>0</v>
      </c>
      <c r="AH6" s="178">
        <f>IFERROR(100*AF6/'Projection_Base-case'!I6,0)</f>
        <v>0</v>
      </c>
      <c r="AI6" s="178">
        <f>IFERROR('Projection_Base-case'!K6-K6,0)</f>
        <v>0</v>
      </c>
      <c r="AJ6" s="178">
        <f t="shared" ref="AJ6:AJ37" si="2">AI6*C6</f>
        <v>0</v>
      </c>
      <c r="AK6" s="178">
        <f>IFERROR(100*AI6/'Projection_Base-case'!K6,0)</f>
        <v>0</v>
      </c>
      <c r="AL6" s="178">
        <f>IFERROR(M6-'Projection_Base-case'!M6,0)</f>
        <v>0</v>
      </c>
      <c r="AM6" s="178">
        <f t="shared" ref="AM6:AM37" si="3">AL6*C6</f>
        <v>0</v>
      </c>
      <c r="AN6" s="179">
        <f>IFERROR(IF('Projection_Base-case'!N6&gt;0,100*AM6/'Projection_Base-case'!N6,100*AM6/N6),0)</f>
        <v>0</v>
      </c>
      <c r="AO6" s="177">
        <f>IFERROR('Projection_Base-case'!O6-O6,0)</f>
        <v>0</v>
      </c>
      <c r="AP6" s="178">
        <f t="shared" ref="AP6:AP37" si="4">AO6*C6</f>
        <v>0</v>
      </c>
      <c r="AQ6" s="178">
        <f>IFERROR(100*AO6/'Projection_Base-case'!O6,0)</f>
        <v>0</v>
      </c>
      <c r="AR6" s="178">
        <f>IFERROR('Projection_Base-case'!Q6-Q6,0)</f>
        <v>0</v>
      </c>
      <c r="AS6" s="178">
        <f t="shared" ref="AS6:AS37" si="5">AR6*C6</f>
        <v>0</v>
      </c>
      <c r="AT6" s="178">
        <f>IFERROR(100*AR6/'Projection_Base-case'!Q6,0)</f>
        <v>0</v>
      </c>
      <c r="AU6" s="178">
        <f>IFERROR('Projection_Base-case'!S6-S6,0)</f>
        <v>0</v>
      </c>
      <c r="AV6" s="178">
        <f t="shared" ref="AV6:AV37" si="6">AU6*C6</f>
        <v>0</v>
      </c>
      <c r="AW6" s="179">
        <f>IFERROR(100*AU6/'Projection_Base-case'!S6,0)</f>
        <v>0</v>
      </c>
      <c r="AX6" s="177">
        <f>IFERROR('Projection_Base-case'!U6-U6,0)</f>
        <v>0</v>
      </c>
      <c r="AY6" s="178">
        <f t="shared" ref="AY6:AY37" si="7">AX6*C6</f>
        <v>0</v>
      </c>
      <c r="AZ6" s="178">
        <f>IFERROR(100*AX6/'Projection_Base-case'!U6,0)</f>
        <v>0</v>
      </c>
      <c r="BA6" s="178">
        <f>IFERROR('Projection_Base-case'!W6-W6,0)</f>
        <v>0</v>
      </c>
      <c r="BB6" s="178">
        <f t="shared" ref="BB6:BB37" si="8">BA6*C6</f>
        <v>0</v>
      </c>
      <c r="BC6" s="178">
        <f>IFERROR(100*BA6/'Projection_Base-case'!W6,0)</f>
        <v>0</v>
      </c>
      <c r="BD6" s="178">
        <f>IFERROR('Projection_Base-case'!Y6-Y6,0)</f>
        <v>0</v>
      </c>
      <c r="BE6" s="178">
        <f t="shared" ref="BE6:BE37" si="9">BD6*C6</f>
        <v>0</v>
      </c>
      <c r="BF6" s="178">
        <f>IFERROR(100*BD6/'Projection_Base-case'!Y6,0)</f>
        <v>0</v>
      </c>
      <c r="BG6" s="178">
        <f>IFERROR(AB6/AY6,0)</f>
        <v>0</v>
      </c>
      <c r="BH6" s="179">
        <f>IFERROR(AB6/AD6,0)</f>
        <v>0</v>
      </c>
    </row>
    <row r="7" spans="1:60" ht="15" customHeight="1">
      <c r="A7" s="205">
        <v>2</v>
      </c>
      <c r="B7" s="178">
        <f>IF('Projection_Base-case'!B7&lt;&gt;"",'Projection_Base-case'!B7,0)</f>
        <v>0</v>
      </c>
      <c r="C7" s="178">
        <f>IF('Projection_Base-case'!C7&lt;&gt;"",'Projection_Base-case'!C7,0)</f>
        <v>0</v>
      </c>
      <c r="D7" s="178">
        <f>IF('Projection_Base-case'!D7&lt;&gt;"",'Projection_Base-case'!D7,0)</f>
        <v>0</v>
      </c>
      <c r="E7" s="107" t="str">
        <f>IF(AND('Résultats deep'!$AC$3="OUI",'Résultats deep'!E6&lt;&gt;""),'Résultats deep'!E6,IF(OR(D7="PBT1",D7="PBT2",D7="PBT3",D7="PBT4",D7="PBT5",D7="PBT6",D7="PBT7"),"Scenario1",""))</f>
        <v/>
      </c>
      <c r="F7" s="202" t="str">
        <f t="shared" ref="F7:F70" si="10">E7&amp;D7</f>
        <v>0</v>
      </c>
      <c r="G7" s="177" t="str">
        <f>IF(F7="Scenario1PBT1",'Deep retrofit'!$E$6,IF(F7="Scenario2PBT1",'Deep retrofit'!$F$6,IF(F7="Scenario3PBT1",'Deep retrofit'!$G$6,"")))&amp;IF(F7="Scenario1PBT2",'Deep retrofit'!$H$6,IF(F7="Scenario2PBT2",'Deep retrofit'!$I$6,IF(F7="Scenario3PBT2",'Deep retrofit'!$J$6,"")))&amp;IF(F7="Scenario1PBT3",'Deep retrofit'!$K$6,IF(F7="Scenario2PBT3",'Deep retrofit'!$L$6,IF(F7="Scenario3PBT3",'Deep retrofit'!$M$6,"")))&amp;IF(F7="Scenario1PBT4",'Deep retrofit'!$N$6,IF(F7="Scenario2PBT4",'Deep retrofit'!$O$6,IF(F7="Scenario3PBT4",'Deep retrofit'!$P$6,"")))&amp;IF(F7="Scenario1PBT5",'Deep retrofit'!$Q$6,IF(F7="Scenario2PBT5",'Deep retrofit'!$R$6,IF(F7="Scenario3PBT5",'Deep retrofit'!$S$6,"")))&amp;IF(F7="Scenario1PBT6",'Deep retrofit'!$T$6,IF(F7="Scenario2PBT6",'Deep retrofit'!$U$6,IF(F7="Scenario3PBT6",'Deep retrofit'!$V$6,"")))&amp;IF(F7="Scenario1PBT7",'Deep retrofit'!$W$6,IF(F7="Scenario2PBT7",'Deep retrofit'!$X$6,IF(F7="Scenario3PBT7",'Deep retrofit'!$Y$6,"")))&amp;IF(F7="Scenario1PBT8",'Deep retrofit'!$Z$6,IF(F7="Scenario2PBT8",'Deep retrofit'!$AA$6,IF(F7="Scenario3PBT8",'Deep retrofit'!$AB$6,"")))&amp;IF(F7="Scenario1PBT9",'Deep retrofit'!$AC$6,IF(F7="Scenario2PBT9",'Deep retrofit'!$AD$6,IF(F7="Scenario3PBT9",'Deep retrofit'!$AE$6,"")))&amp;IF(F7="Scenario1PBT10",'Deep retrofit'!$AF$6,IF(F7="Scenario2PBT10",'Deep retrofit'!$AG$6,IF(F7="Scenario3PBT10",'Deep retrofit'!$AH$6,"")))&amp;IF(F7="Scenario1PBT11",'Deep retrofit'!$AI$6,IF(F7="Scenario2PBT11",'Deep retrofit'!$AJ$6,IF(F7="Scenario3PBT11",'Deep retrofit'!$AK$6,"")))&amp;IF(F7="Scenario1PBT12",'Deep retrofit'!$AL$6,IF(F7="Scenario2PBT12",'Deep retrofit'!$AM$6,IF(F7="Scenario3PBT12",'Deep retrofit'!$AN$6,"")))&amp;IF(F7="Scenario1PBT13",'Deep retrofit'!$AO$6,IF(F7="Scenario2PBT13",'Deep retrofit'!$AP$6,IF(F7="Scenario3PBT13",'Deep retrofit'!$AQ$6,"")))&amp;IF(F7="Scenario1PBT14",'Deep retrofit'!$AR$6,IF(F7="Scenario2PBT14",'Deep retrofit'!$AS$6,IF(F7="Scenario3PBT14",'Deep retrofit'!$AT$6,"")))&amp;IF(F7="Scenario1PBT15",'Deep retrofit'!$AU$6,IF(F7="Scenario2PBT15",'Deep retrofit'!$AV$6,IF(F7="Scenario3PBT15",'Deep retrofit'!$AW$6,"")))</f>
        <v/>
      </c>
      <c r="H7" s="117">
        <f t="shared" ref="H7:H70" si="11">IFERROR(G7*C7,0)</f>
        <v>0</v>
      </c>
      <c r="I7" s="178" t="str">
        <f>IF(F7="Scenario1PBT1",'Deep retrofit'!$E$16,IF(F7="Scenario2PBT1",'Deep retrofit'!$F$16,IF(F7="Scenario3PBT1",'Deep retrofit'!$G$16,"")))&amp;IF(F7="Scenario1PBT2",'Deep retrofit'!$H$16,IF(F7="Scenario2PBT2",'Deep retrofit'!$I$16,IF(F7="Scenario3PBT2",'Deep retrofit'!$J$16,"")))&amp;IF(F7="Scenario1PBT3",'Deep retrofit'!$K$16,IF(F7="Scenario2PBT3",'Deep retrofit'!$L$16,IF(F7="Scenario3PBT3",'Deep retrofit'!$M$16,"")))&amp;IF(F7="Scenario1PBT4",'Deep retrofit'!$N$16,IF(F7="Scenario2PBT4",'Deep retrofit'!$O$16,IF(F7="Scenario3PBT4",'Deep retrofit'!$P$16,"")))&amp;IF(F7="Scenario1PBT5",'Deep retrofit'!$Q$16,IF(F7="Scenario2PBT5",'Deep retrofit'!$R$16,IF(F7="Scenario3PBT5",'Deep retrofit'!$S$16,"")))&amp;IF(F7="Scenario1PBT6",'Deep retrofit'!$T$16,IF(F7="Scenario2PBT6",'Deep retrofit'!$U$16,IF(F7="Scenario3PBT6",'Deep retrofit'!$V$16,"")))&amp;IF(F7="Scenario1PBT7",'Deep retrofit'!$W$16,IF(F7="Scenario2PBT7",'Deep retrofit'!$X$16,IF(F7="Scenario3PBT7",'Deep retrofit'!$Y$16,"")))&amp;IF(F7="Scenario1PBT8",'Deep retrofit'!$Z$16,IF(F7="Scenario2PBT8",'Deep retrofit'!$AA$16,IF(F7="Scenario3PBT8",'Deep retrofit'!$AB$16,"")))&amp;IF(F7="Scenario1PBT9",'Deep retrofit'!$AC$16,IF(F7="Scenario2PBT9",'Deep retrofit'!$AD$16,IF(F7="Scenario3PBT9",'Deep retrofit'!$AE$16,"")))&amp;IF(F7="Scenario1PBT10",'Deep retrofit'!$AF$16,IF(F7="Scenario2PBT10",'Deep retrofit'!$AG$16,IF(F7="Scenario3PBT10",'Deep retrofit'!$AH$16,"")))&amp;IF(F7="Scenario1PBT11",'Deep retrofit'!$AI$16,IF(F7="Scenario2PBT11",'Deep retrofit'!$AJ$16,IF(F7="Scenario3PBT11",'Deep retrofit'!$AK$16,"")))&amp;IF(F7="Scenario1PBT12",'Deep retrofit'!$AL$16,IF(F7="Scenario2PBT12",'Deep retrofit'!$AM$16,IF(F7="Scenario3PBT12",'Deep retrofit'!$AN$16,"")))&amp;IF(F7="Scenario1PBT13",'Deep retrofit'!$AO$16,IF(F7="Scenario2PBT13",'Deep retrofit'!$AP$16,IF(F7="Scenario3PBT13",'Deep retrofit'!$AQ$16,"")))&amp;IF(F7="Scenario1PBT14",'Deep retrofit'!$AR$16,IF(F7="Scenario2PBT14",'Deep retrofit'!$AS$16,IF(F7="Scenario3PBT14",'Deep retrofit'!$AT$16,"")))&amp;IF(F7="Scenario1PBT15",'Deep retrofit'!$AU$16,IF(F7="Scenario2PBT15",'Deep retrofit'!$AV$16,IF(F7="Scenario3PBT15",'Deep retrofit'!$AW$16,"")))</f>
        <v/>
      </c>
      <c r="J7" s="117">
        <f t="shared" ref="J7:J70" si="12">IFERROR(I7*C7,0)</f>
        <v>0</v>
      </c>
      <c r="K7" s="117" t="str">
        <f>IF(F7="Scenario1PBT1",'Deep retrofit'!$E$18,IF(F7="Scenario2PBT1",'Deep retrofit'!$F$18,IF(F7="Scenario3PBT1",'Deep retrofit'!$G$18,"")))&amp;IF(F7="Scenario1PBT2",'Deep retrofit'!$H$18,IF(F7="Scenario2PBT2",'Deep retrofit'!$I$18,IF(F7="Scenario3PBT2",'Deep retrofit'!$J$18,"")))&amp;IF(F7="Scenario1PBT3",'Deep retrofit'!$K$18,IF(F7="Scenario2PBT3",'Deep retrofit'!$L$18,IF(F7="Scenario3PBT3",'Deep retrofit'!$M$18,"")))&amp;IF(F7="Scenario1PBT4",'Deep retrofit'!$N$18,IF(F7="Scenario2PBT4",'Deep retrofit'!$O$18,IF(F7="Scenario3PBT4",'Deep retrofit'!$P$18,"")))&amp;IF(F7="Scenario1PBT5",'Deep retrofit'!$Q$18,IF(F7="Scenario2PBT5",'Deep retrofit'!$R$18,IF(F7="Scenario3PBT5",'Deep retrofit'!$S$18,"")))&amp;IF(F7="Scenario1PBT6",'Deep retrofit'!$T$18,IF(F7="Scenario2PBT6",'Deep retrofit'!$U$18,IF(F7="Scenario3PBT6",'Deep retrofit'!$V$18,"")))&amp;IF(F7="Scenario1PBT7",'Deep retrofit'!$W$18,IF(F7="Scenario2PBT7",'Deep retrofit'!$X$18,IF(F7="Scenario3PBT7",'Deep retrofit'!$Y$18,"")))&amp;IF(F7="Scenario1PBT8",'Deep retrofit'!$Z$18,IF(F7="Scenario2PBT8",'Deep retrofit'!$AA$18,IF(F7="Scenario3PBT8",'Deep retrofit'!$AB$18,"")))&amp;IF(F7="Scenario1PBT9",'Deep retrofit'!$AC$18,IF(F7="Scenario2PBT9",'Deep retrofit'!$AD$18,IF(F7="Scenario3PBT9",'Deep retrofit'!$AE$18,"")))&amp;IF(F7="Scenario1PBT10",'Deep retrofit'!$AF$18,IF(F7="Scenario2PBT10",'Deep retrofit'!$AG$18,IF(F7="Scenario3PBT10",'Deep retrofit'!$AH$18,"")))&amp;IF(F7="Scenario1PBT11",'Deep retrofit'!$AI$18,IF(F7="Scenario2PBT11",'Deep retrofit'!$AJ$18,IF(F7="Scenario3PBT11",'Deep retrofit'!$AK$18,"")))&amp;IF(F7="Scenario1PBT12",'Deep retrofit'!$AL$18,IF(F7="Scenario2PBT12",'Deep retrofit'!$AM$18,IF(F7="Scenario3PBT12",'Deep retrofit'!$AN$18,"")))&amp;IF(F7="Scenario1PBT13",'Deep retrofit'!$AO$18,IF(F7="Scenario2PBT13",'Deep retrofit'!$AP$18,IF(F7="Scenario3PBT13",'Deep retrofit'!$AQ$18,"")))&amp;IF(F7="Scenario1PBT14",'Deep retrofit'!$AR$18,IF(F7="Scenario2PBT14",'Deep retrofit'!$AS$18,IF(F7="Scenario3PBT14",'Deep retrofit'!$AT$18,"")))&amp;IF(F7="Scenario1PBT15",'Deep retrofit'!$AU$18,IF(F7="Scenario2PBT15",'Deep retrofit'!$AV$18,IF(F7="Scenario3PBT15",'Deep retrofit'!$AW$18,"")))</f>
        <v/>
      </c>
      <c r="L7" s="117">
        <f t="shared" ref="L7:L70" si="13">IFERROR(K7*C7,0)</f>
        <v>0</v>
      </c>
      <c r="M7" s="117" t="str">
        <f>IF(F7="Scenario1PBT1",'Deep retrofit'!$E$20,IF(F7="Scenario2PBT1",'Deep retrofit'!$F$20,IF(F7="Scenario3PBT1",'Deep retrofit'!$G$20,"")))&amp;IF(F7="Scenario1PBT2",'Deep retrofit'!$H$20,IF(F7="Scenario2PBT2",'Deep retrofit'!$I$20,IF(F7="Scenario3PBT2",'Deep retrofit'!$J$20,"")))&amp;IF(F7="Scenario1PBT3",'Deep retrofit'!$K$20,IF(F7="Scenario2PBT3",'Deep retrofit'!$L$20,IF(F7="Scenario3PBT3",'Deep retrofit'!$M$20,"")))&amp;IF(F7="Scenario1PBT4",'Deep retrofit'!$N$20,IF(F7="Scenario2PBT4",'Deep retrofit'!$O$20,IF(F7="Scenario3PBT4",'Deep retrofit'!$P$20,"")))&amp;IF(F7="Scenario1PBT5",'Deep retrofit'!$Q$20,IF(F7="Scenario2PBT5",'Deep retrofit'!$R$20,IF(F7="Scenario3PBT5",'Deep retrofit'!$S$20,"")))&amp;IF(F7="Scenario1PBT6",'Deep retrofit'!$T$20,IF(F7="Scenario2PBT6",'Deep retrofit'!$U$20,IF(F7="Scenario3PBT6",'Deep retrofit'!$V$20,"")))&amp;IF(F7="Scenario1PBT7",'Deep retrofit'!$W$20,IF(F7="Scenario2PBT7",'Deep retrofit'!$X$20,IF(F7="Scenario3PBT7",'Deep retrofit'!$Y$20,"")))&amp;IF(F7="Scenario1PBT8",'Deep retrofit'!$Z$20,IF(F7="Scenario2PBT8",'Deep retrofit'!$AA$20,IF(F7="Scenario3PBT8",'Deep retrofit'!$AB$20,"")))&amp;IF(F7="Scenario1PBT9",'Deep retrofit'!$AC$20,IF(F7="Scenario2PBT9",'Deep retrofit'!$AD$20,IF(F7="Scenario3PBT9",'Deep retrofit'!$AE$20,"")))&amp;IF(F7="Scenario1PBT10",'Deep retrofit'!$AF$20,IF(F7="Scenario2PBT10",'Deep retrofit'!$AG$20,IF(F7="Scenario3PBT10",'Deep retrofit'!$AH$20,"")))&amp;IF(F7="Scenario1PBT11",'Deep retrofit'!$AI$20,IF(F7="Scenario2PBT11",'Deep retrofit'!$AJ$20,IF(F7="Scenario3PBT11",'Deep retrofit'!$AK$20,"")))&amp;IF(F7="Scenario1PBT12",'Deep retrofit'!$AL$20,IF(F7="Scenario2PBT12",'Deep retrofit'!$AM$20,IF(F7="Scenario3PBT12",'Deep retrofit'!$AN$20,"")))&amp;IF(F7="Scenario1PBT13",'Deep retrofit'!$AO$20,IF(F7="Scenario2PBT13",'Deep retrofit'!$AP$20,IF(F7="Scenario3PBT13",'Deep retrofit'!$AQ$20,"")))&amp;IF(F7="Scenario1PBT14",'Deep retrofit'!$AR$20,IF(F7="Scenario2PBT14",'Deep retrofit'!$AS$20,IF(F7="Scenario3PBT14",'Deep retrofit'!$AT$20,"")))&amp;IF(F7="Scenario1PBT15",'Deep retrofit'!$AU$20,IF(F7="Scenario2PBT15",'Deep retrofit'!$AV$20,IF(F7="Scenario3PBT15",'Deep retrofit'!$AW$20,"")))</f>
        <v/>
      </c>
      <c r="N7" s="118">
        <f t="shared" ref="N7:N70" si="14">IFERROR(M7*C7,0)</f>
        <v>0</v>
      </c>
      <c r="O7" s="206" t="str">
        <f>IF(F7="Scenario1PBT1",'Deep retrofit'!$E$23,IF(F7="Scenario2PBT1",'Deep retrofit'!$F$23,IF(F7="Scenario3PBT1",'Deep retrofit'!$G$23,"")))&amp;IF(F7="Scenario1PBT2",'Deep retrofit'!$H$23,IF(F7="Scenario2PBT2",'Deep retrofit'!$I$23,IF(F7="Scenario3PBT2",'Deep retrofit'!$J$23,"")))&amp;IF(F7="Scenario1PBT3",'Deep retrofit'!$K$23,IF(F7="Scenario2PBT3",'Deep retrofit'!$L$23,IF(F7="Scenario3PBT3",'Deep retrofit'!$M$23,"")))&amp;IF(F7="Scenario1PBT4",'Deep retrofit'!$N$23,IF(F7="Scenario2PBT4",'Deep retrofit'!$O$23,IF(F7="Scenario3PBT4",'Deep retrofit'!$P$23,"")))&amp;IF(F7="Scenario1PBT5",'Deep retrofit'!$Q$23,IF(F7="Scenario2PBT5",'Deep retrofit'!$R$23,IF(F7="Scenario3PBT5",'Deep retrofit'!$S$23,"")))&amp;IF(F7="Scenario1PBT6",'Deep retrofit'!$T$23,IF(F7="Scenario2PBT6",'Deep retrofit'!$U$23,IF(F7="Scenario3PBT6",'Deep retrofit'!$V$23,"")))&amp;IF(F7="Scenario1PBT7",'Deep retrofit'!$W$23,IF(F7="Scenario2PBT7",'Deep retrofit'!$X$23,IF(F7="Scenario3PBT7",'Deep retrofit'!$Y$23,"")))&amp;IF(F7="Scenario1PBT8",'Deep retrofit'!$Z$23,IF(F7="Scenario2PBT8",'Deep retrofit'!$AA$23,IF(F7="Scenario3PBT8",'Deep retrofit'!$AB$23,"")))&amp;IF(F7="Scenario1PBT9",'Deep retrofit'!$AC$23,IF(F7="Scenario2PBT9",'Deep retrofit'!$AD$23,IF(F7="Scenario3PBT9",'Deep retrofit'!$AE$23,"")))&amp;IF(F7="Scenario1PBT10",'Deep retrofit'!$AF$23,IF(F7="Scenario2PBT10",'Deep retrofit'!$AG$23,IF(F7="Scenario3PBT10",'Deep retrofit'!$AH$23,"")))&amp;IF(F7="Scenario1PBT11",'Deep retrofit'!$AI$23,IF(F7="Scenario2PBT11",'Deep retrofit'!$AJ$23,IF(F7="Scenario3PBT11",'Deep retrofit'!$AK$23,"")))&amp;IF(F7="Scenario1PBT12",'Deep retrofit'!$AL$23,IF(F7="Scenario2PBT12",'Deep retrofit'!$AM$23,IF(F7="Scenario3PBT12",'Deep retrofit'!$AN$23,"")))&amp;IF(F7="Scenario1PBT13",'Deep retrofit'!$AO$23,IF(F7="Scenario2PBT13",'Deep retrofit'!$AP$23,IF(F7="Scenario3PBT13",'Deep retrofit'!$AQ$23,"")))&amp;IF(F7="Scenario1PBT14",'Deep retrofit'!$AR$23,IF(F7="Scenario2PBT14",'Deep retrofit'!$AS$23,IF(F7="Scenario3PBT14",'Deep retrofit'!$AT$23,"")))&amp;IF(F7="Scenario1PBT15",'Deep retrofit'!$AU$23,IF(F7="Scenario2PBT15",'Deep retrofit'!$AV$23,IF(F7="Scenario3PBT15",'Deep retrofit'!$AW$23,"")))</f>
        <v/>
      </c>
      <c r="P7" s="117">
        <f t="shared" ref="P7:P70" si="15">IFERROR(O7*C7,0)</f>
        <v>0</v>
      </c>
      <c r="Q7" s="117" t="str">
        <f>IF(F7="Scenario1PBT1",'Deep retrofit'!$E$25,IF(F7="Scenario2PBT1",'Deep retrofit'!$F$25,IF(F7="Scenario3PBT1",'Deep retrofit'!$G$25,"")))&amp;IF(F7="Scenario1PBT2",'Deep retrofit'!$H$25,IF(F7="Scenario2PBT2",'Deep retrofit'!$I$25,IF(F7="Scenario3PBT2",'Deep retrofit'!$J$25,"")))&amp;IF(F7="Scenario1PBT3",'Deep retrofit'!$K$25,IF(F7="Scenario2PBT3",'Deep retrofit'!$L$25,IF(F7="Scenario3PBT3",'Deep retrofit'!$M$25,"")))&amp;IF(F7="Scenario1PBT4",'Deep retrofit'!$N$25,IF(F7="Scenario2PBT4",'Deep retrofit'!$O$25,IF(F7="Scenario3PBT4",'Deep retrofit'!$P$25,"")))&amp;IF(F7="Scenario1PBT5",'Deep retrofit'!$Q$25,IF(F7="Scenario2PBT5",'Deep retrofit'!$R$25,IF(F7="Scenario3PBT5",'Deep retrofit'!$S$25,"")))&amp;IF(F7="Scenario1PBT6",'Deep retrofit'!$T$25,IF(F7="Scenario2PBT6",'Deep retrofit'!$U$25,IF(F7="Scenario3PBT6",'Deep retrofit'!$V$25,"")))&amp;IF(F7="Scenario1PBT7",'Deep retrofit'!$W$25,IF(F7="Scenario2PBT7",'Deep retrofit'!$X$25,IF(F7="Scenario3PBT7",'Deep retrofit'!$Y$25,"")))&amp;IF(F7="Scenario1PBT8",'Deep retrofit'!$Z$25,IF(F7="Scenario2PBT8",'Deep retrofit'!$AA$25,IF(F7="Scenario3PBT8",'Deep retrofit'!$AB$25,"")))&amp;IF(F7="Scenario1PBT9",'Deep retrofit'!$AC$25,IF(F7="Scenario2PBT9",'Deep retrofit'!$AD$25,IF(F7="Scenario3PBT9",'Deep retrofit'!$AE$25,"")))&amp;IF(F7="Scenario1PBT10",'Deep retrofit'!$AF$25,IF(F7="Scenario2PBT10",'Deep retrofit'!$AG$25,IF(F7="Scenario3PBT10",'Deep retrofit'!$AH$25,"")))&amp;IF(F7="Scenario1PBT11",'Deep retrofit'!$AI$25,IF(F7="Scenario2PBT11",'Deep retrofit'!$AJ$25,IF(F7="Scenario3PBT11",'Deep retrofit'!$AK$25,"")))&amp;IF(F7="Scenario1PBT12",'Deep retrofit'!$AL$25,IF(F7="Scenario2PBT12",'Deep retrofit'!$AM$25,IF(F7="Scenario3PBT12",'Deep retrofit'!$AN$25,"")))&amp;IF(F7="Scenario1PBT13",'Deep retrofit'!$AO$25,IF(F7="Scenario2PBT13",'Deep retrofit'!$AP$25,IF(F7="Scenario3PBT13",'Deep retrofit'!$AQ$25,"")))&amp;IF(F7="Scenario1PBT14",'Deep retrofit'!$AR$25,IF(F7="Scenario2PBT14",'Deep retrofit'!$AS$25,IF(F7="Scenario3PBT14",'Deep retrofit'!$AT$25,"")))&amp;IF(F7="Scenario1PBT15",'Deep retrofit'!$AU$25,IF(F7="Scenario2PBT15",'Deep retrofit'!$AV$25,IF(F7="Scenario3PBT15",'Deep retrofit'!$AW$25,"")))</f>
        <v/>
      </c>
      <c r="R7" s="117">
        <f t="shared" ref="R7:R70" si="16">IFERROR(Q7*C7,0)</f>
        <v>0</v>
      </c>
      <c r="S7" s="117" t="str">
        <f>IF(F7="Scenario1PBT1",'Deep retrofit'!$E$27,IF(F7="Scenario2PBT1",'Deep retrofit'!$F$27,IF(F7="Scenario3PBT1",'Deep retrofit'!$G$27,"")))&amp;IF(F7="Scenario1PBT2",'Deep retrofit'!$H$27,IF(F7="Scenario2PBT2",'Deep retrofit'!$I$27,IF(F7="Scenario3PBT2",'Deep retrofit'!$J$27,"")))&amp;IF(F7="Scenario1PBT3",'Deep retrofit'!$K$27,IF(F7="Scenario2PBT3",'Deep retrofit'!$L$27,IF(F7="Scenario3PBT3",'Deep retrofit'!$M$27,"")))&amp;IF(F7="Scenario1PBT4",'Deep retrofit'!$N$27,IF(F7="Scenario2PBT4",'Deep retrofit'!$O$27,IF(F7="Scenario3PBT4",'Deep retrofit'!$P$27,"")))&amp;IF(F7="Scenario1PBT5",'Deep retrofit'!$Q$27,IF(F7="Scenario2PBT5",'Deep retrofit'!$R$27,IF(F7="Scenario3PBT5",'Deep retrofit'!$S$27,"")))&amp;IF(F7="Scenario1PBT6",'Deep retrofit'!$T$27,IF(F7="Scenario2PBT6",'Deep retrofit'!$U$27,IF(F7="Scenario3PBT6",'Deep retrofit'!$V$27,"")))&amp;IF(F7="Scenario1PBT7",'Deep retrofit'!$W$27,IF(F7="Scenario2PBT7",'Deep retrofit'!$X$27,IF(F7="Scenario3PBT7",'Deep retrofit'!$Y$27,"")))&amp;IF(F7="Scenario1PBT8",'Deep retrofit'!$Z$27,IF(F7="Scenario2PBT8",'Deep retrofit'!$AA$27,IF(F7="Scenario3PBT8",'Deep retrofit'!$AB$27,"")))&amp;IF(F7="Scenario1PBT9",'Deep retrofit'!$AC$27,IF(F7="Scenario2PBT9",'Deep retrofit'!$AD$27,IF(F7="Scenario3PBT9",'Deep retrofit'!$AE$27,"")))&amp;IF(F7="Scenario1PBT10",'Deep retrofit'!$AF$27,IF(F7="Scenario2PBT10",'Deep retrofit'!$AG$27,IF(F7="Scenario3PBT10",'Deep retrofit'!$AH$27,"")))&amp;IF(F7="Scenario1PBT11",'Deep retrofit'!$AI$27,IF(F7="Scenario2PBT11",'Deep retrofit'!$AJ$27,IF(F7="Scenario3PBT11",'Deep retrofit'!$AK$27,"")))&amp;IF(F7="Scenario1PBT12",'Deep retrofit'!$AL$27,IF(F7="Scenario2PBT12",'Deep retrofit'!$AM$27,IF(F7="Scenario3PBT12",'Deep retrofit'!$AN$27,"")))&amp;IF(F7="Scenario1PBT13",'Deep retrofit'!$AO$27,IF(F7="Scenario2PBT13",'Deep retrofit'!$AP$27,IF(F7="Scenario3PBT13",'Deep retrofit'!$AQ$27,"")))&amp;IF(F7="Scenario1PBT14",'Deep retrofit'!$AR$27,IF(F7="Scenario2PBT14",'Deep retrofit'!$AS$27,IF(F7="Scenario3PBT14",'Deep retrofit'!$AT$27,"")))&amp;IF(F7="Scenario1PBT15",'Deep retrofit'!$AU$27,IF(F7="Scenario2PBT15",'Deep retrofit'!$AV$27,IF(F7="Scenario3PBT15",'Deep retrofit'!$AW$27,"")))</f>
        <v/>
      </c>
      <c r="T7" s="207">
        <f t="shared" ref="T7:T70" si="17">IFERROR(S7*C7,0)</f>
        <v>0</v>
      </c>
      <c r="U7" s="206" t="str">
        <f>IF(F7="Scenario1PBT1",'Deep retrofit'!$E$38,IF(F7="Scenario2PBT1",'Deep retrofit'!$F$38,IF(F7="Scenario3PBT1",'Deep retrofit'!$G$38,"")))&amp;IF(F7="Scenario1PBT2",'Deep retrofit'!$H$38,IF(F7="Scenario2PBT2",'Deep retrofit'!$I$38,IF(F7="Scenario3PBT2",'Deep retrofit'!$J$38,"")))&amp;IF(F7="Scenario1PBT3",'Deep retrofit'!$K$38,IF(F7="Scenario2PBT3",'Deep retrofit'!$L$38,IF(F7="Scenario3PBT3",'Deep retrofit'!$M$38,"")))&amp;IF(F7="Scenario1PBT4",'Deep retrofit'!$N$38,IF(F7="Scenario2PBT4",'Deep retrofit'!$O$38,IF(F7="Scenario3PBT4",'Deep retrofit'!$P$38,"")))&amp;IF(F7="Scenario1PBT5",'Deep retrofit'!$Q$38,IF(F7="Scenario2PBT5",'Deep retrofit'!$R$38,IF(F7="Scenario3PBT5",'Deep retrofit'!$S$38,"")))&amp;IF(F7="Scenario1PBT6",'Deep retrofit'!$T$38,IF(F7="Scenario2PBT6",'Deep retrofit'!$U$38,IF(F7="Scenario3PBT6",'Deep retrofit'!$V$38,"")))&amp;IF(F7="Scenario1PBT7",'Deep retrofit'!$W$38,IF(F7="Scenario2PBT7",'Deep retrofit'!$X$38,IF(F7="Scenario3PBT7",'Deep retrofit'!$Y$38,"")))&amp;IF(F7="Scenario1PBT8",'Deep retrofit'!$Z$38,IF(F7="Scenario2PBT8",'Deep retrofit'!$AA$38,IF(F7="Scenario3PBT8",'Deep retrofit'!$AB$38,"")))&amp;IF(F7="Scenario1PBT9",'Deep retrofit'!$AC$38,IF(F7="Scenario2PBT9",'Deep retrofit'!$AD$38,IF(F7="Scenario3PBT9",'Deep retrofit'!$AE$38,"")))&amp;IF(F7="Scenario1PBT10",'Deep retrofit'!$AF$38,IF(F7="Scenario2PBT10",'Deep retrofit'!$AG$38,IF(F7="Scenario3PBT10",'Deep retrofit'!$AH$38,"")))&amp;IF(F7="Scenario1PBT11",'Deep retrofit'!$AI$38,IF(F7="Scenario2PBT11",'Deep retrofit'!$AJ$38,IF(F7="Scenario3PBT11",'Deep retrofit'!$AK$38,"")))&amp;IF(F7="Scenario1PBT12",'Deep retrofit'!$AL$38,IF(F7="Scenario2PBT12",'Deep retrofit'!$AM$38,IF(F7="Scenario3PBT12",'Deep retrofit'!$AN$38,"")))&amp;IF(F7="Scenario1PBT13",'Deep retrofit'!$AO$38,IF(F7="Scenario2PBT13",'Deep retrofit'!$AP$38,IF(F7="Scenario3PBT13",'Deep retrofit'!$AQ$38,"")))&amp;IF(F7="Scenario1PBT14",'Deep retrofit'!$AR$38,IF(F7="Scenario2PBT14",'Deep retrofit'!$AS$38,IF(F7="Scenario3PBT14",'Deep retrofit'!$AT$38,"")))&amp;IF(F7="Scenario1PBT15",'Deep retrofit'!$AU$38,IF(F7="Scenario2PBT15",'Deep retrofit'!$AV$38,IF(F7="Scenario3PBT15",'Deep retrofit'!$AW$38,"")))</f>
        <v/>
      </c>
      <c r="V7" s="117">
        <f t="shared" ref="V7:V70" si="18">IFERROR(U7*C7,0)</f>
        <v>0</v>
      </c>
      <c r="W7" s="117" t="str">
        <f>IF(F7="Scenario1PBT1",'Deep retrofit'!$E$40,IF(F7="Scenario2PBT1",'Deep retrofit'!$F$40,IF(F7="Scenario3PBT1",'Deep retrofit'!$G$40,"")))&amp;IF(F7="Scenario1PBT2",'Deep retrofit'!$H$40,IF(F7="Scenario2PBT2",'Deep retrofit'!$I$40,IF(F7="Scenario3PBT2",'Deep retrofit'!$J$40,"")))&amp;IF(F7="Scenario1PBT3",'Deep retrofit'!$K$40,IF(F7="Scenario2PBT3",'Deep retrofit'!$L$40,IF(F7="Scenario3PBT3",'Deep retrofit'!$M$40,"")))&amp;IF(F7="Scenario1PBT4",'Deep retrofit'!$N$40,IF(F7="Scenario2PBT4",'Deep retrofit'!$O$40,IF(F7="Scenario3PBT4",'Deep retrofit'!$P$40,"")))&amp;IF(F7="Scenario1PBT5",'Deep retrofit'!$Q$40,IF(F7="Scenario2PBT5",'Deep retrofit'!$R$40,IF(F7="Scenario3PBT5",'Deep retrofit'!$S$40,"")))&amp;IF(F7="Scenario1PBT6",'Deep retrofit'!$T$40,IF(F7="Scenario2PBT6",'Deep retrofit'!$U$40,IF(F7="Scenario3PBT6",'Deep retrofit'!$V$40,"")))&amp;IF(F7="Scenario1PBT7",'Deep retrofit'!$W$40,IF(F7="Scenario2PBT7",'Deep retrofit'!$X$40,IF(F7="Scenario3PBT7",'Deep retrofit'!$Y$40,"")))&amp;IF(F7="Scenario1PBT8",'Deep retrofit'!$Z$40,IF(F7="Scenario2PBT8",'Deep retrofit'!$AA$40,IF(F7="Scenario3PBT8",'Deep retrofit'!$AB$40,"")))&amp;IF(F7="Scenario1PBT9",'Deep retrofit'!$AC$40,IF(F7="Scenario2PBT9",'Deep retrofit'!$AD$40,IF(F7="Scenario3PBT9",'Deep retrofit'!$AE$40,"")))&amp;IF(F7="Scenario1PBT10",'Deep retrofit'!$AF$40,IF(F7="Scenario2PBT10",'Deep retrofit'!$AG$40,IF(F7="Scenario3PBT10",'Deep retrofit'!$AH$40,"")))&amp;IF(F7="Scenario1PBT11",'Deep retrofit'!$AI$40,IF(F7="Scenario2PBT11",'Deep retrofit'!$AJ$40,IF(F7="Scenario3PBT11",'Deep retrofit'!$AK$40,"")))&amp;IF(F7="Scenario1PBT12",'Deep retrofit'!$AL$40,IF(F7="Scenario2PBT12",'Deep retrofit'!$AM$40,IF(F7="Scenario3PBT12",'Deep retrofit'!$AN$40,"")))&amp;IF(F7="Scenario1PBT13",'Deep retrofit'!$AO$40,IF(F7="Scenario2PBT13",'Deep retrofit'!$AP$40,IF(F7="Scenario3PBT13",'Deep retrofit'!$AQ$40,"")))&amp;IF(F7="Scenario1PBT14",'Deep retrofit'!$AR$40,IF(F7="Scenario2PBT14",'Deep retrofit'!$AS$40,IF(F7="Scenario3PBT14",'Deep retrofit'!$AT$40,"")))&amp;IF(F7="Scenario1PBT15",'Deep retrofit'!$AU$40,IF(F7="Scenario2PBT15",'Deep retrofit'!$AV$40,IF(F7="Scenario3PBT15",'Deep retrofit'!$AW$40,"")))</f>
        <v/>
      </c>
      <c r="X7" s="117">
        <f t="shared" ref="X7:X70" si="19">IFERROR(W7*C7,0)</f>
        <v>0</v>
      </c>
      <c r="Y7" s="117" t="str">
        <f>IF(F7="Scenario1PBT1",'Deep retrofit'!$E$42,IF(F7="Scenario2PBT1",'Deep retrofit'!$F$42,IF(F7="Scenario3PBT1",'Deep retrofit'!$G$42,"")))&amp;IF(F7="Scenario1PBT2",'Deep retrofit'!$H$42,IF(F7="Scenario2PBT2",'Deep retrofit'!$I$42,IF(F7="Scenario3PBT2",'Deep retrofit'!$J$42,"")))&amp;IF(F7="Scenario1PBT3",'Deep retrofit'!$K$42,IF(F7="Scenario2PBT3",'Deep retrofit'!$L$42,IF(F7="Scenario3PBT3",'Deep retrofit'!$M$42,"")))&amp;IF(F7="Scenario1PBT4",'Deep retrofit'!$N$42,IF(F7="Scenario2PBT4",'Deep retrofit'!$O$42,IF(F7="Scenario3PBT4",'Deep retrofit'!$P$42,"")))&amp;IF(F7="Scenario1PBT5",'Deep retrofit'!$Q$42,IF(F7="Scenario2PBT5",'Deep retrofit'!$R$42,IF(F7="Scenario3PBT5",'Deep retrofit'!$S$42,"")))&amp;IF(F7="Scenario1PBT6",'Deep retrofit'!$T$42,IF(F7="Scenario2PBT6",'Deep retrofit'!$U$42,IF(F7="Scenario3PBT6",'Deep retrofit'!$V$42,"")))&amp;IF(F7="Scenario1PBT7",'Deep retrofit'!$W$42,IF(F7="Scenario2PBT7",'Deep retrofit'!$X$42,IF(F7="Scenario3PBT7",'Deep retrofit'!$Y$42,"")))&amp;IF(F7="Scenario1PBT8",'Deep retrofit'!$Z$42,IF(F7="Scenario2PBT8",'Deep retrofit'!$AA$42,IF(F7="Scenario3PBT8",'Deep retrofit'!$AB$42,"")))&amp;IF(F7="Scenario1PBT9",'Deep retrofit'!$AC$42,IF(F7="Scenario2PBT9",'Deep retrofit'!$AD$42,IF(F7="Scenario3PBT9",'Deep retrofit'!$AE$42,"")))&amp;IF(F7="Scenario1PBT10",'Deep retrofit'!$AF$42,IF(F7="Scenario2PBT10",'Deep retrofit'!$AG$42,IF(F7="Scenario3PBT10",'Deep retrofit'!$AH$42,"")))&amp;IF(F7="Scenario1PBT11",'Deep retrofit'!$AI$42,IF(F7="Scenario2PBT11",'Deep retrofit'!$AJ$42,IF(F7="Scenario3PBT11",'Deep retrofit'!$AK$42,"")))&amp;IF(F7="Scenario1PBT12",'Deep retrofit'!$AL$42,IF(F7="Scenario2PBT12",'Deep retrofit'!$AM$42,IF(F7="Scenario3PBT12",'Deep retrofit'!$AN$42,"")))&amp;IF(F7="Scenario1PBT13",'Deep retrofit'!$AO$42,IF(F7="Scenario2PBT13",'Deep retrofit'!$AP$42,IF(F7="Scenario3PBT13",'Deep retrofit'!$AQ$42,"")))&amp;IF(F7="Scenario1PBT14",'Deep retrofit'!$AR$42,IF(F7="Scenario2PBT14",'Deep retrofit'!$AS$42,IF(F7="Scenario3PBT14",'Deep retrofit'!$AT$42,"")))&amp;IF(F7="Scenario1PBT15",'Deep retrofit'!$AU$42,IF(F7="Scenario2PBT15",'Deep retrofit'!$AV$42,IF(F7="Scenario3PBT15",'Deep retrofit'!$AW$42,"")))</f>
        <v/>
      </c>
      <c r="Z7" s="117">
        <f t="shared" ref="Z7:Z70" si="20">IFERROR(Y7*C7,0)</f>
        <v>0</v>
      </c>
      <c r="AA7" s="269" t="str">
        <f>IF(F7="Scenario1PBT1",'Deep retrofit'!$E$101,IF(F7="Scenario2PBT1",'Deep retrofit'!$F$101,IF(F7="Scenario3PBT1",'Deep retrofit'!$G$101,"")))&amp;IF(F7="Scenario1PBT2",'Deep retrofit'!$H$101,IF(F7="Scenario2PBT2",'Deep retrofit'!$I$101,IF(F7="Scenario3PBT2",'Deep retrofit'!$J$101,"")))&amp;IF(F7="Scenario1PBT3",'Deep retrofit'!$K$101,IF(F7="Scenario2PBT3",'Deep retrofit'!$L$101,IF(F7="Scenario3PBT3",'Deep retrofit'!$M$101,"")))&amp;IF(F7="Scenario1PBT4",'Deep retrofit'!$N$101,IF(F7="Scenario2PBT4",'Deep retrofit'!$O$101,IF(F7="Scenario3PBT4",'Deep retrofit'!$P$101,"")))&amp;IF(F7="Scenario1PBT5",'Deep retrofit'!$Q$101,IF(F7="Scenario2PBT5",'Deep retrofit'!$R$101,IF(F7="Scenario3PBT5",'Deep retrofit'!$S$101,"")))&amp;IF(F7="Scenario1PBT6",'Deep retrofit'!$T$101,IF(F7="Scenario2PBT6",'Deep retrofit'!$U$101,IF(F7="Scenario3PBT6",'Deep retrofit'!$V$101,"")))&amp;IF(F7="Scenario1PBT7",'Deep retrofit'!$W$101,IF(F7="Scenario2PBT7",'Deep retrofit'!$X$101,IF(F7="Scenario3PBT7",'Deep retrofit'!$Y$101,"")))&amp;IF(F7="Scenario1PBT8",'Deep retrofit'!$Z$101,IF(F7="Scenario2PBT8",'Deep retrofit'!$AA$101,IF(F7="Scenario3PBT8",'Deep retrofit'!$AB$101,"")))&amp;IF(F7="Scenario1PBT9",'Deep retrofit'!$AC$101,IF(F7="Scenario2PBT9",'Deep retrofit'!$AD$101,IF(F7="Scenario3PBT9",'Deep retrofit'!$AE$101,"")))&amp;IF(F7="Scenario1PBT10",'Deep retrofit'!$AF$101,IF(F7="Scenario2PBT10",'Deep retrofit'!$AG$101,IF(F7="Scenario3PBT10",'Deep retrofit'!$AH$101,"")))&amp;IF(F7="Scenario1PBT11",'Deep retrofit'!$AI$101,IF(F7="Scenario2PBT11",'Deep retrofit'!$AJ$101,IF(F7="Scenario3PBT11",'Deep retrofit'!$AK$101,"")))&amp;IF(F7="Scenario1PBT12",'Deep retrofit'!$AL$101,IF(F7="Scenario2PBT12",'Deep retrofit'!$AM$101,IF(F7="Scenario3PBT12",'Deep retrofit'!$AN$101,"")))&amp;IF(F7="Scenario1PBT13",'Deep retrofit'!$AO$101,IF(F7="Scenario2PBT13",'Deep retrofit'!$AP$101,IF(F7="Scenario3PBT13",'Deep retrofit'!$AQ$101,"")))&amp;IF(F7="Scenario1PBT14",'Deep retrofit'!$AR$101,IF(F7="Scenario2PBT14",'Deep retrofit'!$AS$101,IF(F7="Scenario3PBT14",'Deep retrofit'!$AT$101,"")))&amp;IF(F7="Scenario1PBT15",'Deep retrofit'!$AU$101,IF(F7="Scenario2PBT15",'Deep retrofit'!$AV$101,IF(F7="Scenario3PBT15",'Deep retrofit'!$AW$101,"")))</f>
        <v/>
      </c>
      <c r="AB7" s="179">
        <f t="shared" ref="AB7:AB70" si="21">IFERROR(C7*AA7,0)</f>
        <v>0</v>
      </c>
      <c r="AC7" s="208">
        <f>IFERROR('Projection_Base-case'!G7-G7,0)</f>
        <v>0</v>
      </c>
      <c r="AD7" s="117">
        <f t="shared" si="0"/>
        <v>0</v>
      </c>
      <c r="AE7" s="117">
        <f>IFERROR(100*AC7/'Projection_Base-case'!G7,0)</f>
        <v>0</v>
      </c>
      <c r="AF7" s="117">
        <f>IFERROR('Projection_Base-case'!I7-I7,0)</f>
        <v>0</v>
      </c>
      <c r="AG7" s="117">
        <f t="shared" si="1"/>
        <v>0</v>
      </c>
      <c r="AH7" s="117">
        <f>IFERROR(100*AF7/'Projection_Base-case'!I7,0)</f>
        <v>0</v>
      </c>
      <c r="AI7" s="117">
        <f>IFERROR('Projection_Base-case'!K7-K7,0)</f>
        <v>0</v>
      </c>
      <c r="AJ7" s="117">
        <f t="shared" si="2"/>
        <v>0</v>
      </c>
      <c r="AK7" s="117">
        <f>IFERROR(100*AI7/'Projection_Base-case'!K7,0)</f>
        <v>0</v>
      </c>
      <c r="AL7" s="117">
        <f>IFERROR(M7-'Projection_Base-case'!M7,0)</f>
        <v>0</v>
      </c>
      <c r="AM7" s="117">
        <f t="shared" si="3"/>
        <v>0</v>
      </c>
      <c r="AN7" s="179">
        <f>IFERROR(IF('Projection_Base-case'!N7&gt;0,100*AM7/'Projection_Base-case'!N7,100*AM7/N7),0)</f>
        <v>0</v>
      </c>
      <c r="AO7" s="206">
        <f>IFERROR('Projection_Base-case'!O7-O7,0)</f>
        <v>0</v>
      </c>
      <c r="AP7" s="117">
        <f t="shared" si="4"/>
        <v>0</v>
      </c>
      <c r="AQ7" s="117">
        <f>IFERROR(100*AO7/'Projection_Base-case'!O7,0)</f>
        <v>0</v>
      </c>
      <c r="AR7" s="117">
        <f>IFERROR('Projection_Base-case'!Q7-Q7,0)</f>
        <v>0</v>
      </c>
      <c r="AS7" s="117">
        <f t="shared" si="5"/>
        <v>0</v>
      </c>
      <c r="AT7" s="117">
        <f>IFERROR(100*AR7/'Projection_Base-case'!Q7,0)</f>
        <v>0</v>
      </c>
      <c r="AU7" s="117">
        <f>IFERROR('Projection_Base-case'!S7-S7,0)</f>
        <v>0</v>
      </c>
      <c r="AV7" s="117">
        <f t="shared" si="6"/>
        <v>0</v>
      </c>
      <c r="AW7" s="118">
        <f>IFERROR(100*AU7/'Projection_Base-case'!S7,0)</f>
        <v>0</v>
      </c>
      <c r="AX7" s="206">
        <f>IFERROR('Projection_Base-case'!U7-U7,0)</f>
        <v>0</v>
      </c>
      <c r="AY7" s="117">
        <f t="shared" si="7"/>
        <v>0</v>
      </c>
      <c r="AZ7" s="117">
        <f>IFERROR(100*AX7/'Projection_Base-case'!U7,0)</f>
        <v>0</v>
      </c>
      <c r="BA7" s="117">
        <f>IFERROR('Projection_Base-case'!W7-W7,0)</f>
        <v>0</v>
      </c>
      <c r="BB7" s="117">
        <f t="shared" si="8"/>
        <v>0</v>
      </c>
      <c r="BC7" s="117">
        <f>IFERROR(100*BA7/'Projection_Base-case'!W7,0)</f>
        <v>0</v>
      </c>
      <c r="BD7" s="117">
        <f>IFERROR('Projection_Base-case'!Y7-Y7,0)</f>
        <v>0</v>
      </c>
      <c r="BE7" s="117">
        <f t="shared" si="9"/>
        <v>0</v>
      </c>
      <c r="BF7" s="117">
        <f>IFERROR(100*BD7/'Projection_Base-case'!Y7,0)</f>
        <v>0</v>
      </c>
      <c r="BG7" s="178">
        <f t="shared" ref="BG7:BG70" si="22">IFERROR(AB7/AY7,0)</f>
        <v>0</v>
      </c>
      <c r="BH7" s="179">
        <f t="shared" ref="BH7:BH70" si="23">IFERROR(AB7/AD7,0)</f>
        <v>0</v>
      </c>
    </row>
    <row r="8" spans="1:60">
      <c r="A8" s="205">
        <v>3</v>
      </c>
      <c r="B8" s="178">
        <f>IF('Projection_Base-case'!B8&lt;&gt;"",'Projection_Base-case'!B8,0)</f>
        <v>0</v>
      </c>
      <c r="C8" s="178">
        <f>IF('Projection_Base-case'!C8&lt;&gt;"",'Projection_Base-case'!C8,0)</f>
        <v>0</v>
      </c>
      <c r="D8" s="178">
        <f>IF('Projection_Base-case'!D8&lt;&gt;"",'Projection_Base-case'!D8,0)</f>
        <v>0</v>
      </c>
      <c r="E8" s="107" t="str">
        <f>IF(AND('Résultats deep'!$AC$3="OUI",'Résultats deep'!E7&lt;&gt;""),'Résultats deep'!E7,IF(OR(D8="PBT1",D8="PBT2",D8="PBT3",D8="PBT4",D8="PBT5",D8="PBT6",D8="PBT7"),"Scenario1",""))</f>
        <v/>
      </c>
      <c r="F8" s="202" t="str">
        <f t="shared" si="10"/>
        <v>0</v>
      </c>
      <c r="G8" s="177" t="str">
        <f>IF(F8="Scenario1PBT1",'Deep retrofit'!$E$6,IF(F8="Scenario2PBT1",'Deep retrofit'!$F$6,IF(F8="Scenario3PBT1",'Deep retrofit'!$G$6,"")))&amp;IF(F8="Scenario1PBT2",'Deep retrofit'!$H$6,IF(F8="Scenario2PBT2",'Deep retrofit'!$I$6,IF(F8="Scenario3PBT2",'Deep retrofit'!$J$6,"")))&amp;IF(F8="Scenario1PBT3",'Deep retrofit'!$K$6,IF(F8="Scenario2PBT3",'Deep retrofit'!$L$6,IF(F8="Scenario3PBT3",'Deep retrofit'!$M$6,"")))&amp;IF(F8="Scenario1PBT4",'Deep retrofit'!$N$6,IF(F8="Scenario2PBT4",'Deep retrofit'!$O$6,IF(F8="Scenario3PBT4",'Deep retrofit'!$P$6,"")))&amp;IF(F8="Scenario1PBT5",'Deep retrofit'!$Q$6,IF(F8="Scenario2PBT5",'Deep retrofit'!$R$6,IF(F8="Scenario3PBT5",'Deep retrofit'!$S$6,"")))&amp;IF(F8="Scenario1PBT6",'Deep retrofit'!$T$6,IF(F8="Scenario2PBT6",'Deep retrofit'!$U$6,IF(F8="Scenario3PBT6",'Deep retrofit'!$V$6,"")))&amp;IF(F8="Scenario1PBT7",'Deep retrofit'!$W$6,IF(F8="Scenario2PBT7",'Deep retrofit'!$X$6,IF(F8="Scenario3PBT7",'Deep retrofit'!$Y$6,"")))&amp;IF(F8="Scenario1PBT8",'Deep retrofit'!$Z$6,IF(F8="Scenario2PBT8",'Deep retrofit'!$AA$6,IF(F8="Scenario3PBT8",'Deep retrofit'!$AB$6,"")))&amp;IF(F8="Scenario1PBT9",'Deep retrofit'!$AC$6,IF(F8="Scenario2PBT9",'Deep retrofit'!$AD$6,IF(F8="Scenario3PBT9",'Deep retrofit'!$AE$6,"")))&amp;IF(F8="Scenario1PBT10",'Deep retrofit'!$AF$6,IF(F8="Scenario2PBT10",'Deep retrofit'!$AG$6,IF(F8="Scenario3PBT10",'Deep retrofit'!$AH$6,"")))&amp;IF(F8="Scenario1PBT11",'Deep retrofit'!$AI$6,IF(F8="Scenario2PBT11",'Deep retrofit'!$AJ$6,IF(F8="Scenario3PBT11",'Deep retrofit'!$AK$6,"")))&amp;IF(F8="Scenario1PBT12",'Deep retrofit'!$AL$6,IF(F8="Scenario2PBT12",'Deep retrofit'!$AM$6,IF(F8="Scenario3PBT12",'Deep retrofit'!$AN$6,"")))&amp;IF(F8="Scenario1PBT13",'Deep retrofit'!$AO$6,IF(F8="Scenario2PBT13",'Deep retrofit'!$AP$6,IF(F8="Scenario3PBT13",'Deep retrofit'!$AQ$6,"")))&amp;IF(F8="Scenario1PBT14",'Deep retrofit'!$AR$6,IF(F8="Scenario2PBT14",'Deep retrofit'!$AS$6,IF(F8="Scenario3PBT14",'Deep retrofit'!$AT$6,"")))&amp;IF(F8="Scenario1PBT15",'Deep retrofit'!$AU$6,IF(F8="Scenario2PBT15",'Deep retrofit'!$AV$6,IF(F8="Scenario3PBT15",'Deep retrofit'!$AW$6,"")))</f>
        <v/>
      </c>
      <c r="H8" s="117">
        <f t="shared" si="11"/>
        <v>0</v>
      </c>
      <c r="I8" s="178" t="str">
        <f>IF(F8="Scenario1PBT1",'Deep retrofit'!$E$16,IF(F8="Scenario2PBT1",'Deep retrofit'!$F$16,IF(F8="Scenario3PBT1",'Deep retrofit'!$G$16,"")))&amp;IF(F8="Scenario1PBT2",'Deep retrofit'!$H$16,IF(F8="Scenario2PBT2",'Deep retrofit'!$I$16,IF(F8="Scenario3PBT2",'Deep retrofit'!$J$16,"")))&amp;IF(F8="Scenario1PBT3",'Deep retrofit'!$K$16,IF(F8="Scenario2PBT3",'Deep retrofit'!$L$16,IF(F8="Scenario3PBT3",'Deep retrofit'!$M$16,"")))&amp;IF(F8="Scenario1PBT4",'Deep retrofit'!$N$16,IF(F8="Scenario2PBT4",'Deep retrofit'!$O$16,IF(F8="Scenario3PBT4",'Deep retrofit'!$P$16,"")))&amp;IF(F8="Scenario1PBT5",'Deep retrofit'!$Q$16,IF(F8="Scenario2PBT5",'Deep retrofit'!$R$16,IF(F8="Scenario3PBT5",'Deep retrofit'!$S$16,"")))&amp;IF(F8="Scenario1PBT6",'Deep retrofit'!$T$16,IF(F8="Scenario2PBT6",'Deep retrofit'!$U$16,IF(F8="Scenario3PBT6",'Deep retrofit'!$V$16,"")))&amp;IF(F8="Scenario1PBT7",'Deep retrofit'!$W$16,IF(F8="Scenario2PBT7",'Deep retrofit'!$X$16,IF(F8="Scenario3PBT7",'Deep retrofit'!$Y$16,"")))&amp;IF(F8="Scenario1PBT8",'Deep retrofit'!$Z$16,IF(F8="Scenario2PBT8",'Deep retrofit'!$AA$16,IF(F8="Scenario3PBT8",'Deep retrofit'!$AB$16,"")))&amp;IF(F8="Scenario1PBT9",'Deep retrofit'!$AC$16,IF(F8="Scenario2PBT9",'Deep retrofit'!$AD$16,IF(F8="Scenario3PBT9",'Deep retrofit'!$AE$16,"")))&amp;IF(F8="Scenario1PBT10",'Deep retrofit'!$AF$16,IF(F8="Scenario2PBT10",'Deep retrofit'!$AG$16,IF(F8="Scenario3PBT10",'Deep retrofit'!$AH$16,"")))&amp;IF(F8="Scenario1PBT11",'Deep retrofit'!$AI$16,IF(F8="Scenario2PBT11",'Deep retrofit'!$AJ$16,IF(F8="Scenario3PBT11",'Deep retrofit'!$AK$16,"")))&amp;IF(F8="Scenario1PBT12",'Deep retrofit'!$AL$16,IF(F8="Scenario2PBT12",'Deep retrofit'!$AM$16,IF(F8="Scenario3PBT12",'Deep retrofit'!$AN$16,"")))&amp;IF(F8="Scenario1PBT13",'Deep retrofit'!$AO$16,IF(F8="Scenario2PBT13",'Deep retrofit'!$AP$16,IF(F8="Scenario3PBT13",'Deep retrofit'!$AQ$16,"")))&amp;IF(F8="Scenario1PBT14",'Deep retrofit'!$AR$16,IF(F8="Scenario2PBT14",'Deep retrofit'!$AS$16,IF(F8="Scenario3PBT14",'Deep retrofit'!$AT$16,"")))&amp;IF(F8="Scenario1PBT15",'Deep retrofit'!$AU$16,IF(F8="Scenario2PBT15",'Deep retrofit'!$AV$16,IF(F8="Scenario3PBT15",'Deep retrofit'!$AW$16,"")))</f>
        <v/>
      </c>
      <c r="J8" s="117">
        <f t="shared" si="12"/>
        <v>0</v>
      </c>
      <c r="K8" s="117" t="str">
        <f>IF(F8="Scenario1PBT1",'Deep retrofit'!$E$18,IF(F8="Scenario2PBT1",'Deep retrofit'!$F$18,IF(F8="Scenario3PBT1",'Deep retrofit'!$G$18,"")))&amp;IF(F8="Scenario1PBT2",'Deep retrofit'!$H$18,IF(F8="Scenario2PBT2",'Deep retrofit'!$I$18,IF(F8="Scenario3PBT2",'Deep retrofit'!$J$18,"")))&amp;IF(F8="Scenario1PBT3",'Deep retrofit'!$K$18,IF(F8="Scenario2PBT3",'Deep retrofit'!$L$18,IF(F8="Scenario3PBT3",'Deep retrofit'!$M$18,"")))&amp;IF(F8="Scenario1PBT4",'Deep retrofit'!$N$18,IF(F8="Scenario2PBT4",'Deep retrofit'!$O$18,IF(F8="Scenario3PBT4",'Deep retrofit'!$P$18,"")))&amp;IF(F8="Scenario1PBT5",'Deep retrofit'!$Q$18,IF(F8="Scenario2PBT5",'Deep retrofit'!$R$18,IF(F8="Scenario3PBT5",'Deep retrofit'!$S$18,"")))&amp;IF(F8="Scenario1PBT6",'Deep retrofit'!$T$18,IF(F8="Scenario2PBT6",'Deep retrofit'!$U$18,IF(F8="Scenario3PBT6",'Deep retrofit'!$V$18,"")))&amp;IF(F8="Scenario1PBT7",'Deep retrofit'!$W$18,IF(F8="Scenario2PBT7",'Deep retrofit'!$X$18,IF(F8="Scenario3PBT7",'Deep retrofit'!$Y$18,"")))&amp;IF(F8="Scenario1PBT8",'Deep retrofit'!$Z$18,IF(F8="Scenario2PBT8",'Deep retrofit'!$AA$18,IF(F8="Scenario3PBT8",'Deep retrofit'!$AB$18,"")))&amp;IF(F8="Scenario1PBT9",'Deep retrofit'!$AC$18,IF(F8="Scenario2PBT9",'Deep retrofit'!$AD$18,IF(F8="Scenario3PBT9",'Deep retrofit'!$AE$18,"")))&amp;IF(F8="Scenario1PBT10",'Deep retrofit'!$AF$18,IF(F8="Scenario2PBT10",'Deep retrofit'!$AG$18,IF(F8="Scenario3PBT10",'Deep retrofit'!$AH$18,"")))&amp;IF(F8="Scenario1PBT11",'Deep retrofit'!$AI$18,IF(F8="Scenario2PBT11",'Deep retrofit'!$AJ$18,IF(F8="Scenario3PBT11",'Deep retrofit'!$AK$18,"")))&amp;IF(F8="Scenario1PBT12",'Deep retrofit'!$AL$18,IF(F8="Scenario2PBT12",'Deep retrofit'!$AM$18,IF(F8="Scenario3PBT12",'Deep retrofit'!$AN$18,"")))&amp;IF(F8="Scenario1PBT13",'Deep retrofit'!$AO$18,IF(F8="Scenario2PBT13",'Deep retrofit'!$AP$18,IF(F8="Scenario3PBT13",'Deep retrofit'!$AQ$18,"")))&amp;IF(F8="Scenario1PBT14",'Deep retrofit'!$AR$18,IF(F8="Scenario2PBT14",'Deep retrofit'!$AS$18,IF(F8="Scenario3PBT14",'Deep retrofit'!$AT$18,"")))&amp;IF(F8="Scenario1PBT15",'Deep retrofit'!$AU$18,IF(F8="Scenario2PBT15",'Deep retrofit'!$AV$18,IF(F8="Scenario3PBT15",'Deep retrofit'!$AW$18,"")))</f>
        <v/>
      </c>
      <c r="L8" s="117">
        <f t="shared" si="13"/>
        <v>0</v>
      </c>
      <c r="M8" s="117" t="str">
        <f>IF(F8="Scenario1PBT1",'Deep retrofit'!$E$20,IF(F8="Scenario2PBT1",'Deep retrofit'!$F$20,IF(F8="Scenario3PBT1",'Deep retrofit'!$G$20,"")))&amp;IF(F8="Scenario1PBT2",'Deep retrofit'!$H$20,IF(F8="Scenario2PBT2",'Deep retrofit'!$I$20,IF(F8="Scenario3PBT2",'Deep retrofit'!$J$20,"")))&amp;IF(F8="Scenario1PBT3",'Deep retrofit'!$K$20,IF(F8="Scenario2PBT3",'Deep retrofit'!$L$20,IF(F8="Scenario3PBT3",'Deep retrofit'!$M$20,"")))&amp;IF(F8="Scenario1PBT4",'Deep retrofit'!$N$20,IF(F8="Scenario2PBT4",'Deep retrofit'!$O$20,IF(F8="Scenario3PBT4",'Deep retrofit'!$P$20,"")))&amp;IF(F8="Scenario1PBT5",'Deep retrofit'!$Q$20,IF(F8="Scenario2PBT5",'Deep retrofit'!$R$20,IF(F8="Scenario3PBT5",'Deep retrofit'!$S$20,"")))&amp;IF(F8="Scenario1PBT6",'Deep retrofit'!$T$20,IF(F8="Scenario2PBT6",'Deep retrofit'!$U$20,IF(F8="Scenario3PBT6",'Deep retrofit'!$V$20,"")))&amp;IF(F8="Scenario1PBT7",'Deep retrofit'!$W$20,IF(F8="Scenario2PBT7",'Deep retrofit'!$X$20,IF(F8="Scenario3PBT7",'Deep retrofit'!$Y$20,"")))&amp;IF(F8="Scenario1PBT8",'Deep retrofit'!$Z$20,IF(F8="Scenario2PBT8",'Deep retrofit'!$AA$20,IF(F8="Scenario3PBT8",'Deep retrofit'!$AB$20,"")))&amp;IF(F8="Scenario1PBT9",'Deep retrofit'!$AC$20,IF(F8="Scenario2PBT9",'Deep retrofit'!$AD$20,IF(F8="Scenario3PBT9",'Deep retrofit'!$AE$20,"")))&amp;IF(F8="Scenario1PBT10",'Deep retrofit'!$AF$20,IF(F8="Scenario2PBT10",'Deep retrofit'!$AG$20,IF(F8="Scenario3PBT10",'Deep retrofit'!$AH$20,"")))&amp;IF(F8="Scenario1PBT11",'Deep retrofit'!$AI$20,IF(F8="Scenario2PBT11",'Deep retrofit'!$AJ$20,IF(F8="Scenario3PBT11",'Deep retrofit'!$AK$20,"")))&amp;IF(F8="Scenario1PBT12",'Deep retrofit'!$AL$20,IF(F8="Scenario2PBT12",'Deep retrofit'!$AM$20,IF(F8="Scenario3PBT12",'Deep retrofit'!$AN$20,"")))&amp;IF(F8="Scenario1PBT13",'Deep retrofit'!$AO$20,IF(F8="Scenario2PBT13",'Deep retrofit'!$AP$20,IF(F8="Scenario3PBT13",'Deep retrofit'!$AQ$20,"")))&amp;IF(F8="Scenario1PBT14",'Deep retrofit'!$AR$20,IF(F8="Scenario2PBT14",'Deep retrofit'!$AS$20,IF(F8="Scenario3PBT14",'Deep retrofit'!$AT$20,"")))&amp;IF(F8="Scenario1PBT15",'Deep retrofit'!$AU$20,IF(F8="Scenario2PBT15",'Deep retrofit'!$AV$20,IF(F8="Scenario3PBT15",'Deep retrofit'!$AW$20,"")))</f>
        <v/>
      </c>
      <c r="N8" s="118">
        <f t="shared" si="14"/>
        <v>0</v>
      </c>
      <c r="O8" s="206" t="str">
        <f>IF(F8="Scenario1PBT1",'Deep retrofit'!$E$23,IF(F8="Scenario2PBT1",'Deep retrofit'!$F$23,IF(F8="Scenario3PBT1",'Deep retrofit'!$G$23,"")))&amp;IF(F8="Scenario1PBT2",'Deep retrofit'!$H$23,IF(F8="Scenario2PBT2",'Deep retrofit'!$I$23,IF(F8="Scenario3PBT2",'Deep retrofit'!$J$23,"")))&amp;IF(F8="Scenario1PBT3",'Deep retrofit'!$K$23,IF(F8="Scenario2PBT3",'Deep retrofit'!$L$23,IF(F8="Scenario3PBT3",'Deep retrofit'!$M$23,"")))&amp;IF(F8="Scenario1PBT4",'Deep retrofit'!$N$23,IF(F8="Scenario2PBT4",'Deep retrofit'!$O$23,IF(F8="Scenario3PBT4",'Deep retrofit'!$P$23,"")))&amp;IF(F8="Scenario1PBT5",'Deep retrofit'!$Q$23,IF(F8="Scenario2PBT5",'Deep retrofit'!$R$23,IF(F8="Scenario3PBT5",'Deep retrofit'!$S$23,"")))&amp;IF(F8="Scenario1PBT6",'Deep retrofit'!$T$23,IF(F8="Scenario2PBT6",'Deep retrofit'!$U$23,IF(F8="Scenario3PBT6",'Deep retrofit'!$V$23,"")))&amp;IF(F8="Scenario1PBT7",'Deep retrofit'!$W$23,IF(F8="Scenario2PBT7",'Deep retrofit'!$X$23,IF(F8="Scenario3PBT7",'Deep retrofit'!$Y$23,"")))&amp;IF(F8="Scenario1PBT8",'Deep retrofit'!$Z$23,IF(F8="Scenario2PBT8",'Deep retrofit'!$AA$23,IF(F8="Scenario3PBT8",'Deep retrofit'!$AB$23,"")))&amp;IF(F8="Scenario1PBT9",'Deep retrofit'!$AC$23,IF(F8="Scenario2PBT9",'Deep retrofit'!$AD$23,IF(F8="Scenario3PBT9",'Deep retrofit'!$AE$23,"")))&amp;IF(F8="Scenario1PBT10",'Deep retrofit'!$AF$23,IF(F8="Scenario2PBT10",'Deep retrofit'!$AG$23,IF(F8="Scenario3PBT10",'Deep retrofit'!$AH$23,"")))&amp;IF(F8="Scenario1PBT11",'Deep retrofit'!$AI$23,IF(F8="Scenario2PBT11",'Deep retrofit'!$AJ$23,IF(F8="Scenario3PBT11",'Deep retrofit'!$AK$23,"")))&amp;IF(F8="Scenario1PBT12",'Deep retrofit'!$AL$23,IF(F8="Scenario2PBT12",'Deep retrofit'!$AM$23,IF(F8="Scenario3PBT12",'Deep retrofit'!$AN$23,"")))&amp;IF(F8="Scenario1PBT13",'Deep retrofit'!$AO$23,IF(F8="Scenario2PBT13",'Deep retrofit'!$AP$23,IF(F8="Scenario3PBT13",'Deep retrofit'!$AQ$23,"")))&amp;IF(F8="Scenario1PBT14",'Deep retrofit'!$AR$23,IF(F8="Scenario2PBT14",'Deep retrofit'!$AS$23,IF(F8="Scenario3PBT14",'Deep retrofit'!$AT$23,"")))&amp;IF(F8="Scenario1PBT15",'Deep retrofit'!$AU$23,IF(F8="Scenario2PBT15",'Deep retrofit'!$AV$23,IF(F8="Scenario3PBT15",'Deep retrofit'!$AW$23,"")))</f>
        <v/>
      </c>
      <c r="P8" s="117">
        <f t="shared" si="15"/>
        <v>0</v>
      </c>
      <c r="Q8" s="117" t="str">
        <f>IF(F8="Scenario1PBT1",'Deep retrofit'!$E$25,IF(F8="Scenario2PBT1",'Deep retrofit'!$F$25,IF(F8="Scenario3PBT1",'Deep retrofit'!$G$25,"")))&amp;IF(F8="Scenario1PBT2",'Deep retrofit'!$H$25,IF(F8="Scenario2PBT2",'Deep retrofit'!$I$25,IF(F8="Scenario3PBT2",'Deep retrofit'!$J$25,"")))&amp;IF(F8="Scenario1PBT3",'Deep retrofit'!$K$25,IF(F8="Scenario2PBT3",'Deep retrofit'!$L$25,IF(F8="Scenario3PBT3",'Deep retrofit'!$M$25,"")))&amp;IF(F8="Scenario1PBT4",'Deep retrofit'!$N$25,IF(F8="Scenario2PBT4",'Deep retrofit'!$O$25,IF(F8="Scenario3PBT4",'Deep retrofit'!$P$25,"")))&amp;IF(F8="Scenario1PBT5",'Deep retrofit'!$Q$25,IF(F8="Scenario2PBT5",'Deep retrofit'!$R$25,IF(F8="Scenario3PBT5",'Deep retrofit'!$S$25,"")))&amp;IF(F8="Scenario1PBT6",'Deep retrofit'!$T$25,IF(F8="Scenario2PBT6",'Deep retrofit'!$U$25,IF(F8="Scenario3PBT6",'Deep retrofit'!$V$25,"")))&amp;IF(F8="Scenario1PBT7",'Deep retrofit'!$W$25,IF(F8="Scenario2PBT7",'Deep retrofit'!$X$25,IF(F8="Scenario3PBT7",'Deep retrofit'!$Y$25,"")))&amp;IF(F8="Scenario1PBT8",'Deep retrofit'!$Z$25,IF(F8="Scenario2PBT8",'Deep retrofit'!$AA$25,IF(F8="Scenario3PBT8",'Deep retrofit'!$AB$25,"")))&amp;IF(F8="Scenario1PBT9",'Deep retrofit'!$AC$25,IF(F8="Scenario2PBT9",'Deep retrofit'!$AD$25,IF(F8="Scenario3PBT9",'Deep retrofit'!$AE$25,"")))&amp;IF(F8="Scenario1PBT10",'Deep retrofit'!$AF$25,IF(F8="Scenario2PBT10",'Deep retrofit'!$AG$25,IF(F8="Scenario3PBT10",'Deep retrofit'!$AH$25,"")))&amp;IF(F8="Scenario1PBT11",'Deep retrofit'!$AI$25,IF(F8="Scenario2PBT11",'Deep retrofit'!$AJ$25,IF(F8="Scenario3PBT11",'Deep retrofit'!$AK$25,"")))&amp;IF(F8="Scenario1PBT12",'Deep retrofit'!$AL$25,IF(F8="Scenario2PBT12",'Deep retrofit'!$AM$25,IF(F8="Scenario3PBT12",'Deep retrofit'!$AN$25,"")))&amp;IF(F8="Scenario1PBT13",'Deep retrofit'!$AO$25,IF(F8="Scenario2PBT13",'Deep retrofit'!$AP$25,IF(F8="Scenario3PBT13",'Deep retrofit'!$AQ$25,"")))&amp;IF(F8="Scenario1PBT14",'Deep retrofit'!$AR$25,IF(F8="Scenario2PBT14",'Deep retrofit'!$AS$25,IF(F8="Scenario3PBT14",'Deep retrofit'!$AT$25,"")))&amp;IF(F8="Scenario1PBT15",'Deep retrofit'!$AU$25,IF(F8="Scenario2PBT15",'Deep retrofit'!$AV$25,IF(F8="Scenario3PBT15",'Deep retrofit'!$AW$25,"")))</f>
        <v/>
      </c>
      <c r="R8" s="117">
        <f t="shared" si="16"/>
        <v>0</v>
      </c>
      <c r="S8" s="117" t="str">
        <f>IF(F8="Scenario1PBT1",'Deep retrofit'!$E$27,IF(F8="Scenario2PBT1",'Deep retrofit'!$F$27,IF(F8="Scenario3PBT1",'Deep retrofit'!$G$27,"")))&amp;IF(F8="Scenario1PBT2",'Deep retrofit'!$H$27,IF(F8="Scenario2PBT2",'Deep retrofit'!$I$27,IF(F8="Scenario3PBT2",'Deep retrofit'!$J$27,"")))&amp;IF(F8="Scenario1PBT3",'Deep retrofit'!$K$27,IF(F8="Scenario2PBT3",'Deep retrofit'!$L$27,IF(F8="Scenario3PBT3",'Deep retrofit'!$M$27,"")))&amp;IF(F8="Scenario1PBT4",'Deep retrofit'!$N$27,IF(F8="Scenario2PBT4",'Deep retrofit'!$O$27,IF(F8="Scenario3PBT4",'Deep retrofit'!$P$27,"")))&amp;IF(F8="Scenario1PBT5",'Deep retrofit'!$Q$27,IF(F8="Scenario2PBT5",'Deep retrofit'!$R$27,IF(F8="Scenario3PBT5",'Deep retrofit'!$S$27,"")))&amp;IF(F8="Scenario1PBT6",'Deep retrofit'!$T$27,IF(F8="Scenario2PBT6",'Deep retrofit'!$U$27,IF(F8="Scenario3PBT6",'Deep retrofit'!$V$27,"")))&amp;IF(F8="Scenario1PBT7",'Deep retrofit'!$W$27,IF(F8="Scenario2PBT7",'Deep retrofit'!$X$27,IF(F8="Scenario3PBT7",'Deep retrofit'!$Y$27,"")))&amp;IF(F8="Scenario1PBT8",'Deep retrofit'!$Z$27,IF(F8="Scenario2PBT8",'Deep retrofit'!$AA$27,IF(F8="Scenario3PBT8",'Deep retrofit'!$AB$27,"")))&amp;IF(F8="Scenario1PBT9",'Deep retrofit'!$AC$27,IF(F8="Scenario2PBT9",'Deep retrofit'!$AD$27,IF(F8="Scenario3PBT9",'Deep retrofit'!$AE$27,"")))&amp;IF(F8="Scenario1PBT10",'Deep retrofit'!$AF$27,IF(F8="Scenario2PBT10",'Deep retrofit'!$AG$27,IF(F8="Scenario3PBT10",'Deep retrofit'!$AH$27,"")))&amp;IF(F8="Scenario1PBT11",'Deep retrofit'!$AI$27,IF(F8="Scenario2PBT11",'Deep retrofit'!$AJ$27,IF(F8="Scenario3PBT11",'Deep retrofit'!$AK$27,"")))&amp;IF(F8="Scenario1PBT12",'Deep retrofit'!$AL$27,IF(F8="Scenario2PBT12",'Deep retrofit'!$AM$27,IF(F8="Scenario3PBT12",'Deep retrofit'!$AN$27,"")))&amp;IF(F8="Scenario1PBT13",'Deep retrofit'!$AO$27,IF(F8="Scenario2PBT13",'Deep retrofit'!$AP$27,IF(F8="Scenario3PBT13",'Deep retrofit'!$AQ$27,"")))&amp;IF(F8="Scenario1PBT14",'Deep retrofit'!$AR$27,IF(F8="Scenario2PBT14",'Deep retrofit'!$AS$27,IF(F8="Scenario3PBT14",'Deep retrofit'!$AT$27,"")))&amp;IF(F8="Scenario1PBT15",'Deep retrofit'!$AU$27,IF(F8="Scenario2PBT15",'Deep retrofit'!$AV$27,IF(F8="Scenario3PBT15",'Deep retrofit'!$AW$27,"")))</f>
        <v/>
      </c>
      <c r="T8" s="207">
        <f t="shared" si="17"/>
        <v>0</v>
      </c>
      <c r="U8" s="206" t="str">
        <f>IF(F8="Scenario1PBT1",'Deep retrofit'!$E$38,IF(F8="Scenario2PBT1",'Deep retrofit'!$F$38,IF(F8="Scenario3PBT1",'Deep retrofit'!$G$38,"")))&amp;IF(F8="Scenario1PBT2",'Deep retrofit'!$H$38,IF(F8="Scenario2PBT2",'Deep retrofit'!$I$38,IF(F8="Scenario3PBT2",'Deep retrofit'!$J$38,"")))&amp;IF(F8="Scenario1PBT3",'Deep retrofit'!$K$38,IF(F8="Scenario2PBT3",'Deep retrofit'!$L$38,IF(F8="Scenario3PBT3",'Deep retrofit'!$M$38,"")))&amp;IF(F8="Scenario1PBT4",'Deep retrofit'!$N$38,IF(F8="Scenario2PBT4",'Deep retrofit'!$O$38,IF(F8="Scenario3PBT4",'Deep retrofit'!$P$38,"")))&amp;IF(F8="Scenario1PBT5",'Deep retrofit'!$Q$38,IF(F8="Scenario2PBT5",'Deep retrofit'!$R$38,IF(F8="Scenario3PBT5",'Deep retrofit'!$S$38,"")))&amp;IF(F8="Scenario1PBT6",'Deep retrofit'!$T$38,IF(F8="Scenario2PBT6",'Deep retrofit'!$U$38,IF(F8="Scenario3PBT6",'Deep retrofit'!$V$38,"")))&amp;IF(F8="Scenario1PBT7",'Deep retrofit'!$W$38,IF(F8="Scenario2PBT7",'Deep retrofit'!$X$38,IF(F8="Scenario3PBT7",'Deep retrofit'!$Y$38,"")))&amp;IF(F8="Scenario1PBT8",'Deep retrofit'!$Z$38,IF(F8="Scenario2PBT8",'Deep retrofit'!$AA$38,IF(F8="Scenario3PBT8",'Deep retrofit'!$AB$38,"")))&amp;IF(F8="Scenario1PBT9",'Deep retrofit'!$AC$38,IF(F8="Scenario2PBT9",'Deep retrofit'!$AD$38,IF(F8="Scenario3PBT9",'Deep retrofit'!$AE$38,"")))&amp;IF(F8="Scenario1PBT10",'Deep retrofit'!$AF$38,IF(F8="Scenario2PBT10",'Deep retrofit'!$AG$38,IF(F8="Scenario3PBT10",'Deep retrofit'!$AH$38,"")))&amp;IF(F8="Scenario1PBT11",'Deep retrofit'!$AI$38,IF(F8="Scenario2PBT11",'Deep retrofit'!$AJ$38,IF(F8="Scenario3PBT11",'Deep retrofit'!$AK$38,"")))&amp;IF(F8="Scenario1PBT12",'Deep retrofit'!$AL$38,IF(F8="Scenario2PBT12",'Deep retrofit'!$AM$38,IF(F8="Scenario3PBT12",'Deep retrofit'!$AN$38,"")))&amp;IF(F8="Scenario1PBT13",'Deep retrofit'!$AO$38,IF(F8="Scenario2PBT13",'Deep retrofit'!$AP$38,IF(F8="Scenario3PBT13",'Deep retrofit'!$AQ$38,"")))&amp;IF(F8="Scenario1PBT14",'Deep retrofit'!$AR$38,IF(F8="Scenario2PBT14",'Deep retrofit'!$AS$38,IF(F8="Scenario3PBT14",'Deep retrofit'!$AT$38,"")))&amp;IF(F8="Scenario1PBT15",'Deep retrofit'!$AU$38,IF(F8="Scenario2PBT15",'Deep retrofit'!$AV$38,IF(F8="Scenario3PBT15",'Deep retrofit'!$AW$38,"")))</f>
        <v/>
      </c>
      <c r="V8" s="117">
        <f t="shared" si="18"/>
        <v>0</v>
      </c>
      <c r="W8" s="117" t="str">
        <f>IF(F8="Scenario1PBT1",'Deep retrofit'!$E$40,IF(F8="Scenario2PBT1",'Deep retrofit'!$F$40,IF(F8="Scenario3PBT1",'Deep retrofit'!$G$40,"")))&amp;IF(F8="Scenario1PBT2",'Deep retrofit'!$H$40,IF(F8="Scenario2PBT2",'Deep retrofit'!$I$40,IF(F8="Scenario3PBT2",'Deep retrofit'!$J$40,"")))&amp;IF(F8="Scenario1PBT3",'Deep retrofit'!$K$40,IF(F8="Scenario2PBT3",'Deep retrofit'!$L$40,IF(F8="Scenario3PBT3",'Deep retrofit'!$M$40,"")))&amp;IF(F8="Scenario1PBT4",'Deep retrofit'!$N$40,IF(F8="Scenario2PBT4",'Deep retrofit'!$O$40,IF(F8="Scenario3PBT4",'Deep retrofit'!$P$40,"")))&amp;IF(F8="Scenario1PBT5",'Deep retrofit'!$Q$40,IF(F8="Scenario2PBT5",'Deep retrofit'!$R$40,IF(F8="Scenario3PBT5",'Deep retrofit'!$S$40,"")))&amp;IF(F8="Scenario1PBT6",'Deep retrofit'!$T$40,IF(F8="Scenario2PBT6",'Deep retrofit'!$U$40,IF(F8="Scenario3PBT6",'Deep retrofit'!$V$40,"")))&amp;IF(F8="Scenario1PBT7",'Deep retrofit'!$W$40,IF(F8="Scenario2PBT7",'Deep retrofit'!$X$40,IF(F8="Scenario3PBT7",'Deep retrofit'!$Y$40,"")))&amp;IF(F8="Scenario1PBT8",'Deep retrofit'!$Z$40,IF(F8="Scenario2PBT8",'Deep retrofit'!$AA$40,IF(F8="Scenario3PBT8",'Deep retrofit'!$AB$40,"")))&amp;IF(F8="Scenario1PBT9",'Deep retrofit'!$AC$40,IF(F8="Scenario2PBT9",'Deep retrofit'!$AD$40,IF(F8="Scenario3PBT9",'Deep retrofit'!$AE$40,"")))&amp;IF(F8="Scenario1PBT10",'Deep retrofit'!$AF$40,IF(F8="Scenario2PBT10",'Deep retrofit'!$AG$40,IF(F8="Scenario3PBT10",'Deep retrofit'!$AH$40,"")))&amp;IF(F8="Scenario1PBT11",'Deep retrofit'!$AI$40,IF(F8="Scenario2PBT11",'Deep retrofit'!$AJ$40,IF(F8="Scenario3PBT11",'Deep retrofit'!$AK$40,"")))&amp;IF(F8="Scenario1PBT12",'Deep retrofit'!$AL$40,IF(F8="Scenario2PBT12",'Deep retrofit'!$AM$40,IF(F8="Scenario3PBT12",'Deep retrofit'!$AN$40,"")))&amp;IF(F8="Scenario1PBT13",'Deep retrofit'!$AO$40,IF(F8="Scenario2PBT13",'Deep retrofit'!$AP$40,IF(F8="Scenario3PBT13",'Deep retrofit'!$AQ$40,"")))&amp;IF(F8="Scenario1PBT14",'Deep retrofit'!$AR$40,IF(F8="Scenario2PBT14",'Deep retrofit'!$AS$40,IF(F8="Scenario3PBT14",'Deep retrofit'!$AT$40,"")))&amp;IF(F8="Scenario1PBT15",'Deep retrofit'!$AU$40,IF(F8="Scenario2PBT15",'Deep retrofit'!$AV$40,IF(F8="Scenario3PBT15",'Deep retrofit'!$AW$40,"")))</f>
        <v/>
      </c>
      <c r="X8" s="117">
        <f t="shared" si="19"/>
        <v>0</v>
      </c>
      <c r="Y8" s="117" t="str">
        <f>IF(F8="Scenario1PBT1",'Deep retrofit'!$E$42,IF(F8="Scenario2PBT1",'Deep retrofit'!$F$42,IF(F8="Scenario3PBT1",'Deep retrofit'!$G$42,"")))&amp;IF(F8="Scenario1PBT2",'Deep retrofit'!$H$42,IF(F8="Scenario2PBT2",'Deep retrofit'!$I$42,IF(F8="Scenario3PBT2",'Deep retrofit'!$J$42,"")))&amp;IF(F8="Scenario1PBT3",'Deep retrofit'!$K$42,IF(F8="Scenario2PBT3",'Deep retrofit'!$L$42,IF(F8="Scenario3PBT3",'Deep retrofit'!$M$42,"")))&amp;IF(F8="Scenario1PBT4",'Deep retrofit'!$N$42,IF(F8="Scenario2PBT4",'Deep retrofit'!$O$42,IF(F8="Scenario3PBT4",'Deep retrofit'!$P$42,"")))&amp;IF(F8="Scenario1PBT5",'Deep retrofit'!$Q$42,IF(F8="Scenario2PBT5",'Deep retrofit'!$R$42,IF(F8="Scenario3PBT5",'Deep retrofit'!$S$42,"")))&amp;IF(F8="Scenario1PBT6",'Deep retrofit'!$T$42,IF(F8="Scenario2PBT6",'Deep retrofit'!$U$42,IF(F8="Scenario3PBT6",'Deep retrofit'!$V$42,"")))&amp;IF(F8="Scenario1PBT7",'Deep retrofit'!$W$42,IF(F8="Scenario2PBT7",'Deep retrofit'!$X$42,IF(F8="Scenario3PBT7",'Deep retrofit'!$Y$42,"")))&amp;IF(F8="Scenario1PBT8",'Deep retrofit'!$Z$42,IF(F8="Scenario2PBT8",'Deep retrofit'!$AA$42,IF(F8="Scenario3PBT8",'Deep retrofit'!$AB$42,"")))&amp;IF(F8="Scenario1PBT9",'Deep retrofit'!$AC$42,IF(F8="Scenario2PBT9",'Deep retrofit'!$AD$42,IF(F8="Scenario3PBT9",'Deep retrofit'!$AE$42,"")))&amp;IF(F8="Scenario1PBT10",'Deep retrofit'!$AF$42,IF(F8="Scenario2PBT10",'Deep retrofit'!$AG$42,IF(F8="Scenario3PBT10",'Deep retrofit'!$AH$42,"")))&amp;IF(F8="Scenario1PBT11",'Deep retrofit'!$AI$42,IF(F8="Scenario2PBT11",'Deep retrofit'!$AJ$42,IF(F8="Scenario3PBT11",'Deep retrofit'!$AK$42,"")))&amp;IF(F8="Scenario1PBT12",'Deep retrofit'!$AL$42,IF(F8="Scenario2PBT12",'Deep retrofit'!$AM$42,IF(F8="Scenario3PBT12",'Deep retrofit'!$AN$42,"")))&amp;IF(F8="Scenario1PBT13",'Deep retrofit'!$AO$42,IF(F8="Scenario2PBT13",'Deep retrofit'!$AP$42,IF(F8="Scenario3PBT13",'Deep retrofit'!$AQ$42,"")))&amp;IF(F8="Scenario1PBT14",'Deep retrofit'!$AR$42,IF(F8="Scenario2PBT14",'Deep retrofit'!$AS$42,IF(F8="Scenario3PBT14",'Deep retrofit'!$AT$42,"")))&amp;IF(F8="Scenario1PBT15",'Deep retrofit'!$AU$42,IF(F8="Scenario2PBT15",'Deep retrofit'!$AV$42,IF(F8="Scenario3PBT15",'Deep retrofit'!$AW$42,"")))</f>
        <v/>
      </c>
      <c r="Z8" s="117">
        <f t="shared" si="20"/>
        <v>0</v>
      </c>
      <c r="AA8" s="269" t="str">
        <f>IF(F8="Scenario1PBT1",'Deep retrofit'!$E$101,IF(F8="Scenario2PBT1",'Deep retrofit'!$F$101,IF(F8="Scenario3PBT1",'Deep retrofit'!$G$101,"")))&amp;IF(F8="Scenario1PBT2",'Deep retrofit'!$H$101,IF(F8="Scenario2PBT2",'Deep retrofit'!$I$101,IF(F8="Scenario3PBT2",'Deep retrofit'!$J$101,"")))&amp;IF(F8="Scenario1PBT3",'Deep retrofit'!$K$101,IF(F8="Scenario2PBT3",'Deep retrofit'!$L$101,IF(F8="Scenario3PBT3",'Deep retrofit'!$M$101,"")))&amp;IF(F8="Scenario1PBT4",'Deep retrofit'!$N$101,IF(F8="Scenario2PBT4",'Deep retrofit'!$O$101,IF(F8="Scenario3PBT4",'Deep retrofit'!$P$101,"")))&amp;IF(F8="Scenario1PBT5",'Deep retrofit'!$Q$101,IF(F8="Scenario2PBT5",'Deep retrofit'!$R$101,IF(F8="Scenario3PBT5",'Deep retrofit'!$S$101,"")))&amp;IF(F8="Scenario1PBT6",'Deep retrofit'!$T$101,IF(F8="Scenario2PBT6",'Deep retrofit'!$U$101,IF(F8="Scenario3PBT6",'Deep retrofit'!$V$101,"")))&amp;IF(F8="Scenario1PBT7",'Deep retrofit'!$W$101,IF(F8="Scenario2PBT7",'Deep retrofit'!$X$101,IF(F8="Scenario3PBT7",'Deep retrofit'!$Y$101,"")))&amp;IF(F8="Scenario1PBT8",'Deep retrofit'!$Z$101,IF(F8="Scenario2PBT8",'Deep retrofit'!$AA$101,IF(F8="Scenario3PBT8",'Deep retrofit'!$AB$101,"")))&amp;IF(F8="Scenario1PBT9",'Deep retrofit'!$AC$101,IF(F8="Scenario2PBT9",'Deep retrofit'!$AD$101,IF(F8="Scenario3PBT9",'Deep retrofit'!$AE$101,"")))&amp;IF(F8="Scenario1PBT10",'Deep retrofit'!$AF$101,IF(F8="Scenario2PBT10",'Deep retrofit'!$AG$101,IF(F8="Scenario3PBT10",'Deep retrofit'!$AH$101,"")))&amp;IF(F8="Scenario1PBT11",'Deep retrofit'!$AI$101,IF(F8="Scenario2PBT11",'Deep retrofit'!$AJ$101,IF(F8="Scenario3PBT11",'Deep retrofit'!$AK$101,"")))&amp;IF(F8="Scenario1PBT12",'Deep retrofit'!$AL$101,IF(F8="Scenario2PBT12",'Deep retrofit'!$AM$101,IF(F8="Scenario3PBT12",'Deep retrofit'!$AN$101,"")))&amp;IF(F8="Scenario1PBT13",'Deep retrofit'!$AO$101,IF(F8="Scenario2PBT13",'Deep retrofit'!$AP$101,IF(F8="Scenario3PBT13",'Deep retrofit'!$AQ$101,"")))&amp;IF(F8="Scenario1PBT14",'Deep retrofit'!$AR$101,IF(F8="Scenario2PBT14",'Deep retrofit'!$AS$101,IF(F8="Scenario3PBT14",'Deep retrofit'!$AT$101,"")))&amp;IF(F8="Scenario1PBT15",'Deep retrofit'!$AU$101,IF(F8="Scenario2PBT15",'Deep retrofit'!$AV$101,IF(F8="Scenario3PBT15",'Deep retrofit'!$AW$101,"")))</f>
        <v/>
      </c>
      <c r="AB8" s="179">
        <f t="shared" si="21"/>
        <v>0</v>
      </c>
      <c r="AC8" s="208">
        <f>IFERROR('Projection_Base-case'!G8-G8,0)</f>
        <v>0</v>
      </c>
      <c r="AD8" s="117">
        <f t="shared" si="0"/>
        <v>0</v>
      </c>
      <c r="AE8" s="117">
        <f>IFERROR(100*AC8/'Projection_Base-case'!G8,0)</f>
        <v>0</v>
      </c>
      <c r="AF8" s="117">
        <f>IFERROR('Projection_Base-case'!I8-I8,0)</f>
        <v>0</v>
      </c>
      <c r="AG8" s="117">
        <f t="shared" si="1"/>
        <v>0</v>
      </c>
      <c r="AH8" s="117">
        <f>IFERROR(100*AF8/'Projection_Base-case'!I8,0)</f>
        <v>0</v>
      </c>
      <c r="AI8" s="117">
        <f>IFERROR('Projection_Base-case'!K8-K8,0)</f>
        <v>0</v>
      </c>
      <c r="AJ8" s="117">
        <f t="shared" si="2"/>
        <v>0</v>
      </c>
      <c r="AK8" s="117">
        <f>IFERROR(100*AI8/'Projection_Base-case'!K8,0)</f>
        <v>0</v>
      </c>
      <c r="AL8" s="117">
        <f>IFERROR(M8-'Projection_Base-case'!M8,0)</f>
        <v>0</v>
      </c>
      <c r="AM8" s="117">
        <f t="shared" si="3"/>
        <v>0</v>
      </c>
      <c r="AN8" s="179">
        <f>IFERROR(IF('Projection_Base-case'!N8&gt;0,100*AM8/'Projection_Base-case'!N8,100*AM8/N8),0)</f>
        <v>0</v>
      </c>
      <c r="AO8" s="206">
        <f>IFERROR('Projection_Base-case'!O8-O8,0)</f>
        <v>0</v>
      </c>
      <c r="AP8" s="117">
        <f t="shared" si="4"/>
        <v>0</v>
      </c>
      <c r="AQ8" s="117">
        <f>IFERROR(100*AO8/'Projection_Base-case'!O8,0)</f>
        <v>0</v>
      </c>
      <c r="AR8" s="117">
        <f>IFERROR('Projection_Base-case'!Q8-Q8,0)</f>
        <v>0</v>
      </c>
      <c r="AS8" s="117">
        <f t="shared" si="5"/>
        <v>0</v>
      </c>
      <c r="AT8" s="117">
        <f>IFERROR(100*AR8/'Projection_Base-case'!Q8,0)</f>
        <v>0</v>
      </c>
      <c r="AU8" s="117">
        <f>IFERROR('Projection_Base-case'!S8-S8,0)</f>
        <v>0</v>
      </c>
      <c r="AV8" s="117">
        <f t="shared" si="6"/>
        <v>0</v>
      </c>
      <c r="AW8" s="118">
        <f>IFERROR(100*AU8/'Projection_Base-case'!S8,0)</f>
        <v>0</v>
      </c>
      <c r="AX8" s="206">
        <f>IFERROR('Projection_Base-case'!U8-U8,0)</f>
        <v>0</v>
      </c>
      <c r="AY8" s="117">
        <f t="shared" si="7"/>
        <v>0</v>
      </c>
      <c r="AZ8" s="117">
        <f>IFERROR(100*AX8/'Projection_Base-case'!U8,0)</f>
        <v>0</v>
      </c>
      <c r="BA8" s="117">
        <f>IFERROR('Projection_Base-case'!W8-W8,0)</f>
        <v>0</v>
      </c>
      <c r="BB8" s="117">
        <f t="shared" si="8"/>
        <v>0</v>
      </c>
      <c r="BC8" s="117">
        <f>IFERROR(100*BA8/'Projection_Base-case'!W8,0)</f>
        <v>0</v>
      </c>
      <c r="BD8" s="117">
        <f>IFERROR('Projection_Base-case'!Y8-Y8,0)</f>
        <v>0</v>
      </c>
      <c r="BE8" s="117">
        <f t="shared" si="9"/>
        <v>0</v>
      </c>
      <c r="BF8" s="117">
        <f>IFERROR(100*BD8/'Projection_Base-case'!Y8,0)</f>
        <v>0</v>
      </c>
      <c r="BG8" s="178">
        <f t="shared" si="22"/>
        <v>0</v>
      </c>
      <c r="BH8" s="179">
        <f t="shared" si="23"/>
        <v>0</v>
      </c>
    </row>
    <row r="9" spans="1:60">
      <c r="A9" s="205">
        <v>4</v>
      </c>
      <c r="B9" s="178">
        <f>IF('Projection_Base-case'!B9&lt;&gt;"",'Projection_Base-case'!B9,0)</f>
        <v>0</v>
      </c>
      <c r="C9" s="178">
        <f>IF('Projection_Base-case'!C9&lt;&gt;"",'Projection_Base-case'!C9,0)</f>
        <v>0</v>
      </c>
      <c r="D9" s="178">
        <f>IF('Projection_Base-case'!D9&lt;&gt;"",'Projection_Base-case'!D9,0)</f>
        <v>0</v>
      </c>
      <c r="E9" s="107" t="str">
        <f>IF(AND('Résultats deep'!$AC$3="OUI",'Résultats deep'!E8&lt;&gt;""),'Résultats deep'!E8,IF(OR(D9="PBT1",D9="PBT2",D9="PBT3",D9="PBT4",D9="PBT5",D9="PBT6",D9="PBT7"),"Scenario1",""))</f>
        <v/>
      </c>
      <c r="F9" s="202" t="str">
        <f t="shared" si="10"/>
        <v>0</v>
      </c>
      <c r="G9" s="177" t="str">
        <f>IF(F9="Scenario1PBT1",'Deep retrofit'!$E$6,IF(F9="Scenario2PBT1",'Deep retrofit'!$F$6,IF(F9="Scenario3PBT1",'Deep retrofit'!$G$6,"")))&amp;IF(F9="Scenario1PBT2",'Deep retrofit'!$H$6,IF(F9="Scenario2PBT2",'Deep retrofit'!$I$6,IF(F9="Scenario3PBT2",'Deep retrofit'!$J$6,"")))&amp;IF(F9="Scenario1PBT3",'Deep retrofit'!$K$6,IF(F9="Scenario2PBT3",'Deep retrofit'!$L$6,IF(F9="Scenario3PBT3",'Deep retrofit'!$M$6,"")))&amp;IF(F9="Scenario1PBT4",'Deep retrofit'!$N$6,IF(F9="Scenario2PBT4",'Deep retrofit'!$O$6,IF(F9="Scenario3PBT4",'Deep retrofit'!$P$6,"")))&amp;IF(F9="Scenario1PBT5",'Deep retrofit'!$Q$6,IF(F9="Scenario2PBT5",'Deep retrofit'!$R$6,IF(F9="Scenario3PBT5",'Deep retrofit'!$S$6,"")))&amp;IF(F9="Scenario1PBT6",'Deep retrofit'!$T$6,IF(F9="Scenario2PBT6",'Deep retrofit'!$U$6,IF(F9="Scenario3PBT6",'Deep retrofit'!$V$6,"")))&amp;IF(F9="Scenario1PBT7",'Deep retrofit'!$W$6,IF(F9="Scenario2PBT7",'Deep retrofit'!$X$6,IF(F9="Scenario3PBT7",'Deep retrofit'!$Y$6,"")))&amp;IF(F9="Scenario1PBT8",'Deep retrofit'!$Z$6,IF(F9="Scenario2PBT8",'Deep retrofit'!$AA$6,IF(F9="Scenario3PBT8",'Deep retrofit'!$AB$6,"")))&amp;IF(F9="Scenario1PBT9",'Deep retrofit'!$AC$6,IF(F9="Scenario2PBT9",'Deep retrofit'!$AD$6,IF(F9="Scenario3PBT9",'Deep retrofit'!$AE$6,"")))&amp;IF(F9="Scenario1PBT10",'Deep retrofit'!$AF$6,IF(F9="Scenario2PBT10",'Deep retrofit'!$AG$6,IF(F9="Scenario3PBT10",'Deep retrofit'!$AH$6,"")))&amp;IF(F9="Scenario1PBT11",'Deep retrofit'!$AI$6,IF(F9="Scenario2PBT11",'Deep retrofit'!$AJ$6,IF(F9="Scenario3PBT11",'Deep retrofit'!$AK$6,"")))&amp;IF(F9="Scenario1PBT12",'Deep retrofit'!$AL$6,IF(F9="Scenario2PBT12",'Deep retrofit'!$AM$6,IF(F9="Scenario3PBT12",'Deep retrofit'!$AN$6,"")))&amp;IF(F9="Scenario1PBT13",'Deep retrofit'!$AO$6,IF(F9="Scenario2PBT13",'Deep retrofit'!$AP$6,IF(F9="Scenario3PBT13",'Deep retrofit'!$AQ$6,"")))&amp;IF(F9="Scenario1PBT14",'Deep retrofit'!$AR$6,IF(F9="Scenario2PBT14",'Deep retrofit'!$AS$6,IF(F9="Scenario3PBT14",'Deep retrofit'!$AT$6,"")))&amp;IF(F9="Scenario1PBT15",'Deep retrofit'!$AU$6,IF(F9="Scenario2PBT15",'Deep retrofit'!$AV$6,IF(F9="Scenario3PBT15",'Deep retrofit'!$AW$6,"")))</f>
        <v/>
      </c>
      <c r="H9" s="117">
        <f t="shared" si="11"/>
        <v>0</v>
      </c>
      <c r="I9" s="178" t="str">
        <f>IF(F9="Scenario1PBT1",'Deep retrofit'!$E$16,IF(F9="Scenario2PBT1",'Deep retrofit'!$F$16,IF(F9="Scenario3PBT1",'Deep retrofit'!$G$16,"")))&amp;IF(F9="Scenario1PBT2",'Deep retrofit'!$H$16,IF(F9="Scenario2PBT2",'Deep retrofit'!$I$16,IF(F9="Scenario3PBT2",'Deep retrofit'!$J$16,"")))&amp;IF(F9="Scenario1PBT3",'Deep retrofit'!$K$16,IF(F9="Scenario2PBT3",'Deep retrofit'!$L$16,IF(F9="Scenario3PBT3",'Deep retrofit'!$M$16,"")))&amp;IF(F9="Scenario1PBT4",'Deep retrofit'!$N$16,IF(F9="Scenario2PBT4",'Deep retrofit'!$O$16,IF(F9="Scenario3PBT4",'Deep retrofit'!$P$16,"")))&amp;IF(F9="Scenario1PBT5",'Deep retrofit'!$Q$16,IF(F9="Scenario2PBT5",'Deep retrofit'!$R$16,IF(F9="Scenario3PBT5",'Deep retrofit'!$S$16,"")))&amp;IF(F9="Scenario1PBT6",'Deep retrofit'!$T$16,IF(F9="Scenario2PBT6",'Deep retrofit'!$U$16,IF(F9="Scenario3PBT6",'Deep retrofit'!$V$16,"")))&amp;IF(F9="Scenario1PBT7",'Deep retrofit'!$W$16,IF(F9="Scenario2PBT7",'Deep retrofit'!$X$16,IF(F9="Scenario3PBT7",'Deep retrofit'!$Y$16,"")))&amp;IF(F9="Scenario1PBT8",'Deep retrofit'!$Z$16,IF(F9="Scenario2PBT8",'Deep retrofit'!$AA$16,IF(F9="Scenario3PBT8",'Deep retrofit'!$AB$16,"")))&amp;IF(F9="Scenario1PBT9",'Deep retrofit'!$AC$16,IF(F9="Scenario2PBT9",'Deep retrofit'!$AD$16,IF(F9="Scenario3PBT9",'Deep retrofit'!$AE$16,"")))&amp;IF(F9="Scenario1PBT10",'Deep retrofit'!$AF$16,IF(F9="Scenario2PBT10",'Deep retrofit'!$AG$16,IF(F9="Scenario3PBT10",'Deep retrofit'!$AH$16,"")))&amp;IF(F9="Scenario1PBT11",'Deep retrofit'!$AI$16,IF(F9="Scenario2PBT11",'Deep retrofit'!$AJ$16,IF(F9="Scenario3PBT11",'Deep retrofit'!$AK$16,"")))&amp;IF(F9="Scenario1PBT12",'Deep retrofit'!$AL$16,IF(F9="Scenario2PBT12",'Deep retrofit'!$AM$16,IF(F9="Scenario3PBT12",'Deep retrofit'!$AN$16,"")))&amp;IF(F9="Scenario1PBT13",'Deep retrofit'!$AO$16,IF(F9="Scenario2PBT13",'Deep retrofit'!$AP$16,IF(F9="Scenario3PBT13",'Deep retrofit'!$AQ$16,"")))&amp;IF(F9="Scenario1PBT14",'Deep retrofit'!$AR$16,IF(F9="Scenario2PBT14",'Deep retrofit'!$AS$16,IF(F9="Scenario3PBT14",'Deep retrofit'!$AT$16,"")))&amp;IF(F9="Scenario1PBT15",'Deep retrofit'!$AU$16,IF(F9="Scenario2PBT15",'Deep retrofit'!$AV$16,IF(F9="Scenario3PBT15",'Deep retrofit'!$AW$16,"")))</f>
        <v/>
      </c>
      <c r="J9" s="117">
        <f t="shared" si="12"/>
        <v>0</v>
      </c>
      <c r="K9" s="117" t="str">
        <f>IF(F9="Scenario1PBT1",'Deep retrofit'!$E$18,IF(F9="Scenario2PBT1",'Deep retrofit'!$F$18,IF(F9="Scenario3PBT1",'Deep retrofit'!$G$18,"")))&amp;IF(F9="Scenario1PBT2",'Deep retrofit'!$H$18,IF(F9="Scenario2PBT2",'Deep retrofit'!$I$18,IF(F9="Scenario3PBT2",'Deep retrofit'!$J$18,"")))&amp;IF(F9="Scenario1PBT3",'Deep retrofit'!$K$18,IF(F9="Scenario2PBT3",'Deep retrofit'!$L$18,IF(F9="Scenario3PBT3",'Deep retrofit'!$M$18,"")))&amp;IF(F9="Scenario1PBT4",'Deep retrofit'!$N$18,IF(F9="Scenario2PBT4",'Deep retrofit'!$O$18,IF(F9="Scenario3PBT4",'Deep retrofit'!$P$18,"")))&amp;IF(F9="Scenario1PBT5",'Deep retrofit'!$Q$18,IF(F9="Scenario2PBT5",'Deep retrofit'!$R$18,IF(F9="Scenario3PBT5",'Deep retrofit'!$S$18,"")))&amp;IF(F9="Scenario1PBT6",'Deep retrofit'!$T$18,IF(F9="Scenario2PBT6",'Deep retrofit'!$U$18,IF(F9="Scenario3PBT6",'Deep retrofit'!$V$18,"")))&amp;IF(F9="Scenario1PBT7",'Deep retrofit'!$W$18,IF(F9="Scenario2PBT7",'Deep retrofit'!$X$18,IF(F9="Scenario3PBT7",'Deep retrofit'!$Y$18,"")))&amp;IF(F9="Scenario1PBT8",'Deep retrofit'!$Z$18,IF(F9="Scenario2PBT8",'Deep retrofit'!$AA$18,IF(F9="Scenario3PBT8",'Deep retrofit'!$AB$18,"")))&amp;IF(F9="Scenario1PBT9",'Deep retrofit'!$AC$18,IF(F9="Scenario2PBT9",'Deep retrofit'!$AD$18,IF(F9="Scenario3PBT9",'Deep retrofit'!$AE$18,"")))&amp;IF(F9="Scenario1PBT10",'Deep retrofit'!$AF$18,IF(F9="Scenario2PBT10",'Deep retrofit'!$AG$18,IF(F9="Scenario3PBT10",'Deep retrofit'!$AH$18,"")))&amp;IF(F9="Scenario1PBT11",'Deep retrofit'!$AI$18,IF(F9="Scenario2PBT11",'Deep retrofit'!$AJ$18,IF(F9="Scenario3PBT11",'Deep retrofit'!$AK$18,"")))&amp;IF(F9="Scenario1PBT12",'Deep retrofit'!$AL$18,IF(F9="Scenario2PBT12",'Deep retrofit'!$AM$18,IF(F9="Scenario3PBT12",'Deep retrofit'!$AN$18,"")))&amp;IF(F9="Scenario1PBT13",'Deep retrofit'!$AO$18,IF(F9="Scenario2PBT13",'Deep retrofit'!$AP$18,IF(F9="Scenario3PBT13",'Deep retrofit'!$AQ$18,"")))&amp;IF(F9="Scenario1PBT14",'Deep retrofit'!$AR$18,IF(F9="Scenario2PBT14",'Deep retrofit'!$AS$18,IF(F9="Scenario3PBT14",'Deep retrofit'!$AT$18,"")))&amp;IF(F9="Scenario1PBT15",'Deep retrofit'!$AU$18,IF(F9="Scenario2PBT15",'Deep retrofit'!$AV$18,IF(F9="Scenario3PBT15",'Deep retrofit'!$AW$18,"")))</f>
        <v/>
      </c>
      <c r="L9" s="117">
        <f t="shared" si="13"/>
        <v>0</v>
      </c>
      <c r="M9" s="117" t="str">
        <f>IF(F9="Scenario1PBT1",'Deep retrofit'!$E$20,IF(F9="Scenario2PBT1",'Deep retrofit'!$F$20,IF(F9="Scenario3PBT1",'Deep retrofit'!$G$20,"")))&amp;IF(F9="Scenario1PBT2",'Deep retrofit'!$H$20,IF(F9="Scenario2PBT2",'Deep retrofit'!$I$20,IF(F9="Scenario3PBT2",'Deep retrofit'!$J$20,"")))&amp;IF(F9="Scenario1PBT3",'Deep retrofit'!$K$20,IF(F9="Scenario2PBT3",'Deep retrofit'!$L$20,IF(F9="Scenario3PBT3",'Deep retrofit'!$M$20,"")))&amp;IF(F9="Scenario1PBT4",'Deep retrofit'!$N$20,IF(F9="Scenario2PBT4",'Deep retrofit'!$O$20,IF(F9="Scenario3PBT4",'Deep retrofit'!$P$20,"")))&amp;IF(F9="Scenario1PBT5",'Deep retrofit'!$Q$20,IF(F9="Scenario2PBT5",'Deep retrofit'!$R$20,IF(F9="Scenario3PBT5",'Deep retrofit'!$S$20,"")))&amp;IF(F9="Scenario1PBT6",'Deep retrofit'!$T$20,IF(F9="Scenario2PBT6",'Deep retrofit'!$U$20,IF(F9="Scenario3PBT6",'Deep retrofit'!$V$20,"")))&amp;IF(F9="Scenario1PBT7",'Deep retrofit'!$W$20,IF(F9="Scenario2PBT7",'Deep retrofit'!$X$20,IF(F9="Scenario3PBT7",'Deep retrofit'!$Y$20,"")))&amp;IF(F9="Scenario1PBT8",'Deep retrofit'!$Z$20,IF(F9="Scenario2PBT8",'Deep retrofit'!$AA$20,IF(F9="Scenario3PBT8",'Deep retrofit'!$AB$20,"")))&amp;IF(F9="Scenario1PBT9",'Deep retrofit'!$AC$20,IF(F9="Scenario2PBT9",'Deep retrofit'!$AD$20,IF(F9="Scenario3PBT9",'Deep retrofit'!$AE$20,"")))&amp;IF(F9="Scenario1PBT10",'Deep retrofit'!$AF$20,IF(F9="Scenario2PBT10",'Deep retrofit'!$AG$20,IF(F9="Scenario3PBT10",'Deep retrofit'!$AH$20,"")))&amp;IF(F9="Scenario1PBT11",'Deep retrofit'!$AI$20,IF(F9="Scenario2PBT11",'Deep retrofit'!$AJ$20,IF(F9="Scenario3PBT11",'Deep retrofit'!$AK$20,"")))&amp;IF(F9="Scenario1PBT12",'Deep retrofit'!$AL$20,IF(F9="Scenario2PBT12",'Deep retrofit'!$AM$20,IF(F9="Scenario3PBT12",'Deep retrofit'!$AN$20,"")))&amp;IF(F9="Scenario1PBT13",'Deep retrofit'!$AO$20,IF(F9="Scenario2PBT13",'Deep retrofit'!$AP$20,IF(F9="Scenario3PBT13",'Deep retrofit'!$AQ$20,"")))&amp;IF(F9="Scenario1PBT14",'Deep retrofit'!$AR$20,IF(F9="Scenario2PBT14",'Deep retrofit'!$AS$20,IF(F9="Scenario3PBT14",'Deep retrofit'!$AT$20,"")))&amp;IF(F9="Scenario1PBT15",'Deep retrofit'!$AU$20,IF(F9="Scenario2PBT15",'Deep retrofit'!$AV$20,IF(F9="Scenario3PBT15",'Deep retrofit'!$AW$20,"")))</f>
        <v/>
      </c>
      <c r="N9" s="118">
        <f t="shared" si="14"/>
        <v>0</v>
      </c>
      <c r="O9" s="206" t="str">
        <f>IF(F9="Scenario1PBT1",'Deep retrofit'!$E$23,IF(F9="Scenario2PBT1",'Deep retrofit'!$F$23,IF(F9="Scenario3PBT1",'Deep retrofit'!$G$23,"")))&amp;IF(F9="Scenario1PBT2",'Deep retrofit'!$H$23,IF(F9="Scenario2PBT2",'Deep retrofit'!$I$23,IF(F9="Scenario3PBT2",'Deep retrofit'!$J$23,"")))&amp;IF(F9="Scenario1PBT3",'Deep retrofit'!$K$23,IF(F9="Scenario2PBT3",'Deep retrofit'!$L$23,IF(F9="Scenario3PBT3",'Deep retrofit'!$M$23,"")))&amp;IF(F9="Scenario1PBT4",'Deep retrofit'!$N$23,IF(F9="Scenario2PBT4",'Deep retrofit'!$O$23,IF(F9="Scenario3PBT4",'Deep retrofit'!$P$23,"")))&amp;IF(F9="Scenario1PBT5",'Deep retrofit'!$Q$23,IF(F9="Scenario2PBT5",'Deep retrofit'!$R$23,IF(F9="Scenario3PBT5",'Deep retrofit'!$S$23,"")))&amp;IF(F9="Scenario1PBT6",'Deep retrofit'!$T$23,IF(F9="Scenario2PBT6",'Deep retrofit'!$U$23,IF(F9="Scenario3PBT6",'Deep retrofit'!$V$23,"")))&amp;IF(F9="Scenario1PBT7",'Deep retrofit'!$W$23,IF(F9="Scenario2PBT7",'Deep retrofit'!$X$23,IF(F9="Scenario3PBT7",'Deep retrofit'!$Y$23,"")))&amp;IF(F9="Scenario1PBT8",'Deep retrofit'!$Z$23,IF(F9="Scenario2PBT8",'Deep retrofit'!$AA$23,IF(F9="Scenario3PBT8",'Deep retrofit'!$AB$23,"")))&amp;IF(F9="Scenario1PBT9",'Deep retrofit'!$AC$23,IF(F9="Scenario2PBT9",'Deep retrofit'!$AD$23,IF(F9="Scenario3PBT9",'Deep retrofit'!$AE$23,"")))&amp;IF(F9="Scenario1PBT10",'Deep retrofit'!$AF$23,IF(F9="Scenario2PBT10",'Deep retrofit'!$AG$23,IF(F9="Scenario3PBT10",'Deep retrofit'!$AH$23,"")))&amp;IF(F9="Scenario1PBT11",'Deep retrofit'!$AI$23,IF(F9="Scenario2PBT11",'Deep retrofit'!$AJ$23,IF(F9="Scenario3PBT11",'Deep retrofit'!$AK$23,"")))&amp;IF(F9="Scenario1PBT12",'Deep retrofit'!$AL$23,IF(F9="Scenario2PBT12",'Deep retrofit'!$AM$23,IF(F9="Scenario3PBT12",'Deep retrofit'!$AN$23,"")))&amp;IF(F9="Scenario1PBT13",'Deep retrofit'!$AO$23,IF(F9="Scenario2PBT13",'Deep retrofit'!$AP$23,IF(F9="Scenario3PBT13",'Deep retrofit'!$AQ$23,"")))&amp;IF(F9="Scenario1PBT14",'Deep retrofit'!$AR$23,IF(F9="Scenario2PBT14",'Deep retrofit'!$AS$23,IF(F9="Scenario3PBT14",'Deep retrofit'!$AT$23,"")))&amp;IF(F9="Scenario1PBT15",'Deep retrofit'!$AU$23,IF(F9="Scenario2PBT15",'Deep retrofit'!$AV$23,IF(F9="Scenario3PBT15",'Deep retrofit'!$AW$23,"")))</f>
        <v/>
      </c>
      <c r="P9" s="117">
        <f t="shared" si="15"/>
        <v>0</v>
      </c>
      <c r="Q9" s="117" t="str">
        <f>IF(F9="Scenario1PBT1",'Deep retrofit'!$E$25,IF(F9="Scenario2PBT1",'Deep retrofit'!$F$25,IF(F9="Scenario3PBT1",'Deep retrofit'!$G$25,"")))&amp;IF(F9="Scenario1PBT2",'Deep retrofit'!$H$25,IF(F9="Scenario2PBT2",'Deep retrofit'!$I$25,IF(F9="Scenario3PBT2",'Deep retrofit'!$J$25,"")))&amp;IF(F9="Scenario1PBT3",'Deep retrofit'!$K$25,IF(F9="Scenario2PBT3",'Deep retrofit'!$L$25,IF(F9="Scenario3PBT3",'Deep retrofit'!$M$25,"")))&amp;IF(F9="Scenario1PBT4",'Deep retrofit'!$N$25,IF(F9="Scenario2PBT4",'Deep retrofit'!$O$25,IF(F9="Scenario3PBT4",'Deep retrofit'!$P$25,"")))&amp;IF(F9="Scenario1PBT5",'Deep retrofit'!$Q$25,IF(F9="Scenario2PBT5",'Deep retrofit'!$R$25,IF(F9="Scenario3PBT5",'Deep retrofit'!$S$25,"")))&amp;IF(F9="Scenario1PBT6",'Deep retrofit'!$T$25,IF(F9="Scenario2PBT6",'Deep retrofit'!$U$25,IF(F9="Scenario3PBT6",'Deep retrofit'!$V$25,"")))&amp;IF(F9="Scenario1PBT7",'Deep retrofit'!$W$25,IF(F9="Scenario2PBT7",'Deep retrofit'!$X$25,IF(F9="Scenario3PBT7",'Deep retrofit'!$Y$25,"")))&amp;IF(F9="Scenario1PBT8",'Deep retrofit'!$Z$25,IF(F9="Scenario2PBT8",'Deep retrofit'!$AA$25,IF(F9="Scenario3PBT8",'Deep retrofit'!$AB$25,"")))&amp;IF(F9="Scenario1PBT9",'Deep retrofit'!$AC$25,IF(F9="Scenario2PBT9",'Deep retrofit'!$AD$25,IF(F9="Scenario3PBT9",'Deep retrofit'!$AE$25,"")))&amp;IF(F9="Scenario1PBT10",'Deep retrofit'!$AF$25,IF(F9="Scenario2PBT10",'Deep retrofit'!$AG$25,IF(F9="Scenario3PBT10",'Deep retrofit'!$AH$25,"")))&amp;IF(F9="Scenario1PBT11",'Deep retrofit'!$AI$25,IF(F9="Scenario2PBT11",'Deep retrofit'!$AJ$25,IF(F9="Scenario3PBT11",'Deep retrofit'!$AK$25,"")))&amp;IF(F9="Scenario1PBT12",'Deep retrofit'!$AL$25,IF(F9="Scenario2PBT12",'Deep retrofit'!$AM$25,IF(F9="Scenario3PBT12",'Deep retrofit'!$AN$25,"")))&amp;IF(F9="Scenario1PBT13",'Deep retrofit'!$AO$25,IF(F9="Scenario2PBT13",'Deep retrofit'!$AP$25,IF(F9="Scenario3PBT13",'Deep retrofit'!$AQ$25,"")))&amp;IF(F9="Scenario1PBT14",'Deep retrofit'!$AR$25,IF(F9="Scenario2PBT14",'Deep retrofit'!$AS$25,IF(F9="Scenario3PBT14",'Deep retrofit'!$AT$25,"")))&amp;IF(F9="Scenario1PBT15",'Deep retrofit'!$AU$25,IF(F9="Scenario2PBT15",'Deep retrofit'!$AV$25,IF(F9="Scenario3PBT15",'Deep retrofit'!$AW$25,"")))</f>
        <v/>
      </c>
      <c r="R9" s="117">
        <f t="shared" si="16"/>
        <v>0</v>
      </c>
      <c r="S9" s="117" t="str">
        <f>IF(F9="Scenario1PBT1",'Deep retrofit'!$E$27,IF(F9="Scenario2PBT1",'Deep retrofit'!$F$27,IF(F9="Scenario3PBT1",'Deep retrofit'!$G$27,"")))&amp;IF(F9="Scenario1PBT2",'Deep retrofit'!$H$27,IF(F9="Scenario2PBT2",'Deep retrofit'!$I$27,IF(F9="Scenario3PBT2",'Deep retrofit'!$J$27,"")))&amp;IF(F9="Scenario1PBT3",'Deep retrofit'!$K$27,IF(F9="Scenario2PBT3",'Deep retrofit'!$L$27,IF(F9="Scenario3PBT3",'Deep retrofit'!$M$27,"")))&amp;IF(F9="Scenario1PBT4",'Deep retrofit'!$N$27,IF(F9="Scenario2PBT4",'Deep retrofit'!$O$27,IF(F9="Scenario3PBT4",'Deep retrofit'!$P$27,"")))&amp;IF(F9="Scenario1PBT5",'Deep retrofit'!$Q$27,IF(F9="Scenario2PBT5",'Deep retrofit'!$R$27,IF(F9="Scenario3PBT5",'Deep retrofit'!$S$27,"")))&amp;IF(F9="Scenario1PBT6",'Deep retrofit'!$T$27,IF(F9="Scenario2PBT6",'Deep retrofit'!$U$27,IF(F9="Scenario3PBT6",'Deep retrofit'!$V$27,"")))&amp;IF(F9="Scenario1PBT7",'Deep retrofit'!$W$27,IF(F9="Scenario2PBT7",'Deep retrofit'!$X$27,IF(F9="Scenario3PBT7",'Deep retrofit'!$Y$27,"")))&amp;IF(F9="Scenario1PBT8",'Deep retrofit'!$Z$27,IF(F9="Scenario2PBT8",'Deep retrofit'!$AA$27,IF(F9="Scenario3PBT8",'Deep retrofit'!$AB$27,"")))&amp;IF(F9="Scenario1PBT9",'Deep retrofit'!$AC$27,IF(F9="Scenario2PBT9",'Deep retrofit'!$AD$27,IF(F9="Scenario3PBT9",'Deep retrofit'!$AE$27,"")))&amp;IF(F9="Scenario1PBT10",'Deep retrofit'!$AF$27,IF(F9="Scenario2PBT10",'Deep retrofit'!$AG$27,IF(F9="Scenario3PBT10",'Deep retrofit'!$AH$27,"")))&amp;IF(F9="Scenario1PBT11",'Deep retrofit'!$AI$27,IF(F9="Scenario2PBT11",'Deep retrofit'!$AJ$27,IF(F9="Scenario3PBT11",'Deep retrofit'!$AK$27,"")))&amp;IF(F9="Scenario1PBT12",'Deep retrofit'!$AL$27,IF(F9="Scenario2PBT12",'Deep retrofit'!$AM$27,IF(F9="Scenario3PBT12",'Deep retrofit'!$AN$27,"")))&amp;IF(F9="Scenario1PBT13",'Deep retrofit'!$AO$27,IF(F9="Scenario2PBT13",'Deep retrofit'!$AP$27,IF(F9="Scenario3PBT13",'Deep retrofit'!$AQ$27,"")))&amp;IF(F9="Scenario1PBT14",'Deep retrofit'!$AR$27,IF(F9="Scenario2PBT14",'Deep retrofit'!$AS$27,IF(F9="Scenario3PBT14",'Deep retrofit'!$AT$27,"")))&amp;IF(F9="Scenario1PBT15",'Deep retrofit'!$AU$27,IF(F9="Scenario2PBT15",'Deep retrofit'!$AV$27,IF(F9="Scenario3PBT15",'Deep retrofit'!$AW$27,"")))</f>
        <v/>
      </c>
      <c r="T9" s="207">
        <f t="shared" si="17"/>
        <v>0</v>
      </c>
      <c r="U9" s="206" t="str">
        <f>IF(F9="Scenario1PBT1",'Deep retrofit'!$E$38,IF(F9="Scenario2PBT1",'Deep retrofit'!$F$38,IF(F9="Scenario3PBT1",'Deep retrofit'!$G$38,"")))&amp;IF(F9="Scenario1PBT2",'Deep retrofit'!$H$38,IF(F9="Scenario2PBT2",'Deep retrofit'!$I$38,IF(F9="Scenario3PBT2",'Deep retrofit'!$J$38,"")))&amp;IF(F9="Scenario1PBT3",'Deep retrofit'!$K$38,IF(F9="Scenario2PBT3",'Deep retrofit'!$L$38,IF(F9="Scenario3PBT3",'Deep retrofit'!$M$38,"")))&amp;IF(F9="Scenario1PBT4",'Deep retrofit'!$N$38,IF(F9="Scenario2PBT4",'Deep retrofit'!$O$38,IF(F9="Scenario3PBT4",'Deep retrofit'!$P$38,"")))&amp;IF(F9="Scenario1PBT5",'Deep retrofit'!$Q$38,IF(F9="Scenario2PBT5",'Deep retrofit'!$R$38,IF(F9="Scenario3PBT5",'Deep retrofit'!$S$38,"")))&amp;IF(F9="Scenario1PBT6",'Deep retrofit'!$T$38,IF(F9="Scenario2PBT6",'Deep retrofit'!$U$38,IF(F9="Scenario3PBT6",'Deep retrofit'!$V$38,"")))&amp;IF(F9="Scenario1PBT7",'Deep retrofit'!$W$38,IF(F9="Scenario2PBT7",'Deep retrofit'!$X$38,IF(F9="Scenario3PBT7",'Deep retrofit'!$Y$38,"")))&amp;IF(F9="Scenario1PBT8",'Deep retrofit'!$Z$38,IF(F9="Scenario2PBT8",'Deep retrofit'!$AA$38,IF(F9="Scenario3PBT8",'Deep retrofit'!$AB$38,"")))&amp;IF(F9="Scenario1PBT9",'Deep retrofit'!$AC$38,IF(F9="Scenario2PBT9",'Deep retrofit'!$AD$38,IF(F9="Scenario3PBT9",'Deep retrofit'!$AE$38,"")))&amp;IF(F9="Scenario1PBT10",'Deep retrofit'!$AF$38,IF(F9="Scenario2PBT10",'Deep retrofit'!$AG$38,IF(F9="Scenario3PBT10",'Deep retrofit'!$AH$38,"")))&amp;IF(F9="Scenario1PBT11",'Deep retrofit'!$AI$38,IF(F9="Scenario2PBT11",'Deep retrofit'!$AJ$38,IF(F9="Scenario3PBT11",'Deep retrofit'!$AK$38,"")))&amp;IF(F9="Scenario1PBT12",'Deep retrofit'!$AL$38,IF(F9="Scenario2PBT12",'Deep retrofit'!$AM$38,IF(F9="Scenario3PBT12",'Deep retrofit'!$AN$38,"")))&amp;IF(F9="Scenario1PBT13",'Deep retrofit'!$AO$38,IF(F9="Scenario2PBT13",'Deep retrofit'!$AP$38,IF(F9="Scenario3PBT13",'Deep retrofit'!$AQ$38,"")))&amp;IF(F9="Scenario1PBT14",'Deep retrofit'!$AR$38,IF(F9="Scenario2PBT14",'Deep retrofit'!$AS$38,IF(F9="Scenario3PBT14",'Deep retrofit'!$AT$38,"")))&amp;IF(F9="Scenario1PBT15",'Deep retrofit'!$AU$38,IF(F9="Scenario2PBT15",'Deep retrofit'!$AV$38,IF(F9="Scenario3PBT15",'Deep retrofit'!$AW$38,"")))</f>
        <v/>
      </c>
      <c r="V9" s="117">
        <f t="shared" si="18"/>
        <v>0</v>
      </c>
      <c r="W9" s="117" t="str">
        <f>IF(F9="Scenario1PBT1",'Deep retrofit'!$E$40,IF(F9="Scenario2PBT1",'Deep retrofit'!$F$40,IF(F9="Scenario3PBT1",'Deep retrofit'!$G$40,"")))&amp;IF(F9="Scenario1PBT2",'Deep retrofit'!$H$40,IF(F9="Scenario2PBT2",'Deep retrofit'!$I$40,IF(F9="Scenario3PBT2",'Deep retrofit'!$J$40,"")))&amp;IF(F9="Scenario1PBT3",'Deep retrofit'!$K$40,IF(F9="Scenario2PBT3",'Deep retrofit'!$L$40,IF(F9="Scenario3PBT3",'Deep retrofit'!$M$40,"")))&amp;IF(F9="Scenario1PBT4",'Deep retrofit'!$N$40,IF(F9="Scenario2PBT4",'Deep retrofit'!$O$40,IF(F9="Scenario3PBT4",'Deep retrofit'!$P$40,"")))&amp;IF(F9="Scenario1PBT5",'Deep retrofit'!$Q$40,IF(F9="Scenario2PBT5",'Deep retrofit'!$R$40,IF(F9="Scenario3PBT5",'Deep retrofit'!$S$40,"")))&amp;IF(F9="Scenario1PBT6",'Deep retrofit'!$T$40,IF(F9="Scenario2PBT6",'Deep retrofit'!$U$40,IF(F9="Scenario3PBT6",'Deep retrofit'!$V$40,"")))&amp;IF(F9="Scenario1PBT7",'Deep retrofit'!$W$40,IF(F9="Scenario2PBT7",'Deep retrofit'!$X$40,IF(F9="Scenario3PBT7",'Deep retrofit'!$Y$40,"")))&amp;IF(F9="Scenario1PBT8",'Deep retrofit'!$Z$40,IF(F9="Scenario2PBT8",'Deep retrofit'!$AA$40,IF(F9="Scenario3PBT8",'Deep retrofit'!$AB$40,"")))&amp;IF(F9="Scenario1PBT9",'Deep retrofit'!$AC$40,IF(F9="Scenario2PBT9",'Deep retrofit'!$AD$40,IF(F9="Scenario3PBT9",'Deep retrofit'!$AE$40,"")))&amp;IF(F9="Scenario1PBT10",'Deep retrofit'!$AF$40,IF(F9="Scenario2PBT10",'Deep retrofit'!$AG$40,IF(F9="Scenario3PBT10",'Deep retrofit'!$AH$40,"")))&amp;IF(F9="Scenario1PBT11",'Deep retrofit'!$AI$40,IF(F9="Scenario2PBT11",'Deep retrofit'!$AJ$40,IF(F9="Scenario3PBT11",'Deep retrofit'!$AK$40,"")))&amp;IF(F9="Scenario1PBT12",'Deep retrofit'!$AL$40,IF(F9="Scenario2PBT12",'Deep retrofit'!$AM$40,IF(F9="Scenario3PBT12",'Deep retrofit'!$AN$40,"")))&amp;IF(F9="Scenario1PBT13",'Deep retrofit'!$AO$40,IF(F9="Scenario2PBT13",'Deep retrofit'!$AP$40,IF(F9="Scenario3PBT13",'Deep retrofit'!$AQ$40,"")))&amp;IF(F9="Scenario1PBT14",'Deep retrofit'!$AR$40,IF(F9="Scenario2PBT14",'Deep retrofit'!$AS$40,IF(F9="Scenario3PBT14",'Deep retrofit'!$AT$40,"")))&amp;IF(F9="Scenario1PBT15",'Deep retrofit'!$AU$40,IF(F9="Scenario2PBT15",'Deep retrofit'!$AV$40,IF(F9="Scenario3PBT15",'Deep retrofit'!$AW$40,"")))</f>
        <v/>
      </c>
      <c r="X9" s="117">
        <f t="shared" si="19"/>
        <v>0</v>
      </c>
      <c r="Y9" s="117" t="str">
        <f>IF(F9="Scenario1PBT1",'Deep retrofit'!$E$42,IF(F9="Scenario2PBT1",'Deep retrofit'!$F$42,IF(F9="Scenario3PBT1",'Deep retrofit'!$G$42,"")))&amp;IF(F9="Scenario1PBT2",'Deep retrofit'!$H$42,IF(F9="Scenario2PBT2",'Deep retrofit'!$I$42,IF(F9="Scenario3PBT2",'Deep retrofit'!$J$42,"")))&amp;IF(F9="Scenario1PBT3",'Deep retrofit'!$K$42,IF(F9="Scenario2PBT3",'Deep retrofit'!$L$42,IF(F9="Scenario3PBT3",'Deep retrofit'!$M$42,"")))&amp;IF(F9="Scenario1PBT4",'Deep retrofit'!$N$42,IF(F9="Scenario2PBT4",'Deep retrofit'!$O$42,IF(F9="Scenario3PBT4",'Deep retrofit'!$P$42,"")))&amp;IF(F9="Scenario1PBT5",'Deep retrofit'!$Q$42,IF(F9="Scenario2PBT5",'Deep retrofit'!$R$42,IF(F9="Scenario3PBT5",'Deep retrofit'!$S$42,"")))&amp;IF(F9="Scenario1PBT6",'Deep retrofit'!$T$42,IF(F9="Scenario2PBT6",'Deep retrofit'!$U$42,IF(F9="Scenario3PBT6",'Deep retrofit'!$V$42,"")))&amp;IF(F9="Scenario1PBT7",'Deep retrofit'!$W$42,IF(F9="Scenario2PBT7",'Deep retrofit'!$X$42,IF(F9="Scenario3PBT7",'Deep retrofit'!$Y$42,"")))&amp;IF(F9="Scenario1PBT8",'Deep retrofit'!$Z$42,IF(F9="Scenario2PBT8",'Deep retrofit'!$AA$42,IF(F9="Scenario3PBT8",'Deep retrofit'!$AB$42,"")))&amp;IF(F9="Scenario1PBT9",'Deep retrofit'!$AC$42,IF(F9="Scenario2PBT9",'Deep retrofit'!$AD$42,IF(F9="Scenario3PBT9",'Deep retrofit'!$AE$42,"")))&amp;IF(F9="Scenario1PBT10",'Deep retrofit'!$AF$42,IF(F9="Scenario2PBT10",'Deep retrofit'!$AG$42,IF(F9="Scenario3PBT10",'Deep retrofit'!$AH$42,"")))&amp;IF(F9="Scenario1PBT11",'Deep retrofit'!$AI$42,IF(F9="Scenario2PBT11",'Deep retrofit'!$AJ$42,IF(F9="Scenario3PBT11",'Deep retrofit'!$AK$42,"")))&amp;IF(F9="Scenario1PBT12",'Deep retrofit'!$AL$42,IF(F9="Scenario2PBT12",'Deep retrofit'!$AM$42,IF(F9="Scenario3PBT12",'Deep retrofit'!$AN$42,"")))&amp;IF(F9="Scenario1PBT13",'Deep retrofit'!$AO$42,IF(F9="Scenario2PBT13",'Deep retrofit'!$AP$42,IF(F9="Scenario3PBT13",'Deep retrofit'!$AQ$42,"")))&amp;IF(F9="Scenario1PBT14",'Deep retrofit'!$AR$42,IF(F9="Scenario2PBT14",'Deep retrofit'!$AS$42,IF(F9="Scenario3PBT14",'Deep retrofit'!$AT$42,"")))&amp;IF(F9="Scenario1PBT15",'Deep retrofit'!$AU$42,IF(F9="Scenario2PBT15",'Deep retrofit'!$AV$42,IF(F9="Scenario3PBT15",'Deep retrofit'!$AW$42,"")))</f>
        <v/>
      </c>
      <c r="Z9" s="117">
        <f t="shared" si="20"/>
        <v>0</v>
      </c>
      <c r="AA9" s="269" t="str">
        <f>IF(F9="Scenario1PBT1",'Deep retrofit'!$E$101,IF(F9="Scenario2PBT1",'Deep retrofit'!$F$101,IF(F9="Scenario3PBT1",'Deep retrofit'!$G$101,"")))&amp;IF(F9="Scenario1PBT2",'Deep retrofit'!$H$101,IF(F9="Scenario2PBT2",'Deep retrofit'!$I$101,IF(F9="Scenario3PBT2",'Deep retrofit'!$J$101,"")))&amp;IF(F9="Scenario1PBT3",'Deep retrofit'!$K$101,IF(F9="Scenario2PBT3",'Deep retrofit'!$L$101,IF(F9="Scenario3PBT3",'Deep retrofit'!$M$101,"")))&amp;IF(F9="Scenario1PBT4",'Deep retrofit'!$N$101,IF(F9="Scenario2PBT4",'Deep retrofit'!$O$101,IF(F9="Scenario3PBT4",'Deep retrofit'!$P$101,"")))&amp;IF(F9="Scenario1PBT5",'Deep retrofit'!$Q$101,IF(F9="Scenario2PBT5",'Deep retrofit'!$R$101,IF(F9="Scenario3PBT5",'Deep retrofit'!$S$101,"")))&amp;IF(F9="Scenario1PBT6",'Deep retrofit'!$T$101,IF(F9="Scenario2PBT6",'Deep retrofit'!$U$101,IF(F9="Scenario3PBT6",'Deep retrofit'!$V$101,"")))&amp;IF(F9="Scenario1PBT7",'Deep retrofit'!$W$101,IF(F9="Scenario2PBT7",'Deep retrofit'!$X$101,IF(F9="Scenario3PBT7",'Deep retrofit'!$Y$101,"")))&amp;IF(F9="Scenario1PBT8",'Deep retrofit'!$Z$101,IF(F9="Scenario2PBT8",'Deep retrofit'!$AA$101,IF(F9="Scenario3PBT8",'Deep retrofit'!$AB$101,"")))&amp;IF(F9="Scenario1PBT9",'Deep retrofit'!$AC$101,IF(F9="Scenario2PBT9",'Deep retrofit'!$AD$101,IF(F9="Scenario3PBT9",'Deep retrofit'!$AE$101,"")))&amp;IF(F9="Scenario1PBT10",'Deep retrofit'!$AF$101,IF(F9="Scenario2PBT10",'Deep retrofit'!$AG$101,IF(F9="Scenario3PBT10",'Deep retrofit'!$AH$101,"")))&amp;IF(F9="Scenario1PBT11",'Deep retrofit'!$AI$101,IF(F9="Scenario2PBT11",'Deep retrofit'!$AJ$101,IF(F9="Scenario3PBT11",'Deep retrofit'!$AK$101,"")))&amp;IF(F9="Scenario1PBT12",'Deep retrofit'!$AL$101,IF(F9="Scenario2PBT12",'Deep retrofit'!$AM$101,IF(F9="Scenario3PBT12",'Deep retrofit'!$AN$101,"")))&amp;IF(F9="Scenario1PBT13",'Deep retrofit'!$AO$101,IF(F9="Scenario2PBT13",'Deep retrofit'!$AP$101,IF(F9="Scenario3PBT13",'Deep retrofit'!$AQ$101,"")))&amp;IF(F9="Scenario1PBT14",'Deep retrofit'!$AR$101,IF(F9="Scenario2PBT14",'Deep retrofit'!$AS$101,IF(F9="Scenario3PBT14",'Deep retrofit'!$AT$101,"")))&amp;IF(F9="Scenario1PBT15",'Deep retrofit'!$AU$101,IF(F9="Scenario2PBT15",'Deep retrofit'!$AV$101,IF(F9="Scenario3PBT15",'Deep retrofit'!$AW$101,"")))</f>
        <v/>
      </c>
      <c r="AB9" s="179">
        <f t="shared" si="21"/>
        <v>0</v>
      </c>
      <c r="AC9" s="208">
        <f>IFERROR('Projection_Base-case'!G9-G9,0)</f>
        <v>0</v>
      </c>
      <c r="AD9" s="117">
        <f t="shared" si="0"/>
        <v>0</v>
      </c>
      <c r="AE9" s="117">
        <f>IFERROR(100*AC9/'Projection_Base-case'!G9,0)</f>
        <v>0</v>
      </c>
      <c r="AF9" s="117">
        <f>IFERROR('Projection_Base-case'!I9-I9,0)</f>
        <v>0</v>
      </c>
      <c r="AG9" s="117">
        <f t="shared" si="1"/>
        <v>0</v>
      </c>
      <c r="AH9" s="117">
        <f>IFERROR(100*AF9/'Projection_Base-case'!I9,0)</f>
        <v>0</v>
      </c>
      <c r="AI9" s="117">
        <f>IFERROR('Projection_Base-case'!K9-K9,0)</f>
        <v>0</v>
      </c>
      <c r="AJ9" s="117">
        <f t="shared" si="2"/>
        <v>0</v>
      </c>
      <c r="AK9" s="117">
        <f>IFERROR(100*AI9/'Projection_Base-case'!K9,0)</f>
        <v>0</v>
      </c>
      <c r="AL9" s="117">
        <f>IFERROR(M9-'Projection_Base-case'!M9,0)</f>
        <v>0</v>
      </c>
      <c r="AM9" s="117">
        <f t="shared" si="3"/>
        <v>0</v>
      </c>
      <c r="AN9" s="179">
        <f>IFERROR(IF('Projection_Base-case'!N9&gt;0,100*AM9/'Projection_Base-case'!N9,100*AM9/N9),0)</f>
        <v>0</v>
      </c>
      <c r="AO9" s="206">
        <f>IFERROR('Projection_Base-case'!O9-O9,0)</f>
        <v>0</v>
      </c>
      <c r="AP9" s="117">
        <f t="shared" si="4"/>
        <v>0</v>
      </c>
      <c r="AQ9" s="117">
        <f>IFERROR(100*AO9/'Projection_Base-case'!O9,0)</f>
        <v>0</v>
      </c>
      <c r="AR9" s="117">
        <f>IFERROR('Projection_Base-case'!Q9-Q9,0)</f>
        <v>0</v>
      </c>
      <c r="AS9" s="117">
        <f t="shared" si="5"/>
        <v>0</v>
      </c>
      <c r="AT9" s="117">
        <f>IFERROR(100*AR9/'Projection_Base-case'!Q9,0)</f>
        <v>0</v>
      </c>
      <c r="AU9" s="117">
        <f>IFERROR('Projection_Base-case'!S9-S9,0)</f>
        <v>0</v>
      </c>
      <c r="AV9" s="117">
        <f t="shared" si="6"/>
        <v>0</v>
      </c>
      <c r="AW9" s="118">
        <f>IFERROR(100*AU9/'Projection_Base-case'!S9,0)</f>
        <v>0</v>
      </c>
      <c r="AX9" s="206">
        <f>IFERROR('Projection_Base-case'!U9-U9,0)</f>
        <v>0</v>
      </c>
      <c r="AY9" s="117">
        <f t="shared" si="7"/>
        <v>0</v>
      </c>
      <c r="AZ9" s="117">
        <f>IFERROR(100*AX9/'Projection_Base-case'!U9,0)</f>
        <v>0</v>
      </c>
      <c r="BA9" s="117">
        <f>IFERROR('Projection_Base-case'!W9-W9,0)</f>
        <v>0</v>
      </c>
      <c r="BB9" s="117">
        <f t="shared" si="8"/>
        <v>0</v>
      </c>
      <c r="BC9" s="117">
        <f>IFERROR(100*BA9/'Projection_Base-case'!W9,0)</f>
        <v>0</v>
      </c>
      <c r="BD9" s="117">
        <f>IFERROR('Projection_Base-case'!Y9-Y9,0)</f>
        <v>0</v>
      </c>
      <c r="BE9" s="117">
        <f t="shared" si="9"/>
        <v>0</v>
      </c>
      <c r="BF9" s="117">
        <f>IFERROR(100*BD9/'Projection_Base-case'!Y9,0)</f>
        <v>0</v>
      </c>
      <c r="BG9" s="178">
        <f t="shared" si="22"/>
        <v>0</v>
      </c>
      <c r="BH9" s="179">
        <f t="shared" si="23"/>
        <v>0</v>
      </c>
    </row>
    <row r="10" spans="1:60" ht="15" customHeight="1">
      <c r="A10" s="205">
        <v>5</v>
      </c>
      <c r="B10" s="178">
        <f>IF('Projection_Base-case'!B10&lt;&gt;"",'Projection_Base-case'!B10,0)</f>
        <v>0</v>
      </c>
      <c r="C10" s="178">
        <f>IF('Projection_Base-case'!C10&lt;&gt;"",'Projection_Base-case'!C10,0)</f>
        <v>0</v>
      </c>
      <c r="D10" s="178">
        <f>IF('Projection_Base-case'!D10&lt;&gt;"",'Projection_Base-case'!D10,0)</f>
        <v>0</v>
      </c>
      <c r="E10" s="107" t="str">
        <f>IF(AND('Résultats deep'!$AC$3="OUI",'Résultats deep'!E9&lt;&gt;""),'Résultats deep'!E9,IF(OR(D10="PBT1",D10="PBT2",D10="PBT3",D10="PBT4",D10="PBT5",D10="PBT6",D10="PBT7"),"Scenario1",""))</f>
        <v/>
      </c>
      <c r="F10" s="202" t="str">
        <f t="shared" si="10"/>
        <v>0</v>
      </c>
      <c r="G10" s="177" t="str">
        <f>IF(F10="Scenario1PBT1",'Deep retrofit'!$E$6,IF(F10="Scenario2PBT1",'Deep retrofit'!$F$6,IF(F10="Scenario3PBT1",'Deep retrofit'!$G$6,"")))&amp;IF(F10="Scenario1PBT2",'Deep retrofit'!$H$6,IF(F10="Scenario2PBT2",'Deep retrofit'!$I$6,IF(F10="Scenario3PBT2",'Deep retrofit'!$J$6,"")))&amp;IF(F10="Scenario1PBT3",'Deep retrofit'!$K$6,IF(F10="Scenario2PBT3",'Deep retrofit'!$L$6,IF(F10="Scenario3PBT3",'Deep retrofit'!$M$6,"")))&amp;IF(F10="Scenario1PBT4",'Deep retrofit'!$N$6,IF(F10="Scenario2PBT4",'Deep retrofit'!$O$6,IF(F10="Scenario3PBT4",'Deep retrofit'!$P$6,"")))&amp;IF(F10="Scenario1PBT5",'Deep retrofit'!$Q$6,IF(F10="Scenario2PBT5",'Deep retrofit'!$R$6,IF(F10="Scenario3PBT5",'Deep retrofit'!$S$6,"")))&amp;IF(F10="Scenario1PBT6",'Deep retrofit'!$T$6,IF(F10="Scenario2PBT6",'Deep retrofit'!$U$6,IF(F10="Scenario3PBT6",'Deep retrofit'!$V$6,"")))&amp;IF(F10="Scenario1PBT7",'Deep retrofit'!$W$6,IF(F10="Scenario2PBT7",'Deep retrofit'!$X$6,IF(F10="Scenario3PBT7",'Deep retrofit'!$Y$6,"")))&amp;IF(F10="Scenario1PBT8",'Deep retrofit'!$Z$6,IF(F10="Scenario2PBT8",'Deep retrofit'!$AA$6,IF(F10="Scenario3PBT8",'Deep retrofit'!$AB$6,"")))&amp;IF(F10="Scenario1PBT9",'Deep retrofit'!$AC$6,IF(F10="Scenario2PBT9",'Deep retrofit'!$AD$6,IF(F10="Scenario3PBT9",'Deep retrofit'!$AE$6,"")))&amp;IF(F10="Scenario1PBT10",'Deep retrofit'!$AF$6,IF(F10="Scenario2PBT10",'Deep retrofit'!$AG$6,IF(F10="Scenario3PBT10",'Deep retrofit'!$AH$6,"")))&amp;IF(F10="Scenario1PBT11",'Deep retrofit'!$AI$6,IF(F10="Scenario2PBT11",'Deep retrofit'!$AJ$6,IF(F10="Scenario3PBT11",'Deep retrofit'!$AK$6,"")))&amp;IF(F10="Scenario1PBT12",'Deep retrofit'!$AL$6,IF(F10="Scenario2PBT12",'Deep retrofit'!$AM$6,IF(F10="Scenario3PBT12",'Deep retrofit'!$AN$6,"")))&amp;IF(F10="Scenario1PBT13",'Deep retrofit'!$AO$6,IF(F10="Scenario2PBT13",'Deep retrofit'!$AP$6,IF(F10="Scenario3PBT13",'Deep retrofit'!$AQ$6,"")))&amp;IF(F10="Scenario1PBT14",'Deep retrofit'!$AR$6,IF(F10="Scenario2PBT14",'Deep retrofit'!$AS$6,IF(F10="Scenario3PBT14",'Deep retrofit'!$AT$6,"")))&amp;IF(F10="Scenario1PBT15",'Deep retrofit'!$AU$6,IF(F10="Scenario2PBT15",'Deep retrofit'!$AV$6,IF(F10="Scenario3PBT15",'Deep retrofit'!$AW$6,"")))</f>
        <v/>
      </c>
      <c r="H10" s="117">
        <f t="shared" si="11"/>
        <v>0</v>
      </c>
      <c r="I10" s="178" t="str">
        <f>IF(F10="Scenario1PBT1",'Deep retrofit'!$E$16,IF(F10="Scenario2PBT1",'Deep retrofit'!$F$16,IF(F10="Scenario3PBT1",'Deep retrofit'!$G$16,"")))&amp;IF(F10="Scenario1PBT2",'Deep retrofit'!$H$16,IF(F10="Scenario2PBT2",'Deep retrofit'!$I$16,IF(F10="Scenario3PBT2",'Deep retrofit'!$J$16,"")))&amp;IF(F10="Scenario1PBT3",'Deep retrofit'!$K$16,IF(F10="Scenario2PBT3",'Deep retrofit'!$L$16,IF(F10="Scenario3PBT3",'Deep retrofit'!$M$16,"")))&amp;IF(F10="Scenario1PBT4",'Deep retrofit'!$N$16,IF(F10="Scenario2PBT4",'Deep retrofit'!$O$16,IF(F10="Scenario3PBT4",'Deep retrofit'!$P$16,"")))&amp;IF(F10="Scenario1PBT5",'Deep retrofit'!$Q$16,IF(F10="Scenario2PBT5",'Deep retrofit'!$R$16,IF(F10="Scenario3PBT5",'Deep retrofit'!$S$16,"")))&amp;IF(F10="Scenario1PBT6",'Deep retrofit'!$T$16,IF(F10="Scenario2PBT6",'Deep retrofit'!$U$16,IF(F10="Scenario3PBT6",'Deep retrofit'!$V$16,"")))&amp;IF(F10="Scenario1PBT7",'Deep retrofit'!$W$16,IF(F10="Scenario2PBT7",'Deep retrofit'!$X$16,IF(F10="Scenario3PBT7",'Deep retrofit'!$Y$16,"")))&amp;IF(F10="Scenario1PBT8",'Deep retrofit'!$Z$16,IF(F10="Scenario2PBT8",'Deep retrofit'!$AA$16,IF(F10="Scenario3PBT8",'Deep retrofit'!$AB$16,"")))&amp;IF(F10="Scenario1PBT9",'Deep retrofit'!$AC$16,IF(F10="Scenario2PBT9",'Deep retrofit'!$AD$16,IF(F10="Scenario3PBT9",'Deep retrofit'!$AE$16,"")))&amp;IF(F10="Scenario1PBT10",'Deep retrofit'!$AF$16,IF(F10="Scenario2PBT10",'Deep retrofit'!$AG$16,IF(F10="Scenario3PBT10",'Deep retrofit'!$AH$16,"")))&amp;IF(F10="Scenario1PBT11",'Deep retrofit'!$AI$16,IF(F10="Scenario2PBT11",'Deep retrofit'!$AJ$16,IF(F10="Scenario3PBT11",'Deep retrofit'!$AK$16,"")))&amp;IF(F10="Scenario1PBT12",'Deep retrofit'!$AL$16,IF(F10="Scenario2PBT12",'Deep retrofit'!$AM$16,IF(F10="Scenario3PBT12",'Deep retrofit'!$AN$16,"")))&amp;IF(F10="Scenario1PBT13",'Deep retrofit'!$AO$16,IF(F10="Scenario2PBT13",'Deep retrofit'!$AP$16,IF(F10="Scenario3PBT13",'Deep retrofit'!$AQ$16,"")))&amp;IF(F10="Scenario1PBT14",'Deep retrofit'!$AR$16,IF(F10="Scenario2PBT14",'Deep retrofit'!$AS$16,IF(F10="Scenario3PBT14",'Deep retrofit'!$AT$16,"")))&amp;IF(F10="Scenario1PBT15",'Deep retrofit'!$AU$16,IF(F10="Scenario2PBT15",'Deep retrofit'!$AV$16,IF(F10="Scenario3PBT15",'Deep retrofit'!$AW$16,"")))</f>
        <v/>
      </c>
      <c r="J10" s="117">
        <f t="shared" si="12"/>
        <v>0</v>
      </c>
      <c r="K10" s="117" t="str">
        <f>IF(F10="Scenario1PBT1",'Deep retrofit'!$E$18,IF(F10="Scenario2PBT1",'Deep retrofit'!$F$18,IF(F10="Scenario3PBT1",'Deep retrofit'!$G$18,"")))&amp;IF(F10="Scenario1PBT2",'Deep retrofit'!$H$18,IF(F10="Scenario2PBT2",'Deep retrofit'!$I$18,IF(F10="Scenario3PBT2",'Deep retrofit'!$J$18,"")))&amp;IF(F10="Scenario1PBT3",'Deep retrofit'!$K$18,IF(F10="Scenario2PBT3",'Deep retrofit'!$L$18,IF(F10="Scenario3PBT3",'Deep retrofit'!$M$18,"")))&amp;IF(F10="Scenario1PBT4",'Deep retrofit'!$N$18,IF(F10="Scenario2PBT4",'Deep retrofit'!$O$18,IF(F10="Scenario3PBT4",'Deep retrofit'!$P$18,"")))&amp;IF(F10="Scenario1PBT5",'Deep retrofit'!$Q$18,IF(F10="Scenario2PBT5",'Deep retrofit'!$R$18,IF(F10="Scenario3PBT5",'Deep retrofit'!$S$18,"")))&amp;IF(F10="Scenario1PBT6",'Deep retrofit'!$T$18,IF(F10="Scenario2PBT6",'Deep retrofit'!$U$18,IF(F10="Scenario3PBT6",'Deep retrofit'!$V$18,"")))&amp;IF(F10="Scenario1PBT7",'Deep retrofit'!$W$18,IF(F10="Scenario2PBT7",'Deep retrofit'!$X$18,IF(F10="Scenario3PBT7",'Deep retrofit'!$Y$18,"")))&amp;IF(F10="Scenario1PBT8",'Deep retrofit'!$Z$18,IF(F10="Scenario2PBT8",'Deep retrofit'!$AA$18,IF(F10="Scenario3PBT8",'Deep retrofit'!$AB$18,"")))&amp;IF(F10="Scenario1PBT9",'Deep retrofit'!$AC$18,IF(F10="Scenario2PBT9",'Deep retrofit'!$AD$18,IF(F10="Scenario3PBT9",'Deep retrofit'!$AE$18,"")))&amp;IF(F10="Scenario1PBT10",'Deep retrofit'!$AF$18,IF(F10="Scenario2PBT10",'Deep retrofit'!$AG$18,IF(F10="Scenario3PBT10",'Deep retrofit'!$AH$18,"")))&amp;IF(F10="Scenario1PBT11",'Deep retrofit'!$AI$18,IF(F10="Scenario2PBT11",'Deep retrofit'!$AJ$18,IF(F10="Scenario3PBT11",'Deep retrofit'!$AK$18,"")))&amp;IF(F10="Scenario1PBT12",'Deep retrofit'!$AL$18,IF(F10="Scenario2PBT12",'Deep retrofit'!$AM$18,IF(F10="Scenario3PBT12",'Deep retrofit'!$AN$18,"")))&amp;IF(F10="Scenario1PBT13",'Deep retrofit'!$AO$18,IF(F10="Scenario2PBT13",'Deep retrofit'!$AP$18,IF(F10="Scenario3PBT13",'Deep retrofit'!$AQ$18,"")))&amp;IF(F10="Scenario1PBT14",'Deep retrofit'!$AR$18,IF(F10="Scenario2PBT14",'Deep retrofit'!$AS$18,IF(F10="Scenario3PBT14",'Deep retrofit'!$AT$18,"")))&amp;IF(F10="Scenario1PBT15",'Deep retrofit'!$AU$18,IF(F10="Scenario2PBT15",'Deep retrofit'!$AV$18,IF(F10="Scenario3PBT15",'Deep retrofit'!$AW$18,"")))</f>
        <v/>
      </c>
      <c r="L10" s="117">
        <f t="shared" si="13"/>
        <v>0</v>
      </c>
      <c r="M10" s="117" t="str">
        <f>IF(F10="Scenario1PBT1",'Deep retrofit'!$E$20,IF(F10="Scenario2PBT1",'Deep retrofit'!$F$20,IF(F10="Scenario3PBT1",'Deep retrofit'!$G$20,"")))&amp;IF(F10="Scenario1PBT2",'Deep retrofit'!$H$20,IF(F10="Scenario2PBT2",'Deep retrofit'!$I$20,IF(F10="Scenario3PBT2",'Deep retrofit'!$J$20,"")))&amp;IF(F10="Scenario1PBT3",'Deep retrofit'!$K$20,IF(F10="Scenario2PBT3",'Deep retrofit'!$L$20,IF(F10="Scenario3PBT3",'Deep retrofit'!$M$20,"")))&amp;IF(F10="Scenario1PBT4",'Deep retrofit'!$N$20,IF(F10="Scenario2PBT4",'Deep retrofit'!$O$20,IF(F10="Scenario3PBT4",'Deep retrofit'!$P$20,"")))&amp;IF(F10="Scenario1PBT5",'Deep retrofit'!$Q$20,IF(F10="Scenario2PBT5",'Deep retrofit'!$R$20,IF(F10="Scenario3PBT5",'Deep retrofit'!$S$20,"")))&amp;IF(F10="Scenario1PBT6",'Deep retrofit'!$T$20,IF(F10="Scenario2PBT6",'Deep retrofit'!$U$20,IF(F10="Scenario3PBT6",'Deep retrofit'!$V$20,"")))&amp;IF(F10="Scenario1PBT7",'Deep retrofit'!$W$20,IF(F10="Scenario2PBT7",'Deep retrofit'!$X$20,IF(F10="Scenario3PBT7",'Deep retrofit'!$Y$20,"")))&amp;IF(F10="Scenario1PBT8",'Deep retrofit'!$Z$20,IF(F10="Scenario2PBT8",'Deep retrofit'!$AA$20,IF(F10="Scenario3PBT8",'Deep retrofit'!$AB$20,"")))&amp;IF(F10="Scenario1PBT9",'Deep retrofit'!$AC$20,IF(F10="Scenario2PBT9",'Deep retrofit'!$AD$20,IF(F10="Scenario3PBT9",'Deep retrofit'!$AE$20,"")))&amp;IF(F10="Scenario1PBT10",'Deep retrofit'!$AF$20,IF(F10="Scenario2PBT10",'Deep retrofit'!$AG$20,IF(F10="Scenario3PBT10",'Deep retrofit'!$AH$20,"")))&amp;IF(F10="Scenario1PBT11",'Deep retrofit'!$AI$20,IF(F10="Scenario2PBT11",'Deep retrofit'!$AJ$20,IF(F10="Scenario3PBT11",'Deep retrofit'!$AK$20,"")))&amp;IF(F10="Scenario1PBT12",'Deep retrofit'!$AL$20,IF(F10="Scenario2PBT12",'Deep retrofit'!$AM$20,IF(F10="Scenario3PBT12",'Deep retrofit'!$AN$20,"")))&amp;IF(F10="Scenario1PBT13",'Deep retrofit'!$AO$20,IF(F10="Scenario2PBT13",'Deep retrofit'!$AP$20,IF(F10="Scenario3PBT13",'Deep retrofit'!$AQ$20,"")))&amp;IF(F10="Scenario1PBT14",'Deep retrofit'!$AR$20,IF(F10="Scenario2PBT14",'Deep retrofit'!$AS$20,IF(F10="Scenario3PBT14",'Deep retrofit'!$AT$20,"")))&amp;IF(F10="Scenario1PBT15",'Deep retrofit'!$AU$20,IF(F10="Scenario2PBT15",'Deep retrofit'!$AV$20,IF(F10="Scenario3PBT15",'Deep retrofit'!$AW$20,"")))</f>
        <v/>
      </c>
      <c r="N10" s="118">
        <f t="shared" si="14"/>
        <v>0</v>
      </c>
      <c r="O10" s="206" t="str">
        <f>IF(F10="Scenario1PBT1",'Deep retrofit'!$E$23,IF(F10="Scenario2PBT1",'Deep retrofit'!$F$23,IF(F10="Scenario3PBT1",'Deep retrofit'!$G$23,"")))&amp;IF(F10="Scenario1PBT2",'Deep retrofit'!$H$23,IF(F10="Scenario2PBT2",'Deep retrofit'!$I$23,IF(F10="Scenario3PBT2",'Deep retrofit'!$J$23,"")))&amp;IF(F10="Scenario1PBT3",'Deep retrofit'!$K$23,IF(F10="Scenario2PBT3",'Deep retrofit'!$L$23,IF(F10="Scenario3PBT3",'Deep retrofit'!$M$23,"")))&amp;IF(F10="Scenario1PBT4",'Deep retrofit'!$N$23,IF(F10="Scenario2PBT4",'Deep retrofit'!$O$23,IF(F10="Scenario3PBT4",'Deep retrofit'!$P$23,"")))&amp;IF(F10="Scenario1PBT5",'Deep retrofit'!$Q$23,IF(F10="Scenario2PBT5",'Deep retrofit'!$R$23,IF(F10="Scenario3PBT5",'Deep retrofit'!$S$23,"")))&amp;IF(F10="Scenario1PBT6",'Deep retrofit'!$T$23,IF(F10="Scenario2PBT6",'Deep retrofit'!$U$23,IF(F10="Scenario3PBT6",'Deep retrofit'!$V$23,"")))&amp;IF(F10="Scenario1PBT7",'Deep retrofit'!$W$23,IF(F10="Scenario2PBT7",'Deep retrofit'!$X$23,IF(F10="Scenario3PBT7",'Deep retrofit'!$Y$23,"")))&amp;IF(F10="Scenario1PBT8",'Deep retrofit'!$Z$23,IF(F10="Scenario2PBT8",'Deep retrofit'!$AA$23,IF(F10="Scenario3PBT8",'Deep retrofit'!$AB$23,"")))&amp;IF(F10="Scenario1PBT9",'Deep retrofit'!$AC$23,IF(F10="Scenario2PBT9",'Deep retrofit'!$AD$23,IF(F10="Scenario3PBT9",'Deep retrofit'!$AE$23,"")))&amp;IF(F10="Scenario1PBT10",'Deep retrofit'!$AF$23,IF(F10="Scenario2PBT10",'Deep retrofit'!$AG$23,IF(F10="Scenario3PBT10",'Deep retrofit'!$AH$23,"")))&amp;IF(F10="Scenario1PBT11",'Deep retrofit'!$AI$23,IF(F10="Scenario2PBT11",'Deep retrofit'!$AJ$23,IF(F10="Scenario3PBT11",'Deep retrofit'!$AK$23,"")))&amp;IF(F10="Scenario1PBT12",'Deep retrofit'!$AL$23,IF(F10="Scenario2PBT12",'Deep retrofit'!$AM$23,IF(F10="Scenario3PBT12",'Deep retrofit'!$AN$23,"")))&amp;IF(F10="Scenario1PBT13",'Deep retrofit'!$AO$23,IF(F10="Scenario2PBT13",'Deep retrofit'!$AP$23,IF(F10="Scenario3PBT13",'Deep retrofit'!$AQ$23,"")))&amp;IF(F10="Scenario1PBT14",'Deep retrofit'!$AR$23,IF(F10="Scenario2PBT14",'Deep retrofit'!$AS$23,IF(F10="Scenario3PBT14",'Deep retrofit'!$AT$23,"")))&amp;IF(F10="Scenario1PBT15",'Deep retrofit'!$AU$23,IF(F10="Scenario2PBT15",'Deep retrofit'!$AV$23,IF(F10="Scenario3PBT15",'Deep retrofit'!$AW$23,"")))</f>
        <v/>
      </c>
      <c r="P10" s="117">
        <f t="shared" si="15"/>
        <v>0</v>
      </c>
      <c r="Q10" s="117" t="str">
        <f>IF(F10="Scenario1PBT1",'Deep retrofit'!$E$25,IF(F10="Scenario2PBT1",'Deep retrofit'!$F$25,IF(F10="Scenario3PBT1",'Deep retrofit'!$G$25,"")))&amp;IF(F10="Scenario1PBT2",'Deep retrofit'!$H$25,IF(F10="Scenario2PBT2",'Deep retrofit'!$I$25,IF(F10="Scenario3PBT2",'Deep retrofit'!$J$25,"")))&amp;IF(F10="Scenario1PBT3",'Deep retrofit'!$K$25,IF(F10="Scenario2PBT3",'Deep retrofit'!$L$25,IF(F10="Scenario3PBT3",'Deep retrofit'!$M$25,"")))&amp;IF(F10="Scenario1PBT4",'Deep retrofit'!$N$25,IF(F10="Scenario2PBT4",'Deep retrofit'!$O$25,IF(F10="Scenario3PBT4",'Deep retrofit'!$P$25,"")))&amp;IF(F10="Scenario1PBT5",'Deep retrofit'!$Q$25,IF(F10="Scenario2PBT5",'Deep retrofit'!$R$25,IF(F10="Scenario3PBT5",'Deep retrofit'!$S$25,"")))&amp;IF(F10="Scenario1PBT6",'Deep retrofit'!$T$25,IF(F10="Scenario2PBT6",'Deep retrofit'!$U$25,IF(F10="Scenario3PBT6",'Deep retrofit'!$V$25,"")))&amp;IF(F10="Scenario1PBT7",'Deep retrofit'!$W$25,IF(F10="Scenario2PBT7",'Deep retrofit'!$X$25,IF(F10="Scenario3PBT7",'Deep retrofit'!$Y$25,"")))&amp;IF(F10="Scenario1PBT8",'Deep retrofit'!$Z$25,IF(F10="Scenario2PBT8",'Deep retrofit'!$AA$25,IF(F10="Scenario3PBT8",'Deep retrofit'!$AB$25,"")))&amp;IF(F10="Scenario1PBT9",'Deep retrofit'!$AC$25,IF(F10="Scenario2PBT9",'Deep retrofit'!$AD$25,IF(F10="Scenario3PBT9",'Deep retrofit'!$AE$25,"")))&amp;IF(F10="Scenario1PBT10",'Deep retrofit'!$AF$25,IF(F10="Scenario2PBT10",'Deep retrofit'!$AG$25,IF(F10="Scenario3PBT10",'Deep retrofit'!$AH$25,"")))&amp;IF(F10="Scenario1PBT11",'Deep retrofit'!$AI$25,IF(F10="Scenario2PBT11",'Deep retrofit'!$AJ$25,IF(F10="Scenario3PBT11",'Deep retrofit'!$AK$25,"")))&amp;IF(F10="Scenario1PBT12",'Deep retrofit'!$AL$25,IF(F10="Scenario2PBT12",'Deep retrofit'!$AM$25,IF(F10="Scenario3PBT12",'Deep retrofit'!$AN$25,"")))&amp;IF(F10="Scenario1PBT13",'Deep retrofit'!$AO$25,IF(F10="Scenario2PBT13",'Deep retrofit'!$AP$25,IF(F10="Scenario3PBT13",'Deep retrofit'!$AQ$25,"")))&amp;IF(F10="Scenario1PBT14",'Deep retrofit'!$AR$25,IF(F10="Scenario2PBT14",'Deep retrofit'!$AS$25,IF(F10="Scenario3PBT14",'Deep retrofit'!$AT$25,"")))&amp;IF(F10="Scenario1PBT15",'Deep retrofit'!$AU$25,IF(F10="Scenario2PBT15",'Deep retrofit'!$AV$25,IF(F10="Scenario3PBT15",'Deep retrofit'!$AW$25,"")))</f>
        <v/>
      </c>
      <c r="R10" s="117">
        <f t="shared" si="16"/>
        <v>0</v>
      </c>
      <c r="S10" s="117" t="str">
        <f>IF(F10="Scenario1PBT1",'Deep retrofit'!$E$27,IF(F10="Scenario2PBT1",'Deep retrofit'!$F$27,IF(F10="Scenario3PBT1",'Deep retrofit'!$G$27,"")))&amp;IF(F10="Scenario1PBT2",'Deep retrofit'!$H$27,IF(F10="Scenario2PBT2",'Deep retrofit'!$I$27,IF(F10="Scenario3PBT2",'Deep retrofit'!$J$27,"")))&amp;IF(F10="Scenario1PBT3",'Deep retrofit'!$K$27,IF(F10="Scenario2PBT3",'Deep retrofit'!$L$27,IF(F10="Scenario3PBT3",'Deep retrofit'!$M$27,"")))&amp;IF(F10="Scenario1PBT4",'Deep retrofit'!$N$27,IF(F10="Scenario2PBT4",'Deep retrofit'!$O$27,IF(F10="Scenario3PBT4",'Deep retrofit'!$P$27,"")))&amp;IF(F10="Scenario1PBT5",'Deep retrofit'!$Q$27,IF(F10="Scenario2PBT5",'Deep retrofit'!$R$27,IF(F10="Scenario3PBT5",'Deep retrofit'!$S$27,"")))&amp;IF(F10="Scenario1PBT6",'Deep retrofit'!$T$27,IF(F10="Scenario2PBT6",'Deep retrofit'!$U$27,IF(F10="Scenario3PBT6",'Deep retrofit'!$V$27,"")))&amp;IF(F10="Scenario1PBT7",'Deep retrofit'!$W$27,IF(F10="Scenario2PBT7",'Deep retrofit'!$X$27,IF(F10="Scenario3PBT7",'Deep retrofit'!$Y$27,"")))&amp;IF(F10="Scenario1PBT8",'Deep retrofit'!$Z$27,IF(F10="Scenario2PBT8",'Deep retrofit'!$AA$27,IF(F10="Scenario3PBT8",'Deep retrofit'!$AB$27,"")))&amp;IF(F10="Scenario1PBT9",'Deep retrofit'!$AC$27,IF(F10="Scenario2PBT9",'Deep retrofit'!$AD$27,IF(F10="Scenario3PBT9",'Deep retrofit'!$AE$27,"")))&amp;IF(F10="Scenario1PBT10",'Deep retrofit'!$AF$27,IF(F10="Scenario2PBT10",'Deep retrofit'!$AG$27,IF(F10="Scenario3PBT10",'Deep retrofit'!$AH$27,"")))&amp;IF(F10="Scenario1PBT11",'Deep retrofit'!$AI$27,IF(F10="Scenario2PBT11",'Deep retrofit'!$AJ$27,IF(F10="Scenario3PBT11",'Deep retrofit'!$AK$27,"")))&amp;IF(F10="Scenario1PBT12",'Deep retrofit'!$AL$27,IF(F10="Scenario2PBT12",'Deep retrofit'!$AM$27,IF(F10="Scenario3PBT12",'Deep retrofit'!$AN$27,"")))&amp;IF(F10="Scenario1PBT13",'Deep retrofit'!$AO$27,IF(F10="Scenario2PBT13",'Deep retrofit'!$AP$27,IF(F10="Scenario3PBT13",'Deep retrofit'!$AQ$27,"")))&amp;IF(F10="Scenario1PBT14",'Deep retrofit'!$AR$27,IF(F10="Scenario2PBT14",'Deep retrofit'!$AS$27,IF(F10="Scenario3PBT14",'Deep retrofit'!$AT$27,"")))&amp;IF(F10="Scenario1PBT15",'Deep retrofit'!$AU$27,IF(F10="Scenario2PBT15",'Deep retrofit'!$AV$27,IF(F10="Scenario3PBT15",'Deep retrofit'!$AW$27,"")))</f>
        <v/>
      </c>
      <c r="T10" s="207">
        <f t="shared" si="17"/>
        <v>0</v>
      </c>
      <c r="U10" s="206" t="str">
        <f>IF(F10="Scenario1PBT1",'Deep retrofit'!$E$38,IF(F10="Scenario2PBT1",'Deep retrofit'!$F$38,IF(F10="Scenario3PBT1",'Deep retrofit'!$G$38,"")))&amp;IF(F10="Scenario1PBT2",'Deep retrofit'!$H$38,IF(F10="Scenario2PBT2",'Deep retrofit'!$I$38,IF(F10="Scenario3PBT2",'Deep retrofit'!$J$38,"")))&amp;IF(F10="Scenario1PBT3",'Deep retrofit'!$K$38,IF(F10="Scenario2PBT3",'Deep retrofit'!$L$38,IF(F10="Scenario3PBT3",'Deep retrofit'!$M$38,"")))&amp;IF(F10="Scenario1PBT4",'Deep retrofit'!$N$38,IF(F10="Scenario2PBT4",'Deep retrofit'!$O$38,IF(F10="Scenario3PBT4",'Deep retrofit'!$P$38,"")))&amp;IF(F10="Scenario1PBT5",'Deep retrofit'!$Q$38,IF(F10="Scenario2PBT5",'Deep retrofit'!$R$38,IF(F10="Scenario3PBT5",'Deep retrofit'!$S$38,"")))&amp;IF(F10="Scenario1PBT6",'Deep retrofit'!$T$38,IF(F10="Scenario2PBT6",'Deep retrofit'!$U$38,IF(F10="Scenario3PBT6",'Deep retrofit'!$V$38,"")))&amp;IF(F10="Scenario1PBT7",'Deep retrofit'!$W$38,IF(F10="Scenario2PBT7",'Deep retrofit'!$X$38,IF(F10="Scenario3PBT7",'Deep retrofit'!$Y$38,"")))&amp;IF(F10="Scenario1PBT8",'Deep retrofit'!$Z$38,IF(F10="Scenario2PBT8",'Deep retrofit'!$AA$38,IF(F10="Scenario3PBT8",'Deep retrofit'!$AB$38,"")))&amp;IF(F10="Scenario1PBT9",'Deep retrofit'!$AC$38,IF(F10="Scenario2PBT9",'Deep retrofit'!$AD$38,IF(F10="Scenario3PBT9",'Deep retrofit'!$AE$38,"")))&amp;IF(F10="Scenario1PBT10",'Deep retrofit'!$AF$38,IF(F10="Scenario2PBT10",'Deep retrofit'!$AG$38,IF(F10="Scenario3PBT10",'Deep retrofit'!$AH$38,"")))&amp;IF(F10="Scenario1PBT11",'Deep retrofit'!$AI$38,IF(F10="Scenario2PBT11",'Deep retrofit'!$AJ$38,IF(F10="Scenario3PBT11",'Deep retrofit'!$AK$38,"")))&amp;IF(F10="Scenario1PBT12",'Deep retrofit'!$AL$38,IF(F10="Scenario2PBT12",'Deep retrofit'!$AM$38,IF(F10="Scenario3PBT12",'Deep retrofit'!$AN$38,"")))&amp;IF(F10="Scenario1PBT13",'Deep retrofit'!$AO$38,IF(F10="Scenario2PBT13",'Deep retrofit'!$AP$38,IF(F10="Scenario3PBT13",'Deep retrofit'!$AQ$38,"")))&amp;IF(F10="Scenario1PBT14",'Deep retrofit'!$AR$38,IF(F10="Scenario2PBT14",'Deep retrofit'!$AS$38,IF(F10="Scenario3PBT14",'Deep retrofit'!$AT$38,"")))&amp;IF(F10="Scenario1PBT15",'Deep retrofit'!$AU$38,IF(F10="Scenario2PBT15",'Deep retrofit'!$AV$38,IF(F10="Scenario3PBT15",'Deep retrofit'!$AW$38,"")))</f>
        <v/>
      </c>
      <c r="V10" s="117">
        <f t="shared" si="18"/>
        <v>0</v>
      </c>
      <c r="W10" s="117" t="str">
        <f>IF(F10="Scenario1PBT1",'Deep retrofit'!$E$40,IF(F10="Scenario2PBT1",'Deep retrofit'!$F$40,IF(F10="Scenario3PBT1",'Deep retrofit'!$G$40,"")))&amp;IF(F10="Scenario1PBT2",'Deep retrofit'!$H$40,IF(F10="Scenario2PBT2",'Deep retrofit'!$I$40,IF(F10="Scenario3PBT2",'Deep retrofit'!$J$40,"")))&amp;IF(F10="Scenario1PBT3",'Deep retrofit'!$K$40,IF(F10="Scenario2PBT3",'Deep retrofit'!$L$40,IF(F10="Scenario3PBT3",'Deep retrofit'!$M$40,"")))&amp;IF(F10="Scenario1PBT4",'Deep retrofit'!$N$40,IF(F10="Scenario2PBT4",'Deep retrofit'!$O$40,IF(F10="Scenario3PBT4",'Deep retrofit'!$P$40,"")))&amp;IF(F10="Scenario1PBT5",'Deep retrofit'!$Q$40,IF(F10="Scenario2PBT5",'Deep retrofit'!$R$40,IF(F10="Scenario3PBT5",'Deep retrofit'!$S$40,"")))&amp;IF(F10="Scenario1PBT6",'Deep retrofit'!$T$40,IF(F10="Scenario2PBT6",'Deep retrofit'!$U$40,IF(F10="Scenario3PBT6",'Deep retrofit'!$V$40,"")))&amp;IF(F10="Scenario1PBT7",'Deep retrofit'!$W$40,IF(F10="Scenario2PBT7",'Deep retrofit'!$X$40,IF(F10="Scenario3PBT7",'Deep retrofit'!$Y$40,"")))&amp;IF(F10="Scenario1PBT8",'Deep retrofit'!$Z$40,IF(F10="Scenario2PBT8",'Deep retrofit'!$AA$40,IF(F10="Scenario3PBT8",'Deep retrofit'!$AB$40,"")))&amp;IF(F10="Scenario1PBT9",'Deep retrofit'!$AC$40,IF(F10="Scenario2PBT9",'Deep retrofit'!$AD$40,IF(F10="Scenario3PBT9",'Deep retrofit'!$AE$40,"")))&amp;IF(F10="Scenario1PBT10",'Deep retrofit'!$AF$40,IF(F10="Scenario2PBT10",'Deep retrofit'!$AG$40,IF(F10="Scenario3PBT10",'Deep retrofit'!$AH$40,"")))&amp;IF(F10="Scenario1PBT11",'Deep retrofit'!$AI$40,IF(F10="Scenario2PBT11",'Deep retrofit'!$AJ$40,IF(F10="Scenario3PBT11",'Deep retrofit'!$AK$40,"")))&amp;IF(F10="Scenario1PBT12",'Deep retrofit'!$AL$40,IF(F10="Scenario2PBT12",'Deep retrofit'!$AM$40,IF(F10="Scenario3PBT12",'Deep retrofit'!$AN$40,"")))&amp;IF(F10="Scenario1PBT13",'Deep retrofit'!$AO$40,IF(F10="Scenario2PBT13",'Deep retrofit'!$AP$40,IF(F10="Scenario3PBT13",'Deep retrofit'!$AQ$40,"")))&amp;IF(F10="Scenario1PBT14",'Deep retrofit'!$AR$40,IF(F10="Scenario2PBT14",'Deep retrofit'!$AS$40,IF(F10="Scenario3PBT14",'Deep retrofit'!$AT$40,"")))&amp;IF(F10="Scenario1PBT15",'Deep retrofit'!$AU$40,IF(F10="Scenario2PBT15",'Deep retrofit'!$AV$40,IF(F10="Scenario3PBT15",'Deep retrofit'!$AW$40,"")))</f>
        <v/>
      </c>
      <c r="X10" s="117">
        <f t="shared" si="19"/>
        <v>0</v>
      </c>
      <c r="Y10" s="117" t="str">
        <f>IF(F10="Scenario1PBT1",'Deep retrofit'!$E$42,IF(F10="Scenario2PBT1",'Deep retrofit'!$F$42,IF(F10="Scenario3PBT1",'Deep retrofit'!$G$42,"")))&amp;IF(F10="Scenario1PBT2",'Deep retrofit'!$H$42,IF(F10="Scenario2PBT2",'Deep retrofit'!$I$42,IF(F10="Scenario3PBT2",'Deep retrofit'!$J$42,"")))&amp;IF(F10="Scenario1PBT3",'Deep retrofit'!$K$42,IF(F10="Scenario2PBT3",'Deep retrofit'!$L$42,IF(F10="Scenario3PBT3",'Deep retrofit'!$M$42,"")))&amp;IF(F10="Scenario1PBT4",'Deep retrofit'!$N$42,IF(F10="Scenario2PBT4",'Deep retrofit'!$O$42,IF(F10="Scenario3PBT4",'Deep retrofit'!$P$42,"")))&amp;IF(F10="Scenario1PBT5",'Deep retrofit'!$Q$42,IF(F10="Scenario2PBT5",'Deep retrofit'!$R$42,IF(F10="Scenario3PBT5",'Deep retrofit'!$S$42,"")))&amp;IF(F10="Scenario1PBT6",'Deep retrofit'!$T$42,IF(F10="Scenario2PBT6",'Deep retrofit'!$U$42,IF(F10="Scenario3PBT6",'Deep retrofit'!$V$42,"")))&amp;IF(F10="Scenario1PBT7",'Deep retrofit'!$W$42,IF(F10="Scenario2PBT7",'Deep retrofit'!$X$42,IF(F10="Scenario3PBT7",'Deep retrofit'!$Y$42,"")))&amp;IF(F10="Scenario1PBT8",'Deep retrofit'!$Z$42,IF(F10="Scenario2PBT8",'Deep retrofit'!$AA$42,IF(F10="Scenario3PBT8",'Deep retrofit'!$AB$42,"")))&amp;IF(F10="Scenario1PBT9",'Deep retrofit'!$AC$42,IF(F10="Scenario2PBT9",'Deep retrofit'!$AD$42,IF(F10="Scenario3PBT9",'Deep retrofit'!$AE$42,"")))&amp;IF(F10="Scenario1PBT10",'Deep retrofit'!$AF$42,IF(F10="Scenario2PBT10",'Deep retrofit'!$AG$42,IF(F10="Scenario3PBT10",'Deep retrofit'!$AH$42,"")))&amp;IF(F10="Scenario1PBT11",'Deep retrofit'!$AI$42,IF(F10="Scenario2PBT11",'Deep retrofit'!$AJ$42,IF(F10="Scenario3PBT11",'Deep retrofit'!$AK$42,"")))&amp;IF(F10="Scenario1PBT12",'Deep retrofit'!$AL$42,IF(F10="Scenario2PBT12",'Deep retrofit'!$AM$42,IF(F10="Scenario3PBT12",'Deep retrofit'!$AN$42,"")))&amp;IF(F10="Scenario1PBT13",'Deep retrofit'!$AO$42,IF(F10="Scenario2PBT13",'Deep retrofit'!$AP$42,IF(F10="Scenario3PBT13",'Deep retrofit'!$AQ$42,"")))&amp;IF(F10="Scenario1PBT14",'Deep retrofit'!$AR$42,IF(F10="Scenario2PBT14",'Deep retrofit'!$AS$42,IF(F10="Scenario3PBT14",'Deep retrofit'!$AT$42,"")))&amp;IF(F10="Scenario1PBT15",'Deep retrofit'!$AU$42,IF(F10="Scenario2PBT15",'Deep retrofit'!$AV$42,IF(F10="Scenario3PBT15",'Deep retrofit'!$AW$42,"")))</f>
        <v/>
      </c>
      <c r="Z10" s="117">
        <f t="shared" si="20"/>
        <v>0</v>
      </c>
      <c r="AA10" s="269" t="str">
        <f>IF(F10="Scenario1PBT1",'Deep retrofit'!$E$101,IF(F10="Scenario2PBT1",'Deep retrofit'!$F$101,IF(F10="Scenario3PBT1",'Deep retrofit'!$G$101,"")))&amp;IF(F10="Scenario1PBT2",'Deep retrofit'!$H$101,IF(F10="Scenario2PBT2",'Deep retrofit'!$I$101,IF(F10="Scenario3PBT2",'Deep retrofit'!$J$101,"")))&amp;IF(F10="Scenario1PBT3",'Deep retrofit'!$K$101,IF(F10="Scenario2PBT3",'Deep retrofit'!$L$101,IF(F10="Scenario3PBT3",'Deep retrofit'!$M$101,"")))&amp;IF(F10="Scenario1PBT4",'Deep retrofit'!$N$101,IF(F10="Scenario2PBT4",'Deep retrofit'!$O$101,IF(F10="Scenario3PBT4",'Deep retrofit'!$P$101,"")))&amp;IF(F10="Scenario1PBT5",'Deep retrofit'!$Q$101,IF(F10="Scenario2PBT5",'Deep retrofit'!$R$101,IF(F10="Scenario3PBT5",'Deep retrofit'!$S$101,"")))&amp;IF(F10="Scenario1PBT6",'Deep retrofit'!$T$101,IF(F10="Scenario2PBT6",'Deep retrofit'!$U$101,IF(F10="Scenario3PBT6",'Deep retrofit'!$V$101,"")))&amp;IF(F10="Scenario1PBT7",'Deep retrofit'!$W$101,IF(F10="Scenario2PBT7",'Deep retrofit'!$X$101,IF(F10="Scenario3PBT7",'Deep retrofit'!$Y$101,"")))&amp;IF(F10="Scenario1PBT8",'Deep retrofit'!$Z$101,IF(F10="Scenario2PBT8",'Deep retrofit'!$AA$101,IF(F10="Scenario3PBT8",'Deep retrofit'!$AB$101,"")))&amp;IF(F10="Scenario1PBT9",'Deep retrofit'!$AC$101,IF(F10="Scenario2PBT9",'Deep retrofit'!$AD$101,IF(F10="Scenario3PBT9",'Deep retrofit'!$AE$101,"")))&amp;IF(F10="Scenario1PBT10",'Deep retrofit'!$AF$101,IF(F10="Scenario2PBT10",'Deep retrofit'!$AG$101,IF(F10="Scenario3PBT10",'Deep retrofit'!$AH$101,"")))&amp;IF(F10="Scenario1PBT11",'Deep retrofit'!$AI$101,IF(F10="Scenario2PBT11",'Deep retrofit'!$AJ$101,IF(F10="Scenario3PBT11",'Deep retrofit'!$AK$101,"")))&amp;IF(F10="Scenario1PBT12",'Deep retrofit'!$AL$101,IF(F10="Scenario2PBT12",'Deep retrofit'!$AM$101,IF(F10="Scenario3PBT12",'Deep retrofit'!$AN$101,"")))&amp;IF(F10="Scenario1PBT13",'Deep retrofit'!$AO$101,IF(F10="Scenario2PBT13",'Deep retrofit'!$AP$101,IF(F10="Scenario3PBT13",'Deep retrofit'!$AQ$101,"")))&amp;IF(F10="Scenario1PBT14",'Deep retrofit'!$AR$101,IF(F10="Scenario2PBT14",'Deep retrofit'!$AS$101,IF(F10="Scenario3PBT14",'Deep retrofit'!$AT$101,"")))&amp;IF(F10="Scenario1PBT15",'Deep retrofit'!$AU$101,IF(F10="Scenario2PBT15",'Deep retrofit'!$AV$101,IF(F10="Scenario3PBT15",'Deep retrofit'!$AW$101,"")))</f>
        <v/>
      </c>
      <c r="AB10" s="179">
        <f t="shared" si="21"/>
        <v>0</v>
      </c>
      <c r="AC10" s="208">
        <f>IFERROR('Projection_Base-case'!G10-G10,0)</f>
        <v>0</v>
      </c>
      <c r="AD10" s="117">
        <f t="shared" si="0"/>
        <v>0</v>
      </c>
      <c r="AE10" s="117">
        <f>IFERROR(100*AC10/'Projection_Base-case'!G10,0)</f>
        <v>0</v>
      </c>
      <c r="AF10" s="117">
        <f>IFERROR('Projection_Base-case'!I10-I10,0)</f>
        <v>0</v>
      </c>
      <c r="AG10" s="117">
        <f t="shared" si="1"/>
        <v>0</v>
      </c>
      <c r="AH10" s="117">
        <f>IFERROR(100*AF10/'Projection_Base-case'!I10,0)</f>
        <v>0</v>
      </c>
      <c r="AI10" s="117">
        <f>IFERROR('Projection_Base-case'!K10-K10,0)</f>
        <v>0</v>
      </c>
      <c r="AJ10" s="117">
        <f t="shared" si="2"/>
        <v>0</v>
      </c>
      <c r="AK10" s="117">
        <f>IFERROR(100*AI10/'Projection_Base-case'!K10,0)</f>
        <v>0</v>
      </c>
      <c r="AL10" s="117">
        <f>IFERROR(M10-'Projection_Base-case'!M10,0)</f>
        <v>0</v>
      </c>
      <c r="AM10" s="117">
        <f t="shared" si="3"/>
        <v>0</v>
      </c>
      <c r="AN10" s="179">
        <f>IFERROR(IF('Projection_Base-case'!N10&gt;0,100*AM10/'Projection_Base-case'!N10,100*AM10/N10),0)</f>
        <v>0</v>
      </c>
      <c r="AO10" s="206">
        <f>IFERROR('Projection_Base-case'!O10-O10,0)</f>
        <v>0</v>
      </c>
      <c r="AP10" s="117">
        <f t="shared" si="4"/>
        <v>0</v>
      </c>
      <c r="AQ10" s="117">
        <f>IFERROR(100*AO10/'Projection_Base-case'!O10,0)</f>
        <v>0</v>
      </c>
      <c r="AR10" s="117">
        <f>IFERROR('Projection_Base-case'!Q10-Q10,0)</f>
        <v>0</v>
      </c>
      <c r="AS10" s="117">
        <f t="shared" si="5"/>
        <v>0</v>
      </c>
      <c r="AT10" s="117">
        <f>IFERROR(100*AR10/'Projection_Base-case'!Q10,0)</f>
        <v>0</v>
      </c>
      <c r="AU10" s="117">
        <f>IFERROR('Projection_Base-case'!S10-S10,0)</f>
        <v>0</v>
      </c>
      <c r="AV10" s="117">
        <f t="shared" si="6"/>
        <v>0</v>
      </c>
      <c r="AW10" s="118">
        <f>IFERROR(100*AU10/'Projection_Base-case'!S10,0)</f>
        <v>0</v>
      </c>
      <c r="AX10" s="206">
        <f>IFERROR('Projection_Base-case'!U10-U10,0)</f>
        <v>0</v>
      </c>
      <c r="AY10" s="117">
        <f t="shared" si="7"/>
        <v>0</v>
      </c>
      <c r="AZ10" s="117">
        <f>IFERROR(100*AX10/'Projection_Base-case'!U10,0)</f>
        <v>0</v>
      </c>
      <c r="BA10" s="117">
        <f>IFERROR('Projection_Base-case'!W10-W10,0)</f>
        <v>0</v>
      </c>
      <c r="BB10" s="117">
        <f t="shared" si="8"/>
        <v>0</v>
      </c>
      <c r="BC10" s="117">
        <f>IFERROR(100*BA10/'Projection_Base-case'!W10,0)</f>
        <v>0</v>
      </c>
      <c r="BD10" s="117">
        <f>IFERROR('Projection_Base-case'!Y10-Y10,0)</f>
        <v>0</v>
      </c>
      <c r="BE10" s="117">
        <f t="shared" si="9"/>
        <v>0</v>
      </c>
      <c r="BF10" s="117">
        <f>IFERROR(100*BD10/'Projection_Base-case'!Y10,0)</f>
        <v>0</v>
      </c>
      <c r="BG10" s="178">
        <f t="shared" si="22"/>
        <v>0</v>
      </c>
      <c r="BH10" s="179">
        <f t="shared" si="23"/>
        <v>0</v>
      </c>
    </row>
    <row r="11" spans="1:60">
      <c r="A11" s="205">
        <v>6</v>
      </c>
      <c r="B11" s="178">
        <f>IF('Projection_Base-case'!B11&lt;&gt;"",'Projection_Base-case'!B11,0)</f>
        <v>0</v>
      </c>
      <c r="C11" s="178">
        <f>IF('Projection_Base-case'!C11&lt;&gt;"",'Projection_Base-case'!C11,0)</f>
        <v>0</v>
      </c>
      <c r="D11" s="178">
        <f>IF('Projection_Base-case'!D11&lt;&gt;"",'Projection_Base-case'!D11,0)</f>
        <v>0</v>
      </c>
      <c r="E11" s="107" t="str">
        <f>IF(AND('Résultats deep'!$AC$3="OUI",'Résultats deep'!E10&lt;&gt;""),'Résultats deep'!E10,IF(OR(D11="PBT1",D11="PBT2",D11="PBT3",D11="PBT4",D11="PBT5",D11="PBT6",D11="PBT7"),"Scenario1",""))</f>
        <v/>
      </c>
      <c r="F11" s="202" t="str">
        <f t="shared" si="10"/>
        <v>0</v>
      </c>
      <c r="G11" s="177" t="str">
        <f>IF(F11="Scenario1PBT1",'Deep retrofit'!$E$6,IF(F11="Scenario2PBT1",'Deep retrofit'!$F$6,IF(F11="Scenario3PBT1",'Deep retrofit'!$G$6,"")))&amp;IF(F11="Scenario1PBT2",'Deep retrofit'!$H$6,IF(F11="Scenario2PBT2",'Deep retrofit'!$I$6,IF(F11="Scenario3PBT2",'Deep retrofit'!$J$6,"")))&amp;IF(F11="Scenario1PBT3",'Deep retrofit'!$K$6,IF(F11="Scenario2PBT3",'Deep retrofit'!$L$6,IF(F11="Scenario3PBT3",'Deep retrofit'!$M$6,"")))&amp;IF(F11="Scenario1PBT4",'Deep retrofit'!$N$6,IF(F11="Scenario2PBT4",'Deep retrofit'!$O$6,IF(F11="Scenario3PBT4",'Deep retrofit'!$P$6,"")))&amp;IF(F11="Scenario1PBT5",'Deep retrofit'!$Q$6,IF(F11="Scenario2PBT5",'Deep retrofit'!$R$6,IF(F11="Scenario3PBT5",'Deep retrofit'!$S$6,"")))&amp;IF(F11="Scenario1PBT6",'Deep retrofit'!$T$6,IF(F11="Scenario2PBT6",'Deep retrofit'!$U$6,IF(F11="Scenario3PBT6",'Deep retrofit'!$V$6,"")))&amp;IF(F11="Scenario1PBT7",'Deep retrofit'!$W$6,IF(F11="Scenario2PBT7",'Deep retrofit'!$X$6,IF(F11="Scenario3PBT7",'Deep retrofit'!$Y$6,"")))&amp;IF(F11="Scenario1PBT8",'Deep retrofit'!$Z$6,IF(F11="Scenario2PBT8",'Deep retrofit'!$AA$6,IF(F11="Scenario3PBT8",'Deep retrofit'!$AB$6,"")))&amp;IF(F11="Scenario1PBT9",'Deep retrofit'!$AC$6,IF(F11="Scenario2PBT9",'Deep retrofit'!$AD$6,IF(F11="Scenario3PBT9",'Deep retrofit'!$AE$6,"")))&amp;IF(F11="Scenario1PBT10",'Deep retrofit'!$AF$6,IF(F11="Scenario2PBT10",'Deep retrofit'!$AG$6,IF(F11="Scenario3PBT10",'Deep retrofit'!$AH$6,"")))&amp;IF(F11="Scenario1PBT11",'Deep retrofit'!$AI$6,IF(F11="Scenario2PBT11",'Deep retrofit'!$AJ$6,IF(F11="Scenario3PBT11",'Deep retrofit'!$AK$6,"")))&amp;IF(F11="Scenario1PBT12",'Deep retrofit'!$AL$6,IF(F11="Scenario2PBT12",'Deep retrofit'!$AM$6,IF(F11="Scenario3PBT12",'Deep retrofit'!$AN$6,"")))&amp;IF(F11="Scenario1PBT13",'Deep retrofit'!$AO$6,IF(F11="Scenario2PBT13",'Deep retrofit'!$AP$6,IF(F11="Scenario3PBT13",'Deep retrofit'!$AQ$6,"")))&amp;IF(F11="Scenario1PBT14",'Deep retrofit'!$AR$6,IF(F11="Scenario2PBT14",'Deep retrofit'!$AS$6,IF(F11="Scenario3PBT14",'Deep retrofit'!$AT$6,"")))&amp;IF(F11="Scenario1PBT15",'Deep retrofit'!$AU$6,IF(F11="Scenario2PBT15",'Deep retrofit'!$AV$6,IF(F11="Scenario3PBT15",'Deep retrofit'!$AW$6,"")))</f>
        <v/>
      </c>
      <c r="H11" s="117">
        <f t="shared" si="11"/>
        <v>0</v>
      </c>
      <c r="I11" s="178" t="str">
        <f>IF(F11="Scenario1PBT1",'Deep retrofit'!$E$16,IF(F11="Scenario2PBT1",'Deep retrofit'!$F$16,IF(F11="Scenario3PBT1",'Deep retrofit'!$G$16,"")))&amp;IF(F11="Scenario1PBT2",'Deep retrofit'!$H$16,IF(F11="Scenario2PBT2",'Deep retrofit'!$I$16,IF(F11="Scenario3PBT2",'Deep retrofit'!$J$16,"")))&amp;IF(F11="Scenario1PBT3",'Deep retrofit'!$K$16,IF(F11="Scenario2PBT3",'Deep retrofit'!$L$16,IF(F11="Scenario3PBT3",'Deep retrofit'!$M$16,"")))&amp;IF(F11="Scenario1PBT4",'Deep retrofit'!$N$16,IF(F11="Scenario2PBT4",'Deep retrofit'!$O$16,IF(F11="Scenario3PBT4",'Deep retrofit'!$P$16,"")))&amp;IF(F11="Scenario1PBT5",'Deep retrofit'!$Q$16,IF(F11="Scenario2PBT5",'Deep retrofit'!$R$16,IF(F11="Scenario3PBT5",'Deep retrofit'!$S$16,"")))&amp;IF(F11="Scenario1PBT6",'Deep retrofit'!$T$16,IF(F11="Scenario2PBT6",'Deep retrofit'!$U$16,IF(F11="Scenario3PBT6",'Deep retrofit'!$V$16,"")))&amp;IF(F11="Scenario1PBT7",'Deep retrofit'!$W$16,IF(F11="Scenario2PBT7",'Deep retrofit'!$X$16,IF(F11="Scenario3PBT7",'Deep retrofit'!$Y$16,"")))&amp;IF(F11="Scenario1PBT8",'Deep retrofit'!$Z$16,IF(F11="Scenario2PBT8",'Deep retrofit'!$AA$16,IF(F11="Scenario3PBT8",'Deep retrofit'!$AB$16,"")))&amp;IF(F11="Scenario1PBT9",'Deep retrofit'!$AC$16,IF(F11="Scenario2PBT9",'Deep retrofit'!$AD$16,IF(F11="Scenario3PBT9",'Deep retrofit'!$AE$16,"")))&amp;IF(F11="Scenario1PBT10",'Deep retrofit'!$AF$16,IF(F11="Scenario2PBT10",'Deep retrofit'!$AG$16,IF(F11="Scenario3PBT10",'Deep retrofit'!$AH$16,"")))&amp;IF(F11="Scenario1PBT11",'Deep retrofit'!$AI$16,IF(F11="Scenario2PBT11",'Deep retrofit'!$AJ$16,IF(F11="Scenario3PBT11",'Deep retrofit'!$AK$16,"")))&amp;IF(F11="Scenario1PBT12",'Deep retrofit'!$AL$16,IF(F11="Scenario2PBT12",'Deep retrofit'!$AM$16,IF(F11="Scenario3PBT12",'Deep retrofit'!$AN$16,"")))&amp;IF(F11="Scenario1PBT13",'Deep retrofit'!$AO$16,IF(F11="Scenario2PBT13",'Deep retrofit'!$AP$16,IF(F11="Scenario3PBT13",'Deep retrofit'!$AQ$16,"")))&amp;IF(F11="Scenario1PBT14",'Deep retrofit'!$AR$16,IF(F11="Scenario2PBT14",'Deep retrofit'!$AS$16,IF(F11="Scenario3PBT14",'Deep retrofit'!$AT$16,"")))&amp;IF(F11="Scenario1PBT15",'Deep retrofit'!$AU$16,IF(F11="Scenario2PBT15",'Deep retrofit'!$AV$16,IF(F11="Scenario3PBT15",'Deep retrofit'!$AW$16,"")))</f>
        <v/>
      </c>
      <c r="J11" s="117">
        <f t="shared" si="12"/>
        <v>0</v>
      </c>
      <c r="K11" s="117" t="str">
        <f>IF(F11="Scenario1PBT1",'Deep retrofit'!$E$18,IF(F11="Scenario2PBT1",'Deep retrofit'!$F$18,IF(F11="Scenario3PBT1",'Deep retrofit'!$G$18,"")))&amp;IF(F11="Scenario1PBT2",'Deep retrofit'!$H$18,IF(F11="Scenario2PBT2",'Deep retrofit'!$I$18,IF(F11="Scenario3PBT2",'Deep retrofit'!$J$18,"")))&amp;IF(F11="Scenario1PBT3",'Deep retrofit'!$K$18,IF(F11="Scenario2PBT3",'Deep retrofit'!$L$18,IF(F11="Scenario3PBT3",'Deep retrofit'!$M$18,"")))&amp;IF(F11="Scenario1PBT4",'Deep retrofit'!$N$18,IF(F11="Scenario2PBT4",'Deep retrofit'!$O$18,IF(F11="Scenario3PBT4",'Deep retrofit'!$P$18,"")))&amp;IF(F11="Scenario1PBT5",'Deep retrofit'!$Q$18,IF(F11="Scenario2PBT5",'Deep retrofit'!$R$18,IF(F11="Scenario3PBT5",'Deep retrofit'!$S$18,"")))&amp;IF(F11="Scenario1PBT6",'Deep retrofit'!$T$18,IF(F11="Scenario2PBT6",'Deep retrofit'!$U$18,IF(F11="Scenario3PBT6",'Deep retrofit'!$V$18,"")))&amp;IF(F11="Scenario1PBT7",'Deep retrofit'!$W$18,IF(F11="Scenario2PBT7",'Deep retrofit'!$X$18,IF(F11="Scenario3PBT7",'Deep retrofit'!$Y$18,"")))&amp;IF(F11="Scenario1PBT8",'Deep retrofit'!$Z$18,IF(F11="Scenario2PBT8",'Deep retrofit'!$AA$18,IF(F11="Scenario3PBT8",'Deep retrofit'!$AB$18,"")))&amp;IF(F11="Scenario1PBT9",'Deep retrofit'!$AC$18,IF(F11="Scenario2PBT9",'Deep retrofit'!$AD$18,IF(F11="Scenario3PBT9",'Deep retrofit'!$AE$18,"")))&amp;IF(F11="Scenario1PBT10",'Deep retrofit'!$AF$18,IF(F11="Scenario2PBT10",'Deep retrofit'!$AG$18,IF(F11="Scenario3PBT10",'Deep retrofit'!$AH$18,"")))&amp;IF(F11="Scenario1PBT11",'Deep retrofit'!$AI$18,IF(F11="Scenario2PBT11",'Deep retrofit'!$AJ$18,IF(F11="Scenario3PBT11",'Deep retrofit'!$AK$18,"")))&amp;IF(F11="Scenario1PBT12",'Deep retrofit'!$AL$18,IF(F11="Scenario2PBT12",'Deep retrofit'!$AM$18,IF(F11="Scenario3PBT12",'Deep retrofit'!$AN$18,"")))&amp;IF(F11="Scenario1PBT13",'Deep retrofit'!$AO$18,IF(F11="Scenario2PBT13",'Deep retrofit'!$AP$18,IF(F11="Scenario3PBT13",'Deep retrofit'!$AQ$18,"")))&amp;IF(F11="Scenario1PBT14",'Deep retrofit'!$AR$18,IF(F11="Scenario2PBT14",'Deep retrofit'!$AS$18,IF(F11="Scenario3PBT14",'Deep retrofit'!$AT$18,"")))&amp;IF(F11="Scenario1PBT15",'Deep retrofit'!$AU$18,IF(F11="Scenario2PBT15",'Deep retrofit'!$AV$18,IF(F11="Scenario3PBT15",'Deep retrofit'!$AW$18,"")))</f>
        <v/>
      </c>
      <c r="L11" s="117">
        <f t="shared" si="13"/>
        <v>0</v>
      </c>
      <c r="M11" s="117" t="str">
        <f>IF(F11="Scenario1PBT1",'Deep retrofit'!$E$20,IF(F11="Scenario2PBT1",'Deep retrofit'!$F$20,IF(F11="Scenario3PBT1",'Deep retrofit'!$G$20,"")))&amp;IF(F11="Scenario1PBT2",'Deep retrofit'!$H$20,IF(F11="Scenario2PBT2",'Deep retrofit'!$I$20,IF(F11="Scenario3PBT2",'Deep retrofit'!$J$20,"")))&amp;IF(F11="Scenario1PBT3",'Deep retrofit'!$K$20,IF(F11="Scenario2PBT3",'Deep retrofit'!$L$20,IF(F11="Scenario3PBT3",'Deep retrofit'!$M$20,"")))&amp;IF(F11="Scenario1PBT4",'Deep retrofit'!$N$20,IF(F11="Scenario2PBT4",'Deep retrofit'!$O$20,IF(F11="Scenario3PBT4",'Deep retrofit'!$P$20,"")))&amp;IF(F11="Scenario1PBT5",'Deep retrofit'!$Q$20,IF(F11="Scenario2PBT5",'Deep retrofit'!$R$20,IF(F11="Scenario3PBT5",'Deep retrofit'!$S$20,"")))&amp;IF(F11="Scenario1PBT6",'Deep retrofit'!$T$20,IF(F11="Scenario2PBT6",'Deep retrofit'!$U$20,IF(F11="Scenario3PBT6",'Deep retrofit'!$V$20,"")))&amp;IF(F11="Scenario1PBT7",'Deep retrofit'!$W$20,IF(F11="Scenario2PBT7",'Deep retrofit'!$X$20,IF(F11="Scenario3PBT7",'Deep retrofit'!$Y$20,"")))&amp;IF(F11="Scenario1PBT8",'Deep retrofit'!$Z$20,IF(F11="Scenario2PBT8",'Deep retrofit'!$AA$20,IF(F11="Scenario3PBT8",'Deep retrofit'!$AB$20,"")))&amp;IF(F11="Scenario1PBT9",'Deep retrofit'!$AC$20,IF(F11="Scenario2PBT9",'Deep retrofit'!$AD$20,IF(F11="Scenario3PBT9",'Deep retrofit'!$AE$20,"")))&amp;IF(F11="Scenario1PBT10",'Deep retrofit'!$AF$20,IF(F11="Scenario2PBT10",'Deep retrofit'!$AG$20,IF(F11="Scenario3PBT10",'Deep retrofit'!$AH$20,"")))&amp;IF(F11="Scenario1PBT11",'Deep retrofit'!$AI$20,IF(F11="Scenario2PBT11",'Deep retrofit'!$AJ$20,IF(F11="Scenario3PBT11",'Deep retrofit'!$AK$20,"")))&amp;IF(F11="Scenario1PBT12",'Deep retrofit'!$AL$20,IF(F11="Scenario2PBT12",'Deep retrofit'!$AM$20,IF(F11="Scenario3PBT12",'Deep retrofit'!$AN$20,"")))&amp;IF(F11="Scenario1PBT13",'Deep retrofit'!$AO$20,IF(F11="Scenario2PBT13",'Deep retrofit'!$AP$20,IF(F11="Scenario3PBT13",'Deep retrofit'!$AQ$20,"")))&amp;IF(F11="Scenario1PBT14",'Deep retrofit'!$AR$20,IF(F11="Scenario2PBT14",'Deep retrofit'!$AS$20,IF(F11="Scenario3PBT14",'Deep retrofit'!$AT$20,"")))&amp;IF(F11="Scenario1PBT15",'Deep retrofit'!$AU$20,IF(F11="Scenario2PBT15",'Deep retrofit'!$AV$20,IF(F11="Scenario3PBT15",'Deep retrofit'!$AW$20,"")))</f>
        <v/>
      </c>
      <c r="N11" s="118">
        <f t="shared" si="14"/>
        <v>0</v>
      </c>
      <c r="O11" s="206" t="str">
        <f>IF(F11="Scenario1PBT1",'Deep retrofit'!$E$23,IF(F11="Scenario2PBT1",'Deep retrofit'!$F$23,IF(F11="Scenario3PBT1",'Deep retrofit'!$G$23,"")))&amp;IF(F11="Scenario1PBT2",'Deep retrofit'!$H$23,IF(F11="Scenario2PBT2",'Deep retrofit'!$I$23,IF(F11="Scenario3PBT2",'Deep retrofit'!$J$23,"")))&amp;IF(F11="Scenario1PBT3",'Deep retrofit'!$K$23,IF(F11="Scenario2PBT3",'Deep retrofit'!$L$23,IF(F11="Scenario3PBT3",'Deep retrofit'!$M$23,"")))&amp;IF(F11="Scenario1PBT4",'Deep retrofit'!$N$23,IF(F11="Scenario2PBT4",'Deep retrofit'!$O$23,IF(F11="Scenario3PBT4",'Deep retrofit'!$P$23,"")))&amp;IF(F11="Scenario1PBT5",'Deep retrofit'!$Q$23,IF(F11="Scenario2PBT5",'Deep retrofit'!$R$23,IF(F11="Scenario3PBT5",'Deep retrofit'!$S$23,"")))&amp;IF(F11="Scenario1PBT6",'Deep retrofit'!$T$23,IF(F11="Scenario2PBT6",'Deep retrofit'!$U$23,IF(F11="Scenario3PBT6",'Deep retrofit'!$V$23,"")))&amp;IF(F11="Scenario1PBT7",'Deep retrofit'!$W$23,IF(F11="Scenario2PBT7",'Deep retrofit'!$X$23,IF(F11="Scenario3PBT7",'Deep retrofit'!$Y$23,"")))&amp;IF(F11="Scenario1PBT8",'Deep retrofit'!$Z$23,IF(F11="Scenario2PBT8",'Deep retrofit'!$AA$23,IF(F11="Scenario3PBT8",'Deep retrofit'!$AB$23,"")))&amp;IF(F11="Scenario1PBT9",'Deep retrofit'!$AC$23,IF(F11="Scenario2PBT9",'Deep retrofit'!$AD$23,IF(F11="Scenario3PBT9",'Deep retrofit'!$AE$23,"")))&amp;IF(F11="Scenario1PBT10",'Deep retrofit'!$AF$23,IF(F11="Scenario2PBT10",'Deep retrofit'!$AG$23,IF(F11="Scenario3PBT10",'Deep retrofit'!$AH$23,"")))&amp;IF(F11="Scenario1PBT11",'Deep retrofit'!$AI$23,IF(F11="Scenario2PBT11",'Deep retrofit'!$AJ$23,IF(F11="Scenario3PBT11",'Deep retrofit'!$AK$23,"")))&amp;IF(F11="Scenario1PBT12",'Deep retrofit'!$AL$23,IF(F11="Scenario2PBT12",'Deep retrofit'!$AM$23,IF(F11="Scenario3PBT12",'Deep retrofit'!$AN$23,"")))&amp;IF(F11="Scenario1PBT13",'Deep retrofit'!$AO$23,IF(F11="Scenario2PBT13",'Deep retrofit'!$AP$23,IF(F11="Scenario3PBT13",'Deep retrofit'!$AQ$23,"")))&amp;IF(F11="Scenario1PBT14",'Deep retrofit'!$AR$23,IF(F11="Scenario2PBT14",'Deep retrofit'!$AS$23,IF(F11="Scenario3PBT14",'Deep retrofit'!$AT$23,"")))&amp;IF(F11="Scenario1PBT15",'Deep retrofit'!$AU$23,IF(F11="Scenario2PBT15",'Deep retrofit'!$AV$23,IF(F11="Scenario3PBT15",'Deep retrofit'!$AW$23,"")))</f>
        <v/>
      </c>
      <c r="P11" s="117">
        <f t="shared" si="15"/>
        <v>0</v>
      </c>
      <c r="Q11" s="117" t="str">
        <f>IF(F11="Scenario1PBT1",'Deep retrofit'!$E$25,IF(F11="Scenario2PBT1",'Deep retrofit'!$F$25,IF(F11="Scenario3PBT1",'Deep retrofit'!$G$25,"")))&amp;IF(F11="Scenario1PBT2",'Deep retrofit'!$H$25,IF(F11="Scenario2PBT2",'Deep retrofit'!$I$25,IF(F11="Scenario3PBT2",'Deep retrofit'!$J$25,"")))&amp;IF(F11="Scenario1PBT3",'Deep retrofit'!$K$25,IF(F11="Scenario2PBT3",'Deep retrofit'!$L$25,IF(F11="Scenario3PBT3",'Deep retrofit'!$M$25,"")))&amp;IF(F11="Scenario1PBT4",'Deep retrofit'!$N$25,IF(F11="Scenario2PBT4",'Deep retrofit'!$O$25,IF(F11="Scenario3PBT4",'Deep retrofit'!$P$25,"")))&amp;IF(F11="Scenario1PBT5",'Deep retrofit'!$Q$25,IF(F11="Scenario2PBT5",'Deep retrofit'!$R$25,IF(F11="Scenario3PBT5",'Deep retrofit'!$S$25,"")))&amp;IF(F11="Scenario1PBT6",'Deep retrofit'!$T$25,IF(F11="Scenario2PBT6",'Deep retrofit'!$U$25,IF(F11="Scenario3PBT6",'Deep retrofit'!$V$25,"")))&amp;IF(F11="Scenario1PBT7",'Deep retrofit'!$W$25,IF(F11="Scenario2PBT7",'Deep retrofit'!$X$25,IF(F11="Scenario3PBT7",'Deep retrofit'!$Y$25,"")))&amp;IF(F11="Scenario1PBT8",'Deep retrofit'!$Z$25,IF(F11="Scenario2PBT8",'Deep retrofit'!$AA$25,IF(F11="Scenario3PBT8",'Deep retrofit'!$AB$25,"")))&amp;IF(F11="Scenario1PBT9",'Deep retrofit'!$AC$25,IF(F11="Scenario2PBT9",'Deep retrofit'!$AD$25,IF(F11="Scenario3PBT9",'Deep retrofit'!$AE$25,"")))&amp;IF(F11="Scenario1PBT10",'Deep retrofit'!$AF$25,IF(F11="Scenario2PBT10",'Deep retrofit'!$AG$25,IF(F11="Scenario3PBT10",'Deep retrofit'!$AH$25,"")))&amp;IF(F11="Scenario1PBT11",'Deep retrofit'!$AI$25,IF(F11="Scenario2PBT11",'Deep retrofit'!$AJ$25,IF(F11="Scenario3PBT11",'Deep retrofit'!$AK$25,"")))&amp;IF(F11="Scenario1PBT12",'Deep retrofit'!$AL$25,IF(F11="Scenario2PBT12",'Deep retrofit'!$AM$25,IF(F11="Scenario3PBT12",'Deep retrofit'!$AN$25,"")))&amp;IF(F11="Scenario1PBT13",'Deep retrofit'!$AO$25,IF(F11="Scenario2PBT13",'Deep retrofit'!$AP$25,IF(F11="Scenario3PBT13",'Deep retrofit'!$AQ$25,"")))&amp;IF(F11="Scenario1PBT14",'Deep retrofit'!$AR$25,IF(F11="Scenario2PBT14",'Deep retrofit'!$AS$25,IF(F11="Scenario3PBT14",'Deep retrofit'!$AT$25,"")))&amp;IF(F11="Scenario1PBT15",'Deep retrofit'!$AU$25,IF(F11="Scenario2PBT15",'Deep retrofit'!$AV$25,IF(F11="Scenario3PBT15",'Deep retrofit'!$AW$25,"")))</f>
        <v/>
      </c>
      <c r="R11" s="117">
        <f t="shared" si="16"/>
        <v>0</v>
      </c>
      <c r="S11" s="117" t="str">
        <f>IF(F11="Scenario1PBT1",'Deep retrofit'!$E$27,IF(F11="Scenario2PBT1",'Deep retrofit'!$F$27,IF(F11="Scenario3PBT1",'Deep retrofit'!$G$27,"")))&amp;IF(F11="Scenario1PBT2",'Deep retrofit'!$H$27,IF(F11="Scenario2PBT2",'Deep retrofit'!$I$27,IF(F11="Scenario3PBT2",'Deep retrofit'!$J$27,"")))&amp;IF(F11="Scenario1PBT3",'Deep retrofit'!$K$27,IF(F11="Scenario2PBT3",'Deep retrofit'!$L$27,IF(F11="Scenario3PBT3",'Deep retrofit'!$M$27,"")))&amp;IF(F11="Scenario1PBT4",'Deep retrofit'!$N$27,IF(F11="Scenario2PBT4",'Deep retrofit'!$O$27,IF(F11="Scenario3PBT4",'Deep retrofit'!$P$27,"")))&amp;IF(F11="Scenario1PBT5",'Deep retrofit'!$Q$27,IF(F11="Scenario2PBT5",'Deep retrofit'!$R$27,IF(F11="Scenario3PBT5",'Deep retrofit'!$S$27,"")))&amp;IF(F11="Scenario1PBT6",'Deep retrofit'!$T$27,IF(F11="Scenario2PBT6",'Deep retrofit'!$U$27,IF(F11="Scenario3PBT6",'Deep retrofit'!$V$27,"")))&amp;IF(F11="Scenario1PBT7",'Deep retrofit'!$W$27,IF(F11="Scenario2PBT7",'Deep retrofit'!$X$27,IF(F11="Scenario3PBT7",'Deep retrofit'!$Y$27,"")))&amp;IF(F11="Scenario1PBT8",'Deep retrofit'!$Z$27,IF(F11="Scenario2PBT8",'Deep retrofit'!$AA$27,IF(F11="Scenario3PBT8",'Deep retrofit'!$AB$27,"")))&amp;IF(F11="Scenario1PBT9",'Deep retrofit'!$AC$27,IF(F11="Scenario2PBT9",'Deep retrofit'!$AD$27,IF(F11="Scenario3PBT9",'Deep retrofit'!$AE$27,"")))&amp;IF(F11="Scenario1PBT10",'Deep retrofit'!$AF$27,IF(F11="Scenario2PBT10",'Deep retrofit'!$AG$27,IF(F11="Scenario3PBT10",'Deep retrofit'!$AH$27,"")))&amp;IF(F11="Scenario1PBT11",'Deep retrofit'!$AI$27,IF(F11="Scenario2PBT11",'Deep retrofit'!$AJ$27,IF(F11="Scenario3PBT11",'Deep retrofit'!$AK$27,"")))&amp;IF(F11="Scenario1PBT12",'Deep retrofit'!$AL$27,IF(F11="Scenario2PBT12",'Deep retrofit'!$AM$27,IF(F11="Scenario3PBT12",'Deep retrofit'!$AN$27,"")))&amp;IF(F11="Scenario1PBT13",'Deep retrofit'!$AO$27,IF(F11="Scenario2PBT13",'Deep retrofit'!$AP$27,IF(F11="Scenario3PBT13",'Deep retrofit'!$AQ$27,"")))&amp;IF(F11="Scenario1PBT14",'Deep retrofit'!$AR$27,IF(F11="Scenario2PBT14",'Deep retrofit'!$AS$27,IF(F11="Scenario3PBT14",'Deep retrofit'!$AT$27,"")))&amp;IF(F11="Scenario1PBT15",'Deep retrofit'!$AU$27,IF(F11="Scenario2PBT15",'Deep retrofit'!$AV$27,IF(F11="Scenario3PBT15",'Deep retrofit'!$AW$27,"")))</f>
        <v/>
      </c>
      <c r="T11" s="207">
        <f t="shared" si="17"/>
        <v>0</v>
      </c>
      <c r="U11" s="206" t="str">
        <f>IF(F11="Scenario1PBT1",'Deep retrofit'!$E$38,IF(F11="Scenario2PBT1",'Deep retrofit'!$F$38,IF(F11="Scenario3PBT1",'Deep retrofit'!$G$38,"")))&amp;IF(F11="Scenario1PBT2",'Deep retrofit'!$H$38,IF(F11="Scenario2PBT2",'Deep retrofit'!$I$38,IF(F11="Scenario3PBT2",'Deep retrofit'!$J$38,"")))&amp;IF(F11="Scenario1PBT3",'Deep retrofit'!$K$38,IF(F11="Scenario2PBT3",'Deep retrofit'!$L$38,IF(F11="Scenario3PBT3",'Deep retrofit'!$M$38,"")))&amp;IF(F11="Scenario1PBT4",'Deep retrofit'!$N$38,IF(F11="Scenario2PBT4",'Deep retrofit'!$O$38,IF(F11="Scenario3PBT4",'Deep retrofit'!$P$38,"")))&amp;IF(F11="Scenario1PBT5",'Deep retrofit'!$Q$38,IF(F11="Scenario2PBT5",'Deep retrofit'!$R$38,IF(F11="Scenario3PBT5",'Deep retrofit'!$S$38,"")))&amp;IF(F11="Scenario1PBT6",'Deep retrofit'!$T$38,IF(F11="Scenario2PBT6",'Deep retrofit'!$U$38,IF(F11="Scenario3PBT6",'Deep retrofit'!$V$38,"")))&amp;IF(F11="Scenario1PBT7",'Deep retrofit'!$W$38,IF(F11="Scenario2PBT7",'Deep retrofit'!$X$38,IF(F11="Scenario3PBT7",'Deep retrofit'!$Y$38,"")))&amp;IF(F11="Scenario1PBT8",'Deep retrofit'!$Z$38,IF(F11="Scenario2PBT8",'Deep retrofit'!$AA$38,IF(F11="Scenario3PBT8",'Deep retrofit'!$AB$38,"")))&amp;IF(F11="Scenario1PBT9",'Deep retrofit'!$AC$38,IF(F11="Scenario2PBT9",'Deep retrofit'!$AD$38,IF(F11="Scenario3PBT9",'Deep retrofit'!$AE$38,"")))&amp;IF(F11="Scenario1PBT10",'Deep retrofit'!$AF$38,IF(F11="Scenario2PBT10",'Deep retrofit'!$AG$38,IF(F11="Scenario3PBT10",'Deep retrofit'!$AH$38,"")))&amp;IF(F11="Scenario1PBT11",'Deep retrofit'!$AI$38,IF(F11="Scenario2PBT11",'Deep retrofit'!$AJ$38,IF(F11="Scenario3PBT11",'Deep retrofit'!$AK$38,"")))&amp;IF(F11="Scenario1PBT12",'Deep retrofit'!$AL$38,IF(F11="Scenario2PBT12",'Deep retrofit'!$AM$38,IF(F11="Scenario3PBT12",'Deep retrofit'!$AN$38,"")))&amp;IF(F11="Scenario1PBT13",'Deep retrofit'!$AO$38,IF(F11="Scenario2PBT13",'Deep retrofit'!$AP$38,IF(F11="Scenario3PBT13",'Deep retrofit'!$AQ$38,"")))&amp;IF(F11="Scenario1PBT14",'Deep retrofit'!$AR$38,IF(F11="Scenario2PBT14",'Deep retrofit'!$AS$38,IF(F11="Scenario3PBT14",'Deep retrofit'!$AT$38,"")))&amp;IF(F11="Scenario1PBT15",'Deep retrofit'!$AU$38,IF(F11="Scenario2PBT15",'Deep retrofit'!$AV$38,IF(F11="Scenario3PBT15",'Deep retrofit'!$AW$38,"")))</f>
        <v/>
      </c>
      <c r="V11" s="117">
        <f t="shared" si="18"/>
        <v>0</v>
      </c>
      <c r="W11" s="117" t="str">
        <f>IF(F11="Scenario1PBT1",'Deep retrofit'!$E$40,IF(F11="Scenario2PBT1",'Deep retrofit'!$F$40,IF(F11="Scenario3PBT1",'Deep retrofit'!$G$40,"")))&amp;IF(F11="Scenario1PBT2",'Deep retrofit'!$H$40,IF(F11="Scenario2PBT2",'Deep retrofit'!$I$40,IF(F11="Scenario3PBT2",'Deep retrofit'!$J$40,"")))&amp;IF(F11="Scenario1PBT3",'Deep retrofit'!$K$40,IF(F11="Scenario2PBT3",'Deep retrofit'!$L$40,IF(F11="Scenario3PBT3",'Deep retrofit'!$M$40,"")))&amp;IF(F11="Scenario1PBT4",'Deep retrofit'!$N$40,IF(F11="Scenario2PBT4",'Deep retrofit'!$O$40,IF(F11="Scenario3PBT4",'Deep retrofit'!$P$40,"")))&amp;IF(F11="Scenario1PBT5",'Deep retrofit'!$Q$40,IF(F11="Scenario2PBT5",'Deep retrofit'!$R$40,IF(F11="Scenario3PBT5",'Deep retrofit'!$S$40,"")))&amp;IF(F11="Scenario1PBT6",'Deep retrofit'!$T$40,IF(F11="Scenario2PBT6",'Deep retrofit'!$U$40,IF(F11="Scenario3PBT6",'Deep retrofit'!$V$40,"")))&amp;IF(F11="Scenario1PBT7",'Deep retrofit'!$W$40,IF(F11="Scenario2PBT7",'Deep retrofit'!$X$40,IF(F11="Scenario3PBT7",'Deep retrofit'!$Y$40,"")))&amp;IF(F11="Scenario1PBT8",'Deep retrofit'!$Z$40,IF(F11="Scenario2PBT8",'Deep retrofit'!$AA$40,IF(F11="Scenario3PBT8",'Deep retrofit'!$AB$40,"")))&amp;IF(F11="Scenario1PBT9",'Deep retrofit'!$AC$40,IF(F11="Scenario2PBT9",'Deep retrofit'!$AD$40,IF(F11="Scenario3PBT9",'Deep retrofit'!$AE$40,"")))&amp;IF(F11="Scenario1PBT10",'Deep retrofit'!$AF$40,IF(F11="Scenario2PBT10",'Deep retrofit'!$AG$40,IF(F11="Scenario3PBT10",'Deep retrofit'!$AH$40,"")))&amp;IF(F11="Scenario1PBT11",'Deep retrofit'!$AI$40,IF(F11="Scenario2PBT11",'Deep retrofit'!$AJ$40,IF(F11="Scenario3PBT11",'Deep retrofit'!$AK$40,"")))&amp;IF(F11="Scenario1PBT12",'Deep retrofit'!$AL$40,IF(F11="Scenario2PBT12",'Deep retrofit'!$AM$40,IF(F11="Scenario3PBT12",'Deep retrofit'!$AN$40,"")))&amp;IF(F11="Scenario1PBT13",'Deep retrofit'!$AO$40,IF(F11="Scenario2PBT13",'Deep retrofit'!$AP$40,IF(F11="Scenario3PBT13",'Deep retrofit'!$AQ$40,"")))&amp;IF(F11="Scenario1PBT14",'Deep retrofit'!$AR$40,IF(F11="Scenario2PBT14",'Deep retrofit'!$AS$40,IF(F11="Scenario3PBT14",'Deep retrofit'!$AT$40,"")))&amp;IF(F11="Scenario1PBT15",'Deep retrofit'!$AU$40,IF(F11="Scenario2PBT15",'Deep retrofit'!$AV$40,IF(F11="Scenario3PBT15",'Deep retrofit'!$AW$40,"")))</f>
        <v/>
      </c>
      <c r="X11" s="117">
        <f t="shared" si="19"/>
        <v>0</v>
      </c>
      <c r="Y11" s="117" t="str">
        <f>IF(F11="Scenario1PBT1",'Deep retrofit'!$E$42,IF(F11="Scenario2PBT1",'Deep retrofit'!$F$42,IF(F11="Scenario3PBT1",'Deep retrofit'!$G$42,"")))&amp;IF(F11="Scenario1PBT2",'Deep retrofit'!$H$42,IF(F11="Scenario2PBT2",'Deep retrofit'!$I$42,IF(F11="Scenario3PBT2",'Deep retrofit'!$J$42,"")))&amp;IF(F11="Scenario1PBT3",'Deep retrofit'!$K$42,IF(F11="Scenario2PBT3",'Deep retrofit'!$L$42,IF(F11="Scenario3PBT3",'Deep retrofit'!$M$42,"")))&amp;IF(F11="Scenario1PBT4",'Deep retrofit'!$N$42,IF(F11="Scenario2PBT4",'Deep retrofit'!$O$42,IF(F11="Scenario3PBT4",'Deep retrofit'!$P$42,"")))&amp;IF(F11="Scenario1PBT5",'Deep retrofit'!$Q$42,IF(F11="Scenario2PBT5",'Deep retrofit'!$R$42,IF(F11="Scenario3PBT5",'Deep retrofit'!$S$42,"")))&amp;IF(F11="Scenario1PBT6",'Deep retrofit'!$T$42,IF(F11="Scenario2PBT6",'Deep retrofit'!$U$42,IF(F11="Scenario3PBT6",'Deep retrofit'!$V$42,"")))&amp;IF(F11="Scenario1PBT7",'Deep retrofit'!$W$42,IF(F11="Scenario2PBT7",'Deep retrofit'!$X$42,IF(F11="Scenario3PBT7",'Deep retrofit'!$Y$42,"")))&amp;IF(F11="Scenario1PBT8",'Deep retrofit'!$Z$42,IF(F11="Scenario2PBT8",'Deep retrofit'!$AA$42,IF(F11="Scenario3PBT8",'Deep retrofit'!$AB$42,"")))&amp;IF(F11="Scenario1PBT9",'Deep retrofit'!$AC$42,IF(F11="Scenario2PBT9",'Deep retrofit'!$AD$42,IF(F11="Scenario3PBT9",'Deep retrofit'!$AE$42,"")))&amp;IF(F11="Scenario1PBT10",'Deep retrofit'!$AF$42,IF(F11="Scenario2PBT10",'Deep retrofit'!$AG$42,IF(F11="Scenario3PBT10",'Deep retrofit'!$AH$42,"")))&amp;IF(F11="Scenario1PBT11",'Deep retrofit'!$AI$42,IF(F11="Scenario2PBT11",'Deep retrofit'!$AJ$42,IF(F11="Scenario3PBT11",'Deep retrofit'!$AK$42,"")))&amp;IF(F11="Scenario1PBT12",'Deep retrofit'!$AL$42,IF(F11="Scenario2PBT12",'Deep retrofit'!$AM$42,IF(F11="Scenario3PBT12",'Deep retrofit'!$AN$42,"")))&amp;IF(F11="Scenario1PBT13",'Deep retrofit'!$AO$42,IF(F11="Scenario2PBT13",'Deep retrofit'!$AP$42,IF(F11="Scenario3PBT13",'Deep retrofit'!$AQ$42,"")))&amp;IF(F11="Scenario1PBT14",'Deep retrofit'!$AR$42,IF(F11="Scenario2PBT14",'Deep retrofit'!$AS$42,IF(F11="Scenario3PBT14",'Deep retrofit'!$AT$42,"")))&amp;IF(F11="Scenario1PBT15",'Deep retrofit'!$AU$42,IF(F11="Scenario2PBT15",'Deep retrofit'!$AV$42,IF(F11="Scenario3PBT15",'Deep retrofit'!$AW$42,"")))</f>
        <v/>
      </c>
      <c r="Z11" s="117">
        <f t="shared" si="20"/>
        <v>0</v>
      </c>
      <c r="AA11" s="269" t="str">
        <f>IF(F11="Scenario1PBT1",'Deep retrofit'!$E$101,IF(F11="Scenario2PBT1",'Deep retrofit'!$F$101,IF(F11="Scenario3PBT1",'Deep retrofit'!$G$101,"")))&amp;IF(F11="Scenario1PBT2",'Deep retrofit'!$H$101,IF(F11="Scenario2PBT2",'Deep retrofit'!$I$101,IF(F11="Scenario3PBT2",'Deep retrofit'!$J$101,"")))&amp;IF(F11="Scenario1PBT3",'Deep retrofit'!$K$101,IF(F11="Scenario2PBT3",'Deep retrofit'!$L$101,IF(F11="Scenario3PBT3",'Deep retrofit'!$M$101,"")))&amp;IF(F11="Scenario1PBT4",'Deep retrofit'!$N$101,IF(F11="Scenario2PBT4",'Deep retrofit'!$O$101,IF(F11="Scenario3PBT4",'Deep retrofit'!$P$101,"")))&amp;IF(F11="Scenario1PBT5",'Deep retrofit'!$Q$101,IF(F11="Scenario2PBT5",'Deep retrofit'!$R$101,IF(F11="Scenario3PBT5",'Deep retrofit'!$S$101,"")))&amp;IF(F11="Scenario1PBT6",'Deep retrofit'!$T$101,IF(F11="Scenario2PBT6",'Deep retrofit'!$U$101,IF(F11="Scenario3PBT6",'Deep retrofit'!$V$101,"")))&amp;IF(F11="Scenario1PBT7",'Deep retrofit'!$W$101,IF(F11="Scenario2PBT7",'Deep retrofit'!$X$101,IF(F11="Scenario3PBT7",'Deep retrofit'!$Y$101,"")))&amp;IF(F11="Scenario1PBT8",'Deep retrofit'!$Z$101,IF(F11="Scenario2PBT8",'Deep retrofit'!$AA$101,IF(F11="Scenario3PBT8",'Deep retrofit'!$AB$101,"")))&amp;IF(F11="Scenario1PBT9",'Deep retrofit'!$AC$101,IF(F11="Scenario2PBT9",'Deep retrofit'!$AD$101,IF(F11="Scenario3PBT9",'Deep retrofit'!$AE$101,"")))&amp;IF(F11="Scenario1PBT10",'Deep retrofit'!$AF$101,IF(F11="Scenario2PBT10",'Deep retrofit'!$AG$101,IF(F11="Scenario3PBT10",'Deep retrofit'!$AH$101,"")))&amp;IF(F11="Scenario1PBT11",'Deep retrofit'!$AI$101,IF(F11="Scenario2PBT11",'Deep retrofit'!$AJ$101,IF(F11="Scenario3PBT11",'Deep retrofit'!$AK$101,"")))&amp;IF(F11="Scenario1PBT12",'Deep retrofit'!$AL$101,IF(F11="Scenario2PBT12",'Deep retrofit'!$AM$101,IF(F11="Scenario3PBT12",'Deep retrofit'!$AN$101,"")))&amp;IF(F11="Scenario1PBT13",'Deep retrofit'!$AO$101,IF(F11="Scenario2PBT13",'Deep retrofit'!$AP$101,IF(F11="Scenario3PBT13",'Deep retrofit'!$AQ$101,"")))&amp;IF(F11="Scenario1PBT14",'Deep retrofit'!$AR$101,IF(F11="Scenario2PBT14",'Deep retrofit'!$AS$101,IF(F11="Scenario3PBT14",'Deep retrofit'!$AT$101,"")))&amp;IF(F11="Scenario1PBT15",'Deep retrofit'!$AU$101,IF(F11="Scenario2PBT15",'Deep retrofit'!$AV$101,IF(F11="Scenario3PBT15",'Deep retrofit'!$AW$101,"")))</f>
        <v/>
      </c>
      <c r="AB11" s="179">
        <f t="shared" si="21"/>
        <v>0</v>
      </c>
      <c r="AC11" s="208">
        <f>IFERROR('Projection_Base-case'!G11-G11,0)</f>
        <v>0</v>
      </c>
      <c r="AD11" s="117">
        <f t="shared" si="0"/>
        <v>0</v>
      </c>
      <c r="AE11" s="117">
        <f>IFERROR(100*AC11/'Projection_Base-case'!G11,0)</f>
        <v>0</v>
      </c>
      <c r="AF11" s="117">
        <f>IFERROR('Projection_Base-case'!I11-I11,0)</f>
        <v>0</v>
      </c>
      <c r="AG11" s="117">
        <f t="shared" si="1"/>
        <v>0</v>
      </c>
      <c r="AH11" s="117">
        <f>IFERROR(100*AF11/'Projection_Base-case'!I11,0)</f>
        <v>0</v>
      </c>
      <c r="AI11" s="117">
        <f>IFERROR('Projection_Base-case'!K11-K11,0)</f>
        <v>0</v>
      </c>
      <c r="AJ11" s="117">
        <f t="shared" si="2"/>
        <v>0</v>
      </c>
      <c r="AK11" s="117">
        <f>IFERROR(100*AI11/'Projection_Base-case'!K11,0)</f>
        <v>0</v>
      </c>
      <c r="AL11" s="117">
        <f>IFERROR(M11-'Projection_Base-case'!M11,0)</f>
        <v>0</v>
      </c>
      <c r="AM11" s="117">
        <f t="shared" si="3"/>
        <v>0</v>
      </c>
      <c r="AN11" s="179">
        <f>IFERROR(IF('Projection_Base-case'!N11&gt;0,100*AM11/'Projection_Base-case'!N11,100*AM11/N11),0)</f>
        <v>0</v>
      </c>
      <c r="AO11" s="206">
        <f>IFERROR('Projection_Base-case'!O11-O11,0)</f>
        <v>0</v>
      </c>
      <c r="AP11" s="117">
        <f t="shared" si="4"/>
        <v>0</v>
      </c>
      <c r="AQ11" s="117">
        <f>IFERROR(100*AO11/'Projection_Base-case'!O11,0)</f>
        <v>0</v>
      </c>
      <c r="AR11" s="117">
        <f>IFERROR('Projection_Base-case'!Q11-Q11,0)</f>
        <v>0</v>
      </c>
      <c r="AS11" s="117">
        <f t="shared" si="5"/>
        <v>0</v>
      </c>
      <c r="AT11" s="117">
        <f>IFERROR(100*AR11/'Projection_Base-case'!Q11,0)</f>
        <v>0</v>
      </c>
      <c r="AU11" s="117">
        <f>IFERROR('Projection_Base-case'!S11-S11,0)</f>
        <v>0</v>
      </c>
      <c r="AV11" s="117">
        <f t="shared" si="6"/>
        <v>0</v>
      </c>
      <c r="AW11" s="118">
        <f>IFERROR(100*AU11/'Projection_Base-case'!S11,0)</f>
        <v>0</v>
      </c>
      <c r="AX11" s="206">
        <f>IFERROR('Projection_Base-case'!U11-U11,0)</f>
        <v>0</v>
      </c>
      <c r="AY11" s="117">
        <f t="shared" si="7"/>
        <v>0</v>
      </c>
      <c r="AZ11" s="117">
        <f>IFERROR(100*AX11/'Projection_Base-case'!U11,0)</f>
        <v>0</v>
      </c>
      <c r="BA11" s="117">
        <f>IFERROR('Projection_Base-case'!W11-W11,0)</f>
        <v>0</v>
      </c>
      <c r="BB11" s="117">
        <f t="shared" si="8"/>
        <v>0</v>
      </c>
      <c r="BC11" s="117">
        <f>IFERROR(100*BA11/'Projection_Base-case'!W11,0)</f>
        <v>0</v>
      </c>
      <c r="BD11" s="117">
        <f>IFERROR('Projection_Base-case'!Y11-Y11,0)</f>
        <v>0</v>
      </c>
      <c r="BE11" s="117">
        <f t="shared" si="9"/>
        <v>0</v>
      </c>
      <c r="BF11" s="117">
        <f>IFERROR(100*BD11/'Projection_Base-case'!Y11,0)</f>
        <v>0</v>
      </c>
      <c r="BG11" s="178">
        <f t="shared" si="22"/>
        <v>0</v>
      </c>
      <c r="BH11" s="179">
        <f t="shared" si="23"/>
        <v>0</v>
      </c>
    </row>
    <row r="12" spans="1:60" ht="15" customHeight="1">
      <c r="A12" s="205">
        <v>7</v>
      </c>
      <c r="B12" s="178">
        <f>IF('Projection_Base-case'!B12&lt;&gt;"",'Projection_Base-case'!B12,0)</f>
        <v>0</v>
      </c>
      <c r="C12" s="178">
        <f>IF('Projection_Base-case'!C12&lt;&gt;"",'Projection_Base-case'!C12,0)</f>
        <v>0</v>
      </c>
      <c r="D12" s="178">
        <f>IF('Projection_Base-case'!D12&lt;&gt;"",'Projection_Base-case'!D12,0)</f>
        <v>0</v>
      </c>
      <c r="E12" s="107" t="str">
        <f>IF(AND('Résultats deep'!$AC$3="OUI",'Résultats deep'!E11&lt;&gt;""),'Résultats deep'!E11,IF(OR(D12="PBT1",D12="PBT2",D12="PBT3",D12="PBT4",D12="PBT5",D12="PBT6",D12="PBT7"),"Scenario1",""))</f>
        <v/>
      </c>
      <c r="F12" s="202" t="str">
        <f t="shared" si="10"/>
        <v>0</v>
      </c>
      <c r="G12" s="177" t="str">
        <f>IF(F12="Scenario1PBT1",'Deep retrofit'!$E$6,IF(F12="Scenario2PBT1",'Deep retrofit'!$F$6,IF(F12="Scenario3PBT1",'Deep retrofit'!$G$6,"")))&amp;IF(F12="Scenario1PBT2",'Deep retrofit'!$H$6,IF(F12="Scenario2PBT2",'Deep retrofit'!$I$6,IF(F12="Scenario3PBT2",'Deep retrofit'!$J$6,"")))&amp;IF(F12="Scenario1PBT3",'Deep retrofit'!$K$6,IF(F12="Scenario2PBT3",'Deep retrofit'!$L$6,IF(F12="Scenario3PBT3",'Deep retrofit'!$M$6,"")))&amp;IF(F12="Scenario1PBT4",'Deep retrofit'!$N$6,IF(F12="Scenario2PBT4",'Deep retrofit'!$O$6,IF(F12="Scenario3PBT4",'Deep retrofit'!$P$6,"")))&amp;IF(F12="Scenario1PBT5",'Deep retrofit'!$Q$6,IF(F12="Scenario2PBT5",'Deep retrofit'!$R$6,IF(F12="Scenario3PBT5",'Deep retrofit'!$S$6,"")))&amp;IF(F12="Scenario1PBT6",'Deep retrofit'!$T$6,IF(F12="Scenario2PBT6",'Deep retrofit'!$U$6,IF(F12="Scenario3PBT6",'Deep retrofit'!$V$6,"")))&amp;IF(F12="Scenario1PBT7",'Deep retrofit'!$W$6,IF(F12="Scenario2PBT7",'Deep retrofit'!$X$6,IF(F12="Scenario3PBT7",'Deep retrofit'!$Y$6,"")))&amp;IF(F12="Scenario1PBT8",'Deep retrofit'!$Z$6,IF(F12="Scenario2PBT8",'Deep retrofit'!$AA$6,IF(F12="Scenario3PBT8",'Deep retrofit'!$AB$6,"")))&amp;IF(F12="Scenario1PBT9",'Deep retrofit'!$AC$6,IF(F12="Scenario2PBT9",'Deep retrofit'!$AD$6,IF(F12="Scenario3PBT9",'Deep retrofit'!$AE$6,"")))&amp;IF(F12="Scenario1PBT10",'Deep retrofit'!$AF$6,IF(F12="Scenario2PBT10",'Deep retrofit'!$AG$6,IF(F12="Scenario3PBT10",'Deep retrofit'!$AH$6,"")))&amp;IF(F12="Scenario1PBT11",'Deep retrofit'!$AI$6,IF(F12="Scenario2PBT11",'Deep retrofit'!$AJ$6,IF(F12="Scenario3PBT11",'Deep retrofit'!$AK$6,"")))&amp;IF(F12="Scenario1PBT12",'Deep retrofit'!$AL$6,IF(F12="Scenario2PBT12",'Deep retrofit'!$AM$6,IF(F12="Scenario3PBT12",'Deep retrofit'!$AN$6,"")))&amp;IF(F12="Scenario1PBT13",'Deep retrofit'!$AO$6,IF(F12="Scenario2PBT13",'Deep retrofit'!$AP$6,IF(F12="Scenario3PBT13",'Deep retrofit'!$AQ$6,"")))&amp;IF(F12="Scenario1PBT14",'Deep retrofit'!$AR$6,IF(F12="Scenario2PBT14",'Deep retrofit'!$AS$6,IF(F12="Scenario3PBT14",'Deep retrofit'!$AT$6,"")))&amp;IF(F12="Scenario1PBT15",'Deep retrofit'!$AU$6,IF(F12="Scenario2PBT15",'Deep retrofit'!$AV$6,IF(F12="Scenario3PBT15",'Deep retrofit'!$AW$6,"")))</f>
        <v/>
      </c>
      <c r="H12" s="117">
        <f t="shared" si="11"/>
        <v>0</v>
      </c>
      <c r="I12" s="178" t="str">
        <f>IF(F12="Scenario1PBT1",'Deep retrofit'!$E$16,IF(F12="Scenario2PBT1",'Deep retrofit'!$F$16,IF(F12="Scenario3PBT1",'Deep retrofit'!$G$16,"")))&amp;IF(F12="Scenario1PBT2",'Deep retrofit'!$H$16,IF(F12="Scenario2PBT2",'Deep retrofit'!$I$16,IF(F12="Scenario3PBT2",'Deep retrofit'!$J$16,"")))&amp;IF(F12="Scenario1PBT3",'Deep retrofit'!$K$16,IF(F12="Scenario2PBT3",'Deep retrofit'!$L$16,IF(F12="Scenario3PBT3",'Deep retrofit'!$M$16,"")))&amp;IF(F12="Scenario1PBT4",'Deep retrofit'!$N$16,IF(F12="Scenario2PBT4",'Deep retrofit'!$O$16,IF(F12="Scenario3PBT4",'Deep retrofit'!$P$16,"")))&amp;IF(F12="Scenario1PBT5",'Deep retrofit'!$Q$16,IF(F12="Scenario2PBT5",'Deep retrofit'!$R$16,IF(F12="Scenario3PBT5",'Deep retrofit'!$S$16,"")))&amp;IF(F12="Scenario1PBT6",'Deep retrofit'!$T$16,IF(F12="Scenario2PBT6",'Deep retrofit'!$U$16,IF(F12="Scenario3PBT6",'Deep retrofit'!$V$16,"")))&amp;IF(F12="Scenario1PBT7",'Deep retrofit'!$W$16,IF(F12="Scenario2PBT7",'Deep retrofit'!$X$16,IF(F12="Scenario3PBT7",'Deep retrofit'!$Y$16,"")))&amp;IF(F12="Scenario1PBT8",'Deep retrofit'!$Z$16,IF(F12="Scenario2PBT8",'Deep retrofit'!$AA$16,IF(F12="Scenario3PBT8",'Deep retrofit'!$AB$16,"")))&amp;IF(F12="Scenario1PBT9",'Deep retrofit'!$AC$16,IF(F12="Scenario2PBT9",'Deep retrofit'!$AD$16,IF(F12="Scenario3PBT9",'Deep retrofit'!$AE$16,"")))&amp;IF(F12="Scenario1PBT10",'Deep retrofit'!$AF$16,IF(F12="Scenario2PBT10",'Deep retrofit'!$AG$16,IF(F12="Scenario3PBT10",'Deep retrofit'!$AH$16,"")))&amp;IF(F12="Scenario1PBT11",'Deep retrofit'!$AI$16,IF(F12="Scenario2PBT11",'Deep retrofit'!$AJ$16,IF(F12="Scenario3PBT11",'Deep retrofit'!$AK$16,"")))&amp;IF(F12="Scenario1PBT12",'Deep retrofit'!$AL$16,IF(F12="Scenario2PBT12",'Deep retrofit'!$AM$16,IF(F12="Scenario3PBT12",'Deep retrofit'!$AN$16,"")))&amp;IF(F12="Scenario1PBT13",'Deep retrofit'!$AO$16,IF(F12="Scenario2PBT13",'Deep retrofit'!$AP$16,IF(F12="Scenario3PBT13",'Deep retrofit'!$AQ$16,"")))&amp;IF(F12="Scenario1PBT14",'Deep retrofit'!$AR$16,IF(F12="Scenario2PBT14",'Deep retrofit'!$AS$16,IF(F12="Scenario3PBT14",'Deep retrofit'!$AT$16,"")))&amp;IF(F12="Scenario1PBT15",'Deep retrofit'!$AU$16,IF(F12="Scenario2PBT15",'Deep retrofit'!$AV$16,IF(F12="Scenario3PBT15",'Deep retrofit'!$AW$16,"")))</f>
        <v/>
      </c>
      <c r="J12" s="117">
        <f t="shared" si="12"/>
        <v>0</v>
      </c>
      <c r="K12" s="117" t="str">
        <f>IF(F12="Scenario1PBT1",'Deep retrofit'!$E$18,IF(F12="Scenario2PBT1",'Deep retrofit'!$F$18,IF(F12="Scenario3PBT1",'Deep retrofit'!$G$18,"")))&amp;IF(F12="Scenario1PBT2",'Deep retrofit'!$H$18,IF(F12="Scenario2PBT2",'Deep retrofit'!$I$18,IF(F12="Scenario3PBT2",'Deep retrofit'!$J$18,"")))&amp;IF(F12="Scenario1PBT3",'Deep retrofit'!$K$18,IF(F12="Scenario2PBT3",'Deep retrofit'!$L$18,IF(F12="Scenario3PBT3",'Deep retrofit'!$M$18,"")))&amp;IF(F12="Scenario1PBT4",'Deep retrofit'!$N$18,IF(F12="Scenario2PBT4",'Deep retrofit'!$O$18,IF(F12="Scenario3PBT4",'Deep retrofit'!$P$18,"")))&amp;IF(F12="Scenario1PBT5",'Deep retrofit'!$Q$18,IF(F12="Scenario2PBT5",'Deep retrofit'!$R$18,IF(F12="Scenario3PBT5",'Deep retrofit'!$S$18,"")))&amp;IF(F12="Scenario1PBT6",'Deep retrofit'!$T$18,IF(F12="Scenario2PBT6",'Deep retrofit'!$U$18,IF(F12="Scenario3PBT6",'Deep retrofit'!$V$18,"")))&amp;IF(F12="Scenario1PBT7",'Deep retrofit'!$W$18,IF(F12="Scenario2PBT7",'Deep retrofit'!$X$18,IF(F12="Scenario3PBT7",'Deep retrofit'!$Y$18,"")))&amp;IF(F12="Scenario1PBT8",'Deep retrofit'!$Z$18,IF(F12="Scenario2PBT8",'Deep retrofit'!$AA$18,IF(F12="Scenario3PBT8",'Deep retrofit'!$AB$18,"")))&amp;IF(F12="Scenario1PBT9",'Deep retrofit'!$AC$18,IF(F12="Scenario2PBT9",'Deep retrofit'!$AD$18,IF(F12="Scenario3PBT9",'Deep retrofit'!$AE$18,"")))&amp;IF(F12="Scenario1PBT10",'Deep retrofit'!$AF$18,IF(F12="Scenario2PBT10",'Deep retrofit'!$AG$18,IF(F12="Scenario3PBT10",'Deep retrofit'!$AH$18,"")))&amp;IF(F12="Scenario1PBT11",'Deep retrofit'!$AI$18,IF(F12="Scenario2PBT11",'Deep retrofit'!$AJ$18,IF(F12="Scenario3PBT11",'Deep retrofit'!$AK$18,"")))&amp;IF(F12="Scenario1PBT12",'Deep retrofit'!$AL$18,IF(F12="Scenario2PBT12",'Deep retrofit'!$AM$18,IF(F12="Scenario3PBT12",'Deep retrofit'!$AN$18,"")))&amp;IF(F12="Scenario1PBT13",'Deep retrofit'!$AO$18,IF(F12="Scenario2PBT13",'Deep retrofit'!$AP$18,IF(F12="Scenario3PBT13",'Deep retrofit'!$AQ$18,"")))&amp;IF(F12="Scenario1PBT14",'Deep retrofit'!$AR$18,IF(F12="Scenario2PBT14",'Deep retrofit'!$AS$18,IF(F12="Scenario3PBT14",'Deep retrofit'!$AT$18,"")))&amp;IF(F12="Scenario1PBT15",'Deep retrofit'!$AU$18,IF(F12="Scenario2PBT15",'Deep retrofit'!$AV$18,IF(F12="Scenario3PBT15",'Deep retrofit'!$AW$18,"")))</f>
        <v/>
      </c>
      <c r="L12" s="117">
        <f t="shared" si="13"/>
        <v>0</v>
      </c>
      <c r="M12" s="117" t="str">
        <f>IF(F12="Scenario1PBT1",'Deep retrofit'!$E$20,IF(F12="Scenario2PBT1",'Deep retrofit'!$F$20,IF(F12="Scenario3PBT1",'Deep retrofit'!$G$20,"")))&amp;IF(F12="Scenario1PBT2",'Deep retrofit'!$H$20,IF(F12="Scenario2PBT2",'Deep retrofit'!$I$20,IF(F12="Scenario3PBT2",'Deep retrofit'!$J$20,"")))&amp;IF(F12="Scenario1PBT3",'Deep retrofit'!$K$20,IF(F12="Scenario2PBT3",'Deep retrofit'!$L$20,IF(F12="Scenario3PBT3",'Deep retrofit'!$M$20,"")))&amp;IF(F12="Scenario1PBT4",'Deep retrofit'!$N$20,IF(F12="Scenario2PBT4",'Deep retrofit'!$O$20,IF(F12="Scenario3PBT4",'Deep retrofit'!$P$20,"")))&amp;IF(F12="Scenario1PBT5",'Deep retrofit'!$Q$20,IF(F12="Scenario2PBT5",'Deep retrofit'!$R$20,IF(F12="Scenario3PBT5",'Deep retrofit'!$S$20,"")))&amp;IF(F12="Scenario1PBT6",'Deep retrofit'!$T$20,IF(F12="Scenario2PBT6",'Deep retrofit'!$U$20,IF(F12="Scenario3PBT6",'Deep retrofit'!$V$20,"")))&amp;IF(F12="Scenario1PBT7",'Deep retrofit'!$W$20,IF(F12="Scenario2PBT7",'Deep retrofit'!$X$20,IF(F12="Scenario3PBT7",'Deep retrofit'!$Y$20,"")))&amp;IF(F12="Scenario1PBT8",'Deep retrofit'!$Z$20,IF(F12="Scenario2PBT8",'Deep retrofit'!$AA$20,IF(F12="Scenario3PBT8",'Deep retrofit'!$AB$20,"")))&amp;IF(F12="Scenario1PBT9",'Deep retrofit'!$AC$20,IF(F12="Scenario2PBT9",'Deep retrofit'!$AD$20,IF(F12="Scenario3PBT9",'Deep retrofit'!$AE$20,"")))&amp;IF(F12="Scenario1PBT10",'Deep retrofit'!$AF$20,IF(F12="Scenario2PBT10",'Deep retrofit'!$AG$20,IF(F12="Scenario3PBT10",'Deep retrofit'!$AH$20,"")))&amp;IF(F12="Scenario1PBT11",'Deep retrofit'!$AI$20,IF(F12="Scenario2PBT11",'Deep retrofit'!$AJ$20,IF(F12="Scenario3PBT11",'Deep retrofit'!$AK$20,"")))&amp;IF(F12="Scenario1PBT12",'Deep retrofit'!$AL$20,IF(F12="Scenario2PBT12",'Deep retrofit'!$AM$20,IF(F12="Scenario3PBT12",'Deep retrofit'!$AN$20,"")))&amp;IF(F12="Scenario1PBT13",'Deep retrofit'!$AO$20,IF(F12="Scenario2PBT13",'Deep retrofit'!$AP$20,IF(F12="Scenario3PBT13",'Deep retrofit'!$AQ$20,"")))&amp;IF(F12="Scenario1PBT14",'Deep retrofit'!$AR$20,IF(F12="Scenario2PBT14",'Deep retrofit'!$AS$20,IF(F12="Scenario3PBT14",'Deep retrofit'!$AT$20,"")))&amp;IF(F12="Scenario1PBT15",'Deep retrofit'!$AU$20,IF(F12="Scenario2PBT15",'Deep retrofit'!$AV$20,IF(F12="Scenario3PBT15",'Deep retrofit'!$AW$20,"")))</f>
        <v/>
      </c>
      <c r="N12" s="118">
        <f t="shared" si="14"/>
        <v>0</v>
      </c>
      <c r="O12" s="206" t="str">
        <f>IF(F12="Scenario1PBT1",'Deep retrofit'!$E$23,IF(F12="Scenario2PBT1",'Deep retrofit'!$F$23,IF(F12="Scenario3PBT1",'Deep retrofit'!$G$23,"")))&amp;IF(F12="Scenario1PBT2",'Deep retrofit'!$H$23,IF(F12="Scenario2PBT2",'Deep retrofit'!$I$23,IF(F12="Scenario3PBT2",'Deep retrofit'!$J$23,"")))&amp;IF(F12="Scenario1PBT3",'Deep retrofit'!$K$23,IF(F12="Scenario2PBT3",'Deep retrofit'!$L$23,IF(F12="Scenario3PBT3",'Deep retrofit'!$M$23,"")))&amp;IF(F12="Scenario1PBT4",'Deep retrofit'!$N$23,IF(F12="Scenario2PBT4",'Deep retrofit'!$O$23,IF(F12="Scenario3PBT4",'Deep retrofit'!$P$23,"")))&amp;IF(F12="Scenario1PBT5",'Deep retrofit'!$Q$23,IF(F12="Scenario2PBT5",'Deep retrofit'!$R$23,IF(F12="Scenario3PBT5",'Deep retrofit'!$S$23,"")))&amp;IF(F12="Scenario1PBT6",'Deep retrofit'!$T$23,IF(F12="Scenario2PBT6",'Deep retrofit'!$U$23,IF(F12="Scenario3PBT6",'Deep retrofit'!$V$23,"")))&amp;IF(F12="Scenario1PBT7",'Deep retrofit'!$W$23,IF(F12="Scenario2PBT7",'Deep retrofit'!$X$23,IF(F12="Scenario3PBT7",'Deep retrofit'!$Y$23,"")))&amp;IF(F12="Scenario1PBT8",'Deep retrofit'!$Z$23,IF(F12="Scenario2PBT8",'Deep retrofit'!$AA$23,IF(F12="Scenario3PBT8",'Deep retrofit'!$AB$23,"")))&amp;IF(F12="Scenario1PBT9",'Deep retrofit'!$AC$23,IF(F12="Scenario2PBT9",'Deep retrofit'!$AD$23,IF(F12="Scenario3PBT9",'Deep retrofit'!$AE$23,"")))&amp;IF(F12="Scenario1PBT10",'Deep retrofit'!$AF$23,IF(F12="Scenario2PBT10",'Deep retrofit'!$AG$23,IF(F12="Scenario3PBT10",'Deep retrofit'!$AH$23,"")))&amp;IF(F12="Scenario1PBT11",'Deep retrofit'!$AI$23,IF(F12="Scenario2PBT11",'Deep retrofit'!$AJ$23,IF(F12="Scenario3PBT11",'Deep retrofit'!$AK$23,"")))&amp;IF(F12="Scenario1PBT12",'Deep retrofit'!$AL$23,IF(F12="Scenario2PBT12",'Deep retrofit'!$AM$23,IF(F12="Scenario3PBT12",'Deep retrofit'!$AN$23,"")))&amp;IF(F12="Scenario1PBT13",'Deep retrofit'!$AO$23,IF(F12="Scenario2PBT13",'Deep retrofit'!$AP$23,IF(F12="Scenario3PBT13",'Deep retrofit'!$AQ$23,"")))&amp;IF(F12="Scenario1PBT14",'Deep retrofit'!$AR$23,IF(F12="Scenario2PBT14",'Deep retrofit'!$AS$23,IF(F12="Scenario3PBT14",'Deep retrofit'!$AT$23,"")))&amp;IF(F12="Scenario1PBT15",'Deep retrofit'!$AU$23,IF(F12="Scenario2PBT15",'Deep retrofit'!$AV$23,IF(F12="Scenario3PBT15",'Deep retrofit'!$AW$23,"")))</f>
        <v/>
      </c>
      <c r="P12" s="117">
        <f t="shared" si="15"/>
        <v>0</v>
      </c>
      <c r="Q12" s="117" t="str">
        <f>IF(F12="Scenario1PBT1",'Deep retrofit'!$E$25,IF(F12="Scenario2PBT1",'Deep retrofit'!$F$25,IF(F12="Scenario3PBT1",'Deep retrofit'!$G$25,"")))&amp;IF(F12="Scenario1PBT2",'Deep retrofit'!$H$25,IF(F12="Scenario2PBT2",'Deep retrofit'!$I$25,IF(F12="Scenario3PBT2",'Deep retrofit'!$J$25,"")))&amp;IF(F12="Scenario1PBT3",'Deep retrofit'!$K$25,IF(F12="Scenario2PBT3",'Deep retrofit'!$L$25,IF(F12="Scenario3PBT3",'Deep retrofit'!$M$25,"")))&amp;IF(F12="Scenario1PBT4",'Deep retrofit'!$N$25,IF(F12="Scenario2PBT4",'Deep retrofit'!$O$25,IF(F12="Scenario3PBT4",'Deep retrofit'!$P$25,"")))&amp;IF(F12="Scenario1PBT5",'Deep retrofit'!$Q$25,IF(F12="Scenario2PBT5",'Deep retrofit'!$R$25,IF(F12="Scenario3PBT5",'Deep retrofit'!$S$25,"")))&amp;IF(F12="Scenario1PBT6",'Deep retrofit'!$T$25,IF(F12="Scenario2PBT6",'Deep retrofit'!$U$25,IF(F12="Scenario3PBT6",'Deep retrofit'!$V$25,"")))&amp;IF(F12="Scenario1PBT7",'Deep retrofit'!$W$25,IF(F12="Scenario2PBT7",'Deep retrofit'!$X$25,IF(F12="Scenario3PBT7",'Deep retrofit'!$Y$25,"")))&amp;IF(F12="Scenario1PBT8",'Deep retrofit'!$Z$25,IF(F12="Scenario2PBT8",'Deep retrofit'!$AA$25,IF(F12="Scenario3PBT8",'Deep retrofit'!$AB$25,"")))&amp;IF(F12="Scenario1PBT9",'Deep retrofit'!$AC$25,IF(F12="Scenario2PBT9",'Deep retrofit'!$AD$25,IF(F12="Scenario3PBT9",'Deep retrofit'!$AE$25,"")))&amp;IF(F12="Scenario1PBT10",'Deep retrofit'!$AF$25,IF(F12="Scenario2PBT10",'Deep retrofit'!$AG$25,IF(F12="Scenario3PBT10",'Deep retrofit'!$AH$25,"")))&amp;IF(F12="Scenario1PBT11",'Deep retrofit'!$AI$25,IF(F12="Scenario2PBT11",'Deep retrofit'!$AJ$25,IF(F12="Scenario3PBT11",'Deep retrofit'!$AK$25,"")))&amp;IF(F12="Scenario1PBT12",'Deep retrofit'!$AL$25,IF(F12="Scenario2PBT12",'Deep retrofit'!$AM$25,IF(F12="Scenario3PBT12",'Deep retrofit'!$AN$25,"")))&amp;IF(F12="Scenario1PBT13",'Deep retrofit'!$AO$25,IF(F12="Scenario2PBT13",'Deep retrofit'!$AP$25,IF(F12="Scenario3PBT13",'Deep retrofit'!$AQ$25,"")))&amp;IF(F12="Scenario1PBT14",'Deep retrofit'!$AR$25,IF(F12="Scenario2PBT14",'Deep retrofit'!$AS$25,IF(F12="Scenario3PBT14",'Deep retrofit'!$AT$25,"")))&amp;IF(F12="Scenario1PBT15",'Deep retrofit'!$AU$25,IF(F12="Scenario2PBT15",'Deep retrofit'!$AV$25,IF(F12="Scenario3PBT15",'Deep retrofit'!$AW$25,"")))</f>
        <v/>
      </c>
      <c r="R12" s="117">
        <f t="shared" si="16"/>
        <v>0</v>
      </c>
      <c r="S12" s="117" t="str">
        <f>IF(F12="Scenario1PBT1",'Deep retrofit'!$E$27,IF(F12="Scenario2PBT1",'Deep retrofit'!$F$27,IF(F12="Scenario3PBT1",'Deep retrofit'!$G$27,"")))&amp;IF(F12="Scenario1PBT2",'Deep retrofit'!$H$27,IF(F12="Scenario2PBT2",'Deep retrofit'!$I$27,IF(F12="Scenario3PBT2",'Deep retrofit'!$J$27,"")))&amp;IF(F12="Scenario1PBT3",'Deep retrofit'!$K$27,IF(F12="Scenario2PBT3",'Deep retrofit'!$L$27,IF(F12="Scenario3PBT3",'Deep retrofit'!$M$27,"")))&amp;IF(F12="Scenario1PBT4",'Deep retrofit'!$N$27,IF(F12="Scenario2PBT4",'Deep retrofit'!$O$27,IF(F12="Scenario3PBT4",'Deep retrofit'!$P$27,"")))&amp;IF(F12="Scenario1PBT5",'Deep retrofit'!$Q$27,IF(F12="Scenario2PBT5",'Deep retrofit'!$R$27,IF(F12="Scenario3PBT5",'Deep retrofit'!$S$27,"")))&amp;IF(F12="Scenario1PBT6",'Deep retrofit'!$T$27,IF(F12="Scenario2PBT6",'Deep retrofit'!$U$27,IF(F12="Scenario3PBT6",'Deep retrofit'!$V$27,"")))&amp;IF(F12="Scenario1PBT7",'Deep retrofit'!$W$27,IF(F12="Scenario2PBT7",'Deep retrofit'!$X$27,IF(F12="Scenario3PBT7",'Deep retrofit'!$Y$27,"")))&amp;IF(F12="Scenario1PBT8",'Deep retrofit'!$Z$27,IF(F12="Scenario2PBT8",'Deep retrofit'!$AA$27,IF(F12="Scenario3PBT8",'Deep retrofit'!$AB$27,"")))&amp;IF(F12="Scenario1PBT9",'Deep retrofit'!$AC$27,IF(F12="Scenario2PBT9",'Deep retrofit'!$AD$27,IF(F12="Scenario3PBT9",'Deep retrofit'!$AE$27,"")))&amp;IF(F12="Scenario1PBT10",'Deep retrofit'!$AF$27,IF(F12="Scenario2PBT10",'Deep retrofit'!$AG$27,IF(F12="Scenario3PBT10",'Deep retrofit'!$AH$27,"")))&amp;IF(F12="Scenario1PBT11",'Deep retrofit'!$AI$27,IF(F12="Scenario2PBT11",'Deep retrofit'!$AJ$27,IF(F12="Scenario3PBT11",'Deep retrofit'!$AK$27,"")))&amp;IF(F12="Scenario1PBT12",'Deep retrofit'!$AL$27,IF(F12="Scenario2PBT12",'Deep retrofit'!$AM$27,IF(F12="Scenario3PBT12",'Deep retrofit'!$AN$27,"")))&amp;IF(F12="Scenario1PBT13",'Deep retrofit'!$AO$27,IF(F12="Scenario2PBT13",'Deep retrofit'!$AP$27,IF(F12="Scenario3PBT13",'Deep retrofit'!$AQ$27,"")))&amp;IF(F12="Scenario1PBT14",'Deep retrofit'!$AR$27,IF(F12="Scenario2PBT14",'Deep retrofit'!$AS$27,IF(F12="Scenario3PBT14",'Deep retrofit'!$AT$27,"")))&amp;IF(F12="Scenario1PBT15",'Deep retrofit'!$AU$27,IF(F12="Scenario2PBT15",'Deep retrofit'!$AV$27,IF(F12="Scenario3PBT15",'Deep retrofit'!$AW$27,"")))</f>
        <v/>
      </c>
      <c r="T12" s="207">
        <f t="shared" si="17"/>
        <v>0</v>
      </c>
      <c r="U12" s="206" t="str">
        <f>IF(F12="Scenario1PBT1",'Deep retrofit'!$E$38,IF(F12="Scenario2PBT1",'Deep retrofit'!$F$38,IF(F12="Scenario3PBT1",'Deep retrofit'!$G$38,"")))&amp;IF(F12="Scenario1PBT2",'Deep retrofit'!$H$38,IF(F12="Scenario2PBT2",'Deep retrofit'!$I$38,IF(F12="Scenario3PBT2",'Deep retrofit'!$J$38,"")))&amp;IF(F12="Scenario1PBT3",'Deep retrofit'!$K$38,IF(F12="Scenario2PBT3",'Deep retrofit'!$L$38,IF(F12="Scenario3PBT3",'Deep retrofit'!$M$38,"")))&amp;IF(F12="Scenario1PBT4",'Deep retrofit'!$N$38,IF(F12="Scenario2PBT4",'Deep retrofit'!$O$38,IF(F12="Scenario3PBT4",'Deep retrofit'!$P$38,"")))&amp;IF(F12="Scenario1PBT5",'Deep retrofit'!$Q$38,IF(F12="Scenario2PBT5",'Deep retrofit'!$R$38,IF(F12="Scenario3PBT5",'Deep retrofit'!$S$38,"")))&amp;IF(F12="Scenario1PBT6",'Deep retrofit'!$T$38,IF(F12="Scenario2PBT6",'Deep retrofit'!$U$38,IF(F12="Scenario3PBT6",'Deep retrofit'!$V$38,"")))&amp;IF(F12="Scenario1PBT7",'Deep retrofit'!$W$38,IF(F12="Scenario2PBT7",'Deep retrofit'!$X$38,IF(F12="Scenario3PBT7",'Deep retrofit'!$Y$38,"")))&amp;IF(F12="Scenario1PBT8",'Deep retrofit'!$Z$38,IF(F12="Scenario2PBT8",'Deep retrofit'!$AA$38,IF(F12="Scenario3PBT8",'Deep retrofit'!$AB$38,"")))&amp;IF(F12="Scenario1PBT9",'Deep retrofit'!$AC$38,IF(F12="Scenario2PBT9",'Deep retrofit'!$AD$38,IF(F12="Scenario3PBT9",'Deep retrofit'!$AE$38,"")))&amp;IF(F12="Scenario1PBT10",'Deep retrofit'!$AF$38,IF(F12="Scenario2PBT10",'Deep retrofit'!$AG$38,IF(F12="Scenario3PBT10",'Deep retrofit'!$AH$38,"")))&amp;IF(F12="Scenario1PBT11",'Deep retrofit'!$AI$38,IF(F12="Scenario2PBT11",'Deep retrofit'!$AJ$38,IF(F12="Scenario3PBT11",'Deep retrofit'!$AK$38,"")))&amp;IF(F12="Scenario1PBT12",'Deep retrofit'!$AL$38,IF(F12="Scenario2PBT12",'Deep retrofit'!$AM$38,IF(F12="Scenario3PBT12",'Deep retrofit'!$AN$38,"")))&amp;IF(F12="Scenario1PBT13",'Deep retrofit'!$AO$38,IF(F12="Scenario2PBT13",'Deep retrofit'!$AP$38,IF(F12="Scenario3PBT13",'Deep retrofit'!$AQ$38,"")))&amp;IF(F12="Scenario1PBT14",'Deep retrofit'!$AR$38,IF(F12="Scenario2PBT14",'Deep retrofit'!$AS$38,IF(F12="Scenario3PBT14",'Deep retrofit'!$AT$38,"")))&amp;IF(F12="Scenario1PBT15",'Deep retrofit'!$AU$38,IF(F12="Scenario2PBT15",'Deep retrofit'!$AV$38,IF(F12="Scenario3PBT15",'Deep retrofit'!$AW$38,"")))</f>
        <v/>
      </c>
      <c r="V12" s="117">
        <f t="shared" si="18"/>
        <v>0</v>
      </c>
      <c r="W12" s="117" t="str">
        <f>IF(F12="Scenario1PBT1",'Deep retrofit'!$E$40,IF(F12="Scenario2PBT1",'Deep retrofit'!$F$40,IF(F12="Scenario3PBT1",'Deep retrofit'!$G$40,"")))&amp;IF(F12="Scenario1PBT2",'Deep retrofit'!$H$40,IF(F12="Scenario2PBT2",'Deep retrofit'!$I$40,IF(F12="Scenario3PBT2",'Deep retrofit'!$J$40,"")))&amp;IF(F12="Scenario1PBT3",'Deep retrofit'!$K$40,IF(F12="Scenario2PBT3",'Deep retrofit'!$L$40,IF(F12="Scenario3PBT3",'Deep retrofit'!$M$40,"")))&amp;IF(F12="Scenario1PBT4",'Deep retrofit'!$N$40,IF(F12="Scenario2PBT4",'Deep retrofit'!$O$40,IF(F12="Scenario3PBT4",'Deep retrofit'!$P$40,"")))&amp;IF(F12="Scenario1PBT5",'Deep retrofit'!$Q$40,IF(F12="Scenario2PBT5",'Deep retrofit'!$R$40,IF(F12="Scenario3PBT5",'Deep retrofit'!$S$40,"")))&amp;IF(F12="Scenario1PBT6",'Deep retrofit'!$T$40,IF(F12="Scenario2PBT6",'Deep retrofit'!$U$40,IF(F12="Scenario3PBT6",'Deep retrofit'!$V$40,"")))&amp;IF(F12="Scenario1PBT7",'Deep retrofit'!$W$40,IF(F12="Scenario2PBT7",'Deep retrofit'!$X$40,IF(F12="Scenario3PBT7",'Deep retrofit'!$Y$40,"")))&amp;IF(F12="Scenario1PBT8",'Deep retrofit'!$Z$40,IF(F12="Scenario2PBT8",'Deep retrofit'!$AA$40,IF(F12="Scenario3PBT8",'Deep retrofit'!$AB$40,"")))&amp;IF(F12="Scenario1PBT9",'Deep retrofit'!$AC$40,IF(F12="Scenario2PBT9",'Deep retrofit'!$AD$40,IF(F12="Scenario3PBT9",'Deep retrofit'!$AE$40,"")))&amp;IF(F12="Scenario1PBT10",'Deep retrofit'!$AF$40,IF(F12="Scenario2PBT10",'Deep retrofit'!$AG$40,IF(F12="Scenario3PBT10",'Deep retrofit'!$AH$40,"")))&amp;IF(F12="Scenario1PBT11",'Deep retrofit'!$AI$40,IF(F12="Scenario2PBT11",'Deep retrofit'!$AJ$40,IF(F12="Scenario3PBT11",'Deep retrofit'!$AK$40,"")))&amp;IF(F12="Scenario1PBT12",'Deep retrofit'!$AL$40,IF(F12="Scenario2PBT12",'Deep retrofit'!$AM$40,IF(F12="Scenario3PBT12",'Deep retrofit'!$AN$40,"")))&amp;IF(F12="Scenario1PBT13",'Deep retrofit'!$AO$40,IF(F12="Scenario2PBT13",'Deep retrofit'!$AP$40,IF(F12="Scenario3PBT13",'Deep retrofit'!$AQ$40,"")))&amp;IF(F12="Scenario1PBT14",'Deep retrofit'!$AR$40,IF(F12="Scenario2PBT14",'Deep retrofit'!$AS$40,IF(F12="Scenario3PBT14",'Deep retrofit'!$AT$40,"")))&amp;IF(F12="Scenario1PBT15",'Deep retrofit'!$AU$40,IF(F12="Scenario2PBT15",'Deep retrofit'!$AV$40,IF(F12="Scenario3PBT15",'Deep retrofit'!$AW$40,"")))</f>
        <v/>
      </c>
      <c r="X12" s="117">
        <f t="shared" si="19"/>
        <v>0</v>
      </c>
      <c r="Y12" s="117" t="str">
        <f>IF(F12="Scenario1PBT1",'Deep retrofit'!$E$42,IF(F12="Scenario2PBT1",'Deep retrofit'!$F$42,IF(F12="Scenario3PBT1",'Deep retrofit'!$G$42,"")))&amp;IF(F12="Scenario1PBT2",'Deep retrofit'!$H$42,IF(F12="Scenario2PBT2",'Deep retrofit'!$I$42,IF(F12="Scenario3PBT2",'Deep retrofit'!$J$42,"")))&amp;IF(F12="Scenario1PBT3",'Deep retrofit'!$K$42,IF(F12="Scenario2PBT3",'Deep retrofit'!$L$42,IF(F12="Scenario3PBT3",'Deep retrofit'!$M$42,"")))&amp;IF(F12="Scenario1PBT4",'Deep retrofit'!$N$42,IF(F12="Scenario2PBT4",'Deep retrofit'!$O$42,IF(F12="Scenario3PBT4",'Deep retrofit'!$P$42,"")))&amp;IF(F12="Scenario1PBT5",'Deep retrofit'!$Q$42,IF(F12="Scenario2PBT5",'Deep retrofit'!$R$42,IF(F12="Scenario3PBT5",'Deep retrofit'!$S$42,"")))&amp;IF(F12="Scenario1PBT6",'Deep retrofit'!$T$42,IF(F12="Scenario2PBT6",'Deep retrofit'!$U$42,IF(F12="Scenario3PBT6",'Deep retrofit'!$V$42,"")))&amp;IF(F12="Scenario1PBT7",'Deep retrofit'!$W$42,IF(F12="Scenario2PBT7",'Deep retrofit'!$X$42,IF(F12="Scenario3PBT7",'Deep retrofit'!$Y$42,"")))&amp;IF(F12="Scenario1PBT8",'Deep retrofit'!$Z$42,IF(F12="Scenario2PBT8",'Deep retrofit'!$AA$42,IF(F12="Scenario3PBT8",'Deep retrofit'!$AB$42,"")))&amp;IF(F12="Scenario1PBT9",'Deep retrofit'!$AC$42,IF(F12="Scenario2PBT9",'Deep retrofit'!$AD$42,IF(F12="Scenario3PBT9",'Deep retrofit'!$AE$42,"")))&amp;IF(F12="Scenario1PBT10",'Deep retrofit'!$AF$42,IF(F12="Scenario2PBT10",'Deep retrofit'!$AG$42,IF(F12="Scenario3PBT10",'Deep retrofit'!$AH$42,"")))&amp;IF(F12="Scenario1PBT11",'Deep retrofit'!$AI$42,IF(F12="Scenario2PBT11",'Deep retrofit'!$AJ$42,IF(F12="Scenario3PBT11",'Deep retrofit'!$AK$42,"")))&amp;IF(F12="Scenario1PBT12",'Deep retrofit'!$AL$42,IF(F12="Scenario2PBT12",'Deep retrofit'!$AM$42,IF(F12="Scenario3PBT12",'Deep retrofit'!$AN$42,"")))&amp;IF(F12="Scenario1PBT13",'Deep retrofit'!$AO$42,IF(F12="Scenario2PBT13",'Deep retrofit'!$AP$42,IF(F12="Scenario3PBT13",'Deep retrofit'!$AQ$42,"")))&amp;IF(F12="Scenario1PBT14",'Deep retrofit'!$AR$42,IF(F12="Scenario2PBT14",'Deep retrofit'!$AS$42,IF(F12="Scenario3PBT14",'Deep retrofit'!$AT$42,"")))&amp;IF(F12="Scenario1PBT15",'Deep retrofit'!$AU$42,IF(F12="Scenario2PBT15",'Deep retrofit'!$AV$42,IF(F12="Scenario3PBT15",'Deep retrofit'!$AW$42,"")))</f>
        <v/>
      </c>
      <c r="Z12" s="117">
        <f t="shared" si="20"/>
        <v>0</v>
      </c>
      <c r="AA12" s="269" t="str">
        <f>IF(F12="Scenario1PBT1",'Deep retrofit'!$E$101,IF(F12="Scenario2PBT1",'Deep retrofit'!$F$101,IF(F12="Scenario3PBT1",'Deep retrofit'!$G$101,"")))&amp;IF(F12="Scenario1PBT2",'Deep retrofit'!$H$101,IF(F12="Scenario2PBT2",'Deep retrofit'!$I$101,IF(F12="Scenario3PBT2",'Deep retrofit'!$J$101,"")))&amp;IF(F12="Scenario1PBT3",'Deep retrofit'!$K$101,IF(F12="Scenario2PBT3",'Deep retrofit'!$L$101,IF(F12="Scenario3PBT3",'Deep retrofit'!$M$101,"")))&amp;IF(F12="Scenario1PBT4",'Deep retrofit'!$N$101,IF(F12="Scenario2PBT4",'Deep retrofit'!$O$101,IF(F12="Scenario3PBT4",'Deep retrofit'!$P$101,"")))&amp;IF(F12="Scenario1PBT5",'Deep retrofit'!$Q$101,IF(F12="Scenario2PBT5",'Deep retrofit'!$R$101,IF(F12="Scenario3PBT5",'Deep retrofit'!$S$101,"")))&amp;IF(F12="Scenario1PBT6",'Deep retrofit'!$T$101,IF(F12="Scenario2PBT6",'Deep retrofit'!$U$101,IF(F12="Scenario3PBT6",'Deep retrofit'!$V$101,"")))&amp;IF(F12="Scenario1PBT7",'Deep retrofit'!$W$101,IF(F12="Scenario2PBT7",'Deep retrofit'!$X$101,IF(F12="Scenario3PBT7",'Deep retrofit'!$Y$101,"")))&amp;IF(F12="Scenario1PBT8",'Deep retrofit'!$Z$101,IF(F12="Scenario2PBT8",'Deep retrofit'!$AA$101,IF(F12="Scenario3PBT8",'Deep retrofit'!$AB$101,"")))&amp;IF(F12="Scenario1PBT9",'Deep retrofit'!$AC$101,IF(F12="Scenario2PBT9",'Deep retrofit'!$AD$101,IF(F12="Scenario3PBT9",'Deep retrofit'!$AE$101,"")))&amp;IF(F12="Scenario1PBT10",'Deep retrofit'!$AF$101,IF(F12="Scenario2PBT10",'Deep retrofit'!$AG$101,IF(F12="Scenario3PBT10",'Deep retrofit'!$AH$101,"")))&amp;IF(F12="Scenario1PBT11",'Deep retrofit'!$AI$101,IF(F12="Scenario2PBT11",'Deep retrofit'!$AJ$101,IF(F12="Scenario3PBT11",'Deep retrofit'!$AK$101,"")))&amp;IF(F12="Scenario1PBT12",'Deep retrofit'!$AL$101,IF(F12="Scenario2PBT12",'Deep retrofit'!$AM$101,IF(F12="Scenario3PBT12",'Deep retrofit'!$AN$101,"")))&amp;IF(F12="Scenario1PBT13",'Deep retrofit'!$AO$101,IF(F12="Scenario2PBT13",'Deep retrofit'!$AP$101,IF(F12="Scenario3PBT13",'Deep retrofit'!$AQ$101,"")))&amp;IF(F12="Scenario1PBT14",'Deep retrofit'!$AR$101,IF(F12="Scenario2PBT14",'Deep retrofit'!$AS$101,IF(F12="Scenario3PBT14",'Deep retrofit'!$AT$101,"")))&amp;IF(F12="Scenario1PBT15",'Deep retrofit'!$AU$101,IF(F12="Scenario2PBT15",'Deep retrofit'!$AV$101,IF(F12="Scenario3PBT15",'Deep retrofit'!$AW$101,"")))</f>
        <v/>
      </c>
      <c r="AB12" s="179">
        <f t="shared" si="21"/>
        <v>0</v>
      </c>
      <c r="AC12" s="208">
        <f>IFERROR('Projection_Base-case'!G12-G12,0)</f>
        <v>0</v>
      </c>
      <c r="AD12" s="117">
        <f t="shared" si="0"/>
        <v>0</v>
      </c>
      <c r="AE12" s="117">
        <f>IFERROR(100*AC12/'Projection_Base-case'!G12,0)</f>
        <v>0</v>
      </c>
      <c r="AF12" s="117">
        <f>IFERROR('Projection_Base-case'!I12-I12,0)</f>
        <v>0</v>
      </c>
      <c r="AG12" s="117">
        <f t="shared" si="1"/>
        <v>0</v>
      </c>
      <c r="AH12" s="117">
        <f>IFERROR(100*AF12/'Projection_Base-case'!I12,0)</f>
        <v>0</v>
      </c>
      <c r="AI12" s="117">
        <f>IFERROR('Projection_Base-case'!K12-K12,0)</f>
        <v>0</v>
      </c>
      <c r="AJ12" s="117">
        <f t="shared" si="2"/>
        <v>0</v>
      </c>
      <c r="AK12" s="117">
        <f>IFERROR(100*AI12/'Projection_Base-case'!K12,0)</f>
        <v>0</v>
      </c>
      <c r="AL12" s="117">
        <f>IFERROR(M12-'Projection_Base-case'!M12,0)</f>
        <v>0</v>
      </c>
      <c r="AM12" s="117">
        <f t="shared" si="3"/>
        <v>0</v>
      </c>
      <c r="AN12" s="179">
        <f>IFERROR(IF('Projection_Base-case'!N12&gt;0,100*AM12/'Projection_Base-case'!N12,100*AM12/N12),0)</f>
        <v>0</v>
      </c>
      <c r="AO12" s="206">
        <f>IFERROR('Projection_Base-case'!O12-O12,0)</f>
        <v>0</v>
      </c>
      <c r="AP12" s="117">
        <f t="shared" si="4"/>
        <v>0</v>
      </c>
      <c r="AQ12" s="117">
        <f>IFERROR(100*AO12/'Projection_Base-case'!O12,0)</f>
        <v>0</v>
      </c>
      <c r="AR12" s="117">
        <f>IFERROR('Projection_Base-case'!Q12-Q12,0)</f>
        <v>0</v>
      </c>
      <c r="AS12" s="117">
        <f t="shared" si="5"/>
        <v>0</v>
      </c>
      <c r="AT12" s="117">
        <f>IFERROR(100*AR12/'Projection_Base-case'!Q12,0)</f>
        <v>0</v>
      </c>
      <c r="AU12" s="117">
        <f>IFERROR('Projection_Base-case'!S12-S12,0)</f>
        <v>0</v>
      </c>
      <c r="AV12" s="117">
        <f t="shared" si="6"/>
        <v>0</v>
      </c>
      <c r="AW12" s="118">
        <f>IFERROR(100*AU12/'Projection_Base-case'!S12,0)</f>
        <v>0</v>
      </c>
      <c r="AX12" s="206">
        <f>IFERROR('Projection_Base-case'!U12-U12,0)</f>
        <v>0</v>
      </c>
      <c r="AY12" s="117">
        <f t="shared" si="7"/>
        <v>0</v>
      </c>
      <c r="AZ12" s="117">
        <f>IFERROR(100*AX12/'Projection_Base-case'!U12,0)</f>
        <v>0</v>
      </c>
      <c r="BA12" s="117">
        <f>IFERROR('Projection_Base-case'!W12-W12,0)</f>
        <v>0</v>
      </c>
      <c r="BB12" s="117">
        <f t="shared" si="8"/>
        <v>0</v>
      </c>
      <c r="BC12" s="117">
        <f>IFERROR(100*BA12/'Projection_Base-case'!W12,0)</f>
        <v>0</v>
      </c>
      <c r="BD12" s="117">
        <f>IFERROR('Projection_Base-case'!Y12-Y12,0)</f>
        <v>0</v>
      </c>
      <c r="BE12" s="117">
        <f t="shared" si="9"/>
        <v>0</v>
      </c>
      <c r="BF12" s="117">
        <f>IFERROR(100*BD12/'Projection_Base-case'!Y12,0)</f>
        <v>0</v>
      </c>
      <c r="BG12" s="178">
        <f t="shared" si="22"/>
        <v>0</v>
      </c>
      <c r="BH12" s="179">
        <f t="shared" si="23"/>
        <v>0</v>
      </c>
    </row>
    <row r="13" spans="1:60">
      <c r="A13" s="205">
        <v>8</v>
      </c>
      <c r="B13" s="178">
        <f>IF('Projection_Base-case'!B13&lt;&gt;"",'Projection_Base-case'!B13,0)</f>
        <v>0</v>
      </c>
      <c r="C13" s="178">
        <f>IF('Projection_Base-case'!C13&lt;&gt;"",'Projection_Base-case'!C13,0)</f>
        <v>0</v>
      </c>
      <c r="D13" s="178">
        <f>IF('Projection_Base-case'!D13&lt;&gt;"",'Projection_Base-case'!D13,0)</f>
        <v>0</v>
      </c>
      <c r="E13" s="107" t="str">
        <f>IF(AND('Résultats deep'!$AC$3="OUI",'Résultats deep'!E12&lt;&gt;""),'Résultats deep'!E12,IF(OR(D13="PBT1",D13="PBT2",D13="PBT3",D13="PBT4",D13="PBT5",D13="PBT6",D13="PBT7"),"Scenario1",""))</f>
        <v/>
      </c>
      <c r="F13" s="202" t="str">
        <f t="shared" si="10"/>
        <v>0</v>
      </c>
      <c r="G13" s="177" t="str">
        <f>IF(F13="Scenario1PBT1",'Deep retrofit'!$E$6,IF(F13="Scenario2PBT1",'Deep retrofit'!$F$6,IF(F13="Scenario3PBT1",'Deep retrofit'!$G$6,"")))&amp;IF(F13="Scenario1PBT2",'Deep retrofit'!$H$6,IF(F13="Scenario2PBT2",'Deep retrofit'!$I$6,IF(F13="Scenario3PBT2",'Deep retrofit'!$J$6,"")))&amp;IF(F13="Scenario1PBT3",'Deep retrofit'!$K$6,IF(F13="Scenario2PBT3",'Deep retrofit'!$L$6,IF(F13="Scenario3PBT3",'Deep retrofit'!$M$6,"")))&amp;IF(F13="Scenario1PBT4",'Deep retrofit'!$N$6,IF(F13="Scenario2PBT4",'Deep retrofit'!$O$6,IF(F13="Scenario3PBT4",'Deep retrofit'!$P$6,"")))&amp;IF(F13="Scenario1PBT5",'Deep retrofit'!$Q$6,IF(F13="Scenario2PBT5",'Deep retrofit'!$R$6,IF(F13="Scenario3PBT5",'Deep retrofit'!$S$6,"")))&amp;IF(F13="Scenario1PBT6",'Deep retrofit'!$T$6,IF(F13="Scenario2PBT6",'Deep retrofit'!$U$6,IF(F13="Scenario3PBT6",'Deep retrofit'!$V$6,"")))&amp;IF(F13="Scenario1PBT7",'Deep retrofit'!$W$6,IF(F13="Scenario2PBT7",'Deep retrofit'!$X$6,IF(F13="Scenario3PBT7",'Deep retrofit'!$Y$6,"")))&amp;IF(F13="Scenario1PBT8",'Deep retrofit'!$Z$6,IF(F13="Scenario2PBT8",'Deep retrofit'!$AA$6,IF(F13="Scenario3PBT8",'Deep retrofit'!$AB$6,"")))&amp;IF(F13="Scenario1PBT9",'Deep retrofit'!$AC$6,IF(F13="Scenario2PBT9",'Deep retrofit'!$AD$6,IF(F13="Scenario3PBT9",'Deep retrofit'!$AE$6,"")))&amp;IF(F13="Scenario1PBT10",'Deep retrofit'!$AF$6,IF(F13="Scenario2PBT10",'Deep retrofit'!$AG$6,IF(F13="Scenario3PBT10",'Deep retrofit'!$AH$6,"")))&amp;IF(F13="Scenario1PBT11",'Deep retrofit'!$AI$6,IF(F13="Scenario2PBT11",'Deep retrofit'!$AJ$6,IF(F13="Scenario3PBT11",'Deep retrofit'!$AK$6,"")))&amp;IF(F13="Scenario1PBT12",'Deep retrofit'!$AL$6,IF(F13="Scenario2PBT12",'Deep retrofit'!$AM$6,IF(F13="Scenario3PBT12",'Deep retrofit'!$AN$6,"")))&amp;IF(F13="Scenario1PBT13",'Deep retrofit'!$AO$6,IF(F13="Scenario2PBT13",'Deep retrofit'!$AP$6,IF(F13="Scenario3PBT13",'Deep retrofit'!$AQ$6,"")))&amp;IF(F13="Scenario1PBT14",'Deep retrofit'!$AR$6,IF(F13="Scenario2PBT14",'Deep retrofit'!$AS$6,IF(F13="Scenario3PBT14",'Deep retrofit'!$AT$6,"")))&amp;IF(F13="Scenario1PBT15",'Deep retrofit'!$AU$6,IF(F13="Scenario2PBT15",'Deep retrofit'!$AV$6,IF(F13="Scenario3PBT15",'Deep retrofit'!$AW$6,"")))</f>
        <v/>
      </c>
      <c r="H13" s="117">
        <f t="shared" si="11"/>
        <v>0</v>
      </c>
      <c r="I13" s="178" t="str">
        <f>IF(F13="Scenario1PBT1",'Deep retrofit'!$E$16,IF(F13="Scenario2PBT1",'Deep retrofit'!$F$16,IF(F13="Scenario3PBT1",'Deep retrofit'!$G$16,"")))&amp;IF(F13="Scenario1PBT2",'Deep retrofit'!$H$16,IF(F13="Scenario2PBT2",'Deep retrofit'!$I$16,IF(F13="Scenario3PBT2",'Deep retrofit'!$J$16,"")))&amp;IF(F13="Scenario1PBT3",'Deep retrofit'!$K$16,IF(F13="Scenario2PBT3",'Deep retrofit'!$L$16,IF(F13="Scenario3PBT3",'Deep retrofit'!$M$16,"")))&amp;IF(F13="Scenario1PBT4",'Deep retrofit'!$N$16,IF(F13="Scenario2PBT4",'Deep retrofit'!$O$16,IF(F13="Scenario3PBT4",'Deep retrofit'!$P$16,"")))&amp;IF(F13="Scenario1PBT5",'Deep retrofit'!$Q$16,IF(F13="Scenario2PBT5",'Deep retrofit'!$R$16,IF(F13="Scenario3PBT5",'Deep retrofit'!$S$16,"")))&amp;IF(F13="Scenario1PBT6",'Deep retrofit'!$T$16,IF(F13="Scenario2PBT6",'Deep retrofit'!$U$16,IF(F13="Scenario3PBT6",'Deep retrofit'!$V$16,"")))&amp;IF(F13="Scenario1PBT7",'Deep retrofit'!$W$16,IF(F13="Scenario2PBT7",'Deep retrofit'!$X$16,IF(F13="Scenario3PBT7",'Deep retrofit'!$Y$16,"")))&amp;IF(F13="Scenario1PBT8",'Deep retrofit'!$Z$16,IF(F13="Scenario2PBT8",'Deep retrofit'!$AA$16,IF(F13="Scenario3PBT8",'Deep retrofit'!$AB$16,"")))&amp;IF(F13="Scenario1PBT9",'Deep retrofit'!$AC$16,IF(F13="Scenario2PBT9",'Deep retrofit'!$AD$16,IF(F13="Scenario3PBT9",'Deep retrofit'!$AE$16,"")))&amp;IF(F13="Scenario1PBT10",'Deep retrofit'!$AF$16,IF(F13="Scenario2PBT10",'Deep retrofit'!$AG$16,IF(F13="Scenario3PBT10",'Deep retrofit'!$AH$16,"")))&amp;IF(F13="Scenario1PBT11",'Deep retrofit'!$AI$16,IF(F13="Scenario2PBT11",'Deep retrofit'!$AJ$16,IF(F13="Scenario3PBT11",'Deep retrofit'!$AK$16,"")))&amp;IF(F13="Scenario1PBT12",'Deep retrofit'!$AL$16,IF(F13="Scenario2PBT12",'Deep retrofit'!$AM$16,IF(F13="Scenario3PBT12",'Deep retrofit'!$AN$16,"")))&amp;IF(F13="Scenario1PBT13",'Deep retrofit'!$AO$16,IF(F13="Scenario2PBT13",'Deep retrofit'!$AP$16,IF(F13="Scenario3PBT13",'Deep retrofit'!$AQ$16,"")))&amp;IF(F13="Scenario1PBT14",'Deep retrofit'!$AR$16,IF(F13="Scenario2PBT14",'Deep retrofit'!$AS$16,IF(F13="Scenario3PBT14",'Deep retrofit'!$AT$16,"")))&amp;IF(F13="Scenario1PBT15",'Deep retrofit'!$AU$16,IF(F13="Scenario2PBT15",'Deep retrofit'!$AV$16,IF(F13="Scenario3PBT15",'Deep retrofit'!$AW$16,"")))</f>
        <v/>
      </c>
      <c r="J13" s="117">
        <f t="shared" si="12"/>
        <v>0</v>
      </c>
      <c r="K13" s="117" t="str">
        <f>IF(F13="Scenario1PBT1",'Deep retrofit'!$E$18,IF(F13="Scenario2PBT1",'Deep retrofit'!$F$18,IF(F13="Scenario3PBT1",'Deep retrofit'!$G$18,"")))&amp;IF(F13="Scenario1PBT2",'Deep retrofit'!$H$18,IF(F13="Scenario2PBT2",'Deep retrofit'!$I$18,IF(F13="Scenario3PBT2",'Deep retrofit'!$J$18,"")))&amp;IF(F13="Scenario1PBT3",'Deep retrofit'!$K$18,IF(F13="Scenario2PBT3",'Deep retrofit'!$L$18,IF(F13="Scenario3PBT3",'Deep retrofit'!$M$18,"")))&amp;IF(F13="Scenario1PBT4",'Deep retrofit'!$N$18,IF(F13="Scenario2PBT4",'Deep retrofit'!$O$18,IF(F13="Scenario3PBT4",'Deep retrofit'!$P$18,"")))&amp;IF(F13="Scenario1PBT5",'Deep retrofit'!$Q$18,IF(F13="Scenario2PBT5",'Deep retrofit'!$R$18,IF(F13="Scenario3PBT5",'Deep retrofit'!$S$18,"")))&amp;IF(F13="Scenario1PBT6",'Deep retrofit'!$T$18,IF(F13="Scenario2PBT6",'Deep retrofit'!$U$18,IF(F13="Scenario3PBT6",'Deep retrofit'!$V$18,"")))&amp;IF(F13="Scenario1PBT7",'Deep retrofit'!$W$18,IF(F13="Scenario2PBT7",'Deep retrofit'!$X$18,IF(F13="Scenario3PBT7",'Deep retrofit'!$Y$18,"")))&amp;IF(F13="Scenario1PBT8",'Deep retrofit'!$Z$18,IF(F13="Scenario2PBT8",'Deep retrofit'!$AA$18,IF(F13="Scenario3PBT8",'Deep retrofit'!$AB$18,"")))&amp;IF(F13="Scenario1PBT9",'Deep retrofit'!$AC$18,IF(F13="Scenario2PBT9",'Deep retrofit'!$AD$18,IF(F13="Scenario3PBT9",'Deep retrofit'!$AE$18,"")))&amp;IF(F13="Scenario1PBT10",'Deep retrofit'!$AF$18,IF(F13="Scenario2PBT10",'Deep retrofit'!$AG$18,IF(F13="Scenario3PBT10",'Deep retrofit'!$AH$18,"")))&amp;IF(F13="Scenario1PBT11",'Deep retrofit'!$AI$18,IF(F13="Scenario2PBT11",'Deep retrofit'!$AJ$18,IF(F13="Scenario3PBT11",'Deep retrofit'!$AK$18,"")))&amp;IF(F13="Scenario1PBT12",'Deep retrofit'!$AL$18,IF(F13="Scenario2PBT12",'Deep retrofit'!$AM$18,IF(F13="Scenario3PBT12",'Deep retrofit'!$AN$18,"")))&amp;IF(F13="Scenario1PBT13",'Deep retrofit'!$AO$18,IF(F13="Scenario2PBT13",'Deep retrofit'!$AP$18,IF(F13="Scenario3PBT13",'Deep retrofit'!$AQ$18,"")))&amp;IF(F13="Scenario1PBT14",'Deep retrofit'!$AR$18,IF(F13="Scenario2PBT14",'Deep retrofit'!$AS$18,IF(F13="Scenario3PBT14",'Deep retrofit'!$AT$18,"")))&amp;IF(F13="Scenario1PBT15",'Deep retrofit'!$AU$18,IF(F13="Scenario2PBT15",'Deep retrofit'!$AV$18,IF(F13="Scenario3PBT15",'Deep retrofit'!$AW$18,"")))</f>
        <v/>
      </c>
      <c r="L13" s="117">
        <f t="shared" si="13"/>
        <v>0</v>
      </c>
      <c r="M13" s="117" t="str">
        <f>IF(F13="Scenario1PBT1",'Deep retrofit'!$E$20,IF(F13="Scenario2PBT1",'Deep retrofit'!$F$20,IF(F13="Scenario3PBT1",'Deep retrofit'!$G$20,"")))&amp;IF(F13="Scenario1PBT2",'Deep retrofit'!$H$20,IF(F13="Scenario2PBT2",'Deep retrofit'!$I$20,IF(F13="Scenario3PBT2",'Deep retrofit'!$J$20,"")))&amp;IF(F13="Scenario1PBT3",'Deep retrofit'!$K$20,IF(F13="Scenario2PBT3",'Deep retrofit'!$L$20,IF(F13="Scenario3PBT3",'Deep retrofit'!$M$20,"")))&amp;IF(F13="Scenario1PBT4",'Deep retrofit'!$N$20,IF(F13="Scenario2PBT4",'Deep retrofit'!$O$20,IF(F13="Scenario3PBT4",'Deep retrofit'!$P$20,"")))&amp;IF(F13="Scenario1PBT5",'Deep retrofit'!$Q$20,IF(F13="Scenario2PBT5",'Deep retrofit'!$R$20,IF(F13="Scenario3PBT5",'Deep retrofit'!$S$20,"")))&amp;IF(F13="Scenario1PBT6",'Deep retrofit'!$T$20,IF(F13="Scenario2PBT6",'Deep retrofit'!$U$20,IF(F13="Scenario3PBT6",'Deep retrofit'!$V$20,"")))&amp;IF(F13="Scenario1PBT7",'Deep retrofit'!$W$20,IF(F13="Scenario2PBT7",'Deep retrofit'!$X$20,IF(F13="Scenario3PBT7",'Deep retrofit'!$Y$20,"")))&amp;IF(F13="Scenario1PBT8",'Deep retrofit'!$Z$20,IF(F13="Scenario2PBT8",'Deep retrofit'!$AA$20,IF(F13="Scenario3PBT8",'Deep retrofit'!$AB$20,"")))&amp;IF(F13="Scenario1PBT9",'Deep retrofit'!$AC$20,IF(F13="Scenario2PBT9",'Deep retrofit'!$AD$20,IF(F13="Scenario3PBT9",'Deep retrofit'!$AE$20,"")))&amp;IF(F13="Scenario1PBT10",'Deep retrofit'!$AF$20,IF(F13="Scenario2PBT10",'Deep retrofit'!$AG$20,IF(F13="Scenario3PBT10",'Deep retrofit'!$AH$20,"")))&amp;IF(F13="Scenario1PBT11",'Deep retrofit'!$AI$20,IF(F13="Scenario2PBT11",'Deep retrofit'!$AJ$20,IF(F13="Scenario3PBT11",'Deep retrofit'!$AK$20,"")))&amp;IF(F13="Scenario1PBT12",'Deep retrofit'!$AL$20,IF(F13="Scenario2PBT12",'Deep retrofit'!$AM$20,IF(F13="Scenario3PBT12",'Deep retrofit'!$AN$20,"")))&amp;IF(F13="Scenario1PBT13",'Deep retrofit'!$AO$20,IF(F13="Scenario2PBT13",'Deep retrofit'!$AP$20,IF(F13="Scenario3PBT13",'Deep retrofit'!$AQ$20,"")))&amp;IF(F13="Scenario1PBT14",'Deep retrofit'!$AR$20,IF(F13="Scenario2PBT14",'Deep retrofit'!$AS$20,IF(F13="Scenario3PBT14",'Deep retrofit'!$AT$20,"")))&amp;IF(F13="Scenario1PBT15",'Deep retrofit'!$AU$20,IF(F13="Scenario2PBT15",'Deep retrofit'!$AV$20,IF(F13="Scenario3PBT15",'Deep retrofit'!$AW$20,"")))</f>
        <v/>
      </c>
      <c r="N13" s="118">
        <f t="shared" si="14"/>
        <v>0</v>
      </c>
      <c r="O13" s="206" t="str">
        <f>IF(F13="Scenario1PBT1",'Deep retrofit'!$E$23,IF(F13="Scenario2PBT1",'Deep retrofit'!$F$23,IF(F13="Scenario3PBT1",'Deep retrofit'!$G$23,"")))&amp;IF(F13="Scenario1PBT2",'Deep retrofit'!$H$23,IF(F13="Scenario2PBT2",'Deep retrofit'!$I$23,IF(F13="Scenario3PBT2",'Deep retrofit'!$J$23,"")))&amp;IF(F13="Scenario1PBT3",'Deep retrofit'!$K$23,IF(F13="Scenario2PBT3",'Deep retrofit'!$L$23,IF(F13="Scenario3PBT3",'Deep retrofit'!$M$23,"")))&amp;IF(F13="Scenario1PBT4",'Deep retrofit'!$N$23,IF(F13="Scenario2PBT4",'Deep retrofit'!$O$23,IF(F13="Scenario3PBT4",'Deep retrofit'!$P$23,"")))&amp;IF(F13="Scenario1PBT5",'Deep retrofit'!$Q$23,IF(F13="Scenario2PBT5",'Deep retrofit'!$R$23,IF(F13="Scenario3PBT5",'Deep retrofit'!$S$23,"")))&amp;IF(F13="Scenario1PBT6",'Deep retrofit'!$T$23,IF(F13="Scenario2PBT6",'Deep retrofit'!$U$23,IF(F13="Scenario3PBT6",'Deep retrofit'!$V$23,"")))&amp;IF(F13="Scenario1PBT7",'Deep retrofit'!$W$23,IF(F13="Scenario2PBT7",'Deep retrofit'!$X$23,IF(F13="Scenario3PBT7",'Deep retrofit'!$Y$23,"")))&amp;IF(F13="Scenario1PBT8",'Deep retrofit'!$Z$23,IF(F13="Scenario2PBT8",'Deep retrofit'!$AA$23,IF(F13="Scenario3PBT8",'Deep retrofit'!$AB$23,"")))&amp;IF(F13="Scenario1PBT9",'Deep retrofit'!$AC$23,IF(F13="Scenario2PBT9",'Deep retrofit'!$AD$23,IF(F13="Scenario3PBT9",'Deep retrofit'!$AE$23,"")))&amp;IF(F13="Scenario1PBT10",'Deep retrofit'!$AF$23,IF(F13="Scenario2PBT10",'Deep retrofit'!$AG$23,IF(F13="Scenario3PBT10",'Deep retrofit'!$AH$23,"")))&amp;IF(F13="Scenario1PBT11",'Deep retrofit'!$AI$23,IF(F13="Scenario2PBT11",'Deep retrofit'!$AJ$23,IF(F13="Scenario3PBT11",'Deep retrofit'!$AK$23,"")))&amp;IF(F13="Scenario1PBT12",'Deep retrofit'!$AL$23,IF(F13="Scenario2PBT12",'Deep retrofit'!$AM$23,IF(F13="Scenario3PBT12",'Deep retrofit'!$AN$23,"")))&amp;IF(F13="Scenario1PBT13",'Deep retrofit'!$AO$23,IF(F13="Scenario2PBT13",'Deep retrofit'!$AP$23,IF(F13="Scenario3PBT13",'Deep retrofit'!$AQ$23,"")))&amp;IF(F13="Scenario1PBT14",'Deep retrofit'!$AR$23,IF(F13="Scenario2PBT14",'Deep retrofit'!$AS$23,IF(F13="Scenario3PBT14",'Deep retrofit'!$AT$23,"")))&amp;IF(F13="Scenario1PBT15",'Deep retrofit'!$AU$23,IF(F13="Scenario2PBT15",'Deep retrofit'!$AV$23,IF(F13="Scenario3PBT15",'Deep retrofit'!$AW$23,"")))</f>
        <v/>
      </c>
      <c r="P13" s="117">
        <f t="shared" si="15"/>
        <v>0</v>
      </c>
      <c r="Q13" s="117" t="str">
        <f>IF(F13="Scenario1PBT1",'Deep retrofit'!$E$25,IF(F13="Scenario2PBT1",'Deep retrofit'!$F$25,IF(F13="Scenario3PBT1",'Deep retrofit'!$G$25,"")))&amp;IF(F13="Scenario1PBT2",'Deep retrofit'!$H$25,IF(F13="Scenario2PBT2",'Deep retrofit'!$I$25,IF(F13="Scenario3PBT2",'Deep retrofit'!$J$25,"")))&amp;IF(F13="Scenario1PBT3",'Deep retrofit'!$K$25,IF(F13="Scenario2PBT3",'Deep retrofit'!$L$25,IF(F13="Scenario3PBT3",'Deep retrofit'!$M$25,"")))&amp;IF(F13="Scenario1PBT4",'Deep retrofit'!$N$25,IF(F13="Scenario2PBT4",'Deep retrofit'!$O$25,IF(F13="Scenario3PBT4",'Deep retrofit'!$P$25,"")))&amp;IF(F13="Scenario1PBT5",'Deep retrofit'!$Q$25,IF(F13="Scenario2PBT5",'Deep retrofit'!$R$25,IF(F13="Scenario3PBT5",'Deep retrofit'!$S$25,"")))&amp;IF(F13="Scenario1PBT6",'Deep retrofit'!$T$25,IF(F13="Scenario2PBT6",'Deep retrofit'!$U$25,IF(F13="Scenario3PBT6",'Deep retrofit'!$V$25,"")))&amp;IF(F13="Scenario1PBT7",'Deep retrofit'!$W$25,IF(F13="Scenario2PBT7",'Deep retrofit'!$X$25,IF(F13="Scenario3PBT7",'Deep retrofit'!$Y$25,"")))&amp;IF(F13="Scenario1PBT8",'Deep retrofit'!$Z$25,IF(F13="Scenario2PBT8",'Deep retrofit'!$AA$25,IF(F13="Scenario3PBT8",'Deep retrofit'!$AB$25,"")))&amp;IF(F13="Scenario1PBT9",'Deep retrofit'!$AC$25,IF(F13="Scenario2PBT9",'Deep retrofit'!$AD$25,IF(F13="Scenario3PBT9",'Deep retrofit'!$AE$25,"")))&amp;IF(F13="Scenario1PBT10",'Deep retrofit'!$AF$25,IF(F13="Scenario2PBT10",'Deep retrofit'!$AG$25,IF(F13="Scenario3PBT10",'Deep retrofit'!$AH$25,"")))&amp;IF(F13="Scenario1PBT11",'Deep retrofit'!$AI$25,IF(F13="Scenario2PBT11",'Deep retrofit'!$AJ$25,IF(F13="Scenario3PBT11",'Deep retrofit'!$AK$25,"")))&amp;IF(F13="Scenario1PBT12",'Deep retrofit'!$AL$25,IF(F13="Scenario2PBT12",'Deep retrofit'!$AM$25,IF(F13="Scenario3PBT12",'Deep retrofit'!$AN$25,"")))&amp;IF(F13="Scenario1PBT13",'Deep retrofit'!$AO$25,IF(F13="Scenario2PBT13",'Deep retrofit'!$AP$25,IF(F13="Scenario3PBT13",'Deep retrofit'!$AQ$25,"")))&amp;IF(F13="Scenario1PBT14",'Deep retrofit'!$AR$25,IF(F13="Scenario2PBT14",'Deep retrofit'!$AS$25,IF(F13="Scenario3PBT14",'Deep retrofit'!$AT$25,"")))&amp;IF(F13="Scenario1PBT15",'Deep retrofit'!$AU$25,IF(F13="Scenario2PBT15",'Deep retrofit'!$AV$25,IF(F13="Scenario3PBT15",'Deep retrofit'!$AW$25,"")))</f>
        <v/>
      </c>
      <c r="R13" s="117">
        <f t="shared" si="16"/>
        <v>0</v>
      </c>
      <c r="S13" s="117" t="str">
        <f>IF(F13="Scenario1PBT1",'Deep retrofit'!$E$27,IF(F13="Scenario2PBT1",'Deep retrofit'!$F$27,IF(F13="Scenario3PBT1",'Deep retrofit'!$G$27,"")))&amp;IF(F13="Scenario1PBT2",'Deep retrofit'!$H$27,IF(F13="Scenario2PBT2",'Deep retrofit'!$I$27,IF(F13="Scenario3PBT2",'Deep retrofit'!$J$27,"")))&amp;IF(F13="Scenario1PBT3",'Deep retrofit'!$K$27,IF(F13="Scenario2PBT3",'Deep retrofit'!$L$27,IF(F13="Scenario3PBT3",'Deep retrofit'!$M$27,"")))&amp;IF(F13="Scenario1PBT4",'Deep retrofit'!$N$27,IF(F13="Scenario2PBT4",'Deep retrofit'!$O$27,IF(F13="Scenario3PBT4",'Deep retrofit'!$P$27,"")))&amp;IF(F13="Scenario1PBT5",'Deep retrofit'!$Q$27,IF(F13="Scenario2PBT5",'Deep retrofit'!$R$27,IF(F13="Scenario3PBT5",'Deep retrofit'!$S$27,"")))&amp;IF(F13="Scenario1PBT6",'Deep retrofit'!$T$27,IF(F13="Scenario2PBT6",'Deep retrofit'!$U$27,IF(F13="Scenario3PBT6",'Deep retrofit'!$V$27,"")))&amp;IF(F13="Scenario1PBT7",'Deep retrofit'!$W$27,IF(F13="Scenario2PBT7",'Deep retrofit'!$X$27,IF(F13="Scenario3PBT7",'Deep retrofit'!$Y$27,"")))&amp;IF(F13="Scenario1PBT8",'Deep retrofit'!$Z$27,IF(F13="Scenario2PBT8",'Deep retrofit'!$AA$27,IF(F13="Scenario3PBT8",'Deep retrofit'!$AB$27,"")))&amp;IF(F13="Scenario1PBT9",'Deep retrofit'!$AC$27,IF(F13="Scenario2PBT9",'Deep retrofit'!$AD$27,IF(F13="Scenario3PBT9",'Deep retrofit'!$AE$27,"")))&amp;IF(F13="Scenario1PBT10",'Deep retrofit'!$AF$27,IF(F13="Scenario2PBT10",'Deep retrofit'!$AG$27,IF(F13="Scenario3PBT10",'Deep retrofit'!$AH$27,"")))&amp;IF(F13="Scenario1PBT11",'Deep retrofit'!$AI$27,IF(F13="Scenario2PBT11",'Deep retrofit'!$AJ$27,IF(F13="Scenario3PBT11",'Deep retrofit'!$AK$27,"")))&amp;IF(F13="Scenario1PBT12",'Deep retrofit'!$AL$27,IF(F13="Scenario2PBT12",'Deep retrofit'!$AM$27,IF(F13="Scenario3PBT12",'Deep retrofit'!$AN$27,"")))&amp;IF(F13="Scenario1PBT13",'Deep retrofit'!$AO$27,IF(F13="Scenario2PBT13",'Deep retrofit'!$AP$27,IF(F13="Scenario3PBT13",'Deep retrofit'!$AQ$27,"")))&amp;IF(F13="Scenario1PBT14",'Deep retrofit'!$AR$27,IF(F13="Scenario2PBT14",'Deep retrofit'!$AS$27,IF(F13="Scenario3PBT14",'Deep retrofit'!$AT$27,"")))&amp;IF(F13="Scenario1PBT15",'Deep retrofit'!$AU$27,IF(F13="Scenario2PBT15",'Deep retrofit'!$AV$27,IF(F13="Scenario3PBT15",'Deep retrofit'!$AW$27,"")))</f>
        <v/>
      </c>
      <c r="T13" s="207">
        <f t="shared" si="17"/>
        <v>0</v>
      </c>
      <c r="U13" s="177" t="str">
        <f>IF(F13="Scenario1PBT1",'Deep retrofit'!$E$38,IF(F13="Scenario2PBT1",'Deep retrofit'!$F$38,IF(F13="Scenario3PBT1",'Deep retrofit'!$G$38,"")))&amp;IF(F13="Scenario1PBT2",'Deep retrofit'!$H$38,IF(F13="Scenario2PBT2",'Deep retrofit'!$I$38,IF(F13="Scenario3PBT2",'Deep retrofit'!$J$38,"")))&amp;IF(F13="Scenario1PBT3",'Deep retrofit'!$K$38,IF(F13="Scenario2PBT3",'Deep retrofit'!$L$38,IF(F13="Scenario3PBT3",'Deep retrofit'!$M$38,"")))&amp;IF(F13="Scenario1PBT4",'Deep retrofit'!$N$38,IF(F13="Scenario2PBT4",'Deep retrofit'!$O$38,IF(F13="Scenario3PBT4",'Deep retrofit'!$P$38,"")))&amp;IF(F13="Scenario1PBT5",'Deep retrofit'!$Q$38,IF(F13="Scenario2PBT5",'Deep retrofit'!$R$38,IF(F13="Scenario3PBT5",'Deep retrofit'!$S$38,"")))&amp;IF(F13="Scenario1PBT6",'Deep retrofit'!$T$38,IF(F13="Scenario2PBT6",'Deep retrofit'!$U$38,IF(F13="Scenario3PBT6",'Deep retrofit'!$V$38,"")))&amp;IF(F13="Scenario1PBT7",'Deep retrofit'!$W$38,IF(F13="Scenario2PBT7",'Deep retrofit'!$X$38,IF(F13="Scenario3PBT7",'Deep retrofit'!$Y$38,"")))&amp;IF(F13="Scenario1PBT8",'Deep retrofit'!$Z$38,IF(F13="Scenario2PBT8",'Deep retrofit'!$AA$38,IF(F13="Scenario3PBT8",'Deep retrofit'!$AB$38,"")))&amp;IF(F13="Scenario1PBT9",'Deep retrofit'!$AC$38,IF(F13="Scenario2PBT9",'Deep retrofit'!$AD$38,IF(F13="Scenario3PBT9",'Deep retrofit'!$AE$38,"")))&amp;IF(F13="Scenario1PBT10",'Deep retrofit'!$AF$38,IF(F13="Scenario2PBT10",'Deep retrofit'!$AG$38,IF(F13="Scenario3PBT10",'Deep retrofit'!$AH$38,"")))&amp;IF(F13="Scenario1PBT11",'Deep retrofit'!$AI$38,IF(F13="Scenario2PBT11",'Deep retrofit'!$AJ$38,IF(F13="Scenario3PBT11",'Deep retrofit'!$AK$38,"")))&amp;IF(F13="Scenario1PBT12",'Deep retrofit'!$AL$38,IF(F13="Scenario2PBT12",'Deep retrofit'!$AM$38,IF(F13="Scenario3PBT12",'Deep retrofit'!$AN$38,"")))&amp;IF(F13="Scenario1PBT13",'Deep retrofit'!$AO$38,IF(F13="Scenario2PBT13",'Deep retrofit'!$AP$38,IF(F13="Scenario3PBT13",'Deep retrofit'!$AQ$38,"")))&amp;IF(F13="Scenario1PBT14",'Deep retrofit'!$AR$38,IF(F13="Scenario2PBT14",'Deep retrofit'!$AS$38,IF(F13="Scenario3PBT14",'Deep retrofit'!$AT$38,"")))&amp;IF(F13="Scenario1PBT15",'Deep retrofit'!$AU$38,IF(F13="Scenario2PBT15",'Deep retrofit'!$AV$38,IF(F13="Scenario3PBT15",'Deep retrofit'!$AW$38,"")))</f>
        <v/>
      </c>
      <c r="V13" s="178">
        <f t="shared" si="18"/>
        <v>0</v>
      </c>
      <c r="W13" s="178" t="str">
        <f>IF(F13="Scenario1PBT1",'Deep retrofit'!$E$40,IF(F13="Scenario2PBT1",'Deep retrofit'!$F$40,IF(F13="Scenario3PBT1",'Deep retrofit'!$G$40,"")))&amp;IF(F13="Scenario1PBT2",'Deep retrofit'!$H$40,IF(F13="Scenario2PBT2",'Deep retrofit'!$I$40,IF(F13="Scenario3PBT2",'Deep retrofit'!$J$40,"")))&amp;IF(F13="Scenario1PBT3",'Deep retrofit'!$K$40,IF(F13="Scenario2PBT3",'Deep retrofit'!$L$40,IF(F13="Scenario3PBT3",'Deep retrofit'!$M$40,"")))&amp;IF(F13="Scenario1PBT4",'Deep retrofit'!$N$40,IF(F13="Scenario2PBT4",'Deep retrofit'!$O$40,IF(F13="Scenario3PBT4",'Deep retrofit'!$P$40,"")))&amp;IF(F13="Scenario1PBT5",'Deep retrofit'!$Q$40,IF(F13="Scenario2PBT5",'Deep retrofit'!$R$40,IF(F13="Scenario3PBT5",'Deep retrofit'!$S$40,"")))&amp;IF(F13="Scenario1PBT6",'Deep retrofit'!$T$40,IF(F13="Scenario2PBT6",'Deep retrofit'!$U$40,IF(F13="Scenario3PBT6",'Deep retrofit'!$V$40,"")))&amp;IF(F13="Scenario1PBT7",'Deep retrofit'!$W$40,IF(F13="Scenario2PBT7",'Deep retrofit'!$X$40,IF(F13="Scenario3PBT7",'Deep retrofit'!$Y$40,"")))&amp;IF(F13="Scenario1PBT8",'Deep retrofit'!$Z$40,IF(F13="Scenario2PBT8",'Deep retrofit'!$AA$40,IF(F13="Scenario3PBT8",'Deep retrofit'!$AB$40,"")))&amp;IF(F13="Scenario1PBT9",'Deep retrofit'!$AC$40,IF(F13="Scenario2PBT9",'Deep retrofit'!$AD$40,IF(F13="Scenario3PBT9",'Deep retrofit'!$AE$40,"")))&amp;IF(F13="Scenario1PBT10",'Deep retrofit'!$AF$40,IF(F13="Scenario2PBT10",'Deep retrofit'!$AG$40,IF(F13="Scenario3PBT10",'Deep retrofit'!$AH$40,"")))&amp;IF(F13="Scenario1PBT11",'Deep retrofit'!$AI$40,IF(F13="Scenario2PBT11",'Deep retrofit'!$AJ$40,IF(F13="Scenario3PBT11",'Deep retrofit'!$AK$40,"")))&amp;IF(F13="Scenario1PBT12",'Deep retrofit'!$AL$40,IF(F13="Scenario2PBT12",'Deep retrofit'!$AM$40,IF(F13="Scenario3PBT12",'Deep retrofit'!$AN$40,"")))&amp;IF(F13="Scenario1PBT13",'Deep retrofit'!$AO$40,IF(F13="Scenario2PBT13",'Deep retrofit'!$AP$40,IF(F13="Scenario3PBT13",'Deep retrofit'!$AQ$40,"")))&amp;IF(F13="Scenario1PBT14",'Deep retrofit'!$AR$40,IF(F13="Scenario2PBT14",'Deep retrofit'!$AS$40,IF(F13="Scenario3PBT14",'Deep retrofit'!$AT$40,"")))&amp;IF(F13="Scenario1PBT15",'Deep retrofit'!$AU$40,IF(F13="Scenario2PBT15",'Deep retrofit'!$AV$40,IF(F13="Scenario3PBT15",'Deep retrofit'!$AW$40,"")))</f>
        <v/>
      </c>
      <c r="X13" s="178">
        <f t="shared" si="19"/>
        <v>0</v>
      </c>
      <c r="Y13" s="178" t="str">
        <f>IF(F13="Scenario1PBT1",'Deep retrofit'!$E$42,IF(F13="Scenario2PBT1",'Deep retrofit'!$F$42,IF(F13="Scenario3PBT1",'Deep retrofit'!$G$42,"")))&amp;IF(F13="Scenario1PBT2",'Deep retrofit'!$H$42,IF(F13="Scenario2PBT2",'Deep retrofit'!$I$42,IF(F13="Scenario3PBT2",'Deep retrofit'!$J$42,"")))&amp;IF(F13="Scenario1PBT3",'Deep retrofit'!$K$42,IF(F13="Scenario2PBT3",'Deep retrofit'!$L$42,IF(F13="Scenario3PBT3",'Deep retrofit'!$M$42,"")))&amp;IF(F13="Scenario1PBT4",'Deep retrofit'!$N$42,IF(F13="Scenario2PBT4",'Deep retrofit'!$O$42,IF(F13="Scenario3PBT4",'Deep retrofit'!$P$42,"")))&amp;IF(F13="Scenario1PBT5",'Deep retrofit'!$Q$42,IF(F13="Scenario2PBT5",'Deep retrofit'!$R$42,IF(F13="Scenario3PBT5",'Deep retrofit'!$S$42,"")))&amp;IF(F13="Scenario1PBT6",'Deep retrofit'!$T$42,IF(F13="Scenario2PBT6",'Deep retrofit'!$U$42,IF(F13="Scenario3PBT6",'Deep retrofit'!$V$42,"")))&amp;IF(F13="Scenario1PBT7",'Deep retrofit'!$W$42,IF(F13="Scenario2PBT7",'Deep retrofit'!$X$42,IF(F13="Scenario3PBT7",'Deep retrofit'!$Y$42,"")))&amp;IF(F13="Scenario1PBT8",'Deep retrofit'!$Z$42,IF(F13="Scenario2PBT8",'Deep retrofit'!$AA$42,IF(F13="Scenario3PBT8",'Deep retrofit'!$AB$42,"")))&amp;IF(F13="Scenario1PBT9",'Deep retrofit'!$AC$42,IF(F13="Scenario2PBT9",'Deep retrofit'!$AD$42,IF(F13="Scenario3PBT9",'Deep retrofit'!$AE$42,"")))&amp;IF(F13="Scenario1PBT10",'Deep retrofit'!$AF$42,IF(F13="Scenario2PBT10",'Deep retrofit'!$AG$42,IF(F13="Scenario3PBT10",'Deep retrofit'!$AH$42,"")))&amp;IF(F13="Scenario1PBT11",'Deep retrofit'!$AI$42,IF(F13="Scenario2PBT11",'Deep retrofit'!$AJ$42,IF(F13="Scenario3PBT11",'Deep retrofit'!$AK$42,"")))&amp;IF(F13="Scenario1PBT12",'Deep retrofit'!$AL$42,IF(F13="Scenario2PBT12",'Deep retrofit'!$AM$42,IF(F13="Scenario3PBT12",'Deep retrofit'!$AN$42,"")))&amp;IF(F13="Scenario1PBT13",'Deep retrofit'!$AO$42,IF(F13="Scenario2PBT13",'Deep retrofit'!$AP$42,IF(F13="Scenario3PBT13",'Deep retrofit'!$AQ$42,"")))&amp;IF(F13="Scenario1PBT14",'Deep retrofit'!$AR$42,IF(F13="Scenario2PBT14",'Deep retrofit'!$AS$42,IF(F13="Scenario3PBT14",'Deep retrofit'!$AT$42,"")))&amp;IF(F13="Scenario1PBT15",'Deep retrofit'!$AU$42,IF(F13="Scenario2PBT15",'Deep retrofit'!$AV$42,IF(F13="Scenario3PBT15",'Deep retrofit'!$AW$42,"")))</f>
        <v/>
      </c>
      <c r="Z13" s="178">
        <f t="shared" si="20"/>
        <v>0</v>
      </c>
      <c r="AA13" s="269" t="str">
        <f>IF(F13="Scenario1PBT1",'Deep retrofit'!$E$101,IF(F13="Scenario2PBT1",'Deep retrofit'!$F$101,IF(F13="Scenario3PBT1",'Deep retrofit'!$G$101,"")))&amp;IF(F13="Scenario1PBT2",'Deep retrofit'!$H$101,IF(F13="Scenario2PBT2",'Deep retrofit'!$I$101,IF(F13="Scenario3PBT2",'Deep retrofit'!$J$101,"")))&amp;IF(F13="Scenario1PBT3",'Deep retrofit'!$K$101,IF(F13="Scenario2PBT3",'Deep retrofit'!$L$101,IF(F13="Scenario3PBT3",'Deep retrofit'!$M$101,"")))&amp;IF(F13="Scenario1PBT4",'Deep retrofit'!$N$101,IF(F13="Scenario2PBT4",'Deep retrofit'!$O$101,IF(F13="Scenario3PBT4",'Deep retrofit'!$P$101,"")))&amp;IF(F13="Scenario1PBT5",'Deep retrofit'!$Q$101,IF(F13="Scenario2PBT5",'Deep retrofit'!$R$101,IF(F13="Scenario3PBT5",'Deep retrofit'!$S$101,"")))&amp;IF(F13="Scenario1PBT6",'Deep retrofit'!$T$101,IF(F13="Scenario2PBT6",'Deep retrofit'!$U$101,IF(F13="Scenario3PBT6",'Deep retrofit'!$V$101,"")))&amp;IF(F13="Scenario1PBT7",'Deep retrofit'!$W$101,IF(F13="Scenario2PBT7",'Deep retrofit'!$X$101,IF(F13="Scenario3PBT7",'Deep retrofit'!$Y$101,"")))&amp;IF(F13="Scenario1PBT8",'Deep retrofit'!$Z$101,IF(F13="Scenario2PBT8",'Deep retrofit'!$AA$101,IF(F13="Scenario3PBT8",'Deep retrofit'!$AB$101,"")))&amp;IF(F13="Scenario1PBT9",'Deep retrofit'!$AC$101,IF(F13="Scenario2PBT9",'Deep retrofit'!$AD$101,IF(F13="Scenario3PBT9",'Deep retrofit'!$AE$101,"")))&amp;IF(F13="Scenario1PBT10",'Deep retrofit'!$AF$101,IF(F13="Scenario2PBT10",'Deep retrofit'!$AG$101,IF(F13="Scenario3PBT10",'Deep retrofit'!$AH$101,"")))&amp;IF(F13="Scenario1PBT11",'Deep retrofit'!$AI$101,IF(F13="Scenario2PBT11",'Deep retrofit'!$AJ$101,IF(F13="Scenario3PBT11",'Deep retrofit'!$AK$101,"")))&amp;IF(F13="Scenario1PBT12",'Deep retrofit'!$AL$101,IF(F13="Scenario2PBT12",'Deep retrofit'!$AM$101,IF(F13="Scenario3PBT12",'Deep retrofit'!$AN$101,"")))&amp;IF(F13="Scenario1PBT13",'Deep retrofit'!$AO$101,IF(F13="Scenario2PBT13",'Deep retrofit'!$AP$101,IF(F13="Scenario3PBT13",'Deep retrofit'!$AQ$101,"")))&amp;IF(F13="Scenario1PBT14",'Deep retrofit'!$AR$101,IF(F13="Scenario2PBT14",'Deep retrofit'!$AS$101,IF(F13="Scenario3PBT14",'Deep retrofit'!$AT$101,"")))&amp;IF(F13="Scenario1PBT15",'Deep retrofit'!$AU$101,IF(F13="Scenario2PBT15",'Deep retrofit'!$AV$101,IF(F13="Scenario3PBT15",'Deep retrofit'!$AW$101,"")))</f>
        <v/>
      </c>
      <c r="AB13" s="179">
        <f t="shared" si="21"/>
        <v>0</v>
      </c>
      <c r="AC13" s="208">
        <f>IFERROR('Projection_Base-case'!G13-G13,0)</f>
        <v>0</v>
      </c>
      <c r="AD13" s="117">
        <f t="shared" si="0"/>
        <v>0</v>
      </c>
      <c r="AE13" s="117">
        <f>IFERROR(100*AC13/'Projection_Base-case'!G13,0)</f>
        <v>0</v>
      </c>
      <c r="AF13" s="117">
        <f>IFERROR('Projection_Base-case'!I13-I13,0)</f>
        <v>0</v>
      </c>
      <c r="AG13" s="117">
        <f t="shared" si="1"/>
        <v>0</v>
      </c>
      <c r="AH13" s="117">
        <f>IFERROR(100*AF13/'Projection_Base-case'!I13,0)</f>
        <v>0</v>
      </c>
      <c r="AI13" s="117">
        <f>IFERROR('Projection_Base-case'!K13-K13,0)</f>
        <v>0</v>
      </c>
      <c r="AJ13" s="117">
        <f t="shared" si="2"/>
        <v>0</v>
      </c>
      <c r="AK13" s="117">
        <f>IFERROR(100*AI13/'Projection_Base-case'!K13,0)</f>
        <v>0</v>
      </c>
      <c r="AL13" s="117">
        <f>IFERROR(M13-'Projection_Base-case'!M13,0)</f>
        <v>0</v>
      </c>
      <c r="AM13" s="117">
        <f t="shared" si="3"/>
        <v>0</v>
      </c>
      <c r="AN13" s="179">
        <f>IFERROR(IF('Projection_Base-case'!N13&gt;0,100*AM13/'Projection_Base-case'!N13,100*AM13/N13),0)</f>
        <v>0</v>
      </c>
      <c r="AO13" s="206">
        <f>IFERROR('Projection_Base-case'!O13-O13,0)</f>
        <v>0</v>
      </c>
      <c r="AP13" s="117">
        <f t="shared" si="4"/>
        <v>0</v>
      </c>
      <c r="AQ13" s="117">
        <f>IFERROR(100*AO13/'Projection_Base-case'!O13,0)</f>
        <v>0</v>
      </c>
      <c r="AR13" s="117">
        <f>IFERROR('Projection_Base-case'!Q13-Q13,0)</f>
        <v>0</v>
      </c>
      <c r="AS13" s="117">
        <f t="shared" si="5"/>
        <v>0</v>
      </c>
      <c r="AT13" s="117">
        <f>IFERROR(100*AR13/'Projection_Base-case'!Q13,0)</f>
        <v>0</v>
      </c>
      <c r="AU13" s="117">
        <f>IFERROR('Projection_Base-case'!S13-S13,0)</f>
        <v>0</v>
      </c>
      <c r="AV13" s="117">
        <f t="shared" si="6"/>
        <v>0</v>
      </c>
      <c r="AW13" s="118">
        <f>IFERROR(100*AU13/'Projection_Base-case'!S13,0)</f>
        <v>0</v>
      </c>
      <c r="AX13" s="206">
        <f>IFERROR('Projection_Base-case'!U13-U13,0)</f>
        <v>0</v>
      </c>
      <c r="AY13" s="117">
        <f t="shared" si="7"/>
        <v>0</v>
      </c>
      <c r="AZ13" s="117">
        <f>IFERROR(100*AX13/'Projection_Base-case'!U13,0)</f>
        <v>0</v>
      </c>
      <c r="BA13" s="117">
        <f>IFERROR('Projection_Base-case'!W13-W13,0)</f>
        <v>0</v>
      </c>
      <c r="BB13" s="117">
        <f t="shared" si="8"/>
        <v>0</v>
      </c>
      <c r="BC13" s="117">
        <f>IFERROR(100*BA13/'Projection_Base-case'!W13,0)</f>
        <v>0</v>
      </c>
      <c r="BD13" s="117">
        <f>IFERROR('Projection_Base-case'!Y13-Y13,0)</f>
        <v>0</v>
      </c>
      <c r="BE13" s="117">
        <f t="shared" si="9"/>
        <v>0</v>
      </c>
      <c r="BF13" s="117">
        <f>IFERROR(100*BD13/'Projection_Base-case'!Y13,0)</f>
        <v>0</v>
      </c>
      <c r="BG13" s="178">
        <f t="shared" si="22"/>
        <v>0</v>
      </c>
      <c r="BH13" s="179">
        <f t="shared" si="23"/>
        <v>0</v>
      </c>
    </row>
    <row r="14" spans="1:60" ht="15" customHeight="1">
      <c r="A14" s="205">
        <v>9</v>
      </c>
      <c r="B14" s="178">
        <f>IF('Projection_Base-case'!B14&lt;&gt;"",'Projection_Base-case'!B14,0)</f>
        <v>0</v>
      </c>
      <c r="C14" s="178">
        <f>IF('Projection_Base-case'!C14&lt;&gt;"",'Projection_Base-case'!C14,0)</f>
        <v>0</v>
      </c>
      <c r="D14" s="178">
        <f>IF('Projection_Base-case'!D14&lt;&gt;"",'Projection_Base-case'!D14,0)</f>
        <v>0</v>
      </c>
      <c r="E14" s="107" t="str">
        <f>IF(AND('Résultats deep'!$AC$3="OUI",'Résultats deep'!E13&lt;&gt;""),'Résultats deep'!E13,IF(OR(D14="PBT1",D14="PBT2",D14="PBT3",D14="PBT4",D14="PBT5",D14="PBT6",D14="PBT7"),"Scenario1",""))</f>
        <v/>
      </c>
      <c r="F14" s="202" t="str">
        <f t="shared" si="10"/>
        <v>0</v>
      </c>
      <c r="G14" s="177" t="str">
        <f>IF(F14="Scenario1PBT1",'Deep retrofit'!$E$6,IF(F14="Scenario2PBT1",'Deep retrofit'!$F$6,IF(F14="Scenario3PBT1",'Deep retrofit'!$G$6,"")))&amp;IF(F14="Scenario1PBT2",'Deep retrofit'!$H$6,IF(F14="Scenario2PBT2",'Deep retrofit'!$I$6,IF(F14="Scenario3PBT2",'Deep retrofit'!$J$6,"")))&amp;IF(F14="Scenario1PBT3",'Deep retrofit'!$K$6,IF(F14="Scenario2PBT3",'Deep retrofit'!$L$6,IF(F14="Scenario3PBT3",'Deep retrofit'!$M$6,"")))&amp;IF(F14="Scenario1PBT4",'Deep retrofit'!$N$6,IF(F14="Scenario2PBT4",'Deep retrofit'!$O$6,IF(F14="Scenario3PBT4",'Deep retrofit'!$P$6,"")))&amp;IF(F14="Scenario1PBT5",'Deep retrofit'!$Q$6,IF(F14="Scenario2PBT5",'Deep retrofit'!$R$6,IF(F14="Scenario3PBT5",'Deep retrofit'!$S$6,"")))&amp;IF(F14="Scenario1PBT6",'Deep retrofit'!$T$6,IF(F14="Scenario2PBT6",'Deep retrofit'!$U$6,IF(F14="Scenario3PBT6",'Deep retrofit'!$V$6,"")))&amp;IF(F14="Scenario1PBT7",'Deep retrofit'!$W$6,IF(F14="Scenario2PBT7",'Deep retrofit'!$X$6,IF(F14="Scenario3PBT7",'Deep retrofit'!$Y$6,"")))&amp;IF(F14="Scenario1PBT8",'Deep retrofit'!$Z$6,IF(F14="Scenario2PBT8",'Deep retrofit'!$AA$6,IF(F14="Scenario3PBT8",'Deep retrofit'!$AB$6,"")))&amp;IF(F14="Scenario1PBT9",'Deep retrofit'!$AC$6,IF(F14="Scenario2PBT9",'Deep retrofit'!$AD$6,IF(F14="Scenario3PBT9",'Deep retrofit'!$AE$6,"")))&amp;IF(F14="Scenario1PBT10",'Deep retrofit'!$AF$6,IF(F14="Scenario2PBT10",'Deep retrofit'!$AG$6,IF(F14="Scenario3PBT10",'Deep retrofit'!$AH$6,"")))&amp;IF(F14="Scenario1PBT11",'Deep retrofit'!$AI$6,IF(F14="Scenario2PBT11",'Deep retrofit'!$AJ$6,IF(F14="Scenario3PBT11",'Deep retrofit'!$AK$6,"")))&amp;IF(F14="Scenario1PBT12",'Deep retrofit'!$AL$6,IF(F14="Scenario2PBT12",'Deep retrofit'!$AM$6,IF(F14="Scenario3PBT12",'Deep retrofit'!$AN$6,"")))&amp;IF(F14="Scenario1PBT13",'Deep retrofit'!$AO$6,IF(F14="Scenario2PBT13",'Deep retrofit'!$AP$6,IF(F14="Scenario3PBT13",'Deep retrofit'!$AQ$6,"")))&amp;IF(F14="Scenario1PBT14",'Deep retrofit'!$AR$6,IF(F14="Scenario2PBT14",'Deep retrofit'!$AS$6,IF(F14="Scenario3PBT14",'Deep retrofit'!$AT$6,"")))&amp;IF(F14="Scenario1PBT15",'Deep retrofit'!$AU$6,IF(F14="Scenario2PBT15",'Deep retrofit'!$AV$6,IF(F14="Scenario3PBT15",'Deep retrofit'!$AW$6,"")))</f>
        <v/>
      </c>
      <c r="H14" s="117">
        <f t="shared" si="11"/>
        <v>0</v>
      </c>
      <c r="I14" s="178" t="str">
        <f>IF(F14="Scenario1PBT1",'Deep retrofit'!$E$16,IF(F14="Scenario2PBT1",'Deep retrofit'!$F$16,IF(F14="Scenario3PBT1",'Deep retrofit'!$G$16,"")))&amp;IF(F14="Scenario1PBT2",'Deep retrofit'!$H$16,IF(F14="Scenario2PBT2",'Deep retrofit'!$I$16,IF(F14="Scenario3PBT2",'Deep retrofit'!$J$16,"")))&amp;IF(F14="Scenario1PBT3",'Deep retrofit'!$K$16,IF(F14="Scenario2PBT3",'Deep retrofit'!$L$16,IF(F14="Scenario3PBT3",'Deep retrofit'!$M$16,"")))&amp;IF(F14="Scenario1PBT4",'Deep retrofit'!$N$16,IF(F14="Scenario2PBT4",'Deep retrofit'!$O$16,IF(F14="Scenario3PBT4",'Deep retrofit'!$P$16,"")))&amp;IF(F14="Scenario1PBT5",'Deep retrofit'!$Q$16,IF(F14="Scenario2PBT5",'Deep retrofit'!$R$16,IF(F14="Scenario3PBT5",'Deep retrofit'!$S$16,"")))&amp;IF(F14="Scenario1PBT6",'Deep retrofit'!$T$16,IF(F14="Scenario2PBT6",'Deep retrofit'!$U$16,IF(F14="Scenario3PBT6",'Deep retrofit'!$V$16,"")))&amp;IF(F14="Scenario1PBT7",'Deep retrofit'!$W$16,IF(F14="Scenario2PBT7",'Deep retrofit'!$X$16,IF(F14="Scenario3PBT7",'Deep retrofit'!$Y$16,"")))&amp;IF(F14="Scenario1PBT8",'Deep retrofit'!$Z$16,IF(F14="Scenario2PBT8",'Deep retrofit'!$AA$16,IF(F14="Scenario3PBT8",'Deep retrofit'!$AB$16,"")))&amp;IF(F14="Scenario1PBT9",'Deep retrofit'!$AC$16,IF(F14="Scenario2PBT9",'Deep retrofit'!$AD$16,IF(F14="Scenario3PBT9",'Deep retrofit'!$AE$16,"")))&amp;IF(F14="Scenario1PBT10",'Deep retrofit'!$AF$16,IF(F14="Scenario2PBT10",'Deep retrofit'!$AG$16,IF(F14="Scenario3PBT10",'Deep retrofit'!$AH$16,"")))&amp;IF(F14="Scenario1PBT11",'Deep retrofit'!$AI$16,IF(F14="Scenario2PBT11",'Deep retrofit'!$AJ$16,IF(F14="Scenario3PBT11",'Deep retrofit'!$AK$16,"")))&amp;IF(F14="Scenario1PBT12",'Deep retrofit'!$AL$16,IF(F14="Scenario2PBT12",'Deep retrofit'!$AM$16,IF(F14="Scenario3PBT12",'Deep retrofit'!$AN$16,"")))&amp;IF(F14="Scenario1PBT13",'Deep retrofit'!$AO$16,IF(F14="Scenario2PBT13",'Deep retrofit'!$AP$16,IF(F14="Scenario3PBT13",'Deep retrofit'!$AQ$16,"")))&amp;IF(F14="Scenario1PBT14",'Deep retrofit'!$AR$16,IF(F14="Scenario2PBT14",'Deep retrofit'!$AS$16,IF(F14="Scenario3PBT14",'Deep retrofit'!$AT$16,"")))&amp;IF(F14="Scenario1PBT15",'Deep retrofit'!$AU$16,IF(F14="Scenario2PBT15",'Deep retrofit'!$AV$16,IF(F14="Scenario3PBT15",'Deep retrofit'!$AW$16,"")))</f>
        <v/>
      </c>
      <c r="J14" s="117">
        <f t="shared" si="12"/>
        <v>0</v>
      </c>
      <c r="K14" s="117" t="str">
        <f>IF(F14="Scenario1PBT1",'Deep retrofit'!$E$18,IF(F14="Scenario2PBT1",'Deep retrofit'!$F$18,IF(F14="Scenario3PBT1",'Deep retrofit'!$G$18,"")))&amp;IF(F14="Scenario1PBT2",'Deep retrofit'!$H$18,IF(F14="Scenario2PBT2",'Deep retrofit'!$I$18,IF(F14="Scenario3PBT2",'Deep retrofit'!$J$18,"")))&amp;IF(F14="Scenario1PBT3",'Deep retrofit'!$K$18,IF(F14="Scenario2PBT3",'Deep retrofit'!$L$18,IF(F14="Scenario3PBT3",'Deep retrofit'!$M$18,"")))&amp;IF(F14="Scenario1PBT4",'Deep retrofit'!$N$18,IF(F14="Scenario2PBT4",'Deep retrofit'!$O$18,IF(F14="Scenario3PBT4",'Deep retrofit'!$P$18,"")))&amp;IF(F14="Scenario1PBT5",'Deep retrofit'!$Q$18,IF(F14="Scenario2PBT5",'Deep retrofit'!$R$18,IF(F14="Scenario3PBT5",'Deep retrofit'!$S$18,"")))&amp;IF(F14="Scenario1PBT6",'Deep retrofit'!$T$18,IF(F14="Scenario2PBT6",'Deep retrofit'!$U$18,IF(F14="Scenario3PBT6",'Deep retrofit'!$V$18,"")))&amp;IF(F14="Scenario1PBT7",'Deep retrofit'!$W$18,IF(F14="Scenario2PBT7",'Deep retrofit'!$X$18,IF(F14="Scenario3PBT7",'Deep retrofit'!$Y$18,"")))&amp;IF(F14="Scenario1PBT8",'Deep retrofit'!$Z$18,IF(F14="Scenario2PBT8",'Deep retrofit'!$AA$18,IF(F14="Scenario3PBT8",'Deep retrofit'!$AB$18,"")))&amp;IF(F14="Scenario1PBT9",'Deep retrofit'!$AC$18,IF(F14="Scenario2PBT9",'Deep retrofit'!$AD$18,IF(F14="Scenario3PBT9",'Deep retrofit'!$AE$18,"")))&amp;IF(F14="Scenario1PBT10",'Deep retrofit'!$AF$18,IF(F14="Scenario2PBT10",'Deep retrofit'!$AG$18,IF(F14="Scenario3PBT10",'Deep retrofit'!$AH$18,"")))&amp;IF(F14="Scenario1PBT11",'Deep retrofit'!$AI$18,IF(F14="Scenario2PBT11",'Deep retrofit'!$AJ$18,IF(F14="Scenario3PBT11",'Deep retrofit'!$AK$18,"")))&amp;IF(F14="Scenario1PBT12",'Deep retrofit'!$AL$18,IF(F14="Scenario2PBT12",'Deep retrofit'!$AM$18,IF(F14="Scenario3PBT12",'Deep retrofit'!$AN$18,"")))&amp;IF(F14="Scenario1PBT13",'Deep retrofit'!$AO$18,IF(F14="Scenario2PBT13",'Deep retrofit'!$AP$18,IF(F14="Scenario3PBT13",'Deep retrofit'!$AQ$18,"")))&amp;IF(F14="Scenario1PBT14",'Deep retrofit'!$AR$18,IF(F14="Scenario2PBT14",'Deep retrofit'!$AS$18,IF(F14="Scenario3PBT14",'Deep retrofit'!$AT$18,"")))&amp;IF(F14="Scenario1PBT15",'Deep retrofit'!$AU$18,IF(F14="Scenario2PBT15",'Deep retrofit'!$AV$18,IF(F14="Scenario3PBT15",'Deep retrofit'!$AW$18,"")))</f>
        <v/>
      </c>
      <c r="L14" s="117">
        <f t="shared" si="13"/>
        <v>0</v>
      </c>
      <c r="M14" s="117" t="str">
        <f>IF(F14="Scenario1PBT1",'Deep retrofit'!$E$20,IF(F14="Scenario2PBT1",'Deep retrofit'!$F$20,IF(F14="Scenario3PBT1",'Deep retrofit'!$G$20,"")))&amp;IF(F14="Scenario1PBT2",'Deep retrofit'!$H$20,IF(F14="Scenario2PBT2",'Deep retrofit'!$I$20,IF(F14="Scenario3PBT2",'Deep retrofit'!$J$20,"")))&amp;IF(F14="Scenario1PBT3",'Deep retrofit'!$K$20,IF(F14="Scenario2PBT3",'Deep retrofit'!$L$20,IF(F14="Scenario3PBT3",'Deep retrofit'!$M$20,"")))&amp;IF(F14="Scenario1PBT4",'Deep retrofit'!$N$20,IF(F14="Scenario2PBT4",'Deep retrofit'!$O$20,IF(F14="Scenario3PBT4",'Deep retrofit'!$P$20,"")))&amp;IF(F14="Scenario1PBT5",'Deep retrofit'!$Q$20,IF(F14="Scenario2PBT5",'Deep retrofit'!$R$20,IF(F14="Scenario3PBT5",'Deep retrofit'!$S$20,"")))&amp;IF(F14="Scenario1PBT6",'Deep retrofit'!$T$20,IF(F14="Scenario2PBT6",'Deep retrofit'!$U$20,IF(F14="Scenario3PBT6",'Deep retrofit'!$V$20,"")))&amp;IF(F14="Scenario1PBT7",'Deep retrofit'!$W$20,IF(F14="Scenario2PBT7",'Deep retrofit'!$X$20,IF(F14="Scenario3PBT7",'Deep retrofit'!$Y$20,"")))&amp;IF(F14="Scenario1PBT8",'Deep retrofit'!$Z$20,IF(F14="Scenario2PBT8",'Deep retrofit'!$AA$20,IF(F14="Scenario3PBT8",'Deep retrofit'!$AB$20,"")))&amp;IF(F14="Scenario1PBT9",'Deep retrofit'!$AC$20,IF(F14="Scenario2PBT9",'Deep retrofit'!$AD$20,IF(F14="Scenario3PBT9",'Deep retrofit'!$AE$20,"")))&amp;IF(F14="Scenario1PBT10",'Deep retrofit'!$AF$20,IF(F14="Scenario2PBT10",'Deep retrofit'!$AG$20,IF(F14="Scenario3PBT10",'Deep retrofit'!$AH$20,"")))&amp;IF(F14="Scenario1PBT11",'Deep retrofit'!$AI$20,IF(F14="Scenario2PBT11",'Deep retrofit'!$AJ$20,IF(F14="Scenario3PBT11",'Deep retrofit'!$AK$20,"")))&amp;IF(F14="Scenario1PBT12",'Deep retrofit'!$AL$20,IF(F14="Scenario2PBT12",'Deep retrofit'!$AM$20,IF(F14="Scenario3PBT12",'Deep retrofit'!$AN$20,"")))&amp;IF(F14="Scenario1PBT13",'Deep retrofit'!$AO$20,IF(F14="Scenario2PBT13",'Deep retrofit'!$AP$20,IF(F14="Scenario3PBT13",'Deep retrofit'!$AQ$20,"")))&amp;IF(F14="Scenario1PBT14",'Deep retrofit'!$AR$20,IF(F14="Scenario2PBT14",'Deep retrofit'!$AS$20,IF(F14="Scenario3PBT14",'Deep retrofit'!$AT$20,"")))&amp;IF(F14="Scenario1PBT15",'Deep retrofit'!$AU$20,IF(F14="Scenario2PBT15",'Deep retrofit'!$AV$20,IF(F14="Scenario3PBT15",'Deep retrofit'!$AW$20,"")))</f>
        <v/>
      </c>
      <c r="N14" s="118">
        <f t="shared" si="14"/>
        <v>0</v>
      </c>
      <c r="O14" s="206" t="str">
        <f>IF(F14="Scenario1PBT1",'Deep retrofit'!$E$23,IF(F14="Scenario2PBT1",'Deep retrofit'!$F$23,IF(F14="Scenario3PBT1",'Deep retrofit'!$G$23,"")))&amp;IF(F14="Scenario1PBT2",'Deep retrofit'!$H$23,IF(F14="Scenario2PBT2",'Deep retrofit'!$I$23,IF(F14="Scenario3PBT2",'Deep retrofit'!$J$23,"")))&amp;IF(F14="Scenario1PBT3",'Deep retrofit'!$K$23,IF(F14="Scenario2PBT3",'Deep retrofit'!$L$23,IF(F14="Scenario3PBT3",'Deep retrofit'!$M$23,"")))&amp;IF(F14="Scenario1PBT4",'Deep retrofit'!$N$23,IF(F14="Scenario2PBT4",'Deep retrofit'!$O$23,IF(F14="Scenario3PBT4",'Deep retrofit'!$P$23,"")))&amp;IF(F14="Scenario1PBT5",'Deep retrofit'!$Q$23,IF(F14="Scenario2PBT5",'Deep retrofit'!$R$23,IF(F14="Scenario3PBT5",'Deep retrofit'!$S$23,"")))&amp;IF(F14="Scenario1PBT6",'Deep retrofit'!$T$23,IF(F14="Scenario2PBT6",'Deep retrofit'!$U$23,IF(F14="Scenario3PBT6",'Deep retrofit'!$V$23,"")))&amp;IF(F14="Scenario1PBT7",'Deep retrofit'!$W$23,IF(F14="Scenario2PBT7",'Deep retrofit'!$X$23,IF(F14="Scenario3PBT7",'Deep retrofit'!$Y$23,"")))&amp;IF(F14="Scenario1PBT8",'Deep retrofit'!$Z$23,IF(F14="Scenario2PBT8",'Deep retrofit'!$AA$23,IF(F14="Scenario3PBT8",'Deep retrofit'!$AB$23,"")))&amp;IF(F14="Scenario1PBT9",'Deep retrofit'!$AC$23,IF(F14="Scenario2PBT9",'Deep retrofit'!$AD$23,IF(F14="Scenario3PBT9",'Deep retrofit'!$AE$23,"")))&amp;IF(F14="Scenario1PBT10",'Deep retrofit'!$AF$23,IF(F14="Scenario2PBT10",'Deep retrofit'!$AG$23,IF(F14="Scenario3PBT10",'Deep retrofit'!$AH$23,"")))&amp;IF(F14="Scenario1PBT11",'Deep retrofit'!$AI$23,IF(F14="Scenario2PBT11",'Deep retrofit'!$AJ$23,IF(F14="Scenario3PBT11",'Deep retrofit'!$AK$23,"")))&amp;IF(F14="Scenario1PBT12",'Deep retrofit'!$AL$23,IF(F14="Scenario2PBT12",'Deep retrofit'!$AM$23,IF(F14="Scenario3PBT12",'Deep retrofit'!$AN$23,"")))&amp;IF(F14="Scenario1PBT13",'Deep retrofit'!$AO$23,IF(F14="Scenario2PBT13",'Deep retrofit'!$AP$23,IF(F14="Scenario3PBT13",'Deep retrofit'!$AQ$23,"")))&amp;IF(F14="Scenario1PBT14",'Deep retrofit'!$AR$23,IF(F14="Scenario2PBT14",'Deep retrofit'!$AS$23,IF(F14="Scenario3PBT14",'Deep retrofit'!$AT$23,"")))&amp;IF(F14="Scenario1PBT15",'Deep retrofit'!$AU$23,IF(F14="Scenario2PBT15",'Deep retrofit'!$AV$23,IF(F14="Scenario3PBT15",'Deep retrofit'!$AW$23,"")))</f>
        <v/>
      </c>
      <c r="P14" s="117">
        <f t="shared" si="15"/>
        <v>0</v>
      </c>
      <c r="Q14" s="117" t="str">
        <f>IF(F14="Scenario1PBT1",'Deep retrofit'!$E$25,IF(F14="Scenario2PBT1",'Deep retrofit'!$F$25,IF(F14="Scenario3PBT1",'Deep retrofit'!$G$25,"")))&amp;IF(F14="Scenario1PBT2",'Deep retrofit'!$H$25,IF(F14="Scenario2PBT2",'Deep retrofit'!$I$25,IF(F14="Scenario3PBT2",'Deep retrofit'!$J$25,"")))&amp;IF(F14="Scenario1PBT3",'Deep retrofit'!$K$25,IF(F14="Scenario2PBT3",'Deep retrofit'!$L$25,IF(F14="Scenario3PBT3",'Deep retrofit'!$M$25,"")))&amp;IF(F14="Scenario1PBT4",'Deep retrofit'!$N$25,IF(F14="Scenario2PBT4",'Deep retrofit'!$O$25,IF(F14="Scenario3PBT4",'Deep retrofit'!$P$25,"")))&amp;IF(F14="Scenario1PBT5",'Deep retrofit'!$Q$25,IF(F14="Scenario2PBT5",'Deep retrofit'!$R$25,IF(F14="Scenario3PBT5",'Deep retrofit'!$S$25,"")))&amp;IF(F14="Scenario1PBT6",'Deep retrofit'!$T$25,IF(F14="Scenario2PBT6",'Deep retrofit'!$U$25,IF(F14="Scenario3PBT6",'Deep retrofit'!$V$25,"")))&amp;IF(F14="Scenario1PBT7",'Deep retrofit'!$W$25,IF(F14="Scenario2PBT7",'Deep retrofit'!$X$25,IF(F14="Scenario3PBT7",'Deep retrofit'!$Y$25,"")))&amp;IF(F14="Scenario1PBT8",'Deep retrofit'!$Z$25,IF(F14="Scenario2PBT8",'Deep retrofit'!$AA$25,IF(F14="Scenario3PBT8",'Deep retrofit'!$AB$25,"")))&amp;IF(F14="Scenario1PBT9",'Deep retrofit'!$AC$25,IF(F14="Scenario2PBT9",'Deep retrofit'!$AD$25,IF(F14="Scenario3PBT9",'Deep retrofit'!$AE$25,"")))&amp;IF(F14="Scenario1PBT10",'Deep retrofit'!$AF$25,IF(F14="Scenario2PBT10",'Deep retrofit'!$AG$25,IF(F14="Scenario3PBT10",'Deep retrofit'!$AH$25,"")))&amp;IF(F14="Scenario1PBT11",'Deep retrofit'!$AI$25,IF(F14="Scenario2PBT11",'Deep retrofit'!$AJ$25,IF(F14="Scenario3PBT11",'Deep retrofit'!$AK$25,"")))&amp;IF(F14="Scenario1PBT12",'Deep retrofit'!$AL$25,IF(F14="Scenario2PBT12",'Deep retrofit'!$AM$25,IF(F14="Scenario3PBT12",'Deep retrofit'!$AN$25,"")))&amp;IF(F14="Scenario1PBT13",'Deep retrofit'!$AO$25,IF(F14="Scenario2PBT13",'Deep retrofit'!$AP$25,IF(F14="Scenario3PBT13",'Deep retrofit'!$AQ$25,"")))&amp;IF(F14="Scenario1PBT14",'Deep retrofit'!$AR$25,IF(F14="Scenario2PBT14",'Deep retrofit'!$AS$25,IF(F14="Scenario3PBT14",'Deep retrofit'!$AT$25,"")))&amp;IF(F14="Scenario1PBT15",'Deep retrofit'!$AU$25,IF(F14="Scenario2PBT15",'Deep retrofit'!$AV$25,IF(F14="Scenario3PBT15",'Deep retrofit'!$AW$25,"")))</f>
        <v/>
      </c>
      <c r="R14" s="117">
        <f t="shared" si="16"/>
        <v>0</v>
      </c>
      <c r="S14" s="117" t="str">
        <f>IF(F14="Scenario1PBT1",'Deep retrofit'!$E$27,IF(F14="Scenario2PBT1",'Deep retrofit'!$F$27,IF(F14="Scenario3PBT1",'Deep retrofit'!$G$27,"")))&amp;IF(F14="Scenario1PBT2",'Deep retrofit'!$H$27,IF(F14="Scenario2PBT2",'Deep retrofit'!$I$27,IF(F14="Scenario3PBT2",'Deep retrofit'!$J$27,"")))&amp;IF(F14="Scenario1PBT3",'Deep retrofit'!$K$27,IF(F14="Scenario2PBT3",'Deep retrofit'!$L$27,IF(F14="Scenario3PBT3",'Deep retrofit'!$M$27,"")))&amp;IF(F14="Scenario1PBT4",'Deep retrofit'!$N$27,IF(F14="Scenario2PBT4",'Deep retrofit'!$O$27,IF(F14="Scenario3PBT4",'Deep retrofit'!$P$27,"")))&amp;IF(F14="Scenario1PBT5",'Deep retrofit'!$Q$27,IF(F14="Scenario2PBT5",'Deep retrofit'!$R$27,IF(F14="Scenario3PBT5",'Deep retrofit'!$S$27,"")))&amp;IF(F14="Scenario1PBT6",'Deep retrofit'!$T$27,IF(F14="Scenario2PBT6",'Deep retrofit'!$U$27,IF(F14="Scenario3PBT6",'Deep retrofit'!$V$27,"")))&amp;IF(F14="Scenario1PBT7",'Deep retrofit'!$W$27,IF(F14="Scenario2PBT7",'Deep retrofit'!$X$27,IF(F14="Scenario3PBT7",'Deep retrofit'!$Y$27,"")))&amp;IF(F14="Scenario1PBT8",'Deep retrofit'!$Z$27,IF(F14="Scenario2PBT8",'Deep retrofit'!$AA$27,IF(F14="Scenario3PBT8",'Deep retrofit'!$AB$27,"")))&amp;IF(F14="Scenario1PBT9",'Deep retrofit'!$AC$27,IF(F14="Scenario2PBT9",'Deep retrofit'!$AD$27,IF(F14="Scenario3PBT9",'Deep retrofit'!$AE$27,"")))&amp;IF(F14="Scenario1PBT10",'Deep retrofit'!$AF$27,IF(F14="Scenario2PBT10",'Deep retrofit'!$AG$27,IF(F14="Scenario3PBT10",'Deep retrofit'!$AH$27,"")))&amp;IF(F14="Scenario1PBT11",'Deep retrofit'!$AI$27,IF(F14="Scenario2PBT11",'Deep retrofit'!$AJ$27,IF(F14="Scenario3PBT11",'Deep retrofit'!$AK$27,"")))&amp;IF(F14="Scenario1PBT12",'Deep retrofit'!$AL$27,IF(F14="Scenario2PBT12",'Deep retrofit'!$AM$27,IF(F14="Scenario3PBT12",'Deep retrofit'!$AN$27,"")))&amp;IF(F14="Scenario1PBT13",'Deep retrofit'!$AO$27,IF(F14="Scenario2PBT13",'Deep retrofit'!$AP$27,IF(F14="Scenario3PBT13",'Deep retrofit'!$AQ$27,"")))&amp;IF(F14="Scenario1PBT14",'Deep retrofit'!$AR$27,IF(F14="Scenario2PBT14",'Deep retrofit'!$AS$27,IF(F14="Scenario3PBT14",'Deep retrofit'!$AT$27,"")))&amp;IF(F14="Scenario1PBT15",'Deep retrofit'!$AU$27,IF(F14="Scenario2PBT15",'Deep retrofit'!$AV$27,IF(F14="Scenario3PBT15",'Deep retrofit'!$AW$27,"")))</f>
        <v/>
      </c>
      <c r="T14" s="207">
        <f t="shared" si="17"/>
        <v>0</v>
      </c>
      <c r="U14" s="206" t="str">
        <f>IF(F14="Scenario1PBT1",'Deep retrofit'!$E$38,IF(F14="Scenario2PBT1",'Deep retrofit'!$F$38,IF(F14="Scenario3PBT1",'Deep retrofit'!$G$38,"")))&amp;IF(F14="Scenario1PBT2",'Deep retrofit'!$H$38,IF(F14="Scenario2PBT2",'Deep retrofit'!$I$38,IF(F14="Scenario3PBT2",'Deep retrofit'!$J$38,"")))&amp;IF(F14="Scenario1PBT3",'Deep retrofit'!$K$38,IF(F14="Scenario2PBT3",'Deep retrofit'!$L$38,IF(F14="Scenario3PBT3",'Deep retrofit'!$M$38,"")))&amp;IF(F14="Scenario1PBT4",'Deep retrofit'!$N$38,IF(F14="Scenario2PBT4",'Deep retrofit'!$O$38,IF(F14="Scenario3PBT4",'Deep retrofit'!$P$38,"")))&amp;IF(F14="Scenario1PBT5",'Deep retrofit'!$Q$38,IF(F14="Scenario2PBT5",'Deep retrofit'!$R$38,IF(F14="Scenario3PBT5",'Deep retrofit'!$S$38,"")))&amp;IF(F14="Scenario1PBT6",'Deep retrofit'!$T$38,IF(F14="Scenario2PBT6",'Deep retrofit'!$U$38,IF(F14="Scenario3PBT6",'Deep retrofit'!$V$38,"")))&amp;IF(F14="Scenario1PBT7",'Deep retrofit'!$W$38,IF(F14="Scenario2PBT7",'Deep retrofit'!$X$38,IF(F14="Scenario3PBT7",'Deep retrofit'!$Y$38,"")))&amp;IF(F14="Scenario1PBT8",'Deep retrofit'!$Z$38,IF(F14="Scenario2PBT8",'Deep retrofit'!$AA$38,IF(F14="Scenario3PBT8",'Deep retrofit'!$AB$38,"")))&amp;IF(F14="Scenario1PBT9",'Deep retrofit'!$AC$38,IF(F14="Scenario2PBT9",'Deep retrofit'!$AD$38,IF(F14="Scenario3PBT9",'Deep retrofit'!$AE$38,"")))&amp;IF(F14="Scenario1PBT10",'Deep retrofit'!$AF$38,IF(F14="Scenario2PBT10",'Deep retrofit'!$AG$38,IF(F14="Scenario3PBT10",'Deep retrofit'!$AH$38,"")))&amp;IF(F14="Scenario1PBT11",'Deep retrofit'!$AI$38,IF(F14="Scenario2PBT11",'Deep retrofit'!$AJ$38,IF(F14="Scenario3PBT11",'Deep retrofit'!$AK$38,"")))&amp;IF(F14="Scenario1PBT12",'Deep retrofit'!$AL$38,IF(F14="Scenario2PBT12",'Deep retrofit'!$AM$38,IF(F14="Scenario3PBT12",'Deep retrofit'!$AN$38,"")))&amp;IF(F14="Scenario1PBT13",'Deep retrofit'!$AO$38,IF(F14="Scenario2PBT13",'Deep retrofit'!$AP$38,IF(F14="Scenario3PBT13",'Deep retrofit'!$AQ$38,"")))&amp;IF(F14="Scenario1PBT14",'Deep retrofit'!$AR$38,IF(F14="Scenario2PBT14",'Deep retrofit'!$AS$38,IF(F14="Scenario3PBT14",'Deep retrofit'!$AT$38,"")))&amp;IF(F14="Scenario1PBT15",'Deep retrofit'!$AU$38,IF(F14="Scenario2PBT15",'Deep retrofit'!$AV$38,IF(F14="Scenario3PBT15",'Deep retrofit'!$AW$38,"")))</f>
        <v/>
      </c>
      <c r="V14" s="117">
        <f t="shared" si="18"/>
        <v>0</v>
      </c>
      <c r="W14" s="117" t="str">
        <f>IF(F14="Scenario1PBT1",'Deep retrofit'!$E$40,IF(F14="Scenario2PBT1",'Deep retrofit'!$F$40,IF(F14="Scenario3PBT1",'Deep retrofit'!$G$40,"")))&amp;IF(F14="Scenario1PBT2",'Deep retrofit'!$H$40,IF(F14="Scenario2PBT2",'Deep retrofit'!$I$40,IF(F14="Scenario3PBT2",'Deep retrofit'!$J$40,"")))&amp;IF(F14="Scenario1PBT3",'Deep retrofit'!$K$40,IF(F14="Scenario2PBT3",'Deep retrofit'!$L$40,IF(F14="Scenario3PBT3",'Deep retrofit'!$M$40,"")))&amp;IF(F14="Scenario1PBT4",'Deep retrofit'!$N$40,IF(F14="Scenario2PBT4",'Deep retrofit'!$O$40,IF(F14="Scenario3PBT4",'Deep retrofit'!$P$40,"")))&amp;IF(F14="Scenario1PBT5",'Deep retrofit'!$Q$40,IF(F14="Scenario2PBT5",'Deep retrofit'!$R$40,IF(F14="Scenario3PBT5",'Deep retrofit'!$S$40,"")))&amp;IF(F14="Scenario1PBT6",'Deep retrofit'!$T$40,IF(F14="Scenario2PBT6",'Deep retrofit'!$U$40,IF(F14="Scenario3PBT6",'Deep retrofit'!$V$40,"")))&amp;IF(F14="Scenario1PBT7",'Deep retrofit'!$W$40,IF(F14="Scenario2PBT7",'Deep retrofit'!$X$40,IF(F14="Scenario3PBT7",'Deep retrofit'!$Y$40,"")))&amp;IF(F14="Scenario1PBT8",'Deep retrofit'!$Z$40,IF(F14="Scenario2PBT8",'Deep retrofit'!$AA$40,IF(F14="Scenario3PBT8",'Deep retrofit'!$AB$40,"")))&amp;IF(F14="Scenario1PBT9",'Deep retrofit'!$AC$40,IF(F14="Scenario2PBT9",'Deep retrofit'!$AD$40,IF(F14="Scenario3PBT9",'Deep retrofit'!$AE$40,"")))&amp;IF(F14="Scenario1PBT10",'Deep retrofit'!$AF$40,IF(F14="Scenario2PBT10",'Deep retrofit'!$AG$40,IF(F14="Scenario3PBT10",'Deep retrofit'!$AH$40,"")))&amp;IF(F14="Scenario1PBT11",'Deep retrofit'!$AI$40,IF(F14="Scenario2PBT11",'Deep retrofit'!$AJ$40,IF(F14="Scenario3PBT11",'Deep retrofit'!$AK$40,"")))&amp;IF(F14="Scenario1PBT12",'Deep retrofit'!$AL$40,IF(F14="Scenario2PBT12",'Deep retrofit'!$AM$40,IF(F14="Scenario3PBT12",'Deep retrofit'!$AN$40,"")))&amp;IF(F14="Scenario1PBT13",'Deep retrofit'!$AO$40,IF(F14="Scenario2PBT13",'Deep retrofit'!$AP$40,IF(F14="Scenario3PBT13",'Deep retrofit'!$AQ$40,"")))&amp;IF(F14="Scenario1PBT14",'Deep retrofit'!$AR$40,IF(F14="Scenario2PBT14",'Deep retrofit'!$AS$40,IF(F14="Scenario3PBT14",'Deep retrofit'!$AT$40,"")))&amp;IF(F14="Scenario1PBT15",'Deep retrofit'!$AU$40,IF(F14="Scenario2PBT15",'Deep retrofit'!$AV$40,IF(F14="Scenario3PBT15",'Deep retrofit'!$AW$40,"")))</f>
        <v/>
      </c>
      <c r="X14" s="117">
        <f t="shared" si="19"/>
        <v>0</v>
      </c>
      <c r="Y14" s="117" t="str">
        <f>IF(F14="Scenario1PBT1",'Deep retrofit'!$E$42,IF(F14="Scenario2PBT1",'Deep retrofit'!$F$42,IF(F14="Scenario3PBT1",'Deep retrofit'!$G$42,"")))&amp;IF(F14="Scenario1PBT2",'Deep retrofit'!$H$42,IF(F14="Scenario2PBT2",'Deep retrofit'!$I$42,IF(F14="Scenario3PBT2",'Deep retrofit'!$J$42,"")))&amp;IF(F14="Scenario1PBT3",'Deep retrofit'!$K$42,IF(F14="Scenario2PBT3",'Deep retrofit'!$L$42,IF(F14="Scenario3PBT3",'Deep retrofit'!$M$42,"")))&amp;IF(F14="Scenario1PBT4",'Deep retrofit'!$N$42,IF(F14="Scenario2PBT4",'Deep retrofit'!$O$42,IF(F14="Scenario3PBT4",'Deep retrofit'!$P$42,"")))&amp;IF(F14="Scenario1PBT5",'Deep retrofit'!$Q$42,IF(F14="Scenario2PBT5",'Deep retrofit'!$R$42,IF(F14="Scenario3PBT5",'Deep retrofit'!$S$42,"")))&amp;IF(F14="Scenario1PBT6",'Deep retrofit'!$T$42,IF(F14="Scenario2PBT6",'Deep retrofit'!$U$42,IF(F14="Scenario3PBT6",'Deep retrofit'!$V$42,"")))&amp;IF(F14="Scenario1PBT7",'Deep retrofit'!$W$42,IF(F14="Scenario2PBT7",'Deep retrofit'!$X$42,IF(F14="Scenario3PBT7",'Deep retrofit'!$Y$42,"")))&amp;IF(F14="Scenario1PBT8",'Deep retrofit'!$Z$42,IF(F14="Scenario2PBT8",'Deep retrofit'!$AA$42,IF(F14="Scenario3PBT8",'Deep retrofit'!$AB$42,"")))&amp;IF(F14="Scenario1PBT9",'Deep retrofit'!$AC$42,IF(F14="Scenario2PBT9",'Deep retrofit'!$AD$42,IF(F14="Scenario3PBT9",'Deep retrofit'!$AE$42,"")))&amp;IF(F14="Scenario1PBT10",'Deep retrofit'!$AF$42,IF(F14="Scenario2PBT10",'Deep retrofit'!$AG$42,IF(F14="Scenario3PBT10",'Deep retrofit'!$AH$42,"")))&amp;IF(F14="Scenario1PBT11",'Deep retrofit'!$AI$42,IF(F14="Scenario2PBT11",'Deep retrofit'!$AJ$42,IF(F14="Scenario3PBT11",'Deep retrofit'!$AK$42,"")))&amp;IF(F14="Scenario1PBT12",'Deep retrofit'!$AL$42,IF(F14="Scenario2PBT12",'Deep retrofit'!$AM$42,IF(F14="Scenario3PBT12",'Deep retrofit'!$AN$42,"")))&amp;IF(F14="Scenario1PBT13",'Deep retrofit'!$AO$42,IF(F14="Scenario2PBT13",'Deep retrofit'!$AP$42,IF(F14="Scenario3PBT13",'Deep retrofit'!$AQ$42,"")))&amp;IF(F14="Scenario1PBT14",'Deep retrofit'!$AR$42,IF(F14="Scenario2PBT14",'Deep retrofit'!$AS$42,IF(F14="Scenario3PBT14",'Deep retrofit'!$AT$42,"")))&amp;IF(F14="Scenario1PBT15",'Deep retrofit'!$AU$42,IF(F14="Scenario2PBT15",'Deep retrofit'!$AV$42,IF(F14="Scenario3PBT15",'Deep retrofit'!$AW$42,"")))</f>
        <v/>
      </c>
      <c r="Z14" s="117">
        <f t="shared" si="20"/>
        <v>0</v>
      </c>
      <c r="AA14" s="269" t="str">
        <f>IF(F14="Scenario1PBT1",'Deep retrofit'!$E$101,IF(F14="Scenario2PBT1",'Deep retrofit'!$F$101,IF(F14="Scenario3PBT1",'Deep retrofit'!$G$101,"")))&amp;IF(F14="Scenario1PBT2",'Deep retrofit'!$H$101,IF(F14="Scenario2PBT2",'Deep retrofit'!$I$101,IF(F14="Scenario3PBT2",'Deep retrofit'!$J$101,"")))&amp;IF(F14="Scenario1PBT3",'Deep retrofit'!$K$101,IF(F14="Scenario2PBT3",'Deep retrofit'!$L$101,IF(F14="Scenario3PBT3",'Deep retrofit'!$M$101,"")))&amp;IF(F14="Scenario1PBT4",'Deep retrofit'!$N$101,IF(F14="Scenario2PBT4",'Deep retrofit'!$O$101,IF(F14="Scenario3PBT4",'Deep retrofit'!$P$101,"")))&amp;IF(F14="Scenario1PBT5",'Deep retrofit'!$Q$101,IF(F14="Scenario2PBT5",'Deep retrofit'!$R$101,IF(F14="Scenario3PBT5",'Deep retrofit'!$S$101,"")))&amp;IF(F14="Scenario1PBT6",'Deep retrofit'!$T$101,IF(F14="Scenario2PBT6",'Deep retrofit'!$U$101,IF(F14="Scenario3PBT6",'Deep retrofit'!$V$101,"")))&amp;IF(F14="Scenario1PBT7",'Deep retrofit'!$W$101,IF(F14="Scenario2PBT7",'Deep retrofit'!$X$101,IF(F14="Scenario3PBT7",'Deep retrofit'!$Y$101,"")))&amp;IF(F14="Scenario1PBT8",'Deep retrofit'!$Z$101,IF(F14="Scenario2PBT8",'Deep retrofit'!$AA$101,IF(F14="Scenario3PBT8",'Deep retrofit'!$AB$101,"")))&amp;IF(F14="Scenario1PBT9",'Deep retrofit'!$AC$101,IF(F14="Scenario2PBT9",'Deep retrofit'!$AD$101,IF(F14="Scenario3PBT9",'Deep retrofit'!$AE$101,"")))&amp;IF(F14="Scenario1PBT10",'Deep retrofit'!$AF$101,IF(F14="Scenario2PBT10",'Deep retrofit'!$AG$101,IF(F14="Scenario3PBT10",'Deep retrofit'!$AH$101,"")))&amp;IF(F14="Scenario1PBT11",'Deep retrofit'!$AI$101,IF(F14="Scenario2PBT11",'Deep retrofit'!$AJ$101,IF(F14="Scenario3PBT11",'Deep retrofit'!$AK$101,"")))&amp;IF(F14="Scenario1PBT12",'Deep retrofit'!$AL$101,IF(F14="Scenario2PBT12",'Deep retrofit'!$AM$101,IF(F14="Scenario3PBT12",'Deep retrofit'!$AN$101,"")))&amp;IF(F14="Scenario1PBT13",'Deep retrofit'!$AO$101,IF(F14="Scenario2PBT13",'Deep retrofit'!$AP$101,IF(F14="Scenario3PBT13",'Deep retrofit'!$AQ$101,"")))&amp;IF(F14="Scenario1PBT14",'Deep retrofit'!$AR$101,IF(F14="Scenario2PBT14",'Deep retrofit'!$AS$101,IF(F14="Scenario3PBT14",'Deep retrofit'!$AT$101,"")))&amp;IF(F14="Scenario1PBT15",'Deep retrofit'!$AU$101,IF(F14="Scenario2PBT15",'Deep retrofit'!$AV$101,IF(F14="Scenario3PBT15",'Deep retrofit'!$AW$101,"")))</f>
        <v/>
      </c>
      <c r="AB14" s="179">
        <f t="shared" si="21"/>
        <v>0</v>
      </c>
      <c r="AC14" s="208">
        <f>IFERROR('Projection_Base-case'!G14-G14,0)</f>
        <v>0</v>
      </c>
      <c r="AD14" s="117">
        <f t="shared" si="0"/>
        <v>0</v>
      </c>
      <c r="AE14" s="117">
        <f>IFERROR(100*AC14/'Projection_Base-case'!G14,0)</f>
        <v>0</v>
      </c>
      <c r="AF14" s="117">
        <f>IFERROR('Projection_Base-case'!I14-I14,0)</f>
        <v>0</v>
      </c>
      <c r="AG14" s="117">
        <f t="shared" si="1"/>
        <v>0</v>
      </c>
      <c r="AH14" s="117">
        <f>IFERROR(100*AF14/'Projection_Base-case'!I14,0)</f>
        <v>0</v>
      </c>
      <c r="AI14" s="117">
        <f>IFERROR('Projection_Base-case'!K14-K14,0)</f>
        <v>0</v>
      </c>
      <c r="AJ14" s="117">
        <f t="shared" si="2"/>
        <v>0</v>
      </c>
      <c r="AK14" s="117">
        <f>IFERROR(100*AI14/'Projection_Base-case'!K14,0)</f>
        <v>0</v>
      </c>
      <c r="AL14" s="117">
        <f>IFERROR(M14-'Projection_Base-case'!M14,0)</f>
        <v>0</v>
      </c>
      <c r="AM14" s="117">
        <f t="shared" si="3"/>
        <v>0</v>
      </c>
      <c r="AN14" s="179">
        <f>IFERROR(IF('Projection_Base-case'!N14&gt;0,100*AM14/'Projection_Base-case'!N14,100*AM14/N14),0)</f>
        <v>0</v>
      </c>
      <c r="AO14" s="206">
        <f>IFERROR('Projection_Base-case'!O14-O14,0)</f>
        <v>0</v>
      </c>
      <c r="AP14" s="117">
        <f t="shared" si="4"/>
        <v>0</v>
      </c>
      <c r="AQ14" s="117">
        <f>IFERROR(100*AO14/'Projection_Base-case'!O14,0)</f>
        <v>0</v>
      </c>
      <c r="AR14" s="117">
        <f>IFERROR('Projection_Base-case'!Q14-Q14,0)</f>
        <v>0</v>
      </c>
      <c r="AS14" s="117">
        <f t="shared" si="5"/>
        <v>0</v>
      </c>
      <c r="AT14" s="117">
        <f>IFERROR(100*AR14/'Projection_Base-case'!Q14,0)</f>
        <v>0</v>
      </c>
      <c r="AU14" s="117">
        <f>IFERROR('Projection_Base-case'!S14-S14,0)</f>
        <v>0</v>
      </c>
      <c r="AV14" s="117">
        <f t="shared" si="6"/>
        <v>0</v>
      </c>
      <c r="AW14" s="118">
        <f>IFERROR(100*AU14/'Projection_Base-case'!S14,0)</f>
        <v>0</v>
      </c>
      <c r="AX14" s="206">
        <f>IFERROR('Projection_Base-case'!U14-U14,0)</f>
        <v>0</v>
      </c>
      <c r="AY14" s="117">
        <f t="shared" si="7"/>
        <v>0</v>
      </c>
      <c r="AZ14" s="117">
        <f>IFERROR(100*AX14/'Projection_Base-case'!U14,0)</f>
        <v>0</v>
      </c>
      <c r="BA14" s="117">
        <f>IFERROR('Projection_Base-case'!W14-W14,0)</f>
        <v>0</v>
      </c>
      <c r="BB14" s="117">
        <f t="shared" si="8"/>
        <v>0</v>
      </c>
      <c r="BC14" s="117">
        <f>IFERROR(100*BA14/'Projection_Base-case'!W14,0)</f>
        <v>0</v>
      </c>
      <c r="BD14" s="117">
        <f>IFERROR('Projection_Base-case'!Y14-Y14,0)</f>
        <v>0</v>
      </c>
      <c r="BE14" s="117">
        <f t="shared" si="9"/>
        <v>0</v>
      </c>
      <c r="BF14" s="117">
        <f>IFERROR(100*BD14/'Projection_Base-case'!Y14,0)</f>
        <v>0</v>
      </c>
      <c r="BG14" s="178">
        <f t="shared" si="22"/>
        <v>0</v>
      </c>
      <c r="BH14" s="179">
        <f t="shared" si="23"/>
        <v>0</v>
      </c>
    </row>
    <row r="15" spans="1:60">
      <c r="A15" s="205">
        <v>10</v>
      </c>
      <c r="B15" s="178">
        <f>IF('Projection_Base-case'!B15&lt;&gt;"",'Projection_Base-case'!B15,0)</f>
        <v>0</v>
      </c>
      <c r="C15" s="178">
        <f>IF('Projection_Base-case'!C15&lt;&gt;"",'Projection_Base-case'!C15,0)</f>
        <v>0</v>
      </c>
      <c r="D15" s="178">
        <f>IF('Projection_Base-case'!D15&lt;&gt;"",'Projection_Base-case'!D15,0)</f>
        <v>0</v>
      </c>
      <c r="E15" s="107" t="str">
        <f>IF(AND('Résultats deep'!$AC$3="OUI",'Résultats deep'!E14&lt;&gt;""),'Résultats deep'!E14,IF(OR(D15="PBT1",D15="PBT2",D15="PBT3",D15="PBT4",D15="PBT5",D15="PBT6",D15="PBT7"),"Scenario1",""))</f>
        <v/>
      </c>
      <c r="F15" s="202" t="str">
        <f t="shared" si="10"/>
        <v>0</v>
      </c>
      <c r="G15" s="177" t="str">
        <f>IF(F15="Scenario1PBT1",'Deep retrofit'!$E$6,IF(F15="Scenario2PBT1",'Deep retrofit'!$F$6,IF(F15="Scenario3PBT1",'Deep retrofit'!$G$6,"")))&amp;IF(F15="Scenario1PBT2",'Deep retrofit'!$H$6,IF(F15="Scenario2PBT2",'Deep retrofit'!$I$6,IF(F15="Scenario3PBT2",'Deep retrofit'!$J$6,"")))&amp;IF(F15="Scenario1PBT3",'Deep retrofit'!$K$6,IF(F15="Scenario2PBT3",'Deep retrofit'!$L$6,IF(F15="Scenario3PBT3",'Deep retrofit'!$M$6,"")))&amp;IF(F15="Scenario1PBT4",'Deep retrofit'!$N$6,IF(F15="Scenario2PBT4",'Deep retrofit'!$O$6,IF(F15="Scenario3PBT4",'Deep retrofit'!$P$6,"")))&amp;IF(F15="Scenario1PBT5",'Deep retrofit'!$Q$6,IF(F15="Scenario2PBT5",'Deep retrofit'!$R$6,IF(F15="Scenario3PBT5",'Deep retrofit'!$S$6,"")))&amp;IF(F15="Scenario1PBT6",'Deep retrofit'!$T$6,IF(F15="Scenario2PBT6",'Deep retrofit'!$U$6,IF(F15="Scenario3PBT6",'Deep retrofit'!$V$6,"")))&amp;IF(F15="Scenario1PBT7",'Deep retrofit'!$W$6,IF(F15="Scenario2PBT7",'Deep retrofit'!$X$6,IF(F15="Scenario3PBT7",'Deep retrofit'!$Y$6,"")))&amp;IF(F15="Scenario1PBT8",'Deep retrofit'!$Z$6,IF(F15="Scenario2PBT8",'Deep retrofit'!$AA$6,IF(F15="Scenario3PBT8",'Deep retrofit'!$AB$6,"")))&amp;IF(F15="Scenario1PBT9",'Deep retrofit'!$AC$6,IF(F15="Scenario2PBT9",'Deep retrofit'!$AD$6,IF(F15="Scenario3PBT9",'Deep retrofit'!$AE$6,"")))&amp;IF(F15="Scenario1PBT10",'Deep retrofit'!$AF$6,IF(F15="Scenario2PBT10",'Deep retrofit'!$AG$6,IF(F15="Scenario3PBT10",'Deep retrofit'!$AH$6,"")))&amp;IF(F15="Scenario1PBT11",'Deep retrofit'!$AI$6,IF(F15="Scenario2PBT11",'Deep retrofit'!$AJ$6,IF(F15="Scenario3PBT11",'Deep retrofit'!$AK$6,"")))&amp;IF(F15="Scenario1PBT12",'Deep retrofit'!$AL$6,IF(F15="Scenario2PBT12",'Deep retrofit'!$AM$6,IF(F15="Scenario3PBT12",'Deep retrofit'!$AN$6,"")))&amp;IF(F15="Scenario1PBT13",'Deep retrofit'!$AO$6,IF(F15="Scenario2PBT13",'Deep retrofit'!$AP$6,IF(F15="Scenario3PBT13",'Deep retrofit'!$AQ$6,"")))&amp;IF(F15="Scenario1PBT14",'Deep retrofit'!$AR$6,IF(F15="Scenario2PBT14",'Deep retrofit'!$AS$6,IF(F15="Scenario3PBT14",'Deep retrofit'!$AT$6,"")))&amp;IF(F15="Scenario1PBT15",'Deep retrofit'!$AU$6,IF(F15="Scenario2PBT15",'Deep retrofit'!$AV$6,IF(F15="Scenario3PBT15",'Deep retrofit'!$AW$6,"")))</f>
        <v/>
      </c>
      <c r="H15" s="117">
        <f t="shared" si="11"/>
        <v>0</v>
      </c>
      <c r="I15" s="178" t="str">
        <f>IF(F15="Scenario1PBT1",'Deep retrofit'!$E$16,IF(F15="Scenario2PBT1",'Deep retrofit'!$F$16,IF(F15="Scenario3PBT1",'Deep retrofit'!$G$16,"")))&amp;IF(F15="Scenario1PBT2",'Deep retrofit'!$H$16,IF(F15="Scenario2PBT2",'Deep retrofit'!$I$16,IF(F15="Scenario3PBT2",'Deep retrofit'!$J$16,"")))&amp;IF(F15="Scenario1PBT3",'Deep retrofit'!$K$16,IF(F15="Scenario2PBT3",'Deep retrofit'!$L$16,IF(F15="Scenario3PBT3",'Deep retrofit'!$M$16,"")))&amp;IF(F15="Scenario1PBT4",'Deep retrofit'!$N$16,IF(F15="Scenario2PBT4",'Deep retrofit'!$O$16,IF(F15="Scenario3PBT4",'Deep retrofit'!$P$16,"")))&amp;IF(F15="Scenario1PBT5",'Deep retrofit'!$Q$16,IF(F15="Scenario2PBT5",'Deep retrofit'!$R$16,IF(F15="Scenario3PBT5",'Deep retrofit'!$S$16,"")))&amp;IF(F15="Scenario1PBT6",'Deep retrofit'!$T$16,IF(F15="Scenario2PBT6",'Deep retrofit'!$U$16,IF(F15="Scenario3PBT6",'Deep retrofit'!$V$16,"")))&amp;IF(F15="Scenario1PBT7",'Deep retrofit'!$W$16,IF(F15="Scenario2PBT7",'Deep retrofit'!$X$16,IF(F15="Scenario3PBT7",'Deep retrofit'!$Y$16,"")))&amp;IF(F15="Scenario1PBT8",'Deep retrofit'!$Z$16,IF(F15="Scenario2PBT8",'Deep retrofit'!$AA$16,IF(F15="Scenario3PBT8",'Deep retrofit'!$AB$16,"")))&amp;IF(F15="Scenario1PBT9",'Deep retrofit'!$AC$16,IF(F15="Scenario2PBT9",'Deep retrofit'!$AD$16,IF(F15="Scenario3PBT9",'Deep retrofit'!$AE$16,"")))&amp;IF(F15="Scenario1PBT10",'Deep retrofit'!$AF$16,IF(F15="Scenario2PBT10",'Deep retrofit'!$AG$16,IF(F15="Scenario3PBT10",'Deep retrofit'!$AH$16,"")))&amp;IF(F15="Scenario1PBT11",'Deep retrofit'!$AI$16,IF(F15="Scenario2PBT11",'Deep retrofit'!$AJ$16,IF(F15="Scenario3PBT11",'Deep retrofit'!$AK$16,"")))&amp;IF(F15="Scenario1PBT12",'Deep retrofit'!$AL$16,IF(F15="Scenario2PBT12",'Deep retrofit'!$AM$16,IF(F15="Scenario3PBT12",'Deep retrofit'!$AN$16,"")))&amp;IF(F15="Scenario1PBT13",'Deep retrofit'!$AO$16,IF(F15="Scenario2PBT13",'Deep retrofit'!$AP$16,IF(F15="Scenario3PBT13",'Deep retrofit'!$AQ$16,"")))&amp;IF(F15="Scenario1PBT14",'Deep retrofit'!$AR$16,IF(F15="Scenario2PBT14",'Deep retrofit'!$AS$16,IF(F15="Scenario3PBT14",'Deep retrofit'!$AT$16,"")))&amp;IF(F15="Scenario1PBT15",'Deep retrofit'!$AU$16,IF(F15="Scenario2PBT15",'Deep retrofit'!$AV$16,IF(F15="Scenario3PBT15",'Deep retrofit'!$AW$16,"")))</f>
        <v/>
      </c>
      <c r="J15" s="117">
        <f t="shared" si="12"/>
        <v>0</v>
      </c>
      <c r="K15" s="117" t="str">
        <f>IF(F15="Scenario1PBT1",'Deep retrofit'!$E$18,IF(F15="Scenario2PBT1",'Deep retrofit'!$F$18,IF(F15="Scenario3PBT1",'Deep retrofit'!$G$18,"")))&amp;IF(F15="Scenario1PBT2",'Deep retrofit'!$H$18,IF(F15="Scenario2PBT2",'Deep retrofit'!$I$18,IF(F15="Scenario3PBT2",'Deep retrofit'!$J$18,"")))&amp;IF(F15="Scenario1PBT3",'Deep retrofit'!$K$18,IF(F15="Scenario2PBT3",'Deep retrofit'!$L$18,IF(F15="Scenario3PBT3",'Deep retrofit'!$M$18,"")))&amp;IF(F15="Scenario1PBT4",'Deep retrofit'!$N$18,IF(F15="Scenario2PBT4",'Deep retrofit'!$O$18,IF(F15="Scenario3PBT4",'Deep retrofit'!$P$18,"")))&amp;IF(F15="Scenario1PBT5",'Deep retrofit'!$Q$18,IF(F15="Scenario2PBT5",'Deep retrofit'!$R$18,IF(F15="Scenario3PBT5",'Deep retrofit'!$S$18,"")))&amp;IF(F15="Scenario1PBT6",'Deep retrofit'!$T$18,IF(F15="Scenario2PBT6",'Deep retrofit'!$U$18,IF(F15="Scenario3PBT6",'Deep retrofit'!$V$18,"")))&amp;IF(F15="Scenario1PBT7",'Deep retrofit'!$W$18,IF(F15="Scenario2PBT7",'Deep retrofit'!$X$18,IF(F15="Scenario3PBT7",'Deep retrofit'!$Y$18,"")))&amp;IF(F15="Scenario1PBT8",'Deep retrofit'!$Z$18,IF(F15="Scenario2PBT8",'Deep retrofit'!$AA$18,IF(F15="Scenario3PBT8",'Deep retrofit'!$AB$18,"")))&amp;IF(F15="Scenario1PBT9",'Deep retrofit'!$AC$18,IF(F15="Scenario2PBT9",'Deep retrofit'!$AD$18,IF(F15="Scenario3PBT9",'Deep retrofit'!$AE$18,"")))&amp;IF(F15="Scenario1PBT10",'Deep retrofit'!$AF$18,IF(F15="Scenario2PBT10",'Deep retrofit'!$AG$18,IF(F15="Scenario3PBT10",'Deep retrofit'!$AH$18,"")))&amp;IF(F15="Scenario1PBT11",'Deep retrofit'!$AI$18,IF(F15="Scenario2PBT11",'Deep retrofit'!$AJ$18,IF(F15="Scenario3PBT11",'Deep retrofit'!$AK$18,"")))&amp;IF(F15="Scenario1PBT12",'Deep retrofit'!$AL$18,IF(F15="Scenario2PBT12",'Deep retrofit'!$AM$18,IF(F15="Scenario3PBT12",'Deep retrofit'!$AN$18,"")))&amp;IF(F15="Scenario1PBT13",'Deep retrofit'!$AO$18,IF(F15="Scenario2PBT13",'Deep retrofit'!$AP$18,IF(F15="Scenario3PBT13",'Deep retrofit'!$AQ$18,"")))&amp;IF(F15="Scenario1PBT14",'Deep retrofit'!$AR$18,IF(F15="Scenario2PBT14",'Deep retrofit'!$AS$18,IF(F15="Scenario3PBT14",'Deep retrofit'!$AT$18,"")))&amp;IF(F15="Scenario1PBT15",'Deep retrofit'!$AU$18,IF(F15="Scenario2PBT15",'Deep retrofit'!$AV$18,IF(F15="Scenario3PBT15",'Deep retrofit'!$AW$18,"")))</f>
        <v/>
      </c>
      <c r="L15" s="117">
        <f t="shared" si="13"/>
        <v>0</v>
      </c>
      <c r="M15" s="117" t="str">
        <f>IF(F15="Scenario1PBT1",'Deep retrofit'!$E$20,IF(F15="Scenario2PBT1",'Deep retrofit'!$F$20,IF(F15="Scenario3PBT1",'Deep retrofit'!$G$20,"")))&amp;IF(F15="Scenario1PBT2",'Deep retrofit'!$H$20,IF(F15="Scenario2PBT2",'Deep retrofit'!$I$20,IF(F15="Scenario3PBT2",'Deep retrofit'!$J$20,"")))&amp;IF(F15="Scenario1PBT3",'Deep retrofit'!$K$20,IF(F15="Scenario2PBT3",'Deep retrofit'!$L$20,IF(F15="Scenario3PBT3",'Deep retrofit'!$M$20,"")))&amp;IF(F15="Scenario1PBT4",'Deep retrofit'!$N$20,IF(F15="Scenario2PBT4",'Deep retrofit'!$O$20,IF(F15="Scenario3PBT4",'Deep retrofit'!$P$20,"")))&amp;IF(F15="Scenario1PBT5",'Deep retrofit'!$Q$20,IF(F15="Scenario2PBT5",'Deep retrofit'!$R$20,IF(F15="Scenario3PBT5",'Deep retrofit'!$S$20,"")))&amp;IF(F15="Scenario1PBT6",'Deep retrofit'!$T$20,IF(F15="Scenario2PBT6",'Deep retrofit'!$U$20,IF(F15="Scenario3PBT6",'Deep retrofit'!$V$20,"")))&amp;IF(F15="Scenario1PBT7",'Deep retrofit'!$W$20,IF(F15="Scenario2PBT7",'Deep retrofit'!$X$20,IF(F15="Scenario3PBT7",'Deep retrofit'!$Y$20,"")))&amp;IF(F15="Scenario1PBT8",'Deep retrofit'!$Z$20,IF(F15="Scenario2PBT8",'Deep retrofit'!$AA$20,IF(F15="Scenario3PBT8",'Deep retrofit'!$AB$20,"")))&amp;IF(F15="Scenario1PBT9",'Deep retrofit'!$AC$20,IF(F15="Scenario2PBT9",'Deep retrofit'!$AD$20,IF(F15="Scenario3PBT9",'Deep retrofit'!$AE$20,"")))&amp;IF(F15="Scenario1PBT10",'Deep retrofit'!$AF$20,IF(F15="Scenario2PBT10",'Deep retrofit'!$AG$20,IF(F15="Scenario3PBT10",'Deep retrofit'!$AH$20,"")))&amp;IF(F15="Scenario1PBT11",'Deep retrofit'!$AI$20,IF(F15="Scenario2PBT11",'Deep retrofit'!$AJ$20,IF(F15="Scenario3PBT11",'Deep retrofit'!$AK$20,"")))&amp;IF(F15="Scenario1PBT12",'Deep retrofit'!$AL$20,IF(F15="Scenario2PBT12",'Deep retrofit'!$AM$20,IF(F15="Scenario3PBT12",'Deep retrofit'!$AN$20,"")))&amp;IF(F15="Scenario1PBT13",'Deep retrofit'!$AO$20,IF(F15="Scenario2PBT13",'Deep retrofit'!$AP$20,IF(F15="Scenario3PBT13",'Deep retrofit'!$AQ$20,"")))&amp;IF(F15="Scenario1PBT14",'Deep retrofit'!$AR$20,IF(F15="Scenario2PBT14",'Deep retrofit'!$AS$20,IF(F15="Scenario3PBT14",'Deep retrofit'!$AT$20,"")))&amp;IF(F15="Scenario1PBT15",'Deep retrofit'!$AU$20,IF(F15="Scenario2PBT15",'Deep retrofit'!$AV$20,IF(F15="Scenario3PBT15",'Deep retrofit'!$AW$20,"")))</f>
        <v/>
      </c>
      <c r="N15" s="118">
        <f t="shared" si="14"/>
        <v>0</v>
      </c>
      <c r="O15" s="206" t="str">
        <f>IF(F15="Scenario1PBT1",'Deep retrofit'!$E$23,IF(F15="Scenario2PBT1",'Deep retrofit'!$F$23,IF(F15="Scenario3PBT1",'Deep retrofit'!$G$23,"")))&amp;IF(F15="Scenario1PBT2",'Deep retrofit'!$H$23,IF(F15="Scenario2PBT2",'Deep retrofit'!$I$23,IF(F15="Scenario3PBT2",'Deep retrofit'!$J$23,"")))&amp;IF(F15="Scenario1PBT3",'Deep retrofit'!$K$23,IF(F15="Scenario2PBT3",'Deep retrofit'!$L$23,IF(F15="Scenario3PBT3",'Deep retrofit'!$M$23,"")))&amp;IF(F15="Scenario1PBT4",'Deep retrofit'!$N$23,IF(F15="Scenario2PBT4",'Deep retrofit'!$O$23,IF(F15="Scenario3PBT4",'Deep retrofit'!$P$23,"")))&amp;IF(F15="Scenario1PBT5",'Deep retrofit'!$Q$23,IF(F15="Scenario2PBT5",'Deep retrofit'!$R$23,IF(F15="Scenario3PBT5",'Deep retrofit'!$S$23,"")))&amp;IF(F15="Scenario1PBT6",'Deep retrofit'!$T$23,IF(F15="Scenario2PBT6",'Deep retrofit'!$U$23,IF(F15="Scenario3PBT6",'Deep retrofit'!$V$23,"")))&amp;IF(F15="Scenario1PBT7",'Deep retrofit'!$W$23,IF(F15="Scenario2PBT7",'Deep retrofit'!$X$23,IF(F15="Scenario3PBT7",'Deep retrofit'!$Y$23,"")))&amp;IF(F15="Scenario1PBT8",'Deep retrofit'!$Z$23,IF(F15="Scenario2PBT8",'Deep retrofit'!$AA$23,IF(F15="Scenario3PBT8",'Deep retrofit'!$AB$23,"")))&amp;IF(F15="Scenario1PBT9",'Deep retrofit'!$AC$23,IF(F15="Scenario2PBT9",'Deep retrofit'!$AD$23,IF(F15="Scenario3PBT9",'Deep retrofit'!$AE$23,"")))&amp;IF(F15="Scenario1PBT10",'Deep retrofit'!$AF$23,IF(F15="Scenario2PBT10",'Deep retrofit'!$AG$23,IF(F15="Scenario3PBT10",'Deep retrofit'!$AH$23,"")))&amp;IF(F15="Scenario1PBT11",'Deep retrofit'!$AI$23,IF(F15="Scenario2PBT11",'Deep retrofit'!$AJ$23,IF(F15="Scenario3PBT11",'Deep retrofit'!$AK$23,"")))&amp;IF(F15="Scenario1PBT12",'Deep retrofit'!$AL$23,IF(F15="Scenario2PBT12",'Deep retrofit'!$AM$23,IF(F15="Scenario3PBT12",'Deep retrofit'!$AN$23,"")))&amp;IF(F15="Scenario1PBT13",'Deep retrofit'!$AO$23,IF(F15="Scenario2PBT13",'Deep retrofit'!$AP$23,IF(F15="Scenario3PBT13",'Deep retrofit'!$AQ$23,"")))&amp;IF(F15="Scenario1PBT14",'Deep retrofit'!$AR$23,IF(F15="Scenario2PBT14",'Deep retrofit'!$AS$23,IF(F15="Scenario3PBT14",'Deep retrofit'!$AT$23,"")))&amp;IF(F15="Scenario1PBT15",'Deep retrofit'!$AU$23,IF(F15="Scenario2PBT15",'Deep retrofit'!$AV$23,IF(F15="Scenario3PBT15",'Deep retrofit'!$AW$23,"")))</f>
        <v/>
      </c>
      <c r="P15" s="117">
        <f t="shared" si="15"/>
        <v>0</v>
      </c>
      <c r="Q15" s="117" t="str">
        <f>IF(F15="Scenario1PBT1",'Deep retrofit'!$E$25,IF(F15="Scenario2PBT1",'Deep retrofit'!$F$25,IF(F15="Scenario3PBT1",'Deep retrofit'!$G$25,"")))&amp;IF(F15="Scenario1PBT2",'Deep retrofit'!$H$25,IF(F15="Scenario2PBT2",'Deep retrofit'!$I$25,IF(F15="Scenario3PBT2",'Deep retrofit'!$J$25,"")))&amp;IF(F15="Scenario1PBT3",'Deep retrofit'!$K$25,IF(F15="Scenario2PBT3",'Deep retrofit'!$L$25,IF(F15="Scenario3PBT3",'Deep retrofit'!$M$25,"")))&amp;IF(F15="Scenario1PBT4",'Deep retrofit'!$N$25,IF(F15="Scenario2PBT4",'Deep retrofit'!$O$25,IF(F15="Scenario3PBT4",'Deep retrofit'!$P$25,"")))&amp;IF(F15="Scenario1PBT5",'Deep retrofit'!$Q$25,IF(F15="Scenario2PBT5",'Deep retrofit'!$R$25,IF(F15="Scenario3PBT5",'Deep retrofit'!$S$25,"")))&amp;IF(F15="Scenario1PBT6",'Deep retrofit'!$T$25,IF(F15="Scenario2PBT6",'Deep retrofit'!$U$25,IF(F15="Scenario3PBT6",'Deep retrofit'!$V$25,"")))&amp;IF(F15="Scenario1PBT7",'Deep retrofit'!$W$25,IF(F15="Scenario2PBT7",'Deep retrofit'!$X$25,IF(F15="Scenario3PBT7",'Deep retrofit'!$Y$25,"")))&amp;IF(F15="Scenario1PBT8",'Deep retrofit'!$Z$25,IF(F15="Scenario2PBT8",'Deep retrofit'!$AA$25,IF(F15="Scenario3PBT8",'Deep retrofit'!$AB$25,"")))&amp;IF(F15="Scenario1PBT9",'Deep retrofit'!$AC$25,IF(F15="Scenario2PBT9",'Deep retrofit'!$AD$25,IF(F15="Scenario3PBT9",'Deep retrofit'!$AE$25,"")))&amp;IF(F15="Scenario1PBT10",'Deep retrofit'!$AF$25,IF(F15="Scenario2PBT10",'Deep retrofit'!$AG$25,IF(F15="Scenario3PBT10",'Deep retrofit'!$AH$25,"")))&amp;IF(F15="Scenario1PBT11",'Deep retrofit'!$AI$25,IF(F15="Scenario2PBT11",'Deep retrofit'!$AJ$25,IF(F15="Scenario3PBT11",'Deep retrofit'!$AK$25,"")))&amp;IF(F15="Scenario1PBT12",'Deep retrofit'!$AL$25,IF(F15="Scenario2PBT12",'Deep retrofit'!$AM$25,IF(F15="Scenario3PBT12",'Deep retrofit'!$AN$25,"")))&amp;IF(F15="Scenario1PBT13",'Deep retrofit'!$AO$25,IF(F15="Scenario2PBT13",'Deep retrofit'!$AP$25,IF(F15="Scenario3PBT13",'Deep retrofit'!$AQ$25,"")))&amp;IF(F15="Scenario1PBT14",'Deep retrofit'!$AR$25,IF(F15="Scenario2PBT14",'Deep retrofit'!$AS$25,IF(F15="Scenario3PBT14",'Deep retrofit'!$AT$25,"")))&amp;IF(F15="Scenario1PBT15",'Deep retrofit'!$AU$25,IF(F15="Scenario2PBT15",'Deep retrofit'!$AV$25,IF(F15="Scenario3PBT15",'Deep retrofit'!$AW$25,"")))</f>
        <v/>
      </c>
      <c r="R15" s="117">
        <f t="shared" si="16"/>
        <v>0</v>
      </c>
      <c r="S15" s="117" t="str">
        <f>IF(F15="Scenario1PBT1",'Deep retrofit'!$E$27,IF(F15="Scenario2PBT1",'Deep retrofit'!$F$27,IF(F15="Scenario3PBT1",'Deep retrofit'!$G$27,"")))&amp;IF(F15="Scenario1PBT2",'Deep retrofit'!$H$27,IF(F15="Scenario2PBT2",'Deep retrofit'!$I$27,IF(F15="Scenario3PBT2",'Deep retrofit'!$J$27,"")))&amp;IF(F15="Scenario1PBT3",'Deep retrofit'!$K$27,IF(F15="Scenario2PBT3",'Deep retrofit'!$L$27,IF(F15="Scenario3PBT3",'Deep retrofit'!$M$27,"")))&amp;IF(F15="Scenario1PBT4",'Deep retrofit'!$N$27,IF(F15="Scenario2PBT4",'Deep retrofit'!$O$27,IF(F15="Scenario3PBT4",'Deep retrofit'!$P$27,"")))&amp;IF(F15="Scenario1PBT5",'Deep retrofit'!$Q$27,IF(F15="Scenario2PBT5",'Deep retrofit'!$R$27,IF(F15="Scenario3PBT5",'Deep retrofit'!$S$27,"")))&amp;IF(F15="Scenario1PBT6",'Deep retrofit'!$T$27,IF(F15="Scenario2PBT6",'Deep retrofit'!$U$27,IF(F15="Scenario3PBT6",'Deep retrofit'!$V$27,"")))&amp;IF(F15="Scenario1PBT7",'Deep retrofit'!$W$27,IF(F15="Scenario2PBT7",'Deep retrofit'!$X$27,IF(F15="Scenario3PBT7",'Deep retrofit'!$Y$27,"")))&amp;IF(F15="Scenario1PBT8",'Deep retrofit'!$Z$27,IF(F15="Scenario2PBT8",'Deep retrofit'!$AA$27,IF(F15="Scenario3PBT8",'Deep retrofit'!$AB$27,"")))&amp;IF(F15="Scenario1PBT9",'Deep retrofit'!$AC$27,IF(F15="Scenario2PBT9",'Deep retrofit'!$AD$27,IF(F15="Scenario3PBT9",'Deep retrofit'!$AE$27,"")))&amp;IF(F15="Scenario1PBT10",'Deep retrofit'!$AF$27,IF(F15="Scenario2PBT10",'Deep retrofit'!$AG$27,IF(F15="Scenario3PBT10",'Deep retrofit'!$AH$27,"")))&amp;IF(F15="Scenario1PBT11",'Deep retrofit'!$AI$27,IF(F15="Scenario2PBT11",'Deep retrofit'!$AJ$27,IF(F15="Scenario3PBT11",'Deep retrofit'!$AK$27,"")))&amp;IF(F15="Scenario1PBT12",'Deep retrofit'!$AL$27,IF(F15="Scenario2PBT12",'Deep retrofit'!$AM$27,IF(F15="Scenario3PBT12",'Deep retrofit'!$AN$27,"")))&amp;IF(F15="Scenario1PBT13",'Deep retrofit'!$AO$27,IF(F15="Scenario2PBT13",'Deep retrofit'!$AP$27,IF(F15="Scenario3PBT13",'Deep retrofit'!$AQ$27,"")))&amp;IF(F15="Scenario1PBT14",'Deep retrofit'!$AR$27,IF(F15="Scenario2PBT14",'Deep retrofit'!$AS$27,IF(F15="Scenario3PBT14",'Deep retrofit'!$AT$27,"")))&amp;IF(F15="Scenario1PBT15",'Deep retrofit'!$AU$27,IF(F15="Scenario2PBT15",'Deep retrofit'!$AV$27,IF(F15="Scenario3PBT15",'Deep retrofit'!$AW$27,"")))</f>
        <v/>
      </c>
      <c r="T15" s="207">
        <f t="shared" si="17"/>
        <v>0</v>
      </c>
      <c r="U15" s="206" t="str">
        <f>IF(F15="Scenario1PBT1",'Deep retrofit'!$E$38,IF(F15="Scenario2PBT1",'Deep retrofit'!$F$38,IF(F15="Scenario3PBT1",'Deep retrofit'!$G$38,"")))&amp;IF(F15="Scenario1PBT2",'Deep retrofit'!$H$38,IF(F15="Scenario2PBT2",'Deep retrofit'!$I$38,IF(F15="Scenario3PBT2",'Deep retrofit'!$J$38,"")))&amp;IF(F15="Scenario1PBT3",'Deep retrofit'!$K$38,IF(F15="Scenario2PBT3",'Deep retrofit'!$L$38,IF(F15="Scenario3PBT3",'Deep retrofit'!$M$38,"")))&amp;IF(F15="Scenario1PBT4",'Deep retrofit'!$N$38,IF(F15="Scenario2PBT4",'Deep retrofit'!$O$38,IF(F15="Scenario3PBT4",'Deep retrofit'!$P$38,"")))&amp;IF(F15="Scenario1PBT5",'Deep retrofit'!$Q$38,IF(F15="Scenario2PBT5",'Deep retrofit'!$R$38,IF(F15="Scenario3PBT5",'Deep retrofit'!$S$38,"")))&amp;IF(F15="Scenario1PBT6",'Deep retrofit'!$T$38,IF(F15="Scenario2PBT6",'Deep retrofit'!$U$38,IF(F15="Scenario3PBT6",'Deep retrofit'!$V$38,"")))&amp;IF(F15="Scenario1PBT7",'Deep retrofit'!$W$38,IF(F15="Scenario2PBT7",'Deep retrofit'!$X$38,IF(F15="Scenario3PBT7",'Deep retrofit'!$Y$38,"")))&amp;IF(F15="Scenario1PBT8",'Deep retrofit'!$Z$38,IF(F15="Scenario2PBT8",'Deep retrofit'!$AA$38,IF(F15="Scenario3PBT8",'Deep retrofit'!$AB$38,"")))&amp;IF(F15="Scenario1PBT9",'Deep retrofit'!$AC$38,IF(F15="Scenario2PBT9",'Deep retrofit'!$AD$38,IF(F15="Scenario3PBT9",'Deep retrofit'!$AE$38,"")))&amp;IF(F15="Scenario1PBT10",'Deep retrofit'!$AF$38,IF(F15="Scenario2PBT10",'Deep retrofit'!$AG$38,IF(F15="Scenario3PBT10",'Deep retrofit'!$AH$38,"")))&amp;IF(F15="Scenario1PBT11",'Deep retrofit'!$AI$38,IF(F15="Scenario2PBT11",'Deep retrofit'!$AJ$38,IF(F15="Scenario3PBT11",'Deep retrofit'!$AK$38,"")))&amp;IF(F15="Scenario1PBT12",'Deep retrofit'!$AL$38,IF(F15="Scenario2PBT12",'Deep retrofit'!$AM$38,IF(F15="Scenario3PBT12",'Deep retrofit'!$AN$38,"")))&amp;IF(F15="Scenario1PBT13",'Deep retrofit'!$AO$38,IF(F15="Scenario2PBT13",'Deep retrofit'!$AP$38,IF(F15="Scenario3PBT13",'Deep retrofit'!$AQ$38,"")))&amp;IF(F15="Scenario1PBT14",'Deep retrofit'!$AR$38,IF(F15="Scenario2PBT14",'Deep retrofit'!$AS$38,IF(F15="Scenario3PBT14",'Deep retrofit'!$AT$38,"")))&amp;IF(F15="Scenario1PBT15",'Deep retrofit'!$AU$38,IF(F15="Scenario2PBT15",'Deep retrofit'!$AV$38,IF(F15="Scenario3PBT15",'Deep retrofit'!$AW$38,"")))</f>
        <v/>
      </c>
      <c r="V15" s="117">
        <f t="shared" si="18"/>
        <v>0</v>
      </c>
      <c r="W15" s="117" t="str">
        <f>IF(F15="Scenario1PBT1",'Deep retrofit'!$E$40,IF(F15="Scenario2PBT1",'Deep retrofit'!$F$40,IF(F15="Scenario3PBT1",'Deep retrofit'!$G$40,"")))&amp;IF(F15="Scenario1PBT2",'Deep retrofit'!$H$40,IF(F15="Scenario2PBT2",'Deep retrofit'!$I$40,IF(F15="Scenario3PBT2",'Deep retrofit'!$J$40,"")))&amp;IF(F15="Scenario1PBT3",'Deep retrofit'!$K$40,IF(F15="Scenario2PBT3",'Deep retrofit'!$L$40,IF(F15="Scenario3PBT3",'Deep retrofit'!$M$40,"")))&amp;IF(F15="Scenario1PBT4",'Deep retrofit'!$N$40,IF(F15="Scenario2PBT4",'Deep retrofit'!$O$40,IF(F15="Scenario3PBT4",'Deep retrofit'!$P$40,"")))&amp;IF(F15="Scenario1PBT5",'Deep retrofit'!$Q$40,IF(F15="Scenario2PBT5",'Deep retrofit'!$R$40,IF(F15="Scenario3PBT5",'Deep retrofit'!$S$40,"")))&amp;IF(F15="Scenario1PBT6",'Deep retrofit'!$T$40,IF(F15="Scenario2PBT6",'Deep retrofit'!$U$40,IF(F15="Scenario3PBT6",'Deep retrofit'!$V$40,"")))&amp;IF(F15="Scenario1PBT7",'Deep retrofit'!$W$40,IF(F15="Scenario2PBT7",'Deep retrofit'!$X$40,IF(F15="Scenario3PBT7",'Deep retrofit'!$Y$40,"")))&amp;IF(F15="Scenario1PBT8",'Deep retrofit'!$Z$40,IF(F15="Scenario2PBT8",'Deep retrofit'!$AA$40,IF(F15="Scenario3PBT8",'Deep retrofit'!$AB$40,"")))&amp;IF(F15="Scenario1PBT9",'Deep retrofit'!$AC$40,IF(F15="Scenario2PBT9",'Deep retrofit'!$AD$40,IF(F15="Scenario3PBT9",'Deep retrofit'!$AE$40,"")))&amp;IF(F15="Scenario1PBT10",'Deep retrofit'!$AF$40,IF(F15="Scenario2PBT10",'Deep retrofit'!$AG$40,IF(F15="Scenario3PBT10",'Deep retrofit'!$AH$40,"")))&amp;IF(F15="Scenario1PBT11",'Deep retrofit'!$AI$40,IF(F15="Scenario2PBT11",'Deep retrofit'!$AJ$40,IF(F15="Scenario3PBT11",'Deep retrofit'!$AK$40,"")))&amp;IF(F15="Scenario1PBT12",'Deep retrofit'!$AL$40,IF(F15="Scenario2PBT12",'Deep retrofit'!$AM$40,IF(F15="Scenario3PBT12",'Deep retrofit'!$AN$40,"")))&amp;IF(F15="Scenario1PBT13",'Deep retrofit'!$AO$40,IF(F15="Scenario2PBT13",'Deep retrofit'!$AP$40,IF(F15="Scenario3PBT13",'Deep retrofit'!$AQ$40,"")))&amp;IF(F15="Scenario1PBT14",'Deep retrofit'!$AR$40,IF(F15="Scenario2PBT14",'Deep retrofit'!$AS$40,IF(F15="Scenario3PBT14",'Deep retrofit'!$AT$40,"")))&amp;IF(F15="Scenario1PBT15",'Deep retrofit'!$AU$40,IF(F15="Scenario2PBT15",'Deep retrofit'!$AV$40,IF(F15="Scenario3PBT15",'Deep retrofit'!$AW$40,"")))</f>
        <v/>
      </c>
      <c r="X15" s="117">
        <f t="shared" si="19"/>
        <v>0</v>
      </c>
      <c r="Y15" s="117" t="str">
        <f>IF(F15="Scenario1PBT1",'Deep retrofit'!$E$42,IF(F15="Scenario2PBT1",'Deep retrofit'!$F$42,IF(F15="Scenario3PBT1",'Deep retrofit'!$G$42,"")))&amp;IF(F15="Scenario1PBT2",'Deep retrofit'!$H$42,IF(F15="Scenario2PBT2",'Deep retrofit'!$I$42,IF(F15="Scenario3PBT2",'Deep retrofit'!$J$42,"")))&amp;IF(F15="Scenario1PBT3",'Deep retrofit'!$K$42,IF(F15="Scenario2PBT3",'Deep retrofit'!$L$42,IF(F15="Scenario3PBT3",'Deep retrofit'!$M$42,"")))&amp;IF(F15="Scenario1PBT4",'Deep retrofit'!$N$42,IF(F15="Scenario2PBT4",'Deep retrofit'!$O$42,IF(F15="Scenario3PBT4",'Deep retrofit'!$P$42,"")))&amp;IF(F15="Scenario1PBT5",'Deep retrofit'!$Q$42,IF(F15="Scenario2PBT5",'Deep retrofit'!$R$42,IF(F15="Scenario3PBT5",'Deep retrofit'!$S$42,"")))&amp;IF(F15="Scenario1PBT6",'Deep retrofit'!$T$42,IF(F15="Scenario2PBT6",'Deep retrofit'!$U$42,IF(F15="Scenario3PBT6",'Deep retrofit'!$V$42,"")))&amp;IF(F15="Scenario1PBT7",'Deep retrofit'!$W$42,IF(F15="Scenario2PBT7",'Deep retrofit'!$X$42,IF(F15="Scenario3PBT7",'Deep retrofit'!$Y$42,"")))&amp;IF(F15="Scenario1PBT8",'Deep retrofit'!$Z$42,IF(F15="Scenario2PBT8",'Deep retrofit'!$AA$42,IF(F15="Scenario3PBT8",'Deep retrofit'!$AB$42,"")))&amp;IF(F15="Scenario1PBT9",'Deep retrofit'!$AC$42,IF(F15="Scenario2PBT9",'Deep retrofit'!$AD$42,IF(F15="Scenario3PBT9",'Deep retrofit'!$AE$42,"")))&amp;IF(F15="Scenario1PBT10",'Deep retrofit'!$AF$42,IF(F15="Scenario2PBT10",'Deep retrofit'!$AG$42,IF(F15="Scenario3PBT10",'Deep retrofit'!$AH$42,"")))&amp;IF(F15="Scenario1PBT11",'Deep retrofit'!$AI$42,IF(F15="Scenario2PBT11",'Deep retrofit'!$AJ$42,IF(F15="Scenario3PBT11",'Deep retrofit'!$AK$42,"")))&amp;IF(F15="Scenario1PBT12",'Deep retrofit'!$AL$42,IF(F15="Scenario2PBT12",'Deep retrofit'!$AM$42,IF(F15="Scenario3PBT12",'Deep retrofit'!$AN$42,"")))&amp;IF(F15="Scenario1PBT13",'Deep retrofit'!$AO$42,IF(F15="Scenario2PBT13",'Deep retrofit'!$AP$42,IF(F15="Scenario3PBT13",'Deep retrofit'!$AQ$42,"")))&amp;IF(F15="Scenario1PBT14",'Deep retrofit'!$AR$42,IF(F15="Scenario2PBT14",'Deep retrofit'!$AS$42,IF(F15="Scenario3PBT14",'Deep retrofit'!$AT$42,"")))&amp;IF(F15="Scenario1PBT15",'Deep retrofit'!$AU$42,IF(F15="Scenario2PBT15",'Deep retrofit'!$AV$42,IF(F15="Scenario3PBT15",'Deep retrofit'!$AW$42,"")))</f>
        <v/>
      </c>
      <c r="Z15" s="117">
        <f t="shared" si="20"/>
        <v>0</v>
      </c>
      <c r="AA15" s="269" t="str">
        <f>IF(F15="Scenario1PBT1",'Deep retrofit'!$E$101,IF(F15="Scenario2PBT1",'Deep retrofit'!$F$101,IF(F15="Scenario3PBT1",'Deep retrofit'!$G$101,"")))&amp;IF(F15="Scenario1PBT2",'Deep retrofit'!$H$101,IF(F15="Scenario2PBT2",'Deep retrofit'!$I$101,IF(F15="Scenario3PBT2",'Deep retrofit'!$J$101,"")))&amp;IF(F15="Scenario1PBT3",'Deep retrofit'!$K$101,IF(F15="Scenario2PBT3",'Deep retrofit'!$L$101,IF(F15="Scenario3PBT3",'Deep retrofit'!$M$101,"")))&amp;IF(F15="Scenario1PBT4",'Deep retrofit'!$N$101,IF(F15="Scenario2PBT4",'Deep retrofit'!$O$101,IF(F15="Scenario3PBT4",'Deep retrofit'!$P$101,"")))&amp;IF(F15="Scenario1PBT5",'Deep retrofit'!$Q$101,IF(F15="Scenario2PBT5",'Deep retrofit'!$R$101,IF(F15="Scenario3PBT5",'Deep retrofit'!$S$101,"")))&amp;IF(F15="Scenario1PBT6",'Deep retrofit'!$T$101,IF(F15="Scenario2PBT6",'Deep retrofit'!$U$101,IF(F15="Scenario3PBT6",'Deep retrofit'!$V$101,"")))&amp;IF(F15="Scenario1PBT7",'Deep retrofit'!$W$101,IF(F15="Scenario2PBT7",'Deep retrofit'!$X$101,IF(F15="Scenario3PBT7",'Deep retrofit'!$Y$101,"")))&amp;IF(F15="Scenario1PBT8",'Deep retrofit'!$Z$101,IF(F15="Scenario2PBT8",'Deep retrofit'!$AA$101,IF(F15="Scenario3PBT8",'Deep retrofit'!$AB$101,"")))&amp;IF(F15="Scenario1PBT9",'Deep retrofit'!$AC$101,IF(F15="Scenario2PBT9",'Deep retrofit'!$AD$101,IF(F15="Scenario3PBT9",'Deep retrofit'!$AE$101,"")))&amp;IF(F15="Scenario1PBT10",'Deep retrofit'!$AF$101,IF(F15="Scenario2PBT10",'Deep retrofit'!$AG$101,IF(F15="Scenario3PBT10",'Deep retrofit'!$AH$101,"")))&amp;IF(F15="Scenario1PBT11",'Deep retrofit'!$AI$101,IF(F15="Scenario2PBT11",'Deep retrofit'!$AJ$101,IF(F15="Scenario3PBT11",'Deep retrofit'!$AK$101,"")))&amp;IF(F15="Scenario1PBT12",'Deep retrofit'!$AL$101,IF(F15="Scenario2PBT12",'Deep retrofit'!$AM$101,IF(F15="Scenario3PBT12",'Deep retrofit'!$AN$101,"")))&amp;IF(F15="Scenario1PBT13",'Deep retrofit'!$AO$101,IF(F15="Scenario2PBT13",'Deep retrofit'!$AP$101,IF(F15="Scenario3PBT13",'Deep retrofit'!$AQ$101,"")))&amp;IF(F15="Scenario1PBT14",'Deep retrofit'!$AR$101,IF(F15="Scenario2PBT14",'Deep retrofit'!$AS$101,IF(F15="Scenario3PBT14",'Deep retrofit'!$AT$101,"")))&amp;IF(F15="Scenario1PBT15",'Deep retrofit'!$AU$101,IF(F15="Scenario2PBT15",'Deep retrofit'!$AV$101,IF(F15="Scenario3PBT15",'Deep retrofit'!$AW$101,"")))</f>
        <v/>
      </c>
      <c r="AB15" s="179">
        <f t="shared" si="21"/>
        <v>0</v>
      </c>
      <c r="AC15" s="208">
        <f>IFERROR('Projection_Base-case'!G15-G15,0)</f>
        <v>0</v>
      </c>
      <c r="AD15" s="117">
        <f t="shared" si="0"/>
        <v>0</v>
      </c>
      <c r="AE15" s="117">
        <f>IFERROR(100*AC15/'Projection_Base-case'!G15,0)</f>
        <v>0</v>
      </c>
      <c r="AF15" s="117">
        <f>IFERROR('Projection_Base-case'!I15-I15,0)</f>
        <v>0</v>
      </c>
      <c r="AG15" s="117">
        <f t="shared" si="1"/>
        <v>0</v>
      </c>
      <c r="AH15" s="117">
        <f>IFERROR(100*AF15/'Projection_Base-case'!I15,0)</f>
        <v>0</v>
      </c>
      <c r="AI15" s="117">
        <f>IFERROR('Projection_Base-case'!K15-K15,0)</f>
        <v>0</v>
      </c>
      <c r="AJ15" s="117">
        <f t="shared" si="2"/>
        <v>0</v>
      </c>
      <c r="AK15" s="117">
        <f>IFERROR(100*AI15/'Projection_Base-case'!K15,0)</f>
        <v>0</v>
      </c>
      <c r="AL15" s="117">
        <f>IFERROR(M15-'Projection_Base-case'!M15,0)</f>
        <v>0</v>
      </c>
      <c r="AM15" s="117">
        <f t="shared" si="3"/>
        <v>0</v>
      </c>
      <c r="AN15" s="179">
        <f>IFERROR(IF('Projection_Base-case'!N15&gt;0,100*AM15/'Projection_Base-case'!N15,100*AM15/N15),0)</f>
        <v>0</v>
      </c>
      <c r="AO15" s="206">
        <f>IFERROR('Projection_Base-case'!O15-O15,0)</f>
        <v>0</v>
      </c>
      <c r="AP15" s="117">
        <f t="shared" si="4"/>
        <v>0</v>
      </c>
      <c r="AQ15" s="117">
        <f>IFERROR(100*AO15/'Projection_Base-case'!O15,0)</f>
        <v>0</v>
      </c>
      <c r="AR15" s="117">
        <f>IFERROR('Projection_Base-case'!Q15-Q15,0)</f>
        <v>0</v>
      </c>
      <c r="AS15" s="117">
        <f t="shared" si="5"/>
        <v>0</v>
      </c>
      <c r="AT15" s="117">
        <f>IFERROR(100*AR15/'Projection_Base-case'!Q15,0)</f>
        <v>0</v>
      </c>
      <c r="AU15" s="117">
        <f>IFERROR('Projection_Base-case'!S15-S15,0)</f>
        <v>0</v>
      </c>
      <c r="AV15" s="117">
        <f t="shared" si="6"/>
        <v>0</v>
      </c>
      <c r="AW15" s="118">
        <f>IFERROR(100*AU15/'Projection_Base-case'!S15,0)</f>
        <v>0</v>
      </c>
      <c r="AX15" s="206">
        <f>IFERROR('Projection_Base-case'!U15-U15,0)</f>
        <v>0</v>
      </c>
      <c r="AY15" s="117">
        <f t="shared" si="7"/>
        <v>0</v>
      </c>
      <c r="AZ15" s="117">
        <f>IFERROR(100*AX15/'Projection_Base-case'!U15,0)</f>
        <v>0</v>
      </c>
      <c r="BA15" s="117">
        <f>IFERROR('Projection_Base-case'!W15-W15,0)</f>
        <v>0</v>
      </c>
      <c r="BB15" s="117">
        <f t="shared" si="8"/>
        <v>0</v>
      </c>
      <c r="BC15" s="117">
        <f>IFERROR(100*BA15/'Projection_Base-case'!W15,0)</f>
        <v>0</v>
      </c>
      <c r="BD15" s="117">
        <f>IFERROR('Projection_Base-case'!Y15-Y15,0)</f>
        <v>0</v>
      </c>
      <c r="BE15" s="117">
        <f t="shared" si="9"/>
        <v>0</v>
      </c>
      <c r="BF15" s="117">
        <f>IFERROR(100*BD15/'Projection_Base-case'!Y15,0)</f>
        <v>0</v>
      </c>
      <c r="BG15" s="178">
        <f t="shared" si="22"/>
        <v>0</v>
      </c>
      <c r="BH15" s="179">
        <f t="shared" si="23"/>
        <v>0</v>
      </c>
    </row>
    <row r="16" spans="1:60" ht="15" customHeight="1">
      <c r="A16" s="205">
        <v>11</v>
      </c>
      <c r="B16" s="178">
        <f>IF('Projection_Base-case'!B16&lt;&gt;"",'Projection_Base-case'!B16,0)</f>
        <v>0</v>
      </c>
      <c r="C16" s="178">
        <f>IF('Projection_Base-case'!C16&lt;&gt;"",'Projection_Base-case'!C16,0)</f>
        <v>0</v>
      </c>
      <c r="D16" s="178">
        <f>IF('Projection_Base-case'!D16&lt;&gt;"",'Projection_Base-case'!D16,0)</f>
        <v>0</v>
      </c>
      <c r="E16" s="107" t="str">
        <f>IF(AND('Résultats deep'!$AC$3="OUI",'Résultats deep'!E15&lt;&gt;""),'Résultats deep'!E15,IF(OR(D16="PBT1",D16="PBT2",D16="PBT3",D16="PBT4",D16="PBT5",D16="PBT6",D16="PBT7"),"Scenario1",""))</f>
        <v/>
      </c>
      <c r="F16" s="202" t="str">
        <f t="shared" si="10"/>
        <v>0</v>
      </c>
      <c r="G16" s="177" t="str">
        <f>IF(F16="Scenario1PBT1",'Deep retrofit'!$E$6,IF(F16="Scenario2PBT1",'Deep retrofit'!$F$6,IF(F16="Scenario3PBT1",'Deep retrofit'!$G$6,"")))&amp;IF(F16="Scenario1PBT2",'Deep retrofit'!$H$6,IF(F16="Scenario2PBT2",'Deep retrofit'!$I$6,IF(F16="Scenario3PBT2",'Deep retrofit'!$J$6,"")))&amp;IF(F16="Scenario1PBT3",'Deep retrofit'!$K$6,IF(F16="Scenario2PBT3",'Deep retrofit'!$L$6,IF(F16="Scenario3PBT3",'Deep retrofit'!$M$6,"")))&amp;IF(F16="Scenario1PBT4",'Deep retrofit'!$N$6,IF(F16="Scenario2PBT4",'Deep retrofit'!$O$6,IF(F16="Scenario3PBT4",'Deep retrofit'!$P$6,"")))&amp;IF(F16="Scenario1PBT5",'Deep retrofit'!$Q$6,IF(F16="Scenario2PBT5",'Deep retrofit'!$R$6,IF(F16="Scenario3PBT5",'Deep retrofit'!$S$6,"")))&amp;IF(F16="Scenario1PBT6",'Deep retrofit'!$T$6,IF(F16="Scenario2PBT6",'Deep retrofit'!$U$6,IF(F16="Scenario3PBT6",'Deep retrofit'!$V$6,"")))&amp;IF(F16="Scenario1PBT7",'Deep retrofit'!$W$6,IF(F16="Scenario2PBT7",'Deep retrofit'!$X$6,IF(F16="Scenario3PBT7",'Deep retrofit'!$Y$6,"")))&amp;IF(F16="Scenario1PBT8",'Deep retrofit'!$Z$6,IF(F16="Scenario2PBT8",'Deep retrofit'!$AA$6,IF(F16="Scenario3PBT8",'Deep retrofit'!$AB$6,"")))&amp;IF(F16="Scenario1PBT9",'Deep retrofit'!$AC$6,IF(F16="Scenario2PBT9",'Deep retrofit'!$AD$6,IF(F16="Scenario3PBT9",'Deep retrofit'!$AE$6,"")))&amp;IF(F16="Scenario1PBT10",'Deep retrofit'!$AF$6,IF(F16="Scenario2PBT10",'Deep retrofit'!$AG$6,IF(F16="Scenario3PBT10",'Deep retrofit'!$AH$6,"")))&amp;IF(F16="Scenario1PBT11",'Deep retrofit'!$AI$6,IF(F16="Scenario2PBT11",'Deep retrofit'!$AJ$6,IF(F16="Scenario3PBT11",'Deep retrofit'!$AK$6,"")))&amp;IF(F16="Scenario1PBT12",'Deep retrofit'!$AL$6,IF(F16="Scenario2PBT12",'Deep retrofit'!$AM$6,IF(F16="Scenario3PBT12",'Deep retrofit'!$AN$6,"")))&amp;IF(F16="Scenario1PBT13",'Deep retrofit'!$AO$6,IF(F16="Scenario2PBT13",'Deep retrofit'!$AP$6,IF(F16="Scenario3PBT13",'Deep retrofit'!$AQ$6,"")))&amp;IF(F16="Scenario1PBT14",'Deep retrofit'!$AR$6,IF(F16="Scenario2PBT14",'Deep retrofit'!$AS$6,IF(F16="Scenario3PBT14",'Deep retrofit'!$AT$6,"")))&amp;IF(F16="Scenario1PBT15",'Deep retrofit'!$AU$6,IF(F16="Scenario2PBT15",'Deep retrofit'!$AV$6,IF(F16="Scenario3PBT15",'Deep retrofit'!$AW$6,"")))</f>
        <v/>
      </c>
      <c r="H16" s="117">
        <f t="shared" si="11"/>
        <v>0</v>
      </c>
      <c r="I16" s="178" t="str">
        <f>IF(F16="Scenario1PBT1",'Deep retrofit'!$E$16,IF(F16="Scenario2PBT1",'Deep retrofit'!$F$16,IF(F16="Scenario3PBT1",'Deep retrofit'!$G$16,"")))&amp;IF(F16="Scenario1PBT2",'Deep retrofit'!$H$16,IF(F16="Scenario2PBT2",'Deep retrofit'!$I$16,IF(F16="Scenario3PBT2",'Deep retrofit'!$J$16,"")))&amp;IF(F16="Scenario1PBT3",'Deep retrofit'!$K$16,IF(F16="Scenario2PBT3",'Deep retrofit'!$L$16,IF(F16="Scenario3PBT3",'Deep retrofit'!$M$16,"")))&amp;IF(F16="Scenario1PBT4",'Deep retrofit'!$N$16,IF(F16="Scenario2PBT4",'Deep retrofit'!$O$16,IF(F16="Scenario3PBT4",'Deep retrofit'!$P$16,"")))&amp;IF(F16="Scenario1PBT5",'Deep retrofit'!$Q$16,IF(F16="Scenario2PBT5",'Deep retrofit'!$R$16,IF(F16="Scenario3PBT5",'Deep retrofit'!$S$16,"")))&amp;IF(F16="Scenario1PBT6",'Deep retrofit'!$T$16,IF(F16="Scenario2PBT6",'Deep retrofit'!$U$16,IF(F16="Scenario3PBT6",'Deep retrofit'!$V$16,"")))&amp;IF(F16="Scenario1PBT7",'Deep retrofit'!$W$16,IF(F16="Scenario2PBT7",'Deep retrofit'!$X$16,IF(F16="Scenario3PBT7",'Deep retrofit'!$Y$16,"")))&amp;IF(F16="Scenario1PBT8",'Deep retrofit'!$Z$16,IF(F16="Scenario2PBT8",'Deep retrofit'!$AA$16,IF(F16="Scenario3PBT8",'Deep retrofit'!$AB$16,"")))&amp;IF(F16="Scenario1PBT9",'Deep retrofit'!$AC$16,IF(F16="Scenario2PBT9",'Deep retrofit'!$AD$16,IF(F16="Scenario3PBT9",'Deep retrofit'!$AE$16,"")))&amp;IF(F16="Scenario1PBT10",'Deep retrofit'!$AF$16,IF(F16="Scenario2PBT10",'Deep retrofit'!$AG$16,IF(F16="Scenario3PBT10",'Deep retrofit'!$AH$16,"")))&amp;IF(F16="Scenario1PBT11",'Deep retrofit'!$AI$16,IF(F16="Scenario2PBT11",'Deep retrofit'!$AJ$16,IF(F16="Scenario3PBT11",'Deep retrofit'!$AK$16,"")))&amp;IF(F16="Scenario1PBT12",'Deep retrofit'!$AL$16,IF(F16="Scenario2PBT12",'Deep retrofit'!$AM$16,IF(F16="Scenario3PBT12",'Deep retrofit'!$AN$16,"")))&amp;IF(F16="Scenario1PBT13",'Deep retrofit'!$AO$16,IF(F16="Scenario2PBT13",'Deep retrofit'!$AP$16,IF(F16="Scenario3PBT13",'Deep retrofit'!$AQ$16,"")))&amp;IF(F16="Scenario1PBT14",'Deep retrofit'!$AR$16,IF(F16="Scenario2PBT14",'Deep retrofit'!$AS$16,IF(F16="Scenario3PBT14",'Deep retrofit'!$AT$16,"")))&amp;IF(F16="Scenario1PBT15",'Deep retrofit'!$AU$16,IF(F16="Scenario2PBT15",'Deep retrofit'!$AV$16,IF(F16="Scenario3PBT15",'Deep retrofit'!$AW$16,"")))</f>
        <v/>
      </c>
      <c r="J16" s="117">
        <f t="shared" si="12"/>
        <v>0</v>
      </c>
      <c r="K16" s="117" t="str">
        <f>IF(F16="Scenario1PBT1",'Deep retrofit'!$E$18,IF(F16="Scenario2PBT1",'Deep retrofit'!$F$18,IF(F16="Scenario3PBT1",'Deep retrofit'!$G$18,"")))&amp;IF(F16="Scenario1PBT2",'Deep retrofit'!$H$18,IF(F16="Scenario2PBT2",'Deep retrofit'!$I$18,IF(F16="Scenario3PBT2",'Deep retrofit'!$J$18,"")))&amp;IF(F16="Scenario1PBT3",'Deep retrofit'!$K$18,IF(F16="Scenario2PBT3",'Deep retrofit'!$L$18,IF(F16="Scenario3PBT3",'Deep retrofit'!$M$18,"")))&amp;IF(F16="Scenario1PBT4",'Deep retrofit'!$N$18,IF(F16="Scenario2PBT4",'Deep retrofit'!$O$18,IF(F16="Scenario3PBT4",'Deep retrofit'!$P$18,"")))&amp;IF(F16="Scenario1PBT5",'Deep retrofit'!$Q$18,IF(F16="Scenario2PBT5",'Deep retrofit'!$R$18,IF(F16="Scenario3PBT5",'Deep retrofit'!$S$18,"")))&amp;IF(F16="Scenario1PBT6",'Deep retrofit'!$T$18,IF(F16="Scenario2PBT6",'Deep retrofit'!$U$18,IF(F16="Scenario3PBT6",'Deep retrofit'!$V$18,"")))&amp;IF(F16="Scenario1PBT7",'Deep retrofit'!$W$18,IF(F16="Scenario2PBT7",'Deep retrofit'!$X$18,IF(F16="Scenario3PBT7",'Deep retrofit'!$Y$18,"")))&amp;IF(F16="Scenario1PBT8",'Deep retrofit'!$Z$18,IF(F16="Scenario2PBT8",'Deep retrofit'!$AA$18,IF(F16="Scenario3PBT8",'Deep retrofit'!$AB$18,"")))&amp;IF(F16="Scenario1PBT9",'Deep retrofit'!$AC$18,IF(F16="Scenario2PBT9",'Deep retrofit'!$AD$18,IF(F16="Scenario3PBT9",'Deep retrofit'!$AE$18,"")))&amp;IF(F16="Scenario1PBT10",'Deep retrofit'!$AF$18,IF(F16="Scenario2PBT10",'Deep retrofit'!$AG$18,IF(F16="Scenario3PBT10",'Deep retrofit'!$AH$18,"")))&amp;IF(F16="Scenario1PBT11",'Deep retrofit'!$AI$18,IF(F16="Scenario2PBT11",'Deep retrofit'!$AJ$18,IF(F16="Scenario3PBT11",'Deep retrofit'!$AK$18,"")))&amp;IF(F16="Scenario1PBT12",'Deep retrofit'!$AL$18,IF(F16="Scenario2PBT12",'Deep retrofit'!$AM$18,IF(F16="Scenario3PBT12",'Deep retrofit'!$AN$18,"")))&amp;IF(F16="Scenario1PBT13",'Deep retrofit'!$AO$18,IF(F16="Scenario2PBT13",'Deep retrofit'!$AP$18,IF(F16="Scenario3PBT13",'Deep retrofit'!$AQ$18,"")))&amp;IF(F16="Scenario1PBT14",'Deep retrofit'!$AR$18,IF(F16="Scenario2PBT14",'Deep retrofit'!$AS$18,IF(F16="Scenario3PBT14",'Deep retrofit'!$AT$18,"")))&amp;IF(F16="Scenario1PBT15",'Deep retrofit'!$AU$18,IF(F16="Scenario2PBT15",'Deep retrofit'!$AV$18,IF(F16="Scenario3PBT15",'Deep retrofit'!$AW$18,"")))</f>
        <v/>
      </c>
      <c r="L16" s="117">
        <f t="shared" si="13"/>
        <v>0</v>
      </c>
      <c r="M16" s="117" t="str">
        <f>IF(F16="Scenario1PBT1",'Deep retrofit'!$E$20,IF(F16="Scenario2PBT1",'Deep retrofit'!$F$20,IF(F16="Scenario3PBT1",'Deep retrofit'!$G$20,"")))&amp;IF(F16="Scenario1PBT2",'Deep retrofit'!$H$20,IF(F16="Scenario2PBT2",'Deep retrofit'!$I$20,IF(F16="Scenario3PBT2",'Deep retrofit'!$J$20,"")))&amp;IF(F16="Scenario1PBT3",'Deep retrofit'!$K$20,IF(F16="Scenario2PBT3",'Deep retrofit'!$L$20,IF(F16="Scenario3PBT3",'Deep retrofit'!$M$20,"")))&amp;IF(F16="Scenario1PBT4",'Deep retrofit'!$N$20,IF(F16="Scenario2PBT4",'Deep retrofit'!$O$20,IF(F16="Scenario3PBT4",'Deep retrofit'!$P$20,"")))&amp;IF(F16="Scenario1PBT5",'Deep retrofit'!$Q$20,IF(F16="Scenario2PBT5",'Deep retrofit'!$R$20,IF(F16="Scenario3PBT5",'Deep retrofit'!$S$20,"")))&amp;IF(F16="Scenario1PBT6",'Deep retrofit'!$T$20,IF(F16="Scenario2PBT6",'Deep retrofit'!$U$20,IF(F16="Scenario3PBT6",'Deep retrofit'!$V$20,"")))&amp;IF(F16="Scenario1PBT7",'Deep retrofit'!$W$20,IF(F16="Scenario2PBT7",'Deep retrofit'!$X$20,IF(F16="Scenario3PBT7",'Deep retrofit'!$Y$20,"")))&amp;IF(F16="Scenario1PBT8",'Deep retrofit'!$Z$20,IF(F16="Scenario2PBT8",'Deep retrofit'!$AA$20,IF(F16="Scenario3PBT8",'Deep retrofit'!$AB$20,"")))&amp;IF(F16="Scenario1PBT9",'Deep retrofit'!$AC$20,IF(F16="Scenario2PBT9",'Deep retrofit'!$AD$20,IF(F16="Scenario3PBT9",'Deep retrofit'!$AE$20,"")))&amp;IF(F16="Scenario1PBT10",'Deep retrofit'!$AF$20,IF(F16="Scenario2PBT10",'Deep retrofit'!$AG$20,IF(F16="Scenario3PBT10",'Deep retrofit'!$AH$20,"")))&amp;IF(F16="Scenario1PBT11",'Deep retrofit'!$AI$20,IF(F16="Scenario2PBT11",'Deep retrofit'!$AJ$20,IF(F16="Scenario3PBT11",'Deep retrofit'!$AK$20,"")))&amp;IF(F16="Scenario1PBT12",'Deep retrofit'!$AL$20,IF(F16="Scenario2PBT12",'Deep retrofit'!$AM$20,IF(F16="Scenario3PBT12",'Deep retrofit'!$AN$20,"")))&amp;IF(F16="Scenario1PBT13",'Deep retrofit'!$AO$20,IF(F16="Scenario2PBT13",'Deep retrofit'!$AP$20,IF(F16="Scenario3PBT13",'Deep retrofit'!$AQ$20,"")))&amp;IF(F16="Scenario1PBT14",'Deep retrofit'!$AR$20,IF(F16="Scenario2PBT14",'Deep retrofit'!$AS$20,IF(F16="Scenario3PBT14",'Deep retrofit'!$AT$20,"")))&amp;IF(F16="Scenario1PBT15",'Deep retrofit'!$AU$20,IF(F16="Scenario2PBT15",'Deep retrofit'!$AV$20,IF(F16="Scenario3PBT15",'Deep retrofit'!$AW$20,"")))</f>
        <v/>
      </c>
      <c r="N16" s="118">
        <f t="shared" si="14"/>
        <v>0</v>
      </c>
      <c r="O16" s="206" t="str">
        <f>IF(F16="Scenario1PBT1",'Deep retrofit'!$E$23,IF(F16="Scenario2PBT1",'Deep retrofit'!$F$23,IF(F16="Scenario3PBT1",'Deep retrofit'!$G$23,"")))&amp;IF(F16="Scenario1PBT2",'Deep retrofit'!$H$23,IF(F16="Scenario2PBT2",'Deep retrofit'!$I$23,IF(F16="Scenario3PBT2",'Deep retrofit'!$J$23,"")))&amp;IF(F16="Scenario1PBT3",'Deep retrofit'!$K$23,IF(F16="Scenario2PBT3",'Deep retrofit'!$L$23,IF(F16="Scenario3PBT3",'Deep retrofit'!$M$23,"")))&amp;IF(F16="Scenario1PBT4",'Deep retrofit'!$N$23,IF(F16="Scenario2PBT4",'Deep retrofit'!$O$23,IF(F16="Scenario3PBT4",'Deep retrofit'!$P$23,"")))&amp;IF(F16="Scenario1PBT5",'Deep retrofit'!$Q$23,IF(F16="Scenario2PBT5",'Deep retrofit'!$R$23,IF(F16="Scenario3PBT5",'Deep retrofit'!$S$23,"")))&amp;IF(F16="Scenario1PBT6",'Deep retrofit'!$T$23,IF(F16="Scenario2PBT6",'Deep retrofit'!$U$23,IF(F16="Scenario3PBT6",'Deep retrofit'!$V$23,"")))&amp;IF(F16="Scenario1PBT7",'Deep retrofit'!$W$23,IF(F16="Scenario2PBT7",'Deep retrofit'!$X$23,IF(F16="Scenario3PBT7",'Deep retrofit'!$Y$23,"")))&amp;IF(F16="Scenario1PBT8",'Deep retrofit'!$Z$23,IF(F16="Scenario2PBT8",'Deep retrofit'!$AA$23,IF(F16="Scenario3PBT8",'Deep retrofit'!$AB$23,"")))&amp;IF(F16="Scenario1PBT9",'Deep retrofit'!$AC$23,IF(F16="Scenario2PBT9",'Deep retrofit'!$AD$23,IF(F16="Scenario3PBT9",'Deep retrofit'!$AE$23,"")))&amp;IF(F16="Scenario1PBT10",'Deep retrofit'!$AF$23,IF(F16="Scenario2PBT10",'Deep retrofit'!$AG$23,IF(F16="Scenario3PBT10",'Deep retrofit'!$AH$23,"")))&amp;IF(F16="Scenario1PBT11",'Deep retrofit'!$AI$23,IF(F16="Scenario2PBT11",'Deep retrofit'!$AJ$23,IF(F16="Scenario3PBT11",'Deep retrofit'!$AK$23,"")))&amp;IF(F16="Scenario1PBT12",'Deep retrofit'!$AL$23,IF(F16="Scenario2PBT12",'Deep retrofit'!$AM$23,IF(F16="Scenario3PBT12",'Deep retrofit'!$AN$23,"")))&amp;IF(F16="Scenario1PBT13",'Deep retrofit'!$AO$23,IF(F16="Scenario2PBT13",'Deep retrofit'!$AP$23,IF(F16="Scenario3PBT13",'Deep retrofit'!$AQ$23,"")))&amp;IF(F16="Scenario1PBT14",'Deep retrofit'!$AR$23,IF(F16="Scenario2PBT14",'Deep retrofit'!$AS$23,IF(F16="Scenario3PBT14",'Deep retrofit'!$AT$23,"")))&amp;IF(F16="Scenario1PBT15",'Deep retrofit'!$AU$23,IF(F16="Scenario2PBT15",'Deep retrofit'!$AV$23,IF(F16="Scenario3PBT15",'Deep retrofit'!$AW$23,"")))</f>
        <v/>
      </c>
      <c r="P16" s="117">
        <f t="shared" si="15"/>
        <v>0</v>
      </c>
      <c r="Q16" s="117" t="str">
        <f>IF(F16="Scenario1PBT1",'Deep retrofit'!$E$25,IF(F16="Scenario2PBT1",'Deep retrofit'!$F$25,IF(F16="Scenario3PBT1",'Deep retrofit'!$G$25,"")))&amp;IF(F16="Scenario1PBT2",'Deep retrofit'!$H$25,IF(F16="Scenario2PBT2",'Deep retrofit'!$I$25,IF(F16="Scenario3PBT2",'Deep retrofit'!$J$25,"")))&amp;IF(F16="Scenario1PBT3",'Deep retrofit'!$K$25,IF(F16="Scenario2PBT3",'Deep retrofit'!$L$25,IF(F16="Scenario3PBT3",'Deep retrofit'!$M$25,"")))&amp;IF(F16="Scenario1PBT4",'Deep retrofit'!$N$25,IF(F16="Scenario2PBT4",'Deep retrofit'!$O$25,IF(F16="Scenario3PBT4",'Deep retrofit'!$P$25,"")))&amp;IF(F16="Scenario1PBT5",'Deep retrofit'!$Q$25,IF(F16="Scenario2PBT5",'Deep retrofit'!$R$25,IF(F16="Scenario3PBT5",'Deep retrofit'!$S$25,"")))&amp;IF(F16="Scenario1PBT6",'Deep retrofit'!$T$25,IF(F16="Scenario2PBT6",'Deep retrofit'!$U$25,IF(F16="Scenario3PBT6",'Deep retrofit'!$V$25,"")))&amp;IF(F16="Scenario1PBT7",'Deep retrofit'!$W$25,IF(F16="Scenario2PBT7",'Deep retrofit'!$X$25,IF(F16="Scenario3PBT7",'Deep retrofit'!$Y$25,"")))&amp;IF(F16="Scenario1PBT8",'Deep retrofit'!$Z$25,IF(F16="Scenario2PBT8",'Deep retrofit'!$AA$25,IF(F16="Scenario3PBT8",'Deep retrofit'!$AB$25,"")))&amp;IF(F16="Scenario1PBT9",'Deep retrofit'!$AC$25,IF(F16="Scenario2PBT9",'Deep retrofit'!$AD$25,IF(F16="Scenario3PBT9",'Deep retrofit'!$AE$25,"")))&amp;IF(F16="Scenario1PBT10",'Deep retrofit'!$AF$25,IF(F16="Scenario2PBT10",'Deep retrofit'!$AG$25,IF(F16="Scenario3PBT10",'Deep retrofit'!$AH$25,"")))&amp;IF(F16="Scenario1PBT11",'Deep retrofit'!$AI$25,IF(F16="Scenario2PBT11",'Deep retrofit'!$AJ$25,IF(F16="Scenario3PBT11",'Deep retrofit'!$AK$25,"")))&amp;IF(F16="Scenario1PBT12",'Deep retrofit'!$AL$25,IF(F16="Scenario2PBT12",'Deep retrofit'!$AM$25,IF(F16="Scenario3PBT12",'Deep retrofit'!$AN$25,"")))&amp;IF(F16="Scenario1PBT13",'Deep retrofit'!$AO$25,IF(F16="Scenario2PBT13",'Deep retrofit'!$AP$25,IF(F16="Scenario3PBT13",'Deep retrofit'!$AQ$25,"")))&amp;IF(F16="Scenario1PBT14",'Deep retrofit'!$AR$25,IF(F16="Scenario2PBT14",'Deep retrofit'!$AS$25,IF(F16="Scenario3PBT14",'Deep retrofit'!$AT$25,"")))&amp;IF(F16="Scenario1PBT15",'Deep retrofit'!$AU$25,IF(F16="Scenario2PBT15",'Deep retrofit'!$AV$25,IF(F16="Scenario3PBT15",'Deep retrofit'!$AW$25,"")))</f>
        <v/>
      </c>
      <c r="R16" s="117">
        <f t="shared" si="16"/>
        <v>0</v>
      </c>
      <c r="S16" s="117" t="str">
        <f>IF(F16="Scenario1PBT1",'Deep retrofit'!$E$27,IF(F16="Scenario2PBT1",'Deep retrofit'!$F$27,IF(F16="Scenario3PBT1",'Deep retrofit'!$G$27,"")))&amp;IF(F16="Scenario1PBT2",'Deep retrofit'!$H$27,IF(F16="Scenario2PBT2",'Deep retrofit'!$I$27,IF(F16="Scenario3PBT2",'Deep retrofit'!$J$27,"")))&amp;IF(F16="Scenario1PBT3",'Deep retrofit'!$K$27,IF(F16="Scenario2PBT3",'Deep retrofit'!$L$27,IF(F16="Scenario3PBT3",'Deep retrofit'!$M$27,"")))&amp;IF(F16="Scenario1PBT4",'Deep retrofit'!$N$27,IF(F16="Scenario2PBT4",'Deep retrofit'!$O$27,IF(F16="Scenario3PBT4",'Deep retrofit'!$P$27,"")))&amp;IF(F16="Scenario1PBT5",'Deep retrofit'!$Q$27,IF(F16="Scenario2PBT5",'Deep retrofit'!$R$27,IF(F16="Scenario3PBT5",'Deep retrofit'!$S$27,"")))&amp;IF(F16="Scenario1PBT6",'Deep retrofit'!$T$27,IF(F16="Scenario2PBT6",'Deep retrofit'!$U$27,IF(F16="Scenario3PBT6",'Deep retrofit'!$V$27,"")))&amp;IF(F16="Scenario1PBT7",'Deep retrofit'!$W$27,IF(F16="Scenario2PBT7",'Deep retrofit'!$X$27,IF(F16="Scenario3PBT7",'Deep retrofit'!$Y$27,"")))&amp;IF(F16="Scenario1PBT8",'Deep retrofit'!$Z$27,IF(F16="Scenario2PBT8",'Deep retrofit'!$AA$27,IF(F16="Scenario3PBT8",'Deep retrofit'!$AB$27,"")))&amp;IF(F16="Scenario1PBT9",'Deep retrofit'!$AC$27,IF(F16="Scenario2PBT9",'Deep retrofit'!$AD$27,IF(F16="Scenario3PBT9",'Deep retrofit'!$AE$27,"")))&amp;IF(F16="Scenario1PBT10",'Deep retrofit'!$AF$27,IF(F16="Scenario2PBT10",'Deep retrofit'!$AG$27,IF(F16="Scenario3PBT10",'Deep retrofit'!$AH$27,"")))&amp;IF(F16="Scenario1PBT11",'Deep retrofit'!$AI$27,IF(F16="Scenario2PBT11",'Deep retrofit'!$AJ$27,IF(F16="Scenario3PBT11",'Deep retrofit'!$AK$27,"")))&amp;IF(F16="Scenario1PBT12",'Deep retrofit'!$AL$27,IF(F16="Scenario2PBT12",'Deep retrofit'!$AM$27,IF(F16="Scenario3PBT12",'Deep retrofit'!$AN$27,"")))&amp;IF(F16="Scenario1PBT13",'Deep retrofit'!$AO$27,IF(F16="Scenario2PBT13",'Deep retrofit'!$AP$27,IF(F16="Scenario3PBT13",'Deep retrofit'!$AQ$27,"")))&amp;IF(F16="Scenario1PBT14",'Deep retrofit'!$AR$27,IF(F16="Scenario2PBT14",'Deep retrofit'!$AS$27,IF(F16="Scenario3PBT14",'Deep retrofit'!$AT$27,"")))&amp;IF(F16="Scenario1PBT15",'Deep retrofit'!$AU$27,IF(F16="Scenario2PBT15",'Deep retrofit'!$AV$27,IF(F16="Scenario3PBT15",'Deep retrofit'!$AW$27,"")))</f>
        <v/>
      </c>
      <c r="T16" s="207">
        <f t="shared" si="17"/>
        <v>0</v>
      </c>
      <c r="U16" s="206" t="str">
        <f>IF(F16="Scenario1PBT1",'Deep retrofit'!$E$38,IF(F16="Scenario2PBT1",'Deep retrofit'!$F$38,IF(F16="Scenario3PBT1",'Deep retrofit'!$G$38,"")))&amp;IF(F16="Scenario1PBT2",'Deep retrofit'!$H$38,IF(F16="Scenario2PBT2",'Deep retrofit'!$I$38,IF(F16="Scenario3PBT2",'Deep retrofit'!$J$38,"")))&amp;IF(F16="Scenario1PBT3",'Deep retrofit'!$K$38,IF(F16="Scenario2PBT3",'Deep retrofit'!$L$38,IF(F16="Scenario3PBT3",'Deep retrofit'!$M$38,"")))&amp;IF(F16="Scenario1PBT4",'Deep retrofit'!$N$38,IF(F16="Scenario2PBT4",'Deep retrofit'!$O$38,IF(F16="Scenario3PBT4",'Deep retrofit'!$P$38,"")))&amp;IF(F16="Scenario1PBT5",'Deep retrofit'!$Q$38,IF(F16="Scenario2PBT5",'Deep retrofit'!$R$38,IF(F16="Scenario3PBT5",'Deep retrofit'!$S$38,"")))&amp;IF(F16="Scenario1PBT6",'Deep retrofit'!$T$38,IF(F16="Scenario2PBT6",'Deep retrofit'!$U$38,IF(F16="Scenario3PBT6",'Deep retrofit'!$V$38,"")))&amp;IF(F16="Scenario1PBT7",'Deep retrofit'!$W$38,IF(F16="Scenario2PBT7",'Deep retrofit'!$X$38,IF(F16="Scenario3PBT7",'Deep retrofit'!$Y$38,"")))&amp;IF(F16="Scenario1PBT8",'Deep retrofit'!$Z$38,IF(F16="Scenario2PBT8",'Deep retrofit'!$AA$38,IF(F16="Scenario3PBT8",'Deep retrofit'!$AB$38,"")))&amp;IF(F16="Scenario1PBT9",'Deep retrofit'!$AC$38,IF(F16="Scenario2PBT9",'Deep retrofit'!$AD$38,IF(F16="Scenario3PBT9",'Deep retrofit'!$AE$38,"")))&amp;IF(F16="Scenario1PBT10",'Deep retrofit'!$AF$38,IF(F16="Scenario2PBT10",'Deep retrofit'!$AG$38,IF(F16="Scenario3PBT10",'Deep retrofit'!$AH$38,"")))&amp;IF(F16="Scenario1PBT11",'Deep retrofit'!$AI$38,IF(F16="Scenario2PBT11",'Deep retrofit'!$AJ$38,IF(F16="Scenario3PBT11",'Deep retrofit'!$AK$38,"")))&amp;IF(F16="Scenario1PBT12",'Deep retrofit'!$AL$38,IF(F16="Scenario2PBT12",'Deep retrofit'!$AM$38,IF(F16="Scenario3PBT12",'Deep retrofit'!$AN$38,"")))&amp;IF(F16="Scenario1PBT13",'Deep retrofit'!$AO$38,IF(F16="Scenario2PBT13",'Deep retrofit'!$AP$38,IF(F16="Scenario3PBT13",'Deep retrofit'!$AQ$38,"")))&amp;IF(F16="Scenario1PBT14",'Deep retrofit'!$AR$38,IF(F16="Scenario2PBT14",'Deep retrofit'!$AS$38,IF(F16="Scenario3PBT14",'Deep retrofit'!$AT$38,"")))&amp;IF(F16="Scenario1PBT15",'Deep retrofit'!$AU$38,IF(F16="Scenario2PBT15",'Deep retrofit'!$AV$38,IF(F16="Scenario3PBT15",'Deep retrofit'!$AW$38,"")))</f>
        <v/>
      </c>
      <c r="V16" s="117">
        <f t="shared" si="18"/>
        <v>0</v>
      </c>
      <c r="W16" s="117" t="str">
        <f>IF(F16="Scenario1PBT1",'Deep retrofit'!$E$40,IF(F16="Scenario2PBT1",'Deep retrofit'!$F$40,IF(F16="Scenario3PBT1",'Deep retrofit'!$G$40,"")))&amp;IF(F16="Scenario1PBT2",'Deep retrofit'!$H$40,IF(F16="Scenario2PBT2",'Deep retrofit'!$I$40,IF(F16="Scenario3PBT2",'Deep retrofit'!$J$40,"")))&amp;IF(F16="Scenario1PBT3",'Deep retrofit'!$K$40,IF(F16="Scenario2PBT3",'Deep retrofit'!$L$40,IF(F16="Scenario3PBT3",'Deep retrofit'!$M$40,"")))&amp;IF(F16="Scenario1PBT4",'Deep retrofit'!$N$40,IF(F16="Scenario2PBT4",'Deep retrofit'!$O$40,IF(F16="Scenario3PBT4",'Deep retrofit'!$P$40,"")))&amp;IF(F16="Scenario1PBT5",'Deep retrofit'!$Q$40,IF(F16="Scenario2PBT5",'Deep retrofit'!$R$40,IF(F16="Scenario3PBT5",'Deep retrofit'!$S$40,"")))&amp;IF(F16="Scenario1PBT6",'Deep retrofit'!$T$40,IF(F16="Scenario2PBT6",'Deep retrofit'!$U$40,IF(F16="Scenario3PBT6",'Deep retrofit'!$V$40,"")))&amp;IF(F16="Scenario1PBT7",'Deep retrofit'!$W$40,IF(F16="Scenario2PBT7",'Deep retrofit'!$X$40,IF(F16="Scenario3PBT7",'Deep retrofit'!$Y$40,"")))&amp;IF(F16="Scenario1PBT8",'Deep retrofit'!$Z$40,IF(F16="Scenario2PBT8",'Deep retrofit'!$AA$40,IF(F16="Scenario3PBT8",'Deep retrofit'!$AB$40,"")))&amp;IF(F16="Scenario1PBT9",'Deep retrofit'!$AC$40,IF(F16="Scenario2PBT9",'Deep retrofit'!$AD$40,IF(F16="Scenario3PBT9",'Deep retrofit'!$AE$40,"")))&amp;IF(F16="Scenario1PBT10",'Deep retrofit'!$AF$40,IF(F16="Scenario2PBT10",'Deep retrofit'!$AG$40,IF(F16="Scenario3PBT10",'Deep retrofit'!$AH$40,"")))&amp;IF(F16="Scenario1PBT11",'Deep retrofit'!$AI$40,IF(F16="Scenario2PBT11",'Deep retrofit'!$AJ$40,IF(F16="Scenario3PBT11",'Deep retrofit'!$AK$40,"")))&amp;IF(F16="Scenario1PBT12",'Deep retrofit'!$AL$40,IF(F16="Scenario2PBT12",'Deep retrofit'!$AM$40,IF(F16="Scenario3PBT12",'Deep retrofit'!$AN$40,"")))&amp;IF(F16="Scenario1PBT13",'Deep retrofit'!$AO$40,IF(F16="Scenario2PBT13",'Deep retrofit'!$AP$40,IF(F16="Scenario3PBT13",'Deep retrofit'!$AQ$40,"")))&amp;IF(F16="Scenario1PBT14",'Deep retrofit'!$AR$40,IF(F16="Scenario2PBT14",'Deep retrofit'!$AS$40,IF(F16="Scenario3PBT14",'Deep retrofit'!$AT$40,"")))&amp;IF(F16="Scenario1PBT15",'Deep retrofit'!$AU$40,IF(F16="Scenario2PBT15",'Deep retrofit'!$AV$40,IF(F16="Scenario3PBT15",'Deep retrofit'!$AW$40,"")))</f>
        <v/>
      </c>
      <c r="X16" s="117">
        <f t="shared" si="19"/>
        <v>0</v>
      </c>
      <c r="Y16" s="117" t="str">
        <f>IF(F16="Scenario1PBT1",'Deep retrofit'!$E$42,IF(F16="Scenario2PBT1",'Deep retrofit'!$F$42,IF(F16="Scenario3PBT1",'Deep retrofit'!$G$42,"")))&amp;IF(F16="Scenario1PBT2",'Deep retrofit'!$H$42,IF(F16="Scenario2PBT2",'Deep retrofit'!$I$42,IF(F16="Scenario3PBT2",'Deep retrofit'!$J$42,"")))&amp;IF(F16="Scenario1PBT3",'Deep retrofit'!$K$42,IF(F16="Scenario2PBT3",'Deep retrofit'!$L$42,IF(F16="Scenario3PBT3",'Deep retrofit'!$M$42,"")))&amp;IF(F16="Scenario1PBT4",'Deep retrofit'!$N$42,IF(F16="Scenario2PBT4",'Deep retrofit'!$O$42,IF(F16="Scenario3PBT4",'Deep retrofit'!$P$42,"")))&amp;IF(F16="Scenario1PBT5",'Deep retrofit'!$Q$42,IF(F16="Scenario2PBT5",'Deep retrofit'!$R$42,IF(F16="Scenario3PBT5",'Deep retrofit'!$S$42,"")))&amp;IF(F16="Scenario1PBT6",'Deep retrofit'!$T$42,IF(F16="Scenario2PBT6",'Deep retrofit'!$U$42,IF(F16="Scenario3PBT6",'Deep retrofit'!$V$42,"")))&amp;IF(F16="Scenario1PBT7",'Deep retrofit'!$W$42,IF(F16="Scenario2PBT7",'Deep retrofit'!$X$42,IF(F16="Scenario3PBT7",'Deep retrofit'!$Y$42,"")))&amp;IF(F16="Scenario1PBT8",'Deep retrofit'!$Z$42,IF(F16="Scenario2PBT8",'Deep retrofit'!$AA$42,IF(F16="Scenario3PBT8",'Deep retrofit'!$AB$42,"")))&amp;IF(F16="Scenario1PBT9",'Deep retrofit'!$AC$42,IF(F16="Scenario2PBT9",'Deep retrofit'!$AD$42,IF(F16="Scenario3PBT9",'Deep retrofit'!$AE$42,"")))&amp;IF(F16="Scenario1PBT10",'Deep retrofit'!$AF$42,IF(F16="Scenario2PBT10",'Deep retrofit'!$AG$42,IF(F16="Scenario3PBT10",'Deep retrofit'!$AH$42,"")))&amp;IF(F16="Scenario1PBT11",'Deep retrofit'!$AI$42,IF(F16="Scenario2PBT11",'Deep retrofit'!$AJ$42,IF(F16="Scenario3PBT11",'Deep retrofit'!$AK$42,"")))&amp;IF(F16="Scenario1PBT12",'Deep retrofit'!$AL$42,IF(F16="Scenario2PBT12",'Deep retrofit'!$AM$42,IF(F16="Scenario3PBT12",'Deep retrofit'!$AN$42,"")))&amp;IF(F16="Scenario1PBT13",'Deep retrofit'!$AO$42,IF(F16="Scenario2PBT13",'Deep retrofit'!$AP$42,IF(F16="Scenario3PBT13",'Deep retrofit'!$AQ$42,"")))&amp;IF(F16="Scenario1PBT14",'Deep retrofit'!$AR$42,IF(F16="Scenario2PBT14",'Deep retrofit'!$AS$42,IF(F16="Scenario3PBT14",'Deep retrofit'!$AT$42,"")))&amp;IF(F16="Scenario1PBT15",'Deep retrofit'!$AU$42,IF(F16="Scenario2PBT15",'Deep retrofit'!$AV$42,IF(F16="Scenario3PBT15",'Deep retrofit'!$AW$42,"")))</f>
        <v/>
      </c>
      <c r="Z16" s="117">
        <f t="shared" si="20"/>
        <v>0</v>
      </c>
      <c r="AA16" s="269" t="str">
        <f>IF(F16="Scenario1PBT1",'Deep retrofit'!$E$101,IF(F16="Scenario2PBT1",'Deep retrofit'!$F$101,IF(F16="Scenario3PBT1",'Deep retrofit'!$G$101,"")))&amp;IF(F16="Scenario1PBT2",'Deep retrofit'!$H$101,IF(F16="Scenario2PBT2",'Deep retrofit'!$I$101,IF(F16="Scenario3PBT2",'Deep retrofit'!$J$101,"")))&amp;IF(F16="Scenario1PBT3",'Deep retrofit'!$K$101,IF(F16="Scenario2PBT3",'Deep retrofit'!$L$101,IF(F16="Scenario3PBT3",'Deep retrofit'!$M$101,"")))&amp;IF(F16="Scenario1PBT4",'Deep retrofit'!$N$101,IF(F16="Scenario2PBT4",'Deep retrofit'!$O$101,IF(F16="Scenario3PBT4",'Deep retrofit'!$P$101,"")))&amp;IF(F16="Scenario1PBT5",'Deep retrofit'!$Q$101,IF(F16="Scenario2PBT5",'Deep retrofit'!$R$101,IF(F16="Scenario3PBT5",'Deep retrofit'!$S$101,"")))&amp;IF(F16="Scenario1PBT6",'Deep retrofit'!$T$101,IF(F16="Scenario2PBT6",'Deep retrofit'!$U$101,IF(F16="Scenario3PBT6",'Deep retrofit'!$V$101,"")))&amp;IF(F16="Scenario1PBT7",'Deep retrofit'!$W$101,IF(F16="Scenario2PBT7",'Deep retrofit'!$X$101,IF(F16="Scenario3PBT7",'Deep retrofit'!$Y$101,"")))&amp;IF(F16="Scenario1PBT8",'Deep retrofit'!$Z$101,IF(F16="Scenario2PBT8",'Deep retrofit'!$AA$101,IF(F16="Scenario3PBT8",'Deep retrofit'!$AB$101,"")))&amp;IF(F16="Scenario1PBT9",'Deep retrofit'!$AC$101,IF(F16="Scenario2PBT9",'Deep retrofit'!$AD$101,IF(F16="Scenario3PBT9",'Deep retrofit'!$AE$101,"")))&amp;IF(F16="Scenario1PBT10",'Deep retrofit'!$AF$101,IF(F16="Scenario2PBT10",'Deep retrofit'!$AG$101,IF(F16="Scenario3PBT10",'Deep retrofit'!$AH$101,"")))&amp;IF(F16="Scenario1PBT11",'Deep retrofit'!$AI$101,IF(F16="Scenario2PBT11",'Deep retrofit'!$AJ$101,IF(F16="Scenario3PBT11",'Deep retrofit'!$AK$101,"")))&amp;IF(F16="Scenario1PBT12",'Deep retrofit'!$AL$101,IF(F16="Scenario2PBT12",'Deep retrofit'!$AM$101,IF(F16="Scenario3PBT12",'Deep retrofit'!$AN$101,"")))&amp;IF(F16="Scenario1PBT13",'Deep retrofit'!$AO$101,IF(F16="Scenario2PBT13",'Deep retrofit'!$AP$101,IF(F16="Scenario3PBT13",'Deep retrofit'!$AQ$101,"")))&amp;IF(F16="Scenario1PBT14",'Deep retrofit'!$AR$101,IF(F16="Scenario2PBT14",'Deep retrofit'!$AS$101,IF(F16="Scenario3PBT14",'Deep retrofit'!$AT$101,"")))&amp;IF(F16="Scenario1PBT15",'Deep retrofit'!$AU$101,IF(F16="Scenario2PBT15",'Deep retrofit'!$AV$101,IF(F16="Scenario3PBT15",'Deep retrofit'!$AW$101,"")))</f>
        <v/>
      </c>
      <c r="AB16" s="179">
        <f t="shared" si="21"/>
        <v>0</v>
      </c>
      <c r="AC16" s="208">
        <f>IFERROR('Projection_Base-case'!G16-G16,0)</f>
        <v>0</v>
      </c>
      <c r="AD16" s="117">
        <f t="shared" si="0"/>
        <v>0</v>
      </c>
      <c r="AE16" s="117">
        <f>IFERROR(100*AC16/'Projection_Base-case'!G16,0)</f>
        <v>0</v>
      </c>
      <c r="AF16" s="117">
        <f>IFERROR('Projection_Base-case'!I16-I16,0)</f>
        <v>0</v>
      </c>
      <c r="AG16" s="117">
        <f t="shared" si="1"/>
        <v>0</v>
      </c>
      <c r="AH16" s="117">
        <f>IFERROR(100*AF16/'Projection_Base-case'!I16,0)</f>
        <v>0</v>
      </c>
      <c r="AI16" s="117">
        <f>IFERROR('Projection_Base-case'!K16-K16,0)</f>
        <v>0</v>
      </c>
      <c r="AJ16" s="117">
        <f t="shared" si="2"/>
        <v>0</v>
      </c>
      <c r="AK16" s="117">
        <f>IFERROR(100*AI16/'Projection_Base-case'!K16,0)</f>
        <v>0</v>
      </c>
      <c r="AL16" s="117">
        <f>IFERROR(M16-'Projection_Base-case'!M16,0)</f>
        <v>0</v>
      </c>
      <c r="AM16" s="117">
        <f t="shared" si="3"/>
        <v>0</v>
      </c>
      <c r="AN16" s="179">
        <f>IFERROR(IF('Projection_Base-case'!N16&gt;0,100*AM16/'Projection_Base-case'!N16,100*AM16/N16),0)</f>
        <v>0</v>
      </c>
      <c r="AO16" s="206">
        <f>IFERROR('Projection_Base-case'!O16-O16,0)</f>
        <v>0</v>
      </c>
      <c r="AP16" s="117">
        <f t="shared" si="4"/>
        <v>0</v>
      </c>
      <c r="AQ16" s="117">
        <f>IFERROR(100*AO16/'Projection_Base-case'!O16,0)</f>
        <v>0</v>
      </c>
      <c r="AR16" s="117">
        <f>IFERROR('Projection_Base-case'!Q16-Q16,0)</f>
        <v>0</v>
      </c>
      <c r="AS16" s="117">
        <f t="shared" si="5"/>
        <v>0</v>
      </c>
      <c r="AT16" s="117">
        <f>IFERROR(100*AR16/'Projection_Base-case'!Q16,0)</f>
        <v>0</v>
      </c>
      <c r="AU16" s="117">
        <f>IFERROR('Projection_Base-case'!S16-S16,0)</f>
        <v>0</v>
      </c>
      <c r="AV16" s="117">
        <f t="shared" si="6"/>
        <v>0</v>
      </c>
      <c r="AW16" s="118">
        <f>IFERROR(100*AU16/'Projection_Base-case'!S16,0)</f>
        <v>0</v>
      </c>
      <c r="AX16" s="206">
        <f>IFERROR('Projection_Base-case'!U16-U16,0)</f>
        <v>0</v>
      </c>
      <c r="AY16" s="117">
        <f t="shared" si="7"/>
        <v>0</v>
      </c>
      <c r="AZ16" s="117">
        <f>IFERROR(100*AX16/'Projection_Base-case'!U16,0)</f>
        <v>0</v>
      </c>
      <c r="BA16" s="117">
        <f>IFERROR('Projection_Base-case'!W16-W16,0)</f>
        <v>0</v>
      </c>
      <c r="BB16" s="117">
        <f t="shared" si="8"/>
        <v>0</v>
      </c>
      <c r="BC16" s="117">
        <f>IFERROR(100*BA16/'Projection_Base-case'!W16,0)</f>
        <v>0</v>
      </c>
      <c r="BD16" s="117">
        <f>IFERROR('Projection_Base-case'!Y16-Y16,0)</f>
        <v>0</v>
      </c>
      <c r="BE16" s="117">
        <f t="shared" si="9"/>
        <v>0</v>
      </c>
      <c r="BF16" s="117">
        <f>IFERROR(100*BD16/'Projection_Base-case'!Y16,0)</f>
        <v>0</v>
      </c>
      <c r="BG16" s="178">
        <f t="shared" si="22"/>
        <v>0</v>
      </c>
      <c r="BH16" s="179">
        <f t="shared" si="23"/>
        <v>0</v>
      </c>
    </row>
    <row r="17" spans="1:60">
      <c r="A17" s="205">
        <v>12</v>
      </c>
      <c r="B17" s="178">
        <f>IF('Projection_Base-case'!B17&lt;&gt;"",'Projection_Base-case'!B17,0)</f>
        <v>0</v>
      </c>
      <c r="C17" s="178">
        <f>IF('Projection_Base-case'!C17&lt;&gt;"",'Projection_Base-case'!C17,0)</f>
        <v>0</v>
      </c>
      <c r="D17" s="178">
        <f>IF('Projection_Base-case'!D17&lt;&gt;"",'Projection_Base-case'!D17,0)</f>
        <v>0</v>
      </c>
      <c r="E17" s="107" t="str">
        <f>IF(AND('Résultats deep'!$AC$3="OUI",'Résultats deep'!E16&lt;&gt;""),'Résultats deep'!E16,IF(OR(D17="PBT1",D17="PBT2",D17="PBT3",D17="PBT4",D17="PBT5",D17="PBT6",D17="PBT7"),"Scenario1",""))</f>
        <v/>
      </c>
      <c r="F17" s="202" t="str">
        <f t="shared" si="10"/>
        <v>0</v>
      </c>
      <c r="G17" s="177" t="str">
        <f>IF(F17="Scenario1PBT1",'Deep retrofit'!$E$6,IF(F17="Scenario2PBT1",'Deep retrofit'!$F$6,IF(F17="Scenario3PBT1",'Deep retrofit'!$G$6,"")))&amp;IF(F17="Scenario1PBT2",'Deep retrofit'!$H$6,IF(F17="Scenario2PBT2",'Deep retrofit'!$I$6,IF(F17="Scenario3PBT2",'Deep retrofit'!$J$6,"")))&amp;IF(F17="Scenario1PBT3",'Deep retrofit'!$K$6,IF(F17="Scenario2PBT3",'Deep retrofit'!$L$6,IF(F17="Scenario3PBT3",'Deep retrofit'!$M$6,"")))&amp;IF(F17="Scenario1PBT4",'Deep retrofit'!$N$6,IF(F17="Scenario2PBT4",'Deep retrofit'!$O$6,IF(F17="Scenario3PBT4",'Deep retrofit'!$P$6,"")))&amp;IF(F17="Scenario1PBT5",'Deep retrofit'!$Q$6,IF(F17="Scenario2PBT5",'Deep retrofit'!$R$6,IF(F17="Scenario3PBT5",'Deep retrofit'!$S$6,"")))&amp;IF(F17="Scenario1PBT6",'Deep retrofit'!$T$6,IF(F17="Scenario2PBT6",'Deep retrofit'!$U$6,IF(F17="Scenario3PBT6",'Deep retrofit'!$V$6,"")))&amp;IF(F17="Scenario1PBT7",'Deep retrofit'!$W$6,IF(F17="Scenario2PBT7",'Deep retrofit'!$X$6,IF(F17="Scenario3PBT7",'Deep retrofit'!$Y$6,"")))&amp;IF(F17="Scenario1PBT8",'Deep retrofit'!$Z$6,IF(F17="Scenario2PBT8",'Deep retrofit'!$AA$6,IF(F17="Scenario3PBT8",'Deep retrofit'!$AB$6,"")))&amp;IF(F17="Scenario1PBT9",'Deep retrofit'!$AC$6,IF(F17="Scenario2PBT9",'Deep retrofit'!$AD$6,IF(F17="Scenario3PBT9",'Deep retrofit'!$AE$6,"")))&amp;IF(F17="Scenario1PBT10",'Deep retrofit'!$AF$6,IF(F17="Scenario2PBT10",'Deep retrofit'!$AG$6,IF(F17="Scenario3PBT10",'Deep retrofit'!$AH$6,"")))&amp;IF(F17="Scenario1PBT11",'Deep retrofit'!$AI$6,IF(F17="Scenario2PBT11",'Deep retrofit'!$AJ$6,IF(F17="Scenario3PBT11",'Deep retrofit'!$AK$6,"")))&amp;IF(F17="Scenario1PBT12",'Deep retrofit'!$AL$6,IF(F17="Scenario2PBT12",'Deep retrofit'!$AM$6,IF(F17="Scenario3PBT12",'Deep retrofit'!$AN$6,"")))&amp;IF(F17="Scenario1PBT13",'Deep retrofit'!$AO$6,IF(F17="Scenario2PBT13",'Deep retrofit'!$AP$6,IF(F17="Scenario3PBT13",'Deep retrofit'!$AQ$6,"")))&amp;IF(F17="Scenario1PBT14",'Deep retrofit'!$AR$6,IF(F17="Scenario2PBT14",'Deep retrofit'!$AS$6,IF(F17="Scenario3PBT14",'Deep retrofit'!$AT$6,"")))&amp;IF(F17="Scenario1PBT15",'Deep retrofit'!$AU$6,IF(F17="Scenario2PBT15",'Deep retrofit'!$AV$6,IF(F17="Scenario3PBT15",'Deep retrofit'!$AW$6,"")))</f>
        <v/>
      </c>
      <c r="H17" s="117">
        <f t="shared" si="11"/>
        <v>0</v>
      </c>
      <c r="I17" s="178" t="str">
        <f>IF(F17="Scenario1PBT1",'Deep retrofit'!$E$16,IF(F17="Scenario2PBT1",'Deep retrofit'!$F$16,IF(F17="Scenario3PBT1",'Deep retrofit'!$G$16,"")))&amp;IF(F17="Scenario1PBT2",'Deep retrofit'!$H$16,IF(F17="Scenario2PBT2",'Deep retrofit'!$I$16,IF(F17="Scenario3PBT2",'Deep retrofit'!$J$16,"")))&amp;IF(F17="Scenario1PBT3",'Deep retrofit'!$K$16,IF(F17="Scenario2PBT3",'Deep retrofit'!$L$16,IF(F17="Scenario3PBT3",'Deep retrofit'!$M$16,"")))&amp;IF(F17="Scenario1PBT4",'Deep retrofit'!$N$16,IF(F17="Scenario2PBT4",'Deep retrofit'!$O$16,IF(F17="Scenario3PBT4",'Deep retrofit'!$P$16,"")))&amp;IF(F17="Scenario1PBT5",'Deep retrofit'!$Q$16,IF(F17="Scenario2PBT5",'Deep retrofit'!$R$16,IF(F17="Scenario3PBT5",'Deep retrofit'!$S$16,"")))&amp;IF(F17="Scenario1PBT6",'Deep retrofit'!$T$16,IF(F17="Scenario2PBT6",'Deep retrofit'!$U$16,IF(F17="Scenario3PBT6",'Deep retrofit'!$V$16,"")))&amp;IF(F17="Scenario1PBT7",'Deep retrofit'!$W$16,IF(F17="Scenario2PBT7",'Deep retrofit'!$X$16,IF(F17="Scenario3PBT7",'Deep retrofit'!$Y$16,"")))&amp;IF(F17="Scenario1PBT8",'Deep retrofit'!$Z$16,IF(F17="Scenario2PBT8",'Deep retrofit'!$AA$16,IF(F17="Scenario3PBT8",'Deep retrofit'!$AB$16,"")))&amp;IF(F17="Scenario1PBT9",'Deep retrofit'!$AC$16,IF(F17="Scenario2PBT9",'Deep retrofit'!$AD$16,IF(F17="Scenario3PBT9",'Deep retrofit'!$AE$16,"")))&amp;IF(F17="Scenario1PBT10",'Deep retrofit'!$AF$16,IF(F17="Scenario2PBT10",'Deep retrofit'!$AG$16,IF(F17="Scenario3PBT10",'Deep retrofit'!$AH$16,"")))&amp;IF(F17="Scenario1PBT11",'Deep retrofit'!$AI$16,IF(F17="Scenario2PBT11",'Deep retrofit'!$AJ$16,IF(F17="Scenario3PBT11",'Deep retrofit'!$AK$16,"")))&amp;IF(F17="Scenario1PBT12",'Deep retrofit'!$AL$16,IF(F17="Scenario2PBT12",'Deep retrofit'!$AM$16,IF(F17="Scenario3PBT12",'Deep retrofit'!$AN$16,"")))&amp;IF(F17="Scenario1PBT13",'Deep retrofit'!$AO$16,IF(F17="Scenario2PBT13",'Deep retrofit'!$AP$16,IF(F17="Scenario3PBT13",'Deep retrofit'!$AQ$16,"")))&amp;IF(F17="Scenario1PBT14",'Deep retrofit'!$AR$16,IF(F17="Scenario2PBT14",'Deep retrofit'!$AS$16,IF(F17="Scenario3PBT14",'Deep retrofit'!$AT$16,"")))&amp;IF(F17="Scenario1PBT15",'Deep retrofit'!$AU$16,IF(F17="Scenario2PBT15",'Deep retrofit'!$AV$16,IF(F17="Scenario3PBT15",'Deep retrofit'!$AW$16,"")))</f>
        <v/>
      </c>
      <c r="J17" s="117">
        <f t="shared" si="12"/>
        <v>0</v>
      </c>
      <c r="K17" s="117" t="str">
        <f>IF(F17="Scenario1PBT1",'Deep retrofit'!$E$18,IF(F17="Scenario2PBT1",'Deep retrofit'!$F$18,IF(F17="Scenario3PBT1",'Deep retrofit'!$G$18,"")))&amp;IF(F17="Scenario1PBT2",'Deep retrofit'!$H$18,IF(F17="Scenario2PBT2",'Deep retrofit'!$I$18,IF(F17="Scenario3PBT2",'Deep retrofit'!$J$18,"")))&amp;IF(F17="Scenario1PBT3",'Deep retrofit'!$K$18,IF(F17="Scenario2PBT3",'Deep retrofit'!$L$18,IF(F17="Scenario3PBT3",'Deep retrofit'!$M$18,"")))&amp;IF(F17="Scenario1PBT4",'Deep retrofit'!$N$18,IF(F17="Scenario2PBT4",'Deep retrofit'!$O$18,IF(F17="Scenario3PBT4",'Deep retrofit'!$P$18,"")))&amp;IF(F17="Scenario1PBT5",'Deep retrofit'!$Q$18,IF(F17="Scenario2PBT5",'Deep retrofit'!$R$18,IF(F17="Scenario3PBT5",'Deep retrofit'!$S$18,"")))&amp;IF(F17="Scenario1PBT6",'Deep retrofit'!$T$18,IF(F17="Scenario2PBT6",'Deep retrofit'!$U$18,IF(F17="Scenario3PBT6",'Deep retrofit'!$V$18,"")))&amp;IF(F17="Scenario1PBT7",'Deep retrofit'!$W$18,IF(F17="Scenario2PBT7",'Deep retrofit'!$X$18,IF(F17="Scenario3PBT7",'Deep retrofit'!$Y$18,"")))&amp;IF(F17="Scenario1PBT8",'Deep retrofit'!$Z$18,IF(F17="Scenario2PBT8",'Deep retrofit'!$AA$18,IF(F17="Scenario3PBT8",'Deep retrofit'!$AB$18,"")))&amp;IF(F17="Scenario1PBT9",'Deep retrofit'!$AC$18,IF(F17="Scenario2PBT9",'Deep retrofit'!$AD$18,IF(F17="Scenario3PBT9",'Deep retrofit'!$AE$18,"")))&amp;IF(F17="Scenario1PBT10",'Deep retrofit'!$AF$18,IF(F17="Scenario2PBT10",'Deep retrofit'!$AG$18,IF(F17="Scenario3PBT10",'Deep retrofit'!$AH$18,"")))&amp;IF(F17="Scenario1PBT11",'Deep retrofit'!$AI$18,IF(F17="Scenario2PBT11",'Deep retrofit'!$AJ$18,IF(F17="Scenario3PBT11",'Deep retrofit'!$AK$18,"")))&amp;IF(F17="Scenario1PBT12",'Deep retrofit'!$AL$18,IF(F17="Scenario2PBT12",'Deep retrofit'!$AM$18,IF(F17="Scenario3PBT12",'Deep retrofit'!$AN$18,"")))&amp;IF(F17="Scenario1PBT13",'Deep retrofit'!$AO$18,IF(F17="Scenario2PBT13",'Deep retrofit'!$AP$18,IF(F17="Scenario3PBT13",'Deep retrofit'!$AQ$18,"")))&amp;IF(F17="Scenario1PBT14",'Deep retrofit'!$AR$18,IF(F17="Scenario2PBT14",'Deep retrofit'!$AS$18,IF(F17="Scenario3PBT14",'Deep retrofit'!$AT$18,"")))&amp;IF(F17="Scenario1PBT15",'Deep retrofit'!$AU$18,IF(F17="Scenario2PBT15",'Deep retrofit'!$AV$18,IF(F17="Scenario3PBT15",'Deep retrofit'!$AW$18,"")))</f>
        <v/>
      </c>
      <c r="L17" s="117">
        <f t="shared" si="13"/>
        <v>0</v>
      </c>
      <c r="M17" s="117" t="str">
        <f>IF(F17="Scenario1PBT1",'Deep retrofit'!$E$20,IF(F17="Scenario2PBT1",'Deep retrofit'!$F$20,IF(F17="Scenario3PBT1",'Deep retrofit'!$G$20,"")))&amp;IF(F17="Scenario1PBT2",'Deep retrofit'!$H$20,IF(F17="Scenario2PBT2",'Deep retrofit'!$I$20,IF(F17="Scenario3PBT2",'Deep retrofit'!$J$20,"")))&amp;IF(F17="Scenario1PBT3",'Deep retrofit'!$K$20,IF(F17="Scenario2PBT3",'Deep retrofit'!$L$20,IF(F17="Scenario3PBT3",'Deep retrofit'!$M$20,"")))&amp;IF(F17="Scenario1PBT4",'Deep retrofit'!$N$20,IF(F17="Scenario2PBT4",'Deep retrofit'!$O$20,IF(F17="Scenario3PBT4",'Deep retrofit'!$P$20,"")))&amp;IF(F17="Scenario1PBT5",'Deep retrofit'!$Q$20,IF(F17="Scenario2PBT5",'Deep retrofit'!$R$20,IF(F17="Scenario3PBT5",'Deep retrofit'!$S$20,"")))&amp;IF(F17="Scenario1PBT6",'Deep retrofit'!$T$20,IF(F17="Scenario2PBT6",'Deep retrofit'!$U$20,IF(F17="Scenario3PBT6",'Deep retrofit'!$V$20,"")))&amp;IF(F17="Scenario1PBT7",'Deep retrofit'!$W$20,IF(F17="Scenario2PBT7",'Deep retrofit'!$X$20,IF(F17="Scenario3PBT7",'Deep retrofit'!$Y$20,"")))&amp;IF(F17="Scenario1PBT8",'Deep retrofit'!$Z$20,IF(F17="Scenario2PBT8",'Deep retrofit'!$AA$20,IF(F17="Scenario3PBT8",'Deep retrofit'!$AB$20,"")))&amp;IF(F17="Scenario1PBT9",'Deep retrofit'!$AC$20,IF(F17="Scenario2PBT9",'Deep retrofit'!$AD$20,IF(F17="Scenario3PBT9",'Deep retrofit'!$AE$20,"")))&amp;IF(F17="Scenario1PBT10",'Deep retrofit'!$AF$20,IF(F17="Scenario2PBT10",'Deep retrofit'!$AG$20,IF(F17="Scenario3PBT10",'Deep retrofit'!$AH$20,"")))&amp;IF(F17="Scenario1PBT11",'Deep retrofit'!$AI$20,IF(F17="Scenario2PBT11",'Deep retrofit'!$AJ$20,IF(F17="Scenario3PBT11",'Deep retrofit'!$AK$20,"")))&amp;IF(F17="Scenario1PBT12",'Deep retrofit'!$AL$20,IF(F17="Scenario2PBT12",'Deep retrofit'!$AM$20,IF(F17="Scenario3PBT12",'Deep retrofit'!$AN$20,"")))&amp;IF(F17="Scenario1PBT13",'Deep retrofit'!$AO$20,IF(F17="Scenario2PBT13",'Deep retrofit'!$AP$20,IF(F17="Scenario3PBT13",'Deep retrofit'!$AQ$20,"")))&amp;IF(F17="Scenario1PBT14",'Deep retrofit'!$AR$20,IF(F17="Scenario2PBT14",'Deep retrofit'!$AS$20,IF(F17="Scenario3PBT14",'Deep retrofit'!$AT$20,"")))&amp;IF(F17="Scenario1PBT15",'Deep retrofit'!$AU$20,IF(F17="Scenario2PBT15",'Deep retrofit'!$AV$20,IF(F17="Scenario3PBT15",'Deep retrofit'!$AW$20,"")))</f>
        <v/>
      </c>
      <c r="N17" s="118">
        <f t="shared" si="14"/>
        <v>0</v>
      </c>
      <c r="O17" s="206" t="str">
        <f>IF(F17="Scenario1PBT1",'Deep retrofit'!$E$23,IF(F17="Scenario2PBT1",'Deep retrofit'!$F$23,IF(F17="Scenario3PBT1",'Deep retrofit'!$G$23,"")))&amp;IF(F17="Scenario1PBT2",'Deep retrofit'!$H$23,IF(F17="Scenario2PBT2",'Deep retrofit'!$I$23,IF(F17="Scenario3PBT2",'Deep retrofit'!$J$23,"")))&amp;IF(F17="Scenario1PBT3",'Deep retrofit'!$K$23,IF(F17="Scenario2PBT3",'Deep retrofit'!$L$23,IF(F17="Scenario3PBT3",'Deep retrofit'!$M$23,"")))&amp;IF(F17="Scenario1PBT4",'Deep retrofit'!$N$23,IF(F17="Scenario2PBT4",'Deep retrofit'!$O$23,IF(F17="Scenario3PBT4",'Deep retrofit'!$P$23,"")))&amp;IF(F17="Scenario1PBT5",'Deep retrofit'!$Q$23,IF(F17="Scenario2PBT5",'Deep retrofit'!$R$23,IF(F17="Scenario3PBT5",'Deep retrofit'!$S$23,"")))&amp;IF(F17="Scenario1PBT6",'Deep retrofit'!$T$23,IF(F17="Scenario2PBT6",'Deep retrofit'!$U$23,IF(F17="Scenario3PBT6",'Deep retrofit'!$V$23,"")))&amp;IF(F17="Scenario1PBT7",'Deep retrofit'!$W$23,IF(F17="Scenario2PBT7",'Deep retrofit'!$X$23,IF(F17="Scenario3PBT7",'Deep retrofit'!$Y$23,"")))&amp;IF(F17="Scenario1PBT8",'Deep retrofit'!$Z$23,IF(F17="Scenario2PBT8",'Deep retrofit'!$AA$23,IF(F17="Scenario3PBT8",'Deep retrofit'!$AB$23,"")))&amp;IF(F17="Scenario1PBT9",'Deep retrofit'!$AC$23,IF(F17="Scenario2PBT9",'Deep retrofit'!$AD$23,IF(F17="Scenario3PBT9",'Deep retrofit'!$AE$23,"")))&amp;IF(F17="Scenario1PBT10",'Deep retrofit'!$AF$23,IF(F17="Scenario2PBT10",'Deep retrofit'!$AG$23,IF(F17="Scenario3PBT10",'Deep retrofit'!$AH$23,"")))&amp;IF(F17="Scenario1PBT11",'Deep retrofit'!$AI$23,IF(F17="Scenario2PBT11",'Deep retrofit'!$AJ$23,IF(F17="Scenario3PBT11",'Deep retrofit'!$AK$23,"")))&amp;IF(F17="Scenario1PBT12",'Deep retrofit'!$AL$23,IF(F17="Scenario2PBT12",'Deep retrofit'!$AM$23,IF(F17="Scenario3PBT12",'Deep retrofit'!$AN$23,"")))&amp;IF(F17="Scenario1PBT13",'Deep retrofit'!$AO$23,IF(F17="Scenario2PBT13",'Deep retrofit'!$AP$23,IF(F17="Scenario3PBT13",'Deep retrofit'!$AQ$23,"")))&amp;IF(F17="Scenario1PBT14",'Deep retrofit'!$AR$23,IF(F17="Scenario2PBT14",'Deep retrofit'!$AS$23,IF(F17="Scenario3PBT14",'Deep retrofit'!$AT$23,"")))&amp;IF(F17="Scenario1PBT15",'Deep retrofit'!$AU$23,IF(F17="Scenario2PBT15",'Deep retrofit'!$AV$23,IF(F17="Scenario3PBT15",'Deep retrofit'!$AW$23,"")))</f>
        <v/>
      </c>
      <c r="P17" s="117">
        <f t="shared" si="15"/>
        <v>0</v>
      </c>
      <c r="Q17" s="117" t="str">
        <f>IF(F17="Scenario1PBT1",'Deep retrofit'!$E$25,IF(F17="Scenario2PBT1",'Deep retrofit'!$F$25,IF(F17="Scenario3PBT1",'Deep retrofit'!$G$25,"")))&amp;IF(F17="Scenario1PBT2",'Deep retrofit'!$H$25,IF(F17="Scenario2PBT2",'Deep retrofit'!$I$25,IF(F17="Scenario3PBT2",'Deep retrofit'!$J$25,"")))&amp;IF(F17="Scenario1PBT3",'Deep retrofit'!$K$25,IF(F17="Scenario2PBT3",'Deep retrofit'!$L$25,IF(F17="Scenario3PBT3",'Deep retrofit'!$M$25,"")))&amp;IF(F17="Scenario1PBT4",'Deep retrofit'!$N$25,IF(F17="Scenario2PBT4",'Deep retrofit'!$O$25,IF(F17="Scenario3PBT4",'Deep retrofit'!$P$25,"")))&amp;IF(F17="Scenario1PBT5",'Deep retrofit'!$Q$25,IF(F17="Scenario2PBT5",'Deep retrofit'!$R$25,IF(F17="Scenario3PBT5",'Deep retrofit'!$S$25,"")))&amp;IF(F17="Scenario1PBT6",'Deep retrofit'!$T$25,IF(F17="Scenario2PBT6",'Deep retrofit'!$U$25,IF(F17="Scenario3PBT6",'Deep retrofit'!$V$25,"")))&amp;IF(F17="Scenario1PBT7",'Deep retrofit'!$W$25,IF(F17="Scenario2PBT7",'Deep retrofit'!$X$25,IF(F17="Scenario3PBT7",'Deep retrofit'!$Y$25,"")))&amp;IF(F17="Scenario1PBT8",'Deep retrofit'!$Z$25,IF(F17="Scenario2PBT8",'Deep retrofit'!$AA$25,IF(F17="Scenario3PBT8",'Deep retrofit'!$AB$25,"")))&amp;IF(F17="Scenario1PBT9",'Deep retrofit'!$AC$25,IF(F17="Scenario2PBT9",'Deep retrofit'!$AD$25,IF(F17="Scenario3PBT9",'Deep retrofit'!$AE$25,"")))&amp;IF(F17="Scenario1PBT10",'Deep retrofit'!$AF$25,IF(F17="Scenario2PBT10",'Deep retrofit'!$AG$25,IF(F17="Scenario3PBT10",'Deep retrofit'!$AH$25,"")))&amp;IF(F17="Scenario1PBT11",'Deep retrofit'!$AI$25,IF(F17="Scenario2PBT11",'Deep retrofit'!$AJ$25,IF(F17="Scenario3PBT11",'Deep retrofit'!$AK$25,"")))&amp;IF(F17="Scenario1PBT12",'Deep retrofit'!$AL$25,IF(F17="Scenario2PBT12",'Deep retrofit'!$AM$25,IF(F17="Scenario3PBT12",'Deep retrofit'!$AN$25,"")))&amp;IF(F17="Scenario1PBT13",'Deep retrofit'!$AO$25,IF(F17="Scenario2PBT13",'Deep retrofit'!$AP$25,IF(F17="Scenario3PBT13",'Deep retrofit'!$AQ$25,"")))&amp;IF(F17="Scenario1PBT14",'Deep retrofit'!$AR$25,IF(F17="Scenario2PBT14",'Deep retrofit'!$AS$25,IF(F17="Scenario3PBT14",'Deep retrofit'!$AT$25,"")))&amp;IF(F17="Scenario1PBT15",'Deep retrofit'!$AU$25,IF(F17="Scenario2PBT15",'Deep retrofit'!$AV$25,IF(F17="Scenario3PBT15",'Deep retrofit'!$AW$25,"")))</f>
        <v/>
      </c>
      <c r="R17" s="117">
        <f t="shared" si="16"/>
        <v>0</v>
      </c>
      <c r="S17" s="117" t="str">
        <f>IF(F17="Scenario1PBT1",'Deep retrofit'!$E$27,IF(F17="Scenario2PBT1",'Deep retrofit'!$F$27,IF(F17="Scenario3PBT1",'Deep retrofit'!$G$27,"")))&amp;IF(F17="Scenario1PBT2",'Deep retrofit'!$H$27,IF(F17="Scenario2PBT2",'Deep retrofit'!$I$27,IF(F17="Scenario3PBT2",'Deep retrofit'!$J$27,"")))&amp;IF(F17="Scenario1PBT3",'Deep retrofit'!$K$27,IF(F17="Scenario2PBT3",'Deep retrofit'!$L$27,IF(F17="Scenario3PBT3",'Deep retrofit'!$M$27,"")))&amp;IF(F17="Scenario1PBT4",'Deep retrofit'!$N$27,IF(F17="Scenario2PBT4",'Deep retrofit'!$O$27,IF(F17="Scenario3PBT4",'Deep retrofit'!$P$27,"")))&amp;IF(F17="Scenario1PBT5",'Deep retrofit'!$Q$27,IF(F17="Scenario2PBT5",'Deep retrofit'!$R$27,IF(F17="Scenario3PBT5",'Deep retrofit'!$S$27,"")))&amp;IF(F17="Scenario1PBT6",'Deep retrofit'!$T$27,IF(F17="Scenario2PBT6",'Deep retrofit'!$U$27,IF(F17="Scenario3PBT6",'Deep retrofit'!$V$27,"")))&amp;IF(F17="Scenario1PBT7",'Deep retrofit'!$W$27,IF(F17="Scenario2PBT7",'Deep retrofit'!$X$27,IF(F17="Scenario3PBT7",'Deep retrofit'!$Y$27,"")))&amp;IF(F17="Scenario1PBT8",'Deep retrofit'!$Z$27,IF(F17="Scenario2PBT8",'Deep retrofit'!$AA$27,IF(F17="Scenario3PBT8",'Deep retrofit'!$AB$27,"")))&amp;IF(F17="Scenario1PBT9",'Deep retrofit'!$AC$27,IF(F17="Scenario2PBT9",'Deep retrofit'!$AD$27,IF(F17="Scenario3PBT9",'Deep retrofit'!$AE$27,"")))&amp;IF(F17="Scenario1PBT10",'Deep retrofit'!$AF$27,IF(F17="Scenario2PBT10",'Deep retrofit'!$AG$27,IF(F17="Scenario3PBT10",'Deep retrofit'!$AH$27,"")))&amp;IF(F17="Scenario1PBT11",'Deep retrofit'!$AI$27,IF(F17="Scenario2PBT11",'Deep retrofit'!$AJ$27,IF(F17="Scenario3PBT11",'Deep retrofit'!$AK$27,"")))&amp;IF(F17="Scenario1PBT12",'Deep retrofit'!$AL$27,IF(F17="Scenario2PBT12",'Deep retrofit'!$AM$27,IF(F17="Scenario3PBT12",'Deep retrofit'!$AN$27,"")))&amp;IF(F17="Scenario1PBT13",'Deep retrofit'!$AO$27,IF(F17="Scenario2PBT13",'Deep retrofit'!$AP$27,IF(F17="Scenario3PBT13",'Deep retrofit'!$AQ$27,"")))&amp;IF(F17="Scenario1PBT14",'Deep retrofit'!$AR$27,IF(F17="Scenario2PBT14",'Deep retrofit'!$AS$27,IF(F17="Scenario3PBT14",'Deep retrofit'!$AT$27,"")))&amp;IF(F17="Scenario1PBT15",'Deep retrofit'!$AU$27,IF(F17="Scenario2PBT15",'Deep retrofit'!$AV$27,IF(F17="Scenario3PBT15",'Deep retrofit'!$AW$27,"")))</f>
        <v/>
      </c>
      <c r="T17" s="207">
        <f t="shared" si="17"/>
        <v>0</v>
      </c>
      <c r="U17" s="206" t="str">
        <f>IF(F17="Scenario1PBT1",'Deep retrofit'!$E$38,IF(F17="Scenario2PBT1",'Deep retrofit'!$F$38,IF(F17="Scenario3PBT1",'Deep retrofit'!$G$38,"")))&amp;IF(F17="Scenario1PBT2",'Deep retrofit'!$H$38,IF(F17="Scenario2PBT2",'Deep retrofit'!$I$38,IF(F17="Scenario3PBT2",'Deep retrofit'!$J$38,"")))&amp;IF(F17="Scenario1PBT3",'Deep retrofit'!$K$38,IF(F17="Scenario2PBT3",'Deep retrofit'!$L$38,IF(F17="Scenario3PBT3",'Deep retrofit'!$M$38,"")))&amp;IF(F17="Scenario1PBT4",'Deep retrofit'!$N$38,IF(F17="Scenario2PBT4",'Deep retrofit'!$O$38,IF(F17="Scenario3PBT4",'Deep retrofit'!$P$38,"")))&amp;IF(F17="Scenario1PBT5",'Deep retrofit'!$Q$38,IF(F17="Scenario2PBT5",'Deep retrofit'!$R$38,IF(F17="Scenario3PBT5",'Deep retrofit'!$S$38,"")))&amp;IF(F17="Scenario1PBT6",'Deep retrofit'!$T$38,IF(F17="Scenario2PBT6",'Deep retrofit'!$U$38,IF(F17="Scenario3PBT6",'Deep retrofit'!$V$38,"")))&amp;IF(F17="Scenario1PBT7",'Deep retrofit'!$W$38,IF(F17="Scenario2PBT7",'Deep retrofit'!$X$38,IF(F17="Scenario3PBT7",'Deep retrofit'!$Y$38,"")))&amp;IF(F17="Scenario1PBT8",'Deep retrofit'!$Z$38,IF(F17="Scenario2PBT8",'Deep retrofit'!$AA$38,IF(F17="Scenario3PBT8",'Deep retrofit'!$AB$38,"")))&amp;IF(F17="Scenario1PBT9",'Deep retrofit'!$AC$38,IF(F17="Scenario2PBT9",'Deep retrofit'!$AD$38,IF(F17="Scenario3PBT9",'Deep retrofit'!$AE$38,"")))&amp;IF(F17="Scenario1PBT10",'Deep retrofit'!$AF$38,IF(F17="Scenario2PBT10",'Deep retrofit'!$AG$38,IF(F17="Scenario3PBT10",'Deep retrofit'!$AH$38,"")))&amp;IF(F17="Scenario1PBT11",'Deep retrofit'!$AI$38,IF(F17="Scenario2PBT11",'Deep retrofit'!$AJ$38,IF(F17="Scenario3PBT11",'Deep retrofit'!$AK$38,"")))&amp;IF(F17="Scenario1PBT12",'Deep retrofit'!$AL$38,IF(F17="Scenario2PBT12",'Deep retrofit'!$AM$38,IF(F17="Scenario3PBT12",'Deep retrofit'!$AN$38,"")))&amp;IF(F17="Scenario1PBT13",'Deep retrofit'!$AO$38,IF(F17="Scenario2PBT13",'Deep retrofit'!$AP$38,IF(F17="Scenario3PBT13",'Deep retrofit'!$AQ$38,"")))&amp;IF(F17="Scenario1PBT14",'Deep retrofit'!$AR$38,IF(F17="Scenario2PBT14",'Deep retrofit'!$AS$38,IF(F17="Scenario3PBT14",'Deep retrofit'!$AT$38,"")))&amp;IF(F17="Scenario1PBT15",'Deep retrofit'!$AU$38,IF(F17="Scenario2PBT15",'Deep retrofit'!$AV$38,IF(F17="Scenario3PBT15",'Deep retrofit'!$AW$38,"")))</f>
        <v/>
      </c>
      <c r="V17" s="117">
        <f t="shared" si="18"/>
        <v>0</v>
      </c>
      <c r="W17" s="117" t="str">
        <f>IF(F17="Scenario1PBT1",'Deep retrofit'!$E$40,IF(F17="Scenario2PBT1",'Deep retrofit'!$F$40,IF(F17="Scenario3PBT1",'Deep retrofit'!$G$40,"")))&amp;IF(F17="Scenario1PBT2",'Deep retrofit'!$H$40,IF(F17="Scenario2PBT2",'Deep retrofit'!$I$40,IF(F17="Scenario3PBT2",'Deep retrofit'!$J$40,"")))&amp;IF(F17="Scenario1PBT3",'Deep retrofit'!$K$40,IF(F17="Scenario2PBT3",'Deep retrofit'!$L$40,IF(F17="Scenario3PBT3",'Deep retrofit'!$M$40,"")))&amp;IF(F17="Scenario1PBT4",'Deep retrofit'!$N$40,IF(F17="Scenario2PBT4",'Deep retrofit'!$O$40,IF(F17="Scenario3PBT4",'Deep retrofit'!$P$40,"")))&amp;IF(F17="Scenario1PBT5",'Deep retrofit'!$Q$40,IF(F17="Scenario2PBT5",'Deep retrofit'!$R$40,IF(F17="Scenario3PBT5",'Deep retrofit'!$S$40,"")))&amp;IF(F17="Scenario1PBT6",'Deep retrofit'!$T$40,IF(F17="Scenario2PBT6",'Deep retrofit'!$U$40,IF(F17="Scenario3PBT6",'Deep retrofit'!$V$40,"")))&amp;IF(F17="Scenario1PBT7",'Deep retrofit'!$W$40,IF(F17="Scenario2PBT7",'Deep retrofit'!$X$40,IF(F17="Scenario3PBT7",'Deep retrofit'!$Y$40,"")))&amp;IF(F17="Scenario1PBT8",'Deep retrofit'!$Z$40,IF(F17="Scenario2PBT8",'Deep retrofit'!$AA$40,IF(F17="Scenario3PBT8",'Deep retrofit'!$AB$40,"")))&amp;IF(F17="Scenario1PBT9",'Deep retrofit'!$AC$40,IF(F17="Scenario2PBT9",'Deep retrofit'!$AD$40,IF(F17="Scenario3PBT9",'Deep retrofit'!$AE$40,"")))&amp;IF(F17="Scenario1PBT10",'Deep retrofit'!$AF$40,IF(F17="Scenario2PBT10",'Deep retrofit'!$AG$40,IF(F17="Scenario3PBT10",'Deep retrofit'!$AH$40,"")))&amp;IF(F17="Scenario1PBT11",'Deep retrofit'!$AI$40,IF(F17="Scenario2PBT11",'Deep retrofit'!$AJ$40,IF(F17="Scenario3PBT11",'Deep retrofit'!$AK$40,"")))&amp;IF(F17="Scenario1PBT12",'Deep retrofit'!$AL$40,IF(F17="Scenario2PBT12",'Deep retrofit'!$AM$40,IF(F17="Scenario3PBT12",'Deep retrofit'!$AN$40,"")))&amp;IF(F17="Scenario1PBT13",'Deep retrofit'!$AO$40,IF(F17="Scenario2PBT13",'Deep retrofit'!$AP$40,IF(F17="Scenario3PBT13",'Deep retrofit'!$AQ$40,"")))&amp;IF(F17="Scenario1PBT14",'Deep retrofit'!$AR$40,IF(F17="Scenario2PBT14",'Deep retrofit'!$AS$40,IF(F17="Scenario3PBT14",'Deep retrofit'!$AT$40,"")))&amp;IF(F17="Scenario1PBT15",'Deep retrofit'!$AU$40,IF(F17="Scenario2PBT15",'Deep retrofit'!$AV$40,IF(F17="Scenario3PBT15",'Deep retrofit'!$AW$40,"")))</f>
        <v/>
      </c>
      <c r="X17" s="117">
        <f t="shared" si="19"/>
        <v>0</v>
      </c>
      <c r="Y17" s="117" t="str">
        <f>IF(F17="Scenario1PBT1",'Deep retrofit'!$E$42,IF(F17="Scenario2PBT1",'Deep retrofit'!$F$42,IF(F17="Scenario3PBT1",'Deep retrofit'!$G$42,"")))&amp;IF(F17="Scenario1PBT2",'Deep retrofit'!$H$42,IF(F17="Scenario2PBT2",'Deep retrofit'!$I$42,IF(F17="Scenario3PBT2",'Deep retrofit'!$J$42,"")))&amp;IF(F17="Scenario1PBT3",'Deep retrofit'!$K$42,IF(F17="Scenario2PBT3",'Deep retrofit'!$L$42,IF(F17="Scenario3PBT3",'Deep retrofit'!$M$42,"")))&amp;IF(F17="Scenario1PBT4",'Deep retrofit'!$N$42,IF(F17="Scenario2PBT4",'Deep retrofit'!$O$42,IF(F17="Scenario3PBT4",'Deep retrofit'!$P$42,"")))&amp;IF(F17="Scenario1PBT5",'Deep retrofit'!$Q$42,IF(F17="Scenario2PBT5",'Deep retrofit'!$R$42,IF(F17="Scenario3PBT5",'Deep retrofit'!$S$42,"")))&amp;IF(F17="Scenario1PBT6",'Deep retrofit'!$T$42,IF(F17="Scenario2PBT6",'Deep retrofit'!$U$42,IF(F17="Scenario3PBT6",'Deep retrofit'!$V$42,"")))&amp;IF(F17="Scenario1PBT7",'Deep retrofit'!$W$42,IF(F17="Scenario2PBT7",'Deep retrofit'!$X$42,IF(F17="Scenario3PBT7",'Deep retrofit'!$Y$42,"")))&amp;IF(F17="Scenario1PBT8",'Deep retrofit'!$Z$42,IF(F17="Scenario2PBT8",'Deep retrofit'!$AA$42,IF(F17="Scenario3PBT8",'Deep retrofit'!$AB$42,"")))&amp;IF(F17="Scenario1PBT9",'Deep retrofit'!$AC$42,IF(F17="Scenario2PBT9",'Deep retrofit'!$AD$42,IF(F17="Scenario3PBT9",'Deep retrofit'!$AE$42,"")))&amp;IF(F17="Scenario1PBT10",'Deep retrofit'!$AF$42,IF(F17="Scenario2PBT10",'Deep retrofit'!$AG$42,IF(F17="Scenario3PBT10",'Deep retrofit'!$AH$42,"")))&amp;IF(F17="Scenario1PBT11",'Deep retrofit'!$AI$42,IF(F17="Scenario2PBT11",'Deep retrofit'!$AJ$42,IF(F17="Scenario3PBT11",'Deep retrofit'!$AK$42,"")))&amp;IF(F17="Scenario1PBT12",'Deep retrofit'!$AL$42,IF(F17="Scenario2PBT12",'Deep retrofit'!$AM$42,IF(F17="Scenario3PBT12",'Deep retrofit'!$AN$42,"")))&amp;IF(F17="Scenario1PBT13",'Deep retrofit'!$AO$42,IF(F17="Scenario2PBT13",'Deep retrofit'!$AP$42,IF(F17="Scenario3PBT13",'Deep retrofit'!$AQ$42,"")))&amp;IF(F17="Scenario1PBT14",'Deep retrofit'!$AR$42,IF(F17="Scenario2PBT14",'Deep retrofit'!$AS$42,IF(F17="Scenario3PBT14",'Deep retrofit'!$AT$42,"")))&amp;IF(F17="Scenario1PBT15",'Deep retrofit'!$AU$42,IF(F17="Scenario2PBT15",'Deep retrofit'!$AV$42,IF(F17="Scenario3PBT15",'Deep retrofit'!$AW$42,"")))</f>
        <v/>
      </c>
      <c r="Z17" s="117">
        <f t="shared" si="20"/>
        <v>0</v>
      </c>
      <c r="AA17" s="269" t="str">
        <f>IF(F17="Scenario1PBT1",'Deep retrofit'!$E$101,IF(F17="Scenario2PBT1",'Deep retrofit'!$F$101,IF(F17="Scenario3PBT1",'Deep retrofit'!$G$101,"")))&amp;IF(F17="Scenario1PBT2",'Deep retrofit'!$H$101,IF(F17="Scenario2PBT2",'Deep retrofit'!$I$101,IF(F17="Scenario3PBT2",'Deep retrofit'!$J$101,"")))&amp;IF(F17="Scenario1PBT3",'Deep retrofit'!$K$101,IF(F17="Scenario2PBT3",'Deep retrofit'!$L$101,IF(F17="Scenario3PBT3",'Deep retrofit'!$M$101,"")))&amp;IF(F17="Scenario1PBT4",'Deep retrofit'!$N$101,IF(F17="Scenario2PBT4",'Deep retrofit'!$O$101,IF(F17="Scenario3PBT4",'Deep retrofit'!$P$101,"")))&amp;IF(F17="Scenario1PBT5",'Deep retrofit'!$Q$101,IF(F17="Scenario2PBT5",'Deep retrofit'!$R$101,IF(F17="Scenario3PBT5",'Deep retrofit'!$S$101,"")))&amp;IF(F17="Scenario1PBT6",'Deep retrofit'!$T$101,IF(F17="Scenario2PBT6",'Deep retrofit'!$U$101,IF(F17="Scenario3PBT6",'Deep retrofit'!$V$101,"")))&amp;IF(F17="Scenario1PBT7",'Deep retrofit'!$W$101,IF(F17="Scenario2PBT7",'Deep retrofit'!$X$101,IF(F17="Scenario3PBT7",'Deep retrofit'!$Y$101,"")))&amp;IF(F17="Scenario1PBT8",'Deep retrofit'!$Z$101,IF(F17="Scenario2PBT8",'Deep retrofit'!$AA$101,IF(F17="Scenario3PBT8",'Deep retrofit'!$AB$101,"")))&amp;IF(F17="Scenario1PBT9",'Deep retrofit'!$AC$101,IF(F17="Scenario2PBT9",'Deep retrofit'!$AD$101,IF(F17="Scenario3PBT9",'Deep retrofit'!$AE$101,"")))&amp;IF(F17="Scenario1PBT10",'Deep retrofit'!$AF$101,IF(F17="Scenario2PBT10",'Deep retrofit'!$AG$101,IF(F17="Scenario3PBT10",'Deep retrofit'!$AH$101,"")))&amp;IF(F17="Scenario1PBT11",'Deep retrofit'!$AI$101,IF(F17="Scenario2PBT11",'Deep retrofit'!$AJ$101,IF(F17="Scenario3PBT11",'Deep retrofit'!$AK$101,"")))&amp;IF(F17="Scenario1PBT12",'Deep retrofit'!$AL$101,IF(F17="Scenario2PBT12",'Deep retrofit'!$AM$101,IF(F17="Scenario3PBT12",'Deep retrofit'!$AN$101,"")))&amp;IF(F17="Scenario1PBT13",'Deep retrofit'!$AO$101,IF(F17="Scenario2PBT13",'Deep retrofit'!$AP$101,IF(F17="Scenario3PBT13",'Deep retrofit'!$AQ$101,"")))&amp;IF(F17="Scenario1PBT14",'Deep retrofit'!$AR$101,IF(F17="Scenario2PBT14",'Deep retrofit'!$AS$101,IF(F17="Scenario3PBT14",'Deep retrofit'!$AT$101,"")))&amp;IF(F17="Scenario1PBT15",'Deep retrofit'!$AU$101,IF(F17="Scenario2PBT15",'Deep retrofit'!$AV$101,IF(F17="Scenario3PBT15",'Deep retrofit'!$AW$101,"")))</f>
        <v/>
      </c>
      <c r="AB17" s="179">
        <f t="shared" si="21"/>
        <v>0</v>
      </c>
      <c r="AC17" s="208">
        <f>IFERROR('Projection_Base-case'!G17-G17,0)</f>
        <v>0</v>
      </c>
      <c r="AD17" s="117">
        <f t="shared" si="0"/>
        <v>0</v>
      </c>
      <c r="AE17" s="117">
        <f>IFERROR(100*AC17/'Projection_Base-case'!G17,0)</f>
        <v>0</v>
      </c>
      <c r="AF17" s="117">
        <f>IFERROR('Projection_Base-case'!I17-I17,0)</f>
        <v>0</v>
      </c>
      <c r="AG17" s="117">
        <f t="shared" si="1"/>
        <v>0</v>
      </c>
      <c r="AH17" s="117">
        <f>IFERROR(100*AF17/'Projection_Base-case'!I17,0)</f>
        <v>0</v>
      </c>
      <c r="AI17" s="117">
        <f>IFERROR('Projection_Base-case'!K17-K17,0)</f>
        <v>0</v>
      </c>
      <c r="AJ17" s="117">
        <f t="shared" si="2"/>
        <v>0</v>
      </c>
      <c r="AK17" s="117">
        <f>IFERROR(100*AI17/'Projection_Base-case'!K17,0)</f>
        <v>0</v>
      </c>
      <c r="AL17" s="117">
        <f>IFERROR(M17-'Projection_Base-case'!M17,0)</f>
        <v>0</v>
      </c>
      <c r="AM17" s="117">
        <f t="shared" si="3"/>
        <v>0</v>
      </c>
      <c r="AN17" s="179">
        <f>IFERROR(IF('Projection_Base-case'!N17&gt;0,100*AM17/'Projection_Base-case'!N17,100*AM17/N17),0)</f>
        <v>0</v>
      </c>
      <c r="AO17" s="206">
        <f>IFERROR('Projection_Base-case'!O17-O17,0)</f>
        <v>0</v>
      </c>
      <c r="AP17" s="117">
        <f t="shared" si="4"/>
        <v>0</v>
      </c>
      <c r="AQ17" s="117">
        <f>IFERROR(100*AO17/'Projection_Base-case'!O17,0)</f>
        <v>0</v>
      </c>
      <c r="AR17" s="117">
        <f>IFERROR('Projection_Base-case'!Q17-Q17,0)</f>
        <v>0</v>
      </c>
      <c r="AS17" s="117">
        <f t="shared" si="5"/>
        <v>0</v>
      </c>
      <c r="AT17" s="117">
        <f>IFERROR(100*AR17/'Projection_Base-case'!Q17,0)</f>
        <v>0</v>
      </c>
      <c r="AU17" s="117">
        <f>IFERROR('Projection_Base-case'!S17-S17,0)</f>
        <v>0</v>
      </c>
      <c r="AV17" s="117">
        <f t="shared" si="6"/>
        <v>0</v>
      </c>
      <c r="AW17" s="118">
        <f>IFERROR(100*AU17/'Projection_Base-case'!S17,0)</f>
        <v>0</v>
      </c>
      <c r="AX17" s="206">
        <f>IFERROR('Projection_Base-case'!U17-U17,0)</f>
        <v>0</v>
      </c>
      <c r="AY17" s="117">
        <f t="shared" si="7"/>
        <v>0</v>
      </c>
      <c r="AZ17" s="117">
        <f>IFERROR(100*AX17/'Projection_Base-case'!U17,0)</f>
        <v>0</v>
      </c>
      <c r="BA17" s="117">
        <f>IFERROR('Projection_Base-case'!W17-W17,0)</f>
        <v>0</v>
      </c>
      <c r="BB17" s="117">
        <f t="shared" si="8"/>
        <v>0</v>
      </c>
      <c r="BC17" s="117">
        <f>IFERROR(100*BA17/'Projection_Base-case'!W17,0)</f>
        <v>0</v>
      </c>
      <c r="BD17" s="117">
        <f>IFERROR('Projection_Base-case'!Y17-Y17,0)</f>
        <v>0</v>
      </c>
      <c r="BE17" s="117">
        <f t="shared" si="9"/>
        <v>0</v>
      </c>
      <c r="BF17" s="117">
        <f>IFERROR(100*BD17/'Projection_Base-case'!Y17,0)</f>
        <v>0</v>
      </c>
      <c r="BG17" s="178">
        <f t="shared" si="22"/>
        <v>0</v>
      </c>
      <c r="BH17" s="179">
        <f t="shared" si="23"/>
        <v>0</v>
      </c>
    </row>
    <row r="18" spans="1:60">
      <c r="A18" s="205">
        <v>13</v>
      </c>
      <c r="B18" s="178">
        <f>IF('Projection_Base-case'!B18&lt;&gt;"",'Projection_Base-case'!B18,0)</f>
        <v>0</v>
      </c>
      <c r="C18" s="178">
        <f>IF('Projection_Base-case'!C18&lt;&gt;"",'Projection_Base-case'!C18,0)</f>
        <v>0</v>
      </c>
      <c r="D18" s="178">
        <f>IF('Projection_Base-case'!D18&lt;&gt;"",'Projection_Base-case'!D18,0)</f>
        <v>0</v>
      </c>
      <c r="E18" s="107" t="str">
        <f>IF(AND('Résultats deep'!$AC$3="OUI",'Résultats deep'!E17&lt;&gt;""),'Résultats deep'!E17,IF(OR(D18="PBT1",D18="PBT2",D18="PBT3",D18="PBT4",D18="PBT5",D18="PBT6",D18="PBT7"),"Scenario1",""))</f>
        <v/>
      </c>
      <c r="F18" s="202" t="str">
        <f t="shared" si="10"/>
        <v>0</v>
      </c>
      <c r="G18" s="177" t="str">
        <f>IF(F18="Scenario1PBT1",'Deep retrofit'!$E$6,IF(F18="Scenario2PBT1",'Deep retrofit'!$F$6,IF(F18="Scenario3PBT1",'Deep retrofit'!$G$6,"")))&amp;IF(F18="Scenario1PBT2",'Deep retrofit'!$H$6,IF(F18="Scenario2PBT2",'Deep retrofit'!$I$6,IF(F18="Scenario3PBT2",'Deep retrofit'!$J$6,"")))&amp;IF(F18="Scenario1PBT3",'Deep retrofit'!$K$6,IF(F18="Scenario2PBT3",'Deep retrofit'!$L$6,IF(F18="Scenario3PBT3",'Deep retrofit'!$M$6,"")))&amp;IF(F18="Scenario1PBT4",'Deep retrofit'!$N$6,IF(F18="Scenario2PBT4",'Deep retrofit'!$O$6,IF(F18="Scenario3PBT4",'Deep retrofit'!$P$6,"")))&amp;IF(F18="Scenario1PBT5",'Deep retrofit'!$Q$6,IF(F18="Scenario2PBT5",'Deep retrofit'!$R$6,IF(F18="Scenario3PBT5",'Deep retrofit'!$S$6,"")))&amp;IF(F18="Scenario1PBT6",'Deep retrofit'!$T$6,IF(F18="Scenario2PBT6",'Deep retrofit'!$U$6,IF(F18="Scenario3PBT6",'Deep retrofit'!$V$6,"")))&amp;IF(F18="Scenario1PBT7",'Deep retrofit'!$W$6,IF(F18="Scenario2PBT7",'Deep retrofit'!$X$6,IF(F18="Scenario3PBT7",'Deep retrofit'!$Y$6,"")))&amp;IF(F18="Scenario1PBT8",'Deep retrofit'!$Z$6,IF(F18="Scenario2PBT8",'Deep retrofit'!$AA$6,IF(F18="Scenario3PBT8",'Deep retrofit'!$AB$6,"")))&amp;IF(F18="Scenario1PBT9",'Deep retrofit'!$AC$6,IF(F18="Scenario2PBT9",'Deep retrofit'!$AD$6,IF(F18="Scenario3PBT9",'Deep retrofit'!$AE$6,"")))&amp;IF(F18="Scenario1PBT10",'Deep retrofit'!$AF$6,IF(F18="Scenario2PBT10",'Deep retrofit'!$AG$6,IF(F18="Scenario3PBT10",'Deep retrofit'!$AH$6,"")))&amp;IF(F18="Scenario1PBT11",'Deep retrofit'!$AI$6,IF(F18="Scenario2PBT11",'Deep retrofit'!$AJ$6,IF(F18="Scenario3PBT11",'Deep retrofit'!$AK$6,"")))&amp;IF(F18="Scenario1PBT12",'Deep retrofit'!$AL$6,IF(F18="Scenario2PBT12",'Deep retrofit'!$AM$6,IF(F18="Scenario3PBT12",'Deep retrofit'!$AN$6,"")))&amp;IF(F18="Scenario1PBT13",'Deep retrofit'!$AO$6,IF(F18="Scenario2PBT13",'Deep retrofit'!$AP$6,IF(F18="Scenario3PBT13",'Deep retrofit'!$AQ$6,"")))&amp;IF(F18="Scenario1PBT14",'Deep retrofit'!$AR$6,IF(F18="Scenario2PBT14",'Deep retrofit'!$AS$6,IF(F18="Scenario3PBT14",'Deep retrofit'!$AT$6,"")))&amp;IF(F18="Scenario1PBT15",'Deep retrofit'!$AU$6,IF(F18="Scenario2PBT15",'Deep retrofit'!$AV$6,IF(F18="Scenario3PBT15",'Deep retrofit'!$AW$6,"")))</f>
        <v/>
      </c>
      <c r="H18" s="117">
        <f t="shared" si="11"/>
        <v>0</v>
      </c>
      <c r="I18" s="178" t="str">
        <f>IF(F18="Scenario1PBT1",'Deep retrofit'!$E$16,IF(F18="Scenario2PBT1",'Deep retrofit'!$F$16,IF(F18="Scenario3PBT1",'Deep retrofit'!$G$16,"")))&amp;IF(F18="Scenario1PBT2",'Deep retrofit'!$H$16,IF(F18="Scenario2PBT2",'Deep retrofit'!$I$16,IF(F18="Scenario3PBT2",'Deep retrofit'!$J$16,"")))&amp;IF(F18="Scenario1PBT3",'Deep retrofit'!$K$16,IF(F18="Scenario2PBT3",'Deep retrofit'!$L$16,IF(F18="Scenario3PBT3",'Deep retrofit'!$M$16,"")))&amp;IF(F18="Scenario1PBT4",'Deep retrofit'!$N$16,IF(F18="Scenario2PBT4",'Deep retrofit'!$O$16,IF(F18="Scenario3PBT4",'Deep retrofit'!$P$16,"")))&amp;IF(F18="Scenario1PBT5",'Deep retrofit'!$Q$16,IF(F18="Scenario2PBT5",'Deep retrofit'!$R$16,IF(F18="Scenario3PBT5",'Deep retrofit'!$S$16,"")))&amp;IF(F18="Scenario1PBT6",'Deep retrofit'!$T$16,IF(F18="Scenario2PBT6",'Deep retrofit'!$U$16,IF(F18="Scenario3PBT6",'Deep retrofit'!$V$16,"")))&amp;IF(F18="Scenario1PBT7",'Deep retrofit'!$W$16,IF(F18="Scenario2PBT7",'Deep retrofit'!$X$16,IF(F18="Scenario3PBT7",'Deep retrofit'!$Y$16,"")))&amp;IF(F18="Scenario1PBT8",'Deep retrofit'!$Z$16,IF(F18="Scenario2PBT8",'Deep retrofit'!$AA$16,IF(F18="Scenario3PBT8",'Deep retrofit'!$AB$16,"")))&amp;IF(F18="Scenario1PBT9",'Deep retrofit'!$AC$16,IF(F18="Scenario2PBT9",'Deep retrofit'!$AD$16,IF(F18="Scenario3PBT9",'Deep retrofit'!$AE$16,"")))&amp;IF(F18="Scenario1PBT10",'Deep retrofit'!$AF$16,IF(F18="Scenario2PBT10",'Deep retrofit'!$AG$16,IF(F18="Scenario3PBT10",'Deep retrofit'!$AH$16,"")))&amp;IF(F18="Scenario1PBT11",'Deep retrofit'!$AI$16,IF(F18="Scenario2PBT11",'Deep retrofit'!$AJ$16,IF(F18="Scenario3PBT11",'Deep retrofit'!$AK$16,"")))&amp;IF(F18="Scenario1PBT12",'Deep retrofit'!$AL$16,IF(F18="Scenario2PBT12",'Deep retrofit'!$AM$16,IF(F18="Scenario3PBT12",'Deep retrofit'!$AN$16,"")))&amp;IF(F18="Scenario1PBT13",'Deep retrofit'!$AO$16,IF(F18="Scenario2PBT13",'Deep retrofit'!$AP$16,IF(F18="Scenario3PBT13",'Deep retrofit'!$AQ$16,"")))&amp;IF(F18="Scenario1PBT14",'Deep retrofit'!$AR$16,IF(F18="Scenario2PBT14",'Deep retrofit'!$AS$16,IF(F18="Scenario3PBT14",'Deep retrofit'!$AT$16,"")))&amp;IF(F18="Scenario1PBT15",'Deep retrofit'!$AU$16,IF(F18="Scenario2PBT15",'Deep retrofit'!$AV$16,IF(F18="Scenario3PBT15",'Deep retrofit'!$AW$16,"")))</f>
        <v/>
      </c>
      <c r="J18" s="117">
        <f t="shared" si="12"/>
        <v>0</v>
      </c>
      <c r="K18" s="117" t="str">
        <f>IF(F18="Scenario1PBT1",'Deep retrofit'!$E$18,IF(F18="Scenario2PBT1",'Deep retrofit'!$F$18,IF(F18="Scenario3PBT1",'Deep retrofit'!$G$18,"")))&amp;IF(F18="Scenario1PBT2",'Deep retrofit'!$H$18,IF(F18="Scenario2PBT2",'Deep retrofit'!$I$18,IF(F18="Scenario3PBT2",'Deep retrofit'!$J$18,"")))&amp;IF(F18="Scenario1PBT3",'Deep retrofit'!$K$18,IF(F18="Scenario2PBT3",'Deep retrofit'!$L$18,IF(F18="Scenario3PBT3",'Deep retrofit'!$M$18,"")))&amp;IF(F18="Scenario1PBT4",'Deep retrofit'!$N$18,IF(F18="Scenario2PBT4",'Deep retrofit'!$O$18,IF(F18="Scenario3PBT4",'Deep retrofit'!$P$18,"")))&amp;IF(F18="Scenario1PBT5",'Deep retrofit'!$Q$18,IF(F18="Scenario2PBT5",'Deep retrofit'!$R$18,IF(F18="Scenario3PBT5",'Deep retrofit'!$S$18,"")))&amp;IF(F18="Scenario1PBT6",'Deep retrofit'!$T$18,IF(F18="Scenario2PBT6",'Deep retrofit'!$U$18,IF(F18="Scenario3PBT6",'Deep retrofit'!$V$18,"")))&amp;IF(F18="Scenario1PBT7",'Deep retrofit'!$W$18,IF(F18="Scenario2PBT7",'Deep retrofit'!$X$18,IF(F18="Scenario3PBT7",'Deep retrofit'!$Y$18,"")))&amp;IF(F18="Scenario1PBT8",'Deep retrofit'!$Z$18,IF(F18="Scenario2PBT8",'Deep retrofit'!$AA$18,IF(F18="Scenario3PBT8",'Deep retrofit'!$AB$18,"")))&amp;IF(F18="Scenario1PBT9",'Deep retrofit'!$AC$18,IF(F18="Scenario2PBT9",'Deep retrofit'!$AD$18,IF(F18="Scenario3PBT9",'Deep retrofit'!$AE$18,"")))&amp;IF(F18="Scenario1PBT10",'Deep retrofit'!$AF$18,IF(F18="Scenario2PBT10",'Deep retrofit'!$AG$18,IF(F18="Scenario3PBT10",'Deep retrofit'!$AH$18,"")))&amp;IF(F18="Scenario1PBT11",'Deep retrofit'!$AI$18,IF(F18="Scenario2PBT11",'Deep retrofit'!$AJ$18,IF(F18="Scenario3PBT11",'Deep retrofit'!$AK$18,"")))&amp;IF(F18="Scenario1PBT12",'Deep retrofit'!$AL$18,IF(F18="Scenario2PBT12",'Deep retrofit'!$AM$18,IF(F18="Scenario3PBT12",'Deep retrofit'!$AN$18,"")))&amp;IF(F18="Scenario1PBT13",'Deep retrofit'!$AO$18,IF(F18="Scenario2PBT13",'Deep retrofit'!$AP$18,IF(F18="Scenario3PBT13",'Deep retrofit'!$AQ$18,"")))&amp;IF(F18="Scenario1PBT14",'Deep retrofit'!$AR$18,IF(F18="Scenario2PBT14",'Deep retrofit'!$AS$18,IF(F18="Scenario3PBT14",'Deep retrofit'!$AT$18,"")))&amp;IF(F18="Scenario1PBT15",'Deep retrofit'!$AU$18,IF(F18="Scenario2PBT15",'Deep retrofit'!$AV$18,IF(F18="Scenario3PBT15",'Deep retrofit'!$AW$18,"")))</f>
        <v/>
      </c>
      <c r="L18" s="117">
        <f t="shared" si="13"/>
        <v>0</v>
      </c>
      <c r="M18" s="117" t="str">
        <f>IF(F18="Scenario1PBT1",'Deep retrofit'!$E$20,IF(F18="Scenario2PBT1",'Deep retrofit'!$F$20,IF(F18="Scenario3PBT1",'Deep retrofit'!$G$20,"")))&amp;IF(F18="Scenario1PBT2",'Deep retrofit'!$H$20,IF(F18="Scenario2PBT2",'Deep retrofit'!$I$20,IF(F18="Scenario3PBT2",'Deep retrofit'!$J$20,"")))&amp;IF(F18="Scenario1PBT3",'Deep retrofit'!$K$20,IF(F18="Scenario2PBT3",'Deep retrofit'!$L$20,IF(F18="Scenario3PBT3",'Deep retrofit'!$M$20,"")))&amp;IF(F18="Scenario1PBT4",'Deep retrofit'!$N$20,IF(F18="Scenario2PBT4",'Deep retrofit'!$O$20,IF(F18="Scenario3PBT4",'Deep retrofit'!$P$20,"")))&amp;IF(F18="Scenario1PBT5",'Deep retrofit'!$Q$20,IF(F18="Scenario2PBT5",'Deep retrofit'!$R$20,IF(F18="Scenario3PBT5",'Deep retrofit'!$S$20,"")))&amp;IF(F18="Scenario1PBT6",'Deep retrofit'!$T$20,IF(F18="Scenario2PBT6",'Deep retrofit'!$U$20,IF(F18="Scenario3PBT6",'Deep retrofit'!$V$20,"")))&amp;IF(F18="Scenario1PBT7",'Deep retrofit'!$W$20,IF(F18="Scenario2PBT7",'Deep retrofit'!$X$20,IF(F18="Scenario3PBT7",'Deep retrofit'!$Y$20,"")))&amp;IF(F18="Scenario1PBT8",'Deep retrofit'!$Z$20,IF(F18="Scenario2PBT8",'Deep retrofit'!$AA$20,IF(F18="Scenario3PBT8",'Deep retrofit'!$AB$20,"")))&amp;IF(F18="Scenario1PBT9",'Deep retrofit'!$AC$20,IF(F18="Scenario2PBT9",'Deep retrofit'!$AD$20,IF(F18="Scenario3PBT9",'Deep retrofit'!$AE$20,"")))&amp;IF(F18="Scenario1PBT10",'Deep retrofit'!$AF$20,IF(F18="Scenario2PBT10",'Deep retrofit'!$AG$20,IF(F18="Scenario3PBT10",'Deep retrofit'!$AH$20,"")))&amp;IF(F18="Scenario1PBT11",'Deep retrofit'!$AI$20,IF(F18="Scenario2PBT11",'Deep retrofit'!$AJ$20,IF(F18="Scenario3PBT11",'Deep retrofit'!$AK$20,"")))&amp;IF(F18="Scenario1PBT12",'Deep retrofit'!$AL$20,IF(F18="Scenario2PBT12",'Deep retrofit'!$AM$20,IF(F18="Scenario3PBT12",'Deep retrofit'!$AN$20,"")))&amp;IF(F18="Scenario1PBT13",'Deep retrofit'!$AO$20,IF(F18="Scenario2PBT13",'Deep retrofit'!$AP$20,IF(F18="Scenario3PBT13",'Deep retrofit'!$AQ$20,"")))&amp;IF(F18="Scenario1PBT14",'Deep retrofit'!$AR$20,IF(F18="Scenario2PBT14",'Deep retrofit'!$AS$20,IF(F18="Scenario3PBT14",'Deep retrofit'!$AT$20,"")))&amp;IF(F18="Scenario1PBT15",'Deep retrofit'!$AU$20,IF(F18="Scenario2PBT15",'Deep retrofit'!$AV$20,IF(F18="Scenario3PBT15",'Deep retrofit'!$AW$20,"")))</f>
        <v/>
      </c>
      <c r="N18" s="118">
        <f t="shared" si="14"/>
        <v>0</v>
      </c>
      <c r="O18" s="206" t="str">
        <f>IF(F18="Scenario1PBT1",'Deep retrofit'!$E$23,IF(F18="Scenario2PBT1",'Deep retrofit'!$F$23,IF(F18="Scenario3PBT1",'Deep retrofit'!$G$23,"")))&amp;IF(F18="Scenario1PBT2",'Deep retrofit'!$H$23,IF(F18="Scenario2PBT2",'Deep retrofit'!$I$23,IF(F18="Scenario3PBT2",'Deep retrofit'!$J$23,"")))&amp;IF(F18="Scenario1PBT3",'Deep retrofit'!$K$23,IF(F18="Scenario2PBT3",'Deep retrofit'!$L$23,IF(F18="Scenario3PBT3",'Deep retrofit'!$M$23,"")))&amp;IF(F18="Scenario1PBT4",'Deep retrofit'!$N$23,IF(F18="Scenario2PBT4",'Deep retrofit'!$O$23,IF(F18="Scenario3PBT4",'Deep retrofit'!$P$23,"")))&amp;IF(F18="Scenario1PBT5",'Deep retrofit'!$Q$23,IF(F18="Scenario2PBT5",'Deep retrofit'!$R$23,IF(F18="Scenario3PBT5",'Deep retrofit'!$S$23,"")))&amp;IF(F18="Scenario1PBT6",'Deep retrofit'!$T$23,IF(F18="Scenario2PBT6",'Deep retrofit'!$U$23,IF(F18="Scenario3PBT6",'Deep retrofit'!$V$23,"")))&amp;IF(F18="Scenario1PBT7",'Deep retrofit'!$W$23,IF(F18="Scenario2PBT7",'Deep retrofit'!$X$23,IF(F18="Scenario3PBT7",'Deep retrofit'!$Y$23,"")))&amp;IF(F18="Scenario1PBT8",'Deep retrofit'!$Z$23,IF(F18="Scenario2PBT8",'Deep retrofit'!$AA$23,IF(F18="Scenario3PBT8",'Deep retrofit'!$AB$23,"")))&amp;IF(F18="Scenario1PBT9",'Deep retrofit'!$AC$23,IF(F18="Scenario2PBT9",'Deep retrofit'!$AD$23,IF(F18="Scenario3PBT9",'Deep retrofit'!$AE$23,"")))&amp;IF(F18="Scenario1PBT10",'Deep retrofit'!$AF$23,IF(F18="Scenario2PBT10",'Deep retrofit'!$AG$23,IF(F18="Scenario3PBT10",'Deep retrofit'!$AH$23,"")))&amp;IF(F18="Scenario1PBT11",'Deep retrofit'!$AI$23,IF(F18="Scenario2PBT11",'Deep retrofit'!$AJ$23,IF(F18="Scenario3PBT11",'Deep retrofit'!$AK$23,"")))&amp;IF(F18="Scenario1PBT12",'Deep retrofit'!$AL$23,IF(F18="Scenario2PBT12",'Deep retrofit'!$AM$23,IF(F18="Scenario3PBT12",'Deep retrofit'!$AN$23,"")))&amp;IF(F18="Scenario1PBT13",'Deep retrofit'!$AO$23,IF(F18="Scenario2PBT13",'Deep retrofit'!$AP$23,IF(F18="Scenario3PBT13",'Deep retrofit'!$AQ$23,"")))&amp;IF(F18="Scenario1PBT14",'Deep retrofit'!$AR$23,IF(F18="Scenario2PBT14",'Deep retrofit'!$AS$23,IF(F18="Scenario3PBT14",'Deep retrofit'!$AT$23,"")))&amp;IF(F18="Scenario1PBT15",'Deep retrofit'!$AU$23,IF(F18="Scenario2PBT15",'Deep retrofit'!$AV$23,IF(F18="Scenario3PBT15",'Deep retrofit'!$AW$23,"")))</f>
        <v/>
      </c>
      <c r="P18" s="117">
        <f t="shared" si="15"/>
        <v>0</v>
      </c>
      <c r="Q18" s="117" t="str">
        <f>IF(F18="Scenario1PBT1",'Deep retrofit'!$E$25,IF(F18="Scenario2PBT1",'Deep retrofit'!$F$25,IF(F18="Scenario3PBT1",'Deep retrofit'!$G$25,"")))&amp;IF(F18="Scenario1PBT2",'Deep retrofit'!$H$25,IF(F18="Scenario2PBT2",'Deep retrofit'!$I$25,IF(F18="Scenario3PBT2",'Deep retrofit'!$J$25,"")))&amp;IF(F18="Scenario1PBT3",'Deep retrofit'!$K$25,IF(F18="Scenario2PBT3",'Deep retrofit'!$L$25,IF(F18="Scenario3PBT3",'Deep retrofit'!$M$25,"")))&amp;IF(F18="Scenario1PBT4",'Deep retrofit'!$N$25,IF(F18="Scenario2PBT4",'Deep retrofit'!$O$25,IF(F18="Scenario3PBT4",'Deep retrofit'!$P$25,"")))&amp;IF(F18="Scenario1PBT5",'Deep retrofit'!$Q$25,IF(F18="Scenario2PBT5",'Deep retrofit'!$R$25,IF(F18="Scenario3PBT5",'Deep retrofit'!$S$25,"")))&amp;IF(F18="Scenario1PBT6",'Deep retrofit'!$T$25,IF(F18="Scenario2PBT6",'Deep retrofit'!$U$25,IF(F18="Scenario3PBT6",'Deep retrofit'!$V$25,"")))&amp;IF(F18="Scenario1PBT7",'Deep retrofit'!$W$25,IF(F18="Scenario2PBT7",'Deep retrofit'!$X$25,IF(F18="Scenario3PBT7",'Deep retrofit'!$Y$25,"")))&amp;IF(F18="Scenario1PBT8",'Deep retrofit'!$Z$25,IF(F18="Scenario2PBT8",'Deep retrofit'!$AA$25,IF(F18="Scenario3PBT8",'Deep retrofit'!$AB$25,"")))&amp;IF(F18="Scenario1PBT9",'Deep retrofit'!$AC$25,IF(F18="Scenario2PBT9",'Deep retrofit'!$AD$25,IF(F18="Scenario3PBT9",'Deep retrofit'!$AE$25,"")))&amp;IF(F18="Scenario1PBT10",'Deep retrofit'!$AF$25,IF(F18="Scenario2PBT10",'Deep retrofit'!$AG$25,IF(F18="Scenario3PBT10",'Deep retrofit'!$AH$25,"")))&amp;IF(F18="Scenario1PBT11",'Deep retrofit'!$AI$25,IF(F18="Scenario2PBT11",'Deep retrofit'!$AJ$25,IF(F18="Scenario3PBT11",'Deep retrofit'!$AK$25,"")))&amp;IF(F18="Scenario1PBT12",'Deep retrofit'!$AL$25,IF(F18="Scenario2PBT12",'Deep retrofit'!$AM$25,IF(F18="Scenario3PBT12",'Deep retrofit'!$AN$25,"")))&amp;IF(F18="Scenario1PBT13",'Deep retrofit'!$AO$25,IF(F18="Scenario2PBT13",'Deep retrofit'!$AP$25,IF(F18="Scenario3PBT13",'Deep retrofit'!$AQ$25,"")))&amp;IF(F18="Scenario1PBT14",'Deep retrofit'!$AR$25,IF(F18="Scenario2PBT14",'Deep retrofit'!$AS$25,IF(F18="Scenario3PBT14",'Deep retrofit'!$AT$25,"")))&amp;IF(F18="Scenario1PBT15",'Deep retrofit'!$AU$25,IF(F18="Scenario2PBT15",'Deep retrofit'!$AV$25,IF(F18="Scenario3PBT15",'Deep retrofit'!$AW$25,"")))</f>
        <v/>
      </c>
      <c r="R18" s="117">
        <f t="shared" si="16"/>
        <v>0</v>
      </c>
      <c r="S18" s="117" t="str">
        <f>IF(F18="Scenario1PBT1",'Deep retrofit'!$E$27,IF(F18="Scenario2PBT1",'Deep retrofit'!$F$27,IF(F18="Scenario3PBT1",'Deep retrofit'!$G$27,"")))&amp;IF(F18="Scenario1PBT2",'Deep retrofit'!$H$27,IF(F18="Scenario2PBT2",'Deep retrofit'!$I$27,IF(F18="Scenario3PBT2",'Deep retrofit'!$J$27,"")))&amp;IF(F18="Scenario1PBT3",'Deep retrofit'!$K$27,IF(F18="Scenario2PBT3",'Deep retrofit'!$L$27,IF(F18="Scenario3PBT3",'Deep retrofit'!$M$27,"")))&amp;IF(F18="Scenario1PBT4",'Deep retrofit'!$N$27,IF(F18="Scenario2PBT4",'Deep retrofit'!$O$27,IF(F18="Scenario3PBT4",'Deep retrofit'!$P$27,"")))&amp;IF(F18="Scenario1PBT5",'Deep retrofit'!$Q$27,IF(F18="Scenario2PBT5",'Deep retrofit'!$R$27,IF(F18="Scenario3PBT5",'Deep retrofit'!$S$27,"")))&amp;IF(F18="Scenario1PBT6",'Deep retrofit'!$T$27,IF(F18="Scenario2PBT6",'Deep retrofit'!$U$27,IF(F18="Scenario3PBT6",'Deep retrofit'!$V$27,"")))&amp;IF(F18="Scenario1PBT7",'Deep retrofit'!$W$27,IF(F18="Scenario2PBT7",'Deep retrofit'!$X$27,IF(F18="Scenario3PBT7",'Deep retrofit'!$Y$27,"")))&amp;IF(F18="Scenario1PBT8",'Deep retrofit'!$Z$27,IF(F18="Scenario2PBT8",'Deep retrofit'!$AA$27,IF(F18="Scenario3PBT8",'Deep retrofit'!$AB$27,"")))&amp;IF(F18="Scenario1PBT9",'Deep retrofit'!$AC$27,IF(F18="Scenario2PBT9",'Deep retrofit'!$AD$27,IF(F18="Scenario3PBT9",'Deep retrofit'!$AE$27,"")))&amp;IF(F18="Scenario1PBT10",'Deep retrofit'!$AF$27,IF(F18="Scenario2PBT10",'Deep retrofit'!$AG$27,IF(F18="Scenario3PBT10",'Deep retrofit'!$AH$27,"")))&amp;IF(F18="Scenario1PBT11",'Deep retrofit'!$AI$27,IF(F18="Scenario2PBT11",'Deep retrofit'!$AJ$27,IF(F18="Scenario3PBT11",'Deep retrofit'!$AK$27,"")))&amp;IF(F18="Scenario1PBT12",'Deep retrofit'!$AL$27,IF(F18="Scenario2PBT12",'Deep retrofit'!$AM$27,IF(F18="Scenario3PBT12",'Deep retrofit'!$AN$27,"")))&amp;IF(F18="Scenario1PBT13",'Deep retrofit'!$AO$27,IF(F18="Scenario2PBT13",'Deep retrofit'!$AP$27,IF(F18="Scenario3PBT13",'Deep retrofit'!$AQ$27,"")))&amp;IF(F18="Scenario1PBT14",'Deep retrofit'!$AR$27,IF(F18="Scenario2PBT14",'Deep retrofit'!$AS$27,IF(F18="Scenario3PBT14",'Deep retrofit'!$AT$27,"")))&amp;IF(F18="Scenario1PBT15",'Deep retrofit'!$AU$27,IF(F18="Scenario2PBT15",'Deep retrofit'!$AV$27,IF(F18="Scenario3PBT15",'Deep retrofit'!$AW$27,"")))</f>
        <v/>
      </c>
      <c r="T18" s="207">
        <f t="shared" si="17"/>
        <v>0</v>
      </c>
      <c r="U18" s="206" t="str">
        <f>IF(F18="Scenario1PBT1",'Deep retrofit'!$E$38,IF(F18="Scenario2PBT1",'Deep retrofit'!$F$38,IF(F18="Scenario3PBT1",'Deep retrofit'!$G$38,"")))&amp;IF(F18="Scenario1PBT2",'Deep retrofit'!$H$38,IF(F18="Scenario2PBT2",'Deep retrofit'!$I$38,IF(F18="Scenario3PBT2",'Deep retrofit'!$J$38,"")))&amp;IF(F18="Scenario1PBT3",'Deep retrofit'!$K$38,IF(F18="Scenario2PBT3",'Deep retrofit'!$L$38,IF(F18="Scenario3PBT3",'Deep retrofit'!$M$38,"")))&amp;IF(F18="Scenario1PBT4",'Deep retrofit'!$N$38,IF(F18="Scenario2PBT4",'Deep retrofit'!$O$38,IF(F18="Scenario3PBT4",'Deep retrofit'!$P$38,"")))&amp;IF(F18="Scenario1PBT5",'Deep retrofit'!$Q$38,IF(F18="Scenario2PBT5",'Deep retrofit'!$R$38,IF(F18="Scenario3PBT5",'Deep retrofit'!$S$38,"")))&amp;IF(F18="Scenario1PBT6",'Deep retrofit'!$T$38,IF(F18="Scenario2PBT6",'Deep retrofit'!$U$38,IF(F18="Scenario3PBT6",'Deep retrofit'!$V$38,"")))&amp;IF(F18="Scenario1PBT7",'Deep retrofit'!$W$38,IF(F18="Scenario2PBT7",'Deep retrofit'!$X$38,IF(F18="Scenario3PBT7",'Deep retrofit'!$Y$38,"")))&amp;IF(F18="Scenario1PBT8",'Deep retrofit'!$Z$38,IF(F18="Scenario2PBT8",'Deep retrofit'!$AA$38,IF(F18="Scenario3PBT8",'Deep retrofit'!$AB$38,"")))&amp;IF(F18="Scenario1PBT9",'Deep retrofit'!$AC$38,IF(F18="Scenario2PBT9",'Deep retrofit'!$AD$38,IF(F18="Scenario3PBT9",'Deep retrofit'!$AE$38,"")))&amp;IF(F18="Scenario1PBT10",'Deep retrofit'!$AF$38,IF(F18="Scenario2PBT10",'Deep retrofit'!$AG$38,IF(F18="Scenario3PBT10",'Deep retrofit'!$AH$38,"")))&amp;IF(F18="Scenario1PBT11",'Deep retrofit'!$AI$38,IF(F18="Scenario2PBT11",'Deep retrofit'!$AJ$38,IF(F18="Scenario3PBT11",'Deep retrofit'!$AK$38,"")))&amp;IF(F18="Scenario1PBT12",'Deep retrofit'!$AL$38,IF(F18="Scenario2PBT12",'Deep retrofit'!$AM$38,IF(F18="Scenario3PBT12",'Deep retrofit'!$AN$38,"")))&amp;IF(F18="Scenario1PBT13",'Deep retrofit'!$AO$38,IF(F18="Scenario2PBT13",'Deep retrofit'!$AP$38,IF(F18="Scenario3PBT13",'Deep retrofit'!$AQ$38,"")))&amp;IF(F18="Scenario1PBT14",'Deep retrofit'!$AR$38,IF(F18="Scenario2PBT14",'Deep retrofit'!$AS$38,IF(F18="Scenario3PBT14",'Deep retrofit'!$AT$38,"")))&amp;IF(F18="Scenario1PBT15",'Deep retrofit'!$AU$38,IF(F18="Scenario2PBT15",'Deep retrofit'!$AV$38,IF(F18="Scenario3PBT15",'Deep retrofit'!$AW$38,"")))</f>
        <v/>
      </c>
      <c r="V18" s="117">
        <f t="shared" si="18"/>
        <v>0</v>
      </c>
      <c r="W18" s="117" t="str">
        <f>IF(F18="Scenario1PBT1",'Deep retrofit'!$E$40,IF(F18="Scenario2PBT1",'Deep retrofit'!$F$40,IF(F18="Scenario3PBT1",'Deep retrofit'!$G$40,"")))&amp;IF(F18="Scenario1PBT2",'Deep retrofit'!$H$40,IF(F18="Scenario2PBT2",'Deep retrofit'!$I$40,IF(F18="Scenario3PBT2",'Deep retrofit'!$J$40,"")))&amp;IF(F18="Scenario1PBT3",'Deep retrofit'!$K$40,IF(F18="Scenario2PBT3",'Deep retrofit'!$L$40,IF(F18="Scenario3PBT3",'Deep retrofit'!$M$40,"")))&amp;IF(F18="Scenario1PBT4",'Deep retrofit'!$N$40,IF(F18="Scenario2PBT4",'Deep retrofit'!$O$40,IF(F18="Scenario3PBT4",'Deep retrofit'!$P$40,"")))&amp;IF(F18="Scenario1PBT5",'Deep retrofit'!$Q$40,IF(F18="Scenario2PBT5",'Deep retrofit'!$R$40,IF(F18="Scenario3PBT5",'Deep retrofit'!$S$40,"")))&amp;IF(F18="Scenario1PBT6",'Deep retrofit'!$T$40,IF(F18="Scenario2PBT6",'Deep retrofit'!$U$40,IF(F18="Scenario3PBT6",'Deep retrofit'!$V$40,"")))&amp;IF(F18="Scenario1PBT7",'Deep retrofit'!$W$40,IF(F18="Scenario2PBT7",'Deep retrofit'!$X$40,IF(F18="Scenario3PBT7",'Deep retrofit'!$Y$40,"")))&amp;IF(F18="Scenario1PBT8",'Deep retrofit'!$Z$40,IF(F18="Scenario2PBT8",'Deep retrofit'!$AA$40,IF(F18="Scenario3PBT8",'Deep retrofit'!$AB$40,"")))&amp;IF(F18="Scenario1PBT9",'Deep retrofit'!$AC$40,IF(F18="Scenario2PBT9",'Deep retrofit'!$AD$40,IF(F18="Scenario3PBT9",'Deep retrofit'!$AE$40,"")))&amp;IF(F18="Scenario1PBT10",'Deep retrofit'!$AF$40,IF(F18="Scenario2PBT10",'Deep retrofit'!$AG$40,IF(F18="Scenario3PBT10",'Deep retrofit'!$AH$40,"")))&amp;IF(F18="Scenario1PBT11",'Deep retrofit'!$AI$40,IF(F18="Scenario2PBT11",'Deep retrofit'!$AJ$40,IF(F18="Scenario3PBT11",'Deep retrofit'!$AK$40,"")))&amp;IF(F18="Scenario1PBT12",'Deep retrofit'!$AL$40,IF(F18="Scenario2PBT12",'Deep retrofit'!$AM$40,IF(F18="Scenario3PBT12",'Deep retrofit'!$AN$40,"")))&amp;IF(F18="Scenario1PBT13",'Deep retrofit'!$AO$40,IF(F18="Scenario2PBT13",'Deep retrofit'!$AP$40,IF(F18="Scenario3PBT13",'Deep retrofit'!$AQ$40,"")))&amp;IF(F18="Scenario1PBT14",'Deep retrofit'!$AR$40,IF(F18="Scenario2PBT14",'Deep retrofit'!$AS$40,IF(F18="Scenario3PBT14",'Deep retrofit'!$AT$40,"")))&amp;IF(F18="Scenario1PBT15",'Deep retrofit'!$AU$40,IF(F18="Scenario2PBT15",'Deep retrofit'!$AV$40,IF(F18="Scenario3PBT15",'Deep retrofit'!$AW$40,"")))</f>
        <v/>
      </c>
      <c r="X18" s="117">
        <f t="shared" si="19"/>
        <v>0</v>
      </c>
      <c r="Y18" s="117" t="str">
        <f>IF(F18="Scenario1PBT1",'Deep retrofit'!$E$42,IF(F18="Scenario2PBT1",'Deep retrofit'!$F$42,IF(F18="Scenario3PBT1",'Deep retrofit'!$G$42,"")))&amp;IF(F18="Scenario1PBT2",'Deep retrofit'!$H$42,IF(F18="Scenario2PBT2",'Deep retrofit'!$I$42,IF(F18="Scenario3PBT2",'Deep retrofit'!$J$42,"")))&amp;IF(F18="Scenario1PBT3",'Deep retrofit'!$K$42,IF(F18="Scenario2PBT3",'Deep retrofit'!$L$42,IF(F18="Scenario3PBT3",'Deep retrofit'!$M$42,"")))&amp;IF(F18="Scenario1PBT4",'Deep retrofit'!$N$42,IF(F18="Scenario2PBT4",'Deep retrofit'!$O$42,IF(F18="Scenario3PBT4",'Deep retrofit'!$P$42,"")))&amp;IF(F18="Scenario1PBT5",'Deep retrofit'!$Q$42,IF(F18="Scenario2PBT5",'Deep retrofit'!$R$42,IF(F18="Scenario3PBT5",'Deep retrofit'!$S$42,"")))&amp;IF(F18="Scenario1PBT6",'Deep retrofit'!$T$42,IF(F18="Scenario2PBT6",'Deep retrofit'!$U$42,IF(F18="Scenario3PBT6",'Deep retrofit'!$V$42,"")))&amp;IF(F18="Scenario1PBT7",'Deep retrofit'!$W$42,IF(F18="Scenario2PBT7",'Deep retrofit'!$X$42,IF(F18="Scenario3PBT7",'Deep retrofit'!$Y$42,"")))&amp;IF(F18="Scenario1PBT8",'Deep retrofit'!$Z$42,IF(F18="Scenario2PBT8",'Deep retrofit'!$AA$42,IF(F18="Scenario3PBT8",'Deep retrofit'!$AB$42,"")))&amp;IF(F18="Scenario1PBT9",'Deep retrofit'!$AC$42,IF(F18="Scenario2PBT9",'Deep retrofit'!$AD$42,IF(F18="Scenario3PBT9",'Deep retrofit'!$AE$42,"")))&amp;IF(F18="Scenario1PBT10",'Deep retrofit'!$AF$42,IF(F18="Scenario2PBT10",'Deep retrofit'!$AG$42,IF(F18="Scenario3PBT10",'Deep retrofit'!$AH$42,"")))&amp;IF(F18="Scenario1PBT11",'Deep retrofit'!$AI$42,IF(F18="Scenario2PBT11",'Deep retrofit'!$AJ$42,IF(F18="Scenario3PBT11",'Deep retrofit'!$AK$42,"")))&amp;IF(F18="Scenario1PBT12",'Deep retrofit'!$AL$42,IF(F18="Scenario2PBT12",'Deep retrofit'!$AM$42,IF(F18="Scenario3PBT12",'Deep retrofit'!$AN$42,"")))&amp;IF(F18="Scenario1PBT13",'Deep retrofit'!$AO$42,IF(F18="Scenario2PBT13",'Deep retrofit'!$AP$42,IF(F18="Scenario3PBT13",'Deep retrofit'!$AQ$42,"")))&amp;IF(F18="Scenario1PBT14",'Deep retrofit'!$AR$42,IF(F18="Scenario2PBT14",'Deep retrofit'!$AS$42,IF(F18="Scenario3PBT14",'Deep retrofit'!$AT$42,"")))&amp;IF(F18="Scenario1PBT15",'Deep retrofit'!$AU$42,IF(F18="Scenario2PBT15",'Deep retrofit'!$AV$42,IF(F18="Scenario3PBT15",'Deep retrofit'!$AW$42,"")))</f>
        <v/>
      </c>
      <c r="Z18" s="117">
        <f t="shared" si="20"/>
        <v>0</v>
      </c>
      <c r="AA18" s="269" t="str">
        <f>IF(F18="Scenario1PBT1",'Deep retrofit'!$E$101,IF(F18="Scenario2PBT1",'Deep retrofit'!$F$101,IF(F18="Scenario3PBT1",'Deep retrofit'!$G$101,"")))&amp;IF(F18="Scenario1PBT2",'Deep retrofit'!$H$101,IF(F18="Scenario2PBT2",'Deep retrofit'!$I$101,IF(F18="Scenario3PBT2",'Deep retrofit'!$J$101,"")))&amp;IF(F18="Scenario1PBT3",'Deep retrofit'!$K$101,IF(F18="Scenario2PBT3",'Deep retrofit'!$L$101,IF(F18="Scenario3PBT3",'Deep retrofit'!$M$101,"")))&amp;IF(F18="Scenario1PBT4",'Deep retrofit'!$N$101,IF(F18="Scenario2PBT4",'Deep retrofit'!$O$101,IF(F18="Scenario3PBT4",'Deep retrofit'!$P$101,"")))&amp;IF(F18="Scenario1PBT5",'Deep retrofit'!$Q$101,IF(F18="Scenario2PBT5",'Deep retrofit'!$R$101,IF(F18="Scenario3PBT5",'Deep retrofit'!$S$101,"")))&amp;IF(F18="Scenario1PBT6",'Deep retrofit'!$T$101,IF(F18="Scenario2PBT6",'Deep retrofit'!$U$101,IF(F18="Scenario3PBT6",'Deep retrofit'!$V$101,"")))&amp;IF(F18="Scenario1PBT7",'Deep retrofit'!$W$101,IF(F18="Scenario2PBT7",'Deep retrofit'!$X$101,IF(F18="Scenario3PBT7",'Deep retrofit'!$Y$101,"")))&amp;IF(F18="Scenario1PBT8",'Deep retrofit'!$Z$101,IF(F18="Scenario2PBT8",'Deep retrofit'!$AA$101,IF(F18="Scenario3PBT8",'Deep retrofit'!$AB$101,"")))&amp;IF(F18="Scenario1PBT9",'Deep retrofit'!$AC$101,IF(F18="Scenario2PBT9",'Deep retrofit'!$AD$101,IF(F18="Scenario3PBT9",'Deep retrofit'!$AE$101,"")))&amp;IF(F18="Scenario1PBT10",'Deep retrofit'!$AF$101,IF(F18="Scenario2PBT10",'Deep retrofit'!$AG$101,IF(F18="Scenario3PBT10",'Deep retrofit'!$AH$101,"")))&amp;IF(F18="Scenario1PBT11",'Deep retrofit'!$AI$101,IF(F18="Scenario2PBT11",'Deep retrofit'!$AJ$101,IF(F18="Scenario3PBT11",'Deep retrofit'!$AK$101,"")))&amp;IF(F18="Scenario1PBT12",'Deep retrofit'!$AL$101,IF(F18="Scenario2PBT12",'Deep retrofit'!$AM$101,IF(F18="Scenario3PBT12",'Deep retrofit'!$AN$101,"")))&amp;IF(F18="Scenario1PBT13",'Deep retrofit'!$AO$101,IF(F18="Scenario2PBT13",'Deep retrofit'!$AP$101,IF(F18="Scenario3PBT13",'Deep retrofit'!$AQ$101,"")))&amp;IF(F18="Scenario1PBT14",'Deep retrofit'!$AR$101,IF(F18="Scenario2PBT14",'Deep retrofit'!$AS$101,IF(F18="Scenario3PBT14",'Deep retrofit'!$AT$101,"")))&amp;IF(F18="Scenario1PBT15",'Deep retrofit'!$AU$101,IF(F18="Scenario2PBT15",'Deep retrofit'!$AV$101,IF(F18="Scenario3PBT15",'Deep retrofit'!$AW$101,"")))</f>
        <v/>
      </c>
      <c r="AB18" s="179">
        <f t="shared" si="21"/>
        <v>0</v>
      </c>
      <c r="AC18" s="208">
        <f>IFERROR('Projection_Base-case'!G18-G18,0)</f>
        <v>0</v>
      </c>
      <c r="AD18" s="117">
        <f t="shared" si="0"/>
        <v>0</v>
      </c>
      <c r="AE18" s="117">
        <f>IFERROR(100*AC18/'Projection_Base-case'!G18,0)</f>
        <v>0</v>
      </c>
      <c r="AF18" s="117">
        <f>IFERROR('Projection_Base-case'!I18-I18,0)</f>
        <v>0</v>
      </c>
      <c r="AG18" s="117">
        <f t="shared" si="1"/>
        <v>0</v>
      </c>
      <c r="AH18" s="117">
        <f>IFERROR(100*AF18/'Projection_Base-case'!I18,0)</f>
        <v>0</v>
      </c>
      <c r="AI18" s="117">
        <f>IFERROR('Projection_Base-case'!K18-K18,0)</f>
        <v>0</v>
      </c>
      <c r="AJ18" s="117">
        <f t="shared" si="2"/>
        <v>0</v>
      </c>
      <c r="AK18" s="117">
        <f>IFERROR(100*AI18/'Projection_Base-case'!K18,0)</f>
        <v>0</v>
      </c>
      <c r="AL18" s="117">
        <f>IFERROR(M18-'Projection_Base-case'!M18,0)</f>
        <v>0</v>
      </c>
      <c r="AM18" s="117">
        <f t="shared" si="3"/>
        <v>0</v>
      </c>
      <c r="AN18" s="179">
        <f>IFERROR(IF('Projection_Base-case'!N18&gt;0,100*AM18/'Projection_Base-case'!N18,100*AM18/N18),0)</f>
        <v>0</v>
      </c>
      <c r="AO18" s="206">
        <f>IFERROR('Projection_Base-case'!O18-O18,0)</f>
        <v>0</v>
      </c>
      <c r="AP18" s="117">
        <f t="shared" si="4"/>
        <v>0</v>
      </c>
      <c r="AQ18" s="117">
        <f>IFERROR(100*AO18/'Projection_Base-case'!O18,0)</f>
        <v>0</v>
      </c>
      <c r="AR18" s="117">
        <f>IFERROR('Projection_Base-case'!Q18-Q18,0)</f>
        <v>0</v>
      </c>
      <c r="AS18" s="117">
        <f t="shared" si="5"/>
        <v>0</v>
      </c>
      <c r="AT18" s="117">
        <f>IFERROR(100*AR18/'Projection_Base-case'!Q18,0)</f>
        <v>0</v>
      </c>
      <c r="AU18" s="117">
        <f>IFERROR('Projection_Base-case'!S18-S18,0)</f>
        <v>0</v>
      </c>
      <c r="AV18" s="117">
        <f t="shared" si="6"/>
        <v>0</v>
      </c>
      <c r="AW18" s="118">
        <f>IFERROR(100*AU18/'Projection_Base-case'!S18,0)</f>
        <v>0</v>
      </c>
      <c r="AX18" s="206">
        <f>IFERROR('Projection_Base-case'!U18-U18,0)</f>
        <v>0</v>
      </c>
      <c r="AY18" s="117">
        <f t="shared" si="7"/>
        <v>0</v>
      </c>
      <c r="AZ18" s="117">
        <f>IFERROR(100*AX18/'Projection_Base-case'!U18,0)</f>
        <v>0</v>
      </c>
      <c r="BA18" s="117">
        <f>IFERROR('Projection_Base-case'!W18-W18,0)</f>
        <v>0</v>
      </c>
      <c r="BB18" s="117">
        <f t="shared" si="8"/>
        <v>0</v>
      </c>
      <c r="BC18" s="117">
        <f>IFERROR(100*BA18/'Projection_Base-case'!W18,0)</f>
        <v>0</v>
      </c>
      <c r="BD18" s="117">
        <f>IFERROR('Projection_Base-case'!Y18-Y18,0)</f>
        <v>0</v>
      </c>
      <c r="BE18" s="117">
        <f t="shared" si="9"/>
        <v>0</v>
      </c>
      <c r="BF18" s="117">
        <f>IFERROR(100*BD18/'Projection_Base-case'!Y18,0)</f>
        <v>0</v>
      </c>
      <c r="BG18" s="178">
        <f t="shared" si="22"/>
        <v>0</v>
      </c>
      <c r="BH18" s="179">
        <f t="shared" si="23"/>
        <v>0</v>
      </c>
    </row>
    <row r="19" spans="1:60">
      <c r="A19" s="205">
        <v>14</v>
      </c>
      <c r="B19" s="178">
        <f>IF('Projection_Base-case'!B19&lt;&gt;"",'Projection_Base-case'!B19,0)</f>
        <v>0</v>
      </c>
      <c r="C19" s="178">
        <f>IF('Projection_Base-case'!C19&lt;&gt;"",'Projection_Base-case'!C19,0)</f>
        <v>0</v>
      </c>
      <c r="D19" s="178">
        <f>IF('Projection_Base-case'!D19&lt;&gt;"",'Projection_Base-case'!D19,0)</f>
        <v>0</v>
      </c>
      <c r="E19" s="107" t="str">
        <f>IF(AND('Résultats deep'!$AC$3="OUI",'Résultats deep'!E18&lt;&gt;""),'Résultats deep'!E18,IF(OR(D19="PBT1",D19="PBT2",D19="PBT3",D19="PBT4",D19="PBT5",D19="PBT6",D19="PBT7"),"Scenario1",""))</f>
        <v/>
      </c>
      <c r="F19" s="202" t="str">
        <f t="shared" si="10"/>
        <v>0</v>
      </c>
      <c r="G19" s="177" t="str">
        <f>IF(F19="Scenario1PBT1",'Deep retrofit'!$E$6,IF(F19="Scenario2PBT1",'Deep retrofit'!$F$6,IF(F19="Scenario3PBT1",'Deep retrofit'!$G$6,"")))&amp;IF(F19="Scenario1PBT2",'Deep retrofit'!$H$6,IF(F19="Scenario2PBT2",'Deep retrofit'!$I$6,IF(F19="Scenario3PBT2",'Deep retrofit'!$J$6,"")))&amp;IF(F19="Scenario1PBT3",'Deep retrofit'!$K$6,IF(F19="Scenario2PBT3",'Deep retrofit'!$L$6,IF(F19="Scenario3PBT3",'Deep retrofit'!$M$6,"")))&amp;IF(F19="Scenario1PBT4",'Deep retrofit'!$N$6,IF(F19="Scenario2PBT4",'Deep retrofit'!$O$6,IF(F19="Scenario3PBT4",'Deep retrofit'!$P$6,"")))&amp;IF(F19="Scenario1PBT5",'Deep retrofit'!$Q$6,IF(F19="Scenario2PBT5",'Deep retrofit'!$R$6,IF(F19="Scenario3PBT5",'Deep retrofit'!$S$6,"")))&amp;IF(F19="Scenario1PBT6",'Deep retrofit'!$T$6,IF(F19="Scenario2PBT6",'Deep retrofit'!$U$6,IF(F19="Scenario3PBT6",'Deep retrofit'!$V$6,"")))&amp;IF(F19="Scenario1PBT7",'Deep retrofit'!$W$6,IF(F19="Scenario2PBT7",'Deep retrofit'!$X$6,IF(F19="Scenario3PBT7",'Deep retrofit'!$Y$6,"")))&amp;IF(F19="Scenario1PBT8",'Deep retrofit'!$Z$6,IF(F19="Scenario2PBT8",'Deep retrofit'!$AA$6,IF(F19="Scenario3PBT8",'Deep retrofit'!$AB$6,"")))&amp;IF(F19="Scenario1PBT9",'Deep retrofit'!$AC$6,IF(F19="Scenario2PBT9",'Deep retrofit'!$AD$6,IF(F19="Scenario3PBT9",'Deep retrofit'!$AE$6,"")))&amp;IF(F19="Scenario1PBT10",'Deep retrofit'!$AF$6,IF(F19="Scenario2PBT10",'Deep retrofit'!$AG$6,IF(F19="Scenario3PBT10",'Deep retrofit'!$AH$6,"")))&amp;IF(F19="Scenario1PBT11",'Deep retrofit'!$AI$6,IF(F19="Scenario2PBT11",'Deep retrofit'!$AJ$6,IF(F19="Scenario3PBT11",'Deep retrofit'!$AK$6,"")))&amp;IF(F19="Scenario1PBT12",'Deep retrofit'!$AL$6,IF(F19="Scenario2PBT12",'Deep retrofit'!$AM$6,IF(F19="Scenario3PBT12",'Deep retrofit'!$AN$6,"")))&amp;IF(F19="Scenario1PBT13",'Deep retrofit'!$AO$6,IF(F19="Scenario2PBT13",'Deep retrofit'!$AP$6,IF(F19="Scenario3PBT13",'Deep retrofit'!$AQ$6,"")))&amp;IF(F19="Scenario1PBT14",'Deep retrofit'!$AR$6,IF(F19="Scenario2PBT14",'Deep retrofit'!$AS$6,IF(F19="Scenario3PBT14",'Deep retrofit'!$AT$6,"")))&amp;IF(F19="Scenario1PBT15",'Deep retrofit'!$AU$6,IF(F19="Scenario2PBT15",'Deep retrofit'!$AV$6,IF(F19="Scenario3PBT15",'Deep retrofit'!$AW$6,"")))</f>
        <v/>
      </c>
      <c r="H19" s="117">
        <f t="shared" si="11"/>
        <v>0</v>
      </c>
      <c r="I19" s="178" t="str">
        <f>IF(F19="Scenario1PBT1",'Deep retrofit'!$E$16,IF(F19="Scenario2PBT1",'Deep retrofit'!$F$16,IF(F19="Scenario3PBT1",'Deep retrofit'!$G$16,"")))&amp;IF(F19="Scenario1PBT2",'Deep retrofit'!$H$16,IF(F19="Scenario2PBT2",'Deep retrofit'!$I$16,IF(F19="Scenario3PBT2",'Deep retrofit'!$J$16,"")))&amp;IF(F19="Scenario1PBT3",'Deep retrofit'!$K$16,IF(F19="Scenario2PBT3",'Deep retrofit'!$L$16,IF(F19="Scenario3PBT3",'Deep retrofit'!$M$16,"")))&amp;IF(F19="Scenario1PBT4",'Deep retrofit'!$N$16,IF(F19="Scenario2PBT4",'Deep retrofit'!$O$16,IF(F19="Scenario3PBT4",'Deep retrofit'!$P$16,"")))&amp;IF(F19="Scenario1PBT5",'Deep retrofit'!$Q$16,IF(F19="Scenario2PBT5",'Deep retrofit'!$R$16,IF(F19="Scenario3PBT5",'Deep retrofit'!$S$16,"")))&amp;IF(F19="Scenario1PBT6",'Deep retrofit'!$T$16,IF(F19="Scenario2PBT6",'Deep retrofit'!$U$16,IF(F19="Scenario3PBT6",'Deep retrofit'!$V$16,"")))&amp;IF(F19="Scenario1PBT7",'Deep retrofit'!$W$16,IF(F19="Scenario2PBT7",'Deep retrofit'!$X$16,IF(F19="Scenario3PBT7",'Deep retrofit'!$Y$16,"")))&amp;IF(F19="Scenario1PBT8",'Deep retrofit'!$Z$16,IF(F19="Scenario2PBT8",'Deep retrofit'!$AA$16,IF(F19="Scenario3PBT8",'Deep retrofit'!$AB$16,"")))&amp;IF(F19="Scenario1PBT9",'Deep retrofit'!$AC$16,IF(F19="Scenario2PBT9",'Deep retrofit'!$AD$16,IF(F19="Scenario3PBT9",'Deep retrofit'!$AE$16,"")))&amp;IF(F19="Scenario1PBT10",'Deep retrofit'!$AF$16,IF(F19="Scenario2PBT10",'Deep retrofit'!$AG$16,IF(F19="Scenario3PBT10",'Deep retrofit'!$AH$16,"")))&amp;IF(F19="Scenario1PBT11",'Deep retrofit'!$AI$16,IF(F19="Scenario2PBT11",'Deep retrofit'!$AJ$16,IF(F19="Scenario3PBT11",'Deep retrofit'!$AK$16,"")))&amp;IF(F19="Scenario1PBT12",'Deep retrofit'!$AL$16,IF(F19="Scenario2PBT12",'Deep retrofit'!$AM$16,IF(F19="Scenario3PBT12",'Deep retrofit'!$AN$16,"")))&amp;IF(F19="Scenario1PBT13",'Deep retrofit'!$AO$16,IF(F19="Scenario2PBT13",'Deep retrofit'!$AP$16,IF(F19="Scenario3PBT13",'Deep retrofit'!$AQ$16,"")))&amp;IF(F19="Scenario1PBT14",'Deep retrofit'!$AR$16,IF(F19="Scenario2PBT14",'Deep retrofit'!$AS$16,IF(F19="Scenario3PBT14",'Deep retrofit'!$AT$16,"")))&amp;IF(F19="Scenario1PBT15",'Deep retrofit'!$AU$16,IF(F19="Scenario2PBT15",'Deep retrofit'!$AV$16,IF(F19="Scenario3PBT15",'Deep retrofit'!$AW$16,"")))</f>
        <v/>
      </c>
      <c r="J19" s="117">
        <f t="shared" si="12"/>
        <v>0</v>
      </c>
      <c r="K19" s="117" t="str">
        <f>IF(F19="Scenario1PBT1",'Deep retrofit'!$E$18,IF(F19="Scenario2PBT1",'Deep retrofit'!$F$18,IF(F19="Scenario3PBT1",'Deep retrofit'!$G$18,"")))&amp;IF(F19="Scenario1PBT2",'Deep retrofit'!$H$18,IF(F19="Scenario2PBT2",'Deep retrofit'!$I$18,IF(F19="Scenario3PBT2",'Deep retrofit'!$J$18,"")))&amp;IF(F19="Scenario1PBT3",'Deep retrofit'!$K$18,IF(F19="Scenario2PBT3",'Deep retrofit'!$L$18,IF(F19="Scenario3PBT3",'Deep retrofit'!$M$18,"")))&amp;IF(F19="Scenario1PBT4",'Deep retrofit'!$N$18,IF(F19="Scenario2PBT4",'Deep retrofit'!$O$18,IF(F19="Scenario3PBT4",'Deep retrofit'!$P$18,"")))&amp;IF(F19="Scenario1PBT5",'Deep retrofit'!$Q$18,IF(F19="Scenario2PBT5",'Deep retrofit'!$R$18,IF(F19="Scenario3PBT5",'Deep retrofit'!$S$18,"")))&amp;IF(F19="Scenario1PBT6",'Deep retrofit'!$T$18,IF(F19="Scenario2PBT6",'Deep retrofit'!$U$18,IF(F19="Scenario3PBT6",'Deep retrofit'!$V$18,"")))&amp;IF(F19="Scenario1PBT7",'Deep retrofit'!$W$18,IF(F19="Scenario2PBT7",'Deep retrofit'!$X$18,IF(F19="Scenario3PBT7",'Deep retrofit'!$Y$18,"")))&amp;IF(F19="Scenario1PBT8",'Deep retrofit'!$Z$18,IF(F19="Scenario2PBT8",'Deep retrofit'!$AA$18,IF(F19="Scenario3PBT8",'Deep retrofit'!$AB$18,"")))&amp;IF(F19="Scenario1PBT9",'Deep retrofit'!$AC$18,IF(F19="Scenario2PBT9",'Deep retrofit'!$AD$18,IF(F19="Scenario3PBT9",'Deep retrofit'!$AE$18,"")))&amp;IF(F19="Scenario1PBT10",'Deep retrofit'!$AF$18,IF(F19="Scenario2PBT10",'Deep retrofit'!$AG$18,IF(F19="Scenario3PBT10",'Deep retrofit'!$AH$18,"")))&amp;IF(F19="Scenario1PBT11",'Deep retrofit'!$AI$18,IF(F19="Scenario2PBT11",'Deep retrofit'!$AJ$18,IF(F19="Scenario3PBT11",'Deep retrofit'!$AK$18,"")))&amp;IF(F19="Scenario1PBT12",'Deep retrofit'!$AL$18,IF(F19="Scenario2PBT12",'Deep retrofit'!$AM$18,IF(F19="Scenario3PBT12",'Deep retrofit'!$AN$18,"")))&amp;IF(F19="Scenario1PBT13",'Deep retrofit'!$AO$18,IF(F19="Scenario2PBT13",'Deep retrofit'!$AP$18,IF(F19="Scenario3PBT13",'Deep retrofit'!$AQ$18,"")))&amp;IF(F19="Scenario1PBT14",'Deep retrofit'!$AR$18,IF(F19="Scenario2PBT14",'Deep retrofit'!$AS$18,IF(F19="Scenario3PBT14",'Deep retrofit'!$AT$18,"")))&amp;IF(F19="Scenario1PBT15",'Deep retrofit'!$AU$18,IF(F19="Scenario2PBT15",'Deep retrofit'!$AV$18,IF(F19="Scenario3PBT15",'Deep retrofit'!$AW$18,"")))</f>
        <v/>
      </c>
      <c r="L19" s="117">
        <f t="shared" si="13"/>
        <v>0</v>
      </c>
      <c r="M19" s="117" t="str">
        <f>IF(F19="Scenario1PBT1",'Deep retrofit'!$E$20,IF(F19="Scenario2PBT1",'Deep retrofit'!$F$20,IF(F19="Scenario3PBT1",'Deep retrofit'!$G$20,"")))&amp;IF(F19="Scenario1PBT2",'Deep retrofit'!$H$20,IF(F19="Scenario2PBT2",'Deep retrofit'!$I$20,IF(F19="Scenario3PBT2",'Deep retrofit'!$J$20,"")))&amp;IF(F19="Scenario1PBT3",'Deep retrofit'!$K$20,IF(F19="Scenario2PBT3",'Deep retrofit'!$L$20,IF(F19="Scenario3PBT3",'Deep retrofit'!$M$20,"")))&amp;IF(F19="Scenario1PBT4",'Deep retrofit'!$N$20,IF(F19="Scenario2PBT4",'Deep retrofit'!$O$20,IF(F19="Scenario3PBT4",'Deep retrofit'!$P$20,"")))&amp;IF(F19="Scenario1PBT5",'Deep retrofit'!$Q$20,IF(F19="Scenario2PBT5",'Deep retrofit'!$R$20,IF(F19="Scenario3PBT5",'Deep retrofit'!$S$20,"")))&amp;IF(F19="Scenario1PBT6",'Deep retrofit'!$T$20,IF(F19="Scenario2PBT6",'Deep retrofit'!$U$20,IF(F19="Scenario3PBT6",'Deep retrofit'!$V$20,"")))&amp;IF(F19="Scenario1PBT7",'Deep retrofit'!$W$20,IF(F19="Scenario2PBT7",'Deep retrofit'!$X$20,IF(F19="Scenario3PBT7",'Deep retrofit'!$Y$20,"")))&amp;IF(F19="Scenario1PBT8",'Deep retrofit'!$Z$20,IF(F19="Scenario2PBT8",'Deep retrofit'!$AA$20,IF(F19="Scenario3PBT8",'Deep retrofit'!$AB$20,"")))&amp;IF(F19="Scenario1PBT9",'Deep retrofit'!$AC$20,IF(F19="Scenario2PBT9",'Deep retrofit'!$AD$20,IF(F19="Scenario3PBT9",'Deep retrofit'!$AE$20,"")))&amp;IF(F19="Scenario1PBT10",'Deep retrofit'!$AF$20,IF(F19="Scenario2PBT10",'Deep retrofit'!$AG$20,IF(F19="Scenario3PBT10",'Deep retrofit'!$AH$20,"")))&amp;IF(F19="Scenario1PBT11",'Deep retrofit'!$AI$20,IF(F19="Scenario2PBT11",'Deep retrofit'!$AJ$20,IF(F19="Scenario3PBT11",'Deep retrofit'!$AK$20,"")))&amp;IF(F19="Scenario1PBT12",'Deep retrofit'!$AL$20,IF(F19="Scenario2PBT12",'Deep retrofit'!$AM$20,IF(F19="Scenario3PBT12",'Deep retrofit'!$AN$20,"")))&amp;IF(F19="Scenario1PBT13",'Deep retrofit'!$AO$20,IF(F19="Scenario2PBT13",'Deep retrofit'!$AP$20,IF(F19="Scenario3PBT13",'Deep retrofit'!$AQ$20,"")))&amp;IF(F19="Scenario1PBT14",'Deep retrofit'!$AR$20,IF(F19="Scenario2PBT14",'Deep retrofit'!$AS$20,IF(F19="Scenario3PBT14",'Deep retrofit'!$AT$20,"")))&amp;IF(F19="Scenario1PBT15",'Deep retrofit'!$AU$20,IF(F19="Scenario2PBT15",'Deep retrofit'!$AV$20,IF(F19="Scenario3PBT15",'Deep retrofit'!$AW$20,"")))</f>
        <v/>
      </c>
      <c r="N19" s="118">
        <f t="shared" si="14"/>
        <v>0</v>
      </c>
      <c r="O19" s="206" t="str">
        <f>IF(F19="Scenario1PBT1",'Deep retrofit'!$E$23,IF(F19="Scenario2PBT1",'Deep retrofit'!$F$23,IF(F19="Scenario3PBT1",'Deep retrofit'!$G$23,"")))&amp;IF(F19="Scenario1PBT2",'Deep retrofit'!$H$23,IF(F19="Scenario2PBT2",'Deep retrofit'!$I$23,IF(F19="Scenario3PBT2",'Deep retrofit'!$J$23,"")))&amp;IF(F19="Scenario1PBT3",'Deep retrofit'!$K$23,IF(F19="Scenario2PBT3",'Deep retrofit'!$L$23,IF(F19="Scenario3PBT3",'Deep retrofit'!$M$23,"")))&amp;IF(F19="Scenario1PBT4",'Deep retrofit'!$N$23,IF(F19="Scenario2PBT4",'Deep retrofit'!$O$23,IF(F19="Scenario3PBT4",'Deep retrofit'!$P$23,"")))&amp;IF(F19="Scenario1PBT5",'Deep retrofit'!$Q$23,IF(F19="Scenario2PBT5",'Deep retrofit'!$R$23,IF(F19="Scenario3PBT5",'Deep retrofit'!$S$23,"")))&amp;IF(F19="Scenario1PBT6",'Deep retrofit'!$T$23,IF(F19="Scenario2PBT6",'Deep retrofit'!$U$23,IF(F19="Scenario3PBT6",'Deep retrofit'!$V$23,"")))&amp;IF(F19="Scenario1PBT7",'Deep retrofit'!$W$23,IF(F19="Scenario2PBT7",'Deep retrofit'!$X$23,IF(F19="Scenario3PBT7",'Deep retrofit'!$Y$23,"")))&amp;IF(F19="Scenario1PBT8",'Deep retrofit'!$Z$23,IF(F19="Scenario2PBT8",'Deep retrofit'!$AA$23,IF(F19="Scenario3PBT8",'Deep retrofit'!$AB$23,"")))&amp;IF(F19="Scenario1PBT9",'Deep retrofit'!$AC$23,IF(F19="Scenario2PBT9",'Deep retrofit'!$AD$23,IF(F19="Scenario3PBT9",'Deep retrofit'!$AE$23,"")))&amp;IF(F19="Scenario1PBT10",'Deep retrofit'!$AF$23,IF(F19="Scenario2PBT10",'Deep retrofit'!$AG$23,IF(F19="Scenario3PBT10",'Deep retrofit'!$AH$23,"")))&amp;IF(F19="Scenario1PBT11",'Deep retrofit'!$AI$23,IF(F19="Scenario2PBT11",'Deep retrofit'!$AJ$23,IF(F19="Scenario3PBT11",'Deep retrofit'!$AK$23,"")))&amp;IF(F19="Scenario1PBT12",'Deep retrofit'!$AL$23,IF(F19="Scenario2PBT12",'Deep retrofit'!$AM$23,IF(F19="Scenario3PBT12",'Deep retrofit'!$AN$23,"")))&amp;IF(F19="Scenario1PBT13",'Deep retrofit'!$AO$23,IF(F19="Scenario2PBT13",'Deep retrofit'!$AP$23,IF(F19="Scenario3PBT13",'Deep retrofit'!$AQ$23,"")))&amp;IF(F19="Scenario1PBT14",'Deep retrofit'!$AR$23,IF(F19="Scenario2PBT14",'Deep retrofit'!$AS$23,IF(F19="Scenario3PBT14",'Deep retrofit'!$AT$23,"")))&amp;IF(F19="Scenario1PBT15",'Deep retrofit'!$AU$23,IF(F19="Scenario2PBT15",'Deep retrofit'!$AV$23,IF(F19="Scenario3PBT15",'Deep retrofit'!$AW$23,"")))</f>
        <v/>
      </c>
      <c r="P19" s="117">
        <f t="shared" si="15"/>
        <v>0</v>
      </c>
      <c r="Q19" s="117" t="str">
        <f>IF(F19="Scenario1PBT1",'Deep retrofit'!$E$25,IF(F19="Scenario2PBT1",'Deep retrofit'!$F$25,IF(F19="Scenario3PBT1",'Deep retrofit'!$G$25,"")))&amp;IF(F19="Scenario1PBT2",'Deep retrofit'!$H$25,IF(F19="Scenario2PBT2",'Deep retrofit'!$I$25,IF(F19="Scenario3PBT2",'Deep retrofit'!$J$25,"")))&amp;IF(F19="Scenario1PBT3",'Deep retrofit'!$K$25,IF(F19="Scenario2PBT3",'Deep retrofit'!$L$25,IF(F19="Scenario3PBT3",'Deep retrofit'!$M$25,"")))&amp;IF(F19="Scenario1PBT4",'Deep retrofit'!$N$25,IF(F19="Scenario2PBT4",'Deep retrofit'!$O$25,IF(F19="Scenario3PBT4",'Deep retrofit'!$P$25,"")))&amp;IF(F19="Scenario1PBT5",'Deep retrofit'!$Q$25,IF(F19="Scenario2PBT5",'Deep retrofit'!$R$25,IF(F19="Scenario3PBT5",'Deep retrofit'!$S$25,"")))&amp;IF(F19="Scenario1PBT6",'Deep retrofit'!$T$25,IF(F19="Scenario2PBT6",'Deep retrofit'!$U$25,IF(F19="Scenario3PBT6",'Deep retrofit'!$V$25,"")))&amp;IF(F19="Scenario1PBT7",'Deep retrofit'!$W$25,IF(F19="Scenario2PBT7",'Deep retrofit'!$X$25,IF(F19="Scenario3PBT7",'Deep retrofit'!$Y$25,"")))&amp;IF(F19="Scenario1PBT8",'Deep retrofit'!$Z$25,IF(F19="Scenario2PBT8",'Deep retrofit'!$AA$25,IF(F19="Scenario3PBT8",'Deep retrofit'!$AB$25,"")))&amp;IF(F19="Scenario1PBT9",'Deep retrofit'!$AC$25,IF(F19="Scenario2PBT9",'Deep retrofit'!$AD$25,IF(F19="Scenario3PBT9",'Deep retrofit'!$AE$25,"")))&amp;IF(F19="Scenario1PBT10",'Deep retrofit'!$AF$25,IF(F19="Scenario2PBT10",'Deep retrofit'!$AG$25,IF(F19="Scenario3PBT10",'Deep retrofit'!$AH$25,"")))&amp;IF(F19="Scenario1PBT11",'Deep retrofit'!$AI$25,IF(F19="Scenario2PBT11",'Deep retrofit'!$AJ$25,IF(F19="Scenario3PBT11",'Deep retrofit'!$AK$25,"")))&amp;IF(F19="Scenario1PBT12",'Deep retrofit'!$AL$25,IF(F19="Scenario2PBT12",'Deep retrofit'!$AM$25,IF(F19="Scenario3PBT12",'Deep retrofit'!$AN$25,"")))&amp;IF(F19="Scenario1PBT13",'Deep retrofit'!$AO$25,IF(F19="Scenario2PBT13",'Deep retrofit'!$AP$25,IF(F19="Scenario3PBT13",'Deep retrofit'!$AQ$25,"")))&amp;IF(F19="Scenario1PBT14",'Deep retrofit'!$AR$25,IF(F19="Scenario2PBT14",'Deep retrofit'!$AS$25,IF(F19="Scenario3PBT14",'Deep retrofit'!$AT$25,"")))&amp;IF(F19="Scenario1PBT15",'Deep retrofit'!$AU$25,IF(F19="Scenario2PBT15",'Deep retrofit'!$AV$25,IF(F19="Scenario3PBT15",'Deep retrofit'!$AW$25,"")))</f>
        <v/>
      </c>
      <c r="R19" s="117">
        <f t="shared" si="16"/>
        <v>0</v>
      </c>
      <c r="S19" s="117" t="str">
        <f>IF(F19="Scenario1PBT1",'Deep retrofit'!$E$27,IF(F19="Scenario2PBT1",'Deep retrofit'!$F$27,IF(F19="Scenario3PBT1",'Deep retrofit'!$G$27,"")))&amp;IF(F19="Scenario1PBT2",'Deep retrofit'!$H$27,IF(F19="Scenario2PBT2",'Deep retrofit'!$I$27,IF(F19="Scenario3PBT2",'Deep retrofit'!$J$27,"")))&amp;IF(F19="Scenario1PBT3",'Deep retrofit'!$K$27,IF(F19="Scenario2PBT3",'Deep retrofit'!$L$27,IF(F19="Scenario3PBT3",'Deep retrofit'!$M$27,"")))&amp;IF(F19="Scenario1PBT4",'Deep retrofit'!$N$27,IF(F19="Scenario2PBT4",'Deep retrofit'!$O$27,IF(F19="Scenario3PBT4",'Deep retrofit'!$P$27,"")))&amp;IF(F19="Scenario1PBT5",'Deep retrofit'!$Q$27,IF(F19="Scenario2PBT5",'Deep retrofit'!$R$27,IF(F19="Scenario3PBT5",'Deep retrofit'!$S$27,"")))&amp;IF(F19="Scenario1PBT6",'Deep retrofit'!$T$27,IF(F19="Scenario2PBT6",'Deep retrofit'!$U$27,IF(F19="Scenario3PBT6",'Deep retrofit'!$V$27,"")))&amp;IF(F19="Scenario1PBT7",'Deep retrofit'!$W$27,IF(F19="Scenario2PBT7",'Deep retrofit'!$X$27,IF(F19="Scenario3PBT7",'Deep retrofit'!$Y$27,"")))&amp;IF(F19="Scenario1PBT8",'Deep retrofit'!$Z$27,IF(F19="Scenario2PBT8",'Deep retrofit'!$AA$27,IF(F19="Scenario3PBT8",'Deep retrofit'!$AB$27,"")))&amp;IF(F19="Scenario1PBT9",'Deep retrofit'!$AC$27,IF(F19="Scenario2PBT9",'Deep retrofit'!$AD$27,IF(F19="Scenario3PBT9",'Deep retrofit'!$AE$27,"")))&amp;IF(F19="Scenario1PBT10",'Deep retrofit'!$AF$27,IF(F19="Scenario2PBT10",'Deep retrofit'!$AG$27,IF(F19="Scenario3PBT10",'Deep retrofit'!$AH$27,"")))&amp;IF(F19="Scenario1PBT11",'Deep retrofit'!$AI$27,IF(F19="Scenario2PBT11",'Deep retrofit'!$AJ$27,IF(F19="Scenario3PBT11",'Deep retrofit'!$AK$27,"")))&amp;IF(F19="Scenario1PBT12",'Deep retrofit'!$AL$27,IF(F19="Scenario2PBT12",'Deep retrofit'!$AM$27,IF(F19="Scenario3PBT12",'Deep retrofit'!$AN$27,"")))&amp;IF(F19="Scenario1PBT13",'Deep retrofit'!$AO$27,IF(F19="Scenario2PBT13",'Deep retrofit'!$AP$27,IF(F19="Scenario3PBT13",'Deep retrofit'!$AQ$27,"")))&amp;IF(F19="Scenario1PBT14",'Deep retrofit'!$AR$27,IF(F19="Scenario2PBT14",'Deep retrofit'!$AS$27,IF(F19="Scenario3PBT14",'Deep retrofit'!$AT$27,"")))&amp;IF(F19="Scenario1PBT15",'Deep retrofit'!$AU$27,IF(F19="Scenario2PBT15",'Deep retrofit'!$AV$27,IF(F19="Scenario3PBT15",'Deep retrofit'!$AW$27,"")))</f>
        <v/>
      </c>
      <c r="T19" s="207">
        <f t="shared" si="17"/>
        <v>0</v>
      </c>
      <c r="U19" s="206" t="str">
        <f>IF(F19="Scenario1PBT1",'Deep retrofit'!$E$38,IF(F19="Scenario2PBT1",'Deep retrofit'!$F$38,IF(F19="Scenario3PBT1",'Deep retrofit'!$G$38,"")))&amp;IF(F19="Scenario1PBT2",'Deep retrofit'!$H$38,IF(F19="Scenario2PBT2",'Deep retrofit'!$I$38,IF(F19="Scenario3PBT2",'Deep retrofit'!$J$38,"")))&amp;IF(F19="Scenario1PBT3",'Deep retrofit'!$K$38,IF(F19="Scenario2PBT3",'Deep retrofit'!$L$38,IF(F19="Scenario3PBT3",'Deep retrofit'!$M$38,"")))&amp;IF(F19="Scenario1PBT4",'Deep retrofit'!$N$38,IF(F19="Scenario2PBT4",'Deep retrofit'!$O$38,IF(F19="Scenario3PBT4",'Deep retrofit'!$P$38,"")))&amp;IF(F19="Scenario1PBT5",'Deep retrofit'!$Q$38,IF(F19="Scenario2PBT5",'Deep retrofit'!$R$38,IF(F19="Scenario3PBT5",'Deep retrofit'!$S$38,"")))&amp;IF(F19="Scenario1PBT6",'Deep retrofit'!$T$38,IF(F19="Scenario2PBT6",'Deep retrofit'!$U$38,IF(F19="Scenario3PBT6",'Deep retrofit'!$V$38,"")))&amp;IF(F19="Scenario1PBT7",'Deep retrofit'!$W$38,IF(F19="Scenario2PBT7",'Deep retrofit'!$X$38,IF(F19="Scenario3PBT7",'Deep retrofit'!$Y$38,"")))&amp;IF(F19="Scenario1PBT8",'Deep retrofit'!$Z$38,IF(F19="Scenario2PBT8",'Deep retrofit'!$AA$38,IF(F19="Scenario3PBT8",'Deep retrofit'!$AB$38,"")))&amp;IF(F19="Scenario1PBT9",'Deep retrofit'!$AC$38,IF(F19="Scenario2PBT9",'Deep retrofit'!$AD$38,IF(F19="Scenario3PBT9",'Deep retrofit'!$AE$38,"")))&amp;IF(F19="Scenario1PBT10",'Deep retrofit'!$AF$38,IF(F19="Scenario2PBT10",'Deep retrofit'!$AG$38,IF(F19="Scenario3PBT10",'Deep retrofit'!$AH$38,"")))&amp;IF(F19="Scenario1PBT11",'Deep retrofit'!$AI$38,IF(F19="Scenario2PBT11",'Deep retrofit'!$AJ$38,IF(F19="Scenario3PBT11",'Deep retrofit'!$AK$38,"")))&amp;IF(F19="Scenario1PBT12",'Deep retrofit'!$AL$38,IF(F19="Scenario2PBT12",'Deep retrofit'!$AM$38,IF(F19="Scenario3PBT12",'Deep retrofit'!$AN$38,"")))&amp;IF(F19="Scenario1PBT13",'Deep retrofit'!$AO$38,IF(F19="Scenario2PBT13",'Deep retrofit'!$AP$38,IF(F19="Scenario3PBT13",'Deep retrofit'!$AQ$38,"")))&amp;IF(F19="Scenario1PBT14",'Deep retrofit'!$AR$38,IF(F19="Scenario2PBT14",'Deep retrofit'!$AS$38,IF(F19="Scenario3PBT14",'Deep retrofit'!$AT$38,"")))&amp;IF(F19="Scenario1PBT15",'Deep retrofit'!$AU$38,IF(F19="Scenario2PBT15",'Deep retrofit'!$AV$38,IF(F19="Scenario3PBT15",'Deep retrofit'!$AW$38,"")))</f>
        <v/>
      </c>
      <c r="V19" s="117">
        <f t="shared" si="18"/>
        <v>0</v>
      </c>
      <c r="W19" s="117" t="str">
        <f>IF(F19="Scenario1PBT1",'Deep retrofit'!$E$40,IF(F19="Scenario2PBT1",'Deep retrofit'!$F$40,IF(F19="Scenario3PBT1",'Deep retrofit'!$G$40,"")))&amp;IF(F19="Scenario1PBT2",'Deep retrofit'!$H$40,IF(F19="Scenario2PBT2",'Deep retrofit'!$I$40,IF(F19="Scenario3PBT2",'Deep retrofit'!$J$40,"")))&amp;IF(F19="Scenario1PBT3",'Deep retrofit'!$K$40,IF(F19="Scenario2PBT3",'Deep retrofit'!$L$40,IF(F19="Scenario3PBT3",'Deep retrofit'!$M$40,"")))&amp;IF(F19="Scenario1PBT4",'Deep retrofit'!$N$40,IF(F19="Scenario2PBT4",'Deep retrofit'!$O$40,IF(F19="Scenario3PBT4",'Deep retrofit'!$P$40,"")))&amp;IF(F19="Scenario1PBT5",'Deep retrofit'!$Q$40,IF(F19="Scenario2PBT5",'Deep retrofit'!$R$40,IF(F19="Scenario3PBT5",'Deep retrofit'!$S$40,"")))&amp;IF(F19="Scenario1PBT6",'Deep retrofit'!$T$40,IF(F19="Scenario2PBT6",'Deep retrofit'!$U$40,IF(F19="Scenario3PBT6",'Deep retrofit'!$V$40,"")))&amp;IF(F19="Scenario1PBT7",'Deep retrofit'!$W$40,IF(F19="Scenario2PBT7",'Deep retrofit'!$X$40,IF(F19="Scenario3PBT7",'Deep retrofit'!$Y$40,"")))&amp;IF(F19="Scenario1PBT8",'Deep retrofit'!$Z$40,IF(F19="Scenario2PBT8",'Deep retrofit'!$AA$40,IF(F19="Scenario3PBT8",'Deep retrofit'!$AB$40,"")))&amp;IF(F19="Scenario1PBT9",'Deep retrofit'!$AC$40,IF(F19="Scenario2PBT9",'Deep retrofit'!$AD$40,IF(F19="Scenario3PBT9",'Deep retrofit'!$AE$40,"")))&amp;IF(F19="Scenario1PBT10",'Deep retrofit'!$AF$40,IF(F19="Scenario2PBT10",'Deep retrofit'!$AG$40,IF(F19="Scenario3PBT10",'Deep retrofit'!$AH$40,"")))&amp;IF(F19="Scenario1PBT11",'Deep retrofit'!$AI$40,IF(F19="Scenario2PBT11",'Deep retrofit'!$AJ$40,IF(F19="Scenario3PBT11",'Deep retrofit'!$AK$40,"")))&amp;IF(F19="Scenario1PBT12",'Deep retrofit'!$AL$40,IF(F19="Scenario2PBT12",'Deep retrofit'!$AM$40,IF(F19="Scenario3PBT12",'Deep retrofit'!$AN$40,"")))&amp;IF(F19="Scenario1PBT13",'Deep retrofit'!$AO$40,IF(F19="Scenario2PBT13",'Deep retrofit'!$AP$40,IF(F19="Scenario3PBT13",'Deep retrofit'!$AQ$40,"")))&amp;IF(F19="Scenario1PBT14",'Deep retrofit'!$AR$40,IF(F19="Scenario2PBT14",'Deep retrofit'!$AS$40,IF(F19="Scenario3PBT14",'Deep retrofit'!$AT$40,"")))&amp;IF(F19="Scenario1PBT15",'Deep retrofit'!$AU$40,IF(F19="Scenario2PBT15",'Deep retrofit'!$AV$40,IF(F19="Scenario3PBT15",'Deep retrofit'!$AW$40,"")))</f>
        <v/>
      </c>
      <c r="X19" s="117">
        <f t="shared" si="19"/>
        <v>0</v>
      </c>
      <c r="Y19" s="117" t="str">
        <f>IF(F19="Scenario1PBT1",'Deep retrofit'!$E$42,IF(F19="Scenario2PBT1",'Deep retrofit'!$F$42,IF(F19="Scenario3PBT1",'Deep retrofit'!$G$42,"")))&amp;IF(F19="Scenario1PBT2",'Deep retrofit'!$H$42,IF(F19="Scenario2PBT2",'Deep retrofit'!$I$42,IF(F19="Scenario3PBT2",'Deep retrofit'!$J$42,"")))&amp;IF(F19="Scenario1PBT3",'Deep retrofit'!$K$42,IF(F19="Scenario2PBT3",'Deep retrofit'!$L$42,IF(F19="Scenario3PBT3",'Deep retrofit'!$M$42,"")))&amp;IF(F19="Scenario1PBT4",'Deep retrofit'!$N$42,IF(F19="Scenario2PBT4",'Deep retrofit'!$O$42,IF(F19="Scenario3PBT4",'Deep retrofit'!$P$42,"")))&amp;IF(F19="Scenario1PBT5",'Deep retrofit'!$Q$42,IF(F19="Scenario2PBT5",'Deep retrofit'!$R$42,IF(F19="Scenario3PBT5",'Deep retrofit'!$S$42,"")))&amp;IF(F19="Scenario1PBT6",'Deep retrofit'!$T$42,IF(F19="Scenario2PBT6",'Deep retrofit'!$U$42,IF(F19="Scenario3PBT6",'Deep retrofit'!$V$42,"")))&amp;IF(F19="Scenario1PBT7",'Deep retrofit'!$W$42,IF(F19="Scenario2PBT7",'Deep retrofit'!$X$42,IF(F19="Scenario3PBT7",'Deep retrofit'!$Y$42,"")))&amp;IF(F19="Scenario1PBT8",'Deep retrofit'!$Z$42,IF(F19="Scenario2PBT8",'Deep retrofit'!$AA$42,IF(F19="Scenario3PBT8",'Deep retrofit'!$AB$42,"")))&amp;IF(F19="Scenario1PBT9",'Deep retrofit'!$AC$42,IF(F19="Scenario2PBT9",'Deep retrofit'!$AD$42,IF(F19="Scenario3PBT9",'Deep retrofit'!$AE$42,"")))&amp;IF(F19="Scenario1PBT10",'Deep retrofit'!$AF$42,IF(F19="Scenario2PBT10",'Deep retrofit'!$AG$42,IF(F19="Scenario3PBT10",'Deep retrofit'!$AH$42,"")))&amp;IF(F19="Scenario1PBT11",'Deep retrofit'!$AI$42,IF(F19="Scenario2PBT11",'Deep retrofit'!$AJ$42,IF(F19="Scenario3PBT11",'Deep retrofit'!$AK$42,"")))&amp;IF(F19="Scenario1PBT12",'Deep retrofit'!$AL$42,IF(F19="Scenario2PBT12",'Deep retrofit'!$AM$42,IF(F19="Scenario3PBT12",'Deep retrofit'!$AN$42,"")))&amp;IF(F19="Scenario1PBT13",'Deep retrofit'!$AO$42,IF(F19="Scenario2PBT13",'Deep retrofit'!$AP$42,IF(F19="Scenario3PBT13",'Deep retrofit'!$AQ$42,"")))&amp;IF(F19="Scenario1PBT14",'Deep retrofit'!$AR$42,IF(F19="Scenario2PBT14",'Deep retrofit'!$AS$42,IF(F19="Scenario3PBT14",'Deep retrofit'!$AT$42,"")))&amp;IF(F19="Scenario1PBT15",'Deep retrofit'!$AU$42,IF(F19="Scenario2PBT15",'Deep retrofit'!$AV$42,IF(F19="Scenario3PBT15",'Deep retrofit'!$AW$42,"")))</f>
        <v/>
      </c>
      <c r="Z19" s="117">
        <f t="shared" si="20"/>
        <v>0</v>
      </c>
      <c r="AA19" s="269" t="str">
        <f>IF(F19="Scenario1PBT1",'Deep retrofit'!$E$101,IF(F19="Scenario2PBT1",'Deep retrofit'!$F$101,IF(F19="Scenario3PBT1",'Deep retrofit'!$G$101,"")))&amp;IF(F19="Scenario1PBT2",'Deep retrofit'!$H$101,IF(F19="Scenario2PBT2",'Deep retrofit'!$I$101,IF(F19="Scenario3PBT2",'Deep retrofit'!$J$101,"")))&amp;IF(F19="Scenario1PBT3",'Deep retrofit'!$K$101,IF(F19="Scenario2PBT3",'Deep retrofit'!$L$101,IF(F19="Scenario3PBT3",'Deep retrofit'!$M$101,"")))&amp;IF(F19="Scenario1PBT4",'Deep retrofit'!$N$101,IF(F19="Scenario2PBT4",'Deep retrofit'!$O$101,IF(F19="Scenario3PBT4",'Deep retrofit'!$P$101,"")))&amp;IF(F19="Scenario1PBT5",'Deep retrofit'!$Q$101,IF(F19="Scenario2PBT5",'Deep retrofit'!$R$101,IF(F19="Scenario3PBT5",'Deep retrofit'!$S$101,"")))&amp;IF(F19="Scenario1PBT6",'Deep retrofit'!$T$101,IF(F19="Scenario2PBT6",'Deep retrofit'!$U$101,IF(F19="Scenario3PBT6",'Deep retrofit'!$V$101,"")))&amp;IF(F19="Scenario1PBT7",'Deep retrofit'!$W$101,IF(F19="Scenario2PBT7",'Deep retrofit'!$X$101,IF(F19="Scenario3PBT7",'Deep retrofit'!$Y$101,"")))&amp;IF(F19="Scenario1PBT8",'Deep retrofit'!$Z$101,IF(F19="Scenario2PBT8",'Deep retrofit'!$AA$101,IF(F19="Scenario3PBT8",'Deep retrofit'!$AB$101,"")))&amp;IF(F19="Scenario1PBT9",'Deep retrofit'!$AC$101,IF(F19="Scenario2PBT9",'Deep retrofit'!$AD$101,IF(F19="Scenario3PBT9",'Deep retrofit'!$AE$101,"")))&amp;IF(F19="Scenario1PBT10",'Deep retrofit'!$AF$101,IF(F19="Scenario2PBT10",'Deep retrofit'!$AG$101,IF(F19="Scenario3PBT10",'Deep retrofit'!$AH$101,"")))&amp;IF(F19="Scenario1PBT11",'Deep retrofit'!$AI$101,IF(F19="Scenario2PBT11",'Deep retrofit'!$AJ$101,IF(F19="Scenario3PBT11",'Deep retrofit'!$AK$101,"")))&amp;IF(F19="Scenario1PBT12",'Deep retrofit'!$AL$101,IF(F19="Scenario2PBT12",'Deep retrofit'!$AM$101,IF(F19="Scenario3PBT12",'Deep retrofit'!$AN$101,"")))&amp;IF(F19="Scenario1PBT13",'Deep retrofit'!$AO$101,IF(F19="Scenario2PBT13",'Deep retrofit'!$AP$101,IF(F19="Scenario3PBT13",'Deep retrofit'!$AQ$101,"")))&amp;IF(F19="Scenario1PBT14",'Deep retrofit'!$AR$101,IF(F19="Scenario2PBT14",'Deep retrofit'!$AS$101,IF(F19="Scenario3PBT14",'Deep retrofit'!$AT$101,"")))&amp;IF(F19="Scenario1PBT15",'Deep retrofit'!$AU$101,IF(F19="Scenario2PBT15",'Deep retrofit'!$AV$101,IF(F19="Scenario3PBT15",'Deep retrofit'!$AW$101,"")))</f>
        <v/>
      </c>
      <c r="AB19" s="179">
        <f t="shared" si="21"/>
        <v>0</v>
      </c>
      <c r="AC19" s="208">
        <f>IFERROR('Projection_Base-case'!G19-G19,0)</f>
        <v>0</v>
      </c>
      <c r="AD19" s="117">
        <f t="shared" si="0"/>
        <v>0</v>
      </c>
      <c r="AE19" s="117">
        <f>IFERROR(100*AC19/'Projection_Base-case'!G19,0)</f>
        <v>0</v>
      </c>
      <c r="AF19" s="117">
        <f>IFERROR('Projection_Base-case'!I19-I19,0)</f>
        <v>0</v>
      </c>
      <c r="AG19" s="117">
        <f t="shared" si="1"/>
        <v>0</v>
      </c>
      <c r="AH19" s="117">
        <f>IFERROR(100*AF19/'Projection_Base-case'!I19,0)</f>
        <v>0</v>
      </c>
      <c r="AI19" s="117">
        <f>IFERROR('Projection_Base-case'!K19-K19,0)</f>
        <v>0</v>
      </c>
      <c r="AJ19" s="117">
        <f t="shared" si="2"/>
        <v>0</v>
      </c>
      <c r="AK19" s="117">
        <f>IFERROR(100*AI19/'Projection_Base-case'!K19,0)</f>
        <v>0</v>
      </c>
      <c r="AL19" s="117">
        <f>IFERROR(M19-'Projection_Base-case'!M19,0)</f>
        <v>0</v>
      </c>
      <c r="AM19" s="117">
        <f t="shared" si="3"/>
        <v>0</v>
      </c>
      <c r="AN19" s="179">
        <f>IFERROR(IF('Projection_Base-case'!N19&gt;0,100*AM19/'Projection_Base-case'!N19,100*AM19/N19),0)</f>
        <v>0</v>
      </c>
      <c r="AO19" s="206">
        <f>IFERROR('Projection_Base-case'!O19-O19,0)</f>
        <v>0</v>
      </c>
      <c r="AP19" s="117">
        <f t="shared" si="4"/>
        <v>0</v>
      </c>
      <c r="AQ19" s="117">
        <f>IFERROR(100*AO19/'Projection_Base-case'!O19,0)</f>
        <v>0</v>
      </c>
      <c r="AR19" s="117">
        <f>IFERROR('Projection_Base-case'!Q19-Q19,0)</f>
        <v>0</v>
      </c>
      <c r="AS19" s="117">
        <f t="shared" si="5"/>
        <v>0</v>
      </c>
      <c r="AT19" s="117">
        <f>IFERROR(100*AR19/'Projection_Base-case'!Q19,0)</f>
        <v>0</v>
      </c>
      <c r="AU19" s="117">
        <f>IFERROR('Projection_Base-case'!S19-S19,0)</f>
        <v>0</v>
      </c>
      <c r="AV19" s="117">
        <f t="shared" si="6"/>
        <v>0</v>
      </c>
      <c r="AW19" s="118">
        <f>IFERROR(100*AU19/'Projection_Base-case'!S19,0)</f>
        <v>0</v>
      </c>
      <c r="AX19" s="206">
        <f>IFERROR('Projection_Base-case'!U19-U19,0)</f>
        <v>0</v>
      </c>
      <c r="AY19" s="117">
        <f t="shared" si="7"/>
        <v>0</v>
      </c>
      <c r="AZ19" s="117">
        <f>IFERROR(100*AX19/'Projection_Base-case'!U19,0)</f>
        <v>0</v>
      </c>
      <c r="BA19" s="117">
        <f>IFERROR('Projection_Base-case'!W19-W19,0)</f>
        <v>0</v>
      </c>
      <c r="BB19" s="117">
        <f t="shared" si="8"/>
        <v>0</v>
      </c>
      <c r="BC19" s="117">
        <f>IFERROR(100*BA19/'Projection_Base-case'!W19,0)</f>
        <v>0</v>
      </c>
      <c r="BD19" s="117">
        <f>IFERROR('Projection_Base-case'!Y19-Y19,0)</f>
        <v>0</v>
      </c>
      <c r="BE19" s="117">
        <f t="shared" si="9"/>
        <v>0</v>
      </c>
      <c r="BF19" s="117">
        <f>IFERROR(100*BD19/'Projection_Base-case'!Y19,0)</f>
        <v>0</v>
      </c>
      <c r="BG19" s="178">
        <f t="shared" si="22"/>
        <v>0</v>
      </c>
      <c r="BH19" s="179">
        <f t="shared" si="23"/>
        <v>0</v>
      </c>
    </row>
    <row r="20" spans="1:60">
      <c r="A20" s="205">
        <v>15</v>
      </c>
      <c r="B20" s="178">
        <f>IF('Projection_Base-case'!B20&lt;&gt;"",'Projection_Base-case'!B20,0)</f>
        <v>0</v>
      </c>
      <c r="C20" s="178">
        <f>IF('Projection_Base-case'!C20&lt;&gt;"",'Projection_Base-case'!C20,0)</f>
        <v>0</v>
      </c>
      <c r="D20" s="178">
        <f>IF('Projection_Base-case'!D20&lt;&gt;"",'Projection_Base-case'!D20,0)</f>
        <v>0</v>
      </c>
      <c r="E20" s="107" t="str">
        <f>IF(AND('Résultats deep'!$AC$3="OUI",'Résultats deep'!E19&lt;&gt;""),'Résultats deep'!E19,IF(OR(D20="PBT1",D20="PBT2",D20="PBT3",D20="PBT4",D20="PBT5",D20="PBT6",D20="PBT7"),"Scenario1",""))</f>
        <v/>
      </c>
      <c r="F20" s="202" t="str">
        <f t="shared" si="10"/>
        <v>0</v>
      </c>
      <c r="G20" s="177" t="str">
        <f>IF(F20="Scenario1PBT1",'Deep retrofit'!$E$6,IF(F20="Scenario2PBT1",'Deep retrofit'!$F$6,IF(F20="Scenario3PBT1",'Deep retrofit'!$G$6,"")))&amp;IF(F20="Scenario1PBT2",'Deep retrofit'!$H$6,IF(F20="Scenario2PBT2",'Deep retrofit'!$I$6,IF(F20="Scenario3PBT2",'Deep retrofit'!$J$6,"")))&amp;IF(F20="Scenario1PBT3",'Deep retrofit'!$K$6,IF(F20="Scenario2PBT3",'Deep retrofit'!$L$6,IF(F20="Scenario3PBT3",'Deep retrofit'!$M$6,"")))&amp;IF(F20="Scenario1PBT4",'Deep retrofit'!$N$6,IF(F20="Scenario2PBT4",'Deep retrofit'!$O$6,IF(F20="Scenario3PBT4",'Deep retrofit'!$P$6,"")))&amp;IF(F20="Scenario1PBT5",'Deep retrofit'!$Q$6,IF(F20="Scenario2PBT5",'Deep retrofit'!$R$6,IF(F20="Scenario3PBT5",'Deep retrofit'!$S$6,"")))&amp;IF(F20="Scenario1PBT6",'Deep retrofit'!$T$6,IF(F20="Scenario2PBT6",'Deep retrofit'!$U$6,IF(F20="Scenario3PBT6",'Deep retrofit'!$V$6,"")))&amp;IF(F20="Scenario1PBT7",'Deep retrofit'!$W$6,IF(F20="Scenario2PBT7",'Deep retrofit'!$X$6,IF(F20="Scenario3PBT7",'Deep retrofit'!$Y$6,"")))&amp;IF(F20="Scenario1PBT8",'Deep retrofit'!$Z$6,IF(F20="Scenario2PBT8",'Deep retrofit'!$AA$6,IF(F20="Scenario3PBT8",'Deep retrofit'!$AB$6,"")))&amp;IF(F20="Scenario1PBT9",'Deep retrofit'!$AC$6,IF(F20="Scenario2PBT9",'Deep retrofit'!$AD$6,IF(F20="Scenario3PBT9",'Deep retrofit'!$AE$6,"")))&amp;IF(F20="Scenario1PBT10",'Deep retrofit'!$AF$6,IF(F20="Scenario2PBT10",'Deep retrofit'!$AG$6,IF(F20="Scenario3PBT10",'Deep retrofit'!$AH$6,"")))&amp;IF(F20="Scenario1PBT11",'Deep retrofit'!$AI$6,IF(F20="Scenario2PBT11",'Deep retrofit'!$AJ$6,IF(F20="Scenario3PBT11",'Deep retrofit'!$AK$6,"")))&amp;IF(F20="Scenario1PBT12",'Deep retrofit'!$AL$6,IF(F20="Scenario2PBT12",'Deep retrofit'!$AM$6,IF(F20="Scenario3PBT12",'Deep retrofit'!$AN$6,"")))&amp;IF(F20="Scenario1PBT13",'Deep retrofit'!$AO$6,IF(F20="Scenario2PBT13",'Deep retrofit'!$AP$6,IF(F20="Scenario3PBT13",'Deep retrofit'!$AQ$6,"")))&amp;IF(F20="Scenario1PBT14",'Deep retrofit'!$AR$6,IF(F20="Scenario2PBT14",'Deep retrofit'!$AS$6,IF(F20="Scenario3PBT14",'Deep retrofit'!$AT$6,"")))&amp;IF(F20="Scenario1PBT15",'Deep retrofit'!$AU$6,IF(F20="Scenario2PBT15",'Deep retrofit'!$AV$6,IF(F20="Scenario3PBT15",'Deep retrofit'!$AW$6,"")))</f>
        <v/>
      </c>
      <c r="H20" s="117">
        <f t="shared" si="11"/>
        <v>0</v>
      </c>
      <c r="I20" s="178" t="str">
        <f>IF(F20="Scenario1PBT1",'Deep retrofit'!$E$16,IF(F20="Scenario2PBT1",'Deep retrofit'!$F$16,IF(F20="Scenario3PBT1",'Deep retrofit'!$G$16,"")))&amp;IF(F20="Scenario1PBT2",'Deep retrofit'!$H$16,IF(F20="Scenario2PBT2",'Deep retrofit'!$I$16,IF(F20="Scenario3PBT2",'Deep retrofit'!$J$16,"")))&amp;IF(F20="Scenario1PBT3",'Deep retrofit'!$K$16,IF(F20="Scenario2PBT3",'Deep retrofit'!$L$16,IF(F20="Scenario3PBT3",'Deep retrofit'!$M$16,"")))&amp;IF(F20="Scenario1PBT4",'Deep retrofit'!$N$16,IF(F20="Scenario2PBT4",'Deep retrofit'!$O$16,IF(F20="Scenario3PBT4",'Deep retrofit'!$P$16,"")))&amp;IF(F20="Scenario1PBT5",'Deep retrofit'!$Q$16,IF(F20="Scenario2PBT5",'Deep retrofit'!$R$16,IF(F20="Scenario3PBT5",'Deep retrofit'!$S$16,"")))&amp;IF(F20="Scenario1PBT6",'Deep retrofit'!$T$16,IF(F20="Scenario2PBT6",'Deep retrofit'!$U$16,IF(F20="Scenario3PBT6",'Deep retrofit'!$V$16,"")))&amp;IF(F20="Scenario1PBT7",'Deep retrofit'!$W$16,IF(F20="Scenario2PBT7",'Deep retrofit'!$X$16,IF(F20="Scenario3PBT7",'Deep retrofit'!$Y$16,"")))&amp;IF(F20="Scenario1PBT8",'Deep retrofit'!$Z$16,IF(F20="Scenario2PBT8",'Deep retrofit'!$AA$16,IF(F20="Scenario3PBT8",'Deep retrofit'!$AB$16,"")))&amp;IF(F20="Scenario1PBT9",'Deep retrofit'!$AC$16,IF(F20="Scenario2PBT9",'Deep retrofit'!$AD$16,IF(F20="Scenario3PBT9",'Deep retrofit'!$AE$16,"")))&amp;IF(F20="Scenario1PBT10",'Deep retrofit'!$AF$16,IF(F20="Scenario2PBT10",'Deep retrofit'!$AG$16,IF(F20="Scenario3PBT10",'Deep retrofit'!$AH$16,"")))&amp;IF(F20="Scenario1PBT11",'Deep retrofit'!$AI$16,IF(F20="Scenario2PBT11",'Deep retrofit'!$AJ$16,IF(F20="Scenario3PBT11",'Deep retrofit'!$AK$16,"")))&amp;IF(F20="Scenario1PBT12",'Deep retrofit'!$AL$16,IF(F20="Scenario2PBT12",'Deep retrofit'!$AM$16,IF(F20="Scenario3PBT12",'Deep retrofit'!$AN$16,"")))&amp;IF(F20="Scenario1PBT13",'Deep retrofit'!$AO$16,IF(F20="Scenario2PBT13",'Deep retrofit'!$AP$16,IF(F20="Scenario3PBT13",'Deep retrofit'!$AQ$16,"")))&amp;IF(F20="Scenario1PBT14",'Deep retrofit'!$AR$16,IF(F20="Scenario2PBT14",'Deep retrofit'!$AS$16,IF(F20="Scenario3PBT14",'Deep retrofit'!$AT$16,"")))&amp;IF(F20="Scenario1PBT15",'Deep retrofit'!$AU$16,IF(F20="Scenario2PBT15",'Deep retrofit'!$AV$16,IF(F20="Scenario3PBT15",'Deep retrofit'!$AW$16,"")))</f>
        <v/>
      </c>
      <c r="J20" s="117">
        <f t="shared" si="12"/>
        <v>0</v>
      </c>
      <c r="K20" s="117" t="str">
        <f>IF(F20="Scenario1PBT1",'Deep retrofit'!$E$18,IF(F20="Scenario2PBT1",'Deep retrofit'!$F$18,IF(F20="Scenario3PBT1",'Deep retrofit'!$G$18,"")))&amp;IF(F20="Scenario1PBT2",'Deep retrofit'!$H$18,IF(F20="Scenario2PBT2",'Deep retrofit'!$I$18,IF(F20="Scenario3PBT2",'Deep retrofit'!$J$18,"")))&amp;IF(F20="Scenario1PBT3",'Deep retrofit'!$K$18,IF(F20="Scenario2PBT3",'Deep retrofit'!$L$18,IF(F20="Scenario3PBT3",'Deep retrofit'!$M$18,"")))&amp;IF(F20="Scenario1PBT4",'Deep retrofit'!$N$18,IF(F20="Scenario2PBT4",'Deep retrofit'!$O$18,IF(F20="Scenario3PBT4",'Deep retrofit'!$P$18,"")))&amp;IF(F20="Scenario1PBT5",'Deep retrofit'!$Q$18,IF(F20="Scenario2PBT5",'Deep retrofit'!$R$18,IF(F20="Scenario3PBT5",'Deep retrofit'!$S$18,"")))&amp;IF(F20="Scenario1PBT6",'Deep retrofit'!$T$18,IF(F20="Scenario2PBT6",'Deep retrofit'!$U$18,IF(F20="Scenario3PBT6",'Deep retrofit'!$V$18,"")))&amp;IF(F20="Scenario1PBT7",'Deep retrofit'!$W$18,IF(F20="Scenario2PBT7",'Deep retrofit'!$X$18,IF(F20="Scenario3PBT7",'Deep retrofit'!$Y$18,"")))&amp;IF(F20="Scenario1PBT8",'Deep retrofit'!$Z$18,IF(F20="Scenario2PBT8",'Deep retrofit'!$AA$18,IF(F20="Scenario3PBT8",'Deep retrofit'!$AB$18,"")))&amp;IF(F20="Scenario1PBT9",'Deep retrofit'!$AC$18,IF(F20="Scenario2PBT9",'Deep retrofit'!$AD$18,IF(F20="Scenario3PBT9",'Deep retrofit'!$AE$18,"")))&amp;IF(F20="Scenario1PBT10",'Deep retrofit'!$AF$18,IF(F20="Scenario2PBT10",'Deep retrofit'!$AG$18,IF(F20="Scenario3PBT10",'Deep retrofit'!$AH$18,"")))&amp;IF(F20="Scenario1PBT11",'Deep retrofit'!$AI$18,IF(F20="Scenario2PBT11",'Deep retrofit'!$AJ$18,IF(F20="Scenario3PBT11",'Deep retrofit'!$AK$18,"")))&amp;IF(F20="Scenario1PBT12",'Deep retrofit'!$AL$18,IF(F20="Scenario2PBT12",'Deep retrofit'!$AM$18,IF(F20="Scenario3PBT12",'Deep retrofit'!$AN$18,"")))&amp;IF(F20="Scenario1PBT13",'Deep retrofit'!$AO$18,IF(F20="Scenario2PBT13",'Deep retrofit'!$AP$18,IF(F20="Scenario3PBT13",'Deep retrofit'!$AQ$18,"")))&amp;IF(F20="Scenario1PBT14",'Deep retrofit'!$AR$18,IF(F20="Scenario2PBT14",'Deep retrofit'!$AS$18,IF(F20="Scenario3PBT14",'Deep retrofit'!$AT$18,"")))&amp;IF(F20="Scenario1PBT15",'Deep retrofit'!$AU$18,IF(F20="Scenario2PBT15",'Deep retrofit'!$AV$18,IF(F20="Scenario3PBT15",'Deep retrofit'!$AW$18,"")))</f>
        <v/>
      </c>
      <c r="L20" s="117">
        <f t="shared" si="13"/>
        <v>0</v>
      </c>
      <c r="M20" s="117" t="str">
        <f>IF(F20="Scenario1PBT1",'Deep retrofit'!$E$20,IF(F20="Scenario2PBT1",'Deep retrofit'!$F$20,IF(F20="Scenario3PBT1",'Deep retrofit'!$G$20,"")))&amp;IF(F20="Scenario1PBT2",'Deep retrofit'!$H$20,IF(F20="Scenario2PBT2",'Deep retrofit'!$I$20,IF(F20="Scenario3PBT2",'Deep retrofit'!$J$20,"")))&amp;IF(F20="Scenario1PBT3",'Deep retrofit'!$K$20,IF(F20="Scenario2PBT3",'Deep retrofit'!$L$20,IF(F20="Scenario3PBT3",'Deep retrofit'!$M$20,"")))&amp;IF(F20="Scenario1PBT4",'Deep retrofit'!$N$20,IF(F20="Scenario2PBT4",'Deep retrofit'!$O$20,IF(F20="Scenario3PBT4",'Deep retrofit'!$P$20,"")))&amp;IF(F20="Scenario1PBT5",'Deep retrofit'!$Q$20,IF(F20="Scenario2PBT5",'Deep retrofit'!$R$20,IF(F20="Scenario3PBT5",'Deep retrofit'!$S$20,"")))&amp;IF(F20="Scenario1PBT6",'Deep retrofit'!$T$20,IF(F20="Scenario2PBT6",'Deep retrofit'!$U$20,IF(F20="Scenario3PBT6",'Deep retrofit'!$V$20,"")))&amp;IF(F20="Scenario1PBT7",'Deep retrofit'!$W$20,IF(F20="Scenario2PBT7",'Deep retrofit'!$X$20,IF(F20="Scenario3PBT7",'Deep retrofit'!$Y$20,"")))&amp;IF(F20="Scenario1PBT8",'Deep retrofit'!$Z$20,IF(F20="Scenario2PBT8",'Deep retrofit'!$AA$20,IF(F20="Scenario3PBT8",'Deep retrofit'!$AB$20,"")))&amp;IF(F20="Scenario1PBT9",'Deep retrofit'!$AC$20,IF(F20="Scenario2PBT9",'Deep retrofit'!$AD$20,IF(F20="Scenario3PBT9",'Deep retrofit'!$AE$20,"")))&amp;IF(F20="Scenario1PBT10",'Deep retrofit'!$AF$20,IF(F20="Scenario2PBT10",'Deep retrofit'!$AG$20,IF(F20="Scenario3PBT10",'Deep retrofit'!$AH$20,"")))&amp;IF(F20="Scenario1PBT11",'Deep retrofit'!$AI$20,IF(F20="Scenario2PBT11",'Deep retrofit'!$AJ$20,IF(F20="Scenario3PBT11",'Deep retrofit'!$AK$20,"")))&amp;IF(F20="Scenario1PBT12",'Deep retrofit'!$AL$20,IF(F20="Scenario2PBT12",'Deep retrofit'!$AM$20,IF(F20="Scenario3PBT12",'Deep retrofit'!$AN$20,"")))&amp;IF(F20="Scenario1PBT13",'Deep retrofit'!$AO$20,IF(F20="Scenario2PBT13",'Deep retrofit'!$AP$20,IF(F20="Scenario3PBT13",'Deep retrofit'!$AQ$20,"")))&amp;IF(F20="Scenario1PBT14",'Deep retrofit'!$AR$20,IF(F20="Scenario2PBT14",'Deep retrofit'!$AS$20,IF(F20="Scenario3PBT14",'Deep retrofit'!$AT$20,"")))&amp;IF(F20="Scenario1PBT15",'Deep retrofit'!$AU$20,IF(F20="Scenario2PBT15",'Deep retrofit'!$AV$20,IF(F20="Scenario3PBT15",'Deep retrofit'!$AW$20,"")))</f>
        <v/>
      </c>
      <c r="N20" s="118">
        <f t="shared" si="14"/>
        <v>0</v>
      </c>
      <c r="O20" s="206" t="str">
        <f>IF(F20="Scenario1PBT1",'Deep retrofit'!$E$23,IF(F20="Scenario2PBT1",'Deep retrofit'!$F$23,IF(F20="Scenario3PBT1",'Deep retrofit'!$G$23,"")))&amp;IF(F20="Scenario1PBT2",'Deep retrofit'!$H$23,IF(F20="Scenario2PBT2",'Deep retrofit'!$I$23,IF(F20="Scenario3PBT2",'Deep retrofit'!$J$23,"")))&amp;IF(F20="Scenario1PBT3",'Deep retrofit'!$K$23,IF(F20="Scenario2PBT3",'Deep retrofit'!$L$23,IF(F20="Scenario3PBT3",'Deep retrofit'!$M$23,"")))&amp;IF(F20="Scenario1PBT4",'Deep retrofit'!$N$23,IF(F20="Scenario2PBT4",'Deep retrofit'!$O$23,IF(F20="Scenario3PBT4",'Deep retrofit'!$P$23,"")))&amp;IF(F20="Scenario1PBT5",'Deep retrofit'!$Q$23,IF(F20="Scenario2PBT5",'Deep retrofit'!$R$23,IF(F20="Scenario3PBT5",'Deep retrofit'!$S$23,"")))&amp;IF(F20="Scenario1PBT6",'Deep retrofit'!$T$23,IF(F20="Scenario2PBT6",'Deep retrofit'!$U$23,IF(F20="Scenario3PBT6",'Deep retrofit'!$V$23,"")))&amp;IF(F20="Scenario1PBT7",'Deep retrofit'!$W$23,IF(F20="Scenario2PBT7",'Deep retrofit'!$X$23,IF(F20="Scenario3PBT7",'Deep retrofit'!$Y$23,"")))&amp;IF(F20="Scenario1PBT8",'Deep retrofit'!$Z$23,IF(F20="Scenario2PBT8",'Deep retrofit'!$AA$23,IF(F20="Scenario3PBT8",'Deep retrofit'!$AB$23,"")))&amp;IF(F20="Scenario1PBT9",'Deep retrofit'!$AC$23,IF(F20="Scenario2PBT9",'Deep retrofit'!$AD$23,IF(F20="Scenario3PBT9",'Deep retrofit'!$AE$23,"")))&amp;IF(F20="Scenario1PBT10",'Deep retrofit'!$AF$23,IF(F20="Scenario2PBT10",'Deep retrofit'!$AG$23,IF(F20="Scenario3PBT10",'Deep retrofit'!$AH$23,"")))&amp;IF(F20="Scenario1PBT11",'Deep retrofit'!$AI$23,IF(F20="Scenario2PBT11",'Deep retrofit'!$AJ$23,IF(F20="Scenario3PBT11",'Deep retrofit'!$AK$23,"")))&amp;IF(F20="Scenario1PBT12",'Deep retrofit'!$AL$23,IF(F20="Scenario2PBT12",'Deep retrofit'!$AM$23,IF(F20="Scenario3PBT12",'Deep retrofit'!$AN$23,"")))&amp;IF(F20="Scenario1PBT13",'Deep retrofit'!$AO$23,IF(F20="Scenario2PBT13",'Deep retrofit'!$AP$23,IF(F20="Scenario3PBT13",'Deep retrofit'!$AQ$23,"")))&amp;IF(F20="Scenario1PBT14",'Deep retrofit'!$AR$23,IF(F20="Scenario2PBT14",'Deep retrofit'!$AS$23,IF(F20="Scenario3PBT14",'Deep retrofit'!$AT$23,"")))&amp;IF(F20="Scenario1PBT15",'Deep retrofit'!$AU$23,IF(F20="Scenario2PBT15",'Deep retrofit'!$AV$23,IF(F20="Scenario3PBT15",'Deep retrofit'!$AW$23,"")))</f>
        <v/>
      </c>
      <c r="P20" s="117">
        <f t="shared" si="15"/>
        <v>0</v>
      </c>
      <c r="Q20" s="117" t="str">
        <f>IF(F20="Scenario1PBT1",'Deep retrofit'!$E$25,IF(F20="Scenario2PBT1",'Deep retrofit'!$F$25,IF(F20="Scenario3PBT1",'Deep retrofit'!$G$25,"")))&amp;IF(F20="Scenario1PBT2",'Deep retrofit'!$H$25,IF(F20="Scenario2PBT2",'Deep retrofit'!$I$25,IF(F20="Scenario3PBT2",'Deep retrofit'!$J$25,"")))&amp;IF(F20="Scenario1PBT3",'Deep retrofit'!$K$25,IF(F20="Scenario2PBT3",'Deep retrofit'!$L$25,IF(F20="Scenario3PBT3",'Deep retrofit'!$M$25,"")))&amp;IF(F20="Scenario1PBT4",'Deep retrofit'!$N$25,IF(F20="Scenario2PBT4",'Deep retrofit'!$O$25,IF(F20="Scenario3PBT4",'Deep retrofit'!$P$25,"")))&amp;IF(F20="Scenario1PBT5",'Deep retrofit'!$Q$25,IF(F20="Scenario2PBT5",'Deep retrofit'!$R$25,IF(F20="Scenario3PBT5",'Deep retrofit'!$S$25,"")))&amp;IF(F20="Scenario1PBT6",'Deep retrofit'!$T$25,IF(F20="Scenario2PBT6",'Deep retrofit'!$U$25,IF(F20="Scenario3PBT6",'Deep retrofit'!$V$25,"")))&amp;IF(F20="Scenario1PBT7",'Deep retrofit'!$W$25,IF(F20="Scenario2PBT7",'Deep retrofit'!$X$25,IF(F20="Scenario3PBT7",'Deep retrofit'!$Y$25,"")))&amp;IF(F20="Scenario1PBT8",'Deep retrofit'!$Z$25,IF(F20="Scenario2PBT8",'Deep retrofit'!$AA$25,IF(F20="Scenario3PBT8",'Deep retrofit'!$AB$25,"")))&amp;IF(F20="Scenario1PBT9",'Deep retrofit'!$AC$25,IF(F20="Scenario2PBT9",'Deep retrofit'!$AD$25,IF(F20="Scenario3PBT9",'Deep retrofit'!$AE$25,"")))&amp;IF(F20="Scenario1PBT10",'Deep retrofit'!$AF$25,IF(F20="Scenario2PBT10",'Deep retrofit'!$AG$25,IF(F20="Scenario3PBT10",'Deep retrofit'!$AH$25,"")))&amp;IF(F20="Scenario1PBT11",'Deep retrofit'!$AI$25,IF(F20="Scenario2PBT11",'Deep retrofit'!$AJ$25,IF(F20="Scenario3PBT11",'Deep retrofit'!$AK$25,"")))&amp;IF(F20="Scenario1PBT12",'Deep retrofit'!$AL$25,IF(F20="Scenario2PBT12",'Deep retrofit'!$AM$25,IF(F20="Scenario3PBT12",'Deep retrofit'!$AN$25,"")))&amp;IF(F20="Scenario1PBT13",'Deep retrofit'!$AO$25,IF(F20="Scenario2PBT13",'Deep retrofit'!$AP$25,IF(F20="Scenario3PBT13",'Deep retrofit'!$AQ$25,"")))&amp;IF(F20="Scenario1PBT14",'Deep retrofit'!$AR$25,IF(F20="Scenario2PBT14",'Deep retrofit'!$AS$25,IF(F20="Scenario3PBT14",'Deep retrofit'!$AT$25,"")))&amp;IF(F20="Scenario1PBT15",'Deep retrofit'!$AU$25,IF(F20="Scenario2PBT15",'Deep retrofit'!$AV$25,IF(F20="Scenario3PBT15",'Deep retrofit'!$AW$25,"")))</f>
        <v/>
      </c>
      <c r="R20" s="117">
        <f t="shared" si="16"/>
        <v>0</v>
      </c>
      <c r="S20" s="117" t="str">
        <f>IF(F20="Scenario1PBT1",'Deep retrofit'!$E$27,IF(F20="Scenario2PBT1",'Deep retrofit'!$F$27,IF(F20="Scenario3PBT1",'Deep retrofit'!$G$27,"")))&amp;IF(F20="Scenario1PBT2",'Deep retrofit'!$H$27,IF(F20="Scenario2PBT2",'Deep retrofit'!$I$27,IF(F20="Scenario3PBT2",'Deep retrofit'!$J$27,"")))&amp;IF(F20="Scenario1PBT3",'Deep retrofit'!$K$27,IF(F20="Scenario2PBT3",'Deep retrofit'!$L$27,IF(F20="Scenario3PBT3",'Deep retrofit'!$M$27,"")))&amp;IF(F20="Scenario1PBT4",'Deep retrofit'!$N$27,IF(F20="Scenario2PBT4",'Deep retrofit'!$O$27,IF(F20="Scenario3PBT4",'Deep retrofit'!$P$27,"")))&amp;IF(F20="Scenario1PBT5",'Deep retrofit'!$Q$27,IF(F20="Scenario2PBT5",'Deep retrofit'!$R$27,IF(F20="Scenario3PBT5",'Deep retrofit'!$S$27,"")))&amp;IF(F20="Scenario1PBT6",'Deep retrofit'!$T$27,IF(F20="Scenario2PBT6",'Deep retrofit'!$U$27,IF(F20="Scenario3PBT6",'Deep retrofit'!$V$27,"")))&amp;IF(F20="Scenario1PBT7",'Deep retrofit'!$W$27,IF(F20="Scenario2PBT7",'Deep retrofit'!$X$27,IF(F20="Scenario3PBT7",'Deep retrofit'!$Y$27,"")))&amp;IF(F20="Scenario1PBT8",'Deep retrofit'!$Z$27,IF(F20="Scenario2PBT8",'Deep retrofit'!$AA$27,IF(F20="Scenario3PBT8",'Deep retrofit'!$AB$27,"")))&amp;IF(F20="Scenario1PBT9",'Deep retrofit'!$AC$27,IF(F20="Scenario2PBT9",'Deep retrofit'!$AD$27,IF(F20="Scenario3PBT9",'Deep retrofit'!$AE$27,"")))&amp;IF(F20="Scenario1PBT10",'Deep retrofit'!$AF$27,IF(F20="Scenario2PBT10",'Deep retrofit'!$AG$27,IF(F20="Scenario3PBT10",'Deep retrofit'!$AH$27,"")))&amp;IF(F20="Scenario1PBT11",'Deep retrofit'!$AI$27,IF(F20="Scenario2PBT11",'Deep retrofit'!$AJ$27,IF(F20="Scenario3PBT11",'Deep retrofit'!$AK$27,"")))&amp;IF(F20="Scenario1PBT12",'Deep retrofit'!$AL$27,IF(F20="Scenario2PBT12",'Deep retrofit'!$AM$27,IF(F20="Scenario3PBT12",'Deep retrofit'!$AN$27,"")))&amp;IF(F20="Scenario1PBT13",'Deep retrofit'!$AO$27,IF(F20="Scenario2PBT13",'Deep retrofit'!$AP$27,IF(F20="Scenario3PBT13",'Deep retrofit'!$AQ$27,"")))&amp;IF(F20="Scenario1PBT14",'Deep retrofit'!$AR$27,IF(F20="Scenario2PBT14",'Deep retrofit'!$AS$27,IF(F20="Scenario3PBT14",'Deep retrofit'!$AT$27,"")))&amp;IF(F20="Scenario1PBT15",'Deep retrofit'!$AU$27,IF(F20="Scenario2PBT15",'Deep retrofit'!$AV$27,IF(F20="Scenario3PBT15",'Deep retrofit'!$AW$27,"")))</f>
        <v/>
      </c>
      <c r="T20" s="207">
        <f t="shared" si="17"/>
        <v>0</v>
      </c>
      <c r="U20" s="206" t="str">
        <f>IF(F20="Scenario1PBT1",'Deep retrofit'!$E$38,IF(F20="Scenario2PBT1",'Deep retrofit'!$F$38,IF(F20="Scenario3PBT1",'Deep retrofit'!$G$38,"")))&amp;IF(F20="Scenario1PBT2",'Deep retrofit'!$H$38,IF(F20="Scenario2PBT2",'Deep retrofit'!$I$38,IF(F20="Scenario3PBT2",'Deep retrofit'!$J$38,"")))&amp;IF(F20="Scenario1PBT3",'Deep retrofit'!$K$38,IF(F20="Scenario2PBT3",'Deep retrofit'!$L$38,IF(F20="Scenario3PBT3",'Deep retrofit'!$M$38,"")))&amp;IF(F20="Scenario1PBT4",'Deep retrofit'!$N$38,IF(F20="Scenario2PBT4",'Deep retrofit'!$O$38,IF(F20="Scenario3PBT4",'Deep retrofit'!$P$38,"")))&amp;IF(F20="Scenario1PBT5",'Deep retrofit'!$Q$38,IF(F20="Scenario2PBT5",'Deep retrofit'!$R$38,IF(F20="Scenario3PBT5",'Deep retrofit'!$S$38,"")))&amp;IF(F20="Scenario1PBT6",'Deep retrofit'!$T$38,IF(F20="Scenario2PBT6",'Deep retrofit'!$U$38,IF(F20="Scenario3PBT6",'Deep retrofit'!$V$38,"")))&amp;IF(F20="Scenario1PBT7",'Deep retrofit'!$W$38,IF(F20="Scenario2PBT7",'Deep retrofit'!$X$38,IF(F20="Scenario3PBT7",'Deep retrofit'!$Y$38,"")))&amp;IF(F20="Scenario1PBT8",'Deep retrofit'!$Z$38,IF(F20="Scenario2PBT8",'Deep retrofit'!$AA$38,IF(F20="Scenario3PBT8",'Deep retrofit'!$AB$38,"")))&amp;IF(F20="Scenario1PBT9",'Deep retrofit'!$AC$38,IF(F20="Scenario2PBT9",'Deep retrofit'!$AD$38,IF(F20="Scenario3PBT9",'Deep retrofit'!$AE$38,"")))&amp;IF(F20="Scenario1PBT10",'Deep retrofit'!$AF$38,IF(F20="Scenario2PBT10",'Deep retrofit'!$AG$38,IF(F20="Scenario3PBT10",'Deep retrofit'!$AH$38,"")))&amp;IF(F20="Scenario1PBT11",'Deep retrofit'!$AI$38,IF(F20="Scenario2PBT11",'Deep retrofit'!$AJ$38,IF(F20="Scenario3PBT11",'Deep retrofit'!$AK$38,"")))&amp;IF(F20="Scenario1PBT12",'Deep retrofit'!$AL$38,IF(F20="Scenario2PBT12",'Deep retrofit'!$AM$38,IF(F20="Scenario3PBT12",'Deep retrofit'!$AN$38,"")))&amp;IF(F20="Scenario1PBT13",'Deep retrofit'!$AO$38,IF(F20="Scenario2PBT13",'Deep retrofit'!$AP$38,IF(F20="Scenario3PBT13",'Deep retrofit'!$AQ$38,"")))&amp;IF(F20="Scenario1PBT14",'Deep retrofit'!$AR$38,IF(F20="Scenario2PBT14",'Deep retrofit'!$AS$38,IF(F20="Scenario3PBT14",'Deep retrofit'!$AT$38,"")))&amp;IF(F20="Scenario1PBT15",'Deep retrofit'!$AU$38,IF(F20="Scenario2PBT15",'Deep retrofit'!$AV$38,IF(F20="Scenario3PBT15",'Deep retrofit'!$AW$38,"")))</f>
        <v/>
      </c>
      <c r="V20" s="117">
        <f t="shared" si="18"/>
        <v>0</v>
      </c>
      <c r="W20" s="117" t="str">
        <f>IF(F20="Scenario1PBT1",'Deep retrofit'!$E$40,IF(F20="Scenario2PBT1",'Deep retrofit'!$F$40,IF(F20="Scenario3PBT1",'Deep retrofit'!$G$40,"")))&amp;IF(F20="Scenario1PBT2",'Deep retrofit'!$H$40,IF(F20="Scenario2PBT2",'Deep retrofit'!$I$40,IF(F20="Scenario3PBT2",'Deep retrofit'!$J$40,"")))&amp;IF(F20="Scenario1PBT3",'Deep retrofit'!$K$40,IF(F20="Scenario2PBT3",'Deep retrofit'!$L$40,IF(F20="Scenario3PBT3",'Deep retrofit'!$M$40,"")))&amp;IF(F20="Scenario1PBT4",'Deep retrofit'!$N$40,IF(F20="Scenario2PBT4",'Deep retrofit'!$O$40,IF(F20="Scenario3PBT4",'Deep retrofit'!$P$40,"")))&amp;IF(F20="Scenario1PBT5",'Deep retrofit'!$Q$40,IF(F20="Scenario2PBT5",'Deep retrofit'!$R$40,IF(F20="Scenario3PBT5",'Deep retrofit'!$S$40,"")))&amp;IF(F20="Scenario1PBT6",'Deep retrofit'!$T$40,IF(F20="Scenario2PBT6",'Deep retrofit'!$U$40,IF(F20="Scenario3PBT6",'Deep retrofit'!$V$40,"")))&amp;IF(F20="Scenario1PBT7",'Deep retrofit'!$W$40,IF(F20="Scenario2PBT7",'Deep retrofit'!$X$40,IF(F20="Scenario3PBT7",'Deep retrofit'!$Y$40,"")))&amp;IF(F20="Scenario1PBT8",'Deep retrofit'!$Z$40,IF(F20="Scenario2PBT8",'Deep retrofit'!$AA$40,IF(F20="Scenario3PBT8",'Deep retrofit'!$AB$40,"")))&amp;IF(F20="Scenario1PBT9",'Deep retrofit'!$AC$40,IF(F20="Scenario2PBT9",'Deep retrofit'!$AD$40,IF(F20="Scenario3PBT9",'Deep retrofit'!$AE$40,"")))&amp;IF(F20="Scenario1PBT10",'Deep retrofit'!$AF$40,IF(F20="Scenario2PBT10",'Deep retrofit'!$AG$40,IF(F20="Scenario3PBT10",'Deep retrofit'!$AH$40,"")))&amp;IF(F20="Scenario1PBT11",'Deep retrofit'!$AI$40,IF(F20="Scenario2PBT11",'Deep retrofit'!$AJ$40,IF(F20="Scenario3PBT11",'Deep retrofit'!$AK$40,"")))&amp;IF(F20="Scenario1PBT12",'Deep retrofit'!$AL$40,IF(F20="Scenario2PBT12",'Deep retrofit'!$AM$40,IF(F20="Scenario3PBT12",'Deep retrofit'!$AN$40,"")))&amp;IF(F20="Scenario1PBT13",'Deep retrofit'!$AO$40,IF(F20="Scenario2PBT13",'Deep retrofit'!$AP$40,IF(F20="Scenario3PBT13",'Deep retrofit'!$AQ$40,"")))&amp;IF(F20="Scenario1PBT14",'Deep retrofit'!$AR$40,IF(F20="Scenario2PBT14",'Deep retrofit'!$AS$40,IF(F20="Scenario3PBT14",'Deep retrofit'!$AT$40,"")))&amp;IF(F20="Scenario1PBT15",'Deep retrofit'!$AU$40,IF(F20="Scenario2PBT15",'Deep retrofit'!$AV$40,IF(F20="Scenario3PBT15",'Deep retrofit'!$AW$40,"")))</f>
        <v/>
      </c>
      <c r="X20" s="117">
        <f t="shared" si="19"/>
        <v>0</v>
      </c>
      <c r="Y20" s="117" t="str">
        <f>IF(F20="Scenario1PBT1",'Deep retrofit'!$E$42,IF(F20="Scenario2PBT1",'Deep retrofit'!$F$42,IF(F20="Scenario3PBT1",'Deep retrofit'!$G$42,"")))&amp;IF(F20="Scenario1PBT2",'Deep retrofit'!$H$42,IF(F20="Scenario2PBT2",'Deep retrofit'!$I$42,IF(F20="Scenario3PBT2",'Deep retrofit'!$J$42,"")))&amp;IF(F20="Scenario1PBT3",'Deep retrofit'!$K$42,IF(F20="Scenario2PBT3",'Deep retrofit'!$L$42,IF(F20="Scenario3PBT3",'Deep retrofit'!$M$42,"")))&amp;IF(F20="Scenario1PBT4",'Deep retrofit'!$N$42,IF(F20="Scenario2PBT4",'Deep retrofit'!$O$42,IF(F20="Scenario3PBT4",'Deep retrofit'!$P$42,"")))&amp;IF(F20="Scenario1PBT5",'Deep retrofit'!$Q$42,IF(F20="Scenario2PBT5",'Deep retrofit'!$R$42,IF(F20="Scenario3PBT5",'Deep retrofit'!$S$42,"")))&amp;IF(F20="Scenario1PBT6",'Deep retrofit'!$T$42,IF(F20="Scenario2PBT6",'Deep retrofit'!$U$42,IF(F20="Scenario3PBT6",'Deep retrofit'!$V$42,"")))&amp;IF(F20="Scenario1PBT7",'Deep retrofit'!$W$42,IF(F20="Scenario2PBT7",'Deep retrofit'!$X$42,IF(F20="Scenario3PBT7",'Deep retrofit'!$Y$42,"")))&amp;IF(F20="Scenario1PBT8",'Deep retrofit'!$Z$42,IF(F20="Scenario2PBT8",'Deep retrofit'!$AA$42,IF(F20="Scenario3PBT8",'Deep retrofit'!$AB$42,"")))&amp;IF(F20="Scenario1PBT9",'Deep retrofit'!$AC$42,IF(F20="Scenario2PBT9",'Deep retrofit'!$AD$42,IF(F20="Scenario3PBT9",'Deep retrofit'!$AE$42,"")))&amp;IF(F20="Scenario1PBT10",'Deep retrofit'!$AF$42,IF(F20="Scenario2PBT10",'Deep retrofit'!$AG$42,IF(F20="Scenario3PBT10",'Deep retrofit'!$AH$42,"")))&amp;IF(F20="Scenario1PBT11",'Deep retrofit'!$AI$42,IF(F20="Scenario2PBT11",'Deep retrofit'!$AJ$42,IF(F20="Scenario3PBT11",'Deep retrofit'!$AK$42,"")))&amp;IF(F20="Scenario1PBT12",'Deep retrofit'!$AL$42,IF(F20="Scenario2PBT12",'Deep retrofit'!$AM$42,IF(F20="Scenario3PBT12",'Deep retrofit'!$AN$42,"")))&amp;IF(F20="Scenario1PBT13",'Deep retrofit'!$AO$42,IF(F20="Scenario2PBT13",'Deep retrofit'!$AP$42,IF(F20="Scenario3PBT13",'Deep retrofit'!$AQ$42,"")))&amp;IF(F20="Scenario1PBT14",'Deep retrofit'!$AR$42,IF(F20="Scenario2PBT14",'Deep retrofit'!$AS$42,IF(F20="Scenario3PBT14",'Deep retrofit'!$AT$42,"")))&amp;IF(F20="Scenario1PBT15",'Deep retrofit'!$AU$42,IF(F20="Scenario2PBT15",'Deep retrofit'!$AV$42,IF(F20="Scenario3PBT15",'Deep retrofit'!$AW$42,"")))</f>
        <v/>
      </c>
      <c r="Z20" s="117">
        <f t="shared" si="20"/>
        <v>0</v>
      </c>
      <c r="AA20" s="269" t="str">
        <f>IF(F20="Scenario1PBT1",'Deep retrofit'!$E$101,IF(F20="Scenario2PBT1",'Deep retrofit'!$F$101,IF(F20="Scenario3PBT1",'Deep retrofit'!$G$101,"")))&amp;IF(F20="Scenario1PBT2",'Deep retrofit'!$H$101,IF(F20="Scenario2PBT2",'Deep retrofit'!$I$101,IF(F20="Scenario3PBT2",'Deep retrofit'!$J$101,"")))&amp;IF(F20="Scenario1PBT3",'Deep retrofit'!$K$101,IF(F20="Scenario2PBT3",'Deep retrofit'!$L$101,IF(F20="Scenario3PBT3",'Deep retrofit'!$M$101,"")))&amp;IF(F20="Scenario1PBT4",'Deep retrofit'!$N$101,IF(F20="Scenario2PBT4",'Deep retrofit'!$O$101,IF(F20="Scenario3PBT4",'Deep retrofit'!$P$101,"")))&amp;IF(F20="Scenario1PBT5",'Deep retrofit'!$Q$101,IF(F20="Scenario2PBT5",'Deep retrofit'!$R$101,IF(F20="Scenario3PBT5",'Deep retrofit'!$S$101,"")))&amp;IF(F20="Scenario1PBT6",'Deep retrofit'!$T$101,IF(F20="Scenario2PBT6",'Deep retrofit'!$U$101,IF(F20="Scenario3PBT6",'Deep retrofit'!$V$101,"")))&amp;IF(F20="Scenario1PBT7",'Deep retrofit'!$W$101,IF(F20="Scenario2PBT7",'Deep retrofit'!$X$101,IF(F20="Scenario3PBT7",'Deep retrofit'!$Y$101,"")))&amp;IF(F20="Scenario1PBT8",'Deep retrofit'!$Z$101,IF(F20="Scenario2PBT8",'Deep retrofit'!$AA$101,IF(F20="Scenario3PBT8",'Deep retrofit'!$AB$101,"")))&amp;IF(F20="Scenario1PBT9",'Deep retrofit'!$AC$101,IF(F20="Scenario2PBT9",'Deep retrofit'!$AD$101,IF(F20="Scenario3PBT9",'Deep retrofit'!$AE$101,"")))&amp;IF(F20="Scenario1PBT10",'Deep retrofit'!$AF$101,IF(F20="Scenario2PBT10",'Deep retrofit'!$AG$101,IF(F20="Scenario3PBT10",'Deep retrofit'!$AH$101,"")))&amp;IF(F20="Scenario1PBT11",'Deep retrofit'!$AI$101,IF(F20="Scenario2PBT11",'Deep retrofit'!$AJ$101,IF(F20="Scenario3PBT11",'Deep retrofit'!$AK$101,"")))&amp;IF(F20="Scenario1PBT12",'Deep retrofit'!$AL$101,IF(F20="Scenario2PBT12",'Deep retrofit'!$AM$101,IF(F20="Scenario3PBT12",'Deep retrofit'!$AN$101,"")))&amp;IF(F20="Scenario1PBT13",'Deep retrofit'!$AO$101,IF(F20="Scenario2PBT13",'Deep retrofit'!$AP$101,IF(F20="Scenario3PBT13",'Deep retrofit'!$AQ$101,"")))&amp;IF(F20="Scenario1PBT14",'Deep retrofit'!$AR$101,IF(F20="Scenario2PBT14",'Deep retrofit'!$AS$101,IF(F20="Scenario3PBT14",'Deep retrofit'!$AT$101,"")))&amp;IF(F20="Scenario1PBT15",'Deep retrofit'!$AU$101,IF(F20="Scenario2PBT15",'Deep retrofit'!$AV$101,IF(F20="Scenario3PBT15",'Deep retrofit'!$AW$101,"")))</f>
        <v/>
      </c>
      <c r="AB20" s="179">
        <f t="shared" si="21"/>
        <v>0</v>
      </c>
      <c r="AC20" s="208">
        <f>IFERROR('Projection_Base-case'!G20-G20,0)</f>
        <v>0</v>
      </c>
      <c r="AD20" s="117">
        <f t="shared" si="0"/>
        <v>0</v>
      </c>
      <c r="AE20" s="117">
        <f>IFERROR(100*AC20/'Projection_Base-case'!G20,0)</f>
        <v>0</v>
      </c>
      <c r="AF20" s="117">
        <f>IFERROR('Projection_Base-case'!I20-I20,0)</f>
        <v>0</v>
      </c>
      <c r="AG20" s="117">
        <f t="shared" si="1"/>
        <v>0</v>
      </c>
      <c r="AH20" s="117">
        <f>IFERROR(100*AF20/'Projection_Base-case'!I20,0)</f>
        <v>0</v>
      </c>
      <c r="AI20" s="117">
        <f>IFERROR('Projection_Base-case'!K20-K20,0)</f>
        <v>0</v>
      </c>
      <c r="AJ20" s="117">
        <f t="shared" si="2"/>
        <v>0</v>
      </c>
      <c r="AK20" s="117">
        <f>IFERROR(100*AI20/'Projection_Base-case'!K20,0)</f>
        <v>0</v>
      </c>
      <c r="AL20" s="117">
        <f>IFERROR(M20-'Projection_Base-case'!M20,0)</f>
        <v>0</v>
      </c>
      <c r="AM20" s="117">
        <f t="shared" si="3"/>
        <v>0</v>
      </c>
      <c r="AN20" s="179">
        <f>IFERROR(IF('Projection_Base-case'!N20&gt;0,100*AM20/'Projection_Base-case'!N20,100*AM20/N20),0)</f>
        <v>0</v>
      </c>
      <c r="AO20" s="206">
        <f>IFERROR('Projection_Base-case'!O20-O20,0)</f>
        <v>0</v>
      </c>
      <c r="AP20" s="117">
        <f t="shared" si="4"/>
        <v>0</v>
      </c>
      <c r="AQ20" s="117">
        <f>IFERROR(100*AO20/'Projection_Base-case'!O20,0)</f>
        <v>0</v>
      </c>
      <c r="AR20" s="117">
        <f>IFERROR('Projection_Base-case'!Q20-Q20,0)</f>
        <v>0</v>
      </c>
      <c r="AS20" s="117">
        <f t="shared" si="5"/>
        <v>0</v>
      </c>
      <c r="AT20" s="117">
        <f>IFERROR(100*AR20/'Projection_Base-case'!Q20,0)</f>
        <v>0</v>
      </c>
      <c r="AU20" s="117">
        <f>IFERROR('Projection_Base-case'!S20-S20,0)</f>
        <v>0</v>
      </c>
      <c r="AV20" s="117">
        <f t="shared" si="6"/>
        <v>0</v>
      </c>
      <c r="AW20" s="118">
        <f>IFERROR(100*AU20/'Projection_Base-case'!S20,0)</f>
        <v>0</v>
      </c>
      <c r="AX20" s="206">
        <f>IFERROR('Projection_Base-case'!U20-U20,0)</f>
        <v>0</v>
      </c>
      <c r="AY20" s="117">
        <f t="shared" si="7"/>
        <v>0</v>
      </c>
      <c r="AZ20" s="117">
        <f>IFERROR(100*AX20/'Projection_Base-case'!U20,0)</f>
        <v>0</v>
      </c>
      <c r="BA20" s="117">
        <f>IFERROR('Projection_Base-case'!W20-W20,0)</f>
        <v>0</v>
      </c>
      <c r="BB20" s="117">
        <f t="shared" si="8"/>
        <v>0</v>
      </c>
      <c r="BC20" s="117">
        <f>IFERROR(100*BA20/'Projection_Base-case'!W20,0)</f>
        <v>0</v>
      </c>
      <c r="BD20" s="117">
        <f>IFERROR('Projection_Base-case'!Y20-Y20,0)</f>
        <v>0</v>
      </c>
      <c r="BE20" s="117">
        <f t="shared" si="9"/>
        <v>0</v>
      </c>
      <c r="BF20" s="117">
        <f>IFERROR(100*BD20/'Projection_Base-case'!Y20,0)</f>
        <v>0</v>
      </c>
      <c r="BG20" s="178">
        <f t="shared" si="22"/>
        <v>0</v>
      </c>
      <c r="BH20" s="179">
        <f t="shared" si="23"/>
        <v>0</v>
      </c>
    </row>
    <row r="21" spans="1:60">
      <c r="A21" s="205">
        <v>16</v>
      </c>
      <c r="B21" s="178">
        <f>IF('Projection_Base-case'!B21&lt;&gt;"",'Projection_Base-case'!B21,0)</f>
        <v>0</v>
      </c>
      <c r="C21" s="178">
        <f>IF('Projection_Base-case'!C21&lt;&gt;"",'Projection_Base-case'!C21,0)</f>
        <v>0</v>
      </c>
      <c r="D21" s="178">
        <f>IF('Projection_Base-case'!D21&lt;&gt;"",'Projection_Base-case'!D21,0)</f>
        <v>0</v>
      </c>
      <c r="E21" s="107" t="str">
        <f>IF(AND('Résultats deep'!$AC$3="OUI",'Résultats deep'!E20&lt;&gt;""),'Résultats deep'!E20,IF(OR(D21="PBT1",D21="PBT2",D21="PBT3",D21="PBT4",D21="PBT5",D21="PBT6",D21="PBT7"),"Scenario1",""))</f>
        <v/>
      </c>
      <c r="F21" s="202" t="str">
        <f t="shared" si="10"/>
        <v>0</v>
      </c>
      <c r="G21" s="177" t="str">
        <f>IF(F21="Scenario1PBT1",'Deep retrofit'!$E$6,IF(F21="Scenario2PBT1",'Deep retrofit'!$F$6,IF(F21="Scenario3PBT1",'Deep retrofit'!$G$6,"")))&amp;IF(F21="Scenario1PBT2",'Deep retrofit'!$H$6,IF(F21="Scenario2PBT2",'Deep retrofit'!$I$6,IF(F21="Scenario3PBT2",'Deep retrofit'!$J$6,"")))&amp;IF(F21="Scenario1PBT3",'Deep retrofit'!$K$6,IF(F21="Scenario2PBT3",'Deep retrofit'!$L$6,IF(F21="Scenario3PBT3",'Deep retrofit'!$M$6,"")))&amp;IF(F21="Scenario1PBT4",'Deep retrofit'!$N$6,IF(F21="Scenario2PBT4",'Deep retrofit'!$O$6,IF(F21="Scenario3PBT4",'Deep retrofit'!$P$6,"")))&amp;IF(F21="Scenario1PBT5",'Deep retrofit'!$Q$6,IF(F21="Scenario2PBT5",'Deep retrofit'!$R$6,IF(F21="Scenario3PBT5",'Deep retrofit'!$S$6,"")))&amp;IF(F21="Scenario1PBT6",'Deep retrofit'!$T$6,IF(F21="Scenario2PBT6",'Deep retrofit'!$U$6,IF(F21="Scenario3PBT6",'Deep retrofit'!$V$6,"")))&amp;IF(F21="Scenario1PBT7",'Deep retrofit'!$W$6,IF(F21="Scenario2PBT7",'Deep retrofit'!$X$6,IF(F21="Scenario3PBT7",'Deep retrofit'!$Y$6,"")))&amp;IF(F21="Scenario1PBT8",'Deep retrofit'!$Z$6,IF(F21="Scenario2PBT8",'Deep retrofit'!$AA$6,IF(F21="Scenario3PBT8",'Deep retrofit'!$AB$6,"")))&amp;IF(F21="Scenario1PBT9",'Deep retrofit'!$AC$6,IF(F21="Scenario2PBT9",'Deep retrofit'!$AD$6,IF(F21="Scenario3PBT9",'Deep retrofit'!$AE$6,"")))&amp;IF(F21="Scenario1PBT10",'Deep retrofit'!$AF$6,IF(F21="Scenario2PBT10",'Deep retrofit'!$AG$6,IF(F21="Scenario3PBT10",'Deep retrofit'!$AH$6,"")))&amp;IF(F21="Scenario1PBT11",'Deep retrofit'!$AI$6,IF(F21="Scenario2PBT11",'Deep retrofit'!$AJ$6,IF(F21="Scenario3PBT11",'Deep retrofit'!$AK$6,"")))&amp;IF(F21="Scenario1PBT12",'Deep retrofit'!$AL$6,IF(F21="Scenario2PBT12",'Deep retrofit'!$AM$6,IF(F21="Scenario3PBT12",'Deep retrofit'!$AN$6,"")))&amp;IF(F21="Scenario1PBT13",'Deep retrofit'!$AO$6,IF(F21="Scenario2PBT13",'Deep retrofit'!$AP$6,IF(F21="Scenario3PBT13",'Deep retrofit'!$AQ$6,"")))&amp;IF(F21="Scenario1PBT14",'Deep retrofit'!$AR$6,IF(F21="Scenario2PBT14",'Deep retrofit'!$AS$6,IF(F21="Scenario3PBT14",'Deep retrofit'!$AT$6,"")))&amp;IF(F21="Scenario1PBT15",'Deep retrofit'!$AU$6,IF(F21="Scenario2PBT15",'Deep retrofit'!$AV$6,IF(F21="Scenario3PBT15",'Deep retrofit'!$AW$6,"")))</f>
        <v/>
      </c>
      <c r="H21" s="117">
        <f t="shared" si="11"/>
        <v>0</v>
      </c>
      <c r="I21" s="178" t="str">
        <f>IF(F21="Scenario1PBT1",'Deep retrofit'!$E$16,IF(F21="Scenario2PBT1",'Deep retrofit'!$F$16,IF(F21="Scenario3PBT1",'Deep retrofit'!$G$16,"")))&amp;IF(F21="Scenario1PBT2",'Deep retrofit'!$H$16,IF(F21="Scenario2PBT2",'Deep retrofit'!$I$16,IF(F21="Scenario3PBT2",'Deep retrofit'!$J$16,"")))&amp;IF(F21="Scenario1PBT3",'Deep retrofit'!$K$16,IF(F21="Scenario2PBT3",'Deep retrofit'!$L$16,IF(F21="Scenario3PBT3",'Deep retrofit'!$M$16,"")))&amp;IF(F21="Scenario1PBT4",'Deep retrofit'!$N$16,IF(F21="Scenario2PBT4",'Deep retrofit'!$O$16,IF(F21="Scenario3PBT4",'Deep retrofit'!$P$16,"")))&amp;IF(F21="Scenario1PBT5",'Deep retrofit'!$Q$16,IF(F21="Scenario2PBT5",'Deep retrofit'!$R$16,IF(F21="Scenario3PBT5",'Deep retrofit'!$S$16,"")))&amp;IF(F21="Scenario1PBT6",'Deep retrofit'!$T$16,IF(F21="Scenario2PBT6",'Deep retrofit'!$U$16,IF(F21="Scenario3PBT6",'Deep retrofit'!$V$16,"")))&amp;IF(F21="Scenario1PBT7",'Deep retrofit'!$W$16,IF(F21="Scenario2PBT7",'Deep retrofit'!$X$16,IF(F21="Scenario3PBT7",'Deep retrofit'!$Y$16,"")))&amp;IF(F21="Scenario1PBT8",'Deep retrofit'!$Z$16,IF(F21="Scenario2PBT8",'Deep retrofit'!$AA$16,IF(F21="Scenario3PBT8",'Deep retrofit'!$AB$16,"")))&amp;IF(F21="Scenario1PBT9",'Deep retrofit'!$AC$16,IF(F21="Scenario2PBT9",'Deep retrofit'!$AD$16,IF(F21="Scenario3PBT9",'Deep retrofit'!$AE$16,"")))&amp;IF(F21="Scenario1PBT10",'Deep retrofit'!$AF$16,IF(F21="Scenario2PBT10",'Deep retrofit'!$AG$16,IF(F21="Scenario3PBT10",'Deep retrofit'!$AH$16,"")))&amp;IF(F21="Scenario1PBT11",'Deep retrofit'!$AI$16,IF(F21="Scenario2PBT11",'Deep retrofit'!$AJ$16,IF(F21="Scenario3PBT11",'Deep retrofit'!$AK$16,"")))&amp;IF(F21="Scenario1PBT12",'Deep retrofit'!$AL$16,IF(F21="Scenario2PBT12",'Deep retrofit'!$AM$16,IF(F21="Scenario3PBT12",'Deep retrofit'!$AN$16,"")))&amp;IF(F21="Scenario1PBT13",'Deep retrofit'!$AO$16,IF(F21="Scenario2PBT13",'Deep retrofit'!$AP$16,IF(F21="Scenario3PBT13",'Deep retrofit'!$AQ$16,"")))&amp;IF(F21="Scenario1PBT14",'Deep retrofit'!$AR$16,IF(F21="Scenario2PBT14",'Deep retrofit'!$AS$16,IF(F21="Scenario3PBT14",'Deep retrofit'!$AT$16,"")))&amp;IF(F21="Scenario1PBT15",'Deep retrofit'!$AU$16,IF(F21="Scenario2PBT15",'Deep retrofit'!$AV$16,IF(F21="Scenario3PBT15",'Deep retrofit'!$AW$16,"")))</f>
        <v/>
      </c>
      <c r="J21" s="117">
        <f t="shared" si="12"/>
        <v>0</v>
      </c>
      <c r="K21" s="117" t="str">
        <f>IF(F21="Scenario1PBT1",'Deep retrofit'!$E$18,IF(F21="Scenario2PBT1",'Deep retrofit'!$F$18,IF(F21="Scenario3PBT1",'Deep retrofit'!$G$18,"")))&amp;IF(F21="Scenario1PBT2",'Deep retrofit'!$H$18,IF(F21="Scenario2PBT2",'Deep retrofit'!$I$18,IF(F21="Scenario3PBT2",'Deep retrofit'!$J$18,"")))&amp;IF(F21="Scenario1PBT3",'Deep retrofit'!$K$18,IF(F21="Scenario2PBT3",'Deep retrofit'!$L$18,IF(F21="Scenario3PBT3",'Deep retrofit'!$M$18,"")))&amp;IF(F21="Scenario1PBT4",'Deep retrofit'!$N$18,IF(F21="Scenario2PBT4",'Deep retrofit'!$O$18,IF(F21="Scenario3PBT4",'Deep retrofit'!$P$18,"")))&amp;IF(F21="Scenario1PBT5",'Deep retrofit'!$Q$18,IF(F21="Scenario2PBT5",'Deep retrofit'!$R$18,IF(F21="Scenario3PBT5",'Deep retrofit'!$S$18,"")))&amp;IF(F21="Scenario1PBT6",'Deep retrofit'!$T$18,IF(F21="Scenario2PBT6",'Deep retrofit'!$U$18,IF(F21="Scenario3PBT6",'Deep retrofit'!$V$18,"")))&amp;IF(F21="Scenario1PBT7",'Deep retrofit'!$W$18,IF(F21="Scenario2PBT7",'Deep retrofit'!$X$18,IF(F21="Scenario3PBT7",'Deep retrofit'!$Y$18,"")))&amp;IF(F21="Scenario1PBT8",'Deep retrofit'!$Z$18,IF(F21="Scenario2PBT8",'Deep retrofit'!$AA$18,IF(F21="Scenario3PBT8",'Deep retrofit'!$AB$18,"")))&amp;IF(F21="Scenario1PBT9",'Deep retrofit'!$AC$18,IF(F21="Scenario2PBT9",'Deep retrofit'!$AD$18,IF(F21="Scenario3PBT9",'Deep retrofit'!$AE$18,"")))&amp;IF(F21="Scenario1PBT10",'Deep retrofit'!$AF$18,IF(F21="Scenario2PBT10",'Deep retrofit'!$AG$18,IF(F21="Scenario3PBT10",'Deep retrofit'!$AH$18,"")))&amp;IF(F21="Scenario1PBT11",'Deep retrofit'!$AI$18,IF(F21="Scenario2PBT11",'Deep retrofit'!$AJ$18,IF(F21="Scenario3PBT11",'Deep retrofit'!$AK$18,"")))&amp;IF(F21="Scenario1PBT12",'Deep retrofit'!$AL$18,IF(F21="Scenario2PBT12",'Deep retrofit'!$AM$18,IF(F21="Scenario3PBT12",'Deep retrofit'!$AN$18,"")))&amp;IF(F21="Scenario1PBT13",'Deep retrofit'!$AO$18,IF(F21="Scenario2PBT13",'Deep retrofit'!$AP$18,IF(F21="Scenario3PBT13",'Deep retrofit'!$AQ$18,"")))&amp;IF(F21="Scenario1PBT14",'Deep retrofit'!$AR$18,IF(F21="Scenario2PBT14",'Deep retrofit'!$AS$18,IF(F21="Scenario3PBT14",'Deep retrofit'!$AT$18,"")))&amp;IF(F21="Scenario1PBT15",'Deep retrofit'!$AU$18,IF(F21="Scenario2PBT15",'Deep retrofit'!$AV$18,IF(F21="Scenario3PBT15",'Deep retrofit'!$AW$18,"")))</f>
        <v/>
      </c>
      <c r="L21" s="117">
        <f t="shared" si="13"/>
        <v>0</v>
      </c>
      <c r="M21" s="117" t="str">
        <f>IF(F21="Scenario1PBT1",'Deep retrofit'!$E$20,IF(F21="Scenario2PBT1",'Deep retrofit'!$F$20,IF(F21="Scenario3PBT1",'Deep retrofit'!$G$20,"")))&amp;IF(F21="Scenario1PBT2",'Deep retrofit'!$H$20,IF(F21="Scenario2PBT2",'Deep retrofit'!$I$20,IF(F21="Scenario3PBT2",'Deep retrofit'!$J$20,"")))&amp;IF(F21="Scenario1PBT3",'Deep retrofit'!$K$20,IF(F21="Scenario2PBT3",'Deep retrofit'!$L$20,IF(F21="Scenario3PBT3",'Deep retrofit'!$M$20,"")))&amp;IF(F21="Scenario1PBT4",'Deep retrofit'!$N$20,IF(F21="Scenario2PBT4",'Deep retrofit'!$O$20,IF(F21="Scenario3PBT4",'Deep retrofit'!$P$20,"")))&amp;IF(F21="Scenario1PBT5",'Deep retrofit'!$Q$20,IF(F21="Scenario2PBT5",'Deep retrofit'!$R$20,IF(F21="Scenario3PBT5",'Deep retrofit'!$S$20,"")))&amp;IF(F21="Scenario1PBT6",'Deep retrofit'!$T$20,IF(F21="Scenario2PBT6",'Deep retrofit'!$U$20,IF(F21="Scenario3PBT6",'Deep retrofit'!$V$20,"")))&amp;IF(F21="Scenario1PBT7",'Deep retrofit'!$W$20,IF(F21="Scenario2PBT7",'Deep retrofit'!$X$20,IF(F21="Scenario3PBT7",'Deep retrofit'!$Y$20,"")))&amp;IF(F21="Scenario1PBT8",'Deep retrofit'!$Z$20,IF(F21="Scenario2PBT8",'Deep retrofit'!$AA$20,IF(F21="Scenario3PBT8",'Deep retrofit'!$AB$20,"")))&amp;IF(F21="Scenario1PBT9",'Deep retrofit'!$AC$20,IF(F21="Scenario2PBT9",'Deep retrofit'!$AD$20,IF(F21="Scenario3PBT9",'Deep retrofit'!$AE$20,"")))&amp;IF(F21="Scenario1PBT10",'Deep retrofit'!$AF$20,IF(F21="Scenario2PBT10",'Deep retrofit'!$AG$20,IF(F21="Scenario3PBT10",'Deep retrofit'!$AH$20,"")))&amp;IF(F21="Scenario1PBT11",'Deep retrofit'!$AI$20,IF(F21="Scenario2PBT11",'Deep retrofit'!$AJ$20,IF(F21="Scenario3PBT11",'Deep retrofit'!$AK$20,"")))&amp;IF(F21="Scenario1PBT12",'Deep retrofit'!$AL$20,IF(F21="Scenario2PBT12",'Deep retrofit'!$AM$20,IF(F21="Scenario3PBT12",'Deep retrofit'!$AN$20,"")))&amp;IF(F21="Scenario1PBT13",'Deep retrofit'!$AO$20,IF(F21="Scenario2PBT13",'Deep retrofit'!$AP$20,IF(F21="Scenario3PBT13",'Deep retrofit'!$AQ$20,"")))&amp;IF(F21="Scenario1PBT14",'Deep retrofit'!$AR$20,IF(F21="Scenario2PBT14",'Deep retrofit'!$AS$20,IF(F21="Scenario3PBT14",'Deep retrofit'!$AT$20,"")))&amp;IF(F21="Scenario1PBT15",'Deep retrofit'!$AU$20,IF(F21="Scenario2PBT15",'Deep retrofit'!$AV$20,IF(F21="Scenario3PBT15",'Deep retrofit'!$AW$20,"")))</f>
        <v/>
      </c>
      <c r="N21" s="118">
        <f t="shared" si="14"/>
        <v>0</v>
      </c>
      <c r="O21" s="206" t="str">
        <f>IF(F21="Scenario1PBT1",'Deep retrofit'!$E$23,IF(F21="Scenario2PBT1",'Deep retrofit'!$F$23,IF(F21="Scenario3PBT1",'Deep retrofit'!$G$23,"")))&amp;IF(F21="Scenario1PBT2",'Deep retrofit'!$H$23,IF(F21="Scenario2PBT2",'Deep retrofit'!$I$23,IF(F21="Scenario3PBT2",'Deep retrofit'!$J$23,"")))&amp;IF(F21="Scenario1PBT3",'Deep retrofit'!$K$23,IF(F21="Scenario2PBT3",'Deep retrofit'!$L$23,IF(F21="Scenario3PBT3",'Deep retrofit'!$M$23,"")))&amp;IF(F21="Scenario1PBT4",'Deep retrofit'!$N$23,IF(F21="Scenario2PBT4",'Deep retrofit'!$O$23,IF(F21="Scenario3PBT4",'Deep retrofit'!$P$23,"")))&amp;IF(F21="Scenario1PBT5",'Deep retrofit'!$Q$23,IF(F21="Scenario2PBT5",'Deep retrofit'!$R$23,IF(F21="Scenario3PBT5",'Deep retrofit'!$S$23,"")))&amp;IF(F21="Scenario1PBT6",'Deep retrofit'!$T$23,IF(F21="Scenario2PBT6",'Deep retrofit'!$U$23,IF(F21="Scenario3PBT6",'Deep retrofit'!$V$23,"")))&amp;IF(F21="Scenario1PBT7",'Deep retrofit'!$W$23,IF(F21="Scenario2PBT7",'Deep retrofit'!$X$23,IF(F21="Scenario3PBT7",'Deep retrofit'!$Y$23,"")))&amp;IF(F21="Scenario1PBT8",'Deep retrofit'!$Z$23,IF(F21="Scenario2PBT8",'Deep retrofit'!$AA$23,IF(F21="Scenario3PBT8",'Deep retrofit'!$AB$23,"")))&amp;IF(F21="Scenario1PBT9",'Deep retrofit'!$AC$23,IF(F21="Scenario2PBT9",'Deep retrofit'!$AD$23,IF(F21="Scenario3PBT9",'Deep retrofit'!$AE$23,"")))&amp;IF(F21="Scenario1PBT10",'Deep retrofit'!$AF$23,IF(F21="Scenario2PBT10",'Deep retrofit'!$AG$23,IF(F21="Scenario3PBT10",'Deep retrofit'!$AH$23,"")))&amp;IF(F21="Scenario1PBT11",'Deep retrofit'!$AI$23,IF(F21="Scenario2PBT11",'Deep retrofit'!$AJ$23,IF(F21="Scenario3PBT11",'Deep retrofit'!$AK$23,"")))&amp;IF(F21="Scenario1PBT12",'Deep retrofit'!$AL$23,IF(F21="Scenario2PBT12",'Deep retrofit'!$AM$23,IF(F21="Scenario3PBT12",'Deep retrofit'!$AN$23,"")))&amp;IF(F21="Scenario1PBT13",'Deep retrofit'!$AO$23,IF(F21="Scenario2PBT13",'Deep retrofit'!$AP$23,IF(F21="Scenario3PBT13",'Deep retrofit'!$AQ$23,"")))&amp;IF(F21="Scenario1PBT14",'Deep retrofit'!$AR$23,IF(F21="Scenario2PBT14",'Deep retrofit'!$AS$23,IF(F21="Scenario3PBT14",'Deep retrofit'!$AT$23,"")))&amp;IF(F21="Scenario1PBT15",'Deep retrofit'!$AU$23,IF(F21="Scenario2PBT15",'Deep retrofit'!$AV$23,IF(F21="Scenario3PBT15",'Deep retrofit'!$AW$23,"")))</f>
        <v/>
      </c>
      <c r="P21" s="117">
        <f t="shared" si="15"/>
        <v>0</v>
      </c>
      <c r="Q21" s="117" t="str">
        <f>IF(F21="Scenario1PBT1",'Deep retrofit'!$E$25,IF(F21="Scenario2PBT1",'Deep retrofit'!$F$25,IF(F21="Scenario3PBT1",'Deep retrofit'!$G$25,"")))&amp;IF(F21="Scenario1PBT2",'Deep retrofit'!$H$25,IF(F21="Scenario2PBT2",'Deep retrofit'!$I$25,IF(F21="Scenario3PBT2",'Deep retrofit'!$J$25,"")))&amp;IF(F21="Scenario1PBT3",'Deep retrofit'!$K$25,IF(F21="Scenario2PBT3",'Deep retrofit'!$L$25,IF(F21="Scenario3PBT3",'Deep retrofit'!$M$25,"")))&amp;IF(F21="Scenario1PBT4",'Deep retrofit'!$N$25,IF(F21="Scenario2PBT4",'Deep retrofit'!$O$25,IF(F21="Scenario3PBT4",'Deep retrofit'!$P$25,"")))&amp;IF(F21="Scenario1PBT5",'Deep retrofit'!$Q$25,IF(F21="Scenario2PBT5",'Deep retrofit'!$R$25,IF(F21="Scenario3PBT5",'Deep retrofit'!$S$25,"")))&amp;IF(F21="Scenario1PBT6",'Deep retrofit'!$T$25,IF(F21="Scenario2PBT6",'Deep retrofit'!$U$25,IF(F21="Scenario3PBT6",'Deep retrofit'!$V$25,"")))&amp;IF(F21="Scenario1PBT7",'Deep retrofit'!$W$25,IF(F21="Scenario2PBT7",'Deep retrofit'!$X$25,IF(F21="Scenario3PBT7",'Deep retrofit'!$Y$25,"")))&amp;IF(F21="Scenario1PBT8",'Deep retrofit'!$Z$25,IF(F21="Scenario2PBT8",'Deep retrofit'!$AA$25,IF(F21="Scenario3PBT8",'Deep retrofit'!$AB$25,"")))&amp;IF(F21="Scenario1PBT9",'Deep retrofit'!$AC$25,IF(F21="Scenario2PBT9",'Deep retrofit'!$AD$25,IF(F21="Scenario3PBT9",'Deep retrofit'!$AE$25,"")))&amp;IF(F21="Scenario1PBT10",'Deep retrofit'!$AF$25,IF(F21="Scenario2PBT10",'Deep retrofit'!$AG$25,IF(F21="Scenario3PBT10",'Deep retrofit'!$AH$25,"")))&amp;IF(F21="Scenario1PBT11",'Deep retrofit'!$AI$25,IF(F21="Scenario2PBT11",'Deep retrofit'!$AJ$25,IF(F21="Scenario3PBT11",'Deep retrofit'!$AK$25,"")))&amp;IF(F21="Scenario1PBT12",'Deep retrofit'!$AL$25,IF(F21="Scenario2PBT12",'Deep retrofit'!$AM$25,IF(F21="Scenario3PBT12",'Deep retrofit'!$AN$25,"")))&amp;IF(F21="Scenario1PBT13",'Deep retrofit'!$AO$25,IF(F21="Scenario2PBT13",'Deep retrofit'!$AP$25,IF(F21="Scenario3PBT13",'Deep retrofit'!$AQ$25,"")))&amp;IF(F21="Scenario1PBT14",'Deep retrofit'!$AR$25,IF(F21="Scenario2PBT14",'Deep retrofit'!$AS$25,IF(F21="Scenario3PBT14",'Deep retrofit'!$AT$25,"")))&amp;IF(F21="Scenario1PBT15",'Deep retrofit'!$AU$25,IF(F21="Scenario2PBT15",'Deep retrofit'!$AV$25,IF(F21="Scenario3PBT15",'Deep retrofit'!$AW$25,"")))</f>
        <v/>
      </c>
      <c r="R21" s="117">
        <f t="shared" si="16"/>
        <v>0</v>
      </c>
      <c r="S21" s="117" t="str">
        <f>IF(F21="Scenario1PBT1",'Deep retrofit'!$E$27,IF(F21="Scenario2PBT1",'Deep retrofit'!$F$27,IF(F21="Scenario3PBT1",'Deep retrofit'!$G$27,"")))&amp;IF(F21="Scenario1PBT2",'Deep retrofit'!$H$27,IF(F21="Scenario2PBT2",'Deep retrofit'!$I$27,IF(F21="Scenario3PBT2",'Deep retrofit'!$J$27,"")))&amp;IF(F21="Scenario1PBT3",'Deep retrofit'!$K$27,IF(F21="Scenario2PBT3",'Deep retrofit'!$L$27,IF(F21="Scenario3PBT3",'Deep retrofit'!$M$27,"")))&amp;IF(F21="Scenario1PBT4",'Deep retrofit'!$N$27,IF(F21="Scenario2PBT4",'Deep retrofit'!$O$27,IF(F21="Scenario3PBT4",'Deep retrofit'!$P$27,"")))&amp;IF(F21="Scenario1PBT5",'Deep retrofit'!$Q$27,IF(F21="Scenario2PBT5",'Deep retrofit'!$R$27,IF(F21="Scenario3PBT5",'Deep retrofit'!$S$27,"")))&amp;IF(F21="Scenario1PBT6",'Deep retrofit'!$T$27,IF(F21="Scenario2PBT6",'Deep retrofit'!$U$27,IF(F21="Scenario3PBT6",'Deep retrofit'!$V$27,"")))&amp;IF(F21="Scenario1PBT7",'Deep retrofit'!$W$27,IF(F21="Scenario2PBT7",'Deep retrofit'!$X$27,IF(F21="Scenario3PBT7",'Deep retrofit'!$Y$27,"")))&amp;IF(F21="Scenario1PBT8",'Deep retrofit'!$Z$27,IF(F21="Scenario2PBT8",'Deep retrofit'!$AA$27,IF(F21="Scenario3PBT8",'Deep retrofit'!$AB$27,"")))&amp;IF(F21="Scenario1PBT9",'Deep retrofit'!$AC$27,IF(F21="Scenario2PBT9",'Deep retrofit'!$AD$27,IF(F21="Scenario3PBT9",'Deep retrofit'!$AE$27,"")))&amp;IF(F21="Scenario1PBT10",'Deep retrofit'!$AF$27,IF(F21="Scenario2PBT10",'Deep retrofit'!$AG$27,IF(F21="Scenario3PBT10",'Deep retrofit'!$AH$27,"")))&amp;IF(F21="Scenario1PBT11",'Deep retrofit'!$AI$27,IF(F21="Scenario2PBT11",'Deep retrofit'!$AJ$27,IF(F21="Scenario3PBT11",'Deep retrofit'!$AK$27,"")))&amp;IF(F21="Scenario1PBT12",'Deep retrofit'!$AL$27,IF(F21="Scenario2PBT12",'Deep retrofit'!$AM$27,IF(F21="Scenario3PBT12",'Deep retrofit'!$AN$27,"")))&amp;IF(F21="Scenario1PBT13",'Deep retrofit'!$AO$27,IF(F21="Scenario2PBT13",'Deep retrofit'!$AP$27,IF(F21="Scenario3PBT13",'Deep retrofit'!$AQ$27,"")))&amp;IF(F21="Scenario1PBT14",'Deep retrofit'!$AR$27,IF(F21="Scenario2PBT14",'Deep retrofit'!$AS$27,IF(F21="Scenario3PBT14",'Deep retrofit'!$AT$27,"")))&amp;IF(F21="Scenario1PBT15",'Deep retrofit'!$AU$27,IF(F21="Scenario2PBT15",'Deep retrofit'!$AV$27,IF(F21="Scenario3PBT15",'Deep retrofit'!$AW$27,"")))</f>
        <v/>
      </c>
      <c r="T21" s="207">
        <f t="shared" si="17"/>
        <v>0</v>
      </c>
      <c r="U21" s="206" t="str">
        <f>IF(F21="Scenario1PBT1",'Deep retrofit'!$E$38,IF(F21="Scenario2PBT1",'Deep retrofit'!$F$38,IF(F21="Scenario3PBT1",'Deep retrofit'!$G$38,"")))&amp;IF(F21="Scenario1PBT2",'Deep retrofit'!$H$38,IF(F21="Scenario2PBT2",'Deep retrofit'!$I$38,IF(F21="Scenario3PBT2",'Deep retrofit'!$J$38,"")))&amp;IF(F21="Scenario1PBT3",'Deep retrofit'!$K$38,IF(F21="Scenario2PBT3",'Deep retrofit'!$L$38,IF(F21="Scenario3PBT3",'Deep retrofit'!$M$38,"")))&amp;IF(F21="Scenario1PBT4",'Deep retrofit'!$N$38,IF(F21="Scenario2PBT4",'Deep retrofit'!$O$38,IF(F21="Scenario3PBT4",'Deep retrofit'!$P$38,"")))&amp;IF(F21="Scenario1PBT5",'Deep retrofit'!$Q$38,IF(F21="Scenario2PBT5",'Deep retrofit'!$R$38,IF(F21="Scenario3PBT5",'Deep retrofit'!$S$38,"")))&amp;IF(F21="Scenario1PBT6",'Deep retrofit'!$T$38,IF(F21="Scenario2PBT6",'Deep retrofit'!$U$38,IF(F21="Scenario3PBT6",'Deep retrofit'!$V$38,"")))&amp;IF(F21="Scenario1PBT7",'Deep retrofit'!$W$38,IF(F21="Scenario2PBT7",'Deep retrofit'!$X$38,IF(F21="Scenario3PBT7",'Deep retrofit'!$Y$38,"")))&amp;IF(F21="Scenario1PBT8",'Deep retrofit'!$Z$38,IF(F21="Scenario2PBT8",'Deep retrofit'!$AA$38,IF(F21="Scenario3PBT8",'Deep retrofit'!$AB$38,"")))&amp;IF(F21="Scenario1PBT9",'Deep retrofit'!$AC$38,IF(F21="Scenario2PBT9",'Deep retrofit'!$AD$38,IF(F21="Scenario3PBT9",'Deep retrofit'!$AE$38,"")))&amp;IF(F21="Scenario1PBT10",'Deep retrofit'!$AF$38,IF(F21="Scenario2PBT10",'Deep retrofit'!$AG$38,IF(F21="Scenario3PBT10",'Deep retrofit'!$AH$38,"")))&amp;IF(F21="Scenario1PBT11",'Deep retrofit'!$AI$38,IF(F21="Scenario2PBT11",'Deep retrofit'!$AJ$38,IF(F21="Scenario3PBT11",'Deep retrofit'!$AK$38,"")))&amp;IF(F21="Scenario1PBT12",'Deep retrofit'!$AL$38,IF(F21="Scenario2PBT12",'Deep retrofit'!$AM$38,IF(F21="Scenario3PBT12",'Deep retrofit'!$AN$38,"")))&amp;IF(F21="Scenario1PBT13",'Deep retrofit'!$AO$38,IF(F21="Scenario2PBT13",'Deep retrofit'!$AP$38,IF(F21="Scenario3PBT13",'Deep retrofit'!$AQ$38,"")))&amp;IF(F21="Scenario1PBT14",'Deep retrofit'!$AR$38,IF(F21="Scenario2PBT14",'Deep retrofit'!$AS$38,IF(F21="Scenario3PBT14",'Deep retrofit'!$AT$38,"")))&amp;IF(F21="Scenario1PBT15",'Deep retrofit'!$AU$38,IF(F21="Scenario2PBT15",'Deep retrofit'!$AV$38,IF(F21="Scenario3PBT15",'Deep retrofit'!$AW$38,"")))</f>
        <v/>
      </c>
      <c r="V21" s="117">
        <f t="shared" si="18"/>
        <v>0</v>
      </c>
      <c r="W21" s="117" t="str">
        <f>IF(F21="Scenario1PBT1",'Deep retrofit'!$E$40,IF(F21="Scenario2PBT1",'Deep retrofit'!$F$40,IF(F21="Scenario3PBT1",'Deep retrofit'!$G$40,"")))&amp;IF(F21="Scenario1PBT2",'Deep retrofit'!$H$40,IF(F21="Scenario2PBT2",'Deep retrofit'!$I$40,IF(F21="Scenario3PBT2",'Deep retrofit'!$J$40,"")))&amp;IF(F21="Scenario1PBT3",'Deep retrofit'!$K$40,IF(F21="Scenario2PBT3",'Deep retrofit'!$L$40,IF(F21="Scenario3PBT3",'Deep retrofit'!$M$40,"")))&amp;IF(F21="Scenario1PBT4",'Deep retrofit'!$N$40,IF(F21="Scenario2PBT4",'Deep retrofit'!$O$40,IF(F21="Scenario3PBT4",'Deep retrofit'!$P$40,"")))&amp;IF(F21="Scenario1PBT5",'Deep retrofit'!$Q$40,IF(F21="Scenario2PBT5",'Deep retrofit'!$R$40,IF(F21="Scenario3PBT5",'Deep retrofit'!$S$40,"")))&amp;IF(F21="Scenario1PBT6",'Deep retrofit'!$T$40,IF(F21="Scenario2PBT6",'Deep retrofit'!$U$40,IF(F21="Scenario3PBT6",'Deep retrofit'!$V$40,"")))&amp;IF(F21="Scenario1PBT7",'Deep retrofit'!$W$40,IF(F21="Scenario2PBT7",'Deep retrofit'!$X$40,IF(F21="Scenario3PBT7",'Deep retrofit'!$Y$40,"")))&amp;IF(F21="Scenario1PBT8",'Deep retrofit'!$Z$40,IF(F21="Scenario2PBT8",'Deep retrofit'!$AA$40,IF(F21="Scenario3PBT8",'Deep retrofit'!$AB$40,"")))&amp;IF(F21="Scenario1PBT9",'Deep retrofit'!$AC$40,IF(F21="Scenario2PBT9",'Deep retrofit'!$AD$40,IF(F21="Scenario3PBT9",'Deep retrofit'!$AE$40,"")))&amp;IF(F21="Scenario1PBT10",'Deep retrofit'!$AF$40,IF(F21="Scenario2PBT10",'Deep retrofit'!$AG$40,IF(F21="Scenario3PBT10",'Deep retrofit'!$AH$40,"")))&amp;IF(F21="Scenario1PBT11",'Deep retrofit'!$AI$40,IF(F21="Scenario2PBT11",'Deep retrofit'!$AJ$40,IF(F21="Scenario3PBT11",'Deep retrofit'!$AK$40,"")))&amp;IF(F21="Scenario1PBT12",'Deep retrofit'!$AL$40,IF(F21="Scenario2PBT12",'Deep retrofit'!$AM$40,IF(F21="Scenario3PBT12",'Deep retrofit'!$AN$40,"")))&amp;IF(F21="Scenario1PBT13",'Deep retrofit'!$AO$40,IF(F21="Scenario2PBT13",'Deep retrofit'!$AP$40,IF(F21="Scenario3PBT13",'Deep retrofit'!$AQ$40,"")))&amp;IF(F21="Scenario1PBT14",'Deep retrofit'!$AR$40,IF(F21="Scenario2PBT14",'Deep retrofit'!$AS$40,IF(F21="Scenario3PBT14",'Deep retrofit'!$AT$40,"")))&amp;IF(F21="Scenario1PBT15",'Deep retrofit'!$AU$40,IF(F21="Scenario2PBT15",'Deep retrofit'!$AV$40,IF(F21="Scenario3PBT15",'Deep retrofit'!$AW$40,"")))</f>
        <v/>
      </c>
      <c r="X21" s="117">
        <f t="shared" si="19"/>
        <v>0</v>
      </c>
      <c r="Y21" s="117" t="str">
        <f>IF(F21="Scenario1PBT1",'Deep retrofit'!$E$42,IF(F21="Scenario2PBT1",'Deep retrofit'!$F$42,IF(F21="Scenario3PBT1",'Deep retrofit'!$G$42,"")))&amp;IF(F21="Scenario1PBT2",'Deep retrofit'!$H$42,IF(F21="Scenario2PBT2",'Deep retrofit'!$I$42,IF(F21="Scenario3PBT2",'Deep retrofit'!$J$42,"")))&amp;IF(F21="Scenario1PBT3",'Deep retrofit'!$K$42,IF(F21="Scenario2PBT3",'Deep retrofit'!$L$42,IF(F21="Scenario3PBT3",'Deep retrofit'!$M$42,"")))&amp;IF(F21="Scenario1PBT4",'Deep retrofit'!$N$42,IF(F21="Scenario2PBT4",'Deep retrofit'!$O$42,IF(F21="Scenario3PBT4",'Deep retrofit'!$P$42,"")))&amp;IF(F21="Scenario1PBT5",'Deep retrofit'!$Q$42,IF(F21="Scenario2PBT5",'Deep retrofit'!$R$42,IF(F21="Scenario3PBT5",'Deep retrofit'!$S$42,"")))&amp;IF(F21="Scenario1PBT6",'Deep retrofit'!$T$42,IF(F21="Scenario2PBT6",'Deep retrofit'!$U$42,IF(F21="Scenario3PBT6",'Deep retrofit'!$V$42,"")))&amp;IF(F21="Scenario1PBT7",'Deep retrofit'!$W$42,IF(F21="Scenario2PBT7",'Deep retrofit'!$X$42,IF(F21="Scenario3PBT7",'Deep retrofit'!$Y$42,"")))&amp;IF(F21="Scenario1PBT8",'Deep retrofit'!$Z$42,IF(F21="Scenario2PBT8",'Deep retrofit'!$AA$42,IF(F21="Scenario3PBT8",'Deep retrofit'!$AB$42,"")))&amp;IF(F21="Scenario1PBT9",'Deep retrofit'!$AC$42,IF(F21="Scenario2PBT9",'Deep retrofit'!$AD$42,IF(F21="Scenario3PBT9",'Deep retrofit'!$AE$42,"")))&amp;IF(F21="Scenario1PBT10",'Deep retrofit'!$AF$42,IF(F21="Scenario2PBT10",'Deep retrofit'!$AG$42,IF(F21="Scenario3PBT10",'Deep retrofit'!$AH$42,"")))&amp;IF(F21="Scenario1PBT11",'Deep retrofit'!$AI$42,IF(F21="Scenario2PBT11",'Deep retrofit'!$AJ$42,IF(F21="Scenario3PBT11",'Deep retrofit'!$AK$42,"")))&amp;IF(F21="Scenario1PBT12",'Deep retrofit'!$AL$42,IF(F21="Scenario2PBT12",'Deep retrofit'!$AM$42,IF(F21="Scenario3PBT12",'Deep retrofit'!$AN$42,"")))&amp;IF(F21="Scenario1PBT13",'Deep retrofit'!$AO$42,IF(F21="Scenario2PBT13",'Deep retrofit'!$AP$42,IF(F21="Scenario3PBT13",'Deep retrofit'!$AQ$42,"")))&amp;IF(F21="Scenario1PBT14",'Deep retrofit'!$AR$42,IF(F21="Scenario2PBT14",'Deep retrofit'!$AS$42,IF(F21="Scenario3PBT14",'Deep retrofit'!$AT$42,"")))&amp;IF(F21="Scenario1PBT15",'Deep retrofit'!$AU$42,IF(F21="Scenario2PBT15",'Deep retrofit'!$AV$42,IF(F21="Scenario3PBT15",'Deep retrofit'!$AW$42,"")))</f>
        <v/>
      </c>
      <c r="Z21" s="117">
        <f t="shared" si="20"/>
        <v>0</v>
      </c>
      <c r="AA21" s="269" t="str">
        <f>IF(F21="Scenario1PBT1",'Deep retrofit'!$E$101,IF(F21="Scenario2PBT1",'Deep retrofit'!$F$101,IF(F21="Scenario3PBT1",'Deep retrofit'!$G$101,"")))&amp;IF(F21="Scenario1PBT2",'Deep retrofit'!$H$101,IF(F21="Scenario2PBT2",'Deep retrofit'!$I$101,IF(F21="Scenario3PBT2",'Deep retrofit'!$J$101,"")))&amp;IF(F21="Scenario1PBT3",'Deep retrofit'!$K$101,IF(F21="Scenario2PBT3",'Deep retrofit'!$L$101,IF(F21="Scenario3PBT3",'Deep retrofit'!$M$101,"")))&amp;IF(F21="Scenario1PBT4",'Deep retrofit'!$N$101,IF(F21="Scenario2PBT4",'Deep retrofit'!$O$101,IF(F21="Scenario3PBT4",'Deep retrofit'!$P$101,"")))&amp;IF(F21="Scenario1PBT5",'Deep retrofit'!$Q$101,IF(F21="Scenario2PBT5",'Deep retrofit'!$R$101,IF(F21="Scenario3PBT5",'Deep retrofit'!$S$101,"")))&amp;IF(F21="Scenario1PBT6",'Deep retrofit'!$T$101,IF(F21="Scenario2PBT6",'Deep retrofit'!$U$101,IF(F21="Scenario3PBT6",'Deep retrofit'!$V$101,"")))&amp;IF(F21="Scenario1PBT7",'Deep retrofit'!$W$101,IF(F21="Scenario2PBT7",'Deep retrofit'!$X$101,IF(F21="Scenario3PBT7",'Deep retrofit'!$Y$101,"")))&amp;IF(F21="Scenario1PBT8",'Deep retrofit'!$Z$101,IF(F21="Scenario2PBT8",'Deep retrofit'!$AA$101,IF(F21="Scenario3PBT8",'Deep retrofit'!$AB$101,"")))&amp;IF(F21="Scenario1PBT9",'Deep retrofit'!$AC$101,IF(F21="Scenario2PBT9",'Deep retrofit'!$AD$101,IF(F21="Scenario3PBT9",'Deep retrofit'!$AE$101,"")))&amp;IF(F21="Scenario1PBT10",'Deep retrofit'!$AF$101,IF(F21="Scenario2PBT10",'Deep retrofit'!$AG$101,IF(F21="Scenario3PBT10",'Deep retrofit'!$AH$101,"")))&amp;IF(F21="Scenario1PBT11",'Deep retrofit'!$AI$101,IF(F21="Scenario2PBT11",'Deep retrofit'!$AJ$101,IF(F21="Scenario3PBT11",'Deep retrofit'!$AK$101,"")))&amp;IF(F21="Scenario1PBT12",'Deep retrofit'!$AL$101,IF(F21="Scenario2PBT12",'Deep retrofit'!$AM$101,IF(F21="Scenario3PBT12",'Deep retrofit'!$AN$101,"")))&amp;IF(F21="Scenario1PBT13",'Deep retrofit'!$AO$101,IF(F21="Scenario2PBT13",'Deep retrofit'!$AP$101,IF(F21="Scenario3PBT13",'Deep retrofit'!$AQ$101,"")))&amp;IF(F21="Scenario1PBT14",'Deep retrofit'!$AR$101,IF(F21="Scenario2PBT14",'Deep retrofit'!$AS$101,IF(F21="Scenario3PBT14",'Deep retrofit'!$AT$101,"")))&amp;IF(F21="Scenario1PBT15",'Deep retrofit'!$AU$101,IF(F21="Scenario2PBT15",'Deep retrofit'!$AV$101,IF(F21="Scenario3PBT15",'Deep retrofit'!$AW$101,"")))</f>
        <v/>
      </c>
      <c r="AB21" s="179">
        <f t="shared" si="21"/>
        <v>0</v>
      </c>
      <c r="AC21" s="208">
        <f>IFERROR('Projection_Base-case'!G21-G21,0)</f>
        <v>0</v>
      </c>
      <c r="AD21" s="117">
        <f t="shared" si="0"/>
        <v>0</v>
      </c>
      <c r="AE21" s="117">
        <f>IFERROR(100*AC21/'Projection_Base-case'!G21,0)</f>
        <v>0</v>
      </c>
      <c r="AF21" s="117">
        <f>IFERROR('Projection_Base-case'!I21-I21,0)</f>
        <v>0</v>
      </c>
      <c r="AG21" s="117">
        <f t="shared" si="1"/>
        <v>0</v>
      </c>
      <c r="AH21" s="117">
        <f>IFERROR(100*AF21/'Projection_Base-case'!I21,0)</f>
        <v>0</v>
      </c>
      <c r="AI21" s="117">
        <f>IFERROR('Projection_Base-case'!K21-K21,0)</f>
        <v>0</v>
      </c>
      <c r="AJ21" s="117">
        <f t="shared" si="2"/>
        <v>0</v>
      </c>
      <c r="AK21" s="117">
        <f>IFERROR(100*AI21/'Projection_Base-case'!K21,0)</f>
        <v>0</v>
      </c>
      <c r="AL21" s="117">
        <f>IFERROR(M21-'Projection_Base-case'!M21,0)</f>
        <v>0</v>
      </c>
      <c r="AM21" s="117">
        <f t="shared" si="3"/>
        <v>0</v>
      </c>
      <c r="AN21" s="179">
        <f>IFERROR(IF('Projection_Base-case'!N21&gt;0,100*AM21/'Projection_Base-case'!N21,100*AM21/N21),0)</f>
        <v>0</v>
      </c>
      <c r="AO21" s="206">
        <f>IFERROR('Projection_Base-case'!O21-O21,0)</f>
        <v>0</v>
      </c>
      <c r="AP21" s="117">
        <f t="shared" si="4"/>
        <v>0</v>
      </c>
      <c r="AQ21" s="117">
        <f>IFERROR(100*AO21/'Projection_Base-case'!O21,0)</f>
        <v>0</v>
      </c>
      <c r="AR21" s="117">
        <f>IFERROR('Projection_Base-case'!Q21-Q21,0)</f>
        <v>0</v>
      </c>
      <c r="AS21" s="117">
        <f t="shared" si="5"/>
        <v>0</v>
      </c>
      <c r="AT21" s="117">
        <f>IFERROR(100*AR21/'Projection_Base-case'!Q21,0)</f>
        <v>0</v>
      </c>
      <c r="AU21" s="117">
        <f>IFERROR('Projection_Base-case'!S21-S21,0)</f>
        <v>0</v>
      </c>
      <c r="AV21" s="117">
        <f t="shared" si="6"/>
        <v>0</v>
      </c>
      <c r="AW21" s="118">
        <f>IFERROR(100*AU21/'Projection_Base-case'!S21,0)</f>
        <v>0</v>
      </c>
      <c r="AX21" s="206">
        <f>IFERROR('Projection_Base-case'!U21-U21,0)</f>
        <v>0</v>
      </c>
      <c r="AY21" s="117">
        <f t="shared" si="7"/>
        <v>0</v>
      </c>
      <c r="AZ21" s="117">
        <f>IFERROR(100*AX21/'Projection_Base-case'!U21,0)</f>
        <v>0</v>
      </c>
      <c r="BA21" s="117">
        <f>IFERROR('Projection_Base-case'!W21-W21,0)</f>
        <v>0</v>
      </c>
      <c r="BB21" s="117">
        <f t="shared" si="8"/>
        <v>0</v>
      </c>
      <c r="BC21" s="117">
        <f>IFERROR(100*BA21/'Projection_Base-case'!W21,0)</f>
        <v>0</v>
      </c>
      <c r="BD21" s="117">
        <f>IFERROR('Projection_Base-case'!Y21-Y21,0)</f>
        <v>0</v>
      </c>
      <c r="BE21" s="117">
        <f t="shared" si="9"/>
        <v>0</v>
      </c>
      <c r="BF21" s="117">
        <f>IFERROR(100*BD21/'Projection_Base-case'!Y21,0)</f>
        <v>0</v>
      </c>
      <c r="BG21" s="178">
        <f t="shared" si="22"/>
        <v>0</v>
      </c>
      <c r="BH21" s="179">
        <f t="shared" si="23"/>
        <v>0</v>
      </c>
    </row>
    <row r="22" spans="1:60">
      <c r="A22" s="205">
        <v>17</v>
      </c>
      <c r="B22" s="178">
        <f>IF('Projection_Base-case'!B22&lt;&gt;"",'Projection_Base-case'!B22,0)</f>
        <v>0</v>
      </c>
      <c r="C22" s="178">
        <f>IF('Projection_Base-case'!C22&lt;&gt;"",'Projection_Base-case'!C22,0)</f>
        <v>0</v>
      </c>
      <c r="D22" s="178">
        <f>IF('Projection_Base-case'!D22&lt;&gt;"",'Projection_Base-case'!D22,0)</f>
        <v>0</v>
      </c>
      <c r="E22" s="107" t="str">
        <f>IF(AND('Résultats deep'!$AC$3="OUI",'Résultats deep'!E21&lt;&gt;""),'Résultats deep'!E21,IF(OR(D22="PBT1",D22="PBT2",D22="PBT3",D22="PBT4",D22="PBT5",D22="PBT6",D22="PBT7"),"Scenario1",""))</f>
        <v/>
      </c>
      <c r="F22" s="202" t="str">
        <f t="shared" si="10"/>
        <v>0</v>
      </c>
      <c r="G22" s="177" t="str">
        <f>IF(F22="Scenario1PBT1",'Deep retrofit'!$E$6,IF(F22="Scenario2PBT1",'Deep retrofit'!$F$6,IF(F22="Scenario3PBT1",'Deep retrofit'!$G$6,"")))&amp;IF(F22="Scenario1PBT2",'Deep retrofit'!$H$6,IF(F22="Scenario2PBT2",'Deep retrofit'!$I$6,IF(F22="Scenario3PBT2",'Deep retrofit'!$J$6,"")))&amp;IF(F22="Scenario1PBT3",'Deep retrofit'!$K$6,IF(F22="Scenario2PBT3",'Deep retrofit'!$L$6,IF(F22="Scenario3PBT3",'Deep retrofit'!$M$6,"")))&amp;IF(F22="Scenario1PBT4",'Deep retrofit'!$N$6,IF(F22="Scenario2PBT4",'Deep retrofit'!$O$6,IF(F22="Scenario3PBT4",'Deep retrofit'!$P$6,"")))&amp;IF(F22="Scenario1PBT5",'Deep retrofit'!$Q$6,IF(F22="Scenario2PBT5",'Deep retrofit'!$R$6,IF(F22="Scenario3PBT5",'Deep retrofit'!$S$6,"")))&amp;IF(F22="Scenario1PBT6",'Deep retrofit'!$T$6,IF(F22="Scenario2PBT6",'Deep retrofit'!$U$6,IF(F22="Scenario3PBT6",'Deep retrofit'!$V$6,"")))&amp;IF(F22="Scenario1PBT7",'Deep retrofit'!$W$6,IF(F22="Scenario2PBT7",'Deep retrofit'!$X$6,IF(F22="Scenario3PBT7",'Deep retrofit'!$Y$6,"")))&amp;IF(F22="Scenario1PBT8",'Deep retrofit'!$Z$6,IF(F22="Scenario2PBT8",'Deep retrofit'!$AA$6,IF(F22="Scenario3PBT8",'Deep retrofit'!$AB$6,"")))&amp;IF(F22="Scenario1PBT9",'Deep retrofit'!$AC$6,IF(F22="Scenario2PBT9",'Deep retrofit'!$AD$6,IF(F22="Scenario3PBT9",'Deep retrofit'!$AE$6,"")))&amp;IF(F22="Scenario1PBT10",'Deep retrofit'!$AF$6,IF(F22="Scenario2PBT10",'Deep retrofit'!$AG$6,IF(F22="Scenario3PBT10",'Deep retrofit'!$AH$6,"")))&amp;IF(F22="Scenario1PBT11",'Deep retrofit'!$AI$6,IF(F22="Scenario2PBT11",'Deep retrofit'!$AJ$6,IF(F22="Scenario3PBT11",'Deep retrofit'!$AK$6,"")))&amp;IF(F22="Scenario1PBT12",'Deep retrofit'!$AL$6,IF(F22="Scenario2PBT12",'Deep retrofit'!$AM$6,IF(F22="Scenario3PBT12",'Deep retrofit'!$AN$6,"")))&amp;IF(F22="Scenario1PBT13",'Deep retrofit'!$AO$6,IF(F22="Scenario2PBT13",'Deep retrofit'!$AP$6,IF(F22="Scenario3PBT13",'Deep retrofit'!$AQ$6,"")))&amp;IF(F22="Scenario1PBT14",'Deep retrofit'!$AR$6,IF(F22="Scenario2PBT14",'Deep retrofit'!$AS$6,IF(F22="Scenario3PBT14",'Deep retrofit'!$AT$6,"")))&amp;IF(F22="Scenario1PBT15",'Deep retrofit'!$AU$6,IF(F22="Scenario2PBT15",'Deep retrofit'!$AV$6,IF(F22="Scenario3PBT15",'Deep retrofit'!$AW$6,"")))</f>
        <v/>
      </c>
      <c r="H22" s="117">
        <f t="shared" si="11"/>
        <v>0</v>
      </c>
      <c r="I22" s="178" t="str">
        <f>IF(F22="Scenario1PBT1",'Deep retrofit'!$E$16,IF(F22="Scenario2PBT1",'Deep retrofit'!$F$16,IF(F22="Scenario3PBT1",'Deep retrofit'!$G$16,"")))&amp;IF(F22="Scenario1PBT2",'Deep retrofit'!$H$16,IF(F22="Scenario2PBT2",'Deep retrofit'!$I$16,IF(F22="Scenario3PBT2",'Deep retrofit'!$J$16,"")))&amp;IF(F22="Scenario1PBT3",'Deep retrofit'!$K$16,IF(F22="Scenario2PBT3",'Deep retrofit'!$L$16,IF(F22="Scenario3PBT3",'Deep retrofit'!$M$16,"")))&amp;IF(F22="Scenario1PBT4",'Deep retrofit'!$N$16,IF(F22="Scenario2PBT4",'Deep retrofit'!$O$16,IF(F22="Scenario3PBT4",'Deep retrofit'!$P$16,"")))&amp;IF(F22="Scenario1PBT5",'Deep retrofit'!$Q$16,IF(F22="Scenario2PBT5",'Deep retrofit'!$R$16,IF(F22="Scenario3PBT5",'Deep retrofit'!$S$16,"")))&amp;IF(F22="Scenario1PBT6",'Deep retrofit'!$T$16,IF(F22="Scenario2PBT6",'Deep retrofit'!$U$16,IF(F22="Scenario3PBT6",'Deep retrofit'!$V$16,"")))&amp;IF(F22="Scenario1PBT7",'Deep retrofit'!$W$16,IF(F22="Scenario2PBT7",'Deep retrofit'!$X$16,IF(F22="Scenario3PBT7",'Deep retrofit'!$Y$16,"")))&amp;IF(F22="Scenario1PBT8",'Deep retrofit'!$Z$16,IF(F22="Scenario2PBT8",'Deep retrofit'!$AA$16,IF(F22="Scenario3PBT8",'Deep retrofit'!$AB$16,"")))&amp;IF(F22="Scenario1PBT9",'Deep retrofit'!$AC$16,IF(F22="Scenario2PBT9",'Deep retrofit'!$AD$16,IF(F22="Scenario3PBT9",'Deep retrofit'!$AE$16,"")))&amp;IF(F22="Scenario1PBT10",'Deep retrofit'!$AF$16,IF(F22="Scenario2PBT10",'Deep retrofit'!$AG$16,IF(F22="Scenario3PBT10",'Deep retrofit'!$AH$16,"")))&amp;IF(F22="Scenario1PBT11",'Deep retrofit'!$AI$16,IF(F22="Scenario2PBT11",'Deep retrofit'!$AJ$16,IF(F22="Scenario3PBT11",'Deep retrofit'!$AK$16,"")))&amp;IF(F22="Scenario1PBT12",'Deep retrofit'!$AL$16,IF(F22="Scenario2PBT12",'Deep retrofit'!$AM$16,IF(F22="Scenario3PBT12",'Deep retrofit'!$AN$16,"")))&amp;IF(F22="Scenario1PBT13",'Deep retrofit'!$AO$16,IF(F22="Scenario2PBT13",'Deep retrofit'!$AP$16,IF(F22="Scenario3PBT13",'Deep retrofit'!$AQ$16,"")))&amp;IF(F22="Scenario1PBT14",'Deep retrofit'!$AR$16,IF(F22="Scenario2PBT14",'Deep retrofit'!$AS$16,IF(F22="Scenario3PBT14",'Deep retrofit'!$AT$16,"")))&amp;IF(F22="Scenario1PBT15",'Deep retrofit'!$AU$16,IF(F22="Scenario2PBT15",'Deep retrofit'!$AV$16,IF(F22="Scenario3PBT15",'Deep retrofit'!$AW$16,"")))</f>
        <v/>
      </c>
      <c r="J22" s="117">
        <f t="shared" si="12"/>
        <v>0</v>
      </c>
      <c r="K22" s="117" t="str">
        <f>IF(F22="Scenario1PBT1",'Deep retrofit'!$E$18,IF(F22="Scenario2PBT1",'Deep retrofit'!$F$18,IF(F22="Scenario3PBT1",'Deep retrofit'!$G$18,"")))&amp;IF(F22="Scenario1PBT2",'Deep retrofit'!$H$18,IF(F22="Scenario2PBT2",'Deep retrofit'!$I$18,IF(F22="Scenario3PBT2",'Deep retrofit'!$J$18,"")))&amp;IF(F22="Scenario1PBT3",'Deep retrofit'!$K$18,IF(F22="Scenario2PBT3",'Deep retrofit'!$L$18,IF(F22="Scenario3PBT3",'Deep retrofit'!$M$18,"")))&amp;IF(F22="Scenario1PBT4",'Deep retrofit'!$N$18,IF(F22="Scenario2PBT4",'Deep retrofit'!$O$18,IF(F22="Scenario3PBT4",'Deep retrofit'!$P$18,"")))&amp;IF(F22="Scenario1PBT5",'Deep retrofit'!$Q$18,IF(F22="Scenario2PBT5",'Deep retrofit'!$R$18,IF(F22="Scenario3PBT5",'Deep retrofit'!$S$18,"")))&amp;IF(F22="Scenario1PBT6",'Deep retrofit'!$T$18,IF(F22="Scenario2PBT6",'Deep retrofit'!$U$18,IF(F22="Scenario3PBT6",'Deep retrofit'!$V$18,"")))&amp;IF(F22="Scenario1PBT7",'Deep retrofit'!$W$18,IF(F22="Scenario2PBT7",'Deep retrofit'!$X$18,IF(F22="Scenario3PBT7",'Deep retrofit'!$Y$18,"")))&amp;IF(F22="Scenario1PBT8",'Deep retrofit'!$Z$18,IF(F22="Scenario2PBT8",'Deep retrofit'!$AA$18,IF(F22="Scenario3PBT8",'Deep retrofit'!$AB$18,"")))&amp;IF(F22="Scenario1PBT9",'Deep retrofit'!$AC$18,IF(F22="Scenario2PBT9",'Deep retrofit'!$AD$18,IF(F22="Scenario3PBT9",'Deep retrofit'!$AE$18,"")))&amp;IF(F22="Scenario1PBT10",'Deep retrofit'!$AF$18,IF(F22="Scenario2PBT10",'Deep retrofit'!$AG$18,IF(F22="Scenario3PBT10",'Deep retrofit'!$AH$18,"")))&amp;IF(F22="Scenario1PBT11",'Deep retrofit'!$AI$18,IF(F22="Scenario2PBT11",'Deep retrofit'!$AJ$18,IF(F22="Scenario3PBT11",'Deep retrofit'!$AK$18,"")))&amp;IF(F22="Scenario1PBT12",'Deep retrofit'!$AL$18,IF(F22="Scenario2PBT12",'Deep retrofit'!$AM$18,IF(F22="Scenario3PBT12",'Deep retrofit'!$AN$18,"")))&amp;IF(F22="Scenario1PBT13",'Deep retrofit'!$AO$18,IF(F22="Scenario2PBT13",'Deep retrofit'!$AP$18,IF(F22="Scenario3PBT13",'Deep retrofit'!$AQ$18,"")))&amp;IF(F22="Scenario1PBT14",'Deep retrofit'!$AR$18,IF(F22="Scenario2PBT14",'Deep retrofit'!$AS$18,IF(F22="Scenario3PBT14",'Deep retrofit'!$AT$18,"")))&amp;IF(F22="Scenario1PBT15",'Deep retrofit'!$AU$18,IF(F22="Scenario2PBT15",'Deep retrofit'!$AV$18,IF(F22="Scenario3PBT15",'Deep retrofit'!$AW$18,"")))</f>
        <v/>
      </c>
      <c r="L22" s="117">
        <f t="shared" si="13"/>
        <v>0</v>
      </c>
      <c r="M22" s="117" t="str">
        <f>IF(F22="Scenario1PBT1",'Deep retrofit'!$E$20,IF(F22="Scenario2PBT1",'Deep retrofit'!$F$20,IF(F22="Scenario3PBT1",'Deep retrofit'!$G$20,"")))&amp;IF(F22="Scenario1PBT2",'Deep retrofit'!$H$20,IF(F22="Scenario2PBT2",'Deep retrofit'!$I$20,IF(F22="Scenario3PBT2",'Deep retrofit'!$J$20,"")))&amp;IF(F22="Scenario1PBT3",'Deep retrofit'!$K$20,IF(F22="Scenario2PBT3",'Deep retrofit'!$L$20,IF(F22="Scenario3PBT3",'Deep retrofit'!$M$20,"")))&amp;IF(F22="Scenario1PBT4",'Deep retrofit'!$N$20,IF(F22="Scenario2PBT4",'Deep retrofit'!$O$20,IF(F22="Scenario3PBT4",'Deep retrofit'!$P$20,"")))&amp;IF(F22="Scenario1PBT5",'Deep retrofit'!$Q$20,IF(F22="Scenario2PBT5",'Deep retrofit'!$R$20,IF(F22="Scenario3PBT5",'Deep retrofit'!$S$20,"")))&amp;IF(F22="Scenario1PBT6",'Deep retrofit'!$T$20,IF(F22="Scenario2PBT6",'Deep retrofit'!$U$20,IF(F22="Scenario3PBT6",'Deep retrofit'!$V$20,"")))&amp;IF(F22="Scenario1PBT7",'Deep retrofit'!$W$20,IF(F22="Scenario2PBT7",'Deep retrofit'!$X$20,IF(F22="Scenario3PBT7",'Deep retrofit'!$Y$20,"")))&amp;IF(F22="Scenario1PBT8",'Deep retrofit'!$Z$20,IF(F22="Scenario2PBT8",'Deep retrofit'!$AA$20,IF(F22="Scenario3PBT8",'Deep retrofit'!$AB$20,"")))&amp;IF(F22="Scenario1PBT9",'Deep retrofit'!$AC$20,IF(F22="Scenario2PBT9",'Deep retrofit'!$AD$20,IF(F22="Scenario3PBT9",'Deep retrofit'!$AE$20,"")))&amp;IF(F22="Scenario1PBT10",'Deep retrofit'!$AF$20,IF(F22="Scenario2PBT10",'Deep retrofit'!$AG$20,IF(F22="Scenario3PBT10",'Deep retrofit'!$AH$20,"")))&amp;IF(F22="Scenario1PBT11",'Deep retrofit'!$AI$20,IF(F22="Scenario2PBT11",'Deep retrofit'!$AJ$20,IF(F22="Scenario3PBT11",'Deep retrofit'!$AK$20,"")))&amp;IF(F22="Scenario1PBT12",'Deep retrofit'!$AL$20,IF(F22="Scenario2PBT12",'Deep retrofit'!$AM$20,IF(F22="Scenario3PBT12",'Deep retrofit'!$AN$20,"")))&amp;IF(F22="Scenario1PBT13",'Deep retrofit'!$AO$20,IF(F22="Scenario2PBT13",'Deep retrofit'!$AP$20,IF(F22="Scenario3PBT13",'Deep retrofit'!$AQ$20,"")))&amp;IF(F22="Scenario1PBT14",'Deep retrofit'!$AR$20,IF(F22="Scenario2PBT14",'Deep retrofit'!$AS$20,IF(F22="Scenario3PBT14",'Deep retrofit'!$AT$20,"")))&amp;IF(F22="Scenario1PBT15",'Deep retrofit'!$AU$20,IF(F22="Scenario2PBT15",'Deep retrofit'!$AV$20,IF(F22="Scenario3PBT15",'Deep retrofit'!$AW$20,"")))</f>
        <v/>
      </c>
      <c r="N22" s="118">
        <f t="shared" si="14"/>
        <v>0</v>
      </c>
      <c r="O22" s="206" t="str">
        <f>IF(F22="Scenario1PBT1",'Deep retrofit'!$E$23,IF(F22="Scenario2PBT1",'Deep retrofit'!$F$23,IF(F22="Scenario3PBT1",'Deep retrofit'!$G$23,"")))&amp;IF(F22="Scenario1PBT2",'Deep retrofit'!$H$23,IF(F22="Scenario2PBT2",'Deep retrofit'!$I$23,IF(F22="Scenario3PBT2",'Deep retrofit'!$J$23,"")))&amp;IF(F22="Scenario1PBT3",'Deep retrofit'!$K$23,IF(F22="Scenario2PBT3",'Deep retrofit'!$L$23,IF(F22="Scenario3PBT3",'Deep retrofit'!$M$23,"")))&amp;IF(F22="Scenario1PBT4",'Deep retrofit'!$N$23,IF(F22="Scenario2PBT4",'Deep retrofit'!$O$23,IF(F22="Scenario3PBT4",'Deep retrofit'!$P$23,"")))&amp;IF(F22="Scenario1PBT5",'Deep retrofit'!$Q$23,IF(F22="Scenario2PBT5",'Deep retrofit'!$R$23,IF(F22="Scenario3PBT5",'Deep retrofit'!$S$23,"")))&amp;IF(F22="Scenario1PBT6",'Deep retrofit'!$T$23,IF(F22="Scenario2PBT6",'Deep retrofit'!$U$23,IF(F22="Scenario3PBT6",'Deep retrofit'!$V$23,"")))&amp;IF(F22="Scenario1PBT7",'Deep retrofit'!$W$23,IF(F22="Scenario2PBT7",'Deep retrofit'!$X$23,IF(F22="Scenario3PBT7",'Deep retrofit'!$Y$23,"")))&amp;IF(F22="Scenario1PBT8",'Deep retrofit'!$Z$23,IF(F22="Scenario2PBT8",'Deep retrofit'!$AA$23,IF(F22="Scenario3PBT8",'Deep retrofit'!$AB$23,"")))&amp;IF(F22="Scenario1PBT9",'Deep retrofit'!$AC$23,IF(F22="Scenario2PBT9",'Deep retrofit'!$AD$23,IF(F22="Scenario3PBT9",'Deep retrofit'!$AE$23,"")))&amp;IF(F22="Scenario1PBT10",'Deep retrofit'!$AF$23,IF(F22="Scenario2PBT10",'Deep retrofit'!$AG$23,IF(F22="Scenario3PBT10",'Deep retrofit'!$AH$23,"")))&amp;IF(F22="Scenario1PBT11",'Deep retrofit'!$AI$23,IF(F22="Scenario2PBT11",'Deep retrofit'!$AJ$23,IF(F22="Scenario3PBT11",'Deep retrofit'!$AK$23,"")))&amp;IF(F22="Scenario1PBT12",'Deep retrofit'!$AL$23,IF(F22="Scenario2PBT12",'Deep retrofit'!$AM$23,IF(F22="Scenario3PBT12",'Deep retrofit'!$AN$23,"")))&amp;IF(F22="Scenario1PBT13",'Deep retrofit'!$AO$23,IF(F22="Scenario2PBT13",'Deep retrofit'!$AP$23,IF(F22="Scenario3PBT13",'Deep retrofit'!$AQ$23,"")))&amp;IF(F22="Scenario1PBT14",'Deep retrofit'!$AR$23,IF(F22="Scenario2PBT14",'Deep retrofit'!$AS$23,IF(F22="Scenario3PBT14",'Deep retrofit'!$AT$23,"")))&amp;IF(F22="Scenario1PBT15",'Deep retrofit'!$AU$23,IF(F22="Scenario2PBT15",'Deep retrofit'!$AV$23,IF(F22="Scenario3PBT15",'Deep retrofit'!$AW$23,"")))</f>
        <v/>
      </c>
      <c r="P22" s="117">
        <f t="shared" si="15"/>
        <v>0</v>
      </c>
      <c r="Q22" s="117" t="str">
        <f>IF(F22="Scenario1PBT1",'Deep retrofit'!$E$25,IF(F22="Scenario2PBT1",'Deep retrofit'!$F$25,IF(F22="Scenario3PBT1",'Deep retrofit'!$G$25,"")))&amp;IF(F22="Scenario1PBT2",'Deep retrofit'!$H$25,IF(F22="Scenario2PBT2",'Deep retrofit'!$I$25,IF(F22="Scenario3PBT2",'Deep retrofit'!$J$25,"")))&amp;IF(F22="Scenario1PBT3",'Deep retrofit'!$K$25,IF(F22="Scenario2PBT3",'Deep retrofit'!$L$25,IF(F22="Scenario3PBT3",'Deep retrofit'!$M$25,"")))&amp;IF(F22="Scenario1PBT4",'Deep retrofit'!$N$25,IF(F22="Scenario2PBT4",'Deep retrofit'!$O$25,IF(F22="Scenario3PBT4",'Deep retrofit'!$P$25,"")))&amp;IF(F22="Scenario1PBT5",'Deep retrofit'!$Q$25,IF(F22="Scenario2PBT5",'Deep retrofit'!$R$25,IF(F22="Scenario3PBT5",'Deep retrofit'!$S$25,"")))&amp;IF(F22="Scenario1PBT6",'Deep retrofit'!$T$25,IF(F22="Scenario2PBT6",'Deep retrofit'!$U$25,IF(F22="Scenario3PBT6",'Deep retrofit'!$V$25,"")))&amp;IF(F22="Scenario1PBT7",'Deep retrofit'!$W$25,IF(F22="Scenario2PBT7",'Deep retrofit'!$X$25,IF(F22="Scenario3PBT7",'Deep retrofit'!$Y$25,"")))&amp;IF(F22="Scenario1PBT8",'Deep retrofit'!$Z$25,IF(F22="Scenario2PBT8",'Deep retrofit'!$AA$25,IF(F22="Scenario3PBT8",'Deep retrofit'!$AB$25,"")))&amp;IF(F22="Scenario1PBT9",'Deep retrofit'!$AC$25,IF(F22="Scenario2PBT9",'Deep retrofit'!$AD$25,IF(F22="Scenario3PBT9",'Deep retrofit'!$AE$25,"")))&amp;IF(F22="Scenario1PBT10",'Deep retrofit'!$AF$25,IF(F22="Scenario2PBT10",'Deep retrofit'!$AG$25,IF(F22="Scenario3PBT10",'Deep retrofit'!$AH$25,"")))&amp;IF(F22="Scenario1PBT11",'Deep retrofit'!$AI$25,IF(F22="Scenario2PBT11",'Deep retrofit'!$AJ$25,IF(F22="Scenario3PBT11",'Deep retrofit'!$AK$25,"")))&amp;IF(F22="Scenario1PBT12",'Deep retrofit'!$AL$25,IF(F22="Scenario2PBT12",'Deep retrofit'!$AM$25,IF(F22="Scenario3PBT12",'Deep retrofit'!$AN$25,"")))&amp;IF(F22="Scenario1PBT13",'Deep retrofit'!$AO$25,IF(F22="Scenario2PBT13",'Deep retrofit'!$AP$25,IF(F22="Scenario3PBT13",'Deep retrofit'!$AQ$25,"")))&amp;IF(F22="Scenario1PBT14",'Deep retrofit'!$AR$25,IF(F22="Scenario2PBT14",'Deep retrofit'!$AS$25,IF(F22="Scenario3PBT14",'Deep retrofit'!$AT$25,"")))&amp;IF(F22="Scenario1PBT15",'Deep retrofit'!$AU$25,IF(F22="Scenario2PBT15",'Deep retrofit'!$AV$25,IF(F22="Scenario3PBT15",'Deep retrofit'!$AW$25,"")))</f>
        <v/>
      </c>
      <c r="R22" s="117">
        <f t="shared" si="16"/>
        <v>0</v>
      </c>
      <c r="S22" s="117" t="str">
        <f>IF(F22="Scenario1PBT1",'Deep retrofit'!$E$27,IF(F22="Scenario2PBT1",'Deep retrofit'!$F$27,IF(F22="Scenario3PBT1",'Deep retrofit'!$G$27,"")))&amp;IF(F22="Scenario1PBT2",'Deep retrofit'!$H$27,IF(F22="Scenario2PBT2",'Deep retrofit'!$I$27,IF(F22="Scenario3PBT2",'Deep retrofit'!$J$27,"")))&amp;IF(F22="Scenario1PBT3",'Deep retrofit'!$K$27,IF(F22="Scenario2PBT3",'Deep retrofit'!$L$27,IF(F22="Scenario3PBT3",'Deep retrofit'!$M$27,"")))&amp;IF(F22="Scenario1PBT4",'Deep retrofit'!$N$27,IF(F22="Scenario2PBT4",'Deep retrofit'!$O$27,IF(F22="Scenario3PBT4",'Deep retrofit'!$P$27,"")))&amp;IF(F22="Scenario1PBT5",'Deep retrofit'!$Q$27,IF(F22="Scenario2PBT5",'Deep retrofit'!$R$27,IF(F22="Scenario3PBT5",'Deep retrofit'!$S$27,"")))&amp;IF(F22="Scenario1PBT6",'Deep retrofit'!$T$27,IF(F22="Scenario2PBT6",'Deep retrofit'!$U$27,IF(F22="Scenario3PBT6",'Deep retrofit'!$V$27,"")))&amp;IF(F22="Scenario1PBT7",'Deep retrofit'!$W$27,IF(F22="Scenario2PBT7",'Deep retrofit'!$X$27,IF(F22="Scenario3PBT7",'Deep retrofit'!$Y$27,"")))&amp;IF(F22="Scenario1PBT8",'Deep retrofit'!$Z$27,IF(F22="Scenario2PBT8",'Deep retrofit'!$AA$27,IF(F22="Scenario3PBT8",'Deep retrofit'!$AB$27,"")))&amp;IF(F22="Scenario1PBT9",'Deep retrofit'!$AC$27,IF(F22="Scenario2PBT9",'Deep retrofit'!$AD$27,IF(F22="Scenario3PBT9",'Deep retrofit'!$AE$27,"")))&amp;IF(F22="Scenario1PBT10",'Deep retrofit'!$AF$27,IF(F22="Scenario2PBT10",'Deep retrofit'!$AG$27,IF(F22="Scenario3PBT10",'Deep retrofit'!$AH$27,"")))&amp;IF(F22="Scenario1PBT11",'Deep retrofit'!$AI$27,IF(F22="Scenario2PBT11",'Deep retrofit'!$AJ$27,IF(F22="Scenario3PBT11",'Deep retrofit'!$AK$27,"")))&amp;IF(F22="Scenario1PBT12",'Deep retrofit'!$AL$27,IF(F22="Scenario2PBT12",'Deep retrofit'!$AM$27,IF(F22="Scenario3PBT12",'Deep retrofit'!$AN$27,"")))&amp;IF(F22="Scenario1PBT13",'Deep retrofit'!$AO$27,IF(F22="Scenario2PBT13",'Deep retrofit'!$AP$27,IF(F22="Scenario3PBT13",'Deep retrofit'!$AQ$27,"")))&amp;IF(F22="Scenario1PBT14",'Deep retrofit'!$AR$27,IF(F22="Scenario2PBT14",'Deep retrofit'!$AS$27,IF(F22="Scenario3PBT14",'Deep retrofit'!$AT$27,"")))&amp;IF(F22="Scenario1PBT15",'Deep retrofit'!$AU$27,IF(F22="Scenario2PBT15",'Deep retrofit'!$AV$27,IF(F22="Scenario3PBT15",'Deep retrofit'!$AW$27,"")))</f>
        <v/>
      </c>
      <c r="T22" s="207">
        <f t="shared" si="17"/>
        <v>0</v>
      </c>
      <c r="U22" s="206" t="str">
        <f>IF(F22="Scenario1PBT1",'Deep retrofit'!$E$38,IF(F22="Scenario2PBT1",'Deep retrofit'!$F$38,IF(F22="Scenario3PBT1",'Deep retrofit'!$G$38,"")))&amp;IF(F22="Scenario1PBT2",'Deep retrofit'!$H$38,IF(F22="Scenario2PBT2",'Deep retrofit'!$I$38,IF(F22="Scenario3PBT2",'Deep retrofit'!$J$38,"")))&amp;IF(F22="Scenario1PBT3",'Deep retrofit'!$K$38,IF(F22="Scenario2PBT3",'Deep retrofit'!$L$38,IF(F22="Scenario3PBT3",'Deep retrofit'!$M$38,"")))&amp;IF(F22="Scenario1PBT4",'Deep retrofit'!$N$38,IF(F22="Scenario2PBT4",'Deep retrofit'!$O$38,IF(F22="Scenario3PBT4",'Deep retrofit'!$P$38,"")))&amp;IF(F22="Scenario1PBT5",'Deep retrofit'!$Q$38,IF(F22="Scenario2PBT5",'Deep retrofit'!$R$38,IF(F22="Scenario3PBT5",'Deep retrofit'!$S$38,"")))&amp;IF(F22="Scenario1PBT6",'Deep retrofit'!$T$38,IF(F22="Scenario2PBT6",'Deep retrofit'!$U$38,IF(F22="Scenario3PBT6",'Deep retrofit'!$V$38,"")))&amp;IF(F22="Scenario1PBT7",'Deep retrofit'!$W$38,IF(F22="Scenario2PBT7",'Deep retrofit'!$X$38,IF(F22="Scenario3PBT7",'Deep retrofit'!$Y$38,"")))&amp;IF(F22="Scenario1PBT8",'Deep retrofit'!$Z$38,IF(F22="Scenario2PBT8",'Deep retrofit'!$AA$38,IF(F22="Scenario3PBT8",'Deep retrofit'!$AB$38,"")))&amp;IF(F22="Scenario1PBT9",'Deep retrofit'!$AC$38,IF(F22="Scenario2PBT9",'Deep retrofit'!$AD$38,IF(F22="Scenario3PBT9",'Deep retrofit'!$AE$38,"")))&amp;IF(F22="Scenario1PBT10",'Deep retrofit'!$AF$38,IF(F22="Scenario2PBT10",'Deep retrofit'!$AG$38,IF(F22="Scenario3PBT10",'Deep retrofit'!$AH$38,"")))&amp;IF(F22="Scenario1PBT11",'Deep retrofit'!$AI$38,IF(F22="Scenario2PBT11",'Deep retrofit'!$AJ$38,IF(F22="Scenario3PBT11",'Deep retrofit'!$AK$38,"")))&amp;IF(F22="Scenario1PBT12",'Deep retrofit'!$AL$38,IF(F22="Scenario2PBT12",'Deep retrofit'!$AM$38,IF(F22="Scenario3PBT12",'Deep retrofit'!$AN$38,"")))&amp;IF(F22="Scenario1PBT13",'Deep retrofit'!$AO$38,IF(F22="Scenario2PBT13",'Deep retrofit'!$AP$38,IF(F22="Scenario3PBT13",'Deep retrofit'!$AQ$38,"")))&amp;IF(F22="Scenario1PBT14",'Deep retrofit'!$AR$38,IF(F22="Scenario2PBT14",'Deep retrofit'!$AS$38,IF(F22="Scenario3PBT14",'Deep retrofit'!$AT$38,"")))&amp;IF(F22="Scenario1PBT15",'Deep retrofit'!$AU$38,IF(F22="Scenario2PBT15",'Deep retrofit'!$AV$38,IF(F22="Scenario3PBT15",'Deep retrofit'!$AW$38,"")))</f>
        <v/>
      </c>
      <c r="V22" s="117">
        <f t="shared" si="18"/>
        <v>0</v>
      </c>
      <c r="W22" s="117" t="str">
        <f>IF(F22="Scenario1PBT1",'Deep retrofit'!$E$40,IF(F22="Scenario2PBT1",'Deep retrofit'!$F$40,IF(F22="Scenario3PBT1",'Deep retrofit'!$G$40,"")))&amp;IF(F22="Scenario1PBT2",'Deep retrofit'!$H$40,IF(F22="Scenario2PBT2",'Deep retrofit'!$I$40,IF(F22="Scenario3PBT2",'Deep retrofit'!$J$40,"")))&amp;IF(F22="Scenario1PBT3",'Deep retrofit'!$K$40,IF(F22="Scenario2PBT3",'Deep retrofit'!$L$40,IF(F22="Scenario3PBT3",'Deep retrofit'!$M$40,"")))&amp;IF(F22="Scenario1PBT4",'Deep retrofit'!$N$40,IF(F22="Scenario2PBT4",'Deep retrofit'!$O$40,IF(F22="Scenario3PBT4",'Deep retrofit'!$P$40,"")))&amp;IF(F22="Scenario1PBT5",'Deep retrofit'!$Q$40,IF(F22="Scenario2PBT5",'Deep retrofit'!$R$40,IF(F22="Scenario3PBT5",'Deep retrofit'!$S$40,"")))&amp;IF(F22="Scenario1PBT6",'Deep retrofit'!$T$40,IF(F22="Scenario2PBT6",'Deep retrofit'!$U$40,IF(F22="Scenario3PBT6",'Deep retrofit'!$V$40,"")))&amp;IF(F22="Scenario1PBT7",'Deep retrofit'!$W$40,IF(F22="Scenario2PBT7",'Deep retrofit'!$X$40,IF(F22="Scenario3PBT7",'Deep retrofit'!$Y$40,"")))&amp;IF(F22="Scenario1PBT8",'Deep retrofit'!$Z$40,IF(F22="Scenario2PBT8",'Deep retrofit'!$AA$40,IF(F22="Scenario3PBT8",'Deep retrofit'!$AB$40,"")))&amp;IF(F22="Scenario1PBT9",'Deep retrofit'!$AC$40,IF(F22="Scenario2PBT9",'Deep retrofit'!$AD$40,IF(F22="Scenario3PBT9",'Deep retrofit'!$AE$40,"")))&amp;IF(F22="Scenario1PBT10",'Deep retrofit'!$AF$40,IF(F22="Scenario2PBT10",'Deep retrofit'!$AG$40,IF(F22="Scenario3PBT10",'Deep retrofit'!$AH$40,"")))&amp;IF(F22="Scenario1PBT11",'Deep retrofit'!$AI$40,IF(F22="Scenario2PBT11",'Deep retrofit'!$AJ$40,IF(F22="Scenario3PBT11",'Deep retrofit'!$AK$40,"")))&amp;IF(F22="Scenario1PBT12",'Deep retrofit'!$AL$40,IF(F22="Scenario2PBT12",'Deep retrofit'!$AM$40,IF(F22="Scenario3PBT12",'Deep retrofit'!$AN$40,"")))&amp;IF(F22="Scenario1PBT13",'Deep retrofit'!$AO$40,IF(F22="Scenario2PBT13",'Deep retrofit'!$AP$40,IF(F22="Scenario3PBT13",'Deep retrofit'!$AQ$40,"")))&amp;IF(F22="Scenario1PBT14",'Deep retrofit'!$AR$40,IF(F22="Scenario2PBT14",'Deep retrofit'!$AS$40,IF(F22="Scenario3PBT14",'Deep retrofit'!$AT$40,"")))&amp;IF(F22="Scenario1PBT15",'Deep retrofit'!$AU$40,IF(F22="Scenario2PBT15",'Deep retrofit'!$AV$40,IF(F22="Scenario3PBT15",'Deep retrofit'!$AW$40,"")))</f>
        <v/>
      </c>
      <c r="X22" s="117">
        <f t="shared" si="19"/>
        <v>0</v>
      </c>
      <c r="Y22" s="117" t="str">
        <f>IF(F22="Scenario1PBT1",'Deep retrofit'!$E$42,IF(F22="Scenario2PBT1",'Deep retrofit'!$F$42,IF(F22="Scenario3PBT1",'Deep retrofit'!$G$42,"")))&amp;IF(F22="Scenario1PBT2",'Deep retrofit'!$H$42,IF(F22="Scenario2PBT2",'Deep retrofit'!$I$42,IF(F22="Scenario3PBT2",'Deep retrofit'!$J$42,"")))&amp;IF(F22="Scenario1PBT3",'Deep retrofit'!$K$42,IF(F22="Scenario2PBT3",'Deep retrofit'!$L$42,IF(F22="Scenario3PBT3",'Deep retrofit'!$M$42,"")))&amp;IF(F22="Scenario1PBT4",'Deep retrofit'!$N$42,IF(F22="Scenario2PBT4",'Deep retrofit'!$O$42,IF(F22="Scenario3PBT4",'Deep retrofit'!$P$42,"")))&amp;IF(F22="Scenario1PBT5",'Deep retrofit'!$Q$42,IF(F22="Scenario2PBT5",'Deep retrofit'!$R$42,IF(F22="Scenario3PBT5",'Deep retrofit'!$S$42,"")))&amp;IF(F22="Scenario1PBT6",'Deep retrofit'!$T$42,IF(F22="Scenario2PBT6",'Deep retrofit'!$U$42,IF(F22="Scenario3PBT6",'Deep retrofit'!$V$42,"")))&amp;IF(F22="Scenario1PBT7",'Deep retrofit'!$W$42,IF(F22="Scenario2PBT7",'Deep retrofit'!$X$42,IF(F22="Scenario3PBT7",'Deep retrofit'!$Y$42,"")))&amp;IF(F22="Scenario1PBT8",'Deep retrofit'!$Z$42,IF(F22="Scenario2PBT8",'Deep retrofit'!$AA$42,IF(F22="Scenario3PBT8",'Deep retrofit'!$AB$42,"")))&amp;IF(F22="Scenario1PBT9",'Deep retrofit'!$AC$42,IF(F22="Scenario2PBT9",'Deep retrofit'!$AD$42,IF(F22="Scenario3PBT9",'Deep retrofit'!$AE$42,"")))&amp;IF(F22="Scenario1PBT10",'Deep retrofit'!$AF$42,IF(F22="Scenario2PBT10",'Deep retrofit'!$AG$42,IF(F22="Scenario3PBT10",'Deep retrofit'!$AH$42,"")))&amp;IF(F22="Scenario1PBT11",'Deep retrofit'!$AI$42,IF(F22="Scenario2PBT11",'Deep retrofit'!$AJ$42,IF(F22="Scenario3PBT11",'Deep retrofit'!$AK$42,"")))&amp;IF(F22="Scenario1PBT12",'Deep retrofit'!$AL$42,IF(F22="Scenario2PBT12",'Deep retrofit'!$AM$42,IF(F22="Scenario3PBT12",'Deep retrofit'!$AN$42,"")))&amp;IF(F22="Scenario1PBT13",'Deep retrofit'!$AO$42,IF(F22="Scenario2PBT13",'Deep retrofit'!$AP$42,IF(F22="Scenario3PBT13",'Deep retrofit'!$AQ$42,"")))&amp;IF(F22="Scenario1PBT14",'Deep retrofit'!$AR$42,IF(F22="Scenario2PBT14",'Deep retrofit'!$AS$42,IF(F22="Scenario3PBT14",'Deep retrofit'!$AT$42,"")))&amp;IF(F22="Scenario1PBT15",'Deep retrofit'!$AU$42,IF(F22="Scenario2PBT15",'Deep retrofit'!$AV$42,IF(F22="Scenario3PBT15",'Deep retrofit'!$AW$42,"")))</f>
        <v/>
      </c>
      <c r="Z22" s="117">
        <f t="shared" si="20"/>
        <v>0</v>
      </c>
      <c r="AA22" s="269" t="str">
        <f>IF(F22="Scenario1PBT1",'Deep retrofit'!$E$101,IF(F22="Scenario2PBT1",'Deep retrofit'!$F$101,IF(F22="Scenario3PBT1",'Deep retrofit'!$G$101,"")))&amp;IF(F22="Scenario1PBT2",'Deep retrofit'!$H$101,IF(F22="Scenario2PBT2",'Deep retrofit'!$I$101,IF(F22="Scenario3PBT2",'Deep retrofit'!$J$101,"")))&amp;IF(F22="Scenario1PBT3",'Deep retrofit'!$K$101,IF(F22="Scenario2PBT3",'Deep retrofit'!$L$101,IF(F22="Scenario3PBT3",'Deep retrofit'!$M$101,"")))&amp;IF(F22="Scenario1PBT4",'Deep retrofit'!$N$101,IF(F22="Scenario2PBT4",'Deep retrofit'!$O$101,IF(F22="Scenario3PBT4",'Deep retrofit'!$P$101,"")))&amp;IF(F22="Scenario1PBT5",'Deep retrofit'!$Q$101,IF(F22="Scenario2PBT5",'Deep retrofit'!$R$101,IF(F22="Scenario3PBT5",'Deep retrofit'!$S$101,"")))&amp;IF(F22="Scenario1PBT6",'Deep retrofit'!$T$101,IF(F22="Scenario2PBT6",'Deep retrofit'!$U$101,IF(F22="Scenario3PBT6",'Deep retrofit'!$V$101,"")))&amp;IF(F22="Scenario1PBT7",'Deep retrofit'!$W$101,IF(F22="Scenario2PBT7",'Deep retrofit'!$X$101,IF(F22="Scenario3PBT7",'Deep retrofit'!$Y$101,"")))&amp;IF(F22="Scenario1PBT8",'Deep retrofit'!$Z$101,IF(F22="Scenario2PBT8",'Deep retrofit'!$AA$101,IF(F22="Scenario3PBT8",'Deep retrofit'!$AB$101,"")))&amp;IF(F22="Scenario1PBT9",'Deep retrofit'!$AC$101,IF(F22="Scenario2PBT9",'Deep retrofit'!$AD$101,IF(F22="Scenario3PBT9",'Deep retrofit'!$AE$101,"")))&amp;IF(F22="Scenario1PBT10",'Deep retrofit'!$AF$101,IF(F22="Scenario2PBT10",'Deep retrofit'!$AG$101,IF(F22="Scenario3PBT10",'Deep retrofit'!$AH$101,"")))&amp;IF(F22="Scenario1PBT11",'Deep retrofit'!$AI$101,IF(F22="Scenario2PBT11",'Deep retrofit'!$AJ$101,IF(F22="Scenario3PBT11",'Deep retrofit'!$AK$101,"")))&amp;IF(F22="Scenario1PBT12",'Deep retrofit'!$AL$101,IF(F22="Scenario2PBT12",'Deep retrofit'!$AM$101,IF(F22="Scenario3PBT12",'Deep retrofit'!$AN$101,"")))&amp;IF(F22="Scenario1PBT13",'Deep retrofit'!$AO$101,IF(F22="Scenario2PBT13",'Deep retrofit'!$AP$101,IF(F22="Scenario3PBT13",'Deep retrofit'!$AQ$101,"")))&amp;IF(F22="Scenario1PBT14",'Deep retrofit'!$AR$101,IF(F22="Scenario2PBT14",'Deep retrofit'!$AS$101,IF(F22="Scenario3PBT14",'Deep retrofit'!$AT$101,"")))&amp;IF(F22="Scenario1PBT15",'Deep retrofit'!$AU$101,IF(F22="Scenario2PBT15",'Deep retrofit'!$AV$101,IF(F22="Scenario3PBT15",'Deep retrofit'!$AW$101,"")))</f>
        <v/>
      </c>
      <c r="AB22" s="179">
        <f t="shared" si="21"/>
        <v>0</v>
      </c>
      <c r="AC22" s="208">
        <f>IFERROR('Projection_Base-case'!G22-G22,0)</f>
        <v>0</v>
      </c>
      <c r="AD22" s="117">
        <f t="shared" si="0"/>
        <v>0</v>
      </c>
      <c r="AE22" s="117">
        <f>IFERROR(100*AC22/'Projection_Base-case'!G22,0)</f>
        <v>0</v>
      </c>
      <c r="AF22" s="117">
        <f>IFERROR('Projection_Base-case'!I22-I22,0)</f>
        <v>0</v>
      </c>
      <c r="AG22" s="117">
        <f t="shared" si="1"/>
        <v>0</v>
      </c>
      <c r="AH22" s="117">
        <f>IFERROR(100*AF22/'Projection_Base-case'!I22,0)</f>
        <v>0</v>
      </c>
      <c r="AI22" s="117">
        <f>IFERROR('Projection_Base-case'!K22-K22,0)</f>
        <v>0</v>
      </c>
      <c r="AJ22" s="117">
        <f t="shared" si="2"/>
        <v>0</v>
      </c>
      <c r="AK22" s="117">
        <f>IFERROR(100*AI22/'Projection_Base-case'!K22,0)</f>
        <v>0</v>
      </c>
      <c r="AL22" s="117">
        <f>IFERROR(M22-'Projection_Base-case'!M22,0)</f>
        <v>0</v>
      </c>
      <c r="AM22" s="117">
        <f t="shared" si="3"/>
        <v>0</v>
      </c>
      <c r="AN22" s="179">
        <f>IFERROR(IF('Projection_Base-case'!N22&gt;0,100*AM22/'Projection_Base-case'!N22,100*AM22/N22),0)</f>
        <v>0</v>
      </c>
      <c r="AO22" s="206">
        <f>IFERROR('Projection_Base-case'!O22-O22,0)</f>
        <v>0</v>
      </c>
      <c r="AP22" s="117">
        <f t="shared" si="4"/>
        <v>0</v>
      </c>
      <c r="AQ22" s="117">
        <f>IFERROR(100*AO22/'Projection_Base-case'!O22,0)</f>
        <v>0</v>
      </c>
      <c r="AR22" s="117">
        <f>IFERROR('Projection_Base-case'!Q22-Q22,0)</f>
        <v>0</v>
      </c>
      <c r="AS22" s="117">
        <f t="shared" si="5"/>
        <v>0</v>
      </c>
      <c r="AT22" s="117">
        <f>IFERROR(100*AR22/'Projection_Base-case'!Q22,0)</f>
        <v>0</v>
      </c>
      <c r="AU22" s="117">
        <f>IFERROR('Projection_Base-case'!S22-S22,0)</f>
        <v>0</v>
      </c>
      <c r="AV22" s="117">
        <f t="shared" si="6"/>
        <v>0</v>
      </c>
      <c r="AW22" s="118">
        <f>IFERROR(100*AU22/'Projection_Base-case'!S22,0)</f>
        <v>0</v>
      </c>
      <c r="AX22" s="206">
        <f>IFERROR('Projection_Base-case'!U22-U22,0)</f>
        <v>0</v>
      </c>
      <c r="AY22" s="117">
        <f t="shared" si="7"/>
        <v>0</v>
      </c>
      <c r="AZ22" s="117">
        <f>IFERROR(100*AX22/'Projection_Base-case'!U22,0)</f>
        <v>0</v>
      </c>
      <c r="BA22" s="117">
        <f>IFERROR('Projection_Base-case'!W22-W22,0)</f>
        <v>0</v>
      </c>
      <c r="BB22" s="117">
        <f t="shared" si="8"/>
        <v>0</v>
      </c>
      <c r="BC22" s="117">
        <f>IFERROR(100*BA22/'Projection_Base-case'!W22,0)</f>
        <v>0</v>
      </c>
      <c r="BD22" s="117">
        <f>IFERROR('Projection_Base-case'!Y22-Y22,0)</f>
        <v>0</v>
      </c>
      <c r="BE22" s="117">
        <f t="shared" si="9"/>
        <v>0</v>
      </c>
      <c r="BF22" s="117">
        <f>IFERROR(100*BD22/'Projection_Base-case'!Y22,0)</f>
        <v>0</v>
      </c>
      <c r="BG22" s="178">
        <f t="shared" si="22"/>
        <v>0</v>
      </c>
      <c r="BH22" s="179">
        <f t="shared" si="23"/>
        <v>0</v>
      </c>
    </row>
    <row r="23" spans="1:60">
      <c r="A23" s="205">
        <v>18</v>
      </c>
      <c r="B23" s="178">
        <f>IF('Projection_Base-case'!B23&lt;&gt;"",'Projection_Base-case'!B23,0)</f>
        <v>0</v>
      </c>
      <c r="C23" s="178">
        <f>IF('Projection_Base-case'!C23&lt;&gt;"",'Projection_Base-case'!C23,0)</f>
        <v>0</v>
      </c>
      <c r="D23" s="178">
        <f>IF('Projection_Base-case'!D23&lt;&gt;"",'Projection_Base-case'!D23,0)</f>
        <v>0</v>
      </c>
      <c r="E23" s="107" t="str">
        <f>IF(AND('Résultats deep'!$AC$3="OUI",'Résultats deep'!E22&lt;&gt;""),'Résultats deep'!E22,IF(OR(D23="PBT1",D23="PBT2",D23="PBT3",D23="PBT4",D23="PBT5",D23="PBT6",D23="PBT7"),"Scenario1",""))</f>
        <v/>
      </c>
      <c r="F23" s="202" t="str">
        <f t="shared" si="10"/>
        <v>0</v>
      </c>
      <c r="G23" s="177" t="str">
        <f>IF(F23="Scenario1PBT1",'Deep retrofit'!$E$6,IF(F23="Scenario2PBT1",'Deep retrofit'!$F$6,IF(F23="Scenario3PBT1",'Deep retrofit'!$G$6,"")))&amp;IF(F23="Scenario1PBT2",'Deep retrofit'!$H$6,IF(F23="Scenario2PBT2",'Deep retrofit'!$I$6,IF(F23="Scenario3PBT2",'Deep retrofit'!$J$6,"")))&amp;IF(F23="Scenario1PBT3",'Deep retrofit'!$K$6,IF(F23="Scenario2PBT3",'Deep retrofit'!$L$6,IF(F23="Scenario3PBT3",'Deep retrofit'!$M$6,"")))&amp;IF(F23="Scenario1PBT4",'Deep retrofit'!$N$6,IF(F23="Scenario2PBT4",'Deep retrofit'!$O$6,IF(F23="Scenario3PBT4",'Deep retrofit'!$P$6,"")))&amp;IF(F23="Scenario1PBT5",'Deep retrofit'!$Q$6,IF(F23="Scenario2PBT5",'Deep retrofit'!$R$6,IF(F23="Scenario3PBT5",'Deep retrofit'!$S$6,"")))&amp;IF(F23="Scenario1PBT6",'Deep retrofit'!$T$6,IF(F23="Scenario2PBT6",'Deep retrofit'!$U$6,IF(F23="Scenario3PBT6",'Deep retrofit'!$V$6,"")))&amp;IF(F23="Scenario1PBT7",'Deep retrofit'!$W$6,IF(F23="Scenario2PBT7",'Deep retrofit'!$X$6,IF(F23="Scenario3PBT7",'Deep retrofit'!$Y$6,"")))&amp;IF(F23="Scenario1PBT8",'Deep retrofit'!$Z$6,IF(F23="Scenario2PBT8",'Deep retrofit'!$AA$6,IF(F23="Scenario3PBT8",'Deep retrofit'!$AB$6,"")))&amp;IF(F23="Scenario1PBT9",'Deep retrofit'!$AC$6,IF(F23="Scenario2PBT9",'Deep retrofit'!$AD$6,IF(F23="Scenario3PBT9",'Deep retrofit'!$AE$6,"")))&amp;IF(F23="Scenario1PBT10",'Deep retrofit'!$AF$6,IF(F23="Scenario2PBT10",'Deep retrofit'!$AG$6,IF(F23="Scenario3PBT10",'Deep retrofit'!$AH$6,"")))&amp;IF(F23="Scenario1PBT11",'Deep retrofit'!$AI$6,IF(F23="Scenario2PBT11",'Deep retrofit'!$AJ$6,IF(F23="Scenario3PBT11",'Deep retrofit'!$AK$6,"")))&amp;IF(F23="Scenario1PBT12",'Deep retrofit'!$AL$6,IF(F23="Scenario2PBT12",'Deep retrofit'!$AM$6,IF(F23="Scenario3PBT12",'Deep retrofit'!$AN$6,"")))&amp;IF(F23="Scenario1PBT13",'Deep retrofit'!$AO$6,IF(F23="Scenario2PBT13",'Deep retrofit'!$AP$6,IF(F23="Scenario3PBT13",'Deep retrofit'!$AQ$6,"")))&amp;IF(F23="Scenario1PBT14",'Deep retrofit'!$AR$6,IF(F23="Scenario2PBT14",'Deep retrofit'!$AS$6,IF(F23="Scenario3PBT14",'Deep retrofit'!$AT$6,"")))&amp;IF(F23="Scenario1PBT15",'Deep retrofit'!$AU$6,IF(F23="Scenario2PBT15",'Deep retrofit'!$AV$6,IF(F23="Scenario3PBT15",'Deep retrofit'!$AW$6,"")))</f>
        <v/>
      </c>
      <c r="H23" s="117">
        <f t="shared" si="11"/>
        <v>0</v>
      </c>
      <c r="I23" s="178" t="str">
        <f>IF(F23="Scenario1PBT1",'Deep retrofit'!$E$16,IF(F23="Scenario2PBT1",'Deep retrofit'!$F$16,IF(F23="Scenario3PBT1",'Deep retrofit'!$G$16,"")))&amp;IF(F23="Scenario1PBT2",'Deep retrofit'!$H$16,IF(F23="Scenario2PBT2",'Deep retrofit'!$I$16,IF(F23="Scenario3PBT2",'Deep retrofit'!$J$16,"")))&amp;IF(F23="Scenario1PBT3",'Deep retrofit'!$K$16,IF(F23="Scenario2PBT3",'Deep retrofit'!$L$16,IF(F23="Scenario3PBT3",'Deep retrofit'!$M$16,"")))&amp;IF(F23="Scenario1PBT4",'Deep retrofit'!$N$16,IF(F23="Scenario2PBT4",'Deep retrofit'!$O$16,IF(F23="Scenario3PBT4",'Deep retrofit'!$P$16,"")))&amp;IF(F23="Scenario1PBT5",'Deep retrofit'!$Q$16,IF(F23="Scenario2PBT5",'Deep retrofit'!$R$16,IF(F23="Scenario3PBT5",'Deep retrofit'!$S$16,"")))&amp;IF(F23="Scenario1PBT6",'Deep retrofit'!$T$16,IF(F23="Scenario2PBT6",'Deep retrofit'!$U$16,IF(F23="Scenario3PBT6",'Deep retrofit'!$V$16,"")))&amp;IF(F23="Scenario1PBT7",'Deep retrofit'!$W$16,IF(F23="Scenario2PBT7",'Deep retrofit'!$X$16,IF(F23="Scenario3PBT7",'Deep retrofit'!$Y$16,"")))&amp;IF(F23="Scenario1PBT8",'Deep retrofit'!$Z$16,IF(F23="Scenario2PBT8",'Deep retrofit'!$AA$16,IF(F23="Scenario3PBT8",'Deep retrofit'!$AB$16,"")))&amp;IF(F23="Scenario1PBT9",'Deep retrofit'!$AC$16,IF(F23="Scenario2PBT9",'Deep retrofit'!$AD$16,IF(F23="Scenario3PBT9",'Deep retrofit'!$AE$16,"")))&amp;IF(F23="Scenario1PBT10",'Deep retrofit'!$AF$16,IF(F23="Scenario2PBT10",'Deep retrofit'!$AG$16,IF(F23="Scenario3PBT10",'Deep retrofit'!$AH$16,"")))&amp;IF(F23="Scenario1PBT11",'Deep retrofit'!$AI$16,IF(F23="Scenario2PBT11",'Deep retrofit'!$AJ$16,IF(F23="Scenario3PBT11",'Deep retrofit'!$AK$16,"")))&amp;IF(F23="Scenario1PBT12",'Deep retrofit'!$AL$16,IF(F23="Scenario2PBT12",'Deep retrofit'!$AM$16,IF(F23="Scenario3PBT12",'Deep retrofit'!$AN$16,"")))&amp;IF(F23="Scenario1PBT13",'Deep retrofit'!$AO$16,IF(F23="Scenario2PBT13",'Deep retrofit'!$AP$16,IF(F23="Scenario3PBT13",'Deep retrofit'!$AQ$16,"")))&amp;IF(F23="Scenario1PBT14",'Deep retrofit'!$AR$16,IF(F23="Scenario2PBT14",'Deep retrofit'!$AS$16,IF(F23="Scenario3PBT14",'Deep retrofit'!$AT$16,"")))&amp;IF(F23="Scenario1PBT15",'Deep retrofit'!$AU$16,IF(F23="Scenario2PBT15",'Deep retrofit'!$AV$16,IF(F23="Scenario3PBT15",'Deep retrofit'!$AW$16,"")))</f>
        <v/>
      </c>
      <c r="J23" s="117">
        <f t="shared" si="12"/>
        <v>0</v>
      </c>
      <c r="K23" s="117" t="str">
        <f>IF(F23="Scenario1PBT1",'Deep retrofit'!$E$18,IF(F23="Scenario2PBT1",'Deep retrofit'!$F$18,IF(F23="Scenario3PBT1",'Deep retrofit'!$G$18,"")))&amp;IF(F23="Scenario1PBT2",'Deep retrofit'!$H$18,IF(F23="Scenario2PBT2",'Deep retrofit'!$I$18,IF(F23="Scenario3PBT2",'Deep retrofit'!$J$18,"")))&amp;IF(F23="Scenario1PBT3",'Deep retrofit'!$K$18,IF(F23="Scenario2PBT3",'Deep retrofit'!$L$18,IF(F23="Scenario3PBT3",'Deep retrofit'!$M$18,"")))&amp;IF(F23="Scenario1PBT4",'Deep retrofit'!$N$18,IF(F23="Scenario2PBT4",'Deep retrofit'!$O$18,IF(F23="Scenario3PBT4",'Deep retrofit'!$P$18,"")))&amp;IF(F23="Scenario1PBT5",'Deep retrofit'!$Q$18,IF(F23="Scenario2PBT5",'Deep retrofit'!$R$18,IF(F23="Scenario3PBT5",'Deep retrofit'!$S$18,"")))&amp;IF(F23="Scenario1PBT6",'Deep retrofit'!$T$18,IF(F23="Scenario2PBT6",'Deep retrofit'!$U$18,IF(F23="Scenario3PBT6",'Deep retrofit'!$V$18,"")))&amp;IF(F23="Scenario1PBT7",'Deep retrofit'!$W$18,IF(F23="Scenario2PBT7",'Deep retrofit'!$X$18,IF(F23="Scenario3PBT7",'Deep retrofit'!$Y$18,"")))&amp;IF(F23="Scenario1PBT8",'Deep retrofit'!$Z$18,IF(F23="Scenario2PBT8",'Deep retrofit'!$AA$18,IF(F23="Scenario3PBT8",'Deep retrofit'!$AB$18,"")))&amp;IF(F23="Scenario1PBT9",'Deep retrofit'!$AC$18,IF(F23="Scenario2PBT9",'Deep retrofit'!$AD$18,IF(F23="Scenario3PBT9",'Deep retrofit'!$AE$18,"")))&amp;IF(F23="Scenario1PBT10",'Deep retrofit'!$AF$18,IF(F23="Scenario2PBT10",'Deep retrofit'!$AG$18,IF(F23="Scenario3PBT10",'Deep retrofit'!$AH$18,"")))&amp;IF(F23="Scenario1PBT11",'Deep retrofit'!$AI$18,IF(F23="Scenario2PBT11",'Deep retrofit'!$AJ$18,IF(F23="Scenario3PBT11",'Deep retrofit'!$AK$18,"")))&amp;IF(F23="Scenario1PBT12",'Deep retrofit'!$AL$18,IF(F23="Scenario2PBT12",'Deep retrofit'!$AM$18,IF(F23="Scenario3PBT12",'Deep retrofit'!$AN$18,"")))&amp;IF(F23="Scenario1PBT13",'Deep retrofit'!$AO$18,IF(F23="Scenario2PBT13",'Deep retrofit'!$AP$18,IF(F23="Scenario3PBT13",'Deep retrofit'!$AQ$18,"")))&amp;IF(F23="Scenario1PBT14",'Deep retrofit'!$AR$18,IF(F23="Scenario2PBT14",'Deep retrofit'!$AS$18,IF(F23="Scenario3PBT14",'Deep retrofit'!$AT$18,"")))&amp;IF(F23="Scenario1PBT15",'Deep retrofit'!$AU$18,IF(F23="Scenario2PBT15",'Deep retrofit'!$AV$18,IF(F23="Scenario3PBT15",'Deep retrofit'!$AW$18,"")))</f>
        <v/>
      </c>
      <c r="L23" s="117">
        <f t="shared" si="13"/>
        <v>0</v>
      </c>
      <c r="M23" s="117" t="str">
        <f>IF(F23="Scenario1PBT1",'Deep retrofit'!$E$20,IF(F23="Scenario2PBT1",'Deep retrofit'!$F$20,IF(F23="Scenario3PBT1",'Deep retrofit'!$G$20,"")))&amp;IF(F23="Scenario1PBT2",'Deep retrofit'!$H$20,IF(F23="Scenario2PBT2",'Deep retrofit'!$I$20,IF(F23="Scenario3PBT2",'Deep retrofit'!$J$20,"")))&amp;IF(F23="Scenario1PBT3",'Deep retrofit'!$K$20,IF(F23="Scenario2PBT3",'Deep retrofit'!$L$20,IF(F23="Scenario3PBT3",'Deep retrofit'!$M$20,"")))&amp;IF(F23="Scenario1PBT4",'Deep retrofit'!$N$20,IF(F23="Scenario2PBT4",'Deep retrofit'!$O$20,IF(F23="Scenario3PBT4",'Deep retrofit'!$P$20,"")))&amp;IF(F23="Scenario1PBT5",'Deep retrofit'!$Q$20,IF(F23="Scenario2PBT5",'Deep retrofit'!$R$20,IF(F23="Scenario3PBT5",'Deep retrofit'!$S$20,"")))&amp;IF(F23="Scenario1PBT6",'Deep retrofit'!$T$20,IF(F23="Scenario2PBT6",'Deep retrofit'!$U$20,IF(F23="Scenario3PBT6",'Deep retrofit'!$V$20,"")))&amp;IF(F23="Scenario1PBT7",'Deep retrofit'!$W$20,IF(F23="Scenario2PBT7",'Deep retrofit'!$X$20,IF(F23="Scenario3PBT7",'Deep retrofit'!$Y$20,"")))&amp;IF(F23="Scenario1PBT8",'Deep retrofit'!$Z$20,IF(F23="Scenario2PBT8",'Deep retrofit'!$AA$20,IF(F23="Scenario3PBT8",'Deep retrofit'!$AB$20,"")))&amp;IF(F23="Scenario1PBT9",'Deep retrofit'!$AC$20,IF(F23="Scenario2PBT9",'Deep retrofit'!$AD$20,IF(F23="Scenario3PBT9",'Deep retrofit'!$AE$20,"")))&amp;IF(F23="Scenario1PBT10",'Deep retrofit'!$AF$20,IF(F23="Scenario2PBT10",'Deep retrofit'!$AG$20,IF(F23="Scenario3PBT10",'Deep retrofit'!$AH$20,"")))&amp;IF(F23="Scenario1PBT11",'Deep retrofit'!$AI$20,IF(F23="Scenario2PBT11",'Deep retrofit'!$AJ$20,IF(F23="Scenario3PBT11",'Deep retrofit'!$AK$20,"")))&amp;IF(F23="Scenario1PBT12",'Deep retrofit'!$AL$20,IF(F23="Scenario2PBT12",'Deep retrofit'!$AM$20,IF(F23="Scenario3PBT12",'Deep retrofit'!$AN$20,"")))&amp;IF(F23="Scenario1PBT13",'Deep retrofit'!$AO$20,IF(F23="Scenario2PBT13",'Deep retrofit'!$AP$20,IF(F23="Scenario3PBT13",'Deep retrofit'!$AQ$20,"")))&amp;IF(F23="Scenario1PBT14",'Deep retrofit'!$AR$20,IF(F23="Scenario2PBT14",'Deep retrofit'!$AS$20,IF(F23="Scenario3PBT14",'Deep retrofit'!$AT$20,"")))&amp;IF(F23="Scenario1PBT15",'Deep retrofit'!$AU$20,IF(F23="Scenario2PBT15",'Deep retrofit'!$AV$20,IF(F23="Scenario3PBT15",'Deep retrofit'!$AW$20,"")))</f>
        <v/>
      </c>
      <c r="N23" s="118">
        <f t="shared" si="14"/>
        <v>0</v>
      </c>
      <c r="O23" s="206" t="str">
        <f>IF(F23="Scenario1PBT1",'Deep retrofit'!$E$23,IF(F23="Scenario2PBT1",'Deep retrofit'!$F$23,IF(F23="Scenario3PBT1",'Deep retrofit'!$G$23,"")))&amp;IF(F23="Scenario1PBT2",'Deep retrofit'!$H$23,IF(F23="Scenario2PBT2",'Deep retrofit'!$I$23,IF(F23="Scenario3PBT2",'Deep retrofit'!$J$23,"")))&amp;IF(F23="Scenario1PBT3",'Deep retrofit'!$K$23,IF(F23="Scenario2PBT3",'Deep retrofit'!$L$23,IF(F23="Scenario3PBT3",'Deep retrofit'!$M$23,"")))&amp;IF(F23="Scenario1PBT4",'Deep retrofit'!$N$23,IF(F23="Scenario2PBT4",'Deep retrofit'!$O$23,IF(F23="Scenario3PBT4",'Deep retrofit'!$P$23,"")))&amp;IF(F23="Scenario1PBT5",'Deep retrofit'!$Q$23,IF(F23="Scenario2PBT5",'Deep retrofit'!$R$23,IF(F23="Scenario3PBT5",'Deep retrofit'!$S$23,"")))&amp;IF(F23="Scenario1PBT6",'Deep retrofit'!$T$23,IF(F23="Scenario2PBT6",'Deep retrofit'!$U$23,IF(F23="Scenario3PBT6",'Deep retrofit'!$V$23,"")))&amp;IF(F23="Scenario1PBT7",'Deep retrofit'!$W$23,IF(F23="Scenario2PBT7",'Deep retrofit'!$X$23,IF(F23="Scenario3PBT7",'Deep retrofit'!$Y$23,"")))&amp;IF(F23="Scenario1PBT8",'Deep retrofit'!$Z$23,IF(F23="Scenario2PBT8",'Deep retrofit'!$AA$23,IF(F23="Scenario3PBT8",'Deep retrofit'!$AB$23,"")))&amp;IF(F23="Scenario1PBT9",'Deep retrofit'!$AC$23,IF(F23="Scenario2PBT9",'Deep retrofit'!$AD$23,IF(F23="Scenario3PBT9",'Deep retrofit'!$AE$23,"")))&amp;IF(F23="Scenario1PBT10",'Deep retrofit'!$AF$23,IF(F23="Scenario2PBT10",'Deep retrofit'!$AG$23,IF(F23="Scenario3PBT10",'Deep retrofit'!$AH$23,"")))&amp;IF(F23="Scenario1PBT11",'Deep retrofit'!$AI$23,IF(F23="Scenario2PBT11",'Deep retrofit'!$AJ$23,IF(F23="Scenario3PBT11",'Deep retrofit'!$AK$23,"")))&amp;IF(F23="Scenario1PBT12",'Deep retrofit'!$AL$23,IF(F23="Scenario2PBT12",'Deep retrofit'!$AM$23,IF(F23="Scenario3PBT12",'Deep retrofit'!$AN$23,"")))&amp;IF(F23="Scenario1PBT13",'Deep retrofit'!$AO$23,IF(F23="Scenario2PBT13",'Deep retrofit'!$AP$23,IF(F23="Scenario3PBT13",'Deep retrofit'!$AQ$23,"")))&amp;IF(F23="Scenario1PBT14",'Deep retrofit'!$AR$23,IF(F23="Scenario2PBT14",'Deep retrofit'!$AS$23,IF(F23="Scenario3PBT14",'Deep retrofit'!$AT$23,"")))&amp;IF(F23="Scenario1PBT15",'Deep retrofit'!$AU$23,IF(F23="Scenario2PBT15",'Deep retrofit'!$AV$23,IF(F23="Scenario3PBT15",'Deep retrofit'!$AW$23,"")))</f>
        <v/>
      </c>
      <c r="P23" s="117">
        <f t="shared" si="15"/>
        <v>0</v>
      </c>
      <c r="Q23" s="117" t="str">
        <f>IF(F23="Scenario1PBT1",'Deep retrofit'!$E$25,IF(F23="Scenario2PBT1",'Deep retrofit'!$F$25,IF(F23="Scenario3PBT1",'Deep retrofit'!$G$25,"")))&amp;IF(F23="Scenario1PBT2",'Deep retrofit'!$H$25,IF(F23="Scenario2PBT2",'Deep retrofit'!$I$25,IF(F23="Scenario3PBT2",'Deep retrofit'!$J$25,"")))&amp;IF(F23="Scenario1PBT3",'Deep retrofit'!$K$25,IF(F23="Scenario2PBT3",'Deep retrofit'!$L$25,IF(F23="Scenario3PBT3",'Deep retrofit'!$M$25,"")))&amp;IF(F23="Scenario1PBT4",'Deep retrofit'!$N$25,IF(F23="Scenario2PBT4",'Deep retrofit'!$O$25,IF(F23="Scenario3PBT4",'Deep retrofit'!$P$25,"")))&amp;IF(F23="Scenario1PBT5",'Deep retrofit'!$Q$25,IF(F23="Scenario2PBT5",'Deep retrofit'!$R$25,IF(F23="Scenario3PBT5",'Deep retrofit'!$S$25,"")))&amp;IF(F23="Scenario1PBT6",'Deep retrofit'!$T$25,IF(F23="Scenario2PBT6",'Deep retrofit'!$U$25,IF(F23="Scenario3PBT6",'Deep retrofit'!$V$25,"")))&amp;IF(F23="Scenario1PBT7",'Deep retrofit'!$W$25,IF(F23="Scenario2PBT7",'Deep retrofit'!$X$25,IF(F23="Scenario3PBT7",'Deep retrofit'!$Y$25,"")))&amp;IF(F23="Scenario1PBT8",'Deep retrofit'!$Z$25,IF(F23="Scenario2PBT8",'Deep retrofit'!$AA$25,IF(F23="Scenario3PBT8",'Deep retrofit'!$AB$25,"")))&amp;IF(F23="Scenario1PBT9",'Deep retrofit'!$AC$25,IF(F23="Scenario2PBT9",'Deep retrofit'!$AD$25,IF(F23="Scenario3PBT9",'Deep retrofit'!$AE$25,"")))&amp;IF(F23="Scenario1PBT10",'Deep retrofit'!$AF$25,IF(F23="Scenario2PBT10",'Deep retrofit'!$AG$25,IF(F23="Scenario3PBT10",'Deep retrofit'!$AH$25,"")))&amp;IF(F23="Scenario1PBT11",'Deep retrofit'!$AI$25,IF(F23="Scenario2PBT11",'Deep retrofit'!$AJ$25,IF(F23="Scenario3PBT11",'Deep retrofit'!$AK$25,"")))&amp;IF(F23="Scenario1PBT12",'Deep retrofit'!$AL$25,IF(F23="Scenario2PBT12",'Deep retrofit'!$AM$25,IF(F23="Scenario3PBT12",'Deep retrofit'!$AN$25,"")))&amp;IF(F23="Scenario1PBT13",'Deep retrofit'!$AO$25,IF(F23="Scenario2PBT13",'Deep retrofit'!$AP$25,IF(F23="Scenario3PBT13",'Deep retrofit'!$AQ$25,"")))&amp;IF(F23="Scenario1PBT14",'Deep retrofit'!$AR$25,IF(F23="Scenario2PBT14",'Deep retrofit'!$AS$25,IF(F23="Scenario3PBT14",'Deep retrofit'!$AT$25,"")))&amp;IF(F23="Scenario1PBT15",'Deep retrofit'!$AU$25,IF(F23="Scenario2PBT15",'Deep retrofit'!$AV$25,IF(F23="Scenario3PBT15",'Deep retrofit'!$AW$25,"")))</f>
        <v/>
      </c>
      <c r="R23" s="117">
        <f t="shared" si="16"/>
        <v>0</v>
      </c>
      <c r="S23" s="117" t="str">
        <f>IF(F23="Scenario1PBT1",'Deep retrofit'!$E$27,IF(F23="Scenario2PBT1",'Deep retrofit'!$F$27,IF(F23="Scenario3PBT1",'Deep retrofit'!$G$27,"")))&amp;IF(F23="Scenario1PBT2",'Deep retrofit'!$H$27,IF(F23="Scenario2PBT2",'Deep retrofit'!$I$27,IF(F23="Scenario3PBT2",'Deep retrofit'!$J$27,"")))&amp;IF(F23="Scenario1PBT3",'Deep retrofit'!$K$27,IF(F23="Scenario2PBT3",'Deep retrofit'!$L$27,IF(F23="Scenario3PBT3",'Deep retrofit'!$M$27,"")))&amp;IF(F23="Scenario1PBT4",'Deep retrofit'!$N$27,IF(F23="Scenario2PBT4",'Deep retrofit'!$O$27,IF(F23="Scenario3PBT4",'Deep retrofit'!$P$27,"")))&amp;IF(F23="Scenario1PBT5",'Deep retrofit'!$Q$27,IF(F23="Scenario2PBT5",'Deep retrofit'!$R$27,IF(F23="Scenario3PBT5",'Deep retrofit'!$S$27,"")))&amp;IF(F23="Scenario1PBT6",'Deep retrofit'!$T$27,IF(F23="Scenario2PBT6",'Deep retrofit'!$U$27,IF(F23="Scenario3PBT6",'Deep retrofit'!$V$27,"")))&amp;IF(F23="Scenario1PBT7",'Deep retrofit'!$W$27,IF(F23="Scenario2PBT7",'Deep retrofit'!$X$27,IF(F23="Scenario3PBT7",'Deep retrofit'!$Y$27,"")))&amp;IF(F23="Scenario1PBT8",'Deep retrofit'!$Z$27,IF(F23="Scenario2PBT8",'Deep retrofit'!$AA$27,IF(F23="Scenario3PBT8",'Deep retrofit'!$AB$27,"")))&amp;IF(F23="Scenario1PBT9",'Deep retrofit'!$AC$27,IF(F23="Scenario2PBT9",'Deep retrofit'!$AD$27,IF(F23="Scenario3PBT9",'Deep retrofit'!$AE$27,"")))&amp;IF(F23="Scenario1PBT10",'Deep retrofit'!$AF$27,IF(F23="Scenario2PBT10",'Deep retrofit'!$AG$27,IF(F23="Scenario3PBT10",'Deep retrofit'!$AH$27,"")))&amp;IF(F23="Scenario1PBT11",'Deep retrofit'!$AI$27,IF(F23="Scenario2PBT11",'Deep retrofit'!$AJ$27,IF(F23="Scenario3PBT11",'Deep retrofit'!$AK$27,"")))&amp;IF(F23="Scenario1PBT12",'Deep retrofit'!$AL$27,IF(F23="Scenario2PBT12",'Deep retrofit'!$AM$27,IF(F23="Scenario3PBT12",'Deep retrofit'!$AN$27,"")))&amp;IF(F23="Scenario1PBT13",'Deep retrofit'!$AO$27,IF(F23="Scenario2PBT13",'Deep retrofit'!$AP$27,IF(F23="Scenario3PBT13",'Deep retrofit'!$AQ$27,"")))&amp;IF(F23="Scenario1PBT14",'Deep retrofit'!$AR$27,IF(F23="Scenario2PBT14",'Deep retrofit'!$AS$27,IF(F23="Scenario3PBT14",'Deep retrofit'!$AT$27,"")))&amp;IF(F23="Scenario1PBT15",'Deep retrofit'!$AU$27,IF(F23="Scenario2PBT15",'Deep retrofit'!$AV$27,IF(F23="Scenario3PBT15",'Deep retrofit'!$AW$27,"")))</f>
        <v/>
      </c>
      <c r="T23" s="207">
        <f t="shared" si="17"/>
        <v>0</v>
      </c>
      <c r="U23" s="206" t="str">
        <f>IF(F23="Scenario1PBT1",'Deep retrofit'!$E$38,IF(F23="Scenario2PBT1",'Deep retrofit'!$F$38,IF(F23="Scenario3PBT1",'Deep retrofit'!$G$38,"")))&amp;IF(F23="Scenario1PBT2",'Deep retrofit'!$H$38,IF(F23="Scenario2PBT2",'Deep retrofit'!$I$38,IF(F23="Scenario3PBT2",'Deep retrofit'!$J$38,"")))&amp;IF(F23="Scenario1PBT3",'Deep retrofit'!$K$38,IF(F23="Scenario2PBT3",'Deep retrofit'!$L$38,IF(F23="Scenario3PBT3",'Deep retrofit'!$M$38,"")))&amp;IF(F23="Scenario1PBT4",'Deep retrofit'!$N$38,IF(F23="Scenario2PBT4",'Deep retrofit'!$O$38,IF(F23="Scenario3PBT4",'Deep retrofit'!$P$38,"")))&amp;IF(F23="Scenario1PBT5",'Deep retrofit'!$Q$38,IF(F23="Scenario2PBT5",'Deep retrofit'!$R$38,IF(F23="Scenario3PBT5",'Deep retrofit'!$S$38,"")))&amp;IF(F23="Scenario1PBT6",'Deep retrofit'!$T$38,IF(F23="Scenario2PBT6",'Deep retrofit'!$U$38,IF(F23="Scenario3PBT6",'Deep retrofit'!$V$38,"")))&amp;IF(F23="Scenario1PBT7",'Deep retrofit'!$W$38,IF(F23="Scenario2PBT7",'Deep retrofit'!$X$38,IF(F23="Scenario3PBT7",'Deep retrofit'!$Y$38,"")))&amp;IF(F23="Scenario1PBT8",'Deep retrofit'!$Z$38,IF(F23="Scenario2PBT8",'Deep retrofit'!$AA$38,IF(F23="Scenario3PBT8",'Deep retrofit'!$AB$38,"")))&amp;IF(F23="Scenario1PBT9",'Deep retrofit'!$AC$38,IF(F23="Scenario2PBT9",'Deep retrofit'!$AD$38,IF(F23="Scenario3PBT9",'Deep retrofit'!$AE$38,"")))&amp;IF(F23="Scenario1PBT10",'Deep retrofit'!$AF$38,IF(F23="Scenario2PBT10",'Deep retrofit'!$AG$38,IF(F23="Scenario3PBT10",'Deep retrofit'!$AH$38,"")))&amp;IF(F23="Scenario1PBT11",'Deep retrofit'!$AI$38,IF(F23="Scenario2PBT11",'Deep retrofit'!$AJ$38,IF(F23="Scenario3PBT11",'Deep retrofit'!$AK$38,"")))&amp;IF(F23="Scenario1PBT12",'Deep retrofit'!$AL$38,IF(F23="Scenario2PBT12",'Deep retrofit'!$AM$38,IF(F23="Scenario3PBT12",'Deep retrofit'!$AN$38,"")))&amp;IF(F23="Scenario1PBT13",'Deep retrofit'!$AO$38,IF(F23="Scenario2PBT13",'Deep retrofit'!$AP$38,IF(F23="Scenario3PBT13",'Deep retrofit'!$AQ$38,"")))&amp;IF(F23="Scenario1PBT14",'Deep retrofit'!$AR$38,IF(F23="Scenario2PBT14",'Deep retrofit'!$AS$38,IF(F23="Scenario3PBT14",'Deep retrofit'!$AT$38,"")))&amp;IF(F23="Scenario1PBT15",'Deep retrofit'!$AU$38,IF(F23="Scenario2PBT15",'Deep retrofit'!$AV$38,IF(F23="Scenario3PBT15",'Deep retrofit'!$AW$38,"")))</f>
        <v/>
      </c>
      <c r="V23" s="117">
        <f t="shared" si="18"/>
        <v>0</v>
      </c>
      <c r="W23" s="117" t="str">
        <f>IF(F23="Scenario1PBT1",'Deep retrofit'!$E$40,IF(F23="Scenario2PBT1",'Deep retrofit'!$F$40,IF(F23="Scenario3PBT1",'Deep retrofit'!$G$40,"")))&amp;IF(F23="Scenario1PBT2",'Deep retrofit'!$H$40,IF(F23="Scenario2PBT2",'Deep retrofit'!$I$40,IF(F23="Scenario3PBT2",'Deep retrofit'!$J$40,"")))&amp;IF(F23="Scenario1PBT3",'Deep retrofit'!$K$40,IF(F23="Scenario2PBT3",'Deep retrofit'!$L$40,IF(F23="Scenario3PBT3",'Deep retrofit'!$M$40,"")))&amp;IF(F23="Scenario1PBT4",'Deep retrofit'!$N$40,IF(F23="Scenario2PBT4",'Deep retrofit'!$O$40,IF(F23="Scenario3PBT4",'Deep retrofit'!$P$40,"")))&amp;IF(F23="Scenario1PBT5",'Deep retrofit'!$Q$40,IF(F23="Scenario2PBT5",'Deep retrofit'!$R$40,IF(F23="Scenario3PBT5",'Deep retrofit'!$S$40,"")))&amp;IF(F23="Scenario1PBT6",'Deep retrofit'!$T$40,IF(F23="Scenario2PBT6",'Deep retrofit'!$U$40,IF(F23="Scenario3PBT6",'Deep retrofit'!$V$40,"")))&amp;IF(F23="Scenario1PBT7",'Deep retrofit'!$W$40,IF(F23="Scenario2PBT7",'Deep retrofit'!$X$40,IF(F23="Scenario3PBT7",'Deep retrofit'!$Y$40,"")))&amp;IF(F23="Scenario1PBT8",'Deep retrofit'!$Z$40,IF(F23="Scenario2PBT8",'Deep retrofit'!$AA$40,IF(F23="Scenario3PBT8",'Deep retrofit'!$AB$40,"")))&amp;IF(F23="Scenario1PBT9",'Deep retrofit'!$AC$40,IF(F23="Scenario2PBT9",'Deep retrofit'!$AD$40,IF(F23="Scenario3PBT9",'Deep retrofit'!$AE$40,"")))&amp;IF(F23="Scenario1PBT10",'Deep retrofit'!$AF$40,IF(F23="Scenario2PBT10",'Deep retrofit'!$AG$40,IF(F23="Scenario3PBT10",'Deep retrofit'!$AH$40,"")))&amp;IF(F23="Scenario1PBT11",'Deep retrofit'!$AI$40,IF(F23="Scenario2PBT11",'Deep retrofit'!$AJ$40,IF(F23="Scenario3PBT11",'Deep retrofit'!$AK$40,"")))&amp;IF(F23="Scenario1PBT12",'Deep retrofit'!$AL$40,IF(F23="Scenario2PBT12",'Deep retrofit'!$AM$40,IF(F23="Scenario3PBT12",'Deep retrofit'!$AN$40,"")))&amp;IF(F23="Scenario1PBT13",'Deep retrofit'!$AO$40,IF(F23="Scenario2PBT13",'Deep retrofit'!$AP$40,IF(F23="Scenario3PBT13",'Deep retrofit'!$AQ$40,"")))&amp;IF(F23="Scenario1PBT14",'Deep retrofit'!$AR$40,IF(F23="Scenario2PBT14",'Deep retrofit'!$AS$40,IF(F23="Scenario3PBT14",'Deep retrofit'!$AT$40,"")))&amp;IF(F23="Scenario1PBT15",'Deep retrofit'!$AU$40,IF(F23="Scenario2PBT15",'Deep retrofit'!$AV$40,IF(F23="Scenario3PBT15",'Deep retrofit'!$AW$40,"")))</f>
        <v/>
      </c>
      <c r="X23" s="117">
        <f t="shared" si="19"/>
        <v>0</v>
      </c>
      <c r="Y23" s="117" t="str">
        <f>IF(F23="Scenario1PBT1",'Deep retrofit'!$E$42,IF(F23="Scenario2PBT1",'Deep retrofit'!$F$42,IF(F23="Scenario3PBT1",'Deep retrofit'!$G$42,"")))&amp;IF(F23="Scenario1PBT2",'Deep retrofit'!$H$42,IF(F23="Scenario2PBT2",'Deep retrofit'!$I$42,IF(F23="Scenario3PBT2",'Deep retrofit'!$J$42,"")))&amp;IF(F23="Scenario1PBT3",'Deep retrofit'!$K$42,IF(F23="Scenario2PBT3",'Deep retrofit'!$L$42,IF(F23="Scenario3PBT3",'Deep retrofit'!$M$42,"")))&amp;IF(F23="Scenario1PBT4",'Deep retrofit'!$N$42,IF(F23="Scenario2PBT4",'Deep retrofit'!$O$42,IF(F23="Scenario3PBT4",'Deep retrofit'!$P$42,"")))&amp;IF(F23="Scenario1PBT5",'Deep retrofit'!$Q$42,IF(F23="Scenario2PBT5",'Deep retrofit'!$R$42,IF(F23="Scenario3PBT5",'Deep retrofit'!$S$42,"")))&amp;IF(F23="Scenario1PBT6",'Deep retrofit'!$T$42,IF(F23="Scenario2PBT6",'Deep retrofit'!$U$42,IF(F23="Scenario3PBT6",'Deep retrofit'!$V$42,"")))&amp;IF(F23="Scenario1PBT7",'Deep retrofit'!$W$42,IF(F23="Scenario2PBT7",'Deep retrofit'!$X$42,IF(F23="Scenario3PBT7",'Deep retrofit'!$Y$42,"")))&amp;IF(F23="Scenario1PBT8",'Deep retrofit'!$Z$42,IF(F23="Scenario2PBT8",'Deep retrofit'!$AA$42,IF(F23="Scenario3PBT8",'Deep retrofit'!$AB$42,"")))&amp;IF(F23="Scenario1PBT9",'Deep retrofit'!$AC$42,IF(F23="Scenario2PBT9",'Deep retrofit'!$AD$42,IF(F23="Scenario3PBT9",'Deep retrofit'!$AE$42,"")))&amp;IF(F23="Scenario1PBT10",'Deep retrofit'!$AF$42,IF(F23="Scenario2PBT10",'Deep retrofit'!$AG$42,IF(F23="Scenario3PBT10",'Deep retrofit'!$AH$42,"")))&amp;IF(F23="Scenario1PBT11",'Deep retrofit'!$AI$42,IF(F23="Scenario2PBT11",'Deep retrofit'!$AJ$42,IF(F23="Scenario3PBT11",'Deep retrofit'!$AK$42,"")))&amp;IF(F23="Scenario1PBT12",'Deep retrofit'!$AL$42,IF(F23="Scenario2PBT12",'Deep retrofit'!$AM$42,IF(F23="Scenario3PBT12",'Deep retrofit'!$AN$42,"")))&amp;IF(F23="Scenario1PBT13",'Deep retrofit'!$AO$42,IF(F23="Scenario2PBT13",'Deep retrofit'!$AP$42,IF(F23="Scenario3PBT13",'Deep retrofit'!$AQ$42,"")))&amp;IF(F23="Scenario1PBT14",'Deep retrofit'!$AR$42,IF(F23="Scenario2PBT14",'Deep retrofit'!$AS$42,IF(F23="Scenario3PBT14",'Deep retrofit'!$AT$42,"")))&amp;IF(F23="Scenario1PBT15",'Deep retrofit'!$AU$42,IF(F23="Scenario2PBT15",'Deep retrofit'!$AV$42,IF(F23="Scenario3PBT15",'Deep retrofit'!$AW$42,"")))</f>
        <v/>
      </c>
      <c r="Z23" s="117">
        <f t="shared" si="20"/>
        <v>0</v>
      </c>
      <c r="AA23" s="269" t="str">
        <f>IF(F23="Scenario1PBT1",'Deep retrofit'!$E$101,IF(F23="Scenario2PBT1",'Deep retrofit'!$F$101,IF(F23="Scenario3PBT1",'Deep retrofit'!$G$101,"")))&amp;IF(F23="Scenario1PBT2",'Deep retrofit'!$H$101,IF(F23="Scenario2PBT2",'Deep retrofit'!$I$101,IF(F23="Scenario3PBT2",'Deep retrofit'!$J$101,"")))&amp;IF(F23="Scenario1PBT3",'Deep retrofit'!$K$101,IF(F23="Scenario2PBT3",'Deep retrofit'!$L$101,IF(F23="Scenario3PBT3",'Deep retrofit'!$M$101,"")))&amp;IF(F23="Scenario1PBT4",'Deep retrofit'!$N$101,IF(F23="Scenario2PBT4",'Deep retrofit'!$O$101,IF(F23="Scenario3PBT4",'Deep retrofit'!$P$101,"")))&amp;IF(F23="Scenario1PBT5",'Deep retrofit'!$Q$101,IF(F23="Scenario2PBT5",'Deep retrofit'!$R$101,IF(F23="Scenario3PBT5",'Deep retrofit'!$S$101,"")))&amp;IF(F23="Scenario1PBT6",'Deep retrofit'!$T$101,IF(F23="Scenario2PBT6",'Deep retrofit'!$U$101,IF(F23="Scenario3PBT6",'Deep retrofit'!$V$101,"")))&amp;IF(F23="Scenario1PBT7",'Deep retrofit'!$W$101,IF(F23="Scenario2PBT7",'Deep retrofit'!$X$101,IF(F23="Scenario3PBT7",'Deep retrofit'!$Y$101,"")))&amp;IF(F23="Scenario1PBT8",'Deep retrofit'!$Z$101,IF(F23="Scenario2PBT8",'Deep retrofit'!$AA$101,IF(F23="Scenario3PBT8",'Deep retrofit'!$AB$101,"")))&amp;IF(F23="Scenario1PBT9",'Deep retrofit'!$AC$101,IF(F23="Scenario2PBT9",'Deep retrofit'!$AD$101,IF(F23="Scenario3PBT9",'Deep retrofit'!$AE$101,"")))&amp;IF(F23="Scenario1PBT10",'Deep retrofit'!$AF$101,IF(F23="Scenario2PBT10",'Deep retrofit'!$AG$101,IF(F23="Scenario3PBT10",'Deep retrofit'!$AH$101,"")))&amp;IF(F23="Scenario1PBT11",'Deep retrofit'!$AI$101,IF(F23="Scenario2PBT11",'Deep retrofit'!$AJ$101,IF(F23="Scenario3PBT11",'Deep retrofit'!$AK$101,"")))&amp;IF(F23="Scenario1PBT12",'Deep retrofit'!$AL$101,IF(F23="Scenario2PBT12",'Deep retrofit'!$AM$101,IF(F23="Scenario3PBT12",'Deep retrofit'!$AN$101,"")))&amp;IF(F23="Scenario1PBT13",'Deep retrofit'!$AO$101,IF(F23="Scenario2PBT13",'Deep retrofit'!$AP$101,IF(F23="Scenario3PBT13",'Deep retrofit'!$AQ$101,"")))&amp;IF(F23="Scenario1PBT14",'Deep retrofit'!$AR$101,IF(F23="Scenario2PBT14",'Deep retrofit'!$AS$101,IF(F23="Scenario3PBT14",'Deep retrofit'!$AT$101,"")))&amp;IF(F23="Scenario1PBT15",'Deep retrofit'!$AU$101,IF(F23="Scenario2PBT15",'Deep retrofit'!$AV$101,IF(F23="Scenario3PBT15",'Deep retrofit'!$AW$101,"")))</f>
        <v/>
      </c>
      <c r="AB23" s="179">
        <f t="shared" si="21"/>
        <v>0</v>
      </c>
      <c r="AC23" s="208">
        <f>IFERROR('Projection_Base-case'!G23-G23,0)</f>
        <v>0</v>
      </c>
      <c r="AD23" s="117">
        <f t="shared" si="0"/>
        <v>0</v>
      </c>
      <c r="AE23" s="117">
        <f>IFERROR(100*AC23/'Projection_Base-case'!G23,0)</f>
        <v>0</v>
      </c>
      <c r="AF23" s="117">
        <f>IFERROR('Projection_Base-case'!I23-I23,0)</f>
        <v>0</v>
      </c>
      <c r="AG23" s="117">
        <f t="shared" si="1"/>
        <v>0</v>
      </c>
      <c r="AH23" s="117">
        <f>IFERROR(100*AF23/'Projection_Base-case'!I23,0)</f>
        <v>0</v>
      </c>
      <c r="AI23" s="117">
        <f>IFERROR('Projection_Base-case'!K23-K23,0)</f>
        <v>0</v>
      </c>
      <c r="AJ23" s="117">
        <f t="shared" si="2"/>
        <v>0</v>
      </c>
      <c r="AK23" s="117">
        <f>IFERROR(100*AI23/'Projection_Base-case'!K23,0)</f>
        <v>0</v>
      </c>
      <c r="AL23" s="117">
        <f>IFERROR(M23-'Projection_Base-case'!M23,0)</f>
        <v>0</v>
      </c>
      <c r="AM23" s="117">
        <f t="shared" si="3"/>
        <v>0</v>
      </c>
      <c r="AN23" s="179">
        <f>IFERROR(IF('Projection_Base-case'!N23&gt;0,100*AM23/'Projection_Base-case'!N23,100*AM23/N23),0)</f>
        <v>0</v>
      </c>
      <c r="AO23" s="206">
        <f>IFERROR('Projection_Base-case'!O23-O23,0)</f>
        <v>0</v>
      </c>
      <c r="AP23" s="117">
        <f t="shared" si="4"/>
        <v>0</v>
      </c>
      <c r="AQ23" s="117">
        <f>IFERROR(100*AO23/'Projection_Base-case'!O23,0)</f>
        <v>0</v>
      </c>
      <c r="AR23" s="117">
        <f>IFERROR('Projection_Base-case'!Q23-Q23,0)</f>
        <v>0</v>
      </c>
      <c r="AS23" s="117">
        <f t="shared" si="5"/>
        <v>0</v>
      </c>
      <c r="AT23" s="117">
        <f>IFERROR(100*AR23/'Projection_Base-case'!Q23,0)</f>
        <v>0</v>
      </c>
      <c r="AU23" s="117">
        <f>IFERROR('Projection_Base-case'!S23-S23,0)</f>
        <v>0</v>
      </c>
      <c r="AV23" s="117">
        <f t="shared" si="6"/>
        <v>0</v>
      </c>
      <c r="AW23" s="118">
        <f>IFERROR(100*AU23/'Projection_Base-case'!S23,0)</f>
        <v>0</v>
      </c>
      <c r="AX23" s="206">
        <f>IFERROR('Projection_Base-case'!U23-U23,0)</f>
        <v>0</v>
      </c>
      <c r="AY23" s="117">
        <f t="shared" si="7"/>
        <v>0</v>
      </c>
      <c r="AZ23" s="117">
        <f>IFERROR(100*AX23/'Projection_Base-case'!U23,0)</f>
        <v>0</v>
      </c>
      <c r="BA23" s="117">
        <f>IFERROR('Projection_Base-case'!W23-W23,0)</f>
        <v>0</v>
      </c>
      <c r="BB23" s="117">
        <f t="shared" si="8"/>
        <v>0</v>
      </c>
      <c r="BC23" s="117">
        <f>IFERROR(100*BA23/'Projection_Base-case'!W23,0)</f>
        <v>0</v>
      </c>
      <c r="BD23" s="117">
        <f>IFERROR('Projection_Base-case'!Y23-Y23,0)</f>
        <v>0</v>
      </c>
      <c r="BE23" s="117">
        <f t="shared" si="9"/>
        <v>0</v>
      </c>
      <c r="BF23" s="117">
        <f>IFERROR(100*BD23/'Projection_Base-case'!Y23,0)</f>
        <v>0</v>
      </c>
      <c r="BG23" s="178">
        <f t="shared" si="22"/>
        <v>0</v>
      </c>
      <c r="BH23" s="179">
        <f t="shared" si="23"/>
        <v>0</v>
      </c>
    </row>
    <row r="24" spans="1:60">
      <c r="A24" s="205">
        <v>19</v>
      </c>
      <c r="B24" s="178">
        <f>IF('Projection_Base-case'!B24&lt;&gt;"",'Projection_Base-case'!B24,0)</f>
        <v>0</v>
      </c>
      <c r="C24" s="178">
        <f>IF('Projection_Base-case'!C24&lt;&gt;"",'Projection_Base-case'!C24,0)</f>
        <v>0</v>
      </c>
      <c r="D24" s="178">
        <f>IF('Projection_Base-case'!D24&lt;&gt;"",'Projection_Base-case'!D24,0)</f>
        <v>0</v>
      </c>
      <c r="E24" s="107" t="str">
        <f>IF(AND('Résultats deep'!$AC$3="OUI",'Résultats deep'!E23&lt;&gt;""),'Résultats deep'!E23,IF(OR(D24="PBT1",D24="PBT2",D24="PBT3",D24="PBT4",D24="PBT5",D24="PBT6",D24="PBT7"),"Scenario1",""))</f>
        <v/>
      </c>
      <c r="F24" s="202" t="str">
        <f t="shared" si="10"/>
        <v>0</v>
      </c>
      <c r="G24" s="177" t="str">
        <f>IF(F24="Scenario1PBT1",'Deep retrofit'!$E$6,IF(F24="Scenario2PBT1",'Deep retrofit'!$F$6,IF(F24="Scenario3PBT1",'Deep retrofit'!$G$6,"")))&amp;IF(F24="Scenario1PBT2",'Deep retrofit'!$H$6,IF(F24="Scenario2PBT2",'Deep retrofit'!$I$6,IF(F24="Scenario3PBT2",'Deep retrofit'!$J$6,"")))&amp;IF(F24="Scenario1PBT3",'Deep retrofit'!$K$6,IF(F24="Scenario2PBT3",'Deep retrofit'!$L$6,IF(F24="Scenario3PBT3",'Deep retrofit'!$M$6,"")))&amp;IF(F24="Scenario1PBT4",'Deep retrofit'!$N$6,IF(F24="Scenario2PBT4",'Deep retrofit'!$O$6,IF(F24="Scenario3PBT4",'Deep retrofit'!$P$6,"")))&amp;IF(F24="Scenario1PBT5",'Deep retrofit'!$Q$6,IF(F24="Scenario2PBT5",'Deep retrofit'!$R$6,IF(F24="Scenario3PBT5",'Deep retrofit'!$S$6,"")))&amp;IF(F24="Scenario1PBT6",'Deep retrofit'!$T$6,IF(F24="Scenario2PBT6",'Deep retrofit'!$U$6,IF(F24="Scenario3PBT6",'Deep retrofit'!$V$6,"")))&amp;IF(F24="Scenario1PBT7",'Deep retrofit'!$W$6,IF(F24="Scenario2PBT7",'Deep retrofit'!$X$6,IF(F24="Scenario3PBT7",'Deep retrofit'!$Y$6,"")))&amp;IF(F24="Scenario1PBT8",'Deep retrofit'!$Z$6,IF(F24="Scenario2PBT8",'Deep retrofit'!$AA$6,IF(F24="Scenario3PBT8",'Deep retrofit'!$AB$6,"")))&amp;IF(F24="Scenario1PBT9",'Deep retrofit'!$AC$6,IF(F24="Scenario2PBT9",'Deep retrofit'!$AD$6,IF(F24="Scenario3PBT9",'Deep retrofit'!$AE$6,"")))&amp;IF(F24="Scenario1PBT10",'Deep retrofit'!$AF$6,IF(F24="Scenario2PBT10",'Deep retrofit'!$AG$6,IF(F24="Scenario3PBT10",'Deep retrofit'!$AH$6,"")))&amp;IF(F24="Scenario1PBT11",'Deep retrofit'!$AI$6,IF(F24="Scenario2PBT11",'Deep retrofit'!$AJ$6,IF(F24="Scenario3PBT11",'Deep retrofit'!$AK$6,"")))&amp;IF(F24="Scenario1PBT12",'Deep retrofit'!$AL$6,IF(F24="Scenario2PBT12",'Deep retrofit'!$AM$6,IF(F24="Scenario3PBT12",'Deep retrofit'!$AN$6,"")))&amp;IF(F24="Scenario1PBT13",'Deep retrofit'!$AO$6,IF(F24="Scenario2PBT13",'Deep retrofit'!$AP$6,IF(F24="Scenario3PBT13",'Deep retrofit'!$AQ$6,"")))&amp;IF(F24="Scenario1PBT14",'Deep retrofit'!$AR$6,IF(F24="Scenario2PBT14",'Deep retrofit'!$AS$6,IF(F24="Scenario3PBT14",'Deep retrofit'!$AT$6,"")))&amp;IF(F24="Scenario1PBT15",'Deep retrofit'!$AU$6,IF(F24="Scenario2PBT15",'Deep retrofit'!$AV$6,IF(F24="Scenario3PBT15",'Deep retrofit'!$AW$6,"")))</f>
        <v/>
      </c>
      <c r="H24" s="117">
        <f t="shared" si="11"/>
        <v>0</v>
      </c>
      <c r="I24" s="178" t="str">
        <f>IF(F24="Scenario1PBT1",'Deep retrofit'!$E$16,IF(F24="Scenario2PBT1",'Deep retrofit'!$F$16,IF(F24="Scenario3PBT1",'Deep retrofit'!$G$16,"")))&amp;IF(F24="Scenario1PBT2",'Deep retrofit'!$H$16,IF(F24="Scenario2PBT2",'Deep retrofit'!$I$16,IF(F24="Scenario3PBT2",'Deep retrofit'!$J$16,"")))&amp;IF(F24="Scenario1PBT3",'Deep retrofit'!$K$16,IF(F24="Scenario2PBT3",'Deep retrofit'!$L$16,IF(F24="Scenario3PBT3",'Deep retrofit'!$M$16,"")))&amp;IF(F24="Scenario1PBT4",'Deep retrofit'!$N$16,IF(F24="Scenario2PBT4",'Deep retrofit'!$O$16,IF(F24="Scenario3PBT4",'Deep retrofit'!$P$16,"")))&amp;IF(F24="Scenario1PBT5",'Deep retrofit'!$Q$16,IF(F24="Scenario2PBT5",'Deep retrofit'!$R$16,IF(F24="Scenario3PBT5",'Deep retrofit'!$S$16,"")))&amp;IF(F24="Scenario1PBT6",'Deep retrofit'!$T$16,IF(F24="Scenario2PBT6",'Deep retrofit'!$U$16,IF(F24="Scenario3PBT6",'Deep retrofit'!$V$16,"")))&amp;IF(F24="Scenario1PBT7",'Deep retrofit'!$W$16,IF(F24="Scenario2PBT7",'Deep retrofit'!$X$16,IF(F24="Scenario3PBT7",'Deep retrofit'!$Y$16,"")))&amp;IF(F24="Scenario1PBT8",'Deep retrofit'!$Z$16,IF(F24="Scenario2PBT8",'Deep retrofit'!$AA$16,IF(F24="Scenario3PBT8",'Deep retrofit'!$AB$16,"")))&amp;IF(F24="Scenario1PBT9",'Deep retrofit'!$AC$16,IF(F24="Scenario2PBT9",'Deep retrofit'!$AD$16,IF(F24="Scenario3PBT9",'Deep retrofit'!$AE$16,"")))&amp;IF(F24="Scenario1PBT10",'Deep retrofit'!$AF$16,IF(F24="Scenario2PBT10",'Deep retrofit'!$AG$16,IF(F24="Scenario3PBT10",'Deep retrofit'!$AH$16,"")))&amp;IF(F24="Scenario1PBT11",'Deep retrofit'!$AI$16,IF(F24="Scenario2PBT11",'Deep retrofit'!$AJ$16,IF(F24="Scenario3PBT11",'Deep retrofit'!$AK$16,"")))&amp;IF(F24="Scenario1PBT12",'Deep retrofit'!$AL$16,IF(F24="Scenario2PBT12",'Deep retrofit'!$AM$16,IF(F24="Scenario3PBT12",'Deep retrofit'!$AN$16,"")))&amp;IF(F24="Scenario1PBT13",'Deep retrofit'!$AO$16,IF(F24="Scenario2PBT13",'Deep retrofit'!$AP$16,IF(F24="Scenario3PBT13",'Deep retrofit'!$AQ$16,"")))&amp;IF(F24="Scenario1PBT14",'Deep retrofit'!$AR$16,IF(F24="Scenario2PBT14",'Deep retrofit'!$AS$16,IF(F24="Scenario3PBT14",'Deep retrofit'!$AT$16,"")))&amp;IF(F24="Scenario1PBT15",'Deep retrofit'!$AU$16,IF(F24="Scenario2PBT15",'Deep retrofit'!$AV$16,IF(F24="Scenario3PBT15",'Deep retrofit'!$AW$16,"")))</f>
        <v/>
      </c>
      <c r="J24" s="117">
        <f t="shared" si="12"/>
        <v>0</v>
      </c>
      <c r="K24" s="117" t="str">
        <f>IF(F24="Scenario1PBT1",'Deep retrofit'!$E$18,IF(F24="Scenario2PBT1",'Deep retrofit'!$F$18,IF(F24="Scenario3PBT1",'Deep retrofit'!$G$18,"")))&amp;IF(F24="Scenario1PBT2",'Deep retrofit'!$H$18,IF(F24="Scenario2PBT2",'Deep retrofit'!$I$18,IF(F24="Scenario3PBT2",'Deep retrofit'!$J$18,"")))&amp;IF(F24="Scenario1PBT3",'Deep retrofit'!$K$18,IF(F24="Scenario2PBT3",'Deep retrofit'!$L$18,IF(F24="Scenario3PBT3",'Deep retrofit'!$M$18,"")))&amp;IF(F24="Scenario1PBT4",'Deep retrofit'!$N$18,IF(F24="Scenario2PBT4",'Deep retrofit'!$O$18,IF(F24="Scenario3PBT4",'Deep retrofit'!$P$18,"")))&amp;IF(F24="Scenario1PBT5",'Deep retrofit'!$Q$18,IF(F24="Scenario2PBT5",'Deep retrofit'!$R$18,IF(F24="Scenario3PBT5",'Deep retrofit'!$S$18,"")))&amp;IF(F24="Scenario1PBT6",'Deep retrofit'!$T$18,IF(F24="Scenario2PBT6",'Deep retrofit'!$U$18,IF(F24="Scenario3PBT6",'Deep retrofit'!$V$18,"")))&amp;IF(F24="Scenario1PBT7",'Deep retrofit'!$W$18,IF(F24="Scenario2PBT7",'Deep retrofit'!$X$18,IF(F24="Scenario3PBT7",'Deep retrofit'!$Y$18,"")))&amp;IF(F24="Scenario1PBT8",'Deep retrofit'!$Z$18,IF(F24="Scenario2PBT8",'Deep retrofit'!$AA$18,IF(F24="Scenario3PBT8",'Deep retrofit'!$AB$18,"")))&amp;IF(F24="Scenario1PBT9",'Deep retrofit'!$AC$18,IF(F24="Scenario2PBT9",'Deep retrofit'!$AD$18,IF(F24="Scenario3PBT9",'Deep retrofit'!$AE$18,"")))&amp;IF(F24="Scenario1PBT10",'Deep retrofit'!$AF$18,IF(F24="Scenario2PBT10",'Deep retrofit'!$AG$18,IF(F24="Scenario3PBT10",'Deep retrofit'!$AH$18,"")))&amp;IF(F24="Scenario1PBT11",'Deep retrofit'!$AI$18,IF(F24="Scenario2PBT11",'Deep retrofit'!$AJ$18,IF(F24="Scenario3PBT11",'Deep retrofit'!$AK$18,"")))&amp;IF(F24="Scenario1PBT12",'Deep retrofit'!$AL$18,IF(F24="Scenario2PBT12",'Deep retrofit'!$AM$18,IF(F24="Scenario3PBT12",'Deep retrofit'!$AN$18,"")))&amp;IF(F24="Scenario1PBT13",'Deep retrofit'!$AO$18,IF(F24="Scenario2PBT13",'Deep retrofit'!$AP$18,IF(F24="Scenario3PBT13",'Deep retrofit'!$AQ$18,"")))&amp;IF(F24="Scenario1PBT14",'Deep retrofit'!$AR$18,IF(F24="Scenario2PBT14",'Deep retrofit'!$AS$18,IF(F24="Scenario3PBT14",'Deep retrofit'!$AT$18,"")))&amp;IF(F24="Scenario1PBT15",'Deep retrofit'!$AU$18,IF(F24="Scenario2PBT15",'Deep retrofit'!$AV$18,IF(F24="Scenario3PBT15",'Deep retrofit'!$AW$18,"")))</f>
        <v/>
      </c>
      <c r="L24" s="117">
        <f t="shared" si="13"/>
        <v>0</v>
      </c>
      <c r="M24" s="117" t="str">
        <f>IF(F24="Scenario1PBT1",'Deep retrofit'!$E$20,IF(F24="Scenario2PBT1",'Deep retrofit'!$F$20,IF(F24="Scenario3PBT1",'Deep retrofit'!$G$20,"")))&amp;IF(F24="Scenario1PBT2",'Deep retrofit'!$H$20,IF(F24="Scenario2PBT2",'Deep retrofit'!$I$20,IF(F24="Scenario3PBT2",'Deep retrofit'!$J$20,"")))&amp;IF(F24="Scenario1PBT3",'Deep retrofit'!$K$20,IF(F24="Scenario2PBT3",'Deep retrofit'!$L$20,IF(F24="Scenario3PBT3",'Deep retrofit'!$M$20,"")))&amp;IF(F24="Scenario1PBT4",'Deep retrofit'!$N$20,IF(F24="Scenario2PBT4",'Deep retrofit'!$O$20,IF(F24="Scenario3PBT4",'Deep retrofit'!$P$20,"")))&amp;IF(F24="Scenario1PBT5",'Deep retrofit'!$Q$20,IF(F24="Scenario2PBT5",'Deep retrofit'!$R$20,IF(F24="Scenario3PBT5",'Deep retrofit'!$S$20,"")))&amp;IF(F24="Scenario1PBT6",'Deep retrofit'!$T$20,IF(F24="Scenario2PBT6",'Deep retrofit'!$U$20,IF(F24="Scenario3PBT6",'Deep retrofit'!$V$20,"")))&amp;IF(F24="Scenario1PBT7",'Deep retrofit'!$W$20,IF(F24="Scenario2PBT7",'Deep retrofit'!$X$20,IF(F24="Scenario3PBT7",'Deep retrofit'!$Y$20,"")))&amp;IF(F24="Scenario1PBT8",'Deep retrofit'!$Z$20,IF(F24="Scenario2PBT8",'Deep retrofit'!$AA$20,IF(F24="Scenario3PBT8",'Deep retrofit'!$AB$20,"")))&amp;IF(F24="Scenario1PBT9",'Deep retrofit'!$AC$20,IF(F24="Scenario2PBT9",'Deep retrofit'!$AD$20,IF(F24="Scenario3PBT9",'Deep retrofit'!$AE$20,"")))&amp;IF(F24="Scenario1PBT10",'Deep retrofit'!$AF$20,IF(F24="Scenario2PBT10",'Deep retrofit'!$AG$20,IF(F24="Scenario3PBT10",'Deep retrofit'!$AH$20,"")))&amp;IF(F24="Scenario1PBT11",'Deep retrofit'!$AI$20,IF(F24="Scenario2PBT11",'Deep retrofit'!$AJ$20,IF(F24="Scenario3PBT11",'Deep retrofit'!$AK$20,"")))&amp;IF(F24="Scenario1PBT12",'Deep retrofit'!$AL$20,IF(F24="Scenario2PBT12",'Deep retrofit'!$AM$20,IF(F24="Scenario3PBT12",'Deep retrofit'!$AN$20,"")))&amp;IF(F24="Scenario1PBT13",'Deep retrofit'!$AO$20,IF(F24="Scenario2PBT13",'Deep retrofit'!$AP$20,IF(F24="Scenario3PBT13",'Deep retrofit'!$AQ$20,"")))&amp;IF(F24="Scenario1PBT14",'Deep retrofit'!$AR$20,IF(F24="Scenario2PBT14",'Deep retrofit'!$AS$20,IF(F24="Scenario3PBT14",'Deep retrofit'!$AT$20,"")))&amp;IF(F24="Scenario1PBT15",'Deep retrofit'!$AU$20,IF(F24="Scenario2PBT15",'Deep retrofit'!$AV$20,IF(F24="Scenario3PBT15",'Deep retrofit'!$AW$20,"")))</f>
        <v/>
      </c>
      <c r="N24" s="118">
        <f t="shared" si="14"/>
        <v>0</v>
      </c>
      <c r="O24" s="206" t="str">
        <f>IF(F24="Scenario1PBT1",'Deep retrofit'!$E$23,IF(F24="Scenario2PBT1",'Deep retrofit'!$F$23,IF(F24="Scenario3PBT1",'Deep retrofit'!$G$23,"")))&amp;IF(F24="Scenario1PBT2",'Deep retrofit'!$H$23,IF(F24="Scenario2PBT2",'Deep retrofit'!$I$23,IF(F24="Scenario3PBT2",'Deep retrofit'!$J$23,"")))&amp;IF(F24="Scenario1PBT3",'Deep retrofit'!$K$23,IF(F24="Scenario2PBT3",'Deep retrofit'!$L$23,IF(F24="Scenario3PBT3",'Deep retrofit'!$M$23,"")))&amp;IF(F24="Scenario1PBT4",'Deep retrofit'!$N$23,IF(F24="Scenario2PBT4",'Deep retrofit'!$O$23,IF(F24="Scenario3PBT4",'Deep retrofit'!$P$23,"")))&amp;IF(F24="Scenario1PBT5",'Deep retrofit'!$Q$23,IF(F24="Scenario2PBT5",'Deep retrofit'!$R$23,IF(F24="Scenario3PBT5",'Deep retrofit'!$S$23,"")))&amp;IF(F24="Scenario1PBT6",'Deep retrofit'!$T$23,IF(F24="Scenario2PBT6",'Deep retrofit'!$U$23,IF(F24="Scenario3PBT6",'Deep retrofit'!$V$23,"")))&amp;IF(F24="Scenario1PBT7",'Deep retrofit'!$W$23,IF(F24="Scenario2PBT7",'Deep retrofit'!$X$23,IF(F24="Scenario3PBT7",'Deep retrofit'!$Y$23,"")))&amp;IF(F24="Scenario1PBT8",'Deep retrofit'!$Z$23,IF(F24="Scenario2PBT8",'Deep retrofit'!$AA$23,IF(F24="Scenario3PBT8",'Deep retrofit'!$AB$23,"")))&amp;IF(F24="Scenario1PBT9",'Deep retrofit'!$AC$23,IF(F24="Scenario2PBT9",'Deep retrofit'!$AD$23,IF(F24="Scenario3PBT9",'Deep retrofit'!$AE$23,"")))&amp;IF(F24="Scenario1PBT10",'Deep retrofit'!$AF$23,IF(F24="Scenario2PBT10",'Deep retrofit'!$AG$23,IF(F24="Scenario3PBT10",'Deep retrofit'!$AH$23,"")))&amp;IF(F24="Scenario1PBT11",'Deep retrofit'!$AI$23,IF(F24="Scenario2PBT11",'Deep retrofit'!$AJ$23,IF(F24="Scenario3PBT11",'Deep retrofit'!$AK$23,"")))&amp;IF(F24="Scenario1PBT12",'Deep retrofit'!$AL$23,IF(F24="Scenario2PBT12",'Deep retrofit'!$AM$23,IF(F24="Scenario3PBT12",'Deep retrofit'!$AN$23,"")))&amp;IF(F24="Scenario1PBT13",'Deep retrofit'!$AO$23,IF(F24="Scenario2PBT13",'Deep retrofit'!$AP$23,IF(F24="Scenario3PBT13",'Deep retrofit'!$AQ$23,"")))&amp;IF(F24="Scenario1PBT14",'Deep retrofit'!$AR$23,IF(F24="Scenario2PBT14",'Deep retrofit'!$AS$23,IF(F24="Scenario3PBT14",'Deep retrofit'!$AT$23,"")))&amp;IF(F24="Scenario1PBT15",'Deep retrofit'!$AU$23,IF(F24="Scenario2PBT15",'Deep retrofit'!$AV$23,IF(F24="Scenario3PBT15",'Deep retrofit'!$AW$23,"")))</f>
        <v/>
      </c>
      <c r="P24" s="117">
        <f t="shared" si="15"/>
        <v>0</v>
      </c>
      <c r="Q24" s="117" t="str">
        <f>IF(F24="Scenario1PBT1",'Deep retrofit'!$E$25,IF(F24="Scenario2PBT1",'Deep retrofit'!$F$25,IF(F24="Scenario3PBT1",'Deep retrofit'!$G$25,"")))&amp;IF(F24="Scenario1PBT2",'Deep retrofit'!$H$25,IF(F24="Scenario2PBT2",'Deep retrofit'!$I$25,IF(F24="Scenario3PBT2",'Deep retrofit'!$J$25,"")))&amp;IF(F24="Scenario1PBT3",'Deep retrofit'!$K$25,IF(F24="Scenario2PBT3",'Deep retrofit'!$L$25,IF(F24="Scenario3PBT3",'Deep retrofit'!$M$25,"")))&amp;IF(F24="Scenario1PBT4",'Deep retrofit'!$N$25,IF(F24="Scenario2PBT4",'Deep retrofit'!$O$25,IF(F24="Scenario3PBT4",'Deep retrofit'!$P$25,"")))&amp;IF(F24="Scenario1PBT5",'Deep retrofit'!$Q$25,IF(F24="Scenario2PBT5",'Deep retrofit'!$R$25,IF(F24="Scenario3PBT5",'Deep retrofit'!$S$25,"")))&amp;IF(F24="Scenario1PBT6",'Deep retrofit'!$T$25,IF(F24="Scenario2PBT6",'Deep retrofit'!$U$25,IF(F24="Scenario3PBT6",'Deep retrofit'!$V$25,"")))&amp;IF(F24="Scenario1PBT7",'Deep retrofit'!$W$25,IF(F24="Scenario2PBT7",'Deep retrofit'!$X$25,IF(F24="Scenario3PBT7",'Deep retrofit'!$Y$25,"")))&amp;IF(F24="Scenario1PBT8",'Deep retrofit'!$Z$25,IF(F24="Scenario2PBT8",'Deep retrofit'!$AA$25,IF(F24="Scenario3PBT8",'Deep retrofit'!$AB$25,"")))&amp;IF(F24="Scenario1PBT9",'Deep retrofit'!$AC$25,IF(F24="Scenario2PBT9",'Deep retrofit'!$AD$25,IF(F24="Scenario3PBT9",'Deep retrofit'!$AE$25,"")))&amp;IF(F24="Scenario1PBT10",'Deep retrofit'!$AF$25,IF(F24="Scenario2PBT10",'Deep retrofit'!$AG$25,IF(F24="Scenario3PBT10",'Deep retrofit'!$AH$25,"")))&amp;IF(F24="Scenario1PBT11",'Deep retrofit'!$AI$25,IF(F24="Scenario2PBT11",'Deep retrofit'!$AJ$25,IF(F24="Scenario3PBT11",'Deep retrofit'!$AK$25,"")))&amp;IF(F24="Scenario1PBT12",'Deep retrofit'!$AL$25,IF(F24="Scenario2PBT12",'Deep retrofit'!$AM$25,IF(F24="Scenario3PBT12",'Deep retrofit'!$AN$25,"")))&amp;IF(F24="Scenario1PBT13",'Deep retrofit'!$AO$25,IF(F24="Scenario2PBT13",'Deep retrofit'!$AP$25,IF(F24="Scenario3PBT13",'Deep retrofit'!$AQ$25,"")))&amp;IF(F24="Scenario1PBT14",'Deep retrofit'!$AR$25,IF(F24="Scenario2PBT14",'Deep retrofit'!$AS$25,IF(F24="Scenario3PBT14",'Deep retrofit'!$AT$25,"")))&amp;IF(F24="Scenario1PBT15",'Deep retrofit'!$AU$25,IF(F24="Scenario2PBT15",'Deep retrofit'!$AV$25,IF(F24="Scenario3PBT15",'Deep retrofit'!$AW$25,"")))</f>
        <v/>
      </c>
      <c r="R24" s="117">
        <f t="shared" si="16"/>
        <v>0</v>
      </c>
      <c r="S24" s="117" t="str">
        <f>IF(F24="Scenario1PBT1",'Deep retrofit'!$E$27,IF(F24="Scenario2PBT1",'Deep retrofit'!$F$27,IF(F24="Scenario3PBT1",'Deep retrofit'!$G$27,"")))&amp;IF(F24="Scenario1PBT2",'Deep retrofit'!$H$27,IF(F24="Scenario2PBT2",'Deep retrofit'!$I$27,IF(F24="Scenario3PBT2",'Deep retrofit'!$J$27,"")))&amp;IF(F24="Scenario1PBT3",'Deep retrofit'!$K$27,IF(F24="Scenario2PBT3",'Deep retrofit'!$L$27,IF(F24="Scenario3PBT3",'Deep retrofit'!$M$27,"")))&amp;IF(F24="Scenario1PBT4",'Deep retrofit'!$N$27,IF(F24="Scenario2PBT4",'Deep retrofit'!$O$27,IF(F24="Scenario3PBT4",'Deep retrofit'!$P$27,"")))&amp;IF(F24="Scenario1PBT5",'Deep retrofit'!$Q$27,IF(F24="Scenario2PBT5",'Deep retrofit'!$R$27,IF(F24="Scenario3PBT5",'Deep retrofit'!$S$27,"")))&amp;IF(F24="Scenario1PBT6",'Deep retrofit'!$T$27,IF(F24="Scenario2PBT6",'Deep retrofit'!$U$27,IF(F24="Scenario3PBT6",'Deep retrofit'!$V$27,"")))&amp;IF(F24="Scenario1PBT7",'Deep retrofit'!$W$27,IF(F24="Scenario2PBT7",'Deep retrofit'!$X$27,IF(F24="Scenario3PBT7",'Deep retrofit'!$Y$27,"")))&amp;IF(F24="Scenario1PBT8",'Deep retrofit'!$Z$27,IF(F24="Scenario2PBT8",'Deep retrofit'!$AA$27,IF(F24="Scenario3PBT8",'Deep retrofit'!$AB$27,"")))&amp;IF(F24="Scenario1PBT9",'Deep retrofit'!$AC$27,IF(F24="Scenario2PBT9",'Deep retrofit'!$AD$27,IF(F24="Scenario3PBT9",'Deep retrofit'!$AE$27,"")))&amp;IF(F24="Scenario1PBT10",'Deep retrofit'!$AF$27,IF(F24="Scenario2PBT10",'Deep retrofit'!$AG$27,IF(F24="Scenario3PBT10",'Deep retrofit'!$AH$27,"")))&amp;IF(F24="Scenario1PBT11",'Deep retrofit'!$AI$27,IF(F24="Scenario2PBT11",'Deep retrofit'!$AJ$27,IF(F24="Scenario3PBT11",'Deep retrofit'!$AK$27,"")))&amp;IF(F24="Scenario1PBT12",'Deep retrofit'!$AL$27,IF(F24="Scenario2PBT12",'Deep retrofit'!$AM$27,IF(F24="Scenario3PBT12",'Deep retrofit'!$AN$27,"")))&amp;IF(F24="Scenario1PBT13",'Deep retrofit'!$AO$27,IF(F24="Scenario2PBT13",'Deep retrofit'!$AP$27,IF(F24="Scenario3PBT13",'Deep retrofit'!$AQ$27,"")))&amp;IF(F24="Scenario1PBT14",'Deep retrofit'!$AR$27,IF(F24="Scenario2PBT14",'Deep retrofit'!$AS$27,IF(F24="Scenario3PBT14",'Deep retrofit'!$AT$27,"")))&amp;IF(F24="Scenario1PBT15",'Deep retrofit'!$AU$27,IF(F24="Scenario2PBT15",'Deep retrofit'!$AV$27,IF(F24="Scenario3PBT15",'Deep retrofit'!$AW$27,"")))</f>
        <v/>
      </c>
      <c r="T24" s="207">
        <f t="shared" si="17"/>
        <v>0</v>
      </c>
      <c r="U24" s="206" t="str">
        <f>IF(F24="Scenario1PBT1",'Deep retrofit'!$E$38,IF(F24="Scenario2PBT1",'Deep retrofit'!$F$38,IF(F24="Scenario3PBT1",'Deep retrofit'!$G$38,"")))&amp;IF(F24="Scenario1PBT2",'Deep retrofit'!$H$38,IF(F24="Scenario2PBT2",'Deep retrofit'!$I$38,IF(F24="Scenario3PBT2",'Deep retrofit'!$J$38,"")))&amp;IF(F24="Scenario1PBT3",'Deep retrofit'!$K$38,IF(F24="Scenario2PBT3",'Deep retrofit'!$L$38,IF(F24="Scenario3PBT3",'Deep retrofit'!$M$38,"")))&amp;IF(F24="Scenario1PBT4",'Deep retrofit'!$N$38,IF(F24="Scenario2PBT4",'Deep retrofit'!$O$38,IF(F24="Scenario3PBT4",'Deep retrofit'!$P$38,"")))&amp;IF(F24="Scenario1PBT5",'Deep retrofit'!$Q$38,IF(F24="Scenario2PBT5",'Deep retrofit'!$R$38,IF(F24="Scenario3PBT5",'Deep retrofit'!$S$38,"")))&amp;IF(F24="Scenario1PBT6",'Deep retrofit'!$T$38,IF(F24="Scenario2PBT6",'Deep retrofit'!$U$38,IF(F24="Scenario3PBT6",'Deep retrofit'!$V$38,"")))&amp;IF(F24="Scenario1PBT7",'Deep retrofit'!$W$38,IF(F24="Scenario2PBT7",'Deep retrofit'!$X$38,IF(F24="Scenario3PBT7",'Deep retrofit'!$Y$38,"")))&amp;IF(F24="Scenario1PBT8",'Deep retrofit'!$Z$38,IF(F24="Scenario2PBT8",'Deep retrofit'!$AA$38,IF(F24="Scenario3PBT8",'Deep retrofit'!$AB$38,"")))&amp;IF(F24="Scenario1PBT9",'Deep retrofit'!$AC$38,IF(F24="Scenario2PBT9",'Deep retrofit'!$AD$38,IF(F24="Scenario3PBT9",'Deep retrofit'!$AE$38,"")))&amp;IF(F24="Scenario1PBT10",'Deep retrofit'!$AF$38,IF(F24="Scenario2PBT10",'Deep retrofit'!$AG$38,IF(F24="Scenario3PBT10",'Deep retrofit'!$AH$38,"")))&amp;IF(F24="Scenario1PBT11",'Deep retrofit'!$AI$38,IF(F24="Scenario2PBT11",'Deep retrofit'!$AJ$38,IF(F24="Scenario3PBT11",'Deep retrofit'!$AK$38,"")))&amp;IF(F24="Scenario1PBT12",'Deep retrofit'!$AL$38,IF(F24="Scenario2PBT12",'Deep retrofit'!$AM$38,IF(F24="Scenario3PBT12",'Deep retrofit'!$AN$38,"")))&amp;IF(F24="Scenario1PBT13",'Deep retrofit'!$AO$38,IF(F24="Scenario2PBT13",'Deep retrofit'!$AP$38,IF(F24="Scenario3PBT13",'Deep retrofit'!$AQ$38,"")))&amp;IF(F24="Scenario1PBT14",'Deep retrofit'!$AR$38,IF(F24="Scenario2PBT14",'Deep retrofit'!$AS$38,IF(F24="Scenario3PBT14",'Deep retrofit'!$AT$38,"")))&amp;IF(F24="Scenario1PBT15",'Deep retrofit'!$AU$38,IF(F24="Scenario2PBT15",'Deep retrofit'!$AV$38,IF(F24="Scenario3PBT15",'Deep retrofit'!$AW$38,"")))</f>
        <v/>
      </c>
      <c r="V24" s="117">
        <f t="shared" si="18"/>
        <v>0</v>
      </c>
      <c r="W24" s="117" t="str">
        <f>IF(F24="Scenario1PBT1",'Deep retrofit'!$E$40,IF(F24="Scenario2PBT1",'Deep retrofit'!$F$40,IF(F24="Scenario3PBT1",'Deep retrofit'!$G$40,"")))&amp;IF(F24="Scenario1PBT2",'Deep retrofit'!$H$40,IF(F24="Scenario2PBT2",'Deep retrofit'!$I$40,IF(F24="Scenario3PBT2",'Deep retrofit'!$J$40,"")))&amp;IF(F24="Scenario1PBT3",'Deep retrofit'!$K$40,IF(F24="Scenario2PBT3",'Deep retrofit'!$L$40,IF(F24="Scenario3PBT3",'Deep retrofit'!$M$40,"")))&amp;IF(F24="Scenario1PBT4",'Deep retrofit'!$N$40,IF(F24="Scenario2PBT4",'Deep retrofit'!$O$40,IF(F24="Scenario3PBT4",'Deep retrofit'!$P$40,"")))&amp;IF(F24="Scenario1PBT5",'Deep retrofit'!$Q$40,IF(F24="Scenario2PBT5",'Deep retrofit'!$R$40,IF(F24="Scenario3PBT5",'Deep retrofit'!$S$40,"")))&amp;IF(F24="Scenario1PBT6",'Deep retrofit'!$T$40,IF(F24="Scenario2PBT6",'Deep retrofit'!$U$40,IF(F24="Scenario3PBT6",'Deep retrofit'!$V$40,"")))&amp;IF(F24="Scenario1PBT7",'Deep retrofit'!$W$40,IF(F24="Scenario2PBT7",'Deep retrofit'!$X$40,IF(F24="Scenario3PBT7",'Deep retrofit'!$Y$40,"")))&amp;IF(F24="Scenario1PBT8",'Deep retrofit'!$Z$40,IF(F24="Scenario2PBT8",'Deep retrofit'!$AA$40,IF(F24="Scenario3PBT8",'Deep retrofit'!$AB$40,"")))&amp;IF(F24="Scenario1PBT9",'Deep retrofit'!$AC$40,IF(F24="Scenario2PBT9",'Deep retrofit'!$AD$40,IF(F24="Scenario3PBT9",'Deep retrofit'!$AE$40,"")))&amp;IF(F24="Scenario1PBT10",'Deep retrofit'!$AF$40,IF(F24="Scenario2PBT10",'Deep retrofit'!$AG$40,IF(F24="Scenario3PBT10",'Deep retrofit'!$AH$40,"")))&amp;IF(F24="Scenario1PBT11",'Deep retrofit'!$AI$40,IF(F24="Scenario2PBT11",'Deep retrofit'!$AJ$40,IF(F24="Scenario3PBT11",'Deep retrofit'!$AK$40,"")))&amp;IF(F24="Scenario1PBT12",'Deep retrofit'!$AL$40,IF(F24="Scenario2PBT12",'Deep retrofit'!$AM$40,IF(F24="Scenario3PBT12",'Deep retrofit'!$AN$40,"")))&amp;IF(F24="Scenario1PBT13",'Deep retrofit'!$AO$40,IF(F24="Scenario2PBT13",'Deep retrofit'!$AP$40,IF(F24="Scenario3PBT13",'Deep retrofit'!$AQ$40,"")))&amp;IF(F24="Scenario1PBT14",'Deep retrofit'!$AR$40,IF(F24="Scenario2PBT14",'Deep retrofit'!$AS$40,IF(F24="Scenario3PBT14",'Deep retrofit'!$AT$40,"")))&amp;IF(F24="Scenario1PBT15",'Deep retrofit'!$AU$40,IF(F24="Scenario2PBT15",'Deep retrofit'!$AV$40,IF(F24="Scenario3PBT15",'Deep retrofit'!$AW$40,"")))</f>
        <v/>
      </c>
      <c r="X24" s="117">
        <f t="shared" si="19"/>
        <v>0</v>
      </c>
      <c r="Y24" s="117" t="str">
        <f>IF(F24="Scenario1PBT1",'Deep retrofit'!$E$42,IF(F24="Scenario2PBT1",'Deep retrofit'!$F$42,IF(F24="Scenario3PBT1",'Deep retrofit'!$G$42,"")))&amp;IF(F24="Scenario1PBT2",'Deep retrofit'!$H$42,IF(F24="Scenario2PBT2",'Deep retrofit'!$I$42,IF(F24="Scenario3PBT2",'Deep retrofit'!$J$42,"")))&amp;IF(F24="Scenario1PBT3",'Deep retrofit'!$K$42,IF(F24="Scenario2PBT3",'Deep retrofit'!$L$42,IF(F24="Scenario3PBT3",'Deep retrofit'!$M$42,"")))&amp;IF(F24="Scenario1PBT4",'Deep retrofit'!$N$42,IF(F24="Scenario2PBT4",'Deep retrofit'!$O$42,IF(F24="Scenario3PBT4",'Deep retrofit'!$P$42,"")))&amp;IF(F24="Scenario1PBT5",'Deep retrofit'!$Q$42,IF(F24="Scenario2PBT5",'Deep retrofit'!$R$42,IF(F24="Scenario3PBT5",'Deep retrofit'!$S$42,"")))&amp;IF(F24="Scenario1PBT6",'Deep retrofit'!$T$42,IF(F24="Scenario2PBT6",'Deep retrofit'!$U$42,IF(F24="Scenario3PBT6",'Deep retrofit'!$V$42,"")))&amp;IF(F24="Scenario1PBT7",'Deep retrofit'!$W$42,IF(F24="Scenario2PBT7",'Deep retrofit'!$X$42,IF(F24="Scenario3PBT7",'Deep retrofit'!$Y$42,"")))&amp;IF(F24="Scenario1PBT8",'Deep retrofit'!$Z$42,IF(F24="Scenario2PBT8",'Deep retrofit'!$AA$42,IF(F24="Scenario3PBT8",'Deep retrofit'!$AB$42,"")))&amp;IF(F24="Scenario1PBT9",'Deep retrofit'!$AC$42,IF(F24="Scenario2PBT9",'Deep retrofit'!$AD$42,IF(F24="Scenario3PBT9",'Deep retrofit'!$AE$42,"")))&amp;IF(F24="Scenario1PBT10",'Deep retrofit'!$AF$42,IF(F24="Scenario2PBT10",'Deep retrofit'!$AG$42,IF(F24="Scenario3PBT10",'Deep retrofit'!$AH$42,"")))&amp;IF(F24="Scenario1PBT11",'Deep retrofit'!$AI$42,IF(F24="Scenario2PBT11",'Deep retrofit'!$AJ$42,IF(F24="Scenario3PBT11",'Deep retrofit'!$AK$42,"")))&amp;IF(F24="Scenario1PBT12",'Deep retrofit'!$AL$42,IF(F24="Scenario2PBT12",'Deep retrofit'!$AM$42,IF(F24="Scenario3PBT12",'Deep retrofit'!$AN$42,"")))&amp;IF(F24="Scenario1PBT13",'Deep retrofit'!$AO$42,IF(F24="Scenario2PBT13",'Deep retrofit'!$AP$42,IF(F24="Scenario3PBT13",'Deep retrofit'!$AQ$42,"")))&amp;IF(F24="Scenario1PBT14",'Deep retrofit'!$AR$42,IF(F24="Scenario2PBT14",'Deep retrofit'!$AS$42,IF(F24="Scenario3PBT14",'Deep retrofit'!$AT$42,"")))&amp;IF(F24="Scenario1PBT15",'Deep retrofit'!$AU$42,IF(F24="Scenario2PBT15",'Deep retrofit'!$AV$42,IF(F24="Scenario3PBT15",'Deep retrofit'!$AW$42,"")))</f>
        <v/>
      </c>
      <c r="Z24" s="117">
        <f t="shared" si="20"/>
        <v>0</v>
      </c>
      <c r="AA24" s="269" t="str">
        <f>IF(F24="Scenario1PBT1",'Deep retrofit'!$E$101,IF(F24="Scenario2PBT1",'Deep retrofit'!$F$101,IF(F24="Scenario3PBT1",'Deep retrofit'!$G$101,"")))&amp;IF(F24="Scenario1PBT2",'Deep retrofit'!$H$101,IF(F24="Scenario2PBT2",'Deep retrofit'!$I$101,IF(F24="Scenario3PBT2",'Deep retrofit'!$J$101,"")))&amp;IF(F24="Scenario1PBT3",'Deep retrofit'!$K$101,IF(F24="Scenario2PBT3",'Deep retrofit'!$L$101,IF(F24="Scenario3PBT3",'Deep retrofit'!$M$101,"")))&amp;IF(F24="Scenario1PBT4",'Deep retrofit'!$N$101,IF(F24="Scenario2PBT4",'Deep retrofit'!$O$101,IF(F24="Scenario3PBT4",'Deep retrofit'!$P$101,"")))&amp;IF(F24="Scenario1PBT5",'Deep retrofit'!$Q$101,IF(F24="Scenario2PBT5",'Deep retrofit'!$R$101,IF(F24="Scenario3PBT5",'Deep retrofit'!$S$101,"")))&amp;IF(F24="Scenario1PBT6",'Deep retrofit'!$T$101,IF(F24="Scenario2PBT6",'Deep retrofit'!$U$101,IF(F24="Scenario3PBT6",'Deep retrofit'!$V$101,"")))&amp;IF(F24="Scenario1PBT7",'Deep retrofit'!$W$101,IF(F24="Scenario2PBT7",'Deep retrofit'!$X$101,IF(F24="Scenario3PBT7",'Deep retrofit'!$Y$101,"")))&amp;IF(F24="Scenario1PBT8",'Deep retrofit'!$Z$101,IF(F24="Scenario2PBT8",'Deep retrofit'!$AA$101,IF(F24="Scenario3PBT8",'Deep retrofit'!$AB$101,"")))&amp;IF(F24="Scenario1PBT9",'Deep retrofit'!$AC$101,IF(F24="Scenario2PBT9",'Deep retrofit'!$AD$101,IF(F24="Scenario3PBT9",'Deep retrofit'!$AE$101,"")))&amp;IF(F24="Scenario1PBT10",'Deep retrofit'!$AF$101,IF(F24="Scenario2PBT10",'Deep retrofit'!$AG$101,IF(F24="Scenario3PBT10",'Deep retrofit'!$AH$101,"")))&amp;IF(F24="Scenario1PBT11",'Deep retrofit'!$AI$101,IF(F24="Scenario2PBT11",'Deep retrofit'!$AJ$101,IF(F24="Scenario3PBT11",'Deep retrofit'!$AK$101,"")))&amp;IF(F24="Scenario1PBT12",'Deep retrofit'!$AL$101,IF(F24="Scenario2PBT12",'Deep retrofit'!$AM$101,IF(F24="Scenario3PBT12",'Deep retrofit'!$AN$101,"")))&amp;IF(F24="Scenario1PBT13",'Deep retrofit'!$AO$101,IF(F24="Scenario2PBT13",'Deep retrofit'!$AP$101,IF(F24="Scenario3PBT13",'Deep retrofit'!$AQ$101,"")))&amp;IF(F24="Scenario1PBT14",'Deep retrofit'!$AR$101,IF(F24="Scenario2PBT14",'Deep retrofit'!$AS$101,IF(F24="Scenario3PBT14",'Deep retrofit'!$AT$101,"")))&amp;IF(F24="Scenario1PBT15",'Deep retrofit'!$AU$101,IF(F24="Scenario2PBT15",'Deep retrofit'!$AV$101,IF(F24="Scenario3PBT15",'Deep retrofit'!$AW$101,"")))</f>
        <v/>
      </c>
      <c r="AB24" s="179">
        <f t="shared" si="21"/>
        <v>0</v>
      </c>
      <c r="AC24" s="208">
        <f>IFERROR('Projection_Base-case'!G24-G24,0)</f>
        <v>0</v>
      </c>
      <c r="AD24" s="117">
        <f t="shared" si="0"/>
        <v>0</v>
      </c>
      <c r="AE24" s="117">
        <f>IFERROR(100*AC24/'Projection_Base-case'!G24,0)</f>
        <v>0</v>
      </c>
      <c r="AF24" s="117">
        <f>IFERROR('Projection_Base-case'!I24-I24,0)</f>
        <v>0</v>
      </c>
      <c r="AG24" s="117">
        <f t="shared" si="1"/>
        <v>0</v>
      </c>
      <c r="AH24" s="117">
        <f>IFERROR(100*AF24/'Projection_Base-case'!I24,0)</f>
        <v>0</v>
      </c>
      <c r="AI24" s="117">
        <f>IFERROR('Projection_Base-case'!K24-K24,0)</f>
        <v>0</v>
      </c>
      <c r="AJ24" s="117">
        <f t="shared" si="2"/>
        <v>0</v>
      </c>
      <c r="AK24" s="117">
        <f>IFERROR(100*AI24/'Projection_Base-case'!K24,0)</f>
        <v>0</v>
      </c>
      <c r="AL24" s="117">
        <f>IFERROR(M24-'Projection_Base-case'!M24,0)</f>
        <v>0</v>
      </c>
      <c r="AM24" s="117">
        <f t="shared" si="3"/>
        <v>0</v>
      </c>
      <c r="AN24" s="179">
        <f>IFERROR(IF('Projection_Base-case'!N24&gt;0,100*AM24/'Projection_Base-case'!N24,100*AM24/N24),0)</f>
        <v>0</v>
      </c>
      <c r="AO24" s="206">
        <f>IFERROR('Projection_Base-case'!O24-O24,0)</f>
        <v>0</v>
      </c>
      <c r="AP24" s="117">
        <f t="shared" si="4"/>
        <v>0</v>
      </c>
      <c r="AQ24" s="117">
        <f>IFERROR(100*AO24/'Projection_Base-case'!O24,0)</f>
        <v>0</v>
      </c>
      <c r="AR24" s="117">
        <f>IFERROR('Projection_Base-case'!Q24-Q24,0)</f>
        <v>0</v>
      </c>
      <c r="AS24" s="117">
        <f t="shared" si="5"/>
        <v>0</v>
      </c>
      <c r="AT24" s="117">
        <f>IFERROR(100*AR24/'Projection_Base-case'!Q24,0)</f>
        <v>0</v>
      </c>
      <c r="AU24" s="117">
        <f>IFERROR('Projection_Base-case'!S24-S24,0)</f>
        <v>0</v>
      </c>
      <c r="AV24" s="117">
        <f t="shared" si="6"/>
        <v>0</v>
      </c>
      <c r="AW24" s="118">
        <f>IFERROR(100*AU24/'Projection_Base-case'!S24,0)</f>
        <v>0</v>
      </c>
      <c r="AX24" s="206">
        <f>IFERROR('Projection_Base-case'!U24-U24,0)</f>
        <v>0</v>
      </c>
      <c r="AY24" s="117">
        <f t="shared" si="7"/>
        <v>0</v>
      </c>
      <c r="AZ24" s="117">
        <f>IFERROR(100*AX24/'Projection_Base-case'!U24,0)</f>
        <v>0</v>
      </c>
      <c r="BA24" s="117">
        <f>IFERROR('Projection_Base-case'!W24-W24,0)</f>
        <v>0</v>
      </c>
      <c r="BB24" s="117">
        <f t="shared" si="8"/>
        <v>0</v>
      </c>
      <c r="BC24" s="117">
        <f>IFERROR(100*BA24/'Projection_Base-case'!W24,0)</f>
        <v>0</v>
      </c>
      <c r="BD24" s="117">
        <f>IFERROR('Projection_Base-case'!Y24-Y24,0)</f>
        <v>0</v>
      </c>
      <c r="BE24" s="117">
        <f t="shared" si="9"/>
        <v>0</v>
      </c>
      <c r="BF24" s="117">
        <f>IFERROR(100*BD24/'Projection_Base-case'!Y24,0)</f>
        <v>0</v>
      </c>
      <c r="BG24" s="178">
        <f t="shared" si="22"/>
        <v>0</v>
      </c>
      <c r="BH24" s="179">
        <f t="shared" si="23"/>
        <v>0</v>
      </c>
    </row>
    <row r="25" spans="1:60">
      <c r="A25" s="205">
        <v>20</v>
      </c>
      <c r="B25" s="178">
        <f>IF('Projection_Base-case'!B25&lt;&gt;"",'Projection_Base-case'!B25,0)</f>
        <v>0</v>
      </c>
      <c r="C25" s="178">
        <f>IF('Projection_Base-case'!C25&lt;&gt;"",'Projection_Base-case'!C25,0)</f>
        <v>0</v>
      </c>
      <c r="D25" s="178">
        <f>IF('Projection_Base-case'!D25&lt;&gt;"",'Projection_Base-case'!D25,0)</f>
        <v>0</v>
      </c>
      <c r="E25" s="107" t="str">
        <f>IF(AND('Résultats deep'!$AC$3="OUI",'Résultats deep'!E24&lt;&gt;""),'Résultats deep'!E24,IF(OR(D25="PBT1",D25="PBT2",D25="PBT3",D25="PBT4",D25="PBT5",D25="PBT6",D25="PBT7"),"Scenario1",""))</f>
        <v/>
      </c>
      <c r="F25" s="202" t="str">
        <f t="shared" si="10"/>
        <v>0</v>
      </c>
      <c r="G25" s="177" t="str">
        <f>IF(F25="Scenario1PBT1",'Deep retrofit'!$E$6,IF(F25="Scenario2PBT1",'Deep retrofit'!$F$6,IF(F25="Scenario3PBT1",'Deep retrofit'!$G$6,"")))&amp;IF(F25="Scenario1PBT2",'Deep retrofit'!$H$6,IF(F25="Scenario2PBT2",'Deep retrofit'!$I$6,IF(F25="Scenario3PBT2",'Deep retrofit'!$J$6,"")))&amp;IF(F25="Scenario1PBT3",'Deep retrofit'!$K$6,IF(F25="Scenario2PBT3",'Deep retrofit'!$L$6,IF(F25="Scenario3PBT3",'Deep retrofit'!$M$6,"")))&amp;IF(F25="Scenario1PBT4",'Deep retrofit'!$N$6,IF(F25="Scenario2PBT4",'Deep retrofit'!$O$6,IF(F25="Scenario3PBT4",'Deep retrofit'!$P$6,"")))&amp;IF(F25="Scenario1PBT5",'Deep retrofit'!$Q$6,IF(F25="Scenario2PBT5",'Deep retrofit'!$R$6,IF(F25="Scenario3PBT5",'Deep retrofit'!$S$6,"")))&amp;IF(F25="Scenario1PBT6",'Deep retrofit'!$T$6,IF(F25="Scenario2PBT6",'Deep retrofit'!$U$6,IF(F25="Scenario3PBT6",'Deep retrofit'!$V$6,"")))&amp;IF(F25="Scenario1PBT7",'Deep retrofit'!$W$6,IF(F25="Scenario2PBT7",'Deep retrofit'!$X$6,IF(F25="Scenario3PBT7",'Deep retrofit'!$Y$6,"")))&amp;IF(F25="Scenario1PBT8",'Deep retrofit'!$Z$6,IF(F25="Scenario2PBT8",'Deep retrofit'!$AA$6,IF(F25="Scenario3PBT8",'Deep retrofit'!$AB$6,"")))&amp;IF(F25="Scenario1PBT9",'Deep retrofit'!$AC$6,IF(F25="Scenario2PBT9",'Deep retrofit'!$AD$6,IF(F25="Scenario3PBT9",'Deep retrofit'!$AE$6,"")))&amp;IF(F25="Scenario1PBT10",'Deep retrofit'!$AF$6,IF(F25="Scenario2PBT10",'Deep retrofit'!$AG$6,IF(F25="Scenario3PBT10",'Deep retrofit'!$AH$6,"")))&amp;IF(F25="Scenario1PBT11",'Deep retrofit'!$AI$6,IF(F25="Scenario2PBT11",'Deep retrofit'!$AJ$6,IF(F25="Scenario3PBT11",'Deep retrofit'!$AK$6,"")))&amp;IF(F25="Scenario1PBT12",'Deep retrofit'!$AL$6,IF(F25="Scenario2PBT12",'Deep retrofit'!$AM$6,IF(F25="Scenario3PBT12",'Deep retrofit'!$AN$6,"")))&amp;IF(F25="Scenario1PBT13",'Deep retrofit'!$AO$6,IF(F25="Scenario2PBT13",'Deep retrofit'!$AP$6,IF(F25="Scenario3PBT13",'Deep retrofit'!$AQ$6,"")))&amp;IF(F25="Scenario1PBT14",'Deep retrofit'!$AR$6,IF(F25="Scenario2PBT14",'Deep retrofit'!$AS$6,IF(F25="Scenario3PBT14",'Deep retrofit'!$AT$6,"")))&amp;IF(F25="Scenario1PBT15",'Deep retrofit'!$AU$6,IF(F25="Scenario2PBT15",'Deep retrofit'!$AV$6,IF(F25="Scenario3PBT15",'Deep retrofit'!$AW$6,"")))</f>
        <v/>
      </c>
      <c r="H25" s="117">
        <f t="shared" si="11"/>
        <v>0</v>
      </c>
      <c r="I25" s="178" t="str">
        <f>IF(F25="Scenario1PBT1",'Deep retrofit'!$E$16,IF(F25="Scenario2PBT1",'Deep retrofit'!$F$16,IF(F25="Scenario3PBT1",'Deep retrofit'!$G$16,"")))&amp;IF(F25="Scenario1PBT2",'Deep retrofit'!$H$16,IF(F25="Scenario2PBT2",'Deep retrofit'!$I$16,IF(F25="Scenario3PBT2",'Deep retrofit'!$J$16,"")))&amp;IF(F25="Scenario1PBT3",'Deep retrofit'!$K$16,IF(F25="Scenario2PBT3",'Deep retrofit'!$L$16,IF(F25="Scenario3PBT3",'Deep retrofit'!$M$16,"")))&amp;IF(F25="Scenario1PBT4",'Deep retrofit'!$N$16,IF(F25="Scenario2PBT4",'Deep retrofit'!$O$16,IF(F25="Scenario3PBT4",'Deep retrofit'!$P$16,"")))&amp;IF(F25="Scenario1PBT5",'Deep retrofit'!$Q$16,IF(F25="Scenario2PBT5",'Deep retrofit'!$R$16,IF(F25="Scenario3PBT5",'Deep retrofit'!$S$16,"")))&amp;IF(F25="Scenario1PBT6",'Deep retrofit'!$T$16,IF(F25="Scenario2PBT6",'Deep retrofit'!$U$16,IF(F25="Scenario3PBT6",'Deep retrofit'!$V$16,"")))&amp;IF(F25="Scenario1PBT7",'Deep retrofit'!$W$16,IF(F25="Scenario2PBT7",'Deep retrofit'!$X$16,IF(F25="Scenario3PBT7",'Deep retrofit'!$Y$16,"")))&amp;IF(F25="Scenario1PBT8",'Deep retrofit'!$Z$16,IF(F25="Scenario2PBT8",'Deep retrofit'!$AA$16,IF(F25="Scenario3PBT8",'Deep retrofit'!$AB$16,"")))&amp;IF(F25="Scenario1PBT9",'Deep retrofit'!$AC$16,IF(F25="Scenario2PBT9",'Deep retrofit'!$AD$16,IF(F25="Scenario3PBT9",'Deep retrofit'!$AE$16,"")))&amp;IF(F25="Scenario1PBT10",'Deep retrofit'!$AF$16,IF(F25="Scenario2PBT10",'Deep retrofit'!$AG$16,IF(F25="Scenario3PBT10",'Deep retrofit'!$AH$16,"")))&amp;IF(F25="Scenario1PBT11",'Deep retrofit'!$AI$16,IF(F25="Scenario2PBT11",'Deep retrofit'!$AJ$16,IF(F25="Scenario3PBT11",'Deep retrofit'!$AK$16,"")))&amp;IF(F25="Scenario1PBT12",'Deep retrofit'!$AL$16,IF(F25="Scenario2PBT12",'Deep retrofit'!$AM$16,IF(F25="Scenario3PBT12",'Deep retrofit'!$AN$16,"")))&amp;IF(F25="Scenario1PBT13",'Deep retrofit'!$AO$16,IF(F25="Scenario2PBT13",'Deep retrofit'!$AP$16,IF(F25="Scenario3PBT13",'Deep retrofit'!$AQ$16,"")))&amp;IF(F25="Scenario1PBT14",'Deep retrofit'!$AR$16,IF(F25="Scenario2PBT14",'Deep retrofit'!$AS$16,IF(F25="Scenario3PBT14",'Deep retrofit'!$AT$16,"")))&amp;IF(F25="Scenario1PBT15",'Deep retrofit'!$AU$16,IF(F25="Scenario2PBT15",'Deep retrofit'!$AV$16,IF(F25="Scenario3PBT15",'Deep retrofit'!$AW$16,"")))</f>
        <v/>
      </c>
      <c r="J25" s="117">
        <f t="shared" si="12"/>
        <v>0</v>
      </c>
      <c r="K25" s="117" t="str">
        <f>IF(F25="Scenario1PBT1",'Deep retrofit'!$E$18,IF(F25="Scenario2PBT1",'Deep retrofit'!$F$18,IF(F25="Scenario3PBT1",'Deep retrofit'!$G$18,"")))&amp;IF(F25="Scenario1PBT2",'Deep retrofit'!$H$18,IF(F25="Scenario2PBT2",'Deep retrofit'!$I$18,IF(F25="Scenario3PBT2",'Deep retrofit'!$J$18,"")))&amp;IF(F25="Scenario1PBT3",'Deep retrofit'!$K$18,IF(F25="Scenario2PBT3",'Deep retrofit'!$L$18,IF(F25="Scenario3PBT3",'Deep retrofit'!$M$18,"")))&amp;IF(F25="Scenario1PBT4",'Deep retrofit'!$N$18,IF(F25="Scenario2PBT4",'Deep retrofit'!$O$18,IF(F25="Scenario3PBT4",'Deep retrofit'!$P$18,"")))&amp;IF(F25="Scenario1PBT5",'Deep retrofit'!$Q$18,IF(F25="Scenario2PBT5",'Deep retrofit'!$R$18,IF(F25="Scenario3PBT5",'Deep retrofit'!$S$18,"")))&amp;IF(F25="Scenario1PBT6",'Deep retrofit'!$T$18,IF(F25="Scenario2PBT6",'Deep retrofit'!$U$18,IF(F25="Scenario3PBT6",'Deep retrofit'!$V$18,"")))&amp;IF(F25="Scenario1PBT7",'Deep retrofit'!$W$18,IF(F25="Scenario2PBT7",'Deep retrofit'!$X$18,IF(F25="Scenario3PBT7",'Deep retrofit'!$Y$18,"")))&amp;IF(F25="Scenario1PBT8",'Deep retrofit'!$Z$18,IF(F25="Scenario2PBT8",'Deep retrofit'!$AA$18,IF(F25="Scenario3PBT8",'Deep retrofit'!$AB$18,"")))&amp;IF(F25="Scenario1PBT9",'Deep retrofit'!$AC$18,IF(F25="Scenario2PBT9",'Deep retrofit'!$AD$18,IF(F25="Scenario3PBT9",'Deep retrofit'!$AE$18,"")))&amp;IF(F25="Scenario1PBT10",'Deep retrofit'!$AF$18,IF(F25="Scenario2PBT10",'Deep retrofit'!$AG$18,IF(F25="Scenario3PBT10",'Deep retrofit'!$AH$18,"")))&amp;IF(F25="Scenario1PBT11",'Deep retrofit'!$AI$18,IF(F25="Scenario2PBT11",'Deep retrofit'!$AJ$18,IF(F25="Scenario3PBT11",'Deep retrofit'!$AK$18,"")))&amp;IF(F25="Scenario1PBT12",'Deep retrofit'!$AL$18,IF(F25="Scenario2PBT12",'Deep retrofit'!$AM$18,IF(F25="Scenario3PBT12",'Deep retrofit'!$AN$18,"")))&amp;IF(F25="Scenario1PBT13",'Deep retrofit'!$AO$18,IF(F25="Scenario2PBT13",'Deep retrofit'!$AP$18,IF(F25="Scenario3PBT13",'Deep retrofit'!$AQ$18,"")))&amp;IF(F25="Scenario1PBT14",'Deep retrofit'!$AR$18,IF(F25="Scenario2PBT14",'Deep retrofit'!$AS$18,IF(F25="Scenario3PBT14",'Deep retrofit'!$AT$18,"")))&amp;IF(F25="Scenario1PBT15",'Deep retrofit'!$AU$18,IF(F25="Scenario2PBT15",'Deep retrofit'!$AV$18,IF(F25="Scenario3PBT15",'Deep retrofit'!$AW$18,"")))</f>
        <v/>
      </c>
      <c r="L25" s="117">
        <f t="shared" si="13"/>
        <v>0</v>
      </c>
      <c r="M25" s="117" t="str">
        <f>IF(F25="Scenario1PBT1",'Deep retrofit'!$E$20,IF(F25="Scenario2PBT1",'Deep retrofit'!$F$20,IF(F25="Scenario3PBT1",'Deep retrofit'!$G$20,"")))&amp;IF(F25="Scenario1PBT2",'Deep retrofit'!$H$20,IF(F25="Scenario2PBT2",'Deep retrofit'!$I$20,IF(F25="Scenario3PBT2",'Deep retrofit'!$J$20,"")))&amp;IF(F25="Scenario1PBT3",'Deep retrofit'!$K$20,IF(F25="Scenario2PBT3",'Deep retrofit'!$L$20,IF(F25="Scenario3PBT3",'Deep retrofit'!$M$20,"")))&amp;IF(F25="Scenario1PBT4",'Deep retrofit'!$N$20,IF(F25="Scenario2PBT4",'Deep retrofit'!$O$20,IF(F25="Scenario3PBT4",'Deep retrofit'!$P$20,"")))&amp;IF(F25="Scenario1PBT5",'Deep retrofit'!$Q$20,IF(F25="Scenario2PBT5",'Deep retrofit'!$R$20,IF(F25="Scenario3PBT5",'Deep retrofit'!$S$20,"")))&amp;IF(F25="Scenario1PBT6",'Deep retrofit'!$T$20,IF(F25="Scenario2PBT6",'Deep retrofit'!$U$20,IF(F25="Scenario3PBT6",'Deep retrofit'!$V$20,"")))&amp;IF(F25="Scenario1PBT7",'Deep retrofit'!$W$20,IF(F25="Scenario2PBT7",'Deep retrofit'!$X$20,IF(F25="Scenario3PBT7",'Deep retrofit'!$Y$20,"")))&amp;IF(F25="Scenario1PBT8",'Deep retrofit'!$Z$20,IF(F25="Scenario2PBT8",'Deep retrofit'!$AA$20,IF(F25="Scenario3PBT8",'Deep retrofit'!$AB$20,"")))&amp;IF(F25="Scenario1PBT9",'Deep retrofit'!$AC$20,IF(F25="Scenario2PBT9",'Deep retrofit'!$AD$20,IF(F25="Scenario3PBT9",'Deep retrofit'!$AE$20,"")))&amp;IF(F25="Scenario1PBT10",'Deep retrofit'!$AF$20,IF(F25="Scenario2PBT10",'Deep retrofit'!$AG$20,IF(F25="Scenario3PBT10",'Deep retrofit'!$AH$20,"")))&amp;IF(F25="Scenario1PBT11",'Deep retrofit'!$AI$20,IF(F25="Scenario2PBT11",'Deep retrofit'!$AJ$20,IF(F25="Scenario3PBT11",'Deep retrofit'!$AK$20,"")))&amp;IF(F25="Scenario1PBT12",'Deep retrofit'!$AL$20,IF(F25="Scenario2PBT12",'Deep retrofit'!$AM$20,IF(F25="Scenario3PBT12",'Deep retrofit'!$AN$20,"")))&amp;IF(F25="Scenario1PBT13",'Deep retrofit'!$AO$20,IF(F25="Scenario2PBT13",'Deep retrofit'!$AP$20,IF(F25="Scenario3PBT13",'Deep retrofit'!$AQ$20,"")))&amp;IF(F25="Scenario1PBT14",'Deep retrofit'!$AR$20,IF(F25="Scenario2PBT14",'Deep retrofit'!$AS$20,IF(F25="Scenario3PBT14",'Deep retrofit'!$AT$20,"")))&amp;IF(F25="Scenario1PBT15",'Deep retrofit'!$AU$20,IF(F25="Scenario2PBT15",'Deep retrofit'!$AV$20,IF(F25="Scenario3PBT15",'Deep retrofit'!$AW$20,"")))</f>
        <v/>
      </c>
      <c r="N25" s="118">
        <f t="shared" si="14"/>
        <v>0</v>
      </c>
      <c r="O25" s="206" t="str">
        <f>IF(F25="Scenario1PBT1",'Deep retrofit'!$E$23,IF(F25="Scenario2PBT1",'Deep retrofit'!$F$23,IF(F25="Scenario3PBT1",'Deep retrofit'!$G$23,"")))&amp;IF(F25="Scenario1PBT2",'Deep retrofit'!$H$23,IF(F25="Scenario2PBT2",'Deep retrofit'!$I$23,IF(F25="Scenario3PBT2",'Deep retrofit'!$J$23,"")))&amp;IF(F25="Scenario1PBT3",'Deep retrofit'!$K$23,IF(F25="Scenario2PBT3",'Deep retrofit'!$L$23,IF(F25="Scenario3PBT3",'Deep retrofit'!$M$23,"")))&amp;IF(F25="Scenario1PBT4",'Deep retrofit'!$N$23,IF(F25="Scenario2PBT4",'Deep retrofit'!$O$23,IF(F25="Scenario3PBT4",'Deep retrofit'!$P$23,"")))&amp;IF(F25="Scenario1PBT5",'Deep retrofit'!$Q$23,IF(F25="Scenario2PBT5",'Deep retrofit'!$R$23,IF(F25="Scenario3PBT5",'Deep retrofit'!$S$23,"")))&amp;IF(F25="Scenario1PBT6",'Deep retrofit'!$T$23,IF(F25="Scenario2PBT6",'Deep retrofit'!$U$23,IF(F25="Scenario3PBT6",'Deep retrofit'!$V$23,"")))&amp;IF(F25="Scenario1PBT7",'Deep retrofit'!$W$23,IF(F25="Scenario2PBT7",'Deep retrofit'!$X$23,IF(F25="Scenario3PBT7",'Deep retrofit'!$Y$23,"")))&amp;IF(F25="Scenario1PBT8",'Deep retrofit'!$Z$23,IF(F25="Scenario2PBT8",'Deep retrofit'!$AA$23,IF(F25="Scenario3PBT8",'Deep retrofit'!$AB$23,"")))&amp;IF(F25="Scenario1PBT9",'Deep retrofit'!$AC$23,IF(F25="Scenario2PBT9",'Deep retrofit'!$AD$23,IF(F25="Scenario3PBT9",'Deep retrofit'!$AE$23,"")))&amp;IF(F25="Scenario1PBT10",'Deep retrofit'!$AF$23,IF(F25="Scenario2PBT10",'Deep retrofit'!$AG$23,IF(F25="Scenario3PBT10",'Deep retrofit'!$AH$23,"")))&amp;IF(F25="Scenario1PBT11",'Deep retrofit'!$AI$23,IF(F25="Scenario2PBT11",'Deep retrofit'!$AJ$23,IF(F25="Scenario3PBT11",'Deep retrofit'!$AK$23,"")))&amp;IF(F25="Scenario1PBT12",'Deep retrofit'!$AL$23,IF(F25="Scenario2PBT12",'Deep retrofit'!$AM$23,IF(F25="Scenario3PBT12",'Deep retrofit'!$AN$23,"")))&amp;IF(F25="Scenario1PBT13",'Deep retrofit'!$AO$23,IF(F25="Scenario2PBT13",'Deep retrofit'!$AP$23,IF(F25="Scenario3PBT13",'Deep retrofit'!$AQ$23,"")))&amp;IF(F25="Scenario1PBT14",'Deep retrofit'!$AR$23,IF(F25="Scenario2PBT14",'Deep retrofit'!$AS$23,IF(F25="Scenario3PBT14",'Deep retrofit'!$AT$23,"")))&amp;IF(F25="Scenario1PBT15",'Deep retrofit'!$AU$23,IF(F25="Scenario2PBT15",'Deep retrofit'!$AV$23,IF(F25="Scenario3PBT15",'Deep retrofit'!$AW$23,"")))</f>
        <v/>
      </c>
      <c r="P25" s="117">
        <f t="shared" si="15"/>
        <v>0</v>
      </c>
      <c r="Q25" s="117" t="str">
        <f>IF(F25="Scenario1PBT1",'Deep retrofit'!$E$25,IF(F25="Scenario2PBT1",'Deep retrofit'!$F$25,IF(F25="Scenario3PBT1",'Deep retrofit'!$G$25,"")))&amp;IF(F25="Scenario1PBT2",'Deep retrofit'!$H$25,IF(F25="Scenario2PBT2",'Deep retrofit'!$I$25,IF(F25="Scenario3PBT2",'Deep retrofit'!$J$25,"")))&amp;IF(F25="Scenario1PBT3",'Deep retrofit'!$K$25,IF(F25="Scenario2PBT3",'Deep retrofit'!$L$25,IF(F25="Scenario3PBT3",'Deep retrofit'!$M$25,"")))&amp;IF(F25="Scenario1PBT4",'Deep retrofit'!$N$25,IF(F25="Scenario2PBT4",'Deep retrofit'!$O$25,IF(F25="Scenario3PBT4",'Deep retrofit'!$P$25,"")))&amp;IF(F25="Scenario1PBT5",'Deep retrofit'!$Q$25,IF(F25="Scenario2PBT5",'Deep retrofit'!$R$25,IF(F25="Scenario3PBT5",'Deep retrofit'!$S$25,"")))&amp;IF(F25="Scenario1PBT6",'Deep retrofit'!$T$25,IF(F25="Scenario2PBT6",'Deep retrofit'!$U$25,IF(F25="Scenario3PBT6",'Deep retrofit'!$V$25,"")))&amp;IF(F25="Scenario1PBT7",'Deep retrofit'!$W$25,IF(F25="Scenario2PBT7",'Deep retrofit'!$X$25,IF(F25="Scenario3PBT7",'Deep retrofit'!$Y$25,"")))&amp;IF(F25="Scenario1PBT8",'Deep retrofit'!$Z$25,IF(F25="Scenario2PBT8",'Deep retrofit'!$AA$25,IF(F25="Scenario3PBT8",'Deep retrofit'!$AB$25,"")))&amp;IF(F25="Scenario1PBT9",'Deep retrofit'!$AC$25,IF(F25="Scenario2PBT9",'Deep retrofit'!$AD$25,IF(F25="Scenario3PBT9",'Deep retrofit'!$AE$25,"")))&amp;IF(F25="Scenario1PBT10",'Deep retrofit'!$AF$25,IF(F25="Scenario2PBT10",'Deep retrofit'!$AG$25,IF(F25="Scenario3PBT10",'Deep retrofit'!$AH$25,"")))&amp;IF(F25="Scenario1PBT11",'Deep retrofit'!$AI$25,IF(F25="Scenario2PBT11",'Deep retrofit'!$AJ$25,IF(F25="Scenario3PBT11",'Deep retrofit'!$AK$25,"")))&amp;IF(F25="Scenario1PBT12",'Deep retrofit'!$AL$25,IF(F25="Scenario2PBT12",'Deep retrofit'!$AM$25,IF(F25="Scenario3PBT12",'Deep retrofit'!$AN$25,"")))&amp;IF(F25="Scenario1PBT13",'Deep retrofit'!$AO$25,IF(F25="Scenario2PBT13",'Deep retrofit'!$AP$25,IF(F25="Scenario3PBT13",'Deep retrofit'!$AQ$25,"")))&amp;IF(F25="Scenario1PBT14",'Deep retrofit'!$AR$25,IF(F25="Scenario2PBT14",'Deep retrofit'!$AS$25,IF(F25="Scenario3PBT14",'Deep retrofit'!$AT$25,"")))&amp;IF(F25="Scenario1PBT15",'Deep retrofit'!$AU$25,IF(F25="Scenario2PBT15",'Deep retrofit'!$AV$25,IF(F25="Scenario3PBT15",'Deep retrofit'!$AW$25,"")))</f>
        <v/>
      </c>
      <c r="R25" s="117">
        <f t="shared" si="16"/>
        <v>0</v>
      </c>
      <c r="S25" s="117" t="str">
        <f>IF(F25="Scenario1PBT1",'Deep retrofit'!$E$27,IF(F25="Scenario2PBT1",'Deep retrofit'!$F$27,IF(F25="Scenario3PBT1",'Deep retrofit'!$G$27,"")))&amp;IF(F25="Scenario1PBT2",'Deep retrofit'!$H$27,IF(F25="Scenario2PBT2",'Deep retrofit'!$I$27,IF(F25="Scenario3PBT2",'Deep retrofit'!$J$27,"")))&amp;IF(F25="Scenario1PBT3",'Deep retrofit'!$K$27,IF(F25="Scenario2PBT3",'Deep retrofit'!$L$27,IF(F25="Scenario3PBT3",'Deep retrofit'!$M$27,"")))&amp;IF(F25="Scenario1PBT4",'Deep retrofit'!$N$27,IF(F25="Scenario2PBT4",'Deep retrofit'!$O$27,IF(F25="Scenario3PBT4",'Deep retrofit'!$P$27,"")))&amp;IF(F25="Scenario1PBT5",'Deep retrofit'!$Q$27,IF(F25="Scenario2PBT5",'Deep retrofit'!$R$27,IF(F25="Scenario3PBT5",'Deep retrofit'!$S$27,"")))&amp;IF(F25="Scenario1PBT6",'Deep retrofit'!$T$27,IF(F25="Scenario2PBT6",'Deep retrofit'!$U$27,IF(F25="Scenario3PBT6",'Deep retrofit'!$V$27,"")))&amp;IF(F25="Scenario1PBT7",'Deep retrofit'!$W$27,IF(F25="Scenario2PBT7",'Deep retrofit'!$X$27,IF(F25="Scenario3PBT7",'Deep retrofit'!$Y$27,"")))&amp;IF(F25="Scenario1PBT8",'Deep retrofit'!$Z$27,IF(F25="Scenario2PBT8",'Deep retrofit'!$AA$27,IF(F25="Scenario3PBT8",'Deep retrofit'!$AB$27,"")))&amp;IF(F25="Scenario1PBT9",'Deep retrofit'!$AC$27,IF(F25="Scenario2PBT9",'Deep retrofit'!$AD$27,IF(F25="Scenario3PBT9",'Deep retrofit'!$AE$27,"")))&amp;IF(F25="Scenario1PBT10",'Deep retrofit'!$AF$27,IF(F25="Scenario2PBT10",'Deep retrofit'!$AG$27,IF(F25="Scenario3PBT10",'Deep retrofit'!$AH$27,"")))&amp;IF(F25="Scenario1PBT11",'Deep retrofit'!$AI$27,IF(F25="Scenario2PBT11",'Deep retrofit'!$AJ$27,IF(F25="Scenario3PBT11",'Deep retrofit'!$AK$27,"")))&amp;IF(F25="Scenario1PBT12",'Deep retrofit'!$AL$27,IF(F25="Scenario2PBT12",'Deep retrofit'!$AM$27,IF(F25="Scenario3PBT12",'Deep retrofit'!$AN$27,"")))&amp;IF(F25="Scenario1PBT13",'Deep retrofit'!$AO$27,IF(F25="Scenario2PBT13",'Deep retrofit'!$AP$27,IF(F25="Scenario3PBT13",'Deep retrofit'!$AQ$27,"")))&amp;IF(F25="Scenario1PBT14",'Deep retrofit'!$AR$27,IF(F25="Scenario2PBT14",'Deep retrofit'!$AS$27,IF(F25="Scenario3PBT14",'Deep retrofit'!$AT$27,"")))&amp;IF(F25="Scenario1PBT15",'Deep retrofit'!$AU$27,IF(F25="Scenario2PBT15",'Deep retrofit'!$AV$27,IF(F25="Scenario3PBT15",'Deep retrofit'!$AW$27,"")))</f>
        <v/>
      </c>
      <c r="T25" s="207">
        <f t="shared" si="17"/>
        <v>0</v>
      </c>
      <c r="U25" s="206" t="str">
        <f>IF(F25="Scenario1PBT1",'Deep retrofit'!$E$38,IF(F25="Scenario2PBT1",'Deep retrofit'!$F$38,IF(F25="Scenario3PBT1",'Deep retrofit'!$G$38,"")))&amp;IF(F25="Scenario1PBT2",'Deep retrofit'!$H$38,IF(F25="Scenario2PBT2",'Deep retrofit'!$I$38,IF(F25="Scenario3PBT2",'Deep retrofit'!$J$38,"")))&amp;IF(F25="Scenario1PBT3",'Deep retrofit'!$K$38,IF(F25="Scenario2PBT3",'Deep retrofit'!$L$38,IF(F25="Scenario3PBT3",'Deep retrofit'!$M$38,"")))&amp;IF(F25="Scenario1PBT4",'Deep retrofit'!$N$38,IF(F25="Scenario2PBT4",'Deep retrofit'!$O$38,IF(F25="Scenario3PBT4",'Deep retrofit'!$P$38,"")))&amp;IF(F25="Scenario1PBT5",'Deep retrofit'!$Q$38,IF(F25="Scenario2PBT5",'Deep retrofit'!$R$38,IF(F25="Scenario3PBT5",'Deep retrofit'!$S$38,"")))&amp;IF(F25="Scenario1PBT6",'Deep retrofit'!$T$38,IF(F25="Scenario2PBT6",'Deep retrofit'!$U$38,IF(F25="Scenario3PBT6",'Deep retrofit'!$V$38,"")))&amp;IF(F25="Scenario1PBT7",'Deep retrofit'!$W$38,IF(F25="Scenario2PBT7",'Deep retrofit'!$X$38,IF(F25="Scenario3PBT7",'Deep retrofit'!$Y$38,"")))&amp;IF(F25="Scenario1PBT8",'Deep retrofit'!$Z$38,IF(F25="Scenario2PBT8",'Deep retrofit'!$AA$38,IF(F25="Scenario3PBT8",'Deep retrofit'!$AB$38,"")))&amp;IF(F25="Scenario1PBT9",'Deep retrofit'!$AC$38,IF(F25="Scenario2PBT9",'Deep retrofit'!$AD$38,IF(F25="Scenario3PBT9",'Deep retrofit'!$AE$38,"")))&amp;IF(F25="Scenario1PBT10",'Deep retrofit'!$AF$38,IF(F25="Scenario2PBT10",'Deep retrofit'!$AG$38,IF(F25="Scenario3PBT10",'Deep retrofit'!$AH$38,"")))&amp;IF(F25="Scenario1PBT11",'Deep retrofit'!$AI$38,IF(F25="Scenario2PBT11",'Deep retrofit'!$AJ$38,IF(F25="Scenario3PBT11",'Deep retrofit'!$AK$38,"")))&amp;IF(F25="Scenario1PBT12",'Deep retrofit'!$AL$38,IF(F25="Scenario2PBT12",'Deep retrofit'!$AM$38,IF(F25="Scenario3PBT12",'Deep retrofit'!$AN$38,"")))&amp;IF(F25="Scenario1PBT13",'Deep retrofit'!$AO$38,IF(F25="Scenario2PBT13",'Deep retrofit'!$AP$38,IF(F25="Scenario3PBT13",'Deep retrofit'!$AQ$38,"")))&amp;IF(F25="Scenario1PBT14",'Deep retrofit'!$AR$38,IF(F25="Scenario2PBT14",'Deep retrofit'!$AS$38,IF(F25="Scenario3PBT14",'Deep retrofit'!$AT$38,"")))&amp;IF(F25="Scenario1PBT15",'Deep retrofit'!$AU$38,IF(F25="Scenario2PBT15",'Deep retrofit'!$AV$38,IF(F25="Scenario3PBT15",'Deep retrofit'!$AW$38,"")))</f>
        <v/>
      </c>
      <c r="V25" s="117">
        <f t="shared" si="18"/>
        <v>0</v>
      </c>
      <c r="W25" s="117" t="str">
        <f>IF(F25="Scenario1PBT1",'Deep retrofit'!$E$40,IF(F25="Scenario2PBT1",'Deep retrofit'!$F$40,IF(F25="Scenario3PBT1",'Deep retrofit'!$G$40,"")))&amp;IF(F25="Scenario1PBT2",'Deep retrofit'!$H$40,IF(F25="Scenario2PBT2",'Deep retrofit'!$I$40,IF(F25="Scenario3PBT2",'Deep retrofit'!$J$40,"")))&amp;IF(F25="Scenario1PBT3",'Deep retrofit'!$K$40,IF(F25="Scenario2PBT3",'Deep retrofit'!$L$40,IF(F25="Scenario3PBT3",'Deep retrofit'!$M$40,"")))&amp;IF(F25="Scenario1PBT4",'Deep retrofit'!$N$40,IF(F25="Scenario2PBT4",'Deep retrofit'!$O$40,IF(F25="Scenario3PBT4",'Deep retrofit'!$P$40,"")))&amp;IF(F25="Scenario1PBT5",'Deep retrofit'!$Q$40,IF(F25="Scenario2PBT5",'Deep retrofit'!$R$40,IF(F25="Scenario3PBT5",'Deep retrofit'!$S$40,"")))&amp;IF(F25="Scenario1PBT6",'Deep retrofit'!$T$40,IF(F25="Scenario2PBT6",'Deep retrofit'!$U$40,IF(F25="Scenario3PBT6",'Deep retrofit'!$V$40,"")))&amp;IF(F25="Scenario1PBT7",'Deep retrofit'!$W$40,IF(F25="Scenario2PBT7",'Deep retrofit'!$X$40,IF(F25="Scenario3PBT7",'Deep retrofit'!$Y$40,"")))&amp;IF(F25="Scenario1PBT8",'Deep retrofit'!$Z$40,IF(F25="Scenario2PBT8",'Deep retrofit'!$AA$40,IF(F25="Scenario3PBT8",'Deep retrofit'!$AB$40,"")))&amp;IF(F25="Scenario1PBT9",'Deep retrofit'!$AC$40,IF(F25="Scenario2PBT9",'Deep retrofit'!$AD$40,IF(F25="Scenario3PBT9",'Deep retrofit'!$AE$40,"")))&amp;IF(F25="Scenario1PBT10",'Deep retrofit'!$AF$40,IF(F25="Scenario2PBT10",'Deep retrofit'!$AG$40,IF(F25="Scenario3PBT10",'Deep retrofit'!$AH$40,"")))&amp;IF(F25="Scenario1PBT11",'Deep retrofit'!$AI$40,IF(F25="Scenario2PBT11",'Deep retrofit'!$AJ$40,IF(F25="Scenario3PBT11",'Deep retrofit'!$AK$40,"")))&amp;IF(F25="Scenario1PBT12",'Deep retrofit'!$AL$40,IF(F25="Scenario2PBT12",'Deep retrofit'!$AM$40,IF(F25="Scenario3PBT12",'Deep retrofit'!$AN$40,"")))&amp;IF(F25="Scenario1PBT13",'Deep retrofit'!$AO$40,IF(F25="Scenario2PBT13",'Deep retrofit'!$AP$40,IF(F25="Scenario3PBT13",'Deep retrofit'!$AQ$40,"")))&amp;IF(F25="Scenario1PBT14",'Deep retrofit'!$AR$40,IF(F25="Scenario2PBT14",'Deep retrofit'!$AS$40,IF(F25="Scenario3PBT14",'Deep retrofit'!$AT$40,"")))&amp;IF(F25="Scenario1PBT15",'Deep retrofit'!$AU$40,IF(F25="Scenario2PBT15",'Deep retrofit'!$AV$40,IF(F25="Scenario3PBT15",'Deep retrofit'!$AW$40,"")))</f>
        <v/>
      </c>
      <c r="X25" s="117">
        <f t="shared" si="19"/>
        <v>0</v>
      </c>
      <c r="Y25" s="117" t="str">
        <f>IF(F25="Scenario1PBT1",'Deep retrofit'!$E$42,IF(F25="Scenario2PBT1",'Deep retrofit'!$F$42,IF(F25="Scenario3PBT1",'Deep retrofit'!$G$42,"")))&amp;IF(F25="Scenario1PBT2",'Deep retrofit'!$H$42,IF(F25="Scenario2PBT2",'Deep retrofit'!$I$42,IF(F25="Scenario3PBT2",'Deep retrofit'!$J$42,"")))&amp;IF(F25="Scenario1PBT3",'Deep retrofit'!$K$42,IF(F25="Scenario2PBT3",'Deep retrofit'!$L$42,IF(F25="Scenario3PBT3",'Deep retrofit'!$M$42,"")))&amp;IF(F25="Scenario1PBT4",'Deep retrofit'!$N$42,IF(F25="Scenario2PBT4",'Deep retrofit'!$O$42,IF(F25="Scenario3PBT4",'Deep retrofit'!$P$42,"")))&amp;IF(F25="Scenario1PBT5",'Deep retrofit'!$Q$42,IF(F25="Scenario2PBT5",'Deep retrofit'!$R$42,IF(F25="Scenario3PBT5",'Deep retrofit'!$S$42,"")))&amp;IF(F25="Scenario1PBT6",'Deep retrofit'!$T$42,IF(F25="Scenario2PBT6",'Deep retrofit'!$U$42,IF(F25="Scenario3PBT6",'Deep retrofit'!$V$42,"")))&amp;IF(F25="Scenario1PBT7",'Deep retrofit'!$W$42,IF(F25="Scenario2PBT7",'Deep retrofit'!$X$42,IF(F25="Scenario3PBT7",'Deep retrofit'!$Y$42,"")))&amp;IF(F25="Scenario1PBT8",'Deep retrofit'!$Z$42,IF(F25="Scenario2PBT8",'Deep retrofit'!$AA$42,IF(F25="Scenario3PBT8",'Deep retrofit'!$AB$42,"")))&amp;IF(F25="Scenario1PBT9",'Deep retrofit'!$AC$42,IF(F25="Scenario2PBT9",'Deep retrofit'!$AD$42,IF(F25="Scenario3PBT9",'Deep retrofit'!$AE$42,"")))&amp;IF(F25="Scenario1PBT10",'Deep retrofit'!$AF$42,IF(F25="Scenario2PBT10",'Deep retrofit'!$AG$42,IF(F25="Scenario3PBT10",'Deep retrofit'!$AH$42,"")))&amp;IF(F25="Scenario1PBT11",'Deep retrofit'!$AI$42,IF(F25="Scenario2PBT11",'Deep retrofit'!$AJ$42,IF(F25="Scenario3PBT11",'Deep retrofit'!$AK$42,"")))&amp;IF(F25="Scenario1PBT12",'Deep retrofit'!$AL$42,IF(F25="Scenario2PBT12",'Deep retrofit'!$AM$42,IF(F25="Scenario3PBT12",'Deep retrofit'!$AN$42,"")))&amp;IF(F25="Scenario1PBT13",'Deep retrofit'!$AO$42,IF(F25="Scenario2PBT13",'Deep retrofit'!$AP$42,IF(F25="Scenario3PBT13",'Deep retrofit'!$AQ$42,"")))&amp;IF(F25="Scenario1PBT14",'Deep retrofit'!$AR$42,IF(F25="Scenario2PBT14",'Deep retrofit'!$AS$42,IF(F25="Scenario3PBT14",'Deep retrofit'!$AT$42,"")))&amp;IF(F25="Scenario1PBT15",'Deep retrofit'!$AU$42,IF(F25="Scenario2PBT15",'Deep retrofit'!$AV$42,IF(F25="Scenario3PBT15",'Deep retrofit'!$AW$42,"")))</f>
        <v/>
      </c>
      <c r="Z25" s="117">
        <f t="shared" si="20"/>
        <v>0</v>
      </c>
      <c r="AA25" s="269" t="str">
        <f>IF(F25="Scenario1PBT1",'Deep retrofit'!$E$101,IF(F25="Scenario2PBT1",'Deep retrofit'!$F$101,IF(F25="Scenario3PBT1",'Deep retrofit'!$G$101,"")))&amp;IF(F25="Scenario1PBT2",'Deep retrofit'!$H$101,IF(F25="Scenario2PBT2",'Deep retrofit'!$I$101,IF(F25="Scenario3PBT2",'Deep retrofit'!$J$101,"")))&amp;IF(F25="Scenario1PBT3",'Deep retrofit'!$K$101,IF(F25="Scenario2PBT3",'Deep retrofit'!$L$101,IF(F25="Scenario3PBT3",'Deep retrofit'!$M$101,"")))&amp;IF(F25="Scenario1PBT4",'Deep retrofit'!$N$101,IF(F25="Scenario2PBT4",'Deep retrofit'!$O$101,IF(F25="Scenario3PBT4",'Deep retrofit'!$P$101,"")))&amp;IF(F25="Scenario1PBT5",'Deep retrofit'!$Q$101,IF(F25="Scenario2PBT5",'Deep retrofit'!$R$101,IF(F25="Scenario3PBT5",'Deep retrofit'!$S$101,"")))&amp;IF(F25="Scenario1PBT6",'Deep retrofit'!$T$101,IF(F25="Scenario2PBT6",'Deep retrofit'!$U$101,IF(F25="Scenario3PBT6",'Deep retrofit'!$V$101,"")))&amp;IF(F25="Scenario1PBT7",'Deep retrofit'!$W$101,IF(F25="Scenario2PBT7",'Deep retrofit'!$X$101,IF(F25="Scenario3PBT7",'Deep retrofit'!$Y$101,"")))&amp;IF(F25="Scenario1PBT8",'Deep retrofit'!$Z$101,IF(F25="Scenario2PBT8",'Deep retrofit'!$AA$101,IF(F25="Scenario3PBT8",'Deep retrofit'!$AB$101,"")))&amp;IF(F25="Scenario1PBT9",'Deep retrofit'!$AC$101,IF(F25="Scenario2PBT9",'Deep retrofit'!$AD$101,IF(F25="Scenario3PBT9",'Deep retrofit'!$AE$101,"")))&amp;IF(F25="Scenario1PBT10",'Deep retrofit'!$AF$101,IF(F25="Scenario2PBT10",'Deep retrofit'!$AG$101,IF(F25="Scenario3PBT10",'Deep retrofit'!$AH$101,"")))&amp;IF(F25="Scenario1PBT11",'Deep retrofit'!$AI$101,IF(F25="Scenario2PBT11",'Deep retrofit'!$AJ$101,IF(F25="Scenario3PBT11",'Deep retrofit'!$AK$101,"")))&amp;IF(F25="Scenario1PBT12",'Deep retrofit'!$AL$101,IF(F25="Scenario2PBT12",'Deep retrofit'!$AM$101,IF(F25="Scenario3PBT12",'Deep retrofit'!$AN$101,"")))&amp;IF(F25="Scenario1PBT13",'Deep retrofit'!$AO$101,IF(F25="Scenario2PBT13",'Deep retrofit'!$AP$101,IF(F25="Scenario3PBT13",'Deep retrofit'!$AQ$101,"")))&amp;IF(F25="Scenario1PBT14",'Deep retrofit'!$AR$101,IF(F25="Scenario2PBT14",'Deep retrofit'!$AS$101,IF(F25="Scenario3PBT14",'Deep retrofit'!$AT$101,"")))&amp;IF(F25="Scenario1PBT15",'Deep retrofit'!$AU$101,IF(F25="Scenario2PBT15",'Deep retrofit'!$AV$101,IF(F25="Scenario3PBT15",'Deep retrofit'!$AW$101,"")))</f>
        <v/>
      </c>
      <c r="AB25" s="179">
        <f t="shared" si="21"/>
        <v>0</v>
      </c>
      <c r="AC25" s="208">
        <f>IFERROR('Projection_Base-case'!G25-G25,0)</f>
        <v>0</v>
      </c>
      <c r="AD25" s="117">
        <f t="shared" si="0"/>
        <v>0</v>
      </c>
      <c r="AE25" s="117">
        <f>IFERROR(100*AC25/'Projection_Base-case'!G25,0)</f>
        <v>0</v>
      </c>
      <c r="AF25" s="117">
        <f>IFERROR('Projection_Base-case'!I25-I25,0)</f>
        <v>0</v>
      </c>
      <c r="AG25" s="117">
        <f t="shared" si="1"/>
        <v>0</v>
      </c>
      <c r="AH25" s="117">
        <f>IFERROR(100*AF25/'Projection_Base-case'!I25,0)</f>
        <v>0</v>
      </c>
      <c r="AI25" s="117">
        <f>IFERROR('Projection_Base-case'!K25-K25,0)</f>
        <v>0</v>
      </c>
      <c r="AJ25" s="117">
        <f t="shared" si="2"/>
        <v>0</v>
      </c>
      <c r="AK25" s="117">
        <f>IFERROR(100*AI25/'Projection_Base-case'!K25,0)</f>
        <v>0</v>
      </c>
      <c r="AL25" s="117">
        <f>IFERROR(M25-'Projection_Base-case'!M25,0)</f>
        <v>0</v>
      </c>
      <c r="AM25" s="117">
        <f t="shared" si="3"/>
        <v>0</v>
      </c>
      <c r="AN25" s="179">
        <f>IFERROR(IF('Projection_Base-case'!N25&gt;0,100*AM25/'Projection_Base-case'!N25,100*AM25/N25),0)</f>
        <v>0</v>
      </c>
      <c r="AO25" s="206">
        <f>IFERROR('Projection_Base-case'!O25-O25,0)</f>
        <v>0</v>
      </c>
      <c r="AP25" s="117">
        <f t="shared" si="4"/>
        <v>0</v>
      </c>
      <c r="AQ25" s="117">
        <f>IFERROR(100*AO25/'Projection_Base-case'!O25,0)</f>
        <v>0</v>
      </c>
      <c r="AR25" s="117">
        <f>IFERROR('Projection_Base-case'!Q25-Q25,0)</f>
        <v>0</v>
      </c>
      <c r="AS25" s="117">
        <f t="shared" si="5"/>
        <v>0</v>
      </c>
      <c r="AT25" s="117">
        <f>IFERROR(100*AR25/'Projection_Base-case'!Q25,0)</f>
        <v>0</v>
      </c>
      <c r="AU25" s="117">
        <f>IFERROR('Projection_Base-case'!S25-S25,0)</f>
        <v>0</v>
      </c>
      <c r="AV25" s="117">
        <f t="shared" si="6"/>
        <v>0</v>
      </c>
      <c r="AW25" s="118">
        <f>IFERROR(100*AU25/'Projection_Base-case'!S25,0)</f>
        <v>0</v>
      </c>
      <c r="AX25" s="206">
        <f>IFERROR('Projection_Base-case'!U25-U25,0)</f>
        <v>0</v>
      </c>
      <c r="AY25" s="117">
        <f t="shared" si="7"/>
        <v>0</v>
      </c>
      <c r="AZ25" s="117">
        <f>IFERROR(100*AX25/'Projection_Base-case'!U25,0)</f>
        <v>0</v>
      </c>
      <c r="BA25" s="117">
        <f>IFERROR('Projection_Base-case'!W25-W25,0)</f>
        <v>0</v>
      </c>
      <c r="BB25" s="117">
        <f t="shared" si="8"/>
        <v>0</v>
      </c>
      <c r="BC25" s="117">
        <f>IFERROR(100*BA25/'Projection_Base-case'!W25,0)</f>
        <v>0</v>
      </c>
      <c r="BD25" s="117">
        <f>IFERROR('Projection_Base-case'!Y25-Y25,0)</f>
        <v>0</v>
      </c>
      <c r="BE25" s="117">
        <f t="shared" si="9"/>
        <v>0</v>
      </c>
      <c r="BF25" s="117">
        <f>IFERROR(100*BD25/'Projection_Base-case'!Y25,0)</f>
        <v>0</v>
      </c>
      <c r="BG25" s="178">
        <f t="shared" si="22"/>
        <v>0</v>
      </c>
      <c r="BH25" s="179">
        <f t="shared" si="23"/>
        <v>0</v>
      </c>
    </row>
    <row r="26" spans="1:60">
      <c r="A26" s="205">
        <v>21</v>
      </c>
      <c r="B26" s="178">
        <f>IF('Projection_Base-case'!B26&lt;&gt;"",'Projection_Base-case'!B26,0)</f>
        <v>0</v>
      </c>
      <c r="C26" s="178">
        <f>IF('Projection_Base-case'!C26&lt;&gt;"",'Projection_Base-case'!C26,0)</f>
        <v>0</v>
      </c>
      <c r="D26" s="178">
        <f>IF('Projection_Base-case'!D26&lt;&gt;"",'Projection_Base-case'!D26,0)</f>
        <v>0</v>
      </c>
      <c r="E26" s="107" t="str">
        <f>IF(AND('Résultats deep'!$AC$3="OUI",'Résultats deep'!E25&lt;&gt;""),'Résultats deep'!E25,IF(OR(D26="PBT1",D26="PBT2",D26="PBT3",D26="PBT4",D26="PBT5",D26="PBT6",D26="PBT7"),"Scenario1",""))</f>
        <v/>
      </c>
      <c r="F26" s="202" t="str">
        <f t="shared" si="10"/>
        <v>0</v>
      </c>
      <c r="G26" s="177" t="str">
        <f>IF(F26="Scenario1PBT1",'Deep retrofit'!$E$6,IF(F26="Scenario2PBT1",'Deep retrofit'!$F$6,IF(F26="Scenario3PBT1",'Deep retrofit'!$G$6,"")))&amp;IF(F26="Scenario1PBT2",'Deep retrofit'!$H$6,IF(F26="Scenario2PBT2",'Deep retrofit'!$I$6,IF(F26="Scenario3PBT2",'Deep retrofit'!$J$6,"")))&amp;IF(F26="Scenario1PBT3",'Deep retrofit'!$K$6,IF(F26="Scenario2PBT3",'Deep retrofit'!$L$6,IF(F26="Scenario3PBT3",'Deep retrofit'!$M$6,"")))&amp;IF(F26="Scenario1PBT4",'Deep retrofit'!$N$6,IF(F26="Scenario2PBT4",'Deep retrofit'!$O$6,IF(F26="Scenario3PBT4",'Deep retrofit'!$P$6,"")))&amp;IF(F26="Scenario1PBT5",'Deep retrofit'!$Q$6,IF(F26="Scenario2PBT5",'Deep retrofit'!$R$6,IF(F26="Scenario3PBT5",'Deep retrofit'!$S$6,"")))&amp;IF(F26="Scenario1PBT6",'Deep retrofit'!$T$6,IF(F26="Scenario2PBT6",'Deep retrofit'!$U$6,IF(F26="Scenario3PBT6",'Deep retrofit'!$V$6,"")))&amp;IF(F26="Scenario1PBT7",'Deep retrofit'!$W$6,IF(F26="Scenario2PBT7",'Deep retrofit'!$X$6,IF(F26="Scenario3PBT7",'Deep retrofit'!$Y$6,"")))&amp;IF(F26="Scenario1PBT8",'Deep retrofit'!$Z$6,IF(F26="Scenario2PBT8",'Deep retrofit'!$AA$6,IF(F26="Scenario3PBT8",'Deep retrofit'!$AB$6,"")))&amp;IF(F26="Scenario1PBT9",'Deep retrofit'!$AC$6,IF(F26="Scenario2PBT9",'Deep retrofit'!$AD$6,IF(F26="Scenario3PBT9",'Deep retrofit'!$AE$6,"")))&amp;IF(F26="Scenario1PBT10",'Deep retrofit'!$AF$6,IF(F26="Scenario2PBT10",'Deep retrofit'!$AG$6,IF(F26="Scenario3PBT10",'Deep retrofit'!$AH$6,"")))&amp;IF(F26="Scenario1PBT11",'Deep retrofit'!$AI$6,IF(F26="Scenario2PBT11",'Deep retrofit'!$AJ$6,IF(F26="Scenario3PBT11",'Deep retrofit'!$AK$6,"")))&amp;IF(F26="Scenario1PBT12",'Deep retrofit'!$AL$6,IF(F26="Scenario2PBT12",'Deep retrofit'!$AM$6,IF(F26="Scenario3PBT12",'Deep retrofit'!$AN$6,"")))&amp;IF(F26="Scenario1PBT13",'Deep retrofit'!$AO$6,IF(F26="Scenario2PBT13",'Deep retrofit'!$AP$6,IF(F26="Scenario3PBT13",'Deep retrofit'!$AQ$6,"")))&amp;IF(F26="Scenario1PBT14",'Deep retrofit'!$AR$6,IF(F26="Scenario2PBT14",'Deep retrofit'!$AS$6,IF(F26="Scenario3PBT14",'Deep retrofit'!$AT$6,"")))&amp;IF(F26="Scenario1PBT15",'Deep retrofit'!$AU$6,IF(F26="Scenario2PBT15",'Deep retrofit'!$AV$6,IF(F26="Scenario3PBT15",'Deep retrofit'!$AW$6,"")))</f>
        <v/>
      </c>
      <c r="H26" s="117">
        <f t="shared" si="11"/>
        <v>0</v>
      </c>
      <c r="I26" s="178" t="str">
        <f>IF(F26="Scenario1PBT1",'Deep retrofit'!$E$16,IF(F26="Scenario2PBT1",'Deep retrofit'!$F$16,IF(F26="Scenario3PBT1",'Deep retrofit'!$G$16,"")))&amp;IF(F26="Scenario1PBT2",'Deep retrofit'!$H$16,IF(F26="Scenario2PBT2",'Deep retrofit'!$I$16,IF(F26="Scenario3PBT2",'Deep retrofit'!$J$16,"")))&amp;IF(F26="Scenario1PBT3",'Deep retrofit'!$K$16,IF(F26="Scenario2PBT3",'Deep retrofit'!$L$16,IF(F26="Scenario3PBT3",'Deep retrofit'!$M$16,"")))&amp;IF(F26="Scenario1PBT4",'Deep retrofit'!$N$16,IF(F26="Scenario2PBT4",'Deep retrofit'!$O$16,IF(F26="Scenario3PBT4",'Deep retrofit'!$P$16,"")))&amp;IF(F26="Scenario1PBT5",'Deep retrofit'!$Q$16,IF(F26="Scenario2PBT5",'Deep retrofit'!$R$16,IF(F26="Scenario3PBT5",'Deep retrofit'!$S$16,"")))&amp;IF(F26="Scenario1PBT6",'Deep retrofit'!$T$16,IF(F26="Scenario2PBT6",'Deep retrofit'!$U$16,IF(F26="Scenario3PBT6",'Deep retrofit'!$V$16,"")))&amp;IF(F26="Scenario1PBT7",'Deep retrofit'!$W$16,IF(F26="Scenario2PBT7",'Deep retrofit'!$X$16,IF(F26="Scenario3PBT7",'Deep retrofit'!$Y$16,"")))&amp;IF(F26="Scenario1PBT8",'Deep retrofit'!$Z$16,IF(F26="Scenario2PBT8",'Deep retrofit'!$AA$16,IF(F26="Scenario3PBT8",'Deep retrofit'!$AB$16,"")))&amp;IF(F26="Scenario1PBT9",'Deep retrofit'!$AC$16,IF(F26="Scenario2PBT9",'Deep retrofit'!$AD$16,IF(F26="Scenario3PBT9",'Deep retrofit'!$AE$16,"")))&amp;IF(F26="Scenario1PBT10",'Deep retrofit'!$AF$16,IF(F26="Scenario2PBT10",'Deep retrofit'!$AG$16,IF(F26="Scenario3PBT10",'Deep retrofit'!$AH$16,"")))&amp;IF(F26="Scenario1PBT11",'Deep retrofit'!$AI$16,IF(F26="Scenario2PBT11",'Deep retrofit'!$AJ$16,IF(F26="Scenario3PBT11",'Deep retrofit'!$AK$16,"")))&amp;IF(F26="Scenario1PBT12",'Deep retrofit'!$AL$16,IF(F26="Scenario2PBT12",'Deep retrofit'!$AM$16,IF(F26="Scenario3PBT12",'Deep retrofit'!$AN$16,"")))&amp;IF(F26="Scenario1PBT13",'Deep retrofit'!$AO$16,IF(F26="Scenario2PBT13",'Deep retrofit'!$AP$16,IF(F26="Scenario3PBT13",'Deep retrofit'!$AQ$16,"")))&amp;IF(F26="Scenario1PBT14",'Deep retrofit'!$AR$16,IF(F26="Scenario2PBT14",'Deep retrofit'!$AS$16,IF(F26="Scenario3PBT14",'Deep retrofit'!$AT$16,"")))&amp;IF(F26="Scenario1PBT15",'Deep retrofit'!$AU$16,IF(F26="Scenario2PBT15",'Deep retrofit'!$AV$16,IF(F26="Scenario3PBT15",'Deep retrofit'!$AW$16,"")))</f>
        <v/>
      </c>
      <c r="J26" s="117">
        <f t="shared" si="12"/>
        <v>0</v>
      </c>
      <c r="K26" s="117" t="str">
        <f>IF(F26="Scenario1PBT1",'Deep retrofit'!$E$18,IF(F26="Scenario2PBT1",'Deep retrofit'!$F$18,IF(F26="Scenario3PBT1",'Deep retrofit'!$G$18,"")))&amp;IF(F26="Scenario1PBT2",'Deep retrofit'!$H$18,IF(F26="Scenario2PBT2",'Deep retrofit'!$I$18,IF(F26="Scenario3PBT2",'Deep retrofit'!$J$18,"")))&amp;IF(F26="Scenario1PBT3",'Deep retrofit'!$K$18,IF(F26="Scenario2PBT3",'Deep retrofit'!$L$18,IF(F26="Scenario3PBT3",'Deep retrofit'!$M$18,"")))&amp;IF(F26="Scenario1PBT4",'Deep retrofit'!$N$18,IF(F26="Scenario2PBT4",'Deep retrofit'!$O$18,IF(F26="Scenario3PBT4",'Deep retrofit'!$P$18,"")))&amp;IF(F26="Scenario1PBT5",'Deep retrofit'!$Q$18,IF(F26="Scenario2PBT5",'Deep retrofit'!$R$18,IF(F26="Scenario3PBT5",'Deep retrofit'!$S$18,"")))&amp;IF(F26="Scenario1PBT6",'Deep retrofit'!$T$18,IF(F26="Scenario2PBT6",'Deep retrofit'!$U$18,IF(F26="Scenario3PBT6",'Deep retrofit'!$V$18,"")))&amp;IF(F26="Scenario1PBT7",'Deep retrofit'!$W$18,IF(F26="Scenario2PBT7",'Deep retrofit'!$X$18,IF(F26="Scenario3PBT7",'Deep retrofit'!$Y$18,"")))&amp;IF(F26="Scenario1PBT8",'Deep retrofit'!$Z$18,IF(F26="Scenario2PBT8",'Deep retrofit'!$AA$18,IF(F26="Scenario3PBT8",'Deep retrofit'!$AB$18,"")))&amp;IF(F26="Scenario1PBT9",'Deep retrofit'!$AC$18,IF(F26="Scenario2PBT9",'Deep retrofit'!$AD$18,IF(F26="Scenario3PBT9",'Deep retrofit'!$AE$18,"")))&amp;IF(F26="Scenario1PBT10",'Deep retrofit'!$AF$18,IF(F26="Scenario2PBT10",'Deep retrofit'!$AG$18,IF(F26="Scenario3PBT10",'Deep retrofit'!$AH$18,"")))&amp;IF(F26="Scenario1PBT11",'Deep retrofit'!$AI$18,IF(F26="Scenario2PBT11",'Deep retrofit'!$AJ$18,IF(F26="Scenario3PBT11",'Deep retrofit'!$AK$18,"")))&amp;IF(F26="Scenario1PBT12",'Deep retrofit'!$AL$18,IF(F26="Scenario2PBT12",'Deep retrofit'!$AM$18,IF(F26="Scenario3PBT12",'Deep retrofit'!$AN$18,"")))&amp;IF(F26="Scenario1PBT13",'Deep retrofit'!$AO$18,IF(F26="Scenario2PBT13",'Deep retrofit'!$AP$18,IF(F26="Scenario3PBT13",'Deep retrofit'!$AQ$18,"")))&amp;IF(F26="Scenario1PBT14",'Deep retrofit'!$AR$18,IF(F26="Scenario2PBT14",'Deep retrofit'!$AS$18,IF(F26="Scenario3PBT14",'Deep retrofit'!$AT$18,"")))&amp;IF(F26="Scenario1PBT15",'Deep retrofit'!$AU$18,IF(F26="Scenario2PBT15",'Deep retrofit'!$AV$18,IF(F26="Scenario3PBT15",'Deep retrofit'!$AW$18,"")))</f>
        <v/>
      </c>
      <c r="L26" s="117">
        <f t="shared" si="13"/>
        <v>0</v>
      </c>
      <c r="M26" s="117" t="str">
        <f>IF(F26="Scenario1PBT1",'Deep retrofit'!$E$20,IF(F26="Scenario2PBT1",'Deep retrofit'!$F$20,IF(F26="Scenario3PBT1",'Deep retrofit'!$G$20,"")))&amp;IF(F26="Scenario1PBT2",'Deep retrofit'!$H$20,IF(F26="Scenario2PBT2",'Deep retrofit'!$I$20,IF(F26="Scenario3PBT2",'Deep retrofit'!$J$20,"")))&amp;IF(F26="Scenario1PBT3",'Deep retrofit'!$K$20,IF(F26="Scenario2PBT3",'Deep retrofit'!$L$20,IF(F26="Scenario3PBT3",'Deep retrofit'!$M$20,"")))&amp;IF(F26="Scenario1PBT4",'Deep retrofit'!$N$20,IF(F26="Scenario2PBT4",'Deep retrofit'!$O$20,IF(F26="Scenario3PBT4",'Deep retrofit'!$P$20,"")))&amp;IF(F26="Scenario1PBT5",'Deep retrofit'!$Q$20,IF(F26="Scenario2PBT5",'Deep retrofit'!$R$20,IF(F26="Scenario3PBT5",'Deep retrofit'!$S$20,"")))&amp;IF(F26="Scenario1PBT6",'Deep retrofit'!$T$20,IF(F26="Scenario2PBT6",'Deep retrofit'!$U$20,IF(F26="Scenario3PBT6",'Deep retrofit'!$V$20,"")))&amp;IF(F26="Scenario1PBT7",'Deep retrofit'!$W$20,IF(F26="Scenario2PBT7",'Deep retrofit'!$X$20,IF(F26="Scenario3PBT7",'Deep retrofit'!$Y$20,"")))&amp;IF(F26="Scenario1PBT8",'Deep retrofit'!$Z$20,IF(F26="Scenario2PBT8",'Deep retrofit'!$AA$20,IF(F26="Scenario3PBT8",'Deep retrofit'!$AB$20,"")))&amp;IF(F26="Scenario1PBT9",'Deep retrofit'!$AC$20,IF(F26="Scenario2PBT9",'Deep retrofit'!$AD$20,IF(F26="Scenario3PBT9",'Deep retrofit'!$AE$20,"")))&amp;IF(F26="Scenario1PBT10",'Deep retrofit'!$AF$20,IF(F26="Scenario2PBT10",'Deep retrofit'!$AG$20,IF(F26="Scenario3PBT10",'Deep retrofit'!$AH$20,"")))&amp;IF(F26="Scenario1PBT11",'Deep retrofit'!$AI$20,IF(F26="Scenario2PBT11",'Deep retrofit'!$AJ$20,IF(F26="Scenario3PBT11",'Deep retrofit'!$AK$20,"")))&amp;IF(F26="Scenario1PBT12",'Deep retrofit'!$AL$20,IF(F26="Scenario2PBT12",'Deep retrofit'!$AM$20,IF(F26="Scenario3PBT12",'Deep retrofit'!$AN$20,"")))&amp;IF(F26="Scenario1PBT13",'Deep retrofit'!$AO$20,IF(F26="Scenario2PBT13",'Deep retrofit'!$AP$20,IF(F26="Scenario3PBT13",'Deep retrofit'!$AQ$20,"")))&amp;IF(F26="Scenario1PBT14",'Deep retrofit'!$AR$20,IF(F26="Scenario2PBT14",'Deep retrofit'!$AS$20,IF(F26="Scenario3PBT14",'Deep retrofit'!$AT$20,"")))&amp;IF(F26="Scenario1PBT15",'Deep retrofit'!$AU$20,IF(F26="Scenario2PBT15",'Deep retrofit'!$AV$20,IF(F26="Scenario3PBT15",'Deep retrofit'!$AW$20,"")))</f>
        <v/>
      </c>
      <c r="N26" s="118">
        <f t="shared" si="14"/>
        <v>0</v>
      </c>
      <c r="O26" s="206" t="str">
        <f>IF(F26="Scenario1PBT1",'Deep retrofit'!$E$23,IF(F26="Scenario2PBT1",'Deep retrofit'!$F$23,IF(F26="Scenario3PBT1",'Deep retrofit'!$G$23,"")))&amp;IF(F26="Scenario1PBT2",'Deep retrofit'!$H$23,IF(F26="Scenario2PBT2",'Deep retrofit'!$I$23,IF(F26="Scenario3PBT2",'Deep retrofit'!$J$23,"")))&amp;IF(F26="Scenario1PBT3",'Deep retrofit'!$K$23,IF(F26="Scenario2PBT3",'Deep retrofit'!$L$23,IF(F26="Scenario3PBT3",'Deep retrofit'!$M$23,"")))&amp;IF(F26="Scenario1PBT4",'Deep retrofit'!$N$23,IF(F26="Scenario2PBT4",'Deep retrofit'!$O$23,IF(F26="Scenario3PBT4",'Deep retrofit'!$P$23,"")))&amp;IF(F26="Scenario1PBT5",'Deep retrofit'!$Q$23,IF(F26="Scenario2PBT5",'Deep retrofit'!$R$23,IF(F26="Scenario3PBT5",'Deep retrofit'!$S$23,"")))&amp;IF(F26="Scenario1PBT6",'Deep retrofit'!$T$23,IF(F26="Scenario2PBT6",'Deep retrofit'!$U$23,IF(F26="Scenario3PBT6",'Deep retrofit'!$V$23,"")))&amp;IF(F26="Scenario1PBT7",'Deep retrofit'!$W$23,IF(F26="Scenario2PBT7",'Deep retrofit'!$X$23,IF(F26="Scenario3PBT7",'Deep retrofit'!$Y$23,"")))&amp;IF(F26="Scenario1PBT8",'Deep retrofit'!$Z$23,IF(F26="Scenario2PBT8",'Deep retrofit'!$AA$23,IF(F26="Scenario3PBT8",'Deep retrofit'!$AB$23,"")))&amp;IF(F26="Scenario1PBT9",'Deep retrofit'!$AC$23,IF(F26="Scenario2PBT9",'Deep retrofit'!$AD$23,IF(F26="Scenario3PBT9",'Deep retrofit'!$AE$23,"")))&amp;IF(F26="Scenario1PBT10",'Deep retrofit'!$AF$23,IF(F26="Scenario2PBT10",'Deep retrofit'!$AG$23,IF(F26="Scenario3PBT10",'Deep retrofit'!$AH$23,"")))&amp;IF(F26="Scenario1PBT11",'Deep retrofit'!$AI$23,IF(F26="Scenario2PBT11",'Deep retrofit'!$AJ$23,IF(F26="Scenario3PBT11",'Deep retrofit'!$AK$23,"")))&amp;IF(F26="Scenario1PBT12",'Deep retrofit'!$AL$23,IF(F26="Scenario2PBT12",'Deep retrofit'!$AM$23,IF(F26="Scenario3PBT12",'Deep retrofit'!$AN$23,"")))&amp;IF(F26="Scenario1PBT13",'Deep retrofit'!$AO$23,IF(F26="Scenario2PBT13",'Deep retrofit'!$AP$23,IF(F26="Scenario3PBT13",'Deep retrofit'!$AQ$23,"")))&amp;IF(F26="Scenario1PBT14",'Deep retrofit'!$AR$23,IF(F26="Scenario2PBT14",'Deep retrofit'!$AS$23,IF(F26="Scenario3PBT14",'Deep retrofit'!$AT$23,"")))&amp;IF(F26="Scenario1PBT15",'Deep retrofit'!$AU$23,IF(F26="Scenario2PBT15",'Deep retrofit'!$AV$23,IF(F26="Scenario3PBT15",'Deep retrofit'!$AW$23,"")))</f>
        <v/>
      </c>
      <c r="P26" s="117">
        <f t="shared" si="15"/>
        <v>0</v>
      </c>
      <c r="Q26" s="117" t="str">
        <f>IF(F26="Scenario1PBT1",'Deep retrofit'!$E$25,IF(F26="Scenario2PBT1",'Deep retrofit'!$F$25,IF(F26="Scenario3PBT1",'Deep retrofit'!$G$25,"")))&amp;IF(F26="Scenario1PBT2",'Deep retrofit'!$H$25,IF(F26="Scenario2PBT2",'Deep retrofit'!$I$25,IF(F26="Scenario3PBT2",'Deep retrofit'!$J$25,"")))&amp;IF(F26="Scenario1PBT3",'Deep retrofit'!$K$25,IF(F26="Scenario2PBT3",'Deep retrofit'!$L$25,IF(F26="Scenario3PBT3",'Deep retrofit'!$M$25,"")))&amp;IF(F26="Scenario1PBT4",'Deep retrofit'!$N$25,IF(F26="Scenario2PBT4",'Deep retrofit'!$O$25,IF(F26="Scenario3PBT4",'Deep retrofit'!$P$25,"")))&amp;IF(F26="Scenario1PBT5",'Deep retrofit'!$Q$25,IF(F26="Scenario2PBT5",'Deep retrofit'!$R$25,IF(F26="Scenario3PBT5",'Deep retrofit'!$S$25,"")))&amp;IF(F26="Scenario1PBT6",'Deep retrofit'!$T$25,IF(F26="Scenario2PBT6",'Deep retrofit'!$U$25,IF(F26="Scenario3PBT6",'Deep retrofit'!$V$25,"")))&amp;IF(F26="Scenario1PBT7",'Deep retrofit'!$W$25,IF(F26="Scenario2PBT7",'Deep retrofit'!$X$25,IF(F26="Scenario3PBT7",'Deep retrofit'!$Y$25,"")))&amp;IF(F26="Scenario1PBT8",'Deep retrofit'!$Z$25,IF(F26="Scenario2PBT8",'Deep retrofit'!$AA$25,IF(F26="Scenario3PBT8",'Deep retrofit'!$AB$25,"")))&amp;IF(F26="Scenario1PBT9",'Deep retrofit'!$AC$25,IF(F26="Scenario2PBT9",'Deep retrofit'!$AD$25,IF(F26="Scenario3PBT9",'Deep retrofit'!$AE$25,"")))&amp;IF(F26="Scenario1PBT10",'Deep retrofit'!$AF$25,IF(F26="Scenario2PBT10",'Deep retrofit'!$AG$25,IF(F26="Scenario3PBT10",'Deep retrofit'!$AH$25,"")))&amp;IF(F26="Scenario1PBT11",'Deep retrofit'!$AI$25,IF(F26="Scenario2PBT11",'Deep retrofit'!$AJ$25,IF(F26="Scenario3PBT11",'Deep retrofit'!$AK$25,"")))&amp;IF(F26="Scenario1PBT12",'Deep retrofit'!$AL$25,IF(F26="Scenario2PBT12",'Deep retrofit'!$AM$25,IF(F26="Scenario3PBT12",'Deep retrofit'!$AN$25,"")))&amp;IF(F26="Scenario1PBT13",'Deep retrofit'!$AO$25,IF(F26="Scenario2PBT13",'Deep retrofit'!$AP$25,IF(F26="Scenario3PBT13",'Deep retrofit'!$AQ$25,"")))&amp;IF(F26="Scenario1PBT14",'Deep retrofit'!$AR$25,IF(F26="Scenario2PBT14",'Deep retrofit'!$AS$25,IF(F26="Scenario3PBT14",'Deep retrofit'!$AT$25,"")))&amp;IF(F26="Scenario1PBT15",'Deep retrofit'!$AU$25,IF(F26="Scenario2PBT15",'Deep retrofit'!$AV$25,IF(F26="Scenario3PBT15",'Deep retrofit'!$AW$25,"")))</f>
        <v/>
      </c>
      <c r="R26" s="117">
        <f t="shared" si="16"/>
        <v>0</v>
      </c>
      <c r="S26" s="117" t="str">
        <f>IF(F26="Scenario1PBT1",'Deep retrofit'!$E$27,IF(F26="Scenario2PBT1",'Deep retrofit'!$F$27,IF(F26="Scenario3PBT1",'Deep retrofit'!$G$27,"")))&amp;IF(F26="Scenario1PBT2",'Deep retrofit'!$H$27,IF(F26="Scenario2PBT2",'Deep retrofit'!$I$27,IF(F26="Scenario3PBT2",'Deep retrofit'!$J$27,"")))&amp;IF(F26="Scenario1PBT3",'Deep retrofit'!$K$27,IF(F26="Scenario2PBT3",'Deep retrofit'!$L$27,IF(F26="Scenario3PBT3",'Deep retrofit'!$M$27,"")))&amp;IF(F26="Scenario1PBT4",'Deep retrofit'!$N$27,IF(F26="Scenario2PBT4",'Deep retrofit'!$O$27,IF(F26="Scenario3PBT4",'Deep retrofit'!$P$27,"")))&amp;IF(F26="Scenario1PBT5",'Deep retrofit'!$Q$27,IF(F26="Scenario2PBT5",'Deep retrofit'!$R$27,IF(F26="Scenario3PBT5",'Deep retrofit'!$S$27,"")))&amp;IF(F26="Scenario1PBT6",'Deep retrofit'!$T$27,IF(F26="Scenario2PBT6",'Deep retrofit'!$U$27,IF(F26="Scenario3PBT6",'Deep retrofit'!$V$27,"")))&amp;IF(F26="Scenario1PBT7",'Deep retrofit'!$W$27,IF(F26="Scenario2PBT7",'Deep retrofit'!$X$27,IF(F26="Scenario3PBT7",'Deep retrofit'!$Y$27,"")))&amp;IF(F26="Scenario1PBT8",'Deep retrofit'!$Z$27,IF(F26="Scenario2PBT8",'Deep retrofit'!$AA$27,IF(F26="Scenario3PBT8",'Deep retrofit'!$AB$27,"")))&amp;IF(F26="Scenario1PBT9",'Deep retrofit'!$AC$27,IF(F26="Scenario2PBT9",'Deep retrofit'!$AD$27,IF(F26="Scenario3PBT9",'Deep retrofit'!$AE$27,"")))&amp;IF(F26="Scenario1PBT10",'Deep retrofit'!$AF$27,IF(F26="Scenario2PBT10",'Deep retrofit'!$AG$27,IF(F26="Scenario3PBT10",'Deep retrofit'!$AH$27,"")))&amp;IF(F26="Scenario1PBT11",'Deep retrofit'!$AI$27,IF(F26="Scenario2PBT11",'Deep retrofit'!$AJ$27,IF(F26="Scenario3PBT11",'Deep retrofit'!$AK$27,"")))&amp;IF(F26="Scenario1PBT12",'Deep retrofit'!$AL$27,IF(F26="Scenario2PBT12",'Deep retrofit'!$AM$27,IF(F26="Scenario3PBT12",'Deep retrofit'!$AN$27,"")))&amp;IF(F26="Scenario1PBT13",'Deep retrofit'!$AO$27,IF(F26="Scenario2PBT13",'Deep retrofit'!$AP$27,IF(F26="Scenario3PBT13",'Deep retrofit'!$AQ$27,"")))&amp;IF(F26="Scenario1PBT14",'Deep retrofit'!$AR$27,IF(F26="Scenario2PBT14",'Deep retrofit'!$AS$27,IF(F26="Scenario3PBT14",'Deep retrofit'!$AT$27,"")))&amp;IF(F26="Scenario1PBT15",'Deep retrofit'!$AU$27,IF(F26="Scenario2PBT15",'Deep retrofit'!$AV$27,IF(F26="Scenario3PBT15",'Deep retrofit'!$AW$27,"")))</f>
        <v/>
      </c>
      <c r="T26" s="207">
        <f t="shared" si="17"/>
        <v>0</v>
      </c>
      <c r="U26" s="206" t="str">
        <f>IF(F26="Scenario1PBT1",'Deep retrofit'!$E$38,IF(F26="Scenario2PBT1",'Deep retrofit'!$F$38,IF(F26="Scenario3PBT1",'Deep retrofit'!$G$38,"")))&amp;IF(F26="Scenario1PBT2",'Deep retrofit'!$H$38,IF(F26="Scenario2PBT2",'Deep retrofit'!$I$38,IF(F26="Scenario3PBT2",'Deep retrofit'!$J$38,"")))&amp;IF(F26="Scenario1PBT3",'Deep retrofit'!$K$38,IF(F26="Scenario2PBT3",'Deep retrofit'!$L$38,IF(F26="Scenario3PBT3",'Deep retrofit'!$M$38,"")))&amp;IF(F26="Scenario1PBT4",'Deep retrofit'!$N$38,IF(F26="Scenario2PBT4",'Deep retrofit'!$O$38,IF(F26="Scenario3PBT4",'Deep retrofit'!$P$38,"")))&amp;IF(F26="Scenario1PBT5",'Deep retrofit'!$Q$38,IF(F26="Scenario2PBT5",'Deep retrofit'!$R$38,IF(F26="Scenario3PBT5",'Deep retrofit'!$S$38,"")))&amp;IF(F26="Scenario1PBT6",'Deep retrofit'!$T$38,IF(F26="Scenario2PBT6",'Deep retrofit'!$U$38,IF(F26="Scenario3PBT6",'Deep retrofit'!$V$38,"")))&amp;IF(F26="Scenario1PBT7",'Deep retrofit'!$W$38,IF(F26="Scenario2PBT7",'Deep retrofit'!$X$38,IF(F26="Scenario3PBT7",'Deep retrofit'!$Y$38,"")))&amp;IF(F26="Scenario1PBT8",'Deep retrofit'!$Z$38,IF(F26="Scenario2PBT8",'Deep retrofit'!$AA$38,IF(F26="Scenario3PBT8",'Deep retrofit'!$AB$38,"")))&amp;IF(F26="Scenario1PBT9",'Deep retrofit'!$AC$38,IF(F26="Scenario2PBT9",'Deep retrofit'!$AD$38,IF(F26="Scenario3PBT9",'Deep retrofit'!$AE$38,"")))&amp;IF(F26="Scenario1PBT10",'Deep retrofit'!$AF$38,IF(F26="Scenario2PBT10",'Deep retrofit'!$AG$38,IF(F26="Scenario3PBT10",'Deep retrofit'!$AH$38,"")))&amp;IF(F26="Scenario1PBT11",'Deep retrofit'!$AI$38,IF(F26="Scenario2PBT11",'Deep retrofit'!$AJ$38,IF(F26="Scenario3PBT11",'Deep retrofit'!$AK$38,"")))&amp;IF(F26="Scenario1PBT12",'Deep retrofit'!$AL$38,IF(F26="Scenario2PBT12",'Deep retrofit'!$AM$38,IF(F26="Scenario3PBT12",'Deep retrofit'!$AN$38,"")))&amp;IF(F26="Scenario1PBT13",'Deep retrofit'!$AO$38,IF(F26="Scenario2PBT13",'Deep retrofit'!$AP$38,IF(F26="Scenario3PBT13",'Deep retrofit'!$AQ$38,"")))&amp;IF(F26="Scenario1PBT14",'Deep retrofit'!$AR$38,IF(F26="Scenario2PBT14",'Deep retrofit'!$AS$38,IF(F26="Scenario3PBT14",'Deep retrofit'!$AT$38,"")))&amp;IF(F26="Scenario1PBT15",'Deep retrofit'!$AU$38,IF(F26="Scenario2PBT15",'Deep retrofit'!$AV$38,IF(F26="Scenario3PBT15",'Deep retrofit'!$AW$38,"")))</f>
        <v/>
      </c>
      <c r="V26" s="117">
        <f t="shared" si="18"/>
        <v>0</v>
      </c>
      <c r="W26" s="117" t="str">
        <f>IF(F26="Scenario1PBT1",'Deep retrofit'!$E$40,IF(F26="Scenario2PBT1",'Deep retrofit'!$F$40,IF(F26="Scenario3PBT1",'Deep retrofit'!$G$40,"")))&amp;IF(F26="Scenario1PBT2",'Deep retrofit'!$H$40,IF(F26="Scenario2PBT2",'Deep retrofit'!$I$40,IF(F26="Scenario3PBT2",'Deep retrofit'!$J$40,"")))&amp;IF(F26="Scenario1PBT3",'Deep retrofit'!$K$40,IF(F26="Scenario2PBT3",'Deep retrofit'!$L$40,IF(F26="Scenario3PBT3",'Deep retrofit'!$M$40,"")))&amp;IF(F26="Scenario1PBT4",'Deep retrofit'!$N$40,IF(F26="Scenario2PBT4",'Deep retrofit'!$O$40,IF(F26="Scenario3PBT4",'Deep retrofit'!$P$40,"")))&amp;IF(F26="Scenario1PBT5",'Deep retrofit'!$Q$40,IF(F26="Scenario2PBT5",'Deep retrofit'!$R$40,IF(F26="Scenario3PBT5",'Deep retrofit'!$S$40,"")))&amp;IF(F26="Scenario1PBT6",'Deep retrofit'!$T$40,IF(F26="Scenario2PBT6",'Deep retrofit'!$U$40,IF(F26="Scenario3PBT6",'Deep retrofit'!$V$40,"")))&amp;IF(F26="Scenario1PBT7",'Deep retrofit'!$W$40,IF(F26="Scenario2PBT7",'Deep retrofit'!$X$40,IF(F26="Scenario3PBT7",'Deep retrofit'!$Y$40,"")))&amp;IF(F26="Scenario1PBT8",'Deep retrofit'!$Z$40,IF(F26="Scenario2PBT8",'Deep retrofit'!$AA$40,IF(F26="Scenario3PBT8",'Deep retrofit'!$AB$40,"")))&amp;IF(F26="Scenario1PBT9",'Deep retrofit'!$AC$40,IF(F26="Scenario2PBT9",'Deep retrofit'!$AD$40,IF(F26="Scenario3PBT9",'Deep retrofit'!$AE$40,"")))&amp;IF(F26="Scenario1PBT10",'Deep retrofit'!$AF$40,IF(F26="Scenario2PBT10",'Deep retrofit'!$AG$40,IF(F26="Scenario3PBT10",'Deep retrofit'!$AH$40,"")))&amp;IF(F26="Scenario1PBT11",'Deep retrofit'!$AI$40,IF(F26="Scenario2PBT11",'Deep retrofit'!$AJ$40,IF(F26="Scenario3PBT11",'Deep retrofit'!$AK$40,"")))&amp;IF(F26="Scenario1PBT12",'Deep retrofit'!$AL$40,IF(F26="Scenario2PBT12",'Deep retrofit'!$AM$40,IF(F26="Scenario3PBT12",'Deep retrofit'!$AN$40,"")))&amp;IF(F26="Scenario1PBT13",'Deep retrofit'!$AO$40,IF(F26="Scenario2PBT13",'Deep retrofit'!$AP$40,IF(F26="Scenario3PBT13",'Deep retrofit'!$AQ$40,"")))&amp;IF(F26="Scenario1PBT14",'Deep retrofit'!$AR$40,IF(F26="Scenario2PBT14",'Deep retrofit'!$AS$40,IF(F26="Scenario3PBT14",'Deep retrofit'!$AT$40,"")))&amp;IF(F26="Scenario1PBT15",'Deep retrofit'!$AU$40,IF(F26="Scenario2PBT15",'Deep retrofit'!$AV$40,IF(F26="Scenario3PBT15",'Deep retrofit'!$AW$40,"")))</f>
        <v/>
      </c>
      <c r="X26" s="117">
        <f t="shared" si="19"/>
        <v>0</v>
      </c>
      <c r="Y26" s="117" t="str">
        <f>IF(F26="Scenario1PBT1",'Deep retrofit'!$E$42,IF(F26="Scenario2PBT1",'Deep retrofit'!$F$42,IF(F26="Scenario3PBT1",'Deep retrofit'!$G$42,"")))&amp;IF(F26="Scenario1PBT2",'Deep retrofit'!$H$42,IF(F26="Scenario2PBT2",'Deep retrofit'!$I$42,IF(F26="Scenario3PBT2",'Deep retrofit'!$J$42,"")))&amp;IF(F26="Scenario1PBT3",'Deep retrofit'!$K$42,IF(F26="Scenario2PBT3",'Deep retrofit'!$L$42,IF(F26="Scenario3PBT3",'Deep retrofit'!$M$42,"")))&amp;IF(F26="Scenario1PBT4",'Deep retrofit'!$N$42,IF(F26="Scenario2PBT4",'Deep retrofit'!$O$42,IF(F26="Scenario3PBT4",'Deep retrofit'!$P$42,"")))&amp;IF(F26="Scenario1PBT5",'Deep retrofit'!$Q$42,IF(F26="Scenario2PBT5",'Deep retrofit'!$R$42,IF(F26="Scenario3PBT5",'Deep retrofit'!$S$42,"")))&amp;IF(F26="Scenario1PBT6",'Deep retrofit'!$T$42,IF(F26="Scenario2PBT6",'Deep retrofit'!$U$42,IF(F26="Scenario3PBT6",'Deep retrofit'!$V$42,"")))&amp;IF(F26="Scenario1PBT7",'Deep retrofit'!$W$42,IF(F26="Scenario2PBT7",'Deep retrofit'!$X$42,IF(F26="Scenario3PBT7",'Deep retrofit'!$Y$42,"")))&amp;IF(F26="Scenario1PBT8",'Deep retrofit'!$Z$42,IF(F26="Scenario2PBT8",'Deep retrofit'!$AA$42,IF(F26="Scenario3PBT8",'Deep retrofit'!$AB$42,"")))&amp;IF(F26="Scenario1PBT9",'Deep retrofit'!$AC$42,IF(F26="Scenario2PBT9",'Deep retrofit'!$AD$42,IF(F26="Scenario3PBT9",'Deep retrofit'!$AE$42,"")))&amp;IF(F26="Scenario1PBT10",'Deep retrofit'!$AF$42,IF(F26="Scenario2PBT10",'Deep retrofit'!$AG$42,IF(F26="Scenario3PBT10",'Deep retrofit'!$AH$42,"")))&amp;IF(F26="Scenario1PBT11",'Deep retrofit'!$AI$42,IF(F26="Scenario2PBT11",'Deep retrofit'!$AJ$42,IF(F26="Scenario3PBT11",'Deep retrofit'!$AK$42,"")))&amp;IF(F26="Scenario1PBT12",'Deep retrofit'!$AL$42,IF(F26="Scenario2PBT12",'Deep retrofit'!$AM$42,IF(F26="Scenario3PBT12",'Deep retrofit'!$AN$42,"")))&amp;IF(F26="Scenario1PBT13",'Deep retrofit'!$AO$42,IF(F26="Scenario2PBT13",'Deep retrofit'!$AP$42,IF(F26="Scenario3PBT13",'Deep retrofit'!$AQ$42,"")))&amp;IF(F26="Scenario1PBT14",'Deep retrofit'!$AR$42,IF(F26="Scenario2PBT14",'Deep retrofit'!$AS$42,IF(F26="Scenario3PBT14",'Deep retrofit'!$AT$42,"")))&amp;IF(F26="Scenario1PBT15",'Deep retrofit'!$AU$42,IF(F26="Scenario2PBT15",'Deep retrofit'!$AV$42,IF(F26="Scenario3PBT15",'Deep retrofit'!$AW$42,"")))</f>
        <v/>
      </c>
      <c r="Z26" s="117">
        <f t="shared" si="20"/>
        <v>0</v>
      </c>
      <c r="AA26" s="269" t="str">
        <f>IF(F26="Scenario1PBT1",'Deep retrofit'!$E$101,IF(F26="Scenario2PBT1",'Deep retrofit'!$F$101,IF(F26="Scenario3PBT1",'Deep retrofit'!$G$101,"")))&amp;IF(F26="Scenario1PBT2",'Deep retrofit'!$H$101,IF(F26="Scenario2PBT2",'Deep retrofit'!$I$101,IF(F26="Scenario3PBT2",'Deep retrofit'!$J$101,"")))&amp;IF(F26="Scenario1PBT3",'Deep retrofit'!$K$101,IF(F26="Scenario2PBT3",'Deep retrofit'!$L$101,IF(F26="Scenario3PBT3",'Deep retrofit'!$M$101,"")))&amp;IF(F26="Scenario1PBT4",'Deep retrofit'!$N$101,IF(F26="Scenario2PBT4",'Deep retrofit'!$O$101,IF(F26="Scenario3PBT4",'Deep retrofit'!$P$101,"")))&amp;IF(F26="Scenario1PBT5",'Deep retrofit'!$Q$101,IF(F26="Scenario2PBT5",'Deep retrofit'!$R$101,IF(F26="Scenario3PBT5",'Deep retrofit'!$S$101,"")))&amp;IF(F26="Scenario1PBT6",'Deep retrofit'!$T$101,IF(F26="Scenario2PBT6",'Deep retrofit'!$U$101,IF(F26="Scenario3PBT6",'Deep retrofit'!$V$101,"")))&amp;IF(F26="Scenario1PBT7",'Deep retrofit'!$W$101,IF(F26="Scenario2PBT7",'Deep retrofit'!$X$101,IF(F26="Scenario3PBT7",'Deep retrofit'!$Y$101,"")))&amp;IF(F26="Scenario1PBT8",'Deep retrofit'!$Z$101,IF(F26="Scenario2PBT8",'Deep retrofit'!$AA$101,IF(F26="Scenario3PBT8",'Deep retrofit'!$AB$101,"")))&amp;IF(F26="Scenario1PBT9",'Deep retrofit'!$AC$101,IF(F26="Scenario2PBT9",'Deep retrofit'!$AD$101,IF(F26="Scenario3PBT9",'Deep retrofit'!$AE$101,"")))&amp;IF(F26="Scenario1PBT10",'Deep retrofit'!$AF$101,IF(F26="Scenario2PBT10",'Deep retrofit'!$AG$101,IF(F26="Scenario3PBT10",'Deep retrofit'!$AH$101,"")))&amp;IF(F26="Scenario1PBT11",'Deep retrofit'!$AI$101,IF(F26="Scenario2PBT11",'Deep retrofit'!$AJ$101,IF(F26="Scenario3PBT11",'Deep retrofit'!$AK$101,"")))&amp;IF(F26="Scenario1PBT12",'Deep retrofit'!$AL$101,IF(F26="Scenario2PBT12",'Deep retrofit'!$AM$101,IF(F26="Scenario3PBT12",'Deep retrofit'!$AN$101,"")))&amp;IF(F26="Scenario1PBT13",'Deep retrofit'!$AO$101,IF(F26="Scenario2PBT13",'Deep retrofit'!$AP$101,IF(F26="Scenario3PBT13",'Deep retrofit'!$AQ$101,"")))&amp;IF(F26="Scenario1PBT14",'Deep retrofit'!$AR$101,IF(F26="Scenario2PBT14",'Deep retrofit'!$AS$101,IF(F26="Scenario3PBT14",'Deep retrofit'!$AT$101,"")))&amp;IF(F26="Scenario1PBT15",'Deep retrofit'!$AU$101,IF(F26="Scenario2PBT15",'Deep retrofit'!$AV$101,IF(F26="Scenario3PBT15",'Deep retrofit'!$AW$101,"")))</f>
        <v/>
      </c>
      <c r="AB26" s="179">
        <f t="shared" si="21"/>
        <v>0</v>
      </c>
      <c r="AC26" s="208">
        <f>IFERROR('Projection_Base-case'!G26-G26,0)</f>
        <v>0</v>
      </c>
      <c r="AD26" s="117">
        <f t="shared" si="0"/>
        <v>0</v>
      </c>
      <c r="AE26" s="117">
        <f>IFERROR(100*AC26/'Projection_Base-case'!G26,0)</f>
        <v>0</v>
      </c>
      <c r="AF26" s="117">
        <f>IFERROR('Projection_Base-case'!I26-I26,0)</f>
        <v>0</v>
      </c>
      <c r="AG26" s="117">
        <f t="shared" si="1"/>
        <v>0</v>
      </c>
      <c r="AH26" s="117">
        <f>IFERROR(100*AF26/'Projection_Base-case'!I26,0)</f>
        <v>0</v>
      </c>
      <c r="AI26" s="117">
        <f>IFERROR('Projection_Base-case'!K26-K26,0)</f>
        <v>0</v>
      </c>
      <c r="AJ26" s="117">
        <f t="shared" si="2"/>
        <v>0</v>
      </c>
      <c r="AK26" s="117">
        <f>IFERROR(100*AI26/'Projection_Base-case'!K26,0)</f>
        <v>0</v>
      </c>
      <c r="AL26" s="117">
        <f>IFERROR(M26-'Projection_Base-case'!M26,0)</f>
        <v>0</v>
      </c>
      <c r="AM26" s="117">
        <f t="shared" si="3"/>
        <v>0</v>
      </c>
      <c r="AN26" s="179">
        <f>IFERROR(IF('Projection_Base-case'!N26&gt;0,100*AM26/'Projection_Base-case'!N26,100*AM26/N26),0)</f>
        <v>0</v>
      </c>
      <c r="AO26" s="206">
        <f>IFERROR('Projection_Base-case'!O26-O26,0)</f>
        <v>0</v>
      </c>
      <c r="AP26" s="117">
        <f t="shared" si="4"/>
        <v>0</v>
      </c>
      <c r="AQ26" s="117">
        <f>IFERROR(100*AO26/'Projection_Base-case'!O26,0)</f>
        <v>0</v>
      </c>
      <c r="AR26" s="117">
        <f>IFERROR('Projection_Base-case'!Q26-Q26,0)</f>
        <v>0</v>
      </c>
      <c r="AS26" s="117">
        <f t="shared" si="5"/>
        <v>0</v>
      </c>
      <c r="AT26" s="117">
        <f>IFERROR(100*AR26/'Projection_Base-case'!Q26,0)</f>
        <v>0</v>
      </c>
      <c r="AU26" s="117">
        <f>IFERROR('Projection_Base-case'!S26-S26,0)</f>
        <v>0</v>
      </c>
      <c r="AV26" s="117">
        <f t="shared" si="6"/>
        <v>0</v>
      </c>
      <c r="AW26" s="118">
        <f>IFERROR(100*AU26/'Projection_Base-case'!S26,0)</f>
        <v>0</v>
      </c>
      <c r="AX26" s="206">
        <f>IFERROR('Projection_Base-case'!U26-U26,0)</f>
        <v>0</v>
      </c>
      <c r="AY26" s="117">
        <f t="shared" si="7"/>
        <v>0</v>
      </c>
      <c r="AZ26" s="117">
        <f>IFERROR(100*AX26/'Projection_Base-case'!U26,0)</f>
        <v>0</v>
      </c>
      <c r="BA26" s="117">
        <f>IFERROR('Projection_Base-case'!W26-W26,0)</f>
        <v>0</v>
      </c>
      <c r="BB26" s="117">
        <f t="shared" si="8"/>
        <v>0</v>
      </c>
      <c r="BC26" s="117">
        <f>IFERROR(100*BA26/'Projection_Base-case'!W26,0)</f>
        <v>0</v>
      </c>
      <c r="BD26" s="117">
        <f>IFERROR('Projection_Base-case'!Y26-Y26,0)</f>
        <v>0</v>
      </c>
      <c r="BE26" s="117">
        <f t="shared" si="9"/>
        <v>0</v>
      </c>
      <c r="BF26" s="117">
        <f>IFERROR(100*BD26/'Projection_Base-case'!Y26,0)</f>
        <v>0</v>
      </c>
      <c r="BG26" s="178">
        <f t="shared" si="22"/>
        <v>0</v>
      </c>
      <c r="BH26" s="179">
        <f t="shared" si="23"/>
        <v>0</v>
      </c>
    </row>
    <row r="27" spans="1:60">
      <c r="A27" s="205">
        <v>22</v>
      </c>
      <c r="B27" s="178">
        <f>IF('Projection_Base-case'!B27&lt;&gt;"",'Projection_Base-case'!B27,0)</f>
        <v>0</v>
      </c>
      <c r="C27" s="178">
        <f>IF('Projection_Base-case'!C27&lt;&gt;"",'Projection_Base-case'!C27,0)</f>
        <v>0</v>
      </c>
      <c r="D27" s="178">
        <f>IF('Projection_Base-case'!D27&lt;&gt;"",'Projection_Base-case'!D27,0)</f>
        <v>0</v>
      </c>
      <c r="E27" s="107" t="str">
        <f>IF(AND('Résultats deep'!$AC$3="OUI",'Résultats deep'!E26&lt;&gt;""),'Résultats deep'!E26,IF(OR(D27="PBT1",D27="PBT2",D27="PBT3",D27="PBT4",D27="PBT5",D27="PBT6",D27="PBT7"),"Scenario1",""))</f>
        <v/>
      </c>
      <c r="F27" s="202" t="str">
        <f t="shared" si="10"/>
        <v>0</v>
      </c>
      <c r="G27" s="177" t="str">
        <f>IF(F27="Scenario1PBT1",'Deep retrofit'!$E$6,IF(F27="Scenario2PBT1",'Deep retrofit'!$F$6,IF(F27="Scenario3PBT1",'Deep retrofit'!$G$6,"")))&amp;IF(F27="Scenario1PBT2",'Deep retrofit'!$H$6,IF(F27="Scenario2PBT2",'Deep retrofit'!$I$6,IF(F27="Scenario3PBT2",'Deep retrofit'!$J$6,"")))&amp;IF(F27="Scenario1PBT3",'Deep retrofit'!$K$6,IF(F27="Scenario2PBT3",'Deep retrofit'!$L$6,IF(F27="Scenario3PBT3",'Deep retrofit'!$M$6,"")))&amp;IF(F27="Scenario1PBT4",'Deep retrofit'!$N$6,IF(F27="Scenario2PBT4",'Deep retrofit'!$O$6,IF(F27="Scenario3PBT4",'Deep retrofit'!$P$6,"")))&amp;IF(F27="Scenario1PBT5",'Deep retrofit'!$Q$6,IF(F27="Scenario2PBT5",'Deep retrofit'!$R$6,IF(F27="Scenario3PBT5",'Deep retrofit'!$S$6,"")))&amp;IF(F27="Scenario1PBT6",'Deep retrofit'!$T$6,IF(F27="Scenario2PBT6",'Deep retrofit'!$U$6,IF(F27="Scenario3PBT6",'Deep retrofit'!$V$6,"")))&amp;IF(F27="Scenario1PBT7",'Deep retrofit'!$W$6,IF(F27="Scenario2PBT7",'Deep retrofit'!$X$6,IF(F27="Scenario3PBT7",'Deep retrofit'!$Y$6,"")))&amp;IF(F27="Scenario1PBT8",'Deep retrofit'!$Z$6,IF(F27="Scenario2PBT8",'Deep retrofit'!$AA$6,IF(F27="Scenario3PBT8",'Deep retrofit'!$AB$6,"")))&amp;IF(F27="Scenario1PBT9",'Deep retrofit'!$AC$6,IF(F27="Scenario2PBT9",'Deep retrofit'!$AD$6,IF(F27="Scenario3PBT9",'Deep retrofit'!$AE$6,"")))&amp;IF(F27="Scenario1PBT10",'Deep retrofit'!$AF$6,IF(F27="Scenario2PBT10",'Deep retrofit'!$AG$6,IF(F27="Scenario3PBT10",'Deep retrofit'!$AH$6,"")))&amp;IF(F27="Scenario1PBT11",'Deep retrofit'!$AI$6,IF(F27="Scenario2PBT11",'Deep retrofit'!$AJ$6,IF(F27="Scenario3PBT11",'Deep retrofit'!$AK$6,"")))&amp;IF(F27="Scenario1PBT12",'Deep retrofit'!$AL$6,IF(F27="Scenario2PBT12",'Deep retrofit'!$AM$6,IF(F27="Scenario3PBT12",'Deep retrofit'!$AN$6,"")))&amp;IF(F27="Scenario1PBT13",'Deep retrofit'!$AO$6,IF(F27="Scenario2PBT13",'Deep retrofit'!$AP$6,IF(F27="Scenario3PBT13",'Deep retrofit'!$AQ$6,"")))&amp;IF(F27="Scenario1PBT14",'Deep retrofit'!$AR$6,IF(F27="Scenario2PBT14",'Deep retrofit'!$AS$6,IF(F27="Scenario3PBT14",'Deep retrofit'!$AT$6,"")))&amp;IF(F27="Scenario1PBT15",'Deep retrofit'!$AU$6,IF(F27="Scenario2PBT15",'Deep retrofit'!$AV$6,IF(F27="Scenario3PBT15",'Deep retrofit'!$AW$6,"")))</f>
        <v/>
      </c>
      <c r="H27" s="117">
        <f t="shared" si="11"/>
        <v>0</v>
      </c>
      <c r="I27" s="178" t="str">
        <f>IF(F27="Scenario1PBT1",'Deep retrofit'!$E$16,IF(F27="Scenario2PBT1",'Deep retrofit'!$F$16,IF(F27="Scenario3PBT1",'Deep retrofit'!$G$16,"")))&amp;IF(F27="Scenario1PBT2",'Deep retrofit'!$H$16,IF(F27="Scenario2PBT2",'Deep retrofit'!$I$16,IF(F27="Scenario3PBT2",'Deep retrofit'!$J$16,"")))&amp;IF(F27="Scenario1PBT3",'Deep retrofit'!$K$16,IF(F27="Scenario2PBT3",'Deep retrofit'!$L$16,IF(F27="Scenario3PBT3",'Deep retrofit'!$M$16,"")))&amp;IF(F27="Scenario1PBT4",'Deep retrofit'!$N$16,IF(F27="Scenario2PBT4",'Deep retrofit'!$O$16,IF(F27="Scenario3PBT4",'Deep retrofit'!$P$16,"")))&amp;IF(F27="Scenario1PBT5",'Deep retrofit'!$Q$16,IF(F27="Scenario2PBT5",'Deep retrofit'!$R$16,IF(F27="Scenario3PBT5",'Deep retrofit'!$S$16,"")))&amp;IF(F27="Scenario1PBT6",'Deep retrofit'!$T$16,IF(F27="Scenario2PBT6",'Deep retrofit'!$U$16,IF(F27="Scenario3PBT6",'Deep retrofit'!$V$16,"")))&amp;IF(F27="Scenario1PBT7",'Deep retrofit'!$W$16,IF(F27="Scenario2PBT7",'Deep retrofit'!$X$16,IF(F27="Scenario3PBT7",'Deep retrofit'!$Y$16,"")))&amp;IF(F27="Scenario1PBT8",'Deep retrofit'!$Z$16,IF(F27="Scenario2PBT8",'Deep retrofit'!$AA$16,IF(F27="Scenario3PBT8",'Deep retrofit'!$AB$16,"")))&amp;IF(F27="Scenario1PBT9",'Deep retrofit'!$AC$16,IF(F27="Scenario2PBT9",'Deep retrofit'!$AD$16,IF(F27="Scenario3PBT9",'Deep retrofit'!$AE$16,"")))&amp;IF(F27="Scenario1PBT10",'Deep retrofit'!$AF$16,IF(F27="Scenario2PBT10",'Deep retrofit'!$AG$16,IF(F27="Scenario3PBT10",'Deep retrofit'!$AH$16,"")))&amp;IF(F27="Scenario1PBT11",'Deep retrofit'!$AI$16,IF(F27="Scenario2PBT11",'Deep retrofit'!$AJ$16,IF(F27="Scenario3PBT11",'Deep retrofit'!$AK$16,"")))&amp;IF(F27="Scenario1PBT12",'Deep retrofit'!$AL$16,IF(F27="Scenario2PBT12",'Deep retrofit'!$AM$16,IF(F27="Scenario3PBT12",'Deep retrofit'!$AN$16,"")))&amp;IF(F27="Scenario1PBT13",'Deep retrofit'!$AO$16,IF(F27="Scenario2PBT13",'Deep retrofit'!$AP$16,IF(F27="Scenario3PBT13",'Deep retrofit'!$AQ$16,"")))&amp;IF(F27="Scenario1PBT14",'Deep retrofit'!$AR$16,IF(F27="Scenario2PBT14",'Deep retrofit'!$AS$16,IF(F27="Scenario3PBT14",'Deep retrofit'!$AT$16,"")))&amp;IF(F27="Scenario1PBT15",'Deep retrofit'!$AU$16,IF(F27="Scenario2PBT15",'Deep retrofit'!$AV$16,IF(F27="Scenario3PBT15",'Deep retrofit'!$AW$16,"")))</f>
        <v/>
      </c>
      <c r="J27" s="117">
        <f t="shared" si="12"/>
        <v>0</v>
      </c>
      <c r="K27" s="117" t="str">
        <f>IF(F27="Scenario1PBT1",'Deep retrofit'!$E$18,IF(F27="Scenario2PBT1",'Deep retrofit'!$F$18,IF(F27="Scenario3PBT1",'Deep retrofit'!$G$18,"")))&amp;IF(F27="Scenario1PBT2",'Deep retrofit'!$H$18,IF(F27="Scenario2PBT2",'Deep retrofit'!$I$18,IF(F27="Scenario3PBT2",'Deep retrofit'!$J$18,"")))&amp;IF(F27="Scenario1PBT3",'Deep retrofit'!$K$18,IF(F27="Scenario2PBT3",'Deep retrofit'!$L$18,IF(F27="Scenario3PBT3",'Deep retrofit'!$M$18,"")))&amp;IF(F27="Scenario1PBT4",'Deep retrofit'!$N$18,IF(F27="Scenario2PBT4",'Deep retrofit'!$O$18,IF(F27="Scenario3PBT4",'Deep retrofit'!$P$18,"")))&amp;IF(F27="Scenario1PBT5",'Deep retrofit'!$Q$18,IF(F27="Scenario2PBT5",'Deep retrofit'!$R$18,IF(F27="Scenario3PBT5",'Deep retrofit'!$S$18,"")))&amp;IF(F27="Scenario1PBT6",'Deep retrofit'!$T$18,IF(F27="Scenario2PBT6",'Deep retrofit'!$U$18,IF(F27="Scenario3PBT6",'Deep retrofit'!$V$18,"")))&amp;IF(F27="Scenario1PBT7",'Deep retrofit'!$W$18,IF(F27="Scenario2PBT7",'Deep retrofit'!$X$18,IF(F27="Scenario3PBT7",'Deep retrofit'!$Y$18,"")))&amp;IF(F27="Scenario1PBT8",'Deep retrofit'!$Z$18,IF(F27="Scenario2PBT8",'Deep retrofit'!$AA$18,IF(F27="Scenario3PBT8",'Deep retrofit'!$AB$18,"")))&amp;IF(F27="Scenario1PBT9",'Deep retrofit'!$AC$18,IF(F27="Scenario2PBT9",'Deep retrofit'!$AD$18,IF(F27="Scenario3PBT9",'Deep retrofit'!$AE$18,"")))&amp;IF(F27="Scenario1PBT10",'Deep retrofit'!$AF$18,IF(F27="Scenario2PBT10",'Deep retrofit'!$AG$18,IF(F27="Scenario3PBT10",'Deep retrofit'!$AH$18,"")))&amp;IF(F27="Scenario1PBT11",'Deep retrofit'!$AI$18,IF(F27="Scenario2PBT11",'Deep retrofit'!$AJ$18,IF(F27="Scenario3PBT11",'Deep retrofit'!$AK$18,"")))&amp;IF(F27="Scenario1PBT12",'Deep retrofit'!$AL$18,IF(F27="Scenario2PBT12",'Deep retrofit'!$AM$18,IF(F27="Scenario3PBT12",'Deep retrofit'!$AN$18,"")))&amp;IF(F27="Scenario1PBT13",'Deep retrofit'!$AO$18,IF(F27="Scenario2PBT13",'Deep retrofit'!$AP$18,IF(F27="Scenario3PBT13",'Deep retrofit'!$AQ$18,"")))&amp;IF(F27="Scenario1PBT14",'Deep retrofit'!$AR$18,IF(F27="Scenario2PBT14",'Deep retrofit'!$AS$18,IF(F27="Scenario3PBT14",'Deep retrofit'!$AT$18,"")))&amp;IF(F27="Scenario1PBT15",'Deep retrofit'!$AU$18,IF(F27="Scenario2PBT15",'Deep retrofit'!$AV$18,IF(F27="Scenario3PBT15",'Deep retrofit'!$AW$18,"")))</f>
        <v/>
      </c>
      <c r="L27" s="117">
        <f t="shared" si="13"/>
        <v>0</v>
      </c>
      <c r="M27" s="117" t="str">
        <f>IF(F27="Scenario1PBT1",'Deep retrofit'!$E$20,IF(F27="Scenario2PBT1",'Deep retrofit'!$F$20,IF(F27="Scenario3PBT1",'Deep retrofit'!$G$20,"")))&amp;IF(F27="Scenario1PBT2",'Deep retrofit'!$H$20,IF(F27="Scenario2PBT2",'Deep retrofit'!$I$20,IF(F27="Scenario3PBT2",'Deep retrofit'!$J$20,"")))&amp;IF(F27="Scenario1PBT3",'Deep retrofit'!$K$20,IF(F27="Scenario2PBT3",'Deep retrofit'!$L$20,IF(F27="Scenario3PBT3",'Deep retrofit'!$M$20,"")))&amp;IF(F27="Scenario1PBT4",'Deep retrofit'!$N$20,IF(F27="Scenario2PBT4",'Deep retrofit'!$O$20,IF(F27="Scenario3PBT4",'Deep retrofit'!$P$20,"")))&amp;IF(F27="Scenario1PBT5",'Deep retrofit'!$Q$20,IF(F27="Scenario2PBT5",'Deep retrofit'!$R$20,IF(F27="Scenario3PBT5",'Deep retrofit'!$S$20,"")))&amp;IF(F27="Scenario1PBT6",'Deep retrofit'!$T$20,IF(F27="Scenario2PBT6",'Deep retrofit'!$U$20,IF(F27="Scenario3PBT6",'Deep retrofit'!$V$20,"")))&amp;IF(F27="Scenario1PBT7",'Deep retrofit'!$W$20,IF(F27="Scenario2PBT7",'Deep retrofit'!$X$20,IF(F27="Scenario3PBT7",'Deep retrofit'!$Y$20,"")))&amp;IF(F27="Scenario1PBT8",'Deep retrofit'!$Z$20,IF(F27="Scenario2PBT8",'Deep retrofit'!$AA$20,IF(F27="Scenario3PBT8",'Deep retrofit'!$AB$20,"")))&amp;IF(F27="Scenario1PBT9",'Deep retrofit'!$AC$20,IF(F27="Scenario2PBT9",'Deep retrofit'!$AD$20,IF(F27="Scenario3PBT9",'Deep retrofit'!$AE$20,"")))&amp;IF(F27="Scenario1PBT10",'Deep retrofit'!$AF$20,IF(F27="Scenario2PBT10",'Deep retrofit'!$AG$20,IF(F27="Scenario3PBT10",'Deep retrofit'!$AH$20,"")))&amp;IF(F27="Scenario1PBT11",'Deep retrofit'!$AI$20,IF(F27="Scenario2PBT11",'Deep retrofit'!$AJ$20,IF(F27="Scenario3PBT11",'Deep retrofit'!$AK$20,"")))&amp;IF(F27="Scenario1PBT12",'Deep retrofit'!$AL$20,IF(F27="Scenario2PBT12",'Deep retrofit'!$AM$20,IF(F27="Scenario3PBT12",'Deep retrofit'!$AN$20,"")))&amp;IF(F27="Scenario1PBT13",'Deep retrofit'!$AO$20,IF(F27="Scenario2PBT13",'Deep retrofit'!$AP$20,IF(F27="Scenario3PBT13",'Deep retrofit'!$AQ$20,"")))&amp;IF(F27="Scenario1PBT14",'Deep retrofit'!$AR$20,IF(F27="Scenario2PBT14",'Deep retrofit'!$AS$20,IF(F27="Scenario3PBT14",'Deep retrofit'!$AT$20,"")))&amp;IF(F27="Scenario1PBT15",'Deep retrofit'!$AU$20,IF(F27="Scenario2PBT15",'Deep retrofit'!$AV$20,IF(F27="Scenario3PBT15",'Deep retrofit'!$AW$20,"")))</f>
        <v/>
      </c>
      <c r="N27" s="118">
        <f t="shared" si="14"/>
        <v>0</v>
      </c>
      <c r="O27" s="206" t="str">
        <f>IF(F27="Scenario1PBT1",'Deep retrofit'!$E$23,IF(F27="Scenario2PBT1",'Deep retrofit'!$F$23,IF(F27="Scenario3PBT1",'Deep retrofit'!$G$23,"")))&amp;IF(F27="Scenario1PBT2",'Deep retrofit'!$H$23,IF(F27="Scenario2PBT2",'Deep retrofit'!$I$23,IF(F27="Scenario3PBT2",'Deep retrofit'!$J$23,"")))&amp;IF(F27="Scenario1PBT3",'Deep retrofit'!$K$23,IF(F27="Scenario2PBT3",'Deep retrofit'!$L$23,IF(F27="Scenario3PBT3",'Deep retrofit'!$M$23,"")))&amp;IF(F27="Scenario1PBT4",'Deep retrofit'!$N$23,IF(F27="Scenario2PBT4",'Deep retrofit'!$O$23,IF(F27="Scenario3PBT4",'Deep retrofit'!$P$23,"")))&amp;IF(F27="Scenario1PBT5",'Deep retrofit'!$Q$23,IF(F27="Scenario2PBT5",'Deep retrofit'!$R$23,IF(F27="Scenario3PBT5",'Deep retrofit'!$S$23,"")))&amp;IF(F27="Scenario1PBT6",'Deep retrofit'!$T$23,IF(F27="Scenario2PBT6",'Deep retrofit'!$U$23,IF(F27="Scenario3PBT6",'Deep retrofit'!$V$23,"")))&amp;IF(F27="Scenario1PBT7",'Deep retrofit'!$W$23,IF(F27="Scenario2PBT7",'Deep retrofit'!$X$23,IF(F27="Scenario3PBT7",'Deep retrofit'!$Y$23,"")))&amp;IF(F27="Scenario1PBT8",'Deep retrofit'!$Z$23,IF(F27="Scenario2PBT8",'Deep retrofit'!$AA$23,IF(F27="Scenario3PBT8",'Deep retrofit'!$AB$23,"")))&amp;IF(F27="Scenario1PBT9",'Deep retrofit'!$AC$23,IF(F27="Scenario2PBT9",'Deep retrofit'!$AD$23,IF(F27="Scenario3PBT9",'Deep retrofit'!$AE$23,"")))&amp;IF(F27="Scenario1PBT10",'Deep retrofit'!$AF$23,IF(F27="Scenario2PBT10",'Deep retrofit'!$AG$23,IF(F27="Scenario3PBT10",'Deep retrofit'!$AH$23,"")))&amp;IF(F27="Scenario1PBT11",'Deep retrofit'!$AI$23,IF(F27="Scenario2PBT11",'Deep retrofit'!$AJ$23,IF(F27="Scenario3PBT11",'Deep retrofit'!$AK$23,"")))&amp;IF(F27="Scenario1PBT12",'Deep retrofit'!$AL$23,IF(F27="Scenario2PBT12",'Deep retrofit'!$AM$23,IF(F27="Scenario3PBT12",'Deep retrofit'!$AN$23,"")))&amp;IF(F27="Scenario1PBT13",'Deep retrofit'!$AO$23,IF(F27="Scenario2PBT13",'Deep retrofit'!$AP$23,IF(F27="Scenario3PBT13",'Deep retrofit'!$AQ$23,"")))&amp;IF(F27="Scenario1PBT14",'Deep retrofit'!$AR$23,IF(F27="Scenario2PBT14",'Deep retrofit'!$AS$23,IF(F27="Scenario3PBT14",'Deep retrofit'!$AT$23,"")))&amp;IF(F27="Scenario1PBT15",'Deep retrofit'!$AU$23,IF(F27="Scenario2PBT15",'Deep retrofit'!$AV$23,IF(F27="Scenario3PBT15",'Deep retrofit'!$AW$23,"")))</f>
        <v/>
      </c>
      <c r="P27" s="117">
        <f t="shared" si="15"/>
        <v>0</v>
      </c>
      <c r="Q27" s="117" t="str">
        <f>IF(F27="Scenario1PBT1",'Deep retrofit'!$E$25,IF(F27="Scenario2PBT1",'Deep retrofit'!$F$25,IF(F27="Scenario3PBT1",'Deep retrofit'!$G$25,"")))&amp;IF(F27="Scenario1PBT2",'Deep retrofit'!$H$25,IF(F27="Scenario2PBT2",'Deep retrofit'!$I$25,IF(F27="Scenario3PBT2",'Deep retrofit'!$J$25,"")))&amp;IF(F27="Scenario1PBT3",'Deep retrofit'!$K$25,IF(F27="Scenario2PBT3",'Deep retrofit'!$L$25,IF(F27="Scenario3PBT3",'Deep retrofit'!$M$25,"")))&amp;IF(F27="Scenario1PBT4",'Deep retrofit'!$N$25,IF(F27="Scenario2PBT4",'Deep retrofit'!$O$25,IF(F27="Scenario3PBT4",'Deep retrofit'!$P$25,"")))&amp;IF(F27="Scenario1PBT5",'Deep retrofit'!$Q$25,IF(F27="Scenario2PBT5",'Deep retrofit'!$R$25,IF(F27="Scenario3PBT5",'Deep retrofit'!$S$25,"")))&amp;IF(F27="Scenario1PBT6",'Deep retrofit'!$T$25,IF(F27="Scenario2PBT6",'Deep retrofit'!$U$25,IF(F27="Scenario3PBT6",'Deep retrofit'!$V$25,"")))&amp;IF(F27="Scenario1PBT7",'Deep retrofit'!$W$25,IF(F27="Scenario2PBT7",'Deep retrofit'!$X$25,IF(F27="Scenario3PBT7",'Deep retrofit'!$Y$25,"")))&amp;IF(F27="Scenario1PBT8",'Deep retrofit'!$Z$25,IF(F27="Scenario2PBT8",'Deep retrofit'!$AA$25,IF(F27="Scenario3PBT8",'Deep retrofit'!$AB$25,"")))&amp;IF(F27="Scenario1PBT9",'Deep retrofit'!$AC$25,IF(F27="Scenario2PBT9",'Deep retrofit'!$AD$25,IF(F27="Scenario3PBT9",'Deep retrofit'!$AE$25,"")))&amp;IF(F27="Scenario1PBT10",'Deep retrofit'!$AF$25,IF(F27="Scenario2PBT10",'Deep retrofit'!$AG$25,IF(F27="Scenario3PBT10",'Deep retrofit'!$AH$25,"")))&amp;IF(F27="Scenario1PBT11",'Deep retrofit'!$AI$25,IF(F27="Scenario2PBT11",'Deep retrofit'!$AJ$25,IF(F27="Scenario3PBT11",'Deep retrofit'!$AK$25,"")))&amp;IF(F27="Scenario1PBT12",'Deep retrofit'!$AL$25,IF(F27="Scenario2PBT12",'Deep retrofit'!$AM$25,IF(F27="Scenario3PBT12",'Deep retrofit'!$AN$25,"")))&amp;IF(F27="Scenario1PBT13",'Deep retrofit'!$AO$25,IF(F27="Scenario2PBT13",'Deep retrofit'!$AP$25,IF(F27="Scenario3PBT13",'Deep retrofit'!$AQ$25,"")))&amp;IF(F27="Scenario1PBT14",'Deep retrofit'!$AR$25,IF(F27="Scenario2PBT14",'Deep retrofit'!$AS$25,IF(F27="Scenario3PBT14",'Deep retrofit'!$AT$25,"")))&amp;IF(F27="Scenario1PBT15",'Deep retrofit'!$AU$25,IF(F27="Scenario2PBT15",'Deep retrofit'!$AV$25,IF(F27="Scenario3PBT15",'Deep retrofit'!$AW$25,"")))</f>
        <v/>
      </c>
      <c r="R27" s="117">
        <f t="shared" si="16"/>
        <v>0</v>
      </c>
      <c r="S27" s="117" t="str">
        <f>IF(F27="Scenario1PBT1",'Deep retrofit'!$E$27,IF(F27="Scenario2PBT1",'Deep retrofit'!$F$27,IF(F27="Scenario3PBT1",'Deep retrofit'!$G$27,"")))&amp;IF(F27="Scenario1PBT2",'Deep retrofit'!$H$27,IF(F27="Scenario2PBT2",'Deep retrofit'!$I$27,IF(F27="Scenario3PBT2",'Deep retrofit'!$J$27,"")))&amp;IF(F27="Scenario1PBT3",'Deep retrofit'!$K$27,IF(F27="Scenario2PBT3",'Deep retrofit'!$L$27,IF(F27="Scenario3PBT3",'Deep retrofit'!$M$27,"")))&amp;IF(F27="Scenario1PBT4",'Deep retrofit'!$N$27,IF(F27="Scenario2PBT4",'Deep retrofit'!$O$27,IF(F27="Scenario3PBT4",'Deep retrofit'!$P$27,"")))&amp;IF(F27="Scenario1PBT5",'Deep retrofit'!$Q$27,IF(F27="Scenario2PBT5",'Deep retrofit'!$R$27,IF(F27="Scenario3PBT5",'Deep retrofit'!$S$27,"")))&amp;IF(F27="Scenario1PBT6",'Deep retrofit'!$T$27,IF(F27="Scenario2PBT6",'Deep retrofit'!$U$27,IF(F27="Scenario3PBT6",'Deep retrofit'!$V$27,"")))&amp;IF(F27="Scenario1PBT7",'Deep retrofit'!$W$27,IF(F27="Scenario2PBT7",'Deep retrofit'!$X$27,IF(F27="Scenario3PBT7",'Deep retrofit'!$Y$27,"")))&amp;IF(F27="Scenario1PBT8",'Deep retrofit'!$Z$27,IF(F27="Scenario2PBT8",'Deep retrofit'!$AA$27,IF(F27="Scenario3PBT8",'Deep retrofit'!$AB$27,"")))&amp;IF(F27="Scenario1PBT9",'Deep retrofit'!$AC$27,IF(F27="Scenario2PBT9",'Deep retrofit'!$AD$27,IF(F27="Scenario3PBT9",'Deep retrofit'!$AE$27,"")))&amp;IF(F27="Scenario1PBT10",'Deep retrofit'!$AF$27,IF(F27="Scenario2PBT10",'Deep retrofit'!$AG$27,IF(F27="Scenario3PBT10",'Deep retrofit'!$AH$27,"")))&amp;IF(F27="Scenario1PBT11",'Deep retrofit'!$AI$27,IF(F27="Scenario2PBT11",'Deep retrofit'!$AJ$27,IF(F27="Scenario3PBT11",'Deep retrofit'!$AK$27,"")))&amp;IF(F27="Scenario1PBT12",'Deep retrofit'!$AL$27,IF(F27="Scenario2PBT12",'Deep retrofit'!$AM$27,IF(F27="Scenario3PBT12",'Deep retrofit'!$AN$27,"")))&amp;IF(F27="Scenario1PBT13",'Deep retrofit'!$AO$27,IF(F27="Scenario2PBT13",'Deep retrofit'!$AP$27,IF(F27="Scenario3PBT13",'Deep retrofit'!$AQ$27,"")))&amp;IF(F27="Scenario1PBT14",'Deep retrofit'!$AR$27,IF(F27="Scenario2PBT14",'Deep retrofit'!$AS$27,IF(F27="Scenario3PBT14",'Deep retrofit'!$AT$27,"")))&amp;IF(F27="Scenario1PBT15",'Deep retrofit'!$AU$27,IF(F27="Scenario2PBT15",'Deep retrofit'!$AV$27,IF(F27="Scenario3PBT15",'Deep retrofit'!$AW$27,"")))</f>
        <v/>
      </c>
      <c r="T27" s="207">
        <f t="shared" si="17"/>
        <v>0</v>
      </c>
      <c r="U27" s="206" t="str">
        <f>IF(F27="Scenario1PBT1",'Deep retrofit'!$E$38,IF(F27="Scenario2PBT1",'Deep retrofit'!$F$38,IF(F27="Scenario3PBT1",'Deep retrofit'!$G$38,"")))&amp;IF(F27="Scenario1PBT2",'Deep retrofit'!$H$38,IF(F27="Scenario2PBT2",'Deep retrofit'!$I$38,IF(F27="Scenario3PBT2",'Deep retrofit'!$J$38,"")))&amp;IF(F27="Scenario1PBT3",'Deep retrofit'!$K$38,IF(F27="Scenario2PBT3",'Deep retrofit'!$L$38,IF(F27="Scenario3PBT3",'Deep retrofit'!$M$38,"")))&amp;IF(F27="Scenario1PBT4",'Deep retrofit'!$N$38,IF(F27="Scenario2PBT4",'Deep retrofit'!$O$38,IF(F27="Scenario3PBT4",'Deep retrofit'!$P$38,"")))&amp;IF(F27="Scenario1PBT5",'Deep retrofit'!$Q$38,IF(F27="Scenario2PBT5",'Deep retrofit'!$R$38,IF(F27="Scenario3PBT5",'Deep retrofit'!$S$38,"")))&amp;IF(F27="Scenario1PBT6",'Deep retrofit'!$T$38,IF(F27="Scenario2PBT6",'Deep retrofit'!$U$38,IF(F27="Scenario3PBT6",'Deep retrofit'!$V$38,"")))&amp;IF(F27="Scenario1PBT7",'Deep retrofit'!$W$38,IF(F27="Scenario2PBT7",'Deep retrofit'!$X$38,IF(F27="Scenario3PBT7",'Deep retrofit'!$Y$38,"")))&amp;IF(F27="Scenario1PBT8",'Deep retrofit'!$Z$38,IF(F27="Scenario2PBT8",'Deep retrofit'!$AA$38,IF(F27="Scenario3PBT8",'Deep retrofit'!$AB$38,"")))&amp;IF(F27="Scenario1PBT9",'Deep retrofit'!$AC$38,IF(F27="Scenario2PBT9",'Deep retrofit'!$AD$38,IF(F27="Scenario3PBT9",'Deep retrofit'!$AE$38,"")))&amp;IF(F27="Scenario1PBT10",'Deep retrofit'!$AF$38,IF(F27="Scenario2PBT10",'Deep retrofit'!$AG$38,IF(F27="Scenario3PBT10",'Deep retrofit'!$AH$38,"")))&amp;IF(F27="Scenario1PBT11",'Deep retrofit'!$AI$38,IF(F27="Scenario2PBT11",'Deep retrofit'!$AJ$38,IF(F27="Scenario3PBT11",'Deep retrofit'!$AK$38,"")))&amp;IF(F27="Scenario1PBT12",'Deep retrofit'!$AL$38,IF(F27="Scenario2PBT12",'Deep retrofit'!$AM$38,IF(F27="Scenario3PBT12",'Deep retrofit'!$AN$38,"")))&amp;IF(F27="Scenario1PBT13",'Deep retrofit'!$AO$38,IF(F27="Scenario2PBT13",'Deep retrofit'!$AP$38,IF(F27="Scenario3PBT13",'Deep retrofit'!$AQ$38,"")))&amp;IF(F27="Scenario1PBT14",'Deep retrofit'!$AR$38,IF(F27="Scenario2PBT14",'Deep retrofit'!$AS$38,IF(F27="Scenario3PBT14",'Deep retrofit'!$AT$38,"")))&amp;IF(F27="Scenario1PBT15",'Deep retrofit'!$AU$38,IF(F27="Scenario2PBT15",'Deep retrofit'!$AV$38,IF(F27="Scenario3PBT15",'Deep retrofit'!$AW$38,"")))</f>
        <v/>
      </c>
      <c r="V27" s="117">
        <f t="shared" si="18"/>
        <v>0</v>
      </c>
      <c r="W27" s="117" t="str">
        <f>IF(F27="Scenario1PBT1",'Deep retrofit'!$E$40,IF(F27="Scenario2PBT1",'Deep retrofit'!$F$40,IF(F27="Scenario3PBT1",'Deep retrofit'!$G$40,"")))&amp;IF(F27="Scenario1PBT2",'Deep retrofit'!$H$40,IF(F27="Scenario2PBT2",'Deep retrofit'!$I$40,IF(F27="Scenario3PBT2",'Deep retrofit'!$J$40,"")))&amp;IF(F27="Scenario1PBT3",'Deep retrofit'!$K$40,IF(F27="Scenario2PBT3",'Deep retrofit'!$L$40,IF(F27="Scenario3PBT3",'Deep retrofit'!$M$40,"")))&amp;IF(F27="Scenario1PBT4",'Deep retrofit'!$N$40,IF(F27="Scenario2PBT4",'Deep retrofit'!$O$40,IF(F27="Scenario3PBT4",'Deep retrofit'!$P$40,"")))&amp;IF(F27="Scenario1PBT5",'Deep retrofit'!$Q$40,IF(F27="Scenario2PBT5",'Deep retrofit'!$R$40,IF(F27="Scenario3PBT5",'Deep retrofit'!$S$40,"")))&amp;IF(F27="Scenario1PBT6",'Deep retrofit'!$T$40,IF(F27="Scenario2PBT6",'Deep retrofit'!$U$40,IF(F27="Scenario3PBT6",'Deep retrofit'!$V$40,"")))&amp;IF(F27="Scenario1PBT7",'Deep retrofit'!$W$40,IF(F27="Scenario2PBT7",'Deep retrofit'!$X$40,IF(F27="Scenario3PBT7",'Deep retrofit'!$Y$40,"")))&amp;IF(F27="Scenario1PBT8",'Deep retrofit'!$Z$40,IF(F27="Scenario2PBT8",'Deep retrofit'!$AA$40,IF(F27="Scenario3PBT8",'Deep retrofit'!$AB$40,"")))&amp;IF(F27="Scenario1PBT9",'Deep retrofit'!$AC$40,IF(F27="Scenario2PBT9",'Deep retrofit'!$AD$40,IF(F27="Scenario3PBT9",'Deep retrofit'!$AE$40,"")))&amp;IF(F27="Scenario1PBT10",'Deep retrofit'!$AF$40,IF(F27="Scenario2PBT10",'Deep retrofit'!$AG$40,IF(F27="Scenario3PBT10",'Deep retrofit'!$AH$40,"")))&amp;IF(F27="Scenario1PBT11",'Deep retrofit'!$AI$40,IF(F27="Scenario2PBT11",'Deep retrofit'!$AJ$40,IF(F27="Scenario3PBT11",'Deep retrofit'!$AK$40,"")))&amp;IF(F27="Scenario1PBT12",'Deep retrofit'!$AL$40,IF(F27="Scenario2PBT12",'Deep retrofit'!$AM$40,IF(F27="Scenario3PBT12",'Deep retrofit'!$AN$40,"")))&amp;IF(F27="Scenario1PBT13",'Deep retrofit'!$AO$40,IF(F27="Scenario2PBT13",'Deep retrofit'!$AP$40,IF(F27="Scenario3PBT13",'Deep retrofit'!$AQ$40,"")))&amp;IF(F27="Scenario1PBT14",'Deep retrofit'!$AR$40,IF(F27="Scenario2PBT14",'Deep retrofit'!$AS$40,IF(F27="Scenario3PBT14",'Deep retrofit'!$AT$40,"")))&amp;IF(F27="Scenario1PBT15",'Deep retrofit'!$AU$40,IF(F27="Scenario2PBT15",'Deep retrofit'!$AV$40,IF(F27="Scenario3PBT15",'Deep retrofit'!$AW$40,"")))</f>
        <v/>
      </c>
      <c r="X27" s="117">
        <f t="shared" si="19"/>
        <v>0</v>
      </c>
      <c r="Y27" s="117" t="str">
        <f>IF(F27="Scenario1PBT1",'Deep retrofit'!$E$42,IF(F27="Scenario2PBT1",'Deep retrofit'!$F$42,IF(F27="Scenario3PBT1",'Deep retrofit'!$G$42,"")))&amp;IF(F27="Scenario1PBT2",'Deep retrofit'!$H$42,IF(F27="Scenario2PBT2",'Deep retrofit'!$I$42,IF(F27="Scenario3PBT2",'Deep retrofit'!$J$42,"")))&amp;IF(F27="Scenario1PBT3",'Deep retrofit'!$K$42,IF(F27="Scenario2PBT3",'Deep retrofit'!$L$42,IF(F27="Scenario3PBT3",'Deep retrofit'!$M$42,"")))&amp;IF(F27="Scenario1PBT4",'Deep retrofit'!$N$42,IF(F27="Scenario2PBT4",'Deep retrofit'!$O$42,IF(F27="Scenario3PBT4",'Deep retrofit'!$P$42,"")))&amp;IF(F27="Scenario1PBT5",'Deep retrofit'!$Q$42,IF(F27="Scenario2PBT5",'Deep retrofit'!$R$42,IF(F27="Scenario3PBT5",'Deep retrofit'!$S$42,"")))&amp;IF(F27="Scenario1PBT6",'Deep retrofit'!$T$42,IF(F27="Scenario2PBT6",'Deep retrofit'!$U$42,IF(F27="Scenario3PBT6",'Deep retrofit'!$V$42,"")))&amp;IF(F27="Scenario1PBT7",'Deep retrofit'!$W$42,IF(F27="Scenario2PBT7",'Deep retrofit'!$X$42,IF(F27="Scenario3PBT7",'Deep retrofit'!$Y$42,"")))&amp;IF(F27="Scenario1PBT8",'Deep retrofit'!$Z$42,IF(F27="Scenario2PBT8",'Deep retrofit'!$AA$42,IF(F27="Scenario3PBT8",'Deep retrofit'!$AB$42,"")))&amp;IF(F27="Scenario1PBT9",'Deep retrofit'!$AC$42,IF(F27="Scenario2PBT9",'Deep retrofit'!$AD$42,IF(F27="Scenario3PBT9",'Deep retrofit'!$AE$42,"")))&amp;IF(F27="Scenario1PBT10",'Deep retrofit'!$AF$42,IF(F27="Scenario2PBT10",'Deep retrofit'!$AG$42,IF(F27="Scenario3PBT10",'Deep retrofit'!$AH$42,"")))&amp;IF(F27="Scenario1PBT11",'Deep retrofit'!$AI$42,IF(F27="Scenario2PBT11",'Deep retrofit'!$AJ$42,IF(F27="Scenario3PBT11",'Deep retrofit'!$AK$42,"")))&amp;IF(F27="Scenario1PBT12",'Deep retrofit'!$AL$42,IF(F27="Scenario2PBT12",'Deep retrofit'!$AM$42,IF(F27="Scenario3PBT12",'Deep retrofit'!$AN$42,"")))&amp;IF(F27="Scenario1PBT13",'Deep retrofit'!$AO$42,IF(F27="Scenario2PBT13",'Deep retrofit'!$AP$42,IF(F27="Scenario3PBT13",'Deep retrofit'!$AQ$42,"")))&amp;IF(F27="Scenario1PBT14",'Deep retrofit'!$AR$42,IF(F27="Scenario2PBT14",'Deep retrofit'!$AS$42,IF(F27="Scenario3PBT14",'Deep retrofit'!$AT$42,"")))&amp;IF(F27="Scenario1PBT15",'Deep retrofit'!$AU$42,IF(F27="Scenario2PBT15",'Deep retrofit'!$AV$42,IF(F27="Scenario3PBT15",'Deep retrofit'!$AW$42,"")))</f>
        <v/>
      </c>
      <c r="Z27" s="117">
        <f t="shared" si="20"/>
        <v>0</v>
      </c>
      <c r="AA27" s="269" t="str">
        <f>IF(F27="Scenario1PBT1",'Deep retrofit'!$E$101,IF(F27="Scenario2PBT1",'Deep retrofit'!$F$101,IF(F27="Scenario3PBT1",'Deep retrofit'!$G$101,"")))&amp;IF(F27="Scenario1PBT2",'Deep retrofit'!$H$101,IF(F27="Scenario2PBT2",'Deep retrofit'!$I$101,IF(F27="Scenario3PBT2",'Deep retrofit'!$J$101,"")))&amp;IF(F27="Scenario1PBT3",'Deep retrofit'!$K$101,IF(F27="Scenario2PBT3",'Deep retrofit'!$L$101,IF(F27="Scenario3PBT3",'Deep retrofit'!$M$101,"")))&amp;IF(F27="Scenario1PBT4",'Deep retrofit'!$N$101,IF(F27="Scenario2PBT4",'Deep retrofit'!$O$101,IF(F27="Scenario3PBT4",'Deep retrofit'!$P$101,"")))&amp;IF(F27="Scenario1PBT5",'Deep retrofit'!$Q$101,IF(F27="Scenario2PBT5",'Deep retrofit'!$R$101,IF(F27="Scenario3PBT5",'Deep retrofit'!$S$101,"")))&amp;IF(F27="Scenario1PBT6",'Deep retrofit'!$T$101,IF(F27="Scenario2PBT6",'Deep retrofit'!$U$101,IF(F27="Scenario3PBT6",'Deep retrofit'!$V$101,"")))&amp;IF(F27="Scenario1PBT7",'Deep retrofit'!$W$101,IF(F27="Scenario2PBT7",'Deep retrofit'!$X$101,IF(F27="Scenario3PBT7",'Deep retrofit'!$Y$101,"")))&amp;IF(F27="Scenario1PBT8",'Deep retrofit'!$Z$101,IF(F27="Scenario2PBT8",'Deep retrofit'!$AA$101,IF(F27="Scenario3PBT8",'Deep retrofit'!$AB$101,"")))&amp;IF(F27="Scenario1PBT9",'Deep retrofit'!$AC$101,IF(F27="Scenario2PBT9",'Deep retrofit'!$AD$101,IF(F27="Scenario3PBT9",'Deep retrofit'!$AE$101,"")))&amp;IF(F27="Scenario1PBT10",'Deep retrofit'!$AF$101,IF(F27="Scenario2PBT10",'Deep retrofit'!$AG$101,IF(F27="Scenario3PBT10",'Deep retrofit'!$AH$101,"")))&amp;IF(F27="Scenario1PBT11",'Deep retrofit'!$AI$101,IF(F27="Scenario2PBT11",'Deep retrofit'!$AJ$101,IF(F27="Scenario3PBT11",'Deep retrofit'!$AK$101,"")))&amp;IF(F27="Scenario1PBT12",'Deep retrofit'!$AL$101,IF(F27="Scenario2PBT12",'Deep retrofit'!$AM$101,IF(F27="Scenario3PBT12",'Deep retrofit'!$AN$101,"")))&amp;IF(F27="Scenario1PBT13",'Deep retrofit'!$AO$101,IF(F27="Scenario2PBT13",'Deep retrofit'!$AP$101,IF(F27="Scenario3PBT13",'Deep retrofit'!$AQ$101,"")))&amp;IF(F27="Scenario1PBT14",'Deep retrofit'!$AR$101,IF(F27="Scenario2PBT14",'Deep retrofit'!$AS$101,IF(F27="Scenario3PBT14",'Deep retrofit'!$AT$101,"")))&amp;IF(F27="Scenario1PBT15",'Deep retrofit'!$AU$101,IF(F27="Scenario2PBT15",'Deep retrofit'!$AV$101,IF(F27="Scenario3PBT15",'Deep retrofit'!$AW$101,"")))</f>
        <v/>
      </c>
      <c r="AB27" s="179">
        <f t="shared" si="21"/>
        <v>0</v>
      </c>
      <c r="AC27" s="208">
        <f>IFERROR('Projection_Base-case'!G27-G27,0)</f>
        <v>0</v>
      </c>
      <c r="AD27" s="117">
        <f t="shared" si="0"/>
        <v>0</v>
      </c>
      <c r="AE27" s="117">
        <f>IFERROR(100*AC27/'Projection_Base-case'!G27,0)</f>
        <v>0</v>
      </c>
      <c r="AF27" s="117">
        <f>IFERROR('Projection_Base-case'!I27-I27,0)</f>
        <v>0</v>
      </c>
      <c r="AG27" s="117">
        <f t="shared" si="1"/>
        <v>0</v>
      </c>
      <c r="AH27" s="117">
        <f>IFERROR(100*AF27/'Projection_Base-case'!I27,0)</f>
        <v>0</v>
      </c>
      <c r="AI27" s="117">
        <f>IFERROR('Projection_Base-case'!K27-K27,0)</f>
        <v>0</v>
      </c>
      <c r="AJ27" s="117">
        <f t="shared" si="2"/>
        <v>0</v>
      </c>
      <c r="AK27" s="117">
        <f>IFERROR(100*AI27/'Projection_Base-case'!K27,0)</f>
        <v>0</v>
      </c>
      <c r="AL27" s="117">
        <f>IFERROR(M27-'Projection_Base-case'!M27,0)</f>
        <v>0</v>
      </c>
      <c r="AM27" s="117">
        <f t="shared" si="3"/>
        <v>0</v>
      </c>
      <c r="AN27" s="179">
        <f>IFERROR(IF('Projection_Base-case'!N27&gt;0,100*AM27/'Projection_Base-case'!N27,100*AM27/N27),0)</f>
        <v>0</v>
      </c>
      <c r="AO27" s="206">
        <f>IFERROR('Projection_Base-case'!O27-O27,0)</f>
        <v>0</v>
      </c>
      <c r="AP27" s="117">
        <f t="shared" si="4"/>
        <v>0</v>
      </c>
      <c r="AQ27" s="117">
        <f>IFERROR(100*AO27/'Projection_Base-case'!O27,0)</f>
        <v>0</v>
      </c>
      <c r="AR27" s="117">
        <f>IFERROR('Projection_Base-case'!Q27-Q27,0)</f>
        <v>0</v>
      </c>
      <c r="AS27" s="117">
        <f t="shared" si="5"/>
        <v>0</v>
      </c>
      <c r="AT27" s="117">
        <f>IFERROR(100*AR27/'Projection_Base-case'!Q27,0)</f>
        <v>0</v>
      </c>
      <c r="AU27" s="117">
        <f>IFERROR('Projection_Base-case'!S27-S27,0)</f>
        <v>0</v>
      </c>
      <c r="AV27" s="117">
        <f t="shared" si="6"/>
        <v>0</v>
      </c>
      <c r="AW27" s="118">
        <f>IFERROR(100*AU27/'Projection_Base-case'!S27,0)</f>
        <v>0</v>
      </c>
      <c r="AX27" s="206">
        <f>IFERROR('Projection_Base-case'!U27-U27,0)</f>
        <v>0</v>
      </c>
      <c r="AY27" s="117">
        <f t="shared" si="7"/>
        <v>0</v>
      </c>
      <c r="AZ27" s="117">
        <f>IFERROR(100*AX27/'Projection_Base-case'!U27,0)</f>
        <v>0</v>
      </c>
      <c r="BA27" s="117">
        <f>IFERROR('Projection_Base-case'!W27-W27,0)</f>
        <v>0</v>
      </c>
      <c r="BB27" s="117">
        <f t="shared" si="8"/>
        <v>0</v>
      </c>
      <c r="BC27" s="117">
        <f>IFERROR(100*BA27/'Projection_Base-case'!W27,0)</f>
        <v>0</v>
      </c>
      <c r="BD27" s="117">
        <f>IFERROR('Projection_Base-case'!Y27-Y27,0)</f>
        <v>0</v>
      </c>
      <c r="BE27" s="117">
        <f t="shared" si="9"/>
        <v>0</v>
      </c>
      <c r="BF27" s="117">
        <f>IFERROR(100*BD27/'Projection_Base-case'!Y27,0)</f>
        <v>0</v>
      </c>
      <c r="BG27" s="178">
        <f t="shared" si="22"/>
        <v>0</v>
      </c>
      <c r="BH27" s="179">
        <f t="shared" si="23"/>
        <v>0</v>
      </c>
    </row>
    <row r="28" spans="1:60">
      <c r="A28" s="205">
        <v>23</v>
      </c>
      <c r="B28" s="178">
        <f>IF('Projection_Base-case'!B28&lt;&gt;"",'Projection_Base-case'!B28,0)</f>
        <v>0</v>
      </c>
      <c r="C28" s="178">
        <f>IF('Projection_Base-case'!C28&lt;&gt;"",'Projection_Base-case'!C28,0)</f>
        <v>0</v>
      </c>
      <c r="D28" s="178">
        <f>IF('Projection_Base-case'!D28&lt;&gt;"",'Projection_Base-case'!D28,0)</f>
        <v>0</v>
      </c>
      <c r="E28" s="107" t="str">
        <f>IF(AND('Résultats deep'!$AC$3="OUI",'Résultats deep'!E27&lt;&gt;""),'Résultats deep'!E27,IF(OR(D28="PBT1",D28="PBT2",D28="PBT3",D28="PBT4",D28="PBT5",D28="PBT6",D28="PBT7"),"Scenario1",""))</f>
        <v/>
      </c>
      <c r="F28" s="202" t="str">
        <f t="shared" si="10"/>
        <v>0</v>
      </c>
      <c r="G28" s="177" t="str">
        <f>IF(F28="Scenario1PBT1",'Deep retrofit'!$E$6,IF(F28="Scenario2PBT1",'Deep retrofit'!$F$6,IF(F28="Scenario3PBT1",'Deep retrofit'!$G$6,"")))&amp;IF(F28="Scenario1PBT2",'Deep retrofit'!$H$6,IF(F28="Scenario2PBT2",'Deep retrofit'!$I$6,IF(F28="Scenario3PBT2",'Deep retrofit'!$J$6,"")))&amp;IF(F28="Scenario1PBT3",'Deep retrofit'!$K$6,IF(F28="Scenario2PBT3",'Deep retrofit'!$L$6,IF(F28="Scenario3PBT3",'Deep retrofit'!$M$6,"")))&amp;IF(F28="Scenario1PBT4",'Deep retrofit'!$N$6,IF(F28="Scenario2PBT4",'Deep retrofit'!$O$6,IF(F28="Scenario3PBT4",'Deep retrofit'!$P$6,"")))&amp;IF(F28="Scenario1PBT5",'Deep retrofit'!$Q$6,IF(F28="Scenario2PBT5",'Deep retrofit'!$R$6,IF(F28="Scenario3PBT5",'Deep retrofit'!$S$6,"")))&amp;IF(F28="Scenario1PBT6",'Deep retrofit'!$T$6,IF(F28="Scenario2PBT6",'Deep retrofit'!$U$6,IF(F28="Scenario3PBT6",'Deep retrofit'!$V$6,"")))&amp;IF(F28="Scenario1PBT7",'Deep retrofit'!$W$6,IF(F28="Scenario2PBT7",'Deep retrofit'!$X$6,IF(F28="Scenario3PBT7",'Deep retrofit'!$Y$6,"")))&amp;IF(F28="Scenario1PBT8",'Deep retrofit'!$Z$6,IF(F28="Scenario2PBT8",'Deep retrofit'!$AA$6,IF(F28="Scenario3PBT8",'Deep retrofit'!$AB$6,"")))&amp;IF(F28="Scenario1PBT9",'Deep retrofit'!$AC$6,IF(F28="Scenario2PBT9",'Deep retrofit'!$AD$6,IF(F28="Scenario3PBT9",'Deep retrofit'!$AE$6,"")))&amp;IF(F28="Scenario1PBT10",'Deep retrofit'!$AF$6,IF(F28="Scenario2PBT10",'Deep retrofit'!$AG$6,IF(F28="Scenario3PBT10",'Deep retrofit'!$AH$6,"")))&amp;IF(F28="Scenario1PBT11",'Deep retrofit'!$AI$6,IF(F28="Scenario2PBT11",'Deep retrofit'!$AJ$6,IF(F28="Scenario3PBT11",'Deep retrofit'!$AK$6,"")))&amp;IF(F28="Scenario1PBT12",'Deep retrofit'!$AL$6,IF(F28="Scenario2PBT12",'Deep retrofit'!$AM$6,IF(F28="Scenario3PBT12",'Deep retrofit'!$AN$6,"")))&amp;IF(F28="Scenario1PBT13",'Deep retrofit'!$AO$6,IF(F28="Scenario2PBT13",'Deep retrofit'!$AP$6,IF(F28="Scenario3PBT13",'Deep retrofit'!$AQ$6,"")))&amp;IF(F28="Scenario1PBT14",'Deep retrofit'!$AR$6,IF(F28="Scenario2PBT14",'Deep retrofit'!$AS$6,IF(F28="Scenario3PBT14",'Deep retrofit'!$AT$6,"")))&amp;IF(F28="Scenario1PBT15",'Deep retrofit'!$AU$6,IF(F28="Scenario2PBT15",'Deep retrofit'!$AV$6,IF(F28="Scenario3PBT15",'Deep retrofit'!$AW$6,"")))</f>
        <v/>
      </c>
      <c r="H28" s="117">
        <f t="shared" si="11"/>
        <v>0</v>
      </c>
      <c r="I28" s="178" t="str">
        <f>IF(F28="Scenario1PBT1",'Deep retrofit'!$E$16,IF(F28="Scenario2PBT1",'Deep retrofit'!$F$16,IF(F28="Scenario3PBT1",'Deep retrofit'!$G$16,"")))&amp;IF(F28="Scenario1PBT2",'Deep retrofit'!$H$16,IF(F28="Scenario2PBT2",'Deep retrofit'!$I$16,IF(F28="Scenario3PBT2",'Deep retrofit'!$J$16,"")))&amp;IF(F28="Scenario1PBT3",'Deep retrofit'!$K$16,IF(F28="Scenario2PBT3",'Deep retrofit'!$L$16,IF(F28="Scenario3PBT3",'Deep retrofit'!$M$16,"")))&amp;IF(F28="Scenario1PBT4",'Deep retrofit'!$N$16,IF(F28="Scenario2PBT4",'Deep retrofit'!$O$16,IF(F28="Scenario3PBT4",'Deep retrofit'!$P$16,"")))&amp;IF(F28="Scenario1PBT5",'Deep retrofit'!$Q$16,IF(F28="Scenario2PBT5",'Deep retrofit'!$R$16,IF(F28="Scenario3PBT5",'Deep retrofit'!$S$16,"")))&amp;IF(F28="Scenario1PBT6",'Deep retrofit'!$T$16,IF(F28="Scenario2PBT6",'Deep retrofit'!$U$16,IF(F28="Scenario3PBT6",'Deep retrofit'!$V$16,"")))&amp;IF(F28="Scenario1PBT7",'Deep retrofit'!$W$16,IF(F28="Scenario2PBT7",'Deep retrofit'!$X$16,IF(F28="Scenario3PBT7",'Deep retrofit'!$Y$16,"")))&amp;IF(F28="Scenario1PBT8",'Deep retrofit'!$Z$16,IF(F28="Scenario2PBT8",'Deep retrofit'!$AA$16,IF(F28="Scenario3PBT8",'Deep retrofit'!$AB$16,"")))&amp;IF(F28="Scenario1PBT9",'Deep retrofit'!$AC$16,IF(F28="Scenario2PBT9",'Deep retrofit'!$AD$16,IF(F28="Scenario3PBT9",'Deep retrofit'!$AE$16,"")))&amp;IF(F28="Scenario1PBT10",'Deep retrofit'!$AF$16,IF(F28="Scenario2PBT10",'Deep retrofit'!$AG$16,IF(F28="Scenario3PBT10",'Deep retrofit'!$AH$16,"")))&amp;IF(F28="Scenario1PBT11",'Deep retrofit'!$AI$16,IF(F28="Scenario2PBT11",'Deep retrofit'!$AJ$16,IF(F28="Scenario3PBT11",'Deep retrofit'!$AK$16,"")))&amp;IF(F28="Scenario1PBT12",'Deep retrofit'!$AL$16,IF(F28="Scenario2PBT12",'Deep retrofit'!$AM$16,IF(F28="Scenario3PBT12",'Deep retrofit'!$AN$16,"")))&amp;IF(F28="Scenario1PBT13",'Deep retrofit'!$AO$16,IF(F28="Scenario2PBT13",'Deep retrofit'!$AP$16,IF(F28="Scenario3PBT13",'Deep retrofit'!$AQ$16,"")))&amp;IF(F28="Scenario1PBT14",'Deep retrofit'!$AR$16,IF(F28="Scenario2PBT14",'Deep retrofit'!$AS$16,IF(F28="Scenario3PBT14",'Deep retrofit'!$AT$16,"")))&amp;IF(F28="Scenario1PBT15",'Deep retrofit'!$AU$16,IF(F28="Scenario2PBT15",'Deep retrofit'!$AV$16,IF(F28="Scenario3PBT15",'Deep retrofit'!$AW$16,"")))</f>
        <v/>
      </c>
      <c r="J28" s="117">
        <f t="shared" si="12"/>
        <v>0</v>
      </c>
      <c r="K28" s="117" t="str">
        <f>IF(F28="Scenario1PBT1",'Deep retrofit'!$E$18,IF(F28="Scenario2PBT1",'Deep retrofit'!$F$18,IF(F28="Scenario3PBT1",'Deep retrofit'!$G$18,"")))&amp;IF(F28="Scenario1PBT2",'Deep retrofit'!$H$18,IF(F28="Scenario2PBT2",'Deep retrofit'!$I$18,IF(F28="Scenario3PBT2",'Deep retrofit'!$J$18,"")))&amp;IF(F28="Scenario1PBT3",'Deep retrofit'!$K$18,IF(F28="Scenario2PBT3",'Deep retrofit'!$L$18,IF(F28="Scenario3PBT3",'Deep retrofit'!$M$18,"")))&amp;IF(F28="Scenario1PBT4",'Deep retrofit'!$N$18,IF(F28="Scenario2PBT4",'Deep retrofit'!$O$18,IF(F28="Scenario3PBT4",'Deep retrofit'!$P$18,"")))&amp;IF(F28="Scenario1PBT5",'Deep retrofit'!$Q$18,IF(F28="Scenario2PBT5",'Deep retrofit'!$R$18,IF(F28="Scenario3PBT5",'Deep retrofit'!$S$18,"")))&amp;IF(F28="Scenario1PBT6",'Deep retrofit'!$T$18,IF(F28="Scenario2PBT6",'Deep retrofit'!$U$18,IF(F28="Scenario3PBT6",'Deep retrofit'!$V$18,"")))&amp;IF(F28="Scenario1PBT7",'Deep retrofit'!$W$18,IF(F28="Scenario2PBT7",'Deep retrofit'!$X$18,IF(F28="Scenario3PBT7",'Deep retrofit'!$Y$18,"")))&amp;IF(F28="Scenario1PBT8",'Deep retrofit'!$Z$18,IF(F28="Scenario2PBT8",'Deep retrofit'!$AA$18,IF(F28="Scenario3PBT8",'Deep retrofit'!$AB$18,"")))&amp;IF(F28="Scenario1PBT9",'Deep retrofit'!$AC$18,IF(F28="Scenario2PBT9",'Deep retrofit'!$AD$18,IF(F28="Scenario3PBT9",'Deep retrofit'!$AE$18,"")))&amp;IF(F28="Scenario1PBT10",'Deep retrofit'!$AF$18,IF(F28="Scenario2PBT10",'Deep retrofit'!$AG$18,IF(F28="Scenario3PBT10",'Deep retrofit'!$AH$18,"")))&amp;IF(F28="Scenario1PBT11",'Deep retrofit'!$AI$18,IF(F28="Scenario2PBT11",'Deep retrofit'!$AJ$18,IF(F28="Scenario3PBT11",'Deep retrofit'!$AK$18,"")))&amp;IF(F28="Scenario1PBT12",'Deep retrofit'!$AL$18,IF(F28="Scenario2PBT12",'Deep retrofit'!$AM$18,IF(F28="Scenario3PBT12",'Deep retrofit'!$AN$18,"")))&amp;IF(F28="Scenario1PBT13",'Deep retrofit'!$AO$18,IF(F28="Scenario2PBT13",'Deep retrofit'!$AP$18,IF(F28="Scenario3PBT13",'Deep retrofit'!$AQ$18,"")))&amp;IF(F28="Scenario1PBT14",'Deep retrofit'!$AR$18,IF(F28="Scenario2PBT14",'Deep retrofit'!$AS$18,IF(F28="Scenario3PBT14",'Deep retrofit'!$AT$18,"")))&amp;IF(F28="Scenario1PBT15",'Deep retrofit'!$AU$18,IF(F28="Scenario2PBT15",'Deep retrofit'!$AV$18,IF(F28="Scenario3PBT15",'Deep retrofit'!$AW$18,"")))</f>
        <v/>
      </c>
      <c r="L28" s="117">
        <f t="shared" si="13"/>
        <v>0</v>
      </c>
      <c r="M28" s="117" t="str">
        <f>IF(F28="Scenario1PBT1",'Deep retrofit'!$E$20,IF(F28="Scenario2PBT1",'Deep retrofit'!$F$20,IF(F28="Scenario3PBT1",'Deep retrofit'!$G$20,"")))&amp;IF(F28="Scenario1PBT2",'Deep retrofit'!$H$20,IF(F28="Scenario2PBT2",'Deep retrofit'!$I$20,IF(F28="Scenario3PBT2",'Deep retrofit'!$J$20,"")))&amp;IF(F28="Scenario1PBT3",'Deep retrofit'!$K$20,IF(F28="Scenario2PBT3",'Deep retrofit'!$L$20,IF(F28="Scenario3PBT3",'Deep retrofit'!$M$20,"")))&amp;IF(F28="Scenario1PBT4",'Deep retrofit'!$N$20,IF(F28="Scenario2PBT4",'Deep retrofit'!$O$20,IF(F28="Scenario3PBT4",'Deep retrofit'!$P$20,"")))&amp;IF(F28="Scenario1PBT5",'Deep retrofit'!$Q$20,IF(F28="Scenario2PBT5",'Deep retrofit'!$R$20,IF(F28="Scenario3PBT5",'Deep retrofit'!$S$20,"")))&amp;IF(F28="Scenario1PBT6",'Deep retrofit'!$T$20,IF(F28="Scenario2PBT6",'Deep retrofit'!$U$20,IF(F28="Scenario3PBT6",'Deep retrofit'!$V$20,"")))&amp;IF(F28="Scenario1PBT7",'Deep retrofit'!$W$20,IF(F28="Scenario2PBT7",'Deep retrofit'!$X$20,IF(F28="Scenario3PBT7",'Deep retrofit'!$Y$20,"")))&amp;IF(F28="Scenario1PBT8",'Deep retrofit'!$Z$20,IF(F28="Scenario2PBT8",'Deep retrofit'!$AA$20,IF(F28="Scenario3PBT8",'Deep retrofit'!$AB$20,"")))&amp;IF(F28="Scenario1PBT9",'Deep retrofit'!$AC$20,IF(F28="Scenario2PBT9",'Deep retrofit'!$AD$20,IF(F28="Scenario3PBT9",'Deep retrofit'!$AE$20,"")))&amp;IF(F28="Scenario1PBT10",'Deep retrofit'!$AF$20,IF(F28="Scenario2PBT10",'Deep retrofit'!$AG$20,IF(F28="Scenario3PBT10",'Deep retrofit'!$AH$20,"")))&amp;IF(F28="Scenario1PBT11",'Deep retrofit'!$AI$20,IF(F28="Scenario2PBT11",'Deep retrofit'!$AJ$20,IF(F28="Scenario3PBT11",'Deep retrofit'!$AK$20,"")))&amp;IF(F28="Scenario1PBT12",'Deep retrofit'!$AL$20,IF(F28="Scenario2PBT12",'Deep retrofit'!$AM$20,IF(F28="Scenario3PBT12",'Deep retrofit'!$AN$20,"")))&amp;IF(F28="Scenario1PBT13",'Deep retrofit'!$AO$20,IF(F28="Scenario2PBT13",'Deep retrofit'!$AP$20,IF(F28="Scenario3PBT13",'Deep retrofit'!$AQ$20,"")))&amp;IF(F28="Scenario1PBT14",'Deep retrofit'!$AR$20,IF(F28="Scenario2PBT14",'Deep retrofit'!$AS$20,IF(F28="Scenario3PBT14",'Deep retrofit'!$AT$20,"")))&amp;IF(F28="Scenario1PBT15",'Deep retrofit'!$AU$20,IF(F28="Scenario2PBT15",'Deep retrofit'!$AV$20,IF(F28="Scenario3PBT15",'Deep retrofit'!$AW$20,"")))</f>
        <v/>
      </c>
      <c r="N28" s="118">
        <f t="shared" si="14"/>
        <v>0</v>
      </c>
      <c r="O28" s="206" t="str">
        <f>IF(F28="Scenario1PBT1",'Deep retrofit'!$E$23,IF(F28="Scenario2PBT1",'Deep retrofit'!$F$23,IF(F28="Scenario3PBT1",'Deep retrofit'!$G$23,"")))&amp;IF(F28="Scenario1PBT2",'Deep retrofit'!$H$23,IF(F28="Scenario2PBT2",'Deep retrofit'!$I$23,IF(F28="Scenario3PBT2",'Deep retrofit'!$J$23,"")))&amp;IF(F28="Scenario1PBT3",'Deep retrofit'!$K$23,IF(F28="Scenario2PBT3",'Deep retrofit'!$L$23,IF(F28="Scenario3PBT3",'Deep retrofit'!$M$23,"")))&amp;IF(F28="Scenario1PBT4",'Deep retrofit'!$N$23,IF(F28="Scenario2PBT4",'Deep retrofit'!$O$23,IF(F28="Scenario3PBT4",'Deep retrofit'!$P$23,"")))&amp;IF(F28="Scenario1PBT5",'Deep retrofit'!$Q$23,IF(F28="Scenario2PBT5",'Deep retrofit'!$R$23,IF(F28="Scenario3PBT5",'Deep retrofit'!$S$23,"")))&amp;IF(F28="Scenario1PBT6",'Deep retrofit'!$T$23,IF(F28="Scenario2PBT6",'Deep retrofit'!$U$23,IF(F28="Scenario3PBT6",'Deep retrofit'!$V$23,"")))&amp;IF(F28="Scenario1PBT7",'Deep retrofit'!$W$23,IF(F28="Scenario2PBT7",'Deep retrofit'!$X$23,IF(F28="Scenario3PBT7",'Deep retrofit'!$Y$23,"")))&amp;IF(F28="Scenario1PBT8",'Deep retrofit'!$Z$23,IF(F28="Scenario2PBT8",'Deep retrofit'!$AA$23,IF(F28="Scenario3PBT8",'Deep retrofit'!$AB$23,"")))&amp;IF(F28="Scenario1PBT9",'Deep retrofit'!$AC$23,IF(F28="Scenario2PBT9",'Deep retrofit'!$AD$23,IF(F28="Scenario3PBT9",'Deep retrofit'!$AE$23,"")))&amp;IF(F28="Scenario1PBT10",'Deep retrofit'!$AF$23,IF(F28="Scenario2PBT10",'Deep retrofit'!$AG$23,IF(F28="Scenario3PBT10",'Deep retrofit'!$AH$23,"")))&amp;IF(F28="Scenario1PBT11",'Deep retrofit'!$AI$23,IF(F28="Scenario2PBT11",'Deep retrofit'!$AJ$23,IF(F28="Scenario3PBT11",'Deep retrofit'!$AK$23,"")))&amp;IF(F28="Scenario1PBT12",'Deep retrofit'!$AL$23,IF(F28="Scenario2PBT12",'Deep retrofit'!$AM$23,IF(F28="Scenario3PBT12",'Deep retrofit'!$AN$23,"")))&amp;IF(F28="Scenario1PBT13",'Deep retrofit'!$AO$23,IF(F28="Scenario2PBT13",'Deep retrofit'!$AP$23,IF(F28="Scenario3PBT13",'Deep retrofit'!$AQ$23,"")))&amp;IF(F28="Scenario1PBT14",'Deep retrofit'!$AR$23,IF(F28="Scenario2PBT14",'Deep retrofit'!$AS$23,IF(F28="Scenario3PBT14",'Deep retrofit'!$AT$23,"")))&amp;IF(F28="Scenario1PBT15",'Deep retrofit'!$AU$23,IF(F28="Scenario2PBT15",'Deep retrofit'!$AV$23,IF(F28="Scenario3PBT15",'Deep retrofit'!$AW$23,"")))</f>
        <v/>
      </c>
      <c r="P28" s="117">
        <f t="shared" si="15"/>
        <v>0</v>
      </c>
      <c r="Q28" s="117" t="str">
        <f>IF(F28="Scenario1PBT1",'Deep retrofit'!$E$25,IF(F28="Scenario2PBT1",'Deep retrofit'!$F$25,IF(F28="Scenario3PBT1",'Deep retrofit'!$G$25,"")))&amp;IF(F28="Scenario1PBT2",'Deep retrofit'!$H$25,IF(F28="Scenario2PBT2",'Deep retrofit'!$I$25,IF(F28="Scenario3PBT2",'Deep retrofit'!$J$25,"")))&amp;IF(F28="Scenario1PBT3",'Deep retrofit'!$K$25,IF(F28="Scenario2PBT3",'Deep retrofit'!$L$25,IF(F28="Scenario3PBT3",'Deep retrofit'!$M$25,"")))&amp;IF(F28="Scenario1PBT4",'Deep retrofit'!$N$25,IF(F28="Scenario2PBT4",'Deep retrofit'!$O$25,IF(F28="Scenario3PBT4",'Deep retrofit'!$P$25,"")))&amp;IF(F28="Scenario1PBT5",'Deep retrofit'!$Q$25,IF(F28="Scenario2PBT5",'Deep retrofit'!$R$25,IF(F28="Scenario3PBT5",'Deep retrofit'!$S$25,"")))&amp;IF(F28="Scenario1PBT6",'Deep retrofit'!$T$25,IF(F28="Scenario2PBT6",'Deep retrofit'!$U$25,IF(F28="Scenario3PBT6",'Deep retrofit'!$V$25,"")))&amp;IF(F28="Scenario1PBT7",'Deep retrofit'!$W$25,IF(F28="Scenario2PBT7",'Deep retrofit'!$X$25,IF(F28="Scenario3PBT7",'Deep retrofit'!$Y$25,"")))&amp;IF(F28="Scenario1PBT8",'Deep retrofit'!$Z$25,IF(F28="Scenario2PBT8",'Deep retrofit'!$AA$25,IF(F28="Scenario3PBT8",'Deep retrofit'!$AB$25,"")))&amp;IF(F28="Scenario1PBT9",'Deep retrofit'!$AC$25,IF(F28="Scenario2PBT9",'Deep retrofit'!$AD$25,IF(F28="Scenario3PBT9",'Deep retrofit'!$AE$25,"")))&amp;IF(F28="Scenario1PBT10",'Deep retrofit'!$AF$25,IF(F28="Scenario2PBT10",'Deep retrofit'!$AG$25,IF(F28="Scenario3PBT10",'Deep retrofit'!$AH$25,"")))&amp;IF(F28="Scenario1PBT11",'Deep retrofit'!$AI$25,IF(F28="Scenario2PBT11",'Deep retrofit'!$AJ$25,IF(F28="Scenario3PBT11",'Deep retrofit'!$AK$25,"")))&amp;IF(F28="Scenario1PBT12",'Deep retrofit'!$AL$25,IF(F28="Scenario2PBT12",'Deep retrofit'!$AM$25,IF(F28="Scenario3PBT12",'Deep retrofit'!$AN$25,"")))&amp;IF(F28="Scenario1PBT13",'Deep retrofit'!$AO$25,IF(F28="Scenario2PBT13",'Deep retrofit'!$AP$25,IF(F28="Scenario3PBT13",'Deep retrofit'!$AQ$25,"")))&amp;IF(F28="Scenario1PBT14",'Deep retrofit'!$AR$25,IF(F28="Scenario2PBT14",'Deep retrofit'!$AS$25,IF(F28="Scenario3PBT14",'Deep retrofit'!$AT$25,"")))&amp;IF(F28="Scenario1PBT15",'Deep retrofit'!$AU$25,IF(F28="Scenario2PBT15",'Deep retrofit'!$AV$25,IF(F28="Scenario3PBT15",'Deep retrofit'!$AW$25,"")))</f>
        <v/>
      </c>
      <c r="R28" s="117">
        <f t="shared" si="16"/>
        <v>0</v>
      </c>
      <c r="S28" s="117" t="str">
        <f>IF(F28="Scenario1PBT1",'Deep retrofit'!$E$27,IF(F28="Scenario2PBT1",'Deep retrofit'!$F$27,IF(F28="Scenario3PBT1",'Deep retrofit'!$G$27,"")))&amp;IF(F28="Scenario1PBT2",'Deep retrofit'!$H$27,IF(F28="Scenario2PBT2",'Deep retrofit'!$I$27,IF(F28="Scenario3PBT2",'Deep retrofit'!$J$27,"")))&amp;IF(F28="Scenario1PBT3",'Deep retrofit'!$K$27,IF(F28="Scenario2PBT3",'Deep retrofit'!$L$27,IF(F28="Scenario3PBT3",'Deep retrofit'!$M$27,"")))&amp;IF(F28="Scenario1PBT4",'Deep retrofit'!$N$27,IF(F28="Scenario2PBT4",'Deep retrofit'!$O$27,IF(F28="Scenario3PBT4",'Deep retrofit'!$P$27,"")))&amp;IF(F28="Scenario1PBT5",'Deep retrofit'!$Q$27,IF(F28="Scenario2PBT5",'Deep retrofit'!$R$27,IF(F28="Scenario3PBT5",'Deep retrofit'!$S$27,"")))&amp;IF(F28="Scenario1PBT6",'Deep retrofit'!$T$27,IF(F28="Scenario2PBT6",'Deep retrofit'!$U$27,IF(F28="Scenario3PBT6",'Deep retrofit'!$V$27,"")))&amp;IF(F28="Scenario1PBT7",'Deep retrofit'!$W$27,IF(F28="Scenario2PBT7",'Deep retrofit'!$X$27,IF(F28="Scenario3PBT7",'Deep retrofit'!$Y$27,"")))&amp;IF(F28="Scenario1PBT8",'Deep retrofit'!$Z$27,IF(F28="Scenario2PBT8",'Deep retrofit'!$AA$27,IF(F28="Scenario3PBT8",'Deep retrofit'!$AB$27,"")))&amp;IF(F28="Scenario1PBT9",'Deep retrofit'!$AC$27,IF(F28="Scenario2PBT9",'Deep retrofit'!$AD$27,IF(F28="Scenario3PBT9",'Deep retrofit'!$AE$27,"")))&amp;IF(F28="Scenario1PBT10",'Deep retrofit'!$AF$27,IF(F28="Scenario2PBT10",'Deep retrofit'!$AG$27,IF(F28="Scenario3PBT10",'Deep retrofit'!$AH$27,"")))&amp;IF(F28="Scenario1PBT11",'Deep retrofit'!$AI$27,IF(F28="Scenario2PBT11",'Deep retrofit'!$AJ$27,IF(F28="Scenario3PBT11",'Deep retrofit'!$AK$27,"")))&amp;IF(F28="Scenario1PBT12",'Deep retrofit'!$AL$27,IF(F28="Scenario2PBT12",'Deep retrofit'!$AM$27,IF(F28="Scenario3PBT12",'Deep retrofit'!$AN$27,"")))&amp;IF(F28="Scenario1PBT13",'Deep retrofit'!$AO$27,IF(F28="Scenario2PBT13",'Deep retrofit'!$AP$27,IF(F28="Scenario3PBT13",'Deep retrofit'!$AQ$27,"")))&amp;IF(F28="Scenario1PBT14",'Deep retrofit'!$AR$27,IF(F28="Scenario2PBT14",'Deep retrofit'!$AS$27,IF(F28="Scenario3PBT14",'Deep retrofit'!$AT$27,"")))&amp;IF(F28="Scenario1PBT15",'Deep retrofit'!$AU$27,IF(F28="Scenario2PBT15",'Deep retrofit'!$AV$27,IF(F28="Scenario3PBT15",'Deep retrofit'!$AW$27,"")))</f>
        <v/>
      </c>
      <c r="T28" s="207">
        <f t="shared" si="17"/>
        <v>0</v>
      </c>
      <c r="U28" s="206" t="str">
        <f>IF(F28="Scenario1PBT1",'Deep retrofit'!$E$38,IF(F28="Scenario2PBT1",'Deep retrofit'!$F$38,IF(F28="Scenario3PBT1",'Deep retrofit'!$G$38,"")))&amp;IF(F28="Scenario1PBT2",'Deep retrofit'!$H$38,IF(F28="Scenario2PBT2",'Deep retrofit'!$I$38,IF(F28="Scenario3PBT2",'Deep retrofit'!$J$38,"")))&amp;IF(F28="Scenario1PBT3",'Deep retrofit'!$K$38,IF(F28="Scenario2PBT3",'Deep retrofit'!$L$38,IF(F28="Scenario3PBT3",'Deep retrofit'!$M$38,"")))&amp;IF(F28="Scenario1PBT4",'Deep retrofit'!$N$38,IF(F28="Scenario2PBT4",'Deep retrofit'!$O$38,IF(F28="Scenario3PBT4",'Deep retrofit'!$P$38,"")))&amp;IF(F28="Scenario1PBT5",'Deep retrofit'!$Q$38,IF(F28="Scenario2PBT5",'Deep retrofit'!$R$38,IF(F28="Scenario3PBT5",'Deep retrofit'!$S$38,"")))&amp;IF(F28="Scenario1PBT6",'Deep retrofit'!$T$38,IF(F28="Scenario2PBT6",'Deep retrofit'!$U$38,IF(F28="Scenario3PBT6",'Deep retrofit'!$V$38,"")))&amp;IF(F28="Scenario1PBT7",'Deep retrofit'!$W$38,IF(F28="Scenario2PBT7",'Deep retrofit'!$X$38,IF(F28="Scenario3PBT7",'Deep retrofit'!$Y$38,"")))&amp;IF(F28="Scenario1PBT8",'Deep retrofit'!$Z$38,IF(F28="Scenario2PBT8",'Deep retrofit'!$AA$38,IF(F28="Scenario3PBT8",'Deep retrofit'!$AB$38,"")))&amp;IF(F28="Scenario1PBT9",'Deep retrofit'!$AC$38,IF(F28="Scenario2PBT9",'Deep retrofit'!$AD$38,IF(F28="Scenario3PBT9",'Deep retrofit'!$AE$38,"")))&amp;IF(F28="Scenario1PBT10",'Deep retrofit'!$AF$38,IF(F28="Scenario2PBT10",'Deep retrofit'!$AG$38,IF(F28="Scenario3PBT10",'Deep retrofit'!$AH$38,"")))&amp;IF(F28="Scenario1PBT11",'Deep retrofit'!$AI$38,IF(F28="Scenario2PBT11",'Deep retrofit'!$AJ$38,IF(F28="Scenario3PBT11",'Deep retrofit'!$AK$38,"")))&amp;IF(F28="Scenario1PBT12",'Deep retrofit'!$AL$38,IF(F28="Scenario2PBT12",'Deep retrofit'!$AM$38,IF(F28="Scenario3PBT12",'Deep retrofit'!$AN$38,"")))&amp;IF(F28="Scenario1PBT13",'Deep retrofit'!$AO$38,IF(F28="Scenario2PBT13",'Deep retrofit'!$AP$38,IF(F28="Scenario3PBT13",'Deep retrofit'!$AQ$38,"")))&amp;IF(F28="Scenario1PBT14",'Deep retrofit'!$AR$38,IF(F28="Scenario2PBT14",'Deep retrofit'!$AS$38,IF(F28="Scenario3PBT14",'Deep retrofit'!$AT$38,"")))&amp;IF(F28="Scenario1PBT15",'Deep retrofit'!$AU$38,IF(F28="Scenario2PBT15",'Deep retrofit'!$AV$38,IF(F28="Scenario3PBT15",'Deep retrofit'!$AW$38,"")))</f>
        <v/>
      </c>
      <c r="V28" s="117">
        <f t="shared" si="18"/>
        <v>0</v>
      </c>
      <c r="W28" s="117" t="str">
        <f>IF(F28="Scenario1PBT1",'Deep retrofit'!$E$40,IF(F28="Scenario2PBT1",'Deep retrofit'!$F$40,IF(F28="Scenario3PBT1",'Deep retrofit'!$G$40,"")))&amp;IF(F28="Scenario1PBT2",'Deep retrofit'!$H$40,IF(F28="Scenario2PBT2",'Deep retrofit'!$I$40,IF(F28="Scenario3PBT2",'Deep retrofit'!$J$40,"")))&amp;IF(F28="Scenario1PBT3",'Deep retrofit'!$K$40,IF(F28="Scenario2PBT3",'Deep retrofit'!$L$40,IF(F28="Scenario3PBT3",'Deep retrofit'!$M$40,"")))&amp;IF(F28="Scenario1PBT4",'Deep retrofit'!$N$40,IF(F28="Scenario2PBT4",'Deep retrofit'!$O$40,IF(F28="Scenario3PBT4",'Deep retrofit'!$P$40,"")))&amp;IF(F28="Scenario1PBT5",'Deep retrofit'!$Q$40,IF(F28="Scenario2PBT5",'Deep retrofit'!$R$40,IF(F28="Scenario3PBT5",'Deep retrofit'!$S$40,"")))&amp;IF(F28="Scenario1PBT6",'Deep retrofit'!$T$40,IF(F28="Scenario2PBT6",'Deep retrofit'!$U$40,IF(F28="Scenario3PBT6",'Deep retrofit'!$V$40,"")))&amp;IF(F28="Scenario1PBT7",'Deep retrofit'!$W$40,IF(F28="Scenario2PBT7",'Deep retrofit'!$X$40,IF(F28="Scenario3PBT7",'Deep retrofit'!$Y$40,"")))&amp;IF(F28="Scenario1PBT8",'Deep retrofit'!$Z$40,IF(F28="Scenario2PBT8",'Deep retrofit'!$AA$40,IF(F28="Scenario3PBT8",'Deep retrofit'!$AB$40,"")))&amp;IF(F28="Scenario1PBT9",'Deep retrofit'!$AC$40,IF(F28="Scenario2PBT9",'Deep retrofit'!$AD$40,IF(F28="Scenario3PBT9",'Deep retrofit'!$AE$40,"")))&amp;IF(F28="Scenario1PBT10",'Deep retrofit'!$AF$40,IF(F28="Scenario2PBT10",'Deep retrofit'!$AG$40,IF(F28="Scenario3PBT10",'Deep retrofit'!$AH$40,"")))&amp;IF(F28="Scenario1PBT11",'Deep retrofit'!$AI$40,IF(F28="Scenario2PBT11",'Deep retrofit'!$AJ$40,IF(F28="Scenario3PBT11",'Deep retrofit'!$AK$40,"")))&amp;IF(F28="Scenario1PBT12",'Deep retrofit'!$AL$40,IF(F28="Scenario2PBT12",'Deep retrofit'!$AM$40,IF(F28="Scenario3PBT12",'Deep retrofit'!$AN$40,"")))&amp;IF(F28="Scenario1PBT13",'Deep retrofit'!$AO$40,IF(F28="Scenario2PBT13",'Deep retrofit'!$AP$40,IF(F28="Scenario3PBT13",'Deep retrofit'!$AQ$40,"")))&amp;IF(F28="Scenario1PBT14",'Deep retrofit'!$AR$40,IF(F28="Scenario2PBT14",'Deep retrofit'!$AS$40,IF(F28="Scenario3PBT14",'Deep retrofit'!$AT$40,"")))&amp;IF(F28="Scenario1PBT15",'Deep retrofit'!$AU$40,IF(F28="Scenario2PBT15",'Deep retrofit'!$AV$40,IF(F28="Scenario3PBT15",'Deep retrofit'!$AW$40,"")))</f>
        <v/>
      </c>
      <c r="X28" s="117">
        <f t="shared" si="19"/>
        <v>0</v>
      </c>
      <c r="Y28" s="117" t="str">
        <f>IF(F28="Scenario1PBT1",'Deep retrofit'!$E$42,IF(F28="Scenario2PBT1",'Deep retrofit'!$F$42,IF(F28="Scenario3PBT1",'Deep retrofit'!$G$42,"")))&amp;IF(F28="Scenario1PBT2",'Deep retrofit'!$H$42,IF(F28="Scenario2PBT2",'Deep retrofit'!$I$42,IF(F28="Scenario3PBT2",'Deep retrofit'!$J$42,"")))&amp;IF(F28="Scenario1PBT3",'Deep retrofit'!$K$42,IF(F28="Scenario2PBT3",'Deep retrofit'!$L$42,IF(F28="Scenario3PBT3",'Deep retrofit'!$M$42,"")))&amp;IF(F28="Scenario1PBT4",'Deep retrofit'!$N$42,IF(F28="Scenario2PBT4",'Deep retrofit'!$O$42,IF(F28="Scenario3PBT4",'Deep retrofit'!$P$42,"")))&amp;IF(F28="Scenario1PBT5",'Deep retrofit'!$Q$42,IF(F28="Scenario2PBT5",'Deep retrofit'!$R$42,IF(F28="Scenario3PBT5",'Deep retrofit'!$S$42,"")))&amp;IF(F28="Scenario1PBT6",'Deep retrofit'!$T$42,IF(F28="Scenario2PBT6",'Deep retrofit'!$U$42,IF(F28="Scenario3PBT6",'Deep retrofit'!$V$42,"")))&amp;IF(F28="Scenario1PBT7",'Deep retrofit'!$W$42,IF(F28="Scenario2PBT7",'Deep retrofit'!$X$42,IF(F28="Scenario3PBT7",'Deep retrofit'!$Y$42,"")))&amp;IF(F28="Scenario1PBT8",'Deep retrofit'!$Z$42,IF(F28="Scenario2PBT8",'Deep retrofit'!$AA$42,IF(F28="Scenario3PBT8",'Deep retrofit'!$AB$42,"")))&amp;IF(F28="Scenario1PBT9",'Deep retrofit'!$AC$42,IF(F28="Scenario2PBT9",'Deep retrofit'!$AD$42,IF(F28="Scenario3PBT9",'Deep retrofit'!$AE$42,"")))&amp;IF(F28="Scenario1PBT10",'Deep retrofit'!$AF$42,IF(F28="Scenario2PBT10",'Deep retrofit'!$AG$42,IF(F28="Scenario3PBT10",'Deep retrofit'!$AH$42,"")))&amp;IF(F28="Scenario1PBT11",'Deep retrofit'!$AI$42,IF(F28="Scenario2PBT11",'Deep retrofit'!$AJ$42,IF(F28="Scenario3PBT11",'Deep retrofit'!$AK$42,"")))&amp;IF(F28="Scenario1PBT12",'Deep retrofit'!$AL$42,IF(F28="Scenario2PBT12",'Deep retrofit'!$AM$42,IF(F28="Scenario3PBT12",'Deep retrofit'!$AN$42,"")))&amp;IF(F28="Scenario1PBT13",'Deep retrofit'!$AO$42,IF(F28="Scenario2PBT13",'Deep retrofit'!$AP$42,IF(F28="Scenario3PBT13",'Deep retrofit'!$AQ$42,"")))&amp;IF(F28="Scenario1PBT14",'Deep retrofit'!$AR$42,IF(F28="Scenario2PBT14",'Deep retrofit'!$AS$42,IF(F28="Scenario3PBT14",'Deep retrofit'!$AT$42,"")))&amp;IF(F28="Scenario1PBT15",'Deep retrofit'!$AU$42,IF(F28="Scenario2PBT15",'Deep retrofit'!$AV$42,IF(F28="Scenario3PBT15",'Deep retrofit'!$AW$42,"")))</f>
        <v/>
      </c>
      <c r="Z28" s="117">
        <f t="shared" si="20"/>
        <v>0</v>
      </c>
      <c r="AA28" s="269" t="str">
        <f>IF(F28="Scenario1PBT1",'Deep retrofit'!$E$101,IF(F28="Scenario2PBT1",'Deep retrofit'!$F$101,IF(F28="Scenario3PBT1",'Deep retrofit'!$G$101,"")))&amp;IF(F28="Scenario1PBT2",'Deep retrofit'!$H$101,IF(F28="Scenario2PBT2",'Deep retrofit'!$I$101,IF(F28="Scenario3PBT2",'Deep retrofit'!$J$101,"")))&amp;IF(F28="Scenario1PBT3",'Deep retrofit'!$K$101,IF(F28="Scenario2PBT3",'Deep retrofit'!$L$101,IF(F28="Scenario3PBT3",'Deep retrofit'!$M$101,"")))&amp;IF(F28="Scenario1PBT4",'Deep retrofit'!$N$101,IF(F28="Scenario2PBT4",'Deep retrofit'!$O$101,IF(F28="Scenario3PBT4",'Deep retrofit'!$P$101,"")))&amp;IF(F28="Scenario1PBT5",'Deep retrofit'!$Q$101,IF(F28="Scenario2PBT5",'Deep retrofit'!$R$101,IF(F28="Scenario3PBT5",'Deep retrofit'!$S$101,"")))&amp;IF(F28="Scenario1PBT6",'Deep retrofit'!$T$101,IF(F28="Scenario2PBT6",'Deep retrofit'!$U$101,IF(F28="Scenario3PBT6",'Deep retrofit'!$V$101,"")))&amp;IF(F28="Scenario1PBT7",'Deep retrofit'!$W$101,IF(F28="Scenario2PBT7",'Deep retrofit'!$X$101,IF(F28="Scenario3PBT7",'Deep retrofit'!$Y$101,"")))&amp;IF(F28="Scenario1PBT8",'Deep retrofit'!$Z$101,IF(F28="Scenario2PBT8",'Deep retrofit'!$AA$101,IF(F28="Scenario3PBT8",'Deep retrofit'!$AB$101,"")))&amp;IF(F28="Scenario1PBT9",'Deep retrofit'!$AC$101,IF(F28="Scenario2PBT9",'Deep retrofit'!$AD$101,IF(F28="Scenario3PBT9",'Deep retrofit'!$AE$101,"")))&amp;IF(F28="Scenario1PBT10",'Deep retrofit'!$AF$101,IF(F28="Scenario2PBT10",'Deep retrofit'!$AG$101,IF(F28="Scenario3PBT10",'Deep retrofit'!$AH$101,"")))&amp;IF(F28="Scenario1PBT11",'Deep retrofit'!$AI$101,IF(F28="Scenario2PBT11",'Deep retrofit'!$AJ$101,IF(F28="Scenario3PBT11",'Deep retrofit'!$AK$101,"")))&amp;IF(F28="Scenario1PBT12",'Deep retrofit'!$AL$101,IF(F28="Scenario2PBT12",'Deep retrofit'!$AM$101,IF(F28="Scenario3PBT12",'Deep retrofit'!$AN$101,"")))&amp;IF(F28="Scenario1PBT13",'Deep retrofit'!$AO$101,IF(F28="Scenario2PBT13",'Deep retrofit'!$AP$101,IF(F28="Scenario3PBT13",'Deep retrofit'!$AQ$101,"")))&amp;IF(F28="Scenario1PBT14",'Deep retrofit'!$AR$101,IF(F28="Scenario2PBT14",'Deep retrofit'!$AS$101,IF(F28="Scenario3PBT14",'Deep retrofit'!$AT$101,"")))&amp;IF(F28="Scenario1PBT15",'Deep retrofit'!$AU$101,IF(F28="Scenario2PBT15",'Deep retrofit'!$AV$101,IF(F28="Scenario3PBT15",'Deep retrofit'!$AW$101,"")))</f>
        <v/>
      </c>
      <c r="AB28" s="179">
        <f t="shared" si="21"/>
        <v>0</v>
      </c>
      <c r="AC28" s="208">
        <f>IFERROR('Projection_Base-case'!G28-G28,0)</f>
        <v>0</v>
      </c>
      <c r="AD28" s="117">
        <f t="shared" si="0"/>
        <v>0</v>
      </c>
      <c r="AE28" s="117">
        <f>IFERROR(100*AC28/'Projection_Base-case'!G28,0)</f>
        <v>0</v>
      </c>
      <c r="AF28" s="117">
        <f>IFERROR('Projection_Base-case'!I28-I28,0)</f>
        <v>0</v>
      </c>
      <c r="AG28" s="117">
        <f t="shared" si="1"/>
        <v>0</v>
      </c>
      <c r="AH28" s="117">
        <f>IFERROR(100*AF28/'Projection_Base-case'!I28,0)</f>
        <v>0</v>
      </c>
      <c r="AI28" s="117">
        <f>IFERROR('Projection_Base-case'!K28-K28,0)</f>
        <v>0</v>
      </c>
      <c r="AJ28" s="117">
        <f t="shared" si="2"/>
        <v>0</v>
      </c>
      <c r="AK28" s="117">
        <f>IFERROR(100*AI28/'Projection_Base-case'!K28,0)</f>
        <v>0</v>
      </c>
      <c r="AL28" s="117">
        <f>IFERROR(M28-'Projection_Base-case'!M28,0)</f>
        <v>0</v>
      </c>
      <c r="AM28" s="117">
        <f t="shared" si="3"/>
        <v>0</v>
      </c>
      <c r="AN28" s="179">
        <f>IFERROR(IF('Projection_Base-case'!N28&gt;0,100*AM28/'Projection_Base-case'!N28,100*AM28/N28),0)</f>
        <v>0</v>
      </c>
      <c r="AO28" s="206">
        <f>IFERROR('Projection_Base-case'!O28-O28,0)</f>
        <v>0</v>
      </c>
      <c r="AP28" s="117">
        <f t="shared" si="4"/>
        <v>0</v>
      </c>
      <c r="AQ28" s="117">
        <f>IFERROR(100*AO28/'Projection_Base-case'!O28,0)</f>
        <v>0</v>
      </c>
      <c r="AR28" s="117">
        <f>IFERROR('Projection_Base-case'!Q28-Q28,0)</f>
        <v>0</v>
      </c>
      <c r="AS28" s="117">
        <f t="shared" si="5"/>
        <v>0</v>
      </c>
      <c r="AT28" s="117">
        <f>IFERROR(100*AR28/'Projection_Base-case'!Q28,0)</f>
        <v>0</v>
      </c>
      <c r="AU28" s="117">
        <f>IFERROR('Projection_Base-case'!S28-S28,0)</f>
        <v>0</v>
      </c>
      <c r="AV28" s="117">
        <f t="shared" si="6"/>
        <v>0</v>
      </c>
      <c r="AW28" s="118">
        <f>IFERROR(100*AU28/'Projection_Base-case'!S28,0)</f>
        <v>0</v>
      </c>
      <c r="AX28" s="206">
        <f>IFERROR('Projection_Base-case'!U28-U28,0)</f>
        <v>0</v>
      </c>
      <c r="AY28" s="117">
        <f t="shared" si="7"/>
        <v>0</v>
      </c>
      <c r="AZ28" s="117">
        <f>IFERROR(100*AX28/'Projection_Base-case'!U28,0)</f>
        <v>0</v>
      </c>
      <c r="BA28" s="117">
        <f>IFERROR('Projection_Base-case'!W28-W28,0)</f>
        <v>0</v>
      </c>
      <c r="BB28" s="117">
        <f t="shared" si="8"/>
        <v>0</v>
      </c>
      <c r="BC28" s="117">
        <f>IFERROR(100*BA28/'Projection_Base-case'!W28,0)</f>
        <v>0</v>
      </c>
      <c r="BD28" s="117">
        <f>IFERROR('Projection_Base-case'!Y28-Y28,0)</f>
        <v>0</v>
      </c>
      <c r="BE28" s="117">
        <f t="shared" si="9"/>
        <v>0</v>
      </c>
      <c r="BF28" s="117">
        <f>IFERROR(100*BD28/'Projection_Base-case'!Y28,0)</f>
        <v>0</v>
      </c>
      <c r="BG28" s="178">
        <f t="shared" si="22"/>
        <v>0</v>
      </c>
      <c r="BH28" s="179">
        <f t="shared" si="23"/>
        <v>0</v>
      </c>
    </row>
    <row r="29" spans="1:60">
      <c r="A29" s="205">
        <v>24</v>
      </c>
      <c r="B29" s="178">
        <f>IF('Projection_Base-case'!B29&lt;&gt;"",'Projection_Base-case'!B29,0)</f>
        <v>0</v>
      </c>
      <c r="C29" s="178">
        <f>IF('Projection_Base-case'!C29&lt;&gt;"",'Projection_Base-case'!C29,0)</f>
        <v>0</v>
      </c>
      <c r="D29" s="178">
        <f>IF('Projection_Base-case'!D29&lt;&gt;"",'Projection_Base-case'!D29,0)</f>
        <v>0</v>
      </c>
      <c r="E29" s="107" t="str">
        <f>IF(AND('Résultats deep'!$AC$3="OUI",'Résultats deep'!E28&lt;&gt;""),'Résultats deep'!E28,IF(OR(D29="PBT1",D29="PBT2",D29="PBT3",D29="PBT4",D29="PBT5",D29="PBT6",D29="PBT7"),"Scenario1",""))</f>
        <v/>
      </c>
      <c r="F29" s="202" t="str">
        <f t="shared" si="10"/>
        <v>0</v>
      </c>
      <c r="G29" s="177" t="str">
        <f>IF(F29="Scenario1PBT1",'Deep retrofit'!$E$6,IF(F29="Scenario2PBT1",'Deep retrofit'!$F$6,IF(F29="Scenario3PBT1",'Deep retrofit'!$G$6,"")))&amp;IF(F29="Scenario1PBT2",'Deep retrofit'!$H$6,IF(F29="Scenario2PBT2",'Deep retrofit'!$I$6,IF(F29="Scenario3PBT2",'Deep retrofit'!$J$6,"")))&amp;IF(F29="Scenario1PBT3",'Deep retrofit'!$K$6,IF(F29="Scenario2PBT3",'Deep retrofit'!$L$6,IF(F29="Scenario3PBT3",'Deep retrofit'!$M$6,"")))&amp;IF(F29="Scenario1PBT4",'Deep retrofit'!$N$6,IF(F29="Scenario2PBT4",'Deep retrofit'!$O$6,IF(F29="Scenario3PBT4",'Deep retrofit'!$P$6,"")))&amp;IF(F29="Scenario1PBT5",'Deep retrofit'!$Q$6,IF(F29="Scenario2PBT5",'Deep retrofit'!$R$6,IF(F29="Scenario3PBT5",'Deep retrofit'!$S$6,"")))&amp;IF(F29="Scenario1PBT6",'Deep retrofit'!$T$6,IF(F29="Scenario2PBT6",'Deep retrofit'!$U$6,IF(F29="Scenario3PBT6",'Deep retrofit'!$V$6,"")))&amp;IF(F29="Scenario1PBT7",'Deep retrofit'!$W$6,IF(F29="Scenario2PBT7",'Deep retrofit'!$X$6,IF(F29="Scenario3PBT7",'Deep retrofit'!$Y$6,"")))&amp;IF(F29="Scenario1PBT8",'Deep retrofit'!$Z$6,IF(F29="Scenario2PBT8",'Deep retrofit'!$AA$6,IF(F29="Scenario3PBT8",'Deep retrofit'!$AB$6,"")))&amp;IF(F29="Scenario1PBT9",'Deep retrofit'!$AC$6,IF(F29="Scenario2PBT9",'Deep retrofit'!$AD$6,IF(F29="Scenario3PBT9",'Deep retrofit'!$AE$6,"")))&amp;IF(F29="Scenario1PBT10",'Deep retrofit'!$AF$6,IF(F29="Scenario2PBT10",'Deep retrofit'!$AG$6,IF(F29="Scenario3PBT10",'Deep retrofit'!$AH$6,"")))&amp;IF(F29="Scenario1PBT11",'Deep retrofit'!$AI$6,IF(F29="Scenario2PBT11",'Deep retrofit'!$AJ$6,IF(F29="Scenario3PBT11",'Deep retrofit'!$AK$6,"")))&amp;IF(F29="Scenario1PBT12",'Deep retrofit'!$AL$6,IF(F29="Scenario2PBT12",'Deep retrofit'!$AM$6,IF(F29="Scenario3PBT12",'Deep retrofit'!$AN$6,"")))&amp;IF(F29="Scenario1PBT13",'Deep retrofit'!$AO$6,IF(F29="Scenario2PBT13",'Deep retrofit'!$AP$6,IF(F29="Scenario3PBT13",'Deep retrofit'!$AQ$6,"")))&amp;IF(F29="Scenario1PBT14",'Deep retrofit'!$AR$6,IF(F29="Scenario2PBT14",'Deep retrofit'!$AS$6,IF(F29="Scenario3PBT14",'Deep retrofit'!$AT$6,"")))&amp;IF(F29="Scenario1PBT15",'Deep retrofit'!$AU$6,IF(F29="Scenario2PBT15",'Deep retrofit'!$AV$6,IF(F29="Scenario3PBT15",'Deep retrofit'!$AW$6,"")))</f>
        <v/>
      </c>
      <c r="H29" s="117">
        <f t="shared" si="11"/>
        <v>0</v>
      </c>
      <c r="I29" s="178" t="str">
        <f>IF(F29="Scenario1PBT1",'Deep retrofit'!$E$16,IF(F29="Scenario2PBT1",'Deep retrofit'!$F$16,IF(F29="Scenario3PBT1",'Deep retrofit'!$G$16,"")))&amp;IF(F29="Scenario1PBT2",'Deep retrofit'!$H$16,IF(F29="Scenario2PBT2",'Deep retrofit'!$I$16,IF(F29="Scenario3PBT2",'Deep retrofit'!$J$16,"")))&amp;IF(F29="Scenario1PBT3",'Deep retrofit'!$K$16,IF(F29="Scenario2PBT3",'Deep retrofit'!$L$16,IF(F29="Scenario3PBT3",'Deep retrofit'!$M$16,"")))&amp;IF(F29="Scenario1PBT4",'Deep retrofit'!$N$16,IF(F29="Scenario2PBT4",'Deep retrofit'!$O$16,IF(F29="Scenario3PBT4",'Deep retrofit'!$P$16,"")))&amp;IF(F29="Scenario1PBT5",'Deep retrofit'!$Q$16,IF(F29="Scenario2PBT5",'Deep retrofit'!$R$16,IF(F29="Scenario3PBT5",'Deep retrofit'!$S$16,"")))&amp;IF(F29="Scenario1PBT6",'Deep retrofit'!$T$16,IF(F29="Scenario2PBT6",'Deep retrofit'!$U$16,IF(F29="Scenario3PBT6",'Deep retrofit'!$V$16,"")))&amp;IF(F29="Scenario1PBT7",'Deep retrofit'!$W$16,IF(F29="Scenario2PBT7",'Deep retrofit'!$X$16,IF(F29="Scenario3PBT7",'Deep retrofit'!$Y$16,"")))&amp;IF(F29="Scenario1PBT8",'Deep retrofit'!$Z$16,IF(F29="Scenario2PBT8",'Deep retrofit'!$AA$16,IF(F29="Scenario3PBT8",'Deep retrofit'!$AB$16,"")))&amp;IF(F29="Scenario1PBT9",'Deep retrofit'!$AC$16,IF(F29="Scenario2PBT9",'Deep retrofit'!$AD$16,IF(F29="Scenario3PBT9",'Deep retrofit'!$AE$16,"")))&amp;IF(F29="Scenario1PBT10",'Deep retrofit'!$AF$16,IF(F29="Scenario2PBT10",'Deep retrofit'!$AG$16,IF(F29="Scenario3PBT10",'Deep retrofit'!$AH$16,"")))&amp;IF(F29="Scenario1PBT11",'Deep retrofit'!$AI$16,IF(F29="Scenario2PBT11",'Deep retrofit'!$AJ$16,IF(F29="Scenario3PBT11",'Deep retrofit'!$AK$16,"")))&amp;IF(F29="Scenario1PBT12",'Deep retrofit'!$AL$16,IF(F29="Scenario2PBT12",'Deep retrofit'!$AM$16,IF(F29="Scenario3PBT12",'Deep retrofit'!$AN$16,"")))&amp;IF(F29="Scenario1PBT13",'Deep retrofit'!$AO$16,IF(F29="Scenario2PBT13",'Deep retrofit'!$AP$16,IF(F29="Scenario3PBT13",'Deep retrofit'!$AQ$16,"")))&amp;IF(F29="Scenario1PBT14",'Deep retrofit'!$AR$16,IF(F29="Scenario2PBT14",'Deep retrofit'!$AS$16,IF(F29="Scenario3PBT14",'Deep retrofit'!$AT$16,"")))&amp;IF(F29="Scenario1PBT15",'Deep retrofit'!$AU$16,IF(F29="Scenario2PBT15",'Deep retrofit'!$AV$16,IF(F29="Scenario3PBT15",'Deep retrofit'!$AW$16,"")))</f>
        <v/>
      </c>
      <c r="J29" s="117">
        <f t="shared" si="12"/>
        <v>0</v>
      </c>
      <c r="K29" s="117" t="str">
        <f>IF(F29="Scenario1PBT1",'Deep retrofit'!$E$18,IF(F29="Scenario2PBT1",'Deep retrofit'!$F$18,IF(F29="Scenario3PBT1",'Deep retrofit'!$G$18,"")))&amp;IF(F29="Scenario1PBT2",'Deep retrofit'!$H$18,IF(F29="Scenario2PBT2",'Deep retrofit'!$I$18,IF(F29="Scenario3PBT2",'Deep retrofit'!$J$18,"")))&amp;IF(F29="Scenario1PBT3",'Deep retrofit'!$K$18,IF(F29="Scenario2PBT3",'Deep retrofit'!$L$18,IF(F29="Scenario3PBT3",'Deep retrofit'!$M$18,"")))&amp;IF(F29="Scenario1PBT4",'Deep retrofit'!$N$18,IF(F29="Scenario2PBT4",'Deep retrofit'!$O$18,IF(F29="Scenario3PBT4",'Deep retrofit'!$P$18,"")))&amp;IF(F29="Scenario1PBT5",'Deep retrofit'!$Q$18,IF(F29="Scenario2PBT5",'Deep retrofit'!$R$18,IF(F29="Scenario3PBT5",'Deep retrofit'!$S$18,"")))&amp;IF(F29="Scenario1PBT6",'Deep retrofit'!$T$18,IF(F29="Scenario2PBT6",'Deep retrofit'!$U$18,IF(F29="Scenario3PBT6",'Deep retrofit'!$V$18,"")))&amp;IF(F29="Scenario1PBT7",'Deep retrofit'!$W$18,IF(F29="Scenario2PBT7",'Deep retrofit'!$X$18,IF(F29="Scenario3PBT7",'Deep retrofit'!$Y$18,"")))&amp;IF(F29="Scenario1PBT8",'Deep retrofit'!$Z$18,IF(F29="Scenario2PBT8",'Deep retrofit'!$AA$18,IF(F29="Scenario3PBT8",'Deep retrofit'!$AB$18,"")))&amp;IF(F29="Scenario1PBT9",'Deep retrofit'!$AC$18,IF(F29="Scenario2PBT9",'Deep retrofit'!$AD$18,IF(F29="Scenario3PBT9",'Deep retrofit'!$AE$18,"")))&amp;IF(F29="Scenario1PBT10",'Deep retrofit'!$AF$18,IF(F29="Scenario2PBT10",'Deep retrofit'!$AG$18,IF(F29="Scenario3PBT10",'Deep retrofit'!$AH$18,"")))&amp;IF(F29="Scenario1PBT11",'Deep retrofit'!$AI$18,IF(F29="Scenario2PBT11",'Deep retrofit'!$AJ$18,IF(F29="Scenario3PBT11",'Deep retrofit'!$AK$18,"")))&amp;IF(F29="Scenario1PBT12",'Deep retrofit'!$AL$18,IF(F29="Scenario2PBT12",'Deep retrofit'!$AM$18,IF(F29="Scenario3PBT12",'Deep retrofit'!$AN$18,"")))&amp;IF(F29="Scenario1PBT13",'Deep retrofit'!$AO$18,IF(F29="Scenario2PBT13",'Deep retrofit'!$AP$18,IF(F29="Scenario3PBT13",'Deep retrofit'!$AQ$18,"")))&amp;IF(F29="Scenario1PBT14",'Deep retrofit'!$AR$18,IF(F29="Scenario2PBT14",'Deep retrofit'!$AS$18,IF(F29="Scenario3PBT14",'Deep retrofit'!$AT$18,"")))&amp;IF(F29="Scenario1PBT15",'Deep retrofit'!$AU$18,IF(F29="Scenario2PBT15",'Deep retrofit'!$AV$18,IF(F29="Scenario3PBT15",'Deep retrofit'!$AW$18,"")))</f>
        <v/>
      </c>
      <c r="L29" s="117">
        <f t="shared" si="13"/>
        <v>0</v>
      </c>
      <c r="M29" s="117" t="str">
        <f>IF(F29="Scenario1PBT1",'Deep retrofit'!$E$20,IF(F29="Scenario2PBT1",'Deep retrofit'!$F$20,IF(F29="Scenario3PBT1",'Deep retrofit'!$G$20,"")))&amp;IF(F29="Scenario1PBT2",'Deep retrofit'!$H$20,IF(F29="Scenario2PBT2",'Deep retrofit'!$I$20,IF(F29="Scenario3PBT2",'Deep retrofit'!$J$20,"")))&amp;IF(F29="Scenario1PBT3",'Deep retrofit'!$K$20,IF(F29="Scenario2PBT3",'Deep retrofit'!$L$20,IF(F29="Scenario3PBT3",'Deep retrofit'!$M$20,"")))&amp;IF(F29="Scenario1PBT4",'Deep retrofit'!$N$20,IF(F29="Scenario2PBT4",'Deep retrofit'!$O$20,IF(F29="Scenario3PBT4",'Deep retrofit'!$P$20,"")))&amp;IF(F29="Scenario1PBT5",'Deep retrofit'!$Q$20,IF(F29="Scenario2PBT5",'Deep retrofit'!$R$20,IF(F29="Scenario3PBT5",'Deep retrofit'!$S$20,"")))&amp;IF(F29="Scenario1PBT6",'Deep retrofit'!$T$20,IF(F29="Scenario2PBT6",'Deep retrofit'!$U$20,IF(F29="Scenario3PBT6",'Deep retrofit'!$V$20,"")))&amp;IF(F29="Scenario1PBT7",'Deep retrofit'!$W$20,IF(F29="Scenario2PBT7",'Deep retrofit'!$X$20,IF(F29="Scenario3PBT7",'Deep retrofit'!$Y$20,"")))&amp;IF(F29="Scenario1PBT8",'Deep retrofit'!$Z$20,IF(F29="Scenario2PBT8",'Deep retrofit'!$AA$20,IF(F29="Scenario3PBT8",'Deep retrofit'!$AB$20,"")))&amp;IF(F29="Scenario1PBT9",'Deep retrofit'!$AC$20,IF(F29="Scenario2PBT9",'Deep retrofit'!$AD$20,IF(F29="Scenario3PBT9",'Deep retrofit'!$AE$20,"")))&amp;IF(F29="Scenario1PBT10",'Deep retrofit'!$AF$20,IF(F29="Scenario2PBT10",'Deep retrofit'!$AG$20,IF(F29="Scenario3PBT10",'Deep retrofit'!$AH$20,"")))&amp;IF(F29="Scenario1PBT11",'Deep retrofit'!$AI$20,IF(F29="Scenario2PBT11",'Deep retrofit'!$AJ$20,IF(F29="Scenario3PBT11",'Deep retrofit'!$AK$20,"")))&amp;IF(F29="Scenario1PBT12",'Deep retrofit'!$AL$20,IF(F29="Scenario2PBT12",'Deep retrofit'!$AM$20,IF(F29="Scenario3PBT12",'Deep retrofit'!$AN$20,"")))&amp;IF(F29="Scenario1PBT13",'Deep retrofit'!$AO$20,IF(F29="Scenario2PBT13",'Deep retrofit'!$AP$20,IF(F29="Scenario3PBT13",'Deep retrofit'!$AQ$20,"")))&amp;IF(F29="Scenario1PBT14",'Deep retrofit'!$AR$20,IF(F29="Scenario2PBT14",'Deep retrofit'!$AS$20,IF(F29="Scenario3PBT14",'Deep retrofit'!$AT$20,"")))&amp;IF(F29="Scenario1PBT15",'Deep retrofit'!$AU$20,IF(F29="Scenario2PBT15",'Deep retrofit'!$AV$20,IF(F29="Scenario3PBT15",'Deep retrofit'!$AW$20,"")))</f>
        <v/>
      </c>
      <c r="N29" s="118">
        <f t="shared" si="14"/>
        <v>0</v>
      </c>
      <c r="O29" s="206" t="str">
        <f>IF(F29="Scenario1PBT1",'Deep retrofit'!$E$23,IF(F29="Scenario2PBT1",'Deep retrofit'!$F$23,IF(F29="Scenario3PBT1",'Deep retrofit'!$G$23,"")))&amp;IF(F29="Scenario1PBT2",'Deep retrofit'!$H$23,IF(F29="Scenario2PBT2",'Deep retrofit'!$I$23,IF(F29="Scenario3PBT2",'Deep retrofit'!$J$23,"")))&amp;IF(F29="Scenario1PBT3",'Deep retrofit'!$K$23,IF(F29="Scenario2PBT3",'Deep retrofit'!$L$23,IF(F29="Scenario3PBT3",'Deep retrofit'!$M$23,"")))&amp;IF(F29="Scenario1PBT4",'Deep retrofit'!$N$23,IF(F29="Scenario2PBT4",'Deep retrofit'!$O$23,IF(F29="Scenario3PBT4",'Deep retrofit'!$P$23,"")))&amp;IF(F29="Scenario1PBT5",'Deep retrofit'!$Q$23,IF(F29="Scenario2PBT5",'Deep retrofit'!$R$23,IF(F29="Scenario3PBT5",'Deep retrofit'!$S$23,"")))&amp;IF(F29="Scenario1PBT6",'Deep retrofit'!$T$23,IF(F29="Scenario2PBT6",'Deep retrofit'!$U$23,IF(F29="Scenario3PBT6",'Deep retrofit'!$V$23,"")))&amp;IF(F29="Scenario1PBT7",'Deep retrofit'!$W$23,IF(F29="Scenario2PBT7",'Deep retrofit'!$X$23,IF(F29="Scenario3PBT7",'Deep retrofit'!$Y$23,"")))&amp;IF(F29="Scenario1PBT8",'Deep retrofit'!$Z$23,IF(F29="Scenario2PBT8",'Deep retrofit'!$AA$23,IF(F29="Scenario3PBT8",'Deep retrofit'!$AB$23,"")))&amp;IF(F29="Scenario1PBT9",'Deep retrofit'!$AC$23,IF(F29="Scenario2PBT9",'Deep retrofit'!$AD$23,IF(F29="Scenario3PBT9",'Deep retrofit'!$AE$23,"")))&amp;IF(F29="Scenario1PBT10",'Deep retrofit'!$AF$23,IF(F29="Scenario2PBT10",'Deep retrofit'!$AG$23,IF(F29="Scenario3PBT10",'Deep retrofit'!$AH$23,"")))&amp;IF(F29="Scenario1PBT11",'Deep retrofit'!$AI$23,IF(F29="Scenario2PBT11",'Deep retrofit'!$AJ$23,IF(F29="Scenario3PBT11",'Deep retrofit'!$AK$23,"")))&amp;IF(F29="Scenario1PBT12",'Deep retrofit'!$AL$23,IF(F29="Scenario2PBT12",'Deep retrofit'!$AM$23,IF(F29="Scenario3PBT12",'Deep retrofit'!$AN$23,"")))&amp;IF(F29="Scenario1PBT13",'Deep retrofit'!$AO$23,IF(F29="Scenario2PBT13",'Deep retrofit'!$AP$23,IF(F29="Scenario3PBT13",'Deep retrofit'!$AQ$23,"")))&amp;IF(F29="Scenario1PBT14",'Deep retrofit'!$AR$23,IF(F29="Scenario2PBT14",'Deep retrofit'!$AS$23,IF(F29="Scenario3PBT14",'Deep retrofit'!$AT$23,"")))&amp;IF(F29="Scenario1PBT15",'Deep retrofit'!$AU$23,IF(F29="Scenario2PBT15",'Deep retrofit'!$AV$23,IF(F29="Scenario3PBT15",'Deep retrofit'!$AW$23,"")))</f>
        <v/>
      </c>
      <c r="P29" s="117">
        <f t="shared" si="15"/>
        <v>0</v>
      </c>
      <c r="Q29" s="117" t="str">
        <f>IF(F29="Scenario1PBT1",'Deep retrofit'!$E$25,IF(F29="Scenario2PBT1",'Deep retrofit'!$F$25,IF(F29="Scenario3PBT1",'Deep retrofit'!$G$25,"")))&amp;IF(F29="Scenario1PBT2",'Deep retrofit'!$H$25,IF(F29="Scenario2PBT2",'Deep retrofit'!$I$25,IF(F29="Scenario3PBT2",'Deep retrofit'!$J$25,"")))&amp;IF(F29="Scenario1PBT3",'Deep retrofit'!$K$25,IF(F29="Scenario2PBT3",'Deep retrofit'!$L$25,IF(F29="Scenario3PBT3",'Deep retrofit'!$M$25,"")))&amp;IF(F29="Scenario1PBT4",'Deep retrofit'!$N$25,IF(F29="Scenario2PBT4",'Deep retrofit'!$O$25,IF(F29="Scenario3PBT4",'Deep retrofit'!$P$25,"")))&amp;IF(F29="Scenario1PBT5",'Deep retrofit'!$Q$25,IF(F29="Scenario2PBT5",'Deep retrofit'!$R$25,IF(F29="Scenario3PBT5",'Deep retrofit'!$S$25,"")))&amp;IF(F29="Scenario1PBT6",'Deep retrofit'!$T$25,IF(F29="Scenario2PBT6",'Deep retrofit'!$U$25,IF(F29="Scenario3PBT6",'Deep retrofit'!$V$25,"")))&amp;IF(F29="Scenario1PBT7",'Deep retrofit'!$W$25,IF(F29="Scenario2PBT7",'Deep retrofit'!$X$25,IF(F29="Scenario3PBT7",'Deep retrofit'!$Y$25,"")))&amp;IF(F29="Scenario1PBT8",'Deep retrofit'!$Z$25,IF(F29="Scenario2PBT8",'Deep retrofit'!$AA$25,IF(F29="Scenario3PBT8",'Deep retrofit'!$AB$25,"")))&amp;IF(F29="Scenario1PBT9",'Deep retrofit'!$AC$25,IF(F29="Scenario2PBT9",'Deep retrofit'!$AD$25,IF(F29="Scenario3PBT9",'Deep retrofit'!$AE$25,"")))&amp;IF(F29="Scenario1PBT10",'Deep retrofit'!$AF$25,IF(F29="Scenario2PBT10",'Deep retrofit'!$AG$25,IF(F29="Scenario3PBT10",'Deep retrofit'!$AH$25,"")))&amp;IF(F29="Scenario1PBT11",'Deep retrofit'!$AI$25,IF(F29="Scenario2PBT11",'Deep retrofit'!$AJ$25,IF(F29="Scenario3PBT11",'Deep retrofit'!$AK$25,"")))&amp;IF(F29="Scenario1PBT12",'Deep retrofit'!$AL$25,IF(F29="Scenario2PBT12",'Deep retrofit'!$AM$25,IF(F29="Scenario3PBT12",'Deep retrofit'!$AN$25,"")))&amp;IF(F29="Scenario1PBT13",'Deep retrofit'!$AO$25,IF(F29="Scenario2PBT13",'Deep retrofit'!$AP$25,IF(F29="Scenario3PBT13",'Deep retrofit'!$AQ$25,"")))&amp;IF(F29="Scenario1PBT14",'Deep retrofit'!$AR$25,IF(F29="Scenario2PBT14",'Deep retrofit'!$AS$25,IF(F29="Scenario3PBT14",'Deep retrofit'!$AT$25,"")))&amp;IF(F29="Scenario1PBT15",'Deep retrofit'!$AU$25,IF(F29="Scenario2PBT15",'Deep retrofit'!$AV$25,IF(F29="Scenario3PBT15",'Deep retrofit'!$AW$25,"")))</f>
        <v/>
      </c>
      <c r="R29" s="117">
        <f t="shared" si="16"/>
        <v>0</v>
      </c>
      <c r="S29" s="117" t="str">
        <f>IF(F29="Scenario1PBT1",'Deep retrofit'!$E$27,IF(F29="Scenario2PBT1",'Deep retrofit'!$F$27,IF(F29="Scenario3PBT1",'Deep retrofit'!$G$27,"")))&amp;IF(F29="Scenario1PBT2",'Deep retrofit'!$H$27,IF(F29="Scenario2PBT2",'Deep retrofit'!$I$27,IF(F29="Scenario3PBT2",'Deep retrofit'!$J$27,"")))&amp;IF(F29="Scenario1PBT3",'Deep retrofit'!$K$27,IF(F29="Scenario2PBT3",'Deep retrofit'!$L$27,IF(F29="Scenario3PBT3",'Deep retrofit'!$M$27,"")))&amp;IF(F29="Scenario1PBT4",'Deep retrofit'!$N$27,IF(F29="Scenario2PBT4",'Deep retrofit'!$O$27,IF(F29="Scenario3PBT4",'Deep retrofit'!$P$27,"")))&amp;IF(F29="Scenario1PBT5",'Deep retrofit'!$Q$27,IF(F29="Scenario2PBT5",'Deep retrofit'!$R$27,IF(F29="Scenario3PBT5",'Deep retrofit'!$S$27,"")))&amp;IF(F29="Scenario1PBT6",'Deep retrofit'!$T$27,IF(F29="Scenario2PBT6",'Deep retrofit'!$U$27,IF(F29="Scenario3PBT6",'Deep retrofit'!$V$27,"")))&amp;IF(F29="Scenario1PBT7",'Deep retrofit'!$W$27,IF(F29="Scenario2PBT7",'Deep retrofit'!$X$27,IF(F29="Scenario3PBT7",'Deep retrofit'!$Y$27,"")))&amp;IF(F29="Scenario1PBT8",'Deep retrofit'!$Z$27,IF(F29="Scenario2PBT8",'Deep retrofit'!$AA$27,IF(F29="Scenario3PBT8",'Deep retrofit'!$AB$27,"")))&amp;IF(F29="Scenario1PBT9",'Deep retrofit'!$AC$27,IF(F29="Scenario2PBT9",'Deep retrofit'!$AD$27,IF(F29="Scenario3PBT9",'Deep retrofit'!$AE$27,"")))&amp;IF(F29="Scenario1PBT10",'Deep retrofit'!$AF$27,IF(F29="Scenario2PBT10",'Deep retrofit'!$AG$27,IF(F29="Scenario3PBT10",'Deep retrofit'!$AH$27,"")))&amp;IF(F29="Scenario1PBT11",'Deep retrofit'!$AI$27,IF(F29="Scenario2PBT11",'Deep retrofit'!$AJ$27,IF(F29="Scenario3PBT11",'Deep retrofit'!$AK$27,"")))&amp;IF(F29="Scenario1PBT12",'Deep retrofit'!$AL$27,IF(F29="Scenario2PBT12",'Deep retrofit'!$AM$27,IF(F29="Scenario3PBT12",'Deep retrofit'!$AN$27,"")))&amp;IF(F29="Scenario1PBT13",'Deep retrofit'!$AO$27,IF(F29="Scenario2PBT13",'Deep retrofit'!$AP$27,IF(F29="Scenario3PBT13",'Deep retrofit'!$AQ$27,"")))&amp;IF(F29="Scenario1PBT14",'Deep retrofit'!$AR$27,IF(F29="Scenario2PBT14",'Deep retrofit'!$AS$27,IF(F29="Scenario3PBT14",'Deep retrofit'!$AT$27,"")))&amp;IF(F29="Scenario1PBT15",'Deep retrofit'!$AU$27,IF(F29="Scenario2PBT15",'Deep retrofit'!$AV$27,IF(F29="Scenario3PBT15",'Deep retrofit'!$AW$27,"")))</f>
        <v/>
      </c>
      <c r="T29" s="207">
        <f t="shared" si="17"/>
        <v>0</v>
      </c>
      <c r="U29" s="206" t="str">
        <f>IF(F29="Scenario1PBT1",'Deep retrofit'!$E$38,IF(F29="Scenario2PBT1",'Deep retrofit'!$F$38,IF(F29="Scenario3PBT1",'Deep retrofit'!$G$38,"")))&amp;IF(F29="Scenario1PBT2",'Deep retrofit'!$H$38,IF(F29="Scenario2PBT2",'Deep retrofit'!$I$38,IF(F29="Scenario3PBT2",'Deep retrofit'!$J$38,"")))&amp;IF(F29="Scenario1PBT3",'Deep retrofit'!$K$38,IF(F29="Scenario2PBT3",'Deep retrofit'!$L$38,IF(F29="Scenario3PBT3",'Deep retrofit'!$M$38,"")))&amp;IF(F29="Scenario1PBT4",'Deep retrofit'!$N$38,IF(F29="Scenario2PBT4",'Deep retrofit'!$O$38,IF(F29="Scenario3PBT4",'Deep retrofit'!$P$38,"")))&amp;IF(F29="Scenario1PBT5",'Deep retrofit'!$Q$38,IF(F29="Scenario2PBT5",'Deep retrofit'!$R$38,IF(F29="Scenario3PBT5",'Deep retrofit'!$S$38,"")))&amp;IF(F29="Scenario1PBT6",'Deep retrofit'!$T$38,IF(F29="Scenario2PBT6",'Deep retrofit'!$U$38,IF(F29="Scenario3PBT6",'Deep retrofit'!$V$38,"")))&amp;IF(F29="Scenario1PBT7",'Deep retrofit'!$W$38,IF(F29="Scenario2PBT7",'Deep retrofit'!$X$38,IF(F29="Scenario3PBT7",'Deep retrofit'!$Y$38,"")))&amp;IF(F29="Scenario1PBT8",'Deep retrofit'!$Z$38,IF(F29="Scenario2PBT8",'Deep retrofit'!$AA$38,IF(F29="Scenario3PBT8",'Deep retrofit'!$AB$38,"")))&amp;IF(F29="Scenario1PBT9",'Deep retrofit'!$AC$38,IF(F29="Scenario2PBT9",'Deep retrofit'!$AD$38,IF(F29="Scenario3PBT9",'Deep retrofit'!$AE$38,"")))&amp;IF(F29="Scenario1PBT10",'Deep retrofit'!$AF$38,IF(F29="Scenario2PBT10",'Deep retrofit'!$AG$38,IF(F29="Scenario3PBT10",'Deep retrofit'!$AH$38,"")))&amp;IF(F29="Scenario1PBT11",'Deep retrofit'!$AI$38,IF(F29="Scenario2PBT11",'Deep retrofit'!$AJ$38,IF(F29="Scenario3PBT11",'Deep retrofit'!$AK$38,"")))&amp;IF(F29="Scenario1PBT12",'Deep retrofit'!$AL$38,IF(F29="Scenario2PBT12",'Deep retrofit'!$AM$38,IF(F29="Scenario3PBT12",'Deep retrofit'!$AN$38,"")))&amp;IF(F29="Scenario1PBT13",'Deep retrofit'!$AO$38,IF(F29="Scenario2PBT13",'Deep retrofit'!$AP$38,IF(F29="Scenario3PBT13",'Deep retrofit'!$AQ$38,"")))&amp;IF(F29="Scenario1PBT14",'Deep retrofit'!$AR$38,IF(F29="Scenario2PBT14",'Deep retrofit'!$AS$38,IF(F29="Scenario3PBT14",'Deep retrofit'!$AT$38,"")))&amp;IF(F29="Scenario1PBT15",'Deep retrofit'!$AU$38,IF(F29="Scenario2PBT15",'Deep retrofit'!$AV$38,IF(F29="Scenario3PBT15",'Deep retrofit'!$AW$38,"")))</f>
        <v/>
      </c>
      <c r="V29" s="117">
        <f t="shared" si="18"/>
        <v>0</v>
      </c>
      <c r="W29" s="117" t="str">
        <f>IF(F29="Scenario1PBT1",'Deep retrofit'!$E$40,IF(F29="Scenario2PBT1",'Deep retrofit'!$F$40,IF(F29="Scenario3PBT1",'Deep retrofit'!$G$40,"")))&amp;IF(F29="Scenario1PBT2",'Deep retrofit'!$H$40,IF(F29="Scenario2PBT2",'Deep retrofit'!$I$40,IF(F29="Scenario3PBT2",'Deep retrofit'!$J$40,"")))&amp;IF(F29="Scenario1PBT3",'Deep retrofit'!$K$40,IF(F29="Scenario2PBT3",'Deep retrofit'!$L$40,IF(F29="Scenario3PBT3",'Deep retrofit'!$M$40,"")))&amp;IF(F29="Scenario1PBT4",'Deep retrofit'!$N$40,IF(F29="Scenario2PBT4",'Deep retrofit'!$O$40,IF(F29="Scenario3PBT4",'Deep retrofit'!$P$40,"")))&amp;IF(F29="Scenario1PBT5",'Deep retrofit'!$Q$40,IF(F29="Scenario2PBT5",'Deep retrofit'!$R$40,IF(F29="Scenario3PBT5",'Deep retrofit'!$S$40,"")))&amp;IF(F29="Scenario1PBT6",'Deep retrofit'!$T$40,IF(F29="Scenario2PBT6",'Deep retrofit'!$U$40,IF(F29="Scenario3PBT6",'Deep retrofit'!$V$40,"")))&amp;IF(F29="Scenario1PBT7",'Deep retrofit'!$W$40,IF(F29="Scenario2PBT7",'Deep retrofit'!$X$40,IF(F29="Scenario3PBT7",'Deep retrofit'!$Y$40,"")))&amp;IF(F29="Scenario1PBT8",'Deep retrofit'!$Z$40,IF(F29="Scenario2PBT8",'Deep retrofit'!$AA$40,IF(F29="Scenario3PBT8",'Deep retrofit'!$AB$40,"")))&amp;IF(F29="Scenario1PBT9",'Deep retrofit'!$AC$40,IF(F29="Scenario2PBT9",'Deep retrofit'!$AD$40,IF(F29="Scenario3PBT9",'Deep retrofit'!$AE$40,"")))&amp;IF(F29="Scenario1PBT10",'Deep retrofit'!$AF$40,IF(F29="Scenario2PBT10",'Deep retrofit'!$AG$40,IF(F29="Scenario3PBT10",'Deep retrofit'!$AH$40,"")))&amp;IF(F29="Scenario1PBT11",'Deep retrofit'!$AI$40,IF(F29="Scenario2PBT11",'Deep retrofit'!$AJ$40,IF(F29="Scenario3PBT11",'Deep retrofit'!$AK$40,"")))&amp;IF(F29="Scenario1PBT12",'Deep retrofit'!$AL$40,IF(F29="Scenario2PBT12",'Deep retrofit'!$AM$40,IF(F29="Scenario3PBT12",'Deep retrofit'!$AN$40,"")))&amp;IF(F29="Scenario1PBT13",'Deep retrofit'!$AO$40,IF(F29="Scenario2PBT13",'Deep retrofit'!$AP$40,IF(F29="Scenario3PBT13",'Deep retrofit'!$AQ$40,"")))&amp;IF(F29="Scenario1PBT14",'Deep retrofit'!$AR$40,IF(F29="Scenario2PBT14",'Deep retrofit'!$AS$40,IF(F29="Scenario3PBT14",'Deep retrofit'!$AT$40,"")))&amp;IF(F29="Scenario1PBT15",'Deep retrofit'!$AU$40,IF(F29="Scenario2PBT15",'Deep retrofit'!$AV$40,IF(F29="Scenario3PBT15",'Deep retrofit'!$AW$40,"")))</f>
        <v/>
      </c>
      <c r="X29" s="117">
        <f t="shared" si="19"/>
        <v>0</v>
      </c>
      <c r="Y29" s="117" t="str">
        <f>IF(F29="Scenario1PBT1",'Deep retrofit'!$E$42,IF(F29="Scenario2PBT1",'Deep retrofit'!$F$42,IF(F29="Scenario3PBT1",'Deep retrofit'!$G$42,"")))&amp;IF(F29="Scenario1PBT2",'Deep retrofit'!$H$42,IF(F29="Scenario2PBT2",'Deep retrofit'!$I$42,IF(F29="Scenario3PBT2",'Deep retrofit'!$J$42,"")))&amp;IF(F29="Scenario1PBT3",'Deep retrofit'!$K$42,IF(F29="Scenario2PBT3",'Deep retrofit'!$L$42,IF(F29="Scenario3PBT3",'Deep retrofit'!$M$42,"")))&amp;IF(F29="Scenario1PBT4",'Deep retrofit'!$N$42,IF(F29="Scenario2PBT4",'Deep retrofit'!$O$42,IF(F29="Scenario3PBT4",'Deep retrofit'!$P$42,"")))&amp;IF(F29="Scenario1PBT5",'Deep retrofit'!$Q$42,IF(F29="Scenario2PBT5",'Deep retrofit'!$R$42,IF(F29="Scenario3PBT5",'Deep retrofit'!$S$42,"")))&amp;IF(F29="Scenario1PBT6",'Deep retrofit'!$T$42,IF(F29="Scenario2PBT6",'Deep retrofit'!$U$42,IF(F29="Scenario3PBT6",'Deep retrofit'!$V$42,"")))&amp;IF(F29="Scenario1PBT7",'Deep retrofit'!$W$42,IF(F29="Scenario2PBT7",'Deep retrofit'!$X$42,IF(F29="Scenario3PBT7",'Deep retrofit'!$Y$42,"")))&amp;IF(F29="Scenario1PBT8",'Deep retrofit'!$Z$42,IF(F29="Scenario2PBT8",'Deep retrofit'!$AA$42,IF(F29="Scenario3PBT8",'Deep retrofit'!$AB$42,"")))&amp;IF(F29="Scenario1PBT9",'Deep retrofit'!$AC$42,IF(F29="Scenario2PBT9",'Deep retrofit'!$AD$42,IF(F29="Scenario3PBT9",'Deep retrofit'!$AE$42,"")))&amp;IF(F29="Scenario1PBT10",'Deep retrofit'!$AF$42,IF(F29="Scenario2PBT10",'Deep retrofit'!$AG$42,IF(F29="Scenario3PBT10",'Deep retrofit'!$AH$42,"")))&amp;IF(F29="Scenario1PBT11",'Deep retrofit'!$AI$42,IF(F29="Scenario2PBT11",'Deep retrofit'!$AJ$42,IF(F29="Scenario3PBT11",'Deep retrofit'!$AK$42,"")))&amp;IF(F29="Scenario1PBT12",'Deep retrofit'!$AL$42,IF(F29="Scenario2PBT12",'Deep retrofit'!$AM$42,IF(F29="Scenario3PBT12",'Deep retrofit'!$AN$42,"")))&amp;IF(F29="Scenario1PBT13",'Deep retrofit'!$AO$42,IF(F29="Scenario2PBT13",'Deep retrofit'!$AP$42,IF(F29="Scenario3PBT13",'Deep retrofit'!$AQ$42,"")))&amp;IF(F29="Scenario1PBT14",'Deep retrofit'!$AR$42,IF(F29="Scenario2PBT14",'Deep retrofit'!$AS$42,IF(F29="Scenario3PBT14",'Deep retrofit'!$AT$42,"")))&amp;IF(F29="Scenario1PBT15",'Deep retrofit'!$AU$42,IF(F29="Scenario2PBT15",'Deep retrofit'!$AV$42,IF(F29="Scenario3PBT15",'Deep retrofit'!$AW$42,"")))</f>
        <v/>
      </c>
      <c r="Z29" s="117">
        <f t="shared" si="20"/>
        <v>0</v>
      </c>
      <c r="AA29" s="269" t="str">
        <f>IF(F29="Scenario1PBT1",'Deep retrofit'!$E$101,IF(F29="Scenario2PBT1",'Deep retrofit'!$F$101,IF(F29="Scenario3PBT1",'Deep retrofit'!$G$101,"")))&amp;IF(F29="Scenario1PBT2",'Deep retrofit'!$H$101,IF(F29="Scenario2PBT2",'Deep retrofit'!$I$101,IF(F29="Scenario3PBT2",'Deep retrofit'!$J$101,"")))&amp;IF(F29="Scenario1PBT3",'Deep retrofit'!$K$101,IF(F29="Scenario2PBT3",'Deep retrofit'!$L$101,IF(F29="Scenario3PBT3",'Deep retrofit'!$M$101,"")))&amp;IF(F29="Scenario1PBT4",'Deep retrofit'!$N$101,IF(F29="Scenario2PBT4",'Deep retrofit'!$O$101,IF(F29="Scenario3PBT4",'Deep retrofit'!$P$101,"")))&amp;IF(F29="Scenario1PBT5",'Deep retrofit'!$Q$101,IF(F29="Scenario2PBT5",'Deep retrofit'!$R$101,IF(F29="Scenario3PBT5",'Deep retrofit'!$S$101,"")))&amp;IF(F29="Scenario1PBT6",'Deep retrofit'!$T$101,IF(F29="Scenario2PBT6",'Deep retrofit'!$U$101,IF(F29="Scenario3PBT6",'Deep retrofit'!$V$101,"")))&amp;IF(F29="Scenario1PBT7",'Deep retrofit'!$W$101,IF(F29="Scenario2PBT7",'Deep retrofit'!$X$101,IF(F29="Scenario3PBT7",'Deep retrofit'!$Y$101,"")))&amp;IF(F29="Scenario1PBT8",'Deep retrofit'!$Z$101,IF(F29="Scenario2PBT8",'Deep retrofit'!$AA$101,IF(F29="Scenario3PBT8",'Deep retrofit'!$AB$101,"")))&amp;IF(F29="Scenario1PBT9",'Deep retrofit'!$AC$101,IF(F29="Scenario2PBT9",'Deep retrofit'!$AD$101,IF(F29="Scenario3PBT9",'Deep retrofit'!$AE$101,"")))&amp;IF(F29="Scenario1PBT10",'Deep retrofit'!$AF$101,IF(F29="Scenario2PBT10",'Deep retrofit'!$AG$101,IF(F29="Scenario3PBT10",'Deep retrofit'!$AH$101,"")))&amp;IF(F29="Scenario1PBT11",'Deep retrofit'!$AI$101,IF(F29="Scenario2PBT11",'Deep retrofit'!$AJ$101,IF(F29="Scenario3PBT11",'Deep retrofit'!$AK$101,"")))&amp;IF(F29="Scenario1PBT12",'Deep retrofit'!$AL$101,IF(F29="Scenario2PBT12",'Deep retrofit'!$AM$101,IF(F29="Scenario3PBT12",'Deep retrofit'!$AN$101,"")))&amp;IF(F29="Scenario1PBT13",'Deep retrofit'!$AO$101,IF(F29="Scenario2PBT13",'Deep retrofit'!$AP$101,IF(F29="Scenario3PBT13",'Deep retrofit'!$AQ$101,"")))&amp;IF(F29="Scenario1PBT14",'Deep retrofit'!$AR$101,IF(F29="Scenario2PBT14",'Deep retrofit'!$AS$101,IF(F29="Scenario3PBT14",'Deep retrofit'!$AT$101,"")))&amp;IF(F29="Scenario1PBT15",'Deep retrofit'!$AU$101,IF(F29="Scenario2PBT15",'Deep retrofit'!$AV$101,IF(F29="Scenario3PBT15",'Deep retrofit'!$AW$101,"")))</f>
        <v/>
      </c>
      <c r="AB29" s="179">
        <f t="shared" si="21"/>
        <v>0</v>
      </c>
      <c r="AC29" s="208">
        <f>IFERROR('Projection_Base-case'!G29-G29,0)</f>
        <v>0</v>
      </c>
      <c r="AD29" s="117">
        <f t="shared" si="0"/>
        <v>0</v>
      </c>
      <c r="AE29" s="117">
        <f>IFERROR(100*AC29/'Projection_Base-case'!G29,0)</f>
        <v>0</v>
      </c>
      <c r="AF29" s="117">
        <f>IFERROR('Projection_Base-case'!I29-I29,0)</f>
        <v>0</v>
      </c>
      <c r="AG29" s="117">
        <f t="shared" si="1"/>
        <v>0</v>
      </c>
      <c r="AH29" s="117">
        <f>IFERROR(100*AF29/'Projection_Base-case'!I29,0)</f>
        <v>0</v>
      </c>
      <c r="AI29" s="117">
        <f>IFERROR('Projection_Base-case'!K29-K29,0)</f>
        <v>0</v>
      </c>
      <c r="AJ29" s="117">
        <f t="shared" si="2"/>
        <v>0</v>
      </c>
      <c r="AK29" s="117">
        <f>IFERROR(100*AI29/'Projection_Base-case'!K29,0)</f>
        <v>0</v>
      </c>
      <c r="AL29" s="117">
        <f>IFERROR(M29-'Projection_Base-case'!M29,0)</f>
        <v>0</v>
      </c>
      <c r="AM29" s="117">
        <f t="shared" si="3"/>
        <v>0</v>
      </c>
      <c r="AN29" s="179">
        <f>IFERROR(IF('Projection_Base-case'!N29&gt;0,100*AM29/'Projection_Base-case'!N29,100*AM29/N29),0)</f>
        <v>0</v>
      </c>
      <c r="AO29" s="206">
        <f>IFERROR('Projection_Base-case'!O29-O29,0)</f>
        <v>0</v>
      </c>
      <c r="AP29" s="117">
        <f t="shared" si="4"/>
        <v>0</v>
      </c>
      <c r="AQ29" s="117">
        <f>IFERROR(100*AO29/'Projection_Base-case'!O29,0)</f>
        <v>0</v>
      </c>
      <c r="AR29" s="117">
        <f>IFERROR('Projection_Base-case'!Q29-Q29,0)</f>
        <v>0</v>
      </c>
      <c r="AS29" s="117">
        <f t="shared" si="5"/>
        <v>0</v>
      </c>
      <c r="AT29" s="117">
        <f>IFERROR(100*AR29/'Projection_Base-case'!Q29,0)</f>
        <v>0</v>
      </c>
      <c r="AU29" s="117">
        <f>IFERROR('Projection_Base-case'!S29-S29,0)</f>
        <v>0</v>
      </c>
      <c r="AV29" s="117">
        <f t="shared" si="6"/>
        <v>0</v>
      </c>
      <c r="AW29" s="118">
        <f>IFERROR(100*AU29/'Projection_Base-case'!S29,0)</f>
        <v>0</v>
      </c>
      <c r="AX29" s="206">
        <f>IFERROR('Projection_Base-case'!U29-U29,0)</f>
        <v>0</v>
      </c>
      <c r="AY29" s="117">
        <f t="shared" si="7"/>
        <v>0</v>
      </c>
      <c r="AZ29" s="117">
        <f>IFERROR(100*AX29/'Projection_Base-case'!U29,0)</f>
        <v>0</v>
      </c>
      <c r="BA29" s="117">
        <f>IFERROR('Projection_Base-case'!W29-W29,0)</f>
        <v>0</v>
      </c>
      <c r="BB29" s="117">
        <f t="shared" si="8"/>
        <v>0</v>
      </c>
      <c r="BC29" s="117">
        <f>IFERROR(100*BA29/'Projection_Base-case'!W29,0)</f>
        <v>0</v>
      </c>
      <c r="BD29" s="117">
        <f>IFERROR('Projection_Base-case'!Y29-Y29,0)</f>
        <v>0</v>
      </c>
      <c r="BE29" s="117">
        <f t="shared" si="9"/>
        <v>0</v>
      </c>
      <c r="BF29" s="117">
        <f>IFERROR(100*BD29/'Projection_Base-case'!Y29,0)</f>
        <v>0</v>
      </c>
      <c r="BG29" s="178">
        <f t="shared" si="22"/>
        <v>0</v>
      </c>
      <c r="BH29" s="179">
        <f t="shared" si="23"/>
        <v>0</v>
      </c>
    </row>
    <row r="30" spans="1:60">
      <c r="A30" s="205">
        <v>25</v>
      </c>
      <c r="B30" s="178">
        <f>IF('Projection_Base-case'!B30&lt;&gt;"",'Projection_Base-case'!B30,0)</f>
        <v>0</v>
      </c>
      <c r="C30" s="178">
        <f>IF('Projection_Base-case'!C30&lt;&gt;"",'Projection_Base-case'!C30,0)</f>
        <v>0</v>
      </c>
      <c r="D30" s="178">
        <f>IF('Projection_Base-case'!D30&lt;&gt;"",'Projection_Base-case'!D30,0)</f>
        <v>0</v>
      </c>
      <c r="E30" s="107" t="str">
        <f>IF(AND('Résultats deep'!$AC$3="OUI",'Résultats deep'!E29&lt;&gt;""),'Résultats deep'!E29,IF(OR(D30="PBT1",D30="PBT2",D30="PBT3",D30="PBT4",D30="PBT5",D30="PBT6",D30="PBT7"),"Scenario1",""))</f>
        <v/>
      </c>
      <c r="F30" s="202" t="str">
        <f t="shared" si="10"/>
        <v>0</v>
      </c>
      <c r="G30" s="177" t="str">
        <f>IF(F30="Scenario1PBT1",'Deep retrofit'!$E$6,IF(F30="Scenario2PBT1",'Deep retrofit'!$F$6,IF(F30="Scenario3PBT1",'Deep retrofit'!$G$6,"")))&amp;IF(F30="Scenario1PBT2",'Deep retrofit'!$H$6,IF(F30="Scenario2PBT2",'Deep retrofit'!$I$6,IF(F30="Scenario3PBT2",'Deep retrofit'!$J$6,"")))&amp;IF(F30="Scenario1PBT3",'Deep retrofit'!$K$6,IF(F30="Scenario2PBT3",'Deep retrofit'!$L$6,IF(F30="Scenario3PBT3",'Deep retrofit'!$M$6,"")))&amp;IF(F30="Scenario1PBT4",'Deep retrofit'!$N$6,IF(F30="Scenario2PBT4",'Deep retrofit'!$O$6,IF(F30="Scenario3PBT4",'Deep retrofit'!$P$6,"")))&amp;IF(F30="Scenario1PBT5",'Deep retrofit'!$Q$6,IF(F30="Scenario2PBT5",'Deep retrofit'!$R$6,IF(F30="Scenario3PBT5",'Deep retrofit'!$S$6,"")))&amp;IF(F30="Scenario1PBT6",'Deep retrofit'!$T$6,IF(F30="Scenario2PBT6",'Deep retrofit'!$U$6,IF(F30="Scenario3PBT6",'Deep retrofit'!$V$6,"")))&amp;IF(F30="Scenario1PBT7",'Deep retrofit'!$W$6,IF(F30="Scenario2PBT7",'Deep retrofit'!$X$6,IF(F30="Scenario3PBT7",'Deep retrofit'!$Y$6,"")))&amp;IF(F30="Scenario1PBT8",'Deep retrofit'!$Z$6,IF(F30="Scenario2PBT8",'Deep retrofit'!$AA$6,IF(F30="Scenario3PBT8",'Deep retrofit'!$AB$6,"")))&amp;IF(F30="Scenario1PBT9",'Deep retrofit'!$AC$6,IF(F30="Scenario2PBT9",'Deep retrofit'!$AD$6,IF(F30="Scenario3PBT9",'Deep retrofit'!$AE$6,"")))&amp;IF(F30="Scenario1PBT10",'Deep retrofit'!$AF$6,IF(F30="Scenario2PBT10",'Deep retrofit'!$AG$6,IF(F30="Scenario3PBT10",'Deep retrofit'!$AH$6,"")))&amp;IF(F30="Scenario1PBT11",'Deep retrofit'!$AI$6,IF(F30="Scenario2PBT11",'Deep retrofit'!$AJ$6,IF(F30="Scenario3PBT11",'Deep retrofit'!$AK$6,"")))&amp;IF(F30="Scenario1PBT12",'Deep retrofit'!$AL$6,IF(F30="Scenario2PBT12",'Deep retrofit'!$AM$6,IF(F30="Scenario3PBT12",'Deep retrofit'!$AN$6,"")))&amp;IF(F30="Scenario1PBT13",'Deep retrofit'!$AO$6,IF(F30="Scenario2PBT13",'Deep retrofit'!$AP$6,IF(F30="Scenario3PBT13",'Deep retrofit'!$AQ$6,"")))&amp;IF(F30="Scenario1PBT14",'Deep retrofit'!$AR$6,IF(F30="Scenario2PBT14",'Deep retrofit'!$AS$6,IF(F30="Scenario3PBT14",'Deep retrofit'!$AT$6,"")))&amp;IF(F30="Scenario1PBT15",'Deep retrofit'!$AU$6,IF(F30="Scenario2PBT15",'Deep retrofit'!$AV$6,IF(F30="Scenario3PBT15",'Deep retrofit'!$AW$6,"")))</f>
        <v/>
      </c>
      <c r="H30" s="117">
        <f t="shared" si="11"/>
        <v>0</v>
      </c>
      <c r="I30" s="178" t="str">
        <f>IF(F30="Scenario1PBT1",'Deep retrofit'!$E$16,IF(F30="Scenario2PBT1",'Deep retrofit'!$F$16,IF(F30="Scenario3PBT1",'Deep retrofit'!$G$16,"")))&amp;IF(F30="Scenario1PBT2",'Deep retrofit'!$H$16,IF(F30="Scenario2PBT2",'Deep retrofit'!$I$16,IF(F30="Scenario3PBT2",'Deep retrofit'!$J$16,"")))&amp;IF(F30="Scenario1PBT3",'Deep retrofit'!$K$16,IF(F30="Scenario2PBT3",'Deep retrofit'!$L$16,IF(F30="Scenario3PBT3",'Deep retrofit'!$M$16,"")))&amp;IF(F30="Scenario1PBT4",'Deep retrofit'!$N$16,IF(F30="Scenario2PBT4",'Deep retrofit'!$O$16,IF(F30="Scenario3PBT4",'Deep retrofit'!$P$16,"")))&amp;IF(F30="Scenario1PBT5",'Deep retrofit'!$Q$16,IF(F30="Scenario2PBT5",'Deep retrofit'!$R$16,IF(F30="Scenario3PBT5",'Deep retrofit'!$S$16,"")))&amp;IF(F30="Scenario1PBT6",'Deep retrofit'!$T$16,IF(F30="Scenario2PBT6",'Deep retrofit'!$U$16,IF(F30="Scenario3PBT6",'Deep retrofit'!$V$16,"")))&amp;IF(F30="Scenario1PBT7",'Deep retrofit'!$W$16,IF(F30="Scenario2PBT7",'Deep retrofit'!$X$16,IF(F30="Scenario3PBT7",'Deep retrofit'!$Y$16,"")))&amp;IF(F30="Scenario1PBT8",'Deep retrofit'!$Z$16,IF(F30="Scenario2PBT8",'Deep retrofit'!$AA$16,IF(F30="Scenario3PBT8",'Deep retrofit'!$AB$16,"")))&amp;IF(F30="Scenario1PBT9",'Deep retrofit'!$AC$16,IF(F30="Scenario2PBT9",'Deep retrofit'!$AD$16,IF(F30="Scenario3PBT9",'Deep retrofit'!$AE$16,"")))&amp;IF(F30="Scenario1PBT10",'Deep retrofit'!$AF$16,IF(F30="Scenario2PBT10",'Deep retrofit'!$AG$16,IF(F30="Scenario3PBT10",'Deep retrofit'!$AH$16,"")))&amp;IF(F30="Scenario1PBT11",'Deep retrofit'!$AI$16,IF(F30="Scenario2PBT11",'Deep retrofit'!$AJ$16,IF(F30="Scenario3PBT11",'Deep retrofit'!$AK$16,"")))&amp;IF(F30="Scenario1PBT12",'Deep retrofit'!$AL$16,IF(F30="Scenario2PBT12",'Deep retrofit'!$AM$16,IF(F30="Scenario3PBT12",'Deep retrofit'!$AN$16,"")))&amp;IF(F30="Scenario1PBT13",'Deep retrofit'!$AO$16,IF(F30="Scenario2PBT13",'Deep retrofit'!$AP$16,IF(F30="Scenario3PBT13",'Deep retrofit'!$AQ$16,"")))&amp;IF(F30="Scenario1PBT14",'Deep retrofit'!$AR$16,IF(F30="Scenario2PBT14",'Deep retrofit'!$AS$16,IF(F30="Scenario3PBT14",'Deep retrofit'!$AT$16,"")))&amp;IF(F30="Scenario1PBT15",'Deep retrofit'!$AU$16,IF(F30="Scenario2PBT15",'Deep retrofit'!$AV$16,IF(F30="Scenario3PBT15",'Deep retrofit'!$AW$16,"")))</f>
        <v/>
      </c>
      <c r="J30" s="117">
        <f t="shared" si="12"/>
        <v>0</v>
      </c>
      <c r="K30" s="117" t="str">
        <f>IF(F30="Scenario1PBT1",'Deep retrofit'!$E$18,IF(F30="Scenario2PBT1",'Deep retrofit'!$F$18,IF(F30="Scenario3PBT1",'Deep retrofit'!$G$18,"")))&amp;IF(F30="Scenario1PBT2",'Deep retrofit'!$H$18,IF(F30="Scenario2PBT2",'Deep retrofit'!$I$18,IF(F30="Scenario3PBT2",'Deep retrofit'!$J$18,"")))&amp;IF(F30="Scenario1PBT3",'Deep retrofit'!$K$18,IF(F30="Scenario2PBT3",'Deep retrofit'!$L$18,IF(F30="Scenario3PBT3",'Deep retrofit'!$M$18,"")))&amp;IF(F30="Scenario1PBT4",'Deep retrofit'!$N$18,IF(F30="Scenario2PBT4",'Deep retrofit'!$O$18,IF(F30="Scenario3PBT4",'Deep retrofit'!$P$18,"")))&amp;IF(F30="Scenario1PBT5",'Deep retrofit'!$Q$18,IF(F30="Scenario2PBT5",'Deep retrofit'!$R$18,IF(F30="Scenario3PBT5",'Deep retrofit'!$S$18,"")))&amp;IF(F30="Scenario1PBT6",'Deep retrofit'!$T$18,IF(F30="Scenario2PBT6",'Deep retrofit'!$U$18,IF(F30="Scenario3PBT6",'Deep retrofit'!$V$18,"")))&amp;IF(F30="Scenario1PBT7",'Deep retrofit'!$W$18,IF(F30="Scenario2PBT7",'Deep retrofit'!$X$18,IF(F30="Scenario3PBT7",'Deep retrofit'!$Y$18,"")))&amp;IF(F30="Scenario1PBT8",'Deep retrofit'!$Z$18,IF(F30="Scenario2PBT8",'Deep retrofit'!$AA$18,IF(F30="Scenario3PBT8",'Deep retrofit'!$AB$18,"")))&amp;IF(F30="Scenario1PBT9",'Deep retrofit'!$AC$18,IF(F30="Scenario2PBT9",'Deep retrofit'!$AD$18,IF(F30="Scenario3PBT9",'Deep retrofit'!$AE$18,"")))&amp;IF(F30="Scenario1PBT10",'Deep retrofit'!$AF$18,IF(F30="Scenario2PBT10",'Deep retrofit'!$AG$18,IF(F30="Scenario3PBT10",'Deep retrofit'!$AH$18,"")))&amp;IF(F30="Scenario1PBT11",'Deep retrofit'!$AI$18,IF(F30="Scenario2PBT11",'Deep retrofit'!$AJ$18,IF(F30="Scenario3PBT11",'Deep retrofit'!$AK$18,"")))&amp;IF(F30="Scenario1PBT12",'Deep retrofit'!$AL$18,IF(F30="Scenario2PBT12",'Deep retrofit'!$AM$18,IF(F30="Scenario3PBT12",'Deep retrofit'!$AN$18,"")))&amp;IF(F30="Scenario1PBT13",'Deep retrofit'!$AO$18,IF(F30="Scenario2PBT13",'Deep retrofit'!$AP$18,IF(F30="Scenario3PBT13",'Deep retrofit'!$AQ$18,"")))&amp;IF(F30="Scenario1PBT14",'Deep retrofit'!$AR$18,IF(F30="Scenario2PBT14",'Deep retrofit'!$AS$18,IF(F30="Scenario3PBT14",'Deep retrofit'!$AT$18,"")))&amp;IF(F30="Scenario1PBT15",'Deep retrofit'!$AU$18,IF(F30="Scenario2PBT15",'Deep retrofit'!$AV$18,IF(F30="Scenario3PBT15",'Deep retrofit'!$AW$18,"")))</f>
        <v/>
      </c>
      <c r="L30" s="117">
        <f t="shared" si="13"/>
        <v>0</v>
      </c>
      <c r="M30" s="117" t="str">
        <f>IF(F30="Scenario1PBT1",'Deep retrofit'!$E$20,IF(F30="Scenario2PBT1",'Deep retrofit'!$F$20,IF(F30="Scenario3PBT1",'Deep retrofit'!$G$20,"")))&amp;IF(F30="Scenario1PBT2",'Deep retrofit'!$H$20,IF(F30="Scenario2PBT2",'Deep retrofit'!$I$20,IF(F30="Scenario3PBT2",'Deep retrofit'!$J$20,"")))&amp;IF(F30="Scenario1PBT3",'Deep retrofit'!$K$20,IF(F30="Scenario2PBT3",'Deep retrofit'!$L$20,IF(F30="Scenario3PBT3",'Deep retrofit'!$M$20,"")))&amp;IF(F30="Scenario1PBT4",'Deep retrofit'!$N$20,IF(F30="Scenario2PBT4",'Deep retrofit'!$O$20,IF(F30="Scenario3PBT4",'Deep retrofit'!$P$20,"")))&amp;IF(F30="Scenario1PBT5",'Deep retrofit'!$Q$20,IF(F30="Scenario2PBT5",'Deep retrofit'!$R$20,IF(F30="Scenario3PBT5",'Deep retrofit'!$S$20,"")))&amp;IF(F30="Scenario1PBT6",'Deep retrofit'!$T$20,IF(F30="Scenario2PBT6",'Deep retrofit'!$U$20,IF(F30="Scenario3PBT6",'Deep retrofit'!$V$20,"")))&amp;IF(F30="Scenario1PBT7",'Deep retrofit'!$W$20,IF(F30="Scenario2PBT7",'Deep retrofit'!$X$20,IF(F30="Scenario3PBT7",'Deep retrofit'!$Y$20,"")))&amp;IF(F30="Scenario1PBT8",'Deep retrofit'!$Z$20,IF(F30="Scenario2PBT8",'Deep retrofit'!$AA$20,IF(F30="Scenario3PBT8",'Deep retrofit'!$AB$20,"")))&amp;IF(F30="Scenario1PBT9",'Deep retrofit'!$AC$20,IF(F30="Scenario2PBT9",'Deep retrofit'!$AD$20,IF(F30="Scenario3PBT9",'Deep retrofit'!$AE$20,"")))&amp;IF(F30="Scenario1PBT10",'Deep retrofit'!$AF$20,IF(F30="Scenario2PBT10",'Deep retrofit'!$AG$20,IF(F30="Scenario3PBT10",'Deep retrofit'!$AH$20,"")))&amp;IF(F30="Scenario1PBT11",'Deep retrofit'!$AI$20,IF(F30="Scenario2PBT11",'Deep retrofit'!$AJ$20,IF(F30="Scenario3PBT11",'Deep retrofit'!$AK$20,"")))&amp;IF(F30="Scenario1PBT12",'Deep retrofit'!$AL$20,IF(F30="Scenario2PBT12",'Deep retrofit'!$AM$20,IF(F30="Scenario3PBT12",'Deep retrofit'!$AN$20,"")))&amp;IF(F30="Scenario1PBT13",'Deep retrofit'!$AO$20,IF(F30="Scenario2PBT13",'Deep retrofit'!$AP$20,IF(F30="Scenario3PBT13",'Deep retrofit'!$AQ$20,"")))&amp;IF(F30="Scenario1PBT14",'Deep retrofit'!$AR$20,IF(F30="Scenario2PBT14",'Deep retrofit'!$AS$20,IF(F30="Scenario3PBT14",'Deep retrofit'!$AT$20,"")))&amp;IF(F30="Scenario1PBT15",'Deep retrofit'!$AU$20,IF(F30="Scenario2PBT15",'Deep retrofit'!$AV$20,IF(F30="Scenario3PBT15",'Deep retrofit'!$AW$20,"")))</f>
        <v/>
      </c>
      <c r="N30" s="118">
        <f t="shared" si="14"/>
        <v>0</v>
      </c>
      <c r="O30" s="206" t="str">
        <f>IF(F30="Scenario1PBT1",'Deep retrofit'!$E$23,IF(F30="Scenario2PBT1",'Deep retrofit'!$F$23,IF(F30="Scenario3PBT1",'Deep retrofit'!$G$23,"")))&amp;IF(F30="Scenario1PBT2",'Deep retrofit'!$H$23,IF(F30="Scenario2PBT2",'Deep retrofit'!$I$23,IF(F30="Scenario3PBT2",'Deep retrofit'!$J$23,"")))&amp;IF(F30="Scenario1PBT3",'Deep retrofit'!$K$23,IF(F30="Scenario2PBT3",'Deep retrofit'!$L$23,IF(F30="Scenario3PBT3",'Deep retrofit'!$M$23,"")))&amp;IF(F30="Scenario1PBT4",'Deep retrofit'!$N$23,IF(F30="Scenario2PBT4",'Deep retrofit'!$O$23,IF(F30="Scenario3PBT4",'Deep retrofit'!$P$23,"")))&amp;IF(F30="Scenario1PBT5",'Deep retrofit'!$Q$23,IF(F30="Scenario2PBT5",'Deep retrofit'!$R$23,IF(F30="Scenario3PBT5",'Deep retrofit'!$S$23,"")))&amp;IF(F30="Scenario1PBT6",'Deep retrofit'!$T$23,IF(F30="Scenario2PBT6",'Deep retrofit'!$U$23,IF(F30="Scenario3PBT6",'Deep retrofit'!$V$23,"")))&amp;IF(F30="Scenario1PBT7",'Deep retrofit'!$W$23,IF(F30="Scenario2PBT7",'Deep retrofit'!$X$23,IF(F30="Scenario3PBT7",'Deep retrofit'!$Y$23,"")))&amp;IF(F30="Scenario1PBT8",'Deep retrofit'!$Z$23,IF(F30="Scenario2PBT8",'Deep retrofit'!$AA$23,IF(F30="Scenario3PBT8",'Deep retrofit'!$AB$23,"")))&amp;IF(F30="Scenario1PBT9",'Deep retrofit'!$AC$23,IF(F30="Scenario2PBT9",'Deep retrofit'!$AD$23,IF(F30="Scenario3PBT9",'Deep retrofit'!$AE$23,"")))&amp;IF(F30="Scenario1PBT10",'Deep retrofit'!$AF$23,IF(F30="Scenario2PBT10",'Deep retrofit'!$AG$23,IF(F30="Scenario3PBT10",'Deep retrofit'!$AH$23,"")))&amp;IF(F30="Scenario1PBT11",'Deep retrofit'!$AI$23,IF(F30="Scenario2PBT11",'Deep retrofit'!$AJ$23,IF(F30="Scenario3PBT11",'Deep retrofit'!$AK$23,"")))&amp;IF(F30="Scenario1PBT12",'Deep retrofit'!$AL$23,IF(F30="Scenario2PBT12",'Deep retrofit'!$AM$23,IF(F30="Scenario3PBT12",'Deep retrofit'!$AN$23,"")))&amp;IF(F30="Scenario1PBT13",'Deep retrofit'!$AO$23,IF(F30="Scenario2PBT13",'Deep retrofit'!$AP$23,IF(F30="Scenario3PBT13",'Deep retrofit'!$AQ$23,"")))&amp;IF(F30="Scenario1PBT14",'Deep retrofit'!$AR$23,IF(F30="Scenario2PBT14",'Deep retrofit'!$AS$23,IF(F30="Scenario3PBT14",'Deep retrofit'!$AT$23,"")))&amp;IF(F30="Scenario1PBT15",'Deep retrofit'!$AU$23,IF(F30="Scenario2PBT15",'Deep retrofit'!$AV$23,IF(F30="Scenario3PBT15",'Deep retrofit'!$AW$23,"")))</f>
        <v/>
      </c>
      <c r="P30" s="117">
        <f t="shared" si="15"/>
        <v>0</v>
      </c>
      <c r="Q30" s="117" t="str">
        <f>IF(F30="Scenario1PBT1",'Deep retrofit'!$E$25,IF(F30="Scenario2PBT1",'Deep retrofit'!$F$25,IF(F30="Scenario3PBT1",'Deep retrofit'!$G$25,"")))&amp;IF(F30="Scenario1PBT2",'Deep retrofit'!$H$25,IF(F30="Scenario2PBT2",'Deep retrofit'!$I$25,IF(F30="Scenario3PBT2",'Deep retrofit'!$J$25,"")))&amp;IF(F30="Scenario1PBT3",'Deep retrofit'!$K$25,IF(F30="Scenario2PBT3",'Deep retrofit'!$L$25,IF(F30="Scenario3PBT3",'Deep retrofit'!$M$25,"")))&amp;IF(F30="Scenario1PBT4",'Deep retrofit'!$N$25,IF(F30="Scenario2PBT4",'Deep retrofit'!$O$25,IF(F30="Scenario3PBT4",'Deep retrofit'!$P$25,"")))&amp;IF(F30="Scenario1PBT5",'Deep retrofit'!$Q$25,IF(F30="Scenario2PBT5",'Deep retrofit'!$R$25,IF(F30="Scenario3PBT5",'Deep retrofit'!$S$25,"")))&amp;IF(F30="Scenario1PBT6",'Deep retrofit'!$T$25,IF(F30="Scenario2PBT6",'Deep retrofit'!$U$25,IF(F30="Scenario3PBT6",'Deep retrofit'!$V$25,"")))&amp;IF(F30="Scenario1PBT7",'Deep retrofit'!$W$25,IF(F30="Scenario2PBT7",'Deep retrofit'!$X$25,IF(F30="Scenario3PBT7",'Deep retrofit'!$Y$25,"")))&amp;IF(F30="Scenario1PBT8",'Deep retrofit'!$Z$25,IF(F30="Scenario2PBT8",'Deep retrofit'!$AA$25,IF(F30="Scenario3PBT8",'Deep retrofit'!$AB$25,"")))&amp;IF(F30="Scenario1PBT9",'Deep retrofit'!$AC$25,IF(F30="Scenario2PBT9",'Deep retrofit'!$AD$25,IF(F30="Scenario3PBT9",'Deep retrofit'!$AE$25,"")))&amp;IF(F30="Scenario1PBT10",'Deep retrofit'!$AF$25,IF(F30="Scenario2PBT10",'Deep retrofit'!$AG$25,IF(F30="Scenario3PBT10",'Deep retrofit'!$AH$25,"")))&amp;IF(F30="Scenario1PBT11",'Deep retrofit'!$AI$25,IF(F30="Scenario2PBT11",'Deep retrofit'!$AJ$25,IF(F30="Scenario3PBT11",'Deep retrofit'!$AK$25,"")))&amp;IF(F30="Scenario1PBT12",'Deep retrofit'!$AL$25,IF(F30="Scenario2PBT12",'Deep retrofit'!$AM$25,IF(F30="Scenario3PBT12",'Deep retrofit'!$AN$25,"")))&amp;IF(F30="Scenario1PBT13",'Deep retrofit'!$AO$25,IF(F30="Scenario2PBT13",'Deep retrofit'!$AP$25,IF(F30="Scenario3PBT13",'Deep retrofit'!$AQ$25,"")))&amp;IF(F30="Scenario1PBT14",'Deep retrofit'!$AR$25,IF(F30="Scenario2PBT14",'Deep retrofit'!$AS$25,IF(F30="Scenario3PBT14",'Deep retrofit'!$AT$25,"")))&amp;IF(F30="Scenario1PBT15",'Deep retrofit'!$AU$25,IF(F30="Scenario2PBT15",'Deep retrofit'!$AV$25,IF(F30="Scenario3PBT15",'Deep retrofit'!$AW$25,"")))</f>
        <v/>
      </c>
      <c r="R30" s="117">
        <f t="shared" si="16"/>
        <v>0</v>
      </c>
      <c r="S30" s="117" t="str">
        <f>IF(F30="Scenario1PBT1",'Deep retrofit'!$E$27,IF(F30="Scenario2PBT1",'Deep retrofit'!$F$27,IF(F30="Scenario3PBT1",'Deep retrofit'!$G$27,"")))&amp;IF(F30="Scenario1PBT2",'Deep retrofit'!$H$27,IF(F30="Scenario2PBT2",'Deep retrofit'!$I$27,IF(F30="Scenario3PBT2",'Deep retrofit'!$J$27,"")))&amp;IF(F30="Scenario1PBT3",'Deep retrofit'!$K$27,IF(F30="Scenario2PBT3",'Deep retrofit'!$L$27,IF(F30="Scenario3PBT3",'Deep retrofit'!$M$27,"")))&amp;IF(F30="Scenario1PBT4",'Deep retrofit'!$N$27,IF(F30="Scenario2PBT4",'Deep retrofit'!$O$27,IF(F30="Scenario3PBT4",'Deep retrofit'!$P$27,"")))&amp;IF(F30="Scenario1PBT5",'Deep retrofit'!$Q$27,IF(F30="Scenario2PBT5",'Deep retrofit'!$R$27,IF(F30="Scenario3PBT5",'Deep retrofit'!$S$27,"")))&amp;IF(F30="Scenario1PBT6",'Deep retrofit'!$T$27,IF(F30="Scenario2PBT6",'Deep retrofit'!$U$27,IF(F30="Scenario3PBT6",'Deep retrofit'!$V$27,"")))&amp;IF(F30="Scenario1PBT7",'Deep retrofit'!$W$27,IF(F30="Scenario2PBT7",'Deep retrofit'!$X$27,IF(F30="Scenario3PBT7",'Deep retrofit'!$Y$27,"")))&amp;IF(F30="Scenario1PBT8",'Deep retrofit'!$Z$27,IF(F30="Scenario2PBT8",'Deep retrofit'!$AA$27,IF(F30="Scenario3PBT8",'Deep retrofit'!$AB$27,"")))&amp;IF(F30="Scenario1PBT9",'Deep retrofit'!$AC$27,IF(F30="Scenario2PBT9",'Deep retrofit'!$AD$27,IF(F30="Scenario3PBT9",'Deep retrofit'!$AE$27,"")))&amp;IF(F30="Scenario1PBT10",'Deep retrofit'!$AF$27,IF(F30="Scenario2PBT10",'Deep retrofit'!$AG$27,IF(F30="Scenario3PBT10",'Deep retrofit'!$AH$27,"")))&amp;IF(F30="Scenario1PBT11",'Deep retrofit'!$AI$27,IF(F30="Scenario2PBT11",'Deep retrofit'!$AJ$27,IF(F30="Scenario3PBT11",'Deep retrofit'!$AK$27,"")))&amp;IF(F30="Scenario1PBT12",'Deep retrofit'!$AL$27,IF(F30="Scenario2PBT12",'Deep retrofit'!$AM$27,IF(F30="Scenario3PBT12",'Deep retrofit'!$AN$27,"")))&amp;IF(F30="Scenario1PBT13",'Deep retrofit'!$AO$27,IF(F30="Scenario2PBT13",'Deep retrofit'!$AP$27,IF(F30="Scenario3PBT13",'Deep retrofit'!$AQ$27,"")))&amp;IF(F30="Scenario1PBT14",'Deep retrofit'!$AR$27,IF(F30="Scenario2PBT14",'Deep retrofit'!$AS$27,IF(F30="Scenario3PBT14",'Deep retrofit'!$AT$27,"")))&amp;IF(F30="Scenario1PBT15",'Deep retrofit'!$AU$27,IF(F30="Scenario2PBT15",'Deep retrofit'!$AV$27,IF(F30="Scenario3PBT15",'Deep retrofit'!$AW$27,"")))</f>
        <v/>
      </c>
      <c r="T30" s="207">
        <f t="shared" si="17"/>
        <v>0</v>
      </c>
      <c r="U30" s="206" t="str">
        <f>IF(F30="Scenario1PBT1",'Deep retrofit'!$E$38,IF(F30="Scenario2PBT1",'Deep retrofit'!$F$38,IF(F30="Scenario3PBT1",'Deep retrofit'!$G$38,"")))&amp;IF(F30="Scenario1PBT2",'Deep retrofit'!$H$38,IF(F30="Scenario2PBT2",'Deep retrofit'!$I$38,IF(F30="Scenario3PBT2",'Deep retrofit'!$J$38,"")))&amp;IF(F30="Scenario1PBT3",'Deep retrofit'!$K$38,IF(F30="Scenario2PBT3",'Deep retrofit'!$L$38,IF(F30="Scenario3PBT3",'Deep retrofit'!$M$38,"")))&amp;IF(F30="Scenario1PBT4",'Deep retrofit'!$N$38,IF(F30="Scenario2PBT4",'Deep retrofit'!$O$38,IF(F30="Scenario3PBT4",'Deep retrofit'!$P$38,"")))&amp;IF(F30="Scenario1PBT5",'Deep retrofit'!$Q$38,IF(F30="Scenario2PBT5",'Deep retrofit'!$R$38,IF(F30="Scenario3PBT5",'Deep retrofit'!$S$38,"")))&amp;IF(F30="Scenario1PBT6",'Deep retrofit'!$T$38,IF(F30="Scenario2PBT6",'Deep retrofit'!$U$38,IF(F30="Scenario3PBT6",'Deep retrofit'!$V$38,"")))&amp;IF(F30="Scenario1PBT7",'Deep retrofit'!$W$38,IF(F30="Scenario2PBT7",'Deep retrofit'!$X$38,IF(F30="Scenario3PBT7",'Deep retrofit'!$Y$38,"")))&amp;IF(F30="Scenario1PBT8",'Deep retrofit'!$Z$38,IF(F30="Scenario2PBT8",'Deep retrofit'!$AA$38,IF(F30="Scenario3PBT8",'Deep retrofit'!$AB$38,"")))&amp;IF(F30="Scenario1PBT9",'Deep retrofit'!$AC$38,IF(F30="Scenario2PBT9",'Deep retrofit'!$AD$38,IF(F30="Scenario3PBT9",'Deep retrofit'!$AE$38,"")))&amp;IF(F30="Scenario1PBT10",'Deep retrofit'!$AF$38,IF(F30="Scenario2PBT10",'Deep retrofit'!$AG$38,IF(F30="Scenario3PBT10",'Deep retrofit'!$AH$38,"")))&amp;IF(F30="Scenario1PBT11",'Deep retrofit'!$AI$38,IF(F30="Scenario2PBT11",'Deep retrofit'!$AJ$38,IF(F30="Scenario3PBT11",'Deep retrofit'!$AK$38,"")))&amp;IF(F30="Scenario1PBT12",'Deep retrofit'!$AL$38,IF(F30="Scenario2PBT12",'Deep retrofit'!$AM$38,IF(F30="Scenario3PBT12",'Deep retrofit'!$AN$38,"")))&amp;IF(F30="Scenario1PBT13",'Deep retrofit'!$AO$38,IF(F30="Scenario2PBT13",'Deep retrofit'!$AP$38,IF(F30="Scenario3PBT13",'Deep retrofit'!$AQ$38,"")))&amp;IF(F30="Scenario1PBT14",'Deep retrofit'!$AR$38,IF(F30="Scenario2PBT14",'Deep retrofit'!$AS$38,IF(F30="Scenario3PBT14",'Deep retrofit'!$AT$38,"")))&amp;IF(F30="Scenario1PBT15",'Deep retrofit'!$AU$38,IF(F30="Scenario2PBT15",'Deep retrofit'!$AV$38,IF(F30="Scenario3PBT15",'Deep retrofit'!$AW$38,"")))</f>
        <v/>
      </c>
      <c r="V30" s="117">
        <f t="shared" si="18"/>
        <v>0</v>
      </c>
      <c r="W30" s="117" t="str">
        <f>IF(F30="Scenario1PBT1",'Deep retrofit'!$E$40,IF(F30="Scenario2PBT1",'Deep retrofit'!$F$40,IF(F30="Scenario3PBT1",'Deep retrofit'!$G$40,"")))&amp;IF(F30="Scenario1PBT2",'Deep retrofit'!$H$40,IF(F30="Scenario2PBT2",'Deep retrofit'!$I$40,IF(F30="Scenario3PBT2",'Deep retrofit'!$J$40,"")))&amp;IF(F30="Scenario1PBT3",'Deep retrofit'!$K$40,IF(F30="Scenario2PBT3",'Deep retrofit'!$L$40,IF(F30="Scenario3PBT3",'Deep retrofit'!$M$40,"")))&amp;IF(F30="Scenario1PBT4",'Deep retrofit'!$N$40,IF(F30="Scenario2PBT4",'Deep retrofit'!$O$40,IF(F30="Scenario3PBT4",'Deep retrofit'!$P$40,"")))&amp;IF(F30="Scenario1PBT5",'Deep retrofit'!$Q$40,IF(F30="Scenario2PBT5",'Deep retrofit'!$R$40,IF(F30="Scenario3PBT5",'Deep retrofit'!$S$40,"")))&amp;IF(F30="Scenario1PBT6",'Deep retrofit'!$T$40,IF(F30="Scenario2PBT6",'Deep retrofit'!$U$40,IF(F30="Scenario3PBT6",'Deep retrofit'!$V$40,"")))&amp;IF(F30="Scenario1PBT7",'Deep retrofit'!$W$40,IF(F30="Scenario2PBT7",'Deep retrofit'!$X$40,IF(F30="Scenario3PBT7",'Deep retrofit'!$Y$40,"")))&amp;IF(F30="Scenario1PBT8",'Deep retrofit'!$Z$40,IF(F30="Scenario2PBT8",'Deep retrofit'!$AA$40,IF(F30="Scenario3PBT8",'Deep retrofit'!$AB$40,"")))&amp;IF(F30="Scenario1PBT9",'Deep retrofit'!$AC$40,IF(F30="Scenario2PBT9",'Deep retrofit'!$AD$40,IF(F30="Scenario3PBT9",'Deep retrofit'!$AE$40,"")))&amp;IF(F30="Scenario1PBT10",'Deep retrofit'!$AF$40,IF(F30="Scenario2PBT10",'Deep retrofit'!$AG$40,IF(F30="Scenario3PBT10",'Deep retrofit'!$AH$40,"")))&amp;IF(F30="Scenario1PBT11",'Deep retrofit'!$AI$40,IF(F30="Scenario2PBT11",'Deep retrofit'!$AJ$40,IF(F30="Scenario3PBT11",'Deep retrofit'!$AK$40,"")))&amp;IF(F30="Scenario1PBT12",'Deep retrofit'!$AL$40,IF(F30="Scenario2PBT12",'Deep retrofit'!$AM$40,IF(F30="Scenario3PBT12",'Deep retrofit'!$AN$40,"")))&amp;IF(F30="Scenario1PBT13",'Deep retrofit'!$AO$40,IF(F30="Scenario2PBT13",'Deep retrofit'!$AP$40,IF(F30="Scenario3PBT13",'Deep retrofit'!$AQ$40,"")))&amp;IF(F30="Scenario1PBT14",'Deep retrofit'!$AR$40,IF(F30="Scenario2PBT14",'Deep retrofit'!$AS$40,IF(F30="Scenario3PBT14",'Deep retrofit'!$AT$40,"")))&amp;IF(F30="Scenario1PBT15",'Deep retrofit'!$AU$40,IF(F30="Scenario2PBT15",'Deep retrofit'!$AV$40,IF(F30="Scenario3PBT15",'Deep retrofit'!$AW$40,"")))</f>
        <v/>
      </c>
      <c r="X30" s="117">
        <f t="shared" si="19"/>
        <v>0</v>
      </c>
      <c r="Y30" s="117" t="str">
        <f>IF(F30="Scenario1PBT1",'Deep retrofit'!$E$42,IF(F30="Scenario2PBT1",'Deep retrofit'!$F$42,IF(F30="Scenario3PBT1",'Deep retrofit'!$G$42,"")))&amp;IF(F30="Scenario1PBT2",'Deep retrofit'!$H$42,IF(F30="Scenario2PBT2",'Deep retrofit'!$I$42,IF(F30="Scenario3PBT2",'Deep retrofit'!$J$42,"")))&amp;IF(F30="Scenario1PBT3",'Deep retrofit'!$K$42,IF(F30="Scenario2PBT3",'Deep retrofit'!$L$42,IF(F30="Scenario3PBT3",'Deep retrofit'!$M$42,"")))&amp;IF(F30="Scenario1PBT4",'Deep retrofit'!$N$42,IF(F30="Scenario2PBT4",'Deep retrofit'!$O$42,IF(F30="Scenario3PBT4",'Deep retrofit'!$P$42,"")))&amp;IF(F30="Scenario1PBT5",'Deep retrofit'!$Q$42,IF(F30="Scenario2PBT5",'Deep retrofit'!$R$42,IF(F30="Scenario3PBT5",'Deep retrofit'!$S$42,"")))&amp;IF(F30="Scenario1PBT6",'Deep retrofit'!$T$42,IF(F30="Scenario2PBT6",'Deep retrofit'!$U$42,IF(F30="Scenario3PBT6",'Deep retrofit'!$V$42,"")))&amp;IF(F30="Scenario1PBT7",'Deep retrofit'!$W$42,IF(F30="Scenario2PBT7",'Deep retrofit'!$X$42,IF(F30="Scenario3PBT7",'Deep retrofit'!$Y$42,"")))&amp;IF(F30="Scenario1PBT8",'Deep retrofit'!$Z$42,IF(F30="Scenario2PBT8",'Deep retrofit'!$AA$42,IF(F30="Scenario3PBT8",'Deep retrofit'!$AB$42,"")))&amp;IF(F30="Scenario1PBT9",'Deep retrofit'!$AC$42,IF(F30="Scenario2PBT9",'Deep retrofit'!$AD$42,IF(F30="Scenario3PBT9",'Deep retrofit'!$AE$42,"")))&amp;IF(F30="Scenario1PBT10",'Deep retrofit'!$AF$42,IF(F30="Scenario2PBT10",'Deep retrofit'!$AG$42,IF(F30="Scenario3PBT10",'Deep retrofit'!$AH$42,"")))&amp;IF(F30="Scenario1PBT11",'Deep retrofit'!$AI$42,IF(F30="Scenario2PBT11",'Deep retrofit'!$AJ$42,IF(F30="Scenario3PBT11",'Deep retrofit'!$AK$42,"")))&amp;IF(F30="Scenario1PBT12",'Deep retrofit'!$AL$42,IF(F30="Scenario2PBT12",'Deep retrofit'!$AM$42,IF(F30="Scenario3PBT12",'Deep retrofit'!$AN$42,"")))&amp;IF(F30="Scenario1PBT13",'Deep retrofit'!$AO$42,IF(F30="Scenario2PBT13",'Deep retrofit'!$AP$42,IF(F30="Scenario3PBT13",'Deep retrofit'!$AQ$42,"")))&amp;IF(F30="Scenario1PBT14",'Deep retrofit'!$AR$42,IF(F30="Scenario2PBT14",'Deep retrofit'!$AS$42,IF(F30="Scenario3PBT14",'Deep retrofit'!$AT$42,"")))&amp;IF(F30="Scenario1PBT15",'Deep retrofit'!$AU$42,IF(F30="Scenario2PBT15",'Deep retrofit'!$AV$42,IF(F30="Scenario3PBT15",'Deep retrofit'!$AW$42,"")))</f>
        <v/>
      </c>
      <c r="Z30" s="117">
        <f t="shared" si="20"/>
        <v>0</v>
      </c>
      <c r="AA30" s="269" t="str">
        <f>IF(F30="Scenario1PBT1",'Deep retrofit'!$E$101,IF(F30="Scenario2PBT1",'Deep retrofit'!$F$101,IF(F30="Scenario3PBT1",'Deep retrofit'!$G$101,"")))&amp;IF(F30="Scenario1PBT2",'Deep retrofit'!$H$101,IF(F30="Scenario2PBT2",'Deep retrofit'!$I$101,IF(F30="Scenario3PBT2",'Deep retrofit'!$J$101,"")))&amp;IF(F30="Scenario1PBT3",'Deep retrofit'!$K$101,IF(F30="Scenario2PBT3",'Deep retrofit'!$L$101,IF(F30="Scenario3PBT3",'Deep retrofit'!$M$101,"")))&amp;IF(F30="Scenario1PBT4",'Deep retrofit'!$N$101,IF(F30="Scenario2PBT4",'Deep retrofit'!$O$101,IF(F30="Scenario3PBT4",'Deep retrofit'!$P$101,"")))&amp;IF(F30="Scenario1PBT5",'Deep retrofit'!$Q$101,IF(F30="Scenario2PBT5",'Deep retrofit'!$R$101,IF(F30="Scenario3PBT5",'Deep retrofit'!$S$101,"")))&amp;IF(F30="Scenario1PBT6",'Deep retrofit'!$T$101,IF(F30="Scenario2PBT6",'Deep retrofit'!$U$101,IF(F30="Scenario3PBT6",'Deep retrofit'!$V$101,"")))&amp;IF(F30="Scenario1PBT7",'Deep retrofit'!$W$101,IF(F30="Scenario2PBT7",'Deep retrofit'!$X$101,IF(F30="Scenario3PBT7",'Deep retrofit'!$Y$101,"")))&amp;IF(F30="Scenario1PBT8",'Deep retrofit'!$Z$101,IF(F30="Scenario2PBT8",'Deep retrofit'!$AA$101,IF(F30="Scenario3PBT8",'Deep retrofit'!$AB$101,"")))&amp;IF(F30="Scenario1PBT9",'Deep retrofit'!$AC$101,IF(F30="Scenario2PBT9",'Deep retrofit'!$AD$101,IF(F30="Scenario3PBT9",'Deep retrofit'!$AE$101,"")))&amp;IF(F30="Scenario1PBT10",'Deep retrofit'!$AF$101,IF(F30="Scenario2PBT10",'Deep retrofit'!$AG$101,IF(F30="Scenario3PBT10",'Deep retrofit'!$AH$101,"")))&amp;IF(F30="Scenario1PBT11",'Deep retrofit'!$AI$101,IF(F30="Scenario2PBT11",'Deep retrofit'!$AJ$101,IF(F30="Scenario3PBT11",'Deep retrofit'!$AK$101,"")))&amp;IF(F30="Scenario1PBT12",'Deep retrofit'!$AL$101,IF(F30="Scenario2PBT12",'Deep retrofit'!$AM$101,IF(F30="Scenario3PBT12",'Deep retrofit'!$AN$101,"")))&amp;IF(F30="Scenario1PBT13",'Deep retrofit'!$AO$101,IF(F30="Scenario2PBT13",'Deep retrofit'!$AP$101,IF(F30="Scenario3PBT13",'Deep retrofit'!$AQ$101,"")))&amp;IF(F30="Scenario1PBT14",'Deep retrofit'!$AR$101,IF(F30="Scenario2PBT14",'Deep retrofit'!$AS$101,IF(F30="Scenario3PBT14",'Deep retrofit'!$AT$101,"")))&amp;IF(F30="Scenario1PBT15",'Deep retrofit'!$AU$101,IF(F30="Scenario2PBT15",'Deep retrofit'!$AV$101,IF(F30="Scenario3PBT15",'Deep retrofit'!$AW$101,"")))</f>
        <v/>
      </c>
      <c r="AB30" s="179">
        <f t="shared" si="21"/>
        <v>0</v>
      </c>
      <c r="AC30" s="208">
        <f>IFERROR('Projection_Base-case'!G30-G30,0)</f>
        <v>0</v>
      </c>
      <c r="AD30" s="117">
        <f t="shared" si="0"/>
        <v>0</v>
      </c>
      <c r="AE30" s="117">
        <f>IFERROR(100*AC30/'Projection_Base-case'!G30,0)</f>
        <v>0</v>
      </c>
      <c r="AF30" s="117">
        <f>IFERROR('Projection_Base-case'!I30-I30,0)</f>
        <v>0</v>
      </c>
      <c r="AG30" s="117">
        <f t="shared" si="1"/>
        <v>0</v>
      </c>
      <c r="AH30" s="117">
        <f>IFERROR(100*AF30/'Projection_Base-case'!I30,0)</f>
        <v>0</v>
      </c>
      <c r="AI30" s="117">
        <f>IFERROR('Projection_Base-case'!K30-K30,0)</f>
        <v>0</v>
      </c>
      <c r="AJ30" s="117">
        <f t="shared" si="2"/>
        <v>0</v>
      </c>
      <c r="AK30" s="117">
        <f>IFERROR(100*AI30/'Projection_Base-case'!K30,0)</f>
        <v>0</v>
      </c>
      <c r="AL30" s="117">
        <f>IFERROR(M30-'Projection_Base-case'!M30,0)</f>
        <v>0</v>
      </c>
      <c r="AM30" s="117">
        <f t="shared" si="3"/>
        <v>0</v>
      </c>
      <c r="AN30" s="179">
        <f>IFERROR(IF('Projection_Base-case'!N30&gt;0,100*AM30/'Projection_Base-case'!N30,100*AM30/N30),0)</f>
        <v>0</v>
      </c>
      <c r="AO30" s="206">
        <f>IFERROR('Projection_Base-case'!O30-O30,0)</f>
        <v>0</v>
      </c>
      <c r="AP30" s="117">
        <f t="shared" si="4"/>
        <v>0</v>
      </c>
      <c r="AQ30" s="117">
        <f>IFERROR(100*AO30/'Projection_Base-case'!O30,0)</f>
        <v>0</v>
      </c>
      <c r="AR30" s="117">
        <f>IFERROR('Projection_Base-case'!Q30-Q30,0)</f>
        <v>0</v>
      </c>
      <c r="AS30" s="117">
        <f t="shared" si="5"/>
        <v>0</v>
      </c>
      <c r="AT30" s="117">
        <f>IFERROR(100*AR30/'Projection_Base-case'!Q30,0)</f>
        <v>0</v>
      </c>
      <c r="AU30" s="117">
        <f>IFERROR('Projection_Base-case'!S30-S30,0)</f>
        <v>0</v>
      </c>
      <c r="AV30" s="117">
        <f t="shared" si="6"/>
        <v>0</v>
      </c>
      <c r="AW30" s="118">
        <f>IFERROR(100*AU30/'Projection_Base-case'!S30,0)</f>
        <v>0</v>
      </c>
      <c r="AX30" s="206">
        <f>IFERROR('Projection_Base-case'!U30-U30,0)</f>
        <v>0</v>
      </c>
      <c r="AY30" s="117">
        <f t="shared" si="7"/>
        <v>0</v>
      </c>
      <c r="AZ30" s="117">
        <f>IFERROR(100*AX30/'Projection_Base-case'!U30,0)</f>
        <v>0</v>
      </c>
      <c r="BA30" s="117">
        <f>IFERROR('Projection_Base-case'!W30-W30,0)</f>
        <v>0</v>
      </c>
      <c r="BB30" s="117">
        <f t="shared" si="8"/>
        <v>0</v>
      </c>
      <c r="BC30" s="117">
        <f>IFERROR(100*BA30/'Projection_Base-case'!W30,0)</f>
        <v>0</v>
      </c>
      <c r="BD30" s="117">
        <f>IFERROR('Projection_Base-case'!Y30-Y30,0)</f>
        <v>0</v>
      </c>
      <c r="BE30" s="117">
        <f t="shared" si="9"/>
        <v>0</v>
      </c>
      <c r="BF30" s="117">
        <f>IFERROR(100*BD30/'Projection_Base-case'!Y30,0)</f>
        <v>0</v>
      </c>
      <c r="BG30" s="178">
        <f t="shared" si="22"/>
        <v>0</v>
      </c>
      <c r="BH30" s="179">
        <f t="shared" si="23"/>
        <v>0</v>
      </c>
    </row>
    <row r="31" spans="1:60">
      <c r="A31" s="205">
        <v>26</v>
      </c>
      <c r="B31" s="178">
        <f>IF('Projection_Base-case'!B31&lt;&gt;"",'Projection_Base-case'!B31,0)</f>
        <v>0</v>
      </c>
      <c r="C31" s="178">
        <f>IF('Projection_Base-case'!C31&lt;&gt;"",'Projection_Base-case'!C31,0)</f>
        <v>0</v>
      </c>
      <c r="D31" s="178">
        <f>IF('Projection_Base-case'!D31&lt;&gt;"",'Projection_Base-case'!D31,0)</f>
        <v>0</v>
      </c>
      <c r="E31" s="107" t="str">
        <f>IF(AND('Résultats deep'!$AC$3="OUI",'Résultats deep'!E30&lt;&gt;""),'Résultats deep'!E30,IF(OR(D31="PBT1",D31="PBT2",D31="PBT3",D31="PBT4",D31="PBT5",D31="PBT6",D31="PBT7"),"Scenario1",""))</f>
        <v/>
      </c>
      <c r="F31" s="202" t="str">
        <f t="shared" si="10"/>
        <v>0</v>
      </c>
      <c r="G31" s="177" t="str">
        <f>IF(F31="Scenario1PBT1",'Deep retrofit'!$E$6,IF(F31="Scenario2PBT1",'Deep retrofit'!$F$6,IF(F31="Scenario3PBT1",'Deep retrofit'!$G$6,"")))&amp;IF(F31="Scenario1PBT2",'Deep retrofit'!$H$6,IF(F31="Scenario2PBT2",'Deep retrofit'!$I$6,IF(F31="Scenario3PBT2",'Deep retrofit'!$J$6,"")))&amp;IF(F31="Scenario1PBT3",'Deep retrofit'!$K$6,IF(F31="Scenario2PBT3",'Deep retrofit'!$L$6,IF(F31="Scenario3PBT3",'Deep retrofit'!$M$6,"")))&amp;IF(F31="Scenario1PBT4",'Deep retrofit'!$N$6,IF(F31="Scenario2PBT4",'Deep retrofit'!$O$6,IF(F31="Scenario3PBT4",'Deep retrofit'!$P$6,"")))&amp;IF(F31="Scenario1PBT5",'Deep retrofit'!$Q$6,IF(F31="Scenario2PBT5",'Deep retrofit'!$R$6,IF(F31="Scenario3PBT5",'Deep retrofit'!$S$6,"")))&amp;IF(F31="Scenario1PBT6",'Deep retrofit'!$T$6,IF(F31="Scenario2PBT6",'Deep retrofit'!$U$6,IF(F31="Scenario3PBT6",'Deep retrofit'!$V$6,"")))&amp;IF(F31="Scenario1PBT7",'Deep retrofit'!$W$6,IF(F31="Scenario2PBT7",'Deep retrofit'!$X$6,IF(F31="Scenario3PBT7",'Deep retrofit'!$Y$6,"")))&amp;IF(F31="Scenario1PBT8",'Deep retrofit'!$Z$6,IF(F31="Scenario2PBT8",'Deep retrofit'!$AA$6,IF(F31="Scenario3PBT8",'Deep retrofit'!$AB$6,"")))&amp;IF(F31="Scenario1PBT9",'Deep retrofit'!$AC$6,IF(F31="Scenario2PBT9",'Deep retrofit'!$AD$6,IF(F31="Scenario3PBT9",'Deep retrofit'!$AE$6,"")))&amp;IF(F31="Scenario1PBT10",'Deep retrofit'!$AF$6,IF(F31="Scenario2PBT10",'Deep retrofit'!$AG$6,IF(F31="Scenario3PBT10",'Deep retrofit'!$AH$6,"")))&amp;IF(F31="Scenario1PBT11",'Deep retrofit'!$AI$6,IF(F31="Scenario2PBT11",'Deep retrofit'!$AJ$6,IF(F31="Scenario3PBT11",'Deep retrofit'!$AK$6,"")))&amp;IF(F31="Scenario1PBT12",'Deep retrofit'!$AL$6,IF(F31="Scenario2PBT12",'Deep retrofit'!$AM$6,IF(F31="Scenario3PBT12",'Deep retrofit'!$AN$6,"")))&amp;IF(F31="Scenario1PBT13",'Deep retrofit'!$AO$6,IF(F31="Scenario2PBT13",'Deep retrofit'!$AP$6,IF(F31="Scenario3PBT13",'Deep retrofit'!$AQ$6,"")))&amp;IF(F31="Scenario1PBT14",'Deep retrofit'!$AR$6,IF(F31="Scenario2PBT14",'Deep retrofit'!$AS$6,IF(F31="Scenario3PBT14",'Deep retrofit'!$AT$6,"")))&amp;IF(F31="Scenario1PBT15",'Deep retrofit'!$AU$6,IF(F31="Scenario2PBT15",'Deep retrofit'!$AV$6,IF(F31="Scenario3PBT15",'Deep retrofit'!$AW$6,"")))</f>
        <v/>
      </c>
      <c r="H31" s="117">
        <f t="shared" si="11"/>
        <v>0</v>
      </c>
      <c r="I31" s="178" t="str">
        <f>IF(F31="Scenario1PBT1",'Deep retrofit'!$E$16,IF(F31="Scenario2PBT1",'Deep retrofit'!$F$16,IF(F31="Scenario3PBT1",'Deep retrofit'!$G$16,"")))&amp;IF(F31="Scenario1PBT2",'Deep retrofit'!$H$16,IF(F31="Scenario2PBT2",'Deep retrofit'!$I$16,IF(F31="Scenario3PBT2",'Deep retrofit'!$J$16,"")))&amp;IF(F31="Scenario1PBT3",'Deep retrofit'!$K$16,IF(F31="Scenario2PBT3",'Deep retrofit'!$L$16,IF(F31="Scenario3PBT3",'Deep retrofit'!$M$16,"")))&amp;IF(F31="Scenario1PBT4",'Deep retrofit'!$N$16,IF(F31="Scenario2PBT4",'Deep retrofit'!$O$16,IF(F31="Scenario3PBT4",'Deep retrofit'!$P$16,"")))&amp;IF(F31="Scenario1PBT5",'Deep retrofit'!$Q$16,IF(F31="Scenario2PBT5",'Deep retrofit'!$R$16,IF(F31="Scenario3PBT5",'Deep retrofit'!$S$16,"")))&amp;IF(F31="Scenario1PBT6",'Deep retrofit'!$T$16,IF(F31="Scenario2PBT6",'Deep retrofit'!$U$16,IF(F31="Scenario3PBT6",'Deep retrofit'!$V$16,"")))&amp;IF(F31="Scenario1PBT7",'Deep retrofit'!$W$16,IF(F31="Scenario2PBT7",'Deep retrofit'!$X$16,IF(F31="Scenario3PBT7",'Deep retrofit'!$Y$16,"")))&amp;IF(F31="Scenario1PBT8",'Deep retrofit'!$Z$16,IF(F31="Scenario2PBT8",'Deep retrofit'!$AA$16,IF(F31="Scenario3PBT8",'Deep retrofit'!$AB$16,"")))&amp;IF(F31="Scenario1PBT9",'Deep retrofit'!$AC$16,IF(F31="Scenario2PBT9",'Deep retrofit'!$AD$16,IF(F31="Scenario3PBT9",'Deep retrofit'!$AE$16,"")))&amp;IF(F31="Scenario1PBT10",'Deep retrofit'!$AF$16,IF(F31="Scenario2PBT10",'Deep retrofit'!$AG$16,IF(F31="Scenario3PBT10",'Deep retrofit'!$AH$16,"")))&amp;IF(F31="Scenario1PBT11",'Deep retrofit'!$AI$16,IF(F31="Scenario2PBT11",'Deep retrofit'!$AJ$16,IF(F31="Scenario3PBT11",'Deep retrofit'!$AK$16,"")))&amp;IF(F31="Scenario1PBT12",'Deep retrofit'!$AL$16,IF(F31="Scenario2PBT12",'Deep retrofit'!$AM$16,IF(F31="Scenario3PBT12",'Deep retrofit'!$AN$16,"")))&amp;IF(F31="Scenario1PBT13",'Deep retrofit'!$AO$16,IF(F31="Scenario2PBT13",'Deep retrofit'!$AP$16,IF(F31="Scenario3PBT13",'Deep retrofit'!$AQ$16,"")))&amp;IF(F31="Scenario1PBT14",'Deep retrofit'!$AR$16,IF(F31="Scenario2PBT14",'Deep retrofit'!$AS$16,IF(F31="Scenario3PBT14",'Deep retrofit'!$AT$16,"")))&amp;IF(F31="Scenario1PBT15",'Deep retrofit'!$AU$16,IF(F31="Scenario2PBT15",'Deep retrofit'!$AV$16,IF(F31="Scenario3PBT15",'Deep retrofit'!$AW$16,"")))</f>
        <v/>
      </c>
      <c r="J31" s="117">
        <f t="shared" si="12"/>
        <v>0</v>
      </c>
      <c r="K31" s="117" t="str">
        <f>IF(F31="Scenario1PBT1",'Deep retrofit'!$E$18,IF(F31="Scenario2PBT1",'Deep retrofit'!$F$18,IF(F31="Scenario3PBT1",'Deep retrofit'!$G$18,"")))&amp;IF(F31="Scenario1PBT2",'Deep retrofit'!$H$18,IF(F31="Scenario2PBT2",'Deep retrofit'!$I$18,IF(F31="Scenario3PBT2",'Deep retrofit'!$J$18,"")))&amp;IF(F31="Scenario1PBT3",'Deep retrofit'!$K$18,IF(F31="Scenario2PBT3",'Deep retrofit'!$L$18,IF(F31="Scenario3PBT3",'Deep retrofit'!$M$18,"")))&amp;IF(F31="Scenario1PBT4",'Deep retrofit'!$N$18,IF(F31="Scenario2PBT4",'Deep retrofit'!$O$18,IF(F31="Scenario3PBT4",'Deep retrofit'!$P$18,"")))&amp;IF(F31="Scenario1PBT5",'Deep retrofit'!$Q$18,IF(F31="Scenario2PBT5",'Deep retrofit'!$R$18,IF(F31="Scenario3PBT5",'Deep retrofit'!$S$18,"")))&amp;IF(F31="Scenario1PBT6",'Deep retrofit'!$T$18,IF(F31="Scenario2PBT6",'Deep retrofit'!$U$18,IF(F31="Scenario3PBT6",'Deep retrofit'!$V$18,"")))&amp;IF(F31="Scenario1PBT7",'Deep retrofit'!$W$18,IF(F31="Scenario2PBT7",'Deep retrofit'!$X$18,IF(F31="Scenario3PBT7",'Deep retrofit'!$Y$18,"")))&amp;IF(F31="Scenario1PBT8",'Deep retrofit'!$Z$18,IF(F31="Scenario2PBT8",'Deep retrofit'!$AA$18,IF(F31="Scenario3PBT8",'Deep retrofit'!$AB$18,"")))&amp;IF(F31="Scenario1PBT9",'Deep retrofit'!$AC$18,IF(F31="Scenario2PBT9",'Deep retrofit'!$AD$18,IF(F31="Scenario3PBT9",'Deep retrofit'!$AE$18,"")))&amp;IF(F31="Scenario1PBT10",'Deep retrofit'!$AF$18,IF(F31="Scenario2PBT10",'Deep retrofit'!$AG$18,IF(F31="Scenario3PBT10",'Deep retrofit'!$AH$18,"")))&amp;IF(F31="Scenario1PBT11",'Deep retrofit'!$AI$18,IF(F31="Scenario2PBT11",'Deep retrofit'!$AJ$18,IF(F31="Scenario3PBT11",'Deep retrofit'!$AK$18,"")))&amp;IF(F31="Scenario1PBT12",'Deep retrofit'!$AL$18,IF(F31="Scenario2PBT12",'Deep retrofit'!$AM$18,IF(F31="Scenario3PBT12",'Deep retrofit'!$AN$18,"")))&amp;IF(F31="Scenario1PBT13",'Deep retrofit'!$AO$18,IF(F31="Scenario2PBT13",'Deep retrofit'!$AP$18,IF(F31="Scenario3PBT13",'Deep retrofit'!$AQ$18,"")))&amp;IF(F31="Scenario1PBT14",'Deep retrofit'!$AR$18,IF(F31="Scenario2PBT14",'Deep retrofit'!$AS$18,IF(F31="Scenario3PBT14",'Deep retrofit'!$AT$18,"")))&amp;IF(F31="Scenario1PBT15",'Deep retrofit'!$AU$18,IF(F31="Scenario2PBT15",'Deep retrofit'!$AV$18,IF(F31="Scenario3PBT15",'Deep retrofit'!$AW$18,"")))</f>
        <v/>
      </c>
      <c r="L31" s="117">
        <f t="shared" si="13"/>
        <v>0</v>
      </c>
      <c r="M31" s="117" t="str">
        <f>IF(F31="Scenario1PBT1",'Deep retrofit'!$E$20,IF(F31="Scenario2PBT1",'Deep retrofit'!$F$20,IF(F31="Scenario3PBT1",'Deep retrofit'!$G$20,"")))&amp;IF(F31="Scenario1PBT2",'Deep retrofit'!$H$20,IF(F31="Scenario2PBT2",'Deep retrofit'!$I$20,IF(F31="Scenario3PBT2",'Deep retrofit'!$J$20,"")))&amp;IF(F31="Scenario1PBT3",'Deep retrofit'!$K$20,IF(F31="Scenario2PBT3",'Deep retrofit'!$L$20,IF(F31="Scenario3PBT3",'Deep retrofit'!$M$20,"")))&amp;IF(F31="Scenario1PBT4",'Deep retrofit'!$N$20,IF(F31="Scenario2PBT4",'Deep retrofit'!$O$20,IF(F31="Scenario3PBT4",'Deep retrofit'!$P$20,"")))&amp;IF(F31="Scenario1PBT5",'Deep retrofit'!$Q$20,IF(F31="Scenario2PBT5",'Deep retrofit'!$R$20,IF(F31="Scenario3PBT5",'Deep retrofit'!$S$20,"")))&amp;IF(F31="Scenario1PBT6",'Deep retrofit'!$T$20,IF(F31="Scenario2PBT6",'Deep retrofit'!$U$20,IF(F31="Scenario3PBT6",'Deep retrofit'!$V$20,"")))&amp;IF(F31="Scenario1PBT7",'Deep retrofit'!$W$20,IF(F31="Scenario2PBT7",'Deep retrofit'!$X$20,IF(F31="Scenario3PBT7",'Deep retrofit'!$Y$20,"")))&amp;IF(F31="Scenario1PBT8",'Deep retrofit'!$Z$20,IF(F31="Scenario2PBT8",'Deep retrofit'!$AA$20,IF(F31="Scenario3PBT8",'Deep retrofit'!$AB$20,"")))&amp;IF(F31="Scenario1PBT9",'Deep retrofit'!$AC$20,IF(F31="Scenario2PBT9",'Deep retrofit'!$AD$20,IF(F31="Scenario3PBT9",'Deep retrofit'!$AE$20,"")))&amp;IF(F31="Scenario1PBT10",'Deep retrofit'!$AF$20,IF(F31="Scenario2PBT10",'Deep retrofit'!$AG$20,IF(F31="Scenario3PBT10",'Deep retrofit'!$AH$20,"")))&amp;IF(F31="Scenario1PBT11",'Deep retrofit'!$AI$20,IF(F31="Scenario2PBT11",'Deep retrofit'!$AJ$20,IF(F31="Scenario3PBT11",'Deep retrofit'!$AK$20,"")))&amp;IF(F31="Scenario1PBT12",'Deep retrofit'!$AL$20,IF(F31="Scenario2PBT12",'Deep retrofit'!$AM$20,IF(F31="Scenario3PBT12",'Deep retrofit'!$AN$20,"")))&amp;IF(F31="Scenario1PBT13",'Deep retrofit'!$AO$20,IF(F31="Scenario2PBT13",'Deep retrofit'!$AP$20,IF(F31="Scenario3PBT13",'Deep retrofit'!$AQ$20,"")))&amp;IF(F31="Scenario1PBT14",'Deep retrofit'!$AR$20,IF(F31="Scenario2PBT14",'Deep retrofit'!$AS$20,IF(F31="Scenario3PBT14",'Deep retrofit'!$AT$20,"")))&amp;IF(F31="Scenario1PBT15",'Deep retrofit'!$AU$20,IF(F31="Scenario2PBT15",'Deep retrofit'!$AV$20,IF(F31="Scenario3PBT15",'Deep retrofit'!$AW$20,"")))</f>
        <v/>
      </c>
      <c r="N31" s="118">
        <f t="shared" si="14"/>
        <v>0</v>
      </c>
      <c r="O31" s="206" t="str">
        <f>IF(F31="Scenario1PBT1",'Deep retrofit'!$E$23,IF(F31="Scenario2PBT1",'Deep retrofit'!$F$23,IF(F31="Scenario3PBT1",'Deep retrofit'!$G$23,"")))&amp;IF(F31="Scenario1PBT2",'Deep retrofit'!$H$23,IF(F31="Scenario2PBT2",'Deep retrofit'!$I$23,IF(F31="Scenario3PBT2",'Deep retrofit'!$J$23,"")))&amp;IF(F31="Scenario1PBT3",'Deep retrofit'!$K$23,IF(F31="Scenario2PBT3",'Deep retrofit'!$L$23,IF(F31="Scenario3PBT3",'Deep retrofit'!$M$23,"")))&amp;IF(F31="Scenario1PBT4",'Deep retrofit'!$N$23,IF(F31="Scenario2PBT4",'Deep retrofit'!$O$23,IF(F31="Scenario3PBT4",'Deep retrofit'!$P$23,"")))&amp;IF(F31="Scenario1PBT5",'Deep retrofit'!$Q$23,IF(F31="Scenario2PBT5",'Deep retrofit'!$R$23,IF(F31="Scenario3PBT5",'Deep retrofit'!$S$23,"")))&amp;IF(F31="Scenario1PBT6",'Deep retrofit'!$T$23,IF(F31="Scenario2PBT6",'Deep retrofit'!$U$23,IF(F31="Scenario3PBT6",'Deep retrofit'!$V$23,"")))&amp;IF(F31="Scenario1PBT7",'Deep retrofit'!$W$23,IF(F31="Scenario2PBT7",'Deep retrofit'!$X$23,IF(F31="Scenario3PBT7",'Deep retrofit'!$Y$23,"")))&amp;IF(F31="Scenario1PBT8",'Deep retrofit'!$Z$23,IF(F31="Scenario2PBT8",'Deep retrofit'!$AA$23,IF(F31="Scenario3PBT8",'Deep retrofit'!$AB$23,"")))&amp;IF(F31="Scenario1PBT9",'Deep retrofit'!$AC$23,IF(F31="Scenario2PBT9",'Deep retrofit'!$AD$23,IF(F31="Scenario3PBT9",'Deep retrofit'!$AE$23,"")))&amp;IF(F31="Scenario1PBT10",'Deep retrofit'!$AF$23,IF(F31="Scenario2PBT10",'Deep retrofit'!$AG$23,IF(F31="Scenario3PBT10",'Deep retrofit'!$AH$23,"")))&amp;IF(F31="Scenario1PBT11",'Deep retrofit'!$AI$23,IF(F31="Scenario2PBT11",'Deep retrofit'!$AJ$23,IF(F31="Scenario3PBT11",'Deep retrofit'!$AK$23,"")))&amp;IF(F31="Scenario1PBT12",'Deep retrofit'!$AL$23,IF(F31="Scenario2PBT12",'Deep retrofit'!$AM$23,IF(F31="Scenario3PBT12",'Deep retrofit'!$AN$23,"")))&amp;IF(F31="Scenario1PBT13",'Deep retrofit'!$AO$23,IF(F31="Scenario2PBT13",'Deep retrofit'!$AP$23,IF(F31="Scenario3PBT13",'Deep retrofit'!$AQ$23,"")))&amp;IF(F31="Scenario1PBT14",'Deep retrofit'!$AR$23,IF(F31="Scenario2PBT14",'Deep retrofit'!$AS$23,IF(F31="Scenario3PBT14",'Deep retrofit'!$AT$23,"")))&amp;IF(F31="Scenario1PBT15",'Deep retrofit'!$AU$23,IF(F31="Scenario2PBT15",'Deep retrofit'!$AV$23,IF(F31="Scenario3PBT15",'Deep retrofit'!$AW$23,"")))</f>
        <v/>
      </c>
      <c r="P31" s="117">
        <f t="shared" si="15"/>
        <v>0</v>
      </c>
      <c r="Q31" s="117" t="str">
        <f>IF(F31="Scenario1PBT1",'Deep retrofit'!$E$25,IF(F31="Scenario2PBT1",'Deep retrofit'!$F$25,IF(F31="Scenario3PBT1",'Deep retrofit'!$G$25,"")))&amp;IF(F31="Scenario1PBT2",'Deep retrofit'!$H$25,IF(F31="Scenario2PBT2",'Deep retrofit'!$I$25,IF(F31="Scenario3PBT2",'Deep retrofit'!$J$25,"")))&amp;IF(F31="Scenario1PBT3",'Deep retrofit'!$K$25,IF(F31="Scenario2PBT3",'Deep retrofit'!$L$25,IF(F31="Scenario3PBT3",'Deep retrofit'!$M$25,"")))&amp;IF(F31="Scenario1PBT4",'Deep retrofit'!$N$25,IF(F31="Scenario2PBT4",'Deep retrofit'!$O$25,IF(F31="Scenario3PBT4",'Deep retrofit'!$P$25,"")))&amp;IF(F31="Scenario1PBT5",'Deep retrofit'!$Q$25,IF(F31="Scenario2PBT5",'Deep retrofit'!$R$25,IF(F31="Scenario3PBT5",'Deep retrofit'!$S$25,"")))&amp;IF(F31="Scenario1PBT6",'Deep retrofit'!$T$25,IF(F31="Scenario2PBT6",'Deep retrofit'!$U$25,IF(F31="Scenario3PBT6",'Deep retrofit'!$V$25,"")))&amp;IF(F31="Scenario1PBT7",'Deep retrofit'!$W$25,IF(F31="Scenario2PBT7",'Deep retrofit'!$X$25,IF(F31="Scenario3PBT7",'Deep retrofit'!$Y$25,"")))&amp;IF(F31="Scenario1PBT8",'Deep retrofit'!$Z$25,IF(F31="Scenario2PBT8",'Deep retrofit'!$AA$25,IF(F31="Scenario3PBT8",'Deep retrofit'!$AB$25,"")))&amp;IF(F31="Scenario1PBT9",'Deep retrofit'!$AC$25,IF(F31="Scenario2PBT9",'Deep retrofit'!$AD$25,IF(F31="Scenario3PBT9",'Deep retrofit'!$AE$25,"")))&amp;IF(F31="Scenario1PBT10",'Deep retrofit'!$AF$25,IF(F31="Scenario2PBT10",'Deep retrofit'!$AG$25,IF(F31="Scenario3PBT10",'Deep retrofit'!$AH$25,"")))&amp;IF(F31="Scenario1PBT11",'Deep retrofit'!$AI$25,IF(F31="Scenario2PBT11",'Deep retrofit'!$AJ$25,IF(F31="Scenario3PBT11",'Deep retrofit'!$AK$25,"")))&amp;IF(F31="Scenario1PBT12",'Deep retrofit'!$AL$25,IF(F31="Scenario2PBT12",'Deep retrofit'!$AM$25,IF(F31="Scenario3PBT12",'Deep retrofit'!$AN$25,"")))&amp;IF(F31="Scenario1PBT13",'Deep retrofit'!$AO$25,IF(F31="Scenario2PBT13",'Deep retrofit'!$AP$25,IF(F31="Scenario3PBT13",'Deep retrofit'!$AQ$25,"")))&amp;IF(F31="Scenario1PBT14",'Deep retrofit'!$AR$25,IF(F31="Scenario2PBT14",'Deep retrofit'!$AS$25,IF(F31="Scenario3PBT14",'Deep retrofit'!$AT$25,"")))&amp;IF(F31="Scenario1PBT15",'Deep retrofit'!$AU$25,IF(F31="Scenario2PBT15",'Deep retrofit'!$AV$25,IF(F31="Scenario3PBT15",'Deep retrofit'!$AW$25,"")))</f>
        <v/>
      </c>
      <c r="R31" s="117">
        <f t="shared" si="16"/>
        <v>0</v>
      </c>
      <c r="S31" s="117" t="str">
        <f>IF(F31="Scenario1PBT1",'Deep retrofit'!$E$27,IF(F31="Scenario2PBT1",'Deep retrofit'!$F$27,IF(F31="Scenario3PBT1",'Deep retrofit'!$G$27,"")))&amp;IF(F31="Scenario1PBT2",'Deep retrofit'!$H$27,IF(F31="Scenario2PBT2",'Deep retrofit'!$I$27,IF(F31="Scenario3PBT2",'Deep retrofit'!$J$27,"")))&amp;IF(F31="Scenario1PBT3",'Deep retrofit'!$K$27,IF(F31="Scenario2PBT3",'Deep retrofit'!$L$27,IF(F31="Scenario3PBT3",'Deep retrofit'!$M$27,"")))&amp;IF(F31="Scenario1PBT4",'Deep retrofit'!$N$27,IF(F31="Scenario2PBT4",'Deep retrofit'!$O$27,IF(F31="Scenario3PBT4",'Deep retrofit'!$P$27,"")))&amp;IF(F31="Scenario1PBT5",'Deep retrofit'!$Q$27,IF(F31="Scenario2PBT5",'Deep retrofit'!$R$27,IF(F31="Scenario3PBT5",'Deep retrofit'!$S$27,"")))&amp;IF(F31="Scenario1PBT6",'Deep retrofit'!$T$27,IF(F31="Scenario2PBT6",'Deep retrofit'!$U$27,IF(F31="Scenario3PBT6",'Deep retrofit'!$V$27,"")))&amp;IF(F31="Scenario1PBT7",'Deep retrofit'!$W$27,IF(F31="Scenario2PBT7",'Deep retrofit'!$X$27,IF(F31="Scenario3PBT7",'Deep retrofit'!$Y$27,"")))&amp;IF(F31="Scenario1PBT8",'Deep retrofit'!$Z$27,IF(F31="Scenario2PBT8",'Deep retrofit'!$AA$27,IF(F31="Scenario3PBT8",'Deep retrofit'!$AB$27,"")))&amp;IF(F31="Scenario1PBT9",'Deep retrofit'!$AC$27,IF(F31="Scenario2PBT9",'Deep retrofit'!$AD$27,IF(F31="Scenario3PBT9",'Deep retrofit'!$AE$27,"")))&amp;IF(F31="Scenario1PBT10",'Deep retrofit'!$AF$27,IF(F31="Scenario2PBT10",'Deep retrofit'!$AG$27,IF(F31="Scenario3PBT10",'Deep retrofit'!$AH$27,"")))&amp;IF(F31="Scenario1PBT11",'Deep retrofit'!$AI$27,IF(F31="Scenario2PBT11",'Deep retrofit'!$AJ$27,IF(F31="Scenario3PBT11",'Deep retrofit'!$AK$27,"")))&amp;IF(F31="Scenario1PBT12",'Deep retrofit'!$AL$27,IF(F31="Scenario2PBT12",'Deep retrofit'!$AM$27,IF(F31="Scenario3PBT12",'Deep retrofit'!$AN$27,"")))&amp;IF(F31="Scenario1PBT13",'Deep retrofit'!$AO$27,IF(F31="Scenario2PBT13",'Deep retrofit'!$AP$27,IF(F31="Scenario3PBT13",'Deep retrofit'!$AQ$27,"")))&amp;IF(F31="Scenario1PBT14",'Deep retrofit'!$AR$27,IF(F31="Scenario2PBT14",'Deep retrofit'!$AS$27,IF(F31="Scenario3PBT14",'Deep retrofit'!$AT$27,"")))&amp;IF(F31="Scenario1PBT15",'Deep retrofit'!$AU$27,IF(F31="Scenario2PBT15",'Deep retrofit'!$AV$27,IF(F31="Scenario3PBT15",'Deep retrofit'!$AW$27,"")))</f>
        <v/>
      </c>
      <c r="T31" s="207">
        <f t="shared" si="17"/>
        <v>0</v>
      </c>
      <c r="U31" s="206" t="str">
        <f>IF(F31="Scenario1PBT1",'Deep retrofit'!$E$38,IF(F31="Scenario2PBT1",'Deep retrofit'!$F$38,IF(F31="Scenario3PBT1",'Deep retrofit'!$G$38,"")))&amp;IF(F31="Scenario1PBT2",'Deep retrofit'!$H$38,IF(F31="Scenario2PBT2",'Deep retrofit'!$I$38,IF(F31="Scenario3PBT2",'Deep retrofit'!$J$38,"")))&amp;IF(F31="Scenario1PBT3",'Deep retrofit'!$K$38,IF(F31="Scenario2PBT3",'Deep retrofit'!$L$38,IF(F31="Scenario3PBT3",'Deep retrofit'!$M$38,"")))&amp;IF(F31="Scenario1PBT4",'Deep retrofit'!$N$38,IF(F31="Scenario2PBT4",'Deep retrofit'!$O$38,IF(F31="Scenario3PBT4",'Deep retrofit'!$P$38,"")))&amp;IF(F31="Scenario1PBT5",'Deep retrofit'!$Q$38,IF(F31="Scenario2PBT5",'Deep retrofit'!$R$38,IF(F31="Scenario3PBT5",'Deep retrofit'!$S$38,"")))&amp;IF(F31="Scenario1PBT6",'Deep retrofit'!$T$38,IF(F31="Scenario2PBT6",'Deep retrofit'!$U$38,IF(F31="Scenario3PBT6",'Deep retrofit'!$V$38,"")))&amp;IF(F31="Scenario1PBT7",'Deep retrofit'!$W$38,IF(F31="Scenario2PBT7",'Deep retrofit'!$X$38,IF(F31="Scenario3PBT7",'Deep retrofit'!$Y$38,"")))&amp;IF(F31="Scenario1PBT8",'Deep retrofit'!$Z$38,IF(F31="Scenario2PBT8",'Deep retrofit'!$AA$38,IF(F31="Scenario3PBT8",'Deep retrofit'!$AB$38,"")))&amp;IF(F31="Scenario1PBT9",'Deep retrofit'!$AC$38,IF(F31="Scenario2PBT9",'Deep retrofit'!$AD$38,IF(F31="Scenario3PBT9",'Deep retrofit'!$AE$38,"")))&amp;IF(F31="Scenario1PBT10",'Deep retrofit'!$AF$38,IF(F31="Scenario2PBT10",'Deep retrofit'!$AG$38,IF(F31="Scenario3PBT10",'Deep retrofit'!$AH$38,"")))&amp;IF(F31="Scenario1PBT11",'Deep retrofit'!$AI$38,IF(F31="Scenario2PBT11",'Deep retrofit'!$AJ$38,IF(F31="Scenario3PBT11",'Deep retrofit'!$AK$38,"")))&amp;IF(F31="Scenario1PBT12",'Deep retrofit'!$AL$38,IF(F31="Scenario2PBT12",'Deep retrofit'!$AM$38,IF(F31="Scenario3PBT12",'Deep retrofit'!$AN$38,"")))&amp;IF(F31="Scenario1PBT13",'Deep retrofit'!$AO$38,IF(F31="Scenario2PBT13",'Deep retrofit'!$AP$38,IF(F31="Scenario3PBT13",'Deep retrofit'!$AQ$38,"")))&amp;IF(F31="Scenario1PBT14",'Deep retrofit'!$AR$38,IF(F31="Scenario2PBT14",'Deep retrofit'!$AS$38,IF(F31="Scenario3PBT14",'Deep retrofit'!$AT$38,"")))&amp;IF(F31="Scenario1PBT15",'Deep retrofit'!$AU$38,IF(F31="Scenario2PBT15",'Deep retrofit'!$AV$38,IF(F31="Scenario3PBT15",'Deep retrofit'!$AW$38,"")))</f>
        <v/>
      </c>
      <c r="V31" s="117">
        <f t="shared" si="18"/>
        <v>0</v>
      </c>
      <c r="W31" s="117" t="str">
        <f>IF(F31="Scenario1PBT1",'Deep retrofit'!$E$40,IF(F31="Scenario2PBT1",'Deep retrofit'!$F$40,IF(F31="Scenario3PBT1",'Deep retrofit'!$G$40,"")))&amp;IF(F31="Scenario1PBT2",'Deep retrofit'!$H$40,IF(F31="Scenario2PBT2",'Deep retrofit'!$I$40,IF(F31="Scenario3PBT2",'Deep retrofit'!$J$40,"")))&amp;IF(F31="Scenario1PBT3",'Deep retrofit'!$K$40,IF(F31="Scenario2PBT3",'Deep retrofit'!$L$40,IF(F31="Scenario3PBT3",'Deep retrofit'!$M$40,"")))&amp;IF(F31="Scenario1PBT4",'Deep retrofit'!$N$40,IF(F31="Scenario2PBT4",'Deep retrofit'!$O$40,IF(F31="Scenario3PBT4",'Deep retrofit'!$P$40,"")))&amp;IF(F31="Scenario1PBT5",'Deep retrofit'!$Q$40,IF(F31="Scenario2PBT5",'Deep retrofit'!$R$40,IF(F31="Scenario3PBT5",'Deep retrofit'!$S$40,"")))&amp;IF(F31="Scenario1PBT6",'Deep retrofit'!$T$40,IF(F31="Scenario2PBT6",'Deep retrofit'!$U$40,IF(F31="Scenario3PBT6",'Deep retrofit'!$V$40,"")))&amp;IF(F31="Scenario1PBT7",'Deep retrofit'!$W$40,IF(F31="Scenario2PBT7",'Deep retrofit'!$X$40,IF(F31="Scenario3PBT7",'Deep retrofit'!$Y$40,"")))&amp;IF(F31="Scenario1PBT8",'Deep retrofit'!$Z$40,IF(F31="Scenario2PBT8",'Deep retrofit'!$AA$40,IF(F31="Scenario3PBT8",'Deep retrofit'!$AB$40,"")))&amp;IF(F31="Scenario1PBT9",'Deep retrofit'!$AC$40,IF(F31="Scenario2PBT9",'Deep retrofit'!$AD$40,IF(F31="Scenario3PBT9",'Deep retrofit'!$AE$40,"")))&amp;IF(F31="Scenario1PBT10",'Deep retrofit'!$AF$40,IF(F31="Scenario2PBT10",'Deep retrofit'!$AG$40,IF(F31="Scenario3PBT10",'Deep retrofit'!$AH$40,"")))&amp;IF(F31="Scenario1PBT11",'Deep retrofit'!$AI$40,IF(F31="Scenario2PBT11",'Deep retrofit'!$AJ$40,IF(F31="Scenario3PBT11",'Deep retrofit'!$AK$40,"")))&amp;IF(F31="Scenario1PBT12",'Deep retrofit'!$AL$40,IF(F31="Scenario2PBT12",'Deep retrofit'!$AM$40,IF(F31="Scenario3PBT12",'Deep retrofit'!$AN$40,"")))&amp;IF(F31="Scenario1PBT13",'Deep retrofit'!$AO$40,IF(F31="Scenario2PBT13",'Deep retrofit'!$AP$40,IF(F31="Scenario3PBT13",'Deep retrofit'!$AQ$40,"")))&amp;IF(F31="Scenario1PBT14",'Deep retrofit'!$AR$40,IF(F31="Scenario2PBT14",'Deep retrofit'!$AS$40,IF(F31="Scenario3PBT14",'Deep retrofit'!$AT$40,"")))&amp;IF(F31="Scenario1PBT15",'Deep retrofit'!$AU$40,IF(F31="Scenario2PBT15",'Deep retrofit'!$AV$40,IF(F31="Scenario3PBT15",'Deep retrofit'!$AW$40,"")))</f>
        <v/>
      </c>
      <c r="X31" s="117">
        <f t="shared" si="19"/>
        <v>0</v>
      </c>
      <c r="Y31" s="117" t="str">
        <f>IF(F31="Scenario1PBT1",'Deep retrofit'!$E$42,IF(F31="Scenario2PBT1",'Deep retrofit'!$F$42,IF(F31="Scenario3PBT1",'Deep retrofit'!$G$42,"")))&amp;IF(F31="Scenario1PBT2",'Deep retrofit'!$H$42,IF(F31="Scenario2PBT2",'Deep retrofit'!$I$42,IF(F31="Scenario3PBT2",'Deep retrofit'!$J$42,"")))&amp;IF(F31="Scenario1PBT3",'Deep retrofit'!$K$42,IF(F31="Scenario2PBT3",'Deep retrofit'!$L$42,IF(F31="Scenario3PBT3",'Deep retrofit'!$M$42,"")))&amp;IF(F31="Scenario1PBT4",'Deep retrofit'!$N$42,IF(F31="Scenario2PBT4",'Deep retrofit'!$O$42,IF(F31="Scenario3PBT4",'Deep retrofit'!$P$42,"")))&amp;IF(F31="Scenario1PBT5",'Deep retrofit'!$Q$42,IF(F31="Scenario2PBT5",'Deep retrofit'!$R$42,IF(F31="Scenario3PBT5",'Deep retrofit'!$S$42,"")))&amp;IF(F31="Scenario1PBT6",'Deep retrofit'!$T$42,IF(F31="Scenario2PBT6",'Deep retrofit'!$U$42,IF(F31="Scenario3PBT6",'Deep retrofit'!$V$42,"")))&amp;IF(F31="Scenario1PBT7",'Deep retrofit'!$W$42,IF(F31="Scenario2PBT7",'Deep retrofit'!$X$42,IF(F31="Scenario3PBT7",'Deep retrofit'!$Y$42,"")))&amp;IF(F31="Scenario1PBT8",'Deep retrofit'!$Z$42,IF(F31="Scenario2PBT8",'Deep retrofit'!$AA$42,IF(F31="Scenario3PBT8",'Deep retrofit'!$AB$42,"")))&amp;IF(F31="Scenario1PBT9",'Deep retrofit'!$AC$42,IF(F31="Scenario2PBT9",'Deep retrofit'!$AD$42,IF(F31="Scenario3PBT9",'Deep retrofit'!$AE$42,"")))&amp;IF(F31="Scenario1PBT10",'Deep retrofit'!$AF$42,IF(F31="Scenario2PBT10",'Deep retrofit'!$AG$42,IF(F31="Scenario3PBT10",'Deep retrofit'!$AH$42,"")))&amp;IF(F31="Scenario1PBT11",'Deep retrofit'!$AI$42,IF(F31="Scenario2PBT11",'Deep retrofit'!$AJ$42,IF(F31="Scenario3PBT11",'Deep retrofit'!$AK$42,"")))&amp;IF(F31="Scenario1PBT12",'Deep retrofit'!$AL$42,IF(F31="Scenario2PBT12",'Deep retrofit'!$AM$42,IF(F31="Scenario3PBT12",'Deep retrofit'!$AN$42,"")))&amp;IF(F31="Scenario1PBT13",'Deep retrofit'!$AO$42,IF(F31="Scenario2PBT13",'Deep retrofit'!$AP$42,IF(F31="Scenario3PBT13",'Deep retrofit'!$AQ$42,"")))&amp;IF(F31="Scenario1PBT14",'Deep retrofit'!$AR$42,IF(F31="Scenario2PBT14",'Deep retrofit'!$AS$42,IF(F31="Scenario3PBT14",'Deep retrofit'!$AT$42,"")))&amp;IF(F31="Scenario1PBT15",'Deep retrofit'!$AU$42,IF(F31="Scenario2PBT15",'Deep retrofit'!$AV$42,IF(F31="Scenario3PBT15",'Deep retrofit'!$AW$42,"")))</f>
        <v/>
      </c>
      <c r="Z31" s="117">
        <f t="shared" si="20"/>
        <v>0</v>
      </c>
      <c r="AA31" s="269" t="str">
        <f>IF(F31="Scenario1PBT1",'Deep retrofit'!$E$101,IF(F31="Scenario2PBT1",'Deep retrofit'!$F$101,IF(F31="Scenario3PBT1",'Deep retrofit'!$G$101,"")))&amp;IF(F31="Scenario1PBT2",'Deep retrofit'!$H$101,IF(F31="Scenario2PBT2",'Deep retrofit'!$I$101,IF(F31="Scenario3PBT2",'Deep retrofit'!$J$101,"")))&amp;IF(F31="Scenario1PBT3",'Deep retrofit'!$K$101,IF(F31="Scenario2PBT3",'Deep retrofit'!$L$101,IF(F31="Scenario3PBT3",'Deep retrofit'!$M$101,"")))&amp;IF(F31="Scenario1PBT4",'Deep retrofit'!$N$101,IF(F31="Scenario2PBT4",'Deep retrofit'!$O$101,IF(F31="Scenario3PBT4",'Deep retrofit'!$P$101,"")))&amp;IF(F31="Scenario1PBT5",'Deep retrofit'!$Q$101,IF(F31="Scenario2PBT5",'Deep retrofit'!$R$101,IF(F31="Scenario3PBT5",'Deep retrofit'!$S$101,"")))&amp;IF(F31="Scenario1PBT6",'Deep retrofit'!$T$101,IF(F31="Scenario2PBT6",'Deep retrofit'!$U$101,IF(F31="Scenario3PBT6",'Deep retrofit'!$V$101,"")))&amp;IF(F31="Scenario1PBT7",'Deep retrofit'!$W$101,IF(F31="Scenario2PBT7",'Deep retrofit'!$X$101,IF(F31="Scenario3PBT7",'Deep retrofit'!$Y$101,"")))&amp;IF(F31="Scenario1PBT8",'Deep retrofit'!$Z$101,IF(F31="Scenario2PBT8",'Deep retrofit'!$AA$101,IF(F31="Scenario3PBT8",'Deep retrofit'!$AB$101,"")))&amp;IF(F31="Scenario1PBT9",'Deep retrofit'!$AC$101,IF(F31="Scenario2PBT9",'Deep retrofit'!$AD$101,IF(F31="Scenario3PBT9",'Deep retrofit'!$AE$101,"")))&amp;IF(F31="Scenario1PBT10",'Deep retrofit'!$AF$101,IF(F31="Scenario2PBT10",'Deep retrofit'!$AG$101,IF(F31="Scenario3PBT10",'Deep retrofit'!$AH$101,"")))&amp;IF(F31="Scenario1PBT11",'Deep retrofit'!$AI$101,IF(F31="Scenario2PBT11",'Deep retrofit'!$AJ$101,IF(F31="Scenario3PBT11",'Deep retrofit'!$AK$101,"")))&amp;IF(F31="Scenario1PBT12",'Deep retrofit'!$AL$101,IF(F31="Scenario2PBT12",'Deep retrofit'!$AM$101,IF(F31="Scenario3PBT12",'Deep retrofit'!$AN$101,"")))&amp;IF(F31="Scenario1PBT13",'Deep retrofit'!$AO$101,IF(F31="Scenario2PBT13",'Deep retrofit'!$AP$101,IF(F31="Scenario3PBT13",'Deep retrofit'!$AQ$101,"")))&amp;IF(F31="Scenario1PBT14",'Deep retrofit'!$AR$101,IF(F31="Scenario2PBT14",'Deep retrofit'!$AS$101,IF(F31="Scenario3PBT14",'Deep retrofit'!$AT$101,"")))&amp;IF(F31="Scenario1PBT15",'Deep retrofit'!$AU$101,IF(F31="Scenario2PBT15",'Deep retrofit'!$AV$101,IF(F31="Scenario3PBT15",'Deep retrofit'!$AW$101,"")))</f>
        <v/>
      </c>
      <c r="AB31" s="179">
        <f t="shared" si="21"/>
        <v>0</v>
      </c>
      <c r="AC31" s="208">
        <f>IFERROR('Projection_Base-case'!G31-G31,0)</f>
        <v>0</v>
      </c>
      <c r="AD31" s="117">
        <f t="shared" si="0"/>
        <v>0</v>
      </c>
      <c r="AE31" s="117">
        <f>IFERROR(100*AC31/'Projection_Base-case'!G31,0)</f>
        <v>0</v>
      </c>
      <c r="AF31" s="117">
        <f>IFERROR('Projection_Base-case'!I31-I31,0)</f>
        <v>0</v>
      </c>
      <c r="AG31" s="117">
        <f t="shared" si="1"/>
        <v>0</v>
      </c>
      <c r="AH31" s="117">
        <f>IFERROR(100*AF31/'Projection_Base-case'!I31,0)</f>
        <v>0</v>
      </c>
      <c r="AI31" s="117">
        <f>IFERROR('Projection_Base-case'!K31-K31,0)</f>
        <v>0</v>
      </c>
      <c r="AJ31" s="117">
        <f t="shared" si="2"/>
        <v>0</v>
      </c>
      <c r="AK31" s="117">
        <f>IFERROR(100*AI31/'Projection_Base-case'!K31,0)</f>
        <v>0</v>
      </c>
      <c r="AL31" s="117">
        <f>IFERROR(M31-'Projection_Base-case'!M31,0)</f>
        <v>0</v>
      </c>
      <c r="AM31" s="117">
        <f t="shared" si="3"/>
        <v>0</v>
      </c>
      <c r="AN31" s="179">
        <f>IFERROR(IF('Projection_Base-case'!N31&gt;0,100*AM31/'Projection_Base-case'!N31,100*AM31/N31),0)</f>
        <v>0</v>
      </c>
      <c r="AO31" s="206">
        <f>IFERROR('Projection_Base-case'!O31-O31,0)</f>
        <v>0</v>
      </c>
      <c r="AP31" s="117">
        <f t="shared" si="4"/>
        <v>0</v>
      </c>
      <c r="AQ31" s="117">
        <f>IFERROR(100*AO31/'Projection_Base-case'!O31,0)</f>
        <v>0</v>
      </c>
      <c r="AR31" s="117">
        <f>IFERROR('Projection_Base-case'!Q31-Q31,0)</f>
        <v>0</v>
      </c>
      <c r="AS31" s="117">
        <f t="shared" si="5"/>
        <v>0</v>
      </c>
      <c r="AT31" s="117">
        <f>IFERROR(100*AR31/'Projection_Base-case'!Q31,0)</f>
        <v>0</v>
      </c>
      <c r="AU31" s="117">
        <f>IFERROR('Projection_Base-case'!S31-S31,0)</f>
        <v>0</v>
      </c>
      <c r="AV31" s="117">
        <f t="shared" si="6"/>
        <v>0</v>
      </c>
      <c r="AW31" s="118">
        <f>IFERROR(100*AU31/'Projection_Base-case'!S31,0)</f>
        <v>0</v>
      </c>
      <c r="AX31" s="206">
        <f>IFERROR('Projection_Base-case'!U31-U31,0)</f>
        <v>0</v>
      </c>
      <c r="AY31" s="117">
        <f t="shared" si="7"/>
        <v>0</v>
      </c>
      <c r="AZ31" s="117">
        <f>IFERROR(100*AX31/'Projection_Base-case'!U31,0)</f>
        <v>0</v>
      </c>
      <c r="BA31" s="117">
        <f>IFERROR('Projection_Base-case'!W31-W31,0)</f>
        <v>0</v>
      </c>
      <c r="BB31" s="117">
        <f t="shared" si="8"/>
        <v>0</v>
      </c>
      <c r="BC31" s="117">
        <f>IFERROR(100*BA31/'Projection_Base-case'!W31,0)</f>
        <v>0</v>
      </c>
      <c r="BD31" s="117">
        <f>IFERROR('Projection_Base-case'!Y31-Y31,0)</f>
        <v>0</v>
      </c>
      <c r="BE31" s="117">
        <f t="shared" si="9"/>
        <v>0</v>
      </c>
      <c r="BF31" s="117">
        <f>IFERROR(100*BD31/'Projection_Base-case'!Y31,0)</f>
        <v>0</v>
      </c>
      <c r="BG31" s="178">
        <f t="shared" si="22"/>
        <v>0</v>
      </c>
      <c r="BH31" s="179">
        <f t="shared" si="23"/>
        <v>0</v>
      </c>
    </row>
    <row r="32" spans="1:60">
      <c r="A32" s="205">
        <v>27</v>
      </c>
      <c r="B32" s="178">
        <f>IF('Projection_Base-case'!B32&lt;&gt;"",'Projection_Base-case'!B32,0)</f>
        <v>0</v>
      </c>
      <c r="C32" s="178">
        <f>IF('Projection_Base-case'!C32&lt;&gt;"",'Projection_Base-case'!C32,0)</f>
        <v>0</v>
      </c>
      <c r="D32" s="178">
        <f>IF('Projection_Base-case'!D32&lt;&gt;"",'Projection_Base-case'!D32,0)</f>
        <v>0</v>
      </c>
      <c r="E32" s="107" t="str">
        <f>IF(AND('Résultats deep'!$AC$3="OUI",'Résultats deep'!E31&lt;&gt;""),'Résultats deep'!E31,IF(OR(D32="PBT1",D32="PBT2",D32="PBT3",D32="PBT4",D32="PBT5",D32="PBT6",D32="PBT7"),"Scenario1",""))</f>
        <v/>
      </c>
      <c r="F32" s="202" t="str">
        <f t="shared" si="10"/>
        <v>0</v>
      </c>
      <c r="G32" s="177" t="str">
        <f>IF(F32="Scenario1PBT1",'Deep retrofit'!$E$6,IF(F32="Scenario2PBT1",'Deep retrofit'!$F$6,IF(F32="Scenario3PBT1",'Deep retrofit'!$G$6,"")))&amp;IF(F32="Scenario1PBT2",'Deep retrofit'!$H$6,IF(F32="Scenario2PBT2",'Deep retrofit'!$I$6,IF(F32="Scenario3PBT2",'Deep retrofit'!$J$6,"")))&amp;IF(F32="Scenario1PBT3",'Deep retrofit'!$K$6,IF(F32="Scenario2PBT3",'Deep retrofit'!$L$6,IF(F32="Scenario3PBT3",'Deep retrofit'!$M$6,"")))&amp;IF(F32="Scenario1PBT4",'Deep retrofit'!$N$6,IF(F32="Scenario2PBT4",'Deep retrofit'!$O$6,IF(F32="Scenario3PBT4",'Deep retrofit'!$P$6,"")))&amp;IF(F32="Scenario1PBT5",'Deep retrofit'!$Q$6,IF(F32="Scenario2PBT5",'Deep retrofit'!$R$6,IF(F32="Scenario3PBT5",'Deep retrofit'!$S$6,"")))&amp;IF(F32="Scenario1PBT6",'Deep retrofit'!$T$6,IF(F32="Scenario2PBT6",'Deep retrofit'!$U$6,IF(F32="Scenario3PBT6",'Deep retrofit'!$V$6,"")))&amp;IF(F32="Scenario1PBT7",'Deep retrofit'!$W$6,IF(F32="Scenario2PBT7",'Deep retrofit'!$X$6,IF(F32="Scenario3PBT7",'Deep retrofit'!$Y$6,"")))&amp;IF(F32="Scenario1PBT8",'Deep retrofit'!$Z$6,IF(F32="Scenario2PBT8",'Deep retrofit'!$AA$6,IF(F32="Scenario3PBT8",'Deep retrofit'!$AB$6,"")))&amp;IF(F32="Scenario1PBT9",'Deep retrofit'!$AC$6,IF(F32="Scenario2PBT9",'Deep retrofit'!$AD$6,IF(F32="Scenario3PBT9",'Deep retrofit'!$AE$6,"")))&amp;IF(F32="Scenario1PBT10",'Deep retrofit'!$AF$6,IF(F32="Scenario2PBT10",'Deep retrofit'!$AG$6,IF(F32="Scenario3PBT10",'Deep retrofit'!$AH$6,"")))&amp;IF(F32="Scenario1PBT11",'Deep retrofit'!$AI$6,IF(F32="Scenario2PBT11",'Deep retrofit'!$AJ$6,IF(F32="Scenario3PBT11",'Deep retrofit'!$AK$6,"")))&amp;IF(F32="Scenario1PBT12",'Deep retrofit'!$AL$6,IF(F32="Scenario2PBT12",'Deep retrofit'!$AM$6,IF(F32="Scenario3PBT12",'Deep retrofit'!$AN$6,"")))&amp;IF(F32="Scenario1PBT13",'Deep retrofit'!$AO$6,IF(F32="Scenario2PBT13",'Deep retrofit'!$AP$6,IF(F32="Scenario3PBT13",'Deep retrofit'!$AQ$6,"")))&amp;IF(F32="Scenario1PBT14",'Deep retrofit'!$AR$6,IF(F32="Scenario2PBT14",'Deep retrofit'!$AS$6,IF(F32="Scenario3PBT14",'Deep retrofit'!$AT$6,"")))&amp;IF(F32="Scenario1PBT15",'Deep retrofit'!$AU$6,IF(F32="Scenario2PBT15",'Deep retrofit'!$AV$6,IF(F32="Scenario3PBT15",'Deep retrofit'!$AW$6,"")))</f>
        <v/>
      </c>
      <c r="H32" s="117">
        <f t="shared" si="11"/>
        <v>0</v>
      </c>
      <c r="I32" s="178" t="str">
        <f>IF(F32="Scenario1PBT1",'Deep retrofit'!$E$16,IF(F32="Scenario2PBT1",'Deep retrofit'!$F$16,IF(F32="Scenario3PBT1",'Deep retrofit'!$G$16,"")))&amp;IF(F32="Scenario1PBT2",'Deep retrofit'!$H$16,IF(F32="Scenario2PBT2",'Deep retrofit'!$I$16,IF(F32="Scenario3PBT2",'Deep retrofit'!$J$16,"")))&amp;IF(F32="Scenario1PBT3",'Deep retrofit'!$K$16,IF(F32="Scenario2PBT3",'Deep retrofit'!$L$16,IF(F32="Scenario3PBT3",'Deep retrofit'!$M$16,"")))&amp;IF(F32="Scenario1PBT4",'Deep retrofit'!$N$16,IF(F32="Scenario2PBT4",'Deep retrofit'!$O$16,IF(F32="Scenario3PBT4",'Deep retrofit'!$P$16,"")))&amp;IF(F32="Scenario1PBT5",'Deep retrofit'!$Q$16,IF(F32="Scenario2PBT5",'Deep retrofit'!$R$16,IF(F32="Scenario3PBT5",'Deep retrofit'!$S$16,"")))&amp;IF(F32="Scenario1PBT6",'Deep retrofit'!$T$16,IF(F32="Scenario2PBT6",'Deep retrofit'!$U$16,IF(F32="Scenario3PBT6",'Deep retrofit'!$V$16,"")))&amp;IF(F32="Scenario1PBT7",'Deep retrofit'!$W$16,IF(F32="Scenario2PBT7",'Deep retrofit'!$X$16,IF(F32="Scenario3PBT7",'Deep retrofit'!$Y$16,"")))&amp;IF(F32="Scenario1PBT8",'Deep retrofit'!$Z$16,IF(F32="Scenario2PBT8",'Deep retrofit'!$AA$16,IF(F32="Scenario3PBT8",'Deep retrofit'!$AB$16,"")))&amp;IF(F32="Scenario1PBT9",'Deep retrofit'!$AC$16,IF(F32="Scenario2PBT9",'Deep retrofit'!$AD$16,IF(F32="Scenario3PBT9",'Deep retrofit'!$AE$16,"")))&amp;IF(F32="Scenario1PBT10",'Deep retrofit'!$AF$16,IF(F32="Scenario2PBT10",'Deep retrofit'!$AG$16,IF(F32="Scenario3PBT10",'Deep retrofit'!$AH$16,"")))&amp;IF(F32="Scenario1PBT11",'Deep retrofit'!$AI$16,IF(F32="Scenario2PBT11",'Deep retrofit'!$AJ$16,IF(F32="Scenario3PBT11",'Deep retrofit'!$AK$16,"")))&amp;IF(F32="Scenario1PBT12",'Deep retrofit'!$AL$16,IF(F32="Scenario2PBT12",'Deep retrofit'!$AM$16,IF(F32="Scenario3PBT12",'Deep retrofit'!$AN$16,"")))&amp;IF(F32="Scenario1PBT13",'Deep retrofit'!$AO$16,IF(F32="Scenario2PBT13",'Deep retrofit'!$AP$16,IF(F32="Scenario3PBT13",'Deep retrofit'!$AQ$16,"")))&amp;IF(F32="Scenario1PBT14",'Deep retrofit'!$AR$16,IF(F32="Scenario2PBT14",'Deep retrofit'!$AS$16,IF(F32="Scenario3PBT14",'Deep retrofit'!$AT$16,"")))&amp;IF(F32="Scenario1PBT15",'Deep retrofit'!$AU$16,IF(F32="Scenario2PBT15",'Deep retrofit'!$AV$16,IF(F32="Scenario3PBT15",'Deep retrofit'!$AW$16,"")))</f>
        <v/>
      </c>
      <c r="J32" s="117">
        <f t="shared" si="12"/>
        <v>0</v>
      </c>
      <c r="K32" s="117" t="str">
        <f>IF(F32="Scenario1PBT1",'Deep retrofit'!$E$18,IF(F32="Scenario2PBT1",'Deep retrofit'!$F$18,IF(F32="Scenario3PBT1",'Deep retrofit'!$G$18,"")))&amp;IF(F32="Scenario1PBT2",'Deep retrofit'!$H$18,IF(F32="Scenario2PBT2",'Deep retrofit'!$I$18,IF(F32="Scenario3PBT2",'Deep retrofit'!$J$18,"")))&amp;IF(F32="Scenario1PBT3",'Deep retrofit'!$K$18,IF(F32="Scenario2PBT3",'Deep retrofit'!$L$18,IF(F32="Scenario3PBT3",'Deep retrofit'!$M$18,"")))&amp;IF(F32="Scenario1PBT4",'Deep retrofit'!$N$18,IF(F32="Scenario2PBT4",'Deep retrofit'!$O$18,IF(F32="Scenario3PBT4",'Deep retrofit'!$P$18,"")))&amp;IF(F32="Scenario1PBT5",'Deep retrofit'!$Q$18,IF(F32="Scenario2PBT5",'Deep retrofit'!$R$18,IF(F32="Scenario3PBT5",'Deep retrofit'!$S$18,"")))&amp;IF(F32="Scenario1PBT6",'Deep retrofit'!$T$18,IF(F32="Scenario2PBT6",'Deep retrofit'!$U$18,IF(F32="Scenario3PBT6",'Deep retrofit'!$V$18,"")))&amp;IF(F32="Scenario1PBT7",'Deep retrofit'!$W$18,IF(F32="Scenario2PBT7",'Deep retrofit'!$X$18,IF(F32="Scenario3PBT7",'Deep retrofit'!$Y$18,"")))&amp;IF(F32="Scenario1PBT8",'Deep retrofit'!$Z$18,IF(F32="Scenario2PBT8",'Deep retrofit'!$AA$18,IF(F32="Scenario3PBT8",'Deep retrofit'!$AB$18,"")))&amp;IF(F32="Scenario1PBT9",'Deep retrofit'!$AC$18,IF(F32="Scenario2PBT9",'Deep retrofit'!$AD$18,IF(F32="Scenario3PBT9",'Deep retrofit'!$AE$18,"")))&amp;IF(F32="Scenario1PBT10",'Deep retrofit'!$AF$18,IF(F32="Scenario2PBT10",'Deep retrofit'!$AG$18,IF(F32="Scenario3PBT10",'Deep retrofit'!$AH$18,"")))&amp;IF(F32="Scenario1PBT11",'Deep retrofit'!$AI$18,IF(F32="Scenario2PBT11",'Deep retrofit'!$AJ$18,IF(F32="Scenario3PBT11",'Deep retrofit'!$AK$18,"")))&amp;IF(F32="Scenario1PBT12",'Deep retrofit'!$AL$18,IF(F32="Scenario2PBT12",'Deep retrofit'!$AM$18,IF(F32="Scenario3PBT12",'Deep retrofit'!$AN$18,"")))&amp;IF(F32="Scenario1PBT13",'Deep retrofit'!$AO$18,IF(F32="Scenario2PBT13",'Deep retrofit'!$AP$18,IF(F32="Scenario3PBT13",'Deep retrofit'!$AQ$18,"")))&amp;IF(F32="Scenario1PBT14",'Deep retrofit'!$AR$18,IF(F32="Scenario2PBT14",'Deep retrofit'!$AS$18,IF(F32="Scenario3PBT14",'Deep retrofit'!$AT$18,"")))&amp;IF(F32="Scenario1PBT15",'Deep retrofit'!$AU$18,IF(F32="Scenario2PBT15",'Deep retrofit'!$AV$18,IF(F32="Scenario3PBT15",'Deep retrofit'!$AW$18,"")))</f>
        <v/>
      </c>
      <c r="L32" s="117">
        <f t="shared" si="13"/>
        <v>0</v>
      </c>
      <c r="M32" s="117" t="str">
        <f>IF(F32="Scenario1PBT1",'Deep retrofit'!$E$20,IF(F32="Scenario2PBT1",'Deep retrofit'!$F$20,IF(F32="Scenario3PBT1",'Deep retrofit'!$G$20,"")))&amp;IF(F32="Scenario1PBT2",'Deep retrofit'!$H$20,IF(F32="Scenario2PBT2",'Deep retrofit'!$I$20,IF(F32="Scenario3PBT2",'Deep retrofit'!$J$20,"")))&amp;IF(F32="Scenario1PBT3",'Deep retrofit'!$K$20,IF(F32="Scenario2PBT3",'Deep retrofit'!$L$20,IF(F32="Scenario3PBT3",'Deep retrofit'!$M$20,"")))&amp;IF(F32="Scenario1PBT4",'Deep retrofit'!$N$20,IF(F32="Scenario2PBT4",'Deep retrofit'!$O$20,IF(F32="Scenario3PBT4",'Deep retrofit'!$P$20,"")))&amp;IF(F32="Scenario1PBT5",'Deep retrofit'!$Q$20,IF(F32="Scenario2PBT5",'Deep retrofit'!$R$20,IF(F32="Scenario3PBT5",'Deep retrofit'!$S$20,"")))&amp;IF(F32="Scenario1PBT6",'Deep retrofit'!$T$20,IF(F32="Scenario2PBT6",'Deep retrofit'!$U$20,IF(F32="Scenario3PBT6",'Deep retrofit'!$V$20,"")))&amp;IF(F32="Scenario1PBT7",'Deep retrofit'!$W$20,IF(F32="Scenario2PBT7",'Deep retrofit'!$X$20,IF(F32="Scenario3PBT7",'Deep retrofit'!$Y$20,"")))&amp;IF(F32="Scenario1PBT8",'Deep retrofit'!$Z$20,IF(F32="Scenario2PBT8",'Deep retrofit'!$AA$20,IF(F32="Scenario3PBT8",'Deep retrofit'!$AB$20,"")))&amp;IF(F32="Scenario1PBT9",'Deep retrofit'!$AC$20,IF(F32="Scenario2PBT9",'Deep retrofit'!$AD$20,IF(F32="Scenario3PBT9",'Deep retrofit'!$AE$20,"")))&amp;IF(F32="Scenario1PBT10",'Deep retrofit'!$AF$20,IF(F32="Scenario2PBT10",'Deep retrofit'!$AG$20,IF(F32="Scenario3PBT10",'Deep retrofit'!$AH$20,"")))&amp;IF(F32="Scenario1PBT11",'Deep retrofit'!$AI$20,IF(F32="Scenario2PBT11",'Deep retrofit'!$AJ$20,IF(F32="Scenario3PBT11",'Deep retrofit'!$AK$20,"")))&amp;IF(F32="Scenario1PBT12",'Deep retrofit'!$AL$20,IF(F32="Scenario2PBT12",'Deep retrofit'!$AM$20,IF(F32="Scenario3PBT12",'Deep retrofit'!$AN$20,"")))&amp;IF(F32="Scenario1PBT13",'Deep retrofit'!$AO$20,IF(F32="Scenario2PBT13",'Deep retrofit'!$AP$20,IF(F32="Scenario3PBT13",'Deep retrofit'!$AQ$20,"")))&amp;IF(F32="Scenario1PBT14",'Deep retrofit'!$AR$20,IF(F32="Scenario2PBT14",'Deep retrofit'!$AS$20,IF(F32="Scenario3PBT14",'Deep retrofit'!$AT$20,"")))&amp;IF(F32="Scenario1PBT15",'Deep retrofit'!$AU$20,IF(F32="Scenario2PBT15",'Deep retrofit'!$AV$20,IF(F32="Scenario3PBT15",'Deep retrofit'!$AW$20,"")))</f>
        <v/>
      </c>
      <c r="N32" s="118">
        <f t="shared" si="14"/>
        <v>0</v>
      </c>
      <c r="O32" s="206" t="str">
        <f>IF(F32="Scenario1PBT1",'Deep retrofit'!$E$23,IF(F32="Scenario2PBT1",'Deep retrofit'!$F$23,IF(F32="Scenario3PBT1",'Deep retrofit'!$G$23,"")))&amp;IF(F32="Scenario1PBT2",'Deep retrofit'!$H$23,IF(F32="Scenario2PBT2",'Deep retrofit'!$I$23,IF(F32="Scenario3PBT2",'Deep retrofit'!$J$23,"")))&amp;IF(F32="Scenario1PBT3",'Deep retrofit'!$K$23,IF(F32="Scenario2PBT3",'Deep retrofit'!$L$23,IF(F32="Scenario3PBT3",'Deep retrofit'!$M$23,"")))&amp;IF(F32="Scenario1PBT4",'Deep retrofit'!$N$23,IF(F32="Scenario2PBT4",'Deep retrofit'!$O$23,IF(F32="Scenario3PBT4",'Deep retrofit'!$P$23,"")))&amp;IF(F32="Scenario1PBT5",'Deep retrofit'!$Q$23,IF(F32="Scenario2PBT5",'Deep retrofit'!$R$23,IF(F32="Scenario3PBT5",'Deep retrofit'!$S$23,"")))&amp;IF(F32="Scenario1PBT6",'Deep retrofit'!$T$23,IF(F32="Scenario2PBT6",'Deep retrofit'!$U$23,IF(F32="Scenario3PBT6",'Deep retrofit'!$V$23,"")))&amp;IF(F32="Scenario1PBT7",'Deep retrofit'!$W$23,IF(F32="Scenario2PBT7",'Deep retrofit'!$X$23,IF(F32="Scenario3PBT7",'Deep retrofit'!$Y$23,"")))&amp;IF(F32="Scenario1PBT8",'Deep retrofit'!$Z$23,IF(F32="Scenario2PBT8",'Deep retrofit'!$AA$23,IF(F32="Scenario3PBT8",'Deep retrofit'!$AB$23,"")))&amp;IF(F32="Scenario1PBT9",'Deep retrofit'!$AC$23,IF(F32="Scenario2PBT9",'Deep retrofit'!$AD$23,IF(F32="Scenario3PBT9",'Deep retrofit'!$AE$23,"")))&amp;IF(F32="Scenario1PBT10",'Deep retrofit'!$AF$23,IF(F32="Scenario2PBT10",'Deep retrofit'!$AG$23,IF(F32="Scenario3PBT10",'Deep retrofit'!$AH$23,"")))&amp;IF(F32="Scenario1PBT11",'Deep retrofit'!$AI$23,IF(F32="Scenario2PBT11",'Deep retrofit'!$AJ$23,IF(F32="Scenario3PBT11",'Deep retrofit'!$AK$23,"")))&amp;IF(F32="Scenario1PBT12",'Deep retrofit'!$AL$23,IF(F32="Scenario2PBT12",'Deep retrofit'!$AM$23,IF(F32="Scenario3PBT12",'Deep retrofit'!$AN$23,"")))&amp;IF(F32="Scenario1PBT13",'Deep retrofit'!$AO$23,IF(F32="Scenario2PBT13",'Deep retrofit'!$AP$23,IF(F32="Scenario3PBT13",'Deep retrofit'!$AQ$23,"")))&amp;IF(F32="Scenario1PBT14",'Deep retrofit'!$AR$23,IF(F32="Scenario2PBT14",'Deep retrofit'!$AS$23,IF(F32="Scenario3PBT14",'Deep retrofit'!$AT$23,"")))&amp;IF(F32="Scenario1PBT15",'Deep retrofit'!$AU$23,IF(F32="Scenario2PBT15",'Deep retrofit'!$AV$23,IF(F32="Scenario3PBT15",'Deep retrofit'!$AW$23,"")))</f>
        <v/>
      </c>
      <c r="P32" s="117">
        <f t="shared" si="15"/>
        <v>0</v>
      </c>
      <c r="Q32" s="117" t="str">
        <f>IF(F32="Scenario1PBT1",'Deep retrofit'!$E$25,IF(F32="Scenario2PBT1",'Deep retrofit'!$F$25,IF(F32="Scenario3PBT1",'Deep retrofit'!$G$25,"")))&amp;IF(F32="Scenario1PBT2",'Deep retrofit'!$H$25,IF(F32="Scenario2PBT2",'Deep retrofit'!$I$25,IF(F32="Scenario3PBT2",'Deep retrofit'!$J$25,"")))&amp;IF(F32="Scenario1PBT3",'Deep retrofit'!$K$25,IF(F32="Scenario2PBT3",'Deep retrofit'!$L$25,IF(F32="Scenario3PBT3",'Deep retrofit'!$M$25,"")))&amp;IF(F32="Scenario1PBT4",'Deep retrofit'!$N$25,IF(F32="Scenario2PBT4",'Deep retrofit'!$O$25,IF(F32="Scenario3PBT4",'Deep retrofit'!$P$25,"")))&amp;IF(F32="Scenario1PBT5",'Deep retrofit'!$Q$25,IF(F32="Scenario2PBT5",'Deep retrofit'!$R$25,IF(F32="Scenario3PBT5",'Deep retrofit'!$S$25,"")))&amp;IF(F32="Scenario1PBT6",'Deep retrofit'!$T$25,IF(F32="Scenario2PBT6",'Deep retrofit'!$U$25,IF(F32="Scenario3PBT6",'Deep retrofit'!$V$25,"")))&amp;IF(F32="Scenario1PBT7",'Deep retrofit'!$W$25,IF(F32="Scenario2PBT7",'Deep retrofit'!$X$25,IF(F32="Scenario3PBT7",'Deep retrofit'!$Y$25,"")))&amp;IF(F32="Scenario1PBT8",'Deep retrofit'!$Z$25,IF(F32="Scenario2PBT8",'Deep retrofit'!$AA$25,IF(F32="Scenario3PBT8",'Deep retrofit'!$AB$25,"")))&amp;IF(F32="Scenario1PBT9",'Deep retrofit'!$AC$25,IF(F32="Scenario2PBT9",'Deep retrofit'!$AD$25,IF(F32="Scenario3PBT9",'Deep retrofit'!$AE$25,"")))&amp;IF(F32="Scenario1PBT10",'Deep retrofit'!$AF$25,IF(F32="Scenario2PBT10",'Deep retrofit'!$AG$25,IF(F32="Scenario3PBT10",'Deep retrofit'!$AH$25,"")))&amp;IF(F32="Scenario1PBT11",'Deep retrofit'!$AI$25,IF(F32="Scenario2PBT11",'Deep retrofit'!$AJ$25,IF(F32="Scenario3PBT11",'Deep retrofit'!$AK$25,"")))&amp;IF(F32="Scenario1PBT12",'Deep retrofit'!$AL$25,IF(F32="Scenario2PBT12",'Deep retrofit'!$AM$25,IF(F32="Scenario3PBT12",'Deep retrofit'!$AN$25,"")))&amp;IF(F32="Scenario1PBT13",'Deep retrofit'!$AO$25,IF(F32="Scenario2PBT13",'Deep retrofit'!$AP$25,IF(F32="Scenario3PBT13",'Deep retrofit'!$AQ$25,"")))&amp;IF(F32="Scenario1PBT14",'Deep retrofit'!$AR$25,IF(F32="Scenario2PBT14",'Deep retrofit'!$AS$25,IF(F32="Scenario3PBT14",'Deep retrofit'!$AT$25,"")))&amp;IF(F32="Scenario1PBT15",'Deep retrofit'!$AU$25,IF(F32="Scenario2PBT15",'Deep retrofit'!$AV$25,IF(F32="Scenario3PBT15",'Deep retrofit'!$AW$25,"")))</f>
        <v/>
      </c>
      <c r="R32" s="117">
        <f t="shared" si="16"/>
        <v>0</v>
      </c>
      <c r="S32" s="117" t="str">
        <f>IF(F32="Scenario1PBT1",'Deep retrofit'!$E$27,IF(F32="Scenario2PBT1",'Deep retrofit'!$F$27,IF(F32="Scenario3PBT1",'Deep retrofit'!$G$27,"")))&amp;IF(F32="Scenario1PBT2",'Deep retrofit'!$H$27,IF(F32="Scenario2PBT2",'Deep retrofit'!$I$27,IF(F32="Scenario3PBT2",'Deep retrofit'!$J$27,"")))&amp;IF(F32="Scenario1PBT3",'Deep retrofit'!$K$27,IF(F32="Scenario2PBT3",'Deep retrofit'!$L$27,IF(F32="Scenario3PBT3",'Deep retrofit'!$M$27,"")))&amp;IF(F32="Scenario1PBT4",'Deep retrofit'!$N$27,IF(F32="Scenario2PBT4",'Deep retrofit'!$O$27,IF(F32="Scenario3PBT4",'Deep retrofit'!$P$27,"")))&amp;IF(F32="Scenario1PBT5",'Deep retrofit'!$Q$27,IF(F32="Scenario2PBT5",'Deep retrofit'!$R$27,IF(F32="Scenario3PBT5",'Deep retrofit'!$S$27,"")))&amp;IF(F32="Scenario1PBT6",'Deep retrofit'!$T$27,IF(F32="Scenario2PBT6",'Deep retrofit'!$U$27,IF(F32="Scenario3PBT6",'Deep retrofit'!$V$27,"")))&amp;IF(F32="Scenario1PBT7",'Deep retrofit'!$W$27,IF(F32="Scenario2PBT7",'Deep retrofit'!$X$27,IF(F32="Scenario3PBT7",'Deep retrofit'!$Y$27,"")))&amp;IF(F32="Scenario1PBT8",'Deep retrofit'!$Z$27,IF(F32="Scenario2PBT8",'Deep retrofit'!$AA$27,IF(F32="Scenario3PBT8",'Deep retrofit'!$AB$27,"")))&amp;IF(F32="Scenario1PBT9",'Deep retrofit'!$AC$27,IF(F32="Scenario2PBT9",'Deep retrofit'!$AD$27,IF(F32="Scenario3PBT9",'Deep retrofit'!$AE$27,"")))&amp;IF(F32="Scenario1PBT10",'Deep retrofit'!$AF$27,IF(F32="Scenario2PBT10",'Deep retrofit'!$AG$27,IF(F32="Scenario3PBT10",'Deep retrofit'!$AH$27,"")))&amp;IF(F32="Scenario1PBT11",'Deep retrofit'!$AI$27,IF(F32="Scenario2PBT11",'Deep retrofit'!$AJ$27,IF(F32="Scenario3PBT11",'Deep retrofit'!$AK$27,"")))&amp;IF(F32="Scenario1PBT12",'Deep retrofit'!$AL$27,IF(F32="Scenario2PBT12",'Deep retrofit'!$AM$27,IF(F32="Scenario3PBT12",'Deep retrofit'!$AN$27,"")))&amp;IF(F32="Scenario1PBT13",'Deep retrofit'!$AO$27,IF(F32="Scenario2PBT13",'Deep retrofit'!$AP$27,IF(F32="Scenario3PBT13",'Deep retrofit'!$AQ$27,"")))&amp;IF(F32="Scenario1PBT14",'Deep retrofit'!$AR$27,IF(F32="Scenario2PBT14",'Deep retrofit'!$AS$27,IF(F32="Scenario3PBT14",'Deep retrofit'!$AT$27,"")))&amp;IF(F32="Scenario1PBT15",'Deep retrofit'!$AU$27,IF(F32="Scenario2PBT15",'Deep retrofit'!$AV$27,IF(F32="Scenario3PBT15",'Deep retrofit'!$AW$27,"")))</f>
        <v/>
      </c>
      <c r="T32" s="207">
        <f t="shared" si="17"/>
        <v>0</v>
      </c>
      <c r="U32" s="206" t="str">
        <f>IF(F32="Scenario1PBT1",'Deep retrofit'!$E$38,IF(F32="Scenario2PBT1",'Deep retrofit'!$F$38,IF(F32="Scenario3PBT1",'Deep retrofit'!$G$38,"")))&amp;IF(F32="Scenario1PBT2",'Deep retrofit'!$H$38,IF(F32="Scenario2PBT2",'Deep retrofit'!$I$38,IF(F32="Scenario3PBT2",'Deep retrofit'!$J$38,"")))&amp;IF(F32="Scenario1PBT3",'Deep retrofit'!$K$38,IF(F32="Scenario2PBT3",'Deep retrofit'!$L$38,IF(F32="Scenario3PBT3",'Deep retrofit'!$M$38,"")))&amp;IF(F32="Scenario1PBT4",'Deep retrofit'!$N$38,IF(F32="Scenario2PBT4",'Deep retrofit'!$O$38,IF(F32="Scenario3PBT4",'Deep retrofit'!$P$38,"")))&amp;IF(F32="Scenario1PBT5",'Deep retrofit'!$Q$38,IF(F32="Scenario2PBT5",'Deep retrofit'!$R$38,IF(F32="Scenario3PBT5",'Deep retrofit'!$S$38,"")))&amp;IF(F32="Scenario1PBT6",'Deep retrofit'!$T$38,IF(F32="Scenario2PBT6",'Deep retrofit'!$U$38,IF(F32="Scenario3PBT6",'Deep retrofit'!$V$38,"")))&amp;IF(F32="Scenario1PBT7",'Deep retrofit'!$W$38,IF(F32="Scenario2PBT7",'Deep retrofit'!$X$38,IF(F32="Scenario3PBT7",'Deep retrofit'!$Y$38,"")))&amp;IF(F32="Scenario1PBT8",'Deep retrofit'!$Z$38,IF(F32="Scenario2PBT8",'Deep retrofit'!$AA$38,IF(F32="Scenario3PBT8",'Deep retrofit'!$AB$38,"")))&amp;IF(F32="Scenario1PBT9",'Deep retrofit'!$AC$38,IF(F32="Scenario2PBT9",'Deep retrofit'!$AD$38,IF(F32="Scenario3PBT9",'Deep retrofit'!$AE$38,"")))&amp;IF(F32="Scenario1PBT10",'Deep retrofit'!$AF$38,IF(F32="Scenario2PBT10",'Deep retrofit'!$AG$38,IF(F32="Scenario3PBT10",'Deep retrofit'!$AH$38,"")))&amp;IF(F32="Scenario1PBT11",'Deep retrofit'!$AI$38,IF(F32="Scenario2PBT11",'Deep retrofit'!$AJ$38,IF(F32="Scenario3PBT11",'Deep retrofit'!$AK$38,"")))&amp;IF(F32="Scenario1PBT12",'Deep retrofit'!$AL$38,IF(F32="Scenario2PBT12",'Deep retrofit'!$AM$38,IF(F32="Scenario3PBT12",'Deep retrofit'!$AN$38,"")))&amp;IF(F32="Scenario1PBT13",'Deep retrofit'!$AO$38,IF(F32="Scenario2PBT13",'Deep retrofit'!$AP$38,IF(F32="Scenario3PBT13",'Deep retrofit'!$AQ$38,"")))&amp;IF(F32="Scenario1PBT14",'Deep retrofit'!$AR$38,IF(F32="Scenario2PBT14",'Deep retrofit'!$AS$38,IF(F32="Scenario3PBT14",'Deep retrofit'!$AT$38,"")))&amp;IF(F32="Scenario1PBT15",'Deep retrofit'!$AU$38,IF(F32="Scenario2PBT15",'Deep retrofit'!$AV$38,IF(F32="Scenario3PBT15",'Deep retrofit'!$AW$38,"")))</f>
        <v/>
      </c>
      <c r="V32" s="117">
        <f t="shared" si="18"/>
        <v>0</v>
      </c>
      <c r="W32" s="117" t="str">
        <f>IF(F32="Scenario1PBT1",'Deep retrofit'!$E$40,IF(F32="Scenario2PBT1",'Deep retrofit'!$F$40,IF(F32="Scenario3PBT1",'Deep retrofit'!$G$40,"")))&amp;IF(F32="Scenario1PBT2",'Deep retrofit'!$H$40,IF(F32="Scenario2PBT2",'Deep retrofit'!$I$40,IF(F32="Scenario3PBT2",'Deep retrofit'!$J$40,"")))&amp;IF(F32="Scenario1PBT3",'Deep retrofit'!$K$40,IF(F32="Scenario2PBT3",'Deep retrofit'!$L$40,IF(F32="Scenario3PBT3",'Deep retrofit'!$M$40,"")))&amp;IF(F32="Scenario1PBT4",'Deep retrofit'!$N$40,IF(F32="Scenario2PBT4",'Deep retrofit'!$O$40,IF(F32="Scenario3PBT4",'Deep retrofit'!$P$40,"")))&amp;IF(F32="Scenario1PBT5",'Deep retrofit'!$Q$40,IF(F32="Scenario2PBT5",'Deep retrofit'!$R$40,IF(F32="Scenario3PBT5",'Deep retrofit'!$S$40,"")))&amp;IF(F32="Scenario1PBT6",'Deep retrofit'!$T$40,IF(F32="Scenario2PBT6",'Deep retrofit'!$U$40,IF(F32="Scenario3PBT6",'Deep retrofit'!$V$40,"")))&amp;IF(F32="Scenario1PBT7",'Deep retrofit'!$W$40,IF(F32="Scenario2PBT7",'Deep retrofit'!$X$40,IF(F32="Scenario3PBT7",'Deep retrofit'!$Y$40,"")))&amp;IF(F32="Scenario1PBT8",'Deep retrofit'!$Z$40,IF(F32="Scenario2PBT8",'Deep retrofit'!$AA$40,IF(F32="Scenario3PBT8",'Deep retrofit'!$AB$40,"")))&amp;IF(F32="Scenario1PBT9",'Deep retrofit'!$AC$40,IF(F32="Scenario2PBT9",'Deep retrofit'!$AD$40,IF(F32="Scenario3PBT9",'Deep retrofit'!$AE$40,"")))&amp;IF(F32="Scenario1PBT10",'Deep retrofit'!$AF$40,IF(F32="Scenario2PBT10",'Deep retrofit'!$AG$40,IF(F32="Scenario3PBT10",'Deep retrofit'!$AH$40,"")))&amp;IF(F32="Scenario1PBT11",'Deep retrofit'!$AI$40,IF(F32="Scenario2PBT11",'Deep retrofit'!$AJ$40,IF(F32="Scenario3PBT11",'Deep retrofit'!$AK$40,"")))&amp;IF(F32="Scenario1PBT12",'Deep retrofit'!$AL$40,IF(F32="Scenario2PBT12",'Deep retrofit'!$AM$40,IF(F32="Scenario3PBT12",'Deep retrofit'!$AN$40,"")))&amp;IF(F32="Scenario1PBT13",'Deep retrofit'!$AO$40,IF(F32="Scenario2PBT13",'Deep retrofit'!$AP$40,IF(F32="Scenario3PBT13",'Deep retrofit'!$AQ$40,"")))&amp;IF(F32="Scenario1PBT14",'Deep retrofit'!$AR$40,IF(F32="Scenario2PBT14",'Deep retrofit'!$AS$40,IF(F32="Scenario3PBT14",'Deep retrofit'!$AT$40,"")))&amp;IF(F32="Scenario1PBT15",'Deep retrofit'!$AU$40,IF(F32="Scenario2PBT15",'Deep retrofit'!$AV$40,IF(F32="Scenario3PBT15",'Deep retrofit'!$AW$40,"")))</f>
        <v/>
      </c>
      <c r="X32" s="117">
        <f t="shared" si="19"/>
        <v>0</v>
      </c>
      <c r="Y32" s="117" t="str">
        <f>IF(F32="Scenario1PBT1",'Deep retrofit'!$E$42,IF(F32="Scenario2PBT1",'Deep retrofit'!$F$42,IF(F32="Scenario3PBT1",'Deep retrofit'!$G$42,"")))&amp;IF(F32="Scenario1PBT2",'Deep retrofit'!$H$42,IF(F32="Scenario2PBT2",'Deep retrofit'!$I$42,IF(F32="Scenario3PBT2",'Deep retrofit'!$J$42,"")))&amp;IF(F32="Scenario1PBT3",'Deep retrofit'!$K$42,IF(F32="Scenario2PBT3",'Deep retrofit'!$L$42,IF(F32="Scenario3PBT3",'Deep retrofit'!$M$42,"")))&amp;IF(F32="Scenario1PBT4",'Deep retrofit'!$N$42,IF(F32="Scenario2PBT4",'Deep retrofit'!$O$42,IF(F32="Scenario3PBT4",'Deep retrofit'!$P$42,"")))&amp;IF(F32="Scenario1PBT5",'Deep retrofit'!$Q$42,IF(F32="Scenario2PBT5",'Deep retrofit'!$R$42,IF(F32="Scenario3PBT5",'Deep retrofit'!$S$42,"")))&amp;IF(F32="Scenario1PBT6",'Deep retrofit'!$T$42,IF(F32="Scenario2PBT6",'Deep retrofit'!$U$42,IF(F32="Scenario3PBT6",'Deep retrofit'!$V$42,"")))&amp;IF(F32="Scenario1PBT7",'Deep retrofit'!$W$42,IF(F32="Scenario2PBT7",'Deep retrofit'!$X$42,IF(F32="Scenario3PBT7",'Deep retrofit'!$Y$42,"")))&amp;IF(F32="Scenario1PBT8",'Deep retrofit'!$Z$42,IF(F32="Scenario2PBT8",'Deep retrofit'!$AA$42,IF(F32="Scenario3PBT8",'Deep retrofit'!$AB$42,"")))&amp;IF(F32="Scenario1PBT9",'Deep retrofit'!$AC$42,IF(F32="Scenario2PBT9",'Deep retrofit'!$AD$42,IF(F32="Scenario3PBT9",'Deep retrofit'!$AE$42,"")))&amp;IF(F32="Scenario1PBT10",'Deep retrofit'!$AF$42,IF(F32="Scenario2PBT10",'Deep retrofit'!$AG$42,IF(F32="Scenario3PBT10",'Deep retrofit'!$AH$42,"")))&amp;IF(F32="Scenario1PBT11",'Deep retrofit'!$AI$42,IF(F32="Scenario2PBT11",'Deep retrofit'!$AJ$42,IF(F32="Scenario3PBT11",'Deep retrofit'!$AK$42,"")))&amp;IF(F32="Scenario1PBT12",'Deep retrofit'!$AL$42,IF(F32="Scenario2PBT12",'Deep retrofit'!$AM$42,IF(F32="Scenario3PBT12",'Deep retrofit'!$AN$42,"")))&amp;IF(F32="Scenario1PBT13",'Deep retrofit'!$AO$42,IF(F32="Scenario2PBT13",'Deep retrofit'!$AP$42,IF(F32="Scenario3PBT13",'Deep retrofit'!$AQ$42,"")))&amp;IF(F32="Scenario1PBT14",'Deep retrofit'!$AR$42,IF(F32="Scenario2PBT14",'Deep retrofit'!$AS$42,IF(F32="Scenario3PBT14",'Deep retrofit'!$AT$42,"")))&amp;IF(F32="Scenario1PBT15",'Deep retrofit'!$AU$42,IF(F32="Scenario2PBT15",'Deep retrofit'!$AV$42,IF(F32="Scenario3PBT15",'Deep retrofit'!$AW$42,"")))</f>
        <v/>
      </c>
      <c r="Z32" s="117">
        <f t="shared" si="20"/>
        <v>0</v>
      </c>
      <c r="AA32" s="269" t="str">
        <f>IF(F32="Scenario1PBT1",'Deep retrofit'!$E$101,IF(F32="Scenario2PBT1",'Deep retrofit'!$F$101,IF(F32="Scenario3PBT1",'Deep retrofit'!$G$101,"")))&amp;IF(F32="Scenario1PBT2",'Deep retrofit'!$H$101,IF(F32="Scenario2PBT2",'Deep retrofit'!$I$101,IF(F32="Scenario3PBT2",'Deep retrofit'!$J$101,"")))&amp;IF(F32="Scenario1PBT3",'Deep retrofit'!$K$101,IF(F32="Scenario2PBT3",'Deep retrofit'!$L$101,IF(F32="Scenario3PBT3",'Deep retrofit'!$M$101,"")))&amp;IF(F32="Scenario1PBT4",'Deep retrofit'!$N$101,IF(F32="Scenario2PBT4",'Deep retrofit'!$O$101,IF(F32="Scenario3PBT4",'Deep retrofit'!$P$101,"")))&amp;IF(F32="Scenario1PBT5",'Deep retrofit'!$Q$101,IF(F32="Scenario2PBT5",'Deep retrofit'!$R$101,IF(F32="Scenario3PBT5",'Deep retrofit'!$S$101,"")))&amp;IF(F32="Scenario1PBT6",'Deep retrofit'!$T$101,IF(F32="Scenario2PBT6",'Deep retrofit'!$U$101,IF(F32="Scenario3PBT6",'Deep retrofit'!$V$101,"")))&amp;IF(F32="Scenario1PBT7",'Deep retrofit'!$W$101,IF(F32="Scenario2PBT7",'Deep retrofit'!$X$101,IF(F32="Scenario3PBT7",'Deep retrofit'!$Y$101,"")))&amp;IF(F32="Scenario1PBT8",'Deep retrofit'!$Z$101,IF(F32="Scenario2PBT8",'Deep retrofit'!$AA$101,IF(F32="Scenario3PBT8",'Deep retrofit'!$AB$101,"")))&amp;IF(F32="Scenario1PBT9",'Deep retrofit'!$AC$101,IF(F32="Scenario2PBT9",'Deep retrofit'!$AD$101,IF(F32="Scenario3PBT9",'Deep retrofit'!$AE$101,"")))&amp;IF(F32="Scenario1PBT10",'Deep retrofit'!$AF$101,IF(F32="Scenario2PBT10",'Deep retrofit'!$AG$101,IF(F32="Scenario3PBT10",'Deep retrofit'!$AH$101,"")))&amp;IF(F32="Scenario1PBT11",'Deep retrofit'!$AI$101,IF(F32="Scenario2PBT11",'Deep retrofit'!$AJ$101,IF(F32="Scenario3PBT11",'Deep retrofit'!$AK$101,"")))&amp;IF(F32="Scenario1PBT12",'Deep retrofit'!$AL$101,IF(F32="Scenario2PBT12",'Deep retrofit'!$AM$101,IF(F32="Scenario3PBT12",'Deep retrofit'!$AN$101,"")))&amp;IF(F32="Scenario1PBT13",'Deep retrofit'!$AO$101,IF(F32="Scenario2PBT13",'Deep retrofit'!$AP$101,IF(F32="Scenario3PBT13",'Deep retrofit'!$AQ$101,"")))&amp;IF(F32="Scenario1PBT14",'Deep retrofit'!$AR$101,IF(F32="Scenario2PBT14",'Deep retrofit'!$AS$101,IF(F32="Scenario3PBT14",'Deep retrofit'!$AT$101,"")))&amp;IF(F32="Scenario1PBT15",'Deep retrofit'!$AU$101,IF(F32="Scenario2PBT15",'Deep retrofit'!$AV$101,IF(F32="Scenario3PBT15",'Deep retrofit'!$AW$101,"")))</f>
        <v/>
      </c>
      <c r="AB32" s="179">
        <f t="shared" si="21"/>
        <v>0</v>
      </c>
      <c r="AC32" s="208">
        <f>IFERROR('Projection_Base-case'!G32-G32,0)</f>
        <v>0</v>
      </c>
      <c r="AD32" s="117">
        <f t="shared" si="0"/>
        <v>0</v>
      </c>
      <c r="AE32" s="117">
        <f>IFERROR(100*AC32/'Projection_Base-case'!G32,0)</f>
        <v>0</v>
      </c>
      <c r="AF32" s="117">
        <f>IFERROR('Projection_Base-case'!I32-I32,0)</f>
        <v>0</v>
      </c>
      <c r="AG32" s="117">
        <f t="shared" si="1"/>
        <v>0</v>
      </c>
      <c r="AH32" s="117">
        <f>IFERROR(100*AF32/'Projection_Base-case'!I32,0)</f>
        <v>0</v>
      </c>
      <c r="AI32" s="117">
        <f>IFERROR('Projection_Base-case'!K32-K32,0)</f>
        <v>0</v>
      </c>
      <c r="AJ32" s="117">
        <f t="shared" si="2"/>
        <v>0</v>
      </c>
      <c r="AK32" s="117">
        <f>IFERROR(100*AI32/'Projection_Base-case'!K32,0)</f>
        <v>0</v>
      </c>
      <c r="AL32" s="117">
        <f>IFERROR(M32-'Projection_Base-case'!M32,0)</f>
        <v>0</v>
      </c>
      <c r="AM32" s="117">
        <f t="shared" si="3"/>
        <v>0</v>
      </c>
      <c r="AN32" s="179">
        <f>IFERROR(IF('Projection_Base-case'!N32&gt;0,100*AM32/'Projection_Base-case'!N32,100*AM32/N32),0)</f>
        <v>0</v>
      </c>
      <c r="AO32" s="206">
        <f>IFERROR('Projection_Base-case'!O32-O32,0)</f>
        <v>0</v>
      </c>
      <c r="AP32" s="117">
        <f t="shared" si="4"/>
        <v>0</v>
      </c>
      <c r="AQ32" s="117">
        <f>IFERROR(100*AO32/'Projection_Base-case'!O32,0)</f>
        <v>0</v>
      </c>
      <c r="AR32" s="117">
        <f>IFERROR('Projection_Base-case'!Q32-Q32,0)</f>
        <v>0</v>
      </c>
      <c r="AS32" s="117">
        <f t="shared" si="5"/>
        <v>0</v>
      </c>
      <c r="AT32" s="117">
        <f>IFERROR(100*AR32/'Projection_Base-case'!Q32,0)</f>
        <v>0</v>
      </c>
      <c r="AU32" s="117">
        <f>IFERROR('Projection_Base-case'!S32-S32,0)</f>
        <v>0</v>
      </c>
      <c r="AV32" s="117">
        <f t="shared" si="6"/>
        <v>0</v>
      </c>
      <c r="AW32" s="118">
        <f>IFERROR(100*AU32/'Projection_Base-case'!S32,0)</f>
        <v>0</v>
      </c>
      <c r="AX32" s="206">
        <f>IFERROR('Projection_Base-case'!U32-U32,0)</f>
        <v>0</v>
      </c>
      <c r="AY32" s="117">
        <f t="shared" si="7"/>
        <v>0</v>
      </c>
      <c r="AZ32" s="117">
        <f>IFERROR(100*AX32/'Projection_Base-case'!U32,0)</f>
        <v>0</v>
      </c>
      <c r="BA32" s="117">
        <f>IFERROR('Projection_Base-case'!W32-W32,0)</f>
        <v>0</v>
      </c>
      <c r="BB32" s="117">
        <f t="shared" si="8"/>
        <v>0</v>
      </c>
      <c r="BC32" s="117">
        <f>IFERROR(100*BA32/'Projection_Base-case'!W32,0)</f>
        <v>0</v>
      </c>
      <c r="BD32" s="117">
        <f>IFERROR('Projection_Base-case'!Y32-Y32,0)</f>
        <v>0</v>
      </c>
      <c r="BE32" s="117">
        <f t="shared" si="9"/>
        <v>0</v>
      </c>
      <c r="BF32" s="117">
        <f>IFERROR(100*BD32/'Projection_Base-case'!Y32,0)</f>
        <v>0</v>
      </c>
      <c r="BG32" s="178">
        <f t="shared" si="22"/>
        <v>0</v>
      </c>
      <c r="BH32" s="179">
        <f t="shared" si="23"/>
        <v>0</v>
      </c>
    </row>
    <row r="33" spans="1:60">
      <c r="A33" s="205">
        <v>28</v>
      </c>
      <c r="B33" s="178">
        <f>IF('Projection_Base-case'!B33&lt;&gt;"",'Projection_Base-case'!B33,0)</f>
        <v>0</v>
      </c>
      <c r="C33" s="178">
        <f>IF('Projection_Base-case'!C33&lt;&gt;"",'Projection_Base-case'!C33,0)</f>
        <v>0</v>
      </c>
      <c r="D33" s="178">
        <f>IF('Projection_Base-case'!D33&lt;&gt;"",'Projection_Base-case'!D33,0)</f>
        <v>0</v>
      </c>
      <c r="E33" s="107" t="str">
        <f>IF(AND('Résultats deep'!$AC$3="OUI",'Résultats deep'!E32&lt;&gt;""),'Résultats deep'!E32,IF(OR(D33="PBT1",D33="PBT2",D33="PBT3",D33="PBT4",D33="PBT5",D33="PBT6",D33="PBT7"),"Scenario1",""))</f>
        <v/>
      </c>
      <c r="F33" s="202" t="str">
        <f t="shared" si="10"/>
        <v>0</v>
      </c>
      <c r="G33" s="177" t="str">
        <f>IF(F33="Scenario1PBT1",'Deep retrofit'!$E$6,IF(F33="Scenario2PBT1",'Deep retrofit'!$F$6,IF(F33="Scenario3PBT1",'Deep retrofit'!$G$6,"")))&amp;IF(F33="Scenario1PBT2",'Deep retrofit'!$H$6,IF(F33="Scenario2PBT2",'Deep retrofit'!$I$6,IF(F33="Scenario3PBT2",'Deep retrofit'!$J$6,"")))&amp;IF(F33="Scenario1PBT3",'Deep retrofit'!$K$6,IF(F33="Scenario2PBT3",'Deep retrofit'!$L$6,IF(F33="Scenario3PBT3",'Deep retrofit'!$M$6,"")))&amp;IF(F33="Scenario1PBT4",'Deep retrofit'!$N$6,IF(F33="Scenario2PBT4",'Deep retrofit'!$O$6,IF(F33="Scenario3PBT4",'Deep retrofit'!$P$6,"")))&amp;IF(F33="Scenario1PBT5",'Deep retrofit'!$Q$6,IF(F33="Scenario2PBT5",'Deep retrofit'!$R$6,IF(F33="Scenario3PBT5",'Deep retrofit'!$S$6,"")))&amp;IF(F33="Scenario1PBT6",'Deep retrofit'!$T$6,IF(F33="Scenario2PBT6",'Deep retrofit'!$U$6,IF(F33="Scenario3PBT6",'Deep retrofit'!$V$6,"")))&amp;IF(F33="Scenario1PBT7",'Deep retrofit'!$W$6,IF(F33="Scenario2PBT7",'Deep retrofit'!$X$6,IF(F33="Scenario3PBT7",'Deep retrofit'!$Y$6,"")))&amp;IF(F33="Scenario1PBT8",'Deep retrofit'!$Z$6,IF(F33="Scenario2PBT8",'Deep retrofit'!$AA$6,IF(F33="Scenario3PBT8",'Deep retrofit'!$AB$6,"")))&amp;IF(F33="Scenario1PBT9",'Deep retrofit'!$AC$6,IF(F33="Scenario2PBT9",'Deep retrofit'!$AD$6,IF(F33="Scenario3PBT9",'Deep retrofit'!$AE$6,"")))&amp;IF(F33="Scenario1PBT10",'Deep retrofit'!$AF$6,IF(F33="Scenario2PBT10",'Deep retrofit'!$AG$6,IF(F33="Scenario3PBT10",'Deep retrofit'!$AH$6,"")))&amp;IF(F33="Scenario1PBT11",'Deep retrofit'!$AI$6,IF(F33="Scenario2PBT11",'Deep retrofit'!$AJ$6,IF(F33="Scenario3PBT11",'Deep retrofit'!$AK$6,"")))&amp;IF(F33="Scenario1PBT12",'Deep retrofit'!$AL$6,IF(F33="Scenario2PBT12",'Deep retrofit'!$AM$6,IF(F33="Scenario3PBT12",'Deep retrofit'!$AN$6,"")))&amp;IF(F33="Scenario1PBT13",'Deep retrofit'!$AO$6,IF(F33="Scenario2PBT13",'Deep retrofit'!$AP$6,IF(F33="Scenario3PBT13",'Deep retrofit'!$AQ$6,"")))&amp;IF(F33="Scenario1PBT14",'Deep retrofit'!$AR$6,IF(F33="Scenario2PBT14",'Deep retrofit'!$AS$6,IF(F33="Scenario3PBT14",'Deep retrofit'!$AT$6,"")))&amp;IF(F33="Scenario1PBT15",'Deep retrofit'!$AU$6,IF(F33="Scenario2PBT15",'Deep retrofit'!$AV$6,IF(F33="Scenario3PBT15",'Deep retrofit'!$AW$6,"")))</f>
        <v/>
      </c>
      <c r="H33" s="117">
        <f t="shared" si="11"/>
        <v>0</v>
      </c>
      <c r="I33" s="178" t="str">
        <f>IF(F33="Scenario1PBT1",'Deep retrofit'!$E$16,IF(F33="Scenario2PBT1",'Deep retrofit'!$F$16,IF(F33="Scenario3PBT1",'Deep retrofit'!$G$16,"")))&amp;IF(F33="Scenario1PBT2",'Deep retrofit'!$H$16,IF(F33="Scenario2PBT2",'Deep retrofit'!$I$16,IF(F33="Scenario3PBT2",'Deep retrofit'!$J$16,"")))&amp;IF(F33="Scenario1PBT3",'Deep retrofit'!$K$16,IF(F33="Scenario2PBT3",'Deep retrofit'!$L$16,IF(F33="Scenario3PBT3",'Deep retrofit'!$M$16,"")))&amp;IF(F33="Scenario1PBT4",'Deep retrofit'!$N$16,IF(F33="Scenario2PBT4",'Deep retrofit'!$O$16,IF(F33="Scenario3PBT4",'Deep retrofit'!$P$16,"")))&amp;IF(F33="Scenario1PBT5",'Deep retrofit'!$Q$16,IF(F33="Scenario2PBT5",'Deep retrofit'!$R$16,IF(F33="Scenario3PBT5",'Deep retrofit'!$S$16,"")))&amp;IF(F33="Scenario1PBT6",'Deep retrofit'!$T$16,IF(F33="Scenario2PBT6",'Deep retrofit'!$U$16,IF(F33="Scenario3PBT6",'Deep retrofit'!$V$16,"")))&amp;IF(F33="Scenario1PBT7",'Deep retrofit'!$W$16,IF(F33="Scenario2PBT7",'Deep retrofit'!$X$16,IF(F33="Scenario3PBT7",'Deep retrofit'!$Y$16,"")))&amp;IF(F33="Scenario1PBT8",'Deep retrofit'!$Z$16,IF(F33="Scenario2PBT8",'Deep retrofit'!$AA$16,IF(F33="Scenario3PBT8",'Deep retrofit'!$AB$16,"")))&amp;IF(F33="Scenario1PBT9",'Deep retrofit'!$AC$16,IF(F33="Scenario2PBT9",'Deep retrofit'!$AD$16,IF(F33="Scenario3PBT9",'Deep retrofit'!$AE$16,"")))&amp;IF(F33="Scenario1PBT10",'Deep retrofit'!$AF$16,IF(F33="Scenario2PBT10",'Deep retrofit'!$AG$16,IF(F33="Scenario3PBT10",'Deep retrofit'!$AH$16,"")))&amp;IF(F33="Scenario1PBT11",'Deep retrofit'!$AI$16,IF(F33="Scenario2PBT11",'Deep retrofit'!$AJ$16,IF(F33="Scenario3PBT11",'Deep retrofit'!$AK$16,"")))&amp;IF(F33="Scenario1PBT12",'Deep retrofit'!$AL$16,IF(F33="Scenario2PBT12",'Deep retrofit'!$AM$16,IF(F33="Scenario3PBT12",'Deep retrofit'!$AN$16,"")))&amp;IF(F33="Scenario1PBT13",'Deep retrofit'!$AO$16,IF(F33="Scenario2PBT13",'Deep retrofit'!$AP$16,IF(F33="Scenario3PBT13",'Deep retrofit'!$AQ$16,"")))&amp;IF(F33="Scenario1PBT14",'Deep retrofit'!$AR$16,IF(F33="Scenario2PBT14",'Deep retrofit'!$AS$16,IF(F33="Scenario3PBT14",'Deep retrofit'!$AT$16,"")))&amp;IF(F33="Scenario1PBT15",'Deep retrofit'!$AU$16,IF(F33="Scenario2PBT15",'Deep retrofit'!$AV$16,IF(F33="Scenario3PBT15",'Deep retrofit'!$AW$16,"")))</f>
        <v/>
      </c>
      <c r="J33" s="117">
        <f t="shared" si="12"/>
        <v>0</v>
      </c>
      <c r="K33" s="117" t="str">
        <f>IF(F33="Scenario1PBT1",'Deep retrofit'!$E$18,IF(F33="Scenario2PBT1",'Deep retrofit'!$F$18,IF(F33="Scenario3PBT1",'Deep retrofit'!$G$18,"")))&amp;IF(F33="Scenario1PBT2",'Deep retrofit'!$H$18,IF(F33="Scenario2PBT2",'Deep retrofit'!$I$18,IF(F33="Scenario3PBT2",'Deep retrofit'!$J$18,"")))&amp;IF(F33="Scenario1PBT3",'Deep retrofit'!$K$18,IF(F33="Scenario2PBT3",'Deep retrofit'!$L$18,IF(F33="Scenario3PBT3",'Deep retrofit'!$M$18,"")))&amp;IF(F33="Scenario1PBT4",'Deep retrofit'!$N$18,IF(F33="Scenario2PBT4",'Deep retrofit'!$O$18,IF(F33="Scenario3PBT4",'Deep retrofit'!$P$18,"")))&amp;IF(F33="Scenario1PBT5",'Deep retrofit'!$Q$18,IF(F33="Scenario2PBT5",'Deep retrofit'!$R$18,IF(F33="Scenario3PBT5",'Deep retrofit'!$S$18,"")))&amp;IF(F33="Scenario1PBT6",'Deep retrofit'!$T$18,IF(F33="Scenario2PBT6",'Deep retrofit'!$U$18,IF(F33="Scenario3PBT6",'Deep retrofit'!$V$18,"")))&amp;IF(F33="Scenario1PBT7",'Deep retrofit'!$W$18,IF(F33="Scenario2PBT7",'Deep retrofit'!$X$18,IF(F33="Scenario3PBT7",'Deep retrofit'!$Y$18,"")))&amp;IF(F33="Scenario1PBT8",'Deep retrofit'!$Z$18,IF(F33="Scenario2PBT8",'Deep retrofit'!$AA$18,IF(F33="Scenario3PBT8",'Deep retrofit'!$AB$18,"")))&amp;IF(F33="Scenario1PBT9",'Deep retrofit'!$AC$18,IF(F33="Scenario2PBT9",'Deep retrofit'!$AD$18,IF(F33="Scenario3PBT9",'Deep retrofit'!$AE$18,"")))&amp;IF(F33="Scenario1PBT10",'Deep retrofit'!$AF$18,IF(F33="Scenario2PBT10",'Deep retrofit'!$AG$18,IF(F33="Scenario3PBT10",'Deep retrofit'!$AH$18,"")))&amp;IF(F33="Scenario1PBT11",'Deep retrofit'!$AI$18,IF(F33="Scenario2PBT11",'Deep retrofit'!$AJ$18,IF(F33="Scenario3PBT11",'Deep retrofit'!$AK$18,"")))&amp;IF(F33="Scenario1PBT12",'Deep retrofit'!$AL$18,IF(F33="Scenario2PBT12",'Deep retrofit'!$AM$18,IF(F33="Scenario3PBT12",'Deep retrofit'!$AN$18,"")))&amp;IF(F33="Scenario1PBT13",'Deep retrofit'!$AO$18,IF(F33="Scenario2PBT13",'Deep retrofit'!$AP$18,IF(F33="Scenario3PBT13",'Deep retrofit'!$AQ$18,"")))&amp;IF(F33="Scenario1PBT14",'Deep retrofit'!$AR$18,IF(F33="Scenario2PBT14",'Deep retrofit'!$AS$18,IF(F33="Scenario3PBT14",'Deep retrofit'!$AT$18,"")))&amp;IF(F33="Scenario1PBT15",'Deep retrofit'!$AU$18,IF(F33="Scenario2PBT15",'Deep retrofit'!$AV$18,IF(F33="Scenario3PBT15",'Deep retrofit'!$AW$18,"")))</f>
        <v/>
      </c>
      <c r="L33" s="117">
        <f t="shared" si="13"/>
        <v>0</v>
      </c>
      <c r="M33" s="117" t="str">
        <f>IF(F33="Scenario1PBT1",'Deep retrofit'!$E$20,IF(F33="Scenario2PBT1",'Deep retrofit'!$F$20,IF(F33="Scenario3PBT1",'Deep retrofit'!$G$20,"")))&amp;IF(F33="Scenario1PBT2",'Deep retrofit'!$H$20,IF(F33="Scenario2PBT2",'Deep retrofit'!$I$20,IF(F33="Scenario3PBT2",'Deep retrofit'!$J$20,"")))&amp;IF(F33="Scenario1PBT3",'Deep retrofit'!$K$20,IF(F33="Scenario2PBT3",'Deep retrofit'!$L$20,IF(F33="Scenario3PBT3",'Deep retrofit'!$M$20,"")))&amp;IF(F33="Scenario1PBT4",'Deep retrofit'!$N$20,IF(F33="Scenario2PBT4",'Deep retrofit'!$O$20,IF(F33="Scenario3PBT4",'Deep retrofit'!$P$20,"")))&amp;IF(F33="Scenario1PBT5",'Deep retrofit'!$Q$20,IF(F33="Scenario2PBT5",'Deep retrofit'!$R$20,IF(F33="Scenario3PBT5",'Deep retrofit'!$S$20,"")))&amp;IF(F33="Scenario1PBT6",'Deep retrofit'!$T$20,IF(F33="Scenario2PBT6",'Deep retrofit'!$U$20,IF(F33="Scenario3PBT6",'Deep retrofit'!$V$20,"")))&amp;IF(F33="Scenario1PBT7",'Deep retrofit'!$W$20,IF(F33="Scenario2PBT7",'Deep retrofit'!$X$20,IF(F33="Scenario3PBT7",'Deep retrofit'!$Y$20,"")))&amp;IF(F33="Scenario1PBT8",'Deep retrofit'!$Z$20,IF(F33="Scenario2PBT8",'Deep retrofit'!$AA$20,IF(F33="Scenario3PBT8",'Deep retrofit'!$AB$20,"")))&amp;IF(F33="Scenario1PBT9",'Deep retrofit'!$AC$20,IF(F33="Scenario2PBT9",'Deep retrofit'!$AD$20,IF(F33="Scenario3PBT9",'Deep retrofit'!$AE$20,"")))&amp;IF(F33="Scenario1PBT10",'Deep retrofit'!$AF$20,IF(F33="Scenario2PBT10",'Deep retrofit'!$AG$20,IF(F33="Scenario3PBT10",'Deep retrofit'!$AH$20,"")))&amp;IF(F33="Scenario1PBT11",'Deep retrofit'!$AI$20,IF(F33="Scenario2PBT11",'Deep retrofit'!$AJ$20,IF(F33="Scenario3PBT11",'Deep retrofit'!$AK$20,"")))&amp;IF(F33="Scenario1PBT12",'Deep retrofit'!$AL$20,IF(F33="Scenario2PBT12",'Deep retrofit'!$AM$20,IF(F33="Scenario3PBT12",'Deep retrofit'!$AN$20,"")))&amp;IF(F33="Scenario1PBT13",'Deep retrofit'!$AO$20,IF(F33="Scenario2PBT13",'Deep retrofit'!$AP$20,IF(F33="Scenario3PBT13",'Deep retrofit'!$AQ$20,"")))&amp;IF(F33="Scenario1PBT14",'Deep retrofit'!$AR$20,IF(F33="Scenario2PBT14",'Deep retrofit'!$AS$20,IF(F33="Scenario3PBT14",'Deep retrofit'!$AT$20,"")))&amp;IF(F33="Scenario1PBT15",'Deep retrofit'!$AU$20,IF(F33="Scenario2PBT15",'Deep retrofit'!$AV$20,IF(F33="Scenario3PBT15",'Deep retrofit'!$AW$20,"")))</f>
        <v/>
      </c>
      <c r="N33" s="118">
        <f t="shared" si="14"/>
        <v>0</v>
      </c>
      <c r="O33" s="206" t="str">
        <f>IF(F33="Scenario1PBT1",'Deep retrofit'!$E$23,IF(F33="Scenario2PBT1",'Deep retrofit'!$F$23,IF(F33="Scenario3PBT1",'Deep retrofit'!$G$23,"")))&amp;IF(F33="Scenario1PBT2",'Deep retrofit'!$H$23,IF(F33="Scenario2PBT2",'Deep retrofit'!$I$23,IF(F33="Scenario3PBT2",'Deep retrofit'!$J$23,"")))&amp;IF(F33="Scenario1PBT3",'Deep retrofit'!$K$23,IF(F33="Scenario2PBT3",'Deep retrofit'!$L$23,IF(F33="Scenario3PBT3",'Deep retrofit'!$M$23,"")))&amp;IF(F33="Scenario1PBT4",'Deep retrofit'!$N$23,IF(F33="Scenario2PBT4",'Deep retrofit'!$O$23,IF(F33="Scenario3PBT4",'Deep retrofit'!$P$23,"")))&amp;IF(F33="Scenario1PBT5",'Deep retrofit'!$Q$23,IF(F33="Scenario2PBT5",'Deep retrofit'!$R$23,IF(F33="Scenario3PBT5",'Deep retrofit'!$S$23,"")))&amp;IF(F33="Scenario1PBT6",'Deep retrofit'!$T$23,IF(F33="Scenario2PBT6",'Deep retrofit'!$U$23,IF(F33="Scenario3PBT6",'Deep retrofit'!$V$23,"")))&amp;IF(F33="Scenario1PBT7",'Deep retrofit'!$W$23,IF(F33="Scenario2PBT7",'Deep retrofit'!$X$23,IF(F33="Scenario3PBT7",'Deep retrofit'!$Y$23,"")))&amp;IF(F33="Scenario1PBT8",'Deep retrofit'!$Z$23,IF(F33="Scenario2PBT8",'Deep retrofit'!$AA$23,IF(F33="Scenario3PBT8",'Deep retrofit'!$AB$23,"")))&amp;IF(F33="Scenario1PBT9",'Deep retrofit'!$AC$23,IF(F33="Scenario2PBT9",'Deep retrofit'!$AD$23,IF(F33="Scenario3PBT9",'Deep retrofit'!$AE$23,"")))&amp;IF(F33="Scenario1PBT10",'Deep retrofit'!$AF$23,IF(F33="Scenario2PBT10",'Deep retrofit'!$AG$23,IF(F33="Scenario3PBT10",'Deep retrofit'!$AH$23,"")))&amp;IF(F33="Scenario1PBT11",'Deep retrofit'!$AI$23,IF(F33="Scenario2PBT11",'Deep retrofit'!$AJ$23,IF(F33="Scenario3PBT11",'Deep retrofit'!$AK$23,"")))&amp;IF(F33="Scenario1PBT12",'Deep retrofit'!$AL$23,IF(F33="Scenario2PBT12",'Deep retrofit'!$AM$23,IF(F33="Scenario3PBT12",'Deep retrofit'!$AN$23,"")))&amp;IF(F33="Scenario1PBT13",'Deep retrofit'!$AO$23,IF(F33="Scenario2PBT13",'Deep retrofit'!$AP$23,IF(F33="Scenario3PBT13",'Deep retrofit'!$AQ$23,"")))&amp;IF(F33="Scenario1PBT14",'Deep retrofit'!$AR$23,IF(F33="Scenario2PBT14",'Deep retrofit'!$AS$23,IF(F33="Scenario3PBT14",'Deep retrofit'!$AT$23,"")))&amp;IF(F33="Scenario1PBT15",'Deep retrofit'!$AU$23,IF(F33="Scenario2PBT15",'Deep retrofit'!$AV$23,IF(F33="Scenario3PBT15",'Deep retrofit'!$AW$23,"")))</f>
        <v/>
      </c>
      <c r="P33" s="117">
        <f t="shared" si="15"/>
        <v>0</v>
      </c>
      <c r="Q33" s="117" t="str">
        <f>IF(F33="Scenario1PBT1",'Deep retrofit'!$E$25,IF(F33="Scenario2PBT1",'Deep retrofit'!$F$25,IF(F33="Scenario3PBT1",'Deep retrofit'!$G$25,"")))&amp;IF(F33="Scenario1PBT2",'Deep retrofit'!$H$25,IF(F33="Scenario2PBT2",'Deep retrofit'!$I$25,IF(F33="Scenario3PBT2",'Deep retrofit'!$J$25,"")))&amp;IF(F33="Scenario1PBT3",'Deep retrofit'!$K$25,IF(F33="Scenario2PBT3",'Deep retrofit'!$L$25,IF(F33="Scenario3PBT3",'Deep retrofit'!$M$25,"")))&amp;IF(F33="Scenario1PBT4",'Deep retrofit'!$N$25,IF(F33="Scenario2PBT4",'Deep retrofit'!$O$25,IF(F33="Scenario3PBT4",'Deep retrofit'!$P$25,"")))&amp;IF(F33="Scenario1PBT5",'Deep retrofit'!$Q$25,IF(F33="Scenario2PBT5",'Deep retrofit'!$R$25,IF(F33="Scenario3PBT5",'Deep retrofit'!$S$25,"")))&amp;IF(F33="Scenario1PBT6",'Deep retrofit'!$T$25,IF(F33="Scenario2PBT6",'Deep retrofit'!$U$25,IF(F33="Scenario3PBT6",'Deep retrofit'!$V$25,"")))&amp;IF(F33="Scenario1PBT7",'Deep retrofit'!$W$25,IF(F33="Scenario2PBT7",'Deep retrofit'!$X$25,IF(F33="Scenario3PBT7",'Deep retrofit'!$Y$25,"")))&amp;IF(F33="Scenario1PBT8",'Deep retrofit'!$Z$25,IF(F33="Scenario2PBT8",'Deep retrofit'!$AA$25,IF(F33="Scenario3PBT8",'Deep retrofit'!$AB$25,"")))&amp;IF(F33="Scenario1PBT9",'Deep retrofit'!$AC$25,IF(F33="Scenario2PBT9",'Deep retrofit'!$AD$25,IF(F33="Scenario3PBT9",'Deep retrofit'!$AE$25,"")))&amp;IF(F33="Scenario1PBT10",'Deep retrofit'!$AF$25,IF(F33="Scenario2PBT10",'Deep retrofit'!$AG$25,IF(F33="Scenario3PBT10",'Deep retrofit'!$AH$25,"")))&amp;IF(F33="Scenario1PBT11",'Deep retrofit'!$AI$25,IF(F33="Scenario2PBT11",'Deep retrofit'!$AJ$25,IF(F33="Scenario3PBT11",'Deep retrofit'!$AK$25,"")))&amp;IF(F33="Scenario1PBT12",'Deep retrofit'!$AL$25,IF(F33="Scenario2PBT12",'Deep retrofit'!$AM$25,IF(F33="Scenario3PBT12",'Deep retrofit'!$AN$25,"")))&amp;IF(F33="Scenario1PBT13",'Deep retrofit'!$AO$25,IF(F33="Scenario2PBT13",'Deep retrofit'!$AP$25,IF(F33="Scenario3PBT13",'Deep retrofit'!$AQ$25,"")))&amp;IF(F33="Scenario1PBT14",'Deep retrofit'!$AR$25,IF(F33="Scenario2PBT14",'Deep retrofit'!$AS$25,IF(F33="Scenario3PBT14",'Deep retrofit'!$AT$25,"")))&amp;IF(F33="Scenario1PBT15",'Deep retrofit'!$AU$25,IF(F33="Scenario2PBT15",'Deep retrofit'!$AV$25,IF(F33="Scenario3PBT15",'Deep retrofit'!$AW$25,"")))</f>
        <v/>
      </c>
      <c r="R33" s="117">
        <f t="shared" si="16"/>
        <v>0</v>
      </c>
      <c r="S33" s="117" t="str">
        <f>IF(F33="Scenario1PBT1",'Deep retrofit'!$E$27,IF(F33="Scenario2PBT1",'Deep retrofit'!$F$27,IF(F33="Scenario3PBT1",'Deep retrofit'!$G$27,"")))&amp;IF(F33="Scenario1PBT2",'Deep retrofit'!$H$27,IF(F33="Scenario2PBT2",'Deep retrofit'!$I$27,IF(F33="Scenario3PBT2",'Deep retrofit'!$J$27,"")))&amp;IF(F33="Scenario1PBT3",'Deep retrofit'!$K$27,IF(F33="Scenario2PBT3",'Deep retrofit'!$L$27,IF(F33="Scenario3PBT3",'Deep retrofit'!$M$27,"")))&amp;IF(F33="Scenario1PBT4",'Deep retrofit'!$N$27,IF(F33="Scenario2PBT4",'Deep retrofit'!$O$27,IF(F33="Scenario3PBT4",'Deep retrofit'!$P$27,"")))&amp;IF(F33="Scenario1PBT5",'Deep retrofit'!$Q$27,IF(F33="Scenario2PBT5",'Deep retrofit'!$R$27,IF(F33="Scenario3PBT5",'Deep retrofit'!$S$27,"")))&amp;IF(F33="Scenario1PBT6",'Deep retrofit'!$T$27,IF(F33="Scenario2PBT6",'Deep retrofit'!$U$27,IF(F33="Scenario3PBT6",'Deep retrofit'!$V$27,"")))&amp;IF(F33="Scenario1PBT7",'Deep retrofit'!$W$27,IF(F33="Scenario2PBT7",'Deep retrofit'!$X$27,IF(F33="Scenario3PBT7",'Deep retrofit'!$Y$27,"")))&amp;IF(F33="Scenario1PBT8",'Deep retrofit'!$Z$27,IF(F33="Scenario2PBT8",'Deep retrofit'!$AA$27,IF(F33="Scenario3PBT8",'Deep retrofit'!$AB$27,"")))&amp;IF(F33="Scenario1PBT9",'Deep retrofit'!$AC$27,IF(F33="Scenario2PBT9",'Deep retrofit'!$AD$27,IF(F33="Scenario3PBT9",'Deep retrofit'!$AE$27,"")))&amp;IF(F33="Scenario1PBT10",'Deep retrofit'!$AF$27,IF(F33="Scenario2PBT10",'Deep retrofit'!$AG$27,IF(F33="Scenario3PBT10",'Deep retrofit'!$AH$27,"")))&amp;IF(F33="Scenario1PBT11",'Deep retrofit'!$AI$27,IF(F33="Scenario2PBT11",'Deep retrofit'!$AJ$27,IF(F33="Scenario3PBT11",'Deep retrofit'!$AK$27,"")))&amp;IF(F33="Scenario1PBT12",'Deep retrofit'!$AL$27,IF(F33="Scenario2PBT12",'Deep retrofit'!$AM$27,IF(F33="Scenario3PBT12",'Deep retrofit'!$AN$27,"")))&amp;IF(F33="Scenario1PBT13",'Deep retrofit'!$AO$27,IF(F33="Scenario2PBT13",'Deep retrofit'!$AP$27,IF(F33="Scenario3PBT13",'Deep retrofit'!$AQ$27,"")))&amp;IF(F33="Scenario1PBT14",'Deep retrofit'!$AR$27,IF(F33="Scenario2PBT14",'Deep retrofit'!$AS$27,IF(F33="Scenario3PBT14",'Deep retrofit'!$AT$27,"")))&amp;IF(F33="Scenario1PBT15",'Deep retrofit'!$AU$27,IF(F33="Scenario2PBT15",'Deep retrofit'!$AV$27,IF(F33="Scenario3PBT15",'Deep retrofit'!$AW$27,"")))</f>
        <v/>
      </c>
      <c r="T33" s="207">
        <f t="shared" si="17"/>
        <v>0</v>
      </c>
      <c r="U33" s="206" t="str">
        <f>IF(F33="Scenario1PBT1",'Deep retrofit'!$E$38,IF(F33="Scenario2PBT1",'Deep retrofit'!$F$38,IF(F33="Scenario3PBT1",'Deep retrofit'!$G$38,"")))&amp;IF(F33="Scenario1PBT2",'Deep retrofit'!$H$38,IF(F33="Scenario2PBT2",'Deep retrofit'!$I$38,IF(F33="Scenario3PBT2",'Deep retrofit'!$J$38,"")))&amp;IF(F33="Scenario1PBT3",'Deep retrofit'!$K$38,IF(F33="Scenario2PBT3",'Deep retrofit'!$L$38,IF(F33="Scenario3PBT3",'Deep retrofit'!$M$38,"")))&amp;IF(F33="Scenario1PBT4",'Deep retrofit'!$N$38,IF(F33="Scenario2PBT4",'Deep retrofit'!$O$38,IF(F33="Scenario3PBT4",'Deep retrofit'!$P$38,"")))&amp;IF(F33="Scenario1PBT5",'Deep retrofit'!$Q$38,IF(F33="Scenario2PBT5",'Deep retrofit'!$R$38,IF(F33="Scenario3PBT5",'Deep retrofit'!$S$38,"")))&amp;IF(F33="Scenario1PBT6",'Deep retrofit'!$T$38,IF(F33="Scenario2PBT6",'Deep retrofit'!$U$38,IF(F33="Scenario3PBT6",'Deep retrofit'!$V$38,"")))&amp;IF(F33="Scenario1PBT7",'Deep retrofit'!$W$38,IF(F33="Scenario2PBT7",'Deep retrofit'!$X$38,IF(F33="Scenario3PBT7",'Deep retrofit'!$Y$38,"")))&amp;IF(F33="Scenario1PBT8",'Deep retrofit'!$Z$38,IF(F33="Scenario2PBT8",'Deep retrofit'!$AA$38,IF(F33="Scenario3PBT8",'Deep retrofit'!$AB$38,"")))&amp;IF(F33="Scenario1PBT9",'Deep retrofit'!$AC$38,IF(F33="Scenario2PBT9",'Deep retrofit'!$AD$38,IF(F33="Scenario3PBT9",'Deep retrofit'!$AE$38,"")))&amp;IF(F33="Scenario1PBT10",'Deep retrofit'!$AF$38,IF(F33="Scenario2PBT10",'Deep retrofit'!$AG$38,IF(F33="Scenario3PBT10",'Deep retrofit'!$AH$38,"")))&amp;IF(F33="Scenario1PBT11",'Deep retrofit'!$AI$38,IF(F33="Scenario2PBT11",'Deep retrofit'!$AJ$38,IF(F33="Scenario3PBT11",'Deep retrofit'!$AK$38,"")))&amp;IF(F33="Scenario1PBT12",'Deep retrofit'!$AL$38,IF(F33="Scenario2PBT12",'Deep retrofit'!$AM$38,IF(F33="Scenario3PBT12",'Deep retrofit'!$AN$38,"")))&amp;IF(F33="Scenario1PBT13",'Deep retrofit'!$AO$38,IF(F33="Scenario2PBT13",'Deep retrofit'!$AP$38,IF(F33="Scenario3PBT13",'Deep retrofit'!$AQ$38,"")))&amp;IF(F33="Scenario1PBT14",'Deep retrofit'!$AR$38,IF(F33="Scenario2PBT14",'Deep retrofit'!$AS$38,IF(F33="Scenario3PBT14",'Deep retrofit'!$AT$38,"")))&amp;IF(F33="Scenario1PBT15",'Deep retrofit'!$AU$38,IF(F33="Scenario2PBT15",'Deep retrofit'!$AV$38,IF(F33="Scenario3PBT15",'Deep retrofit'!$AW$38,"")))</f>
        <v/>
      </c>
      <c r="V33" s="117">
        <f t="shared" si="18"/>
        <v>0</v>
      </c>
      <c r="W33" s="117" t="str">
        <f>IF(F33="Scenario1PBT1",'Deep retrofit'!$E$40,IF(F33="Scenario2PBT1",'Deep retrofit'!$F$40,IF(F33="Scenario3PBT1",'Deep retrofit'!$G$40,"")))&amp;IF(F33="Scenario1PBT2",'Deep retrofit'!$H$40,IF(F33="Scenario2PBT2",'Deep retrofit'!$I$40,IF(F33="Scenario3PBT2",'Deep retrofit'!$J$40,"")))&amp;IF(F33="Scenario1PBT3",'Deep retrofit'!$K$40,IF(F33="Scenario2PBT3",'Deep retrofit'!$L$40,IF(F33="Scenario3PBT3",'Deep retrofit'!$M$40,"")))&amp;IF(F33="Scenario1PBT4",'Deep retrofit'!$N$40,IF(F33="Scenario2PBT4",'Deep retrofit'!$O$40,IF(F33="Scenario3PBT4",'Deep retrofit'!$P$40,"")))&amp;IF(F33="Scenario1PBT5",'Deep retrofit'!$Q$40,IF(F33="Scenario2PBT5",'Deep retrofit'!$R$40,IF(F33="Scenario3PBT5",'Deep retrofit'!$S$40,"")))&amp;IF(F33="Scenario1PBT6",'Deep retrofit'!$T$40,IF(F33="Scenario2PBT6",'Deep retrofit'!$U$40,IF(F33="Scenario3PBT6",'Deep retrofit'!$V$40,"")))&amp;IF(F33="Scenario1PBT7",'Deep retrofit'!$W$40,IF(F33="Scenario2PBT7",'Deep retrofit'!$X$40,IF(F33="Scenario3PBT7",'Deep retrofit'!$Y$40,"")))&amp;IF(F33="Scenario1PBT8",'Deep retrofit'!$Z$40,IF(F33="Scenario2PBT8",'Deep retrofit'!$AA$40,IF(F33="Scenario3PBT8",'Deep retrofit'!$AB$40,"")))&amp;IF(F33="Scenario1PBT9",'Deep retrofit'!$AC$40,IF(F33="Scenario2PBT9",'Deep retrofit'!$AD$40,IF(F33="Scenario3PBT9",'Deep retrofit'!$AE$40,"")))&amp;IF(F33="Scenario1PBT10",'Deep retrofit'!$AF$40,IF(F33="Scenario2PBT10",'Deep retrofit'!$AG$40,IF(F33="Scenario3PBT10",'Deep retrofit'!$AH$40,"")))&amp;IF(F33="Scenario1PBT11",'Deep retrofit'!$AI$40,IF(F33="Scenario2PBT11",'Deep retrofit'!$AJ$40,IF(F33="Scenario3PBT11",'Deep retrofit'!$AK$40,"")))&amp;IF(F33="Scenario1PBT12",'Deep retrofit'!$AL$40,IF(F33="Scenario2PBT12",'Deep retrofit'!$AM$40,IF(F33="Scenario3PBT12",'Deep retrofit'!$AN$40,"")))&amp;IF(F33="Scenario1PBT13",'Deep retrofit'!$AO$40,IF(F33="Scenario2PBT13",'Deep retrofit'!$AP$40,IF(F33="Scenario3PBT13",'Deep retrofit'!$AQ$40,"")))&amp;IF(F33="Scenario1PBT14",'Deep retrofit'!$AR$40,IF(F33="Scenario2PBT14",'Deep retrofit'!$AS$40,IF(F33="Scenario3PBT14",'Deep retrofit'!$AT$40,"")))&amp;IF(F33="Scenario1PBT15",'Deep retrofit'!$AU$40,IF(F33="Scenario2PBT15",'Deep retrofit'!$AV$40,IF(F33="Scenario3PBT15",'Deep retrofit'!$AW$40,"")))</f>
        <v/>
      </c>
      <c r="X33" s="117">
        <f t="shared" si="19"/>
        <v>0</v>
      </c>
      <c r="Y33" s="117" t="str">
        <f>IF(F33="Scenario1PBT1",'Deep retrofit'!$E$42,IF(F33="Scenario2PBT1",'Deep retrofit'!$F$42,IF(F33="Scenario3PBT1",'Deep retrofit'!$G$42,"")))&amp;IF(F33="Scenario1PBT2",'Deep retrofit'!$H$42,IF(F33="Scenario2PBT2",'Deep retrofit'!$I$42,IF(F33="Scenario3PBT2",'Deep retrofit'!$J$42,"")))&amp;IF(F33="Scenario1PBT3",'Deep retrofit'!$K$42,IF(F33="Scenario2PBT3",'Deep retrofit'!$L$42,IF(F33="Scenario3PBT3",'Deep retrofit'!$M$42,"")))&amp;IF(F33="Scenario1PBT4",'Deep retrofit'!$N$42,IF(F33="Scenario2PBT4",'Deep retrofit'!$O$42,IF(F33="Scenario3PBT4",'Deep retrofit'!$P$42,"")))&amp;IF(F33="Scenario1PBT5",'Deep retrofit'!$Q$42,IF(F33="Scenario2PBT5",'Deep retrofit'!$R$42,IF(F33="Scenario3PBT5",'Deep retrofit'!$S$42,"")))&amp;IF(F33="Scenario1PBT6",'Deep retrofit'!$T$42,IF(F33="Scenario2PBT6",'Deep retrofit'!$U$42,IF(F33="Scenario3PBT6",'Deep retrofit'!$V$42,"")))&amp;IF(F33="Scenario1PBT7",'Deep retrofit'!$W$42,IF(F33="Scenario2PBT7",'Deep retrofit'!$X$42,IF(F33="Scenario3PBT7",'Deep retrofit'!$Y$42,"")))&amp;IF(F33="Scenario1PBT8",'Deep retrofit'!$Z$42,IF(F33="Scenario2PBT8",'Deep retrofit'!$AA$42,IF(F33="Scenario3PBT8",'Deep retrofit'!$AB$42,"")))&amp;IF(F33="Scenario1PBT9",'Deep retrofit'!$AC$42,IF(F33="Scenario2PBT9",'Deep retrofit'!$AD$42,IF(F33="Scenario3PBT9",'Deep retrofit'!$AE$42,"")))&amp;IF(F33="Scenario1PBT10",'Deep retrofit'!$AF$42,IF(F33="Scenario2PBT10",'Deep retrofit'!$AG$42,IF(F33="Scenario3PBT10",'Deep retrofit'!$AH$42,"")))&amp;IF(F33="Scenario1PBT11",'Deep retrofit'!$AI$42,IF(F33="Scenario2PBT11",'Deep retrofit'!$AJ$42,IF(F33="Scenario3PBT11",'Deep retrofit'!$AK$42,"")))&amp;IF(F33="Scenario1PBT12",'Deep retrofit'!$AL$42,IF(F33="Scenario2PBT12",'Deep retrofit'!$AM$42,IF(F33="Scenario3PBT12",'Deep retrofit'!$AN$42,"")))&amp;IF(F33="Scenario1PBT13",'Deep retrofit'!$AO$42,IF(F33="Scenario2PBT13",'Deep retrofit'!$AP$42,IF(F33="Scenario3PBT13",'Deep retrofit'!$AQ$42,"")))&amp;IF(F33="Scenario1PBT14",'Deep retrofit'!$AR$42,IF(F33="Scenario2PBT14",'Deep retrofit'!$AS$42,IF(F33="Scenario3PBT14",'Deep retrofit'!$AT$42,"")))&amp;IF(F33="Scenario1PBT15",'Deep retrofit'!$AU$42,IF(F33="Scenario2PBT15",'Deep retrofit'!$AV$42,IF(F33="Scenario3PBT15",'Deep retrofit'!$AW$42,"")))</f>
        <v/>
      </c>
      <c r="Z33" s="117">
        <f t="shared" si="20"/>
        <v>0</v>
      </c>
      <c r="AA33" s="269" t="str">
        <f>IF(F33="Scenario1PBT1",'Deep retrofit'!$E$101,IF(F33="Scenario2PBT1",'Deep retrofit'!$F$101,IF(F33="Scenario3PBT1",'Deep retrofit'!$G$101,"")))&amp;IF(F33="Scenario1PBT2",'Deep retrofit'!$H$101,IF(F33="Scenario2PBT2",'Deep retrofit'!$I$101,IF(F33="Scenario3PBT2",'Deep retrofit'!$J$101,"")))&amp;IF(F33="Scenario1PBT3",'Deep retrofit'!$K$101,IF(F33="Scenario2PBT3",'Deep retrofit'!$L$101,IF(F33="Scenario3PBT3",'Deep retrofit'!$M$101,"")))&amp;IF(F33="Scenario1PBT4",'Deep retrofit'!$N$101,IF(F33="Scenario2PBT4",'Deep retrofit'!$O$101,IF(F33="Scenario3PBT4",'Deep retrofit'!$P$101,"")))&amp;IF(F33="Scenario1PBT5",'Deep retrofit'!$Q$101,IF(F33="Scenario2PBT5",'Deep retrofit'!$R$101,IF(F33="Scenario3PBT5",'Deep retrofit'!$S$101,"")))&amp;IF(F33="Scenario1PBT6",'Deep retrofit'!$T$101,IF(F33="Scenario2PBT6",'Deep retrofit'!$U$101,IF(F33="Scenario3PBT6",'Deep retrofit'!$V$101,"")))&amp;IF(F33="Scenario1PBT7",'Deep retrofit'!$W$101,IF(F33="Scenario2PBT7",'Deep retrofit'!$X$101,IF(F33="Scenario3PBT7",'Deep retrofit'!$Y$101,"")))&amp;IF(F33="Scenario1PBT8",'Deep retrofit'!$Z$101,IF(F33="Scenario2PBT8",'Deep retrofit'!$AA$101,IF(F33="Scenario3PBT8",'Deep retrofit'!$AB$101,"")))&amp;IF(F33="Scenario1PBT9",'Deep retrofit'!$AC$101,IF(F33="Scenario2PBT9",'Deep retrofit'!$AD$101,IF(F33="Scenario3PBT9",'Deep retrofit'!$AE$101,"")))&amp;IF(F33="Scenario1PBT10",'Deep retrofit'!$AF$101,IF(F33="Scenario2PBT10",'Deep retrofit'!$AG$101,IF(F33="Scenario3PBT10",'Deep retrofit'!$AH$101,"")))&amp;IF(F33="Scenario1PBT11",'Deep retrofit'!$AI$101,IF(F33="Scenario2PBT11",'Deep retrofit'!$AJ$101,IF(F33="Scenario3PBT11",'Deep retrofit'!$AK$101,"")))&amp;IF(F33="Scenario1PBT12",'Deep retrofit'!$AL$101,IF(F33="Scenario2PBT12",'Deep retrofit'!$AM$101,IF(F33="Scenario3PBT12",'Deep retrofit'!$AN$101,"")))&amp;IF(F33="Scenario1PBT13",'Deep retrofit'!$AO$101,IF(F33="Scenario2PBT13",'Deep retrofit'!$AP$101,IF(F33="Scenario3PBT13",'Deep retrofit'!$AQ$101,"")))&amp;IF(F33="Scenario1PBT14",'Deep retrofit'!$AR$101,IF(F33="Scenario2PBT14",'Deep retrofit'!$AS$101,IF(F33="Scenario3PBT14",'Deep retrofit'!$AT$101,"")))&amp;IF(F33="Scenario1PBT15",'Deep retrofit'!$AU$101,IF(F33="Scenario2PBT15",'Deep retrofit'!$AV$101,IF(F33="Scenario3PBT15",'Deep retrofit'!$AW$101,"")))</f>
        <v/>
      </c>
      <c r="AB33" s="179">
        <f t="shared" si="21"/>
        <v>0</v>
      </c>
      <c r="AC33" s="208">
        <f>IFERROR('Projection_Base-case'!G33-G33,0)</f>
        <v>0</v>
      </c>
      <c r="AD33" s="117">
        <f t="shared" si="0"/>
        <v>0</v>
      </c>
      <c r="AE33" s="117">
        <f>IFERROR(100*AC33/'Projection_Base-case'!G33,0)</f>
        <v>0</v>
      </c>
      <c r="AF33" s="117">
        <f>IFERROR('Projection_Base-case'!I33-I33,0)</f>
        <v>0</v>
      </c>
      <c r="AG33" s="117">
        <f t="shared" si="1"/>
        <v>0</v>
      </c>
      <c r="AH33" s="117">
        <f>IFERROR(100*AF33/'Projection_Base-case'!I33,0)</f>
        <v>0</v>
      </c>
      <c r="AI33" s="117">
        <f>IFERROR('Projection_Base-case'!K33-K33,0)</f>
        <v>0</v>
      </c>
      <c r="AJ33" s="117">
        <f t="shared" si="2"/>
        <v>0</v>
      </c>
      <c r="AK33" s="117">
        <f>IFERROR(100*AI33/'Projection_Base-case'!K33,0)</f>
        <v>0</v>
      </c>
      <c r="AL33" s="117">
        <f>IFERROR(M33-'Projection_Base-case'!M33,0)</f>
        <v>0</v>
      </c>
      <c r="AM33" s="117">
        <f t="shared" si="3"/>
        <v>0</v>
      </c>
      <c r="AN33" s="179">
        <f>IFERROR(IF('Projection_Base-case'!N33&gt;0,100*AM33/'Projection_Base-case'!N33,100*AM33/N33),0)</f>
        <v>0</v>
      </c>
      <c r="AO33" s="206">
        <f>IFERROR('Projection_Base-case'!O33-O33,0)</f>
        <v>0</v>
      </c>
      <c r="AP33" s="117">
        <f t="shared" si="4"/>
        <v>0</v>
      </c>
      <c r="AQ33" s="117">
        <f>IFERROR(100*AO33/'Projection_Base-case'!O33,0)</f>
        <v>0</v>
      </c>
      <c r="AR33" s="117">
        <f>IFERROR('Projection_Base-case'!Q33-Q33,0)</f>
        <v>0</v>
      </c>
      <c r="AS33" s="117">
        <f t="shared" si="5"/>
        <v>0</v>
      </c>
      <c r="AT33" s="117">
        <f>IFERROR(100*AR33/'Projection_Base-case'!Q33,0)</f>
        <v>0</v>
      </c>
      <c r="AU33" s="117">
        <f>IFERROR('Projection_Base-case'!S33-S33,0)</f>
        <v>0</v>
      </c>
      <c r="AV33" s="117">
        <f t="shared" si="6"/>
        <v>0</v>
      </c>
      <c r="AW33" s="118">
        <f>IFERROR(100*AU33/'Projection_Base-case'!S33,0)</f>
        <v>0</v>
      </c>
      <c r="AX33" s="206">
        <f>IFERROR('Projection_Base-case'!U33-U33,0)</f>
        <v>0</v>
      </c>
      <c r="AY33" s="117">
        <f t="shared" si="7"/>
        <v>0</v>
      </c>
      <c r="AZ33" s="117">
        <f>IFERROR(100*AX33/'Projection_Base-case'!U33,0)</f>
        <v>0</v>
      </c>
      <c r="BA33" s="117">
        <f>IFERROR('Projection_Base-case'!W33-W33,0)</f>
        <v>0</v>
      </c>
      <c r="BB33" s="117">
        <f t="shared" si="8"/>
        <v>0</v>
      </c>
      <c r="BC33" s="117">
        <f>IFERROR(100*BA33/'Projection_Base-case'!W33,0)</f>
        <v>0</v>
      </c>
      <c r="BD33" s="117">
        <f>IFERROR('Projection_Base-case'!Y33-Y33,0)</f>
        <v>0</v>
      </c>
      <c r="BE33" s="117">
        <f t="shared" si="9"/>
        <v>0</v>
      </c>
      <c r="BF33" s="117">
        <f>IFERROR(100*BD33/'Projection_Base-case'!Y33,0)</f>
        <v>0</v>
      </c>
      <c r="BG33" s="178">
        <f t="shared" si="22"/>
        <v>0</v>
      </c>
      <c r="BH33" s="179">
        <f t="shared" si="23"/>
        <v>0</v>
      </c>
    </row>
    <row r="34" spans="1:60">
      <c r="A34" s="205">
        <v>29</v>
      </c>
      <c r="B34" s="178">
        <f>IF('Projection_Base-case'!B34&lt;&gt;"",'Projection_Base-case'!B34,0)</f>
        <v>0</v>
      </c>
      <c r="C34" s="178">
        <f>IF('Projection_Base-case'!C34&lt;&gt;"",'Projection_Base-case'!C34,0)</f>
        <v>0</v>
      </c>
      <c r="D34" s="178">
        <f>IF('Projection_Base-case'!D34&lt;&gt;"",'Projection_Base-case'!D34,0)</f>
        <v>0</v>
      </c>
      <c r="E34" s="107" t="str">
        <f>IF(AND('Résultats deep'!$AC$3="OUI",'Résultats deep'!E33&lt;&gt;""),'Résultats deep'!E33,IF(OR(D34="PBT1",D34="PBT2",D34="PBT3",D34="PBT4",D34="PBT5",D34="PBT6",D34="PBT7"),"Scenario1",""))</f>
        <v/>
      </c>
      <c r="F34" s="202" t="str">
        <f t="shared" si="10"/>
        <v>0</v>
      </c>
      <c r="G34" s="177" t="str">
        <f>IF(F34="Scenario1PBT1",'Deep retrofit'!$E$6,IF(F34="Scenario2PBT1",'Deep retrofit'!$F$6,IF(F34="Scenario3PBT1",'Deep retrofit'!$G$6,"")))&amp;IF(F34="Scenario1PBT2",'Deep retrofit'!$H$6,IF(F34="Scenario2PBT2",'Deep retrofit'!$I$6,IF(F34="Scenario3PBT2",'Deep retrofit'!$J$6,"")))&amp;IF(F34="Scenario1PBT3",'Deep retrofit'!$K$6,IF(F34="Scenario2PBT3",'Deep retrofit'!$L$6,IF(F34="Scenario3PBT3",'Deep retrofit'!$M$6,"")))&amp;IF(F34="Scenario1PBT4",'Deep retrofit'!$N$6,IF(F34="Scenario2PBT4",'Deep retrofit'!$O$6,IF(F34="Scenario3PBT4",'Deep retrofit'!$P$6,"")))&amp;IF(F34="Scenario1PBT5",'Deep retrofit'!$Q$6,IF(F34="Scenario2PBT5",'Deep retrofit'!$R$6,IF(F34="Scenario3PBT5",'Deep retrofit'!$S$6,"")))&amp;IF(F34="Scenario1PBT6",'Deep retrofit'!$T$6,IF(F34="Scenario2PBT6",'Deep retrofit'!$U$6,IF(F34="Scenario3PBT6",'Deep retrofit'!$V$6,"")))&amp;IF(F34="Scenario1PBT7",'Deep retrofit'!$W$6,IF(F34="Scenario2PBT7",'Deep retrofit'!$X$6,IF(F34="Scenario3PBT7",'Deep retrofit'!$Y$6,"")))&amp;IF(F34="Scenario1PBT8",'Deep retrofit'!$Z$6,IF(F34="Scenario2PBT8",'Deep retrofit'!$AA$6,IF(F34="Scenario3PBT8",'Deep retrofit'!$AB$6,"")))&amp;IF(F34="Scenario1PBT9",'Deep retrofit'!$AC$6,IF(F34="Scenario2PBT9",'Deep retrofit'!$AD$6,IF(F34="Scenario3PBT9",'Deep retrofit'!$AE$6,"")))&amp;IF(F34="Scenario1PBT10",'Deep retrofit'!$AF$6,IF(F34="Scenario2PBT10",'Deep retrofit'!$AG$6,IF(F34="Scenario3PBT10",'Deep retrofit'!$AH$6,"")))&amp;IF(F34="Scenario1PBT11",'Deep retrofit'!$AI$6,IF(F34="Scenario2PBT11",'Deep retrofit'!$AJ$6,IF(F34="Scenario3PBT11",'Deep retrofit'!$AK$6,"")))&amp;IF(F34="Scenario1PBT12",'Deep retrofit'!$AL$6,IF(F34="Scenario2PBT12",'Deep retrofit'!$AM$6,IF(F34="Scenario3PBT12",'Deep retrofit'!$AN$6,"")))&amp;IF(F34="Scenario1PBT13",'Deep retrofit'!$AO$6,IF(F34="Scenario2PBT13",'Deep retrofit'!$AP$6,IF(F34="Scenario3PBT13",'Deep retrofit'!$AQ$6,"")))&amp;IF(F34="Scenario1PBT14",'Deep retrofit'!$AR$6,IF(F34="Scenario2PBT14",'Deep retrofit'!$AS$6,IF(F34="Scenario3PBT14",'Deep retrofit'!$AT$6,"")))&amp;IF(F34="Scenario1PBT15",'Deep retrofit'!$AU$6,IF(F34="Scenario2PBT15",'Deep retrofit'!$AV$6,IF(F34="Scenario3PBT15",'Deep retrofit'!$AW$6,"")))</f>
        <v/>
      </c>
      <c r="H34" s="117">
        <f t="shared" si="11"/>
        <v>0</v>
      </c>
      <c r="I34" s="178" t="str">
        <f>IF(F34="Scenario1PBT1",'Deep retrofit'!$E$16,IF(F34="Scenario2PBT1",'Deep retrofit'!$F$16,IF(F34="Scenario3PBT1",'Deep retrofit'!$G$16,"")))&amp;IF(F34="Scenario1PBT2",'Deep retrofit'!$H$16,IF(F34="Scenario2PBT2",'Deep retrofit'!$I$16,IF(F34="Scenario3PBT2",'Deep retrofit'!$J$16,"")))&amp;IF(F34="Scenario1PBT3",'Deep retrofit'!$K$16,IF(F34="Scenario2PBT3",'Deep retrofit'!$L$16,IF(F34="Scenario3PBT3",'Deep retrofit'!$M$16,"")))&amp;IF(F34="Scenario1PBT4",'Deep retrofit'!$N$16,IF(F34="Scenario2PBT4",'Deep retrofit'!$O$16,IF(F34="Scenario3PBT4",'Deep retrofit'!$P$16,"")))&amp;IF(F34="Scenario1PBT5",'Deep retrofit'!$Q$16,IF(F34="Scenario2PBT5",'Deep retrofit'!$R$16,IF(F34="Scenario3PBT5",'Deep retrofit'!$S$16,"")))&amp;IF(F34="Scenario1PBT6",'Deep retrofit'!$T$16,IF(F34="Scenario2PBT6",'Deep retrofit'!$U$16,IF(F34="Scenario3PBT6",'Deep retrofit'!$V$16,"")))&amp;IF(F34="Scenario1PBT7",'Deep retrofit'!$W$16,IF(F34="Scenario2PBT7",'Deep retrofit'!$X$16,IF(F34="Scenario3PBT7",'Deep retrofit'!$Y$16,"")))&amp;IF(F34="Scenario1PBT8",'Deep retrofit'!$Z$16,IF(F34="Scenario2PBT8",'Deep retrofit'!$AA$16,IF(F34="Scenario3PBT8",'Deep retrofit'!$AB$16,"")))&amp;IF(F34="Scenario1PBT9",'Deep retrofit'!$AC$16,IF(F34="Scenario2PBT9",'Deep retrofit'!$AD$16,IF(F34="Scenario3PBT9",'Deep retrofit'!$AE$16,"")))&amp;IF(F34="Scenario1PBT10",'Deep retrofit'!$AF$16,IF(F34="Scenario2PBT10",'Deep retrofit'!$AG$16,IF(F34="Scenario3PBT10",'Deep retrofit'!$AH$16,"")))&amp;IF(F34="Scenario1PBT11",'Deep retrofit'!$AI$16,IF(F34="Scenario2PBT11",'Deep retrofit'!$AJ$16,IF(F34="Scenario3PBT11",'Deep retrofit'!$AK$16,"")))&amp;IF(F34="Scenario1PBT12",'Deep retrofit'!$AL$16,IF(F34="Scenario2PBT12",'Deep retrofit'!$AM$16,IF(F34="Scenario3PBT12",'Deep retrofit'!$AN$16,"")))&amp;IF(F34="Scenario1PBT13",'Deep retrofit'!$AO$16,IF(F34="Scenario2PBT13",'Deep retrofit'!$AP$16,IF(F34="Scenario3PBT13",'Deep retrofit'!$AQ$16,"")))&amp;IF(F34="Scenario1PBT14",'Deep retrofit'!$AR$16,IF(F34="Scenario2PBT14",'Deep retrofit'!$AS$16,IF(F34="Scenario3PBT14",'Deep retrofit'!$AT$16,"")))&amp;IF(F34="Scenario1PBT15",'Deep retrofit'!$AU$16,IF(F34="Scenario2PBT15",'Deep retrofit'!$AV$16,IF(F34="Scenario3PBT15",'Deep retrofit'!$AW$16,"")))</f>
        <v/>
      </c>
      <c r="J34" s="117">
        <f t="shared" si="12"/>
        <v>0</v>
      </c>
      <c r="K34" s="117" t="str">
        <f>IF(F34="Scenario1PBT1",'Deep retrofit'!$E$18,IF(F34="Scenario2PBT1",'Deep retrofit'!$F$18,IF(F34="Scenario3PBT1",'Deep retrofit'!$G$18,"")))&amp;IF(F34="Scenario1PBT2",'Deep retrofit'!$H$18,IF(F34="Scenario2PBT2",'Deep retrofit'!$I$18,IF(F34="Scenario3PBT2",'Deep retrofit'!$J$18,"")))&amp;IF(F34="Scenario1PBT3",'Deep retrofit'!$K$18,IF(F34="Scenario2PBT3",'Deep retrofit'!$L$18,IF(F34="Scenario3PBT3",'Deep retrofit'!$M$18,"")))&amp;IF(F34="Scenario1PBT4",'Deep retrofit'!$N$18,IF(F34="Scenario2PBT4",'Deep retrofit'!$O$18,IF(F34="Scenario3PBT4",'Deep retrofit'!$P$18,"")))&amp;IF(F34="Scenario1PBT5",'Deep retrofit'!$Q$18,IF(F34="Scenario2PBT5",'Deep retrofit'!$R$18,IF(F34="Scenario3PBT5",'Deep retrofit'!$S$18,"")))&amp;IF(F34="Scenario1PBT6",'Deep retrofit'!$T$18,IF(F34="Scenario2PBT6",'Deep retrofit'!$U$18,IF(F34="Scenario3PBT6",'Deep retrofit'!$V$18,"")))&amp;IF(F34="Scenario1PBT7",'Deep retrofit'!$W$18,IF(F34="Scenario2PBT7",'Deep retrofit'!$X$18,IF(F34="Scenario3PBT7",'Deep retrofit'!$Y$18,"")))&amp;IF(F34="Scenario1PBT8",'Deep retrofit'!$Z$18,IF(F34="Scenario2PBT8",'Deep retrofit'!$AA$18,IF(F34="Scenario3PBT8",'Deep retrofit'!$AB$18,"")))&amp;IF(F34="Scenario1PBT9",'Deep retrofit'!$AC$18,IF(F34="Scenario2PBT9",'Deep retrofit'!$AD$18,IF(F34="Scenario3PBT9",'Deep retrofit'!$AE$18,"")))&amp;IF(F34="Scenario1PBT10",'Deep retrofit'!$AF$18,IF(F34="Scenario2PBT10",'Deep retrofit'!$AG$18,IF(F34="Scenario3PBT10",'Deep retrofit'!$AH$18,"")))&amp;IF(F34="Scenario1PBT11",'Deep retrofit'!$AI$18,IF(F34="Scenario2PBT11",'Deep retrofit'!$AJ$18,IF(F34="Scenario3PBT11",'Deep retrofit'!$AK$18,"")))&amp;IF(F34="Scenario1PBT12",'Deep retrofit'!$AL$18,IF(F34="Scenario2PBT12",'Deep retrofit'!$AM$18,IF(F34="Scenario3PBT12",'Deep retrofit'!$AN$18,"")))&amp;IF(F34="Scenario1PBT13",'Deep retrofit'!$AO$18,IF(F34="Scenario2PBT13",'Deep retrofit'!$AP$18,IF(F34="Scenario3PBT13",'Deep retrofit'!$AQ$18,"")))&amp;IF(F34="Scenario1PBT14",'Deep retrofit'!$AR$18,IF(F34="Scenario2PBT14",'Deep retrofit'!$AS$18,IF(F34="Scenario3PBT14",'Deep retrofit'!$AT$18,"")))&amp;IF(F34="Scenario1PBT15",'Deep retrofit'!$AU$18,IF(F34="Scenario2PBT15",'Deep retrofit'!$AV$18,IF(F34="Scenario3PBT15",'Deep retrofit'!$AW$18,"")))</f>
        <v/>
      </c>
      <c r="L34" s="117">
        <f t="shared" si="13"/>
        <v>0</v>
      </c>
      <c r="M34" s="117" t="str">
        <f>IF(F34="Scenario1PBT1",'Deep retrofit'!$E$20,IF(F34="Scenario2PBT1",'Deep retrofit'!$F$20,IF(F34="Scenario3PBT1",'Deep retrofit'!$G$20,"")))&amp;IF(F34="Scenario1PBT2",'Deep retrofit'!$H$20,IF(F34="Scenario2PBT2",'Deep retrofit'!$I$20,IF(F34="Scenario3PBT2",'Deep retrofit'!$J$20,"")))&amp;IF(F34="Scenario1PBT3",'Deep retrofit'!$K$20,IF(F34="Scenario2PBT3",'Deep retrofit'!$L$20,IF(F34="Scenario3PBT3",'Deep retrofit'!$M$20,"")))&amp;IF(F34="Scenario1PBT4",'Deep retrofit'!$N$20,IF(F34="Scenario2PBT4",'Deep retrofit'!$O$20,IF(F34="Scenario3PBT4",'Deep retrofit'!$P$20,"")))&amp;IF(F34="Scenario1PBT5",'Deep retrofit'!$Q$20,IF(F34="Scenario2PBT5",'Deep retrofit'!$R$20,IF(F34="Scenario3PBT5",'Deep retrofit'!$S$20,"")))&amp;IF(F34="Scenario1PBT6",'Deep retrofit'!$T$20,IF(F34="Scenario2PBT6",'Deep retrofit'!$U$20,IF(F34="Scenario3PBT6",'Deep retrofit'!$V$20,"")))&amp;IF(F34="Scenario1PBT7",'Deep retrofit'!$W$20,IF(F34="Scenario2PBT7",'Deep retrofit'!$X$20,IF(F34="Scenario3PBT7",'Deep retrofit'!$Y$20,"")))&amp;IF(F34="Scenario1PBT8",'Deep retrofit'!$Z$20,IF(F34="Scenario2PBT8",'Deep retrofit'!$AA$20,IF(F34="Scenario3PBT8",'Deep retrofit'!$AB$20,"")))&amp;IF(F34="Scenario1PBT9",'Deep retrofit'!$AC$20,IF(F34="Scenario2PBT9",'Deep retrofit'!$AD$20,IF(F34="Scenario3PBT9",'Deep retrofit'!$AE$20,"")))&amp;IF(F34="Scenario1PBT10",'Deep retrofit'!$AF$20,IF(F34="Scenario2PBT10",'Deep retrofit'!$AG$20,IF(F34="Scenario3PBT10",'Deep retrofit'!$AH$20,"")))&amp;IF(F34="Scenario1PBT11",'Deep retrofit'!$AI$20,IF(F34="Scenario2PBT11",'Deep retrofit'!$AJ$20,IF(F34="Scenario3PBT11",'Deep retrofit'!$AK$20,"")))&amp;IF(F34="Scenario1PBT12",'Deep retrofit'!$AL$20,IF(F34="Scenario2PBT12",'Deep retrofit'!$AM$20,IF(F34="Scenario3PBT12",'Deep retrofit'!$AN$20,"")))&amp;IF(F34="Scenario1PBT13",'Deep retrofit'!$AO$20,IF(F34="Scenario2PBT13",'Deep retrofit'!$AP$20,IF(F34="Scenario3PBT13",'Deep retrofit'!$AQ$20,"")))&amp;IF(F34="Scenario1PBT14",'Deep retrofit'!$AR$20,IF(F34="Scenario2PBT14",'Deep retrofit'!$AS$20,IF(F34="Scenario3PBT14",'Deep retrofit'!$AT$20,"")))&amp;IF(F34="Scenario1PBT15",'Deep retrofit'!$AU$20,IF(F34="Scenario2PBT15",'Deep retrofit'!$AV$20,IF(F34="Scenario3PBT15",'Deep retrofit'!$AW$20,"")))</f>
        <v/>
      </c>
      <c r="N34" s="118">
        <f t="shared" si="14"/>
        <v>0</v>
      </c>
      <c r="O34" s="206" t="str">
        <f>IF(F34="Scenario1PBT1",'Deep retrofit'!$E$23,IF(F34="Scenario2PBT1",'Deep retrofit'!$F$23,IF(F34="Scenario3PBT1",'Deep retrofit'!$G$23,"")))&amp;IF(F34="Scenario1PBT2",'Deep retrofit'!$H$23,IF(F34="Scenario2PBT2",'Deep retrofit'!$I$23,IF(F34="Scenario3PBT2",'Deep retrofit'!$J$23,"")))&amp;IF(F34="Scenario1PBT3",'Deep retrofit'!$K$23,IF(F34="Scenario2PBT3",'Deep retrofit'!$L$23,IF(F34="Scenario3PBT3",'Deep retrofit'!$M$23,"")))&amp;IF(F34="Scenario1PBT4",'Deep retrofit'!$N$23,IF(F34="Scenario2PBT4",'Deep retrofit'!$O$23,IF(F34="Scenario3PBT4",'Deep retrofit'!$P$23,"")))&amp;IF(F34="Scenario1PBT5",'Deep retrofit'!$Q$23,IF(F34="Scenario2PBT5",'Deep retrofit'!$R$23,IF(F34="Scenario3PBT5",'Deep retrofit'!$S$23,"")))&amp;IF(F34="Scenario1PBT6",'Deep retrofit'!$T$23,IF(F34="Scenario2PBT6",'Deep retrofit'!$U$23,IF(F34="Scenario3PBT6",'Deep retrofit'!$V$23,"")))&amp;IF(F34="Scenario1PBT7",'Deep retrofit'!$W$23,IF(F34="Scenario2PBT7",'Deep retrofit'!$X$23,IF(F34="Scenario3PBT7",'Deep retrofit'!$Y$23,"")))&amp;IF(F34="Scenario1PBT8",'Deep retrofit'!$Z$23,IF(F34="Scenario2PBT8",'Deep retrofit'!$AA$23,IF(F34="Scenario3PBT8",'Deep retrofit'!$AB$23,"")))&amp;IF(F34="Scenario1PBT9",'Deep retrofit'!$AC$23,IF(F34="Scenario2PBT9",'Deep retrofit'!$AD$23,IF(F34="Scenario3PBT9",'Deep retrofit'!$AE$23,"")))&amp;IF(F34="Scenario1PBT10",'Deep retrofit'!$AF$23,IF(F34="Scenario2PBT10",'Deep retrofit'!$AG$23,IF(F34="Scenario3PBT10",'Deep retrofit'!$AH$23,"")))&amp;IF(F34="Scenario1PBT11",'Deep retrofit'!$AI$23,IF(F34="Scenario2PBT11",'Deep retrofit'!$AJ$23,IF(F34="Scenario3PBT11",'Deep retrofit'!$AK$23,"")))&amp;IF(F34="Scenario1PBT12",'Deep retrofit'!$AL$23,IF(F34="Scenario2PBT12",'Deep retrofit'!$AM$23,IF(F34="Scenario3PBT12",'Deep retrofit'!$AN$23,"")))&amp;IF(F34="Scenario1PBT13",'Deep retrofit'!$AO$23,IF(F34="Scenario2PBT13",'Deep retrofit'!$AP$23,IF(F34="Scenario3PBT13",'Deep retrofit'!$AQ$23,"")))&amp;IF(F34="Scenario1PBT14",'Deep retrofit'!$AR$23,IF(F34="Scenario2PBT14",'Deep retrofit'!$AS$23,IF(F34="Scenario3PBT14",'Deep retrofit'!$AT$23,"")))&amp;IF(F34="Scenario1PBT15",'Deep retrofit'!$AU$23,IF(F34="Scenario2PBT15",'Deep retrofit'!$AV$23,IF(F34="Scenario3PBT15",'Deep retrofit'!$AW$23,"")))</f>
        <v/>
      </c>
      <c r="P34" s="117">
        <f t="shared" si="15"/>
        <v>0</v>
      </c>
      <c r="Q34" s="117" t="str">
        <f>IF(F34="Scenario1PBT1",'Deep retrofit'!$E$25,IF(F34="Scenario2PBT1",'Deep retrofit'!$F$25,IF(F34="Scenario3PBT1",'Deep retrofit'!$G$25,"")))&amp;IF(F34="Scenario1PBT2",'Deep retrofit'!$H$25,IF(F34="Scenario2PBT2",'Deep retrofit'!$I$25,IF(F34="Scenario3PBT2",'Deep retrofit'!$J$25,"")))&amp;IF(F34="Scenario1PBT3",'Deep retrofit'!$K$25,IF(F34="Scenario2PBT3",'Deep retrofit'!$L$25,IF(F34="Scenario3PBT3",'Deep retrofit'!$M$25,"")))&amp;IF(F34="Scenario1PBT4",'Deep retrofit'!$N$25,IF(F34="Scenario2PBT4",'Deep retrofit'!$O$25,IF(F34="Scenario3PBT4",'Deep retrofit'!$P$25,"")))&amp;IF(F34="Scenario1PBT5",'Deep retrofit'!$Q$25,IF(F34="Scenario2PBT5",'Deep retrofit'!$R$25,IF(F34="Scenario3PBT5",'Deep retrofit'!$S$25,"")))&amp;IF(F34="Scenario1PBT6",'Deep retrofit'!$T$25,IF(F34="Scenario2PBT6",'Deep retrofit'!$U$25,IF(F34="Scenario3PBT6",'Deep retrofit'!$V$25,"")))&amp;IF(F34="Scenario1PBT7",'Deep retrofit'!$W$25,IF(F34="Scenario2PBT7",'Deep retrofit'!$X$25,IF(F34="Scenario3PBT7",'Deep retrofit'!$Y$25,"")))&amp;IF(F34="Scenario1PBT8",'Deep retrofit'!$Z$25,IF(F34="Scenario2PBT8",'Deep retrofit'!$AA$25,IF(F34="Scenario3PBT8",'Deep retrofit'!$AB$25,"")))&amp;IF(F34="Scenario1PBT9",'Deep retrofit'!$AC$25,IF(F34="Scenario2PBT9",'Deep retrofit'!$AD$25,IF(F34="Scenario3PBT9",'Deep retrofit'!$AE$25,"")))&amp;IF(F34="Scenario1PBT10",'Deep retrofit'!$AF$25,IF(F34="Scenario2PBT10",'Deep retrofit'!$AG$25,IF(F34="Scenario3PBT10",'Deep retrofit'!$AH$25,"")))&amp;IF(F34="Scenario1PBT11",'Deep retrofit'!$AI$25,IF(F34="Scenario2PBT11",'Deep retrofit'!$AJ$25,IF(F34="Scenario3PBT11",'Deep retrofit'!$AK$25,"")))&amp;IF(F34="Scenario1PBT12",'Deep retrofit'!$AL$25,IF(F34="Scenario2PBT12",'Deep retrofit'!$AM$25,IF(F34="Scenario3PBT12",'Deep retrofit'!$AN$25,"")))&amp;IF(F34="Scenario1PBT13",'Deep retrofit'!$AO$25,IF(F34="Scenario2PBT13",'Deep retrofit'!$AP$25,IF(F34="Scenario3PBT13",'Deep retrofit'!$AQ$25,"")))&amp;IF(F34="Scenario1PBT14",'Deep retrofit'!$AR$25,IF(F34="Scenario2PBT14",'Deep retrofit'!$AS$25,IF(F34="Scenario3PBT14",'Deep retrofit'!$AT$25,"")))&amp;IF(F34="Scenario1PBT15",'Deep retrofit'!$AU$25,IF(F34="Scenario2PBT15",'Deep retrofit'!$AV$25,IF(F34="Scenario3PBT15",'Deep retrofit'!$AW$25,"")))</f>
        <v/>
      </c>
      <c r="R34" s="117">
        <f t="shared" si="16"/>
        <v>0</v>
      </c>
      <c r="S34" s="117" t="str">
        <f>IF(F34="Scenario1PBT1",'Deep retrofit'!$E$27,IF(F34="Scenario2PBT1",'Deep retrofit'!$F$27,IF(F34="Scenario3PBT1",'Deep retrofit'!$G$27,"")))&amp;IF(F34="Scenario1PBT2",'Deep retrofit'!$H$27,IF(F34="Scenario2PBT2",'Deep retrofit'!$I$27,IF(F34="Scenario3PBT2",'Deep retrofit'!$J$27,"")))&amp;IF(F34="Scenario1PBT3",'Deep retrofit'!$K$27,IF(F34="Scenario2PBT3",'Deep retrofit'!$L$27,IF(F34="Scenario3PBT3",'Deep retrofit'!$M$27,"")))&amp;IF(F34="Scenario1PBT4",'Deep retrofit'!$N$27,IF(F34="Scenario2PBT4",'Deep retrofit'!$O$27,IF(F34="Scenario3PBT4",'Deep retrofit'!$P$27,"")))&amp;IF(F34="Scenario1PBT5",'Deep retrofit'!$Q$27,IF(F34="Scenario2PBT5",'Deep retrofit'!$R$27,IF(F34="Scenario3PBT5",'Deep retrofit'!$S$27,"")))&amp;IF(F34="Scenario1PBT6",'Deep retrofit'!$T$27,IF(F34="Scenario2PBT6",'Deep retrofit'!$U$27,IF(F34="Scenario3PBT6",'Deep retrofit'!$V$27,"")))&amp;IF(F34="Scenario1PBT7",'Deep retrofit'!$W$27,IF(F34="Scenario2PBT7",'Deep retrofit'!$X$27,IF(F34="Scenario3PBT7",'Deep retrofit'!$Y$27,"")))&amp;IF(F34="Scenario1PBT8",'Deep retrofit'!$Z$27,IF(F34="Scenario2PBT8",'Deep retrofit'!$AA$27,IF(F34="Scenario3PBT8",'Deep retrofit'!$AB$27,"")))&amp;IF(F34="Scenario1PBT9",'Deep retrofit'!$AC$27,IF(F34="Scenario2PBT9",'Deep retrofit'!$AD$27,IF(F34="Scenario3PBT9",'Deep retrofit'!$AE$27,"")))&amp;IF(F34="Scenario1PBT10",'Deep retrofit'!$AF$27,IF(F34="Scenario2PBT10",'Deep retrofit'!$AG$27,IF(F34="Scenario3PBT10",'Deep retrofit'!$AH$27,"")))&amp;IF(F34="Scenario1PBT11",'Deep retrofit'!$AI$27,IF(F34="Scenario2PBT11",'Deep retrofit'!$AJ$27,IF(F34="Scenario3PBT11",'Deep retrofit'!$AK$27,"")))&amp;IF(F34="Scenario1PBT12",'Deep retrofit'!$AL$27,IF(F34="Scenario2PBT12",'Deep retrofit'!$AM$27,IF(F34="Scenario3PBT12",'Deep retrofit'!$AN$27,"")))&amp;IF(F34="Scenario1PBT13",'Deep retrofit'!$AO$27,IF(F34="Scenario2PBT13",'Deep retrofit'!$AP$27,IF(F34="Scenario3PBT13",'Deep retrofit'!$AQ$27,"")))&amp;IF(F34="Scenario1PBT14",'Deep retrofit'!$AR$27,IF(F34="Scenario2PBT14",'Deep retrofit'!$AS$27,IF(F34="Scenario3PBT14",'Deep retrofit'!$AT$27,"")))&amp;IF(F34="Scenario1PBT15",'Deep retrofit'!$AU$27,IF(F34="Scenario2PBT15",'Deep retrofit'!$AV$27,IF(F34="Scenario3PBT15",'Deep retrofit'!$AW$27,"")))</f>
        <v/>
      </c>
      <c r="T34" s="207">
        <f t="shared" si="17"/>
        <v>0</v>
      </c>
      <c r="U34" s="206" t="str">
        <f>IF(F34="Scenario1PBT1",'Deep retrofit'!$E$38,IF(F34="Scenario2PBT1",'Deep retrofit'!$F$38,IF(F34="Scenario3PBT1",'Deep retrofit'!$G$38,"")))&amp;IF(F34="Scenario1PBT2",'Deep retrofit'!$H$38,IF(F34="Scenario2PBT2",'Deep retrofit'!$I$38,IF(F34="Scenario3PBT2",'Deep retrofit'!$J$38,"")))&amp;IF(F34="Scenario1PBT3",'Deep retrofit'!$K$38,IF(F34="Scenario2PBT3",'Deep retrofit'!$L$38,IF(F34="Scenario3PBT3",'Deep retrofit'!$M$38,"")))&amp;IF(F34="Scenario1PBT4",'Deep retrofit'!$N$38,IF(F34="Scenario2PBT4",'Deep retrofit'!$O$38,IF(F34="Scenario3PBT4",'Deep retrofit'!$P$38,"")))&amp;IF(F34="Scenario1PBT5",'Deep retrofit'!$Q$38,IF(F34="Scenario2PBT5",'Deep retrofit'!$R$38,IF(F34="Scenario3PBT5",'Deep retrofit'!$S$38,"")))&amp;IF(F34="Scenario1PBT6",'Deep retrofit'!$T$38,IF(F34="Scenario2PBT6",'Deep retrofit'!$U$38,IF(F34="Scenario3PBT6",'Deep retrofit'!$V$38,"")))&amp;IF(F34="Scenario1PBT7",'Deep retrofit'!$W$38,IF(F34="Scenario2PBT7",'Deep retrofit'!$X$38,IF(F34="Scenario3PBT7",'Deep retrofit'!$Y$38,"")))&amp;IF(F34="Scenario1PBT8",'Deep retrofit'!$Z$38,IF(F34="Scenario2PBT8",'Deep retrofit'!$AA$38,IF(F34="Scenario3PBT8",'Deep retrofit'!$AB$38,"")))&amp;IF(F34="Scenario1PBT9",'Deep retrofit'!$AC$38,IF(F34="Scenario2PBT9",'Deep retrofit'!$AD$38,IF(F34="Scenario3PBT9",'Deep retrofit'!$AE$38,"")))&amp;IF(F34="Scenario1PBT10",'Deep retrofit'!$AF$38,IF(F34="Scenario2PBT10",'Deep retrofit'!$AG$38,IF(F34="Scenario3PBT10",'Deep retrofit'!$AH$38,"")))&amp;IF(F34="Scenario1PBT11",'Deep retrofit'!$AI$38,IF(F34="Scenario2PBT11",'Deep retrofit'!$AJ$38,IF(F34="Scenario3PBT11",'Deep retrofit'!$AK$38,"")))&amp;IF(F34="Scenario1PBT12",'Deep retrofit'!$AL$38,IF(F34="Scenario2PBT12",'Deep retrofit'!$AM$38,IF(F34="Scenario3PBT12",'Deep retrofit'!$AN$38,"")))&amp;IF(F34="Scenario1PBT13",'Deep retrofit'!$AO$38,IF(F34="Scenario2PBT13",'Deep retrofit'!$AP$38,IF(F34="Scenario3PBT13",'Deep retrofit'!$AQ$38,"")))&amp;IF(F34="Scenario1PBT14",'Deep retrofit'!$AR$38,IF(F34="Scenario2PBT14",'Deep retrofit'!$AS$38,IF(F34="Scenario3PBT14",'Deep retrofit'!$AT$38,"")))&amp;IF(F34="Scenario1PBT15",'Deep retrofit'!$AU$38,IF(F34="Scenario2PBT15",'Deep retrofit'!$AV$38,IF(F34="Scenario3PBT15",'Deep retrofit'!$AW$38,"")))</f>
        <v/>
      </c>
      <c r="V34" s="117">
        <f t="shared" si="18"/>
        <v>0</v>
      </c>
      <c r="W34" s="117" t="str">
        <f>IF(F34="Scenario1PBT1",'Deep retrofit'!$E$40,IF(F34="Scenario2PBT1",'Deep retrofit'!$F$40,IF(F34="Scenario3PBT1",'Deep retrofit'!$G$40,"")))&amp;IF(F34="Scenario1PBT2",'Deep retrofit'!$H$40,IF(F34="Scenario2PBT2",'Deep retrofit'!$I$40,IF(F34="Scenario3PBT2",'Deep retrofit'!$J$40,"")))&amp;IF(F34="Scenario1PBT3",'Deep retrofit'!$K$40,IF(F34="Scenario2PBT3",'Deep retrofit'!$L$40,IF(F34="Scenario3PBT3",'Deep retrofit'!$M$40,"")))&amp;IF(F34="Scenario1PBT4",'Deep retrofit'!$N$40,IF(F34="Scenario2PBT4",'Deep retrofit'!$O$40,IF(F34="Scenario3PBT4",'Deep retrofit'!$P$40,"")))&amp;IF(F34="Scenario1PBT5",'Deep retrofit'!$Q$40,IF(F34="Scenario2PBT5",'Deep retrofit'!$R$40,IF(F34="Scenario3PBT5",'Deep retrofit'!$S$40,"")))&amp;IF(F34="Scenario1PBT6",'Deep retrofit'!$T$40,IF(F34="Scenario2PBT6",'Deep retrofit'!$U$40,IF(F34="Scenario3PBT6",'Deep retrofit'!$V$40,"")))&amp;IF(F34="Scenario1PBT7",'Deep retrofit'!$W$40,IF(F34="Scenario2PBT7",'Deep retrofit'!$X$40,IF(F34="Scenario3PBT7",'Deep retrofit'!$Y$40,"")))&amp;IF(F34="Scenario1PBT8",'Deep retrofit'!$Z$40,IF(F34="Scenario2PBT8",'Deep retrofit'!$AA$40,IF(F34="Scenario3PBT8",'Deep retrofit'!$AB$40,"")))&amp;IF(F34="Scenario1PBT9",'Deep retrofit'!$AC$40,IF(F34="Scenario2PBT9",'Deep retrofit'!$AD$40,IF(F34="Scenario3PBT9",'Deep retrofit'!$AE$40,"")))&amp;IF(F34="Scenario1PBT10",'Deep retrofit'!$AF$40,IF(F34="Scenario2PBT10",'Deep retrofit'!$AG$40,IF(F34="Scenario3PBT10",'Deep retrofit'!$AH$40,"")))&amp;IF(F34="Scenario1PBT11",'Deep retrofit'!$AI$40,IF(F34="Scenario2PBT11",'Deep retrofit'!$AJ$40,IF(F34="Scenario3PBT11",'Deep retrofit'!$AK$40,"")))&amp;IF(F34="Scenario1PBT12",'Deep retrofit'!$AL$40,IF(F34="Scenario2PBT12",'Deep retrofit'!$AM$40,IF(F34="Scenario3PBT12",'Deep retrofit'!$AN$40,"")))&amp;IF(F34="Scenario1PBT13",'Deep retrofit'!$AO$40,IF(F34="Scenario2PBT13",'Deep retrofit'!$AP$40,IF(F34="Scenario3PBT13",'Deep retrofit'!$AQ$40,"")))&amp;IF(F34="Scenario1PBT14",'Deep retrofit'!$AR$40,IF(F34="Scenario2PBT14",'Deep retrofit'!$AS$40,IF(F34="Scenario3PBT14",'Deep retrofit'!$AT$40,"")))&amp;IF(F34="Scenario1PBT15",'Deep retrofit'!$AU$40,IF(F34="Scenario2PBT15",'Deep retrofit'!$AV$40,IF(F34="Scenario3PBT15",'Deep retrofit'!$AW$40,"")))</f>
        <v/>
      </c>
      <c r="X34" s="117">
        <f t="shared" si="19"/>
        <v>0</v>
      </c>
      <c r="Y34" s="117" t="str">
        <f>IF(F34="Scenario1PBT1",'Deep retrofit'!$E$42,IF(F34="Scenario2PBT1",'Deep retrofit'!$F$42,IF(F34="Scenario3PBT1",'Deep retrofit'!$G$42,"")))&amp;IF(F34="Scenario1PBT2",'Deep retrofit'!$H$42,IF(F34="Scenario2PBT2",'Deep retrofit'!$I$42,IF(F34="Scenario3PBT2",'Deep retrofit'!$J$42,"")))&amp;IF(F34="Scenario1PBT3",'Deep retrofit'!$K$42,IF(F34="Scenario2PBT3",'Deep retrofit'!$L$42,IF(F34="Scenario3PBT3",'Deep retrofit'!$M$42,"")))&amp;IF(F34="Scenario1PBT4",'Deep retrofit'!$N$42,IF(F34="Scenario2PBT4",'Deep retrofit'!$O$42,IF(F34="Scenario3PBT4",'Deep retrofit'!$P$42,"")))&amp;IF(F34="Scenario1PBT5",'Deep retrofit'!$Q$42,IF(F34="Scenario2PBT5",'Deep retrofit'!$R$42,IF(F34="Scenario3PBT5",'Deep retrofit'!$S$42,"")))&amp;IF(F34="Scenario1PBT6",'Deep retrofit'!$T$42,IF(F34="Scenario2PBT6",'Deep retrofit'!$U$42,IF(F34="Scenario3PBT6",'Deep retrofit'!$V$42,"")))&amp;IF(F34="Scenario1PBT7",'Deep retrofit'!$W$42,IF(F34="Scenario2PBT7",'Deep retrofit'!$X$42,IF(F34="Scenario3PBT7",'Deep retrofit'!$Y$42,"")))&amp;IF(F34="Scenario1PBT8",'Deep retrofit'!$Z$42,IF(F34="Scenario2PBT8",'Deep retrofit'!$AA$42,IF(F34="Scenario3PBT8",'Deep retrofit'!$AB$42,"")))&amp;IF(F34="Scenario1PBT9",'Deep retrofit'!$AC$42,IF(F34="Scenario2PBT9",'Deep retrofit'!$AD$42,IF(F34="Scenario3PBT9",'Deep retrofit'!$AE$42,"")))&amp;IF(F34="Scenario1PBT10",'Deep retrofit'!$AF$42,IF(F34="Scenario2PBT10",'Deep retrofit'!$AG$42,IF(F34="Scenario3PBT10",'Deep retrofit'!$AH$42,"")))&amp;IF(F34="Scenario1PBT11",'Deep retrofit'!$AI$42,IF(F34="Scenario2PBT11",'Deep retrofit'!$AJ$42,IF(F34="Scenario3PBT11",'Deep retrofit'!$AK$42,"")))&amp;IF(F34="Scenario1PBT12",'Deep retrofit'!$AL$42,IF(F34="Scenario2PBT12",'Deep retrofit'!$AM$42,IF(F34="Scenario3PBT12",'Deep retrofit'!$AN$42,"")))&amp;IF(F34="Scenario1PBT13",'Deep retrofit'!$AO$42,IF(F34="Scenario2PBT13",'Deep retrofit'!$AP$42,IF(F34="Scenario3PBT13",'Deep retrofit'!$AQ$42,"")))&amp;IF(F34="Scenario1PBT14",'Deep retrofit'!$AR$42,IF(F34="Scenario2PBT14",'Deep retrofit'!$AS$42,IF(F34="Scenario3PBT14",'Deep retrofit'!$AT$42,"")))&amp;IF(F34="Scenario1PBT15",'Deep retrofit'!$AU$42,IF(F34="Scenario2PBT15",'Deep retrofit'!$AV$42,IF(F34="Scenario3PBT15",'Deep retrofit'!$AW$42,"")))</f>
        <v/>
      </c>
      <c r="Z34" s="117">
        <f t="shared" si="20"/>
        <v>0</v>
      </c>
      <c r="AA34" s="269" t="str">
        <f>IF(F34="Scenario1PBT1",'Deep retrofit'!$E$101,IF(F34="Scenario2PBT1",'Deep retrofit'!$F$101,IF(F34="Scenario3PBT1",'Deep retrofit'!$G$101,"")))&amp;IF(F34="Scenario1PBT2",'Deep retrofit'!$H$101,IF(F34="Scenario2PBT2",'Deep retrofit'!$I$101,IF(F34="Scenario3PBT2",'Deep retrofit'!$J$101,"")))&amp;IF(F34="Scenario1PBT3",'Deep retrofit'!$K$101,IF(F34="Scenario2PBT3",'Deep retrofit'!$L$101,IF(F34="Scenario3PBT3",'Deep retrofit'!$M$101,"")))&amp;IF(F34="Scenario1PBT4",'Deep retrofit'!$N$101,IF(F34="Scenario2PBT4",'Deep retrofit'!$O$101,IF(F34="Scenario3PBT4",'Deep retrofit'!$P$101,"")))&amp;IF(F34="Scenario1PBT5",'Deep retrofit'!$Q$101,IF(F34="Scenario2PBT5",'Deep retrofit'!$R$101,IF(F34="Scenario3PBT5",'Deep retrofit'!$S$101,"")))&amp;IF(F34="Scenario1PBT6",'Deep retrofit'!$T$101,IF(F34="Scenario2PBT6",'Deep retrofit'!$U$101,IF(F34="Scenario3PBT6",'Deep retrofit'!$V$101,"")))&amp;IF(F34="Scenario1PBT7",'Deep retrofit'!$W$101,IF(F34="Scenario2PBT7",'Deep retrofit'!$X$101,IF(F34="Scenario3PBT7",'Deep retrofit'!$Y$101,"")))&amp;IF(F34="Scenario1PBT8",'Deep retrofit'!$Z$101,IF(F34="Scenario2PBT8",'Deep retrofit'!$AA$101,IF(F34="Scenario3PBT8",'Deep retrofit'!$AB$101,"")))&amp;IF(F34="Scenario1PBT9",'Deep retrofit'!$AC$101,IF(F34="Scenario2PBT9",'Deep retrofit'!$AD$101,IF(F34="Scenario3PBT9",'Deep retrofit'!$AE$101,"")))&amp;IF(F34="Scenario1PBT10",'Deep retrofit'!$AF$101,IF(F34="Scenario2PBT10",'Deep retrofit'!$AG$101,IF(F34="Scenario3PBT10",'Deep retrofit'!$AH$101,"")))&amp;IF(F34="Scenario1PBT11",'Deep retrofit'!$AI$101,IF(F34="Scenario2PBT11",'Deep retrofit'!$AJ$101,IF(F34="Scenario3PBT11",'Deep retrofit'!$AK$101,"")))&amp;IF(F34="Scenario1PBT12",'Deep retrofit'!$AL$101,IF(F34="Scenario2PBT12",'Deep retrofit'!$AM$101,IF(F34="Scenario3PBT12",'Deep retrofit'!$AN$101,"")))&amp;IF(F34="Scenario1PBT13",'Deep retrofit'!$AO$101,IF(F34="Scenario2PBT13",'Deep retrofit'!$AP$101,IF(F34="Scenario3PBT13",'Deep retrofit'!$AQ$101,"")))&amp;IF(F34="Scenario1PBT14",'Deep retrofit'!$AR$101,IF(F34="Scenario2PBT14",'Deep retrofit'!$AS$101,IF(F34="Scenario3PBT14",'Deep retrofit'!$AT$101,"")))&amp;IF(F34="Scenario1PBT15",'Deep retrofit'!$AU$101,IF(F34="Scenario2PBT15",'Deep retrofit'!$AV$101,IF(F34="Scenario3PBT15",'Deep retrofit'!$AW$101,"")))</f>
        <v/>
      </c>
      <c r="AB34" s="179">
        <f t="shared" si="21"/>
        <v>0</v>
      </c>
      <c r="AC34" s="208">
        <f>IFERROR('Projection_Base-case'!G34-G34,0)</f>
        <v>0</v>
      </c>
      <c r="AD34" s="117">
        <f t="shared" si="0"/>
        <v>0</v>
      </c>
      <c r="AE34" s="117">
        <f>IFERROR(100*AC34/'Projection_Base-case'!G34,0)</f>
        <v>0</v>
      </c>
      <c r="AF34" s="117">
        <f>IFERROR('Projection_Base-case'!I34-I34,0)</f>
        <v>0</v>
      </c>
      <c r="AG34" s="117">
        <f t="shared" si="1"/>
        <v>0</v>
      </c>
      <c r="AH34" s="117">
        <f>IFERROR(100*AF34/'Projection_Base-case'!I34,0)</f>
        <v>0</v>
      </c>
      <c r="AI34" s="117">
        <f>IFERROR('Projection_Base-case'!K34-K34,0)</f>
        <v>0</v>
      </c>
      <c r="AJ34" s="117">
        <f t="shared" si="2"/>
        <v>0</v>
      </c>
      <c r="AK34" s="117">
        <f>IFERROR(100*AI34/'Projection_Base-case'!K34,0)</f>
        <v>0</v>
      </c>
      <c r="AL34" s="117">
        <f>IFERROR(M34-'Projection_Base-case'!M34,0)</f>
        <v>0</v>
      </c>
      <c r="AM34" s="117">
        <f t="shared" si="3"/>
        <v>0</v>
      </c>
      <c r="AN34" s="179">
        <f>IFERROR(IF('Projection_Base-case'!N34&gt;0,100*AM34/'Projection_Base-case'!N34,100*AM34/N34),0)</f>
        <v>0</v>
      </c>
      <c r="AO34" s="206">
        <f>IFERROR('Projection_Base-case'!O34-O34,0)</f>
        <v>0</v>
      </c>
      <c r="AP34" s="117">
        <f t="shared" si="4"/>
        <v>0</v>
      </c>
      <c r="AQ34" s="117">
        <f>IFERROR(100*AO34/'Projection_Base-case'!O34,0)</f>
        <v>0</v>
      </c>
      <c r="AR34" s="117">
        <f>IFERROR('Projection_Base-case'!Q34-Q34,0)</f>
        <v>0</v>
      </c>
      <c r="AS34" s="117">
        <f t="shared" si="5"/>
        <v>0</v>
      </c>
      <c r="AT34" s="117">
        <f>IFERROR(100*AR34/'Projection_Base-case'!Q34,0)</f>
        <v>0</v>
      </c>
      <c r="AU34" s="117">
        <f>IFERROR('Projection_Base-case'!S34-S34,0)</f>
        <v>0</v>
      </c>
      <c r="AV34" s="117">
        <f t="shared" si="6"/>
        <v>0</v>
      </c>
      <c r="AW34" s="118">
        <f>IFERROR(100*AU34/'Projection_Base-case'!S34,0)</f>
        <v>0</v>
      </c>
      <c r="AX34" s="206">
        <f>IFERROR('Projection_Base-case'!U34-U34,0)</f>
        <v>0</v>
      </c>
      <c r="AY34" s="117">
        <f t="shared" si="7"/>
        <v>0</v>
      </c>
      <c r="AZ34" s="117">
        <f>IFERROR(100*AX34/'Projection_Base-case'!U34,0)</f>
        <v>0</v>
      </c>
      <c r="BA34" s="117">
        <f>IFERROR('Projection_Base-case'!W34-W34,0)</f>
        <v>0</v>
      </c>
      <c r="BB34" s="117">
        <f t="shared" si="8"/>
        <v>0</v>
      </c>
      <c r="BC34" s="117">
        <f>IFERROR(100*BA34/'Projection_Base-case'!W34,0)</f>
        <v>0</v>
      </c>
      <c r="BD34" s="117">
        <f>IFERROR('Projection_Base-case'!Y34-Y34,0)</f>
        <v>0</v>
      </c>
      <c r="BE34" s="117">
        <f t="shared" si="9"/>
        <v>0</v>
      </c>
      <c r="BF34" s="117">
        <f>IFERROR(100*BD34/'Projection_Base-case'!Y34,0)</f>
        <v>0</v>
      </c>
      <c r="BG34" s="178">
        <f t="shared" si="22"/>
        <v>0</v>
      </c>
      <c r="BH34" s="179">
        <f t="shared" si="23"/>
        <v>0</v>
      </c>
    </row>
    <row r="35" spans="1:60">
      <c r="A35" s="205">
        <v>30</v>
      </c>
      <c r="B35" s="178">
        <f>IF('Projection_Base-case'!B35&lt;&gt;"",'Projection_Base-case'!B35,0)</f>
        <v>0</v>
      </c>
      <c r="C35" s="178">
        <f>IF('Projection_Base-case'!C35&lt;&gt;"",'Projection_Base-case'!C35,0)</f>
        <v>0</v>
      </c>
      <c r="D35" s="178">
        <f>IF('Projection_Base-case'!D35&lt;&gt;"",'Projection_Base-case'!D35,0)</f>
        <v>0</v>
      </c>
      <c r="E35" s="107" t="str">
        <f>IF(AND('Résultats deep'!$AC$3="OUI",'Résultats deep'!E34&lt;&gt;""),'Résultats deep'!E34,IF(OR(D35="PBT1",D35="PBT2",D35="PBT3",D35="PBT4",D35="PBT5",D35="PBT6",D35="PBT7"),"Scenario1",""))</f>
        <v/>
      </c>
      <c r="F35" s="202" t="str">
        <f t="shared" si="10"/>
        <v>0</v>
      </c>
      <c r="G35" s="177" t="str">
        <f>IF(F35="Scenario1PBT1",'Deep retrofit'!$E$6,IF(F35="Scenario2PBT1",'Deep retrofit'!$F$6,IF(F35="Scenario3PBT1",'Deep retrofit'!$G$6,"")))&amp;IF(F35="Scenario1PBT2",'Deep retrofit'!$H$6,IF(F35="Scenario2PBT2",'Deep retrofit'!$I$6,IF(F35="Scenario3PBT2",'Deep retrofit'!$J$6,"")))&amp;IF(F35="Scenario1PBT3",'Deep retrofit'!$K$6,IF(F35="Scenario2PBT3",'Deep retrofit'!$L$6,IF(F35="Scenario3PBT3",'Deep retrofit'!$M$6,"")))&amp;IF(F35="Scenario1PBT4",'Deep retrofit'!$N$6,IF(F35="Scenario2PBT4",'Deep retrofit'!$O$6,IF(F35="Scenario3PBT4",'Deep retrofit'!$P$6,"")))&amp;IF(F35="Scenario1PBT5",'Deep retrofit'!$Q$6,IF(F35="Scenario2PBT5",'Deep retrofit'!$R$6,IF(F35="Scenario3PBT5",'Deep retrofit'!$S$6,"")))&amp;IF(F35="Scenario1PBT6",'Deep retrofit'!$T$6,IF(F35="Scenario2PBT6",'Deep retrofit'!$U$6,IF(F35="Scenario3PBT6",'Deep retrofit'!$V$6,"")))&amp;IF(F35="Scenario1PBT7",'Deep retrofit'!$W$6,IF(F35="Scenario2PBT7",'Deep retrofit'!$X$6,IF(F35="Scenario3PBT7",'Deep retrofit'!$Y$6,"")))&amp;IF(F35="Scenario1PBT8",'Deep retrofit'!$Z$6,IF(F35="Scenario2PBT8",'Deep retrofit'!$AA$6,IF(F35="Scenario3PBT8",'Deep retrofit'!$AB$6,"")))&amp;IF(F35="Scenario1PBT9",'Deep retrofit'!$AC$6,IF(F35="Scenario2PBT9",'Deep retrofit'!$AD$6,IF(F35="Scenario3PBT9",'Deep retrofit'!$AE$6,"")))&amp;IF(F35="Scenario1PBT10",'Deep retrofit'!$AF$6,IF(F35="Scenario2PBT10",'Deep retrofit'!$AG$6,IF(F35="Scenario3PBT10",'Deep retrofit'!$AH$6,"")))&amp;IF(F35="Scenario1PBT11",'Deep retrofit'!$AI$6,IF(F35="Scenario2PBT11",'Deep retrofit'!$AJ$6,IF(F35="Scenario3PBT11",'Deep retrofit'!$AK$6,"")))&amp;IF(F35="Scenario1PBT12",'Deep retrofit'!$AL$6,IF(F35="Scenario2PBT12",'Deep retrofit'!$AM$6,IF(F35="Scenario3PBT12",'Deep retrofit'!$AN$6,"")))&amp;IF(F35="Scenario1PBT13",'Deep retrofit'!$AO$6,IF(F35="Scenario2PBT13",'Deep retrofit'!$AP$6,IF(F35="Scenario3PBT13",'Deep retrofit'!$AQ$6,"")))&amp;IF(F35="Scenario1PBT14",'Deep retrofit'!$AR$6,IF(F35="Scenario2PBT14",'Deep retrofit'!$AS$6,IF(F35="Scenario3PBT14",'Deep retrofit'!$AT$6,"")))&amp;IF(F35="Scenario1PBT15",'Deep retrofit'!$AU$6,IF(F35="Scenario2PBT15",'Deep retrofit'!$AV$6,IF(F35="Scenario3PBT15",'Deep retrofit'!$AW$6,"")))</f>
        <v/>
      </c>
      <c r="H35" s="117">
        <f t="shared" si="11"/>
        <v>0</v>
      </c>
      <c r="I35" s="178" t="str">
        <f>IF(F35="Scenario1PBT1",'Deep retrofit'!$E$16,IF(F35="Scenario2PBT1",'Deep retrofit'!$F$16,IF(F35="Scenario3PBT1",'Deep retrofit'!$G$16,"")))&amp;IF(F35="Scenario1PBT2",'Deep retrofit'!$H$16,IF(F35="Scenario2PBT2",'Deep retrofit'!$I$16,IF(F35="Scenario3PBT2",'Deep retrofit'!$J$16,"")))&amp;IF(F35="Scenario1PBT3",'Deep retrofit'!$K$16,IF(F35="Scenario2PBT3",'Deep retrofit'!$L$16,IF(F35="Scenario3PBT3",'Deep retrofit'!$M$16,"")))&amp;IF(F35="Scenario1PBT4",'Deep retrofit'!$N$16,IF(F35="Scenario2PBT4",'Deep retrofit'!$O$16,IF(F35="Scenario3PBT4",'Deep retrofit'!$P$16,"")))&amp;IF(F35="Scenario1PBT5",'Deep retrofit'!$Q$16,IF(F35="Scenario2PBT5",'Deep retrofit'!$R$16,IF(F35="Scenario3PBT5",'Deep retrofit'!$S$16,"")))&amp;IF(F35="Scenario1PBT6",'Deep retrofit'!$T$16,IF(F35="Scenario2PBT6",'Deep retrofit'!$U$16,IF(F35="Scenario3PBT6",'Deep retrofit'!$V$16,"")))&amp;IF(F35="Scenario1PBT7",'Deep retrofit'!$W$16,IF(F35="Scenario2PBT7",'Deep retrofit'!$X$16,IF(F35="Scenario3PBT7",'Deep retrofit'!$Y$16,"")))&amp;IF(F35="Scenario1PBT8",'Deep retrofit'!$Z$16,IF(F35="Scenario2PBT8",'Deep retrofit'!$AA$16,IF(F35="Scenario3PBT8",'Deep retrofit'!$AB$16,"")))&amp;IF(F35="Scenario1PBT9",'Deep retrofit'!$AC$16,IF(F35="Scenario2PBT9",'Deep retrofit'!$AD$16,IF(F35="Scenario3PBT9",'Deep retrofit'!$AE$16,"")))&amp;IF(F35="Scenario1PBT10",'Deep retrofit'!$AF$16,IF(F35="Scenario2PBT10",'Deep retrofit'!$AG$16,IF(F35="Scenario3PBT10",'Deep retrofit'!$AH$16,"")))&amp;IF(F35="Scenario1PBT11",'Deep retrofit'!$AI$16,IF(F35="Scenario2PBT11",'Deep retrofit'!$AJ$16,IF(F35="Scenario3PBT11",'Deep retrofit'!$AK$16,"")))&amp;IF(F35="Scenario1PBT12",'Deep retrofit'!$AL$16,IF(F35="Scenario2PBT12",'Deep retrofit'!$AM$16,IF(F35="Scenario3PBT12",'Deep retrofit'!$AN$16,"")))&amp;IF(F35="Scenario1PBT13",'Deep retrofit'!$AO$16,IF(F35="Scenario2PBT13",'Deep retrofit'!$AP$16,IF(F35="Scenario3PBT13",'Deep retrofit'!$AQ$16,"")))&amp;IF(F35="Scenario1PBT14",'Deep retrofit'!$AR$16,IF(F35="Scenario2PBT14",'Deep retrofit'!$AS$16,IF(F35="Scenario3PBT14",'Deep retrofit'!$AT$16,"")))&amp;IF(F35="Scenario1PBT15",'Deep retrofit'!$AU$16,IF(F35="Scenario2PBT15",'Deep retrofit'!$AV$16,IF(F35="Scenario3PBT15",'Deep retrofit'!$AW$16,"")))</f>
        <v/>
      </c>
      <c r="J35" s="117">
        <f t="shared" si="12"/>
        <v>0</v>
      </c>
      <c r="K35" s="117" t="str">
        <f>IF(F35="Scenario1PBT1",'Deep retrofit'!$E$18,IF(F35="Scenario2PBT1",'Deep retrofit'!$F$18,IF(F35="Scenario3PBT1",'Deep retrofit'!$G$18,"")))&amp;IF(F35="Scenario1PBT2",'Deep retrofit'!$H$18,IF(F35="Scenario2PBT2",'Deep retrofit'!$I$18,IF(F35="Scenario3PBT2",'Deep retrofit'!$J$18,"")))&amp;IF(F35="Scenario1PBT3",'Deep retrofit'!$K$18,IF(F35="Scenario2PBT3",'Deep retrofit'!$L$18,IF(F35="Scenario3PBT3",'Deep retrofit'!$M$18,"")))&amp;IF(F35="Scenario1PBT4",'Deep retrofit'!$N$18,IF(F35="Scenario2PBT4",'Deep retrofit'!$O$18,IF(F35="Scenario3PBT4",'Deep retrofit'!$P$18,"")))&amp;IF(F35="Scenario1PBT5",'Deep retrofit'!$Q$18,IF(F35="Scenario2PBT5",'Deep retrofit'!$R$18,IF(F35="Scenario3PBT5",'Deep retrofit'!$S$18,"")))&amp;IF(F35="Scenario1PBT6",'Deep retrofit'!$T$18,IF(F35="Scenario2PBT6",'Deep retrofit'!$U$18,IF(F35="Scenario3PBT6",'Deep retrofit'!$V$18,"")))&amp;IF(F35="Scenario1PBT7",'Deep retrofit'!$W$18,IF(F35="Scenario2PBT7",'Deep retrofit'!$X$18,IF(F35="Scenario3PBT7",'Deep retrofit'!$Y$18,"")))&amp;IF(F35="Scenario1PBT8",'Deep retrofit'!$Z$18,IF(F35="Scenario2PBT8",'Deep retrofit'!$AA$18,IF(F35="Scenario3PBT8",'Deep retrofit'!$AB$18,"")))&amp;IF(F35="Scenario1PBT9",'Deep retrofit'!$AC$18,IF(F35="Scenario2PBT9",'Deep retrofit'!$AD$18,IF(F35="Scenario3PBT9",'Deep retrofit'!$AE$18,"")))&amp;IF(F35="Scenario1PBT10",'Deep retrofit'!$AF$18,IF(F35="Scenario2PBT10",'Deep retrofit'!$AG$18,IF(F35="Scenario3PBT10",'Deep retrofit'!$AH$18,"")))&amp;IF(F35="Scenario1PBT11",'Deep retrofit'!$AI$18,IF(F35="Scenario2PBT11",'Deep retrofit'!$AJ$18,IF(F35="Scenario3PBT11",'Deep retrofit'!$AK$18,"")))&amp;IF(F35="Scenario1PBT12",'Deep retrofit'!$AL$18,IF(F35="Scenario2PBT12",'Deep retrofit'!$AM$18,IF(F35="Scenario3PBT12",'Deep retrofit'!$AN$18,"")))&amp;IF(F35="Scenario1PBT13",'Deep retrofit'!$AO$18,IF(F35="Scenario2PBT13",'Deep retrofit'!$AP$18,IF(F35="Scenario3PBT13",'Deep retrofit'!$AQ$18,"")))&amp;IF(F35="Scenario1PBT14",'Deep retrofit'!$AR$18,IF(F35="Scenario2PBT14",'Deep retrofit'!$AS$18,IF(F35="Scenario3PBT14",'Deep retrofit'!$AT$18,"")))&amp;IF(F35="Scenario1PBT15",'Deep retrofit'!$AU$18,IF(F35="Scenario2PBT15",'Deep retrofit'!$AV$18,IF(F35="Scenario3PBT15",'Deep retrofit'!$AW$18,"")))</f>
        <v/>
      </c>
      <c r="L35" s="117">
        <f t="shared" si="13"/>
        <v>0</v>
      </c>
      <c r="M35" s="117" t="str">
        <f>IF(F35="Scenario1PBT1",'Deep retrofit'!$E$20,IF(F35="Scenario2PBT1",'Deep retrofit'!$F$20,IF(F35="Scenario3PBT1",'Deep retrofit'!$G$20,"")))&amp;IF(F35="Scenario1PBT2",'Deep retrofit'!$H$20,IF(F35="Scenario2PBT2",'Deep retrofit'!$I$20,IF(F35="Scenario3PBT2",'Deep retrofit'!$J$20,"")))&amp;IF(F35="Scenario1PBT3",'Deep retrofit'!$K$20,IF(F35="Scenario2PBT3",'Deep retrofit'!$L$20,IF(F35="Scenario3PBT3",'Deep retrofit'!$M$20,"")))&amp;IF(F35="Scenario1PBT4",'Deep retrofit'!$N$20,IF(F35="Scenario2PBT4",'Deep retrofit'!$O$20,IF(F35="Scenario3PBT4",'Deep retrofit'!$P$20,"")))&amp;IF(F35="Scenario1PBT5",'Deep retrofit'!$Q$20,IF(F35="Scenario2PBT5",'Deep retrofit'!$R$20,IF(F35="Scenario3PBT5",'Deep retrofit'!$S$20,"")))&amp;IF(F35="Scenario1PBT6",'Deep retrofit'!$T$20,IF(F35="Scenario2PBT6",'Deep retrofit'!$U$20,IF(F35="Scenario3PBT6",'Deep retrofit'!$V$20,"")))&amp;IF(F35="Scenario1PBT7",'Deep retrofit'!$W$20,IF(F35="Scenario2PBT7",'Deep retrofit'!$X$20,IF(F35="Scenario3PBT7",'Deep retrofit'!$Y$20,"")))&amp;IF(F35="Scenario1PBT8",'Deep retrofit'!$Z$20,IF(F35="Scenario2PBT8",'Deep retrofit'!$AA$20,IF(F35="Scenario3PBT8",'Deep retrofit'!$AB$20,"")))&amp;IF(F35="Scenario1PBT9",'Deep retrofit'!$AC$20,IF(F35="Scenario2PBT9",'Deep retrofit'!$AD$20,IF(F35="Scenario3PBT9",'Deep retrofit'!$AE$20,"")))&amp;IF(F35="Scenario1PBT10",'Deep retrofit'!$AF$20,IF(F35="Scenario2PBT10",'Deep retrofit'!$AG$20,IF(F35="Scenario3PBT10",'Deep retrofit'!$AH$20,"")))&amp;IF(F35="Scenario1PBT11",'Deep retrofit'!$AI$20,IF(F35="Scenario2PBT11",'Deep retrofit'!$AJ$20,IF(F35="Scenario3PBT11",'Deep retrofit'!$AK$20,"")))&amp;IF(F35="Scenario1PBT12",'Deep retrofit'!$AL$20,IF(F35="Scenario2PBT12",'Deep retrofit'!$AM$20,IF(F35="Scenario3PBT12",'Deep retrofit'!$AN$20,"")))&amp;IF(F35="Scenario1PBT13",'Deep retrofit'!$AO$20,IF(F35="Scenario2PBT13",'Deep retrofit'!$AP$20,IF(F35="Scenario3PBT13",'Deep retrofit'!$AQ$20,"")))&amp;IF(F35="Scenario1PBT14",'Deep retrofit'!$AR$20,IF(F35="Scenario2PBT14",'Deep retrofit'!$AS$20,IF(F35="Scenario3PBT14",'Deep retrofit'!$AT$20,"")))&amp;IF(F35="Scenario1PBT15",'Deep retrofit'!$AU$20,IF(F35="Scenario2PBT15",'Deep retrofit'!$AV$20,IF(F35="Scenario3PBT15",'Deep retrofit'!$AW$20,"")))</f>
        <v/>
      </c>
      <c r="N35" s="118">
        <f t="shared" si="14"/>
        <v>0</v>
      </c>
      <c r="O35" s="206" t="str">
        <f>IF(F35="Scenario1PBT1",'Deep retrofit'!$E$23,IF(F35="Scenario2PBT1",'Deep retrofit'!$F$23,IF(F35="Scenario3PBT1",'Deep retrofit'!$G$23,"")))&amp;IF(F35="Scenario1PBT2",'Deep retrofit'!$H$23,IF(F35="Scenario2PBT2",'Deep retrofit'!$I$23,IF(F35="Scenario3PBT2",'Deep retrofit'!$J$23,"")))&amp;IF(F35="Scenario1PBT3",'Deep retrofit'!$K$23,IF(F35="Scenario2PBT3",'Deep retrofit'!$L$23,IF(F35="Scenario3PBT3",'Deep retrofit'!$M$23,"")))&amp;IF(F35="Scenario1PBT4",'Deep retrofit'!$N$23,IF(F35="Scenario2PBT4",'Deep retrofit'!$O$23,IF(F35="Scenario3PBT4",'Deep retrofit'!$P$23,"")))&amp;IF(F35="Scenario1PBT5",'Deep retrofit'!$Q$23,IF(F35="Scenario2PBT5",'Deep retrofit'!$R$23,IF(F35="Scenario3PBT5",'Deep retrofit'!$S$23,"")))&amp;IF(F35="Scenario1PBT6",'Deep retrofit'!$T$23,IF(F35="Scenario2PBT6",'Deep retrofit'!$U$23,IF(F35="Scenario3PBT6",'Deep retrofit'!$V$23,"")))&amp;IF(F35="Scenario1PBT7",'Deep retrofit'!$W$23,IF(F35="Scenario2PBT7",'Deep retrofit'!$X$23,IF(F35="Scenario3PBT7",'Deep retrofit'!$Y$23,"")))&amp;IF(F35="Scenario1PBT8",'Deep retrofit'!$Z$23,IF(F35="Scenario2PBT8",'Deep retrofit'!$AA$23,IF(F35="Scenario3PBT8",'Deep retrofit'!$AB$23,"")))&amp;IF(F35="Scenario1PBT9",'Deep retrofit'!$AC$23,IF(F35="Scenario2PBT9",'Deep retrofit'!$AD$23,IF(F35="Scenario3PBT9",'Deep retrofit'!$AE$23,"")))&amp;IF(F35="Scenario1PBT10",'Deep retrofit'!$AF$23,IF(F35="Scenario2PBT10",'Deep retrofit'!$AG$23,IF(F35="Scenario3PBT10",'Deep retrofit'!$AH$23,"")))&amp;IF(F35="Scenario1PBT11",'Deep retrofit'!$AI$23,IF(F35="Scenario2PBT11",'Deep retrofit'!$AJ$23,IF(F35="Scenario3PBT11",'Deep retrofit'!$AK$23,"")))&amp;IF(F35="Scenario1PBT12",'Deep retrofit'!$AL$23,IF(F35="Scenario2PBT12",'Deep retrofit'!$AM$23,IF(F35="Scenario3PBT12",'Deep retrofit'!$AN$23,"")))&amp;IF(F35="Scenario1PBT13",'Deep retrofit'!$AO$23,IF(F35="Scenario2PBT13",'Deep retrofit'!$AP$23,IF(F35="Scenario3PBT13",'Deep retrofit'!$AQ$23,"")))&amp;IF(F35="Scenario1PBT14",'Deep retrofit'!$AR$23,IF(F35="Scenario2PBT14",'Deep retrofit'!$AS$23,IF(F35="Scenario3PBT14",'Deep retrofit'!$AT$23,"")))&amp;IF(F35="Scenario1PBT15",'Deep retrofit'!$AU$23,IF(F35="Scenario2PBT15",'Deep retrofit'!$AV$23,IF(F35="Scenario3PBT15",'Deep retrofit'!$AW$23,"")))</f>
        <v/>
      </c>
      <c r="P35" s="117">
        <f t="shared" si="15"/>
        <v>0</v>
      </c>
      <c r="Q35" s="117" t="str">
        <f>IF(F35="Scenario1PBT1",'Deep retrofit'!$E$25,IF(F35="Scenario2PBT1",'Deep retrofit'!$F$25,IF(F35="Scenario3PBT1",'Deep retrofit'!$G$25,"")))&amp;IF(F35="Scenario1PBT2",'Deep retrofit'!$H$25,IF(F35="Scenario2PBT2",'Deep retrofit'!$I$25,IF(F35="Scenario3PBT2",'Deep retrofit'!$J$25,"")))&amp;IF(F35="Scenario1PBT3",'Deep retrofit'!$K$25,IF(F35="Scenario2PBT3",'Deep retrofit'!$L$25,IF(F35="Scenario3PBT3",'Deep retrofit'!$M$25,"")))&amp;IF(F35="Scenario1PBT4",'Deep retrofit'!$N$25,IF(F35="Scenario2PBT4",'Deep retrofit'!$O$25,IF(F35="Scenario3PBT4",'Deep retrofit'!$P$25,"")))&amp;IF(F35="Scenario1PBT5",'Deep retrofit'!$Q$25,IF(F35="Scenario2PBT5",'Deep retrofit'!$R$25,IF(F35="Scenario3PBT5",'Deep retrofit'!$S$25,"")))&amp;IF(F35="Scenario1PBT6",'Deep retrofit'!$T$25,IF(F35="Scenario2PBT6",'Deep retrofit'!$U$25,IF(F35="Scenario3PBT6",'Deep retrofit'!$V$25,"")))&amp;IF(F35="Scenario1PBT7",'Deep retrofit'!$W$25,IF(F35="Scenario2PBT7",'Deep retrofit'!$X$25,IF(F35="Scenario3PBT7",'Deep retrofit'!$Y$25,"")))&amp;IF(F35="Scenario1PBT8",'Deep retrofit'!$Z$25,IF(F35="Scenario2PBT8",'Deep retrofit'!$AA$25,IF(F35="Scenario3PBT8",'Deep retrofit'!$AB$25,"")))&amp;IF(F35="Scenario1PBT9",'Deep retrofit'!$AC$25,IF(F35="Scenario2PBT9",'Deep retrofit'!$AD$25,IF(F35="Scenario3PBT9",'Deep retrofit'!$AE$25,"")))&amp;IF(F35="Scenario1PBT10",'Deep retrofit'!$AF$25,IF(F35="Scenario2PBT10",'Deep retrofit'!$AG$25,IF(F35="Scenario3PBT10",'Deep retrofit'!$AH$25,"")))&amp;IF(F35="Scenario1PBT11",'Deep retrofit'!$AI$25,IF(F35="Scenario2PBT11",'Deep retrofit'!$AJ$25,IF(F35="Scenario3PBT11",'Deep retrofit'!$AK$25,"")))&amp;IF(F35="Scenario1PBT12",'Deep retrofit'!$AL$25,IF(F35="Scenario2PBT12",'Deep retrofit'!$AM$25,IF(F35="Scenario3PBT12",'Deep retrofit'!$AN$25,"")))&amp;IF(F35="Scenario1PBT13",'Deep retrofit'!$AO$25,IF(F35="Scenario2PBT13",'Deep retrofit'!$AP$25,IF(F35="Scenario3PBT13",'Deep retrofit'!$AQ$25,"")))&amp;IF(F35="Scenario1PBT14",'Deep retrofit'!$AR$25,IF(F35="Scenario2PBT14",'Deep retrofit'!$AS$25,IF(F35="Scenario3PBT14",'Deep retrofit'!$AT$25,"")))&amp;IF(F35="Scenario1PBT15",'Deep retrofit'!$AU$25,IF(F35="Scenario2PBT15",'Deep retrofit'!$AV$25,IF(F35="Scenario3PBT15",'Deep retrofit'!$AW$25,"")))</f>
        <v/>
      </c>
      <c r="R35" s="117">
        <f t="shared" si="16"/>
        <v>0</v>
      </c>
      <c r="S35" s="117" t="str">
        <f>IF(F35="Scenario1PBT1",'Deep retrofit'!$E$27,IF(F35="Scenario2PBT1",'Deep retrofit'!$F$27,IF(F35="Scenario3PBT1",'Deep retrofit'!$G$27,"")))&amp;IF(F35="Scenario1PBT2",'Deep retrofit'!$H$27,IF(F35="Scenario2PBT2",'Deep retrofit'!$I$27,IF(F35="Scenario3PBT2",'Deep retrofit'!$J$27,"")))&amp;IF(F35="Scenario1PBT3",'Deep retrofit'!$K$27,IF(F35="Scenario2PBT3",'Deep retrofit'!$L$27,IF(F35="Scenario3PBT3",'Deep retrofit'!$M$27,"")))&amp;IF(F35="Scenario1PBT4",'Deep retrofit'!$N$27,IF(F35="Scenario2PBT4",'Deep retrofit'!$O$27,IF(F35="Scenario3PBT4",'Deep retrofit'!$P$27,"")))&amp;IF(F35="Scenario1PBT5",'Deep retrofit'!$Q$27,IF(F35="Scenario2PBT5",'Deep retrofit'!$R$27,IF(F35="Scenario3PBT5",'Deep retrofit'!$S$27,"")))&amp;IF(F35="Scenario1PBT6",'Deep retrofit'!$T$27,IF(F35="Scenario2PBT6",'Deep retrofit'!$U$27,IF(F35="Scenario3PBT6",'Deep retrofit'!$V$27,"")))&amp;IF(F35="Scenario1PBT7",'Deep retrofit'!$W$27,IF(F35="Scenario2PBT7",'Deep retrofit'!$X$27,IF(F35="Scenario3PBT7",'Deep retrofit'!$Y$27,"")))&amp;IF(F35="Scenario1PBT8",'Deep retrofit'!$Z$27,IF(F35="Scenario2PBT8",'Deep retrofit'!$AA$27,IF(F35="Scenario3PBT8",'Deep retrofit'!$AB$27,"")))&amp;IF(F35="Scenario1PBT9",'Deep retrofit'!$AC$27,IF(F35="Scenario2PBT9",'Deep retrofit'!$AD$27,IF(F35="Scenario3PBT9",'Deep retrofit'!$AE$27,"")))&amp;IF(F35="Scenario1PBT10",'Deep retrofit'!$AF$27,IF(F35="Scenario2PBT10",'Deep retrofit'!$AG$27,IF(F35="Scenario3PBT10",'Deep retrofit'!$AH$27,"")))&amp;IF(F35="Scenario1PBT11",'Deep retrofit'!$AI$27,IF(F35="Scenario2PBT11",'Deep retrofit'!$AJ$27,IF(F35="Scenario3PBT11",'Deep retrofit'!$AK$27,"")))&amp;IF(F35="Scenario1PBT12",'Deep retrofit'!$AL$27,IF(F35="Scenario2PBT12",'Deep retrofit'!$AM$27,IF(F35="Scenario3PBT12",'Deep retrofit'!$AN$27,"")))&amp;IF(F35="Scenario1PBT13",'Deep retrofit'!$AO$27,IF(F35="Scenario2PBT13",'Deep retrofit'!$AP$27,IF(F35="Scenario3PBT13",'Deep retrofit'!$AQ$27,"")))&amp;IF(F35="Scenario1PBT14",'Deep retrofit'!$AR$27,IF(F35="Scenario2PBT14",'Deep retrofit'!$AS$27,IF(F35="Scenario3PBT14",'Deep retrofit'!$AT$27,"")))&amp;IF(F35="Scenario1PBT15",'Deep retrofit'!$AU$27,IF(F35="Scenario2PBT15",'Deep retrofit'!$AV$27,IF(F35="Scenario3PBT15",'Deep retrofit'!$AW$27,"")))</f>
        <v/>
      </c>
      <c r="T35" s="207">
        <f t="shared" si="17"/>
        <v>0</v>
      </c>
      <c r="U35" s="206" t="str">
        <f>IF(F35="Scenario1PBT1",'Deep retrofit'!$E$38,IF(F35="Scenario2PBT1",'Deep retrofit'!$F$38,IF(F35="Scenario3PBT1",'Deep retrofit'!$G$38,"")))&amp;IF(F35="Scenario1PBT2",'Deep retrofit'!$H$38,IF(F35="Scenario2PBT2",'Deep retrofit'!$I$38,IF(F35="Scenario3PBT2",'Deep retrofit'!$J$38,"")))&amp;IF(F35="Scenario1PBT3",'Deep retrofit'!$K$38,IF(F35="Scenario2PBT3",'Deep retrofit'!$L$38,IF(F35="Scenario3PBT3",'Deep retrofit'!$M$38,"")))&amp;IF(F35="Scenario1PBT4",'Deep retrofit'!$N$38,IF(F35="Scenario2PBT4",'Deep retrofit'!$O$38,IF(F35="Scenario3PBT4",'Deep retrofit'!$P$38,"")))&amp;IF(F35="Scenario1PBT5",'Deep retrofit'!$Q$38,IF(F35="Scenario2PBT5",'Deep retrofit'!$R$38,IF(F35="Scenario3PBT5",'Deep retrofit'!$S$38,"")))&amp;IF(F35="Scenario1PBT6",'Deep retrofit'!$T$38,IF(F35="Scenario2PBT6",'Deep retrofit'!$U$38,IF(F35="Scenario3PBT6",'Deep retrofit'!$V$38,"")))&amp;IF(F35="Scenario1PBT7",'Deep retrofit'!$W$38,IF(F35="Scenario2PBT7",'Deep retrofit'!$X$38,IF(F35="Scenario3PBT7",'Deep retrofit'!$Y$38,"")))&amp;IF(F35="Scenario1PBT8",'Deep retrofit'!$Z$38,IF(F35="Scenario2PBT8",'Deep retrofit'!$AA$38,IF(F35="Scenario3PBT8",'Deep retrofit'!$AB$38,"")))&amp;IF(F35="Scenario1PBT9",'Deep retrofit'!$AC$38,IF(F35="Scenario2PBT9",'Deep retrofit'!$AD$38,IF(F35="Scenario3PBT9",'Deep retrofit'!$AE$38,"")))&amp;IF(F35="Scenario1PBT10",'Deep retrofit'!$AF$38,IF(F35="Scenario2PBT10",'Deep retrofit'!$AG$38,IF(F35="Scenario3PBT10",'Deep retrofit'!$AH$38,"")))&amp;IF(F35="Scenario1PBT11",'Deep retrofit'!$AI$38,IF(F35="Scenario2PBT11",'Deep retrofit'!$AJ$38,IF(F35="Scenario3PBT11",'Deep retrofit'!$AK$38,"")))&amp;IF(F35="Scenario1PBT12",'Deep retrofit'!$AL$38,IF(F35="Scenario2PBT12",'Deep retrofit'!$AM$38,IF(F35="Scenario3PBT12",'Deep retrofit'!$AN$38,"")))&amp;IF(F35="Scenario1PBT13",'Deep retrofit'!$AO$38,IF(F35="Scenario2PBT13",'Deep retrofit'!$AP$38,IF(F35="Scenario3PBT13",'Deep retrofit'!$AQ$38,"")))&amp;IF(F35="Scenario1PBT14",'Deep retrofit'!$AR$38,IF(F35="Scenario2PBT14",'Deep retrofit'!$AS$38,IF(F35="Scenario3PBT14",'Deep retrofit'!$AT$38,"")))&amp;IF(F35="Scenario1PBT15",'Deep retrofit'!$AU$38,IF(F35="Scenario2PBT15",'Deep retrofit'!$AV$38,IF(F35="Scenario3PBT15",'Deep retrofit'!$AW$38,"")))</f>
        <v/>
      </c>
      <c r="V35" s="117">
        <f t="shared" si="18"/>
        <v>0</v>
      </c>
      <c r="W35" s="117" t="str">
        <f>IF(F35="Scenario1PBT1",'Deep retrofit'!$E$40,IF(F35="Scenario2PBT1",'Deep retrofit'!$F$40,IF(F35="Scenario3PBT1",'Deep retrofit'!$G$40,"")))&amp;IF(F35="Scenario1PBT2",'Deep retrofit'!$H$40,IF(F35="Scenario2PBT2",'Deep retrofit'!$I$40,IF(F35="Scenario3PBT2",'Deep retrofit'!$J$40,"")))&amp;IF(F35="Scenario1PBT3",'Deep retrofit'!$K$40,IF(F35="Scenario2PBT3",'Deep retrofit'!$L$40,IF(F35="Scenario3PBT3",'Deep retrofit'!$M$40,"")))&amp;IF(F35="Scenario1PBT4",'Deep retrofit'!$N$40,IF(F35="Scenario2PBT4",'Deep retrofit'!$O$40,IF(F35="Scenario3PBT4",'Deep retrofit'!$P$40,"")))&amp;IF(F35="Scenario1PBT5",'Deep retrofit'!$Q$40,IF(F35="Scenario2PBT5",'Deep retrofit'!$R$40,IF(F35="Scenario3PBT5",'Deep retrofit'!$S$40,"")))&amp;IF(F35="Scenario1PBT6",'Deep retrofit'!$T$40,IF(F35="Scenario2PBT6",'Deep retrofit'!$U$40,IF(F35="Scenario3PBT6",'Deep retrofit'!$V$40,"")))&amp;IF(F35="Scenario1PBT7",'Deep retrofit'!$W$40,IF(F35="Scenario2PBT7",'Deep retrofit'!$X$40,IF(F35="Scenario3PBT7",'Deep retrofit'!$Y$40,"")))&amp;IF(F35="Scenario1PBT8",'Deep retrofit'!$Z$40,IF(F35="Scenario2PBT8",'Deep retrofit'!$AA$40,IF(F35="Scenario3PBT8",'Deep retrofit'!$AB$40,"")))&amp;IF(F35="Scenario1PBT9",'Deep retrofit'!$AC$40,IF(F35="Scenario2PBT9",'Deep retrofit'!$AD$40,IF(F35="Scenario3PBT9",'Deep retrofit'!$AE$40,"")))&amp;IF(F35="Scenario1PBT10",'Deep retrofit'!$AF$40,IF(F35="Scenario2PBT10",'Deep retrofit'!$AG$40,IF(F35="Scenario3PBT10",'Deep retrofit'!$AH$40,"")))&amp;IF(F35="Scenario1PBT11",'Deep retrofit'!$AI$40,IF(F35="Scenario2PBT11",'Deep retrofit'!$AJ$40,IF(F35="Scenario3PBT11",'Deep retrofit'!$AK$40,"")))&amp;IF(F35="Scenario1PBT12",'Deep retrofit'!$AL$40,IF(F35="Scenario2PBT12",'Deep retrofit'!$AM$40,IF(F35="Scenario3PBT12",'Deep retrofit'!$AN$40,"")))&amp;IF(F35="Scenario1PBT13",'Deep retrofit'!$AO$40,IF(F35="Scenario2PBT13",'Deep retrofit'!$AP$40,IF(F35="Scenario3PBT13",'Deep retrofit'!$AQ$40,"")))&amp;IF(F35="Scenario1PBT14",'Deep retrofit'!$AR$40,IF(F35="Scenario2PBT14",'Deep retrofit'!$AS$40,IF(F35="Scenario3PBT14",'Deep retrofit'!$AT$40,"")))&amp;IF(F35="Scenario1PBT15",'Deep retrofit'!$AU$40,IF(F35="Scenario2PBT15",'Deep retrofit'!$AV$40,IF(F35="Scenario3PBT15",'Deep retrofit'!$AW$40,"")))</f>
        <v/>
      </c>
      <c r="X35" s="117">
        <f t="shared" si="19"/>
        <v>0</v>
      </c>
      <c r="Y35" s="117" t="str">
        <f>IF(F35="Scenario1PBT1",'Deep retrofit'!$E$42,IF(F35="Scenario2PBT1",'Deep retrofit'!$F$42,IF(F35="Scenario3PBT1",'Deep retrofit'!$G$42,"")))&amp;IF(F35="Scenario1PBT2",'Deep retrofit'!$H$42,IF(F35="Scenario2PBT2",'Deep retrofit'!$I$42,IF(F35="Scenario3PBT2",'Deep retrofit'!$J$42,"")))&amp;IF(F35="Scenario1PBT3",'Deep retrofit'!$K$42,IF(F35="Scenario2PBT3",'Deep retrofit'!$L$42,IF(F35="Scenario3PBT3",'Deep retrofit'!$M$42,"")))&amp;IF(F35="Scenario1PBT4",'Deep retrofit'!$N$42,IF(F35="Scenario2PBT4",'Deep retrofit'!$O$42,IF(F35="Scenario3PBT4",'Deep retrofit'!$P$42,"")))&amp;IF(F35="Scenario1PBT5",'Deep retrofit'!$Q$42,IF(F35="Scenario2PBT5",'Deep retrofit'!$R$42,IF(F35="Scenario3PBT5",'Deep retrofit'!$S$42,"")))&amp;IF(F35="Scenario1PBT6",'Deep retrofit'!$T$42,IF(F35="Scenario2PBT6",'Deep retrofit'!$U$42,IF(F35="Scenario3PBT6",'Deep retrofit'!$V$42,"")))&amp;IF(F35="Scenario1PBT7",'Deep retrofit'!$W$42,IF(F35="Scenario2PBT7",'Deep retrofit'!$X$42,IF(F35="Scenario3PBT7",'Deep retrofit'!$Y$42,"")))&amp;IF(F35="Scenario1PBT8",'Deep retrofit'!$Z$42,IF(F35="Scenario2PBT8",'Deep retrofit'!$AA$42,IF(F35="Scenario3PBT8",'Deep retrofit'!$AB$42,"")))&amp;IF(F35="Scenario1PBT9",'Deep retrofit'!$AC$42,IF(F35="Scenario2PBT9",'Deep retrofit'!$AD$42,IF(F35="Scenario3PBT9",'Deep retrofit'!$AE$42,"")))&amp;IF(F35="Scenario1PBT10",'Deep retrofit'!$AF$42,IF(F35="Scenario2PBT10",'Deep retrofit'!$AG$42,IF(F35="Scenario3PBT10",'Deep retrofit'!$AH$42,"")))&amp;IF(F35="Scenario1PBT11",'Deep retrofit'!$AI$42,IF(F35="Scenario2PBT11",'Deep retrofit'!$AJ$42,IF(F35="Scenario3PBT11",'Deep retrofit'!$AK$42,"")))&amp;IF(F35="Scenario1PBT12",'Deep retrofit'!$AL$42,IF(F35="Scenario2PBT12",'Deep retrofit'!$AM$42,IF(F35="Scenario3PBT12",'Deep retrofit'!$AN$42,"")))&amp;IF(F35="Scenario1PBT13",'Deep retrofit'!$AO$42,IF(F35="Scenario2PBT13",'Deep retrofit'!$AP$42,IF(F35="Scenario3PBT13",'Deep retrofit'!$AQ$42,"")))&amp;IF(F35="Scenario1PBT14",'Deep retrofit'!$AR$42,IF(F35="Scenario2PBT14",'Deep retrofit'!$AS$42,IF(F35="Scenario3PBT14",'Deep retrofit'!$AT$42,"")))&amp;IF(F35="Scenario1PBT15",'Deep retrofit'!$AU$42,IF(F35="Scenario2PBT15",'Deep retrofit'!$AV$42,IF(F35="Scenario3PBT15",'Deep retrofit'!$AW$42,"")))</f>
        <v/>
      </c>
      <c r="Z35" s="117">
        <f t="shared" si="20"/>
        <v>0</v>
      </c>
      <c r="AA35" s="269" t="str">
        <f>IF(F35="Scenario1PBT1",'Deep retrofit'!$E$101,IF(F35="Scenario2PBT1",'Deep retrofit'!$F$101,IF(F35="Scenario3PBT1",'Deep retrofit'!$G$101,"")))&amp;IF(F35="Scenario1PBT2",'Deep retrofit'!$H$101,IF(F35="Scenario2PBT2",'Deep retrofit'!$I$101,IF(F35="Scenario3PBT2",'Deep retrofit'!$J$101,"")))&amp;IF(F35="Scenario1PBT3",'Deep retrofit'!$K$101,IF(F35="Scenario2PBT3",'Deep retrofit'!$L$101,IF(F35="Scenario3PBT3",'Deep retrofit'!$M$101,"")))&amp;IF(F35="Scenario1PBT4",'Deep retrofit'!$N$101,IF(F35="Scenario2PBT4",'Deep retrofit'!$O$101,IF(F35="Scenario3PBT4",'Deep retrofit'!$P$101,"")))&amp;IF(F35="Scenario1PBT5",'Deep retrofit'!$Q$101,IF(F35="Scenario2PBT5",'Deep retrofit'!$R$101,IF(F35="Scenario3PBT5",'Deep retrofit'!$S$101,"")))&amp;IF(F35="Scenario1PBT6",'Deep retrofit'!$T$101,IF(F35="Scenario2PBT6",'Deep retrofit'!$U$101,IF(F35="Scenario3PBT6",'Deep retrofit'!$V$101,"")))&amp;IF(F35="Scenario1PBT7",'Deep retrofit'!$W$101,IF(F35="Scenario2PBT7",'Deep retrofit'!$X$101,IF(F35="Scenario3PBT7",'Deep retrofit'!$Y$101,"")))&amp;IF(F35="Scenario1PBT8",'Deep retrofit'!$Z$101,IF(F35="Scenario2PBT8",'Deep retrofit'!$AA$101,IF(F35="Scenario3PBT8",'Deep retrofit'!$AB$101,"")))&amp;IF(F35="Scenario1PBT9",'Deep retrofit'!$AC$101,IF(F35="Scenario2PBT9",'Deep retrofit'!$AD$101,IF(F35="Scenario3PBT9",'Deep retrofit'!$AE$101,"")))&amp;IF(F35="Scenario1PBT10",'Deep retrofit'!$AF$101,IF(F35="Scenario2PBT10",'Deep retrofit'!$AG$101,IF(F35="Scenario3PBT10",'Deep retrofit'!$AH$101,"")))&amp;IF(F35="Scenario1PBT11",'Deep retrofit'!$AI$101,IF(F35="Scenario2PBT11",'Deep retrofit'!$AJ$101,IF(F35="Scenario3PBT11",'Deep retrofit'!$AK$101,"")))&amp;IF(F35="Scenario1PBT12",'Deep retrofit'!$AL$101,IF(F35="Scenario2PBT12",'Deep retrofit'!$AM$101,IF(F35="Scenario3PBT12",'Deep retrofit'!$AN$101,"")))&amp;IF(F35="Scenario1PBT13",'Deep retrofit'!$AO$101,IF(F35="Scenario2PBT13",'Deep retrofit'!$AP$101,IF(F35="Scenario3PBT13",'Deep retrofit'!$AQ$101,"")))&amp;IF(F35="Scenario1PBT14",'Deep retrofit'!$AR$101,IF(F35="Scenario2PBT14",'Deep retrofit'!$AS$101,IF(F35="Scenario3PBT14",'Deep retrofit'!$AT$101,"")))&amp;IF(F35="Scenario1PBT15",'Deep retrofit'!$AU$101,IF(F35="Scenario2PBT15",'Deep retrofit'!$AV$101,IF(F35="Scenario3PBT15",'Deep retrofit'!$AW$101,"")))</f>
        <v/>
      </c>
      <c r="AB35" s="179">
        <f t="shared" si="21"/>
        <v>0</v>
      </c>
      <c r="AC35" s="208">
        <f>IFERROR('Projection_Base-case'!G35-G35,0)</f>
        <v>0</v>
      </c>
      <c r="AD35" s="117">
        <f t="shared" si="0"/>
        <v>0</v>
      </c>
      <c r="AE35" s="117">
        <f>IFERROR(100*AC35/'Projection_Base-case'!G35,0)</f>
        <v>0</v>
      </c>
      <c r="AF35" s="117">
        <f>IFERROR('Projection_Base-case'!I35-I35,0)</f>
        <v>0</v>
      </c>
      <c r="AG35" s="117">
        <f t="shared" si="1"/>
        <v>0</v>
      </c>
      <c r="AH35" s="117">
        <f>IFERROR(100*AF35/'Projection_Base-case'!I35,0)</f>
        <v>0</v>
      </c>
      <c r="AI35" s="117">
        <f>IFERROR('Projection_Base-case'!K35-K35,0)</f>
        <v>0</v>
      </c>
      <c r="AJ35" s="117">
        <f t="shared" si="2"/>
        <v>0</v>
      </c>
      <c r="AK35" s="117">
        <f>IFERROR(100*AI35/'Projection_Base-case'!K35,0)</f>
        <v>0</v>
      </c>
      <c r="AL35" s="117">
        <f>IFERROR(M35-'Projection_Base-case'!M35,0)</f>
        <v>0</v>
      </c>
      <c r="AM35" s="117">
        <f t="shared" si="3"/>
        <v>0</v>
      </c>
      <c r="AN35" s="179">
        <f>IFERROR(IF('Projection_Base-case'!N35&gt;0,100*AM35/'Projection_Base-case'!N35,100*AM35/N35),0)</f>
        <v>0</v>
      </c>
      <c r="AO35" s="206">
        <f>IFERROR('Projection_Base-case'!O35-O35,0)</f>
        <v>0</v>
      </c>
      <c r="AP35" s="117">
        <f t="shared" si="4"/>
        <v>0</v>
      </c>
      <c r="AQ35" s="117">
        <f>IFERROR(100*AO35/'Projection_Base-case'!O35,0)</f>
        <v>0</v>
      </c>
      <c r="AR35" s="117">
        <f>IFERROR('Projection_Base-case'!Q35-Q35,0)</f>
        <v>0</v>
      </c>
      <c r="AS35" s="117">
        <f t="shared" si="5"/>
        <v>0</v>
      </c>
      <c r="AT35" s="117">
        <f>IFERROR(100*AR35/'Projection_Base-case'!Q35,0)</f>
        <v>0</v>
      </c>
      <c r="AU35" s="117">
        <f>IFERROR('Projection_Base-case'!S35-S35,0)</f>
        <v>0</v>
      </c>
      <c r="AV35" s="117">
        <f t="shared" si="6"/>
        <v>0</v>
      </c>
      <c r="AW35" s="118">
        <f>IFERROR(100*AU35/'Projection_Base-case'!S35,0)</f>
        <v>0</v>
      </c>
      <c r="AX35" s="206">
        <f>IFERROR('Projection_Base-case'!U35-U35,0)</f>
        <v>0</v>
      </c>
      <c r="AY35" s="117">
        <f t="shared" si="7"/>
        <v>0</v>
      </c>
      <c r="AZ35" s="117">
        <f>IFERROR(100*AX35/'Projection_Base-case'!U35,0)</f>
        <v>0</v>
      </c>
      <c r="BA35" s="117">
        <f>IFERROR('Projection_Base-case'!W35-W35,0)</f>
        <v>0</v>
      </c>
      <c r="BB35" s="117">
        <f t="shared" si="8"/>
        <v>0</v>
      </c>
      <c r="BC35" s="117">
        <f>IFERROR(100*BA35/'Projection_Base-case'!W35,0)</f>
        <v>0</v>
      </c>
      <c r="BD35" s="117">
        <f>IFERROR('Projection_Base-case'!Y35-Y35,0)</f>
        <v>0</v>
      </c>
      <c r="BE35" s="117">
        <f t="shared" si="9"/>
        <v>0</v>
      </c>
      <c r="BF35" s="117">
        <f>IFERROR(100*BD35/'Projection_Base-case'!Y35,0)</f>
        <v>0</v>
      </c>
      <c r="BG35" s="178">
        <f t="shared" si="22"/>
        <v>0</v>
      </c>
      <c r="BH35" s="179">
        <f t="shared" si="23"/>
        <v>0</v>
      </c>
    </row>
    <row r="36" spans="1:60">
      <c r="A36" s="205">
        <v>31</v>
      </c>
      <c r="B36" s="178">
        <f>IF('Projection_Base-case'!B36&lt;&gt;"",'Projection_Base-case'!B36,0)</f>
        <v>0</v>
      </c>
      <c r="C36" s="178">
        <f>IF('Projection_Base-case'!C36&lt;&gt;"",'Projection_Base-case'!C36,0)</f>
        <v>0</v>
      </c>
      <c r="D36" s="178">
        <f>IF('Projection_Base-case'!D36&lt;&gt;"",'Projection_Base-case'!D36,0)</f>
        <v>0</v>
      </c>
      <c r="E36" s="107" t="str">
        <f>IF(AND('Résultats deep'!$AC$3="OUI",'Résultats deep'!E35&lt;&gt;""),'Résultats deep'!E35,IF(OR(D36="PBT1",D36="PBT2",D36="PBT3",D36="PBT4",D36="PBT5",D36="PBT6",D36="PBT7"),"Scenario1",""))</f>
        <v/>
      </c>
      <c r="F36" s="202" t="str">
        <f t="shared" si="10"/>
        <v>0</v>
      </c>
      <c r="G36" s="177" t="str">
        <f>IF(F36="Scenario1PBT1",'Deep retrofit'!$E$6,IF(F36="Scenario2PBT1",'Deep retrofit'!$F$6,IF(F36="Scenario3PBT1",'Deep retrofit'!$G$6,"")))&amp;IF(F36="Scenario1PBT2",'Deep retrofit'!$H$6,IF(F36="Scenario2PBT2",'Deep retrofit'!$I$6,IF(F36="Scenario3PBT2",'Deep retrofit'!$J$6,"")))&amp;IF(F36="Scenario1PBT3",'Deep retrofit'!$K$6,IF(F36="Scenario2PBT3",'Deep retrofit'!$L$6,IF(F36="Scenario3PBT3",'Deep retrofit'!$M$6,"")))&amp;IF(F36="Scenario1PBT4",'Deep retrofit'!$N$6,IF(F36="Scenario2PBT4",'Deep retrofit'!$O$6,IF(F36="Scenario3PBT4",'Deep retrofit'!$P$6,"")))&amp;IF(F36="Scenario1PBT5",'Deep retrofit'!$Q$6,IF(F36="Scenario2PBT5",'Deep retrofit'!$R$6,IF(F36="Scenario3PBT5",'Deep retrofit'!$S$6,"")))&amp;IF(F36="Scenario1PBT6",'Deep retrofit'!$T$6,IF(F36="Scenario2PBT6",'Deep retrofit'!$U$6,IF(F36="Scenario3PBT6",'Deep retrofit'!$V$6,"")))&amp;IF(F36="Scenario1PBT7",'Deep retrofit'!$W$6,IF(F36="Scenario2PBT7",'Deep retrofit'!$X$6,IF(F36="Scenario3PBT7",'Deep retrofit'!$Y$6,"")))&amp;IF(F36="Scenario1PBT8",'Deep retrofit'!$Z$6,IF(F36="Scenario2PBT8",'Deep retrofit'!$AA$6,IF(F36="Scenario3PBT8",'Deep retrofit'!$AB$6,"")))&amp;IF(F36="Scenario1PBT9",'Deep retrofit'!$AC$6,IF(F36="Scenario2PBT9",'Deep retrofit'!$AD$6,IF(F36="Scenario3PBT9",'Deep retrofit'!$AE$6,"")))&amp;IF(F36="Scenario1PBT10",'Deep retrofit'!$AF$6,IF(F36="Scenario2PBT10",'Deep retrofit'!$AG$6,IF(F36="Scenario3PBT10",'Deep retrofit'!$AH$6,"")))&amp;IF(F36="Scenario1PBT11",'Deep retrofit'!$AI$6,IF(F36="Scenario2PBT11",'Deep retrofit'!$AJ$6,IF(F36="Scenario3PBT11",'Deep retrofit'!$AK$6,"")))&amp;IF(F36="Scenario1PBT12",'Deep retrofit'!$AL$6,IF(F36="Scenario2PBT12",'Deep retrofit'!$AM$6,IF(F36="Scenario3PBT12",'Deep retrofit'!$AN$6,"")))&amp;IF(F36="Scenario1PBT13",'Deep retrofit'!$AO$6,IF(F36="Scenario2PBT13",'Deep retrofit'!$AP$6,IF(F36="Scenario3PBT13",'Deep retrofit'!$AQ$6,"")))&amp;IF(F36="Scenario1PBT14",'Deep retrofit'!$AR$6,IF(F36="Scenario2PBT14",'Deep retrofit'!$AS$6,IF(F36="Scenario3PBT14",'Deep retrofit'!$AT$6,"")))&amp;IF(F36="Scenario1PBT15",'Deep retrofit'!$AU$6,IF(F36="Scenario2PBT15",'Deep retrofit'!$AV$6,IF(F36="Scenario3PBT15",'Deep retrofit'!$AW$6,"")))</f>
        <v/>
      </c>
      <c r="H36" s="117">
        <f t="shared" si="11"/>
        <v>0</v>
      </c>
      <c r="I36" s="178" t="str">
        <f>IF(F36="Scenario1PBT1",'Deep retrofit'!$E$16,IF(F36="Scenario2PBT1",'Deep retrofit'!$F$16,IF(F36="Scenario3PBT1",'Deep retrofit'!$G$16,"")))&amp;IF(F36="Scenario1PBT2",'Deep retrofit'!$H$16,IF(F36="Scenario2PBT2",'Deep retrofit'!$I$16,IF(F36="Scenario3PBT2",'Deep retrofit'!$J$16,"")))&amp;IF(F36="Scenario1PBT3",'Deep retrofit'!$K$16,IF(F36="Scenario2PBT3",'Deep retrofit'!$L$16,IF(F36="Scenario3PBT3",'Deep retrofit'!$M$16,"")))&amp;IF(F36="Scenario1PBT4",'Deep retrofit'!$N$16,IF(F36="Scenario2PBT4",'Deep retrofit'!$O$16,IF(F36="Scenario3PBT4",'Deep retrofit'!$P$16,"")))&amp;IF(F36="Scenario1PBT5",'Deep retrofit'!$Q$16,IF(F36="Scenario2PBT5",'Deep retrofit'!$R$16,IF(F36="Scenario3PBT5",'Deep retrofit'!$S$16,"")))&amp;IF(F36="Scenario1PBT6",'Deep retrofit'!$T$16,IF(F36="Scenario2PBT6",'Deep retrofit'!$U$16,IF(F36="Scenario3PBT6",'Deep retrofit'!$V$16,"")))&amp;IF(F36="Scenario1PBT7",'Deep retrofit'!$W$16,IF(F36="Scenario2PBT7",'Deep retrofit'!$X$16,IF(F36="Scenario3PBT7",'Deep retrofit'!$Y$16,"")))&amp;IF(F36="Scenario1PBT8",'Deep retrofit'!$Z$16,IF(F36="Scenario2PBT8",'Deep retrofit'!$AA$16,IF(F36="Scenario3PBT8",'Deep retrofit'!$AB$16,"")))&amp;IF(F36="Scenario1PBT9",'Deep retrofit'!$AC$16,IF(F36="Scenario2PBT9",'Deep retrofit'!$AD$16,IF(F36="Scenario3PBT9",'Deep retrofit'!$AE$16,"")))&amp;IF(F36="Scenario1PBT10",'Deep retrofit'!$AF$16,IF(F36="Scenario2PBT10",'Deep retrofit'!$AG$16,IF(F36="Scenario3PBT10",'Deep retrofit'!$AH$16,"")))&amp;IF(F36="Scenario1PBT11",'Deep retrofit'!$AI$16,IF(F36="Scenario2PBT11",'Deep retrofit'!$AJ$16,IF(F36="Scenario3PBT11",'Deep retrofit'!$AK$16,"")))&amp;IF(F36="Scenario1PBT12",'Deep retrofit'!$AL$16,IF(F36="Scenario2PBT12",'Deep retrofit'!$AM$16,IF(F36="Scenario3PBT12",'Deep retrofit'!$AN$16,"")))&amp;IF(F36="Scenario1PBT13",'Deep retrofit'!$AO$16,IF(F36="Scenario2PBT13",'Deep retrofit'!$AP$16,IF(F36="Scenario3PBT13",'Deep retrofit'!$AQ$16,"")))&amp;IF(F36="Scenario1PBT14",'Deep retrofit'!$AR$16,IF(F36="Scenario2PBT14",'Deep retrofit'!$AS$16,IF(F36="Scenario3PBT14",'Deep retrofit'!$AT$16,"")))&amp;IF(F36="Scenario1PBT15",'Deep retrofit'!$AU$16,IF(F36="Scenario2PBT15",'Deep retrofit'!$AV$16,IF(F36="Scenario3PBT15",'Deep retrofit'!$AW$16,"")))</f>
        <v/>
      </c>
      <c r="J36" s="117">
        <f t="shared" si="12"/>
        <v>0</v>
      </c>
      <c r="K36" s="117" t="str">
        <f>IF(F36="Scenario1PBT1",'Deep retrofit'!$E$18,IF(F36="Scenario2PBT1",'Deep retrofit'!$F$18,IF(F36="Scenario3PBT1",'Deep retrofit'!$G$18,"")))&amp;IF(F36="Scenario1PBT2",'Deep retrofit'!$H$18,IF(F36="Scenario2PBT2",'Deep retrofit'!$I$18,IF(F36="Scenario3PBT2",'Deep retrofit'!$J$18,"")))&amp;IF(F36="Scenario1PBT3",'Deep retrofit'!$K$18,IF(F36="Scenario2PBT3",'Deep retrofit'!$L$18,IF(F36="Scenario3PBT3",'Deep retrofit'!$M$18,"")))&amp;IF(F36="Scenario1PBT4",'Deep retrofit'!$N$18,IF(F36="Scenario2PBT4",'Deep retrofit'!$O$18,IF(F36="Scenario3PBT4",'Deep retrofit'!$P$18,"")))&amp;IF(F36="Scenario1PBT5",'Deep retrofit'!$Q$18,IF(F36="Scenario2PBT5",'Deep retrofit'!$R$18,IF(F36="Scenario3PBT5",'Deep retrofit'!$S$18,"")))&amp;IF(F36="Scenario1PBT6",'Deep retrofit'!$T$18,IF(F36="Scenario2PBT6",'Deep retrofit'!$U$18,IF(F36="Scenario3PBT6",'Deep retrofit'!$V$18,"")))&amp;IF(F36="Scenario1PBT7",'Deep retrofit'!$W$18,IF(F36="Scenario2PBT7",'Deep retrofit'!$X$18,IF(F36="Scenario3PBT7",'Deep retrofit'!$Y$18,"")))&amp;IF(F36="Scenario1PBT8",'Deep retrofit'!$Z$18,IF(F36="Scenario2PBT8",'Deep retrofit'!$AA$18,IF(F36="Scenario3PBT8",'Deep retrofit'!$AB$18,"")))&amp;IF(F36="Scenario1PBT9",'Deep retrofit'!$AC$18,IF(F36="Scenario2PBT9",'Deep retrofit'!$AD$18,IF(F36="Scenario3PBT9",'Deep retrofit'!$AE$18,"")))&amp;IF(F36="Scenario1PBT10",'Deep retrofit'!$AF$18,IF(F36="Scenario2PBT10",'Deep retrofit'!$AG$18,IF(F36="Scenario3PBT10",'Deep retrofit'!$AH$18,"")))&amp;IF(F36="Scenario1PBT11",'Deep retrofit'!$AI$18,IF(F36="Scenario2PBT11",'Deep retrofit'!$AJ$18,IF(F36="Scenario3PBT11",'Deep retrofit'!$AK$18,"")))&amp;IF(F36="Scenario1PBT12",'Deep retrofit'!$AL$18,IF(F36="Scenario2PBT12",'Deep retrofit'!$AM$18,IF(F36="Scenario3PBT12",'Deep retrofit'!$AN$18,"")))&amp;IF(F36="Scenario1PBT13",'Deep retrofit'!$AO$18,IF(F36="Scenario2PBT13",'Deep retrofit'!$AP$18,IF(F36="Scenario3PBT13",'Deep retrofit'!$AQ$18,"")))&amp;IF(F36="Scenario1PBT14",'Deep retrofit'!$AR$18,IF(F36="Scenario2PBT14",'Deep retrofit'!$AS$18,IF(F36="Scenario3PBT14",'Deep retrofit'!$AT$18,"")))&amp;IF(F36="Scenario1PBT15",'Deep retrofit'!$AU$18,IF(F36="Scenario2PBT15",'Deep retrofit'!$AV$18,IF(F36="Scenario3PBT15",'Deep retrofit'!$AW$18,"")))</f>
        <v/>
      </c>
      <c r="L36" s="117">
        <f t="shared" si="13"/>
        <v>0</v>
      </c>
      <c r="M36" s="117" t="str">
        <f>IF(F36="Scenario1PBT1",'Deep retrofit'!$E$20,IF(F36="Scenario2PBT1",'Deep retrofit'!$F$20,IF(F36="Scenario3PBT1",'Deep retrofit'!$G$20,"")))&amp;IF(F36="Scenario1PBT2",'Deep retrofit'!$H$20,IF(F36="Scenario2PBT2",'Deep retrofit'!$I$20,IF(F36="Scenario3PBT2",'Deep retrofit'!$J$20,"")))&amp;IF(F36="Scenario1PBT3",'Deep retrofit'!$K$20,IF(F36="Scenario2PBT3",'Deep retrofit'!$L$20,IF(F36="Scenario3PBT3",'Deep retrofit'!$M$20,"")))&amp;IF(F36="Scenario1PBT4",'Deep retrofit'!$N$20,IF(F36="Scenario2PBT4",'Deep retrofit'!$O$20,IF(F36="Scenario3PBT4",'Deep retrofit'!$P$20,"")))&amp;IF(F36="Scenario1PBT5",'Deep retrofit'!$Q$20,IF(F36="Scenario2PBT5",'Deep retrofit'!$R$20,IF(F36="Scenario3PBT5",'Deep retrofit'!$S$20,"")))&amp;IF(F36="Scenario1PBT6",'Deep retrofit'!$T$20,IF(F36="Scenario2PBT6",'Deep retrofit'!$U$20,IF(F36="Scenario3PBT6",'Deep retrofit'!$V$20,"")))&amp;IF(F36="Scenario1PBT7",'Deep retrofit'!$W$20,IF(F36="Scenario2PBT7",'Deep retrofit'!$X$20,IF(F36="Scenario3PBT7",'Deep retrofit'!$Y$20,"")))&amp;IF(F36="Scenario1PBT8",'Deep retrofit'!$Z$20,IF(F36="Scenario2PBT8",'Deep retrofit'!$AA$20,IF(F36="Scenario3PBT8",'Deep retrofit'!$AB$20,"")))&amp;IF(F36="Scenario1PBT9",'Deep retrofit'!$AC$20,IF(F36="Scenario2PBT9",'Deep retrofit'!$AD$20,IF(F36="Scenario3PBT9",'Deep retrofit'!$AE$20,"")))&amp;IF(F36="Scenario1PBT10",'Deep retrofit'!$AF$20,IF(F36="Scenario2PBT10",'Deep retrofit'!$AG$20,IF(F36="Scenario3PBT10",'Deep retrofit'!$AH$20,"")))&amp;IF(F36="Scenario1PBT11",'Deep retrofit'!$AI$20,IF(F36="Scenario2PBT11",'Deep retrofit'!$AJ$20,IF(F36="Scenario3PBT11",'Deep retrofit'!$AK$20,"")))&amp;IF(F36="Scenario1PBT12",'Deep retrofit'!$AL$20,IF(F36="Scenario2PBT12",'Deep retrofit'!$AM$20,IF(F36="Scenario3PBT12",'Deep retrofit'!$AN$20,"")))&amp;IF(F36="Scenario1PBT13",'Deep retrofit'!$AO$20,IF(F36="Scenario2PBT13",'Deep retrofit'!$AP$20,IF(F36="Scenario3PBT13",'Deep retrofit'!$AQ$20,"")))&amp;IF(F36="Scenario1PBT14",'Deep retrofit'!$AR$20,IF(F36="Scenario2PBT14",'Deep retrofit'!$AS$20,IF(F36="Scenario3PBT14",'Deep retrofit'!$AT$20,"")))&amp;IF(F36="Scenario1PBT15",'Deep retrofit'!$AU$20,IF(F36="Scenario2PBT15",'Deep retrofit'!$AV$20,IF(F36="Scenario3PBT15",'Deep retrofit'!$AW$20,"")))</f>
        <v/>
      </c>
      <c r="N36" s="118">
        <f t="shared" si="14"/>
        <v>0</v>
      </c>
      <c r="O36" s="206" t="str">
        <f>IF(F36="Scenario1PBT1",'Deep retrofit'!$E$23,IF(F36="Scenario2PBT1",'Deep retrofit'!$F$23,IF(F36="Scenario3PBT1",'Deep retrofit'!$G$23,"")))&amp;IF(F36="Scenario1PBT2",'Deep retrofit'!$H$23,IF(F36="Scenario2PBT2",'Deep retrofit'!$I$23,IF(F36="Scenario3PBT2",'Deep retrofit'!$J$23,"")))&amp;IF(F36="Scenario1PBT3",'Deep retrofit'!$K$23,IF(F36="Scenario2PBT3",'Deep retrofit'!$L$23,IF(F36="Scenario3PBT3",'Deep retrofit'!$M$23,"")))&amp;IF(F36="Scenario1PBT4",'Deep retrofit'!$N$23,IF(F36="Scenario2PBT4",'Deep retrofit'!$O$23,IF(F36="Scenario3PBT4",'Deep retrofit'!$P$23,"")))&amp;IF(F36="Scenario1PBT5",'Deep retrofit'!$Q$23,IF(F36="Scenario2PBT5",'Deep retrofit'!$R$23,IF(F36="Scenario3PBT5",'Deep retrofit'!$S$23,"")))&amp;IF(F36="Scenario1PBT6",'Deep retrofit'!$T$23,IF(F36="Scenario2PBT6",'Deep retrofit'!$U$23,IF(F36="Scenario3PBT6",'Deep retrofit'!$V$23,"")))&amp;IF(F36="Scenario1PBT7",'Deep retrofit'!$W$23,IF(F36="Scenario2PBT7",'Deep retrofit'!$X$23,IF(F36="Scenario3PBT7",'Deep retrofit'!$Y$23,"")))&amp;IF(F36="Scenario1PBT8",'Deep retrofit'!$Z$23,IF(F36="Scenario2PBT8",'Deep retrofit'!$AA$23,IF(F36="Scenario3PBT8",'Deep retrofit'!$AB$23,"")))&amp;IF(F36="Scenario1PBT9",'Deep retrofit'!$AC$23,IF(F36="Scenario2PBT9",'Deep retrofit'!$AD$23,IF(F36="Scenario3PBT9",'Deep retrofit'!$AE$23,"")))&amp;IF(F36="Scenario1PBT10",'Deep retrofit'!$AF$23,IF(F36="Scenario2PBT10",'Deep retrofit'!$AG$23,IF(F36="Scenario3PBT10",'Deep retrofit'!$AH$23,"")))&amp;IF(F36="Scenario1PBT11",'Deep retrofit'!$AI$23,IF(F36="Scenario2PBT11",'Deep retrofit'!$AJ$23,IF(F36="Scenario3PBT11",'Deep retrofit'!$AK$23,"")))&amp;IF(F36="Scenario1PBT12",'Deep retrofit'!$AL$23,IF(F36="Scenario2PBT12",'Deep retrofit'!$AM$23,IF(F36="Scenario3PBT12",'Deep retrofit'!$AN$23,"")))&amp;IF(F36="Scenario1PBT13",'Deep retrofit'!$AO$23,IF(F36="Scenario2PBT13",'Deep retrofit'!$AP$23,IF(F36="Scenario3PBT13",'Deep retrofit'!$AQ$23,"")))&amp;IF(F36="Scenario1PBT14",'Deep retrofit'!$AR$23,IF(F36="Scenario2PBT14",'Deep retrofit'!$AS$23,IF(F36="Scenario3PBT14",'Deep retrofit'!$AT$23,"")))&amp;IF(F36="Scenario1PBT15",'Deep retrofit'!$AU$23,IF(F36="Scenario2PBT15",'Deep retrofit'!$AV$23,IF(F36="Scenario3PBT15",'Deep retrofit'!$AW$23,"")))</f>
        <v/>
      </c>
      <c r="P36" s="117">
        <f t="shared" si="15"/>
        <v>0</v>
      </c>
      <c r="Q36" s="117" t="str">
        <f>IF(F36="Scenario1PBT1",'Deep retrofit'!$E$25,IF(F36="Scenario2PBT1",'Deep retrofit'!$F$25,IF(F36="Scenario3PBT1",'Deep retrofit'!$G$25,"")))&amp;IF(F36="Scenario1PBT2",'Deep retrofit'!$H$25,IF(F36="Scenario2PBT2",'Deep retrofit'!$I$25,IF(F36="Scenario3PBT2",'Deep retrofit'!$J$25,"")))&amp;IF(F36="Scenario1PBT3",'Deep retrofit'!$K$25,IF(F36="Scenario2PBT3",'Deep retrofit'!$L$25,IF(F36="Scenario3PBT3",'Deep retrofit'!$M$25,"")))&amp;IF(F36="Scenario1PBT4",'Deep retrofit'!$N$25,IF(F36="Scenario2PBT4",'Deep retrofit'!$O$25,IF(F36="Scenario3PBT4",'Deep retrofit'!$P$25,"")))&amp;IF(F36="Scenario1PBT5",'Deep retrofit'!$Q$25,IF(F36="Scenario2PBT5",'Deep retrofit'!$R$25,IF(F36="Scenario3PBT5",'Deep retrofit'!$S$25,"")))&amp;IF(F36="Scenario1PBT6",'Deep retrofit'!$T$25,IF(F36="Scenario2PBT6",'Deep retrofit'!$U$25,IF(F36="Scenario3PBT6",'Deep retrofit'!$V$25,"")))&amp;IF(F36="Scenario1PBT7",'Deep retrofit'!$W$25,IF(F36="Scenario2PBT7",'Deep retrofit'!$X$25,IF(F36="Scenario3PBT7",'Deep retrofit'!$Y$25,"")))&amp;IF(F36="Scenario1PBT8",'Deep retrofit'!$Z$25,IF(F36="Scenario2PBT8",'Deep retrofit'!$AA$25,IF(F36="Scenario3PBT8",'Deep retrofit'!$AB$25,"")))&amp;IF(F36="Scenario1PBT9",'Deep retrofit'!$AC$25,IF(F36="Scenario2PBT9",'Deep retrofit'!$AD$25,IF(F36="Scenario3PBT9",'Deep retrofit'!$AE$25,"")))&amp;IF(F36="Scenario1PBT10",'Deep retrofit'!$AF$25,IF(F36="Scenario2PBT10",'Deep retrofit'!$AG$25,IF(F36="Scenario3PBT10",'Deep retrofit'!$AH$25,"")))&amp;IF(F36="Scenario1PBT11",'Deep retrofit'!$AI$25,IF(F36="Scenario2PBT11",'Deep retrofit'!$AJ$25,IF(F36="Scenario3PBT11",'Deep retrofit'!$AK$25,"")))&amp;IF(F36="Scenario1PBT12",'Deep retrofit'!$AL$25,IF(F36="Scenario2PBT12",'Deep retrofit'!$AM$25,IF(F36="Scenario3PBT12",'Deep retrofit'!$AN$25,"")))&amp;IF(F36="Scenario1PBT13",'Deep retrofit'!$AO$25,IF(F36="Scenario2PBT13",'Deep retrofit'!$AP$25,IF(F36="Scenario3PBT13",'Deep retrofit'!$AQ$25,"")))&amp;IF(F36="Scenario1PBT14",'Deep retrofit'!$AR$25,IF(F36="Scenario2PBT14",'Deep retrofit'!$AS$25,IF(F36="Scenario3PBT14",'Deep retrofit'!$AT$25,"")))&amp;IF(F36="Scenario1PBT15",'Deep retrofit'!$AU$25,IF(F36="Scenario2PBT15",'Deep retrofit'!$AV$25,IF(F36="Scenario3PBT15",'Deep retrofit'!$AW$25,"")))</f>
        <v/>
      </c>
      <c r="R36" s="117">
        <f t="shared" si="16"/>
        <v>0</v>
      </c>
      <c r="S36" s="117" t="str">
        <f>IF(F36="Scenario1PBT1",'Deep retrofit'!$E$27,IF(F36="Scenario2PBT1",'Deep retrofit'!$F$27,IF(F36="Scenario3PBT1",'Deep retrofit'!$G$27,"")))&amp;IF(F36="Scenario1PBT2",'Deep retrofit'!$H$27,IF(F36="Scenario2PBT2",'Deep retrofit'!$I$27,IF(F36="Scenario3PBT2",'Deep retrofit'!$J$27,"")))&amp;IF(F36="Scenario1PBT3",'Deep retrofit'!$K$27,IF(F36="Scenario2PBT3",'Deep retrofit'!$L$27,IF(F36="Scenario3PBT3",'Deep retrofit'!$M$27,"")))&amp;IF(F36="Scenario1PBT4",'Deep retrofit'!$N$27,IF(F36="Scenario2PBT4",'Deep retrofit'!$O$27,IF(F36="Scenario3PBT4",'Deep retrofit'!$P$27,"")))&amp;IF(F36="Scenario1PBT5",'Deep retrofit'!$Q$27,IF(F36="Scenario2PBT5",'Deep retrofit'!$R$27,IF(F36="Scenario3PBT5",'Deep retrofit'!$S$27,"")))&amp;IF(F36="Scenario1PBT6",'Deep retrofit'!$T$27,IF(F36="Scenario2PBT6",'Deep retrofit'!$U$27,IF(F36="Scenario3PBT6",'Deep retrofit'!$V$27,"")))&amp;IF(F36="Scenario1PBT7",'Deep retrofit'!$W$27,IF(F36="Scenario2PBT7",'Deep retrofit'!$X$27,IF(F36="Scenario3PBT7",'Deep retrofit'!$Y$27,"")))&amp;IF(F36="Scenario1PBT8",'Deep retrofit'!$Z$27,IF(F36="Scenario2PBT8",'Deep retrofit'!$AA$27,IF(F36="Scenario3PBT8",'Deep retrofit'!$AB$27,"")))&amp;IF(F36="Scenario1PBT9",'Deep retrofit'!$AC$27,IF(F36="Scenario2PBT9",'Deep retrofit'!$AD$27,IF(F36="Scenario3PBT9",'Deep retrofit'!$AE$27,"")))&amp;IF(F36="Scenario1PBT10",'Deep retrofit'!$AF$27,IF(F36="Scenario2PBT10",'Deep retrofit'!$AG$27,IF(F36="Scenario3PBT10",'Deep retrofit'!$AH$27,"")))&amp;IF(F36="Scenario1PBT11",'Deep retrofit'!$AI$27,IF(F36="Scenario2PBT11",'Deep retrofit'!$AJ$27,IF(F36="Scenario3PBT11",'Deep retrofit'!$AK$27,"")))&amp;IF(F36="Scenario1PBT12",'Deep retrofit'!$AL$27,IF(F36="Scenario2PBT12",'Deep retrofit'!$AM$27,IF(F36="Scenario3PBT12",'Deep retrofit'!$AN$27,"")))&amp;IF(F36="Scenario1PBT13",'Deep retrofit'!$AO$27,IF(F36="Scenario2PBT13",'Deep retrofit'!$AP$27,IF(F36="Scenario3PBT13",'Deep retrofit'!$AQ$27,"")))&amp;IF(F36="Scenario1PBT14",'Deep retrofit'!$AR$27,IF(F36="Scenario2PBT14",'Deep retrofit'!$AS$27,IF(F36="Scenario3PBT14",'Deep retrofit'!$AT$27,"")))&amp;IF(F36="Scenario1PBT15",'Deep retrofit'!$AU$27,IF(F36="Scenario2PBT15",'Deep retrofit'!$AV$27,IF(F36="Scenario3PBT15",'Deep retrofit'!$AW$27,"")))</f>
        <v/>
      </c>
      <c r="T36" s="207">
        <f t="shared" si="17"/>
        <v>0</v>
      </c>
      <c r="U36" s="206" t="str">
        <f>IF(F36="Scenario1PBT1",'Deep retrofit'!$E$38,IF(F36="Scenario2PBT1",'Deep retrofit'!$F$38,IF(F36="Scenario3PBT1",'Deep retrofit'!$G$38,"")))&amp;IF(F36="Scenario1PBT2",'Deep retrofit'!$H$38,IF(F36="Scenario2PBT2",'Deep retrofit'!$I$38,IF(F36="Scenario3PBT2",'Deep retrofit'!$J$38,"")))&amp;IF(F36="Scenario1PBT3",'Deep retrofit'!$K$38,IF(F36="Scenario2PBT3",'Deep retrofit'!$L$38,IF(F36="Scenario3PBT3",'Deep retrofit'!$M$38,"")))&amp;IF(F36="Scenario1PBT4",'Deep retrofit'!$N$38,IF(F36="Scenario2PBT4",'Deep retrofit'!$O$38,IF(F36="Scenario3PBT4",'Deep retrofit'!$P$38,"")))&amp;IF(F36="Scenario1PBT5",'Deep retrofit'!$Q$38,IF(F36="Scenario2PBT5",'Deep retrofit'!$R$38,IF(F36="Scenario3PBT5",'Deep retrofit'!$S$38,"")))&amp;IF(F36="Scenario1PBT6",'Deep retrofit'!$T$38,IF(F36="Scenario2PBT6",'Deep retrofit'!$U$38,IF(F36="Scenario3PBT6",'Deep retrofit'!$V$38,"")))&amp;IF(F36="Scenario1PBT7",'Deep retrofit'!$W$38,IF(F36="Scenario2PBT7",'Deep retrofit'!$X$38,IF(F36="Scenario3PBT7",'Deep retrofit'!$Y$38,"")))&amp;IF(F36="Scenario1PBT8",'Deep retrofit'!$Z$38,IF(F36="Scenario2PBT8",'Deep retrofit'!$AA$38,IF(F36="Scenario3PBT8",'Deep retrofit'!$AB$38,"")))&amp;IF(F36="Scenario1PBT9",'Deep retrofit'!$AC$38,IF(F36="Scenario2PBT9",'Deep retrofit'!$AD$38,IF(F36="Scenario3PBT9",'Deep retrofit'!$AE$38,"")))&amp;IF(F36="Scenario1PBT10",'Deep retrofit'!$AF$38,IF(F36="Scenario2PBT10",'Deep retrofit'!$AG$38,IF(F36="Scenario3PBT10",'Deep retrofit'!$AH$38,"")))&amp;IF(F36="Scenario1PBT11",'Deep retrofit'!$AI$38,IF(F36="Scenario2PBT11",'Deep retrofit'!$AJ$38,IF(F36="Scenario3PBT11",'Deep retrofit'!$AK$38,"")))&amp;IF(F36="Scenario1PBT12",'Deep retrofit'!$AL$38,IF(F36="Scenario2PBT12",'Deep retrofit'!$AM$38,IF(F36="Scenario3PBT12",'Deep retrofit'!$AN$38,"")))&amp;IF(F36="Scenario1PBT13",'Deep retrofit'!$AO$38,IF(F36="Scenario2PBT13",'Deep retrofit'!$AP$38,IF(F36="Scenario3PBT13",'Deep retrofit'!$AQ$38,"")))&amp;IF(F36="Scenario1PBT14",'Deep retrofit'!$AR$38,IF(F36="Scenario2PBT14",'Deep retrofit'!$AS$38,IF(F36="Scenario3PBT14",'Deep retrofit'!$AT$38,"")))&amp;IF(F36="Scenario1PBT15",'Deep retrofit'!$AU$38,IF(F36="Scenario2PBT15",'Deep retrofit'!$AV$38,IF(F36="Scenario3PBT15",'Deep retrofit'!$AW$38,"")))</f>
        <v/>
      </c>
      <c r="V36" s="117">
        <f t="shared" si="18"/>
        <v>0</v>
      </c>
      <c r="W36" s="117" t="str">
        <f>IF(F36="Scenario1PBT1",'Deep retrofit'!$E$40,IF(F36="Scenario2PBT1",'Deep retrofit'!$F$40,IF(F36="Scenario3PBT1",'Deep retrofit'!$G$40,"")))&amp;IF(F36="Scenario1PBT2",'Deep retrofit'!$H$40,IF(F36="Scenario2PBT2",'Deep retrofit'!$I$40,IF(F36="Scenario3PBT2",'Deep retrofit'!$J$40,"")))&amp;IF(F36="Scenario1PBT3",'Deep retrofit'!$K$40,IF(F36="Scenario2PBT3",'Deep retrofit'!$L$40,IF(F36="Scenario3PBT3",'Deep retrofit'!$M$40,"")))&amp;IF(F36="Scenario1PBT4",'Deep retrofit'!$N$40,IF(F36="Scenario2PBT4",'Deep retrofit'!$O$40,IF(F36="Scenario3PBT4",'Deep retrofit'!$P$40,"")))&amp;IF(F36="Scenario1PBT5",'Deep retrofit'!$Q$40,IF(F36="Scenario2PBT5",'Deep retrofit'!$R$40,IF(F36="Scenario3PBT5",'Deep retrofit'!$S$40,"")))&amp;IF(F36="Scenario1PBT6",'Deep retrofit'!$T$40,IF(F36="Scenario2PBT6",'Deep retrofit'!$U$40,IF(F36="Scenario3PBT6",'Deep retrofit'!$V$40,"")))&amp;IF(F36="Scenario1PBT7",'Deep retrofit'!$W$40,IF(F36="Scenario2PBT7",'Deep retrofit'!$X$40,IF(F36="Scenario3PBT7",'Deep retrofit'!$Y$40,"")))&amp;IF(F36="Scenario1PBT8",'Deep retrofit'!$Z$40,IF(F36="Scenario2PBT8",'Deep retrofit'!$AA$40,IF(F36="Scenario3PBT8",'Deep retrofit'!$AB$40,"")))&amp;IF(F36="Scenario1PBT9",'Deep retrofit'!$AC$40,IF(F36="Scenario2PBT9",'Deep retrofit'!$AD$40,IF(F36="Scenario3PBT9",'Deep retrofit'!$AE$40,"")))&amp;IF(F36="Scenario1PBT10",'Deep retrofit'!$AF$40,IF(F36="Scenario2PBT10",'Deep retrofit'!$AG$40,IF(F36="Scenario3PBT10",'Deep retrofit'!$AH$40,"")))&amp;IF(F36="Scenario1PBT11",'Deep retrofit'!$AI$40,IF(F36="Scenario2PBT11",'Deep retrofit'!$AJ$40,IF(F36="Scenario3PBT11",'Deep retrofit'!$AK$40,"")))&amp;IF(F36="Scenario1PBT12",'Deep retrofit'!$AL$40,IF(F36="Scenario2PBT12",'Deep retrofit'!$AM$40,IF(F36="Scenario3PBT12",'Deep retrofit'!$AN$40,"")))&amp;IF(F36="Scenario1PBT13",'Deep retrofit'!$AO$40,IF(F36="Scenario2PBT13",'Deep retrofit'!$AP$40,IF(F36="Scenario3PBT13",'Deep retrofit'!$AQ$40,"")))&amp;IF(F36="Scenario1PBT14",'Deep retrofit'!$AR$40,IF(F36="Scenario2PBT14",'Deep retrofit'!$AS$40,IF(F36="Scenario3PBT14",'Deep retrofit'!$AT$40,"")))&amp;IF(F36="Scenario1PBT15",'Deep retrofit'!$AU$40,IF(F36="Scenario2PBT15",'Deep retrofit'!$AV$40,IF(F36="Scenario3PBT15",'Deep retrofit'!$AW$40,"")))</f>
        <v/>
      </c>
      <c r="X36" s="117">
        <f t="shared" si="19"/>
        <v>0</v>
      </c>
      <c r="Y36" s="117" t="str">
        <f>IF(F36="Scenario1PBT1",'Deep retrofit'!$E$42,IF(F36="Scenario2PBT1",'Deep retrofit'!$F$42,IF(F36="Scenario3PBT1",'Deep retrofit'!$G$42,"")))&amp;IF(F36="Scenario1PBT2",'Deep retrofit'!$H$42,IF(F36="Scenario2PBT2",'Deep retrofit'!$I$42,IF(F36="Scenario3PBT2",'Deep retrofit'!$J$42,"")))&amp;IF(F36="Scenario1PBT3",'Deep retrofit'!$K$42,IF(F36="Scenario2PBT3",'Deep retrofit'!$L$42,IF(F36="Scenario3PBT3",'Deep retrofit'!$M$42,"")))&amp;IF(F36="Scenario1PBT4",'Deep retrofit'!$N$42,IF(F36="Scenario2PBT4",'Deep retrofit'!$O$42,IF(F36="Scenario3PBT4",'Deep retrofit'!$P$42,"")))&amp;IF(F36="Scenario1PBT5",'Deep retrofit'!$Q$42,IF(F36="Scenario2PBT5",'Deep retrofit'!$R$42,IF(F36="Scenario3PBT5",'Deep retrofit'!$S$42,"")))&amp;IF(F36="Scenario1PBT6",'Deep retrofit'!$T$42,IF(F36="Scenario2PBT6",'Deep retrofit'!$U$42,IF(F36="Scenario3PBT6",'Deep retrofit'!$V$42,"")))&amp;IF(F36="Scenario1PBT7",'Deep retrofit'!$W$42,IF(F36="Scenario2PBT7",'Deep retrofit'!$X$42,IF(F36="Scenario3PBT7",'Deep retrofit'!$Y$42,"")))&amp;IF(F36="Scenario1PBT8",'Deep retrofit'!$Z$42,IF(F36="Scenario2PBT8",'Deep retrofit'!$AA$42,IF(F36="Scenario3PBT8",'Deep retrofit'!$AB$42,"")))&amp;IF(F36="Scenario1PBT9",'Deep retrofit'!$AC$42,IF(F36="Scenario2PBT9",'Deep retrofit'!$AD$42,IF(F36="Scenario3PBT9",'Deep retrofit'!$AE$42,"")))&amp;IF(F36="Scenario1PBT10",'Deep retrofit'!$AF$42,IF(F36="Scenario2PBT10",'Deep retrofit'!$AG$42,IF(F36="Scenario3PBT10",'Deep retrofit'!$AH$42,"")))&amp;IF(F36="Scenario1PBT11",'Deep retrofit'!$AI$42,IF(F36="Scenario2PBT11",'Deep retrofit'!$AJ$42,IF(F36="Scenario3PBT11",'Deep retrofit'!$AK$42,"")))&amp;IF(F36="Scenario1PBT12",'Deep retrofit'!$AL$42,IF(F36="Scenario2PBT12",'Deep retrofit'!$AM$42,IF(F36="Scenario3PBT12",'Deep retrofit'!$AN$42,"")))&amp;IF(F36="Scenario1PBT13",'Deep retrofit'!$AO$42,IF(F36="Scenario2PBT13",'Deep retrofit'!$AP$42,IF(F36="Scenario3PBT13",'Deep retrofit'!$AQ$42,"")))&amp;IF(F36="Scenario1PBT14",'Deep retrofit'!$AR$42,IF(F36="Scenario2PBT14",'Deep retrofit'!$AS$42,IF(F36="Scenario3PBT14",'Deep retrofit'!$AT$42,"")))&amp;IF(F36="Scenario1PBT15",'Deep retrofit'!$AU$42,IF(F36="Scenario2PBT15",'Deep retrofit'!$AV$42,IF(F36="Scenario3PBT15",'Deep retrofit'!$AW$42,"")))</f>
        <v/>
      </c>
      <c r="Z36" s="117">
        <f t="shared" si="20"/>
        <v>0</v>
      </c>
      <c r="AA36" s="269" t="str">
        <f>IF(F36="Scenario1PBT1",'Deep retrofit'!$E$101,IF(F36="Scenario2PBT1",'Deep retrofit'!$F$101,IF(F36="Scenario3PBT1",'Deep retrofit'!$G$101,"")))&amp;IF(F36="Scenario1PBT2",'Deep retrofit'!$H$101,IF(F36="Scenario2PBT2",'Deep retrofit'!$I$101,IF(F36="Scenario3PBT2",'Deep retrofit'!$J$101,"")))&amp;IF(F36="Scenario1PBT3",'Deep retrofit'!$K$101,IF(F36="Scenario2PBT3",'Deep retrofit'!$L$101,IF(F36="Scenario3PBT3",'Deep retrofit'!$M$101,"")))&amp;IF(F36="Scenario1PBT4",'Deep retrofit'!$N$101,IF(F36="Scenario2PBT4",'Deep retrofit'!$O$101,IF(F36="Scenario3PBT4",'Deep retrofit'!$P$101,"")))&amp;IF(F36="Scenario1PBT5",'Deep retrofit'!$Q$101,IF(F36="Scenario2PBT5",'Deep retrofit'!$R$101,IF(F36="Scenario3PBT5",'Deep retrofit'!$S$101,"")))&amp;IF(F36="Scenario1PBT6",'Deep retrofit'!$T$101,IF(F36="Scenario2PBT6",'Deep retrofit'!$U$101,IF(F36="Scenario3PBT6",'Deep retrofit'!$V$101,"")))&amp;IF(F36="Scenario1PBT7",'Deep retrofit'!$W$101,IF(F36="Scenario2PBT7",'Deep retrofit'!$X$101,IF(F36="Scenario3PBT7",'Deep retrofit'!$Y$101,"")))&amp;IF(F36="Scenario1PBT8",'Deep retrofit'!$Z$101,IF(F36="Scenario2PBT8",'Deep retrofit'!$AA$101,IF(F36="Scenario3PBT8",'Deep retrofit'!$AB$101,"")))&amp;IF(F36="Scenario1PBT9",'Deep retrofit'!$AC$101,IF(F36="Scenario2PBT9",'Deep retrofit'!$AD$101,IF(F36="Scenario3PBT9",'Deep retrofit'!$AE$101,"")))&amp;IF(F36="Scenario1PBT10",'Deep retrofit'!$AF$101,IF(F36="Scenario2PBT10",'Deep retrofit'!$AG$101,IF(F36="Scenario3PBT10",'Deep retrofit'!$AH$101,"")))&amp;IF(F36="Scenario1PBT11",'Deep retrofit'!$AI$101,IF(F36="Scenario2PBT11",'Deep retrofit'!$AJ$101,IF(F36="Scenario3PBT11",'Deep retrofit'!$AK$101,"")))&amp;IF(F36="Scenario1PBT12",'Deep retrofit'!$AL$101,IF(F36="Scenario2PBT12",'Deep retrofit'!$AM$101,IF(F36="Scenario3PBT12",'Deep retrofit'!$AN$101,"")))&amp;IF(F36="Scenario1PBT13",'Deep retrofit'!$AO$101,IF(F36="Scenario2PBT13",'Deep retrofit'!$AP$101,IF(F36="Scenario3PBT13",'Deep retrofit'!$AQ$101,"")))&amp;IF(F36="Scenario1PBT14",'Deep retrofit'!$AR$101,IF(F36="Scenario2PBT14",'Deep retrofit'!$AS$101,IF(F36="Scenario3PBT14",'Deep retrofit'!$AT$101,"")))&amp;IF(F36="Scenario1PBT15",'Deep retrofit'!$AU$101,IF(F36="Scenario2PBT15",'Deep retrofit'!$AV$101,IF(F36="Scenario3PBT15",'Deep retrofit'!$AW$101,"")))</f>
        <v/>
      </c>
      <c r="AB36" s="179">
        <f t="shared" si="21"/>
        <v>0</v>
      </c>
      <c r="AC36" s="208">
        <f>IFERROR('Projection_Base-case'!G36-G36,0)</f>
        <v>0</v>
      </c>
      <c r="AD36" s="117">
        <f t="shared" si="0"/>
        <v>0</v>
      </c>
      <c r="AE36" s="117">
        <f>IFERROR(100*AC36/'Projection_Base-case'!G36,0)</f>
        <v>0</v>
      </c>
      <c r="AF36" s="117">
        <f>IFERROR('Projection_Base-case'!I36-I36,0)</f>
        <v>0</v>
      </c>
      <c r="AG36" s="117">
        <f t="shared" si="1"/>
        <v>0</v>
      </c>
      <c r="AH36" s="117">
        <f>IFERROR(100*AF36/'Projection_Base-case'!I36,0)</f>
        <v>0</v>
      </c>
      <c r="AI36" s="117">
        <f>IFERROR('Projection_Base-case'!K36-K36,0)</f>
        <v>0</v>
      </c>
      <c r="AJ36" s="117">
        <f t="shared" si="2"/>
        <v>0</v>
      </c>
      <c r="AK36" s="117">
        <f>IFERROR(100*AI36/'Projection_Base-case'!K36,0)</f>
        <v>0</v>
      </c>
      <c r="AL36" s="117">
        <f>IFERROR(M36-'Projection_Base-case'!M36,0)</f>
        <v>0</v>
      </c>
      <c r="AM36" s="117">
        <f t="shared" si="3"/>
        <v>0</v>
      </c>
      <c r="AN36" s="179">
        <f>IFERROR(IF('Projection_Base-case'!N36&gt;0,100*AM36/'Projection_Base-case'!N36,100*AM36/N36),0)</f>
        <v>0</v>
      </c>
      <c r="AO36" s="206">
        <f>IFERROR('Projection_Base-case'!O36-O36,0)</f>
        <v>0</v>
      </c>
      <c r="AP36" s="117">
        <f t="shared" si="4"/>
        <v>0</v>
      </c>
      <c r="AQ36" s="117">
        <f>IFERROR(100*AO36/'Projection_Base-case'!O36,0)</f>
        <v>0</v>
      </c>
      <c r="AR36" s="117">
        <f>IFERROR('Projection_Base-case'!Q36-Q36,0)</f>
        <v>0</v>
      </c>
      <c r="AS36" s="117">
        <f t="shared" si="5"/>
        <v>0</v>
      </c>
      <c r="AT36" s="117">
        <f>IFERROR(100*AR36/'Projection_Base-case'!Q36,0)</f>
        <v>0</v>
      </c>
      <c r="AU36" s="117">
        <f>IFERROR('Projection_Base-case'!S36-S36,0)</f>
        <v>0</v>
      </c>
      <c r="AV36" s="117">
        <f t="shared" si="6"/>
        <v>0</v>
      </c>
      <c r="AW36" s="118">
        <f>IFERROR(100*AU36/'Projection_Base-case'!S36,0)</f>
        <v>0</v>
      </c>
      <c r="AX36" s="206">
        <f>IFERROR('Projection_Base-case'!U36-U36,0)</f>
        <v>0</v>
      </c>
      <c r="AY36" s="117">
        <f t="shared" si="7"/>
        <v>0</v>
      </c>
      <c r="AZ36" s="117">
        <f>IFERROR(100*AX36/'Projection_Base-case'!U36,0)</f>
        <v>0</v>
      </c>
      <c r="BA36" s="117">
        <f>IFERROR('Projection_Base-case'!W36-W36,0)</f>
        <v>0</v>
      </c>
      <c r="BB36" s="117">
        <f t="shared" si="8"/>
        <v>0</v>
      </c>
      <c r="BC36" s="117">
        <f>IFERROR(100*BA36/'Projection_Base-case'!W36,0)</f>
        <v>0</v>
      </c>
      <c r="BD36" s="117">
        <f>IFERROR('Projection_Base-case'!Y36-Y36,0)</f>
        <v>0</v>
      </c>
      <c r="BE36" s="117">
        <f t="shared" si="9"/>
        <v>0</v>
      </c>
      <c r="BF36" s="117">
        <f>IFERROR(100*BD36/'Projection_Base-case'!Y36,0)</f>
        <v>0</v>
      </c>
      <c r="BG36" s="178">
        <f t="shared" si="22"/>
        <v>0</v>
      </c>
      <c r="BH36" s="179">
        <f t="shared" si="23"/>
        <v>0</v>
      </c>
    </row>
    <row r="37" spans="1:60">
      <c r="A37" s="205">
        <v>32</v>
      </c>
      <c r="B37" s="178">
        <f>IF('Projection_Base-case'!B37&lt;&gt;"",'Projection_Base-case'!B37,0)</f>
        <v>0</v>
      </c>
      <c r="C37" s="178">
        <f>IF('Projection_Base-case'!C37&lt;&gt;"",'Projection_Base-case'!C37,0)</f>
        <v>0</v>
      </c>
      <c r="D37" s="178">
        <f>IF('Projection_Base-case'!D37&lt;&gt;"",'Projection_Base-case'!D37,0)</f>
        <v>0</v>
      </c>
      <c r="E37" s="107" t="str">
        <f>IF(AND('Résultats deep'!$AC$3="OUI",'Résultats deep'!E36&lt;&gt;""),'Résultats deep'!E36,IF(OR(D37="PBT1",D37="PBT2",D37="PBT3",D37="PBT4",D37="PBT5",D37="PBT6",D37="PBT7"),"Scenario1",""))</f>
        <v/>
      </c>
      <c r="F37" s="202" t="str">
        <f t="shared" si="10"/>
        <v>0</v>
      </c>
      <c r="G37" s="177" t="str">
        <f>IF(F37="Scenario1PBT1",'Deep retrofit'!$E$6,IF(F37="Scenario2PBT1",'Deep retrofit'!$F$6,IF(F37="Scenario3PBT1",'Deep retrofit'!$G$6,"")))&amp;IF(F37="Scenario1PBT2",'Deep retrofit'!$H$6,IF(F37="Scenario2PBT2",'Deep retrofit'!$I$6,IF(F37="Scenario3PBT2",'Deep retrofit'!$J$6,"")))&amp;IF(F37="Scenario1PBT3",'Deep retrofit'!$K$6,IF(F37="Scenario2PBT3",'Deep retrofit'!$L$6,IF(F37="Scenario3PBT3",'Deep retrofit'!$M$6,"")))&amp;IF(F37="Scenario1PBT4",'Deep retrofit'!$N$6,IF(F37="Scenario2PBT4",'Deep retrofit'!$O$6,IF(F37="Scenario3PBT4",'Deep retrofit'!$P$6,"")))&amp;IF(F37="Scenario1PBT5",'Deep retrofit'!$Q$6,IF(F37="Scenario2PBT5",'Deep retrofit'!$R$6,IF(F37="Scenario3PBT5",'Deep retrofit'!$S$6,"")))&amp;IF(F37="Scenario1PBT6",'Deep retrofit'!$T$6,IF(F37="Scenario2PBT6",'Deep retrofit'!$U$6,IF(F37="Scenario3PBT6",'Deep retrofit'!$V$6,"")))&amp;IF(F37="Scenario1PBT7",'Deep retrofit'!$W$6,IF(F37="Scenario2PBT7",'Deep retrofit'!$X$6,IF(F37="Scenario3PBT7",'Deep retrofit'!$Y$6,"")))&amp;IF(F37="Scenario1PBT8",'Deep retrofit'!$Z$6,IF(F37="Scenario2PBT8",'Deep retrofit'!$AA$6,IF(F37="Scenario3PBT8",'Deep retrofit'!$AB$6,"")))&amp;IF(F37="Scenario1PBT9",'Deep retrofit'!$AC$6,IF(F37="Scenario2PBT9",'Deep retrofit'!$AD$6,IF(F37="Scenario3PBT9",'Deep retrofit'!$AE$6,"")))&amp;IF(F37="Scenario1PBT10",'Deep retrofit'!$AF$6,IF(F37="Scenario2PBT10",'Deep retrofit'!$AG$6,IF(F37="Scenario3PBT10",'Deep retrofit'!$AH$6,"")))&amp;IF(F37="Scenario1PBT11",'Deep retrofit'!$AI$6,IF(F37="Scenario2PBT11",'Deep retrofit'!$AJ$6,IF(F37="Scenario3PBT11",'Deep retrofit'!$AK$6,"")))&amp;IF(F37="Scenario1PBT12",'Deep retrofit'!$AL$6,IF(F37="Scenario2PBT12",'Deep retrofit'!$AM$6,IF(F37="Scenario3PBT12",'Deep retrofit'!$AN$6,"")))&amp;IF(F37="Scenario1PBT13",'Deep retrofit'!$AO$6,IF(F37="Scenario2PBT13",'Deep retrofit'!$AP$6,IF(F37="Scenario3PBT13",'Deep retrofit'!$AQ$6,"")))&amp;IF(F37="Scenario1PBT14",'Deep retrofit'!$AR$6,IF(F37="Scenario2PBT14",'Deep retrofit'!$AS$6,IF(F37="Scenario3PBT14",'Deep retrofit'!$AT$6,"")))&amp;IF(F37="Scenario1PBT15",'Deep retrofit'!$AU$6,IF(F37="Scenario2PBT15",'Deep retrofit'!$AV$6,IF(F37="Scenario3PBT15",'Deep retrofit'!$AW$6,"")))</f>
        <v/>
      </c>
      <c r="H37" s="117">
        <f t="shared" si="11"/>
        <v>0</v>
      </c>
      <c r="I37" s="178" t="str">
        <f>IF(F37="Scenario1PBT1",'Deep retrofit'!$E$16,IF(F37="Scenario2PBT1",'Deep retrofit'!$F$16,IF(F37="Scenario3PBT1",'Deep retrofit'!$G$16,"")))&amp;IF(F37="Scenario1PBT2",'Deep retrofit'!$H$16,IF(F37="Scenario2PBT2",'Deep retrofit'!$I$16,IF(F37="Scenario3PBT2",'Deep retrofit'!$J$16,"")))&amp;IF(F37="Scenario1PBT3",'Deep retrofit'!$K$16,IF(F37="Scenario2PBT3",'Deep retrofit'!$L$16,IF(F37="Scenario3PBT3",'Deep retrofit'!$M$16,"")))&amp;IF(F37="Scenario1PBT4",'Deep retrofit'!$N$16,IF(F37="Scenario2PBT4",'Deep retrofit'!$O$16,IF(F37="Scenario3PBT4",'Deep retrofit'!$P$16,"")))&amp;IF(F37="Scenario1PBT5",'Deep retrofit'!$Q$16,IF(F37="Scenario2PBT5",'Deep retrofit'!$R$16,IF(F37="Scenario3PBT5",'Deep retrofit'!$S$16,"")))&amp;IF(F37="Scenario1PBT6",'Deep retrofit'!$T$16,IF(F37="Scenario2PBT6",'Deep retrofit'!$U$16,IF(F37="Scenario3PBT6",'Deep retrofit'!$V$16,"")))&amp;IF(F37="Scenario1PBT7",'Deep retrofit'!$W$16,IF(F37="Scenario2PBT7",'Deep retrofit'!$X$16,IF(F37="Scenario3PBT7",'Deep retrofit'!$Y$16,"")))&amp;IF(F37="Scenario1PBT8",'Deep retrofit'!$Z$16,IF(F37="Scenario2PBT8",'Deep retrofit'!$AA$16,IF(F37="Scenario3PBT8",'Deep retrofit'!$AB$16,"")))&amp;IF(F37="Scenario1PBT9",'Deep retrofit'!$AC$16,IF(F37="Scenario2PBT9",'Deep retrofit'!$AD$16,IF(F37="Scenario3PBT9",'Deep retrofit'!$AE$16,"")))&amp;IF(F37="Scenario1PBT10",'Deep retrofit'!$AF$16,IF(F37="Scenario2PBT10",'Deep retrofit'!$AG$16,IF(F37="Scenario3PBT10",'Deep retrofit'!$AH$16,"")))&amp;IF(F37="Scenario1PBT11",'Deep retrofit'!$AI$16,IF(F37="Scenario2PBT11",'Deep retrofit'!$AJ$16,IF(F37="Scenario3PBT11",'Deep retrofit'!$AK$16,"")))&amp;IF(F37="Scenario1PBT12",'Deep retrofit'!$AL$16,IF(F37="Scenario2PBT12",'Deep retrofit'!$AM$16,IF(F37="Scenario3PBT12",'Deep retrofit'!$AN$16,"")))&amp;IF(F37="Scenario1PBT13",'Deep retrofit'!$AO$16,IF(F37="Scenario2PBT13",'Deep retrofit'!$AP$16,IF(F37="Scenario3PBT13",'Deep retrofit'!$AQ$16,"")))&amp;IF(F37="Scenario1PBT14",'Deep retrofit'!$AR$16,IF(F37="Scenario2PBT14",'Deep retrofit'!$AS$16,IF(F37="Scenario3PBT14",'Deep retrofit'!$AT$16,"")))&amp;IF(F37="Scenario1PBT15",'Deep retrofit'!$AU$16,IF(F37="Scenario2PBT15",'Deep retrofit'!$AV$16,IF(F37="Scenario3PBT15",'Deep retrofit'!$AW$16,"")))</f>
        <v/>
      </c>
      <c r="J37" s="117">
        <f t="shared" si="12"/>
        <v>0</v>
      </c>
      <c r="K37" s="117" t="str">
        <f>IF(F37="Scenario1PBT1",'Deep retrofit'!$E$18,IF(F37="Scenario2PBT1",'Deep retrofit'!$F$18,IF(F37="Scenario3PBT1",'Deep retrofit'!$G$18,"")))&amp;IF(F37="Scenario1PBT2",'Deep retrofit'!$H$18,IF(F37="Scenario2PBT2",'Deep retrofit'!$I$18,IF(F37="Scenario3PBT2",'Deep retrofit'!$J$18,"")))&amp;IF(F37="Scenario1PBT3",'Deep retrofit'!$K$18,IF(F37="Scenario2PBT3",'Deep retrofit'!$L$18,IF(F37="Scenario3PBT3",'Deep retrofit'!$M$18,"")))&amp;IF(F37="Scenario1PBT4",'Deep retrofit'!$N$18,IF(F37="Scenario2PBT4",'Deep retrofit'!$O$18,IF(F37="Scenario3PBT4",'Deep retrofit'!$P$18,"")))&amp;IF(F37="Scenario1PBT5",'Deep retrofit'!$Q$18,IF(F37="Scenario2PBT5",'Deep retrofit'!$R$18,IF(F37="Scenario3PBT5",'Deep retrofit'!$S$18,"")))&amp;IF(F37="Scenario1PBT6",'Deep retrofit'!$T$18,IF(F37="Scenario2PBT6",'Deep retrofit'!$U$18,IF(F37="Scenario3PBT6",'Deep retrofit'!$V$18,"")))&amp;IF(F37="Scenario1PBT7",'Deep retrofit'!$W$18,IF(F37="Scenario2PBT7",'Deep retrofit'!$X$18,IF(F37="Scenario3PBT7",'Deep retrofit'!$Y$18,"")))&amp;IF(F37="Scenario1PBT8",'Deep retrofit'!$Z$18,IF(F37="Scenario2PBT8",'Deep retrofit'!$AA$18,IF(F37="Scenario3PBT8",'Deep retrofit'!$AB$18,"")))&amp;IF(F37="Scenario1PBT9",'Deep retrofit'!$AC$18,IF(F37="Scenario2PBT9",'Deep retrofit'!$AD$18,IF(F37="Scenario3PBT9",'Deep retrofit'!$AE$18,"")))&amp;IF(F37="Scenario1PBT10",'Deep retrofit'!$AF$18,IF(F37="Scenario2PBT10",'Deep retrofit'!$AG$18,IF(F37="Scenario3PBT10",'Deep retrofit'!$AH$18,"")))&amp;IF(F37="Scenario1PBT11",'Deep retrofit'!$AI$18,IF(F37="Scenario2PBT11",'Deep retrofit'!$AJ$18,IF(F37="Scenario3PBT11",'Deep retrofit'!$AK$18,"")))&amp;IF(F37="Scenario1PBT12",'Deep retrofit'!$AL$18,IF(F37="Scenario2PBT12",'Deep retrofit'!$AM$18,IF(F37="Scenario3PBT12",'Deep retrofit'!$AN$18,"")))&amp;IF(F37="Scenario1PBT13",'Deep retrofit'!$AO$18,IF(F37="Scenario2PBT13",'Deep retrofit'!$AP$18,IF(F37="Scenario3PBT13",'Deep retrofit'!$AQ$18,"")))&amp;IF(F37="Scenario1PBT14",'Deep retrofit'!$AR$18,IF(F37="Scenario2PBT14",'Deep retrofit'!$AS$18,IF(F37="Scenario3PBT14",'Deep retrofit'!$AT$18,"")))&amp;IF(F37="Scenario1PBT15",'Deep retrofit'!$AU$18,IF(F37="Scenario2PBT15",'Deep retrofit'!$AV$18,IF(F37="Scenario3PBT15",'Deep retrofit'!$AW$18,"")))</f>
        <v/>
      </c>
      <c r="L37" s="117">
        <f t="shared" si="13"/>
        <v>0</v>
      </c>
      <c r="M37" s="117" t="str">
        <f>IF(F37="Scenario1PBT1",'Deep retrofit'!$E$20,IF(F37="Scenario2PBT1",'Deep retrofit'!$F$20,IF(F37="Scenario3PBT1",'Deep retrofit'!$G$20,"")))&amp;IF(F37="Scenario1PBT2",'Deep retrofit'!$H$20,IF(F37="Scenario2PBT2",'Deep retrofit'!$I$20,IF(F37="Scenario3PBT2",'Deep retrofit'!$J$20,"")))&amp;IF(F37="Scenario1PBT3",'Deep retrofit'!$K$20,IF(F37="Scenario2PBT3",'Deep retrofit'!$L$20,IF(F37="Scenario3PBT3",'Deep retrofit'!$M$20,"")))&amp;IF(F37="Scenario1PBT4",'Deep retrofit'!$N$20,IF(F37="Scenario2PBT4",'Deep retrofit'!$O$20,IF(F37="Scenario3PBT4",'Deep retrofit'!$P$20,"")))&amp;IF(F37="Scenario1PBT5",'Deep retrofit'!$Q$20,IF(F37="Scenario2PBT5",'Deep retrofit'!$R$20,IF(F37="Scenario3PBT5",'Deep retrofit'!$S$20,"")))&amp;IF(F37="Scenario1PBT6",'Deep retrofit'!$T$20,IF(F37="Scenario2PBT6",'Deep retrofit'!$U$20,IF(F37="Scenario3PBT6",'Deep retrofit'!$V$20,"")))&amp;IF(F37="Scenario1PBT7",'Deep retrofit'!$W$20,IF(F37="Scenario2PBT7",'Deep retrofit'!$X$20,IF(F37="Scenario3PBT7",'Deep retrofit'!$Y$20,"")))&amp;IF(F37="Scenario1PBT8",'Deep retrofit'!$Z$20,IF(F37="Scenario2PBT8",'Deep retrofit'!$AA$20,IF(F37="Scenario3PBT8",'Deep retrofit'!$AB$20,"")))&amp;IF(F37="Scenario1PBT9",'Deep retrofit'!$AC$20,IF(F37="Scenario2PBT9",'Deep retrofit'!$AD$20,IF(F37="Scenario3PBT9",'Deep retrofit'!$AE$20,"")))&amp;IF(F37="Scenario1PBT10",'Deep retrofit'!$AF$20,IF(F37="Scenario2PBT10",'Deep retrofit'!$AG$20,IF(F37="Scenario3PBT10",'Deep retrofit'!$AH$20,"")))&amp;IF(F37="Scenario1PBT11",'Deep retrofit'!$AI$20,IF(F37="Scenario2PBT11",'Deep retrofit'!$AJ$20,IF(F37="Scenario3PBT11",'Deep retrofit'!$AK$20,"")))&amp;IF(F37="Scenario1PBT12",'Deep retrofit'!$AL$20,IF(F37="Scenario2PBT12",'Deep retrofit'!$AM$20,IF(F37="Scenario3PBT12",'Deep retrofit'!$AN$20,"")))&amp;IF(F37="Scenario1PBT13",'Deep retrofit'!$AO$20,IF(F37="Scenario2PBT13",'Deep retrofit'!$AP$20,IF(F37="Scenario3PBT13",'Deep retrofit'!$AQ$20,"")))&amp;IF(F37="Scenario1PBT14",'Deep retrofit'!$AR$20,IF(F37="Scenario2PBT14",'Deep retrofit'!$AS$20,IF(F37="Scenario3PBT14",'Deep retrofit'!$AT$20,"")))&amp;IF(F37="Scenario1PBT15",'Deep retrofit'!$AU$20,IF(F37="Scenario2PBT15",'Deep retrofit'!$AV$20,IF(F37="Scenario3PBT15",'Deep retrofit'!$AW$20,"")))</f>
        <v/>
      </c>
      <c r="N37" s="118">
        <f t="shared" si="14"/>
        <v>0</v>
      </c>
      <c r="O37" s="206" t="str">
        <f>IF(F37="Scenario1PBT1",'Deep retrofit'!$E$23,IF(F37="Scenario2PBT1",'Deep retrofit'!$F$23,IF(F37="Scenario3PBT1",'Deep retrofit'!$G$23,"")))&amp;IF(F37="Scenario1PBT2",'Deep retrofit'!$H$23,IF(F37="Scenario2PBT2",'Deep retrofit'!$I$23,IF(F37="Scenario3PBT2",'Deep retrofit'!$J$23,"")))&amp;IF(F37="Scenario1PBT3",'Deep retrofit'!$K$23,IF(F37="Scenario2PBT3",'Deep retrofit'!$L$23,IF(F37="Scenario3PBT3",'Deep retrofit'!$M$23,"")))&amp;IF(F37="Scenario1PBT4",'Deep retrofit'!$N$23,IF(F37="Scenario2PBT4",'Deep retrofit'!$O$23,IF(F37="Scenario3PBT4",'Deep retrofit'!$P$23,"")))&amp;IF(F37="Scenario1PBT5",'Deep retrofit'!$Q$23,IF(F37="Scenario2PBT5",'Deep retrofit'!$R$23,IF(F37="Scenario3PBT5",'Deep retrofit'!$S$23,"")))&amp;IF(F37="Scenario1PBT6",'Deep retrofit'!$T$23,IF(F37="Scenario2PBT6",'Deep retrofit'!$U$23,IF(F37="Scenario3PBT6",'Deep retrofit'!$V$23,"")))&amp;IF(F37="Scenario1PBT7",'Deep retrofit'!$W$23,IF(F37="Scenario2PBT7",'Deep retrofit'!$X$23,IF(F37="Scenario3PBT7",'Deep retrofit'!$Y$23,"")))&amp;IF(F37="Scenario1PBT8",'Deep retrofit'!$Z$23,IF(F37="Scenario2PBT8",'Deep retrofit'!$AA$23,IF(F37="Scenario3PBT8",'Deep retrofit'!$AB$23,"")))&amp;IF(F37="Scenario1PBT9",'Deep retrofit'!$AC$23,IF(F37="Scenario2PBT9",'Deep retrofit'!$AD$23,IF(F37="Scenario3PBT9",'Deep retrofit'!$AE$23,"")))&amp;IF(F37="Scenario1PBT10",'Deep retrofit'!$AF$23,IF(F37="Scenario2PBT10",'Deep retrofit'!$AG$23,IF(F37="Scenario3PBT10",'Deep retrofit'!$AH$23,"")))&amp;IF(F37="Scenario1PBT11",'Deep retrofit'!$AI$23,IF(F37="Scenario2PBT11",'Deep retrofit'!$AJ$23,IF(F37="Scenario3PBT11",'Deep retrofit'!$AK$23,"")))&amp;IF(F37="Scenario1PBT12",'Deep retrofit'!$AL$23,IF(F37="Scenario2PBT12",'Deep retrofit'!$AM$23,IF(F37="Scenario3PBT12",'Deep retrofit'!$AN$23,"")))&amp;IF(F37="Scenario1PBT13",'Deep retrofit'!$AO$23,IF(F37="Scenario2PBT13",'Deep retrofit'!$AP$23,IF(F37="Scenario3PBT13",'Deep retrofit'!$AQ$23,"")))&amp;IF(F37="Scenario1PBT14",'Deep retrofit'!$AR$23,IF(F37="Scenario2PBT14",'Deep retrofit'!$AS$23,IF(F37="Scenario3PBT14",'Deep retrofit'!$AT$23,"")))&amp;IF(F37="Scenario1PBT15",'Deep retrofit'!$AU$23,IF(F37="Scenario2PBT15",'Deep retrofit'!$AV$23,IF(F37="Scenario3PBT15",'Deep retrofit'!$AW$23,"")))</f>
        <v/>
      </c>
      <c r="P37" s="117">
        <f t="shared" si="15"/>
        <v>0</v>
      </c>
      <c r="Q37" s="117" t="str">
        <f>IF(F37="Scenario1PBT1",'Deep retrofit'!$E$25,IF(F37="Scenario2PBT1",'Deep retrofit'!$F$25,IF(F37="Scenario3PBT1",'Deep retrofit'!$G$25,"")))&amp;IF(F37="Scenario1PBT2",'Deep retrofit'!$H$25,IF(F37="Scenario2PBT2",'Deep retrofit'!$I$25,IF(F37="Scenario3PBT2",'Deep retrofit'!$J$25,"")))&amp;IF(F37="Scenario1PBT3",'Deep retrofit'!$K$25,IF(F37="Scenario2PBT3",'Deep retrofit'!$L$25,IF(F37="Scenario3PBT3",'Deep retrofit'!$M$25,"")))&amp;IF(F37="Scenario1PBT4",'Deep retrofit'!$N$25,IF(F37="Scenario2PBT4",'Deep retrofit'!$O$25,IF(F37="Scenario3PBT4",'Deep retrofit'!$P$25,"")))&amp;IF(F37="Scenario1PBT5",'Deep retrofit'!$Q$25,IF(F37="Scenario2PBT5",'Deep retrofit'!$R$25,IF(F37="Scenario3PBT5",'Deep retrofit'!$S$25,"")))&amp;IF(F37="Scenario1PBT6",'Deep retrofit'!$T$25,IF(F37="Scenario2PBT6",'Deep retrofit'!$U$25,IF(F37="Scenario3PBT6",'Deep retrofit'!$V$25,"")))&amp;IF(F37="Scenario1PBT7",'Deep retrofit'!$W$25,IF(F37="Scenario2PBT7",'Deep retrofit'!$X$25,IF(F37="Scenario3PBT7",'Deep retrofit'!$Y$25,"")))&amp;IF(F37="Scenario1PBT8",'Deep retrofit'!$Z$25,IF(F37="Scenario2PBT8",'Deep retrofit'!$AA$25,IF(F37="Scenario3PBT8",'Deep retrofit'!$AB$25,"")))&amp;IF(F37="Scenario1PBT9",'Deep retrofit'!$AC$25,IF(F37="Scenario2PBT9",'Deep retrofit'!$AD$25,IF(F37="Scenario3PBT9",'Deep retrofit'!$AE$25,"")))&amp;IF(F37="Scenario1PBT10",'Deep retrofit'!$AF$25,IF(F37="Scenario2PBT10",'Deep retrofit'!$AG$25,IF(F37="Scenario3PBT10",'Deep retrofit'!$AH$25,"")))&amp;IF(F37="Scenario1PBT11",'Deep retrofit'!$AI$25,IF(F37="Scenario2PBT11",'Deep retrofit'!$AJ$25,IF(F37="Scenario3PBT11",'Deep retrofit'!$AK$25,"")))&amp;IF(F37="Scenario1PBT12",'Deep retrofit'!$AL$25,IF(F37="Scenario2PBT12",'Deep retrofit'!$AM$25,IF(F37="Scenario3PBT12",'Deep retrofit'!$AN$25,"")))&amp;IF(F37="Scenario1PBT13",'Deep retrofit'!$AO$25,IF(F37="Scenario2PBT13",'Deep retrofit'!$AP$25,IF(F37="Scenario3PBT13",'Deep retrofit'!$AQ$25,"")))&amp;IF(F37="Scenario1PBT14",'Deep retrofit'!$AR$25,IF(F37="Scenario2PBT14",'Deep retrofit'!$AS$25,IF(F37="Scenario3PBT14",'Deep retrofit'!$AT$25,"")))&amp;IF(F37="Scenario1PBT15",'Deep retrofit'!$AU$25,IF(F37="Scenario2PBT15",'Deep retrofit'!$AV$25,IF(F37="Scenario3PBT15",'Deep retrofit'!$AW$25,"")))</f>
        <v/>
      </c>
      <c r="R37" s="117">
        <f t="shared" si="16"/>
        <v>0</v>
      </c>
      <c r="S37" s="117" t="str">
        <f>IF(F37="Scenario1PBT1",'Deep retrofit'!$E$27,IF(F37="Scenario2PBT1",'Deep retrofit'!$F$27,IF(F37="Scenario3PBT1",'Deep retrofit'!$G$27,"")))&amp;IF(F37="Scenario1PBT2",'Deep retrofit'!$H$27,IF(F37="Scenario2PBT2",'Deep retrofit'!$I$27,IF(F37="Scenario3PBT2",'Deep retrofit'!$J$27,"")))&amp;IF(F37="Scenario1PBT3",'Deep retrofit'!$K$27,IF(F37="Scenario2PBT3",'Deep retrofit'!$L$27,IF(F37="Scenario3PBT3",'Deep retrofit'!$M$27,"")))&amp;IF(F37="Scenario1PBT4",'Deep retrofit'!$N$27,IF(F37="Scenario2PBT4",'Deep retrofit'!$O$27,IF(F37="Scenario3PBT4",'Deep retrofit'!$P$27,"")))&amp;IF(F37="Scenario1PBT5",'Deep retrofit'!$Q$27,IF(F37="Scenario2PBT5",'Deep retrofit'!$R$27,IF(F37="Scenario3PBT5",'Deep retrofit'!$S$27,"")))&amp;IF(F37="Scenario1PBT6",'Deep retrofit'!$T$27,IF(F37="Scenario2PBT6",'Deep retrofit'!$U$27,IF(F37="Scenario3PBT6",'Deep retrofit'!$V$27,"")))&amp;IF(F37="Scenario1PBT7",'Deep retrofit'!$W$27,IF(F37="Scenario2PBT7",'Deep retrofit'!$X$27,IF(F37="Scenario3PBT7",'Deep retrofit'!$Y$27,"")))&amp;IF(F37="Scenario1PBT8",'Deep retrofit'!$Z$27,IF(F37="Scenario2PBT8",'Deep retrofit'!$AA$27,IF(F37="Scenario3PBT8",'Deep retrofit'!$AB$27,"")))&amp;IF(F37="Scenario1PBT9",'Deep retrofit'!$AC$27,IF(F37="Scenario2PBT9",'Deep retrofit'!$AD$27,IF(F37="Scenario3PBT9",'Deep retrofit'!$AE$27,"")))&amp;IF(F37="Scenario1PBT10",'Deep retrofit'!$AF$27,IF(F37="Scenario2PBT10",'Deep retrofit'!$AG$27,IF(F37="Scenario3PBT10",'Deep retrofit'!$AH$27,"")))&amp;IF(F37="Scenario1PBT11",'Deep retrofit'!$AI$27,IF(F37="Scenario2PBT11",'Deep retrofit'!$AJ$27,IF(F37="Scenario3PBT11",'Deep retrofit'!$AK$27,"")))&amp;IF(F37="Scenario1PBT12",'Deep retrofit'!$AL$27,IF(F37="Scenario2PBT12",'Deep retrofit'!$AM$27,IF(F37="Scenario3PBT12",'Deep retrofit'!$AN$27,"")))&amp;IF(F37="Scenario1PBT13",'Deep retrofit'!$AO$27,IF(F37="Scenario2PBT13",'Deep retrofit'!$AP$27,IF(F37="Scenario3PBT13",'Deep retrofit'!$AQ$27,"")))&amp;IF(F37="Scenario1PBT14",'Deep retrofit'!$AR$27,IF(F37="Scenario2PBT14",'Deep retrofit'!$AS$27,IF(F37="Scenario3PBT14",'Deep retrofit'!$AT$27,"")))&amp;IF(F37="Scenario1PBT15",'Deep retrofit'!$AU$27,IF(F37="Scenario2PBT15",'Deep retrofit'!$AV$27,IF(F37="Scenario3PBT15",'Deep retrofit'!$AW$27,"")))</f>
        <v/>
      </c>
      <c r="T37" s="207">
        <f t="shared" si="17"/>
        <v>0</v>
      </c>
      <c r="U37" s="206" t="str">
        <f>IF(F37="Scenario1PBT1",'Deep retrofit'!$E$38,IF(F37="Scenario2PBT1",'Deep retrofit'!$F$38,IF(F37="Scenario3PBT1",'Deep retrofit'!$G$38,"")))&amp;IF(F37="Scenario1PBT2",'Deep retrofit'!$H$38,IF(F37="Scenario2PBT2",'Deep retrofit'!$I$38,IF(F37="Scenario3PBT2",'Deep retrofit'!$J$38,"")))&amp;IF(F37="Scenario1PBT3",'Deep retrofit'!$K$38,IF(F37="Scenario2PBT3",'Deep retrofit'!$L$38,IF(F37="Scenario3PBT3",'Deep retrofit'!$M$38,"")))&amp;IF(F37="Scenario1PBT4",'Deep retrofit'!$N$38,IF(F37="Scenario2PBT4",'Deep retrofit'!$O$38,IF(F37="Scenario3PBT4",'Deep retrofit'!$P$38,"")))&amp;IF(F37="Scenario1PBT5",'Deep retrofit'!$Q$38,IF(F37="Scenario2PBT5",'Deep retrofit'!$R$38,IF(F37="Scenario3PBT5",'Deep retrofit'!$S$38,"")))&amp;IF(F37="Scenario1PBT6",'Deep retrofit'!$T$38,IF(F37="Scenario2PBT6",'Deep retrofit'!$U$38,IF(F37="Scenario3PBT6",'Deep retrofit'!$V$38,"")))&amp;IF(F37="Scenario1PBT7",'Deep retrofit'!$W$38,IF(F37="Scenario2PBT7",'Deep retrofit'!$X$38,IF(F37="Scenario3PBT7",'Deep retrofit'!$Y$38,"")))&amp;IF(F37="Scenario1PBT8",'Deep retrofit'!$Z$38,IF(F37="Scenario2PBT8",'Deep retrofit'!$AA$38,IF(F37="Scenario3PBT8",'Deep retrofit'!$AB$38,"")))&amp;IF(F37="Scenario1PBT9",'Deep retrofit'!$AC$38,IF(F37="Scenario2PBT9",'Deep retrofit'!$AD$38,IF(F37="Scenario3PBT9",'Deep retrofit'!$AE$38,"")))&amp;IF(F37="Scenario1PBT10",'Deep retrofit'!$AF$38,IF(F37="Scenario2PBT10",'Deep retrofit'!$AG$38,IF(F37="Scenario3PBT10",'Deep retrofit'!$AH$38,"")))&amp;IF(F37="Scenario1PBT11",'Deep retrofit'!$AI$38,IF(F37="Scenario2PBT11",'Deep retrofit'!$AJ$38,IF(F37="Scenario3PBT11",'Deep retrofit'!$AK$38,"")))&amp;IF(F37="Scenario1PBT12",'Deep retrofit'!$AL$38,IF(F37="Scenario2PBT12",'Deep retrofit'!$AM$38,IF(F37="Scenario3PBT12",'Deep retrofit'!$AN$38,"")))&amp;IF(F37="Scenario1PBT13",'Deep retrofit'!$AO$38,IF(F37="Scenario2PBT13",'Deep retrofit'!$AP$38,IF(F37="Scenario3PBT13",'Deep retrofit'!$AQ$38,"")))&amp;IF(F37="Scenario1PBT14",'Deep retrofit'!$AR$38,IF(F37="Scenario2PBT14",'Deep retrofit'!$AS$38,IF(F37="Scenario3PBT14",'Deep retrofit'!$AT$38,"")))&amp;IF(F37="Scenario1PBT15",'Deep retrofit'!$AU$38,IF(F37="Scenario2PBT15",'Deep retrofit'!$AV$38,IF(F37="Scenario3PBT15",'Deep retrofit'!$AW$38,"")))</f>
        <v/>
      </c>
      <c r="V37" s="117">
        <f t="shared" si="18"/>
        <v>0</v>
      </c>
      <c r="W37" s="117" t="str">
        <f>IF(F37="Scenario1PBT1",'Deep retrofit'!$E$40,IF(F37="Scenario2PBT1",'Deep retrofit'!$F$40,IF(F37="Scenario3PBT1",'Deep retrofit'!$G$40,"")))&amp;IF(F37="Scenario1PBT2",'Deep retrofit'!$H$40,IF(F37="Scenario2PBT2",'Deep retrofit'!$I$40,IF(F37="Scenario3PBT2",'Deep retrofit'!$J$40,"")))&amp;IF(F37="Scenario1PBT3",'Deep retrofit'!$K$40,IF(F37="Scenario2PBT3",'Deep retrofit'!$L$40,IF(F37="Scenario3PBT3",'Deep retrofit'!$M$40,"")))&amp;IF(F37="Scenario1PBT4",'Deep retrofit'!$N$40,IF(F37="Scenario2PBT4",'Deep retrofit'!$O$40,IF(F37="Scenario3PBT4",'Deep retrofit'!$P$40,"")))&amp;IF(F37="Scenario1PBT5",'Deep retrofit'!$Q$40,IF(F37="Scenario2PBT5",'Deep retrofit'!$R$40,IF(F37="Scenario3PBT5",'Deep retrofit'!$S$40,"")))&amp;IF(F37="Scenario1PBT6",'Deep retrofit'!$T$40,IF(F37="Scenario2PBT6",'Deep retrofit'!$U$40,IF(F37="Scenario3PBT6",'Deep retrofit'!$V$40,"")))&amp;IF(F37="Scenario1PBT7",'Deep retrofit'!$W$40,IF(F37="Scenario2PBT7",'Deep retrofit'!$X$40,IF(F37="Scenario3PBT7",'Deep retrofit'!$Y$40,"")))&amp;IF(F37="Scenario1PBT8",'Deep retrofit'!$Z$40,IF(F37="Scenario2PBT8",'Deep retrofit'!$AA$40,IF(F37="Scenario3PBT8",'Deep retrofit'!$AB$40,"")))&amp;IF(F37="Scenario1PBT9",'Deep retrofit'!$AC$40,IF(F37="Scenario2PBT9",'Deep retrofit'!$AD$40,IF(F37="Scenario3PBT9",'Deep retrofit'!$AE$40,"")))&amp;IF(F37="Scenario1PBT10",'Deep retrofit'!$AF$40,IF(F37="Scenario2PBT10",'Deep retrofit'!$AG$40,IF(F37="Scenario3PBT10",'Deep retrofit'!$AH$40,"")))&amp;IF(F37="Scenario1PBT11",'Deep retrofit'!$AI$40,IF(F37="Scenario2PBT11",'Deep retrofit'!$AJ$40,IF(F37="Scenario3PBT11",'Deep retrofit'!$AK$40,"")))&amp;IF(F37="Scenario1PBT12",'Deep retrofit'!$AL$40,IF(F37="Scenario2PBT12",'Deep retrofit'!$AM$40,IF(F37="Scenario3PBT12",'Deep retrofit'!$AN$40,"")))&amp;IF(F37="Scenario1PBT13",'Deep retrofit'!$AO$40,IF(F37="Scenario2PBT13",'Deep retrofit'!$AP$40,IF(F37="Scenario3PBT13",'Deep retrofit'!$AQ$40,"")))&amp;IF(F37="Scenario1PBT14",'Deep retrofit'!$AR$40,IF(F37="Scenario2PBT14",'Deep retrofit'!$AS$40,IF(F37="Scenario3PBT14",'Deep retrofit'!$AT$40,"")))&amp;IF(F37="Scenario1PBT15",'Deep retrofit'!$AU$40,IF(F37="Scenario2PBT15",'Deep retrofit'!$AV$40,IF(F37="Scenario3PBT15",'Deep retrofit'!$AW$40,"")))</f>
        <v/>
      </c>
      <c r="X37" s="117">
        <f t="shared" si="19"/>
        <v>0</v>
      </c>
      <c r="Y37" s="117" t="str">
        <f>IF(F37="Scenario1PBT1",'Deep retrofit'!$E$42,IF(F37="Scenario2PBT1",'Deep retrofit'!$F$42,IF(F37="Scenario3PBT1",'Deep retrofit'!$G$42,"")))&amp;IF(F37="Scenario1PBT2",'Deep retrofit'!$H$42,IF(F37="Scenario2PBT2",'Deep retrofit'!$I$42,IF(F37="Scenario3PBT2",'Deep retrofit'!$J$42,"")))&amp;IF(F37="Scenario1PBT3",'Deep retrofit'!$K$42,IF(F37="Scenario2PBT3",'Deep retrofit'!$L$42,IF(F37="Scenario3PBT3",'Deep retrofit'!$M$42,"")))&amp;IF(F37="Scenario1PBT4",'Deep retrofit'!$N$42,IF(F37="Scenario2PBT4",'Deep retrofit'!$O$42,IF(F37="Scenario3PBT4",'Deep retrofit'!$P$42,"")))&amp;IF(F37="Scenario1PBT5",'Deep retrofit'!$Q$42,IF(F37="Scenario2PBT5",'Deep retrofit'!$R$42,IF(F37="Scenario3PBT5",'Deep retrofit'!$S$42,"")))&amp;IF(F37="Scenario1PBT6",'Deep retrofit'!$T$42,IF(F37="Scenario2PBT6",'Deep retrofit'!$U$42,IF(F37="Scenario3PBT6",'Deep retrofit'!$V$42,"")))&amp;IF(F37="Scenario1PBT7",'Deep retrofit'!$W$42,IF(F37="Scenario2PBT7",'Deep retrofit'!$X$42,IF(F37="Scenario3PBT7",'Deep retrofit'!$Y$42,"")))&amp;IF(F37="Scenario1PBT8",'Deep retrofit'!$Z$42,IF(F37="Scenario2PBT8",'Deep retrofit'!$AA$42,IF(F37="Scenario3PBT8",'Deep retrofit'!$AB$42,"")))&amp;IF(F37="Scenario1PBT9",'Deep retrofit'!$AC$42,IF(F37="Scenario2PBT9",'Deep retrofit'!$AD$42,IF(F37="Scenario3PBT9",'Deep retrofit'!$AE$42,"")))&amp;IF(F37="Scenario1PBT10",'Deep retrofit'!$AF$42,IF(F37="Scenario2PBT10",'Deep retrofit'!$AG$42,IF(F37="Scenario3PBT10",'Deep retrofit'!$AH$42,"")))&amp;IF(F37="Scenario1PBT11",'Deep retrofit'!$AI$42,IF(F37="Scenario2PBT11",'Deep retrofit'!$AJ$42,IF(F37="Scenario3PBT11",'Deep retrofit'!$AK$42,"")))&amp;IF(F37="Scenario1PBT12",'Deep retrofit'!$AL$42,IF(F37="Scenario2PBT12",'Deep retrofit'!$AM$42,IF(F37="Scenario3PBT12",'Deep retrofit'!$AN$42,"")))&amp;IF(F37="Scenario1PBT13",'Deep retrofit'!$AO$42,IF(F37="Scenario2PBT13",'Deep retrofit'!$AP$42,IF(F37="Scenario3PBT13",'Deep retrofit'!$AQ$42,"")))&amp;IF(F37="Scenario1PBT14",'Deep retrofit'!$AR$42,IF(F37="Scenario2PBT14",'Deep retrofit'!$AS$42,IF(F37="Scenario3PBT14",'Deep retrofit'!$AT$42,"")))&amp;IF(F37="Scenario1PBT15",'Deep retrofit'!$AU$42,IF(F37="Scenario2PBT15",'Deep retrofit'!$AV$42,IF(F37="Scenario3PBT15",'Deep retrofit'!$AW$42,"")))</f>
        <v/>
      </c>
      <c r="Z37" s="117">
        <f t="shared" si="20"/>
        <v>0</v>
      </c>
      <c r="AA37" s="269" t="str">
        <f>IF(F37="Scenario1PBT1",'Deep retrofit'!$E$101,IF(F37="Scenario2PBT1",'Deep retrofit'!$F$101,IF(F37="Scenario3PBT1",'Deep retrofit'!$G$101,"")))&amp;IF(F37="Scenario1PBT2",'Deep retrofit'!$H$101,IF(F37="Scenario2PBT2",'Deep retrofit'!$I$101,IF(F37="Scenario3PBT2",'Deep retrofit'!$J$101,"")))&amp;IF(F37="Scenario1PBT3",'Deep retrofit'!$K$101,IF(F37="Scenario2PBT3",'Deep retrofit'!$L$101,IF(F37="Scenario3PBT3",'Deep retrofit'!$M$101,"")))&amp;IF(F37="Scenario1PBT4",'Deep retrofit'!$N$101,IF(F37="Scenario2PBT4",'Deep retrofit'!$O$101,IF(F37="Scenario3PBT4",'Deep retrofit'!$P$101,"")))&amp;IF(F37="Scenario1PBT5",'Deep retrofit'!$Q$101,IF(F37="Scenario2PBT5",'Deep retrofit'!$R$101,IF(F37="Scenario3PBT5",'Deep retrofit'!$S$101,"")))&amp;IF(F37="Scenario1PBT6",'Deep retrofit'!$T$101,IF(F37="Scenario2PBT6",'Deep retrofit'!$U$101,IF(F37="Scenario3PBT6",'Deep retrofit'!$V$101,"")))&amp;IF(F37="Scenario1PBT7",'Deep retrofit'!$W$101,IF(F37="Scenario2PBT7",'Deep retrofit'!$X$101,IF(F37="Scenario3PBT7",'Deep retrofit'!$Y$101,"")))&amp;IF(F37="Scenario1PBT8",'Deep retrofit'!$Z$101,IF(F37="Scenario2PBT8",'Deep retrofit'!$AA$101,IF(F37="Scenario3PBT8",'Deep retrofit'!$AB$101,"")))&amp;IF(F37="Scenario1PBT9",'Deep retrofit'!$AC$101,IF(F37="Scenario2PBT9",'Deep retrofit'!$AD$101,IF(F37="Scenario3PBT9",'Deep retrofit'!$AE$101,"")))&amp;IF(F37="Scenario1PBT10",'Deep retrofit'!$AF$101,IF(F37="Scenario2PBT10",'Deep retrofit'!$AG$101,IF(F37="Scenario3PBT10",'Deep retrofit'!$AH$101,"")))&amp;IF(F37="Scenario1PBT11",'Deep retrofit'!$AI$101,IF(F37="Scenario2PBT11",'Deep retrofit'!$AJ$101,IF(F37="Scenario3PBT11",'Deep retrofit'!$AK$101,"")))&amp;IF(F37="Scenario1PBT12",'Deep retrofit'!$AL$101,IF(F37="Scenario2PBT12",'Deep retrofit'!$AM$101,IF(F37="Scenario3PBT12",'Deep retrofit'!$AN$101,"")))&amp;IF(F37="Scenario1PBT13",'Deep retrofit'!$AO$101,IF(F37="Scenario2PBT13",'Deep retrofit'!$AP$101,IF(F37="Scenario3PBT13",'Deep retrofit'!$AQ$101,"")))&amp;IF(F37="Scenario1PBT14",'Deep retrofit'!$AR$101,IF(F37="Scenario2PBT14",'Deep retrofit'!$AS$101,IF(F37="Scenario3PBT14",'Deep retrofit'!$AT$101,"")))&amp;IF(F37="Scenario1PBT15",'Deep retrofit'!$AU$101,IF(F37="Scenario2PBT15",'Deep retrofit'!$AV$101,IF(F37="Scenario3PBT15",'Deep retrofit'!$AW$101,"")))</f>
        <v/>
      </c>
      <c r="AB37" s="179">
        <f t="shared" si="21"/>
        <v>0</v>
      </c>
      <c r="AC37" s="208">
        <f>IFERROR('Projection_Base-case'!G37-G37,0)</f>
        <v>0</v>
      </c>
      <c r="AD37" s="117">
        <f t="shared" si="0"/>
        <v>0</v>
      </c>
      <c r="AE37" s="117">
        <f>IFERROR(100*AC37/'Projection_Base-case'!G37,0)</f>
        <v>0</v>
      </c>
      <c r="AF37" s="117">
        <f>IFERROR('Projection_Base-case'!I37-I37,0)</f>
        <v>0</v>
      </c>
      <c r="AG37" s="117">
        <f t="shared" si="1"/>
        <v>0</v>
      </c>
      <c r="AH37" s="117">
        <f>IFERROR(100*AF37/'Projection_Base-case'!I37,0)</f>
        <v>0</v>
      </c>
      <c r="AI37" s="117">
        <f>IFERROR('Projection_Base-case'!K37-K37,0)</f>
        <v>0</v>
      </c>
      <c r="AJ37" s="117">
        <f t="shared" si="2"/>
        <v>0</v>
      </c>
      <c r="AK37" s="117">
        <f>IFERROR(100*AI37/'Projection_Base-case'!K37,0)</f>
        <v>0</v>
      </c>
      <c r="AL37" s="117">
        <f>IFERROR(M37-'Projection_Base-case'!M37,0)</f>
        <v>0</v>
      </c>
      <c r="AM37" s="117">
        <f t="shared" si="3"/>
        <v>0</v>
      </c>
      <c r="AN37" s="179">
        <f>IFERROR(IF('Projection_Base-case'!N37&gt;0,100*AM37/'Projection_Base-case'!N37,100*AM37/N37),0)</f>
        <v>0</v>
      </c>
      <c r="AO37" s="206">
        <f>IFERROR('Projection_Base-case'!O37-O37,0)</f>
        <v>0</v>
      </c>
      <c r="AP37" s="117">
        <f t="shared" si="4"/>
        <v>0</v>
      </c>
      <c r="AQ37" s="117">
        <f>IFERROR(100*AO37/'Projection_Base-case'!O37,0)</f>
        <v>0</v>
      </c>
      <c r="AR37" s="117">
        <f>IFERROR('Projection_Base-case'!Q37-Q37,0)</f>
        <v>0</v>
      </c>
      <c r="AS37" s="117">
        <f t="shared" si="5"/>
        <v>0</v>
      </c>
      <c r="AT37" s="117">
        <f>IFERROR(100*AR37/'Projection_Base-case'!Q37,0)</f>
        <v>0</v>
      </c>
      <c r="AU37" s="117">
        <f>IFERROR('Projection_Base-case'!S37-S37,0)</f>
        <v>0</v>
      </c>
      <c r="AV37" s="117">
        <f t="shared" si="6"/>
        <v>0</v>
      </c>
      <c r="AW37" s="118">
        <f>IFERROR(100*AU37/'Projection_Base-case'!S37,0)</f>
        <v>0</v>
      </c>
      <c r="AX37" s="206">
        <f>IFERROR('Projection_Base-case'!U37-U37,0)</f>
        <v>0</v>
      </c>
      <c r="AY37" s="117">
        <f t="shared" si="7"/>
        <v>0</v>
      </c>
      <c r="AZ37" s="117">
        <f>IFERROR(100*AX37/'Projection_Base-case'!U37,0)</f>
        <v>0</v>
      </c>
      <c r="BA37" s="117">
        <f>IFERROR('Projection_Base-case'!W37-W37,0)</f>
        <v>0</v>
      </c>
      <c r="BB37" s="117">
        <f t="shared" si="8"/>
        <v>0</v>
      </c>
      <c r="BC37" s="117">
        <f>IFERROR(100*BA37/'Projection_Base-case'!W37,0)</f>
        <v>0</v>
      </c>
      <c r="BD37" s="117">
        <f>IFERROR('Projection_Base-case'!Y37-Y37,0)</f>
        <v>0</v>
      </c>
      <c r="BE37" s="117">
        <f t="shared" si="9"/>
        <v>0</v>
      </c>
      <c r="BF37" s="117">
        <f>IFERROR(100*BD37/'Projection_Base-case'!Y37,0)</f>
        <v>0</v>
      </c>
      <c r="BG37" s="178">
        <f t="shared" si="22"/>
        <v>0</v>
      </c>
      <c r="BH37" s="179">
        <f t="shared" si="23"/>
        <v>0</v>
      </c>
    </row>
    <row r="38" spans="1:60">
      <c r="A38" s="205">
        <v>33</v>
      </c>
      <c r="B38" s="178">
        <f>IF('Projection_Base-case'!B38&lt;&gt;"",'Projection_Base-case'!B38,0)</f>
        <v>0</v>
      </c>
      <c r="C38" s="178">
        <f>IF('Projection_Base-case'!C38&lt;&gt;"",'Projection_Base-case'!C38,0)</f>
        <v>0</v>
      </c>
      <c r="D38" s="178">
        <f>IF('Projection_Base-case'!D38&lt;&gt;"",'Projection_Base-case'!D38,0)</f>
        <v>0</v>
      </c>
      <c r="E38" s="107" t="str">
        <f>IF(AND('Résultats deep'!$AC$3="OUI",'Résultats deep'!E37&lt;&gt;""),'Résultats deep'!E37,IF(OR(D38="PBT1",D38="PBT2",D38="PBT3",D38="PBT4",D38="PBT5",D38="PBT6",D38="PBT7"),"Scenario1",""))</f>
        <v/>
      </c>
      <c r="F38" s="202" t="str">
        <f t="shared" si="10"/>
        <v>0</v>
      </c>
      <c r="G38" s="177" t="str">
        <f>IF(F38="Scenario1PBT1",'Deep retrofit'!$E$6,IF(F38="Scenario2PBT1",'Deep retrofit'!$F$6,IF(F38="Scenario3PBT1",'Deep retrofit'!$G$6,"")))&amp;IF(F38="Scenario1PBT2",'Deep retrofit'!$H$6,IF(F38="Scenario2PBT2",'Deep retrofit'!$I$6,IF(F38="Scenario3PBT2",'Deep retrofit'!$J$6,"")))&amp;IF(F38="Scenario1PBT3",'Deep retrofit'!$K$6,IF(F38="Scenario2PBT3",'Deep retrofit'!$L$6,IF(F38="Scenario3PBT3",'Deep retrofit'!$M$6,"")))&amp;IF(F38="Scenario1PBT4",'Deep retrofit'!$N$6,IF(F38="Scenario2PBT4",'Deep retrofit'!$O$6,IF(F38="Scenario3PBT4",'Deep retrofit'!$P$6,"")))&amp;IF(F38="Scenario1PBT5",'Deep retrofit'!$Q$6,IF(F38="Scenario2PBT5",'Deep retrofit'!$R$6,IF(F38="Scenario3PBT5",'Deep retrofit'!$S$6,"")))&amp;IF(F38="Scenario1PBT6",'Deep retrofit'!$T$6,IF(F38="Scenario2PBT6",'Deep retrofit'!$U$6,IF(F38="Scenario3PBT6",'Deep retrofit'!$V$6,"")))&amp;IF(F38="Scenario1PBT7",'Deep retrofit'!$W$6,IF(F38="Scenario2PBT7",'Deep retrofit'!$X$6,IF(F38="Scenario3PBT7",'Deep retrofit'!$Y$6,"")))&amp;IF(F38="Scenario1PBT8",'Deep retrofit'!$Z$6,IF(F38="Scenario2PBT8",'Deep retrofit'!$AA$6,IF(F38="Scenario3PBT8",'Deep retrofit'!$AB$6,"")))&amp;IF(F38="Scenario1PBT9",'Deep retrofit'!$AC$6,IF(F38="Scenario2PBT9",'Deep retrofit'!$AD$6,IF(F38="Scenario3PBT9",'Deep retrofit'!$AE$6,"")))&amp;IF(F38="Scenario1PBT10",'Deep retrofit'!$AF$6,IF(F38="Scenario2PBT10",'Deep retrofit'!$AG$6,IF(F38="Scenario3PBT10",'Deep retrofit'!$AH$6,"")))&amp;IF(F38="Scenario1PBT11",'Deep retrofit'!$AI$6,IF(F38="Scenario2PBT11",'Deep retrofit'!$AJ$6,IF(F38="Scenario3PBT11",'Deep retrofit'!$AK$6,"")))&amp;IF(F38="Scenario1PBT12",'Deep retrofit'!$AL$6,IF(F38="Scenario2PBT12",'Deep retrofit'!$AM$6,IF(F38="Scenario3PBT12",'Deep retrofit'!$AN$6,"")))&amp;IF(F38="Scenario1PBT13",'Deep retrofit'!$AO$6,IF(F38="Scenario2PBT13",'Deep retrofit'!$AP$6,IF(F38="Scenario3PBT13",'Deep retrofit'!$AQ$6,"")))&amp;IF(F38="Scenario1PBT14",'Deep retrofit'!$AR$6,IF(F38="Scenario2PBT14",'Deep retrofit'!$AS$6,IF(F38="Scenario3PBT14",'Deep retrofit'!$AT$6,"")))&amp;IF(F38="Scenario1PBT15",'Deep retrofit'!$AU$6,IF(F38="Scenario2PBT15",'Deep retrofit'!$AV$6,IF(F38="Scenario3PBT15",'Deep retrofit'!$AW$6,"")))</f>
        <v/>
      </c>
      <c r="H38" s="117">
        <f t="shared" si="11"/>
        <v>0</v>
      </c>
      <c r="I38" s="178" t="str">
        <f>IF(F38="Scenario1PBT1",'Deep retrofit'!$E$16,IF(F38="Scenario2PBT1",'Deep retrofit'!$F$16,IF(F38="Scenario3PBT1",'Deep retrofit'!$G$16,"")))&amp;IF(F38="Scenario1PBT2",'Deep retrofit'!$H$16,IF(F38="Scenario2PBT2",'Deep retrofit'!$I$16,IF(F38="Scenario3PBT2",'Deep retrofit'!$J$16,"")))&amp;IF(F38="Scenario1PBT3",'Deep retrofit'!$K$16,IF(F38="Scenario2PBT3",'Deep retrofit'!$L$16,IF(F38="Scenario3PBT3",'Deep retrofit'!$M$16,"")))&amp;IF(F38="Scenario1PBT4",'Deep retrofit'!$N$16,IF(F38="Scenario2PBT4",'Deep retrofit'!$O$16,IF(F38="Scenario3PBT4",'Deep retrofit'!$P$16,"")))&amp;IF(F38="Scenario1PBT5",'Deep retrofit'!$Q$16,IF(F38="Scenario2PBT5",'Deep retrofit'!$R$16,IF(F38="Scenario3PBT5",'Deep retrofit'!$S$16,"")))&amp;IF(F38="Scenario1PBT6",'Deep retrofit'!$T$16,IF(F38="Scenario2PBT6",'Deep retrofit'!$U$16,IF(F38="Scenario3PBT6",'Deep retrofit'!$V$16,"")))&amp;IF(F38="Scenario1PBT7",'Deep retrofit'!$W$16,IF(F38="Scenario2PBT7",'Deep retrofit'!$X$16,IF(F38="Scenario3PBT7",'Deep retrofit'!$Y$16,"")))&amp;IF(F38="Scenario1PBT8",'Deep retrofit'!$Z$16,IF(F38="Scenario2PBT8",'Deep retrofit'!$AA$16,IF(F38="Scenario3PBT8",'Deep retrofit'!$AB$16,"")))&amp;IF(F38="Scenario1PBT9",'Deep retrofit'!$AC$16,IF(F38="Scenario2PBT9",'Deep retrofit'!$AD$16,IF(F38="Scenario3PBT9",'Deep retrofit'!$AE$16,"")))&amp;IF(F38="Scenario1PBT10",'Deep retrofit'!$AF$16,IF(F38="Scenario2PBT10",'Deep retrofit'!$AG$16,IF(F38="Scenario3PBT10",'Deep retrofit'!$AH$16,"")))&amp;IF(F38="Scenario1PBT11",'Deep retrofit'!$AI$16,IF(F38="Scenario2PBT11",'Deep retrofit'!$AJ$16,IF(F38="Scenario3PBT11",'Deep retrofit'!$AK$16,"")))&amp;IF(F38="Scenario1PBT12",'Deep retrofit'!$AL$16,IF(F38="Scenario2PBT12",'Deep retrofit'!$AM$16,IF(F38="Scenario3PBT12",'Deep retrofit'!$AN$16,"")))&amp;IF(F38="Scenario1PBT13",'Deep retrofit'!$AO$16,IF(F38="Scenario2PBT13",'Deep retrofit'!$AP$16,IF(F38="Scenario3PBT13",'Deep retrofit'!$AQ$16,"")))&amp;IF(F38="Scenario1PBT14",'Deep retrofit'!$AR$16,IF(F38="Scenario2PBT14",'Deep retrofit'!$AS$16,IF(F38="Scenario3PBT14",'Deep retrofit'!$AT$16,"")))&amp;IF(F38="Scenario1PBT15",'Deep retrofit'!$AU$16,IF(F38="Scenario2PBT15",'Deep retrofit'!$AV$16,IF(F38="Scenario3PBT15",'Deep retrofit'!$AW$16,"")))</f>
        <v/>
      </c>
      <c r="J38" s="117">
        <f t="shared" si="12"/>
        <v>0</v>
      </c>
      <c r="K38" s="117" t="str">
        <f>IF(F38="Scenario1PBT1",'Deep retrofit'!$E$18,IF(F38="Scenario2PBT1",'Deep retrofit'!$F$18,IF(F38="Scenario3PBT1",'Deep retrofit'!$G$18,"")))&amp;IF(F38="Scenario1PBT2",'Deep retrofit'!$H$18,IF(F38="Scenario2PBT2",'Deep retrofit'!$I$18,IF(F38="Scenario3PBT2",'Deep retrofit'!$J$18,"")))&amp;IF(F38="Scenario1PBT3",'Deep retrofit'!$K$18,IF(F38="Scenario2PBT3",'Deep retrofit'!$L$18,IF(F38="Scenario3PBT3",'Deep retrofit'!$M$18,"")))&amp;IF(F38="Scenario1PBT4",'Deep retrofit'!$N$18,IF(F38="Scenario2PBT4",'Deep retrofit'!$O$18,IF(F38="Scenario3PBT4",'Deep retrofit'!$P$18,"")))&amp;IF(F38="Scenario1PBT5",'Deep retrofit'!$Q$18,IF(F38="Scenario2PBT5",'Deep retrofit'!$R$18,IF(F38="Scenario3PBT5",'Deep retrofit'!$S$18,"")))&amp;IF(F38="Scenario1PBT6",'Deep retrofit'!$T$18,IF(F38="Scenario2PBT6",'Deep retrofit'!$U$18,IF(F38="Scenario3PBT6",'Deep retrofit'!$V$18,"")))&amp;IF(F38="Scenario1PBT7",'Deep retrofit'!$W$18,IF(F38="Scenario2PBT7",'Deep retrofit'!$X$18,IF(F38="Scenario3PBT7",'Deep retrofit'!$Y$18,"")))&amp;IF(F38="Scenario1PBT8",'Deep retrofit'!$Z$18,IF(F38="Scenario2PBT8",'Deep retrofit'!$AA$18,IF(F38="Scenario3PBT8",'Deep retrofit'!$AB$18,"")))&amp;IF(F38="Scenario1PBT9",'Deep retrofit'!$AC$18,IF(F38="Scenario2PBT9",'Deep retrofit'!$AD$18,IF(F38="Scenario3PBT9",'Deep retrofit'!$AE$18,"")))&amp;IF(F38="Scenario1PBT10",'Deep retrofit'!$AF$18,IF(F38="Scenario2PBT10",'Deep retrofit'!$AG$18,IF(F38="Scenario3PBT10",'Deep retrofit'!$AH$18,"")))&amp;IF(F38="Scenario1PBT11",'Deep retrofit'!$AI$18,IF(F38="Scenario2PBT11",'Deep retrofit'!$AJ$18,IF(F38="Scenario3PBT11",'Deep retrofit'!$AK$18,"")))&amp;IF(F38="Scenario1PBT12",'Deep retrofit'!$AL$18,IF(F38="Scenario2PBT12",'Deep retrofit'!$AM$18,IF(F38="Scenario3PBT12",'Deep retrofit'!$AN$18,"")))&amp;IF(F38="Scenario1PBT13",'Deep retrofit'!$AO$18,IF(F38="Scenario2PBT13",'Deep retrofit'!$AP$18,IF(F38="Scenario3PBT13",'Deep retrofit'!$AQ$18,"")))&amp;IF(F38="Scenario1PBT14",'Deep retrofit'!$AR$18,IF(F38="Scenario2PBT14",'Deep retrofit'!$AS$18,IF(F38="Scenario3PBT14",'Deep retrofit'!$AT$18,"")))&amp;IF(F38="Scenario1PBT15",'Deep retrofit'!$AU$18,IF(F38="Scenario2PBT15",'Deep retrofit'!$AV$18,IF(F38="Scenario3PBT15",'Deep retrofit'!$AW$18,"")))</f>
        <v/>
      </c>
      <c r="L38" s="117">
        <f t="shared" si="13"/>
        <v>0</v>
      </c>
      <c r="M38" s="117" t="str">
        <f>IF(F38="Scenario1PBT1",'Deep retrofit'!$E$20,IF(F38="Scenario2PBT1",'Deep retrofit'!$F$20,IF(F38="Scenario3PBT1",'Deep retrofit'!$G$20,"")))&amp;IF(F38="Scenario1PBT2",'Deep retrofit'!$H$20,IF(F38="Scenario2PBT2",'Deep retrofit'!$I$20,IF(F38="Scenario3PBT2",'Deep retrofit'!$J$20,"")))&amp;IF(F38="Scenario1PBT3",'Deep retrofit'!$K$20,IF(F38="Scenario2PBT3",'Deep retrofit'!$L$20,IF(F38="Scenario3PBT3",'Deep retrofit'!$M$20,"")))&amp;IF(F38="Scenario1PBT4",'Deep retrofit'!$N$20,IF(F38="Scenario2PBT4",'Deep retrofit'!$O$20,IF(F38="Scenario3PBT4",'Deep retrofit'!$P$20,"")))&amp;IF(F38="Scenario1PBT5",'Deep retrofit'!$Q$20,IF(F38="Scenario2PBT5",'Deep retrofit'!$R$20,IF(F38="Scenario3PBT5",'Deep retrofit'!$S$20,"")))&amp;IF(F38="Scenario1PBT6",'Deep retrofit'!$T$20,IF(F38="Scenario2PBT6",'Deep retrofit'!$U$20,IF(F38="Scenario3PBT6",'Deep retrofit'!$V$20,"")))&amp;IF(F38="Scenario1PBT7",'Deep retrofit'!$W$20,IF(F38="Scenario2PBT7",'Deep retrofit'!$X$20,IF(F38="Scenario3PBT7",'Deep retrofit'!$Y$20,"")))&amp;IF(F38="Scenario1PBT8",'Deep retrofit'!$Z$20,IF(F38="Scenario2PBT8",'Deep retrofit'!$AA$20,IF(F38="Scenario3PBT8",'Deep retrofit'!$AB$20,"")))&amp;IF(F38="Scenario1PBT9",'Deep retrofit'!$AC$20,IF(F38="Scenario2PBT9",'Deep retrofit'!$AD$20,IF(F38="Scenario3PBT9",'Deep retrofit'!$AE$20,"")))&amp;IF(F38="Scenario1PBT10",'Deep retrofit'!$AF$20,IF(F38="Scenario2PBT10",'Deep retrofit'!$AG$20,IF(F38="Scenario3PBT10",'Deep retrofit'!$AH$20,"")))&amp;IF(F38="Scenario1PBT11",'Deep retrofit'!$AI$20,IF(F38="Scenario2PBT11",'Deep retrofit'!$AJ$20,IF(F38="Scenario3PBT11",'Deep retrofit'!$AK$20,"")))&amp;IF(F38="Scenario1PBT12",'Deep retrofit'!$AL$20,IF(F38="Scenario2PBT12",'Deep retrofit'!$AM$20,IF(F38="Scenario3PBT12",'Deep retrofit'!$AN$20,"")))&amp;IF(F38="Scenario1PBT13",'Deep retrofit'!$AO$20,IF(F38="Scenario2PBT13",'Deep retrofit'!$AP$20,IF(F38="Scenario3PBT13",'Deep retrofit'!$AQ$20,"")))&amp;IF(F38="Scenario1PBT14",'Deep retrofit'!$AR$20,IF(F38="Scenario2PBT14",'Deep retrofit'!$AS$20,IF(F38="Scenario3PBT14",'Deep retrofit'!$AT$20,"")))&amp;IF(F38="Scenario1PBT15",'Deep retrofit'!$AU$20,IF(F38="Scenario2PBT15",'Deep retrofit'!$AV$20,IF(F38="Scenario3PBT15",'Deep retrofit'!$AW$20,"")))</f>
        <v/>
      </c>
      <c r="N38" s="118">
        <f t="shared" si="14"/>
        <v>0</v>
      </c>
      <c r="O38" s="206" t="str">
        <f>IF(F38="Scenario1PBT1",'Deep retrofit'!$E$23,IF(F38="Scenario2PBT1",'Deep retrofit'!$F$23,IF(F38="Scenario3PBT1",'Deep retrofit'!$G$23,"")))&amp;IF(F38="Scenario1PBT2",'Deep retrofit'!$H$23,IF(F38="Scenario2PBT2",'Deep retrofit'!$I$23,IF(F38="Scenario3PBT2",'Deep retrofit'!$J$23,"")))&amp;IF(F38="Scenario1PBT3",'Deep retrofit'!$K$23,IF(F38="Scenario2PBT3",'Deep retrofit'!$L$23,IF(F38="Scenario3PBT3",'Deep retrofit'!$M$23,"")))&amp;IF(F38="Scenario1PBT4",'Deep retrofit'!$N$23,IF(F38="Scenario2PBT4",'Deep retrofit'!$O$23,IF(F38="Scenario3PBT4",'Deep retrofit'!$P$23,"")))&amp;IF(F38="Scenario1PBT5",'Deep retrofit'!$Q$23,IF(F38="Scenario2PBT5",'Deep retrofit'!$R$23,IF(F38="Scenario3PBT5",'Deep retrofit'!$S$23,"")))&amp;IF(F38="Scenario1PBT6",'Deep retrofit'!$T$23,IF(F38="Scenario2PBT6",'Deep retrofit'!$U$23,IF(F38="Scenario3PBT6",'Deep retrofit'!$V$23,"")))&amp;IF(F38="Scenario1PBT7",'Deep retrofit'!$W$23,IF(F38="Scenario2PBT7",'Deep retrofit'!$X$23,IF(F38="Scenario3PBT7",'Deep retrofit'!$Y$23,"")))&amp;IF(F38="Scenario1PBT8",'Deep retrofit'!$Z$23,IF(F38="Scenario2PBT8",'Deep retrofit'!$AA$23,IF(F38="Scenario3PBT8",'Deep retrofit'!$AB$23,"")))&amp;IF(F38="Scenario1PBT9",'Deep retrofit'!$AC$23,IF(F38="Scenario2PBT9",'Deep retrofit'!$AD$23,IF(F38="Scenario3PBT9",'Deep retrofit'!$AE$23,"")))&amp;IF(F38="Scenario1PBT10",'Deep retrofit'!$AF$23,IF(F38="Scenario2PBT10",'Deep retrofit'!$AG$23,IF(F38="Scenario3PBT10",'Deep retrofit'!$AH$23,"")))&amp;IF(F38="Scenario1PBT11",'Deep retrofit'!$AI$23,IF(F38="Scenario2PBT11",'Deep retrofit'!$AJ$23,IF(F38="Scenario3PBT11",'Deep retrofit'!$AK$23,"")))&amp;IF(F38="Scenario1PBT12",'Deep retrofit'!$AL$23,IF(F38="Scenario2PBT12",'Deep retrofit'!$AM$23,IF(F38="Scenario3PBT12",'Deep retrofit'!$AN$23,"")))&amp;IF(F38="Scenario1PBT13",'Deep retrofit'!$AO$23,IF(F38="Scenario2PBT13",'Deep retrofit'!$AP$23,IF(F38="Scenario3PBT13",'Deep retrofit'!$AQ$23,"")))&amp;IF(F38="Scenario1PBT14",'Deep retrofit'!$AR$23,IF(F38="Scenario2PBT14",'Deep retrofit'!$AS$23,IF(F38="Scenario3PBT14",'Deep retrofit'!$AT$23,"")))&amp;IF(F38="Scenario1PBT15",'Deep retrofit'!$AU$23,IF(F38="Scenario2PBT15",'Deep retrofit'!$AV$23,IF(F38="Scenario3PBT15",'Deep retrofit'!$AW$23,"")))</f>
        <v/>
      </c>
      <c r="P38" s="117">
        <f t="shared" si="15"/>
        <v>0</v>
      </c>
      <c r="Q38" s="117" t="str">
        <f>IF(F38="Scenario1PBT1",'Deep retrofit'!$E$25,IF(F38="Scenario2PBT1",'Deep retrofit'!$F$25,IF(F38="Scenario3PBT1",'Deep retrofit'!$G$25,"")))&amp;IF(F38="Scenario1PBT2",'Deep retrofit'!$H$25,IF(F38="Scenario2PBT2",'Deep retrofit'!$I$25,IF(F38="Scenario3PBT2",'Deep retrofit'!$J$25,"")))&amp;IF(F38="Scenario1PBT3",'Deep retrofit'!$K$25,IF(F38="Scenario2PBT3",'Deep retrofit'!$L$25,IF(F38="Scenario3PBT3",'Deep retrofit'!$M$25,"")))&amp;IF(F38="Scenario1PBT4",'Deep retrofit'!$N$25,IF(F38="Scenario2PBT4",'Deep retrofit'!$O$25,IF(F38="Scenario3PBT4",'Deep retrofit'!$P$25,"")))&amp;IF(F38="Scenario1PBT5",'Deep retrofit'!$Q$25,IF(F38="Scenario2PBT5",'Deep retrofit'!$R$25,IF(F38="Scenario3PBT5",'Deep retrofit'!$S$25,"")))&amp;IF(F38="Scenario1PBT6",'Deep retrofit'!$T$25,IF(F38="Scenario2PBT6",'Deep retrofit'!$U$25,IF(F38="Scenario3PBT6",'Deep retrofit'!$V$25,"")))&amp;IF(F38="Scenario1PBT7",'Deep retrofit'!$W$25,IF(F38="Scenario2PBT7",'Deep retrofit'!$X$25,IF(F38="Scenario3PBT7",'Deep retrofit'!$Y$25,"")))&amp;IF(F38="Scenario1PBT8",'Deep retrofit'!$Z$25,IF(F38="Scenario2PBT8",'Deep retrofit'!$AA$25,IF(F38="Scenario3PBT8",'Deep retrofit'!$AB$25,"")))&amp;IF(F38="Scenario1PBT9",'Deep retrofit'!$AC$25,IF(F38="Scenario2PBT9",'Deep retrofit'!$AD$25,IF(F38="Scenario3PBT9",'Deep retrofit'!$AE$25,"")))&amp;IF(F38="Scenario1PBT10",'Deep retrofit'!$AF$25,IF(F38="Scenario2PBT10",'Deep retrofit'!$AG$25,IF(F38="Scenario3PBT10",'Deep retrofit'!$AH$25,"")))&amp;IF(F38="Scenario1PBT11",'Deep retrofit'!$AI$25,IF(F38="Scenario2PBT11",'Deep retrofit'!$AJ$25,IF(F38="Scenario3PBT11",'Deep retrofit'!$AK$25,"")))&amp;IF(F38="Scenario1PBT12",'Deep retrofit'!$AL$25,IF(F38="Scenario2PBT12",'Deep retrofit'!$AM$25,IF(F38="Scenario3PBT12",'Deep retrofit'!$AN$25,"")))&amp;IF(F38="Scenario1PBT13",'Deep retrofit'!$AO$25,IF(F38="Scenario2PBT13",'Deep retrofit'!$AP$25,IF(F38="Scenario3PBT13",'Deep retrofit'!$AQ$25,"")))&amp;IF(F38="Scenario1PBT14",'Deep retrofit'!$AR$25,IF(F38="Scenario2PBT14",'Deep retrofit'!$AS$25,IF(F38="Scenario3PBT14",'Deep retrofit'!$AT$25,"")))&amp;IF(F38="Scenario1PBT15",'Deep retrofit'!$AU$25,IF(F38="Scenario2PBT15",'Deep retrofit'!$AV$25,IF(F38="Scenario3PBT15",'Deep retrofit'!$AW$25,"")))</f>
        <v/>
      </c>
      <c r="R38" s="117">
        <f t="shared" si="16"/>
        <v>0</v>
      </c>
      <c r="S38" s="117" t="str">
        <f>IF(F38="Scenario1PBT1",'Deep retrofit'!$E$27,IF(F38="Scenario2PBT1",'Deep retrofit'!$F$27,IF(F38="Scenario3PBT1",'Deep retrofit'!$G$27,"")))&amp;IF(F38="Scenario1PBT2",'Deep retrofit'!$H$27,IF(F38="Scenario2PBT2",'Deep retrofit'!$I$27,IF(F38="Scenario3PBT2",'Deep retrofit'!$J$27,"")))&amp;IF(F38="Scenario1PBT3",'Deep retrofit'!$K$27,IF(F38="Scenario2PBT3",'Deep retrofit'!$L$27,IF(F38="Scenario3PBT3",'Deep retrofit'!$M$27,"")))&amp;IF(F38="Scenario1PBT4",'Deep retrofit'!$N$27,IF(F38="Scenario2PBT4",'Deep retrofit'!$O$27,IF(F38="Scenario3PBT4",'Deep retrofit'!$P$27,"")))&amp;IF(F38="Scenario1PBT5",'Deep retrofit'!$Q$27,IF(F38="Scenario2PBT5",'Deep retrofit'!$R$27,IF(F38="Scenario3PBT5",'Deep retrofit'!$S$27,"")))&amp;IF(F38="Scenario1PBT6",'Deep retrofit'!$T$27,IF(F38="Scenario2PBT6",'Deep retrofit'!$U$27,IF(F38="Scenario3PBT6",'Deep retrofit'!$V$27,"")))&amp;IF(F38="Scenario1PBT7",'Deep retrofit'!$W$27,IF(F38="Scenario2PBT7",'Deep retrofit'!$X$27,IF(F38="Scenario3PBT7",'Deep retrofit'!$Y$27,"")))&amp;IF(F38="Scenario1PBT8",'Deep retrofit'!$Z$27,IF(F38="Scenario2PBT8",'Deep retrofit'!$AA$27,IF(F38="Scenario3PBT8",'Deep retrofit'!$AB$27,"")))&amp;IF(F38="Scenario1PBT9",'Deep retrofit'!$AC$27,IF(F38="Scenario2PBT9",'Deep retrofit'!$AD$27,IF(F38="Scenario3PBT9",'Deep retrofit'!$AE$27,"")))&amp;IF(F38="Scenario1PBT10",'Deep retrofit'!$AF$27,IF(F38="Scenario2PBT10",'Deep retrofit'!$AG$27,IF(F38="Scenario3PBT10",'Deep retrofit'!$AH$27,"")))&amp;IF(F38="Scenario1PBT11",'Deep retrofit'!$AI$27,IF(F38="Scenario2PBT11",'Deep retrofit'!$AJ$27,IF(F38="Scenario3PBT11",'Deep retrofit'!$AK$27,"")))&amp;IF(F38="Scenario1PBT12",'Deep retrofit'!$AL$27,IF(F38="Scenario2PBT12",'Deep retrofit'!$AM$27,IF(F38="Scenario3PBT12",'Deep retrofit'!$AN$27,"")))&amp;IF(F38="Scenario1PBT13",'Deep retrofit'!$AO$27,IF(F38="Scenario2PBT13",'Deep retrofit'!$AP$27,IF(F38="Scenario3PBT13",'Deep retrofit'!$AQ$27,"")))&amp;IF(F38="Scenario1PBT14",'Deep retrofit'!$AR$27,IF(F38="Scenario2PBT14",'Deep retrofit'!$AS$27,IF(F38="Scenario3PBT14",'Deep retrofit'!$AT$27,"")))&amp;IF(F38="Scenario1PBT15",'Deep retrofit'!$AU$27,IF(F38="Scenario2PBT15",'Deep retrofit'!$AV$27,IF(F38="Scenario3PBT15",'Deep retrofit'!$AW$27,"")))</f>
        <v/>
      </c>
      <c r="T38" s="207">
        <f t="shared" si="17"/>
        <v>0</v>
      </c>
      <c r="U38" s="206" t="str">
        <f>IF(F38="Scenario1PBT1",'Deep retrofit'!$E$38,IF(F38="Scenario2PBT1",'Deep retrofit'!$F$38,IF(F38="Scenario3PBT1",'Deep retrofit'!$G$38,"")))&amp;IF(F38="Scenario1PBT2",'Deep retrofit'!$H$38,IF(F38="Scenario2PBT2",'Deep retrofit'!$I$38,IF(F38="Scenario3PBT2",'Deep retrofit'!$J$38,"")))&amp;IF(F38="Scenario1PBT3",'Deep retrofit'!$K$38,IF(F38="Scenario2PBT3",'Deep retrofit'!$L$38,IF(F38="Scenario3PBT3",'Deep retrofit'!$M$38,"")))&amp;IF(F38="Scenario1PBT4",'Deep retrofit'!$N$38,IF(F38="Scenario2PBT4",'Deep retrofit'!$O$38,IF(F38="Scenario3PBT4",'Deep retrofit'!$P$38,"")))&amp;IF(F38="Scenario1PBT5",'Deep retrofit'!$Q$38,IF(F38="Scenario2PBT5",'Deep retrofit'!$R$38,IF(F38="Scenario3PBT5",'Deep retrofit'!$S$38,"")))&amp;IF(F38="Scenario1PBT6",'Deep retrofit'!$T$38,IF(F38="Scenario2PBT6",'Deep retrofit'!$U$38,IF(F38="Scenario3PBT6",'Deep retrofit'!$V$38,"")))&amp;IF(F38="Scenario1PBT7",'Deep retrofit'!$W$38,IF(F38="Scenario2PBT7",'Deep retrofit'!$X$38,IF(F38="Scenario3PBT7",'Deep retrofit'!$Y$38,"")))&amp;IF(F38="Scenario1PBT8",'Deep retrofit'!$Z$38,IF(F38="Scenario2PBT8",'Deep retrofit'!$AA$38,IF(F38="Scenario3PBT8",'Deep retrofit'!$AB$38,"")))&amp;IF(F38="Scenario1PBT9",'Deep retrofit'!$AC$38,IF(F38="Scenario2PBT9",'Deep retrofit'!$AD$38,IF(F38="Scenario3PBT9",'Deep retrofit'!$AE$38,"")))&amp;IF(F38="Scenario1PBT10",'Deep retrofit'!$AF$38,IF(F38="Scenario2PBT10",'Deep retrofit'!$AG$38,IF(F38="Scenario3PBT10",'Deep retrofit'!$AH$38,"")))&amp;IF(F38="Scenario1PBT11",'Deep retrofit'!$AI$38,IF(F38="Scenario2PBT11",'Deep retrofit'!$AJ$38,IF(F38="Scenario3PBT11",'Deep retrofit'!$AK$38,"")))&amp;IF(F38="Scenario1PBT12",'Deep retrofit'!$AL$38,IF(F38="Scenario2PBT12",'Deep retrofit'!$AM$38,IF(F38="Scenario3PBT12",'Deep retrofit'!$AN$38,"")))&amp;IF(F38="Scenario1PBT13",'Deep retrofit'!$AO$38,IF(F38="Scenario2PBT13",'Deep retrofit'!$AP$38,IF(F38="Scenario3PBT13",'Deep retrofit'!$AQ$38,"")))&amp;IF(F38="Scenario1PBT14",'Deep retrofit'!$AR$38,IF(F38="Scenario2PBT14",'Deep retrofit'!$AS$38,IF(F38="Scenario3PBT14",'Deep retrofit'!$AT$38,"")))&amp;IF(F38="Scenario1PBT15",'Deep retrofit'!$AU$38,IF(F38="Scenario2PBT15",'Deep retrofit'!$AV$38,IF(F38="Scenario3PBT15",'Deep retrofit'!$AW$38,"")))</f>
        <v/>
      </c>
      <c r="V38" s="117">
        <f t="shared" si="18"/>
        <v>0</v>
      </c>
      <c r="W38" s="117" t="str">
        <f>IF(F38="Scenario1PBT1",'Deep retrofit'!$E$40,IF(F38="Scenario2PBT1",'Deep retrofit'!$F$40,IF(F38="Scenario3PBT1",'Deep retrofit'!$G$40,"")))&amp;IF(F38="Scenario1PBT2",'Deep retrofit'!$H$40,IF(F38="Scenario2PBT2",'Deep retrofit'!$I$40,IF(F38="Scenario3PBT2",'Deep retrofit'!$J$40,"")))&amp;IF(F38="Scenario1PBT3",'Deep retrofit'!$K$40,IF(F38="Scenario2PBT3",'Deep retrofit'!$L$40,IF(F38="Scenario3PBT3",'Deep retrofit'!$M$40,"")))&amp;IF(F38="Scenario1PBT4",'Deep retrofit'!$N$40,IF(F38="Scenario2PBT4",'Deep retrofit'!$O$40,IF(F38="Scenario3PBT4",'Deep retrofit'!$P$40,"")))&amp;IF(F38="Scenario1PBT5",'Deep retrofit'!$Q$40,IF(F38="Scenario2PBT5",'Deep retrofit'!$R$40,IF(F38="Scenario3PBT5",'Deep retrofit'!$S$40,"")))&amp;IF(F38="Scenario1PBT6",'Deep retrofit'!$T$40,IF(F38="Scenario2PBT6",'Deep retrofit'!$U$40,IF(F38="Scenario3PBT6",'Deep retrofit'!$V$40,"")))&amp;IF(F38="Scenario1PBT7",'Deep retrofit'!$W$40,IF(F38="Scenario2PBT7",'Deep retrofit'!$X$40,IF(F38="Scenario3PBT7",'Deep retrofit'!$Y$40,"")))&amp;IF(F38="Scenario1PBT8",'Deep retrofit'!$Z$40,IF(F38="Scenario2PBT8",'Deep retrofit'!$AA$40,IF(F38="Scenario3PBT8",'Deep retrofit'!$AB$40,"")))&amp;IF(F38="Scenario1PBT9",'Deep retrofit'!$AC$40,IF(F38="Scenario2PBT9",'Deep retrofit'!$AD$40,IF(F38="Scenario3PBT9",'Deep retrofit'!$AE$40,"")))&amp;IF(F38="Scenario1PBT10",'Deep retrofit'!$AF$40,IF(F38="Scenario2PBT10",'Deep retrofit'!$AG$40,IF(F38="Scenario3PBT10",'Deep retrofit'!$AH$40,"")))&amp;IF(F38="Scenario1PBT11",'Deep retrofit'!$AI$40,IF(F38="Scenario2PBT11",'Deep retrofit'!$AJ$40,IF(F38="Scenario3PBT11",'Deep retrofit'!$AK$40,"")))&amp;IF(F38="Scenario1PBT12",'Deep retrofit'!$AL$40,IF(F38="Scenario2PBT12",'Deep retrofit'!$AM$40,IF(F38="Scenario3PBT12",'Deep retrofit'!$AN$40,"")))&amp;IF(F38="Scenario1PBT13",'Deep retrofit'!$AO$40,IF(F38="Scenario2PBT13",'Deep retrofit'!$AP$40,IF(F38="Scenario3PBT13",'Deep retrofit'!$AQ$40,"")))&amp;IF(F38="Scenario1PBT14",'Deep retrofit'!$AR$40,IF(F38="Scenario2PBT14",'Deep retrofit'!$AS$40,IF(F38="Scenario3PBT14",'Deep retrofit'!$AT$40,"")))&amp;IF(F38="Scenario1PBT15",'Deep retrofit'!$AU$40,IF(F38="Scenario2PBT15",'Deep retrofit'!$AV$40,IF(F38="Scenario3PBT15",'Deep retrofit'!$AW$40,"")))</f>
        <v/>
      </c>
      <c r="X38" s="117">
        <f t="shared" si="19"/>
        <v>0</v>
      </c>
      <c r="Y38" s="117" t="str">
        <f>IF(F38="Scenario1PBT1",'Deep retrofit'!$E$42,IF(F38="Scenario2PBT1",'Deep retrofit'!$F$42,IF(F38="Scenario3PBT1",'Deep retrofit'!$G$42,"")))&amp;IF(F38="Scenario1PBT2",'Deep retrofit'!$H$42,IF(F38="Scenario2PBT2",'Deep retrofit'!$I$42,IF(F38="Scenario3PBT2",'Deep retrofit'!$J$42,"")))&amp;IF(F38="Scenario1PBT3",'Deep retrofit'!$K$42,IF(F38="Scenario2PBT3",'Deep retrofit'!$L$42,IF(F38="Scenario3PBT3",'Deep retrofit'!$M$42,"")))&amp;IF(F38="Scenario1PBT4",'Deep retrofit'!$N$42,IF(F38="Scenario2PBT4",'Deep retrofit'!$O$42,IF(F38="Scenario3PBT4",'Deep retrofit'!$P$42,"")))&amp;IF(F38="Scenario1PBT5",'Deep retrofit'!$Q$42,IF(F38="Scenario2PBT5",'Deep retrofit'!$R$42,IF(F38="Scenario3PBT5",'Deep retrofit'!$S$42,"")))&amp;IF(F38="Scenario1PBT6",'Deep retrofit'!$T$42,IF(F38="Scenario2PBT6",'Deep retrofit'!$U$42,IF(F38="Scenario3PBT6",'Deep retrofit'!$V$42,"")))&amp;IF(F38="Scenario1PBT7",'Deep retrofit'!$W$42,IF(F38="Scenario2PBT7",'Deep retrofit'!$X$42,IF(F38="Scenario3PBT7",'Deep retrofit'!$Y$42,"")))&amp;IF(F38="Scenario1PBT8",'Deep retrofit'!$Z$42,IF(F38="Scenario2PBT8",'Deep retrofit'!$AA$42,IF(F38="Scenario3PBT8",'Deep retrofit'!$AB$42,"")))&amp;IF(F38="Scenario1PBT9",'Deep retrofit'!$AC$42,IF(F38="Scenario2PBT9",'Deep retrofit'!$AD$42,IF(F38="Scenario3PBT9",'Deep retrofit'!$AE$42,"")))&amp;IF(F38="Scenario1PBT10",'Deep retrofit'!$AF$42,IF(F38="Scenario2PBT10",'Deep retrofit'!$AG$42,IF(F38="Scenario3PBT10",'Deep retrofit'!$AH$42,"")))&amp;IF(F38="Scenario1PBT11",'Deep retrofit'!$AI$42,IF(F38="Scenario2PBT11",'Deep retrofit'!$AJ$42,IF(F38="Scenario3PBT11",'Deep retrofit'!$AK$42,"")))&amp;IF(F38="Scenario1PBT12",'Deep retrofit'!$AL$42,IF(F38="Scenario2PBT12",'Deep retrofit'!$AM$42,IF(F38="Scenario3PBT12",'Deep retrofit'!$AN$42,"")))&amp;IF(F38="Scenario1PBT13",'Deep retrofit'!$AO$42,IF(F38="Scenario2PBT13",'Deep retrofit'!$AP$42,IF(F38="Scenario3PBT13",'Deep retrofit'!$AQ$42,"")))&amp;IF(F38="Scenario1PBT14",'Deep retrofit'!$AR$42,IF(F38="Scenario2PBT14",'Deep retrofit'!$AS$42,IF(F38="Scenario3PBT14",'Deep retrofit'!$AT$42,"")))&amp;IF(F38="Scenario1PBT15",'Deep retrofit'!$AU$42,IF(F38="Scenario2PBT15",'Deep retrofit'!$AV$42,IF(F38="Scenario3PBT15",'Deep retrofit'!$AW$42,"")))</f>
        <v/>
      </c>
      <c r="Z38" s="117">
        <f t="shared" si="20"/>
        <v>0</v>
      </c>
      <c r="AA38" s="269" t="str">
        <f>IF(F38="Scenario1PBT1",'Deep retrofit'!$E$101,IF(F38="Scenario2PBT1",'Deep retrofit'!$F$101,IF(F38="Scenario3PBT1",'Deep retrofit'!$G$101,"")))&amp;IF(F38="Scenario1PBT2",'Deep retrofit'!$H$101,IF(F38="Scenario2PBT2",'Deep retrofit'!$I$101,IF(F38="Scenario3PBT2",'Deep retrofit'!$J$101,"")))&amp;IF(F38="Scenario1PBT3",'Deep retrofit'!$K$101,IF(F38="Scenario2PBT3",'Deep retrofit'!$L$101,IF(F38="Scenario3PBT3",'Deep retrofit'!$M$101,"")))&amp;IF(F38="Scenario1PBT4",'Deep retrofit'!$N$101,IF(F38="Scenario2PBT4",'Deep retrofit'!$O$101,IF(F38="Scenario3PBT4",'Deep retrofit'!$P$101,"")))&amp;IF(F38="Scenario1PBT5",'Deep retrofit'!$Q$101,IF(F38="Scenario2PBT5",'Deep retrofit'!$R$101,IF(F38="Scenario3PBT5",'Deep retrofit'!$S$101,"")))&amp;IF(F38="Scenario1PBT6",'Deep retrofit'!$T$101,IF(F38="Scenario2PBT6",'Deep retrofit'!$U$101,IF(F38="Scenario3PBT6",'Deep retrofit'!$V$101,"")))&amp;IF(F38="Scenario1PBT7",'Deep retrofit'!$W$101,IF(F38="Scenario2PBT7",'Deep retrofit'!$X$101,IF(F38="Scenario3PBT7",'Deep retrofit'!$Y$101,"")))&amp;IF(F38="Scenario1PBT8",'Deep retrofit'!$Z$101,IF(F38="Scenario2PBT8",'Deep retrofit'!$AA$101,IF(F38="Scenario3PBT8",'Deep retrofit'!$AB$101,"")))&amp;IF(F38="Scenario1PBT9",'Deep retrofit'!$AC$101,IF(F38="Scenario2PBT9",'Deep retrofit'!$AD$101,IF(F38="Scenario3PBT9",'Deep retrofit'!$AE$101,"")))&amp;IF(F38="Scenario1PBT10",'Deep retrofit'!$AF$101,IF(F38="Scenario2PBT10",'Deep retrofit'!$AG$101,IF(F38="Scenario3PBT10",'Deep retrofit'!$AH$101,"")))&amp;IF(F38="Scenario1PBT11",'Deep retrofit'!$AI$101,IF(F38="Scenario2PBT11",'Deep retrofit'!$AJ$101,IF(F38="Scenario3PBT11",'Deep retrofit'!$AK$101,"")))&amp;IF(F38="Scenario1PBT12",'Deep retrofit'!$AL$101,IF(F38="Scenario2PBT12",'Deep retrofit'!$AM$101,IF(F38="Scenario3PBT12",'Deep retrofit'!$AN$101,"")))&amp;IF(F38="Scenario1PBT13",'Deep retrofit'!$AO$101,IF(F38="Scenario2PBT13",'Deep retrofit'!$AP$101,IF(F38="Scenario3PBT13",'Deep retrofit'!$AQ$101,"")))&amp;IF(F38="Scenario1PBT14",'Deep retrofit'!$AR$101,IF(F38="Scenario2PBT14",'Deep retrofit'!$AS$101,IF(F38="Scenario3PBT14",'Deep retrofit'!$AT$101,"")))&amp;IF(F38="Scenario1PBT15",'Deep retrofit'!$AU$101,IF(F38="Scenario2PBT15",'Deep retrofit'!$AV$101,IF(F38="Scenario3PBT15",'Deep retrofit'!$AW$101,"")))</f>
        <v/>
      </c>
      <c r="AB38" s="179">
        <f t="shared" si="21"/>
        <v>0</v>
      </c>
      <c r="AC38" s="208">
        <f>IFERROR('Projection_Base-case'!G38-G38,0)</f>
        <v>0</v>
      </c>
      <c r="AD38" s="117">
        <f t="shared" ref="AD38:AD69" si="24">AC38*C38</f>
        <v>0</v>
      </c>
      <c r="AE38" s="117">
        <f>IFERROR(100*AC38/'Projection_Base-case'!G38,0)</f>
        <v>0</v>
      </c>
      <c r="AF38" s="117">
        <f>IFERROR('Projection_Base-case'!I38-I38,0)</f>
        <v>0</v>
      </c>
      <c r="AG38" s="117">
        <f t="shared" ref="AG38:AG69" si="25">AF38*C38</f>
        <v>0</v>
      </c>
      <c r="AH38" s="117">
        <f>IFERROR(100*AF38/'Projection_Base-case'!I38,0)</f>
        <v>0</v>
      </c>
      <c r="AI38" s="117">
        <f>IFERROR('Projection_Base-case'!K38-K38,0)</f>
        <v>0</v>
      </c>
      <c r="AJ38" s="117">
        <f t="shared" ref="AJ38:AJ69" si="26">AI38*C38</f>
        <v>0</v>
      </c>
      <c r="AK38" s="117">
        <f>IFERROR(100*AI38/'Projection_Base-case'!K38,0)</f>
        <v>0</v>
      </c>
      <c r="AL38" s="117">
        <f>IFERROR(M38-'Projection_Base-case'!M38,0)</f>
        <v>0</v>
      </c>
      <c r="AM38" s="117">
        <f t="shared" ref="AM38:AM69" si="27">AL38*C38</f>
        <v>0</v>
      </c>
      <c r="AN38" s="179">
        <f>IFERROR(IF('Projection_Base-case'!N38&gt;0,100*AM38/'Projection_Base-case'!N38,100*AM38/N38),0)</f>
        <v>0</v>
      </c>
      <c r="AO38" s="206">
        <f>IFERROR('Projection_Base-case'!O38-O38,0)</f>
        <v>0</v>
      </c>
      <c r="AP38" s="117">
        <f t="shared" ref="AP38:AP69" si="28">AO38*C38</f>
        <v>0</v>
      </c>
      <c r="AQ38" s="117">
        <f>IFERROR(100*AO38/'Projection_Base-case'!O38,0)</f>
        <v>0</v>
      </c>
      <c r="AR38" s="117">
        <f>IFERROR('Projection_Base-case'!Q38-Q38,0)</f>
        <v>0</v>
      </c>
      <c r="AS38" s="117">
        <f t="shared" ref="AS38:AS69" si="29">AR38*C38</f>
        <v>0</v>
      </c>
      <c r="AT38" s="117">
        <f>IFERROR(100*AR38/'Projection_Base-case'!Q38,0)</f>
        <v>0</v>
      </c>
      <c r="AU38" s="117">
        <f>IFERROR('Projection_Base-case'!S38-S38,0)</f>
        <v>0</v>
      </c>
      <c r="AV38" s="117">
        <f t="shared" ref="AV38:AV69" si="30">AU38*C38</f>
        <v>0</v>
      </c>
      <c r="AW38" s="118">
        <f>IFERROR(100*AU38/'Projection_Base-case'!S38,0)</f>
        <v>0</v>
      </c>
      <c r="AX38" s="206">
        <f>IFERROR('Projection_Base-case'!U38-U38,0)</f>
        <v>0</v>
      </c>
      <c r="AY38" s="117">
        <f t="shared" ref="AY38:AY69" si="31">AX38*C38</f>
        <v>0</v>
      </c>
      <c r="AZ38" s="117">
        <f>IFERROR(100*AX38/'Projection_Base-case'!U38,0)</f>
        <v>0</v>
      </c>
      <c r="BA38" s="117">
        <f>IFERROR('Projection_Base-case'!W38-W38,0)</f>
        <v>0</v>
      </c>
      <c r="BB38" s="117">
        <f t="shared" ref="BB38:BB69" si="32">BA38*C38</f>
        <v>0</v>
      </c>
      <c r="BC38" s="117">
        <f>IFERROR(100*BA38/'Projection_Base-case'!W38,0)</f>
        <v>0</v>
      </c>
      <c r="BD38" s="117">
        <f>IFERROR('Projection_Base-case'!Y38-Y38,0)</f>
        <v>0</v>
      </c>
      <c r="BE38" s="117">
        <f t="shared" ref="BE38:BE69" si="33">BD38*C38</f>
        <v>0</v>
      </c>
      <c r="BF38" s="117">
        <f>IFERROR(100*BD38/'Projection_Base-case'!Y38,0)</f>
        <v>0</v>
      </c>
      <c r="BG38" s="178">
        <f t="shared" si="22"/>
        <v>0</v>
      </c>
      <c r="BH38" s="179">
        <f t="shared" si="23"/>
        <v>0</v>
      </c>
    </row>
    <row r="39" spans="1:60">
      <c r="A39" s="205">
        <v>34</v>
      </c>
      <c r="B39" s="178">
        <f>IF('Projection_Base-case'!B39&lt;&gt;"",'Projection_Base-case'!B39,0)</f>
        <v>0</v>
      </c>
      <c r="C39" s="178">
        <f>IF('Projection_Base-case'!C39&lt;&gt;"",'Projection_Base-case'!C39,0)</f>
        <v>0</v>
      </c>
      <c r="D39" s="178">
        <f>IF('Projection_Base-case'!D39&lt;&gt;"",'Projection_Base-case'!D39,0)</f>
        <v>0</v>
      </c>
      <c r="E39" s="107" t="str">
        <f>IF(AND('Résultats deep'!$AC$3="OUI",'Résultats deep'!E38&lt;&gt;""),'Résultats deep'!E38,IF(OR(D39="PBT1",D39="PBT2",D39="PBT3",D39="PBT4",D39="PBT5",D39="PBT6",D39="PBT7"),"Scenario1",""))</f>
        <v/>
      </c>
      <c r="F39" s="202" t="str">
        <f t="shared" si="10"/>
        <v>0</v>
      </c>
      <c r="G39" s="177" t="str">
        <f>IF(F39="Scenario1PBT1",'Deep retrofit'!$E$6,IF(F39="Scenario2PBT1",'Deep retrofit'!$F$6,IF(F39="Scenario3PBT1",'Deep retrofit'!$G$6,"")))&amp;IF(F39="Scenario1PBT2",'Deep retrofit'!$H$6,IF(F39="Scenario2PBT2",'Deep retrofit'!$I$6,IF(F39="Scenario3PBT2",'Deep retrofit'!$J$6,"")))&amp;IF(F39="Scenario1PBT3",'Deep retrofit'!$K$6,IF(F39="Scenario2PBT3",'Deep retrofit'!$L$6,IF(F39="Scenario3PBT3",'Deep retrofit'!$M$6,"")))&amp;IF(F39="Scenario1PBT4",'Deep retrofit'!$N$6,IF(F39="Scenario2PBT4",'Deep retrofit'!$O$6,IF(F39="Scenario3PBT4",'Deep retrofit'!$P$6,"")))&amp;IF(F39="Scenario1PBT5",'Deep retrofit'!$Q$6,IF(F39="Scenario2PBT5",'Deep retrofit'!$R$6,IF(F39="Scenario3PBT5",'Deep retrofit'!$S$6,"")))&amp;IF(F39="Scenario1PBT6",'Deep retrofit'!$T$6,IF(F39="Scenario2PBT6",'Deep retrofit'!$U$6,IF(F39="Scenario3PBT6",'Deep retrofit'!$V$6,"")))&amp;IF(F39="Scenario1PBT7",'Deep retrofit'!$W$6,IF(F39="Scenario2PBT7",'Deep retrofit'!$X$6,IF(F39="Scenario3PBT7",'Deep retrofit'!$Y$6,"")))&amp;IF(F39="Scenario1PBT8",'Deep retrofit'!$Z$6,IF(F39="Scenario2PBT8",'Deep retrofit'!$AA$6,IF(F39="Scenario3PBT8",'Deep retrofit'!$AB$6,"")))&amp;IF(F39="Scenario1PBT9",'Deep retrofit'!$AC$6,IF(F39="Scenario2PBT9",'Deep retrofit'!$AD$6,IF(F39="Scenario3PBT9",'Deep retrofit'!$AE$6,"")))&amp;IF(F39="Scenario1PBT10",'Deep retrofit'!$AF$6,IF(F39="Scenario2PBT10",'Deep retrofit'!$AG$6,IF(F39="Scenario3PBT10",'Deep retrofit'!$AH$6,"")))&amp;IF(F39="Scenario1PBT11",'Deep retrofit'!$AI$6,IF(F39="Scenario2PBT11",'Deep retrofit'!$AJ$6,IF(F39="Scenario3PBT11",'Deep retrofit'!$AK$6,"")))&amp;IF(F39="Scenario1PBT12",'Deep retrofit'!$AL$6,IF(F39="Scenario2PBT12",'Deep retrofit'!$AM$6,IF(F39="Scenario3PBT12",'Deep retrofit'!$AN$6,"")))&amp;IF(F39="Scenario1PBT13",'Deep retrofit'!$AO$6,IF(F39="Scenario2PBT13",'Deep retrofit'!$AP$6,IF(F39="Scenario3PBT13",'Deep retrofit'!$AQ$6,"")))&amp;IF(F39="Scenario1PBT14",'Deep retrofit'!$AR$6,IF(F39="Scenario2PBT14",'Deep retrofit'!$AS$6,IF(F39="Scenario3PBT14",'Deep retrofit'!$AT$6,"")))&amp;IF(F39="Scenario1PBT15",'Deep retrofit'!$AU$6,IF(F39="Scenario2PBT15",'Deep retrofit'!$AV$6,IF(F39="Scenario3PBT15",'Deep retrofit'!$AW$6,"")))</f>
        <v/>
      </c>
      <c r="H39" s="117">
        <f t="shared" si="11"/>
        <v>0</v>
      </c>
      <c r="I39" s="178" t="str">
        <f>IF(F39="Scenario1PBT1",'Deep retrofit'!$E$16,IF(F39="Scenario2PBT1",'Deep retrofit'!$F$16,IF(F39="Scenario3PBT1",'Deep retrofit'!$G$16,"")))&amp;IF(F39="Scenario1PBT2",'Deep retrofit'!$H$16,IF(F39="Scenario2PBT2",'Deep retrofit'!$I$16,IF(F39="Scenario3PBT2",'Deep retrofit'!$J$16,"")))&amp;IF(F39="Scenario1PBT3",'Deep retrofit'!$K$16,IF(F39="Scenario2PBT3",'Deep retrofit'!$L$16,IF(F39="Scenario3PBT3",'Deep retrofit'!$M$16,"")))&amp;IF(F39="Scenario1PBT4",'Deep retrofit'!$N$16,IF(F39="Scenario2PBT4",'Deep retrofit'!$O$16,IF(F39="Scenario3PBT4",'Deep retrofit'!$P$16,"")))&amp;IF(F39="Scenario1PBT5",'Deep retrofit'!$Q$16,IF(F39="Scenario2PBT5",'Deep retrofit'!$R$16,IF(F39="Scenario3PBT5",'Deep retrofit'!$S$16,"")))&amp;IF(F39="Scenario1PBT6",'Deep retrofit'!$T$16,IF(F39="Scenario2PBT6",'Deep retrofit'!$U$16,IF(F39="Scenario3PBT6",'Deep retrofit'!$V$16,"")))&amp;IF(F39="Scenario1PBT7",'Deep retrofit'!$W$16,IF(F39="Scenario2PBT7",'Deep retrofit'!$X$16,IF(F39="Scenario3PBT7",'Deep retrofit'!$Y$16,"")))&amp;IF(F39="Scenario1PBT8",'Deep retrofit'!$Z$16,IF(F39="Scenario2PBT8",'Deep retrofit'!$AA$16,IF(F39="Scenario3PBT8",'Deep retrofit'!$AB$16,"")))&amp;IF(F39="Scenario1PBT9",'Deep retrofit'!$AC$16,IF(F39="Scenario2PBT9",'Deep retrofit'!$AD$16,IF(F39="Scenario3PBT9",'Deep retrofit'!$AE$16,"")))&amp;IF(F39="Scenario1PBT10",'Deep retrofit'!$AF$16,IF(F39="Scenario2PBT10",'Deep retrofit'!$AG$16,IF(F39="Scenario3PBT10",'Deep retrofit'!$AH$16,"")))&amp;IF(F39="Scenario1PBT11",'Deep retrofit'!$AI$16,IF(F39="Scenario2PBT11",'Deep retrofit'!$AJ$16,IF(F39="Scenario3PBT11",'Deep retrofit'!$AK$16,"")))&amp;IF(F39="Scenario1PBT12",'Deep retrofit'!$AL$16,IF(F39="Scenario2PBT12",'Deep retrofit'!$AM$16,IF(F39="Scenario3PBT12",'Deep retrofit'!$AN$16,"")))&amp;IF(F39="Scenario1PBT13",'Deep retrofit'!$AO$16,IF(F39="Scenario2PBT13",'Deep retrofit'!$AP$16,IF(F39="Scenario3PBT13",'Deep retrofit'!$AQ$16,"")))&amp;IF(F39="Scenario1PBT14",'Deep retrofit'!$AR$16,IF(F39="Scenario2PBT14",'Deep retrofit'!$AS$16,IF(F39="Scenario3PBT14",'Deep retrofit'!$AT$16,"")))&amp;IF(F39="Scenario1PBT15",'Deep retrofit'!$AU$16,IF(F39="Scenario2PBT15",'Deep retrofit'!$AV$16,IF(F39="Scenario3PBT15",'Deep retrofit'!$AW$16,"")))</f>
        <v/>
      </c>
      <c r="J39" s="117">
        <f t="shared" si="12"/>
        <v>0</v>
      </c>
      <c r="K39" s="117" t="str">
        <f>IF(F39="Scenario1PBT1",'Deep retrofit'!$E$18,IF(F39="Scenario2PBT1",'Deep retrofit'!$F$18,IF(F39="Scenario3PBT1",'Deep retrofit'!$G$18,"")))&amp;IF(F39="Scenario1PBT2",'Deep retrofit'!$H$18,IF(F39="Scenario2PBT2",'Deep retrofit'!$I$18,IF(F39="Scenario3PBT2",'Deep retrofit'!$J$18,"")))&amp;IF(F39="Scenario1PBT3",'Deep retrofit'!$K$18,IF(F39="Scenario2PBT3",'Deep retrofit'!$L$18,IF(F39="Scenario3PBT3",'Deep retrofit'!$M$18,"")))&amp;IF(F39="Scenario1PBT4",'Deep retrofit'!$N$18,IF(F39="Scenario2PBT4",'Deep retrofit'!$O$18,IF(F39="Scenario3PBT4",'Deep retrofit'!$P$18,"")))&amp;IF(F39="Scenario1PBT5",'Deep retrofit'!$Q$18,IF(F39="Scenario2PBT5",'Deep retrofit'!$R$18,IF(F39="Scenario3PBT5",'Deep retrofit'!$S$18,"")))&amp;IF(F39="Scenario1PBT6",'Deep retrofit'!$T$18,IF(F39="Scenario2PBT6",'Deep retrofit'!$U$18,IF(F39="Scenario3PBT6",'Deep retrofit'!$V$18,"")))&amp;IF(F39="Scenario1PBT7",'Deep retrofit'!$W$18,IF(F39="Scenario2PBT7",'Deep retrofit'!$X$18,IF(F39="Scenario3PBT7",'Deep retrofit'!$Y$18,"")))&amp;IF(F39="Scenario1PBT8",'Deep retrofit'!$Z$18,IF(F39="Scenario2PBT8",'Deep retrofit'!$AA$18,IF(F39="Scenario3PBT8",'Deep retrofit'!$AB$18,"")))&amp;IF(F39="Scenario1PBT9",'Deep retrofit'!$AC$18,IF(F39="Scenario2PBT9",'Deep retrofit'!$AD$18,IF(F39="Scenario3PBT9",'Deep retrofit'!$AE$18,"")))&amp;IF(F39="Scenario1PBT10",'Deep retrofit'!$AF$18,IF(F39="Scenario2PBT10",'Deep retrofit'!$AG$18,IF(F39="Scenario3PBT10",'Deep retrofit'!$AH$18,"")))&amp;IF(F39="Scenario1PBT11",'Deep retrofit'!$AI$18,IF(F39="Scenario2PBT11",'Deep retrofit'!$AJ$18,IF(F39="Scenario3PBT11",'Deep retrofit'!$AK$18,"")))&amp;IF(F39="Scenario1PBT12",'Deep retrofit'!$AL$18,IF(F39="Scenario2PBT12",'Deep retrofit'!$AM$18,IF(F39="Scenario3PBT12",'Deep retrofit'!$AN$18,"")))&amp;IF(F39="Scenario1PBT13",'Deep retrofit'!$AO$18,IF(F39="Scenario2PBT13",'Deep retrofit'!$AP$18,IF(F39="Scenario3PBT13",'Deep retrofit'!$AQ$18,"")))&amp;IF(F39="Scenario1PBT14",'Deep retrofit'!$AR$18,IF(F39="Scenario2PBT14",'Deep retrofit'!$AS$18,IF(F39="Scenario3PBT14",'Deep retrofit'!$AT$18,"")))&amp;IF(F39="Scenario1PBT15",'Deep retrofit'!$AU$18,IF(F39="Scenario2PBT15",'Deep retrofit'!$AV$18,IF(F39="Scenario3PBT15",'Deep retrofit'!$AW$18,"")))</f>
        <v/>
      </c>
      <c r="L39" s="117">
        <f t="shared" si="13"/>
        <v>0</v>
      </c>
      <c r="M39" s="117" t="str">
        <f>IF(F39="Scenario1PBT1",'Deep retrofit'!$E$20,IF(F39="Scenario2PBT1",'Deep retrofit'!$F$20,IF(F39="Scenario3PBT1",'Deep retrofit'!$G$20,"")))&amp;IF(F39="Scenario1PBT2",'Deep retrofit'!$H$20,IF(F39="Scenario2PBT2",'Deep retrofit'!$I$20,IF(F39="Scenario3PBT2",'Deep retrofit'!$J$20,"")))&amp;IF(F39="Scenario1PBT3",'Deep retrofit'!$K$20,IF(F39="Scenario2PBT3",'Deep retrofit'!$L$20,IF(F39="Scenario3PBT3",'Deep retrofit'!$M$20,"")))&amp;IF(F39="Scenario1PBT4",'Deep retrofit'!$N$20,IF(F39="Scenario2PBT4",'Deep retrofit'!$O$20,IF(F39="Scenario3PBT4",'Deep retrofit'!$P$20,"")))&amp;IF(F39="Scenario1PBT5",'Deep retrofit'!$Q$20,IF(F39="Scenario2PBT5",'Deep retrofit'!$R$20,IF(F39="Scenario3PBT5",'Deep retrofit'!$S$20,"")))&amp;IF(F39="Scenario1PBT6",'Deep retrofit'!$T$20,IF(F39="Scenario2PBT6",'Deep retrofit'!$U$20,IF(F39="Scenario3PBT6",'Deep retrofit'!$V$20,"")))&amp;IF(F39="Scenario1PBT7",'Deep retrofit'!$W$20,IF(F39="Scenario2PBT7",'Deep retrofit'!$X$20,IF(F39="Scenario3PBT7",'Deep retrofit'!$Y$20,"")))&amp;IF(F39="Scenario1PBT8",'Deep retrofit'!$Z$20,IF(F39="Scenario2PBT8",'Deep retrofit'!$AA$20,IF(F39="Scenario3PBT8",'Deep retrofit'!$AB$20,"")))&amp;IF(F39="Scenario1PBT9",'Deep retrofit'!$AC$20,IF(F39="Scenario2PBT9",'Deep retrofit'!$AD$20,IF(F39="Scenario3PBT9",'Deep retrofit'!$AE$20,"")))&amp;IF(F39="Scenario1PBT10",'Deep retrofit'!$AF$20,IF(F39="Scenario2PBT10",'Deep retrofit'!$AG$20,IF(F39="Scenario3PBT10",'Deep retrofit'!$AH$20,"")))&amp;IF(F39="Scenario1PBT11",'Deep retrofit'!$AI$20,IF(F39="Scenario2PBT11",'Deep retrofit'!$AJ$20,IF(F39="Scenario3PBT11",'Deep retrofit'!$AK$20,"")))&amp;IF(F39="Scenario1PBT12",'Deep retrofit'!$AL$20,IF(F39="Scenario2PBT12",'Deep retrofit'!$AM$20,IF(F39="Scenario3PBT12",'Deep retrofit'!$AN$20,"")))&amp;IF(F39="Scenario1PBT13",'Deep retrofit'!$AO$20,IF(F39="Scenario2PBT13",'Deep retrofit'!$AP$20,IF(F39="Scenario3PBT13",'Deep retrofit'!$AQ$20,"")))&amp;IF(F39="Scenario1PBT14",'Deep retrofit'!$AR$20,IF(F39="Scenario2PBT14",'Deep retrofit'!$AS$20,IF(F39="Scenario3PBT14",'Deep retrofit'!$AT$20,"")))&amp;IF(F39="Scenario1PBT15",'Deep retrofit'!$AU$20,IF(F39="Scenario2PBT15",'Deep retrofit'!$AV$20,IF(F39="Scenario3PBT15",'Deep retrofit'!$AW$20,"")))</f>
        <v/>
      </c>
      <c r="N39" s="118">
        <f t="shared" si="14"/>
        <v>0</v>
      </c>
      <c r="O39" s="206" t="str">
        <f>IF(F39="Scenario1PBT1",'Deep retrofit'!$E$23,IF(F39="Scenario2PBT1",'Deep retrofit'!$F$23,IF(F39="Scenario3PBT1",'Deep retrofit'!$G$23,"")))&amp;IF(F39="Scenario1PBT2",'Deep retrofit'!$H$23,IF(F39="Scenario2PBT2",'Deep retrofit'!$I$23,IF(F39="Scenario3PBT2",'Deep retrofit'!$J$23,"")))&amp;IF(F39="Scenario1PBT3",'Deep retrofit'!$K$23,IF(F39="Scenario2PBT3",'Deep retrofit'!$L$23,IF(F39="Scenario3PBT3",'Deep retrofit'!$M$23,"")))&amp;IF(F39="Scenario1PBT4",'Deep retrofit'!$N$23,IF(F39="Scenario2PBT4",'Deep retrofit'!$O$23,IF(F39="Scenario3PBT4",'Deep retrofit'!$P$23,"")))&amp;IF(F39="Scenario1PBT5",'Deep retrofit'!$Q$23,IF(F39="Scenario2PBT5",'Deep retrofit'!$R$23,IF(F39="Scenario3PBT5",'Deep retrofit'!$S$23,"")))&amp;IF(F39="Scenario1PBT6",'Deep retrofit'!$T$23,IF(F39="Scenario2PBT6",'Deep retrofit'!$U$23,IF(F39="Scenario3PBT6",'Deep retrofit'!$V$23,"")))&amp;IF(F39="Scenario1PBT7",'Deep retrofit'!$W$23,IF(F39="Scenario2PBT7",'Deep retrofit'!$X$23,IF(F39="Scenario3PBT7",'Deep retrofit'!$Y$23,"")))&amp;IF(F39="Scenario1PBT8",'Deep retrofit'!$Z$23,IF(F39="Scenario2PBT8",'Deep retrofit'!$AA$23,IF(F39="Scenario3PBT8",'Deep retrofit'!$AB$23,"")))&amp;IF(F39="Scenario1PBT9",'Deep retrofit'!$AC$23,IF(F39="Scenario2PBT9",'Deep retrofit'!$AD$23,IF(F39="Scenario3PBT9",'Deep retrofit'!$AE$23,"")))&amp;IF(F39="Scenario1PBT10",'Deep retrofit'!$AF$23,IF(F39="Scenario2PBT10",'Deep retrofit'!$AG$23,IF(F39="Scenario3PBT10",'Deep retrofit'!$AH$23,"")))&amp;IF(F39="Scenario1PBT11",'Deep retrofit'!$AI$23,IF(F39="Scenario2PBT11",'Deep retrofit'!$AJ$23,IF(F39="Scenario3PBT11",'Deep retrofit'!$AK$23,"")))&amp;IF(F39="Scenario1PBT12",'Deep retrofit'!$AL$23,IF(F39="Scenario2PBT12",'Deep retrofit'!$AM$23,IF(F39="Scenario3PBT12",'Deep retrofit'!$AN$23,"")))&amp;IF(F39="Scenario1PBT13",'Deep retrofit'!$AO$23,IF(F39="Scenario2PBT13",'Deep retrofit'!$AP$23,IF(F39="Scenario3PBT13",'Deep retrofit'!$AQ$23,"")))&amp;IF(F39="Scenario1PBT14",'Deep retrofit'!$AR$23,IF(F39="Scenario2PBT14",'Deep retrofit'!$AS$23,IF(F39="Scenario3PBT14",'Deep retrofit'!$AT$23,"")))&amp;IF(F39="Scenario1PBT15",'Deep retrofit'!$AU$23,IF(F39="Scenario2PBT15",'Deep retrofit'!$AV$23,IF(F39="Scenario3PBT15",'Deep retrofit'!$AW$23,"")))</f>
        <v/>
      </c>
      <c r="P39" s="117">
        <f t="shared" si="15"/>
        <v>0</v>
      </c>
      <c r="Q39" s="117" t="str">
        <f>IF(F39="Scenario1PBT1",'Deep retrofit'!$E$25,IF(F39="Scenario2PBT1",'Deep retrofit'!$F$25,IF(F39="Scenario3PBT1",'Deep retrofit'!$G$25,"")))&amp;IF(F39="Scenario1PBT2",'Deep retrofit'!$H$25,IF(F39="Scenario2PBT2",'Deep retrofit'!$I$25,IF(F39="Scenario3PBT2",'Deep retrofit'!$J$25,"")))&amp;IF(F39="Scenario1PBT3",'Deep retrofit'!$K$25,IF(F39="Scenario2PBT3",'Deep retrofit'!$L$25,IF(F39="Scenario3PBT3",'Deep retrofit'!$M$25,"")))&amp;IF(F39="Scenario1PBT4",'Deep retrofit'!$N$25,IF(F39="Scenario2PBT4",'Deep retrofit'!$O$25,IF(F39="Scenario3PBT4",'Deep retrofit'!$P$25,"")))&amp;IF(F39="Scenario1PBT5",'Deep retrofit'!$Q$25,IF(F39="Scenario2PBT5",'Deep retrofit'!$R$25,IF(F39="Scenario3PBT5",'Deep retrofit'!$S$25,"")))&amp;IF(F39="Scenario1PBT6",'Deep retrofit'!$T$25,IF(F39="Scenario2PBT6",'Deep retrofit'!$U$25,IF(F39="Scenario3PBT6",'Deep retrofit'!$V$25,"")))&amp;IF(F39="Scenario1PBT7",'Deep retrofit'!$W$25,IF(F39="Scenario2PBT7",'Deep retrofit'!$X$25,IF(F39="Scenario3PBT7",'Deep retrofit'!$Y$25,"")))&amp;IF(F39="Scenario1PBT8",'Deep retrofit'!$Z$25,IF(F39="Scenario2PBT8",'Deep retrofit'!$AA$25,IF(F39="Scenario3PBT8",'Deep retrofit'!$AB$25,"")))&amp;IF(F39="Scenario1PBT9",'Deep retrofit'!$AC$25,IF(F39="Scenario2PBT9",'Deep retrofit'!$AD$25,IF(F39="Scenario3PBT9",'Deep retrofit'!$AE$25,"")))&amp;IF(F39="Scenario1PBT10",'Deep retrofit'!$AF$25,IF(F39="Scenario2PBT10",'Deep retrofit'!$AG$25,IF(F39="Scenario3PBT10",'Deep retrofit'!$AH$25,"")))&amp;IF(F39="Scenario1PBT11",'Deep retrofit'!$AI$25,IF(F39="Scenario2PBT11",'Deep retrofit'!$AJ$25,IF(F39="Scenario3PBT11",'Deep retrofit'!$AK$25,"")))&amp;IF(F39="Scenario1PBT12",'Deep retrofit'!$AL$25,IF(F39="Scenario2PBT12",'Deep retrofit'!$AM$25,IF(F39="Scenario3PBT12",'Deep retrofit'!$AN$25,"")))&amp;IF(F39="Scenario1PBT13",'Deep retrofit'!$AO$25,IF(F39="Scenario2PBT13",'Deep retrofit'!$AP$25,IF(F39="Scenario3PBT13",'Deep retrofit'!$AQ$25,"")))&amp;IF(F39="Scenario1PBT14",'Deep retrofit'!$AR$25,IF(F39="Scenario2PBT14",'Deep retrofit'!$AS$25,IF(F39="Scenario3PBT14",'Deep retrofit'!$AT$25,"")))&amp;IF(F39="Scenario1PBT15",'Deep retrofit'!$AU$25,IF(F39="Scenario2PBT15",'Deep retrofit'!$AV$25,IF(F39="Scenario3PBT15",'Deep retrofit'!$AW$25,"")))</f>
        <v/>
      </c>
      <c r="R39" s="117">
        <f t="shared" si="16"/>
        <v>0</v>
      </c>
      <c r="S39" s="117" t="str">
        <f>IF(F39="Scenario1PBT1",'Deep retrofit'!$E$27,IF(F39="Scenario2PBT1",'Deep retrofit'!$F$27,IF(F39="Scenario3PBT1",'Deep retrofit'!$G$27,"")))&amp;IF(F39="Scenario1PBT2",'Deep retrofit'!$H$27,IF(F39="Scenario2PBT2",'Deep retrofit'!$I$27,IF(F39="Scenario3PBT2",'Deep retrofit'!$J$27,"")))&amp;IF(F39="Scenario1PBT3",'Deep retrofit'!$K$27,IF(F39="Scenario2PBT3",'Deep retrofit'!$L$27,IF(F39="Scenario3PBT3",'Deep retrofit'!$M$27,"")))&amp;IF(F39="Scenario1PBT4",'Deep retrofit'!$N$27,IF(F39="Scenario2PBT4",'Deep retrofit'!$O$27,IF(F39="Scenario3PBT4",'Deep retrofit'!$P$27,"")))&amp;IF(F39="Scenario1PBT5",'Deep retrofit'!$Q$27,IF(F39="Scenario2PBT5",'Deep retrofit'!$R$27,IF(F39="Scenario3PBT5",'Deep retrofit'!$S$27,"")))&amp;IF(F39="Scenario1PBT6",'Deep retrofit'!$T$27,IF(F39="Scenario2PBT6",'Deep retrofit'!$U$27,IF(F39="Scenario3PBT6",'Deep retrofit'!$V$27,"")))&amp;IF(F39="Scenario1PBT7",'Deep retrofit'!$W$27,IF(F39="Scenario2PBT7",'Deep retrofit'!$X$27,IF(F39="Scenario3PBT7",'Deep retrofit'!$Y$27,"")))&amp;IF(F39="Scenario1PBT8",'Deep retrofit'!$Z$27,IF(F39="Scenario2PBT8",'Deep retrofit'!$AA$27,IF(F39="Scenario3PBT8",'Deep retrofit'!$AB$27,"")))&amp;IF(F39="Scenario1PBT9",'Deep retrofit'!$AC$27,IF(F39="Scenario2PBT9",'Deep retrofit'!$AD$27,IF(F39="Scenario3PBT9",'Deep retrofit'!$AE$27,"")))&amp;IF(F39="Scenario1PBT10",'Deep retrofit'!$AF$27,IF(F39="Scenario2PBT10",'Deep retrofit'!$AG$27,IF(F39="Scenario3PBT10",'Deep retrofit'!$AH$27,"")))&amp;IF(F39="Scenario1PBT11",'Deep retrofit'!$AI$27,IF(F39="Scenario2PBT11",'Deep retrofit'!$AJ$27,IF(F39="Scenario3PBT11",'Deep retrofit'!$AK$27,"")))&amp;IF(F39="Scenario1PBT12",'Deep retrofit'!$AL$27,IF(F39="Scenario2PBT12",'Deep retrofit'!$AM$27,IF(F39="Scenario3PBT12",'Deep retrofit'!$AN$27,"")))&amp;IF(F39="Scenario1PBT13",'Deep retrofit'!$AO$27,IF(F39="Scenario2PBT13",'Deep retrofit'!$AP$27,IF(F39="Scenario3PBT13",'Deep retrofit'!$AQ$27,"")))&amp;IF(F39="Scenario1PBT14",'Deep retrofit'!$AR$27,IF(F39="Scenario2PBT14",'Deep retrofit'!$AS$27,IF(F39="Scenario3PBT14",'Deep retrofit'!$AT$27,"")))&amp;IF(F39="Scenario1PBT15",'Deep retrofit'!$AU$27,IF(F39="Scenario2PBT15",'Deep retrofit'!$AV$27,IF(F39="Scenario3PBT15",'Deep retrofit'!$AW$27,"")))</f>
        <v/>
      </c>
      <c r="T39" s="207">
        <f t="shared" si="17"/>
        <v>0</v>
      </c>
      <c r="U39" s="206" t="str">
        <f>IF(F39="Scenario1PBT1",'Deep retrofit'!$E$38,IF(F39="Scenario2PBT1",'Deep retrofit'!$F$38,IF(F39="Scenario3PBT1",'Deep retrofit'!$G$38,"")))&amp;IF(F39="Scenario1PBT2",'Deep retrofit'!$H$38,IF(F39="Scenario2PBT2",'Deep retrofit'!$I$38,IF(F39="Scenario3PBT2",'Deep retrofit'!$J$38,"")))&amp;IF(F39="Scenario1PBT3",'Deep retrofit'!$K$38,IF(F39="Scenario2PBT3",'Deep retrofit'!$L$38,IF(F39="Scenario3PBT3",'Deep retrofit'!$M$38,"")))&amp;IF(F39="Scenario1PBT4",'Deep retrofit'!$N$38,IF(F39="Scenario2PBT4",'Deep retrofit'!$O$38,IF(F39="Scenario3PBT4",'Deep retrofit'!$P$38,"")))&amp;IF(F39="Scenario1PBT5",'Deep retrofit'!$Q$38,IF(F39="Scenario2PBT5",'Deep retrofit'!$R$38,IF(F39="Scenario3PBT5",'Deep retrofit'!$S$38,"")))&amp;IF(F39="Scenario1PBT6",'Deep retrofit'!$T$38,IF(F39="Scenario2PBT6",'Deep retrofit'!$U$38,IF(F39="Scenario3PBT6",'Deep retrofit'!$V$38,"")))&amp;IF(F39="Scenario1PBT7",'Deep retrofit'!$W$38,IF(F39="Scenario2PBT7",'Deep retrofit'!$X$38,IF(F39="Scenario3PBT7",'Deep retrofit'!$Y$38,"")))&amp;IF(F39="Scenario1PBT8",'Deep retrofit'!$Z$38,IF(F39="Scenario2PBT8",'Deep retrofit'!$AA$38,IF(F39="Scenario3PBT8",'Deep retrofit'!$AB$38,"")))&amp;IF(F39="Scenario1PBT9",'Deep retrofit'!$AC$38,IF(F39="Scenario2PBT9",'Deep retrofit'!$AD$38,IF(F39="Scenario3PBT9",'Deep retrofit'!$AE$38,"")))&amp;IF(F39="Scenario1PBT10",'Deep retrofit'!$AF$38,IF(F39="Scenario2PBT10",'Deep retrofit'!$AG$38,IF(F39="Scenario3PBT10",'Deep retrofit'!$AH$38,"")))&amp;IF(F39="Scenario1PBT11",'Deep retrofit'!$AI$38,IF(F39="Scenario2PBT11",'Deep retrofit'!$AJ$38,IF(F39="Scenario3PBT11",'Deep retrofit'!$AK$38,"")))&amp;IF(F39="Scenario1PBT12",'Deep retrofit'!$AL$38,IF(F39="Scenario2PBT12",'Deep retrofit'!$AM$38,IF(F39="Scenario3PBT12",'Deep retrofit'!$AN$38,"")))&amp;IF(F39="Scenario1PBT13",'Deep retrofit'!$AO$38,IF(F39="Scenario2PBT13",'Deep retrofit'!$AP$38,IF(F39="Scenario3PBT13",'Deep retrofit'!$AQ$38,"")))&amp;IF(F39="Scenario1PBT14",'Deep retrofit'!$AR$38,IF(F39="Scenario2PBT14",'Deep retrofit'!$AS$38,IF(F39="Scenario3PBT14",'Deep retrofit'!$AT$38,"")))&amp;IF(F39="Scenario1PBT15",'Deep retrofit'!$AU$38,IF(F39="Scenario2PBT15",'Deep retrofit'!$AV$38,IF(F39="Scenario3PBT15",'Deep retrofit'!$AW$38,"")))</f>
        <v/>
      </c>
      <c r="V39" s="117">
        <f t="shared" si="18"/>
        <v>0</v>
      </c>
      <c r="W39" s="117" t="str">
        <f>IF(F39="Scenario1PBT1",'Deep retrofit'!$E$40,IF(F39="Scenario2PBT1",'Deep retrofit'!$F$40,IF(F39="Scenario3PBT1",'Deep retrofit'!$G$40,"")))&amp;IF(F39="Scenario1PBT2",'Deep retrofit'!$H$40,IF(F39="Scenario2PBT2",'Deep retrofit'!$I$40,IF(F39="Scenario3PBT2",'Deep retrofit'!$J$40,"")))&amp;IF(F39="Scenario1PBT3",'Deep retrofit'!$K$40,IF(F39="Scenario2PBT3",'Deep retrofit'!$L$40,IF(F39="Scenario3PBT3",'Deep retrofit'!$M$40,"")))&amp;IF(F39="Scenario1PBT4",'Deep retrofit'!$N$40,IF(F39="Scenario2PBT4",'Deep retrofit'!$O$40,IF(F39="Scenario3PBT4",'Deep retrofit'!$P$40,"")))&amp;IF(F39="Scenario1PBT5",'Deep retrofit'!$Q$40,IF(F39="Scenario2PBT5",'Deep retrofit'!$R$40,IF(F39="Scenario3PBT5",'Deep retrofit'!$S$40,"")))&amp;IF(F39="Scenario1PBT6",'Deep retrofit'!$T$40,IF(F39="Scenario2PBT6",'Deep retrofit'!$U$40,IF(F39="Scenario3PBT6",'Deep retrofit'!$V$40,"")))&amp;IF(F39="Scenario1PBT7",'Deep retrofit'!$W$40,IF(F39="Scenario2PBT7",'Deep retrofit'!$X$40,IF(F39="Scenario3PBT7",'Deep retrofit'!$Y$40,"")))&amp;IF(F39="Scenario1PBT8",'Deep retrofit'!$Z$40,IF(F39="Scenario2PBT8",'Deep retrofit'!$AA$40,IF(F39="Scenario3PBT8",'Deep retrofit'!$AB$40,"")))&amp;IF(F39="Scenario1PBT9",'Deep retrofit'!$AC$40,IF(F39="Scenario2PBT9",'Deep retrofit'!$AD$40,IF(F39="Scenario3PBT9",'Deep retrofit'!$AE$40,"")))&amp;IF(F39="Scenario1PBT10",'Deep retrofit'!$AF$40,IF(F39="Scenario2PBT10",'Deep retrofit'!$AG$40,IF(F39="Scenario3PBT10",'Deep retrofit'!$AH$40,"")))&amp;IF(F39="Scenario1PBT11",'Deep retrofit'!$AI$40,IF(F39="Scenario2PBT11",'Deep retrofit'!$AJ$40,IF(F39="Scenario3PBT11",'Deep retrofit'!$AK$40,"")))&amp;IF(F39="Scenario1PBT12",'Deep retrofit'!$AL$40,IF(F39="Scenario2PBT12",'Deep retrofit'!$AM$40,IF(F39="Scenario3PBT12",'Deep retrofit'!$AN$40,"")))&amp;IF(F39="Scenario1PBT13",'Deep retrofit'!$AO$40,IF(F39="Scenario2PBT13",'Deep retrofit'!$AP$40,IF(F39="Scenario3PBT13",'Deep retrofit'!$AQ$40,"")))&amp;IF(F39="Scenario1PBT14",'Deep retrofit'!$AR$40,IF(F39="Scenario2PBT14",'Deep retrofit'!$AS$40,IF(F39="Scenario3PBT14",'Deep retrofit'!$AT$40,"")))&amp;IF(F39="Scenario1PBT15",'Deep retrofit'!$AU$40,IF(F39="Scenario2PBT15",'Deep retrofit'!$AV$40,IF(F39="Scenario3PBT15",'Deep retrofit'!$AW$40,"")))</f>
        <v/>
      </c>
      <c r="X39" s="117">
        <f t="shared" si="19"/>
        <v>0</v>
      </c>
      <c r="Y39" s="117" t="str">
        <f>IF(F39="Scenario1PBT1",'Deep retrofit'!$E$42,IF(F39="Scenario2PBT1",'Deep retrofit'!$F$42,IF(F39="Scenario3PBT1",'Deep retrofit'!$G$42,"")))&amp;IF(F39="Scenario1PBT2",'Deep retrofit'!$H$42,IF(F39="Scenario2PBT2",'Deep retrofit'!$I$42,IF(F39="Scenario3PBT2",'Deep retrofit'!$J$42,"")))&amp;IF(F39="Scenario1PBT3",'Deep retrofit'!$K$42,IF(F39="Scenario2PBT3",'Deep retrofit'!$L$42,IF(F39="Scenario3PBT3",'Deep retrofit'!$M$42,"")))&amp;IF(F39="Scenario1PBT4",'Deep retrofit'!$N$42,IF(F39="Scenario2PBT4",'Deep retrofit'!$O$42,IF(F39="Scenario3PBT4",'Deep retrofit'!$P$42,"")))&amp;IF(F39="Scenario1PBT5",'Deep retrofit'!$Q$42,IF(F39="Scenario2PBT5",'Deep retrofit'!$R$42,IF(F39="Scenario3PBT5",'Deep retrofit'!$S$42,"")))&amp;IF(F39="Scenario1PBT6",'Deep retrofit'!$T$42,IF(F39="Scenario2PBT6",'Deep retrofit'!$U$42,IF(F39="Scenario3PBT6",'Deep retrofit'!$V$42,"")))&amp;IF(F39="Scenario1PBT7",'Deep retrofit'!$W$42,IF(F39="Scenario2PBT7",'Deep retrofit'!$X$42,IF(F39="Scenario3PBT7",'Deep retrofit'!$Y$42,"")))&amp;IF(F39="Scenario1PBT8",'Deep retrofit'!$Z$42,IF(F39="Scenario2PBT8",'Deep retrofit'!$AA$42,IF(F39="Scenario3PBT8",'Deep retrofit'!$AB$42,"")))&amp;IF(F39="Scenario1PBT9",'Deep retrofit'!$AC$42,IF(F39="Scenario2PBT9",'Deep retrofit'!$AD$42,IF(F39="Scenario3PBT9",'Deep retrofit'!$AE$42,"")))&amp;IF(F39="Scenario1PBT10",'Deep retrofit'!$AF$42,IF(F39="Scenario2PBT10",'Deep retrofit'!$AG$42,IF(F39="Scenario3PBT10",'Deep retrofit'!$AH$42,"")))&amp;IF(F39="Scenario1PBT11",'Deep retrofit'!$AI$42,IF(F39="Scenario2PBT11",'Deep retrofit'!$AJ$42,IF(F39="Scenario3PBT11",'Deep retrofit'!$AK$42,"")))&amp;IF(F39="Scenario1PBT12",'Deep retrofit'!$AL$42,IF(F39="Scenario2PBT12",'Deep retrofit'!$AM$42,IF(F39="Scenario3PBT12",'Deep retrofit'!$AN$42,"")))&amp;IF(F39="Scenario1PBT13",'Deep retrofit'!$AO$42,IF(F39="Scenario2PBT13",'Deep retrofit'!$AP$42,IF(F39="Scenario3PBT13",'Deep retrofit'!$AQ$42,"")))&amp;IF(F39="Scenario1PBT14",'Deep retrofit'!$AR$42,IF(F39="Scenario2PBT14",'Deep retrofit'!$AS$42,IF(F39="Scenario3PBT14",'Deep retrofit'!$AT$42,"")))&amp;IF(F39="Scenario1PBT15",'Deep retrofit'!$AU$42,IF(F39="Scenario2PBT15",'Deep retrofit'!$AV$42,IF(F39="Scenario3PBT15",'Deep retrofit'!$AW$42,"")))</f>
        <v/>
      </c>
      <c r="Z39" s="117">
        <f t="shared" si="20"/>
        <v>0</v>
      </c>
      <c r="AA39" s="269" t="str">
        <f>IF(F39="Scenario1PBT1",'Deep retrofit'!$E$101,IF(F39="Scenario2PBT1",'Deep retrofit'!$F$101,IF(F39="Scenario3PBT1",'Deep retrofit'!$G$101,"")))&amp;IF(F39="Scenario1PBT2",'Deep retrofit'!$H$101,IF(F39="Scenario2PBT2",'Deep retrofit'!$I$101,IF(F39="Scenario3PBT2",'Deep retrofit'!$J$101,"")))&amp;IF(F39="Scenario1PBT3",'Deep retrofit'!$K$101,IF(F39="Scenario2PBT3",'Deep retrofit'!$L$101,IF(F39="Scenario3PBT3",'Deep retrofit'!$M$101,"")))&amp;IF(F39="Scenario1PBT4",'Deep retrofit'!$N$101,IF(F39="Scenario2PBT4",'Deep retrofit'!$O$101,IF(F39="Scenario3PBT4",'Deep retrofit'!$P$101,"")))&amp;IF(F39="Scenario1PBT5",'Deep retrofit'!$Q$101,IF(F39="Scenario2PBT5",'Deep retrofit'!$R$101,IF(F39="Scenario3PBT5",'Deep retrofit'!$S$101,"")))&amp;IF(F39="Scenario1PBT6",'Deep retrofit'!$T$101,IF(F39="Scenario2PBT6",'Deep retrofit'!$U$101,IF(F39="Scenario3PBT6",'Deep retrofit'!$V$101,"")))&amp;IF(F39="Scenario1PBT7",'Deep retrofit'!$W$101,IF(F39="Scenario2PBT7",'Deep retrofit'!$X$101,IF(F39="Scenario3PBT7",'Deep retrofit'!$Y$101,"")))&amp;IF(F39="Scenario1PBT8",'Deep retrofit'!$Z$101,IF(F39="Scenario2PBT8",'Deep retrofit'!$AA$101,IF(F39="Scenario3PBT8",'Deep retrofit'!$AB$101,"")))&amp;IF(F39="Scenario1PBT9",'Deep retrofit'!$AC$101,IF(F39="Scenario2PBT9",'Deep retrofit'!$AD$101,IF(F39="Scenario3PBT9",'Deep retrofit'!$AE$101,"")))&amp;IF(F39="Scenario1PBT10",'Deep retrofit'!$AF$101,IF(F39="Scenario2PBT10",'Deep retrofit'!$AG$101,IF(F39="Scenario3PBT10",'Deep retrofit'!$AH$101,"")))&amp;IF(F39="Scenario1PBT11",'Deep retrofit'!$AI$101,IF(F39="Scenario2PBT11",'Deep retrofit'!$AJ$101,IF(F39="Scenario3PBT11",'Deep retrofit'!$AK$101,"")))&amp;IF(F39="Scenario1PBT12",'Deep retrofit'!$AL$101,IF(F39="Scenario2PBT12",'Deep retrofit'!$AM$101,IF(F39="Scenario3PBT12",'Deep retrofit'!$AN$101,"")))&amp;IF(F39="Scenario1PBT13",'Deep retrofit'!$AO$101,IF(F39="Scenario2PBT13",'Deep retrofit'!$AP$101,IF(F39="Scenario3PBT13",'Deep retrofit'!$AQ$101,"")))&amp;IF(F39="Scenario1PBT14",'Deep retrofit'!$AR$101,IF(F39="Scenario2PBT14",'Deep retrofit'!$AS$101,IF(F39="Scenario3PBT14",'Deep retrofit'!$AT$101,"")))&amp;IF(F39="Scenario1PBT15",'Deep retrofit'!$AU$101,IF(F39="Scenario2PBT15",'Deep retrofit'!$AV$101,IF(F39="Scenario3PBT15",'Deep retrofit'!$AW$101,"")))</f>
        <v/>
      </c>
      <c r="AB39" s="179">
        <f t="shared" si="21"/>
        <v>0</v>
      </c>
      <c r="AC39" s="208">
        <f>IFERROR('Projection_Base-case'!G39-G39,0)</f>
        <v>0</v>
      </c>
      <c r="AD39" s="117">
        <f t="shared" si="24"/>
        <v>0</v>
      </c>
      <c r="AE39" s="117">
        <f>IFERROR(100*AC39/'Projection_Base-case'!G39,0)</f>
        <v>0</v>
      </c>
      <c r="AF39" s="117">
        <f>IFERROR('Projection_Base-case'!I39-I39,0)</f>
        <v>0</v>
      </c>
      <c r="AG39" s="117">
        <f t="shared" si="25"/>
        <v>0</v>
      </c>
      <c r="AH39" s="117">
        <f>IFERROR(100*AF39/'Projection_Base-case'!I39,0)</f>
        <v>0</v>
      </c>
      <c r="AI39" s="117">
        <f>IFERROR('Projection_Base-case'!K39-K39,0)</f>
        <v>0</v>
      </c>
      <c r="AJ39" s="117">
        <f t="shared" si="26"/>
        <v>0</v>
      </c>
      <c r="AK39" s="117">
        <f>IFERROR(100*AI39/'Projection_Base-case'!K39,0)</f>
        <v>0</v>
      </c>
      <c r="AL39" s="117">
        <f>IFERROR(M39-'Projection_Base-case'!M39,0)</f>
        <v>0</v>
      </c>
      <c r="AM39" s="117">
        <f t="shared" si="27"/>
        <v>0</v>
      </c>
      <c r="AN39" s="179">
        <f>IFERROR(IF('Projection_Base-case'!N39&gt;0,100*AM39/'Projection_Base-case'!N39,100*AM39/N39),0)</f>
        <v>0</v>
      </c>
      <c r="AO39" s="206">
        <f>IFERROR('Projection_Base-case'!O39-O39,0)</f>
        <v>0</v>
      </c>
      <c r="AP39" s="117">
        <f t="shared" si="28"/>
        <v>0</v>
      </c>
      <c r="AQ39" s="117">
        <f>IFERROR(100*AO39/'Projection_Base-case'!O39,0)</f>
        <v>0</v>
      </c>
      <c r="AR39" s="117">
        <f>IFERROR('Projection_Base-case'!Q39-Q39,0)</f>
        <v>0</v>
      </c>
      <c r="AS39" s="117">
        <f t="shared" si="29"/>
        <v>0</v>
      </c>
      <c r="AT39" s="117">
        <f>IFERROR(100*AR39/'Projection_Base-case'!Q39,0)</f>
        <v>0</v>
      </c>
      <c r="AU39" s="117">
        <f>IFERROR('Projection_Base-case'!S39-S39,0)</f>
        <v>0</v>
      </c>
      <c r="AV39" s="117">
        <f t="shared" si="30"/>
        <v>0</v>
      </c>
      <c r="AW39" s="118">
        <f>IFERROR(100*AU39/'Projection_Base-case'!S39,0)</f>
        <v>0</v>
      </c>
      <c r="AX39" s="206">
        <f>IFERROR('Projection_Base-case'!U39-U39,0)</f>
        <v>0</v>
      </c>
      <c r="AY39" s="117">
        <f t="shared" si="31"/>
        <v>0</v>
      </c>
      <c r="AZ39" s="117">
        <f>IFERROR(100*AX39/'Projection_Base-case'!U39,0)</f>
        <v>0</v>
      </c>
      <c r="BA39" s="117">
        <f>IFERROR('Projection_Base-case'!W39-W39,0)</f>
        <v>0</v>
      </c>
      <c r="BB39" s="117">
        <f t="shared" si="32"/>
        <v>0</v>
      </c>
      <c r="BC39" s="117">
        <f>IFERROR(100*BA39/'Projection_Base-case'!W39,0)</f>
        <v>0</v>
      </c>
      <c r="BD39" s="117">
        <f>IFERROR('Projection_Base-case'!Y39-Y39,0)</f>
        <v>0</v>
      </c>
      <c r="BE39" s="117">
        <f t="shared" si="33"/>
        <v>0</v>
      </c>
      <c r="BF39" s="117">
        <f>IFERROR(100*BD39/'Projection_Base-case'!Y39,0)</f>
        <v>0</v>
      </c>
      <c r="BG39" s="178">
        <f t="shared" si="22"/>
        <v>0</v>
      </c>
      <c r="BH39" s="179">
        <f t="shared" si="23"/>
        <v>0</v>
      </c>
    </row>
    <row r="40" spans="1:60">
      <c r="A40" s="205">
        <v>35</v>
      </c>
      <c r="B40" s="178">
        <f>IF('Projection_Base-case'!B40&lt;&gt;"",'Projection_Base-case'!B40,0)</f>
        <v>0</v>
      </c>
      <c r="C40" s="178">
        <f>IF('Projection_Base-case'!C40&lt;&gt;"",'Projection_Base-case'!C40,0)</f>
        <v>0</v>
      </c>
      <c r="D40" s="178">
        <f>IF('Projection_Base-case'!D40&lt;&gt;"",'Projection_Base-case'!D40,0)</f>
        <v>0</v>
      </c>
      <c r="E40" s="107" t="str">
        <f>IF(AND('Résultats deep'!$AC$3="OUI",'Résultats deep'!E39&lt;&gt;""),'Résultats deep'!E39,IF(OR(D40="PBT1",D40="PBT2",D40="PBT3",D40="PBT4",D40="PBT5",D40="PBT6",D40="PBT7"),"Scenario1",""))</f>
        <v/>
      </c>
      <c r="F40" s="202" t="str">
        <f t="shared" si="10"/>
        <v>0</v>
      </c>
      <c r="G40" s="177" t="str">
        <f>IF(F40="Scenario1PBT1",'Deep retrofit'!$E$6,IF(F40="Scenario2PBT1",'Deep retrofit'!$F$6,IF(F40="Scenario3PBT1",'Deep retrofit'!$G$6,"")))&amp;IF(F40="Scenario1PBT2",'Deep retrofit'!$H$6,IF(F40="Scenario2PBT2",'Deep retrofit'!$I$6,IF(F40="Scenario3PBT2",'Deep retrofit'!$J$6,"")))&amp;IF(F40="Scenario1PBT3",'Deep retrofit'!$K$6,IF(F40="Scenario2PBT3",'Deep retrofit'!$L$6,IF(F40="Scenario3PBT3",'Deep retrofit'!$M$6,"")))&amp;IF(F40="Scenario1PBT4",'Deep retrofit'!$N$6,IF(F40="Scenario2PBT4",'Deep retrofit'!$O$6,IF(F40="Scenario3PBT4",'Deep retrofit'!$P$6,"")))&amp;IF(F40="Scenario1PBT5",'Deep retrofit'!$Q$6,IF(F40="Scenario2PBT5",'Deep retrofit'!$R$6,IF(F40="Scenario3PBT5",'Deep retrofit'!$S$6,"")))&amp;IF(F40="Scenario1PBT6",'Deep retrofit'!$T$6,IF(F40="Scenario2PBT6",'Deep retrofit'!$U$6,IF(F40="Scenario3PBT6",'Deep retrofit'!$V$6,"")))&amp;IF(F40="Scenario1PBT7",'Deep retrofit'!$W$6,IF(F40="Scenario2PBT7",'Deep retrofit'!$X$6,IF(F40="Scenario3PBT7",'Deep retrofit'!$Y$6,"")))&amp;IF(F40="Scenario1PBT8",'Deep retrofit'!$Z$6,IF(F40="Scenario2PBT8",'Deep retrofit'!$AA$6,IF(F40="Scenario3PBT8",'Deep retrofit'!$AB$6,"")))&amp;IF(F40="Scenario1PBT9",'Deep retrofit'!$AC$6,IF(F40="Scenario2PBT9",'Deep retrofit'!$AD$6,IF(F40="Scenario3PBT9",'Deep retrofit'!$AE$6,"")))&amp;IF(F40="Scenario1PBT10",'Deep retrofit'!$AF$6,IF(F40="Scenario2PBT10",'Deep retrofit'!$AG$6,IF(F40="Scenario3PBT10",'Deep retrofit'!$AH$6,"")))&amp;IF(F40="Scenario1PBT11",'Deep retrofit'!$AI$6,IF(F40="Scenario2PBT11",'Deep retrofit'!$AJ$6,IF(F40="Scenario3PBT11",'Deep retrofit'!$AK$6,"")))&amp;IF(F40="Scenario1PBT12",'Deep retrofit'!$AL$6,IF(F40="Scenario2PBT12",'Deep retrofit'!$AM$6,IF(F40="Scenario3PBT12",'Deep retrofit'!$AN$6,"")))&amp;IF(F40="Scenario1PBT13",'Deep retrofit'!$AO$6,IF(F40="Scenario2PBT13",'Deep retrofit'!$AP$6,IF(F40="Scenario3PBT13",'Deep retrofit'!$AQ$6,"")))&amp;IF(F40="Scenario1PBT14",'Deep retrofit'!$AR$6,IF(F40="Scenario2PBT14",'Deep retrofit'!$AS$6,IF(F40="Scenario3PBT14",'Deep retrofit'!$AT$6,"")))&amp;IF(F40="Scenario1PBT15",'Deep retrofit'!$AU$6,IF(F40="Scenario2PBT15",'Deep retrofit'!$AV$6,IF(F40="Scenario3PBT15",'Deep retrofit'!$AW$6,"")))</f>
        <v/>
      </c>
      <c r="H40" s="117">
        <f t="shared" si="11"/>
        <v>0</v>
      </c>
      <c r="I40" s="178" t="str">
        <f>IF(F40="Scenario1PBT1",'Deep retrofit'!$E$16,IF(F40="Scenario2PBT1",'Deep retrofit'!$F$16,IF(F40="Scenario3PBT1",'Deep retrofit'!$G$16,"")))&amp;IF(F40="Scenario1PBT2",'Deep retrofit'!$H$16,IF(F40="Scenario2PBT2",'Deep retrofit'!$I$16,IF(F40="Scenario3PBT2",'Deep retrofit'!$J$16,"")))&amp;IF(F40="Scenario1PBT3",'Deep retrofit'!$K$16,IF(F40="Scenario2PBT3",'Deep retrofit'!$L$16,IF(F40="Scenario3PBT3",'Deep retrofit'!$M$16,"")))&amp;IF(F40="Scenario1PBT4",'Deep retrofit'!$N$16,IF(F40="Scenario2PBT4",'Deep retrofit'!$O$16,IF(F40="Scenario3PBT4",'Deep retrofit'!$P$16,"")))&amp;IF(F40="Scenario1PBT5",'Deep retrofit'!$Q$16,IF(F40="Scenario2PBT5",'Deep retrofit'!$R$16,IF(F40="Scenario3PBT5",'Deep retrofit'!$S$16,"")))&amp;IF(F40="Scenario1PBT6",'Deep retrofit'!$T$16,IF(F40="Scenario2PBT6",'Deep retrofit'!$U$16,IF(F40="Scenario3PBT6",'Deep retrofit'!$V$16,"")))&amp;IF(F40="Scenario1PBT7",'Deep retrofit'!$W$16,IF(F40="Scenario2PBT7",'Deep retrofit'!$X$16,IF(F40="Scenario3PBT7",'Deep retrofit'!$Y$16,"")))&amp;IF(F40="Scenario1PBT8",'Deep retrofit'!$Z$16,IF(F40="Scenario2PBT8",'Deep retrofit'!$AA$16,IF(F40="Scenario3PBT8",'Deep retrofit'!$AB$16,"")))&amp;IF(F40="Scenario1PBT9",'Deep retrofit'!$AC$16,IF(F40="Scenario2PBT9",'Deep retrofit'!$AD$16,IF(F40="Scenario3PBT9",'Deep retrofit'!$AE$16,"")))&amp;IF(F40="Scenario1PBT10",'Deep retrofit'!$AF$16,IF(F40="Scenario2PBT10",'Deep retrofit'!$AG$16,IF(F40="Scenario3PBT10",'Deep retrofit'!$AH$16,"")))&amp;IF(F40="Scenario1PBT11",'Deep retrofit'!$AI$16,IF(F40="Scenario2PBT11",'Deep retrofit'!$AJ$16,IF(F40="Scenario3PBT11",'Deep retrofit'!$AK$16,"")))&amp;IF(F40="Scenario1PBT12",'Deep retrofit'!$AL$16,IF(F40="Scenario2PBT12",'Deep retrofit'!$AM$16,IF(F40="Scenario3PBT12",'Deep retrofit'!$AN$16,"")))&amp;IF(F40="Scenario1PBT13",'Deep retrofit'!$AO$16,IF(F40="Scenario2PBT13",'Deep retrofit'!$AP$16,IF(F40="Scenario3PBT13",'Deep retrofit'!$AQ$16,"")))&amp;IF(F40="Scenario1PBT14",'Deep retrofit'!$AR$16,IF(F40="Scenario2PBT14",'Deep retrofit'!$AS$16,IF(F40="Scenario3PBT14",'Deep retrofit'!$AT$16,"")))&amp;IF(F40="Scenario1PBT15",'Deep retrofit'!$AU$16,IF(F40="Scenario2PBT15",'Deep retrofit'!$AV$16,IF(F40="Scenario3PBT15",'Deep retrofit'!$AW$16,"")))</f>
        <v/>
      </c>
      <c r="J40" s="117">
        <f t="shared" si="12"/>
        <v>0</v>
      </c>
      <c r="K40" s="117" t="str">
        <f>IF(F40="Scenario1PBT1",'Deep retrofit'!$E$18,IF(F40="Scenario2PBT1",'Deep retrofit'!$F$18,IF(F40="Scenario3PBT1",'Deep retrofit'!$G$18,"")))&amp;IF(F40="Scenario1PBT2",'Deep retrofit'!$H$18,IF(F40="Scenario2PBT2",'Deep retrofit'!$I$18,IF(F40="Scenario3PBT2",'Deep retrofit'!$J$18,"")))&amp;IF(F40="Scenario1PBT3",'Deep retrofit'!$K$18,IF(F40="Scenario2PBT3",'Deep retrofit'!$L$18,IF(F40="Scenario3PBT3",'Deep retrofit'!$M$18,"")))&amp;IF(F40="Scenario1PBT4",'Deep retrofit'!$N$18,IF(F40="Scenario2PBT4",'Deep retrofit'!$O$18,IF(F40="Scenario3PBT4",'Deep retrofit'!$P$18,"")))&amp;IF(F40="Scenario1PBT5",'Deep retrofit'!$Q$18,IF(F40="Scenario2PBT5",'Deep retrofit'!$R$18,IF(F40="Scenario3PBT5",'Deep retrofit'!$S$18,"")))&amp;IF(F40="Scenario1PBT6",'Deep retrofit'!$T$18,IF(F40="Scenario2PBT6",'Deep retrofit'!$U$18,IF(F40="Scenario3PBT6",'Deep retrofit'!$V$18,"")))&amp;IF(F40="Scenario1PBT7",'Deep retrofit'!$W$18,IF(F40="Scenario2PBT7",'Deep retrofit'!$X$18,IF(F40="Scenario3PBT7",'Deep retrofit'!$Y$18,"")))&amp;IF(F40="Scenario1PBT8",'Deep retrofit'!$Z$18,IF(F40="Scenario2PBT8",'Deep retrofit'!$AA$18,IF(F40="Scenario3PBT8",'Deep retrofit'!$AB$18,"")))&amp;IF(F40="Scenario1PBT9",'Deep retrofit'!$AC$18,IF(F40="Scenario2PBT9",'Deep retrofit'!$AD$18,IF(F40="Scenario3PBT9",'Deep retrofit'!$AE$18,"")))&amp;IF(F40="Scenario1PBT10",'Deep retrofit'!$AF$18,IF(F40="Scenario2PBT10",'Deep retrofit'!$AG$18,IF(F40="Scenario3PBT10",'Deep retrofit'!$AH$18,"")))&amp;IF(F40="Scenario1PBT11",'Deep retrofit'!$AI$18,IF(F40="Scenario2PBT11",'Deep retrofit'!$AJ$18,IF(F40="Scenario3PBT11",'Deep retrofit'!$AK$18,"")))&amp;IF(F40="Scenario1PBT12",'Deep retrofit'!$AL$18,IF(F40="Scenario2PBT12",'Deep retrofit'!$AM$18,IF(F40="Scenario3PBT12",'Deep retrofit'!$AN$18,"")))&amp;IF(F40="Scenario1PBT13",'Deep retrofit'!$AO$18,IF(F40="Scenario2PBT13",'Deep retrofit'!$AP$18,IF(F40="Scenario3PBT13",'Deep retrofit'!$AQ$18,"")))&amp;IF(F40="Scenario1PBT14",'Deep retrofit'!$AR$18,IF(F40="Scenario2PBT14",'Deep retrofit'!$AS$18,IF(F40="Scenario3PBT14",'Deep retrofit'!$AT$18,"")))&amp;IF(F40="Scenario1PBT15",'Deep retrofit'!$AU$18,IF(F40="Scenario2PBT15",'Deep retrofit'!$AV$18,IF(F40="Scenario3PBT15",'Deep retrofit'!$AW$18,"")))</f>
        <v/>
      </c>
      <c r="L40" s="117">
        <f t="shared" si="13"/>
        <v>0</v>
      </c>
      <c r="M40" s="117" t="str">
        <f>IF(F40="Scenario1PBT1",'Deep retrofit'!$E$20,IF(F40="Scenario2PBT1",'Deep retrofit'!$F$20,IF(F40="Scenario3PBT1",'Deep retrofit'!$G$20,"")))&amp;IF(F40="Scenario1PBT2",'Deep retrofit'!$H$20,IF(F40="Scenario2PBT2",'Deep retrofit'!$I$20,IF(F40="Scenario3PBT2",'Deep retrofit'!$J$20,"")))&amp;IF(F40="Scenario1PBT3",'Deep retrofit'!$K$20,IF(F40="Scenario2PBT3",'Deep retrofit'!$L$20,IF(F40="Scenario3PBT3",'Deep retrofit'!$M$20,"")))&amp;IF(F40="Scenario1PBT4",'Deep retrofit'!$N$20,IF(F40="Scenario2PBT4",'Deep retrofit'!$O$20,IF(F40="Scenario3PBT4",'Deep retrofit'!$P$20,"")))&amp;IF(F40="Scenario1PBT5",'Deep retrofit'!$Q$20,IF(F40="Scenario2PBT5",'Deep retrofit'!$R$20,IF(F40="Scenario3PBT5",'Deep retrofit'!$S$20,"")))&amp;IF(F40="Scenario1PBT6",'Deep retrofit'!$T$20,IF(F40="Scenario2PBT6",'Deep retrofit'!$U$20,IF(F40="Scenario3PBT6",'Deep retrofit'!$V$20,"")))&amp;IF(F40="Scenario1PBT7",'Deep retrofit'!$W$20,IF(F40="Scenario2PBT7",'Deep retrofit'!$X$20,IF(F40="Scenario3PBT7",'Deep retrofit'!$Y$20,"")))&amp;IF(F40="Scenario1PBT8",'Deep retrofit'!$Z$20,IF(F40="Scenario2PBT8",'Deep retrofit'!$AA$20,IF(F40="Scenario3PBT8",'Deep retrofit'!$AB$20,"")))&amp;IF(F40="Scenario1PBT9",'Deep retrofit'!$AC$20,IF(F40="Scenario2PBT9",'Deep retrofit'!$AD$20,IF(F40="Scenario3PBT9",'Deep retrofit'!$AE$20,"")))&amp;IF(F40="Scenario1PBT10",'Deep retrofit'!$AF$20,IF(F40="Scenario2PBT10",'Deep retrofit'!$AG$20,IF(F40="Scenario3PBT10",'Deep retrofit'!$AH$20,"")))&amp;IF(F40="Scenario1PBT11",'Deep retrofit'!$AI$20,IF(F40="Scenario2PBT11",'Deep retrofit'!$AJ$20,IF(F40="Scenario3PBT11",'Deep retrofit'!$AK$20,"")))&amp;IF(F40="Scenario1PBT12",'Deep retrofit'!$AL$20,IF(F40="Scenario2PBT12",'Deep retrofit'!$AM$20,IF(F40="Scenario3PBT12",'Deep retrofit'!$AN$20,"")))&amp;IF(F40="Scenario1PBT13",'Deep retrofit'!$AO$20,IF(F40="Scenario2PBT13",'Deep retrofit'!$AP$20,IF(F40="Scenario3PBT13",'Deep retrofit'!$AQ$20,"")))&amp;IF(F40="Scenario1PBT14",'Deep retrofit'!$AR$20,IF(F40="Scenario2PBT14",'Deep retrofit'!$AS$20,IF(F40="Scenario3PBT14",'Deep retrofit'!$AT$20,"")))&amp;IF(F40="Scenario1PBT15",'Deep retrofit'!$AU$20,IF(F40="Scenario2PBT15",'Deep retrofit'!$AV$20,IF(F40="Scenario3PBT15",'Deep retrofit'!$AW$20,"")))</f>
        <v/>
      </c>
      <c r="N40" s="118">
        <f t="shared" si="14"/>
        <v>0</v>
      </c>
      <c r="O40" s="206" t="str">
        <f>IF(F40="Scenario1PBT1",'Deep retrofit'!$E$23,IF(F40="Scenario2PBT1",'Deep retrofit'!$F$23,IF(F40="Scenario3PBT1",'Deep retrofit'!$G$23,"")))&amp;IF(F40="Scenario1PBT2",'Deep retrofit'!$H$23,IF(F40="Scenario2PBT2",'Deep retrofit'!$I$23,IF(F40="Scenario3PBT2",'Deep retrofit'!$J$23,"")))&amp;IF(F40="Scenario1PBT3",'Deep retrofit'!$K$23,IF(F40="Scenario2PBT3",'Deep retrofit'!$L$23,IF(F40="Scenario3PBT3",'Deep retrofit'!$M$23,"")))&amp;IF(F40="Scenario1PBT4",'Deep retrofit'!$N$23,IF(F40="Scenario2PBT4",'Deep retrofit'!$O$23,IF(F40="Scenario3PBT4",'Deep retrofit'!$P$23,"")))&amp;IF(F40="Scenario1PBT5",'Deep retrofit'!$Q$23,IF(F40="Scenario2PBT5",'Deep retrofit'!$R$23,IF(F40="Scenario3PBT5",'Deep retrofit'!$S$23,"")))&amp;IF(F40="Scenario1PBT6",'Deep retrofit'!$T$23,IF(F40="Scenario2PBT6",'Deep retrofit'!$U$23,IF(F40="Scenario3PBT6",'Deep retrofit'!$V$23,"")))&amp;IF(F40="Scenario1PBT7",'Deep retrofit'!$W$23,IF(F40="Scenario2PBT7",'Deep retrofit'!$X$23,IF(F40="Scenario3PBT7",'Deep retrofit'!$Y$23,"")))&amp;IF(F40="Scenario1PBT8",'Deep retrofit'!$Z$23,IF(F40="Scenario2PBT8",'Deep retrofit'!$AA$23,IF(F40="Scenario3PBT8",'Deep retrofit'!$AB$23,"")))&amp;IF(F40="Scenario1PBT9",'Deep retrofit'!$AC$23,IF(F40="Scenario2PBT9",'Deep retrofit'!$AD$23,IF(F40="Scenario3PBT9",'Deep retrofit'!$AE$23,"")))&amp;IF(F40="Scenario1PBT10",'Deep retrofit'!$AF$23,IF(F40="Scenario2PBT10",'Deep retrofit'!$AG$23,IF(F40="Scenario3PBT10",'Deep retrofit'!$AH$23,"")))&amp;IF(F40="Scenario1PBT11",'Deep retrofit'!$AI$23,IF(F40="Scenario2PBT11",'Deep retrofit'!$AJ$23,IF(F40="Scenario3PBT11",'Deep retrofit'!$AK$23,"")))&amp;IF(F40="Scenario1PBT12",'Deep retrofit'!$AL$23,IF(F40="Scenario2PBT12",'Deep retrofit'!$AM$23,IF(F40="Scenario3PBT12",'Deep retrofit'!$AN$23,"")))&amp;IF(F40="Scenario1PBT13",'Deep retrofit'!$AO$23,IF(F40="Scenario2PBT13",'Deep retrofit'!$AP$23,IF(F40="Scenario3PBT13",'Deep retrofit'!$AQ$23,"")))&amp;IF(F40="Scenario1PBT14",'Deep retrofit'!$AR$23,IF(F40="Scenario2PBT14",'Deep retrofit'!$AS$23,IF(F40="Scenario3PBT14",'Deep retrofit'!$AT$23,"")))&amp;IF(F40="Scenario1PBT15",'Deep retrofit'!$AU$23,IF(F40="Scenario2PBT15",'Deep retrofit'!$AV$23,IF(F40="Scenario3PBT15",'Deep retrofit'!$AW$23,"")))</f>
        <v/>
      </c>
      <c r="P40" s="117">
        <f t="shared" si="15"/>
        <v>0</v>
      </c>
      <c r="Q40" s="117" t="str">
        <f>IF(F40="Scenario1PBT1",'Deep retrofit'!$E$25,IF(F40="Scenario2PBT1",'Deep retrofit'!$F$25,IF(F40="Scenario3PBT1",'Deep retrofit'!$G$25,"")))&amp;IF(F40="Scenario1PBT2",'Deep retrofit'!$H$25,IF(F40="Scenario2PBT2",'Deep retrofit'!$I$25,IF(F40="Scenario3PBT2",'Deep retrofit'!$J$25,"")))&amp;IF(F40="Scenario1PBT3",'Deep retrofit'!$K$25,IF(F40="Scenario2PBT3",'Deep retrofit'!$L$25,IF(F40="Scenario3PBT3",'Deep retrofit'!$M$25,"")))&amp;IF(F40="Scenario1PBT4",'Deep retrofit'!$N$25,IF(F40="Scenario2PBT4",'Deep retrofit'!$O$25,IF(F40="Scenario3PBT4",'Deep retrofit'!$P$25,"")))&amp;IF(F40="Scenario1PBT5",'Deep retrofit'!$Q$25,IF(F40="Scenario2PBT5",'Deep retrofit'!$R$25,IF(F40="Scenario3PBT5",'Deep retrofit'!$S$25,"")))&amp;IF(F40="Scenario1PBT6",'Deep retrofit'!$T$25,IF(F40="Scenario2PBT6",'Deep retrofit'!$U$25,IF(F40="Scenario3PBT6",'Deep retrofit'!$V$25,"")))&amp;IF(F40="Scenario1PBT7",'Deep retrofit'!$W$25,IF(F40="Scenario2PBT7",'Deep retrofit'!$X$25,IF(F40="Scenario3PBT7",'Deep retrofit'!$Y$25,"")))&amp;IF(F40="Scenario1PBT8",'Deep retrofit'!$Z$25,IF(F40="Scenario2PBT8",'Deep retrofit'!$AA$25,IF(F40="Scenario3PBT8",'Deep retrofit'!$AB$25,"")))&amp;IF(F40="Scenario1PBT9",'Deep retrofit'!$AC$25,IF(F40="Scenario2PBT9",'Deep retrofit'!$AD$25,IF(F40="Scenario3PBT9",'Deep retrofit'!$AE$25,"")))&amp;IF(F40="Scenario1PBT10",'Deep retrofit'!$AF$25,IF(F40="Scenario2PBT10",'Deep retrofit'!$AG$25,IF(F40="Scenario3PBT10",'Deep retrofit'!$AH$25,"")))&amp;IF(F40="Scenario1PBT11",'Deep retrofit'!$AI$25,IF(F40="Scenario2PBT11",'Deep retrofit'!$AJ$25,IF(F40="Scenario3PBT11",'Deep retrofit'!$AK$25,"")))&amp;IF(F40="Scenario1PBT12",'Deep retrofit'!$AL$25,IF(F40="Scenario2PBT12",'Deep retrofit'!$AM$25,IF(F40="Scenario3PBT12",'Deep retrofit'!$AN$25,"")))&amp;IF(F40="Scenario1PBT13",'Deep retrofit'!$AO$25,IF(F40="Scenario2PBT13",'Deep retrofit'!$AP$25,IF(F40="Scenario3PBT13",'Deep retrofit'!$AQ$25,"")))&amp;IF(F40="Scenario1PBT14",'Deep retrofit'!$AR$25,IF(F40="Scenario2PBT14",'Deep retrofit'!$AS$25,IF(F40="Scenario3PBT14",'Deep retrofit'!$AT$25,"")))&amp;IF(F40="Scenario1PBT15",'Deep retrofit'!$AU$25,IF(F40="Scenario2PBT15",'Deep retrofit'!$AV$25,IF(F40="Scenario3PBT15",'Deep retrofit'!$AW$25,"")))</f>
        <v/>
      </c>
      <c r="R40" s="117">
        <f t="shared" si="16"/>
        <v>0</v>
      </c>
      <c r="S40" s="117" t="str">
        <f>IF(F40="Scenario1PBT1",'Deep retrofit'!$E$27,IF(F40="Scenario2PBT1",'Deep retrofit'!$F$27,IF(F40="Scenario3PBT1",'Deep retrofit'!$G$27,"")))&amp;IF(F40="Scenario1PBT2",'Deep retrofit'!$H$27,IF(F40="Scenario2PBT2",'Deep retrofit'!$I$27,IF(F40="Scenario3PBT2",'Deep retrofit'!$J$27,"")))&amp;IF(F40="Scenario1PBT3",'Deep retrofit'!$K$27,IF(F40="Scenario2PBT3",'Deep retrofit'!$L$27,IF(F40="Scenario3PBT3",'Deep retrofit'!$M$27,"")))&amp;IF(F40="Scenario1PBT4",'Deep retrofit'!$N$27,IF(F40="Scenario2PBT4",'Deep retrofit'!$O$27,IF(F40="Scenario3PBT4",'Deep retrofit'!$P$27,"")))&amp;IF(F40="Scenario1PBT5",'Deep retrofit'!$Q$27,IF(F40="Scenario2PBT5",'Deep retrofit'!$R$27,IF(F40="Scenario3PBT5",'Deep retrofit'!$S$27,"")))&amp;IF(F40="Scenario1PBT6",'Deep retrofit'!$T$27,IF(F40="Scenario2PBT6",'Deep retrofit'!$U$27,IF(F40="Scenario3PBT6",'Deep retrofit'!$V$27,"")))&amp;IF(F40="Scenario1PBT7",'Deep retrofit'!$W$27,IF(F40="Scenario2PBT7",'Deep retrofit'!$X$27,IF(F40="Scenario3PBT7",'Deep retrofit'!$Y$27,"")))&amp;IF(F40="Scenario1PBT8",'Deep retrofit'!$Z$27,IF(F40="Scenario2PBT8",'Deep retrofit'!$AA$27,IF(F40="Scenario3PBT8",'Deep retrofit'!$AB$27,"")))&amp;IF(F40="Scenario1PBT9",'Deep retrofit'!$AC$27,IF(F40="Scenario2PBT9",'Deep retrofit'!$AD$27,IF(F40="Scenario3PBT9",'Deep retrofit'!$AE$27,"")))&amp;IF(F40="Scenario1PBT10",'Deep retrofit'!$AF$27,IF(F40="Scenario2PBT10",'Deep retrofit'!$AG$27,IF(F40="Scenario3PBT10",'Deep retrofit'!$AH$27,"")))&amp;IF(F40="Scenario1PBT11",'Deep retrofit'!$AI$27,IF(F40="Scenario2PBT11",'Deep retrofit'!$AJ$27,IF(F40="Scenario3PBT11",'Deep retrofit'!$AK$27,"")))&amp;IF(F40="Scenario1PBT12",'Deep retrofit'!$AL$27,IF(F40="Scenario2PBT12",'Deep retrofit'!$AM$27,IF(F40="Scenario3PBT12",'Deep retrofit'!$AN$27,"")))&amp;IF(F40="Scenario1PBT13",'Deep retrofit'!$AO$27,IF(F40="Scenario2PBT13",'Deep retrofit'!$AP$27,IF(F40="Scenario3PBT13",'Deep retrofit'!$AQ$27,"")))&amp;IF(F40="Scenario1PBT14",'Deep retrofit'!$AR$27,IF(F40="Scenario2PBT14",'Deep retrofit'!$AS$27,IF(F40="Scenario3PBT14",'Deep retrofit'!$AT$27,"")))&amp;IF(F40="Scenario1PBT15",'Deep retrofit'!$AU$27,IF(F40="Scenario2PBT15",'Deep retrofit'!$AV$27,IF(F40="Scenario3PBT15",'Deep retrofit'!$AW$27,"")))</f>
        <v/>
      </c>
      <c r="T40" s="207">
        <f t="shared" si="17"/>
        <v>0</v>
      </c>
      <c r="U40" s="206" t="str">
        <f>IF(F40="Scenario1PBT1",'Deep retrofit'!$E$38,IF(F40="Scenario2PBT1",'Deep retrofit'!$F$38,IF(F40="Scenario3PBT1",'Deep retrofit'!$G$38,"")))&amp;IF(F40="Scenario1PBT2",'Deep retrofit'!$H$38,IF(F40="Scenario2PBT2",'Deep retrofit'!$I$38,IF(F40="Scenario3PBT2",'Deep retrofit'!$J$38,"")))&amp;IF(F40="Scenario1PBT3",'Deep retrofit'!$K$38,IF(F40="Scenario2PBT3",'Deep retrofit'!$L$38,IF(F40="Scenario3PBT3",'Deep retrofit'!$M$38,"")))&amp;IF(F40="Scenario1PBT4",'Deep retrofit'!$N$38,IF(F40="Scenario2PBT4",'Deep retrofit'!$O$38,IF(F40="Scenario3PBT4",'Deep retrofit'!$P$38,"")))&amp;IF(F40="Scenario1PBT5",'Deep retrofit'!$Q$38,IF(F40="Scenario2PBT5",'Deep retrofit'!$R$38,IF(F40="Scenario3PBT5",'Deep retrofit'!$S$38,"")))&amp;IF(F40="Scenario1PBT6",'Deep retrofit'!$T$38,IF(F40="Scenario2PBT6",'Deep retrofit'!$U$38,IF(F40="Scenario3PBT6",'Deep retrofit'!$V$38,"")))&amp;IF(F40="Scenario1PBT7",'Deep retrofit'!$W$38,IF(F40="Scenario2PBT7",'Deep retrofit'!$X$38,IF(F40="Scenario3PBT7",'Deep retrofit'!$Y$38,"")))&amp;IF(F40="Scenario1PBT8",'Deep retrofit'!$Z$38,IF(F40="Scenario2PBT8",'Deep retrofit'!$AA$38,IF(F40="Scenario3PBT8",'Deep retrofit'!$AB$38,"")))&amp;IF(F40="Scenario1PBT9",'Deep retrofit'!$AC$38,IF(F40="Scenario2PBT9",'Deep retrofit'!$AD$38,IF(F40="Scenario3PBT9",'Deep retrofit'!$AE$38,"")))&amp;IF(F40="Scenario1PBT10",'Deep retrofit'!$AF$38,IF(F40="Scenario2PBT10",'Deep retrofit'!$AG$38,IF(F40="Scenario3PBT10",'Deep retrofit'!$AH$38,"")))&amp;IF(F40="Scenario1PBT11",'Deep retrofit'!$AI$38,IF(F40="Scenario2PBT11",'Deep retrofit'!$AJ$38,IF(F40="Scenario3PBT11",'Deep retrofit'!$AK$38,"")))&amp;IF(F40="Scenario1PBT12",'Deep retrofit'!$AL$38,IF(F40="Scenario2PBT12",'Deep retrofit'!$AM$38,IF(F40="Scenario3PBT12",'Deep retrofit'!$AN$38,"")))&amp;IF(F40="Scenario1PBT13",'Deep retrofit'!$AO$38,IF(F40="Scenario2PBT13",'Deep retrofit'!$AP$38,IF(F40="Scenario3PBT13",'Deep retrofit'!$AQ$38,"")))&amp;IF(F40="Scenario1PBT14",'Deep retrofit'!$AR$38,IF(F40="Scenario2PBT14",'Deep retrofit'!$AS$38,IF(F40="Scenario3PBT14",'Deep retrofit'!$AT$38,"")))&amp;IF(F40="Scenario1PBT15",'Deep retrofit'!$AU$38,IF(F40="Scenario2PBT15",'Deep retrofit'!$AV$38,IF(F40="Scenario3PBT15",'Deep retrofit'!$AW$38,"")))</f>
        <v/>
      </c>
      <c r="V40" s="117">
        <f t="shared" si="18"/>
        <v>0</v>
      </c>
      <c r="W40" s="117" t="str">
        <f>IF(F40="Scenario1PBT1",'Deep retrofit'!$E$40,IF(F40="Scenario2PBT1",'Deep retrofit'!$F$40,IF(F40="Scenario3PBT1",'Deep retrofit'!$G$40,"")))&amp;IF(F40="Scenario1PBT2",'Deep retrofit'!$H$40,IF(F40="Scenario2PBT2",'Deep retrofit'!$I$40,IF(F40="Scenario3PBT2",'Deep retrofit'!$J$40,"")))&amp;IF(F40="Scenario1PBT3",'Deep retrofit'!$K$40,IF(F40="Scenario2PBT3",'Deep retrofit'!$L$40,IF(F40="Scenario3PBT3",'Deep retrofit'!$M$40,"")))&amp;IF(F40="Scenario1PBT4",'Deep retrofit'!$N$40,IF(F40="Scenario2PBT4",'Deep retrofit'!$O$40,IF(F40="Scenario3PBT4",'Deep retrofit'!$P$40,"")))&amp;IF(F40="Scenario1PBT5",'Deep retrofit'!$Q$40,IF(F40="Scenario2PBT5",'Deep retrofit'!$R$40,IF(F40="Scenario3PBT5",'Deep retrofit'!$S$40,"")))&amp;IF(F40="Scenario1PBT6",'Deep retrofit'!$T$40,IF(F40="Scenario2PBT6",'Deep retrofit'!$U$40,IF(F40="Scenario3PBT6",'Deep retrofit'!$V$40,"")))&amp;IF(F40="Scenario1PBT7",'Deep retrofit'!$W$40,IF(F40="Scenario2PBT7",'Deep retrofit'!$X$40,IF(F40="Scenario3PBT7",'Deep retrofit'!$Y$40,"")))&amp;IF(F40="Scenario1PBT8",'Deep retrofit'!$Z$40,IF(F40="Scenario2PBT8",'Deep retrofit'!$AA$40,IF(F40="Scenario3PBT8",'Deep retrofit'!$AB$40,"")))&amp;IF(F40="Scenario1PBT9",'Deep retrofit'!$AC$40,IF(F40="Scenario2PBT9",'Deep retrofit'!$AD$40,IF(F40="Scenario3PBT9",'Deep retrofit'!$AE$40,"")))&amp;IF(F40="Scenario1PBT10",'Deep retrofit'!$AF$40,IF(F40="Scenario2PBT10",'Deep retrofit'!$AG$40,IF(F40="Scenario3PBT10",'Deep retrofit'!$AH$40,"")))&amp;IF(F40="Scenario1PBT11",'Deep retrofit'!$AI$40,IF(F40="Scenario2PBT11",'Deep retrofit'!$AJ$40,IF(F40="Scenario3PBT11",'Deep retrofit'!$AK$40,"")))&amp;IF(F40="Scenario1PBT12",'Deep retrofit'!$AL$40,IF(F40="Scenario2PBT12",'Deep retrofit'!$AM$40,IF(F40="Scenario3PBT12",'Deep retrofit'!$AN$40,"")))&amp;IF(F40="Scenario1PBT13",'Deep retrofit'!$AO$40,IF(F40="Scenario2PBT13",'Deep retrofit'!$AP$40,IF(F40="Scenario3PBT13",'Deep retrofit'!$AQ$40,"")))&amp;IF(F40="Scenario1PBT14",'Deep retrofit'!$AR$40,IF(F40="Scenario2PBT14",'Deep retrofit'!$AS$40,IF(F40="Scenario3PBT14",'Deep retrofit'!$AT$40,"")))&amp;IF(F40="Scenario1PBT15",'Deep retrofit'!$AU$40,IF(F40="Scenario2PBT15",'Deep retrofit'!$AV$40,IF(F40="Scenario3PBT15",'Deep retrofit'!$AW$40,"")))</f>
        <v/>
      </c>
      <c r="X40" s="117">
        <f t="shared" si="19"/>
        <v>0</v>
      </c>
      <c r="Y40" s="117" t="str">
        <f>IF(F40="Scenario1PBT1",'Deep retrofit'!$E$42,IF(F40="Scenario2PBT1",'Deep retrofit'!$F$42,IF(F40="Scenario3PBT1",'Deep retrofit'!$G$42,"")))&amp;IF(F40="Scenario1PBT2",'Deep retrofit'!$H$42,IF(F40="Scenario2PBT2",'Deep retrofit'!$I$42,IF(F40="Scenario3PBT2",'Deep retrofit'!$J$42,"")))&amp;IF(F40="Scenario1PBT3",'Deep retrofit'!$K$42,IF(F40="Scenario2PBT3",'Deep retrofit'!$L$42,IF(F40="Scenario3PBT3",'Deep retrofit'!$M$42,"")))&amp;IF(F40="Scenario1PBT4",'Deep retrofit'!$N$42,IF(F40="Scenario2PBT4",'Deep retrofit'!$O$42,IF(F40="Scenario3PBT4",'Deep retrofit'!$P$42,"")))&amp;IF(F40="Scenario1PBT5",'Deep retrofit'!$Q$42,IF(F40="Scenario2PBT5",'Deep retrofit'!$R$42,IF(F40="Scenario3PBT5",'Deep retrofit'!$S$42,"")))&amp;IF(F40="Scenario1PBT6",'Deep retrofit'!$T$42,IF(F40="Scenario2PBT6",'Deep retrofit'!$U$42,IF(F40="Scenario3PBT6",'Deep retrofit'!$V$42,"")))&amp;IF(F40="Scenario1PBT7",'Deep retrofit'!$W$42,IF(F40="Scenario2PBT7",'Deep retrofit'!$X$42,IF(F40="Scenario3PBT7",'Deep retrofit'!$Y$42,"")))&amp;IF(F40="Scenario1PBT8",'Deep retrofit'!$Z$42,IF(F40="Scenario2PBT8",'Deep retrofit'!$AA$42,IF(F40="Scenario3PBT8",'Deep retrofit'!$AB$42,"")))&amp;IF(F40="Scenario1PBT9",'Deep retrofit'!$AC$42,IF(F40="Scenario2PBT9",'Deep retrofit'!$AD$42,IF(F40="Scenario3PBT9",'Deep retrofit'!$AE$42,"")))&amp;IF(F40="Scenario1PBT10",'Deep retrofit'!$AF$42,IF(F40="Scenario2PBT10",'Deep retrofit'!$AG$42,IF(F40="Scenario3PBT10",'Deep retrofit'!$AH$42,"")))&amp;IF(F40="Scenario1PBT11",'Deep retrofit'!$AI$42,IF(F40="Scenario2PBT11",'Deep retrofit'!$AJ$42,IF(F40="Scenario3PBT11",'Deep retrofit'!$AK$42,"")))&amp;IF(F40="Scenario1PBT12",'Deep retrofit'!$AL$42,IF(F40="Scenario2PBT12",'Deep retrofit'!$AM$42,IF(F40="Scenario3PBT12",'Deep retrofit'!$AN$42,"")))&amp;IF(F40="Scenario1PBT13",'Deep retrofit'!$AO$42,IF(F40="Scenario2PBT13",'Deep retrofit'!$AP$42,IF(F40="Scenario3PBT13",'Deep retrofit'!$AQ$42,"")))&amp;IF(F40="Scenario1PBT14",'Deep retrofit'!$AR$42,IF(F40="Scenario2PBT14",'Deep retrofit'!$AS$42,IF(F40="Scenario3PBT14",'Deep retrofit'!$AT$42,"")))&amp;IF(F40="Scenario1PBT15",'Deep retrofit'!$AU$42,IF(F40="Scenario2PBT15",'Deep retrofit'!$AV$42,IF(F40="Scenario3PBT15",'Deep retrofit'!$AW$42,"")))</f>
        <v/>
      </c>
      <c r="Z40" s="117">
        <f t="shared" si="20"/>
        <v>0</v>
      </c>
      <c r="AA40" s="269" t="str">
        <f>IF(F40="Scenario1PBT1",'Deep retrofit'!$E$101,IF(F40="Scenario2PBT1",'Deep retrofit'!$F$101,IF(F40="Scenario3PBT1",'Deep retrofit'!$G$101,"")))&amp;IF(F40="Scenario1PBT2",'Deep retrofit'!$H$101,IF(F40="Scenario2PBT2",'Deep retrofit'!$I$101,IF(F40="Scenario3PBT2",'Deep retrofit'!$J$101,"")))&amp;IF(F40="Scenario1PBT3",'Deep retrofit'!$K$101,IF(F40="Scenario2PBT3",'Deep retrofit'!$L$101,IF(F40="Scenario3PBT3",'Deep retrofit'!$M$101,"")))&amp;IF(F40="Scenario1PBT4",'Deep retrofit'!$N$101,IF(F40="Scenario2PBT4",'Deep retrofit'!$O$101,IF(F40="Scenario3PBT4",'Deep retrofit'!$P$101,"")))&amp;IF(F40="Scenario1PBT5",'Deep retrofit'!$Q$101,IF(F40="Scenario2PBT5",'Deep retrofit'!$R$101,IF(F40="Scenario3PBT5",'Deep retrofit'!$S$101,"")))&amp;IF(F40="Scenario1PBT6",'Deep retrofit'!$T$101,IF(F40="Scenario2PBT6",'Deep retrofit'!$U$101,IF(F40="Scenario3PBT6",'Deep retrofit'!$V$101,"")))&amp;IF(F40="Scenario1PBT7",'Deep retrofit'!$W$101,IF(F40="Scenario2PBT7",'Deep retrofit'!$X$101,IF(F40="Scenario3PBT7",'Deep retrofit'!$Y$101,"")))&amp;IF(F40="Scenario1PBT8",'Deep retrofit'!$Z$101,IF(F40="Scenario2PBT8",'Deep retrofit'!$AA$101,IF(F40="Scenario3PBT8",'Deep retrofit'!$AB$101,"")))&amp;IF(F40="Scenario1PBT9",'Deep retrofit'!$AC$101,IF(F40="Scenario2PBT9",'Deep retrofit'!$AD$101,IF(F40="Scenario3PBT9",'Deep retrofit'!$AE$101,"")))&amp;IF(F40="Scenario1PBT10",'Deep retrofit'!$AF$101,IF(F40="Scenario2PBT10",'Deep retrofit'!$AG$101,IF(F40="Scenario3PBT10",'Deep retrofit'!$AH$101,"")))&amp;IF(F40="Scenario1PBT11",'Deep retrofit'!$AI$101,IF(F40="Scenario2PBT11",'Deep retrofit'!$AJ$101,IF(F40="Scenario3PBT11",'Deep retrofit'!$AK$101,"")))&amp;IF(F40="Scenario1PBT12",'Deep retrofit'!$AL$101,IF(F40="Scenario2PBT12",'Deep retrofit'!$AM$101,IF(F40="Scenario3PBT12",'Deep retrofit'!$AN$101,"")))&amp;IF(F40="Scenario1PBT13",'Deep retrofit'!$AO$101,IF(F40="Scenario2PBT13",'Deep retrofit'!$AP$101,IF(F40="Scenario3PBT13",'Deep retrofit'!$AQ$101,"")))&amp;IF(F40="Scenario1PBT14",'Deep retrofit'!$AR$101,IF(F40="Scenario2PBT14",'Deep retrofit'!$AS$101,IF(F40="Scenario3PBT14",'Deep retrofit'!$AT$101,"")))&amp;IF(F40="Scenario1PBT15",'Deep retrofit'!$AU$101,IF(F40="Scenario2PBT15",'Deep retrofit'!$AV$101,IF(F40="Scenario3PBT15",'Deep retrofit'!$AW$101,"")))</f>
        <v/>
      </c>
      <c r="AB40" s="179">
        <f t="shared" si="21"/>
        <v>0</v>
      </c>
      <c r="AC40" s="208">
        <f>IFERROR('Projection_Base-case'!G40-G40,0)</f>
        <v>0</v>
      </c>
      <c r="AD40" s="117">
        <f t="shared" si="24"/>
        <v>0</v>
      </c>
      <c r="AE40" s="117">
        <f>IFERROR(100*AC40/'Projection_Base-case'!G40,0)</f>
        <v>0</v>
      </c>
      <c r="AF40" s="117">
        <f>IFERROR('Projection_Base-case'!I40-I40,0)</f>
        <v>0</v>
      </c>
      <c r="AG40" s="117">
        <f t="shared" si="25"/>
        <v>0</v>
      </c>
      <c r="AH40" s="117">
        <f>IFERROR(100*AF40/'Projection_Base-case'!I40,0)</f>
        <v>0</v>
      </c>
      <c r="AI40" s="117">
        <f>IFERROR('Projection_Base-case'!K40-K40,0)</f>
        <v>0</v>
      </c>
      <c r="AJ40" s="117">
        <f t="shared" si="26"/>
        <v>0</v>
      </c>
      <c r="AK40" s="117">
        <f>IFERROR(100*AI40/'Projection_Base-case'!K40,0)</f>
        <v>0</v>
      </c>
      <c r="AL40" s="117">
        <f>IFERROR(M40-'Projection_Base-case'!M40,0)</f>
        <v>0</v>
      </c>
      <c r="AM40" s="117">
        <f t="shared" si="27"/>
        <v>0</v>
      </c>
      <c r="AN40" s="179">
        <f>IFERROR(IF('Projection_Base-case'!N40&gt;0,100*AM40/'Projection_Base-case'!N40,100*AM40/N40),0)</f>
        <v>0</v>
      </c>
      <c r="AO40" s="206">
        <f>IFERROR('Projection_Base-case'!O40-O40,0)</f>
        <v>0</v>
      </c>
      <c r="AP40" s="117">
        <f t="shared" si="28"/>
        <v>0</v>
      </c>
      <c r="AQ40" s="117">
        <f>IFERROR(100*AO40/'Projection_Base-case'!O40,0)</f>
        <v>0</v>
      </c>
      <c r="AR40" s="117">
        <f>IFERROR('Projection_Base-case'!Q40-Q40,0)</f>
        <v>0</v>
      </c>
      <c r="AS40" s="117">
        <f t="shared" si="29"/>
        <v>0</v>
      </c>
      <c r="AT40" s="117">
        <f>IFERROR(100*AR40/'Projection_Base-case'!Q40,0)</f>
        <v>0</v>
      </c>
      <c r="AU40" s="117">
        <f>IFERROR('Projection_Base-case'!S40-S40,0)</f>
        <v>0</v>
      </c>
      <c r="AV40" s="117">
        <f t="shared" si="30"/>
        <v>0</v>
      </c>
      <c r="AW40" s="118">
        <f>IFERROR(100*AU40/'Projection_Base-case'!S40,0)</f>
        <v>0</v>
      </c>
      <c r="AX40" s="206">
        <f>IFERROR('Projection_Base-case'!U40-U40,0)</f>
        <v>0</v>
      </c>
      <c r="AY40" s="117">
        <f t="shared" si="31"/>
        <v>0</v>
      </c>
      <c r="AZ40" s="117">
        <f>IFERROR(100*AX40/'Projection_Base-case'!U40,0)</f>
        <v>0</v>
      </c>
      <c r="BA40" s="117">
        <f>IFERROR('Projection_Base-case'!W40-W40,0)</f>
        <v>0</v>
      </c>
      <c r="BB40" s="117">
        <f t="shared" si="32"/>
        <v>0</v>
      </c>
      <c r="BC40" s="117">
        <f>IFERROR(100*BA40/'Projection_Base-case'!W40,0)</f>
        <v>0</v>
      </c>
      <c r="BD40" s="117">
        <f>IFERROR('Projection_Base-case'!Y40-Y40,0)</f>
        <v>0</v>
      </c>
      <c r="BE40" s="117">
        <f t="shared" si="33"/>
        <v>0</v>
      </c>
      <c r="BF40" s="117">
        <f>IFERROR(100*BD40/'Projection_Base-case'!Y40,0)</f>
        <v>0</v>
      </c>
      <c r="BG40" s="178">
        <f t="shared" si="22"/>
        <v>0</v>
      </c>
      <c r="BH40" s="179">
        <f t="shared" si="23"/>
        <v>0</v>
      </c>
    </row>
    <row r="41" spans="1:60">
      <c r="A41" s="205">
        <v>36</v>
      </c>
      <c r="B41" s="178">
        <f>IF('Projection_Base-case'!B41&lt;&gt;"",'Projection_Base-case'!B41,0)</f>
        <v>0</v>
      </c>
      <c r="C41" s="178">
        <f>IF('Projection_Base-case'!C41&lt;&gt;"",'Projection_Base-case'!C41,0)</f>
        <v>0</v>
      </c>
      <c r="D41" s="178">
        <f>IF('Projection_Base-case'!D41&lt;&gt;"",'Projection_Base-case'!D41,0)</f>
        <v>0</v>
      </c>
      <c r="E41" s="107" t="str">
        <f>IF(AND('Résultats deep'!$AC$3="OUI",'Résultats deep'!E40&lt;&gt;""),'Résultats deep'!E40,IF(OR(D41="PBT1",D41="PBT2",D41="PBT3",D41="PBT4",D41="PBT5",D41="PBT6",D41="PBT7"),"Scenario1",""))</f>
        <v/>
      </c>
      <c r="F41" s="202" t="str">
        <f t="shared" si="10"/>
        <v>0</v>
      </c>
      <c r="G41" s="177" t="str">
        <f>IF(F41="Scenario1PBT1",'Deep retrofit'!$E$6,IF(F41="Scenario2PBT1",'Deep retrofit'!$F$6,IF(F41="Scenario3PBT1",'Deep retrofit'!$G$6,"")))&amp;IF(F41="Scenario1PBT2",'Deep retrofit'!$H$6,IF(F41="Scenario2PBT2",'Deep retrofit'!$I$6,IF(F41="Scenario3PBT2",'Deep retrofit'!$J$6,"")))&amp;IF(F41="Scenario1PBT3",'Deep retrofit'!$K$6,IF(F41="Scenario2PBT3",'Deep retrofit'!$L$6,IF(F41="Scenario3PBT3",'Deep retrofit'!$M$6,"")))&amp;IF(F41="Scenario1PBT4",'Deep retrofit'!$N$6,IF(F41="Scenario2PBT4",'Deep retrofit'!$O$6,IF(F41="Scenario3PBT4",'Deep retrofit'!$P$6,"")))&amp;IF(F41="Scenario1PBT5",'Deep retrofit'!$Q$6,IF(F41="Scenario2PBT5",'Deep retrofit'!$R$6,IF(F41="Scenario3PBT5",'Deep retrofit'!$S$6,"")))&amp;IF(F41="Scenario1PBT6",'Deep retrofit'!$T$6,IF(F41="Scenario2PBT6",'Deep retrofit'!$U$6,IF(F41="Scenario3PBT6",'Deep retrofit'!$V$6,"")))&amp;IF(F41="Scenario1PBT7",'Deep retrofit'!$W$6,IF(F41="Scenario2PBT7",'Deep retrofit'!$X$6,IF(F41="Scenario3PBT7",'Deep retrofit'!$Y$6,"")))&amp;IF(F41="Scenario1PBT8",'Deep retrofit'!$Z$6,IF(F41="Scenario2PBT8",'Deep retrofit'!$AA$6,IF(F41="Scenario3PBT8",'Deep retrofit'!$AB$6,"")))&amp;IF(F41="Scenario1PBT9",'Deep retrofit'!$AC$6,IF(F41="Scenario2PBT9",'Deep retrofit'!$AD$6,IF(F41="Scenario3PBT9",'Deep retrofit'!$AE$6,"")))&amp;IF(F41="Scenario1PBT10",'Deep retrofit'!$AF$6,IF(F41="Scenario2PBT10",'Deep retrofit'!$AG$6,IF(F41="Scenario3PBT10",'Deep retrofit'!$AH$6,"")))&amp;IF(F41="Scenario1PBT11",'Deep retrofit'!$AI$6,IF(F41="Scenario2PBT11",'Deep retrofit'!$AJ$6,IF(F41="Scenario3PBT11",'Deep retrofit'!$AK$6,"")))&amp;IF(F41="Scenario1PBT12",'Deep retrofit'!$AL$6,IF(F41="Scenario2PBT12",'Deep retrofit'!$AM$6,IF(F41="Scenario3PBT12",'Deep retrofit'!$AN$6,"")))&amp;IF(F41="Scenario1PBT13",'Deep retrofit'!$AO$6,IF(F41="Scenario2PBT13",'Deep retrofit'!$AP$6,IF(F41="Scenario3PBT13",'Deep retrofit'!$AQ$6,"")))&amp;IF(F41="Scenario1PBT14",'Deep retrofit'!$AR$6,IF(F41="Scenario2PBT14",'Deep retrofit'!$AS$6,IF(F41="Scenario3PBT14",'Deep retrofit'!$AT$6,"")))&amp;IF(F41="Scenario1PBT15",'Deep retrofit'!$AU$6,IF(F41="Scenario2PBT15",'Deep retrofit'!$AV$6,IF(F41="Scenario3PBT15",'Deep retrofit'!$AW$6,"")))</f>
        <v/>
      </c>
      <c r="H41" s="117">
        <f t="shared" si="11"/>
        <v>0</v>
      </c>
      <c r="I41" s="178" t="str">
        <f>IF(F41="Scenario1PBT1",'Deep retrofit'!$E$16,IF(F41="Scenario2PBT1",'Deep retrofit'!$F$16,IF(F41="Scenario3PBT1",'Deep retrofit'!$G$16,"")))&amp;IF(F41="Scenario1PBT2",'Deep retrofit'!$H$16,IF(F41="Scenario2PBT2",'Deep retrofit'!$I$16,IF(F41="Scenario3PBT2",'Deep retrofit'!$J$16,"")))&amp;IF(F41="Scenario1PBT3",'Deep retrofit'!$K$16,IF(F41="Scenario2PBT3",'Deep retrofit'!$L$16,IF(F41="Scenario3PBT3",'Deep retrofit'!$M$16,"")))&amp;IF(F41="Scenario1PBT4",'Deep retrofit'!$N$16,IF(F41="Scenario2PBT4",'Deep retrofit'!$O$16,IF(F41="Scenario3PBT4",'Deep retrofit'!$P$16,"")))&amp;IF(F41="Scenario1PBT5",'Deep retrofit'!$Q$16,IF(F41="Scenario2PBT5",'Deep retrofit'!$R$16,IF(F41="Scenario3PBT5",'Deep retrofit'!$S$16,"")))&amp;IF(F41="Scenario1PBT6",'Deep retrofit'!$T$16,IF(F41="Scenario2PBT6",'Deep retrofit'!$U$16,IF(F41="Scenario3PBT6",'Deep retrofit'!$V$16,"")))&amp;IF(F41="Scenario1PBT7",'Deep retrofit'!$W$16,IF(F41="Scenario2PBT7",'Deep retrofit'!$X$16,IF(F41="Scenario3PBT7",'Deep retrofit'!$Y$16,"")))&amp;IF(F41="Scenario1PBT8",'Deep retrofit'!$Z$16,IF(F41="Scenario2PBT8",'Deep retrofit'!$AA$16,IF(F41="Scenario3PBT8",'Deep retrofit'!$AB$16,"")))&amp;IF(F41="Scenario1PBT9",'Deep retrofit'!$AC$16,IF(F41="Scenario2PBT9",'Deep retrofit'!$AD$16,IF(F41="Scenario3PBT9",'Deep retrofit'!$AE$16,"")))&amp;IF(F41="Scenario1PBT10",'Deep retrofit'!$AF$16,IF(F41="Scenario2PBT10",'Deep retrofit'!$AG$16,IF(F41="Scenario3PBT10",'Deep retrofit'!$AH$16,"")))&amp;IF(F41="Scenario1PBT11",'Deep retrofit'!$AI$16,IF(F41="Scenario2PBT11",'Deep retrofit'!$AJ$16,IF(F41="Scenario3PBT11",'Deep retrofit'!$AK$16,"")))&amp;IF(F41="Scenario1PBT12",'Deep retrofit'!$AL$16,IF(F41="Scenario2PBT12",'Deep retrofit'!$AM$16,IF(F41="Scenario3PBT12",'Deep retrofit'!$AN$16,"")))&amp;IF(F41="Scenario1PBT13",'Deep retrofit'!$AO$16,IF(F41="Scenario2PBT13",'Deep retrofit'!$AP$16,IF(F41="Scenario3PBT13",'Deep retrofit'!$AQ$16,"")))&amp;IF(F41="Scenario1PBT14",'Deep retrofit'!$AR$16,IF(F41="Scenario2PBT14",'Deep retrofit'!$AS$16,IF(F41="Scenario3PBT14",'Deep retrofit'!$AT$16,"")))&amp;IF(F41="Scenario1PBT15",'Deep retrofit'!$AU$16,IF(F41="Scenario2PBT15",'Deep retrofit'!$AV$16,IF(F41="Scenario3PBT15",'Deep retrofit'!$AW$16,"")))</f>
        <v/>
      </c>
      <c r="J41" s="117">
        <f t="shared" si="12"/>
        <v>0</v>
      </c>
      <c r="K41" s="117" t="str">
        <f>IF(F41="Scenario1PBT1",'Deep retrofit'!$E$18,IF(F41="Scenario2PBT1",'Deep retrofit'!$F$18,IF(F41="Scenario3PBT1",'Deep retrofit'!$G$18,"")))&amp;IF(F41="Scenario1PBT2",'Deep retrofit'!$H$18,IF(F41="Scenario2PBT2",'Deep retrofit'!$I$18,IF(F41="Scenario3PBT2",'Deep retrofit'!$J$18,"")))&amp;IF(F41="Scenario1PBT3",'Deep retrofit'!$K$18,IF(F41="Scenario2PBT3",'Deep retrofit'!$L$18,IF(F41="Scenario3PBT3",'Deep retrofit'!$M$18,"")))&amp;IF(F41="Scenario1PBT4",'Deep retrofit'!$N$18,IF(F41="Scenario2PBT4",'Deep retrofit'!$O$18,IF(F41="Scenario3PBT4",'Deep retrofit'!$P$18,"")))&amp;IF(F41="Scenario1PBT5",'Deep retrofit'!$Q$18,IF(F41="Scenario2PBT5",'Deep retrofit'!$R$18,IF(F41="Scenario3PBT5",'Deep retrofit'!$S$18,"")))&amp;IF(F41="Scenario1PBT6",'Deep retrofit'!$T$18,IF(F41="Scenario2PBT6",'Deep retrofit'!$U$18,IF(F41="Scenario3PBT6",'Deep retrofit'!$V$18,"")))&amp;IF(F41="Scenario1PBT7",'Deep retrofit'!$W$18,IF(F41="Scenario2PBT7",'Deep retrofit'!$X$18,IF(F41="Scenario3PBT7",'Deep retrofit'!$Y$18,"")))&amp;IF(F41="Scenario1PBT8",'Deep retrofit'!$Z$18,IF(F41="Scenario2PBT8",'Deep retrofit'!$AA$18,IF(F41="Scenario3PBT8",'Deep retrofit'!$AB$18,"")))&amp;IF(F41="Scenario1PBT9",'Deep retrofit'!$AC$18,IF(F41="Scenario2PBT9",'Deep retrofit'!$AD$18,IF(F41="Scenario3PBT9",'Deep retrofit'!$AE$18,"")))&amp;IF(F41="Scenario1PBT10",'Deep retrofit'!$AF$18,IF(F41="Scenario2PBT10",'Deep retrofit'!$AG$18,IF(F41="Scenario3PBT10",'Deep retrofit'!$AH$18,"")))&amp;IF(F41="Scenario1PBT11",'Deep retrofit'!$AI$18,IF(F41="Scenario2PBT11",'Deep retrofit'!$AJ$18,IF(F41="Scenario3PBT11",'Deep retrofit'!$AK$18,"")))&amp;IF(F41="Scenario1PBT12",'Deep retrofit'!$AL$18,IF(F41="Scenario2PBT12",'Deep retrofit'!$AM$18,IF(F41="Scenario3PBT12",'Deep retrofit'!$AN$18,"")))&amp;IF(F41="Scenario1PBT13",'Deep retrofit'!$AO$18,IF(F41="Scenario2PBT13",'Deep retrofit'!$AP$18,IF(F41="Scenario3PBT13",'Deep retrofit'!$AQ$18,"")))&amp;IF(F41="Scenario1PBT14",'Deep retrofit'!$AR$18,IF(F41="Scenario2PBT14",'Deep retrofit'!$AS$18,IF(F41="Scenario3PBT14",'Deep retrofit'!$AT$18,"")))&amp;IF(F41="Scenario1PBT15",'Deep retrofit'!$AU$18,IF(F41="Scenario2PBT15",'Deep retrofit'!$AV$18,IF(F41="Scenario3PBT15",'Deep retrofit'!$AW$18,"")))</f>
        <v/>
      </c>
      <c r="L41" s="117">
        <f t="shared" si="13"/>
        <v>0</v>
      </c>
      <c r="M41" s="117" t="str">
        <f>IF(F41="Scenario1PBT1",'Deep retrofit'!$E$20,IF(F41="Scenario2PBT1",'Deep retrofit'!$F$20,IF(F41="Scenario3PBT1",'Deep retrofit'!$G$20,"")))&amp;IF(F41="Scenario1PBT2",'Deep retrofit'!$H$20,IF(F41="Scenario2PBT2",'Deep retrofit'!$I$20,IF(F41="Scenario3PBT2",'Deep retrofit'!$J$20,"")))&amp;IF(F41="Scenario1PBT3",'Deep retrofit'!$K$20,IF(F41="Scenario2PBT3",'Deep retrofit'!$L$20,IF(F41="Scenario3PBT3",'Deep retrofit'!$M$20,"")))&amp;IF(F41="Scenario1PBT4",'Deep retrofit'!$N$20,IF(F41="Scenario2PBT4",'Deep retrofit'!$O$20,IF(F41="Scenario3PBT4",'Deep retrofit'!$P$20,"")))&amp;IF(F41="Scenario1PBT5",'Deep retrofit'!$Q$20,IF(F41="Scenario2PBT5",'Deep retrofit'!$R$20,IF(F41="Scenario3PBT5",'Deep retrofit'!$S$20,"")))&amp;IF(F41="Scenario1PBT6",'Deep retrofit'!$T$20,IF(F41="Scenario2PBT6",'Deep retrofit'!$U$20,IF(F41="Scenario3PBT6",'Deep retrofit'!$V$20,"")))&amp;IF(F41="Scenario1PBT7",'Deep retrofit'!$W$20,IF(F41="Scenario2PBT7",'Deep retrofit'!$X$20,IF(F41="Scenario3PBT7",'Deep retrofit'!$Y$20,"")))&amp;IF(F41="Scenario1PBT8",'Deep retrofit'!$Z$20,IF(F41="Scenario2PBT8",'Deep retrofit'!$AA$20,IF(F41="Scenario3PBT8",'Deep retrofit'!$AB$20,"")))&amp;IF(F41="Scenario1PBT9",'Deep retrofit'!$AC$20,IF(F41="Scenario2PBT9",'Deep retrofit'!$AD$20,IF(F41="Scenario3PBT9",'Deep retrofit'!$AE$20,"")))&amp;IF(F41="Scenario1PBT10",'Deep retrofit'!$AF$20,IF(F41="Scenario2PBT10",'Deep retrofit'!$AG$20,IF(F41="Scenario3PBT10",'Deep retrofit'!$AH$20,"")))&amp;IF(F41="Scenario1PBT11",'Deep retrofit'!$AI$20,IF(F41="Scenario2PBT11",'Deep retrofit'!$AJ$20,IF(F41="Scenario3PBT11",'Deep retrofit'!$AK$20,"")))&amp;IF(F41="Scenario1PBT12",'Deep retrofit'!$AL$20,IF(F41="Scenario2PBT12",'Deep retrofit'!$AM$20,IF(F41="Scenario3PBT12",'Deep retrofit'!$AN$20,"")))&amp;IF(F41="Scenario1PBT13",'Deep retrofit'!$AO$20,IF(F41="Scenario2PBT13",'Deep retrofit'!$AP$20,IF(F41="Scenario3PBT13",'Deep retrofit'!$AQ$20,"")))&amp;IF(F41="Scenario1PBT14",'Deep retrofit'!$AR$20,IF(F41="Scenario2PBT14",'Deep retrofit'!$AS$20,IF(F41="Scenario3PBT14",'Deep retrofit'!$AT$20,"")))&amp;IF(F41="Scenario1PBT15",'Deep retrofit'!$AU$20,IF(F41="Scenario2PBT15",'Deep retrofit'!$AV$20,IF(F41="Scenario3PBT15",'Deep retrofit'!$AW$20,"")))</f>
        <v/>
      </c>
      <c r="N41" s="118">
        <f t="shared" si="14"/>
        <v>0</v>
      </c>
      <c r="O41" s="206" t="str">
        <f>IF(F41="Scenario1PBT1",'Deep retrofit'!$E$23,IF(F41="Scenario2PBT1",'Deep retrofit'!$F$23,IF(F41="Scenario3PBT1",'Deep retrofit'!$G$23,"")))&amp;IF(F41="Scenario1PBT2",'Deep retrofit'!$H$23,IF(F41="Scenario2PBT2",'Deep retrofit'!$I$23,IF(F41="Scenario3PBT2",'Deep retrofit'!$J$23,"")))&amp;IF(F41="Scenario1PBT3",'Deep retrofit'!$K$23,IF(F41="Scenario2PBT3",'Deep retrofit'!$L$23,IF(F41="Scenario3PBT3",'Deep retrofit'!$M$23,"")))&amp;IF(F41="Scenario1PBT4",'Deep retrofit'!$N$23,IF(F41="Scenario2PBT4",'Deep retrofit'!$O$23,IF(F41="Scenario3PBT4",'Deep retrofit'!$P$23,"")))&amp;IF(F41="Scenario1PBT5",'Deep retrofit'!$Q$23,IF(F41="Scenario2PBT5",'Deep retrofit'!$R$23,IF(F41="Scenario3PBT5",'Deep retrofit'!$S$23,"")))&amp;IF(F41="Scenario1PBT6",'Deep retrofit'!$T$23,IF(F41="Scenario2PBT6",'Deep retrofit'!$U$23,IF(F41="Scenario3PBT6",'Deep retrofit'!$V$23,"")))&amp;IF(F41="Scenario1PBT7",'Deep retrofit'!$W$23,IF(F41="Scenario2PBT7",'Deep retrofit'!$X$23,IF(F41="Scenario3PBT7",'Deep retrofit'!$Y$23,"")))&amp;IF(F41="Scenario1PBT8",'Deep retrofit'!$Z$23,IF(F41="Scenario2PBT8",'Deep retrofit'!$AA$23,IF(F41="Scenario3PBT8",'Deep retrofit'!$AB$23,"")))&amp;IF(F41="Scenario1PBT9",'Deep retrofit'!$AC$23,IF(F41="Scenario2PBT9",'Deep retrofit'!$AD$23,IF(F41="Scenario3PBT9",'Deep retrofit'!$AE$23,"")))&amp;IF(F41="Scenario1PBT10",'Deep retrofit'!$AF$23,IF(F41="Scenario2PBT10",'Deep retrofit'!$AG$23,IF(F41="Scenario3PBT10",'Deep retrofit'!$AH$23,"")))&amp;IF(F41="Scenario1PBT11",'Deep retrofit'!$AI$23,IF(F41="Scenario2PBT11",'Deep retrofit'!$AJ$23,IF(F41="Scenario3PBT11",'Deep retrofit'!$AK$23,"")))&amp;IF(F41="Scenario1PBT12",'Deep retrofit'!$AL$23,IF(F41="Scenario2PBT12",'Deep retrofit'!$AM$23,IF(F41="Scenario3PBT12",'Deep retrofit'!$AN$23,"")))&amp;IF(F41="Scenario1PBT13",'Deep retrofit'!$AO$23,IF(F41="Scenario2PBT13",'Deep retrofit'!$AP$23,IF(F41="Scenario3PBT13",'Deep retrofit'!$AQ$23,"")))&amp;IF(F41="Scenario1PBT14",'Deep retrofit'!$AR$23,IF(F41="Scenario2PBT14",'Deep retrofit'!$AS$23,IF(F41="Scenario3PBT14",'Deep retrofit'!$AT$23,"")))&amp;IF(F41="Scenario1PBT15",'Deep retrofit'!$AU$23,IF(F41="Scenario2PBT15",'Deep retrofit'!$AV$23,IF(F41="Scenario3PBT15",'Deep retrofit'!$AW$23,"")))</f>
        <v/>
      </c>
      <c r="P41" s="117">
        <f t="shared" si="15"/>
        <v>0</v>
      </c>
      <c r="Q41" s="117" t="str">
        <f>IF(F41="Scenario1PBT1",'Deep retrofit'!$E$25,IF(F41="Scenario2PBT1",'Deep retrofit'!$F$25,IF(F41="Scenario3PBT1",'Deep retrofit'!$G$25,"")))&amp;IF(F41="Scenario1PBT2",'Deep retrofit'!$H$25,IF(F41="Scenario2PBT2",'Deep retrofit'!$I$25,IF(F41="Scenario3PBT2",'Deep retrofit'!$J$25,"")))&amp;IF(F41="Scenario1PBT3",'Deep retrofit'!$K$25,IF(F41="Scenario2PBT3",'Deep retrofit'!$L$25,IF(F41="Scenario3PBT3",'Deep retrofit'!$M$25,"")))&amp;IF(F41="Scenario1PBT4",'Deep retrofit'!$N$25,IF(F41="Scenario2PBT4",'Deep retrofit'!$O$25,IF(F41="Scenario3PBT4",'Deep retrofit'!$P$25,"")))&amp;IF(F41="Scenario1PBT5",'Deep retrofit'!$Q$25,IF(F41="Scenario2PBT5",'Deep retrofit'!$R$25,IF(F41="Scenario3PBT5",'Deep retrofit'!$S$25,"")))&amp;IF(F41="Scenario1PBT6",'Deep retrofit'!$T$25,IF(F41="Scenario2PBT6",'Deep retrofit'!$U$25,IF(F41="Scenario3PBT6",'Deep retrofit'!$V$25,"")))&amp;IF(F41="Scenario1PBT7",'Deep retrofit'!$W$25,IF(F41="Scenario2PBT7",'Deep retrofit'!$X$25,IF(F41="Scenario3PBT7",'Deep retrofit'!$Y$25,"")))&amp;IF(F41="Scenario1PBT8",'Deep retrofit'!$Z$25,IF(F41="Scenario2PBT8",'Deep retrofit'!$AA$25,IF(F41="Scenario3PBT8",'Deep retrofit'!$AB$25,"")))&amp;IF(F41="Scenario1PBT9",'Deep retrofit'!$AC$25,IF(F41="Scenario2PBT9",'Deep retrofit'!$AD$25,IF(F41="Scenario3PBT9",'Deep retrofit'!$AE$25,"")))&amp;IF(F41="Scenario1PBT10",'Deep retrofit'!$AF$25,IF(F41="Scenario2PBT10",'Deep retrofit'!$AG$25,IF(F41="Scenario3PBT10",'Deep retrofit'!$AH$25,"")))&amp;IF(F41="Scenario1PBT11",'Deep retrofit'!$AI$25,IF(F41="Scenario2PBT11",'Deep retrofit'!$AJ$25,IF(F41="Scenario3PBT11",'Deep retrofit'!$AK$25,"")))&amp;IF(F41="Scenario1PBT12",'Deep retrofit'!$AL$25,IF(F41="Scenario2PBT12",'Deep retrofit'!$AM$25,IF(F41="Scenario3PBT12",'Deep retrofit'!$AN$25,"")))&amp;IF(F41="Scenario1PBT13",'Deep retrofit'!$AO$25,IF(F41="Scenario2PBT13",'Deep retrofit'!$AP$25,IF(F41="Scenario3PBT13",'Deep retrofit'!$AQ$25,"")))&amp;IF(F41="Scenario1PBT14",'Deep retrofit'!$AR$25,IF(F41="Scenario2PBT14",'Deep retrofit'!$AS$25,IF(F41="Scenario3PBT14",'Deep retrofit'!$AT$25,"")))&amp;IF(F41="Scenario1PBT15",'Deep retrofit'!$AU$25,IF(F41="Scenario2PBT15",'Deep retrofit'!$AV$25,IF(F41="Scenario3PBT15",'Deep retrofit'!$AW$25,"")))</f>
        <v/>
      </c>
      <c r="R41" s="117">
        <f t="shared" si="16"/>
        <v>0</v>
      </c>
      <c r="S41" s="117" t="str">
        <f>IF(F41="Scenario1PBT1",'Deep retrofit'!$E$27,IF(F41="Scenario2PBT1",'Deep retrofit'!$F$27,IF(F41="Scenario3PBT1",'Deep retrofit'!$G$27,"")))&amp;IF(F41="Scenario1PBT2",'Deep retrofit'!$H$27,IF(F41="Scenario2PBT2",'Deep retrofit'!$I$27,IF(F41="Scenario3PBT2",'Deep retrofit'!$J$27,"")))&amp;IF(F41="Scenario1PBT3",'Deep retrofit'!$K$27,IF(F41="Scenario2PBT3",'Deep retrofit'!$L$27,IF(F41="Scenario3PBT3",'Deep retrofit'!$M$27,"")))&amp;IF(F41="Scenario1PBT4",'Deep retrofit'!$N$27,IF(F41="Scenario2PBT4",'Deep retrofit'!$O$27,IF(F41="Scenario3PBT4",'Deep retrofit'!$P$27,"")))&amp;IF(F41="Scenario1PBT5",'Deep retrofit'!$Q$27,IF(F41="Scenario2PBT5",'Deep retrofit'!$R$27,IF(F41="Scenario3PBT5",'Deep retrofit'!$S$27,"")))&amp;IF(F41="Scenario1PBT6",'Deep retrofit'!$T$27,IF(F41="Scenario2PBT6",'Deep retrofit'!$U$27,IF(F41="Scenario3PBT6",'Deep retrofit'!$V$27,"")))&amp;IF(F41="Scenario1PBT7",'Deep retrofit'!$W$27,IF(F41="Scenario2PBT7",'Deep retrofit'!$X$27,IF(F41="Scenario3PBT7",'Deep retrofit'!$Y$27,"")))&amp;IF(F41="Scenario1PBT8",'Deep retrofit'!$Z$27,IF(F41="Scenario2PBT8",'Deep retrofit'!$AA$27,IF(F41="Scenario3PBT8",'Deep retrofit'!$AB$27,"")))&amp;IF(F41="Scenario1PBT9",'Deep retrofit'!$AC$27,IF(F41="Scenario2PBT9",'Deep retrofit'!$AD$27,IF(F41="Scenario3PBT9",'Deep retrofit'!$AE$27,"")))&amp;IF(F41="Scenario1PBT10",'Deep retrofit'!$AF$27,IF(F41="Scenario2PBT10",'Deep retrofit'!$AG$27,IF(F41="Scenario3PBT10",'Deep retrofit'!$AH$27,"")))&amp;IF(F41="Scenario1PBT11",'Deep retrofit'!$AI$27,IF(F41="Scenario2PBT11",'Deep retrofit'!$AJ$27,IF(F41="Scenario3PBT11",'Deep retrofit'!$AK$27,"")))&amp;IF(F41="Scenario1PBT12",'Deep retrofit'!$AL$27,IF(F41="Scenario2PBT12",'Deep retrofit'!$AM$27,IF(F41="Scenario3PBT12",'Deep retrofit'!$AN$27,"")))&amp;IF(F41="Scenario1PBT13",'Deep retrofit'!$AO$27,IF(F41="Scenario2PBT13",'Deep retrofit'!$AP$27,IF(F41="Scenario3PBT13",'Deep retrofit'!$AQ$27,"")))&amp;IF(F41="Scenario1PBT14",'Deep retrofit'!$AR$27,IF(F41="Scenario2PBT14",'Deep retrofit'!$AS$27,IF(F41="Scenario3PBT14",'Deep retrofit'!$AT$27,"")))&amp;IF(F41="Scenario1PBT15",'Deep retrofit'!$AU$27,IF(F41="Scenario2PBT15",'Deep retrofit'!$AV$27,IF(F41="Scenario3PBT15",'Deep retrofit'!$AW$27,"")))</f>
        <v/>
      </c>
      <c r="T41" s="207">
        <f t="shared" si="17"/>
        <v>0</v>
      </c>
      <c r="U41" s="206" t="str">
        <f>IF(F41="Scenario1PBT1",'Deep retrofit'!$E$38,IF(F41="Scenario2PBT1",'Deep retrofit'!$F$38,IF(F41="Scenario3PBT1",'Deep retrofit'!$G$38,"")))&amp;IF(F41="Scenario1PBT2",'Deep retrofit'!$H$38,IF(F41="Scenario2PBT2",'Deep retrofit'!$I$38,IF(F41="Scenario3PBT2",'Deep retrofit'!$J$38,"")))&amp;IF(F41="Scenario1PBT3",'Deep retrofit'!$K$38,IF(F41="Scenario2PBT3",'Deep retrofit'!$L$38,IF(F41="Scenario3PBT3",'Deep retrofit'!$M$38,"")))&amp;IF(F41="Scenario1PBT4",'Deep retrofit'!$N$38,IF(F41="Scenario2PBT4",'Deep retrofit'!$O$38,IF(F41="Scenario3PBT4",'Deep retrofit'!$P$38,"")))&amp;IF(F41="Scenario1PBT5",'Deep retrofit'!$Q$38,IF(F41="Scenario2PBT5",'Deep retrofit'!$R$38,IF(F41="Scenario3PBT5",'Deep retrofit'!$S$38,"")))&amp;IF(F41="Scenario1PBT6",'Deep retrofit'!$T$38,IF(F41="Scenario2PBT6",'Deep retrofit'!$U$38,IF(F41="Scenario3PBT6",'Deep retrofit'!$V$38,"")))&amp;IF(F41="Scenario1PBT7",'Deep retrofit'!$W$38,IF(F41="Scenario2PBT7",'Deep retrofit'!$X$38,IF(F41="Scenario3PBT7",'Deep retrofit'!$Y$38,"")))&amp;IF(F41="Scenario1PBT8",'Deep retrofit'!$Z$38,IF(F41="Scenario2PBT8",'Deep retrofit'!$AA$38,IF(F41="Scenario3PBT8",'Deep retrofit'!$AB$38,"")))&amp;IF(F41="Scenario1PBT9",'Deep retrofit'!$AC$38,IF(F41="Scenario2PBT9",'Deep retrofit'!$AD$38,IF(F41="Scenario3PBT9",'Deep retrofit'!$AE$38,"")))&amp;IF(F41="Scenario1PBT10",'Deep retrofit'!$AF$38,IF(F41="Scenario2PBT10",'Deep retrofit'!$AG$38,IF(F41="Scenario3PBT10",'Deep retrofit'!$AH$38,"")))&amp;IF(F41="Scenario1PBT11",'Deep retrofit'!$AI$38,IF(F41="Scenario2PBT11",'Deep retrofit'!$AJ$38,IF(F41="Scenario3PBT11",'Deep retrofit'!$AK$38,"")))&amp;IF(F41="Scenario1PBT12",'Deep retrofit'!$AL$38,IF(F41="Scenario2PBT12",'Deep retrofit'!$AM$38,IF(F41="Scenario3PBT12",'Deep retrofit'!$AN$38,"")))&amp;IF(F41="Scenario1PBT13",'Deep retrofit'!$AO$38,IF(F41="Scenario2PBT13",'Deep retrofit'!$AP$38,IF(F41="Scenario3PBT13",'Deep retrofit'!$AQ$38,"")))&amp;IF(F41="Scenario1PBT14",'Deep retrofit'!$AR$38,IF(F41="Scenario2PBT14",'Deep retrofit'!$AS$38,IF(F41="Scenario3PBT14",'Deep retrofit'!$AT$38,"")))&amp;IF(F41="Scenario1PBT15",'Deep retrofit'!$AU$38,IF(F41="Scenario2PBT15",'Deep retrofit'!$AV$38,IF(F41="Scenario3PBT15",'Deep retrofit'!$AW$38,"")))</f>
        <v/>
      </c>
      <c r="V41" s="117">
        <f t="shared" si="18"/>
        <v>0</v>
      </c>
      <c r="W41" s="117" t="str">
        <f>IF(F41="Scenario1PBT1",'Deep retrofit'!$E$40,IF(F41="Scenario2PBT1",'Deep retrofit'!$F$40,IF(F41="Scenario3PBT1",'Deep retrofit'!$G$40,"")))&amp;IF(F41="Scenario1PBT2",'Deep retrofit'!$H$40,IF(F41="Scenario2PBT2",'Deep retrofit'!$I$40,IF(F41="Scenario3PBT2",'Deep retrofit'!$J$40,"")))&amp;IF(F41="Scenario1PBT3",'Deep retrofit'!$K$40,IF(F41="Scenario2PBT3",'Deep retrofit'!$L$40,IF(F41="Scenario3PBT3",'Deep retrofit'!$M$40,"")))&amp;IF(F41="Scenario1PBT4",'Deep retrofit'!$N$40,IF(F41="Scenario2PBT4",'Deep retrofit'!$O$40,IF(F41="Scenario3PBT4",'Deep retrofit'!$P$40,"")))&amp;IF(F41="Scenario1PBT5",'Deep retrofit'!$Q$40,IF(F41="Scenario2PBT5",'Deep retrofit'!$R$40,IF(F41="Scenario3PBT5",'Deep retrofit'!$S$40,"")))&amp;IF(F41="Scenario1PBT6",'Deep retrofit'!$T$40,IF(F41="Scenario2PBT6",'Deep retrofit'!$U$40,IF(F41="Scenario3PBT6",'Deep retrofit'!$V$40,"")))&amp;IF(F41="Scenario1PBT7",'Deep retrofit'!$W$40,IF(F41="Scenario2PBT7",'Deep retrofit'!$X$40,IF(F41="Scenario3PBT7",'Deep retrofit'!$Y$40,"")))&amp;IF(F41="Scenario1PBT8",'Deep retrofit'!$Z$40,IF(F41="Scenario2PBT8",'Deep retrofit'!$AA$40,IF(F41="Scenario3PBT8",'Deep retrofit'!$AB$40,"")))&amp;IF(F41="Scenario1PBT9",'Deep retrofit'!$AC$40,IF(F41="Scenario2PBT9",'Deep retrofit'!$AD$40,IF(F41="Scenario3PBT9",'Deep retrofit'!$AE$40,"")))&amp;IF(F41="Scenario1PBT10",'Deep retrofit'!$AF$40,IF(F41="Scenario2PBT10",'Deep retrofit'!$AG$40,IF(F41="Scenario3PBT10",'Deep retrofit'!$AH$40,"")))&amp;IF(F41="Scenario1PBT11",'Deep retrofit'!$AI$40,IF(F41="Scenario2PBT11",'Deep retrofit'!$AJ$40,IF(F41="Scenario3PBT11",'Deep retrofit'!$AK$40,"")))&amp;IF(F41="Scenario1PBT12",'Deep retrofit'!$AL$40,IF(F41="Scenario2PBT12",'Deep retrofit'!$AM$40,IF(F41="Scenario3PBT12",'Deep retrofit'!$AN$40,"")))&amp;IF(F41="Scenario1PBT13",'Deep retrofit'!$AO$40,IF(F41="Scenario2PBT13",'Deep retrofit'!$AP$40,IF(F41="Scenario3PBT13",'Deep retrofit'!$AQ$40,"")))&amp;IF(F41="Scenario1PBT14",'Deep retrofit'!$AR$40,IF(F41="Scenario2PBT14",'Deep retrofit'!$AS$40,IF(F41="Scenario3PBT14",'Deep retrofit'!$AT$40,"")))&amp;IF(F41="Scenario1PBT15",'Deep retrofit'!$AU$40,IF(F41="Scenario2PBT15",'Deep retrofit'!$AV$40,IF(F41="Scenario3PBT15",'Deep retrofit'!$AW$40,"")))</f>
        <v/>
      </c>
      <c r="X41" s="117">
        <f t="shared" si="19"/>
        <v>0</v>
      </c>
      <c r="Y41" s="117" t="str">
        <f>IF(F41="Scenario1PBT1",'Deep retrofit'!$E$42,IF(F41="Scenario2PBT1",'Deep retrofit'!$F$42,IF(F41="Scenario3PBT1",'Deep retrofit'!$G$42,"")))&amp;IF(F41="Scenario1PBT2",'Deep retrofit'!$H$42,IF(F41="Scenario2PBT2",'Deep retrofit'!$I$42,IF(F41="Scenario3PBT2",'Deep retrofit'!$J$42,"")))&amp;IF(F41="Scenario1PBT3",'Deep retrofit'!$K$42,IF(F41="Scenario2PBT3",'Deep retrofit'!$L$42,IF(F41="Scenario3PBT3",'Deep retrofit'!$M$42,"")))&amp;IF(F41="Scenario1PBT4",'Deep retrofit'!$N$42,IF(F41="Scenario2PBT4",'Deep retrofit'!$O$42,IF(F41="Scenario3PBT4",'Deep retrofit'!$P$42,"")))&amp;IF(F41="Scenario1PBT5",'Deep retrofit'!$Q$42,IF(F41="Scenario2PBT5",'Deep retrofit'!$R$42,IF(F41="Scenario3PBT5",'Deep retrofit'!$S$42,"")))&amp;IF(F41="Scenario1PBT6",'Deep retrofit'!$T$42,IF(F41="Scenario2PBT6",'Deep retrofit'!$U$42,IF(F41="Scenario3PBT6",'Deep retrofit'!$V$42,"")))&amp;IF(F41="Scenario1PBT7",'Deep retrofit'!$W$42,IF(F41="Scenario2PBT7",'Deep retrofit'!$X$42,IF(F41="Scenario3PBT7",'Deep retrofit'!$Y$42,"")))&amp;IF(F41="Scenario1PBT8",'Deep retrofit'!$Z$42,IF(F41="Scenario2PBT8",'Deep retrofit'!$AA$42,IF(F41="Scenario3PBT8",'Deep retrofit'!$AB$42,"")))&amp;IF(F41="Scenario1PBT9",'Deep retrofit'!$AC$42,IF(F41="Scenario2PBT9",'Deep retrofit'!$AD$42,IF(F41="Scenario3PBT9",'Deep retrofit'!$AE$42,"")))&amp;IF(F41="Scenario1PBT10",'Deep retrofit'!$AF$42,IF(F41="Scenario2PBT10",'Deep retrofit'!$AG$42,IF(F41="Scenario3PBT10",'Deep retrofit'!$AH$42,"")))&amp;IF(F41="Scenario1PBT11",'Deep retrofit'!$AI$42,IF(F41="Scenario2PBT11",'Deep retrofit'!$AJ$42,IF(F41="Scenario3PBT11",'Deep retrofit'!$AK$42,"")))&amp;IF(F41="Scenario1PBT12",'Deep retrofit'!$AL$42,IF(F41="Scenario2PBT12",'Deep retrofit'!$AM$42,IF(F41="Scenario3PBT12",'Deep retrofit'!$AN$42,"")))&amp;IF(F41="Scenario1PBT13",'Deep retrofit'!$AO$42,IF(F41="Scenario2PBT13",'Deep retrofit'!$AP$42,IF(F41="Scenario3PBT13",'Deep retrofit'!$AQ$42,"")))&amp;IF(F41="Scenario1PBT14",'Deep retrofit'!$AR$42,IF(F41="Scenario2PBT14",'Deep retrofit'!$AS$42,IF(F41="Scenario3PBT14",'Deep retrofit'!$AT$42,"")))&amp;IF(F41="Scenario1PBT15",'Deep retrofit'!$AU$42,IF(F41="Scenario2PBT15",'Deep retrofit'!$AV$42,IF(F41="Scenario3PBT15",'Deep retrofit'!$AW$42,"")))</f>
        <v/>
      </c>
      <c r="Z41" s="117">
        <f t="shared" si="20"/>
        <v>0</v>
      </c>
      <c r="AA41" s="269" t="str">
        <f>IF(F41="Scenario1PBT1",'Deep retrofit'!$E$101,IF(F41="Scenario2PBT1",'Deep retrofit'!$F$101,IF(F41="Scenario3PBT1",'Deep retrofit'!$G$101,"")))&amp;IF(F41="Scenario1PBT2",'Deep retrofit'!$H$101,IF(F41="Scenario2PBT2",'Deep retrofit'!$I$101,IF(F41="Scenario3PBT2",'Deep retrofit'!$J$101,"")))&amp;IF(F41="Scenario1PBT3",'Deep retrofit'!$K$101,IF(F41="Scenario2PBT3",'Deep retrofit'!$L$101,IF(F41="Scenario3PBT3",'Deep retrofit'!$M$101,"")))&amp;IF(F41="Scenario1PBT4",'Deep retrofit'!$N$101,IF(F41="Scenario2PBT4",'Deep retrofit'!$O$101,IF(F41="Scenario3PBT4",'Deep retrofit'!$P$101,"")))&amp;IF(F41="Scenario1PBT5",'Deep retrofit'!$Q$101,IF(F41="Scenario2PBT5",'Deep retrofit'!$R$101,IF(F41="Scenario3PBT5",'Deep retrofit'!$S$101,"")))&amp;IF(F41="Scenario1PBT6",'Deep retrofit'!$T$101,IF(F41="Scenario2PBT6",'Deep retrofit'!$U$101,IF(F41="Scenario3PBT6",'Deep retrofit'!$V$101,"")))&amp;IF(F41="Scenario1PBT7",'Deep retrofit'!$W$101,IF(F41="Scenario2PBT7",'Deep retrofit'!$X$101,IF(F41="Scenario3PBT7",'Deep retrofit'!$Y$101,"")))&amp;IF(F41="Scenario1PBT8",'Deep retrofit'!$Z$101,IF(F41="Scenario2PBT8",'Deep retrofit'!$AA$101,IF(F41="Scenario3PBT8",'Deep retrofit'!$AB$101,"")))&amp;IF(F41="Scenario1PBT9",'Deep retrofit'!$AC$101,IF(F41="Scenario2PBT9",'Deep retrofit'!$AD$101,IF(F41="Scenario3PBT9",'Deep retrofit'!$AE$101,"")))&amp;IF(F41="Scenario1PBT10",'Deep retrofit'!$AF$101,IF(F41="Scenario2PBT10",'Deep retrofit'!$AG$101,IF(F41="Scenario3PBT10",'Deep retrofit'!$AH$101,"")))&amp;IF(F41="Scenario1PBT11",'Deep retrofit'!$AI$101,IF(F41="Scenario2PBT11",'Deep retrofit'!$AJ$101,IF(F41="Scenario3PBT11",'Deep retrofit'!$AK$101,"")))&amp;IF(F41="Scenario1PBT12",'Deep retrofit'!$AL$101,IF(F41="Scenario2PBT12",'Deep retrofit'!$AM$101,IF(F41="Scenario3PBT12",'Deep retrofit'!$AN$101,"")))&amp;IF(F41="Scenario1PBT13",'Deep retrofit'!$AO$101,IF(F41="Scenario2PBT13",'Deep retrofit'!$AP$101,IF(F41="Scenario3PBT13",'Deep retrofit'!$AQ$101,"")))&amp;IF(F41="Scenario1PBT14",'Deep retrofit'!$AR$101,IF(F41="Scenario2PBT14",'Deep retrofit'!$AS$101,IF(F41="Scenario3PBT14",'Deep retrofit'!$AT$101,"")))&amp;IF(F41="Scenario1PBT15",'Deep retrofit'!$AU$101,IF(F41="Scenario2PBT15",'Deep retrofit'!$AV$101,IF(F41="Scenario3PBT15",'Deep retrofit'!$AW$101,"")))</f>
        <v/>
      </c>
      <c r="AB41" s="179">
        <f t="shared" si="21"/>
        <v>0</v>
      </c>
      <c r="AC41" s="208">
        <f>IFERROR('Projection_Base-case'!G41-G41,0)</f>
        <v>0</v>
      </c>
      <c r="AD41" s="117">
        <f t="shared" si="24"/>
        <v>0</v>
      </c>
      <c r="AE41" s="117">
        <f>IFERROR(100*AC41/'Projection_Base-case'!G41,0)</f>
        <v>0</v>
      </c>
      <c r="AF41" s="117">
        <f>IFERROR('Projection_Base-case'!I41-I41,0)</f>
        <v>0</v>
      </c>
      <c r="AG41" s="117">
        <f t="shared" si="25"/>
        <v>0</v>
      </c>
      <c r="AH41" s="117">
        <f>IFERROR(100*AF41/'Projection_Base-case'!I41,0)</f>
        <v>0</v>
      </c>
      <c r="AI41" s="117">
        <f>IFERROR('Projection_Base-case'!K41-K41,0)</f>
        <v>0</v>
      </c>
      <c r="AJ41" s="117">
        <f t="shared" si="26"/>
        <v>0</v>
      </c>
      <c r="AK41" s="117">
        <f>IFERROR(100*AI41/'Projection_Base-case'!K41,0)</f>
        <v>0</v>
      </c>
      <c r="AL41" s="117">
        <f>IFERROR(M41-'Projection_Base-case'!M41,0)</f>
        <v>0</v>
      </c>
      <c r="AM41" s="117">
        <f t="shared" si="27"/>
        <v>0</v>
      </c>
      <c r="AN41" s="179">
        <f>IFERROR(IF('Projection_Base-case'!N41&gt;0,100*AM41/'Projection_Base-case'!N41,100*AM41/N41),0)</f>
        <v>0</v>
      </c>
      <c r="AO41" s="206">
        <f>IFERROR('Projection_Base-case'!O41-O41,0)</f>
        <v>0</v>
      </c>
      <c r="AP41" s="117">
        <f t="shared" si="28"/>
        <v>0</v>
      </c>
      <c r="AQ41" s="117">
        <f>IFERROR(100*AO41/'Projection_Base-case'!O41,0)</f>
        <v>0</v>
      </c>
      <c r="AR41" s="117">
        <f>IFERROR('Projection_Base-case'!Q41-Q41,0)</f>
        <v>0</v>
      </c>
      <c r="AS41" s="117">
        <f t="shared" si="29"/>
        <v>0</v>
      </c>
      <c r="AT41" s="117">
        <f>IFERROR(100*AR41/'Projection_Base-case'!Q41,0)</f>
        <v>0</v>
      </c>
      <c r="AU41" s="117">
        <f>IFERROR('Projection_Base-case'!S41-S41,0)</f>
        <v>0</v>
      </c>
      <c r="AV41" s="117">
        <f t="shared" si="30"/>
        <v>0</v>
      </c>
      <c r="AW41" s="118">
        <f>IFERROR(100*AU41/'Projection_Base-case'!S41,0)</f>
        <v>0</v>
      </c>
      <c r="AX41" s="206">
        <f>IFERROR('Projection_Base-case'!U41-U41,0)</f>
        <v>0</v>
      </c>
      <c r="AY41" s="117">
        <f t="shared" si="31"/>
        <v>0</v>
      </c>
      <c r="AZ41" s="117">
        <f>IFERROR(100*AX41/'Projection_Base-case'!U41,0)</f>
        <v>0</v>
      </c>
      <c r="BA41" s="117">
        <f>IFERROR('Projection_Base-case'!W41-W41,0)</f>
        <v>0</v>
      </c>
      <c r="BB41" s="117">
        <f t="shared" si="32"/>
        <v>0</v>
      </c>
      <c r="BC41" s="117">
        <f>IFERROR(100*BA41/'Projection_Base-case'!W41,0)</f>
        <v>0</v>
      </c>
      <c r="BD41" s="117">
        <f>IFERROR('Projection_Base-case'!Y41-Y41,0)</f>
        <v>0</v>
      </c>
      <c r="BE41" s="117">
        <f t="shared" si="33"/>
        <v>0</v>
      </c>
      <c r="BF41" s="117">
        <f>IFERROR(100*BD41/'Projection_Base-case'!Y41,0)</f>
        <v>0</v>
      </c>
      <c r="BG41" s="178">
        <f t="shared" si="22"/>
        <v>0</v>
      </c>
      <c r="BH41" s="179">
        <f t="shared" si="23"/>
        <v>0</v>
      </c>
    </row>
    <row r="42" spans="1:60">
      <c r="A42" s="205">
        <v>37</v>
      </c>
      <c r="B42" s="178">
        <f>IF('Projection_Base-case'!B42&lt;&gt;"",'Projection_Base-case'!B42,0)</f>
        <v>0</v>
      </c>
      <c r="C42" s="178">
        <f>IF('Projection_Base-case'!C42&lt;&gt;"",'Projection_Base-case'!C42,0)</f>
        <v>0</v>
      </c>
      <c r="D42" s="178">
        <f>IF('Projection_Base-case'!D42&lt;&gt;"",'Projection_Base-case'!D42,0)</f>
        <v>0</v>
      </c>
      <c r="E42" s="107" t="str">
        <f>IF(AND('Résultats deep'!$AC$3="OUI",'Résultats deep'!E41&lt;&gt;""),'Résultats deep'!E41,IF(OR(D42="PBT1",D42="PBT2",D42="PBT3",D42="PBT4",D42="PBT5",D42="PBT6",D42="PBT7"),"Scenario1",""))</f>
        <v/>
      </c>
      <c r="F42" s="202" t="str">
        <f t="shared" si="10"/>
        <v>0</v>
      </c>
      <c r="G42" s="177" t="str">
        <f>IF(F42="Scenario1PBT1",'Deep retrofit'!$E$6,IF(F42="Scenario2PBT1",'Deep retrofit'!$F$6,IF(F42="Scenario3PBT1",'Deep retrofit'!$G$6,"")))&amp;IF(F42="Scenario1PBT2",'Deep retrofit'!$H$6,IF(F42="Scenario2PBT2",'Deep retrofit'!$I$6,IF(F42="Scenario3PBT2",'Deep retrofit'!$J$6,"")))&amp;IF(F42="Scenario1PBT3",'Deep retrofit'!$K$6,IF(F42="Scenario2PBT3",'Deep retrofit'!$L$6,IF(F42="Scenario3PBT3",'Deep retrofit'!$M$6,"")))&amp;IF(F42="Scenario1PBT4",'Deep retrofit'!$N$6,IF(F42="Scenario2PBT4",'Deep retrofit'!$O$6,IF(F42="Scenario3PBT4",'Deep retrofit'!$P$6,"")))&amp;IF(F42="Scenario1PBT5",'Deep retrofit'!$Q$6,IF(F42="Scenario2PBT5",'Deep retrofit'!$R$6,IF(F42="Scenario3PBT5",'Deep retrofit'!$S$6,"")))&amp;IF(F42="Scenario1PBT6",'Deep retrofit'!$T$6,IF(F42="Scenario2PBT6",'Deep retrofit'!$U$6,IF(F42="Scenario3PBT6",'Deep retrofit'!$V$6,"")))&amp;IF(F42="Scenario1PBT7",'Deep retrofit'!$W$6,IF(F42="Scenario2PBT7",'Deep retrofit'!$X$6,IF(F42="Scenario3PBT7",'Deep retrofit'!$Y$6,"")))&amp;IF(F42="Scenario1PBT8",'Deep retrofit'!$Z$6,IF(F42="Scenario2PBT8",'Deep retrofit'!$AA$6,IF(F42="Scenario3PBT8",'Deep retrofit'!$AB$6,"")))&amp;IF(F42="Scenario1PBT9",'Deep retrofit'!$AC$6,IF(F42="Scenario2PBT9",'Deep retrofit'!$AD$6,IF(F42="Scenario3PBT9",'Deep retrofit'!$AE$6,"")))&amp;IF(F42="Scenario1PBT10",'Deep retrofit'!$AF$6,IF(F42="Scenario2PBT10",'Deep retrofit'!$AG$6,IF(F42="Scenario3PBT10",'Deep retrofit'!$AH$6,"")))&amp;IF(F42="Scenario1PBT11",'Deep retrofit'!$AI$6,IF(F42="Scenario2PBT11",'Deep retrofit'!$AJ$6,IF(F42="Scenario3PBT11",'Deep retrofit'!$AK$6,"")))&amp;IF(F42="Scenario1PBT12",'Deep retrofit'!$AL$6,IF(F42="Scenario2PBT12",'Deep retrofit'!$AM$6,IF(F42="Scenario3PBT12",'Deep retrofit'!$AN$6,"")))&amp;IF(F42="Scenario1PBT13",'Deep retrofit'!$AO$6,IF(F42="Scenario2PBT13",'Deep retrofit'!$AP$6,IF(F42="Scenario3PBT13",'Deep retrofit'!$AQ$6,"")))&amp;IF(F42="Scenario1PBT14",'Deep retrofit'!$AR$6,IF(F42="Scenario2PBT14",'Deep retrofit'!$AS$6,IF(F42="Scenario3PBT14",'Deep retrofit'!$AT$6,"")))&amp;IF(F42="Scenario1PBT15",'Deep retrofit'!$AU$6,IF(F42="Scenario2PBT15",'Deep retrofit'!$AV$6,IF(F42="Scenario3PBT15",'Deep retrofit'!$AW$6,"")))</f>
        <v/>
      </c>
      <c r="H42" s="117">
        <f t="shared" si="11"/>
        <v>0</v>
      </c>
      <c r="I42" s="178" t="str">
        <f>IF(F42="Scenario1PBT1",'Deep retrofit'!$E$16,IF(F42="Scenario2PBT1",'Deep retrofit'!$F$16,IF(F42="Scenario3PBT1",'Deep retrofit'!$G$16,"")))&amp;IF(F42="Scenario1PBT2",'Deep retrofit'!$H$16,IF(F42="Scenario2PBT2",'Deep retrofit'!$I$16,IF(F42="Scenario3PBT2",'Deep retrofit'!$J$16,"")))&amp;IF(F42="Scenario1PBT3",'Deep retrofit'!$K$16,IF(F42="Scenario2PBT3",'Deep retrofit'!$L$16,IF(F42="Scenario3PBT3",'Deep retrofit'!$M$16,"")))&amp;IF(F42="Scenario1PBT4",'Deep retrofit'!$N$16,IF(F42="Scenario2PBT4",'Deep retrofit'!$O$16,IF(F42="Scenario3PBT4",'Deep retrofit'!$P$16,"")))&amp;IF(F42="Scenario1PBT5",'Deep retrofit'!$Q$16,IF(F42="Scenario2PBT5",'Deep retrofit'!$R$16,IF(F42="Scenario3PBT5",'Deep retrofit'!$S$16,"")))&amp;IF(F42="Scenario1PBT6",'Deep retrofit'!$T$16,IF(F42="Scenario2PBT6",'Deep retrofit'!$U$16,IF(F42="Scenario3PBT6",'Deep retrofit'!$V$16,"")))&amp;IF(F42="Scenario1PBT7",'Deep retrofit'!$W$16,IF(F42="Scenario2PBT7",'Deep retrofit'!$X$16,IF(F42="Scenario3PBT7",'Deep retrofit'!$Y$16,"")))&amp;IF(F42="Scenario1PBT8",'Deep retrofit'!$Z$16,IF(F42="Scenario2PBT8",'Deep retrofit'!$AA$16,IF(F42="Scenario3PBT8",'Deep retrofit'!$AB$16,"")))&amp;IF(F42="Scenario1PBT9",'Deep retrofit'!$AC$16,IF(F42="Scenario2PBT9",'Deep retrofit'!$AD$16,IF(F42="Scenario3PBT9",'Deep retrofit'!$AE$16,"")))&amp;IF(F42="Scenario1PBT10",'Deep retrofit'!$AF$16,IF(F42="Scenario2PBT10",'Deep retrofit'!$AG$16,IF(F42="Scenario3PBT10",'Deep retrofit'!$AH$16,"")))&amp;IF(F42="Scenario1PBT11",'Deep retrofit'!$AI$16,IF(F42="Scenario2PBT11",'Deep retrofit'!$AJ$16,IF(F42="Scenario3PBT11",'Deep retrofit'!$AK$16,"")))&amp;IF(F42="Scenario1PBT12",'Deep retrofit'!$AL$16,IF(F42="Scenario2PBT12",'Deep retrofit'!$AM$16,IF(F42="Scenario3PBT12",'Deep retrofit'!$AN$16,"")))&amp;IF(F42="Scenario1PBT13",'Deep retrofit'!$AO$16,IF(F42="Scenario2PBT13",'Deep retrofit'!$AP$16,IF(F42="Scenario3PBT13",'Deep retrofit'!$AQ$16,"")))&amp;IF(F42="Scenario1PBT14",'Deep retrofit'!$AR$16,IF(F42="Scenario2PBT14",'Deep retrofit'!$AS$16,IF(F42="Scenario3PBT14",'Deep retrofit'!$AT$16,"")))&amp;IF(F42="Scenario1PBT15",'Deep retrofit'!$AU$16,IF(F42="Scenario2PBT15",'Deep retrofit'!$AV$16,IF(F42="Scenario3PBT15",'Deep retrofit'!$AW$16,"")))</f>
        <v/>
      </c>
      <c r="J42" s="117">
        <f t="shared" si="12"/>
        <v>0</v>
      </c>
      <c r="K42" s="117" t="str">
        <f>IF(F42="Scenario1PBT1",'Deep retrofit'!$E$18,IF(F42="Scenario2PBT1",'Deep retrofit'!$F$18,IF(F42="Scenario3PBT1",'Deep retrofit'!$G$18,"")))&amp;IF(F42="Scenario1PBT2",'Deep retrofit'!$H$18,IF(F42="Scenario2PBT2",'Deep retrofit'!$I$18,IF(F42="Scenario3PBT2",'Deep retrofit'!$J$18,"")))&amp;IF(F42="Scenario1PBT3",'Deep retrofit'!$K$18,IF(F42="Scenario2PBT3",'Deep retrofit'!$L$18,IF(F42="Scenario3PBT3",'Deep retrofit'!$M$18,"")))&amp;IF(F42="Scenario1PBT4",'Deep retrofit'!$N$18,IF(F42="Scenario2PBT4",'Deep retrofit'!$O$18,IF(F42="Scenario3PBT4",'Deep retrofit'!$P$18,"")))&amp;IF(F42="Scenario1PBT5",'Deep retrofit'!$Q$18,IF(F42="Scenario2PBT5",'Deep retrofit'!$R$18,IF(F42="Scenario3PBT5",'Deep retrofit'!$S$18,"")))&amp;IF(F42="Scenario1PBT6",'Deep retrofit'!$T$18,IF(F42="Scenario2PBT6",'Deep retrofit'!$U$18,IF(F42="Scenario3PBT6",'Deep retrofit'!$V$18,"")))&amp;IF(F42="Scenario1PBT7",'Deep retrofit'!$W$18,IF(F42="Scenario2PBT7",'Deep retrofit'!$X$18,IF(F42="Scenario3PBT7",'Deep retrofit'!$Y$18,"")))&amp;IF(F42="Scenario1PBT8",'Deep retrofit'!$Z$18,IF(F42="Scenario2PBT8",'Deep retrofit'!$AA$18,IF(F42="Scenario3PBT8",'Deep retrofit'!$AB$18,"")))&amp;IF(F42="Scenario1PBT9",'Deep retrofit'!$AC$18,IF(F42="Scenario2PBT9",'Deep retrofit'!$AD$18,IF(F42="Scenario3PBT9",'Deep retrofit'!$AE$18,"")))&amp;IF(F42="Scenario1PBT10",'Deep retrofit'!$AF$18,IF(F42="Scenario2PBT10",'Deep retrofit'!$AG$18,IF(F42="Scenario3PBT10",'Deep retrofit'!$AH$18,"")))&amp;IF(F42="Scenario1PBT11",'Deep retrofit'!$AI$18,IF(F42="Scenario2PBT11",'Deep retrofit'!$AJ$18,IF(F42="Scenario3PBT11",'Deep retrofit'!$AK$18,"")))&amp;IF(F42="Scenario1PBT12",'Deep retrofit'!$AL$18,IF(F42="Scenario2PBT12",'Deep retrofit'!$AM$18,IF(F42="Scenario3PBT12",'Deep retrofit'!$AN$18,"")))&amp;IF(F42="Scenario1PBT13",'Deep retrofit'!$AO$18,IF(F42="Scenario2PBT13",'Deep retrofit'!$AP$18,IF(F42="Scenario3PBT13",'Deep retrofit'!$AQ$18,"")))&amp;IF(F42="Scenario1PBT14",'Deep retrofit'!$AR$18,IF(F42="Scenario2PBT14",'Deep retrofit'!$AS$18,IF(F42="Scenario3PBT14",'Deep retrofit'!$AT$18,"")))&amp;IF(F42="Scenario1PBT15",'Deep retrofit'!$AU$18,IF(F42="Scenario2PBT15",'Deep retrofit'!$AV$18,IF(F42="Scenario3PBT15",'Deep retrofit'!$AW$18,"")))</f>
        <v/>
      </c>
      <c r="L42" s="117">
        <f t="shared" si="13"/>
        <v>0</v>
      </c>
      <c r="M42" s="117" t="str">
        <f>IF(F42="Scenario1PBT1",'Deep retrofit'!$E$20,IF(F42="Scenario2PBT1",'Deep retrofit'!$F$20,IF(F42="Scenario3PBT1",'Deep retrofit'!$G$20,"")))&amp;IF(F42="Scenario1PBT2",'Deep retrofit'!$H$20,IF(F42="Scenario2PBT2",'Deep retrofit'!$I$20,IF(F42="Scenario3PBT2",'Deep retrofit'!$J$20,"")))&amp;IF(F42="Scenario1PBT3",'Deep retrofit'!$K$20,IF(F42="Scenario2PBT3",'Deep retrofit'!$L$20,IF(F42="Scenario3PBT3",'Deep retrofit'!$M$20,"")))&amp;IF(F42="Scenario1PBT4",'Deep retrofit'!$N$20,IF(F42="Scenario2PBT4",'Deep retrofit'!$O$20,IF(F42="Scenario3PBT4",'Deep retrofit'!$P$20,"")))&amp;IF(F42="Scenario1PBT5",'Deep retrofit'!$Q$20,IF(F42="Scenario2PBT5",'Deep retrofit'!$R$20,IF(F42="Scenario3PBT5",'Deep retrofit'!$S$20,"")))&amp;IF(F42="Scenario1PBT6",'Deep retrofit'!$T$20,IF(F42="Scenario2PBT6",'Deep retrofit'!$U$20,IF(F42="Scenario3PBT6",'Deep retrofit'!$V$20,"")))&amp;IF(F42="Scenario1PBT7",'Deep retrofit'!$W$20,IF(F42="Scenario2PBT7",'Deep retrofit'!$X$20,IF(F42="Scenario3PBT7",'Deep retrofit'!$Y$20,"")))&amp;IF(F42="Scenario1PBT8",'Deep retrofit'!$Z$20,IF(F42="Scenario2PBT8",'Deep retrofit'!$AA$20,IF(F42="Scenario3PBT8",'Deep retrofit'!$AB$20,"")))&amp;IF(F42="Scenario1PBT9",'Deep retrofit'!$AC$20,IF(F42="Scenario2PBT9",'Deep retrofit'!$AD$20,IF(F42="Scenario3PBT9",'Deep retrofit'!$AE$20,"")))&amp;IF(F42="Scenario1PBT10",'Deep retrofit'!$AF$20,IF(F42="Scenario2PBT10",'Deep retrofit'!$AG$20,IF(F42="Scenario3PBT10",'Deep retrofit'!$AH$20,"")))&amp;IF(F42="Scenario1PBT11",'Deep retrofit'!$AI$20,IF(F42="Scenario2PBT11",'Deep retrofit'!$AJ$20,IF(F42="Scenario3PBT11",'Deep retrofit'!$AK$20,"")))&amp;IF(F42="Scenario1PBT12",'Deep retrofit'!$AL$20,IF(F42="Scenario2PBT12",'Deep retrofit'!$AM$20,IF(F42="Scenario3PBT12",'Deep retrofit'!$AN$20,"")))&amp;IF(F42="Scenario1PBT13",'Deep retrofit'!$AO$20,IF(F42="Scenario2PBT13",'Deep retrofit'!$AP$20,IF(F42="Scenario3PBT13",'Deep retrofit'!$AQ$20,"")))&amp;IF(F42="Scenario1PBT14",'Deep retrofit'!$AR$20,IF(F42="Scenario2PBT14",'Deep retrofit'!$AS$20,IF(F42="Scenario3PBT14",'Deep retrofit'!$AT$20,"")))&amp;IF(F42="Scenario1PBT15",'Deep retrofit'!$AU$20,IF(F42="Scenario2PBT15",'Deep retrofit'!$AV$20,IF(F42="Scenario3PBT15",'Deep retrofit'!$AW$20,"")))</f>
        <v/>
      </c>
      <c r="N42" s="118">
        <f t="shared" si="14"/>
        <v>0</v>
      </c>
      <c r="O42" s="206" t="str">
        <f>IF(F42="Scenario1PBT1",'Deep retrofit'!$E$23,IF(F42="Scenario2PBT1",'Deep retrofit'!$F$23,IF(F42="Scenario3PBT1",'Deep retrofit'!$G$23,"")))&amp;IF(F42="Scenario1PBT2",'Deep retrofit'!$H$23,IF(F42="Scenario2PBT2",'Deep retrofit'!$I$23,IF(F42="Scenario3PBT2",'Deep retrofit'!$J$23,"")))&amp;IF(F42="Scenario1PBT3",'Deep retrofit'!$K$23,IF(F42="Scenario2PBT3",'Deep retrofit'!$L$23,IF(F42="Scenario3PBT3",'Deep retrofit'!$M$23,"")))&amp;IF(F42="Scenario1PBT4",'Deep retrofit'!$N$23,IF(F42="Scenario2PBT4",'Deep retrofit'!$O$23,IF(F42="Scenario3PBT4",'Deep retrofit'!$P$23,"")))&amp;IF(F42="Scenario1PBT5",'Deep retrofit'!$Q$23,IF(F42="Scenario2PBT5",'Deep retrofit'!$R$23,IF(F42="Scenario3PBT5",'Deep retrofit'!$S$23,"")))&amp;IF(F42="Scenario1PBT6",'Deep retrofit'!$T$23,IF(F42="Scenario2PBT6",'Deep retrofit'!$U$23,IF(F42="Scenario3PBT6",'Deep retrofit'!$V$23,"")))&amp;IF(F42="Scenario1PBT7",'Deep retrofit'!$W$23,IF(F42="Scenario2PBT7",'Deep retrofit'!$X$23,IF(F42="Scenario3PBT7",'Deep retrofit'!$Y$23,"")))&amp;IF(F42="Scenario1PBT8",'Deep retrofit'!$Z$23,IF(F42="Scenario2PBT8",'Deep retrofit'!$AA$23,IF(F42="Scenario3PBT8",'Deep retrofit'!$AB$23,"")))&amp;IF(F42="Scenario1PBT9",'Deep retrofit'!$AC$23,IF(F42="Scenario2PBT9",'Deep retrofit'!$AD$23,IF(F42="Scenario3PBT9",'Deep retrofit'!$AE$23,"")))&amp;IF(F42="Scenario1PBT10",'Deep retrofit'!$AF$23,IF(F42="Scenario2PBT10",'Deep retrofit'!$AG$23,IF(F42="Scenario3PBT10",'Deep retrofit'!$AH$23,"")))&amp;IF(F42="Scenario1PBT11",'Deep retrofit'!$AI$23,IF(F42="Scenario2PBT11",'Deep retrofit'!$AJ$23,IF(F42="Scenario3PBT11",'Deep retrofit'!$AK$23,"")))&amp;IF(F42="Scenario1PBT12",'Deep retrofit'!$AL$23,IF(F42="Scenario2PBT12",'Deep retrofit'!$AM$23,IF(F42="Scenario3PBT12",'Deep retrofit'!$AN$23,"")))&amp;IF(F42="Scenario1PBT13",'Deep retrofit'!$AO$23,IF(F42="Scenario2PBT13",'Deep retrofit'!$AP$23,IF(F42="Scenario3PBT13",'Deep retrofit'!$AQ$23,"")))&amp;IF(F42="Scenario1PBT14",'Deep retrofit'!$AR$23,IF(F42="Scenario2PBT14",'Deep retrofit'!$AS$23,IF(F42="Scenario3PBT14",'Deep retrofit'!$AT$23,"")))&amp;IF(F42="Scenario1PBT15",'Deep retrofit'!$AU$23,IF(F42="Scenario2PBT15",'Deep retrofit'!$AV$23,IF(F42="Scenario3PBT15",'Deep retrofit'!$AW$23,"")))</f>
        <v/>
      </c>
      <c r="P42" s="117">
        <f t="shared" si="15"/>
        <v>0</v>
      </c>
      <c r="Q42" s="117" t="str">
        <f>IF(F42="Scenario1PBT1",'Deep retrofit'!$E$25,IF(F42="Scenario2PBT1",'Deep retrofit'!$F$25,IF(F42="Scenario3PBT1",'Deep retrofit'!$G$25,"")))&amp;IF(F42="Scenario1PBT2",'Deep retrofit'!$H$25,IF(F42="Scenario2PBT2",'Deep retrofit'!$I$25,IF(F42="Scenario3PBT2",'Deep retrofit'!$J$25,"")))&amp;IF(F42="Scenario1PBT3",'Deep retrofit'!$K$25,IF(F42="Scenario2PBT3",'Deep retrofit'!$L$25,IF(F42="Scenario3PBT3",'Deep retrofit'!$M$25,"")))&amp;IF(F42="Scenario1PBT4",'Deep retrofit'!$N$25,IF(F42="Scenario2PBT4",'Deep retrofit'!$O$25,IF(F42="Scenario3PBT4",'Deep retrofit'!$P$25,"")))&amp;IF(F42="Scenario1PBT5",'Deep retrofit'!$Q$25,IF(F42="Scenario2PBT5",'Deep retrofit'!$R$25,IF(F42="Scenario3PBT5",'Deep retrofit'!$S$25,"")))&amp;IF(F42="Scenario1PBT6",'Deep retrofit'!$T$25,IF(F42="Scenario2PBT6",'Deep retrofit'!$U$25,IF(F42="Scenario3PBT6",'Deep retrofit'!$V$25,"")))&amp;IF(F42="Scenario1PBT7",'Deep retrofit'!$W$25,IF(F42="Scenario2PBT7",'Deep retrofit'!$X$25,IF(F42="Scenario3PBT7",'Deep retrofit'!$Y$25,"")))&amp;IF(F42="Scenario1PBT8",'Deep retrofit'!$Z$25,IF(F42="Scenario2PBT8",'Deep retrofit'!$AA$25,IF(F42="Scenario3PBT8",'Deep retrofit'!$AB$25,"")))&amp;IF(F42="Scenario1PBT9",'Deep retrofit'!$AC$25,IF(F42="Scenario2PBT9",'Deep retrofit'!$AD$25,IF(F42="Scenario3PBT9",'Deep retrofit'!$AE$25,"")))&amp;IF(F42="Scenario1PBT10",'Deep retrofit'!$AF$25,IF(F42="Scenario2PBT10",'Deep retrofit'!$AG$25,IF(F42="Scenario3PBT10",'Deep retrofit'!$AH$25,"")))&amp;IF(F42="Scenario1PBT11",'Deep retrofit'!$AI$25,IF(F42="Scenario2PBT11",'Deep retrofit'!$AJ$25,IF(F42="Scenario3PBT11",'Deep retrofit'!$AK$25,"")))&amp;IF(F42="Scenario1PBT12",'Deep retrofit'!$AL$25,IF(F42="Scenario2PBT12",'Deep retrofit'!$AM$25,IF(F42="Scenario3PBT12",'Deep retrofit'!$AN$25,"")))&amp;IF(F42="Scenario1PBT13",'Deep retrofit'!$AO$25,IF(F42="Scenario2PBT13",'Deep retrofit'!$AP$25,IF(F42="Scenario3PBT13",'Deep retrofit'!$AQ$25,"")))&amp;IF(F42="Scenario1PBT14",'Deep retrofit'!$AR$25,IF(F42="Scenario2PBT14",'Deep retrofit'!$AS$25,IF(F42="Scenario3PBT14",'Deep retrofit'!$AT$25,"")))&amp;IF(F42="Scenario1PBT15",'Deep retrofit'!$AU$25,IF(F42="Scenario2PBT15",'Deep retrofit'!$AV$25,IF(F42="Scenario3PBT15",'Deep retrofit'!$AW$25,"")))</f>
        <v/>
      </c>
      <c r="R42" s="117">
        <f t="shared" si="16"/>
        <v>0</v>
      </c>
      <c r="S42" s="117" t="str">
        <f>IF(F42="Scenario1PBT1",'Deep retrofit'!$E$27,IF(F42="Scenario2PBT1",'Deep retrofit'!$F$27,IF(F42="Scenario3PBT1",'Deep retrofit'!$G$27,"")))&amp;IF(F42="Scenario1PBT2",'Deep retrofit'!$H$27,IF(F42="Scenario2PBT2",'Deep retrofit'!$I$27,IF(F42="Scenario3PBT2",'Deep retrofit'!$J$27,"")))&amp;IF(F42="Scenario1PBT3",'Deep retrofit'!$K$27,IF(F42="Scenario2PBT3",'Deep retrofit'!$L$27,IF(F42="Scenario3PBT3",'Deep retrofit'!$M$27,"")))&amp;IF(F42="Scenario1PBT4",'Deep retrofit'!$N$27,IF(F42="Scenario2PBT4",'Deep retrofit'!$O$27,IF(F42="Scenario3PBT4",'Deep retrofit'!$P$27,"")))&amp;IF(F42="Scenario1PBT5",'Deep retrofit'!$Q$27,IF(F42="Scenario2PBT5",'Deep retrofit'!$R$27,IF(F42="Scenario3PBT5",'Deep retrofit'!$S$27,"")))&amp;IF(F42="Scenario1PBT6",'Deep retrofit'!$T$27,IF(F42="Scenario2PBT6",'Deep retrofit'!$U$27,IF(F42="Scenario3PBT6",'Deep retrofit'!$V$27,"")))&amp;IF(F42="Scenario1PBT7",'Deep retrofit'!$W$27,IF(F42="Scenario2PBT7",'Deep retrofit'!$X$27,IF(F42="Scenario3PBT7",'Deep retrofit'!$Y$27,"")))&amp;IF(F42="Scenario1PBT8",'Deep retrofit'!$Z$27,IF(F42="Scenario2PBT8",'Deep retrofit'!$AA$27,IF(F42="Scenario3PBT8",'Deep retrofit'!$AB$27,"")))&amp;IF(F42="Scenario1PBT9",'Deep retrofit'!$AC$27,IF(F42="Scenario2PBT9",'Deep retrofit'!$AD$27,IF(F42="Scenario3PBT9",'Deep retrofit'!$AE$27,"")))&amp;IF(F42="Scenario1PBT10",'Deep retrofit'!$AF$27,IF(F42="Scenario2PBT10",'Deep retrofit'!$AG$27,IF(F42="Scenario3PBT10",'Deep retrofit'!$AH$27,"")))&amp;IF(F42="Scenario1PBT11",'Deep retrofit'!$AI$27,IF(F42="Scenario2PBT11",'Deep retrofit'!$AJ$27,IF(F42="Scenario3PBT11",'Deep retrofit'!$AK$27,"")))&amp;IF(F42="Scenario1PBT12",'Deep retrofit'!$AL$27,IF(F42="Scenario2PBT12",'Deep retrofit'!$AM$27,IF(F42="Scenario3PBT12",'Deep retrofit'!$AN$27,"")))&amp;IF(F42="Scenario1PBT13",'Deep retrofit'!$AO$27,IF(F42="Scenario2PBT13",'Deep retrofit'!$AP$27,IF(F42="Scenario3PBT13",'Deep retrofit'!$AQ$27,"")))&amp;IF(F42="Scenario1PBT14",'Deep retrofit'!$AR$27,IF(F42="Scenario2PBT14",'Deep retrofit'!$AS$27,IF(F42="Scenario3PBT14",'Deep retrofit'!$AT$27,"")))&amp;IF(F42="Scenario1PBT15",'Deep retrofit'!$AU$27,IF(F42="Scenario2PBT15",'Deep retrofit'!$AV$27,IF(F42="Scenario3PBT15",'Deep retrofit'!$AW$27,"")))</f>
        <v/>
      </c>
      <c r="T42" s="207">
        <f t="shared" si="17"/>
        <v>0</v>
      </c>
      <c r="U42" s="206" t="str">
        <f>IF(F42="Scenario1PBT1",'Deep retrofit'!$E$38,IF(F42="Scenario2PBT1",'Deep retrofit'!$F$38,IF(F42="Scenario3PBT1",'Deep retrofit'!$G$38,"")))&amp;IF(F42="Scenario1PBT2",'Deep retrofit'!$H$38,IF(F42="Scenario2PBT2",'Deep retrofit'!$I$38,IF(F42="Scenario3PBT2",'Deep retrofit'!$J$38,"")))&amp;IF(F42="Scenario1PBT3",'Deep retrofit'!$K$38,IF(F42="Scenario2PBT3",'Deep retrofit'!$L$38,IF(F42="Scenario3PBT3",'Deep retrofit'!$M$38,"")))&amp;IF(F42="Scenario1PBT4",'Deep retrofit'!$N$38,IF(F42="Scenario2PBT4",'Deep retrofit'!$O$38,IF(F42="Scenario3PBT4",'Deep retrofit'!$P$38,"")))&amp;IF(F42="Scenario1PBT5",'Deep retrofit'!$Q$38,IF(F42="Scenario2PBT5",'Deep retrofit'!$R$38,IF(F42="Scenario3PBT5",'Deep retrofit'!$S$38,"")))&amp;IF(F42="Scenario1PBT6",'Deep retrofit'!$T$38,IF(F42="Scenario2PBT6",'Deep retrofit'!$U$38,IF(F42="Scenario3PBT6",'Deep retrofit'!$V$38,"")))&amp;IF(F42="Scenario1PBT7",'Deep retrofit'!$W$38,IF(F42="Scenario2PBT7",'Deep retrofit'!$X$38,IF(F42="Scenario3PBT7",'Deep retrofit'!$Y$38,"")))&amp;IF(F42="Scenario1PBT8",'Deep retrofit'!$Z$38,IF(F42="Scenario2PBT8",'Deep retrofit'!$AA$38,IF(F42="Scenario3PBT8",'Deep retrofit'!$AB$38,"")))&amp;IF(F42="Scenario1PBT9",'Deep retrofit'!$AC$38,IF(F42="Scenario2PBT9",'Deep retrofit'!$AD$38,IF(F42="Scenario3PBT9",'Deep retrofit'!$AE$38,"")))&amp;IF(F42="Scenario1PBT10",'Deep retrofit'!$AF$38,IF(F42="Scenario2PBT10",'Deep retrofit'!$AG$38,IF(F42="Scenario3PBT10",'Deep retrofit'!$AH$38,"")))&amp;IF(F42="Scenario1PBT11",'Deep retrofit'!$AI$38,IF(F42="Scenario2PBT11",'Deep retrofit'!$AJ$38,IF(F42="Scenario3PBT11",'Deep retrofit'!$AK$38,"")))&amp;IF(F42="Scenario1PBT12",'Deep retrofit'!$AL$38,IF(F42="Scenario2PBT12",'Deep retrofit'!$AM$38,IF(F42="Scenario3PBT12",'Deep retrofit'!$AN$38,"")))&amp;IF(F42="Scenario1PBT13",'Deep retrofit'!$AO$38,IF(F42="Scenario2PBT13",'Deep retrofit'!$AP$38,IF(F42="Scenario3PBT13",'Deep retrofit'!$AQ$38,"")))&amp;IF(F42="Scenario1PBT14",'Deep retrofit'!$AR$38,IF(F42="Scenario2PBT14",'Deep retrofit'!$AS$38,IF(F42="Scenario3PBT14",'Deep retrofit'!$AT$38,"")))&amp;IF(F42="Scenario1PBT15",'Deep retrofit'!$AU$38,IF(F42="Scenario2PBT15",'Deep retrofit'!$AV$38,IF(F42="Scenario3PBT15",'Deep retrofit'!$AW$38,"")))</f>
        <v/>
      </c>
      <c r="V42" s="117">
        <f t="shared" si="18"/>
        <v>0</v>
      </c>
      <c r="W42" s="117" t="str">
        <f>IF(F42="Scenario1PBT1",'Deep retrofit'!$E$40,IF(F42="Scenario2PBT1",'Deep retrofit'!$F$40,IF(F42="Scenario3PBT1",'Deep retrofit'!$G$40,"")))&amp;IF(F42="Scenario1PBT2",'Deep retrofit'!$H$40,IF(F42="Scenario2PBT2",'Deep retrofit'!$I$40,IF(F42="Scenario3PBT2",'Deep retrofit'!$J$40,"")))&amp;IF(F42="Scenario1PBT3",'Deep retrofit'!$K$40,IF(F42="Scenario2PBT3",'Deep retrofit'!$L$40,IF(F42="Scenario3PBT3",'Deep retrofit'!$M$40,"")))&amp;IF(F42="Scenario1PBT4",'Deep retrofit'!$N$40,IF(F42="Scenario2PBT4",'Deep retrofit'!$O$40,IF(F42="Scenario3PBT4",'Deep retrofit'!$P$40,"")))&amp;IF(F42="Scenario1PBT5",'Deep retrofit'!$Q$40,IF(F42="Scenario2PBT5",'Deep retrofit'!$R$40,IF(F42="Scenario3PBT5",'Deep retrofit'!$S$40,"")))&amp;IF(F42="Scenario1PBT6",'Deep retrofit'!$T$40,IF(F42="Scenario2PBT6",'Deep retrofit'!$U$40,IF(F42="Scenario3PBT6",'Deep retrofit'!$V$40,"")))&amp;IF(F42="Scenario1PBT7",'Deep retrofit'!$W$40,IF(F42="Scenario2PBT7",'Deep retrofit'!$X$40,IF(F42="Scenario3PBT7",'Deep retrofit'!$Y$40,"")))&amp;IF(F42="Scenario1PBT8",'Deep retrofit'!$Z$40,IF(F42="Scenario2PBT8",'Deep retrofit'!$AA$40,IF(F42="Scenario3PBT8",'Deep retrofit'!$AB$40,"")))&amp;IF(F42="Scenario1PBT9",'Deep retrofit'!$AC$40,IF(F42="Scenario2PBT9",'Deep retrofit'!$AD$40,IF(F42="Scenario3PBT9",'Deep retrofit'!$AE$40,"")))&amp;IF(F42="Scenario1PBT10",'Deep retrofit'!$AF$40,IF(F42="Scenario2PBT10",'Deep retrofit'!$AG$40,IF(F42="Scenario3PBT10",'Deep retrofit'!$AH$40,"")))&amp;IF(F42="Scenario1PBT11",'Deep retrofit'!$AI$40,IF(F42="Scenario2PBT11",'Deep retrofit'!$AJ$40,IF(F42="Scenario3PBT11",'Deep retrofit'!$AK$40,"")))&amp;IF(F42="Scenario1PBT12",'Deep retrofit'!$AL$40,IF(F42="Scenario2PBT12",'Deep retrofit'!$AM$40,IF(F42="Scenario3PBT12",'Deep retrofit'!$AN$40,"")))&amp;IF(F42="Scenario1PBT13",'Deep retrofit'!$AO$40,IF(F42="Scenario2PBT13",'Deep retrofit'!$AP$40,IF(F42="Scenario3PBT13",'Deep retrofit'!$AQ$40,"")))&amp;IF(F42="Scenario1PBT14",'Deep retrofit'!$AR$40,IF(F42="Scenario2PBT14",'Deep retrofit'!$AS$40,IF(F42="Scenario3PBT14",'Deep retrofit'!$AT$40,"")))&amp;IF(F42="Scenario1PBT15",'Deep retrofit'!$AU$40,IF(F42="Scenario2PBT15",'Deep retrofit'!$AV$40,IF(F42="Scenario3PBT15",'Deep retrofit'!$AW$40,"")))</f>
        <v/>
      </c>
      <c r="X42" s="117">
        <f t="shared" si="19"/>
        <v>0</v>
      </c>
      <c r="Y42" s="117" t="str">
        <f>IF(F42="Scenario1PBT1",'Deep retrofit'!$E$42,IF(F42="Scenario2PBT1",'Deep retrofit'!$F$42,IF(F42="Scenario3PBT1",'Deep retrofit'!$G$42,"")))&amp;IF(F42="Scenario1PBT2",'Deep retrofit'!$H$42,IF(F42="Scenario2PBT2",'Deep retrofit'!$I$42,IF(F42="Scenario3PBT2",'Deep retrofit'!$J$42,"")))&amp;IF(F42="Scenario1PBT3",'Deep retrofit'!$K$42,IF(F42="Scenario2PBT3",'Deep retrofit'!$L$42,IF(F42="Scenario3PBT3",'Deep retrofit'!$M$42,"")))&amp;IF(F42="Scenario1PBT4",'Deep retrofit'!$N$42,IF(F42="Scenario2PBT4",'Deep retrofit'!$O$42,IF(F42="Scenario3PBT4",'Deep retrofit'!$P$42,"")))&amp;IF(F42="Scenario1PBT5",'Deep retrofit'!$Q$42,IF(F42="Scenario2PBT5",'Deep retrofit'!$R$42,IF(F42="Scenario3PBT5",'Deep retrofit'!$S$42,"")))&amp;IF(F42="Scenario1PBT6",'Deep retrofit'!$T$42,IF(F42="Scenario2PBT6",'Deep retrofit'!$U$42,IF(F42="Scenario3PBT6",'Deep retrofit'!$V$42,"")))&amp;IF(F42="Scenario1PBT7",'Deep retrofit'!$W$42,IF(F42="Scenario2PBT7",'Deep retrofit'!$X$42,IF(F42="Scenario3PBT7",'Deep retrofit'!$Y$42,"")))&amp;IF(F42="Scenario1PBT8",'Deep retrofit'!$Z$42,IF(F42="Scenario2PBT8",'Deep retrofit'!$AA$42,IF(F42="Scenario3PBT8",'Deep retrofit'!$AB$42,"")))&amp;IF(F42="Scenario1PBT9",'Deep retrofit'!$AC$42,IF(F42="Scenario2PBT9",'Deep retrofit'!$AD$42,IF(F42="Scenario3PBT9",'Deep retrofit'!$AE$42,"")))&amp;IF(F42="Scenario1PBT10",'Deep retrofit'!$AF$42,IF(F42="Scenario2PBT10",'Deep retrofit'!$AG$42,IF(F42="Scenario3PBT10",'Deep retrofit'!$AH$42,"")))&amp;IF(F42="Scenario1PBT11",'Deep retrofit'!$AI$42,IF(F42="Scenario2PBT11",'Deep retrofit'!$AJ$42,IF(F42="Scenario3PBT11",'Deep retrofit'!$AK$42,"")))&amp;IF(F42="Scenario1PBT12",'Deep retrofit'!$AL$42,IF(F42="Scenario2PBT12",'Deep retrofit'!$AM$42,IF(F42="Scenario3PBT12",'Deep retrofit'!$AN$42,"")))&amp;IF(F42="Scenario1PBT13",'Deep retrofit'!$AO$42,IF(F42="Scenario2PBT13",'Deep retrofit'!$AP$42,IF(F42="Scenario3PBT13",'Deep retrofit'!$AQ$42,"")))&amp;IF(F42="Scenario1PBT14",'Deep retrofit'!$AR$42,IF(F42="Scenario2PBT14",'Deep retrofit'!$AS$42,IF(F42="Scenario3PBT14",'Deep retrofit'!$AT$42,"")))&amp;IF(F42="Scenario1PBT15",'Deep retrofit'!$AU$42,IF(F42="Scenario2PBT15",'Deep retrofit'!$AV$42,IF(F42="Scenario3PBT15",'Deep retrofit'!$AW$42,"")))</f>
        <v/>
      </c>
      <c r="Z42" s="117">
        <f t="shared" si="20"/>
        <v>0</v>
      </c>
      <c r="AA42" s="269" t="str">
        <f>IF(F42="Scenario1PBT1",'Deep retrofit'!$E$101,IF(F42="Scenario2PBT1",'Deep retrofit'!$F$101,IF(F42="Scenario3PBT1",'Deep retrofit'!$G$101,"")))&amp;IF(F42="Scenario1PBT2",'Deep retrofit'!$H$101,IF(F42="Scenario2PBT2",'Deep retrofit'!$I$101,IF(F42="Scenario3PBT2",'Deep retrofit'!$J$101,"")))&amp;IF(F42="Scenario1PBT3",'Deep retrofit'!$K$101,IF(F42="Scenario2PBT3",'Deep retrofit'!$L$101,IF(F42="Scenario3PBT3",'Deep retrofit'!$M$101,"")))&amp;IF(F42="Scenario1PBT4",'Deep retrofit'!$N$101,IF(F42="Scenario2PBT4",'Deep retrofit'!$O$101,IF(F42="Scenario3PBT4",'Deep retrofit'!$P$101,"")))&amp;IF(F42="Scenario1PBT5",'Deep retrofit'!$Q$101,IF(F42="Scenario2PBT5",'Deep retrofit'!$R$101,IF(F42="Scenario3PBT5",'Deep retrofit'!$S$101,"")))&amp;IF(F42="Scenario1PBT6",'Deep retrofit'!$T$101,IF(F42="Scenario2PBT6",'Deep retrofit'!$U$101,IF(F42="Scenario3PBT6",'Deep retrofit'!$V$101,"")))&amp;IF(F42="Scenario1PBT7",'Deep retrofit'!$W$101,IF(F42="Scenario2PBT7",'Deep retrofit'!$X$101,IF(F42="Scenario3PBT7",'Deep retrofit'!$Y$101,"")))&amp;IF(F42="Scenario1PBT8",'Deep retrofit'!$Z$101,IF(F42="Scenario2PBT8",'Deep retrofit'!$AA$101,IF(F42="Scenario3PBT8",'Deep retrofit'!$AB$101,"")))&amp;IF(F42="Scenario1PBT9",'Deep retrofit'!$AC$101,IF(F42="Scenario2PBT9",'Deep retrofit'!$AD$101,IF(F42="Scenario3PBT9",'Deep retrofit'!$AE$101,"")))&amp;IF(F42="Scenario1PBT10",'Deep retrofit'!$AF$101,IF(F42="Scenario2PBT10",'Deep retrofit'!$AG$101,IF(F42="Scenario3PBT10",'Deep retrofit'!$AH$101,"")))&amp;IF(F42="Scenario1PBT11",'Deep retrofit'!$AI$101,IF(F42="Scenario2PBT11",'Deep retrofit'!$AJ$101,IF(F42="Scenario3PBT11",'Deep retrofit'!$AK$101,"")))&amp;IF(F42="Scenario1PBT12",'Deep retrofit'!$AL$101,IF(F42="Scenario2PBT12",'Deep retrofit'!$AM$101,IF(F42="Scenario3PBT12",'Deep retrofit'!$AN$101,"")))&amp;IF(F42="Scenario1PBT13",'Deep retrofit'!$AO$101,IF(F42="Scenario2PBT13",'Deep retrofit'!$AP$101,IF(F42="Scenario3PBT13",'Deep retrofit'!$AQ$101,"")))&amp;IF(F42="Scenario1PBT14",'Deep retrofit'!$AR$101,IF(F42="Scenario2PBT14",'Deep retrofit'!$AS$101,IF(F42="Scenario3PBT14",'Deep retrofit'!$AT$101,"")))&amp;IF(F42="Scenario1PBT15",'Deep retrofit'!$AU$101,IF(F42="Scenario2PBT15",'Deep retrofit'!$AV$101,IF(F42="Scenario3PBT15",'Deep retrofit'!$AW$101,"")))</f>
        <v/>
      </c>
      <c r="AB42" s="179">
        <f t="shared" si="21"/>
        <v>0</v>
      </c>
      <c r="AC42" s="208">
        <f>IFERROR('Projection_Base-case'!G42-G42,0)</f>
        <v>0</v>
      </c>
      <c r="AD42" s="117">
        <f t="shared" si="24"/>
        <v>0</v>
      </c>
      <c r="AE42" s="117">
        <f>IFERROR(100*AC42/'Projection_Base-case'!G42,0)</f>
        <v>0</v>
      </c>
      <c r="AF42" s="117">
        <f>IFERROR('Projection_Base-case'!I42-I42,0)</f>
        <v>0</v>
      </c>
      <c r="AG42" s="117">
        <f t="shared" si="25"/>
        <v>0</v>
      </c>
      <c r="AH42" s="117">
        <f>IFERROR(100*AF42/'Projection_Base-case'!I42,0)</f>
        <v>0</v>
      </c>
      <c r="AI42" s="117">
        <f>IFERROR('Projection_Base-case'!K42-K42,0)</f>
        <v>0</v>
      </c>
      <c r="AJ42" s="117">
        <f t="shared" si="26"/>
        <v>0</v>
      </c>
      <c r="AK42" s="117">
        <f>IFERROR(100*AI42/'Projection_Base-case'!K42,0)</f>
        <v>0</v>
      </c>
      <c r="AL42" s="117">
        <f>IFERROR(M42-'Projection_Base-case'!M42,0)</f>
        <v>0</v>
      </c>
      <c r="AM42" s="117">
        <f t="shared" si="27"/>
        <v>0</v>
      </c>
      <c r="AN42" s="179">
        <f>IFERROR(IF('Projection_Base-case'!N42&gt;0,100*AM42/'Projection_Base-case'!N42,100*AM42/N42),0)</f>
        <v>0</v>
      </c>
      <c r="AO42" s="206">
        <f>IFERROR('Projection_Base-case'!O42-O42,0)</f>
        <v>0</v>
      </c>
      <c r="AP42" s="117">
        <f t="shared" si="28"/>
        <v>0</v>
      </c>
      <c r="AQ42" s="117">
        <f>IFERROR(100*AO42/'Projection_Base-case'!O42,0)</f>
        <v>0</v>
      </c>
      <c r="AR42" s="117">
        <f>IFERROR('Projection_Base-case'!Q42-Q42,0)</f>
        <v>0</v>
      </c>
      <c r="AS42" s="117">
        <f t="shared" si="29"/>
        <v>0</v>
      </c>
      <c r="AT42" s="117">
        <f>IFERROR(100*AR42/'Projection_Base-case'!Q42,0)</f>
        <v>0</v>
      </c>
      <c r="AU42" s="117">
        <f>IFERROR('Projection_Base-case'!S42-S42,0)</f>
        <v>0</v>
      </c>
      <c r="AV42" s="117">
        <f t="shared" si="30"/>
        <v>0</v>
      </c>
      <c r="AW42" s="118">
        <f>IFERROR(100*AU42/'Projection_Base-case'!S42,0)</f>
        <v>0</v>
      </c>
      <c r="AX42" s="206">
        <f>IFERROR('Projection_Base-case'!U42-U42,0)</f>
        <v>0</v>
      </c>
      <c r="AY42" s="117">
        <f t="shared" si="31"/>
        <v>0</v>
      </c>
      <c r="AZ42" s="117">
        <f>IFERROR(100*AX42/'Projection_Base-case'!U42,0)</f>
        <v>0</v>
      </c>
      <c r="BA42" s="117">
        <f>IFERROR('Projection_Base-case'!W42-W42,0)</f>
        <v>0</v>
      </c>
      <c r="BB42" s="117">
        <f t="shared" si="32"/>
        <v>0</v>
      </c>
      <c r="BC42" s="117">
        <f>IFERROR(100*BA42/'Projection_Base-case'!W42,0)</f>
        <v>0</v>
      </c>
      <c r="BD42" s="117">
        <f>IFERROR('Projection_Base-case'!Y42-Y42,0)</f>
        <v>0</v>
      </c>
      <c r="BE42" s="117">
        <f t="shared" si="33"/>
        <v>0</v>
      </c>
      <c r="BF42" s="117">
        <f>IFERROR(100*BD42/'Projection_Base-case'!Y42,0)</f>
        <v>0</v>
      </c>
      <c r="BG42" s="178">
        <f t="shared" si="22"/>
        <v>0</v>
      </c>
      <c r="BH42" s="179">
        <f t="shared" si="23"/>
        <v>0</v>
      </c>
    </row>
    <row r="43" spans="1:60">
      <c r="A43" s="205">
        <v>38</v>
      </c>
      <c r="B43" s="178">
        <f>IF('Projection_Base-case'!B43&lt;&gt;"",'Projection_Base-case'!B43,0)</f>
        <v>0</v>
      </c>
      <c r="C43" s="178">
        <f>IF('Projection_Base-case'!C43&lt;&gt;"",'Projection_Base-case'!C43,0)</f>
        <v>0</v>
      </c>
      <c r="D43" s="178">
        <f>IF('Projection_Base-case'!D43&lt;&gt;"",'Projection_Base-case'!D43,0)</f>
        <v>0</v>
      </c>
      <c r="E43" s="107" t="str">
        <f>IF(AND('Résultats deep'!$AC$3="OUI",'Résultats deep'!E42&lt;&gt;""),'Résultats deep'!E42,IF(OR(D43="PBT1",D43="PBT2",D43="PBT3",D43="PBT4",D43="PBT5",D43="PBT6",D43="PBT7"),"Scenario1",""))</f>
        <v/>
      </c>
      <c r="F43" s="202" t="str">
        <f t="shared" si="10"/>
        <v>0</v>
      </c>
      <c r="G43" s="177" t="str">
        <f>IF(F43="Scenario1PBT1",'Deep retrofit'!$E$6,IF(F43="Scenario2PBT1",'Deep retrofit'!$F$6,IF(F43="Scenario3PBT1",'Deep retrofit'!$G$6,"")))&amp;IF(F43="Scenario1PBT2",'Deep retrofit'!$H$6,IF(F43="Scenario2PBT2",'Deep retrofit'!$I$6,IF(F43="Scenario3PBT2",'Deep retrofit'!$J$6,"")))&amp;IF(F43="Scenario1PBT3",'Deep retrofit'!$K$6,IF(F43="Scenario2PBT3",'Deep retrofit'!$L$6,IF(F43="Scenario3PBT3",'Deep retrofit'!$M$6,"")))&amp;IF(F43="Scenario1PBT4",'Deep retrofit'!$N$6,IF(F43="Scenario2PBT4",'Deep retrofit'!$O$6,IF(F43="Scenario3PBT4",'Deep retrofit'!$P$6,"")))&amp;IF(F43="Scenario1PBT5",'Deep retrofit'!$Q$6,IF(F43="Scenario2PBT5",'Deep retrofit'!$R$6,IF(F43="Scenario3PBT5",'Deep retrofit'!$S$6,"")))&amp;IF(F43="Scenario1PBT6",'Deep retrofit'!$T$6,IF(F43="Scenario2PBT6",'Deep retrofit'!$U$6,IF(F43="Scenario3PBT6",'Deep retrofit'!$V$6,"")))&amp;IF(F43="Scenario1PBT7",'Deep retrofit'!$W$6,IF(F43="Scenario2PBT7",'Deep retrofit'!$X$6,IF(F43="Scenario3PBT7",'Deep retrofit'!$Y$6,"")))&amp;IF(F43="Scenario1PBT8",'Deep retrofit'!$Z$6,IF(F43="Scenario2PBT8",'Deep retrofit'!$AA$6,IF(F43="Scenario3PBT8",'Deep retrofit'!$AB$6,"")))&amp;IF(F43="Scenario1PBT9",'Deep retrofit'!$AC$6,IF(F43="Scenario2PBT9",'Deep retrofit'!$AD$6,IF(F43="Scenario3PBT9",'Deep retrofit'!$AE$6,"")))&amp;IF(F43="Scenario1PBT10",'Deep retrofit'!$AF$6,IF(F43="Scenario2PBT10",'Deep retrofit'!$AG$6,IF(F43="Scenario3PBT10",'Deep retrofit'!$AH$6,"")))&amp;IF(F43="Scenario1PBT11",'Deep retrofit'!$AI$6,IF(F43="Scenario2PBT11",'Deep retrofit'!$AJ$6,IF(F43="Scenario3PBT11",'Deep retrofit'!$AK$6,"")))&amp;IF(F43="Scenario1PBT12",'Deep retrofit'!$AL$6,IF(F43="Scenario2PBT12",'Deep retrofit'!$AM$6,IF(F43="Scenario3PBT12",'Deep retrofit'!$AN$6,"")))&amp;IF(F43="Scenario1PBT13",'Deep retrofit'!$AO$6,IF(F43="Scenario2PBT13",'Deep retrofit'!$AP$6,IF(F43="Scenario3PBT13",'Deep retrofit'!$AQ$6,"")))&amp;IF(F43="Scenario1PBT14",'Deep retrofit'!$AR$6,IF(F43="Scenario2PBT14",'Deep retrofit'!$AS$6,IF(F43="Scenario3PBT14",'Deep retrofit'!$AT$6,"")))&amp;IF(F43="Scenario1PBT15",'Deep retrofit'!$AU$6,IF(F43="Scenario2PBT15",'Deep retrofit'!$AV$6,IF(F43="Scenario3PBT15",'Deep retrofit'!$AW$6,"")))</f>
        <v/>
      </c>
      <c r="H43" s="117">
        <f t="shared" si="11"/>
        <v>0</v>
      </c>
      <c r="I43" s="178" t="str">
        <f>IF(F43="Scenario1PBT1",'Deep retrofit'!$E$16,IF(F43="Scenario2PBT1",'Deep retrofit'!$F$16,IF(F43="Scenario3PBT1",'Deep retrofit'!$G$16,"")))&amp;IF(F43="Scenario1PBT2",'Deep retrofit'!$H$16,IF(F43="Scenario2PBT2",'Deep retrofit'!$I$16,IF(F43="Scenario3PBT2",'Deep retrofit'!$J$16,"")))&amp;IF(F43="Scenario1PBT3",'Deep retrofit'!$K$16,IF(F43="Scenario2PBT3",'Deep retrofit'!$L$16,IF(F43="Scenario3PBT3",'Deep retrofit'!$M$16,"")))&amp;IF(F43="Scenario1PBT4",'Deep retrofit'!$N$16,IF(F43="Scenario2PBT4",'Deep retrofit'!$O$16,IF(F43="Scenario3PBT4",'Deep retrofit'!$P$16,"")))&amp;IF(F43="Scenario1PBT5",'Deep retrofit'!$Q$16,IF(F43="Scenario2PBT5",'Deep retrofit'!$R$16,IF(F43="Scenario3PBT5",'Deep retrofit'!$S$16,"")))&amp;IF(F43="Scenario1PBT6",'Deep retrofit'!$T$16,IF(F43="Scenario2PBT6",'Deep retrofit'!$U$16,IF(F43="Scenario3PBT6",'Deep retrofit'!$V$16,"")))&amp;IF(F43="Scenario1PBT7",'Deep retrofit'!$W$16,IF(F43="Scenario2PBT7",'Deep retrofit'!$X$16,IF(F43="Scenario3PBT7",'Deep retrofit'!$Y$16,"")))&amp;IF(F43="Scenario1PBT8",'Deep retrofit'!$Z$16,IF(F43="Scenario2PBT8",'Deep retrofit'!$AA$16,IF(F43="Scenario3PBT8",'Deep retrofit'!$AB$16,"")))&amp;IF(F43="Scenario1PBT9",'Deep retrofit'!$AC$16,IF(F43="Scenario2PBT9",'Deep retrofit'!$AD$16,IF(F43="Scenario3PBT9",'Deep retrofit'!$AE$16,"")))&amp;IF(F43="Scenario1PBT10",'Deep retrofit'!$AF$16,IF(F43="Scenario2PBT10",'Deep retrofit'!$AG$16,IF(F43="Scenario3PBT10",'Deep retrofit'!$AH$16,"")))&amp;IF(F43="Scenario1PBT11",'Deep retrofit'!$AI$16,IF(F43="Scenario2PBT11",'Deep retrofit'!$AJ$16,IF(F43="Scenario3PBT11",'Deep retrofit'!$AK$16,"")))&amp;IF(F43="Scenario1PBT12",'Deep retrofit'!$AL$16,IF(F43="Scenario2PBT12",'Deep retrofit'!$AM$16,IF(F43="Scenario3PBT12",'Deep retrofit'!$AN$16,"")))&amp;IF(F43="Scenario1PBT13",'Deep retrofit'!$AO$16,IF(F43="Scenario2PBT13",'Deep retrofit'!$AP$16,IF(F43="Scenario3PBT13",'Deep retrofit'!$AQ$16,"")))&amp;IF(F43="Scenario1PBT14",'Deep retrofit'!$AR$16,IF(F43="Scenario2PBT14",'Deep retrofit'!$AS$16,IF(F43="Scenario3PBT14",'Deep retrofit'!$AT$16,"")))&amp;IF(F43="Scenario1PBT15",'Deep retrofit'!$AU$16,IF(F43="Scenario2PBT15",'Deep retrofit'!$AV$16,IF(F43="Scenario3PBT15",'Deep retrofit'!$AW$16,"")))</f>
        <v/>
      </c>
      <c r="J43" s="117">
        <f t="shared" si="12"/>
        <v>0</v>
      </c>
      <c r="K43" s="117" t="str">
        <f>IF(F43="Scenario1PBT1",'Deep retrofit'!$E$18,IF(F43="Scenario2PBT1",'Deep retrofit'!$F$18,IF(F43="Scenario3PBT1",'Deep retrofit'!$G$18,"")))&amp;IF(F43="Scenario1PBT2",'Deep retrofit'!$H$18,IF(F43="Scenario2PBT2",'Deep retrofit'!$I$18,IF(F43="Scenario3PBT2",'Deep retrofit'!$J$18,"")))&amp;IF(F43="Scenario1PBT3",'Deep retrofit'!$K$18,IF(F43="Scenario2PBT3",'Deep retrofit'!$L$18,IF(F43="Scenario3PBT3",'Deep retrofit'!$M$18,"")))&amp;IF(F43="Scenario1PBT4",'Deep retrofit'!$N$18,IF(F43="Scenario2PBT4",'Deep retrofit'!$O$18,IF(F43="Scenario3PBT4",'Deep retrofit'!$P$18,"")))&amp;IF(F43="Scenario1PBT5",'Deep retrofit'!$Q$18,IF(F43="Scenario2PBT5",'Deep retrofit'!$R$18,IF(F43="Scenario3PBT5",'Deep retrofit'!$S$18,"")))&amp;IF(F43="Scenario1PBT6",'Deep retrofit'!$T$18,IF(F43="Scenario2PBT6",'Deep retrofit'!$U$18,IF(F43="Scenario3PBT6",'Deep retrofit'!$V$18,"")))&amp;IF(F43="Scenario1PBT7",'Deep retrofit'!$W$18,IF(F43="Scenario2PBT7",'Deep retrofit'!$X$18,IF(F43="Scenario3PBT7",'Deep retrofit'!$Y$18,"")))&amp;IF(F43="Scenario1PBT8",'Deep retrofit'!$Z$18,IF(F43="Scenario2PBT8",'Deep retrofit'!$AA$18,IF(F43="Scenario3PBT8",'Deep retrofit'!$AB$18,"")))&amp;IF(F43="Scenario1PBT9",'Deep retrofit'!$AC$18,IF(F43="Scenario2PBT9",'Deep retrofit'!$AD$18,IF(F43="Scenario3PBT9",'Deep retrofit'!$AE$18,"")))&amp;IF(F43="Scenario1PBT10",'Deep retrofit'!$AF$18,IF(F43="Scenario2PBT10",'Deep retrofit'!$AG$18,IF(F43="Scenario3PBT10",'Deep retrofit'!$AH$18,"")))&amp;IF(F43="Scenario1PBT11",'Deep retrofit'!$AI$18,IF(F43="Scenario2PBT11",'Deep retrofit'!$AJ$18,IF(F43="Scenario3PBT11",'Deep retrofit'!$AK$18,"")))&amp;IF(F43="Scenario1PBT12",'Deep retrofit'!$AL$18,IF(F43="Scenario2PBT12",'Deep retrofit'!$AM$18,IF(F43="Scenario3PBT12",'Deep retrofit'!$AN$18,"")))&amp;IF(F43="Scenario1PBT13",'Deep retrofit'!$AO$18,IF(F43="Scenario2PBT13",'Deep retrofit'!$AP$18,IF(F43="Scenario3PBT13",'Deep retrofit'!$AQ$18,"")))&amp;IF(F43="Scenario1PBT14",'Deep retrofit'!$AR$18,IF(F43="Scenario2PBT14",'Deep retrofit'!$AS$18,IF(F43="Scenario3PBT14",'Deep retrofit'!$AT$18,"")))&amp;IF(F43="Scenario1PBT15",'Deep retrofit'!$AU$18,IF(F43="Scenario2PBT15",'Deep retrofit'!$AV$18,IF(F43="Scenario3PBT15",'Deep retrofit'!$AW$18,"")))</f>
        <v/>
      </c>
      <c r="L43" s="117">
        <f t="shared" si="13"/>
        <v>0</v>
      </c>
      <c r="M43" s="117" t="str">
        <f>IF(F43="Scenario1PBT1",'Deep retrofit'!$E$20,IF(F43="Scenario2PBT1",'Deep retrofit'!$F$20,IF(F43="Scenario3PBT1",'Deep retrofit'!$G$20,"")))&amp;IF(F43="Scenario1PBT2",'Deep retrofit'!$H$20,IF(F43="Scenario2PBT2",'Deep retrofit'!$I$20,IF(F43="Scenario3PBT2",'Deep retrofit'!$J$20,"")))&amp;IF(F43="Scenario1PBT3",'Deep retrofit'!$K$20,IF(F43="Scenario2PBT3",'Deep retrofit'!$L$20,IF(F43="Scenario3PBT3",'Deep retrofit'!$M$20,"")))&amp;IF(F43="Scenario1PBT4",'Deep retrofit'!$N$20,IF(F43="Scenario2PBT4",'Deep retrofit'!$O$20,IF(F43="Scenario3PBT4",'Deep retrofit'!$P$20,"")))&amp;IF(F43="Scenario1PBT5",'Deep retrofit'!$Q$20,IF(F43="Scenario2PBT5",'Deep retrofit'!$R$20,IF(F43="Scenario3PBT5",'Deep retrofit'!$S$20,"")))&amp;IF(F43="Scenario1PBT6",'Deep retrofit'!$T$20,IF(F43="Scenario2PBT6",'Deep retrofit'!$U$20,IF(F43="Scenario3PBT6",'Deep retrofit'!$V$20,"")))&amp;IF(F43="Scenario1PBT7",'Deep retrofit'!$W$20,IF(F43="Scenario2PBT7",'Deep retrofit'!$X$20,IF(F43="Scenario3PBT7",'Deep retrofit'!$Y$20,"")))&amp;IF(F43="Scenario1PBT8",'Deep retrofit'!$Z$20,IF(F43="Scenario2PBT8",'Deep retrofit'!$AA$20,IF(F43="Scenario3PBT8",'Deep retrofit'!$AB$20,"")))&amp;IF(F43="Scenario1PBT9",'Deep retrofit'!$AC$20,IF(F43="Scenario2PBT9",'Deep retrofit'!$AD$20,IF(F43="Scenario3PBT9",'Deep retrofit'!$AE$20,"")))&amp;IF(F43="Scenario1PBT10",'Deep retrofit'!$AF$20,IF(F43="Scenario2PBT10",'Deep retrofit'!$AG$20,IF(F43="Scenario3PBT10",'Deep retrofit'!$AH$20,"")))&amp;IF(F43="Scenario1PBT11",'Deep retrofit'!$AI$20,IF(F43="Scenario2PBT11",'Deep retrofit'!$AJ$20,IF(F43="Scenario3PBT11",'Deep retrofit'!$AK$20,"")))&amp;IF(F43="Scenario1PBT12",'Deep retrofit'!$AL$20,IF(F43="Scenario2PBT12",'Deep retrofit'!$AM$20,IF(F43="Scenario3PBT12",'Deep retrofit'!$AN$20,"")))&amp;IF(F43="Scenario1PBT13",'Deep retrofit'!$AO$20,IF(F43="Scenario2PBT13",'Deep retrofit'!$AP$20,IF(F43="Scenario3PBT13",'Deep retrofit'!$AQ$20,"")))&amp;IF(F43="Scenario1PBT14",'Deep retrofit'!$AR$20,IF(F43="Scenario2PBT14",'Deep retrofit'!$AS$20,IF(F43="Scenario3PBT14",'Deep retrofit'!$AT$20,"")))&amp;IF(F43="Scenario1PBT15",'Deep retrofit'!$AU$20,IF(F43="Scenario2PBT15",'Deep retrofit'!$AV$20,IF(F43="Scenario3PBT15",'Deep retrofit'!$AW$20,"")))</f>
        <v/>
      </c>
      <c r="N43" s="118">
        <f t="shared" si="14"/>
        <v>0</v>
      </c>
      <c r="O43" s="206" t="str">
        <f>IF(F43="Scenario1PBT1",'Deep retrofit'!$E$23,IF(F43="Scenario2PBT1",'Deep retrofit'!$F$23,IF(F43="Scenario3PBT1",'Deep retrofit'!$G$23,"")))&amp;IF(F43="Scenario1PBT2",'Deep retrofit'!$H$23,IF(F43="Scenario2PBT2",'Deep retrofit'!$I$23,IF(F43="Scenario3PBT2",'Deep retrofit'!$J$23,"")))&amp;IF(F43="Scenario1PBT3",'Deep retrofit'!$K$23,IF(F43="Scenario2PBT3",'Deep retrofit'!$L$23,IF(F43="Scenario3PBT3",'Deep retrofit'!$M$23,"")))&amp;IF(F43="Scenario1PBT4",'Deep retrofit'!$N$23,IF(F43="Scenario2PBT4",'Deep retrofit'!$O$23,IF(F43="Scenario3PBT4",'Deep retrofit'!$P$23,"")))&amp;IF(F43="Scenario1PBT5",'Deep retrofit'!$Q$23,IF(F43="Scenario2PBT5",'Deep retrofit'!$R$23,IF(F43="Scenario3PBT5",'Deep retrofit'!$S$23,"")))&amp;IF(F43="Scenario1PBT6",'Deep retrofit'!$T$23,IF(F43="Scenario2PBT6",'Deep retrofit'!$U$23,IF(F43="Scenario3PBT6",'Deep retrofit'!$V$23,"")))&amp;IF(F43="Scenario1PBT7",'Deep retrofit'!$W$23,IF(F43="Scenario2PBT7",'Deep retrofit'!$X$23,IF(F43="Scenario3PBT7",'Deep retrofit'!$Y$23,"")))&amp;IF(F43="Scenario1PBT8",'Deep retrofit'!$Z$23,IF(F43="Scenario2PBT8",'Deep retrofit'!$AA$23,IF(F43="Scenario3PBT8",'Deep retrofit'!$AB$23,"")))&amp;IF(F43="Scenario1PBT9",'Deep retrofit'!$AC$23,IF(F43="Scenario2PBT9",'Deep retrofit'!$AD$23,IF(F43="Scenario3PBT9",'Deep retrofit'!$AE$23,"")))&amp;IF(F43="Scenario1PBT10",'Deep retrofit'!$AF$23,IF(F43="Scenario2PBT10",'Deep retrofit'!$AG$23,IF(F43="Scenario3PBT10",'Deep retrofit'!$AH$23,"")))&amp;IF(F43="Scenario1PBT11",'Deep retrofit'!$AI$23,IF(F43="Scenario2PBT11",'Deep retrofit'!$AJ$23,IF(F43="Scenario3PBT11",'Deep retrofit'!$AK$23,"")))&amp;IF(F43="Scenario1PBT12",'Deep retrofit'!$AL$23,IF(F43="Scenario2PBT12",'Deep retrofit'!$AM$23,IF(F43="Scenario3PBT12",'Deep retrofit'!$AN$23,"")))&amp;IF(F43="Scenario1PBT13",'Deep retrofit'!$AO$23,IF(F43="Scenario2PBT13",'Deep retrofit'!$AP$23,IF(F43="Scenario3PBT13",'Deep retrofit'!$AQ$23,"")))&amp;IF(F43="Scenario1PBT14",'Deep retrofit'!$AR$23,IF(F43="Scenario2PBT14",'Deep retrofit'!$AS$23,IF(F43="Scenario3PBT14",'Deep retrofit'!$AT$23,"")))&amp;IF(F43="Scenario1PBT15",'Deep retrofit'!$AU$23,IF(F43="Scenario2PBT15",'Deep retrofit'!$AV$23,IF(F43="Scenario3PBT15",'Deep retrofit'!$AW$23,"")))</f>
        <v/>
      </c>
      <c r="P43" s="117">
        <f t="shared" si="15"/>
        <v>0</v>
      </c>
      <c r="Q43" s="117" t="str">
        <f>IF(F43="Scenario1PBT1",'Deep retrofit'!$E$25,IF(F43="Scenario2PBT1",'Deep retrofit'!$F$25,IF(F43="Scenario3PBT1",'Deep retrofit'!$G$25,"")))&amp;IF(F43="Scenario1PBT2",'Deep retrofit'!$H$25,IF(F43="Scenario2PBT2",'Deep retrofit'!$I$25,IF(F43="Scenario3PBT2",'Deep retrofit'!$J$25,"")))&amp;IF(F43="Scenario1PBT3",'Deep retrofit'!$K$25,IF(F43="Scenario2PBT3",'Deep retrofit'!$L$25,IF(F43="Scenario3PBT3",'Deep retrofit'!$M$25,"")))&amp;IF(F43="Scenario1PBT4",'Deep retrofit'!$N$25,IF(F43="Scenario2PBT4",'Deep retrofit'!$O$25,IF(F43="Scenario3PBT4",'Deep retrofit'!$P$25,"")))&amp;IF(F43="Scenario1PBT5",'Deep retrofit'!$Q$25,IF(F43="Scenario2PBT5",'Deep retrofit'!$R$25,IF(F43="Scenario3PBT5",'Deep retrofit'!$S$25,"")))&amp;IF(F43="Scenario1PBT6",'Deep retrofit'!$T$25,IF(F43="Scenario2PBT6",'Deep retrofit'!$U$25,IF(F43="Scenario3PBT6",'Deep retrofit'!$V$25,"")))&amp;IF(F43="Scenario1PBT7",'Deep retrofit'!$W$25,IF(F43="Scenario2PBT7",'Deep retrofit'!$X$25,IF(F43="Scenario3PBT7",'Deep retrofit'!$Y$25,"")))&amp;IF(F43="Scenario1PBT8",'Deep retrofit'!$Z$25,IF(F43="Scenario2PBT8",'Deep retrofit'!$AA$25,IF(F43="Scenario3PBT8",'Deep retrofit'!$AB$25,"")))&amp;IF(F43="Scenario1PBT9",'Deep retrofit'!$AC$25,IF(F43="Scenario2PBT9",'Deep retrofit'!$AD$25,IF(F43="Scenario3PBT9",'Deep retrofit'!$AE$25,"")))&amp;IF(F43="Scenario1PBT10",'Deep retrofit'!$AF$25,IF(F43="Scenario2PBT10",'Deep retrofit'!$AG$25,IF(F43="Scenario3PBT10",'Deep retrofit'!$AH$25,"")))&amp;IF(F43="Scenario1PBT11",'Deep retrofit'!$AI$25,IF(F43="Scenario2PBT11",'Deep retrofit'!$AJ$25,IF(F43="Scenario3PBT11",'Deep retrofit'!$AK$25,"")))&amp;IF(F43="Scenario1PBT12",'Deep retrofit'!$AL$25,IF(F43="Scenario2PBT12",'Deep retrofit'!$AM$25,IF(F43="Scenario3PBT12",'Deep retrofit'!$AN$25,"")))&amp;IF(F43="Scenario1PBT13",'Deep retrofit'!$AO$25,IF(F43="Scenario2PBT13",'Deep retrofit'!$AP$25,IF(F43="Scenario3PBT13",'Deep retrofit'!$AQ$25,"")))&amp;IF(F43="Scenario1PBT14",'Deep retrofit'!$AR$25,IF(F43="Scenario2PBT14",'Deep retrofit'!$AS$25,IF(F43="Scenario3PBT14",'Deep retrofit'!$AT$25,"")))&amp;IF(F43="Scenario1PBT15",'Deep retrofit'!$AU$25,IF(F43="Scenario2PBT15",'Deep retrofit'!$AV$25,IF(F43="Scenario3PBT15",'Deep retrofit'!$AW$25,"")))</f>
        <v/>
      </c>
      <c r="R43" s="117">
        <f t="shared" si="16"/>
        <v>0</v>
      </c>
      <c r="S43" s="117" t="str">
        <f>IF(F43="Scenario1PBT1",'Deep retrofit'!$E$27,IF(F43="Scenario2PBT1",'Deep retrofit'!$F$27,IF(F43="Scenario3PBT1",'Deep retrofit'!$G$27,"")))&amp;IF(F43="Scenario1PBT2",'Deep retrofit'!$H$27,IF(F43="Scenario2PBT2",'Deep retrofit'!$I$27,IF(F43="Scenario3PBT2",'Deep retrofit'!$J$27,"")))&amp;IF(F43="Scenario1PBT3",'Deep retrofit'!$K$27,IF(F43="Scenario2PBT3",'Deep retrofit'!$L$27,IF(F43="Scenario3PBT3",'Deep retrofit'!$M$27,"")))&amp;IF(F43="Scenario1PBT4",'Deep retrofit'!$N$27,IF(F43="Scenario2PBT4",'Deep retrofit'!$O$27,IF(F43="Scenario3PBT4",'Deep retrofit'!$P$27,"")))&amp;IF(F43="Scenario1PBT5",'Deep retrofit'!$Q$27,IF(F43="Scenario2PBT5",'Deep retrofit'!$R$27,IF(F43="Scenario3PBT5",'Deep retrofit'!$S$27,"")))&amp;IF(F43="Scenario1PBT6",'Deep retrofit'!$T$27,IF(F43="Scenario2PBT6",'Deep retrofit'!$U$27,IF(F43="Scenario3PBT6",'Deep retrofit'!$V$27,"")))&amp;IF(F43="Scenario1PBT7",'Deep retrofit'!$W$27,IF(F43="Scenario2PBT7",'Deep retrofit'!$X$27,IF(F43="Scenario3PBT7",'Deep retrofit'!$Y$27,"")))&amp;IF(F43="Scenario1PBT8",'Deep retrofit'!$Z$27,IF(F43="Scenario2PBT8",'Deep retrofit'!$AA$27,IF(F43="Scenario3PBT8",'Deep retrofit'!$AB$27,"")))&amp;IF(F43="Scenario1PBT9",'Deep retrofit'!$AC$27,IF(F43="Scenario2PBT9",'Deep retrofit'!$AD$27,IF(F43="Scenario3PBT9",'Deep retrofit'!$AE$27,"")))&amp;IF(F43="Scenario1PBT10",'Deep retrofit'!$AF$27,IF(F43="Scenario2PBT10",'Deep retrofit'!$AG$27,IF(F43="Scenario3PBT10",'Deep retrofit'!$AH$27,"")))&amp;IF(F43="Scenario1PBT11",'Deep retrofit'!$AI$27,IF(F43="Scenario2PBT11",'Deep retrofit'!$AJ$27,IF(F43="Scenario3PBT11",'Deep retrofit'!$AK$27,"")))&amp;IF(F43="Scenario1PBT12",'Deep retrofit'!$AL$27,IF(F43="Scenario2PBT12",'Deep retrofit'!$AM$27,IF(F43="Scenario3PBT12",'Deep retrofit'!$AN$27,"")))&amp;IF(F43="Scenario1PBT13",'Deep retrofit'!$AO$27,IF(F43="Scenario2PBT13",'Deep retrofit'!$AP$27,IF(F43="Scenario3PBT13",'Deep retrofit'!$AQ$27,"")))&amp;IF(F43="Scenario1PBT14",'Deep retrofit'!$AR$27,IF(F43="Scenario2PBT14",'Deep retrofit'!$AS$27,IF(F43="Scenario3PBT14",'Deep retrofit'!$AT$27,"")))&amp;IF(F43="Scenario1PBT15",'Deep retrofit'!$AU$27,IF(F43="Scenario2PBT15",'Deep retrofit'!$AV$27,IF(F43="Scenario3PBT15",'Deep retrofit'!$AW$27,"")))</f>
        <v/>
      </c>
      <c r="T43" s="207">
        <f t="shared" si="17"/>
        <v>0</v>
      </c>
      <c r="U43" s="206" t="str">
        <f>IF(F43="Scenario1PBT1",'Deep retrofit'!$E$38,IF(F43="Scenario2PBT1",'Deep retrofit'!$F$38,IF(F43="Scenario3PBT1",'Deep retrofit'!$G$38,"")))&amp;IF(F43="Scenario1PBT2",'Deep retrofit'!$H$38,IF(F43="Scenario2PBT2",'Deep retrofit'!$I$38,IF(F43="Scenario3PBT2",'Deep retrofit'!$J$38,"")))&amp;IF(F43="Scenario1PBT3",'Deep retrofit'!$K$38,IF(F43="Scenario2PBT3",'Deep retrofit'!$L$38,IF(F43="Scenario3PBT3",'Deep retrofit'!$M$38,"")))&amp;IF(F43="Scenario1PBT4",'Deep retrofit'!$N$38,IF(F43="Scenario2PBT4",'Deep retrofit'!$O$38,IF(F43="Scenario3PBT4",'Deep retrofit'!$P$38,"")))&amp;IF(F43="Scenario1PBT5",'Deep retrofit'!$Q$38,IF(F43="Scenario2PBT5",'Deep retrofit'!$R$38,IF(F43="Scenario3PBT5",'Deep retrofit'!$S$38,"")))&amp;IF(F43="Scenario1PBT6",'Deep retrofit'!$T$38,IF(F43="Scenario2PBT6",'Deep retrofit'!$U$38,IF(F43="Scenario3PBT6",'Deep retrofit'!$V$38,"")))&amp;IF(F43="Scenario1PBT7",'Deep retrofit'!$W$38,IF(F43="Scenario2PBT7",'Deep retrofit'!$X$38,IF(F43="Scenario3PBT7",'Deep retrofit'!$Y$38,"")))&amp;IF(F43="Scenario1PBT8",'Deep retrofit'!$Z$38,IF(F43="Scenario2PBT8",'Deep retrofit'!$AA$38,IF(F43="Scenario3PBT8",'Deep retrofit'!$AB$38,"")))&amp;IF(F43="Scenario1PBT9",'Deep retrofit'!$AC$38,IF(F43="Scenario2PBT9",'Deep retrofit'!$AD$38,IF(F43="Scenario3PBT9",'Deep retrofit'!$AE$38,"")))&amp;IF(F43="Scenario1PBT10",'Deep retrofit'!$AF$38,IF(F43="Scenario2PBT10",'Deep retrofit'!$AG$38,IF(F43="Scenario3PBT10",'Deep retrofit'!$AH$38,"")))&amp;IF(F43="Scenario1PBT11",'Deep retrofit'!$AI$38,IF(F43="Scenario2PBT11",'Deep retrofit'!$AJ$38,IF(F43="Scenario3PBT11",'Deep retrofit'!$AK$38,"")))&amp;IF(F43="Scenario1PBT12",'Deep retrofit'!$AL$38,IF(F43="Scenario2PBT12",'Deep retrofit'!$AM$38,IF(F43="Scenario3PBT12",'Deep retrofit'!$AN$38,"")))&amp;IF(F43="Scenario1PBT13",'Deep retrofit'!$AO$38,IF(F43="Scenario2PBT13",'Deep retrofit'!$AP$38,IF(F43="Scenario3PBT13",'Deep retrofit'!$AQ$38,"")))&amp;IF(F43="Scenario1PBT14",'Deep retrofit'!$AR$38,IF(F43="Scenario2PBT14",'Deep retrofit'!$AS$38,IF(F43="Scenario3PBT14",'Deep retrofit'!$AT$38,"")))&amp;IF(F43="Scenario1PBT15",'Deep retrofit'!$AU$38,IF(F43="Scenario2PBT15",'Deep retrofit'!$AV$38,IF(F43="Scenario3PBT15",'Deep retrofit'!$AW$38,"")))</f>
        <v/>
      </c>
      <c r="V43" s="117">
        <f t="shared" si="18"/>
        <v>0</v>
      </c>
      <c r="W43" s="117" t="str">
        <f>IF(F43="Scenario1PBT1",'Deep retrofit'!$E$40,IF(F43="Scenario2PBT1",'Deep retrofit'!$F$40,IF(F43="Scenario3PBT1",'Deep retrofit'!$G$40,"")))&amp;IF(F43="Scenario1PBT2",'Deep retrofit'!$H$40,IF(F43="Scenario2PBT2",'Deep retrofit'!$I$40,IF(F43="Scenario3PBT2",'Deep retrofit'!$J$40,"")))&amp;IF(F43="Scenario1PBT3",'Deep retrofit'!$K$40,IF(F43="Scenario2PBT3",'Deep retrofit'!$L$40,IF(F43="Scenario3PBT3",'Deep retrofit'!$M$40,"")))&amp;IF(F43="Scenario1PBT4",'Deep retrofit'!$N$40,IF(F43="Scenario2PBT4",'Deep retrofit'!$O$40,IF(F43="Scenario3PBT4",'Deep retrofit'!$P$40,"")))&amp;IF(F43="Scenario1PBT5",'Deep retrofit'!$Q$40,IF(F43="Scenario2PBT5",'Deep retrofit'!$R$40,IF(F43="Scenario3PBT5",'Deep retrofit'!$S$40,"")))&amp;IF(F43="Scenario1PBT6",'Deep retrofit'!$T$40,IF(F43="Scenario2PBT6",'Deep retrofit'!$U$40,IF(F43="Scenario3PBT6",'Deep retrofit'!$V$40,"")))&amp;IF(F43="Scenario1PBT7",'Deep retrofit'!$W$40,IF(F43="Scenario2PBT7",'Deep retrofit'!$X$40,IF(F43="Scenario3PBT7",'Deep retrofit'!$Y$40,"")))&amp;IF(F43="Scenario1PBT8",'Deep retrofit'!$Z$40,IF(F43="Scenario2PBT8",'Deep retrofit'!$AA$40,IF(F43="Scenario3PBT8",'Deep retrofit'!$AB$40,"")))&amp;IF(F43="Scenario1PBT9",'Deep retrofit'!$AC$40,IF(F43="Scenario2PBT9",'Deep retrofit'!$AD$40,IF(F43="Scenario3PBT9",'Deep retrofit'!$AE$40,"")))&amp;IF(F43="Scenario1PBT10",'Deep retrofit'!$AF$40,IF(F43="Scenario2PBT10",'Deep retrofit'!$AG$40,IF(F43="Scenario3PBT10",'Deep retrofit'!$AH$40,"")))&amp;IF(F43="Scenario1PBT11",'Deep retrofit'!$AI$40,IF(F43="Scenario2PBT11",'Deep retrofit'!$AJ$40,IF(F43="Scenario3PBT11",'Deep retrofit'!$AK$40,"")))&amp;IF(F43="Scenario1PBT12",'Deep retrofit'!$AL$40,IF(F43="Scenario2PBT12",'Deep retrofit'!$AM$40,IF(F43="Scenario3PBT12",'Deep retrofit'!$AN$40,"")))&amp;IF(F43="Scenario1PBT13",'Deep retrofit'!$AO$40,IF(F43="Scenario2PBT13",'Deep retrofit'!$AP$40,IF(F43="Scenario3PBT13",'Deep retrofit'!$AQ$40,"")))&amp;IF(F43="Scenario1PBT14",'Deep retrofit'!$AR$40,IF(F43="Scenario2PBT14",'Deep retrofit'!$AS$40,IF(F43="Scenario3PBT14",'Deep retrofit'!$AT$40,"")))&amp;IF(F43="Scenario1PBT15",'Deep retrofit'!$AU$40,IF(F43="Scenario2PBT15",'Deep retrofit'!$AV$40,IF(F43="Scenario3PBT15",'Deep retrofit'!$AW$40,"")))</f>
        <v/>
      </c>
      <c r="X43" s="117">
        <f t="shared" si="19"/>
        <v>0</v>
      </c>
      <c r="Y43" s="117" t="str">
        <f>IF(F43="Scenario1PBT1",'Deep retrofit'!$E$42,IF(F43="Scenario2PBT1",'Deep retrofit'!$F$42,IF(F43="Scenario3PBT1",'Deep retrofit'!$G$42,"")))&amp;IF(F43="Scenario1PBT2",'Deep retrofit'!$H$42,IF(F43="Scenario2PBT2",'Deep retrofit'!$I$42,IF(F43="Scenario3PBT2",'Deep retrofit'!$J$42,"")))&amp;IF(F43="Scenario1PBT3",'Deep retrofit'!$K$42,IF(F43="Scenario2PBT3",'Deep retrofit'!$L$42,IF(F43="Scenario3PBT3",'Deep retrofit'!$M$42,"")))&amp;IF(F43="Scenario1PBT4",'Deep retrofit'!$N$42,IF(F43="Scenario2PBT4",'Deep retrofit'!$O$42,IF(F43="Scenario3PBT4",'Deep retrofit'!$P$42,"")))&amp;IF(F43="Scenario1PBT5",'Deep retrofit'!$Q$42,IF(F43="Scenario2PBT5",'Deep retrofit'!$R$42,IF(F43="Scenario3PBT5",'Deep retrofit'!$S$42,"")))&amp;IF(F43="Scenario1PBT6",'Deep retrofit'!$T$42,IF(F43="Scenario2PBT6",'Deep retrofit'!$U$42,IF(F43="Scenario3PBT6",'Deep retrofit'!$V$42,"")))&amp;IF(F43="Scenario1PBT7",'Deep retrofit'!$W$42,IF(F43="Scenario2PBT7",'Deep retrofit'!$X$42,IF(F43="Scenario3PBT7",'Deep retrofit'!$Y$42,"")))&amp;IF(F43="Scenario1PBT8",'Deep retrofit'!$Z$42,IF(F43="Scenario2PBT8",'Deep retrofit'!$AA$42,IF(F43="Scenario3PBT8",'Deep retrofit'!$AB$42,"")))&amp;IF(F43="Scenario1PBT9",'Deep retrofit'!$AC$42,IF(F43="Scenario2PBT9",'Deep retrofit'!$AD$42,IF(F43="Scenario3PBT9",'Deep retrofit'!$AE$42,"")))&amp;IF(F43="Scenario1PBT10",'Deep retrofit'!$AF$42,IF(F43="Scenario2PBT10",'Deep retrofit'!$AG$42,IF(F43="Scenario3PBT10",'Deep retrofit'!$AH$42,"")))&amp;IF(F43="Scenario1PBT11",'Deep retrofit'!$AI$42,IF(F43="Scenario2PBT11",'Deep retrofit'!$AJ$42,IF(F43="Scenario3PBT11",'Deep retrofit'!$AK$42,"")))&amp;IF(F43="Scenario1PBT12",'Deep retrofit'!$AL$42,IF(F43="Scenario2PBT12",'Deep retrofit'!$AM$42,IF(F43="Scenario3PBT12",'Deep retrofit'!$AN$42,"")))&amp;IF(F43="Scenario1PBT13",'Deep retrofit'!$AO$42,IF(F43="Scenario2PBT13",'Deep retrofit'!$AP$42,IF(F43="Scenario3PBT13",'Deep retrofit'!$AQ$42,"")))&amp;IF(F43="Scenario1PBT14",'Deep retrofit'!$AR$42,IF(F43="Scenario2PBT14",'Deep retrofit'!$AS$42,IF(F43="Scenario3PBT14",'Deep retrofit'!$AT$42,"")))&amp;IF(F43="Scenario1PBT15",'Deep retrofit'!$AU$42,IF(F43="Scenario2PBT15",'Deep retrofit'!$AV$42,IF(F43="Scenario3PBT15",'Deep retrofit'!$AW$42,"")))</f>
        <v/>
      </c>
      <c r="Z43" s="117">
        <f t="shared" si="20"/>
        <v>0</v>
      </c>
      <c r="AA43" s="269" t="str">
        <f>IF(F43="Scenario1PBT1",'Deep retrofit'!$E$101,IF(F43="Scenario2PBT1",'Deep retrofit'!$F$101,IF(F43="Scenario3PBT1",'Deep retrofit'!$G$101,"")))&amp;IF(F43="Scenario1PBT2",'Deep retrofit'!$H$101,IF(F43="Scenario2PBT2",'Deep retrofit'!$I$101,IF(F43="Scenario3PBT2",'Deep retrofit'!$J$101,"")))&amp;IF(F43="Scenario1PBT3",'Deep retrofit'!$K$101,IF(F43="Scenario2PBT3",'Deep retrofit'!$L$101,IF(F43="Scenario3PBT3",'Deep retrofit'!$M$101,"")))&amp;IF(F43="Scenario1PBT4",'Deep retrofit'!$N$101,IF(F43="Scenario2PBT4",'Deep retrofit'!$O$101,IF(F43="Scenario3PBT4",'Deep retrofit'!$P$101,"")))&amp;IF(F43="Scenario1PBT5",'Deep retrofit'!$Q$101,IF(F43="Scenario2PBT5",'Deep retrofit'!$R$101,IF(F43="Scenario3PBT5",'Deep retrofit'!$S$101,"")))&amp;IF(F43="Scenario1PBT6",'Deep retrofit'!$T$101,IF(F43="Scenario2PBT6",'Deep retrofit'!$U$101,IF(F43="Scenario3PBT6",'Deep retrofit'!$V$101,"")))&amp;IF(F43="Scenario1PBT7",'Deep retrofit'!$W$101,IF(F43="Scenario2PBT7",'Deep retrofit'!$X$101,IF(F43="Scenario3PBT7",'Deep retrofit'!$Y$101,"")))&amp;IF(F43="Scenario1PBT8",'Deep retrofit'!$Z$101,IF(F43="Scenario2PBT8",'Deep retrofit'!$AA$101,IF(F43="Scenario3PBT8",'Deep retrofit'!$AB$101,"")))&amp;IF(F43="Scenario1PBT9",'Deep retrofit'!$AC$101,IF(F43="Scenario2PBT9",'Deep retrofit'!$AD$101,IF(F43="Scenario3PBT9",'Deep retrofit'!$AE$101,"")))&amp;IF(F43="Scenario1PBT10",'Deep retrofit'!$AF$101,IF(F43="Scenario2PBT10",'Deep retrofit'!$AG$101,IF(F43="Scenario3PBT10",'Deep retrofit'!$AH$101,"")))&amp;IF(F43="Scenario1PBT11",'Deep retrofit'!$AI$101,IF(F43="Scenario2PBT11",'Deep retrofit'!$AJ$101,IF(F43="Scenario3PBT11",'Deep retrofit'!$AK$101,"")))&amp;IF(F43="Scenario1PBT12",'Deep retrofit'!$AL$101,IF(F43="Scenario2PBT12",'Deep retrofit'!$AM$101,IF(F43="Scenario3PBT12",'Deep retrofit'!$AN$101,"")))&amp;IF(F43="Scenario1PBT13",'Deep retrofit'!$AO$101,IF(F43="Scenario2PBT13",'Deep retrofit'!$AP$101,IF(F43="Scenario3PBT13",'Deep retrofit'!$AQ$101,"")))&amp;IF(F43="Scenario1PBT14",'Deep retrofit'!$AR$101,IF(F43="Scenario2PBT14",'Deep retrofit'!$AS$101,IF(F43="Scenario3PBT14",'Deep retrofit'!$AT$101,"")))&amp;IF(F43="Scenario1PBT15",'Deep retrofit'!$AU$101,IF(F43="Scenario2PBT15",'Deep retrofit'!$AV$101,IF(F43="Scenario3PBT15",'Deep retrofit'!$AW$101,"")))</f>
        <v/>
      </c>
      <c r="AB43" s="179">
        <f t="shared" si="21"/>
        <v>0</v>
      </c>
      <c r="AC43" s="208">
        <f>IFERROR('Projection_Base-case'!G43-G43,0)</f>
        <v>0</v>
      </c>
      <c r="AD43" s="117">
        <f t="shared" si="24"/>
        <v>0</v>
      </c>
      <c r="AE43" s="117">
        <f>IFERROR(100*AC43/'Projection_Base-case'!G43,0)</f>
        <v>0</v>
      </c>
      <c r="AF43" s="117">
        <f>IFERROR('Projection_Base-case'!I43-I43,0)</f>
        <v>0</v>
      </c>
      <c r="AG43" s="117">
        <f t="shared" si="25"/>
        <v>0</v>
      </c>
      <c r="AH43" s="117">
        <f>IFERROR(100*AF43/'Projection_Base-case'!I43,0)</f>
        <v>0</v>
      </c>
      <c r="AI43" s="117">
        <f>IFERROR('Projection_Base-case'!K43-K43,0)</f>
        <v>0</v>
      </c>
      <c r="AJ43" s="117">
        <f t="shared" si="26"/>
        <v>0</v>
      </c>
      <c r="AK43" s="117">
        <f>IFERROR(100*AI43/'Projection_Base-case'!K43,0)</f>
        <v>0</v>
      </c>
      <c r="AL43" s="117">
        <f>IFERROR(M43-'Projection_Base-case'!M43,0)</f>
        <v>0</v>
      </c>
      <c r="AM43" s="117">
        <f t="shared" si="27"/>
        <v>0</v>
      </c>
      <c r="AN43" s="179">
        <f>IFERROR(IF('Projection_Base-case'!N43&gt;0,100*AM43/'Projection_Base-case'!N43,100*AM43/N43),0)</f>
        <v>0</v>
      </c>
      <c r="AO43" s="206">
        <f>IFERROR('Projection_Base-case'!O43-O43,0)</f>
        <v>0</v>
      </c>
      <c r="AP43" s="117">
        <f t="shared" si="28"/>
        <v>0</v>
      </c>
      <c r="AQ43" s="117">
        <f>IFERROR(100*AO43/'Projection_Base-case'!O43,0)</f>
        <v>0</v>
      </c>
      <c r="AR43" s="117">
        <f>IFERROR('Projection_Base-case'!Q43-Q43,0)</f>
        <v>0</v>
      </c>
      <c r="AS43" s="117">
        <f t="shared" si="29"/>
        <v>0</v>
      </c>
      <c r="AT43" s="117">
        <f>IFERROR(100*AR43/'Projection_Base-case'!Q43,0)</f>
        <v>0</v>
      </c>
      <c r="AU43" s="117">
        <f>IFERROR('Projection_Base-case'!S43-S43,0)</f>
        <v>0</v>
      </c>
      <c r="AV43" s="117">
        <f t="shared" si="30"/>
        <v>0</v>
      </c>
      <c r="AW43" s="118">
        <f>IFERROR(100*AU43/'Projection_Base-case'!S43,0)</f>
        <v>0</v>
      </c>
      <c r="AX43" s="206">
        <f>IFERROR('Projection_Base-case'!U43-U43,0)</f>
        <v>0</v>
      </c>
      <c r="AY43" s="117">
        <f t="shared" si="31"/>
        <v>0</v>
      </c>
      <c r="AZ43" s="117">
        <f>IFERROR(100*AX43/'Projection_Base-case'!U43,0)</f>
        <v>0</v>
      </c>
      <c r="BA43" s="117">
        <f>IFERROR('Projection_Base-case'!W43-W43,0)</f>
        <v>0</v>
      </c>
      <c r="BB43" s="117">
        <f t="shared" si="32"/>
        <v>0</v>
      </c>
      <c r="BC43" s="117">
        <f>IFERROR(100*BA43/'Projection_Base-case'!W43,0)</f>
        <v>0</v>
      </c>
      <c r="BD43" s="117">
        <f>IFERROR('Projection_Base-case'!Y43-Y43,0)</f>
        <v>0</v>
      </c>
      <c r="BE43" s="117">
        <f t="shared" si="33"/>
        <v>0</v>
      </c>
      <c r="BF43" s="117">
        <f>IFERROR(100*BD43/'Projection_Base-case'!Y43,0)</f>
        <v>0</v>
      </c>
      <c r="BG43" s="178">
        <f t="shared" si="22"/>
        <v>0</v>
      </c>
      <c r="BH43" s="179">
        <f t="shared" si="23"/>
        <v>0</v>
      </c>
    </row>
    <row r="44" spans="1:60">
      <c r="A44" s="205">
        <v>39</v>
      </c>
      <c r="B44" s="178">
        <f>IF('Projection_Base-case'!B44&lt;&gt;"",'Projection_Base-case'!B44,0)</f>
        <v>0</v>
      </c>
      <c r="C44" s="178">
        <f>IF('Projection_Base-case'!C44&lt;&gt;"",'Projection_Base-case'!C44,0)</f>
        <v>0</v>
      </c>
      <c r="D44" s="178">
        <f>IF('Projection_Base-case'!D44&lt;&gt;"",'Projection_Base-case'!D44,0)</f>
        <v>0</v>
      </c>
      <c r="E44" s="107" t="str">
        <f>IF(AND('Résultats deep'!$AC$3="OUI",'Résultats deep'!E43&lt;&gt;""),'Résultats deep'!E43,IF(OR(D44="PBT1",D44="PBT2",D44="PBT3",D44="PBT4",D44="PBT5",D44="PBT6",D44="PBT7"),"Scenario1",""))</f>
        <v/>
      </c>
      <c r="F44" s="202" t="str">
        <f t="shared" si="10"/>
        <v>0</v>
      </c>
      <c r="G44" s="177" t="str">
        <f>IF(F44="Scenario1PBT1",'Deep retrofit'!$E$6,IF(F44="Scenario2PBT1",'Deep retrofit'!$F$6,IF(F44="Scenario3PBT1",'Deep retrofit'!$G$6,"")))&amp;IF(F44="Scenario1PBT2",'Deep retrofit'!$H$6,IF(F44="Scenario2PBT2",'Deep retrofit'!$I$6,IF(F44="Scenario3PBT2",'Deep retrofit'!$J$6,"")))&amp;IF(F44="Scenario1PBT3",'Deep retrofit'!$K$6,IF(F44="Scenario2PBT3",'Deep retrofit'!$L$6,IF(F44="Scenario3PBT3",'Deep retrofit'!$M$6,"")))&amp;IF(F44="Scenario1PBT4",'Deep retrofit'!$N$6,IF(F44="Scenario2PBT4",'Deep retrofit'!$O$6,IF(F44="Scenario3PBT4",'Deep retrofit'!$P$6,"")))&amp;IF(F44="Scenario1PBT5",'Deep retrofit'!$Q$6,IF(F44="Scenario2PBT5",'Deep retrofit'!$R$6,IF(F44="Scenario3PBT5",'Deep retrofit'!$S$6,"")))&amp;IF(F44="Scenario1PBT6",'Deep retrofit'!$T$6,IF(F44="Scenario2PBT6",'Deep retrofit'!$U$6,IF(F44="Scenario3PBT6",'Deep retrofit'!$V$6,"")))&amp;IF(F44="Scenario1PBT7",'Deep retrofit'!$W$6,IF(F44="Scenario2PBT7",'Deep retrofit'!$X$6,IF(F44="Scenario3PBT7",'Deep retrofit'!$Y$6,"")))&amp;IF(F44="Scenario1PBT8",'Deep retrofit'!$Z$6,IF(F44="Scenario2PBT8",'Deep retrofit'!$AA$6,IF(F44="Scenario3PBT8",'Deep retrofit'!$AB$6,"")))&amp;IF(F44="Scenario1PBT9",'Deep retrofit'!$AC$6,IF(F44="Scenario2PBT9",'Deep retrofit'!$AD$6,IF(F44="Scenario3PBT9",'Deep retrofit'!$AE$6,"")))&amp;IF(F44="Scenario1PBT10",'Deep retrofit'!$AF$6,IF(F44="Scenario2PBT10",'Deep retrofit'!$AG$6,IF(F44="Scenario3PBT10",'Deep retrofit'!$AH$6,"")))&amp;IF(F44="Scenario1PBT11",'Deep retrofit'!$AI$6,IF(F44="Scenario2PBT11",'Deep retrofit'!$AJ$6,IF(F44="Scenario3PBT11",'Deep retrofit'!$AK$6,"")))&amp;IF(F44="Scenario1PBT12",'Deep retrofit'!$AL$6,IF(F44="Scenario2PBT12",'Deep retrofit'!$AM$6,IF(F44="Scenario3PBT12",'Deep retrofit'!$AN$6,"")))&amp;IF(F44="Scenario1PBT13",'Deep retrofit'!$AO$6,IF(F44="Scenario2PBT13",'Deep retrofit'!$AP$6,IF(F44="Scenario3PBT13",'Deep retrofit'!$AQ$6,"")))&amp;IF(F44="Scenario1PBT14",'Deep retrofit'!$AR$6,IF(F44="Scenario2PBT14",'Deep retrofit'!$AS$6,IF(F44="Scenario3PBT14",'Deep retrofit'!$AT$6,"")))&amp;IF(F44="Scenario1PBT15",'Deep retrofit'!$AU$6,IF(F44="Scenario2PBT15",'Deep retrofit'!$AV$6,IF(F44="Scenario3PBT15",'Deep retrofit'!$AW$6,"")))</f>
        <v/>
      </c>
      <c r="H44" s="117">
        <f t="shared" si="11"/>
        <v>0</v>
      </c>
      <c r="I44" s="178" t="str">
        <f>IF(F44="Scenario1PBT1",'Deep retrofit'!$E$16,IF(F44="Scenario2PBT1",'Deep retrofit'!$F$16,IF(F44="Scenario3PBT1",'Deep retrofit'!$G$16,"")))&amp;IF(F44="Scenario1PBT2",'Deep retrofit'!$H$16,IF(F44="Scenario2PBT2",'Deep retrofit'!$I$16,IF(F44="Scenario3PBT2",'Deep retrofit'!$J$16,"")))&amp;IF(F44="Scenario1PBT3",'Deep retrofit'!$K$16,IF(F44="Scenario2PBT3",'Deep retrofit'!$L$16,IF(F44="Scenario3PBT3",'Deep retrofit'!$M$16,"")))&amp;IF(F44="Scenario1PBT4",'Deep retrofit'!$N$16,IF(F44="Scenario2PBT4",'Deep retrofit'!$O$16,IF(F44="Scenario3PBT4",'Deep retrofit'!$P$16,"")))&amp;IF(F44="Scenario1PBT5",'Deep retrofit'!$Q$16,IF(F44="Scenario2PBT5",'Deep retrofit'!$R$16,IF(F44="Scenario3PBT5",'Deep retrofit'!$S$16,"")))&amp;IF(F44="Scenario1PBT6",'Deep retrofit'!$T$16,IF(F44="Scenario2PBT6",'Deep retrofit'!$U$16,IF(F44="Scenario3PBT6",'Deep retrofit'!$V$16,"")))&amp;IF(F44="Scenario1PBT7",'Deep retrofit'!$W$16,IF(F44="Scenario2PBT7",'Deep retrofit'!$X$16,IF(F44="Scenario3PBT7",'Deep retrofit'!$Y$16,"")))&amp;IF(F44="Scenario1PBT8",'Deep retrofit'!$Z$16,IF(F44="Scenario2PBT8",'Deep retrofit'!$AA$16,IF(F44="Scenario3PBT8",'Deep retrofit'!$AB$16,"")))&amp;IF(F44="Scenario1PBT9",'Deep retrofit'!$AC$16,IF(F44="Scenario2PBT9",'Deep retrofit'!$AD$16,IF(F44="Scenario3PBT9",'Deep retrofit'!$AE$16,"")))&amp;IF(F44="Scenario1PBT10",'Deep retrofit'!$AF$16,IF(F44="Scenario2PBT10",'Deep retrofit'!$AG$16,IF(F44="Scenario3PBT10",'Deep retrofit'!$AH$16,"")))&amp;IF(F44="Scenario1PBT11",'Deep retrofit'!$AI$16,IF(F44="Scenario2PBT11",'Deep retrofit'!$AJ$16,IF(F44="Scenario3PBT11",'Deep retrofit'!$AK$16,"")))&amp;IF(F44="Scenario1PBT12",'Deep retrofit'!$AL$16,IF(F44="Scenario2PBT12",'Deep retrofit'!$AM$16,IF(F44="Scenario3PBT12",'Deep retrofit'!$AN$16,"")))&amp;IF(F44="Scenario1PBT13",'Deep retrofit'!$AO$16,IF(F44="Scenario2PBT13",'Deep retrofit'!$AP$16,IF(F44="Scenario3PBT13",'Deep retrofit'!$AQ$16,"")))&amp;IF(F44="Scenario1PBT14",'Deep retrofit'!$AR$16,IF(F44="Scenario2PBT14",'Deep retrofit'!$AS$16,IF(F44="Scenario3PBT14",'Deep retrofit'!$AT$16,"")))&amp;IF(F44="Scenario1PBT15",'Deep retrofit'!$AU$16,IF(F44="Scenario2PBT15",'Deep retrofit'!$AV$16,IF(F44="Scenario3PBT15",'Deep retrofit'!$AW$16,"")))</f>
        <v/>
      </c>
      <c r="J44" s="117">
        <f t="shared" si="12"/>
        <v>0</v>
      </c>
      <c r="K44" s="117" t="str">
        <f>IF(F44="Scenario1PBT1",'Deep retrofit'!$E$18,IF(F44="Scenario2PBT1",'Deep retrofit'!$F$18,IF(F44="Scenario3PBT1",'Deep retrofit'!$G$18,"")))&amp;IF(F44="Scenario1PBT2",'Deep retrofit'!$H$18,IF(F44="Scenario2PBT2",'Deep retrofit'!$I$18,IF(F44="Scenario3PBT2",'Deep retrofit'!$J$18,"")))&amp;IF(F44="Scenario1PBT3",'Deep retrofit'!$K$18,IF(F44="Scenario2PBT3",'Deep retrofit'!$L$18,IF(F44="Scenario3PBT3",'Deep retrofit'!$M$18,"")))&amp;IF(F44="Scenario1PBT4",'Deep retrofit'!$N$18,IF(F44="Scenario2PBT4",'Deep retrofit'!$O$18,IF(F44="Scenario3PBT4",'Deep retrofit'!$P$18,"")))&amp;IF(F44="Scenario1PBT5",'Deep retrofit'!$Q$18,IF(F44="Scenario2PBT5",'Deep retrofit'!$R$18,IF(F44="Scenario3PBT5",'Deep retrofit'!$S$18,"")))&amp;IF(F44="Scenario1PBT6",'Deep retrofit'!$T$18,IF(F44="Scenario2PBT6",'Deep retrofit'!$U$18,IF(F44="Scenario3PBT6",'Deep retrofit'!$V$18,"")))&amp;IF(F44="Scenario1PBT7",'Deep retrofit'!$W$18,IF(F44="Scenario2PBT7",'Deep retrofit'!$X$18,IF(F44="Scenario3PBT7",'Deep retrofit'!$Y$18,"")))&amp;IF(F44="Scenario1PBT8",'Deep retrofit'!$Z$18,IF(F44="Scenario2PBT8",'Deep retrofit'!$AA$18,IF(F44="Scenario3PBT8",'Deep retrofit'!$AB$18,"")))&amp;IF(F44="Scenario1PBT9",'Deep retrofit'!$AC$18,IF(F44="Scenario2PBT9",'Deep retrofit'!$AD$18,IF(F44="Scenario3PBT9",'Deep retrofit'!$AE$18,"")))&amp;IF(F44="Scenario1PBT10",'Deep retrofit'!$AF$18,IF(F44="Scenario2PBT10",'Deep retrofit'!$AG$18,IF(F44="Scenario3PBT10",'Deep retrofit'!$AH$18,"")))&amp;IF(F44="Scenario1PBT11",'Deep retrofit'!$AI$18,IF(F44="Scenario2PBT11",'Deep retrofit'!$AJ$18,IF(F44="Scenario3PBT11",'Deep retrofit'!$AK$18,"")))&amp;IF(F44="Scenario1PBT12",'Deep retrofit'!$AL$18,IF(F44="Scenario2PBT12",'Deep retrofit'!$AM$18,IF(F44="Scenario3PBT12",'Deep retrofit'!$AN$18,"")))&amp;IF(F44="Scenario1PBT13",'Deep retrofit'!$AO$18,IF(F44="Scenario2PBT13",'Deep retrofit'!$AP$18,IF(F44="Scenario3PBT13",'Deep retrofit'!$AQ$18,"")))&amp;IF(F44="Scenario1PBT14",'Deep retrofit'!$AR$18,IF(F44="Scenario2PBT14",'Deep retrofit'!$AS$18,IF(F44="Scenario3PBT14",'Deep retrofit'!$AT$18,"")))&amp;IF(F44="Scenario1PBT15",'Deep retrofit'!$AU$18,IF(F44="Scenario2PBT15",'Deep retrofit'!$AV$18,IF(F44="Scenario3PBT15",'Deep retrofit'!$AW$18,"")))</f>
        <v/>
      </c>
      <c r="L44" s="117">
        <f t="shared" si="13"/>
        <v>0</v>
      </c>
      <c r="M44" s="117" t="str">
        <f>IF(F44="Scenario1PBT1",'Deep retrofit'!$E$20,IF(F44="Scenario2PBT1",'Deep retrofit'!$F$20,IF(F44="Scenario3PBT1",'Deep retrofit'!$G$20,"")))&amp;IF(F44="Scenario1PBT2",'Deep retrofit'!$H$20,IF(F44="Scenario2PBT2",'Deep retrofit'!$I$20,IF(F44="Scenario3PBT2",'Deep retrofit'!$J$20,"")))&amp;IF(F44="Scenario1PBT3",'Deep retrofit'!$K$20,IF(F44="Scenario2PBT3",'Deep retrofit'!$L$20,IF(F44="Scenario3PBT3",'Deep retrofit'!$M$20,"")))&amp;IF(F44="Scenario1PBT4",'Deep retrofit'!$N$20,IF(F44="Scenario2PBT4",'Deep retrofit'!$O$20,IF(F44="Scenario3PBT4",'Deep retrofit'!$P$20,"")))&amp;IF(F44="Scenario1PBT5",'Deep retrofit'!$Q$20,IF(F44="Scenario2PBT5",'Deep retrofit'!$R$20,IF(F44="Scenario3PBT5",'Deep retrofit'!$S$20,"")))&amp;IF(F44="Scenario1PBT6",'Deep retrofit'!$T$20,IF(F44="Scenario2PBT6",'Deep retrofit'!$U$20,IF(F44="Scenario3PBT6",'Deep retrofit'!$V$20,"")))&amp;IF(F44="Scenario1PBT7",'Deep retrofit'!$W$20,IF(F44="Scenario2PBT7",'Deep retrofit'!$X$20,IF(F44="Scenario3PBT7",'Deep retrofit'!$Y$20,"")))&amp;IF(F44="Scenario1PBT8",'Deep retrofit'!$Z$20,IF(F44="Scenario2PBT8",'Deep retrofit'!$AA$20,IF(F44="Scenario3PBT8",'Deep retrofit'!$AB$20,"")))&amp;IF(F44="Scenario1PBT9",'Deep retrofit'!$AC$20,IF(F44="Scenario2PBT9",'Deep retrofit'!$AD$20,IF(F44="Scenario3PBT9",'Deep retrofit'!$AE$20,"")))&amp;IF(F44="Scenario1PBT10",'Deep retrofit'!$AF$20,IF(F44="Scenario2PBT10",'Deep retrofit'!$AG$20,IF(F44="Scenario3PBT10",'Deep retrofit'!$AH$20,"")))&amp;IF(F44="Scenario1PBT11",'Deep retrofit'!$AI$20,IF(F44="Scenario2PBT11",'Deep retrofit'!$AJ$20,IF(F44="Scenario3PBT11",'Deep retrofit'!$AK$20,"")))&amp;IF(F44="Scenario1PBT12",'Deep retrofit'!$AL$20,IF(F44="Scenario2PBT12",'Deep retrofit'!$AM$20,IF(F44="Scenario3PBT12",'Deep retrofit'!$AN$20,"")))&amp;IF(F44="Scenario1PBT13",'Deep retrofit'!$AO$20,IF(F44="Scenario2PBT13",'Deep retrofit'!$AP$20,IF(F44="Scenario3PBT13",'Deep retrofit'!$AQ$20,"")))&amp;IF(F44="Scenario1PBT14",'Deep retrofit'!$AR$20,IF(F44="Scenario2PBT14",'Deep retrofit'!$AS$20,IF(F44="Scenario3PBT14",'Deep retrofit'!$AT$20,"")))&amp;IF(F44="Scenario1PBT15",'Deep retrofit'!$AU$20,IF(F44="Scenario2PBT15",'Deep retrofit'!$AV$20,IF(F44="Scenario3PBT15",'Deep retrofit'!$AW$20,"")))</f>
        <v/>
      </c>
      <c r="N44" s="118">
        <f t="shared" si="14"/>
        <v>0</v>
      </c>
      <c r="O44" s="206" t="str">
        <f>IF(F44="Scenario1PBT1",'Deep retrofit'!$E$23,IF(F44="Scenario2PBT1",'Deep retrofit'!$F$23,IF(F44="Scenario3PBT1",'Deep retrofit'!$G$23,"")))&amp;IF(F44="Scenario1PBT2",'Deep retrofit'!$H$23,IF(F44="Scenario2PBT2",'Deep retrofit'!$I$23,IF(F44="Scenario3PBT2",'Deep retrofit'!$J$23,"")))&amp;IF(F44="Scenario1PBT3",'Deep retrofit'!$K$23,IF(F44="Scenario2PBT3",'Deep retrofit'!$L$23,IF(F44="Scenario3PBT3",'Deep retrofit'!$M$23,"")))&amp;IF(F44="Scenario1PBT4",'Deep retrofit'!$N$23,IF(F44="Scenario2PBT4",'Deep retrofit'!$O$23,IF(F44="Scenario3PBT4",'Deep retrofit'!$P$23,"")))&amp;IF(F44="Scenario1PBT5",'Deep retrofit'!$Q$23,IF(F44="Scenario2PBT5",'Deep retrofit'!$R$23,IF(F44="Scenario3PBT5",'Deep retrofit'!$S$23,"")))&amp;IF(F44="Scenario1PBT6",'Deep retrofit'!$T$23,IF(F44="Scenario2PBT6",'Deep retrofit'!$U$23,IF(F44="Scenario3PBT6",'Deep retrofit'!$V$23,"")))&amp;IF(F44="Scenario1PBT7",'Deep retrofit'!$W$23,IF(F44="Scenario2PBT7",'Deep retrofit'!$X$23,IF(F44="Scenario3PBT7",'Deep retrofit'!$Y$23,"")))&amp;IF(F44="Scenario1PBT8",'Deep retrofit'!$Z$23,IF(F44="Scenario2PBT8",'Deep retrofit'!$AA$23,IF(F44="Scenario3PBT8",'Deep retrofit'!$AB$23,"")))&amp;IF(F44="Scenario1PBT9",'Deep retrofit'!$AC$23,IF(F44="Scenario2PBT9",'Deep retrofit'!$AD$23,IF(F44="Scenario3PBT9",'Deep retrofit'!$AE$23,"")))&amp;IF(F44="Scenario1PBT10",'Deep retrofit'!$AF$23,IF(F44="Scenario2PBT10",'Deep retrofit'!$AG$23,IF(F44="Scenario3PBT10",'Deep retrofit'!$AH$23,"")))&amp;IF(F44="Scenario1PBT11",'Deep retrofit'!$AI$23,IF(F44="Scenario2PBT11",'Deep retrofit'!$AJ$23,IF(F44="Scenario3PBT11",'Deep retrofit'!$AK$23,"")))&amp;IF(F44="Scenario1PBT12",'Deep retrofit'!$AL$23,IF(F44="Scenario2PBT12",'Deep retrofit'!$AM$23,IF(F44="Scenario3PBT12",'Deep retrofit'!$AN$23,"")))&amp;IF(F44="Scenario1PBT13",'Deep retrofit'!$AO$23,IF(F44="Scenario2PBT13",'Deep retrofit'!$AP$23,IF(F44="Scenario3PBT13",'Deep retrofit'!$AQ$23,"")))&amp;IF(F44="Scenario1PBT14",'Deep retrofit'!$AR$23,IF(F44="Scenario2PBT14",'Deep retrofit'!$AS$23,IF(F44="Scenario3PBT14",'Deep retrofit'!$AT$23,"")))&amp;IF(F44="Scenario1PBT15",'Deep retrofit'!$AU$23,IF(F44="Scenario2PBT15",'Deep retrofit'!$AV$23,IF(F44="Scenario3PBT15",'Deep retrofit'!$AW$23,"")))</f>
        <v/>
      </c>
      <c r="P44" s="117">
        <f t="shared" si="15"/>
        <v>0</v>
      </c>
      <c r="Q44" s="117" t="str">
        <f>IF(F44="Scenario1PBT1",'Deep retrofit'!$E$25,IF(F44="Scenario2PBT1",'Deep retrofit'!$F$25,IF(F44="Scenario3PBT1",'Deep retrofit'!$G$25,"")))&amp;IF(F44="Scenario1PBT2",'Deep retrofit'!$H$25,IF(F44="Scenario2PBT2",'Deep retrofit'!$I$25,IF(F44="Scenario3PBT2",'Deep retrofit'!$J$25,"")))&amp;IF(F44="Scenario1PBT3",'Deep retrofit'!$K$25,IF(F44="Scenario2PBT3",'Deep retrofit'!$L$25,IF(F44="Scenario3PBT3",'Deep retrofit'!$M$25,"")))&amp;IF(F44="Scenario1PBT4",'Deep retrofit'!$N$25,IF(F44="Scenario2PBT4",'Deep retrofit'!$O$25,IF(F44="Scenario3PBT4",'Deep retrofit'!$P$25,"")))&amp;IF(F44="Scenario1PBT5",'Deep retrofit'!$Q$25,IF(F44="Scenario2PBT5",'Deep retrofit'!$R$25,IF(F44="Scenario3PBT5",'Deep retrofit'!$S$25,"")))&amp;IF(F44="Scenario1PBT6",'Deep retrofit'!$T$25,IF(F44="Scenario2PBT6",'Deep retrofit'!$U$25,IF(F44="Scenario3PBT6",'Deep retrofit'!$V$25,"")))&amp;IF(F44="Scenario1PBT7",'Deep retrofit'!$W$25,IF(F44="Scenario2PBT7",'Deep retrofit'!$X$25,IF(F44="Scenario3PBT7",'Deep retrofit'!$Y$25,"")))&amp;IF(F44="Scenario1PBT8",'Deep retrofit'!$Z$25,IF(F44="Scenario2PBT8",'Deep retrofit'!$AA$25,IF(F44="Scenario3PBT8",'Deep retrofit'!$AB$25,"")))&amp;IF(F44="Scenario1PBT9",'Deep retrofit'!$AC$25,IF(F44="Scenario2PBT9",'Deep retrofit'!$AD$25,IF(F44="Scenario3PBT9",'Deep retrofit'!$AE$25,"")))&amp;IF(F44="Scenario1PBT10",'Deep retrofit'!$AF$25,IF(F44="Scenario2PBT10",'Deep retrofit'!$AG$25,IF(F44="Scenario3PBT10",'Deep retrofit'!$AH$25,"")))&amp;IF(F44="Scenario1PBT11",'Deep retrofit'!$AI$25,IF(F44="Scenario2PBT11",'Deep retrofit'!$AJ$25,IF(F44="Scenario3PBT11",'Deep retrofit'!$AK$25,"")))&amp;IF(F44="Scenario1PBT12",'Deep retrofit'!$AL$25,IF(F44="Scenario2PBT12",'Deep retrofit'!$AM$25,IF(F44="Scenario3PBT12",'Deep retrofit'!$AN$25,"")))&amp;IF(F44="Scenario1PBT13",'Deep retrofit'!$AO$25,IF(F44="Scenario2PBT13",'Deep retrofit'!$AP$25,IF(F44="Scenario3PBT13",'Deep retrofit'!$AQ$25,"")))&amp;IF(F44="Scenario1PBT14",'Deep retrofit'!$AR$25,IF(F44="Scenario2PBT14",'Deep retrofit'!$AS$25,IF(F44="Scenario3PBT14",'Deep retrofit'!$AT$25,"")))&amp;IF(F44="Scenario1PBT15",'Deep retrofit'!$AU$25,IF(F44="Scenario2PBT15",'Deep retrofit'!$AV$25,IF(F44="Scenario3PBT15",'Deep retrofit'!$AW$25,"")))</f>
        <v/>
      </c>
      <c r="R44" s="117">
        <f t="shared" si="16"/>
        <v>0</v>
      </c>
      <c r="S44" s="117" t="str">
        <f>IF(F44="Scenario1PBT1",'Deep retrofit'!$E$27,IF(F44="Scenario2PBT1",'Deep retrofit'!$F$27,IF(F44="Scenario3PBT1",'Deep retrofit'!$G$27,"")))&amp;IF(F44="Scenario1PBT2",'Deep retrofit'!$H$27,IF(F44="Scenario2PBT2",'Deep retrofit'!$I$27,IF(F44="Scenario3PBT2",'Deep retrofit'!$J$27,"")))&amp;IF(F44="Scenario1PBT3",'Deep retrofit'!$K$27,IF(F44="Scenario2PBT3",'Deep retrofit'!$L$27,IF(F44="Scenario3PBT3",'Deep retrofit'!$M$27,"")))&amp;IF(F44="Scenario1PBT4",'Deep retrofit'!$N$27,IF(F44="Scenario2PBT4",'Deep retrofit'!$O$27,IF(F44="Scenario3PBT4",'Deep retrofit'!$P$27,"")))&amp;IF(F44="Scenario1PBT5",'Deep retrofit'!$Q$27,IF(F44="Scenario2PBT5",'Deep retrofit'!$R$27,IF(F44="Scenario3PBT5",'Deep retrofit'!$S$27,"")))&amp;IF(F44="Scenario1PBT6",'Deep retrofit'!$T$27,IF(F44="Scenario2PBT6",'Deep retrofit'!$U$27,IF(F44="Scenario3PBT6",'Deep retrofit'!$V$27,"")))&amp;IF(F44="Scenario1PBT7",'Deep retrofit'!$W$27,IF(F44="Scenario2PBT7",'Deep retrofit'!$X$27,IF(F44="Scenario3PBT7",'Deep retrofit'!$Y$27,"")))&amp;IF(F44="Scenario1PBT8",'Deep retrofit'!$Z$27,IF(F44="Scenario2PBT8",'Deep retrofit'!$AA$27,IF(F44="Scenario3PBT8",'Deep retrofit'!$AB$27,"")))&amp;IF(F44="Scenario1PBT9",'Deep retrofit'!$AC$27,IF(F44="Scenario2PBT9",'Deep retrofit'!$AD$27,IF(F44="Scenario3PBT9",'Deep retrofit'!$AE$27,"")))&amp;IF(F44="Scenario1PBT10",'Deep retrofit'!$AF$27,IF(F44="Scenario2PBT10",'Deep retrofit'!$AG$27,IF(F44="Scenario3PBT10",'Deep retrofit'!$AH$27,"")))&amp;IF(F44="Scenario1PBT11",'Deep retrofit'!$AI$27,IF(F44="Scenario2PBT11",'Deep retrofit'!$AJ$27,IF(F44="Scenario3PBT11",'Deep retrofit'!$AK$27,"")))&amp;IF(F44="Scenario1PBT12",'Deep retrofit'!$AL$27,IF(F44="Scenario2PBT12",'Deep retrofit'!$AM$27,IF(F44="Scenario3PBT12",'Deep retrofit'!$AN$27,"")))&amp;IF(F44="Scenario1PBT13",'Deep retrofit'!$AO$27,IF(F44="Scenario2PBT13",'Deep retrofit'!$AP$27,IF(F44="Scenario3PBT13",'Deep retrofit'!$AQ$27,"")))&amp;IF(F44="Scenario1PBT14",'Deep retrofit'!$AR$27,IF(F44="Scenario2PBT14",'Deep retrofit'!$AS$27,IF(F44="Scenario3PBT14",'Deep retrofit'!$AT$27,"")))&amp;IF(F44="Scenario1PBT15",'Deep retrofit'!$AU$27,IF(F44="Scenario2PBT15",'Deep retrofit'!$AV$27,IF(F44="Scenario3PBT15",'Deep retrofit'!$AW$27,"")))</f>
        <v/>
      </c>
      <c r="T44" s="207">
        <f t="shared" si="17"/>
        <v>0</v>
      </c>
      <c r="U44" s="206" t="str">
        <f>IF(F44="Scenario1PBT1",'Deep retrofit'!$E$38,IF(F44="Scenario2PBT1",'Deep retrofit'!$F$38,IF(F44="Scenario3PBT1",'Deep retrofit'!$G$38,"")))&amp;IF(F44="Scenario1PBT2",'Deep retrofit'!$H$38,IF(F44="Scenario2PBT2",'Deep retrofit'!$I$38,IF(F44="Scenario3PBT2",'Deep retrofit'!$J$38,"")))&amp;IF(F44="Scenario1PBT3",'Deep retrofit'!$K$38,IF(F44="Scenario2PBT3",'Deep retrofit'!$L$38,IF(F44="Scenario3PBT3",'Deep retrofit'!$M$38,"")))&amp;IF(F44="Scenario1PBT4",'Deep retrofit'!$N$38,IF(F44="Scenario2PBT4",'Deep retrofit'!$O$38,IF(F44="Scenario3PBT4",'Deep retrofit'!$P$38,"")))&amp;IF(F44="Scenario1PBT5",'Deep retrofit'!$Q$38,IF(F44="Scenario2PBT5",'Deep retrofit'!$R$38,IF(F44="Scenario3PBT5",'Deep retrofit'!$S$38,"")))&amp;IF(F44="Scenario1PBT6",'Deep retrofit'!$T$38,IF(F44="Scenario2PBT6",'Deep retrofit'!$U$38,IF(F44="Scenario3PBT6",'Deep retrofit'!$V$38,"")))&amp;IF(F44="Scenario1PBT7",'Deep retrofit'!$W$38,IF(F44="Scenario2PBT7",'Deep retrofit'!$X$38,IF(F44="Scenario3PBT7",'Deep retrofit'!$Y$38,"")))&amp;IF(F44="Scenario1PBT8",'Deep retrofit'!$Z$38,IF(F44="Scenario2PBT8",'Deep retrofit'!$AA$38,IF(F44="Scenario3PBT8",'Deep retrofit'!$AB$38,"")))&amp;IF(F44="Scenario1PBT9",'Deep retrofit'!$AC$38,IF(F44="Scenario2PBT9",'Deep retrofit'!$AD$38,IF(F44="Scenario3PBT9",'Deep retrofit'!$AE$38,"")))&amp;IF(F44="Scenario1PBT10",'Deep retrofit'!$AF$38,IF(F44="Scenario2PBT10",'Deep retrofit'!$AG$38,IF(F44="Scenario3PBT10",'Deep retrofit'!$AH$38,"")))&amp;IF(F44="Scenario1PBT11",'Deep retrofit'!$AI$38,IF(F44="Scenario2PBT11",'Deep retrofit'!$AJ$38,IF(F44="Scenario3PBT11",'Deep retrofit'!$AK$38,"")))&amp;IF(F44="Scenario1PBT12",'Deep retrofit'!$AL$38,IF(F44="Scenario2PBT12",'Deep retrofit'!$AM$38,IF(F44="Scenario3PBT12",'Deep retrofit'!$AN$38,"")))&amp;IF(F44="Scenario1PBT13",'Deep retrofit'!$AO$38,IF(F44="Scenario2PBT13",'Deep retrofit'!$AP$38,IF(F44="Scenario3PBT13",'Deep retrofit'!$AQ$38,"")))&amp;IF(F44="Scenario1PBT14",'Deep retrofit'!$AR$38,IF(F44="Scenario2PBT14",'Deep retrofit'!$AS$38,IF(F44="Scenario3PBT14",'Deep retrofit'!$AT$38,"")))&amp;IF(F44="Scenario1PBT15",'Deep retrofit'!$AU$38,IF(F44="Scenario2PBT15",'Deep retrofit'!$AV$38,IF(F44="Scenario3PBT15",'Deep retrofit'!$AW$38,"")))</f>
        <v/>
      </c>
      <c r="V44" s="117">
        <f t="shared" si="18"/>
        <v>0</v>
      </c>
      <c r="W44" s="117" t="str">
        <f>IF(F44="Scenario1PBT1",'Deep retrofit'!$E$40,IF(F44="Scenario2PBT1",'Deep retrofit'!$F$40,IF(F44="Scenario3PBT1",'Deep retrofit'!$G$40,"")))&amp;IF(F44="Scenario1PBT2",'Deep retrofit'!$H$40,IF(F44="Scenario2PBT2",'Deep retrofit'!$I$40,IF(F44="Scenario3PBT2",'Deep retrofit'!$J$40,"")))&amp;IF(F44="Scenario1PBT3",'Deep retrofit'!$K$40,IF(F44="Scenario2PBT3",'Deep retrofit'!$L$40,IF(F44="Scenario3PBT3",'Deep retrofit'!$M$40,"")))&amp;IF(F44="Scenario1PBT4",'Deep retrofit'!$N$40,IF(F44="Scenario2PBT4",'Deep retrofit'!$O$40,IF(F44="Scenario3PBT4",'Deep retrofit'!$P$40,"")))&amp;IF(F44="Scenario1PBT5",'Deep retrofit'!$Q$40,IF(F44="Scenario2PBT5",'Deep retrofit'!$R$40,IF(F44="Scenario3PBT5",'Deep retrofit'!$S$40,"")))&amp;IF(F44="Scenario1PBT6",'Deep retrofit'!$T$40,IF(F44="Scenario2PBT6",'Deep retrofit'!$U$40,IF(F44="Scenario3PBT6",'Deep retrofit'!$V$40,"")))&amp;IF(F44="Scenario1PBT7",'Deep retrofit'!$W$40,IF(F44="Scenario2PBT7",'Deep retrofit'!$X$40,IF(F44="Scenario3PBT7",'Deep retrofit'!$Y$40,"")))&amp;IF(F44="Scenario1PBT8",'Deep retrofit'!$Z$40,IF(F44="Scenario2PBT8",'Deep retrofit'!$AA$40,IF(F44="Scenario3PBT8",'Deep retrofit'!$AB$40,"")))&amp;IF(F44="Scenario1PBT9",'Deep retrofit'!$AC$40,IF(F44="Scenario2PBT9",'Deep retrofit'!$AD$40,IF(F44="Scenario3PBT9",'Deep retrofit'!$AE$40,"")))&amp;IF(F44="Scenario1PBT10",'Deep retrofit'!$AF$40,IF(F44="Scenario2PBT10",'Deep retrofit'!$AG$40,IF(F44="Scenario3PBT10",'Deep retrofit'!$AH$40,"")))&amp;IF(F44="Scenario1PBT11",'Deep retrofit'!$AI$40,IF(F44="Scenario2PBT11",'Deep retrofit'!$AJ$40,IF(F44="Scenario3PBT11",'Deep retrofit'!$AK$40,"")))&amp;IF(F44="Scenario1PBT12",'Deep retrofit'!$AL$40,IF(F44="Scenario2PBT12",'Deep retrofit'!$AM$40,IF(F44="Scenario3PBT12",'Deep retrofit'!$AN$40,"")))&amp;IF(F44="Scenario1PBT13",'Deep retrofit'!$AO$40,IF(F44="Scenario2PBT13",'Deep retrofit'!$AP$40,IF(F44="Scenario3PBT13",'Deep retrofit'!$AQ$40,"")))&amp;IF(F44="Scenario1PBT14",'Deep retrofit'!$AR$40,IF(F44="Scenario2PBT14",'Deep retrofit'!$AS$40,IF(F44="Scenario3PBT14",'Deep retrofit'!$AT$40,"")))&amp;IF(F44="Scenario1PBT15",'Deep retrofit'!$AU$40,IF(F44="Scenario2PBT15",'Deep retrofit'!$AV$40,IF(F44="Scenario3PBT15",'Deep retrofit'!$AW$40,"")))</f>
        <v/>
      </c>
      <c r="X44" s="117">
        <f t="shared" si="19"/>
        <v>0</v>
      </c>
      <c r="Y44" s="117" t="str">
        <f>IF(F44="Scenario1PBT1",'Deep retrofit'!$E$42,IF(F44="Scenario2PBT1",'Deep retrofit'!$F$42,IF(F44="Scenario3PBT1",'Deep retrofit'!$G$42,"")))&amp;IF(F44="Scenario1PBT2",'Deep retrofit'!$H$42,IF(F44="Scenario2PBT2",'Deep retrofit'!$I$42,IF(F44="Scenario3PBT2",'Deep retrofit'!$J$42,"")))&amp;IF(F44="Scenario1PBT3",'Deep retrofit'!$K$42,IF(F44="Scenario2PBT3",'Deep retrofit'!$L$42,IF(F44="Scenario3PBT3",'Deep retrofit'!$M$42,"")))&amp;IF(F44="Scenario1PBT4",'Deep retrofit'!$N$42,IF(F44="Scenario2PBT4",'Deep retrofit'!$O$42,IF(F44="Scenario3PBT4",'Deep retrofit'!$P$42,"")))&amp;IF(F44="Scenario1PBT5",'Deep retrofit'!$Q$42,IF(F44="Scenario2PBT5",'Deep retrofit'!$R$42,IF(F44="Scenario3PBT5",'Deep retrofit'!$S$42,"")))&amp;IF(F44="Scenario1PBT6",'Deep retrofit'!$T$42,IF(F44="Scenario2PBT6",'Deep retrofit'!$U$42,IF(F44="Scenario3PBT6",'Deep retrofit'!$V$42,"")))&amp;IF(F44="Scenario1PBT7",'Deep retrofit'!$W$42,IF(F44="Scenario2PBT7",'Deep retrofit'!$X$42,IF(F44="Scenario3PBT7",'Deep retrofit'!$Y$42,"")))&amp;IF(F44="Scenario1PBT8",'Deep retrofit'!$Z$42,IF(F44="Scenario2PBT8",'Deep retrofit'!$AA$42,IF(F44="Scenario3PBT8",'Deep retrofit'!$AB$42,"")))&amp;IF(F44="Scenario1PBT9",'Deep retrofit'!$AC$42,IF(F44="Scenario2PBT9",'Deep retrofit'!$AD$42,IF(F44="Scenario3PBT9",'Deep retrofit'!$AE$42,"")))&amp;IF(F44="Scenario1PBT10",'Deep retrofit'!$AF$42,IF(F44="Scenario2PBT10",'Deep retrofit'!$AG$42,IF(F44="Scenario3PBT10",'Deep retrofit'!$AH$42,"")))&amp;IF(F44="Scenario1PBT11",'Deep retrofit'!$AI$42,IF(F44="Scenario2PBT11",'Deep retrofit'!$AJ$42,IF(F44="Scenario3PBT11",'Deep retrofit'!$AK$42,"")))&amp;IF(F44="Scenario1PBT12",'Deep retrofit'!$AL$42,IF(F44="Scenario2PBT12",'Deep retrofit'!$AM$42,IF(F44="Scenario3PBT12",'Deep retrofit'!$AN$42,"")))&amp;IF(F44="Scenario1PBT13",'Deep retrofit'!$AO$42,IF(F44="Scenario2PBT13",'Deep retrofit'!$AP$42,IF(F44="Scenario3PBT13",'Deep retrofit'!$AQ$42,"")))&amp;IF(F44="Scenario1PBT14",'Deep retrofit'!$AR$42,IF(F44="Scenario2PBT14",'Deep retrofit'!$AS$42,IF(F44="Scenario3PBT14",'Deep retrofit'!$AT$42,"")))&amp;IF(F44="Scenario1PBT15",'Deep retrofit'!$AU$42,IF(F44="Scenario2PBT15",'Deep retrofit'!$AV$42,IF(F44="Scenario3PBT15",'Deep retrofit'!$AW$42,"")))</f>
        <v/>
      </c>
      <c r="Z44" s="117">
        <f t="shared" si="20"/>
        <v>0</v>
      </c>
      <c r="AA44" s="269" t="str">
        <f>IF(F44="Scenario1PBT1",'Deep retrofit'!$E$101,IF(F44="Scenario2PBT1",'Deep retrofit'!$F$101,IF(F44="Scenario3PBT1",'Deep retrofit'!$G$101,"")))&amp;IF(F44="Scenario1PBT2",'Deep retrofit'!$H$101,IF(F44="Scenario2PBT2",'Deep retrofit'!$I$101,IF(F44="Scenario3PBT2",'Deep retrofit'!$J$101,"")))&amp;IF(F44="Scenario1PBT3",'Deep retrofit'!$K$101,IF(F44="Scenario2PBT3",'Deep retrofit'!$L$101,IF(F44="Scenario3PBT3",'Deep retrofit'!$M$101,"")))&amp;IF(F44="Scenario1PBT4",'Deep retrofit'!$N$101,IF(F44="Scenario2PBT4",'Deep retrofit'!$O$101,IF(F44="Scenario3PBT4",'Deep retrofit'!$P$101,"")))&amp;IF(F44="Scenario1PBT5",'Deep retrofit'!$Q$101,IF(F44="Scenario2PBT5",'Deep retrofit'!$R$101,IF(F44="Scenario3PBT5",'Deep retrofit'!$S$101,"")))&amp;IF(F44="Scenario1PBT6",'Deep retrofit'!$T$101,IF(F44="Scenario2PBT6",'Deep retrofit'!$U$101,IF(F44="Scenario3PBT6",'Deep retrofit'!$V$101,"")))&amp;IF(F44="Scenario1PBT7",'Deep retrofit'!$W$101,IF(F44="Scenario2PBT7",'Deep retrofit'!$X$101,IF(F44="Scenario3PBT7",'Deep retrofit'!$Y$101,"")))&amp;IF(F44="Scenario1PBT8",'Deep retrofit'!$Z$101,IF(F44="Scenario2PBT8",'Deep retrofit'!$AA$101,IF(F44="Scenario3PBT8",'Deep retrofit'!$AB$101,"")))&amp;IF(F44="Scenario1PBT9",'Deep retrofit'!$AC$101,IF(F44="Scenario2PBT9",'Deep retrofit'!$AD$101,IF(F44="Scenario3PBT9",'Deep retrofit'!$AE$101,"")))&amp;IF(F44="Scenario1PBT10",'Deep retrofit'!$AF$101,IF(F44="Scenario2PBT10",'Deep retrofit'!$AG$101,IF(F44="Scenario3PBT10",'Deep retrofit'!$AH$101,"")))&amp;IF(F44="Scenario1PBT11",'Deep retrofit'!$AI$101,IF(F44="Scenario2PBT11",'Deep retrofit'!$AJ$101,IF(F44="Scenario3PBT11",'Deep retrofit'!$AK$101,"")))&amp;IF(F44="Scenario1PBT12",'Deep retrofit'!$AL$101,IF(F44="Scenario2PBT12",'Deep retrofit'!$AM$101,IF(F44="Scenario3PBT12",'Deep retrofit'!$AN$101,"")))&amp;IF(F44="Scenario1PBT13",'Deep retrofit'!$AO$101,IF(F44="Scenario2PBT13",'Deep retrofit'!$AP$101,IF(F44="Scenario3PBT13",'Deep retrofit'!$AQ$101,"")))&amp;IF(F44="Scenario1PBT14",'Deep retrofit'!$AR$101,IF(F44="Scenario2PBT14",'Deep retrofit'!$AS$101,IF(F44="Scenario3PBT14",'Deep retrofit'!$AT$101,"")))&amp;IF(F44="Scenario1PBT15",'Deep retrofit'!$AU$101,IF(F44="Scenario2PBT15",'Deep retrofit'!$AV$101,IF(F44="Scenario3PBT15",'Deep retrofit'!$AW$101,"")))</f>
        <v/>
      </c>
      <c r="AB44" s="179">
        <f t="shared" si="21"/>
        <v>0</v>
      </c>
      <c r="AC44" s="208">
        <f>IFERROR('Projection_Base-case'!G44-G44,0)</f>
        <v>0</v>
      </c>
      <c r="AD44" s="117">
        <f t="shared" si="24"/>
        <v>0</v>
      </c>
      <c r="AE44" s="117">
        <f>IFERROR(100*AC44/'Projection_Base-case'!G44,0)</f>
        <v>0</v>
      </c>
      <c r="AF44" s="117">
        <f>IFERROR('Projection_Base-case'!I44-I44,0)</f>
        <v>0</v>
      </c>
      <c r="AG44" s="117">
        <f t="shared" si="25"/>
        <v>0</v>
      </c>
      <c r="AH44" s="117">
        <f>IFERROR(100*AF44/'Projection_Base-case'!I44,0)</f>
        <v>0</v>
      </c>
      <c r="AI44" s="117">
        <f>IFERROR('Projection_Base-case'!K44-K44,0)</f>
        <v>0</v>
      </c>
      <c r="AJ44" s="117">
        <f t="shared" si="26"/>
        <v>0</v>
      </c>
      <c r="AK44" s="117">
        <f>IFERROR(100*AI44/'Projection_Base-case'!K44,0)</f>
        <v>0</v>
      </c>
      <c r="AL44" s="117">
        <f>IFERROR(M44-'Projection_Base-case'!M44,0)</f>
        <v>0</v>
      </c>
      <c r="AM44" s="117">
        <f t="shared" si="27"/>
        <v>0</v>
      </c>
      <c r="AN44" s="179">
        <f>IFERROR(IF('Projection_Base-case'!N44&gt;0,100*AM44/'Projection_Base-case'!N44,100*AM44/N44),0)</f>
        <v>0</v>
      </c>
      <c r="AO44" s="206">
        <f>IFERROR('Projection_Base-case'!O44-O44,0)</f>
        <v>0</v>
      </c>
      <c r="AP44" s="117">
        <f t="shared" si="28"/>
        <v>0</v>
      </c>
      <c r="AQ44" s="117">
        <f>IFERROR(100*AO44/'Projection_Base-case'!O44,0)</f>
        <v>0</v>
      </c>
      <c r="AR44" s="117">
        <f>IFERROR('Projection_Base-case'!Q44-Q44,0)</f>
        <v>0</v>
      </c>
      <c r="AS44" s="117">
        <f t="shared" si="29"/>
        <v>0</v>
      </c>
      <c r="AT44" s="117">
        <f>IFERROR(100*AR44/'Projection_Base-case'!Q44,0)</f>
        <v>0</v>
      </c>
      <c r="AU44" s="117">
        <f>IFERROR('Projection_Base-case'!S44-S44,0)</f>
        <v>0</v>
      </c>
      <c r="AV44" s="117">
        <f t="shared" si="30"/>
        <v>0</v>
      </c>
      <c r="AW44" s="118">
        <f>IFERROR(100*AU44/'Projection_Base-case'!S44,0)</f>
        <v>0</v>
      </c>
      <c r="AX44" s="206">
        <f>IFERROR('Projection_Base-case'!U44-U44,0)</f>
        <v>0</v>
      </c>
      <c r="AY44" s="117">
        <f t="shared" si="31"/>
        <v>0</v>
      </c>
      <c r="AZ44" s="117">
        <f>IFERROR(100*AX44/'Projection_Base-case'!U44,0)</f>
        <v>0</v>
      </c>
      <c r="BA44" s="117">
        <f>IFERROR('Projection_Base-case'!W44-W44,0)</f>
        <v>0</v>
      </c>
      <c r="BB44" s="117">
        <f t="shared" si="32"/>
        <v>0</v>
      </c>
      <c r="BC44" s="117">
        <f>IFERROR(100*BA44/'Projection_Base-case'!W44,0)</f>
        <v>0</v>
      </c>
      <c r="BD44" s="117">
        <f>IFERROR('Projection_Base-case'!Y44-Y44,0)</f>
        <v>0</v>
      </c>
      <c r="BE44" s="117">
        <f t="shared" si="33"/>
        <v>0</v>
      </c>
      <c r="BF44" s="117">
        <f>IFERROR(100*BD44/'Projection_Base-case'!Y44,0)</f>
        <v>0</v>
      </c>
      <c r="BG44" s="178">
        <f t="shared" si="22"/>
        <v>0</v>
      </c>
      <c r="BH44" s="179">
        <f t="shared" si="23"/>
        <v>0</v>
      </c>
    </row>
    <row r="45" spans="1:60">
      <c r="A45" s="205">
        <v>40</v>
      </c>
      <c r="B45" s="178">
        <f>IF('Projection_Base-case'!B45&lt;&gt;"",'Projection_Base-case'!B45,0)</f>
        <v>0</v>
      </c>
      <c r="C45" s="178">
        <f>IF('Projection_Base-case'!C45&lt;&gt;"",'Projection_Base-case'!C45,0)</f>
        <v>0</v>
      </c>
      <c r="D45" s="178">
        <f>IF('Projection_Base-case'!D45&lt;&gt;"",'Projection_Base-case'!D45,0)</f>
        <v>0</v>
      </c>
      <c r="E45" s="107" t="str">
        <f>IF(AND('Résultats deep'!$AC$3="OUI",'Résultats deep'!E44&lt;&gt;""),'Résultats deep'!E44,IF(OR(D45="PBT1",D45="PBT2",D45="PBT3",D45="PBT4",D45="PBT5",D45="PBT6",D45="PBT7"),"Scenario1",""))</f>
        <v/>
      </c>
      <c r="F45" s="202" t="str">
        <f t="shared" si="10"/>
        <v>0</v>
      </c>
      <c r="G45" s="177" t="str">
        <f>IF(F45="Scenario1PBT1",'Deep retrofit'!$E$6,IF(F45="Scenario2PBT1",'Deep retrofit'!$F$6,IF(F45="Scenario3PBT1",'Deep retrofit'!$G$6,"")))&amp;IF(F45="Scenario1PBT2",'Deep retrofit'!$H$6,IF(F45="Scenario2PBT2",'Deep retrofit'!$I$6,IF(F45="Scenario3PBT2",'Deep retrofit'!$J$6,"")))&amp;IF(F45="Scenario1PBT3",'Deep retrofit'!$K$6,IF(F45="Scenario2PBT3",'Deep retrofit'!$L$6,IF(F45="Scenario3PBT3",'Deep retrofit'!$M$6,"")))&amp;IF(F45="Scenario1PBT4",'Deep retrofit'!$N$6,IF(F45="Scenario2PBT4",'Deep retrofit'!$O$6,IF(F45="Scenario3PBT4",'Deep retrofit'!$P$6,"")))&amp;IF(F45="Scenario1PBT5",'Deep retrofit'!$Q$6,IF(F45="Scenario2PBT5",'Deep retrofit'!$R$6,IF(F45="Scenario3PBT5",'Deep retrofit'!$S$6,"")))&amp;IF(F45="Scenario1PBT6",'Deep retrofit'!$T$6,IF(F45="Scenario2PBT6",'Deep retrofit'!$U$6,IF(F45="Scenario3PBT6",'Deep retrofit'!$V$6,"")))&amp;IF(F45="Scenario1PBT7",'Deep retrofit'!$W$6,IF(F45="Scenario2PBT7",'Deep retrofit'!$X$6,IF(F45="Scenario3PBT7",'Deep retrofit'!$Y$6,"")))&amp;IF(F45="Scenario1PBT8",'Deep retrofit'!$Z$6,IF(F45="Scenario2PBT8",'Deep retrofit'!$AA$6,IF(F45="Scenario3PBT8",'Deep retrofit'!$AB$6,"")))&amp;IF(F45="Scenario1PBT9",'Deep retrofit'!$AC$6,IF(F45="Scenario2PBT9",'Deep retrofit'!$AD$6,IF(F45="Scenario3PBT9",'Deep retrofit'!$AE$6,"")))&amp;IF(F45="Scenario1PBT10",'Deep retrofit'!$AF$6,IF(F45="Scenario2PBT10",'Deep retrofit'!$AG$6,IF(F45="Scenario3PBT10",'Deep retrofit'!$AH$6,"")))&amp;IF(F45="Scenario1PBT11",'Deep retrofit'!$AI$6,IF(F45="Scenario2PBT11",'Deep retrofit'!$AJ$6,IF(F45="Scenario3PBT11",'Deep retrofit'!$AK$6,"")))&amp;IF(F45="Scenario1PBT12",'Deep retrofit'!$AL$6,IF(F45="Scenario2PBT12",'Deep retrofit'!$AM$6,IF(F45="Scenario3PBT12",'Deep retrofit'!$AN$6,"")))&amp;IF(F45="Scenario1PBT13",'Deep retrofit'!$AO$6,IF(F45="Scenario2PBT13",'Deep retrofit'!$AP$6,IF(F45="Scenario3PBT13",'Deep retrofit'!$AQ$6,"")))&amp;IF(F45="Scenario1PBT14",'Deep retrofit'!$AR$6,IF(F45="Scenario2PBT14",'Deep retrofit'!$AS$6,IF(F45="Scenario3PBT14",'Deep retrofit'!$AT$6,"")))&amp;IF(F45="Scenario1PBT15",'Deep retrofit'!$AU$6,IF(F45="Scenario2PBT15",'Deep retrofit'!$AV$6,IF(F45="Scenario3PBT15",'Deep retrofit'!$AW$6,"")))</f>
        <v/>
      </c>
      <c r="H45" s="117">
        <f t="shared" si="11"/>
        <v>0</v>
      </c>
      <c r="I45" s="178" t="str">
        <f>IF(F45="Scenario1PBT1",'Deep retrofit'!$E$16,IF(F45="Scenario2PBT1",'Deep retrofit'!$F$16,IF(F45="Scenario3PBT1",'Deep retrofit'!$G$16,"")))&amp;IF(F45="Scenario1PBT2",'Deep retrofit'!$H$16,IF(F45="Scenario2PBT2",'Deep retrofit'!$I$16,IF(F45="Scenario3PBT2",'Deep retrofit'!$J$16,"")))&amp;IF(F45="Scenario1PBT3",'Deep retrofit'!$K$16,IF(F45="Scenario2PBT3",'Deep retrofit'!$L$16,IF(F45="Scenario3PBT3",'Deep retrofit'!$M$16,"")))&amp;IF(F45="Scenario1PBT4",'Deep retrofit'!$N$16,IF(F45="Scenario2PBT4",'Deep retrofit'!$O$16,IF(F45="Scenario3PBT4",'Deep retrofit'!$P$16,"")))&amp;IF(F45="Scenario1PBT5",'Deep retrofit'!$Q$16,IF(F45="Scenario2PBT5",'Deep retrofit'!$R$16,IF(F45="Scenario3PBT5",'Deep retrofit'!$S$16,"")))&amp;IF(F45="Scenario1PBT6",'Deep retrofit'!$T$16,IF(F45="Scenario2PBT6",'Deep retrofit'!$U$16,IF(F45="Scenario3PBT6",'Deep retrofit'!$V$16,"")))&amp;IF(F45="Scenario1PBT7",'Deep retrofit'!$W$16,IF(F45="Scenario2PBT7",'Deep retrofit'!$X$16,IF(F45="Scenario3PBT7",'Deep retrofit'!$Y$16,"")))&amp;IF(F45="Scenario1PBT8",'Deep retrofit'!$Z$16,IF(F45="Scenario2PBT8",'Deep retrofit'!$AA$16,IF(F45="Scenario3PBT8",'Deep retrofit'!$AB$16,"")))&amp;IF(F45="Scenario1PBT9",'Deep retrofit'!$AC$16,IF(F45="Scenario2PBT9",'Deep retrofit'!$AD$16,IF(F45="Scenario3PBT9",'Deep retrofit'!$AE$16,"")))&amp;IF(F45="Scenario1PBT10",'Deep retrofit'!$AF$16,IF(F45="Scenario2PBT10",'Deep retrofit'!$AG$16,IF(F45="Scenario3PBT10",'Deep retrofit'!$AH$16,"")))&amp;IF(F45="Scenario1PBT11",'Deep retrofit'!$AI$16,IF(F45="Scenario2PBT11",'Deep retrofit'!$AJ$16,IF(F45="Scenario3PBT11",'Deep retrofit'!$AK$16,"")))&amp;IF(F45="Scenario1PBT12",'Deep retrofit'!$AL$16,IF(F45="Scenario2PBT12",'Deep retrofit'!$AM$16,IF(F45="Scenario3PBT12",'Deep retrofit'!$AN$16,"")))&amp;IF(F45="Scenario1PBT13",'Deep retrofit'!$AO$16,IF(F45="Scenario2PBT13",'Deep retrofit'!$AP$16,IF(F45="Scenario3PBT13",'Deep retrofit'!$AQ$16,"")))&amp;IF(F45="Scenario1PBT14",'Deep retrofit'!$AR$16,IF(F45="Scenario2PBT14",'Deep retrofit'!$AS$16,IF(F45="Scenario3PBT14",'Deep retrofit'!$AT$16,"")))&amp;IF(F45="Scenario1PBT15",'Deep retrofit'!$AU$16,IF(F45="Scenario2PBT15",'Deep retrofit'!$AV$16,IF(F45="Scenario3PBT15",'Deep retrofit'!$AW$16,"")))</f>
        <v/>
      </c>
      <c r="J45" s="117">
        <f t="shared" si="12"/>
        <v>0</v>
      </c>
      <c r="K45" s="117" t="str">
        <f>IF(F45="Scenario1PBT1",'Deep retrofit'!$E$18,IF(F45="Scenario2PBT1",'Deep retrofit'!$F$18,IF(F45="Scenario3PBT1",'Deep retrofit'!$G$18,"")))&amp;IF(F45="Scenario1PBT2",'Deep retrofit'!$H$18,IF(F45="Scenario2PBT2",'Deep retrofit'!$I$18,IF(F45="Scenario3PBT2",'Deep retrofit'!$J$18,"")))&amp;IF(F45="Scenario1PBT3",'Deep retrofit'!$K$18,IF(F45="Scenario2PBT3",'Deep retrofit'!$L$18,IF(F45="Scenario3PBT3",'Deep retrofit'!$M$18,"")))&amp;IF(F45="Scenario1PBT4",'Deep retrofit'!$N$18,IF(F45="Scenario2PBT4",'Deep retrofit'!$O$18,IF(F45="Scenario3PBT4",'Deep retrofit'!$P$18,"")))&amp;IF(F45="Scenario1PBT5",'Deep retrofit'!$Q$18,IF(F45="Scenario2PBT5",'Deep retrofit'!$R$18,IF(F45="Scenario3PBT5",'Deep retrofit'!$S$18,"")))&amp;IF(F45="Scenario1PBT6",'Deep retrofit'!$T$18,IF(F45="Scenario2PBT6",'Deep retrofit'!$U$18,IF(F45="Scenario3PBT6",'Deep retrofit'!$V$18,"")))&amp;IF(F45="Scenario1PBT7",'Deep retrofit'!$W$18,IF(F45="Scenario2PBT7",'Deep retrofit'!$X$18,IF(F45="Scenario3PBT7",'Deep retrofit'!$Y$18,"")))&amp;IF(F45="Scenario1PBT8",'Deep retrofit'!$Z$18,IF(F45="Scenario2PBT8",'Deep retrofit'!$AA$18,IF(F45="Scenario3PBT8",'Deep retrofit'!$AB$18,"")))&amp;IF(F45="Scenario1PBT9",'Deep retrofit'!$AC$18,IF(F45="Scenario2PBT9",'Deep retrofit'!$AD$18,IF(F45="Scenario3PBT9",'Deep retrofit'!$AE$18,"")))&amp;IF(F45="Scenario1PBT10",'Deep retrofit'!$AF$18,IF(F45="Scenario2PBT10",'Deep retrofit'!$AG$18,IF(F45="Scenario3PBT10",'Deep retrofit'!$AH$18,"")))&amp;IF(F45="Scenario1PBT11",'Deep retrofit'!$AI$18,IF(F45="Scenario2PBT11",'Deep retrofit'!$AJ$18,IF(F45="Scenario3PBT11",'Deep retrofit'!$AK$18,"")))&amp;IF(F45="Scenario1PBT12",'Deep retrofit'!$AL$18,IF(F45="Scenario2PBT12",'Deep retrofit'!$AM$18,IF(F45="Scenario3PBT12",'Deep retrofit'!$AN$18,"")))&amp;IF(F45="Scenario1PBT13",'Deep retrofit'!$AO$18,IF(F45="Scenario2PBT13",'Deep retrofit'!$AP$18,IF(F45="Scenario3PBT13",'Deep retrofit'!$AQ$18,"")))&amp;IF(F45="Scenario1PBT14",'Deep retrofit'!$AR$18,IF(F45="Scenario2PBT14",'Deep retrofit'!$AS$18,IF(F45="Scenario3PBT14",'Deep retrofit'!$AT$18,"")))&amp;IF(F45="Scenario1PBT15",'Deep retrofit'!$AU$18,IF(F45="Scenario2PBT15",'Deep retrofit'!$AV$18,IF(F45="Scenario3PBT15",'Deep retrofit'!$AW$18,"")))</f>
        <v/>
      </c>
      <c r="L45" s="117">
        <f t="shared" si="13"/>
        <v>0</v>
      </c>
      <c r="M45" s="117" t="str">
        <f>IF(F45="Scenario1PBT1",'Deep retrofit'!$E$20,IF(F45="Scenario2PBT1",'Deep retrofit'!$F$20,IF(F45="Scenario3PBT1",'Deep retrofit'!$G$20,"")))&amp;IF(F45="Scenario1PBT2",'Deep retrofit'!$H$20,IF(F45="Scenario2PBT2",'Deep retrofit'!$I$20,IF(F45="Scenario3PBT2",'Deep retrofit'!$J$20,"")))&amp;IF(F45="Scenario1PBT3",'Deep retrofit'!$K$20,IF(F45="Scenario2PBT3",'Deep retrofit'!$L$20,IF(F45="Scenario3PBT3",'Deep retrofit'!$M$20,"")))&amp;IF(F45="Scenario1PBT4",'Deep retrofit'!$N$20,IF(F45="Scenario2PBT4",'Deep retrofit'!$O$20,IF(F45="Scenario3PBT4",'Deep retrofit'!$P$20,"")))&amp;IF(F45="Scenario1PBT5",'Deep retrofit'!$Q$20,IF(F45="Scenario2PBT5",'Deep retrofit'!$R$20,IF(F45="Scenario3PBT5",'Deep retrofit'!$S$20,"")))&amp;IF(F45="Scenario1PBT6",'Deep retrofit'!$T$20,IF(F45="Scenario2PBT6",'Deep retrofit'!$U$20,IF(F45="Scenario3PBT6",'Deep retrofit'!$V$20,"")))&amp;IF(F45="Scenario1PBT7",'Deep retrofit'!$W$20,IF(F45="Scenario2PBT7",'Deep retrofit'!$X$20,IF(F45="Scenario3PBT7",'Deep retrofit'!$Y$20,"")))&amp;IF(F45="Scenario1PBT8",'Deep retrofit'!$Z$20,IF(F45="Scenario2PBT8",'Deep retrofit'!$AA$20,IF(F45="Scenario3PBT8",'Deep retrofit'!$AB$20,"")))&amp;IF(F45="Scenario1PBT9",'Deep retrofit'!$AC$20,IF(F45="Scenario2PBT9",'Deep retrofit'!$AD$20,IF(F45="Scenario3PBT9",'Deep retrofit'!$AE$20,"")))&amp;IF(F45="Scenario1PBT10",'Deep retrofit'!$AF$20,IF(F45="Scenario2PBT10",'Deep retrofit'!$AG$20,IF(F45="Scenario3PBT10",'Deep retrofit'!$AH$20,"")))&amp;IF(F45="Scenario1PBT11",'Deep retrofit'!$AI$20,IF(F45="Scenario2PBT11",'Deep retrofit'!$AJ$20,IF(F45="Scenario3PBT11",'Deep retrofit'!$AK$20,"")))&amp;IF(F45="Scenario1PBT12",'Deep retrofit'!$AL$20,IF(F45="Scenario2PBT12",'Deep retrofit'!$AM$20,IF(F45="Scenario3PBT12",'Deep retrofit'!$AN$20,"")))&amp;IF(F45="Scenario1PBT13",'Deep retrofit'!$AO$20,IF(F45="Scenario2PBT13",'Deep retrofit'!$AP$20,IF(F45="Scenario3PBT13",'Deep retrofit'!$AQ$20,"")))&amp;IF(F45="Scenario1PBT14",'Deep retrofit'!$AR$20,IF(F45="Scenario2PBT14",'Deep retrofit'!$AS$20,IF(F45="Scenario3PBT14",'Deep retrofit'!$AT$20,"")))&amp;IF(F45="Scenario1PBT15",'Deep retrofit'!$AU$20,IF(F45="Scenario2PBT15",'Deep retrofit'!$AV$20,IF(F45="Scenario3PBT15",'Deep retrofit'!$AW$20,"")))</f>
        <v/>
      </c>
      <c r="N45" s="118">
        <f t="shared" si="14"/>
        <v>0</v>
      </c>
      <c r="O45" s="206" t="str">
        <f>IF(F45="Scenario1PBT1",'Deep retrofit'!$E$23,IF(F45="Scenario2PBT1",'Deep retrofit'!$F$23,IF(F45="Scenario3PBT1",'Deep retrofit'!$G$23,"")))&amp;IF(F45="Scenario1PBT2",'Deep retrofit'!$H$23,IF(F45="Scenario2PBT2",'Deep retrofit'!$I$23,IF(F45="Scenario3PBT2",'Deep retrofit'!$J$23,"")))&amp;IF(F45="Scenario1PBT3",'Deep retrofit'!$K$23,IF(F45="Scenario2PBT3",'Deep retrofit'!$L$23,IF(F45="Scenario3PBT3",'Deep retrofit'!$M$23,"")))&amp;IF(F45="Scenario1PBT4",'Deep retrofit'!$N$23,IF(F45="Scenario2PBT4",'Deep retrofit'!$O$23,IF(F45="Scenario3PBT4",'Deep retrofit'!$P$23,"")))&amp;IF(F45="Scenario1PBT5",'Deep retrofit'!$Q$23,IF(F45="Scenario2PBT5",'Deep retrofit'!$R$23,IF(F45="Scenario3PBT5",'Deep retrofit'!$S$23,"")))&amp;IF(F45="Scenario1PBT6",'Deep retrofit'!$T$23,IF(F45="Scenario2PBT6",'Deep retrofit'!$U$23,IF(F45="Scenario3PBT6",'Deep retrofit'!$V$23,"")))&amp;IF(F45="Scenario1PBT7",'Deep retrofit'!$W$23,IF(F45="Scenario2PBT7",'Deep retrofit'!$X$23,IF(F45="Scenario3PBT7",'Deep retrofit'!$Y$23,"")))&amp;IF(F45="Scenario1PBT8",'Deep retrofit'!$Z$23,IF(F45="Scenario2PBT8",'Deep retrofit'!$AA$23,IF(F45="Scenario3PBT8",'Deep retrofit'!$AB$23,"")))&amp;IF(F45="Scenario1PBT9",'Deep retrofit'!$AC$23,IF(F45="Scenario2PBT9",'Deep retrofit'!$AD$23,IF(F45="Scenario3PBT9",'Deep retrofit'!$AE$23,"")))&amp;IF(F45="Scenario1PBT10",'Deep retrofit'!$AF$23,IF(F45="Scenario2PBT10",'Deep retrofit'!$AG$23,IF(F45="Scenario3PBT10",'Deep retrofit'!$AH$23,"")))&amp;IF(F45="Scenario1PBT11",'Deep retrofit'!$AI$23,IF(F45="Scenario2PBT11",'Deep retrofit'!$AJ$23,IF(F45="Scenario3PBT11",'Deep retrofit'!$AK$23,"")))&amp;IF(F45="Scenario1PBT12",'Deep retrofit'!$AL$23,IF(F45="Scenario2PBT12",'Deep retrofit'!$AM$23,IF(F45="Scenario3PBT12",'Deep retrofit'!$AN$23,"")))&amp;IF(F45="Scenario1PBT13",'Deep retrofit'!$AO$23,IF(F45="Scenario2PBT13",'Deep retrofit'!$AP$23,IF(F45="Scenario3PBT13",'Deep retrofit'!$AQ$23,"")))&amp;IF(F45="Scenario1PBT14",'Deep retrofit'!$AR$23,IF(F45="Scenario2PBT14",'Deep retrofit'!$AS$23,IF(F45="Scenario3PBT14",'Deep retrofit'!$AT$23,"")))&amp;IF(F45="Scenario1PBT15",'Deep retrofit'!$AU$23,IF(F45="Scenario2PBT15",'Deep retrofit'!$AV$23,IF(F45="Scenario3PBT15",'Deep retrofit'!$AW$23,"")))</f>
        <v/>
      </c>
      <c r="P45" s="117">
        <f t="shared" si="15"/>
        <v>0</v>
      </c>
      <c r="Q45" s="117" t="str">
        <f>IF(F45="Scenario1PBT1",'Deep retrofit'!$E$25,IF(F45="Scenario2PBT1",'Deep retrofit'!$F$25,IF(F45="Scenario3PBT1",'Deep retrofit'!$G$25,"")))&amp;IF(F45="Scenario1PBT2",'Deep retrofit'!$H$25,IF(F45="Scenario2PBT2",'Deep retrofit'!$I$25,IF(F45="Scenario3PBT2",'Deep retrofit'!$J$25,"")))&amp;IF(F45="Scenario1PBT3",'Deep retrofit'!$K$25,IF(F45="Scenario2PBT3",'Deep retrofit'!$L$25,IF(F45="Scenario3PBT3",'Deep retrofit'!$M$25,"")))&amp;IF(F45="Scenario1PBT4",'Deep retrofit'!$N$25,IF(F45="Scenario2PBT4",'Deep retrofit'!$O$25,IF(F45="Scenario3PBT4",'Deep retrofit'!$P$25,"")))&amp;IF(F45="Scenario1PBT5",'Deep retrofit'!$Q$25,IF(F45="Scenario2PBT5",'Deep retrofit'!$R$25,IF(F45="Scenario3PBT5",'Deep retrofit'!$S$25,"")))&amp;IF(F45="Scenario1PBT6",'Deep retrofit'!$T$25,IF(F45="Scenario2PBT6",'Deep retrofit'!$U$25,IF(F45="Scenario3PBT6",'Deep retrofit'!$V$25,"")))&amp;IF(F45="Scenario1PBT7",'Deep retrofit'!$W$25,IF(F45="Scenario2PBT7",'Deep retrofit'!$X$25,IF(F45="Scenario3PBT7",'Deep retrofit'!$Y$25,"")))&amp;IF(F45="Scenario1PBT8",'Deep retrofit'!$Z$25,IF(F45="Scenario2PBT8",'Deep retrofit'!$AA$25,IF(F45="Scenario3PBT8",'Deep retrofit'!$AB$25,"")))&amp;IF(F45="Scenario1PBT9",'Deep retrofit'!$AC$25,IF(F45="Scenario2PBT9",'Deep retrofit'!$AD$25,IF(F45="Scenario3PBT9",'Deep retrofit'!$AE$25,"")))&amp;IF(F45="Scenario1PBT10",'Deep retrofit'!$AF$25,IF(F45="Scenario2PBT10",'Deep retrofit'!$AG$25,IF(F45="Scenario3PBT10",'Deep retrofit'!$AH$25,"")))&amp;IF(F45="Scenario1PBT11",'Deep retrofit'!$AI$25,IF(F45="Scenario2PBT11",'Deep retrofit'!$AJ$25,IF(F45="Scenario3PBT11",'Deep retrofit'!$AK$25,"")))&amp;IF(F45="Scenario1PBT12",'Deep retrofit'!$AL$25,IF(F45="Scenario2PBT12",'Deep retrofit'!$AM$25,IF(F45="Scenario3PBT12",'Deep retrofit'!$AN$25,"")))&amp;IF(F45="Scenario1PBT13",'Deep retrofit'!$AO$25,IF(F45="Scenario2PBT13",'Deep retrofit'!$AP$25,IF(F45="Scenario3PBT13",'Deep retrofit'!$AQ$25,"")))&amp;IF(F45="Scenario1PBT14",'Deep retrofit'!$AR$25,IF(F45="Scenario2PBT14",'Deep retrofit'!$AS$25,IF(F45="Scenario3PBT14",'Deep retrofit'!$AT$25,"")))&amp;IF(F45="Scenario1PBT15",'Deep retrofit'!$AU$25,IF(F45="Scenario2PBT15",'Deep retrofit'!$AV$25,IF(F45="Scenario3PBT15",'Deep retrofit'!$AW$25,"")))</f>
        <v/>
      </c>
      <c r="R45" s="117">
        <f t="shared" si="16"/>
        <v>0</v>
      </c>
      <c r="S45" s="117" t="str">
        <f>IF(F45="Scenario1PBT1",'Deep retrofit'!$E$27,IF(F45="Scenario2PBT1",'Deep retrofit'!$F$27,IF(F45="Scenario3PBT1",'Deep retrofit'!$G$27,"")))&amp;IF(F45="Scenario1PBT2",'Deep retrofit'!$H$27,IF(F45="Scenario2PBT2",'Deep retrofit'!$I$27,IF(F45="Scenario3PBT2",'Deep retrofit'!$J$27,"")))&amp;IF(F45="Scenario1PBT3",'Deep retrofit'!$K$27,IF(F45="Scenario2PBT3",'Deep retrofit'!$L$27,IF(F45="Scenario3PBT3",'Deep retrofit'!$M$27,"")))&amp;IF(F45="Scenario1PBT4",'Deep retrofit'!$N$27,IF(F45="Scenario2PBT4",'Deep retrofit'!$O$27,IF(F45="Scenario3PBT4",'Deep retrofit'!$P$27,"")))&amp;IF(F45="Scenario1PBT5",'Deep retrofit'!$Q$27,IF(F45="Scenario2PBT5",'Deep retrofit'!$R$27,IF(F45="Scenario3PBT5",'Deep retrofit'!$S$27,"")))&amp;IF(F45="Scenario1PBT6",'Deep retrofit'!$T$27,IF(F45="Scenario2PBT6",'Deep retrofit'!$U$27,IF(F45="Scenario3PBT6",'Deep retrofit'!$V$27,"")))&amp;IF(F45="Scenario1PBT7",'Deep retrofit'!$W$27,IF(F45="Scenario2PBT7",'Deep retrofit'!$X$27,IF(F45="Scenario3PBT7",'Deep retrofit'!$Y$27,"")))&amp;IF(F45="Scenario1PBT8",'Deep retrofit'!$Z$27,IF(F45="Scenario2PBT8",'Deep retrofit'!$AA$27,IF(F45="Scenario3PBT8",'Deep retrofit'!$AB$27,"")))&amp;IF(F45="Scenario1PBT9",'Deep retrofit'!$AC$27,IF(F45="Scenario2PBT9",'Deep retrofit'!$AD$27,IF(F45="Scenario3PBT9",'Deep retrofit'!$AE$27,"")))&amp;IF(F45="Scenario1PBT10",'Deep retrofit'!$AF$27,IF(F45="Scenario2PBT10",'Deep retrofit'!$AG$27,IF(F45="Scenario3PBT10",'Deep retrofit'!$AH$27,"")))&amp;IF(F45="Scenario1PBT11",'Deep retrofit'!$AI$27,IF(F45="Scenario2PBT11",'Deep retrofit'!$AJ$27,IF(F45="Scenario3PBT11",'Deep retrofit'!$AK$27,"")))&amp;IF(F45="Scenario1PBT12",'Deep retrofit'!$AL$27,IF(F45="Scenario2PBT12",'Deep retrofit'!$AM$27,IF(F45="Scenario3PBT12",'Deep retrofit'!$AN$27,"")))&amp;IF(F45="Scenario1PBT13",'Deep retrofit'!$AO$27,IF(F45="Scenario2PBT13",'Deep retrofit'!$AP$27,IF(F45="Scenario3PBT13",'Deep retrofit'!$AQ$27,"")))&amp;IF(F45="Scenario1PBT14",'Deep retrofit'!$AR$27,IF(F45="Scenario2PBT14",'Deep retrofit'!$AS$27,IF(F45="Scenario3PBT14",'Deep retrofit'!$AT$27,"")))&amp;IF(F45="Scenario1PBT15",'Deep retrofit'!$AU$27,IF(F45="Scenario2PBT15",'Deep retrofit'!$AV$27,IF(F45="Scenario3PBT15",'Deep retrofit'!$AW$27,"")))</f>
        <v/>
      </c>
      <c r="T45" s="207">
        <f t="shared" si="17"/>
        <v>0</v>
      </c>
      <c r="U45" s="206" t="str">
        <f>IF(F45="Scenario1PBT1",'Deep retrofit'!$E$38,IF(F45="Scenario2PBT1",'Deep retrofit'!$F$38,IF(F45="Scenario3PBT1",'Deep retrofit'!$G$38,"")))&amp;IF(F45="Scenario1PBT2",'Deep retrofit'!$H$38,IF(F45="Scenario2PBT2",'Deep retrofit'!$I$38,IF(F45="Scenario3PBT2",'Deep retrofit'!$J$38,"")))&amp;IF(F45="Scenario1PBT3",'Deep retrofit'!$K$38,IF(F45="Scenario2PBT3",'Deep retrofit'!$L$38,IF(F45="Scenario3PBT3",'Deep retrofit'!$M$38,"")))&amp;IF(F45="Scenario1PBT4",'Deep retrofit'!$N$38,IF(F45="Scenario2PBT4",'Deep retrofit'!$O$38,IF(F45="Scenario3PBT4",'Deep retrofit'!$P$38,"")))&amp;IF(F45="Scenario1PBT5",'Deep retrofit'!$Q$38,IF(F45="Scenario2PBT5",'Deep retrofit'!$R$38,IF(F45="Scenario3PBT5",'Deep retrofit'!$S$38,"")))&amp;IF(F45="Scenario1PBT6",'Deep retrofit'!$T$38,IF(F45="Scenario2PBT6",'Deep retrofit'!$U$38,IF(F45="Scenario3PBT6",'Deep retrofit'!$V$38,"")))&amp;IF(F45="Scenario1PBT7",'Deep retrofit'!$W$38,IF(F45="Scenario2PBT7",'Deep retrofit'!$X$38,IF(F45="Scenario3PBT7",'Deep retrofit'!$Y$38,"")))&amp;IF(F45="Scenario1PBT8",'Deep retrofit'!$Z$38,IF(F45="Scenario2PBT8",'Deep retrofit'!$AA$38,IF(F45="Scenario3PBT8",'Deep retrofit'!$AB$38,"")))&amp;IF(F45="Scenario1PBT9",'Deep retrofit'!$AC$38,IF(F45="Scenario2PBT9",'Deep retrofit'!$AD$38,IF(F45="Scenario3PBT9",'Deep retrofit'!$AE$38,"")))&amp;IF(F45="Scenario1PBT10",'Deep retrofit'!$AF$38,IF(F45="Scenario2PBT10",'Deep retrofit'!$AG$38,IF(F45="Scenario3PBT10",'Deep retrofit'!$AH$38,"")))&amp;IF(F45="Scenario1PBT11",'Deep retrofit'!$AI$38,IF(F45="Scenario2PBT11",'Deep retrofit'!$AJ$38,IF(F45="Scenario3PBT11",'Deep retrofit'!$AK$38,"")))&amp;IF(F45="Scenario1PBT12",'Deep retrofit'!$AL$38,IF(F45="Scenario2PBT12",'Deep retrofit'!$AM$38,IF(F45="Scenario3PBT12",'Deep retrofit'!$AN$38,"")))&amp;IF(F45="Scenario1PBT13",'Deep retrofit'!$AO$38,IF(F45="Scenario2PBT13",'Deep retrofit'!$AP$38,IF(F45="Scenario3PBT13",'Deep retrofit'!$AQ$38,"")))&amp;IF(F45="Scenario1PBT14",'Deep retrofit'!$AR$38,IF(F45="Scenario2PBT14",'Deep retrofit'!$AS$38,IF(F45="Scenario3PBT14",'Deep retrofit'!$AT$38,"")))&amp;IF(F45="Scenario1PBT15",'Deep retrofit'!$AU$38,IF(F45="Scenario2PBT15",'Deep retrofit'!$AV$38,IF(F45="Scenario3PBT15",'Deep retrofit'!$AW$38,"")))</f>
        <v/>
      </c>
      <c r="V45" s="117">
        <f t="shared" si="18"/>
        <v>0</v>
      </c>
      <c r="W45" s="117" t="str">
        <f>IF(F45="Scenario1PBT1",'Deep retrofit'!$E$40,IF(F45="Scenario2PBT1",'Deep retrofit'!$F$40,IF(F45="Scenario3PBT1",'Deep retrofit'!$G$40,"")))&amp;IF(F45="Scenario1PBT2",'Deep retrofit'!$H$40,IF(F45="Scenario2PBT2",'Deep retrofit'!$I$40,IF(F45="Scenario3PBT2",'Deep retrofit'!$J$40,"")))&amp;IF(F45="Scenario1PBT3",'Deep retrofit'!$K$40,IF(F45="Scenario2PBT3",'Deep retrofit'!$L$40,IF(F45="Scenario3PBT3",'Deep retrofit'!$M$40,"")))&amp;IF(F45="Scenario1PBT4",'Deep retrofit'!$N$40,IF(F45="Scenario2PBT4",'Deep retrofit'!$O$40,IF(F45="Scenario3PBT4",'Deep retrofit'!$P$40,"")))&amp;IF(F45="Scenario1PBT5",'Deep retrofit'!$Q$40,IF(F45="Scenario2PBT5",'Deep retrofit'!$R$40,IF(F45="Scenario3PBT5",'Deep retrofit'!$S$40,"")))&amp;IF(F45="Scenario1PBT6",'Deep retrofit'!$T$40,IF(F45="Scenario2PBT6",'Deep retrofit'!$U$40,IF(F45="Scenario3PBT6",'Deep retrofit'!$V$40,"")))&amp;IF(F45="Scenario1PBT7",'Deep retrofit'!$W$40,IF(F45="Scenario2PBT7",'Deep retrofit'!$X$40,IF(F45="Scenario3PBT7",'Deep retrofit'!$Y$40,"")))&amp;IF(F45="Scenario1PBT8",'Deep retrofit'!$Z$40,IF(F45="Scenario2PBT8",'Deep retrofit'!$AA$40,IF(F45="Scenario3PBT8",'Deep retrofit'!$AB$40,"")))&amp;IF(F45="Scenario1PBT9",'Deep retrofit'!$AC$40,IF(F45="Scenario2PBT9",'Deep retrofit'!$AD$40,IF(F45="Scenario3PBT9",'Deep retrofit'!$AE$40,"")))&amp;IF(F45="Scenario1PBT10",'Deep retrofit'!$AF$40,IF(F45="Scenario2PBT10",'Deep retrofit'!$AG$40,IF(F45="Scenario3PBT10",'Deep retrofit'!$AH$40,"")))&amp;IF(F45="Scenario1PBT11",'Deep retrofit'!$AI$40,IF(F45="Scenario2PBT11",'Deep retrofit'!$AJ$40,IF(F45="Scenario3PBT11",'Deep retrofit'!$AK$40,"")))&amp;IF(F45="Scenario1PBT12",'Deep retrofit'!$AL$40,IF(F45="Scenario2PBT12",'Deep retrofit'!$AM$40,IF(F45="Scenario3PBT12",'Deep retrofit'!$AN$40,"")))&amp;IF(F45="Scenario1PBT13",'Deep retrofit'!$AO$40,IF(F45="Scenario2PBT13",'Deep retrofit'!$AP$40,IF(F45="Scenario3PBT13",'Deep retrofit'!$AQ$40,"")))&amp;IF(F45="Scenario1PBT14",'Deep retrofit'!$AR$40,IF(F45="Scenario2PBT14",'Deep retrofit'!$AS$40,IF(F45="Scenario3PBT14",'Deep retrofit'!$AT$40,"")))&amp;IF(F45="Scenario1PBT15",'Deep retrofit'!$AU$40,IF(F45="Scenario2PBT15",'Deep retrofit'!$AV$40,IF(F45="Scenario3PBT15",'Deep retrofit'!$AW$40,"")))</f>
        <v/>
      </c>
      <c r="X45" s="117">
        <f t="shared" si="19"/>
        <v>0</v>
      </c>
      <c r="Y45" s="117" t="str">
        <f>IF(F45="Scenario1PBT1",'Deep retrofit'!$E$42,IF(F45="Scenario2PBT1",'Deep retrofit'!$F$42,IF(F45="Scenario3PBT1",'Deep retrofit'!$G$42,"")))&amp;IF(F45="Scenario1PBT2",'Deep retrofit'!$H$42,IF(F45="Scenario2PBT2",'Deep retrofit'!$I$42,IF(F45="Scenario3PBT2",'Deep retrofit'!$J$42,"")))&amp;IF(F45="Scenario1PBT3",'Deep retrofit'!$K$42,IF(F45="Scenario2PBT3",'Deep retrofit'!$L$42,IF(F45="Scenario3PBT3",'Deep retrofit'!$M$42,"")))&amp;IF(F45="Scenario1PBT4",'Deep retrofit'!$N$42,IF(F45="Scenario2PBT4",'Deep retrofit'!$O$42,IF(F45="Scenario3PBT4",'Deep retrofit'!$P$42,"")))&amp;IF(F45="Scenario1PBT5",'Deep retrofit'!$Q$42,IF(F45="Scenario2PBT5",'Deep retrofit'!$R$42,IF(F45="Scenario3PBT5",'Deep retrofit'!$S$42,"")))&amp;IF(F45="Scenario1PBT6",'Deep retrofit'!$T$42,IF(F45="Scenario2PBT6",'Deep retrofit'!$U$42,IF(F45="Scenario3PBT6",'Deep retrofit'!$V$42,"")))&amp;IF(F45="Scenario1PBT7",'Deep retrofit'!$W$42,IF(F45="Scenario2PBT7",'Deep retrofit'!$X$42,IF(F45="Scenario3PBT7",'Deep retrofit'!$Y$42,"")))&amp;IF(F45="Scenario1PBT8",'Deep retrofit'!$Z$42,IF(F45="Scenario2PBT8",'Deep retrofit'!$AA$42,IF(F45="Scenario3PBT8",'Deep retrofit'!$AB$42,"")))&amp;IF(F45="Scenario1PBT9",'Deep retrofit'!$AC$42,IF(F45="Scenario2PBT9",'Deep retrofit'!$AD$42,IF(F45="Scenario3PBT9",'Deep retrofit'!$AE$42,"")))&amp;IF(F45="Scenario1PBT10",'Deep retrofit'!$AF$42,IF(F45="Scenario2PBT10",'Deep retrofit'!$AG$42,IF(F45="Scenario3PBT10",'Deep retrofit'!$AH$42,"")))&amp;IF(F45="Scenario1PBT11",'Deep retrofit'!$AI$42,IF(F45="Scenario2PBT11",'Deep retrofit'!$AJ$42,IF(F45="Scenario3PBT11",'Deep retrofit'!$AK$42,"")))&amp;IF(F45="Scenario1PBT12",'Deep retrofit'!$AL$42,IF(F45="Scenario2PBT12",'Deep retrofit'!$AM$42,IF(F45="Scenario3PBT12",'Deep retrofit'!$AN$42,"")))&amp;IF(F45="Scenario1PBT13",'Deep retrofit'!$AO$42,IF(F45="Scenario2PBT13",'Deep retrofit'!$AP$42,IF(F45="Scenario3PBT13",'Deep retrofit'!$AQ$42,"")))&amp;IF(F45="Scenario1PBT14",'Deep retrofit'!$AR$42,IF(F45="Scenario2PBT14",'Deep retrofit'!$AS$42,IF(F45="Scenario3PBT14",'Deep retrofit'!$AT$42,"")))&amp;IF(F45="Scenario1PBT15",'Deep retrofit'!$AU$42,IF(F45="Scenario2PBT15",'Deep retrofit'!$AV$42,IF(F45="Scenario3PBT15",'Deep retrofit'!$AW$42,"")))</f>
        <v/>
      </c>
      <c r="Z45" s="117">
        <f t="shared" si="20"/>
        <v>0</v>
      </c>
      <c r="AA45" s="269" t="str">
        <f>IF(F45="Scenario1PBT1",'Deep retrofit'!$E$101,IF(F45="Scenario2PBT1",'Deep retrofit'!$F$101,IF(F45="Scenario3PBT1",'Deep retrofit'!$G$101,"")))&amp;IF(F45="Scenario1PBT2",'Deep retrofit'!$H$101,IF(F45="Scenario2PBT2",'Deep retrofit'!$I$101,IF(F45="Scenario3PBT2",'Deep retrofit'!$J$101,"")))&amp;IF(F45="Scenario1PBT3",'Deep retrofit'!$K$101,IF(F45="Scenario2PBT3",'Deep retrofit'!$L$101,IF(F45="Scenario3PBT3",'Deep retrofit'!$M$101,"")))&amp;IF(F45="Scenario1PBT4",'Deep retrofit'!$N$101,IF(F45="Scenario2PBT4",'Deep retrofit'!$O$101,IF(F45="Scenario3PBT4",'Deep retrofit'!$P$101,"")))&amp;IF(F45="Scenario1PBT5",'Deep retrofit'!$Q$101,IF(F45="Scenario2PBT5",'Deep retrofit'!$R$101,IF(F45="Scenario3PBT5",'Deep retrofit'!$S$101,"")))&amp;IF(F45="Scenario1PBT6",'Deep retrofit'!$T$101,IF(F45="Scenario2PBT6",'Deep retrofit'!$U$101,IF(F45="Scenario3PBT6",'Deep retrofit'!$V$101,"")))&amp;IF(F45="Scenario1PBT7",'Deep retrofit'!$W$101,IF(F45="Scenario2PBT7",'Deep retrofit'!$X$101,IF(F45="Scenario3PBT7",'Deep retrofit'!$Y$101,"")))&amp;IF(F45="Scenario1PBT8",'Deep retrofit'!$Z$101,IF(F45="Scenario2PBT8",'Deep retrofit'!$AA$101,IF(F45="Scenario3PBT8",'Deep retrofit'!$AB$101,"")))&amp;IF(F45="Scenario1PBT9",'Deep retrofit'!$AC$101,IF(F45="Scenario2PBT9",'Deep retrofit'!$AD$101,IF(F45="Scenario3PBT9",'Deep retrofit'!$AE$101,"")))&amp;IF(F45="Scenario1PBT10",'Deep retrofit'!$AF$101,IF(F45="Scenario2PBT10",'Deep retrofit'!$AG$101,IF(F45="Scenario3PBT10",'Deep retrofit'!$AH$101,"")))&amp;IF(F45="Scenario1PBT11",'Deep retrofit'!$AI$101,IF(F45="Scenario2PBT11",'Deep retrofit'!$AJ$101,IF(F45="Scenario3PBT11",'Deep retrofit'!$AK$101,"")))&amp;IF(F45="Scenario1PBT12",'Deep retrofit'!$AL$101,IF(F45="Scenario2PBT12",'Deep retrofit'!$AM$101,IF(F45="Scenario3PBT12",'Deep retrofit'!$AN$101,"")))&amp;IF(F45="Scenario1PBT13",'Deep retrofit'!$AO$101,IF(F45="Scenario2PBT13",'Deep retrofit'!$AP$101,IF(F45="Scenario3PBT13",'Deep retrofit'!$AQ$101,"")))&amp;IF(F45="Scenario1PBT14",'Deep retrofit'!$AR$101,IF(F45="Scenario2PBT14",'Deep retrofit'!$AS$101,IF(F45="Scenario3PBT14",'Deep retrofit'!$AT$101,"")))&amp;IF(F45="Scenario1PBT15",'Deep retrofit'!$AU$101,IF(F45="Scenario2PBT15",'Deep retrofit'!$AV$101,IF(F45="Scenario3PBT15",'Deep retrofit'!$AW$101,"")))</f>
        <v/>
      </c>
      <c r="AB45" s="179">
        <f t="shared" si="21"/>
        <v>0</v>
      </c>
      <c r="AC45" s="208">
        <f>IFERROR('Projection_Base-case'!G45-G45,0)</f>
        <v>0</v>
      </c>
      <c r="AD45" s="117">
        <f t="shared" si="24"/>
        <v>0</v>
      </c>
      <c r="AE45" s="117">
        <f>IFERROR(100*AC45/'Projection_Base-case'!G45,0)</f>
        <v>0</v>
      </c>
      <c r="AF45" s="117">
        <f>IFERROR('Projection_Base-case'!I45-I45,0)</f>
        <v>0</v>
      </c>
      <c r="AG45" s="117">
        <f t="shared" si="25"/>
        <v>0</v>
      </c>
      <c r="AH45" s="117">
        <f>IFERROR(100*AF45/'Projection_Base-case'!I45,0)</f>
        <v>0</v>
      </c>
      <c r="AI45" s="117">
        <f>IFERROR('Projection_Base-case'!K45-K45,0)</f>
        <v>0</v>
      </c>
      <c r="AJ45" s="117">
        <f t="shared" si="26"/>
        <v>0</v>
      </c>
      <c r="AK45" s="117">
        <f>IFERROR(100*AI45/'Projection_Base-case'!K45,0)</f>
        <v>0</v>
      </c>
      <c r="AL45" s="117">
        <f>IFERROR(M45-'Projection_Base-case'!M45,0)</f>
        <v>0</v>
      </c>
      <c r="AM45" s="117">
        <f t="shared" si="27"/>
        <v>0</v>
      </c>
      <c r="AN45" s="179">
        <f>IFERROR(IF('Projection_Base-case'!N45&gt;0,100*AM45/'Projection_Base-case'!N45,100*AM45/N45),0)</f>
        <v>0</v>
      </c>
      <c r="AO45" s="206">
        <f>IFERROR('Projection_Base-case'!O45-O45,0)</f>
        <v>0</v>
      </c>
      <c r="AP45" s="117">
        <f t="shared" si="28"/>
        <v>0</v>
      </c>
      <c r="AQ45" s="117">
        <f>IFERROR(100*AO45/'Projection_Base-case'!O45,0)</f>
        <v>0</v>
      </c>
      <c r="AR45" s="117">
        <f>IFERROR('Projection_Base-case'!Q45-Q45,0)</f>
        <v>0</v>
      </c>
      <c r="AS45" s="117">
        <f t="shared" si="29"/>
        <v>0</v>
      </c>
      <c r="AT45" s="117">
        <f>IFERROR(100*AR45/'Projection_Base-case'!Q45,0)</f>
        <v>0</v>
      </c>
      <c r="AU45" s="117">
        <f>IFERROR('Projection_Base-case'!S45-S45,0)</f>
        <v>0</v>
      </c>
      <c r="AV45" s="117">
        <f t="shared" si="30"/>
        <v>0</v>
      </c>
      <c r="AW45" s="118">
        <f>IFERROR(100*AU45/'Projection_Base-case'!S45,0)</f>
        <v>0</v>
      </c>
      <c r="AX45" s="206">
        <f>IFERROR('Projection_Base-case'!U45-U45,0)</f>
        <v>0</v>
      </c>
      <c r="AY45" s="117">
        <f t="shared" si="31"/>
        <v>0</v>
      </c>
      <c r="AZ45" s="117">
        <f>IFERROR(100*AX45/'Projection_Base-case'!U45,0)</f>
        <v>0</v>
      </c>
      <c r="BA45" s="117">
        <f>IFERROR('Projection_Base-case'!W45-W45,0)</f>
        <v>0</v>
      </c>
      <c r="BB45" s="117">
        <f t="shared" si="32"/>
        <v>0</v>
      </c>
      <c r="BC45" s="117">
        <f>IFERROR(100*BA45/'Projection_Base-case'!W45,0)</f>
        <v>0</v>
      </c>
      <c r="BD45" s="117">
        <f>IFERROR('Projection_Base-case'!Y45-Y45,0)</f>
        <v>0</v>
      </c>
      <c r="BE45" s="117">
        <f t="shared" si="33"/>
        <v>0</v>
      </c>
      <c r="BF45" s="117">
        <f>IFERROR(100*BD45/'Projection_Base-case'!Y45,0)</f>
        <v>0</v>
      </c>
      <c r="BG45" s="178">
        <f t="shared" si="22"/>
        <v>0</v>
      </c>
      <c r="BH45" s="179">
        <f t="shared" si="23"/>
        <v>0</v>
      </c>
    </row>
    <row r="46" spans="1:60">
      <c r="A46" s="205">
        <v>41</v>
      </c>
      <c r="B46" s="178">
        <f>IF('Projection_Base-case'!B46&lt;&gt;"",'Projection_Base-case'!B46,0)</f>
        <v>0</v>
      </c>
      <c r="C46" s="178">
        <f>IF('Projection_Base-case'!C46&lt;&gt;"",'Projection_Base-case'!C46,0)</f>
        <v>0</v>
      </c>
      <c r="D46" s="178">
        <f>IF('Projection_Base-case'!D46&lt;&gt;"",'Projection_Base-case'!D46,0)</f>
        <v>0</v>
      </c>
      <c r="E46" s="107" t="str">
        <f>IF(AND('Résultats deep'!$AC$3="OUI",'Résultats deep'!E45&lt;&gt;""),'Résultats deep'!E45,IF(OR(D46="PBT1",D46="PBT2",D46="PBT3",D46="PBT4",D46="PBT5",D46="PBT6",D46="PBT7"),"Scenario1",""))</f>
        <v/>
      </c>
      <c r="F46" s="202" t="str">
        <f t="shared" si="10"/>
        <v>0</v>
      </c>
      <c r="G46" s="177" t="str">
        <f>IF(F46="Scenario1PBT1",'Deep retrofit'!$E$6,IF(F46="Scenario2PBT1",'Deep retrofit'!$F$6,IF(F46="Scenario3PBT1",'Deep retrofit'!$G$6,"")))&amp;IF(F46="Scenario1PBT2",'Deep retrofit'!$H$6,IF(F46="Scenario2PBT2",'Deep retrofit'!$I$6,IF(F46="Scenario3PBT2",'Deep retrofit'!$J$6,"")))&amp;IF(F46="Scenario1PBT3",'Deep retrofit'!$K$6,IF(F46="Scenario2PBT3",'Deep retrofit'!$L$6,IF(F46="Scenario3PBT3",'Deep retrofit'!$M$6,"")))&amp;IF(F46="Scenario1PBT4",'Deep retrofit'!$N$6,IF(F46="Scenario2PBT4",'Deep retrofit'!$O$6,IF(F46="Scenario3PBT4",'Deep retrofit'!$P$6,"")))&amp;IF(F46="Scenario1PBT5",'Deep retrofit'!$Q$6,IF(F46="Scenario2PBT5",'Deep retrofit'!$R$6,IF(F46="Scenario3PBT5",'Deep retrofit'!$S$6,"")))&amp;IF(F46="Scenario1PBT6",'Deep retrofit'!$T$6,IF(F46="Scenario2PBT6",'Deep retrofit'!$U$6,IF(F46="Scenario3PBT6",'Deep retrofit'!$V$6,"")))&amp;IF(F46="Scenario1PBT7",'Deep retrofit'!$W$6,IF(F46="Scenario2PBT7",'Deep retrofit'!$X$6,IF(F46="Scenario3PBT7",'Deep retrofit'!$Y$6,"")))&amp;IF(F46="Scenario1PBT8",'Deep retrofit'!$Z$6,IF(F46="Scenario2PBT8",'Deep retrofit'!$AA$6,IF(F46="Scenario3PBT8",'Deep retrofit'!$AB$6,"")))&amp;IF(F46="Scenario1PBT9",'Deep retrofit'!$AC$6,IF(F46="Scenario2PBT9",'Deep retrofit'!$AD$6,IF(F46="Scenario3PBT9",'Deep retrofit'!$AE$6,"")))&amp;IF(F46="Scenario1PBT10",'Deep retrofit'!$AF$6,IF(F46="Scenario2PBT10",'Deep retrofit'!$AG$6,IF(F46="Scenario3PBT10",'Deep retrofit'!$AH$6,"")))&amp;IF(F46="Scenario1PBT11",'Deep retrofit'!$AI$6,IF(F46="Scenario2PBT11",'Deep retrofit'!$AJ$6,IF(F46="Scenario3PBT11",'Deep retrofit'!$AK$6,"")))&amp;IF(F46="Scenario1PBT12",'Deep retrofit'!$AL$6,IF(F46="Scenario2PBT12",'Deep retrofit'!$AM$6,IF(F46="Scenario3PBT12",'Deep retrofit'!$AN$6,"")))&amp;IF(F46="Scenario1PBT13",'Deep retrofit'!$AO$6,IF(F46="Scenario2PBT13",'Deep retrofit'!$AP$6,IF(F46="Scenario3PBT13",'Deep retrofit'!$AQ$6,"")))&amp;IF(F46="Scenario1PBT14",'Deep retrofit'!$AR$6,IF(F46="Scenario2PBT14",'Deep retrofit'!$AS$6,IF(F46="Scenario3PBT14",'Deep retrofit'!$AT$6,"")))&amp;IF(F46="Scenario1PBT15",'Deep retrofit'!$AU$6,IF(F46="Scenario2PBT15",'Deep retrofit'!$AV$6,IF(F46="Scenario3PBT15",'Deep retrofit'!$AW$6,"")))</f>
        <v/>
      </c>
      <c r="H46" s="117">
        <f t="shared" si="11"/>
        <v>0</v>
      </c>
      <c r="I46" s="178" t="str">
        <f>IF(F46="Scenario1PBT1",'Deep retrofit'!$E$16,IF(F46="Scenario2PBT1",'Deep retrofit'!$F$16,IF(F46="Scenario3PBT1",'Deep retrofit'!$G$16,"")))&amp;IF(F46="Scenario1PBT2",'Deep retrofit'!$H$16,IF(F46="Scenario2PBT2",'Deep retrofit'!$I$16,IF(F46="Scenario3PBT2",'Deep retrofit'!$J$16,"")))&amp;IF(F46="Scenario1PBT3",'Deep retrofit'!$K$16,IF(F46="Scenario2PBT3",'Deep retrofit'!$L$16,IF(F46="Scenario3PBT3",'Deep retrofit'!$M$16,"")))&amp;IF(F46="Scenario1PBT4",'Deep retrofit'!$N$16,IF(F46="Scenario2PBT4",'Deep retrofit'!$O$16,IF(F46="Scenario3PBT4",'Deep retrofit'!$P$16,"")))&amp;IF(F46="Scenario1PBT5",'Deep retrofit'!$Q$16,IF(F46="Scenario2PBT5",'Deep retrofit'!$R$16,IF(F46="Scenario3PBT5",'Deep retrofit'!$S$16,"")))&amp;IF(F46="Scenario1PBT6",'Deep retrofit'!$T$16,IF(F46="Scenario2PBT6",'Deep retrofit'!$U$16,IF(F46="Scenario3PBT6",'Deep retrofit'!$V$16,"")))&amp;IF(F46="Scenario1PBT7",'Deep retrofit'!$W$16,IF(F46="Scenario2PBT7",'Deep retrofit'!$X$16,IF(F46="Scenario3PBT7",'Deep retrofit'!$Y$16,"")))&amp;IF(F46="Scenario1PBT8",'Deep retrofit'!$Z$16,IF(F46="Scenario2PBT8",'Deep retrofit'!$AA$16,IF(F46="Scenario3PBT8",'Deep retrofit'!$AB$16,"")))&amp;IF(F46="Scenario1PBT9",'Deep retrofit'!$AC$16,IF(F46="Scenario2PBT9",'Deep retrofit'!$AD$16,IF(F46="Scenario3PBT9",'Deep retrofit'!$AE$16,"")))&amp;IF(F46="Scenario1PBT10",'Deep retrofit'!$AF$16,IF(F46="Scenario2PBT10",'Deep retrofit'!$AG$16,IF(F46="Scenario3PBT10",'Deep retrofit'!$AH$16,"")))&amp;IF(F46="Scenario1PBT11",'Deep retrofit'!$AI$16,IF(F46="Scenario2PBT11",'Deep retrofit'!$AJ$16,IF(F46="Scenario3PBT11",'Deep retrofit'!$AK$16,"")))&amp;IF(F46="Scenario1PBT12",'Deep retrofit'!$AL$16,IF(F46="Scenario2PBT12",'Deep retrofit'!$AM$16,IF(F46="Scenario3PBT12",'Deep retrofit'!$AN$16,"")))&amp;IF(F46="Scenario1PBT13",'Deep retrofit'!$AO$16,IF(F46="Scenario2PBT13",'Deep retrofit'!$AP$16,IF(F46="Scenario3PBT13",'Deep retrofit'!$AQ$16,"")))&amp;IF(F46="Scenario1PBT14",'Deep retrofit'!$AR$16,IF(F46="Scenario2PBT14",'Deep retrofit'!$AS$16,IF(F46="Scenario3PBT14",'Deep retrofit'!$AT$16,"")))&amp;IF(F46="Scenario1PBT15",'Deep retrofit'!$AU$16,IF(F46="Scenario2PBT15",'Deep retrofit'!$AV$16,IF(F46="Scenario3PBT15",'Deep retrofit'!$AW$16,"")))</f>
        <v/>
      </c>
      <c r="J46" s="117">
        <f t="shared" si="12"/>
        <v>0</v>
      </c>
      <c r="K46" s="117" t="str">
        <f>IF(F46="Scenario1PBT1",'Deep retrofit'!$E$18,IF(F46="Scenario2PBT1",'Deep retrofit'!$F$18,IF(F46="Scenario3PBT1",'Deep retrofit'!$G$18,"")))&amp;IF(F46="Scenario1PBT2",'Deep retrofit'!$H$18,IF(F46="Scenario2PBT2",'Deep retrofit'!$I$18,IF(F46="Scenario3PBT2",'Deep retrofit'!$J$18,"")))&amp;IF(F46="Scenario1PBT3",'Deep retrofit'!$K$18,IF(F46="Scenario2PBT3",'Deep retrofit'!$L$18,IF(F46="Scenario3PBT3",'Deep retrofit'!$M$18,"")))&amp;IF(F46="Scenario1PBT4",'Deep retrofit'!$N$18,IF(F46="Scenario2PBT4",'Deep retrofit'!$O$18,IF(F46="Scenario3PBT4",'Deep retrofit'!$P$18,"")))&amp;IF(F46="Scenario1PBT5",'Deep retrofit'!$Q$18,IF(F46="Scenario2PBT5",'Deep retrofit'!$R$18,IF(F46="Scenario3PBT5",'Deep retrofit'!$S$18,"")))&amp;IF(F46="Scenario1PBT6",'Deep retrofit'!$T$18,IF(F46="Scenario2PBT6",'Deep retrofit'!$U$18,IF(F46="Scenario3PBT6",'Deep retrofit'!$V$18,"")))&amp;IF(F46="Scenario1PBT7",'Deep retrofit'!$W$18,IF(F46="Scenario2PBT7",'Deep retrofit'!$X$18,IF(F46="Scenario3PBT7",'Deep retrofit'!$Y$18,"")))&amp;IF(F46="Scenario1PBT8",'Deep retrofit'!$Z$18,IF(F46="Scenario2PBT8",'Deep retrofit'!$AA$18,IF(F46="Scenario3PBT8",'Deep retrofit'!$AB$18,"")))&amp;IF(F46="Scenario1PBT9",'Deep retrofit'!$AC$18,IF(F46="Scenario2PBT9",'Deep retrofit'!$AD$18,IF(F46="Scenario3PBT9",'Deep retrofit'!$AE$18,"")))&amp;IF(F46="Scenario1PBT10",'Deep retrofit'!$AF$18,IF(F46="Scenario2PBT10",'Deep retrofit'!$AG$18,IF(F46="Scenario3PBT10",'Deep retrofit'!$AH$18,"")))&amp;IF(F46="Scenario1PBT11",'Deep retrofit'!$AI$18,IF(F46="Scenario2PBT11",'Deep retrofit'!$AJ$18,IF(F46="Scenario3PBT11",'Deep retrofit'!$AK$18,"")))&amp;IF(F46="Scenario1PBT12",'Deep retrofit'!$AL$18,IF(F46="Scenario2PBT12",'Deep retrofit'!$AM$18,IF(F46="Scenario3PBT12",'Deep retrofit'!$AN$18,"")))&amp;IF(F46="Scenario1PBT13",'Deep retrofit'!$AO$18,IF(F46="Scenario2PBT13",'Deep retrofit'!$AP$18,IF(F46="Scenario3PBT13",'Deep retrofit'!$AQ$18,"")))&amp;IF(F46="Scenario1PBT14",'Deep retrofit'!$AR$18,IF(F46="Scenario2PBT14",'Deep retrofit'!$AS$18,IF(F46="Scenario3PBT14",'Deep retrofit'!$AT$18,"")))&amp;IF(F46="Scenario1PBT15",'Deep retrofit'!$AU$18,IF(F46="Scenario2PBT15",'Deep retrofit'!$AV$18,IF(F46="Scenario3PBT15",'Deep retrofit'!$AW$18,"")))</f>
        <v/>
      </c>
      <c r="L46" s="117">
        <f t="shared" si="13"/>
        <v>0</v>
      </c>
      <c r="M46" s="117" t="str">
        <f>IF(F46="Scenario1PBT1",'Deep retrofit'!$E$20,IF(F46="Scenario2PBT1",'Deep retrofit'!$F$20,IF(F46="Scenario3PBT1",'Deep retrofit'!$G$20,"")))&amp;IF(F46="Scenario1PBT2",'Deep retrofit'!$H$20,IF(F46="Scenario2PBT2",'Deep retrofit'!$I$20,IF(F46="Scenario3PBT2",'Deep retrofit'!$J$20,"")))&amp;IF(F46="Scenario1PBT3",'Deep retrofit'!$K$20,IF(F46="Scenario2PBT3",'Deep retrofit'!$L$20,IF(F46="Scenario3PBT3",'Deep retrofit'!$M$20,"")))&amp;IF(F46="Scenario1PBT4",'Deep retrofit'!$N$20,IF(F46="Scenario2PBT4",'Deep retrofit'!$O$20,IF(F46="Scenario3PBT4",'Deep retrofit'!$P$20,"")))&amp;IF(F46="Scenario1PBT5",'Deep retrofit'!$Q$20,IF(F46="Scenario2PBT5",'Deep retrofit'!$R$20,IF(F46="Scenario3PBT5",'Deep retrofit'!$S$20,"")))&amp;IF(F46="Scenario1PBT6",'Deep retrofit'!$T$20,IF(F46="Scenario2PBT6",'Deep retrofit'!$U$20,IF(F46="Scenario3PBT6",'Deep retrofit'!$V$20,"")))&amp;IF(F46="Scenario1PBT7",'Deep retrofit'!$W$20,IF(F46="Scenario2PBT7",'Deep retrofit'!$X$20,IF(F46="Scenario3PBT7",'Deep retrofit'!$Y$20,"")))&amp;IF(F46="Scenario1PBT8",'Deep retrofit'!$Z$20,IF(F46="Scenario2PBT8",'Deep retrofit'!$AA$20,IF(F46="Scenario3PBT8",'Deep retrofit'!$AB$20,"")))&amp;IF(F46="Scenario1PBT9",'Deep retrofit'!$AC$20,IF(F46="Scenario2PBT9",'Deep retrofit'!$AD$20,IF(F46="Scenario3PBT9",'Deep retrofit'!$AE$20,"")))&amp;IF(F46="Scenario1PBT10",'Deep retrofit'!$AF$20,IF(F46="Scenario2PBT10",'Deep retrofit'!$AG$20,IF(F46="Scenario3PBT10",'Deep retrofit'!$AH$20,"")))&amp;IF(F46="Scenario1PBT11",'Deep retrofit'!$AI$20,IF(F46="Scenario2PBT11",'Deep retrofit'!$AJ$20,IF(F46="Scenario3PBT11",'Deep retrofit'!$AK$20,"")))&amp;IF(F46="Scenario1PBT12",'Deep retrofit'!$AL$20,IF(F46="Scenario2PBT12",'Deep retrofit'!$AM$20,IF(F46="Scenario3PBT12",'Deep retrofit'!$AN$20,"")))&amp;IF(F46="Scenario1PBT13",'Deep retrofit'!$AO$20,IF(F46="Scenario2PBT13",'Deep retrofit'!$AP$20,IF(F46="Scenario3PBT13",'Deep retrofit'!$AQ$20,"")))&amp;IF(F46="Scenario1PBT14",'Deep retrofit'!$AR$20,IF(F46="Scenario2PBT14",'Deep retrofit'!$AS$20,IF(F46="Scenario3PBT14",'Deep retrofit'!$AT$20,"")))&amp;IF(F46="Scenario1PBT15",'Deep retrofit'!$AU$20,IF(F46="Scenario2PBT15",'Deep retrofit'!$AV$20,IF(F46="Scenario3PBT15",'Deep retrofit'!$AW$20,"")))</f>
        <v/>
      </c>
      <c r="N46" s="118">
        <f t="shared" si="14"/>
        <v>0</v>
      </c>
      <c r="O46" s="206" t="str">
        <f>IF(F46="Scenario1PBT1",'Deep retrofit'!$E$23,IF(F46="Scenario2PBT1",'Deep retrofit'!$F$23,IF(F46="Scenario3PBT1",'Deep retrofit'!$G$23,"")))&amp;IF(F46="Scenario1PBT2",'Deep retrofit'!$H$23,IF(F46="Scenario2PBT2",'Deep retrofit'!$I$23,IF(F46="Scenario3PBT2",'Deep retrofit'!$J$23,"")))&amp;IF(F46="Scenario1PBT3",'Deep retrofit'!$K$23,IF(F46="Scenario2PBT3",'Deep retrofit'!$L$23,IF(F46="Scenario3PBT3",'Deep retrofit'!$M$23,"")))&amp;IF(F46="Scenario1PBT4",'Deep retrofit'!$N$23,IF(F46="Scenario2PBT4",'Deep retrofit'!$O$23,IF(F46="Scenario3PBT4",'Deep retrofit'!$P$23,"")))&amp;IF(F46="Scenario1PBT5",'Deep retrofit'!$Q$23,IF(F46="Scenario2PBT5",'Deep retrofit'!$R$23,IF(F46="Scenario3PBT5",'Deep retrofit'!$S$23,"")))&amp;IF(F46="Scenario1PBT6",'Deep retrofit'!$T$23,IF(F46="Scenario2PBT6",'Deep retrofit'!$U$23,IF(F46="Scenario3PBT6",'Deep retrofit'!$V$23,"")))&amp;IF(F46="Scenario1PBT7",'Deep retrofit'!$W$23,IF(F46="Scenario2PBT7",'Deep retrofit'!$X$23,IF(F46="Scenario3PBT7",'Deep retrofit'!$Y$23,"")))&amp;IF(F46="Scenario1PBT8",'Deep retrofit'!$Z$23,IF(F46="Scenario2PBT8",'Deep retrofit'!$AA$23,IF(F46="Scenario3PBT8",'Deep retrofit'!$AB$23,"")))&amp;IF(F46="Scenario1PBT9",'Deep retrofit'!$AC$23,IF(F46="Scenario2PBT9",'Deep retrofit'!$AD$23,IF(F46="Scenario3PBT9",'Deep retrofit'!$AE$23,"")))&amp;IF(F46="Scenario1PBT10",'Deep retrofit'!$AF$23,IF(F46="Scenario2PBT10",'Deep retrofit'!$AG$23,IF(F46="Scenario3PBT10",'Deep retrofit'!$AH$23,"")))&amp;IF(F46="Scenario1PBT11",'Deep retrofit'!$AI$23,IF(F46="Scenario2PBT11",'Deep retrofit'!$AJ$23,IF(F46="Scenario3PBT11",'Deep retrofit'!$AK$23,"")))&amp;IF(F46="Scenario1PBT12",'Deep retrofit'!$AL$23,IF(F46="Scenario2PBT12",'Deep retrofit'!$AM$23,IF(F46="Scenario3PBT12",'Deep retrofit'!$AN$23,"")))&amp;IF(F46="Scenario1PBT13",'Deep retrofit'!$AO$23,IF(F46="Scenario2PBT13",'Deep retrofit'!$AP$23,IF(F46="Scenario3PBT13",'Deep retrofit'!$AQ$23,"")))&amp;IF(F46="Scenario1PBT14",'Deep retrofit'!$AR$23,IF(F46="Scenario2PBT14",'Deep retrofit'!$AS$23,IF(F46="Scenario3PBT14",'Deep retrofit'!$AT$23,"")))&amp;IF(F46="Scenario1PBT15",'Deep retrofit'!$AU$23,IF(F46="Scenario2PBT15",'Deep retrofit'!$AV$23,IF(F46="Scenario3PBT15",'Deep retrofit'!$AW$23,"")))</f>
        <v/>
      </c>
      <c r="P46" s="117">
        <f t="shared" si="15"/>
        <v>0</v>
      </c>
      <c r="Q46" s="117" t="str">
        <f>IF(F46="Scenario1PBT1",'Deep retrofit'!$E$25,IF(F46="Scenario2PBT1",'Deep retrofit'!$F$25,IF(F46="Scenario3PBT1",'Deep retrofit'!$G$25,"")))&amp;IF(F46="Scenario1PBT2",'Deep retrofit'!$H$25,IF(F46="Scenario2PBT2",'Deep retrofit'!$I$25,IF(F46="Scenario3PBT2",'Deep retrofit'!$J$25,"")))&amp;IF(F46="Scenario1PBT3",'Deep retrofit'!$K$25,IF(F46="Scenario2PBT3",'Deep retrofit'!$L$25,IF(F46="Scenario3PBT3",'Deep retrofit'!$M$25,"")))&amp;IF(F46="Scenario1PBT4",'Deep retrofit'!$N$25,IF(F46="Scenario2PBT4",'Deep retrofit'!$O$25,IF(F46="Scenario3PBT4",'Deep retrofit'!$P$25,"")))&amp;IF(F46="Scenario1PBT5",'Deep retrofit'!$Q$25,IF(F46="Scenario2PBT5",'Deep retrofit'!$R$25,IF(F46="Scenario3PBT5",'Deep retrofit'!$S$25,"")))&amp;IF(F46="Scenario1PBT6",'Deep retrofit'!$T$25,IF(F46="Scenario2PBT6",'Deep retrofit'!$U$25,IF(F46="Scenario3PBT6",'Deep retrofit'!$V$25,"")))&amp;IF(F46="Scenario1PBT7",'Deep retrofit'!$W$25,IF(F46="Scenario2PBT7",'Deep retrofit'!$X$25,IF(F46="Scenario3PBT7",'Deep retrofit'!$Y$25,"")))&amp;IF(F46="Scenario1PBT8",'Deep retrofit'!$Z$25,IF(F46="Scenario2PBT8",'Deep retrofit'!$AA$25,IF(F46="Scenario3PBT8",'Deep retrofit'!$AB$25,"")))&amp;IF(F46="Scenario1PBT9",'Deep retrofit'!$AC$25,IF(F46="Scenario2PBT9",'Deep retrofit'!$AD$25,IF(F46="Scenario3PBT9",'Deep retrofit'!$AE$25,"")))&amp;IF(F46="Scenario1PBT10",'Deep retrofit'!$AF$25,IF(F46="Scenario2PBT10",'Deep retrofit'!$AG$25,IF(F46="Scenario3PBT10",'Deep retrofit'!$AH$25,"")))&amp;IF(F46="Scenario1PBT11",'Deep retrofit'!$AI$25,IF(F46="Scenario2PBT11",'Deep retrofit'!$AJ$25,IF(F46="Scenario3PBT11",'Deep retrofit'!$AK$25,"")))&amp;IF(F46="Scenario1PBT12",'Deep retrofit'!$AL$25,IF(F46="Scenario2PBT12",'Deep retrofit'!$AM$25,IF(F46="Scenario3PBT12",'Deep retrofit'!$AN$25,"")))&amp;IF(F46="Scenario1PBT13",'Deep retrofit'!$AO$25,IF(F46="Scenario2PBT13",'Deep retrofit'!$AP$25,IF(F46="Scenario3PBT13",'Deep retrofit'!$AQ$25,"")))&amp;IF(F46="Scenario1PBT14",'Deep retrofit'!$AR$25,IF(F46="Scenario2PBT14",'Deep retrofit'!$AS$25,IF(F46="Scenario3PBT14",'Deep retrofit'!$AT$25,"")))&amp;IF(F46="Scenario1PBT15",'Deep retrofit'!$AU$25,IF(F46="Scenario2PBT15",'Deep retrofit'!$AV$25,IF(F46="Scenario3PBT15",'Deep retrofit'!$AW$25,"")))</f>
        <v/>
      </c>
      <c r="R46" s="117">
        <f t="shared" si="16"/>
        <v>0</v>
      </c>
      <c r="S46" s="117" t="str">
        <f>IF(F46="Scenario1PBT1",'Deep retrofit'!$E$27,IF(F46="Scenario2PBT1",'Deep retrofit'!$F$27,IF(F46="Scenario3PBT1",'Deep retrofit'!$G$27,"")))&amp;IF(F46="Scenario1PBT2",'Deep retrofit'!$H$27,IF(F46="Scenario2PBT2",'Deep retrofit'!$I$27,IF(F46="Scenario3PBT2",'Deep retrofit'!$J$27,"")))&amp;IF(F46="Scenario1PBT3",'Deep retrofit'!$K$27,IF(F46="Scenario2PBT3",'Deep retrofit'!$L$27,IF(F46="Scenario3PBT3",'Deep retrofit'!$M$27,"")))&amp;IF(F46="Scenario1PBT4",'Deep retrofit'!$N$27,IF(F46="Scenario2PBT4",'Deep retrofit'!$O$27,IF(F46="Scenario3PBT4",'Deep retrofit'!$P$27,"")))&amp;IF(F46="Scenario1PBT5",'Deep retrofit'!$Q$27,IF(F46="Scenario2PBT5",'Deep retrofit'!$R$27,IF(F46="Scenario3PBT5",'Deep retrofit'!$S$27,"")))&amp;IF(F46="Scenario1PBT6",'Deep retrofit'!$T$27,IF(F46="Scenario2PBT6",'Deep retrofit'!$U$27,IF(F46="Scenario3PBT6",'Deep retrofit'!$V$27,"")))&amp;IF(F46="Scenario1PBT7",'Deep retrofit'!$W$27,IF(F46="Scenario2PBT7",'Deep retrofit'!$X$27,IF(F46="Scenario3PBT7",'Deep retrofit'!$Y$27,"")))&amp;IF(F46="Scenario1PBT8",'Deep retrofit'!$Z$27,IF(F46="Scenario2PBT8",'Deep retrofit'!$AA$27,IF(F46="Scenario3PBT8",'Deep retrofit'!$AB$27,"")))&amp;IF(F46="Scenario1PBT9",'Deep retrofit'!$AC$27,IF(F46="Scenario2PBT9",'Deep retrofit'!$AD$27,IF(F46="Scenario3PBT9",'Deep retrofit'!$AE$27,"")))&amp;IF(F46="Scenario1PBT10",'Deep retrofit'!$AF$27,IF(F46="Scenario2PBT10",'Deep retrofit'!$AG$27,IF(F46="Scenario3PBT10",'Deep retrofit'!$AH$27,"")))&amp;IF(F46="Scenario1PBT11",'Deep retrofit'!$AI$27,IF(F46="Scenario2PBT11",'Deep retrofit'!$AJ$27,IF(F46="Scenario3PBT11",'Deep retrofit'!$AK$27,"")))&amp;IF(F46="Scenario1PBT12",'Deep retrofit'!$AL$27,IF(F46="Scenario2PBT12",'Deep retrofit'!$AM$27,IF(F46="Scenario3PBT12",'Deep retrofit'!$AN$27,"")))&amp;IF(F46="Scenario1PBT13",'Deep retrofit'!$AO$27,IF(F46="Scenario2PBT13",'Deep retrofit'!$AP$27,IF(F46="Scenario3PBT13",'Deep retrofit'!$AQ$27,"")))&amp;IF(F46="Scenario1PBT14",'Deep retrofit'!$AR$27,IF(F46="Scenario2PBT14",'Deep retrofit'!$AS$27,IF(F46="Scenario3PBT14",'Deep retrofit'!$AT$27,"")))&amp;IF(F46="Scenario1PBT15",'Deep retrofit'!$AU$27,IF(F46="Scenario2PBT15",'Deep retrofit'!$AV$27,IF(F46="Scenario3PBT15",'Deep retrofit'!$AW$27,"")))</f>
        <v/>
      </c>
      <c r="T46" s="207">
        <f t="shared" si="17"/>
        <v>0</v>
      </c>
      <c r="U46" s="206" t="str">
        <f>IF(F46="Scenario1PBT1",'Deep retrofit'!$E$38,IF(F46="Scenario2PBT1",'Deep retrofit'!$F$38,IF(F46="Scenario3PBT1",'Deep retrofit'!$G$38,"")))&amp;IF(F46="Scenario1PBT2",'Deep retrofit'!$H$38,IF(F46="Scenario2PBT2",'Deep retrofit'!$I$38,IF(F46="Scenario3PBT2",'Deep retrofit'!$J$38,"")))&amp;IF(F46="Scenario1PBT3",'Deep retrofit'!$K$38,IF(F46="Scenario2PBT3",'Deep retrofit'!$L$38,IF(F46="Scenario3PBT3",'Deep retrofit'!$M$38,"")))&amp;IF(F46="Scenario1PBT4",'Deep retrofit'!$N$38,IF(F46="Scenario2PBT4",'Deep retrofit'!$O$38,IF(F46="Scenario3PBT4",'Deep retrofit'!$P$38,"")))&amp;IF(F46="Scenario1PBT5",'Deep retrofit'!$Q$38,IF(F46="Scenario2PBT5",'Deep retrofit'!$R$38,IF(F46="Scenario3PBT5",'Deep retrofit'!$S$38,"")))&amp;IF(F46="Scenario1PBT6",'Deep retrofit'!$T$38,IF(F46="Scenario2PBT6",'Deep retrofit'!$U$38,IF(F46="Scenario3PBT6",'Deep retrofit'!$V$38,"")))&amp;IF(F46="Scenario1PBT7",'Deep retrofit'!$W$38,IF(F46="Scenario2PBT7",'Deep retrofit'!$X$38,IF(F46="Scenario3PBT7",'Deep retrofit'!$Y$38,"")))&amp;IF(F46="Scenario1PBT8",'Deep retrofit'!$Z$38,IF(F46="Scenario2PBT8",'Deep retrofit'!$AA$38,IF(F46="Scenario3PBT8",'Deep retrofit'!$AB$38,"")))&amp;IF(F46="Scenario1PBT9",'Deep retrofit'!$AC$38,IF(F46="Scenario2PBT9",'Deep retrofit'!$AD$38,IF(F46="Scenario3PBT9",'Deep retrofit'!$AE$38,"")))&amp;IF(F46="Scenario1PBT10",'Deep retrofit'!$AF$38,IF(F46="Scenario2PBT10",'Deep retrofit'!$AG$38,IF(F46="Scenario3PBT10",'Deep retrofit'!$AH$38,"")))&amp;IF(F46="Scenario1PBT11",'Deep retrofit'!$AI$38,IF(F46="Scenario2PBT11",'Deep retrofit'!$AJ$38,IF(F46="Scenario3PBT11",'Deep retrofit'!$AK$38,"")))&amp;IF(F46="Scenario1PBT12",'Deep retrofit'!$AL$38,IF(F46="Scenario2PBT12",'Deep retrofit'!$AM$38,IF(F46="Scenario3PBT12",'Deep retrofit'!$AN$38,"")))&amp;IF(F46="Scenario1PBT13",'Deep retrofit'!$AO$38,IF(F46="Scenario2PBT13",'Deep retrofit'!$AP$38,IF(F46="Scenario3PBT13",'Deep retrofit'!$AQ$38,"")))&amp;IF(F46="Scenario1PBT14",'Deep retrofit'!$AR$38,IF(F46="Scenario2PBT14",'Deep retrofit'!$AS$38,IF(F46="Scenario3PBT14",'Deep retrofit'!$AT$38,"")))&amp;IF(F46="Scenario1PBT15",'Deep retrofit'!$AU$38,IF(F46="Scenario2PBT15",'Deep retrofit'!$AV$38,IF(F46="Scenario3PBT15",'Deep retrofit'!$AW$38,"")))</f>
        <v/>
      </c>
      <c r="V46" s="117">
        <f t="shared" si="18"/>
        <v>0</v>
      </c>
      <c r="W46" s="117" t="str">
        <f>IF(F46="Scenario1PBT1",'Deep retrofit'!$E$40,IF(F46="Scenario2PBT1",'Deep retrofit'!$F$40,IF(F46="Scenario3PBT1",'Deep retrofit'!$G$40,"")))&amp;IF(F46="Scenario1PBT2",'Deep retrofit'!$H$40,IF(F46="Scenario2PBT2",'Deep retrofit'!$I$40,IF(F46="Scenario3PBT2",'Deep retrofit'!$J$40,"")))&amp;IF(F46="Scenario1PBT3",'Deep retrofit'!$K$40,IF(F46="Scenario2PBT3",'Deep retrofit'!$L$40,IF(F46="Scenario3PBT3",'Deep retrofit'!$M$40,"")))&amp;IF(F46="Scenario1PBT4",'Deep retrofit'!$N$40,IF(F46="Scenario2PBT4",'Deep retrofit'!$O$40,IF(F46="Scenario3PBT4",'Deep retrofit'!$P$40,"")))&amp;IF(F46="Scenario1PBT5",'Deep retrofit'!$Q$40,IF(F46="Scenario2PBT5",'Deep retrofit'!$R$40,IF(F46="Scenario3PBT5",'Deep retrofit'!$S$40,"")))&amp;IF(F46="Scenario1PBT6",'Deep retrofit'!$T$40,IF(F46="Scenario2PBT6",'Deep retrofit'!$U$40,IF(F46="Scenario3PBT6",'Deep retrofit'!$V$40,"")))&amp;IF(F46="Scenario1PBT7",'Deep retrofit'!$W$40,IF(F46="Scenario2PBT7",'Deep retrofit'!$X$40,IF(F46="Scenario3PBT7",'Deep retrofit'!$Y$40,"")))&amp;IF(F46="Scenario1PBT8",'Deep retrofit'!$Z$40,IF(F46="Scenario2PBT8",'Deep retrofit'!$AA$40,IF(F46="Scenario3PBT8",'Deep retrofit'!$AB$40,"")))&amp;IF(F46="Scenario1PBT9",'Deep retrofit'!$AC$40,IF(F46="Scenario2PBT9",'Deep retrofit'!$AD$40,IF(F46="Scenario3PBT9",'Deep retrofit'!$AE$40,"")))&amp;IF(F46="Scenario1PBT10",'Deep retrofit'!$AF$40,IF(F46="Scenario2PBT10",'Deep retrofit'!$AG$40,IF(F46="Scenario3PBT10",'Deep retrofit'!$AH$40,"")))&amp;IF(F46="Scenario1PBT11",'Deep retrofit'!$AI$40,IF(F46="Scenario2PBT11",'Deep retrofit'!$AJ$40,IF(F46="Scenario3PBT11",'Deep retrofit'!$AK$40,"")))&amp;IF(F46="Scenario1PBT12",'Deep retrofit'!$AL$40,IF(F46="Scenario2PBT12",'Deep retrofit'!$AM$40,IF(F46="Scenario3PBT12",'Deep retrofit'!$AN$40,"")))&amp;IF(F46="Scenario1PBT13",'Deep retrofit'!$AO$40,IF(F46="Scenario2PBT13",'Deep retrofit'!$AP$40,IF(F46="Scenario3PBT13",'Deep retrofit'!$AQ$40,"")))&amp;IF(F46="Scenario1PBT14",'Deep retrofit'!$AR$40,IF(F46="Scenario2PBT14",'Deep retrofit'!$AS$40,IF(F46="Scenario3PBT14",'Deep retrofit'!$AT$40,"")))&amp;IF(F46="Scenario1PBT15",'Deep retrofit'!$AU$40,IF(F46="Scenario2PBT15",'Deep retrofit'!$AV$40,IF(F46="Scenario3PBT15",'Deep retrofit'!$AW$40,"")))</f>
        <v/>
      </c>
      <c r="X46" s="117">
        <f t="shared" si="19"/>
        <v>0</v>
      </c>
      <c r="Y46" s="117" t="str">
        <f>IF(F46="Scenario1PBT1",'Deep retrofit'!$E$42,IF(F46="Scenario2PBT1",'Deep retrofit'!$F$42,IF(F46="Scenario3PBT1",'Deep retrofit'!$G$42,"")))&amp;IF(F46="Scenario1PBT2",'Deep retrofit'!$H$42,IF(F46="Scenario2PBT2",'Deep retrofit'!$I$42,IF(F46="Scenario3PBT2",'Deep retrofit'!$J$42,"")))&amp;IF(F46="Scenario1PBT3",'Deep retrofit'!$K$42,IF(F46="Scenario2PBT3",'Deep retrofit'!$L$42,IF(F46="Scenario3PBT3",'Deep retrofit'!$M$42,"")))&amp;IF(F46="Scenario1PBT4",'Deep retrofit'!$N$42,IF(F46="Scenario2PBT4",'Deep retrofit'!$O$42,IF(F46="Scenario3PBT4",'Deep retrofit'!$P$42,"")))&amp;IF(F46="Scenario1PBT5",'Deep retrofit'!$Q$42,IF(F46="Scenario2PBT5",'Deep retrofit'!$R$42,IF(F46="Scenario3PBT5",'Deep retrofit'!$S$42,"")))&amp;IF(F46="Scenario1PBT6",'Deep retrofit'!$T$42,IF(F46="Scenario2PBT6",'Deep retrofit'!$U$42,IF(F46="Scenario3PBT6",'Deep retrofit'!$V$42,"")))&amp;IF(F46="Scenario1PBT7",'Deep retrofit'!$W$42,IF(F46="Scenario2PBT7",'Deep retrofit'!$X$42,IF(F46="Scenario3PBT7",'Deep retrofit'!$Y$42,"")))&amp;IF(F46="Scenario1PBT8",'Deep retrofit'!$Z$42,IF(F46="Scenario2PBT8",'Deep retrofit'!$AA$42,IF(F46="Scenario3PBT8",'Deep retrofit'!$AB$42,"")))&amp;IF(F46="Scenario1PBT9",'Deep retrofit'!$AC$42,IF(F46="Scenario2PBT9",'Deep retrofit'!$AD$42,IF(F46="Scenario3PBT9",'Deep retrofit'!$AE$42,"")))&amp;IF(F46="Scenario1PBT10",'Deep retrofit'!$AF$42,IF(F46="Scenario2PBT10",'Deep retrofit'!$AG$42,IF(F46="Scenario3PBT10",'Deep retrofit'!$AH$42,"")))&amp;IF(F46="Scenario1PBT11",'Deep retrofit'!$AI$42,IF(F46="Scenario2PBT11",'Deep retrofit'!$AJ$42,IF(F46="Scenario3PBT11",'Deep retrofit'!$AK$42,"")))&amp;IF(F46="Scenario1PBT12",'Deep retrofit'!$AL$42,IF(F46="Scenario2PBT12",'Deep retrofit'!$AM$42,IF(F46="Scenario3PBT12",'Deep retrofit'!$AN$42,"")))&amp;IF(F46="Scenario1PBT13",'Deep retrofit'!$AO$42,IF(F46="Scenario2PBT13",'Deep retrofit'!$AP$42,IF(F46="Scenario3PBT13",'Deep retrofit'!$AQ$42,"")))&amp;IF(F46="Scenario1PBT14",'Deep retrofit'!$AR$42,IF(F46="Scenario2PBT14",'Deep retrofit'!$AS$42,IF(F46="Scenario3PBT14",'Deep retrofit'!$AT$42,"")))&amp;IF(F46="Scenario1PBT15",'Deep retrofit'!$AU$42,IF(F46="Scenario2PBT15",'Deep retrofit'!$AV$42,IF(F46="Scenario3PBT15",'Deep retrofit'!$AW$42,"")))</f>
        <v/>
      </c>
      <c r="Z46" s="117">
        <f t="shared" si="20"/>
        <v>0</v>
      </c>
      <c r="AA46" s="269" t="str">
        <f>IF(F46="Scenario1PBT1",'Deep retrofit'!$E$101,IF(F46="Scenario2PBT1",'Deep retrofit'!$F$101,IF(F46="Scenario3PBT1",'Deep retrofit'!$G$101,"")))&amp;IF(F46="Scenario1PBT2",'Deep retrofit'!$H$101,IF(F46="Scenario2PBT2",'Deep retrofit'!$I$101,IF(F46="Scenario3PBT2",'Deep retrofit'!$J$101,"")))&amp;IF(F46="Scenario1PBT3",'Deep retrofit'!$K$101,IF(F46="Scenario2PBT3",'Deep retrofit'!$L$101,IF(F46="Scenario3PBT3",'Deep retrofit'!$M$101,"")))&amp;IF(F46="Scenario1PBT4",'Deep retrofit'!$N$101,IF(F46="Scenario2PBT4",'Deep retrofit'!$O$101,IF(F46="Scenario3PBT4",'Deep retrofit'!$P$101,"")))&amp;IF(F46="Scenario1PBT5",'Deep retrofit'!$Q$101,IF(F46="Scenario2PBT5",'Deep retrofit'!$R$101,IF(F46="Scenario3PBT5",'Deep retrofit'!$S$101,"")))&amp;IF(F46="Scenario1PBT6",'Deep retrofit'!$T$101,IF(F46="Scenario2PBT6",'Deep retrofit'!$U$101,IF(F46="Scenario3PBT6",'Deep retrofit'!$V$101,"")))&amp;IF(F46="Scenario1PBT7",'Deep retrofit'!$W$101,IF(F46="Scenario2PBT7",'Deep retrofit'!$X$101,IF(F46="Scenario3PBT7",'Deep retrofit'!$Y$101,"")))&amp;IF(F46="Scenario1PBT8",'Deep retrofit'!$Z$101,IF(F46="Scenario2PBT8",'Deep retrofit'!$AA$101,IF(F46="Scenario3PBT8",'Deep retrofit'!$AB$101,"")))&amp;IF(F46="Scenario1PBT9",'Deep retrofit'!$AC$101,IF(F46="Scenario2PBT9",'Deep retrofit'!$AD$101,IF(F46="Scenario3PBT9",'Deep retrofit'!$AE$101,"")))&amp;IF(F46="Scenario1PBT10",'Deep retrofit'!$AF$101,IF(F46="Scenario2PBT10",'Deep retrofit'!$AG$101,IF(F46="Scenario3PBT10",'Deep retrofit'!$AH$101,"")))&amp;IF(F46="Scenario1PBT11",'Deep retrofit'!$AI$101,IF(F46="Scenario2PBT11",'Deep retrofit'!$AJ$101,IF(F46="Scenario3PBT11",'Deep retrofit'!$AK$101,"")))&amp;IF(F46="Scenario1PBT12",'Deep retrofit'!$AL$101,IF(F46="Scenario2PBT12",'Deep retrofit'!$AM$101,IF(F46="Scenario3PBT12",'Deep retrofit'!$AN$101,"")))&amp;IF(F46="Scenario1PBT13",'Deep retrofit'!$AO$101,IF(F46="Scenario2PBT13",'Deep retrofit'!$AP$101,IF(F46="Scenario3PBT13",'Deep retrofit'!$AQ$101,"")))&amp;IF(F46="Scenario1PBT14",'Deep retrofit'!$AR$101,IF(F46="Scenario2PBT14",'Deep retrofit'!$AS$101,IF(F46="Scenario3PBT14",'Deep retrofit'!$AT$101,"")))&amp;IF(F46="Scenario1PBT15",'Deep retrofit'!$AU$101,IF(F46="Scenario2PBT15",'Deep retrofit'!$AV$101,IF(F46="Scenario3PBT15",'Deep retrofit'!$AW$101,"")))</f>
        <v/>
      </c>
      <c r="AB46" s="179">
        <f t="shared" si="21"/>
        <v>0</v>
      </c>
      <c r="AC46" s="208">
        <f>IFERROR('Projection_Base-case'!G46-G46,0)</f>
        <v>0</v>
      </c>
      <c r="AD46" s="117">
        <f t="shared" si="24"/>
        <v>0</v>
      </c>
      <c r="AE46" s="117">
        <f>IFERROR(100*AC46/'Projection_Base-case'!G46,0)</f>
        <v>0</v>
      </c>
      <c r="AF46" s="117">
        <f>IFERROR('Projection_Base-case'!I46-I46,0)</f>
        <v>0</v>
      </c>
      <c r="AG46" s="117">
        <f t="shared" si="25"/>
        <v>0</v>
      </c>
      <c r="AH46" s="117">
        <f>IFERROR(100*AF46/'Projection_Base-case'!I46,0)</f>
        <v>0</v>
      </c>
      <c r="AI46" s="117">
        <f>IFERROR('Projection_Base-case'!K46-K46,0)</f>
        <v>0</v>
      </c>
      <c r="AJ46" s="117">
        <f t="shared" si="26"/>
        <v>0</v>
      </c>
      <c r="AK46" s="117">
        <f>IFERROR(100*AI46/'Projection_Base-case'!K46,0)</f>
        <v>0</v>
      </c>
      <c r="AL46" s="117">
        <f>IFERROR(M46-'Projection_Base-case'!M46,0)</f>
        <v>0</v>
      </c>
      <c r="AM46" s="117">
        <f t="shared" si="27"/>
        <v>0</v>
      </c>
      <c r="AN46" s="179">
        <f>IFERROR(IF('Projection_Base-case'!N46&gt;0,100*AM46/'Projection_Base-case'!N46,100*AM46/N46),0)</f>
        <v>0</v>
      </c>
      <c r="AO46" s="206">
        <f>IFERROR('Projection_Base-case'!O46-O46,0)</f>
        <v>0</v>
      </c>
      <c r="AP46" s="117">
        <f t="shared" si="28"/>
        <v>0</v>
      </c>
      <c r="AQ46" s="117">
        <f>IFERROR(100*AO46/'Projection_Base-case'!O46,0)</f>
        <v>0</v>
      </c>
      <c r="AR46" s="117">
        <f>IFERROR('Projection_Base-case'!Q46-Q46,0)</f>
        <v>0</v>
      </c>
      <c r="AS46" s="117">
        <f t="shared" si="29"/>
        <v>0</v>
      </c>
      <c r="AT46" s="117">
        <f>IFERROR(100*AR46/'Projection_Base-case'!Q46,0)</f>
        <v>0</v>
      </c>
      <c r="AU46" s="117">
        <f>IFERROR('Projection_Base-case'!S46-S46,0)</f>
        <v>0</v>
      </c>
      <c r="AV46" s="117">
        <f t="shared" si="30"/>
        <v>0</v>
      </c>
      <c r="AW46" s="118">
        <f>IFERROR(100*AU46/'Projection_Base-case'!S46,0)</f>
        <v>0</v>
      </c>
      <c r="AX46" s="206">
        <f>IFERROR('Projection_Base-case'!U46-U46,0)</f>
        <v>0</v>
      </c>
      <c r="AY46" s="117">
        <f t="shared" si="31"/>
        <v>0</v>
      </c>
      <c r="AZ46" s="117">
        <f>IFERROR(100*AX46/'Projection_Base-case'!U46,0)</f>
        <v>0</v>
      </c>
      <c r="BA46" s="117">
        <f>IFERROR('Projection_Base-case'!W46-W46,0)</f>
        <v>0</v>
      </c>
      <c r="BB46" s="117">
        <f t="shared" si="32"/>
        <v>0</v>
      </c>
      <c r="BC46" s="117">
        <f>IFERROR(100*BA46/'Projection_Base-case'!W46,0)</f>
        <v>0</v>
      </c>
      <c r="BD46" s="117">
        <f>IFERROR('Projection_Base-case'!Y46-Y46,0)</f>
        <v>0</v>
      </c>
      <c r="BE46" s="117">
        <f t="shared" si="33"/>
        <v>0</v>
      </c>
      <c r="BF46" s="117">
        <f>IFERROR(100*BD46/'Projection_Base-case'!Y46,0)</f>
        <v>0</v>
      </c>
      <c r="BG46" s="178">
        <f t="shared" si="22"/>
        <v>0</v>
      </c>
      <c r="BH46" s="179">
        <f t="shared" si="23"/>
        <v>0</v>
      </c>
    </row>
    <row r="47" spans="1:60">
      <c r="A47" s="205">
        <v>42</v>
      </c>
      <c r="B47" s="178">
        <f>IF('Projection_Base-case'!B47&lt;&gt;"",'Projection_Base-case'!B47,0)</f>
        <v>0</v>
      </c>
      <c r="C47" s="178">
        <f>IF('Projection_Base-case'!C47&lt;&gt;"",'Projection_Base-case'!C47,0)</f>
        <v>0</v>
      </c>
      <c r="D47" s="178">
        <f>IF('Projection_Base-case'!D47&lt;&gt;"",'Projection_Base-case'!D47,0)</f>
        <v>0</v>
      </c>
      <c r="E47" s="107" t="str">
        <f>IF(AND('Résultats deep'!$AC$3="OUI",'Résultats deep'!E46&lt;&gt;""),'Résultats deep'!E46,IF(OR(D47="PBT1",D47="PBT2",D47="PBT3",D47="PBT4",D47="PBT5",D47="PBT6",D47="PBT7"),"Scenario1",""))</f>
        <v/>
      </c>
      <c r="F47" s="202" t="str">
        <f t="shared" si="10"/>
        <v>0</v>
      </c>
      <c r="G47" s="177" t="str">
        <f>IF(F47="Scenario1PBT1",'Deep retrofit'!$E$6,IF(F47="Scenario2PBT1",'Deep retrofit'!$F$6,IF(F47="Scenario3PBT1",'Deep retrofit'!$G$6,"")))&amp;IF(F47="Scenario1PBT2",'Deep retrofit'!$H$6,IF(F47="Scenario2PBT2",'Deep retrofit'!$I$6,IF(F47="Scenario3PBT2",'Deep retrofit'!$J$6,"")))&amp;IF(F47="Scenario1PBT3",'Deep retrofit'!$K$6,IF(F47="Scenario2PBT3",'Deep retrofit'!$L$6,IF(F47="Scenario3PBT3",'Deep retrofit'!$M$6,"")))&amp;IF(F47="Scenario1PBT4",'Deep retrofit'!$N$6,IF(F47="Scenario2PBT4",'Deep retrofit'!$O$6,IF(F47="Scenario3PBT4",'Deep retrofit'!$P$6,"")))&amp;IF(F47="Scenario1PBT5",'Deep retrofit'!$Q$6,IF(F47="Scenario2PBT5",'Deep retrofit'!$R$6,IF(F47="Scenario3PBT5",'Deep retrofit'!$S$6,"")))&amp;IF(F47="Scenario1PBT6",'Deep retrofit'!$T$6,IF(F47="Scenario2PBT6",'Deep retrofit'!$U$6,IF(F47="Scenario3PBT6",'Deep retrofit'!$V$6,"")))&amp;IF(F47="Scenario1PBT7",'Deep retrofit'!$W$6,IF(F47="Scenario2PBT7",'Deep retrofit'!$X$6,IF(F47="Scenario3PBT7",'Deep retrofit'!$Y$6,"")))&amp;IF(F47="Scenario1PBT8",'Deep retrofit'!$Z$6,IF(F47="Scenario2PBT8",'Deep retrofit'!$AA$6,IF(F47="Scenario3PBT8",'Deep retrofit'!$AB$6,"")))&amp;IF(F47="Scenario1PBT9",'Deep retrofit'!$AC$6,IF(F47="Scenario2PBT9",'Deep retrofit'!$AD$6,IF(F47="Scenario3PBT9",'Deep retrofit'!$AE$6,"")))&amp;IF(F47="Scenario1PBT10",'Deep retrofit'!$AF$6,IF(F47="Scenario2PBT10",'Deep retrofit'!$AG$6,IF(F47="Scenario3PBT10",'Deep retrofit'!$AH$6,"")))&amp;IF(F47="Scenario1PBT11",'Deep retrofit'!$AI$6,IF(F47="Scenario2PBT11",'Deep retrofit'!$AJ$6,IF(F47="Scenario3PBT11",'Deep retrofit'!$AK$6,"")))&amp;IF(F47="Scenario1PBT12",'Deep retrofit'!$AL$6,IF(F47="Scenario2PBT12",'Deep retrofit'!$AM$6,IF(F47="Scenario3PBT12",'Deep retrofit'!$AN$6,"")))&amp;IF(F47="Scenario1PBT13",'Deep retrofit'!$AO$6,IF(F47="Scenario2PBT13",'Deep retrofit'!$AP$6,IF(F47="Scenario3PBT13",'Deep retrofit'!$AQ$6,"")))&amp;IF(F47="Scenario1PBT14",'Deep retrofit'!$AR$6,IF(F47="Scenario2PBT14",'Deep retrofit'!$AS$6,IF(F47="Scenario3PBT14",'Deep retrofit'!$AT$6,"")))&amp;IF(F47="Scenario1PBT15",'Deep retrofit'!$AU$6,IF(F47="Scenario2PBT15",'Deep retrofit'!$AV$6,IF(F47="Scenario3PBT15",'Deep retrofit'!$AW$6,"")))</f>
        <v/>
      </c>
      <c r="H47" s="117">
        <f t="shared" si="11"/>
        <v>0</v>
      </c>
      <c r="I47" s="178" t="str">
        <f>IF(F47="Scenario1PBT1",'Deep retrofit'!$E$16,IF(F47="Scenario2PBT1",'Deep retrofit'!$F$16,IF(F47="Scenario3PBT1",'Deep retrofit'!$G$16,"")))&amp;IF(F47="Scenario1PBT2",'Deep retrofit'!$H$16,IF(F47="Scenario2PBT2",'Deep retrofit'!$I$16,IF(F47="Scenario3PBT2",'Deep retrofit'!$J$16,"")))&amp;IF(F47="Scenario1PBT3",'Deep retrofit'!$K$16,IF(F47="Scenario2PBT3",'Deep retrofit'!$L$16,IF(F47="Scenario3PBT3",'Deep retrofit'!$M$16,"")))&amp;IF(F47="Scenario1PBT4",'Deep retrofit'!$N$16,IF(F47="Scenario2PBT4",'Deep retrofit'!$O$16,IF(F47="Scenario3PBT4",'Deep retrofit'!$P$16,"")))&amp;IF(F47="Scenario1PBT5",'Deep retrofit'!$Q$16,IF(F47="Scenario2PBT5",'Deep retrofit'!$R$16,IF(F47="Scenario3PBT5",'Deep retrofit'!$S$16,"")))&amp;IF(F47="Scenario1PBT6",'Deep retrofit'!$T$16,IF(F47="Scenario2PBT6",'Deep retrofit'!$U$16,IF(F47="Scenario3PBT6",'Deep retrofit'!$V$16,"")))&amp;IF(F47="Scenario1PBT7",'Deep retrofit'!$W$16,IF(F47="Scenario2PBT7",'Deep retrofit'!$X$16,IF(F47="Scenario3PBT7",'Deep retrofit'!$Y$16,"")))&amp;IF(F47="Scenario1PBT8",'Deep retrofit'!$Z$16,IF(F47="Scenario2PBT8",'Deep retrofit'!$AA$16,IF(F47="Scenario3PBT8",'Deep retrofit'!$AB$16,"")))&amp;IF(F47="Scenario1PBT9",'Deep retrofit'!$AC$16,IF(F47="Scenario2PBT9",'Deep retrofit'!$AD$16,IF(F47="Scenario3PBT9",'Deep retrofit'!$AE$16,"")))&amp;IF(F47="Scenario1PBT10",'Deep retrofit'!$AF$16,IF(F47="Scenario2PBT10",'Deep retrofit'!$AG$16,IF(F47="Scenario3PBT10",'Deep retrofit'!$AH$16,"")))&amp;IF(F47="Scenario1PBT11",'Deep retrofit'!$AI$16,IF(F47="Scenario2PBT11",'Deep retrofit'!$AJ$16,IF(F47="Scenario3PBT11",'Deep retrofit'!$AK$16,"")))&amp;IF(F47="Scenario1PBT12",'Deep retrofit'!$AL$16,IF(F47="Scenario2PBT12",'Deep retrofit'!$AM$16,IF(F47="Scenario3PBT12",'Deep retrofit'!$AN$16,"")))&amp;IF(F47="Scenario1PBT13",'Deep retrofit'!$AO$16,IF(F47="Scenario2PBT13",'Deep retrofit'!$AP$16,IF(F47="Scenario3PBT13",'Deep retrofit'!$AQ$16,"")))&amp;IF(F47="Scenario1PBT14",'Deep retrofit'!$AR$16,IF(F47="Scenario2PBT14",'Deep retrofit'!$AS$16,IF(F47="Scenario3PBT14",'Deep retrofit'!$AT$16,"")))&amp;IF(F47="Scenario1PBT15",'Deep retrofit'!$AU$16,IF(F47="Scenario2PBT15",'Deep retrofit'!$AV$16,IF(F47="Scenario3PBT15",'Deep retrofit'!$AW$16,"")))</f>
        <v/>
      </c>
      <c r="J47" s="117">
        <f t="shared" si="12"/>
        <v>0</v>
      </c>
      <c r="K47" s="117" t="str">
        <f>IF(F47="Scenario1PBT1",'Deep retrofit'!$E$18,IF(F47="Scenario2PBT1",'Deep retrofit'!$F$18,IF(F47="Scenario3PBT1",'Deep retrofit'!$G$18,"")))&amp;IF(F47="Scenario1PBT2",'Deep retrofit'!$H$18,IF(F47="Scenario2PBT2",'Deep retrofit'!$I$18,IF(F47="Scenario3PBT2",'Deep retrofit'!$J$18,"")))&amp;IF(F47="Scenario1PBT3",'Deep retrofit'!$K$18,IF(F47="Scenario2PBT3",'Deep retrofit'!$L$18,IF(F47="Scenario3PBT3",'Deep retrofit'!$M$18,"")))&amp;IF(F47="Scenario1PBT4",'Deep retrofit'!$N$18,IF(F47="Scenario2PBT4",'Deep retrofit'!$O$18,IF(F47="Scenario3PBT4",'Deep retrofit'!$P$18,"")))&amp;IF(F47="Scenario1PBT5",'Deep retrofit'!$Q$18,IF(F47="Scenario2PBT5",'Deep retrofit'!$R$18,IF(F47="Scenario3PBT5",'Deep retrofit'!$S$18,"")))&amp;IF(F47="Scenario1PBT6",'Deep retrofit'!$T$18,IF(F47="Scenario2PBT6",'Deep retrofit'!$U$18,IF(F47="Scenario3PBT6",'Deep retrofit'!$V$18,"")))&amp;IF(F47="Scenario1PBT7",'Deep retrofit'!$W$18,IF(F47="Scenario2PBT7",'Deep retrofit'!$X$18,IF(F47="Scenario3PBT7",'Deep retrofit'!$Y$18,"")))&amp;IF(F47="Scenario1PBT8",'Deep retrofit'!$Z$18,IF(F47="Scenario2PBT8",'Deep retrofit'!$AA$18,IF(F47="Scenario3PBT8",'Deep retrofit'!$AB$18,"")))&amp;IF(F47="Scenario1PBT9",'Deep retrofit'!$AC$18,IF(F47="Scenario2PBT9",'Deep retrofit'!$AD$18,IF(F47="Scenario3PBT9",'Deep retrofit'!$AE$18,"")))&amp;IF(F47="Scenario1PBT10",'Deep retrofit'!$AF$18,IF(F47="Scenario2PBT10",'Deep retrofit'!$AG$18,IF(F47="Scenario3PBT10",'Deep retrofit'!$AH$18,"")))&amp;IF(F47="Scenario1PBT11",'Deep retrofit'!$AI$18,IF(F47="Scenario2PBT11",'Deep retrofit'!$AJ$18,IF(F47="Scenario3PBT11",'Deep retrofit'!$AK$18,"")))&amp;IF(F47="Scenario1PBT12",'Deep retrofit'!$AL$18,IF(F47="Scenario2PBT12",'Deep retrofit'!$AM$18,IF(F47="Scenario3PBT12",'Deep retrofit'!$AN$18,"")))&amp;IF(F47="Scenario1PBT13",'Deep retrofit'!$AO$18,IF(F47="Scenario2PBT13",'Deep retrofit'!$AP$18,IF(F47="Scenario3PBT13",'Deep retrofit'!$AQ$18,"")))&amp;IF(F47="Scenario1PBT14",'Deep retrofit'!$AR$18,IF(F47="Scenario2PBT14",'Deep retrofit'!$AS$18,IF(F47="Scenario3PBT14",'Deep retrofit'!$AT$18,"")))&amp;IF(F47="Scenario1PBT15",'Deep retrofit'!$AU$18,IF(F47="Scenario2PBT15",'Deep retrofit'!$AV$18,IF(F47="Scenario3PBT15",'Deep retrofit'!$AW$18,"")))</f>
        <v/>
      </c>
      <c r="L47" s="117">
        <f t="shared" si="13"/>
        <v>0</v>
      </c>
      <c r="M47" s="117" t="str">
        <f>IF(F47="Scenario1PBT1",'Deep retrofit'!$E$20,IF(F47="Scenario2PBT1",'Deep retrofit'!$F$20,IF(F47="Scenario3PBT1",'Deep retrofit'!$G$20,"")))&amp;IF(F47="Scenario1PBT2",'Deep retrofit'!$H$20,IF(F47="Scenario2PBT2",'Deep retrofit'!$I$20,IF(F47="Scenario3PBT2",'Deep retrofit'!$J$20,"")))&amp;IF(F47="Scenario1PBT3",'Deep retrofit'!$K$20,IF(F47="Scenario2PBT3",'Deep retrofit'!$L$20,IF(F47="Scenario3PBT3",'Deep retrofit'!$M$20,"")))&amp;IF(F47="Scenario1PBT4",'Deep retrofit'!$N$20,IF(F47="Scenario2PBT4",'Deep retrofit'!$O$20,IF(F47="Scenario3PBT4",'Deep retrofit'!$P$20,"")))&amp;IF(F47="Scenario1PBT5",'Deep retrofit'!$Q$20,IF(F47="Scenario2PBT5",'Deep retrofit'!$R$20,IF(F47="Scenario3PBT5",'Deep retrofit'!$S$20,"")))&amp;IF(F47="Scenario1PBT6",'Deep retrofit'!$T$20,IF(F47="Scenario2PBT6",'Deep retrofit'!$U$20,IF(F47="Scenario3PBT6",'Deep retrofit'!$V$20,"")))&amp;IF(F47="Scenario1PBT7",'Deep retrofit'!$W$20,IF(F47="Scenario2PBT7",'Deep retrofit'!$X$20,IF(F47="Scenario3PBT7",'Deep retrofit'!$Y$20,"")))&amp;IF(F47="Scenario1PBT8",'Deep retrofit'!$Z$20,IF(F47="Scenario2PBT8",'Deep retrofit'!$AA$20,IF(F47="Scenario3PBT8",'Deep retrofit'!$AB$20,"")))&amp;IF(F47="Scenario1PBT9",'Deep retrofit'!$AC$20,IF(F47="Scenario2PBT9",'Deep retrofit'!$AD$20,IF(F47="Scenario3PBT9",'Deep retrofit'!$AE$20,"")))&amp;IF(F47="Scenario1PBT10",'Deep retrofit'!$AF$20,IF(F47="Scenario2PBT10",'Deep retrofit'!$AG$20,IF(F47="Scenario3PBT10",'Deep retrofit'!$AH$20,"")))&amp;IF(F47="Scenario1PBT11",'Deep retrofit'!$AI$20,IF(F47="Scenario2PBT11",'Deep retrofit'!$AJ$20,IF(F47="Scenario3PBT11",'Deep retrofit'!$AK$20,"")))&amp;IF(F47="Scenario1PBT12",'Deep retrofit'!$AL$20,IF(F47="Scenario2PBT12",'Deep retrofit'!$AM$20,IF(F47="Scenario3PBT12",'Deep retrofit'!$AN$20,"")))&amp;IF(F47="Scenario1PBT13",'Deep retrofit'!$AO$20,IF(F47="Scenario2PBT13",'Deep retrofit'!$AP$20,IF(F47="Scenario3PBT13",'Deep retrofit'!$AQ$20,"")))&amp;IF(F47="Scenario1PBT14",'Deep retrofit'!$AR$20,IF(F47="Scenario2PBT14",'Deep retrofit'!$AS$20,IF(F47="Scenario3PBT14",'Deep retrofit'!$AT$20,"")))&amp;IF(F47="Scenario1PBT15",'Deep retrofit'!$AU$20,IF(F47="Scenario2PBT15",'Deep retrofit'!$AV$20,IF(F47="Scenario3PBT15",'Deep retrofit'!$AW$20,"")))</f>
        <v/>
      </c>
      <c r="N47" s="118">
        <f t="shared" si="14"/>
        <v>0</v>
      </c>
      <c r="O47" s="206" t="str">
        <f>IF(F47="Scenario1PBT1",'Deep retrofit'!$E$23,IF(F47="Scenario2PBT1",'Deep retrofit'!$F$23,IF(F47="Scenario3PBT1",'Deep retrofit'!$G$23,"")))&amp;IF(F47="Scenario1PBT2",'Deep retrofit'!$H$23,IF(F47="Scenario2PBT2",'Deep retrofit'!$I$23,IF(F47="Scenario3PBT2",'Deep retrofit'!$J$23,"")))&amp;IF(F47="Scenario1PBT3",'Deep retrofit'!$K$23,IF(F47="Scenario2PBT3",'Deep retrofit'!$L$23,IF(F47="Scenario3PBT3",'Deep retrofit'!$M$23,"")))&amp;IF(F47="Scenario1PBT4",'Deep retrofit'!$N$23,IF(F47="Scenario2PBT4",'Deep retrofit'!$O$23,IF(F47="Scenario3PBT4",'Deep retrofit'!$P$23,"")))&amp;IF(F47="Scenario1PBT5",'Deep retrofit'!$Q$23,IF(F47="Scenario2PBT5",'Deep retrofit'!$R$23,IF(F47="Scenario3PBT5",'Deep retrofit'!$S$23,"")))&amp;IF(F47="Scenario1PBT6",'Deep retrofit'!$T$23,IF(F47="Scenario2PBT6",'Deep retrofit'!$U$23,IF(F47="Scenario3PBT6",'Deep retrofit'!$V$23,"")))&amp;IF(F47="Scenario1PBT7",'Deep retrofit'!$W$23,IF(F47="Scenario2PBT7",'Deep retrofit'!$X$23,IF(F47="Scenario3PBT7",'Deep retrofit'!$Y$23,"")))&amp;IF(F47="Scenario1PBT8",'Deep retrofit'!$Z$23,IF(F47="Scenario2PBT8",'Deep retrofit'!$AA$23,IF(F47="Scenario3PBT8",'Deep retrofit'!$AB$23,"")))&amp;IF(F47="Scenario1PBT9",'Deep retrofit'!$AC$23,IF(F47="Scenario2PBT9",'Deep retrofit'!$AD$23,IF(F47="Scenario3PBT9",'Deep retrofit'!$AE$23,"")))&amp;IF(F47="Scenario1PBT10",'Deep retrofit'!$AF$23,IF(F47="Scenario2PBT10",'Deep retrofit'!$AG$23,IF(F47="Scenario3PBT10",'Deep retrofit'!$AH$23,"")))&amp;IF(F47="Scenario1PBT11",'Deep retrofit'!$AI$23,IF(F47="Scenario2PBT11",'Deep retrofit'!$AJ$23,IF(F47="Scenario3PBT11",'Deep retrofit'!$AK$23,"")))&amp;IF(F47="Scenario1PBT12",'Deep retrofit'!$AL$23,IF(F47="Scenario2PBT12",'Deep retrofit'!$AM$23,IF(F47="Scenario3PBT12",'Deep retrofit'!$AN$23,"")))&amp;IF(F47="Scenario1PBT13",'Deep retrofit'!$AO$23,IF(F47="Scenario2PBT13",'Deep retrofit'!$AP$23,IF(F47="Scenario3PBT13",'Deep retrofit'!$AQ$23,"")))&amp;IF(F47="Scenario1PBT14",'Deep retrofit'!$AR$23,IF(F47="Scenario2PBT14",'Deep retrofit'!$AS$23,IF(F47="Scenario3PBT14",'Deep retrofit'!$AT$23,"")))&amp;IF(F47="Scenario1PBT15",'Deep retrofit'!$AU$23,IF(F47="Scenario2PBT15",'Deep retrofit'!$AV$23,IF(F47="Scenario3PBT15",'Deep retrofit'!$AW$23,"")))</f>
        <v/>
      </c>
      <c r="P47" s="117">
        <f t="shared" si="15"/>
        <v>0</v>
      </c>
      <c r="Q47" s="117" t="str">
        <f>IF(F47="Scenario1PBT1",'Deep retrofit'!$E$25,IF(F47="Scenario2PBT1",'Deep retrofit'!$F$25,IF(F47="Scenario3PBT1",'Deep retrofit'!$G$25,"")))&amp;IF(F47="Scenario1PBT2",'Deep retrofit'!$H$25,IF(F47="Scenario2PBT2",'Deep retrofit'!$I$25,IF(F47="Scenario3PBT2",'Deep retrofit'!$J$25,"")))&amp;IF(F47="Scenario1PBT3",'Deep retrofit'!$K$25,IF(F47="Scenario2PBT3",'Deep retrofit'!$L$25,IF(F47="Scenario3PBT3",'Deep retrofit'!$M$25,"")))&amp;IF(F47="Scenario1PBT4",'Deep retrofit'!$N$25,IF(F47="Scenario2PBT4",'Deep retrofit'!$O$25,IF(F47="Scenario3PBT4",'Deep retrofit'!$P$25,"")))&amp;IF(F47="Scenario1PBT5",'Deep retrofit'!$Q$25,IF(F47="Scenario2PBT5",'Deep retrofit'!$R$25,IF(F47="Scenario3PBT5",'Deep retrofit'!$S$25,"")))&amp;IF(F47="Scenario1PBT6",'Deep retrofit'!$T$25,IF(F47="Scenario2PBT6",'Deep retrofit'!$U$25,IF(F47="Scenario3PBT6",'Deep retrofit'!$V$25,"")))&amp;IF(F47="Scenario1PBT7",'Deep retrofit'!$W$25,IF(F47="Scenario2PBT7",'Deep retrofit'!$X$25,IF(F47="Scenario3PBT7",'Deep retrofit'!$Y$25,"")))&amp;IF(F47="Scenario1PBT8",'Deep retrofit'!$Z$25,IF(F47="Scenario2PBT8",'Deep retrofit'!$AA$25,IF(F47="Scenario3PBT8",'Deep retrofit'!$AB$25,"")))&amp;IF(F47="Scenario1PBT9",'Deep retrofit'!$AC$25,IF(F47="Scenario2PBT9",'Deep retrofit'!$AD$25,IF(F47="Scenario3PBT9",'Deep retrofit'!$AE$25,"")))&amp;IF(F47="Scenario1PBT10",'Deep retrofit'!$AF$25,IF(F47="Scenario2PBT10",'Deep retrofit'!$AG$25,IF(F47="Scenario3PBT10",'Deep retrofit'!$AH$25,"")))&amp;IF(F47="Scenario1PBT11",'Deep retrofit'!$AI$25,IF(F47="Scenario2PBT11",'Deep retrofit'!$AJ$25,IF(F47="Scenario3PBT11",'Deep retrofit'!$AK$25,"")))&amp;IF(F47="Scenario1PBT12",'Deep retrofit'!$AL$25,IF(F47="Scenario2PBT12",'Deep retrofit'!$AM$25,IF(F47="Scenario3PBT12",'Deep retrofit'!$AN$25,"")))&amp;IF(F47="Scenario1PBT13",'Deep retrofit'!$AO$25,IF(F47="Scenario2PBT13",'Deep retrofit'!$AP$25,IF(F47="Scenario3PBT13",'Deep retrofit'!$AQ$25,"")))&amp;IF(F47="Scenario1PBT14",'Deep retrofit'!$AR$25,IF(F47="Scenario2PBT14",'Deep retrofit'!$AS$25,IF(F47="Scenario3PBT14",'Deep retrofit'!$AT$25,"")))&amp;IF(F47="Scenario1PBT15",'Deep retrofit'!$AU$25,IF(F47="Scenario2PBT15",'Deep retrofit'!$AV$25,IF(F47="Scenario3PBT15",'Deep retrofit'!$AW$25,"")))</f>
        <v/>
      </c>
      <c r="R47" s="117">
        <f t="shared" si="16"/>
        <v>0</v>
      </c>
      <c r="S47" s="117" t="str">
        <f>IF(F47="Scenario1PBT1",'Deep retrofit'!$E$27,IF(F47="Scenario2PBT1",'Deep retrofit'!$F$27,IF(F47="Scenario3PBT1",'Deep retrofit'!$G$27,"")))&amp;IF(F47="Scenario1PBT2",'Deep retrofit'!$H$27,IF(F47="Scenario2PBT2",'Deep retrofit'!$I$27,IF(F47="Scenario3PBT2",'Deep retrofit'!$J$27,"")))&amp;IF(F47="Scenario1PBT3",'Deep retrofit'!$K$27,IF(F47="Scenario2PBT3",'Deep retrofit'!$L$27,IF(F47="Scenario3PBT3",'Deep retrofit'!$M$27,"")))&amp;IF(F47="Scenario1PBT4",'Deep retrofit'!$N$27,IF(F47="Scenario2PBT4",'Deep retrofit'!$O$27,IF(F47="Scenario3PBT4",'Deep retrofit'!$P$27,"")))&amp;IF(F47="Scenario1PBT5",'Deep retrofit'!$Q$27,IF(F47="Scenario2PBT5",'Deep retrofit'!$R$27,IF(F47="Scenario3PBT5",'Deep retrofit'!$S$27,"")))&amp;IF(F47="Scenario1PBT6",'Deep retrofit'!$T$27,IF(F47="Scenario2PBT6",'Deep retrofit'!$U$27,IF(F47="Scenario3PBT6",'Deep retrofit'!$V$27,"")))&amp;IF(F47="Scenario1PBT7",'Deep retrofit'!$W$27,IF(F47="Scenario2PBT7",'Deep retrofit'!$X$27,IF(F47="Scenario3PBT7",'Deep retrofit'!$Y$27,"")))&amp;IF(F47="Scenario1PBT8",'Deep retrofit'!$Z$27,IF(F47="Scenario2PBT8",'Deep retrofit'!$AA$27,IF(F47="Scenario3PBT8",'Deep retrofit'!$AB$27,"")))&amp;IF(F47="Scenario1PBT9",'Deep retrofit'!$AC$27,IF(F47="Scenario2PBT9",'Deep retrofit'!$AD$27,IF(F47="Scenario3PBT9",'Deep retrofit'!$AE$27,"")))&amp;IF(F47="Scenario1PBT10",'Deep retrofit'!$AF$27,IF(F47="Scenario2PBT10",'Deep retrofit'!$AG$27,IF(F47="Scenario3PBT10",'Deep retrofit'!$AH$27,"")))&amp;IF(F47="Scenario1PBT11",'Deep retrofit'!$AI$27,IF(F47="Scenario2PBT11",'Deep retrofit'!$AJ$27,IF(F47="Scenario3PBT11",'Deep retrofit'!$AK$27,"")))&amp;IF(F47="Scenario1PBT12",'Deep retrofit'!$AL$27,IF(F47="Scenario2PBT12",'Deep retrofit'!$AM$27,IF(F47="Scenario3PBT12",'Deep retrofit'!$AN$27,"")))&amp;IF(F47="Scenario1PBT13",'Deep retrofit'!$AO$27,IF(F47="Scenario2PBT13",'Deep retrofit'!$AP$27,IF(F47="Scenario3PBT13",'Deep retrofit'!$AQ$27,"")))&amp;IF(F47="Scenario1PBT14",'Deep retrofit'!$AR$27,IF(F47="Scenario2PBT14",'Deep retrofit'!$AS$27,IF(F47="Scenario3PBT14",'Deep retrofit'!$AT$27,"")))&amp;IF(F47="Scenario1PBT15",'Deep retrofit'!$AU$27,IF(F47="Scenario2PBT15",'Deep retrofit'!$AV$27,IF(F47="Scenario3PBT15",'Deep retrofit'!$AW$27,"")))</f>
        <v/>
      </c>
      <c r="T47" s="207">
        <f t="shared" si="17"/>
        <v>0</v>
      </c>
      <c r="U47" s="206" t="str">
        <f>IF(F47="Scenario1PBT1",'Deep retrofit'!$E$38,IF(F47="Scenario2PBT1",'Deep retrofit'!$F$38,IF(F47="Scenario3PBT1",'Deep retrofit'!$G$38,"")))&amp;IF(F47="Scenario1PBT2",'Deep retrofit'!$H$38,IF(F47="Scenario2PBT2",'Deep retrofit'!$I$38,IF(F47="Scenario3PBT2",'Deep retrofit'!$J$38,"")))&amp;IF(F47="Scenario1PBT3",'Deep retrofit'!$K$38,IF(F47="Scenario2PBT3",'Deep retrofit'!$L$38,IF(F47="Scenario3PBT3",'Deep retrofit'!$M$38,"")))&amp;IF(F47="Scenario1PBT4",'Deep retrofit'!$N$38,IF(F47="Scenario2PBT4",'Deep retrofit'!$O$38,IF(F47="Scenario3PBT4",'Deep retrofit'!$P$38,"")))&amp;IF(F47="Scenario1PBT5",'Deep retrofit'!$Q$38,IF(F47="Scenario2PBT5",'Deep retrofit'!$R$38,IF(F47="Scenario3PBT5",'Deep retrofit'!$S$38,"")))&amp;IF(F47="Scenario1PBT6",'Deep retrofit'!$T$38,IF(F47="Scenario2PBT6",'Deep retrofit'!$U$38,IF(F47="Scenario3PBT6",'Deep retrofit'!$V$38,"")))&amp;IF(F47="Scenario1PBT7",'Deep retrofit'!$W$38,IF(F47="Scenario2PBT7",'Deep retrofit'!$X$38,IF(F47="Scenario3PBT7",'Deep retrofit'!$Y$38,"")))&amp;IF(F47="Scenario1PBT8",'Deep retrofit'!$Z$38,IF(F47="Scenario2PBT8",'Deep retrofit'!$AA$38,IF(F47="Scenario3PBT8",'Deep retrofit'!$AB$38,"")))&amp;IF(F47="Scenario1PBT9",'Deep retrofit'!$AC$38,IF(F47="Scenario2PBT9",'Deep retrofit'!$AD$38,IF(F47="Scenario3PBT9",'Deep retrofit'!$AE$38,"")))&amp;IF(F47="Scenario1PBT10",'Deep retrofit'!$AF$38,IF(F47="Scenario2PBT10",'Deep retrofit'!$AG$38,IF(F47="Scenario3PBT10",'Deep retrofit'!$AH$38,"")))&amp;IF(F47="Scenario1PBT11",'Deep retrofit'!$AI$38,IF(F47="Scenario2PBT11",'Deep retrofit'!$AJ$38,IF(F47="Scenario3PBT11",'Deep retrofit'!$AK$38,"")))&amp;IF(F47="Scenario1PBT12",'Deep retrofit'!$AL$38,IF(F47="Scenario2PBT12",'Deep retrofit'!$AM$38,IF(F47="Scenario3PBT12",'Deep retrofit'!$AN$38,"")))&amp;IF(F47="Scenario1PBT13",'Deep retrofit'!$AO$38,IF(F47="Scenario2PBT13",'Deep retrofit'!$AP$38,IF(F47="Scenario3PBT13",'Deep retrofit'!$AQ$38,"")))&amp;IF(F47="Scenario1PBT14",'Deep retrofit'!$AR$38,IF(F47="Scenario2PBT14",'Deep retrofit'!$AS$38,IF(F47="Scenario3PBT14",'Deep retrofit'!$AT$38,"")))&amp;IF(F47="Scenario1PBT15",'Deep retrofit'!$AU$38,IF(F47="Scenario2PBT15",'Deep retrofit'!$AV$38,IF(F47="Scenario3PBT15",'Deep retrofit'!$AW$38,"")))</f>
        <v/>
      </c>
      <c r="V47" s="117">
        <f t="shared" si="18"/>
        <v>0</v>
      </c>
      <c r="W47" s="117" t="str">
        <f>IF(F47="Scenario1PBT1",'Deep retrofit'!$E$40,IF(F47="Scenario2PBT1",'Deep retrofit'!$F$40,IF(F47="Scenario3PBT1",'Deep retrofit'!$G$40,"")))&amp;IF(F47="Scenario1PBT2",'Deep retrofit'!$H$40,IF(F47="Scenario2PBT2",'Deep retrofit'!$I$40,IF(F47="Scenario3PBT2",'Deep retrofit'!$J$40,"")))&amp;IF(F47="Scenario1PBT3",'Deep retrofit'!$K$40,IF(F47="Scenario2PBT3",'Deep retrofit'!$L$40,IF(F47="Scenario3PBT3",'Deep retrofit'!$M$40,"")))&amp;IF(F47="Scenario1PBT4",'Deep retrofit'!$N$40,IF(F47="Scenario2PBT4",'Deep retrofit'!$O$40,IF(F47="Scenario3PBT4",'Deep retrofit'!$P$40,"")))&amp;IF(F47="Scenario1PBT5",'Deep retrofit'!$Q$40,IF(F47="Scenario2PBT5",'Deep retrofit'!$R$40,IF(F47="Scenario3PBT5",'Deep retrofit'!$S$40,"")))&amp;IF(F47="Scenario1PBT6",'Deep retrofit'!$T$40,IF(F47="Scenario2PBT6",'Deep retrofit'!$U$40,IF(F47="Scenario3PBT6",'Deep retrofit'!$V$40,"")))&amp;IF(F47="Scenario1PBT7",'Deep retrofit'!$W$40,IF(F47="Scenario2PBT7",'Deep retrofit'!$X$40,IF(F47="Scenario3PBT7",'Deep retrofit'!$Y$40,"")))&amp;IF(F47="Scenario1PBT8",'Deep retrofit'!$Z$40,IF(F47="Scenario2PBT8",'Deep retrofit'!$AA$40,IF(F47="Scenario3PBT8",'Deep retrofit'!$AB$40,"")))&amp;IF(F47="Scenario1PBT9",'Deep retrofit'!$AC$40,IF(F47="Scenario2PBT9",'Deep retrofit'!$AD$40,IF(F47="Scenario3PBT9",'Deep retrofit'!$AE$40,"")))&amp;IF(F47="Scenario1PBT10",'Deep retrofit'!$AF$40,IF(F47="Scenario2PBT10",'Deep retrofit'!$AG$40,IF(F47="Scenario3PBT10",'Deep retrofit'!$AH$40,"")))&amp;IF(F47="Scenario1PBT11",'Deep retrofit'!$AI$40,IF(F47="Scenario2PBT11",'Deep retrofit'!$AJ$40,IF(F47="Scenario3PBT11",'Deep retrofit'!$AK$40,"")))&amp;IF(F47="Scenario1PBT12",'Deep retrofit'!$AL$40,IF(F47="Scenario2PBT12",'Deep retrofit'!$AM$40,IF(F47="Scenario3PBT12",'Deep retrofit'!$AN$40,"")))&amp;IF(F47="Scenario1PBT13",'Deep retrofit'!$AO$40,IF(F47="Scenario2PBT13",'Deep retrofit'!$AP$40,IF(F47="Scenario3PBT13",'Deep retrofit'!$AQ$40,"")))&amp;IF(F47="Scenario1PBT14",'Deep retrofit'!$AR$40,IF(F47="Scenario2PBT14",'Deep retrofit'!$AS$40,IF(F47="Scenario3PBT14",'Deep retrofit'!$AT$40,"")))&amp;IF(F47="Scenario1PBT15",'Deep retrofit'!$AU$40,IF(F47="Scenario2PBT15",'Deep retrofit'!$AV$40,IF(F47="Scenario3PBT15",'Deep retrofit'!$AW$40,"")))</f>
        <v/>
      </c>
      <c r="X47" s="117">
        <f t="shared" si="19"/>
        <v>0</v>
      </c>
      <c r="Y47" s="117" t="str">
        <f>IF(F47="Scenario1PBT1",'Deep retrofit'!$E$42,IF(F47="Scenario2PBT1",'Deep retrofit'!$F$42,IF(F47="Scenario3PBT1",'Deep retrofit'!$G$42,"")))&amp;IF(F47="Scenario1PBT2",'Deep retrofit'!$H$42,IF(F47="Scenario2PBT2",'Deep retrofit'!$I$42,IF(F47="Scenario3PBT2",'Deep retrofit'!$J$42,"")))&amp;IF(F47="Scenario1PBT3",'Deep retrofit'!$K$42,IF(F47="Scenario2PBT3",'Deep retrofit'!$L$42,IF(F47="Scenario3PBT3",'Deep retrofit'!$M$42,"")))&amp;IF(F47="Scenario1PBT4",'Deep retrofit'!$N$42,IF(F47="Scenario2PBT4",'Deep retrofit'!$O$42,IF(F47="Scenario3PBT4",'Deep retrofit'!$P$42,"")))&amp;IF(F47="Scenario1PBT5",'Deep retrofit'!$Q$42,IF(F47="Scenario2PBT5",'Deep retrofit'!$R$42,IF(F47="Scenario3PBT5",'Deep retrofit'!$S$42,"")))&amp;IF(F47="Scenario1PBT6",'Deep retrofit'!$T$42,IF(F47="Scenario2PBT6",'Deep retrofit'!$U$42,IF(F47="Scenario3PBT6",'Deep retrofit'!$V$42,"")))&amp;IF(F47="Scenario1PBT7",'Deep retrofit'!$W$42,IF(F47="Scenario2PBT7",'Deep retrofit'!$X$42,IF(F47="Scenario3PBT7",'Deep retrofit'!$Y$42,"")))&amp;IF(F47="Scenario1PBT8",'Deep retrofit'!$Z$42,IF(F47="Scenario2PBT8",'Deep retrofit'!$AA$42,IF(F47="Scenario3PBT8",'Deep retrofit'!$AB$42,"")))&amp;IF(F47="Scenario1PBT9",'Deep retrofit'!$AC$42,IF(F47="Scenario2PBT9",'Deep retrofit'!$AD$42,IF(F47="Scenario3PBT9",'Deep retrofit'!$AE$42,"")))&amp;IF(F47="Scenario1PBT10",'Deep retrofit'!$AF$42,IF(F47="Scenario2PBT10",'Deep retrofit'!$AG$42,IF(F47="Scenario3PBT10",'Deep retrofit'!$AH$42,"")))&amp;IF(F47="Scenario1PBT11",'Deep retrofit'!$AI$42,IF(F47="Scenario2PBT11",'Deep retrofit'!$AJ$42,IF(F47="Scenario3PBT11",'Deep retrofit'!$AK$42,"")))&amp;IF(F47="Scenario1PBT12",'Deep retrofit'!$AL$42,IF(F47="Scenario2PBT12",'Deep retrofit'!$AM$42,IF(F47="Scenario3PBT12",'Deep retrofit'!$AN$42,"")))&amp;IF(F47="Scenario1PBT13",'Deep retrofit'!$AO$42,IF(F47="Scenario2PBT13",'Deep retrofit'!$AP$42,IF(F47="Scenario3PBT13",'Deep retrofit'!$AQ$42,"")))&amp;IF(F47="Scenario1PBT14",'Deep retrofit'!$AR$42,IF(F47="Scenario2PBT14",'Deep retrofit'!$AS$42,IF(F47="Scenario3PBT14",'Deep retrofit'!$AT$42,"")))&amp;IF(F47="Scenario1PBT15",'Deep retrofit'!$AU$42,IF(F47="Scenario2PBT15",'Deep retrofit'!$AV$42,IF(F47="Scenario3PBT15",'Deep retrofit'!$AW$42,"")))</f>
        <v/>
      </c>
      <c r="Z47" s="117">
        <f t="shared" si="20"/>
        <v>0</v>
      </c>
      <c r="AA47" s="269" t="str">
        <f>IF(F47="Scenario1PBT1",'Deep retrofit'!$E$101,IF(F47="Scenario2PBT1",'Deep retrofit'!$F$101,IF(F47="Scenario3PBT1",'Deep retrofit'!$G$101,"")))&amp;IF(F47="Scenario1PBT2",'Deep retrofit'!$H$101,IF(F47="Scenario2PBT2",'Deep retrofit'!$I$101,IF(F47="Scenario3PBT2",'Deep retrofit'!$J$101,"")))&amp;IF(F47="Scenario1PBT3",'Deep retrofit'!$K$101,IF(F47="Scenario2PBT3",'Deep retrofit'!$L$101,IF(F47="Scenario3PBT3",'Deep retrofit'!$M$101,"")))&amp;IF(F47="Scenario1PBT4",'Deep retrofit'!$N$101,IF(F47="Scenario2PBT4",'Deep retrofit'!$O$101,IF(F47="Scenario3PBT4",'Deep retrofit'!$P$101,"")))&amp;IF(F47="Scenario1PBT5",'Deep retrofit'!$Q$101,IF(F47="Scenario2PBT5",'Deep retrofit'!$R$101,IF(F47="Scenario3PBT5",'Deep retrofit'!$S$101,"")))&amp;IF(F47="Scenario1PBT6",'Deep retrofit'!$T$101,IF(F47="Scenario2PBT6",'Deep retrofit'!$U$101,IF(F47="Scenario3PBT6",'Deep retrofit'!$V$101,"")))&amp;IF(F47="Scenario1PBT7",'Deep retrofit'!$W$101,IF(F47="Scenario2PBT7",'Deep retrofit'!$X$101,IF(F47="Scenario3PBT7",'Deep retrofit'!$Y$101,"")))&amp;IF(F47="Scenario1PBT8",'Deep retrofit'!$Z$101,IF(F47="Scenario2PBT8",'Deep retrofit'!$AA$101,IF(F47="Scenario3PBT8",'Deep retrofit'!$AB$101,"")))&amp;IF(F47="Scenario1PBT9",'Deep retrofit'!$AC$101,IF(F47="Scenario2PBT9",'Deep retrofit'!$AD$101,IF(F47="Scenario3PBT9",'Deep retrofit'!$AE$101,"")))&amp;IF(F47="Scenario1PBT10",'Deep retrofit'!$AF$101,IF(F47="Scenario2PBT10",'Deep retrofit'!$AG$101,IF(F47="Scenario3PBT10",'Deep retrofit'!$AH$101,"")))&amp;IF(F47="Scenario1PBT11",'Deep retrofit'!$AI$101,IF(F47="Scenario2PBT11",'Deep retrofit'!$AJ$101,IF(F47="Scenario3PBT11",'Deep retrofit'!$AK$101,"")))&amp;IF(F47="Scenario1PBT12",'Deep retrofit'!$AL$101,IF(F47="Scenario2PBT12",'Deep retrofit'!$AM$101,IF(F47="Scenario3PBT12",'Deep retrofit'!$AN$101,"")))&amp;IF(F47="Scenario1PBT13",'Deep retrofit'!$AO$101,IF(F47="Scenario2PBT13",'Deep retrofit'!$AP$101,IF(F47="Scenario3PBT13",'Deep retrofit'!$AQ$101,"")))&amp;IF(F47="Scenario1PBT14",'Deep retrofit'!$AR$101,IF(F47="Scenario2PBT14",'Deep retrofit'!$AS$101,IF(F47="Scenario3PBT14",'Deep retrofit'!$AT$101,"")))&amp;IF(F47="Scenario1PBT15",'Deep retrofit'!$AU$101,IF(F47="Scenario2PBT15",'Deep retrofit'!$AV$101,IF(F47="Scenario3PBT15",'Deep retrofit'!$AW$101,"")))</f>
        <v/>
      </c>
      <c r="AB47" s="179">
        <f t="shared" si="21"/>
        <v>0</v>
      </c>
      <c r="AC47" s="208">
        <f>IFERROR('Projection_Base-case'!G47-G47,0)</f>
        <v>0</v>
      </c>
      <c r="AD47" s="117">
        <f t="shared" si="24"/>
        <v>0</v>
      </c>
      <c r="AE47" s="117">
        <f>IFERROR(100*AC47/'Projection_Base-case'!G47,0)</f>
        <v>0</v>
      </c>
      <c r="AF47" s="117">
        <f>IFERROR('Projection_Base-case'!I47-I47,0)</f>
        <v>0</v>
      </c>
      <c r="AG47" s="117">
        <f t="shared" si="25"/>
        <v>0</v>
      </c>
      <c r="AH47" s="117">
        <f>IFERROR(100*AF47/'Projection_Base-case'!I47,0)</f>
        <v>0</v>
      </c>
      <c r="AI47" s="117">
        <f>IFERROR('Projection_Base-case'!K47-K47,0)</f>
        <v>0</v>
      </c>
      <c r="AJ47" s="117">
        <f t="shared" si="26"/>
        <v>0</v>
      </c>
      <c r="AK47" s="117">
        <f>IFERROR(100*AI47/'Projection_Base-case'!K47,0)</f>
        <v>0</v>
      </c>
      <c r="AL47" s="117">
        <f>IFERROR(M47-'Projection_Base-case'!M47,0)</f>
        <v>0</v>
      </c>
      <c r="AM47" s="117">
        <f t="shared" si="27"/>
        <v>0</v>
      </c>
      <c r="AN47" s="179">
        <f>IFERROR(IF('Projection_Base-case'!N47&gt;0,100*AM47/'Projection_Base-case'!N47,100*AM47/N47),0)</f>
        <v>0</v>
      </c>
      <c r="AO47" s="206">
        <f>IFERROR('Projection_Base-case'!O47-O47,0)</f>
        <v>0</v>
      </c>
      <c r="AP47" s="117">
        <f t="shared" si="28"/>
        <v>0</v>
      </c>
      <c r="AQ47" s="117">
        <f>IFERROR(100*AO47/'Projection_Base-case'!O47,0)</f>
        <v>0</v>
      </c>
      <c r="AR47" s="117">
        <f>IFERROR('Projection_Base-case'!Q47-Q47,0)</f>
        <v>0</v>
      </c>
      <c r="AS47" s="117">
        <f t="shared" si="29"/>
        <v>0</v>
      </c>
      <c r="AT47" s="117">
        <f>IFERROR(100*AR47/'Projection_Base-case'!Q47,0)</f>
        <v>0</v>
      </c>
      <c r="AU47" s="117">
        <f>IFERROR('Projection_Base-case'!S47-S47,0)</f>
        <v>0</v>
      </c>
      <c r="AV47" s="117">
        <f t="shared" si="30"/>
        <v>0</v>
      </c>
      <c r="AW47" s="118">
        <f>IFERROR(100*AU47/'Projection_Base-case'!S47,0)</f>
        <v>0</v>
      </c>
      <c r="AX47" s="206">
        <f>IFERROR('Projection_Base-case'!U47-U47,0)</f>
        <v>0</v>
      </c>
      <c r="AY47" s="117">
        <f t="shared" si="31"/>
        <v>0</v>
      </c>
      <c r="AZ47" s="117">
        <f>IFERROR(100*AX47/'Projection_Base-case'!U47,0)</f>
        <v>0</v>
      </c>
      <c r="BA47" s="117">
        <f>IFERROR('Projection_Base-case'!W47-W47,0)</f>
        <v>0</v>
      </c>
      <c r="BB47" s="117">
        <f t="shared" si="32"/>
        <v>0</v>
      </c>
      <c r="BC47" s="117">
        <f>IFERROR(100*BA47/'Projection_Base-case'!W47,0)</f>
        <v>0</v>
      </c>
      <c r="BD47" s="117">
        <f>IFERROR('Projection_Base-case'!Y47-Y47,0)</f>
        <v>0</v>
      </c>
      <c r="BE47" s="117">
        <f t="shared" si="33"/>
        <v>0</v>
      </c>
      <c r="BF47" s="117">
        <f>IFERROR(100*BD47/'Projection_Base-case'!Y47,0)</f>
        <v>0</v>
      </c>
      <c r="BG47" s="178">
        <f t="shared" si="22"/>
        <v>0</v>
      </c>
      <c r="BH47" s="179">
        <f t="shared" si="23"/>
        <v>0</v>
      </c>
    </row>
    <row r="48" spans="1:60">
      <c r="A48" s="205">
        <v>43</v>
      </c>
      <c r="B48" s="178">
        <f>IF('Projection_Base-case'!B48&lt;&gt;"",'Projection_Base-case'!B48,0)</f>
        <v>0</v>
      </c>
      <c r="C48" s="178">
        <f>IF('Projection_Base-case'!C48&lt;&gt;"",'Projection_Base-case'!C48,0)</f>
        <v>0</v>
      </c>
      <c r="D48" s="178">
        <f>IF('Projection_Base-case'!D48&lt;&gt;"",'Projection_Base-case'!D48,0)</f>
        <v>0</v>
      </c>
      <c r="E48" s="107" t="str">
        <f>IF(AND('Résultats deep'!$AC$3="OUI",'Résultats deep'!E47&lt;&gt;""),'Résultats deep'!E47,IF(OR(D48="PBT1",D48="PBT2",D48="PBT3",D48="PBT4",D48="PBT5",D48="PBT6",D48="PBT7"),"Scenario1",""))</f>
        <v/>
      </c>
      <c r="F48" s="202" t="str">
        <f t="shared" si="10"/>
        <v>0</v>
      </c>
      <c r="G48" s="177" t="str">
        <f>IF(F48="Scenario1PBT1",'Deep retrofit'!$E$6,IF(F48="Scenario2PBT1",'Deep retrofit'!$F$6,IF(F48="Scenario3PBT1",'Deep retrofit'!$G$6,"")))&amp;IF(F48="Scenario1PBT2",'Deep retrofit'!$H$6,IF(F48="Scenario2PBT2",'Deep retrofit'!$I$6,IF(F48="Scenario3PBT2",'Deep retrofit'!$J$6,"")))&amp;IF(F48="Scenario1PBT3",'Deep retrofit'!$K$6,IF(F48="Scenario2PBT3",'Deep retrofit'!$L$6,IF(F48="Scenario3PBT3",'Deep retrofit'!$M$6,"")))&amp;IF(F48="Scenario1PBT4",'Deep retrofit'!$N$6,IF(F48="Scenario2PBT4",'Deep retrofit'!$O$6,IF(F48="Scenario3PBT4",'Deep retrofit'!$P$6,"")))&amp;IF(F48="Scenario1PBT5",'Deep retrofit'!$Q$6,IF(F48="Scenario2PBT5",'Deep retrofit'!$R$6,IF(F48="Scenario3PBT5",'Deep retrofit'!$S$6,"")))&amp;IF(F48="Scenario1PBT6",'Deep retrofit'!$T$6,IF(F48="Scenario2PBT6",'Deep retrofit'!$U$6,IF(F48="Scenario3PBT6",'Deep retrofit'!$V$6,"")))&amp;IF(F48="Scenario1PBT7",'Deep retrofit'!$W$6,IF(F48="Scenario2PBT7",'Deep retrofit'!$X$6,IF(F48="Scenario3PBT7",'Deep retrofit'!$Y$6,"")))&amp;IF(F48="Scenario1PBT8",'Deep retrofit'!$Z$6,IF(F48="Scenario2PBT8",'Deep retrofit'!$AA$6,IF(F48="Scenario3PBT8",'Deep retrofit'!$AB$6,"")))&amp;IF(F48="Scenario1PBT9",'Deep retrofit'!$AC$6,IF(F48="Scenario2PBT9",'Deep retrofit'!$AD$6,IF(F48="Scenario3PBT9",'Deep retrofit'!$AE$6,"")))&amp;IF(F48="Scenario1PBT10",'Deep retrofit'!$AF$6,IF(F48="Scenario2PBT10",'Deep retrofit'!$AG$6,IF(F48="Scenario3PBT10",'Deep retrofit'!$AH$6,"")))&amp;IF(F48="Scenario1PBT11",'Deep retrofit'!$AI$6,IF(F48="Scenario2PBT11",'Deep retrofit'!$AJ$6,IF(F48="Scenario3PBT11",'Deep retrofit'!$AK$6,"")))&amp;IF(F48="Scenario1PBT12",'Deep retrofit'!$AL$6,IF(F48="Scenario2PBT12",'Deep retrofit'!$AM$6,IF(F48="Scenario3PBT12",'Deep retrofit'!$AN$6,"")))&amp;IF(F48="Scenario1PBT13",'Deep retrofit'!$AO$6,IF(F48="Scenario2PBT13",'Deep retrofit'!$AP$6,IF(F48="Scenario3PBT13",'Deep retrofit'!$AQ$6,"")))&amp;IF(F48="Scenario1PBT14",'Deep retrofit'!$AR$6,IF(F48="Scenario2PBT14",'Deep retrofit'!$AS$6,IF(F48="Scenario3PBT14",'Deep retrofit'!$AT$6,"")))&amp;IF(F48="Scenario1PBT15",'Deep retrofit'!$AU$6,IF(F48="Scenario2PBT15",'Deep retrofit'!$AV$6,IF(F48="Scenario3PBT15",'Deep retrofit'!$AW$6,"")))</f>
        <v/>
      </c>
      <c r="H48" s="117">
        <f t="shared" si="11"/>
        <v>0</v>
      </c>
      <c r="I48" s="178" t="str">
        <f>IF(F48="Scenario1PBT1",'Deep retrofit'!$E$16,IF(F48="Scenario2PBT1",'Deep retrofit'!$F$16,IF(F48="Scenario3PBT1",'Deep retrofit'!$G$16,"")))&amp;IF(F48="Scenario1PBT2",'Deep retrofit'!$H$16,IF(F48="Scenario2PBT2",'Deep retrofit'!$I$16,IF(F48="Scenario3PBT2",'Deep retrofit'!$J$16,"")))&amp;IF(F48="Scenario1PBT3",'Deep retrofit'!$K$16,IF(F48="Scenario2PBT3",'Deep retrofit'!$L$16,IF(F48="Scenario3PBT3",'Deep retrofit'!$M$16,"")))&amp;IF(F48="Scenario1PBT4",'Deep retrofit'!$N$16,IF(F48="Scenario2PBT4",'Deep retrofit'!$O$16,IF(F48="Scenario3PBT4",'Deep retrofit'!$P$16,"")))&amp;IF(F48="Scenario1PBT5",'Deep retrofit'!$Q$16,IF(F48="Scenario2PBT5",'Deep retrofit'!$R$16,IF(F48="Scenario3PBT5",'Deep retrofit'!$S$16,"")))&amp;IF(F48="Scenario1PBT6",'Deep retrofit'!$T$16,IF(F48="Scenario2PBT6",'Deep retrofit'!$U$16,IF(F48="Scenario3PBT6",'Deep retrofit'!$V$16,"")))&amp;IF(F48="Scenario1PBT7",'Deep retrofit'!$W$16,IF(F48="Scenario2PBT7",'Deep retrofit'!$X$16,IF(F48="Scenario3PBT7",'Deep retrofit'!$Y$16,"")))&amp;IF(F48="Scenario1PBT8",'Deep retrofit'!$Z$16,IF(F48="Scenario2PBT8",'Deep retrofit'!$AA$16,IF(F48="Scenario3PBT8",'Deep retrofit'!$AB$16,"")))&amp;IF(F48="Scenario1PBT9",'Deep retrofit'!$AC$16,IF(F48="Scenario2PBT9",'Deep retrofit'!$AD$16,IF(F48="Scenario3PBT9",'Deep retrofit'!$AE$16,"")))&amp;IF(F48="Scenario1PBT10",'Deep retrofit'!$AF$16,IF(F48="Scenario2PBT10",'Deep retrofit'!$AG$16,IF(F48="Scenario3PBT10",'Deep retrofit'!$AH$16,"")))&amp;IF(F48="Scenario1PBT11",'Deep retrofit'!$AI$16,IF(F48="Scenario2PBT11",'Deep retrofit'!$AJ$16,IF(F48="Scenario3PBT11",'Deep retrofit'!$AK$16,"")))&amp;IF(F48="Scenario1PBT12",'Deep retrofit'!$AL$16,IF(F48="Scenario2PBT12",'Deep retrofit'!$AM$16,IF(F48="Scenario3PBT12",'Deep retrofit'!$AN$16,"")))&amp;IF(F48="Scenario1PBT13",'Deep retrofit'!$AO$16,IF(F48="Scenario2PBT13",'Deep retrofit'!$AP$16,IF(F48="Scenario3PBT13",'Deep retrofit'!$AQ$16,"")))&amp;IF(F48="Scenario1PBT14",'Deep retrofit'!$AR$16,IF(F48="Scenario2PBT14",'Deep retrofit'!$AS$16,IF(F48="Scenario3PBT14",'Deep retrofit'!$AT$16,"")))&amp;IF(F48="Scenario1PBT15",'Deep retrofit'!$AU$16,IF(F48="Scenario2PBT15",'Deep retrofit'!$AV$16,IF(F48="Scenario3PBT15",'Deep retrofit'!$AW$16,"")))</f>
        <v/>
      </c>
      <c r="J48" s="117">
        <f t="shared" si="12"/>
        <v>0</v>
      </c>
      <c r="K48" s="117" t="str">
        <f>IF(F48="Scenario1PBT1",'Deep retrofit'!$E$18,IF(F48="Scenario2PBT1",'Deep retrofit'!$F$18,IF(F48="Scenario3PBT1",'Deep retrofit'!$G$18,"")))&amp;IF(F48="Scenario1PBT2",'Deep retrofit'!$H$18,IF(F48="Scenario2PBT2",'Deep retrofit'!$I$18,IF(F48="Scenario3PBT2",'Deep retrofit'!$J$18,"")))&amp;IF(F48="Scenario1PBT3",'Deep retrofit'!$K$18,IF(F48="Scenario2PBT3",'Deep retrofit'!$L$18,IF(F48="Scenario3PBT3",'Deep retrofit'!$M$18,"")))&amp;IF(F48="Scenario1PBT4",'Deep retrofit'!$N$18,IF(F48="Scenario2PBT4",'Deep retrofit'!$O$18,IF(F48="Scenario3PBT4",'Deep retrofit'!$P$18,"")))&amp;IF(F48="Scenario1PBT5",'Deep retrofit'!$Q$18,IF(F48="Scenario2PBT5",'Deep retrofit'!$R$18,IF(F48="Scenario3PBT5",'Deep retrofit'!$S$18,"")))&amp;IF(F48="Scenario1PBT6",'Deep retrofit'!$T$18,IF(F48="Scenario2PBT6",'Deep retrofit'!$U$18,IF(F48="Scenario3PBT6",'Deep retrofit'!$V$18,"")))&amp;IF(F48="Scenario1PBT7",'Deep retrofit'!$W$18,IF(F48="Scenario2PBT7",'Deep retrofit'!$X$18,IF(F48="Scenario3PBT7",'Deep retrofit'!$Y$18,"")))&amp;IF(F48="Scenario1PBT8",'Deep retrofit'!$Z$18,IF(F48="Scenario2PBT8",'Deep retrofit'!$AA$18,IF(F48="Scenario3PBT8",'Deep retrofit'!$AB$18,"")))&amp;IF(F48="Scenario1PBT9",'Deep retrofit'!$AC$18,IF(F48="Scenario2PBT9",'Deep retrofit'!$AD$18,IF(F48="Scenario3PBT9",'Deep retrofit'!$AE$18,"")))&amp;IF(F48="Scenario1PBT10",'Deep retrofit'!$AF$18,IF(F48="Scenario2PBT10",'Deep retrofit'!$AG$18,IF(F48="Scenario3PBT10",'Deep retrofit'!$AH$18,"")))&amp;IF(F48="Scenario1PBT11",'Deep retrofit'!$AI$18,IF(F48="Scenario2PBT11",'Deep retrofit'!$AJ$18,IF(F48="Scenario3PBT11",'Deep retrofit'!$AK$18,"")))&amp;IF(F48="Scenario1PBT12",'Deep retrofit'!$AL$18,IF(F48="Scenario2PBT12",'Deep retrofit'!$AM$18,IF(F48="Scenario3PBT12",'Deep retrofit'!$AN$18,"")))&amp;IF(F48="Scenario1PBT13",'Deep retrofit'!$AO$18,IF(F48="Scenario2PBT13",'Deep retrofit'!$AP$18,IF(F48="Scenario3PBT13",'Deep retrofit'!$AQ$18,"")))&amp;IF(F48="Scenario1PBT14",'Deep retrofit'!$AR$18,IF(F48="Scenario2PBT14",'Deep retrofit'!$AS$18,IF(F48="Scenario3PBT14",'Deep retrofit'!$AT$18,"")))&amp;IF(F48="Scenario1PBT15",'Deep retrofit'!$AU$18,IF(F48="Scenario2PBT15",'Deep retrofit'!$AV$18,IF(F48="Scenario3PBT15",'Deep retrofit'!$AW$18,"")))</f>
        <v/>
      </c>
      <c r="L48" s="117">
        <f t="shared" si="13"/>
        <v>0</v>
      </c>
      <c r="M48" s="117" t="str">
        <f>IF(F48="Scenario1PBT1",'Deep retrofit'!$E$20,IF(F48="Scenario2PBT1",'Deep retrofit'!$F$20,IF(F48="Scenario3PBT1",'Deep retrofit'!$G$20,"")))&amp;IF(F48="Scenario1PBT2",'Deep retrofit'!$H$20,IF(F48="Scenario2PBT2",'Deep retrofit'!$I$20,IF(F48="Scenario3PBT2",'Deep retrofit'!$J$20,"")))&amp;IF(F48="Scenario1PBT3",'Deep retrofit'!$K$20,IF(F48="Scenario2PBT3",'Deep retrofit'!$L$20,IF(F48="Scenario3PBT3",'Deep retrofit'!$M$20,"")))&amp;IF(F48="Scenario1PBT4",'Deep retrofit'!$N$20,IF(F48="Scenario2PBT4",'Deep retrofit'!$O$20,IF(F48="Scenario3PBT4",'Deep retrofit'!$P$20,"")))&amp;IF(F48="Scenario1PBT5",'Deep retrofit'!$Q$20,IF(F48="Scenario2PBT5",'Deep retrofit'!$R$20,IF(F48="Scenario3PBT5",'Deep retrofit'!$S$20,"")))&amp;IF(F48="Scenario1PBT6",'Deep retrofit'!$T$20,IF(F48="Scenario2PBT6",'Deep retrofit'!$U$20,IF(F48="Scenario3PBT6",'Deep retrofit'!$V$20,"")))&amp;IF(F48="Scenario1PBT7",'Deep retrofit'!$W$20,IF(F48="Scenario2PBT7",'Deep retrofit'!$X$20,IF(F48="Scenario3PBT7",'Deep retrofit'!$Y$20,"")))&amp;IF(F48="Scenario1PBT8",'Deep retrofit'!$Z$20,IF(F48="Scenario2PBT8",'Deep retrofit'!$AA$20,IF(F48="Scenario3PBT8",'Deep retrofit'!$AB$20,"")))&amp;IF(F48="Scenario1PBT9",'Deep retrofit'!$AC$20,IF(F48="Scenario2PBT9",'Deep retrofit'!$AD$20,IF(F48="Scenario3PBT9",'Deep retrofit'!$AE$20,"")))&amp;IF(F48="Scenario1PBT10",'Deep retrofit'!$AF$20,IF(F48="Scenario2PBT10",'Deep retrofit'!$AG$20,IF(F48="Scenario3PBT10",'Deep retrofit'!$AH$20,"")))&amp;IF(F48="Scenario1PBT11",'Deep retrofit'!$AI$20,IF(F48="Scenario2PBT11",'Deep retrofit'!$AJ$20,IF(F48="Scenario3PBT11",'Deep retrofit'!$AK$20,"")))&amp;IF(F48="Scenario1PBT12",'Deep retrofit'!$AL$20,IF(F48="Scenario2PBT12",'Deep retrofit'!$AM$20,IF(F48="Scenario3PBT12",'Deep retrofit'!$AN$20,"")))&amp;IF(F48="Scenario1PBT13",'Deep retrofit'!$AO$20,IF(F48="Scenario2PBT13",'Deep retrofit'!$AP$20,IF(F48="Scenario3PBT13",'Deep retrofit'!$AQ$20,"")))&amp;IF(F48="Scenario1PBT14",'Deep retrofit'!$AR$20,IF(F48="Scenario2PBT14",'Deep retrofit'!$AS$20,IF(F48="Scenario3PBT14",'Deep retrofit'!$AT$20,"")))&amp;IF(F48="Scenario1PBT15",'Deep retrofit'!$AU$20,IF(F48="Scenario2PBT15",'Deep retrofit'!$AV$20,IF(F48="Scenario3PBT15",'Deep retrofit'!$AW$20,"")))</f>
        <v/>
      </c>
      <c r="N48" s="118">
        <f t="shared" si="14"/>
        <v>0</v>
      </c>
      <c r="O48" s="206" t="str">
        <f>IF(F48="Scenario1PBT1",'Deep retrofit'!$E$23,IF(F48="Scenario2PBT1",'Deep retrofit'!$F$23,IF(F48="Scenario3PBT1",'Deep retrofit'!$G$23,"")))&amp;IF(F48="Scenario1PBT2",'Deep retrofit'!$H$23,IF(F48="Scenario2PBT2",'Deep retrofit'!$I$23,IF(F48="Scenario3PBT2",'Deep retrofit'!$J$23,"")))&amp;IF(F48="Scenario1PBT3",'Deep retrofit'!$K$23,IF(F48="Scenario2PBT3",'Deep retrofit'!$L$23,IF(F48="Scenario3PBT3",'Deep retrofit'!$M$23,"")))&amp;IF(F48="Scenario1PBT4",'Deep retrofit'!$N$23,IF(F48="Scenario2PBT4",'Deep retrofit'!$O$23,IF(F48="Scenario3PBT4",'Deep retrofit'!$P$23,"")))&amp;IF(F48="Scenario1PBT5",'Deep retrofit'!$Q$23,IF(F48="Scenario2PBT5",'Deep retrofit'!$R$23,IF(F48="Scenario3PBT5",'Deep retrofit'!$S$23,"")))&amp;IF(F48="Scenario1PBT6",'Deep retrofit'!$T$23,IF(F48="Scenario2PBT6",'Deep retrofit'!$U$23,IF(F48="Scenario3PBT6",'Deep retrofit'!$V$23,"")))&amp;IF(F48="Scenario1PBT7",'Deep retrofit'!$W$23,IF(F48="Scenario2PBT7",'Deep retrofit'!$X$23,IF(F48="Scenario3PBT7",'Deep retrofit'!$Y$23,"")))&amp;IF(F48="Scenario1PBT8",'Deep retrofit'!$Z$23,IF(F48="Scenario2PBT8",'Deep retrofit'!$AA$23,IF(F48="Scenario3PBT8",'Deep retrofit'!$AB$23,"")))&amp;IF(F48="Scenario1PBT9",'Deep retrofit'!$AC$23,IF(F48="Scenario2PBT9",'Deep retrofit'!$AD$23,IF(F48="Scenario3PBT9",'Deep retrofit'!$AE$23,"")))&amp;IF(F48="Scenario1PBT10",'Deep retrofit'!$AF$23,IF(F48="Scenario2PBT10",'Deep retrofit'!$AG$23,IF(F48="Scenario3PBT10",'Deep retrofit'!$AH$23,"")))&amp;IF(F48="Scenario1PBT11",'Deep retrofit'!$AI$23,IF(F48="Scenario2PBT11",'Deep retrofit'!$AJ$23,IF(F48="Scenario3PBT11",'Deep retrofit'!$AK$23,"")))&amp;IF(F48="Scenario1PBT12",'Deep retrofit'!$AL$23,IF(F48="Scenario2PBT12",'Deep retrofit'!$AM$23,IF(F48="Scenario3PBT12",'Deep retrofit'!$AN$23,"")))&amp;IF(F48="Scenario1PBT13",'Deep retrofit'!$AO$23,IF(F48="Scenario2PBT13",'Deep retrofit'!$AP$23,IF(F48="Scenario3PBT13",'Deep retrofit'!$AQ$23,"")))&amp;IF(F48="Scenario1PBT14",'Deep retrofit'!$AR$23,IF(F48="Scenario2PBT14",'Deep retrofit'!$AS$23,IF(F48="Scenario3PBT14",'Deep retrofit'!$AT$23,"")))&amp;IF(F48="Scenario1PBT15",'Deep retrofit'!$AU$23,IF(F48="Scenario2PBT15",'Deep retrofit'!$AV$23,IF(F48="Scenario3PBT15",'Deep retrofit'!$AW$23,"")))</f>
        <v/>
      </c>
      <c r="P48" s="117">
        <f t="shared" si="15"/>
        <v>0</v>
      </c>
      <c r="Q48" s="117" t="str">
        <f>IF(F48="Scenario1PBT1",'Deep retrofit'!$E$25,IF(F48="Scenario2PBT1",'Deep retrofit'!$F$25,IF(F48="Scenario3PBT1",'Deep retrofit'!$G$25,"")))&amp;IF(F48="Scenario1PBT2",'Deep retrofit'!$H$25,IF(F48="Scenario2PBT2",'Deep retrofit'!$I$25,IF(F48="Scenario3PBT2",'Deep retrofit'!$J$25,"")))&amp;IF(F48="Scenario1PBT3",'Deep retrofit'!$K$25,IF(F48="Scenario2PBT3",'Deep retrofit'!$L$25,IF(F48="Scenario3PBT3",'Deep retrofit'!$M$25,"")))&amp;IF(F48="Scenario1PBT4",'Deep retrofit'!$N$25,IF(F48="Scenario2PBT4",'Deep retrofit'!$O$25,IF(F48="Scenario3PBT4",'Deep retrofit'!$P$25,"")))&amp;IF(F48="Scenario1PBT5",'Deep retrofit'!$Q$25,IF(F48="Scenario2PBT5",'Deep retrofit'!$R$25,IF(F48="Scenario3PBT5",'Deep retrofit'!$S$25,"")))&amp;IF(F48="Scenario1PBT6",'Deep retrofit'!$T$25,IF(F48="Scenario2PBT6",'Deep retrofit'!$U$25,IF(F48="Scenario3PBT6",'Deep retrofit'!$V$25,"")))&amp;IF(F48="Scenario1PBT7",'Deep retrofit'!$W$25,IF(F48="Scenario2PBT7",'Deep retrofit'!$X$25,IF(F48="Scenario3PBT7",'Deep retrofit'!$Y$25,"")))&amp;IF(F48="Scenario1PBT8",'Deep retrofit'!$Z$25,IF(F48="Scenario2PBT8",'Deep retrofit'!$AA$25,IF(F48="Scenario3PBT8",'Deep retrofit'!$AB$25,"")))&amp;IF(F48="Scenario1PBT9",'Deep retrofit'!$AC$25,IF(F48="Scenario2PBT9",'Deep retrofit'!$AD$25,IF(F48="Scenario3PBT9",'Deep retrofit'!$AE$25,"")))&amp;IF(F48="Scenario1PBT10",'Deep retrofit'!$AF$25,IF(F48="Scenario2PBT10",'Deep retrofit'!$AG$25,IF(F48="Scenario3PBT10",'Deep retrofit'!$AH$25,"")))&amp;IF(F48="Scenario1PBT11",'Deep retrofit'!$AI$25,IF(F48="Scenario2PBT11",'Deep retrofit'!$AJ$25,IF(F48="Scenario3PBT11",'Deep retrofit'!$AK$25,"")))&amp;IF(F48="Scenario1PBT12",'Deep retrofit'!$AL$25,IF(F48="Scenario2PBT12",'Deep retrofit'!$AM$25,IF(F48="Scenario3PBT12",'Deep retrofit'!$AN$25,"")))&amp;IF(F48="Scenario1PBT13",'Deep retrofit'!$AO$25,IF(F48="Scenario2PBT13",'Deep retrofit'!$AP$25,IF(F48="Scenario3PBT13",'Deep retrofit'!$AQ$25,"")))&amp;IF(F48="Scenario1PBT14",'Deep retrofit'!$AR$25,IF(F48="Scenario2PBT14",'Deep retrofit'!$AS$25,IF(F48="Scenario3PBT14",'Deep retrofit'!$AT$25,"")))&amp;IF(F48="Scenario1PBT15",'Deep retrofit'!$AU$25,IF(F48="Scenario2PBT15",'Deep retrofit'!$AV$25,IF(F48="Scenario3PBT15",'Deep retrofit'!$AW$25,"")))</f>
        <v/>
      </c>
      <c r="R48" s="117">
        <f t="shared" si="16"/>
        <v>0</v>
      </c>
      <c r="S48" s="117" t="str">
        <f>IF(F48="Scenario1PBT1",'Deep retrofit'!$E$27,IF(F48="Scenario2PBT1",'Deep retrofit'!$F$27,IF(F48="Scenario3PBT1",'Deep retrofit'!$G$27,"")))&amp;IF(F48="Scenario1PBT2",'Deep retrofit'!$H$27,IF(F48="Scenario2PBT2",'Deep retrofit'!$I$27,IF(F48="Scenario3PBT2",'Deep retrofit'!$J$27,"")))&amp;IF(F48="Scenario1PBT3",'Deep retrofit'!$K$27,IF(F48="Scenario2PBT3",'Deep retrofit'!$L$27,IF(F48="Scenario3PBT3",'Deep retrofit'!$M$27,"")))&amp;IF(F48="Scenario1PBT4",'Deep retrofit'!$N$27,IF(F48="Scenario2PBT4",'Deep retrofit'!$O$27,IF(F48="Scenario3PBT4",'Deep retrofit'!$P$27,"")))&amp;IF(F48="Scenario1PBT5",'Deep retrofit'!$Q$27,IF(F48="Scenario2PBT5",'Deep retrofit'!$R$27,IF(F48="Scenario3PBT5",'Deep retrofit'!$S$27,"")))&amp;IF(F48="Scenario1PBT6",'Deep retrofit'!$T$27,IF(F48="Scenario2PBT6",'Deep retrofit'!$U$27,IF(F48="Scenario3PBT6",'Deep retrofit'!$V$27,"")))&amp;IF(F48="Scenario1PBT7",'Deep retrofit'!$W$27,IF(F48="Scenario2PBT7",'Deep retrofit'!$X$27,IF(F48="Scenario3PBT7",'Deep retrofit'!$Y$27,"")))&amp;IF(F48="Scenario1PBT8",'Deep retrofit'!$Z$27,IF(F48="Scenario2PBT8",'Deep retrofit'!$AA$27,IF(F48="Scenario3PBT8",'Deep retrofit'!$AB$27,"")))&amp;IF(F48="Scenario1PBT9",'Deep retrofit'!$AC$27,IF(F48="Scenario2PBT9",'Deep retrofit'!$AD$27,IF(F48="Scenario3PBT9",'Deep retrofit'!$AE$27,"")))&amp;IF(F48="Scenario1PBT10",'Deep retrofit'!$AF$27,IF(F48="Scenario2PBT10",'Deep retrofit'!$AG$27,IF(F48="Scenario3PBT10",'Deep retrofit'!$AH$27,"")))&amp;IF(F48="Scenario1PBT11",'Deep retrofit'!$AI$27,IF(F48="Scenario2PBT11",'Deep retrofit'!$AJ$27,IF(F48="Scenario3PBT11",'Deep retrofit'!$AK$27,"")))&amp;IF(F48="Scenario1PBT12",'Deep retrofit'!$AL$27,IF(F48="Scenario2PBT12",'Deep retrofit'!$AM$27,IF(F48="Scenario3PBT12",'Deep retrofit'!$AN$27,"")))&amp;IF(F48="Scenario1PBT13",'Deep retrofit'!$AO$27,IF(F48="Scenario2PBT13",'Deep retrofit'!$AP$27,IF(F48="Scenario3PBT13",'Deep retrofit'!$AQ$27,"")))&amp;IF(F48="Scenario1PBT14",'Deep retrofit'!$AR$27,IF(F48="Scenario2PBT14",'Deep retrofit'!$AS$27,IF(F48="Scenario3PBT14",'Deep retrofit'!$AT$27,"")))&amp;IF(F48="Scenario1PBT15",'Deep retrofit'!$AU$27,IF(F48="Scenario2PBT15",'Deep retrofit'!$AV$27,IF(F48="Scenario3PBT15",'Deep retrofit'!$AW$27,"")))</f>
        <v/>
      </c>
      <c r="T48" s="207">
        <f t="shared" si="17"/>
        <v>0</v>
      </c>
      <c r="U48" s="206" t="str">
        <f>IF(F48="Scenario1PBT1",'Deep retrofit'!$E$38,IF(F48="Scenario2PBT1",'Deep retrofit'!$F$38,IF(F48="Scenario3PBT1",'Deep retrofit'!$G$38,"")))&amp;IF(F48="Scenario1PBT2",'Deep retrofit'!$H$38,IF(F48="Scenario2PBT2",'Deep retrofit'!$I$38,IF(F48="Scenario3PBT2",'Deep retrofit'!$J$38,"")))&amp;IF(F48="Scenario1PBT3",'Deep retrofit'!$K$38,IF(F48="Scenario2PBT3",'Deep retrofit'!$L$38,IF(F48="Scenario3PBT3",'Deep retrofit'!$M$38,"")))&amp;IF(F48="Scenario1PBT4",'Deep retrofit'!$N$38,IF(F48="Scenario2PBT4",'Deep retrofit'!$O$38,IF(F48="Scenario3PBT4",'Deep retrofit'!$P$38,"")))&amp;IF(F48="Scenario1PBT5",'Deep retrofit'!$Q$38,IF(F48="Scenario2PBT5",'Deep retrofit'!$R$38,IF(F48="Scenario3PBT5",'Deep retrofit'!$S$38,"")))&amp;IF(F48="Scenario1PBT6",'Deep retrofit'!$T$38,IF(F48="Scenario2PBT6",'Deep retrofit'!$U$38,IF(F48="Scenario3PBT6",'Deep retrofit'!$V$38,"")))&amp;IF(F48="Scenario1PBT7",'Deep retrofit'!$W$38,IF(F48="Scenario2PBT7",'Deep retrofit'!$X$38,IF(F48="Scenario3PBT7",'Deep retrofit'!$Y$38,"")))&amp;IF(F48="Scenario1PBT8",'Deep retrofit'!$Z$38,IF(F48="Scenario2PBT8",'Deep retrofit'!$AA$38,IF(F48="Scenario3PBT8",'Deep retrofit'!$AB$38,"")))&amp;IF(F48="Scenario1PBT9",'Deep retrofit'!$AC$38,IF(F48="Scenario2PBT9",'Deep retrofit'!$AD$38,IF(F48="Scenario3PBT9",'Deep retrofit'!$AE$38,"")))&amp;IF(F48="Scenario1PBT10",'Deep retrofit'!$AF$38,IF(F48="Scenario2PBT10",'Deep retrofit'!$AG$38,IF(F48="Scenario3PBT10",'Deep retrofit'!$AH$38,"")))&amp;IF(F48="Scenario1PBT11",'Deep retrofit'!$AI$38,IF(F48="Scenario2PBT11",'Deep retrofit'!$AJ$38,IF(F48="Scenario3PBT11",'Deep retrofit'!$AK$38,"")))&amp;IF(F48="Scenario1PBT12",'Deep retrofit'!$AL$38,IF(F48="Scenario2PBT12",'Deep retrofit'!$AM$38,IF(F48="Scenario3PBT12",'Deep retrofit'!$AN$38,"")))&amp;IF(F48="Scenario1PBT13",'Deep retrofit'!$AO$38,IF(F48="Scenario2PBT13",'Deep retrofit'!$AP$38,IF(F48="Scenario3PBT13",'Deep retrofit'!$AQ$38,"")))&amp;IF(F48="Scenario1PBT14",'Deep retrofit'!$AR$38,IF(F48="Scenario2PBT14",'Deep retrofit'!$AS$38,IF(F48="Scenario3PBT14",'Deep retrofit'!$AT$38,"")))&amp;IF(F48="Scenario1PBT15",'Deep retrofit'!$AU$38,IF(F48="Scenario2PBT15",'Deep retrofit'!$AV$38,IF(F48="Scenario3PBT15",'Deep retrofit'!$AW$38,"")))</f>
        <v/>
      </c>
      <c r="V48" s="117">
        <f t="shared" si="18"/>
        <v>0</v>
      </c>
      <c r="W48" s="117" t="str">
        <f>IF(F48="Scenario1PBT1",'Deep retrofit'!$E$40,IF(F48="Scenario2PBT1",'Deep retrofit'!$F$40,IF(F48="Scenario3PBT1",'Deep retrofit'!$G$40,"")))&amp;IF(F48="Scenario1PBT2",'Deep retrofit'!$H$40,IF(F48="Scenario2PBT2",'Deep retrofit'!$I$40,IF(F48="Scenario3PBT2",'Deep retrofit'!$J$40,"")))&amp;IF(F48="Scenario1PBT3",'Deep retrofit'!$K$40,IF(F48="Scenario2PBT3",'Deep retrofit'!$L$40,IF(F48="Scenario3PBT3",'Deep retrofit'!$M$40,"")))&amp;IF(F48="Scenario1PBT4",'Deep retrofit'!$N$40,IF(F48="Scenario2PBT4",'Deep retrofit'!$O$40,IF(F48="Scenario3PBT4",'Deep retrofit'!$P$40,"")))&amp;IF(F48="Scenario1PBT5",'Deep retrofit'!$Q$40,IF(F48="Scenario2PBT5",'Deep retrofit'!$R$40,IF(F48="Scenario3PBT5",'Deep retrofit'!$S$40,"")))&amp;IF(F48="Scenario1PBT6",'Deep retrofit'!$T$40,IF(F48="Scenario2PBT6",'Deep retrofit'!$U$40,IF(F48="Scenario3PBT6",'Deep retrofit'!$V$40,"")))&amp;IF(F48="Scenario1PBT7",'Deep retrofit'!$W$40,IF(F48="Scenario2PBT7",'Deep retrofit'!$X$40,IF(F48="Scenario3PBT7",'Deep retrofit'!$Y$40,"")))&amp;IF(F48="Scenario1PBT8",'Deep retrofit'!$Z$40,IF(F48="Scenario2PBT8",'Deep retrofit'!$AA$40,IF(F48="Scenario3PBT8",'Deep retrofit'!$AB$40,"")))&amp;IF(F48="Scenario1PBT9",'Deep retrofit'!$AC$40,IF(F48="Scenario2PBT9",'Deep retrofit'!$AD$40,IF(F48="Scenario3PBT9",'Deep retrofit'!$AE$40,"")))&amp;IF(F48="Scenario1PBT10",'Deep retrofit'!$AF$40,IF(F48="Scenario2PBT10",'Deep retrofit'!$AG$40,IF(F48="Scenario3PBT10",'Deep retrofit'!$AH$40,"")))&amp;IF(F48="Scenario1PBT11",'Deep retrofit'!$AI$40,IF(F48="Scenario2PBT11",'Deep retrofit'!$AJ$40,IF(F48="Scenario3PBT11",'Deep retrofit'!$AK$40,"")))&amp;IF(F48="Scenario1PBT12",'Deep retrofit'!$AL$40,IF(F48="Scenario2PBT12",'Deep retrofit'!$AM$40,IF(F48="Scenario3PBT12",'Deep retrofit'!$AN$40,"")))&amp;IF(F48="Scenario1PBT13",'Deep retrofit'!$AO$40,IF(F48="Scenario2PBT13",'Deep retrofit'!$AP$40,IF(F48="Scenario3PBT13",'Deep retrofit'!$AQ$40,"")))&amp;IF(F48="Scenario1PBT14",'Deep retrofit'!$AR$40,IF(F48="Scenario2PBT14",'Deep retrofit'!$AS$40,IF(F48="Scenario3PBT14",'Deep retrofit'!$AT$40,"")))&amp;IF(F48="Scenario1PBT15",'Deep retrofit'!$AU$40,IF(F48="Scenario2PBT15",'Deep retrofit'!$AV$40,IF(F48="Scenario3PBT15",'Deep retrofit'!$AW$40,"")))</f>
        <v/>
      </c>
      <c r="X48" s="117">
        <f t="shared" si="19"/>
        <v>0</v>
      </c>
      <c r="Y48" s="117" t="str">
        <f>IF(F48="Scenario1PBT1",'Deep retrofit'!$E$42,IF(F48="Scenario2PBT1",'Deep retrofit'!$F$42,IF(F48="Scenario3PBT1",'Deep retrofit'!$G$42,"")))&amp;IF(F48="Scenario1PBT2",'Deep retrofit'!$H$42,IF(F48="Scenario2PBT2",'Deep retrofit'!$I$42,IF(F48="Scenario3PBT2",'Deep retrofit'!$J$42,"")))&amp;IF(F48="Scenario1PBT3",'Deep retrofit'!$K$42,IF(F48="Scenario2PBT3",'Deep retrofit'!$L$42,IF(F48="Scenario3PBT3",'Deep retrofit'!$M$42,"")))&amp;IF(F48="Scenario1PBT4",'Deep retrofit'!$N$42,IF(F48="Scenario2PBT4",'Deep retrofit'!$O$42,IF(F48="Scenario3PBT4",'Deep retrofit'!$P$42,"")))&amp;IF(F48="Scenario1PBT5",'Deep retrofit'!$Q$42,IF(F48="Scenario2PBT5",'Deep retrofit'!$R$42,IF(F48="Scenario3PBT5",'Deep retrofit'!$S$42,"")))&amp;IF(F48="Scenario1PBT6",'Deep retrofit'!$T$42,IF(F48="Scenario2PBT6",'Deep retrofit'!$U$42,IF(F48="Scenario3PBT6",'Deep retrofit'!$V$42,"")))&amp;IF(F48="Scenario1PBT7",'Deep retrofit'!$W$42,IF(F48="Scenario2PBT7",'Deep retrofit'!$X$42,IF(F48="Scenario3PBT7",'Deep retrofit'!$Y$42,"")))&amp;IF(F48="Scenario1PBT8",'Deep retrofit'!$Z$42,IF(F48="Scenario2PBT8",'Deep retrofit'!$AA$42,IF(F48="Scenario3PBT8",'Deep retrofit'!$AB$42,"")))&amp;IF(F48="Scenario1PBT9",'Deep retrofit'!$AC$42,IF(F48="Scenario2PBT9",'Deep retrofit'!$AD$42,IF(F48="Scenario3PBT9",'Deep retrofit'!$AE$42,"")))&amp;IF(F48="Scenario1PBT10",'Deep retrofit'!$AF$42,IF(F48="Scenario2PBT10",'Deep retrofit'!$AG$42,IF(F48="Scenario3PBT10",'Deep retrofit'!$AH$42,"")))&amp;IF(F48="Scenario1PBT11",'Deep retrofit'!$AI$42,IF(F48="Scenario2PBT11",'Deep retrofit'!$AJ$42,IF(F48="Scenario3PBT11",'Deep retrofit'!$AK$42,"")))&amp;IF(F48="Scenario1PBT12",'Deep retrofit'!$AL$42,IF(F48="Scenario2PBT12",'Deep retrofit'!$AM$42,IF(F48="Scenario3PBT12",'Deep retrofit'!$AN$42,"")))&amp;IF(F48="Scenario1PBT13",'Deep retrofit'!$AO$42,IF(F48="Scenario2PBT13",'Deep retrofit'!$AP$42,IF(F48="Scenario3PBT13",'Deep retrofit'!$AQ$42,"")))&amp;IF(F48="Scenario1PBT14",'Deep retrofit'!$AR$42,IF(F48="Scenario2PBT14",'Deep retrofit'!$AS$42,IF(F48="Scenario3PBT14",'Deep retrofit'!$AT$42,"")))&amp;IF(F48="Scenario1PBT15",'Deep retrofit'!$AU$42,IF(F48="Scenario2PBT15",'Deep retrofit'!$AV$42,IF(F48="Scenario3PBT15",'Deep retrofit'!$AW$42,"")))</f>
        <v/>
      </c>
      <c r="Z48" s="117">
        <f t="shared" si="20"/>
        <v>0</v>
      </c>
      <c r="AA48" s="269" t="str">
        <f>IF(F48="Scenario1PBT1",'Deep retrofit'!$E$101,IF(F48="Scenario2PBT1",'Deep retrofit'!$F$101,IF(F48="Scenario3PBT1",'Deep retrofit'!$G$101,"")))&amp;IF(F48="Scenario1PBT2",'Deep retrofit'!$H$101,IF(F48="Scenario2PBT2",'Deep retrofit'!$I$101,IF(F48="Scenario3PBT2",'Deep retrofit'!$J$101,"")))&amp;IF(F48="Scenario1PBT3",'Deep retrofit'!$K$101,IF(F48="Scenario2PBT3",'Deep retrofit'!$L$101,IF(F48="Scenario3PBT3",'Deep retrofit'!$M$101,"")))&amp;IF(F48="Scenario1PBT4",'Deep retrofit'!$N$101,IF(F48="Scenario2PBT4",'Deep retrofit'!$O$101,IF(F48="Scenario3PBT4",'Deep retrofit'!$P$101,"")))&amp;IF(F48="Scenario1PBT5",'Deep retrofit'!$Q$101,IF(F48="Scenario2PBT5",'Deep retrofit'!$R$101,IF(F48="Scenario3PBT5",'Deep retrofit'!$S$101,"")))&amp;IF(F48="Scenario1PBT6",'Deep retrofit'!$T$101,IF(F48="Scenario2PBT6",'Deep retrofit'!$U$101,IF(F48="Scenario3PBT6",'Deep retrofit'!$V$101,"")))&amp;IF(F48="Scenario1PBT7",'Deep retrofit'!$W$101,IF(F48="Scenario2PBT7",'Deep retrofit'!$X$101,IF(F48="Scenario3PBT7",'Deep retrofit'!$Y$101,"")))&amp;IF(F48="Scenario1PBT8",'Deep retrofit'!$Z$101,IF(F48="Scenario2PBT8",'Deep retrofit'!$AA$101,IF(F48="Scenario3PBT8",'Deep retrofit'!$AB$101,"")))&amp;IF(F48="Scenario1PBT9",'Deep retrofit'!$AC$101,IF(F48="Scenario2PBT9",'Deep retrofit'!$AD$101,IF(F48="Scenario3PBT9",'Deep retrofit'!$AE$101,"")))&amp;IF(F48="Scenario1PBT10",'Deep retrofit'!$AF$101,IF(F48="Scenario2PBT10",'Deep retrofit'!$AG$101,IF(F48="Scenario3PBT10",'Deep retrofit'!$AH$101,"")))&amp;IF(F48="Scenario1PBT11",'Deep retrofit'!$AI$101,IF(F48="Scenario2PBT11",'Deep retrofit'!$AJ$101,IF(F48="Scenario3PBT11",'Deep retrofit'!$AK$101,"")))&amp;IF(F48="Scenario1PBT12",'Deep retrofit'!$AL$101,IF(F48="Scenario2PBT12",'Deep retrofit'!$AM$101,IF(F48="Scenario3PBT12",'Deep retrofit'!$AN$101,"")))&amp;IF(F48="Scenario1PBT13",'Deep retrofit'!$AO$101,IF(F48="Scenario2PBT13",'Deep retrofit'!$AP$101,IF(F48="Scenario3PBT13",'Deep retrofit'!$AQ$101,"")))&amp;IF(F48="Scenario1PBT14",'Deep retrofit'!$AR$101,IF(F48="Scenario2PBT14",'Deep retrofit'!$AS$101,IF(F48="Scenario3PBT14",'Deep retrofit'!$AT$101,"")))&amp;IF(F48="Scenario1PBT15",'Deep retrofit'!$AU$101,IF(F48="Scenario2PBT15",'Deep retrofit'!$AV$101,IF(F48="Scenario3PBT15",'Deep retrofit'!$AW$101,"")))</f>
        <v/>
      </c>
      <c r="AB48" s="179">
        <f t="shared" si="21"/>
        <v>0</v>
      </c>
      <c r="AC48" s="208">
        <f>IFERROR('Projection_Base-case'!G48-G48,0)</f>
        <v>0</v>
      </c>
      <c r="AD48" s="117">
        <f t="shared" si="24"/>
        <v>0</v>
      </c>
      <c r="AE48" s="117">
        <f>IFERROR(100*AC48/'Projection_Base-case'!G48,0)</f>
        <v>0</v>
      </c>
      <c r="AF48" s="117">
        <f>IFERROR('Projection_Base-case'!I48-I48,0)</f>
        <v>0</v>
      </c>
      <c r="AG48" s="117">
        <f t="shared" si="25"/>
        <v>0</v>
      </c>
      <c r="AH48" s="117">
        <f>IFERROR(100*AF48/'Projection_Base-case'!I48,0)</f>
        <v>0</v>
      </c>
      <c r="AI48" s="117">
        <f>IFERROR('Projection_Base-case'!K48-K48,0)</f>
        <v>0</v>
      </c>
      <c r="AJ48" s="117">
        <f t="shared" si="26"/>
        <v>0</v>
      </c>
      <c r="AK48" s="117">
        <f>IFERROR(100*AI48/'Projection_Base-case'!K48,0)</f>
        <v>0</v>
      </c>
      <c r="AL48" s="117">
        <f>IFERROR(M48-'Projection_Base-case'!M48,0)</f>
        <v>0</v>
      </c>
      <c r="AM48" s="117">
        <f t="shared" si="27"/>
        <v>0</v>
      </c>
      <c r="AN48" s="179">
        <f>IFERROR(IF('Projection_Base-case'!N48&gt;0,100*AM48/'Projection_Base-case'!N48,100*AM48/N48),0)</f>
        <v>0</v>
      </c>
      <c r="AO48" s="206">
        <f>IFERROR('Projection_Base-case'!O48-O48,0)</f>
        <v>0</v>
      </c>
      <c r="AP48" s="117">
        <f t="shared" si="28"/>
        <v>0</v>
      </c>
      <c r="AQ48" s="117">
        <f>IFERROR(100*AO48/'Projection_Base-case'!O48,0)</f>
        <v>0</v>
      </c>
      <c r="AR48" s="117">
        <f>IFERROR('Projection_Base-case'!Q48-Q48,0)</f>
        <v>0</v>
      </c>
      <c r="AS48" s="117">
        <f t="shared" si="29"/>
        <v>0</v>
      </c>
      <c r="AT48" s="117">
        <f>IFERROR(100*AR48/'Projection_Base-case'!Q48,0)</f>
        <v>0</v>
      </c>
      <c r="AU48" s="117">
        <f>IFERROR('Projection_Base-case'!S48-S48,0)</f>
        <v>0</v>
      </c>
      <c r="AV48" s="117">
        <f t="shared" si="30"/>
        <v>0</v>
      </c>
      <c r="AW48" s="118">
        <f>IFERROR(100*AU48/'Projection_Base-case'!S48,0)</f>
        <v>0</v>
      </c>
      <c r="AX48" s="206">
        <f>IFERROR('Projection_Base-case'!U48-U48,0)</f>
        <v>0</v>
      </c>
      <c r="AY48" s="117">
        <f t="shared" si="31"/>
        <v>0</v>
      </c>
      <c r="AZ48" s="117">
        <f>IFERROR(100*AX48/'Projection_Base-case'!U48,0)</f>
        <v>0</v>
      </c>
      <c r="BA48" s="117">
        <f>IFERROR('Projection_Base-case'!W48-W48,0)</f>
        <v>0</v>
      </c>
      <c r="BB48" s="117">
        <f t="shared" si="32"/>
        <v>0</v>
      </c>
      <c r="BC48" s="117">
        <f>IFERROR(100*BA48/'Projection_Base-case'!W48,0)</f>
        <v>0</v>
      </c>
      <c r="BD48" s="117">
        <f>IFERROR('Projection_Base-case'!Y48-Y48,0)</f>
        <v>0</v>
      </c>
      <c r="BE48" s="117">
        <f t="shared" si="33"/>
        <v>0</v>
      </c>
      <c r="BF48" s="117">
        <f>IFERROR(100*BD48/'Projection_Base-case'!Y48,0)</f>
        <v>0</v>
      </c>
      <c r="BG48" s="178">
        <f t="shared" si="22"/>
        <v>0</v>
      </c>
      <c r="BH48" s="179">
        <f t="shared" si="23"/>
        <v>0</v>
      </c>
    </row>
    <row r="49" spans="1:60">
      <c r="A49" s="205">
        <v>44</v>
      </c>
      <c r="B49" s="178">
        <f>IF('Projection_Base-case'!B49&lt;&gt;"",'Projection_Base-case'!B49,0)</f>
        <v>0</v>
      </c>
      <c r="C49" s="178">
        <f>IF('Projection_Base-case'!C49&lt;&gt;"",'Projection_Base-case'!C49,0)</f>
        <v>0</v>
      </c>
      <c r="D49" s="178">
        <f>IF('Projection_Base-case'!D49&lt;&gt;"",'Projection_Base-case'!D49,0)</f>
        <v>0</v>
      </c>
      <c r="E49" s="107" t="str">
        <f>IF(AND('Résultats deep'!$AC$3="OUI",'Résultats deep'!E48&lt;&gt;""),'Résultats deep'!E48,IF(OR(D49="PBT1",D49="PBT2",D49="PBT3",D49="PBT4",D49="PBT5",D49="PBT6",D49="PBT7"),"Scenario1",""))</f>
        <v/>
      </c>
      <c r="F49" s="202" t="str">
        <f t="shared" si="10"/>
        <v>0</v>
      </c>
      <c r="G49" s="177" t="str">
        <f>IF(F49="Scenario1PBT1",'Deep retrofit'!$E$6,IF(F49="Scenario2PBT1",'Deep retrofit'!$F$6,IF(F49="Scenario3PBT1",'Deep retrofit'!$G$6,"")))&amp;IF(F49="Scenario1PBT2",'Deep retrofit'!$H$6,IF(F49="Scenario2PBT2",'Deep retrofit'!$I$6,IF(F49="Scenario3PBT2",'Deep retrofit'!$J$6,"")))&amp;IF(F49="Scenario1PBT3",'Deep retrofit'!$K$6,IF(F49="Scenario2PBT3",'Deep retrofit'!$L$6,IF(F49="Scenario3PBT3",'Deep retrofit'!$M$6,"")))&amp;IF(F49="Scenario1PBT4",'Deep retrofit'!$N$6,IF(F49="Scenario2PBT4",'Deep retrofit'!$O$6,IF(F49="Scenario3PBT4",'Deep retrofit'!$P$6,"")))&amp;IF(F49="Scenario1PBT5",'Deep retrofit'!$Q$6,IF(F49="Scenario2PBT5",'Deep retrofit'!$R$6,IF(F49="Scenario3PBT5",'Deep retrofit'!$S$6,"")))&amp;IF(F49="Scenario1PBT6",'Deep retrofit'!$T$6,IF(F49="Scenario2PBT6",'Deep retrofit'!$U$6,IF(F49="Scenario3PBT6",'Deep retrofit'!$V$6,"")))&amp;IF(F49="Scenario1PBT7",'Deep retrofit'!$W$6,IF(F49="Scenario2PBT7",'Deep retrofit'!$X$6,IF(F49="Scenario3PBT7",'Deep retrofit'!$Y$6,"")))&amp;IF(F49="Scenario1PBT8",'Deep retrofit'!$Z$6,IF(F49="Scenario2PBT8",'Deep retrofit'!$AA$6,IF(F49="Scenario3PBT8",'Deep retrofit'!$AB$6,"")))&amp;IF(F49="Scenario1PBT9",'Deep retrofit'!$AC$6,IF(F49="Scenario2PBT9",'Deep retrofit'!$AD$6,IF(F49="Scenario3PBT9",'Deep retrofit'!$AE$6,"")))&amp;IF(F49="Scenario1PBT10",'Deep retrofit'!$AF$6,IF(F49="Scenario2PBT10",'Deep retrofit'!$AG$6,IF(F49="Scenario3PBT10",'Deep retrofit'!$AH$6,"")))&amp;IF(F49="Scenario1PBT11",'Deep retrofit'!$AI$6,IF(F49="Scenario2PBT11",'Deep retrofit'!$AJ$6,IF(F49="Scenario3PBT11",'Deep retrofit'!$AK$6,"")))&amp;IF(F49="Scenario1PBT12",'Deep retrofit'!$AL$6,IF(F49="Scenario2PBT12",'Deep retrofit'!$AM$6,IF(F49="Scenario3PBT12",'Deep retrofit'!$AN$6,"")))&amp;IF(F49="Scenario1PBT13",'Deep retrofit'!$AO$6,IF(F49="Scenario2PBT13",'Deep retrofit'!$AP$6,IF(F49="Scenario3PBT13",'Deep retrofit'!$AQ$6,"")))&amp;IF(F49="Scenario1PBT14",'Deep retrofit'!$AR$6,IF(F49="Scenario2PBT14",'Deep retrofit'!$AS$6,IF(F49="Scenario3PBT14",'Deep retrofit'!$AT$6,"")))&amp;IF(F49="Scenario1PBT15",'Deep retrofit'!$AU$6,IF(F49="Scenario2PBT15",'Deep retrofit'!$AV$6,IF(F49="Scenario3PBT15",'Deep retrofit'!$AW$6,"")))</f>
        <v/>
      </c>
      <c r="H49" s="117">
        <f t="shared" si="11"/>
        <v>0</v>
      </c>
      <c r="I49" s="178" t="str">
        <f>IF(F49="Scenario1PBT1",'Deep retrofit'!$E$16,IF(F49="Scenario2PBT1",'Deep retrofit'!$F$16,IF(F49="Scenario3PBT1",'Deep retrofit'!$G$16,"")))&amp;IF(F49="Scenario1PBT2",'Deep retrofit'!$H$16,IF(F49="Scenario2PBT2",'Deep retrofit'!$I$16,IF(F49="Scenario3PBT2",'Deep retrofit'!$J$16,"")))&amp;IF(F49="Scenario1PBT3",'Deep retrofit'!$K$16,IF(F49="Scenario2PBT3",'Deep retrofit'!$L$16,IF(F49="Scenario3PBT3",'Deep retrofit'!$M$16,"")))&amp;IF(F49="Scenario1PBT4",'Deep retrofit'!$N$16,IF(F49="Scenario2PBT4",'Deep retrofit'!$O$16,IF(F49="Scenario3PBT4",'Deep retrofit'!$P$16,"")))&amp;IF(F49="Scenario1PBT5",'Deep retrofit'!$Q$16,IF(F49="Scenario2PBT5",'Deep retrofit'!$R$16,IF(F49="Scenario3PBT5",'Deep retrofit'!$S$16,"")))&amp;IF(F49="Scenario1PBT6",'Deep retrofit'!$T$16,IF(F49="Scenario2PBT6",'Deep retrofit'!$U$16,IF(F49="Scenario3PBT6",'Deep retrofit'!$V$16,"")))&amp;IF(F49="Scenario1PBT7",'Deep retrofit'!$W$16,IF(F49="Scenario2PBT7",'Deep retrofit'!$X$16,IF(F49="Scenario3PBT7",'Deep retrofit'!$Y$16,"")))&amp;IF(F49="Scenario1PBT8",'Deep retrofit'!$Z$16,IF(F49="Scenario2PBT8",'Deep retrofit'!$AA$16,IF(F49="Scenario3PBT8",'Deep retrofit'!$AB$16,"")))&amp;IF(F49="Scenario1PBT9",'Deep retrofit'!$AC$16,IF(F49="Scenario2PBT9",'Deep retrofit'!$AD$16,IF(F49="Scenario3PBT9",'Deep retrofit'!$AE$16,"")))&amp;IF(F49="Scenario1PBT10",'Deep retrofit'!$AF$16,IF(F49="Scenario2PBT10",'Deep retrofit'!$AG$16,IF(F49="Scenario3PBT10",'Deep retrofit'!$AH$16,"")))&amp;IF(F49="Scenario1PBT11",'Deep retrofit'!$AI$16,IF(F49="Scenario2PBT11",'Deep retrofit'!$AJ$16,IF(F49="Scenario3PBT11",'Deep retrofit'!$AK$16,"")))&amp;IF(F49="Scenario1PBT12",'Deep retrofit'!$AL$16,IF(F49="Scenario2PBT12",'Deep retrofit'!$AM$16,IF(F49="Scenario3PBT12",'Deep retrofit'!$AN$16,"")))&amp;IF(F49="Scenario1PBT13",'Deep retrofit'!$AO$16,IF(F49="Scenario2PBT13",'Deep retrofit'!$AP$16,IF(F49="Scenario3PBT13",'Deep retrofit'!$AQ$16,"")))&amp;IF(F49="Scenario1PBT14",'Deep retrofit'!$AR$16,IF(F49="Scenario2PBT14",'Deep retrofit'!$AS$16,IF(F49="Scenario3PBT14",'Deep retrofit'!$AT$16,"")))&amp;IF(F49="Scenario1PBT15",'Deep retrofit'!$AU$16,IF(F49="Scenario2PBT15",'Deep retrofit'!$AV$16,IF(F49="Scenario3PBT15",'Deep retrofit'!$AW$16,"")))</f>
        <v/>
      </c>
      <c r="J49" s="117">
        <f t="shared" si="12"/>
        <v>0</v>
      </c>
      <c r="K49" s="117" t="str">
        <f>IF(F49="Scenario1PBT1",'Deep retrofit'!$E$18,IF(F49="Scenario2PBT1",'Deep retrofit'!$F$18,IF(F49="Scenario3PBT1",'Deep retrofit'!$G$18,"")))&amp;IF(F49="Scenario1PBT2",'Deep retrofit'!$H$18,IF(F49="Scenario2PBT2",'Deep retrofit'!$I$18,IF(F49="Scenario3PBT2",'Deep retrofit'!$J$18,"")))&amp;IF(F49="Scenario1PBT3",'Deep retrofit'!$K$18,IF(F49="Scenario2PBT3",'Deep retrofit'!$L$18,IF(F49="Scenario3PBT3",'Deep retrofit'!$M$18,"")))&amp;IF(F49="Scenario1PBT4",'Deep retrofit'!$N$18,IF(F49="Scenario2PBT4",'Deep retrofit'!$O$18,IF(F49="Scenario3PBT4",'Deep retrofit'!$P$18,"")))&amp;IF(F49="Scenario1PBT5",'Deep retrofit'!$Q$18,IF(F49="Scenario2PBT5",'Deep retrofit'!$R$18,IF(F49="Scenario3PBT5",'Deep retrofit'!$S$18,"")))&amp;IF(F49="Scenario1PBT6",'Deep retrofit'!$T$18,IF(F49="Scenario2PBT6",'Deep retrofit'!$U$18,IF(F49="Scenario3PBT6",'Deep retrofit'!$V$18,"")))&amp;IF(F49="Scenario1PBT7",'Deep retrofit'!$W$18,IF(F49="Scenario2PBT7",'Deep retrofit'!$X$18,IF(F49="Scenario3PBT7",'Deep retrofit'!$Y$18,"")))&amp;IF(F49="Scenario1PBT8",'Deep retrofit'!$Z$18,IF(F49="Scenario2PBT8",'Deep retrofit'!$AA$18,IF(F49="Scenario3PBT8",'Deep retrofit'!$AB$18,"")))&amp;IF(F49="Scenario1PBT9",'Deep retrofit'!$AC$18,IF(F49="Scenario2PBT9",'Deep retrofit'!$AD$18,IF(F49="Scenario3PBT9",'Deep retrofit'!$AE$18,"")))&amp;IF(F49="Scenario1PBT10",'Deep retrofit'!$AF$18,IF(F49="Scenario2PBT10",'Deep retrofit'!$AG$18,IF(F49="Scenario3PBT10",'Deep retrofit'!$AH$18,"")))&amp;IF(F49="Scenario1PBT11",'Deep retrofit'!$AI$18,IF(F49="Scenario2PBT11",'Deep retrofit'!$AJ$18,IF(F49="Scenario3PBT11",'Deep retrofit'!$AK$18,"")))&amp;IF(F49="Scenario1PBT12",'Deep retrofit'!$AL$18,IF(F49="Scenario2PBT12",'Deep retrofit'!$AM$18,IF(F49="Scenario3PBT12",'Deep retrofit'!$AN$18,"")))&amp;IF(F49="Scenario1PBT13",'Deep retrofit'!$AO$18,IF(F49="Scenario2PBT13",'Deep retrofit'!$AP$18,IF(F49="Scenario3PBT13",'Deep retrofit'!$AQ$18,"")))&amp;IF(F49="Scenario1PBT14",'Deep retrofit'!$AR$18,IF(F49="Scenario2PBT14",'Deep retrofit'!$AS$18,IF(F49="Scenario3PBT14",'Deep retrofit'!$AT$18,"")))&amp;IF(F49="Scenario1PBT15",'Deep retrofit'!$AU$18,IF(F49="Scenario2PBT15",'Deep retrofit'!$AV$18,IF(F49="Scenario3PBT15",'Deep retrofit'!$AW$18,"")))</f>
        <v/>
      </c>
      <c r="L49" s="117">
        <f t="shared" si="13"/>
        <v>0</v>
      </c>
      <c r="M49" s="117" t="str">
        <f>IF(F49="Scenario1PBT1",'Deep retrofit'!$E$20,IF(F49="Scenario2PBT1",'Deep retrofit'!$F$20,IF(F49="Scenario3PBT1",'Deep retrofit'!$G$20,"")))&amp;IF(F49="Scenario1PBT2",'Deep retrofit'!$H$20,IF(F49="Scenario2PBT2",'Deep retrofit'!$I$20,IF(F49="Scenario3PBT2",'Deep retrofit'!$J$20,"")))&amp;IF(F49="Scenario1PBT3",'Deep retrofit'!$K$20,IF(F49="Scenario2PBT3",'Deep retrofit'!$L$20,IF(F49="Scenario3PBT3",'Deep retrofit'!$M$20,"")))&amp;IF(F49="Scenario1PBT4",'Deep retrofit'!$N$20,IF(F49="Scenario2PBT4",'Deep retrofit'!$O$20,IF(F49="Scenario3PBT4",'Deep retrofit'!$P$20,"")))&amp;IF(F49="Scenario1PBT5",'Deep retrofit'!$Q$20,IF(F49="Scenario2PBT5",'Deep retrofit'!$R$20,IF(F49="Scenario3PBT5",'Deep retrofit'!$S$20,"")))&amp;IF(F49="Scenario1PBT6",'Deep retrofit'!$T$20,IF(F49="Scenario2PBT6",'Deep retrofit'!$U$20,IF(F49="Scenario3PBT6",'Deep retrofit'!$V$20,"")))&amp;IF(F49="Scenario1PBT7",'Deep retrofit'!$W$20,IF(F49="Scenario2PBT7",'Deep retrofit'!$X$20,IF(F49="Scenario3PBT7",'Deep retrofit'!$Y$20,"")))&amp;IF(F49="Scenario1PBT8",'Deep retrofit'!$Z$20,IF(F49="Scenario2PBT8",'Deep retrofit'!$AA$20,IF(F49="Scenario3PBT8",'Deep retrofit'!$AB$20,"")))&amp;IF(F49="Scenario1PBT9",'Deep retrofit'!$AC$20,IF(F49="Scenario2PBT9",'Deep retrofit'!$AD$20,IF(F49="Scenario3PBT9",'Deep retrofit'!$AE$20,"")))&amp;IF(F49="Scenario1PBT10",'Deep retrofit'!$AF$20,IF(F49="Scenario2PBT10",'Deep retrofit'!$AG$20,IF(F49="Scenario3PBT10",'Deep retrofit'!$AH$20,"")))&amp;IF(F49="Scenario1PBT11",'Deep retrofit'!$AI$20,IF(F49="Scenario2PBT11",'Deep retrofit'!$AJ$20,IF(F49="Scenario3PBT11",'Deep retrofit'!$AK$20,"")))&amp;IF(F49="Scenario1PBT12",'Deep retrofit'!$AL$20,IF(F49="Scenario2PBT12",'Deep retrofit'!$AM$20,IF(F49="Scenario3PBT12",'Deep retrofit'!$AN$20,"")))&amp;IF(F49="Scenario1PBT13",'Deep retrofit'!$AO$20,IF(F49="Scenario2PBT13",'Deep retrofit'!$AP$20,IF(F49="Scenario3PBT13",'Deep retrofit'!$AQ$20,"")))&amp;IF(F49="Scenario1PBT14",'Deep retrofit'!$AR$20,IF(F49="Scenario2PBT14",'Deep retrofit'!$AS$20,IF(F49="Scenario3PBT14",'Deep retrofit'!$AT$20,"")))&amp;IF(F49="Scenario1PBT15",'Deep retrofit'!$AU$20,IF(F49="Scenario2PBT15",'Deep retrofit'!$AV$20,IF(F49="Scenario3PBT15",'Deep retrofit'!$AW$20,"")))</f>
        <v/>
      </c>
      <c r="N49" s="118">
        <f t="shared" si="14"/>
        <v>0</v>
      </c>
      <c r="O49" s="206" t="str">
        <f>IF(F49="Scenario1PBT1",'Deep retrofit'!$E$23,IF(F49="Scenario2PBT1",'Deep retrofit'!$F$23,IF(F49="Scenario3PBT1",'Deep retrofit'!$G$23,"")))&amp;IF(F49="Scenario1PBT2",'Deep retrofit'!$H$23,IF(F49="Scenario2PBT2",'Deep retrofit'!$I$23,IF(F49="Scenario3PBT2",'Deep retrofit'!$J$23,"")))&amp;IF(F49="Scenario1PBT3",'Deep retrofit'!$K$23,IF(F49="Scenario2PBT3",'Deep retrofit'!$L$23,IF(F49="Scenario3PBT3",'Deep retrofit'!$M$23,"")))&amp;IF(F49="Scenario1PBT4",'Deep retrofit'!$N$23,IF(F49="Scenario2PBT4",'Deep retrofit'!$O$23,IF(F49="Scenario3PBT4",'Deep retrofit'!$P$23,"")))&amp;IF(F49="Scenario1PBT5",'Deep retrofit'!$Q$23,IF(F49="Scenario2PBT5",'Deep retrofit'!$R$23,IF(F49="Scenario3PBT5",'Deep retrofit'!$S$23,"")))&amp;IF(F49="Scenario1PBT6",'Deep retrofit'!$T$23,IF(F49="Scenario2PBT6",'Deep retrofit'!$U$23,IF(F49="Scenario3PBT6",'Deep retrofit'!$V$23,"")))&amp;IF(F49="Scenario1PBT7",'Deep retrofit'!$W$23,IF(F49="Scenario2PBT7",'Deep retrofit'!$X$23,IF(F49="Scenario3PBT7",'Deep retrofit'!$Y$23,"")))&amp;IF(F49="Scenario1PBT8",'Deep retrofit'!$Z$23,IF(F49="Scenario2PBT8",'Deep retrofit'!$AA$23,IF(F49="Scenario3PBT8",'Deep retrofit'!$AB$23,"")))&amp;IF(F49="Scenario1PBT9",'Deep retrofit'!$AC$23,IF(F49="Scenario2PBT9",'Deep retrofit'!$AD$23,IF(F49="Scenario3PBT9",'Deep retrofit'!$AE$23,"")))&amp;IF(F49="Scenario1PBT10",'Deep retrofit'!$AF$23,IF(F49="Scenario2PBT10",'Deep retrofit'!$AG$23,IF(F49="Scenario3PBT10",'Deep retrofit'!$AH$23,"")))&amp;IF(F49="Scenario1PBT11",'Deep retrofit'!$AI$23,IF(F49="Scenario2PBT11",'Deep retrofit'!$AJ$23,IF(F49="Scenario3PBT11",'Deep retrofit'!$AK$23,"")))&amp;IF(F49="Scenario1PBT12",'Deep retrofit'!$AL$23,IF(F49="Scenario2PBT12",'Deep retrofit'!$AM$23,IF(F49="Scenario3PBT12",'Deep retrofit'!$AN$23,"")))&amp;IF(F49="Scenario1PBT13",'Deep retrofit'!$AO$23,IF(F49="Scenario2PBT13",'Deep retrofit'!$AP$23,IF(F49="Scenario3PBT13",'Deep retrofit'!$AQ$23,"")))&amp;IF(F49="Scenario1PBT14",'Deep retrofit'!$AR$23,IF(F49="Scenario2PBT14",'Deep retrofit'!$AS$23,IF(F49="Scenario3PBT14",'Deep retrofit'!$AT$23,"")))&amp;IF(F49="Scenario1PBT15",'Deep retrofit'!$AU$23,IF(F49="Scenario2PBT15",'Deep retrofit'!$AV$23,IF(F49="Scenario3PBT15",'Deep retrofit'!$AW$23,"")))</f>
        <v/>
      </c>
      <c r="P49" s="117">
        <f t="shared" si="15"/>
        <v>0</v>
      </c>
      <c r="Q49" s="117" t="str">
        <f>IF(F49="Scenario1PBT1",'Deep retrofit'!$E$25,IF(F49="Scenario2PBT1",'Deep retrofit'!$F$25,IF(F49="Scenario3PBT1",'Deep retrofit'!$G$25,"")))&amp;IF(F49="Scenario1PBT2",'Deep retrofit'!$H$25,IF(F49="Scenario2PBT2",'Deep retrofit'!$I$25,IF(F49="Scenario3PBT2",'Deep retrofit'!$J$25,"")))&amp;IF(F49="Scenario1PBT3",'Deep retrofit'!$K$25,IF(F49="Scenario2PBT3",'Deep retrofit'!$L$25,IF(F49="Scenario3PBT3",'Deep retrofit'!$M$25,"")))&amp;IF(F49="Scenario1PBT4",'Deep retrofit'!$N$25,IF(F49="Scenario2PBT4",'Deep retrofit'!$O$25,IF(F49="Scenario3PBT4",'Deep retrofit'!$P$25,"")))&amp;IF(F49="Scenario1PBT5",'Deep retrofit'!$Q$25,IF(F49="Scenario2PBT5",'Deep retrofit'!$R$25,IF(F49="Scenario3PBT5",'Deep retrofit'!$S$25,"")))&amp;IF(F49="Scenario1PBT6",'Deep retrofit'!$T$25,IF(F49="Scenario2PBT6",'Deep retrofit'!$U$25,IF(F49="Scenario3PBT6",'Deep retrofit'!$V$25,"")))&amp;IF(F49="Scenario1PBT7",'Deep retrofit'!$W$25,IF(F49="Scenario2PBT7",'Deep retrofit'!$X$25,IF(F49="Scenario3PBT7",'Deep retrofit'!$Y$25,"")))&amp;IF(F49="Scenario1PBT8",'Deep retrofit'!$Z$25,IF(F49="Scenario2PBT8",'Deep retrofit'!$AA$25,IF(F49="Scenario3PBT8",'Deep retrofit'!$AB$25,"")))&amp;IF(F49="Scenario1PBT9",'Deep retrofit'!$AC$25,IF(F49="Scenario2PBT9",'Deep retrofit'!$AD$25,IF(F49="Scenario3PBT9",'Deep retrofit'!$AE$25,"")))&amp;IF(F49="Scenario1PBT10",'Deep retrofit'!$AF$25,IF(F49="Scenario2PBT10",'Deep retrofit'!$AG$25,IF(F49="Scenario3PBT10",'Deep retrofit'!$AH$25,"")))&amp;IF(F49="Scenario1PBT11",'Deep retrofit'!$AI$25,IF(F49="Scenario2PBT11",'Deep retrofit'!$AJ$25,IF(F49="Scenario3PBT11",'Deep retrofit'!$AK$25,"")))&amp;IF(F49="Scenario1PBT12",'Deep retrofit'!$AL$25,IF(F49="Scenario2PBT12",'Deep retrofit'!$AM$25,IF(F49="Scenario3PBT12",'Deep retrofit'!$AN$25,"")))&amp;IF(F49="Scenario1PBT13",'Deep retrofit'!$AO$25,IF(F49="Scenario2PBT13",'Deep retrofit'!$AP$25,IF(F49="Scenario3PBT13",'Deep retrofit'!$AQ$25,"")))&amp;IF(F49="Scenario1PBT14",'Deep retrofit'!$AR$25,IF(F49="Scenario2PBT14",'Deep retrofit'!$AS$25,IF(F49="Scenario3PBT14",'Deep retrofit'!$AT$25,"")))&amp;IF(F49="Scenario1PBT15",'Deep retrofit'!$AU$25,IF(F49="Scenario2PBT15",'Deep retrofit'!$AV$25,IF(F49="Scenario3PBT15",'Deep retrofit'!$AW$25,"")))</f>
        <v/>
      </c>
      <c r="R49" s="117">
        <f t="shared" si="16"/>
        <v>0</v>
      </c>
      <c r="S49" s="117" t="str">
        <f>IF(F49="Scenario1PBT1",'Deep retrofit'!$E$27,IF(F49="Scenario2PBT1",'Deep retrofit'!$F$27,IF(F49="Scenario3PBT1",'Deep retrofit'!$G$27,"")))&amp;IF(F49="Scenario1PBT2",'Deep retrofit'!$H$27,IF(F49="Scenario2PBT2",'Deep retrofit'!$I$27,IF(F49="Scenario3PBT2",'Deep retrofit'!$J$27,"")))&amp;IF(F49="Scenario1PBT3",'Deep retrofit'!$K$27,IF(F49="Scenario2PBT3",'Deep retrofit'!$L$27,IF(F49="Scenario3PBT3",'Deep retrofit'!$M$27,"")))&amp;IF(F49="Scenario1PBT4",'Deep retrofit'!$N$27,IF(F49="Scenario2PBT4",'Deep retrofit'!$O$27,IF(F49="Scenario3PBT4",'Deep retrofit'!$P$27,"")))&amp;IF(F49="Scenario1PBT5",'Deep retrofit'!$Q$27,IF(F49="Scenario2PBT5",'Deep retrofit'!$R$27,IF(F49="Scenario3PBT5",'Deep retrofit'!$S$27,"")))&amp;IF(F49="Scenario1PBT6",'Deep retrofit'!$T$27,IF(F49="Scenario2PBT6",'Deep retrofit'!$U$27,IF(F49="Scenario3PBT6",'Deep retrofit'!$V$27,"")))&amp;IF(F49="Scenario1PBT7",'Deep retrofit'!$W$27,IF(F49="Scenario2PBT7",'Deep retrofit'!$X$27,IF(F49="Scenario3PBT7",'Deep retrofit'!$Y$27,"")))&amp;IF(F49="Scenario1PBT8",'Deep retrofit'!$Z$27,IF(F49="Scenario2PBT8",'Deep retrofit'!$AA$27,IF(F49="Scenario3PBT8",'Deep retrofit'!$AB$27,"")))&amp;IF(F49="Scenario1PBT9",'Deep retrofit'!$AC$27,IF(F49="Scenario2PBT9",'Deep retrofit'!$AD$27,IF(F49="Scenario3PBT9",'Deep retrofit'!$AE$27,"")))&amp;IF(F49="Scenario1PBT10",'Deep retrofit'!$AF$27,IF(F49="Scenario2PBT10",'Deep retrofit'!$AG$27,IF(F49="Scenario3PBT10",'Deep retrofit'!$AH$27,"")))&amp;IF(F49="Scenario1PBT11",'Deep retrofit'!$AI$27,IF(F49="Scenario2PBT11",'Deep retrofit'!$AJ$27,IF(F49="Scenario3PBT11",'Deep retrofit'!$AK$27,"")))&amp;IF(F49="Scenario1PBT12",'Deep retrofit'!$AL$27,IF(F49="Scenario2PBT12",'Deep retrofit'!$AM$27,IF(F49="Scenario3PBT12",'Deep retrofit'!$AN$27,"")))&amp;IF(F49="Scenario1PBT13",'Deep retrofit'!$AO$27,IF(F49="Scenario2PBT13",'Deep retrofit'!$AP$27,IF(F49="Scenario3PBT13",'Deep retrofit'!$AQ$27,"")))&amp;IF(F49="Scenario1PBT14",'Deep retrofit'!$AR$27,IF(F49="Scenario2PBT14",'Deep retrofit'!$AS$27,IF(F49="Scenario3PBT14",'Deep retrofit'!$AT$27,"")))&amp;IF(F49="Scenario1PBT15",'Deep retrofit'!$AU$27,IF(F49="Scenario2PBT15",'Deep retrofit'!$AV$27,IF(F49="Scenario3PBT15",'Deep retrofit'!$AW$27,"")))</f>
        <v/>
      </c>
      <c r="T49" s="207">
        <f t="shared" si="17"/>
        <v>0</v>
      </c>
      <c r="U49" s="206" t="str">
        <f>IF(F49="Scenario1PBT1",'Deep retrofit'!$E$38,IF(F49="Scenario2PBT1",'Deep retrofit'!$F$38,IF(F49="Scenario3PBT1",'Deep retrofit'!$G$38,"")))&amp;IF(F49="Scenario1PBT2",'Deep retrofit'!$H$38,IF(F49="Scenario2PBT2",'Deep retrofit'!$I$38,IF(F49="Scenario3PBT2",'Deep retrofit'!$J$38,"")))&amp;IF(F49="Scenario1PBT3",'Deep retrofit'!$K$38,IF(F49="Scenario2PBT3",'Deep retrofit'!$L$38,IF(F49="Scenario3PBT3",'Deep retrofit'!$M$38,"")))&amp;IF(F49="Scenario1PBT4",'Deep retrofit'!$N$38,IF(F49="Scenario2PBT4",'Deep retrofit'!$O$38,IF(F49="Scenario3PBT4",'Deep retrofit'!$P$38,"")))&amp;IF(F49="Scenario1PBT5",'Deep retrofit'!$Q$38,IF(F49="Scenario2PBT5",'Deep retrofit'!$R$38,IF(F49="Scenario3PBT5",'Deep retrofit'!$S$38,"")))&amp;IF(F49="Scenario1PBT6",'Deep retrofit'!$T$38,IF(F49="Scenario2PBT6",'Deep retrofit'!$U$38,IF(F49="Scenario3PBT6",'Deep retrofit'!$V$38,"")))&amp;IF(F49="Scenario1PBT7",'Deep retrofit'!$W$38,IF(F49="Scenario2PBT7",'Deep retrofit'!$X$38,IF(F49="Scenario3PBT7",'Deep retrofit'!$Y$38,"")))&amp;IF(F49="Scenario1PBT8",'Deep retrofit'!$Z$38,IF(F49="Scenario2PBT8",'Deep retrofit'!$AA$38,IF(F49="Scenario3PBT8",'Deep retrofit'!$AB$38,"")))&amp;IF(F49="Scenario1PBT9",'Deep retrofit'!$AC$38,IF(F49="Scenario2PBT9",'Deep retrofit'!$AD$38,IF(F49="Scenario3PBT9",'Deep retrofit'!$AE$38,"")))&amp;IF(F49="Scenario1PBT10",'Deep retrofit'!$AF$38,IF(F49="Scenario2PBT10",'Deep retrofit'!$AG$38,IF(F49="Scenario3PBT10",'Deep retrofit'!$AH$38,"")))&amp;IF(F49="Scenario1PBT11",'Deep retrofit'!$AI$38,IF(F49="Scenario2PBT11",'Deep retrofit'!$AJ$38,IF(F49="Scenario3PBT11",'Deep retrofit'!$AK$38,"")))&amp;IF(F49="Scenario1PBT12",'Deep retrofit'!$AL$38,IF(F49="Scenario2PBT12",'Deep retrofit'!$AM$38,IF(F49="Scenario3PBT12",'Deep retrofit'!$AN$38,"")))&amp;IF(F49="Scenario1PBT13",'Deep retrofit'!$AO$38,IF(F49="Scenario2PBT13",'Deep retrofit'!$AP$38,IF(F49="Scenario3PBT13",'Deep retrofit'!$AQ$38,"")))&amp;IF(F49="Scenario1PBT14",'Deep retrofit'!$AR$38,IF(F49="Scenario2PBT14",'Deep retrofit'!$AS$38,IF(F49="Scenario3PBT14",'Deep retrofit'!$AT$38,"")))&amp;IF(F49="Scenario1PBT15",'Deep retrofit'!$AU$38,IF(F49="Scenario2PBT15",'Deep retrofit'!$AV$38,IF(F49="Scenario3PBT15",'Deep retrofit'!$AW$38,"")))</f>
        <v/>
      </c>
      <c r="V49" s="117">
        <f t="shared" si="18"/>
        <v>0</v>
      </c>
      <c r="W49" s="117" t="str">
        <f>IF(F49="Scenario1PBT1",'Deep retrofit'!$E$40,IF(F49="Scenario2PBT1",'Deep retrofit'!$F$40,IF(F49="Scenario3PBT1",'Deep retrofit'!$G$40,"")))&amp;IF(F49="Scenario1PBT2",'Deep retrofit'!$H$40,IF(F49="Scenario2PBT2",'Deep retrofit'!$I$40,IF(F49="Scenario3PBT2",'Deep retrofit'!$J$40,"")))&amp;IF(F49="Scenario1PBT3",'Deep retrofit'!$K$40,IF(F49="Scenario2PBT3",'Deep retrofit'!$L$40,IF(F49="Scenario3PBT3",'Deep retrofit'!$M$40,"")))&amp;IF(F49="Scenario1PBT4",'Deep retrofit'!$N$40,IF(F49="Scenario2PBT4",'Deep retrofit'!$O$40,IF(F49="Scenario3PBT4",'Deep retrofit'!$P$40,"")))&amp;IF(F49="Scenario1PBT5",'Deep retrofit'!$Q$40,IF(F49="Scenario2PBT5",'Deep retrofit'!$R$40,IF(F49="Scenario3PBT5",'Deep retrofit'!$S$40,"")))&amp;IF(F49="Scenario1PBT6",'Deep retrofit'!$T$40,IF(F49="Scenario2PBT6",'Deep retrofit'!$U$40,IF(F49="Scenario3PBT6",'Deep retrofit'!$V$40,"")))&amp;IF(F49="Scenario1PBT7",'Deep retrofit'!$W$40,IF(F49="Scenario2PBT7",'Deep retrofit'!$X$40,IF(F49="Scenario3PBT7",'Deep retrofit'!$Y$40,"")))&amp;IF(F49="Scenario1PBT8",'Deep retrofit'!$Z$40,IF(F49="Scenario2PBT8",'Deep retrofit'!$AA$40,IF(F49="Scenario3PBT8",'Deep retrofit'!$AB$40,"")))&amp;IF(F49="Scenario1PBT9",'Deep retrofit'!$AC$40,IF(F49="Scenario2PBT9",'Deep retrofit'!$AD$40,IF(F49="Scenario3PBT9",'Deep retrofit'!$AE$40,"")))&amp;IF(F49="Scenario1PBT10",'Deep retrofit'!$AF$40,IF(F49="Scenario2PBT10",'Deep retrofit'!$AG$40,IF(F49="Scenario3PBT10",'Deep retrofit'!$AH$40,"")))&amp;IF(F49="Scenario1PBT11",'Deep retrofit'!$AI$40,IF(F49="Scenario2PBT11",'Deep retrofit'!$AJ$40,IF(F49="Scenario3PBT11",'Deep retrofit'!$AK$40,"")))&amp;IF(F49="Scenario1PBT12",'Deep retrofit'!$AL$40,IF(F49="Scenario2PBT12",'Deep retrofit'!$AM$40,IF(F49="Scenario3PBT12",'Deep retrofit'!$AN$40,"")))&amp;IF(F49="Scenario1PBT13",'Deep retrofit'!$AO$40,IF(F49="Scenario2PBT13",'Deep retrofit'!$AP$40,IF(F49="Scenario3PBT13",'Deep retrofit'!$AQ$40,"")))&amp;IF(F49="Scenario1PBT14",'Deep retrofit'!$AR$40,IF(F49="Scenario2PBT14",'Deep retrofit'!$AS$40,IF(F49="Scenario3PBT14",'Deep retrofit'!$AT$40,"")))&amp;IF(F49="Scenario1PBT15",'Deep retrofit'!$AU$40,IF(F49="Scenario2PBT15",'Deep retrofit'!$AV$40,IF(F49="Scenario3PBT15",'Deep retrofit'!$AW$40,"")))</f>
        <v/>
      </c>
      <c r="X49" s="117">
        <f t="shared" si="19"/>
        <v>0</v>
      </c>
      <c r="Y49" s="117" t="str">
        <f>IF(F49="Scenario1PBT1",'Deep retrofit'!$E$42,IF(F49="Scenario2PBT1",'Deep retrofit'!$F$42,IF(F49="Scenario3PBT1",'Deep retrofit'!$G$42,"")))&amp;IF(F49="Scenario1PBT2",'Deep retrofit'!$H$42,IF(F49="Scenario2PBT2",'Deep retrofit'!$I$42,IF(F49="Scenario3PBT2",'Deep retrofit'!$J$42,"")))&amp;IF(F49="Scenario1PBT3",'Deep retrofit'!$K$42,IF(F49="Scenario2PBT3",'Deep retrofit'!$L$42,IF(F49="Scenario3PBT3",'Deep retrofit'!$M$42,"")))&amp;IF(F49="Scenario1PBT4",'Deep retrofit'!$N$42,IF(F49="Scenario2PBT4",'Deep retrofit'!$O$42,IF(F49="Scenario3PBT4",'Deep retrofit'!$P$42,"")))&amp;IF(F49="Scenario1PBT5",'Deep retrofit'!$Q$42,IF(F49="Scenario2PBT5",'Deep retrofit'!$R$42,IF(F49="Scenario3PBT5",'Deep retrofit'!$S$42,"")))&amp;IF(F49="Scenario1PBT6",'Deep retrofit'!$T$42,IF(F49="Scenario2PBT6",'Deep retrofit'!$U$42,IF(F49="Scenario3PBT6",'Deep retrofit'!$V$42,"")))&amp;IF(F49="Scenario1PBT7",'Deep retrofit'!$W$42,IF(F49="Scenario2PBT7",'Deep retrofit'!$X$42,IF(F49="Scenario3PBT7",'Deep retrofit'!$Y$42,"")))&amp;IF(F49="Scenario1PBT8",'Deep retrofit'!$Z$42,IF(F49="Scenario2PBT8",'Deep retrofit'!$AA$42,IF(F49="Scenario3PBT8",'Deep retrofit'!$AB$42,"")))&amp;IF(F49="Scenario1PBT9",'Deep retrofit'!$AC$42,IF(F49="Scenario2PBT9",'Deep retrofit'!$AD$42,IF(F49="Scenario3PBT9",'Deep retrofit'!$AE$42,"")))&amp;IF(F49="Scenario1PBT10",'Deep retrofit'!$AF$42,IF(F49="Scenario2PBT10",'Deep retrofit'!$AG$42,IF(F49="Scenario3PBT10",'Deep retrofit'!$AH$42,"")))&amp;IF(F49="Scenario1PBT11",'Deep retrofit'!$AI$42,IF(F49="Scenario2PBT11",'Deep retrofit'!$AJ$42,IF(F49="Scenario3PBT11",'Deep retrofit'!$AK$42,"")))&amp;IF(F49="Scenario1PBT12",'Deep retrofit'!$AL$42,IF(F49="Scenario2PBT12",'Deep retrofit'!$AM$42,IF(F49="Scenario3PBT12",'Deep retrofit'!$AN$42,"")))&amp;IF(F49="Scenario1PBT13",'Deep retrofit'!$AO$42,IF(F49="Scenario2PBT13",'Deep retrofit'!$AP$42,IF(F49="Scenario3PBT13",'Deep retrofit'!$AQ$42,"")))&amp;IF(F49="Scenario1PBT14",'Deep retrofit'!$AR$42,IF(F49="Scenario2PBT14",'Deep retrofit'!$AS$42,IF(F49="Scenario3PBT14",'Deep retrofit'!$AT$42,"")))&amp;IF(F49="Scenario1PBT15",'Deep retrofit'!$AU$42,IF(F49="Scenario2PBT15",'Deep retrofit'!$AV$42,IF(F49="Scenario3PBT15",'Deep retrofit'!$AW$42,"")))</f>
        <v/>
      </c>
      <c r="Z49" s="117">
        <f t="shared" si="20"/>
        <v>0</v>
      </c>
      <c r="AA49" s="269" t="str">
        <f>IF(F49="Scenario1PBT1",'Deep retrofit'!$E$101,IF(F49="Scenario2PBT1",'Deep retrofit'!$F$101,IF(F49="Scenario3PBT1",'Deep retrofit'!$G$101,"")))&amp;IF(F49="Scenario1PBT2",'Deep retrofit'!$H$101,IF(F49="Scenario2PBT2",'Deep retrofit'!$I$101,IF(F49="Scenario3PBT2",'Deep retrofit'!$J$101,"")))&amp;IF(F49="Scenario1PBT3",'Deep retrofit'!$K$101,IF(F49="Scenario2PBT3",'Deep retrofit'!$L$101,IF(F49="Scenario3PBT3",'Deep retrofit'!$M$101,"")))&amp;IF(F49="Scenario1PBT4",'Deep retrofit'!$N$101,IF(F49="Scenario2PBT4",'Deep retrofit'!$O$101,IF(F49="Scenario3PBT4",'Deep retrofit'!$P$101,"")))&amp;IF(F49="Scenario1PBT5",'Deep retrofit'!$Q$101,IF(F49="Scenario2PBT5",'Deep retrofit'!$R$101,IF(F49="Scenario3PBT5",'Deep retrofit'!$S$101,"")))&amp;IF(F49="Scenario1PBT6",'Deep retrofit'!$T$101,IF(F49="Scenario2PBT6",'Deep retrofit'!$U$101,IF(F49="Scenario3PBT6",'Deep retrofit'!$V$101,"")))&amp;IF(F49="Scenario1PBT7",'Deep retrofit'!$W$101,IF(F49="Scenario2PBT7",'Deep retrofit'!$X$101,IF(F49="Scenario3PBT7",'Deep retrofit'!$Y$101,"")))&amp;IF(F49="Scenario1PBT8",'Deep retrofit'!$Z$101,IF(F49="Scenario2PBT8",'Deep retrofit'!$AA$101,IF(F49="Scenario3PBT8",'Deep retrofit'!$AB$101,"")))&amp;IF(F49="Scenario1PBT9",'Deep retrofit'!$AC$101,IF(F49="Scenario2PBT9",'Deep retrofit'!$AD$101,IF(F49="Scenario3PBT9",'Deep retrofit'!$AE$101,"")))&amp;IF(F49="Scenario1PBT10",'Deep retrofit'!$AF$101,IF(F49="Scenario2PBT10",'Deep retrofit'!$AG$101,IF(F49="Scenario3PBT10",'Deep retrofit'!$AH$101,"")))&amp;IF(F49="Scenario1PBT11",'Deep retrofit'!$AI$101,IF(F49="Scenario2PBT11",'Deep retrofit'!$AJ$101,IF(F49="Scenario3PBT11",'Deep retrofit'!$AK$101,"")))&amp;IF(F49="Scenario1PBT12",'Deep retrofit'!$AL$101,IF(F49="Scenario2PBT12",'Deep retrofit'!$AM$101,IF(F49="Scenario3PBT12",'Deep retrofit'!$AN$101,"")))&amp;IF(F49="Scenario1PBT13",'Deep retrofit'!$AO$101,IF(F49="Scenario2PBT13",'Deep retrofit'!$AP$101,IF(F49="Scenario3PBT13",'Deep retrofit'!$AQ$101,"")))&amp;IF(F49="Scenario1PBT14",'Deep retrofit'!$AR$101,IF(F49="Scenario2PBT14",'Deep retrofit'!$AS$101,IF(F49="Scenario3PBT14",'Deep retrofit'!$AT$101,"")))&amp;IF(F49="Scenario1PBT15",'Deep retrofit'!$AU$101,IF(F49="Scenario2PBT15",'Deep retrofit'!$AV$101,IF(F49="Scenario3PBT15",'Deep retrofit'!$AW$101,"")))</f>
        <v/>
      </c>
      <c r="AB49" s="179">
        <f t="shared" si="21"/>
        <v>0</v>
      </c>
      <c r="AC49" s="208">
        <f>IFERROR('Projection_Base-case'!G49-G49,0)</f>
        <v>0</v>
      </c>
      <c r="AD49" s="117">
        <f t="shared" si="24"/>
        <v>0</v>
      </c>
      <c r="AE49" s="117">
        <f>IFERROR(100*AC49/'Projection_Base-case'!G49,0)</f>
        <v>0</v>
      </c>
      <c r="AF49" s="117">
        <f>IFERROR('Projection_Base-case'!I49-I49,0)</f>
        <v>0</v>
      </c>
      <c r="AG49" s="117">
        <f t="shared" si="25"/>
        <v>0</v>
      </c>
      <c r="AH49" s="117">
        <f>IFERROR(100*AF49/'Projection_Base-case'!I49,0)</f>
        <v>0</v>
      </c>
      <c r="AI49" s="117">
        <f>IFERROR('Projection_Base-case'!K49-K49,0)</f>
        <v>0</v>
      </c>
      <c r="AJ49" s="117">
        <f t="shared" si="26"/>
        <v>0</v>
      </c>
      <c r="AK49" s="117">
        <f>IFERROR(100*AI49/'Projection_Base-case'!K49,0)</f>
        <v>0</v>
      </c>
      <c r="AL49" s="117">
        <f>IFERROR(M49-'Projection_Base-case'!M49,0)</f>
        <v>0</v>
      </c>
      <c r="AM49" s="117">
        <f t="shared" si="27"/>
        <v>0</v>
      </c>
      <c r="AN49" s="179">
        <f>IFERROR(IF('Projection_Base-case'!N49&gt;0,100*AM49/'Projection_Base-case'!N49,100*AM49/N49),0)</f>
        <v>0</v>
      </c>
      <c r="AO49" s="206">
        <f>IFERROR('Projection_Base-case'!O49-O49,0)</f>
        <v>0</v>
      </c>
      <c r="AP49" s="117">
        <f t="shared" si="28"/>
        <v>0</v>
      </c>
      <c r="AQ49" s="117">
        <f>IFERROR(100*AO49/'Projection_Base-case'!O49,0)</f>
        <v>0</v>
      </c>
      <c r="AR49" s="117">
        <f>IFERROR('Projection_Base-case'!Q49-Q49,0)</f>
        <v>0</v>
      </c>
      <c r="AS49" s="117">
        <f t="shared" si="29"/>
        <v>0</v>
      </c>
      <c r="AT49" s="117">
        <f>IFERROR(100*AR49/'Projection_Base-case'!Q49,0)</f>
        <v>0</v>
      </c>
      <c r="AU49" s="117">
        <f>IFERROR('Projection_Base-case'!S49-S49,0)</f>
        <v>0</v>
      </c>
      <c r="AV49" s="117">
        <f t="shared" si="30"/>
        <v>0</v>
      </c>
      <c r="AW49" s="118">
        <f>IFERROR(100*AU49/'Projection_Base-case'!S49,0)</f>
        <v>0</v>
      </c>
      <c r="AX49" s="206">
        <f>IFERROR('Projection_Base-case'!U49-U49,0)</f>
        <v>0</v>
      </c>
      <c r="AY49" s="117">
        <f t="shared" si="31"/>
        <v>0</v>
      </c>
      <c r="AZ49" s="117">
        <f>IFERROR(100*AX49/'Projection_Base-case'!U49,0)</f>
        <v>0</v>
      </c>
      <c r="BA49" s="117">
        <f>IFERROR('Projection_Base-case'!W49-W49,0)</f>
        <v>0</v>
      </c>
      <c r="BB49" s="117">
        <f t="shared" si="32"/>
        <v>0</v>
      </c>
      <c r="BC49" s="117">
        <f>IFERROR(100*BA49/'Projection_Base-case'!W49,0)</f>
        <v>0</v>
      </c>
      <c r="BD49" s="117">
        <f>IFERROR('Projection_Base-case'!Y49-Y49,0)</f>
        <v>0</v>
      </c>
      <c r="BE49" s="117">
        <f t="shared" si="33"/>
        <v>0</v>
      </c>
      <c r="BF49" s="117">
        <f>IFERROR(100*BD49/'Projection_Base-case'!Y49,0)</f>
        <v>0</v>
      </c>
      <c r="BG49" s="178">
        <f t="shared" si="22"/>
        <v>0</v>
      </c>
      <c r="BH49" s="179">
        <f t="shared" si="23"/>
        <v>0</v>
      </c>
    </row>
    <row r="50" spans="1:60">
      <c r="A50" s="205">
        <v>45</v>
      </c>
      <c r="B50" s="178">
        <f>IF('Projection_Base-case'!B50&lt;&gt;"",'Projection_Base-case'!B50,0)</f>
        <v>0</v>
      </c>
      <c r="C50" s="178">
        <f>IF('Projection_Base-case'!C50&lt;&gt;"",'Projection_Base-case'!C50,0)</f>
        <v>0</v>
      </c>
      <c r="D50" s="178">
        <f>IF('Projection_Base-case'!D50&lt;&gt;"",'Projection_Base-case'!D50,0)</f>
        <v>0</v>
      </c>
      <c r="E50" s="107" t="str">
        <f>IF(AND('Résultats deep'!$AC$3="OUI",'Résultats deep'!E49&lt;&gt;""),'Résultats deep'!E49,IF(OR(D50="PBT1",D50="PBT2",D50="PBT3",D50="PBT4",D50="PBT5",D50="PBT6",D50="PBT7"),"Scenario1",""))</f>
        <v/>
      </c>
      <c r="F50" s="202" t="str">
        <f t="shared" si="10"/>
        <v>0</v>
      </c>
      <c r="G50" s="177" t="str">
        <f>IF(F50="Scenario1PBT1",'Deep retrofit'!$E$6,IF(F50="Scenario2PBT1",'Deep retrofit'!$F$6,IF(F50="Scenario3PBT1",'Deep retrofit'!$G$6,"")))&amp;IF(F50="Scenario1PBT2",'Deep retrofit'!$H$6,IF(F50="Scenario2PBT2",'Deep retrofit'!$I$6,IF(F50="Scenario3PBT2",'Deep retrofit'!$J$6,"")))&amp;IF(F50="Scenario1PBT3",'Deep retrofit'!$K$6,IF(F50="Scenario2PBT3",'Deep retrofit'!$L$6,IF(F50="Scenario3PBT3",'Deep retrofit'!$M$6,"")))&amp;IF(F50="Scenario1PBT4",'Deep retrofit'!$N$6,IF(F50="Scenario2PBT4",'Deep retrofit'!$O$6,IF(F50="Scenario3PBT4",'Deep retrofit'!$P$6,"")))&amp;IF(F50="Scenario1PBT5",'Deep retrofit'!$Q$6,IF(F50="Scenario2PBT5",'Deep retrofit'!$R$6,IF(F50="Scenario3PBT5",'Deep retrofit'!$S$6,"")))&amp;IF(F50="Scenario1PBT6",'Deep retrofit'!$T$6,IF(F50="Scenario2PBT6",'Deep retrofit'!$U$6,IF(F50="Scenario3PBT6",'Deep retrofit'!$V$6,"")))&amp;IF(F50="Scenario1PBT7",'Deep retrofit'!$W$6,IF(F50="Scenario2PBT7",'Deep retrofit'!$X$6,IF(F50="Scenario3PBT7",'Deep retrofit'!$Y$6,"")))&amp;IF(F50="Scenario1PBT8",'Deep retrofit'!$Z$6,IF(F50="Scenario2PBT8",'Deep retrofit'!$AA$6,IF(F50="Scenario3PBT8",'Deep retrofit'!$AB$6,"")))&amp;IF(F50="Scenario1PBT9",'Deep retrofit'!$AC$6,IF(F50="Scenario2PBT9",'Deep retrofit'!$AD$6,IF(F50="Scenario3PBT9",'Deep retrofit'!$AE$6,"")))&amp;IF(F50="Scenario1PBT10",'Deep retrofit'!$AF$6,IF(F50="Scenario2PBT10",'Deep retrofit'!$AG$6,IF(F50="Scenario3PBT10",'Deep retrofit'!$AH$6,"")))&amp;IF(F50="Scenario1PBT11",'Deep retrofit'!$AI$6,IF(F50="Scenario2PBT11",'Deep retrofit'!$AJ$6,IF(F50="Scenario3PBT11",'Deep retrofit'!$AK$6,"")))&amp;IF(F50="Scenario1PBT12",'Deep retrofit'!$AL$6,IF(F50="Scenario2PBT12",'Deep retrofit'!$AM$6,IF(F50="Scenario3PBT12",'Deep retrofit'!$AN$6,"")))&amp;IF(F50="Scenario1PBT13",'Deep retrofit'!$AO$6,IF(F50="Scenario2PBT13",'Deep retrofit'!$AP$6,IF(F50="Scenario3PBT13",'Deep retrofit'!$AQ$6,"")))&amp;IF(F50="Scenario1PBT14",'Deep retrofit'!$AR$6,IF(F50="Scenario2PBT14",'Deep retrofit'!$AS$6,IF(F50="Scenario3PBT14",'Deep retrofit'!$AT$6,"")))&amp;IF(F50="Scenario1PBT15",'Deep retrofit'!$AU$6,IF(F50="Scenario2PBT15",'Deep retrofit'!$AV$6,IF(F50="Scenario3PBT15",'Deep retrofit'!$AW$6,"")))</f>
        <v/>
      </c>
      <c r="H50" s="117">
        <f t="shared" si="11"/>
        <v>0</v>
      </c>
      <c r="I50" s="178" t="str">
        <f>IF(F50="Scenario1PBT1",'Deep retrofit'!$E$16,IF(F50="Scenario2PBT1",'Deep retrofit'!$F$16,IF(F50="Scenario3PBT1",'Deep retrofit'!$G$16,"")))&amp;IF(F50="Scenario1PBT2",'Deep retrofit'!$H$16,IF(F50="Scenario2PBT2",'Deep retrofit'!$I$16,IF(F50="Scenario3PBT2",'Deep retrofit'!$J$16,"")))&amp;IF(F50="Scenario1PBT3",'Deep retrofit'!$K$16,IF(F50="Scenario2PBT3",'Deep retrofit'!$L$16,IF(F50="Scenario3PBT3",'Deep retrofit'!$M$16,"")))&amp;IF(F50="Scenario1PBT4",'Deep retrofit'!$N$16,IF(F50="Scenario2PBT4",'Deep retrofit'!$O$16,IF(F50="Scenario3PBT4",'Deep retrofit'!$P$16,"")))&amp;IF(F50="Scenario1PBT5",'Deep retrofit'!$Q$16,IF(F50="Scenario2PBT5",'Deep retrofit'!$R$16,IF(F50="Scenario3PBT5",'Deep retrofit'!$S$16,"")))&amp;IF(F50="Scenario1PBT6",'Deep retrofit'!$T$16,IF(F50="Scenario2PBT6",'Deep retrofit'!$U$16,IF(F50="Scenario3PBT6",'Deep retrofit'!$V$16,"")))&amp;IF(F50="Scenario1PBT7",'Deep retrofit'!$W$16,IF(F50="Scenario2PBT7",'Deep retrofit'!$X$16,IF(F50="Scenario3PBT7",'Deep retrofit'!$Y$16,"")))&amp;IF(F50="Scenario1PBT8",'Deep retrofit'!$Z$16,IF(F50="Scenario2PBT8",'Deep retrofit'!$AA$16,IF(F50="Scenario3PBT8",'Deep retrofit'!$AB$16,"")))&amp;IF(F50="Scenario1PBT9",'Deep retrofit'!$AC$16,IF(F50="Scenario2PBT9",'Deep retrofit'!$AD$16,IF(F50="Scenario3PBT9",'Deep retrofit'!$AE$16,"")))&amp;IF(F50="Scenario1PBT10",'Deep retrofit'!$AF$16,IF(F50="Scenario2PBT10",'Deep retrofit'!$AG$16,IF(F50="Scenario3PBT10",'Deep retrofit'!$AH$16,"")))&amp;IF(F50="Scenario1PBT11",'Deep retrofit'!$AI$16,IF(F50="Scenario2PBT11",'Deep retrofit'!$AJ$16,IF(F50="Scenario3PBT11",'Deep retrofit'!$AK$16,"")))&amp;IF(F50="Scenario1PBT12",'Deep retrofit'!$AL$16,IF(F50="Scenario2PBT12",'Deep retrofit'!$AM$16,IF(F50="Scenario3PBT12",'Deep retrofit'!$AN$16,"")))&amp;IF(F50="Scenario1PBT13",'Deep retrofit'!$AO$16,IF(F50="Scenario2PBT13",'Deep retrofit'!$AP$16,IF(F50="Scenario3PBT13",'Deep retrofit'!$AQ$16,"")))&amp;IF(F50="Scenario1PBT14",'Deep retrofit'!$AR$16,IF(F50="Scenario2PBT14",'Deep retrofit'!$AS$16,IF(F50="Scenario3PBT14",'Deep retrofit'!$AT$16,"")))&amp;IF(F50="Scenario1PBT15",'Deep retrofit'!$AU$16,IF(F50="Scenario2PBT15",'Deep retrofit'!$AV$16,IF(F50="Scenario3PBT15",'Deep retrofit'!$AW$16,"")))</f>
        <v/>
      </c>
      <c r="J50" s="117">
        <f t="shared" si="12"/>
        <v>0</v>
      </c>
      <c r="K50" s="117" t="str">
        <f>IF(F50="Scenario1PBT1",'Deep retrofit'!$E$18,IF(F50="Scenario2PBT1",'Deep retrofit'!$F$18,IF(F50="Scenario3PBT1",'Deep retrofit'!$G$18,"")))&amp;IF(F50="Scenario1PBT2",'Deep retrofit'!$H$18,IF(F50="Scenario2PBT2",'Deep retrofit'!$I$18,IF(F50="Scenario3PBT2",'Deep retrofit'!$J$18,"")))&amp;IF(F50="Scenario1PBT3",'Deep retrofit'!$K$18,IF(F50="Scenario2PBT3",'Deep retrofit'!$L$18,IF(F50="Scenario3PBT3",'Deep retrofit'!$M$18,"")))&amp;IF(F50="Scenario1PBT4",'Deep retrofit'!$N$18,IF(F50="Scenario2PBT4",'Deep retrofit'!$O$18,IF(F50="Scenario3PBT4",'Deep retrofit'!$P$18,"")))&amp;IF(F50="Scenario1PBT5",'Deep retrofit'!$Q$18,IF(F50="Scenario2PBT5",'Deep retrofit'!$R$18,IF(F50="Scenario3PBT5",'Deep retrofit'!$S$18,"")))&amp;IF(F50="Scenario1PBT6",'Deep retrofit'!$T$18,IF(F50="Scenario2PBT6",'Deep retrofit'!$U$18,IF(F50="Scenario3PBT6",'Deep retrofit'!$V$18,"")))&amp;IF(F50="Scenario1PBT7",'Deep retrofit'!$W$18,IF(F50="Scenario2PBT7",'Deep retrofit'!$X$18,IF(F50="Scenario3PBT7",'Deep retrofit'!$Y$18,"")))&amp;IF(F50="Scenario1PBT8",'Deep retrofit'!$Z$18,IF(F50="Scenario2PBT8",'Deep retrofit'!$AA$18,IF(F50="Scenario3PBT8",'Deep retrofit'!$AB$18,"")))&amp;IF(F50="Scenario1PBT9",'Deep retrofit'!$AC$18,IF(F50="Scenario2PBT9",'Deep retrofit'!$AD$18,IF(F50="Scenario3PBT9",'Deep retrofit'!$AE$18,"")))&amp;IF(F50="Scenario1PBT10",'Deep retrofit'!$AF$18,IF(F50="Scenario2PBT10",'Deep retrofit'!$AG$18,IF(F50="Scenario3PBT10",'Deep retrofit'!$AH$18,"")))&amp;IF(F50="Scenario1PBT11",'Deep retrofit'!$AI$18,IF(F50="Scenario2PBT11",'Deep retrofit'!$AJ$18,IF(F50="Scenario3PBT11",'Deep retrofit'!$AK$18,"")))&amp;IF(F50="Scenario1PBT12",'Deep retrofit'!$AL$18,IF(F50="Scenario2PBT12",'Deep retrofit'!$AM$18,IF(F50="Scenario3PBT12",'Deep retrofit'!$AN$18,"")))&amp;IF(F50="Scenario1PBT13",'Deep retrofit'!$AO$18,IF(F50="Scenario2PBT13",'Deep retrofit'!$AP$18,IF(F50="Scenario3PBT13",'Deep retrofit'!$AQ$18,"")))&amp;IF(F50="Scenario1PBT14",'Deep retrofit'!$AR$18,IF(F50="Scenario2PBT14",'Deep retrofit'!$AS$18,IF(F50="Scenario3PBT14",'Deep retrofit'!$AT$18,"")))&amp;IF(F50="Scenario1PBT15",'Deep retrofit'!$AU$18,IF(F50="Scenario2PBT15",'Deep retrofit'!$AV$18,IF(F50="Scenario3PBT15",'Deep retrofit'!$AW$18,"")))</f>
        <v/>
      </c>
      <c r="L50" s="117">
        <f t="shared" si="13"/>
        <v>0</v>
      </c>
      <c r="M50" s="117" t="str">
        <f>IF(F50="Scenario1PBT1",'Deep retrofit'!$E$20,IF(F50="Scenario2PBT1",'Deep retrofit'!$F$20,IF(F50="Scenario3PBT1",'Deep retrofit'!$G$20,"")))&amp;IF(F50="Scenario1PBT2",'Deep retrofit'!$H$20,IF(F50="Scenario2PBT2",'Deep retrofit'!$I$20,IF(F50="Scenario3PBT2",'Deep retrofit'!$J$20,"")))&amp;IF(F50="Scenario1PBT3",'Deep retrofit'!$K$20,IF(F50="Scenario2PBT3",'Deep retrofit'!$L$20,IF(F50="Scenario3PBT3",'Deep retrofit'!$M$20,"")))&amp;IF(F50="Scenario1PBT4",'Deep retrofit'!$N$20,IF(F50="Scenario2PBT4",'Deep retrofit'!$O$20,IF(F50="Scenario3PBT4",'Deep retrofit'!$P$20,"")))&amp;IF(F50="Scenario1PBT5",'Deep retrofit'!$Q$20,IF(F50="Scenario2PBT5",'Deep retrofit'!$R$20,IF(F50="Scenario3PBT5",'Deep retrofit'!$S$20,"")))&amp;IF(F50="Scenario1PBT6",'Deep retrofit'!$T$20,IF(F50="Scenario2PBT6",'Deep retrofit'!$U$20,IF(F50="Scenario3PBT6",'Deep retrofit'!$V$20,"")))&amp;IF(F50="Scenario1PBT7",'Deep retrofit'!$W$20,IF(F50="Scenario2PBT7",'Deep retrofit'!$X$20,IF(F50="Scenario3PBT7",'Deep retrofit'!$Y$20,"")))&amp;IF(F50="Scenario1PBT8",'Deep retrofit'!$Z$20,IF(F50="Scenario2PBT8",'Deep retrofit'!$AA$20,IF(F50="Scenario3PBT8",'Deep retrofit'!$AB$20,"")))&amp;IF(F50="Scenario1PBT9",'Deep retrofit'!$AC$20,IF(F50="Scenario2PBT9",'Deep retrofit'!$AD$20,IF(F50="Scenario3PBT9",'Deep retrofit'!$AE$20,"")))&amp;IF(F50="Scenario1PBT10",'Deep retrofit'!$AF$20,IF(F50="Scenario2PBT10",'Deep retrofit'!$AG$20,IF(F50="Scenario3PBT10",'Deep retrofit'!$AH$20,"")))&amp;IF(F50="Scenario1PBT11",'Deep retrofit'!$AI$20,IF(F50="Scenario2PBT11",'Deep retrofit'!$AJ$20,IF(F50="Scenario3PBT11",'Deep retrofit'!$AK$20,"")))&amp;IF(F50="Scenario1PBT12",'Deep retrofit'!$AL$20,IF(F50="Scenario2PBT12",'Deep retrofit'!$AM$20,IF(F50="Scenario3PBT12",'Deep retrofit'!$AN$20,"")))&amp;IF(F50="Scenario1PBT13",'Deep retrofit'!$AO$20,IF(F50="Scenario2PBT13",'Deep retrofit'!$AP$20,IF(F50="Scenario3PBT13",'Deep retrofit'!$AQ$20,"")))&amp;IF(F50="Scenario1PBT14",'Deep retrofit'!$AR$20,IF(F50="Scenario2PBT14",'Deep retrofit'!$AS$20,IF(F50="Scenario3PBT14",'Deep retrofit'!$AT$20,"")))&amp;IF(F50="Scenario1PBT15",'Deep retrofit'!$AU$20,IF(F50="Scenario2PBT15",'Deep retrofit'!$AV$20,IF(F50="Scenario3PBT15",'Deep retrofit'!$AW$20,"")))</f>
        <v/>
      </c>
      <c r="N50" s="118">
        <f t="shared" si="14"/>
        <v>0</v>
      </c>
      <c r="O50" s="206" t="str">
        <f>IF(F50="Scenario1PBT1",'Deep retrofit'!$E$23,IF(F50="Scenario2PBT1",'Deep retrofit'!$F$23,IF(F50="Scenario3PBT1",'Deep retrofit'!$G$23,"")))&amp;IF(F50="Scenario1PBT2",'Deep retrofit'!$H$23,IF(F50="Scenario2PBT2",'Deep retrofit'!$I$23,IF(F50="Scenario3PBT2",'Deep retrofit'!$J$23,"")))&amp;IF(F50="Scenario1PBT3",'Deep retrofit'!$K$23,IF(F50="Scenario2PBT3",'Deep retrofit'!$L$23,IF(F50="Scenario3PBT3",'Deep retrofit'!$M$23,"")))&amp;IF(F50="Scenario1PBT4",'Deep retrofit'!$N$23,IF(F50="Scenario2PBT4",'Deep retrofit'!$O$23,IF(F50="Scenario3PBT4",'Deep retrofit'!$P$23,"")))&amp;IF(F50="Scenario1PBT5",'Deep retrofit'!$Q$23,IF(F50="Scenario2PBT5",'Deep retrofit'!$R$23,IF(F50="Scenario3PBT5",'Deep retrofit'!$S$23,"")))&amp;IF(F50="Scenario1PBT6",'Deep retrofit'!$T$23,IF(F50="Scenario2PBT6",'Deep retrofit'!$U$23,IF(F50="Scenario3PBT6",'Deep retrofit'!$V$23,"")))&amp;IF(F50="Scenario1PBT7",'Deep retrofit'!$W$23,IF(F50="Scenario2PBT7",'Deep retrofit'!$X$23,IF(F50="Scenario3PBT7",'Deep retrofit'!$Y$23,"")))&amp;IF(F50="Scenario1PBT8",'Deep retrofit'!$Z$23,IF(F50="Scenario2PBT8",'Deep retrofit'!$AA$23,IF(F50="Scenario3PBT8",'Deep retrofit'!$AB$23,"")))&amp;IF(F50="Scenario1PBT9",'Deep retrofit'!$AC$23,IF(F50="Scenario2PBT9",'Deep retrofit'!$AD$23,IF(F50="Scenario3PBT9",'Deep retrofit'!$AE$23,"")))&amp;IF(F50="Scenario1PBT10",'Deep retrofit'!$AF$23,IF(F50="Scenario2PBT10",'Deep retrofit'!$AG$23,IF(F50="Scenario3PBT10",'Deep retrofit'!$AH$23,"")))&amp;IF(F50="Scenario1PBT11",'Deep retrofit'!$AI$23,IF(F50="Scenario2PBT11",'Deep retrofit'!$AJ$23,IF(F50="Scenario3PBT11",'Deep retrofit'!$AK$23,"")))&amp;IF(F50="Scenario1PBT12",'Deep retrofit'!$AL$23,IF(F50="Scenario2PBT12",'Deep retrofit'!$AM$23,IF(F50="Scenario3PBT12",'Deep retrofit'!$AN$23,"")))&amp;IF(F50="Scenario1PBT13",'Deep retrofit'!$AO$23,IF(F50="Scenario2PBT13",'Deep retrofit'!$AP$23,IF(F50="Scenario3PBT13",'Deep retrofit'!$AQ$23,"")))&amp;IF(F50="Scenario1PBT14",'Deep retrofit'!$AR$23,IF(F50="Scenario2PBT14",'Deep retrofit'!$AS$23,IF(F50="Scenario3PBT14",'Deep retrofit'!$AT$23,"")))&amp;IF(F50="Scenario1PBT15",'Deep retrofit'!$AU$23,IF(F50="Scenario2PBT15",'Deep retrofit'!$AV$23,IF(F50="Scenario3PBT15",'Deep retrofit'!$AW$23,"")))</f>
        <v/>
      </c>
      <c r="P50" s="117">
        <f t="shared" si="15"/>
        <v>0</v>
      </c>
      <c r="Q50" s="117" t="str">
        <f>IF(F50="Scenario1PBT1",'Deep retrofit'!$E$25,IF(F50="Scenario2PBT1",'Deep retrofit'!$F$25,IF(F50="Scenario3PBT1",'Deep retrofit'!$G$25,"")))&amp;IF(F50="Scenario1PBT2",'Deep retrofit'!$H$25,IF(F50="Scenario2PBT2",'Deep retrofit'!$I$25,IF(F50="Scenario3PBT2",'Deep retrofit'!$J$25,"")))&amp;IF(F50="Scenario1PBT3",'Deep retrofit'!$K$25,IF(F50="Scenario2PBT3",'Deep retrofit'!$L$25,IF(F50="Scenario3PBT3",'Deep retrofit'!$M$25,"")))&amp;IF(F50="Scenario1PBT4",'Deep retrofit'!$N$25,IF(F50="Scenario2PBT4",'Deep retrofit'!$O$25,IF(F50="Scenario3PBT4",'Deep retrofit'!$P$25,"")))&amp;IF(F50="Scenario1PBT5",'Deep retrofit'!$Q$25,IF(F50="Scenario2PBT5",'Deep retrofit'!$R$25,IF(F50="Scenario3PBT5",'Deep retrofit'!$S$25,"")))&amp;IF(F50="Scenario1PBT6",'Deep retrofit'!$T$25,IF(F50="Scenario2PBT6",'Deep retrofit'!$U$25,IF(F50="Scenario3PBT6",'Deep retrofit'!$V$25,"")))&amp;IF(F50="Scenario1PBT7",'Deep retrofit'!$W$25,IF(F50="Scenario2PBT7",'Deep retrofit'!$X$25,IF(F50="Scenario3PBT7",'Deep retrofit'!$Y$25,"")))&amp;IF(F50="Scenario1PBT8",'Deep retrofit'!$Z$25,IF(F50="Scenario2PBT8",'Deep retrofit'!$AA$25,IF(F50="Scenario3PBT8",'Deep retrofit'!$AB$25,"")))&amp;IF(F50="Scenario1PBT9",'Deep retrofit'!$AC$25,IF(F50="Scenario2PBT9",'Deep retrofit'!$AD$25,IF(F50="Scenario3PBT9",'Deep retrofit'!$AE$25,"")))&amp;IF(F50="Scenario1PBT10",'Deep retrofit'!$AF$25,IF(F50="Scenario2PBT10",'Deep retrofit'!$AG$25,IF(F50="Scenario3PBT10",'Deep retrofit'!$AH$25,"")))&amp;IF(F50="Scenario1PBT11",'Deep retrofit'!$AI$25,IF(F50="Scenario2PBT11",'Deep retrofit'!$AJ$25,IF(F50="Scenario3PBT11",'Deep retrofit'!$AK$25,"")))&amp;IF(F50="Scenario1PBT12",'Deep retrofit'!$AL$25,IF(F50="Scenario2PBT12",'Deep retrofit'!$AM$25,IF(F50="Scenario3PBT12",'Deep retrofit'!$AN$25,"")))&amp;IF(F50="Scenario1PBT13",'Deep retrofit'!$AO$25,IF(F50="Scenario2PBT13",'Deep retrofit'!$AP$25,IF(F50="Scenario3PBT13",'Deep retrofit'!$AQ$25,"")))&amp;IF(F50="Scenario1PBT14",'Deep retrofit'!$AR$25,IF(F50="Scenario2PBT14",'Deep retrofit'!$AS$25,IF(F50="Scenario3PBT14",'Deep retrofit'!$AT$25,"")))&amp;IF(F50="Scenario1PBT15",'Deep retrofit'!$AU$25,IF(F50="Scenario2PBT15",'Deep retrofit'!$AV$25,IF(F50="Scenario3PBT15",'Deep retrofit'!$AW$25,"")))</f>
        <v/>
      </c>
      <c r="R50" s="117">
        <f t="shared" si="16"/>
        <v>0</v>
      </c>
      <c r="S50" s="117" t="str">
        <f>IF(F50="Scenario1PBT1",'Deep retrofit'!$E$27,IF(F50="Scenario2PBT1",'Deep retrofit'!$F$27,IF(F50="Scenario3PBT1",'Deep retrofit'!$G$27,"")))&amp;IF(F50="Scenario1PBT2",'Deep retrofit'!$H$27,IF(F50="Scenario2PBT2",'Deep retrofit'!$I$27,IF(F50="Scenario3PBT2",'Deep retrofit'!$J$27,"")))&amp;IF(F50="Scenario1PBT3",'Deep retrofit'!$K$27,IF(F50="Scenario2PBT3",'Deep retrofit'!$L$27,IF(F50="Scenario3PBT3",'Deep retrofit'!$M$27,"")))&amp;IF(F50="Scenario1PBT4",'Deep retrofit'!$N$27,IF(F50="Scenario2PBT4",'Deep retrofit'!$O$27,IF(F50="Scenario3PBT4",'Deep retrofit'!$P$27,"")))&amp;IF(F50="Scenario1PBT5",'Deep retrofit'!$Q$27,IF(F50="Scenario2PBT5",'Deep retrofit'!$R$27,IF(F50="Scenario3PBT5",'Deep retrofit'!$S$27,"")))&amp;IF(F50="Scenario1PBT6",'Deep retrofit'!$T$27,IF(F50="Scenario2PBT6",'Deep retrofit'!$U$27,IF(F50="Scenario3PBT6",'Deep retrofit'!$V$27,"")))&amp;IF(F50="Scenario1PBT7",'Deep retrofit'!$W$27,IF(F50="Scenario2PBT7",'Deep retrofit'!$X$27,IF(F50="Scenario3PBT7",'Deep retrofit'!$Y$27,"")))&amp;IF(F50="Scenario1PBT8",'Deep retrofit'!$Z$27,IF(F50="Scenario2PBT8",'Deep retrofit'!$AA$27,IF(F50="Scenario3PBT8",'Deep retrofit'!$AB$27,"")))&amp;IF(F50="Scenario1PBT9",'Deep retrofit'!$AC$27,IF(F50="Scenario2PBT9",'Deep retrofit'!$AD$27,IF(F50="Scenario3PBT9",'Deep retrofit'!$AE$27,"")))&amp;IF(F50="Scenario1PBT10",'Deep retrofit'!$AF$27,IF(F50="Scenario2PBT10",'Deep retrofit'!$AG$27,IF(F50="Scenario3PBT10",'Deep retrofit'!$AH$27,"")))&amp;IF(F50="Scenario1PBT11",'Deep retrofit'!$AI$27,IF(F50="Scenario2PBT11",'Deep retrofit'!$AJ$27,IF(F50="Scenario3PBT11",'Deep retrofit'!$AK$27,"")))&amp;IF(F50="Scenario1PBT12",'Deep retrofit'!$AL$27,IF(F50="Scenario2PBT12",'Deep retrofit'!$AM$27,IF(F50="Scenario3PBT12",'Deep retrofit'!$AN$27,"")))&amp;IF(F50="Scenario1PBT13",'Deep retrofit'!$AO$27,IF(F50="Scenario2PBT13",'Deep retrofit'!$AP$27,IF(F50="Scenario3PBT13",'Deep retrofit'!$AQ$27,"")))&amp;IF(F50="Scenario1PBT14",'Deep retrofit'!$AR$27,IF(F50="Scenario2PBT14",'Deep retrofit'!$AS$27,IF(F50="Scenario3PBT14",'Deep retrofit'!$AT$27,"")))&amp;IF(F50="Scenario1PBT15",'Deep retrofit'!$AU$27,IF(F50="Scenario2PBT15",'Deep retrofit'!$AV$27,IF(F50="Scenario3PBT15",'Deep retrofit'!$AW$27,"")))</f>
        <v/>
      </c>
      <c r="T50" s="207">
        <f t="shared" si="17"/>
        <v>0</v>
      </c>
      <c r="U50" s="206" t="str">
        <f>IF(F50="Scenario1PBT1",'Deep retrofit'!$E$38,IF(F50="Scenario2PBT1",'Deep retrofit'!$F$38,IF(F50="Scenario3PBT1",'Deep retrofit'!$G$38,"")))&amp;IF(F50="Scenario1PBT2",'Deep retrofit'!$H$38,IF(F50="Scenario2PBT2",'Deep retrofit'!$I$38,IF(F50="Scenario3PBT2",'Deep retrofit'!$J$38,"")))&amp;IF(F50="Scenario1PBT3",'Deep retrofit'!$K$38,IF(F50="Scenario2PBT3",'Deep retrofit'!$L$38,IF(F50="Scenario3PBT3",'Deep retrofit'!$M$38,"")))&amp;IF(F50="Scenario1PBT4",'Deep retrofit'!$N$38,IF(F50="Scenario2PBT4",'Deep retrofit'!$O$38,IF(F50="Scenario3PBT4",'Deep retrofit'!$P$38,"")))&amp;IF(F50="Scenario1PBT5",'Deep retrofit'!$Q$38,IF(F50="Scenario2PBT5",'Deep retrofit'!$R$38,IF(F50="Scenario3PBT5",'Deep retrofit'!$S$38,"")))&amp;IF(F50="Scenario1PBT6",'Deep retrofit'!$T$38,IF(F50="Scenario2PBT6",'Deep retrofit'!$U$38,IF(F50="Scenario3PBT6",'Deep retrofit'!$V$38,"")))&amp;IF(F50="Scenario1PBT7",'Deep retrofit'!$W$38,IF(F50="Scenario2PBT7",'Deep retrofit'!$X$38,IF(F50="Scenario3PBT7",'Deep retrofit'!$Y$38,"")))&amp;IF(F50="Scenario1PBT8",'Deep retrofit'!$Z$38,IF(F50="Scenario2PBT8",'Deep retrofit'!$AA$38,IF(F50="Scenario3PBT8",'Deep retrofit'!$AB$38,"")))&amp;IF(F50="Scenario1PBT9",'Deep retrofit'!$AC$38,IF(F50="Scenario2PBT9",'Deep retrofit'!$AD$38,IF(F50="Scenario3PBT9",'Deep retrofit'!$AE$38,"")))&amp;IF(F50="Scenario1PBT10",'Deep retrofit'!$AF$38,IF(F50="Scenario2PBT10",'Deep retrofit'!$AG$38,IF(F50="Scenario3PBT10",'Deep retrofit'!$AH$38,"")))&amp;IF(F50="Scenario1PBT11",'Deep retrofit'!$AI$38,IF(F50="Scenario2PBT11",'Deep retrofit'!$AJ$38,IF(F50="Scenario3PBT11",'Deep retrofit'!$AK$38,"")))&amp;IF(F50="Scenario1PBT12",'Deep retrofit'!$AL$38,IF(F50="Scenario2PBT12",'Deep retrofit'!$AM$38,IF(F50="Scenario3PBT12",'Deep retrofit'!$AN$38,"")))&amp;IF(F50="Scenario1PBT13",'Deep retrofit'!$AO$38,IF(F50="Scenario2PBT13",'Deep retrofit'!$AP$38,IF(F50="Scenario3PBT13",'Deep retrofit'!$AQ$38,"")))&amp;IF(F50="Scenario1PBT14",'Deep retrofit'!$AR$38,IF(F50="Scenario2PBT14",'Deep retrofit'!$AS$38,IF(F50="Scenario3PBT14",'Deep retrofit'!$AT$38,"")))&amp;IF(F50="Scenario1PBT15",'Deep retrofit'!$AU$38,IF(F50="Scenario2PBT15",'Deep retrofit'!$AV$38,IF(F50="Scenario3PBT15",'Deep retrofit'!$AW$38,"")))</f>
        <v/>
      </c>
      <c r="V50" s="117">
        <f t="shared" si="18"/>
        <v>0</v>
      </c>
      <c r="W50" s="117" t="str">
        <f>IF(F50="Scenario1PBT1",'Deep retrofit'!$E$40,IF(F50="Scenario2PBT1",'Deep retrofit'!$F$40,IF(F50="Scenario3PBT1",'Deep retrofit'!$G$40,"")))&amp;IF(F50="Scenario1PBT2",'Deep retrofit'!$H$40,IF(F50="Scenario2PBT2",'Deep retrofit'!$I$40,IF(F50="Scenario3PBT2",'Deep retrofit'!$J$40,"")))&amp;IF(F50="Scenario1PBT3",'Deep retrofit'!$K$40,IF(F50="Scenario2PBT3",'Deep retrofit'!$L$40,IF(F50="Scenario3PBT3",'Deep retrofit'!$M$40,"")))&amp;IF(F50="Scenario1PBT4",'Deep retrofit'!$N$40,IF(F50="Scenario2PBT4",'Deep retrofit'!$O$40,IF(F50="Scenario3PBT4",'Deep retrofit'!$P$40,"")))&amp;IF(F50="Scenario1PBT5",'Deep retrofit'!$Q$40,IF(F50="Scenario2PBT5",'Deep retrofit'!$R$40,IF(F50="Scenario3PBT5",'Deep retrofit'!$S$40,"")))&amp;IF(F50="Scenario1PBT6",'Deep retrofit'!$T$40,IF(F50="Scenario2PBT6",'Deep retrofit'!$U$40,IF(F50="Scenario3PBT6",'Deep retrofit'!$V$40,"")))&amp;IF(F50="Scenario1PBT7",'Deep retrofit'!$W$40,IF(F50="Scenario2PBT7",'Deep retrofit'!$X$40,IF(F50="Scenario3PBT7",'Deep retrofit'!$Y$40,"")))&amp;IF(F50="Scenario1PBT8",'Deep retrofit'!$Z$40,IF(F50="Scenario2PBT8",'Deep retrofit'!$AA$40,IF(F50="Scenario3PBT8",'Deep retrofit'!$AB$40,"")))&amp;IF(F50="Scenario1PBT9",'Deep retrofit'!$AC$40,IF(F50="Scenario2PBT9",'Deep retrofit'!$AD$40,IF(F50="Scenario3PBT9",'Deep retrofit'!$AE$40,"")))&amp;IF(F50="Scenario1PBT10",'Deep retrofit'!$AF$40,IF(F50="Scenario2PBT10",'Deep retrofit'!$AG$40,IF(F50="Scenario3PBT10",'Deep retrofit'!$AH$40,"")))&amp;IF(F50="Scenario1PBT11",'Deep retrofit'!$AI$40,IF(F50="Scenario2PBT11",'Deep retrofit'!$AJ$40,IF(F50="Scenario3PBT11",'Deep retrofit'!$AK$40,"")))&amp;IF(F50="Scenario1PBT12",'Deep retrofit'!$AL$40,IF(F50="Scenario2PBT12",'Deep retrofit'!$AM$40,IF(F50="Scenario3PBT12",'Deep retrofit'!$AN$40,"")))&amp;IF(F50="Scenario1PBT13",'Deep retrofit'!$AO$40,IF(F50="Scenario2PBT13",'Deep retrofit'!$AP$40,IF(F50="Scenario3PBT13",'Deep retrofit'!$AQ$40,"")))&amp;IF(F50="Scenario1PBT14",'Deep retrofit'!$AR$40,IF(F50="Scenario2PBT14",'Deep retrofit'!$AS$40,IF(F50="Scenario3PBT14",'Deep retrofit'!$AT$40,"")))&amp;IF(F50="Scenario1PBT15",'Deep retrofit'!$AU$40,IF(F50="Scenario2PBT15",'Deep retrofit'!$AV$40,IF(F50="Scenario3PBT15",'Deep retrofit'!$AW$40,"")))</f>
        <v/>
      </c>
      <c r="X50" s="117">
        <f t="shared" si="19"/>
        <v>0</v>
      </c>
      <c r="Y50" s="117" t="str">
        <f>IF(F50="Scenario1PBT1",'Deep retrofit'!$E$42,IF(F50="Scenario2PBT1",'Deep retrofit'!$F$42,IF(F50="Scenario3PBT1",'Deep retrofit'!$G$42,"")))&amp;IF(F50="Scenario1PBT2",'Deep retrofit'!$H$42,IF(F50="Scenario2PBT2",'Deep retrofit'!$I$42,IF(F50="Scenario3PBT2",'Deep retrofit'!$J$42,"")))&amp;IF(F50="Scenario1PBT3",'Deep retrofit'!$K$42,IF(F50="Scenario2PBT3",'Deep retrofit'!$L$42,IF(F50="Scenario3PBT3",'Deep retrofit'!$M$42,"")))&amp;IF(F50="Scenario1PBT4",'Deep retrofit'!$N$42,IF(F50="Scenario2PBT4",'Deep retrofit'!$O$42,IF(F50="Scenario3PBT4",'Deep retrofit'!$P$42,"")))&amp;IF(F50="Scenario1PBT5",'Deep retrofit'!$Q$42,IF(F50="Scenario2PBT5",'Deep retrofit'!$R$42,IF(F50="Scenario3PBT5",'Deep retrofit'!$S$42,"")))&amp;IF(F50="Scenario1PBT6",'Deep retrofit'!$T$42,IF(F50="Scenario2PBT6",'Deep retrofit'!$U$42,IF(F50="Scenario3PBT6",'Deep retrofit'!$V$42,"")))&amp;IF(F50="Scenario1PBT7",'Deep retrofit'!$W$42,IF(F50="Scenario2PBT7",'Deep retrofit'!$X$42,IF(F50="Scenario3PBT7",'Deep retrofit'!$Y$42,"")))&amp;IF(F50="Scenario1PBT8",'Deep retrofit'!$Z$42,IF(F50="Scenario2PBT8",'Deep retrofit'!$AA$42,IF(F50="Scenario3PBT8",'Deep retrofit'!$AB$42,"")))&amp;IF(F50="Scenario1PBT9",'Deep retrofit'!$AC$42,IF(F50="Scenario2PBT9",'Deep retrofit'!$AD$42,IF(F50="Scenario3PBT9",'Deep retrofit'!$AE$42,"")))&amp;IF(F50="Scenario1PBT10",'Deep retrofit'!$AF$42,IF(F50="Scenario2PBT10",'Deep retrofit'!$AG$42,IF(F50="Scenario3PBT10",'Deep retrofit'!$AH$42,"")))&amp;IF(F50="Scenario1PBT11",'Deep retrofit'!$AI$42,IF(F50="Scenario2PBT11",'Deep retrofit'!$AJ$42,IF(F50="Scenario3PBT11",'Deep retrofit'!$AK$42,"")))&amp;IF(F50="Scenario1PBT12",'Deep retrofit'!$AL$42,IF(F50="Scenario2PBT12",'Deep retrofit'!$AM$42,IF(F50="Scenario3PBT12",'Deep retrofit'!$AN$42,"")))&amp;IF(F50="Scenario1PBT13",'Deep retrofit'!$AO$42,IF(F50="Scenario2PBT13",'Deep retrofit'!$AP$42,IF(F50="Scenario3PBT13",'Deep retrofit'!$AQ$42,"")))&amp;IF(F50="Scenario1PBT14",'Deep retrofit'!$AR$42,IF(F50="Scenario2PBT14",'Deep retrofit'!$AS$42,IF(F50="Scenario3PBT14",'Deep retrofit'!$AT$42,"")))&amp;IF(F50="Scenario1PBT15",'Deep retrofit'!$AU$42,IF(F50="Scenario2PBT15",'Deep retrofit'!$AV$42,IF(F50="Scenario3PBT15",'Deep retrofit'!$AW$42,"")))</f>
        <v/>
      </c>
      <c r="Z50" s="117">
        <f t="shared" si="20"/>
        <v>0</v>
      </c>
      <c r="AA50" s="269" t="str">
        <f>IF(F50="Scenario1PBT1",'Deep retrofit'!$E$101,IF(F50="Scenario2PBT1",'Deep retrofit'!$F$101,IF(F50="Scenario3PBT1",'Deep retrofit'!$G$101,"")))&amp;IF(F50="Scenario1PBT2",'Deep retrofit'!$H$101,IF(F50="Scenario2PBT2",'Deep retrofit'!$I$101,IF(F50="Scenario3PBT2",'Deep retrofit'!$J$101,"")))&amp;IF(F50="Scenario1PBT3",'Deep retrofit'!$K$101,IF(F50="Scenario2PBT3",'Deep retrofit'!$L$101,IF(F50="Scenario3PBT3",'Deep retrofit'!$M$101,"")))&amp;IF(F50="Scenario1PBT4",'Deep retrofit'!$N$101,IF(F50="Scenario2PBT4",'Deep retrofit'!$O$101,IF(F50="Scenario3PBT4",'Deep retrofit'!$P$101,"")))&amp;IF(F50="Scenario1PBT5",'Deep retrofit'!$Q$101,IF(F50="Scenario2PBT5",'Deep retrofit'!$R$101,IF(F50="Scenario3PBT5",'Deep retrofit'!$S$101,"")))&amp;IF(F50="Scenario1PBT6",'Deep retrofit'!$T$101,IF(F50="Scenario2PBT6",'Deep retrofit'!$U$101,IF(F50="Scenario3PBT6",'Deep retrofit'!$V$101,"")))&amp;IF(F50="Scenario1PBT7",'Deep retrofit'!$W$101,IF(F50="Scenario2PBT7",'Deep retrofit'!$X$101,IF(F50="Scenario3PBT7",'Deep retrofit'!$Y$101,"")))&amp;IF(F50="Scenario1PBT8",'Deep retrofit'!$Z$101,IF(F50="Scenario2PBT8",'Deep retrofit'!$AA$101,IF(F50="Scenario3PBT8",'Deep retrofit'!$AB$101,"")))&amp;IF(F50="Scenario1PBT9",'Deep retrofit'!$AC$101,IF(F50="Scenario2PBT9",'Deep retrofit'!$AD$101,IF(F50="Scenario3PBT9",'Deep retrofit'!$AE$101,"")))&amp;IF(F50="Scenario1PBT10",'Deep retrofit'!$AF$101,IF(F50="Scenario2PBT10",'Deep retrofit'!$AG$101,IF(F50="Scenario3PBT10",'Deep retrofit'!$AH$101,"")))&amp;IF(F50="Scenario1PBT11",'Deep retrofit'!$AI$101,IF(F50="Scenario2PBT11",'Deep retrofit'!$AJ$101,IF(F50="Scenario3PBT11",'Deep retrofit'!$AK$101,"")))&amp;IF(F50="Scenario1PBT12",'Deep retrofit'!$AL$101,IF(F50="Scenario2PBT12",'Deep retrofit'!$AM$101,IF(F50="Scenario3PBT12",'Deep retrofit'!$AN$101,"")))&amp;IF(F50="Scenario1PBT13",'Deep retrofit'!$AO$101,IF(F50="Scenario2PBT13",'Deep retrofit'!$AP$101,IF(F50="Scenario3PBT13",'Deep retrofit'!$AQ$101,"")))&amp;IF(F50="Scenario1PBT14",'Deep retrofit'!$AR$101,IF(F50="Scenario2PBT14",'Deep retrofit'!$AS$101,IF(F50="Scenario3PBT14",'Deep retrofit'!$AT$101,"")))&amp;IF(F50="Scenario1PBT15",'Deep retrofit'!$AU$101,IF(F50="Scenario2PBT15",'Deep retrofit'!$AV$101,IF(F50="Scenario3PBT15",'Deep retrofit'!$AW$101,"")))</f>
        <v/>
      </c>
      <c r="AB50" s="179">
        <f t="shared" si="21"/>
        <v>0</v>
      </c>
      <c r="AC50" s="208">
        <f>IFERROR('Projection_Base-case'!G50-G50,0)</f>
        <v>0</v>
      </c>
      <c r="AD50" s="117">
        <f t="shared" si="24"/>
        <v>0</v>
      </c>
      <c r="AE50" s="117">
        <f>IFERROR(100*AC50/'Projection_Base-case'!G50,0)</f>
        <v>0</v>
      </c>
      <c r="AF50" s="117">
        <f>IFERROR('Projection_Base-case'!I50-I50,0)</f>
        <v>0</v>
      </c>
      <c r="AG50" s="117">
        <f t="shared" si="25"/>
        <v>0</v>
      </c>
      <c r="AH50" s="117">
        <f>IFERROR(100*AF50/'Projection_Base-case'!I50,0)</f>
        <v>0</v>
      </c>
      <c r="AI50" s="117">
        <f>IFERROR('Projection_Base-case'!K50-K50,0)</f>
        <v>0</v>
      </c>
      <c r="AJ50" s="117">
        <f t="shared" si="26"/>
        <v>0</v>
      </c>
      <c r="AK50" s="117">
        <f>IFERROR(100*AI50/'Projection_Base-case'!K50,0)</f>
        <v>0</v>
      </c>
      <c r="AL50" s="117">
        <f>IFERROR(M50-'Projection_Base-case'!M50,0)</f>
        <v>0</v>
      </c>
      <c r="AM50" s="117">
        <f t="shared" si="27"/>
        <v>0</v>
      </c>
      <c r="AN50" s="179">
        <f>IFERROR(IF('Projection_Base-case'!N50&gt;0,100*AM50/'Projection_Base-case'!N50,100*AM50/N50),0)</f>
        <v>0</v>
      </c>
      <c r="AO50" s="206">
        <f>IFERROR('Projection_Base-case'!O50-O50,0)</f>
        <v>0</v>
      </c>
      <c r="AP50" s="117">
        <f t="shared" si="28"/>
        <v>0</v>
      </c>
      <c r="AQ50" s="117">
        <f>IFERROR(100*AO50/'Projection_Base-case'!O50,0)</f>
        <v>0</v>
      </c>
      <c r="AR50" s="117">
        <f>IFERROR('Projection_Base-case'!Q50-Q50,0)</f>
        <v>0</v>
      </c>
      <c r="AS50" s="117">
        <f t="shared" si="29"/>
        <v>0</v>
      </c>
      <c r="AT50" s="117">
        <f>IFERROR(100*AR50/'Projection_Base-case'!Q50,0)</f>
        <v>0</v>
      </c>
      <c r="AU50" s="117">
        <f>IFERROR('Projection_Base-case'!S50-S50,0)</f>
        <v>0</v>
      </c>
      <c r="AV50" s="117">
        <f t="shared" si="30"/>
        <v>0</v>
      </c>
      <c r="AW50" s="118">
        <f>IFERROR(100*AU50/'Projection_Base-case'!S50,0)</f>
        <v>0</v>
      </c>
      <c r="AX50" s="206">
        <f>IFERROR('Projection_Base-case'!U50-U50,0)</f>
        <v>0</v>
      </c>
      <c r="AY50" s="117">
        <f t="shared" si="31"/>
        <v>0</v>
      </c>
      <c r="AZ50" s="117">
        <f>IFERROR(100*AX50/'Projection_Base-case'!U50,0)</f>
        <v>0</v>
      </c>
      <c r="BA50" s="117">
        <f>IFERROR('Projection_Base-case'!W50-W50,0)</f>
        <v>0</v>
      </c>
      <c r="BB50" s="117">
        <f t="shared" si="32"/>
        <v>0</v>
      </c>
      <c r="BC50" s="117">
        <f>IFERROR(100*BA50/'Projection_Base-case'!W50,0)</f>
        <v>0</v>
      </c>
      <c r="BD50" s="117">
        <f>IFERROR('Projection_Base-case'!Y50-Y50,0)</f>
        <v>0</v>
      </c>
      <c r="BE50" s="117">
        <f t="shared" si="33"/>
        <v>0</v>
      </c>
      <c r="BF50" s="117">
        <f>IFERROR(100*BD50/'Projection_Base-case'!Y50,0)</f>
        <v>0</v>
      </c>
      <c r="BG50" s="178">
        <f t="shared" si="22"/>
        <v>0</v>
      </c>
      <c r="BH50" s="179">
        <f t="shared" si="23"/>
        <v>0</v>
      </c>
    </row>
    <row r="51" spans="1:60">
      <c r="A51" s="205">
        <v>46</v>
      </c>
      <c r="B51" s="178">
        <f>IF('Projection_Base-case'!B51&lt;&gt;"",'Projection_Base-case'!B51,0)</f>
        <v>0</v>
      </c>
      <c r="C51" s="178">
        <f>IF('Projection_Base-case'!C51&lt;&gt;"",'Projection_Base-case'!C51,0)</f>
        <v>0</v>
      </c>
      <c r="D51" s="178">
        <f>IF('Projection_Base-case'!D51&lt;&gt;"",'Projection_Base-case'!D51,0)</f>
        <v>0</v>
      </c>
      <c r="E51" s="107" t="str">
        <f>IF(AND('Résultats deep'!$AC$3="OUI",'Résultats deep'!E50&lt;&gt;""),'Résultats deep'!E50,IF(OR(D51="PBT1",D51="PBT2",D51="PBT3",D51="PBT4",D51="PBT5",D51="PBT6",D51="PBT7"),"Scenario1",""))</f>
        <v/>
      </c>
      <c r="F51" s="202" t="str">
        <f t="shared" si="10"/>
        <v>0</v>
      </c>
      <c r="G51" s="177" t="str">
        <f>IF(F51="Scenario1PBT1",'Deep retrofit'!$E$6,IF(F51="Scenario2PBT1",'Deep retrofit'!$F$6,IF(F51="Scenario3PBT1",'Deep retrofit'!$G$6,"")))&amp;IF(F51="Scenario1PBT2",'Deep retrofit'!$H$6,IF(F51="Scenario2PBT2",'Deep retrofit'!$I$6,IF(F51="Scenario3PBT2",'Deep retrofit'!$J$6,"")))&amp;IF(F51="Scenario1PBT3",'Deep retrofit'!$K$6,IF(F51="Scenario2PBT3",'Deep retrofit'!$L$6,IF(F51="Scenario3PBT3",'Deep retrofit'!$M$6,"")))&amp;IF(F51="Scenario1PBT4",'Deep retrofit'!$N$6,IF(F51="Scenario2PBT4",'Deep retrofit'!$O$6,IF(F51="Scenario3PBT4",'Deep retrofit'!$P$6,"")))&amp;IF(F51="Scenario1PBT5",'Deep retrofit'!$Q$6,IF(F51="Scenario2PBT5",'Deep retrofit'!$R$6,IF(F51="Scenario3PBT5",'Deep retrofit'!$S$6,"")))&amp;IF(F51="Scenario1PBT6",'Deep retrofit'!$T$6,IF(F51="Scenario2PBT6",'Deep retrofit'!$U$6,IF(F51="Scenario3PBT6",'Deep retrofit'!$V$6,"")))&amp;IF(F51="Scenario1PBT7",'Deep retrofit'!$W$6,IF(F51="Scenario2PBT7",'Deep retrofit'!$X$6,IF(F51="Scenario3PBT7",'Deep retrofit'!$Y$6,"")))&amp;IF(F51="Scenario1PBT8",'Deep retrofit'!$Z$6,IF(F51="Scenario2PBT8",'Deep retrofit'!$AA$6,IF(F51="Scenario3PBT8",'Deep retrofit'!$AB$6,"")))&amp;IF(F51="Scenario1PBT9",'Deep retrofit'!$AC$6,IF(F51="Scenario2PBT9",'Deep retrofit'!$AD$6,IF(F51="Scenario3PBT9",'Deep retrofit'!$AE$6,"")))&amp;IF(F51="Scenario1PBT10",'Deep retrofit'!$AF$6,IF(F51="Scenario2PBT10",'Deep retrofit'!$AG$6,IF(F51="Scenario3PBT10",'Deep retrofit'!$AH$6,"")))&amp;IF(F51="Scenario1PBT11",'Deep retrofit'!$AI$6,IF(F51="Scenario2PBT11",'Deep retrofit'!$AJ$6,IF(F51="Scenario3PBT11",'Deep retrofit'!$AK$6,"")))&amp;IF(F51="Scenario1PBT12",'Deep retrofit'!$AL$6,IF(F51="Scenario2PBT12",'Deep retrofit'!$AM$6,IF(F51="Scenario3PBT12",'Deep retrofit'!$AN$6,"")))&amp;IF(F51="Scenario1PBT13",'Deep retrofit'!$AO$6,IF(F51="Scenario2PBT13",'Deep retrofit'!$AP$6,IF(F51="Scenario3PBT13",'Deep retrofit'!$AQ$6,"")))&amp;IF(F51="Scenario1PBT14",'Deep retrofit'!$AR$6,IF(F51="Scenario2PBT14",'Deep retrofit'!$AS$6,IF(F51="Scenario3PBT14",'Deep retrofit'!$AT$6,"")))&amp;IF(F51="Scenario1PBT15",'Deep retrofit'!$AU$6,IF(F51="Scenario2PBT15",'Deep retrofit'!$AV$6,IF(F51="Scenario3PBT15",'Deep retrofit'!$AW$6,"")))</f>
        <v/>
      </c>
      <c r="H51" s="117">
        <f t="shared" si="11"/>
        <v>0</v>
      </c>
      <c r="I51" s="178" t="str">
        <f>IF(F51="Scenario1PBT1",'Deep retrofit'!$E$16,IF(F51="Scenario2PBT1",'Deep retrofit'!$F$16,IF(F51="Scenario3PBT1",'Deep retrofit'!$G$16,"")))&amp;IF(F51="Scenario1PBT2",'Deep retrofit'!$H$16,IF(F51="Scenario2PBT2",'Deep retrofit'!$I$16,IF(F51="Scenario3PBT2",'Deep retrofit'!$J$16,"")))&amp;IF(F51="Scenario1PBT3",'Deep retrofit'!$K$16,IF(F51="Scenario2PBT3",'Deep retrofit'!$L$16,IF(F51="Scenario3PBT3",'Deep retrofit'!$M$16,"")))&amp;IF(F51="Scenario1PBT4",'Deep retrofit'!$N$16,IF(F51="Scenario2PBT4",'Deep retrofit'!$O$16,IF(F51="Scenario3PBT4",'Deep retrofit'!$P$16,"")))&amp;IF(F51="Scenario1PBT5",'Deep retrofit'!$Q$16,IF(F51="Scenario2PBT5",'Deep retrofit'!$R$16,IF(F51="Scenario3PBT5",'Deep retrofit'!$S$16,"")))&amp;IF(F51="Scenario1PBT6",'Deep retrofit'!$T$16,IF(F51="Scenario2PBT6",'Deep retrofit'!$U$16,IF(F51="Scenario3PBT6",'Deep retrofit'!$V$16,"")))&amp;IF(F51="Scenario1PBT7",'Deep retrofit'!$W$16,IF(F51="Scenario2PBT7",'Deep retrofit'!$X$16,IF(F51="Scenario3PBT7",'Deep retrofit'!$Y$16,"")))&amp;IF(F51="Scenario1PBT8",'Deep retrofit'!$Z$16,IF(F51="Scenario2PBT8",'Deep retrofit'!$AA$16,IF(F51="Scenario3PBT8",'Deep retrofit'!$AB$16,"")))&amp;IF(F51="Scenario1PBT9",'Deep retrofit'!$AC$16,IF(F51="Scenario2PBT9",'Deep retrofit'!$AD$16,IF(F51="Scenario3PBT9",'Deep retrofit'!$AE$16,"")))&amp;IF(F51="Scenario1PBT10",'Deep retrofit'!$AF$16,IF(F51="Scenario2PBT10",'Deep retrofit'!$AG$16,IF(F51="Scenario3PBT10",'Deep retrofit'!$AH$16,"")))&amp;IF(F51="Scenario1PBT11",'Deep retrofit'!$AI$16,IF(F51="Scenario2PBT11",'Deep retrofit'!$AJ$16,IF(F51="Scenario3PBT11",'Deep retrofit'!$AK$16,"")))&amp;IF(F51="Scenario1PBT12",'Deep retrofit'!$AL$16,IF(F51="Scenario2PBT12",'Deep retrofit'!$AM$16,IF(F51="Scenario3PBT12",'Deep retrofit'!$AN$16,"")))&amp;IF(F51="Scenario1PBT13",'Deep retrofit'!$AO$16,IF(F51="Scenario2PBT13",'Deep retrofit'!$AP$16,IF(F51="Scenario3PBT13",'Deep retrofit'!$AQ$16,"")))&amp;IF(F51="Scenario1PBT14",'Deep retrofit'!$AR$16,IF(F51="Scenario2PBT14",'Deep retrofit'!$AS$16,IF(F51="Scenario3PBT14",'Deep retrofit'!$AT$16,"")))&amp;IF(F51="Scenario1PBT15",'Deep retrofit'!$AU$16,IF(F51="Scenario2PBT15",'Deep retrofit'!$AV$16,IF(F51="Scenario3PBT15",'Deep retrofit'!$AW$16,"")))</f>
        <v/>
      </c>
      <c r="J51" s="117">
        <f t="shared" si="12"/>
        <v>0</v>
      </c>
      <c r="K51" s="117" t="str">
        <f>IF(F51="Scenario1PBT1",'Deep retrofit'!$E$18,IF(F51="Scenario2PBT1",'Deep retrofit'!$F$18,IF(F51="Scenario3PBT1",'Deep retrofit'!$G$18,"")))&amp;IF(F51="Scenario1PBT2",'Deep retrofit'!$H$18,IF(F51="Scenario2PBT2",'Deep retrofit'!$I$18,IF(F51="Scenario3PBT2",'Deep retrofit'!$J$18,"")))&amp;IF(F51="Scenario1PBT3",'Deep retrofit'!$K$18,IF(F51="Scenario2PBT3",'Deep retrofit'!$L$18,IF(F51="Scenario3PBT3",'Deep retrofit'!$M$18,"")))&amp;IF(F51="Scenario1PBT4",'Deep retrofit'!$N$18,IF(F51="Scenario2PBT4",'Deep retrofit'!$O$18,IF(F51="Scenario3PBT4",'Deep retrofit'!$P$18,"")))&amp;IF(F51="Scenario1PBT5",'Deep retrofit'!$Q$18,IF(F51="Scenario2PBT5",'Deep retrofit'!$R$18,IF(F51="Scenario3PBT5",'Deep retrofit'!$S$18,"")))&amp;IF(F51="Scenario1PBT6",'Deep retrofit'!$T$18,IF(F51="Scenario2PBT6",'Deep retrofit'!$U$18,IF(F51="Scenario3PBT6",'Deep retrofit'!$V$18,"")))&amp;IF(F51="Scenario1PBT7",'Deep retrofit'!$W$18,IF(F51="Scenario2PBT7",'Deep retrofit'!$X$18,IF(F51="Scenario3PBT7",'Deep retrofit'!$Y$18,"")))&amp;IF(F51="Scenario1PBT8",'Deep retrofit'!$Z$18,IF(F51="Scenario2PBT8",'Deep retrofit'!$AA$18,IF(F51="Scenario3PBT8",'Deep retrofit'!$AB$18,"")))&amp;IF(F51="Scenario1PBT9",'Deep retrofit'!$AC$18,IF(F51="Scenario2PBT9",'Deep retrofit'!$AD$18,IF(F51="Scenario3PBT9",'Deep retrofit'!$AE$18,"")))&amp;IF(F51="Scenario1PBT10",'Deep retrofit'!$AF$18,IF(F51="Scenario2PBT10",'Deep retrofit'!$AG$18,IF(F51="Scenario3PBT10",'Deep retrofit'!$AH$18,"")))&amp;IF(F51="Scenario1PBT11",'Deep retrofit'!$AI$18,IF(F51="Scenario2PBT11",'Deep retrofit'!$AJ$18,IF(F51="Scenario3PBT11",'Deep retrofit'!$AK$18,"")))&amp;IF(F51="Scenario1PBT12",'Deep retrofit'!$AL$18,IF(F51="Scenario2PBT12",'Deep retrofit'!$AM$18,IF(F51="Scenario3PBT12",'Deep retrofit'!$AN$18,"")))&amp;IF(F51="Scenario1PBT13",'Deep retrofit'!$AO$18,IF(F51="Scenario2PBT13",'Deep retrofit'!$AP$18,IF(F51="Scenario3PBT13",'Deep retrofit'!$AQ$18,"")))&amp;IF(F51="Scenario1PBT14",'Deep retrofit'!$AR$18,IF(F51="Scenario2PBT14",'Deep retrofit'!$AS$18,IF(F51="Scenario3PBT14",'Deep retrofit'!$AT$18,"")))&amp;IF(F51="Scenario1PBT15",'Deep retrofit'!$AU$18,IF(F51="Scenario2PBT15",'Deep retrofit'!$AV$18,IF(F51="Scenario3PBT15",'Deep retrofit'!$AW$18,"")))</f>
        <v/>
      </c>
      <c r="L51" s="117">
        <f t="shared" si="13"/>
        <v>0</v>
      </c>
      <c r="M51" s="117" t="str">
        <f>IF(F51="Scenario1PBT1",'Deep retrofit'!$E$20,IF(F51="Scenario2PBT1",'Deep retrofit'!$F$20,IF(F51="Scenario3PBT1",'Deep retrofit'!$G$20,"")))&amp;IF(F51="Scenario1PBT2",'Deep retrofit'!$H$20,IF(F51="Scenario2PBT2",'Deep retrofit'!$I$20,IF(F51="Scenario3PBT2",'Deep retrofit'!$J$20,"")))&amp;IF(F51="Scenario1PBT3",'Deep retrofit'!$K$20,IF(F51="Scenario2PBT3",'Deep retrofit'!$L$20,IF(F51="Scenario3PBT3",'Deep retrofit'!$M$20,"")))&amp;IF(F51="Scenario1PBT4",'Deep retrofit'!$N$20,IF(F51="Scenario2PBT4",'Deep retrofit'!$O$20,IF(F51="Scenario3PBT4",'Deep retrofit'!$P$20,"")))&amp;IF(F51="Scenario1PBT5",'Deep retrofit'!$Q$20,IF(F51="Scenario2PBT5",'Deep retrofit'!$R$20,IF(F51="Scenario3PBT5",'Deep retrofit'!$S$20,"")))&amp;IF(F51="Scenario1PBT6",'Deep retrofit'!$T$20,IF(F51="Scenario2PBT6",'Deep retrofit'!$U$20,IF(F51="Scenario3PBT6",'Deep retrofit'!$V$20,"")))&amp;IF(F51="Scenario1PBT7",'Deep retrofit'!$W$20,IF(F51="Scenario2PBT7",'Deep retrofit'!$X$20,IF(F51="Scenario3PBT7",'Deep retrofit'!$Y$20,"")))&amp;IF(F51="Scenario1PBT8",'Deep retrofit'!$Z$20,IF(F51="Scenario2PBT8",'Deep retrofit'!$AA$20,IF(F51="Scenario3PBT8",'Deep retrofit'!$AB$20,"")))&amp;IF(F51="Scenario1PBT9",'Deep retrofit'!$AC$20,IF(F51="Scenario2PBT9",'Deep retrofit'!$AD$20,IF(F51="Scenario3PBT9",'Deep retrofit'!$AE$20,"")))&amp;IF(F51="Scenario1PBT10",'Deep retrofit'!$AF$20,IF(F51="Scenario2PBT10",'Deep retrofit'!$AG$20,IF(F51="Scenario3PBT10",'Deep retrofit'!$AH$20,"")))&amp;IF(F51="Scenario1PBT11",'Deep retrofit'!$AI$20,IF(F51="Scenario2PBT11",'Deep retrofit'!$AJ$20,IF(F51="Scenario3PBT11",'Deep retrofit'!$AK$20,"")))&amp;IF(F51="Scenario1PBT12",'Deep retrofit'!$AL$20,IF(F51="Scenario2PBT12",'Deep retrofit'!$AM$20,IF(F51="Scenario3PBT12",'Deep retrofit'!$AN$20,"")))&amp;IF(F51="Scenario1PBT13",'Deep retrofit'!$AO$20,IF(F51="Scenario2PBT13",'Deep retrofit'!$AP$20,IF(F51="Scenario3PBT13",'Deep retrofit'!$AQ$20,"")))&amp;IF(F51="Scenario1PBT14",'Deep retrofit'!$AR$20,IF(F51="Scenario2PBT14",'Deep retrofit'!$AS$20,IF(F51="Scenario3PBT14",'Deep retrofit'!$AT$20,"")))&amp;IF(F51="Scenario1PBT15",'Deep retrofit'!$AU$20,IF(F51="Scenario2PBT15",'Deep retrofit'!$AV$20,IF(F51="Scenario3PBT15",'Deep retrofit'!$AW$20,"")))</f>
        <v/>
      </c>
      <c r="N51" s="118">
        <f t="shared" si="14"/>
        <v>0</v>
      </c>
      <c r="O51" s="206" t="str">
        <f>IF(F51="Scenario1PBT1",'Deep retrofit'!$E$23,IF(F51="Scenario2PBT1",'Deep retrofit'!$F$23,IF(F51="Scenario3PBT1",'Deep retrofit'!$G$23,"")))&amp;IF(F51="Scenario1PBT2",'Deep retrofit'!$H$23,IF(F51="Scenario2PBT2",'Deep retrofit'!$I$23,IF(F51="Scenario3PBT2",'Deep retrofit'!$J$23,"")))&amp;IF(F51="Scenario1PBT3",'Deep retrofit'!$K$23,IF(F51="Scenario2PBT3",'Deep retrofit'!$L$23,IF(F51="Scenario3PBT3",'Deep retrofit'!$M$23,"")))&amp;IF(F51="Scenario1PBT4",'Deep retrofit'!$N$23,IF(F51="Scenario2PBT4",'Deep retrofit'!$O$23,IF(F51="Scenario3PBT4",'Deep retrofit'!$P$23,"")))&amp;IF(F51="Scenario1PBT5",'Deep retrofit'!$Q$23,IF(F51="Scenario2PBT5",'Deep retrofit'!$R$23,IF(F51="Scenario3PBT5",'Deep retrofit'!$S$23,"")))&amp;IF(F51="Scenario1PBT6",'Deep retrofit'!$T$23,IF(F51="Scenario2PBT6",'Deep retrofit'!$U$23,IF(F51="Scenario3PBT6",'Deep retrofit'!$V$23,"")))&amp;IF(F51="Scenario1PBT7",'Deep retrofit'!$W$23,IF(F51="Scenario2PBT7",'Deep retrofit'!$X$23,IF(F51="Scenario3PBT7",'Deep retrofit'!$Y$23,"")))&amp;IF(F51="Scenario1PBT8",'Deep retrofit'!$Z$23,IF(F51="Scenario2PBT8",'Deep retrofit'!$AA$23,IF(F51="Scenario3PBT8",'Deep retrofit'!$AB$23,"")))&amp;IF(F51="Scenario1PBT9",'Deep retrofit'!$AC$23,IF(F51="Scenario2PBT9",'Deep retrofit'!$AD$23,IF(F51="Scenario3PBT9",'Deep retrofit'!$AE$23,"")))&amp;IF(F51="Scenario1PBT10",'Deep retrofit'!$AF$23,IF(F51="Scenario2PBT10",'Deep retrofit'!$AG$23,IF(F51="Scenario3PBT10",'Deep retrofit'!$AH$23,"")))&amp;IF(F51="Scenario1PBT11",'Deep retrofit'!$AI$23,IF(F51="Scenario2PBT11",'Deep retrofit'!$AJ$23,IF(F51="Scenario3PBT11",'Deep retrofit'!$AK$23,"")))&amp;IF(F51="Scenario1PBT12",'Deep retrofit'!$AL$23,IF(F51="Scenario2PBT12",'Deep retrofit'!$AM$23,IF(F51="Scenario3PBT12",'Deep retrofit'!$AN$23,"")))&amp;IF(F51="Scenario1PBT13",'Deep retrofit'!$AO$23,IF(F51="Scenario2PBT13",'Deep retrofit'!$AP$23,IF(F51="Scenario3PBT13",'Deep retrofit'!$AQ$23,"")))&amp;IF(F51="Scenario1PBT14",'Deep retrofit'!$AR$23,IF(F51="Scenario2PBT14",'Deep retrofit'!$AS$23,IF(F51="Scenario3PBT14",'Deep retrofit'!$AT$23,"")))&amp;IF(F51="Scenario1PBT15",'Deep retrofit'!$AU$23,IF(F51="Scenario2PBT15",'Deep retrofit'!$AV$23,IF(F51="Scenario3PBT15",'Deep retrofit'!$AW$23,"")))</f>
        <v/>
      </c>
      <c r="P51" s="117">
        <f t="shared" si="15"/>
        <v>0</v>
      </c>
      <c r="Q51" s="117" t="str">
        <f>IF(F51="Scenario1PBT1",'Deep retrofit'!$E$25,IF(F51="Scenario2PBT1",'Deep retrofit'!$F$25,IF(F51="Scenario3PBT1",'Deep retrofit'!$G$25,"")))&amp;IF(F51="Scenario1PBT2",'Deep retrofit'!$H$25,IF(F51="Scenario2PBT2",'Deep retrofit'!$I$25,IF(F51="Scenario3PBT2",'Deep retrofit'!$J$25,"")))&amp;IF(F51="Scenario1PBT3",'Deep retrofit'!$K$25,IF(F51="Scenario2PBT3",'Deep retrofit'!$L$25,IF(F51="Scenario3PBT3",'Deep retrofit'!$M$25,"")))&amp;IF(F51="Scenario1PBT4",'Deep retrofit'!$N$25,IF(F51="Scenario2PBT4",'Deep retrofit'!$O$25,IF(F51="Scenario3PBT4",'Deep retrofit'!$P$25,"")))&amp;IF(F51="Scenario1PBT5",'Deep retrofit'!$Q$25,IF(F51="Scenario2PBT5",'Deep retrofit'!$R$25,IF(F51="Scenario3PBT5",'Deep retrofit'!$S$25,"")))&amp;IF(F51="Scenario1PBT6",'Deep retrofit'!$T$25,IF(F51="Scenario2PBT6",'Deep retrofit'!$U$25,IF(F51="Scenario3PBT6",'Deep retrofit'!$V$25,"")))&amp;IF(F51="Scenario1PBT7",'Deep retrofit'!$W$25,IF(F51="Scenario2PBT7",'Deep retrofit'!$X$25,IF(F51="Scenario3PBT7",'Deep retrofit'!$Y$25,"")))&amp;IF(F51="Scenario1PBT8",'Deep retrofit'!$Z$25,IF(F51="Scenario2PBT8",'Deep retrofit'!$AA$25,IF(F51="Scenario3PBT8",'Deep retrofit'!$AB$25,"")))&amp;IF(F51="Scenario1PBT9",'Deep retrofit'!$AC$25,IF(F51="Scenario2PBT9",'Deep retrofit'!$AD$25,IF(F51="Scenario3PBT9",'Deep retrofit'!$AE$25,"")))&amp;IF(F51="Scenario1PBT10",'Deep retrofit'!$AF$25,IF(F51="Scenario2PBT10",'Deep retrofit'!$AG$25,IF(F51="Scenario3PBT10",'Deep retrofit'!$AH$25,"")))&amp;IF(F51="Scenario1PBT11",'Deep retrofit'!$AI$25,IF(F51="Scenario2PBT11",'Deep retrofit'!$AJ$25,IF(F51="Scenario3PBT11",'Deep retrofit'!$AK$25,"")))&amp;IF(F51="Scenario1PBT12",'Deep retrofit'!$AL$25,IF(F51="Scenario2PBT12",'Deep retrofit'!$AM$25,IF(F51="Scenario3PBT12",'Deep retrofit'!$AN$25,"")))&amp;IF(F51="Scenario1PBT13",'Deep retrofit'!$AO$25,IF(F51="Scenario2PBT13",'Deep retrofit'!$AP$25,IF(F51="Scenario3PBT13",'Deep retrofit'!$AQ$25,"")))&amp;IF(F51="Scenario1PBT14",'Deep retrofit'!$AR$25,IF(F51="Scenario2PBT14",'Deep retrofit'!$AS$25,IF(F51="Scenario3PBT14",'Deep retrofit'!$AT$25,"")))&amp;IF(F51="Scenario1PBT15",'Deep retrofit'!$AU$25,IF(F51="Scenario2PBT15",'Deep retrofit'!$AV$25,IF(F51="Scenario3PBT15",'Deep retrofit'!$AW$25,"")))</f>
        <v/>
      </c>
      <c r="R51" s="117">
        <f t="shared" si="16"/>
        <v>0</v>
      </c>
      <c r="S51" s="117" t="str">
        <f>IF(F51="Scenario1PBT1",'Deep retrofit'!$E$27,IF(F51="Scenario2PBT1",'Deep retrofit'!$F$27,IF(F51="Scenario3PBT1",'Deep retrofit'!$G$27,"")))&amp;IF(F51="Scenario1PBT2",'Deep retrofit'!$H$27,IF(F51="Scenario2PBT2",'Deep retrofit'!$I$27,IF(F51="Scenario3PBT2",'Deep retrofit'!$J$27,"")))&amp;IF(F51="Scenario1PBT3",'Deep retrofit'!$K$27,IF(F51="Scenario2PBT3",'Deep retrofit'!$L$27,IF(F51="Scenario3PBT3",'Deep retrofit'!$M$27,"")))&amp;IF(F51="Scenario1PBT4",'Deep retrofit'!$N$27,IF(F51="Scenario2PBT4",'Deep retrofit'!$O$27,IF(F51="Scenario3PBT4",'Deep retrofit'!$P$27,"")))&amp;IF(F51="Scenario1PBT5",'Deep retrofit'!$Q$27,IF(F51="Scenario2PBT5",'Deep retrofit'!$R$27,IF(F51="Scenario3PBT5",'Deep retrofit'!$S$27,"")))&amp;IF(F51="Scenario1PBT6",'Deep retrofit'!$T$27,IF(F51="Scenario2PBT6",'Deep retrofit'!$U$27,IF(F51="Scenario3PBT6",'Deep retrofit'!$V$27,"")))&amp;IF(F51="Scenario1PBT7",'Deep retrofit'!$W$27,IF(F51="Scenario2PBT7",'Deep retrofit'!$X$27,IF(F51="Scenario3PBT7",'Deep retrofit'!$Y$27,"")))&amp;IF(F51="Scenario1PBT8",'Deep retrofit'!$Z$27,IF(F51="Scenario2PBT8",'Deep retrofit'!$AA$27,IF(F51="Scenario3PBT8",'Deep retrofit'!$AB$27,"")))&amp;IF(F51="Scenario1PBT9",'Deep retrofit'!$AC$27,IF(F51="Scenario2PBT9",'Deep retrofit'!$AD$27,IF(F51="Scenario3PBT9",'Deep retrofit'!$AE$27,"")))&amp;IF(F51="Scenario1PBT10",'Deep retrofit'!$AF$27,IF(F51="Scenario2PBT10",'Deep retrofit'!$AG$27,IF(F51="Scenario3PBT10",'Deep retrofit'!$AH$27,"")))&amp;IF(F51="Scenario1PBT11",'Deep retrofit'!$AI$27,IF(F51="Scenario2PBT11",'Deep retrofit'!$AJ$27,IF(F51="Scenario3PBT11",'Deep retrofit'!$AK$27,"")))&amp;IF(F51="Scenario1PBT12",'Deep retrofit'!$AL$27,IF(F51="Scenario2PBT12",'Deep retrofit'!$AM$27,IF(F51="Scenario3PBT12",'Deep retrofit'!$AN$27,"")))&amp;IF(F51="Scenario1PBT13",'Deep retrofit'!$AO$27,IF(F51="Scenario2PBT13",'Deep retrofit'!$AP$27,IF(F51="Scenario3PBT13",'Deep retrofit'!$AQ$27,"")))&amp;IF(F51="Scenario1PBT14",'Deep retrofit'!$AR$27,IF(F51="Scenario2PBT14",'Deep retrofit'!$AS$27,IF(F51="Scenario3PBT14",'Deep retrofit'!$AT$27,"")))&amp;IF(F51="Scenario1PBT15",'Deep retrofit'!$AU$27,IF(F51="Scenario2PBT15",'Deep retrofit'!$AV$27,IF(F51="Scenario3PBT15",'Deep retrofit'!$AW$27,"")))</f>
        <v/>
      </c>
      <c r="T51" s="207">
        <f t="shared" si="17"/>
        <v>0</v>
      </c>
      <c r="U51" s="206" t="str">
        <f>IF(F51="Scenario1PBT1",'Deep retrofit'!$E$38,IF(F51="Scenario2PBT1",'Deep retrofit'!$F$38,IF(F51="Scenario3PBT1",'Deep retrofit'!$G$38,"")))&amp;IF(F51="Scenario1PBT2",'Deep retrofit'!$H$38,IF(F51="Scenario2PBT2",'Deep retrofit'!$I$38,IF(F51="Scenario3PBT2",'Deep retrofit'!$J$38,"")))&amp;IF(F51="Scenario1PBT3",'Deep retrofit'!$K$38,IF(F51="Scenario2PBT3",'Deep retrofit'!$L$38,IF(F51="Scenario3PBT3",'Deep retrofit'!$M$38,"")))&amp;IF(F51="Scenario1PBT4",'Deep retrofit'!$N$38,IF(F51="Scenario2PBT4",'Deep retrofit'!$O$38,IF(F51="Scenario3PBT4",'Deep retrofit'!$P$38,"")))&amp;IF(F51="Scenario1PBT5",'Deep retrofit'!$Q$38,IF(F51="Scenario2PBT5",'Deep retrofit'!$R$38,IF(F51="Scenario3PBT5",'Deep retrofit'!$S$38,"")))&amp;IF(F51="Scenario1PBT6",'Deep retrofit'!$T$38,IF(F51="Scenario2PBT6",'Deep retrofit'!$U$38,IF(F51="Scenario3PBT6",'Deep retrofit'!$V$38,"")))&amp;IF(F51="Scenario1PBT7",'Deep retrofit'!$W$38,IF(F51="Scenario2PBT7",'Deep retrofit'!$X$38,IF(F51="Scenario3PBT7",'Deep retrofit'!$Y$38,"")))&amp;IF(F51="Scenario1PBT8",'Deep retrofit'!$Z$38,IF(F51="Scenario2PBT8",'Deep retrofit'!$AA$38,IF(F51="Scenario3PBT8",'Deep retrofit'!$AB$38,"")))&amp;IF(F51="Scenario1PBT9",'Deep retrofit'!$AC$38,IF(F51="Scenario2PBT9",'Deep retrofit'!$AD$38,IF(F51="Scenario3PBT9",'Deep retrofit'!$AE$38,"")))&amp;IF(F51="Scenario1PBT10",'Deep retrofit'!$AF$38,IF(F51="Scenario2PBT10",'Deep retrofit'!$AG$38,IF(F51="Scenario3PBT10",'Deep retrofit'!$AH$38,"")))&amp;IF(F51="Scenario1PBT11",'Deep retrofit'!$AI$38,IF(F51="Scenario2PBT11",'Deep retrofit'!$AJ$38,IF(F51="Scenario3PBT11",'Deep retrofit'!$AK$38,"")))&amp;IF(F51="Scenario1PBT12",'Deep retrofit'!$AL$38,IF(F51="Scenario2PBT12",'Deep retrofit'!$AM$38,IF(F51="Scenario3PBT12",'Deep retrofit'!$AN$38,"")))&amp;IF(F51="Scenario1PBT13",'Deep retrofit'!$AO$38,IF(F51="Scenario2PBT13",'Deep retrofit'!$AP$38,IF(F51="Scenario3PBT13",'Deep retrofit'!$AQ$38,"")))&amp;IF(F51="Scenario1PBT14",'Deep retrofit'!$AR$38,IF(F51="Scenario2PBT14",'Deep retrofit'!$AS$38,IF(F51="Scenario3PBT14",'Deep retrofit'!$AT$38,"")))&amp;IF(F51="Scenario1PBT15",'Deep retrofit'!$AU$38,IF(F51="Scenario2PBT15",'Deep retrofit'!$AV$38,IF(F51="Scenario3PBT15",'Deep retrofit'!$AW$38,"")))</f>
        <v/>
      </c>
      <c r="V51" s="117">
        <f t="shared" si="18"/>
        <v>0</v>
      </c>
      <c r="W51" s="117" t="str">
        <f>IF(F51="Scenario1PBT1",'Deep retrofit'!$E$40,IF(F51="Scenario2PBT1",'Deep retrofit'!$F$40,IF(F51="Scenario3PBT1",'Deep retrofit'!$G$40,"")))&amp;IF(F51="Scenario1PBT2",'Deep retrofit'!$H$40,IF(F51="Scenario2PBT2",'Deep retrofit'!$I$40,IF(F51="Scenario3PBT2",'Deep retrofit'!$J$40,"")))&amp;IF(F51="Scenario1PBT3",'Deep retrofit'!$K$40,IF(F51="Scenario2PBT3",'Deep retrofit'!$L$40,IF(F51="Scenario3PBT3",'Deep retrofit'!$M$40,"")))&amp;IF(F51="Scenario1PBT4",'Deep retrofit'!$N$40,IF(F51="Scenario2PBT4",'Deep retrofit'!$O$40,IF(F51="Scenario3PBT4",'Deep retrofit'!$P$40,"")))&amp;IF(F51="Scenario1PBT5",'Deep retrofit'!$Q$40,IF(F51="Scenario2PBT5",'Deep retrofit'!$R$40,IF(F51="Scenario3PBT5",'Deep retrofit'!$S$40,"")))&amp;IF(F51="Scenario1PBT6",'Deep retrofit'!$T$40,IF(F51="Scenario2PBT6",'Deep retrofit'!$U$40,IF(F51="Scenario3PBT6",'Deep retrofit'!$V$40,"")))&amp;IF(F51="Scenario1PBT7",'Deep retrofit'!$W$40,IF(F51="Scenario2PBT7",'Deep retrofit'!$X$40,IF(F51="Scenario3PBT7",'Deep retrofit'!$Y$40,"")))&amp;IF(F51="Scenario1PBT8",'Deep retrofit'!$Z$40,IF(F51="Scenario2PBT8",'Deep retrofit'!$AA$40,IF(F51="Scenario3PBT8",'Deep retrofit'!$AB$40,"")))&amp;IF(F51="Scenario1PBT9",'Deep retrofit'!$AC$40,IF(F51="Scenario2PBT9",'Deep retrofit'!$AD$40,IF(F51="Scenario3PBT9",'Deep retrofit'!$AE$40,"")))&amp;IF(F51="Scenario1PBT10",'Deep retrofit'!$AF$40,IF(F51="Scenario2PBT10",'Deep retrofit'!$AG$40,IF(F51="Scenario3PBT10",'Deep retrofit'!$AH$40,"")))&amp;IF(F51="Scenario1PBT11",'Deep retrofit'!$AI$40,IF(F51="Scenario2PBT11",'Deep retrofit'!$AJ$40,IF(F51="Scenario3PBT11",'Deep retrofit'!$AK$40,"")))&amp;IF(F51="Scenario1PBT12",'Deep retrofit'!$AL$40,IF(F51="Scenario2PBT12",'Deep retrofit'!$AM$40,IF(F51="Scenario3PBT12",'Deep retrofit'!$AN$40,"")))&amp;IF(F51="Scenario1PBT13",'Deep retrofit'!$AO$40,IF(F51="Scenario2PBT13",'Deep retrofit'!$AP$40,IF(F51="Scenario3PBT13",'Deep retrofit'!$AQ$40,"")))&amp;IF(F51="Scenario1PBT14",'Deep retrofit'!$AR$40,IF(F51="Scenario2PBT14",'Deep retrofit'!$AS$40,IF(F51="Scenario3PBT14",'Deep retrofit'!$AT$40,"")))&amp;IF(F51="Scenario1PBT15",'Deep retrofit'!$AU$40,IF(F51="Scenario2PBT15",'Deep retrofit'!$AV$40,IF(F51="Scenario3PBT15",'Deep retrofit'!$AW$40,"")))</f>
        <v/>
      </c>
      <c r="X51" s="117">
        <f t="shared" si="19"/>
        <v>0</v>
      </c>
      <c r="Y51" s="117" t="str">
        <f>IF(F51="Scenario1PBT1",'Deep retrofit'!$E$42,IF(F51="Scenario2PBT1",'Deep retrofit'!$F$42,IF(F51="Scenario3PBT1",'Deep retrofit'!$G$42,"")))&amp;IF(F51="Scenario1PBT2",'Deep retrofit'!$H$42,IF(F51="Scenario2PBT2",'Deep retrofit'!$I$42,IF(F51="Scenario3PBT2",'Deep retrofit'!$J$42,"")))&amp;IF(F51="Scenario1PBT3",'Deep retrofit'!$K$42,IF(F51="Scenario2PBT3",'Deep retrofit'!$L$42,IF(F51="Scenario3PBT3",'Deep retrofit'!$M$42,"")))&amp;IF(F51="Scenario1PBT4",'Deep retrofit'!$N$42,IF(F51="Scenario2PBT4",'Deep retrofit'!$O$42,IF(F51="Scenario3PBT4",'Deep retrofit'!$P$42,"")))&amp;IF(F51="Scenario1PBT5",'Deep retrofit'!$Q$42,IF(F51="Scenario2PBT5",'Deep retrofit'!$R$42,IF(F51="Scenario3PBT5",'Deep retrofit'!$S$42,"")))&amp;IF(F51="Scenario1PBT6",'Deep retrofit'!$T$42,IF(F51="Scenario2PBT6",'Deep retrofit'!$U$42,IF(F51="Scenario3PBT6",'Deep retrofit'!$V$42,"")))&amp;IF(F51="Scenario1PBT7",'Deep retrofit'!$W$42,IF(F51="Scenario2PBT7",'Deep retrofit'!$X$42,IF(F51="Scenario3PBT7",'Deep retrofit'!$Y$42,"")))&amp;IF(F51="Scenario1PBT8",'Deep retrofit'!$Z$42,IF(F51="Scenario2PBT8",'Deep retrofit'!$AA$42,IF(F51="Scenario3PBT8",'Deep retrofit'!$AB$42,"")))&amp;IF(F51="Scenario1PBT9",'Deep retrofit'!$AC$42,IF(F51="Scenario2PBT9",'Deep retrofit'!$AD$42,IF(F51="Scenario3PBT9",'Deep retrofit'!$AE$42,"")))&amp;IF(F51="Scenario1PBT10",'Deep retrofit'!$AF$42,IF(F51="Scenario2PBT10",'Deep retrofit'!$AG$42,IF(F51="Scenario3PBT10",'Deep retrofit'!$AH$42,"")))&amp;IF(F51="Scenario1PBT11",'Deep retrofit'!$AI$42,IF(F51="Scenario2PBT11",'Deep retrofit'!$AJ$42,IF(F51="Scenario3PBT11",'Deep retrofit'!$AK$42,"")))&amp;IF(F51="Scenario1PBT12",'Deep retrofit'!$AL$42,IF(F51="Scenario2PBT12",'Deep retrofit'!$AM$42,IF(F51="Scenario3PBT12",'Deep retrofit'!$AN$42,"")))&amp;IF(F51="Scenario1PBT13",'Deep retrofit'!$AO$42,IF(F51="Scenario2PBT13",'Deep retrofit'!$AP$42,IF(F51="Scenario3PBT13",'Deep retrofit'!$AQ$42,"")))&amp;IF(F51="Scenario1PBT14",'Deep retrofit'!$AR$42,IF(F51="Scenario2PBT14",'Deep retrofit'!$AS$42,IF(F51="Scenario3PBT14",'Deep retrofit'!$AT$42,"")))&amp;IF(F51="Scenario1PBT15",'Deep retrofit'!$AU$42,IF(F51="Scenario2PBT15",'Deep retrofit'!$AV$42,IF(F51="Scenario3PBT15",'Deep retrofit'!$AW$42,"")))</f>
        <v/>
      </c>
      <c r="Z51" s="117">
        <f t="shared" si="20"/>
        <v>0</v>
      </c>
      <c r="AA51" s="269" t="str">
        <f>IF(F51="Scenario1PBT1",'Deep retrofit'!$E$101,IF(F51="Scenario2PBT1",'Deep retrofit'!$F$101,IF(F51="Scenario3PBT1",'Deep retrofit'!$G$101,"")))&amp;IF(F51="Scenario1PBT2",'Deep retrofit'!$H$101,IF(F51="Scenario2PBT2",'Deep retrofit'!$I$101,IF(F51="Scenario3PBT2",'Deep retrofit'!$J$101,"")))&amp;IF(F51="Scenario1PBT3",'Deep retrofit'!$K$101,IF(F51="Scenario2PBT3",'Deep retrofit'!$L$101,IF(F51="Scenario3PBT3",'Deep retrofit'!$M$101,"")))&amp;IF(F51="Scenario1PBT4",'Deep retrofit'!$N$101,IF(F51="Scenario2PBT4",'Deep retrofit'!$O$101,IF(F51="Scenario3PBT4",'Deep retrofit'!$P$101,"")))&amp;IF(F51="Scenario1PBT5",'Deep retrofit'!$Q$101,IF(F51="Scenario2PBT5",'Deep retrofit'!$R$101,IF(F51="Scenario3PBT5",'Deep retrofit'!$S$101,"")))&amp;IF(F51="Scenario1PBT6",'Deep retrofit'!$T$101,IF(F51="Scenario2PBT6",'Deep retrofit'!$U$101,IF(F51="Scenario3PBT6",'Deep retrofit'!$V$101,"")))&amp;IF(F51="Scenario1PBT7",'Deep retrofit'!$W$101,IF(F51="Scenario2PBT7",'Deep retrofit'!$X$101,IF(F51="Scenario3PBT7",'Deep retrofit'!$Y$101,"")))&amp;IF(F51="Scenario1PBT8",'Deep retrofit'!$Z$101,IF(F51="Scenario2PBT8",'Deep retrofit'!$AA$101,IF(F51="Scenario3PBT8",'Deep retrofit'!$AB$101,"")))&amp;IF(F51="Scenario1PBT9",'Deep retrofit'!$AC$101,IF(F51="Scenario2PBT9",'Deep retrofit'!$AD$101,IF(F51="Scenario3PBT9",'Deep retrofit'!$AE$101,"")))&amp;IF(F51="Scenario1PBT10",'Deep retrofit'!$AF$101,IF(F51="Scenario2PBT10",'Deep retrofit'!$AG$101,IF(F51="Scenario3PBT10",'Deep retrofit'!$AH$101,"")))&amp;IF(F51="Scenario1PBT11",'Deep retrofit'!$AI$101,IF(F51="Scenario2PBT11",'Deep retrofit'!$AJ$101,IF(F51="Scenario3PBT11",'Deep retrofit'!$AK$101,"")))&amp;IF(F51="Scenario1PBT12",'Deep retrofit'!$AL$101,IF(F51="Scenario2PBT12",'Deep retrofit'!$AM$101,IF(F51="Scenario3PBT12",'Deep retrofit'!$AN$101,"")))&amp;IF(F51="Scenario1PBT13",'Deep retrofit'!$AO$101,IF(F51="Scenario2PBT13",'Deep retrofit'!$AP$101,IF(F51="Scenario3PBT13",'Deep retrofit'!$AQ$101,"")))&amp;IF(F51="Scenario1PBT14",'Deep retrofit'!$AR$101,IF(F51="Scenario2PBT14",'Deep retrofit'!$AS$101,IF(F51="Scenario3PBT14",'Deep retrofit'!$AT$101,"")))&amp;IF(F51="Scenario1PBT15",'Deep retrofit'!$AU$101,IF(F51="Scenario2PBT15",'Deep retrofit'!$AV$101,IF(F51="Scenario3PBT15",'Deep retrofit'!$AW$101,"")))</f>
        <v/>
      </c>
      <c r="AB51" s="179">
        <f t="shared" si="21"/>
        <v>0</v>
      </c>
      <c r="AC51" s="208">
        <f>IFERROR('Projection_Base-case'!G51-G51,0)</f>
        <v>0</v>
      </c>
      <c r="AD51" s="117">
        <f t="shared" si="24"/>
        <v>0</v>
      </c>
      <c r="AE51" s="117">
        <f>IFERROR(100*AC51/'Projection_Base-case'!G51,0)</f>
        <v>0</v>
      </c>
      <c r="AF51" s="117">
        <f>IFERROR('Projection_Base-case'!I51-I51,0)</f>
        <v>0</v>
      </c>
      <c r="AG51" s="117">
        <f t="shared" si="25"/>
        <v>0</v>
      </c>
      <c r="AH51" s="117">
        <f>IFERROR(100*AF51/'Projection_Base-case'!I51,0)</f>
        <v>0</v>
      </c>
      <c r="AI51" s="117">
        <f>IFERROR('Projection_Base-case'!K51-K51,0)</f>
        <v>0</v>
      </c>
      <c r="AJ51" s="117">
        <f t="shared" si="26"/>
        <v>0</v>
      </c>
      <c r="AK51" s="117">
        <f>IFERROR(100*AI51/'Projection_Base-case'!K51,0)</f>
        <v>0</v>
      </c>
      <c r="AL51" s="117">
        <f>IFERROR(M51-'Projection_Base-case'!M51,0)</f>
        <v>0</v>
      </c>
      <c r="AM51" s="117">
        <f t="shared" si="27"/>
        <v>0</v>
      </c>
      <c r="AN51" s="179">
        <f>IFERROR(IF('Projection_Base-case'!N51&gt;0,100*AM51/'Projection_Base-case'!N51,100*AM51/N51),0)</f>
        <v>0</v>
      </c>
      <c r="AO51" s="206">
        <f>IFERROR('Projection_Base-case'!O51-O51,0)</f>
        <v>0</v>
      </c>
      <c r="AP51" s="117">
        <f t="shared" si="28"/>
        <v>0</v>
      </c>
      <c r="AQ51" s="117">
        <f>IFERROR(100*AO51/'Projection_Base-case'!O51,0)</f>
        <v>0</v>
      </c>
      <c r="AR51" s="117">
        <f>IFERROR('Projection_Base-case'!Q51-Q51,0)</f>
        <v>0</v>
      </c>
      <c r="AS51" s="117">
        <f t="shared" si="29"/>
        <v>0</v>
      </c>
      <c r="AT51" s="117">
        <f>IFERROR(100*AR51/'Projection_Base-case'!Q51,0)</f>
        <v>0</v>
      </c>
      <c r="AU51" s="117">
        <f>IFERROR('Projection_Base-case'!S51-S51,0)</f>
        <v>0</v>
      </c>
      <c r="AV51" s="117">
        <f t="shared" si="30"/>
        <v>0</v>
      </c>
      <c r="AW51" s="118">
        <f>IFERROR(100*AU51/'Projection_Base-case'!S51,0)</f>
        <v>0</v>
      </c>
      <c r="AX51" s="206">
        <f>IFERROR('Projection_Base-case'!U51-U51,0)</f>
        <v>0</v>
      </c>
      <c r="AY51" s="117">
        <f t="shared" si="31"/>
        <v>0</v>
      </c>
      <c r="AZ51" s="117">
        <f>IFERROR(100*AX51/'Projection_Base-case'!U51,0)</f>
        <v>0</v>
      </c>
      <c r="BA51" s="117">
        <f>IFERROR('Projection_Base-case'!W51-W51,0)</f>
        <v>0</v>
      </c>
      <c r="BB51" s="117">
        <f t="shared" si="32"/>
        <v>0</v>
      </c>
      <c r="BC51" s="117">
        <f>IFERROR(100*BA51/'Projection_Base-case'!W51,0)</f>
        <v>0</v>
      </c>
      <c r="BD51" s="117">
        <f>IFERROR('Projection_Base-case'!Y51-Y51,0)</f>
        <v>0</v>
      </c>
      <c r="BE51" s="117">
        <f t="shared" si="33"/>
        <v>0</v>
      </c>
      <c r="BF51" s="117">
        <f>IFERROR(100*BD51/'Projection_Base-case'!Y51,0)</f>
        <v>0</v>
      </c>
      <c r="BG51" s="178">
        <f t="shared" si="22"/>
        <v>0</v>
      </c>
      <c r="BH51" s="179">
        <f t="shared" si="23"/>
        <v>0</v>
      </c>
    </row>
    <row r="52" spans="1:60">
      <c r="A52" s="205">
        <v>47</v>
      </c>
      <c r="B52" s="178">
        <f>IF('Projection_Base-case'!B52&lt;&gt;"",'Projection_Base-case'!B52,0)</f>
        <v>0</v>
      </c>
      <c r="C52" s="178">
        <f>IF('Projection_Base-case'!C52&lt;&gt;"",'Projection_Base-case'!C52,0)</f>
        <v>0</v>
      </c>
      <c r="D52" s="178">
        <f>IF('Projection_Base-case'!D52&lt;&gt;"",'Projection_Base-case'!D52,0)</f>
        <v>0</v>
      </c>
      <c r="E52" s="107" t="str">
        <f>IF(AND('Résultats deep'!$AC$3="OUI",'Résultats deep'!E51&lt;&gt;""),'Résultats deep'!E51,IF(OR(D52="PBT1",D52="PBT2",D52="PBT3",D52="PBT4",D52="PBT5",D52="PBT6",D52="PBT7"),"Scenario1",""))</f>
        <v/>
      </c>
      <c r="F52" s="202" t="str">
        <f t="shared" si="10"/>
        <v>0</v>
      </c>
      <c r="G52" s="177" t="str">
        <f>IF(F52="Scenario1PBT1",'Deep retrofit'!$E$6,IF(F52="Scenario2PBT1",'Deep retrofit'!$F$6,IF(F52="Scenario3PBT1",'Deep retrofit'!$G$6,"")))&amp;IF(F52="Scenario1PBT2",'Deep retrofit'!$H$6,IF(F52="Scenario2PBT2",'Deep retrofit'!$I$6,IF(F52="Scenario3PBT2",'Deep retrofit'!$J$6,"")))&amp;IF(F52="Scenario1PBT3",'Deep retrofit'!$K$6,IF(F52="Scenario2PBT3",'Deep retrofit'!$L$6,IF(F52="Scenario3PBT3",'Deep retrofit'!$M$6,"")))&amp;IF(F52="Scenario1PBT4",'Deep retrofit'!$N$6,IF(F52="Scenario2PBT4",'Deep retrofit'!$O$6,IF(F52="Scenario3PBT4",'Deep retrofit'!$P$6,"")))&amp;IF(F52="Scenario1PBT5",'Deep retrofit'!$Q$6,IF(F52="Scenario2PBT5",'Deep retrofit'!$R$6,IF(F52="Scenario3PBT5",'Deep retrofit'!$S$6,"")))&amp;IF(F52="Scenario1PBT6",'Deep retrofit'!$T$6,IF(F52="Scenario2PBT6",'Deep retrofit'!$U$6,IF(F52="Scenario3PBT6",'Deep retrofit'!$V$6,"")))&amp;IF(F52="Scenario1PBT7",'Deep retrofit'!$W$6,IF(F52="Scenario2PBT7",'Deep retrofit'!$X$6,IF(F52="Scenario3PBT7",'Deep retrofit'!$Y$6,"")))&amp;IF(F52="Scenario1PBT8",'Deep retrofit'!$Z$6,IF(F52="Scenario2PBT8",'Deep retrofit'!$AA$6,IF(F52="Scenario3PBT8",'Deep retrofit'!$AB$6,"")))&amp;IF(F52="Scenario1PBT9",'Deep retrofit'!$AC$6,IF(F52="Scenario2PBT9",'Deep retrofit'!$AD$6,IF(F52="Scenario3PBT9",'Deep retrofit'!$AE$6,"")))&amp;IF(F52="Scenario1PBT10",'Deep retrofit'!$AF$6,IF(F52="Scenario2PBT10",'Deep retrofit'!$AG$6,IF(F52="Scenario3PBT10",'Deep retrofit'!$AH$6,"")))&amp;IF(F52="Scenario1PBT11",'Deep retrofit'!$AI$6,IF(F52="Scenario2PBT11",'Deep retrofit'!$AJ$6,IF(F52="Scenario3PBT11",'Deep retrofit'!$AK$6,"")))&amp;IF(F52="Scenario1PBT12",'Deep retrofit'!$AL$6,IF(F52="Scenario2PBT12",'Deep retrofit'!$AM$6,IF(F52="Scenario3PBT12",'Deep retrofit'!$AN$6,"")))&amp;IF(F52="Scenario1PBT13",'Deep retrofit'!$AO$6,IF(F52="Scenario2PBT13",'Deep retrofit'!$AP$6,IF(F52="Scenario3PBT13",'Deep retrofit'!$AQ$6,"")))&amp;IF(F52="Scenario1PBT14",'Deep retrofit'!$AR$6,IF(F52="Scenario2PBT14",'Deep retrofit'!$AS$6,IF(F52="Scenario3PBT14",'Deep retrofit'!$AT$6,"")))&amp;IF(F52="Scenario1PBT15",'Deep retrofit'!$AU$6,IF(F52="Scenario2PBT15",'Deep retrofit'!$AV$6,IF(F52="Scenario3PBT15",'Deep retrofit'!$AW$6,"")))</f>
        <v/>
      </c>
      <c r="H52" s="117">
        <f t="shared" si="11"/>
        <v>0</v>
      </c>
      <c r="I52" s="178" t="str">
        <f>IF(F52="Scenario1PBT1",'Deep retrofit'!$E$16,IF(F52="Scenario2PBT1",'Deep retrofit'!$F$16,IF(F52="Scenario3PBT1",'Deep retrofit'!$G$16,"")))&amp;IF(F52="Scenario1PBT2",'Deep retrofit'!$H$16,IF(F52="Scenario2PBT2",'Deep retrofit'!$I$16,IF(F52="Scenario3PBT2",'Deep retrofit'!$J$16,"")))&amp;IF(F52="Scenario1PBT3",'Deep retrofit'!$K$16,IF(F52="Scenario2PBT3",'Deep retrofit'!$L$16,IF(F52="Scenario3PBT3",'Deep retrofit'!$M$16,"")))&amp;IF(F52="Scenario1PBT4",'Deep retrofit'!$N$16,IF(F52="Scenario2PBT4",'Deep retrofit'!$O$16,IF(F52="Scenario3PBT4",'Deep retrofit'!$P$16,"")))&amp;IF(F52="Scenario1PBT5",'Deep retrofit'!$Q$16,IF(F52="Scenario2PBT5",'Deep retrofit'!$R$16,IF(F52="Scenario3PBT5",'Deep retrofit'!$S$16,"")))&amp;IF(F52="Scenario1PBT6",'Deep retrofit'!$T$16,IF(F52="Scenario2PBT6",'Deep retrofit'!$U$16,IF(F52="Scenario3PBT6",'Deep retrofit'!$V$16,"")))&amp;IF(F52="Scenario1PBT7",'Deep retrofit'!$W$16,IF(F52="Scenario2PBT7",'Deep retrofit'!$X$16,IF(F52="Scenario3PBT7",'Deep retrofit'!$Y$16,"")))&amp;IF(F52="Scenario1PBT8",'Deep retrofit'!$Z$16,IF(F52="Scenario2PBT8",'Deep retrofit'!$AA$16,IF(F52="Scenario3PBT8",'Deep retrofit'!$AB$16,"")))&amp;IF(F52="Scenario1PBT9",'Deep retrofit'!$AC$16,IF(F52="Scenario2PBT9",'Deep retrofit'!$AD$16,IF(F52="Scenario3PBT9",'Deep retrofit'!$AE$16,"")))&amp;IF(F52="Scenario1PBT10",'Deep retrofit'!$AF$16,IF(F52="Scenario2PBT10",'Deep retrofit'!$AG$16,IF(F52="Scenario3PBT10",'Deep retrofit'!$AH$16,"")))&amp;IF(F52="Scenario1PBT11",'Deep retrofit'!$AI$16,IF(F52="Scenario2PBT11",'Deep retrofit'!$AJ$16,IF(F52="Scenario3PBT11",'Deep retrofit'!$AK$16,"")))&amp;IF(F52="Scenario1PBT12",'Deep retrofit'!$AL$16,IF(F52="Scenario2PBT12",'Deep retrofit'!$AM$16,IF(F52="Scenario3PBT12",'Deep retrofit'!$AN$16,"")))&amp;IF(F52="Scenario1PBT13",'Deep retrofit'!$AO$16,IF(F52="Scenario2PBT13",'Deep retrofit'!$AP$16,IF(F52="Scenario3PBT13",'Deep retrofit'!$AQ$16,"")))&amp;IF(F52="Scenario1PBT14",'Deep retrofit'!$AR$16,IF(F52="Scenario2PBT14",'Deep retrofit'!$AS$16,IF(F52="Scenario3PBT14",'Deep retrofit'!$AT$16,"")))&amp;IF(F52="Scenario1PBT15",'Deep retrofit'!$AU$16,IF(F52="Scenario2PBT15",'Deep retrofit'!$AV$16,IF(F52="Scenario3PBT15",'Deep retrofit'!$AW$16,"")))</f>
        <v/>
      </c>
      <c r="J52" s="117">
        <f t="shared" si="12"/>
        <v>0</v>
      </c>
      <c r="K52" s="117" t="str">
        <f>IF(F52="Scenario1PBT1",'Deep retrofit'!$E$18,IF(F52="Scenario2PBT1",'Deep retrofit'!$F$18,IF(F52="Scenario3PBT1",'Deep retrofit'!$G$18,"")))&amp;IF(F52="Scenario1PBT2",'Deep retrofit'!$H$18,IF(F52="Scenario2PBT2",'Deep retrofit'!$I$18,IF(F52="Scenario3PBT2",'Deep retrofit'!$J$18,"")))&amp;IF(F52="Scenario1PBT3",'Deep retrofit'!$K$18,IF(F52="Scenario2PBT3",'Deep retrofit'!$L$18,IF(F52="Scenario3PBT3",'Deep retrofit'!$M$18,"")))&amp;IF(F52="Scenario1PBT4",'Deep retrofit'!$N$18,IF(F52="Scenario2PBT4",'Deep retrofit'!$O$18,IF(F52="Scenario3PBT4",'Deep retrofit'!$P$18,"")))&amp;IF(F52="Scenario1PBT5",'Deep retrofit'!$Q$18,IF(F52="Scenario2PBT5",'Deep retrofit'!$R$18,IF(F52="Scenario3PBT5",'Deep retrofit'!$S$18,"")))&amp;IF(F52="Scenario1PBT6",'Deep retrofit'!$T$18,IF(F52="Scenario2PBT6",'Deep retrofit'!$U$18,IF(F52="Scenario3PBT6",'Deep retrofit'!$V$18,"")))&amp;IF(F52="Scenario1PBT7",'Deep retrofit'!$W$18,IF(F52="Scenario2PBT7",'Deep retrofit'!$X$18,IF(F52="Scenario3PBT7",'Deep retrofit'!$Y$18,"")))&amp;IF(F52="Scenario1PBT8",'Deep retrofit'!$Z$18,IF(F52="Scenario2PBT8",'Deep retrofit'!$AA$18,IF(F52="Scenario3PBT8",'Deep retrofit'!$AB$18,"")))&amp;IF(F52="Scenario1PBT9",'Deep retrofit'!$AC$18,IF(F52="Scenario2PBT9",'Deep retrofit'!$AD$18,IF(F52="Scenario3PBT9",'Deep retrofit'!$AE$18,"")))&amp;IF(F52="Scenario1PBT10",'Deep retrofit'!$AF$18,IF(F52="Scenario2PBT10",'Deep retrofit'!$AG$18,IF(F52="Scenario3PBT10",'Deep retrofit'!$AH$18,"")))&amp;IF(F52="Scenario1PBT11",'Deep retrofit'!$AI$18,IF(F52="Scenario2PBT11",'Deep retrofit'!$AJ$18,IF(F52="Scenario3PBT11",'Deep retrofit'!$AK$18,"")))&amp;IF(F52="Scenario1PBT12",'Deep retrofit'!$AL$18,IF(F52="Scenario2PBT12",'Deep retrofit'!$AM$18,IF(F52="Scenario3PBT12",'Deep retrofit'!$AN$18,"")))&amp;IF(F52="Scenario1PBT13",'Deep retrofit'!$AO$18,IF(F52="Scenario2PBT13",'Deep retrofit'!$AP$18,IF(F52="Scenario3PBT13",'Deep retrofit'!$AQ$18,"")))&amp;IF(F52="Scenario1PBT14",'Deep retrofit'!$AR$18,IF(F52="Scenario2PBT14",'Deep retrofit'!$AS$18,IF(F52="Scenario3PBT14",'Deep retrofit'!$AT$18,"")))&amp;IF(F52="Scenario1PBT15",'Deep retrofit'!$AU$18,IF(F52="Scenario2PBT15",'Deep retrofit'!$AV$18,IF(F52="Scenario3PBT15",'Deep retrofit'!$AW$18,"")))</f>
        <v/>
      </c>
      <c r="L52" s="117">
        <f t="shared" si="13"/>
        <v>0</v>
      </c>
      <c r="M52" s="117" t="str">
        <f>IF(F52="Scenario1PBT1",'Deep retrofit'!$E$20,IF(F52="Scenario2PBT1",'Deep retrofit'!$F$20,IF(F52="Scenario3PBT1",'Deep retrofit'!$G$20,"")))&amp;IF(F52="Scenario1PBT2",'Deep retrofit'!$H$20,IF(F52="Scenario2PBT2",'Deep retrofit'!$I$20,IF(F52="Scenario3PBT2",'Deep retrofit'!$J$20,"")))&amp;IF(F52="Scenario1PBT3",'Deep retrofit'!$K$20,IF(F52="Scenario2PBT3",'Deep retrofit'!$L$20,IF(F52="Scenario3PBT3",'Deep retrofit'!$M$20,"")))&amp;IF(F52="Scenario1PBT4",'Deep retrofit'!$N$20,IF(F52="Scenario2PBT4",'Deep retrofit'!$O$20,IF(F52="Scenario3PBT4",'Deep retrofit'!$P$20,"")))&amp;IF(F52="Scenario1PBT5",'Deep retrofit'!$Q$20,IF(F52="Scenario2PBT5",'Deep retrofit'!$R$20,IF(F52="Scenario3PBT5",'Deep retrofit'!$S$20,"")))&amp;IF(F52="Scenario1PBT6",'Deep retrofit'!$T$20,IF(F52="Scenario2PBT6",'Deep retrofit'!$U$20,IF(F52="Scenario3PBT6",'Deep retrofit'!$V$20,"")))&amp;IF(F52="Scenario1PBT7",'Deep retrofit'!$W$20,IF(F52="Scenario2PBT7",'Deep retrofit'!$X$20,IF(F52="Scenario3PBT7",'Deep retrofit'!$Y$20,"")))&amp;IF(F52="Scenario1PBT8",'Deep retrofit'!$Z$20,IF(F52="Scenario2PBT8",'Deep retrofit'!$AA$20,IF(F52="Scenario3PBT8",'Deep retrofit'!$AB$20,"")))&amp;IF(F52="Scenario1PBT9",'Deep retrofit'!$AC$20,IF(F52="Scenario2PBT9",'Deep retrofit'!$AD$20,IF(F52="Scenario3PBT9",'Deep retrofit'!$AE$20,"")))&amp;IF(F52="Scenario1PBT10",'Deep retrofit'!$AF$20,IF(F52="Scenario2PBT10",'Deep retrofit'!$AG$20,IF(F52="Scenario3PBT10",'Deep retrofit'!$AH$20,"")))&amp;IF(F52="Scenario1PBT11",'Deep retrofit'!$AI$20,IF(F52="Scenario2PBT11",'Deep retrofit'!$AJ$20,IF(F52="Scenario3PBT11",'Deep retrofit'!$AK$20,"")))&amp;IF(F52="Scenario1PBT12",'Deep retrofit'!$AL$20,IF(F52="Scenario2PBT12",'Deep retrofit'!$AM$20,IF(F52="Scenario3PBT12",'Deep retrofit'!$AN$20,"")))&amp;IF(F52="Scenario1PBT13",'Deep retrofit'!$AO$20,IF(F52="Scenario2PBT13",'Deep retrofit'!$AP$20,IF(F52="Scenario3PBT13",'Deep retrofit'!$AQ$20,"")))&amp;IF(F52="Scenario1PBT14",'Deep retrofit'!$AR$20,IF(F52="Scenario2PBT14",'Deep retrofit'!$AS$20,IF(F52="Scenario3PBT14",'Deep retrofit'!$AT$20,"")))&amp;IF(F52="Scenario1PBT15",'Deep retrofit'!$AU$20,IF(F52="Scenario2PBT15",'Deep retrofit'!$AV$20,IF(F52="Scenario3PBT15",'Deep retrofit'!$AW$20,"")))</f>
        <v/>
      </c>
      <c r="N52" s="118">
        <f t="shared" si="14"/>
        <v>0</v>
      </c>
      <c r="O52" s="206" t="str">
        <f>IF(F52="Scenario1PBT1",'Deep retrofit'!$E$23,IF(F52="Scenario2PBT1",'Deep retrofit'!$F$23,IF(F52="Scenario3PBT1",'Deep retrofit'!$G$23,"")))&amp;IF(F52="Scenario1PBT2",'Deep retrofit'!$H$23,IF(F52="Scenario2PBT2",'Deep retrofit'!$I$23,IF(F52="Scenario3PBT2",'Deep retrofit'!$J$23,"")))&amp;IF(F52="Scenario1PBT3",'Deep retrofit'!$K$23,IF(F52="Scenario2PBT3",'Deep retrofit'!$L$23,IF(F52="Scenario3PBT3",'Deep retrofit'!$M$23,"")))&amp;IF(F52="Scenario1PBT4",'Deep retrofit'!$N$23,IF(F52="Scenario2PBT4",'Deep retrofit'!$O$23,IF(F52="Scenario3PBT4",'Deep retrofit'!$P$23,"")))&amp;IF(F52="Scenario1PBT5",'Deep retrofit'!$Q$23,IF(F52="Scenario2PBT5",'Deep retrofit'!$R$23,IF(F52="Scenario3PBT5",'Deep retrofit'!$S$23,"")))&amp;IF(F52="Scenario1PBT6",'Deep retrofit'!$T$23,IF(F52="Scenario2PBT6",'Deep retrofit'!$U$23,IF(F52="Scenario3PBT6",'Deep retrofit'!$V$23,"")))&amp;IF(F52="Scenario1PBT7",'Deep retrofit'!$W$23,IF(F52="Scenario2PBT7",'Deep retrofit'!$X$23,IF(F52="Scenario3PBT7",'Deep retrofit'!$Y$23,"")))&amp;IF(F52="Scenario1PBT8",'Deep retrofit'!$Z$23,IF(F52="Scenario2PBT8",'Deep retrofit'!$AA$23,IF(F52="Scenario3PBT8",'Deep retrofit'!$AB$23,"")))&amp;IF(F52="Scenario1PBT9",'Deep retrofit'!$AC$23,IF(F52="Scenario2PBT9",'Deep retrofit'!$AD$23,IF(F52="Scenario3PBT9",'Deep retrofit'!$AE$23,"")))&amp;IF(F52="Scenario1PBT10",'Deep retrofit'!$AF$23,IF(F52="Scenario2PBT10",'Deep retrofit'!$AG$23,IF(F52="Scenario3PBT10",'Deep retrofit'!$AH$23,"")))&amp;IF(F52="Scenario1PBT11",'Deep retrofit'!$AI$23,IF(F52="Scenario2PBT11",'Deep retrofit'!$AJ$23,IF(F52="Scenario3PBT11",'Deep retrofit'!$AK$23,"")))&amp;IF(F52="Scenario1PBT12",'Deep retrofit'!$AL$23,IF(F52="Scenario2PBT12",'Deep retrofit'!$AM$23,IF(F52="Scenario3PBT12",'Deep retrofit'!$AN$23,"")))&amp;IF(F52="Scenario1PBT13",'Deep retrofit'!$AO$23,IF(F52="Scenario2PBT13",'Deep retrofit'!$AP$23,IF(F52="Scenario3PBT13",'Deep retrofit'!$AQ$23,"")))&amp;IF(F52="Scenario1PBT14",'Deep retrofit'!$AR$23,IF(F52="Scenario2PBT14",'Deep retrofit'!$AS$23,IF(F52="Scenario3PBT14",'Deep retrofit'!$AT$23,"")))&amp;IF(F52="Scenario1PBT15",'Deep retrofit'!$AU$23,IF(F52="Scenario2PBT15",'Deep retrofit'!$AV$23,IF(F52="Scenario3PBT15",'Deep retrofit'!$AW$23,"")))</f>
        <v/>
      </c>
      <c r="P52" s="117">
        <f t="shared" si="15"/>
        <v>0</v>
      </c>
      <c r="Q52" s="117" t="str">
        <f>IF(F52="Scenario1PBT1",'Deep retrofit'!$E$25,IF(F52="Scenario2PBT1",'Deep retrofit'!$F$25,IF(F52="Scenario3PBT1",'Deep retrofit'!$G$25,"")))&amp;IF(F52="Scenario1PBT2",'Deep retrofit'!$H$25,IF(F52="Scenario2PBT2",'Deep retrofit'!$I$25,IF(F52="Scenario3PBT2",'Deep retrofit'!$J$25,"")))&amp;IF(F52="Scenario1PBT3",'Deep retrofit'!$K$25,IF(F52="Scenario2PBT3",'Deep retrofit'!$L$25,IF(F52="Scenario3PBT3",'Deep retrofit'!$M$25,"")))&amp;IF(F52="Scenario1PBT4",'Deep retrofit'!$N$25,IF(F52="Scenario2PBT4",'Deep retrofit'!$O$25,IF(F52="Scenario3PBT4",'Deep retrofit'!$P$25,"")))&amp;IF(F52="Scenario1PBT5",'Deep retrofit'!$Q$25,IF(F52="Scenario2PBT5",'Deep retrofit'!$R$25,IF(F52="Scenario3PBT5",'Deep retrofit'!$S$25,"")))&amp;IF(F52="Scenario1PBT6",'Deep retrofit'!$T$25,IF(F52="Scenario2PBT6",'Deep retrofit'!$U$25,IF(F52="Scenario3PBT6",'Deep retrofit'!$V$25,"")))&amp;IF(F52="Scenario1PBT7",'Deep retrofit'!$W$25,IF(F52="Scenario2PBT7",'Deep retrofit'!$X$25,IF(F52="Scenario3PBT7",'Deep retrofit'!$Y$25,"")))&amp;IF(F52="Scenario1PBT8",'Deep retrofit'!$Z$25,IF(F52="Scenario2PBT8",'Deep retrofit'!$AA$25,IF(F52="Scenario3PBT8",'Deep retrofit'!$AB$25,"")))&amp;IF(F52="Scenario1PBT9",'Deep retrofit'!$AC$25,IF(F52="Scenario2PBT9",'Deep retrofit'!$AD$25,IF(F52="Scenario3PBT9",'Deep retrofit'!$AE$25,"")))&amp;IF(F52="Scenario1PBT10",'Deep retrofit'!$AF$25,IF(F52="Scenario2PBT10",'Deep retrofit'!$AG$25,IF(F52="Scenario3PBT10",'Deep retrofit'!$AH$25,"")))&amp;IF(F52="Scenario1PBT11",'Deep retrofit'!$AI$25,IF(F52="Scenario2PBT11",'Deep retrofit'!$AJ$25,IF(F52="Scenario3PBT11",'Deep retrofit'!$AK$25,"")))&amp;IF(F52="Scenario1PBT12",'Deep retrofit'!$AL$25,IF(F52="Scenario2PBT12",'Deep retrofit'!$AM$25,IF(F52="Scenario3PBT12",'Deep retrofit'!$AN$25,"")))&amp;IF(F52="Scenario1PBT13",'Deep retrofit'!$AO$25,IF(F52="Scenario2PBT13",'Deep retrofit'!$AP$25,IF(F52="Scenario3PBT13",'Deep retrofit'!$AQ$25,"")))&amp;IF(F52="Scenario1PBT14",'Deep retrofit'!$AR$25,IF(F52="Scenario2PBT14",'Deep retrofit'!$AS$25,IF(F52="Scenario3PBT14",'Deep retrofit'!$AT$25,"")))&amp;IF(F52="Scenario1PBT15",'Deep retrofit'!$AU$25,IF(F52="Scenario2PBT15",'Deep retrofit'!$AV$25,IF(F52="Scenario3PBT15",'Deep retrofit'!$AW$25,"")))</f>
        <v/>
      </c>
      <c r="R52" s="117">
        <f t="shared" si="16"/>
        <v>0</v>
      </c>
      <c r="S52" s="117" t="str">
        <f>IF(F52="Scenario1PBT1",'Deep retrofit'!$E$27,IF(F52="Scenario2PBT1",'Deep retrofit'!$F$27,IF(F52="Scenario3PBT1",'Deep retrofit'!$G$27,"")))&amp;IF(F52="Scenario1PBT2",'Deep retrofit'!$H$27,IF(F52="Scenario2PBT2",'Deep retrofit'!$I$27,IF(F52="Scenario3PBT2",'Deep retrofit'!$J$27,"")))&amp;IF(F52="Scenario1PBT3",'Deep retrofit'!$K$27,IF(F52="Scenario2PBT3",'Deep retrofit'!$L$27,IF(F52="Scenario3PBT3",'Deep retrofit'!$M$27,"")))&amp;IF(F52="Scenario1PBT4",'Deep retrofit'!$N$27,IF(F52="Scenario2PBT4",'Deep retrofit'!$O$27,IF(F52="Scenario3PBT4",'Deep retrofit'!$P$27,"")))&amp;IF(F52="Scenario1PBT5",'Deep retrofit'!$Q$27,IF(F52="Scenario2PBT5",'Deep retrofit'!$R$27,IF(F52="Scenario3PBT5",'Deep retrofit'!$S$27,"")))&amp;IF(F52="Scenario1PBT6",'Deep retrofit'!$T$27,IF(F52="Scenario2PBT6",'Deep retrofit'!$U$27,IF(F52="Scenario3PBT6",'Deep retrofit'!$V$27,"")))&amp;IF(F52="Scenario1PBT7",'Deep retrofit'!$W$27,IF(F52="Scenario2PBT7",'Deep retrofit'!$X$27,IF(F52="Scenario3PBT7",'Deep retrofit'!$Y$27,"")))&amp;IF(F52="Scenario1PBT8",'Deep retrofit'!$Z$27,IF(F52="Scenario2PBT8",'Deep retrofit'!$AA$27,IF(F52="Scenario3PBT8",'Deep retrofit'!$AB$27,"")))&amp;IF(F52="Scenario1PBT9",'Deep retrofit'!$AC$27,IF(F52="Scenario2PBT9",'Deep retrofit'!$AD$27,IF(F52="Scenario3PBT9",'Deep retrofit'!$AE$27,"")))&amp;IF(F52="Scenario1PBT10",'Deep retrofit'!$AF$27,IF(F52="Scenario2PBT10",'Deep retrofit'!$AG$27,IF(F52="Scenario3PBT10",'Deep retrofit'!$AH$27,"")))&amp;IF(F52="Scenario1PBT11",'Deep retrofit'!$AI$27,IF(F52="Scenario2PBT11",'Deep retrofit'!$AJ$27,IF(F52="Scenario3PBT11",'Deep retrofit'!$AK$27,"")))&amp;IF(F52="Scenario1PBT12",'Deep retrofit'!$AL$27,IF(F52="Scenario2PBT12",'Deep retrofit'!$AM$27,IF(F52="Scenario3PBT12",'Deep retrofit'!$AN$27,"")))&amp;IF(F52="Scenario1PBT13",'Deep retrofit'!$AO$27,IF(F52="Scenario2PBT13",'Deep retrofit'!$AP$27,IF(F52="Scenario3PBT13",'Deep retrofit'!$AQ$27,"")))&amp;IF(F52="Scenario1PBT14",'Deep retrofit'!$AR$27,IF(F52="Scenario2PBT14",'Deep retrofit'!$AS$27,IF(F52="Scenario3PBT14",'Deep retrofit'!$AT$27,"")))&amp;IF(F52="Scenario1PBT15",'Deep retrofit'!$AU$27,IF(F52="Scenario2PBT15",'Deep retrofit'!$AV$27,IF(F52="Scenario3PBT15",'Deep retrofit'!$AW$27,"")))</f>
        <v/>
      </c>
      <c r="T52" s="207">
        <f t="shared" si="17"/>
        <v>0</v>
      </c>
      <c r="U52" s="206" t="str">
        <f>IF(F52="Scenario1PBT1",'Deep retrofit'!$E$38,IF(F52="Scenario2PBT1",'Deep retrofit'!$F$38,IF(F52="Scenario3PBT1",'Deep retrofit'!$G$38,"")))&amp;IF(F52="Scenario1PBT2",'Deep retrofit'!$H$38,IF(F52="Scenario2PBT2",'Deep retrofit'!$I$38,IF(F52="Scenario3PBT2",'Deep retrofit'!$J$38,"")))&amp;IF(F52="Scenario1PBT3",'Deep retrofit'!$K$38,IF(F52="Scenario2PBT3",'Deep retrofit'!$L$38,IF(F52="Scenario3PBT3",'Deep retrofit'!$M$38,"")))&amp;IF(F52="Scenario1PBT4",'Deep retrofit'!$N$38,IF(F52="Scenario2PBT4",'Deep retrofit'!$O$38,IF(F52="Scenario3PBT4",'Deep retrofit'!$P$38,"")))&amp;IF(F52="Scenario1PBT5",'Deep retrofit'!$Q$38,IF(F52="Scenario2PBT5",'Deep retrofit'!$R$38,IF(F52="Scenario3PBT5",'Deep retrofit'!$S$38,"")))&amp;IF(F52="Scenario1PBT6",'Deep retrofit'!$T$38,IF(F52="Scenario2PBT6",'Deep retrofit'!$U$38,IF(F52="Scenario3PBT6",'Deep retrofit'!$V$38,"")))&amp;IF(F52="Scenario1PBT7",'Deep retrofit'!$W$38,IF(F52="Scenario2PBT7",'Deep retrofit'!$X$38,IF(F52="Scenario3PBT7",'Deep retrofit'!$Y$38,"")))&amp;IF(F52="Scenario1PBT8",'Deep retrofit'!$Z$38,IF(F52="Scenario2PBT8",'Deep retrofit'!$AA$38,IF(F52="Scenario3PBT8",'Deep retrofit'!$AB$38,"")))&amp;IF(F52="Scenario1PBT9",'Deep retrofit'!$AC$38,IF(F52="Scenario2PBT9",'Deep retrofit'!$AD$38,IF(F52="Scenario3PBT9",'Deep retrofit'!$AE$38,"")))&amp;IF(F52="Scenario1PBT10",'Deep retrofit'!$AF$38,IF(F52="Scenario2PBT10",'Deep retrofit'!$AG$38,IF(F52="Scenario3PBT10",'Deep retrofit'!$AH$38,"")))&amp;IF(F52="Scenario1PBT11",'Deep retrofit'!$AI$38,IF(F52="Scenario2PBT11",'Deep retrofit'!$AJ$38,IF(F52="Scenario3PBT11",'Deep retrofit'!$AK$38,"")))&amp;IF(F52="Scenario1PBT12",'Deep retrofit'!$AL$38,IF(F52="Scenario2PBT12",'Deep retrofit'!$AM$38,IF(F52="Scenario3PBT12",'Deep retrofit'!$AN$38,"")))&amp;IF(F52="Scenario1PBT13",'Deep retrofit'!$AO$38,IF(F52="Scenario2PBT13",'Deep retrofit'!$AP$38,IF(F52="Scenario3PBT13",'Deep retrofit'!$AQ$38,"")))&amp;IF(F52="Scenario1PBT14",'Deep retrofit'!$AR$38,IF(F52="Scenario2PBT14",'Deep retrofit'!$AS$38,IF(F52="Scenario3PBT14",'Deep retrofit'!$AT$38,"")))&amp;IF(F52="Scenario1PBT15",'Deep retrofit'!$AU$38,IF(F52="Scenario2PBT15",'Deep retrofit'!$AV$38,IF(F52="Scenario3PBT15",'Deep retrofit'!$AW$38,"")))</f>
        <v/>
      </c>
      <c r="V52" s="117">
        <f t="shared" si="18"/>
        <v>0</v>
      </c>
      <c r="W52" s="117" t="str">
        <f>IF(F52="Scenario1PBT1",'Deep retrofit'!$E$40,IF(F52="Scenario2PBT1",'Deep retrofit'!$F$40,IF(F52="Scenario3PBT1",'Deep retrofit'!$G$40,"")))&amp;IF(F52="Scenario1PBT2",'Deep retrofit'!$H$40,IF(F52="Scenario2PBT2",'Deep retrofit'!$I$40,IF(F52="Scenario3PBT2",'Deep retrofit'!$J$40,"")))&amp;IF(F52="Scenario1PBT3",'Deep retrofit'!$K$40,IF(F52="Scenario2PBT3",'Deep retrofit'!$L$40,IF(F52="Scenario3PBT3",'Deep retrofit'!$M$40,"")))&amp;IF(F52="Scenario1PBT4",'Deep retrofit'!$N$40,IF(F52="Scenario2PBT4",'Deep retrofit'!$O$40,IF(F52="Scenario3PBT4",'Deep retrofit'!$P$40,"")))&amp;IF(F52="Scenario1PBT5",'Deep retrofit'!$Q$40,IF(F52="Scenario2PBT5",'Deep retrofit'!$R$40,IF(F52="Scenario3PBT5",'Deep retrofit'!$S$40,"")))&amp;IF(F52="Scenario1PBT6",'Deep retrofit'!$T$40,IF(F52="Scenario2PBT6",'Deep retrofit'!$U$40,IF(F52="Scenario3PBT6",'Deep retrofit'!$V$40,"")))&amp;IF(F52="Scenario1PBT7",'Deep retrofit'!$W$40,IF(F52="Scenario2PBT7",'Deep retrofit'!$X$40,IF(F52="Scenario3PBT7",'Deep retrofit'!$Y$40,"")))&amp;IF(F52="Scenario1PBT8",'Deep retrofit'!$Z$40,IF(F52="Scenario2PBT8",'Deep retrofit'!$AA$40,IF(F52="Scenario3PBT8",'Deep retrofit'!$AB$40,"")))&amp;IF(F52="Scenario1PBT9",'Deep retrofit'!$AC$40,IF(F52="Scenario2PBT9",'Deep retrofit'!$AD$40,IF(F52="Scenario3PBT9",'Deep retrofit'!$AE$40,"")))&amp;IF(F52="Scenario1PBT10",'Deep retrofit'!$AF$40,IF(F52="Scenario2PBT10",'Deep retrofit'!$AG$40,IF(F52="Scenario3PBT10",'Deep retrofit'!$AH$40,"")))&amp;IF(F52="Scenario1PBT11",'Deep retrofit'!$AI$40,IF(F52="Scenario2PBT11",'Deep retrofit'!$AJ$40,IF(F52="Scenario3PBT11",'Deep retrofit'!$AK$40,"")))&amp;IF(F52="Scenario1PBT12",'Deep retrofit'!$AL$40,IF(F52="Scenario2PBT12",'Deep retrofit'!$AM$40,IF(F52="Scenario3PBT12",'Deep retrofit'!$AN$40,"")))&amp;IF(F52="Scenario1PBT13",'Deep retrofit'!$AO$40,IF(F52="Scenario2PBT13",'Deep retrofit'!$AP$40,IF(F52="Scenario3PBT13",'Deep retrofit'!$AQ$40,"")))&amp;IF(F52="Scenario1PBT14",'Deep retrofit'!$AR$40,IF(F52="Scenario2PBT14",'Deep retrofit'!$AS$40,IF(F52="Scenario3PBT14",'Deep retrofit'!$AT$40,"")))&amp;IF(F52="Scenario1PBT15",'Deep retrofit'!$AU$40,IF(F52="Scenario2PBT15",'Deep retrofit'!$AV$40,IF(F52="Scenario3PBT15",'Deep retrofit'!$AW$40,"")))</f>
        <v/>
      </c>
      <c r="X52" s="117">
        <f t="shared" si="19"/>
        <v>0</v>
      </c>
      <c r="Y52" s="117" t="str">
        <f>IF(F52="Scenario1PBT1",'Deep retrofit'!$E$42,IF(F52="Scenario2PBT1",'Deep retrofit'!$F$42,IF(F52="Scenario3PBT1",'Deep retrofit'!$G$42,"")))&amp;IF(F52="Scenario1PBT2",'Deep retrofit'!$H$42,IF(F52="Scenario2PBT2",'Deep retrofit'!$I$42,IF(F52="Scenario3PBT2",'Deep retrofit'!$J$42,"")))&amp;IF(F52="Scenario1PBT3",'Deep retrofit'!$K$42,IF(F52="Scenario2PBT3",'Deep retrofit'!$L$42,IF(F52="Scenario3PBT3",'Deep retrofit'!$M$42,"")))&amp;IF(F52="Scenario1PBT4",'Deep retrofit'!$N$42,IF(F52="Scenario2PBT4",'Deep retrofit'!$O$42,IF(F52="Scenario3PBT4",'Deep retrofit'!$P$42,"")))&amp;IF(F52="Scenario1PBT5",'Deep retrofit'!$Q$42,IF(F52="Scenario2PBT5",'Deep retrofit'!$R$42,IF(F52="Scenario3PBT5",'Deep retrofit'!$S$42,"")))&amp;IF(F52="Scenario1PBT6",'Deep retrofit'!$T$42,IF(F52="Scenario2PBT6",'Deep retrofit'!$U$42,IF(F52="Scenario3PBT6",'Deep retrofit'!$V$42,"")))&amp;IF(F52="Scenario1PBT7",'Deep retrofit'!$W$42,IF(F52="Scenario2PBT7",'Deep retrofit'!$X$42,IF(F52="Scenario3PBT7",'Deep retrofit'!$Y$42,"")))&amp;IF(F52="Scenario1PBT8",'Deep retrofit'!$Z$42,IF(F52="Scenario2PBT8",'Deep retrofit'!$AA$42,IF(F52="Scenario3PBT8",'Deep retrofit'!$AB$42,"")))&amp;IF(F52="Scenario1PBT9",'Deep retrofit'!$AC$42,IF(F52="Scenario2PBT9",'Deep retrofit'!$AD$42,IF(F52="Scenario3PBT9",'Deep retrofit'!$AE$42,"")))&amp;IF(F52="Scenario1PBT10",'Deep retrofit'!$AF$42,IF(F52="Scenario2PBT10",'Deep retrofit'!$AG$42,IF(F52="Scenario3PBT10",'Deep retrofit'!$AH$42,"")))&amp;IF(F52="Scenario1PBT11",'Deep retrofit'!$AI$42,IF(F52="Scenario2PBT11",'Deep retrofit'!$AJ$42,IF(F52="Scenario3PBT11",'Deep retrofit'!$AK$42,"")))&amp;IF(F52="Scenario1PBT12",'Deep retrofit'!$AL$42,IF(F52="Scenario2PBT12",'Deep retrofit'!$AM$42,IF(F52="Scenario3PBT12",'Deep retrofit'!$AN$42,"")))&amp;IF(F52="Scenario1PBT13",'Deep retrofit'!$AO$42,IF(F52="Scenario2PBT13",'Deep retrofit'!$AP$42,IF(F52="Scenario3PBT13",'Deep retrofit'!$AQ$42,"")))&amp;IF(F52="Scenario1PBT14",'Deep retrofit'!$AR$42,IF(F52="Scenario2PBT14",'Deep retrofit'!$AS$42,IF(F52="Scenario3PBT14",'Deep retrofit'!$AT$42,"")))&amp;IF(F52="Scenario1PBT15",'Deep retrofit'!$AU$42,IF(F52="Scenario2PBT15",'Deep retrofit'!$AV$42,IF(F52="Scenario3PBT15",'Deep retrofit'!$AW$42,"")))</f>
        <v/>
      </c>
      <c r="Z52" s="117">
        <f t="shared" si="20"/>
        <v>0</v>
      </c>
      <c r="AA52" s="269" t="str">
        <f>IF(F52="Scenario1PBT1",'Deep retrofit'!$E$101,IF(F52="Scenario2PBT1",'Deep retrofit'!$F$101,IF(F52="Scenario3PBT1",'Deep retrofit'!$G$101,"")))&amp;IF(F52="Scenario1PBT2",'Deep retrofit'!$H$101,IF(F52="Scenario2PBT2",'Deep retrofit'!$I$101,IF(F52="Scenario3PBT2",'Deep retrofit'!$J$101,"")))&amp;IF(F52="Scenario1PBT3",'Deep retrofit'!$K$101,IF(F52="Scenario2PBT3",'Deep retrofit'!$L$101,IF(F52="Scenario3PBT3",'Deep retrofit'!$M$101,"")))&amp;IF(F52="Scenario1PBT4",'Deep retrofit'!$N$101,IF(F52="Scenario2PBT4",'Deep retrofit'!$O$101,IF(F52="Scenario3PBT4",'Deep retrofit'!$P$101,"")))&amp;IF(F52="Scenario1PBT5",'Deep retrofit'!$Q$101,IF(F52="Scenario2PBT5",'Deep retrofit'!$R$101,IF(F52="Scenario3PBT5",'Deep retrofit'!$S$101,"")))&amp;IF(F52="Scenario1PBT6",'Deep retrofit'!$T$101,IF(F52="Scenario2PBT6",'Deep retrofit'!$U$101,IF(F52="Scenario3PBT6",'Deep retrofit'!$V$101,"")))&amp;IF(F52="Scenario1PBT7",'Deep retrofit'!$W$101,IF(F52="Scenario2PBT7",'Deep retrofit'!$X$101,IF(F52="Scenario3PBT7",'Deep retrofit'!$Y$101,"")))&amp;IF(F52="Scenario1PBT8",'Deep retrofit'!$Z$101,IF(F52="Scenario2PBT8",'Deep retrofit'!$AA$101,IF(F52="Scenario3PBT8",'Deep retrofit'!$AB$101,"")))&amp;IF(F52="Scenario1PBT9",'Deep retrofit'!$AC$101,IF(F52="Scenario2PBT9",'Deep retrofit'!$AD$101,IF(F52="Scenario3PBT9",'Deep retrofit'!$AE$101,"")))&amp;IF(F52="Scenario1PBT10",'Deep retrofit'!$AF$101,IF(F52="Scenario2PBT10",'Deep retrofit'!$AG$101,IF(F52="Scenario3PBT10",'Deep retrofit'!$AH$101,"")))&amp;IF(F52="Scenario1PBT11",'Deep retrofit'!$AI$101,IF(F52="Scenario2PBT11",'Deep retrofit'!$AJ$101,IF(F52="Scenario3PBT11",'Deep retrofit'!$AK$101,"")))&amp;IF(F52="Scenario1PBT12",'Deep retrofit'!$AL$101,IF(F52="Scenario2PBT12",'Deep retrofit'!$AM$101,IF(F52="Scenario3PBT12",'Deep retrofit'!$AN$101,"")))&amp;IF(F52="Scenario1PBT13",'Deep retrofit'!$AO$101,IF(F52="Scenario2PBT13",'Deep retrofit'!$AP$101,IF(F52="Scenario3PBT13",'Deep retrofit'!$AQ$101,"")))&amp;IF(F52="Scenario1PBT14",'Deep retrofit'!$AR$101,IF(F52="Scenario2PBT14",'Deep retrofit'!$AS$101,IF(F52="Scenario3PBT14",'Deep retrofit'!$AT$101,"")))&amp;IF(F52="Scenario1PBT15",'Deep retrofit'!$AU$101,IF(F52="Scenario2PBT15",'Deep retrofit'!$AV$101,IF(F52="Scenario3PBT15",'Deep retrofit'!$AW$101,"")))</f>
        <v/>
      </c>
      <c r="AB52" s="179">
        <f t="shared" si="21"/>
        <v>0</v>
      </c>
      <c r="AC52" s="208">
        <f>IFERROR('Projection_Base-case'!G52-G52,0)</f>
        <v>0</v>
      </c>
      <c r="AD52" s="117">
        <f t="shared" si="24"/>
        <v>0</v>
      </c>
      <c r="AE52" s="117">
        <f>IFERROR(100*AC52/'Projection_Base-case'!G52,0)</f>
        <v>0</v>
      </c>
      <c r="AF52" s="117">
        <f>IFERROR('Projection_Base-case'!I52-I52,0)</f>
        <v>0</v>
      </c>
      <c r="AG52" s="117">
        <f t="shared" si="25"/>
        <v>0</v>
      </c>
      <c r="AH52" s="117">
        <f>IFERROR(100*AF52/'Projection_Base-case'!I52,0)</f>
        <v>0</v>
      </c>
      <c r="AI52" s="117">
        <f>IFERROR('Projection_Base-case'!K52-K52,0)</f>
        <v>0</v>
      </c>
      <c r="AJ52" s="117">
        <f t="shared" si="26"/>
        <v>0</v>
      </c>
      <c r="AK52" s="117">
        <f>IFERROR(100*AI52/'Projection_Base-case'!K52,0)</f>
        <v>0</v>
      </c>
      <c r="AL52" s="117">
        <f>IFERROR(M52-'Projection_Base-case'!M52,0)</f>
        <v>0</v>
      </c>
      <c r="AM52" s="117">
        <f t="shared" si="27"/>
        <v>0</v>
      </c>
      <c r="AN52" s="179">
        <f>IFERROR(IF('Projection_Base-case'!N52&gt;0,100*AM52/'Projection_Base-case'!N52,100*AM52/N52),0)</f>
        <v>0</v>
      </c>
      <c r="AO52" s="206">
        <f>IFERROR('Projection_Base-case'!O52-O52,0)</f>
        <v>0</v>
      </c>
      <c r="AP52" s="117">
        <f t="shared" si="28"/>
        <v>0</v>
      </c>
      <c r="AQ52" s="117">
        <f>IFERROR(100*AO52/'Projection_Base-case'!O52,0)</f>
        <v>0</v>
      </c>
      <c r="AR52" s="117">
        <f>IFERROR('Projection_Base-case'!Q52-Q52,0)</f>
        <v>0</v>
      </c>
      <c r="AS52" s="117">
        <f t="shared" si="29"/>
        <v>0</v>
      </c>
      <c r="AT52" s="117">
        <f>IFERROR(100*AR52/'Projection_Base-case'!Q52,0)</f>
        <v>0</v>
      </c>
      <c r="AU52" s="117">
        <f>IFERROR('Projection_Base-case'!S52-S52,0)</f>
        <v>0</v>
      </c>
      <c r="AV52" s="117">
        <f t="shared" si="30"/>
        <v>0</v>
      </c>
      <c r="AW52" s="118">
        <f>IFERROR(100*AU52/'Projection_Base-case'!S52,0)</f>
        <v>0</v>
      </c>
      <c r="AX52" s="206">
        <f>IFERROR('Projection_Base-case'!U52-U52,0)</f>
        <v>0</v>
      </c>
      <c r="AY52" s="117">
        <f t="shared" si="31"/>
        <v>0</v>
      </c>
      <c r="AZ52" s="117">
        <f>IFERROR(100*AX52/'Projection_Base-case'!U52,0)</f>
        <v>0</v>
      </c>
      <c r="BA52" s="117">
        <f>IFERROR('Projection_Base-case'!W52-W52,0)</f>
        <v>0</v>
      </c>
      <c r="BB52" s="117">
        <f t="shared" si="32"/>
        <v>0</v>
      </c>
      <c r="BC52" s="117">
        <f>IFERROR(100*BA52/'Projection_Base-case'!W52,0)</f>
        <v>0</v>
      </c>
      <c r="BD52" s="117">
        <f>IFERROR('Projection_Base-case'!Y52-Y52,0)</f>
        <v>0</v>
      </c>
      <c r="BE52" s="117">
        <f t="shared" si="33"/>
        <v>0</v>
      </c>
      <c r="BF52" s="117">
        <f>IFERROR(100*BD52/'Projection_Base-case'!Y52,0)</f>
        <v>0</v>
      </c>
      <c r="BG52" s="178">
        <f t="shared" si="22"/>
        <v>0</v>
      </c>
      <c r="BH52" s="179">
        <f t="shared" si="23"/>
        <v>0</v>
      </c>
    </row>
    <row r="53" spans="1:60">
      <c r="A53" s="205">
        <v>48</v>
      </c>
      <c r="B53" s="178">
        <f>IF('Projection_Base-case'!B53&lt;&gt;"",'Projection_Base-case'!B53,0)</f>
        <v>0</v>
      </c>
      <c r="C53" s="178">
        <f>IF('Projection_Base-case'!C53&lt;&gt;"",'Projection_Base-case'!C53,0)</f>
        <v>0</v>
      </c>
      <c r="D53" s="178">
        <f>IF('Projection_Base-case'!D53&lt;&gt;"",'Projection_Base-case'!D53,0)</f>
        <v>0</v>
      </c>
      <c r="E53" s="107" t="str">
        <f>IF(AND('Résultats deep'!$AC$3="OUI",'Résultats deep'!E52&lt;&gt;""),'Résultats deep'!E52,IF(OR(D53="PBT1",D53="PBT2",D53="PBT3",D53="PBT4",D53="PBT5",D53="PBT6",D53="PBT7"),"Scenario1",""))</f>
        <v/>
      </c>
      <c r="F53" s="202" t="str">
        <f t="shared" si="10"/>
        <v>0</v>
      </c>
      <c r="G53" s="177" t="str">
        <f>IF(F53="Scenario1PBT1",'Deep retrofit'!$E$6,IF(F53="Scenario2PBT1",'Deep retrofit'!$F$6,IF(F53="Scenario3PBT1",'Deep retrofit'!$G$6,"")))&amp;IF(F53="Scenario1PBT2",'Deep retrofit'!$H$6,IF(F53="Scenario2PBT2",'Deep retrofit'!$I$6,IF(F53="Scenario3PBT2",'Deep retrofit'!$J$6,"")))&amp;IF(F53="Scenario1PBT3",'Deep retrofit'!$K$6,IF(F53="Scenario2PBT3",'Deep retrofit'!$L$6,IF(F53="Scenario3PBT3",'Deep retrofit'!$M$6,"")))&amp;IF(F53="Scenario1PBT4",'Deep retrofit'!$N$6,IF(F53="Scenario2PBT4",'Deep retrofit'!$O$6,IF(F53="Scenario3PBT4",'Deep retrofit'!$P$6,"")))&amp;IF(F53="Scenario1PBT5",'Deep retrofit'!$Q$6,IF(F53="Scenario2PBT5",'Deep retrofit'!$R$6,IF(F53="Scenario3PBT5",'Deep retrofit'!$S$6,"")))&amp;IF(F53="Scenario1PBT6",'Deep retrofit'!$T$6,IF(F53="Scenario2PBT6",'Deep retrofit'!$U$6,IF(F53="Scenario3PBT6",'Deep retrofit'!$V$6,"")))&amp;IF(F53="Scenario1PBT7",'Deep retrofit'!$W$6,IF(F53="Scenario2PBT7",'Deep retrofit'!$X$6,IF(F53="Scenario3PBT7",'Deep retrofit'!$Y$6,"")))&amp;IF(F53="Scenario1PBT8",'Deep retrofit'!$Z$6,IF(F53="Scenario2PBT8",'Deep retrofit'!$AA$6,IF(F53="Scenario3PBT8",'Deep retrofit'!$AB$6,"")))&amp;IF(F53="Scenario1PBT9",'Deep retrofit'!$AC$6,IF(F53="Scenario2PBT9",'Deep retrofit'!$AD$6,IF(F53="Scenario3PBT9",'Deep retrofit'!$AE$6,"")))&amp;IF(F53="Scenario1PBT10",'Deep retrofit'!$AF$6,IF(F53="Scenario2PBT10",'Deep retrofit'!$AG$6,IF(F53="Scenario3PBT10",'Deep retrofit'!$AH$6,"")))&amp;IF(F53="Scenario1PBT11",'Deep retrofit'!$AI$6,IF(F53="Scenario2PBT11",'Deep retrofit'!$AJ$6,IF(F53="Scenario3PBT11",'Deep retrofit'!$AK$6,"")))&amp;IF(F53="Scenario1PBT12",'Deep retrofit'!$AL$6,IF(F53="Scenario2PBT12",'Deep retrofit'!$AM$6,IF(F53="Scenario3PBT12",'Deep retrofit'!$AN$6,"")))&amp;IF(F53="Scenario1PBT13",'Deep retrofit'!$AO$6,IF(F53="Scenario2PBT13",'Deep retrofit'!$AP$6,IF(F53="Scenario3PBT13",'Deep retrofit'!$AQ$6,"")))&amp;IF(F53="Scenario1PBT14",'Deep retrofit'!$AR$6,IF(F53="Scenario2PBT14",'Deep retrofit'!$AS$6,IF(F53="Scenario3PBT14",'Deep retrofit'!$AT$6,"")))&amp;IF(F53="Scenario1PBT15",'Deep retrofit'!$AU$6,IF(F53="Scenario2PBT15",'Deep retrofit'!$AV$6,IF(F53="Scenario3PBT15",'Deep retrofit'!$AW$6,"")))</f>
        <v/>
      </c>
      <c r="H53" s="117">
        <f t="shared" si="11"/>
        <v>0</v>
      </c>
      <c r="I53" s="178" t="str">
        <f>IF(F53="Scenario1PBT1",'Deep retrofit'!$E$16,IF(F53="Scenario2PBT1",'Deep retrofit'!$F$16,IF(F53="Scenario3PBT1",'Deep retrofit'!$G$16,"")))&amp;IF(F53="Scenario1PBT2",'Deep retrofit'!$H$16,IF(F53="Scenario2PBT2",'Deep retrofit'!$I$16,IF(F53="Scenario3PBT2",'Deep retrofit'!$J$16,"")))&amp;IF(F53="Scenario1PBT3",'Deep retrofit'!$K$16,IF(F53="Scenario2PBT3",'Deep retrofit'!$L$16,IF(F53="Scenario3PBT3",'Deep retrofit'!$M$16,"")))&amp;IF(F53="Scenario1PBT4",'Deep retrofit'!$N$16,IF(F53="Scenario2PBT4",'Deep retrofit'!$O$16,IF(F53="Scenario3PBT4",'Deep retrofit'!$P$16,"")))&amp;IF(F53="Scenario1PBT5",'Deep retrofit'!$Q$16,IF(F53="Scenario2PBT5",'Deep retrofit'!$R$16,IF(F53="Scenario3PBT5",'Deep retrofit'!$S$16,"")))&amp;IF(F53="Scenario1PBT6",'Deep retrofit'!$T$16,IF(F53="Scenario2PBT6",'Deep retrofit'!$U$16,IF(F53="Scenario3PBT6",'Deep retrofit'!$V$16,"")))&amp;IF(F53="Scenario1PBT7",'Deep retrofit'!$W$16,IF(F53="Scenario2PBT7",'Deep retrofit'!$X$16,IF(F53="Scenario3PBT7",'Deep retrofit'!$Y$16,"")))&amp;IF(F53="Scenario1PBT8",'Deep retrofit'!$Z$16,IF(F53="Scenario2PBT8",'Deep retrofit'!$AA$16,IF(F53="Scenario3PBT8",'Deep retrofit'!$AB$16,"")))&amp;IF(F53="Scenario1PBT9",'Deep retrofit'!$AC$16,IF(F53="Scenario2PBT9",'Deep retrofit'!$AD$16,IF(F53="Scenario3PBT9",'Deep retrofit'!$AE$16,"")))&amp;IF(F53="Scenario1PBT10",'Deep retrofit'!$AF$16,IF(F53="Scenario2PBT10",'Deep retrofit'!$AG$16,IF(F53="Scenario3PBT10",'Deep retrofit'!$AH$16,"")))&amp;IF(F53="Scenario1PBT11",'Deep retrofit'!$AI$16,IF(F53="Scenario2PBT11",'Deep retrofit'!$AJ$16,IF(F53="Scenario3PBT11",'Deep retrofit'!$AK$16,"")))&amp;IF(F53="Scenario1PBT12",'Deep retrofit'!$AL$16,IF(F53="Scenario2PBT12",'Deep retrofit'!$AM$16,IF(F53="Scenario3PBT12",'Deep retrofit'!$AN$16,"")))&amp;IF(F53="Scenario1PBT13",'Deep retrofit'!$AO$16,IF(F53="Scenario2PBT13",'Deep retrofit'!$AP$16,IF(F53="Scenario3PBT13",'Deep retrofit'!$AQ$16,"")))&amp;IF(F53="Scenario1PBT14",'Deep retrofit'!$AR$16,IF(F53="Scenario2PBT14",'Deep retrofit'!$AS$16,IF(F53="Scenario3PBT14",'Deep retrofit'!$AT$16,"")))&amp;IF(F53="Scenario1PBT15",'Deep retrofit'!$AU$16,IF(F53="Scenario2PBT15",'Deep retrofit'!$AV$16,IF(F53="Scenario3PBT15",'Deep retrofit'!$AW$16,"")))</f>
        <v/>
      </c>
      <c r="J53" s="117">
        <f t="shared" si="12"/>
        <v>0</v>
      </c>
      <c r="K53" s="117" t="str">
        <f>IF(F53="Scenario1PBT1",'Deep retrofit'!$E$18,IF(F53="Scenario2PBT1",'Deep retrofit'!$F$18,IF(F53="Scenario3PBT1",'Deep retrofit'!$G$18,"")))&amp;IF(F53="Scenario1PBT2",'Deep retrofit'!$H$18,IF(F53="Scenario2PBT2",'Deep retrofit'!$I$18,IF(F53="Scenario3PBT2",'Deep retrofit'!$J$18,"")))&amp;IF(F53="Scenario1PBT3",'Deep retrofit'!$K$18,IF(F53="Scenario2PBT3",'Deep retrofit'!$L$18,IF(F53="Scenario3PBT3",'Deep retrofit'!$M$18,"")))&amp;IF(F53="Scenario1PBT4",'Deep retrofit'!$N$18,IF(F53="Scenario2PBT4",'Deep retrofit'!$O$18,IF(F53="Scenario3PBT4",'Deep retrofit'!$P$18,"")))&amp;IF(F53="Scenario1PBT5",'Deep retrofit'!$Q$18,IF(F53="Scenario2PBT5",'Deep retrofit'!$R$18,IF(F53="Scenario3PBT5",'Deep retrofit'!$S$18,"")))&amp;IF(F53="Scenario1PBT6",'Deep retrofit'!$T$18,IF(F53="Scenario2PBT6",'Deep retrofit'!$U$18,IF(F53="Scenario3PBT6",'Deep retrofit'!$V$18,"")))&amp;IF(F53="Scenario1PBT7",'Deep retrofit'!$W$18,IF(F53="Scenario2PBT7",'Deep retrofit'!$X$18,IF(F53="Scenario3PBT7",'Deep retrofit'!$Y$18,"")))&amp;IF(F53="Scenario1PBT8",'Deep retrofit'!$Z$18,IF(F53="Scenario2PBT8",'Deep retrofit'!$AA$18,IF(F53="Scenario3PBT8",'Deep retrofit'!$AB$18,"")))&amp;IF(F53="Scenario1PBT9",'Deep retrofit'!$AC$18,IF(F53="Scenario2PBT9",'Deep retrofit'!$AD$18,IF(F53="Scenario3PBT9",'Deep retrofit'!$AE$18,"")))&amp;IF(F53="Scenario1PBT10",'Deep retrofit'!$AF$18,IF(F53="Scenario2PBT10",'Deep retrofit'!$AG$18,IF(F53="Scenario3PBT10",'Deep retrofit'!$AH$18,"")))&amp;IF(F53="Scenario1PBT11",'Deep retrofit'!$AI$18,IF(F53="Scenario2PBT11",'Deep retrofit'!$AJ$18,IF(F53="Scenario3PBT11",'Deep retrofit'!$AK$18,"")))&amp;IF(F53="Scenario1PBT12",'Deep retrofit'!$AL$18,IF(F53="Scenario2PBT12",'Deep retrofit'!$AM$18,IF(F53="Scenario3PBT12",'Deep retrofit'!$AN$18,"")))&amp;IF(F53="Scenario1PBT13",'Deep retrofit'!$AO$18,IF(F53="Scenario2PBT13",'Deep retrofit'!$AP$18,IF(F53="Scenario3PBT13",'Deep retrofit'!$AQ$18,"")))&amp;IF(F53="Scenario1PBT14",'Deep retrofit'!$AR$18,IF(F53="Scenario2PBT14",'Deep retrofit'!$AS$18,IF(F53="Scenario3PBT14",'Deep retrofit'!$AT$18,"")))&amp;IF(F53="Scenario1PBT15",'Deep retrofit'!$AU$18,IF(F53="Scenario2PBT15",'Deep retrofit'!$AV$18,IF(F53="Scenario3PBT15",'Deep retrofit'!$AW$18,"")))</f>
        <v/>
      </c>
      <c r="L53" s="117">
        <f t="shared" si="13"/>
        <v>0</v>
      </c>
      <c r="M53" s="117" t="str">
        <f>IF(F53="Scenario1PBT1",'Deep retrofit'!$E$20,IF(F53="Scenario2PBT1",'Deep retrofit'!$F$20,IF(F53="Scenario3PBT1",'Deep retrofit'!$G$20,"")))&amp;IF(F53="Scenario1PBT2",'Deep retrofit'!$H$20,IF(F53="Scenario2PBT2",'Deep retrofit'!$I$20,IF(F53="Scenario3PBT2",'Deep retrofit'!$J$20,"")))&amp;IF(F53="Scenario1PBT3",'Deep retrofit'!$K$20,IF(F53="Scenario2PBT3",'Deep retrofit'!$L$20,IF(F53="Scenario3PBT3",'Deep retrofit'!$M$20,"")))&amp;IF(F53="Scenario1PBT4",'Deep retrofit'!$N$20,IF(F53="Scenario2PBT4",'Deep retrofit'!$O$20,IF(F53="Scenario3PBT4",'Deep retrofit'!$P$20,"")))&amp;IF(F53="Scenario1PBT5",'Deep retrofit'!$Q$20,IF(F53="Scenario2PBT5",'Deep retrofit'!$R$20,IF(F53="Scenario3PBT5",'Deep retrofit'!$S$20,"")))&amp;IF(F53="Scenario1PBT6",'Deep retrofit'!$T$20,IF(F53="Scenario2PBT6",'Deep retrofit'!$U$20,IF(F53="Scenario3PBT6",'Deep retrofit'!$V$20,"")))&amp;IF(F53="Scenario1PBT7",'Deep retrofit'!$W$20,IF(F53="Scenario2PBT7",'Deep retrofit'!$X$20,IF(F53="Scenario3PBT7",'Deep retrofit'!$Y$20,"")))&amp;IF(F53="Scenario1PBT8",'Deep retrofit'!$Z$20,IF(F53="Scenario2PBT8",'Deep retrofit'!$AA$20,IF(F53="Scenario3PBT8",'Deep retrofit'!$AB$20,"")))&amp;IF(F53="Scenario1PBT9",'Deep retrofit'!$AC$20,IF(F53="Scenario2PBT9",'Deep retrofit'!$AD$20,IF(F53="Scenario3PBT9",'Deep retrofit'!$AE$20,"")))&amp;IF(F53="Scenario1PBT10",'Deep retrofit'!$AF$20,IF(F53="Scenario2PBT10",'Deep retrofit'!$AG$20,IF(F53="Scenario3PBT10",'Deep retrofit'!$AH$20,"")))&amp;IF(F53="Scenario1PBT11",'Deep retrofit'!$AI$20,IF(F53="Scenario2PBT11",'Deep retrofit'!$AJ$20,IF(F53="Scenario3PBT11",'Deep retrofit'!$AK$20,"")))&amp;IF(F53="Scenario1PBT12",'Deep retrofit'!$AL$20,IF(F53="Scenario2PBT12",'Deep retrofit'!$AM$20,IF(F53="Scenario3PBT12",'Deep retrofit'!$AN$20,"")))&amp;IF(F53="Scenario1PBT13",'Deep retrofit'!$AO$20,IF(F53="Scenario2PBT13",'Deep retrofit'!$AP$20,IF(F53="Scenario3PBT13",'Deep retrofit'!$AQ$20,"")))&amp;IF(F53="Scenario1PBT14",'Deep retrofit'!$AR$20,IF(F53="Scenario2PBT14",'Deep retrofit'!$AS$20,IF(F53="Scenario3PBT14",'Deep retrofit'!$AT$20,"")))&amp;IF(F53="Scenario1PBT15",'Deep retrofit'!$AU$20,IF(F53="Scenario2PBT15",'Deep retrofit'!$AV$20,IF(F53="Scenario3PBT15",'Deep retrofit'!$AW$20,"")))</f>
        <v/>
      </c>
      <c r="N53" s="118">
        <f t="shared" si="14"/>
        <v>0</v>
      </c>
      <c r="O53" s="206" t="str">
        <f>IF(F53="Scenario1PBT1",'Deep retrofit'!$E$23,IF(F53="Scenario2PBT1",'Deep retrofit'!$F$23,IF(F53="Scenario3PBT1",'Deep retrofit'!$G$23,"")))&amp;IF(F53="Scenario1PBT2",'Deep retrofit'!$H$23,IF(F53="Scenario2PBT2",'Deep retrofit'!$I$23,IF(F53="Scenario3PBT2",'Deep retrofit'!$J$23,"")))&amp;IF(F53="Scenario1PBT3",'Deep retrofit'!$K$23,IF(F53="Scenario2PBT3",'Deep retrofit'!$L$23,IF(F53="Scenario3PBT3",'Deep retrofit'!$M$23,"")))&amp;IF(F53="Scenario1PBT4",'Deep retrofit'!$N$23,IF(F53="Scenario2PBT4",'Deep retrofit'!$O$23,IF(F53="Scenario3PBT4",'Deep retrofit'!$P$23,"")))&amp;IF(F53="Scenario1PBT5",'Deep retrofit'!$Q$23,IF(F53="Scenario2PBT5",'Deep retrofit'!$R$23,IF(F53="Scenario3PBT5",'Deep retrofit'!$S$23,"")))&amp;IF(F53="Scenario1PBT6",'Deep retrofit'!$T$23,IF(F53="Scenario2PBT6",'Deep retrofit'!$U$23,IF(F53="Scenario3PBT6",'Deep retrofit'!$V$23,"")))&amp;IF(F53="Scenario1PBT7",'Deep retrofit'!$W$23,IF(F53="Scenario2PBT7",'Deep retrofit'!$X$23,IF(F53="Scenario3PBT7",'Deep retrofit'!$Y$23,"")))&amp;IF(F53="Scenario1PBT8",'Deep retrofit'!$Z$23,IF(F53="Scenario2PBT8",'Deep retrofit'!$AA$23,IF(F53="Scenario3PBT8",'Deep retrofit'!$AB$23,"")))&amp;IF(F53="Scenario1PBT9",'Deep retrofit'!$AC$23,IF(F53="Scenario2PBT9",'Deep retrofit'!$AD$23,IF(F53="Scenario3PBT9",'Deep retrofit'!$AE$23,"")))&amp;IF(F53="Scenario1PBT10",'Deep retrofit'!$AF$23,IF(F53="Scenario2PBT10",'Deep retrofit'!$AG$23,IF(F53="Scenario3PBT10",'Deep retrofit'!$AH$23,"")))&amp;IF(F53="Scenario1PBT11",'Deep retrofit'!$AI$23,IF(F53="Scenario2PBT11",'Deep retrofit'!$AJ$23,IF(F53="Scenario3PBT11",'Deep retrofit'!$AK$23,"")))&amp;IF(F53="Scenario1PBT12",'Deep retrofit'!$AL$23,IF(F53="Scenario2PBT12",'Deep retrofit'!$AM$23,IF(F53="Scenario3PBT12",'Deep retrofit'!$AN$23,"")))&amp;IF(F53="Scenario1PBT13",'Deep retrofit'!$AO$23,IF(F53="Scenario2PBT13",'Deep retrofit'!$AP$23,IF(F53="Scenario3PBT13",'Deep retrofit'!$AQ$23,"")))&amp;IF(F53="Scenario1PBT14",'Deep retrofit'!$AR$23,IF(F53="Scenario2PBT14",'Deep retrofit'!$AS$23,IF(F53="Scenario3PBT14",'Deep retrofit'!$AT$23,"")))&amp;IF(F53="Scenario1PBT15",'Deep retrofit'!$AU$23,IF(F53="Scenario2PBT15",'Deep retrofit'!$AV$23,IF(F53="Scenario3PBT15",'Deep retrofit'!$AW$23,"")))</f>
        <v/>
      </c>
      <c r="P53" s="117">
        <f t="shared" si="15"/>
        <v>0</v>
      </c>
      <c r="Q53" s="117" t="str">
        <f>IF(F53="Scenario1PBT1",'Deep retrofit'!$E$25,IF(F53="Scenario2PBT1",'Deep retrofit'!$F$25,IF(F53="Scenario3PBT1",'Deep retrofit'!$G$25,"")))&amp;IF(F53="Scenario1PBT2",'Deep retrofit'!$H$25,IF(F53="Scenario2PBT2",'Deep retrofit'!$I$25,IF(F53="Scenario3PBT2",'Deep retrofit'!$J$25,"")))&amp;IF(F53="Scenario1PBT3",'Deep retrofit'!$K$25,IF(F53="Scenario2PBT3",'Deep retrofit'!$L$25,IF(F53="Scenario3PBT3",'Deep retrofit'!$M$25,"")))&amp;IF(F53="Scenario1PBT4",'Deep retrofit'!$N$25,IF(F53="Scenario2PBT4",'Deep retrofit'!$O$25,IF(F53="Scenario3PBT4",'Deep retrofit'!$P$25,"")))&amp;IF(F53="Scenario1PBT5",'Deep retrofit'!$Q$25,IF(F53="Scenario2PBT5",'Deep retrofit'!$R$25,IF(F53="Scenario3PBT5",'Deep retrofit'!$S$25,"")))&amp;IF(F53="Scenario1PBT6",'Deep retrofit'!$T$25,IF(F53="Scenario2PBT6",'Deep retrofit'!$U$25,IF(F53="Scenario3PBT6",'Deep retrofit'!$V$25,"")))&amp;IF(F53="Scenario1PBT7",'Deep retrofit'!$W$25,IF(F53="Scenario2PBT7",'Deep retrofit'!$X$25,IF(F53="Scenario3PBT7",'Deep retrofit'!$Y$25,"")))&amp;IF(F53="Scenario1PBT8",'Deep retrofit'!$Z$25,IF(F53="Scenario2PBT8",'Deep retrofit'!$AA$25,IF(F53="Scenario3PBT8",'Deep retrofit'!$AB$25,"")))&amp;IF(F53="Scenario1PBT9",'Deep retrofit'!$AC$25,IF(F53="Scenario2PBT9",'Deep retrofit'!$AD$25,IF(F53="Scenario3PBT9",'Deep retrofit'!$AE$25,"")))&amp;IF(F53="Scenario1PBT10",'Deep retrofit'!$AF$25,IF(F53="Scenario2PBT10",'Deep retrofit'!$AG$25,IF(F53="Scenario3PBT10",'Deep retrofit'!$AH$25,"")))&amp;IF(F53="Scenario1PBT11",'Deep retrofit'!$AI$25,IF(F53="Scenario2PBT11",'Deep retrofit'!$AJ$25,IF(F53="Scenario3PBT11",'Deep retrofit'!$AK$25,"")))&amp;IF(F53="Scenario1PBT12",'Deep retrofit'!$AL$25,IF(F53="Scenario2PBT12",'Deep retrofit'!$AM$25,IF(F53="Scenario3PBT12",'Deep retrofit'!$AN$25,"")))&amp;IF(F53="Scenario1PBT13",'Deep retrofit'!$AO$25,IF(F53="Scenario2PBT13",'Deep retrofit'!$AP$25,IF(F53="Scenario3PBT13",'Deep retrofit'!$AQ$25,"")))&amp;IF(F53="Scenario1PBT14",'Deep retrofit'!$AR$25,IF(F53="Scenario2PBT14",'Deep retrofit'!$AS$25,IF(F53="Scenario3PBT14",'Deep retrofit'!$AT$25,"")))&amp;IF(F53="Scenario1PBT15",'Deep retrofit'!$AU$25,IF(F53="Scenario2PBT15",'Deep retrofit'!$AV$25,IF(F53="Scenario3PBT15",'Deep retrofit'!$AW$25,"")))</f>
        <v/>
      </c>
      <c r="R53" s="117">
        <f t="shared" si="16"/>
        <v>0</v>
      </c>
      <c r="S53" s="117" t="str">
        <f>IF(F53="Scenario1PBT1",'Deep retrofit'!$E$27,IF(F53="Scenario2PBT1",'Deep retrofit'!$F$27,IF(F53="Scenario3PBT1",'Deep retrofit'!$G$27,"")))&amp;IF(F53="Scenario1PBT2",'Deep retrofit'!$H$27,IF(F53="Scenario2PBT2",'Deep retrofit'!$I$27,IF(F53="Scenario3PBT2",'Deep retrofit'!$J$27,"")))&amp;IF(F53="Scenario1PBT3",'Deep retrofit'!$K$27,IF(F53="Scenario2PBT3",'Deep retrofit'!$L$27,IF(F53="Scenario3PBT3",'Deep retrofit'!$M$27,"")))&amp;IF(F53="Scenario1PBT4",'Deep retrofit'!$N$27,IF(F53="Scenario2PBT4",'Deep retrofit'!$O$27,IF(F53="Scenario3PBT4",'Deep retrofit'!$P$27,"")))&amp;IF(F53="Scenario1PBT5",'Deep retrofit'!$Q$27,IF(F53="Scenario2PBT5",'Deep retrofit'!$R$27,IF(F53="Scenario3PBT5",'Deep retrofit'!$S$27,"")))&amp;IF(F53="Scenario1PBT6",'Deep retrofit'!$T$27,IF(F53="Scenario2PBT6",'Deep retrofit'!$U$27,IF(F53="Scenario3PBT6",'Deep retrofit'!$V$27,"")))&amp;IF(F53="Scenario1PBT7",'Deep retrofit'!$W$27,IF(F53="Scenario2PBT7",'Deep retrofit'!$X$27,IF(F53="Scenario3PBT7",'Deep retrofit'!$Y$27,"")))&amp;IF(F53="Scenario1PBT8",'Deep retrofit'!$Z$27,IF(F53="Scenario2PBT8",'Deep retrofit'!$AA$27,IF(F53="Scenario3PBT8",'Deep retrofit'!$AB$27,"")))&amp;IF(F53="Scenario1PBT9",'Deep retrofit'!$AC$27,IF(F53="Scenario2PBT9",'Deep retrofit'!$AD$27,IF(F53="Scenario3PBT9",'Deep retrofit'!$AE$27,"")))&amp;IF(F53="Scenario1PBT10",'Deep retrofit'!$AF$27,IF(F53="Scenario2PBT10",'Deep retrofit'!$AG$27,IF(F53="Scenario3PBT10",'Deep retrofit'!$AH$27,"")))&amp;IF(F53="Scenario1PBT11",'Deep retrofit'!$AI$27,IF(F53="Scenario2PBT11",'Deep retrofit'!$AJ$27,IF(F53="Scenario3PBT11",'Deep retrofit'!$AK$27,"")))&amp;IF(F53="Scenario1PBT12",'Deep retrofit'!$AL$27,IF(F53="Scenario2PBT12",'Deep retrofit'!$AM$27,IF(F53="Scenario3PBT12",'Deep retrofit'!$AN$27,"")))&amp;IF(F53="Scenario1PBT13",'Deep retrofit'!$AO$27,IF(F53="Scenario2PBT13",'Deep retrofit'!$AP$27,IF(F53="Scenario3PBT13",'Deep retrofit'!$AQ$27,"")))&amp;IF(F53="Scenario1PBT14",'Deep retrofit'!$AR$27,IF(F53="Scenario2PBT14",'Deep retrofit'!$AS$27,IF(F53="Scenario3PBT14",'Deep retrofit'!$AT$27,"")))&amp;IF(F53="Scenario1PBT15",'Deep retrofit'!$AU$27,IF(F53="Scenario2PBT15",'Deep retrofit'!$AV$27,IF(F53="Scenario3PBT15",'Deep retrofit'!$AW$27,"")))</f>
        <v/>
      </c>
      <c r="T53" s="207">
        <f t="shared" si="17"/>
        <v>0</v>
      </c>
      <c r="U53" s="206" t="str">
        <f>IF(F53="Scenario1PBT1",'Deep retrofit'!$E$38,IF(F53="Scenario2PBT1",'Deep retrofit'!$F$38,IF(F53="Scenario3PBT1",'Deep retrofit'!$G$38,"")))&amp;IF(F53="Scenario1PBT2",'Deep retrofit'!$H$38,IF(F53="Scenario2PBT2",'Deep retrofit'!$I$38,IF(F53="Scenario3PBT2",'Deep retrofit'!$J$38,"")))&amp;IF(F53="Scenario1PBT3",'Deep retrofit'!$K$38,IF(F53="Scenario2PBT3",'Deep retrofit'!$L$38,IF(F53="Scenario3PBT3",'Deep retrofit'!$M$38,"")))&amp;IF(F53="Scenario1PBT4",'Deep retrofit'!$N$38,IF(F53="Scenario2PBT4",'Deep retrofit'!$O$38,IF(F53="Scenario3PBT4",'Deep retrofit'!$P$38,"")))&amp;IF(F53="Scenario1PBT5",'Deep retrofit'!$Q$38,IF(F53="Scenario2PBT5",'Deep retrofit'!$R$38,IF(F53="Scenario3PBT5",'Deep retrofit'!$S$38,"")))&amp;IF(F53="Scenario1PBT6",'Deep retrofit'!$T$38,IF(F53="Scenario2PBT6",'Deep retrofit'!$U$38,IF(F53="Scenario3PBT6",'Deep retrofit'!$V$38,"")))&amp;IF(F53="Scenario1PBT7",'Deep retrofit'!$W$38,IF(F53="Scenario2PBT7",'Deep retrofit'!$X$38,IF(F53="Scenario3PBT7",'Deep retrofit'!$Y$38,"")))&amp;IF(F53="Scenario1PBT8",'Deep retrofit'!$Z$38,IF(F53="Scenario2PBT8",'Deep retrofit'!$AA$38,IF(F53="Scenario3PBT8",'Deep retrofit'!$AB$38,"")))&amp;IF(F53="Scenario1PBT9",'Deep retrofit'!$AC$38,IF(F53="Scenario2PBT9",'Deep retrofit'!$AD$38,IF(F53="Scenario3PBT9",'Deep retrofit'!$AE$38,"")))&amp;IF(F53="Scenario1PBT10",'Deep retrofit'!$AF$38,IF(F53="Scenario2PBT10",'Deep retrofit'!$AG$38,IF(F53="Scenario3PBT10",'Deep retrofit'!$AH$38,"")))&amp;IF(F53="Scenario1PBT11",'Deep retrofit'!$AI$38,IF(F53="Scenario2PBT11",'Deep retrofit'!$AJ$38,IF(F53="Scenario3PBT11",'Deep retrofit'!$AK$38,"")))&amp;IF(F53="Scenario1PBT12",'Deep retrofit'!$AL$38,IF(F53="Scenario2PBT12",'Deep retrofit'!$AM$38,IF(F53="Scenario3PBT12",'Deep retrofit'!$AN$38,"")))&amp;IF(F53="Scenario1PBT13",'Deep retrofit'!$AO$38,IF(F53="Scenario2PBT13",'Deep retrofit'!$AP$38,IF(F53="Scenario3PBT13",'Deep retrofit'!$AQ$38,"")))&amp;IF(F53="Scenario1PBT14",'Deep retrofit'!$AR$38,IF(F53="Scenario2PBT14",'Deep retrofit'!$AS$38,IF(F53="Scenario3PBT14",'Deep retrofit'!$AT$38,"")))&amp;IF(F53="Scenario1PBT15",'Deep retrofit'!$AU$38,IF(F53="Scenario2PBT15",'Deep retrofit'!$AV$38,IF(F53="Scenario3PBT15",'Deep retrofit'!$AW$38,"")))</f>
        <v/>
      </c>
      <c r="V53" s="117">
        <f t="shared" si="18"/>
        <v>0</v>
      </c>
      <c r="W53" s="117" t="str">
        <f>IF(F53="Scenario1PBT1",'Deep retrofit'!$E$40,IF(F53="Scenario2PBT1",'Deep retrofit'!$F$40,IF(F53="Scenario3PBT1",'Deep retrofit'!$G$40,"")))&amp;IF(F53="Scenario1PBT2",'Deep retrofit'!$H$40,IF(F53="Scenario2PBT2",'Deep retrofit'!$I$40,IF(F53="Scenario3PBT2",'Deep retrofit'!$J$40,"")))&amp;IF(F53="Scenario1PBT3",'Deep retrofit'!$K$40,IF(F53="Scenario2PBT3",'Deep retrofit'!$L$40,IF(F53="Scenario3PBT3",'Deep retrofit'!$M$40,"")))&amp;IF(F53="Scenario1PBT4",'Deep retrofit'!$N$40,IF(F53="Scenario2PBT4",'Deep retrofit'!$O$40,IF(F53="Scenario3PBT4",'Deep retrofit'!$P$40,"")))&amp;IF(F53="Scenario1PBT5",'Deep retrofit'!$Q$40,IF(F53="Scenario2PBT5",'Deep retrofit'!$R$40,IF(F53="Scenario3PBT5",'Deep retrofit'!$S$40,"")))&amp;IF(F53="Scenario1PBT6",'Deep retrofit'!$T$40,IF(F53="Scenario2PBT6",'Deep retrofit'!$U$40,IF(F53="Scenario3PBT6",'Deep retrofit'!$V$40,"")))&amp;IF(F53="Scenario1PBT7",'Deep retrofit'!$W$40,IF(F53="Scenario2PBT7",'Deep retrofit'!$X$40,IF(F53="Scenario3PBT7",'Deep retrofit'!$Y$40,"")))&amp;IF(F53="Scenario1PBT8",'Deep retrofit'!$Z$40,IF(F53="Scenario2PBT8",'Deep retrofit'!$AA$40,IF(F53="Scenario3PBT8",'Deep retrofit'!$AB$40,"")))&amp;IF(F53="Scenario1PBT9",'Deep retrofit'!$AC$40,IF(F53="Scenario2PBT9",'Deep retrofit'!$AD$40,IF(F53="Scenario3PBT9",'Deep retrofit'!$AE$40,"")))&amp;IF(F53="Scenario1PBT10",'Deep retrofit'!$AF$40,IF(F53="Scenario2PBT10",'Deep retrofit'!$AG$40,IF(F53="Scenario3PBT10",'Deep retrofit'!$AH$40,"")))&amp;IF(F53="Scenario1PBT11",'Deep retrofit'!$AI$40,IF(F53="Scenario2PBT11",'Deep retrofit'!$AJ$40,IF(F53="Scenario3PBT11",'Deep retrofit'!$AK$40,"")))&amp;IF(F53="Scenario1PBT12",'Deep retrofit'!$AL$40,IF(F53="Scenario2PBT12",'Deep retrofit'!$AM$40,IF(F53="Scenario3PBT12",'Deep retrofit'!$AN$40,"")))&amp;IF(F53="Scenario1PBT13",'Deep retrofit'!$AO$40,IF(F53="Scenario2PBT13",'Deep retrofit'!$AP$40,IF(F53="Scenario3PBT13",'Deep retrofit'!$AQ$40,"")))&amp;IF(F53="Scenario1PBT14",'Deep retrofit'!$AR$40,IF(F53="Scenario2PBT14",'Deep retrofit'!$AS$40,IF(F53="Scenario3PBT14",'Deep retrofit'!$AT$40,"")))&amp;IF(F53="Scenario1PBT15",'Deep retrofit'!$AU$40,IF(F53="Scenario2PBT15",'Deep retrofit'!$AV$40,IF(F53="Scenario3PBT15",'Deep retrofit'!$AW$40,"")))</f>
        <v/>
      </c>
      <c r="X53" s="117">
        <f t="shared" si="19"/>
        <v>0</v>
      </c>
      <c r="Y53" s="117" t="str">
        <f>IF(F53="Scenario1PBT1",'Deep retrofit'!$E$42,IF(F53="Scenario2PBT1",'Deep retrofit'!$F$42,IF(F53="Scenario3PBT1",'Deep retrofit'!$G$42,"")))&amp;IF(F53="Scenario1PBT2",'Deep retrofit'!$H$42,IF(F53="Scenario2PBT2",'Deep retrofit'!$I$42,IF(F53="Scenario3PBT2",'Deep retrofit'!$J$42,"")))&amp;IF(F53="Scenario1PBT3",'Deep retrofit'!$K$42,IF(F53="Scenario2PBT3",'Deep retrofit'!$L$42,IF(F53="Scenario3PBT3",'Deep retrofit'!$M$42,"")))&amp;IF(F53="Scenario1PBT4",'Deep retrofit'!$N$42,IF(F53="Scenario2PBT4",'Deep retrofit'!$O$42,IF(F53="Scenario3PBT4",'Deep retrofit'!$P$42,"")))&amp;IF(F53="Scenario1PBT5",'Deep retrofit'!$Q$42,IF(F53="Scenario2PBT5",'Deep retrofit'!$R$42,IF(F53="Scenario3PBT5",'Deep retrofit'!$S$42,"")))&amp;IF(F53="Scenario1PBT6",'Deep retrofit'!$T$42,IF(F53="Scenario2PBT6",'Deep retrofit'!$U$42,IF(F53="Scenario3PBT6",'Deep retrofit'!$V$42,"")))&amp;IF(F53="Scenario1PBT7",'Deep retrofit'!$W$42,IF(F53="Scenario2PBT7",'Deep retrofit'!$X$42,IF(F53="Scenario3PBT7",'Deep retrofit'!$Y$42,"")))&amp;IF(F53="Scenario1PBT8",'Deep retrofit'!$Z$42,IF(F53="Scenario2PBT8",'Deep retrofit'!$AA$42,IF(F53="Scenario3PBT8",'Deep retrofit'!$AB$42,"")))&amp;IF(F53="Scenario1PBT9",'Deep retrofit'!$AC$42,IF(F53="Scenario2PBT9",'Deep retrofit'!$AD$42,IF(F53="Scenario3PBT9",'Deep retrofit'!$AE$42,"")))&amp;IF(F53="Scenario1PBT10",'Deep retrofit'!$AF$42,IF(F53="Scenario2PBT10",'Deep retrofit'!$AG$42,IF(F53="Scenario3PBT10",'Deep retrofit'!$AH$42,"")))&amp;IF(F53="Scenario1PBT11",'Deep retrofit'!$AI$42,IF(F53="Scenario2PBT11",'Deep retrofit'!$AJ$42,IF(F53="Scenario3PBT11",'Deep retrofit'!$AK$42,"")))&amp;IF(F53="Scenario1PBT12",'Deep retrofit'!$AL$42,IF(F53="Scenario2PBT12",'Deep retrofit'!$AM$42,IF(F53="Scenario3PBT12",'Deep retrofit'!$AN$42,"")))&amp;IF(F53="Scenario1PBT13",'Deep retrofit'!$AO$42,IF(F53="Scenario2PBT13",'Deep retrofit'!$AP$42,IF(F53="Scenario3PBT13",'Deep retrofit'!$AQ$42,"")))&amp;IF(F53="Scenario1PBT14",'Deep retrofit'!$AR$42,IF(F53="Scenario2PBT14",'Deep retrofit'!$AS$42,IF(F53="Scenario3PBT14",'Deep retrofit'!$AT$42,"")))&amp;IF(F53="Scenario1PBT15",'Deep retrofit'!$AU$42,IF(F53="Scenario2PBT15",'Deep retrofit'!$AV$42,IF(F53="Scenario3PBT15",'Deep retrofit'!$AW$42,"")))</f>
        <v/>
      </c>
      <c r="Z53" s="117">
        <f t="shared" si="20"/>
        <v>0</v>
      </c>
      <c r="AA53" s="269" t="str">
        <f>IF(F53="Scenario1PBT1",'Deep retrofit'!$E$101,IF(F53="Scenario2PBT1",'Deep retrofit'!$F$101,IF(F53="Scenario3PBT1",'Deep retrofit'!$G$101,"")))&amp;IF(F53="Scenario1PBT2",'Deep retrofit'!$H$101,IF(F53="Scenario2PBT2",'Deep retrofit'!$I$101,IF(F53="Scenario3PBT2",'Deep retrofit'!$J$101,"")))&amp;IF(F53="Scenario1PBT3",'Deep retrofit'!$K$101,IF(F53="Scenario2PBT3",'Deep retrofit'!$L$101,IF(F53="Scenario3PBT3",'Deep retrofit'!$M$101,"")))&amp;IF(F53="Scenario1PBT4",'Deep retrofit'!$N$101,IF(F53="Scenario2PBT4",'Deep retrofit'!$O$101,IF(F53="Scenario3PBT4",'Deep retrofit'!$P$101,"")))&amp;IF(F53="Scenario1PBT5",'Deep retrofit'!$Q$101,IF(F53="Scenario2PBT5",'Deep retrofit'!$R$101,IF(F53="Scenario3PBT5",'Deep retrofit'!$S$101,"")))&amp;IF(F53="Scenario1PBT6",'Deep retrofit'!$T$101,IF(F53="Scenario2PBT6",'Deep retrofit'!$U$101,IF(F53="Scenario3PBT6",'Deep retrofit'!$V$101,"")))&amp;IF(F53="Scenario1PBT7",'Deep retrofit'!$W$101,IF(F53="Scenario2PBT7",'Deep retrofit'!$X$101,IF(F53="Scenario3PBT7",'Deep retrofit'!$Y$101,"")))&amp;IF(F53="Scenario1PBT8",'Deep retrofit'!$Z$101,IF(F53="Scenario2PBT8",'Deep retrofit'!$AA$101,IF(F53="Scenario3PBT8",'Deep retrofit'!$AB$101,"")))&amp;IF(F53="Scenario1PBT9",'Deep retrofit'!$AC$101,IF(F53="Scenario2PBT9",'Deep retrofit'!$AD$101,IF(F53="Scenario3PBT9",'Deep retrofit'!$AE$101,"")))&amp;IF(F53="Scenario1PBT10",'Deep retrofit'!$AF$101,IF(F53="Scenario2PBT10",'Deep retrofit'!$AG$101,IF(F53="Scenario3PBT10",'Deep retrofit'!$AH$101,"")))&amp;IF(F53="Scenario1PBT11",'Deep retrofit'!$AI$101,IF(F53="Scenario2PBT11",'Deep retrofit'!$AJ$101,IF(F53="Scenario3PBT11",'Deep retrofit'!$AK$101,"")))&amp;IF(F53="Scenario1PBT12",'Deep retrofit'!$AL$101,IF(F53="Scenario2PBT12",'Deep retrofit'!$AM$101,IF(F53="Scenario3PBT12",'Deep retrofit'!$AN$101,"")))&amp;IF(F53="Scenario1PBT13",'Deep retrofit'!$AO$101,IF(F53="Scenario2PBT13",'Deep retrofit'!$AP$101,IF(F53="Scenario3PBT13",'Deep retrofit'!$AQ$101,"")))&amp;IF(F53="Scenario1PBT14",'Deep retrofit'!$AR$101,IF(F53="Scenario2PBT14",'Deep retrofit'!$AS$101,IF(F53="Scenario3PBT14",'Deep retrofit'!$AT$101,"")))&amp;IF(F53="Scenario1PBT15",'Deep retrofit'!$AU$101,IF(F53="Scenario2PBT15",'Deep retrofit'!$AV$101,IF(F53="Scenario3PBT15",'Deep retrofit'!$AW$101,"")))</f>
        <v/>
      </c>
      <c r="AB53" s="179">
        <f t="shared" si="21"/>
        <v>0</v>
      </c>
      <c r="AC53" s="208">
        <f>IFERROR('Projection_Base-case'!G53-G53,0)</f>
        <v>0</v>
      </c>
      <c r="AD53" s="117">
        <f t="shared" si="24"/>
        <v>0</v>
      </c>
      <c r="AE53" s="117">
        <f>IFERROR(100*AC53/'Projection_Base-case'!G53,0)</f>
        <v>0</v>
      </c>
      <c r="AF53" s="117">
        <f>IFERROR('Projection_Base-case'!I53-I53,0)</f>
        <v>0</v>
      </c>
      <c r="AG53" s="117">
        <f t="shared" si="25"/>
        <v>0</v>
      </c>
      <c r="AH53" s="117">
        <f>IFERROR(100*AF53/'Projection_Base-case'!I53,0)</f>
        <v>0</v>
      </c>
      <c r="AI53" s="117">
        <f>IFERROR('Projection_Base-case'!K53-K53,0)</f>
        <v>0</v>
      </c>
      <c r="AJ53" s="117">
        <f t="shared" si="26"/>
        <v>0</v>
      </c>
      <c r="AK53" s="117">
        <f>IFERROR(100*AI53/'Projection_Base-case'!K53,0)</f>
        <v>0</v>
      </c>
      <c r="AL53" s="117">
        <f>IFERROR(M53-'Projection_Base-case'!M53,0)</f>
        <v>0</v>
      </c>
      <c r="AM53" s="117">
        <f t="shared" si="27"/>
        <v>0</v>
      </c>
      <c r="AN53" s="179">
        <f>IFERROR(IF('Projection_Base-case'!N53&gt;0,100*AM53/'Projection_Base-case'!N53,100*AM53/N53),0)</f>
        <v>0</v>
      </c>
      <c r="AO53" s="206">
        <f>IFERROR('Projection_Base-case'!O53-O53,0)</f>
        <v>0</v>
      </c>
      <c r="AP53" s="117">
        <f t="shared" si="28"/>
        <v>0</v>
      </c>
      <c r="AQ53" s="117">
        <f>IFERROR(100*AO53/'Projection_Base-case'!O53,0)</f>
        <v>0</v>
      </c>
      <c r="AR53" s="117">
        <f>IFERROR('Projection_Base-case'!Q53-Q53,0)</f>
        <v>0</v>
      </c>
      <c r="AS53" s="117">
        <f t="shared" si="29"/>
        <v>0</v>
      </c>
      <c r="AT53" s="117">
        <f>IFERROR(100*AR53/'Projection_Base-case'!Q53,0)</f>
        <v>0</v>
      </c>
      <c r="AU53" s="117">
        <f>IFERROR('Projection_Base-case'!S53-S53,0)</f>
        <v>0</v>
      </c>
      <c r="AV53" s="117">
        <f t="shared" si="30"/>
        <v>0</v>
      </c>
      <c r="AW53" s="118">
        <f>IFERROR(100*AU53/'Projection_Base-case'!S53,0)</f>
        <v>0</v>
      </c>
      <c r="AX53" s="206">
        <f>IFERROR('Projection_Base-case'!U53-U53,0)</f>
        <v>0</v>
      </c>
      <c r="AY53" s="117">
        <f t="shared" si="31"/>
        <v>0</v>
      </c>
      <c r="AZ53" s="117">
        <f>IFERROR(100*AX53/'Projection_Base-case'!U53,0)</f>
        <v>0</v>
      </c>
      <c r="BA53" s="117">
        <f>IFERROR('Projection_Base-case'!W53-W53,0)</f>
        <v>0</v>
      </c>
      <c r="BB53" s="117">
        <f t="shared" si="32"/>
        <v>0</v>
      </c>
      <c r="BC53" s="117">
        <f>IFERROR(100*BA53/'Projection_Base-case'!W53,0)</f>
        <v>0</v>
      </c>
      <c r="BD53" s="117">
        <f>IFERROR('Projection_Base-case'!Y53-Y53,0)</f>
        <v>0</v>
      </c>
      <c r="BE53" s="117">
        <f t="shared" si="33"/>
        <v>0</v>
      </c>
      <c r="BF53" s="117">
        <f>IFERROR(100*BD53/'Projection_Base-case'!Y53,0)</f>
        <v>0</v>
      </c>
      <c r="BG53" s="178">
        <f t="shared" si="22"/>
        <v>0</v>
      </c>
      <c r="BH53" s="179">
        <f t="shared" si="23"/>
        <v>0</v>
      </c>
    </row>
    <row r="54" spans="1:60">
      <c r="A54" s="205">
        <v>49</v>
      </c>
      <c r="B54" s="178">
        <f>IF('Projection_Base-case'!B54&lt;&gt;"",'Projection_Base-case'!B54,0)</f>
        <v>0</v>
      </c>
      <c r="C54" s="178">
        <f>IF('Projection_Base-case'!C54&lt;&gt;"",'Projection_Base-case'!C54,0)</f>
        <v>0</v>
      </c>
      <c r="D54" s="178">
        <f>IF('Projection_Base-case'!D54&lt;&gt;"",'Projection_Base-case'!D54,0)</f>
        <v>0</v>
      </c>
      <c r="E54" s="107" t="str">
        <f>IF(AND('Résultats deep'!$AC$3="OUI",'Résultats deep'!E53&lt;&gt;""),'Résultats deep'!E53,IF(OR(D54="PBT1",D54="PBT2",D54="PBT3",D54="PBT4",D54="PBT5",D54="PBT6",D54="PBT7"),"Scenario1",""))</f>
        <v/>
      </c>
      <c r="F54" s="202" t="str">
        <f t="shared" si="10"/>
        <v>0</v>
      </c>
      <c r="G54" s="177" t="str">
        <f>IF(F54="Scenario1PBT1",'Deep retrofit'!$E$6,IF(F54="Scenario2PBT1",'Deep retrofit'!$F$6,IF(F54="Scenario3PBT1",'Deep retrofit'!$G$6,"")))&amp;IF(F54="Scenario1PBT2",'Deep retrofit'!$H$6,IF(F54="Scenario2PBT2",'Deep retrofit'!$I$6,IF(F54="Scenario3PBT2",'Deep retrofit'!$J$6,"")))&amp;IF(F54="Scenario1PBT3",'Deep retrofit'!$K$6,IF(F54="Scenario2PBT3",'Deep retrofit'!$L$6,IF(F54="Scenario3PBT3",'Deep retrofit'!$M$6,"")))&amp;IF(F54="Scenario1PBT4",'Deep retrofit'!$N$6,IF(F54="Scenario2PBT4",'Deep retrofit'!$O$6,IF(F54="Scenario3PBT4",'Deep retrofit'!$P$6,"")))&amp;IF(F54="Scenario1PBT5",'Deep retrofit'!$Q$6,IF(F54="Scenario2PBT5",'Deep retrofit'!$R$6,IF(F54="Scenario3PBT5",'Deep retrofit'!$S$6,"")))&amp;IF(F54="Scenario1PBT6",'Deep retrofit'!$T$6,IF(F54="Scenario2PBT6",'Deep retrofit'!$U$6,IF(F54="Scenario3PBT6",'Deep retrofit'!$V$6,"")))&amp;IF(F54="Scenario1PBT7",'Deep retrofit'!$W$6,IF(F54="Scenario2PBT7",'Deep retrofit'!$X$6,IF(F54="Scenario3PBT7",'Deep retrofit'!$Y$6,"")))&amp;IF(F54="Scenario1PBT8",'Deep retrofit'!$Z$6,IF(F54="Scenario2PBT8",'Deep retrofit'!$AA$6,IF(F54="Scenario3PBT8",'Deep retrofit'!$AB$6,"")))&amp;IF(F54="Scenario1PBT9",'Deep retrofit'!$AC$6,IF(F54="Scenario2PBT9",'Deep retrofit'!$AD$6,IF(F54="Scenario3PBT9",'Deep retrofit'!$AE$6,"")))&amp;IF(F54="Scenario1PBT10",'Deep retrofit'!$AF$6,IF(F54="Scenario2PBT10",'Deep retrofit'!$AG$6,IF(F54="Scenario3PBT10",'Deep retrofit'!$AH$6,"")))&amp;IF(F54="Scenario1PBT11",'Deep retrofit'!$AI$6,IF(F54="Scenario2PBT11",'Deep retrofit'!$AJ$6,IF(F54="Scenario3PBT11",'Deep retrofit'!$AK$6,"")))&amp;IF(F54="Scenario1PBT12",'Deep retrofit'!$AL$6,IF(F54="Scenario2PBT12",'Deep retrofit'!$AM$6,IF(F54="Scenario3PBT12",'Deep retrofit'!$AN$6,"")))&amp;IF(F54="Scenario1PBT13",'Deep retrofit'!$AO$6,IF(F54="Scenario2PBT13",'Deep retrofit'!$AP$6,IF(F54="Scenario3PBT13",'Deep retrofit'!$AQ$6,"")))&amp;IF(F54="Scenario1PBT14",'Deep retrofit'!$AR$6,IF(F54="Scenario2PBT14",'Deep retrofit'!$AS$6,IF(F54="Scenario3PBT14",'Deep retrofit'!$AT$6,"")))&amp;IF(F54="Scenario1PBT15",'Deep retrofit'!$AU$6,IF(F54="Scenario2PBT15",'Deep retrofit'!$AV$6,IF(F54="Scenario3PBT15",'Deep retrofit'!$AW$6,"")))</f>
        <v/>
      </c>
      <c r="H54" s="117">
        <f t="shared" si="11"/>
        <v>0</v>
      </c>
      <c r="I54" s="178" t="str">
        <f>IF(F54="Scenario1PBT1",'Deep retrofit'!$E$16,IF(F54="Scenario2PBT1",'Deep retrofit'!$F$16,IF(F54="Scenario3PBT1",'Deep retrofit'!$G$16,"")))&amp;IF(F54="Scenario1PBT2",'Deep retrofit'!$H$16,IF(F54="Scenario2PBT2",'Deep retrofit'!$I$16,IF(F54="Scenario3PBT2",'Deep retrofit'!$J$16,"")))&amp;IF(F54="Scenario1PBT3",'Deep retrofit'!$K$16,IF(F54="Scenario2PBT3",'Deep retrofit'!$L$16,IF(F54="Scenario3PBT3",'Deep retrofit'!$M$16,"")))&amp;IF(F54="Scenario1PBT4",'Deep retrofit'!$N$16,IF(F54="Scenario2PBT4",'Deep retrofit'!$O$16,IF(F54="Scenario3PBT4",'Deep retrofit'!$P$16,"")))&amp;IF(F54="Scenario1PBT5",'Deep retrofit'!$Q$16,IF(F54="Scenario2PBT5",'Deep retrofit'!$R$16,IF(F54="Scenario3PBT5",'Deep retrofit'!$S$16,"")))&amp;IF(F54="Scenario1PBT6",'Deep retrofit'!$T$16,IF(F54="Scenario2PBT6",'Deep retrofit'!$U$16,IF(F54="Scenario3PBT6",'Deep retrofit'!$V$16,"")))&amp;IF(F54="Scenario1PBT7",'Deep retrofit'!$W$16,IF(F54="Scenario2PBT7",'Deep retrofit'!$X$16,IF(F54="Scenario3PBT7",'Deep retrofit'!$Y$16,"")))&amp;IF(F54="Scenario1PBT8",'Deep retrofit'!$Z$16,IF(F54="Scenario2PBT8",'Deep retrofit'!$AA$16,IF(F54="Scenario3PBT8",'Deep retrofit'!$AB$16,"")))&amp;IF(F54="Scenario1PBT9",'Deep retrofit'!$AC$16,IF(F54="Scenario2PBT9",'Deep retrofit'!$AD$16,IF(F54="Scenario3PBT9",'Deep retrofit'!$AE$16,"")))&amp;IF(F54="Scenario1PBT10",'Deep retrofit'!$AF$16,IF(F54="Scenario2PBT10",'Deep retrofit'!$AG$16,IF(F54="Scenario3PBT10",'Deep retrofit'!$AH$16,"")))&amp;IF(F54="Scenario1PBT11",'Deep retrofit'!$AI$16,IF(F54="Scenario2PBT11",'Deep retrofit'!$AJ$16,IF(F54="Scenario3PBT11",'Deep retrofit'!$AK$16,"")))&amp;IF(F54="Scenario1PBT12",'Deep retrofit'!$AL$16,IF(F54="Scenario2PBT12",'Deep retrofit'!$AM$16,IF(F54="Scenario3PBT12",'Deep retrofit'!$AN$16,"")))&amp;IF(F54="Scenario1PBT13",'Deep retrofit'!$AO$16,IF(F54="Scenario2PBT13",'Deep retrofit'!$AP$16,IF(F54="Scenario3PBT13",'Deep retrofit'!$AQ$16,"")))&amp;IF(F54="Scenario1PBT14",'Deep retrofit'!$AR$16,IF(F54="Scenario2PBT14",'Deep retrofit'!$AS$16,IF(F54="Scenario3PBT14",'Deep retrofit'!$AT$16,"")))&amp;IF(F54="Scenario1PBT15",'Deep retrofit'!$AU$16,IF(F54="Scenario2PBT15",'Deep retrofit'!$AV$16,IF(F54="Scenario3PBT15",'Deep retrofit'!$AW$16,"")))</f>
        <v/>
      </c>
      <c r="J54" s="117">
        <f t="shared" si="12"/>
        <v>0</v>
      </c>
      <c r="K54" s="117" t="str">
        <f>IF(F54="Scenario1PBT1",'Deep retrofit'!$E$18,IF(F54="Scenario2PBT1",'Deep retrofit'!$F$18,IF(F54="Scenario3PBT1",'Deep retrofit'!$G$18,"")))&amp;IF(F54="Scenario1PBT2",'Deep retrofit'!$H$18,IF(F54="Scenario2PBT2",'Deep retrofit'!$I$18,IF(F54="Scenario3PBT2",'Deep retrofit'!$J$18,"")))&amp;IF(F54="Scenario1PBT3",'Deep retrofit'!$K$18,IF(F54="Scenario2PBT3",'Deep retrofit'!$L$18,IF(F54="Scenario3PBT3",'Deep retrofit'!$M$18,"")))&amp;IF(F54="Scenario1PBT4",'Deep retrofit'!$N$18,IF(F54="Scenario2PBT4",'Deep retrofit'!$O$18,IF(F54="Scenario3PBT4",'Deep retrofit'!$P$18,"")))&amp;IF(F54="Scenario1PBT5",'Deep retrofit'!$Q$18,IF(F54="Scenario2PBT5",'Deep retrofit'!$R$18,IF(F54="Scenario3PBT5",'Deep retrofit'!$S$18,"")))&amp;IF(F54="Scenario1PBT6",'Deep retrofit'!$T$18,IF(F54="Scenario2PBT6",'Deep retrofit'!$U$18,IF(F54="Scenario3PBT6",'Deep retrofit'!$V$18,"")))&amp;IF(F54="Scenario1PBT7",'Deep retrofit'!$W$18,IF(F54="Scenario2PBT7",'Deep retrofit'!$X$18,IF(F54="Scenario3PBT7",'Deep retrofit'!$Y$18,"")))&amp;IF(F54="Scenario1PBT8",'Deep retrofit'!$Z$18,IF(F54="Scenario2PBT8",'Deep retrofit'!$AA$18,IF(F54="Scenario3PBT8",'Deep retrofit'!$AB$18,"")))&amp;IF(F54="Scenario1PBT9",'Deep retrofit'!$AC$18,IF(F54="Scenario2PBT9",'Deep retrofit'!$AD$18,IF(F54="Scenario3PBT9",'Deep retrofit'!$AE$18,"")))&amp;IF(F54="Scenario1PBT10",'Deep retrofit'!$AF$18,IF(F54="Scenario2PBT10",'Deep retrofit'!$AG$18,IF(F54="Scenario3PBT10",'Deep retrofit'!$AH$18,"")))&amp;IF(F54="Scenario1PBT11",'Deep retrofit'!$AI$18,IF(F54="Scenario2PBT11",'Deep retrofit'!$AJ$18,IF(F54="Scenario3PBT11",'Deep retrofit'!$AK$18,"")))&amp;IF(F54="Scenario1PBT12",'Deep retrofit'!$AL$18,IF(F54="Scenario2PBT12",'Deep retrofit'!$AM$18,IF(F54="Scenario3PBT12",'Deep retrofit'!$AN$18,"")))&amp;IF(F54="Scenario1PBT13",'Deep retrofit'!$AO$18,IF(F54="Scenario2PBT13",'Deep retrofit'!$AP$18,IF(F54="Scenario3PBT13",'Deep retrofit'!$AQ$18,"")))&amp;IF(F54="Scenario1PBT14",'Deep retrofit'!$AR$18,IF(F54="Scenario2PBT14",'Deep retrofit'!$AS$18,IF(F54="Scenario3PBT14",'Deep retrofit'!$AT$18,"")))&amp;IF(F54="Scenario1PBT15",'Deep retrofit'!$AU$18,IF(F54="Scenario2PBT15",'Deep retrofit'!$AV$18,IF(F54="Scenario3PBT15",'Deep retrofit'!$AW$18,"")))</f>
        <v/>
      </c>
      <c r="L54" s="117">
        <f t="shared" si="13"/>
        <v>0</v>
      </c>
      <c r="M54" s="117" t="str">
        <f>IF(F54="Scenario1PBT1",'Deep retrofit'!$E$20,IF(F54="Scenario2PBT1",'Deep retrofit'!$F$20,IF(F54="Scenario3PBT1",'Deep retrofit'!$G$20,"")))&amp;IF(F54="Scenario1PBT2",'Deep retrofit'!$H$20,IF(F54="Scenario2PBT2",'Deep retrofit'!$I$20,IF(F54="Scenario3PBT2",'Deep retrofit'!$J$20,"")))&amp;IF(F54="Scenario1PBT3",'Deep retrofit'!$K$20,IF(F54="Scenario2PBT3",'Deep retrofit'!$L$20,IF(F54="Scenario3PBT3",'Deep retrofit'!$M$20,"")))&amp;IF(F54="Scenario1PBT4",'Deep retrofit'!$N$20,IF(F54="Scenario2PBT4",'Deep retrofit'!$O$20,IF(F54="Scenario3PBT4",'Deep retrofit'!$P$20,"")))&amp;IF(F54="Scenario1PBT5",'Deep retrofit'!$Q$20,IF(F54="Scenario2PBT5",'Deep retrofit'!$R$20,IF(F54="Scenario3PBT5",'Deep retrofit'!$S$20,"")))&amp;IF(F54="Scenario1PBT6",'Deep retrofit'!$T$20,IF(F54="Scenario2PBT6",'Deep retrofit'!$U$20,IF(F54="Scenario3PBT6",'Deep retrofit'!$V$20,"")))&amp;IF(F54="Scenario1PBT7",'Deep retrofit'!$W$20,IF(F54="Scenario2PBT7",'Deep retrofit'!$X$20,IF(F54="Scenario3PBT7",'Deep retrofit'!$Y$20,"")))&amp;IF(F54="Scenario1PBT8",'Deep retrofit'!$Z$20,IF(F54="Scenario2PBT8",'Deep retrofit'!$AA$20,IF(F54="Scenario3PBT8",'Deep retrofit'!$AB$20,"")))&amp;IF(F54="Scenario1PBT9",'Deep retrofit'!$AC$20,IF(F54="Scenario2PBT9",'Deep retrofit'!$AD$20,IF(F54="Scenario3PBT9",'Deep retrofit'!$AE$20,"")))&amp;IF(F54="Scenario1PBT10",'Deep retrofit'!$AF$20,IF(F54="Scenario2PBT10",'Deep retrofit'!$AG$20,IF(F54="Scenario3PBT10",'Deep retrofit'!$AH$20,"")))&amp;IF(F54="Scenario1PBT11",'Deep retrofit'!$AI$20,IF(F54="Scenario2PBT11",'Deep retrofit'!$AJ$20,IF(F54="Scenario3PBT11",'Deep retrofit'!$AK$20,"")))&amp;IF(F54="Scenario1PBT12",'Deep retrofit'!$AL$20,IF(F54="Scenario2PBT12",'Deep retrofit'!$AM$20,IF(F54="Scenario3PBT12",'Deep retrofit'!$AN$20,"")))&amp;IF(F54="Scenario1PBT13",'Deep retrofit'!$AO$20,IF(F54="Scenario2PBT13",'Deep retrofit'!$AP$20,IF(F54="Scenario3PBT13",'Deep retrofit'!$AQ$20,"")))&amp;IF(F54="Scenario1PBT14",'Deep retrofit'!$AR$20,IF(F54="Scenario2PBT14",'Deep retrofit'!$AS$20,IF(F54="Scenario3PBT14",'Deep retrofit'!$AT$20,"")))&amp;IF(F54="Scenario1PBT15",'Deep retrofit'!$AU$20,IF(F54="Scenario2PBT15",'Deep retrofit'!$AV$20,IF(F54="Scenario3PBT15",'Deep retrofit'!$AW$20,"")))</f>
        <v/>
      </c>
      <c r="N54" s="118">
        <f t="shared" si="14"/>
        <v>0</v>
      </c>
      <c r="O54" s="206" t="str">
        <f>IF(F54="Scenario1PBT1",'Deep retrofit'!$E$23,IF(F54="Scenario2PBT1",'Deep retrofit'!$F$23,IF(F54="Scenario3PBT1",'Deep retrofit'!$G$23,"")))&amp;IF(F54="Scenario1PBT2",'Deep retrofit'!$H$23,IF(F54="Scenario2PBT2",'Deep retrofit'!$I$23,IF(F54="Scenario3PBT2",'Deep retrofit'!$J$23,"")))&amp;IF(F54="Scenario1PBT3",'Deep retrofit'!$K$23,IF(F54="Scenario2PBT3",'Deep retrofit'!$L$23,IF(F54="Scenario3PBT3",'Deep retrofit'!$M$23,"")))&amp;IF(F54="Scenario1PBT4",'Deep retrofit'!$N$23,IF(F54="Scenario2PBT4",'Deep retrofit'!$O$23,IF(F54="Scenario3PBT4",'Deep retrofit'!$P$23,"")))&amp;IF(F54="Scenario1PBT5",'Deep retrofit'!$Q$23,IF(F54="Scenario2PBT5",'Deep retrofit'!$R$23,IF(F54="Scenario3PBT5",'Deep retrofit'!$S$23,"")))&amp;IF(F54="Scenario1PBT6",'Deep retrofit'!$T$23,IF(F54="Scenario2PBT6",'Deep retrofit'!$U$23,IF(F54="Scenario3PBT6",'Deep retrofit'!$V$23,"")))&amp;IF(F54="Scenario1PBT7",'Deep retrofit'!$W$23,IF(F54="Scenario2PBT7",'Deep retrofit'!$X$23,IF(F54="Scenario3PBT7",'Deep retrofit'!$Y$23,"")))&amp;IF(F54="Scenario1PBT8",'Deep retrofit'!$Z$23,IF(F54="Scenario2PBT8",'Deep retrofit'!$AA$23,IF(F54="Scenario3PBT8",'Deep retrofit'!$AB$23,"")))&amp;IF(F54="Scenario1PBT9",'Deep retrofit'!$AC$23,IF(F54="Scenario2PBT9",'Deep retrofit'!$AD$23,IF(F54="Scenario3PBT9",'Deep retrofit'!$AE$23,"")))&amp;IF(F54="Scenario1PBT10",'Deep retrofit'!$AF$23,IF(F54="Scenario2PBT10",'Deep retrofit'!$AG$23,IF(F54="Scenario3PBT10",'Deep retrofit'!$AH$23,"")))&amp;IF(F54="Scenario1PBT11",'Deep retrofit'!$AI$23,IF(F54="Scenario2PBT11",'Deep retrofit'!$AJ$23,IF(F54="Scenario3PBT11",'Deep retrofit'!$AK$23,"")))&amp;IF(F54="Scenario1PBT12",'Deep retrofit'!$AL$23,IF(F54="Scenario2PBT12",'Deep retrofit'!$AM$23,IF(F54="Scenario3PBT12",'Deep retrofit'!$AN$23,"")))&amp;IF(F54="Scenario1PBT13",'Deep retrofit'!$AO$23,IF(F54="Scenario2PBT13",'Deep retrofit'!$AP$23,IF(F54="Scenario3PBT13",'Deep retrofit'!$AQ$23,"")))&amp;IF(F54="Scenario1PBT14",'Deep retrofit'!$AR$23,IF(F54="Scenario2PBT14",'Deep retrofit'!$AS$23,IF(F54="Scenario3PBT14",'Deep retrofit'!$AT$23,"")))&amp;IF(F54="Scenario1PBT15",'Deep retrofit'!$AU$23,IF(F54="Scenario2PBT15",'Deep retrofit'!$AV$23,IF(F54="Scenario3PBT15",'Deep retrofit'!$AW$23,"")))</f>
        <v/>
      </c>
      <c r="P54" s="117">
        <f t="shared" si="15"/>
        <v>0</v>
      </c>
      <c r="Q54" s="117" t="str">
        <f>IF(F54="Scenario1PBT1",'Deep retrofit'!$E$25,IF(F54="Scenario2PBT1",'Deep retrofit'!$F$25,IF(F54="Scenario3PBT1",'Deep retrofit'!$G$25,"")))&amp;IF(F54="Scenario1PBT2",'Deep retrofit'!$H$25,IF(F54="Scenario2PBT2",'Deep retrofit'!$I$25,IF(F54="Scenario3PBT2",'Deep retrofit'!$J$25,"")))&amp;IF(F54="Scenario1PBT3",'Deep retrofit'!$K$25,IF(F54="Scenario2PBT3",'Deep retrofit'!$L$25,IF(F54="Scenario3PBT3",'Deep retrofit'!$M$25,"")))&amp;IF(F54="Scenario1PBT4",'Deep retrofit'!$N$25,IF(F54="Scenario2PBT4",'Deep retrofit'!$O$25,IF(F54="Scenario3PBT4",'Deep retrofit'!$P$25,"")))&amp;IF(F54="Scenario1PBT5",'Deep retrofit'!$Q$25,IF(F54="Scenario2PBT5",'Deep retrofit'!$R$25,IF(F54="Scenario3PBT5",'Deep retrofit'!$S$25,"")))&amp;IF(F54="Scenario1PBT6",'Deep retrofit'!$T$25,IF(F54="Scenario2PBT6",'Deep retrofit'!$U$25,IF(F54="Scenario3PBT6",'Deep retrofit'!$V$25,"")))&amp;IF(F54="Scenario1PBT7",'Deep retrofit'!$W$25,IF(F54="Scenario2PBT7",'Deep retrofit'!$X$25,IF(F54="Scenario3PBT7",'Deep retrofit'!$Y$25,"")))&amp;IF(F54="Scenario1PBT8",'Deep retrofit'!$Z$25,IF(F54="Scenario2PBT8",'Deep retrofit'!$AA$25,IF(F54="Scenario3PBT8",'Deep retrofit'!$AB$25,"")))&amp;IF(F54="Scenario1PBT9",'Deep retrofit'!$AC$25,IF(F54="Scenario2PBT9",'Deep retrofit'!$AD$25,IF(F54="Scenario3PBT9",'Deep retrofit'!$AE$25,"")))&amp;IF(F54="Scenario1PBT10",'Deep retrofit'!$AF$25,IF(F54="Scenario2PBT10",'Deep retrofit'!$AG$25,IF(F54="Scenario3PBT10",'Deep retrofit'!$AH$25,"")))&amp;IF(F54="Scenario1PBT11",'Deep retrofit'!$AI$25,IF(F54="Scenario2PBT11",'Deep retrofit'!$AJ$25,IF(F54="Scenario3PBT11",'Deep retrofit'!$AK$25,"")))&amp;IF(F54="Scenario1PBT12",'Deep retrofit'!$AL$25,IF(F54="Scenario2PBT12",'Deep retrofit'!$AM$25,IF(F54="Scenario3PBT12",'Deep retrofit'!$AN$25,"")))&amp;IF(F54="Scenario1PBT13",'Deep retrofit'!$AO$25,IF(F54="Scenario2PBT13",'Deep retrofit'!$AP$25,IF(F54="Scenario3PBT13",'Deep retrofit'!$AQ$25,"")))&amp;IF(F54="Scenario1PBT14",'Deep retrofit'!$AR$25,IF(F54="Scenario2PBT14",'Deep retrofit'!$AS$25,IF(F54="Scenario3PBT14",'Deep retrofit'!$AT$25,"")))&amp;IF(F54="Scenario1PBT15",'Deep retrofit'!$AU$25,IF(F54="Scenario2PBT15",'Deep retrofit'!$AV$25,IF(F54="Scenario3PBT15",'Deep retrofit'!$AW$25,"")))</f>
        <v/>
      </c>
      <c r="R54" s="117">
        <f t="shared" si="16"/>
        <v>0</v>
      </c>
      <c r="S54" s="117" t="str">
        <f>IF(F54="Scenario1PBT1",'Deep retrofit'!$E$27,IF(F54="Scenario2PBT1",'Deep retrofit'!$F$27,IF(F54="Scenario3PBT1",'Deep retrofit'!$G$27,"")))&amp;IF(F54="Scenario1PBT2",'Deep retrofit'!$H$27,IF(F54="Scenario2PBT2",'Deep retrofit'!$I$27,IF(F54="Scenario3PBT2",'Deep retrofit'!$J$27,"")))&amp;IF(F54="Scenario1PBT3",'Deep retrofit'!$K$27,IF(F54="Scenario2PBT3",'Deep retrofit'!$L$27,IF(F54="Scenario3PBT3",'Deep retrofit'!$M$27,"")))&amp;IF(F54="Scenario1PBT4",'Deep retrofit'!$N$27,IF(F54="Scenario2PBT4",'Deep retrofit'!$O$27,IF(F54="Scenario3PBT4",'Deep retrofit'!$P$27,"")))&amp;IF(F54="Scenario1PBT5",'Deep retrofit'!$Q$27,IF(F54="Scenario2PBT5",'Deep retrofit'!$R$27,IF(F54="Scenario3PBT5",'Deep retrofit'!$S$27,"")))&amp;IF(F54="Scenario1PBT6",'Deep retrofit'!$T$27,IF(F54="Scenario2PBT6",'Deep retrofit'!$U$27,IF(F54="Scenario3PBT6",'Deep retrofit'!$V$27,"")))&amp;IF(F54="Scenario1PBT7",'Deep retrofit'!$W$27,IF(F54="Scenario2PBT7",'Deep retrofit'!$X$27,IF(F54="Scenario3PBT7",'Deep retrofit'!$Y$27,"")))&amp;IF(F54="Scenario1PBT8",'Deep retrofit'!$Z$27,IF(F54="Scenario2PBT8",'Deep retrofit'!$AA$27,IF(F54="Scenario3PBT8",'Deep retrofit'!$AB$27,"")))&amp;IF(F54="Scenario1PBT9",'Deep retrofit'!$AC$27,IF(F54="Scenario2PBT9",'Deep retrofit'!$AD$27,IF(F54="Scenario3PBT9",'Deep retrofit'!$AE$27,"")))&amp;IF(F54="Scenario1PBT10",'Deep retrofit'!$AF$27,IF(F54="Scenario2PBT10",'Deep retrofit'!$AG$27,IF(F54="Scenario3PBT10",'Deep retrofit'!$AH$27,"")))&amp;IF(F54="Scenario1PBT11",'Deep retrofit'!$AI$27,IF(F54="Scenario2PBT11",'Deep retrofit'!$AJ$27,IF(F54="Scenario3PBT11",'Deep retrofit'!$AK$27,"")))&amp;IF(F54="Scenario1PBT12",'Deep retrofit'!$AL$27,IF(F54="Scenario2PBT12",'Deep retrofit'!$AM$27,IF(F54="Scenario3PBT12",'Deep retrofit'!$AN$27,"")))&amp;IF(F54="Scenario1PBT13",'Deep retrofit'!$AO$27,IF(F54="Scenario2PBT13",'Deep retrofit'!$AP$27,IF(F54="Scenario3PBT13",'Deep retrofit'!$AQ$27,"")))&amp;IF(F54="Scenario1PBT14",'Deep retrofit'!$AR$27,IF(F54="Scenario2PBT14",'Deep retrofit'!$AS$27,IF(F54="Scenario3PBT14",'Deep retrofit'!$AT$27,"")))&amp;IF(F54="Scenario1PBT15",'Deep retrofit'!$AU$27,IF(F54="Scenario2PBT15",'Deep retrofit'!$AV$27,IF(F54="Scenario3PBT15",'Deep retrofit'!$AW$27,"")))</f>
        <v/>
      </c>
      <c r="T54" s="207">
        <f t="shared" si="17"/>
        <v>0</v>
      </c>
      <c r="U54" s="206" t="str">
        <f>IF(F54="Scenario1PBT1",'Deep retrofit'!$E$38,IF(F54="Scenario2PBT1",'Deep retrofit'!$F$38,IF(F54="Scenario3PBT1",'Deep retrofit'!$G$38,"")))&amp;IF(F54="Scenario1PBT2",'Deep retrofit'!$H$38,IF(F54="Scenario2PBT2",'Deep retrofit'!$I$38,IF(F54="Scenario3PBT2",'Deep retrofit'!$J$38,"")))&amp;IF(F54="Scenario1PBT3",'Deep retrofit'!$K$38,IF(F54="Scenario2PBT3",'Deep retrofit'!$L$38,IF(F54="Scenario3PBT3",'Deep retrofit'!$M$38,"")))&amp;IF(F54="Scenario1PBT4",'Deep retrofit'!$N$38,IF(F54="Scenario2PBT4",'Deep retrofit'!$O$38,IF(F54="Scenario3PBT4",'Deep retrofit'!$P$38,"")))&amp;IF(F54="Scenario1PBT5",'Deep retrofit'!$Q$38,IF(F54="Scenario2PBT5",'Deep retrofit'!$R$38,IF(F54="Scenario3PBT5",'Deep retrofit'!$S$38,"")))&amp;IF(F54="Scenario1PBT6",'Deep retrofit'!$T$38,IF(F54="Scenario2PBT6",'Deep retrofit'!$U$38,IF(F54="Scenario3PBT6",'Deep retrofit'!$V$38,"")))&amp;IF(F54="Scenario1PBT7",'Deep retrofit'!$W$38,IF(F54="Scenario2PBT7",'Deep retrofit'!$X$38,IF(F54="Scenario3PBT7",'Deep retrofit'!$Y$38,"")))&amp;IF(F54="Scenario1PBT8",'Deep retrofit'!$Z$38,IF(F54="Scenario2PBT8",'Deep retrofit'!$AA$38,IF(F54="Scenario3PBT8",'Deep retrofit'!$AB$38,"")))&amp;IF(F54="Scenario1PBT9",'Deep retrofit'!$AC$38,IF(F54="Scenario2PBT9",'Deep retrofit'!$AD$38,IF(F54="Scenario3PBT9",'Deep retrofit'!$AE$38,"")))&amp;IF(F54="Scenario1PBT10",'Deep retrofit'!$AF$38,IF(F54="Scenario2PBT10",'Deep retrofit'!$AG$38,IF(F54="Scenario3PBT10",'Deep retrofit'!$AH$38,"")))&amp;IF(F54="Scenario1PBT11",'Deep retrofit'!$AI$38,IF(F54="Scenario2PBT11",'Deep retrofit'!$AJ$38,IF(F54="Scenario3PBT11",'Deep retrofit'!$AK$38,"")))&amp;IF(F54="Scenario1PBT12",'Deep retrofit'!$AL$38,IF(F54="Scenario2PBT12",'Deep retrofit'!$AM$38,IF(F54="Scenario3PBT12",'Deep retrofit'!$AN$38,"")))&amp;IF(F54="Scenario1PBT13",'Deep retrofit'!$AO$38,IF(F54="Scenario2PBT13",'Deep retrofit'!$AP$38,IF(F54="Scenario3PBT13",'Deep retrofit'!$AQ$38,"")))&amp;IF(F54="Scenario1PBT14",'Deep retrofit'!$AR$38,IF(F54="Scenario2PBT14",'Deep retrofit'!$AS$38,IF(F54="Scenario3PBT14",'Deep retrofit'!$AT$38,"")))&amp;IF(F54="Scenario1PBT15",'Deep retrofit'!$AU$38,IF(F54="Scenario2PBT15",'Deep retrofit'!$AV$38,IF(F54="Scenario3PBT15",'Deep retrofit'!$AW$38,"")))</f>
        <v/>
      </c>
      <c r="V54" s="117">
        <f t="shared" si="18"/>
        <v>0</v>
      </c>
      <c r="W54" s="117" t="str">
        <f>IF(F54="Scenario1PBT1",'Deep retrofit'!$E$40,IF(F54="Scenario2PBT1",'Deep retrofit'!$F$40,IF(F54="Scenario3PBT1",'Deep retrofit'!$G$40,"")))&amp;IF(F54="Scenario1PBT2",'Deep retrofit'!$H$40,IF(F54="Scenario2PBT2",'Deep retrofit'!$I$40,IF(F54="Scenario3PBT2",'Deep retrofit'!$J$40,"")))&amp;IF(F54="Scenario1PBT3",'Deep retrofit'!$K$40,IF(F54="Scenario2PBT3",'Deep retrofit'!$L$40,IF(F54="Scenario3PBT3",'Deep retrofit'!$M$40,"")))&amp;IF(F54="Scenario1PBT4",'Deep retrofit'!$N$40,IF(F54="Scenario2PBT4",'Deep retrofit'!$O$40,IF(F54="Scenario3PBT4",'Deep retrofit'!$P$40,"")))&amp;IF(F54="Scenario1PBT5",'Deep retrofit'!$Q$40,IF(F54="Scenario2PBT5",'Deep retrofit'!$R$40,IF(F54="Scenario3PBT5",'Deep retrofit'!$S$40,"")))&amp;IF(F54="Scenario1PBT6",'Deep retrofit'!$T$40,IF(F54="Scenario2PBT6",'Deep retrofit'!$U$40,IF(F54="Scenario3PBT6",'Deep retrofit'!$V$40,"")))&amp;IF(F54="Scenario1PBT7",'Deep retrofit'!$W$40,IF(F54="Scenario2PBT7",'Deep retrofit'!$X$40,IF(F54="Scenario3PBT7",'Deep retrofit'!$Y$40,"")))&amp;IF(F54="Scenario1PBT8",'Deep retrofit'!$Z$40,IF(F54="Scenario2PBT8",'Deep retrofit'!$AA$40,IF(F54="Scenario3PBT8",'Deep retrofit'!$AB$40,"")))&amp;IF(F54="Scenario1PBT9",'Deep retrofit'!$AC$40,IF(F54="Scenario2PBT9",'Deep retrofit'!$AD$40,IF(F54="Scenario3PBT9",'Deep retrofit'!$AE$40,"")))&amp;IF(F54="Scenario1PBT10",'Deep retrofit'!$AF$40,IF(F54="Scenario2PBT10",'Deep retrofit'!$AG$40,IF(F54="Scenario3PBT10",'Deep retrofit'!$AH$40,"")))&amp;IF(F54="Scenario1PBT11",'Deep retrofit'!$AI$40,IF(F54="Scenario2PBT11",'Deep retrofit'!$AJ$40,IF(F54="Scenario3PBT11",'Deep retrofit'!$AK$40,"")))&amp;IF(F54="Scenario1PBT12",'Deep retrofit'!$AL$40,IF(F54="Scenario2PBT12",'Deep retrofit'!$AM$40,IF(F54="Scenario3PBT12",'Deep retrofit'!$AN$40,"")))&amp;IF(F54="Scenario1PBT13",'Deep retrofit'!$AO$40,IF(F54="Scenario2PBT13",'Deep retrofit'!$AP$40,IF(F54="Scenario3PBT13",'Deep retrofit'!$AQ$40,"")))&amp;IF(F54="Scenario1PBT14",'Deep retrofit'!$AR$40,IF(F54="Scenario2PBT14",'Deep retrofit'!$AS$40,IF(F54="Scenario3PBT14",'Deep retrofit'!$AT$40,"")))&amp;IF(F54="Scenario1PBT15",'Deep retrofit'!$AU$40,IF(F54="Scenario2PBT15",'Deep retrofit'!$AV$40,IF(F54="Scenario3PBT15",'Deep retrofit'!$AW$40,"")))</f>
        <v/>
      </c>
      <c r="X54" s="117">
        <f t="shared" si="19"/>
        <v>0</v>
      </c>
      <c r="Y54" s="117" t="str">
        <f>IF(F54="Scenario1PBT1",'Deep retrofit'!$E$42,IF(F54="Scenario2PBT1",'Deep retrofit'!$F$42,IF(F54="Scenario3PBT1",'Deep retrofit'!$G$42,"")))&amp;IF(F54="Scenario1PBT2",'Deep retrofit'!$H$42,IF(F54="Scenario2PBT2",'Deep retrofit'!$I$42,IF(F54="Scenario3PBT2",'Deep retrofit'!$J$42,"")))&amp;IF(F54="Scenario1PBT3",'Deep retrofit'!$K$42,IF(F54="Scenario2PBT3",'Deep retrofit'!$L$42,IF(F54="Scenario3PBT3",'Deep retrofit'!$M$42,"")))&amp;IF(F54="Scenario1PBT4",'Deep retrofit'!$N$42,IF(F54="Scenario2PBT4",'Deep retrofit'!$O$42,IF(F54="Scenario3PBT4",'Deep retrofit'!$P$42,"")))&amp;IF(F54="Scenario1PBT5",'Deep retrofit'!$Q$42,IF(F54="Scenario2PBT5",'Deep retrofit'!$R$42,IF(F54="Scenario3PBT5",'Deep retrofit'!$S$42,"")))&amp;IF(F54="Scenario1PBT6",'Deep retrofit'!$T$42,IF(F54="Scenario2PBT6",'Deep retrofit'!$U$42,IF(F54="Scenario3PBT6",'Deep retrofit'!$V$42,"")))&amp;IF(F54="Scenario1PBT7",'Deep retrofit'!$W$42,IF(F54="Scenario2PBT7",'Deep retrofit'!$X$42,IF(F54="Scenario3PBT7",'Deep retrofit'!$Y$42,"")))&amp;IF(F54="Scenario1PBT8",'Deep retrofit'!$Z$42,IF(F54="Scenario2PBT8",'Deep retrofit'!$AA$42,IF(F54="Scenario3PBT8",'Deep retrofit'!$AB$42,"")))&amp;IF(F54="Scenario1PBT9",'Deep retrofit'!$AC$42,IF(F54="Scenario2PBT9",'Deep retrofit'!$AD$42,IF(F54="Scenario3PBT9",'Deep retrofit'!$AE$42,"")))&amp;IF(F54="Scenario1PBT10",'Deep retrofit'!$AF$42,IF(F54="Scenario2PBT10",'Deep retrofit'!$AG$42,IF(F54="Scenario3PBT10",'Deep retrofit'!$AH$42,"")))&amp;IF(F54="Scenario1PBT11",'Deep retrofit'!$AI$42,IF(F54="Scenario2PBT11",'Deep retrofit'!$AJ$42,IF(F54="Scenario3PBT11",'Deep retrofit'!$AK$42,"")))&amp;IF(F54="Scenario1PBT12",'Deep retrofit'!$AL$42,IF(F54="Scenario2PBT12",'Deep retrofit'!$AM$42,IF(F54="Scenario3PBT12",'Deep retrofit'!$AN$42,"")))&amp;IF(F54="Scenario1PBT13",'Deep retrofit'!$AO$42,IF(F54="Scenario2PBT13",'Deep retrofit'!$AP$42,IF(F54="Scenario3PBT13",'Deep retrofit'!$AQ$42,"")))&amp;IF(F54="Scenario1PBT14",'Deep retrofit'!$AR$42,IF(F54="Scenario2PBT14",'Deep retrofit'!$AS$42,IF(F54="Scenario3PBT14",'Deep retrofit'!$AT$42,"")))&amp;IF(F54="Scenario1PBT15",'Deep retrofit'!$AU$42,IF(F54="Scenario2PBT15",'Deep retrofit'!$AV$42,IF(F54="Scenario3PBT15",'Deep retrofit'!$AW$42,"")))</f>
        <v/>
      </c>
      <c r="Z54" s="117">
        <f t="shared" si="20"/>
        <v>0</v>
      </c>
      <c r="AA54" s="269" t="str">
        <f>IF(F54="Scenario1PBT1",'Deep retrofit'!$E$101,IF(F54="Scenario2PBT1",'Deep retrofit'!$F$101,IF(F54="Scenario3PBT1",'Deep retrofit'!$G$101,"")))&amp;IF(F54="Scenario1PBT2",'Deep retrofit'!$H$101,IF(F54="Scenario2PBT2",'Deep retrofit'!$I$101,IF(F54="Scenario3PBT2",'Deep retrofit'!$J$101,"")))&amp;IF(F54="Scenario1PBT3",'Deep retrofit'!$K$101,IF(F54="Scenario2PBT3",'Deep retrofit'!$L$101,IF(F54="Scenario3PBT3",'Deep retrofit'!$M$101,"")))&amp;IF(F54="Scenario1PBT4",'Deep retrofit'!$N$101,IF(F54="Scenario2PBT4",'Deep retrofit'!$O$101,IF(F54="Scenario3PBT4",'Deep retrofit'!$P$101,"")))&amp;IF(F54="Scenario1PBT5",'Deep retrofit'!$Q$101,IF(F54="Scenario2PBT5",'Deep retrofit'!$R$101,IF(F54="Scenario3PBT5",'Deep retrofit'!$S$101,"")))&amp;IF(F54="Scenario1PBT6",'Deep retrofit'!$T$101,IF(F54="Scenario2PBT6",'Deep retrofit'!$U$101,IF(F54="Scenario3PBT6",'Deep retrofit'!$V$101,"")))&amp;IF(F54="Scenario1PBT7",'Deep retrofit'!$W$101,IF(F54="Scenario2PBT7",'Deep retrofit'!$X$101,IF(F54="Scenario3PBT7",'Deep retrofit'!$Y$101,"")))&amp;IF(F54="Scenario1PBT8",'Deep retrofit'!$Z$101,IF(F54="Scenario2PBT8",'Deep retrofit'!$AA$101,IF(F54="Scenario3PBT8",'Deep retrofit'!$AB$101,"")))&amp;IF(F54="Scenario1PBT9",'Deep retrofit'!$AC$101,IF(F54="Scenario2PBT9",'Deep retrofit'!$AD$101,IF(F54="Scenario3PBT9",'Deep retrofit'!$AE$101,"")))&amp;IF(F54="Scenario1PBT10",'Deep retrofit'!$AF$101,IF(F54="Scenario2PBT10",'Deep retrofit'!$AG$101,IF(F54="Scenario3PBT10",'Deep retrofit'!$AH$101,"")))&amp;IF(F54="Scenario1PBT11",'Deep retrofit'!$AI$101,IF(F54="Scenario2PBT11",'Deep retrofit'!$AJ$101,IF(F54="Scenario3PBT11",'Deep retrofit'!$AK$101,"")))&amp;IF(F54="Scenario1PBT12",'Deep retrofit'!$AL$101,IF(F54="Scenario2PBT12",'Deep retrofit'!$AM$101,IF(F54="Scenario3PBT12",'Deep retrofit'!$AN$101,"")))&amp;IF(F54="Scenario1PBT13",'Deep retrofit'!$AO$101,IF(F54="Scenario2PBT13",'Deep retrofit'!$AP$101,IF(F54="Scenario3PBT13",'Deep retrofit'!$AQ$101,"")))&amp;IF(F54="Scenario1PBT14",'Deep retrofit'!$AR$101,IF(F54="Scenario2PBT14",'Deep retrofit'!$AS$101,IF(F54="Scenario3PBT14",'Deep retrofit'!$AT$101,"")))&amp;IF(F54="Scenario1PBT15",'Deep retrofit'!$AU$101,IF(F54="Scenario2PBT15",'Deep retrofit'!$AV$101,IF(F54="Scenario3PBT15",'Deep retrofit'!$AW$101,"")))</f>
        <v/>
      </c>
      <c r="AB54" s="179">
        <f t="shared" si="21"/>
        <v>0</v>
      </c>
      <c r="AC54" s="208">
        <f>IFERROR('Projection_Base-case'!G54-G54,0)</f>
        <v>0</v>
      </c>
      <c r="AD54" s="117">
        <f t="shared" si="24"/>
        <v>0</v>
      </c>
      <c r="AE54" s="117">
        <f>IFERROR(100*AC54/'Projection_Base-case'!G54,0)</f>
        <v>0</v>
      </c>
      <c r="AF54" s="117">
        <f>IFERROR('Projection_Base-case'!I54-I54,0)</f>
        <v>0</v>
      </c>
      <c r="AG54" s="117">
        <f t="shared" si="25"/>
        <v>0</v>
      </c>
      <c r="AH54" s="117">
        <f>IFERROR(100*AF54/'Projection_Base-case'!I54,0)</f>
        <v>0</v>
      </c>
      <c r="AI54" s="117">
        <f>IFERROR('Projection_Base-case'!K54-K54,0)</f>
        <v>0</v>
      </c>
      <c r="AJ54" s="117">
        <f t="shared" si="26"/>
        <v>0</v>
      </c>
      <c r="AK54" s="117">
        <f>IFERROR(100*AI54/'Projection_Base-case'!K54,0)</f>
        <v>0</v>
      </c>
      <c r="AL54" s="117">
        <f>IFERROR(M54-'Projection_Base-case'!M54,0)</f>
        <v>0</v>
      </c>
      <c r="AM54" s="117">
        <f t="shared" si="27"/>
        <v>0</v>
      </c>
      <c r="AN54" s="179">
        <f>IFERROR(IF('Projection_Base-case'!N54&gt;0,100*AM54/'Projection_Base-case'!N54,100*AM54/N54),0)</f>
        <v>0</v>
      </c>
      <c r="AO54" s="206">
        <f>IFERROR('Projection_Base-case'!O54-O54,0)</f>
        <v>0</v>
      </c>
      <c r="AP54" s="117">
        <f t="shared" si="28"/>
        <v>0</v>
      </c>
      <c r="AQ54" s="117">
        <f>IFERROR(100*AO54/'Projection_Base-case'!O54,0)</f>
        <v>0</v>
      </c>
      <c r="AR54" s="117">
        <f>IFERROR('Projection_Base-case'!Q54-Q54,0)</f>
        <v>0</v>
      </c>
      <c r="AS54" s="117">
        <f t="shared" si="29"/>
        <v>0</v>
      </c>
      <c r="AT54" s="117">
        <f>IFERROR(100*AR54/'Projection_Base-case'!Q54,0)</f>
        <v>0</v>
      </c>
      <c r="AU54" s="117">
        <f>IFERROR('Projection_Base-case'!S54-S54,0)</f>
        <v>0</v>
      </c>
      <c r="AV54" s="117">
        <f t="shared" si="30"/>
        <v>0</v>
      </c>
      <c r="AW54" s="118">
        <f>IFERROR(100*AU54/'Projection_Base-case'!S54,0)</f>
        <v>0</v>
      </c>
      <c r="AX54" s="206">
        <f>IFERROR('Projection_Base-case'!U54-U54,0)</f>
        <v>0</v>
      </c>
      <c r="AY54" s="117">
        <f t="shared" si="31"/>
        <v>0</v>
      </c>
      <c r="AZ54" s="117">
        <f>IFERROR(100*AX54/'Projection_Base-case'!U54,0)</f>
        <v>0</v>
      </c>
      <c r="BA54" s="117">
        <f>IFERROR('Projection_Base-case'!W54-W54,0)</f>
        <v>0</v>
      </c>
      <c r="BB54" s="117">
        <f t="shared" si="32"/>
        <v>0</v>
      </c>
      <c r="BC54" s="117">
        <f>IFERROR(100*BA54/'Projection_Base-case'!W54,0)</f>
        <v>0</v>
      </c>
      <c r="BD54" s="117">
        <f>IFERROR('Projection_Base-case'!Y54-Y54,0)</f>
        <v>0</v>
      </c>
      <c r="BE54" s="117">
        <f t="shared" si="33"/>
        <v>0</v>
      </c>
      <c r="BF54" s="117">
        <f>IFERROR(100*BD54/'Projection_Base-case'!Y54,0)</f>
        <v>0</v>
      </c>
      <c r="BG54" s="178">
        <f t="shared" si="22"/>
        <v>0</v>
      </c>
      <c r="BH54" s="179">
        <f t="shared" si="23"/>
        <v>0</v>
      </c>
    </row>
    <row r="55" spans="1:60">
      <c r="A55" s="205">
        <v>50</v>
      </c>
      <c r="B55" s="178">
        <f>IF('Projection_Base-case'!B55&lt;&gt;"",'Projection_Base-case'!B55,0)</f>
        <v>0</v>
      </c>
      <c r="C55" s="178">
        <f>IF('Projection_Base-case'!C55&lt;&gt;"",'Projection_Base-case'!C55,0)</f>
        <v>0</v>
      </c>
      <c r="D55" s="178">
        <f>IF('Projection_Base-case'!D55&lt;&gt;"",'Projection_Base-case'!D55,0)</f>
        <v>0</v>
      </c>
      <c r="E55" s="107" t="str">
        <f>IF(AND('Résultats deep'!$AC$3="OUI",'Résultats deep'!E54&lt;&gt;""),'Résultats deep'!E54,IF(OR(D55="PBT1",D55="PBT2",D55="PBT3",D55="PBT4",D55="PBT5",D55="PBT6",D55="PBT7"),"Scenario1",""))</f>
        <v/>
      </c>
      <c r="F55" s="202" t="str">
        <f t="shared" si="10"/>
        <v>0</v>
      </c>
      <c r="G55" s="177" t="str">
        <f>IF(F55="Scenario1PBT1",'Deep retrofit'!$E$6,IF(F55="Scenario2PBT1",'Deep retrofit'!$F$6,IF(F55="Scenario3PBT1",'Deep retrofit'!$G$6,"")))&amp;IF(F55="Scenario1PBT2",'Deep retrofit'!$H$6,IF(F55="Scenario2PBT2",'Deep retrofit'!$I$6,IF(F55="Scenario3PBT2",'Deep retrofit'!$J$6,"")))&amp;IF(F55="Scenario1PBT3",'Deep retrofit'!$K$6,IF(F55="Scenario2PBT3",'Deep retrofit'!$L$6,IF(F55="Scenario3PBT3",'Deep retrofit'!$M$6,"")))&amp;IF(F55="Scenario1PBT4",'Deep retrofit'!$N$6,IF(F55="Scenario2PBT4",'Deep retrofit'!$O$6,IF(F55="Scenario3PBT4",'Deep retrofit'!$P$6,"")))&amp;IF(F55="Scenario1PBT5",'Deep retrofit'!$Q$6,IF(F55="Scenario2PBT5",'Deep retrofit'!$R$6,IF(F55="Scenario3PBT5",'Deep retrofit'!$S$6,"")))&amp;IF(F55="Scenario1PBT6",'Deep retrofit'!$T$6,IF(F55="Scenario2PBT6",'Deep retrofit'!$U$6,IF(F55="Scenario3PBT6",'Deep retrofit'!$V$6,"")))&amp;IF(F55="Scenario1PBT7",'Deep retrofit'!$W$6,IF(F55="Scenario2PBT7",'Deep retrofit'!$X$6,IF(F55="Scenario3PBT7",'Deep retrofit'!$Y$6,"")))&amp;IF(F55="Scenario1PBT8",'Deep retrofit'!$Z$6,IF(F55="Scenario2PBT8",'Deep retrofit'!$AA$6,IF(F55="Scenario3PBT8",'Deep retrofit'!$AB$6,"")))&amp;IF(F55="Scenario1PBT9",'Deep retrofit'!$AC$6,IF(F55="Scenario2PBT9",'Deep retrofit'!$AD$6,IF(F55="Scenario3PBT9",'Deep retrofit'!$AE$6,"")))&amp;IF(F55="Scenario1PBT10",'Deep retrofit'!$AF$6,IF(F55="Scenario2PBT10",'Deep retrofit'!$AG$6,IF(F55="Scenario3PBT10",'Deep retrofit'!$AH$6,"")))&amp;IF(F55="Scenario1PBT11",'Deep retrofit'!$AI$6,IF(F55="Scenario2PBT11",'Deep retrofit'!$AJ$6,IF(F55="Scenario3PBT11",'Deep retrofit'!$AK$6,"")))&amp;IF(F55="Scenario1PBT12",'Deep retrofit'!$AL$6,IF(F55="Scenario2PBT12",'Deep retrofit'!$AM$6,IF(F55="Scenario3PBT12",'Deep retrofit'!$AN$6,"")))&amp;IF(F55="Scenario1PBT13",'Deep retrofit'!$AO$6,IF(F55="Scenario2PBT13",'Deep retrofit'!$AP$6,IF(F55="Scenario3PBT13",'Deep retrofit'!$AQ$6,"")))&amp;IF(F55="Scenario1PBT14",'Deep retrofit'!$AR$6,IF(F55="Scenario2PBT14",'Deep retrofit'!$AS$6,IF(F55="Scenario3PBT14",'Deep retrofit'!$AT$6,"")))&amp;IF(F55="Scenario1PBT15",'Deep retrofit'!$AU$6,IF(F55="Scenario2PBT15",'Deep retrofit'!$AV$6,IF(F55="Scenario3PBT15",'Deep retrofit'!$AW$6,"")))</f>
        <v/>
      </c>
      <c r="H55" s="117">
        <f t="shared" si="11"/>
        <v>0</v>
      </c>
      <c r="I55" s="178" t="str">
        <f>IF(F55="Scenario1PBT1",'Deep retrofit'!$E$16,IF(F55="Scenario2PBT1",'Deep retrofit'!$F$16,IF(F55="Scenario3PBT1",'Deep retrofit'!$G$16,"")))&amp;IF(F55="Scenario1PBT2",'Deep retrofit'!$H$16,IF(F55="Scenario2PBT2",'Deep retrofit'!$I$16,IF(F55="Scenario3PBT2",'Deep retrofit'!$J$16,"")))&amp;IF(F55="Scenario1PBT3",'Deep retrofit'!$K$16,IF(F55="Scenario2PBT3",'Deep retrofit'!$L$16,IF(F55="Scenario3PBT3",'Deep retrofit'!$M$16,"")))&amp;IF(F55="Scenario1PBT4",'Deep retrofit'!$N$16,IF(F55="Scenario2PBT4",'Deep retrofit'!$O$16,IF(F55="Scenario3PBT4",'Deep retrofit'!$P$16,"")))&amp;IF(F55="Scenario1PBT5",'Deep retrofit'!$Q$16,IF(F55="Scenario2PBT5",'Deep retrofit'!$R$16,IF(F55="Scenario3PBT5",'Deep retrofit'!$S$16,"")))&amp;IF(F55="Scenario1PBT6",'Deep retrofit'!$T$16,IF(F55="Scenario2PBT6",'Deep retrofit'!$U$16,IF(F55="Scenario3PBT6",'Deep retrofit'!$V$16,"")))&amp;IF(F55="Scenario1PBT7",'Deep retrofit'!$W$16,IF(F55="Scenario2PBT7",'Deep retrofit'!$X$16,IF(F55="Scenario3PBT7",'Deep retrofit'!$Y$16,"")))&amp;IF(F55="Scenario1PBT8",'Deep retrofit'!$Z$16,IF(F55="Scenario2PBT8",'Deep retrofit'!$AA$16,IF(F55="Scenario3PBT8",'Deep retrofit'!$AB$16,"")))&amp;IF(F55="Scenario1PBT9",'Deep retrofit'!$AC$16,IF(F55="Scenario2PBT9",'Deep retrofit'!$AD$16,IF(F55="Scenario3PBT9",'Deep retrofit'!$AE$16,"")))&amp;IF(F55="Scenario1PBT10",'Deep retrofit'!$AF$16,IF(F55="Scenario2PBT10",'Deep retrofit'!$AG$16,IF(F55="Scenario3PBT10",'Deep retrofit'!$AH$16,"")))&amp;IF(F55="Scenario1PBT11",'Deep retrofit'!$AI$16,IF(F55="Scenario2PBT11",'Deep retrofit'!$AJ$16,IF(F55="Scenario3PBT11",'Deep retrofit'!$AK$16,"")))&amp;IF(F55="Scenario1PBT12",'Deep retrofit'!$AL$16,IF(F55="Scenario2PBT12",'Deep retrofit'!$AM$16,IF(F55="Scenario3PBT12",'Deep retrofit'!$AN$16,"")))&amp;IF(F55="Scenario1PBT13",'Deep retrofit'!$AO$16,IF(F55="Scenario2PBT13",'Deep retrofit'!$AP$16,IF(F55="Scenario3PBT13",'Deep retrofit'!$AQ$16,"")))&amp;IF(F55="Scenario1PBT14",'Deep retrofit'!$AR$16,IF(F55="Scenario2PBT14",'Deep retrofit'!$AS$16,IF(F55="Scenario3PBT14",'Deep retrofit'!$AT$16,"")))&amp;IF(F55="Scenario1PBT15",'Deep retrofit'!$AU$16,IF(F55="Scenario2PBT15",'Deep retrofit'!$AV$16,IF(F55="Scenario3PBT15",'Deep retrofit'!$AW$16,"")))</f>
        <v/>
      </c>
      <c r="J55" s="117">
        <f t="shared" si="12"/>
        <v>0</v>
      </c>
      <c r="K55" s="117" t="str">
        <f>IF(F55="Scenario1PBT1",'Deep retrofit'!$E$18,IF(F55="Scenario2PBT1",'Deep retrofit'!$F$18,IF(F55="Scenario3PBT1",'Deep retrofit'!$G$18,"")))&amp;IF(F55="Scenario1PBT2",'Deep retrofit'!$H$18,IF(F55="Scenario2PBT2",'Deep retrofit'!$I$18,IF(F55="Scenario3PBT2",'Deep retrofit'!$J$18,"")))&amp;IF(F55="Scenario1PBT3",'Deep retrofit'!$K$18,IF(F55="Scenario2PBT3",'Deep retrofit'!$L$18,IF(F55="Scenario3PBT3",'Deep retrofit'!$M$18,"")))&amp;IF(F55="Scenario1PBT4",'Deep retrofit'!$N$18,IF(F55="Scenario2PBT4",'Deep retrofit'!$O$18,IF(F55="Scenario3PBT4",'Deep retrofit'!$P$18,"")))&amp;IF(F55="Scenario1PBT5",'Deep retrofit'!$Q$18,IF(F55="Scenario2PBT5",'Deep retrofit'!$R$18,IF(F55="Scenario3PBT5",'Deep retrofit'!$S$18,"")))&amp;IF(F55="Scenario1PBT6",'Deep retrofit'!$T$18,IF(F55="Scenario2PBT6",'Deep retrofit'!$U$18,IF(F55="Scenario3PBT6",'Deep retrofit'!$V$18,"")))&amp;IF(F55="Scenario1PBT7",'Deep retrofit'!$W$18,IF(F55="Scenario2PBT7",'Deep retrofit'!$X$18,IF(F55="Scenario3PBT7",'Deep retrofit'!$Y$18,"")))&amp;IF(F55="Scenario1PBT8",'Deep retrofit'!$Z$18,IF(F55="Scenario2PBT8",'Deep retrofit'!$AA$18,IF(F55="Scenario3PBT8",'Deep retrofit'!$AB$18,"")))&amp;IF(F55="Scenario1PBT9",'Deep retrofit'!$AC$18,IF(F55="Scenario2PBT9",'Deep retrofit'!$AD$18,IF(F55="Scenario3PBT9",'Deep retrofit'!$AE$18,"")))&amp;IF(F55="Scenario1PBT10",'Deep retrofit'!$AF$18,IF(F55="Scenario2PBT10",'Deep retrofit'!$AG$18,IF(F55="Scenario3PBT10",'Deep retrofit'!$AH$18,"")))&amp;IF(F55="Scenario1PBT11",'Deep retrofit'!$AI$18,IF(F55="Scenario2PBT11",'Deep retrofit'!$AJ$18,IF(F55="Scenario3PBT11",'Deep retrofit'!$AK$18,"")))&amp;IF(F55="Scenario1PBT12",'Deep retrofit'!$AL$18,IF(F55="Scenario2PBT12",'Deep retrofit'!$AM$18,IF(F55="Scenario3PBT12",'Deep retrofit'!$AN$18,"")))&amp;IF(F55="Scenario1PBT13",'Deep retrofit'!$AO$18,IF(F55="Scenario2PBT13",'Deep retrofit'!$AP$18,IF(F55="Scenario3PBT13",'Deep retrofit'!$AQ$18,"")))&amp;IF(F55="Scenario1PBT14",'Deep retrofit'!$AR$18,IF(F55="Scenario2PBT14",'Deep retrofit'!$AS$18,IF(F55="Scenario3PBT14",'Deep retrofit'!$AT$18,"")))&amp;IF(F55="Scenario1PBT15",'Deep retrofit'!$AU$18,IF(F55="Scenario2PBT15",'Deep retrofit'!$AV$18,IF(F55="Scenario3PBT15",'Deep retrofit'!$AW$18,"")))</f>
        <v/>
      </c>
      <c r="L55" s="117">
        <f t="shared" si="13"/>
        <v>0</v>
      </c>
      <c r="M55" s="117" t="str">
        <f>IF(F55="Scenario1PBT1",'Deep retrofit'!$E$20,IF(F55="Scenario2PBT1",'Deep retrofit'!$F$20,IF(F55="Scenario3PBT1",'Deep retrofit'!$G$20,"")))&amp;IF(F55="Scenario1PBT2",'Deep retrofit'!$H$20,IF(F55="Scenario2PBT2",'Deep retrofit'!$I$20,IF(F55="Scenario3PBT2",'Deep retrofit'!$J$20,"")))&amp;IF(F55="Scenario1PBT3",'Deep retrofit'!$K$20,IF(F55="Scenario2PBT3",'Deep retrofit'!$L$20,IF(F55="Scenario3PBT3",'Deep retrofit'!$M$20,"")))&amp;IF(F55="Scenario1PBT4",'Deep retrofit'!$N$20,IF(F55="Scenario2PBT4",'Deep retrofit'!$O$20,IF(F55="Scenario3PBT4",'Deep retrofit'!$P$20,"")))&amp;IF(F55="Scenario1PBT5",'Deep retrofit'!$Q$20,IF(F55="Scenario2PBT5",'Deep retrofit'!$R$20,IF(F55="Scenario3PBT5",'Deep retrofit'!$S$20,"")))&amp;IF(F55="Scenario1PBT6",'Deep retrofit'!$T$20,IF(F55="Scenario2PBT6",'Deep retrofit'!$U$20,IF(F55="Scenario3PBT6",'Deep retrofit'!$V$20,"")))&amp;IF(F55="Scenario1PBT7",'Deep retrofit'!$W$20,IF(F55="Scenario2PBT7",'Deep retrofit'!$X$20,IF(F55="Scenario3PBT7",'Deep retrofit'!$Y$20,"")))&amp;IF(F55="Scenario1PBT8",'Deep retrofit'!$Z$20,IF(F55="Scenario2PBT8",'Deep retrofit'!$AA$20,IF(F55="Scenario3PBT8",'Deep retrofit'!$AB$20,"")))&amp;IF(F55="Scenario1PBT9",'Deep retrofit'!$AC$20,IF(F55="Scenario2PBT9",'Deep retrofit'!$AD$20,IF(F55="Scenario3PBT9",'Deep retrofit'!$AE$20,"")))&amp;IF(F55="Scenario1PBT10",'Deep retrofit'!$AF$20,IF(F55="Scenario2PBT10",'Deep retrofit'!$AG$20,IF(F55="Scenario3PBT10",'Deep retrofit'!$AH$20,"")))&amp;IF(F55="Scenario1PBT11",'Deep retrofit'!$AI$20,IF(F55="Scenario2PBT11",'Deep retrofit'!$AJ$20,IF(F55="Scenario3PBT11",'Deep retrofit'!$AK$20,"")))&amp;IF(F55="Scenario1PBT12",'Deep retrofit'!$AL$20,IF(F55="Scenario2PBT12",'Deep retrofit'!$AM$20,IF(F55="Scenario3PBT12",'Deep retrofit'!$AN$20,"")))&amp;IF(F55="Scenario1PBT13",'Deep retrofit'!$AO$20,IF(F55="Scenario2PBT13",'Deep retrofit'!$AP$20,IF(F55="Scenario3PBT13",'Deep retrofit'!$AQ$20,"")))&amp;IF(F55="Scenario1PBT14",'Deep retrofit'!$AR$20,IF(F55="Scenario2PBT14",'Deep retrofit'!$AS$20,IF(F55="Scenario3PBT14",'Deep retrofit'!$AT$20,"")))&amp;IF(F55="Scenario1PBT15",'Deep retrofit'!$AU$20,IF(F55="Scenario2PBT15",'Deep retrofit'!$AV$20,IF(F55="Scenario3PBT15",'Deep retrofit'!$AW$20,"")))</f>
        <v/>
      </c>
      <c r="N55" s="118">
        <f t="shared" si="14"/>
        <v>0</v>
      </c>
      <c r="O55" s="206" t="str">
        <f>IF(F55="Scenario1PBT1",'Deep retrofit'!$E$23,IF(F55="Scenario2PBT1",'Deep retrofit'!$F$23,IF(F55="Scenario3PBT1",'Deep retrofit'!$G$23,"")))&amp;IF(F55="Scenario1PBT2",'Deep retrofit'!$H$23,IF(F55="Scenario2PBT2",'Deep retrofit'!$I$23,IF(F55="Scenario3PBT2",'Deep retrofit'!$J$23,"")))&amp;IF(F55="Scenario1PBT3",'Deep retrofit'!$K$23,IF(F55="Scenario2PBT3",'Deep retrofit'!$L$23,IF(F55="Scenario3PBT3",'Deep retrofit'!$M$23,"")))&amp;IF(F55="Scenario1PBT4",'Deep retrofit'!$N$23,IF(F55="Scenario2PBT4",'Deep retrofit'!$O$23,IF(F55="Scenario3PBT4",'Deep retrofit'!$P$23,"")))&amp;IF(F55="Scenario1PBT5",'Deep retrofit'!$Q$23,IF(F55="Scenario2PBT5",'Deep retrofit'!$R$23,IF(F55="Scenario3PBT5",'Deep retrofit'!$S$23,"")))&amp;IF(F55="Scenario1PBT6",'Deep retrofit'!$T$23,IF(F55="Scenario2PBT6",'Deep retrofit'!$U$23,IF(F55="Scenario3PBT6",'Deep retrofit'!$V$23,"")))&amp;IF(F55="Scenario1PBT7",'Deep retrofit'!$W$23,IF(F55="Scenario2PBT7",'Deep retrofit'!$X$23,IF(F55="Scenario3PBT7",'Deep retrofit'!$Y$23,"")))&amp;IF(F55="Scenario1PBT8",'Deep retrofit'!$Z$23,IF(F55="Scenario2PBT8",'Deep retrofit'!$AA$23,IF(F55="Scenario3PBT8",'Deep retrofit'!$AB$23,"")))&amp;IF(F55="Scenario1PBT9",'Deep retrofit'!$AC$23,IF(F55="Scenario2PBT9",'Deep retrofit'!$AD$23,IF(F55="Scenario3PBT9",'Deep retrofit'!$AE$23,"")))&amp;IF(F55="Scenario1PBT10",'Deep retrofit'!$AF$23,IF(F55="Scenario2PBT10",'Deep retrofit'!$AG$23,IF(F55="Scenario3PBT10",'Deep retrofit'!$AH$23,"")))&amp;IF(F55="Scenario1PBT11",'Deep retrofit'!$AI$23,IF(F55="Scenario2PBT11",'Deep retrofit'!$AJ$23,IF(F55="Scenario3PBT11",'Deep retrofit'!$AK$23,"")))&amp;IF(F55="Scenario1PBT12",'Deep retrofit'!$AL$23,IF(F55="Scenario2PBT12",'Deep retrofit'!$AM$23,IF(F55="Scenario3PBT12",'Deep retrofit'!$AN$23,"")))&amp;IF(F55="Scenario1PBT13",'Deep retrofit'!$AO$23,IF(F55="Scenario2PBT13",'Deep retrofit'!$AP$23,IF(F55="Scenario3PBT13",'Deep retrofit'!$AQ$23,"")))&amp;IF(F55="Scenario1PBT14",'Deep retrofit'!$AR$23,IF(F55="Scenario2PBT14",'Deep retrofit'!$AS$23,IF(F55="Scenario3PBT14",'Deep retrofit'!$AT$23,"")))&amp;IF(F55="Scenario1PBT15",'Deep retrofit'!$AU$23,IF(F55="Scenario2PBT15",'Deep retrofit'!$AV$23,IF(F55="Scenario3PBT15",'Deep retrofit'!$AW$23,"")))</f>
        <v/>
      </c>
      <c r="P55" s="117">
        <f t="shared" si="15"/>
        <v>0</v>
      </c>
      <c r="Q55" s="117" t="str">
        <f>IF(F55="Scenario1PBT1",'Deep retrofit'!$E$25,IF(F55="Scenario2PBT1",'Deep retrofit'!$F$25,IF(F55="Scenario3PBT1",'Deep retrofit'!$G$25,"")))&amp;IF(F55="Scenario1PBT2",'Deep retrofit'!$H$25,IF(F55="Scenario2PBT2",'Deep retrofit'!$I$25,IF(F55="Scenario3PBT2",'Deep retrofit'!$J$25,"")))&amp;IF(F55="Scenario1PBT3",'Deep retrofit'!$K$25,IF(F55="Scenario2PBT3",'Deep retrofit'!$L$25,IF(F55="Scenario3PBT3",'Deep retrofit'!$M$25,"")))&amp;IF(F55="Scenario1PBT4",'Deep retrofit'!$N$25,IF(F55="Scenario2PBT4",'Deep retrofit'!$O$25,IF(F55="Scenario3PBT4",'Deep retrofit'!$P$25,"")))&amp;IF(F55="Scenario1PBT5",'Deep retrofit'!$Q$25,IF(F55="Scenario2PBT5",'Deep retrofit'!$R$25,IF(F55="Scenario3PBT5",'Deep retrofit'!$S$25,"")))&amp;IF(F55="Scenario1PBT6",'Deep retrofit'!$T$25,IF(F55="Scenario2PBT6",'Deep retrofit'!$U$25,IF(F55="Scenario3PBT6",'Deep retrofit'!$V$25,"")))&amp;IF(F55="Scenario1PBT7",'Deep retrofit'!$W$25,IF(F55="Scenario2PBT7",'Deep retrofit'!$X$25,IF(F55="Scenario3PBT7",'Deep retrofit'!$Y$25,"")))&amp;IF(F55="Scenario1PBT8",'Deep retrofit'!$Z$25,IF(F55="Scenario2PBT8",'Deep retrofit'!$AA$25,IF(F55="Scenario3PBT8",'Deep retrofit'!$AB$25,"")))&amp;IF(F55="Scenario1PBT9",'Deep retrofit'!$AC$25,IF(F55="Scenario2PBT9",'Deep retrofit'!$AD$25,IF(F55="Scenario3PBT9",'Deep retrofit'!$AE$25,"")))&amp;IF(F55="Scenario1PBT10",'Deep retrofit'!$AF$25,IF(F55="Scenario2PBT10",'Deep retrofit'!$AG$25,IF(F55="Scenario3PBT10",'Deep retrofit'!$AH$25,"")))&amp;IF(F55="Scenario1PBT11",'Deep retrofit'!$AI$25,IF(F55="Scenario2PBT11",'Deep retrofit'!$AJ$25,IF(F55="Scenario3PBT11",'Deep retrofit'!$AK$25,"")))&amp;IF(F55="Scenario1PBT12",'Deep retrofit'!$AL$25,IF(F55="Scenario2PBT12",'Deep retrofit'!$AM$25,IF(F55="Scenario3PBT12",'Deep retrofit'!$AN$25,"")))&amp;IF(F55="Scenario1PBT13",'Deep retrofit'!$AO$25,IF(F55="Scenario2PBT13",'Deep retrofit'!$AP$25,IF(F55="Scenario3PBT13",'Deep retrofit'!$AQ$25,"")))&amp;IF(F55="Scenario1PBT14",'Deep retrofit'!$AR$25,IF(F55="Scenario2PBT14",'Deep retrofit'!$AS$25,IF(F55="Scenario3PBT14",'Deep retrofit'!$AT$25,"")))&amp;IF(F55="Scenario1PBT15",'Deep retrofit'!$AU$25,IF(F55="Scenario2PBT15",'Deep retrofit'!$AV$25,IF(F55="Scenario3PBT15",'Deep retrofit'!$AW$25,"")))</f>
        <v/>
      </c>
      <c r="R55" s="117">
        <f t="shared" si="16"/>
        <v>0</v>
      </c>
      <c r="S55" s="117" t="str">
        <f>IF(F55="Scenario1PBT1",'Deep retrofit'!$E$27,IF(F55="Scenario2PBT1",'Deep retrofit'!$F$27,IF(F55="Scenario3PBT1",'Deep retrofit'!$G$27,"")))&amp;IF(F55="Scenario1PBT2",'Deep retrofit'!$H$27,IF(F55="Scenario2PBT2",'Deep retrofit'!$I$27,IF(F55="Scenario3PBT2",'Deep retrofit'!$J$27,"")))&amp;IF(F55="Scenario1PBT3",'Deep retrofit'!$K$27,IF(F55="Scenario2PBT3",'Deep retrofit'!$L$27,IF(F55="Scenario3PBT3",'Deep retrofit'!$M$27,"")))&amp;IF(F55="Scenario1PBT4",'Deep retrofit'!$N$27,IF(F55="Scenario2PBT4",'Deep retrofit'!$O$27,IF(F55="Scenario3PBT4",'Deep retrofit'!$P$27,"")))&amp;IF(F55="Scenario1PBT5",'Deep retrofit'!$Q$27,IF(F55="Scenario2PBT5",'Deep retrofit'!$R$27,IF(F55="Scenario3PBT5",'Deep retrofit'!$S$27,"")))&amp;IF(F55="Scenario1PBT6",'Deep retrofit'!$T$27,IF(F55="Scenario2PBT6",'Deep retrofit'!$U$27,IF(F55="Scenario3PBT6",'Deep retrofit'!$V$27,"")))&amp;IF(F55="Scenario1PBT7",'Deep retrofit'!$W$27,IF(F55="Scenario2PBT7",'Deep retrofit'!$X$27,IF(F55="Scenario3PBT7",'Deep retrofit'!$Y$27,"")))&amp;IF(F55="Scenario1PBT8",'Deep retrofit'!$Z$27,IF(F55="Scenario2PBT8",'Deep retrofit'!$AA$27,IF(F55="Scenario3PBT8",'Deep retrofit'!$AB$27,"")))&amp;IF(F55="Scenario1PBT9",'Deep retrofit'!$AC$27,IF(F55="Scenario2PBT9",'Deep retrofit'!$AD$27,IF(F55="Scenario3PBT9",'Deep retrofit'!$AE$27,"")))&amp;IF(F55="Scenario1PBT10",'Deep retrofit'!$AF$27,IF(F55="Scenario2PBT10",'Deep retrofit'!$AG$27,IF(F55="Scenario3PBT10",'Deep retrofit'!$AH$27,"")))&amp;IF(F55="Scenario1PBT11",'Deep retrofit'!$AI$27,IF(F55="Scenario2PBT11",'Deep retrofit'!$AJ$27,IF(F55="Scenario3PBT11",'Deep retrofit'!$AK$27,"")))&amp;IF(F55="Scenario1PBT12",'Deep retrofit'!$AL$27,IF(F55="Scenario2PBT12",'Deep retrofit'!$AM$27,IF(F55="Scenario3PBT12",'Deep retrofit'!$AN$27,"")))&amp;IF(F55="Scenario1PBT13",'Deep retrofit'!$AO$27,IF(F55="Scenario2PBT13",'Deep retrofit'!$AP$27,IF(F55="Scenario3PBT13",'Deep retrofit'!$AQ$27,"")))&amp;IF(F55="Scenario1PBT14",'Deep retrofit'!$AR$27,IF(F55="Scenario2PBT14",'Deep retrofit'!$AS$27,IF(F55="Scenario3PBT14",'Deep retrofit'!$AT$27,"")))&amp;IF(F55="Scenario1PBT15",'Deep retrofit'!$AU$27,IF(F55="Scenario2PBT15",'Deep retrofit'!$AV$27,IF(F55="Scenario3PBT15",'Deep retrofit'!$AW$27,"")))</f>
        <v/>
      </c>
      <c r="T55" s="207">
        <f t="shared" si="17"/>
        <v>0</v>
      </c>
      <c r="U55" s="206" t="str">
        <f>IF(F55="Scenario1PBT1",'Deep retrofit'!$E$38,IF(F55="Scenario2PBT1",'Deep retrofit'!$F$38,IF(F55="Scenario3PBT1",'Deep retrofit'!$G$38,"")))&amp;IF(F55="Scenario1PBT2",'Deep retrofit'!$H$38,IF(F55="Scenario2PBT2",'Deep retrofit'!$I$38,IF(F55="Scenario3PBT2",'Deep retrofit'!$J$38,"")))&amp;IF(F55="Scenario1PBT3",'Deep retrofit'!$K$38,IF(F55="Scenario2PBT3",'Deep retrofit'!$L$38,IF(F55="Scenario3PBT3",'Deep retrofit'!$M$38,"")))&amp;IF(F55="Scenario1PBT4",'Deep retrofit'!$N$38,IF(F55="Scenario2PBT4",'Deep retrofit'!$O$38,IF(F55="Scenario3PBT4",'Deep retrofit'!$P$38,"")))&amp;IF(F55="Scenario1PBT5",'Deep retrofit'!$Q$38,IF(F55="Scenario2PBT5",'Deep retrofit'!$R$38,IF(F55="Scenario3PBT5",'Deep retrofit'!$S$38,"")))&amp;IF(F55="Scenario1PBT6",'Deep retrofit'!$T$38,IF(F55="Scenario2PBT6",'Deep retrofit'!$U$38,IF(F55="Scenario3PBT6",'Deep retrofit'!$V$38,"")))&amp;IF(F55="Scenario1PBT7",'Deep retrofit'!$W$38,IF(F55="Scenario2PBT7",'Deep retrofit'!$X$38,IF(F55="Scenario3PBT7",'Deep retrofit'!$Y$38,"")))&amp;IF(F55="Scenario1PBT8",'Deep retrofit'!$Z$38,IF(F55="Scenario2PBT8",'Deep retrofit'!$AA$38,IF(F55="Scenario3PBT8",'Deep retrofit'!$AB$38,"")))&amp;IF(F55="Scenario1PBT9",'Deep retrofit'!$AC$38,IF(F55="Scenario2PBT9",'Deep retrofit'!$AD$38,IF(F55="Scenario3PBT9",'Deep retrofit'!$AE$38,"")))&amp;IF(F55="Scenario1PBT10",'Deep retrofit'!$AF$38,IF(F55="Scenario2PBT10",'Deep retrofit'!$AG$38,IF(F55="Scenario3PBT10",'Deep retrofit'!$AH$38,"")))&amp;IF(F55="Scenario1PBT11",'Deep retrofit'!$AI$38,IF(F55="Scenario2PBT11",'Deep retrofit'!$AJ$38,IF(F55="Scenario3PBT11",'Deep retrofit'!$AK$38,"")))&amp;IF(F55="Scenario1PBT12",'Deep retrofit'!$AL$38,IF(F55="Scenario2PBT12",'Deep retrofit'!$AM$38,IF(F55="Scenario3PBT12",'Deep retrofit'!$AN$38,"")))&amp;IF(F55="Scenario1PBT13",'Deep retrofit'!$AO$38,IF(F55="Scenario2PBT13",'Deep retrofit'!$AP$38,IF(F55="Scenario3PBT13",'Deep retrofit'!$AQ$38,"")))&amp;IF(F55="Scenario1PBT14",'Deep retrofit'!$AR$38,IF(F55="Scenario2PBT14",'Deep retrofit'!$AS$38,IF(F55="Scenario3PBT14",'Deep retrofit'!$AT$38,"")))&amp;IF(F55="Scenario1PBT15",'Deep retrofit'!$AU$38,IF(F55="Scenario2PBT15",'Deep retrofit'!$AV$38,IF(F55="Scenario3PBT15",'Deep retrofit'!$AW$38,"")))</f>
        <v/>
      </c>
      <c r="V55" s="117">
        <f t="shared" si="18"/>
        <v>0</v>
      </c>
      <c r="W55" s="117" t="str">
        <f>IF(F55="Scenario1PBT1",'Deep retrofit'!$E$40,IF(F55="Scenario2PBT1",'Deep retrofit'!$F$40,IF(F55="Scenario3PBT1",'Deep retrofit'!$G$40,"")))&amp;IF(F55="Scenario1PBT2",'Deep retrofit'!$H$40,IF(F55="Scenario2PBT2",'Deep retrofit'!$I$40,IF(F55="Scenario3PBT2",'Deep retrofit'!$J$40,"")))&amp;IF(F55="Scenario1PBT3",'Deep retrofit'!$K$40,IF(F55="Scenario2PBT3",'Deep retrofit'!$L$40,IF(F55="Scenario3PBT3",'Deep retrofit'!$M$40,"")))&amp;IF(F55="Scenario1PBT4",'Deep retrofit'!$N$40,IF(F55="Scenario2PBT4",'Deep retrofit'!$O$40,IF(F55="Scenario3PBT4",'Deep retrofit'!$P$40,"")))&amp;IF(F55="Scenario1PBT5",'Deep retrofit'!$Q$40,IF(F55="Scenario2PBT5",'Deep retrofit'!$R$40,IF(F55="Scenario3PBT5",'Deep retrofit'!$S$40,"")))&amp;IF(F55="Scenario1PBT6",'Deep retrofit'!$T$40,IF(F55="Scenario2PBT6",'Deep retrofit'!$U$40,IF(F55="Scenario3PBT6",'Deep retrofit'!$V$40,"")))&amp;IF(F55="Scenario1PBT7",'Deep retrofit'!$W$40,IF(F55="Scenario2PBT7",'Deep retrofit'!$X$40,IF(F55="Scenario3PBT7",'Deep retrofit'!$Y$40,"")))&amp;IF(F55="Scenario1PBT8",'Deep retrofit'!$Z$40,IF(F55="Scenario2PBT8",'Deep retrofit'!$AA$40,IF(F55="Scenario3PBT8",'Deep retrofit'!$AB$40,"")))&amp;IF(F55="Scenario1PBT9",'Deep retrofit'!$AC$40,IF(F55="Scenario2PBT9",'Deep retrofit'!$AD$40,IF(F55="Scenario3PBT9",'Deep retrofit'!$AE$40,"")))&amp;IF(F55="Scenario1PBT10",'Deep retrofit'!$AF$40,IF(F55="Scenario2PBT10",'Deep retrofit'!$AG$40,IF(F55="Scenario3PBT10",'Deep retrofit'!$AH$40,"")))&amp;IF(F55="Scenario1PBT11",'Deep retrofit'!$AI$40,IF(F55="Scenario2PBT11",'Deep retrofit'!$AJ$40,IF(F55="Scenario3PBT11",'Deep retrofit'!$AK$40,"")))&amp;IF(F55="Scenario1PBT12",'Deep retrofit'!$AL$40,IF(F55="Scenario2PBT12",'Deep retrofit'!$AM$40,IF(F55="Scenario3PBT12",'Deep retrofit'!$AN$40,"")))&amp;IF(F55="Scenario1PBT13",'Deep retrofit'!$AO$40,IF(F55="Scenario2PBT13",'Deep retrofit'!$AP$40,IF(F55="Scenario3PBT13",'Deep retrofit'!$AQ$40,"")))&amp;IF(F55="Scenario1PBT14",'Deep retrofit'!$AR$40,IF(F55="Scenario2PBT14",'Deep retrofit'!$AS$40,IF(F55="Scenario3PBT14",'Deep retrofit'!$AT$40,"")))&amp;IF(F55="Scenario1PBT15",'Deep retrofit'!$AU$40,IF(F55="Scenario2PBT15",'Deep retrofit'!$AV$40,IF(F55="Scenario3PBT15",'Deep retrofit'!$AW$40,"")))</f>
        <v/>
      </c>
      <c r="X55" s="117">
        <f t="shared" si="19"/>
        <v>0</v>
      </c>
      <c r="Y55" s="117" t="str">
        <f>IF(F55="Scenario1PBT1",'Deep retrofit'!$E$42,IF(F55="Scenario2PBT1",'Deep retrofit'!$F$42,IF(F55="Scenario3PBT1",'Deep retrofit'!$G$42,"")))&amp;IF(F55="Scenario1PBT2",'Deep retrofit'!$H$42,IF(F55="Scenario2PBT2",'Deep retrofit'!$I$42,IF(F55="Scenario3PBT2",'Deep retrofit'!$J$42,"")))&amp;IF(F55="Scenario1PBT3",'Deep retrofit'!$K$42,IF(F55="Scenario2PBT3",'Deep retrofit'!$L$42,IF(F55="Scenario3PBT3",'Deep retrofit'!$M$42,"")))&amp;IF(F55="Scenario1PBT4",'Deep retrofit'!$N$42,IF(F55="Scenario2PBT4",'Deep retrofit'!$O$42,IF(F55="Scenario3PBT4",'Deep retrofit'!$P$42,"")))&amp;IF(F55="Scenario1PBT5",'Deep retrofit'!$Q$42,IF(F55="Scenario2PBT5",'Deep retrofit'!$R$42,IF(F55="Scenario3PBT5",'Deep retrofit'!$S$42,"")))&amp;IF(F55="Scenario1PBT6",'Deep retrofit'!$T$42,IF(F55="Scenario2PBT6",'Deep retrofit'!$U$42,IF(F55="Scenario3PBT6",'Deep retrofit'!$V$42,"")))&amp;IF(F55="Scenario1PBT7",'Deep retrofit'!$W$42,IF(F55="Scenario2PBT7",'Deep retrofit'!$X$42,IF(F55="Scenario3PBT7",'Deep retrofit'!$Y$42,"")))&amp;IF(F55="Scenario1PBT8",'Deep retrofit'!$Z$42,IF(F55="Scenario2PBT8",'Deep retrofit'!$AA$42,IF(F55="Scenario3PBT8",'Deep retrofit'!$AB$42,"")))&amp;IF(F55="Scenario1PBT9",'Deep retrofit'!$AC$42,IF(F55="Scenario2PBT9",'Deep retrofit'!$AD$42,IF(F55="Scenario3PBT9",'Deep retrofit'!$AE$42,"")))&amp;IF(F55="Scenario1PBT10",'Deep retrofit'!$AF$42,IF(F55="Scenario2PBT10",'Deep retrofit'!$AG$42,IF(F55="Scenario3PBT10",'Deep retrofit'!$AH$42,"")))&amp;IF(F55="Scenario1PBT11",'Deep retrofit'!$AI$42,IF(F55="Scenario2PBT11",'Deep retrofit'!$AJ$42,IF(F55="Scenario3PBT11",'Deep retrofit'!$AK$42,"")))&amp;IF(F55="Scenario1PBT12",'Deep retrofit'!$AL$42,IF(F55="Scenario2PBT12",'Deep retrofit'!$AM$42,IF(F55="Scenario3PBT12",'Deep retrofit'!$AN$42,"")))&amp;IF(F55="Scenario1PBT13",'Deep retrofit'!$AO$42,IF(F55="Scenario2PBT13",'Deep retrofit'!$AP$42,IF(F55="Scenario3PBT13",'Deep retrofit'!$AQ$42,"")))&amp;IF(F55="Scenario1PBT14",'Deep retrofit'!$AR$42,IF(F55="Scenario2PBT14",'Deep retrofit'!$AS$42,IF(F55="Scenario3PBT14",'Deep retrofit'!$AT$42,"")))&amp;IF(F55="Scenario1PBT15",'Deep retrofit'!$AU$42,IF(F55="Scenario2PBT15",'Deep retrofit'!$AV$42,IF(F55="Scenario3PBT15",'Deep retrofit'!$AW$42,"")))</f>
        <v/>
      </c>
      <c r="Z55" s="117">
        <f t="shared" si="20"/>
        <v>0</v>
      </c>
      <c r="AA55" s="269" t="str">
        <f>IF(F55="Scenario1PBT1",'Deep retrofit'!$E$101,IF(F55="Scenario2PBT1",'Deep retrofit'!$F$101,IF(F55="Scenario3PBT1",'Deep retrofit'!$G$101,"")))&amp;IF(F55="Scenario1PBT2",'Deep retrofit'!$H$101,IF(F55="Scenario2PBT2",'Deep retrofit'!$I$101,IF(F55="Scenario3PBT2",'Deep retrofit'!$J$101,"")))&amp;IF(F55="Scenario1PBT3",'Deep retrofit'!$K$101,IF(F55="Scenario2PBT3",'Deep retrofit'!$L$101,IF(F55="Scenario3PBT3",'Deep retrofit'!$M$101,"")))&amp;IF(F55="Scenario1PBT4",'Deep retrofit'!$N$101,IF(F55="Scenario2PBT4",'Deep retrofit'!$O$101,IF(F55="Scenario3PBT4",'Deep retrofit'!$P$101,"")))&amp;IF(F55="Scenario1PBT5",'Deep retrofit'!$Q$101,IF(F55="Scenario2PBT5",'Deep retrofit'!$R$101,IF(F55="Scenario3PBT5",'Deep retrofit'!$S$101,"")))&amp;IF(F55="Scenario1PBT6",'Deep retrofit'!$T$101,IF(F55="Scenario2PBT6",'Deep retrofit'!$U$101,IF(F55="Scenario3PBT6",'Deep retrofit'!$V$101,"")))&amp;IF(F55="Scenario1PBT7",'Deep retrofit'!$W$101,IF(F55="Scenario2PBT7",'Deep retrofit'!$X$101,IF(F55="Scenario3PBT7",'Deep retrofit'!$Y$101,"")))&amp;IF(F55="Scenario1PBT8",'Deep retrofit'!$Z$101,IF(F55="Scenario2PBT8",'Deep retrofit'!$AA$101,IF(F55="Scenario3PBT8",'Deep retrofit'!$AB$101,"")))&amp;IF(F55="Scenario1PBT9",'Deep retrofit'!$AC$101,IF(F55="Scenario2PBT9",'Deep retrofit'!$AD$101,IF(F55="Scenario3PBT9",'Deep retrofit'!$AE$101,"")))&amp;IF(F55="Scenario1PBT10",'Deep retrofit'!$AF$101,IF(F55="Scenario2PBT10",'Deep retrofit'!$AG$101,IF(F55="Scenario3PBT10",'Deep retrofit'!$AH$101,"")))&amp;IF(F55="Scenario1PBT11",'Deep retrofit'!$AI$101,IF(F55="Scenario2PBT11",'Deep retrofit'!$AJ$101,IF(F55="Scenario3PBT11",'Deep retrofit'!$AK$101,"")))&amp;IF(F55="Scenario1PBT12",'Deep retrofit'!$AL$101,IF(F55="Scenario2PBT12",'Deep retrofit'!$AM$101,IF(F55="Scenario3PBT12",'Deep retrofit'!$AN$101,"")))&amp;IF(F55="Scenario1PBT13",'Deep retrofit'!$AO$101,IF(F55="Scenario2PBT13",'Deep retrofit'!$AP$101,IF(F55="Scenario3PBT13",'Deep retrofit'!$AQ$101,"")))&amp;IF(F55="Scenario1PBT14",'Deep retrofit'!$AR$101,IF(F55="Scenario2PBT14",'Deep retrofit'!$AS$101,IF(F55="Scenario3PBT14",'Deep retrofit'!$AT$101,"")))&amp;IF(F55="Scenario1PBT15",'Deep retrofit'!$AU$101,IF(F55="Scenario2PBT15",'Deep retrofit'!$AV$101,IF(F55="Scenario3PBT15",'Deep retrofit'!$AW$101,"")))</f>
        <v/>
      </c>
      <c r="AB55" s="179">
        <f t="shared" si="21"/>
        <v>0</v>
      </c>
      <c r="AC55" s="208">
        <f>IFERROR('Projection_Base-case'!G55-G55,0)</f>
        <v>0</v>
      </c>
      <c r="AD55" s="117">
        <f t="shared" si="24"/>
        <v>0</v>
      </c>
      <c r="AE55" s="117">
        <f>IFERROR(100*AC55/'Projection_Base-case'!G55,0)</f>
        <v>0</v>
      </c>
      <c r="AF55" s="117">
        <f>IFERROR('Projection_Base-case'!I55-I55,0)</f>
        <v>0</v>
      </c>
      <c r="AG55" s="117">
        <f t="shared" si="25"/>
        <v>0</v>
      </c>
      <c r="AH55" s="117">
        <f>IFERROR(100*AF55/'Projection_Base-case'!I55,0)</f>
        <v>0</v>
      </c>
      <c r="AI55" s="117">
        <f>IFERROR('Projection_Base-case'!K55-K55,0)</f>
        <v>0</v>
      </c>
      <c r="AJ55" s="117">
        <f t="shared" si="26"/>
        <v>0</v>
      </c>
      <c r="AK55" s="117">
        <f>IFERROR(100*AI55/'Projection_Base-case'!K55,0)</f>
        <v>0</v>
      </c>
      <c r="AL55" s="117">
        <f>IFERROR(M55-'Projection_Base-case'!M55,0)</f>
        <v>0</v>
      </c>
      <c r="AM55" s="117">
        <f t="shared" si="27"/>
        <v>0</v>
      </c>
      <c r="AN55" s="179">
        <f>IFERROR(IF('Projection_Base-case'!N55&gt;0,100*AM55/'Projection_Base-case'!N55,100*AM55/N55),0)</f>
        <v>0</v>
      </c>
      <c r="AO55" s="206">
        <f>IFERROR('Projection_Base-case'!O55-O55,0)</f>
        <v>0</v>
      </c>
      <c r="AP55" s="117">
        <f t="shared" si="28"/>
        <v>0</v>
      </c>
      <c r="AQ55" s="117">
        <f>IFERROR(100*AO55/'Projection_Base-case'!O55,0)</f>
        <v>0</v>
      </c>
      <c r="AR55" s="117">
        <f>IFERROR('Projection_Base-case'!Q55-Q55,0)</f>
        <v>0</v>
      </c>
      <c r="AS55" s="117">
        <f t="shared" si="29"/>
        <v>0</v>
      </c>
      <c r="AT55" s="117">
        <f>IFERROR(100*AR55/'Projection_Base-case'!Q55,0)</f>
        <v>0</v>
      </c>
      <c r="AU55" s="117">
        <f>IFERROR('Projection_Base-case'!S55-S55,0)</f>
        <v>0</v>
      </c>
      <c r="AV55" s="117">
        <f t="shared" si="30"/>
        <v>0</v>
      </c>
      <c r="AW55" s="118">
        <f>IFERROR(100*AU55/'Projection_Base-case'!S55,0)</f>
        <v>0</v>
      </c>
      <c r="AX55" s="206">
        <f>IFERROR('Projection_Base-case'!U55-U55,0)</f>
        <v>0</v>
      </c>
      <c r="AY55" s="117">
        <f t="shared" si="31"/>
        <v>0</v>
      </c>
      <c r="AZ55" s="117">
        <f>IFERROR(100*AX55/'Projection_Base-case'!U55,0)</f>
        <v>0</v>
      </c>
      <c r="BA55" s="117">
        <f>IFERROR('Projection_Base-case'!W55-W55,0)</f>
        <v>0</v>
      </c>
      <c r="BB55" s="117">
        <f t="shared" si="32"/>
        <v>0</v>
      </c>
      <c r="BC55" s="117">
        <f>IFERROR(100*BA55/'Projection_Base-case'!W55,0)</f>
        <v>0</v>
      </c>
      <c r="BD55" s="117">
        <f>IFERROR('Projection_Base-case'!Y55-Y55,0)</f>
        <v>0</v>
      </c>
      <c r="BE55" s="117">
        <f t="shared" si="33"/>
        <v>0</v>
      </c>
      <c r="BF55" s="117">
        <f>IFERROR(100*BD55/'Projection_Base-case'!Y55,0)</f>
        <v>0</v>
      </c>
      <c r="BG55" s="178">
        <f t="shared" si="22"/>
        <v>0</v>
      </c>
      <c r="BH55" s="179">
        <f t="shared" si="23"/>
        <v>0</v>
      </c>
    </row>
    <row r="56" spans="1:60">
      <c r="A56" s="205">
        <v>51</v>
      </c>
      <c r="B56" s="178">
        <f>IF('Projection_Base-case'!B56&lt;&gt;"",'Projection_Base-case'!B56,0)</f>
        <v>0</v>
      </c>
      <c r="C56" s="178">
        <f>IF('Projection_Base-case'!C56&lt;&gt;"",'Projection_Base-case'!C56,0)</f>
        <v>0</v>
      </c>
      <c r="D56" s="178">
        <f>IF('Projection_Base-case'!D56&lt;&gt;"",'Projection_Base-case'!D56,0)</f>
        <v>0</v>
      </c>
      <c r="E56" s="107" t="str">
        <f>IF(AND('Résultats deep'!$AC$3="OUI",'Résultats deep'!E55&lt;&gt;""),'Résultats deep'!E55,IF(OR(D56="PBT1",D56="PBT2",D56="PBT3",D56="PBT4",D56="PBT5",D56="PBT6",D56="PBT7"),"Scenario1",""))</f>
        <v/>
      </c>
      <c r="F56" s="202" t="str">
        <f t="shared" si="10"/>
        <v>0</v>
      </c>
      <c r="G56" s="177" t="str">
        <f>IF(F56="Scenario1PBT1",'Deep retrofit'!$E$6,IF(F56="Scenario2PBT1",'Deep retrofit'!$F$6,IF(F56="Scenario3PBT1",'Deep retrofit'!$G$6,"")))&amp;IF(F56="Scenario1PBT2",'Deep retrofit'!$H$6,IF(F56="Scenario2PBT2",'Deep retrofit'!$I$6,IF(F56="Scenario3PBT2",'Deep retrofit'!$J$6,"")))&amp;IF(F56="Scenario1PBT3",'Deep retrofit'!$K$6,IF(F56="Scenario2PBT3",'Deep retrofit'!$L$6,IF(F56="Scenario3PBT3",'Deep retrofit'!$M$6,"")))&amp;IF(F56="Scenario1PBT4",'Deep retrofit'!$N$6,IF(F56="Scenario2PBT4",'Deep retrofit'!$O$6,IF(F56="Scenario3PBT4",'Deep retrofit'!$P$6,"")))&amp;IF(F56="Scenario1PBT5",'Deep retrofit'!$Q$6,IF(F56="Scenario2PBT5",'Deep retrofit'!$R$6,IF(F56="Scenario3PBT5",'Deep retrofit'!$S$6,"")))&amp;IF(F56="Scenario1PBT6",'Deep retrofit'!$T$6,IF(F56="Scenario2PBT6",'Deep retrofit'!$U$6,IF(F56="Scenario3PBT6",'Deep retrofit'!$V$6,"")))&amp;IF(F56="Scenario1PBT7",'Deep retrofit'!$W$6,IF(F56="Scenario2PBT7",'Deep retrofit'!$X$6,IF(F56="Scenario3PBT7",'Deep retrofit'!$Y$6,"")))&amp;IF(F56="Scenario1PBT8",'Deep retrofit'!$Z$6,IF(F56="Scenario2PBT8",'Deep retrofit'!$AA$6,IF(F56="Scenario3PBT8",'Deep retrofit'!$AB$6,"")))&amp;IF(F56="Scenario1PBT9",'Deep retrofit'!$AC$6,IF(F56="Scenario2PBT9",'Deep retrofit'!$AD$6,IF(F56="Scenario3PBT9",'Deep retrofit'!$AE$6,"")))&amp;IF(F56="Scenario1PBT10",'Deep retrofit'!$AF$6,IF(F56="Scenario2PBT10",'Deep retrofit'!$AG$6,IF(F56="Scenario3PBT10",'Deep retrofit'!$AH$6,"")))&amp;IF(F56="Scenario1PBT11",'Deep retrofit'!$AI$6,IF(F56="Scenario2PBT11",'Deep retrofit'!$AJ$6,IF(F56="Scenario3PBT11",'Deep retrofit'!$AK$6,"")))&amp;IF(F56="Scenario1PBT12",'Deep retrofit'!$AL$6,IF(F56="Scenario2PBT12",'Deep retrofit'!$AM$6,IF(F56="Scenario3PBT12",'Deep retrofit'!$AN$6,"")))&amp;IF(F56="Scenario1PBT13",'Deep retrofit'!$AO$6,IF(F56="Scenario2PBT13",'Deep retrofit'!$AP$6,IF(F56="Scenario3PBT13",'Deep retrofit'!$AQ$6,"")))&amp;IF(F56="Scenario1PBT14",'Deep retrofit'!$AR$6,IF(F56="Scenario2PBT14",'Deep retrofit'!$AS$6,IF(F56="Scenario3PBT14",'Deep retrofit'!$AT$6,"")))&amp;IF(F56="Scenario1PBT15",'Deep retrofit'!$AU$6,IF(F56="Scenario2PBT15",'Deep retrofit'!$AV$6,IF(F56="Scenario3PBT15",'Deep retrofit'!$AW$6,"")))</f>
        <v/>
      </c>
      <c r="H56" s="117">
        <f t="shared" si="11"/>
        <v>0</v>
      </c>
      <c r="I56" s="178" t="str">
        <f>IF(F56="Scenario1PBT1",'Deep retrofit'!$E$16,IF(F56="Scenario2PBT1",'Deep retrofit'!$F$16,IF(F56="Scenario3PBT1",'Deep retrofit'!$G$16,"")))&amp;IF(F56="Scenario1PBT2",'Deep retrofit'!$H$16,IF(F56="Scenario2PBT2",'Deep retrofit'!$I$16,IF(F56="Scenario3PBT2",'Deep retrofit'!$J$16,"")))&amp;IF(F56="Scenario1PBT3",'Deep retrofit'!$K$16,IF(F56="Scenario2PBT3",'Deep retrofit'!$L$16,IF(F56="Scenario3PBT3",'Deep retrofit'!$M$16,"")))&amp;IF(F56="Scenario1PBT4",'Deep retrofit'!$N$16,IF(F56="Scenario2PBT4",'Deep retrofit'!$O$16,IF(F56="Scenario3PBT4",'Deep retrofit'!$P$16,"")))&amp;IF(F56="Scenario1PBT5",'Deep retrofit'!$Q$16,IF(F56="Scenario2PBT5",'Deep retrofit'!$R$16,IF(F56="Scenario3PBT5",'Deep retrofit'!$S$16,"")))&amp;IF(F56="Scenario1PBT6",'Deep retrofit'!$T$16,IF(F56="Scenario2PBT6",'Deep retrofit'!$U$16,IF(F56="Scenario3PBT6",'Deep retrofit'!$V$16,"")))&amp;IF(F56="Scenario1PBT7",'Deep retrofit'!$W$16,IF(F56="Scenario2PBT7",'Deep retrofit'!$X$16,IF(F56="Scenario3PBT7",'Deep retrofit'!$Y$16,"")))&amp;IF(F56="Scenario1PBT8",'Deep retrofit'!$Z$16,IF(F56="Scenario2PBT8",'Deep retrofit'!$AA$16,IF(F56="Scenario3PBT8",'Deep retrofit'!$AB$16,"")))&amp;IF(F56="Scenario1PBT9",'Deep retrofit'!$AC$16,IF(F56="Scenario2PBT9",'Deep retrofit'!$AD$16,IF(F56="Scenario3PBT9",'Deep retrofit'!$AE$16,"")))&amp;IF(F56="Scenario1PBT10",'Deep retrofit'!$AF$16,IF(F56="Scenario2PBT10",'Deep retrofit'!$AG$16,IF(F56="Scenario3PBT10",'Deep retrofit'!$AH$16,"")))&amp;IF(F56="Scenario1PBT11",'Deep retrofit'!$AI$16,IF(F56="Scenario2PBT11",'Deep retrofit'!$AJ$16,IF(F56="Scenario3PBT11",'Deep retrofit'!$AK$16,"")))&amp;IF(F56="Scenario1PBT12",'Deep retrofit'!$AL$16,IF(F56="Scenario2PBT12",'Deep retrofit'!$AM$16,IF(F56="Scenario3PBT12",'Deep retrofit'!$AN$16,"")))&amp;IF(F56="Scenario1PBT13",'Deep retrofit'!$AO$16,IF(F56="Scenario2PBT13",'Deep retrofit'!$AP$16,IF(F56="Scenario3PBT13",'Deep retrofit'!$AQ$16,"")))&amp;IF(F56="Scenario1PBT14",'Deep retrofit'!$AR$16,IF(F56="Scenario2PBT14",'Deep retrofit'!$AS$16,IF(F56="Scenario3PBT14",'Deep retrofit'!$AT$16,"")))&amp;IF(F56="Scenario1PBT15",'Deep retrofit'!$AU$16,IF(F56="Scenario2PBT15",'Deep retrofit'!$AV$16,IF(F56="Scenario3PBT15",'Deep retrofit'!$AW$16,"")))</f>
        <v/>
      </c>
      <c r="J56" s="117">
        <f t="shared" si="12"/>
        <v>0</v>
      </c>
      <c r="K56" s="117" t="str">
        <f>IF(F56="Scenario1PBT1",'Deep retrofit'!$E$18,IF(F56="Scenario2PBT1",'Deep retrofit'!$F$18,IF(F56="Scenario3PBT1",'Deep retrofit'!$G$18,"")))&amp;IF(F56="Scenario1PBT2",'Deep retrofit'!$H$18,IF(F56="Scenario2PBT2",'Deep retrofit'!$I$18,IF(F56="Scenario3PBT2",'Deep retrofit'!$J$18,"")))&amp;IF(F56="Scenario1PBT3",'Deep retrofit'!$K$18,IF(F56="Scenario2PBT3",'Deep retrofit'!$L$18,IF(F56="Scenario3PBT3",'Deep retrofit'!$M$18,"")))&amp;IF(F56="Scenario1PBT4",'Deep retrofit'!$N$18,IF(F56="Scenario2PBT4",'Deep retrofit'!$O$18,IF(F56="Scenario3PBT4",'Deep retrofit'!$P$18,"")))&amp;IF(F56="Scenario1PBT5",'Deep retrofit'!$Q$18,IF(F56="Scenario2PBT5",'Deep retrofit'!$R$18,IF(F56="Scenario3PBT5",'Deep retrofit'!$S$18,"")))&amp;IF(F56="Scenario1PBT6",'Deep retrofit'!$T$18,IF(F56="Scenario2PBT6",'Deep retrofit'!$U$18,IF(F56="Scenario3PBT6",'Deep retrofit'!$V$18,"")))&amp;IF(F56="Scenario1PBT7",'Deep retrofit'!$W$18,IF(F56="Scenario2PBT7",'Deep retrofit'!$X$18,IF(F56="Scenario3PBT7",'Deep retrofit'!$Y$18,"")))&amp;IF(F56="Scenario1PBT8",'Deep retrofit'!$Z$18,IF(F56="Scenario2PBT8",'Deep retrofit'!$AA$18,IF(F56="Scenario3PBT8",'Deep retrofit'!$AB$18,"")))&amp;IF(F56="Scenario1PBT9",'Deep retrofit'!$AC$18,IF(F56="Scenario2PBT9",'Deep retrofit'!$AD$18,IF(F56="Scenario3PBT9",'Deep retrofit'!$AE$18,"")))&amp;IF(F56="Scenario1PBT10",'Deep retrofit'!$AF$18,IF(F56="Scenario2PBT10",'Deep retrofit'!$AG$18,IF(F56="Scenario3PBT10",'Deep retrofit'!$AH$18,"")))&amp;IF(F56="Scenario1PBT11",'Deep retrofit'!$AI$18,IF(F56="Scenario2PBT11",'Deep retrofit'!$AJ$18,IF(F56="Scenario3PBT11",'Deep retrofit'!$AK$18,"")))&amp;IF(F56="Scenario1PBT12",'Deep retrofit'!$AL$18,IF(F56="Scenario2PBT12",'Deep retrofit'!$AM$18,IF(F56="Scenario3PBT12",'Deep retrofit'!$AN$18,"")))&amp;IF(F56="Scenario1PBT13",'Deep retrofit'!$AO$18,IF(F56="Scenario2PBT13",'Deep retrofit'!$AP$18,IF(F56="Scenario3PBT13",'Deep retrofit'!$AQ$18,"")))&amp;IF(F56="Scenario1PBT14",'Deep retrofit'!$AR$18,IF(F56="Scenario2PBT14",'Deep retrofit'!$AS$18,IF(F56="Scenario3PBT14",'Deep retrofit'!$AT$18,"")))&amp;IF(F56="Scenario1PBT15",'Deep retrofit'!$AU$18,IF(F56="Scenario2PBT15",'Deep retrofit'!$AV$18,IF(F56="Scenario3PBT15",'Deep retrofit'!$AW$18,"")))</f>
        <v/>
      </c>
      <c r="L56" s="117">
        <f t="shared" si="13"/>
        <v>0</v>
      </c>
      <c r="M56" s="117" t="str">
        <f>IF(F56="Scenario1PBT1",'Deep retrofit'!$E$20,IF(F56="Scenario2PBT1",'Deep retrofit'!$F$20,IF(F56="Scenario3PBT1",'Deep retrofit'!$G$20,"")))&amp;IF(F56="Scenario1PBT2",'Deep retrofit'!$H$20,IF(F56="Scenario2PBT2",'Deep retrofit'!$I$20,IF(F56="Scenario3PBT2",'Deep retrofit'!$J$20,"")))&amp;IF(F56="Scenario1PBT3",'Deep retrofit'!$K$20,IF(F56="Scenario2PBT3",'Deep retrofit'!$L$20,IF(F56="Scenario3PBT3",'Deep retrofit'!$M$20,"")))&amp;IF(F56="Scenario1PBT4",'Deep retrofit'!$N$20,IF(F56="Scenario2PBT4",'Deep retrofit'!$O$20,IF(F56="Scenario3PBT4",'Deep retrofit'!$P$20,"")))&amp;IF(F56="Scenario1PBT5",'Deep retrofit'!$Q$20,IF(F56="Scenario2PBT5",'Deep retrofit'!$R$20,IF(F56="Scenario3PBT5",'Deep retrofit'!$S$20,"")))&amp;IF(F56="Scenario1PBT6",'Deep retrofit'!$T$20,IF(F56="Scenario2PBT6",'Deep retrofit'!$U$20,IF(F56="Scenario3PBT6",'Deep retrofit'!$V$20,"")))&amp;IF(F56="Scenario1PBT7",'Deep retrofit'!$W$20,IF(F56="Scenario2PBT7",'Deep retrofit'!$X$20,IF(F56="Scenario3PBT7",'Deep retrofit'!$Y$20,"")))&amp;IF(F56="Scenario1PBT8",'Deep retrofit'!$Z$20,IF(F56="Scenario2PBT8",'Deep retrofit'!$AA$20,IF(F56="Scenario3PBT8",'Deep retrofit'!$AB$20,"")))&amp;IF(F56="Scenario1PBT9",'Deep retrofit'!$AC$20,IF(F56="Scenario2PBT9",'Deep retrofit'!$AD$20,IF(F56="Scenario3PBT9",'Deep retrofit'!$AE$20,"")))&amp;IF(F56="Scenario1PBT10",'Deep retrofit'!$AF$20,IF(F56="Scenario2PBT10",'Deep retrofit'!$AG$20,IF(F56="Scenario3PBT10",'Deep retrofit'!$AH$20,"")))&amp;IF(F56="Scenario1PBT11",'Deep retrofit'!$AI$20,IF(F56="Scenario2PBT11",'Deep retrofit'!$AJ$20,IF(F56="Scenario3PBT11",'Deep retrofit'!$AK$20,"")))&amp;IF(F56="Scenario1PBT12",'Deep retrofit'!$AL$20,IF(F56="Scenario2PBT12",'Deep retrofit'!$AM$20,IF(F56="Scenario3PBT12",'Deep retrofit'!$AN$20,"")))&amp;IF(F56="Scenario1PBT13",'Deep retrofit'!$AO$20,IF(F56="Scenario2PBT13",'Deep retrofit'!$AP$20,IF(F56="Scenario3PBT13",'Deep retrofit'!$AQ$20,"")))&amp;IF(F56="Scenario1PBT14",'Deep retrofit'!$AR$20,IF(F56="Scenario2PBT14",'Deep retrofit'!$AS$20,IF(F56="Scenario3PBT14",'Deep retrofit'!$AT$20,"")))&amp;IF(F56="Scenario1PBT15",'Deep retrofit'!$AU$20,IF(F56="Scenario2PBT15",'Deep retrofit'!$AV$20,IF(F56="Scenario3PBT15",'Deep retrofit'!$AW$20,"")))</f>
        <v/>
      </c>
      <c r="N56" s="118">
        <f t="shared" si="14"/>
        <v>0</v>
      </c>
      <c r="O56" s="206" t="str">
        <f>IF(F56="Scenario1PBT1",'Deep retrofit'!$E$23,IF(F56="Scenario2PBT1",'Deep retrofit'!$F$23,IF(F56="Scenario3PBT1",'Deep retrofit'!$G$23,"")))&amp;IF(F56="Scenario1PBT2",'Deep retrofit'!$H$23,IF(F56="Scenario2PBT2",'Deep retrofit'!$I$23,IF(F56="Scenario3PBT2",'Deep retrofit'!$J$23,"")))&amp;IF(F56="Scenario1PBT3",'Deep retrofit'!$K$23,IF(F56="Scenario2PBT3",'Deep retrofit'!$L$23,IF(F56="Scenario3PBT3",'Deep retrofit'!$M$23,"")))&amp;IF(F56="Scenario1PBT4",'Deep retrofit'!$N$23,IF(F56="Scenario2PBT4",'Deep retrofit'!$O$23,IF(F56="Scenario3PBT4",'Deep retrofit'!$P$23,"")))&amp;IF(F56="Scenario1PBT5",'Deep retrofit'!$Q$23,IF(F56="Scenario2PBT5",'Deep retrofit'!$R$23,IF(F56="Scenario3PBT5",'Deep retrofit'!$S$23,"")))&amp;IF(F56="Scenario1PBT6",'Deep retrofit'!$T$23,IF(F56="Scenario2PBT6",'Deep retrofit'!$U$23,IF(F56="Scenario3PBT6",'Deep retrofit'!$V$23,"")))&amp;IF(F56="Scenario1PBT7",'Deep retrofit'!$W$23,IF(F56="Scenario2PBT7",'Deep retrofit'!$X$23,IF(F56="Scenario3PBT7",'Deep retrofit'!$Y$23,"")))&amp;IF(F56="Scenario1PBT8",'Deep retrofit'!$Z$23,IF(F56="Scenario2PBT8",'Deep retrofit'!$AA$23,IF(F56="Scenario3PBT8",'Deep retrofit'!$AB$23,"")))&amp;IF(F56="Scenario1PBT9",'Deep retrofit'!$AC$23,IF(F56="Scenario2PBT9",'Deep retrofit'!$AD$23,IF(F56="Scenario3PBT9",'Deep retrofit'!$AE$23,"")))&amp;IF(F56="Scenario1PBT10",'Deep retrofit'!$AF$23,IF(F56="Scenario2PBT10",'Deep retrofit'!$AG$23,IF(F56="Scenario3PBT10",'Deep retrofit'!$AH$23,"")))&amp;IF(F56="Scenario1PBT11",'Deep retrofit'!$AI$23,IF(F56="Scenario2PBT11",'Deep retrofit'!$AJ$23,IF(F56="Scenario3PBT11",'Deep retrofit'!$AK$23,"")))&amp;IF(F56="Scenario1PBT12",'Deep retrofit'!$AL$23,IF(F56="Scenario2PBT12",'Deep retrofit'!$AM$23,IF(F56="Scenario3PBT12",'Deep retrofit'!$AN$23,"")))&amp;IF(F56="Scenario1PBT13",'Deep retrofit'!$AO$23,IF(F56="Scenario2PBT13",'Deep retrofit'!$AP$23,IF(F56="Scenario3PBT13",'Deep retrofit'!$AQ$23,"")))&amp;IF(F56="Scenario1PBT14",'Deep retrofit'!$AR$23,IF(F56="Scenario2PBT14",'Deep retrofit'!$AS$23,IF(F56="Scenario3PBT14",'Deep retrofit'!$AT$23,"")))&amp;IF(F56="Scenario1PBT15",'Deep retrofit'!$AU$23,IF(F56="Scenario2PBT15",'Deep retrofit'!$AV$23,IF(F56="Scenario3PBT15",'Deep retrofit'!$AW$23,"")))</f>
        <v/>
      </c>
      <c r="P56" s="117">
        <f t="shared" si="15"/>
        <v>0</v>
      </c>
      <c r="Q56" s="117" t="str">
        <f>IF(F56="Scenario1PBT1",'Deep retrofit'!$E$25,IF(F56="Scenario2PBT1",'Deep retrofit'!$F$25,IF(F56="Scenario3PBT1",'Deep retrofit'!$G$25,"")))&amp;IF(F56="Scenario1PBT2",'Deep retrofit'!$H$25,IF(F56="Scenario2PBT2",'Deep retrofit'!$I$25,IF(F56="Scenario3PBT2",'Deep retrofit'!$J$25,"")))&amp;IF(F56="Scenario1PBT3",'Deep retrofit'!$K$25,IF(F56="Scenario2PBT3",'Deep retrofit'!$L$25,IF(F56="Scenario3PBT3",'Deep retrofit'!$M$25,"")))&amp;IF(F56="Scenario1PBT4",'Deep retrofit'!$N$25,IF(F56="Scenario2PBT4",'Deep retrofit'!$O$25,IF(F56="Scenario3PBT4",'Deep retrofit'!$P$25,"")))&amp;IF(F56="Scenario1PBT5",'Deep retrofit'!$Q$25,IF(F56="Scenario2PBT5",'Deep retrofit'!$R$25,IF(F56="Scenario3PBT5",'Deep retrofit'!$S$25,"")))&amp;IF(F56="Scenario1PBT6",'Deep retrofit'!$T$25,IF(F56="Scenario2PBT6",'Deep retrofit'!$U$25,IF(F56="Scenario3PBT6",'Deep retrofit'!$V$25,"")))&amp;IF(F56="Scenario1PBT7",'Deep retrofit'!$W$25,IF(F56="Scenario2PBT7",'Deep retrofit'!$X$25,IF(F56="Scenario3PBT7",'Deep retrofit'!$Y$25,"")))&amp;IF(F56="Scenario1PBT8",'Deep retrofit'!$Z$25,IF(F56="Scenario2PBT8",'Deep retrofit'!$AA$25,IF(F56="Scenario3PBT8",'Deep retrofit'!$AB$25,"")))&amp;IF(F56="Scenario1PBT9",'Deep retrofit'!$AC$25,IF(F56="Scenario2PBT9",'Deep retrofit'!$AD$25,IF(F56="Scenario3PBT9",'Deep retrofit'!$AE$25,"")))&amp;IF(F56="Scenario1PBT10",'Deep retrofit'!$AF$25,IF(F56="Scenario2PBT10",'Deep retrofit'!$AG$25,IF(F56="Scenario3PBT10",'Deep retrofit'!$AH$25,"")))&amp;IF(F56="Scenario1PBT11",'Deep retrofit'!$AI$25,IF(F56="Scenario2PBT11",'Deep retrofit'!$AJ$25,IF(F56="Scenario3PBT11",'Deep retrofit'!$AK$25,"")))&amp;IF(F56="Scenario1PBT12",'Deep retrofit'!$AL$25,IF(F56="Scenario2PBT12",'Deep retrofit'!$AM$25,IF(F56="Scenario3PBT12",'Deep retrofit'!$AN$25,"")))&amp;IF(F56="Scenario1PBT13",'Deep retrofit'!$AO$25,IF(F56="Scenario2PBT13",'Deep retrofit'!$AP$25,IF(F56="Scenario3PBT13",'Deep retrofit'!$AQ$25,"")))&amp;IF(F56="Scenario1PBT14",'Deep retrofit'!$AR$25,IF(F56="Scenario2PBT14",'Deep retrofit'!$AS$25,IF(F56="Scenario3PBT14",'Deep retrofit'!$AT$25,"")))&amp;IF(F56="Scenario1PBT15",'Deep retrofit'!$AU$25,IF(F56="Scenario2PBT15",'Deep retrofit'!$AV$25,IF(F56="Scenario3PBT15",'Deep retrofit'!$AW$25,"")))</f>
        <v/>
      </c>
      <c r="R56" s="117">
        <f t="shared" si="16"/>
        <v>0</v>
      </c>
      <c r="S56" s="117" t="str">
        <f>IF(F56="Scenario1PBT1",'Deep retrofit'!$E$27,IF(F56="Scenario2PBT1",'Deep retrofit'!$F$27,IF(F56="Scenario3PBT1",'Deep retrofit'!$G$27,"")))&amp;IF(F56="Scenario1PBT2",'Deep retrofit'!$H$27,IF(F56="Scenario2PBT2",'Deep retrofit'!$I$27,IF(F56="Scenario3PBT2",'Deep retrofit'!$J$27,"")))&amp;IF(F56="Scenario1PBT3",'Deep retrofit'!$K$27,IF(F56="Scenario2PBT3",'Deep retrofit'!$L$27,IF(F56="Scenario3PBT3",'Deep retrofit'!$M$27,"")))&amp;IF(F56="Scenario1PBT4",'Deep retrofit'!$N$27,IF(F56="Scenario2PBT4",'Deep retrofit'!$O$27,IF(F56="Scenario3PBT4",'Deep retrofit'!$P$27,"")))&amp;IF(F56="Scenario1PBT5",'Deep retrofit'!$Q$27,IF(F56="Scenario2PBT5",'Deep retrofit'!$R$27,IF(F56="Scenario3PBT5",'Deep retrofit'!$S$27,"")))&amp;IF(F56="Scenario1PBT6",'Deep retrofit'!$T$27,IF(F56="Scenario2PBT6",'Deep retrofit'!$U$27,IF(F56="Scenario3PBT6",'Deep retrofit'!$V$27,"")))&amp;IF(F56="Scenario1PBT7",'Deep retrofit'!$W$27,IF(F56="Scenario2PBT7",'Deep retrofit'!$X$27,IF(F56="Scenario3PBT7",'Deep retrofit'!$Y$27,"")))&amp;IF(F56="Scenario1PBT8",'Deep retrofit'!$Z$27,IF(F56="Scenario2PBT8",'Deep retrofit'!$AA$27,IF(F56="Scenario3PBT8",'Deep retrofit'!$AB$27,"")))&amp;IF(F56="Scenario1PBT9",'Deep retrofit'!$AC$27,IF(F56="Scenario2PBT9",'Deep retrofit'!$AD$27,IF(F56="Scenario3PBT9",'Deep retrofit'!$AE$27,"")))&amp;IF(F56="Scenario1PBT10",'Deep retrofit'!$AF$27,IF(F56="Scenario2PBT10",'Deep retrofit'!$AG$27,IF(F56="Scenario3PBT10",'Deep retrofit'!$AH$27,"")))&amp;IF(F56="Scenario1PBT11",'Deep retrofit'!$AI$27,IF(F56="Scenario2PBT11",'Deep retrofit'!$AJ$27,IF(F56="Scenario3PBT11",'Deep retrofit'!$AK$27,"")))&amp;IF(F56="Scenario1PBT12",'Deep retrofit'!$AL$27,IF(F56="Scenario2PBT12",'Deep retrofit'!$AM$27,IF(F56="Scenario3PBT12",'Deep retrofit'!$AN$27,"")))&amp;IF(F56="Scenario1PBT13",'Deep retrofit'!$AO$27,IF(F56="Scenario2PBT13",'Deep retrofit'!$AP$27,IF(F56="Scenario3PBT13",'Deep retrofit'!$AQ$27,"")))&amp;IF(F56="Scenario1PBT14",'Deep retrofit'!$AR$27,IF(F56="Scenario2PBT14",'Deep retrofit'!$AS$27,IF(F56="Scenario3PBT14",'Deep retrofit'!$AT$27,"")))&amp;IF(F56="Scenario1PBT15",'Deep retrofit'!$AU$27,IF(F56="Scenario2PBT15",'Deep retrofit'!$AV$27,IF(F56="Scenario3PBT15",'Deep retrofit'!$AW$27,"")))</f>
        <v/>
      </c>
      <c r="T56" s="207">
        <f t="shared" si="17"/>
        <v>0</v>
      </c>
      <c r="U56" s="206" t="str">
        <f>IF(F56="Scenario1PBT1",'Deep retrofit'!$E$38,IF(F56="Scenario2PBT1",'Deep retrofit'!$F$38,IF(F56="Scenario3PBT1",'Deep retrofit'!$G$38,"")))&amp;IF(F56="Scenario1PBT2",'Deep retrofit'!$H$38,IF(F56="Scenario2PBT2",'Deep retrofit'!$I$38,IF(F56="Scenario3PBT2",'Deep retrofit'!$J$38,"")))&amp;IF(F56="Scenario1PBT3",'Deep retrofit'!$K$38,IF(F56="Scenario2PBT3",'Deep retrofit'!$L$38,IF(F56="Scenario3PBT3",'Deep retrofit'!$M$38,"")))&amp;IF(F56="Scenario1PBT4",'Deep retrofit'!$N$38,IF(F56="Scenario2PBT4",'Deep retrofit'!$O$38,IF(F56="Scenario3PBT4",'Deep retrofit'!$P$38,"")))&amp;IF(F56="Scenario1PBT5",'Deep retrofit'!$Q$38,IF(F56="Scenario2PBT5",'Deep retrofit'!$R$38,IF(F56="Scenario3PBT5",'Deep retrofit'!$S$38,"")))&amp;IF(F56="Scenario1PBT6",'Deep retrofit'!$T$38,IF(F56="Scenario2PBT6",'Deep retrofit'!$U$38,IF(F56="Scenario3PBT6",'Deep retrofit'!$V$38,"")))&amp;IF(F56="Scenario1PBT7",'Deep retrofit'!$W$38,IF(F56="Scenario2PBT7",'Deep retrofit'!$X$38,IF(F56="Scenario3PBT7",'Deep retrofit'!$Y$38,"")))&amp;IF(F56="Scenario1PBT8",'Deep retrofit'!$Z$38,IF(F56="Scenario2PBT8",'Deep retrofit'!$AA$38,IF(F56="Scenario3PBT8",'Deep retrofit'!$AB$38,"")))&amp;IF(F56="Scenario1PBT9",'Deep retrofit'!$AC$38,IF(F56="Scenario2PBT9",'Deep retrofit'!$AD$38,IF(F56="Scenario3PBT9",'Deep retrofit'!$AE$38,"")))&amp;IF(F56="Scenario1PBT10",'Deep retrofit'!$AF$38,IF(F56="Scenario2PBT10",'Deep retrofit'!$AG$38,IF(F56="Scenario3PBT10",'Deep retrofit'!$AH$38,"")))&amp;IF(F56="Scenario1PBT11",'Deep retrofit'!$AI$38,IF(F56="Scenario2PBT11",'Deep retrofit'!$AJ$38,IF(F56="Scenario3PBT11",'Deep retrofit'!$AK$38,"")))&amp;IF(F56="Scenario1PBT12",'Deep retrofit'!$AL$38,IF(F56="Scenario2PBT12",'Deep retrofit'!$AM$38,IF(F56="Scenario3PBT12",'Deep retrofit'!$AN$38,"")))&amp;IF(F56="Scenario1PBT13",'Deep retrofit'!$AO$38,IF(F56="Scenario2PBT13",'Deep retrofit'!$AP$38,IF(F56="Scenario3PBT13",'Deep retrofit'!$AQ$38,"")))&amp;IF(F56="Scenario1PBT14",'Deep retrofit'!$AR$38,IF(F56="Scenario2PBT14",'Deep retrofit'!$AS$38,IF(F56="Scenario3PBT14",'Deep retrofit'!$AT$38,"")))&amp;IF(F56="Scenario1PBT15",'Deep retrofit'!$AU$38,IF(F56="Scenario2PBT15",'Deep retrofit'!$AV$38,IF(F56="Scenario3PBT15",'Deep retrofit'!$AW$38,"")))</f>
        <v/>
      </c>
      <c r="V56" s="117">
        <f t="shared" si="18"/>
        <v>0</v>
      </c>
      <c r="W56" s="117" t="str">
        <f>IF(F56="Scenario1PBT1",'Deep retrofit'!$E$40,IF(F56="Scenario2PBT1",'Deep retrofit'!$F$40,IF(F56="Scenario3PBT1",'Deep retrofit'!$G$40,"")))&amp;IF(F56="Scenario1PBT2",'Deep retrofit'!$H$40,IF(F56="Scenario2PBT2",'Deep retrofit'!$I$40,IF(F56="Scenario3PBT2",'Deep retrofit'!$J$40,"")))&amp;IF(F56="Scenario1PBT3",'Deep retrofit'!$K$40,IF(F56="Scenario2PBT3",'Deep retrofit'!$L$40,IF(F56="Scenario3PBT3",'Deep retrofit'!$M$40,"")))&amp;IF(F56="Scenario1PBT4",'Deep retrofit'!$N$40,IF(F56="Scenario2PBT4",'Deep retrofit'!$O$40,IF(F56="Scenario3PBT4",'Deep retrofit'!$P$40,"")))&amp;IF(F56="Scenario1PBT5",'Deep retrofit'!$Q$40,IF(F56="Scenario2PBT5",'Deep retrofit'!$R$40,IF(F56="Scenario3PBT5",'Deep retrofit'!$S$40,"")))&amp;IF(F56="Scenario1PBT6",'Deep retrofit'!$T$40,IF(F56="Scenario2PBT6",'Deep retrofit'!$U$40,IF(F56="Scenario3PBT6",'Deep retrofit'!$V$40,"")))&amp;IF(F56="Scenario1PBT7",'Deep retrofit'!$W$40,IF(F56="Scenario2PBT7",'Deep retrofit'!$X$40,IF(F56="Scenario3PBT7",'Deep retrofit'!$Y$40,"")))&amp;IF(F56="Scenario1PBT8",'Deep retrofit'!$Z$40,IF(F56="Scenario2PBT8",'Deep retrofit'!$AA$40,IF(F56="Scenario3PBT8",'Deep retrofit'!$AB$40,"")))&amp;IF(F56="Scenario1PBT9",'Deep retrofit'!$AC$40,IF(F56="Scenario2PBT9",'Deep retrofit'!$AD$40,IF(F56="Scenario3PBT9",'Deep retrofit'!$AE$40,"")))&amp;IF(F56="Scenario1PBT10",'Deep retrofit'!$AF$40,IF(F56="Scenario2PBT10",'Deep retrofit'!$AG$40,IF(F56="Scenario3PBT10",'Deep retrofit'!$AH$40,"")))&amp;IF(F56="Scenario1PBT11",'Deep retrofit'!$AI$40,IF(F56="Scenario2PBT11",'Deep retrofit'!$AJ$40,IF(F56="Scenario3PBT11",'Deep retrofit'!$AK$40,"")))&amp;IF(F56="Scenario1PBT12",'Deep retrofit'!$AL$40,IF(F56="Scenario2PBT12",'Deep retrofit'!$AM$40,IF(F56="Scenario3PBT12",'Deep retrofit'!$AN$40,"")))&amp;IF(F56="Scenario1PBT13",'Deep retrofit'!$AO$40,IF(F56="Scenario2PBT13",'Deep retrofit'!$AP$40,IF(F56="Scenario3PBT13",'Deep retrofit'!$AQ$40,"")))&amp;IF(F56="Scenario1PBT14",'Deep retrofit'!$AR$40,IF(F56="Scenario2PBT14",'Deep retrofit'!$AS$40,IF(F56="Scenario3PBT14",'Deep retrofit'!$AT$40,"")))&amp;IF(F56="Scenario1PBT15",'Deep retrofit'!$AU$40,IF(F56="Scenario2PBT15",'Deep retrofit'!$AV$40,IF(F56="Scenario3PBT15",'Deep retrofit'!$AW$40,"")))</f>
        <v/>
      </c>
      <c r="X56" s="117">
        <f t="shared" si="19"/>
        <v>0</v>
      </c>
      <c r="Y56" s="117" t="str">
        <f>IF(F56="Scenario1PBT1",'Deep retrofit'!$E$42,IF(F56="Scenario2PBT1",'Deep retrofit'!$F$42,IF(F56="Scenario3PBT1",'Deep retrofit'!$G$42,"")))&amp;IF(F56="Scenario1PBT2",'Deep retrofit'!$H$42,IF(F56="Scenario2PBT2",'Deep retrofit'!$I$42,IF(F56="Scenario3PBT2",'Deep retrofit'!$J$42,"")))&amp;IF(F56="Scenario1PBT3",'Deep retrofit'!$K$42,IF(F56="Scenario2PBT3",'Deep retrofit'!$L$42,IF(F56="Scenario3PBT3",'Deep retrofit'!$M$42,"")))&amp;IF(F56="Scenario1PBT4",'Deep retrofit'!$N$42,IF(F56="Scenario2PBT4",'Deep retrofit'!$O$42,IF(F56="Scenario3PBT4",'Deep retrofit'!$P$42,"")))&amp;IF(F56="Scenario1PBT5",'Deep retrofit'!$Q$42,IF(F56="Scenario2PBT5",'Deep retrofit'!$R$42,IF(F56="Scenario3PBT5",'Deep retrofit'!$S$42,"")))&amp;IF(F56="Scenario1PBT6",'Deep retrofit'!$T$42,IF(F56="Scenario2PBT6",'Deep retrofit'!$U$42,IF(F56="Scenario3PBT6",'Deep retrofit'!$V$42,"")))&amp;IF(F56="Scenario1PBT7",'Deep retrofit'!$W$42,IF(F56="Scenario2PBT7",'Deep retrofit'!$X$42,IF(F56="Scenario3PBT7",'Deep retrofit'!$Y$42,"")))&amp;IF(F56="Scenario1PBT8",'Deep retrofit'!$Z$42,IF(F56="Scenario2PBT8",'Deep retrofit'!$AA$42,IF(F56="Scenario3PBT8",'Deep retrofit'!$AB$42,"")))&amp;IF(F56="Scenario1PBT9",'Deep retrofit'!$AC$42,IF(F56="Scenario2PBT9",'Deep retrofit'!$AD$42,IF(F56="Scenario3PBT9",'Deep retrofit'!$AE$42,"")))&amp;IF(F56="Scenario1PBT10",'Deep retrofit'!$AF$42,IF(F56="Scenario2PBT10",'Deep retrofit'!$AG$42,IF(F56="Scenario3PBT10",'Deep retrofit'!$AH$42,"")))&amp;IF(F56="Scenario1PBT11",'Deep retrofit'!$AI$42,IF(F56="Scenario2PBT11",'Deep retrofit'!$AJ$42,IF(F56="Scenario3PBT11",'Deep retrofit'!$AK$42,"")))&amp;IF(F56="Scenario1PBT12",'Deep retrofit'!$AL$42,IF(F56="Scenario2PBT12",'Deep retrofit'!$AM$42,IF(F56="Scenario3PBT12",'Deep retrofit'!$AN$42,"")))&amp;IF(F56="Scenario1PBT13",'Deep retrofit'!$AO$42,IF(F56="Scenario2PBT13",'Deep retrofit'!$AP$42,IF(F56="Scenario3PBT13",'Deep retrofit'!$AQ$42,"")))&amp;IF(F56="Scenario1PBT14",'Deep retrofit'!$AR$42,IF(F56="Scenario2PBT14",'Deep retrofit'!$AS$42,IF(F56="Scenario3PBT14",'Deep retrofit'!$AT$42,"")))&amp;IF(F56="Scenario1PBT15",'Deep retrofit'!$AU$42,IF(F56="Scenario2PBT15",'Deep retrofit'!$AV$42,IF(F56="Scenario3PBT15",'Deep retrofit'!$AW$42,"")))</f>
        <v/>
      </c>
      <c r="Z56" s="117">
        <f t="shared" si="20"/>
        <v>0</v>
      </c>
      <c r="AA56" s="269" t="str">
        <f>IF(F56="Scenario1PBT1",'Deep retrofit'!$E$101,IF(F56="Scenario2PBT1",'Deep retrofit'!$F$101,IF(F56="Scenario3PBT1",'Deep retrofit'!$G$101,"")))&amp;IF(F56="Scenario1PBT2",'Deep retrofit'!$H$101,IF(F56="Scenario2PBT2",'Deep retrofit'!$I$101,IF(F56="Scenario3PBT2",'Deep retrofit'!$J$101,"")))&amp;IF(F56="Scenario1PBT3",'Deep retrofit'!$K$101,IF(F56="Scenario2PBT3",'Deep retrofit'!$L$101,IF(F56="Scenario3PBT3",'Deep retrofit'!$M$101,"")))&amp;IF(F56="Scenario1PBT4",'Deep retrofit'!$N$101,IF(F56="Scenario2PBT4",'Deep retrofit'!$O$101,IF(F56="Scenario3PBT4",'Deep retrofit'!$P$101,"")))&amp;IF(F56="Scenario1PBT5",'Deep retrofit'!$Q$101,IF(F56="Scenario2PBT5",'Deep retrofit'!$R$101,IF(F56="Scenario3PBT5",'Deep retrofit'!$S$101,"")))&amp;IF(F56="Scenario1PBT6",'Deep retrofit'!$T$101,IF(F56="Scenario2PBT6",'Deep retrofit'!$U$101,IF(F56="Scenario3PBT6",'Deep retrofit'!$V$101,"")))&amp;IF(F56="Scenario1PBT7",'Deep retrofit'!$W$101,IF(F56="Scenario2PBT7",'Deep retrofit'!$X$101,IF(F56="Scenario3PBT7",'Deep retrofit'!$Y$101,"")))&amp;IF(F56="Scenario1PBT8",'Deep retrofit'!$Z$101,IF(F56="Scenario2PBT8",'Deep retrofit'!$AA$101,IF(F56="Scenario3PBT8",'Deep retrofit'!$AB$101,"")))&amp;IF(F56="Scenario1PBT9",'Deep retrofit'!$AC$101,IF(F56="Scenario2PBT9",'Deep retrofit'!$AD$101,IF(F56="Scenario3PBT9",'Deep retrofit'!$AE$101,"")))&amp;IF(F56="Scenario1PBT10",'Deep retrofit'!$AF$101,IF(F56="Scenario2PBT10",'Deep retrofit'!$AG$101,IF(F56="Scenario3PBT10",'Deep retrofit'!$AH$101,"")))&amp;IF(F56="Scenario1PBT11",'Deep retrofit'!$AI$101,IF(F56="Scenario2PBT11",'Deep retrofit'!$AJ$101,IF(F56="Scenario3PBT11",'Deep retrofit'!$AK$101,"")))&amp;IF(F56="Scenario1PBT12",'Deep retrofit'!$AL$101,IF(F56="Scenario2PBT12",'Deep retrofit'!$AM$101,IF(F56="Scenario3PBT12",'Deep retrofit'!$AN$101,"")))&amp;IF(F56="Scenario1PBT13",'Deep retrofit'!$AO$101,IF(F56="Scenario2PBT13",'Deep retrofit'!$AP$101,IF(F56="Scenario3PBT13",'Deep retrofit'!$AQ$101,"")))&amp;IF(F56="Scenario1PBT14",'Deep retrofit'!$AR$101,IF(F56="Scenario2PBT14",'Deep retrofit'!$AS$101,IF(F56="Scenario3PBT14",'Deep retrofit'!$AT$101,"")))&amp;IF(F56="Scenario1PBT15",'Deep retrofit'!$AU$101,IF(F56="Scenario2PBT15",'Deep retrofit'!$AV$101,IF(F56="Scenario3PBT15",'Deep retrofit'!$AW$101,"")))</f>
        <v/>
      </c>
      <c r="AB56" s="179">
        <f t="shared" si="21"/>
        <v>0</v>
      </c>
      <c r="AC56" s="208">
        <f>IFERROR('Projection_Base-case'!G56-G56,0)</f>
        <v>0</v>
      </c>
      <c r="AD56" s="117">
        <f t="shared" si="24"/>
        <v>0</v>
      </c>
      <c r="AE56" s="117">
        <f>IFERROR(100*AC56/'Projection_Base-case'!G56,0)</f>
        <v>0</v>
      </c>
      <c r="AF56" s="117">
        <f>IFERROR('Projection_Base-case'!I56-I56,0)</f>
        <v>0</v>
      </c>
      <c r="AG56" s="117">
        <f t="shared" si="25"/>
        <v>0</v>
      </c>
      <c r="AH56" s="117">
        <f>IFERROR(100*AF56/'Projection_Base-case'!I56,0)</f>
        <v>0</v>
      </c>
      <c r="AI56" s="117">
        <f>IFERROR('Projection_Base-case'!K56-K56,0)</f>
        <v>0</v>
      </c>
      <c r="AJ56" s="117">
        <f t="shared" si="26"/>
        <v>0</v>
      </c>
      <c r="AK56" s="117">
        <f>IFERROR(100*AI56/'Projection_Base-case'!K56,0)</f>
        <v>0</v>
      </c>
      <c r="AL56" s="117">
        <f>IFERROR(M56-'Projection_Base-case'!M56,0)</f>
        <v>0</v>
      </c>
      <c r="AM56" s="117">
        <f t="shared" si="27"/>
        <v>0</v>
      </c>
      <c r="AN56" s="179">
        <f>IFERROR(IF('Projection_Base-case'!N56&gt;0,100*AM56/'Projection_Base-case'!N56,100*AM56/N56),0)</f>
        <v>0</v>
      </c>
      <c r="AO56" s="206">
        <f>IFERROR('Projection_Base-case'!O56-O56,0)</f>
        <v>0</v>
      </c>
      <c r="AP56" s="117">
        <f t="shared" si="28"/>
        <v>0</v>
      </c>
      <c r="AQ56" s="117">
        <f>IFERROR(100*AO56/'Projection_Base-case'!O56,0)</f>
        <v>0</v>
      </c>
      <c r="AR56" s="117">
        <f>IFERROR('Projection_Base-case'!Q56-Q56,0)</f>
        <v>0</v>
      </c>
      <c r="AS56" s="117">
        <f t="shared" si="29"/>
        <v>0</v>
      </c>
      <c r="AT56" s="117">
        <f>IFERROR(100*AR56/'Projection_Base-case'!Q56,0)</f>
        <v>0</v>
      </c>
      <c r="AU56" s="117">
        <f>IFERROR('Projection_Base-case'!S56-S56,0)</f>
        <v>0</v>
      </c>
      <c r="AV56" s="117">
        <f t="shared" si="30"/>
        <v>0</v>
      </c>
      <c r="AW56" s="118">
        <f>IFERROR(100*AU56/'Projection_Base-case'!S56,0)</f>
        <v>0</v>
      </c>
      <c r="AX56" s="206">
        <f>IFERROR('Projection_Base-case'!U56-U56,0)</f>
        <v>0</v>
      </c>
      <c r="AY56" s="117">
        <f t="shared" si="31"/>
        <v>0</v>
      </c>
      <c r="AZ56" s="117">
        <f>IFERROR(100*AX56/'Projection_Base-case'!U56,0)</f>
        <v>0</v>
      </c>
      <c r="BA56" s="117">
        <f>IFERROR('Projection_Base-case'!W56-W56,0)</f>
        <v>0</v>
      </c>
      <c r="BB56" s="117">
        <f t="shared" si="32"/>
        <v>0</v>
      </c>
      <c r="BC56" s="117">
        <f>IFERROR(100*BA56/'Projection_Base-case'!W56,0)</f>
        <v>0</v>
      </c>
      <c r="BD56" s="117">
        <f>IFERROR('Projection_Base-case'!Y56-Y56,0)</f>
        <v>0</v>
      </c>
      <c r="BE56" s="117">
        <f t="shared" si="33"/>
        <v>0</v>
      </c>
      <c r="BF56" s="117">
        <f>IFERROR(100*BD56/'Projection_Base-case'!Y56,0)</f>
        <v>0</v>
      </c>
      <c r="BG56" s="178">
        <f t="shared" si="22"/>
        <v>0</v>
      </c>
      <c r="BH56" s="179">
        <f t="shared" si="23"/>
        <v>0</v>
      </c>
    </row>
    <row r="57" spans="1:60">
      <c r="A57" s="205">
        <v>52</v>
      </c>
      <c r="B57" s="178">
        <f>IF('Projection_Base-case'!B57&lt;&gt;"",'Projection_Base-case'!B57,0)</f>
        <v>0</v>
      </c>
      <c r="C57" s="178">
        <f>IF('Projection_Base-case'!C57&lt;&gt;"",'Projection_Base-case'!C57,0)</f>
        <v>0</v>
      </c>
      <c r="D57" s="178">
        <f>IF('Projection_Base-case'!D57&lt;&gt;"",'Projection_Base-case'!D57,0)</f>
        <v>0</v>
      </c>
      <c r="E57" s="107" t="str">
        <f>IF(AND('Résultats deep'!$AC$3="OUI",'Résultats deep'!E56&lt;&gt;""),'Résultats deep'!E56,IF(OR(D57="PBT1",D57="PBT2",D57="PBT3",D57="PBT4",D57="PBT5",D57="PBT6",D57="PBT7"),"Scenario1",""))</f>
        <v/>
      </c>
      <c r="F57" s="202" t="str">
        <f t="shared" si="10"/>
        <v>0</v>
      </c>
      <c r="G57" s="177" t="str">
        <f>IF(F57="Scenario1PBT1",'Deep retrofit'!$E$6,IF(F57="Scenario2PBT1",'Deep retrofit'!$F$6,IF(F57="Scenario3PBT1",'Deep retrofit'!$G$6,"")))&amp;IF(F57="Scenario1PBT2",'Deep retrofit'!$H$6,IF(F57="Scenario2PBT2",'Deep retrofit'!$I$6,IF(F57="Scenario3PBT2",'Deep retrofit'!$J$6,"")))&amp;IF(F57="Scenario1PBT3",'Deep retrofit'!$K$6,IF(F57="Scenario2PBT3",'Deep retrofit'!$L$6,IF(F57="Scenario3PBT3",'Deep retrofit'!$M$6,"")))&amp;IF(F57="Scenario1PBT4",'Deep retrofit'!$N$6,IF(F57="Scenario2PBT4",'Deep retrofit'!$O$6,IF(F57="Scenario3PBT4",'Deep retrofit'!$P$6,"")))&amp;IF(F57="Scenario1PBT5",'Deep retrofit'!$Q$6,IF(F57="Scenario2PBT5",'Deep retrofit'!$R$6,IF(F57="Scenario3PBT5",'Deep retrofit'!$S$6,"")))&amp;IF(F57="Scenario1PBT6",'Deep retrofit'!$T$6,IF(F57="Scenario2PBT6",'Deep retrofit'!$U$6,IF(F57="Scenario3PBT6",'Deep retrofit'!$V$6,"")))&amp;IF(F57="Scenario1PBT7",'Deep retrofit'!$W$6,IF(F57="Scenario2PBT7",'Deep retrofit'!$X$6,IF(F57="Scenario3PBT7",'Deep retrofit'!$Y$6,"")))&amp;IF(F57="Scenario1PBT8",'Deep retrofit'!$Z$6,IF(F57="Scenario2PBT8",'Deep retrofit'!$AA$6,IF(F57="Scenario3PBT8",'Deep retrofit'!$AB$6,"")))&amp;IF(F57="Scenario1PBT9",'Deep retrofit'!$AC$6,IF(F57="Scenario2PBT9",'Deep retrofit'!$AD$6,IF(F57="Scenario3PBT9",'Deep retrofit'!$AE$6,"")))&amp;IF(F57="Scenario1PBT10",'Deep retrofit'!$AF$6,IF(F57="Scenario2PBT10",'Deep retrofit'!$AG$6,IF(F57="Scenario3PBT10",'Deep retrofit'!$AH$6,"")))&amp;IF(F57="Scenario1PBT11",'Deep retrofit'!$AI$6,IF(F57="Scenario2PBT11",'Deep retrofit'!$AJ$6,IF(F57="Scenario3PBT11",'Deep retrofit'!$AK$6,"")))&amp;IF(F57="Scenario1PBT12",'Deep retrofit'!$AL$6,IF(F57="Scenario2PBT12",'Deep retrofit'!$AM$6,IF(F57="Scenario3PBT12",'Deep retrofit'!$AN$6,"")))&amp;IF(F57="Scenario1PBT13",'Deep retrofit'!$AO$6,IF(F57="Scenario2PBT13",'Deep retrofit'!$AP$6,IF(F57="Scenario3PBT13",'Deep retrofit'!$AQ$6,"")))&amp;IF(F57="Scenario1PBT14",'Deep retrofit'!$AR$6,IF(F57="Scenario2PBT14",'Deep retrofit'!$AS$6,IF(F57="Scenario3PBT14",'Deep retrofit'!$AT$6,"")))&amp;IF(F57="Scenario1PBT15",'Deep retrofit'!$AU$6,IF(F57="Scenario2PBT15",'Deep retrofit'!$AV$6,IF(F57="Scenario3PBT15",'Deep retrofit'!$AW$6,"")))</f>
        <v/>
      </c>
      <c r="H57" s="117">
        <f t="shared" si="11"/>
        <v>0</v>
      </c>
      <c r="I57" s="178" t="str">
        <f>IF(F57="Scenario1PBT1",'Deep retrofit'!$E$16,IF(F57="Scenario2PBT1",'Deep retrofit'!$F$16,IF(F57="Scenario3PBT1",'Deep retrofit'!$G$16,"")))&amp;IF(F57="Scenario1PBT2",'Deep retrofit'!$H$16,IF(F57="Scenario2PBT2",'Deep retrofit'!$I$16,IF(F57="Scenario3PBT2",'Deep retrofit'!$J$16,"")))&amp;IF(F57="Scenario1PBT3",'Deep retrofit'!$K$16,IF(F57="Scenario2PBT3",'Deep retrofit'!$L$16,IF(F57="Scenario3PBT3",'Deep retrofit'!$M$16,"")))&amp;IF(F57="Scenario1PBT4",'Deep retrofit'!$N$16,IF(F57="Scenario2PBT4",'Deep retrofit'!$O$16,IF(F57="Scenario3PBT4",'Deep retrofit'!$P$16,"")))&amp;IF(F57="Scenario1PBT5",'Deep retrofit'!$Q$16,IF(F57="Scenario2PBT5",'Deep retrofit'!$R$16,IF(F57="Scenario3PBT5",'Deep retrofit'!$S$16,"")))&amp;IF(F57="Scenario1PBT6",'Deep retrofit'!$T$16,IF(F57="Scenario2PBT6",'Deep retrofit'!$U$16,IF(F57="Scenario3PBT6",'Deep retrofit'!$V$16,"")))&amp;IF(F57="Scenario1PBT7",'Deep retrofit'!$W$16,IF(F57="Scenario2PBT7",'Deep retrofit'!$X$16,IF(F57="Scenario3PBT7",'Deep retrofit'!$Y$16,"")))&amp;IF(F57="Scenario1PBT8",'Deep retrofit'!$Z$16,IF(F57="Scenario2PBT8",'Deep retrofit'!$AA$16,IF(F57="Scenario3PBT8",'Deep retrofit'!$AB$16,"")))&amp;IF(F57="Scenario1PBT9",'Deep retrofit'!$AC$16,IF(F57="Scenario2PBT9",'Deep retrofit'!$AD$16,IF(F57="Scenario3PBT9",'Deep retrofit'!$AE$16,"")))&amp;IF(F57="Scenario1PBT10",'Deep retrofit'!$AF$16,IF(F57="Scenario2PBT10",'Deep retrofit'!$AG$16,IF(F57="Scenario3PBT10",'Deep retrofit'!$AH$16,"")))&amp;IF(F57="Scenario1PBT11",'Deep retrofit'!$AI$16,IF(F57="Scenario2PBT11",'Deep retrofit'!$AJ$16,IF(F57="Scenario3PBT11",'Deep retrofit'!$AK$16,"")))&amp;IF(F57="Scenario1PBT12",'Deep retrofit'!$AL$16,IF(F57="Scenario2PBT12",'Deep retrofit'!$AM$16,IF(F57="Scenario3PBT12",'Deep retrofit'!$AN$16,"")))&amp;IF(F57="Scenario1PBT13",'Deep retrofit'!$AO$16,IF(F57="Scenario2PBT13",'Deep retrofit'!$AP$16,IF(F57="Scenario3PBT13",'Deep retrofit'!$AQ$16,"")))&amp;IF(F57="Scenario1PBT14",'Deep retrofit'!$AR$16,IF(F57="Scenario2PBT14",'Deep retrofit'!$AS$16,IF(F57="Scenario3PBT14",'Deep retrofit'!$AT$16,"")))&amp;IF(F57="Scenario1PBT15",'Deep retrofit'!$AU$16,IF(F57="Scenario2PBT15",'Deep retrofit'!$AV$16,IF(F57="Scenario3PBT15",'Deep retrofit'!$AW$16,"")))</f>
        <v/>
      </c>
      <c r="J57" s="117">
        <f t="shared" si="12"/>
        <v>0</v>
      </c>
      <c r="K57" s="117" t="str">
        <f>IF(F57="Scenario1PBT1",'Deep retrofit'!$E$18,IF(F57="Scenario2PBT1",'Deep retrofit'!$F$18,IF(F57="Scenario3PBT1",'Deep retrofit'!$G$18,"")))&amp;IF(F57="Scenario1PBT2",'Deep retrofit'!$H$18,IF(F57="Scenario2PBT2",'Deep retrofit'!$I$18,IF(F57="Scenario3PBT2",'Deep retrofit'!$J$18,"")))&amp;IF(F57="Scenario1PBT3",'Deep retrofit'!$K$18,IF(F57="Scenario2PBT3",'Deep retrofit'!$L$18,IF(F57="Scenario3PBT3",'Deep retrofit'!$M$18,"")))&amp;IF(F57="Scenario1PBT4",'Deep retrofit'!$N$18,IF(F57="Scenario2PBT4",'Deep retrofit'!$O$18,IF(F57="Scenario3PBT4",'Deep retrofit'!$P$18,"")))&amp;IF(F57="Scenario1PBT5",'Deep retrofit'!$Q$18,IF(F57="Scenario2PBT5",'Deep retrofit'!$R$18,IF(F57="Scenario3PBT5",'Deep retrofit'!$S$18,"")))&amp;IF(F57="Scenario1PBT6",'Deep retrofit'!$T$18,IF(F57="Scenario2PBT6",'Deep retrofit'!$U$18,IF(F57="Scenario3PBT6",'Deep retrofit'!$V$18,"")))&amp;IF(F57="Scenario1PBT7",'Deep retrofit'!$W$18,IF(F57="Scenario2PBT7",'Deep retrofit'!$X$18,IF(F57="Scenario3PBT7",'Deep retrofit'!$Y$18,"")))&amp;IF(F57="Scenario1PBT8",'Deep retrofit'!$Z$18,IF(F57="Scenario2PBT8",'Deep retrofit'!$AA$18,IF(F57="Scenario3PBT8",'Deep retrofit'!$AB$18,"")))&amp;IF(F57="Scenario1PBT9",'Deep retrofit'!$AC$18,IF(F57="Scenario2PBT9",'Deep retrofit'!$AD$18,IF(F57="Scenario3PBT9",'Deep retrofit'!$AE$18,"")))&amp;IF(F57="Scenario1PBT10",'Deep retrofit'!$AF$18,IF(F57="Scenario2PBT10",'Deep retrofit'!$AG$18,IF(F57="Scenario3PBT10",'Deep retrofit'!$AH$18,"")))&amp;IF(F57="Scenario1PBT11",'Deep retrofit'!$AI$18,IF(F57="Scenario2PBT11",'Deep retrofit'!$AJ$18,IF(F57="Scenario3PBT11",'Deep retrofit'!$AK$18,"")))&amp;IF(F57="Scenario1PBT12",'Deep retrofit'!$AL$18,IF(F57="Scenario2PBT12",'Deep retrofit'!$AM$18,IF(F57="Scenario3PBT12",'Deep retrofit'!$AN$18,"")))&amp;IF(F57="Scenario1PBT13",'Deep retrofit'!$AO$18,IF(F57="Scenario2PBT13",'Deep retrofit'!$AP$18,IF(F57="Scenario3PBT13",'Deep retrofit'!$AQ$18,"")))&amp;IF(F57="Scenario1PBT14",'Deep retrofit'!$AR$18,IF(F57="Scenario2PBT14",'Deep retrofit'!$AS$18,IF(F57="Scenario3PBT14",'Deep retrofit'!$AT$18,"")))&amp;IF(F57="Scenario1PBT15",'Deep retrofit'!$AU$18,IF(F57="Scenario2PBT15",'Deep retrofit'!$AV$18,IF(F57="Scenario3PBT15",'Deep retrofit'!$AW$18,"")))</f>
        <v/>
      </c>
      <c r="L57" s="117">
        <f t="shared" si="13"/>
        <v>0</v>
      </c>
      <c r="M57" s="117" t="str">
        <f>IF(F57="Scenario1PBT1",'Deep retrofit'!$E$20,IF(F57="Scenario2PBT1",'Deep retrofit'!$F$20,IF(F57="Scenario3PBT1",'Deep retrofit'!$G$20,"")))&amp;IF(F57="Scenario1PBT2",'Deep retrofit'!$H$20,IF(F57="Scenario2PBT2",'Deep retrofit'!$I$20,IF(F57="Scenario3PBT2",'Deep retrofit'!$J$20,"")))&amp;IF(F57="Scenario1PBT3",'Deep retrofit'!$K$20,IF(F57="Scenario2PBT3",'Deep retrofit'!$L$20,IF(F57="Scenario3PBT3",'Deep retrofit'!$M$20,"")))&amp;IF(F57="Scenario1PBT4",'Deep retrofit'!$N$20,IF(F57="Scenario2PBT4",'Deep retrofit'!$O$20,IF(F57="Scenario3PBT4",'Deep retrofit'!$P$20,"")))&amp;IF(F57="Scenario1PBT5",'Deep retrofit'!$Q$20,IF(F57="Scenario2PBT5",'Deep retrofit'!$R$20,IF(F57="Scenario3PBT5",'Deep retrofit'!$S$20,"")))&amp;IF(F57="Scenario1PBT6",'Deep retrofit'!$T$20,IF(F57="Scenario2PBT6",'Deep retrofit'!$U$20,IF(F57="Scenario3PBT6",'Deep retrofit'!$V$20,"")))&amp;IF(F57="Scenario1PBT7",'Deep retrofit'!$W$20,IF(F57="Scenario2PBT7",'Deep retrofit'!$X$20,IF(F57="Scenario3PBT7",'Deep retrofit'!$Y$20,"")))&amp;IF(F57="Scenario1PBT8",'Deep retrofit'!$Z$20,IF(F57="Scenario2PBT8",'Deep retrofit'!$AA$20,IF(F57="Scenario3PBT8",'Deep retrofit'!$AB$20,"")))&amp;IF(F57="Scenario1PBT9",'Deep retrofit'!$AC$20,IF(F57="Scenario2PBT9",'Deep retrofit'!$AD$20,IF(F57="Scenario3PBT9",'Deep retrofit'!$AE$20,"")))&amp;IF(F57="Scenario1PBT10",'Deep retrofit'!$AF$20,IF(F57="Scenario2PBT10",'Deep retrofit'!$AG$20,IF(F57="Scenario3PBT10",'Deep retrofit'!$AH$20,"")))&amp;IF(F57="Scenario1PBT11",'Deep retrofit'!$AI$20,IF(F57="Scenario2PBT11",'Deep retrofit'!$AJ$20,IF(F57="Scenario3PBT11",'Deep retrofit'!$AK$20,"")))&amp;IF(F57="Scenario1PBT12",'Deep retrofit'!$AL$20,IF(F57="Scenario2PBT12",'Deep retrofit'!$AM$20,IF(F57="Scenario3PBT12",'Deep retrofit'!$AN$20,"")))&amp;IF(F57="Scenario1PBT13",'Deep retrofit'!$AO$20,IF(F57="Scenario2PBT13",'Deep retrofit'!$AP$20,IF(F57="Scenario3PBT13",'Deep retrofit'!$AQ$20,"")))&amp;IF(F57="Scenario1PBT14",'Deep retrofit'!$AR$20,IF(F57="Scenario2PBT14",'Deep retrofit'!$AS$20,IF(F57="Scenario3PBT14",'Deep retrofit'!$AT$20,"")))&amp;IF(F57="Scenario1PBT15",'Deep retrofit'!$AU$20,IF(F57="Scenario2PBT15",'Deep retrofit'!$AV$20,IF(F57="Scenario3PBT15",'Deep retrofit'!$AW$20,"")))</f>
        <v/>
      </c>
      <c r="N57" s="118">
        <f t="shared" si="14"/>
        <v>0</v>
      </c>
      <c r="O57" s="206" t="str">
        <f>IF(F57="Scenario1PBT1",'Deep retrofit'!$E$23,IF(F57="Scenario2PBT1",'Deep retrofit'!$F$23,IF(F57="Scenario3PBT1",'Deep retrofit'!$G$23,"")))&amp;IF(F57="Scenario1PBT2",'Deep retrofit'!$H$23,IF(F57="Scenario2PBT2",'Deep retrofit'!$I$23,IF(F57="Scenario3PBT2",'Deep retrofit'!$J$23,"")))&amp;IF(F57="Scenario1PBT3",'Deep retrofit'!$K$23,IF(F57="Scenario2PBT3",'Deep retrofit'!$L$23,IF(F57="Scenario3PBT3",'Deep retrofit'!$M$23,"")))&amp;IF(F57="Scenario1PBT4",'Deep retrofit'!$N$23,IF(F57="Scenario2PBT4",'Deep retrofit'!$O$23,IF(F57="Scenario3PBT4",'Deep retrofit'!$P$23,"")))&amp;IF(F57="Scenario1PBT5",'Deep retrofit'!$Q$23,IF(F57="Scenario2PBT5",'Deep retrofit'!$R$23,IF(F57="Scenario3PBT5",'Deep retrofit'!$S$23,"")))&amp;IF(F57="Scenario1PBT6",'Deep retrofit'!$T$23,IF(F57="Scenario2PBT6",'Deep retrofit'!$U$23,IF(F57="Scenario3PBT6",'Deep retrofit'!$V$23,"")))&amp;IF(F57="Scenario1PBT7",'Deep retrofit'!$W$23,IF(F57="Scenario2PBT7",'Deep retrofit'!$X$23,IF(F57="Scenario3PBT7",'Deep retrofit'!$Y$23,"")))&amp;IF(F57="Scenario1PBT8",'Deep retrofit'!$Z$23,IF(F57="Scenario2PBT8",'Deep retrofit'!$AA$23,IF(F57="Scenario3PBT8",'Deep retrofit'!$AB$23,"")))&amp;IF(F57="Scenario1PBT9",'Deep retrofit'!$AC$23,IF(F57="Scenario2PBT9",'Deep retrofit'!$AD$23,IF(F57="Scenario3PBT9",'Deep retrofit'!$AE$23,"")))&amp;IF(F57="Scenario1PBT10",'Deep retrofit'!$AF$23,IF(F57="Scenario2PBT10",'Deep retrofit'!$AG$23,IF(F57="Scenario3PBT10",'Deep retrofit'!$AH$23,"")))&amp;IF(F57="Scenario1PBT11",'Deep retrofit'!$AI$23,IF(F57="Scenario2PBT11",'Deep retrofit'!$AJ$23,IF(F57="Scenario3PBT11",'Deep retrofit'!$AK$23,"")))&amp;IF(F57="Scenario1PBT12",'Deep retrofit'!$AL$23,IF(F57="Scenario2PBT12",'Deep retrofit'!$AM$23,IF(F57="Scenario3PBT12",'Deep retrofit'!$AN$23,"")))&amp;IF(F57="Scenario1PBT13",'Deep retrofit'!$AO$23,IF(F57="Scenario2PBT13",'Deep retrofit'!$AP$23,IF(F57="Scenario3PBT13",'Deep retrofit'!$AQ$23,"")))&amp;IF(F57="Scenario1PBT14",'Deep retrofit'!$AR$23,IF(F57="Scenario2PBT14",'Deep retrofit'!$AS$23,IF(F57="Scenario3PBT14",'Deep retrofit'!$AT$23,"")))&amp;IF(F57="Scenario1PBT15",'Deep retrofit'!$AU$23,IF(F57="Scenario2PBT15",'Deep retrofit'!$AV$23,IF(F57="Scenario3PBT15",'Deep retrofit'!$AW$23,"")))</f>
        <v/>
      </c>
      <c r="P57" s="117">
        <f t="shared" si="15"/>
        <v>0</v>
      </c>
      <c r="Q57" s="117" t="str">
        <f>IF(F57="Scenario1PBT1",'Deep retrofit'!$E$25,IF(F57="Scenario2PBT1",'Deep retrofit'!$F$25,IF(F57="Scenario3PBT1",'Deep retrofit'!$G$25,"")))&amp;IF(F57="Scenario1PBT2",'Deep retrofit'!$H$25,IF(F57="Scenario2PBT2",'Deep retrofit'!$I$25,IF(F57="Scenario3PBT2",'Deep retrofit'!$J$25,"")))&amp;IF(F57="Scenario1PBT3",'Deep retrofit'!$K$25,IF(F57="Scenario2PBT3",'Deep retrofit'!$L$25,IF(F57="Scenario3PBT3",'Deep retrofit'!$M$25,"")))&amp;IF(F57="Scenario1PBT4",'Deep retrofit'!$N$25,IF(F57="Scenario2PBT4",'Deep retrofit'!$O$25,IF(F57="Scenario3PBT4",'Deep retrofit'!$P$25,"")))&amp;IF(F57="Scenario1PBT5",'Deep retrofit'!$Q$25,IF(F57="Scenario2PBT5",'Deep retrofit'!$R$25,IF(F57="Scenario3PBT5",'Deep retrofit'!$S$25,"")))&amp;IF(F57="Scenario1PBT6",'Deep retrofit'!$T$25,IF(F57="Scenario2PBT6",'Deep retrofit'!$U$25,IF(F57="Scenario3PBT6",'Deep retrofit'!$V$25,"")))&amp;IF(F57="Scenario1PBT7",'Deep retrofit'!$W$25,IF(F57="Scenario2PBT7",'Deep retrofit'!$X$25,IF(F57="Scenario3PBT7",'Deep retrofit'!$Y$25,"")))&amp;IF(F57="Scenario1PBT8",'Deep retrofit'!$Z$25,IF(F57="Scenario2PBT8",'Deep retrofit'!$AA$25,IF(F57="Scenario3PBT8",'Deep retrofit'!$AB$25,"")))&amp;IF(F57="Scenario1PBT9",'Deep retrofit'!$AC$25,IF(F57="Scenario2PBT9",'Deep retrofit'!$AD$25,IF(F57="Scenario3PBT9",'Deep retrofit'!$AE$25,"")))&amp;IF(F57="Scenario1PBT10",'Deep retrofit'!$AF$25,IF(F57="Scenario2PBT10",'Deep retrofit'!$AG$25,IF(F57="Scenario3PBT10",'Deep retrofit'!$AH$25,"")))&amp;IF(F57="Scenario1PBT11",'Deep retrofit'!$AI$25,IF(F57="Scenario2PBT11",'Deep retrofit'!$AJ$25,IF(F57="Scenario3PBT11",'Deep retrofit'!$AK$25,"")))&amp;IF(F57="Scenario1PBT12",'Deep retrofit'!$AL$25,IF(F57="Scenario2PBT12",'Deep retrofit'!$AM$25,IF(F57="Scenario3PBT12",'Deep retrofit'!$AN$25,"")))&amp;IF(F57="Scenario1PBT13",'Deep retrofit'!$AO$25,IF(F57="Scenario2PBT13",'Deep retrofit'!$AP$25,IF(F57="Scenario3PBT13",'Deep retrofit'!$AQ$25,"")))&amp;IF(F57="Scenario1PBT14",'Deep retrofit'!$AR$25,IF(F57="Scenario2PBT14",'Deep retrofit'!$AS$25,IF(F57="Scenario3PBT14",'Deep retrofit'!$AT$25,"")))&amp;IF(F57="Scenario1PBT15",'Deep retrofit'!$AU$25,IF(F57="Scenario2PBT15",'Deep retrofit'!$AV$25,IF(F57="Scenario3PBT15",'Deep retrofit'!$AW$25,"")))</f>
        <v/>
      </c>
      <c r="R57" s="117">
        <f t="shared" si="16"/>
        <v>0</v>
      </c>
      <c r="S57" s="117" t="str">
        <f>IF(F57="Scenario1PBT1",'Deep retrofit'!$E$27,IF(F57="Scenario2PBT1",'Deep retrofit'!$F$27,IF(F57="Scenario3PBT1",'Deep retrofit'!$G$27,"")))&amp;IF(F57="Scenario1PBT2",'Deep retrofit'!$H$27,IF(F57="Scenario2PBT2",'Deep retrofit'!$I$27,IF(F57="Scenario3PBT2",'Deep retrofit'!$J$27,"")))&amp;IF(F57="Scenario1PBT3",'Deep retrofit'!$K$27,IF(F57="Scenario2PBT3",'Deep retrofit'!$L$27,IF(F57="Scenario3PBT3",'Deep retrofit'!$M$27,"")))&amp;IF(F57="Scenario1PBT4",'Deep retrofit'!$N$27,IF(F57="Scenario2PBT4",'Deep retrofit'!$O$27,IF(F57="Scenario3PBT4",'Deep retrofit'!$P$27,"")))&amp;IF(F57="Scenario1PBT5",'Deep retrofit'!$Q$27,IF(F57="Scenario2PBT5",'Deep retrofit'!$R$27,IF(F57="Scenario3PBT5",'Deep retrofit'!$S$27,"")))&amp;IF(F57="Scenario1PBT6",'Deep retrofit'!$T$27,IF(F57="Scenario2PBT6",'Deep retrofit'!$U$27,IF(F57="Scenario3PBT6",'Deep retrofit'!$V$27,"")))&amp;IF(F57="Scenario1PBT7",'Deep retrofit'!$W$27,IF(F57="Scenario2PBT7",'Deep retrofit'!$X$27,IF(F57="Scenario3PBT7",'Deep retrofit'!$Y$27,"")))&amp;IF(F57="Scenario1PBT8",'Deep retrofit'!$Z$27,IF(F57="Scenario2PBT8",'Deep retrofit'!$AA$27,IF(F57="Scenario3PBT8",'Deep retrofit'!$AB$27,"")))&amp;IF(F57="Scenario1PBT9",'Deep retrofit'!$AC$27,IF(F57="Scenario2PBT9",'Deep retrofit'!$AD$27,IF(F57="Scenario3PBT9",'Deep retrofit'!$AE$27,"")))&amp;IF(F57="Scenario1PBT10",'Deep retrofit'!$AF$27,IF(F57="Scenario2PBT10",'Deep retrofit'!$AG$27,IF(F57="Scenario3PBT10",'Deep retrofit'!$AH$27,"")))&amp;IF(F57="Scenario1PBT11",'Deep retrofit'!$AI$27,IF(F57="Scenario2PBT11",'Deep retrofit'!$AJ$27,IF(F57="Scenario3PBT11",'Deep retrofit'!$AK$27,"")))&amp;IF(F57="Scenario1PBT12",'Deep retrofit'!$AL$27,IF(F57="Scenario2PBT12",'Deep retrofit'!$AM$27,IF(F57="Scenario3PBT12",'Deep retrofit'!$AN$27,"")))&amp;IF(F57="Scenario1PBT13",'Deep retrofit'!$AO$27,IF(F57="Scenario2PBT13",'Deep retrofit'!$AP$27,IF(F57="Scenario3PBT13",'Deep retrofit'!$AQ$27,"")))&amp;IF(F57="Scenario1PBT14",'Deep retrofit'!$AR$27,IF(F57="Scenario2PBT14",'Deep retrofit'!$AS$27,IF(F57="Scenario3PBT14",'Deep retrofit'!$AT$27,"")))&amp;IF(F57="Scenario1PBT15",'Deep retrofit'!$AU$27,IF(F57="Scenario2PBT15",'Deep retrofit'!$AV$27,IF(F57="Scenario3PBT15",'Deep retrofit'!$AW$27,"")))</f>
        <v/>
      </c>
      <c r="T57" s="207">
        <f t="shared" si="17"/>
        <v>0</v>
      </c>
      <c r="U57" s="206" t="str">
        <f>IF(F57="Scenario1PBT1",'Deep retrofit'!$E$38,IF(F57="Scenario2PBT1",'Deep retrofit'!$F$38,IF(F57="Scenario3PBT1",'Deep retrofit'!$G$38,"")))&amp;IF(F57="Scenario1PBT2",'Deep retrofit'!$H$38,IF(F57="Scenario2PBT2",'Deep retrofit'!$I$38,IF(F57="Scenario3PBT2",'Deep retrofit'!$J$38,"")))&amp;IF(F57="Scenario1PBT3",'Deep retrofit'!$K$38,IF(F57="Scenario2PBT3",'Deep retrofit'!$L$38,IF(F57="Scenario3PBT3",'Deep retrofit'!$M$38,"")))&amp;IF(F57="Scenario1PBT4",'Deep retrofit'!$N$38,IF(F57="Scenario2PBT4",'Deep retrofit'!$O$38,IF(F57="Scenario3PBT4",'Deep retrofit'!$P$38,"")))&amp;IF(F57="Scenario1PBT5",'Deep retrofit'!$Q$38,IF(F57="Scenario2PBT5",'Deep retrofit'!$R$38,IF(F57="Scenario3PBT5",'Deep retrofit'!$S$38,"")))&amp;IF(F57="Scenario1PBT6",'Deep retrofit'!$T$38,IF(F57="Scenario2PBT6",'Deep retrofit'!$U$38,IF(F57="Scenario3PBT6",'Deep retrofit'!$V$38,"")))&amp;IF(F57="Scenario1PBT7",'Deep retrofit'!$W$38,IF(F57="Scenario2PBT7",'Deep retrofit'!$X$38,IF(F57="Scenario3PBT7",'Deep retrofit'!$Y$38,"")))&amp;IF(F57="Scenario1PBT8",'Deep retrofit'!$Z$38,IF(F57="Scenario2PBT8",'Deep retrofit'!$AA$38,IF(F57="Scenario3PBT8",'Deep retrofit'!$AB$38,"")))&amp;IF(F57="Scenario1PBT9",'Deep retrofit'!$AC$38,IF(F57="Scenario2PBT9",'Deep retrofit'!$AD$38,IF(F57="Scenario3PBT9",'Deep retrofit'!$AE$38,"")))&amp;IF(F57="Scenario1PBT10",'Deep retrofit'!$AF$38,IF(F57="Scenario2PBT10",'Deep retrofit'!$AG$38,IF(F57="Scenario3PBT10",'Deep retrofit'!$AH$38,"")))&amp;IF(F57="Scenario1PBT11",'Deep retrofit'!$AI$38,IF(F57="Scenario2PBT11",'Deep retrofit'!$AJ$38,IF(F57="Scenario3PBT11",'Deep retrofit'!$AK$38,"")))&amp;IF(F57="Scenario1PBT12",'Deep retrofit'!$AL$38,IF(F57="Scenario2PBT12",'Deep retrofit'!$AM$38,IF(F57="Scenario3PBT12",'Deep retrofit'!$AN$38,"")))&amp;IF(F57="Scenario1PBT13",'Deep retrofit'!$AO$38,IF(F57="Scenario2PBT13",'Deep retrofit'!$AP$38,IF(F57="Scenario3PBT13",'Deep retrofit'!$AQ$38,"")))&amp;IF(F57="Scenario1PBT14",'Deep retrofit'!$AR$38,IF(F57="Scenario2PBT14",'Deep retrofit'!$AS$38,IF(F57="Scenario3PBT14",'Deep retrofit'!$AT$38,"")))&amp;IF(F57="Scenario1PBT15",'Deep retrofit'!$AU$38,IF(F57="Scenario2PBT15",'Deep retrofit'!$AV$38,IF(F57="Scenario3PBT15",'Deep retrofit'!$AW$38,"")))</f>
        <v/>
      </c>
      <c r="V57" s="117">
        <f t="shared" si="18"/>
        <v>0</v>
      </c>
      <c r="W57" s="117" t="str">
        <f>IF(F57="Scenario1PBT1",'Deep retrofit'!$E$40,IF(F57="Scenario2PBT1",'Deep retrofit'!$F$40,IF(F57="Scenario3PBT1",'Deep retrofit'!$G$40,"")))&amp;IF(F57="Scenario1PBT2",'Deep retrofit'!$H$40,IF(F57="Scenario2PBT2",'Deep retrofit'!$I$40,IF(F57="Scenario3PBT2",'Deep retrofit'!$J$40,"")))&amp;IF(F57="Scenario1PBT3",'Deep retrofit'!$K$40,IF(F57="Scenario2PBT3",'Deep retrofit'!$L$40,IF(F57="Scenario3PBT3",'Deep retrofit'!$M$40,"")))&amp;IF(F57="Scenario1PBT4",'Deep retrofit'!$N$40,IF(F57="Scenario2PBT4",'Deep retrofit'!$O$40,IF(F57="Scenario3PBT4",'Deep retrofit'!$P$40,"")))&amp;IF(F57="Scenario1PBT5",'Deep retrofit'!$Q$40,IF(F57="Scenario2PBT5",'Deep retrofit'!$R$40,IF(F57="Scenario3PBT5",'Deep retrofit'!$S$40,"")))&amp;IF(F57="Scenario1PBT6",'Deep retrofit'!$T$40,IF(F57="Scenario2PBT6",'Deep retrofit'!$U$40,IF(F57="Scenario3PBT6",'Deep retrofit'!$V$40,"")))&amp;IF(F57="Scenario1PBT7",'Deep retrofit'!$W$40,IF(F57="Scenario2PBT7",'Deep retrofit'!$X$40,IF(F57="Scenario3PBT7",'Deep retrofit'!$Y$40,"")))&amp;IF(F57="Scenario1PBT8",'Deep retrofit'!$Z$40,IF(F57="Scenario2PBT8",'Deep retrofit'!$AA$40,IF(F57="Scenario3PBT8",'Deep retrofit'!$AB$40,"")))&amp;IF(F57="Scenario1PBT9",'Deep retrofit'!$AC$40,IF(F57="Scenario2PBT9",'Deep retrofit'!$AD$40,IF(F57="Scenario3PBT9",'Deep retrofit'!$AE$40,"")))&amp;IF(F57="Scenario1PBT10",'Deep retrofit'!$AF$40,IF(F57="Scenario2PBT10",'Deep retrofit'!$AG$40,IF(F57="Scenario3PBT10",'Deep retrofit'!$AH$40,"")))&amp;IF(F57="Scenario1PBT11",'Deep retrofit'!$AI$40,IF(F57="Scenario2PBT11",'Deep retrofit'!$AJ$40,IF(F57="Scenario3PBT11",'Deep retrofit'!$AK$40,"")))&amp;IF(F57="Scenario1PBT12",'Deep retrofit'!$AL$40,IF(F57="Scenario2PBT12",'Deep retrofit'!$AM$40,IF(F57="Scenario3PBT12",'Deep retrofit'!$AN$40,"")))&amp;IF(F57="Scenario1PBT13",'Deep retrofit'!$AO$40,IF(F57="Scenario2PBT13",'Deep retrofit'!$AP$40,IF(F57="Scenario3PBT13",'Deep retrofit'!$AQ$40,"")))&amp;IF(F57="Scenario1PBT14",'Deep retrofit'!$AR$40,IF(F57="Scenario2PBT14",'Deep retrofit'!$AS$40,IF(F57="Scenario3PBT14",'Deep retrofit'!$AT$40,"")))&amp;IF(F57="Scenario1PBT15",'Deep retrofit'!$AU$40,IF(F57="Scenario2PBT15",'Deep retrofit'!$AV$40,IF(F57="Scenario3PBT15",'Deep retrofit'!$AW$40,"")))</f>
        <v/>
      </c>
      <c r="X57" s="117">
        <f t="shared" si="19"/>
        <v>0</v>
      </c>
      <c r="Y57" s="117" t="str">
        <f>IF(F57="Scenario1PBT1",'Deep retrofit'!$E$42,IF(F57="Scenario2PBT1",'Deep retrofit'!$F$42,IF(F57="Scenario3PBT1",'Deep retrofit'!$G$42,"")))&amp;IF(F57="Scenario1PBT2",'Deep retrofit'!$H$42,IF(F57="Scenario2PBT2",'Deep retrofit'!$I$42,IF(F57="Scenario3PBT2",'Deep retrofit'!$J$42,"")))&amp;IF(F57="Scenario1PBT3",'Deep retrofit'!$K$42,IF(F57="Scenario2PBT3",'Deep retrofit'!$L$42,IF(F57="Scenario3PBT3",'Deep retrofit'!$M$42,"")))&amp;IF(F57="Scenario1PBT4",'Deep retrofit'!$N$42,IF(F57="Scenario2PBT4",'Deep retrofit'!$O$42,IF(F57="Scenario3PBT4",'Deep retrofit'!$P$42,"")))&amp;IF(F57="Scenario1PBT5",'Deep retrofit'!$Q$42,IF(F57="Scenario2PBT5",'Deep retrofit'!$R$42,IF(F57="Scenario3PBT5",'Deep retrofit'!$S$42,"")))&amp;IF(F57="Scenario1PBT6",'Deep retrofit'!$T$42,IF(F57="Scenario2PBT6",'Deep retrofit'!$U$42,IF(F57="Scenario3PBT6",'Deep retrofit'!$V$42,"")))&amp;IF(F57="Scenario1PBT7",'Deep retrofit'!$W$42,IF(F57="Scenario2PBT7",'Deep retrofit'!$X$42,IF(F57="Scenario3PBT7",'Deep retrofit'!$Y$42,"")))&amp;IF(F57="Scenario1PBT8",'Deep retrofit'!$Z$42,IF(F57="Scenario2PBT8",'Deep retrofit'!$AA$42,IF(F57="Scenario3PBT8",'Deep retrofit'!$AB$42,"")))&amp;IF(F57="Scenario1PBT9",'Deep retrofit'!$AC$42,IF(F57="Scenario2PBT9",'Deep retrofit'!$AD$42,IF(F57="Scenario3PBT9",'Deep retrofit'!$AE$42,"")))&amp;IF(F57="Scenario1PBT10",'Deep retrofit'!$AF$42,IF(F57="Scenario2PBT10",'Deep retrofit'!$AG$42,IF(F57="Scenario3PBT10",'Deep retrofit'!$AH$42,"")))&amp;IF(F57="Scenario1PBT11",'Deep retrofit'!$AI$42,IF(F57="Scenario2PBT11",'Deep retrofit'!$AJ$42,IF(F57="Scenario3PBT11",'Deep retrofit'!$AK$42,"")))&amp;IF(F57="Scenario1PBT12",'Deep retrofit'!$AL$42,IF(F57="Scenario2PBT12",'Deep retrofit'!$AM$42,IF(F57="Scenario3PBT12",'Deep retrofit'!$AN$42,"")))&amp;IF(F57="Scenario1PBT13",'Deep retrofit'!$AO$42,IF(F57="Scenario2PBT13",'Deep retrofit'!$AP$42,IF(F57="Scenario3PBT13",'Deep retrofit'!$AQ$42,"")))&amp;IF(F57="Scenario1PBT14",'Deep retrofit'!$AR$42,IF(F57="Scenario2PBT14",'Deep retrofit'!$AS$42,IF(F57="Scenario3PBT14",'Deep retrofit'!$AT$42,"")))&amp;IF(F57="Scenario1PBT15",'Deep retrofit'!$AU$42,IF(F57="Scenario2PBT15",'Deep retrofit'!$AV$42,IF(F57="Scenario3PBT15",'Deep retrofit'!$AW$42,"")))</f>
        <v/>
      </c>
      <c r="Z57" s="117">
        <f t="shared" si="20"/>
        <v>0</v>
      </c>
      <c r="AA57" s="269" t="str">
        <f>IF(F57="Scenario1PBT1",'Deep retrofit'!$E$101,IF(F57="Scenario2PBT1",'Deep retrofit'!$F$101,IF(F57="Scenario3PBT1",'Deep retrofit'!$G$101,"")))&amp;IF(F57="Scenario1PBT2",'Deep retrofit'!$H$101,IF(F57="Scenario2PBT2",'Deep retrofit'!$I$101,IF(F57="Scenario3PBT2",'Deep retrofit'!$J$101,"")))&amp;IF(F57="Scenario1PBT3",'Deep retrofit'!$K$101,IF(F57="Scenario2PBT3",'Deep retrofit'!$L$101,IF(F57="Scenario3PBT3",'Deep retrofit'!$M$101,"")))&amp;IF(F57="Scenario1PBT4",'Deep retrofit'!$N$101,IF(F57="Scenario2PBT4",'Deep retrofit'!$O$101,IF(F57="Scenario3PBT4",'Deep retrofit'!$P$101,"")))&amp;IF(F57="Scenario1PBT5",'Deep retrofit'!$Q$101,IF(F57="Scenario2PBT5",'Deep retrofit'!$R$101,IF(F57="Scenario3PBT5",'Deep retrofit'!$S$101,"")))&amp;IF(F57="Scenario1PBT6",'Deep retrofit'!$T$101,IF(F57="Scenario2PBT6",'Deep retrofit'!$U$101,IF(F57="Scenario3PBT6",'Deep retrofit'!$V$101,"")))&amp;IF(F57="Scenario1PBT7",'Deep retrofit'!$W$101,IF(F57="Scenario2PBT7",'Deep retrofit'!$X$101,IF(F57="Scenario3PBT7",'Deep retrofit'!$Y$101,"")))&amp;IF(F57="Scenario1PBT8",'Deep retrofit'!$Z$101,IF(F57="Scenario2PBT8",'Deep retrofit'!$AA$101,IF(F57="Scenario3PBT8",'Deep retrofit'!$AB$101,"")))&amp;IF(F57="Scenario1PBT9",'Deep retrofit'!$AC$101,IF(F57="Scenario2PBT9",'Deep retrofit'!$AD$101,IF(F57="Scenario3PBT9",'Deep retrofit'!$AE$101,"")))&amp;IF(F57="Scenario1PBT10",'Deep retrofit'!$AF$101,IF(F57="Scenario2PBT10",'Deep retrofit'!$AG$101,IF(F57="Scenario3PBT10",'Deep retrofit'!$AH$101,"")))&amp;IF(F57="Scenario1PBT11",'Deep retrofit'!$AI$101,IF(F57="Scenario2PBT11",'Deep retrofit'!$AJ$101,IF(F57="Scenario3PBT11",'Deep retrofit'!$AK$101,"")))&amp;IF(F57="Scenario1PBT12",'Deep retrofit'!$AL$101,IF(F57="Scenario2PBT12",'Deep retrofit'!$AM$101,IF(F57="Scenario3PBT12",'Deep retrofit'!$AN$101,"")))&amp;IF(F57="Scenario1PBT13",'Deep retrofit'!$AO$101,IF(F57="Scenario2PBT13",'Deep retrofit'!$AP$101,IF(F57="Scenario3PBT13",'Deep retrofit'!$AQ$101,"")))&amp;IF(F57="Scenario1PBT14",'Deep retrofit'!$AR$101,IF(F57="Scenario2PBT14",'Deep retrofit'!$AS$101,IF(F57="Scenario3PBT14",'Deep retrofit'!$AT$101,"")))&amp;IF(F57="Scenario1PBT15",'Deep retrofit'!$AU$101,IF(F57="Scenario2PBT15",'Deep retrofit'!$AV$101,IF(F57="Scenario3PBT15",'Deep retrofit'!$AW$101,"")))</f>
        <v/>
      </c>
      <c r="AB57" s="179">
        <f t="shared" si="21"/>
        <v>0</v>
      </c>
      <c r="AC57" s="208">
        <f>IFERROR('Projection_Base-case'!G57-G57,0)</f>
        <v>0</v>
      </c>
      <c r="AD57" s="117">
        <f t="shared" si="24"/>
        <v>0</v>
      </c>
      <c r="AE57" s="117">
        <f>IFERROR(100*AC57/'Projection_Base-case'!G57,0)</f>
        <v>0</v>
      </c>
      <c r="AF57" s="117">
        <f>IFERROR('Projection_Base-case'!I57-I57,0)</f>
        <v>0</v>
      </c>
      <c r="AG57" s="117">
        <f t="shared" si="25"/>
        <v>0</v>
      </c>
      <c r="AH57" s="117">
        <f>IFERROR(100*AF57/'Projection_Base-case'!I57,0)</f>
        <v>0</v>
      </c>
      <c r="AI57" s="117">
        <f>IFERROR('Projection_Base-case'!K57-K57,0)</f>
        <v>0</v>
      </c>
      <c r="AJ57" s="117">
        <f t="shared" si="26"/>
        <v>0</v>
      </c>
      <c r="AK57" s="117">
        <f>IFERROR(100*AI57/'Projection_Base-case'!K57,0)</f>
        <v>0</v>
      </c>
      <c r="AL57" s="117">
        <f>IFERROR(M57-'Projection_Base-case'!M57,0)</f>
        <v>0</v>
      </c>
      <c r="AM57" s="117">
        <f t="shared" si="27"/>
        <v>0</v>
      </c>
      <c r="AN57" s="179">
        <f>IFERROR(IF('Projection_Base-case'!N57&gt;0,100*AM57/'Projection_Base-case'!N57,100*AM57/N57),0)</f>
        <v>0</v>
      </c>
      <c r="AO57" s="206">
        <f>IFERROR('Projection_Base-case'!O57-O57,0)</f>
        <v>0</v>
      </c>
      <c r="AP57" s="117">
        <f t="shared" si="28"/>
        <v>0</v>
      </c>
      <c r="AQ57" s="117">
        <f>IFERROR(100*AO57/'Projection_Base-case'!O57,0)</f>
        <v>0</v>
      </c>
      <c r="AR57" s="117">
        <f>IFERROR('Projection_Base-case'!Q57-Q57,0)</f>
        <v>0</v>
      </c>
      <c r="AS57" s="117">
        <f t="shared" si="29"/>
        <v>0</v>
      </c>
      <c r="AT57" s="117">
        <f>IFERROR(100*AR57/'Projection_Base-case'!Q57,0)</f>
        <v>0</v>
      </c>
      <c r="AU57" s="117">
        <f>IFERROR('Projection_Base-case'!S57-S57,0)</f>
        <v>0</v>
      </c>
      <c r="AV57" s="117">
        <f t="shared" si="30"/>
        <v>0</v>
      </c>
      <c r="AW57" s="118">
        <f>IFERROR(100*AU57/'Projection_Base-case'!S57,0)</f>
        <v>0</v>
      </c>
      <c r="AX57" s="206">
        <f>IFERROR('Projection_Base-case'!U57-U57,0)</f>
        <v>0</v>
      </c>
      <c r="AY57" s="117">
        <f t="shared" si="31"/>
        <v>0</v>
      </c>
      <c r="AZ57" s="117">
        <f>IFERROR(100*AX57/'Projection_Base-case'!U57,0)</f>
        <v>0</v>
      </c>
      <c r="BA57" s="117">
        <f>IFERROR('Projection_Base-case'!W57-W57,0)</f>
        <v>0</v>
      </c>
      <c r="BB57" s="117">
        <f t="shared" si="32"/>
        <v>0</v>
      </c>
      <c r="BC57" s="117">
        <f>IFERROR(100*BA57/'Projection_Base-case'!W57,0)</f>
        <v>0</v>
      </c>
      <c r="BD57" s="117">
        <f>IFERROR('Projection_Base-case'!Y57-Y57,0)</f>
        <v>0</v>
      </c>
      <c r="BE57" s="117">
        <f t="shared" si="33"/>
        <v>0</v>
      </c>
      <c r="BF57" s="117">
        <f>IFERROR(100*BD57/'Projection_Base-case'!Y57,0)</f>
        <v>0</v>
      </c>
      <c r="BG57" s="178">
        <f t="shared" si="22"/>
        <v>0</v>
      </c>
      <c r="BH57" s="179">
        <f t="shared" si="23"/>
        <v>0</v>
      </c>
    </row>
    <row r="58" spans="1:60">
      <c r="A58" s="205">
        <v>53</v>
      </c>
      <c r="B58" s="178">
        <f>IF('Projection_Base-case'!B58&lt;&gt;"",'Projection_Base-case'!B58,0)</f>
        <v>0</v>
      </c>
      <c r="C58" s="178">
        <f>IF('Projection_Base-case'!C58&lt;&gt;"",'Projection_Base-case'!C58,0)</f>
        <v>0</v>
      </c>
      <c r="D58" s="178">
        <f>IF('Projection_Base-case'!D58&lt;&gt;"",'Projection_Base-case'!D58,0)</f>
        <v>0</v>
      </c>
      <c r="E58" s="107" t="str">
        <f>IF(AND('Résultats deep'!$AC$3="OUI",'Résultats deep'!E57&lt;&gt;""),'Résultats deep'!E57,IF(OR(D58="PBT1",D58="PBT2",D58="PBT3",D58="PBT4",D58="PBT5",D58="PBT6",D58="PBT7"),"Scenario1",""))</f>
        <v/>
      </c>
      <c r="F58" s="202" t="str">
        <f t="shared" si="10"/>
        <v>0</v>
      </c>
      <c r="G58" s="177" t="str">
        <f>IF(F58="Scenario1PBT1",'Deep retrofit'!$E$6,IF(F58="Scenario2PBT1",'Deep retrofit'!$F$6,IF(F58="Scenario3PBT1",'Deep retrofit'!$G$6,"")))&amp;IF(F58="Scenario1PBT2",'Deep retrofit'!$H$6,IF(F58="Scenario2PBT2",'Deep retrofit'!$I$6,IF(F58="Scenario3PBT2",'Deep retrofit'!$J$6,"")))&amp;IF(F58="Scenario1PBT3",'Deep retrofit'!$K$6,IF(F58="Scenario2PBT3",'Deep retrofit'!$L$6,IF(F58="Scenario3PBT3",'Deep retrofit'!$M$6,"")))&amp;IF(F58="Scenario1PBT4",'Deep retrofit'!$N$6,IF(F58="Scenario2PBT4",'Deep retrofit'!$O$6,IF(F58="Scenario3PBT4",'Deep retrofit'!$P$6,"")))&amp;IF(F58="Scenario1PBT5",'Deep retrofit'!$Q$6,IF(F58="Scenario2PBT5",'Deep retrofit'!$R$6,IF(F58="Scenario3PBT5",'Deep retrofit'!$S$6,"")))&amp;IF(F58="Scenario1PBT6",'Deep retrofit'!$T$6,IF(F58="Scenario2PBT6",'Deep retrofit'!$U$6,IF(F58="Scenario3PBT6",'Deep retrofit'!$V$6,"")))&amp;IF(F58="Scenario1PBT7",'Deep retrofit'!$W$6,IF(F58="Scenario2PBT7",'Deep retrofit'!$X$6,IF(F58="Scenario3PBT7",'Deep retrofit'!$Y$6,"")))&amp;IF(F58="Scenario1PBT8",'Deep retrofit'!$Z$6,IF(F58="Scenario2PBT8",'Deep retrofit'!$AA$6,IF(F58="Scenario3PBT8",'Deep retrofit'!$AB$6,"")))&amp;IF(F58="Scenario1PBT9",'Deep retrofit'!$AC$6,IF(F58="Scenario2PBT9",'Deep retrofit'!$AD$6,IF(F58="Scenario3PBT9",'Deep retrofit'!$AE$6,"")))&amp;IF(F58="Scenario1PBT10",'Deep retrofit'!$AF$6,IF(F58="Scenario2PBT10",'Deep retrofit'!$AG$6,IF(F58="Scenario3PBT10",'Deep retrofit'!$AH$6,"")))&amp;IF(F58="Scenario1PBT11",'Deep retrofit'!$AI$6,IF(F58="Scenario2PBT11",'Deep retrofit'!$AJ$6,IF(F58="Scenario3PBT11",'Deep retrofit'!$AK$6,"")))&amp;IF(F58="Scenario1PBT12",'Deep retrofit'!$AL$6,IF(F58="Scenario2PBT12",'Deep retrofit'!$AM$6,IF(F58="Scenario3PBT12",'Deep retrofit'!$AN$6,"")))&amp;IF(F58="Scenario1PBT13",'Deep retrofit'!$AO$6,IF(F58="Scenario2PBT13",'Deep retrofit'!$AP$6,IF(F58="Scenario3PBT13",'Deep retrofit'!$AQ$6,"")))&amp;IF(F58="Scenario1PBT14",'Deep retrofit'!$AR$6,IF(F58="Scenario2PBT14",'Deep retrofit'!$AS$6,IF(F58="Scenario3PBT14",'Deep retrofit'!$AT$6,"")))&amp;IF(F58="Scenario1PBT15",'Deep retrofit'!$AU$6,IF(F58="Scenario2PBT15",'Deep retrofit'!$AV$6,IF(F58="Scenario3PBT15",'Deep retrofit'!$AW$6,"")))</f>
        <v/>
      </c>
      <c r="H58" s="117">
        <f t="shared" si="11"/>
        <v>0</v>
      </c>
      <c r="I58" s="178" t="str">
        <f>IF(F58="Scenario1PBT1",'Deep retrofit'!$E$16,IF(F58="Scenario2PBT1",'Deep retrofit'!$F$16,IF(F58="Scenario3PBT1",'Deep retrofit'!$G$16,"")))&amp;IF(F58="Scenario1PBT2",'Deep retrofit'!$H$16,IF(F58="Scenario2PBT2",'Deep retrofit'!$I$16,IF(F58="Scenario3PBT2",'Deep retrofit'!$J$16,"")))&amp;IF(F58="Scenario1PBT3",'Deep retrofit'!$K$16,IF(F58="Scenario2PBT3",'Deep retrofit'!$L$16,IF(F58="Scenario3PBT3",'Deep retrofit'!$M$16,"")))&amp;IF(F58="Scenario1PBT4",'Deep retrofit'!$N$16,IF(F58="Scenario2PBT4",'Deep retrofit'!$O$16,IF(F58="Scenario3PBT4",'Deep retrofit'!$P$16,"")))&amp;IF(F58="Scenario1PBT5",'Deep retrofit'!$Q$16,IF(F58="Scenario2PBT5",'Deep retrofit'!$R$16,IF(F58="Scenario3PBT5",'Deep retrofit'!$S$16,"")))&amp;IF(F58="Scenario1PBT6",'Deep retrofit'!$T$16,IF(F58="Scenario2PBT6",'Deep retrofit'!$U$16,IF(F58="Scenario3PBT6",'Deep retrofit'!$V$16,"")))&amp;IF(F58="Scenario1PBT7",'Deep retrofit'!$W$16,IF(F58="Scenario2PBT7",'Deep retrofit'!$X$16,IF(F58="Scenario3PBT7",'Deep retrofit'!$Y$16,"")))&amp;IF(F58="Scenario1PBT8",'Deep retrofit'!$Z$16,IF(F58="Scenario2PBT8",'Deep retrofit'!$AA$16,IF(F58="Scenario3PBT8",'Deep retrofit'!$AB$16,"")))&amp;IF(F58="Scenario1PBT9",'Deep retrofit'!$AC$16,IF(F58="Scenario2PBT9",'Deep retrofit'!$AD$16,IF(F58="Scenario3PBT9",'Deep retrofit'!$AE$16,"")))&amp;IF(F58="Scenario1PBT10",'Deep retrofit'!$AF$16,IF(F58="Scenario2PBT10",'Deep retrofit'!$AG$16,IF(F58="Scenario3PBT10",'Deep retrofit'!$AH$16,"")))&amp;IF(F58="Scenario1PBT11",'Deep retrofit'!$AI$16,IF(F58="Scenario2PBT11",'Deep retrofit'!$AJ$16,IF(F58="Scenario3PBT11",'Deep retrofit'!$AK$16,"")))&amp;IF(F58="Scenario1PBT12",'Deep retrofit'!$AL$16,IF(F58="Scenario2PBT12",'Deep retrofit'!$AM$16,IF(F58="Scenario3PBT12",'Deep retrofit'!$AN$16,"")))&amp;IF(F58="Scenario1PBT13",'Deep retrofit'!$AO$16,IF(F58="Scenario2PBT13",'Deep retrofit'!$AP$16,IF(F58="Scenario3PBT13",'Deep retrofit'!$AQ$16,"")))&amp;IF(F58="Scenario1PBT14",'Deep retrofit'!$AR$16,IF(F58="Scenario2PBT14",'Deep retrofit'!$AS$16,IF(F58="Scenario3PBT14",'Deep retrofit'!$AT$16,"")))&amp;IF(F58="Scenario1PBT15",'Deep retrofit'!$AU$16,IF(F58="Scenario2PBT15",'Deep retrofit'!$AV$16,IF(F58="Scenario3PBT15",'Deep retrofit'!$AW$16,"")))</f>
        <v/>
      </c>
      <c r="J58" s="117">
        <f t="shared" si="12"/>
        <v>0</v>
      </c>
      <c r="K58" s="117" t="str">
        <f>IF(F58="Scenario1PBT1",'Deep retrofit'!$E$18,IF(F58="Scenario2PBT1",'Deep retrofit'!$F$18,IF(F58="Scenario3PBT1",'Deep retrofit'!$G$18,"")))&amp;IF(F58="Scenario1PBT2",'Deep retrofit'!$H$18,IF(F58="Scenario2PBT2",'Deep retrofit'!$I$18,IF(F58="Scenario3PBT2",'Deep retrofit'!$J$18,"")))&amp;IF(F58="Scenario1PBT3",'Deep retrofit'!$K$18,IF(F58="Scenario2PBT3",'Deep retrofit'!$L$18,IF(F58="Scenario3PBT3",'Deep retrofit'!$M$18,"")))&amp;IF(F58="Scenario1PBT4",'Deep retrofit'!$N$18,IF(F58="Scenario2PBT4",'Deep retrofit'!$O$18,IF(F58="Scenario3PBT4",'Deep retrofit'!$P$18,"")))&amp;IF(F58="Scenario1PBT5",'Deep retrofit'!$Q$18,IF(F58="Scenario2PBT5",'Deep retrofit'!$R$18,IF(F58="Scenario3PBT5",'Deep retrofit'!$S$18,"")))&amp;IF(F58="Scenario1PBT6",'Deep retrofit'!$T$18,IF(F58="Scenario2PBT6",'Deep retrofit'!$U$18,IF(F58="Scenario3PBT6",'Deep retrofit'!$V$18,"")))&amp;IF(F58="Scenario1PBT7",'Deep retrofit'!$W$18,IF(F58="Scenario2PBT7",'Deep retrofit'!$X$18,IF(F58="Scenario3PBT7",'Deep retrofit'!$Y$18,"")))&amp;IF(F58="Scenario1PBT8",'Deep retrofit'!$Z$18,IF(F58="Scenario2PBT8",'Deep retrofit'!$AA$18,IF(F58="Scenario3PBT8",'Deep retrofit'!$AB$18,"")))&amp;IF(F58="Scenario1PBT9",'Deep retrofit'!$AC$18,IF(F58="Scenario2PBT9",'Deep retrofit'!$AD$18,IF(F58="Scenario3PBT9",'Deep retrofit'!$AE$18,"")))&amp;IF(F58="Scenario1PBT10",'Deep retrofit'!$AF$18,IF(F58="Scenario2PBT10",'Deep retrofit'!$AG$18,IF(F58="Scenario3PBT10",'Deep retrofit'!$AH$18,"")))&amp;IF(F58="Scenario1PBT11",'Deep retrofit'!$AI$18,IF(F58="Scenario2PBT11",'Deep retrofit'!$AJ$18,IF(F58="Scenario3PBT11",'Deep retrofit'!$AK$18,"")))&amp;IF(F58="Scenario1PBT12",'Deep retrofit'!$AL$18,IF(F58="Scenario2PBT12",'Deep retrofit'!$AM$18,IF(F58="Scenario3PBT12",'Deep retrofit'!$AN$18,"")))&amp;IF(F58="Scenario1PBT13",'Deep retrofit'!$AO$18,IF(F58="Scenario2PBT13",'Deep retrofit'!$AP$18,IF(F58="Scenario3PBT13",'Deep retrofit'!$AQ$18,"")))&amp;IF(F58="Scenario1PBT14",'Deep retrofit'!$AR$18,IF(F58="Scenario2PBT14",'Deep retrofit'!$AS$18,IF(F58="Scenario3PBT14",'Deep retrofit'!$AT$18,"")))&amp;IF(F58="Scenario1PBT15",'Deep retrofit'!$AU$18,IF(F58="Scenario2PBT15",'Deep retrofit'!$AV$18,IF(F58="Scenario3PBT15",'Deep retrofit'!$AW$18,"")))</f>
        <v/>
      </c>
      <c r="L58" s="117">
        <f t="shared" si="13"/>
        <v>0</v>
      </c>
      <c r="M58" s="117" t="str">
        <f>IF(F58="Scenario1PBT1",'Deep retrofit'!$E$20,IF(F58="Scenario2PBT1",'Deep retrofit'!$F$20,IF(F58="Scenario3PBT1",'Deep retrofit'!$G$20,"")))&amp;IF(F58="Scenario1PBT2",'Deep retrofit'!$H$20,IF(F58="Scenario2PBT2",'Deep retrofit'!$I$20,IF(F58="Scenario3PBT2",'Deep retrofit'!$J$20,"")))&amp;IF(F58="Scenario1PBT3",'Deep retrofit'!$K$20,IF(F58="Scenario2PBT3",'Deep retrofit'!$L$20,IF(F58="Scenario3PBT3",'Deep retrofit'!$M$20,"")))&amp;IF(F58="Scenario1PBT4",'Deep retrofit'!$N$20,IF(F58="Scenario2PBT4",'Deep retrofit'!$O$20,IF(F58="Scenario3PBT4",'Deep retrofit'!$P$20,"")))&amp;IF(F58="Scenario1PBT5",'Deep retrofit'!$Q$20,IF(F58="Scenario2PBT5",'Deep retrofit'!$R$20,IF(F58="Scenario3PBT5",'Deep retrofit'!$S$20,"")))&amp;IF(F58="Scenario1PBT6",'Deep retrofit'!$T$20,IF(F58="Scenario2PBT6",'Deep retrofit'!$U$20,IF(F58="Scenario3PBT6",'Deep retrofit'!$V$20,"")))&amp;IF(F58="Scenario1PBT7",'Deep retrofit'!$W$20,IF(F58="Scenario2PBT7",'Deep retrofit'!$X$20,IF(F58="Scenario3PBT7",'Deep retrofit'!$Y$20,"")))&amp;IF(F58="Scenario1PBT8",'Deep retrofit'!$Z$20,IF(F58="Scenario2PBT8",'Deep retrofit'!$AA$20,IF(F58="Scenario3PBT8",'Deep retrofit'!$AB$20,"")))&amp;IF(F58="Scenario1PBT9",'Deep retrofit'!$AC$20,IF(F58="Scenario2PBT9",'Deep retrofit'!$AD$20,IF(F58="Scenario3PBT9",'Deep retrofit'!$AE$20,"")))&amp;IF(F58="Scenario1PBT10",'Deep retrofit'!$AF$20,IF(F58="Scenario2PBT10",'Deep retrofit'!$AG$20,IF(F58="Scenario3PBT10",'Deep retrofit'!$AH$20,"")))&amp;IF(F58="Scenario1PBT11",'Deep retrofit'!$AI$20,IF(F58="Scenario2PBT11",'Deep retrofit'!$AJ$20,IF(F58="Scenario3PBT11",'Deep retrofit'!$AK$20,"")))&amp;IF(F58="Scenario1PBT12",'Deep retrofit'!$AL$20,IF(F58="Scenario2PBT12",'Deep retrofit'!$AM$20,IF(F58="Scenario3PBT12",'Deep retrofit'!$AN$20,"")))&amp;IF(F58="Scenario1PBT13",'Deep retrofit'!$AO$20,IF(F58="Scenario2PBT13",'Deep retrofit'!$AP$20,IF(F58="Scenario3PBT13",'Deep retrofit'!$AQ$20,"")))&amp;IF(F58="Scenario1PBT14",'Deep retrofit'!$AR$20,IF(F58="Scenario2PBT14",'Deep retrofit'!$AS$20,IF(F58="Scenario3PBT14",'Deep retrofit'!$AT$20,"")))&amp;IF(F58="Scenario1PBT15",'Deep retrofit'!$AU$20,IF(F58="Scenario2PBT15",'Deep retrofit'!$AV$20,IF(F58="Scenario3PBT15",'Deep retrofit'!$AW$20,"")))</f>
        <v/>
      </c>
      <c r="N58" s="118">
        <f t="shared" si="14"/>
        <v>0</v>
      </c>
      <c r="O58" s="206" t="str">
        <f>IF(F58="Scenario1PBT1",'Deep retrofit'!$E$23,IF(F58="Scenario2PBT1",'Deep retrofit'!$F$23,IF(F58="Scenario3PBT1",'Deep retrofit'!$G$23,"")))&amp;IF(F58="Scenario1PBT2",'Deep retrofit'!$H$23,IF(F58="Scenario2PBT2",'Deep retrofit'!$I$23,IF(F58="Scenario3PBT2",'Deep retrofit'!$J$23,"")))&amp;IF(F58="Scenario1PBT3",'Deep retrofit'!$K$23,IF(F58="Scenario2PBT3",'Deep retrofit'!$L$23,IF(F58="Scenario3PBT3",'Deep retrofit'!$M$23,"")))&amp;IF(F58="Scenario1PBT4",'Deep retrofit'!$N$23,IF(F58="Scenario2PBT4",'Deep retrofit'!$O$23,IF(F58="Scenario3PBT4",'Deep retrofit'!$P$23,"")))&amp;IF(F58="Scenario1PBT5",'Deep retrofit'!$Q$23,IF(F58="Scenario2PBT5",'Deep retrofit'!$R$23,IF(F58="Scenario3PBT5",'Deep retrofit'!$S$23,"")))&amp;IF(F58="Scenario1PBT6",'Deep retrofit'!$T$23,IF(F58="Scenario2PBT6",'Deep retrofit'!$U$23,IF(F58="Scenario3PBT6",'Deep retrofit'!$V$23,"")))&amp;IF(F58="Scenario1PBT7",'Deep retrofit'!$W$23,IF(F58="Scenario2PBT7",'Deep retrofit'!$X$23,IF(F58="Scenario3PBT7",'Deep retrofit'!$Y$23,"")))&amp;IF(F58="Scenario1PBT8",'Deep retrofit'!$Z$23,IF(F58="Scenario2PBT8",'Deep retrofit'!$AA$23,IF(F58="Scenario3PBT8",'Deep retrofit'!$AB$23,"")))&amp;IF(F58="Scenario1PBT9",'Deep retrofit'!$AC$23,IF(F58="Scenario2PBT9",'Deep retrofit'!$AD$23,IF(F58="Scenario3PBT9",'Deep retrofit'!$AE$23,"")))&amp;IF(F58="Scenario1PBT10",'Deep retrofit'!$AF$23,IF(F58="Scenario2PBT10",'Deep retrofit'!$AG$23,IF(F58="Scenario3PBT10",'Deep retrofit'!$AH$23,"")))&amp;IF(F58="Scenario1PBT11",'Deep retrofit'!$AI$23,IF(F58="Scenario2PBT11",'Deep retrofit'!$AJ$23,IF(F58="Scenario3PBT11",'Deep retrofit'!$AK$23,"")))&amp;IF(F58="Scenario1PBT12",'Deep retrofit'!$AL$23,IF(F58="Scenario2PBT12",'Deep retrofit'!$AM$23,IF(F58="Scenario3PBT12",'Deep retrofit'!$AN$23,"")))&amp;IF(F58="Scenario1PBT13",'Deep retrofit'!$AO$23,IF(F58="Scenario2PBT13",'Deep retrofit'!$AP$23,IF(F58="Scenario3PBT13",'Deep retrofit'!$AQ$23,"")))&amp;IF(F58="Scenario1PBT14",'Deep retrofit'!$AR$23,IF(F58="Scenario2PBT14",'Deep retrofit'!$AS$23,IF(F58="Scenario3PBT14",'Deep retrofit'!$AT$23,"")))&amp;IF(F58="Scenario1PBT15",'Deep retrofit'!$AU$23,IF(F58="Scenario2PBT15",'Deep retrofit'!$AV$23,IF(F58="Scenario3PBT15",'Deep retrofit'!$AW$23,"")))</f>
        <v/>
      </c>
      <c r="P58" s="117">
        <f t="shared" si="15"/>
        <v>0</v>
      </c>
      <c r="Q58" s="117" t="str">
        <f>IF(F58="Scenario1PBT1",'Deep retrofit'!$E$25,IF(F58="Scenario2PBT1",'Deep retrofit'!$F$25,IF(F58="Scenario3PBT1",'Deep retrofit'!$G$25,"")))&amp;IF(F58="Scenario1PBT2",'Deep retrofit'!$H$25,IF(F58="Scenario2PBT2",'Deep retrofit'!$I$25,IF(F58="Scenario3PBT2",'Deep retrofit'!$J$25,"")))&amp;IF(F58="Scenario1PBT3",'Deep retrofit'!$K$25,IF(F58="Scenario2PBT3",'Deep retrofit'!$L$25,IF(F58="Scenario3PBT3",'Deep retrofit'!$M$25,"")))&amp;IF(F58="Scenario1PBT4",'Deep retrofit'!$N$25,IF(F58="Scenario2PBT4",'Deep retrofit'!$O$25,IF(F58="Scenario3PBT4",'Deep retrofit'!$P$25,"")))&amp;IF(F58="Scenario1PBT5",'Deep retrofit'!$Q$25,IF(F58="Scenario2PBT5",'Deep retrofit'!$R$25,IF(F58="Scenario3PBT5",'Deep retrofit'!$S$25,"")))&amp;IF(F58="Scenario1PBT6",'Deep retrofit'!$T$25,IF(F58="Scenario2PBT6",'Deep retrofit'!$U$25,IF(F58="Scenario3PBT6",'Deep retrofit'!$V$25,"")))&amp;IF(F58="Scenario1PBT7",'Deep retrofit'!$W$25,IF(F58="Scenario2PBT7",'Deep retrofit'!$X$25,IF(F58="Scenario3PBT7",'Deep retrofit'!$Y$25,"")))&amp;IF(F58="Scenario1PBT8",'Deep retrofit'!$Z$25,IF(F58="Scenario2PBT8",'Deep retrofit'!$AA$25,IF(F58="Scenario3PBT8",'Deep retrofit'!$AB$25,"")))&amp;IF(F58="Scenario1PBT9",'Deep retrofit'!$AC$25,IF(F58="Scenario2PBT9",'Deep retrofit'!$AD$25,IF(F58="Scenario3PBT9",'Deep retrofit'!$AE$25,"")))&amp;IF(F58="Scenario1PBT10",'Deep retrofit'!$AF$25,IF(F58="Scenario2PBT10",'Deep retrofit'!$AG$25,IF(F58="Scenario3PBT10",'Deep retrofit'!$AH$25,"")))&amp;IF(F58="Scenario1PBT11",'Deep retrofit'!$AI$25,IF(F58="Scenario2PBT11",'Deep retrofit'!$AJ$25,IF(F58="Scenario3PBT11",'Deep retrofit'!$AK$25,"")))&amp;IF(F58="Scenario1PBT12",'Deep retrofit'!$AL$25,IF(F58="Scenario2PBT12",'Deep retrofit'!$AM$25,IF(F58="Scenario3PBT12",'Deep retrofit'!$AN$25,"")))&amp;IF(F58="Scenario1PBT13",'Deep retrofit'!$AO$25,IF(F58="Scenario2PBT13",'Deep retrofit'!$AP$25,IF(F58="Scenario3PBT13",'Deep retrofit'!$AQ$25,"")))&amp;IF(F58="Scenario1PBT14",'Deep retrofit'!$AR$25,IF(F58="Scenario2PBT14",'Deep retrofit'!$AS$25,IF(F58="Scenario3PBT14",'Deep retrofit'!$AT$25,"")))&amp;IF(F58="Scenario1PBT15",'Deep retrofit'!$AU$25,IF(F58="Scenario2PBT15",'Deep retrofit'!$AV$25,IF(F58="Scenario3PBT15",'Deep retrofit'!$AW$25,"")))</f>
        <v/>
      </c>
      <c r="R58" s="117">
        <f t="shared" si="16"/>
        <v>0</v>
      </c>
      <c r="S58" s="117" t="str">
        <f>IF(F58="Scenario1PBT1",'Deep retrofit'!$E$27,IF(F58="Scenario2PBT1",'Deep retrofit'!$F$27,IF(F58="Scenario3PBT1",'Deep retrofit'!$G$27,"")))&amp;IF(F58="Scenario1PBT2",'Deep retrofit'!$H$27,IF(F58="Scenario2PBT2",'Deep retrofit'!$I$27,IF(F58="Scenario3PBT2",'Deep retrofit'!$J$27,"")))&amp;IF(F58="Scenario1PBT3",'Deep retrofit'!$K$27,IF(F58="Scenario2PBT3",'Deep retrofit'!$L$27,IF(F58="Scenario3PBT3",'Deep retrofit'!$M$27,"")))&amp;IF(F58="Scenario1PBT4",'Deep retrofit'!$N$27,IF(F58="Scenario2PBT4",'Deep retrofit'!$O$27,IF(F58="Scenario3PBT4",'Deep retrofit'!$P$27,"")))&amp;IF(F58="Scenario1PBT5",'Deep retrofit'!$Q$27,IF(F58="Scenario2PBT5",'Deep retrofit'!$R$27,IF(F58="Scenario3PBT5",'Deep retrofit'!$S$27,"")))&amp;IF(F58="Scenario1PBT6",'Deep retrofit'!$T$27,IF(F58="Scenario2PBT6",'Deep retrofit'!$U$27,IF(F58="Scenario3PBT6",'Deep retrofit'!$V$27,"")))&amp;IF(F58="Scenario1PBT7",'Deep retrofit'!$W$27,IF(F58="Scenario2PBT7",'Deep retrofit'!$X$27,IF(F58="Scenario3PBT7",'Deep retrofit'!$Y$27,"")))&amp;IF(F58="Scenario1PBT8",'Deep retrofit'!$Z$27,IF(F58="Scenario2PBT8",'Deep retrofit'!$AA$27,IF(F58="Scenario3PBT8",'Deep retrofit'!$AB$27,"")))&amp;IF(F58="Scenario1PBT9",'Deep retrofit'!$AC$27,IF(F58="Scenario2PBT9",'Deep retrofit'!$AD$27,IF(F58="Scenario3PBT9",'Deep retrofit'!$AE$27,"")))&amp;IF(F58="Scenario1PBT10",'Deep retrofit'!$AF$27,IF(F58="Scenario2PBT10",'Deep retrofit'!$AG$27,IF(F58="Scenario3PBT10",'Deep retrofit'!$AH$27,"")))&amp;IF(F58="Scenario1PBT11",'Deep retrofit'!$AI$27,IF(F58="Scenario2PBT11",'Deep retrofit'!$AJ$27,IF(F58="Scenario3PBT11",'Deep retrofit'!$AK$27,"")))&amp;IF(F58="Scenario1PBT12",'Deep retrofit'!$AL$27,IF(F58="Scenario2PBT12",'Deep retrofit'!$AM$27,IF(F58="Scenario3PBT12",'Deep retrofit'!$AN$27,"")))&amp;IF(F58="Scenario1PBT13",'Deep retrofit'!$AO$27,IF(F58="Scenario2PBT13",'Deep retrofit'!$AP$27,IF(F58="Scenario3PBT13",'Deep retrofit'!$AQ$27,"")))&amp;IF(F58="Scenario1PBT14",'Deep retrofit'!$AR$27,IF(F58="Scenario2PBT14",'Deep retrofit'!$AS$27,IF(F58="Scenario3PBT14",'Deep retrofit'!$AT$27,"")))&amp;IF(F58="Scenario1PBT15",'Deep retrofit'!$AU$27,IF(F58="Scenario2PBT15",'Deep retrofit'!$AV$27,IF(F58="Scenario3PBT15",'Deep retrofit'!$AW$27,"")))</f>
        <v/>
      </c>
      <c r="T58" s="207">
        <f t="shared" si="17"/>
        <v>0</v>
      </c>
      <c r="U58" s="206" t="str">
        <f>IF(F58="Scenario1PBT1",'Deep retrofit'!$E$38,IF(F58="Scenario2PBT1",'Deep retrofit'!$F$38,IF(F58="Scenario3PBT1",'Deep retrofit'!$G$38,"")))&amp;IF(F58="Scenario1PBT2",'Deep retrofit'!$H$38,IF(F58="Scenario2PBT2",'Deep retrofit'!$I$38,IF(F58="Scenario3PBT2",'Deep retrofit'!$J$38,"")))&amp;IF(F58="Scenario1PBT3",'Deep retrofit'!$K$38,IF(F58="Scenario2PBT3",'Deep retrofit'!$L$38,IF(F58="Scenario3PBT3",'Deep retrofit'!$M$38,"")))&amp;IF(F58="Scenario1PBT4",'Deep retrofit'!$N$38,IF(F58="Scenario2PBT4",'Deep retrofit'!$O$38,IF(F58="Scenario3PBT4",'Deep retrofit'!$P$38,"")))&amp;IF(F58="Scenario1PBT5",'Deep retrofit'!$Q$38,IF(F58="Scenario2PBT5",'Deep retrofit'!$R$38,IF(F58="Scenario3PBT5",'Deep retrofit'!$S$38,"")))&amp;IF(F58="Scenario1PBT6",'Deep retrofit'!$T$38,IF(F58="Scenario2PBT6",'Deep retrofit'!$U$38,IF(F58="Scenario3PBT6",'Deep retrofit'!$V$38,"")))&amp;IF(F58="Scenario1PBT7",'Deep retrofit'!$W$38,IF(F58="Scenario2PBT7",'Deep retrofit'!$X$38,IF(F58="Scenario3PBT7",'Deep retrofit'!$Y$38,"")))&amp;IF(F58="Scenario1PBT8",'Deep retrofit'!$Z$38,IF(F58="Scenario2PBT8",'Deep retrofit'!$AA$38,IF(F58="Scenario3PBT8",'Deep retrofit'!$AB$38,"")))&amp;IF(F58="Scenario1PBT9",'Deep retrofit'!$AC$38,IF(F58="Scenario2PBT9",'Deep retrofit'!$AD$38,IF(F58="Scenario3PBT9",'Deep retrofit'!$AE$38,"")))&amp;IF(F58="Scenario1PBT10",'Deep retrofit'!$AF$38,IF(F58="Scenario2PBT10",'Deep retrofit'!$AG$38,IF(F58="Scenario3PBT10",'Deep retrofit'!$AH$38,"")))&amp;IF(F58="Scenario1PBT11",'Deep retrofit'!$AI$38,IF(F58="Scenario2PBT11",'Deep retrofit'!$AJ$38,IF(F58="Scenario3PBT11",'Deep retrofit'!$AK$38,"")))&amp;IF(F58="Scenario1PBT12",'Deep retrofit'!$AL$38,IF(F58="Scenario2PBT12",'Deep retrofit'!$AM$38,IF(F58="Scenario3PBT12",'Deep retrofit'!$AN$38,"")))&amp;IF(F58="Scenario1PBT13",'Deep retrofit'!$AO$38,IF(F58="Scenario2PBT13",'Deep retrofit'!$AP$38,IF(F58="Scenario3PBT13",'Deep retrofit'!$AQ$38,"")))&amp;IF(F58="Scenario1PBT14",'Deep retrofit'!$AR$38,IF(F58="Scenario2PBT14",'Deep retrofit'!$AS$38,IF(F58="Scenario3PBT14",'Deep retrofit'!$AT$38,"")))&amp;IF(F58="Scenario1PBT15",'Deep retrofit'!$AU$38,IF(F58="Scenario2PBT15",'Deep retrofit'!$AV$38,IF(F58="Scenario3PBT15",'Deep retrofit'!$AW$38,"")))</f>
        <v/>
      </c>
      <c r="V58" s="117">
        <f t="shared" si="18"/>
        <v>0</v>
      </c>
      <c r="W58" s="117" t="str">
        <f>IF(F58="Scenario1PBT1",'Deep retrofit'!$E$40,IF(F58="Scenario2PBT1",'Deep retrofit'!$F$40,IF(F58="Scenario3PBT1",'Deep retrofit'!$G$40,"")))&amp;IF(F58="Scenario1PBT2",'Deep retrofit'!$H$40,IF(F58="Scenario2PBT2",'Deep retrofit'!$I$40,IF(F58="Scenario3PBT2",'Deep retrofit'!$J$40,"")))&amp;IF(F58="Scenario1PBT3",'Deep retrofit'!$K$40,IF(F58="Scenario2PBT3",'Deep retrofit'!$L$40,IF(F58="Scenario3PBT3",'Deep retrofit'!$M$40,"")))&amp;IF(F58="Scenario1PBT4",'Deep retrofit'!$N$40,IF(F58="Scenario2PBT4",'Deep retrofit'!$O$40,IF(F58="Scenario3PBT4",'Deep retrofit'!$P$40,"")))&amp;IF(F58="Scenario1PBT5",'Deep retrofit'!$Q$40,IF(F58="Scenario2PBT5",'Deep retrofit'!$R$40,IF(F58="Scenario3PBT5",'Deep retrofit'!$S$40,"")))&amp;IF(F58="Scenario1PBT6",'Deep retrofit'!$T$40,IF(F58="Scenario2PBT6",'Deep retrofit'!$U$40,IF(F58="Scenario3PBT6",'Deep retrofit'!$V$40,"")))&amp;IF(F58="Scenario1PBT7",'Deep retrofit'!$W$40,IF(F58="Scenario2PBT7",'Deep retrofit'!$X$40,IF(F58="Scenario3PBT7",'Deep retrofit'!$Y$40,"")))&amp;IF(F58="Scenario1PBT8",'Deep retrofit'!$Z$40,IF(F58="Scenario2PBT8",'Deep retrofit'!$AA$40,IF(F58="Scenario3PBT8",'Deep retrofit'!$AB$40,"")))&amp;IF(F58="Scenario1PBT9",'Deep retrofit'!$AC$40,IF(F58="Scenario2PBT9",'Deep retrofit'!$AD$40,IF(F58="Scenario3PBT9",'Deep retrofit'!$AE$40,"")))&amp;IF(F58="Scenario1PBT10",'Deep retrofit'!$AF$40,IF(F58="Scenario2PBT10",'Deep retrofit'!$AG$40,IF(F58="Scenario3PBT10",'Deep retrofit'!$AH$40,"")))&amp;IF(F58="Scenario1PBT11",'Deep retrofit'!$AI$40,IF(F58="Scenario2PBT11",'Deep retrofit'!$AJ$40,IF(F58="Scenario3PBT11",'Deep retrofit'!$AK$40,"")))&amp;IF(F58="Scenario1PBT12",'Deep retrofit'!$AL$40,IF(F58="Scenario2PBT12",'Deep retrofit'!$AM$40,IF(F58="Scenario3PBT12",'Deep retrofit'!$AN$40,"")))&amp;IF(F58="Scenario1PBT13",'Deep retrofit'!$AO$40,IF(F58="Scenario2PBT13",'Deep retrofit'!$AP$40,IF(F58="Scenario3PBT13",'Deep retrofit'!$AQ$40,"")))&amp;IF(F58="Scenario1PBT14",'Deep retrofit'!$AR$40,IF(F58="Scenario2PBT14",'Deep retrofit'!$AS$40,IF(F58="Scenario3PBT14",'Deep retrofit'!$AT$40,"")))&amp;IF(F58="Scenario1PBT15",'Deep retrofit'!$AU$40,IF(F58="Scenario2PBT15",'Deep retrofit'!$AV$40,IF(F58="Scenario3PBT15",'Deep retrofit'!$AW$40,"")))</f>
        <v/>
      </c>
      <c r="X58" s="117">
        <f t="shared" si="19"/>
        <v>0</v>
      </c>
      <c r="Y58" s="117" t="str">
        <f>IF(F58="Scenario1PBT1",'Deep retrofit'!$E$42,IF(F58="Scenario2PBT1",'Deep retrofit'!$F$42,IF(F58="Scenario3PBT1",'Deep retrofit'!$G$42,"")))&amp;IF(F58="Scenario1PBT2",'Deep retrofit'!$H$42,IF(F58="Scenario2PBT2",'Deep retrofit'!$I$42,IF(F58="Scenario3PBT2",'Deep retrofit'!$J$42,"")))&amp;IF(F58="Scenario1PBT3",'Deep retrofit'!$K$42,IF(F58="Scenario2PBT3",'Deep retrofit'!$L$42,IF(F58="Scenario3PBT3",'Deep retrofit'!$M$42,"")))&amp;IF(F58="Scenario1PBT4",'Deep retrofit'!$N$42,IF(F58="Scenario2PBT4",'Deep retrofit'!$O$42,IF(F58="Scenario3PBT4",'Deep retrofit'!$P$42,"")))&amp;IF(F58="Scenario1PBT5",'Deep retrofit'!$Q$42,IF(F58="Scenario2PBT5",'Deep retrofit'!$R$42,IF(F58="Scenario3PBT5",'Deep retrofit'!$S$42,"")))&amp;IF(F58="Scenario1PBT6",'Deep retrofit'!$T$42,IF(F58="Scenario2PBT6",'Deep retrofit'!$U$42,IF(F58="Scenario3PBT6",'Deep retrofit'!$V$42,"")))&amp;IF(F58="Scenario1PBT7",'Deep retrofit'!$W$42,IF(F58="Scenario2PBT7",'Deep retrofit'!$X$42,IF(F58="Scenario3PBT7",'Deep retrofit'!$Y$42,"")))&amp;IF(F58="Scenario1PBT8",'Deep retrofit'!$Z$42,IF(F58="Scenario2PBT8",'Deep retrofit'!$AA$42,IF(F58="Scenario3PBT8",'Deep retrofit'!$AB$42,"")))&amp;IF(F58="Scenario1PBT9",'Deep retrofit'!$AC$42,IF(F58="Scenario2PBT9",'Deep retrofit'!$AD$42,IF(F58="Scenario3PBT9",'Deep retrofit'!$AE$42,"")))&amp;IF(F58="Scenario1PBT10",'Deep retrofit'!$AF$42,IF(F58="Scenario2PBT10",'Deep retrofit'!$AG$42,IF(F58="Scenario3PBT10",'Deep retrofit'!$AH$42,"")))&amp;IF(F58="Scenario1PBT11",'Deep retrofit'!$AI$42,IF(F58="Scenario2PBT11",'Deep retrofit'!$AJ$42,IF(F58="Scenario3PBT11",'Deep retrofit'!$AK$42,"")))&amp;IF(F58="Scenario1PBT12",'Deep retrofit'!$AL$42,IF(F58="Scenario2PBT12",'Deep retrofit'!$AM$42,IF(F58="Scenario3PBT12",'Deep retrofit'!$AN$42,"")))&amp;IF(F58="Scenario1PBT13",'Deep retrofit'!$AO$42,IF(F58="Scenario2PBT13",'Deep retrofit'!$AP$42,IF(F58="Scenario3PBT13",'Deep retrofit'!$AQ$42,"")))&amp;IF(F58="Scenario1PBT14",'Deep retrofit'!$AR$42,IF(F58="Scenario2PBT14",'Deep retrofit'!$AS$42,IF(F58="Scenario3PBT14",'Deep retrofit'!$AT$42,"")))&amp;IF(F58="Scenario1PBT15",'Deep retrofit'!$AU$42,IF(F58="Scenario2PBT15",'Deep retrofit'!$AV$42,IF(F58="Scenario3PBT15",'Deep retrofit'!$AW$42,"")))</f>
        <v/>
      </c>
      <c r="Z58" s="117">
        <f t="shared" si="20"/>
        <v>0</v>
      </c>
      <c r="AA58" s="269" t="str">
        <f>IF(F58="Scenario1PBT1",'Deep retrofit'!$E$101,IF(F58="Scenario2PBT1",'Deep retrofit'!$F$101,IF(F58="Scenario3PBT1",'Deep retrofit'!$G$101,"")))&amp;IF(F58="Scenario1PBT2",'Deep retrofit'!$H$101,IF(F58="Scenario2PBT2",'Deep retrofit'!$I$101,IF(F58="Scenario3PBT2",'Deep retrofit'!$J$101,"")))&amp;IF(F58="Scenario1PBT3",'Deep retrofit'!$K$101,IF(F58="Scenario2PBT3",'Deep retrofit'!$L$101,IF(F58="Scenario3PBT3",'Deep retrofit'!$M$101,"")))&amp;IF(F58="Scenario1PBT4",'Deep retrofit'!$N$101,IF(F58="Scenario2PBT4",'Deep retrofit'!$O$101,IF(F58="Scenario3PBT4",'Deep retrofit'!$P$101,"")))&amp;IF(F58="Scenario1PBT5",'Deep retrofit'!$Q$101,IF(F58="Scenario2PBT5",'Deep retrofit'!$R$101,IF(F58="Scenario3PBT5",'Deep retrofit'!$S$101,"")))&amp;IF(F58="Scenario1PBT6",'Deep retrofit'!$T$101,IF(F58="Scenario2PBT6",'Deep retrofit'!$U$101,IF(F58="Scenario3PBT6",'Deep retrofit'!$V$101,"")))&amp;IF(F58="Scenario1PBT7",'Deep retrofit'!$W$101,IF(F58="Scenario2PBT7",'Deep retrofit'!$X$101,IF(F58="Scenario3PBT7",'Deep retrofit'!$Y$101,"")))&amp;IF(F58="Scenario1PBT8",'Deep retrofit'!$Z$101,IF(F58="Scenario2PBT8",'Deep retrofit'!$AA$101,IF(F58="Scenario3PBT8",'Deep retrofit'!$AB$101,"")))&amp;IF(F58="Scenario1PBT9",'Deep retrofit'!$AC$101,IF(F58="Scenario2PBT9",'Deep retrofit'!$AD$101,IF(F58="Scenario3PBT9",'Deep retrofit'!$AE$101,"")))&amp;IF(F58="Scenario1PBT10",'Deep retrofit'!$AF$101,IF(F58="Scenario2PBT10",'Deep retrofit'!$AG$101,IF(F58="Scenario3PBT10",'Deep retrofit'!$AH$101,"")))&amp;IF(F58="Scenario1PBT11",'Deep retrofit'!$AI$101,IF(F58="Scenario2PBT11",'Deep retrofit'!$AJ$101,IF(F58="Scenario3PBT11",'Deep retrofit'!$AK$101,"")))&amp;IF(F58="Scenario1PBT12",'Deep retrofit'!$AL$101,IF(F58="Scenario2PBT12",'Deep retrofit'!$AM$101,IF(F58="Scenario3PBT12",'Deep retrofit'!$AN$101,"")))&amp;IF(F58="Scenario1PBT13",'Deep retrofit'!$AO$101,IF(F58="Scenario2PBT13",'Deep retrofit'!$AP$101,IF(F58="Scenario3PBT13",'Deep retrofit'!$AQ$101,"")))&amp;IF(F58="Scenario1PBT14",'Deep retrofit'!$AR$101,IF(F58="Scenario2PBT14",'Deep retrofit'!$AS$101,IF(F58="Scenario3PBT14",'Deep retrofit'!$AT$101,"")))&amp;IF(F58="Scenario1PBT15",'Deep retrofit'!$AU$101,IF(F58="Scenario2PBT15",'Deep retrofit'!$AV$101,IF(F58="Scenario3PBT15",'Deep retrofit'!$AW$101,"")))</f>
        <v/>
      </c>
      <c r="AB58" s="179">
        <f t="shared" si="21"/>
        <v>0</v>
      </c>
      <c r="AC58" s="208">
        <f>IFERROR('Projection_Base-case'!G58-G58,0)</f>
        <v>0</v>
      </c>
      <c r="AD58" s="117">
        <f t="shared" si="24"/>
        <v>0</v>
      </c>
      <c r="AE58" s="117">
        <f>IFERROR(100*AC58/'Projection_Base-case'!G58,0)</f>
        <v>0</v>
      </c>
      <c r="AF58" s="117">
        <f>IFERROR('Projection_Base-case'!I58-I58,0)</f>
        <v>0</v>
      </c>
      <c r="AG58" s="117">
        <f t="shared" si="25"/>
        <v>0</v>
      </c>
      <c r="AH58" s="117">
        <f>IFERROR(100*AF58/'Projection_Base-case'!I58,0)</f>
        <v>0</v>
      </c>
      <c r="AI58" s="117">
        <f>IFERROR('Projection_Base-case'!K58-K58,0)</f>
        <v>0</v>
      </c>
      <c r="AJ58" s="117">
        <f t="shared" si="26"/>
        <v>0</v>
      </c>
      <c r="AK58" s="117">
        <f>IFERROR(100*AI58/'Projection_Base-case'!K58,0)</f>
        <v>0</v>
      </c>
      <c r="AL58" s="117">
        <f>IFERROR(M58-'Projection_Base-case'!M58,0)</f>
        <v>0</v>
      </c>
      <c r="AM58" s="117">
        <f t="shared" si="27"/>
        <v>0</v>
      </c>
      <c r="AN58" s="179">
        <f>IFERROR(IF('Projection_Base-case'!N58&gt;0,100*AM58/'Projection_Base-case'!N58,100*AM58/N58),0)</f>
        <v>0</v>
      </c>
      <c r="AO58" s="206">
        <f>IFERROR('Projection_Base-case'!O58-O58,0)</f>
        <v>0</v>
      </c>
      <c r="AP58" s="117">
        <f t="shared" si="28"/>
        <v>0</v>
      </c>
      <c r="AQ58" s="117">
        <f>IFERROR(100*AO58/'Projection_Base-case'!O58,0)</f>
        <v>0</v>
      </c>
      <c r="AR58" s="117">
        <f>IFERROR('Projection_Base-case'!Q58-Q58,0)</f>
        <v>0</v>
      </c>
      <c r="AS58" s="117">
        <f t="shared" si="29"/>
        <v>0</v>
      </c>
      <c r="AT58" s="117">
        <f>IFERROR(100*AR58/'Projection_Base-case'!Q58,0)</f>
        <v>0</v>
      </c>
      <c r="AU58" s="117">
        <f>IFERROR('Projection_Base-case'!S58-S58,0)</f>
        <v>0</v>
      </c>
      <c r="AV58" s="117">
        <f t="shared" si="30"/>
        <v>0</v>
      </c>
      <c r="AW58" s="118">
        <f>IFERROR(100*AU58/'Projection_Base-case'!S58,0)</f>
        <v>0</v>
      </c>
      <c r="AX58" s="206">
        <f>IFERROR('Projection_Base-case'!U58-U58,0)</f>
        <v>0</v>
      </c>
      <c r="AY58" s="117">
        <f t="shared" si="31"/>
        <v>0</v>
      </c>
      <c r="AZ58" s="117">
        <f>IFERROR(100*AX58/'Projection_Base-case'!U58,0)</f>
        <v>0</v>
      </c>
      <c r="BA58" s="117">
        <f>IFERROR('Projection_Base-case'!W58-W58,0)</f>
        <v>0</v>
      </c>
      <c r="BB58" s="117">
        <f t="shared" si="32"/>
        <v>0</v>
      </c>
      <c r="BC58" s="117">
        <f>IFERROR(100*BA58/'Projection_Base-case'!W58,0)</f>
        <v>0</v>
      </c>
      <c r="BD58" s="117">
        <f>IFERROR('Projection_Base-case'!Y58-Y58,0)</f>
        <v>0</v>
      </c>
      <c r="BE58" s="117">
        <f t="shared" si="33"/>
        <v>0</v>
      </c>
      <c r="BF58" s="117">
        <f>IFERROR(100*BD58/'Projection_Base-case'!Y58,0)</f>
        <v>0</v>
      </c>
      <c r="BG58" s="178">
        <f t="shared" si="22"/>
        <v>0</v>
      </c>
      <c r="BH58" s="179">
        <f t="shared" si="23"/>
        <v>0</v>
      </c>
    </row>
    <row r="59" spans="1:60">
      <c r="A59" s="205">
        <v>54</v>
      </c>
      <c r="B59" s="178">
        <f>IF('Projection_Base-case'!B59&lt;&gt;"",'Projection_Base-case'!B59,0)</f>
        <v>0</v>
      </c>
      <c r="C59" s="178">
        <f>IF('Projection_Base-case'!C59&lt;&gt;"",'Projection_Base-case'!C59,0)</f>
        <v>0</v>
      </c>
      <c r="D59" s="178">
        <f>IF('Projection_Base-case'!D59&lt;&gt;"",'Projection_Base-case'!D59,0)</f>
        <v>0</v>
      </c>
      <c r="E59" s="107" t="str">
        <f>IF(AND('Résultats deep'!$AC$3="OUI",'Résultats deep'!E58&lt;&gt;""),'Résultats deep'!E58,IF(OR(D59="PBT1",D59="PBT2",D59="PBT3",D59="PBT4",D59="PBT5",D59="PBT6",D59="PBT7"),"Scenario1",""))</f>
        <v/>
      </c>
      <c r="F59" s="202" t="str">
        <f t="shared" si="10"/>
        <v>0</v>
      </c>
      <c r="G59" s="177" t="str">
        <f>IF(F59="Scenario1PBT1",'Deep retrofit'!$E$6,IF(F59="Scenario2PBT1",'Deep retrofit'!$F$6,IF(F59="Scenario3PBT1",'Deep retrofit'!$G$6,"")))&amp;IF(F59="Scenario1PBT2",'Deep retrofit'!$H$6,IF(F59="Scenario2PBT2",'Deep retrofit'!$I$6,IF(F59="Scenario3PBT2",'Deep retrofit'!$J$6,"")))&amp;IF(F59="Scenario1PBT3",'Deep retrofit'!$K$6,IF(F59="Scenario2PBT3",'Deep retrofit'!$L$6,IF(F59="Scenario3PBT3",'Deep retrofit'!$M$6,"")))&amp;IF(F59="Scenario1PBT4",'Deep retrofit'!$N$6,IF(F59="Scenario2PBT4",'Deep retrofit'!$O$6,IF(F59="Scenario3PBT4",'Deep retrofit'!$P$6,"")))&amp;IF(F59="Scenario1PBT5",'Deep retrofit'!$Q$6,IF(F59="Scenario2PBT5",'Deep retrofit'!$R$6,IF(F59="Scenario3PBT5",'Deep retrofit'!$S$6,"")))&amp;IF(F59="Scenario1PBT6",'Deep retrofit'!$T$6,IF(F59="Scenario2PBT6",'Deep retrofit'!$U$6,IF(F59="Scenario3PBT6",'Deep retrofit'!$V$6,"")))&amp;IF(F59="Scenario1PBT7",'Deep retrofit'!$W$6,IF(F59="Scenario2PBT7",'Deep retrofit'!$X$6,IF(F59="Scenario3PBT7",'Deep retrofit'!$Y$6,"")))&amp;IF(F59="Scenario1PBT8",'Deep retrofit'!$Z$6,IF(F59="Scenario2PBT8",'Deep retrofit'!$AA$6,IF(F59="Scenario3PBT8",'Deep retrofit'!$AB$6,"")))&amp;IF(F59="Scenario1PBT9",'Deep retrofit'!$AC$6,IF(F59="Scenario2PBT9",'Deep retrofit'!$AD$6,IF(F59="Scenario3PBT9",'Deep retrofit'!$AE$6,"")))&amp;IF(F59="Scenario1PBT10",'Deep retrofit'!$AF$6,IF(F59="Scenario2PBT10",'Deep retrofit'!$AG$6,IF(F59="Scenario3PBT10",'Deep retrofit'!$AH$6,"")))&amp;IF(F59="Scenario1PBT11",'Deep retrofit'!$AI$6,IF(F59="Scenario2PBT11",'Deep retrofit'!$AJ$6,IF(F59="Scenario3PBT11",'Deep retrofit'!$AK$6,"")))&amp;IF(F59="Scenario1PBT12",'Deep retrofit'!$AL$6,IF(F59="Scenario2PBT12",'Deep retrofit'!$AM$6,IF(F59="Scenario3PBT12",'Deep retrofit'!$AN$6,"")))&amp;IF(F59="Scenario1PBT13",'Deep retrofit'!$AO$6,IF(F59="Scenario2PBT13",'Deep retrofit'!$AP$6,IF(F59="Scenario3PBT13",'Deep retrofit'!$AQ$6,"")))&amp;IF(F59="Scenario1PBT14",'Deep retrofit'!$AR$6,IF(F59="Scenario2PBT14",'Deep retrofit'!$AS$6,IF(F59="Scenario3PBT14",'Deep retrofit'!$AT$6,"")))&amp;IF(F59="Scenario1PBT15",'Deep retrofit'!$AU$6,IF(F59="Scenario2PBT15",'Deep retrofit'!$AV$6,IF(F59="Scenario3PBT15",'Deep retrofit'!$AW$6,"")))</f>
        <v/>
      </c>
      <c r="H59" s="117">
        <f t="shared" si="11"/>
        <v>0</v>
      </c>
      <c r="I59" s="178" t="str">
        <f>IF(F59="Scenario1PBT1",'Deep retrofit'!$E$16,IF(F59="Scenario2PBT1",'Deep retrofit'!$F$16,IF(F59="Scenario3PBT1",'Deep retrofit'!$G$16,"")))&amp;IF(F59="Scenario1PBT2",'Deep retrofit'!$H$16,IF(F59="Scenario2PBT2",'Deep retrofit'!$I$16,IF(F59="Scenario3PBT2",'Deep retrofit'!$J$16,"")))&amp;IF(F59="Scenario1PBT3",'Deep retrofit'!$K$16,IF(F59="Scenario2PBT3",'Deep retrofit'!$L$16,IF(F59="Scenario3PBT3",'Deep retrofit'!$M$16,"")))&amp;IF(F59="Scenario1PBT4",'Deep retrofit'!$N$16,IF(F59="Scenario2PBT4",'Deep retrofit'!$O$16,IF(F59="Scenario3PBT4",'Deep retrofit'!$P$16,"")))&amp;IF(F59="Scenario1PBT5",'Deep retrofit'!$Q$16,IF(F59="Scenario2PBT5",'Deep retrofit'!$R$16,IF(F59="Scenario3PBT5",'Deep retrofit'!$S$16,"")))&amp;IF(F59="Scenario1PBT6",'Deep retrofit'!$T$16,IF(F59="Scenario2PBT6",'Deep retrofit'!$U$16,IF(F59="Scenario3PBT6",'Deep retrofit'!$V$16,"")))&amp;IF(F59="Scenario1PBT7",'Deep retrofit'!$W$16,IF(F59="Scenario2PBT7",'Deep retrofit'!$X$16,IF(F59="Scenario3PBT7",'Deep retrofit'!$Y$16,"")))&amp;IF(F59="Scenario1PBT8",'Deep retrofit'!$Z$16,IF(F59="Scenario2PBT8",'Deep retrofit'!$AA$16,IF(F59="Scenario3PBT8",'Deep retrofit'!$AB$16,"")))&amp;IF(F59="Scenario1PBT9",'Deep retrofit'!$AC$16,IF(F59="Scenario2PBT9",'Deep retrofit'!$AD$16,IF(F59="Scenario3PBT9",'Deep retrofit'!$AE$16,"")))&amp;IF(F59="Scenario1PBT10",'Deep retrofit'!$AF$16,IF(F59="Scenario2PBT10",'Deep retrofit'!$AG$16,IF(F59="Scenario3PBT10",'Deep retrofit'!$AH$16,"")))&amp;IF(F59="Scenario1PBT11",'Deep retrofit'!$AI$16,IF(F59="Scenario2PBT11",'Deep retrofit'!$AJ$16,IF(F59="Scenario3PBT11",'Deep retrofit'!$AK$16,"")))&amp;IF(F59="Scenario1PBT12",'Deep retrofit'!$AL$16,IF(F59="Scenario2PBT12",'Deep retrofit'!$AM$16,IF(F59="Scenario3PBT12",'Deep retrofit'!$AN$16,"")))&amp;IF(F59="Scenario1PBT13",'Deep retrofit'!$AO$16,IF(F59="Scenario2PBT13",'Deep retrofit'!$AP$16,IF(F59="Scenario3PBT13",'Deep retrofit'!$AQ$16,"")))&amp;IF(F59="Scenario1PBT14",'Deep retrofit'!$AR$16,IF(F59="Scenario2PBT14",'Deep retrofit'!$AS$16,IF(F59="Scenario3PBT14",'Deep retrofit'!$AT$16,"")))&amp;IF(F59="Scenario1PBT15",'Deep retrofit'!$AU$16,IF(F59="Scenario2PBT15",'Deep retrofit'!$AV$16,IF(F59="Scenario3PBT15",'Deep retrofit'!$AW$16,"")))</f>
        <v/>
      </c>
      <c r="J59" s="117">
        <f t="shared" si="12"/>
        <v>0</v>
      </c>
      <c r="K59" s="117" t="str">
        <f>IF(F59="Scenario1PBT1",'Deep retrofit'!$E$18,IF(F59="Scenario2PBT1",'Deep retrofit'!$F$18,IF(F59="Scenario3PBT1",'Deep retrofit'!$G$18,"")))&amp;IF(F59="Scenario1PBT2",'Deep retrofit'!$H$18,IF(F59="Scenario2PBT2",'Deep retrofit'!$I$18,IF(F59="Scenario3PBT2",'Deep retrofit'!$J$18,"")))&amp;IF(F59="Scenario1PBT3",'Deep retrofit'!$K$18,IF(F59="Scenario2PBT3",'Deep retrofit'!$L$18,IF(F59="Scenario3PBT3",'Deep retrofit'!$M$18,"")))&amp;IF(F59="Scenario1PBT4",'Deep retrofit'!$N$18,IF(F59="Scenario2PBT4",'Deep retrofit'!$O$18,IF(F59="Scenario3PBT4",'Deep retrofit'!$P$18,"")))&amp;IF(F59="Scenario1PBT5",'Deep retrofit'!$Q$18,IF(F59="Scenario2PBT5",'Deep retrofit'!$R$18,IF(F59="Scenario3PBT5",'Deep retrofit'!$S$18,"")))&amp;IF(F59="Scenario1PBT6",'Deep retrofit'!$T$18,IF(F59="Scenario2PBT6",'Deep retrofit'!$U$18,IF(F59="Scenario3PBT6",'Deep retrofit'!$V$18,"")))&amp;IF(F59="Scenario1PBT7",'Deep retrofit'!$W$18,IF(F59="Scenario2PBT7",'Deep retrofit'!$X$18,IF(F59="Scenario3PBT7",'Deep retrofit'!$Y$18,"")))&amp;IF(F59="Scenario1PBT8",'Deep retrofit'!$Z$18,IF(F59="Scenario2PBT8",'Deep retrofit'!$AA$18,IF(F59="Scenario3PBT8",'Deep retrofit'!$AB$18,"")))&amp;IF(F59="Scenario1PBT9",'Deep retrofit'!$AC$18,IF(F59="Scenario2PBT9",'Deep retrofit'!$AD$18,IF(F59="Scenario3PBT9",'Deep retrofit'!$AE$18,"")))&amp;IF(F59="Scenario1PBT10",'Deep retrofit'!$AF$18,IF(F59="Scenario2PBT10",'Deep retrofit'!$AG$18,IF(F59="Scenario3PBT10",'Deep retrofit'!$AH$18,"")))&amp;IF(F59="Scenario1PBT11",'Deep retrofit'!$AI$18,IF(F59="Scenario2PBT11",'Deep retrofit'!$AJ$18,IF(F59="Scenario3PBT11",'Deep retrofit'!$AK$18,"")))&amp;IF(F59="Scenario1PBT12",'Deep retrofit'!$AL$18,IF(F59="Scenario2PBT12",'Deep retrofit'!$AM$18,IF(F59="Scenario3PBT12",'Deep retrofit'!$AN$18,"")))&amp;IF(F59="Scenario1PBT13",'Deep retrofit'!$AO$18,IF(F59="Scenario2PBT13",'Deep retrofit'!$AP$18,IF(F59="Scenario3PBT13",'Deep retrofit'!$AQ$18,"")))&amp;IF(F59="Scenario1PBT14",'Deep retrofit'!$AR$18,IF(F59="Scenario2PBT14",'Deep retrofit'!$AS$18,IF(F59="Scenario3PBT14",'Deep retrofit'!$AT$18,"")))&amp;IF(F59="Scenario1PBT15",'Deep retrofit'!$AU$18,IF(F59="Scenario2PBT15",'Deep retrofit'!$AV$18,IF(F59="Scenario3PBT15",'Deep retrofit'!$AW$18,"")))</f>
        <v/>
      </c>
      <c r="L59" s="117">
        <f t="shared" si="13"/>
        <v>0</v>
      </c>
      <c r="M59" s="117" t="str">
        <f>IF(F59="Scenario1PBT1",'Deep retrofit'!$E$20,IF(F59="Scenario2PBT1",'Deep retrofit'!$F$20,IF(F59="Scenario3PBT1",'Deep retrofit'!$G$20,"")))&amp;IF(F59="Scenario1PBT2",'Deep retrofit'!$H$20,IF(F59="Scenario2PBT2",'Deep retrofit'!$I$20,IF(F59="Scenario3PBT2",'Deep retrofit'!$J$20,"")))&amp;IF(F59="Scenario1PBT3",'Deep retrofit'!$K$20,IF(F59="Scenario2PBT3",'Deep retrofit'!$L$20,IF(F59="Scenario3PBT3",'Deep retrofit'!$M$20,"")))&amp;IF(F59="Scenario1PBT4",'Deep retrofit'!$N$20,IF(F59="Scenario2PBT4",'Deep retrofit'!$O$20,IF(F59="Scenario3PBT4",'Deep retrofit'!$P$20,"")))&amp;IF(F59="Scenario1PBT5",'Deep retrofit'!$Q$20,IF(F59="Scenario2PBT5",'Deep retrofit'!$R$20,IF(F59="Scenario3PBT5",'Deep retrofit'!$S$20,"")))&amp;IF(F59="Scenario1PBT6",'Deep retrofit'!$T$20,IF(F59="Scenario2PBT6",'Deep retrofit'!$U$20,IF(F59="Scenario3PBT6",'Deep retrofit'!$V$20,"")))&amp;IF(F59="Scenario1PBT7",'Deep retrofit'!$W$20,IF(F59="Scenario2PBT7",'Deep retrofit'!$X$20,IF(F59="Scenario3PBT7",'Deep retrofit'!$Y$20,"")))&amp;IF(F59="Scenario1PBT8",'Deep retrofit'!$Z$20,IF(F59="Scenario2PBT8",'Deep retrofit'!$AA$20,IF(F59="Scenario3PBT8",'Deep retrofit'!$AB$20,"")))&amp;IF(F59="Scenario1PBT9",'Deep retrofit'!$AC$20,IF(F59="Scenario2PBT9",'Deep retrofit'!$AD$20,IF(F59="Scenario3PBT9",'Deep retrofit'!$AE$20,"")))&amp;IF(F59="Scenario1PBT10",'Deep retrofit'!$AF$20,IF(F59="Scenario2PBT10",'Deep retrofit'!$AG$20,IF(F59="Scenario3PBT10",'Deep retrofit'!$AH$20,"")))&amp;IF(F59="Scenario1PBT11",'Deep retrofit'!$AI$20,IF(F59="Scenario2PBT11",'Deep retrofit'!$AJ$20,IF(F59="Scenario3PBT11",'Deep retrofit'!$AK$20,"")))&amp;IF(F59="Scenario1PBT12",'Deep retrofit'!$AL$20,IF(F59="Scenario2PBT12",'Deep retrofit'!$AM$20,IF(F59="Scenario3PBT12",'Deep retrofit'!$AN$20,"")))&amp;IF(F59="Scenario1PBT13",'Deep retrofit'!$AO$20,IF(F59="Scenario2PBT13",'Deep retrofit'!$AP$20,IF(F59="Scenario3PBT13",'Deep retrofit'!$AQ$20,"")))&amp;IF(F59="Scenario1PBT14",'Deep retrofit'!$AR$20,IF(F59="Scenario2PBT14",'Deep retrofit'!$AS$20,IF(F59="Scenario3PBT14",'Deep retrofit'!$AT$20,"")))&amp;IF(F59="Scenario1PBT15",'Deep retrofit'!$AU$20,IF(F59="Scenario2PBT15",'Deep retrofit'!$AV$20,IF(F59="Scenario3PBT15",'Deep retrofit'!$AW$20,"")))</f>
        <v/>
      </c>
      <c r="N59" s="118">
        <f t="shared" si="14"/>
        <v>0</v>
      </c>
      <c r="O59" s="206" t="str">
        <f>IF(F59="Scenario1PBT1",'Deep retrofit'!$E$23,IF(F59="Scenario2PBT1",'Deep retrofit'!$F$23,IF(F59="Scenario3PBT1",'Deep retrofit'!$G$23,"")))&amp;IF(F59="Scenario1PBT2",'Deep retrofit'!$H$23,IF(F59="Scenario2PBT2",'Deep retrofit'!$I$23,IF(F59="Scenario3PBT2",'Deep retrofit'!$J$23,"")))&amp;IF(F59="Scenario1PBT3",'Deep retrofit'!$K$23,IF(F59="Scenario2PBT3",'Deep retrofit'!$L$23,IF(F59="Scenario3PBT3",'Deep retrofit'!$M$23,"")))&amp;IF(F59="Scenario1PBT4",'Deep retrofit'!$N$23,IF(F59="Scenario2PBT4",'Deep retrofit'!$O$23,IF(F59="Scenario3PBT4",'Deep retrofit'!$P$23,"")))&amp;IF(F59="Scenario1PBT5",'Deep retrofit'!$Q$23,IF(F59="Scenario2PBT5",'Deep retrofit'!$R$23,IF(F59="Scenario3PBT5",'Deep retrofit'!$S$23,"")))&amp;IF(F59="Scenario1PBT6",'Deep retrofit'!$T$23,IF(F59="Scenario2PBT6",'Deep retrofit'!$U$23,IF(F59="Scenario3PBT6",'Deep retrofit'!$V$23,"")))&amp;IF(F59="Scenario1PBT7",'Deep retrofit'!$W$23,IF(F59="Scenario2PBT7",'Deep retrofit'!$X$23,IF(F59="Scenario3PBT7",'Deep retrofit'!$Y$23,"")))&amp;IF(F59="Scenario1PBT8",'Deep retrofit'!$Z$23,IF(F59="Scenario2PBT8",'Deep retrofit'!$AA$23,IF(F59="Scenario3PBT8",'Deep retrofit'!$AB$23,"")))&amp;IF(F59="Scenario1PBT9",'Deep retrofit'!$AC$23,IF(F59="Scenario2PBT9",'Deep retrofit'!$AD$23,IF(F59="Scenario3PBT9",'Deep retrofit'!$AE$23,"")))&amp;IF(F59="Scenario1PBT10",'Deep retrofit'!$AF$23,IF(F59="Scenario2PBT10",'Deep retrofit'!$AG$23,IF(F59="Scenario3PBT10",'Deep retrofit'!$AH$23,"")))&amp;IF(F59="Scenario1PBT11",'Deep retrofit'!$AI$23,IF(F59="Scenario2PBT11",'Deep retrofit'!$AJ$23,IF(F59="Scenario3PBT11",'Deep retrofit'!$AK$23,"")))&amp;IF(F59="Scenario1PBT12",'Deep retrofit'!$AL$23,IF(F59="Scenario2PBT12",'Deep retrofit'!$AM$23,IF(F59="Scenario3PBT12",'Deep retrofit'!$AN$23,"")))&amp;IF(F59="Scenario1PBT13",'Deep retrofit'!$AO$23,IF(F59="Scenario2PBT13",'Deep retrofit'!$AP$23,IF(F59="Scenario3PBT13",'Deep retrofit'!$AQ$23,"")))&amp;IF(F59="Scenario1PBT14",'Deep retrofit'!$AR$23,IF(F59="Scenario2PBT14",'Deep retrofit'!$AS$23,IF(F59="Scenario3PBT14",'Deep retrofit'!$AT$23,"")))&amp;IF(F59="Scenario1PBT15",'Deep retrofit'!$AU$23,IF(F59="Scenario2PBT15",'Deep retrofit'!$AV$23,IF(F59="Scenario3PBT15",'Deep retrofit'!$AW$23,"")))</f>
        <v/>
      </c>
      <c r="P59" s="117">
        <f t="shared" si="15"/>
        <v>0</v>
      </c>
      <c r="Q59" s="117" t="str">
        <f>IF(F59="Scenario1PBT1",'Deep retrofit'!$E$25,IF(F59="Scenario2PBT1",'Deep retrofit'!$F$25,IF(F59="Scenario3PBT1",'Deep retrofit'!$G$25,"")))&amp;IF(F59="Scenario1PBT2",'Deep retrofit'!$H$25,IF(F59="Scenario2PBT2",'Deep retrofit'!$I$25,IF(F59="Scenario3PBT2",'Deep retrofit'!$J$25,"")))&amp;IF(F59="Scenario1PBT3",'Deep retrofit'!$K$25,IF(F59="Scenario2PBT3",'Deep retrofit'!$L$25,IF(F59="Scenario3PBT3",'Deep retrofit'!$M$25,"")))&amp;IF(F59="Scenario1PBT4",'Deep retrofit'!$N$25,IF(F59="Scenario2PBT4",'Deep retrofit'!$O$25,IF(F59="Scenario3PBT4",'Deep retrofit'!$P$25,"")))&amp;IF(F59="Scenario1PBT5",'Deep retrofit'!$Q$25,IF(F59="Scenario2PBT5",'Deep retrofit'!$R$25,IF(F59="Scenario3PBT5",'Deep retrofit'!$S$25,"")))&amp;IF(F59="Scenario1PBT6",'Deep retrofit'!$T$25,IF(F59="Scenario2PBT6",'Deep retrofit'!$U$25,IF(F59="Scenario3PBT6",'Deep retrofit'!$V$25,"")))&amp;IF(F59="Scenario1PBT7",'Deep retrofit'!$W$25,IF(F59="Scenario2PBT7",'Deep retrofit'!$X$25,IF(F59="Scenario3PBT7",'Deep retrofit'!$Y$25,"")))&amp;IF(F59="Scenario1PBT8",'Deep retrofit'!$Z$25,IF(F59="Scenario2PBT8",'Deep retrofit'!$AA$25,IF(F59="Scenario3PBT8",'Deep retrofit'!$AB$25,"")))&amp;IF(F59="Scenario1PBT9",'Deep retrofit'!$AC$25,IF(F59="Scenario2PBT9",'Deep retrofit'!$AD$25,IF(F59="Scenario3PBT9",'Deep retrofit'!$AE$25,"")))&amp;IF(F59="Scenario1PBT10",'Deep retrofit'!$AF$25,IF(F59="Scenario2PBT10",'Deep retrofit'!$AG$25,IF(F59="Scenario3PBT10",'Deep retrofit'!$AH$25,"")))&amp;IF(F59="Scenario1PBT11",'Deep retrofit'!$AI$25,IF(F59="Scenario2PBT11",'Deep retrofit'!$AJ$25,IF(F59="Scenario3PBT11",'Deep retrofit'!$AK$25,"")))&amp;IF(F59="Scenario1PBT12",'Deep retrofit'!$AL$25,IF(F59="Scenario2PBT12",'Deep retrofit'!$AM$25,IF(F59="Scenario3PBT12",'Deep retrofit'!$AN$25,"")))&amp;IF(F59="Scenario1PBT13",'Deep retrofit'!$AO$25,IF(F59="Scenario2PBT13",'Deep retrofit'!$AP$25,IF(F59="Scenario3PBT13",'Deep retrofit'!$AQ$25,"")))&amp;IF(F59="Scenario1PBT14",'Deep retrofit'!$AR$25,IF(F59="Scenario2PBT14",'Deep retrofit'!$AS$25,IF(F59="Scenario3PBT14",'Deep retrofit'!$AT$25,"")))&amp;IF(F59="Scenario1PBT15",'Deep retrofit'!$AU$25,IF(F59="Scenario2PBT15",'Deep retrofit'!$AV$25,IF(F59="Scenario3PBT15",'Deep retrofit'!$AW$25,"")))</f>
        <v/>
      </c>
      <c r="R59" s="117">
        <f t="shared" si="16"/>
        <v>0</v>
      </c>
      <c r="S59" s="117" t="str">
        <f>IF(F59="Scenario1PBT1",'Deep retrofit'!$E$27,IF(F59="Scenario2PBT1",'Deep retrofit'!$F$27,IF(F59="Scenario3PBT1",'Deep retrofit'!$G$27,"")))&amp;IF(F59="Scenario1PBT2",'Deep retrofit'!$H$27,IF(F59="Scenario2PBT2",'Deep retrofit'!$I$27,IF(F59="Scenario3PBT2",'Deep retrofit'!$J$27,"")))&amp;IF(F59="Scenario1PBT3",'Deep retrofit'!$K$27,IF(F59="Scenario2PBT3",'Deep retrofit'!$L$27,IF(F59="Scenario3PBT3",'Deep retrofit'!$M$27,"")))&amp;IF(F59="Scenario1PBT4",'Deep retrofit'!$N$27,IF(F59="Scenario2PBT4",'Deep retrofit'!$O$27,IF(F59="Scenario3PBT4",'Deep retrofit'!$P$27,"")))&amp;IF(F59="Scenario1PBT5",'Deep retrofit'!$Q$27,IF(F59="Scenario2PBT5",'Deep retrofit'!$R$27,IF(F59="Scenario3PBT5",'Deep retrofit'!$S$27,"")))&amp;IF(F59="Scenario1PBT6",'Deep retrofit'!$T$27,IF(F59="Scenario2PBT6",'Deep retrofit'!$U$27,IF(F59="Scenario3PBT6",'Deep retrofit'!$V$27,"")))&amp;IF(F59="Scenario1PBT7",'Deep retrofit'!$W$27,IF(F59="Scenario2PBT7",'Deep retrofit'!$X$27,IF(F59="Scenario3PBT7",'Deep retrofit'!$Y$27,"")))&amp;IF(F59="Scenario1PBT8",'Deep retrofit'!$Z$27,IF(F59="Scenario2PBT8",'Deep retrofit'!$AA$27,IF(F59="Scenario3PBT8",'Deep retrofit'!$AB$27,"")))&amp;IF(F59="Scenario1PBT9",'Deep retrofit'!$AC$27,IF(F59="Scenario2PBT9",'Deep retrofit'!$AD$27,IF(F59="Scenario3PBT9",'Deep retrofit'!$AE$27,"")))&amp;IF(F59="Scenario1PBT10",'Deep retrofit'!$AF$27,IF(F59="Scenario2PBT10",'Deep retrofit'!$AG$27,IF(F59="Scenario3PBT10",'Deep retrofit'!$AH$27,"")))&amp;IF(F59="Scenario1PBT11",'Deep retrofit'!$AI$27,IF(F59="Scenario2PBT11",'Deep retrofit'!$AJ$27,IF(F59="Scenario3PBT11",'Deep retrofit'!$AK$27,"")))&amp;IF(F59="Scenario1PBT12",'Deep retrofit'!$AL$27,IF(F59="Scenario2PBT12",'Deep retrofit'!$AM$27,IF(F59="Scenario3PBT12",'Deep retrofit'!$AN$27,"")))&amp;IF(F59="Scenario1PBT13",'Deep retrofit'!$AO$27,IF(F59="Scenario2PBT13",'Deep retrofit'!$AP$27,IF(F59="Scenario3PBT13",'Deep retrofit'!$AQ$27,"")))&amp;IF(F59="Scenario1PBT14",'Deep retrofit'!$AR$27,IF(F59="Scenario2PBT14",'Deep retrofit'!$AS$27,IF(F59="Scenario3PBT14",'Deep retrofit'!$AT$27,"")))&amp;IF(F59="Scenario1PBT15",'Deep retrofit'!$AU$27,IF(F59="Scenario2PBT15",'Deep retrofit'!$AV$27,IF(F59="Scenario3PBT15",'Deep retrofit'!$AW$27,"")))</f>
        <v/>
      </c>
      <c r="T59" s="207">
        <f t="shared" si="17"/>
        <v>0</v>
      </c>
      <c r="U59" s="206" t="str">
        <f>IF(F59="Scenario1PBT1",'Deep retrofit'!$E$38,IF(F59="Scenario2PBT1",'Deep retrofit'!$F$38,IF(F59="Scenario3PBT1",'Deep retrofit'!$G$38,"")))&amp;IF(F59="Scenario1PBT2",'Deep retrofit'!$H$38,IF(F59="Scenario2PBT2",'Deep retrofit'!$I$38,IF(F59="Scenario3PBT2",'Deep retrofit'!$J$38,"")))&amp;IF(F59="Scenario1PBT3",'Deep retrofit'!$K$38,IF(F59="Scenario2PBT3",'Deep retrofit'!$L$38,IF(F59="Scenario3PBT3",'Deep retrofit'!$M$38,"")))&amp;IF(F59="Scenario1PBT4",'Deep retrofit'!$N$38,IF(F59="Scenario2PBT4",'Deep retrofit'!$O$38,IF(F59="Scenario3PBT4",'Deep retrofit'!$P$38,"")))&amp;IF(F59="Scenario1PBT5",'Deep retrofit'!$Q$38,IF(F59="Scenario2PBT5",'Deep retrofit'!$R$38,IF(F59="Scenario3PBT5",'Deep retrofit'!$S$38,"")))&amp;IF(F59="Scenario1PBT6",'Deep retrofit'!$T$38,IF(F59="Scenario2PBT6",'Deep retrofit'!$U$38,IF(F59="Scenario3PBT6",'Deep retrofit'!$V$38,"")))&amp;IF(F59="Scenario1PBT7",'Deep retrofit'!$W$38,IF(F59="Scenario2PBT7",'Deep retrofit'!$X$38,IF(F59="Scenario3PBT7",'Deep retrofit'!$Y$38,"")))&amp;IF(F59="Scenario1PBT8",'Deep retrofit'!$Z$38,IF(F59="Scenario2PBT8",'Deep retrofit'!$AA$38,IF(F59="Scenario3PBT8",'Deep retrofit'!$AB$38,"")))&amp;IF(F59="Scenario1PBT9",'Deep retrofit'!$AC$38,IF(F59="Scenario2PBT9",'Deep retrofit'!$AD$38,IF(F59="Scenario3PBT9",'Deep retrofit'!$AE$38,"")))&amp;IF(F59="Scenario1PBT10",'Deep retrofit'!$AF$38,IF(F59="Scenario2PBT10",'Deep retrofit'!$AG$38,IF(F59="Scenario3PBT10",'Deep retrofit'!$AH$38,"")))&amp;IF(F59="Scenario1PBT11",'Deep retrofit'!$AI$38,IF(F59="Scenario2PBT11",'Deep retrofit'!$AJ$38,IF(F59="Scenario3PBT11",'Deep retrofit'!$AK$38,"")))&amp;IF(F59="Scenario1PBT12",'Deep retrofit'!$AL$38,IF(F59="Scenario2PBT12",'Deep retrofit'!$AM$38,IF(F59="Scenario3PBT12",'Deep retrofit'!$AN$38,"")))&amp;IF(F59="Scenario1PBT13",'Deep retrofit'!$AO$38,IF(F59="Scenario2PBT13",'Deep retrofit'!$AP$38,IF(F59="Scenario3PBT13",'Deep retrofit'!$AQ$38,"")))&amp;IF(F59="Scenario1PBT14",'Deep retrofit'!$AR$38,IF(F59="Scenario2PBT14",'Deep retrofit'!$AS$38,IF(F59="Scenario3PBT14",'Deep retrofit'!$AT$38,"")))&amp;IF(F59="Scenario1PBT15",'Deep retrofit'!$AU$38,IF(F59="Scenario2PBT15",'Deep retrofit'!$AV$38,IF(F59="Scenario3PBT15",'Deep retrofit'!$AW$38,"")))</f>
        <v/>
      </c>
      <c r="V59" s="117">
        <f t="shared" si="18"/>
        <v>0</v>
      </c>
      <c r="W59" s="117" t="str">
        <f>IF(F59="Scenario1PBT1",'Deep retrofit'!$E$40,IF(F59="Scenario2PBT1",'Deep retrofit'!$F$40,IF(F59="Scenario3PBT1",'Deep retrofit'!$G$40,"")))&amp;IF(F59="Scenario1PBT2",'Deep retrofit'!$H$40,IF(F59="Scenario2PBT2",'Deep retrofit'!$I$40,IF(F59="Scenario3PBT2",'Deep retrofit'!$J$40,"")))&amp;IF(F59="Scenario1PBT3",'Deep retrofit'!$K$40,IF(F59="Scenario2PBT3",'Deep retrofit'!$L$40,IF(F59="Scenario3PBT3",'Deep retrofit'!$M$40,"")))&amp;IF(F59="Scenario1PBT4",'Deep retrofit'!$N$40,IF(F59="Scenario2PBT4",'Deep retrofit'!$O$40,IF(F59="Scenario3PBT4",'Deep retrofit'!$P$40,"")))&amp;IF(F59="Scenario1PBT5",'Deep retrofit'!$Q$40,IF(F59="Scenario2PBT5",'Deep retrofit'!$R$40,IF(F59="Scenario3PBT5",'Deep retrofit'!$S$40,"")))&amp;IF(F59="Scenario1PBT6",'Deep retrofit'!$T$40,IF(F59="Scenario2PBT6",'Deep retrofit'!$U$40,IF(F59="Scenario3PBT6",'Deep retrofit'!$V$40,"")))&amp;IF(F59="Scenario1PBT7",'Deep retrofit'!$W$40,IF(F59="Scenario2PBT7",'Deep retrofit'!$X$40,IF(F59="Scenario3PBT7",'Deep retrofit'!$Y$40,"")))&amp;IF(F59="Scenario1PBT8",'Deep retrofit'!$Z$40,IF(F59="Scenario2PBT8",'Deep retrofit'!$AA$40,IF(F59="Scenario3PBT8",'Deep retrofit'!$AB$40,"")))&amp;IF(F59="Scenario1PBT9",'Deep retrofit'!$AC$40,IF(F59="Scenario2PBT9",'Deep retrofit'!$AD$40,IF(F59="Scenario3PBT9",'Deep retrofit'!$AE$40,"")))&amp;IF(F59="Scenario1PBT10",'Deep retrofit'!$AF$40,IF(F59="Scenario2PBT10",'Deep retrofit'!$AG$40,IF(F59="Scenario3PBT10",'Deep retrofit'!$AH$40,"")))&amp;IF(F59="Scenario1PBT11",'Deep retrofit'!$AI$40,IF(F59="Scenario2PBT11",'Deep retrofit'!$AJ$40,IF(F59="Scenario3PBT11",'Deep retrofit'!$AK$40,"")))&amp;IF(F59="Scenario1PBT12",'Deep retrofit'!$AL$40,IF(F59="Scenario2PBT12",'Deep retrofit'!$AM$40,IF(F59="Scenario3PBT12",'Deep retrofit'!$AN$40,"")))&amp;IF(F59="Scenario1PBT13",'Deep retrofit'!$AO$40,IF(F59="Scenario2PBT13",'Deep retrofit'!$AP$40,IF(F59="Scenario3PBT13",'Deep retrofit'!$AQ$40,"")))&amp;IF(F59="Scenario1PBT14",'Deep retrofit'!$AR$40,IF(F59="Scenario2PBT14",'Deep retrofit'!$AS$40,IF(F59="Scenario3PBT14",'Deep retrofit'!$AT$40,"")))&amp;IF(F59="Scenario1PBT15",'Deep retrofit'!$AU$40,IF(F59="Scenario2PBT15",'Deep retrofit'!$AV$40,IF(F59="Scenario3PBT15",'Deep retrofit'!$AW$40,"")))</f>
        <v/>
      </c>
      <c r="X59" s="117">
        <f t="shared" si="19"/>
        <v>0</v>
      </c>
      <c r="Y59" s="117" t="str">
        <f>IF(F59="Scenario1PBT1",'Deep retrofit'!$E$42,IF(F59="Scenario2PBT1",'Deep retrofit'!$F$42,IF(F59="Scenario3PBT1",'Deep retrofit'!$G$42,"")))&amp;IF(F59="Scenario1PBT2",'Deep retrofit'!$H$42,IF(F59="Scenario2PBT2",'Deep retrofit'!$I$42,IF(F59="Scenario3PBT2",'Deep retrofit'!$J$42,"")))&amp;IF(F59="Scenario1PBT3",'Deep retrofit'!$K$42,IF(F59="Scenario2PBT3",'Deep retrofit'!$L$42,IF(F59="Scenario3PBT3",'Deep retrofit'!$M$42,"")))&amp;IF(F59="Scenario1PBT4",'Deep retrofit'!$N$42,IF(F59="Scenario2PBT4",'Deep retrofit'!$O$42,IF(F59="Scenario3PBT4",'Deep retrofit'!$P$42,"")))&amp;IF(F59="Scenario1PBT5",'Deep retrofit'!$Q$42,IF(F59="Scenario2PBT5",'Deep retrofit'!$R$42,IF(F59="Scenario3PBT5",'Deep retrofit'!$S$42,"")))&amp;IF(F59="Scenario1PBT6",'Deep retrofit'!$T$42,IF(F59="Scenario2PBT6",'Deep retrofit'!$U$42,IF(F59="Scenario3PBT6",'Deep retrofit'!$V$42,"")))&amp;IF(F59="Scenario1PBT7",'Deep retrofit'!$W$42,IF(F59="Scenario2PBT7",'Deep retrofit'!$X$42,IF(F59="Scenario3PBT7",'Deep retrofit'!$Y$42,"")))&amp;IF(F59="Scenario1PBT8",'Deep retrofit'!$Z$42,IF(F59="Scenario2PBT8",'Deep retrofit'!$AA$42,IF(F59="Scenario3PBT8",'Deep retrofit'!$AB$42,"")))&amp;IF(F59="Scenario1PBT9",'Deep retrofit'!$AC$42,IF(F59="Scenario2PBT9",'Deep retrofit'!$AD$42,IF(F59="Scenario3PBT9",'Deep retrofit'!$AE$42,"")))&amp;IF(F59="Scenario1PBT10",'Deep retrofit'!$AF$42,IF(F59="Scenario2PBT10",'Deep retrofit'!$AG$42,IF(F59="Scenario3PBT10",'Deep retrofit'!$AH$42,"")))&amp;IF(F59="Scenario1PBT11",'Deep retrofit'!$AI$42,IF(F59="Scenario2PBT11",'Deep retrofit'!$AJ$42,IF(F59="Scenario3PBT11",'Deep retrofit'!$AK$42,"")))&amp;IF(F59="Scenario1PBT12",'Deep retrofit'!$AL$42,IF(F59="Scenario2PBT12",'Deep retrofit'!$AM$42,IF(F59="Scenario3PBT12",'Deep retrofit'!$AN$42,"")))&amp;IF(F59="Scenario1PBT13",'Deep retrofit'!$AO$42,IF(F59="Scenario2PBT13",'Deep retrofit'!$AP$42,IF(F59="Scenario3PBT13",'Deep retrofit'!$AQ$42,"")))&amp;IF(F59="Scenario1PBT14",'Deep retrofit'!$AR$42,IF(F59="Scenario2PBT14",'Deep retrofit'!$AS$42,IF(F59="Scenario3PBT14",'Deep retrofit'!$AT$42,"")))&amp;IF(F59="Scenario1PBT15",'Deep retrofit'!$AU$42,IF(F59="Scenario2PBT15",'Deep retrofit'!$AV$42,IF(F59="Scenario3PBT15",'Deep retrofit'!$AW$42,"")))</f>
        <v/>
      </c>
      <c r="Z59" s="117">
        <f t="shared" si="20"/>
        <v>0</v>
      </c>
      <c r="AA59" s="269" t="str">
        <f>IF(F59="Scenario1PBT1",'Deep retrofit'!$E$101,IF(F59="Scenario2PBT1",'Deep retrofit'!$F$101,IF(F59="Scenario3PBT1",'Deep retrofit'!$G$101,"")))&amp;IF(F59="Scenario1PBT2",'Deep retrofit'!$H$101,IF(F59="Scenario2PBT2",'Deep retrofit'!$I$101,IF(F59="Scenario3PBT2",'Deep retrofit'!$J$101,"")))&amp;IF(F59="Scenario1PBT3",'Deep retrofit'!$K$101,IF(F59="Scenario2PBT3",'Deep retrofit'!$L$101,IF(F59="Scenario3PBT3",'Deep retrofit'!$M$101,"")))&amp;IF(F59="Scenario1PBT4",'Deep retrofit'!$N$101,IF(F59="Scenario2PBT4",'Deep retrofit'!$O$101,IF(F59="Scenario3PBT4",'Deep retrofit'!$P$101,"")))&amp;IF(F59="Scenario1PBT5",'Deep retrofit'!$Q$101,IF(F59="Scenario2PBT5",'Deep retrofit'!$R$101,IF(F59="Scenario3PBT5",'Deep retrofit'!$S$101,"")))&amp;IF(F59="Scenario1PBT6",'Deep retrofit'!$T$101,IF(F59="Scenario2PBT6",'Deep retrofit'!$U$101,IF(F59="Scenario3PBT6",'Deep retrofit'!$V$101,"")))&amp;IF(F59="Scenario1PBT7",'Deep retrofit'!$W$101,IF(F59="Scenario2PBT7",'Deep retrofit'!$X$101,IF(F59="Scenario3PBT7",'Deep retrofit'!$Y$101,"")))&amp;IF(F59="Scenario1PBT8",'Deep retrofit'!$Z$101,IF(F59="Scenario2PBT8",'Deep retrofit'!$AA$101,IF(F59="Scenario3PBT8",'Deep retrofit'!$AB$101,"")))&amp;IF(F59="Scenario1PBT9",'Deep retrofit'!$AC$101,IF(F59="Scenario2PBT9",'Deep retrofit'!$AD$101,IF(F59="Scenario3PBT9",'Deep retrofit'!$AE$101,"")))&amp;IF(F59="Scenario1PBT10",'Deep retrofit'!$AF$101,IF(F59="Scenario2PBT10",'Deep retrofit'!$AG$101,IF(F59="Scenario3PBT10",'Deep retrofit'!$AH$101,"")))&amp;IF(F59="Scenario1PBT11",'Deep retrofit'!$AI$101,IF(F59="Scenario2PBT11",'Deep retrofit'!$AJ$101,IF(F59="Scenario3PBT11",'Deep retrofit'!$AK$101,"")))&amp;IF(F59="Scenario1PBT12",'Deep retrofit'!$AL$101,IF(F59="Scenario2PBT12",'Deep retrofit'!$AM$101,IF(F59="Scenario3PBT12",'Deep retrofit'!$AN$101,"")))&amp;IF(F59="Scenario1PBT13",'Deep retrofit'!$AO$101,IF(F59="Scenario2PBT13",'Deep retrofit'!$AP$101,IF(F59="Scenario3PBT13",'Deep retrofit'!$AQ$101,"")))&amp;IF(F59="Scenario1PBT14",'Deep retrofit'!$AR$101,IF(F59="Scenario2PBT14",'Deep retrofit'!$AS$101,IF(F59="Scenario3PBT14",'Deep retrofit'!$AT$101,"")))&amp;IF(F59="Scenario1PBT15",'Deep retrofit'!$AU$101,IF(F59="Scenario2PBT15",'Deep retrofit'!$AV$101,IF(F59="Scenario3PBT15",'Deep retrofit'!$AW$101,"")))</f>
        <v/>
      </c>
      <c r="AB59" s="179">
        <f t="shared" si="21"/>
        <v>0</v>
      </c>
      <c r="AC59" s="208">
        <f>IFERROR('Projection_Base-case'!G59-G59,0)</f>
        <v>0</v>
      </c>
      <c r="AD59" s="117">
        <f t="shared" si="24"/>
        <v>0</v>
      </c>
      <c r="AE59" s="117">
        <f>IFERROR(100*AC59/'Projection_Base-case'!G59,0)</f>
        <v>0</v>
      </c>
      <c r="AF59" s="117">
        <f>IFERROR('Projection_Base-case'!I59-I59,0)</f>
        <v>0</v>
      </c>
      <c r="AG59" s="117">
        <f t="shared" si="25"/>
        <v>0</v>
      </c>
      <c r="AH59" s="117">
        <f>IFERROR(100*AF59/'Projection_Base-case'!I59,0)</f>
        <v>0</v>
      </c>
      <c r="AI59" s="117">
        <f>IFERROR('Projection_Base-case'!K59-K59,0)</f>
        <v>0</v>
      </c>
      <c r="AJ59" s="117">
        <f t="shared" si="26"/>
        <v>0</v>
      </c>
      <c r="AK59" s="117">
        <f>IFERROR(100*AI59/'Projection_Base-case'!K59,0)</f>
        <v>0</v>
      </c>
      <c r="AL59" s="117">
        <f>IFERROR(M59-'Projection_Base-case'!M59,0)</f>
        <v>0</v>
      </c>
      <c r="AM59" s="117">
        <f t="shared" si="27"/>
        <v>0</v>
      </c>
      <c r="AN59" s="179">
        <f>IFERROR(IF('Projection_Base-case'!N59&gt;0,100*AM59/'Projection_Base-case'!N59,100*AM59/N59),0)</f>
        <v>0</v>
      </c>
      <c r="AO59" s="206">
        <f>IFERROR('Projection_Base-case'!O59-O59,0)</f>
        <v>0</v>
      </c>
      <c r="AP59" s="117">
        <f t="shared" si="28"/>
        <v>0</v>
      </c>
      <c r="AQ59" s="117">
        <f>IFERROR(100*AO59/'Projection_Base-case'!O59,0)</f>
        <v>0</v>
      </c>
      <c r="AR59" s="117">
        <f>IFERROR('Projection_Base-case'!Q59-Q59,0)</f>
        <v>0</v>
      </c>
      <c r="AS59" s="117">
        <f t="shared" si="29"/>
        <v>0</v>
      </c>
      <c r="AT59" s="117">
        <f>IFERROR(100*AR59/'Projection_Base-case'!Q59,0)</f>
        <v>0</v>
      </c>
      <c r="AU59" s="117">
        <f>IFERROR('Projection_Base-case'!S59-S59,0)</f>
        <v>0</v>
      </c>
      <c r="AV59" s="117">
        <f t="shared" si="30"/>
        <v>0</v>
      </c>
      <c r="AW59" s="118">
        <f>IFERROR(100*AU59/'Projection_Base-case'!S59,0)</f>
        <v>0</v>
      </c>
      <c r="AX59" s="206">
        <f>IFERROR('Projection_Base-case'!U59-U59,0)</f>
        <v>0</v>
      </c>
      <c r="AY59" s="117">
        <f t="shared" si="31"/>
        <v>0</v>
      </c>
      <c r="AZ59" s="117">
        <f>IFERROR(100*AX59/'Projection_Base-case'!U59,0)</f>
        <v>0</v>
      </c>
      <c r="BA59" s="117">
        <f>IFERROR('Projection_Base-case'!W59-W59,0)</f>
        <v>0</v>
      </c>
      <c r="BB59" s="117">
        <f t="shared" si="32"/>
        <v>0</v>
      </c>
      <c r="BC59" s="117">
        <f>IFERROR(100*BA59/'Projection_Base-case'!W59,0)</f>
        <v>0</v>
      </c>
      <c r="BD59" s="117">
        <f>IFERROR('Projection_Base-case'!Y59-Y59,0)</f>
        <v>0</v>
      </c>
      <c r="BE59" s="117">
        <f t="shared" si="33"/>
        <v>0</v>
      </c>
      <c r="BF59" s="117">
        <f>IFERROR(100*BD59/'Projection_Base-case'!Y59,0)</f>
        <v>0</v>
      </c>
      <c r="BG59" s="178">
        <f t="shared" si="22"/>
        <v>0</v>
      </c>
      <c r="BH59" s="179">
        <f t="shared" si="23"/>
        <v>0</v>
      </c>
    </row>
    <row r="60" spans="1:60">
      <c r="A60" s="205">
        <v>55</v>
      </c>
      <c r="B60" s="178">
        <f>IF('Projection_Base-case'!B60&lt;&gt;"",'Projection_Base-case'!B60,0)</f>
        <v>0</v>
      </c>
      <c r="C60" s="178">
        <f>IF('Projection_Base-case'!C60&lt;&gt;"",'Projection_Base-case'!C60,0)</f>
        <v>0</v>
      </c>
      <c r="D60" s="178">
        <f>IF('Projection_Base-case'!D60&lt;&gt;"",'Projection_Base-case'!D60,0)</f>
        <v>0</v>
      </c>
      <c r="E60" s="107" t="str">
        <f>IF(AND('Résultats deep'!$AC$3="OUI",'Résultats deep'!E59&lt;&gt;""),'Résultats deep'!E59,IF(OR(D60="PBT1",D60="PBT2",D60="PBT3",D60="PBT4",D60="PBT5",D60="PBT6",D60="PBT7"),"Scenario1",""))</f>
        <v/>
      </c>
      <c r="F60" s="202" t="str">
        <f t="shared" si="10"/>
        <v>0</v>
      </c>
      <c r="G60" s="177" t="str">
        <f>IF(F60="Scenario1PBT1",'Deep retrofit'!$E$6,IF(F60="Scenario2PBT1",'Deep retrofit'!$F$6,IF(F60="Scenario3PBT1",'Deep retrofit'!$G$6,"")))&amp;IF(F60="Scenario1PBT2",'Deep retrofit'!$H$6,IF(F60="Scenario2PBT2",'Deep retrofit'!$I$6,IF(F60="Scenario3PBT2",'Deep retrofit'!$J$6,"")))&amp;IF(F60="Scenario1PBT3",'Deep retrofit'!$K$6,IF(F60="Scenario2PBT3",'Deep retrofit'!$L$6,IF(F60="Scenario3PBT3",'Deep retrofit'!$M$6,"")))&amp;IF(F60="Scenario1PBT4",'Deep retrofit'!$N$6,IF(F60="Scenario2PBT4",'Deep retrofit'!$O$6,IF(F60="Scenario3PBT4",'Deep retrofit'!$P$6,"")))&amp;IF(F60="Scenario1PBT5",'Deep retrofit'!$Q$6,IF(F60="Scenario2PBT5",'Deep retrofit'!$R$6,IF(F60="Scenario3PBT5",'Deep retrofit'!$S$6,"")))&amp;IF(F60="Scenario1PBT6",'Deep retrofit'!$T$6,IF(F60="Scenario2PBT6",'Deep retrofit'!$U$6,IF(F60="Scenario3PBT6",'Deep retrofit'!$V$6,"")))&amp;IF(F60="Scenario1PBT7",'Deep retrofit'!$W$6,IF(F60="Scenario2PBT7",'Deep retrofit'!$X$6,IF(F60="Scenario3PBT7",'Deep retrofit'!$Y$6,"")))&amp;IF(F60="Scenario1PBT8",'Deep retrofit'!$Z$6,IF(F60="Scenario2PBT8",'Deep retrofit'!$AA$6,IF(F60="Scenario3PBT8",'Deep retrofit'!$AB$6,"")))&amp;IF(F60="Scenario1PBT9",'Deep retrofit'!$AC$6,IF(F60="Scenario2PBT9",'Deep retrofit'!$AD$6,IF(F60="Scenario3PBT9",'Deep retrofit'!$AE$6,"")))&amp;IF(F60="Scenario1PBT10",'Deep retrofit'!$AF$6,IF(F60="Scenario2PBT10",'Deep retrofit'!$AG$6,IF(F60="Scenario3PBT10",'Deep retrofit'!$AH$6,"")))&amp;IF(F60="Scenario1PBT11",'Deep retrofit'!$AI$6,IF(F60="Scenario2PBT11",'Deep retrofit'!$AJ$6,IF(F60="Scenario3PBT11",'Deep retrofit'!$AK$6,"")))&amp;IF(F60="Scenario1PBT12",'Deep retrofit'!$AL$6,IF(F60="Scenario2PBT12",'Deep retrofit'!$AM$6,IF(F60="Scenario3PBT12",'Deep retrofit'!$AN$6,"")))&amp;IF(F60="Scenario1PBT13",'Deep retrofit'!$AO$6,IF(F60="Scenario2PBT13",'Deep retrofit'!$AP$6,IF(F60="Scenario3PBT13",'Deep retrofit'!$AQ$6,"")))&amp;IF(F60="Scenario1PBT14",'Deep retrofit'!$AR$6,IF(F60="Scenario2PBT14",'Deep retrofit'!$AS$6,IF(F60="Scenario3PBT14",'Deep retrofit'!$AT$6,"")))&amp;IF(F60="Scenario1PBT15",'Deep retrofit'!$AU$6,IF(F60="Scenario2PBT15",'Deep retrofit'!$AV$6,IF(F60="Scenario3PBT15",'Deep retrofit'!$AW$6,"")))</f>
        <v/>
      </c>
      <c r="H60" s="117">
        <f t="shared" si="11"/>
        <v>0</v>
      </c>
      <c r="I60" s="178" t="str">
        <f>IF(F60="Scenario1PBT1",'Deep retrofit'!$E$16,IF(F60="Scenario2PBT1",'Deep retrofit'!$F$16,IF(F60="Scenario3PBT1",'Deep retrofit'!$G$16,"")))&amp;IF(F60="Scenario1PBT2",'Deep retrofit'!$H$16,IF(F60="Scenario2PBT2",'Deep retrofit'!$I$16,IF(F60="Scenario3PBT2",'Deep retrofit'!$J$16,"")))&amp;IF(F60="Scenario1PBT3",'Deep retrofit'!$K$16,IF(F60="Scenario2PBT3",'Deep retrofit'!$L$16,IF(F60="Scenario3PBT3",'Deep retrofit'!$M$16,"")))&amp;IF(F60="Scenario1PBT4",'Deep retrofit'!$N$16,IF(F60="Scenario2PBT4",'Deep retrofit'!$O$16,IF(F60="Scenario3PBT4",'Deep retrofit'!$P$16,"")))&amp;IF(F60="Scenario1PBT5",'Deep retrofit'!$Q$16,IF(F60="Scenario2PBT5",'Deep retrofit'!$R$16,IF(F60="Scenario3PBT5",'Deep retrofit'!$S$16,"")))&amp;IF(F60="Scenario1PBT6",'Deep retrofit'!$T$16,IF(F60="Scenario2PBT6",'Deep retrofit'!$U$16,IF(F60="Scenario3PBT6",'Deep retrofit'!$V$16,"")))&amp;IF(F60="Scenario1PBT7",'Deep retrofit'!$W$16,IF(F60="Scenario2PBT7",'Deep retrofit'!$X$16,IF(F60="Scenario3PBT7",'Deep retrofit'!$Y$16,"")))&amp;IF(F60="Scenario1PBT8",'Deep retrofit'!$Z$16,IF(F60="Scenario2PBT8",'Deep retrofit'!$AA$16,IF(F60="Scenario3PBT8",'Deep retrofit'!$AB$16,"")))&amp;IF(F60="Scenario1PBT9",'Deep retrofit'!$AC$16,IF(F60="Scenario2PBT9",'Deep retrofit'!$AD$16,IF(F60="Scenario3PBT9",'Deep retrofit'!$AE$16,"")))&amp;IF(F60="Scenario1PBT10",'Deep retrofit'!$AF$16,IF(F60="Scenario2PBT10",'Deep retrofit'!$AG$16,IF(F60="Scenario3PBT10",'Deep retrofit'!$AH$16,"")))&amp;IF(F60="Scenario1PBT11",'Deep retrofit'!$AI$16,IF(F60="Scenario2PBT11",'Deep retrofit'!$AJ$16,IF(F60="Scenario3PBT11",'Deep retrofit'!$AK$16,"")))&amp;IF(F60="Scenario1PBT12",'Deep retrofit'!$AL$16,IF(F60="Scenario2PBT12",'Deep retrofit'!$AM$16,IF(F60="Scenario3PBT12",'Deep retrofit'!$AN$16,"")))&amp;IF(F60="Scenario1PBT13",'Deep retrofit'!$AO$16,IF(F60="Scenario2PBT13",'Deep retrofit'!$AP$16,IF(F60="Scenario3PBT13",'Deep retrofit'!$AQ$16,"")))&amp;IF(F60="Scenario1PBT14",'Deep retrofit'!$AR$16,IF(F60="Scenario2PBT14",'Deep retrofit'!$AS$16,IF(F60="Scenario3PBT14",'Deep retrofit'!$AT$16,"")))&amp;IF(F60="Scenario1PBT15",'Deep retrofit'!$AU$16,IF(F60="Scenario2PBT15",'Deep retrofit'!$AV$16,IF(F60="Scenario3PBT15",'Deep retrofit'!$AW$16,"")))</f>
        <v/>
      </c>
      <c r="J60" s="117">
        <f t="shared" si="12"/>
        <v>0</v>
      </c>
      <c r="K60" s="117" t="str">
        <f>IF(F60="Scenario1PBT1",'Deep retrofit'!$E$18,IF(F60="Scenario2PBT1",'Deep retrofit'!$F$18,IF(F60="Scenario3PBT1",'Deep retrofit'!$G$18,"")))&amp;IF(F60="Scenario1PBT2",'Deep retrofit'!$H$18,IF(F60="Scenario2PBT2",'Deep retrofit'!$I$18,IF(F60="Scenario3PBT2",'Deep retrofit'!$J$18,"")))&amp;IF(F60="Scenario1PBT3",'Deep retrofit'!$K$18,IF(F60="Scenario2PBT3",'Deep retrofit'!$L$18,IF(F60="Scenario3PBT3",'Deep retrofit'!$M$18,"")))&amp;IF(F60="Scenario1PBT4",'Deep retrofit'!$N$18,IF(F60="Scenario2PBT4",'Deep retrofit'!$O$18,IF(F60="Scenario3PBT4",'Deep retrofit'!$P$18,"")))&amp;IF(F60="Scenario1PBT5",'Deep retrofit'!$Q$18,IF(F60="Scenario2PBT5",'Deep retrofit'!$R$18,IF(F60="Scenario3PBT5",'Deep retrofit'!$S$18,"")))&amp;IF(F60="Scenario1PBT6",'Deep retrofit'!$T$18,IF(F60="Scenario2PBT6",'Deep retrofit'!$U$18,IF(F60="Scenario3PBT6",'Deep retrofit'!$V$18,"")))&amp;IF(F60="Scenario1PBT7",'Deep retrofit'!$W$18,IF(F60="Scenario2PBT7",'Deep retrofit'!$X$18,IF(F60="Scenario3PBT7",'Deep retrofit'!$Y$18,"")))&amp;IF(F60="Scenario1PBT8",'Deep retrofit'!$Z$18,IF(F60="Scenario2PBT8",'Deep retrofit'!$AA$18,IF(F60="Scenario3PBT8",'Deep retrofit'!$AB$18,"")))&amp;IF(F60="Scenario1PBT9",'Deep retrofit'!$AC$18,IF(F60="Scenario2PBT9",'Deep retrofit'!$AD$18,IF(F60="Scenario3PBT9",'Deep retrofit'!$AE$18,"")))&amp;IF(F60="Scenario1PBT10",'Deep retrofit'!$AF$18,IF(F60="Scenario2PBT10",'Deep retrofit'!$AG$18,IF(F60="Scenario3PBT10",'Deep retrofit'!$AH$18,"")))&amp;IF(F60="Scenario1PBT11",'Deep retrofit'!$AI$18,IF(F60="Scenario2PBT11",'Deep retrofit'!$AJ$18,IF(F60="Scenario3PBT11",'Deep retrofit'!$AK$18,"")))&amp;IF(F60="Scenario1PBT12",'Deep retrofit'!$AL$18,IF(F60="Scenario2PBT12",'Deep retrofit'!$AM$18,IF(F60="Scenario3PBT12",'Deep retrofit'!$AN$18,"")))&amp;IF(F60="Scenario1PBT13",'Deep retrofit'!$AO$18,IF(F60="Scenario2PBT13",'Deep retrofit'!$AP$18,IF(F60="Scenario3PBT13",'Deep retrofit'!$AQ$18,"")))&amp;IF(F60="Scenario1PBT14",'Deep retrofit'!$AR$18,IF(F60="Scenario2PBT14",'Deep retrofit'!$AS$18,IF(F60="Scenario3PBT14",'Deep retrofit'!$AT$18,"")))&amp;IF(F60="Scenario1PBT15",'Deep retrofit'!$AU$18,IF(F60="Scenario2PBT15",'Deep retrofit'!$AV$18,IF(F60="Scenario3PBT15",'Deep retrofit'!$AW$18,"")))</f>
        <v/>
      </c>
      <c r="L60" s="117">
        <f t="shared" si="13"/>
        <v>0</v>
      </c>
      <c r="M60" s="117" t="str">
        <f>IF(F60="Scenario1PBT1",'Deep retrofit'!$E$20,IF(F60="Scenario2PBT1",'Deep retrofit'!$F$20,IF(F60="Scenario3PBT1",'Deep retrofit'!$G$20,"")))&amp;IF(F60="Scenario1PBT2",'Deep retrofit'!$H$20,IF(F60="Scenario2PBT2",'Deep retrofit'!$I$20,IF(F60="Scenario3PBT2",'Deep retrofit'!$J$20,"")))&amp;IF(F60="Scenario1PBT3",'Deep retrofit'!$K$20,IF(F60="Scenario2PBT3",'Deep retrofit'!$L$20,IF(F60="Scenario3PBT3",'Deep retrofit'!$M$20,"")))&amp;IF(F60="Scenario1PBT4",'Deep retrofit'!$N$20,IF(F60="Scenario2PBT4",'Deep retrofit'!$O$20,IF(F60="Scenario3PBT4",'Deep retrofit'!$P$20,"")))&amp;IF(F60="Scenario1PBT5",'Deep retrofit'!$Q$20,IF(F60="Scenario2PBT5",'Deep retrofit'!$R$20,IF(F60="Scenario3PBT5",'Deep retrofit'!$S$20,"")))&amp;IF(F60="Scenario1PBT6",'Deep retrofit'!$T$20,IF(F60="Scenario2PBT6",'Deep retrofit'!$U$20,IF(F60="Scenario3PBT6",'Deep retrofit'!$V$20,"")))&amp;IF(F60="Scenario1PBT7",'Deep retrofit'!$W$20,IF(F60="Scenario2PBT7",'Deep retrofit'!$X$20,IF(F60="Scenario3PBT7",'Deep retrofit'!$Y$20,"")))&amp;IF(F60="Scenario1PBT8",'Deep retrofit'!$Z$20,IF(F60="Scenario2PBT8",'Deep retrofit'!$AA$20,IF(F60="Scenario3PBT8",'Deep retrofit'!$AB$20,"")))&amp;IF(F60="Scenario1PBT9",'Deep retrofit'!$AC$20,IF(F60="Scenario2PBT9",'Deep retrofit'!$AD$20,IF(F60="Scenario3PBT9",'Deep retrofit'!$AE$20,"")))&amp;IF(F60="Scenario1PBT10",'Deep retrofit'!$AF$20,IF(F60="Scenario2PBT10",'Deep retrofit'!$AG$20,IF(F60="Scenario3PBT10",'Deep retrofit'!$AH$20,"")))&amp;IF(F60="Scenario1PBT11",'Deep retrofit'!$AI$20,IF(F60="Scenario2PBT11",'Deep retrofit'!$AJ$20,IF(F60="Scenario3PBT11",'Deep retrofit'!$AK$20,"")))&amp;IF(F60="Scenario1PBT12",'Deep retrofit'!$AL$20,IF(F60="Scenario2PBT12",'Deep retrofit'!$AM$20,IF(F60="Scenario3PBT12",'Deep retrofit'!$AN$20,"")))&amp;IF(F60="Scenario1PBT13",'Deep retrofit'!$AO$20,IF(F60="Scenario2PBT13",'Deep retrofit'!$AP$20,IF(F60="Scenario3PBT13",'Deep retrofit'!$AQ$20,"")))&amp;IF(F60="Scenario1PBT14",'Deep retrofit'!$AR$20,IF(F60="Scenario2PBT14",'Deep retrofit'!$AS$20,IF(F60="Scenario3PBT14",'Deep retrofit'!$AT$20,"")))&amp;IF(F60="Scenario1PBT15",'Deep retrofit'!$AU$20,IF(F60="Scenario2PBT15",'Deep retrofit'!$AV$20,IF(F60="Scenario3PBT15",'Deep retrofit'!$AW$20,"")))</f>
        <v/>
      </c>
      <c r="N60" s="118">
        <f t="shared" si="14"/>
        <v>0</v>
      </c>
      <c r="O60" s="206" t="str">
        <f>IF(F60="Scenario1PBT1",'Deep retrofit'!$E$23,IF(F60="Scenario2PBT1",'Deep retrofit'!$F$23,IF(F60="Scenario3PBT1",'Deep retrofit'!$G$23,"")))&amp;IF(F60="Scenario1PBT2",'Deep retrofit'!$H$23,IF(F60="Scenario2PBT2",'Deep retrofit'!$I$23,IF(F60="Scenario3PBT2",'Deep retrofit'!$J$23,"")))&amp;IF(F60="Scenario1PBT3",'Deep retrofit'!$K$23,IF(F60="Scenario2PBT3",'Deep retrofit'!$L$23,IF(F60="Scenario3PBT3",'Deep retrofit'!$M$23,"")))&amp;IF(F60="Scenario1PBT4",'Deep retrofit'!$N$23,IF(F60="Scenario2PBT4",'Deep retrofit'!$O$23,IF(F60="Scenario3PBT4",'Deep retrofit'!$P$23,"")))&amp;IF(F60="Scenario1PBT5",'Deep retrofit'!$Q$23,IF(F60="Scenario2PBT5",'Deep retrofit'!$R$23,IF(F60="Scenario3PBT5",'Deep retrofit'!$S$23,"")))&amp;IF(F60="Scenario1PBT6",'Deep retrofit'!$T$23,IF(F60="Scenario2PBT6",'Deep retrofit'!$U$23,IF(F60="Scenario3PBT6",'Deep retrofit'!$V$23,"")))&amp;IF(F60="Scenario1PBT7",'Deep retrofit'!$W$23,IF(F60="Scenario2PBT7",'Deep retrofit'!$X$23,IF(F60="Scenario3PBT7",'Deep retrofit'!$Y$23,"")))&amp;IF(F60="Scenario1PBT8",'Deep retrofit'!$Z$23,IF(F60="Scenario2PBT8",'Deep retrofit'!$AA$23,IF(F60="Scenario3PBT8",'Deep retrofit'!$AB$23,"")))&amp;IF(F60="Scenario1PBT9",'Deep retrofit'!$AC$23,IF(F60="Scenario2PBT9",'Deep retrofit'!$AD$23,IF(F60="Scenario3PBT9",'Deep retrofit'!$AE$23,"")))&amp;IF(F60="Scenario1PBT10",'Deep retrofit'!$AF$23,IF(F60="Scenario2PBT10",'Deep retrofit'!$AG$23,IF(F60="Scenario3PBT10",'Deep retrofit'!$AH$23,"")))&amp;IF(F60="Scenario1PBT11",'Deep retrofit'!$AI$23,IF(F60="Scenario2PBT11",'Deep retrofit'!$AJ$23,IF(F60="Scenario3PBT11",'Deep retrofit'!$AK$23,"")))&amp;IF(F60="Scenario1PBT12",'Deep retrofit'!$AL$23,IF(F60="Scenario2PBT12",'Deep retrofit'!$AM$23,IF(F60="Scenario3PBT12",'Deep retrofit'!$AN$23,"")))&amp;IF(F60="Scenario1PBT13",'Deep retrofit'!$AO$23,IF(F60="Scenario2PBT13",'Deep retrofit'!$AP$23,IF(F60="Scenario3PBT13",'Deep retrofit'!$AQ$23,"")))&amp;IF(F60="Scenario1PBT14",'Deep retrofit'!$AR$23,IF(F60="Scenario2PBT14",'Deep retrofit'!$AS$23,IF(F60="Scenario3PBT14",'Deep retrofit'!$AT$23,"")))&amp;IF(F60="Scenario1PBT15",'Deep retrofit'!$AU$23,IF(F60="Scenario2PBT15",'Deep retrofit'!$AV$23,IF(F60="Scenario3PBT15",'Deep retrofit'!$AW$23,"")))</f>
        <v/>
      </c>
      <c r="P60" s="117">
        <f t="shared" si="15"/>
        <v>0</v>
      </c>
      <c r="Q60" s="117" t="str">
        <f>IF(F60="Scenario1PBT1",'Deep retrofit'!$E$25,IF(F60="Scenario2PBT1",'Deep retrofit'!$F$25,IF(F60="Scenario3PBT1",'Deep retrofit'!$G$25,"")))&amp;IF(F60="Scenario1PBT2",'Deep retrofit'!$H$25,IF(F60="Scenario2PBT2",'Deep retrofit'!$I$25,IF(F60="Scenario3PBT2",'Deep retrofit'!$J$25,"")))&amp;IF(F60="Scenario1PBT3",'Deep retrofit'!$K$25,IF(F60="Scenario2PBT3",'Deep retrofit'!$L$25,IF(F60="Scenario3PBT3",'Deep retrofit'!$M$25,"")))&amp;IF(F60="Scenario1PBT4",'Deep retrofit'!$N$25,IF(F60="Scenario2PBT4",'Deep retrofit'!$O$25,IF(F60="Scenario3PBT4",'Deep retrofit'!$P$25,"")))&amp;IF(F60="Scenario1PBT5",'Deep retrofit'!$Q$25,IF(F60="Scenario2PBT5",'Deep retrofit'!$R$25,IF(F60="Scenario3PBT5",'Deep retrofit'!$S$25,"")))&amp;IF(F60="Scenario1PBT6",'Deep retrofit'!$T$25,IF(F60="Scenario2PBT6",'Deep retrofit'!$U$25,IF(F60="Scenario3PBT6",'Deep retrofit'!$V$25,"")))&amp;IF(F60="Scenario1PBT7",'Deep retrofit'!$W$25,IF(F60="Scenario2PBT7",'Deep retrofit'!$X$25,IF(F60="Scenario3PBT7",'Deep retrofit'!$Y$25,"")))&amp;IF(F60="Scenario1PBT8",'Deep retrofit'!$Z$25,IF(F60="Scenario2PBT8",'Deep retrofit'!$AA$25,IF(F60="Scenario3PBT8",'Deep retrofit'!$AB$25,"")))&amp;IF(F60="Scenario1PBT9",'Deep retrofit'!$AC$25,IF(F60="Scenario2PBT9",'Deep retrofit'!$AD$25,IF(F60="Scenario3PBT9",'Deep retrofit'!$AE$25,"")))&amp;IF(F60="Scenario1PBT10",'Deep retrofit'!$AF$25,IF(F60="Scenario2PBT10",'Deep retrofit'!$AG$25,IF(F60="Scenario3PBT10",'Deep retrofit'!$AH$25,"")))&amp;IF(F60="Scenario1PBT11",'Deep retrofit'!$AI$25,IF(F60="Scenario2PBT11",'Deep retrofit'!$AJ$25,IF(F60="Scenario3PBT11",'Deep retrofit'!$AK$25,"")))&amp;IF(F60="Scenario1PBT12",'Deep retrofit'!$AL$25,IF(F60="Scenario2PBT12",'Deep retrofit'!$AM$25,IF(F60="Scenario3PBT12",'Deep retrofit'!$AN$25,"")))&amp;IF(F60="Scenario1PBT13",'Deep retrofit'!$AO$25,IF(F60="Scenario2PBT13",'Deep retrofit'!$AP$25,IF(F60="Scenario3PBT13",'Deep retrofit'!$AQ$25,"")))&amp;IF(F60="Scenario1PBT14",'Deep retrofit'!$AR$25,IF(F60="Scenario2PBT14",'Deep retrofit'!$AS$25,IF(F60="Scenario3PBT14",'Deep retrofit'!$AT$25,"")))&amp;IF(F60="Scenario1PBT15",'Deep retrofit'!$AU$25,IF(F60="Scenario2PBT15",'Deep retrofit'!$AV$25,IF(F60="Scenario3PBT15",'Deep retrofit'!$AW$25,"")))</f>
        <v/>
      </c>
      <c r="R60" s="117">
        <f t="shared" si="16"/>
        <v>0</v>
      </c>
      <c r="S60" s="117" t="str">
        <f>IF(F60="Scenario1PBT1",'Deep retrofit'!$E$27,IF(F60="Scenario2PBT1",'Deep retrofit'!$F$27,IF(F60="Scenario3PBT1",'Deep retrofit'!$G$27,"")))&amp;IF(F60="Scenario1PBT2",'Deep retrofit'!$H$27,IF(F60="Scenario2PBT2",'Deep retrofit'!$I$27,IF(F60="Scenario3PBT2",'Deep retrofit'!$J$27,"")))&amp;IF(F60="Scenario1PBT3",'Deep retrofit'!$K$27,IF(F60="Scenario2PBT3",'Deep retrofit'!$L$27,IF(F60="Scenario3PBT3",'Deep retrofit'!$M$27,"")))&amp;IF(F60="Scenario1PBT4",'Deep retrofit'!$N$27,IF(F60="Scenario2PBT4",'Deep retrofit'!$O$27,IF(F60="Scenario3PBT4",'Deep retrofit'!$P$27,"")))&amp;IF(F60="Scenario1PBT5",'Deep retrofit'!$Q$27,IF(F60="Scenario2PBT5",'Deep retrofit'!$R$27,IF(F60="Scenario3PBT5",'Deep retrofit'!$S$27,"")))&amp;IF(F60="Scenario1PBT6",'Deep retrofit'!$T$27,IF(F60="Scenario2PBT6",'Deep retrofit'!$U$27,IF(F60="Scenario3PBT6",'Deep retrofit'!$V$27,"")))&amp;IF(F60="Scenario1PBT7",'Deep retrofit'!$W$27,IF(F60="Scenario2PBT7",'Deep retrofit'!$X$27,IF(F60="Scenario3PBT7",'Deep retrofit'!$Y$27,"")))&amp;IF(F60="Scenario1PBT8",'Deep retrofit'!$Z$27,IF(F60="Scenario2PBT8",'Deep retrofit'!$AA$27,IF(F60="Scenario3PBT8",'Deep retrofit'!$AB$27,"")))&amp;IF(F60="Scenario1PBT9",'Deep retrofit'!$AC$27,IF(F60="Scenario2PBT9",'Deep retrofit'!$AD$27,IF(F60="Scenario3PBT9",'Deep retrofit'!$AE$27,"")))&amp;IF(F60="Scenario1PBT10",'Deep retrofit'!$AF$27,IF(F60="Scenario2PBT10",'Deep retrofit'!$AG$27,IF(F60="Scenario3PBT10",'Deep retrofit'!$AH$27,"")))&amp;IF(F60="Scenario1PBT11",'Deep retrofit'!$AI$27,IF(F60="Scenario2PBT11",'Deep retrofit'!$AJ$27,IF(F60="Scenario3PBT11",'Deep retrofit'!$AK$27,"")))&amp;IF(F60="Scenario1PBT12",'Deep retrofit'!$AL$27,IF(F60="Scenario2PBT12",'Deep retrofit'!$AM$27,IF(F60="Scenario3PBT12",'Deep retrofit'!$AN$27,"")))&amp;IF(F60="Scenario1PBT13",'Deep retrofit'!$AO$27,IF(F60="Scenario2PBT13",'Deep retrofit'!$AP$27,IF(F60="Scenario3PBT13",'Deep retrofit'!$AQ$27,"")))&amp;IF(F60="Scenario1PBT14",'Deep retrofit'!$AR$27,IF(F60="Scenario2PBT14",'Deep retrofit'!$AS$27,IF(F60="Scenario3PBT14",'Deep retrofit'!$AT$27,"")))&amp;IF(F60="Scenario1PBT15",'Deep retrofit'!$AU$27,IF(F60="Scenario2PBT15",'Deep retrofit'!$AV$27,IF(F60="Scenario3PBT15",'Deep retrofit'!$AW$27,"")))</f>
        <v/>
      </c>
      <c r="T60" s="207">
        <f t="shared" si="17"/>
        <v>0</v>
      </c>
      <c r="U60" s="206" t="str">
        <f>IF(F60="Scenario1PBT1",'Deep retrofit'!$E$38,IF(F60="Scenario2PBT1",'Deep retrofit'!$F$38,IF(F60="Scenario3PBT1",'Deep retrofit'!$G$38,"")))&amp;IF(F60="Scenario1PBT2",'Deep retrofit'!$H$38,IF(F60="Scenario2PBT2",'Deep retrofit'!$I$38,IF(F60="Scenario3PBT2",'Deep retrofit'!$J$38,"")))&amp;IF(F60="Scenario1PBT3",'Deep retrofit'!$K$38,IF(F60="Scenario2PBT3",'Deep retrofit'!$L$38,IF(F60="Scenario3PBT3",'Deep retrofit'!$M$38,"")))&amp;IF(F60="Scenario1PBT4",'Deep retrofit'!$N$38,IF(F60="Scenario2PBT4",'Deep retrofit'!$O$38,IF(F60="Scenario3PBT4",'Deep retrofit'!$P$38,"")))&amp;IF(F60="Scenario1PBT5",'Deep retrofit'!$Q$38,IF(F60="Scenario2PBT5",'Deep retrofit'!$R$38,IF(F60="Scenario3PBT5",'Deep retrofit'!$S$38,"")))&amp;IF(F60="Scenario1PBT6",'Deep retrofit'!$T$38,IF(F60="Scenario2PBT6",'Deep retrofit'!$U$38,IF(F60="Scenario3PBT6",'Deep retrofit'!$V$38,"")))&amp;IF(F60="Scenario1PBT7",'Deep retrofit'!$W$38,IF(F60="Scenario2PBT7",'Deep retrofit'!$X$38,IF(F60="Scenario3PBT7",'Deep retrofit'!$Y$38,"")))&amp;IF(F60="Scenario1PBT8",'Deep retrofit'!$Z$38,IF(F60="Scenario2PBT8",'Deep retrofit'!$AA$38,IF(F60="Scenario3PBT8",'Deep retrofit'!$AB$38,"")))&amp;IF(F60="Scenario1PBT9",'Deep retrofit'!$AC$38,IF(F60="Scenario2PBT9",'Deep retrofit'!$AD$38,IF(F60="Scenario3PBT9",'Deep retrofit'!$AE$38,"")))&amp;IF(F60="Scenario1PBT10",'Deep retrofit'!$AF$38,IF(F60="Scenario2PBT10",'Deep retrofit'!$AG$38,IF(F60="Scenario3PBT10",'Deep retrofit'!$AH$38,"")))&amp;IF(F60="Scenario1PBT11",'Deep retrofit'!$AI$38,IF(F60="Scenario2PBT11",'Deep retrofit'!$AJ$38,IF(F60="Scenario3PBT11",'Deep retrofit'!$AK$38,"")))&amp;IF(F60="Scenario1PBT12",'Deep retrofit'!$AL$38,IF(F60="Scenario2PBT12",'Deep retrofit'!$AM$38,IF(F60="Scenario3PBT12",'Deep retrofit'!$AN$38,"")))&amp;IF(F60="Scenario1PBT13",'Deep retrofit'!$AO$38,IF(F60="Scenario2PBT13",'Deep retrofit'!$AP$38,IF(F60="Scenario3PBT13",'Deep retrofit'!$AQ$38,"")))&amp;IF(F60="Scenario1PBT14",'Deep retrofit'!$AR$38,IF(F60="Scenario2PBT14",'Deep retrofit'!$AS$38,IF(F60="Scenario3PBT14",'Deep retrofit'!$AT$38,"")))&amp;IF(F60="Scenario1PBT15",'Deep retrofit'!$AU$38,IF(F60="Scenario2PBT15",'Deep retrofit'!$AV$38,IF(F60="Scenario3PBT15",'Deep retrofit'!$AW$38,"")))</f>
        <v/>
      </c>
      <c r="V60" s="117">
        <f t="shared" si="18"/>
        <v>0</v>
      </c>
      <c r="W60" s="117" t="str">
        <f>IF(F60="Scenario1PBT1",'Deep retrofit'!$E$40,IF(F60="Scenario2PBT1",'Deep retrofit'!$F$40,IF(F60="Scenario3PBT1",'Deep retrofit'!$G$40,"")))&amp;IF(F60="Scenario1PBT2",'Deep retrofit'!$H$40,IF(F60="Scenario2PBT2",'Deep retrofit'!$I$40,IF(F60="Scenario3PBT2",'Deep retrofit'!$J$40,"")))&amp;IF(F60="Scenario1PBT3",'Deep retrofit'!$K$40,IF(F60="Scenario2PBT3",'Deep retrofit'!$L$40,IF(F60="Scenario3PBT3",'Deep retrofit'!$M$40,"")))&amp;IF(F60="Scenario1PBT4",'Deep retrofit'!$N$40,IF(F60="Scenario2PBT4",'Deep retrofit'!$O$40,IF(F60="Scenario3PBT4",'Deep retrofit'!$P$40,"")))&amp;IF(F60="Scenario1PBT5",'Deep retrofit'!$Q$40,IF(F60="Scenario2PBT5",'Deep retrofit'!$R$40,IF(F60="Scenario3PBT5",'Deep retrofit'!$S$40,"")))&amp;IF(F60="Scenario1PBT6",'Deep retrofit'!$T$40,IF(F60="Scenario2PBT6",'Deep retrofit'!$U$40,IF(F60="Scenario3PBT6",'Deep retrofit'!$V$40,"")))&amp;IF(F60="Scenario1PBT7",'Deep retrofit'!$W$40,IF(F60="Scenario2PBT7",'Deep retrofit'!$X$40,IF(F60="Scenario3PBT7",'Deep retrofit'!$Y$40,"")))&amp;IF(F60="Scenario1PBT8",'Deep retrofit'!$Z$40,IF(F60="Scenario2PBT8",'Deep retrofit'!$AA$40,IF(F60="Scenario3PBT8",'Deep retrofit'!$AB$40,"")))&amp;IF(F60="Scenario1PBT9",'Deep retrofit'!$AC$40,IF(F60="Scenario2PBT9",'Deep retrofit'!$AD$40,IF(F60="Scenario3PBT9",'Deep retrofit'!$AE$40,"")))&amp;IF(F60="Scenario1PBT10",'Deep retrofit'!$AF$40,IF(F60="Scenario2PBT10",'Deep retrofit'!$AG$40,IF(F60="Scenario3PBT10",'Deep retrofit'!$AH$40,"")))&amp;IF(F60="Scenario1PBT11",'Deep retrofit'!$AI$40,IF(F60="Scenario2PBT11",'Deep retrofit'!$AJ$40,IF(F60="Scenario3PBT11",'Deep retrofit'!$AK$40,"")))&amp;IF(F60="Scenario1PBT12",'Deep retrofit'!$AL$40,IF(F60="Scenario2PBT12",'Deep retrofit'!$AM$40,IF(F60="Scenario3PBT12",'Deep retrofit'!$AN$40,"")))&amp;IF(F60="Scenario1PBT13",'Deep retrofit'!$AO$40,IF(F60="Scenario2PBT13",'Deep retrofit'!$AP$40,IF(F60="Scenario3PBT13",'Deep retrofit'!$AQ$40,"")))&amp;IF(F60="Scenario1PBT14",'Deep retrofit'!$AR$40,IF(F60="Scenario2PBT14",'Deep retrofit'!$AS$40,IF(F60="Scenario3PBT14",'Deep retrofit'!$AT$40,"")))&amp;IF(F60="Scenario1PBT15",'Deep retrofit'!$AU$40,IF(F60="Scenario2PBT15",'Deep retrofit'!$AV$40,IF(F60="Scenario3PBT15",'Deep retrofit'!$AW$40,"")))</f>
        <v/>
      </c>
      <c r="X60" s="117">
        <f t="shared" si="19"/>
        <v>0</v>
      </c>
      <c r="Y60" s="117" t="str">
        <f>IF(F60="Scenario1PBT1",'Deep retrofit'!$E$42,IF(F60="Scenario2PBT1",'Deep retrofit'!$F$42,IF(F60="Scenario3PBT1",'Deep retrofit'!$G$42,"")))&amp;IF(F60="Scenario1PBT2",'Deep retrofit'!$H$42,IF(F60="Scenario2PBT2",'Deep retrofit'!$I$42,IF(F60="Scenario3PBT2",'Deep retrofit'!$J$42,"")))&amp;IF(F60="Scenario1PBT3",'Deep retrofit'!$K$42,IF(F60="Scenario2PBT3",'Deep retrofit'!$L$42,IF(F60="Scenario3PBT3",'Deep retrofit'!$M$42,"")))&amp;IF(F60="Scenario1PBT4",'Deep retrofit'!$N$42,IF(F60="Scenario2PBT4",'Deep retrofit'!$O$42,IF(F60="Scenario3PBT4",'Deep retrofit'!$P$42,"")))&amp;IF(F60="Scenario1PBT5",'Deep retrofit'!$Q$42,IF(F60="Scenario2PBT5",'Deep retrofit'!$R$42,IF(F60="Scenario3PBT5",'Deep retrofit'!$S$42,"")))&amp;IF(F60="Scenario1PBT6",'Deep retrofit'!$T$42,IF(F60="Scenario2PBT6",'Deep retrofit'!$U$42,IF(F60="Scenario3PBT6",'Deep retrofit'!$V$42,"")))&amp;IF(F60="Scenario1PBT7",'Deep retrofit'!$W$42,IF(F60="Scenario2PBT7",'Deep retrofit'!$X$42,IF(F60="Scenario3PBT7",'Deep retrofit'!$Y$42,"")))&amp;IF(F60="Scenario1PBT8",'Deep retrofit'!$Z$42,IF(F60="Scenario2PBT8",'Deep retrofit'!$AA$42,IF(F60="Scenario3PBT8",'Deep retrofit'!$AB$42,"")))&amp;IF(F60="Scenario1PBT9",'Deep retrofit'!$AC$42,IF(F60="Scenario2PBT9",'Deep retrofit'!$AD$42,IF(F60="Scenario3PBT9",'Deep retrofit'!$AE$42,"")))&amp;IF(F60="Scenario1PBT10",'Deep retrofit'!$AF$42,IF(F60="Scenario2PBT10",'Deep retrofit'!$AG$42,IF(F60="Scenario3PBT10",'Deep retrofit'!$AH$42,"")))&amp;IF(F60="Scenario1PBT11",'Deep retrofit'!$AI$42,IF(F60="Scenario2PBT11",'Deep retrofit'!$AJ$42,IF(F60="Scenario3PBT11",'Deep retrofit'!$AK$42,"")))&amp;IF(F60="Scenario1PBT12",'Deep retrofit'!$AL$42,IF(F60="Scenario2PBT12",'Deep retrofit'!$AM$42,IF(F60="Scenario3PBT12",'Deep retrofit'!$AN$42,"")))&amp;IF(F60="Scenario1PBT13",'Deep retrofit'!$AO$42,IF(F60="Scenario2PBT13",'Deep retrofit'!$AP$42,IF(F60="Scenario3PBT13",'Deep retrofit'!$AQ$42,"")))&amp;IF(F60="Scenario1PBT14",'Deep retrofit'!$AR$42,IF(F60="Scenario2PBT14",'Deep retrofit'!$AS$42,IF(F60="Scenario3PBT14",'Deep retrofit'!$AT$42,"")))&amp;IF(F60="Scenario1PBT15",'Deep retrofit'!$AU$42,IF(F60="Scenario2PBT15",'Deep retrofit'!$AV$42,IF(F60="Scenario3PBT15",'Deep retrofit'!$AW$42,"")))</f>
        <v/>
      </c>
      <c r="Z60" s="117">
        <f t="shared" si="20"/>
        <v>0</v>
      </c>
      <c r="AA60" s="269" t="str">
        <f>IF(F60="Scenario1PBT1",'Deep retrofit'!$E$101,IF(F60="Scenario2PBT1",'Deep retrofit'!$F$101,IF(F60="Scenario3PBT1",'Deep retrofit'!$G$101,"")))&amp;IF(F60="Scenario1PBT2",'Deep retrofit'!$H$101,IF(F60="Scenario2PBT2",'Deep retrofit'!$I$101,IF(F60="Scenario3PBT2",'Deep retrofit'!$J$101,"")))&amp;IF(F60="Scenario1PBT3",'Deep retrofit'!$K$101,IF(F60="Scenario2PBT3",'Deep retrofit'!$L$101,IF(F60="Scenario3PBT3",'Deep retrofit'!$M$101,"")))&amp;IF(F60="Scenario1PBT4",'Deep retrofit'!$N$101,IF(F60="Scenario2PBT4",'Deep retrofit'!$O$101,IF(F60="Scenario3PBT4",'Deep retrofit'!$P$101,"")))&amp;IF(F60="Scenario1PBT5",'Deep retrofit'!$Q$101,IF(F60="Scenario2PBT5",'Deep retrofit'!$R$101,IF(F60="Scenario3PBT5",'Deep retrofit'!$S$101,"")))&amp;IF(F60="Scenario1PBT6",'Deep retrofit'!$T$101,IF(F60="Scenario2PBT6",'Deep retrofit'!$U$101,IF(F60="Scenario3PBT6",'Deep retrofit'!$V$101,"")))&amp;IF(F60="Scenario1PBT7",'Deep retrofit'!$W$101,IF(F60="Scenario2PBT7",'Deep retrofit'!$X$101,IF(F60="Scenario3PBT7",'Deep retrofit'!$Y$101,"")))&amp;IF(F60="Scenario1PBT8",'Deep retrofit'!$Z$101,IF(F60="Scenario2PBT8",'Deep retrofit'!$AA$101,IF(F60="Scenario3PBT8",'Deep retrofit'!$AB$101,"")))&amp;IF(F60="Scenario1PBT9",'Deep retrofit'!$AC$101,IF(F60="Scenario2PBT9",'Deep retrofit'!$AD$101,IF(F60="Scenario3PBT9",'Deep retrofit'!$AE$101,"")))&amp;IF(F60="Scenario1PBT10",'Deep retrofit'!$AF$101,IF(F60="Scenario2PBT10",'Deep retrofit'!$AG$101,IF(F60="Scenario3PBT10",'Deep retrofit'!$AH$101,"")))&amp;IF(F60="Scenario1PBT11",'Deep retrofit'!$AI$101,IF(F60="Scenario2PBT11",'Deep retrofit'!$AJ$101,IF(F60="Scenario3PBT11",'Deep retrofit'!$AK$101,"")))&amp;IF(F60="Scenario1PBT12",'Deep retrofit'!$AL$101,IF(F60="Scenario2PBT12",'Deep retrofit'!$AM$101,IF(F60="Scenario3PBT12",'Deep retrofit'!$AN$101,"")))&amp;IF(F60="Scenario1PBT13",'Deep retrofit'!$AO$101,IF(F60="Scenario2PBT13",'Deep retrofit'!$AP$101,IF(F60="Scenario3PBT13",'Deep retrofit'!$AQ$101,"")))&amp;IF(F60="Scenario1PBT14",'Deep retrofit'!$AR$101,IF(F60="Scenario2PBT14",'Deep retrofit'!$AS$101,IF(F60="Scenario3PBT14",'Deep retrofit'!$AT$101,"")))&amp;IF(F60="Scenario1PBT15",'Deep retrofit'!$AU$101,IF(F60="Scenario2PBT15",'Deep retrofit'!$AV$101,IF(F60="Scenario3PBT15",'Deep retrofit'!$AW$101,"")))</f>
        <v/>
      </c>
      <c r="AB60" s="179">
        <f t="shared" si="21"/>
        <v>0</v>
      </c>
      <c r="AC60" s="208">
        <f>IFERROR('Projection_Base-case'!G60-G60,0)</f>
        <v>0</v>
      </c>
      <c r="AD60" s="117">
        <f t="shared" si="24"/>
        <v>0</v>
      </c>
      <c r="AE60" s="117">
        <f>IFERROR(100*AC60/'Projection_Base-case'!G60,0)</f>
        <v>0</v>
      </c>
      <c r="AF60" s="117">
        <f>IFERROR('Projection_Base-case'!I60-I60,0)</f>
        <v>0</v>
      </c>
      <c r="AG60" s="117">
        <f t="shared" si="25"/>
        <v>0</v>
      </c>
      <c r="AH60" s="117">
        <f>IFERROR(100*AF60/'Projection_Base-case'!I60,0)</f>
        <v>0</v>
      </c>
      <c r="AI60" s="117">
        <f>IFERROR('Projection_Base-case'!K60-K60,0)</f>
        <v>0</v>
      </c>
      <c r="AJ60" s="117">
        <f t="shared" si="26"/>
        <v>0</v>
      </c>
      <c r="AK60" s="117">
        <f>IFERROR(100*AI60/'Projection_Base-case'!K60,0)</f>
        <v>0</v>
      </c>
      <c r="AL60" s="117">
        <f>IFERROR(M60-'Projection_Base-case'!M60,0)</f>
        <v>0</v>
      </c>
      <c r="AM60" s="117">
        <f t="shared" si="27"/>
        <v>0</v>
      </c>
      <c r="AN60" s="179">
        <f>IFERROR(IF('Projection_Base-case'!N60&gt;0,100*AM60/'Projection_Base-case'!N60,100*AM60/N60),0)</f>
        <v>0</v>
      </c>
      <c r="AO60" s="206">
        <f>IFERROR('Projection_Base-case'!O60-O60,0)</f>
        <v>0</v>
      </c>
      <c r="AP60" s="117">
        <f t="shared" si="28"/>
        <v>0</v>
      </c>
      <c r="AQ60" s="117">
        <f>IFERROR(100*AO60/'Projection_Base-case'!O60,0)</f>
        <v>0</v>
      </c>
      <c r="AR60" s="117">
        <f>IFERROR('Projection_Base-case'!Q60-Q60,0)</f>
        <v>0</v>
      </c>
      <c r="AS60" s="117">
        <f t="shared" si="29"/>
        <v>0</v>
      </c>
      <c r="AT60" s="117">
        <f>IFERROR(100*AR60/'Projection_Base-case'!Q60,0)</f>
        <v>0</v>
      </c>
      <c r="AU60" s="117">
        <f>IFERROR('Projection_Base-case'!S60-S60,0)</f>
        <v>0</v>
      </c>
      <c r="AV60" s="117">
        <f t="shared" si="30"/>
        <v>0</v>
      </c>
      <c r="AW60" s="118">
        <f>IFERROR(100*AU60/'Projection_Base-case'!S60,0)</f>
        <v>0</v>
      </c>
      <c r="AX60" s="206">
        <f>IFERROR('Projection_Base-case'!U60-U60,0)</f>
        <v>0</v>
      </c>
      <c r="AY60" s="117">
        <f t="shared" si="31"/>
        <v>0</v>
      </c>
      <c r="AZ60" s="117">
        <f>IFERROR(100*AX60/'Projection_Base-case'!U60,0)</f>
        <v>0</v>
      </c>
      <c r="BA60" s="117">
        <f>IFERROR('Projection_Base-case'!W60-W60,0)</f>
        <v>0</v>
      </c>
      <c r="BB60" s="117">
        <f t="shared" si="32"/>
        <v>0</v>
      </c>
      <c r="BC60" s="117">
        <f>IFERROR(100*BA60/'Projection_Base-case'!W60,0)</f>
        <v>0</v>
      </c>
      <c r="BD60" s="117">
        <f>IFERROR('Projection_Base-case'!Y60-Y60,0)</f>
        <v>0</v>
      </c>
      <c r="BE60" s="117">
        <f t="shared" si="33"/>
        <v>0</v>
      </c>
      <c r="BF60" s="117">
        <f>IFERROR(100*BD60/'Projection_Base-case'!Y60,0)</f>
        <v>0</v>
      </c>
      <c r="BG60" s="178">
        <f t="shared" si="22"/>
        <v>0</v>
      </c>
      <c r="BH60" s="179">
        <f t="shared" si="23"/>
        <v>0</v>
      </c>
    </row>
    <row r="61" spans="1:60">
      <c r="A61" s="205">
        <v>56</v>
      </c>
      <c r="B61" s="178">
        <f>IF('Projection_Base-case'!B61&lt;&gt;"",'Projection_Base-case'!B61,0)</f>
        <v>0</v>
      </c>
      <c r="C61" s="178">
        <f>IF('Projection_Base-case'!C61&lt;&gt;"",'Projection_Base-case'!C61,0)</f>
        <v>0</v>
      </c>
      <c r="D61" s="178">
        <f>IF('Projection_Base-case'!D61&lt;&gt;"",'Projection_Base-case'!D61,0)</f>
        <v>0</v>
      </c>
      <c r="E61" s="107" t="str">
        <f>IF(AND('Résultats deep'!$AC$3="OUI",'Résultats deep'!E60&lt;&gt;""),'Résultats deep'!E60,IF(OR(D61="PBT1",D61="PBT2",D61="PBT3",D61="PBT4",D61="PBT5",D61="PBT6",D61="PBT7"),"Scenario1",""))</f>
        <v/>
      </c>
      <c r="F61" s="202" t="str">
        <f t="shared" si="10"/>
        <v>0</v>
      </c>
      <c r="G61" s="177" t="str">
        <f>IF(F61="Scenario1PBT1",'Deep retrofit'!$E$6,IF(F61="Scenario2PBT1",'Deep retrofit'!$F$6,IF(F61="Scenario3PBT1",'Deep retrofit'!$G$6,"")))&amp;IF(F61="Scenario1PBT2",'Deep retrofit'!$H$6,IF(F61="Scenario2PBT2",'Deep retrofit'!$I$6,IF(F61="Scenario3PBT2",'Deep retrofit'!$J$6,"")))&amp;IF(F61="Scenario1PBT3",'Deep retrofit'!$K$6,IF(F61="Scenario2PBT3",'Deep retrofit'!$L$6,IF(F61="Scenario3PBT3",'Deep retrofit'!$M$6,"")))&amp;IF(F61="Scenario1PBT4",'Deep retrofit'!$N$6,IF(F61="Scenario2PBT4",'Deep retrofit'!$O$6,IF(F61="Scenario3PBT4",'Deep retrofit'!$P$6,"")))&amp;IF(F61="Scenario1PBT5",'Deep retrofit'!$Q$6,IF(F61="Scenario2PBT5",'Deep retrofit'!$R$6,IF(F61="Scenario3PBT5",'Deep retrofit'!$S$6,"")))&amp;IF(F61="Scenario1PBT6",'Deep retrofit'!$T$6,IF(F61="Scenario2PBT6",'Deep retrofit'!$U$6,IF(F61="Scenario3PBT6",'Deep retrofit'!$V$6,"")))&amp;IF(F61="Scenario1PBT7",'Deep retrofit'!$W$6,IF(F61="Scenario2PBT7",'Deep retrofit'!$X$6,IF(F61="Scenario3PBT7",'Deep retrofit'!$Y$6,"")))&amp;IF(F61="Scenario1PBT8",'Deep retrofit'!$Z$6,IF(F61="Scenario2PBT8",'Deep retrofit'!$AA$6,IF(F61="Scenario3PBT8",'Deep retrofit'!$AB$6,"")))&amp;IF(F61="Scenario1PBT9",'Deep retrofit'!$AC$6,IF(F61="Scenario2PBT9",'Deep retrofit'!$AD$6,IF(F61="Scenario3PBT9",'Deep retrofit'!$AE$6,"")))&amp;IF(F61="Scenario1PBT10",'Deep retrofit'!$AF$6,IF(F61="Scenario2PBT10",'Deep retrofit'!$AG$6,IF(F61="Scenario3PBT10",'Deep retrofit'!$AH$6,"")))&amp;IF(F61="Scenario1PBT11",'Deep retrofit'!$AI$6,IF(F61="Scenario2PBT11",'Deep retrofit'!$AJ$6,IF(F61="Scenario3PBT11",'Deep retrofit'!$AK$6,"")))&amp;IF(F61="Scenario1PBT12",'Deep retrofit'!$AL$6,IF(F61="Scenario2PBT12",'Deep retrofit'!$AM$6,IF(F61="Scenario3PBT12",'Deep retrofit'!$AN$6,"")))&amp;IF(F61="Scenario1PBT13",'Deep retrofit'!$AO$6,IF(F61="Scenario2PBT13",'Deep retrofit'!$AP$6,IF(F61="Scenario3PBT13",'Deep retrofit'!$AQ$6,"")))&amp;IF(F61="Scenario1PBT14",'Deep retrofit'!$AR$6,IF(F61="Scenario2PBT14",'Deep retrofit'!$AS$6,IF(F61="Scenario3PBT14",'Deep retrofit'!$AT$6,"")))&amp;IF(F61="Scenario1PBT15",'Deep retrofit'!$AU$6,IF(F61="Scenario2PBT15",'Deep retrofit'!$AV$6,IF(F61="Scenario3PBT15",'Deep retrofit'!$AW$6,"")))</f>
        <v/>
      </c>
      <c r="H61" s="117">
        <f t="shared" si="11"/>
        <v>0</v>
      </c>
      <c r="I61" s="178" t="str">
        <f>IF(F61="Scenario1PBT1",'Deep retrofit'!$E$16,IF(F61="Scenario2PBT1",'Deep retrofit'!$F$16,IF(F61="Scenario3PBT1",'Deep retrofit'!$G$16,"")))&amp;IF(F61="Scenario1PBT2",'Deep retrofit'!$H$16,IF(F61="Scenario2PBT2",'Deep retrofit'!$I$16,IF(F61="Scenario3PBT2",'Deep retrofit'!$J$16,"")))&amp;IF(F61="Scenario1PBT3",'Deep retrofit'!$K$16,IF(F61="Scenario2PBT3",'Deep retrofit'!$L$16,IF(F61="Scenario3PBT3",'Deep retrofit'!$M$16,"")))&amp;IF(F61="Scenario1PBT4",'Deep retrofit'!$N$16,IF(F61="Scenario2PBT4",'Deep retrofit'!$O$16,IF(F61="Scenario3PBT4",'Deep retrofit'!$P$16,"")))&amp;IF(F61="Scenario1PBT5",'Deep retrofit'!$Q$16,IF(F61="Scenario2PBT5",'Deep retrofit'!$R$16,IF(F61="Scenario3PBT5",'Deep retrofit'!$S$16,"")))&amp;IF(F61="Scenario1PBT6",'Deep retrofit'!$T$16,IF(F61="Scenario2PBT6",'Deep retrofit'!$U$16,IF(F61="Scenario3PBT6",'Deep retrofit'!$V$16,"")))&amp;IF(F61="Scenario1PBT7",'Deep retrofit'!$W$16,IF(F61="Scenario2PBT7",'Deep retrofit'!$X$16,IF(F61="Scenario3PBT7",'Deep retrofit'!$Y$16,"")))&amp;IF(F61="Scenario1PBT8",'Deep retrofit'!$Z$16,IF(F61="Scenario2PBT8",'Deep retrofit'!$AA$16,IF(F61="Scenario3PBT8",'Deep retrofit'!$AB$16,"")))&amp;IF(F61="Scenario1PBT9",'Deep retrofit'!$AC$16,IF(F61="Scenario2PBT9",'Deep retrofit'!$AD$16,IF(F61="Scenario3PBT9",'Deep retrofit'!$AE$16,"")))&amp;IF(F61="Scenario1PBT10",'Deep retrofit'!$AF$16,IF(F61="Scenario2PBT10",'Deep retrofit'!$AG$16,IF(F61="Scenario3PBT10",'Deep retrofit'!$AH$16,"")))&amp;IF(F61="Scenario1PBT11",'Deep retrofit'!$AI$16,IF(F61="Scenario2PBT11",'Deep retrofit'!$AJ$16,IF(F61="Scenario3PBT11",'Deep retrofit'!$AK$16,"")))&amp;IF(F61="Scenario1PBT12",'Deep retrofit'!$AL$16,IF(F61="Scenario2PBT12",'Deep retrofit'!$AM$16,IF(F61="Scenario3PBT12",'Deep retrofit'!$AN$16,"")))&amp;IF(F61="Scenario1PBT13",'Deep retrofit'!$AO$16,IF(F61="Scenario2PBT13",'Deep retrofit'!$AP$16,IF(F61="Scenario3PBT13",'Deep retrofit'!$AQ$16,"")))&amp;IF(F61="Scenario1PBT14",'Deep retrofit'!$AR$16,IF(F61="Scenario2PBT14",'Deep retrofit'!$AS$16,IF(F61="Scenario3PBT14",'Deep retrofit'!$AT$16,"")))&amp;IF(F61="Scenario1PBT15",'Deep retrofit'!$AU$16,IF(F61="Scenario2PBT15",'Deep retrofit'!$AV$16,IF(F61="Scenario3PBT15",'Deep retrofit'!$AW$16,"")))</f>
        <v/>
      </c>
      <c r="J61" s="117">
        <f t="shared" si="12"/>
        <v>0</v>
      </c>
      <c r="K61" s="117" t="str">
        <f>IF(F61="Scenario1PBT1",'Deep retrofit'!$E$18,IF(F61="Scenario2PBT1",'Deep retrofit'!$F$18,IF(F61="Scenario3PBT1",'Deep retrofit'!$G$18,"")))&amp;IF(F61="Scenario1PBT2",'Deep retrofit'!$H$18,IF(F61="Scenario2PBT2",'Deep retrofit'!$I$18,IF(F61="Scenario3PBT2",'Deep retrofit'!$J$18,"")))&amp;IF(F61="Scenario1PBT3",'Deep retrofit'!$K$18,IF(F61="Scenario2PBT3",'Deep retrofit'!$L$18,IF(F61="Scenario3PBT3",'Deep retrofit'!$M$18,"")))&amp;IF(F61="Scenario1PBT4",'Deep retrofit'!$N$18,IF(F61="Scenario2PBT4",'Deep retrofit'!$O$18,IF(F61="Scenario3PBT4",'Deep retrofit'!$P$18,"")))&amp;IF(F61="Scenario1PBT5",'Deep retrofit'!$Q$18,IF(F61="Scenario2PBT5",'Deep retrofit'!$R$18,IF(F61="Scenario3PBT5",'Deep retrofit'!$S$18,"")))&amp;IF(F61="Scenario1PBT6",'Deep retrofit'!$T$18,IF(F61="Scenario2PBT6",'Deep retrofit'!$U$18,IF(F61="Scenario3PBT6",'Deep retrofit'!$V$18,"")))&amp;IF(F61="Scenario1PBT7",'Deep retrofit'!$W$18,IF(F61="Scenario2PBT7",'Deep retrofit'!$X$18,IF(F61="Scenario3PBT7",'Deep retrofit'!$Y$18,"")))&amp;IF(F61="Scenario1PBT8",'Deep retrofit'!$Z$18,IF(F61="Scenario2PBT8",'Deep retrofit'!$AA$18,IF(F61="Scenario3PBT8",'Deep retrofit'!$AB$18,"")))&amp;IF(F61="Scenario1PBT9",'Deep retrofit'!$AC$18,IF(F61="Scenario2PBT9",'Deep retrofit'!$AD$18,IF(F61="Scenario3PBT9",'Deep retrofit'!$AE$18,"")))&amp;IF(F61="Scenario1PBT10",'Deep retrofit'!$AF$18,IF(F61="Scenario2PBT10",'Deep retrofit'!$AG$18,IF(F61="Scenario3PBT10",'Deep retrofit'!$AH$18,"")))&amp;IF(F61="Scenario1PBT11",'Deep retrofit'!$AI$18,IF(F61="Scenario2PBT11",'Deep retrofit'!$AJ$18,IF(F61="Scenario3PBT11",'Deep retrofit'!$AK$18,"")))&amp;IF(F61="Scenario1PBT12",'Deep retrofit'!$AL$18,IF(F61="Scenario2PBT12",'Deep retrofit'!$AM$18,IF(F61="Scenario3PBT12",'Deep retrofit'!$AN$18,"")))&amp;IF(F61="Scenario1PBT13",'Deep retrofit'!$AO$18,IF(F61="Scenario2PBT13",'Deep retrofit'!$AP$18,IF(F61="Scenario3PBT13",'Deep retrofit'!$AQ$18,"")))&amp;IF(F61="Scenario1PBT14",'Deep retrofit'!$AR$18,IF(F61="Scenario2PBT14",'Deep retrofit'!$AS$18,IF(F61="Scenario3PBT14",'Deep retrofit'!$AT$18,"")))&amp;IF(F61="Scenario1PBT15",'Deep retrofit'!$AU$18,IF(F61="Scenario2PBT15",'Deep retrofit'!$AV$18,IF(F61="Scenario3PBT15",'Deep retrofit'!$AW$18,"")))</f>
        <v/>
      </c>
      <c r="L61" s="117">
        <f t="shared" si="13"/>
        <v>0</v>
      </c>
      <c r="M61" s="117" t="str">
        <f>IF(F61="Scenario1PBT1",'Deep retrofit'!$E$20,IF(F61="Scenario2PBT1",'Deep retrofit'!$F$20,IF(F61="Scenario3PBT1",'Deep retrofit'!$G$20,"")))&amp;IF(F61="Scenario1PBT2",'Deep retrofit'!$H$20,IF(F61="Scenario2PBT2",'Deep retrofit'!$I$20,IF(F61="Scenario3PBT2",'Deep retrofit'!$J$20,"")))&amp;IF(F61="Scenario1PBT3",'Deep retrofit'!$K$20,IF(F61="Scenario2PBT3",'Deep retrofit'!$L$20,IF(F61="Scenario3PBT3",'Deep retrofit'!$M$20,"")))&amp;IF(F61="Scenario1PBT4",'Deep retrofit'!$N$20,IF(F61="Scenario2PBT4",'Deep retrofit'!$O$20,IF(F61="Scenario3PBT4",'Deep retrofit'!$P$20,"")))&amp;IF(F61="Scenario1PBT5",'Deep retrofit'!$Q$20,IF(F61="Scenario2PBT5",'Deep retrofit'!$R$20,IF(F61="Scenario3PBT5",'Deep retrofit'!$S$20,"")))&amp;IF(F61="Scenario1PBT6",'Deep retrofit'!$T$20,IF(F61="Scenario2PBT6",'Deep retrofit'!$U$20,IF(F61="Scenario3PBT6",'Deep retrofit'!$V$20,"")))&amp;IF(F61="Scenario1PBT7",'Deep retrofit'!$W$20,IF(F61="Scenario2PBT7",'Deep retrofit'!$X$20,IF(F61="Scenario3PBT7",'Deep retrofit'!$Y$20,"")))&amp;IF(F61="Scenario1PBT8",'Deep retrofit'!$Z$20,IF(F61="Scenario2PBT8",'Deep retrofit'!$AA$20,IF(F61="Scenario3PBT8",'Deep retrofit'!$AB$20,"")))&amp;IF(F61="Scenario1PBT9",'Deep retrofit'!$AC$20,IF(F61="Scenario2PBT9",'Deep retrofit'!$AD$20,IF(F61="Scenario3PBT9",'Deep retrofit'!$AE$20,"")))&amp;IF(F61="Scenario1PBT10",'Deep retrofit'!$AF$20,IF(F61="Scenario2PBT10",'Deep retrofit'!$AG$20,IF(F61="Scenario3PBT10",'Deep retrofit'!$AH$20,"")))&amp;IF(F61="Scenario1PBT11",'Deep retrofit'!$AI$20,IF(F61="Scenario2PBT11",'Deep retrofit'!$AJ$20,IF(F61="Scenario3PBT11",'Deep retrofit'!$AK$20,"")))&amp;IF(F61="Scenario1PBT12",'Deep retrofit'!$AL$20,IF(F61="Scenario2PBT12",'Deep retrofit'!$AM$20,IF(F61="Scenario3PBT12",'Deep retrofit'!$AN$20,"")))&amp;IF(F61="Scenario1PBT13",'Deep retrofit'!$AO$20,IF(F61="Scenario2PBT13",'Deep retrofit'!$AP$20,IF(F61="Scenario3PBT13",'Deep retrofit'!$AQ$20,"")))&amp;IF(F61="Scenario1PBT14",'Deep retrofit'!$AR$20,IF(F61="Scenario2PBT14",'Deep retrofit'!$AS$20,IF(F61="Scenario3PBT14",'Deep retrofit'!$AT$20,"")))&amp;IF(F61="Scenario1PBT15",'Deep retrofit'!$AU$20,IF(F61="Scenario2PBT15",'Deep retrofit'!$AV$20,IF(F61="Scenario3PBT15",'Deep retrofit'!$AW$20,"")))</f>
        <v/>
      </c>
      <c r="N61" s="118">
        <f t="shared" si="14"/>
        <v>0</v>
      </c>
      <c r="O61" s="206" t="str">
        <f>IF(F61="Scenario1PBT1",'Deep retrofit'!$E$23,IF(F61="Scenario2PBT1",'Deep retrofit'!$F$23,IF(F61="Scenario3PBT1",'Deep retrofit'!$G$23,"")))&amp;IF(F61="Scenario1PBT2",'Deep retrofit'!$H$23,IF(F61="Scenario2PBT2",'Deep retrofit'!$I$23,IF(F61="Scenario3PBT2",'Deep retrofit'!$J$23,"")))&amp;IF(F61="Scenario1PBT3",'Deep retrofit'!$K$23,IF(F61="Scenario2PBT3",'Deep retrofit'!$L$23,IF(F61="Scenario3PBT3",'Deep retrofit'!$M$23,"")))&amp;IF(F61="Scenario1PBT4",'Deep retrofit'!$N$23,IF(F61="Scenario2PBT4",'Deep retrofit'!$O$23,IF(F61="Scenario3PBT4",'Deep retrofit'!$P$23,"")))&amp;IF(F61="Scenario1PBT5",'Deep retrofit'!$Q$23,IF(F61="Scenario2PBT5",'Deep retrofit'!$R$23,IF(F61="Scenario3PBT5",'Deep retrofit'!$S$23,"")))&amp;IF(F61="Scenario1PBT6",'Deep retrofit'!$T$23,IF(F61="Scenario2PBT6",'Deep retrofit'!$U$23,IF(F61="Scenario3PBT6",'Deep retrofit'!$V$23,"")))&amp;IF(F61="Scenario1PBT7",'Deep retrofit'!$W$23,IF(F61="Scenario2PBT7",'Deep retrofit'!$X$23,IF(F61="Scenario3PBT7",'Deep retrofit'!$Y$23,"")))&amp;IF(F61="Scenario1PBT8",'Deep retrofit'!$Z$23,IF(F61="Scenario2PBT8",'Deep retrofit'!$AA$23,IF(F61="Scenario3PBT8",'Deep retrofit'!$AB$23,"")))&amp;IF(F61="Scenario1PBT9",'Deep retrofit'!$AC$23,IF(F61="Scenario2PBT9",'Deep retrofit'!$AD$23,IF(F61="Scenario3PBT9",'Deep retrofit'!$AE$23,"")))&amp;IF(F61="Scenario1PBT10",'Deep retrofit'!$AF$23,IF(F61="Scenario2PBT10",'Deep retrofit'!$AG$23,IF(F61="Scenario3PBT10",'Deep retrofit'!$AH$23,"")))&amp;IF(F61="Scenario1PBT11",'Deep retrofit'!$AI$23,IF(F61="Scenario2PBT11",'Deep retrofit'!$AJ$23,IF(F61="Scenario3PBT11",'Deep retrofit'!$AK$23,"")))&amp;IF(F61="Scenario1PBT12",'Deep retrofit'!$AL$23,IF(F61="Scenario2PBT12",'Deep retrofit'!$AM$23,IF(F61="Scenario3PBT12",'Deep retrofit'!$AN$23,"")))&amp;IF(F61="Scenario1PBT13",'Deep retrofit'!$AO$23,IF(F61="Scenario2PBT13",'Deep retrofit'!$AP$23,IF(F61="Scenario3PBT13",'Deep retrofit'!$AQ$23,"")))&amp;IF(F61="Scenario1PBT14",'Deep retrofit'!$AR$23,IF(F61="Scenario2PBT14",'Deep retrofit'!$AS$23,IF(F61="Scenario3PBT14",'Deep retrofit'!$AT$23,"")))&amp;IF(F61="Scenario1PBT15",'Deep retrofit'!$AU$23,IF(F61="Scenario2PBT15",'Deep retrofit'!$AV$23,IF(F61="Scenario3PBT15",'Deep retrofit'!$AW$23,"")))</f>
        <v/>
      </c>
      <c r="P61" s="117">
        <f t="shared" si="15"/>
        <v>0</v>
      </c>
      <c r="Q61" s="117" t="str">
        <f>IF(F61="Scenario1PBT1",'Deep retrofit'!$E$25,IF(F61="Scenario2PBT1",'Deep retrofit'!$F$25,IF(F61="Scenario3PBT1",'Deep retrofit'!$G$25,"")))&amp;IF(F61="Scenario1PBT2",'Deep retrofit'!$H$25,IF(F61="Scenario2PBT2",'Deep retrofit'!$I$25,IF(F61="Scenario3PBT2",'Deep retrofit'!$J$25,"")))&amp;IF(F61="Scenario1PBT3",'Deep retrofit'!$K$25,IF(F61="Scenario2PBT3",'Deep retrofit'!$L$25,IF(F61="Scenario3PBT3",'Deep retrofit'!$M$25,"")))&amp;IF(F61="Scenario1PBT4",'Deep retrofit'!$N$25,IF(F61="Scenario2PBT4",'Deep retrofit'!$O$25,IF(F61="Scenario3PBT4",'Deep retrofit'!$P$25,"")))&amp;IF(F61="Scenario1PBT5",'Deep retrofit'!$Q$25,IF(F61="Scenario2PBT5",'Deep retrofit'!$R$25,IF(F61="Scenario3PBT5",'Deep retrofit'!$S$25,"")))&amp;IF(F61="Scenario1PBT6",'Deep retrofit'!$T$25,IF(F61="Scenario2PBT6",'Deep retrofit'!$U$25,IF(F61="Scenario3PBT6",'Deep retrofit'!$V$25,"")))&amp;IF(F61="Scenario1PBT7",'Deep retrofit'!$W$25,IF(F61="Scenario2PBT7",'Deep retrofit'!$X$25,IF(F61="Scenario3PBT7",'Deep retrofit'!$Y$25,"")))&amp;IF(F61="Scenario1PBT8",'Deep retrofit'!$Z$25,IF(F61="Scenario2PBT8",'Deep retrofit'!$AA$25,IF(F61="Scenario3PBT8",'Deep retrofit'!$AB$25,"")))&amp;IF(F61="Scenario1PBT9",'Deep retrofit'!$AC$25,IF(F61="Scenario2PBT9",'Deep retrofit'!$AD$25,IF(F61="Scenario3PBT9",'Deep retrofit'!$AE$25,"")))&amp;IF(F61="Scenario1PBT10",'Deep retrofit'!$AF$25,IF(F61="Scenario2PBT10",'Deep retrofit'!$AG$25,IF(F61="Scenario3PBT10",'Deep retrofit'!$AH$25,"")))&amp;IF(F61="Scenario1PBT11",'Deep retrofit'!$AI$25,IF(F61="Scenario2PBT11",'Deep retrofit'!$AJ$25,IF(F61="Scenario3PBT11",'Deep retrofit'!$AK$25,"")))&amp;IF(F61="Scenario1PBT12",'Deep retrofit'!$AL$25,IF(F61="Scenario2PBT12",'Deep retrofit'!$AM$25,IF(F61="Scenario3PBT12",'Deep retrofit'!$AN$25,"")))&amp;IF(F61="Scenario1PBT13",'Deep retrofit'!$AO$25,IF(F61="Scenario2PBT13",'Deep retrofit'!$AP$25,IF(F61="Scenario3PBT13",'Deep retrofit'!$AQ$25,"")))&amp;IF(F61="Scenario1PBT14",'Deep retrofit'!$AR$25,IF(F61="Scenario2PBT14",'Deep retrofit'!$AS$25,IF(F61="Scenario3PBT14",'Deep retrofit'!$AT$25,"")))&amp;IF(F61="Scenario1PBT15",'Deep retrofit'!$AU$25,IF(F61="Scenario2PBT15",'Deep retrofit'!$AV$25,IF(F61="Scenario3PBT15",'Deep retrofit'!$AW$25,"")))</f>
        <v/>
      </c>
      <c r="R61" s="117">
        <f t="shared" si="16"/>
        <v>0</v>
      </c>
      <c r="S61" s="117" t="str">
        <f>IF(F61="Scenario1PBT1",'Deep retrofit'!$E$27,IF(F61="Scenario2PBT1",'Deep retrofit'!$F$27,IF(F61="Scenario3PBT1",'Deep retrofit'!$G$27,"")))&amp;IF(F61="Scenario1PBT2",'Deep retrofit'!$H$27,IF(F61="Scenario2PBT2",'Deep retrofit'!$I$27,IF(F61="Scenario3PBT2",'Deep retrofit'!$J$27,"")))&amp;IF(F61="Scenario1PBT3",'Deep retrofit'!$K$27,IF(F61="Scenario2PBT3",'Deep retrofit'!$L$27,IF(F61="Scenario3PBT3",'Deep retrofit'!$M$27,"")))&amp;IF(F61="Scenario1PBT4",'Deep retrofit'!$N$27,IF(F61="Scenario2PBT4",'Deep retrofit'!$O$27,IF(F61="Scenario3PBT4",'Deep retrofit'!$P$27,"")))&amp;IF(F61="Scenario1PBT5",'Deep retrofit'!$Q$27,IF(F61="Scenario2PBT5",'Deep retrofit'!$R$27,IF(F61="Scenario3PBT5",'Deep retrofit'!$S$27,"")))&amp;IF(F61="Scenario1PBT6",'Deep retrofit'!$T$27,IF(F61="Scenario2PBT6",'Deep retrofit'!$U$27,IF(F61="Scenario3PBT6",'Deep retrofit'!$V$27,"")))&amp;IF(F61="Scenario1PBT7",'Deep retrofit'!$W$27,IF(F61="Scenario2PBT7",'Deep retrofit'!$X$27,IF(F61="Scenario3PBT7",'Deep retrofit'!$Y$27,"")))&amp;IF(F61="Scenario1PBT8",'Deep retrofit'!$Z$27,IF(F61="Scenario2PBT8",'Deep retrofit'!$AA$27,IF(F61="Scenario3PBT8",'Deep retrofit'!$AB$27,"")))&amp;IF(F61="Scenario1PBT9",'Deep retrofit'!$AC$27,IF(F61="Scenario2PBT9",'Deep retrofit'!$AD$27,IF(F61="Scenario3PBT9",'Deep retrofit'!$AE$27,"")))&amp;IF(F61="Scenario1PBT10",'Deep retrofit'!$AF$27,IF(F61="Scenario2PBT10",'Deep retrofit'!$AG$27,IF(F61="Scenario3PBT10",'Deep retrofit'!$AH$27,"")))&amp;IF(F61="Scenario1PBT11",'Deep retrofit'!$AI$27,IF(F61="Scenario2PBT11",'Deep retrofit'!$AJ$27,IF(F61="Scenario3PBT11",'Deep retrofit'!$AK$27,"")))&amp;IF(F61="Scenario1PBT12",'Deep retrofit'!$AL$27,IF(F61="Scenario2PBT12",'Deep retrofit'!$AM$27,IF(F61="Scenario3PBT12",'Deep retrofit'!$AN$27,"")))&amp;IF(F61="Scenario1PBT13",'Deep retrofit'!$AO$27,IF(F61="Scenario2PBT13",'Deep retrofit'!$AP$27,IF(F61="Scenario3PBT13",'Deep retrofit'!$AQ$27,"")))&amp;IF(F61="Scenario1PBT14",'Deep retrofit'!$AR$27,IF(F61="Scenario2PBT14",'Deep retrofit'!$AS$27,IF(F61="Scenario3PBT14",'Deep retrofit'!$AT$27,"")))&amp;IF(F61="Scenario1PBT15",'Deep retrofit'!$AU$27,IF(F61="Scenario2PBT15",'Deep retrofit'!$AV$27,IF(F61="Scenario3PBT15",'Deep retrofit'!$AW$27,"")))</f>
        <v/>
      </c>
      <c r="T61" s="207">
        <f t="shared" si="17"/>
        <v>0</v>
      </c>
      <c r="U61" s="206" t="str">
        <f>IF(F61="Scenario1PBT1",'Deep retrofit'!$E$38,IF(F61="Scenario2PBT1",'Deep retrofit'!$F$38,IF(F61="Scenario3PBT1",'Deep retrofit'!$G$38,"")))&amp;IF(F61="Scenario1PBT2",'Deep retrofit'!$H$38,IF(F61="Scenario2PBT2",'Deep retrofit'!$I$38,IF(F61="Scenario3PBT2",'Deep retrofit'!$J$38,"")))&amp;IF(F61="Scenario1PBT3",'Deep retrofit'!$K$38,IF(F61="Scenario2PBT3",'Deep retrofit'!$L$38,IF(F61="Scenario3PBT3",'Deep retrofit'!$M$38,"")))&amp;IF(F61="Scenario1PBT4",'Deep retrofit'!$N$38,IF(F61="Scenario2PBT4",'Deep retrofit'!$O$38,IF(F61="Scenario3PBT4",'Deep retrofit'!$P$38,"")))&amp;IF(F61="Scenario1PBT5",'Deep retrofit'!$Q$38,IF(F61="Scenario2PBT5",'Deep retrofit'!$R$38,IF(F61="Scenario3PBT5",'Deep retrofit'!$S$38,"")))&amp;IF(F61="Scenario1PBT6",'Deep retrofit'!$T$38,IF(F61="Scenario2PBT6",'Deep retrofit'!$U$38,IF(F61="Scenario3PBT6",'Deep retrofit'!$V$38,"")))&amp;IF(F61="Scenario1PBT7",'Deep retrofit'!$W$38,IF(F61="Scenario2PBT7",'Deep retrofit'!$X$38,IF(F61="Scenario3PBT7",'Deep retrofit'!$Y$38,"")))&amp;IF(F61="Scenario1PBT8",'Deep retrofit'!$Z$38,IF(F61="Scenario2PBT8",'Deep retrofit'!$AA$38,IF(F61="Scenario3PBT8",'Deep retrofit'!$AB$38,"")))&amp;IF(F61="Scenario1PBT9",'Deep retrofit'!$AC$38,IF(F61="Scenario2PBT9",'Deep retrofit'!$AD$38,IF(F61="Scenario3PBT9",'Deep retrofit'!$AE$38,"")))&amp;IF(F61="Scenario1PBT10",'Deep retrofit'!$AF$38,IF(F61="Scenario2PBT10",'Deep retrofit'!$AG$38,IF(F61="Scenario3PBT10",'Deep retrofit'!$AH$38,"")))&amp;IF(F61="Scenario1PBT11",'Deep retrofit'!$AI$38,IF(F61="Scenario2PBT11",'Deep retrofit'!$AJ$38,IF(F61="Scenario3PBT11",'Deep retrofit'!$AK$38,"")))&amp;IF(F61="Scenario1PBT12",'Deep retrofit'!$AL$38,IF(F61="Scenario2PBT12",'Deep retrofit'!$AM$38,IF(F61="Scenario3PBT12",'Deep retrofit'!$AN$38,"")))&amp;IF(F61="Scenario1PBT13",'Deep retrofit'!$AO$38,IF(F61="Scenario2PBT13",'Deep retrofit'!$AP$38,IF(F61="Scenario3PBT13",'Deep retrofit'!$AQ$38,"")))&amp;IF(F61="Scenario1PBT14",'Deep retrofit'!$AR$38,IF(F61="Scenario2PBT14",'Deep retrofit'!$AS$38,IF(F61="Scenario3PBT14",'Deep retrofit'!$AT$38,"")))&amp;IF(F61="Scenario1PBT15",'Deep retrofit'!$AU$38,IF(F61="Scenario2PBT15",'Deep retrofit'!$AV$38,IF(F61="Scenario3PBT15",'Deep retrofit'!$AW$38,"")))</f>
        <v/>
      </c>
      <c r="V61" s="117">
        <f t="shared" si="18"/>
        <v>0</v>
      </c>
      <c r="W61" s="117" t="str">
        <f>IF(F61="Scenario1PBT1",'Deep retrofit'!$E$40,IF(F61="Scenario2PBT1",'Deep retrofit'!$F$40,IF(F61="Scenario3PBT1",'Deep retrofit'!$G$40,"")))&amp;IF(F61="Scenario1PBT2",'Deep retrofit'!$H$40,IF(F61="Scenario2PBT2",'Deep retrofit'!$I$40,IF(F61="Scenario3PBT2",'Deep retrofit'!$J$40,"")))&amp;IF(F61="Scenario1PBT3",'Deep retrofit'!$K$40,IF(F61="Scenario2PBT3",'Deep retrofit'!$L$40,IF(F61="Scenario3PBT3",'Deep retrofit'!$M$40,"")))&amp;IF(F61="Scenario1PBT4",'Deep retrofit'!$N$40,IF(F61="Scenario2PBT4",'Deep retrofit'!$O$40,IF(F61="Scenario3PBT4",'Deep retrofit'!$P$40,"")))&amp;IF(F61="Scenario1PBT5",'Deep retrofit'!$Q$40,IF(F61="Scenario2PBT5",'Deep retrofit'!$R$40,IF(F61="Scenario3PBT5",'Deep retrofit'!$S$40,"")))&amp;IF(F61="Scenario1PBT6",'Deep retrofit'!$T$40,IF(F61="Scenario2PBT6",'Deep retrofit'!$U$40,IF(F61="Scenario3PBT6",'Deep retrofit'!$V$40,"")))&amp;IF(F61="Scenario1PBT7",'Deep retrofit'!$W$40,IF(F61="Scenario2PBT7",'Deep retrofit'!$X$40,IF(F61="Scenario3PBT7",'Deep retrofit'!$Y$40,"")))&amp;IF(F61="Scenario1PBT8",'Deep retrofit'!$Z$40,IF(F61="Scenario2PBT8",'Deep retrofit'!$AA$40,IF(F61="Scenario3PBT8",'Deep retrofit'!$AB$40,"")))&amp;IF(F61="Scenario1PBT9",'Deep retrofit'!$AC$40,IF(F61="Scenario2PBT9",'Deep retrofit'!$AD$40,IF(F61="Scenario3PBT9",'Deep retrofit'!$AE$40,"")))&amp;IF(F61="Scenario1PBT10",'Deep retrofit'!$AF$40,IF(F61="Scenario2PBT10",'Deep retrofit'!$AG$40,IF(F61="Scenario3PBT10",'Deep retrofit'!$AH$40,"")))&amp;IF(F61="Scenario1PBT11",'Deep retrofit'!$AI$40,IF(F61="Scenario2PBT11",'Deep retrofit'!$AJ$40,IF(F61="Scenario3PBT11",'Deep retrofit'!$AK$40,"")))&amp;IF(F61="Scenario1PBT12",'Deep retrofit'!$AL$40,IF(F61="Scenario2PBT12",'Deep retrofit'!$AM$40,IF(F61="Scenario3PBT12",'Deep retrofit'!$AN$40,"")))&amp;IF(F61="Scenario1PBT13",'Deep retrofit'!$AO$40,IF(F61="Scenario2PBT13",'Deep retrofit'!$AP$40,IF(F61="Scenario3PBT13",'Deep retrofit'!$AQ$40,"")))&amp;IF(F61="Scenario1PBT14",'Deep retrofit'!$AR$40,IF(F61="Scenario2PBT14",'Deep retrofit'!$AS$40,IF(F61="Scenario3PBT14",'Deep retrofit'!$AT$40,"")))&amp;IF(F61="Scenario1PBT15",'Deep retrofit'!$AU$40,IF(F61="Scenario2PBT15",'Deep retrofit'!$AV$40,IF(F61="Scenario3PBT15",'Deep retrofit'!$AW$40,"")))</f>
        <v/>
      </c>
      <c r="X61" s="117">
        <f t="shared" si="19"/>
        <v>0</v>
      </c>
      <c r="Y61" s="117" t="str">
        <f>IF(F61="Scenario1PBT1",'Deep retrofit'!$E$42,IF(F61="Scenario2PBT1",'Deep retrofit'!$F$42,IF(F61="Scenario3PBT1",'Deep retrofit'!$G$42,"")))&amp;IF(F61="Scenario1PBT2",'Deep retrofit'!$H$42,IF(F61="Scenario2PBT2",'Deep retrofit'!$I$42,IF(F61="Scenario3PBT2",'Deep retrofit'!$J$42,"")))&amp;IF(F61="Scenario1PBT3",'Deep retrofit'!$K$42,IF(F61="Scenario2PBT3",'Deep retrofit'!$L$42,IF(F61="Scenario3PBT3",'Deep retrofit'!$M$42,"")))&amp;IF(F61="Scenario1PBT4",'Deep retrofit'!$N$42,IF(F61="Scenario2PBT4",'Deep retrofit'!$O$42,IF(F61="Scenario3PBT4",'Deep retrofit'!$P$42,"")))&amp;IF(F61="Scenario1PBT5",'Deep retrofit'!$Q$42,IF(F61="Scenario2PBT5",'Deep retrofit'!$R$42,IF(F61="Scenario3PBT5",'Deep retrofit'!$S$42,"")))&amp;IF(F61="Scenario1PBT6",'Deep retrofit'!$T$42,IF(F61="Scenario2PBT6",'Deep retrofit'!$U$42,IF(F61="Scenario3PBT6",'Deep retrofit'!$V$42,"")))&amp;IF(F61="Scenario1PBT7",'Deep retrofit'!$W$42,IF(F61="Scenario2PBT7",'Deep retrofit'!$X$42,IF(F61="Scenario3PBT7",'Deep retrofit'!$Y$42,"")))&amp;IF(F61="Scenario1PBT8",'Deep retrofit'!$Z$42,IF(F61="Scenario2PBT8",'Deep retrofit'!$AA$42,IF(F61="Scenario3PBT8",'Deep retrofit'!$AB$42,"")))&amp;IF(F61="Scenario1PBT9",'Deep retrofit'!$AC$42,IF(F61="Scenario2PBT9",'Deep retrofit'!$AD$42,IF(F61="Scenario3PBT9",'Deep retrofit'!$AE$42,"")))&amp;IF(F61="Scenario1PBT10",'Deep retrofit'!$AF$42,IF(F61="Scenario2PBT10",'Deep retrofit'!$AG$42,IF(F61="Scenario3PBT10",'Deep retrofit'!$AH$42,"")))&amp;IF(F61="Scenario1PBT11",'Deep retrofit'!$AI$42,IF(F61="Scenario2PBT11",'Deep retrofit'!$AJ$42,IF(F61="Scenario3PBT11",'Deep retrofit'!$AK$42,"")))&amp;IF(F61="Scenario1PBT12",'Deep retrofit'!$AL$42,IF(F61="Scenario2PBT12",'Deep retrofit'!$AM$42,IF(F61="Scenario3PBT12",'Deep retrofit'!$AN$42,"")))&amp;IF(F61="Scenario1PBT13",'Deep retrofit'!$AO$42,IF(F61="Scenario2PBT13",'Deep retrofit'!$AP$42,IF(F61="Scenario3PBT13",'Deep retrofit'!$AQ$42,"")))&amp;IF(F61="Scenario1PBT14",'Deep retrofit'!$AR$42,IF(F61="Scenario2PBT14",'Deep retrofit'!$AS$42,IF(F61="Scenario3PBT14",'Deep retrofit'!$AT$42,"")))&amp;IF(F61="Scenario1PBT15",'Deep retrofit'!$AU$42,IF(F61="Scenario2PBT15",'Deep retrofit'!$AV$42,IF(F61="Scenario3PBT15",'Deep retrofit'!$AW$42,"")))</f>
        <v/>
      </c>
      <c r="Z61" s="117">
        <f t="shared" si="20"/>
        <v>0</v>
      </c>
      <c r="AA61" s="269" t="str">
        <f>IF(F61="Scenario1PBT1",'Deep retrofit'!$E$101,IF(F61="Scenario2PBT1",'Deep retrofit'!$F$101,IF(F61="Scenario3PBT1",'Deep retrofit'!$G$101,"")))&amp;IF(F61="Scenario1PBT2",'Deep retrofit'!$H$101,IF(F61="Scenario2PBT2",'Deep retrofit'!$I$101,IF(F61="Scenario3PBT2",'Deep retrofit'!$J$101,"")))&amp;IF(F61="Scenario1PBT3",'Deep retrofit'!$K$101,IF(F61="Scenario2PBT3",'Deep retrofit'!$L$101,IF(F61="Scenario3PBT3",'Deep retrofit'!$M$101,"")))&amp;IF(F61="Scenario1PBT4",'Deep retrofit'!$N$101,IF(F61="Scenario2PBT4",'Deep retrofit'!$O$101,IF(F61="Scenario3PBT4",'Deep retrofit'!$P$101,"")))&amp;IF(F61="Scenario1PBT5",'Deep retrofit'!$Q$101,IF(F61="Scenario2PBT5",'Deep retrofit'!$R$101,IF(F61="Scenario3PBT5",'Deep retrofit'!$S$101,"")))&amp;IF(F61="Scenario1PBT6",'Deep retrofit'!$T$101,IF(F61="Scenario2PBT6",'Deep retrofit'!$U$101,IF(F61="Scenario3PBT6",'Deep retrofit'!$V$101,"")))&amp;IF(F61="Scenario1PBT7",'Deep retrofit'!$W$101,IF(F61="Scenario2PBT7",'Deep retrofit'!$X$101,IF(F61="Scenario3PBT7",'Deep retrofit'!$Y$101,"")))&amp;IF(F61="Scenario1PBT8",'Deep retrofit'!$Z$101,IF(F61="Scenario2PBT8",'Deep retrofit'!$AA$101,IF(F61="Scenario3PBT8",'Deep retrofit'!$AB$101,"")))&amp;IF(F61="Scenario1PBT9",'Deep retrofit'!$AC$101,IF(F61="Scenario2PBT9",'Deep retrofit'!$AD$101,IF(F61="Scenario3PBT9",'Deep retrofit'!$AE$101,"")))&amp;IF(F61="Scenario1PBT10",'Deep retrofit'!$AF$101,IF(F61="Scenario2PBT10",'Deep retrofit'!$AG$101,IF(F61="Scenario3PBT10",'Deep retrofit'!$AH$101,"")))&amp;IF(F61="Scenario1PBT11",'Deep retrofit'!$AI$101,IF(F61="Scenario2PBT11",'Deep retrofit'!$AJ$101,IF(F61="Scenario3PBT11",'Deep retrofit'!$AK$101,"")))&amp;IF(F61="Scenario1PBT12",'Deep retrofit'!$AL$101,IF(F61="Scenario2PBT12",'Deep retrofit'!$AM$101,IF(F61="Scenario3PBT12",'Deep retrofit'!$AN$101,"")))&amp;IF(F61="Scenario1PBT13",'Deep retrofit'!$AO$101,IF(F61="Scenario2PBT13",'Deep retrofit'!$AP$101,IF(F61="Scenario3PBT13",'Deep retrofit'!$AQ$101,"")))&amp;IF(F61="Scenario1PBT14",'Deep retrofit'!$AR$101,IF(F61="Scenario2PBT14",'Deep retrofit'!$AS$101,IF(F61="Scenario3PBT14",'Deep retrofit'!$AT$101,"")))&amp;IF(F61="Scenario1PBT15",'Deep retrofit'!$AU$101,IF(F61="Scenario2PBT15",'Deep retrofit'!$AV$101,IF(F61="Scenario3PBT15",'Deep retrofit'!$AW$101,"")))</f>
        <v/>
      </c>
      <c r="AB61" s="179">
        <f t="shared" si="21"/>
        <v>0</v>
      </c>
      <c r="AC61" s="208">
        <f>IFERROR('Projection_Base-case'!G61-G61,0)</f>
        <v>0</v>
      </c>
      <c r="AD61" s="117">
        <f t="shared" si="24"/>
        <v>0</v>
      </c>
      <c r="AE61" s="117">
        <f>IFERROR(100*AC61/'Projection_Base-case'!G61,0)</f>
        <v>0</v>
      </c>
      <c r="AF61" s="117">
        <f>IFERROR('Projection_Base-case'!I61-I61,0)</f>
        <v>0</v>
      </c>
      <c r="AG61" s="117">
        <f t="shared" si="25"/>
        <v>0</v>
      </c>
      <c r="AH61" s="117">
        <f>IFERROR(100*AF61/'Projection_Base-case'!I61,0)</f>
        <v>0</v>
      </c>
      <c r="AI61" s="117">
        <f>IFERROR('Projection_Base-case'!K61-K61,0)</f>
        <v>0</v>
      </c>
      <c r="AJ61" s="117">
        <f t="shared" si="26"/>
        <v>0</v>
      </c>
      <c r="AK61" s="117">
        <f>IFERROR(100*AI61/'Projection_Base-case'!K61,0)</f>
        <v>0</v>
      </c>
      <c r="AL61" s="117">
        <f>IFERROR(M61-'Projection_Base-case'!M61,0)</f>
        <v>0</v>
      </c>
      <c r="AM61" s="117">
        <f t="shared" si="27"/>
        <v>0</v>
      </c>
      <c r="AN61" s="179">
        <f>IFERROR(IF('Projection_Base-case'!N61&gt;0,100*AM61/'Projection_Base-case'!N61,100*AM61/N61),0)</f>
        <v>0</v>
      </c>
      <c r="AO61" s="206">
        <f>IFERROR('Projection_Base-case'!O61-O61,0)</f>
        <v>0</v>
      </c>
      <c r="AP61" s="117">
        <f t="shared" si="28"/>
        <v>0</v>
      </c>
      <c r="AQ61" s="117">
        <f>IFERROR(100*AO61/'Projection_Base-case'!O61,0)</f>
        <v>0</v>
      </c>
      <c r="AR61" s="117">
        <f>IFERROR('Projection_Base-case'!Q61-Q61,0)</f>
        <v>0</v>
      </c>
      <c r="AS61" s="117">
        <f t="shared" si="29"/>
        <v>0</v>
      </c>
      <c r="AT61" s="117">
        <f>IFERROR(100*AR61/'Projection_Base-case'!Q61,0)</f>
        <v>0</v>
      </c>
      <c r="AU61" s="117">
        <f>IFERROR('Projection_Base-case'!S61-S61,0)</f>
        <v>0</v>
      </c>
      <c r="AV61" s="117">
        <f t="shared" si="30"/>
        <v>0</v>
      </c>
      <c r="AW61" s="118">
        <f>IFERROR(100*AU61/'Projection_Base-case'!S61,0)</f>
        <v>0</v>
      </c>
      <c r="AX61" s="206">
        <f>IFERROR('Projection_Base-case'!U61-U61,0)</f>
        <v>0</v>
      </c>
      <c r="AY61" s="117">
        <f t="shared" si="31"/>
        <v>0</v>
      </c>
      <c r="AZ61" s="117">
        <f>IFERROR(100*AX61/'Projection_Base-case'!U61,0)</f>
        <v>0</v>
      </c>
      <c r="BA61" s="117">
        <f>IFERROR('Projection_Base-case'!W61-W61,0)</f>
        <v>0</v>
      </c>
      <c r="BB61" s="117">
        <f t="shared" si="32"/>
        <v>0</v>
      </c>
      <c r="BC61" s="117">
        <f>IFERROR(100*BA61/'Projection_Base-case'!W61,0)</f>
        <v>0</v>
      </c>
      <c r="BD61" s="117">
        <f>IFERROR('Projection_Base-case'!Y61-Y61,0)</f>
        <v>0</v>
      </c>
      <c r="BE61" s="117">
        <f t="shared" si="33"/>
        <v>0</v>
      </c>
      <c r="BF61" s="117">
        <f>IFERROR(100*BD61/'Projection_Base-case'!Y61,0)</f>
        <v>0</v>
      </c>
      <c r="BG61" s="178">
        <f t="shared" si="22"/>
        <v>0</v>
      </c>
      <c r="BH61" s="179">
        <f t="shared" si="23"/>
        <v>0</v>
      </c>
    </row>
    <row r="62" spans="1:60">
      <c r="A62" s="205">
        <v>57</v>
      </c>
      <c r="B62" s="178">
        <f>IF('Projection_Base-case'!B62&lt;&gt;"",'Projection_Base-case'!B62,0)</f>
        <v>0</v>
      </c>
      <c r="C62" s="178">
        <f>IF('Projection_Base-case'!C62&lt;&gt;"",'Projection_Base-case'!C62,0)</f>
        <v>0</v>
      </c>
      <c r="D62" s="178">
        <f>IF('Projection_Base-case'!D62&lt;&gt;"",'Projection_Base-case'!D62,0)</f>
        <v>0</v>
      </c>
      <c r="E62" s="107" t="str">
        <f>IF(AND('Résultats deep'!$AC$3="OUI",'Résultats deep'!E61&lt;&gt;""),'Résultats deep'!E61,IF(OR(D62="PBT1",D62="PBT2",D62="PBT3",D62="PBT4",D62="PBT5",D62="PBT6",D62="PBT7"),"Scenario1",""))</f>
        <v/>
      </c>
      <c r="F62" s="202" t="str">
        <f t="shared" si="10"/>
        <v>0</v>
      </c>
      <c r="G62" s="177" t="str">
        <f>IF(F62="Scenario1PBT1",'Deep retrofit'!$E$6,IF(F62="Scenario2PBT1",'Deep retrofit'!$F$6,IF(F62="Scenario3PBT1",'Deep retrofit'!$G$6,"")))&amp;IF(F62="Scenario1PBT2",'Deep retrofit'!$H$6,IF(F62="Scenario2PBT2",'Deep retrofit'!$I$6,IF(F62="Scenario3PBT2",'Deep retrofit'!$J$6,"")))&amp;IF(F62="Scenario1PBT3",'Deep retrofit'!$K$6,IF(F62="Scenario2PBT3",'Deep retrofit'!$L$6,IF(F62="Scenario3PBT3",'Deep retrofit'!$M$6,"")))&amp;IF(F62="Scenario1PBT4",'Deep retrofit'!$N$6,IF(F62="Scenario2PBT4",'Deep retrofit'!$O$6,IF(F62="Scenario3PBT4",'Deep retrofit'!$P$6,"")))&amp;IF(F62="Scenario1PBT5",'Deep retrofit'!$Q$6,IF(F62="Scenario2PBT5",'Deep retrofit'!$R$6,IF(F62="Scenario3PBT5",'Deep retrofit'!$S$6,"")))&amp;IF(F62="Scenario1PBT6",'Deep retrofit'!$T$6,IF(F62="Scenario2PBT6",'Deep retrofit'!$U$6,IF(F62="Scenario3PBT6",'Deep retrofit'!$V$6,"")))&amp;IF(F62="Scenario1PBT7",'Deep retrofit'!$W$6,IF(F62="Scenario2PBT7",'Deep retrofit'!$X$6,IF(F62="Scenario3PBT7",'Deep retrofit'!$Y$6,"")))&amp;IF(F62="Scenario1PBT8",'Deep retrofit'!$Z$6,IF(F62="Scenario2PBT8",'Deep retrofit'!$AA$6,IF(F62="Scenario3PBT8",'Deep retrofit'!$AB$6,"")))&amp;IF(F62="Scenario1PBT9",'Deep retrofit'!$AC$6,IF(F62="Scenario2PBT9",'Deep retrofit'!$AD$6,IF(F62="Scenario3PBT9",'Deep retrofit'!$AE$6,"")))&amp;IF(F62="Scenario1PBT10",'Deep retrofit'!$AF$6,IF(F62="Scenario2PBT10",'Deep retrofit'!$AG$6,IF(F62="Scenario3PBT10",'Deep retrofit'!$AH$6,"")))&amp;IF(F62="Scenario1PBT11",'Deep retrofit'!$AI$6,IF(F62="Scenario2PBT11",'Deep retrofit'!$AJ$6,IF(F62="Scenario3PBT11",'Deep retrofit'!$AK$6,"")))&amp;IF(F62="Scenario1PBT12",'Deep retrofit'!$AL$6,IF(F62="Scenario2PBT12",'Deep retrofit'!$AM$6,IF(F62="Scenario3PBT12",'Deep retrofit'!$AN$6,"")))&amp;IF(F62="Scenario1PBT13",'Deep retrofit'!$AO$6,IF(F62="Scenario2PBT13",'Deep retrofit'!$AP$6,IF(F62="Scenario3PBT13",'Deep retrofit'!$AQ$6,"")))&amp;IF(F62="Scenario1PBT14",'Deep retrofit'!$AR$6,IF(F62="Scenario2PBT14",'Deep retrofit'!$AS$6,IF(F62="Scenario3PBT14",'Deep retrofit'!$AT$6,"")))&amp;IF(F62="Scenario1PBT15",'Deep retrofit'!$AU$6,IF(F62="Scenario2PBT15",'Deep retrofit'!$AV$6,IF(F62="Scenario3PBT15",'Deep retrofit'!$AW$6,"")))</f>
        <v/>
      </c>
      <c r="H62" s="117">
        <f t="shared" si="11"/>
        <v>0</v>
      </c>
      <c r="I62" s="178" t="str">
        <f>IF(F62="Scenario1PBT1",'Deep retrofit'!$E$16,IF(F62="Scenario2PBT1",'Deep retrofit'!$F$16,IF(F62="Scenario3PBT1",'Deep retrofit'!$G$16,"")))&amp;IF(F62="Scenario1PBT2",'Deep retrofit'!$H$16,IF(F62="Scenario2PBT2",'Deep retrofit'!$I$16,IF(F62="Scenario3PBT2",'Deep retrofit'!$J$16,"")))&amp;IF(F62="Scenario1PBT3",'Deep retrofit'!$K$16,IF(F62="Scenario2PBT3",'Deep retrofit'!$L$16,IF(F62="Scenario3PBT3",'Deep retrofit'!$M$16,"")))&amp;IF(F62="Scenario1PBT4",'Deep retrofit'!$N$16,IF(F62="Scenario2PBT4",'Deep retrofit'!$O$16,IF(F62="Scenario3PBT4",'Deep retrofit'!$P$16,"")))&amp;IF(F62="Scenario1PBT5",'Deep retrofit'!$Q$16,IF(F62="Scenario2PBT5",'Deep retrofit'!$R$16,IF(F62="Scenario3PBT5",'Deep retrofit'!$S$16,"")))&amp;IF(F62="Scenario1PBT6",'Deep retrofit'!$T$16,IF(F62="Scenario2PBT6",'Deep retrofit'!$U$16,IF(F62="Scenario3PBT6",'Deep retrofit'!$V$16,"")))&amp;IF(F62="Scenario1PBT7",'Deep retrofit'!$W$16,IF(F62="Scenario2PBT7",'Deep retrofit'!$X$16,IF(F62="Scenario3PBT7",'Deep retrofit'!$Y$16,"")))&amp;IF(F62="Scenario1PBT8",'Deep retrofit'!$Z$16,IF(F62="Scenario2PBT8",'Deep retrofit'!$AA$16,IF(F62="Scenario3PBT8",'Deep retrofit'!$AB$16,"")))&amp;IF(F62="Scenario1PBT9",'Deep retrofit'!$AC$16,IF(F62="Scenario2PBT9",'Deep retrofit'!$AD$16,IF(F62="Scenario3PBT9",'Deep retrofit'!$AE$16,"")))&amp;IF(F62="Scenario1PBT10",'Deep retrofit'!$AF$16,IF(F62="Scenario2PBT10",'Deep retrofit'!$AG$16,IF(F62="Scenario3PBT10",'Deep retrofit'!$AH$16,"")))&amp;IF(F62="Scenario1PBT11",'Deep retrofit'!$AI$16,IF(F62="Scenario2PBT11",'Deep retrofit'!$AJ$16,IF(F62="Scenario3PBT11",'Deep retrofit'!$AK$16,"")))&amp;IF(F62="Scenario1PBT12",'Deep retrofit'!$AL$16,IF(F62="Scenario2PBT12",'Deep retrofit'!$AM$16,IF(F62="Scenario3PBT12",'Deep retrofit'!$AN$16,"")))&amp;IF(F62="Scenario1PBT13",'Deep retrofit'!$AO$16,IF(F62="Scenario2PBT13",'Deep retrofit'!$AP$16,IF(F62="Scenario3PBT13",'Deep retrofit'!$AQ$16,"")))&amp;IF(F62="Scenario1PBT14",'Deep retrofit'!$AR$16,IF(F62="Scenario2PBT14",'Deep retrofit'!$AS$16,IF(F62="Scenario3PBT14",'Deep retrofit'!$AT$16,"")))&amp;IF(F62="Scenario1PBT15",'Deep retrofit'!$AU$16,IF(F62="Scenario2PBT15",'Deep retrofit'!$AV$16,IF(F62="Scenario3PBT15",'Deep retrofit'!$AW$16,"")))</f>
        <v/>
      </c>
      <c r="J62" s="117">
        <f t="shared" si="12"/>
        <v>0</v>
      </c>
      <c r="K62" s="117" t="str">
        <f>IF(F62="Scenario1PBT1",'Deep retrofit'!$E$18,IF(F62="Scenario2PBT1",'Deep retrofit'!$F$18,IF(F62="Scenario3PBT1",'Deep retrofit'!$G$18,"")))&amp;IF(F62="Scenario1PBT2",'Deep retrofit'!$H$18,IF(F62="Scenario2PBT2",'Deep retrofit'!$I$18,IF(F62="Scenario3PBT2",'Deep retrofit'!$J$18,"")))&amp;IF(F62="Scenario1PBT3",'Deep retrofit'!$K$18,IF(F62="Scenario2PBT3",'Deep retrofit'!$L$18,IF(F62="Scenario3PBT3",'Deep retrofit'!$M$18,"")))&amp;IF(F62="Scenario1PBT4",'Deep retrofit'!$N$18,IF(F62="Scenario2PBT4",'Deep retrofit'!$O$18,IF(F62="Scenario3PBT4",'Deep retrofit'!$P$18,"")))&amp;IF(F62="Scenario1PBT5",'Deep retrofit'!$Q$18,IF(F62="Scenario2PBT5",'Deep retrofit'!$R$18,IF(F62="Scenario3PBT5",'Deep retrofit'!$S$18,"")))&amp;IF(F62="Scenario1PBT6",'Deep retrofit'!$T$18,IF(F62="Scenario2PBT6",'Deep retrofit'!$U$18,IF(F62="Scenario3PBT6",'Deep retrofit'!$V$18,"")))&amp;IF(F62="Scenario1PBT7",'Deep retrofit'!$W$18,IF(F62="Scenario2PBT7",'Deep retrofit'!$X$18,IF(F62="Scenario3PBT7",'Deep retrofit'!$Y$18,"")))&amp;IF(F62="Scenario1PBT8",'Deep retrofit'!$Z$18,IF(F62="Scenario2PBT8",'Deep retrofit'!$AA$18,IF(F62="Scenario3PBT8",'Deep retrofit'!$AB$18,"")))&amp;IF(F62="Scenario1PBT9",'Deep retrofit'!$AC$18,IF(F62="Scenario2PBT9",'Deep retrofit'!$AD$18,IF(F62="Scenario3PBT9",'Deep retrofit'!$AE$18,"")))&amp;IF(F62="Scenario1PBT10",'Deep retrofit'!$AF$18,IF(F62="Scenario2PBT10",'Deep retrofit'!$AG$18,IF(F62="Scenario3PBT10",'Deep retrofit'!$AH$18,"")))&amp;IF(F62="Scenario1PBT11",'Deep retrofit'!$AI$18,IF(F62="Scenario2PBT11",'Deep retrofit'!$AJ$18,IF(F62="Scenario3PBT11",'Deep retrofit'!$AK$18,"")))&amp;IF(F62="Scenario1PBT12",'Deep retrofit'!$AL$18,IF(F62="Scenario2PBT12",'Deep retrofit'!$AM$18,IF(F62="Scenario3PBT12",'Deep retrofit'!$AN$18,"")))&amp;IF(F62="Scenario1PBT13",'Deep retrofit'!$AO$18,IF(F62="Scenario2PBT13",'Deep retrofit'!$AP$18,IF(F62="Scenario3PBT13",'Deep retrofit'!$AQ$18,"")))&amp;IF(F62="Scenario1PBT14",'Deep retrofit'!$AR$18,IF(F62="Scenario2PBT14",'Deep retrofit'!$AS$18,IF(F62="Scenario3PBT14",'Deep retrofit'!$AT$18,"")))&amp;IF(F62="Scenario1PBT15",'Deep retrofit'!$AU$18,IF(F62="Scenario2PBT15",'Deep retrofit'!$AV$18,IF(F62="Scenario3PBT15",'Deep retrofit'!$AW$18,"")))</f>
        <v/>
      </c>
      <c r="L62" s="117">
        <f t="shared" si="13"/>
        <v>0</v>
      </c>
      <c r="M62" s="117" t="str">
        <f>IF(F62="Scenario1PBT1",'Deep retrofit'!$E$20,IF(F62="Scenario2PBT1",'Deep retrofit'!$F$20,IF(F62="Scenario3PBT1",'Deep retrofit'!$G$20,"")))&amp;IF(F62="Scenario1PBT2",'Deep retrofit'!$H$20,IF(F62="Scenario2PBT2",'Deep retrofit'!$I$20,IF(F62="Scenario3PBT2",'Deep retrofit'!$J$20,"")))&amp;IF(F62="Scenario1PBT3",'Deep retrofit'!$K$20,IF(F62="Scenario2PBT3",'Deep retrofit'!$L$20,IF(F62="Scenario3PBT3",'Deep retrofit'!$M$20,"")))&amp;IF(F62="Scenario1PBT4",'Deep retrofit'!$N$20,IF(F62="Scenario2PBT4",'Deep retrofit'!$O$20,IF(F62="Scenario3PBT4",'Deep retrofit'!$P$20,"")))&amp;IF(F62="Scenario1PBT5",'Deep retrofit'!$Q$20,IF(F62="Scenario2PBT5",'Deep retrofit'!$R$20,IF(F62="Scenario3PBT5",'Deep retrofit'!$S$20,"")))&amp;IF(F62="Scenario1PBT6",'Deep retrofit'!$T$20,IF(F62="Scenario2PBT6",'Deep retrofit'!$U$20,IF(F62="Scenario3PBT6",'Deep retrofit'!$V$20,"")))&amp;IF(F62="Scenario1PBT7",'Deep retrofit'!$W$20,IF(F62="Scenario2PBT7",'Deep retrofit'!$X$20,IF(F62="Scenario3PBT7",'Deep retrofit'!$Y$20,"")))&amp;IF(F62="Scenario1PBT8",'Deep retrofit'!$Z$20,IF(F62="Scenario2PBT8",'Deep retrofit'!$AA$20,IF(F62="Scenario3PBT8",'Deep retrofit'!$AB$20,"")))&amp;IF(F62="Scenario1PBT9",'Deep retrofit'!$AC$20,IF(F62="Scenario2PBT9",'Deep retrofit'!$AD$20,IF(F62="Scenario3PBT9",'Deep retrofit'!$AE$20,"")))&amp;IF(F62="Scenario1PBT10",'Deep retrofit'!$AF$20,IF(F62="Scenario2PBT10",'Deep retrofit'!$AG$20,IF(F62="Scenario3PBT10",'Deep retrofit'!$AH$20,"")))&amp;IF(F62="Scenario1PBT11",'Deep retrofit'!$AI$20,IF(F62="Scenario2PBT11",'Deep retrofit'!$AJ$20,IF(F62="Scenario3PBT11",'Deep retrofit'!$AK$20,"")))&amp;IF(F62="Scenario1PBT12",'Deep retrofit'!$AL$20,IF(F62="Scenario2PBT12",'Deep retrofit'!$AM$20,IF(F62="Scenario3PBT12",'Deep retrofit'!$AN$20,"")))&amp;IF(F62="Scenario1PBT13",'Deep retrofit'!$AO$20,IF(F62="Scenario2PBT13",'Deep retrofit'!$AP$20,IF(F62="Scenario3PBT13",'Deep retrofit'!$AQ$20,"")))&amp;IF(F62="Scenario1PBT14",'Deep retrofit'!$AR$20,IF(F62="Scenario2PBT14",'Deep retrofit'!$AS$20,IF(F62="Scenario3PBT14",'Deep retrofit'!$AT$20,"")))&amp;IF(F62="Scenario1PBT15",'Deep retrofit'!$AU$20,IF(F62="Scenario2PBT15",'Deep retrofit'!$AV$20,IF(F62="Scenario3PBT15",'Deep retrofit'!$AW$20,"")))</f>
        <v/>
      </c>
      <c r="N62" s="118">
        <f t="shared" si="14"/>
        <v>0</v>
      </c>
      <c r="O62" s="206" t="str">
        <f>IF(F62="Scenario1PBT1",'Deep retrofit'!$E$23,IF(F62="Scenario2PBT1",'Deep retrofit'!$F$23,IF(F62="Scenario3PBT1",'Deep retrofit'!$G$23,"")))&amp;IF(F62="Scenario1PBT2",'Deep retrofit'!$H$23,IF(F62="Scenario2PBT2",'Deep retrofit'!$I$23,IF(F62="Scenario3PBT2",'Deep retrofit'!$J$23,"")))&amp;IF(F62="Scenario1PBT3",'Deep retrofit'!$K$23,IF(F62="Scenario2PBT3",'Deep retrofit'!$L$23,IF(F62="Scenario3PBT3",'Deep retrofit'!$M$23,"")))&amp;IF(F62="Scenario1PBT4",'Deep retrofit'!$N$23,IF(F62="Scenario2PBT4",'Deep retrofit'!$O$23,IF(F62="Scenario3PBT4",'Deep retrofit'!$P$23,"")))&amp;IF(F62="Scenario1PBT5",'Deep retrofit'!$Q$23,IF(F62="Scenario2PBT5",'Deep retrofit'!$R$23,IF(F62="Scenario3PBT5",'Deep retrofit'!$S$23,"")))&amp;IF(F62="Scenario1PBT6",'Deep retrofit'!$T$23,IF(F62="Scenario2PBT6",'Deep retrofit'!$U$23,IF(F62="Scenario3PBT6",'Deep retrofit'!$V$23,"")))&amp;IF(F62="Scenario1PBT7",'Deep retrofit'!$W$23,IF(F62="Scenario2PBT7",'Deep retrofit'!$X$23,IF(F62="Scenario3PBT7",'Deep retrofit'!$Y$23,"")))&amp;IF(F62="Scenario1PBT8",'Deep retrofit'!$Z$23,IF(F62="Scenario2PBT8",'Deep retrofit'!$AA$23,IF(F62="Scenario3PBT8",'Deep retrofit'!$AB$23,"")))&amp;IF(F62="Scenario1PBT9",'Deep retrofit'!$AC$23,IF(F62="Scenario2PBT9",'Deep retrofit'!$AD$23,IF(F62="Scenario3PBT9",'Deep retrofit'!$AE$23,"")))&amp;IF(F62="Scenario1PBT10",'Deep retrofit'!$AF$23,IF(F62="Scenario2PBT10",'Deep retrofit'!$AG$23,IF(F62="Scenario3PBT10",'Deep retrofit'!$AH$23,"")))&amp;IF(F62="Scenario1PBT11",'Deep retrofit'!$AI$23,IF(F62="Scenario2PBT11",'Deep retrofit'!$AJ$23,IF(F62="Scenario3PBT11",'Deep retrofit'!$AK$23,"")))&amp;IF(F62="Scenario1PBT12",'Deep retrofit'!$AL$23,IF(F62="Scenario2PBT12",'Deep retrofit'!$AM$23,IF(F62="Scenario3PBT12",'Deep retrofit'!$AN$23,"")))&amp;IF(F62="Scenario1PBT13",'Deep retrofit'!$AO$23,IF(F62="Scenario2PBT13",'Deep retrofit'!$AP$23,IF(F62="Scenario3PBT13",'Deep retrofit'!$AQ$23,"")))&amp;IF(F62="Scenario1PBT14",'Deep retrofit'!$AR$23,IF(F62="Scenario2PBT14",'Deep retrofit'!$AS$23,IF(F62="Scenario3PBT14",'Deep retrofit'!$AT$23,"")))&amp;IF(F62="Scenario1PBT15",'Deep retrofit'!$AU$23,IF(F62="Scenario2PBT15",'Deep retrofit'!$AV$23,IF(F62="Scenario3PBT15",'Deep retrofit'!$AW$23,"")))</f>
        <v/>
      </c>
      <c r="P62" s="117">
        <f t="shared" si="15"/>
        <v>0</v>
      </c>
      <c r="Q62" s="117" t="str">
        <f>IF(F62="Scenario1PBT1",'Deep retrofit'!$E$25,IF(F62="Scenario2PBT1",'Deep retrofit'!$F$25,IF(F62="Scenario3PBT1",'Deep retrofit'!$G$25,"")))&amp;IF(F62="Scenario1PBT2",'Deep retrofit'!$H$25,IF(F62="Scenario2PBT2",'Deep retrofit'!$I$25,IF(F62="Scenario3PBT2",'Deep retrofit'!$J$25,"")))&amp;IF(F62="Scenario1PBT3",'Deep retrofit'!$K$25,IF(F62="Scenario2PBT3",'Deep retrofit'!$L$25,IF(F62="Scenario3PBT3",'Deep retrofit'!$M$25,"")))&amp;IF(F62="Scenario1PBT4",'Deep retrofit'!$N$25,IF(F62="Scenario2PBT4",'Deep retrofit'!$O$25,IF(F62="Scenario3PBT4",'Deep retrofit'!$P$25,"")))&amp;IF(F62="Scenario1PBT5",'Deep retrofit'!$Q$25,IF(F62="Scenario2PBT5",'Deep retrofit'!$R$25,IF(F62="Scenario3PBT5",'Deep retrofit'!$S$25,"")))&amp;IF(F62="Scenario1PBT6",'Deep retrofit'!$T$25,IF(F62="Scenario2PBT6",'Deep retrofit'!$U$25,IF(F62="Scenario3PBT6",'Deep retrofit'!$V$25,"")))&amp;IF(F62="Scenario1PBT7",'Deep retrofit'!$W$25,IF(F62="Scenario2PBT7",'Deep retrofit'!$X$25,IF(F62="Scenario3PBT7",'Deep retrofit'!$Y$25,"")))&amp;IF(F62="Scenario1PBT8",'Deep retrofit'!$Z$25,IF(F62="Scenario2PBT8",'Deep retrofit'!$AA$25,IF(F62="Scenario3PBT8",'Deep retrofit'!$AB$25,"")))&amp;IF(F62="Scenario1PBT9",'Deep retrofit'!$AC$25,IF(F62="Scenario2PBT9",'Deep retrofit'!$AD$25,IF(F62="Scenario3PBT9",'Deep retrofit'!$AE$25,"")))&amp;IF(F62="Scenario1PBT10",'Deep retrofit'!$AF$25,IF(F62="Scenario2PBT10",'Deep retrofit'!$AG$25,IF(F62="Scenario3PBT10",'Deep retrofit'!$AH$25,"")))&amp;IF(F62="Scenario1PBT11",'Deep retrofit'!$AI$25,IF(F62="Scenario2PBT11",'Deep retrofit'!$AJ$25,IF(F62="Scenario3PBT11",'Deep retrofit'!$AK$25,"")))&amp;IF(F62="Scenario1PBT12",'Deep retrofit'!$AL$25,IF(F62="Scenario2PBT12",'Deep retrofit'!$AM$25,IF(F62="Scenario3PBT12",'Deep retrofit'!$AN$25,"")))&amp;IF(F62="Scenario1PBT13",'Deep retrofit'!$AO$25,IF(F62="Scenario2PBT13",'Deep retrofit'!$AP$25,IF(F62="Scenario3PBT13",'Deep retrofit'!$AQ$25,"")))&amp;IF(F62="Scenario1PBT14",'Deep retrofit'!$AR$25,IF(F62="Scenario2PBT14",'Deep retrofit'!$AS$25,IF(F62="Scenario3PBT14",'Deep retrofit'!$AT$25,"")))&amp;IF(F62="Scenario1PBT15",'Deep retrofit'!$AU$25,IF(F62="Scenario2PBT15",'Deep retrofit'!$AV$25,IF(F62="Scenario3PBT15",'Deep retrofit'!$AW$25,"")))</f>
        <v/>
      </c>
      <c r="R62" s="117">
        <f t="shared" si="16"/>
        <v>0</v>
      </c>
      <c r="S62" s="117" t="str">
        <f>IF(F62="Scenario1PBT1",'Deep retrofit'!$E$27,IF(F62="Scenario2PBT1",'Deep retrofit'!$F$27,IF(F62="Scenario3PBT1",'Deep retrofit'!$G$27,"")))&amp;IF(F62="Scenario1PBT2",'Deep retrofit'!$H$27,IF(F62="Scenario2PBT2",'Deep retrofit'!$I$27,IF(F62="Scenario3PBT2",'Deep retrofit'!$J$27,"")))&amp;IF(F62="Scenario1PBT3",'Deep retrofit'!$K$27,IF(F62="Scenario2PBT3",'Deep retrofit'!$L$27,IF(F62="Scenario3PBT3",'Deep retrofit'!$M$27,"")))&amp;IF(F62="Scenario1PBT4",'Deep retrofit'!$N$27,IF(F62="Scenario2PBT4",'Deep retrofit'!$O$27,IF(F62="Scenario3PBT4",'Deep retrofit'!$P$27,"")))&amp;IF(F62="Scenario1PBT5",'Deep retrofit'!$Q$27,IF(F62="Scenario2PBT5",'Deep retrofit'!$R$27,IF(F62="Scenario3PBT5",'Deep retrofit'!$S$27,"")))&amp;IF(F62="Scenario1PBT6",'Deep retrofit'!$T$27,IF(F62="Scenario2PBT6",'Deep retrofit'!$U$27,IF(F62="Scenario3PBT6",'Deep retrofit'!$V$27,"")))&amp;IF(F62="Scenario1PBT7",'Deep retrofit'!$W$27,IF(F62="Scenario2PBT7",'Deep retrofit'!$X$27,IF(F62="Scenario3PBT7",'Deep retrofit'!$Y$27,"")))&amp;IF(F62="Scenario1PBT8",'Deep retrofit'!$Z$27,IF(F62="Scenario2PBT8",'Deep retrofit'!$AA$27,IF(F62="Scenario3PBT8",'Deep retrofit'!$AB$27,"")))&amp;IF(F62="Scenario1PBT9",'Deep retrofit'!$AC$27,IF(F62="Scenario2PBT9",'Deep retrofit'!$AD$27,IF(F62="Scenario3PBT9",'Deep retrofit'!$AE$27,"")))&amp;IF(F62="Scenario1PBT10",'Deep retrofit'!$AF$27,IF(F62="Scenario2PBT10",'Deep retrofit'!$AG$27,IF(F62="Scenario3PBT10",'Deep retrofit'!$AH$27,"")))&amp;IF(F62="Scenario1PBT11",'Deep retrofit'!$AI$27,IF(F62="Scenario2PBT11",'Deep retrofit'!$AJ$27,IF(F62="Scenario3PBT11",'Deep retrofit'!$AK$27,"")))&amp;IF(F62="Scenario1PBT12",'Deep retrofit'!$AL$27,IF(F62="Scenario2PBT12",'Deep retrofit'!$AM$27,IF(F62="Scenario3PBT12",'Deep retrofit'!$AN$27,"")))&amp;IF(F62="Scenario1PBT13",'Deep retrofit'!$AO$27,IF(F62="Scenario2PBT13",'Deep retrofit'!$AP$27,IF(F62="Scenario3PBT13",'Deep retrofit'!$AQ$27,"")))&amp;IF(F62="Scenario1PBT14",'Deep retrofit'!$AR$27,IF(F62="Scenario2PBT14",'Deep retrofit'!$AS$27,IF(F62="Scenario3PBT14",'Deep retrofit'!$AT$27,"")))&amp;IF(F62="Scenario1PBT15",'Deep retrofit'!$AU$27,IF(F62="Scenario2PBT15",'Deep retrofit'!$AV$27,IF(F62="Scenario3PBT15",'Deep retrofit'!$AW$27,"")))</f>
        <v/>
      </c>
      <c r="T62" s="207">
        <f t="shared" si="17"/>
        <v>0</v>
      </c>
      <c r="U62" s="206" t="str">
        <f>IF(F62="Scenario1PBT1",'Deep retrofit'!$E$38,IF(F62="Scenario2PBT1",'Deep retrofit'!$F$38,IF(F62="Scenario3PBT1",'Deep retrofit'!$G$38,"")))&amp;IF(F62="Scenario1PBT2",'Deep retrofit'!$H$38,IF(F62="Scenario2PBT2",'Deep retrofit'!$I$38,IF(F62="Scenario3PBT2",'Deep retrofit'!$J$38,"")))&amp;IF(F62="Scenario1PBT3",'Deep retrofit'!$K$38,IF(F62="Scenario2PBT3",'Deep retrofit'!$L$38,IF(F62="Scenario3PBT3",'Deep retrofit'!$M$38,"")))&amp;IF(F62="Scenario1PBT4",'Deep retrofit'!$N$38,IF(F62="Scenario2PBT4",'Deep retrofit'!$O$38,IF(F62="Scenario3PBT4",'Deep retrofit'!$P$38,"")))&amp;IF(F62="Scenario1PBT5",'Deep retrofit'!$Q$38,IF(F62="Scenario2PBT5",'Deep retrofit'!$R$38,IF(F62="Scenario3PBT5",'Deep retrofit'!$S$38,"")))&amp;IF(F62="Scenario1PBT6",'Deep retrofit'!$T$38,IF(F62="Scenario2PBT6",'Deep retrofit'!$U$38,IF(F62="Scenario3PBT6",'Deep retrofit'!$V$38,"")))&amp;IF(F62="Scenario1PBT7",'Deep retrofit'!$W$38,IF(F62="Scenario2PBT7",'Deep retrofit'!$X$38,IF(F62="Scenario3PBT7",'Deep retrofit'!$Y$38,"")))&amp;IF(F62="Scenario1PBT8",'Deep retrofit'!$Z$38,IF(F62="Scenario2PBT8",'Deep retrofit'!$AA$38,IF(F62="Scenario3PBT8",'Deep retrofit'!$AB$38,"")))&amp;IF(F62="Scenario1PBT9",'Deep retrofit'!$AC$38,IF(F62="Scenario2PBT9",'Deep retrofit'!$AD$38,IF(F62="Scenario3PBT9",'Deep retrofit'!$AE$38,"")))&amp;IF(F62="Scenario1PBT10",'Deep retrofit'!$AF$38,IF(F62="Scenario2PBT10",'Deep retrofit'!$AG$38,IF(F62="Scenario3PBT10",'Deep retrofit'!$AH$38,"")))&amp;IF(F62="Scenario1PBT11",'Deep retrofit'!$AI$38,IF(F62="Scenario2PBT11",'Deep retrofit'!$AJ$38,IF(F62="Scenario3PBT11",'Deep retrofit'!$AK$38,"")))&amp;IF(F62="Scenario1PBT12",'Deep retrofit'!$AL$38,IF(F62="Scenario2PBT12",'Deep retrofit'!$AM$38,IF(F62="Scenario3PBT12",'Deep retrofit'!$AN$38,"")))&amp;IF(F62="Scenario1PBT13",'Deep retrofit'!$AO$38,IF(F62="Scenario2PBT13",'Deep retrofit'!$AP$38,IF(F62="Scenario3PBT13",'Deep retrofit'!$AQ$38,"")))&amp;IF(F62="Scenario1PBT14",'Deep retrofit'!$AR$38,IF(F62="Scenario2PBT14",'Deep retrofit'!$AS$38,IF(F62="Scenario3PBT14",'Deep retrofit'!$AT$38,"")))&amp;IF(F62="Scenario1PBT15",'Deep retrofit'!$AU$38,IF(F62="Scenario2PBT15",'Deep retrofit'!$AV$38,IF(F62="Scenario3PBT15",'Deep retrofit'!$AW$38,"")))</f>
        <v/>
      </c>
      <c r="V62" s="117">
        <f t="shared" si="18"/>
        <v>0</v>
      </c>
      <c r="W62" s="117" t="str">
        <f>IF(F62="Scenario1PBT1",'Deep retrofit'!$E$40,IF(F62="Scenario2PBT1",'Deep retrofit'!$F$40,IF(F62="Scenario3PBT1",'Deep retrofit'!$G$40,"")))&amp;IF(F62="Scenario1PBT2",'Deep retrofit'!$H$40,IF(F62="Scenario2PBT2",'Deep retrofit'!$I$40,IF(F62="Scenario3PBT2",'Deep retrofit'!$J$40,"")))&amp;IF(F62="Scenario1PBT3",'Deep retrofit'!$K$40,IF(F62="Scenario2PBT3",'Deep retrofit'!$L$40,IF(F62="Scenario3PBT3",'Deep retrofit'!$M$40,"")))&amp;IF(F62="Scenario1PBT4",'Deep retrofit'!$N$40,IF(F62="Scenario2PBT4",'Deep retrofit'!$O$40,IF(F62="Scenario3PBT4",'Deep retrofit'!$P$40,"")))&amp;IF(F62="Scenario1PBT5",'Deep retrofit'!$Q$40,IF(F62="Scenario2PBT5",'Deep retrofit'!$R$40,IF(F62="Scenario3PBT5",'Deep retrofit'!$S$40,"")))&amp;IF(F62="Scenario1PBT6",'Deep retrofit'!$T$40,IF(F62="Scenario2PBT6",'Deep retrofit'!$U$40,IF(F62="Scenario3PBT6",'Deep retrofit'!$V$40,"")))&amp;IF(F62="Scenario1PBT7",'Deep retrofit'!$W$40,IF(F62="Scenario2PBT7",'Deep retrofit'!$X$40,IF(F62="Scenario3PBT7",'Deep retrofit'!$Y$40,"")))&amp;IF(F62="Scenario1PBT8",'Deep retrofit'!$Z$40,IF(F62="Scenario2PBT8",'Deep retrofit'!$AA$40,IF(F62="Scenario3PBT8",'Deep retrofit'!$AB$40,"")))&amp;IF(F62="Scenario1PBT9",'Deep retrofit'!$AC$40,IF(F62="Scenario2PBT9",'Deep retrofit'!$AD$40,IF(F62="Scenario3PBT9",'Deep retrofit'!$AE$40,"")))&amp;IF(F62="Scenario1PBT10",'Deep retrofit'!$AF$40,IF(F62="Scenario2PBT10",'Deep retrofit'!$AG$40,IF(F62="Scenario3PBT10",'Deep retrofit'!$AH$40,"")))&amp;IF(F62="Scenario1PBT11",'Deep retrofit'!$AI$40,IF(F62="Scenario2PBT11",'Deep retrofit'!$AJ$40,IF(F62="Scenario3PBT11",'Deep retrofit'!$AK$40,"")))&amp;IF(F62="Scenario1PBT12",'Deep retrofit'!$AL$40,IF(F62="Scenario2PBT12",'Deep retrofit'!$AM$40,IF(F62="Scenario3PBT12",'Deep retrofit'!$AN$40,"")))&amp;IF(F62="Scenario1PBT13",'Deep retrofit'!$AO$40,IF(F62="Scenario2PBT13",'Deep retrofit'!$AP$40,IF(F62="Scenario3PBT13",'Deep retrofit'!$AQ$40,"")))&amp;IF(F62="Scenario1PBT14",'Deep retrofit'!$AR$40,IF(F62="Scenario2PBT14",'Deep retrofit'!$AS$40,IF(F62="Scenario3PBT14",'Deep retrofit'!$AT$40,"")))&amp;IF(F62="Scenario1PBT15",'Deep retrofit'!$AU$40,IF(F62="Scenario2PBT15",'Deep retrofit'!$AV$40,IF(F62="Scenario3PBT15",'Deep retrofit'!$AW$40,"")))</f>
        <v/>
      </c>
      <c r="X62" s="117">
        <f t="shared" si="19"/>
        <v>0</v>
      </c>
      <c r="Y62" s="117" t="str">
        <f>IF(F62="Scenario1PBT1",'Deep retrofit'!$E$42,IF(F62="Scenario2PBT1",'Deep retrofit'!$F$42,IF(F62="Scenario3PBT1",'Deep retrofit'!$G$42,"")))&amp;IF(F62="Scenario1PBT2",'Deep retrofit'!$H$42,IF(F62="Scenario2PBT2",'Deep retrofit'!$I$42,IF(F62="Scenario3PBT2",'Deep retrofit'!$J$42,"")))&amp;IF(F62="Scenario1PBT3",'Deep retrofit'!$K$42,IF(F62="Scenario2PBT3",'Deep retrofit'!$L$42,IF(F62="Scenario3PBT3",'Deep retrofit'!$M$42,"")))&amp;IF(F62="Scenario1PBT4",'Deep retrofit'!$N$42,IF(F62="Scenario2PBT4",'Deep retrofit'!$O$42,IF(F62="Scenario3PBT4",'Deep retrofit'!$P$42,"")))&amp;IF(F62="Scenario1PBT5",'Deep retrofit'!$Q$42,IF(F62="Scenario2PBT5",'Deep retrofit'!$R$42,IF(F62="Scenario3PBT5",'Deep retrofit'!$S$42,"")))&amp;IF(F62="Scenario1PBT6",'Deep retrofit'!$T$42,IF(F62="Scenario2PBT6",'Deep retrofit'!$U$42,IF(F62="Scenario3PBT6",'Deep retrofit'!$V$42,"")))&amp;IF(F62="Scenario1PBT7",'Deep retrofit'!$W$42,IF(F62="Scenario2PBT7",'Deep retrofit'!$X$42,IF(F62="Scenario3PBT7",'Deep retrofit'!$Y$42,"")))&amp;IF(F62="Scenario1PBT8",'Deep retrofit'!$Z$42,IF(F62="Scenario2PBT8",'Deep retrofit'!$AA$42,IF(F62="Scenario3PBT8",'Deep retrofit'!$AB$42,"")))&amp;IF(F62="Scenario1PBT9",'Deep retrofit'!$AC$42,IF(F62="Scenario2PBT9",'Deep retrofit'!$AD$42,IF(F62="Scenario3PBT9",'Deep retrofit'!$AE$42,"")))&amp;IF(F62="Scenario1PBT10",'Deep retrofit'!$AF$42,IF(F62="Scenario2PBT10",'Deep retrofit'!$AG$42,IF(F62="Scenario3PBT10",'Deep retrofit'!$AH$42,"")))&amp;IF(F62="Scenario1PBT11",'Deep retrofit'!$AI$42,IF(F62="Scenario2PBT11",'Deep retrofit'!$AJ$42,IF(F62="Scenario3PBT11",'Deep retrofit'!$AK$42,"")))&amp;IF(F62="Scenario1PBT12",'Deep retrofit'!$AL$42,IF(F62="Scenario2PBT12",'Deep retrofit'!$AM$42,IF(F62="Scenario3PBT12",'Deep retrofit'!$AN$42,"")))&amp;IF(F62="Scenario1PBT13",'Deep retrofit'!$AO$42,IF(F62="Scenario2PBT13",'Deep retrofit'!$AP$42,IF(F62="Scenario3PBT13",'Deep retrofit'!$AQ$42,"")))&amp;IF(F62="Scenario1PBT14",'Deep retrofit'!$AR$42,IF(F62="Scenario2PBT14",'Deep retrofit'!$AS$42,IF(F62="Scenario3PBT14",'Deep retrofit'!$AT$42,"")))&amp;IF(F62="Scenario1PBT15",'Deep retrofit'!$AU$42,IF(F62="Scenario2PBT15",'Deep retrofit'!$AV$42,IF(F62="Scenario3PBT15",'Deep retrofit'!$AW$42,"")))</f>
        <v/>
      </c>
      <c r="Z62" s="117">
        <f t="shared" si="20"/>
        <v>0</v>
      </c>
      <c r="AA62" s="269" t="str">
        <f>IF(F62="Scenario1PBT1",'Deep retrofit'!$E$101,IF(F62="Scenario2PBT1",'Deep retrofit'!$F$101,IF(F62="Scenario3PBT1",'Deep retrofit'!$G$101,"")))&amp;IF(F62="Scenario1PBT2",'Deep retrofit'!$H$101,IF(F62="Scenario2PBT2",'Deep retrofit'!$I$101,IF(F62="Scenario3PBT2",'Deep retrofit'!$J$101,"")))&amp;IF(F62="Scenario1PBT3",'Deep retrofit'!$K$101,IF(F62="Scenario2PBT3",'Deep retrofit'!$L$101,IF(F62="Scenario3PBT3",'Deep retrofit'!$M$101,"")))&amp;IF(F62="Scenario1PBT4",'Deep retrofit'!$N$101,IF(F62="Scenario2PBT4",'Deep retrofit'!$O$101,IF(F62="Scenario3PBT4",'Deep retrofit'!$P$101,"")))&amp;IF(F62="Scenario1PBT5",'Deep retrofit'!$Q$101,IF(F62="Scenario2PBT5",'Deep retrofit'!$R$101,IF(F62="Scenario3PBT5",'Deep retrofit'!$S$101,"")))&amp;IF(F62="Scenario1PBT6",'Deep retrofit'!$T$101,IF(F62="Scenario2PBT6",'Deep retrofit'!$U$101,IF(F62="Scenario3PBT6",'Deep retrofit'!$V$101,"")))&amp;IF(F62="Scenario1PBT7",'Deep retrofit'!$W$101,IF(F62="Scenario2PBT7",'Deep retrofit'!$X$101,IF(F62="Scenario3PBT7",'Deep retrofit'!$Y$101,"")))&amp;IF(F62="Scenario1PBT8",'Deep retrofit'!$Z$101,IF(F62="Scenario2PBT8",'Deep retrofit'!$AA$101,IF(F62="Scenario3PBT8",'Deep retrofit'!$AB$101,"")))&amp;IF(F62="Scenario1PBT9",'Deep retrofit'!$AC$101,IF(F62="Scenario2PBT9",'Deep retrofit'!$AD$101,IF(F62="Scenario3PBT9",'Deep retrofit'!$AE$101,"")))&amp;IF(F62="Scenario1PBT10",'Deep retrofit'!$AF$101,IF(F62="Scenario2PBT10",'Deep retrofit'!$AG$101,IF(F62="Scenario3PBT10",'Deep retrofit'!$AH$101,"")))&amp;IF(F62="Scenario1PBT11",'Deep retrofit'!$AI$101,IF(F62="Scenario2PBT11",'Deep retrofit'!$AJ$101,IF(F62="Scenario3PBT11",'Deep retrofit'!$AK$101,"")))&amp;IF(F62="Scenario1PBT12",'Deep retrofit'!$AL$101,IF(F62="Scenario2PBT12",'Deep retrofit'!$AM$101,IF(F62="Scenario3PBT12",'Deep retrofit'!$AN$101,"")))&amp;IF(F62="Scenario1PBT13",'Deep retrofit'!$AO$101,IF(F62="Scenario2PBT13",'Deep retrofit'!$AP$101,IF(F62="Scenario3PBT13",'Deep retrofit'!$AQ$101,"")))&amp;IF(F62="Scenario1PBT14",'Deep retrofit'!$AR$101,IF(F62="Scenario2PBT14",'Deep retrofit'!$AS$101,IF(F62="Scenario3PBT14",'Deep retrofit'!$AT$101,"")))&amp;IF(F62="Scenario1PBT15",'Deep retrofit'!$AU$101,IF(F62="Scenario2PBT15",'Deep retrofit'!$AV$101,IF(F62="Scenario3PBT15",'Deep retrofit'!$AW$101,"")))</f>
        <v/>
      </c>
      <c r="AB62" s="179">
        <f t="shared" si="21"/>
        <v>0</v>
      </c>
      <c r="AC62" s="208">
        <f>IFERROR('Projection_Base-case'!G62-G62,0)</f>
        <v>0</v>
      </c>
      <c r="AD62" s="117">
        <f t="shared" si="24"/>
        <v>0</v>
      </c>
      <c r="AE62" s="117">
        <f>IFERROR(100*AC62/'Projection_Base-case'!G62,0)</f>
        <v>0</v>
      </c>
      <c r="AF62" s="117">
        <f>IFERROR('Projection_Base-case'!I62-I62,0)</f>
        <v>0</v>
      </c>
      <c r="AG62" s="117">
        <f t="shared" si="25"/>
        <v>0</v>
      </c>
      <c r="AH62" s="117">
        <f>IFERROR(100*AF62/'Projection_Base-case'!I62,0)</f>
        <v>0</v>
      </c>
      <c r="AI62" s="117">
        <f>IFERROR('Projection_Base-case'!K62-K62,0)</f>
        <v>0</v>
      </c>
      <c r="AJ62" s="117">
        <f t="shared" si="26"/>
        <v>0</v>
      </c>
      <c r="AK62" s="117">
        <f>IFERROR(100*AI62/'Projection_Base-case'!K62,0)</f>
        <v>0</v>
      </c>
      <c r="AL62" s="117">
        <f>IFERROR(M62-'Projection_Base-case'!M62,0)</f>
        <v>0</v>
      </c>
      <c r="AM62" s="117">
        <f t="shared" si="27"/>
        <v>0</v>
      </c>
      <c r="AN62" s="179">
        <f>IFERROR(IF('Projection_Base-case'!N62&gt;0,100*AM62/'Projection_Base-case'!N62,100*AM62/N62),0)</f>
        <v>0</v>
      </c>
      <c r="AO62" s="206">
        <f>IFERROR('Projection_Base-case'!O62-O62,0)</f>
        <v>0</v>
      </c>
      <c r="AP62" s="117">
        <f t="shared" si="28"/>
        <v>0</v>
      </c>
      <c r="AQ62" s="117">
        <f>IFERROR(100*AO62/'Projection_Base-case'!O62,0)</f>
        <v>0</v>
      </c>
      <c r="AR62" s="117">
        <f>IFERROR('Projection_Base-case'!Q62-Q62,0)</f>
        <v>0</v>
      </c>
      <c r="AS62" s="117">
        <f t="shared" si="29"/>
        <v>0</v>
      </c>
      <c r="AT62" s="117">
        <f>IFERROR(100*AR62/'Projection_Base-case'!Q62,0)</f>
        <v>0</v>
      </c>
      <c r="AU62" s="117">
        <f>IFERROR('Projection_Base-case'!S62-S62,0)</f>
        <v>0</v>
      </c>
      <c r="AV62" s="117">
        <f t="shared" si="30"/>
        <v>0</v>
      </c>
      <c r="AW62" s="118">
        <f>IFERROR(100*AU62/'Projection_Base-case'!S62,0)</f>
        <v>0</v>
      </c>
      <c r="AX62" s="206">
        <f>IFERROR('Projection_Base-case'!U62-U62,0)</f>
        <v>0</v>
      </c>
      <c r="AY62" s="117">
        <f t="shared" si="31"/>
        <v>0</v>
      </c>
      <c r="AZ62" s="117">
        <f>IFERROR(100*AX62/'Projection_Base-case'!U62,0)</f>
        <v>0</v>
      </c>
      <c r="BA62" s="117">
        <f>IFERROR('Projection_Base-case'!W62-W62,0)</f>
        <v>0</v>
      </c>
      <c r="BB62" s="117">
        <f t="shared" si="32"/>
        <v>0</v>
      </c>
      <c r="BC62" s="117">
        <f>IFERROR(100*BA62/'Projection_Base-case'!W62,0)</f>
        <v>0</v>
      </c>
      <c r="BD62" s="117">
        <f>IFERROR('Projection_Base-case'!Y62-Y62,0)</f>
        <v>0</v>
      </c>
      <c r="BE62" s="117">
        <f t="shared" si="33"/>
        <v>0</v>
      </c>
      <c r="BF62" s="117">
        <f>IFERROR(100*BD62/'Projection_Base-case'!Y62,0)</f>
        <v>0</v>
      </c>
      <c r="BG62" s="178">
        <f t="shared" si="22"/>
        <v>0</v>
      </c>
      <c r="BH62" s="179">
        <f t="shared" si="23"/>
        <v>0</v>
      </c>
    </row>
    <row r="63" spans="1:60">
      <c r="A63" s="205">
        <v>58</v>
      </c>
      <c r="B63" s="178">
        <f>IF('Projection_Base-case'!B63&lt;&gt;"",'Projection_Base-case'!B63,0)</f>
        <v>0</v>
      </c>
      <c r="C63" s="178">
        <f>IF('Projection_Base-case'!C63&lt;&gt;"",'Projection_Base-case'!C63,0)</f>
        <v>0</v>
      </c>
      <c r="D63" s="178">
        <f>IF('Projection_Base-case'!D63&lt;&gt;"",'Projection_Base-case'!D63,0)</f>
        <v>0</v>
      </c>
      <c r="E63" s="107" t="str">
        <f>IF(AND('Résultats deep'!$AC$3="OUI",'Résultats deep'!E62&lt;&gt;""),'Résultats deep'!E62,IF(OR(D63="PBT1",D63="PBT2",D63="PBT3",D63="PBT4",D63="PBT5",D63="PBT6",D63="PBT7"),"Scenario1",""))</f>
        <v/>
      </c>
      <c r="F63" s="202" t="str">
        <f t="shared" si="10"/>
        <v>0</v>
      </c>
      <c r="G63" s="177" t="str">
        <f>IF(F63="Scenario1PBT1",'Deep retrofit'!$E$6,IF(F63="Scenario2PBT1",'Deep retrofit'!$F$6,IF(F63="Scenario3PBT1",'Deep retrofit'!$G$6,"")))&amp;IF(F63="Scenario1PBT2",'Deep retrofit'!$H$6,IF(F63="Scenario2PBT2",'Deep retrofit'!$I$6,IF(F63="Scenario3PBT2",'Deep retrofit'!$J$6,"")))&amp;IF(F63="Scenario1PBT3",'Deep retrofit'!$K$6,IF(F63="Scenario2PBT3",'Deep retrofit'!$L$6,IF(F63="Scenario3PBT3",'Deep retrofit'!$M$6,"")))&amp;IF(F63="Scenario1PBT4",'Deep retrofit'!$N$6,IF(F63="Scenario2PBT4",'Deep retrofit'!$O$6,IF(F63="Scenario3PBT4",'Deep retrofit'!$P$6,"")))&amp;IF(F63="Scenario1PBT5",'Deep retrofit'!$Q$6,IF(F63="Scenario2PBT5",'Deep retrofit'!$R$6,IF(F63="Scenario3PBT5",'Deep retrofit'!$S$6,"")))&amp;IF(F63="Scenario1PBT6",'Deep retrofit'!$T$6,IF(F63="Scenario2PBT6",'Deep retrofit'!$U$6,IF(F63="Scenario3PBT6",'Deep retrofit'!$V$6,"")))&amp;IF(F63="Scenario1PBT7",'Deep retrofit'!$W$6,IF(F63="Scenario2PBT7",'Deep retrofit'!$X$6,IF(F63="Scenario3PBT7",'Deep retrofit'!$Y$6,"")))&amp;IF(F63="Scenario1PBT8",'Deep retrofit'!$Z$6,IF(F63="Scenario2PBT8",'Deep retrofit'!$AA$6,IF(F63="Scenario3PBT8",'Deep retrofit'!$AB$6,"")))&amp;IF(F63="Scenario1PBT9",'Deep retrofit'!$AC$6,IF(F63="Scenario2PBT9",'Deep retrofit'!$AD$6,IF(F63="Scenario3PBT9",'Deep retrofit'!$AE$6,"")))&amp;IF(F63="Scenario1PBT10",'Deep retrofit'!$AF$6,IF(F63="Scenario2PBT10",'Deep retrofit'!$AG$6,IF(F63="Scenario3PBT10",'Deep retrofit'!$AH$6,"")))&amp;IF(F63="Scenario1PBT11",'Deep retrofit'!$AI$6,IF(F63="Scenario2PBT11",'Deep retrofit'!$AJ$6,IF(F63="Scenario3PBT11",'Deep retrofit'!$AK$6,"")))&amp;IF(F63="Scenario1PBT12",'Deep retrofit'!$AL$6,IF(F63="Scenario2PBT12",'Deep retrofit'!$AM$6,IF(F63="Scenario3PBT12",'Deep retrofit'!$AN$6,"")))&amp;IF(F63="Scenario1PBT13",'Deep retrofit'!$AO$6,IF(F63="Scenario2PBT13",'Deep retrofit'!$AP$6,IF(F63="Scenario3PBT13",'Deep retrofit'!$AQ$6,"")))&amp;IF(F63="Scenario1PBT14",'Deep retrofit'!$AR$6,IF(F63="Scenario2PBT14",'Deep retrofit'!$AS$6,IF(F63="Scenario3PBT14",'Deep retrofit'!$AT$6,"")))&amp;IF(F63="Scenario1PBT15",'Deep retrofit'!$AU$6,IF(F63="Scenario2PBT15",'Deep retrofit'!$AV$6,IF(F63="Scenario3PBT15",'Deep retrofit'!$AW$6,"")))</f>
        <v/>
      </c>
      <c r="H63" s="117">
        <f t="shared" si="11"/>
        <v>0</v>
      </c>
      <c r="I63" s="178" t="str">
        <f>IF(F63="Scenario1PBT1",'Deep retrofit'!$E$16,IF(F63="Scenario2PBT1",'Deep retrofit'!$F$16,IF(F63="Scenario3PBT1",'Deep retrofit'!$G$16,"")))&amp;IF(F63="Scenario1PBT2",'Deep retrofit'!$H$16,IF(F63="Scenario2PBT2",'Deep retrofit'!$I$16,IF(F63="Scenario3PBT2",'Deep retrofit'!$J$16,"")))&amp;IF(F63="Scenario1PBT3",'Deep retrofit'!$K$16,IF(F63="Scenario2PBT3",'Deep retrofit'!$L$16,IF(F63="Scenario3PBT3",'Deep retrofit'!$M$16,"")))&amp;IF(F63="Scenario1PBT4",'Deep retrofit'!$N$16,IF(F63="Scenario2PBT4",'Deep retrofit'!$O$16,IF(F63="Scenario3PBT4",'Deep retrofit'!$P$16,"")))&amp;IF(F63="Scenario1PBT5",'Deep retrofit'!$Q$16,IF(F63="Scenario2PBT5",'Deep retrofit'!$R$16,IF(F63="Scenario3PBT5",'Deep retrofit'!$S$16,"")))&amp;IF(F63="Scenario1PBT6",'Deep retrofit'!$T$16,IF(F63="Scenario2PBT6",'Deep retrofit'!$U$16,IF(F63="Scenario3PBT6",'Deep retrofit'!$V$16,"")))&amp;IF(F63="Scenario1PBT7",'Deep retrofit'!$W$16,IF(F63="Scenario2PBT7",'Deep retrofit'!$X$16,IF(F63="Scenario3PBT7",'Deep retrofit'!$Y$16,"")))&amp;IF(F63="Scenario1PBT8",'Deep retrofit'!$Z$16,IF(F63="Scenario2PBT8",'Deep retrofit'!$AA$16,IF(F63="Scenario3PBT8",'Deep retrofit'!$AB$16,"")))&amp;IF(F63="Scenario1PBT9",'Deep retrofit'!$AC$16,IF(F63="Scenario2PBT9",'Deep retrofit'!$AD$16,IF(F63="Scenario3PBT9",'Deep retrofit'!$AE$16,"")))&amp;IF(F63="Scenario1PBT10",'Deep retrofit'!$AF$16,IF(F63="Scenario2PBT10",'Deep retrofit'!$AG$16,IF(F63="Scenario3PBT10",'Deep retrofit'!$AH$16,"")))&amp;IF(F63="Scenario1PBT11",'Deep retrofit'!$AI$16,IF(F63="Scenario2PBT11",'Deep retrofit'!$AJ$16,IF(F63="Scenario3PBT11",'Deep retrofit'!$AK$16,"")))&amp;IF(F63="Scenario1PBT12",'Deep retrofit'!$AL$16,IF(F63="Scenario2PBT12",'Deep retrofit'!$AM$16,IF(F63="Scenario3PBT12",'Deep retrofit'!$AN$16,"")))&amp;IF(F63="Scenario1PBT13",'Deep retrofit'!$AO$16,IF(F63="Scenario2PBT13",'Deep retrofit'!$AP$16,IF(F63="Scenario3PBT13",'Deep retrofit'!$AQ$16,"")))&amp;IF(F63="Scenario1PBT14",'Deep retrofit'!$AR$16,IF(F63="Scenario2PBT14",'Deep retrofit'!$AS$16,IF(F63="Scenario3PBT14",'Deep retrofit'!$AT$16,"")))&amp;IF(F63="Scenario1PBT15",'Deep retrofit'!$AU$16,IF(F63="Scenario2PBT15",'Deep retrofit'!$AV$16,IF(F63="Scenario3PBT15",'Deep retrofit'!$AW$16,"")))</f>
        <v/>
      </c>
      <c r="J63" s="117">
        <f t="shared" si="12"/>
        <v>0</v>
      </c>
      <c r="K63" s="117" t="str">
        <f>IF(F63="Scenario1PBT1",'Deep retrofit'!$E$18,IF(F63="Scenario2PBT1",'Deep retrofit'!$F$18,IF(F63="Scenario3PBT1",'Deep retrofit'!$G$18,"")))&amp;IF(F63="Scenario1PBT2",'Deep retrofit'!$H$18,IF(F63="Scenario2PBT2",'Deep retrofit'!$I$18,IF(F63="Scenario3PBT2",'Deep retrofit'!$J$18,"")))&amp;IF(F63="Scenario1PBT3",'Deep retrofit'!$K$18,IF(F63="Scenario2PBT3",'Deep retrofit'!$L$18,IF(F63="Scenario3PBT3",'Deep retrofit'!$M$18,"")))&amp;IF(F63="Scenario1PBT4",'Deep retrofit'!$N$18,IF(F63="Scenario2PBT4",'Deep retrofit'!$O$18,IF(F63="Scenario3PBT4",'Deep retrofit'!$P$18,"")))&amp;IF(F63="Scenario1PBT5",'Deep retrofit'!$Q$18,IF(F63="Scenario2PBT5",'Deep retrofit'!$R$18,IF(F63="Scenario3PBT5",'Deep retrofit'!$S$18,"")))&amp;IF(F63="Scenario1PBT6",'Deep retrofit'!$T$18,IF(F63="Scenario2PBT6",'Deep retrofit'!$U$18,IF(F63="Scenario3PBT6",'Deep retrofit'!$V$18,"")))&amp;IF(F63="Scenario1PBT7",'Deep retrofit'!$W$18,IF(F63="Scenario2PBT7",'Deep retrofit'!$X$18,IF(F63="Scenario3PBT7",'Deep retrofit'!$Y$18,"")))&amp;IF(F63="Scenario1PBT8",'Deep retrofit'!$Z$18,IF(F63="Scenario2PBT8",'Deep retrofit'!$AA$18,IF(F63="Scenario3PBT8",'Deep retrofit'!$AB$18,"")))&amp;IF(F63="Scenario1PBT9",'Deep retrofit'!$AC$18,IF(F63="Scenario2PBT9",'Deep retrofit'!$AD$18,IF(F63="Scenario3PBT9",'Deep retrofit'!$AE$18,"")))&amp;IF(F63="Scenario1PBT10",'Deep retrofit'!$AF$18,IF(F63="Scenario2PBT10",'Deep retrofit'!$AG$18,IF(F63="Scenario3PBT10",'Deep retrofit'!$AH$18,"")))&amp;IF(F63="Scenario1PBT11",'Deep retrofit'!$AI$18,IF(F63="Scenario2PBT11",'Deep retrofit'!$AJ$18,IF(F63="Scenario3PBT11",'Deep retrofit'!$AK$18,"")))&amp;IF(F63="Scenario1PBT12",'Deep retrofit'!$AL$18,IF(F63="Scenario2PBT12",'Deep retrofit'!$AM$18,IF(F63="Scenario3PBT12",'Deep retrofit'!$AN$18,"")))&amp;IF(F63="Scenario1PBT13",'Deep retrofit'!$AO$18,IF(F63="Scenario2PBT13",'Deep retrofit'!$AP$18,IF(F63="Scenario3PBT13",'Deep retrofit'!$AQ$18,"")))&amp;IF(F63="Scenario1PBT14",'Deep retrofit'!$AR$18,IF(F63="Scenario2PBT14",'Deep retrofit'!$AS$18,IF(F63="Scenario3PBT14",'Deep retrofit'!$AT$18,"")))&amp;IF(F63="Scenario1PBT15",'Deep retrofit'!$AU$18,IF(F63="Scenario2PBT15",'Deep retrofit'!$AV$18,IF(F63="Scenario3PBT15",'Deep retrofit'!$AW$18,"")))</f>
        <v/>
      </c>
      <c r="L63" s="117">
        <f t="shared" si="13"/>
        <v>0</v>
      </c>
      <c r="M63" s="117" t="str">
        <f>IF(F63="Scenario1PBT1",'Deep retrofit'!$E$20,IF(F63="Scenario2PBT1",'Deep retrofit'!$F$20,IF(F63="Scenario3PBT1",'Deep retrofit'!$G$20,"")))&amp;IF(F63="Scenario1PBT2",'Deep retrofit'!$H$20,IF(F63="Scenario2PBT2",'Deep retrofit'!$I$20,IF(F63="Scenario3PBT2",'Deep retrofit'!$J$20,"")))&amp;IF(F63="Scenario1PBT3",'Deep retrofit'!$K$20,IF(F63="Scenario2PBT3",'Deep retrofit'!$L$20,IF(F63="Scenario3PBT3",'Deep retrofit'!$M$20,"")))&amp;IF(F63="Scenario1PBT4",'Deep retrofit'!$N$20,IF(F63="Scenario2PBT4",'Deep retrofit'!$O$20,IF(F63="Scenario3PBT4",'Deep retrofit'!$P$20,"")))&amp;IF(F63="Scenario1PBT5",'Deep retrofit'!$Q$20,IF(F63="Scenario2PBT5",'Deep retrofit'!$R$20,IF(F63="Scenario3PBT5",'Deep retrofit'!$S$20,"")))&amp;IF(F63="Scenario1PBT6",'Deep retrofit'!$T$20,IF(F63="Scenario2PBT6",'Deep retrofit'!$U$20,IF(F63="Scenario3PBT6",'Deep retrofit'!$V$20,"")))&amp;IF(F63="Scenario1PBT7",'Deep retrofit'!$W$20,IF(F63="Scenario2PBT7",'Deep retrofit'!$X$20,IF(F63="Scenario3PBT7",'Deep retrofit'!$Y$20,"")))&amp;IF(F63="Scenario1PBT8",'Deep retrofit'!$Z$20,IF(F63="Scenario2PBT8",'Deep retrofit'!$AA$20,IF(F63="Scenario3PBT8",'Deep retrofit'!$AB$20,"")))&amp;IF(F63="Scenario1PBT9",'Deep retrofit'!$AC$20,IF(F63="Scenario2PBT9",'Deep retrofit'!$AD$20,IF(F63="Scenario3PBT9",'Deep retrofit'!$AE$20,"")))&amp;IF(F63="Scenario1PBT10",'Deep retrofit'!$AF$20,IF(F63="Scenario2PBT10",'Deep retrofit'!$AG$20,IF(F63="Scenario3PBT10",'Deep retrofit'!$AH$20,"")))&amp;IF(F63="Scenario1PBT11",'Deep retrofit'!$AI$20,IF(F63="Scenario2PBT11",'Deep retrofit'!$AJ$20,IF(F63="Scenario3PBT11",'Deep retrofit'!$AK$20,"")))&amp;IF(F63="Scenario1PBT12",'Deep retrofit'!$AL$20,IF(F63="Scenario2PBT12",'Deep retrofit'!$AM$20,IF(F63="Scenario3PBT12",'Deep retrofit'!$AN$20,"")))&amp;IF(F63="Scenario1PBT13",'Deep retrofit'!$AO$20,IF(F63="Scenario2PBT13",'Deep retrofit'!$AP$20,IF(F63="Scenario3PBT13",'Deep retrofit'!$AQ$20,"")))&amp;IF(F63="Scenario1PBT14",'Deep retrofit'!$AR$20,IF(F63="Scenario2PBT14",'Deep retrofit'!$AS$20,IF(F63="Scenario3PBT14",'Deep retrofit'!$AT$20,"")))&amp;IF(F63="Scenario1PBT15",'Deep retrofit'!$AU$20,IF(F63="Scenario2PBT15",'Deep retrofit'!$AV$20,IF(F63="Scenario3PBT15",'Deep retrofit'!$AW$20,"")))</f>
        <v/>
      </c>
      <c r="N63" s="118">
        <f t="shared" si="14"/>
        <v>0</v>
      </c>
      <c r="O63" s="206" t="str">
        <f>IF(F63="Scenario1PBT1",'Deep retrofit'!$E$23,IF(F63="Scenario2PBT1",'Deep retrofit'!$F$23,IF(F63="Scenario3PBT1",'Deep retrofit'!$G$23,"")))&amp;IF(F63="Scenario1PBT2",'Deep retrofit'!$H$23,IF(F63="Scenario2PBT2",'Deep retrofit'!$I$23,IF(F63="Scenario3PBT2",'Deep retrofit'!$J$23,"")))&amp;IF(F63="Scenario1PBT3",'Deep retrofit'!$K$23,IF(F63="Scenario2PBT3",'Deep retrofit'!$L$23,IF(F63="Scenario3PBT3",'Deep retrofit'!$M$23,"")))&amp;IF(F63="Scenario1PBT4",'Deep retrofit'!$N$23,IF(F63="Scenario2PBT4",'Deep retrofit'!$O$23,IF(F63="Scenario3PBT4",'Deep retrofit'!$P$23,"")))&amp;IF(F63="Scenario1PBT5",'Deep retrofit'!$Q$23,IF(F63="Scenario2PBT5",'Deep retrofit'!$R$23,IF(F63="Scenario3PBT5",'Deep retrofit'!$S$23,"")))&amp;IF(F63="Scenario1PBT6",'Deep retrofit'!$T$23,IF(F63="Scenario2PBT6",'Deep retrofit'!$U$23,IF(F63="Scenario3PBT6",'Deep retrofit'!$V$23,"")))&amp;IF(F63="Scenario1PBT7",'Deep retrofit'!$W$23,IF(F63="Scenario2PBT7",'Deep retrofit'!$X$23,IF(F63="Scenario3PBT7",'Deep retrofit'!$Y$23,"")))&amp;IF(F63="Scenario1PBT8",'Deep retrofit'!$Z$23,IF(F63="Scenario2PBT8",'Deep retrofit'!$AA$23,IF(F63="Scenario3PBT8",'Deep retrofit'!$AB$23,"")))&amp;IF(F63="Scenario1PBT9",'Deep retrofit'!$AC$23,IF(F63="Scenario2PBT9",'Deep retrofit'!$AD$23,IF(F63="Scenario3PBT9",'Deep retrofit'!$AE$23,"")))&amp;IF(F63="Scenario1PBT10",'Deep retrofit'!$AF$23,IF(F63="Scenario2PBT10",'Deep retrofit'!$AG$23,IF(F63="Scenario3PBT10",'Deep retrofit'!$AH$23,"")))&amp;IF(F63="Scenario1PBT11",'Deep retrofit'!$AI$23,IF(F63="Scenario2PBT11",'Deep retrofit'!$AJ$23,IF(F63="Scenario3PBT11",'Deep retrofit'!$AK$23,"")))&amp;IF(F63="Scenario1PBT12",'Deep retrofit'!$AL$23,IF(F63="Scenario2PBT12",'Deep retrofit'!$AM$23,IF(F63="Scenario3PBT12",'Deep retrofit'!$AN$23,"")))&amp;IF(F63="Scenario1PBT13",'Deep retrofit'!$AO$23,IF(F63="Scenario2PBT13",'Deep retrofit'!$AP$23,IF(F63="Scenario3PBT13",'Deep retrofit'!$AQ$23,"")))&amp;IF(F63="Scenario1PBT14",'Deep retrofit'!$AR$23,IF(F63="Scenario2PBT14",'Deep retrofit'!$AS$23,IF(F63="Scenario3PBT14",'Deep retrofit'!$AT$23,"")))&amp;IF(F63="Scenario1PBT15",'Deep retrofit'!$AU$23,IF(F63="Scenario2PBT15",'Deep retrofit'!$AV$23,IF(F63="Scenario3PBT15",'Deep retrofit'!$AW$23,"")))</f>
        <v/>
      </c>
      <c r="P63" s="117">
        <f t="shared" si="15"/>
        <v>0</v>
      </c>
      <c r="Q63" s="117" t="str">
        <f>IF(F63="Scenario1PBT1",'Deep retrofit'!$E$25,IF(F63="Scenario2PBT1",'Deep retrofit'!$F$25,IF(F63="Scenario3PBT1",'Deep retrofit'!$G$25,"")))&amp;IF(F63="Scenario1PBT2",'Deep retrofit'!$H$25,IF(F63="Scenario2PBT2",'Deep retrofit'!$I$25,IF(F63="Scenario3PBT2",'Deep retrofit'!$J$25,"")))&amp;IF(F63="Scenario1PBT3",'Deep retrofit'!$K$25,IF(F63="Scenario2PBT3",'Deep retrofit'!$L$25,IF(F63="Scenario3PBT3",'Deep retrofit'!$M$25,"")))&amp;IF(F63="Scenario1PBT4",'Deep retrofit'!$N$25,IF(F63="Scenario2PBT4",'Deep retrofit'!$O$25,IF(F63="Scenario3PBT4",'Deep retrofit'!$P$25,"")))&amp;IF(F63="Scenario1PBT5",'Deep retrofit'!$Q$25,IF(F63="Scenario2PBT5",'Deep retrofit'!$R$25,IF(F63="Scenario3PBT5",'Deep retrofit'!$S$25,"")))&amp;IF(F63="Scenario1PBT6",'Deep retrofit'!$T$25,IF(F63="Scenario2PBT6",'Deep retrofit'!$U$25,IF(F63="Scenario3PBT6",'Deep retrofit'!$V$25,"")))&amp;IF(F63="Scenario1PBT7",'Deep retrofit'!$W$25,IF(F63="Scenario2PBT7",'Deep retrofit'!$X$25,IF(F63="Scenario3PBT7",'Deep retrofit'!$Y$25,"")))&amp;IF(F63="Scenario1PBT8",'Deep retrofit'!$Z$25,IF(F63="Scenario2PBT8",'Deep retrofit'!$AA$25,IF(F63="Scenario3PBT8",'Deep retrofit'!$AB$25,"")))&amp;IF(F63="Scenario1PBT9",'Deep retrofit'!$AC$25,IF(F63="Scenario2PBT9",'Deep retrofit'!$AD$25,IF(F63="Scenario3PBT9",'Deep retrofit'!$AE$25,"")))&amp;IF(F63="Scenario1PBT10",'Deep retrofit'!$AF$25,IF(F63="Scenario2PBT10",'Deep retrofit'!$AG$25,IF(F63="Scenario3PBT10",'Deep retrofit'!$AH$25,"")))&amp;IF(F63="Scenario1PBT11",'Deep retrofit'!$AI$25,IF(F63="Scenario2PBT11",'Deep retrofit'!$AJ$25,IF(F63="Scenario3PBT11",'Deep retrofit'!$AK$25,"")))&amp;IF(F63="Scenario1PBT12",'Deep retrofit'!$AL$25,IF(F63="Scenario2PBT12",'Deep retrofit'!$AM$25,IF(F63="Scenario3PBT12",'Deep retrofit'!$AN$25,"")))&amp;IF(F63="Scenario1PBT13",'Deep retrofit'!$AO$25,IF(F63="Scenario2PBT13",'Deep retrofit'!$AP$25,IF(F63="Scenario3PBT13",'Deep retrofit'!$AQ$25,"")))&amp;IF(F63="Scenario1PBT14",'Deep retrofit'!$AR$25,IF(F63="Scenario2PBT14",'Deep retrofit'!$AS$25,IF(F63="Scenario3PBT14",'Deep retrofit'!$AT$25,"")))&amp;IF(F63="Scenario1PBT15",'Deep retrofit'!$AU$25,IF(F63="Scenario2PBT15",'Deep retrofit'!$AV$25,IF(F63="Scenario3PBT15",'Deep retrofit'!$AW$25,"")))</f>
        <v/>
      </c>
      <c r="R63" s="117">
        <f t="shared" si="16"/>
        <v>0</v>
      </c>
      <c r="S63" s="117" t="str">
        <f>IF(F63="Scenario1PBT1",'Deep retrofit'!$E$27,IF(F63="Scenario2PBT1",'Deep retrofit'!$F$27,IF(F63="Scenario3PBT1",'Deep retrofit'!$G$27,"")))&amp;IF(F63="Scenario1PBT2",'Deep retrofit'!$H$27,IF(F63="Scenario2PBT2",'Deep retrofit'!$I$27,IF(F63="Scenario3PBT2",'Deep retrofit'!$J$27,"")))&amp;IF(F63="Scenario1PBT3",'Deep retrofit'!$K$27,IF(F63="Scenario2PBT3",'Deep retrofit'!$L$27,IF(F63="Scenario3PBT3",'Deep retrofit'!$M$27,"")))&amp;IF(F63="Scenario1PBT4",'Deep retrofit'!$N$27,IF(F63="Scenario2PBT4",'Deep retrofit'!$O$27,IF(F63="Scenario3PBT4",'Deep retrofit'!$P$27,"")))&amp;IF(F63="Scenario1PBT5",'Deep retrofit'!$Q$27,IF(F63="Scenario2PBT5",'Deep retrofit'!$R$27,IF(F63="Scenario3PBT5",'Deep retrofit'!$S$27,"")))&amp;IF(F63="Scenario1PBT6",'Deep retrofit'!$T$27,IF(F63="Scenario2PBT6",'Deep retrofit'!$U$27,IF(F63="Scenario3PBT6",'Deep retrofit'!$V$27,"")))&amp;IF(F63="Scenario1PBT7",'Deep retrofit'!$W$27,IF(F63="Scenario2PBT7",'Deep retrofit'!$X$27,IF(F63="Scenario3PBT7",'Deep retrofit'!$Y$27,"")))&amp;IF(F63="Scenario1PBT8",'Deep retrofit'!$Z$27,IF(F63="Scenario2PBT8",'Deep retrofit'!$AA$27,IF(F63="Scenario3PBT8",'Deep retrofit'!$AB$27,"")))&amp;IF(F63="Scenario1PBT9",'Deep retrofit'!$AC$27,IF(F63="Scenario2PBT9",'Deep retrofit'!$AD$27,IF(F63="Scenario3PBT9",'Deep retrofit'!$AE$27,"")))&amp;IF(F63="Scenario1PBT10",'Deep retrofit'!$AF$27,IF(F63="Scenario2PBT10",'Deep retrofit'!$AG$27,IF(F63="Scenario3PBT10",'Deep retrofit'!$AH$27,"")))&amp;IF(F63="Scenario1PBT11",'Deep retrofit'!$AI$27,IF(F63="Scenario2PBT11",'Deep retrofit'!$AJ$27,IF(F63="Scenario3PBT11",'Deep retrofit'!$AK$27,"")))&amp;IF(F63="Scenario1PBT12",'Deep retrofit'!$AL$27,IF(F63="Scenario2PBT12",'Deep retrofit'!$AM$27,IF(F63="Scenario3PBT12",'Deep retrofit'!$AN$27,"")))&amp;IF(F63="Scenario1PBT13",'Deep retrofit'!$AO$27,IF(F63="Scenario2PBT13",'Deep retrofit'!$AP$27,IF(F63="Scenario3PBT13",'Deep retrofit'!$AQ$27,"")))&amp;IF(F63="Scenario1PBT14",'Deep retrofit'!$AR$27,IF(F63="Scenario2PBT14",'Deep retrofit'!$AS$27,IF(F63="Scenario3PBT14",'Deep retrofit'!$AT$27,"")))&amp;IF(F63="Scenario1PBT15",'Deep retrofit'!$AU$27,IF(F63="Scenario2PBT15",'Deep retrofit'!$AV$27,IF(F63="Scenario3PBT15",'Deep retrofit'!$AW$27,"")))</f>
        <v/>
      </c>
      <c r="T63" s="207">
        <f t="shared" si="17"/>
        <v>0</v>
      </c>
      <c r="U63" s="206" t="str">
        <f>IF(F63="Scenario1PBT1",'Deep retrofit'!$E$38,IF(F63="Scenario2PBT1",'Deep retrofit'!$F$38,IF(F63="Scenario3PBT1",'Deep retrofit'!$G$38,"")))&amp;IF(F63="Scenario1PBT2",'Deep retrofit'!$H$38,IF(F63="Scenario2PBT2",'Deep retrofit'!$I$38,IF(F63="Scenario3PBT2",'Deep retrofit'!$J$38,"")))&amp;IF(F63="Scenario1PBT3",'Deep retrofit'!$K$38,IF(F63="Scenario2PBT3",'Deep retrofit'!$L$38,IF(F63="Scenario3PBT3",'Deep retrofit'!$M$38,"")))&amp;IF(F63="Scenario1PBT4",'Deep retrofit'!$N$38,IF(F63="Scenario2PBT4",'Deep retrofit'!$O$38,IF(F63="Scenario3PBT4",'Deep retrofit'!$P$38,"")))&amp;IF(F63="Scenario1PBT5",'Deep retrofit'!$Q$38,IF(F63="Scenario2PBT5",'Deep retrofit'!$R$38,IF(F63="Scenario3PBT5",'Deep retrofit'!$S$38,"")))&amp;IF(F63="Scenario1PBT6",'Deep retrofit'!$T$38,IF(F63="Scenario2PBT6",'Deep retrofit'!$U$38,IF(F63="Scenario3PBT6",'Deep retrofit'!$V$38,"")))&amp;IF(F63="Scenario1PBT7",'Deep retrofit'!$W$38,IF(F63="Scenario2PBT7",'Deep retrofit'!$X$38,IF(F63="Scenario3PBT7",'Deep retrofit'!$Y$38,"")))&amp;IF(F63="Scenario1PBT8",'Deep retrofit'!$Z$38,IF(F63="Scenario2PBT8",'Deep retrofit'!$AA$38,IF(F63="Scenario3PBT8",'Deep retrofit'!$AB$38,"")))&amp;IF(F63="Scenario1PBT9",'Deep retrofit'!$AC$38,IF(F63="Scenario2PBT9",'Deep retrofit'!$AD$38,IF(F63="Scenario3PBT9",'Deep retrofit'!$AE$38,"")))&amp;IF(F63="Scenario1PBT10",'Deep retrofit'!$AF$38,IF(F63="Scenario2PBT10",'Deep retrofit'!$AG$38,IF(F63="Scenario3PBT10",'Deep retrofit'!$AH$38,"")))&amp;IF(F63="Scenario1PBT11",'Deep retrofit'!$AI$38,IF(F63="Scenario2PBT11",'Deep retrofit'!$AJ$38,IF(F63="Scenario3PBT11",'Deep retrofit'!$AK$38,"")))&amp;IF(F63="Scenario1PBT12",'Deep retrofit'!$AL$38,IF(F63="Scenario2PBT12",'Deep retrofit'!$AM$38,IF(F63="Scenario3PBT12",'Deep retrofit'!$AN$38,"")))&amp;IF(F63="Scenario1PBT13",'Deep retrofit'!$AO$38,IF(F63="Scenario2PBT13",'Deep retrofit'!$AP$38,IF(F63="Scenario3PBT13",'Deep retrofit'!$AQ$38,"")))&amp;IF(F63="Scenario1PBT14",'Deep retrofit'!$AR$38,IF(F63="Scenario2PBT14",'Deep retrofit'!$AS$38,IF(F63="Scenario3PBT14",'Deep retrofit'!$AT$38,"")))&amp;IF(F63="Scenario1PBT15",'Deep retrofit'!$AU$38,IF(F63="Scenario2PBT15",'Deep retrofit'!$AV$38,IF(F63="Scenario3PBT15",'Deep retrofit'!$AW$38,"")))</f>
        <v/>
      </c>
      <c r="V63" s="117">
        <f t="shared" si="18"/>
        <v>0</v>
      </c>
      <c r="W63" s="117" t="str">
        <f>IF(F63="Scenario1PBT1",'Deep retrofit'!$E$40,IF(F63="Scenario2PBT1",'Deep retrofit'!$F$40,IF(F63="Scenario3PBT1",'Deep retrofit'!$G$40,"")))&amp;IF(F63="Scenario1PBT2",'Deep retrofit'!$H$40,IF(F63="Scenario2PBT2",'Deep retrofit'!$I$40,IF(F63="Scenario3PBT2",'Deep retrofit'!$J$40,"")))&amp;IF(F63="Scenario1PBT3",'Deep retrofit'!$K$40,IF(F63="Scenario2PBT3",'Deep retrofit'!$L$40,IF(F63="Scenario3PBT3",'Deep retrofit'!$M$40,"")))&amp;IF(F63="Scenario1PBT4",'Deep retrofit'!$N$40,IF(F63="Scenario2PBT4",'Deep retrofit'!$O$40,IF(F63="Scenario3PBT4",'Deep retrofit'!$P$40,"")))&amp;IF(F63="Scenario1PBT5",'Deep retrofit'!$Q$40,IF(F63="Scenario2PBT5",'Deep retrofit'!$R$40,IF(F63="Scenario3PBT5",'Deep retrofit'!$S$40,"")))&amp;IF(F63="Scenario1PBT6",'Deep retrofit'!$T$40,IF(F63="Scenario2PBT6",'Deep retrofit'!$U$40,IF(F63="Scenario3PBT6",'Deep retrofit'!$V$40,"")))&amp;IF(F63="Scenario1PBT7",'Deep retrofit'!$W$40,IF(F63="Scenario2PBT7",'Deep retrofit'!$X$40,IF(F63="Scenario3PBT7",'Deep retrofit'!$Y$40,"")))&amp;IF(F63="Scenario1PBT8",'Deep retrofit'!$Z$40,IF(F63="Scenario2PBT8",'Deep retrofit'!$AA$40,IF(F63="Scenario3PBT8",'Deep retrofit'!$AB$40,"")))&amp;IF(F63="Scenario1PBT9",'Deep retrofit'!$AC$40,IF(F63="Scenario2PBT9",'Deep retrofit'!$AD$40,IF(F63="Scenario3PBT9",'Deep retrofit'!$AE$40,"")))&amp;IF(F63="Scenario1PBT10",'Deep retrofit'!$AF$40,IF(F63="Scenario2PBT10",'Deep retrofit'!$AG$40,IF(F63="Scenario3PBT10",'Deep retrofit'!$AH$40,"")))&amp;IF(F63="Scenario1PBT11",'Deep retrofit'!$AI$40,IF(F63="Scenario2PBT11",'Deep retrofit'!$AJ$40,IF(F63="Scenario3PBT11",'Deep retrofit'!$AK$40,"")))&amp;IF(F63="Scenario1PBT12",'Deep retrofit'!$AL$40,IF(F63="Scenario2PBT12",'Deep retrofit'!$AM$40,IF(F63="Scenario3PBT12",'Deep retrofit'!$AN$40,"")))&amp;IF(F63="Scenario1PBT13",'Deep retrofit'!$AO$40,IF(F63="Scenario2PBT13",'Deep retrofit'!$AP$40,IF(F63="Scenario3PBT13",'Deep retrofit'!$AQ$40,"")))&amp;IF(F63="Scenario1PBT14",'Deep retrofit'!$AR$40,IF(F63="Scenario2PBT14",'Deep retrofit'!$AS$40,IF(F63="Scenario3PBT14",'Deep retrofit'!$AT$40,"")))&amp;IF(F63="Scenario1PBT15",'Deep retrofit'!$AU$40,IF(F63="Scenario2PBT15",'Deep retrofit'!$AV$40,IF(F63="Scenario3PBT15",'Deep retrofit'!$AW$40,"")))</f>
        <v/>
      </c>
      <c r="X63" s="117">
        <f t="shared" si="19"/>
        <v>0</v>
      </c>
      <c r="Y63" s="117" t="str">
        <f>IF(F63="Scenario1PBT1",'Deep retrofit'!$E$42,IF(F63="Scenario2PBT1",'Deep retrofit'!$F$42,IF(F63="Scenario3PBT1",'Deep retrofit'!$G$42,"")))&amp;IF(F63="Scenario1PBT2",'Deep retrofit'!$H$42,IF(F63="Scenario2PBT2",'Deep retrofit'!$I$42,IF(F63="Scenario3PBT2",'Deep retrofit'!$J$42,"")))&amp;IF(F63="Scenario1PBT3",'Deep retrofit'!$K$42,IF(F63="Scenario2PBT3",'Deep retrofit'!$L$42,IF(F63="Scenario3PBT3",'Deep retrofit'!$M$42,"")))&amp;IF(F63="Scenario1PBT4",'Deep retrofit'!$N$42,IF(F63="Scenario2PBT4",'Deep retrofit'!$O$42,IF(F63="Scenario3PBT4",'Deep retrofit'!$P$42,"")))&amp;IF(F63="Scenario1PBT5",'Deep retrofit'!$Q$42,IF(F63="Scenario2PBT5",'Deep retrofit'!$R$42,IF(F63="Scenario3PBT5",'Deep retrofit'!$S$42,"")))&amp;IF(F63="Scenario1PBT6",'Deep retrofit'!$T$42,IF(F63="Scenario2PBT6",'Deep retrofit'!$U$42,IF(F63="Scenario3PBT6",'Deep retrofit'!$V$42,"")))&amp;IF(F63="Scenario1PBT7",'Deep retrofit'!$W$42,IF(F63="Scenario2PBT7",'Deep retrofit'!$X$42,IF(F63="Scenario3PBT7",'Deep retrofit'!$Y$42,"")))&amp;IF(F63="Scenario1PBT8",'Deep retrofit'!$Z$42,IF(F63="Scenario2PBT8",'Deep retrofit'!$AA$42,IF(F63="Scenario3PBT8",'Deep retrofit'!$AB$42,"")))&amp;IF(F63="Scenario1PBT9",'Deep retrofit'!$AC$42,IF(F63="Scenario2PBT9",'Deep retrofit'!$AD$42,IF(F63="Scenario3PBT9",'Deep retrofit'!$AE$42,"")))&amp;IF(F63="Scenario1PBT10",'Deep retrofit'!$AF$42,IF(F63="Scenario2PBT10",'Deep retrofit'!$AG$42,IF(F63="Scenario3PBT10",'Deep retrofit'!$AH$42,"")))&amp;IF(F63="Scenario1PBT11",'Deep retrofit'!$AI$42,IF(F63="Scenario2PBT11",'Deep retrofit'!$AJ$42,IF(F63="Scenario3PBT11",'Deep retrofit'!$AK$42,"")))&amp;IF(F63="Scenario1PBT12",'Deep retrofit'!$AL$42,IF(F63="Scenario2PBT12",'Deep retrofit'!$AM$42,IF(F63="Scenario3PBT12",'Deep retrofit'!$AN$42,"")))&amp;IF(F63="Scenario1PBT13",'Deep retrofit'!$AO$42,IF(F63="Scenario2PBT13",'Deep retrofit'!$AP$42,IF(F63="Scenario3PBT13",'Deep retrofit'!$AQ$42,"")))&amp;IF(F63="Scenario1PBT14",'Deep retrofit'!$AR$42,IF(F63="Scenario2PBT14",'Deep retrofit'!$AS$42,IF(F63="Scenario3PBT14",'Deep retrofit'!$AT$42,"")))&amp;IF(F63="Scenario1PBT15",'Deep retrofit'!$AU$42,IF(F63="Scenario2PBT15",'Deep retrofit'!$AV$42,IF(F63="Scenario3PBT15",'Deep retrofit'!$AW$42,"")))</f>
        <v/>
      </c>
      <c r="Z63" s="117">
        <f t="shared" si="20"/>
        <v>0</v>
      </c>
      <c r="AA63" s="269" t="str">
        <f>IF(F63="Scenario1PBT1",'Deep retrofit'!$E$101,IF(F63="Scenario2PBT1",'Deep retrofit'!$F$101,IF(F63="Scenario3PBT1",'Deep retrofit'!$G$101,"")))&amp;IF(F63="Scenario1PBT2",'Deep retrofit'!$H$101,IF(F63="Scenario2PBT2",'Deep retrofit'!$I$101,IF(F63="Scenario3PBT2",'Deep retrofit'!$J$101,"")))&amp;IF(F63="Scenario1PBT3",'Deep retrofit'!$K$101,IF(F63="Scenario2PBT3",'Deep retrofit'!$L$101,IF(F63="Scenario3PBT3",'Deep retrofit'!$M$101,"")))&amp;IF(F63="Scenario1PBT4",'Deep retrofit'!$N$101,IF(F63="Scenario2PBT4",'Deep retrofit'!$O$101,IF(F63="Scenario3PBT4",'Deep retrofit'!$P$101,"")))&amp;IF(F63="Scenario1PBT5",'Deep retrofit'!$Q$101,IF(F63="Scenario2PBT5",'Deep retrofit'!$R$101,IF(F63="Scenario3PBT5",'Deep retrofit'!$S$101,"")))&amp;IF(F63="Scenario1PBT6",'Deep retrofit'!$T$101,IF(F63="Scenario2PBT6",'Deep retrofit'!$U$101,IF(F63="Scenario3PBT6",'Deep retrofit'!$V$101,"")))&amp;IF(F63="Scenario1PBT7",'Deep retrofit'!$W$101,IF(F63="Scenario2PBT7",'Deep retrofit'!$X$101,IF(F63="Scenario3PBT7",'Deep retrofit'!$Y$101,"")))&amp;IF(F63="Scenario1PBT8",'Deep retrofit'!$Z$101,IF(F63="Scenario2PBT8",'Deep retrofit'!$AA$101,IF(F63="Scenario3PBT8",'Deep retrofit'!$AB$101,"")))&amp;IF(F63="Scenario1PBT9",'Deep retrofit'!$AC$101,IF(F63="Scenario2PBT9",'Deep retrofit'!$AD$101,IF(F63="Scenario3PBT9",'Deep retrofit'!$AE$101,"")))&amp;IF(F63="Scenario1PBT10",'Deep retrofit'!$AF$101,IF(F63="Scenario2PBT10",'Deep retrofit'!$AG$101,IF(F63="Scenario3PBT10",'Deep retrofit'!$AH$101,"")))&amp;IF(F63="Scenario1PBT11",'Deep retrofit'!$AI$101,IF(F63="Scenario2PBT11",'Deep retrofit'!$AJ$101,IF(F63="Scenario3PBT11",'Deep retrofit'!$AK$101,"")))&amp;IF(F63="Scenario1PBT12",'Deep retrofit'!$AL$101,IF(F63="Scenario2PBT12",'Deep retrofit'!$AM$101,IF(F63="Scenario3PBT12",'Deep retrofit'!$AN$101,"")))&amp;IF(F63="Scenario1PBT13",'Deep retrofit'!$AO$101,IF(F63="Scenario2PBT13",'Deep retrofit'!$AP$101,IF(F63="Scenario3PBT13",'Deep retrofit'!$AQ$101,"")))&amp;IF(F63="Scenario1PBT14",'Deep retrofit'!$AR$101,IF(F63="Scenario2PBT14",'Deep retrofit'!$AS$101,IF(F63="Scenario3PBT14",'Deep retrofit'!$AT$101,"")))&amp;IF(F63="Scenario1PBT15",'Deep retrofit'!$AU$101,IF(F63="Scenario2PBT15",'Deep retrofit'!$AV$101,IF(F63="Scenario3PBT15",'Deep retrofit'!$AW$101,"")))</f>
        <v/>
      </c>
      <c r="AB63" s="179">
        <f t="shared" si="21"/>
        <v>0</v>
      </c>
      <c r="AC63" s="208">
        <f>IFERROR('Projection_Base-case'!G63-G63,0)</f>
        <v>0</v>
      </c>
      <c r="AD63" s="117">
        <f t="shared" si="24"/>
        <v>0</v>
      </c>
      <c r="AE63" s="117">
        <f>IFERROR(100*AC63/'Projection_Base-case'!G63,0)</f>
        <v>0</v>
      </c>
      <c r="AF63" s="117">
        <f>IFERROR('Projection_Base-case'!I63-I63,0)</f>
        <v>0</v>
      </c>
      <c r="AG63" s="117">
        <f t="shared" si="25"/>
        <v>0</v>
      </c>
      <c r="AH63" s="117">
        <f>IFERROR(100*AF63/'Projection_Base-case'!I63,0)</f>
        <v>0</v>
      </c>
      <c r="AI63" s="117">
        <f>IFERROR('Projection_Base-case'!K63-K63,0)</f>
        <v>0</v>
      </c>
      <c r="AJ63" s="117">
        <f t="shared" si="26"/>
        <v>0</v>
      </c>
      <c r="AK63" s="117">
        <f>IFERROR(100*AI63/'Projection_Base-case'!K63,0)</f>
        <v>0</v>
      </c>
      <c r="AL63" s="117">
        <f>IFERROR(M63-'Projection_Base-case'!M63,0)</f>
        <v>0</v>
      </c>
      <c r="AM63" s="117">
        <f t="shared" si="27"/>
        <v>0</v>
      </c>
      <c r="AN63" s="179">
        <f>IFERROR(IF('Projection_Base-case'!N63&gt;0,100*AM63/'Projection_Base-case'!N63,100*AM63/N63),0)</f>
        <v>0</v>
      </c>
      <c r="AO63" s="206">
        <f>IFERROR('Projection_Base-case'!O63-O63,0)</f>
        <v>0</v>
      </c>
      <c r="AP63" s="117">
        <f t="shared" si="28"/>
        <v>0</v>
      </c>
      <c r="AQ63" s="117">
        <f>IFERROR(100*AO63/'Projection_Base-case'!O63,0)</f>
        <v>0</v>
      </c>
      <c r="AR63" s="117">
        <f>IFERROR('Projection_Base-case'!Q63-Q63,0)</f>
        <v>0</v>
      </c>
      <c r="AS63" s="117">
        <f t="shared" si="29"/>
        <v>0</v>
      </c>
      <c r="AT63" s="117">
        <f>IFERROR(100*AR63/'Projection_Base-case'!Q63,0)</f>
        <v>0</v>
      </c>
      <c r="AU63" s="117">
        <f>IFERROR('Projection_Base-case'!S63-S63,0)</f>
        <v>0</v>
      </c>
      <c r="AV63" s="117">
        <f t="shared" si="30"/>
        <v>0</v>
      </c>
      <c r="AW63" s="118">
        <f>IFERROR(100*AU63/'Projection_Base-case'!S63,0)</f>
        <v>0</v>
      </c>
      <c r="AX63" s="206">
        <f>IFERROR('Projection_Base-case'!U63-U63,0)</f>
        <v>0</v>
      </c>
      <c r="AY63" s="117">
        <f t="shared" si="31"/>
        <v>0</v>
      </c>
      <c r="AZ63" s="117">
        <f>IFERROR(100*AX63/'Projection_Base-case'!U63,0)</f>
        <v>0</v>
      </c>
      <c r="BA63" s="117">
        <f>IFERROR('Projection_Base-case'!W63-W63,0)</f>
        <v>0</v>
      </c>
      <c r="BB63" s="117">
        <f t="shared" si="32"/>
        <v>0</v>
      </c>
      <c r="BC63" s="117">
        <f>IFERROR(100*BA63/'Projection_Base-case'!W63,0)</f>
        <v>0</v>
      </c>
      <c r="BD63" s="117">
        <f>IFERROR('Projection_Base-case'!Y63-Y63,0)</f>
        <v>0</v>
      </c>
      <c r="BE63" s="117">
        <f t="shared" si="33"/>
        <v>0</v>
      </c>
      <c r="BF63" s="117">
        <f>IFERROR(100*BD63/'Projection_Base-case'!Y63,0)</f>
        <v>0</v>
      </c>
      <c r="BG63" s="178">
        <f t="shared" si="22"/>
        <v>0</v>
      </c>
      <c r="BH63" s="179">
        <f t="shared" si="23"/>
        <v>0</v>
      </c>
    </row>
    <row r="64" spans="1:60">
      <c r="A64" s="205">
        <v>59</v>
      </c>
      <c r="B64" s="178">
        <f>IF('Projection_Base-case'!B64&lt;&gt;"",'Projection_Base-case'!B64,0)</f>
        <v>0</v>
      </c>
      <c r="C64" s="178">
        <f>IF('Projection_Base-case'!C64&lt;&gt;"",'Projection_Base-case'!C64,0)</f>
        <v>0</v>
      </c>
      <c r="D64" s="178">
        <f>IF('Projection_Base-case'!D64&lt;&gt;"",'Projection_Base-case'!D64,0)</f>
        <v>0</v>
      </c>
      <c r="E64" s="107" t="str">
        <f>IF(AND('Résultats deep'!$AC$3="OUI",'Résultats deep'!E63&lt;&gt;""),'Résultats deep'!E63,IF(OR(D64="PBT1",D64="PBT2",D64="PBT3",D64="PBT4",D64="PBT5",D64="PBT6",D64="PBT7"),"Scenario1",""))</f>
        <v/>
      </c>
      <c r="F64" s="202" t="str">
        <f t="shared" si="10"/>
        <v>0</v>
      </c>
      <c r="G64" s="177" t="str">
        <f>IF(F64="Scenario1PBT1",'Deep retrofit'!$E$6,IF(F64="Scenario2PBT1",'Deep retrofit'!$F$6,IF(F64="Scenario3PBT1",'Deep retrofit'!$G$6,"")))&amp;IF(F64="Scenario1PBT2",'Deep retrofit'!$H$6,IF(F64="Scenario2PBT2",'Deep retrofit'!$I$6,IF(F64="Scenario3PBT2",'Deep retrofit'!$J$6,"")))&amp;IF(F64="Scenario1PBT3",'Deep retrofit'!$K$6,IF(F64="Scenario2PBT3",'Deep retrofit'!$L$6,IF(F64="Scenario3PBT3",'Deep retrofit'!$M$6,"")))&amp;IF(F64="Scenario1PBT4",'Deep retrofit'!$N$6,IF(F64="Scenario2PBT4",'Deep retrofit'!$O$6,IF(F64="Scenario3PBT4",'Deep retrofit'!$P$6,"")))&amp;IF(F64="Scenario1PBT5",'Deep retrofit'!$Q$6,IF(F64="Scenario2PBT5",'Deep retrofit'!$R$6,IF(F64="Scenario3PBT5",'Deep retrofit'!$S$6,"")))&amp;IF(F64="Scenario1PBT6",'Deep retrofit'!$T$6,IF(F64="Scenario2PBT6",'Deep retrofit'!$U$6,IF(F64="Scenario3PBT6",'Deep retrofit'!$V$6,"")))&amp;IF(F64="Scenario1PBT7",'Deep retrofit'!$W$6,IF(F64="Scenario2PBT7",'Deep retrofit'!$X$6,IF(F64="Scenario3PBT7",'Deep retrofit'!$Y$6,"")))&amp;IF(F64="Scenario1PBT8",'Deep retrofit'!$Z$6,IF(F64="Scenario2PBT8",'Deep retrofit'!$AA$6,IF(F64="Scenario3PBT8",'Deep retrofit'!$AB$6,"")))&amp;IF(F64="Scenario1PBT9",'Deep retrofit'!$AC$6,IF(F64="Scenario2PBT9",'Deep retrofit'!$AD$6,IF(F64="Scenario3PBT9",'Deep retrofit'!$AE$6,"")))&amp;IF(F64="Scenario1PBT10",'Deep retrofit'!$AF$6,IF(F64="Scenario2PBT10",'Deep retrofit'!$AG$6,IF(F64="Scenario3PBT10",'Deep retrofit'!$AH$6,"")))&amp;IF(F64="Scenario1PBT11",'Deep retrofit'!$AI$6,IF(F64="Scenario2PBT11",'Deep retrofit'!$AJ$6,IF(F64="Scenario3PBT11",'Deep retrofit'!$AK$6,"")))&amp;IF(F64="Scenario1PBT12",'Deep retrofit'!$AL$6,IF(F64="Scenario2PBT12",'Deep retrofit'!$AM$6,IF(F64="Scenario3PBT12",'Deep retrofit'!$AN$6,"")))&amp;IF(F64="Scenario1PBT13",'Deep retrofit'!$AO$6,IF(F64="Scenario2PBT13",'Deep retrofit'!$AP$6,IF(F64="Scenario3PBT13",'Deep retrofit'!$AQ$6,"")))&amp;IF(F64="Scenario1PBT14",'Deep retrofit'!$AR$6,IF(F64="Scenario2PBT14",'Deep retrofit'!$AS$6,IF(F64="Scenario3PBT14",'Deep retrofit'!$AT$6,"")))&amp;IF(F64="Scenario1PBT15",'Deep retrofit'!$AU$6,IF(F64="Scenario2PBT15",'Deep retrofit'!$AV$6,IF(F64="Scenario3PBT15",'Deep retrofit'!$AW$6,"")))</f>
        <v/>
      </c>
      <c r="H64" s="117">
        <f t="shared" si="11"/>
        <v>0</v>
      </c>
      <c r="I64" s="178" t="str">
        <f>IF(F64="Scenario1PBT1",'Deep retrofit'!$E$16,IF(F64="Scenario2PBT1",'Deep retrofit'!$F$16,IF(F64="Scenario3PBT1",'Deep retrofit'!$G$16,"")))&amp;IF(F64="Scenario1PBT2",'Deep retrofit'!$H$16,IF(F64="Scenario2PBT2",'Deep retrofit'!$I$16,IF(F64="Scenario3PBT2",'Deep retrofit'!$J$16,"")))&amp;IF(F64="Scenario1PBT3",'Deep retrofit'!$K$16,IF(F64="Scenario2PBT3",'Deep retrofit'!$L$16,IF(F64="Scenario3PBT3",'Deep retrofit'!$M$16,"")))&amp;IF(F64="Scenario1PBT4",'Deep retrofit'!$N$16,IF(F64="Scenario2PBT4",'Deep retrofit'!$O$16,IF(F64="Scenario3PBT4",'Deep retrofit'!$P$16,"")))&amp;IF(F64="Scenario1PBT5",'Deep retrofit'!$Q$16,IF(F64="Scenario2PBT5",'Deep retrofit'!$R$16,IF(F64="Scenario3PBT5",'Deep retrofit'!$S$16,"")))&amp;IF(F64="Scenario1PBT6",'Deep retrofit'!$T$16,IF(F64="Scenario2PBT6",'Deep retrofit'!$U$16,IF(F64="Scenario3PBT6",'Deep retrofit'!$V$16,"")))&amp;IF(F64="Scenario1PBT7",'Deep retrofit'!$W$16,IF(F64="Scenario2PBT7",'Deep retrofit'!$X$16,IF(F64="Scenario3PBT7",'Deep retrofit'!$Y$16,"")))&amp;IF(F64="Scenario1PBT8",'Deep retrofit'!$Z$16,IF(F64="Scenario2PBT8",'Deep retrofit'!$AA$16,IF(F64="Scenario3PBT8",'Deep retrofit'!$AB$16,"")))&amp;IF(F64="Scenario1PBT9",'Deep retrofit'!$AC$16,IF(F64="Scenario2PBT9",'Deep retrofit'!$AD$16,IF(F64="Scenario3PBT9",'Deep retrofit'!$AE$16,"")))&amp;IF(F64="Scenario1PBT10",'Deep retrofit'!$AF$16,IF(F64="Scenario2PBT10",'Deep retrofit'!$AG$16,IF(F64="Scenario3PBT10",'Deep retrofit'!$AH$16,"")))&amp;IF(F64="Scenario1PBT11",'Deep retrofit'!$AI$16,IF(F64="Scenario2PBT11",'Deep retrofit'!$AJ$16,IF(F64="Scenario3PBT11",'Deep retrofit'!$AK$16,"")))&amp;IF(F64="Scenario1PBT12",'Deep retrofit'!$AL$16,IF(F64="Scenario2PBT12",'Deep retrofit'!$AM$16,IF(F64="Scenario3PBT12",'Deep retrofit'!$AN$16,"")))&amp;IF(F64="Scenario1PBT13",'Deep retrofit'!$AO$16,IF(F64="Scenario2PBT13",'Deep retrofit'!$AP$16,IF(F64="Scenario3PBT13",'Deep retrofit'!$AQ$16,"")))&amp;IF(F64="Scenario1PBT14",'Deep retrofit'!$AR$16,IF(F64="Scenario2PBT14",'Deep retrofit'!$AS$16,IF(F64="Scenario3PBT14",'Deep retrofit'!$AT$16,"")))&amp;IF(F64="Scenario1PBT15",'Deep retrofit'!$AU$16,IF(F64="Scenario2PBT15",'Deep retrofit'!$AV$16,IF(F64="Scenario3PBT15",'Deep retrofit'!$AW$16,"")))</f>
        <v/>
      </c>
      <c r="J64" s="117">
        <f t="shared" si="12"/>
        <v>0</v>
      </c>
      <c r="K64" s="117" t="str">
        <f>IF(F64="Scenario1PBT1",'Deep retrofit'!$E$18,IF(F64="Scenario2PBT1",'Deep retrofit'!$F$18,IF(F64="Scenario3PBT1",'Deep retrofit'!$G$18,"")))&amp;IF(F64="Scenario1PBT2",'Deep retrofit'!$H$18,IF(F64="Scenario2PBT2",'Deep retrofit'!$I$18,IF(F64="Scenario3PBT2",'Deep retrofit'!$J$18,"")))&amp;IF(F64="Scenario1PBT3",'Deep retrofit'!$K$18,IF(F64="Scenario2PBT3",'Deep retrofit'!$L$18,IF(F64="Scenario3PBT3",'Deep retrofit'!$M$18,"")))&amp;IF(F64="Scenario1PBT4",'Deep retrofit'!$N$18,IF(F64="Scenario2PBT4",'Deep retrofit'!$O$18,IF(F64="Scenario3PBT4",'Deep retrofit'!$P$18,"")))&amp;IF(F64="Scenario1PBT5",'Deep retrofit'!$Q$18,IF(F64="Scenario2PBT5",'Deep retrofit'!$R$18,IF(F64="Scenario3PBT5",'Deep retrofit'!$S$18,"")))&amp;IF(F64="Scenario1PBT6",'Deep retrofit'!$T$18,IF(F64="Scenario2PBT6",'Deep retrofit'!$U$18,IF(F64="Scenario3PBT6",'Deep retrofit'!$V$18,"")))&amp;IF(F64="Scenario1PBT7",'Deep retrofit'!$W$18,IF(F64="Scenario2PBT7",'Deep retrofit'!$X$18,IF(F64="Scenario3PBT7",'Deep retrofit'!$Y$18,"")))&amp;IF(F64="Scenario1PBT8",'Deep retrofit'!$Z$18,IF(F64="Scenario2PBT8",'Deep retrofit'!$AA$18,IF(F64="Scenario3PBT8",'Deep retrofit'!$AB$18,"")))&amp;IF(F64="Scenario1PBT9",'Deep retrofit'!$AC$18,IF(F64="Scenario2PBT9",'Deep retrofit'!$AD$18,IF(F64="Scenario3PBT9",'Deep retrofit'!$AE$18,"")))&amp;IF(F64="Scenario1PBT10",'Deep retrofit'!$AF$18,IF(F64="Scenario2PBT10",'Deep retrofit'!$AG$18,IF(F64="Scenario3PBT10",'Deep retrofit'!$AH$18,"")))&amp;IF(F64="Scenario1PBT11",'Deep retrofit'!$AI$18,IF(F64="Scenario2PBT11",'Deep retrofit'!$AJ$18,IF(F64="Scenario3PBT11",'Deep retrofit'!$AK$18,"")))&amp;IF(F64="Scenario1PBT12",'Deep retrofit'!$AL$18,IF(F64="Scenario2PBT12",'Deep retrofit'!$AM$18,IF(F64="Scenario3PBT12",'Deep retrofit'!$AN$18,"")))&amp;IF(F64="Scenario1PBT13",'Deep retrofit'!$AO$18,IF(F64="Scenario2PBT13",'Deep retrofit'!$AP$18,IF(F64="Scenario3PBT13",'Deep retrofit'!$AQ$18,"")))&amp;IF(F64="Scenario1PBT14",'Deep retrofit'!$AR$18,IF(F64="Scenario2PBT14",'Deep retrofit'!$AS$18,IF(F64="Scenario3PBT14",'Deep retrofit'!$AT$18,"")))&amp;IF(F64="Scenario1PBT15",'Deep retrofit'!$AU$18,IF(F64="Scenario2PBT15",'Deep retrofit'!$AV$18,IF(F64="Scenario3PBT15",'Deep retrofit'!$AW$18,"")))</f>
        <v/>
      </c>
      <c r="L64" s="117">
        <f t="shared" si="13"/>
        <v>0</v>
      </c>
      <c r="M64" s="117" t="str">
        <f>IF(F64="Scenario1PBT1",'Deep retrofit'!$E$20,IF(F64="Scenario2PBT1",'Deep retrofit'!$F$20,IF(F64="Scenario3PBT1",'Deep retrofit'!$G$20,"")))&amp;IF(F64="Scenario1PBT2",'Deep retrofit'!$H$20,IF(F64="Scenario2PBT2",'Deep retrofit'!$I$20,IF(F64="Scenario3PBT2",'Deep retrofit'!$J$20,"")))&amp;IF(F64="Scenario1PBT3",'Deep retrofit'!$K$20,IF(F64="Scenario2PBT3",'Deep retrofit'!$L$20,IF(F64="Scenario3PBT3",'Deep retrofit'!$M$20,"")))&amp;IF(F64="Scenario1PBT4",'Deep retrofit'!$N$20,IF(F64="Scenario2PBT4",'Deep retrofit'!$O$20,IF(F64="Scenario3PBT4",'Deep retrofit'!$P$20,"")))&amp;IF(F64="Scenario1PBT5",'Deep retrofit'!$Q$20,IF(F64="Scenario2PBT5",'Deep retrofit'!$R$20,IF(F64="Scenario3PBT5",'Deep retrofit'!$S$20,"")))&amp;IF(F64="Scenario1PBT6",'Deep retrofit'!$T$20,IF(F64="Scenario2PBT6",'Deep retrofit'!$U$20,IF(F64="Scenario3PBT6",'Deep retrofit'!$V$20,"")))&amp;IF(F64="Scenario1PBT7",'Deep retrofit'!$W$20,IF(F64="Scenario2PBT7",'Deep retrofit'!$X$20,IF(F64="Scenario3PBT7",'Deep retrofit'!$Y$20,"")))&amp;IF(F64="Scenario1PBT8",'Deep retrofit'!$Z$20,IF(F64="Scenario2PBT8",'Deep retrofit'!$AA$20,IF(F64="Scenario3PBT8",'Deep retrofit'!$AB$20,"")))&amp;IF(F64="Scenario1PBT9",'Deep retrofit'!$AC$20,IF(F64="Scenario2PBT9",'Deep retrofit'!$AD$20,IF(F64="Scenario3PBT9",'Deep retrofit'!$AE$20,"")))&amp;IF(F64="Scenario1PBT10",'Deep retrofit'!$AF$20,IF(F64="Scenario2PBT10",'Deep retrofit'!$AG$20,IF(F64="Scenario3PBT10",'Deep retrofit'!$AH$20,"")))&amp;IF(F64="Scenario1PBT11",'Deep retrofit'!$AI$20,IF(F64="Scenario2PBT11",'Deep retrofit'!$AJ$20,IF(F64="Scenario3PBT11",'Deep retrofit'!$AK$20,"")))&amp;IF(F64="Scenario1PBT12",'Deep retrofit'!$AL$20,IF(F64="Scenario2PBT12",'Deep retrofit'!$AM$20,IF(F64="Scenario3PBT12",'Deep retrofit'!$AN$20,"")))&amp;IF(F64="Scenario1PBT13",'Deep retrofit'!$AO$20,IF(F64="Scenario2PBT13",'Deep retrofit'!$AP$20,IF(F64="Scenario3PBT13",'Deep retrofit'!$AQ$20,"")))&amp;IF(F64="Scenario1PBT14",'Deep retrofit'!$AR$20,IF(F64="Scenario2PBT14",'Deep retrofit'!$AS$20,IF(F64="Scenario3PBT14",'Deep retrofit'!$AT$20,"")))&amp;IF(F64="Scenario1PBT15",'Deep retrofit'!$AU$20,IF(F64="Scenario2PBT15",'Deep retrofit'!$AV$20,IF(F64="Scenario3PBT15",'Deep retrofit'!$AW$20,"")))</f>
        <v/>
      </c>
      <c r="N64" s="118">
        <f t="shared" si="14"/>
        <v>0</v>
      </c>
      <c r="O64" s="206" t="str">
        <f>IF(F64="Scenario1PBT1",'Deep retrofit'!$E$23,IF(F64="Scenario2PBT1",'Deep retrofit'!$F$23,IF(F64="Scenario3PBT1",'Deep retrofit'!$G$23,"")))&amp;IF(F64="Scenario1PBT2",'Deep retrofit'!$H$23,IF(F64="Scenario2PBT2",'Deep retrofit'!$I$23,IF(F64="Scenario3PBT2",'Deep retrofit'!$J$23,"")))&amp;IF(F64="Scenario1PBT3",'Deep retrofit'!$K$23,IF(F64="Scenario2PBT3",'Deep retrofit'!$L$23,IF(F64="Scenario3PBT3",'Deep retrofit'!$M$23,"")))&amp;IF(F64="Scenario1PBT4",'Deep retrofit'!$N$23,IF(F64="Scenario2PBT4",'Deep retrofit'!$O$23,IF(F64="Scenario3PBT4",'Deep retrofit'!$P$23,"")))&amp;IF(F64="Scenario1PBT5",'Deep retrofit'!$Q$23,IF(F64="Scenario2PBT5",'Deep retrofit'!$R$23,IF(F64="Scenario3PBT5",'Deep retrofit'!$S$23,"")))&amp;IF(F64="Scenario1PBT6",'Deep retrofit'!$T$23,IF(F64="Scenario2PBT6",'Deep retrofit'!$U$23,IF(F64="Scenario3PBT6",'Deep retrofit'!$V$23,"")))&amp;IF(F64="Scenario1PBT7",'Deep retrofit'!$W$23,IF(F64="Scenario2PBT7",'Deep retrofit'!$X$23,IF(F64="Scenario3PBT7",'Deep retrofit'!$Y$23,"")))&amp;IF(F64="Scenario1PBT8",'Deep retrofit'!$Z$23,IF(F64="Scenario2PBT8",'Deep retrofit'!$AA$23,IF(F64="Scenario3PBT8",'Deep retrofit'!$AB$23,"")))&amp;IF(F64="Scenario1PBT9",'Deep retrofit'!$AC$23,IF(F64="Scenario2PBT9",'Deep retrofit'!$AD$23,IF(F64="Scenario3PBT9",'Deep retrofit'!$AE$23,"")))&amp;IF(F64="Scenario1PBT10",'Deep retrofit'!$AF$23,IF(F64="Scenario2PBT10",'Deep retrofit'!$AG$23,IF(F64="Scenario3PBT10",'Deep retrofit'!$AH$23,"")))&amp;IF(F64="Scenario1PBT11",'Deep retrofit'!$AI$23,IF(F64="Scenario2PBT11",'Deep retrofit'!$AJ$23,IF(F64="Scenario3PBT11",'Deep retrofit'!$AK$23,"")))&amp;IF(F64="Scenario1PBT12",'Deep retrofit'!$AL$23,IF(F64="Scenario2PBT12",'Deep retrofit'!$AM$23,IF(F64="Scenario3PBT12",'Deep retrofit'!$AN$23,"")))&amp;IF(F64="Scenario1PBT13",'Deep retrofit'!$AO$23,IF(F64="Scenario2PBT13",'Deep retrofit'!$AP$23,IF(F64="Scenario3PBT13",'Deep retrofit'!$AQ$23,"")))&amp;IF(F64="Scenario1PBT14",'Deep retrofit'!$AR$23,IF(F64="Scenario2PBT14",'Deep retrofit'!$AS$23,IF(F64="Scenario3PBT14",'Deep retrofit'!$AT$23,"")))&amp;IF(F64="Scenario1PBT15",'Deep retrofit'!$AU$23,IF(F64="Scenario2PBT15",'Deep retrofit'!$AV$23,IF(F64="Scenario3PBT15",'Deep retrofit'!$AW$23,"")))</f>
        <v/>
      </c>
      <c r="P64" s="117">
        <f t="shared" si="15"/>
        <v>0</v>
      </c>
      <c r="Q64" s="117" t="str">
        <f>IF(F64="Scenario1PBT1",'Deep retrofit'!$E$25,IF(F64="Scenario2PBT1",'Deep retrofit'!$F$25,IF(F64="Scenario3PBT1",'Deep retrofit'!$G$25,"")))&amp;IF(F64="Scenario1PBT2",'Deep retrofit'!$H$25,IF(F64="Scenario2PBT2",'Deep retrofit'!$I$25,IF(F64="Scenario3PBT2",'Deep retrofit'!$J$25,"")))&amp;IF(F64="Scenario1PBT3",'Deep retrofit'!$K$25,IF(F64="Scenario2PBT3",'Deep retrofit'!$L$25,IF(F64="Scenario3PBT3",'Deep retrofit'!$M$25,"")))&amp;IF(F64="Scenario1PBT4",'Deep retrofit'!$N$25,IF(F64="Scenario2PBT4",'Deep retrofit'!$O$25,IF(F64="Scenario3PBT4",'Deep retrofit'!$P$25,"")))&amp;IF(F64="Scenario1PBT5",'Deep retrofit'!$Q$25,IF(F64="Scenario2PBT5",'Deep retrofit'!$R$25,IF(F64="Scenario3PBT5",'Deep retrofit'!$S$25,"")))&amp;IF(F64="Scenario1PBT6",'Deep retrofit'!$T$25,IF(F64="Scenario2PBT6",'Deep retrofit'!$U$25,IF(F64="Scenario3PBT6",'Deep retrofit'!$V$25,"")))&amp;IF(F64="Scenario1PBT7",'Deep retrofit'!$W$25,IF(F64="Scenario2PBT7",'Deep retrofit'!$X$25,IF(F64="Scenario3PBT7",'Deep retrofit'!$Y$25,"")))&amp;IF(F64="Scenario1PBT8",'Deep retrofit'!$Z$25,IF(F64="Scenario2PBT8",'Deep retrofit'!$AA$25,IF(F64="Scenario3PBT8",'Deep retrofit'!$AB$25,"")))&amp;IF(F64="Scenario1PBT9",'Deep retrofit'!$AC$25,IF(F64="Scenario2PBT9",'Deep retrofit'!$AD$25,IF(F64="Scenario3PBT9",'Deep retrofit'!$AE$25,"")))&amp;IF(F64="Scenario1PBT10",'Deep retrofit'!$AF$25,IF(F64="Scenario2PBT10",'Deep retrofit'!$AG$25,IF(F64="Scenario3PBT10",'Deep retrofit'!$AH$25,"")))&amp;IF(F64="Scenario1PBT11",'Deep retrofit'!$AI$25,IF(F64="Scenario2PBT11",'Deep retrofit'!$AJ$25,IF(F64="Scenario3PBT11",'Deep retrofit'!$AK$25,"")))&amp;IF(F64="Scenario1PBT12",'Deep retrofit'!$AL$25,IF(F64="Scenario2PBT12",'Deep retrofit'!$AM$25,IF(F64="Scenario3PBT12",'Deep retrofit'!$AN$25,"")))&amp;IF(F64="Scenario1PBT13",'Deep retrofit'!$AO$25,IF(F64="Scenario2PBT13",'Deep retrofit'!$AP$25,IF(F64="Scenario3PBT13",'Deep retrofit'!$AQ$25,"")))&amp;IF(F64="Scenario1PBT14",'Deep retrofit'!$AR$25,IF(F64="Scenario2PBT14",'Deep retrofit'!$AS$25,IF(F64="Scenario3PBT14",'Deep retrofit'!$AT$25,"")))&amp;IF(F64="Scenario1PBT15",'Deep retrofit'!$AU$25,IF(F64="Scenario2PBT15",'Deep retrofit'!$AV$25,IF(F64="Scenario3PBT15",'Deep retrofit'!$AW$25,"")))</f>
        <v/>
      </c>
      <c r="R64" s="117">
        <f t="shared" si="16"/>
        <v>0</v>
      </c>
      <c r="S64" s="117" t="str">
        <f>IF(F64="Scenario1PBT1",'Deep retrofit'!$E$27,IF(F64="Scenario2PBT1",'Deep retrofit'!$F$27,IF(F64="Scenario3PBT1",'Deep retrofit'!$G$27,"")))&amp;IF(F64="Scenario1PBT2",'Deep retrofit'!$H$27,IF(F64="Scenario2PBT2",'Deep retrofit'!$I$27,IF(F64="Scenario3PBT2",'Deep retrofit'!$J$27,"")))&amp;IF(F64="Scenario1PBT3",'Deep retrofit'!$K$27,IF(F64="Scenario2PBT3",'Deep retrofit'!$L$27,IF(F64="Scenario3PBT3",'Deep retrofit'!$M$27,"")))&amp;IF(F64="Scenario1PBT4",'Deep retrofit'!$N$27,IF(F64="Scenario2PBT4",'Deep retrofit'!$O$27,IF(F64="Scenario3PBT4",'Deep retrofit'!$P$27,"")))&amp;IF(F64="Scenario1PBT5",'Deep retrofit'!$Q$27,IF(F64="Scenario2PBT5",'Deep retrofit'!$R$27,IF(F64="Scenario3PBT5",'Deep retrofit'!$S$27,"")))&amp;IF(F64="Scenario1PBT6",'Deep retrofit'!$T$27,IF(F64="Scenario2PBT6",'Deep retrofit'!$U$27,IF(F64="Scenario3PBT6",'Deep retrofit'!$V$27,"")))&amp;IF(F64="Scenario1PBT7",'Deep retrofit'!$W$27,IF(F64="Scenario2PBT7",'Deep retrofit'!$X$27,IF(F64="Scenario3PBT7",'Deep retrofit'!$Y$27,"")))&amp;IF(F64="Scenario1PBT8",'Deep retrofit'!$Z$27,IF(F64="Scenario2PBT8",'Deep retrofit'!$AA$27,IF(F64="Scenario3PBT8",'Deep retrofit'!$AB$27,"")))&amp;IF(F64="Scenario1PBT9",'Deep retrofit'!$AC$27,IF(F64="Scenario2PBT9",'Deep retrofit'!$AD$27,IF(F64="Scenario3PBT9",'Deep retrofit'!$AE$27,"")))&amp;IF(F64="Scenario1PBT10",'Deep retrofit'!$AF$27,IF(F64="Scenario2PBT10",'Deep retrofit'!$AG$27,IF(F64="Scenario3PBT10",'Deep retrofit'!$AH$27,"")))&amp;IF(F64="Scenario1PBT11",'Deep retrofit'!$AI$27,IF(F64="Scenario2PBT11",'Deep retrofit'!$AJ$27,IF(F64="Scenario3PBT11",'Deep retrofit'!$AK$27,"")))&amp;IF(F64="Scenario1PBT12",'Deep retrofit'!$AL$27,IF(F64="Scenario2PBT12",'Deep retrofit'!$AM$27,IF(F64="Scenario3PBT12",'Deep retrofit'!$AN$27,"")))&amp;IF(F64="Scenario1PBT13",'Deep retrofit'!$AO$27,IF(F64="Scenario2PBT13",'Deep retrofit'!$AP$27,IF(F64="Scenario3PBT13",'Deep retrofit'!$AQ$27,"")))&amp;IF(F64="Scenario1PBT14",'Deep retrofit'!$AR$27,IF(F64="Scenario2PBT14",'Deep retrofit'!$AS$27,IF(F64="Scenario3PBT14",'Deep retrofit'!$AT$27,"")))&amp;IF(F64="Scenario1PBT15",'Deep retrofit'!$AU$27,IF(F64="Scenario2PBT15",'Deep retrofit'!$AV$27,IF(F64="Scenario3PBT15",'Deep retrofit'!$AW$27,"")))</f>
        <v/>
      </c>
      <c r="T64" s="207">
        <f t="shared" si="17"/>
        <v>0</v>
      </c>
      <c r="U64" s="206" t="str">
        <f>IF(F64="Scenario1PBT1",'Deep retrofit'!$E$38,IF(F64="Scenario2PBT1",'Deep retrofit'!$F$38,IF(F64="Scenario3PBT1",'Deep retrofit'!$G$38,"")))&amp;IF(F64="Scenario1PBT2",'Deep retrofit'!$H$38,IF(F64="Scenario2PBT2",'Deep retrofit'!$I$38,IF(F64="Scenario3PBT2",'Deep retrofit'!$J$38,"")))&amp;IF(F64="Scenario1PBT3",'Deep retrofit'!$K$38,IF(F64="Scenario2PBT3",'Deep retrofit'!$L$38,IF(F64="Scenario3PBT3",'Deep retrofit'!$M$38,"")))&amp;IF(F64="Scenario1PBT4",'Deep retrofit'!$N$38,IF(F64="Scenario2PBT4",'Deep retrofit'!$O$38,IF(F64="Scenario3PBT4",'Deep retrofit'!$P$38,"")))&amp;IF(F64="Scenario1PBT5",'Deep retrofit'!$Q$38,IF(F64="Scenario2PBT5",'Deep retrofit'!$R$38,IF(F64="Scenario3PBT5",'Deep retrofit'!$S$38,"")))&amp;IF(F64="Scenario1PBT6",'Deep retrofit'!$T$38,IF(F64="Scenario2PBT6",'Deep retrofit'!$U$38,IF(F64="Scenario3PBT6",'Deep retrofit'!$V$38,"")))&amp;IF(F64="Scenario1PBT7",'Deep retrofit'!$W$38,IF(F64="Scenario2PBT7",'Deep retrofit'!$X$38,IF(F64="Scenario3PBT7",'Deep retrofit'!$Y$38,"")))&amp;IF(F64="Scenario1PBT8",'Deep retrofit'!$Z$38,IF(F64="Scenario2PBT8",'Deep retrofit'!$AA$38,IF(F64="Scenario3PBT8",'Deep retrofit'!$AB$38,"")))&amp;IF(F64="Scenario1PBT9",'Deep retrofit'!$AC$38,IF(F64="Scenario2PBT9",'Deep retrofit'!$AD$38,IF(F64="Scenario3PBT9",'Deep retrofit'!$AE$38,"")))&amp;IF(F64="Scenario1PBT10",'Deep retrofit'!$AF$38,IF(F64="Scenario2PBT10",'Deep retrofit'!$AG$38,IF(F64="Scenario3PBT10",'Deep retrofit'!$AH$38,"")))&amp;IF(F64="Scenario1PBT11",'Deep retrofit'!$AI$38,IF(F64="Scenario2PBT11",'Deep retrofit'!$AJ$38,IF(F64="Scenario3PBT11",'Deep retrofit'!$AK$38,"")))&amp;IF(F64="Scenario1PBT12",'Deep retrofit'!$AL$38,IF(F64="Scenario2PBT12",'Deep retrofit'!$AM$38,IF(F64="Scenario3PBT12",'Deep retrofit'!$AN$38,"")))&amp;IF(F64="Scenario1PBT13",'Deep retrofit'!$AO$38,IF(F64="Scenario2PBT13",'Deep retrofit'!$AP$38,IF(F64="Scenario3PBT13",'Deep retrofit'!$AQ$38,"")))&amp;IF(F64="Scenario1PBT14",'Deep retrofit'!$AR$38,IF(F64="Scenario2PBT14",'Deep retrofit'!$AS$38,IF(F64="Scenario3PBT14",'Deep retrofit'!$AT$38,"")))&amp;IF(F64="Scenario1PBT15",'Deep retrofit'!$AU$38,IF(F64="Scenario2PBT15",'Deep retrofit'!$AV$38,IF(F64="Scenario3PBT15",'Deep retrofit'!$AW$38,"")))</f>
        <v/>
      </c>
      <c r="V64" s="117">
        <f t="shared" si="18"/>
        <v>0</v>
      </c>
      <c r="W64" s="117" t="str">
        <f>IF(F64="Scenario1PBT1",'Deep retrofit'!$E$40,IF(F64="Scenario2PBT1",'Deep retrofit'!$F$40,IF(F64="Scenario3PBT1",'Deep retrofit'!$G$40,"")))&amp;IF(F64="Scenario1PBT2",'Deep retrofit'!$H$40,IF(F64="Scenario2PBT2",'Deep retrofit'!$I$40,IF(F64="Scenario3PBT2",'Deep retrofit'!$J$40,"")))&amp;IF(F64="Scenario1PBT3",'Deep retrofit'!$K$40,IF(F64="Scenario2PBT3",'Deep retrofit'!$L$40,IF(F64="Scenario3PBT3",'Deep retrofit'!$M$40,"")))&amp;IF(F64="Scenario1PBT4",'Deep retrofit'!$N$40,IF(F64="Scenario2PBT4",'Deep retrofit'!$O$40,IF(F64="Scenario3PBT4",'Deep retrofit'!$P$40,"")))&amp;IF(F64="Scenario1PBT5",'Deep retrofit'!$Q$40,IF(F64="Scenario2PBT5",'Deep retrofit'!$R$40,IF(F64="Scenario3PBT5",'Deep retrofit'!$S$40,"")))&amp;IF(F64="Scenario1PBT6",'Deep retrofit'!$T$40,IF(F64="Scenario2PBT6",'Deep retrofit'!$U$40,IF(F64="Scenario3PBT6",'Deep retrofit'!$V$40,"")))&amp;IF(F64="Scenario1PBT7",'Deep retrofit'!$W$40,IF(F64="Scenario2PBT7",'Deep retrofit'!$X$40,IF(F64="Scenario3PBT7",'Deep retrofit'!$Y$40,"")))&amp;IF(F64="Scenario1PBT8",'Deep retrofit'!$Z$40,IF(F64="Scenario2PBT8",'Deep retrofit'!$AA$40,IF(F64="Scenario3PBT8",'Deep retrofit'!$AB$40,"")))&amp;IF(F64="Scenario1PBT9",'Deep retrofit'!$AC$40,IF(F64="Scenario2PBT9",'Deep retrofit'!$AD$40,IF(F64="Scenario3PBT9",'Deep retrofit'!$AE$40,"")))&amp;IF(F64="Scenario1PBT10",'Deep retrofit'!$AF$40,IF(F64="Scenario2PBT10",'Deep retrofit'!$AG$40,IF(F64="Scenario3PBT10",'Deep retrofit'!$AH$40,"")))&amp;IF(F64="Scenario1PBT11",'Deep retrofit'!$AI$40,IF(F64="Scenario2PBT11",'Deep retrofit'!$AJ$40,IF(F64="Scenario3PBT11",'Deep retrofit'!$AK$40,"")))&amp;IF(F64="Scenario1PBT12",'Deep retrofit'!$AL$40,IF(F64="Scenario2PBT12",'Deep retrofit'!$AM$40,IF(F64="Scenario3PBT12",'Deep retrofit'!$AN$40,"")))&amp;IF(F64="Scenario1PBT13",'Deep retrofit'!$AO$40,IF(F64="Scenario2PBT13",'Deep retrofit'!$AP$40,IF(F64="Scenario3PBT13",'Deep retrofit'!$AQ$40,"")))&amp;IF(F64="Scenario1PBT14",'Deep retrofit'!$AR$40,IF(F64="Scenario2PBT14",'Deep retrofit'!$AS$40,IF(F64="Scenario3PBT14",'Deep retrofit'!$AT$40,"")))&amp;IF(F64="Scenario1PBT15",'Deep retrofit'!$AU$40,IF(F64="Scenario2PBT15",'Deep retrofit'!$AV$40,IF(F64="Scenario3PBT15",'Deep retrofit'!$AW$40,"")))</f>
        <v/>
      </c>
      <c r="X64" s="117">
        <f t="shared" si="19"/>
        <v>0</v>
      </c>
      <c r="Y64" s="117" t="str">
        <f>IF(F64="Scenario1PBT1",'Deep retrofit'!$E$42,IF(F64="Scenario2PBT1",'Deep retrofit'!$F$42,IF(F64="Scenario3PBT1",'Deep retrofit'!$G$42,"")))&amp;IF(F64="Scenario1PBT2",'Deep retrofit'!$H$42,IF(F64="Scenario2PBT2",'Deep retrofit'!$I$42,IF(F64="Scenario3PBT2",'Deep retrofit'!$J$42,"")))&amp;IF(F64="Scenario1PBT3",'Deep retrofit'!$K$42,IF(F64="Scenario2PBT3",'Deep retrofit'!$L$42,IF(F64="Scenario3PBT3",'Deep retrofit'!$M$42,"")))&amp;IF(F64="Scenario1PBT4",'Deep retrofit'!$N$42,IF(F64="Scenario2PBT4",'Deep retrofit'!$O$42,IF(F64="Scenario3PBT4",'Deep retrofit'!$P$42,"")))&amp;IF(F64="Scenario1PBT5",'Deep retrofit'!$Q$42,IF(F64="Scenario2PBT5",'Deep retrofit'!$R$42,IF(F64="Scenario3PBT5",'Deep retrofit'!$S$42,"")))&amp;IF(F64="Scenario1PBT6",'Deep retrofit'!$T$42,IF(F64="Scenario2PBT6",'Deep retrofit'!$U$42,IF(F64="Scenario3PBT6",'Deep retrofit'!$V$42,"")))&amp;IF(F64="Scenario1PBT7",'Deep retrofit'!$W$42,IF(F64="Scenario2PBT7",'Deep retrofit'!$X$42,IF(F64="Scenario3PBT7",'Deep retrofit'!$Y$42,"")))&amp;IF(F64="Scenario1PBT8",'Deep retrofit'!$Z$42,IF(F64="Scenario2PBT8",'Deep retrofit'!$AA$42,IF(F64="Scenario3PBT8",'Deep retrofit'!$AB$42,"")))&amp;IF(F64="Scenario1PBT9",'Deep retrofit'!$AC$42,IF(F64="Scenario2PBT9",'Deep retrofit'!$AD$42,IF(F64="Scenario3PBT9",'Deep retrofit'!$AE$42,"")))&amp;IF(F64="Scenario1PBT10",'Deep retrofit'!$AF$42,IF(F64="Scenario2PBT10",'Deep retrofit'!$AG$42,IF(F64="Scenario3PBT10",'Deep retrofit'!$AH$42,"")))&amp;IF(F64="Scenario1PBT11",'Deep retrofit'!$AI$42,IF(F64="Scenario2PBT11",'Deep retrofit'!$AJ$42,IF(F64="Scenario3PBT11",'Deep retrofit'!$AK$42,"")))&amp;IF(F64="Scenario1PBT12",'Deep retrofit'!$AL$42,IF(F64="Scenario2PBT12",'Deep retrofit'!$AM$42,IF(F64="Scenario3PBT12",'Deep retrofit'!$AN$42,"")))&amp;IF(F64="Scenario1PBT13",'Deep retrofit'!$AO$42,IF(F64="Scenario2PBT13",'Deep retrofit'!$AP$42,IF(F64="Scenario3PBT13",'Deep retrofit'!$AQ$42,"")))&amp;IF(F64="Scenario1PBT14",'Deep retrofit'!$AR$42,IF(F64="Scenario2PBT14",'Deep retrofit'!$AS$42,IF(F64="Scenario3PBT14",'Deep retrofit'!$AT$42,"")))&amp;IF(F64="Scenario1PBT15",'Deep retrofit'!$AU$42,IF(F64="Scenario2PBT15",'Deep retrofit'!$AV$42,IF(F64="Scenario3PBT15",'Deep retrofit'!$AW$42,"")))</f>
        <v/>
      </c>
      <c r="Z64" s="117">
        <f t="shared" si="20"/>
        <v>0</v>
      </c>
      <c r="AA64" s="269" t="str">
        <f>IF(F64="Scenario1PBT1",'Deep retrofit'!$E$101,IF(F64="Scenario2PBT1",'Deep retrofit'!$F$101,IF(F64="Scenario3PBT1",'Deep retrofit'!$G$101,"")))&amp;IF(F64="Scenario1PBT2",'Deep retrofit'!$H$101,IF(F64="Scenario2PBT2",'Deep retrofit'!$I$101,IF(F64="Scenario3PBT2",'Deep retrofit'!$J$101,"")))&amp;IF(F64="Scenario1PBT3",'Deep retrofit'!$K$101,IF(F64="Scenario2PBT3",'Deep retrofit'!$L$101,IF(F64="Scenario3PBT3",'Deep retrofit'!$M$101,"")))&amp;IF(F64="Scenario1PBT4",'Deep retrofit'!$N$101,IF(F64="Scenario2PBT4",'Deep retrofit'!$O$101,IF(F64="Scenario3PBT4",'Deep retrofit'!$P$101,"")))&amp;IF(F64="Scenario1PBT5",'Deep retrofit'!$Q$101,IF(F64="Scenario2PBT5",'Deep retrofit'!$R$101,IF(F64="Scenario3PBT5",'Deep retrofit'!$S$101,"")))&amp;IF(F64="Scenario1PBT6",'Deep retrofit'!$T$101,IF(F64="Scenario2PBT6",'Deep retrofit'!$U$101,IF(F64="Scenario3PBT6",'Deep retrofit'!$V$101,"")))&amp;IF(F64="Scenario1PBT7",'Deep retrofit'!$W$101,IF(F64="Scenario2PBT7",'Deep retrofit'!$X$101,IF(F64="Scenario3PBT7",'Deep retrofit'!$Y$101,"")))&amp;IF(F64="Scenario1PBT8",'Deep retrofit'!$Z$101,IF(F64="Scenario2PBT8",'Deep retrofit'!$AA$101,IF(F64="Scenario3PBT8",'Deep retrofit'!$AB$101,"")))&amp;IF(F64="Scenario1PBT9",'Deep retrofit'!$AC$101,IF(F64="Scenario2PBT9",'Deep retrofit'!$AD$101,IF(F64="Scenario3PBT9",'Deep retrofit'!$AE$101,"")))&amp;IF(F64="Scenario1PBT10",'Deep retrofit'!$AF$101,IF(F64="Scenario2PBT10",'Deep retrofit'!$AG$101,IF(F64="Scenario3PBT10",'Deep retrofit'!$AH$101,"")))&amp;IF(F64="Scenario1PBT11",'Deep retrofit'!$AI$101,IF(F64="Scenario2PBT11",'Deep retrofit'!$AJ$101,IF(F64="Scenario3PBT11",'Deep retrofit'!$AK$101,"")))&amp;IF(F64="Scenario1PBT12",'Deep retrofit'!$AL$101,IF(F64="Scenario2PBT12",'Deep retrofit'!$AM$101,IF(F64="Scenario3PBT12",'Deep retrofit'!$AN$101,"")))&amp;IF(F64="Scenario1PBT13",'Deep retrofit'!$AO$101,IF(F64="Scenario2PBT13",'Deep retrofit'!$AP$101,IF(F64="Scenario3PBT13",'Deep retrofit'!$AQ$101,"")))&amp;IF(F64="Scenario1PBT14",'Deep retrofit'!$AR$101,IF(F64="Scenario2PBT14",'Deep retrofit'!$AS$101,IF(F64="Scenario3PBT14",'Deep retrofit'!$AT$101,"")))&amp;IF(F64="Scenario1PBT15",'Deep retrofit'!$AU$101,IF(F64="Scenario2PBT15",'Deep retrofit'!$AV$101,IF(F64="Scenario3PBT15",'Deep retrofit'!$AW$101,"")))</f>
        <v/>
      </c>
      <c r="AB64" s="179">
        <f t="shared" si="21"/>
        <v>0</v>
      </c>
      <c r="AC64" s="208">
        <f>IFERROR('Projection_Base-case'!G64-G64,0)</f>
        <v>0</v>
      </c>
      <c r="AD64" s="117">
        <f t="shared" si="24"/>
        <v>0</v>
      </c>
      <c r="AE64" s="117">
        <f>IFERROR(100*AC64/'Projection_Base-case'!G64,0)</f>
        <v>0</v>
      </c>
      <c r="AF64" s="117">
        <f>IFERROR('Projection_Base-case'!I64-I64,0)</f>
        <v>0</v>
      </c>
      <c r="AG64" s="117">
        <f t="shared" si="25"/>
        <v>0</v>
      </c>
      <c r="AH64" s="117">
        <f>IFERROR(100*AF64/'Projection_Base-case'!I64,0)</f>
        <v>0</v>
      </c>
      <c r="AI64" s="117">
        <f>IFERROR('Projection_Base-case'!K64-K64,0)</f>
        <v>0</v>
      </c>
      <c r="AJ64" s="117">
        <f t="shared" si="26"/>
        <v>0</v>
      </c>
      <c r="AK64" s="117">
        <f>IFERROR(100*AI64/'Projection_Base-case'!K64,0)</f>
        <v>0</v>
      </c>
      <c r="AL64" s="117">
        <f>IFERROR(M64-'Projection_Base-case'!M64,0)</f>
        <v>0</v>
      </c>
      <c r="AM64" s="117">
        <f t="shared" si="27"/>
        <v>0</v>
      </c>
      <c r="AN64" s="179">
        <f>IFERROR(IF('Projection_Base-case'!N64&gt;0,100*AM64/'Projection_Base-case'!N64,100*AM64/N64),0)</f>
        <v>0</v>
      </c>
      <c r="AO64" s="206">
        <f>IFERROR('Projection_Base-case'!O64-O64,0)</f>
        <v>0</v>
      </c>
      <c r="AP64" s="117">
        <f t="shared" si="28"/>
        <v>0</v>
      </c>
      <c r="AQ64" s="117">
        <f>IFERROR(100*AO64/'Projection_Base-case'!O64,0)</f>
        <v>0</v>
      </c>
      <c r="AR64" s="117">
        <f>IFERROR('Projection_Base-case'!Q64-Q64,0)</f>
        <v>0</v>
      </c>
      <c r="AS64" s="117">
        <f t="shared" si="29"/>
        <v>0</v>
      </c>
      <c r="AT64" s="117">
        <f>IFERROR(100*AR64/'Projection_Base-case'!Q64,0)</f>
        <v>0</v>
      </c>
      <c r="AU64" s="117">
        <f>IFERROR('Projection_Base-case'!S64-S64,0)</f>
        <v>0</v>
      </c>
      <c r="AV64" s="117">
        <f t="shared" si="30"/>
        <v>0</v>
      </c>
      <c r="AW64" s="118">
        <f>IFERROR(100*AU64/'Projection_Base-case'!S64,0)</f>
        <v>0</v>
      </c>
      <c r="AX64" s="206">
        <f>IFERROR('Projection_Base-case'!U64-U64,0)</f>
        <v>0</v>
      </c>
      <c r="AY64" s="117">
        <f t="shared" si="31"/>
        <v>0</v>
      </c>
      <c r="AZ64" s="117">
        <f>IFERROR(100*AX64/'Projection_Base-case'!U64,0)</f>
        <v>0</v>
      </c>
      <c r="BA64" s="117">
        <f>IFERROR('Projection_Base-case'!W64-W64,0)</f>
        <v>0</v>
      </c>
      <c r="BB64" s="117">
        <f t="shared" si="32"/>
        <v>0</v>
      </c>
      <c r="BC64" s="117">
        <f>IFERROR(100*BA64/'Projection_Base-case'!W64,0)</f>
        <v>0</v>
      </c>
      <c r="BD64" s="117">
        <f>IFERROR('Projection_Base-case'!Y64-Y64,0)</f>
        <v>0</v>
      </c>
      <c r="BE64" s="117">
        <f t="shared" si="33"/>
        <v>0</v>
      </c>
      <c r="BF64" s="117">
        <f>IFERROR(100*BD64/'Projection_Base-case'!Y64,0)</f>
        <v>0</v>
      </c>
      <c r="BG64" s="178">
        <f t="shared" si="22"/>
        <v>0</v>
      </c>
      <c r="BH64" s="179">
        <f t="shared" si="23"/>
        <v>0</v>
      </c>
    </row>
    <row r="65" spans="1:60">
      <c r="A65" s="205">
        <v>60</v>
      </c>
      <c r="B65" s="178">
        <f>IF('Projection_Base-case'!B65&lt;&gt;"",'Projection_Base-case'!B65,0)</f>
        <v>0</v>
      </c>
      <c r="C65" s="178">
        <f>IF('Projection_Base-case'!C65&lt;&gt;"",'Projection_Base-case'!C65,0)</f>
        <v>0</v>
      </c>
      <c r="D65" s="178">
        <f>IF('Projection_Base-case'!D65&lt;&gt;"",'Projection_Base-case'!D65,0)</f>
        <v>0</v>
      </c>
      <c r="E65" s="107" t="str">
        <f>IF(AND('Résultats deep'!$AC$3="OUI",'Résultats deep'!E64&lt;&gt;""),'Résultats deep'!E64,IF(OR(D65="PBT1",D65="PBT2",D65="PBT3",D65="PBT4",D65="PBT5",D65="PBT6",D65="PBT7"),"Scenario1",""))</f>
        <v/>
      </c>
      <c r="F65" s="202" t="str">
        <f t="shared" si="10"/>
        <v>0</v>
      </c>
      <c r="G65" s="177" t="str">
        <f>IF(F65="Scenario1PBT1",'Deep retrofit'!$E$6,IF(F65="Scenario2PBT1",'Deep retrofit'!$F$6,IF(F65="Scenario3PBT1",'Deep retrofit'!$G$6,"")))&amp;IF(F65="Scenario1PBT2",'Deep retrofit'!$H$6,IF(F65="Scenario2PBT2",'Deep retrofit'!$I$6,IF(F65="Scenario3PBT2",'Deep retrofit'!$J$6,"")))&amp;IF(F65="Scenario1PBT3",'Deep retrofit'!$K$6,IF(F65="Scenario2PBT3",'Deep retrofit'!$L$6,IF(F65="Scenario3PBT3",'Deep retrofit'!$M$6,"")))&amp;IF(F65="Scenario1PBT4",'Deep retrofit'!$N$6,IF(F65="Scenario2PBT4",'Deep retrofit'!$O$6,IF(F65="Scenario3PBT4",'Deep retrofit'!$P$6,"")))&amp;IF(F65="Scenario1PBT5",'Deep retrofit'!$Q$6,IF(F65="Scenario2PBT5",'Deep retrofit'!$R$6,IF(F65="Scenario3PBT5",'Deep retrofit'!$S$6,"")))&amp;IF(F65="Scenario1PBT6",'Deep retrofit'!$T$6,IF(F65="Scenario2PBT6",'Deep retrofit'!$U$6,IF(F65="Scenario3PBT6",'Deep retrofit'!$V$6,"")))&amp;IF(F65="Scenario1PBT7",'Deep retrofit'!$W$6,IF(F65="Scenario2PBT7",'Deep retrofit'!$X$6,IF(F65="Scenario3PBT7",'Deep retrofit'!$Y$6,"")))&amp;IF(F65="Scenario1PBT8",'Deep retrofit'!$Z$6,IF(F65="Scenario2PBT8",'Deep retrofit'!$AA$6,IF(F65="Scenario3PBT8",'Deep retrofit'!$AB$6,"")))&amp;IF(F65="Scenario1PBT9",'Deep retrofit'!$AC$6,IF(F65="Scenario2PBT9",'Deep retrofit'!$AD$6,IF(F65="Scenario3PBT9",'Deep retrofit'!$AE$6,"")))&amp;IF(F65="Scenario1PBT10",'Deep retrofit'!$AF$6,IF(F65="Scenario2PBT10",'Deep retrofit'!$AG$6,IF(F65="Scenario3PBT10",'Deep retrofit'!$AH$6,"")))&amp;IF(F65="Scenario1PBT11",'Deep retrofit'!$AI$6,IF(F65="Scenario2PBT11",'Deep retrofit'!$AJ$6,IF(F65="Scenario3PBT11",'Deep retrofit'!$AK$6,"")))&amp;IF(F65="Scenario1PBT12",'Deep retrofit'!$AL$6,IF(F65="Scenario2PBT12",'Deep retrofit'!$AM$6,IF(F65="Scenario3PBT12",'Deep retrofit'!$AN$6,"")))&amp;IF(F65="Scenario1PBT13",'Deep retrofit'!$AO$6,IF(F65="Scenario2PBT13",'Deep retrofit'!$AP$6,IF(F65="Scenario3PBT13",'Deep retrofit'!$AQ$6,"")))&amp;IF(F65="Scenario1PBT14",'Deep retrofit'!$AR$6,IF(F65="Scenario2PBT14",'Deep retrofit'!$AS$6,IF(F65="Scenario3PBT14",'Deep retrofit'!$AT$6,"")))&amp;IF(F65="Scenario1PBT15",'Deep retrofit'!$AU$6,IF(F65="Scenario2PBT15",'Deep retrofit'!$AV$6,IF(F65="Scenario3PBT15",'Deep retrofit'!$AW$6,"")))</f>
        <v/>
      </c>
      <c r="H65" s="117">
        <f t="shared" si="11"/>
        <v>0</v>
      </c>
      <c r="I65" s="178" t="str">
        <f>IF(F65="Scenario1PBT1",'Deep retrofit'!$E$16,IF(F65="Scenario2PBT1",'Deep retrofit'!$F$16,IF(F65="Scenario3PBT1",'Deep retrofit'!$G$16,"")))&amp;IF(F65="Scenario1PBT2",'Deep retrofit'!$H$16,IF(F65="Scenario2PBT2",'Deep retrofit'!$I$16,IF(F65="Scenario3PBT2",'Deep retrofit'!$J$16,"")))&amp;IF(F65="Scenario1PBT3",'Deep retrofit'!$K$16,IF(F65="Scenario2PBT3",'Deep retrofit'!$L$16,IF(F65="Scenario3PBT3",'Deep retrofit'!$M$16,"")))&amp;IF(F65="Scenario1PBT4",'Deep retrofit'!$N$16,IF(F65="Scenario2PBT4",'Deep retrofit'!$O$16,IF(F65="Scenario3PBT4",'Deep retrofit'!$P$16,"")))&amp;IF(F65="Scenario1PBT5",'Deep retrofit'!$Q$16,IF(F65="Scenario2PBT5",'Deep retrofit'!$R$16,IF(F65="Scenario3PBT5",'Deep retrofit'!$S$16,"")))&amp;IF(F65="Scenario1PBT6",'Deep retrofit'!$T$16,IF(F65="Scenario2PBT6",'Deep retrofit'!$U$16,IF(F65="Scenario3PBT6",'Deep retrofit'!$V$16,"")))&amp;IF(F65="Scenario1PBT7",'Deep retrofit'!$W$16,IF(F65="Scenario2PBT7",'Deep retrofit'!$X$16,IF(F65="Scenario3PBT7",'Deep retrofit'!$Y$16,"")))&amp;IF(F65="Scenario1PBT8",'Deep retrofit'!$Z$16,IF(F65="Scenario2PBT8",'Deep retrofit'!$AA$16,IF(F65="Scenario3PBT8",'Deep retrofit'!$AB$16,"")))&amp;IF(F65="Scenario1PBT9",'Deep retrofit'!$AC$16,IF(F65="Scenario2PBT9",'Deep retrofit'!$AD$16,IF(F65="Scenario3PBT9",'Deep retrofit'!$AE$16,"")))&amp;IF(F65="Scenario1PBT10",'Deep retrofit'!$AF$16,IF(F65="Scenario2PBT10",'Deep retrofit'!$AG$16,IF(F65="Scenario3PBT10",'Deep retrofit'!$AH$16,"")))&amp;IF(F65="Scenario1PBT11",'Deep retrofit'!$AI$16,IF(F65="Scenario2PBT11",'Deep retrofit'!$AJ$16,IF(F65="Scenario3PBT11",'Deep retrofit'!$AK$16,"")))&amp;IF(F65="Scenario1PBT12",'Deep retrofit'!$AL$16,IF(F65="Scenario2PBT12",'Deep retrofit'!$AM$16,IF(F65="Scenario3PBT12",'Deep retrofit'!$AN$16,"")))&amp;IF(F65="Scenario1PBT13",'Deep retrofit'!$AO$16,IF(F65="Scenario2PBT13",'Deep retrofit'!$AP$16,IF(F65="Scenario3PBT13",'Deep retrofit'!$AQ$16,"")))&amp;IF(F65="Scenario1PBT14",'Deep retrofit'!$AR$16,IF(F65="Scenario2PBT14",'Deep retrofit'!$AS$16,IF(F65="Scenario3PBT14",'Deep retrofit'!$AT$16,"")))&amp;IF(F65="Scenario1PBT15",'Deep retrofit'!$AU$16,IF(F65="Scenario2PBT15",'Deep retrofit'!$AV$16,IF(F65="Scenario3PBT15",'Deep retrofit'!$AW$16,"")))</f>
        <v/>
      </c>
      <c r="J65" s="117">
        <f t="shared" si="12"/>
        <v>0</v>
      </c>
      <c r="K65" s="117" t="str">
        <f>IF(F65="Scenario1PBT1",'Deep retrofit'!$E$18,IF(F65="Scenario2PBT1",'Deep retrofit'!$F$18,IF(F65="Scenario3PBT1",'Deep retrofit'!$G$18,"")))&amp;IF(F65="Scenario1PBT2",'Deep retrofit'!$H$18,IF(F65="Scenario2PBT2",'Deep retrofit'!$I$18,IF(F65="Scenario3PBT2",'Deep retrofit'!$J$18,"")))&amp;IF(F65="Scenario1PBT3",'Deep retrofit'!$K$18,IF(F65="Scenario2PBT3",'Deep retrofit'!$L$18,IF(F65="Scenario3PBT3",'Deep retrofit'!$M$18,"")))&amp;IF(F65="Scenario1PBT4",'Deep retrofit'!$N$18,IF(F65="Scenario2PBT4",'Deep retrofit'!$O$18,IF(F65="Scenario3PBT4",'Deep retrofit'!$P$18,"")))&amp;IF(F65="Scenario1PBT5",'Deep retrofit'!$Q$18,IF(F65="Scenario2PBT5",'Deep retrofit'!$R$18,IF(F65="Scenario3PBT5",'Deep retrofit'!$S$18,"")))&amp;IF(F65="Scenario1PBT6",'Deep retrofit'!$T$18,IF(F65="Scenario2PBT6",'Deep retrofit'!$U$18,IF(F65="Scenario3PBT6",'Deep retrofit'!$V$18,"")))&amp;IF(F65="Scenario1PBT7",'Deep retrofit'!$W$18,IF(F65="Scenario2PBT7",'Deep retrofit'!$X$18,IF(F65="Scenario3PBT7",'Deep retrofit'!$Y$18,"")))&amp;IF(F65="Scenario1PBT8",'Deep retrofit'!$Z$18,IF(F65="Scenario2PBT8",'Deep retrofit'!$AA$18,IF(F65="Scenario3PBT8",'Deep retrofit'!$AB$18,"")))&amp;IF(F65="Scenario1PBT9",'Deep retrofit'!$AC$18,IF(F65="Scenario2PBT9",'Deep retrofit'!$AD$18,IF(F65="Scenario3PBT9",'Deep retrofit'!$AE$18,"")))&amp;IF(F65="Scenario1PBT10",'Deep retrofit'!$AF$18,IF(F65="Scenario2PBT10",'Deep retrofit'!$AG$18,IF(F65="Scenario3PBT10",'Deep retrofit'!$AH$18,"")))&amp;IF(F65="Scenario1PBT11",'Deep retrofit'!$AI$18,IF(F65="Scenario2PBT11",'Deep retrofit'!$AJ$18,IF(F65="Scenario3PBT11",'Deep retrofit'!$AK$18,"")))&amp;IF(F65="Scenario1PBT12",'Deep retrofit'!$AL$18,IF(F65="Scenario2PBT12",'Deep retrofit'!$AM$18,IF(F65="Scenario3PBT12",'Deep retrofit'!$AN$18,"")))&amp;IF(F65="Scenario1PBT13",'Deep retrofit'!$AO$18,IF(F65="Scenario2PBT13",'Deep retrofit'!$AP$18,IF(F65="Scenario3PBT13",'Deep retrofit'!$AQ$18,"")))&amp;IF(F65="Scenario1PBT14",'Deep retrofit'!$AR$18,IF(F65="Scenario2PBT14",'Deep retrofit'!$AS$18,IF(F65="Scenario3PBT14",'Deep retrofit'!$AT$18,"")))&amp;IF(F65="Scenario1PBT15",'Deep retrofit'!$AU$18,IF(F65="Scenario2PBT15",'Deep retrofit'!$AV$18,IF(F65="Scenario3PBT15",'Deep retrofit'!$AW$18,"")))</f>
        <v/>
      </c>
      <c r="L65" s="117">
        <f t="shared" si="13"/>
        <v>0</v>
      </c>
      <c r="M65" s="117" t="str">
        <f>IF(F65="Scenario1PBT1",'Deep retrofit'!$E$20,IF(F65="Scenario2PBT1",'Deep retrofit'!$F$20,IF(F65="Scenario3PBT1",'Deep retrofit'!$G$20,"")))&amp;IF(F65="Scenario1PBT2",'Deep retrofit'!$H$20,IF(F65="Scenario2PBT2",'Deep retrofit'!$I$20,IF(F65="Scenario3PBT2",'Deep retrofit'!$J$20,"")))&amp;IF(F65="Scenario1PBT3",'Deep retrofit'!$K$20,IF(F65="Scenario2PBT3",'Deep retrofit'!$L$20,IF(F65="Scenario3PBT3",'Deep retrofit'!$M$20,"")))&amp;IF(F65="Scenario1PBT4",'Deep retrofit'!$N$20,IF(F65="Scenario2PBT4",'Deep retrofit'!$O$20,IF(F65="Scenario3PBT4",'Deep retrofit'!$P$20,"")))&amp;IF(F65="Scenario1PBT5",'Deep retrofit'!$Q$20,IF(F65="Scenario2PBT5",'Deep retrofit'!$R$20,IF(F65="Scenario3PBT5",'Deep retrofit'!$S$20,"")))&amp;IF(F65="Scenario1PBT6",'Deep retrofit'!$T$20,IF(F65="Scenario2PBT6",'Deep retrofit'!$U$20,IF(F65="Scenario3PBT6",'Deep retrofit'!$V$20,"")))&amp;IF(F65="Scenario1PBT7",'Deep retrofit'!$W$20,IF(F65="Scenario2PBT7",'Deep retrofit'!$X$20,IF(F65="Scenario3PBT7",'Deep retrofit'!$Y$20,"")))&amp;IF(F65="Scenario1PBT8",'Deep retrofit'!$Z$20,IF(F65="Scenario2PBT8",'Deep retrofit'!$AA$20,IF(F65="Scenario3PBT8",'Deep retrofit'!$AB$20,"")))&amp;IF(F65="Scenario1PBT9",'Deep retrofit'!$AC$20,IF(F65="Scenario2PBT9",'Deep retrofit'!$AD$20,IF(F65="Scenario3PBT9",'Deep retrofit'!$AE$20,"")))&amp;IF(F65="Scenario1PBT10",'Deep retrofit'!$AF$20,IF(F65="Scenario2PBT10",'Deep retrofit'!$AG$20,IF(F65="Scenario3PBT10",'Deep retrofit'!$AH$20,"")))&amp;IF(F65="Scenario1PBT11",'Deep retrofit'!$AI$20,IF(F65="Scenario2PBT11",'Deep retrofit'!$AJ$20,IF(F65="Scenario3PBT11",'Deep retrofit'!$AK$20,"")))&amp;IF(F65="Scenario1PBT12",'Deep retrofit'!$AL$20,IF(F65="Scenario2PBT12",'Deep retrofit'!$AM$20,IF(F65="Scenario3PBT12",'Deep retrofit'!$AN$20,"")))&amp;IF(F65="Scenario1PBT13",'Deep retrofit'!$AO$20,IF(F65="Scenario2PBT13",'Deep retrofit'!$AP$20,IF(F65="Scenario3PBT13",'Deep retrofit'!$AQ$20,"")))&amp;IF(F65="Scenario1PBT14",'Deep retrofit'!$AR$20,IF(F65="Scenario2PBT14",'Deep retrofit'!$AS$20,IF(F65="Scenario3PBT14",'Deep retrofit'!$AT$20,"")))&amp;IF(F65="Scenario1PBT15",'Deep retrofit'!$AU$20,IF(F65="Scenario2PBT15",'Deep retrofit'!$AV$20,IF(F65="Scenario3PBT15",'Deep retrofit'!$AW$20,"")))</f>
        <v/>
      </c>
      <c r="N65" s="118">
        <f t="shared" si="14"/>
        <v>0</v>
      </c>
      <c r="O65" s="206" t="str">
        <f>IF(F65="Scenario1PBT1",'Deep retrofit'!$E$23,IF(F65="Scenario2PBT1",'Deep retrofit'!$F$23,IF(F65="Scenario3PBT1",'Deep retrofit'!$G$23,"")))&amp;IF(F65="Scenario1PBT2",'Deep retrofit'!$H$23,IF(F65="Scenario2PBT2",'Deep retrofit'!$I$23,IF(F65="Scenario3PBT2",'Deep retrofit'!$J$23,"")))&amp;IF(F65="Scenario1PBT3",'Deep retrofit'!$K$23,IF(F65="Scenario2PBT3",'Deep retrofit'!$L$23,IF(F65="Scenario3PBT3",'Deep retrofit'!$M$23,"")))&amp;IF(F65="Scenario1PBT4",'Deep retrofit'!$N$23,IF(F65="Scenario2PBT4",'Deep retrofit'!$O$23,IF(F65="Scenario3PBT4",'Deep retrofit'!$P$23,"")))&amp;IF(F65="Scenario1PBT5",'Deep retrofit'!$Q$23,IF(F65="Scenario2PBT5",'Deep retrofit'!$R$23,IF(F65="Scenario3PBT5",'Deep retrofit'!$S$23,"")))&amp;IF(F65="Scenario1PBT6",'Deep retrofit'!$T$23,IF(F65="Scenario2PBT6",'Deep retrofit'!$U$23,IF(F65="Scenario3PBT6",'Deep retrofit'!$V$23,"")))&amp;IF(F65="Scenario1PBT7",'Deep retrofit'!$W$23,IF(F65="Scenario2PBT7",'Deep retrofit'!$X$23,IF(F65="Scenario3PBT7",'Deep retrofit'!$Y$23,"")))&amp;IF(F65="Scenario1PBT8",'Deep retrofit'!$Z$23,IF(F65="Scenario2PBT8",'Deep retrofit'!$AA$23,IF(F65="Scenario3PBT8",'Deep retrofit'!$AB$23,"")))&amp;IF(F65="Scenario1PBT9",'Deep retrofit'!$AC$23,IF(F65="Scenario2PBT9",'Deep retrofit'!$AD$23,IF(F65="Scenario3PBT9",'Deep retrofit'!$AE$23,"")))&amp;IF(F65="Scenario1PBT10",'Deep retrofit'!$AF$23,IF(F65="Scenario2PBT10",'Deep retrofit'!$AG$23,IF(F65="Scenario3PBT10",'Deep retrofit'!$AH$23,"")))&amp;IF(F65="Scenario1PBT11",'Deep retrofit'!$AI$23,IF(F65="Scenario2PBT11",'Deep retrofit'!$AJ$23,IF(F65="Scenario3PBT11",'Deep retrofit'!$AK$23,"")))&amp;IF(F65="Scenario1PBT12",'Deep retrofit'!$AL$23,IF(F65="Scenario2PBT12",'Deep retrofit'!$AM$23,IF(F65="Scenario3PBT12",'Deep retrofit'!$AN$23,"")))&amp;IF(F65="Scenario1PBT13",'Deep retrofit'!$AO$23,IF(F65="Scenario2PBT13",'Deep retrofit'!$AP$23,IF(F65="Scenario3PBT13",'Deep retrofit'!$AQ$23,"")))&amp;IF(F65="Scenario1PBT14",'Deep retrofit'!$AR$23,IF(F65="Scenario2PBT14",'Deep retrofit'!$AS$23,IF(F65="Scenario3PBT14",'Deep retrofit'!$AT$23,"")))&amp;IF(F65="Scenario1PBT15",'Deep retrofit'!$AU$23,IF(F65="Scenario2PBT15",'Deep retrofit'!$AV$23,IF(F65="Scenario3PBT15",'Deep retrofit'!$AW$23,"")))</f>
        <v/>
      </c>
      <c r="P65" s="117">
        <f t="shared" si="15"/>
        <v>0</v>
      </c>
      <c r="Q65" s="117" t="str">
        <f>IF(F65="Scenario1PBT1",'Deep retrofit'!$E$25,IF(F65="Scenario2PBT1",'Deep retrofit'!$F$25,IF(F65="Scenario3PBT1",'Deep retrofit'!$G$25,"")))&amp;IF(F65="Scenario1PBT2",'Deep retrofit'!$H$25,IF(F65="Scenario2PBT2",'Deep retrofit'!$I$25,IF(F65="Scenario3PBT2",'Deep retrofit'!$J$25,"")))&amp;IF(F65="Scenario1PBT3",'Deep retrofit'!$K$25,IF(F65="Scenario2PBT3",'Deep retrofit'!$L$25,IF(F65="Scenario3PBT3",'Deep retrofit'!$M$25,"")))&amp;IF(F65="Scenario1PBT4",'Deep retrofit'!$N$25,IF(F65="Scenario2PBT4",'Deep retrofit'!$O$25,IF(F65="Scenario3PBT4",'Deep retrofit'!$P$25,"")))&amp;IF(F65="Scenario1PBT5",'Deep retrofit'!$Q$25,IF(F65="Scenario2PBT5",'Deep retrofit'!$R$25,IF(F65="Scenario3PBT5",'Deep retrofit'!$S$25,"")))&amp;IF(F65="Scenario1PBT6",'Deep retrofit'!$T$25,IF(F65="Scenario2PBT6",'Deep retrofit'!$U$25,IF(F65="Scenario3PBT6",'Deep retrofit'!$V$25,"")))&amp;IF(F65="Scenario1PBT7",'Deep retrofit'!$W$25,IF(F65="Scenario2PBT7",'Deep retrofit'!$X$25,IF(F65="Scenario3PBT7",'Deep retrofit'!$Y$25,"")))&amp;IF(F65="Scenario1PBT8",'Deep retrofit'!$Z$25,IF(F65="Scenario2PBT8",'Deep retrofit'!$AA$25,IF(F65="Scenario3PBT8",'Deep retrofit'!$AB$25,"")))&amp;IF(F65="Scenario1PBT9",'Deep retrofit'!$AC$25,IF(F65="Scenario2PBT9",'Deep retrofit'!$AD$25,IF(F65="Scenario3PBT9",'Deep retrofit'!$AE$25,"")))&amp;IF(F65="Scenario1PBT10",'Deep retrofit'!$AF$25,IF(F65="Scenario2PBT10",'Deep retrofit'!$AG$25,IF(F65="Scenario3PBT10",'Deep retrofit'!$AH$25,"")))&amp;IF(F65="Scenario1PBT11",'Deep retrofit'!$AI$25,IF(F65="Scenario2PBT11",'Deep retrofit'!$AJ$25,IF(F65="Scenario3PBT11",'Deep retrofit'!$AK$25,"")))&amp;IF(F65="Scenario1PBT12",'Deep retrofit'!$AL$25,IF(F65="Scenario2PBT12",'Deep retrofit'!$AM$25,IF(F65="Scenario3PBT12",'Deep retrofit'!$AN$25,"")))&amp;IF(F65="Scenario1PBT13",'Deep retrofit'!$AO$25,IF(F65="Scenario2PBT13",'Deep retrofit'!$AP$25,IF(F65="Scenario3PBT13",'Deep retrofit'!$AQ$25,"")))&amp;IF(F65="Scenario1PBT14",'Deep retrofit'!$AR$25,IF(F65="Scenario2PBT14",'Deep retrofit'!$AS$25,IF(F65="Scenario3PBT14",'Deep retrofit'!$AT$25,"")))&amp;IF(F65="Scenario1PBT15",'Deep retrofit'!$AU$25,IF(F65="Scenario2PBT15",'Deep retrofit'!$AV$25,IF(F65="Scenario3PBT15",'Deep retrofit'!$AW$25,"")))</f>
        <v/>
      </c>
      <c r="R65" s="117">
        <f t="shared" si="16"/>
        <v>0</v>
      </c>
      <c r="S65" s="117" t="str">
        <f>IF(F65="Scenario1PBT1",'Deep retrofit'!$E$27,IF(F65="Scenario2PBT1",'Deep retrofit'!$F$27,IF(F65="Scenario3PBT1",'Deep retrofit'!$G$27,"")))&amp;IF(F65="Scenario1PBT2",'Deep retrofit'!$H$27,IF(F65="Scenario2PBT2",'Deep retrofit'!$I$27,IF(F65="Scenario3PBT2",'Deep retrofit'!$J$27,"")))&amp;IF(F65="Scenario1PBT3",'Deep retrofit'!$K$27,IF(F65="Scenario2PBT3",'Deep retrofit'!$L$27,IF(F65="Scenario3PBT3",'Deep retrofit'!$M$27,"")))&amp;IF(F65="Scenario1PBT4",'Deep retrofit'!$N$27,IF(F65="Scenario2PBT4",'Deep retrofit'!$O$27,IF(F65="Scenario3PBT4",'Deep retrofit'!$P$27,"")))&amp;IF(F65="Scenario1PBT5",'Deep retrofit'!$Q$27,IF(F65="Scenario2PBT5",'Deep retrofit'!$R$27,IF(F65="Scenario3PBT5",'Deep retrofit'!$S$27,"")))&amp;IF(F65="Scenario1PBT6",'Deep retrofit'!$T$27,IF(F65="Scenario2PBT6",'Deep retrofit'!$U$27,IF(F65="Scenario3PBT6",'Deep retrofit'!$V$27,"")))&amp;IF(F65="Scenario1PBT7",'Deep retrofit'!$W$27,IF(F65="Scenario2PBT7",'Deep retrofit'!$X$27,IF(F65="Scenario3PBT7",'Deep retrofit'!$Y$27,"")))&amp;IF(F65="Scenario1PBT8",'Deep retrofit'!$Z$27,IF(F65="Scenario2PBT8",'Deep retrofit'!$AA$27,IF(F65="Scenario3PBT8",'Deep retrofit'!$AB$27,"")))&amp;IF(F65="Scenario1PBT9",'Deep retrofit'!$AC$27,IF(F65="Scenario2PBT9",'Deep retrofit'!$AD$27,IF(F65="Scenario3PBT9",'Deep retrofit'!$AE$27,"")))&amp;IF(F65="Scenario1PBT10",'Deep retrofit'!$AF$27,IF(F65="Scenario2PBT10",'Deep retrofit'!$AG$27,IF(F65="Scenario3PBT10",'Deep retrofit'!$AH$27,"")))&amp;IF(F65="Scenario1PBT11",'Deep retrofit'!$AI$27,IF(F65="Scenario2PBT11",'Deep retrofit'!$AJ$27,IF(F65="Scenario3PBT11",'Deep retrofit'!$AK$27,"")))&amp;IF(F65="Scenario1PBT12",'Deep retrofit'!$AL$27,IF(F65="Scenario2PBT12",'Deep retrofit'!$AM$27,IF(F65="Scenario3PBT12",'Deep retrofit'!$AN$27,"")))&amp;IF(F65="Scenario1PBT13",'Deep retrofit'!$AO$27,IF(F65="Scenario2PBT13",'Deep retrofit'!$AP$27,IF(F65="Scenario3PBT13",'Deep retrofit'!$AQ$27,"")))&amp;IF(F65="Scenario1PBT14",'Deep retrofit'!$AR$27,IF(F65="Scenario2PBT14",'Deep retrofit'!$AS$27,IF(F65="Scenario3PBT14",'Deep retrofit'!$AT$27,"")))&amp;IF(F65="Scenario1PBT15",'Deep retrofit'!$AU$27,IF(F65="Scenario2PBT15",'Deep retrofit'!$AV$27,IF(F65="Scenario3PBT15",'Deep retrofit'!$AW$27,"")))</f>
        <v/>
      </c>
      <c r="T65" s="207">
        <f t="shared" si="17"/>
        <v>0</v>
      </c>
      <c r="U65" s="206" t="str">
        <f>IF(F65="Scenario1PBT1",'Deep retrofit'!$E$38,IF(F65="Scenario2PBT1",'Deep retrofit'!$F$38,IF(F65="Scenario3PBT1",'Deep retrofit'!$G$38,"")))&amp;IF(F65="Scenario1PBT2",'Deep retrofit'!$H$38,IF(F65="Scenario2PBT2",'Deep retrofit'!$I$38,IF(F65="Scenario3PBT2",'Deep retrofit'!$J$38,"")))&amp;IF(F65="Scenario1PBT3",'Deep retrofit'!$K$38,IF(F65="Scenario2PBT3",'Deep retrofit'!$L$38,IF(F65="Scenario3PBT3",'Deep retrofit'!$M$38,"")))&amp;IF(F65="Scenario1PBT4",'Deep retrofit'!$N$38,IF(F65="Scenario2PBT4",'Deep retrofit'!$O$38,IF(F65="Scenario3PBT4",'Deep retrofit'!$P$38,"")))&amp;IF(F65="Scenario1PBT5",'Deep retrofit'!$Q$38,IF(F65="Scenario2PBT5",'Deep retrofit'!$R$38,IF(F65="Scenario3PBT5",'Deep retrofit'!$S$38,"")))&amp;IF(F65="Scenario1PBT6",'Deep retrofit'!$T$38,IF(F65="Scenario2PBT6",'Deep retrofit'!$U$38,IF(F65="Scenario3PBT6",'Deep retrofit'!$V$38,"")))&amp;IF(F65="Scenario1PBT7",'Deep retrofit'!$W$38,IF(F65="Scenario2PBT7",'Deep retrofit'!$X$38,IF(F65="Scenario3PBT7",'Deep retrofit'!$Y$38,"")))&amp;IF(F65="Scenario1PBT8",'Deep retrofit'!$Z$38,IF(F65="Scenario2PBT8",'Deep retrofit'!$AA$38,IF(F65="Scenario3PBT8",'Deep retrofit'!$AB$38,"")))&amp;IF(F65="Scenario1PBT9",'Deep retrofit'!$AC$38,IF(F65="Scenario2PBT9",'Deep retrofit'!$AD$38,IF(F65="Scenario3PBT9",'Deep retrofit'!$AE$38,"")))&amp;IF(F65="Scenario1PBT10",'Deep retrofit'!$AF$38,IF(F65="Scenario2PBT10",'Deep retrofit'!$AG$38,IF(F65="Scenario3PBT10",'Deep retrofit'!$AH$38,"")))&amp;IF(F65="Scenario1PBT11",'Deep retrofit'!$AI$38,IF(F65="Scenario2PBT11",'Deep retrofit'!$AJ$38,IF(F65="Scenario3PBT11",'Deep retrofit'!$AK$38,"")))&amp;IF(F65="Scenario1PBT12",'Deep retrofit'!$AL$38,IF(F65="Scenario2PBT12",'Deep retrofit'!$AM$38,IF(F65="Scenario3PBT12",'Deep retrofit'!$AN$38,"")))&amp;IF(F65="Scenario1PBT13",'Deep retrofit'!$AO$38,IF(F65="Scenario2PBT13",'Deep retrofit'!$AP$38,IF(F65="Scenario3PBT13",'Deep retrofit'!$AQ$38,"")))&amp;IF(F65="Scenario1PBT14",'Deep retrofit'!$AR$38,IF(F65="Scenario2PBT14",'Deep retrofit'!$AS$38,IF(F65="Scenario3PBT14",'Deep retrofit'!$AT$38,"")))&amp;IF(F65="Scenario1PBT15",'Deep retrofit'!$AU$38,IF(F65="Scenario2PBT15",'Deep retrofit'!$AV$38,IF(F65="Scenario3PBT15",'Deep retrofit'!$AW$38,"")))</f>
        <v/>
      </c>
      <c r="V65" s="117">
        <f t="shared" si="18"/>
        <v>0</v>
      </c>
      <c r="W65" s="117" t="str">
        <f>IF(F65="Scenario1PBT1",'Deep retrofit'!$E$40,IF(F65="Scenario2PBT1",'Deep retrofit'!$F$40,IF(F65="Scenario3PBT1",'Deep retrofit'!$G$40,"")))&amp;IF(F65="Scenario1PBT2",'Deep retrofit'!$H$40,IF(F65="Scenario2PBT2",'Deep retrofit'!$I$40,IF(F65="Scenario3PBT2",'Deep retrofit'!$J$40,"")))&amp;IF(F65="Scenario1PBT3",'Deep retrofit'!$K$40,IF(F65="Scenario2PBT3",'Deep retrofit'!$L$40,IF(F65="Scenario3PBT3",'Deep retrofit'!$M$40,"")))&amp;IF(F65="Scenario1PBT4",'Deep retrofit'!$N$40,IF(F65="Scenario2PBT4",'Deep retrofit'!$O$40,IF(F65="Scenario3PBT4",'Deep retrofit'!$P$40,"")))&amp;IF(F65="Scenario1PBT5",'Deep retrofit'!$Q$40,IF(F65="Scenario2PBT5",'Deep retrofit'!$R$40,IF(F65="Scenario3PBT5",'Deep retrofit'!$S$40,"")))&amp;IF(F65="Scenario1PBT6",'Deep retrofit'!$T$40,IF(F65="Scenario2PBT6",'Deep retrofit'!$U$40,IF(F65="Scenario3PBT6",'Deep retrofit'!$V$40,"")))&amp;IF(F65="Scenario1PBT7",'Deep retrofit'!$W$40,IF(F65="Scenario2PBT7",'Deep retrofit'!$X$40,IF(F65="Scenario3PBT7",'Deep retrofit'!$Y$40,"")))&amp;IF(F65="Scenario1PBT8",'Deep retrofit'!$Z$40,IF(F65="Scenario2PBT8",'Deep retrofit'!$AA$40,IF(F65="Scenario3PBT8",'Deep retrofit'!$AB$40,"")))&amp;IF(F65="Scenario1PBT9",'Deep retrofit'!$AC$40,IF(F65="Scenario2PBT9",'Deep retrofit'!$AD$40,IF(F65="Scenario3PBT9",'Deep retrofit'!$AE$40,"")))&amp;IF(F65="Scenario1PBT10",'Deep retrofit'!$AF$40,IF(F65="Scenario2PBT10",'Deep retrofit'!$AG$40,IF(F65="Scenario3PBT10",'Deep retrofit'!$AH$40,"")))&amp;IF(F65="Scenario1PBT11",'Deep retrofit'!$AI$40,IF(F65="Scenario2PBT11",'Deep retrofit'!$AJ$40,IF(F65="Scenario3PBT11",'Deep retrofit'!$AK$40,"")))&amp;IF(F65="Scenario1PBT12",'Deep retrofit'!$AL$40,IF(F65="Scenario2PBT12",'Deep retrofit'!$AM$40,IF(F65="Scenario3PBT12",'Deep retrofit'!$AN$40,"")))&amp;IF(F65="Scenario1PBT13",'Deep retrofit'!$AO$40,IF(F65="Scenario2PBT13",'Deep retrofit'!$AP$40,IF(F65="Scenario3PBT13",'Deep retrofit'!$AQ$40,"")))&amp;IF(F65="Scenario1PBT14",'Deep retrofit'!$AR$40,IF(F65="Scenario2PBT14",'Deep retrofit'!$AS$40,IF(F65="Scenario3PBT14",'Deep retrofit'!$AT$40,"")))&amp;IF(F65="Scenario1PBT15",'Deep retrofit'!$AU$40,IF(F65="Scenario2PBT15",'Deep retrofit'!$AV$40,IF(F65="Scenario3PBT15",'Deep retrofit'!$AW$40,"")))</f>
        <v/>
      </c>
      <c r="X65" s="117">
        <f t="shared" si="19"/>
        <v>0</v>
      </c>
      <c r="Y65" s="117" t="str">
        <f>IF(F65="Scenario1PBT1",'Deep retrofit'!$E$42,IF(F65="Scenario2PBT1",'Deep retrofit'!$F$42,IF(F65="Scenario3PBT1",'Deep retrofit'!$G$42,"")))&amp;IF(F65="Scenario1PBT2",'Deep retrofit'!$H$42,IF(F65="Scenario2PBT2",'Deep retrofit'!$I$42,IF(F65="Scenario3PBT2",'Deep retrofit'!$J$42,"")))&amp;IF(F65="Scenario1PBT3",'Deep retrofit'!$K$42,IF(F65="Scenario2PBT3",'Deep retrofit'!$L$42,IF(F65="Scenario3PBT3",'Deep retrofit'!$M$42,"")))&amp;IF(F65="Scenario1PBT4",'Deep retrofit'!$N$42,IF(F65="Scenario2PBT4",'Deep retrofit'!$O$42,IF(F65="Scenario3PBT4",'Deep retrofit'!$P$42,"")))&amp;IF(F65="Scenario1PBT5",'Deep retrofit'!$Q$42,IF(F65="Scenario2PBT5",'Deep retrofit'!$R$42,IF(F65="Scenario3PBT5",'Deep retrofit'!$S$42,"")))&amp;IF(F65="Scenario1PBT6",'Deep retrofit'!$T$42,IF(F65="Scenario2PBT6",'Deep retrofit'!$U$42,IF(F65="Scenario3PBT6",'Deep retrofit'!$V$42,"")))&amp;IF(F65="Scenario1PBT7",'Deep retrofit'!$W$42,IF(F65="Scenario2PBT7",'Deep retrofit'!$X$42,IF(F65="Scenario3PBT7",'Deep retrofit'!$Y$42,"")))&amp;IF(F65="Scenario1PBT8",'Deep retrofit'!$Z$42,IF(F65="Scenario2PBT8",'Deep retrofit'!$AA$42,IF(F65="Scenario3PBT8",'Deep retrofit'!$AB$42,"")))&amp;IF(F65="Scenario1PBT9",'Deep retrofit'!$AC$42,IF(F65="Scenario2PBT9",'Deep retrofit'!$AD$42,IF(F65="Scenario3PBT9",'Deep retrofit'!$AE$42,"")))&amp;IF(F65="Scenario1PBT10",'Deep retrofit'!$AF$42,IF(F65="Scenario2PBT10",'Deep retrofit'!$AG$42,IF(F65="Scenario3PBT10",'Deep retrofit'!$AH$42,"")))&amp;IF(F65="Scenario1PBT11",'Deep retrofit'!$AI$42,IF(F65="Scenario2PBT11",'Deep retrofit'!$AJ$42,IF(F65="Scenario3PBT11",'Deep retrofit'!$AK$42,"")))&amp;IF(F65="Scenario1PBT12",'Deep retrofit'!$AL$42,IF(F65="Scenario2PBT12",'Deep retrofit'!$AM$42,IF(F65="Scenario3PBT12",'Deep retrofit'!$AN$42,"")))&amp;IF(F65="Scenario1PBT13",'Deep retrofit'!$AO$42,IF(F65="Scenario2PBT13",'Deep retrofit'!$AP$42,IF(F65="Scenario3PBT13",'Deep retrofit'!$AQ$42,"")))&amp;IF(F65="Scenario1PBT14",'Deep retrofit'!$AR$42,IF(F65="Scenario2PBT14",'Deep retrofit'!$AS$42,IF(F65="Scenario3PBT14",'Deep retrofit'!$AT$42,"")))&amp;IF(F65="Scenario1PBT15",'Deep retrofit'!$AU$42,IF(F65="Scenario2PBT15",'Deep retrofit'!$AV$42,IF(F65="Scenario3PBT15",'Deep retrofit'!$AW$42,"")))</f>
        <v/>
      </c>
      <c r="Z65" s="117">
        <f t="shared" si="20"/>
        <v>0</v>
      </c>
      <c r="AA65" s="269" t="str">
        <f>IF(F65="Scenario1PBT1",'Deep retrofit'!$E$101,IF(F65="Scenario2PBT1",'Deep retrofit'!$F$101,IF(F65="Scenario3PBT1",'Deep retrofit'!$G$101,"")))&amp;IF(F65="Scenario1PBT2",'Deep retrofit'!$H$101,IF(F65="Scenario2PBT2",'Deep retrofit'!$I$101,IF(F65="Scenario3PBT2",'Deep retrofit'!$J$101,"")))&amp;IF(F65="Scenario1PBT3",'Deep retrofit'!$K$101,IF(F65="Scenario2PBT3",'Deep retrofit'!$L$101,IF(F65="Scenario3PBT3",'Deep retrofit'!$M$101,"")))&amp;IF(F65="Scenario1PBT4",'Deep retrofit'!$N$101,IF(F65="Scenario2PBT4",'Deep retrofit'!$O$101,IF(F65="Scenario3PBT4",'Deep retrofit'!$P$101,"")))&amp;IF(F65="Scenario1PBT5",'Deep retrofit'!$Q$101,IF(F65="Scenario2PBT5",'Deep retrofit'!$R$101,IF(F65="Scenario3PBT5",'Deep retrofit'!$S$101,"")))&amp;IF(F65="Scenario1PBT6",'Deep retrofit'!$T$101,IF(F65="Scenario2PBT6",'Deep retrofit'!$U$101,IF(F65="Scenario3PBT6",'Deep retrofit'!$V$101,"")))&amp;IF(F65="Scenario1PBT7",'Deep retrofit'!$W$101,IF(F65="Scenario2PBT7",'Deep retrofit'!$X$101,IF(F65="Scenario3PBT7",'Deep retrofit'!$Y$101,"")))&amp;IF(F65="Scenario1PBT8",'Deep retrofit'!$Z$101,IF(F65="Scenario2PBT8",'Deep retrofit'!$AA$101,IF(F65="Scenario3PBT8",'Deep retrofit'!$AB$101,"")))&amp;IF(F65="Scenario1PBT9",'Deep retrofit'!$AC$101,IF(F65="Scenario2PBT9",'Deep retrofit'!$AD$101,IF(F65="Scenario3PBT9",'Deep retrofit'!$AE$101,"")))&amp;IF(F65="Scenario1PBT10",'Deep retrofit'!$AF$101,IF(F65="Scenario2PBT10",'Deep retrofit'!$AG$101,IF(F65="Scenario3PBT10",'Deep retrofit'!$AH$101,"")))&amp;IF(F65="Scenario1PBT11",'Deep retrofit'!$AI$101,IF(F65="Scenario2PBT11",'Deep retrofit'!$AJ$101,IF(F65="Scenario3PBT11",'Deep retrofit'!$AK$101,"")))&amp;IF(F65="Scenario1PBT12",'Deep retrofit'!$AL$101,IF(F65="Scenario2PBT12",'Deep retrofit'!$AM$101,IF(F65="Scenario3PBT12",'Deep retrofit'!$AN$101,"")))&amp;IF(F65="Scenario1PBT13",'Deep retrofit'!$AO$101,IF(F65="Scenario2PBT13",'Deep retrofit'!$AP$101,IF(F65="Scenario3PBT13",'Deep retrofit'!$AQ$101,"")))&amp;IF(F65="Scenario1PBT14",'Deep retrofit'!$AR$101,IF(F65="Scenario2PBT14",'Deep retrofit'!$AS$101,IF(F65="Scenario3PBT14",'Deep retrofit'!$AT$101,"")))&amp;IF(F65="Scenario1PBT15",'Deep retrofit'!$AU$101,IF(F65="Scenario2PBT15",'Deep retrofit'!$AV$101,IF(F65="Scenario3PBT15",'Deep retrofit'!$AW$101,"")))</f>
        <v/>
      </c>
      <c r="AB65" s="179">
        <f t="shared" si="21"/>
        <v>0</v>
      </c>
      <c r="AC65" s="208">
        <f>IFERROR('Projection_Base-case'!G65-G65,0)</f>
        <v>0</v>
      </c>
      <c r="AD65" s="117">
        <f t="shared" si="24"/>
        <v>0</v>
      </c>
      <c r="AE65" s="117">
        <f>IFERROR(100*AC65/'Projection_Base-case'!G65,0)</f>
        <v>0</v>
      </c>
      <c r="AF65" s="117">
        <f>IFERROR('Projection_Base-case'!I65-I65,0)</f>
        <v>0</v>
      </c>
      <c r="AG65" s="117">
        <f t="shared" si="25"/>
        <v>0</v>
      </c>
      <c r="AH65" s="117">
        <f>IFERROR(100*AF65/'Projection_Base-case'!I65,0)</f>
        <v>0</v>
      </c>
      <c r="AI65" s="117">
        <f>IFERROR('Projection_Base-case'!K65-K65,0)</f>
        <v>0</v>
      </c>
      <c r="AJ65" s="117">
        <f t="shared" si="26"/>
        <v>0</v>
      </c>
      <c r="AK65" s="117">
        <f>IFERROR(100*AI65/'Projection_Base-case'!K65,0)</f>
        <v>0</v>
      </c>
      <c r="AL65" s="117">
        <f>IFERROR(M65-'Projection_Base-case'!M65,0)</f>
        <v>0</v>
      </c>
      <c r="AM65" s="117">
        <f t="shared" si="27"/>
        <v>0</v>
      </c>
      <c r="AN65" s="179">
        <f>IFERROR(IF('Projection_Base-case'!N65&gt;0,100*AM65/'Projection_Base-case'!N65,100*AM65/N65),0)</f>
        <v>0</v>
      </c>
      <c r="AO65" s="206">
        <f>IFERROR('Projection_Base-case'!O65-O65,0)</f>
        <v>0</v>
      </c>
      <c r="AP65" s="117">
        <f t="shared" si="28"/>
        <v>0</v>
      </c>
      <c r="AQ65" s="117">
        <f>IFERROR(100*AO65/'Projection_Base-case'!O65,0)</f>
        <v>0</v>
      </c>
      <c r="AR65" s="117">
        <f>IFERROR('Projection_Base-case'!Q65-Q65,0)</f>
        <v>0</v>
      </c>
      <c r="AS65" s="117">
        <f t="shared" si="29"/>
        <v>0</v>
      </c>
      <c r="AT65" s="117">
        <f>IFERROR(100*AR65/'Projection_Base-case'!Q65,0)</f>
        <v>0</v>
      </c>
      <c r="AU65" s="117">
        <f>IFERROR('Projection_Base-case'!S65-S65,0)</f>
        <v>0</v>
      </c>
      <c r="AV65" s="117">
        <f t="shared" si="30"/>
        <v>0</v>
      </c>
      <c r="AW65" s="118">
        <f>IFERROR(100*AU65/'Projection_Base-case'!S65,0)</f>
        <v>0</v>
      </c>
      <c r="AX65" s="206">
        <f>IFERROR('Projection_Base-case'!U65-U65,0)</f>
        <v>0</v>
      </c>
      <c r="AY65" s="117">
        <f t="shared" si="31"/>
        <v>0</v>
      </c>
      <c r="AZ65" s="117">
        <f>IFERROR(100*AX65/'Projection_Base-case'!U65,0)</f>
        <v>0</v>
      </c>
      <c r="BA65" s="117">
        <f>IFERROR('Projection_Base-case'!W65-W65,0)</f>
        <v>0</v>
      </c>
      <c r="BB65" s="117">
        <f t="shared" si="32"/>
        <v>0</v>
      </c>
      <c r="BC65" s="117">
        <f>IFERROR(100*BA65/'Projection_Base-case'!W65,0)</f>
        <v>0</v>
      </c>
      <c r="BD65" s="117">
        <f>IFERROR('Projection_Base-case'!Y65-Y65,0)</f>
        <v>0</v>
      </c>
      <c r="BE65" s="117">
        <f t="shared" si="33"/>
        <v>0</v>
      </c>
      <c r="BF65" s="117">
        <f>IFERROR(100*BD65/'Projection_Base-case'!Y65,0)</f>
        <v>0</v>
      </c>
      <c r="BG65" s="178">
        <f t="shared" si="22"/>
        <v>0</v>
      </c>
      <c r="BH65" s="179">
        <f t="shared" si="23"/>
        <v>0</v>
      </c>
    </row>
    <row r="66" spans="1:60">
      <c r="A66" s="205">
        <v>61</v>
      </c>
      <c r="B66" s="178">
        <f>IF('Projection_Base-case'!B66&lt;&gt;"",'Projection_Base-case'!B66,0)</f>
        <v>0</v>
      </c>
      <c r="C66" s="178">
        <f>IF('Projection_Base-case'!C66&lt;&gt;"",'Projection_Base-case'!C66,0)</f>
        <v>0</v>
      </c>
      <c r="D66" s="178">
        <f>IF('Projection_Base-case'!D66&lt;&gt;"",'Projection_Base-case'!D66,0)</f>
        <v>0</v>
      </c>
      <c r="E66" s="107" t="str">
        <f>IF(AND('Résultats deep'!$AC$3="OUI",'Résultats deep'!E65&lt;&gt;""),'Résultats deep'!E65,IF(OR(D66="PBT1",D66="PBT2",D66="PBT3",D66="PBT4",D66="PBT5",D66="PBT6",D66="PBT7"),"Scenario1",""))</f>
        <v/>
      </c>
      <c r="F66" s="202" t="str">
        <f t="shared" si="10"/>
        <v>0</v>
      </c>
      <c r="G66" s="177" t="str">
        <f>IF(F66="Scenario1PBT1",'Deep retrofit'!$E$6,IF(F66="Scenario2PBT1",'Deep retrofit'!$F$6,IF(F66="Scenario3PBT1",'Deep retrofit'!$G$6,"")))&amp;IF(F66="Scenario1PBT2",'Deep retrofit'!$H$6,IF(F66="Scenario2PBT2",'Deep retrofit'!$I$6,IF(F66="Scenario3PBT2",'Deep retrofit'!$J$6,"")))&amp;IF(F66="Scenario1PBT3",'Deep retrofit'!$K$6,IF(F66="Scenario2PBT3",'Deep retrofit'!$L$6,IF(F66="Scenario3PBT3",'Deep retrofit'!$M$6,"")))&amp;IF(F66="Scenario1PBT4",'Deep retrofit'!$N$6,IF(F66="Scenario2PBT4",'Deep retrofit'!$O$6,IF(F66="Scenario3PBT4",'Deep retrofit'!$P$6,"")))&amp;IF(F66="Scenario1PBT5",'Deep retrofit'!$Q$6,IF(F66="Scenario2PBT5",'Deep retrofit'!$R$6,IF(F66="Scenario3PBT5",'Deep retrofit'!$S$6,"")))&amp;IF(F66="Scenario1PBT6",'Deep retrofit'!$T$6,IF(F66="Scenario2PBT6",'Deep retrofit'!$U$6,IF(F66="Scenario3PBT6",'Deep retrofit'!$V$6,"")))&amp;IF(F66="Scenario1PBT7",'Deep retrofit'!$W$6,IF(F66="Scenario2PBT7",'Deep retrofit'!$X$6,IF(F66="Scenario3PBT7",'Deep retrofit'!$Y$6,"")))&amp;IF(F66="Scenario1PBT8",'Deep retrofit'!$Z$6,IF(F66="Scenario2PBT8",'Deep retrofit'!$AA$6,IF(F66="Scenario3PBT8",'Deep retrofit'!$AB$6,"")))&amp;IF(F66="Scenario1PBT9",'Deep retrofit'!$AC$6,IF(F66="Scenario2PBT9",'Deep retrofit'!$AD$6,IF(F66="Scenario3PBT9",'Deep retrofit'!$AE$6,"")))&amp;IF(F66="Scenario1PBT10",'Deep retrofit'!$AF$6,IF(F66="Scenario2PBT10",'Deep retrofit'!$AG$6,IF(F66="Scenario3PBT10",'Deep retrofit'!$AH$6,"")))&amp;IF(F66="Scenario1PBT11",'Deep retrofit'!$AI$6,IF(F66="Scenario2PBT11",'Deep retrofit'!$AJ$6,IF(F66="Scenario3PBT11",'Deep retrofit'!$AK$6,"")))&amp;IF(F66="Scenario1PBT12",'Deep retrofit'!$AL$6,IF(F66="Scenario2PBT12",'Deep retrofit'!$AM$6,IF(F66="Scenario3PBT12",'Deep retrofit'!$AN$6,"")))&amp;IF(F66="Scenario1PBT13",'Deep retrofit'!$AO$6,IF(F66="Scenario2PBT13",'Deep retrofit'!$AP$6,IF(F66="Scenario3PBT13",'Deep retrofit'!$AQ$6,"")))&amp;IF(F66="Scenario1PBT14",'Deep retrofit'!$AR$6,IF(F66="Scenario2PBT14",'Deep retrofit'!$AS$6,IF(F66="Scenario3PBT14",'Deep retrofit'!$AT$6,"")))&amp;IF(F66="Scenario1PBT15",'Deep retrofit'!$AU$6,IF(F66="Scenario2PBT15",'Deep retrofit'!$AV$6,IF(F66="Scenario3PBT15",'Deep retrofit'!$AW$6,"")))</f>
        <v/>
      </c>
      <c r="H66" s="117">
        <f t="shared" si="11"/>
        <v>0</v>
      </c>
      <c r="I66" s="178" t="str">
        <f>IF(F66="Scenario1PBT1",'Deep retrofit'!$E$16,IF(F66="Scenario2PBT1",'Deep retrofit'!$F$16,IF(F66="Scenario3PBT1",'Deep retrofit'!$G$16,"")))&amp;IF(F66="Scenario1PBT2",'Deep retrofit'!$H$16,IF(F66="Scenario2PBT2",'Deep retrofit'!$I$16,IF(F66="Scenario3PBT2",'Deep retrofit'!$J$16,"")))&amp;IF(F66="Scenario1PBT3",'Deep retrofit'!$K$16,IF(F66="Scenario2PBT3",'Deep retrofit'!$L$16,IF(F66="Scenario3PBT3",'Deep retrofit'!$M$16,"")))&amp;IF(F66="Scenario1PBT4",'Deep retrofit'!$N$16,IF(F66="Scenario2PBT4",'Deep retrofit'!$O$16,IF(F66="Scenario3PBT4",'Deep retrofit'!$P$16,"")))&amp;IF(F66="Scenario1PBT5",'Deep retrofit'!$Q$16,IF(F66="Scenario2PBT5",'Deep retrofit'!$R$16,IF(F66="Scenario3PBT5",'Deep retrofit'!$S$16,"")))&amp;IF(F66="Scenario1PBT6",'Deep retrofit'!$T$16,IF(F66="Scenario2PBT6",'Deep retrofit'!$U$16,IF(F66="Scenario3PBT6",'Deep retrofit'!$V$16,"")))&amp;IF(F66="Scenario1PBT7",'Deep retrofit'!$W$16,IF(F66="Scenario2PBT7",'Deep retrofit'!$X$16,IF(F66="Scenario3PBT7",'Deep retrofit'!$Y$16,"")))&amp;IF(F66="Scenario1PBT8",'Deep retrofit'!$Z$16,IF(F66="Scenario2PBT8",'Deep retrofit'!$AA$16,IF(F66="Scenario3PBT8",'Deep retrofit'!$AB$16,"")))&amp;IF(F66="Scenario1PBT9",'Deep retrofit'!$AC$16,IF(F66="Scenario2PBT9",'Deep retrofit'!$AD$16,IF(F66="Scenario3PBT9",'Deep retrofit'!$AE$16,"")))&amp;IF(F66="Scenario1PBT10",'Deep retrofit'!$AF$16,IF(F66="Scenario2PBT10",'Deep retrofit'!$AG$16,IF(F66="Scenario3PBT10",'Deep retrofit'!$AH$16,"")))&amp;IF(F66="Scenario1PBT11",'Deep retrofit'!$AI$16,IF(F66="Scenario2PBT11",'Deep retrofit'!$AJ$16,IF(F66="Scenario3PBT11",'Deep retrofit'!$AK$16,"")))&amp;IF(F66="Scenario1PBT12",'Deep retrofit'!$AL$16,IF(F66="Scenario2PBT12",'Deep retrofit'!$AM$16,IF(F66="Scenario3PBT12",'Deep retrofit'!$AN$16,"")))&amp;IF(F66="Scenario1PBT13",'Deep retrofit'!$AO$16,IF(F66="Scenario2PBT13",'Deep retrofit'!$AP$16,IF(F66="Scenario3PBT13",'Deep retrofit'!$AQ$16,"")))&amp;IF(F66="Scenario1PBT14",'Deep retrofit'!$AR$16,IF(F66="Scenario2PBT14",'Deep retrofit'!$AS$16,IF(F66="Scenario3PBT14",'Deep retrofit'!$AT$16,"")))&amp;IF(F66="Scenario1PBT15",'Deep retrofit'!$AU$16,IF(F66="Scenario2PBT15",'Deep retrofit'!$AV$16,IF(F66="Scenario3PBT15",'Deep retrofit'!$AW$16,"")))</f>
        <v/>
      </c>
      <c r="J66" s="117">
        <f t="shared" si="12"/>
        <v>0</v>
      </c>
      <c r="K66" s="117" t="str">
        <f>IF(F66="Scenario1PBT1",'Deep retrofit'!$E$18,IF(F66="Scenario2PBT1",'Deep retrofit'!$F$18,IF(F66="Scenario3PBT1",'Deep retrofit'!$G$18,"")))&amp;IF(F66="Scenario1PBT2",'Deep retrofit'!$H$18,IF(F66="Scenario2PBT2",'Deep retrofit'!$I$18,IF(F66="Scenario3PBT2",'Deep retrofit'!$J$18,"")))&amp;IF(F66="Scenario1PBT3",'Deep retrofit'!$K$18,IF(F66="Scenario2PBT3",'Deep retrofit'!$L$18,IF(F66="Scenario3PBT3",'Deep retrofit'!$M$18,"")))&amp;IF(F66="Scenario1PBT4",'Deep retrofit'!$N$18,IF(F66="Scenario2PBT4",'Deep retrofit'!$O$18,IF(F66="Scenario3PBT4",'Deep retrofit'!$P$18,"")))&amp;IF(F66="Scenario1PBT5",'Deep retrofit'!$Q$18,IF(F66="Scenario2PBT5",'Deep retrofit'!$R$18,IF(F66="Scenario3PBT5",'Deep retrofit'!$S$18,"")))&amp;IF(F66="Scenario1PBT6",'Deep retrofit'!$T$18,IF(F66="Scenario2PBT6",'Deep retrofit'!$U$18,IF(F66="Scenario3PBT6",'Deep retrofit'!$V$18,"")))&amp;IF(F66="Scenario1PBT7",'Deep retrofit'!$W$18,IF(F66="Scenario2PBT7",'Deep retrofit'!$X$18,IF(F66="Scenario3PBT7",'Deep retrofit'!$Y$18,"")))&amp;IF(F66="Scenario1PBT8",'Deep retrofit'!$Z$18,IF(F66="Scenario2PBT8",'Deep retrofit'!$AA$18,IF(F66="Scenario3PBT8",'Deep retrofit'!$AB$18,"")))&amp;IF(F66="Scenario1PBT9",'Deep retrofit'!$AC$18,IF(F66="Scenario2PBT9",'Deep retrofit'!$AD$18,IF(F66="Scenario3PBT9",'Deep retrofit'!$AE$18,"")))&amp;IF(F66="Scenario1PBT10",'Deep retrofit'!$AF$18,IF(F66="Scenario2PBT10",'Deep retrofit'!$AG$18,IF(F66="Scenario3PBT10",'Deep retrofit'!$AH$18,"")))&amp;IF(F66="Scenario1PBT11",'Deep retrofit'!$AI$18,IF(F66="Scenario2PBT11",'Deep retrofit'!$AJ$18,IF(F66="Scenario3PBT11",'Deep retrofit'!$AK$18,"")))&amp;IF(F66="Scenario1PBT12",'Deep retrofit'!$AL$18,IF(F66="Scenario2PBT12",'Deep retrofit'!$AM$18,IF(F66="Scenario3PBT12",'Deep retrofit'!$AN$18,"")))&amp;IF(F66="Scenario1PBT13",'Deep retrofit'!$AO$18,IF(F66="Scenario2PBT13",'Deep retrofit'!$AP$18,IF(F66="Scenario3PBT13",'Deep retrofit'!$AQ$18,"")))&amp;IF(F66="Scenario1PBT14",'Deep retrofit'!$AR$18,IF(F66="Scenario2PBT14",'Deep retrofit'!$AS$18,IF(F66="Scenario3PBT14",'Deep retrofit'!$AT$18,"")))&amp;IF(F66="Scenario1PBT15",'Deep retrofit'!$AU$18,IF(F66="Scenario2PBT15",'Deep retrofit'!$AV$18,IF(F66="Scenario3PBT15",'Deep retrofit'!$AW$18,"")))</f>
        <v/>
      </c>
      <c r="L66" s="117">
        <f t="shared" si="13"/>
        <v>0</v>
      </c>
      <c r="M66" s="117" t="str">
        <f>IF(F66="Scenario1PBT1",'Deep retrofit'!$E$20,IF(F66="Scenario2PBT1",'Deep retrofit'!$F$20,IF(F66="Scenario3PBT1",'Deep retrofit'!$G$20,"")))&amp;IF(F66="Scenario1PBT2",'Deep retrofit'!$H$20,IF(F66="Scenario2PBT2",'Deep retrofit'!$I$20,IF(F66="Scenario3PBT2",'Deep retrofit'!$J$20,"")))&amp;IF(F66="Scenario1PBT3",'Deep retrofit'!$K$20,IF(F66="Scenario2PBT3",'Deep retrofit'!$L$20,IF(F66="Scenario3PBT3",'Deep retrofit'!$M$20,"")))&amp;IF(F66="Scenario1PBT4",'Deep retrofit'!$N$20,IF(F66="Scenario2PBT4",'Deep retrofit'!$O$20,IF(F66="Scenario3PBT4",'Deep retrofit'!$P$20,"")))&amp;IF(F66="Scenario1PBT5",'Deep retrofit'!$Q$20,IF(F66="Scenario2PBT5",'Deep retrofit'!$R$20,IF(F66="Scenario3PBT5",'Deep retrofit'!$S$20,"")))&amp;IF(F66="Scenario1PBT6",'Deep retrofit'!$T$20,IF(F66="Scenario2PBT6",'Deep retrofit'!$U$20,IF(F66="Scenario3PBT6",'Deep retrofit'!$V$20,"")))&amp;IF(F66="Scenario1PBT7",'Deep retrofit'!$W$20,IF(F66="Scenario2PBT7",'Deep retrofit'!$X$20,IF(F66="Scenario3PBT7",'Deep retrofit'!$Y$20,"")))&amp;IF(F66="Scenario1PBT8",'Deep retrofit'!$Z$20,IF(F66="Scenario2PBT8",'Deep retrofit'!$AA$20,IF(F66="Scenario3PBT8",'Deep retrofit'!$AB$20,"")))&amp;IF(F66="Scenario1PBT9",'Deep retrofit'!$AC$20,IF(F66="Scenario2PBT9",'Deep retrofit'!$AD$20,IF(F66="Scenario3PBT9",'Deep retrofit'!$AE$20,"")))&amp;IF(F66="Scenario1PBT10",'Deep retrofit'!$AF$20,IF(F66="Scenario2PBT10",'Deep retrofit'!$AG$20,IF(F66="Scenario3PBT10",'Deep retrofit'!$AH$20,"")))&amp;IF(F66="Scenario1PBT11",'Deep retrofit'!$AI$20,IF(F66="Scenario2PBT11",'Deep retrofit'!$AJ$20,IF(F66="Scenario3PBT11",'Deep retrofit'!$AK$20,"")))&amp;IF(F66="Scenario1PBT12",'Deep retrofit'!$AL$20,IF(F66="Scenario2PBT12",'Deep retrofit'!$AM$20,IF(F66="Scenario3PBT12",'Deep retrofit'!$AN$20,"")))&amp;IF(F66="Scenario1PBT13",'Deep retrofit'!$AO$20,IF(F66="Scenario2PBT13",'Deep retrofit'!$AP$20,IF(F66="Scenario3PBT13",'Deep retrofit'!$AQ$20,"")))&amp;IF(F66="Scenario1PBT14",'Deep retrofit'!$AR$20,IF(F66="Scenario2PBT14",'Deep retrofit'!$AS$20,IF(F66="Scenario3PBT14",'Deep retrofit'!$AT$20,"")))&amp;IF(F66="Scenario1PBT15",'Deep retrofit'!$AU$20,IF(F66="Scenario2PBT15",'Deep retrofit'!$AV$20,IF(F66="Scenario3PBT15",'Deep retrofit'!$AW$20,"")))</f>
        <v/>
      </c>
      <c r="N66" s="118">
        <f t="shared" si="14"/>
        <v>0</v>
      </c>
      <c r="O66" s="206" t="str">
        <f>IF(F66="Scenario1PBT1",'Deep retrofit'!$E$23,IF(F66="Scenario2PBT1",'Deep retrofit'!$F$23,IF(F66="Scenario3PBT1",'Deep retrofit'!$G$23,"")))&amp;IF(F66="Scenario1PBT2",'Deep retrofit'!$H$23,IF(F66="Scenario2PBT2",'Deep retrofit'!$I$23,IF(F66="Scenario3PBT2",'Deep retrofit'!$J$23,"")))&amp;IF(F66="Scenario1PBT3",'Deep retrofit'!$K$23,IF(F66="Scenario2PBT3",'Deep retrofit'!$L$23,IF(F66="Scenario3PBT3",'Deep retrofit'!$M$23,"")))&amp;IF(F66="Scenario1PBT4",'Deep retrofit'!$N$23,IF(F66="Scenario2PBT4",'Deep retrofit'!$O$23,IF(F66="Scenario3PBT4",'Deep retrofit'!$P$23,"")))&amp;IF(F66="Scenario1PBT5",'Deep retrofit'!$Q$23,IF(F66="Scenario2PBT5",'Deep retrofit'!$R$23,IF(F66="Scenario3PBT5",'Deep retrofit'!$S$23,"")))&amp;IF(F66="Scenario1PBT6",'Deep retrofit'!$T$23,IF(F66="Scenario2PBT6",'Deep retrofit'!$U$23,IF(F66="Scenario3PBT6",'Deep retrofit'!$V$23,"")))&amp;IF(F66="Scenario1PBT7",'Deep retrofit'!$W$23,IF(F66="Scenario2PBT7",'Deep retrofit'!$X$23,IF(F66="Scenario3PBT7",'Deep retrofit'!$Y$23,"")))&amp;IF(F66="Scenario1PBT8",'Deep retrofit'!$Z$23,IF(F66="Scenario2PBT8",'Deep retrofit'!$AA$23,IF(F66="Scenario3PBT8",'Deep retrofit'!$AB$23,"")))&amp;IF(F66="Scenario1PBT9",'Deep retrofit'!$AC$23,IF(F66="Scenario2PBT9",'Deep retrofit'!$AD$23,IF(F66="Scenario3PBT9",'Deep retrofit'!$AE$23,"")))&amp;IF(F66="Scenario1PBT10",'Deep retrofit'!$AF$23,IF(F66="Scenario2PBT10",'Deep retrofit'!$AG$23,IF(F66="Scenario3PBT10",'Deep retrofit'!$AH$23,"")))&amp;IF(F66="Scenario1PBT11",'Deep retrofit'!$AI$23,IF(F66="Scenario2PBT11",'Deep retrofit'!$AJ$23,IF(F66="Scenario3PBT11",'Deep retrofit'!$AK$23,"")))&amp;IF(F66="Scenario1PBT12",'Deep retrofit'!$AL$23,IF(F66="Scenario2PBT12",'Deep retrofit'!$AM$23,IF(F66="Scenario3PBT12",'Deep retrofit'!$AN$23,"")))&amp;IF(F66="Scenario1PBT13",'Deep retrofit'!$AO$23,IF(F66="Scenario2PBT13",'Deep retrofit'!$AP$23,IF(F66="Scenario3PBT13",'Deep retrofit'!$AQ$23,"")))&amp;IF(F66="Scenario1PBT14",'Deep retrofit'!$AR$23,IF(F66="Scenario2PBT14",'Deep retrofit'!$AS$23,IF(F66="Scenario3PBT14",'Deep retrofit'!$AT$23,"")))&amp;IF(F66="Scenario1PBT15",'Deep retrofit'!$AU$23,IF(F66="Scenario2PBT15",'Deep retrofit'!$AV$23,IF(F66="Scenario3PBT15",'Deep retrofit'!$AW$23,"")))</f>
        <v/>
      </c>
      <c r="P66" s="117">
        <f t="shared" si="15"/>
        <v>0</v>
      </c>
      <c r="Q66" s="117" t="str">
        <f>IF(F66="Scenario1PBT1",'Deep retrofit'!$E$25,IF(F66="Scenario2PBT1",'Deep retrofit'!$F$25,IF(F66="Scenario3PBT1",'Deep retrofit'!$G$25,"")))&amp;IF(F66="Scenario1PBT2",'Deep retrofit'!$H$25,IF(F66="Scenario2PBT2",'Deep retrofit'!$I$25,IF(F66="Scenario3PBT2",'Deep retrofit'!$J$25,"")))&amp;IF(F66="Scenario1PBT3",'Deep retrofit'!$K$25,IF(F66="Scenario2PBT3",'Deep retrofit'!$L$25,IF(F66="Scenario3PBT3",'Deep retrofit'!$M$25,"")))&amp;IF(F66="Scenario1PBT4",'Deep retrofit'!$N$25,IF(F66="Scenario2PBT4",'Deep retrofit'!$O$25,IF(F66="Scenario3PBT4",'Deep retrofit'!$P$25,"")))&amp;IF(F66="Scenario1PBT5",'Deep retrofit'!$Q$25,IF(F66="Scenario2PBT5",'Deep retrofit'!$R$25,IF(F66="Scenario3PBT5",'Deep retrofit'!$S$25,"")))&amp;IF(F66="Scenario1PBT6",'Deep retrofit'!$T$25,IF(F66="Scenario2PBT6",'Deep retrofit'!$U$25,IF(F66="Scenario3PBT6",'Deep retrofit'!$V$25,"")))&amp;IF(F66="Scenario1PBT7",'Deep retrofit'!$W$25,IF(F66="Scenario2PBT7",'Deep retrofit'!$X$25,IF(F66="Scenario3PBT7",'Deep retrofit'!$Y$25,"")))&amp;IF(F66="Scenario1PBT8",'Deep retrofit'!$Z$25,IF(F66="Scenario2PBT8",'Deep retrofit'!$AA$25,IF(F66="Scenario3PBT8",'Deep retrofit'!$AB$25,"")))&amp;IF(F66="Scenario1PBT9",'Deep retrofit'!$AC$25,IF(F66="Scenario2PBT9",'Deep retrofit'!$AD$25,IF(F66="Scenario3PBT9",'Deep retrofit'!$AE$25,"")))&amp;IF(F66="Scenario1PBT10",'Deep retrofit'!$AF$25,IF(F66="Scenario2PBT10",'Deep retrofit'!$AG$25,IF(F66="Scenario3PBT10",'Deep retrofit'!$AH$25,"")))&amp;IF(F66="Scenario1PBT11",'Deep retrofit'!$AI$25,IF(F66="Scenario2PBT11",'Deep retrofit'!$AJ$25,IF(F66="Scenario3PBT11",'Deep retrofit'!$AK$25,"")))&amp;IF(F66="Scenario1PBT12",'Deep retrofit'!$AL$25,IF(F66="Scenario2PBT12",'Deep retrofit'!$AM$25,IF(F66="Scenario3PBT12",'Deep retrofit'!$AN$25,"")))&amp;IF(F66="Scenario1PBT13",'Deep retrofit'!$AO$25,IF(F66="Scenario2PBT13",'Deep retrofit'!$AP$25,IF(F66="Scenario3PBT13",'Deep retrofit'!$AQ$25,"")))&amp;IF(F66="Scenario1PBT14",'Deep retrofit'!$AR$25,IF(F66="Scenario2PBT14",'Deep retrofit'!$AS$25,IF(F66="Scenario3PBT14",'Deep retrofit'!$AT$25,"")))&amp;IF(F66="Scenario1PBT15",'Deep retrofit'!$AU$25,IF(F66="Scenario2PBT15",'Deep retrofit'!$AV$25,IF(F66="Scenario3PBT15",'Deep retrofit'!$AW$25,"")))</f>
        <v/>
      </c>
      <c r="R66" s="117">
        <f t="shared" si="16"/>
        <v>0</v>
      </c>
      <c r="S66" s="117" t="str">
        <f>IF(F66="Scenario1PBT1",'Deep retrofit'!$E$27,IF(F66="Scenario2PBT1",'Deep retrofit'!$F$27,IF(F66="Scenario3PBT1",'Deep retrofit'!$G$27,"")))&amp;IF(F66="Scenario1PBT2",'Deep retrofit'!$H$27,IF(F66="Scenario2PBT2",'Deep retrofit'!$I$27,IF(F66="Scenario3PBT2",'Deep retrofit'!$J$27,"")))&amp;IF(F66="Scenario1PBT3",'Deep retrofit'!$K$27,IF(F66="Scenario2PBT3",'Deep retrofit'!$L$27,IF(F66="Scenario3PBT3",'Deep retrofit'!$M$27,"")))&amp;IF(F66="Scenario1PBT4",'Deep retrofit'!$N$27,IF(F66="Scenario2PBT4",'Deep retrofit'!$O$27,IF(F66="Scenario3PBT4",'Deep retrofit'!$P$27,"")))&amp;IF(F66="Scenario1PBT5",'Deep retrofit'!$Q$27,IF(F66="Scenario2PBT5",'Deep retrofit'!$R$27,IF(F66="Scenario3PBT5",'Deep retrofit'!$S$27,"")))&amp;IF(F66="Scenario1PBT6",'Deep retrofit'!$T$27,IF(F66="Scenario2PBT6",'Deep retrofit'!$U$27,IF(F66="Scenario3PBT6",'Deep retrofit'!$V$27,"")))&amp;IF(F66="Scenario1PBT7",'Deep retrofit'!$W$27,IF(F66="Scenario2PBT7",'Deep retrofit'!$X$27,IF(F66="Scenario3PBT7",'Deep retrofit'!$Y$27,"")))&amp;IF(F66="Scenario1PBT8",'Deep retrofit'!$Z$27,IF(F66="Scenario2PBT8",'Deep retrofit'!$AA$27,IF(F66="Scenario3PBT8",'Deep retrofit'!$AB$27,"")))&amp;IF(F66="Scenario1PBT9",'Deep retrofit'!$AC$27,IF(F66="Scenario2PBT9",'Deep retrofit'!$AD$27,IF(F66="Scenario3PBT9",'Deep retrofit'!$AE$27,"")))&amp;IF(F66="Scenario1PBT10",'Deep retrofit'!$AF$27,IF(F66="Scenario2PBT10",'Deep retrofit'!$AG$27,IF(F66="Scenario3PBT10",'Deep retrofit'!$AH$27,"")))&amp;IF(F66="Scenario1PBT11",'Deep retrofit'!$AI$27,IF(F66="Scenario2PBT11",'Deep retrofit'!$AJ$27,IF(F66="Scenario3PBT11",'Deep retrofit'!$AK$27,"")))&amp;IF(F66="Scenario1PBT12",'Deep retrofit'!$AL$27,IF(F66="Scenario2PBT12",'Deep retrofit'!$AM$27,IF(F66="Scenario3PBT12",'Deep retrofit'!$AN$27,"")))&amp;IF(F66="Scenario1PBT13",'Deep retrofit'!$AO$27,IF(F66="Scenario2PBT13",'Deep retrofit'!$AP$27,IF(F66="Scenario3PBT13",'Deep retrofit'!$AQ$27,"")))&amp;IF(F66="Scenario1PBT14",'Deep retrofit'!$AR$27,IF(F66="Scenario2PBT14",'Deep retrofit'!$AS$27,IF(F66="Scenario3PBT14",'Deep retrofit'!$AT$27,"")))&amp;IF(F66="Scenario1PBT15",'Deep retrofit'!$AU$27,IF(F66="Scenario2PBT15",'Deep retrofit'!$AV$27,IF(F66="Scenario3PBT15",'Deep retrofit'!$AW$27,"")))</f>
        <v/>
      </c>
      <c r="T66" s="207">
        <f t="shared" si="17"/>
        <v>0</v>
      </c>
      <c r="U66" s="206" t="str">
        <f>IF(F66="Scenario1PBT1",'Deep retrofit'!$E$38,IF(F66="Scenario2PBT1",'Deep retrofit'!$F$38,IF(F66="Scenario3PBT1",'Deep retrofit'!$G$38,"")))&amp;IF(F66="Scenario1PBT2",'Deep retrofit'!$H$38,IF(F66="Scenario2PBT2",'Deep retrofit'!$I$38,IF(F66="Scenario3PBT2",'Deep retrofit'!$J$38,"")))&amp;IF(F66="Scenario1PBT3",'Deep retrofit'!$K$38,IF(F66="Scenario2PBT3",'Deep retrofit'!$L$38,IF(F66="Scenario3PBT3",'Deep retrofit'!$M$38,"")))&amp;IF(F66="Scenario1PBT4",'Deep retrofit'!$N$38,IF(F66="Scenario2PBT4",'Deep retrofit'!$O$38,IF(F66="Scenario3PBT4",'Deep retrofit'!$P$38,"")))&amp;IF(F66="Scenario1PBT5",'Deep retrofit'!$Q$38,IF(F66="Scenario2PBT5",'Deep retrofit'!$R$38,IF(F66="Scenario3PBT5",'Deep retrofit'!$S$38,"")))&amp;IF(F66="Scenario1PBT6",'Deep retrofit'!$T$38,IF(F66="Scenario2PBT6",'Deep retrofit'!$U$38,IF(F66="Scenario3PBT6",'Deep retrofit'!$V$38,"")))&amp;IF(F66="Scenario1PBT7",'Deep retrofit'!$W$38,IF(F66="Scenario2PBT7",'Deep retrofit'!$X$38,IF(F66="Scenario3PBT7",'Deep retrofit'!$Y$38,"")))&amp;IF(F66="Scenario1PBT8",'Deep retrofit'!$Z$38,IF(F66="Scenario2PBT8",'Deep retrofit'!$AA$38,IF(F66="Scenario3PBT8",'Deep retrofit'!$AB$38,"")))&amp;IF(F66="Scenario1PBT9",'Deep retrofit'!$AC$38,IF(F66="Scenario2PBT9",'Deep retrofit'!$AD$38,IF(F66="Scenario3PBT9",'Deep retrofit'!$AE$38,"")))&amp;IF(F66="Scenario1PBT10",'Deep retrofit'!$AF$38,IF(F66="Scenario2PBT10",'Deep retrofit'!$AG$38,IF(F66="Scenario3PBT10",'Deep retrofit'!$AH$38,"")))&amp;IF(F66="Scenario1PBT11",'Deep retrofit'!$AI$38,IF(F66="Scenario2PBT11",'Deep retrofit'!$AJ$38,IF(F66="Scenario3PBT11",'Deep retrofit'!$AK$38,"")))&amp;IF(F66="Scenario1PBT12",'Deep retrofit'!$AL$38,IF(F66="Scenario2PBT12",'Deep retrofit'!$AM$38,IF(F66="Scenario3PBT12",'Deep retrofit'!$AN$38,"")))&amp;IF(F66="Scenario1PBT13",'Deep retrofit'!$AO$38,IF(F66="Scenario2PBT13",'Deep retrofit'!$AP$38,IF(F66="Scenario3PBT13",'Deep retrofit'!$AQ$38,"")))&amp;IF(F66="Scenario1PBT14",'Deep retrofit'!$AR$38,IF(F66="Scenario2PBT14",'Deep retrofit'!$AS$38,IF(F66="Scenario3PBT14",'Deep retrofit'!$AT$38,"")))&amp;IF(F66="Scenario1PBT15",'Deep retrofit'!$AU$38,IF(F66="Scenario2PBT15",'Deep retrofit'!$AV$38,IF(F66="Scenario3PBT15",'Deep retrofit'!$AW$38,"")))</f>
        <v/>
      </c>
      <c r="V66" s="117">
        <f t="shared" si="18"/>
        <v>0</v>
      </c>
      <c r="W66" s="117" t="str">
        <f>IF(F66="Scenario1PBT1",'Deep retrofit'!$E$40,IF(F66="Scenario2PBT1",'Deep retrofit'!$F$40,IF(F66="Scenario3PBT1",'Deep retrofit'!$G$40,"")))&amp;IF(F66="Scenario1PBT2",'Deep retrofit'!$H$40,IF(F66="Scenario2PBT2",'Deep retrofit'!$I$40,IF(F66="Scenario3PBT2",'Deep retrofit'!$J$40,"")))&amp;IF(F66="Scenario1PBT3",'Deep retrofit'!$K$40,IF(F66="Scenario2PBT3",'Deep retrofit'!$L$40,IF(F66="Scenario3PBT3",'Deep retrofit'!$M$40,"")))&amp;IF(F66="Scenario1PBT4",'Deep retrofit'!$N$40,IF(F66="Scenario2PBT4",'Deep retrofit'!$O$40,IF(F66="Scenario3PBT4",'Deep retrofit'!$P$40,"")))&amp;IF(F66="Scenario1PBT5",'Deep retrofit'!$Q$40,IF(F66="Scenario2PBT5",'Deep retrofit'!$R$40,IF(F66="Scenario3PBT5",'Deep retrofit'!$S$40,"")))&amp;IF(F66="Scenario1PBT6",'Deep retrofit'!$T$40,IF(F66="Scenario2PBT6",'Deep retrofit'!$U$40,IF(F66="Scenario3PBT6",'Deep retrofit'!$V$40,"")))&amp;IF(F66="Scenario1PBT7",'Deep retrofit'!$W$40,IF(F66="Scenario2PBT7",'Deep retrofit'!$X$40,IF(F66="Scenario3PBT7",'Deep retrofit'!$Y$40,"")))&amp;IF(F66="Scenario1PBT8",'Deep retrofit'!$Z$40,IF(F66="Scenario2PBT8",'Deep retrofit'!$AA$40,IF(F66="Scenario3PBT8",'Deep retrofit'!$AB$40,"")))&amp;IF(F66="Scenario1PBT9",'Deep retrofit'!$AC$40,IF(F66="Scenario2PBT9",'Deep retrofit'!$AD$40,IF(F66="Scenario3PBT9",'Deep retrofit'!$AE$40,"")))&amp;IF(F66="Scenario1PBT10",'Deep retrofit'!$AF$40,IF(F66="Scenario2PBT10",'Deep retrofit'!$AG$40,IF(F66="Scenario3PBT10",'Deep retrofit'!$AH$40,"")))&amp;IF(F66="Scenario1PBT11",'Deep retrofit'!$AI$40,IF(F66="Scenario2PBT11",'Deep retrofit'!$AJ$40,IF(F66="Scenario3PBT11",'Deep retrofit'!$AK$40,"")))&amp;IF(F66="Scenario1PBT12",'Deep retrofit'!$AL$40,IF(F66="Scenario2PBT12",'Deep retrofit'!$AM$40,IF(F66="Scenario3PBT12",'Deep retrofit'!$AN$40,"")))&amp;IF(F66="Scenario1PBT13",'Deep retrofit'!$AO$40,IF(F66="Scenario2PBT13",'Deep retrofit'!$AP$40,IF(F66="Scenario3PBT13",'Deep retrofit'!$AQ$40,"")))&amp;IF(F66="Scenario1PBT14",'Deep retrofit'!$AR$40,IF(F66="Scenario2PBT14",'Deep retrofit'!$AS$40,IF(F66="Scenario3PBT14",'Deep retrofit'!$AT$40,"")))&amp;IF(F66="Scenario1PBT15",'Deep retrofit'!$AU$40,IF(F66="Scenario2PBT15",'Deep retrofit'!$AV$40,IF(F66="Scenario3PBT15",'Deep retrofit'!$AW$40,"")))</f>
        <v/>
      </c>
      <c r="X66" s="117">
        <f t="shared" si="19"/>
        <v>0</v>
      </c>
      <c r="Y66" s="117" t="str">
        <f>IF(F66="Scenario1PBT1",'Deep retrofit'!$E$42,IF(F66="Scenario2PBT1",'Deep retrofit'!$F$42,IF(F66="Scenario3PBT1",'Deep retrofit'!$G$42,"")))&amp;IF(F66="Scenario1PBT2",'Deep retrofit'!$H$42,IF(F66="Scenario2PBT2",'Deep retrofit'!$I$42,IF(F66="Scenario3PBT2",'Deep retrofit'!$J$42,"")))&amp;IF(F66="Scenario1PBT3",'Deep retrofit'!$K$42,IF(F66="Scenario2PBT3",'Deep retrofit'!$L$42,IF(F66="Scenario3PBT3",'Deep retrofit'!$M$42,"")))&amp;IF(F66="Scenario1PBT4",'Deep retrofit'!$N$42,IF(F66="Scenario2PBT4",'Deep retrofit'!$O$42,IF(F66="Scenario3PBT4",'Deep retrofit'!$P$42,"")))&amp;IF(F66="Scenario1PBT5",'Deep retrofit'!$Q$42,IF(F66="Scenario2PBT5",'Deep retrofit'!$R$42,IF(F66="Scenario3PBT5",'Deep retrofit'!$S$42,"")))&amp;IF(F66="Scenario1PBT6",'Deep retrofit'!$T$42,IF(F66="Scenario2PBT6",'Deep retrofit'!$U$42,IF(F66="Scenario3PBT6",'Deep retrofit'!$V$42,"")))&amp;IF(F66="Scenario1PBT7",'Deep retrofit'!$W$42,IF(F66="Scenario2PBT7",'Deep retrofit'!$X$42,IF(F66="Scenario3PBT7",'Deep retrofit'!$Y$42,"")))&amp;IF(F66="Scenario1PBT8",'Deep retrofit'!$Z$42,IF(F66="Scenario2PBT8",'Deep retrofit'!$AA$42,IF(F66="Scenario3PBT8",'Deep retrofit'!$AB$42,"")))&amp;IF(F66="Scenario1PBT9",'Deep retrofit'!$AC$42,IF(F66="Scenario2PBT9",'Deep retrofit'!$AD$42,IF(F66="Scenario3PBT9",'Deep retrofit'!$AE$42,"")))&amp;IF(F66="Scenario1PBT10",'Deep retrofit'!$AF$42,IF(F66="Scenario2PBT10",'Deep retrofit'!$AG$42,IF(F66="Scenario3PBT10",'Deep retrofit'!$AH$42,"")))&amp;IF(F66="Scenario1PBT11",'Deep retrofit'!$AI$42,IF(F66="Scenario2PBT11",'Deep retrofit'!$AJ$42,IF(F66="Scenario3PBT11",'Deep retrofit'!$AK$42,"")))&amp;IF(F66="Scenario1PBT12",'Deep retrofit'!$AL$42,IF(F66="Scenario2PBT12",'Deep retrofit'!$AM$42,IF(F66="Scenario3PBT12",'Deep retrofit'!$AN$42,"")))&amp;IF(F66="Scenario1PBT13",'Deep retrofit'!$AO$42,IF(F66="Scenario2PBT13",'Deep retrofit'!$AP$42,IF(F66="Scenario3PBT13",'Deep retrofit'!$AQ$42,"")))&amp;IF(F66="Scenario1PBT14",'Deep retrofit'!$AR$42,IF(F66="Scenario2PBT14",'Deep retrofit'!$AS$42,IF(F66="Scenario3PBT14",'Deep retrofit'!$AT$42,"")))&amp;IF(F66="Scenario1PBT15",'Deep retrofit'!$AU$42,IF(F66="Scenario2PBT15",'Deep retrofit'!$AV$42,IF(F66="Scenario3PBT15",'Deep retrofit'!$AW$42,"")))</f>
        <v/>
      </c>
      <c r="Z66" s="117">
        <f t="shared" si="20"/>
        <v>0</v>
      </c>
      <c r="AA66" s="269" t="str">
        <f>IF(F66="Scenario1PBT1",'Deep retrofit'!$E$101,IF(F66="Scenario2PBT1",'Deep retrofit'!$F$101,IF(F66="Scenario3PBT1",'Deep retrofit'!$G$101,"")))&amp;IF(F66="Scenario1PBT2",'Deep retrofit'!$H$101,IF(F66="Scenario2PBT2",'Deep retrofit'!$I$101,IF(F66="Scenario3PBT2",'Deep retrofit'!$J$101,"")))&amp;IF(F66="Scenario1PBT3",'Deep retrofit'!$K$101,IF(F66="Scenario2PBT3",'Deep retrofit'!$L$101,IF(F66="Scenario3PBT3",'Deep retrofit'!$M$101,"")))&amp;IF(F66="Scenario1PBT4",'Deep retrofit'!$N$101,IF(F66="Scenario2PBT4",'Deep retrofit'!$O$101,IF(F66="Scenario3PBT4",'Deep retrofit'!$P$101,"")))&amp;IF(F66="Scenario1PBT5",'Deep retrofit'!$Q$101,IF(F66="Scenario2PBT5",'Deep retrofit'!$R$101,IF(F66="Scenario3PBT5",'Deep retrofit'!$S$101,"")))&amp;IF(F66="Scenario1PBT6",'Deep retrofit'!$T$101,IF(F66="Scenario2PBT6",'Deep retrofit'!$U$101,IF(F66="Scenario3PBT6",'Deep retrofit'!$V$101,"")))&amp;IF(F66="Scenario1PBT7",'Deep retrofit'!$W$101,IF(F66="Scenario2PBT7",'Deep retrofit'!$X$101,IF(F66="Scenario3PBT7",'Deep retrofit'!$Y$101,"")))&amp;IF(F66="Scenario1PBT8",'Deep retrofit'!$Z$101,IF(F66="Scenario2PBT8",'Deep retrofit'!$AA$101,IF(F66="Scenario3PBT8",'Deep retrofit'!$AB$101,"")))&amp;IF(F66="Scenario1PBT9",'Deep retrofit'!$AC$101,IF(F66="Scenario2PBT9",'Deep retrofit'!$AD$101,IF(F66="Scenario3PBT9",'Deep retrofit'!$AE$101,"")))&amp;IF(F66="Scenario1PBT10",'Deep retrofit'!$AF$101,IF(F66="Scenario2PBT10",'Deep retrofit'!$AG$101,IF(F66="Scenario3PBT10",'Deep retrofit'!$AH$101,"")))&amp;IF(F66="Scenario1PBT11",'Deep retrofit'!$AI$101,IF(F66="Scenario2PBT11",'Deep retrofit'!$AJ$101,IF(F66="Scenario3PBT11",'Deep retrofit'!$AK$101,"")))&amp;IF(F66="Scenario1PBT12",'Deep retrofit'!$AL$101,IF(F66="Scenario2PBT12",'Deep retrofit'!$AM$101,IF(F66="Scenario3PBT12",'Deep retrofit'!$AN$101,"")))&amp;IF(F66="Scenario1PBT13",'Deep retrofit'!$AO$101,IF(F66="Scenario2PBT13",'Deep retrofit'!$AP$101,IF(F66="Scenario3PBT13",'Deep retrofit'!$AQ$101,"")))&amp;IF(F66="Scenario1PBT14",'Deep retrofit'!$AR$101,IF(F66="Scenario2PBT14",'Deep retrofit'!$AS$101,IF(F66="Scenario3PBT14",'Deep retrofit'!$AT$101,"")))&amp;IF(F66="Scenario1PBT15",'Deep retrofit'!$AU$101,IF(F66="Scenario2PBT15",'Deep retrofit'!$AV$101,IF(F66="Scenario3PBT15",'Deep retrofit'!$AW$101,"")))</f>
        <v/>
      </c>
      <c r="AB66" s="179">
        <f t="shared" si="21"/>
        <v>0</v>
      </c>
      <c r="AC66" s="208">
        <f>IFERROR('Projection_Base-case'!G66-G66,0)</f>
        <v>0</v>
      </c>
      <c r="AD66" s="117">
        <f t="shared" si="24"/>
        <v>0</v>
      </c>
      <c r="AE66" s="117">
        <f>IFERROR(100*AC66/'Projection_Base-case'!G66,0)</f>
        <v>0</v>
      </c>
      <c r="AF66" s="117">
        <f>IFERROR('Projection_Base-case'!I66-I66,0)</f>
        <v>0</v>
      </c>
      <c r="AG66" s="117">
        <f t="shared" si="25"/>
        <v>0</v>
      </c>
      <c r="AH66" s="117">
        <f>IFERROR(100*AF66/'Projection_Base-case'!I66,0)</f>
        <v>0</v>
      </c>
      <c r="AI66" s="117">
        <f>IFERROR('Projection_Base-case'!K66-K66,0)</f>
        <v>0</v>
      </c>
      <c r="AJ66" s="117">
        <f t="shared" si="26"/>
        <v>0</v>
      </c>
      <c r="AK66" s="117">
        <f>IFERROR(100*AI66/'Projection_Base-case'!K66,0)</f>
        <v>0</v>
      </c>
      <c r="AL66" s="117">
        <f>IFERROR(M66-'Projection_Base-case'!M66,0)</f>
        <v>0</v>
      </c>
      <c r="AM66" s="117">
        <f t="shared" si="27"/>
        <v>0</v>
      </c>
      <c r="AN66" s="179">
        <f>IFERROR(IF('Projection_Base-case'!N66&gt;0,100*AM66/'Projection_Base-case'!N66,100*AM66/N66),0)</f>
        <v>0</v>
      </c>
      <c r="AO66" s="206">
        <f>IFERROR('Projection_Base-case'!O66-O66,0)</f>
        <v>0</v>
      </c>
      <c r="AP66" s="117">
        <f t="shared" si="28"/>
        <v>0</v>
      </c>
      <c r="AQ66" s="117">
        <f>IFERROR(100*AO66/'Projection_Base-case'!O66,0)</f>
        <v>0</v>
      </c>
      <c r="AR66" s="117">
        <f>IFERROR('Projection_Base-case'!Q66-Q66,0)</f>
        <v>0</v>
      </c>
      <c r="AS66" s="117">
        <f t="shared" si="29"/>
        <v>0</v>
      </c>
      <c r="AT66" s="117">
        <f>IFERROR(100*AR66/'Projection_Base-case'!Q66,0)</f>
        <v>0</v>
      </c>
      <c r="AU66" s="117">
        <f>IFERROR('Projection_Base-case'!S66-S66,0)</f>
        <v>0</v>
      </c>
      <c r="AV66" s="117">
        <f t="shared" si="30"/>
        <v>0</v>
      </c>
      <c r="AW66" s="118">
        <f>IFERROR(100*AU66/'Projection_Base-case'!S66,0)</f>
        <v>0</v>
      </c>
      <c r="AX66" s="206">
        <f>IFERROR('Projection_Base-case'!U66-U66,0)</f>
        <v>0</v>
      </c>
      <c r="AY66" s="117">
        <f t="shared" si="31"/>
        <v>0</v>
      </c>
      <c r="AZ66" s="117">
        <f>IFERROR(100*AX66/'Projection_Base-case'!U66,0)</f>
        <v>0</v>
      </c>
      <c r="BA66" s="117">
        <f>IFERROR('Projection_Base-case'!W66-W66,0)</f>
        <v>0</v>
      </c>
      <c r="BB66" s="117">
        <f t="shared" si="32"/>
        <v>0</v>
      </c>
      <c r="BC66" s="117">
        <f>IFERROR(100*BA66/'Projection_Base-case'!W66,0)</f>
        <v>0</v>
      </c>
      <c r="BD66" s="117">
        <f>IFERROR('Projection_Base-case'!Y66-Y66,0)</f>
        <v>0</v>
      </c>
      <c r="BE66" s="117">
        <f t="shared" si="33"/>
        <v>0</v>
      </c>
      <c r="BF66" s="117">
        <f>IFERROR(100*BD66/'Projection_Base-case'!Y66,0)</f>
        <v>0</v>
      </c>
      <c r="BG66" s="178">
        <f t="shared" si="22"/>
        <v>0</v>
      </c>
      <c r="BH66" s="179">
        <f t="shared" si="23"/>
        <v>0</v>
      </c>
    </row>
    <row r="67" spans="1:60">
      <c r="A67" s="205">
        <v>62</v>
      </c>
      <c r="B67" s="178">
        <f>IF('Projection_Base-case'!B67&lt;&gt;"",'Projection_Base-case'!B67,0)</f>
        <v>0</v>
      </c>
      <c r="C67" s="178">
        <f>IF('Projection_Base-case'!C67&lt;&gt;"",'Projection_Base-case'!C67,0)</f>
        <v>0</v>
      </c>
      <c r="D67" s="178">
        <f>IF('Projection_Base-case'!D67&lt;&gt;"",'Projection_Base-case'!D67,0)</f>
        <v>0</v>
      </c>
      <c r="E67" s="107" t="str">
        <f>IF(AND('Résultats deep'!$AC$3="OUI",'Résultats deep'!E66&lt;&gt;""),'Résultats deep'!E66,IF(OR(D67="PBT1",D67="PBT2",D67="PBT3",D67="PBT4",D67="PBT5",D67="PBT6",D67="PBT7"),"Scenario1",""))</f>
        <v/>
      </c>
      <c r="F67" s="202" t="str">
        <f t="shared" si="10"/>
        <v>0</v>
      </c>
      <c r="G67" s="177" t="str">
        <f>IF(F67="Scenario1PBT1",'Deep retrofit'!$E$6,IF(F67="Scenario2PBT1",'Deep retrofit'!$F$6,IF(F67="Scenario3PBT1",'Deep retrofit'!$G$6,"")))&amp;IF(F67="Scenario1PBT2",'Deep retrofit'!$H$6,IF(F67="Scenario2PBT2",'Deep retrofit'!$I$6,IF(F67="Scenario3PBT2",'Deep retrofit'!$J$6,"")))&amp;IF(F67="Scenario1PBT3",'Deep retrofit'!$K$6,IF(F67="Scenario2PBT3",'Deep retrofit'!$L$6,IF(F67="Scenario3PBT3",'Deep retrofit'!$M$6,"")))&amp;IF(F67="Scenario1PBT4",'Deep retrofit'!$N$6,IF(F67="Scenario2PBT4",'Deep retrofit'!$O$6,IF(F67="Scenario3PBT4",'Deep retrofit'!$P$6,"")))&amp;IF(F67="Scenario1PBT5",'Deep retrofit'!$Q$6,IF(F67="Scenario2PBT5",'Deep retrofit'!$R$6,IF(F67="Scenario3PBT5",'Deep retrofit'!$S$6,"")))&amp;IF(F67="Scenario1PBT6",'Deep retrofit'!$T$6,IF(F67="Scenario2PBT6",'Deep retrofit'!$U$6,IF(F67="Scenario3PBT6",'Deep retrofit'!$V$6,"")))&amp;IF(F67="Scenario1PBT7",'Deep retrofit'!$W$6,IF(F67="Scenario2PBT7",'Deep retrofit'!$X$6,IF(F67="Scenario3PBT7",'Deep retrofit'!$Y$6,"")))&amp;IF(F67="Scenario1PBT8",'Deep retrofit'!$Z$6,IF(F67="Scenario2PBT8",'Deep retrofit'!$AA$6,IF(F67="Scenario3PBT8",'Deep retrofit'!$AB$6,"")))&amp;IF(F67="Scenario1PBT9",'Deep retrofit'!$AC$6,IF(F67="Scenario2PBT9",'Deep retrofit'!$AD$6,IF(F67="Scenario3PBT9",'Deep retrofit'!$AE$6,"")))&amp;IF(F67="Scenario1PBT10",'Deep retrofit'!$AF$6,IF(F67="Scenario2PBT10",'Deep retrofit'!$AG$6,IF(F67="Scenario3PBT10",'Deep retrofit'!$AH$6,"")))&amp;IF(F67="Scenario1PBT11",'Deep retrofit'!$AI$6,IF(F67="Scenario2PBT11",'Deep retrofit'!$AJ$6,IF(F67="Scenario3PBT11",'Deep retrofit'!$AK$6,"")))&amp;IF(F67="Scenario1PBT12",'Deep retrofit'!$AL$6,IF(F67="Scenario2PBT12",'Deep retrofit'!$AM$6,IF(F67="Scenario3PBT12",'Deep retrofit'!$AN$6,"")))&amp;IF(F67="Scenario1PBT13",'Deep retrofit'!$AO$6,IF(F67="Scenario2PBT13",'Deep retrofit'!$AP$6,IF(F67="Scenario3PBT13",'Deep retrofit'!$AQ$6,"")))&amp;IF(F67="Scenario1PBT14",'Deep retrofit'!$AR$6,IF(F67="Scenario2PBT14",'Deep retrofit'!$AS$6,IF(F67="Scenario3PBT14",'Deep retrofit'!$AT$6,"")))&amp;IF(F67="Scenario1PBT15",'Deep retrofit'!$AU$6,IF(F67="Scenario2PBT15",'Deep retrofit'!$AV$6,IF(F67="Scenario3PBT15",'Deep retrofit'!$AW$6,"")))</f>
        <v/>
      </c>
      <c r="H67" s="117">
        <f t="shared" si="11"/>
        <v>0</v>
      </c>
      <c r="I67" s="178" t="str">
        <f>IF(F67="Scenario1PBT1",'Deep retrofit'!$E$16,IF(F67="Scenario2PBT1",'Deep retrofit'!$F$16,IF(F67="Scenario3PBT1",'Deep retrofit'!$G$16,"")))&amp;IF(F67="Scenario1PBT2",'Deep retrofit'!$H$16,IF(F67="Scenario2PBT2",'Deep retrofit'!$I$16,IF(F67="Scenario3PBT2",'Deep retrofit'!$J$16,"")))&amp;IF(F67="Scenario1PBT3",'Deep retrofit'!$K$16,IF(F67="Scenario2PBT3",'Deep retrofit'!$L$16,IF(F67="Scenario3PBT3",'Deep retrofit'!$M$16,"")))&amp;IF(F67="Scenario1PBT4",'Deep retrofit'!$N$16,IF(F67="Scenario2PBT4",'Deep retrofit'!$O$16,IF(F67="Scenario3PBT4",'Deep retrofit'!$P$16,"")))&amp;IF(F67="Scenario1PBT5",'Deep retrofit'!$Q$16,IF(F67="Scenario2PBT5",'Deep retrofit'!$R$16,IF(F67="Scenario3PBT5",'Deep retrofit'!$S$16,"")))&amp;IF(F67="Scenario1PBT6",'Deep retrofit'!$T$16,IF(F67="Scenario2PBT6",'Deep retrofit'!$U$16,IF(F67="Scenario3PBT6",'Deep retrofit'!$V$16,"")))&amp;IF(F67="Scenario1PBT7",'Deep retrofit'!$W$16,IF(F67="Scenario2PBT7",'Deep retrofit'!$X$16,IF(F67="Scenario3PBT7",'Deep retrofit'!$Y$16,"")))&amp;IF(F67="Scenario1PBT8",'Deep retrofit'!$Z$16,IF(F67="Scenario2PBT8",'Deep retrofit'!$AA$16,IF(F67="Scenario3PBT8",'Deep retrofit'!$AB$16,"")))&amp;IF(F67="Scenario1PBT9",'Deep retrofit'!$AC$16,IF(F67="Scenario2PBT9",'Deep retrofit'!$AD$16,IF(F67="Scenario3PBT9",'Deep retrofit'!$AE$16,"")))&amp;IF(F67="Scenario1PBT10",'Deep retrofit'!$AF$16,IF(F67="Scenario2PBT10",'Deep retrofit'!$AG$16,IF(F67="Scenario3PBT10",'Deep retrofit'!$AH$16,"")))&amp;IF(F67="Scenario1PBT11",'Deep retrofit'!$AI$16,IF(F67="Scenario2PBT11",'Deep retrofit'!$AJ$16,IF(F67="Scenario3PBT11",'Deep retrofit'!$AK$16,"")))&amp;IF(F67="Scenario1PBT12",'Deep retrofit'!$AL$16,IF(F67="Scenario2PBT12",'Deep retrofit'!$AM$16,IF(F67="Scenario3PBT12",'Deep retrofit'!$AN$16,"")))&amp;IF(F67="Scenario1PBT13",'Deep retrofit'!$AO$16,IF(F67="Scenario2PBT13",'Deep retrofit'!$AP$16,IF(F67="Scenario3PBT13",'Deep retrofit'!$AQ$16,"")))&amp;IF(F67="Scenario1PBT14",'Deep retrofit'!$AR$16,IF(F67="Scenario2PBT14",'Deep retrofit'!$AS$16,IF(F67="Scenario3PBT14",'Deep retrofit'!$AT$16,"")))&amp;IF(F67="Scenario1PBT15",'Deep retrofit'!$AU$16,IF(F67="Scenario2PBT15",'Deep retrofit'!$AV$16,IF(F67="Scenario3PBT15",'Deep retrofit'!$AW$16,"")))</f>
        <v/>
      </c>
      <c r="J67" s="117">
        <f t="shared" si="12"/>
        <v>0</v>
      </c>
      <c r="K67" s="117" t="str">
        <f>IF(F67="Scenario1PBT1",'Deep retrofit'!$E$18,IF(F67="Scenario2PBT1",'Deep retrofit'!$F$18,IF(F67="Scenario3PBT1",'Deep retrofit'!$G$18,"")))&amp;IF(F67="Scenario1PBT2",'Deep retrofit'!$H$18,IF(F67="Scenario2PBT2",'Deep retrofit'!$I$18,IF(F67="Scenario3PBT2",'Deep retrofit'!$J$18,"")))&amp;IF(F67="Scenario1PBT3",'Deep retrofit'!$K$18,IF(F67="Scenario2PBT3",'Deep retrofit'!$L$18,IF(F67="Scenario3PBT3",'Deep retrofit'!$M$18,"")))&amp;IF(F67="Scenario1PBT4",'Deep retrofit'!$N$18,IF(F67="Scenario2PBT4",'Deep retrofit'!$O$18,IF(F67="Scenario3PBT4",'Deep retrofit'!$P$18,"")))&amp;IF(F67="Scenario1PBT5",'Deep retrofit'!$Q$18,IF(F67="Scenario2PBT5",'Deep retrofit'!$R$18,IF(F67="Scenario3PBT5",'Deep retrofit'!$S$18,"")))&amp;IF(F67="Scenario1PBT6",'Deep retrofit'!$T$18,IF(F67="Scenario2PBT6",'Deep retrofit'!$U$18,IF(F67="Scenario3PBT6",'Deep retrofit'!$V$18,"")))&amp;IF(F67="Scenario1PBT7",'Deep retrofit'!$W$18,IF(F67="Scenario2PBT7",'Deep retrofit'!$X$18,IF(F67="Scenario3PBT7",'Deep retrofit'!$Y$18,"")))&amp;IF(F67="Scenario1PBT8",'Deep retrofit'!$Z$18,IF(F67="Scenario2PBT8",'Deep retrofit'!$AA$18,IF(F67="Scenario3PBT8",'Deep retrofit'!$AB$18,"")))&amp;IF(F67="Scenario1PBT9",'Deep retrofit'!$AC$18,IF(F67="Scenario2PBT9",'Deep retrofit'!$AD$18,IF(F67="Scenario3PBT9",'Deep retrofit'!$AE$18,"")))&amp;IF(F67="Scenario1PBT10",'Deep retrofit'!$AF$18,IF(F67="Scenario2PBT10",'Deep retrofit'!$AG$18,IF(F67="Scenario3PBT10",'Deep retrofit'!$AH$18,"")))&amp;IF(F67="Scenario1PBT11",'Deep retrofit'!$AI$18,IF(F67="Scenario2PBT11",'Deep retrofit'!$AJ$18,IF(F67="Scenario3PBT11",'Deep retrofit'!$AK$18,"")))&amp;IF(F67="Scenario1PBT12",'Deep retrofit'!$AL$18,IF(F67="Scenario2PBT12",'Deep retrofit'!$AM$18,IF(F67="Scenario3PBT12",'Deep retrofit'!$AN$18,"")))&amp;IF(F67="Scenario1PBT13",'Deep retrofit'!$AO$18,IF(F67="Scenario2PBT13",'Deep retrofit'!$AP$18,IF(F67="Scenario3PBT13",'Deep retrofit'!$AQ$18,"")))&amp;IF(F67="Scenario1PBT14",'Deep retrofit'!$AR$18,IF(F67="Scenario2PBT14",'Deep retrofit'!$AS$18,IF(F67="Scenario3PBT14",'Deep retrofit'!$AT$18,"")))&amp;IF(F67="Scenario1PBT15",'Deep retrofit'!$AU$18,IF(F67="Scenario2PBT15",'Deep retrofit'!$AV$18,IF(F67="Scenario3PBT15",'Deep retrofit'!$AW$18,"")))</f>
        <v/>
      </c>
      <c r="L67" s="117">
        <f t="shared" si="13"/>
        <v>0</v>
      </c>
      <c r="M67" s="117" t="str">
        <f>IF(F67="Scenario1PBT1",'Deep retrofit'!$E$20,IF(F67="Scenario2PBT1",'Deep retrofit'!$F$20,IF(F67="Scenario3PBT1",'Deep retrofit'!$G$20,"")))&amp;IF(F67="Scenario1PBT2",'Deep retrofit'!$H$20,IF(F67="Scenario2PBT2",'Deep retrofit'!$I$20,IF(F67="Scenario3PBT2",'Deep retrofit'!$J$20,"")))&amp;IF(F67="Scenario1PBT3",'Deep retrofit'!$K$20,IF(F67="Scenario2PBT3",'Deep retrofit'!$L$20,IF(F67="Scenario3PBT3",'Deep retrofit'!$M$20,"")))&amp;IF(F67="Scenario1PBT4",'Deep retrofit'!$N$20,IF(F67="Scenario2PBT4",'Deep retrofit'!$O$20,IF(F67="Scenario3PBT4",'Deep retrofit'!$P$20,"")))&amp;IF(F67="Scenario1PBT5",'Deep retrofit'!$Q$20,IF(F67="Scenario2PBT5",'Deep retrofit'!$R$20,IF(F67="Scenario3PBT5",'Deep retrofit'!$S$20,"")))&amp;IF(F67="Scenario1PBT6",'Deep retrofit'!$T$20,IF(F67="Scenario2PBT6",'Deep retrofit'!$U$20,IF(F67="Scenario3PBT6",'Deep retrofit'!$V$20,"")))&amp;IF(F67="Scenario1PBT7",'Deep retrofit'!$W$20,IF(F67="Scenario2PBT7",'Deep retrofit'!$X$20,IF(F67="Scenario3PBT7",'Deep retrofit'!$Y$20,"")))&amp;IF(F67="Scenario1PBT8",'Deep retrofit'!$Z$20,IF(F67="Scenario2PBT8",'Deep retrofit'!$AA$20,IF(F67="Scenario3PBT8",'Deep retrofit'!$AB$20,"")))&amp;IF(F67="Scenario1PBT9",'Deep retrofit'!$AC$20,IF(F67="Scenario2PBT9",'Deep retrofit'!$AD$20,IF(F67="Scenario3PBT9",'Deep retrofit'!$AE$20,"")))&amp;IF(F67="Scenario1PBT10",'Deep retrofit'!$AF$20,IF(F67="Scenario2PBT10",'Deep retrofit'!$AG$20,IF(F67="Scenario3PBT10",'Deep retrofit'!$AH$20,"")))&amp;IF(F67="Scenario1PBT11",'Deep retrofit'!$AI$20,IF(F67="Scenario2PBT11",'Deep retrofit'!$AJ$20,IF(F67="Scenario3PBT11",'Deep retrofit'!$AK$20,"")))&amp;IF(F67="Scenario1PBT12",'Deep retrofit'!$AL$20,IF(F67="Scenario2PBT12",'Deep retrofit'!$AM$20,IF(F67="Scenario3PBT12",'Deep retrofit'!$AN$20,"")))&amp;IF(F67="Scenario1PBT13",'Deep retrofit'!$AO$20,IF(F67="Scenario2PBT13",'Deep retrofit'!$AP$20,IF(F67="Scenario3PBT13",'Deep retrofit'!$AQ$20,"")))&amp;IF(F67="Scenario1PBT14",'Deep retrofit'!$AR$20,IF(F67="Scenario2PBT14",'Deep retrofit'!$AS$20,IF(F67="Scenario3PBT14",'Deep retrofit'!$AT$20,"")))&amp;IF(F67="Scenario1PBT15",'Deep retrofit'!$AU$20,IF(F67="Scenario2PBT15",'Deep retrofit'!$AV$20,IF(F67="Scenario3PBT15",'Deep retrofit'!$AW$20,"")))</f>
        <v/>
      </c>
      <c r="N67" s="118">
        <f t="shared" si="14"/>
        <v>0</v>
      </c>
      <c r="O67" s="206" t="str">
        <f>IF(F67="Scenario1PBT1",'Deep retrofit'!$E$23,IF(F67="Scenario2PBT1",'Deep retrofit'!$F$23,IF(F67="Scenario3PBT1",'Deep retrofit'!$G$23,"")))&amp;IF(F67="Scenario1PBT2",'Deep retrofit'!$H$23,IF(F67="Scenario2PBT2",'Deep retrofit'!$I$23,IF(F67="Scenario3PBT2",'Deep retrofit'!$J$23,"")))&amp;IF(F67="Scenario1PBT3",'Deep retrofit'!$K$23,IF(F67="Scenario2PBT3",'Deep retrofit'!$L$23,IF(F67="Scenario3PBT3",'Deep retrofit'!$M$23,"")))&amp;IF(F67="Scenario1PBT4",'Deep retrofit'!$N$23,IF(F67="Scenario2PBT4",'Deep retrofit'!$O$23,IF(F67="Scenario3PBT4",'Deep retrofit'!$P$23,"")))&amp;IF(F67="Scenario1PBT5",'Deep retrofit'!$Q$23,IF(F67="Scenario2PBT5",'Deep retrofit'!$R$23,IF(F67="Scenario3PBT5",'Deep retrofit'!$S$23,"")))&amp;IF(F67="Scenario1PBT6",'Deep retrofit'!$T$23,IF(F67="Scenario2PBT6",'Deep retrofit'!$U$23,IF(F67="Scenario3PBT6",'Deep retrofit'!$V$23,"")))&amp;IF(F67="Scenario1PBT7",'Deep retrofit'!$W$23,IF(F67="Scenario2PBT7",'Deep retrofit'!$X$23,IF(F67="Scenario3PBT7",'Deep retrofit'!$Y$23,"")))&amp;IF(F67="Scenario1PBT8",'Deep retrofit'!$Z$23,IF(F67="Scenario2PBT8",'Deep retrofit'!$AA$23,IF(F67="Scenario3PBT8",'Deep retrofit'!$AB$23,"")))&amp;IF(F67="Scenario1PBT9",'Deep retrofit'!$AC$23,IF(F67="Scenario2PBT9",'Deep retrofit'!$AD$23,IF(F67="Scenario3PBT9",'Deep retrofit'!$AE$23,"")))&amp;IF(F67="Scenario1PBT10",'Deep retrofit'!$AF$23,IF(F67="Scenario2PBT10",'Deep retrofit'!$AG$23,IF(F67="Scenario3PBT10",'Deep retrofit'!$AH$23,"")))&amp;IF(F67="Scenario1PBT11",'Deep retrofit'!$AI$23,IF(F67="Scenario2PBT11",'Deep retrofit'!$AJ$23,IF(F67="Scenario3PBT11",'Deep retrofit'!$AK$23,"")))&amp;IF(F67="Scenario1PBT12",'Deep retrofit'!$AL$23,IF(F67="Scenario2PBT12",'Deep retrofit'!$AM$23,IF(F67="Scenario3PBT12",'Deep retrofit'!$AN$23,"")))&amp;IF(F67="Scenario1PBT13",'Deep retrofit'!$AO$23,IF(F67="Scenario2PBT13",'Deep retrofit'!$AP$23,IF(F67="Scenario3PBT13",'Deep retrofit'!$AQ$23,"")))&amp;IF(F67="Scenario1PBT14",'Deep retrofit'!$AR$23,IF(F67="Scenario2PBT14",'Deep retrofit'!$AS$23,IF(F67="Scenario3PBT14",'Deep retrofit'!$AT$23,"")))&amp;IF(F67="Scenario1PBT15",'Deep retrofit'!$AU$23,IF(F67="Scenario2PBT15",'Deep retrofit'!$AV$23,IF(F67="Scenario3PBT15",'Deep retrofit'!$AW$23,"")))</f>
        <v/>
      </c>
      <c r="P67" s="117">
        <f t="shared" si="15"/>
        <v>0</v>
      </c>
      <c r="Q67" s="117" t="str">
        <f>IF(F67="Scenario1PBT1",'Deep retrofit'!$E$25,IF(F67="Scenario2PBT1",'Deep retrofit'!$F$25,IF(F67="Scenario3PBT1",'Deep retrofit'!$G$25,"")))&amp;IF(F67="Scenario1PBT2",'Deep retrofit'!$H$25,IF(F67="Scenario2PBT2",'Deep retrofit'!$I$25,IF(F67="Scenario3PBT2",'Deep retrofit'!$J$25,"")))&amp;IF(F67="Scenario1PBT3",'Deep retrofit'!$K$25,IF(F67="Scenario2PBT3",'Deep retrofit'!$L$25,IF(F67="Scenario3PBT3",'Deep retrofit'!$M$25,"")))&amp;IF(F67="Scenario1PBT4",'Deep retrofit'!$N$25,IF(F67="Scenario2PBT4",'Deep retrofit'!$O$25,IF(F67="Scenario3PBT4",'Deep retrofit'!$P$25,"")))&amp;IF(F67="Scenario1PBT5",'Deep retrofit'!$Q$25,IF(F67="Scenario2PBT5",'Deep retrofit'!$R$25,IF(F67="Scenario3PBT5",'Deep retrofit'!$S$25,"")))&amp;IF(F67="Scenario1PBT6",'Deep retrofit'!$T$25,IF(F67="Scenario2PBT6",'Deep retrofit'!$U$25,IF(F67="Scenario3PBT6",'Deep retrofit'!$V$25,"")))&amp;IF(F67="Scenario1PBT7",'Deep retrofit'!$W$25,IF(F67="Scenario2PBT7",'Deep retrofit'!$X$25,IF(F67="Scenario3PBT7",'Deep retrofit'!$Y$25,"")))&amp;IF(F67="Scenario1PBT8",'Deep retrofit'!$Z$25,IF(F67="Scenario2PBT8",'Deep retrofit'!$AA$25,IF(F67="Scenario3PBT8",'Deep retrofit'!$AB$25,"")))&amp;IF(F67="Scenario1PBT9",'Deep retrofit'!$AC$25,IF(F67="Scenario2PBT9",'Deep retrofit'!$AD$25,IF(F67="Scenario3PBT9",'Deep retrofit'!$AE$25,"")))&amp;IF(F67="Scenario1PBT10",'Deep retrofit'!$AF$25,IF(F67="Scenario2PBT10",'Deep retrofit'!$AG$25,IF(F67="Scenario3PBT10",'Deep retrofit'!$AH$25,"")))&amp;IF(F67="Scenario1PBT11",'Deep retrofit'!$AI$25,IF(F67="Scenario2PBT11",'Deep retrofit'!$AJ$25,IF(F67="Scenario3PBT11",'Deep retrofit'!$AK$25,"")))&amp;IF(F67="Scenario1PBT12",'Deep retrofit'!$AL$25,IF(F67="Scenario2PBT12",'Deep retrofit'!$AM$25,IF(F67="Scenario3PBT12",'Deep retrofit'!$AN$25,"")))&amp;IF(F67="Scenario1PBT13",'Deep retrofit'!$AO$25,IF(F67="Scenario2PBT13",'Deep retrofit'!$AP$25,IF(F67="Scenario3PBT13",'Deep retrofit'!$AQ$25,"")))&amp;IF(F67="Scenario1PBT14",'Deep retrofit'!$AR$25,IF(F67="Scenario2PBT14",'Deep retrofit'!$AS$25,IF(F67="Scenario3PBT14",'Deep retrofit'!$AT$25,"")))&amp;IF(F67="Scenario1PBT15",'Deep retrofit'!$AU$25,IF(F67="Scenario2PBT15",'Deep retrofit'!$AV$25,IF(F67="Scenario3PBT15",'Deep retrofit'!$AW$25,"")))</f>
        <v/>
      </c>
      <c r="R67" s="117">
        <f t="shared" si="16"/>
        <v>0</v>
      </c>
      <c r="S67" s="117" t="str">
        <f>IF(F67="Scenario1PBT1",'Deep retrofit'!$E$27,IF(F67="Scenario2PBT1",'Deep retrofit'!$F$27,IF(F67="Scenario3PBT1",'Deep retrofit'!$G$27,"")))&amp;IF(F67="Scenario1PBT2",'Deep retrofit'!$H$27,IF(F67="Scenario2PBT2",'Deep retrofit'!$I$27,IF(F67="Scenario3PBT2",'Deep retrofit'!$J$27,"")))&amp;IF(F67="Scenario1PBT3",'Deep retrofit'!$K$27,IF(F67="Scenario2PBT3",'Deep retrofit'!$L$27,IF(F67="Scenario3PBT3",'Deep retrofit'!$M$27,"")))&amp;IF(F67="Scenario1PBT4",'Deep retrofit'!$N$27,IF(F67="Scenario2PBT4",'Deep retrofit'!$O$27,IF(F67="Scenario3PBT4",'Deep retrofit'!$P$27,"")))&amp;IF(F67="Scenario1PBT5",'Deep retrofit'!$Q$27,IF(F67="Scenario2PBT5",'Deep retrofit'!$R$27,IF(F67="Scenario3PBT5",'Deep retrofit'!$S$27,"")))&amp;IF(F67="Scenario1PBT6",'Deep retrofit'!$T$27,IF(F67="Scenario2PBT6",'Deep retrofit'!$U$27,IF(F67="Scenario3PBT6",'Deep retrofit'!$V$27,"")))&amp;IF(F67="Scenario1PBT7",'Deep retrofit'!$W$27,IF(F67="Scenario2PBT7",'Deep retrofit'!$X$27,IF(F67="Scenario3PBT7",'Deep retrofit'!$Y$27,"")))&amp;IF(F67="Scenario1PBT8",'Deep retrofit'!$Z$27,IF(F67="Scenario2PBT8",'Deep retrofit'!$AA$27,IF(F67="Scenario3PBT8",'Deep retrofit'!$AB$27,"")))&amp;IF(F67="Scenario1PBT9",'Deep retrofit'!$AC$27,IF(F67="Scenario2PBT9",'Deep retrofit'!$AD$27,IF(F67="Scenario3PBT9",'Deep retrofit'!$AE$27,"")))&amp;IF(F67="Scenario1PBT10",'Deep retrofit'!$AF$27,IF(F67="Scenario2PBT10",'Deep retrofit'!$AG$27,IF(F67="Scenario3PBT10",'Deep retrofit'!$AH$27,"")))&amp;IF(F67="Scenario1PBT11",'Deep retrofit'!$AI$27,IF(F67="Scenario2PBT11",'Deep retrofit'!$AJ$27,IF(F67="Scenario3PBT11",'Deep retrofit'!$AK$27,"")))&amp;IF(F67="Scenario1PBT12",'Deep retrofit'!$AL$27,IF(F67="Scenario2PBT12",'Deep retrofit'!$AM$27,IF(F67="Scenario3PBT12",'Deep retrofit'!$AN$27,"")))&amp;IF(F67="Scenario1PBT13",'Deep retrofit'!$AO$27,IF(F67="Scenario2PBT13",'Deep retrofit'!$AP$27,IF(F67="Scenario3PBT13",'Deep retrofit'!$AQ$27,"")))&amp;IF(F67="Scenario1PBT14",'Deep retrofit'!$AR$27,IF(F67="Scenario2PBT14",'Deep retrofit'!$AS$27,IF(F67="Scenario3PBT14",'Deep retrofit'!$AT$27,"")))&amp;IF(F67="Scenario1PBT15",'Deep retrofit'!$AU$27,IF(F67="Scenario2PBT15",'Deep retrofit'!$AV$27,IF(F67="Scenario3PBT15",'Deep retrofit'!$AW$27,"")))</f>
        <v/>
      </c>
      <c r="T67" s="207">
        <f t="shared" si="17"/>
        <v>0</v>
      </c>
      <c r="U67" s="206" t="str">
        <f>IF(F67="Scenario1PBT1",'Deep retrofit'!$E$38,IF(F67="Scenario2PBT1",'Deep retrofit'!$F$38,IF(F67="Scenario3PBT1",'Deep retrofit'!$G$38,"")))&amp;IF(F67="Scenario1PBT2",'Deep retrofit'!$H$38,IF(F67="Scenario2PBT2",'Deep retrofit'!$I$38,IF(F67="Scenario3PBT2",'Deep retrofit'!$J$38,"")))&amp;IF(F67="Scenario1PBT3",'Deep retrofit'!$K$38,IF(F67="Scenario2PBT3",'Deep retrofit'!$L$38,IF(F67="Scenario3PBT3",'Deep retrofit'!$M$38,"")))&amp;IF(F67="Scenario1PBT4",'Deep retrofit'!$N$38,IF(F67="Scenario2PBT4",'Deep retrofit'!$O$38,IF(F67="Scenario3PBT4",'Deep retrofit'!$P$38,"")))&amp;IF(F67="Scenario1PBT5",'Deep retrofit'!$Q$38,IF(F67="Scenario2PBT5",'Deep retrofit'!$R$38,IF(F67="Scenario3PBT5",'Deep retrofit'!$S$38,"")))&amp;IF(F67="Scenario1PBT6",'Deep retrofit'!$T$38,IF(F67="Scenario2PBT6",'Deep retrofit'!$U$38,IF(F67="Scenario3PBT6",'Deep retrofit'!$V$38,"")))&amp;IF(F67="Scenario1PBT7",'Deep retrofit'!$W$38,IF(F67="Scenario2PBT7",'Deep retrofit'!$X$38,IF(F67="Scenario3PBT7",'Deep retrofit'!$Y$38,"")))&amp;IF(F67="Scenario1PBT8",'Deep retrofit'!$Z$38,IF(F67="Scenario2PBT8",'Deep retrofit'!$AA$38,IF(F67="Scenario3PBT8",'Deep retrofit'!$AB$38,"")))&amp;IF(F67="Scenario1PBT9",'Deep retrofit'!$AC$38,IF(F67="Scenario2PBT9",'Deep retrofit'!$AD$38,IF(F67="Scenario3PBT9",'Deep retrofit'!$AE$38,"")))&amp;IF(F67="Scenario1PBT10",'Deep retrofit'!$AF$38,IF(F67="Scenario2PBT10",'Deep retrofit'!$AG$38,IF(F67="Scenario3PBT10",'Deep retrofit'!$AH$38,"")))&amp;IF(F67="Scenario1PBT11",'Deep retrofit'!$AI$38,IF(F67="Scenario2PBT11",'Deep retrofit'!$AJ$38,IF(F67="Scenario3PBT11",'Deep retrofit'!$AK$38,"")))&amp;IF(F67="Scenario1PBT12",'Deep retrofit'!$AL$38,IF(F67="Scenario2PBT12",'Deep retrofit'!$AM$38,IF(F67="Scenario3PBT12",'Deep retrofit'!$AN$38,"")))&amp;IF(F67="Scenario1PBT13",'Deep retrofit'!$AO$38,IF(F67="Scenario2PBT13",'Deep retrofit'!$AP$38,IF(F67="Scenario3PBT13",'Deep retrofit'!$AQ$38,"")))&amp;IF(F67="Scenario1PBT14",'Deep retrofit'!$AR$38,IF(F67="Scenario2PBT14",'Deep retrofit'!$AS$38,IF(F67="Scenario3PBT14",'Deep retrofit'!$AT$38,"")))&amp;IF(F67="Scenario1PBT15",'Deep retrofit'!$AU$38,IF(F67="Scenario2PBT15",'Deep retrofit'!$AV$38,IF(F67="Scenario3PBT15",'Deep retrofit'!$AW$38,"")))</f>
        <v/>
      </c>
      <c r="V67" s="117">
        <f t="shared" si="18"/>
        <v>0</v>
      </c>
      <c r="W67" s="117" t="str">
        <f>IF(F67="Scenario1PBT1",'Deep retrofit'!$E$40,IF(F67="Scenario2PBT1",'Deep retrofit'!$F$40,IF(F67="Scenario3PBT1",'Deep retrofit'!$G$40,"")))&amp;IF(F67="Scenario1PBT2",'Deep retrofit'!$H$40,IF(F67="Scenario2PBT2",'Deep retrofit'!$I$40,IF(F67="Scenario3PBT2",'Deep retrofit'!$J$40,"")))&amp;IF(F67="Scenario1PBT3",'Deep retrofit'!$K$40,IF(F67="Scenario2PBT3",'Deep retrofit'!$L$40,IF(F67="Scenario3PBT3",'Deep retrofit'!$M$40,"")))&amp;IF(F67="Scenario1PBT4",'Deep retrofit'!$N$40,IF(F67="Scenario2PBT4",'Deep retrofit'!$O$40,IF(F67="Scenario3PBT4",'Deep retrofit'!$P$40,"")))&amp;IF(F67="Scenario1PBT5",'Deep retrofit'!$Q$40,IF(F67="Scenario2PBT5",'Deep retrofit'!$R$40,IF(F67="Scenario3PBT5",'Deep retrofit'!$S$40,"")))&amp;IF(F67="Scenario1PBT6",'Deep retrofit'!$T$40,IF(F67="Scenario2PBT6",'Deep retrofit'!$U$40,IF(F67="Scenario3PBT6",'Deep retrofit'!$V$40,"")))&amp;IF(F67="Scenario1PBT7",'Deep retrofit'!$W$40,IF(F67="Scenario2PBT7",'Deep retrofit'!$X$40,IF(F67="Scenario3PBT7",'Deep retrofit'!$Y$40,"")))&amp;IF(F67="Scenario1PBT8",'Deep retrofit'!$Z$40,IF(F67="Scenario2PBT8",'Deep retrofit'!$AA$40,IF(F67="Scenario3PBT8",'Deep retrofit'!$AB$40,"")))&amp;IF(F67="Scenario1PBT9",'Deep retrofit'!$AC$40,IF(F67="Scenario2PBT9",'Deep retrofit'!$AD$40,IF(F67="Scenario3PBT9",'Deep retrofit'!$AE$40,"")))&amp;IF(F67="Scenario1PBT10",'Deep retrofit'!$AF$40,IF(F67="Scenario2PBT10",'Deep retrofit'!$AG$40,IF(F67="Scenario3PBT10",'Deep retrofit'!$AH$40,"")))&amp;IF(F67="Scenario1PBT11",'Deep retrofit'!$AI$40,IF(F67="Scenario2PBT11",'Deep retrofit'!$AJ$40,IF(F67="Scenario3PBT11",'Deep retrofit'!$AK$40,"")))&amp;IF(F67="Scenario1PBT12",'Deep retrofit'!$AL$40,IF(F67="Scenario2PBT12",'Deep retrofit'!$AM$40,IF(F67="Scenario3PBT12",'Deep retrofit'!$AN$40,"")))&amp;IF(F67="Scenario1PBT13",'Deep retrofit'!$AO$40,IF(F67="Scenario2PBT13",'Deep retrofit'!$AP$40,IF(F67="Scenario3PBT13",'Deep retrofit'!$AQ$40,"")))&amp;IF(F67="Scenario1PBT14",'Deep retrofit'!$AR$40,IF(F67="Scenario2PBT14",'Deep retrofit'!$AS$40,IF(F67="Scenario3PBT14",'Deep retrofit'!$AT$40,"")))&amp;IF(F67="Scenario1PBT15",'Deep retrofit'!$AU$40,IF(F67="Scenario2PBT15",'Deep retrofit'!$AV$40,IF(F67="Scenario3PBT15",'Deep retrofit'!$AW$40,"")))</f>
        <v/>
      </c>
      <c r="X67" s="117">
        <f t="shared" si="19"/>
        <v>0</v>
      </c>
      <c r="Y67" s="117" t="str">
        <f>IF(F67="Scenario1PBT1",'Deep retrofit'!$E$42,IF(F67="Scenario2PBT1",'Deep retrofit'!$F$42,IF(F67="Scenario3PBT1",'Deep retrofit'!$G$42,"")))&amp;IF(F67="Scenario1PBT2",'Deep retrofit'!$H$42,IF(F67="Scenario2PBT2",'Deep retrofit'!$I$42,IF(F67="Scenario3PBT2",'Deep retrofit'!$J$42,"")))&amp;IF(F67="Scenario1PBT3",'Deep retrofit'!$K$42,IF(F67="Scenario2PBT3",'Deep retrofit'!$L$42,IF(F67="Scenario3PBT3",'Deep retrofit'!$M$42,"")))&amp;IF(F67="Scenario1PBT4",'Deep retrofit'!$N$42,IF(F67="Scenario2PBT4",'Deep retrofit'!$O$42,IF(F67="Scenario3PBT4",'Deep retrofit'!$P$42,"")))&amp;IF(F67="Scenario1PBT5",'Deep retrofit'!$Q$42,IF(F67="Scenario2PBT5",'Deep retrofit'!$R$42,IF(F67="Scenario3PBT5",'Deep retrofit'!$S$42,"")))&amp;IF(F67="Scenario1PBT6",'Deep retrofit'!$T$42,IF(F67="Scenario2PBT6",'Deep retrofit'!$U$42,IF(F67="Scenario3PBT6",'Deep retrofit'!$V$42,"")))&amp;IF(F67="Scenario1PBT7",'Deep retrofit'!$W$42,IF(F67="Scenario2PBT7",'Deep retrofit'!$X$42,IF(F67="Scenario3PBT7",'Deep retrofit'!$Y$42,"")))&amp;IF(F67="Scenario1PBT8",'Deep retrofit'!$Z$42,IF(F67="Scenario2PBT8",'Deep retrofit'!$AA$42,IF(F67="Scenario3PBT8",'Deep retrofit'!$AB$42,"")))&amp;IF(F67="Scenario1PBT9",'Deep retrofit'!$AC$42,IF(F67="Scenario2PBT9",'Deep retrofit'!$AD$42,IF(F67="Scenario3PBT9",'Deep retrofit'!$AE$42,"")))&amp;IF(F67="Scenario1PBT10",'Deep retrofit'!$AF$42,IF(F67="Scenario2PBT10",'Deep retrofit'!$AG$42,IF(F67="Scenario3PBT10",'Deep retrofit'!$AH$42,"")))&amp;IF(F67="Scenario1PBT11",'Deep retrofit'!$AI$42,IF(F67="Scenario2PBT11",'Deep retrofit'!$AJ$42,IF(F67="Scenario3PBT11",'Deep retrofit'!$AK$42,"")))&amp;IF(F67="Scenario1PBT12",'Deep retrofit'!$AL$42,IF(F67="Scenario2PBT12",'Deep retrofit'!$AM$42,IF(F67="Scenario3PBT12",'Deep retrofit'!$AN$42,"")))&amp;IF(F67="Scenario1PBT13",'Deep retrofit'!$AO$42,IF(F67="Scenario2PBT13",'Deep retrofit'!$AP$42,IF(F67="Scenario3PBT13",'Deep retrofit'!$AQ$42,"")))&amp;IF(F67="Scenario1PBT14",'Deep retrofit'!$AR$42,IF(F67="Scenario2PBT14",'Deep retrofit'!$AS$42,IF(F67="Scenario3PBT14",'Deep retrofit'!$AT$42,"")))&amp;IF(F67="Scenario1PBT15",'Deep retrofit'!$AU$42,IF(F67="Scenario2PBT15",'Deep retrofit'!$AV$42,IF(F67="Scenario3PBT15",'Deep retrofit'!$AW$42,"")))</f>
        <v/>
      </c>
      <c r="Z67" s="117">
        <f t="shared" si="20"/>
        <v>0</v>
      </c>
      <c r="AA67" s="269" t="str">
        <f>IF(F67="Scenario1PBT1",'Deep retrofit'!$E$101,IF(F67="Scenario2PBT1",'Deep retrofit'!$F$101,IF(F67="Scenario3PBT1",'Deep retrofit'!$G$101,"")))&amp;IF(F67="Scenario1PBT2",'Deep retrofit'!$H$101,IF(F67="Scenario2PBT2",'Deep retrofit'!$I$101,IF(F67="Scenario3PBT2",'Deep retrofit'!$J$101,"")))&amp;IF(F67="Scenario1PBT3",'Deep retrofit'!$K$101,IF(F67="Scenario2PBT3",'Deep retrofit'!$L$101,IF(F67="Scenario3PBT3",'Deep retrofit'!$M$101,"")))&amp;IF(F67="Scenario1PBT4",'Deep retrofit'!$N$101,IF(F67="Scenario2PBT4",'Deep retrofit'!$O$101,IF(F67="Scenario3PBT4",'Deep retrofit'!$P$101,"")))&amp;IF(F67="Scenario1PBT5",'Deep retrofit'!$Q$101,IF(F67="Scenario2PBT5",'Deep retrofit'!$R$101,IF(F67="Scenario3PBT5",'Deep retrofit'!$S$101,"")))&amp;IF(F67="Scenario1PBT6",'Deep retrofit'!$T$101,IF(F67="Scenario2PBT6",'Deep retrofit'!$U$101,IF(F67="Scenario3PBT6",'Deep retrofit'!$V$101,"")))&amp;IF(F67="Scenario1PBT7",'Deep retrofit'!$W$101,IF(F67="Scenario2PBT7",'Deep retrofit'!$X$101,IF(F67="Scenario3PBT7",'Deep retrofit'!$Y$101,"")))&amp;IF(F67="Scenario1PBT8",'Deep retrofit'!$Z$101,IF(F67="Scenario2PBT8",'Deep retrofit'!$AA$101,IF(F67="Scenario3PBT8",'Deep retrofit'!$AB$101,"")))&amp;IF(F67="Scenario1PBT9",'Deep retrofit'!$AC$101,IF(F67="Scenario2PBT9",'Deep retrofit'!$AD$101,IF(F67="Scenario3PBT9",'Deep retrofit'!$AE$101,"")))&amp;IF(F67="Scenario1PBT10",'Deep retrofit'!$AF$101,IF(F67="Scenario2PBT10",'Deep retrofit'!$AG$101,IF(F67="Scenario3PBT10",'Deep retrofit'!$AH$101,"")))&amp;IF(F67="Scenario1PBT11",'Deep retrofit'!$AI$101,IF(F67="Scenario2PBT11",'Deep retrofit'!$AJ$101,IF(F67="Scenario3PBT11",'Deep retrofit'!$AK$101,"")))&amp;IF(F67="Scenario1PBT12",'Deep retrofit'!$AL$101,IF(F67="Scenario2PBT12",'Deep retrofit'!$AM$101,IF(F67="Scenario3PBT12",'Deep retrofit'!$AN$101,"")))&amp;IF(F67="Scenario1PBT13",'Deep retrofit'!$AO$101,IF(F67="Scenario2PBT13",'Deep retrofit'!$AP$101,IF(F67="Scenario3PBT13",'Deep retrofit'!$AQ$101,"")))&amp;IF(F67="Scenario1PBT14",'Deep retrofit'!$AR$101,IF(F67="Scenario2PBT14",'Deep retrofit'!$AS$101,IF(F67="Scenario3PBT14",'Deep retrofit'!$AT$101,"")))&amp;IF(F67="Scenario1PBT15",'Deep retrofit'!$AU$101,IF(F67="Scenario2PBT15",'Deep retrofit'!$AV$101,IF(F67="Scenario3PBT15",'Deep retrofit'!$AW$101,"")))</f>
        <v/>
      </c>
      <c r="AB67" s="179">
        <f t="shared" si="21"/>
        <v>0</v>
      </c>
      <c r="AC67" s="208">
        <f>IFERROR('Projection_Base-case'!G67-G67,0)</f>
        <v>0</v>
      </c>
      <c r="AD67" s="117">
        <f t="shared" si="24"/>
        <v>0</v>
      </c>
      <c r="AE67" s="117">
        <f>IFERROR(100*AC67/'Projection_Base-case'!G67,0)</f>
        <v>0</v>
      </c>
      <c r="AF67" s="117">
        <f>IFERROR('Projection_Base-case'!I67-I67,0)</f>
        <v>0</v>
      </c>
      <c r="AG67" s="117">
        <f t="shared" si="25"/>
        <v>0</v>
      </c>
      <c r="AH67" s="117">
        <f>IFERROR(100*AF67/'Projection_Base-case'!I67,0)</f>
        <v>0</v>
      </c>
      <c r="AI67" s="117">
        <f>IFERROR('Projection_Base-case'!K67-K67,0)</f>
        <v>0</v>
      </c>
      <c r="AJ67" s="117">
        <f t="shared" si="26"/>
        <v>0</v>
      </c>
      <c r="AK67" s="117">
        <f>IFERROR(100*AI67/'Projection_Base-case'!K67,0)</f>
        <v>0</v>
      </c>
      <c r="AL67" s="117">
        <f>IFERROR(M67-'Projection_Base-case'!M67,0)</f>
        <v>0</v>
      </c>
      <c r="AM67" s="117">
        <f t="shared" si="27"/>
        <v>0</v>
      </c>
      <c r="AN67" s="179">
        <f>IFERROR(IF('Projection_Base-case'!N67&gt;0,100*AM67/'Projection_Base-case'!N67,100*AM67/N67),0)</f>
        <v>0</v>
      </c>
      <c r="AO67" s="206">
        <f>IFERROR('Projection_Base-case'!O67-O67,0)</f>
        <v>0</v>
      </c>
      <c r="AP67" s="117">
        <f t="shared" si="28"/>
        <v>0</v>
      </c>
      <c r="AQ67" s="117">
        <f>IFERROR(100*AO67/'Projection_Base-case'!O67,0)</f>
        <v>0</v>
      </c>
      <c r="AR67" s="117">
        <f>IFERROR('Projection_Base-case'!Q67-Q67,0)</f>
        <v>0</v>
      </c>
      <c r="AS67" s="117">
        <f t="shared" si="29"/>
        <v>0</v>
      </c>
      <c r="AT67" s="117">
        <f>IFERROR(100*AR67/'Projection_Base-case'!Q67,0)</f>
        <v>0</v>
      </c>
      <c r="AU67" s="117">
        <f>IFERROR('Projection_Base-case'!S67-S67,0)</f>
        <v>0</v>
      </c>
      <c r="AV67" s="117">
        <f t="shared" si="30"/>
        <v>0</v>
      </c>
      <c r="AW67" s="118">
        <f>IFERROR(100*AU67/'Projection_Base-case'!S67,0)</f>
        <v>0</v>
      </c>
      <c r="AX67" s="206">
        <f>IFERROR('Projection_Base-case'!U67-U67,0)</f>
        <v>0</v>
      </c>
      <c r="AY67" s="117">
        <f t="shared" si="31"/>
        <v>0</v>
      </c>
      <c r="AZ67" s="117">
        <f>IFERROR(100*AX67/'Projection_Base-case'!U67,0)</f>
        <v>0</v>
      </c>
      <c r="BA67" s="117">
        <f>IFERROR('Projection_Base-case'!W67-W67,0)</f>
        <v>0</v>
      </c>
      <c r="BB67" s="117">
        <f t="shared" si="32"/>
        <v>0</v>
      </c>
      <c r="BC67" s="117">
        <f>IFERROR(100*BA67/'Projection_Base-case'!W67,0)</f>
        <v>0</v>
      </c>
      <c r="BD67" s="117">
        <f>IFERROR('Projection_Base-case'!Y67-Y67,0)</f>
        <v>0</v>
      </c>
      <c r="BE67" s="117">
        <f t="shared" si="33"/>
        <v>0</v>
      </c>
      <c r="BF67" s="117">
        <f>IFERROR(100*BD67/'Projection_Base-case'!Y67,0)</f>
        <v>0</v>
      </c>
      <c r="BG67" s="178">
        <f t="shared" si="22"/>
        <v>0</v>
      </c>
      <c r="BH67" s="179">
        <f t="shared" si="23"/>
        <v>0</v>
      </c>
    </row>
    <row r="68" spans="1:60">
      <c r="A68" s="205">
        <v>63</v>
      </c>
      <c r="B68" s="178">
        <f>IF('Projection_Base-case'!B68&lt;&gt;"",'Projection_Base-case'!B68,0)</f>
        <v>0</v>
      </c>
      <c r="C68" s="178">
        <f>IF('Projection_Base-case'!C68&lt;&gt;"",'Projection_Base-case'!C68,0)</f>
        <v>0</v>
      </c>
      <c r="D68" s="178">
        <f>IF('Projection_Base-case'!D68&lt;&gt;"",'Projection_Base-case'!D68,0)</f>
        <v>0</v>
      </c>
      <c r="E68" s="107" t="str">
        <f>IF(AND('Résultats deep'!$AC$3="OUI",'Résultats deep'!E67&lt;&gt;""),'Résultats deep'!E67,IF(OR(D68="PBT1",D68="PBT2",D68="PBT3",D68="PBT4",D68="PBT5",D68="PBT6",D68="PBT7"),"Scenario1",""))</f>
        <v/>
      </c>
      <c r="F68" s="202" t="str">
        <f t="shared" si="10"/>
        <v>0</v>
      </c>
      <c r="G68" s="177" t="str">
        <f>IF(F68="Scenario1PBT1",'Deep retrofit'!$E$6,IF(F68="Scenario2PBT1",'Deep retrofit'!$F$6,IF(F68="Scenario3PBT1",'Deep retrofit'!$G$6,"")))&amp;IF(F68="Scenario1PBT2",'Deep retrofit'!$H$6,IF(F68="Scenario2PBT2",'Deep retrofit'!$I$6,IF(F68="Scenario3PBT2",'Deep retrofit'!$J$6,"")))&amp;IF(F68="Scenario1PBT3",'Deep retrofit'!$K$6,IF(F68="Scenario2PBT3",'Deep retrofit'!$L$6,IF(F68="Scenario3PBT3",'Deep retrofit'!$M$6,"")))&amp;IF(F68="Scenario1PBT4",'Deep retrofit'!$N$6,IF(F68="Scenario2PBT4",'Deep retrofit'!$O$6,IF(F68="Scenario3PBT4",'Deep retrofit'!$P$6,"")))&amp;IF(F68="Scenario1PBT5",'Deep retrofit'!$Q$6,IF(F68="Scenario2PBT5",'Deep retrofit'!$R$6,IF(F68="Scenario3PBT5",'Deep retrofit'!$S$6,"")))&amp;IF(F68="Scenario1PBT6",'Deep retrofit'!$T$6,IF(F68="Scenario2PBT6",'Deep retrofit'!$U$6,IF(F68="Scenario3PBT6",'Deep retrofit'!$V$6,"")))&amp;IF(F68="Scenario1PBT7",'Deep retrofit'!$W$6,IF(F68="Scenario2PBT7",'Deep retrofit'!$X$6,IF(F68="Scenario3PBT7",'Deep retrofit'!$Y$6,"")))&amp;IF(F68="Scenario1PBT8",'Deep retrofit'!$Z$6,IF(F68="Scenario2PBT8",'Deep retrofit'!$AA$6,IF(F68="Scenario3PBT8",'Deep retrofit'!$AB$6,"")))&amp;IF(F68="Scenario1PBT9",'Deep retrofit'!$AC$6,IF(F68="Scenario2PBT9",'Deep retrofit'!$AD$6,IF(F68="Scenario3PBT9",'Deep retrofit'!$AE$6,"")))&amp;IF(F68="Scenario1PBT10",'Deep retrofit'!$AF$6,IF(F68="Scenario2PBT10",'Deep retrofit'!$AG$6,IF(F68="Scenario3PBT10",'Deep retrofit'!$AH$6,"")))&amp;IF(F68="Scenario1PBT11",'Deep retrofit'!$AI$6,IF(F68="Scenario2PBT11",'Deep retrofit'!$AJ$6,IF(F68="Scenario3PBT11",'Deep retrofit'!$AK$6,"")))&amp;IF(F68="Scenario1PBT12",'Deep retrofit'!$AL$6,IF(F68="Scenario2PBT12",'Deep retrofit'!$AM$6,IF(F68="Scenario3PBT12",'Deep retrofit'!$AN$6,"")))&amp;IF(F68="Scenario1PBT13",'Deep retrofit'!$AO$6,IF(F68="Scenario2PBT13",'Deep retrofit'!$AP$6,IF(F68="Scenario3PBT13",'Deep retrofit'!$AQ$6,"")))&amp;IF(F68="Scenario1PBT14",'Deep retrofit'!$AR$6,IF(F68="Scenario2PBT14",'Deep retrofit'!$AS$6,IF(F68="Scenario3PBT14",'Deep retrofit'!$AT$6,"")))&amp;IF(F68="Scenario1PBT15",'Deep retrofit'!$AU$6,IF(F68="Scenario2PBT15",'Deep retrofit'!$AV$6,IF(F68="Scenario3PBT15",'Deep retrofit'!$AW$6,"")))</f>
        <v/>
      </c>
      <c r="H68" s="117">
        <f t="shared" si="11"/>
        <v>0</v>
      </c>
      <c r="I68" s="178" t="str">
        <f>IF(F68="Scenario1PBT1",'Deep retrofit'!$E$16,IF(F68="Scenario2PBT1",'Deep retrofit'!$F$16,IF(F68="Scenario3PBT1",'Deep retrofit'!$G$16,"")))&amp;IF(F68="Scenario1PBT2",'Deep retrofit'!$H$16,IF(F68="Scenario2PBT2",'Deep retrofit'!$I$16,IF(F68="Scenario3PBT2",'Deep retrofit'!$J$16,"")))&amp;IF(F68="Scenario1PBT3",'Deep retrofit'!$K$16,IF(F68="Scenario2PBT3",'Deep retrofit'!$L$16,IF(F68="Scenario3PBT3",'Deep retrofit'!$M$16,"")))&amp;IF(F68="Scenario1PBT4",'Deep retrofit'!$N$16,IF(F68="Scenario2PBT4",'Deep retrofit'!$O$16,IF(F68="Scenario3PBT4",'Deep retrofit'!$P$16,"")))&amp;IF(F68="Scenario1PBT5",'Deep retrofit'!$Q$16,IF(F68="Scenario2PBT5",'Deep retrofit'!$R$16,IF(F68="Scenario3PBT5",'Deep retrofit'!$S$16,"")))&amp;IF(F68="Scenario1PBT6",'Deep retrofit'!$T$16,IF(F68="Scenario2PBT6",'Deep retrofit'!$U$16,IF(F68="Scenario3PBT6",'Deep retrofit'!$V$16,"")))&amp;IF(F68="Scenario1PBT7",'Deep retrofit'!$W$16,IF(F68="Scenario2PBT7",'Deep retrofit'!$X$16,IF(F68="Scenario3PBT7",'Deep retrofit'!$Y$16,"")))&amp;IF(F68="Scenario1PBT8",'Deep retrofit'!$Z$16,IF(F68="Scenario2PBT8",'Deep retrofit'!$AA$16,IF(F68="Scenario3PBT8",'Deep retrofit'!$AB$16,"")))&amp;IF(F68="Scenario1PBT9",'Deep retrofit'!$AC$16,IF(F68="Scenario2PBT9",'Deep retrofit'!$AD$16,IF(F68="Scenario3PBT9",'Deep retrofit'!$AE$16,"")))&amp;IF(F68="Scenario1PBT10",'Deep retrofit'!$AF$16,IF(F68="Scenario2PBT10",'Deep retrofit'!$AG$16,IF(F68="Scenario3PBT10",'Deep retrofit'!$AH$16,"")))&amp;IF(F68="Scenario1PBT11",'Deep retrofit'!$AI$16,IF(F68="Scenario2PBT11",'Deep retrofit'!$AJ$16,IF(F68="Scenario3PBT11",'Deep retrofit'!$AK$16,"")))&amp;IF(F68="Scenario1PBT12",'Deep retrofit'!$AL$16,IF(F68="Scenario2PBT12",'Deep retrofit'!$AM$16,IF(F68="Scenario3PBT12",'Deep retrofit'!$AN$16,"")))&amp;IF(F68="Scenario1PBT13",'Deep retrofit'!$AO$16,IF(F68="Scenario2PBT13",'Deep retrofit'!$AP$16,IF(F68="Scenario3PBT13",'Deep retrofit'!$AQ$16,"")))&amp;IF(F68="Scenario1PBT14",'Deep retrofit'!$AR$16,IF(F68="Scenario2PBT14",'Deep retrofit'!$AS$16,IF(F68="Scenario3PBT14",'Deep retrofit'!$AT$16,"")))&amp;IF(F68="Scenario1PBT15",'Deep retrofit'!$AU$16,IF(F68="Scenario2PBT15",'Deep retrofit'!$AV$16,IF(F68="Scenario3PBT15",'Deep retrofit'!$AW$16,"")))</f>
        <v/>
      </c>
      <c r="J68" s="117">
        <f t="shared" si="12"/>
        <v>0</v>
      </c>
      <c r="K68" s="117" t="str">
        <f>IF(F68="Scenario1PBT1",'Deep retrofit'!$E$18,IF(F68="Scenario2PBT1",'Deep retrofit'!$F$18,IF(F68="Scenario3PBT1",'Deep retrofit'!$G$18,"")))&amp;IF(F68="Scenario1PBT2",'Deep retrofit'!$H$18,IF(F68="Scenario2PBT2",'Deep retrofit'!$I$18,IF(F68="Scenario3PBT2",'Deep retrofit'!$J$18,"")))&amp;IF(F68="Scenario1PBT3",'Deep retrofit'!$K$18,IF(F68="Scenario2PBT3",'Deep retrofit'!$L$18,IF(F68="Scenario3PBT3",'Deep retrofit'!$M$18,"")))&amp;IF(F68="Scenario1PBT4",'Deep retrofit'!$N$18,IF(F68="Scenario2PBT4",'Deep retrofit'!$O$18,IF(F68="Scenario3PBT4",'Deep retrofit'!$P$18,"")))&amp;IF(F68="Scenario1PBT5",'Deep retrofit'!$Q$18,IF(F68="Scenario2PBT5",'Deep retrofit'!$R$18,IF(F68="Scenario3PBT5",'Deep retrofit'!$S$18,"")))&amp;IF(F68="Scenario1PBT6",'Deep retrofit'!$T$18,IF(F68="Scenario2PBT6",'Deep retrofit'!$U$18,IF(F68="Scenario3PBT6",'Deep retrofit'!$V$18,"")))&amp;IF(F68="Scenario1PBT7",'Deep retrofit'!$W$18,IF(F68="Scenario2PBT7",'Deep retrofit'!$X$18,IF(F68="Scenario3PBT7",'Deep retrofit'!$Y$18,"")))&amp;IF(F68="Scenario1PBT8",'Deep retrofit'!$Z$18,IF(F68="Scenario2PBT8",'Deep retrofit'!$AA$18,IF(F68="Scenario3PBT8",'Deep retrofit'!$AB$18,"")))&amp;IF(F68="Scenario1PBT9",'Deep retrofit'!$AC$18,IF(F68="Scenario2PBT9",'Deep retrofit'!$AD$18,IF(F68="Scenario3PBT9",'Deep retrofit'!$AE$18,"")))&amp;IF(F68="Scenario1PBT10",'Deep retrofit'!$AF$18,IF(F68="Scenario2PBT10",'Deep retrofit'!$AG$18,IF(F68="Scenario3PBT10",'Deep retrofit'!$AH$18,"")))&amp;IF(F68="Scenario1PBT11",'Deep retrofit'!$AI$18,IF(F68="Scenario2PBT11",'Deep retrofit'!$AJ$18,IF(F68="Scenario3PBT11",'Deep retrofit'!$AK$18,"")))&amp;IF(F68="Scenario1PBT12",'Deep retrofit'!$AL$18,IF(F68="Scenario2PBT12",'Deep retrofit'!$AM$18,IF(F68="Scenario3PBT12",'Deep retrofit'!$AN$18,"")))&amp;IF(F68="Scenario1PBT13",'Deep retrofit'!$AO$18,IF(F68="Scenario2PBT13",'Deep retrofit'!$AP$18,IF(F68="Scenario3PBT13",'Deep retrofit'!$AQ$18,"")))&amp;IF(F68="Scenario1PBT14",'Deep retrofit'!$AR$18,IF(F68="Scenario2PBT14",'Deep retrofit'!$AS$18,IF(F68="Scenario3PBT14",'Deep retrofit'!$AT$18,"")))&amp;IF(F68="Scenario1PBT15",'Deep retrofit'!$AU$18,IF(F68="Scenario2PBT15",'Deep retrofit'!$AV$18,IF(F68="Scenario3PBT15",'Deep retrofit'!$AW$18,"")))</f>
        <v/>
      </c>
      <c r="L68" s="117">
        <f t="shared" si="13"/>
        <v>0</v>
      </c>
      <c r="M68" s="117" t="str">
        <f>IF(F68="Scenario1PBT1",'Deep retrofit'!$E$20,IF(F68="Scenario2PBT1",'Deep retrofit'!$F$20,IF(F68="Scenario3PBT1",'Deep retrofit'!$G$20,"")))&amp;IF(F68="Scenario1PBT2",'Deep retrofit'!$H$20,IF(F68="Scenario2PBT2",'Deep retrofit'!$I$20,IF(F68="Scenario3PBT2",'Deep retrofit'!$J$20,"")))&amp;IF(F68="Scenario1PBT3",'Deep retrofit'!$K$20,IF(F68="Scenario2PBT3",'Deep retrofit'!$L$20,IF(F68="Scenario3PBT3",'Deep retrofit'!$M$20,"")))&amp;IF(F68="Scenario1PBT4",'Deep retrofit'!$N$20,IF(F68="Scenario2PBT4",'Deep retrofit'!$O$20,IF(F68="Scenario3PBT4",'Deep retrofit'!$P$20,"")))&amp;IF(F68="Scenario1PBT5",'Deep retrofit'!$Q$20,IF(F68="Scenario2PBT5",'Deep retrofit'!$R$20,IF(F68="Scenario3PBT5",'Deep retrofit'!$S$20,"")))&amp;IF(F68="Scenario1PBT6",'Deep retrofit'!$T$20,IF(F68="Scenario2PBT6",'Deep retrofit'!$U$20,IF(F68="Scenario3PBT6",'Deep retrofit'!$V$20,"")))&amp;IF(F68="Scenario1PBT7",'Deep retrofit'!$W$20,IF(F68="Scenario2PBT7",'Deep retrofit'!$X$20,IF(F68="Scenario3PBT7",'Deep retrofit'!$Y$20,"")))&amp;IF(F68="Scenario1PBT8",'Deep retrofit'!$Z$20,IF(F68="Scenario2PBT8",'Deep retrofit'!$AA$20,IF(F68="Scenario3PBT8",'Deep retrofit'!$AB$20,"")))&amp;IF(F68="Scenario1PBT9",'Deep retrofit'!$AC$20,IF(F68="Scenario2PBT9",'Deep retrofit'!$AD$20,IF(F68="Scenario3PBT9",'Deep retrofit'!$AE$20,"")))&amp;IF(F68="Scenario1PBT10",'Deep retrofit'!$AF$20,IF(F68="Scenario2PBT10",'Deep retrofit'!$AG$20,IF(F68="Scenario3PBT10",'Deep retrofit'!$AH$20,"")))&amp;IF(F68="Scenario1PBT11",'Deep retrofit'!$AI$20,IF(F68="Scenario2PBT11",'Deep retrofit'!$AJ$20,IF(F68="Scenario3PBT11",'Deep retrofit'!$AK$20,"")))&amp;IF(F68="Scenario1PBT12",'Deep retrofit'!$AL$20,IF(F68="Scenario2PBT12",'Deep retrofit'!$AM$20,IF(F68="Scenario3PBT12",'Deep retrofit'!$AN$20,"")))&amp;IF(F68="Scenario1PBT13",'Deep retrofit'!$AO$20,IF(F68="Scenario2PBT13",'Deep retrofit'!$AP$20,IF(F68="Scenario3PBT13",'Deep retrofit'!$AQ$20,"")))&amp;IF(F68="Scenario1PBT14",'Deep retrofit'!$AR$20,IF(F68="Scenario2PBT14",'Deep retrofit'!$AS$20,IF(F68="Scenario3PBT14",'Deep retrofit'!$AT$20,"")))&amp;IF(F68="Scenario1PBT15",'Deep retrofit'!$AU$20,IF(F68="Scenario2PBT15",'Deep retrofit'!$AV$20,IF(F68="Scenario3PBT15",'Deep retrofit'!$AW$20,"")))</f>
        <v/>
      </c>
      <c r="N68" s="118">
        <f t="shared" si="14"/>
        <v>0</v>
      </c>
      <c r="O68" s="206" t="str">
        <f>IF(F68="Scenario1PBT1",'Deep retrofit'!$E$23,IF(F68="Scenario2PBT1",'Deep retrofit'!$F$23,IF(F68="Scenario3PBT1",'Deep retrofit'!$G$23,"")))&amp;IF(F68="Scenario1PBT2",'Deep retrofit'!$H$23,IF(F68="Scenario2PBT2",'Deep retrofit'!$I$23,IF(F68="Scenario3PBT2",'Deep retrofit'!$J$23,"")))&amp;IF(F68="Scenario1PBT3",'Deep retrofit'!$K$23,IF(F68="Scenario2PBT3",'Deep retrofit'!$L$23,IF(F68="Scenario3PBT3",'Deep retrofit'!$M$23,"")))&amp;IF(F68="Scenario1PBT4",'Deep retrofit'!$N$23,IF(F68="Scenario2PBT4",'Deep retrofit'!$O$23,IF(F68="Scenario3PBT4",'Deep retrofit'!$P$23,"")))&amp;IF(F68="Scenario1PBT5",'Deep retrofit'!$Q$23,IF(F68="Scenario2PBT5",'Deep retrofit'!$R$23,IF(F68="Scenario3PBT5",'Deep retrofit'!$S$23,"")))&amp;IF(F68="Scenario1PBT6",'Deep retrofit'!$T$23,IF(F68="Scenario2PBT6",'Deep retrofit'!$U$23,IF(F68="Scenario3PBT6",'Deep retrofit'!$V$23,"")))&amp;IF(F68="Scenario1PBT7",'Deep retrofit'!$W$23,IF(F68="Scenario2PBT7",'Deep retrofit'!$X$23,IF(F68="Scenario3PBT7",'Deep retrofit'!$Y$23,"")))&amp;IF(F68="Scenario1PBT8",'Deep retrofit'!$Z$23,IF(F68="Scenario2PBT8",'Deep retrofit'!$AA$23,IF(F68="Scenario3PBT8",'Deep retrofit'!$AB$23,"")))&amp;IF(F68="Scenario1PBT9",'Deep retrofit'!$AC$23,IF(F68="Scenario2PBT9",'Deep retrofit'!$AD$23,IF(F68="Scenario3PBT9",'Deep retrofit'!$AE$23,"")))&amp;IF(F68="Scenario1PBT10",'Deep retrofit'!$AF$23,IF(F68="Scenario2PBT10",'Deep retrofit'!$AG$23,IF(F68="Scenario3PBT10",'Deep retrofit'!$AH$23,"")))&amp;IF(F68="Scenario1PBT11",'Deep retrofit'!$AI$23,IF(F68="Scenario2PBT11",'Deep retrofit'!$AJ$23,IF(F68="Scenario3PBT11",'Deep retrofit'!$AK$23,"")))&amp;IF(F68="Scenario1PBT12",'Deep retrofit'!$AL$23,IF(F68="Scenario2PBT12",'Deep retrofit'!$AM$23,IF(F68="Scenario3PBT12",'Deep retrofit'!$AN$23,"")))&amp;IF(F68="Scenario1PBT13",'Deep retrofit'!$AO$23,IF(F68="Scenario2PBT13",'Deep retrofit'!$AP$23,IF(F68="Scenario3PBT13",'Deep retrofit'!$AQ$23,"")))&amp;IF(F68="Scenario1PBT14",'Deep retrofit'!$AR$23,IF(F68="Scenario2PBT14",'Deep retrofit'!$AS$23,IF(F68="Scenario3PBT14",'Deep retrofit'!$AT$23,"")))&amp;IF(F68="Scenario1PBT15",'Deep retrofit'!$AU$23,IF(F68="Scenario2PBT15",'Deep retrofit'!$AV$23,IF(F68="Scenario3PBT15",'Deep retrofit'!$AW$23,"")))</f>
        <v/>
      </c>
      <c r="P68" s="117">
        <f t="shared" si="15"/>
        <v>0</v>
      </c>
      <c r="Q68" s="117" t="str">
        <f>IF(F68="Scenario1PBT1",'Deep retrofit'!$E$25,IF(F68="Scenario2PBT1",'Deep retrofit'!$F$25,IF(F68="Scenario3PBT1",'Deep retrofit'!$G$25,"")))&amp;IF(F68="Scenario1PBT2",'Deep retrofit'!$H$25,IF(F68="Scenario2PBT2",'Deep retrofit'!$I$25,IF(F68="Scenario3PBT2",'Deep retrofit'!$J$25,"")))&amp;IF(F68="Scenario1PBT3",'Deep retrofit'!$K$25,IF(F68="Scenario2PBT3",'Deep retrofit'!$L$25,IF(F68="Scenario3PBT3",'Deep retrofit'!$M$25,"")))&amp;IF(F68="Scenario1PBT4",'Deep retrofit'!$N$25,IF(F68="Scenario2PBT4",'Deep retrofit'!$O$25,IF(F68="Scenario3PBT4",'Deep retrofit'!$P$25,"")))&amp;IF(F68="Scenario1PBT5",'Deep retrofit'!$Q$25,IF(F68="Scenario2PBT5",'Deep retrofit'!$R$25,IF(F68="Scenario3PBT5",'Deep retrofit'!$S$25,"")))&amp;IF(F68="Scenario1PBT6",'Deep retrofit'!$T$25,IF(F68="Scenario2PBT6",'Deep retrofit'!$U$25,IF(F68="Scenario3PBT6",'Deep retrofit'!$V$25,"")))&amp;IF(F68="Scenario1PBT7",'Deep retrofit'!$W$25,IF(F68="Scenario2PBT7",'Deep retrofit'!$X$25,IF(F68="Scenario3PBT7",'Deep retrofit'!$Y$25,"")))&amp;IF(F68="Scenario1PBT8",'Deep retrofit'!$Z$25,IF(F68="Scenario2PBT8",'Deep retrofit'!$AA$25,IF(F68="Scenario3PBT8",'Deep retrofit'!$AB$25,"")))&amp;IF(F68="Scenario1PBT9",'Deep retrofit'!$AC$25,IF(F68="Scenario2PBT9",'Deep retrofit'!$AD$25,IF(F68="Scenario3PBT9",'Deep retrofit'!$AE$25,"")))&amp;IF(F68="Scenario1PBT10",'Deep retrofit'!$AF$25,IF(F68="Scenario2PBT10",'Deep retrofit'!$AG$25,IF(F68="Scenario3PBT10",'Deep retrofit'!$AH$25,"")))&amp;IF(F68="Scenario1PBT11",'Deep retrofit'!$AI$25,IF(F68="Scenario2PBT11",'Deep retrofit'!$AJ$25,IF(F68="Scenario3PBT11",'Deep retrofit'!$AK$25,"")))&amp;IF(F68="Scenario1PBT12",'Deep retrofit'!$AL$25,IF(F68="Scenario2PBT12",'Deep retrofit'!$AM$25,IF(F68="Scenario3PBT12",'Deep retrofit'!$AN$25,"")))&amp;IF(F68="Scenario1PBT13",'Deep retrofit'!$AO$25,IF(F68="Scenario2PBT13",'Deep retrofit'!$AP$25,IF(F68="Scenario3PBT13",'Deep retrofit'!$AQ$25,"")))&amp;IF(F68="Scenario1PBT14",'Deep retrofit'!$AR$25,IF(F68="Scenario2PBT14",'Deep retrofit'!$AS$25,IF(F68="Scenario3PBT14",'Deep retrofit'!$AT$25,"")))&amp;IF(F68="Scenario1PBT15",'Deep retrofit'!$AU$25,IF(F68="Scenario2PBT15",'Deep retrofit'!$AV$25,IF(F68="Scenario3PBT15",'Deep retrofit'!$AW$25,"")))</f>
        <v/>
      </c>
      <c r="R68" s="117">
        <f t="shared" si="16"/>
        <v>0</v>
      </c>
      <c r="S68" s="117" t="str">
        <f>IF(F68="Scenario1PBT1",'Deep retrofit'!$E$27,IF(F68="Scenario2PBT1",'Deep retrofit'!$F$27,IF(F68="Scenario3PBT1",'Deep retrofit'!$G$27,"")))&amp;IF(F68="Scenario1PBT2",'Deep retrofit'!$H$27,IF(F68="Scenario2PBT2",'Deep retrofit'!$I$27,IF(F68="Scenario3PBT2",'Deep retrofit'!$J$27,"")))&amp;IF(F68="Scenario1PBT3",'Deep retrofit'!$K$27,IF(F68="Scenario2PBT3",'Deep retrofit'!$L$27,IF(F68="Scenario3PBT3",'Deep retrofit'!$M$27,"")))&amp;IF(F68="Scenario1PBT4",'Deep retrofit'!$N$27,IF(F68="Scenario2PBT4",'Deep retrofit'!$O$27,IF(F68="Scenario3PBT4",'Deep retrofit'!$P$27,"")))&amp;IF(F68="Scenario1PBT5",'Deep retrofit'!$Q$27,IF(F68="Scenario2PBT5",'Deep retrofit'!$R$27,IF(F68="Scenario3PBT5",'Deep retrofit'!$S$27,"")))&amp;IF(F68="Scenario1PBT6",'Deep retrofit'!$T$27,IF(F68="Scenario2PBT6",'Deep retrofit'!$U$27,IF(F68="Scenario3PBT6",'Deep retrofit'!$V$27,"")))&amp;IF(F68="Scenario1PBT7",'Deep retrofit'!$W$27,IF(F68="Scenario2PBT7",'Deep retrofit'!$X$27,IF(F68="Scenario3PBT7",'Deep retrofit'!$Y$27,"")))&amp;IF(F68="Scenario1PBT8",'Deep retrofit'!$Z$27,IF(F68="Scenario2PBT8",'Deep retrofit'!$AA$27,IF(F68="Scenario3PBT8",'Deep retrofit'!$AB$27,"")))&amp;IF(F68="Scenario1PBT9",'Deep retrofit'!$AC$27,IF(F68="Scenario2PBT9",'Deep retrofit'!$AD$27,IF(F68="Scenario3PBT9",'Deep retrofit'!$AE$27,"")))&amp;IF(F68="Scenario1PBT10",'Deep retrofit'!$AF$27,IF(F68="Scenario2PBT10",'Deep retrofit'!$AG$27,IF(F68="Scenario3PBT10",'Deep retrofit'!$AH$27,"")))&amp;IF(F68="Scenario1PBT11",'Deep retrofit'!$AI$27,IF(F68="Scenario2PBT11",'Deep retrofit'!$AJ$27,IF(F68="Scenario3PBT11",'Deep retrofit'!$AK$27,"")))&amp;IF(F68="Scenario1PBT12",'Deep retrofit'!$AL$27,IF(F68="Scenario2PBT12",'Deep retrofit'!$AM$27,IF(F68="Scenario3PBT12",'Deep retrofit'!$AN$27,"")))&amp;IF(F68="Scenario1PBT13",'Deep retrofit'!$AO$27,IF(F68="Scenario2PBT13",'Deep retrofit'!$AP$27,IF(F68="Scenario3PBT13",'Deep retrofit'!$AQ$27,"")))&amp;IF(F68="Scenario1PBT14",'Deep retrofit'!$AR$27,IF(F68="Scenario2PBT14",'Deep retrofit'!$AS$27,IF(F68="Scenario3PBT14",'Deep retrofit'!$AT$27,"")))&amp;IF(F68="Scenario1PBT15",'Deep retrofit'!$AU$27,IF(F68="Scenario2PBT15",'Deep retrofit'!$AV$27,IF(F68="Scenario3PBT15",'Deep retrofit'!$AW$27,"")))</f>
        <v/>
      </c>
      <c r="T68" s="207">
        <f t="shared" si="17"/>
        <v>0</v>
      </c>
      <c r="U68" s="206" t="str">
        <f>IF(F68="Scenario1PBT1",'Deep retrofit'!$E$38,IF(F68="Scenario2PBT1",'Deep retrofit'!$F$38,IF(F68="Scenario3PBT1",'Deep retrofit'!$G$38,"")))&amp;IF(F68="Scenario1PBT2",'Deep retrofit'!$H$38,IF(F68="Scenario2PBT2",'Deep retrofit'!$I$38,IF(F68="Scenario3PBT2",'Deep retrofit'!$J$38,"")))&amp;IF(F68="Scenario1PBT3",'Deep retrofit'!$K$38,IF(F68="Scenario2PBT3",'Deep retrofit'!$L$38,IF(F68="Scenario3PBT3",'Deep retrofit'!$M$38,"")))&amp;IF(F68="Scenario1PBT4",'Deep retrofit'!$N$38,IF(F68="Scenario2PBT4",'Deep retrofit'!$O$38,IF(F68="Scenario3PBT4",'Deep retrofit'!$P$38,"")))&amp;IF(F68="Scenario1PBT5",'Deep retrofit'!$Q$38,IF(F68="Scenario2PBT5",'Deep retrofit'!$R$38,IF(F68="Scenario3PBT5",'Deep retrofit'!$S$38,"")))&amp;IF(F68="Scenario1PBT6",'Deep retrofit'!$T$38,IF(F68="Scenario2PBT6",'Deep retrofit'!$U$38,IF(F68="Scenario3PBT6",'Deep retrofit'!$V$38,"")))&amp;IF(F68="Scenario1PBT7",'Deep retrofit'!$W$38,IF(F68="Scenario2PBT7",'Deep retrofit'!$X$38,IF(F68="Scenario3PBT7",'Deep retrofit'!$Y$38,"")))&amp;IF(F68="Scenario1PBT8",'Deep retrofit'!$Z$38,IF(F68="Scenario2PBT8",'Deep retrofit'!$AA$38,IF(F68="Scenario3PBT8",'Deep retrofit'!$AB$38,"")))&amp;IF(F68="Scenario1PBT9",'Deep retrofit'!$AC$38,IF(F68="Scenario2PBT9",'Deep retrofit'!$AD$38,IF(F68="Scenario3PBT9",'Deep retrofit'!$AE$38,"")))&amp;IF(F68="Scenario1PBT10",'Deep retrofit'!$AF$38,IF(F68="Scenario2PBT10",'Deep retrofit'!$AG$38,IF(F68="Scenario3PBT10",'Deep retrofit'!$AH$38,"")))&amp;IF(F68="Scenario1PBT11",'Deep retrofit'!$AI$38,IF(F68="Scenario2PBT11",'Deep retrofit'!$AJ$38,IF(F68="Scenario3PBT11",'Deep retrofit'!$AK$38,"")))&amp;IF(F68="Scenario1PBT12",'Deep retrofit'!$AL$38,IF(F68="Scenario2PBT12",'Deep retrofit'!$AM$38,IF(F68="Scenario3PBT12",'Deep retrofit'!$AN$38,"")))&amp;IF(F68="Scenario1PBT13",'Deep retrofit'!$AO$38,IF(F68="Scenario2PBT13",'Deep retrofit'!$AP$38,IF(F68="Scenario3PBT13",'Deep retrofit'!$AQ$38,"")))&amp;IF(F68="Scenario1PBT14",'Deep retrofit'!$AR$38,IF(F68="Scenario2PBT14",'Deep retrofit'!$AS$38,IF(F68="Scenario3PBT14",'Deep retrofit'!$AT$38,"")))&amp;IF(F68="Scenario1PBT15",'Deep retrofit'!$AU$38,IF(F68="Scenario2PBT15",'Deep retrofit'!$AV$38,IF(F68="Scenario3PBT15",'Deep retrofit'!$AW$38,"")))</f>
        <v/>
      </c>
      <c r="V68" s="117">
        <f t="shared" si="18"/>
        <v>0</v>
      </c>
      <c r="W68" s="117" t="str">
        <f>IF(F68="Scenario1PBT1",'Deep retrofit'!$E$40,IF(F68="Scenario2PBT1",'Deep retrofit'!$F$40,IF(F68="Scenario3PBT1",'Deep retrofit'!$G$40,"")))&amp;IF(F68="Scenario1PBT2",'Deep retrofit'!$H$40,IF(F68="Scenario2PBT2",'Deep retrofit'!$I$40,IF(F68="Scenario3PBT2",'Deep retrofit'!$J$40,"")))&amp;IF(F68="Scenario1PBT3",'Deep retrofit'!$K$40,IF(F68="Scenario2PBT3",'Deep retrofit'!$L$40,IF(F68="Scenario3PBT3",'Deep retrofit'!$M$40,"")))&amp;IF(F68="Scenario1PBT4",'Deep retrofit'!$N$40,IF(F68="Scenario2PBT4",'Deep retrofit'!$O$40,IF(F68="Scenario3PBT4",'Deep retrofit'!$P$40,"")))&amp;IF(F68="Scenario1PBT5",'Deep retrofit'!$Q$40,IF(F68="Scenario2PBT5",'Deep retrofit'!$R$40,IF(F68="Scenario3PBT5",'Deep retrofit'!$S$40,"")))&amp;IF(F68="Scenario1PBT6",'Deep retrofit'!$T$40,IF(F68="Scenario2PBT6",'Deep retrofit'!$U$40,IF(F68="Scenario3PBT6",'Deep retrofit'!$V$40,"")))&amp;IF(F68="Scenario1PBT7",'Deep retrofit'!$W$40,IF(F68="Scenario2PBT7",'Deep retrofit'!$X$40,IF(F68="Scenario3PBT7",'Deep retrofit'!$Y$40,"")))&amp;IF(F68="Scenario1PBT8",'Deep retrofit'!$Z$40,IF(F68="Scenario2PBT8",'Deep retrofit'!$AA$40,IF(F68="Scenario3PBT8",'Deep retrofit'!$AB$40,"")))&amp;IF(F68="Scenario1PBT9",'Deep retrofit'!$AC$40,IF(F68="Scenario2PBT9",'Deep retrofit'!$AD$40,IF(F68="Scenario3PBT9",'Deep retrofit'!$AE$40,"")))&amp;IF(F68="Scenario1PBT10",'Deep retrofit'!$AF$40,IF(F68="Scenario2PBT10",'Deep retrofit'!$AG$40,IF(F68="Scenario3PBT10",'Deep retrofit'!$AH$40,"")))&amp;IF(F68="Scenario1PBT11",'Deep retrofit'!$AI$40,IF(F68="Scenario2PBT11",'Deep retrofit'!$AJ$40,IF(F68="Scenario3PBT11",'Deep retrofit'!$AK$40,"")))&amp;IF(F68="Scenario1PBT12",'Deep retrofit'!$AL$40,IF(F68="Scenario2PBT12",'Deep retrofit'!$AM$40,IF(F68="Scenario3PBT12",'Deep retrofit'!$AN$40,"")))&amp;IF(F68="Scenario1PBT13",'Deep retrofit'!$AO$40,IF(F68="Scenario2PBT13",'Deep retrofit'!$AP$40,IF(F68="Scenario3PBT13",'Deep retrofit'!$AQ$40,"")))&amp;IF(F68="Scenario1PBT14",'Deep retrofit'!$AR$40,IF(F68="Scenario2PBT14",'Deep retrofit'!$AS$40,IF(F68="Scenario3PBT14",'Deep retrofit'!$AT$40,"")))&amp;IF(F68="Scenario1PBT15",'Deep retrofit'!$AU$40,IF(F68="Scenario2PBT15",'Deep retrofit'!$AV$40,IF(F68="Scenario3PBT15",'Deep retrofit'!$AW$40,"")))</f>
        <v/>
      </c>
      <c r="X68" s="117">
        <f t="shared" si="19"/>
        <v>0</v>
      </c>
      <c r="Y68" s="117" t="str">
        <f>IF(F68="Scenario1PBT1",'Deep retrofit'!$E$42,IF(F68="Scenario2PBT1",'Deep retrofit'!$F$42,IF(F68="Scenario3PBT1",'Deep retrofit'!$G$42,"")))&amp;IF(F68="Scenario1PBT2",'Deep retrofit'!$H$42,IF(F68="Scenario2PBT2",'Deep retrofit'!$I$42,IF(F68="Scenario3PBT2",'Deep retrofit'!$J$42,"")))&amp;IF(F68="Scenario1PBT3",'Deep retrofit'!$K$42,IF(F68="Scenario2PBT3",'Deep retrofit'!$L$42,IF(F68="Scenario3PBT3",'Deep retrofit'!$M$42,"")))&amp;IF(F68="Scenario1PBT4",'Deep retrofit'!$N$42,IF(F68="Scenario2PBT4",'Deep retrofit'!$O$42,IF(F68="Scenario3PBT4",'Deep retrofit'!$P$42,"")))&amp;IF(F68="Scenario1PBT5",'Deep retrofit'!$Q$42,IF(F68="Scenario2PBT5",'Deep retrofit'!$R$42,IF(F68="Scenario3PBT5",'Deep retrofit'!$S$42,"")))&amp;IF(F68="Scenario1PBT6",'Deep retrofit'!$T$42,IF(F68="Scenario2PBT6",'Deep retrofit'!$U$42,IF(F68="Scenario3PBT6",'Deep retrofit'!$V$42,"")))&amp;IF(F68="Scenario1PBT7",'Deep retrofit'!$W$42,IF(F68="Scenario2PBT7",'Deep retrofit'!$X$42,IF(F68="Scenario3PBT7",'Deep retrofit'!$Y$42,"")))&amp;IF(F68="Scenario1PBT8",'Deep retrofit'!$Z$42,IF(F68="Scenario2PBT8",'Deep retrofit'!$AA$42,IF(F68="Scenario3PBT8",'Deep retrofit'!$AB$42,"")))&amp;IF(F68="Scenario1PBT9",'Deep retrofit'!$AC$42,IF(F68="Scenario2PBT9",'Deep retrofit'!$AD$42,IF(F68="Scenario3PBT9",'Deep retrofit'!$AE$42,"")))&amp;IF(F68="Scenario1PBT10",'Deep retrofit'!$AF$42,IF(F68="Scenario2PBT10",'Deep retrofit'!$AG$42,IF(F68="Scenario3PBT10",'Deep retrofit'!$AH$42,"")))&amp;IF(F68="Scenario1PBT11",'Deep retrofit'!$AI$42,IF(F68="Scenario2PBT11",'Deep retrofit'!$AJ$42,IF(F68="Scenario3PBT11",'Deep retrofit'!$AK$42,"")))&amp;IF(F68="Scenario1PBT12",'Deep retrofit'!$AL$42,IF(F68="Scenario2PBT12",'Deep retrofit'!$AM$42,IF(F68="Scenario3PBT12",'Deep retrofit'!$AN$42,"")))&amp;IF(F68="Scenario1PBT13",'Deep retrofit'!$AO$42,IF(F68="Scenario2PBT13",'Deep retrofit'!$AP$42,IF(F68="Scenario3PBT13",'Deep retrofit'!$AQ$42,"")))&amp;IF(F68="Scenario1PBT14",'Deep retrofit'!$AR$42,IF(F68="Scenario2PBT14",'Deep retrofit'!$AS$42,IF(F68="Scenario3PBT14",'Deep retrofit'!$AT$42,"")))&amp;IF(F68="Scenario1PBT15",'Deep retrofit'!$AU$42,IF(F68="Scenario2PBT15",'Deep retrofit'!$AV$42,IF(F68="Scenario3PBT15",'Deep retrofit'!$AW$42,"")))</f>
        <v/>
      </c>
      <c r="Z68" s="117">
        <f t="shared" si="20"/>
        <v>0</v>
      </c>
      <c r="AA68" s="269" t="str">
        <f>IF(F68="Scenario1PBT1",'Deep retrofit'!$E$101,IF(F68="Scenario2PBT1",'Deep retrofit'!$F$101,IF(F68="Scenario3PBT1",'Deep retrofit'!$G$101,"")))&amp;IF(F68="Scenario1PBT2",'Deep retrofit'!$H$101,IF(F68="Scenario2PBT2",'Deep retrofit'!$I$101,IF(F68="Scenario3PBT2",'Deep retrofit'!$J$101,"")))&amp;IF(F68="Scenario1PBT3",'Deep retrofit'!$K$101,IF(F68="Scenario2PBT3",'Deep retrofit'!$L$101,IF(F68="Scenario3PBT3",'Deep retrofit'!$M$101,"")))&amp;IF(F68="Scenario1PBT4",'Deep retrofit'!$N$101,IF(F68="Scenario2PBT4",'Deep retrofit'!$O$101,IF(F68="Scenario3PBT4",'Deep retrofit'!$P$101,"")))&amp;IF(F68="Scenario1PBT5",'Deep retrofit'!$Q$101,IF(F68="Scenario2PBT5",'Deep retrofit'!$R$101,IF(F68="Scenario3PBT5",'Deep retrofit'!$S$101,"")))&amp;IF(F68="Scenario1PBT6",'Deep retrofit'!$T$101,IF(F68="Scenario2PBT6",'Deep retrofit'!$U$101,IF(F68="Scenario3PBT6",'Deep retrofit'!$V$101,"")))&amp;IF(F68="Scenario1PBT7",'Deep retrofit'!$W$101,IF(F68="Scenario2PBT7",'Deep retrofit'!$X$101,IF(F68="Scenario3PBT7",'Deep retrofit'!$Y$101,"")))&amp;IF(F68="Scenario1PBT8",'Deep retrofit'!$Z$101,IF(F68="Scenario2PBT8",'Deep retrofit'!$AA$101,IF(F68="Scenario3PBT8",'Deep retrofit'!$AB$101,"")))&amp;IF(F68="Scenario1PBT9",'Deep retrofit'!$AC$101,IF(F68="Scenario2PBT9",'Deep retrofit'!$AD$101,IF(F68="Scenario3PBT9",'Deep retrofit'!$AE$101,"")))&amp;IF(F68="Scenario1PBT10",'Deep retrofit'!$AF$101,IF(F68="Scenario2PBT10",'Deep retrofit'!$AG$101,IF(F68="Scenario3PBT10",'Deep retrofit'!$AH$101,"")))&amp;IF(F68="Scenario1PBT11",'Deep retrofit'!$AI$101,IF(F68="Scenario2PBT11",'Deep retrofit'!$AJ$101,IF(F68="Scenario3PBT11",'Deep retrofit'!$AK$101,"")))&amp;IF(F68="Scenario1PBT12",'Deep retrofit'!$AL$101,IF(F68="Scenario2PBT12",'Deep retrofit'!$AM$101,IF(F68="Scenario3PBT12",'Deep retrofit'!$AN$101,"")))&amp;IF(F68="Scenario1PBT13",'Deep retrofit'!$AO$101,IF(F68="Scenario2PBT13",'Deep retrofit'!$AP$101,IF(F68="Scenario3PBT13",'Deep retrofit'!$AQ$101,"")))&amp;IF(F68="Scenario1PBT14",'Deep retrofit'!$AR$101,IF(F68="Scenario2PBT14",'Deep retrofit'!$AS$101,IF(F68="Scenario3PBT14",'Deep retrofit'!$AT$101,"")))&amp;IF(F68="Scenario1PBT15",'Deep retrofit'!$AU$101,IF(F68="Scenario2PBT15",'Deep retrofit'!$AV$101,IF(F68="Scenario3PBT15",'Deep retrofit'!$AW$101,"")))</f>
        <v/>
      </c>
      <c r="AB68" s="179">
        <f t="shared" si="21"/>
        <v>0</v>
      </c>
      <c r="AC68" s="208">
        <f>IFERROR('Projection_Base-case'!G68-G68,0)</f>
        <v>0</v>
      </c>
      <c r="AD68" s="117">
        <f t="shared" si="24"/>
        <v>0</v>
      </c>
      <c r="AE68" s="117">
        <f>IFERROR(100*AC68/'Projection_Base-case'!G68,0)</f>
        <v>0</v>
      </c>
      <c r="AF68" s="117">
        <f>IFERROR('Projection_Base-case'!I68-I68,0)</f>
        <v>0</v>
      </c>
      <c r="AG68" s="117">
        <f t="shared" si="25"/>
        <v>0</v>
      </c>
      <c r="AH68" s="117">
        <f>IFERROR(100*AF68/'Projection_Base-case'!I68,0)</f>
        <v>0</v>
      </c>
      <c r="AI68" s="117">
        <f>IFERROR('Projection_Base-case'!K68-K68,0)</f>
        <v>0</v>
      </c>
      <c r="AJ68" s="117">
        <f t="shared" si="26"/>
        <v>0</v>
      </c>
      <c r="AK68" s="117">
        <f>IFERROR(100*AI68/'Projection_Base-case'!K68,0)</f>
        <v>0</v>
      </c>
      <c r="AL68" s="117">
        <f>IFERROR(M68-'Projection_Base-case'!M68,0)</f>
        <v>0</v>
      </c>
      <c r="AM68" s="117">
        <f t="shared" si="27"/>
        <v>0</v>
      </c>
      <c r="AN68" s="179">
        <f>IFERROR(IF('Projection_Base-case'!N68&gt;0,100*AM68/'Projection_Base-case'!N68,100*AM68/N68),0)</f>
        <v>0</v>
      </c>
      <c r="AO68" s="206">
        <f>IFERROR('Projection_Base-case'!O68-O68,0)</f>
        <v>0</v>
      </c>
      <c r="AP68" s="117">
        <f t="shared" si="28"/>
        <v>0</v>
      </c>
      <c r="AQ68" s="117">
        <f>IFERROR(100*AO68/'Projection_Base-case'!O68,0)</f>
        <v>0</v>
      </c>
      <c r="AR68" s="117">
        <f>IFERROR('Projection_Base-case'!Q68-Q68,0)</f>
        <v>0</v>
      </c>
      <c r="AS68" s="117">
        <f t="shared" si="29"/>
        <v>0</v>
      </c>
      <c r="AT68" s="117">
        <f>IFERROR(100*AR68/'Projection_Base-case'!Q68,0)</f>
        <v>0</v>
      </c>
      <c r="AU68" s="117">
        <f>IFERROR('Projection_Base-case'!S68-S68,0)</f>
        <v>0</v>
      </c>
      <c r="AV68" s="117">
        <f t="shared" si="30"/>
        <v>0</v>
      </c>
      <c r="AW68" s="118">
        <f>IFERROR(100*AU68/'Projection_Base-case'!S68,0)</f>
        <v>0</v>
      </c>
      <c r="AX68" s="206">
        <f>IFERROR('Projection_Base-case'!U68-U68,0)</f>
        <v>0</v>
      </c>
      <c r="AY68" s="117">
        <f t="shared" si="31"/>
        <v>0</v>
      </c>
      <c r="AZ68" s="117">
        <f>IFERROR(100*AX68/'Projection_Base-case'!U68,0)</f>
        <v>0</v>
      </c>
      <c r="BA68" s="117">
        <f>IFERROR('Projection_Base-case'!W68-W68,0)</f>
        <v>0</v>
      </c>
      <c r="BB68" s="117">
        <f t="shared" si="32"/>
        <v>0</v>
      </c>
      <c r="BC68" s="117">
        <f>IFERROR(100*BA68/'Projection_Base-case'!W68,0)</f>
        <v>0</v>
      </c>
      <c r="BD68" s="117">
        <f>IFERROR('Projection_Base-case'!Y68-Y68,0)</f>
        <v>0</v>
      </c>
      <c r="BE68" s="117">
        <f t="shared" si="33"/>
        <v>0</v>
      </c>
      <c r="BF68" s="117">
        <f>IFERROR(100*BD68/'Projection_Base-case'!Y68,0)</f>
        <v>0</v>
      </c>
      <c r="BG68" s="178">
        <f t="shared" si="22"/>
        <v>0</v>
      </c>
      <c r="BH68" s="179">
        <f t="shared" si="23"/>
        <v>0</v>
      </c>
    </row>
    <row r="69" spans="1:60">
      <c r="A69" s="205">
        <v>64</v>
      </c>
      <c r="B69" s="178">
        <f>IF('Projection_Base-case'!B69&lt;&gt;"",'Projection_Base-case'!B69,0)</f>
        <v>0</v>
      </c>
      <c r="C69" s="178">
        <f>IF('Projection_Base-case'!C69&lt;&gt;"",'Projection_Base-case'!C69,0)</f>
        <v>0</v>
      </c>
      <c r="D69" s="178">
        <f>IF('Projection_Base-case'!D69&lt;&gt;"",'Projection_Base-case'!D69,0)</f>
        <v>0</v>
      </c>
      <c r="E69" s="107" t="str">
        <f>IF(AND('Résultats deep'!$AC$3="OUI",'Résultats deep'!E68&lt;&gt;""),'Résultats deep'!E68,IF(OR(D69="PBT1",D69="PBT2",D69="PBT3",D69="PBT4",D69="PBT5",D69="PBT6",D69="PBT7"),"Scenario1",""))</f>
        <v/>
      </c>
      <c r="F69" s="202" t="str">
        <f t="shared" si="10"/>
        <v>0</v>
      </c>
      <c r="G69" s="177" t="str">
        <f>IF(F69="Scenario1PBT1",'Deep retrofit'!$E$6,IF(F69="Scenario2PBT1",'Deep retrofit'!$F$6,IF(F69="Scenario3PBT1",'Deep retrofit'!$G$6,"")))&amp;IF(F69="Scenario1PBT2",'Deep retrofit'!$H$6,IF(F69="Scenario2PBT2",'Deep retrofit'!$I$6,IF(F69="Scenario3PBT2",'Deep retrofit'!$J$6,"")))&amp;IF(F69="Scenario1PBT3",'Deep retrofit'!$K$6,IF(F69="Scenario2PBT3",'Deep retrofit'!$L$6,IF(F69="Scenario3PBT3",'Deep retrofit'!$M$6,"")))&amp;IF(F69="Scenario1PBT4",'Deep retrofit'!$N$6,IF(F69="Scenario2PBT4",'Deep retrofit'!$O$6,IF(F69="Scenario3PBT4",'Deep retrofit'!$P$6,"")))&amp;IF(F69="Scenario1PBT5",'Deep retrofit'!$Q$6,IF(F69="Scenario2PBT5",'Deep retrofit'!$R$6,IF(F69="Scenario3PBT5",'Deep retrofit'!$S$6,"")))&amp;IF(F69="Scenario1PBT6",'Deep retrofit'!$T$6,IF(F69="Scenario2PBT6",'Deep retrofit'!$U$6,IF(F69="Scenario3PBT6",'Deep retrofit'!$V$6,"")))&amp;IF(F69="Scenario1PBT7",'Deep retrofit'!$W$6,IF(F69="Scenario2PBT7",'Deep retrofit'!$X$6,IF(F69="Scenario3PBT7",'Deep retrofit'!$Y$6,"")))&amp;IF(F69="Scenario1PBT8",'Deep retrofit'!$Z$6,IF(F69="Scenario2PBT8",'Deep retrofit'!$AA$6,IF(F69="Scenario3PBT8",'Deep retrofit'!$AB$6,"")))&amp;IF(F69="Scenario1PBT9",'Deep retrofit'!$AC$6,IF(F69="Scenario2PBT9",'Deep retrofit'!$AD$6,IF(F69="Scenario3PBT9",'Deep retrofit'!$AE$6,"")))&amp;IF(F69="Scenario1PBT10",'Deep retrofit'!$AF$6,IF(F69="Scenario2PBT10",'Deep retrofit'!$AG$6,IF(F69="Scenario3PBT10",'Deep retrofit'!$AH$6,"")))&amp;IF(F69="Scenario1PBT11",'Deep retrofit'!$AI$6,IF(F69="Scenario2PBT11",'Deep retrofit'!$AJ$6,IF(F69="Scenario3PBT11",'Deep retrofit'!$AK$6,"")))&amp;IF(F69="Scenario1PBT12",'Deep retrofit'!$AL$6,IF(F69="Scenario2PBT12",'Deep retrofit'!$AM$6,IF(F69="Scenario3PBT12",'Deep retrofit'!$AN$6,"")))&amp;IF(F69="Scenario1PBT13",'Deep retrofit'!$AO$6,IF(F69="Scenario2PBT13",'Deep retrofit'!$AP$6,IF(F69="Scenario3PBT13",'Deep retrofit'!$AQ$6,"")))&amp;IF(F69="Scenario1PBT14",'Deep retrofit'!$AR$6,IF(F69="Scenario2PBT14",'Deep retrofit'!$AS$6,IF(F69="Scenario3PBT14",'Deep retrofit'!$AT$6,"")))&amp;IF(F69="Scenario1PBT15",'Deep retrofit'!$AU$6,IF(F69="Scenario2PBT15",'Deep retrofit'!$AV$6,IF(F69="Scenario3PBT15",'Deep retrofit'!$AW$6,"")))</f>
        <v/>
      </c>
      <c r="H69" s="117">
        <f t="shared" si="11"/>
        <v>0</v>
      </c>
      <c r="I69" s="178" t="str">
        <f>IF(F69="Scenario1PBT1",'Deep retrofit'!$E$16,IF(F69="Scenario2PBT1",'Deep retrofit'!$F$16,IF(F69="Scenario3PBT1",'Deep retrofit'!$G$16,"")))&amp;IF(F69="Scenario1PBT2",'Deep retrofit'!$H$16,IF(F69="Scenario2PBT2",'Deep retrofit'!$I$16,IF(F69="Scenario3PBT2",'Deep retrofit'!$J$16,"")))&amp;IF(F69="Scenario1PBT3",'Deep retrofit'!$K$16,IF(F69="Scenario2PBT3",'Deep retrofit'!$L$16,IF(F69="Scenario3PBT3",'Deep retrofit'!$M$16,"")))&amp;IF(F69="Scenario1PBT4",'Deep retrofit'!$N$16,IF(F69="Scenario2PBT4",'Deep retrofit'!$O$16,IF(F69="Scenario3PBT4",'Deep retrofit'!$P$16,"")))&amp;IF(F69="Scenario1PBT5",'Deep retrofit'!$Q$16,IF(F69="Scenario2PBT5",'Deep retrofit'!$R$16,IF(F69="Scenario3PBT5",'Deep retrofit'!$S$16,"")))&amp;IF(F69="Scenario1PBT6",'Deep retrofit'!$T$16,IF(F69="Scenario2PBT6",'Deep retrofit'!$U$16,IF(F69="Scenario3PBT6",'Deep retrofit'!$V$16,"")))&amp;IF(F69="Scenario1PBT7",'Deep retrofit'!$W$16,IF(F69="Scenario2PBT7",'Deep retrofit'!$X$16,IF(F69="Scenario3PBT7",'Deep retrofit'!$Y$16,"")))&amp;IF(F69="Scenario1PBT8",'Deep retrofit'!$Z$16,IF(F69="Scenario2PBT8",'Deep retrofit'!$AA$16,IF(F69="Scenario3PBT8",'Deep retrofit'!$AB$16,"")))&amp;IF(F69="Scenario1PBT9",'Deep retrofit'!$AC$16,IF(F69="Scenario2PBT9",'Deep retrofit'!$AD$16,IF(F69="Scenario3PBT9",'Deep retrofit'!$AE$16,"")))&amp;IF(F69="Scenario1PBT10",'Deep retrofit'!$AF$16,IF(F69="Scenario2PBT10",'Deep retrofit'!$AG$16,IF(F69="Scenario3PBT10",'Deep retrofit'!$AH$16,"")))&amp;IF(F69="Scenario1PBT11",'Deep retrofit'!$AI$16,IF(F69="Scenario2PBT11",'Deep retrofit'!$AJ$16,IF(F69="Scenario3PBT11",'Deep retrofit'!$AK$16,"")))&amp;IF(F69="Scenario1PBT12",'Deep retrofit'!$AL$16,IF(F69="Scenario2PBT12",'Deep retrofit'!$AM$16,IF(F69="Scenario3PBT12",'Deep retrofit'!$AN$16,"")))&amp;IF(F69="Scenario1PBT13",'Deep retrofit'!$AO$16,IF(F69="Scenario2PBT13",'Deep retrofit'!$AP$16,IF(F69="Scenario3PBT13",'Deep retrofit'!$AQ$16,"")))&amp;IF(F69="Scenario1PBT14",'Deep retrofit'!$AR$16,IF(F69="Scenario2PBT14",'Deep retrofit'!$AS$16,IF(F69="Scenario3PBT14",'Deep retrofit'!$AT$16,"")))&amp;IF(F69="Scenario1PBT15",'Deep retrofit'!$AU$16,IF(F69="Scenario2PBT15",'Deep retrofit'!$AV$16,IF(F69="Scenario3PBT15",'Deep retrofit'!$AW$16,"")))</f>
        <v/>
      </c>
      <c r="J69" s="117">
        <f t="shared" si="12"/>
        <v>0</v>
      </c>
      <c r="K69" s="117" t="str">
        <f>IF(F69="Scenario1PBT1",'Deep retrofit'!$E$18,IF(F69="Scenario2PBT1",'Deep retrofit'!$F$18,IF(F69="Scenario3PBT1",'Deep retrofit'!$G$18,"")))&amp;IF(F69="Scenario1PBT2",'Deep retrofit'!$H$18,IF(F69="Scenario2PBT2",'Deep retrofit'!$I$18,IF(F69="Scenario3PBT2",'Deep retrofit'!$J$18,"")))&amp;IF(F69="Scenario1PBT3",'Deep retrofit'!$K$18,IF(F69="Scenario2PBT3",'Deep retrofit'!$L$18,IF(F69="Scenario3PBT3",'Deep retrofit'!$M$18,"")))&amp;IF(F69="Scenario1PBT4",'Deep retrofit'!$N$18,IF(F69="Scenario2PBT4",'Deep retrofit'!$O$18,IF(F69="Scenario3PBT4",'Deep retrofit'!$P$18,"")))&amp;IF(F69="Scenario1PBT5",'Deep retrofit'!$Q$18,IF(F69="Scenario2PBT5",'Deep retrofit'!$R$18,IF(F69="Scenario3PBT5",'Deep retrofit'!$S$18,"")))&amp;IF(F69="Scenario1PBT6",'Deep retrofit'!$T$18,IF(F69="Scenario2PBT6",'Deep retrofit'!$U$18,IF(F69="Scenario3PBT6",'Deep retrofit'!$V$18,"")))&amp;IF(F69="Scenario1PBT7",'Deep retrofit'!$W$18,IF(F69="Scenario2PBT7",'Deep retrofit'!$X$18,IF(F69="Scenario3PBT7",'Deep retrofit'!$Y$18,"")))&amp;IF(F69="Scenario1PBT8",'Deep retrofit'!$Z$18,IF(F69="Scenario2PBT8",'Deep retrofit'!$AA$18,IF(F69="Scenario3PBT8",'Deep retrofit'!$AB$18,"")))&amp;IF(F69="Scenario1PBT9",'Deep retrofit'!$AC$18,IF(F69="Scenario2PBT9",'Deep retrofit'!$AD$18,IF(F69="Scenario3PBT9",'Deep retrofit'!$AE$18,"")))&amp;IF(F69="Scenario1PBT10",'Deep retrofit'!$AF$18,IF(F69="Scenario2PBT10",'Deep retrofit'!$AG$18,IF(F69="Scenario3PBT10",'Deep retrofit'!$AH$18,"")))&amp;IF(F69="Scenario1PBT11",'Deep retrofit'!$AI$18,IF(F69="Scenario2PBT11",'Deep retrofit'!$AJ$18,IF(F69="Scenario3PBT11",'Deep retrofit'!$AK$18,"")))&amp;IF(F69="Scenario1PBT12",'Deep retrofit'!$AL$18,IF(F69="Scenario2PBT12",'Deep retrofit'!$AM$18,IF(F69="Scenario3PBT12",'Deep retrofit'!$AN$18,"")))&amp;IF(F69="Scenario1PBT13",'Deep retrofit'!$AO$18,IF(F69="Scenario2PBT13",'Deep retrofit'!$AP$18,IF(F69="Scenario3PBT13",'Deep retrofit'!$AQ$18,"")))&amp;IF(F69="Scenario1PBT14",'Deep retrofit'!$AR$18,IF(F69="Scenario2PBT14",'Deep retrofit'!$AS$18,IF(F69="Scenario3PBT14",'Deep retrofit'!$AT$18,"")))&amp;IF(F69="Scenario1PBT15",'Deep retrofit'!$AU$18,IF(F69="Scenario2PBT15",'Deep retrofit'!$AV$18,IF(F69="Scenario3PBT15",'Deep retrofit'!$AW$18,"")))</f>
        <v/>
      </c>
      <c r="L69" s="117">
        <f t="shared" si="13"/>
        <v>0</v>
      </c>
      <c r="M69" s="117" t="str">
        <f>IF(F69="Scenario1PBT1",'Deep retrofit'!$E$20,IF(F69="Scenario2PBT1",'Deep retrofit'!$F$20,IF(F69="Scenario3PBT1",'Deep retrofit'!$G$20,"")))&amp;IF(F69="Scenario1PBT2",'Deep retrofit'!$H$20,IF(F69="Scenario2PBT2",'Deep retrofit'!$I$20,IF(F69="Scenario3PBT2",'Deep retrofit'!$J$20,"")))&amp;IF(F69="Scenario1PBT3",'Deep retrofit'!$K$20,IF(F69="Scenario2PBT3",'Deep retrofit'!$L$20,IF(F69="Scenario3PBT3",'Deep retrofit'!$M$20,"")))&amp;IF(F69="Scenario1PBT4",'Deep retrofit'!$N$20,IF(F69="Scenario2PBT4",'Deep retrofit'!$O$20,IF(F69="Scenario3PBT4",'Deep retrofit'!$P$20,"")))&amp;IF(F69="Scenario1PBT5",'Deep retrofit'!$Q$20,IF(F69="Scenario2PBT5",'Deep retrofit'!$R$20,IF(F69="Scenario3PBT5",'Deep retrofit'!$S$20,"")))&amp;IF(F69="Scenario1PBT6",'Deep retrofit'!$T$20,IF(F69="Scenario2PBT6",'Deep retrofit'!$U$20,IF(F69="Scenario3PBT6",'Deep retrofit'!$V$20,"")))&amp;IF(F69="Scenario1PBT7",'Deep retrofit'!$W$20,IF(F69="Scenario2PBT7",'Deep retrofit'!$X$20,IF(F69="Scenario3PBT7",'Deep retrofit'!$Y$20,"")))&amp;IF(F69="Scenario1PBT8",'Deep retrofit'!$Z$20,IF(F69="Scenario2PBT8",'Deep retrofit'!$AA$20,IF(F69="Scenario3PBT8",'Deep retrofit'!$AB$20,"")))&amp;IF(F69="Scenario1PBT9",'Deep retrofit'!$AC$20,IF(F69="Scenario2PBT9",'Deep retrofit'!$AD$20,IF(F69="Scenario3PBT9",'Deep retrofit'!$AE$20,"")))&amp;IF(F69="Scenario1PBT10",'Deep retrofit'!$AF$20,IF(F69="Scenario2PBT10",'Deep retrofit'!$AG$20,IF(F69="Scenario3PBT10",'Deep retrofit'!$AH$20,"")))&amp;IF(F69="Scenario1PBT11",'Deep retrofit'!$AI$20,IF(F69="Scenario2PBT11",'Deep retrofit'!$AJ$20,IF(F69="Scenario3PBT11",'Deep retrofit'!$AK$20,"")))&amp;IF(F69="Scenario1PBT12",'Deep retrofit'!$AL$20,IF(F69="Scenario2PBT12",'Deep retrofit'!$AM$20,IF(F69="Scenario3PBT12",'Deep retrofit'!$AN$20,"")))&amp;IF(F69="Scenario1PBT13",'Deep retrofit'!$AO$20,IF(F69="Scenario2PBT13",'Deep retrofit'!$AP$20,IF(F69="Scenario3PBT13",'Deep retrofit'!$AQ$20,"")))&amp;IF(F69="Scenario1PBT14",'Deep retrofit'!$AR$20,IF(F69="Scenario2PBT14",'Deep retrofit'!$AS$20,IF(F69="Scenario3PBT14",'Deep retrofit'!$AT$20,"")))&amp;IF(F69="Scenario1PBT15",'Deep retrofit'!$AU$20,IF(F69="Scenario2PBT15",'Deep retrofit'!$AV$20,IF(F69="Scenario3PBT15",'Deep retrofit'!$AW$20,"")))</f>
        <v/>
      </c>
      <c r="N69" s="118">
        <f t="shared" si="14"/>
        <v>0</v>
      </c>
      <c r="O69" s="206" t="str">
        <f>IF(F69="Scenario1PBT1",'Deep retrofit'!$E$23,IF(F69="Scenario2PBT1",'Deep retrofit'!$F$23,IF(F69="Scenario3PBT1",'Deep retrofit'!$G$23,"")))&amp;IF(F69="Scenario1PBT2",'Deep retrofit'!$H$23,IF(F69="Scenario2PBT2",'Deep retrofit'!$I$23,IF(F69="Scenario3PBT2",'Deep retrofit'!$J$23,"")))&amp;IF(F69="Scenario1PBT3",'Deep retrofit'!$K$23,IF(F69="Scenario2PBT3",'Deep retrofit'!$L$23,IF(F69="Scenario3PBT3",'Deep retrofit'!$M$23,"")))&amp;IF(F69="Scenario1PBT4",'Deep retrofit'!$N$23,IF(F69="Scenario2PBT4",'Deep retrofit'!$O$23,IF(F69="Scenario3PBT4",'Deep retrofit'!$P$23,"")))&amp;IF(F69="Scenario1PBT5",'Deep retrofit'!$Q$23,IF(F69="Scenario2PBT5",'Deep retrofit'!$R$23,IF(F69="Scenario3PBT5",'Deep retrofit'!$S$23,"")))&amp;IF(F69="Scenario1PBT6",'Deep retrofit'!$T$23,IF(F69="Scenario2PBT6",'Deep retrofit'!$U$23,IF(F69="Scenario3PBT6",'Deep retrofit'!$V$23,"")))&amp;IF(F69="Scenario1PBT7",'Deep retrofit'!$W$23,IF(F69="Scenario2PBT7",'Deep retrofit'!$X$23,IF(F69="Scenario3PBT7",'Deep retrofit'!$Y$23,"")))&amp;IF(F69="Scenario1PBT8",'Deep retrofit'!$Z$23,IF(F69="Scenario2PBT8",'Deep retrofit'!$AA$23,IF(F69="Scenario3PBT8",'Deep retrofit'!$AB$23,"")))&amp;IF(F69="Scenario1PBT9",'Deep retrofit'!$AC$23,IF(F69="Scenario2PBT9",'Deep retrofit'!$AD$23,IF(F69="Scenario3PBT9",'Deep retrofit'!$AE$23,"")))&amp;IF(F69="Scenario1PBT10",'Deep retrofit'!$AF$23,IF(F69="Scenario2PBT10",'Deep retrofit'!$AG$23,IF(F69="Scenario3PBT10",'Deep retrofit'!$AH$23,"")))&amp;IF(F69="Scenario1PBT11",'Deep retrofit'!$AI$23,IF(F69="Scenario2PBT11",'Deep retrofit'!$AJ$23,IF(F69="Scenario3PBT11",'Deep retrofit'!$AK$23,"")))&amp;IF(F69="Scenario1PBT12",'Deep retrofit'!$AL$23,IF(F69="Scenario2PBT12",'Deep retrofit'!$AM$23,IF(F69="Scenario3PBT12",'Deep retrofit'!$AN$23,"")))&amp;IF(F69="Scenario1PBT13",'Deep retrofit'!$AO$23,IF(F69="Scenario2PBT13",'Deep retrofit'!$AP$23,IF(F69="Scenario3PBT13",'Deep retrofit'!$AQ$23,"")))&amp;IF(F69="Scenario1PBT14",'Deep retrofit'!$AR$23,IF(F69="Scenario2PBT14",'Deep retrofit'!$AS$23,IF(F69="Scenario3PBT14",'Deep retrofit'!$AT$23,"")))&amp;IF(F69="Scenario1PBT15",'Deep retrofit'!$AU$23,IF(F69="Scenario2PBT15",'Deep retrofit'!$AV$23,IF(F69="Scenario3PBT15",'Deep retrofit'!$AW$23,"")))</f>
        <v/>
      </c>
      <c r="P69" s="117">
        <f t="shared" si="15"/>
        <v>0</v>
      </c>
      <c r="Q69" s="117" t="str">
        <f>IF(F69="Scenario1PBT1",'Deep retrofit'!$E$25,IF(F69="Scenario2PBT1",'Deep retrofit'!$F$25,IF(F69="Scenario3PBT1",'Deep retrofit'!$G$25,"")))&amp;IF(F69="Scenario1PBT2",'Deep retrofit'!$H$25,IF(F69="Scenario2PBT2",'Deep retrofit'!$I$25,IF(F69="Scenario3PBT2",'Deep retrofit'!$J$25,"")))&amp;IF(F69="Scenario1PBT3",'Deep retrofit'!$K$25,IF(F69="Scenario2PBT3",'Deep retrofit'!$L$25,IF(F69="Scenario3PBT3",'Deep retrofit'!$M$25,"")))&amp;IF(F69="Scenario1PBT4",'Deep retrofit'!$N$25,IF(F69="Scenario2PBT4",'Deep retrofit'!$O$25,IF(F69="Scenario3PBT4",'Deep retrofit'!$P$25,"")))&amp;IF(F69="Scenario1PBT5",'Deep retrofit'!$Q$25,IF(F69="Scenario2PBT5",'Deep retrofit'!$R$25,IF(F69="Scenario3PBT5",'Deep retrofit'!$S$25,"")))&amp;IF(F69="Scenario1PBT6",'Deep retrofit'!$T$25,IF(F69="Scenario2PBT6",'Deep retrofit'!$U$25,IF(F69="Scenario3PBT6",'Deep retrofit'!$V$25,"")))&amp;IF(F69="Scenario1PBT7",'Deep retrofit'!$W$25,IF(F69="Scenario2PBT7",'Deep retrofit'!$X$25,IF(F69="Scenario3PBT7",'Deep retrofit'!$Y$25,"")))&amp;IF(F69="Scenario1PBT8",'Deep retrofit'!$Z$25,IF(F69="Scenario2PBT8",'Deep retrofit'!$AA$25,IF(F69="Scenario3PBT8",'Deep retrofit'!$AB$25,"")))&amp;IF(F69="Scenario1PBT9",'Deep retrofit'!$AC$25,IF(F69="Scenario2PBT9",'Deep retrofit'!$AD$25,IF(F69="Scenario3PBT9",'Deep retrofit'!$AE$25,"")))&amp;IF(F69="Scenario1PBT10",'Deep retrofit'!$AF$25,IF(F69="Scenario2PBT10",'Deep retrofit'!$AG$25,IF(F69="Scenario3PBT10",'Deep retrofit'!$AH$25,"")))&amp;IF(F69="Scenario1PBT11",'Deep retrofit'!$AI$25,IF(F69="Scenario2PBT11",'Deep retrofit'!$AJ$25,IF(F69="Scenario3PBT11",'Deep retrofit'!$AK$25,"")))&amp;IF(F69="Scenario1PBT12",'Deep retrofit'!$AL$25,IF(F69="Scenario2PBT12",'Deep retrofit'!$AM$25,IF(F69="Scenario3PBT12",'Deep retrofit'!$AN$25,"")))&amp;IF(F69="Scenario1PBT13",'Deep retrofit'!$AO$25,IF(F69="Scenario2PBT13",'Deep retrofit'!$AP$25,IF(F69="Scenario3PBT13",'Deep retrofit'!$AQ$25,"")))&amp;IF(F69="Scenario1PBT14",'Deep retrofit'!$AR$25,IF(F69="Scenario2PBT14",'Deep retrofit'!$AS$25,IF(F69="Scenario3PBT14",'Deep retrofit'!$AT$25,"")))&amp;IF(F69="Scenario1PBT15",'Deep retrofit'!$AU$25,IF(F69="Scenario2PBT15",'Deep retrofit'!$AV$25,IF(F69="Scenario3PBT15",'Deep retrofit'!$AW$25,"")))</f>
        <v/>
      </c>
      <c r="R69" s="117">
        <f t="shared" si="16"/>
        <v>0</v>
      </c>
      <c r="S69" s="117" t="str">
        <f>IF(F69="Scenario1PBT1",'Deep retrofit'!$E$27,IF(F69="Scenario2PBT1",'Deep retrofit'!$F$27,IF(F69="Scenario3PBT1",'Deep retrofit'!$G$27,"")))&amp;IF(F69="Scenario1PBT2",'Deep retrofit'!$H$27,IF(F69="Scenario2PBT2",'Deep retrofit'!$I$27,IF(F69="Scenario3PBT2",'Deep retrofit'!$J$27,"")))&amp;IF(F69="Scenario1PBT3",'Deep retrofit'!$K$27,IF(F69="Scenario2PBT3",'Deep retrofit'!$L$27,IF(F69="Scenario3PBT3",'Deep retrofit'!$M$27,"")))&amp;IF(F69="Scenario1PBT4",'Deep retrofit'!$N$27,IF(F69="Scenario2PBT4",'Deep retrofit'!$O$27,IF(F69="Scenario3PBT4",'Deep retrofit'!$P$27,"")))&amp;IF(F69="Scenario1PBT5",'Deep retrofit'!$Q$27,IF(F69="Scenario2PBT5",'Deep retrofit'!$R$27,IF(F69="Scenario3PBT5",'Deep retrofit'!$S$27,"")))&amp;IF(F69="Scenario1PBT6",'Deep retrofit'!$T$27,IF(F69="Scenario2PBT6",'Deep retrofit'!$U$27,IF(F69="Scenario3PBT6",'Deep retrofit'!$V$27,"")))&amp;IF(F69="Scenario1PBT7",'Deep retrofit'!$W$27,IF(F69="Scenario2PBT7",'Deep retrofit'!$X$27,IF(F69="Scenario3PBT7",'Deep retrofit'!$Y$27,"")))&amp;IF(F69="Scenario1PBT8",'Deep retrofit'!$Z$27,IF(F69="Scenario2PBT8",'Deep retrofit'!$AA$27,IF(F69="Scenario3PBT8",'Deep retrofit'!$AB$27,"")))&amp;IF(F69="Scenario1PBT9",'Deep retrofit'!$AC$27,IF(F69="Scenario2PBT9",'Deep retrofit'!$AD$27,IF(F69="Scenario3PBT9",'Deep retrofit'!$AE$27,"")))&amp;IF(F69="Scenario1PBT10",'Deep retrofit'!$AF$27,IF(F69="Scenario2PBT10",'Deep retrofit'!$AG$27,IF(F69="Scenario3PBT10",'Deep retrofit'!$AH$27,"")))&amp;IF(F69="Scenario1PBT11",'Deep retrofit'!$AI$27,IF(F69="Scenario2PBT11",'Deep retrofit'!$AJ$27,IF(F69="Scenario3PBT11",'Deep retrofit'!$AK$27,"")))&amp;IF(F69="Scenario1PBT12",'Deep retrofit'!$AL$27,IF(F69="Scenario2PBT12",'Deep retrofit'!$AM$27,IF(F69="Scenario3PBT12",'Deep retrofit'!$AN$27,"")))&amp;IF(F69="Scenario1PBT13",'Deep retrofit'!$AO$27,IF(F69="Scenario2PBT13",'Deep retrofit'!$AP$27,IF(F69="Scenario3PBT13",'Deep retrofit'!$AQ$27,"")))&amp;IF(F69="Scenario1PBT14",'Deep retrofit'!$AR$27,IF(F69="Scenario2PBT14",'Deep retrofit'!$AS$27,IF(F69="Scenario3PBT14",'Deep retrofit'!$AT$27,"")))&amp;IF(F69="Scenario1PBT15",'Deep retrofit'!$AU$27,IF(F69="Scenario2PBT15",'Deep retrofit'!$AV$27,IF(F69="Scenario3PBT15",'Deep retrofit'!$AW$27,"")))</f>
        <v/>
      </c>
      <c r="T69" s="207">
        <f t="shared" si="17"/>
        <v>0</v>
      </c>
      <c r="U69" s="206" t="str">
        <f>IF(F69="Scenario1PBT1",'Deep retrofit'!$E$38,IF(F69="Scenario2PBT1",'Deep retrofit'!$F$38,IF(F69="Scenario3PBT1",'Deep retrofit'!$G$38,"")))&amp;IF(F69="Scenario1PBT2",'Deep retrofit'!$H$38,IF(F69="Scenario2PBT2",'Deep retrofit'!$I$38,IF(F69="Scenario3PBT2",'Deep retrofit'!$J$38,"")))&amp;IF(F69="Scenario1PBT3",'Deep retrofit'!$K$38,IF(F69="Scenario2PBT3",'Deep retrofit'!$L$38,IF(F69="Scenario3PBT3",'Deep retrofit'!$M$38,"")))&amp;IF(F69="Scenario1PBT4",'Deep retrofit'!$N$38,IF(F69="Scenario2PBT4",'Deep retrofit'!$O$38,IF(F69="Scenario3PBT4",'Deep retrofit'!$P$38,"")))&amp;IF(F69="Scenario1PBT5",'Deep retrofit'!$Q$38,IF(F69="Scenario2PBT5",'Deep retrofit'!$R$38,IF(F69="Scenario3PBT5",'Deep retrofit'!$S$38,"")))&amp;IF(F69="Scenario1PBT6",'Deep retrofit'!$T$38,IF(F69="Scenario2PBT6",'Deep retrofit'!$U$38,IF(F69="Scenario3PBT6",'Deep retrofit'!$V$38,"")))&amp;IF(F69="Scenario1PBT7",'Deep retrofit'!$W$38,IF(F69="Scenario2PBT7",'Deep retrofit'!$X$38,IF(F69="Scenario3PBT7",'Deep retrofit'!$Y$38,"")))&amp;IF(F69="Scenario1PBT8",'Deep retrofit'!$Z$38,IF(F69="Scenario2PBT8",'Deep retrofit'!$AA$38,IF(F69="Scenario3PBT8",'Deep retrofit'!$AB$38,"")))&amp;IF(F69="Scenario1PBT9",'Deep retrofit'!$AC$38,IF(F69="Scenario2PBT9",'Deep retrofit'!$AD$38,IF(F69="Scenario3PBT9",'Deep retrofit'!$AE$38,"")))&amp;IF(F69="Scenario1PBT10",'Deep retrofit'!$AF$38,IF(F69="Scenario2PBT10",'Deep retrofit'!$AG$38,IF(F69="Scenario3PBT10",'Deep retrofit'!$AH$38,"")))&amp;IF(F69="Scenario1PBT11",'Deep retrofit'!$AI$38,IF(F69="Scenario2PBT11",'Deep retrofit'!$AJ$38,IF(F69="Scenario3PBT11",'Deep retrofit'!$AK$38,"")))&amp;IF(F69="Scenario1PBT12",'Deep retrofit'!$AL$38,IF(F69="Scenario2PBT12",'Deep retrofit'!$AM$38,IF(F69="Scenario3PBT12",'Deep retrofit'!$AN$38,"")))&amp;IF(F69="Scenario1PBT13",'Deep retrofit'!$AO$38,IF(F69="Scenario2PBT13",'Deep retrofit'!$AP$38,IF(F69="Scenario3PBT13",'Deep retrofit'!$AQ$38,"")))&amp;IF(F69="Scenario1PBT14",'Deep retrofit'!$AR$38,IF(F69="Scenario2PBT14",'Deep retrofit'!$AS$38,IF(F69="Scenario3PBT14",'Deep retrofit'!$AT$38,"")))&amp;IF(F69="Scenario1PBT15",'Deep retrofit'!$AU$38,IF(F69="Scenario2PBT15",'Deep retrofit'!$AV$38,IF(F69="Scenario3PBT15",'Deep retrofit'!$AW$38,"")))</f>
        <v/>
      </c>
      <c r="V69" s="117">
        <f t="shared" si="18"/>
        <v>0</v>
      </c>
      <c r="W69" s="117" t="str">
        <f>IF(F69="Scenario1PBT1",'Deep retrofit'!$E$40,IF(F69="Scenario2PBT1",'Deep retrofit'!$F$40,IF(F69="Scenario3PBT1",'Deep retrofit'!$G$40,"")))&amp;IF(F69="Scenario1PBT2",'Deep retrofit'!$H$40,IF(F69="Scenario2PBT2",'Deep retrofit'!$I$40,IF(F69="Scenario3PBT2",'Deep retrofit'!$J$40,"")))&amp;IF(F69="Scenario1PBT3",'Deep retrofit'!$K$40,IF(F69="Scenario2PBT3",'Deep retrofit'!$L$40,IF(F69="Scenario3PBT3",'Deep retrofit'!$M$40,"")))&amp;IF(F69="Scenario1PBT4",'Deep retrofit'!$N$40,IF(F69="Scenario2PBT4",'Deep retrofit'!$O$40,IF(F69="Scenario3PBT4",'Deep retrofit'!$P$40,"")))&amp;IF(F69="Scenario1PBT5",'Deep retrofit'!$Q$40,IF(F69="Scenario2PBT5",'Deep retrofit'!$R$40,IF(F69="Scenario3PBT5",'Deep retrofit'!$S$40,"")))&amp;IF(F69="Scenario1PBT6",'Deep retrofit'!$T$40,IF(F69="Scenario2PBT6",'Deep retrofit'!$U$40,IF(F69="Scenario3PBT6",'Deep retrofit'!$V$40,"")))&amp;IF(F69="Scenario1PBT7",'Deep retrofit'!$W$40,IF(F69="Scenario2PBT7",'Deep retrofit'!$X$40,IF(F69="Scenario3PBT7",'Deep retrofit'!$Y$40,"")))&amp;IF(F69="Scenario1PBT8",'Deep retrofit'!$Z$40,IF(F69="Scenario2PBT8",'Deep retrofit'!$AA$40,IF(F69="Scenario3PBT8",'Deep retrofit'!$AB$40,"")))&amp;IF(F69="Scenario1PBT9",'Deep retrofit'!$AC$40,IF(F69="Scenario2PBT9",'Deep retrofit'!$AD$40,IF(F69="Scenario3PBT9",'Deep retrofit'!$AE$40,"")))&amp;IF(F69="Scenario1PBT10",'Deep retrofit'!$AF$40,IF(F69="Scenario2PBT10",'Deep retrofit'!$AG$40,IF(F69="Scenario3PBT10",'Deep retrofit'!$AH$40,"")))&amp;IF(F69="Scenario1PBT11",'Deep retrofit'!$AI$40,IF(F69="Scenario2PBT11",'Deep retrofit'!$AJ$40,IF(F69="Scenario3PBT11",'Deep retrofit'!$AK$40,"")))&amp;IF(F69="Scenario1PBT12",'Deep retrofit'!$AL$40,IF(F69="Scenario2PBT12",'Deep retrofit'!$AM$40,IF(F69="Scenario3PBT12",'Deep retrofit'!$AN$40,"")))&amp;IF(F69="Scenario1PBT13",'Deep retrofit'!$AO$40,IF(F69="Scenario2PBT13",'Deep retrofit'!$AP$40,IF(F69="Scenario3PBT13",'Deep retrofit'!$AQ$40,"")))&amp;IF(F69="Scenario1PBT14",'Deep retrofit'!$AR$40,IF(F69="Scenario2PBT14",'Deep retrofit'!$AS$40,IF(F69="Scenario3PBT14",'Deep retrofit'!$AT$40,"")))&amp;IF(F69="Scenario1PBT15",'Deep retrofit'!$AU$40,IF(F69="Scenario2PBT15",'Deep retrofit'!$AV$40,IF(F69="Scenario3PBT15",'Deep retrofit'!$AW$40,"")))</f>
        <v/>
      </c>
      <c r="X69" s="117">
        <f t="shared" si="19"/>
        <v>0</v>
      </c>
      <c r="Y69" s="117" t="str">
        <f>IF(F69="Scenario1PBT1",'Deep retrofit'!$E$42,IF(F69="Scenario2PBT1",'Deep retrofit'!$F$42,IF(F69="Scenario3PBT1",'Deep retrofit'!$G$42,"")))&amp;IF(F69="Scenario1PBT2",'Deep retrofit'!$H$42,IF(F69="Scenario2PBT2",'Deep retrofit'!$I$42,IF(F69="Scenario3PBT2",'Deep retrofit'!$J$42,"")))&amp;IF(F69="Scenario1PBT3",'Deep retrofit'!$K$42,IF(F69="Scenario2PBT3",'Deep retrofit'!$L$42,IF(F69="Scenario3PBT3",'Deep retrofit'!$M$42,"")))&amp;IF(F69="Scenario1PBT4",'Deep retrofit'!$N$42,IF(F69="Scenario2PBT4",'Deep retrofit'!$O$42,IF(F69="Scenario3PBT4",'Deep retrofit'!$P$42,"")))&amp;IF(F69="Scenario1PBT5",'Deep retrofit'!$Q$42,IF(F69="Scenario2PBT5",'Deep retrofit'!$R$42,IF(F69="Scenario3PBT5",'Deep retrofit'!$S$42,"")))&amp;IF(F69="Scenario1PBT6",'Deep retrofit'!$T$42,IF(F69="Scenario2PBT6",'Deep retrofit'!$U$42,IF(F69="Scenario3PBT6",'Deep retrofit'!$V$42,"")))&amp;IF(F69="Scenario1PBT7",'Deep retrofit'!$W$42,IF(F69="Scenario2PBT7",'Deep retrofit'!$X$42,IF(F69="Scenario3PBT7",'Deep retrofit'!$Y$42,"")))&amp;IF(F69="Scenario1PBT8",'Deep retrofit'!$Z$42,IF(F69="Scenario2PBT8",'Deep retrofit'!$AA$42,IF(F69="Scenario3PBT8",'Deep retrofit'!$AB$42,"")))&amp;IF(F69="Scenario1PBT9",'Deep retrofit'!$AC$42,IF(F69="Scenario2PBT9",'Deep retrofit'!$AD$42,IF(F69="Scenario3PBT9",'Deep retrofit'!$AE$42,"")))&amp;IF(F69="Scenario1PBT10",'Deep retrofit'!$AF$42,IF(F69="Scenario2PBT10",'Deep retrofit'!$AG$42,IF(F69="Scenario3PBT10",'Deep retrofit'!$AH$42,"")))&amp;IF(F69="Scenario1PBT11",'Deep retrofit'!$AI$42,IF(F69="Scenario2PBT11",'Deep retrofit'!$AJ$42,IF(F69="Scenario3PBT11",'Deep retrofit'!$AK$42,"")))&amp;IF(F69="Scenario1PBT12",'Deep retrofit'!$AL$42,IF(F69="Scenario2PBT12",'Deep retrofit'!$AM$42,IF(F69="Scenario3PBT12",'Deep retrofit'!$AN$42,"")))&amp;IF(F69="Scenario1PBT13",'Deep retrofit'!$AO$42,IF(F69="Scenario2PBT13",'Deep retrofit'!$AP$42,IF(F69="Scenario3PBT13",'Deep retrofit'!$AQ$42,"")))&amp;IF(F69="Scenario1PBT14",'Deep retrofit'!$AR$42,IF(F69="Scenario2PBT14",'Deep retrofit'!$AS$42,IF(F69="Scenario3PBT14",'Deep retrofit'!$AT$42,"")))&amp;IF(F69="Scenario1PBT15",'Deep retrofit'!$AU$42,IF(F69="Scenario2PBT15",'Deep retrofit'!$AV$42,IF(F69="Scenario3PBT15",'Deep retrofit'!$AW$42,"")))</f>
        <v/>
      </c>
      <c r="Z69" s="117">
        <f t="shared" si="20"/>
        <v>0</v>
      </c>
      <c r="AA69" s="269" t="str">
        <f>IF(F69="Scenario1PBT1",'Deep retrofit'!$E$101,IF(F69="Scenario2PBT1",'Deep retrofit'!$F$101,IF(F69="Scenario3PBT1",'Deep retrofit'!$G$101,"")))&amp;IF(F69="Scenario1PBT2",'Deep retrofit'!$H$101,IF(F69="Scenario2PBT2",'Deep retrofit'!$I$101,IF(F69="Scenario3PBT2",'Deep retrofit'!$J$101,"")))&amp;IF(F69="Scenario1PBT3",'Deep retrofit'!$K$101,IF(F69="Scenario2PBT3",'Deep retrofit'!$L$101,IF(F69="Scenario3PBT3",'Deep retrofit'!$M$101,"")))&amp;IF(F69="Scenario1PBT4",'Deep retrofit'!$N$101,IF(F69="Scenario2PBT4",'Deep retrofit'!$O$101,IF(F69="Scenario3PBT4",'Deep retrofit'!$P$101,"")))&amp;IF(F69="Scenario1PBT5",'Deep retrofit'!$Q$101,IF(F69="Scenario2PBT5",'Deep retrofit'!$R$101,IF(F69="Scenario3PBT5",'Deep retrofit'!$S$101,"")))&amp;IF(F69="Scenario1PBT6",'Deep retrofit'!$T$101,IF(F69="Scenario2PBT6",'Deep retrofit'!$U$101,IF(F69="Scenario3PBT6",'Deep retrofit'!$V$101,"")))&amp;IF(F69="Scenario1PBT7",'Deep retrofit'!$W$101,IF(F69="Scenario2PBT7",'Deep retrofit'!$X$101,IF(F69="Scenario3PBT7",'Deep retrofit'!$Y$101,"")))&amp;IF(F69="Scenario1PBT8",'Deep retrofit'!$Z$101,IF(F69="Scenario2PBT8",'Deep retrofit'!$AA$101,IF(F69="Scenario3PBT8",'Deep retrofit'!$AB$101,"")))&amp;IF(F69="Scenario1PBT9",'Deep retrofit'!$AC$101,IF(F69="Scenario2PBT9",'Deep retrofit'!$AD$101,IF(F69="Scenario3PBT9",'Deep retrofit'!$AE$101,"")))&amp;IF(F69="Scenario1PBT10",'Deep retrofit'!$AF$101,IF(F69="Scenario2PBT10",'Deep retrofit'!$AG$101,IF(F69="Scenario3PBT10",'Deep retrofit'!$AH$101,"")))&amp;IF(F69="Scenario1PBT11",'Deep retrofit'!$AI$101,IF(F69="Scenario2PBT11",'Deep retrofit'!$AJ$101,IF(F69="Scenario3PBT11",'Deep retrofit'!$AK$101,"")))&amp;IF(F69="Scenario1PBT12",'Deep retrofit'!$AL$101,IF(F69="Scenario2PBT12",'Deep retrofit'!$AM$101,IF(F69="Scenario3PBT12",'Deep retrofit'!$AN$101,"")))&amp;IF(F69="Scenario1PBT13",'Deep retrofit'!$AO$101,IF(F69="Scenario2PBT13",'Deep retrofit'!$AP$101,IF(F69="Scenario3PBT13",'Deep retrofit'!$AQ$101,"")))&amp;IF(F69="Scenario1PBT14",'Deep retrofit'!$AR$101,IF(F69="Scenario2PBT14",'Deep retrofit'!$AS$101,IF(F69="Scenario3PBT14",'Deep retrofit'!$AT$101,"")))&amp;IF(F69="Scenario1PBT15",'Deep retrofit'!$AU$101,IF(F69="Scenario2PBT15",'Deep retrofit'!$AV$101,IF(F69="Scenario3PBT15",'Deep retrofit'!$AW$101,"")))</f>
        <v/>
      </c>
      <c r="AB69" s="179">
        <f t="shared" si="21"/>
        <v>0</v>
      </c>
      <c r="AC69" s="208">
        <f>IFERROR('Projection_Base-case'!G69-G69,0)</f>
        <v>0</v>
      </c>
      <c r="AD69" s="117">
        <f t="shared" si="24"/>
        <v>0</v>
      </c>
      <c r="AE69" s="117">
        <f>IFERROR(100*AC69/'Projection_Base-case'!G69,0)</f>
        <v>0</v>
      </c>
      <c r="AF69" s="117">
        <f>IFERROR('Projection_Base-case'!I69-I69,0)</f>
        <v>0</v>
      </c>
      <c r="AG69" s="117">
        <f t="shared" si="25"/>
        <v>0</v>
      </c>
      <c r="AH69" s="117">
        <f>IFERROR(100*AF69/'Projection_Base-case'!I69,0)</f>
        <v>0</v>
      </c>
      <c r="AI69" s="117">
        <f>IFERROR('Projection_Base-case'!K69-K69,0)</f>
        <v>0</v>
      </c>
      <c r="AJ69" s="117">
        <f t="shared" si="26"/>
        <v>0</v>
      </c>
      <c r="AK69" s="117">
        <f>IFERROR(100*AI69/'Projection_Base-case'!K69,0)</f>
        <v>0</v>
      </c>
      <c r="AL69" s="117">
        <f>IFERROR(M69-'Projection_Base-case'!M69,0)</f>
        <v>0</v>
      </c>
      <c r="AM69" s="117">
        <f t="shared" si="27"/>
        <v>0</v>
      </c>
      <c r="AN69" s="179">
        <f>IFERROR(IF('Projection_Base-case'!N69&gt;0,100*AM69/'Projection_Base-case'!N69,100*AM69/N69),0)</f>
        <v>0</v>
      </c>
      <c r="AO69" s="206">
        <f>IFERROR('Projection_Base-case'!O69-O69,0)</f>
        <v>0</v>
      </c>
      <c r="AP69" s="117">
        <f t="shared" si="28"/>
        <v>0</v>
      </c>
      <c r="AQ69" s="117">
        <f>IFERROR(100*AO69/'Projection_Base-case'!O69,0)</f>
        <v>0</v>
      </c>
      <c r="AR69" s="117">
        <f>IFERROR('Projection_Base-case'!Q69-Q69,0)</f>
        <v>0</v>
      </c>
      <c r="AS69" s="117">
        <f t="shared" si="29"/>
        <v>0</v>
      </c>
      <c r="AT69" s="117">
        <f>IFERROR(100*AR69/'Projection_Base-case'!Q69,0)</f>
        <v>0</v>
      </c>
      <c r="AU69" s="117">
        <f>IFERROR('Projection_Base-case'!S69-S69,0)</f>
        <v>0</v>
      </c>
      <c r="AV69" s="117">
        <f t="shared" si="30"/>
        <v>0</v>
      </c>
      <c r="AW69" s="118">
        <f>IFERROR(100*AU69/'Projection_Base-case'!S69,0)</f>
        <v>0</v>
      </c>
      <c r="AX69" s="206">
        <f>IFERROR('Projection_Base-case'!U69-U69,0)</f>
        <v>0</v>
      </c>
      <c r="AY69" s="117">
        <f t="shared" si="31"/>
        <v>0</v>
      </c>
      <c r="AZ69" s="117">
        <f>IFERROR(100*AX69/'Projection_Base-case'!U69,0)</f>
        <v>0</v>
      </c>
      <c r="BA69" s="117">
        <f>IFERROR('Projection_Base-case'!W69-W69,0)</f>
        <v>0</v>
      </c>
      <c r="BB69" s="117">
        <f t="shared" si="32"/>
        <v>0</v>
      </c>
      <c r="BC69" s="117">
        <f>IFERROR(100*BA69/'Projection_Base-case'!W69,0)</f>
        <v>0</v>
      </c>
      <c r="BD69" s="117">
        <f>IFERROR('Projection_Base-case'!Y69-Y69,0)</f>
        <v>0</v>
      </c>
      <c r="BE69" s="117">
        <f t="shared" si="33"/>
        <v>0</v>
      </c>
      <c r="BF69" s="117">
        <f>IFERROR(100*BD69/'Projection_Base-case'!Y69,0)</f>
        <v>0</v>
      </c>
      <c r="BG69" s="178">
        <f t="shared" si="22"/>
        <v>0</v>
      </c>
      <c r="BH69" s="179">
        <f t="shared" si="23"/>
        <v>0</v>
      </c>
    </row>
    <row r="70" spans="1:60">
      <c r="A70" s="205">
        <v>65</v>
      </c>
      <c r="B70" s="178">
        <f>IF('Projection_Base-case'!B70&lt;&gt;"",'Projection_Base-case'!B70,0)</f>
        <v>0</v>
      </c>
      <c r="C70" s="178">
        <f>IF('Projection_Base-case'!C70&lt;&gt;"",'Projection_Base-case'!C70,0)</f>
        <v>0</v>
      </c>
      <c r="D70" s="178">
        <f>IF('Projection_Base-case'!D70&lt;&gt;"",'Projection_Base-case'!D70,0)</f>
        <v>0</v>
      </c>
      <c r="E70" s="107" t="str">
        <f>IF(AND('Résultats deep'!$AC$3="OUI",'Résultats deep'!E69&lt;&gt;""),'Résultats deep'!E69,IF(OR(D70="PBT1",D70="PBT2",D70="PBT3",D70="PBT4",D70="PBT5",D70="PBT6",D70="PBT7"),"Scenario1",""))</f>
        <v/>
      </c>
      <c r="F70" s="202" t="str">
        <f t="shared" si="10"/>
        <v>0</v>
      </c>
      <c r="G70" s="177" t="str">
        <f>IF(F70="Scenario1PBT1",'Deep retrofit'!$E$6,IF(F70="Scenario2PBT1",'Deep retrofit'!$F$6,IF(F70="Scenario3PBT1",'Deep retrofit'!$G$6,"")))&amp;IF(F70="Scenario1PBT2",'Deep retrofit'!$H$6,IF(F70="Scenario2PBT2",'Deep retrofit'!$I$6,IF(F70="Scenario3PBT2",'Deep retrofit'!$J$6,"")))&amp;IF(F70="Scenario1PBT3",'Deep retrofit'!$K$6,IF(F70="Scenario2PBT3",'Deep retrofit'!$L$6,IF(F70="Scenario3PBT3",'Deep retrofit'!$M$6,"")))&amp;IF(F70="Scenario1PBT4",'Deep retrofit'!$N$6,IF(F70="Scenario2PBT4",'Deep retrofit'!$O$6,IF(F70="Scenario3PBT4",'Deep retrofit'!$P$6,"")))&amp;IF(F70="Scenario1PBT5",'Deep retrofit'!$Q$6,IF(F70="Scenario2PBT5",'Deep retrofit'!$R$6,IF(F70="Scenario3PBT5",'Deep retrofit'!$S$6,"")))&amp;IF(F70="Scenario1PBT6",'Deep retrofit'!$T$6,IF(F70="Scenario2PBT6",'Deep retrofit'!$U$6,IF(F70="Scenario3PBT6",'Deep retrofit'!$V$6,"")))&amp;IF(F70="Scenario1PBT7",'Deep retrofit'!$W$6,IF(F70="Scenario2PBT7",'Deep retrofit'!$X$6,IF(F70="Scenario3PBT7",'Deep retrofit'!$Y$6,"")))&amp;IF(F70="Scenario1PBT8",'Deep retrofit'!$Z$6,IF(F70="Scenario2PBT8",'Deep retrofit'!$AA$6,IF(F70="Scenario3PBT8",'Deep retrofit'!$AB$6,"")))&amp;IF(F70="Scenario1PBT9",'Deep retrofit'!$AC$6,IF(F70="Scenario2PBT9",'Deep retrofit'!$AD$6,IF(F70="Scenario3PBT9",'Deep retrofit'!$AE$6,"")))&amp;IF(F70="Scenario1PBT10",'Deep retrofit'!$AF$6,IF(F70="Scenario2PBT10",'Deep retrofit'!$AG$6,IF(F70="Scenario3PBT10",'Deep retrofit'!$AH$6,"")))&amp;IF(F70="Scenario1PBT11",'Deep retrofit'!$AI$6,IF(F70="Scenario2PBT11",'Deep retrofit'!$AJ$6,IF(F70="Scenario3PBT11",'Deep retrofit'!$AK$6,"")))&amp;IF(F70="Scenario1PBT12",'Deep retrofit'!$AL$6,IF(F70="Scenario2PBT12",'Deep retrofit'!$AM$6,IF(F70="Scenario3PBT12",'Deep retrofit'!$AN$6,"")))&amp;IF(F70="Scenario1PBT13",'Deep retrofit'!$AO$6,IF(F70="Scenario2PBT13",'Deep retrofit'!$AP$6,IF(F70="Scenario3PBT13",'Deep retrofit'!$AQ$6,"")))&amp;IF(F70="Scenario1PBT14",'Deep retrofit'!$AR$6,IF(F70="Scenario2PBT14",'Deep retrofit'!$AS$6,IF(F70="Scenario3PBT14",'Deep retrofit'!$AT$6,"")))&amp;IF(F70="Scenario1PBT15",'Deep retrofit'!$AU$6,IF(F70="Scenario2PBT15",'Deep retrofit'!$AV$6,IF(F70="Scenario3PBT15",'Deep retrofit'!$AW$6,"")))</f>
        <v/>
      </c>
      <c r="H70" s="117">
        <f t="shared" si="11"/>
        <v>0</v>
      </c>
      <c r="I70" s="178" t="str">
        <f>IF(F70="Scenario1PBT1",'Deep retrofit'!$E$16,IF(F70="Scenario2PBT1",'Deep retrofit'!$F$16,IF(F70="Scenario3PBT1",'Deep retrofit'!$G$16,"")))&amp;IF(F70="Scenario1PBT2",'Deep retrofit'!$H$16,IF(F70="Scenario2PBT2",'Deep retrofit'!$I$16,IF(F70="Scenario3PBT2",'Deep retrofit'!$J$16,"")))&amp;IF(F70="Scenario1PBT3",'Deep retrofit'!$K$16,IF(F70="Scenario2PBT3",'Deep retrofit'!$L$16,IF(F70="Scenario3PBT3",'Deep retrofit'!$M$16,"")))&amp;IF(F70="Scenario1PBT4",'Deep retrofit'!$N$16,IF(F70="Scenario2PBT4",'Deep retrofit'!$O$16,IF(F70="Scenario3PBT4",'Deep retrofit'!$P$16,"")))&amp;IF(F70="Scenario1PBT5",'Deep retrofit'!$Q$16,IF(F70="Scenario2PBT5",'Deep retrofit'!$R$16,IF(F70="Scenario3PBT5",'Deep retrofit'!$S$16,"")))&amp;IF(F70="Scenario1PBT6",'Deep retrofit'!$T$16,IF(F70="Scenario2PBT6",'Deep retrofit'!$U$16,IF(F70="Scenario3PBT6",'Deep retrofit'!$V$16,"")))&amp;IF(F70="Scenario1PBT7",'Deep retrofit'!$W$16,IF(F70="Scenario2PBT7",'Deep retrofit'!$X$16,IF(F70="Scenario3PBT7",'Deep retrofit'!$Y$16,"")))&amp;IF(F70="Scenario1PBT8",'Deep retrofit'!$Z$16,IF(F70="Scenario2PBT8",'Deep retrofit'!$AA$16,IF(F70="Scenario3PBT8",'Deep retrofit'!$AB$16,"")))&amp;IF(F70="Scenario1PBT9",'Deep retrofit'!$AC$16,IF(F70="Scenario2PBT9",'Deep retrofit'!$AD$16,IF(F70="Scenario3PBT9",'Deep retrofit'!$AE$16,"")))&amp;IF(F70="Scenario1PBT10",'Deep retrofit'!$AF$16,IF(F70="Scenario2PBT10",'Deep retrofit'!$AG$16,IF(F70="Scenario3PBT10",'Deep retrofit'!$AH$16,"")))&amp;IF(F70="Scenario1PBT11",'Deep retrofit'!$AI$16,IF(F70="Scenario2PBT11",'Deep retrofit'!$AJ$16,IF(F70="Scenario3PBT11",'Deep retrofit'!$AK$16,"")))&amp;IF(F70="Scenario1PBT12",'Deep retrofit'!$AL$16,IF(F70="Scenario2PBT12",'Deep retrofit'!$AM$16,IF(F70="Scenario3PBT12",'Deep retrofit'!$AN$16,"")))&amp;IF(F70="Scenario1PBT13",'Deep retrofit'!$AO$16,IF(F70="Scenario2PBT13",'Deep retrofit'!$AP$16,IF(F70="Scenario3PBT13",'Deep retrofit'!$AQ$16,"")))&amp;IF(F70="Scenario1PBT14",'Deep retrofit'!$AR$16,IF(F70="Scenario2PBT14",'Deep retrofit'!$AS$16,IF(F70="Scenario3PBT14",'Deep retrofit'!$AT$16,"")))&amp;IF(F70="Scenario1PBT15",'Deep retrofit'!$AU$16,IF(F70="Scenario2PBT15",'Deep retrofit'!$AV$16,IF(F70="Scenario3PBT15",'Deep retrofit'!$AW$16,"")))</f>
        <v/>
      </c>
      <c r="J70" s="117">
        <f t="shared" si="12"/>
        <v>0</v>
      </c>
      <c r="K70" s="117" t="str">
        <f>IF(F70="Scenario1PBT1",'Deep retrofit'!$E$18,IF(F70="Scenario2PBT1",'Deep retrofit'!$F$18,IF(F70="Scenario3PBT1",'Deep retrofit'!$G$18,"")))&amp;IF(F70="Scenario1PBT2",'Deep retrofit'!$H$18,IF(F70="Scenario2PBT2",'Deep retrofit'!$I$18,IF(F70="Scenario3PBT2",'Deep retrofit'!$J$18,"")))&amp;IF(F70="Scenario1PBT3",'Deep retrofit'!$K$18,IF(F70="Scenario2PBT3",'Deep retrofit'!$L$18,IF(F70="Scenario3PBT3",'Deep retrofit'!$M$18,"")))&amp;IF(F70="Scenario1PBT4",'Deep retrofit'!$N$18,IF(F70="Scenario2PBT4",'Deep retrofit'!$O$18,IF(F70="Scenario3PBT4",'Deep retrofit'!$P$18,"")))&amp;IF(F70="Scenario1PBT5",'Deep retrofit'!$Q$18,IF(F70="Scenario2PBT5",'Deep retrofit'!$R$18,IF(F70="Scenario3PBT5",'Deep retrofit'!$S$18,"")))&amp;IF(F70="Scenario1PBT6",'Deep retrofit'!$T$18,IF(F70="Scenario2PBT6",'Deep retrofit'!$U$18,IF(F70="Scenario3PBT6",'Deep retrofit'!$V$18,"")))&amp;IF(F70="Scenario1PBT7",'Deep retrofit'!$W$18,IF(F70="Scenario2PBT7",'Deep retrofit'!$X$18,IF(F70="Scenario3PBT7",'Deep retrofit'!$Y$18,"")))&amp;IF(F70="Scenario1PBT8",'Deep retrofit'!$Z$18,IF(F70="Scenario2PBT8",'Deep retrofit'!$AA$18,IF(F70="Scenario3PBT8",'Deep retrofit'!$AB$18,"")))&amp;IF(F70="Scenario1PBT9",'Deep retrofit'!$AC$18,IF(F70="Scenario2PBT9",'Deep retrofit'!$AD$18,IF(F70="Scenario3PBT9",'Deep retrofit'!$AE$18,"")))&amp;IF(F70="Scenario1PBT10",'Deep retrofit'!$AF$18,IF(F70="Scenario2PBT10",'Deep retrofit'!$AG$18,IF(F70="Scenario3PBT10",'Deep retrofit'!$AH$18,"")))&amp;IF(F70="Scenario1PBT11",'Deep retrofit'!$AI$18,IF(F70="Scenario2PBT11",'Deep retrofit'!$AJ$18,IF(F70="Scenario3PBT11",'Deep retrofit'!$AK$18,"")))&amp;IF(F70="Scenario1PBT12",'Deep retrofit'!$AL$18,IF(F70="Scenario2PBT12",'Deep retrofit'!$AM$18,IF(F70="Scenario3PBT12",'Deep retrofit'!$AN$18,"")))&amp;IF(F70="Scenario1PBT13",'Deep retrofit'!$AO$18,IF(F70="Scenario2PBT13",'Deep retrofit'!$AP$18,IF(F70="Scenario3PBT13",'Deep retrofit'!$AQ$18,"")))&amp;IF(F70="Scenario1PBT14",'Deep retrofit'!$AR$18,IF(F70="Scenario2PBT14",'Deep retrofit'!$AS$18,IF(F70="Scenario3PBT14",'Deep retrofit'!$AT$18,"")))&amp;IF(F70="Scenario1PBT15",'Deep retrofit'!$AU$18,IF(F70="Scenario2PBT15",'Deep retrofit'!$AV$18,IF(F70="Scenario3PBT15",'Deep retrofit'!$AW$18,"")))</f>
        <v/>
      </c>
      <c r="L70" s="117">
        <f t="shared" si="13"/>
        <v>0</v>
      </c>
      <c r="M70" s="117" t="str">
        <f>IF(F70="Scenario1PBT1",'Deep retrofit'!$E$20,IF(F70="Scenario2PBT1",'Deep retrofit'!$F$20,IF(F70="Scenario3PBT1",'Deep retrofit'!$G$20,"")))&amp;IF(F70="Scenario1PBT2",'Deep retrofit'!$H$20,IF(F70="Scenario2PBT2",'Deep retrofit'!$I$20,IF(F70="Scenario3PBT2",'Deep retrofit'!$J$20,"")))&amp;IF(F70="Scenario1PBT3",'Deep retrofit'!$K$20,IF(F70="Scenario2PBT3",'Deep retrofit'!$L$20,IF(F70="Scenario3PBT3",'Deep retrofit'!$M$20,"")))&amp;IF(F70="Scenario1PBT4",'Deep retrofit'!$N$20,IF(F70="Scenario2PBT4",'Deep retrofit'!$O$20,IF(F70="Scenario3PBT4",'Deep retrofit'!$P$20,"")))&amp;IF(F70="Scenario1PBT5",'Deep retrofit'!$Q$20,IF(F70="Scenario2PBT5",'Deep retrofit'!$R$20,IF(F70="Scenario3PBT5",'Deep retrofit'!$S$20,"")))&amp;IF(F70="Scenario1PBT6",'Deep retrofit'!$T$20,IF(F70="Scenario2PBT6",'Deep retrofit'!$U$20,IF(F70="Scenario3PBT6",'Deep retrofit'!$V$20,"")))&amp;IF(F70="Scenario1PBT7",'Deep retrofit'!$W$20,IF(F70="Scenario2PBT7",'Deep retrofit'!$X$20,IF(F70="Scenario3PBT7",'Deep retrofit'!$Y$20,"")))&amp;IF(F70="Scenario1PBT8",'Deep retrofit'!$Z$20,IF(F70="Scenario2PBT8",'Deep retrofit'!$AA$20,IF(F70="Scenario3PBT8",'Deep retrofit'!$AB$20,"")))&amp;IF(F70="Scenario1PBT9",'Deep retrofit'!$AC$20,IF(F70="Scenario2PBT9",'Deep retrofit'!$AD$20,IF(F70="Scenario3PBT9",'Deep retrofit'!$AE$20,"")))&amp;IF(F70="Scenario1PBT10",'Deep retrofit'!$AF$20,IF(F70="Scenario2PBT10",'Deep retrofit'!$AG$20,IF(F70="Scenario3PBT10",'Deep retrofit'!$AH$20,"")))&amp;IF(F70="Scenario1PBT11",'Deep retrofit'!$AI$20,IF(F70="Scenario2PBT11",'Deep retrofit'!$AJ$20,IF(F70="Scenario3PBT11",'Deep retrofit'!$AK$20,"")))&amp;IF(F70="Scenario1PBT12",'Deep retrofit'!$AL$20,IF(F70="Scenario2PBT12",'Deep retrofit'!$AM$20,IF(F70="Scenario3PBT12",'Deep retrofit'!$AN$20,"")))&amp;IF(F70="Scenario1PBT13",'Deep retrofit'!$AO$20,IF(F70="Scenario2PBT13",'Deep retrofit'!$AP$20,IF(F70="Scenario3PBT13",'Deep retrofit'!$AQ$20,"")))&amp;IF(F70="Scenario1PBT14",'Deep retrofit'!$AR$20,IF(F70="Scenario2PBT14",'Deep retrofit'!$AS$20,IF(F70="Scenario3PBT14",'Deep retrofit'!$AT$20,"")))&amp;IF(F70="Scenario1PBT15",'Deep retrofit'!$AU$20,IF(F70="Scenario2PBT15",'Deep retrofit'!$AV$20,IF(F70="Scenario3PBT15",'Deep retrofit'!$AW$20,"")))</f>
        <v/>
      </c>
      <c r="N70" s="118">
        <f t="shared" si="14"/>
        <v>0</v>
      </c>
      <c r="O70" s="206" t="str">
        <f>IF(F70="Scenario1PBT1",'Deep retrofit'!$E$23,IF(F70="Scenario2PBT1",'Deep retrofit'!$F$23,IF(F70="Scenario3PBT1",'Deep retrofit'!$G$23,"")))&amp;IF(F70="Scenario1PBT2",'Deep retrofit'!$H$23,IF(F70="Scenario2PBT2",'Deep retrofit'!$I$23,IF(F70="Scenario3PBT2",'Deep retrofit'!$J$23,"")))&amp;IF(F70="Scenario1PBT3",'Deep retrofit'!$K$23,IF(F70="Scenario2PBT3",'Deep retrofit'!$L$23,IF(F70="Scenario3PBT3",'Deep retrofit'!$M$23,"")))&amp;IF(F70="Scenario1PBT4",'Deep retrofit'!$N$23,IF(F70="Scenario2PBT4",'Deep retrofit'!$O$23,IF(F70="Scenario3PBT4",'Deep retrofit'!$P$23,"")))&amp;IF(F70="Scenario1PBT5",'Deep retrofit'!$Q$23,IF(F70="Scenario2PBT5",'Deep retrofit'!$R$23,IF(F70="Scenario3PBT5",'Deep retrofit'!$S$23,"")))&amp;IF(F70="Scenario1PBT6",'Deep retrofit'!$T$23,IF(F70="Scenario2PBT6",'Deep retrofit'!$U$23,IF(F70="Scenario3PBT6",'Deep retrofit'!$V$23,"")))&amp;IF(F70="Scenario1PBT7",'Deep retrofit'!$W$23,IF(F70="Scenario2PBT7",'Deep retrofit'!$X$23,IF(F70="Scenario3PBT7",'Deep retrofit'!$Y$23,"")))&amp;IF(F70="Scenario1PBT8",'Deep retrofit'!$Z$23,IF(F70="Scenario2PBT8",'Deep retrofit'!$AA$23,IF(F70="Scenario3PBT8",'Deep retrofit'!$AB$23,"")))&amp;IF(F70="Scenario1PBT9",'Deep retrofit'!$AC$23,IF(F70="Scenario2PBT9",'Deep retrofit'!$AD$23,IF(F70="Scenario3PBT9",'Deep retrofit'!$AE$23,"")))&amp;IF(F70="Scenario1PBT10",'Deep retrofit'!$AF$23,IF(F70="Scenario2PBT10",'Deep retrofit'!$AG$23,IF(F70="Scenario3PBT10",'Deep retrofit'!$AH$23,"")))&amp;IF(F70="Scenario1PBT11",'Deep retrofit'!$AI$23,IF(F70="Scenario2PBT11",'Deep retrofit'!$AJ$23,IF(F70="Scenario3PBT11",'Deep retrofit'!$AK$23,"")))&amp;IF(F70="Scenario1PBT12",'Deep retrofit'!$AL$23,IF(F70="Scenario2PBT12",'Deep retrofit'!$AM$23,IF(F70="Scenario3PBT12",'Deep retrofit'!$AN$23,"")))&amp;IF(F70="Scenario1PBT13",'Deep retrofit'!$AO$23,IF(F70="Scenario2PBT13",'Deep retrofit'!$AP$23,IF(F70="Scenario3PBT13",'Deep retrofit'!$AQ$23,"")))&amp;IF(F70="Scenario1PBT14",'Deep retrofit'!$AR$23,IF(F70="Scenario2PBT14",'Deep retrofit'!$AS$23,IF(F70="Scenario3PBT14",'Deep retrofit'!$AT$23,"")))&amp;IF(F70="Scenario1PBT15",'Deep retrofit'!$AU$23,IF(F70="Scenario2PBT15",'Deep retrofit'!$AV$23,IF(F70="Scenario3PBT15",'Deep retrofit'!$AW$23,"")))</f>
        <v/>
      </c>
      <c r="P70" s="117">
        <f t="shared" si="15"/>
        <v>0</v>
      </c>
      <c r="Q70" s="117" t="str">
        <f>IF(F70="Scenario1PBT1",'Deep retrofit'!$E$25,IF(F70="Scenario2PBT1",'Deep retrofit'!$F$25,IF(F70="Scenario3PBT1",'Deep retrofit'!$G$25,"")))&amp;IF(F70="Scenario1PBT2",'Deep retrofit'!$H$25,IF(F70="Scenario2PBT2",'Deep retrofit'!$I$25,IF(F70="Scenario3PBT2",'Deep retrofit'!$J$25,"")))&amp;IF(F70="Scenario1PBT3",'Deep retrofit'!$K$25,IF(F70="Scenario2PBT3",'Deep retrofit'!$L$25,IF(F70="Scenario3PBT3",'Deep retrofit'!$M$25,"")))&amp;IF(F70="Scenario1PBT4",'Deep retrofit'!$N$25,IF(F70="Scenario2PBT4",'Deep retrofit'!$O$25,IF(F70="Scenario3PBT4",'Deep retrofit'!$P$25,"")))&amp;IF(F70="Scenario1PBT5",'Deep retrofit'!$Q$25,IF(F70="Scenario2PBT5",'Deep retrofit'!$R$25,IF(F70="Scenario3PBT5",'Deep retrofit'!$S$25,"")))&amp;IF(F70="Scenario1PBT6",'Deep retrofit'!$T$25,IF(F70="Scenario2PBT6",'Deep retrofit'!$U$25,IF(F70="Scenario3PBT6",'Deep retrofit'!$V$25,"")))&amp;IF(F70="Scenario1PBT7",'Deep retrofit'!$W$25,IF(F70="Scenario2PBT7",'Deep retrofit'!$X$25,IF(F70="Scenario3PBT7",'Deep retrofit'!$Y$25,"")))&amp;IF(F70="Scenario1PBT8",'Deep retrofit'!$Z$25,IF(F70="Scenario2PBT8",'Deep retrofit'!$AA$25,IF(F70="Scenario3PBT8",'Deep retrofit'!$AB$25,"")))&amp;IF(F70="Scenario1PBT9",'Deep retrofit'!$AC$25,IF(F70="Scenario2PBT9",'Deep retrofit'!$AD$25,IF(F70="Scenario3PBT9",'Deep retrofit'!$AE$25,"")))&amp;IF(F70="Scenario1PBT10",'Deep retrofit'!$AF$25,IF(F70="Scenario2PBT10",'Deep retrofit'!$AG$25,IF(F70="Scenario3PBT10",'Deep retrofit'!$AH$25,"")))&amp;IF(F70="Scenario1PBT11",'Deep retrofit'!$AI$25,IF(F70="Scenario2PBT11",'Deep retrofit'!$AJ$25,IF(F70="Scenario3PBT11",'Deep retrofit'!$AK$25,"")))&amp;IF(F70="Scenario1PBT12",'Deep retrofit'!$AL$25,IF(F70="Scenario2PBT12",'Deep retrofit'!$AM$25,IF(F70="Scenario3PBT12",'Deep retrofit'!$AN$25,"")))&amp;IF(F70="Scenario1PBT13",'Deep retrofit'!$AO$25,IF(F70="Scenario2PBT13",'Deep retrofit'!$AP$25,IF(F70="Scenario3PBT13",'Deep retrofit'!$AQ$25,"")))&amp;IF(F70="Scenario1PBT14",'Deep retrofit'!$AR$25,IF(F70="Scenario2PBT14",'Deep retrofit'!$AS$25,IF(F70="Scenario3PBT14",'Deep retrofit'!$AT$25,"")))&amp;IF(F70="Scenario1PBT15",'Deep retrofit'!$AU$25,IF(F70="Scenario2PBT15",'Deep retrofit'!$AV$25,IF(F70="Scenario3PBT15",'Deep retrofit'!$AW$25,"")))</f>
        <v/>
      </c>
      <c r="R70" s="117">
        <f t="shared" si="16"/>
        <v>0</v>
      </c>
      <c r="S70" s="117" t="str">
        <f>IF(F70="Scenario1PBT1",'Deep retrofit'!$E$27,IF(F70="Scenario2PBT1",'Deep retrofit'!$F$27,IF(F70="Scenario3PBT1",'Deep retrofit'!$G$27,"")))&amp;IF(F70="Scenario1PBT2",'Deep retrofit'!$H$27,IF(F70="Scenario2PBT2",'Deep retrofit'!$I$27,IF(F70="Scenario3PBT2",'Deep retrofit'!$J$27,"")))&amp;IF(F70="Scenario1PBT3",'Deep retrofit'!$K$27,IF(F70="Scenario2PBT3",'Deep retrofit'!$L$27,IF(F70="Scenario3PBT3",'Deep retrofit'!$M$27,"")))&amp;IF(F70="Scenario1PBT4",'Deep retrofit'!$N$27,IF(F70="Scenario2PBT4",'Deep retrofit'!$O$27,IF(F70="Scenario3PBT4",'Deep retrofit'!$P$27,"")))&amp;IF(F70="Scenario1PBT5",'Deep retrofit'!$Q$27,IF(F70="Scenario2PBT5",'Deep retrofit'!$R$27,IF(F70="Scenario3PBT5",'Deep retrofit'!$S$27,"")))&amp;IF(F70="Scenario1PBT6",'Deep retrofit'!$T$27,IF(F70="Scenario2PBT6",'Deep retrofit'!$U$27,IF(F70="Scenario3PBT6",'Deep retrofit'!$V$27,"")))&amp;IF(F70="Scenario1PBT7",'Deep retrofit'!$W$27,IF(F70="Scenario2PBT7",'Deep retrofit'!$X$27,IF(F70="Scenario3PBT7",'Deep retrofit'!$Y$27,"")))&amp;IF(F70="Scenario1PBT8",'Deep retrofit'!$Z$27,IF(F70="Scenario2PBT8",'Deep retrofit'!$AA$27,IF(F70="Scenario3PBT8",'Deep retrofit'!$AB$27,"")))&amp;IF(F70="Scenario1PBT9",'Deep retrofit'!$AC$27,IF(F70="Scenario2PBT9",'Deep retrofit'!$AD$27,IF(F70="Scenario3PBT9",'Deep retrofit'!$AE$27,"")))&amp;IF(F70="Scenario1PBT10",'Deep retrofit'!$AF$27,IF(F70="Scenario2PBT10",'Deep retrofit'!$AG$27,IF(F70="Scenario3PBT10",'Deep retrofit'!$AH$27,"")))&amp;IF(F70="Scenario1PBT11",'Deep retrofit'!$AI$27,IF(F70="Scenario2PBT11",'Deep retrofit'!$AJ$27,IF(F70="Scenario3PBT11",'Deep retrofit'!$AK$27,"")))&amp;IF(F70="Scenario1PBT12",'Deep retrofit'!$AL$27,IF(F70="Scenario2PBT12",'Deep retrofit'!$AM$27,IF(F70="Scenario3PBT12",'Deep retrofit'!$AN$27,"")))&amp;IF(F70="Scenario1PBT13",'Deep retrofit'!$AO$27,IF(F70="Scenario2PBT13",'Deep retrofit'!$AP$27,IF(F70="Scenario3PBT13",'Deep retrofit'!$AQ$27,"")))&amp;IF(F70="Scenario1PBT14",'Deep retrofit'!$AR$27,IF(F70="Scenario2PBT14",'Deep retrofit'!$AS$27,IF(F70="Scenario3PBT14",'Deep retrofit'!$AT$27,"")))&amp;IF(F70="Scenario1PBT15",'Deep retrofit'!$AU$27,IF(F70="Scenario2PBT15",'Deep retrofit'!$AV$27,IF(F70="Scenario3PBT15",'Deep retrofit'!$AW$27,"")))</f>
        <v/>
      </c>
      <c r="T70" s="207">
        <f t="shared" si="17"/>
        <v>0</v>
      </c>
      <c r="U70" s="206" t="str">
        <f>IF(F70="Scenario1PBT1",'Deep retrofit'!$E$38,IF(F70="Scenario2PBT1",'Deep retrofit'!$F$38,IF(F70="Scenario3PBT1",'Deep retrofit'!$G$38,"")))&amp;IF(F70="Scenario1PBT2",'Deep retrofit'!$H$38,IF(F70="Scenario2PBT2",'Deep retrofit'!$I$38,IF(F70="Scenario3PBT2",'Deep retrofit'!$J$38,"")))&amp;IF(F70="Scenario1PBT3",'Deep retrofit'!$K$38,IF(F70="Scenario2PBT3",'Deep retrofit'!$L$38,IF(F70="Scenario3PBT3",'Deep retrofit'!$M$38,"")))&amp;IF(F70="Scenario1PBT4",'Deep retrofit'!$N$38,IF(F70="Scenario2PBT4",'Deep retrofit'!$O$38,IF(F70="Scenario3PBT4",'Deep retrofit'!$P$38,"")))&amp;IF(F70="Scenario1PBT5",'Deep retrofit'!$Q$38,IF(F70="Scenario2PBT5",'Deep retrofit'!$R$38,IF(F70="Scenario3PBT5",'Deep retrofit'!$S$38,"")))&amp;IF(F70="Scenario1PBT6",'Deep retrofit'!$T$38,IF(F70="Scenario2PBT6",'Deep retrofit'!$U$38,IF(F70="Scenario3PBT6",'Deep retrofit'!$V$38,"")))&amp;IF(F70="Scenario1PBT7",'Deep retrofit'!$W$38,IF(F70="Scenario2PBT7",'Deep retrofit'!$X$38,IF(F70="Scenario3PBT7",'Deep retrofit'!$Y$38,"")))&amp;IF(F70="Scenario1PBT8",'Deep retrofit'!$Z$38,IF(F70="Scenario2PBT8",'Deep retrofit'!$AA$38,IF(F70="Scenario3PBT8",'Deep retrofit'!$AB$38,"")))&amp;IF(F70="Scenario1PBT9",'Deep retrofit'!$AC$38,IF(F70="Scenario2PBT9",'Deep retrofit'!$AD$38,IF(F70="Scenario3PBT9",'Deep retrofit'!$AE$38,"")))&amp;IF(F70="Scenario1PBT10",'Deep retrofit'!$AF$38,IF(F70="Scenario2PBT10",'Deep retrofit'!$AG$38,IF(F70="Scenario3PBT10",'Deep retrofit'!$AH$38,"")))&amp;IF(F70="Scenario1PBT11",'Deep retrofit'!$AI$38,IF(F70="Scenario2PBT11",'Deep retrofit'!$AJ$38,IF(F70="Scenario3PBT11",'Deep retrofit'!$AK$38,"")))&amp;IF(F70="Scenario1PBT12",'Deep retrofit'!$AL$38,IF(F70="Scenario2PBT12",'Deep retrofit'!$AM$38,IF(F70="Scenario3PBT12",'Deep retrofit'!$AN$38,"")))&amp;IF(F70="Scenario1PBT13",'Deep retrofit'!$AO$38,IF(F70="Scenario2PBT13",'Deep retrofit'!$AP$38,IF(F70="Scenario3PBT13",'Deep retrofit'!$AQ$38,"")))&amp;IF(F70="Scenario1PBT14",'Deep retrofit'!$AR$38,IF(F70="Scenario2PBT14",'Deep retrofit'!$AS$38,IF(F70="Scenario3PBT14",'Deep retrofit'!$AT$38,"")))&amp;IF(F70="Scenario1PBT15",'Deep retrofit'!$AU$38,IF(F70="Scenario2PBT15",'Deep retrofit'!$AV$38,IF(F70="Scenario3PBT15",'Deep retrofit'!$AW$38,"")))</f>
        <v/>
      </c>
      <c r="V70" s="117">
        <f t="shared" si="18"/>
        <v>0</v>
      </c>
      <c r="W70" s="117" t="str">
        <f>IF(F70="Scenario1PBT1",'Deep retrofit'!$E$40,IF(F70="Scenario2PBT1",'Deep retrofit'!$F$40,IF(F70="Scenario3PBT1",'Deep retrofit'!$G$40,"")))&amp;IF(F70="Scenario1PBT2",'Deep retrofit'!$H$40,IF(F70="Scenario2PBT2",'Deep retrofit'!$I$40,IF(F70="Scenario3PBT2",'Deep retrofit'!$J$40,"")))&amp;IF(F70="Scenario1PBT3",'Deep retrofit'!$K$40,IF(F70="Scenario2PBT3",'Deep retrofit'!$L$40,IF(F70="Scenario3PBT3",'Deep retrofit'!$M$40,"")))&amp;IF(F70="Scenario1PBT4",'Deep retrofit'!$N$40,IF(F70="Scenario2PBT4",'Deep retrofit'!$O$40,IF(F70="Scenario3PBT4",'Deep retrofit'!$P$40,"")))&amp;IF(F70="Scenario1PBT5",'Deep retrofit'!$Q$40,IF(F70="Scenario2PBT5",'Deep retrofit'!$R$40,IF(F70="Scenario3PBT5",'Deep retrofit'!$S$40,"")))&amp;IF(F70="Scenario1PBT6",'Deep retrofit'!$T$40,IF(F70="Scenario2PBT6",'Deep retrofit'!$U$40,IF(F70="Scenario3PBT6",'Deep retrofit'!$V$40,"")))&amp;IF(F70="Scenario1PBT7",'Deep retrofit'!$W$40,IF(F70="Scenario2PBT7",'Deep retrofit'!$X$40,IF(F70="Scenario3PBT7",'Deep retrofit'!$Y$40,"")))&amp;IF(F70="Scenario1PBT8",'Deep retrofit'!$Z$40,IF(F70="Scenario2PBT8",'Deep retrofit'!$AA$40,IF(F70="Scenario3PBT8",'Deep retrofit'!$AB$40,"")))&amp;IF(F70="Scenario1PBT9",'Deep retrofit'!$AC$40,IF(F70="Scenario2PBT9",'Deep retrofit'!$AD$40,IF(F70="Scenario3PBT9",'Deep retrofit'!$AE$40,"")))&amp;IF(F70="Scenario1PBT10",'Deep retrofit'!$AF$40,IF(F70="Scenario2PBT10",'Deep retrofit'!$AG$40,IF(F70="Scenario3PBT10",'Deep retrofit'!$AH$40,"")))&amp;IF(F70="Scenario1PBT11",'Deep retrofit'!$AI$40,IF(F70="Scenario2PBT11",'Deep retrofit'!$AJ$40,IF(F70="Scenario3PBT11",'Deep retrofit'!$AK$40,"")))&amp;IF(F70="Scenario1PBT12",'Deep retrofit'!$AL$40,IF(F70="Scenario2PBT12",'Deep retrofit'!$AM$40,IF(F70="Scenario3PBT12",'Deep retrofit'!$AN$40,"")))&amp;IF(F70="Scenario1PBT13",'Deep retrofit'!$AO$40,IF(F70="Scenario2PBT13",'Deep retrofit'!$AP$40,IF(F70="Scenario3PBT13",'Deep retrofit'!$AQ$40,"")))&amp;IF(F70="Scenario1PBT14",'Deep retrofit'!$AR$40,IF(F70="Scenario2PBT14",'Deep retrofit'!$AS$40,IF(F70="Scenario3PBT14",'Deep retrofit'!$AT$40,"")))&amp;IF(F70="Scenario1PBT15",'Deep retrofit'!$AU$40,IF(F70="Scenario2PBT15",'Deep retrofit'!$AV$40,IF(F70="Scenario3PBT15",'Deep retrofit'!$AW$40,"")))</f>
        <v/>
      </c>
      <c r="X70" s="117">
        <f t="shared" si="19"/>
        <v>0</v>
      </c>
      <c r="Y70" s="117" t="str">
        <f>IF(F70="Scenario1PBT1",'Deep retrofit'!$E$42,IF(F70="Scenario2PBT1",'Deep retrofit'!$F$42,IF(F70="Scenario3PBT1",'Deep retrofit'!$G$42,"")))&amp;IF(F70="Scenario1PBT2",'Deep retrofit'!$H$42,IF(F70="Scenario2PBT2",'Deep retrofit'!$I$42,IF(F70="Scenario3PBT2",'Deep retrofit'!$J$42,"")))&amp;IF(F70="Scenario1PBT3",'Deep retrofit'!$K$42,IF(F70="Scenario2PBT3",'Deep retrofit'!$L$42,IF(F70="Scenario3PBT3",'Deep retrofit'!$M$42,"")))&amp;IF(F70="Scenario1PBT4",'Deep retrofit'!$N$42,IF(F70="Scenario2PBT4",'Deep retrofit'!$O$42,IF(F70="Scenario3PBT4",'Deep retrofit'!$P$42,"")))&amp;IF(F70="Scenario1PBT5",'Deep retrofit'!$Q$42,IF(F70="Scenario2PBT5",'Deep retrofit'!$R$42,IF(F70="Scenario3PBT5",'Deep retrofit'!$S$42,"")))&amp;IF(F70="Scenario1PBT6",'Deep retrofit'!$T$42,IF(F70="Scenario2PBT6",'Deep retrofit'!$U$42,IF(F70="Scenario3PBT6",'Deep retrofit'!$V$42,"")))&amp;IF(F70="Scenario1PBT7",'Deep retrofit'!$W$42,IF(F70="Scenario2PBT7",'Deep retrofit'!$X$42,IF(F70="Scenario3PBT7",'Deep retrofit'!$Y$42,"")))&amp;IF(F70="Scenario1PBT8",'Deep retrofit'!$Z$42,IF(F70="Scenario2PBT8",'Deep retrofit'!$AA$42,IF(F70="Scenario3PBT8",'Deep retrofit'!$AB$42,"")))&amp;IF(F70="Scenario1PBT9",'Deep retrofit'!$AC$42,IF(F70="Scenario2PBT9",'Deep retrofit'!$AD$42,IF(F70="Scenario3PBT9",'Deep retrofit'!$AE$42,"")))&amp;IF(F70="Scenario1PBT10",'Deep retrofit'!$AF$42,IF(F70="Scenario2PBT10",'Deep retrofit'!$AG$42,IF(F70="Scenario3PBT10",'Deep retrofit'!$AH$42,"")))&amp;IF(F70="Scenario1PBT11",'Deep retrofit'!$AI$42,IF(F70="Scenario2PBT11",'Deep retrofit'!$AJ$42,IF(F70="Scenario3PBT11",'Deep retrofit'!$AK$42,"")))&amp;IF(F70="Scenario1PBT12",'Deep retrofit'!$AL$42,IF(F70="Scenario2PBT12",'Deep retrofit'!$AM$42,IF(F70="Scenario3PBT12",'Deep retrofit'!$AN$42,"")))&amp;IF(F70="Scenario1PBT13",'Deep retrofit'!$AO$42,IF(F70="Scenario2PBT13",'Deep retrofit'!$AP$42,IF(F70="Scenario3PBT13",'Deep retrofit'!$AQ$42,"")))&amp;IF(F70="Scenario1PBT14",'Deep retrofit'!$AR$42,IF(F70="Scenario2PBT14",'Deep retrofit'!$AS$42,IF(F70="Scenario3PBT14",'Deep retrofit'!$AT$42,"")))&amp;IF(F70="Scenario1PBT15",'Deep retrofit'!$AU$42,IF(F70="Scenario2PBT15",'Deep retrofit'!$AV$42,IF(F70="Scenario3PBT15",'Deep retrofit'!$AW$42,"")))</f>
        <v/>
      </c>
      <c r="Z70" s="117">
        <f t="shared" si="20"/>
        <v>0</v>
      </c>
      <c r="AA70" s="269" t="str">
        <f>IF(F70="Scenario1PBT1",'Deep retrofit'!$E$101,IF(F70="Scenario2PBT1",'Deep retrofit'!$F$101,IF(F70="Scenario3PBT1",'Deep retrofit'!$G$101,"")))&amp;IF(F70="Scenario1PBT2",'Deep retrofit'!$H$101,IF(F70="Scenario2PBT2",'Deep retrofit'!$I$101,IF(F70="Scenario3PBT2",'Deep retrofit'!$J$101,"")))&amp;IF(F70="Scenario1PBT3",'Deep retrofit'!$K$101,IF(F70="Scenario2PBT3",'Deep retrofit'!$L$101,IF(F70="Scenario3PBT3",'Deep retrofit'!$M$101,"")))&amp;IF(F70="Scenario1PBT4",'Deep retrofit'!$N$101,IF(F70="Scenario2PBT4",'Deep retrofit'!$O$101,IF(F70="Scenario3PBT4",'Deep retrofit'!$P$101,"")))&amp;IF(F70="Scenario1PBT5",'Deep retrofit'!$Q$101,IF(F70="Scenario2PBT5",'Deep retrofit'!$R$101,IF(F70="Scenario3PBT5",'Deep retrofit'!$S$101,"")))&amp;IF(F70="Scenario1PBT6",'Deep retrofit'!$T$101,IF(F70="Scenario2PBT6",'Deep retrofit'!$U$101,IF(F70="Scenario3PBT6",'Deep retrofit'!$V$101,"")))&amp;IF(F70="Scenario1PBT7",'Deep retrofit'!$W$101,IF(F70="Scenario2PBT7",'Deep retrofit'!$X$101,IF(F70="Scenario3PBT7",'Deep retrofit'!$Y$101,"")))&amp;IF(F70="Scenario1PBT8",'Deep retrofit'!$Z$101,IF(F70="Scenario2PBT8",'Deep retrofit'!$AA$101,IF(F70="Scenario3PBT8",'Deep retrofit'!$AB$101,"")))&amp;IF(F70="Scenario1PBT9",'Deep retrofit'!$AC$101,IF(F70="Scenario2PBT9",'Deep retrofit'!$AD$101,IF(F70="Scenario3PBT9",'Deep retrofit'!$AE$101,"")))&amp;IF(F70="Scenario1PBT10",'Deep retrofit'!$AF$101,IF(F70="Scenario2PBT10",'Deep retrofit'!$AG$101,IF(F70="Scenario3PBT10",'Deep retrofit'!$AH$101,"")))&amp;IF(F70="Scenario1PBT11",'Deep retrofit'!$AI$101,IF(F70="Scenario2PBT11",'Deep retrofit'!$AJ$101,IF(F70="Scenario3PBT11",'Deep retrofit'!$AK$101,"")))&amp;IF(F70="Scenario1PBT12",'Deep retrofit'!$AL$101,IF(F70="Scenario2PBT12",'Deep retrofit'!$AM$101,IF(F70="Scenario3PBT12",'Deep retrofit'!$AN$101,"")))&amp;IF(F70="Scenario1PBT13",'Deep retrofit'!$AO$101,IF(F70="Scenario2PBT13",'Deep retrofit'!$AP$101,IF(F70="Scenario3PBT13",'Deep retrofit'!$AQ$101,"")))&amp;IF(F70="Scenario1PBT14",'Deep retrofit'!$AR$101,IF(F70="Scenario2PBT14",'Deep retrofit'!$AS$101,IF(F70="Scenario3PBT14",'Deep retrofit'!$AT$101,"")))&amp;IF(F70="Scenario1PBT15",'Deep retrofit'!$AU$101,IF(F70="Scenario2PBT15",'Deep retrofit'!$AV$101,IF(F70="Scenario3PBT15",'Deep retrofit'!$AW$101,"")))</f>
        <v/>
      </c>
      <c r="AB70" s="179">
        <f t="shared" si="21"/>
        <v>0</v>
      </c>
      <c r="AC70" s="208">
        <f>IFERROR('Projection_Base-case'!G70-G70,0)</f>
        <v>0</v>
      </c>
      <c r="AD70" s="117">
        <f t="shared" ref="AD70:AD95" si="34">AC70*C70</f>
        <v>0</v>
      </c>
      <c r="AE70" s="117">
        <f>IFERROR(100*AC70/'Projection_Base-case'!G70,0)</f>
        <v>0</v>
      </c>
      <c r="AF70" s="117">
        <f>IFERROR('Projection_Base-case'!I70-I70,0)</f>
        <v>0</v>
      </c>
      <c r="AG70" s="117">
        <f t="shared" ref="AG70:AG95" si="35">AF70*C70</f>
        <v>0</v>
      </c>
      <c r="AH70" s="117">
        <f>IFERROR(100*AF70/'Projection_Base-case'!I70,0)</f>
        <v>0</v>
      </c>
      <c r="AI70" s="117">
        <f>IFERROR('Projection_Base-case'!K70-K70,0)</f>
        <v>0</v>
      </c>
      <c r="AJ70" s="117">
        <f t="shared" ref="AJ70:AJ95" si="36">AI70*C70</f>
        <v>0</v>
      </c>
      <c r="AK70" s="117">
        <f>IFERROR(100*AI70/'Projection_Base-case'!K70,0)</f>
        <v>0</v>
      </c>
      <c r="AL70" s="117">
        <f>IFERROR(M70-'Projection_Base-case'!M70,0)</f>
        <v>0</v>
      </c>
      <c r="AM70" s="117">
        <f t="shared" ref="AM70:AM95" si="37">AL70*C70</f>
        <v>0</v>
      </c>
      <c r="AN70" s="179">
        <f>IFERROR(IF('Projection_Base-case'!N70&gt;0,100*AM70/'Projection_Base-case'!N70,100*AM70/N70),0)</f>
        <v>0</v>
      </c>
      <c r="AO70" s="206">
        <f>IFERROR('Projection_Base-case'!O70-O70,0)</f>
        <v>0</v>
      </c>
      <c r="AP70" s="117">
        <f t="shared" ref="AP70:AP95" si="38">AO70*C70</f>
        <v>0</v>
      </c>
      <c r="AQ70" s="117">
        <f>IFERROR(100*AO70/'Projection_Base-case'!O70,0)</f>
        <v>0</v>
      </c>
      <c r="AR70" s="117">
        <f>IFERROR('Projection_Base-case'!Q70-Q70,0)</f>
        <v>0</v>
      </c>
      <c r="AS70" s="117">
        <f t="shared" ref="AS70:AS95" si="39">AR70*C70</f>
        <v>0</v>
      </c>
      <c r="AT70" s="117">
        <f>IFERROR(100*AR70/'Projection_Base-case'!Q70,0)</f>
        <v>0</v>
      </c>
      <c r="AU70" s="117">
        <f>IFERROR('Projection_Base-case'!S70-S70,0)</f>
        <v>0</v>
      </c>
      <c r="AV70" s="117">
        <f t="shared" ref="AV70:AV95" si="40">AU70*C70</f>
        <v>0</v>
      </c>
      <c r="AW70" s="118">
        <f>IFERROR(100*AU70/'Projection_Base-case'!S70,0)</f>
        <v>0</v>
      </c>
      <c r="AX70" s="206">
        <f>IFERROR('Projection_Base-case'!U70-U70,0)</f>
        <v>0</v>
      </c>
      <c r="AY70" s="117">
        <f t="shared" ref="AY70:AY95" si="41">AX70*C70</f>
        <v>0</v>
      </c>
      <c r="AZ70" s="117">
        <f>IFERROR(100*AX70/'Projection_Base-case'!U70,0)</f>
        <v>0</v>
      </c>
      <c r="BA70" s="117">
        <f>IFERROR('Projection_Base-case'!W70-W70,0)</f>
        <v>0</v>
      </c>
      <c r="BB70" s="117">
        <f t="shared" ref="BB70:BB95" si="42">BA70*C70</f>
        <v>0</v>
      </c>
      <c r="BC70" s="117">
        <f>IFERROR(100*BA70/'Projection_Base-case'!W70,0)</f>
        <v>0</v>
      </c>
      <c r="BD70" s="117">
        <f>IFERROR('Projection_Base-case'!Y70-Y70,0)</f>
        <v>0</v>
      </c>
      <c r="BE70" s="117">
        <f t="shared" ref="BE70:BE95" si="43">BD70*C70</f>
        <v>0</v>
      </c>
      <c r="BF70" s="117">
        <f>IFERROR(100*BD70/'Projection_Base-case'!Y70,0)</f>
        <v>0</v>
      </c>
      <c r="BG70" s="178">
        <f t="shared" si="22"/>
        <v>0</v>
      </c>
      <c r="BH70" s="179">
        <f t="shared" si="23"/>
        <v>0</v>
      </c>
    </row>
    <row r="71" spans="1:60">
      <c r="A71" s="205">
        <v>66</v>
      </c>
      <c r="B71" s="178">
        <f>IF('Projection_Base-case'!B71&lt;&gt;"",'Projection_Base-case'!B71,0)</f>
        <v>0</v>
      </c>
      <c r="C71" s="178">
        <f>IF('Projection_Base-case'!C71&lt;&gt;"",'Projection_Base-case'!C71,0)</f>
        <v>0</v>
      </c>
      <c r="D71" s="178">
        <f>IF('Projection_Base-case'!D71&lt;&gt;"",'Projection_Base-case'!D71,0)</f>
        <v>0</v>
      </c>
      <c r="E71" s="107" t="str">
        <f>IF(AND('Résultats deep'!$AC$3="OUI",'Résultats deep'!E70&lt;&gt;""),'Résultats deep'!E70,IF(OR(D71="PBT1",D71="PBT2",D71="PBT3",D71="PBT4",D71="PBT5",D71="PBT6",D71="PBT7"),"Scenario1",""))</f>
        <v/>
      </c>
      <c r="F71" s="202" t="str">
        <f t="shared" ref="F71:F95" si="44">E71&amp;D71</f>
        <v>0</v>
      </c>
      <c r="G71" s="177" t="str">
        <f>IF(F71="Scenario1PBT1",'Deep retrofit'!$E$6,IF(F71="Scenario2PBT1",'Deep retrofit'!$F$6,IF(F71="Scenario3PBT1",'Deep retrofit'!$G$6,"")))&amp;IF(F71="Scenario1PBT2",'Deep retrofit'!$H$6,IF(F71="Scenario2PBT2",'Deep retrofit'!$I$6,IF(F71="Scenario3PBT2",'Deep retrofit'!$J$6,"")))&amp;IF(F71="Scenario1PBT3",'Deep retrofit'!$K$6,IF(F71="Scenario2PBT3",'Deep retrofit'!$L$6,IF(F71="Scenario3PBT3",'Deep retrofit'!$M$6,"")))&amp;IF(F71="Scenario1PBT4",'Deep retrofit'!$N$6,IF(F71="Scenario2PBT4",'Deep retrofit'!$O$6,IF(F71="Scenario3PBT4",'Deep retrofit'!$P$6,"")))&amp;IF(F71="Scenario1PBT5",'Deep retrofit'!$Q$6,IF(F71="Scenario2PBT5",'Deep retrofit'!$R$6,IF(F71="Scenario3PBT5",'Deep retrofit'!$S$6,"")))&amp;IF(F71="Scenario1PBT6",'Deep retrofit'!$T$6,IF(F71="Scenario2PBT6",'Deep retrofit'!$U$6,IF(F71="Scenario3PBT6",'Deep retrofit'!$V$6,"")))&amp;IF(F71="Scenario1PBT7",'Deep retrofit'!$W$6,IF(F71="Scenario2PBT7",'Deep retrofit'!$X$6,IF(F71="Scenario3PBT7",'Deep retrofit'!$Y$6,"")))&amp;IF(F71="Scenario1PBT8",'Deep retrofit'!$Z$6,IF(F71="Scenario2PBT8",'Deep retrofit'!$AA$6,IF(F71="Scenario3PBT8",'Deep retrofit'!$AB$6,"")))&amp;IF(F71="Scenario1PBT9",'Deep retrofit'!$AC$6,IF(F71="Scenario2PBT9",'Deep retrofit'!$AD$6,IF(F71="Scenario3PBT9",'Deep retrofit'!$AE$6,"")))&amp;IF(F71="Scenario1PBT10",'Deep retrofit'!$AF$6,IF(F71="Scenario2PBT10",'Deep retrofit'!$AG$6,IF(F71="Scenario3PBT10",'Deep retrofit'!$AH$6,"")))&amp;IF(F71="Scenario1PBT11",'Deep retrofit'!$AI$6,IF(F71="Scenario2PBT11",'Deep retrofit'!$AJ$6,IF(F71="Scenario3PBT11",'Deep retrofit'!$AK$6,"")))&amp;IF(F71="Scenario1PBT12",'Deep retrofit'!$AL$6,IF(F71="Scenario2PBT12",'Deep retrofit'!$AM$6,IF(F71="Scenario3PBT12",'Deep retrofit'!$AN$6,"")))&amp;IF(F71="Scenario1PBT13",'Deep retrofit'!$AO$6,IF(F71="Scenario2PBT13",'Deep retrofit'!$AP$6,IF(F71="Scenario3PBT13",'Deep retrofit'!$AQ$6,"")))&amp;IF(F71="Scenario1PBT14",'Deep retrofit'!$AR$6,IF(F71="Scenario2PBT14",'Deep retrofit'!$AS$6,IF(F71="Scenario3PBT14",'Deep retrofit'!$AT$6,"")))&amp;IF(F71="Scenario1PBT15",'Deep retrofit'!$AU$6,IF(F71="Scenario2PBT15",'Deep retrofit'!$AV$6,IF(F71="Scenario3PBT15",'Deep retrofit'!$AW$6,"")))</f>
        <v/>
      </c>
      <c r="H71" s="117">
        <f t="shared" ref="H71:H95" si="45">IFERROR(G71*C71,0)</f>
        <v>0</v>
      </c>
      <c r="I71" s="178" t="str">
        <f>IF(F71="Scenario1PBT1",'Deep retrofit'!$E$16,IF(F71="Scenario2PBT1",'Deep retrofit'!$F$16,IF(F71="Scenario3PBT1",'Deep retrofit'!$G$16,"")))&amp;IF(F71="Scenario1PBT2",'Deep retrofit'!$H$16,IF(F71="Scenario2PBT2",'Deep retrofit'!$I$16,IF(F71="Scenario3PBT2",'Deep retrofit'!$J$16,"")))&amp;IF(F71="Scenario1PBT3",'Deep retrofit'!$K$16,IF(F71="Scenario2PBT3",'Deep retrofit'!$L$16,IF(F71="Scenario3PBT3",'Deep retrofit'!$M$16,"")))&amp;IF(F71="Scenario1PBT4",'Deep retrofit'!$N$16,IF(F71="Scenario2PBT4",'Deep retrofit'!$O$16,IF(F71="Scenario3PBT4",'Deep retrofit'!$P$16,"")))&amp;IF(F71="Scenario1PBT5",'Deep retrofit'!$Q$16,IF(F71="Scenario2PBT5",'Deep retrofit'!$R$16,IF(F71="Scenario3PBT5",'Deep retrofit'!$S$16,"")))&amp;IF(F71="Scenario1PBT6",'Deep retrofit'!$T$16,IF(F71="Scenario2PBT6",'Deep retrofit'!$U$16,IF(F71="Scenario3PBT6",'Deep retrofit'!$V$16,"")))&amp;IF(F71="Scenario1PBT7",'Deep retrofit'!$W$16,IF(F71="Scenario2PBT7",'Deep retrofit'!$X$16,IF(F71="Scenario3PBT7",'Deep retrofit'!$Y$16,"")))&amp;IF(F71="Scenario1PBT8",'Deep retrofit'!$Z$16,IF(F71="Scenario2PBT8",'Deep retrofit'!$AA$16,IF(F71="Scenario3PBT8",'Deep retrofit'!$AB$16,"")))&amp;IF(F71="Scenario1PBT9",'Deep retrofit'!$AC$16,IF(F71="Scenario2PBT9",'Deep retrofit'!$AD$16,IF(F71="Scenario3PBT9",'Deep retrofit'!$AE$16,"")))&amp;IF(F71="Scenario1PBT10",'Deep retrofit'!$AF$16,IF(F71="Scenario2PBT10",'Deep retrofit'!$AG$16,IF(F71="Scenario3PBT10",'Deep retrofit'!$AH$16,"")))&amp;IF(F71="Scenario1PBT11",'Deep retrofit'!$AI$16,IF(F71="Scenario2PBT11",'Deep retrofit'!$AJ$16,IF(F71="Scenario3PBT11",'Deep retrofit'!$AK$16,"")))&amp;IF(F71="Scenario1PBT12",'Deep retrofit'!$AL$16,IF(F71="Scenario2PBT12",'Deep retrofit'!$AM$16,IF(F71="Scenario3PBT12",'Deep retrofit'!$AN$16,"")))&amp;IF(F71="Scenario1PBT13",'Deep retrofit'!$AO$16,IF(F71="Scenario2PBT13",'Deep retrofit'!$AP$16,IF(F71="Scenario3PBT13",'Deep retrofit'!$AQ$16,"")))&amp;IF(F71="Scenario1PBT14",'Deep retrofit'!$AR$16,IF(F71="Scenario2PBT14",'Deep retrofit'!$AS$16,IF(F71="Scenario3PBT14",'Deep retrofit'!$AT$16,"")))&amp;IF(F71="Scenario1PBT15",'Deep retrofit'!$AU$16,IF(F71="Scenario2PBT15",'Deep retrofit'!$AV$16,IF(F71="Scenario3PBT15",'Deep retrofit'!$AW$16,"")))</f>
        <v/>
      </c>
      <c r="J71" s="117">
        <f t="shared" ref="J71:J95" si="46">IFERROR(I71*C71,0)</f>
        <v>0</v>
      </c>
      <c r="K71" s="117" t="str">
        <f>IF(F71="Scenario1PBT1",'Deep retrofit'!$E$18,IF(F71="Scenario2PBT1",'Deep retrofit'!$F$18,IF(F71="Scenario3PBT1",'Deep retrofit'!$G$18,"")))&amp;IF(F71="Scenario1PBT2",'Deep retrofit'!$H$18,IF(F71="Scenario2PBT2",'Deep retrofit'!$I$18,IF(F71="Scenario3PBT2",'Deep retrofit'!$J$18,"")))&amp;IF(F71="Scenario1PBT3",'Deep retrofit'!$K$18,IF(F71="Scenario2PBT3",'Deep retrofit'!$L$18,IF(F71="Scenario3PBT3",'Deep retrofit'!$M$18,"")))&amp;IF(F71="Scenario1PBT4",'Deep retrofit'!$N$18,IF(F71="Scenario2PBT4",'Deep retrofit'!$O$18,IF(F71="Scenario3PBT4",'Deep retrofit'!$P$18,"")))&amp;IF(F71="Scenario1PBT5",'Deep retrofit'!$Q$18,IF(F71="Scenario2PBT5",'Deep retrofit'!$R$18,IF(F71="Scenario3PBT5",'Deep retrofit'!$S$18,"")))&amp;IF(F71="Scenario1PBT6",'Deep retrofit'!$T$18,IF(F71="Scenario2PBT6",'Deep retrofit'!$U$18,IF(F71="Scenario3PBT6",'Deep retrofit'!$V$18,"")))&amp;IF(F71="Scenario1PBT7",'Deep retrofit'!$W$18,IF(F71="Scenario2PBT7",'Deep retrofit'!$X$18,IF(F71="Scenario3PBT7",'Deep retrofit'!$Y$18,"")))&amp;IF(F71="Scenario1PBT8",'Deep retrofit'!$Z$18,IF(F71="Scenario2PBT8",'Deep retrofit'!$AA$18,IF(F71="Scenario3PBT8",'Deep retrofit'!$AB$18,"")))&amp;IF(F71="Scenario1PBT9",'Deep retrofit'!$AC$18,IF(F71="Scenario2PBT9",'Deep retrofit'!$AD$18,IF(F71="Scenario3PBT9",'Deep retrofit'!$AE$18,"")))&amp;IF(F71="Scenario1PBT10",'Deep retrofit'!$AF$18,IF(F71="Scenario2PBT10",'Deep retrofit'!$AG$18,IF(F71="Scenario3PBT10",'Deep retrofit'!$AH$18,"")))&amp;IF(F71="Scenario1PBT11",'Deep retrofit'!$AI$18,IF(F71="Scenario2PBT11",'Deep retrofit'!$AJ$18,IF(F71="Scenario3PBT11",'Deep retrofit'!$AK$18,"")))&amp;IF(F71="Scenario1PBT12",'Deep retrofit'!$AL$18,IF(F71="Scenario2PBT12",'Deep retrofit'!$AM$18,IF(F71="Scenario3PBT12",'Deep retrofit'!$AN$18,"")))&amp;IF(F71="Scenario1PBT13",'Deep retrofit'!$AO$18,IF(F71="Scenario2PBT13",'Deep retrofit'!$AP$18,IF(F71="Scenario3PBT13",'Deep retrofit'!$AQ$18,"")))&amp;IF(F71="Scenario1PBT14",'Deep retrofit'!$AR$18,IF(F71="Scenario2PBT14",'Deep retrofit'!$AS$18,IF(F71="Scenario3PBT14",'Deep retrofit'!$AT$18,"")))&amp;IF(F71="Scenario1PBT15",'Deep retrofit'!$AU$18,IF(F71="Scenario2PBT15",'Deep retrofit'!$AV$18,IF(F71="Scenario3PBT15",'Deep retrofit'!$AW$18,"")))</f>
        <v/>
      </c>
      <c r="L71" s="117">
        <f t="shared" ref="L71:L95" si="47">IFERROR(K71*C71,0)</f>
        <v>0</v>
      </c>
      <c r="M71" s="117" t="str">
        <f>IF(F71="Scenario1PBT1",'Deep retrofit'!$E$20,IF(F71="Scenario2PBT1",'Deep retrofit'!$F$20,IF(F71="Scenario3PBT1",'Deep retrofit'!$G$20,"")))&amp;IF(F71="Scenario1PBT2",'Deep retrofit'!$H$20,IF(F71="Scenario2PBT2",'Deep retrofit'!$I$20,IF(F71="Scenario3PBT2",'Deep retrofit'!$J$20,"")))&amp;IF(F71="Scenario1PBT3",'Deep retrofit'!$K$20,IF(F71="Scenario2PBT3",'Deep retrofit'!$L$20,IF(F71="Scenario3PBT3",'Deep retrofit'!$M$20,"")))&amp;IF(F71="Scenario1PBT4",'Deep retrofit'!$N$20,IF(F71="Scenario2PBT4",'Deep retrofit'!$O$20,IF(F71="Scenario3PBT4",'Deep retrofit'!$P$20,"")))&amp;IF(F71="Scenario1PBT5",'Deep retrofit'!$Q$20,IF(F71="Scenario2PBT5",'Deep retrofit'!$R$20,IF(F71="Scenario3PBT5",'Deep retrofit'!$S$20,"")))&amp;IF(F71="Scenario1PBT6",'Deep retrofit'!$T$20,IF(F71="Scenario2PBT6",'Deep retrofit'!$U$20,IF(F71="Scenario3PBT6",'Deep retrofit'!$V$20,"")))&amp;IF(F71="Scenario1PBT7",'Deep retrofit'!$W$20,IF(F71="Scenario2PBT7",'Deep retrofit'!$X$20,IF(F71="Scenario3PBT7",'Deep retrofit'!$Y$20,"")))&amp;IF(F71="Scenario1PBT8",'Deep retrofit'!$Z$20,IF(F71="Scenario2PBT8",'Deep retrofit'!$AA$20,IF(F71="Scenario3PBT8",'Deep retrofit'!$AB$20,"")))&amp;IF(F71="Scenario1PBT9",'Deep retrofit'!$AC$20,IF(F71="Scenario2PBT9",'Deep retrofit'!$AD$20,IF(F71="Scenario3PBT9",'Deep retrofit'!$AE$20,"")))&amp;IF(F71="Scenario1PBT10",'Deep retrofit'!$AF$20,IF(F71="Scenario2PBT10",'Deep retrofit'!$AG$20,IF(F71="Scenario3PBT10",'Deep retrofit'!$AH$20,"")))&amp;IF(F71="Scenario1PBT11",'Deep retrofit'!$AI$20,IF(F71="Scenario2PBT11",'Deep retrofit'!$AJ$20,IF(F71="Scenario3PBT11",'Deep retrofit'!$AK$20,"")))&amp;IF(F71="Scenario1PBT12",'Deep retrofit'!$AL$20,IF(F71="Scenario2PBT12",'Deep retrofit'!$AM$20,IF(F71="Scenario3PBT12",'Deep retrofit'!$AN$20,"")))&amp;IF(F71="Scenario1PBT13",'Deep retrofit'!$AO$20,IF(F71="Scenario2PBT13",'Deep retrofit'!$AP$20,IF(F71="Scenario3PBT13",'Deep retrofit'!$AQ$20,"")))&amp;IF(F71="Scenario1PBT14",'Deep retrofit'!$AR$20,IF(F71="Scenario2PBT14",'Deep retrofit'!$AS$20,IF(F71="Scenario3PBT14",'Deep retrofit'!$AT$20,"")))&amp;IF(F71="Scenario1PBT15",'Deep retrofit'!$AU$20,IF(F71="Scenario2PBT15",'Deep retrofit'!$AV$20,IF(F71="Scenario3PBT15",'Deep retrofit'!$AW$20,"")))</f>
        <v/>
      </c>
      <c r="N71" s="118">
        <f t="shared" ref="N71:N95" si="48">IFERROR(M71*C71,0)</f>
        <v>0</v>
      </c>
      <c r="O71" s="206" t="str">
        <f>IF(F71="Scenario1PBT1",'Deep retrofit'!$E$23,IF(F71="Scenario2PBT1",'Deep retrofit'!$F$23,IF(F71="Scenario3PBT1",'Deep retrofit'!$G$23,"")))&amp;IF(F71="Scenario1PBT2",'Deep retrofit'!$H$23,IF(F71="Scenario2PBT2",'Deep retrofit'!$I$23,IF(F71="Scenario3PBT2",'Deep retrofit'!$J$23,"")))&amp;IF(F71="Scenario1PBT3",'Deep retrofit'!$K$23,IF(F71="Scenario2PBT3",'Deep retrofit'!$L$23,IF(F71="Scenario3PBT3",'Deep retrofit'!$M$23,"")))&amp;IF(F71="Scenario1PBT4",'Deep retrofit'!$N$23,IF(F71="Scenario2PBT4",'Deep retrofit'!$O$23,IF(F71="Scenario3PBT4",'Deep retrofit'!$P$23,"")))&amp;IF(F71="Scenario1PBT5",'Deep retrofit'!$Q$23,IF(F71="Scenario2PBT5",'Deep retrofit'!$R$23,IF(F71="Scenario3PBT5",'Deep retrofit'!$S$23,"")))&amp;IF(F71="Scenario1PBT6",'Deep retrofit'!$T$23,IF(F71="Scenario2PBT6",'Deep retrofit'!$U$23,IF(F71="Scenario3PBT6",'Deep retrofit'!$V$23,"")))&amp;IF(F71="Scenario1PBT7",'Deep retrofit'!$W$23,IF(F71="Scenario2PBT7",'Deep retrofit'!$X$23,IF(F71="Scenario3PBT7",'Deep retrofit'!$Y$23,"")))&amp;IF(F71="Scenario1PBT8",'Deep retrofit'!$Z$23,IF(F71="Scenario2PBT8",'Deep retrofit'!$AA$23,IF(F71="Scenario3PBT8",'Deep retrofit'!$AB$23,"")))&amp;IF(F71="Scenario1PBT9",'Deep retrofit'!$AC$23,IF(F71="Scenario2PBT9",'Deep retrofit'!$AD$23,IF(F71="Scenario3PBT9",'Deep retrofit'!$AE$23,"")))&amp;IF(F71="Scenario1PBT10",'Deep retrofit'!$AF$23,IF(F71="Scenario2PBT10",'Deep retrofit'!$AG$23,IF(F71="Scenario3PBT10",'Deep retrofit'!$AH$23,"")))&amp;IF(F71="Scenario1PBT11",'Deep retrofit'!$AI$23,IF(F71="Scenario2PBT11",'Deep retrofit'!$AJ$23,IF(F71="Scenario3PBT11",'Deep retrofit'!$AK$23,"")))&amp;IF(F71="Scenario1PBT12",'Deep retrofit'!$AL$23,IF(F71="Scenario2PBT12",'Deep retrofit'!$AM$23,IF(F71="Scenario3PBT12",'Deep retrofit'!$AN$23,"")))&amp;IF(F71="Scenario1PBT13",'Deep retrofit'!$AO$23,IF(F71="Scenario2PBT13",'Deep retrofit'!$AP$23,IF(F71="Scenario3PBT13",'Deep retrofit'!$AQ$23,"")))&amp;IF(F71="Scenario1PBT14",'Deep retrofit'!$AR$23,IF(F71="Scenario2PBT14",'Deep retrofit'!$AS$23,IF(F71="Scenario3PBT14",'Deep retrofit'!$AT$23,"")))&amp;IF(F71="Scenario1PBT15",'Deep retrofit'!$AU$23,IF(F71="Scenario2PBT15",'Deep retrofit'!$AV$23,IF(F71="Scenario3PBT15",'Deep retrofit'!$AW$23,"")))</f>
        <v/>
      </c>
      <c r="P71" s="117">
        <f t="shared" ref="P71:P95" si="49">IFERROR(O71*C71,0)</f>
        <v>0</v>
      </c>
      <c r="Q71" s="117" t="str">
        <f>IF(F71="Scenario1PBT1",'Deep retrofit'!$E$25,IF(F71="Scenario2PBT1",'Deep retrofit'!$F$25,IF(F71="Scenario3PBT1",'Deep retrofit'!$G$25,"")))&amp;IF(F71="Scenario1PBT2",'Deep retrofit'!$H$25,IF(F71="Scenario2PBT2",'Deep retrofit'!$I$25,IF(F71="Scenario3PBT2",'Deep retrofit'!$J$25,"")))&amp;IF(F71="Scenario1PBT3",'Deep retrofit'!$K$25,IF(F71="Scenario2PBT3",'Deep retrofit'!$L$25,IF(F71="Scenario3PBT3",'Deep retrofit'!$M$25,"")))&amp;IF(F71="Scenario1PBT4",'Deep retrofit'!$N$25,IF(F71="Scenario2PBT4",'Deep retrofit'!$O$25,IF(F71="Scenario3PBT4",'Deep retrofit'!$P$25,"")))&amp;IF(F71="Scenario1PBT5",'Deep retrofit'!$Q$25,IF(F71="Scenario2PBT5",'Deep retrofit'!$R$25,IF(F71="Scenario3PBT5",'Deep retrofit'!$S$25,"")))&amp;IF(F71="Scenario1PBT6",'Deep retrofit'!$T$25,IF(F71="Scenario2PBT6",'Deep retrofit'!$U$25,IF(F71="Scenario3PBT6",'Deep retrofit'!$V$25,"")))&amp;IF(F71="Scenario1PBT7",'Deep retrofit'!$W$25,IF(F71="Scenario2PBT7",'Deep retrofit'!$X$25,IF(F71="Scenario3PBT7",'Deep retrofit'!$Y$25,"")))&amp;IF(F71="Scenario1PBT8",'Deep retrofit'!$Z$25,IF(F71="Scenario2PBT8",'Deep retrofit'!$AA$25,IF(F71="Scenario3PBT8",'Deep retrofit'!$AB$25,"")))&amp;IF(F71="Scenario1PBT9",'Deep retrofit'!$AC$25,IF(F71="Scenario2PBT9",'Deep retrofit'!$AD$25,IF(F71="Scenario3PBT9",'Deep retrofit'!$AE$25,"")))&amp;IF(F71="Scenario1PBT10",'Deep retrofit'!$AF$25,IF(F71="Scenario2PBT10",'Deep retrofit'!$AG$25,IF(F71="Scenario3PBT10",'Deep retrofit'!$AH$25,"")))&amp;IF(F71="Scenario1PBT11",'Deep retrofit'!$AI$25,IF(F71="Scenario2PBT11",'Deep retrofit'!$AJ$25,IF(F71="Scenario3PBT11",'Deep retrofit'!$AK$25,"")))&amp;IF(F71="Scenario1PBT12",'Deep retrofit'!$AL$25,IF(F71="Scenario2PBT12",'Deep retrofit'!$AM$25,IF(F71="Scenario3PBT12",'Deep retrofit'!$AN$25,"")))&amp;IF(F71="Scenario1PBT13",'Deep retrofit'!$AO$25,IF(F71="Scenario2PBT13",'Deep retrofit'!$AP$25,IF(F71="Scenario3PBT13",'Deep retrofit'!$AQ$25,"")))&amp;IF(F71="Scenario1PBT14",'Deep retrofit'!$AR$25,IF(F71="Scenario2PBT14",'Deep retrofit'!$AS$25,IF(F71="Scenario3PBT14",'Deep retrofit'!$AT$25,"")))&amp;IF(F71="Scenario1PBT15",'Deep retrofit'!$AU$25,IF(F71="Scenario2PBT15",'Deep retrofit'!$AV$25,IF(F71="Scenario3PBT15",'Deep retrofit'!$AW$25,"")))</f>
        <v/>
      </c>
      <c r="R71" s="117">
        <f t="shared" ref="R71:R95" si="50">IFERROR(Q71*C71,0)</f>
        <v>0</v>
      </c>
      <c r="S71" s="117" t="str">
        <f>IF(F71="Scenario1PBT1",'Deep retrofit'!$E$27,IF(F71="Scenario2PBT1",'Deep retrofit'!$F$27,IF(F71="Scenario3PBT1",'Deep retrofit'!$G$27,"")))&amp;IF(F71="Scenario1PBT2",'Deep retrofit'!$H$27,IF(F71="Scenario2PBT2",'Deep retrofit'!$I$27,IF(F71="Scenario3PBT2",'Deep retrofit'!$J$27,"")))&amp;IF(F71="Scenario1PBT3",'Deep retrofit'!$K$27,IF(F71="Scenario2PBT3",'Deep retrofit'!$L$27,IF(F71="Scenario3PBT3",'Deep retrofit'!$M$27,"")))&amp;IF(F71="Scenario1PBT4",'Deep retrofit'!$N$27,IF(F71="Scenario2PBT4",'Deep retrofit'!$O$27,IF(F71="Scenario3PBT4",'Deep retrofit'!$P$27,"")))&amp;IF(F71="Scenario1PBT5",'Deep retrofit'!$Q$27,IF(F71="Scenario2PBT5",'Deep retrofit'!$R$27,IF(F71="Scenario3PBT5",'Deep retrofit'!$S$27,"")))&amp;IF(F71="Scenario1PBT6",'Deep retrofit'!$T$27,IF(F71="Scenario2PBT6",'Deep retrofit'!$U$27,IF(F71="Scenario3PBT6",'Deep retrofit'!$V$27,"")))&amp;IF(F71="Scenario1PBT7",'Deep retrofit'!$W$27,IF(F71="Scenario2PBT7",'Deep retrofit'!$X$27,IF(F71="Scenario3PBT7",'Deep retrofit'!$Y$27,"")))&amp;IF(F71="Scenario1PBT8",'Deep retrofit'!$Z$27,IF(F71="Scenario2PBT8",'Deep retrofit'!$AA$27,IF(F71="Scenario3PBT8",'Deep retrofit'!$AB$27,"")))&amp;IF(F71="Scenario1PBT9",'Deep retrofit'!$AC$27,IF(F71="Scenario2PBT9",'Deep retrofit'!$AD$27,IF(F71="Scenario3PBT9",'Deep retrofit'!$AE$27,"")))&amp;IF(F71="Scenario1PBT10",'Deep retrofit'!$AF$27,IF(F71="Scenario2PBT10",'Deep retrofit'!$AG$27,IF(F71="Scenario3PBT10",'Deep retrofit'!$AH$27,"")))&amp;IF(F71="Scenario1PBT11",'Deep retrofit'!$AI$27,IF(F71="Scenario2PBT11",'Deep retrofit'!$AJ$27,IF(F71="Scenario3PBT11",'Deep retrofit'!$AK$27,"")))&amp;IF(F71="Scenario1PBT12",'Deep retrofit'!$AL$27,IF(F71="Scenario2PBT12",'Deep retrofit'!$AM$27,IF(F71="Scenario3PBT12",'Deep retrofit'!$AN$27,"")))&amp;IF(F71="Scenario1PBT13",'Deep retrofit'!$AO$27,IF(F71="Scenario2PBT13",'Deep retrofit'!$AP$27,IF(F71="Scenario3PBT13",'Deep retrofit'!$AQ$27,"")))&amp;IF(F71="Scenario1PBT14",'Deep retrofit'!$AR$27,IF(F71="Scenario2PBT14",'Deep retrofit'!$AS$27,IF(F71="Scenario3PBT14",'Deep retrofit'!$AT$27,"")))&amp;IF(F71="Scenario1PBT15",'Deep retrofit'!$AU$27,IF(F71="Scenario2PBT15",'Deep retrofit'!$AV$27,IF(F71="Scenario3PBT15",'Deep retrofit'!$AW$27,"")))</f>
        <v/>
      </c>
      <c r="T71" s="207">
        <f t="shared" ref="T71:T95" si="51">IFERROR(S71*C71,0)</f>
        <v>0</v>
      </c>
      <c r="U71" s="206" t="str">
        <f>IF(F71="Scenario1PBT1",'Deep retrofit'!$E$38,IF(F71="Scenario2PBT1",'Deep retrofit'!$F$38,IF(F71="Scenario3PBT1",'Deep retrofit'!$G$38,"")))&amp;IF(F71="Scenario1PBT2",'Deep retrofit'!$H$38,IF(F71="Scenario2PBT2",'Deep retrofit'!$I$38,IF(F71="Scenario3PBT2",'Deep retrofit'!$J$38,"")))&amp;IF(F71="Scenario1PBT3",'Deep retrofit'!$K$38,IF(F71="Scenario2PBT3",'Deep retrofit'!$L$38,IF(F71="Scenario3PBT3",'Deep retrofit'!$M$38,"")))&amp;IF(F71="Scenario1PBT4",'Deep retrofit'!$N$38,IF(F71="Scenario2PBT4",'Deep retrofit'!$O$38,IF(F71="Scenario3PBT4",'Deep retrofit'!$P$38,"")))&amp;IF(F71="Scenario1PBT5",'Deep retrofit'!$Q$38,IF(F71="Scenario2PBT5",'Deep retrofit'!$R$38,IF(F71="Scenario3PBT5",'Deep retrofit'!$S$38,"")))&amp;IF(F71="Scenario1PBT6",'Deep retrofit'!$T$38,IF(F71="Scenario2PBT6",'Deep retrofit'!$U$38,IF(F71="Scenario3PBT6",'Deep retrofit'!$V$38,"")))&amp;IF(F71="Scenario1PBT7",'Deep retrofit'!$W$38,IF(F71="Scenario2PBT7",'Deep retrofit'!$X$38,IF(F71="Scenario3PBT7",'Deep retrofit'!$Y$38,"")))&amp;IF(F71="Scenario1PBT8",'Deep retrofit'!$Z$38,IF(F71="Scenario2PBT8",'Deep retrofit'!$AA$38,IF(F71="Scenario3PBT8",'Deep retrofit'!$AB$38,"")))&amp;IF(F71="Scenario1PBT9",'Deep retrofit'!$AC$38,IF(F71="Scenario2PBT9",'Deep retrofit'!$AD$38,IF(F71="Scenario3PBT9",'Deep retrofit'!$AE$38,"")))&amp;IF(F71="Scenario1PBT10",'Deep retrofit'!$AF$38,IF(F71="Scenario2PBT10",'Deep retrofit'!$AG$38,IF(F71="Scenario3PBT10",'Deep retrofit'!$AH$38,"")))&amp;IF(F71="Scenario1PBT11",'Deep retrofit'!$AI$38,IF(F71="Scenario2PBT11",'Deep retrofit'!$AJ$38,IF(F71="Scenario3PBT11",'Deep retrofit'!$AK$38,"")))&amp;IF(F71="Scenario1PBT12",'Deep retrofit'!$AL$38,IF(F71="Scenario2PBT12",'Deep retrofit'!$AM$38,IF(F71="Scenario3PBT12",'Deep retrofit'!$AN$38,"")))&amp;IF(F71="Scenario1PBT13",'Deep retrofit'!$AO$38,IF(F71="Scenario2PBT13",'Deep retrofit'!$AP$38,IF(F71="Scenario3PBT13",'Deep retrofit'!$AQ$38,"")))&amp;IF(F71="Scenario1PBT14",'Deep retrofit'!$AR$38,IF(F71="Scenario2PBT14",'Deep retrofit'!$AS$38,IF(F71="Scenario3PBT14",'Deep retrofit'!$AT$38,"")))&amp;IF(F71="Scenario1PBT15",'Deep retrofit'!$AU$38,IF(F71="Scenario2PBT15",'Deep retrofit'!$AV$38,IF(F71="Scenario3PBT15",'Deep retrofit'!$AW$38,"")))</f>
        <v/>
      </c>
      <c r="V71" s="117">
        <f t="shared" ref="V71:V95" si="52">IFERROR(U71*C71,0)</f>
        <v>0</v>
      </c>
      <c r="W71" s="117" t="str">
        <f>IF(F71="Scenario1PBT1",'Deep retrofit'!$E$40,IF(F71="Scenario2PBT1",'Deep retrofit'!$F$40,IF(F71="Scenario3PBT1",'Deep retrofit'!$G$40,"")))&amp;IF(F71="Scenario1PBT2",'Deep retrofit'!$H$40,IF(F71="Scenario2PBT2",'Deep retrofit'!$I$40,IF(F71="Scenario3PBT2",'Deep retrofit'!$J$40,"")))&amp;IF(F71="Scenario1PBT3",'Deep retrofit'!$K$40,IF(F71="Scenario2PBT3",'Deep retrofit'!$L$40,IF(F71="Scenario3PBT3",'Deep retrofit'!$M$40,"")))&amp;IF(F71="Scenario1PBT4",'Deep retrofit'!$N$40,IF(F71="Scenario2PBT4",'Deep retrofit'!$O$40,IF(F71="Scenario3PBT4",'Deep retrofit'!$P$40,"")))&amp;IF(F71="Scenario1PBT5",'Deep retrofit'!$Q$40,IF(F71="Scenario2PBT5",'Deep retrofit'!$R$40,IF(F71="Scenario3PBT5",'Deep retrofit'!$S$40,"")))&amp;IF(F71="Scenario1PBT6",'Deep retrofit'!$T$40,IF(F71="Scenario2PBT6",'Deep retrofit'!$U$40,IF(F71="Scenario3PBT6",'Deep retrofit'!$V$40,"")))&amp;IF(F71="Scenario1PBT7",'Deep retrofit'!$W$40,IF(F71="Scenario2PBT7",'Deep retrofit'!$X$40,IF(F71="Scenario3PBT7",'Deep retrofit'!$Y$40,"")))&amp;IF(F71="Scenario1PBT8",'Deep retrofit'!$Z$40,IF(F71="Scenario2PBT8",'Deep retrofit'!$AA$40,IF(F71="Scenario3PBT8",'Deep retrofit'!$AB$40,"")))&amp;IF(F71="Scenario1PBT9",'Deep retrofit'!$AC$40,IF(F71="Scenario2PBT9",'Deep retrofit'!$AD$40,IF(F71="Scenario3PBT9",'Deep retrofit'!$AE$40,"")))&amp;IF(F71="Scenario1PBT10",'Deep retrofit'!$AF$40,IF(F71="Scenario2PBT10",'Deep retrofit'!$AG$40,IF(F71="Scenario3PBT10",'Deep retrofit'!$AH$40,"")))&amp;IF(F71="Scenario1PBT11",'Deep retrofit'!$AI$40,IF(F71="Scenario2PBT11",'Deep retrofit'!$AJ$40,IF(F71="Scenario3PBT11",'Deep retrofit'!$AK$40,"")))&amp;IF(F71="Scenario1PBT12",'Deep retrofit'!$AL$40,IF(F71="Scenario2PBT12",'Deep retrofit'!$AM$40,IF(F71="Scenario3PBT12",'Deep retrofit'!$AN$40,"")))&amp;IF(F71="Scenario1PBT13",'Deep retrofit'!$AO$40,IF(F71="Scenario2PBT13",'Deep retrofit'!$AP$40,IF(F71="Scenario3PBT13",'Deep retrofit'!$AQ$40,"")))&amp;IF(F71="Scenario1PBT14",'Deep retrofit'!$AR$40,IF(F71="Scenario2PBT14",'Deep retrofit'!$AS$40,IF(F71="Scenario3PBT14",'Deep retrofit'!$AT$40,"")))&amp;IF(F71="Scenario1PBT15",'Deep retrofit'!$AU$40,IF(F71="Scenario2PBT15",'Deep retrofit'!$AV$40,IF(F71="Scenario3PBT15",'Deep retrofit'!$AW$40,"")))</f>
        <v/>
      </c>
      <c r="X71" s="117">
        <f t="shared" ref="X71:X95" si="53">IFERROR(W71*C71,0)</f>
        <v>0</v>
      </c>
      <c r="Y71" s="117" t="str">
        <f>IF(F71="Scenario1PBT1",'Deep retrofit'!$E$42,IF(F71="Scenario2PBT1",'Deep retrofit'!$F$42,IF(F71="Scenario3PBT1",'Deep retrofit'!$G$42,"")))&amp;IF(F71="Scenario1PBT2",'Deep retrofit'!$H$42,IF(F71="Scenario2PBT2",'Deep retrofit'!$I$42,IF(F71="Scenario3PBT2",'Deep retrofit'!$J$42,"")))&amp;IF(F71="Scenario1PBT3",'Deep retrofit'!$K$42,IF(F71="Scenario2PBT3",'Deep retrofit'!$L$42,IF(F71="Scenario3PBT3",'Deep retrofit'!$M$42,"")))&amp;IF(F71="Scenario1PBT4",'Deep retrofit'!$N$42,IF(F71="Scenario2PBT4",'Deep retrofit'!$O$42,IF(F71="Scenario3PBT4",'Deep retrofit'!$P$42,"")))&amp;IF(F71="Scenario1PBT5",'Deep retrofit'!$Q$42,IF(F71="Scenario2PBT5",'Deep retrofit'!$R$42,IF(F71="Scenario3PBT5",'Deep retrofit'!$S$42,"")))&amp;IF(F71="Scenario1PBT6",'Deep retrofit'!$T$42,IF(F71="Scenario2PBT6",'Deep retrofit'!$U$42,IF(F71="Scenario3PBT6",'Deep retrofit'!$V$42,"")))&amp;IF(F71="Scenario1PBT7",'Deep retrofit'!$W$42,IF(F71="Scenario2PBT7",'Deep retrofit'!$X$42,IF(F71="Scenario3PBT7",'Deep retrofit'!$Y$42,"")))&amp;IF(F71="Scenario1PBT8",'Deep retrofit'!$Z$42,IF(F71="Scenario2PBT8",'Deep retrofit'!$AA$42,IF(F71="Scenario3PBT8",'Deep retrofit'!$AB$42,"")))&amp;IF(F71="Scenario1PBT9",'Deep retrofit'!$AC$42,IF(F71="Scenario2PBT9",'Deep retrofit'!$AD$42,IF(F71="Scenario3PBT9",'Deep retrofit'!$AE$42,"")))&amp;IF(F71="Scenario1PBT10",'Deep retrofit'!$AF$42,IF(F71="Scenario2PBT10",'Deep retrofit'!$AG$42,IF(F71="Scenario3PBT10",'Deep retrofit'!$AH$42,"")))&amp;IF(F71="Scenario1PBT11",'Deep retrofit'!$AI$42,IF(F71="Scenario2PBT11",'Deep retrofit'!$AJ$42,IF(F71="Scenario3PBT11",'Deep retrofit'!$AK$42,"")))&amp;IF(F71="Scenario1PBT12",'Deep retrofit'!$AL$42,IF(F71="Scenario2PBT12",'Deep retrofit'!$AM$42,IF(F71="Scenario3PBT12",'Deep retrofit'!$AN$42,"")))&amp;IF(F71="Scenario1PBT13",'Deep retrofit'!$AO$42,IF(F71="Scenario2PBT13",'Deep retrofit'!$AP$42,IF(F71="Scenario3PBT13",'Deep retrofit'!$AQ$42,"")))&amp;IF(F71="Scenario1PBT14",'Deep retrofit'!$AR$42,IF(F71="Scenario2PBT14",'Deep retrofit'!$AS$42,IF(F71="Scenario3PBT14",'Deep retrofit'!$AT$42,"")))&amp;IF(F71="Scenario1PBT15",'Deep retrofit'!$AU$42,IF(F71="Scenario2PBT15",'Deep retrofit'!$AV$42,IF(F71="Scenario3PBT15",'Deep retrofit'!$AW$42,"")))</f>
        <v/>
      </c>
      <c r="Z71" s="117">
        <f t="shared" ref="Z71:Z95" si="54">IFERROR(Y71*C71,0)</f>
        <v>0</v>
      </c>
      <c r="AA71" s="269" t="str">
        <f>IF(F71="Scenario1PBT1",'Deep retrofit'!$E$101,IF(F71="Scenario2PBT1",'Deep retrofit'!$F$101,IF(F71="Scenario3PBT1",'Deep retrofit'!$G$101,"")))&amp;IF(F71="Scenario1PBT2",'Deep retrofit'!$H$101,IF(F71="Scenario2PBT2",'Deep retrofit'!$I$101,IF(F71="Scenario3PBT2",'Deep retrofit'!$J$101,"")))&amp;IF(F71="Scenario1PBT3",'Deep retrofit'!$K$101,IF(F71="Scenario2PBT3",'Deep retrofit'!$L$101,IF(F71="Scenario3PBT3",'Deep retrofit'!$M$101,"")))&amp;IF(F71="Scenario1PBT4",'Deep retrofit'!$N$101,IF(F71="Scenario2PBT4",'Deep retrofit'!$O$101,IF(F71="Scenario3PBT4",'Deep retrofit'!$P$101,"")))&amp;IF(F71="Scenario1PBT5",'Deep retrofit'!$Q$101,IF(F71="Scenario2PBT5",'Deep retrofit'!$R$101,IF(F71="Scenario3PBT5",'Deep retrofit'!$S$101,"")))&amp;IF(F71="Scenario1PBT6",'Deep retrofit'!$T$101,IF(F71="Scenario2PBT6",'Deep retrofit'!$U$101,IF(F71="Scenario3PBT6",'Deep retrofit'!$V$101,"")))&amp;IF(F71="Scenario1PBT7",'Deep retrofit'!$W$101,IF(F71="Scenario2PBT7",'Deep retrofit'!$X$101,IF(F71="Scenario3PBT7",'Deep retrofit'!$Y$101,"")))&amp;IF(F71="Scenario1PBT8",'Deep retrofit'!$Z$101,IF(F71="Scenario2PBT8",'Deep retrofit'!$AA$101,IF(F71="Scenario3PBT8",'Deep retrofit'!$AB$101,"")))&amp;IF(F71="Scenario1PBT9",'Deep retrofit'!$AC$101,IF(F71="Scenario2PBT9",'Deep retrofit'!$AD$101,IF(F71="Scenario3PBT9",'Deep retrofit'!$AE$101,"")))&amp;IF(F71="Scenario1PBT10",'Deep retrofit'!$AF$101,IF(F71="Scenario2PBT10",'Deep retrofit'!$AG$101,IF(F71="Scenario3PBT10",'Deep retrofit'!$AH$101,"")))&amp;IF(F71="Scenario1PBT11",'Deep retrofit'!$AI$101,IF(F71="Scenario2PBT11",'Deep retrofit'!$AJ$101,IF(F71="Scenario3PBT11",'Deep retrofit'!$AK$101,"")))&amp;IF(F71="Scenario1PBT12",'Deep retrofit'!$AL$101,IF(F71="Scenario2PBT12",'Deep retrofit'!$AM$101,IF(F71="Scenario3PBT12",'Deep retrofit'!$AN$101,"")))&amp;IF(F71="Scenario1PBT13",'Deep retrofit'!$AO$101,IF(F71="Scenario2PBT13",'Deep retrofit'!$AP$101,IF(F71="Scenario3PBT13",'Deep retrofit'!$AQ$101,"")))&amp;IF(F71="Scenario1PBT14",'Deep retrofit'!$AR$101,IF(F71="Scenario2PBT14",'Deep retrofit'!$AS$101,IF(F71="Scenario3PBT14",'Deep retrofit'!$AT$101,"")))&amp;IF(F71="Scenario1PBT15",'Deep retrofit'!$AU$101,IF(F71="Scenario2PBT15",'Deep retrofit'!$AV$101,IF(F71="Scenario3PBT15",'Deep retrofit'!$AW$101,"")))</f>
        <v/>
      </c>
      <c r="AB71" s="179">
        <f t="shared" ref="AB71:AB95" si="55">IFERROR(C71*AA71,0)</f>
        <v>0</v>
      </c>
      <c r="AC71" s="208">
        <f>IFERROR('Projection_Base-case'!G71-G71,0)</f>
        <v>0</v>
      </c>
      <c r="AD71" s="117">
        <f t="shared" si="34"/>
        <v>0</v>
      </c>
      <c r="AE71" s="117">
        <f>IFERROR(100*AC71/'Projection_Base-case'!G71,0)</f>
        <v>0</v>
      </c>
      <c r="AF71" s="117">
        <f>IFERROR('Projection_Base-case'!I71-I71,0)</f>
        <v>0</v>
      </c>
      <c r="AG71" s="117">
        <f t="shared" si="35"/>
        <v>0</v>
      </c>
      <c r="AH71" s="117">
        <f>IFERROR(100*AF71/'Projection_Base-case'!I71,0)</f>
        <v>0</v>
      </c>
      <c r="AI71" s="117">
        <f>IFERROR('Projection_Base-case'!K71-K71,0)</f>
        <v>0</v>
      </c>
      <c r="AJ71" s="117">
        <f t="shared" si="36"/>
        <v>0</v>
      </c>
      <c r="AK71" s="117">
        <f>IFERROR(100*AI71/'Projection_Base-case'!K71,0)</f>
        <v>0</v>
      </c>
      <c r="AL71" s="117">
        <f>IFERROR(M71-'Projection_Base-case'!M71,0)</f>
        <v>0</v>
      </c>
      <c r="AM71" s="117">
        <f t="shared" si="37"/>
        <v>0</v>
      </c>
      <c r="AN71" s="179">
        <f>IFERROR(IF('Projection_Base-case'!N71&gt;0,100*AM71/'Projection_Base-case'!N71,100*AM71/N71),0)</f>
        <v>0</v>
      </c>
      <c r="AO71" s="206">
        <f>IFERROR('Projection_Base-case'!O71-O71,0)</f>
        <v>0</v>
      </c>
      <c r="AP71" s="117">
        <f t="shared" si="38"/>
        <v>0</v>
      </c>
      <c r="AQ71" s="117">
        <f>IFERROR(100*AO71/'Projection_Base-case'!O71,0)</f>
        <v>0</v>
      </c>
      <c r="AR71" s="117">
        <f>IFERROR('Projection_Base-case'!Q71-Q71,0)</f>
        <v>0</v>
      </c>
      <c r="AS71" s="117">
        <f t="shared" si="39"/>
        <v>0</v>
      </c>
      <c r="AT71" s="117">
        <f>IFERROR(100*AR71/'Projection_Base-case'!Q71,0)</f>
        <v>0</v>
      </c>
      <c r="AU71" s="117">
        <f>IFERROR('Projection_Base-case'!S71-S71,0)</f>
        <v>0</v>
      </c>
      <c r="AV71" s="117">
        <f t="shared" si="40"/>
        <v>0</v>
      </c>
      <c r="AW71" s="118">
        <f>IFERROR(100*AU71/'Projection_Base-case'!S71,0)</f>
        <v>0</v>
      </c>
      <c r="AX71" s="206">
        <f>IFERROR('Projection_Base-case'!U71-U71,0)</f>
        <v>0</v>
      </c>
      <c r="AY71" s="117">
        <f t="shared" si="41"/>
        <v>0</v>
      </c>
      <c r="AZ71" s="117">
        <f>IFERROR(100*AX71/'Projection_Base-case'!U71,0)</f>
        <v>0</v>
      </c>
      <c r="BA71" s="117">
        <f>IFERROR('Projection_Base-case'!W71-W71,0)</f>
        <v>0</v>
      </c>
      <c r="BB71" s="117">
        <f t="shared" si="42"/>
        <v>0</v>
      </c>
      <c r="BC71" s="117">
        <f>IFERROR(100*BA71/'Projection_Base-case'!W71,0)</f>
        <v>0</v>
      </c>
      <c r="BD71" s="117">
        <f>IFERROR('Projection_Base-case'!Y71-Y71,0)</f>
        <v>0</v>
      </c>
      <c r="BE71" s="117">
        <f t="shared" si="43"/>
        <v>0</v>
      </c>
      <c r="BF71" s="117">
        <f>IFERROR(100*BD71/'Projection_Base-case'!Y71,0)</f>
        <v>0</v>
      </c>
      <c r="BG71" s="178">
        <f t="shared" ref="BG71:BG95" si="56">IFERROR(AB71/AY71,0)</f>
        <v>0</v>
      </c>
      <c r="BH71" s="179">
        <f t="shared" ref="BH71:BH95" si="57">IFERROR(AB71/AD71,0)</f>
        <v>0</v>
      </c>
    </row>
    <row r="72" spans="1:60">
      <c r="A72" s="205">
        <v>67</v>
      </c>
      <c r="B72" s="178">
        <f>IF('Projection_Base-case'!B72&lt;&gt;"",'Projection_Base-case'!B72,0)</f>
        <v>0</v>
      </c>
      <c r="C72" s="178">
        <f>IF('Projection_Base-case'!C72&lt;&gt;"",'Projection_Base-case'!C72,0)</f>
        <v>0</v>
      </c>
      <c r="D72" s="178">
        <f>IF('Projection_Base-case'!D72&lt;&gt;"",'Projection_Base-case'!D72,0)</f>
        <v>0</v>
      </c>
      <c r="E72" s="107" t="str">
        <f>IF(AND('Résultats deep'!$AC$3="OUI",'Résultats deep'!E71&lt;&gt;""),'Résultats deep'!E71,IF(OR(D72="PBT1",D72="PBT2",D72="PBT3",D72="PBT4",D72="PBT5",D72="PBT6",D72="PBT7"),"Scenario1",""))</f>
        <v/>
      </c>
      <c r="F72" s="202" t="str">
        <f t="shared" si="44"/>
        <v>0</v>
      </c>
      <c r="G72" s="177" t="str">
        <f>IF(F72="Scenario1PBT1",'Deep retrofit'!$E$6,IF(F72="Scenario2PBT1",'Deep retrofit'!$F$6,IF(F72="Scenario3PBT1",'Deep retrofit'!$G$6,"")))&amp;IF(F72="Scenario1PBT2",'Deep retrofit'!$H$6,IF(F72="Scenario2PBT2",'Deep retrofit'!$I$6,IF(F72="Scenario3PBT2",'Deep retrofit'!$J$6,"")))&amp;IF(F72="Scenario1PBT3",'Deep retrofit'!$K$6,IF(F72="Scenario2PBT3",'Deep retrofit'!$L$6,IF(F72="Scenario3PBT3",'Deep retrofit'!$M$6,"")))&amp;IF(F72="Scenario1PBT4",'Deep retrofit'!$N$6,IF(F72="Scenario2PBT4",'Deep retrofit'!$O$6,IF(F72="Scenario3PBT4",'Deep retrofit'!$P$6,"")))&amp;IF(F72="Scenario1PBT5",'Deep retrofit'!$Q$6,IF(F72="Scenario2PBT5",'Deep retrofit'!$R$6,IF(F72="Scenario3PBT5",'Deep retrofit'!$S$6,"")))&amp;IF(F72="Scenario1PBT6",'Deep retrofit'!$T$6,IF(F72="Scenario2PBT6",'Deep retrofit'!$U$6,IF(F72="Scenario3PBT6",'Deep retrofit'!$V$6,"")))&amp;IF(F72="Scenario1PBT7",'Deep retrofit'!$W$6,IF(F72="Scenario2PBT7",'Deep retrofit'!$X$6,IF(F72="Scenario3PBT7",'Deep retrofit'!$Y$6,"")))&amp;IF(F72="Scenario1PBT8",'Deep retrofit'!$Z$6,IF(F72="Scenario2PBT8",'Deep retrofit'!$AA$6,IF(F72="Scenario3PBT8",'Deep retrofit'!$AB$6,"")))&amp;IF(F72="Scenario1PBT9",'Deep retrofit'!$AC$6,IF(F72="Scenario2PBT9",'Deep retrofit'!$AD$6,IF(F72="Scenario3PBT9",'Deep retrofit'!$AE$6,"")))&amp;IF(F72="Scenario1PBT10",'Deep retrofit'!$AF$6,IF(F72="Scenario2PBT10",'Deep retrofit'!$AG$6,IF(F72="Scenario3PBT10",'Deep retrofit'!$AH$6,"")))&amp;IF(F72="Scenario1PBT11",'Deep retrofit'!$AI$6,IF(F72="Scenario2PBT11",'Deep retrofit'!$AJ$6,IF(F72="Scenario3PBT11",'Deep retrofit'!$AK$6,"")))&amp;IF(F72="Scenario1PBT12",'Deep retrofit'!$AL$6,IF(F72="Scenario2PBT12",'Deep retrofit'!$AM$6,IF(F72="Scenario3PBT12",'Deep retrofit'!$AN$6,"")))&amp;IF(F72="Scenario1PBT13",'Deep retrofit'!$AO$6,IF(F72="Scenario2PBT13",'Deep retrofit'!$AP$6,IF(F72="Scenario3PBT13",'Deep retrofit'!$AQ$6,"")))&amp;IF(F72="Scenario1PBT14",'Deep retrofit'!$AR$6,IF(F72="Scenario2PBT14",'Deep retrofit'!$AS$6,IF(F72="Scenario3PBT14",'Deep retrofit'!$AT$6,"")))&amp;IF(F72="Scenario1PBT15",'Deep retrofit'!$AU$6,IF(F72="Scenario2PBT15",'Deep retrofit'!$AV$6,IF(F72="Scenario3PBT15",'Deep retrofit'!$AW$6,"")))</f>
        <v/>
      </c>
      <c r="H72" s="117">
        <f t="shared" si="45"/>
        <v>0</v>
      </c>
      <c r="I72" s="178" t="str">
        <f>IF(F72="Scenario1PBT1",'Deep retrofit'!$E$16,IF(F72="Scenario2PBT1",'Deep retrofit'!$F$16,IF(F72="Scenario3PBT1",'Deep retrofit'!$G$16,"")))&amp;IF(F72="Scenario1PBT2",'Deep retrofit'!$H$16,IF(F72="Scenario2PBT2",'Deep retrofit'!$I$16,IF(F72="Scenario3PBT2",'Deep retrofit'!$J$16,"")))&amp;IF(F72="Scenario1PBT3",'Deep retrofit'!$K$16,IF(F72="Scenario2PBT3",'Deep retrofit'!$L$16,IF(F72="Scenario3PBT3",'Deep retrofit'!$M$16,"")))&amp;IF(F72="Scenario1PBT4",'Deep retrofit'!$N$16,IF(F72="Scenario2PBT4",'Deep retrofit'!$O$16,IF(F72="Scenario3PBT4",'Deep retrofit'!$P$16,"")))&amp;IF(F72="Scenario1PBT5",'Deep retrofit'!$Q$16,IF(F72="Scenario2PBT5",'Deep retrofit'!$R$16,IF(F72="Scenario3PBT5",'Deep retrofit'!$S$16,"")))&amp;IF(F72="Scenario1PBT6",'Deep retrofit'!$T$16,IF(F72="Scenario2PBT6",'Deep retrofit'!$U$16,IF(F72="Scenario3PBT6",'Deep retrofit'!$V$16,"")))&amp;IF(F72="Scenario1PBT7",'Deep retrofit'!$W$16,IF(F72="Scenario2PBT7",'Deep retrofit'!$X$16,IF(F72="Scenario3PBT7",'Deep retrofit'!$Y$16,"")))&amp;IF(F72="Scenario1PBT8",'Deep retrofit'!$Z$16,IF(F72="Scenario2PBT8",'Deep retrofit'!$AA$16,IF(F72="Scenario3PBT8",'Deep retrofit'!$AB$16,"")))&amp;IF(F72="Scenario1PBT9",'Deep retrofit'!$AC$16,IF(F72="Scenario2PBT9",'Deep retrofit'!$AD$16,IF(F72="Scenario3PBT9",'Deep retrofit'!$AE$16,"")))&amp;IF(F72="Scenario1PBT10",'Deep retrofit'!$AF$16,IF(F72="Scenario2PBT10",'Deep retrofit'!$AG$16,IF(F72="Scenario3PBT10",'Deep retrofit'!$AH$16,"")))&amp;IF(F72="Scenario1PBT11",'Deep retrofit'!$AI$16,IF(F72="Scenario2PBT11",'Deep retrofit'!$AJ$16,IF(F72="Scenario3PBT11",'Deep retrofit'!$AK$16,"")))&amp;IF(F72="Scenario1PBT12",'Deep retrofit'!$AL$16,IF(F72="Scenario2PBT12",'Deep retrofit'!$AM$16,IF(F72="Scenario3PBT12",'Deep retrofit'!$AN$16,"")))&amp;IF(F72="Scenario1PBT13",'Deep retrofit'!$AO$16,IF(F72="Scenario2PBT13",'Deep retrofit'!$AP$16,IF(F72="Scenario3PBT13",'Deep retrofit'!$AQ$16,"")))&amp;IF(F72="Scenario1PBT14",'Deep retrofit'!$AR$16,IF(F72="Scenario2PBT14",'Deep retrofit'!$AS$16,IF(F72="Scenario3PBT14",'Deep retrofit'!$AT$16,"")))&amp;IF(F72="Scenario1PBT15",'Deep retrofit'!$AU$16,IF(F72="Scenario2PBT15",'Deep retrofit'!$AV$16,IF(F72="Scenario3PBT15",'Deep retrofit'!$AW$16,"")))</f>
        <v/>
      </c>
      <c r="J72" s="117">
        <f t="shared" si="46"/>
        <v>0</v>
      </c>
      <c r="K72" s="117" t="str">
        <f>IF(F72="Scenario1PBT1",'Deep retrofit'!$E$18,IF(F72="Scenario2PBT1",'Deep retrofit'!$F$18,IF(F72="Scenario3PBT1",'Deep retrofit'!$G$18,"")))&amp;IF(F72="Scenario1PBT2",'Deep retrofit'!$H$18,IF(F72="Scenario2PBT2",'Deep retrofit'!$I$18,IF(F72="Scenario3PBT2",'Deep retrofit'!$J$18,"")))&amp;IF(F72="Scenario1PBT3",'Deep retrofit'!$K$18,IF(F72="Scenario2PBT3",'Deep retrofit'!$L$18,IF(F72="Scenario3PBT3",'Deep retrofit'!$M$18,"")))&amp;IF(F72="Scenario1PBT4",'Deep retrofit'!$N$18,IF(F72="Scenario2PBT4",'Deep retrofit'!$O$18,IF(F72="Scenario3PBT4",'Deep retrofit'!$P$18,"")))&amp;IF(F72="Scenario1PBT5",'Deep retrofit'!$Q$18,IF(F72="Scenario2PBT5",'Deep retrofit'!$R$18,IF(F72="Scenario3PBT5",'Deep retrofit'!$S$18,"")))&amp;IF(F72="Scenario1PBT6",'Deep retrofit'!$T$18,IF(F72="Scenario2PBT6",'Deep retrofit'!$U$18,IF(F72="Scenario3PBT6",'Deep retrofit'!$V$18,"")))&amp;IF(F72="Scenario1PBT7",'Deep retrofit'!$W$18,IF(F72="Scenario2PBT7",'Deep retrofit'!$X$18,IF(F72="Scenario3PBT7",'Deep retrofit'!$Y$18,"")))&amp;IF(F72="Scenario1PBT8",'Deep retrofit'!$Z$18,IF(F72="Scenario2PBT8",'Deep retrofit'!$AA$18,IF(F72="Scenario3PBT8",'Deep retrofit'!$AB$18,"")))&amp;IF(F72="Scenario1PBT9",'Deep retrofit'!$AC$18,IF(F72="Scenario2PBT9",'Deep retrofit'!$AD$18,IF(F72="Scenario3PBT9",'Deep retrofit'!$AE$18,"")))&amp;IF(F72="Scenario1PBT10",'Deep retrofit'!$AF$18,IF(F72="Scenario2PBT10",'Deep retrofit'!$AG$18,IF(F72="Scenario3PBT10",'Deep retrofit'!$AH$18,"")))&amp;IF(F72="Scenario1PBT11",'Deep retrofit'!$AI$18,IF(F72="Scenario2PBT11",'Deep retrofit'!$AJ$18,IF(F72="Scenario3PBT11",'Deep retrofit'!$AK$18,"")))&amp;IF(F72="Scenario1PBT12",'Deep retrofit'!$AL$18,IF(F72="Scenario2PBT12",'Deep retrofit'!$AM$18,IF(F72="Scenario3PBT12",'Deep retrofit'!$AN$18,"")))&amp;IF(F72="Scenario1PBT13",'Deep retrofit'!$AO$18,IF(F72="Scenario2PBT13",'Deep retrofit'!$AP$18,IF(F72="Scenario3PBT13",'Deep retrofit'!$AQ$18,"")))&amp;IF(F72="Scenario1PBT14",'Deep retrofit'!$AR$18,IF(F72="Scenario2PBT14",'Deep retrofit'!$AS$18,IF(F72="Scenario3PBT14",'Deep retrofit'!$AT$18,"")))&amp;IF(F72="Scenario1PBT15",'Deep retrofit'!$AU$18,IF(F72="Scenario2PBT15",'Deep retrofit'!$AV$18,IF(F72="Scenario3PBT15",'Deep retrofit'!$AW$18,"")))</f>
        <v/>
      </c>
      <c r="L72" s="117">
        <f t="shared" si="47"/>
        <v>0</v>
      </c>
      <c r="M72" s="117" t="str">
        <f>IF(F72="Scenario1PBT1",'Deep retrofit'!$E$20,IF(F72="Scenario2PBT1",'Deep retrofit'!$F$20,IF(F72="Scenario3PBT1",'Deep retrofit'!$G$20,"")))&amp;IF(F72="Scenario1PBT2",'Deep retrofit'!$H$20,IF(F72="Scenario2PBT2",'Deep retrofit'!$I$20,IF(F72="Scenario3PBT2",'Deep retrofit'!$J$20,"")))&amp;IF(F72="Scenario1PBT3",'Deep retrofit'!$K$20,IF(F72="Scenario2PBT3",'Deep retrofit'!$L$20,IF(F72="Scenario3PBT3",'Deep retrofit'!$M$20,"")))&amp;IF(F72="Scenario1PBT4",'Deep retrofit'!$N$20,IF(F72="Scenario2PBT4",'Deep retrofit'!$O$20,IF(F72="Scenario3PBT4",'Deep retrofit'!$P$20,"")))&amp;IF(F72="Scenario1PBT5",'Deep retrofit'!$Q$20,IF(F72="Scenario2PBT5",'Deep retrofit'!$R$20,IF(F72="Scenario3PBT5",'Deep retrofit'!$S$20,"")))&amp;IF(F72="Scenario1PBT6",'Deep retrofit'!$T$20,IF(F72="Scenario2PBT6",'Deep retrofit'!$U$20,IF(F72="Scenario3PBT6",'Deep retrofit'!$V$20,"")))&amp;IF(F72="Scenario1PBT7",'Deep retrofit'!$W$20,IF(F72="Scenario2PBT7",'Deep retrofit'!$X$20,IF(F72="Scenario3PBT7",'Deep retrofit'!$Y$20,"")))&amp;IF(F72="Scenario1PBT8",'Deep retrofit'!$Z$20,IF(F72="Scenario2PBT8",'Deep retrofit'!$AA$20,IF(F72="Scenario3PBT8",'Deep retrofit'!$AB$20,"")))&amp;IF(F72="Scenario1PBT9",'Deep retrofit'!$AC$20,IF(F72="Scenario2PBT9",'Deep retrofit'!$AD$20,IF(F72="Scenario3PBT9",'Deep retrofit'!$AE$20,"")))&amp;IF(F72="Scenario1PBT10",'Deep retrofit'!$AF$20,IF(F72="Scenario2PBT10",'Deep retrofit'!$AG$20,IF(F72="Scenario3PBT10",'Deep retrofit'!$AH$20,"")))&amp;IF(F72="Scenario1PBT11",'Deep retrofit'!$AI$20,IF(F72="Scenario2PBT11",'Deep retrofit'!$AJ$20,IF(F72="Scenario3PBT11",'Deep retrofit'!$AK$20,"")))&amp;IF(F72="Scenario1PBT12",'Deep retrofit'!$AL$20,IF(F72="Scenario2PBT12",'Deep retrofit'!$AM$20,IF(F72="Scenario3PBT12",'Deep retrofit'!$AN$20,"")))&amp;IF(F72="Scenario1PBT13",'Deep retrofit'!$AO$20,IF(F72="Scenario2PBT13",'Deep retrofit'!$AP$20,IF(F72="Scenario3PBT13",'Deep retrofit'!$AQ$20,"")))&amp;IF(F72="Scenario1PBT14",'Deep retrofit'!$AR$20,IF(F72="Scenario2PBT14",'Deep retrofit'!$AS$20,IF(F72="Scenario3PBT14",'Deep retrofit'!$AT$20,"")))&amp;IF(F72="Scenario1PBT15",'Deep retrofit'!$AU$20,IF(F72="Scenario2PBT15",'Deep retrofit'!$AV$20,IF(F72="Scenario3PBT15",'Deep retrofit'!$AW$20,"")))</f>
        <v/>
      </c>
      <c r="N72" s="118">
        <f t="shared" si="48"/>
        <v>0</v>
      </c>
      <c r="O72" s="206" t="str">
        <f>IF(F72="Scenario1PBT1",'Deep retrofit'!$E$23,IF(F72="Scenario2PBT1",'Deep retrofit'!$F$23,IF(F72="Scenario3PBT1",'Deep retrofit'!$G$23,"")))&amp;IF(F72="Scenario1PBT2",'Deep retrofit'!$H$23,IF(F72="Scenario2PBT2",'Deep retrofit'!$I$23,IF(F72="Scenario3PBT2",'Deep retrofit'!$J$23,"")))&amp;IF(F72="Scenario1PBT3",'Deep retrofit'!$K$23,IF(F72="Scenario2PBT3",'Deep retrofit'!$L$23,IF(F72="Scenario3PBT3",'Deep retrofit'!$M$23,"")))&amp;IF(F72="Scenario1PBT4",'Deep retrofit'!$N$23,IF(F72="Scenario2PBT4",'Deep retrofit'!$O$23,IF(F72="Scenario3PBT4",'Deep retrofit'!$P$23,"")))&amp;IF(F72="Scenario1PBT5",'Deep retrofit'!$Q$23,IF(F72="Scenario2PBT5",'Deep retrofit'!$R$23,IF(F72="Scenario3PBT5",'Deep retrofit'!$S$23,"")))&amp;IF(F72="Scenario1PBT6",'Deep retrofit'!$T$23,IF(F72="Scenario2PBT6",'Deep retrofit'!$U$23,IF(F72="Scenario3PBT6",'Deep retrofit'!$V$23,"")))&amp;IF(F72="Scenario1PBT7",'Deep retrofit'!$W$23,IF(F72="Scenario2PBT7",'Deep retrofit'!$X$23,IF(F72="Scenario3PBT7",'Deep retrofit'!$Y$23,"")))&amp;IF(F72="Scenario1PBT8",'Deep retrofit'!$Z$23,IF(F72="Scenario2PBT8",'Deep retrofit'!$AA$23,IF(F72="Scenario3PBT8",'Deep retrofit'!$AB$23,"")))&amp;IF(F72="Scenario1PBT9",'Deep retrofit'!$AC$23,IF(F72="Scenario2PBT9",'Deep retrofit'!$AD$23,IF(F72="Scenario3PBT9",'Deep retrofit'!$AE$23,"")))&amp;IF(F72="Scenario1PBT10",'Deep retrofit'!$AF$23,IF(F72="Scenario2PBT10",'Deep retrofit'!$AG$23,IF(F72="Scenario3PBT10",'Deep retrofit'!$AH$23,"")))&amp;IF(F72="Scenario1PBT11",'Deep retrofit'!$AI$23,IF(F72="Scenario2PBT11",'Deep retrofit'!$AJ$23,IF(F72="Scenario3PBT11",'Deep retrofit'!$AK$23,"")))&amp;IF(F72="Scenario1PBT12",'Deep retrofit'!$AL$23,IF(F72="Scenario2PBT12",'Deep retrofit'!$AM$23,IF(F72="Scenario3PBT12",'Deep retrofit'!$AN$23,"")))&amp;IF(F72="Scenario1PBT13",'Deep retrofit'!$AO$23,IF(F72="Scenario2PBT13",'Deep retrofit'!$AP$23,IF(F72="Scenario3PBT13",'Deep retrofit'!$AQ$23,"")))&amp;IF(F72="Scenario1PBT14",'Deep retrofit'!$AR$23,IF(F72="Scenario2PBT14",'Deep retrofit'!$AS$23,IF(F72="Scenario3PBT14",'Deep retrofit'!$AT$23,"")))&amp;IF(F72="Scenario1PBT15",'Deep retrofit'!$AU$23,IF(F72="Scenario2PBT15",'Deep retrofit'!$AV$23,IF(F72="Scenario3PBT15",'Deep retrofit'!$AW$23,"")))</f>
        <v/>
      </c>
      <c r="P72" s="117">
        <f t="shared" si="49"/>
        <v>0</v>
      </c>
      <c r="Q72" s="117" t="str">
        <f>IF(F72="Scenario1PBT1",'Deep retrofit'!$E$25,IF(F72="Scenario2PBT1",'Deep retrofit'!$F$25,IF(F72="Scenario3PBT1",'Deep retrofit'!$G$25,"")))&amp;IF(F72="Scenario1PBT2",'Deep retrofit'!$H$25,IF(F72="Scenario2PBT2",'Deep retrofit'!$I$25,IF(F72="Scenario3PBT2",'Deep retrofit'!$J$25,"")))&amp;IF(F72="Scenario1PBT3",'Deep retrofit'!$K$25,IF(F72="Scenario2PBT3",'Deep retrofit'!$L$25,IF(F72="Scenario3PBT3",'Deep retrofit'!$M$25,"")))&amp;IF(F72="Scenario1PBT4",'Deep retrofit'!$N$25,IF(F72="Scenario2PBT4",'Deep retrofit'!$O$25,IF(F72="Scenario3PBT4",'Deep retrofit'!$P$25,"")))&amp;IF(F72="Scenario1PBT5",'Deep retrofit'!$Q$25,IF(F72="Scenario2PBT5",'Deep retrofit'!$R$25,IF(F72="Scenario3PBT5",'Deep retrofit'!$S$25,"")))&amp;IF(F72="Scenario1PBT6",'Deep retrofit'!$T$25,IF(F72="Scenario2PBT6",'Deep retrofit'!$U$25,IF(F72="Scenario3PBT6",'Deep retrofit'!$V$25,"")))&amp;IF(F72="Scenario1PBT7",'Deep retrofit'!$W$25,IF(F72="Scenario2PBT7",'Deep retrofit'!$X$25,IF(F72="Scenario3PBT7",'Deep retrofit'!$Y$25,"")))&amp;IF(F72="Scenario1PBT8",'Deep retrofit'!$Z$25,IF(F72="Scenario2PBT8",'Deep retrofit'!$AA$25,IF(F72="Scenario3PBT8",'Deep retrofit'!$AB$25,"")))&amp;IF(F72="Scenario1PBT9",'Deep retrofit'!$AC$25,IF(F72="Scenario2PBT9",'Deep retrofit'!$AD$25,IF(F72="Scenario3PBT9",'Deep retrofit'!$AE$25,"")))&amp;IF(F72="Scenario1PBT10",'Deep retrofit'!$AF$25,IF(F72="Scenario2PBT10",'Deep retrofit'!$AG$25,IF(F72="Scenario3PBT10",'Deep retrofit'!$AH$25,"")))&amp;IF(F72="Scenario1PBT11",'Deep retrofit'!$AI$25,IF(F72="Scenario2PBT11",'Deep retrofit'!$AJ$25,IF(F72="Scenario3PBT11",'Deep retrofit'!$AK$25,"")))&amp;IF(F72="Scenario1PBT12",'Deep retrofit'!$AL$25,IF(F72="Scenario2PBT12",'Deep retrofit'!$AM$25,IF(F72="Scenario3PBT12",'Deep retrofit'!$AN$25,"")))&amp;IF(F72="Scenario1PBT13",'Deep retrofit'!$AO$25,IF(F72="Scenario2PBT13",'Deep retrofit'!$AP$25,IF(F72="Scenario3PBT13",'Deep retrofit'!$AQ$25,"")))&amp;IF(F72="Scenario1PBT14",'Deep retrofit'!$AR$25,IF(F72="Scenario2PBT14",'Deep retrofit'!$AS$25,IF(F72="Scenario3PBT14",'Deep retrofit'!$AT$25,"")))&amp;IF(F72="Scenario1PBT15",'Deep retrofit'!$AU$25,IF(F72="Scenario2PBT15",'Deep retrofit'!$AV$25,IF(F72="Scenario3PBT15",'Deep retrofit'!$AW$25,"")))</f>
        <v/>
      </c>
      <c r="R72" s="117">
        <f t="shared" si="50"/>
        <v>0</v>
      </c>
      <c r="S72" s="117" t="str">
        <f>IF(F72="Scenario1PBT1",'Deep retrofit'!$E$27,IF(F72="Scenario2PBT1",'Deep retrofit'!$F$27,IF(F72="Scenario3PBT1",'Deep retrofit'!$G$27,"")))&amp;IF(F72="Scenario1PBT2",'Deep retrofit'!$H$27,IF(F72="Scenario2PBT2",'Deep retrofit'!$I$27,IF(F72="Scenario3PBT2",'Deep retrofit'!$J$27,"")))&amp;IF(F72="Scenario1PBT3",'Deep retrofit'!$K$27,IF(F72="Scenario2PBT3",'Deep retrofit'!$L$27,IF(F72="Scenario3PBT3",'Deep retrofit'!$M$27,"")))&amp;IF(F72="Scenario1PBT4",'Deep retrofit'!$N$27,IF(F72="Scenario2PBT4",'Deep retrofit'!$O$27,IF(F72="Scenario3PBT4",'Deep retrofit'!$P$27,"")))&amp;IF(F72="Scenario1PBT5",'Deep retrofit'!$Q$27,IF(F72="Scenario2PBT5",'Deep retrofit'!$R$27,IF(F72="Scenario3PBT5",'Deep retrofit'!$S$27,"")))&amp;IF(F72="Scenario1PBT6",'Deep retrofit'!$T$27,IF(F72="Scenario2PBT6",'Deep retrofit'!$U$27,IF(F72="Scenario3PBT6",'Deep retrofit'!$V$27,"")))&amp;IF(F72="Scenario1PBT7",'Deep retrofit'!$W$27,IF(F72="Scenario2PBT7",'Deep retrofit'!$X$27,IF(F72="Scenario3PBT7",'Deep retrofit'!$Y$27,"")))&amp;IF(F72="Scenario1PBT8",'Deep retrofit'!$Z$27,IF(F72="Scenario2PBT8",'Deep retrofit'!$AA$27,IF(F72="Scenario3PBT8",'Deep retrofit'!$AB$27,"")))&amp;IF(F72="Scenario1PBT9",'Deep retrofit'!$AC$27,IF(F72="Scenario2PBT9",'Deep retrofit'!$AD$27,IF(F72="Scenario3PBT9",'Deep retrofit'!$AE$27,"")))&amp;IF(F72="Scenario1PBT10",'Deep retrofit'!$AF$27,IF(F72="Scenario2PBT10",'Deep retrofit'!$AG$27,IF(F72="Scenario3PBT10",'Deep retrofit'!$AH$27,"")))&amp;IF(F72="Scenario1PBT11",'Deep retrofit'!$AI$27,IF(F72="Scenario2PBT11",'Deep retrofit'!$AJ$27,IF(F72="Scenario3PBT11",'Deep retrofit'!$AK$27,"")))&amp;IF(F72="Scenario1PBT12",'Deep retrofit'!$AL$27,IF(F72="Scenario2PBT12",'Deep retrofit'!$AM$27,IF(F72="Scenario3PBT12",'Deep retrofit'!$AN$27,"")))&amp;IF(F72="Scenario1PBT13",'Deep retrofit'!$AO$27,IF(F72="Scenario2PBT13",'Deep retrofit'!$AP$27,IF(F72="Scenario3PBT13",'Deep retrofit'!$AQ$27,"")))&amp;IF(F72="Scenario1PBT14",'Deep retrofit'!$AR$27,IF(F72="Scenario2PBT14",'Deep retrofit'!$AS$27,IF(F72="Scenario3PBT14",'Deep retrofit'!$AT$27,"")))&amp;IF(F72="Scenario1PBT15",'Deep retrofit'!$AU$27,IF(F72="Scenario2PBT15",'Deep retrofit'!$AV$27,IF(F72="Scenario3PBT15",'Deep retrofit'!$AW$27,"")))</f>
        <v/>
      </c>
      <c r="T72" s="207">
        <f t="shared" si="51"/>
        <v>0</v>
      </c>
      <c r="U72" s="206" t="str">
        <f>IF(F72="Scenario1PBT1",'Deep retrofit'!$E$38,IF(F72="Scenario2PBT1",'Deep retrofit'!$F$38,IF(F72="Scenario3PBT1",'Deep retrofit'!$G$38,"")))&amp;IF(F72="Scenario1PBT2",'Deep retrofit'!$H$38,IF(F72="Scenario2PBT2",'Deep retrofit'!$I$38,IF(F72="Scenario3PBT2",'Deep retrofit'!$J$38,"")))&amp;IF(F72="Scenario1PBT3",'Deep retrofit'!$K$38,IF(F72="Scenario2PBT3",'Deep retrofit'!$L$38,IF(F72="Scenario3PBT3",'Deep retrofit'!$M$38,"")))&amp;IF(F72="Scenario1PBT4",'Deep retrofit'!$N$38,IF(F72="Scenario2PBT4",'Deep retrofit'!$O$38,IF(F72="Scenario3PBT4",'Deep retrofit'!$P$38,"")))&amp;IF(F72="Scenario1PBT5",'Deep retrofit'!$Q$38,IF(F72="Scenario2PBT5",'Deep retrofit'!$R$38,IF(F72="Scenario3PBT5",'Deep retrofit'!$S$38,"")))&amp;IF(F72="Scenario1PBT6",'Deep retrofit'!$T$38,IF(F72="Scenario2PBT6",'Deep retrofit'!$U$38,IF(F72="Scenario3PBT6",'Deep retrofit'!$V$38,"")))&amp;IF(F72="Scenario1PBT7",'Deep retrofit'!$W$38,IF(F72="Scenario2PBT7",'Deep retrofit'!$X$38,IF(F72="Scenario3PBT7",'Deep retrofit'!$Y$38,"")))&amp;IF(F72="Scenario1PBT8",'Deep retrofit'!$Z$38,IF(F72="Scenario2PBT8",'Deep retrofit'!$AA$38,IF(F72="Scenario3PBT8",'Deep retrofit'!$AB$38,"")))&amp;IF(F72="Scenario1PBT9",'Deep retrofit'!$AC$38,IF(F72="Scenario2PBT9",'Deep retrofit'!$AD$38,IF(F72="Scenario3PBT9",'Deep retrofit'!$AE$38,"")))&amp;IF(F72="Scenario1PBT10",'Deep retrofit'!$AF$38,IF(F72="Scenario2PBT10",'Deep retrofit'!$AG$38,IF(F72="Scenario3PBT10",'Deep retrofit'!$AH$38,"")))&amp;IF(F72="Scenario1PBT11",'Deep retrofit'!$AI$38,IF(F72="Scenario2PBT11",'Deep retrofit'!$AJ$38,IF(F72="Scenario3PBT11",'Deep retrofit'!$AK$38,"")))&amp;IF(F72="Scenario1PBT12",'Deep retrofit'!$AL$38,IF(F72="Scenario2PBT12",'Deep retrofit'!$AM$38,IF(F72="Scenario3PBT12",'Deep retrofit'!$AN$38,"")))&amp;IF(F72="Scenario1PBT13",'Deep retrofit'!$AO$38,IF(F72="Scenario2PBT13",'Deep retrofit'!$AP$38,IF(F72="Scenario3PBT13",'Deep retrofit'!$AQ$38,"")))&amp;IF(F72="Scenario1PBT14",'Deep retrofit'!$AR$38,IF(F72="Scenario2PBT14",'Deep retrofit'!$AS$38,IF(F72="Scenario3PBT14",'Deep retrofit'!$AT$38,"")))&amp;IF(F72="Scenario1PBT15",'Deep retrofit'!$AU$38,IF(F72="Scenario2PBT15",'Deep retrofit'!$AV$38,IF(F72="Scenario3PBT15",'Deep retrofit'!$AW$38,"")))</f>
        <v/>
      </c>
      <c r="V72" s="117">
        <f t="shared" si="52"/>
        <v>0</v>
      </c>
      <c r="W72" s="117" t="str">
        <f>IF(F72="Scenario1PBT1",'Deep retrofit'!$E$40,IF(F72="Scenario2PBT1",'Deep retrofit'!$F$40,IF(F72="Scenario3PBT1",'Deep retrofit'!$G$40,"")))&amp;IF(F72="Scenario1PBT2",'Deep retrofit'!$H$40,IF(F72="Scenario2PBT2",'Deep retrofit'!$I$40,IF(F72="Scenario3PBT2",'Deep retrofit'!$J$40,"")))&amp;IF(F72="Scenario1PBT3",'Deep retrofit'!$K$40,IF(F72="Scenario2PBT3",'Deep retrofit'!$L$40,IF(F72="Scenario3PBT3",'Deep retrofit'!$M$40,"")))&amp;IF(F72="Scenario1PBT4",'Deep retrofit'!$N$40,IF(F72="Scenario2PBT4",'Deep retrofit'!$O$40,IF(F72="Scenario3PBT4",'Deep retrofit'!$P$40,"")))&amp;IF(F72="Scenario1PBT5",'Deep retrofit'!$Q$40,IF(F72="Scenario2PBT5",'Deep retrofit'!$R$40,IF(F72="Scenario3PBT5",'Deep retrofit'!$S$40,"")))&amp;IF(F72="Scenario1PBT6",'Deep retrofit'!$T$40,IF(F72="Scenario2PBT6",'Deep retrofit'!$U$40,IF(F72="Scenario3PBT6",'Deep retrofit'!$V$40,"")))&amp;IF(F72="Scenario1PBT7",'Deep retrofit'!$W$40,IF(F72="Scenario2PBT7",'Deep retrofit'!$X$40,IF(F72="Scenario3PBT7",'Deep retrofit'!$Y$40,"")))&amp;IF(F72="Scenario1PBT8",'Deep retrofit'!$Z$40,IF(F72="Scenario2PBT8",'Deep retrofit'!$AA$40,IF(F72="Scenario3PBT8",'Deep retrofit'!$AB$40,"")))&amp;IF(F72="Scenario1PBT9",'Deep retrofit'!$AC$40,IF(F72="Scenario2PBT9",'Deep retrofit'!$AD$40,IF(F72="Scenario3PBT9",'Deep retrofit'!$AE$40,"")))&amp;IF(F72="Scenario1PBT10",'Deep retrofit'!$AF$40,IF(F72="Scenario2PBT10",'Deep retrofit'!$AG$40,IF(F72="Scenario3PBT10",'Deep retrofit'!$AH$40,"")))&amp;IF(F72="Scenario1PBT11",'Deep retrofit'!$AI$40,IF(F72="Scenario2PBT11",'Deep retrofit'!$AJ$40,IF(F72="Scenario3PBT11",'Deep retrofit'!$AK$40,"")))&amp;IF(F72="Scenario1PBT12",'Deep retrofit'!$AL$40,IF(F72="Scenario2PBT12",'Deep retrofit'!$AM$40,IF(F72="Scenario3PBT12",'Deep retrofit'!$AN$40,"")))&amp;IF(F72="Scenario1PBT13",'Deep retrofit'!$AO$40,IF(F72="Scenario2PBT13",'Deep retrofit'!$AP$40,IF(F72="Scenario3PBT13",'Deep retrofit'!$AQ$40,"")))&amp;IF(F72="Scenario1PBT14",'Deep retrofit'!$AR$40,IF(F72="Scenario2PBT14",'Deep retrofit'!$AS$40,IF(F72="Scenario3PBT14",'Deep retrofit'!$AT$40,"")))&amp;IF(F72="Scenario1PBT15",'Deep retrofit'!$AU$40,IF(F72="Scenario2PBT15",'Deep retrofit'!$AV$40,IF(F72="Scenario3PBT15",'Deep retrofit'!$AW$40,"")))</f>
        <v/>
      </c>
      <c r="X72" s="117">
        <f t="shared" si="53"/>
        <v>0</v>
      </c>
      <c r="Y72" s="117" t="str">
        <f>IF(F72="Scenario1PBT1",'Deep retrofit'!$E$42,IF(F72="Scenario2PBT1",'Deep retrofit'!$F$42,IF(F72="Scenario3PBT1",'Deep retrofit'!$G$42,"")))&amp;IF(F72="Scenario1PBT2",'Deep retrofit'!$H$42,IF(F72="Scenario2PBT2",'Deep retrofit'!$I$42,IF(F72="Scenario3PBT2",'Deep retrofit'!$J$42,"")))&amp;IF(F72="Scenario1PBT3",'Deep retrofit'!$K$42,IF(F72="Scenario2PBT3",'Deep retrofit'!$L$42,IF(F72="Scenario3PBT3",'Deep retrofit'!$M$42,"")))&amp;IF(F72="Scenario1PBT4",'Deep retrofit'!$N$42,IF(F72="Scenario2PBT4",'Deep retrofit'!$O$42,IF(F72="Scenario3PBT4",'Deep retrofit'!$P$42,"")))&amp;IF(F72="Scenario1PBT5",'Deep retrofit'!$Q$42,IF(F72="Scenario2PBT5",'Deep retrofit'!$R$42,IF(F72="Scenario3PBT5",'Deep retrofit'!$S$42,"")))&amp;IF(F72="Scenario1PBT6",'Deep retrofit'!$T$42,IF(F72="Scenario2PBT6",'Deep retrofit'!$U$42,IF(F72="Scenario3PBT6",'Deep retrofit'!$V$42,"")))&amp;IF(F72="Scenario1PBT7",'Deep retrofit'!$W$42,IF(F72="Scenario2PBT7",'Deep retrofit'!$X$42,IF(F72="Scenario3PBT7",'Deep retrofit'!$Y$42,"")))&amp;IF(F72="Scenario1PBT8",'Deep retrofit'!$Z$42,IF(F72="Scenario2PBT8",'Deep retrofit'!$AA$42,IF(F72="Scenario3PBT8",'Deep retrofit'!$AB$42,"")))&amp;IF(F72="Scenario1PBT9",'Deep retrofit'!$AC$42,IF(F72="Scenario2PBT9",'Deep retrofit'!$AD$42,IF(F72="Scenario3PBT9",'Deep retrofit'!$AE$42,"")))&amp;IF(F72="Scenario1PBT10",'Deep retrofit'!$AF$42,IF(F72="Scenario2PBT10",'Deep retrofit'!$AG$42,IF(F72="Scenario3PBT10",'Deep retrofit'!$AH$42,"")))&amp;IF(F72="Scenario1PBT11",'Deep retrofit'!$AI$42,IF(F72="Scenario2PBT11",'Deep retrofit'!$AJ$42,IF(F72="Scenario3PBT11",'Deep retrofit'!$AK$42,"")))&amp;IF(F72="Scenario1PBT12",'Deep retrofit'!$AL$42,IF(F72="Scenario2PBT12",'Deep retrofit'!$AM$42,IF(F72="Scenario3PBT12",'Deep retrofit'!$AN$42,"")))&amp;IF(F72="Scenario1PBT13",'Deep retrofit'!$AO$42,IF(F72="Scenario2PBT13",'Deep retrofit'!$AP$42,IF(F72="Scenario3PBT13",'Deep retrofit'!$AQ$42,"")))&amp;IF(F72="Scenario1PBT14",'Deep retrofit'!$AR$42,IF(F72="Scenario2PBT14",'Deep retrofit'!$AS$42,IF(F72="Scenario3PBT14",'Deep retrofit'!$AT$42,"")))&amp;IF(F72="Scenario1PBT15",'Deep retrofit'!$AU$42,IF(F72="Scenario2PBT15",'Deep retrofit'!$AV$42,IF(F72="Scenario3PBT15",'Deep retrofit'!$AW$42,"")))</f>
        <v/>
      </c>
      <c r="Z72" s="117">
        <f t="shared" si="54"/>
        <v>0</v>
      </c>
      <c r="AA72" s="269" t="str">
        <f>IF(F72="Scenario1PBT1",'Deep retrofit'!$E$101,IF(F72="Scenario2PBT1",'Deep retrofit'!$F$101,IF(F72="Scenario3PBT1",'Deep retrofit'!$G$101,"")))&amp;IF(F72="Scenario1PBT2",'Deep retrofit'!$H$101,IF(F72="Scenario2PBT2",'Deep retrofit'!$I$101,IF(F72="Scenario3PBT2",'Deep retrofit'!$J$101,"")))&amp;IF(F72="Scenario1PBT3",'Deep retrofit'!$K$101,IF(F72="Scenario2PBT3",'Deep retrofit'!$L$101,IF(F72="Scenario3PBT3",'Deep retrofit'!$M$101,"")))&amp;IF(F72="Scenario1PBT4",'Deep retrofit'!$N$101,IF(F72="Scenario2PBT4",'Deep retrofit'!$O$101,IF(F72="Scenario3PBT4",'Deep retrofit'!$P$101,"")))&amp;IF(F72="Scenario1PBT5",'Deep retrofit'!$Q$101,IF(F72="Scenario2PBT5",'Deep retrofit'!$R$101,IF(F72="Scenario3PBT5",'Deep retrofit'!$S$101,"")))&amp;IF(F72="Scenario1PBT6",'Deep retrofit'!$T$101,IF(F72="Scenario2PBT6",'Deep retrofit'!$U$101,IF(F72="Scenario3PBT6",'Deep retrofit'!$V$101,"")))&amp;IF(F72="Scenario1PBT7",'Deep retrofit'!$W$101,IF(F72="Scenario2PBT7",'Deep retrofit'!$X$101,IF(F72="Scenario3PBT7",'Deep retrofit'!$Y$101,"")))&amp;IF(F72="Scenario1PBT8",'Deep retrofit'!$Z$101,IF(F72="Scenario2PBT8",'Deep retrofit'!$AA$101,IF(F72="Scenario3PBT8",'Deep retrofit'!$AB$101,"")))&amp;IF(F72="Scenario1PBT9",'Deep retrofit'!$AC$101,IF(F72="Scenario2PBT9",'Deep retrofit'!$AD$101,IF(F72="Scenario3PBT9",'Deep retrofit'!$AE$101,"")))&amp;IF(F72="Scenario1PBT10",'Deep retrofit'!$AF$101,IF(F72="Scenario2PBT10",'Deep retrofit'!$AG$101,IF(F72="Scenario3PBT10",'Deep retrofit'!$AH$101,"")))&amp;IF(F72="Scenario1PBT11",'Deep retrofit'!$AI$101,IF(F72="Scenario2PBT11",'Deep retrofit'!$AJ$101,IF(F72="Scenario3PBT11",'Deep retrofit'!$AK$101,"")))&amp;IF(F72="Scenario1PBT12",'Deep retrofit'!$AL$101,IF(F72="Scenario2PBT12",'Deep retrofit'!$AM$101,IF(F72="Scenario3PBT12",'Deep retrofit'!$AN$101,"")))&amp;IF(F72="Scenario1PBT13",'Deep retrofit'!$AO$101,IF(F72="Scenario2PBT13",'Deep retrofit'!$AP$101,IF(F72="Scenario3PBT13",'Deep retrofit'!$AQ$101,"")))&amp;IF(F72="Scenario1PBT14",'Deep retrofit'!$AR$101,IF(F72="Scenario2PBT14",'Deep retrofit'!$AS$101,IF(F72="Scenario3PBT14",'Deep retrofit'!$AT$101,"")))&amp;IF(F72="Scenario1PBT15",'Deep retrofit'!$AU$101,IF(F72="Scenario2PBT15",'Deep retrofit'!$AV$101,IF(F72="Scenario3PBT15",'Deep retrofit'!$AW$101,"")))</f>
        <v/>
      </c>
      <c r="AB72" s="179">
        <f t="shared" si="55"/>
        <v>0</v>
      </c>
      <c r="AC72" s="208">
        <f>IFERROR('Projection_Base-case'!G72-G72,0)</f>
        <v>0</v>
      </c>
      <c r="AD72" s="117">
        <f t="shared" si="34"/>
        <v>0</v>
      </c>
      <c r="AE72" s="117">
        <f>IFERROR(100*AC72/'Projection_Base-case'!G72,0)</f>
        <v>0</v>
      </c>
      <c r="AF72" s="117">
        <f>IFERROR('Projection_Base-case'!I72-I72,0)</f>
        <v>0</v>
      </c>
      <c r="AG72" s="117">
        <f t="shared" si="35"/>
        <v>0</v>
      </c>
      <c r="AH72" s="117">
        <f>IFERROR(100*AF72/'Projection_Base-case'!I72,0)</f>
        <v>0</v>
      </c>
      <c r="AI72" s="117">
        <f>IFERROR('Projection_Base-case'!K72-K72,0)</f>
        <v>0</v>
      </c>
      <c r="AJ72" s="117">
        <f t="shared" si="36"/>
        <v>0</v>
      </c>
      <c r="AK72" s="117">
        <f>IFERROR(100*AI72/'Projection_Base-case'!K72,0)</f>
        <v>0</v>
      </c>
      <c r="AL72" s="117">
        <f>IFERROR(M72-'Projection_Base-case'!M72,0)</f>
        <v>0</v>
      </c>
      <c r="AM72" s="117">
        <f t="shared" si="37"/>
        <v>0</v>
      </c>
      <c r="AN72" s="179">
        <f>IFERROR(IF('Projection_Base-case'!N72&gt;0,100*AM72/'Projection_Base-case'!N72,100*AM72/N72),0)</f>
        <v>0</v>
      </c>
      <c r="AO72" s="206">
        <f>IFERROR('Projection_Base-case'!O72-O72,0)</f>
        <v>0</v>
      </c>
      <c r="AP72" s="117">
        <f t="shared" si="38"/>
        <v>0</v>
      </c>
      <c r="AQ72" s="117">
        <f>IFERROR(100*AO72/'Projection_Base-case'!O72,0)</f>
        <v>0</v>
      </c>
      <c r="AR72" s="117">
        <f>IFERROR('Projection_Base-case'!Q72-Q72,0)</f>
        <v>0</v>
      </c>
      <c r="AS72" s="117">
        <f t="shared" si="39"/>
        <v>0</v>
      </c>
      <c r="AT72" s="117">
        <f>IFERROR(100*AR72/'Projection_Base-case'!Q72,0)</f>
        <v>0</v>
      </c>
      <c r="AU72" s="117">
        <f>IFERROR('Projection_Base-case'!S72-S72,0)</f>
        <v>0</v>
      </c>
      <c r="AV72" s="117">
        <f t="shared" si="40"/>
        <v>0</v>
      </c>
      <c r="AW72" s="118">
        <f>IFERROR(100*AU72/'Projection_Base-case'!S72,0)</f>
        <v>0</v>
      </c>
      <c r="AX72" s="206">
        <f>IFERROR('Projection_Base-case'!U72-U72,0)</f>
        <v>0</v>
      </c>
      <c r="AY72" s="117">
        <f t="shared" si="41"/>
        <v>0</v>
      </c>
      <c r="AZ72" s="117">
        <f>IFERROR(100*AX72/'Projection_Base-case'!U72,0)</f>
        <v>0</v>
      </c>
      <c r="BA72" s="117">
        <f>IFERROR('Projection_Base-case'!W72-W72,0)</f>
        <v>0</v>
      </c>
      <c r="BB72" s="117">
        <f t="shared" si="42"/>
        <v>0</v>
      </c>
      <c r="BC72" s="117">
        <f>IFERROR(100*BA72/'Projection_Base-case'!W72,0)</f>
        <v>0</v>
      </c>
      <c r="BD72" s="117">
        <f>IFERROR('Projection_Base-case'!Y72-Y72,0)</f>
        <v>0</v>
      </c>
      <c r="BE72" s="117">
        <f t="shared" si="43"/>
        <v>0</v>
      </c>
      <c r="BF72" s="117">
        <f>IFERROR(100*BD72/'Projection_Base-case'!Y72,0)</f>
        <v>0</v>
      </c>
      <c r="BG72" s="178">
        <f t="shared" si="56"/>
        <v>0</v>
      </c>
      <c r="BH72" s="179">
        <f t="shared" si="57"/>
        <v>0</v>
      </c>
    </row>
    <row r="73" spans="1:60">
      <c r="A73" s="205">
        <v>68</v>
      </c>
      <c r="B73" s="178">
        <f>IF('Projection_Base-case'!B73&lt;&gt;"",'Projection_Base-case'!B73,0)</f>
        <v>0</v>
      </c>
      <c r="C73" s="178">
        <f>IF('Projection_Base-case'!C73&lt;&gt;"",'Projection_Base-case'!C73,0)</f>
        <v>0</v>
      </c>
      <c r="D73" s="178">
        <f>IF('Projection_Base-case'!D73&lt;&gt;"",'Projection_Base-case'!D73,0)</f>
        <v>0</v>
      </c>
      <c r="E73" s="107" t="str">
        <f>IF(AND('Résultats deep'!$AC$3="OUI",'Résultats deep'!E72&lt;&gt;""),'Résultats deep'!E72,IF(OR(D73="PBT1",D73="PBT2",D73="PBT3",D73="PBT4",D73="PBT5",D73="PBT6",D73="PBT7"),"Scenario1",""))</f>
        <v/>
      </c>
      <c r="F73" s="202" t="str">
        <f t="shared" si="44"/>
        <v>0</v>
      </c>
      <c r="G73" s="177" t="str">
        <f>IF(F73="Scenario1PBT1",'Deep retrofit'!$E$6,IF(F73="Scenario2PBT1",'Deep retrofit'!$F$6,IF(F73="Scenario3PBT1",'Deep retrofit'!$G$6,"")))&amp;IF(F73="Scenario1PBT2",'Deep retrofit'!$H$6,IF(F73="Scenario2PBT2",'Deep retrofit'!$I$6,IF(F73="Scenario3PBT2",'Deep retrofit'!$J$6,"")))&amp;IF(F73="Scenario1PBT3",'Deep retrofit'!$K$6,IF(F73="Scenario2PBT3",'Deep retrofit'!$L$6,IF(F73="Scenario3PBT3",'Deep retrofit'!$M$6,"")))&amp;IF(F73="Scenario1PBT4",'Deep retrofit'!$N$6,IF(F73="Scenario2PBT4",'Deep retrofit'!$O$6,IF(F73="Scenario3PBT4",'Deep retrofit'!$P$6,"")))&amp;IF(F73="Scenario1PBT5",'Deep retrofit'!$Q$6,IF(F73="Scenario2PBT5",'Deep retrofit'!$R$6,IF(F73="Scenario3PBT5",'Deep retrofit'!$S$6,"")))&amp;IF(F73="Scenario1PBT6",'Deep retrofit'!$T$6,IF(F73="Scenario2PBT6",'Deep retrofit'!$U$6,IF(F73="Scenario3PBT6",'Deep retrofit'!$V$6,"")))&amp;IF(F73="Scenario1PBT7",'Deep retrofit'!$W$6,IF(F73="Scenario2PBT7",'Deep retrofit'!$X$6,IF(F73="Scenario3PBT7",'Deep retrofit'!$Y$6,"")))&amp;IF(F73="Scenario1PBT8",'Deep retrofit'!$Z$6,IF(F73="Scenario2PBT8",'Deep retrofit'!$AA$6,IF(F73="Scenario3PBT8",'Deep retrofit'!$AB$6,"")))&amp;IF(F73="Scenario1PBT9",'Deep retrofit'!$AC$6,IF(F73="Scenario2PBT9",'Deep retrofit'!$AD$6,IF(F73="Scenario3PBT9",'Deep retrofit'!$AE$6,"")))&amp;IF(F73="Scenario1PBT10",'Deep retrofit'!$AF$6,IF(F73="Scenario2PBT10",'Deep retrofit'!$AG$6,IF(F73="Scenario3PBT10",'Deep retrofit'!$AH$6,"")))&amp;IF(F73="Scenario1PBT11",'Deep retrofit'!$AI$6,IF(F73="Scenario2PBT11",'Deep retrofit'!$AJ$6,IF(F73="Scenario3PBT11",'Deep retrofit'!$AK$6,"")))&amp;IF(F73="Scenario1PBT12",'Deep retrofit'!$AL$6,IF(F73="Scenario2PBT12",'Deep retrofit'!$AM$6,IF(F73="Scenario3PBT12",'Deep retrofit'!$AN$6,"")))&amp;IF(F73="Scenario1PBT13",'Deep retrofit'!$AO$6,IF(F73="Scenario2PBT13",'Deep retrofit'!$AP$6,IF(F73="Scenario3PBT13",'Deep retrofit'!$AQ$6,"")))&amp;IF(F73="Scenario1PBT14",'Deep retrofit'!$AR$6,IF(F73="Scenario2PBT14",'Deep retrofit'!$AS$6,IF(F73="Scenario3PBT14",'Deep retrofit'!$AT$6,"")))&amp;IF(F73="Scenario1PBT15",'Deep retrofit'!$AU$6,IF(F73="Scenario2PBT15",'Deep retrofit'!$AV$6,IF(F73="Scenario3PBT15",'Deep retrofit'!$AW$6,"")))</f>
        <v/>
      </c>
      <c r="H73" s="117">
        <f t="shared" si="45"/>
        <v>0</v>
      </c>
      <c r="I73" s="178" t="str">
        <f>IF(F73="Scenario1PBT1",'Deep retrofit'!$E$16,IF(F73="Scenario2PBT1",'Deep retrofit'!$F$16,IF(F73="Scenario3PBT1",'Deep retrofit'!$G$16,"")))&amp;IF(F73="Scenario1PBT2",'Deep retrofit'!$H$16,IF(F73="Scenario2PBT2",'Deep retrofit'!$I$16,IF(F73="Scenario3PBT2",'Deep retrofit'!$J$16,"")))&amp;IF(F73="Scenario1PBT3",'Deep retrofit'!$K$16,IF(F73="Scenario2PBT3",'Deep retrofit'!$L$16,IF(F73="Scenario3PBT3",'Deep retrofit'!$M$16,"")))&amp;IF(F73="Scenario1PBT4",'Deep retrofit'!$N$16,IF(F73="Scenario2PBT4",'Deep retrofit'!$O$16,IF(F73="Scenario3PBT4",'Deep retrofit'!$P$16,"")))&amp;IF(F73="Scenario1PBT5",'Deep retrofit'!$Q$16,IF(F73="Scenario2PBT5",'Deep retrofit'!$R$16,IF(F73="Scenario3PBT5",'Deep retrofit'!$S$16,"")))&amp;IF(F73="Scenario1PBT6",'Deep retrofit'!$T$16,IF(F73="Scenario2PBT6",'Deep retrofit'!$U$16,IF(F73="Scenario3PBT6",'Deep retrofit'!$V$16,"")))&amp;IF(F73="Scenario1PBT7",'Deep retrofit'!$W$16,IF(F73="Scenario2PBT7",'Deep retrofit'!$X$16,IF(F73="Scenario3PBT7",'Deep retrofit'!$Y$16,"")))&amp;IF(F73="Scenario1PBT8",'Deep retrofit'!$Z$16,IF(F73="Scenario2PBT8",'Deep retrofit'!$AA$16,IF(F73="Scenario3PBT8",'Deep retrofit'!$AB$16,"")))&amp;IF(F73="Scenario1PBT9",'Deep retrofit'!$AC$16,IF(F73="Scenario2PBT9",'Deep retrofit'!$AD$16,IF(F73="Scenario3PBT9",'Deep retrofit'!$AE$16,"")))&amp;IF(F73="Scenario1PBT10",'Deep retrofit'!$AF$16,IF(F73="Scenario2PBT10",'Deep retrofit'!$AG$16,IF(F73="Scenario3PBT10",'Deep retrofit'!$AH$16,"")))&amp;IF(F73="Scenario1PBT11",'Deep retrofit'!$AI$16,IF(F73="Scenario2PBT11",'Deep retrofit'!$AJ$16,IF(F73="Scenario3PBT11",'Deep retrofit'!$AK$16,"")))&amp;IF(F73="Scenario1PBT12",'Deep retrofit'!$AL$16,IF(F73="Scenario2PBT12",'Deep retrofit'!$AM$16,IF(F73="Scenario3PBT12",'Deep retrofit'!$AN$16,"")))&amp;IF(F73="Scenario1PBT13",'Deep retrofit'!$AO$16,IF(F73="Scenario2PBT13",'Deep retrofit'!$AP$16,IF(F73="Scenario3PBT13",'Deep retrofit'!$AQ$16,"")))&amp;IF(F73="Scenario1PBT14",'Deep retrofit'!$AR$16,IF(F73="Scenario2PBT14",'Deep retrofit'!$AS$16,IF(F73="Scenario3PBT14",'Deep retrofit'!$AT$16,"")))&amp;IF(F73="Scenario1PBT15",'Deep retrofit'!$AU$16,IF(F73="Scenario2PBT15",'Deep retrofit'!$AV$16,IF(F73="Scenario3PBT15",'Deep retrofit'!$AW$16,"")))</f>
        <v/>
      </c>
      <c r="J73" s="117">
        <f t="shared" si="46"/>
        <v>0</v>
      </c>
      <c r="K73" s="117" t="str">
        <f>IF(F73="Scenario1PBT1",'Deep retrofit'!$E$18,IF(F73="Scenario2PBT1",'Deep retrofit'!$F$18,IF(F73="Scenario3PBT1",'Deep retrofit'!$G$18,"")))&amp;IF(F73="Scenario1PBT2",'Deep retrofit'!$H$18,IF(F73="Scenario2PBT2",'Deep retrofit'!$I$18,IF(F73="Scenario3PBT2",'Deep retrofit'!$J$18,"")))&amp;IF(F73="Scenario1PBT3",'Deep retrofit'!$K$18,IF(F73="Scenario2PBT3",'Deep retrofit'!$L$18,IF(F73="Scenario3PBT3",'Deep retrofit'!$M$18,"")))&amp;IF(F73="Scenario1PBT4",'Deep retrofit'!$N$18,IF(F73="Scenario2PBT4",'Deep retrofit'!$O$18,IF(F73="Scenario3PBT4",'Deep retrofit'!$P$18,"")))&amp;IF(F73="Scenario1PBT5",'Deep retrofit'!$Q$18,IF(F73="Scenario2PBT5",'Deep retrofit'!$R$18,IF(F73="Scenario3PBT5",'Deep retrofit'!$S$18,"")))&amp;IF(F73="Scenario1PBT6",'Deep retrofit'!$T$18,IF(F73="Scenario2PBT6",'Deep retrofit'!$U$18,IF(F73="Scenario3PBT6",'Deep retrofit'!$V$18,"")))&amp;IF(F73="Scenario1PBT7",'Deep retrofit'!$W$18,IF(F73="Scenario2PBT7",'Deep retrofit'!$X$18,IF(F73="Scenario3PBT7",'Deep retrofit'!$Y$18,"")))&amp;IF(F73="Scenario1PBT8",'Deep retrofit'!$Z$18,IF(F73="Scenario2PBT8",'Deep retrofit'!$AA$18,IF(F73="Scenario3PBT8",'Deep retrofit'!$AB$18,"")))&amp;IF(F73="Scenario1PBT9",'Deep retrofit'!$AC$18,IF(F73="Scenario2PBT9",'Deep retrofit'!$AD$18,IF(F73="Scenario3PBT9",'Deep retrofit'!$AE$18,"")))&amp;IF(F73="Scenario1PBT10",'Deep retrofit'!$AF$18,IF(F73="Scenario2PBT10",'Deep retrofit'!$AG$18,IF(F73="Scenario3PBT10",'Deep retrofit'!$AH$18,"")))&amp;IF(F73="Scenario1PBT11",'Deep retrofit'!$AI$18,IF(F73="Scenario2PBT11",'Deep retrofit'!$AJ$18,IF(F73="Scenario3PBT11",'Deep retrofit'!$AK$18,"")))&amp;IF(F73="Scenario1PBT12",'Deep retrofit'!$AL$18,IF(F73="Scenario2PBT12",'Deep retrofit'!$AM$18,IF(F73="Scenario3PBT12",'Deep retrofit'!$AN$18,"")))&amp;IF(F73="Scenario1PBT13",'Deep retrofit'!$AO$18,IF(F73="Scenario2PBT13",'Deep retrofit'!$AP$18,IF(F73="Scenario3PBT13",'Deep retrofit'!$AQ$18,"")))&amp;IF(F73="Scenario1PBT14",'Deep retrofit'!$AR$18,IF(F73="Scenario2PBT14",'Deep retrofit'!$AS$18,IF(F73="Scenario3PBT14",'Deep retrofit'!$AT$18,"")))&amp;IF(F73="Scenario1PBT15",'Deep retrofit'!$AU$18,IF(F73="Scenario2PBT15",'Deep retrofit'!$AV$18,IF(F73="Scenario3PBT15",'Deep retrofit'!$AW$18,"")))</f>
        <v/>
      </c>
      <c r="L73" s="117">
        <f t="shared" si="47"/>
        <v>0</v>
      </c>
      <c r="M73" s="117" t="str">
        <f>IF(F73="Scenario1PBT1",'Deep retrofit'!$E$20,IF(F73="Scenario2PBT1",'Deep retrofit'!$F$20,IF(F73="Scenario3PBT1",'Deep retrofit'!$G$20,"")))&amp;IF(F73="Scenario1PBT2",'Deep retrofit'!$H$20,IF(F73="Scenario2PBT2",'Deep retrofit'!$I$20,IF(F73="Scenario3PBT2",'Deep retrofit'!$J$20,"")))&amp;IF(F73="Scenario1PBT3",'Deep retrofit'!$K$20,IF(F73="Scenario2PBT3",'Deep retrofit'!$L$20,IF(F73="Scenario3PBT3",'Deep retrofit'!$M$20,"")))&amp;IF(F73="Scenario1PBT4",'Deep retrofit'!$N$20,IF(F73="Scenario2PBT4",'Deep retrofit'!$O$20,IF(F73="Scenario3PBT4",'Deep retrofit'!$P$20,"")))&amp;IF(F73="Scenario1PBT5",'Deep retrofit'!$Q$20,IF(F73="Scenario2PBT5",'Deep retrofit'!$R$20,IF(F73="Scenario3PBT5",'Deep retrofit'!$S$20,"")))&amp;IF(F73="Scenario1PBT6",'Deep retrofit'!$T$20,IF(F73="Scenario2PBT6",'Deep retrofit'!$U$20,IF(F73="Scenario3PBT6",'Deep retrofit'!$V$20,"")))&amp;IF(F73="Scenario1PBT7",'Deep retrofit'!$W$20,IF(F73="Scenario2PBT7",'Deep retrofit'!$X$20,IF(F73="Scenario3PBT7",'Deep retrofit'!$Y$20,"")))&amp;IF(F73="Scenario1PBT8",'Deep retrofit'!$Z$20,IF(F73="Scenario2PBT8",'Deep retrofit'!$AA$20,IF(F73="Scenario3PBT8",'Deep retrofit'!$AB$20,"")))&amp;IF(F73="Scenario1PBT9",'Deep retrofit'!$AC$20,IF(F73="Scenario2PBT9",'Deep retrofit'!$AD$20,IF(F73="Scenario3PBT9",'Deep retrofit'!$AE$20,"")))&amp;IF(F73="Scenario1PBT10",'Deep retrofit'!$AF$20,IF(F73="Scenario2PBT10",'Deep retrofit'!$AG$20,IF(F73="Scenario3PBT10",'Deep retrofit'!$AH$20,"")))&amp;IF(F73="Scenario1PBT11",'Deep retrofit'!$AI$20,IF(F73="Scenario2PBT11",'Deep retrofit'!$AJ$20,IF(F73="Scenario3PBT11",'Deep retrofit'!$AK$20,"")))&amp;IF(F73="Scenario1PBT12",'Deep retrofit'!$AL$20,IF(F73="Scenario2PBT12",'Deep retrofit'!$AM$20,IF(F73="Scenario3PBT12",'Deep retrofit'!$AN$20,"")))&amp;IF(F73="Scenario1PBT13",'Deep retrofit'!$AO$20,IF(F73="Scenario2PBT13",'Deep retrofit'!$AP$20,IF(F73="Scenario3PBT13",'Deep retrofit'!$AQ$20,"")))&amp;IF(F73="Scenario1PBT14",'Deep retrofit'!$AR$20,IF(F73="Scenario2PBT14",'Deep retrofit'!$AS$20,IF(F73="Scenario3PBT14",'Deep retrofit'!$AT$20,"")))&amp;IF(F73="Scenario1PBT15",'Deep retrofit'!$AU$20,IF(F73="Scenario2PBT15",'Deep retrofit'!$AV$20,IF(F73="Scenario3PBT15",'Deep retrofit'!$AW$20,"")))</f>
        <v/>
      </c>
      <c r="N73" s="118">
        <f t="shared" si="48"/>
        <v>0</v>
      </c>
      <c r="O73" s="206" t="str">
        <f>IF(F73="Scenario1PBT1",'Deep retrofit'!$E$23,IF(F73="Scenario2PBT1",'Deep retrofit'!$F$23,IF(F73="Scenario3PBT1",'Deep retrofit'!$G$23,"")))&amp;IF(F73="Scenario1PBT2",'Deep retrofit'!$H$23,IF(F73="Scenario2PBT2",'Deep retrofit'!$I$23,IF(F73="Scenario3PBT2",'Deep retrofit'!$J$23,"")))&amp;IF(F73="Scenario1PBT3",'Deep retrofit'!$K$23,IF(F73="Scenario2PBT3",'Deep retrofit'!$L$23,IF(F73="Scenario3PBT3",'Deep retrofit'!$M$23,"")))&amp;IF(F73="Scenario1PBT4",'Deep retrofit'!$N$23,IF(F73="Scenario2PBT4",'Deep retrofit'!$O$23,IF(F73="Scenario3PBT4",'Deep retrofit'!$P$23,"")))&amp;IF(F73="Scenario1PBT5",'Deep retrofit'!$Q$23,IF(F73="Scenario2PBT5",'Deep retrofit'!$R$23,IF(F73="Scenario3PBT5",'Deep retrofit'!$S$23,"")))&amp;IF(F73="Scenario1PBT6",'Deep retrofit'!$T$23,IF(F73="Scenario2PBT6",'Deep retrofit'!$U$23,IF(F73="Scenario3PBT6",'Deep retrofit'!$V$23,"")))&amp;IF(F73="Scenario1PBT7",'Deep retrofit'!$W$23,IF(F73="Scenario2PBT7",'Deep retrofit'!$X$23,IF(F73="Scenario3PBT7",'Deep retrofit'!$Y$23,"")))&amp;IF(F73="Scenario1PBT8",'Deep retrofit'!$Z$23,IF(F73="Scenario2PBT8",'Deep retrofit'!$AA$23,IF(F73="Scenario3PBT8",'Deep retrofit'!$AB$23,"")))&amp;IF(F73="Scenario1PBT9",'Deep retrofit'!$AC$23,IF(F73="Scenario2PBT9",'Deep retrofit'!$AD$23,IF(F73="Scenario3PBT9",'Deep retrofit'!$AE$23,"")))&amp;IF(F73="Scenario1PBT10",'Deep retrofit'!$AF$23,IF(F73="Scenario2PBT10",'Deep retrofit'!$AG$23,IF(F73="Scenario3PBT10",'Deep retrofit'!$AH$23,"")))&amp;IF(F73="Scenario1PBT11",'Deep retrofit'!$AI$23,IF(F73="Scenario2PBT11",'Deep retrofit'!$AJ$23,IF(F73="Scenario3PBT11",'Deep retrofit'!$AK$23,"")))&amp;IF(F73="Scenario1PBT12",'Deep retrofit'!$AL$23,IF(F73="Scenario2PBT12",'Deep retrofit'!$AM$23,IF(F73="Scenario3PBT12",'Deep retrofit'!$AN$23,"")))&amp;IF(F73="Scenario1PBT13",'Deep retrofit'!$AO$23,IF(F73="Scenario2PBT13",'Deep retrofit'!$AP$23,IF(F73="Scenario3PBT13",'Deep retrofit'!$AQ$23,"")))&amp;IF(F73="Scenario1PBT14",'Deep retrofit'!$AR$23,IF(F73="Scenario2PBT14",'Deep retrofit'!$AS$23,IF(F73="Scenario3PBT14",'Deep retrofit'!$AT$23,"")))&amp;IF(F73="Scenario1PBT15",'Deep retrofit'!$AU$23,IF(F73="Scenario2PBT15",'Deep retrofit'!$AV$23,IF(F73="Scenario3PBT15",'Deep retrofit'!$AW$23,"")))</f>
        <v/>
      </c>
      <c r="P73" s="117">
        <f t="shared" si="49"/>
        <v>0</v>
      </c>
      <c r="Q73" s="117" t="str">
        <f>IF(F73="Scenario1PBT1",'Deep retrofit'!$E$25,IF(F73="Scenario2PBT1",'Deep retrofit'!$F$25,IF(F73="Scenario3PBT1",'Deep retrofit'!$G$25,"")))&amp;IF(F73="Scenario1PBT2",'Deep retrofit'!$H$25,IF(F73="Scenario2PBT2",'Deep retrofit'!$I$25,IF(F73="Scenario3PBT2",'Deep retrofit'!$J$25,"")))&amp;IF(F73="Scenario1PBT3",'Deep retrofit'!$K$25,IF(F73="Scenario2PBT3",'Deep retrofit'!$L$25,IF(F73="Scenario3PBT3",'Deep retrofit'!$M$25,"")))&amp;IF(F73="Scenario1PBT4",'Deep retrofit'!$N$25,IF(F73="Scenario2PBT4",'Deep retrofit'!$O$25,IF(F73="Scenario3PBT4",'Deep retrofit'!$P$25,"")))&amp;IF(F73="Scenario1PBT5",'Deep retrofit'!$Q$25,IF(F73="Scenario2PBT5",'Deep retrofit'!$R$25,IF(F73="Scenario3PBT5",'Deep retrofit'!$S$25,"")))&amp;IF(F73="Scenario1PBT6",'Deep retrofit'!$T$25,IF(F73="Scenario2PBT6",'Deep retrofit'!$U$25,IF(F73="Scenario3PBT6",'Deep retrofit'!$V$25,"")))&amp;IF(F73="Scenario1PBT7",'Deep retrofit'!$W$25,IF(F73="Scenario2PBT7",'Deep retrofit'!$X$25,IF(F73="Scenario3PBT7",'Deep retrofit'!$Y$25,"")))&amp;IF(F73="Scenario1PBT8",'Deep retrofit'!$Z$25,IF(F73="Scenario2PBT8",'Deep retrofit'!$AA$25,IF(F73="Scenario3PBT8",'Deep retrofit'!$AB$25,"")))&amp;IF(F73="Scenario1PBT9",'Deep retrofit'!$AC$25,IF(F73="Scenario2PBT9",'Deep retrofit'!$AD$25,IF(F73="Scenario3PBT9",'Deep retrofit'!$AE$25,"")))&amp;IF(F73="Scenario1PBT10",'Deep retrofit'!$AF$25,IF(F73="Scenario2PBT10",'Deep retrofit'!$AG$25,IF(F73="Scenario3PBT10",'Deep retrofit'!$AH$25,"")))&amp;IF(F73="Scenario1PBT11",'Deep retrofit'!$AI$25,IF(F73="Scenario2PBT11",'Deep retrofit'!$AJ$25,IF(F73="Scenario3PBT11",'Deep retrofit'!$AK$25,"")))&amp;IF(F73="Scenario1PBT12",'Deep retrofit'!$AL$25,IF(F73="Scenario2PBT12",'Deep retrofit'!$AM$25,IF(F73="Scenario3PBT12",'Deep retrofit'!$AN$25,"")))&amp;IF(F73="Scenario1PBT13",'Deep retrofit'!$AO$25,IF(F73="Scenario2PBT13",'Deep retrofit'!$AP$25,IF(F73="Scenario3PBT13",'Deep retrofit'!$AQ$25,"")))&amp;IF(F73="Scenario1PBT14",'Deep retrofit'!$AR$25,IF(F73="Scenario2PBT14",'Deep retrofit'!$AS$25,IF(F73="Scenario3PBT14",'Deep retrofit'!$AT$25,"")))&amp;IF(F73="Scenario1PBT15",'Deep retrofit'!$AU$25,IF(F73="Scenario2PBT15",'Deep retrofit'!$AV$25,IF(F73="Scenario3PBT15",'Deep retrofit'!$AW$25,"")))</f>
        <v/>
      </c>
      <c r="R73" s="117">
        <f t="shared" si="50"/>
        <v>0</v>
      </c>
      <c r="S73" s="117" t="str">
        <f>IF(F73="Scenario1PBT1",'Deep retrofit'!$E$27,IF(F73="Scenario2PBT1",'Deep retrofit'!$F$27,IF(F73="Scenario3PBT1",'Deep retrofit'!$G$27,"")))&amp;IF(F73="Scenario1PBT2",'Deep retrofit'!$H$27,IF(F73="Scenario2PBT2",'Deep retrofit'!$I$27,IF(F73="Scenario3PBT2",'Deep retrofit'!$J$27,"")))&amp;IF(F73="Scenario1PBT3",'Deep retrofit'!$K$27,IF(F73="Scenario2PBT3",'Deep retrofit'!$L$27,IF(F73="Scenario3PBT3",'Deep retrofit'!$M$27,"")))&amp;IF(F73="Scenario1PBT4",'Deep retrofit'!$N$27,IF(F73="Scenario2PBT4",'Deep retrofit'!$O$27,IF(F73="Scenario3PBT4",'Deep retrofit'!$P$27,"")))&amp;IF(F73="Scenario1PBT5",'Deep retrofit'!$Q$27,IF(F73="Scenario2PBT5",'Deep retrofit'!$R$27,IF(F73="Scenario3PBT5",'Deep retrofit'!$S$27,"")))&amp;IF(F73="Scenario1PBT6",'Deep retrofit'!$T$27,IF(F73="Scenario2PBT6",'Deep retrofit'!$U$27,IF(F73="Scenario3PBT6",'Deep retrofit'!$V$27,"")))&amp;IF(F73="Scenario1PBT7",'Deep retrofit'!$W$27,IF(F73="Scenario2PBT7",'Deep retrofit'!$X$27,IF(F73="Scenario3PBT7",'Deep retrofit'!$Y$27,"")))&amp;IF(F73="Scenario1PBT8",'Deep retrofit'!$Z$27,IF(F73="Scenario2PBT8",'Deep retrofit'!$AA$27,IF(F73="Scenario3PBT8",'Deep retrofit'!$AB$27,"")))&amp;IF(F73="Scenario1PBT9",'Deep retrofit'!$AC$27,IF(F73="Scenario2PBT9",'Deep retrofit'!$AD$27,IF(F73="Scenario3PBT9",'Deep retrofit'!$AE$27,"")))&amp;IF(F73="Scenario1PBT10",'Deep retrofit'!$AF$27,IF(F73="Scenario2PBT10",'Deep retrofit'!$AG$27,IF(F73="Scenario3PBT10",'Deep retrofit'!$AH$27,"")))&amp;IF(F73="Scenario1PBT11",'Deep retrofit'!$AI$27,IF(F73="Scenario2PBT11",'Deep retrofit'!$AJ$27,IF(F73="Scenario3PBT11",'Deep retrofit'!$AK$27,"")))&amp;IF(F73="Scenario1PBT12",'Deep retrofit'!$AL$27,IF(F73="Scenario2PBT12",'Deep retrofit'!$AM$27,IF(F73="Scenario3PBT12",'Deep retrofit'!$AN$27,"")))&amp;IF(F73="Scenario1PBT13",'Deep retrofit'!$AO$27,IF(F73="Scenario2PBT13",'Deep retrofit'!$AP$27,IF(F73="Scenario3PBT13",'Deep retrofit'!$AQ$27,"")))&amp;IF(F73="Scenario1PBT14",'Deep retrofit'!$AR$27,IF(F73="Scenario2PBT14",'Deep retrofit'!$AS$27,IF(F73="Scenario3PBT14",'Deep retrofit'!$AT$27,"")))&amp;IF(F73="Scenario1PBT15",'Deep retrofit'!$AU$27,IF(F73="Scenario2PBT15",'Deep retrofit'!$AV$27,IF(F73="Scenario3PBT15",'Deep retrofit'!$AW$27,"")))</f>
        <v/>
      </c>
      <c r="T73" s="207">
        <f t="shared" si="51"/>
        <v>0</v>
      </c>
      <c r="U73" s="206" t="str">
        <f>IF(F73="Scenario1PBT1",'Deep retrofit'!$E$38,IF(F73="Scenario2PBT1",'Deep retrofit'!$F$38,IF(F73="Scenario3PBT1",'Deep retrofit'!$G$38,"")))&amp;IF(F73="Scenario1PBT2",'Deep retrofit'!$H$38,IF(F73="Scenario2PBT2",'Deep retrofit'!$I$38,IF(F73="Scenario3PBT2",'Deep retrofit'!$J$38,"")))&amp;IF(F73="Scenario1PBT3",'Deep retrofit'!$K$38,IF(F73="Scenario2PBT3",'Deep retrofit'!$L$38,IF(F73="Scenario3PBT3",'Deep retrofit'!$M$38,"")))&amp;IF(F73="Scenario1PBT4",'Deep retrofit'!$N$38,IF(F73="Scenario2PBT4",'Deep retrofit'!$O$38,IF(F73="Scenario3PBT4",'Deep retrofit'!$P$38,"")))&amp;IF(F73="Scenario1PBT5",'Deep retrofit'!$Q$38,IF(F73="Scenario2PBT5",'Deep retrofit'!$R$38,IF(F73="Scenario3PBT5",'Deep retrofit'!$S$38,"")))&amp;IF(F73="Scenario1PBT6",'Deep retrofit'!$T$38,IF(F73="Scenario2PBT6",'Deep retrofit'!$U$38,IF(F73="Scenario3PBT6",'Deep retrofit'!$V$38,"")))&amp;IF(F73="Scenario1PBT7",'Deep retrofit'!$W$38,IF(F73="Scenario2PBT7",'Deep retrofit'!$X$38,IF(F73="Scenario3PBT7",'Deep retrofit'!$Y$38,"")))&amp;IF(F73="Scenario1PBT8",'Deep retrofit'!$Z$38,IF(F73="Scenario2PBT8",'Deep retrofit'!$AA$38,IF(F73="Scenario3PBT8",'Deep retrofit'!$AB$38,"")))&amp;IF(F73="Scenario1PBT9",'Deep retrofit'!$AC$38,IF(F73="Scenario2PBT9",'Deep retrofit'!$AD$38,IF(F73="Scenario3PBT9",'Deep retrofit'!$AE$38,"")))&amp;IF(F73="Scenario1PBT10",'Deep retrofit'!$AF$38,IF(F73="Scenario2PBT10",'Deep retrofit'!$AG$38,IF(F73="Scenario3PBT10",'Deep retrofit'!$AH$38,"")))&amp;IF(F73="Scenario1PBT11",'Deep retrofit'!$AI$38,IF(F73="Scenario2PBT11",'Deep retrofit'!$AJ$38,IF(F73="Scenario3PBT11",'Deep retrofit'!$AK$38,"")))&amp;IF(F73="Scenario1PBT12",'Deep retrofit'!$AL$38,IF(F73="Scenario2PBT12",'Deep retrofit'!$AM$38,IF(F73="Scenario3PBT12",'Deep retrofit'!$AN$38,"")))&amp;IF(F73="Scenario1PBT13",'Deep retrofit'!$AO$38,IF(F73="Scenario2PBT13",'Deep retrofit'!$AP$38,IF(F73="Scenario3PBT13",'Deep retrofit'!$AQ$38,"")))&amp;IF(F73="Scenario1PBT14",'Deep retrofit'!$AR$38,IF(F73="Scenario2PBT14",'Deep retrofit'!$AS$38,IF(F73="Scenario3PBT14",'Deep retrofit'!$AT$38,"")))&amp;IF(F73="Scenario1PBT15",'Deep retrofit'!$AU$38,IF(F73="Scenario2PBT15",'Deep retrofit'!$AV$38,IF(F73="Scenario3PBT15",'Deep retrofit'!$AW$38,"")))</f>
        <v/>
      </c>
      <c r="V73" s="117">
        <f t="shared" si="52"/>
        <v>0</v>
      </c>
      <c r="W73" s="117" t="str">
        <f>IF(F73="Scenario1PBT1",'Deep retrofit'!$E$40,IF(F73="Scenario2PBT1",'Deep retrofit'!$F$40,IF(F73="Scenario3PBT1",'Deep retrofit'!$G$40,"")))&amp;IF(F73="Scenario1PBT2",'Deep retrofit'!$H$40,IF(F73="Scenario2PBT2",'Deep retrofit'!$I$40,IF(F73="Scenario3PBT2",'Deep retrofit'!$J$40,"")))&amp;IF(F73="Scenario1PBT3",'Deep retrofit'!$K$40,IF(F73="Scenario2PBT3",'Deep retrofit'!$L$40,IF(F73="Scenario3PBT3",'Deep retrofit'!$M$40,"")))&amp;IF(F73="Scenario1PBT4",'Deep retrofit'!$N$40,IF(F73="Scenario2PBT4",'Deep retrofit'!$O$40,IF(F73="Scenario3PBT4",'Deep retrofit'!$P$40,"")))&amp;IF(F73="Scenario1PBT5",'Deep retrofit'!$Q$40,IF(F73="Scenario2PBT5",'Deep retrofit'!$R$40,IF(F73="Scenario3PBT5",'Deep retrofit'!$S$40,"")))&amp;IF(F73="Scenario1PBT6",'Deep retrofit'!$T$40,IF(F73="Scenario2PBT6",'Deep retrofit'!$U$40,IF(F73="Scenario3PBT6",'Deep retrofit'!$V$40,"")))&amp;IF(F73="Scenario1PBT7",'Deep retrofit'!$W$40,IF(F73="Scenario2PBT7",'Deep retrofit'!$X$40,IF(F73="Scenario3PBT7",'Deep retrofit'!$Y$40,"")))&amp;IF(F73="Scenario1PBT8",'Deep retrofit'!$Z$40,IF(F73="Scenario2PBT8",'Deep retrofit'!$AA$40,IF(F73="Scenario3PBT8",'Deep retrofit'!$AB$40,"")))&amp;IF(F73="Scenario1PBT9",'Deep retrofit'!$AC$40,IF(F73="Scenario2PBT9",'Deep retrofit'!$AD$40,IF(F73="Scenario3PBT9",'Deep retrofit'!$AE$40,"")))&amp;IF(F73="Scenario1PBT10",'Deep retrofit'!$AF$40,IF(F73="Scenario2PBT10",'Deep retrofit'!$AG$40,IF(F73="Scenario3PBT10",'Deep retrofit'!$AH$40,"")))&amp;IF(F73="Scenario1PBT11",'Deep retrofit'!$AI$40,IF(F73="Scenario2PBT11",'Deep retrofit'!$AJ$40,IF(F73="Scenario3PBT11",'Deep retrofit'!$AK$40,"")))&amp;IF(F73="Scenario1PBT12",'Deep retrofit'!$AL$40,IF(F73="Scenario2PBT12",'Deep retrofit'!$AM$40,IF(F73="Scenario3PBT12",'Deep retrofit'!$AN$40,"")))&amp;IF(F73="Scenario1PBT13",'Deep retrofit'!$AO$40,IF(F73="Scenario2PBT13",'Deep retrofit'!$AP$40,IF(F73="Scenario3PBT13",'Deep retrofit'!$AQ$40,"")))&amp;IF(F73="Scenario1PBT14",'Deep retrofit'!$AR$40,IF(F73="Scenario2PBT14",'Deep retrofit'!$AS$40,IF(F73="Scenario3PBT14",'Deep retrofit'!$AT$40,"")))&amp;IF(F73="Scenario1PBT15",'Deep retrofit'!$AU$40,IF(F73="Scenario2PBT15",'Deep retrofit'!$AV$40,IF(F73="Scenario3PBT15",'Deep retrofit'!$AW$40,"")))</f>
        <v/>
      </c>
      <c r="X73" s="117">
        <f t="shared" si="53"/>
        <v>0</v>
      </c>
      <c r="Y73" s="117" t="str">
        <f>IF(F73="Scenario1PBT1",'Deep retrofit'!$E$42,IF(F73="Scenario2PBT1",'Deep retrofit'!$F$42,IF(F73="Scenario3PBT1",'Deep retrofit'!$G$42,"")))&amp;IF(F73="Scenario1PBT2",'Deep retrofit'!$H$42,IF(F73="Scenario2PBT2",'Deep retrofit'!$I$42,IF(F73="Scenario3PBT2",'Deep retrofit'!$J$42,"")))&amp;IF(F73="Scenario1PBT3",'Deep retrofit'!$K$42,IF(F73="Scenario2PBT3",'Deep retrofit'!$L$42,IF(F73="Scenario3PBT3",'Deep retrofit'!$M$42,"")))&amp;IF(F73="Scenario1PBT4",'Deep retrofit'!$N$42,IF(F73="Scenario2PBT4",'Deep retrofit'!$O$42,IF(F73="Scenario3PBT4",'Deep retrofit'!$P$42,"")))&amp;IF(F73="Scenario1PBT5",'Deep retrofit'!$Q$42,IF(F73="Scenario2PBT5",'Deep retrofit'!$R$42,IF(F73="Scenario3PBT5",'Deep retrofit'!$S$42,"")))&amp;IF(F73="Scenario1PBT6",'Deep retrofit'!$T$42,IF(F73="Scenario2PBT6",'Deep retrofit'!$U$42,IF(F73="Scenario3PBT6",'Deep retrofit'!$V$42,"")))&amp;IF(F73="Scenario1PBT7",'Deep retrofit'!$W$42,IF(F73="Scenario2PBT7",'Deep retrofit'!$X$42,IF(F73="Scenario3PBT7",'Deep retrofit'!$Y$42,"")))&amp;IF(F73="Scenario1PBT8",'Deep retrofit'!$Z$42,IF(F73="Scenario2PBT8",'Deep retrofit'!$AA$42,IF(F73="Scenario3PBT8",'Deep retrofit'!$AB$42,"")))&amp;IF(F73="Scenario1PBT9",'Deep retrofit'!$AC$42,IF(F73="Scenario2PBT9",'Deep retrofit'!$AD$42,IF(F73="Scenario3PBT9",'Deep retrofit'!$AE$42,"")))&amp;IF(F73="Scenario1PBT10",'Deep retrofit'!$AF$42,IF(F73="Scenario2PBT10",'Deep retrofit'!$AG$42,IF(F73="Scenario3PBT10",'Deep retrofit'!$AH$42,"")))&amp;IF(F73="Scenario1PBT11",'Deep retrofit'!$AI$42,IF(F73="Scenario2PBT11",'Deep retrofit'!$AJ$42,IF(F73="Scenario3PBT11",'Deep retrofit'!$AK$42,"")))&amp;IF(F73="Scenario1PBT12",'Deep retrofit'!$AL$42,IF(F73="Scenario2PBT12",'Deep retrofit'!$AM$42,IF(F73="Scenario3PBT12",'Deep retrofit'!$AN$42,"")))&amp;IF(F73="Scenario1PBT13",'Deep retrofit'!$AO$42,IF(F73="Scenario2PBT13",'Deep retrofit'!$AP$42,IF(F73="Scenario3PBT13",'Deep retrofit'!$AQ$42,"")))&amp;IF(F73="Scenario1PBT14",'Deep retrofit'!$AR$42,IF(F73="Scenario2PBT14",'Deep retrofit'!$AS$42,IF(F73="Scenario3PBT14",'Deep retrofit'!$AT$42,"")))&amp;IF(F73="Scenario1PBT15",'Deep retrofit'!$AU$42,IF(F73="Scenario2PBT15",'Deep retrofit'!$AV$42,IF(F73="Scenario3PBT15",'Deep retrofit'!$AW$42,"")))</f>
        <v/>
      </c>
      <c r="Z73" s="117">
        <f t="shared" si="54"/>
        <v>0</v>
      </c>
      <c r="AA73" s="269" t="str">
        <f>IF(F73="Scenario1PBT1",'Deep retrofit'!$E$101,IF(F73="Scenario2PBT1",'Deep retrofit'!$F$101,IF(F73="Scenario3PBT1",'Deep retrofit'!$G$101,"")))&amp;IF(F73="Scenario1PBT2",'Deep retrofit'!$H$101,IF(F73="Scenario2PBT2",'Deep retrofit'!$I$101,IF(F73="Scenario3PBT2",'Deep retrofit'!$J$101,"")))&amp;IF(F73="Scenario1PBT3",'Deep retrofit'!$K$101,IF(F73="Scenario2PBT3",'Deep retrofit'!$L$101,IF(F73="Scenario3PBT3",'Deep retrofit'!$M$101,"")))&amp;IF(F73="Scenario1PBT4",'Deep retrofit'!$N$101,IF(F73="Scenario2PBT4",'Deep retrofit'!$O$101,IF(F73="Scenario3PBT4",'Deep retrofit'!$P$101,"")))&amp;IF(F73="Scenario1PBT5",'Deep retrofit'!$Q$101,IF(F73="Scenario2PBT5",'Deep retrofit'!$R$101,IF(F73="Scenario3PBT5",'Deep retrofit'!$S$101,"")))&amp;IF(F73="Scenario1PBT6",'Deep retrofit'!$T$101,IF(F73="Scenario2PBT6",'Deep retrofit'!$U$101,IF(F73="Scenario3PBT6",'Deep retrofit'!$V$101,"")))&amp;IF(F73="Scenario1PBT7",'Deep retrofit'!$W$101,IF(F73="Scenario2PBT7",'Deep retrofit'!$X$101,IF(F73="Scenario3PBT7",'Deep retrofit'!$Y$101,"")))&amp;IF(F73="Scenario1PBT8",'Deep retrofit'!$Z$101,IF(F73="Scenario2PBT8",'Deep retrofit'!$AA$101,IF(F73="Scenario3PBT8",'Deep retrofit'!$AB$101,"")))&amp;IF(F73="Scenario1PBT9",'Deep retrofit'!$AC$101,IF(F73="Scenario2PBT9",'Deep retrofit'!$AD$101,IF(F73="Scenario3PBT9",'Deep retrofit'!$AE$101,"")))&amp;IF(F73="Scenario1PBT10",'Deep retrofit'!$AF$101,IF(F73="Scenario2PBT10",'Deep retrofit'!$AG$101,IF(F73="Scenario3PBT10",'Deep retrofit'!$AH$101,"")))&amp;IF(F73="Scenario1PBT11",'Deep retrofit'!$AI$101,IF(F73="Scenario2PBT11",'Deep retrofit'!$AJ$101,IF(F73="Scenario3PBT11",'Deep retrofit'!$AK$101,"")))&amp;IF(F73="Scenario1PBT12",'Deep retrofit'!$AL$101,IF(F73="Scenario2PBT12",'Deep retrofit'!$AM$101,IF(F73="Scenario3PBT12",'Deep retrofit'!$AN$101,"")))&amp;IF(F73="Scenario1PBT13",'Deep retrofit'!$AO$101,IF(F73="Scenario2PBT13",'Deep retrofit'!$AP$101,IF(F73="Scenario3PBT13",'Deep retrofit'!$AQ$101,"")))&amp;IF(F73="Scenario1PBT14",'Deep retrofit'!$AR$101,IF(F73="Scenario2PBT14",'Deep retrofit'!$AS$101,IF(F73="Scenario3PBT14",'Deep retrofit'!$AT$101,"")))&amp;IF(F73="Scenario1PBT15",'Deep retrofit'!$AU$101,IF(F73="Scenario2PBT15",'Deep retrofit'!$AV$101,IF(F73="Scenario3PBT15",'Deep retrofit'!$AW$101,"")))</f>
        <v/>
      </c>
      <c r="AB73" s="179">
        <f t="shared" si="55"/>
        <v>0</v>
      </c>
      <c r="AC73" s="208">
        <f>IFERROR('Projection_Base-case'!G73-G73,0)</f>
        <v>0</v>
      </c>
      <c r="AD73" s="117">
        <f t="shared" si="34"/>
        <v>0</v>
      </c>
      <c r="AE73" s="117">
        <f>IFERROR(100*AC73/'Projection_Base-case'!G73,0)</f>
        <v>0</v>
      </c>
      <c r="AF73" s="117">
        <f>IFERROR('Projection_Base-case'!I73-I73,0)</f>
        <v>0</v>
      </c>
      <c r="AG73" s="117">
        <f t="shared" si="35"/>
        <v>0</v>
      </c>
      <c r="AH73" s="117">
        <f>IFERROR(100*AF73/'Projection_Base-case'!I73,0)</f>
        <v>0</v>
      </c>
      <c r="AI73" s="117">
        <f>IFERROR('Projection_Base-case'!K73-K73,0)</f>
        <v>0</v>
      </c>
      <c r="AJ73" s="117">
        <f t="shared" si="36"/>
        <v>0</v>
      </c>
      <c r="AK73" s="117">
        <f>IFERROR(100*AI73/'Projection_Base-case'!K73,0)</f>
        <v>0</v>
      </c>
      <c r="AL73" s="117">
        <f>IFERROR(M73-'Projection_Base-case'!M73,0)</f>
        <v>0</v>
      </c>
      <c r="AM73" s="117">
        <f t="shared" si="37"/>
        <v>0</v>
      </c>
      <c r="AN73" s="179">
        <f>IFERROR(IF('Projection_Base-case'!N73&gt;0,100*AM73/'Projection_Base-case'!N73,100*AM73/N73),0)</f>
        <v>0</v>
      </c>
      <c r="AO73" s="206">
        <f>IFERROR('Projection_Base-case'!O73-O73,0)</f>
        <v>0</v>
      </c>
      <c r="AP73" s="117">
        <f t="shared" si="38"/>
        <v>0</v>
      </c>
      <c r="AQ73" s="117">
        <f>IFERROR(100*AO73/'Projection_Base-case'!O73,0)</f>
        <v>0</v>
      </c>
      <c r="AR73" s="117">
        <f>IFERROR('Projection_Base-case'!Q73-Q73,0)</f>
        <v>0</v>
      </c>
      <c r="AS73" s="117">
        <f t="shared" si="39"/>
        <v>0</v>
      </c>
      <c r="AT73" s="117">
        <f>IFERROR(100*AR73/'Projection_Base-case'!Q73,0)</f>
        <v>0</v>
      </c>
      <c r="AU73" s="117">
        <f>IFERROR('Projection_Base-case'!S73-S73,0)</f>
        <v>0</v>
      </c>
      <c r="AV73" s="117">
        <f t="shared" si="40"/>
        <v>0</v>
      </c>
      <c r="AW73" s="118">
        <f>IFERROR(100*AU73/'Projection_Base-case'!S73,0)</f>
        <v>0</v>
      </c>
      <c r="AX73" s="206">
        <f>IFERROR('Projection_Base-case'!U73-U73,0)</f>
        <v>0</v>
      </c>
      <c r="AY73" s="117">
        <f t="shared" si="41"/>
        <v>0</v>
      </c>
      <c r="AZ73" s="117">
        <f>IFERROR(100*AX73/'Projection_Base-case'!U73,0)</f>
        <v>0</v>
      </c>
      <c r="BA73" s="117">
        <f>IFERROR('Projection_Base-case'!W73-W73,0)</f>
        <v>0</v>
      </c>
      <c r="BB73" s="117">
        <f t="shared" si="42"/>
        <v>0</v>
      </c>
      <c r="BC73" s="117">
        <f>IFERROR(100*BA73/'Projection_Base-case'!W73,0)</f>
        <v>0</v>
      </c>
      <c r="BD73" s="117">
        <f>IFERROR('Projection_Base-case'!Y73-Y73,0)</f>
        <v>0</v>
      </c>
      <c r="BE73" s="117">
        <f t="shared" si="43"/>
        <v>0</v>
      </c>
      <c r="BF73" s="117">
        <f>IFERROR(100*BD73/'Projection_Base-case'!Y73,0)</f>
        <v>0</v>
      </c>
      <c r="BG73" s="178">
        <f t="shared" si="56"/>
        <v>0</v>
      </c>
      <c r="BH73" s="179">
        <f t="shared" si="57"/>
        <v>0</v>
      </c>
    </row>
    <row r="74" spans="1:60">
      <c r="A74" s="205">
        <v>69</v>
      </c>
      <c r="B74" s="178">
        <f>IF('Projection_Base-case'!B74&lt;&gt;"",'Projection_Base-case'!B74,0)</f>
        <v>0</v>
      </c>
      <c r="C74" s="178">
        <f>IF('Projection_Base-case'!C74&lt;&gt;"",'Projection_Base-case'!C74,0)</f>
        <v>0</v>
      </c>
      <c r="D74" s="178">
        <f>IF('Projection_Base-case'!D74&lt;&gt;"",'Projection_Base-case'!D74,0)</f>
        <v>0</v>
      </c>
      <c r="E74" s="107" t="str">
        <f>IF(AND('Résultats deep'!$AC$3="OUI",'Résultats deep'!E73&lt;&gt;""),'Résultats deep'!E73,IF(OR(D74="PBT1",D74="PBT2",D74="PBT3",D74="PBT4",D74="PBT5",D74="PBT6",D74="PBT7"),"Scenario1",""))</f>
        <v/>
      </c>
      <c r="F74" s="202" t="str">
        <f t="shared" si="44"/>
        <v>0</v>
      </c>
      <c r="G74" s="177" t="str">
        <f>IF(F74="Scenario1PBT1",'Deep retrofit'!$E$6,IF(F74="Scenario2PBT1",'Deep retrofit'!$F$6,IF(F74="Scenario3PBT1",'Deep retrofit'!$G$6,"")))&amp;IF(F74="Scenario1PBT2",'Deep retrofit'!$H$6,IF(F74="Scenario2PBT2",'Deep retrofit'!$I$6,IF(F74="Scenario3PBT2",'Deep retrofit'!$J$6,"")))&amp;IF(F74="Scenario1PBT3",'Deep retrofit'!$K$6,IF(F74="Scenario2PBT3",'Deep retrofit'!$L$6,IF(F74="Scenario3PBT3",'Deep retrofit'!$M$6,"")))&amp;IF(F74="Scenario1PBT4",'Deep retrofit'!$N$6,IF(F74="Scenario2PBT4",'Deep retrofit'!$O$6,IF(F74="Scenario3PBT4",'Deep retrofit'!$P$6,"")))&amp;IF(F74="Scenario1PBT5",'Deep retrofit'!$Q$6,IF(F74="Scenario2PBT5",'Deep retrofit'!$R$6,IF(F74="Scenario3PBT5",'Deep retrofit'!$S$6,"")))&amp;IF(F74="Scenario1PBT6",'Deep retrofit'!$T$6,IF(F74="Scenario2PBT6",'Deep retrofit'!$U$6,IF(F74="Scenario3PBT6",'Deep retrofit'!$V$6,"")))&amp;IF(F74="Scenario1PBT7",'Deep retrofit'!$W$6,IF(F74="Scenario2PBT7",'Deep retrofit'!$X$6,IF(F74="Scenario3PBT7",'Deep retrofit'!$Y$6,"")))&amp;IF(F74="Scenario1PBT8",'Deep retrofit'!$Z$6,IF(F74="Scenario2PBT8",'Deep retrofit'!$AA$6,IF(F74="Scenario3PBT8",'Deep retrofit'!$AB$6,"")))&amp;IF(F74="Scenario1PBT9",'Deep retrofit'!$AC$6,IF(F74="Scenario2PBT9",'Deep retrofit'!$AD$6,IF(F74="Scenario3PBT9",'Deep retrofit'!$AE$6,"")))&amp;IF(F74="Scenario1PBT10",'Deep retrofit'!$AF$6,IF(F74="Scenario2PBT10",'Deep retrofit'!$AG$6,IF(F74="Scenario3PBT10",'Deep retrofit'!$AH$6,"")))&amp;IF(F74="Scenario1PBT11",'Deep retrofit'!$AI$6,IF(F74="Scenario2PBT11",'Deep retrofit'!$AJ$6,IF(F74="Scenario3PBT11",'Deep retrofit'!$AK$6,"")))&amp;IF(F74="Scenario1PBT12",'Deep retrofit'!$AL$6,IF(F74="Scenario2PBT12",'Deep retrofit'!$AM$6,IF(F74="Scenario3PBT12",'Deep retrofit'!$AN$6,"")))&amp;IF(F74="Scenario1PBT13",'Deep retrofit'!$AO$6,IF(F74="Scenario2PBT13",'Deep retrofit'!$AP$6,IF(F74="Scenario3PBT13",'Deep retrofit'!$AQ$6,"")))&amp;IF(F74="Scenario1PBT14",'Deep retrofit'!$AR$6,IF(F74="Scenario2PBT14",'Deep retrofit'!$AS$6,IF(F74="Scenario3PBT14",'Deep retrofit'!$AT$6,"")))&amp;IF(F74="Scenario1PBT15",'Deep retrofit'!$AU$6,IF(F74="Scenario2PBT15",'Deep retrofit'!$AV$6,IF(F74="Scenario3PBT15",'Deep retrofit'!$AW$6,"")))</f>
        <v/>
      </c>
      <c r="H74" s="117">
        <f t="shared" si="45"/>
        <v>0</v>
      </c>
      <c r="I74" s="178" t="str">
        <f>IF(F74="Scenario1PBT1",'Deep retrofit'!$E$16,IF(F74="Scenario2PBT1",'Deep retrofit'!$F$16,IF(F74="Scenario3PBT1",'Deep retrofit'!$G$16,"")))&amp;IF(F74="Scenario1PBT2",'Deep retrofit'!$H$16,IF(F74="Scenario2PBT2",'Deep retrofit'!$I$16,IF(F74="Scenario3PBT2",'Deep retrofit'!$J$16,"")))&amp;IF(F74="Scenario1PBT3",'Deep retrofit'!$K$16,IF(F74="Scenario2PBT3",'Deep retrofit'!$L$16,IF(F74="Scenario3PBT3",'Deep retrofit'!$M$16,"")))&amp;IF(F74="Scenario1PBT4",'Deep retrofit'!$N$16,IF(F74="Scenario2PBT4",'Deep retrofit'!$O$16,IF(F74="Scenario3PBT4",'Deep retrofit'!$P$16,"")))&amp;IF(F74="Scenario1PBT5",'Deep retrofit'!$Q$16,IF(F74="Scenario2PBT5",'Deep retrofit'!$R$16,IF(F74="Scenario3PBT5",'Deep retrofit'!$S$16,"")))&amp;IF(F74="Scenario1PBT6",'Deep retrofit'!$T$16,IF(F74="Scenario2PBT6",'Deep retrofit'!$U$16,IF(F74="Scenario3PBT6",'Deep retrofit'!$V$16,"")))&amp;IF(F74="Scenario1PBT7",'Deep retrofit'!$W$16,IF(F74="Scenario2PBT7",'Deep retrofit'!$X$16,IF(F74="Scenario3PBT7",'Deep retrofit'!$Y$16,"")))&amp;IF(F74="Scenario1PBT8",'Deep retrofit'!$Z$16,IF(F74="Scenario2PBT8",'Deep retrofit'!$AA$16,IF(F74="Scenario3PBT8",'Deep retrofit'!$AB$16,"")))&amp;IF(F74="Scenario1PBT9",'Deep retrofit'!$AC$16,IF(F74="Scenario2PBT9",'Deep retrofit'!$AD$16,IF(F74="Scenario3PBT9",'Deep retrofit'!$AE$16,"")))&amp;IF(F74="Scenario1PBT10",'Deep retrofit'!$AF$16,IF(F74="Scenario2PBT10",'Deep retrofit'!$AG$16,IF(F74="Scenario3PBT10",'Deep retrofit'!$AH$16,"")))&amp;IF(F74="Scenario1PBT11",'Deep retrofit'!$AI$16,IF(F74="Scenario2PBT11",'Deep retrofit'!$AJ$16,IF(F74="Scenario3PBT11",'Deep retrofit'!$AK$16,"")))&amp;IF(F74="Scenario1PBT12",'Deep retrofit'!$AL$16,IF(F74="Scenario2PBT12",'Deep retrofit'!$AM$16,IF(F74="Scenario3PBT12",'Deep retrofit'!$AN$16,"")))&amp;IF(F74="Scenario1PBT13",'Deep retrofit'!$AO$16,IF(F74="Scenario2PBT13",'Deep retrofit'!$AP$16,IF(F74="Scenario3PBT13",'Deep retrofit'!$AQ$16,"")))&amp;IF(F74="Scenario1PBT14",'Deep retrofit'!$AR$16,IF(F74="Scenario2PBT14",'Deep retrofit'!$AS$16,IF(F74="Scenario3PBT14",'Deep retrofit'!$AT$16,"")))&amp;IF(F74="Scenario1PBT15",'Deep retrofit'!$AU$16,IF(F74="Scenario2PBT15",'Deep retrofit'!$AV$16,IF(F74="Scenario3PBT15",'Deep retrofit'!$AW$16,"")))</f>
        <v/>
      </c>
      <c r="J74" s="117">
        <f t="shared" si="46"/>
        <v>0</v>
      </c>
      <c r="K74" s="117" t="str">
        <f>IF(F74="Scenario1PBT1",'Deep retrofit'!$E$18,IF(F74="Scenario2PBT1",'Deep retrofit'!$F$18,IF(F74="Scenario3PBT1",'Deep retrofit'!$G$18,"")))&amp;IF(F74="Scenario1PBT2",'Deep retrofit'!$H$18,IF(F74="Scenario2PBT2",'Deep retrofit'!$I$18,IF(F74="Scenario3PBT2",'Deep retrofit'!$J$18,"")))&amp;IF(F74="Scenario1PBT3",'Deep retrofit'!$K$18,IF(F74="Scenario2PBT3",'Deep retrofit'!$L$18,IF(F74="Scenario3PBT3",'Deep retrofit'!$M$18,"")))&amp;IF(F74="Scenario1PBT4",'Deep retrofit'!$N$18,IF(F74="Scenario2PBT4",'Deep retrofit'!$O$18,IF(F74="Scenario3PBT4",'Deep retrofit'!$P$18,"")))&amp;IF(F74="Scenario1PBT5",'Deep retrofit'!$Q$18,IF(F74="Scenario2PBT5",'Deep retrofit'!$R$18,IF(F74="Scenario3PBT5",'Deep retrofit'!$S$18,"")))&amp;IF(F74="Scenario1PBT6",'Deep retrofit'!$T$18,IF(F74="Scenario2PBT6",'Deep retrofit'!$U$18,IF(F74="Scenario3PBT6",'Deep retrofit'!$V$18,"")))&amp;IF(F74="Scenario1PBT7",'Deep retrofit'!$W$18,IF(F74="Scenario2PBT7",'Deep retrofit'!$X$18,IF(F74="Scenario3PBT7",'Deep retrofit'!$Y$18,"")))&amp;IF(F74="Scenario1PBT8",'Deep retrofit'!$Z$18,IF(F74="Scenario2PBT8",'Deep retrofit'!$AA$18,IF(F74="Scenario3PBT8",'Deep retrofit'!$AB$18,"")))&amp;IF(F74="Scenario1PBT9",'Deep retrofit'!$AC$18,IF(F74="Scenario2PBT9",'Deep retrofit'!$AD$18,IF(F74="Scenario3PBT9",'Deep retrofit'!$AE$18,"")))&amp;IF(F74="Scenario1PBT10",'Deep retrofit'!$AF$18,IF(F74="Scenario2PBT10",'Deep retrofit'!$AG$18,IF(F74="Scenario3PBT10",'Deep retrofit'!$AH$18,"")))&amp;IF(F74="Scenario1PBT11",'Deep retrofit'!$AI$18,IF(F74="Scenario2PBT11",'Deep retrofit'!$AJ$18,IF(F74="Scenario3PBT11",'Deep retrofit'!$AK$18,"")))&amp;IF(F74="Scenario1PBT12",'Deep retrofit'!$AL$18,IF(F74="Scenario2PBT12",'Deep retrofit'!$AM$18,IF(F74="Scenario3PBT12",'Deep retrofit'!$AN$18,"")))&amp;IF(F74="Scenario1PBT13",'Deep retrofit'!$AO$18,IF(F74="Scenario2PBT13",'Deep retrofit'!$AP$18,IF(F74="Scenario3PBT13",'Deep retrofit'!$AQ$18,"")))&amp;IF(F74="Scenario1PBT14",'Deep retrofit'!$AR$18,IF(F74="Scenario2PBT14",'Deep retrofit'!$AS$18,IF(F74="Scenario3PBT14",'Deep retrofit'!$AT$18,"")))&amp;IF(F74="Scenario1PBT15",'Deep retrofit'!$AU$18,IF(F74="Scenario2PBT15",'Deep retrofit'!$AV$18,IF(F74="Scenario3PBT15",'Deep retrofit'!$AW$18,"")))</f>
        <v/>
      </c>
      <c r="L74" s="117">
        <f t="shared" si="47"/>
        <v>0</v>
      </c>
      <c r="M74" s="117" t="str">
        <f>IF(F74="Scenario1PBT1",'Deep retrofit'!$E$20,IF(F74="Scenario2PBT1",'Deep retrofit'!$F$20,IF(F74="Scenario3PBT1",'Deep retrofit'!$G$20,"")))&amp;IF(F74="Scenario1PBT2",'Deep retrofit'!$H$20,IF(F74="Scenario2PBT2",'Deep retrofit'!$I$20,IF(F74="Scenario3PBT2",'Deep retrofit'!$J$20,"")))&amp;IF(F74="Scenario1PBT3",'Deep retrofit'!$K$20,IF(F74="Scenario2PBT3",'Deep retrofit'!$L$20,IF(F74="Scenario3PBT3",'Deep retrofit'!$M$20,"")))&amp;IF(F74="Scenario1PBT4",'Deep retrofit'!$N$20,IF(F74="Scenario2PBT4",'Deep retrofit'!$O$20,IF(F74="Scenario3PBT4",'Deep retrofit'!$P$20,"")))&amp;IF(F74="Scenario1PBT5",'Deep retrofit'!$Q$20,IF(F74="Scenario2PBT5",'Deep retrofit'!$R$20,IF(F74="Scenario3PBT5",'Deep retrofit'!$S$20,"")))&amp;IF(F74="Scenario1PBT6",'Deep retrofit'!$T$20,IF(F74="Scenario2PBT6",'Deep retrofit'!$U$20,IF(F74="Scenario3PBT6",'Deep retrofit'!$V$20,"")))&amp;IF(F74="Scenario1PBT7",'Deep retrofit'!$W$20,IF(F74="Scenario2PBT7",'Deep retrofit'!$X$20,IF(F74="Scenario3PBT7",'Deep retrofit'!$Y$20,"")))&amp;IF(F74="Scenario1PBT8",'Deep retrofit'!$Z$20,IF(F74="Scenario2PBT8",'Deep retrofit'!$AA$20,IF(F74="Scenario3PBT8",'Deep retrofit'!$AB$20,"")))&amp;IF(F74="Scenario1PBT9",'Deep retrofit'!$AC$20,IF(F74="Scenario2PBT9",'Deep retrofit'!$AD$20,IF(F74="Scenario3PBT9",'Deep retrofit'!$AE$20,"")))&amp;IF(F74="Scenario1PBT10",'Deep retrofit'!$AF$20,IF(F74="Scenario2PBT10",'Deep retrofit'!$AG$20,IF(F74="Scenario3PBT10",'Deep retrofit'!$AH$20,"")))&amp;IF(F74="Scenario1PBT11",'Deep retrofit'!$AI$20,IF(F74="Scenario2PBT11",'Deep retrofit'!$AJ$20,IF(F74="Scenario3PBT11",'Deep retrofit'!$AK$20,"")))&amp;IF(F74="Scenario1PBT12",'Deep retrofit'!$AL$20,IF(F74="Scenario2PBT12",'Deep retrofit'!$AM$20,IF(F74="Scenario3PBT12",'Deep retrofit'!$AN$20,"")))&amp;IF(F74="Scenario1PBT13",'Deep retrofit'!$AO$20,IF(F74="Scenario2PBT13",'Deep retrofit'!$AP$20,IF(F74="Scenario3PBT13",'Deep retrofit'!$AQ$20,"")))&amp;IF(F74="Scenario1PBT14",'Deep retrofit'!$AR$20,IF(F74="Scenario2PBT14",'Deep retrofit'!$AS$20,IF(F74="Scenario3PBT14",'Deep retrofit'!$AT$20,"")))&amp;IF(F74="Scenario1PBT15",'Deep retrofit'!$AU$20,IF(F74="Scenario2PBT15",'Deep retrofit'!$AV$20,IF(F74="Scenario3PBT15",'Deep retrofit'!$AW$20,"")))</f>
        <v/>
      </c>
      <c r="N74" s="118">
        <f t="shared" si="48"/>
        <v>0</v>
      </c>
      <c r="O74" s="206" t="str">
        <f>IF(F74="Scenario1PBT1",'Deep retrofit'!$E$23,IF(F74="Scenario2PBT1",'Deep retrofit'!$F$23,IF(F74="Scenario3PBT1",'Deep retrofit'!$G$23,"")))&amp;IF(F74="Scenario1PBT2",'Deep retrofit'!$H$23,IF(F74="Scenario2PBT2",'Deep retrofit'!$I$23,IF(F74="Scenario3PBT2",'Deep retrofit'!$J$23,"")))&amp;IF(F74="Scenario1PBT3",'Deep retrofit'!$K$23,IF(F74="Scenario2PBT3",'Deep retrofit'!$L$23,IF(F74="Scenario3PBT3",'Deep retrofit'!$M$23,"")))&amp;IF(F74="Scenario1PBT4",'Deep retrofit'!$N$23,IF(F74="Scenario2PBT4",'Deep retrofit'!$O$23,IF(F74="Scenario3PBT4",'Deep retrofit'!$P$23,"")))&amp;IF(F74="Scenario1PBT5",'Deep retrofit'!$Q$23,IF(F74="Scenario2PBT5",'Deep retrofit'!$R$23,IF(F74="Scenario3PBT5",'Deep retrofit'!$S$23,"")))&amp;IF(F74="Scenario1PBT6",'Deep retrofit'!$T$23,IF(F74="Scenario2PBT6",'Deep retrofit'!$U$23,IF(F74="Scenario3PBT6",'Deep retrofit'!$V$23,"")))&amp;IF(F74="Scenario1PBT7",'Deep retrofit'!$W$23,IF(F74="Scenario2PBT7",'Deep retrofit'!$X$23,IF(F74="Scenario3PBT7",'Deep retrofit'!$Y$23,"")))&amp;IF(F74="Scenario1PBT8",'Deep retrofit'!$Z$23,IF(F74="Scenario2PBT8",'Deep retrofit'!$AA$23,IF(F74="Scenario3PBT8",'Deep retrofit'!$AB$23,"")))&amp;IF(F74="Scenario1PBT9",'Deep retrofit'!$AC$23,IF(F74="Scenario2PBT9",'Deep retrofit'!$AD$23,IF(F74="Scenario3PBT9",'Deep retrofit'!$AE$23,"")))&amp;IF(F74="Scenario1PBT10",'Deep retrofit'!$AF$23,IF(F74="Scenario2PBT10",'Deep retrofit'!$AG$23,IF(F74="Scenario3PBT10",'Deep retrofit'!$AH$23,"")))&amp;IF(F74="Scenario1PBT11",'Deep retrofit'!$AI$23,IF(F74="Scenario2PBT11",'Deep retrofit'!$AJ$23,IF(F74="Scenario3PBT11",'Deep retrofit'!$AK$23,"")))&amp;IF(F74="Scenario1PBT12",'Deep retrofit'!$AL$23,IF(F74="Scenario2PBT12",'Deep retrofit'!$AM$23,IF(F74="Scenario3PBT12",'Deep retrofit'!$AN$23,"")))&amp;IF(F74="Scenario1PBT13",'Deep retrofit'!$AO$23,IF(F74="Scenario2PBT13",'Deep retrofit'!$AP$23,IF(F74="Scenario3PBT13",'Deep retrofit'!$AQ$23,"")))&amp;IF(F74="Scenario1PBT14",'Deep retrofit'!$AR$23,IF(F74="Scenario2PBT14",'Deep retrofit'!$AS$23,IF(F74="Scenario3PBT14",'Deep retrofit'!$AT$23,"")))&amp;IF(F74="Scenario1PBT15",'Deep retrofit'!$AU$23,IF(F74="Scenario2PBT15",'Deep retrofit'!$AV$23,IF(F74="Scenario3PBT15",'Deep retrofit'!$AW$23,"")))</f>
        <v/>
      </c>
      <c r="P74" s="117">
        <f t="shared" si="49"/>
        <v>0</v>
      </c>
      <c r="Q74" s="117" t="str">
        <f>IF(F74="Scenario1PBT1",'Deep retrofit'!$E$25,IF(F74="Scenario2PBT1",'Deep retrofit'!$F$25,IF(F74="Scenario3PBT1",'Deep retrofit'!$G$25,"")))&amp;IF(F74="Scenario1PBT2",'Deep retrofit'!$H$25,IF(F74="Scenario2PBT2",'Deep retrofit'!$I$25,IF(F74="Scenario3PBT2",'Deep retrofit'!$J$25,"")))&amp;IF(F74="Scenario1PBT3",'Deep retrofit'!$K$25,IF(F74="Scenario2PBT3",'Deep retrofit'!$L$25,IF(F74="Scenario3PBT3",'Deep retrofit'!$M$25,"")))&amp;IF(F74="Scenario1PBT4",'Deep retrofit'!$N$25,IF(F74="Scenario2PBT4",'Deep retrofit'!$O$25,IF(F74="Scenario3PBT4",'Deep retrofit'!$P$25,"")))&amp;IF(F74="Scenario1PBT5",'Deep retrofit'!$Q$25,IF(F74="Scenario2PBT5",'Deep retrofit'!$R$25,IF(F74="Scenario3PBT5",'Deep retrofit'!$S$25,"")))&amp;IF(F74="Scenario1PBT6",'Deep retrofit'!$T$25,IF(F74="Scenario2PBT6",'Deep retrofit'!$U$25,IF(F74="Scenario3PBT6",'Deep retrofit'!$V$25,"")))&amp;IF(F74="Scenario1PBT7",'Deep retrofit'!$W$25,IF(F74="Scenario2PBT7",'Deep retrofit'!$X$25,IF(F74="Scenario3PBT7",'Deep retrofit'!$Y$25,"")))&amp;IF(F74="Scenario1PBT8",'Deep retrofit'!$Z$25,IF(F74="Scenario2PBT8",'Deep retrofit'!$AA$25,IF(F74="Scenario3PBT8",'Deep retrofit'!$AB$25,"")))&amp;IF(F74="Scenario1PBT9",'Deep retrofit'!$AC$25,IF(F74="Scenario2PBT9",'Deep retrofit'!$AD$25,IF(F74="Scenario3PBT9",'Deep retrofit'!$AE$25,"")))&amp;IF(F74="Scenario1PBT10",'Deep retrofit'!$AF$25,IF(F74="Scenario2PBT10",'Deep retrofit'!$AG$25,IF(F74="Scenario3PBT10",'Deep retrofit'!$AH$25,"")))&amp;IF(F74="Scenario1PBT11",'Deep retrofit'!$AI$25,IF(F74="Scenario2PBT11",'Deep retrofit'!$AJ$25,IF(F74="Scenario3PBT11",'Deep retrofit'!$AK$25,"")))&amp;IF(F74="Scenario1PBT12",'Deep retrofit'!$AL$25,IF(F74="Scenario2PBT12",'Deep retrofit'!$AM$25,IF(F74="Scenario3PBT12",'Deep retrofit'!$AN$25,"")))&amp;IF(F74="Scenario1PBT13",'Deep retrofit'!$AO$25,IF(F74="Scenario2PBT13",'Deep retrofit'!$AP$25,IF(F74="Scenario3PBT13",'Deep retrofit'!$AQ$25,"")))&amp;IF(F74="Scenario1PBT14",'Deep retrofit'!$AR$25,IF(F74="Scenario2PBT14",'Deep retrofit'!$AS$25,IF(F74="Scenario3PBT14",'Deep retrofit'!$AT$25,"")))&amp;IF(F74="Scenario1PBT15",'Deep retrofit'!$AU$25,IF(F74="Scenario2PBT15",'Deep retrofit'!$AV$25,IF(F74="Scenario3PBT15",'Deep retrofit'!$AW$25,"")))</f>
        <v/>
      </c>
      <c r="R74" s="117">
        <f t="shared" si="50"/>
        <v>0</v>
      </c>
      <c r="S74" s="117" t="str">
        <f>IF(F74="Scenario1PBT1",'Deep retrofit'!$E$27,IF(F74="Scenario2PBT1",'Deep retrofit'!$F$27,IF(F74="Scenario3PBT1",'Deep retrofit'!$G$27,"")))&amp;IF(F74="Scenario1PBT2",'Deep retrofit'!$H$27,IF(F74="Scenario2PBT2",'Deep retrofit'!$I$27,IF(F74="Scenario3PBT2",'Deep retrofit'!$J$27,"")))&amp;IF(F74="Scenario1PBT3",'Deep retrofit'!$K$27,IF(F74="Scenario2PBT3",'Deep retrofit'!$L$27,IF(F74="Scenario3PBT3",'Deep retrofit'!$M$27,"")))&amp;IF(F74="Scenario1PBT4",'Deep retrofit'!$N$27,IF(F74="Scenario2PBT4",'Deep retrofit'!$O$27,IF(F74="Scenario3PBT4",'Deep retrofit'!$P$27,"")))&amp;IF(F74="Scenario1PBT5",'Deep retrofit'!$Q$27,IF(F74="Scenario2PBT5",'Deep retrofit'!$R$27,IF(F74="Scenario3PBT5",'Deep retrofit'!$S$27,"")))&amp;IF(F74="Scenario1PBT6",'Deep retrofit'!$T$27,IF(F74="Scenario2PBT6",'Deep retrofit'!$U$27,IF(F74="Scenario3PBT6",'Deep retrofit'!$V$27,"")))&amp;IF(F74="Scenario1PBT7",'Deep retrofit'!$W$27,IF(F74="Scenario2PBT7",'Deep retrofit'!$X$27,IF(F74="Scenario3PBT7",'Deep retrofit'!$Y$27,"")))&amp;IF(F74="Scenario1PBT8",'Deep retrofit'!$Z$27,IF(F74="Scenario2PBT8",'Deep retrofit'!$AA$27,IF(F74="Scenario3PBT8",'Deep retrofit'!$AB$27,"")))&amp;IF(F74="Scenario1PBT9",'Deep retrofit'!$AC$27,IF(F74="Scenario2PBT9",'Deep retrofit'!$AD$27,IF(F74="Scenario3PBT9",'Deep retrofit'!$AE$27,"")))&amp;IF(F74="Scenario1PBT10",'Deep retrofit'!$AF$27,IF(F74="Scenario2PBT10",'Deep retrofit'!$AG$27,IF(F74="Scenario3PBT10",'Deep retrofit'!$AH$27,"")))&amp;IF(F74="Scenario1PBT11",'Deep retrofit'!$AI$27,IF(F74="Scenario2PBT11",'Deep retrofit'!$AJ$27,IF(F74="Scenario3PBT11",'Deep retrofit'!$AK$27,"")))&amp;IF(F74="Scenario1PBT12",'Deep retrofit'!$AL$27,IF(F74="Scenario2PBT12",'Deep retrofit'!$AM$27,IF(F74="Scenario3PBT12",'Deep retrofit'!$AN$27,"")))&amp;IF(F74="Scenario1PBT13",'Deep retrofit'!$AO$27,IF(F74="Scenario2PBT13",'Deep retrofit'!$AP$27,IF(F74="Scenario3PBT13",'Deep retrofit'!$AQ$27,"")))&amp;IF(F74="Scenario1PBT14",'Deep retrofit'!$AR$27,IF(F74="Scenario2PBT14",'Deep retrofit'!$AS$27,IF(F74="Scenario3PBT14",'Deep retrofit'!$AT$27,"")))&amp;IF(F74="Scenario1PBT15",'Deep retrofit'!$AU$27,IF(F74="Scenario2PBT15",'Deep retrofit'!$AV$27,IF(F74="Scenario3PBT15",'Deep retrofit'!$AW$27,"")))</f>
        <v/>
      </c>
      <c r="T74" s="207">
        <f t="shared" si="51"/>
        <v>0</v>
      </c>
      <c r="U74" s="206" t="str">
        <f>IF(F74="Scenario1PBT1",'Deep retrofit'!$E$38,IF(F74="Scenario2PBT1",'Deep retrofit'!$F$38,IF(F74="Scenario3PBT1",'Deep retrofit'!$G$38,"")))&amp;IF(F74="Scenario1PBT2",'Deep retrofit'!$H$38,IF(F74="Scenario2PBT2",'Deep retrofit'!$I$38,IF(F74="Scenario3PBT2",'Deep retrofit'!$J$38,"")))&amp;IF(F74="Scenario1PBT3",'Deep retrofit'!$K$38,IF(F74="Scenario2PBT3",'Deep retrofit'!$L$38,IF(F74="Scenario3PBT3",'Deep retrofit'!$M$38,"")))&amp;IF(F74="Scenario1PBT4",'Deep retrofit'!$N$38,IF(F74="Scenario2PBT4",'Deep retrofit'!$O$38,IF(F74="Scenario3PBT4",'Deep retrofit'!$P$38,"")))&amp;IF(F74="Scenario1PBT5",'Deep retrofit'!$Q$38,IF(F74="Scenario2PBT5",'Deep retrofit'!$R$38,IF(F74="Scenario3PBT5",'Deep retrofit'!$S$38,"")))&amp;IF(F74="Scenario1PBT6",'Deep retrofit'!$T$38,IF(F74="Scenario2PBT6",'Deep retrofit'!$U$38,IF(F74="Scenario3PBT6",'Deep retrofit'!$V$38,"")))&amp;IF(F74="Scenario1PBT7",'Deep retrofit'!$W$38,IF(F74="Scenario2PBT7",'Deep retrofit'!$X$38,IF(F74="Scenario3PBT7",'Deep retrofit'!$Y$38,"")))&amp;IF(F74="Scenario1PBT8",'Deep retrofit'!$Z$38,IF(F74="Scenario2PBT8",'Deep retrofit'!$AA$38,IF(F74="Scenario3PBT8",'Deep retrofit'!$AB$38,"")))&amp;IF(F74="Scenario1PBT9",'Deep retrofit'!$AC$38,IF(F74="Scenario2PBT9",'Deep retrofit'!$AD$38,IF(F74="Scenario3PBT9",'Deep retrofit'!$AE$38,"")))&amp;IF(F74="Scenario1PBT10",'Deep retrofit'!$AF$38,IF(F74="Scenario2PBT10",'Deep retrofit'!$AG$38,IF(F74="Scenario3PBT10",'Deep retrofit'!$AH$38,"")))&amp;IF(F74="Scenario1PBT11",'Deep retrofit'!$AI$38,IF(F74="Scenario2PBT11",'Deep retrofit'!$AJ$38,IF(F74="Scenario3PBT11",'Deep retrofit'!$AK$38,"")))&amp;IF(F74="Scenario1PBT12",'Deep retrofit'!$AL$38,IF(F74="Scenario2PBT12",'Deep retrofit'!$AM$38,IF(F74="Scenario3PBT12",'Deep retrofit'!$AN$38,"")))&amp;IF(F74="Scenario1PBT13",'Deep retrofit'!$AO$38,IF(F74="Scenario2PBT13",'Deep retrofit'!$AP$38,IF(F74="Scenario3PBT13",'Deep retrofit'!$AQ$38,"")))&amp;IF(F74="Scenario1PBT14",'Deep retrofit'!$AR$38,IF(F74="Scenario2PBT14",'Deep retrofit'!$AS$38,IF(F74="Scenario3PBT14",'Deep retrofit'!$AT$38,"")))&amp;IF(F74="Scenario1PBT15",'Deep retrofit'!$AU$38,IF(F74="Scenario2PBT15",'Deep retrofit'!$AV$38,IF(F74="Scenario3PBT15",'Deep retrofit'!$AW$38,"")))</f>
        <v/>
      </c>
      <c r="V74" s="117">
        <f t="shared" si="52"/>
        <v>0</v>
      </c>
      <c r="W74" s="117" t="str">
        <f>IF(F74="Scenario1PBT1",'Deep retrofit'!$E$40,IF(F74="Scenario2PBT1",'Deep retrofit'!$F$40,IF(F74="Scenario3PBT1",'Deep retrofit'!$G$40,"")))&amp;IF(F74="Scenario1PBT2",'Deep retrofit'!$H$40,IF(F74="Scenario2PBT2",'Deep retrofit'!$I$40,IF(F74="Scenario3PBT2",'Deep retrofit'!$J$40,"")))&amp;IF(F74="Scenario1PBT3",'Deep retrofit'!$K$40,IF(F74="Scenario2PBT3",'Deep retrofit'!$L$40,IF(F74="Scenario3PBT3",'Deep retrofit'!$M$40,"")))&amp;IF(F74="Scenario1PBT4",'Deep retrofit'!$N$40,IF(F74="Scenario2PBT4",'Deep retrofit'!$O$40,IF(F74="Scenario3PBT4",'Deep retrofit'!$P$40,"")))&amp;IF(F74="Scenario1PBT5",'Deep retrofit'!$Q$40,IF(F74="Scenario2PBT5",'Deep retrofit'!$R$40,IF(F74="Scenario3PBT5",'Deep retrofit'!$S$40,"")))&amp;IF(F74="Scenario1PBT6",'Deep retrofit'!$T$40,IF(F74="Scenario2PBT6",'Deep retrofit'!$U$40,IF(F74="Scenario3PBT6",'Deep retrofit'!$V$40,"")))&amp;IF(F74="Scenario1PBT7",'Deep retrofit'!$W$40,IF(F74="Scenario2PBT7",'Deep retrofit'!$X$40,IF(F74="Scenario3PBT7",'Deep retrofit'!$Y$40,"")))&amp;IF(F74="Scenario1PBT8",'Deep retrofit'!$Z$40,IF(F74="Scenario2PBT8",'Deep retrofit'!$AA$40,IF(F74="Scenario3PBT8",'Deep retrofit'!$AB$40,"")))&amp;IF(F74="Scenario1PBT9",'Deep retrofit'!$AC$40,IF(F74="Scenario2PBT9",'Deep retrofit'!$AD$40,IF(F74="Scenario3PBT9",'Deep retrofit'!$AE$40,"")))&amp;IF(F74="Scenario1PBT10",'Deep retrofit'!$AF$40,IF(F74="Scenario2PBT10",'Deep retrofit'!$AG$40,IF(F74="Scenario3PBT10",'Deep retrofit'!$AH$40,"")))&amp;IF(F74="Scenario1PBT11",'Deep retrofit'!$AI$40,IF(F74="Scenario2PBT11",'Deep retrofit'!$AJ$40,IF(F74="Scenario3PBT11",'Deep retrofit'!$AK$40,"")))&amp;IF(F74="Scenario1PBT12",'Deep retrofit'!$AL$40,IF(F74="Scenario2PBT12",'Deep retrofit'!$AM$40,IF(F74="Scenario3PBT12",'Deep retrofit'!$AN$40,"")))&amp;IF(F74="Scenario1PBT13",'Deep retrofit'!$AO$40,IF(F74="Scenario2PBT13",'Deep retrofit'!$AP$40,IF(F74="Scenario3PBT13",'Deep retrofit'!$AQ$40,"")))&amp;IF(F74="Scenario1PBT14",'Deep retrofit'!$AR$40,IF(F74="Scenario2PBT14",'Deep retrofit'!$AS$40,IF(F74="Scenario3PBT14",'Deep retrofit'!$AT$40,"")))&amp;IF(F74="Scenario1PBT15",'Deep retrofit'!$AU$40,IF(F74="Scenario2PBT15",'Deep retrofit'!$AV$40,IF(F74="Scenario3PBT15",'Deep retrofit'!$AW$40,"")))</f>
        <v/>
      </c>
      <c r="X74" s="117">
        <f t="shared" si="53"/>
        <v>0</v>
      </c>
      <c r="Y74" s="117" t="str">
        <f>IF(F74="Scenario1PBT1",'Deep retrofit'!$E$42,IF(F74="Scenario2PBT1",'Deep retrofit'!$F$42,IF(F74="Scenario3PBT1",'Deep retrofit'!$G$42,"")))&amp;IF(F74="Scenario1PBT2",'Deep retrofit'!$H$42,IF(F74="Scenario2PBT2",'Deep retrofit'!$I$42,IF(F74="Scenario3PBT2",'Deep retrofit'!$J$42,"")))&amp;IF(F74="Scenario1PBT3",'Deep retrofit'!$K$42,IF(F74="Scenario2PBT3",'Deep retrofit'!$L$42,IF(F74="Scenario3PBT3",'Deep retrofit'!$M$42,"")))&amp;IF(F74="Scenario1PBT4",'Deep retrofit'!$N$42,IF(F74="Scenario2PBT4",'Deep retrofit'!$O$42,IF(F74="Scenario3PBT4",'Deep retrofit'!$P$42,"")))&amp;IF(F74="Scenario1PBT5",'Deep retrofit'!$Q$42,IF(F74="Scenario2PBT5",'Deep retrofit'!$R$42,IF(F74="Scenario3PBT5",'Deep retrofit'!$S$42,"")))&amp;IF(F74="Scenario1PBT6",'Deep retrofit'!$T$42,IF(F74="Scenario2PBT6",'Deep retrofit'!$U$42,IF(F74="Scenario3PBT6",'Deep retrofit'!$V$42,"")))&amp;IF(F74="Scenario1PBT7",'Deep retrofit'!$W$42,IF(F74="Scenario2PBT7",'Deep retrofit'!$X$42,IF(F74="Scenario3PBT7",'Deep retrofit'!$Y$42,"")))&amp;IF(F74="Scenario1PBT8",'Deep retrofit'!$Z$42,IF(F74="Scenario2PBT8",'Deep retrofit'!$AA$42,IF(F74="Scenario3PBT8",'Deep retrofit'!$AB$42,"")))&amp;IF(F74="Scenario1PBT9",'Deep retrofit'!$AC$42,IF(F74="Scenario2PBT9",'Deep retrofit'!$AD$42,IF(F74="Scenario3PBT9",'Deep retrofit'!$AE$42,"")))&amp;IF(F74="Scenario1PBT10",'Deep retrofit'!$AF$42,IF(F74="Scenario2PBT10",'Deep retrofit'!$AG$42,IF(F74="Scenario3PBT10",'Deep retrofit'!$AH$42,"")))&amp;IF(F74="Scenario1PBT11",'Deep retrofit'!$AI$42,IF(F74="Scenario2PBT11",'Deep retrofit'!$AJ$42,IF(F74="Scenario3PBT11",'Deep retrofit'!$AK$42,"")))&amp;IF(F74="Scenario1PBT12",'Deep retrofit'!$AL$42,IF(F74="Scenario2PBT12",'Deep retrofit'!$AM$42,IF(F74="Scenario3PBT12",'Deep retrofit'!$AN$42,"")))&amp;IF(F74="Scenario1PBT13",'Deep retrofit'!$AO$42,IF(F74="Scenario2PBT13",'Deep retrofit'!$AP$42,IF(F74="Scenario3PBT13",'Deep retrofit'!$AQ$42,"")))&amp;IF(F74="Scenario1PBT14",'Deep retrofit'!$AR$42,IF(F74="Scenario2PBT14",'Deep retrofit'!$AS$42,IF(F74="Scenario3PBT14",'Deep retrofit'!$AT$42,"")))&amp;IF(F74="Scenario1PBT15",'Deep retrofit'!$AU$42,IF(F74="Scenario2PBT15",'Deep retrofit'!$AV$42,IF(F74="Scenario3PBT15",'Deep retrofit'!$AW$42,"")))</f>
        <v/>
      </c>
      <c r="Z74" s="117">
        <f t="shared" si="54"/>
        <v>0</v>
      </c>
      <c r="AA74" s="269" t="str">
        <f>IF(F74="Scenario1PBT1",'Deep retrofit'!$E$101,IF(F74="Scenario2PBT1",'Deep retrofit'!$F$101,IF(F74="Scenario3PBT1",'Deep retrofit'!$G$101,"")))&amp;IF(F74="Scenario1PBT2",'Deep retrofit'!$H$101,IF(F74="Scenario2PBT2",'Deep retrofit'!$I$101,IF(F74="Scenario3PBT2",'Deep retrofit'!$J$101,"")))&amp;IF(F74="Scenario1PBT3",'Deep retrofit'!$K$101,IF(F74="Scenario2PBT3",'Deep retrofit'!$L$101,IF(F74="Scenario3PBT3",'Deep retrofit'!$M$101,"")))&amp;IF(F74="Scenario1PBT4",'Deep retrofit'!$N$101,IF(F74="Scenario2PBT4",'Deep retrofit'!$O$101,IF(F74="Scenario3PBT4",'Deep retrofit'!$P$101,"")))&amp;IF(F74="Scenario1PBT5",'Deep retrofit'!$Q$101,IF(F74="Scenario2PBT5",'Deep retrofit'!$R$101,IF(F74="Scenario3PBT5",'Deep retrofit'!$S$101,"")))&amp;IF(F74="Scenario1PBT6",'Deep retrofit'!$T$101,IF(F74="Scenario2PBT6",'Deep retrofit'!$U$101,IF(F74="Scenario3PBT6",'Deep retrofit'!$V$101,"")))&amp;IF(F74="Scenario1PBT7",'Deep retrofit'!$W$101,IF(F74="Scenario2PBT7",'Deep retrofit'!$X$101,IF(F74="Scenario3PBT7",'Deep retrofit'!$Y$101,"")))&amp;IF(F74="Scenario1PBT8",'Deep retrofit'!$Z$101,IF(F74="Scenario2PBT8",'Deep retrofit'!$AA$101,IF(F74="Scenario3PBT8",'Deep retrofit'!$AB$101,"")))&amp;IF(F74="Scenario1PBT9",'Deep retrofit'!$AC$101,IF(F74="Scenario2PBT9",'Deep retrofit'!$AD$101,IF(F74="Scenario3PBT9",'Deep retrofit'!$AE$101,"")))&amp;IF(F74="Scenario1PBT10",'Deep retrofit'!$AF$101,IF(F74="Scenario2PBT10",'Deep retrofit'!$AG$101,IF(F74="Scenario3PBT10",'Deep retrofit'!$AH$101,"")))&amp;IF(F74="Scenario1PBT11",'Deep retrofit'!$AI$101,IF(F74="Scenario2PBT11",'Deep retrofit'!$AJ$101,IF(F74="Scenario3PBT11",'Deep retrofit'!$AK$101,"")))&amp;IF(F74="Scenario1PBT12",'Deep retrofit'!$AL$101,IF(F74="Scenario2PBT12",'Deep retrofit'!$AM$101,IF(F74="Scenario3PBT12",'Deep retrofit'!$AN$101,"")))&amp;IF(F74="Scenario1PBT13",'Deep retrofit'!$AO$101,IF(F74="Scenario2PBT13",'Deep retrofit'!$AP$101,IF(F74="Scenario3PBT13",'Deep retrofit'!$AQ$101,"")))&amp;IF(F74="Scenario1PBT14",'Deep retrofit'!$AR$101,IF(F74="Scenario2PBT14",'Deep retrofit'!$AS$101,IF(F74="Scenario3PBT14",'Deep retrofit'!$AT$101,"")))&amp;IF(F74="Scenario1PBT15",'Deep retrofit'!$AU$101,IF(F74="Scenario2PBT15",'Deep retrofit'!$AV$101,IF(F74="Scenario3PBT15",'Deep retrofit'!$AW$101,"")))</f>
        <v/>
      </c>
      <c r="AB74" s="179">
        <f t="shared" si="55"/>
        <v>0</v>
      </c>
      <c r="AC74" s="208">
        <f>IFERROR('Projection_Base-case'!G74-G74,0)</f>
        <v>0</v>
      </c>
      <c r="AD74" s="117">
        <f t="shared" si="34"/>
        <v>0</v>
      </c>
      <c r="AE74" s="117">
        <f>IFERROR(100*AC74/'Projection_Base-case'!G74,0)</f>
        <v>0</v>
      </c>
      <c r="AF74" s="117">
        <f>IFERROR('Projection_Base-case'!I74-I74,0)</f>
        <v>0</v>
      </c>
      <c r="AG74" s="117">
        <f t="shared" si="35"/>
        <v>0</v>
      </c>
      <c r="AH74" s="117">
        <f>IFERROR(100*AF74/'Projection_Base-case'!I74,0)</f>
        <v>0</v>
      </c>
      <c r="AI74" s="117">
        <f>IFERROR('Projection_Base-case'!K74-K74,0)</f>
        <v>0</v>
      </c>
      <c r="AJ74" s="117">
        <f t="shared" si="36"/>
        <v>0</v>
      </c>
      <c r="AK74" s="117">
        <f>IFERROR(100*AI74/'Projection_Base-case'!K74,0)</f>
        <v>0</v>
      </c>
      <c r="AL74" s="117">
        <f>IFERROR(M74-'Projection_Base-case'!M74,0)</f>
        <v>0</v>
      </c>
      <c r="AM74" s="117">
        <f t="shared" si="37"/>
        <v>0</v>
      </c>
      <c r="AN74" s="179">
        <f>IFERROR(IF('Projection_Base-case'!N74&gt;0,100*AM74/'Projection_Base-case'!N74,100*AM74/N74),0)</f>
        <v>0</v>
      </c>
      <c r="AO74" s="206">
        <f>IFERROR('Projection_Base-case'!O74-O74,0)</f>
        <v>0</v>
      </c>
      <c r="AP74" s="117">
        <f t="shared" si="38"/>
        <v>0</v>
      </c>
      <c r="AQ74" s="117">
        <f>IFERROR(100*AO74/'Projection_Base-case'!O74,0)</f>
        <v>0</v>
      </c>
      <c r="AR74" s="117">
        <f>IFERROR('Projection_Base-case'!Q74-Q74,0)</f>
        <v>0</v>
      </c>
      <c r="AS74" s="117">
        <f t="shared" si="39"/>
        <v>0</v>
      </c>
      <c r="AT74" s="117">
        <f>IFERROR(100*AR74/'Projection_Base-case'!Q74,0)</f>
        <v>0</v>
      </c>
      <c r="AU74" s="117">
        <f>IFERROR('Projection_Base-case'!S74-S74,0)</f>
        <v>0</v>
      </c>
      <c r="AV74" s="117">
        <f t="shared" si="40"/>
        <v>0</v>
      </c>
      <c r="AW74" s="118">
        <f>IFERROR(100*AU74/'Projection_Base-case'!S74,0)</f>
        <v>0</v>
      </c>
      <c r="AX74" s="206">
        <f>IFERROR('Projection_Base-case'!U74-U74,0)</f>
        <v>0</v>
      </c>
      <c r="AY74" s="117">
        <f t="shared" si="41"/>
        <v>0</v>
      </c>
      <c r="AZ74" s="117">
        <f>IFERROR(100*AX74/'Projection_Base-case'!U74,0)</f>
        <v>0</v>
      </c>
      <c r="BA74" s="117">
        <f>IFERROR('Projection_Base-case'!W74-W74,0)</f>
        <v>0</v>
      </c>
      <c r="BB74" s="117">
        <f t="shared" si="42"/>
        <v>0</v>
      </c>
      <c r="BC74" s="117">
        <f>IFERROR(100*BA74/'Projection_Base-case'!W74,0)</f>
        <v>0</v>
      </c>
      <c r="BD74" s="117">
        <f>IFERROR('Projection_Base-case'!Y74-Y74,0)</f>
        <v>0</v>
      </c>
      <c r="BE74" s="117">
        <f t="shared" si="43"/>
        <v>0</v>
      </c>
      <c r="BF74" s="117">
        <f>IFERROR(100*BD74/'Projection_Base-case'!Y74,0)</f>
        <v>0</v>
      </c>
      <c r="BG74" s="178">
        <f t="shared" si="56"/>
        <v>0</v>
      </c>
      <c r="BH74" s="179">
        <f t="shared" si="57"/>
        <v>0</v>
      </c>
    </row>
    <row r="75" spans="1:60">
      <c r="A75" s="205">
        <v>70</v>
      </c>
      <c r="B75" s="178">
        <f>IF('Projection_Base-case'!B75&lt;&gt;"",'Projection_Base-case'!B75,0)</f>
        <v>0</v>
      </c>
      <c r="C75" s="178">
        <f>IF('Projection_Base-case'!C75&lt;&gt;"",'Projection_Base-case'!C75,0)</f>
        <v>0</v>
      </c>
      <c r="D75" s="178">
        <f>IF('Projection_Base-case'!D75&lt;&gt;"",'Projection_Base-case'!D75,0)</f>
        <v>0</v>
      </c>
      <c r="E75" s="107" t="str">
        <f>IF(AND('Résultats deep'!$AC$3="OUI",'Résultats deep'!E74&lt;&gt;""),'Résultats deep'!E74,IF(OR(D75="PBT1",D75="PBT2",D75="PBT3",D75="PBT4",D75="PBT5",D75="PBT6",D75="PBT7"),"Scenario1",""))</f>
        <v/>
      </c>
      <c r="F75" s="202" t="str">
        <f t="shared" si="44"/>
        <v>0</v>
      </c>
      <c r="G75" s="177" t="str">
        <f>IF(F75="Scenario1PBT1",'Deep retrofit'!$E$6,IF(F75="Scenario2PBT1",'Deep retrofit'!$F$6,IF(F75="Scenario3PBT1",'Deep retrofit'!$G$6,"")))&amp;IF(F75="Scenario1PBT2",'Deep retrofit'!$H$6,IF(F75="Scenario2PBT2",'Deep retrofit'!$I$6,IF(F75="Scenario3PBT2",'Deep retrofit'!$J$6,"")))&amp;IF(F75="Scenario1PBT3",'Deep retrofit'!$K$6,IF(F75="Scenario2PBT3",'Deep retrofit'!$L$6,IF(F75="Scenario3PBT3",'Deep retrofit'!$M$6,"")))&amp;IF(F75="Scenario1PBT4",'Deep retrofit'!$N$6,IF(F75="Scenario2PBT4",'Deep retrofit'!$O$6,IF(F75="Scenario3PBT4",'Deep retrofit'!$P$6,"")))&amp;IF(F75="Scenario1PBT5",'Deep retrofit'!$Q$6,IF(F75="Scenario2PBT5",'Deep retrofit'!$R$6,IF(F75="Scenario3PBT5",'Deep retrofit'!$S$6,"")))&amp;IF(F75="Scenario1PBT6",'Deep retrofit'!$T$6,IF(F75="Scenario2PBT6",'Deep retrofit'!$U$6,IF(F75="Scenario3PBT6",'Deep retrofit'!$V$6,"")))&amp;IF(F75="Scenario1PBT7",'Deep retrofit'!$W$6,IF(F75="Scenario2PBT7",'Deep retrofit'!$X$6,IF(F75="Scenario3PBT7",'Deep retrofit'!$Y$6,"")))&amp;IF(F75="Scenario1PBT8",'Deep retrofit'!$Z$6,IF(F75="Scenario2PBT8",'Deep retrofit'!$AA$6,IF(F75="Scenario3PBT8",'Deep retrofit'!$AB$6,"")))&amp;IF(F75="Scenario1PBT9",'Deep retrofit'!$AC$6,IF(F75="Scenario2PBT9",'Deep retrofit'!$AD$6,IF(F75="Scenario3PBT9",'Deep retrofit'!$AE$6,"")))&amp;IF(F75="Scenario1PBT10",'Deep retrofit'!$AF$6,IF(F75="Scenario2PBT10",'Deep retrofit'!$AG$6,IF(F75="Scenario3PBT10",'Deep retrofit'!$AH$6,"")))&amp;IF(F75="Scenario1PBT11",'Deep retrofit'!$AI$6,IF(F75="Scenario2PBT11",'Deep retrofit'!$AJ$6,IF(F75="Scenario3PBT11",'Deep retrofit'!$AK$6,"")))&amp;IF(F75="Scenario1PBT12",'Deep retrofit'!$AL$6,IF(F75="Scenario2PBT12",'Deep retrofit'!$AM$6,IF(F75="Scenario3PBT12",'Deep retrofit'!$AN$6,"")))&amp;IF(F75="Scenario1PBT13",'Deep retrofit'!$AO$6,IF(F75="Scenario2PBT13",'Deep retrofit'!$AP$6,IF(F75="Scenario3PBT13",'Deep retrofit'!$AQ$6,"")))&amp;IF(F75="Scenario1PBT14",'Deep retrofit'!$AR$6,IF(F75="Scenario2PBT14",'Deep retrofit'!$AS$6,IF(F75="Scenario3PBT14",'Deep retrofit'!$AT$6,"")))&amp;IF(F75="Scenario1PBT15",'Deep retrofit'!$AU$6,IF(F75="Scenario2PBT15",'Deep retrofit'!$AV$6,IF(F75="Scenario3PBT15",'Deep retrofit'!$AW$6,"")))</f>
        <v/>
      </c>
      <c r="H75" s="117">
        <f t="shared" si="45"/>
        <v>0</v>
      </c>
      <c r="I75" s="178" t="str">
        <f>IF(F75="Scenario1PBT1",'Deep retrofit'!$E$16,IF(F75="Scenario2PBT1",'Deep retrofit'!$F$16,IF(F75="Scenario3PBT1",'Deep retrofit'!$G$16,"")))&amp;IF(F75="Scenario1PBT2",'Deep retrofit'!$H$16,IF(F75="Scenario2PBT2",'Deep retrofit'!$I$16,IF(F75="Scenario3PBT2",'Deep retrofit'!$J$16,"")))&amp;IF(F75="Scenario1PBT3",'Deep retrofit'!$K$16,IF(F75="Scenario2PBT3",'Deep retrofit'!$L$16,IF(F75="Scenario3PBT3",'Deep retrofit'!$M$16,"")))&amp;IF(F75="Scenario1PBT4",'Deep retrofit'!$N$16,IF(F75="Scenario2PBT4",'Deep retrofit'!$O$16,IF(F75="Scenario3PBT4",'Deep retrofit'!$P$16,"")))&amp;IF(F75="Scenario1PBT5",'Deep retrofit'!$Q$16,IF(F75="Scenario2PBT5",'Deep retrofit'!$R$16,IF(F75="Scenario3PBT5",'Deep retrofit'!$S$16,"")))&amp;IF(F75="Scenario1PBT6",'Deep retrofit'!$T$16,IF(F75="Scenario2PBT6",'Deep retrofit'!$U$16,IF(F75="Scenario3PBT6",'Deep retrofit'!$V$16,"")))&amp;IF(F75="Scenario1PBT7",'Deep retrofit'!$W$16,IF(F75="Scenario2PBT7",'Deep retrofit'!$X$16,IF(F75="Scenario3PBT7",'Deep retrofit'!$Y$16,"")))&amp;IF(F75="Scenario1PBT8",'Deep retrofit'!$Z$16,IF(F75="Scenario2PBT8",'Deep retrofit'!$AA$16,IF(F75="Scenario3PBT8",'Deep retrofit'!$AB$16,"")))&amp;IF(F75="Scenario1PBT9",'Deep retrofit'!$AC$16,IF(F75="Scenario2PBT9",'Deep retrofit'!$AD$16,IF(F75="Scenario3PBT9",'Deep retrofit'!$AE$16,"")))&amp;IF(F75="Scenario1PBT10",'Deep retrofit'!$AF$16,IF(F75="Scenario2PBT10",'Deep retrofit'!$AG$16,IF(F75="Scenario3PBT10",'Deep retrofit'!$AH$16,"")))&amp;IF(F75="Scenario1PBT11",'Deep retrofit'!$AI$16,IF(F75="Scenario2PBT11",'Deep retrofit'!$AJ$16,IF(F75="Scenario3PBT11",'Deep retrofit'!$AK$16,"")))&amp;IF(F75="Scenario1PBT12",'Deep retrofit'!$AL$16,IF(F75="Scenario2PBT12",'Deep retrofit'!$AM$16,IF(F75="Scenario3PBT12",'Deep retrofit'!$AN$16,"")))&amp;IF(F75="Scenario1PBT13",'Deep retrofit'!$AO$16,IF(F75="Scenario2PBT13",'Deep retrofit'!$AP$16,IF(F75="Scenario3PBT13",'Deep retrofit'!$AQ$16,"")))&amp;IF(F75="Scenario1PBT14",'Deep retrofit'!$AR$16,IF(F75="Scenario2PBT14",'Deep retrofit'!$AS$16,IF(F75="Scenario3PBT14",'Deep retrofit'!$AT$16,"")))&amp;IF(F75="Scenario1PBT15",'Deep retrofit'!$AU$16,IF(F75="Scenario2PBT15",'Deep retrofit'!$AV$16,IF(F75="Scenario3PBT15",'Deep retrofit'!$AW$16,"")))</f>
        <v/>
      </c>
      <c r="J75" s="117">
        <f t="shared" si="46"/>
        <v>0</v>
      </c>
      <c r="K75" s="117" t="str">
        <f>IF(F75="Scenario1PBT1",'Deep retrofit'!$E$18,IF(F75="Scenario2PBT1",'Deep retrofit'!$F$18,IF(F75="Scenario3PBT1",'Deep retrofit'!$G$18,"")))&amp;IF(F75="Scenario1PBT2",'Deep retrofit'!$H$18,IF(F75="Scenario2PBT2",'Deep retrofit'!$I$18,IF(F75="Scenario3PBT2",'Deep retrofit'!$J$18,"")))&amp;IF(F75="Scenario1PBT3",'Deep retrofit'!$K$18,IF(F75="Scenario2PBT3",'Deep retrofit'!$L$18,IF(F75="Scenario3PBT3",'Deep retrofit'!$M$18,"")))&amp;IF(F75="Scenario1PBT4",'Deep retrofit'!$N$18,IF(F75="Scenario2PBT4",'Deep retrofit'!$O$18,IF(F75="Scenario3PBT4",'Deep retrofit'!$P$18,"")))&amp;IF(F75="Scenario1PBT5",'Deep retrofit'!$Q$18,IF(F75="Scenario2PBT5",'Deep retrofit'!$R$18,IF(F75="Scenario3PBT5",'Deep retrofit'!$S$18,"")))&amp;IF(F75="Scenario1PBT6",'Deep retrofit'!$T$18,IF(F75="Scenario2PBT6",'Deep retrofit'!$U$18,IF(F75="Scenario3PBT6",'Deep retrofit'!$V$18,"")))&amp;IF(F75="Scenario1PBT7",'Deep retrofit'!$W$18,IF(F75="Scenario2PBT7",'Deep retrofit'!$X$18,IF(F75="Scenario3PBT7",'Deep retrofit'!$Y$18,"")))&amp;IF(F75="Scenario1PBT8",'Deep retrofit'!$Z$18,IF(F75="Scenario2PBT8",'Deep retrofit'!$AA$18,IF(F75="Scenario3PBT8",'Deep retrofit'!$AB$18,"")))&amp;IF(F75="Scenario1PBT9",'Deep retrofit'!$AC$18,IF(F75="Scenario2PBT9",'Deep retrofit'!$AD$18,IF(F75="Scenario3PBT9",'Deep retrofit'!$AE$18,"")))&amp;IF(F75="Scenario1PBT10",'Deep retrofit'!$AF$18,IF(F75="Scenario2PBT10",'Deep retrofit'!$AG$18,IF(F75="Scenario3PBT10",'Deep retrofit'!$AH$18,"")))&amp;IF(F75="Scenario1PBT11",'Deep retrofit'!$AI$18,IF(F75="Scenario2PBT11",'Deep retrofit'!$AJ$18,IF(F75="Scenario3PBT11",'Deep retrofit'!$AK$18,"")))&amp;IF(F75="Scenario1PBT12",'Deep retrofit'!$AL$18,IF(F75="Scenario2PBT12",'Deep retrofit'!$AM$18,IF(F75="Scenario3PBT12",'Deep retrofit'!$AN$18,"")))&amp;IF(F75="Scenario1PBT13",'Deep retrofit'!$AO$18,IF(F75="Scenario2PBT13",'Deep retrofit'!$AP$18,IF(F75="Scenario3PBT13",'Deep retrofit'!$AQ$18,"")))&amp;IF(F75="Scenario1PBT14",'Deep retrofit'!$AR$18,IF(F75="Scenario2PBT14",'Deep retrofit'!$AS$18,IF(F75="Scenario3PBT14",'Deep retrofit'!$AT$18,"")))&amp;IF(F75="Scenario1PBT15",'Deep retrofit'!$AU$18,IF(F75="Scenario2PBT15",'Deep retrofit'!$AV$18,IF(F75="Scenario3PBT15",'Deep retrofit'!$AW$18,"")))</f>
        <v/>
      </c>
      <c r="L75" s="117">
        <f t="shared" si="47"/>
        <v>0</v>
      </c>
      <c r="M75" s="117" t="str">
        <f>IF(F75="Scenario1PBT1",'Deep retrofit'!$E$20,IF(F75="Scenario2PBT1",'Deep retrofit'!$F$20,IF(F75="Scenario3PBT1",'Deep retrofit'!$G$20,"")))&amp;IF(F75="Scenario1PBT2",'Deep retrofit'!$H$20,IF(F75="Scenario2PBT2",'Deep retrofit'!$I$20,IF(F75="Scenario3PBT2",'Deep retrofit'!$J$20,"")))&amp;IF(F75="Scenario1PBT3",'Deep retrofit'!$K$20,IF(F75="Scenario2PBT3",'Deep retrofit'!$L$20,IF(F75="Scenario3PBT3",'Deep retrofit'!$M$20,"")))&amp;IF(F75="Scenario1PBT4",'Deep retrofit'!$N$20,IF(F75="Scenario2PBT4",'Deep retrofit'!$O$20,IF(F75="Scenario3PBT4",'Deep retrofit'!$P$20,"")))&amp;IF(F75="Scenario1PBT5",'Deep retrofit'!$Q$20,IF(F75="Scenario2PBT5",'Deep retrofit'!$R$20,IF(F75="Scenario3PBT5",'Deep retrofit'!$S$20,"")))&amp;IF(F75="Scenario1PBT6",'Deep retrofit'!$T$20,IF(F75="Scenario2PBT6",'Deep retrofit'!$U$20,IF(F75="Scenario3PBT6",'Deep retrofit'!$V$20,"")))&amp;IF(F75="Scenario1PBT7",'Deep retrofit'!$W$20,IF(F75="Scenario2PBT7",'Deep retrofit'!$X$20,IF(F75="Scenario3PBT7",'Deep retrofit'!$Y$20,"")))&amp;IF(F75="Scenario1PBT8",'Deep retrofit'!$Z$20,IF(F75="Scenario2PBT8",'Deep retrofit'!$AA$20,IF(F75="Scenario3PBT8",'Deep retrofit'!$AB$20,"")))&amp;IF(F75="Scenario1PBT9",'Deep retrofit'!$AC$20,IF(F75="Scenario2PBT9",'Deep retrofit'!$AD$20,IF(F75="Scenario3PBT9",'Deep retrofit'!$AE$20,"")))&amp;IF(F75="Scenario1PBT10",'Deep retrofit'!$AF$20,IF(F75="Scenario2PBT10",'Deep retrofit'!$AG$20,IF(F75="Scenario3PBT10",'Deep retrofit'!$AH$20,"")))&amp;IF(F75="Scenario1PBT11",'Deep retrofit'!$AI$20,IF(F75="Scenario2PBT11",'Deep retrofit'!$AJ$20,IF(F75="Scenario3PBT11",'Deep retrofit'!$AK$20,"")))&amp;IF(F75="Scenario1PBT12",'Deep retrofit'!$AL$20,IF(F75="Scenario2PBT12",'Deep retrofit'!$AM$20,IF(F75="Scenario3PBT12",'Deep retrofit'!$AN$20,"")))&amp;IF(F75="Scenario1PBT13",'Deep retrofit'!$AO$20,IF(F75="Scenario2PBT13",'Deep retrofit'!$AP$20,IF(F75="Scenario3PBT13",'Deep retrofit'!$AQ$20,"")))&amp;IF(F75="Scenario1PBT14",'Deep retrofit'!$AR$20,IF(F75="Scenario2PBT14",'Deep retrofit'!$AS$20,IF(F75="Scenario3PBT14",'Deep retrofit'!$AT$20,"")))&amp;IF(F75="Scenario1PBT15",'Deep retrofit'!$AU$20,IF(F75="Scenario2PBT15",'Deep retrofit'!$AV$20,IF(F75="Scenario3PBT15",'Deep retrofit'!$AW$20,"")))</f>
        <v/>
      </c>
      <c r="N75" s="118">
        <f t="shared" si="48"/>
        <v>0</v>
      </c>
      <c r="O75" s="206" t="str">
        <f>IF(F75="Scenario1PBT1",'Deep retrofit'!$E$23,IF(F75="Scenario2PBT1",'Deep retrofit'!$F$23,IF(F75="Scenario3PBT1",'Deep retrofit'!$G$23,"")))&amp;IF(F75="Scenario1PBT2",'Deep retrofit'!$H$23,IF(F75="Scenario2PBT2",'Deep retrofit'!$I$23,IF(F75="Scenario3PBT2",'Deep retrofit'!$J$23,"")))&amp;IF(F75="Scenario1PBT3",'Deep retrofit'!$K$23,IF(F75="Scenario2PBT3",'Deep retrofit'!$L$23,IF(F75="Scenario3PBT3",'Deep retrofit'!$M$23,"")))&amp;IF(F75="Scenario1PBT4",'Deep retrofit'!$N$23,IF(F75="Scenario2PBT4",'Deep retrofit'!$O$23,IF(F75="Scenario3PBT4",'Deep retrofit'!$P$23,"")))&amp;IF(F75="Scenario1PBT5",'Deep retrofit'!$Q$23,IF(F75="Scenario2PBT5",'Deep retrofit'!$R$23,IF(F75="Scenario3PBT5",'Deep retrofit'!$S$23,"")))&amp;IF(F75="Scenario1PBT6",'Deep retrofit'!$T$23,IF(F75="Scenario2PBT6",'Deep retrofit'!$U$23,IF(F75="Scenario3PBT6",'Deep retrofit'!$V$23,"")))&amp;IF(F75="Scenario1PBT7",'Deep retrofit'!$W$23,IF(F75="Scenario2PBT7",'Deep retrofit'!$X$23,IF(F75="Scenario3PBT7",'Deep retrofit'!$Y$23,"")))&amp;IF(F75="Scenario1PBT8",'Deep retrofit'!$Z$23,IF(F75="Scenario2PBT8",'Deep retrofit'!$AA$23,IF(F75="Scenario3PBT8",'Deep retrofit'!$AB$23,"")))&amp;IF(F75="Scenario1PBT9",'Deep retrofit'!$AC$23,IF(F75="Scenario2PBT9",'Deep retrofit'!$AD$23,IF(F75="Scenario3PBT9",'Deep retrofit'!$AE$23,"")))&amp;IF(F75="Scenario1PBT10",'Deep retrofit'!$AF$23,IF(F75="Scenario2PBT10",'Deep retrofit'!$AG$23,IF(F75="Scenario3PBT10",'Deep retrofit'!$AH$23,"")))&amp;IF(F75="Scenario1PBT11",'Deep retrofit'!$AI$23,IF(F75="Scenario2PBT11",'Deep retrofit'!$AJ$23,IF(F75="Scenario3PBT11",'Deep retrofit'!$AK$23,"")))&amp;IF(F75="Scenario1PBT12",'Deep retrofit'!$AL$23,IF(F75="Scenario2PBT12",'Deep retrofit'!$AM$23,IF(F75="Scenario3PBT12",'Deep retrofit'!$AN$23,"")))&amp;IF(F75="Scenario1PBT13",'Deep retrofit'!$AO$23,IF(F75="Scenario2PBT13",'Deep retrofit'!$AP$23,IF(F75="Scenario3PBT13",'Deep retrofit'!$AQ$23,"")))&amp;IF(F75="Scenario1PBT14",'Deep retrofit'!$AR$23,IF(F75="Scenario2PBT14",'Deep retrofit'!$AS$23,IF(F75="Scenario3PBT14",'Deep retrofit'!$AT$23,"")))&amp;IF(F75="Scenario1PBT15",'Deep retrofit'!$AU$23,IF(F75="Scenario2PBT15",'Deep retrofit'!$AV$23,IF(F75="Scenario3PBT15",'Deep retrofit'!$AW$23,"")))</f>
        <v/>
      </c>
      <c r="P75" s="117">
        <f t="shared" si="49"/>
        <v>0</v>
      </c>
      <c r="Q75" s="117" t="str">
        <f>IF(F75="Scenario1PBT1",'Deep retrofit'!$E$25,IF(F75="Scenario2PBT1",'Deep retrofit'!$F$25,IF(F75="Scenario3PBT1",'Deep retrofit'!$G$25,"")))&amp;IF(F75="Scenario1PBT2",'Deep retrofit'!$H$25,IF(F75="Scenario2PBT2",'Deep retrofit'!$I$25,IF(F75="Scenario3PBT2",'Deep retrofit'!$J$25,"")))&amp;IF(F75="Scenario1PBT3",'Deep retrofit'!$K$25,IF(F75="Scenario2PBT3",'Deep retrofit'!$L$25,IF(F75="Scenario3PBT3",'Deep retrofit'!$M$25,"")))&amp;IF(F75="Scenario1PBT4",'Deep retrofit'!$N$25,IF(F75="Scenario2PBT4",'Deep retrofit'!$O$25,IF(F75="Scenario3PBT4",'Deep retrofit'!$P$25,"")))&amp;IF(F75="Scenario1PBT5",'Deep retrofit'!$Q$25,IF(F75="Scenario2PBT5",'Deep retrofit'!$R$25,IF(F75="Scenario3PBT5",'Deep retrofit'!$S$25,"")))&amp;IF(F75="Scenario1PBT6",'Deep retrofit'!$T$25,IF(F75="Scenario2PBT6",'Deep retrofit'!$U$25,IF(F75="Scenario3PBT6",'Deep retrofit'!$V$25,"")))&amp;IF(F75="Scenario1PBT7",'Deep retrofit'!$W$25,IF(F75="Scenario2PBT7",'Deep retrofit'!$X$25,IF(F75="Scenario3PBT7",'Deep retrofit'!$Y$25,"")))&amp;IF(F75="Scenario1PBT8",'Deep retrofit'!$Z$25,IF(F75="Scenario2PBT8",'Deep retrofit'!$AA$25,IF(F75="Scenario3PBT8",'Deep retrofit'!$AB$25,"")))&amp;IF(F75="Scenario1PBT9",'Deep retrofit'!$AC$25,IF(F75="Scenario2PBT9",'Deep retrofit'!$AD$25,IF(F75="Scenario3PBT9",'Deep retrofit'!$AE$25,"")))&amp;IF(F75="Scenario1PBT10",'Deep retrofit'!$AF$25,IF(F75="Scenario2PBT10",'Deep retrofit'!$AG$25,IF(F75="Scenario3PBT10",'Deep retrofit'!$AH$25,"")))&amp;IF(F75="Scenario1PBT11",'Deep retrofit'!$AI$25,IF(F75="Scenario2PBT11",'Deep retrofit'!$AJ$25,IF(F75="Scenario3PBT11",'Deep retrofit'!$AK$25,"")))&amp;IF(F75="Scenario1PBT12",'Deep retrofit'!$AL$25,IF(F75="Scenario2PBT12",'Deep retrofit'!$AM$25,IF(F75="Scenario3PBT12",'Deep retrofit'!$AN$25,"")))&amp;IF(F75="Scenario1PBT13",'Deep retrofit'!$AO$25,IF(F75="Scenario2PBT13",'Deep retrofit'!$AP$25,IF(F75="Scenario3PBT13",'Deep retrofit'!$AQ$25,"")))&amp;IF(F75="Scenario1PBT14",'Deep retrofit'!$AR$25,IF(F75="Scenario2PBT14",'Deep retrofit'!$AS$25,IF(F75="Scenario3PBT14",'Deep retrofit'!$AT$25,"")))&amp;IF(F75="Scenario1PBT15",'Deep retrofit'!$AU$25,IF(F75="Scenario2PBT15",'Deep retrofit'!$AV$25,IF(F75="Scenario3PBT15",'Deep retrofit'!$AW$25,"")))</f>
        <v/>
      </c>
      <c r="R75" s="117">
        <f t="shared" si="50"/>
        <v>0</v>
      </c>
      <c r="S75" s="117" t="str">
        <f>IF(F75="Scenario1PBT1",'Deep retrofit'!$E$27,IF(F75="Scenario2PBT1",'Deep retrofit'!$F$27,IF(F75="Scenario3PBT1",'Deep retrofit'!$G$27,"")))&amp;IF(F75="Scenario1PBT2",'Deep retrofit'!$H$27,IF(F75="Scenario2PBT2",'Deep retrofit'!$I$27,IF(F75="Scenario3PBT2",'Deep retrofit'!$J$27,"")))&amp;IF(F75="Scenario1PBT3",'Deep retrofit'!$K$27,IF(F75="Scenario2PBT3",'Deep retrofit'!$L$27,IF(F75="Scenario3PBT3",'Deep retrofit'!$M$27,"")))&amp;IF(F75="Scenario1PBT4",'Deep retrofit'!$N$27,IF(F75="Scenario2PBT4",'Deep retrofit'!$O$27,IF(F75="Scenario3PBT4",'Deep retrofit'!$P$27,"")))&amp;IF(F75="Scenario1PBT5",'Deep retrofit'!$Q$27,IF(F75="Scenario2PBT5",'Deep retrofit'!$R$27,IF(F75="Scenario3PBT5",'Deep retrofit'!$S$27,"")))&amp;IF(F75="Scenario1PBT6",'Deep retrofit'!$T$27,IF(F75="Scenario2PBT6",'Deep retrofit'!$U$27,IF(F75="Scenario3PBT6",'Deep retrofit'!$V$27,"")))&amp;IF(F75="Scenario1PBT7",'Deep retrofit'!$W$27,IF(F75="Scenario2PBT7",'Deep retrofit'!$X$27,IF(F75="Scenario3PBT7",'Deep retrofit'!$Y$27,"")))&amp;IF(F75="Scenario1PBT8",'Deep retrofit'!$Z$27,IF(F75="Scenario2PBT8",'Deep retrofit'!$AA$27,IF(F75="Scenario3PBT8",'Deep retrofit'!$AB$27,"")))&amp;IF(F75="Scenario1PBT9",'Deep retrofit'!$AC$27,IF(F75="Scenario2PBT9",'Deep retrofit'!$AD$27,IF(F75="Scenario3PBT9",'Deep retrofit'!$AE$27,"")))&amp;IF(F75="Scenario1PBT10",'Deep retrofit'!$AF$27,IF(F75="Scenario2PBT10",'Deep retrofit'!$AG$27,IF(F75="Scenario3PBT10",'Deep retrofit'!$AH$27,"")))&amp;IF(F75="Scenario1PBT11",'Deep retrofit'!$AI$27,IF(F75="Scenario2PBT11",'Deep retrofit'!$AJ$27,IF(F75="Scenario3PBT11",'Deep retrofit'!$AK$27,"")))&amp;IF(F75="Scenario1PBT12",'Deep retrofit'!$AL$27,IF(F75="Scenario2PBT12",'Deep retrofit'!$AM$27,IF(F75="Scenario3PBT12",'Deep retrofit'!$AN$27,"")))&amp;IF(F75="Scenario1PBT13",'Deep retrofit'!$AO$27,IF(F75="Scenario2PBT13",'Deep retrofit'!$AP$27,IF(F75="Scenario3PBT13",'Deep retrofit'!$AQ$27,"")))&amp;IF(F75="Scenario1PBT14",'Deep retrofit'!$AR$27,IF(F75="Scenario2PBT14",'Deep retrofit'!$AS$27,IF(F75="Scenario3PBT14",'Deep retrofit'!$AT$27,"")))&amp;IF(F75="Scenario1PBT15",'Deep retrofit'!$AU$27,IF(F75="Scenario2PBT15",'Deep retrofit'!$AV$27,IF(F75="Scenario3PBT15",'Deep retrofit'!$AW$27,"")))</f>
        <v/>
      </c>
      <c r="T75" s="207">
        <f t="shared" si="51"/>
        <v>0</v>
      </c>
      <c r="U75" s="206" t="str">
        <f>IF(F75="Scenario1PBT1",'Deep retrofit'!$E$38,IF(F75="Scenario2PBT1",'Deep retrofit'!$F$38,IF(F75="Scenario3PBT1",'Deep retrofit'!$G$38,"")))&amp;IF(F75="Scenario1PBT2",'Deep retrofit'!$H$38,IF(F75="Scenario2PBT2",'Deep retrofit'!$I$38,IF(F75="Scenario3PBT2",'Deep retrofit'!$J$38,"")))&amp;IF(F75="Scenario1PBT3",'Deep retrofit'!$K$38,IF(F75="Scenario2PBT3",'Deep retrofit'!$L$38,IF(F75="Scenario3PBT3",'Deep retrofit'!$M$38,"")))&amp;IF(F75="Scenario1PBT4",'Deep retrofit'!$N$38,IF(F75="Scenario2PBT4",'Deep retrofit'!$O$38,IF(F75="Scenario3PBT4",'Deep retrofit'!$P$38,"")))&amp;IF(F75="Scenario1PBT5",'Deep retrofit'!$Q$38,IF(F75="Scenario2PBT5",'Deep retrofit'!$R$38,IF(F75="Scenario3PBT5",'Deep retrofit'!$S$38,"")))&amp;IF(F75="Scenario1PBT6",'Deep retrofit'!$T$38,IF(F75="Scenario2PBT6",'Deep retrofit'!$U$38,IF(F75="Scenario3PBT6",'Deep retrofit'!$V$38,"")))&amp;IF(F75="Scenario1PBT7",'Deep retrofit'!$W$38,IF(F75="Scenario2PBT7",'Deep retrofit'!$X$38,IF(F75="Scenario3PBT7",'Deep retrofit'!$Y$38,"")))&amp;IF(F75="Scenario1PBT8",'Deep retrofit'!$Z$38,IF(F75="Scenario2PBT8",'Deep retrofit'!$AA$38,IF(F75="Scenario3PBT8",'Deep retrofit'!$AB$38,"")))&amp;IF(F75="Scenario1PBT9",'Deep retrofit'!$AC$38,IF(F75="Scenario2PBT9",'Deep retrofit'!$AD$38,IF(F75="Scenario3PBT9",'Deep retrofit'!$AE$38,"")))&amp;IF(F75="Scenario1PBT10",'Deep retrofit'!$AF$38,IF(F75="Scenario2PBT10",'Deep retrofit'!$AG$38,IF(F75="Scenario3PBT10",'Deep retrofit'!$AH$38,"")))&amp;IF(F75="Scenario1PBT11",'Deep retrofit'!$AI$38,IF(F75="Scenario2PBT11",'Deep retrofit'!$AJ$38,IF(F75="Scenario3PBT11",'Deep retrofit'!$AK$38,"")))&amp;IF(F75="Scenario1PBT12",'Deep retrofit'!$AL$38,IF(F75="Scenario2PBT12",'Deep retrofit'!$AM$38,IF(F75="Scenario3PBT12",'Deep retrofit'!$AN$38,"")))&amp;IF(F75="Scenario1PBT13",'Deep retrofit'!$AO$38,IF(F75="Scenario2PBT13",'Deep retrofit'!$AP$38,IF(F75="Scenario3PBT13",'Deep retrofit'!$AQ$38,"")))&amp;IF(F75="Scenario1PBT14",'Deep retrofit'!$AR$38,IF(F75="Scenario2PBT14",'Deep retrofit'!$AS$38,IF(F75="Scenario3PBT14",'Deep retrofit'!$AT$38,"")))&amp;IF(F75="Scenario1PBT15",'Deep retrofit'!$AU$38,IF(F75="Scenario2PBT15",'Deep retrofit'!$AV$38,IF(F75="Scenario3PBT15",'Deep retrofit'!$AW$38,"")))</f>
        <v/>
      </c>
      <c r="V75" s="117">
        <f t="shared" si="52"/>
        <v>0</v>
      </c>
      <c r="W75" s="117" t="str">
        <f>IF(F75="Scenario1PBT1",'Deep retrofit'!$E$40,IF(F75="Scenario2PBT1",'Deep retrofit'!$F$40,IF(F75="Scenario3PBT1",'Deep retrofit'!$G$40,"")))&amp;IF(F75="Scenario1PBT2",'Deep retrofit'!$H$40,IF(F75="Scenario2PBT2",'Deep retrofit'!$I$40,IF(F75="Scenario3PBT2",'Deep retrofit'!$J$40,"")))&amp;IF(F75="Scenario1PBT3",'Deep retrofit'!$K$40,IF(F75="Scenario2PBT3",'Deep retrofit'!$L$40,IF(F75="Scenario3PBT3",'Deep retrofit'!$M$40,"")))&amp;IF(F75="Scenario1PBT4",'Deep retrofit'!$N$40,IF(F75="Scenario2PBT4",'Deep retrofit'!$O$40,IF(F75="Scenario3PBT4",'Deep retrofit'!$P$40,"")))&amp;IF(F75="Scenario1PBT5",'Deep retrofit'!$Q$40,IF(F75="Scenario2PBT5",'Deep retrofit'!$R$40,IF(F75="Scenario3PBT5",'Deep retrofit'!$S$40,"")))&amp;IF(F75="Scenario1PBT6",'Deep retrofit'!$T$40,IF(F75="Scenario2PBT6",'Deep retrofit'!$U$40,IF(F75="Scenario3PBT6",'Deep retrofit'!$V$40,"")))&amp;IF(F75="Scenario1PBT7",'Deep retrofit'!$W$40,IF(F75="Scenario2PBT7",'Deep retrofit'!$X$40,IF(F75="Scenario3PBT7",'Deep retrofit'!$Y$40,"")))&amp;IF(F75="Scenario1PBT8",'Deep retrofit'!$Z$40,IF(F75="Scenario2PBT8",'Deep retrofit'!$AA$40,IF(F75="Scenario3PBT8",'Deep retrofit'!$AB$40,"")))&amp;IF(F75="Scenario1PBT9",'Deep retrofit'!$AC$40,IF(F75="Scenario2PBT9",'Deep retrofit'!$AD$40,IF(F75="Scenario3PBT9",'Deep retrofit'!$AE$40,"")))&amp;IF(F75="Scenario1PBT10",'Deep retrofit'!$AF$40,IF(F75="Scenario2PBT10",'Deep retrofit'!$AG$40,IF(F75="Scenario3PBT10",'Deep retrofit'!$AH$40,"")))&amp;IF(F75="Scenario1PBT11",'Deep retrofit'!$AI$40,IF(F75="Scenario2PBT11",'Deep retrofit'!$AJ$40,IF(F75="Scenario3PBT11",'Deep retrofit'!$AK$40,"")))&amp;IF(F75="Scenario1PBT12",'Deep retrofit'!$AL$40,IF(F75="Scenario2PBT12",'Deep retrofit'!$AM$40,IF(F75="Scenario3PBT12",'Deep retrofit'!$AN$40,"")))&amp;IF(F75="Scenario1PBT13",'Deep retrofit'!$AO$40,IF(F75="Scenario2PBT13",'Deep retrofit'!$AP$40,IF(F75="Scenario3PBT13",'Deep retrofit'!$AQ$40,"")))&amp;IF(F75="Scenario1PBT14",'Deep retrofit'!$AR$40,IF(F75="Scenario2PBT14",'Deep retrofit'!$AS$40,IF(F75="Scenario3PBT14",'Deep retrofit'!$AT$40,"")))&amp;IF(F75="Scenario1PBT15",'Deep retrofit'!$AU$40,IF(F75="Scenario2PBT15",'Deep retrofit'!$AV$40,IF(F75="Scenario3PBT15",'Deep retrofit'!$AW$40,"")))</f>
        <v/>
      </c>
      <c r="X75" s="117">
        <f t="shared" si="53"/>
        <v>0</v>
      </c>
      <c r="Y75" s="117" t="str">
        <f>IF(F75="Scenario1PBT1",'Deep retrofit'!$E$42,IF(F75="Scenario2PBT1",'Deep retrofit'!$F$42,IF(F75="Scenario3PBT1",'Deep retrofit'!$G$42,"")))&amp;IF(F75="Scenario1PBT2",'Deep retrofit'!$H$42,IF(F75="Scenario2PBT2",'Deep retrofit'!$I$42,IF(F75="Scenario3PBT2",'Deep retrofit'!$J$42,"")))&amp;IF(F75="Scenario1PBT3",'Deep retrofit'!$K$42,IF(F75="Scenario2PBT3",'Deep retrofit'!$L$42,IF(F75="Scenario3PBT3",'Deep retrofit'!$M$42,"")))&amp;IF(F75="Scenario1PBT4",'Deep retrofit'!$N$42,IF(F75="Scenario2PBT4",'Deep retrofit'!$O$42,IF(F75="Scenario3PBT4",'Deep retrofit'!$P$42,"")))&amp;IF(F75="Scenario1PBT5",'Deep retrofit'!$Q$42,IF(F75="Scenario2PBT5",'Deep retrofit'!$R$42,IF(F75="Scenario3PBT5",'Deep retrofit'!$S$42,"")))&amp;IF(F75="Scenario1PBT6",'Deep retrofit'!$T$42,IF(F75="Scenario2PBT6",'Deep retrofit'!$U$42,IF(F75="Scenario3PBT6",'Deep retrofit'!$V$42,"")))&amp;IF(F75="Scenario1PBT7",'Deep retrofit'!$W$42,IF(F75="Scenario2PBT7",'Deep retrofit'!$X$42,IF(F75="Scenario3PBT7",'Deep retrofit'!$Y$42,"")))&amp;IF(F75="Scenario1PBT8",'Deep retrofit'!$Z$42,IF(F75="Scenario2PBT8",'Deep retrofit'!$AA$42,IF(F75="Scenario3PBT8",'Deep retrofit'!$AB$42,"")))&amp;IF(F75="Scenario1PBT9",'Deep retrofit'!$AC$42,IF(F75="Scenario2PBT9",'Deep retrofit'!$AD$42,IF(F75="Scenario3PBT9",'Deep retrofit'!$AE$42,"")))&amp;IF(F75="Scenario1PBT10",'Deep retrofit'!$AF$42,IF(F75="Scenario2PBT10",'Deep retrofit'!$AG$42,IF(F75="Scenario3PBT10",'Deep retrofit'!$AH$42,"")))&amp;IF(F75="Scenario1PBT11",'Deep retrofit'!$AI$42,IF(F75="Scenario2PBT11",'Deep retrofit'!$AJ$42,IF(F75="Scenario3PBT11",'Deep retrofit'!$AK$42,"")))&amp;IF(F75="Scenario1PBT12",'Deep retrofit'!$AL$42,IF(F75="Scenario2PBT12",'Deep retrofit'!$AM$42,IF(F75="Scenario3PBT12",'Deep retrofit'!$AN$42,"")))&amp;IF(F75="Scenario1PBT13",'Deep retrofit'!$AO$42,IF(F75="Scenario2PBT13",'Deep retrofit'!$AP$42,IF(F75="Scenario3PBT13",'Deep retrofit'!$AQ$42,"")))&amp;IF(F75="Scenario1PBT14",'Deep retrofit'!$AR$42,IF(F75="Scenario2PBT14",'Deep retrofit'!$AS$42,IF(F75="Scenario3PBT14",'Deep retrofit'!$AT$42,"")))&amp;IF(F75="Scenario1PBT15",'Deep retrofit'!$AU$42,IF(F75="Scenario2PBT15",'Deep retrofit'!$AV$42,IF(F75="Scenario3PBT15",'Deep retrofit'!$AW$42,"")))</f>
        <v/>
      </c>
      <c r="Z75" s="117">
        <f t="shared" si="54"/>
        <v>0</v>
      </c>
      <c r="AA75" s="269" t="str">
        <f>IF(F75="Scenario1PBT1",'Deep retrofit'!$E$101,IF(F75="Scenario2PBT1",'Deep retrofit'!$F$101,IF(F75="Scenario3PBT1",'Deep retrofit'!$G$101,"")))&amp;IF(F75="Scenario1PBT2",'Deep retrofit'!$H$101,IF(F75="Scenario2PBT2",'Deep retrofit'!$I$101,IF(F75="Scenario3PBT2",'Deep retrofit'!$J$101,"")))&amp;IF(F75="Scenario1PBT3",'Deep retrofit'!$K$101,IF(F75="Scenario2PBT3",'Deep retrofit'!$L$101,IF(F75="Scenario3PBT3",'Deep retrofit'!$M$101,"")))&amp;IF(F75="Scenario1PBT4",'Deep retrofit'!$N$101,IF(F75="Scenario2PBT4",'Deep retrofit'!$O$101,IF(F75="Scenario3PBT4",'Deep retrofit'!$P$101,"")))&amp;IF(F75="Scenario1PBT5",'Deep retrofit'!$Q$101,IF(F75="Scenario2PBT5",'Deep retrofit'!$R$101,IF(F75="Scenario3PBT5",'Deep retrofit'!$S$101,"")))&amp;IF(F75="Scenario1PBT6",'Deep retrofit'!$T$101,IF(F75="Scenario2PBT6",'Deep retrofit'!$U$101,IF(F75="Scenario3PBT6",'Deep retrofit'!$V$101,"")))&amp;IF(F75="Scenario1PBT7",'Deep retrofit'!$W$101,IF(F75="Scenario2PBT7",'Deep retrofit'!$X$101,IF(F75="Scenario3PBT7",'Deep retrofit'!$Y$101,"")))&amp;IF(F75="Scenario1PBT8",'Deep retrofit'!$Z$101,IF(F75="Scenario2PBT8",'Deep retrofit'!$AA$101,IF(F75="Scenario3PBT8",'Deep retrofit'!$AB$101,"")))&amp;IF(F75="Scenario1PBT9",'Deep retrofit'!$AC$101,IF(F75="Scenario2PBT9",'Deep retrofit'!$AD$101,IF(F75="Scenario3PBT9",'Deep retrofit'!$AE$101,"")))&amp;IF(F75="Scenario1PBT10",'Deep retrofit'!$AF$101,IF(F75="Scenario2PBT10",'Deep retrofit'!$AG$101,IF(F75="Scenario3PBT10",'Deep retrofit'!$AH$101,"")))&amp;IF(F75="Scenario1PBT11",'Deep retrofit'!$AI$101,IF(F75="Scenario2PBT11",'Deep retrofit'!$AJ$101,IF(F75="Scenario3PBT11",'Deep retrofit'!$AK$101,"")))&amp;IF(F75="Scenario1PBT12",'Deep retrofit'!$AL$101,IF(F75="Scenario2PBT12",'Deep retrofit'!$AM$101,IF(F75="Scenario3PBT12",'Deep retrofit'!$AN$101,"")))&amp;IF(F75="Scenario1PBT13",'Deep retrofit'!$AO$101,IF(F75="Scenario2PBT13",'Deep retrofit'!$AP$101,IF(F75="Scenario3PBT13",'Deep retrofit'!$AQ$101,"")))&amp;IF(F75="Scenario1PBT14",'Deep retrofit'!$AR$101,IF(F75="Scenario2PBT14",'Deep retrofit'!$AS$101,IF(F75="Scenario3PBT14",'Deep retrofit'!$AT$101,"")))&amp;IF(F75="Scenario1PBT15",'Deep retrofit'!$AU$101,IF(F75="Scenario2PBT15",'Deep retrofit'!$AV$101,IF(F75="Scenario3PBT15",'Deep retrofit'!$AW$101,"")))</f>
        <v/>
      </c>
      <c r="AB75" s="179">
        <f t="shared" si="55"/>
        <v>0</v>
      </c>
      <c r="AC75" s="208">
        <f>IFERROR('Projection_Base-case'!G75-G75,0)</f>
        <v>0</v>
      </c>
      <c r="AD75" s="117">
        <f t="shared" si="34"/>
        <v>0</v>
      </c>
      <c r="AE75" s="117">
        <f>IFERROR(100*AC75/'Projection_Base-case'!G75,0)</f>
        <v>0</v>
      </c>
      <c r="AF75" s="117">
        <f>IFERROR('Projection_Base-case'!I75-I75,0)</f>
        <v>0</v>
      </c>
      <c r="AG75" s="117">
        <f t="shared" si="35"/>
        <v>0</v>
      </c>
      <c r="AH75" s="117">
        <f>IFERROR(100*AF75/'Projection_Base-case'!I75,0)</f>
        <v>0</v>
      </c>
      <c r="AI75" s="117">
        <f>IFERROR('Projection_Base-case'!K75-K75,0)</f>
        <v>0</v>
      </c>
      <c r="AJ75" s="117">
        <f t="shared" si="36"/>
        <v>0</v>
      </c>
      <c r="AK75" s="117">
        <f>IFERROR(100*AI75/'Projection_Base-case'!K75,0)</f>
        <v>0</v>
      </c>
      <c r="AL75" s="117">
        <f>IFERROR(M75-'Projection_Base-case'!M75,0)</f>
        <v>0</v>
      </c>
      <c r="AM75" s="117">
        <f t="shared" si="37"/>
        <v>0</v>
      </c>
      <c r="AN75" s="179">
        <f>IFERROR(IF('Projection_Base-case'!N75&gt;0,100*AM75/'Projection_Base-case'!N75,100*AM75/N75),0)</f>
        <v>0</v>
      </c>
      <c r="AO75" s="206">
        <f>IFERROR('Projection_Base-case'!O75-O75,0)</f>
        <v>0</v>
      </c>
      <c r="AP75" s="117">
        <f t="shared" si="38"/>
        <v>0</v>
      </c>
      <c r="AQ75" s="117">
        <f>IFERROR(100*AO75/'Projection_Base-case'!O75,0)</f>
        <v>0</v>
      </c>
      <c r="AR75" s="117">
        <f>IFERROR('Projection_Base-case'!Q75-Q75,0)</f>
        <v>0</v>
      </c>
      <c r="AS75" s="117">
        <f t="shared" si="39"/>
        <v>0</v>
      </c>
      <c r="AT75" s="117">
        <f>IFERROR(100*AR75/'Projection_Base-case'!Q75,0)</f>
        <v>0</v>
      </c>
      <c r="AU75" s="117">
        <f>IFERROR('Projection_Base-case'!S75-S75,0)</f>
        <v>0</v>
      </c>
      <c r="AV75" s="117">
        <f t="shared" si="40"/>
        <v>0</v>
      </c>
      <c r="AW75" s="118">
        <f>IFERROR(100*AU75/'Projection_Base-case'!S75,0)</f>
        <v>0</v>
      </c>
      <c r="AX75" s="206">
        <f>IFERROR('Projection_Base-case'!U75-U75,0)</f>
        <v>0</v>
      </c>
      <c r="AY75" s="117">
        <f t="shared" si="41"/>
        <v>0</v>
      </c>
      <c r="AZ75" s="117">
        <f>IFERROR(100*AX75/'Projection_Base-case'!U75,0)</f>
        <v>0</v>
      </c>
      <c r="BA75" s="117">
        <f>IFERROR('Projection_Base-case'!W75-W75,0)</f>
        <v>0</v>
      </c>
      <c r="BB75" s="117">
        <f t="shared" si="42"/>
        <v>0</v>
      </c>
      <c r="BC75" s="117">
        <f>IFERROR(100*BA75/'Projection_Base-case'!W75,0)</f>
        <v>0</v>
      </c>
      <c r="BD75" s="117">
        <f>IFERROR('Projection_Base-case'!Y75-Y75,0)</f>
        <v>0</v>
      </c>
      <c r="BE75" s="117">
        <f t="shared" si="43"/>
        <v>0</v>
      </c>
      <c r="BF75" s="117">
        <f>IFERROR(100*BD75/'Projection_Base-case'!Y75,0)</f>
        <v>0</v>
      </c>
      <c r="BG75" s="178">
        <f t="shared" si="56"/>
        <v>0</v>
      </c>
      <c r="BH75" s="179">
        <f t="shared" si="57"/>
        <v>0</v>
      </c>
    </row>
    <row r="76" spans="1:60">
      <c r="A76" s="205">
        <v>71</v>
      </c>
      <c r="B76" s="178">
        <f>IF('Projection_Base-case'!B76&lt;&gt;"",'Projection_Base-case'!B76,0)</f>
        <v>0</v>
      </c>
      <c r="C76" s="178">
        <f>IF('Projection_Base-case'!C76&lt;&gt;"",'Projection_Base-case'!C76,0)</f>
        <v>0</v>
      </c>
      <c r="D76" s="178">
        <f>IF('Projection_Base-case'!D76&lt;&gt;"",'Projection_Base-case'!D76,0)</f>
        <v>0</v>
      </c>
      <c r="E76" s="107" t="str">
        <f>IF(AND('Résultats deep'!$AC$3="OUI",'Résultats deep'!E75&lt;&gt;""),'Résultats deep'!E75,IF(OR(D76="PBT1",D76="PBT2",D76="PBT3",D76="PBT4",D76="PBT5",D76="PBT6",D76="PBT7"),"Scenario1",""))</f>
        <v/>
      </c>
      <c r="F76" s="202" t="str">
        <f t="shared" si="44"/>
        <v>0</v>
      </c>
      <c r="G76" s="177" t="str">
        <f>IF(F76="Scenario1PBT1",'Deep retrofit'!$E$6,IF(F76="Scenario2PBT1",'Deep retrofit'!$F$6,IF(F76="Scenario3PBT1",'Deep retrofit'!$G$6,"")))&amp;IF(F76="Scenario1PBT2",'Deep retrofit'!$H$6,IF(F76="Scenario2PBT2",'Deep retrofit'!$I$6,IF(F76="Scenario3PBT2",'Deep retrofit'!$J$6,"")))&amp;IF(F76="Scenario1PBT3",'Deep retrofit'!$K$6,IF(F76="Scenario2PBT3",'Deep retrofit'!$L$6,IF(F76="Scenario3PBT3",'Deep retrofit'!$M$6,"")))&amp;IF(F76="Scenario1PBT4",'Deep retrofit'!$N$6,IF(F76="Scenario2PBT4",'Deep retrofit'!$O$6,IF(F76="Scenario3PBT4",'Deep retrofit'!$P$6,"")))&amp;IF(F76="Scenario1PBT5",'Deep retrofit'!$Q$6,IF(F76="Scenario2PBT5",'Deep retrofit'!$R$6,IF(F76="Scenario3PBT5",'Deep retrofit'!$S$6,"")))&amp;IF(F76="Scenario1PBT6",'Deep retrofit'!$T$6,IF(F76="Scenario2PBT6",'Deep retrofit'!$U$6,IF(F76="Scenario3PBT6",'Deep retrofit'!$V$6,"")))&amp;IF(F76="Scenario1PBT7",'Deep retrofit'!$W$6,IF(F76="Scenario2PBT7",'Deep retrofit'!$X$6,IF(F76="Scenario3PBT7",'Deep retrofit'!$Y$6,"")))&amp;IF(F76="Scenario1PBT8",'Deep retrofit'!$Z$6,IF(F76="Scenario2PBT8",'Deep retrofit'!$AA$6,IF(F76="Scenario3PBT8",'Deep retrofit'!$AB$6,"")))&amp;IF(F76="Scenario1PBT9",'Deep retrofit'!$AC$6,IF(F76="Scenario2PBT9",'Deep retrofit'!$AD$6,IF(F76="Scenario3PBT9",'Deep retrofit'!$AE$6,"")))&amp;IF(F76="Scenario1PBT10",'Deep retrofit'!$AF$6,IF(F76="Scenario2PBT10",'Deep retrofit'!$AG$6,IF(F76="Scenario3PBT10",'Deep retrofit'!$AH$6,"")))&amp;IF(F76="Scenario1PBT11",'Deep retrofit'!$AI$6,IF(F76="Scenario2PBT11",'Deep retrofit'!$AJ$6,IF(F76="Scenario3PBT11",'Deep retrofit'!$AK$6,"")))&amp;IF(F76="Scenario1PBT12",'Deep retrofit'!$AL$6,IF(F76="Scenario2PBT12",'Deep retrofit'!$AM$6,IF(F76="Scenario3PBT12",'Deep retrofit'!$AN$6,"")))&amp;IF(F76="Scenario1PBT13",'Deep retrofit'!$AO$6,IF(F76="Scenario2PBT13",'Deep retrofit'!$AP$6,IF(F76="Scenario3PBT13",'Deep retrofit'!$AQ$6,"")))&amp;IF(F76="Scenario1PBT14",'Deep retrofit'!$AR$6,IF(F76="Scenario2PBT14",'Deep retrofit'!$AS$6,IF(F76="Scenario3PBT14",'Deep retrofit'!$AT$6,"")))&amp;IF(F76="Scenario1PBT15",'Deep retrofit'!$AU$6,IF(F76="Scenario2PBT15",'Deep retrofit'!$AV$6,IF(F76="Scenario3PBT15",'Deep retrofit'!$AW$6,"")))</f>
        <v/>
      </c>
      <c r="H76" s="117">
        <f t="shared" si="45"/>
        <v>0</v>
      </c>
      <c r="I76" s="178" t="str">
        <f>IF(F76="Scenario1PBT1",'Deep retrofit'!$E$16,IF(F76="Scenario2PBT1",'Deep retrofit'!$F$16,IF(F76="Scenario3PBT1",'Deep retrofit'!$G$16,"")))&amp;IF(F76="Scenario1PBT2",'Deep retrofit'!$H$16,IF(F76="Scenario2PBT2",'Deep retrofit'!$I$16,IF(F76="Scenario3PBT2",'Deep retrofit'!$J$16,"")))&amp;IF(F76="Scenario1PBT3",'Deep retrofit'!$K$16,IF(F76="Scenario2PBT3",'Deep retrofit'!$L$16,IF(F76="Scenario3PBT3",'Deep retrofit'!$M$16,"")))&amp;IF(F76="Scenario1PBT4",'Deep retrofit'!$N$16,IF(F76="Scenario2PBT4",'Deep retrofit'!$O$16,IF(F76="Scenario3PBT4",'Deep retrofit'!$P$16,"")))&amp;IF(F76="Scenario1PBT5",'Deep retrofit'!$Q$16,IF(F76="Scenario2PBT5",'Deep retrofit'!$R$16,IF(F76="Scenario3PBT5",'Deep retrofit'!$S$16,"")))&amp;IF(F76="Scenario1PBT6",'Deep retrofit'!$T$16,IF(F76="Scenario2PBT6",'Deep retrofit'!$U$16,IF(F76="Scenario3PBT6",'Deep retrofit'!$V$16,"")))&amp;IF(F76="Scenario1PBT7",'Deep retrofit'!$W$16,IF(F76="Scenario2PBT7",'Deep retrofit'!$X$16,IF(F76="Scenario3PBT7",'Deep retrofit'!$Y$16,"")))&amp;IF(F76="Scenario1PBT8",'Deep retrofit'!$Z$16,IF(F76="Scenario2PBT8",'Deep retrofit'!$AA$16,IF(F76="Scenario3PBT8",'Deep retrofit'!$AB$16,"")))&amp;IF(F76="Scenario1PBT9",'Deep retrofit'!$AC$16,IF(F76="Scenario2PBT9",'Deep retrofit'!$AD$16,IF(F76="Scenario3PBT9",'Deep retrofit'!$AE$16,"")))&amp;IF(F76="Scenario1PBT10",'Deep retrofit'!$AF$16,IF(F76="Scenario2PBT10",'Deep retrofit'!$AG$16,IF(F76="Scenario3PBT10",'Deep retrofit'!$AH$16,"")))&amp;IF(F76="Scenario1PBT11",'Deep retrofit'!$AI$16,IF(F76="Scenario2PBT11",'Deep retrofit'!$AJ$16,IF(F76="Scenario3PBT11",'Deep retrofit'!$AK$16,"")))&amp;IF(F76="Scenario1PBT12",'Deep retrofit'!$AL$16,IF(F76="Scenario2PBT12",'Deep retrofit'!$AM$16,IF(F76="Scenario3PBT12",'Deep retrofit'!$AN$16,"")))&amp;IF(F76="Scenario1PBT13",'Deep retrofit'!$AO$16,IF(F76="Scenario2PBT13",'Deep retrofit'!$AP$16,IF(F76="Scenario3PBT13",'Deep retrofit'!$AQ$16,"")))&amp;IF(F76="Scenario1PBT14",'Deep retrofit'!$AR$16,IF(F76="Scenario2PBT14",'Deep retrofit'!$AS$16,IF(F76="Scenario3PBT14",'Deep retrofit'!$AT$16,"")))&amp;IF(F76="Scenario1PBT15",'Deep retrofit'!$AU$16,IF(F76="Scenario2PBT15",'Deep retrofit'!$AV$16,IF(F76="Scenario3PBT15",'Deep retrofit'!$AW$16,"")))</f>
        <v/>
      </c>
      <c r="J76" s="117">
        <f t="shared" si="46"/>
        <v>0</v>
      </c>
      <c r="K76" s="117" t="str">
        <f>IF(F76="Scenario1PBT1",'Deep retrofit'!$E$18,IF(F76="Scenario2PBT1",'Deep retrofit'!$F$18,IF(F76="Scenario3PBT1",'Deep retrofit'!$G$18,"")))&amp;IF(F76="Scenario1PBT2",'Deep retrofit'!$H$18,IF(F76="Scenario2PBT2",'Deep retrofit'!$I$18,IF(F76="Scenario3PBT2",'Deep retrofit'!$J$18,"")))&amp;IF(F76="Scenario1PBT3",'Deep retrofit'!$K$18,IF(F76="Scenario2PBT3",'Deep retrofit'!$L$18,IF(F76="Scenario3PBT3",'Deep retrofit'!$M$18,"")))&amp;IF(F76="Scenario1PBT4",'Deep retrofit'!$N$18,IF(F76="Scenario2PBT4",'Deep retrofit'!$O$18,IF(F76="Scenario3PBT4",'Deep retrofit'!$P$18,"")))&amp;IF(F76="Scenario1PBT5",'Deep retrofit'!$Q$18,IF(F76="Scenario2PBT5",'Deep retrofit'!$R$18,IF(F76="Scenario3PBT5",'Deep retrofit'!$S$18,"")))&amp;IF(F76="Scenario1PBT6",'Deep retrofit'!$T$18,IF(F76="Scenario2PBT6",'Deep retrofit'!$U$18,IF(F76="Scenario3PBT6",'Deep retrofit'!$V$18,"")))&amp;IF(F76="Scenario1PBT7",'Deep retrofit'!$W$18,IF(F76="Scenario2PBT7",'Deep retrofit'!$X$18,IF(F76="Scenario3PBT7",'Deep retrofit'!$Y$18,"")))&amp;IF(F76="Scenario1PBT8",'Deep retrofit'!$Z$18,IF(F76="Scenario2PBT8",'Deep retrofit'!$AA$18,IF(F76="Scenario3PBT8",'Deep retrofit'!$AB$18,"")))&amp;IF(F76="Scenario1PBT9",'Deep retrofit'!$AC$18,IF(F76="Scenario2PBT9",'Deep retrofit'!$AD$18,IF(F76="Scenario3PBT9",'Deep retrofit'!$AE$18,"")))&amp;IF(F76="Scenario1PBT10",'Deep retrofit'!$AF$18,IF(F76="Scenario2PBT10",'Deep retrofit'!$AG$18,IF(F76="Scenario3PBT10",'Deep retrofit'!$AH$18,"")))&amp;IF(F76="Scenario1PBT11",'Deep retrofit'!$AI$18,IF(F76="Scenario2PBT11",'Deep retrofit'!$AJ$18,IF(F76="Scenario3PBT11",'Deep retrofit'!$AK$18,"")))&amp;IF(F76="Scenario1PBT12",'Deep retrofit'!$AL$18,IF(F76="Scenario2PBT12",'Deep retrofit'!$AM$18,IF(F76="Scenario3PBT12",'Deep retrofit'!$AN$18,"")))&amp;IF(F76="Scenario1PBT13",'Deep retrofit'!$AO$18,IF(F76="Scenario2PBT13",'Deep retrofit'!$AP$18,IF(F76="Scenario3PBT13",'Deep retrofit'!$AQ$18,"")))&amp;IF(F76="Scenario1PBT14",'Deep retrofit'!$AR$18,IF(F76="Scenario2PBT14",'Deep retrofit'!$AS$18,IF(F76="Scenario3PBT14",'Deep retrofit'!$AT$18,"")))&amp;IF(F76="Scenario1PBT15",'Deep retrofit'!$AU$18,IF(F76="Scenario2PBT15",'Deep retrofit'!$AV$18,IF(F76="Scenario3PBT15",'Deep retrofit'!$AW$18,"")))</f>
        <v/>
      </c>
      <c r="L76" s="117">
        <f t="shared" si="47"/>
        <v>0</v>
      </c>
      <c r="M76" s="117" t="str">
        <f>IF(F76="Scenario1PBT1",'Deep retrofit'!$E$20,IF(F76="Scenario2PBT1",'Deep retrofit'!$F$20,IF(F76="Scenario3PBT1",'Deep retrofit'!$G$20,"")))&amp;IF(F76="Scenario1PBT2",'Deep retrofit'!$H$20,IF(F76="Scenario2PBT2",'Deep retrofit'!$I$20,IF(F76="Scenario3PBT2",'Deep retrofit'!$J$20,"")))&amp;IF(F76="Scenario1PBT3",'Deep retrofit'!$K$20,IF(F76="Scenario2PBT3",'Deep retrofit'!$L$20,IF(F76="Scenario3PBT3",'Deep retrofit'!$M$20,"")))&amp;IF(F76="Scenario1PBT4",'Deep retrofit'!$N$20,IF(F76="Scenario2PBT4",'Deep retrofit'!$O$20,IF(F76="Scenario3PBT4",'Deep retrofit'!$P$20,"")))&amp;IF(F76="Scenario1PBT5",'Deep retrofit'!$Q$20,IF(F76="Scenario2PBT5",'Deep retrofit'!$R$20,IF(F76="Scenario3PBT5",'Deep retrofit'!$S$20,"")))&amp;IF(F76="Scenario1PBT6",'Deep retrofit'!$T$20,IF(F76="Scenario2PBT6",'Deep retrofit'!$U$20,IF(F76="Scenario3PBT6",'Deep retrofit'!$V$20,"")))&amp;IF(F76="Scenario1PBT7",'Deep retrofit'!$W$20,IF(F76="Scenario2PBT7",'Deep retrofit'!$X$20,IF(F76="Scenario3PBT7",'Deep retrofit'!$Y$20,"")))&amp;IF(F76="Scenario1PBT8",'Deep retrofit'!$Z$20,IF(F76="Scenario2PBT8",'Deep retrofit'!$AA$20,IF(F76="Scenario3PBT8",'Deep retrofit'!$AB$20,"")))&amp;IF(F76="Scenario1PBT9",'Deep retrofit'!$AC$20,IF(F76="Scenario2PBT9",'Deep retrofit'!$AD$20,IF(F76="Scenario3PBT9",'Deep retrofit'!$AE$20,"")))&amp;IF(F76="Scenario1PBT10",'Deep retrofit'!$AF$20,IF(F76="Scenario2PBT10",'Deep retrofit'!$AG$20,IF(F76="Scenario3PBT10",'Deep retrofit'!$AH$20,"")))&amp;IF(F76="Scenario1PBT11",'Deep retrofit'!$AI$20,IF(F76="Scenario2PBT11",'Deep retrofit'!$AJ$20,IF(F76="Scenario3PBT11",'Deep retrofit'!$AK$20,"")))&amp;IF(F76="Scenario1PBT12",'Deep retrofit'!$AL$20,IF(F76="Scenario2PBT12",'Deep retrofit'!$AM$20,IF(F76="Scenario3PBT12",'Deep retrofit'!$AN$20,"")))&amp;IF(F76="Scenario1PBT13",'Deep retrofit'!$AO$20,IF(F76="Scenario2PBT13",'Deep retrofit'!$AP$20,IF(F76="Scenario3PBT13",'Deep retrofit'!$AQ$20,"")))&amp;IF(F76="Scenario1PBT14",'Deep retrofit'!$AR$20,IF(F76="Scenario2PBT14",'Deep retrofit'!$AS$20,IF(F76="Scenario3PBT14",'Deep retrofit'!$AT$20,"")))&amp;IF(F76="Scenario1PBT15",'Deep retrofit'!$AU$20,IF(F76="Scenario2PBT15",'Deep retrofit'!$AV$20,IF(F76="Scenario3PBT15",'Deep retrofit'!$AW$20,"")))</f>
        <v/>
      </c>
      <c r="N76" s="118">
        <f t="shared" si="48"/>
        <v>0</v>
      </c>
      <c r="O76" s="206" t="str">
        <f>IF(F76="Scenario1PBT1",'Deep retrofit'!$E$23,IF(F76="Scenario2PBT1",'Deep retrofit'!$F$23,IF(F76="Scenario3PBT1",'Deep retrofit'!$G$23,"")))&amp;IF(F76="Scenario1PBT2",'Deep retrofit'!$H$23,IF(F76="Scenario2PBT2",'Deep retrofit'!$I$23,IF(F76="Scenario3PBT2",'Deep retrofit'!$J$23,"")))&amp;IF(F76="Scenario1PBT3",'Deep retrofit'!$K$23,IF(F76="Scenario2PBT3",'Deep retrofit'!$L$23,IF(F76="Scenario3PBT3",'Deep retrofit'!$M$23,"")))&amp;IF(F76="Scenario1PBT4",'Deep retrofit'!$N$23,IF(F76="Scenario2PBT4",'Deep retrofit'!$O$23,IF(F76="Scenario3PBT4",'Deep retrofit'!$P$23,"")))&amp;IF(F76="Scenario1PBT5",'Deep retrofit'!$Q$23,IF(F76="Scenario2PBT5",'Deep retrofit'!$R$23,IF(F76="Scenario3PBT5",'Deep retrofit'!$S$23,"")))&amp;IF(F76="Scenario1PBT6",'Deep retrofit'!$T$23,IF(F76="Scenario2PBT6",'Deep retrofit'!$U$23,IF(F76="Scenario3PBT6",'Deep retrofit'!$V$23,"")))&amp;IF(F76="Scenario1PBT7",'Deep retrofit'!$W$23,IF(F76="Scenario2PBT7",'Deep retrofit'!$X$23,IF(F76="Scenario3PBT7",'Deep retrofit'!$Y$23,"")))&amp;IF(F76="Scenario1PBT8",'Deep retrofit'!$Z$23,IF(F76="Scenario2PBT8",'Deep retrofit'!$AA$23,IF(F76="Scenario3PBT8",'Deep retrofit'!$AB$23,"")))&amp;IF(F76="Scenario1PBT9",'Deep retrofit'!$AC$23,IF(F76="Scenario2PBT9",'Deep retrofit'!$AD$23,IF(F76="Scenario3PBT9",'Deep retrofit'!$AE$23,"")))&amp;IF(F76="Scenario1PBT10",'Deep retrofit'!$AF$23,IF(F76="Scenario2PBT10",'Deep retrofit'!$AG$23,IF(F76="Scenario3PBT10",'Deep retrofit'!$AH$23,"")))&amp;IF(F76="Scenario1PBT11",'Deep retrofit'!$AI$23,IF(F76="Scenario2PBT11",'Deep retrofit'!$AJ$23,IF(F76="Scenario3PBT11",'Deep retrofit'!$AK$23,"")))&amp;IF(F76="Scenario1PBT12",'Deep retrofit'!$AL$23,IF(F76="Scenario2PBT12",'Deep retrofit'!$AM$23,IF(F76="Scenario3PBT12",'Deep retrofit'!$AN$23,"")))&amp;IF(F76="Scenario1PBT13",'Deep retrofit'!$AO$23,IF(F76="Scenario2PBT13",'Deep retrofit'!$AP$23,IF(F76="Scenario3PBT13",'Deep retrofit'!$AQ$23,"")))&amp;IF(F76="Scenario1PBT14",'Deep retrofit'!$AR$23,IF(F76="Scenario2PBT14",'Deep retrofit'!$AS$23,IF(F76="Scenario3PBT14",'Deep retrofit'!$AT$23,"")))&amp;IF(F76="Scenario1PBT15",'Deep retrofit'!$AU$23,IF(F76="Scenario2PBT15",'Deep retrofit'!$AV$23,IF(F76="Scenario3PBT15",'Deep retrofit'!$AW$23,"")))</f>
        <v/>
      </c>
      <c r="P76" s="117">
        <f t="shared" si="49"/>
        <v>0</v>
      </c>
      <c r="Q76" s="117" t="str">
        <f>IF(F76="Scenario1PBT1",'Deep retrofit'!$E$25,IF(F76="Scenario2PBT1",'Deep retrofit'!$F$25,IF(F76="Scenario3PBT1",'Deep retrofit'!$G$25,"")))&amp;IF(F76="Scenario1PBT2",'Deep retrofit'!$H$25,IF(F76="Scenario2PBT2",'Deep retrofit'!$I$25,IF(F76="Scenario3PBT2",'Deep retrofit'!$J$25,"")))&amp;IF(F76="Scenario1PBT3",'Deep retrofit'!$K$25,IF(F76="Scenario2PBT3",'Deep retrofit'!$L$25,IF(F76="Scenario3PBT3",'Deep retrofit'!$M$25,"")))&amp;IF(F76="Scenario1PBT4",'Deep retrofit'!$N$25,IF(F76="Scenario2PBT4",'Deep retrofit'!$O$25,IF(F76="Scenario3PBT4",'Deep retrofit'!$P$25,"")))&amp;IF(F76="Scenario1PBT5",'Deep retrofit'!$Q$25,IF(F76="Scenario2PBT5",'Deep retrofit'!$R$25,IF(F76="Scenario3PBT5",'Deep retrofit'!$S$25,"")))&amp;IF(F76="Scenario1PBT6",'Deep retrofit'!$T$25,IF(F76="Scenario2PBT6",'Deep retrofit'!$U$25,IF(F76="Scenario3PBT6",'Deep retrofit'!$V$25,"")))&amp;IF(F76="Scenario1PBT7",'Deep retrofit'!$W$25,IF(F76="Scenario2PBT7",'Deep retrofit'!$X$25,IF(F76="Scenario3PBT7",'Deep retrofit'!$Y$25,"")))&amp;IF(F76="Scenario1PBT8",'Deep retrofit'!$Z$25,IF(F76="Scenario2PBT8",'Deep retrofit'!$AA$25,IF(F76="Scenario3PBT8",'Deep retrofit'!$AB$25,"")))&amp;IF(F76="Scenario1PBT9",'Deep retrofit'!$AC$25,IF(F76="Scenario2PBT9",'Deep retrofit'!$AD$25,IF(F76="Scenario3PBT9",'Deep retrofit'!$AE$25,"")))&amp;IF(F76="Scenario1PBT10",'Deep retrofit'!$AF$25,IF(F76="Scenario2PBT10",'Deep retrofit'!$AG$25,IF(F76="Scenario3PBT10",'Deep retrofit'!$AH$25,"")))&amp;IF(F76="Scenario1PBT11",'Deep retrofit'!$AI$25,IF(F76="Scenario2PBT11",'Deep retrofit'!$AJ$25,IF(F76="Scenario3PBT11",'Deep retrofit'!$AK$25,"")))&amp;IF(F76="Scenario1PBT12",'Deep retrofit'!$AL$25,IF(F76="Scenario2PBT12",'Deep retrofit'!$AM$25,IF(F76="Scenario3PBT12",'Deep retrofit'!$AN$25,"")))&amp;IF(F76="Scenario1PBT13",'Deep retrofit'!$AO$25,IF(F76="Scenario2PBT13",'Deep retrofit'!$AP$25,IF(F76="Scenario3PBT13",'Deep retrofit'!$AQ$25,"")))&amp;IF(F76="Scenario1PBT14",'Deep retrofit'!$AR$25,IF(F76="Scenario2PBT14",'Deep retrofit'!$AS$25,IF(F76="Scenario3PBT14",'Deep retrofit'!$AT$25,"")))&amp;IF(F76="Scenario1PBT15",'Deep retrofit'!$AU$25,IF(F76="Scenario2PBT15",'Deep retrofit'!$AV$25,IF(F76="Scenario3PBT15",'Deep retrofit'!$AW$25,"")))</f>
        <v/>
      </c>
      <c r="R76" s="117">
        <f t="shared" si="50"/>
        <v>0</v>
      </c>
      <c r="S76" s="117" t="str">
        <f>IF(F76="Scenario1PBT1",'Deep retrofit'!$E$27,IF(F76="Scenario2PBT1",'Deep retrofit'!$F$27,IF(F76="Scenario3PBT1",'Deep retrofit'!$G$27,"")))&amp;IF(F76="Scenario1PBT2",'Deep retrofit'!$H$27,IF(F76="Scenario2PBT2",'Deep retrofit'!$I$27,IF(F76="Scenario3PBT2",'Deep retrofit'!$J$27,"")))&amp;IF(F76="Scenario1PBT3",'Deep retrofit'!$K$27,IF(F76="Scenario2PBT3",'Deep retrofit'!$L$27,IF(F76="Scenario3PBT3",'Deep retrofit'!$M$27,"")))&amp;IF(F76="Scenario1PBT4",'Deep retrofit'!$N$27,IF(F76="Scenario2PBT4",'Deep retrofit'!$O$27,IF(F76="Scenario3PBT4",'Deep retrofit'!$P$27,"")))&amp;IF(F76="Scenario1PBT5",'Deep retrofit'!$Q$27,IF(F76="Scenario2PBT5",'Deep retrofit'!$R$27,IF(F76="Scenario3PBT5",'Deep retrofit'!$S$27,"")))&amp;IF(F76="Scenario1PBT6",'Deep retrofit'!$T$27,IF(F76="Scenario2PBT6",'Deep retrofit'!$U$27,IF(F76="Scenario3PBT6",'Deep retrofit'!$V$27,"")))&amp;IF(F76="Scenario1PBT7",'Deep retrofit'!$W$27,IF(F76="Scenario2PBT7",'Deep retrofit'!$X$27,IF(F76="Scenario3PBT7",'Deep retrofit'!$Y$27,"")))&amp;IF(F76="Scenario1PBT8",'Deep retrofit'!$Z$27,IF(F76="Scenario2PBT8",'Deep retrofit'!$AA$27,IF(F76="Scenario3PBT8",'Deep retrofit'!$AB$27,"")))&amp;IF(F76="Scenario1PBT9",'Deep retrofit'!$AC$27,IF(F76="Scenario2PBT9",'Deep retrofit'!$AD$27,IF(F76="Scenario3PBT9",'Deep retrofit'!$AE$27,"")))&amp;IF(F76="Scenario1PBT10",'Deep retrofit'!$AF$27,IF(F76="Scenario2PBT10",'Deep retrofit'!$AG$27,IF(F76="Scenario3PBT10",'Deep retrofit'!$AH$27,"")))&amp;IF(F76="Scenario1PBT11",'Deep retrofit'!$AI$27,IF(F76="Scenario2PBT11",'Deep retrofit'!$AJ$27,IF(F76="Scenario3PBT11",'Deep retrofit'!$AK$27,"")))&amp;IF(F76="Scenario1PBT12",'Deep retrofit'!$AL$27,IF(F76="Scenario2PBT12",'Deep retrofit'!$AM$27,IF(F76="Scenario3PBT12",'Deep retrofit'!$AN$27,"")))&amp;IF(F76="Scenario1PBT13",'Deep retrofit'!$AO$27,IF(F76="Scenario2PBT13",'Deep retrofit'!$AP$27,IF(F76="Scenario3PBT13",'Deep retrofit'!$AQ$27,"")))&amp;IF(F76="Scenario1PBT14",'Deep retrofit'!$AR$27,IF(F76="Scenario2PBT14",'Deep retrofit'!$AS$27,IF(F76="Scenario3PBT14",'Deep retrofit'!$AT$27,"")))&amp;IF(F76="Scenario1PBT15",'Deep retrofit'!$AU$27,IF(F76="Scenario2PBT15",'Deep retrofit'!$AV$27,IF(F76="Scenario3PBT15",'Deep retrofit'!$AW$27,"")))</f>
        <v/>
      </c>
      <c r="T76" s="207">
        <f t="shared" si="51"/>
        <v>0</v>
      </c>
      <c r="U76" s="206" t="str">
        <f>IF(F76="Scenario1PBT1",'Deep retrofit'!$E$38,IF(F76="Scenario2PBT1",'Deep retrofit'!$F$38,IF(F76="Scenario3PBT1",'Deep retrofit'!$G$38,"")))&amp;IF(F76="Scenario1PBT2",'Deep retrofit'!$H$38,IF(F76="Scenario2PBT2",'Deep retrofit'!$I$38,IF(F76="Scenario3PBT2",'Deep retrofit'!$J$38,"")))&amp;IF(F76="Scenario1PBT3",'Deep retrofit'!$K$38,IF(F76="Scenario2PBT3",'Deep retrofit'!$L$38,IF(F76="Scenario3PBT3",'Deep retrofit'!$M$38,"")))&amp;IF(F76="Scenario1PBT4",'Deep retrofit'!$N$38,IF(F76="Scenario2PBT4",'Deep retrofit'!$O$38,IF(F76="Scenario3PBT4",'Deep retrofit'!$P$38,"")))&amp;IF(F76="Scenario1PBT5",'Deep retrofit'!$Q$38,IF(F76="Scenario2PBT5",'Deep retrofit'!$R$38,IF(F76="Scenario3PBT5",'Deep retrofit'!$S$38,"")))&amp;IF(F76="Scenario1PBT6",'Deep retrofit'!$T$38,IF(F76="Scenario2PBT6",'Deep retrofit'!$U$38,IF(F76="Scenario3PBT6",'Deep retrofit'!$V$38,"")))&amp;IF(F76="Scenario1PBT7",'Deep retrofit'!$W$38,IF(F76="Scenario2PBT7",'Deep retrofit'!$X$38,IF(F76="Scenario3PBT7",'Deep retrofit'!$Y$38,"")))&amp;IF(F76="Scenario1PBT8",'Deep retrofit'!$Z$38,IF(F76="Scenario2PBT8",'Deep retrofit'!$AA$38,IF(F76="Scenario3PBT8",'Deep retrofit'!$AB$38,"")))&amp;IF(F76="Scenario1PBT9",'Deep retrofit'!$AC$38,IF(F76="Scenario2PBT9",'Deep retrofit'!$AD$38,IF(F76="Scenario3PBT9",'Deep retrofit'!$AE$38,"")))&amp;IF(F76="Scenario1PBT10",'Deep retrofit'!$AF$38,IF(F76="Scenario2PBT10",'Deep retrofit'!$AG$38,IF(F76="Scenario3PBT10",'Deep retrofit'!$AH$38,"")))&amp;IF(F76="Scenario1PBT11",'Deep retrofit'!$AI$38,IF(F76="Scenario2PBT11",'Deep retrofit'!$AJ$38,IF(F76="Scenario3PBT11",'Deep retrofit'!$AK$38,"")))&amp;IF(F76="Scenario1PBT12",'Deep retrofit'!$AL$38,IF(F76="Scenario2PBT12",'Deep retrofit'!$AM$38,IF(F76="Scenario3PBT12",'Deep retrofit'!$AN$38,"")))&amp;IF(F76="Scenario1PBT13",'Deep retrofit'!$AO$38,IF(F76="Scenario2PBT13",'Deep retrofit'!$AP$38,IF(F76="Scenario3PBT13",'Deep retrofit'!$AQ$38,"")))&amp;IF(F76="Scenario1PBT14",'Deep retrofit'!$AR$38,IF(F76="Scenario2PBT14",'Deep retrofit'!$AS$38,IF(F76="Scenario3PBT14",'Deep retrofit'!$AT$38,"")))&amp;IF(F76="Scenario1PBT15",'Deep retrofit'!$AU$38,IF(F76="Scenario2PBT15",'Deep retrofit'!$AV$38,IF(F76="Scenario3PBT15",'Deep retrofit'!$AW$38,"")))</f>
        <v/>
      </c>
      <c r="V76" s="117">
        <f t="shared" si="52"/>
        <v>0</v>
      </c>
      <c r="W76" s="117" t="str">
        <f>IF(F76="Scenario1PBT1",'Deep retrofit'!$E$40,IF(F76="Scenario2PBT1",'Deep retrofit'!$F$40,IF(F76="Scenario3PBT1",'Deep retrofit'!$G$40,"")))&amp;IF(F76="Scenario1PBT2",'Deep retrofit'!$H$40,IF(F76="Scenario2PBT2",'Deep retrofit'!$I$40,IF(F76="Scenario3PBT2",'Deep retrofit'!$J$40,"")))&amp;IF(F76="Scenario1PBT3",'Deep retrofit'!$K$40,IF(F76="Scenario2PBT3",'Deep retrofit'!$L$40,IF(F76="Scenario3PBT3",'Deep retrofit'!$M$40,"")))&amp;IF(F76="Scenario1PBT4",'Deep retrofit'!$N$40,IF(F76="Scenario2PBT4",'Deep retrofit'!$O$40,IF(F76="Scenario3PBT4",'Deep retrofit'!$P$40,"")))&amp;IF(F76="Scenario1PBT5",'Deep retrofit'!$Q$40,IF(F76="Scenario2PBT5",'Deep retrofit'!$R$40,IF(F76="Scenario3PBT5",'Deep retrofit'!$S$40,"")))&amp;IF(F76="Scenario1PBT6",'Deep retrofit'!$T$40,IF(F76="Scenario2PBT6",'Deep retrofit'!$U$40,IF(F76="Scenario3PBT6",'Deep retrofit'!$V$40,"")))&amp;IF(F76="Scenario1PBT7",'Deep retrofit'!$W$40,IF(F76="Scenario2PBT7",'Deep retrofit'!$X$40,IF(F76="Scenario3PBT7",'Deep retrofit'!$Y$40,"")))&amp;IF(F76="Scenario1PBT8",'Deep retrofit'!$Z$40,IF(F76="Scenario2PBT8",'Deep retrofit'!$AA$40,IF(F76="Scenario3PBT8",'Deep retrofit'!$AB$40,"")))&amp;IF(F76="Scenario1PBT9",'Deep retrofit'!$AC$40,IF(F76="Scenario2PBT9",'Deep retrofit'!$AD$40,IF(F76="Scenario3PBT9",'Deep retrofit'!$AE$40,"")))&amp;IF(F76="Scenario1PBT10",'Deep retrofit'!$AF$40,IF(F76="Scenario2PBT10",'Deep retrofit'!$AG$40,IF(F76="Scenario3PBT10",'Deep retrofit'!$AH$40,"")))&amp;IF(F76="Scenario1PBT11",'Deep retrofit'!$AI$40,IF(F76="Scenario2PBT11",'Deep retrofit'!$AJ$40,IF(F76="Scenario3PBT11",'Deep retrofit'!$AK$40,"")))&amp;IF(F76="Scenario1PBT12",'Deep retrofit'!$AL$40,IF(F76="Scenario2PBT12",'Deep retrofit'!$AM$40,IF(F76="Scenario3PBT12",'Deep retrofit'!$AN$40,"")))&amp;IF(F76="Scenario1PBT13",'Deep retrofit'!$AO$40,IF(F76="Scenario2PBT13",'Deep retrofit'!$AP$40,IF(F76="Scenario3PBT13",'Deep retrofit'!$AQ$40,"")))&amp;IF(F76="Scenario1PBT14",'Deep retrofit'!$AR$40,IF(F76="Scenario2PBT14",'Deep retrofit'!$AS$40,IF(F76="Scenario3PBT14",'Deep retrofit'!$AT$40,"")))&amp;IF(F76="Scenario1PBT15",'Deep retrofit'!$AU$40,IF(F76="Scenario2PBT15",'Deep retrofit'!$AV$40,IF(F76="Scenario3PBT15",'Deep retrofit'!$AW$40,"")))</f>
        <v/>
      </c>
      <c r="X76" s="117">
        <f t="shared" si="53"/>
        <v>0</v>
      </c>
      <c r="Y76" s="117" t="str">
        <f>IF(F76="Scenario1PBT1",'Deep retrofit'!$E$42,IF(F76="Scenario2PBT1",'Deep retrofit'!$F$42,IF(F76="Scenario3PBT1",'Deep retrofit'!$G$42,"")))&amp;IF(F76="Scenario1PBT2",'Deep retrofit'!$H$42,IF(F76="Scenario2PBT2",'Deep retrofit'!$I$42,IF(F76="Scenario3PBT2",'Deep retrofit'!$J$42,"")))&amp;IF(F76="Scenario1PBT3",'Deep retrofit'!$K$42,IF(F76="Scenario2PBT3",'Deep retrofit'!$L$42,IF(F76="Scenario3PBT3",'Deep retrofit'!$M$42,"")))&amp;IF(F76="Scenario1PBT4",'Deep retrofit'!$N$42,IF(F76="Scenario2PBT4",'Deep retrofit'!$O$42,IF(F76="Scenario3PBT4",'Deep retrofit'!$P$42,"")))&amp;IF(F76="Scenario1PBT5",'Deep retrofit'!$Q$42,IF(F76="Scenario2PBT5",'Deep retrofit'!$R$42,IF(F76="Scenario3PBT5",'Deep retrofit'!$S$42,"")))&amp;IF(F76="Scenario1PBT6",'Deep retrofit'!$T$42,IF(F76="Scenario2PBT6",'Deep retrofit'!$U$42,IF(F76="Scenario3PBT6",'Deep retrofit'!$V$42,"")))&amp;IF(F76="Scenario1PBT7",'Deep retrofit'!$W$42,IF(F76="Scenario2PBT7",'Deep retrofit'!$X$42,IF(F76="Scenario3PBT7",'Deep retrofit'!$Y$42,"")))&amp;IF(F76="Scenario1PBT8",'Deep retrofit'!$Z$42,IF(F76="Scenario2PBT8",'Deep retrofit'!$AA$42,IF(F76="Scenario3PBT8",'Deep retrofit'!$AB$42,"")))&amp;IF(F76="Scenario1PBT9",'Deep retrofit'!$AC$42,IF(F76="Scenario2PBT9",'Deep retrofit'!$AD$42,IF(F76="Scenario3PBT9",'Deep retrofit'!$AE$42,"")))&amp;IF(F76="Scenario1PBT10",'Deep retrofit'!$AF$42,IF(F76="Scenario2PBT10",'Deep retrofit'!$AG$42,IF(F76="Scenario3PBT10",'Deep retrofit'!$AH$42,"")))&amp;IF(F76="Scenario1PBT11",'Deep retrofit'!$AI$42,IF(F76="Scenario2PBT11",'Deep retrofit'!$AJ$42,IF(F76="Scenario3PBT11",'Deep retrofit'!$AK$42,"")))&amp;IF(F76="Scenario1PBT12",'Deep retrofit'!$AL$42,IF(F76="Scenario2PBT12",'Deep retrofit'!$AM$42,IF(F76="Scenario3PBT12",'Deep retrofit'!$AN$42,"")))&amp;IF(F76="Scenario1PBT13",'Deep retrofit'!$AO$42,IF(F76="Scenario2PBT13",'Deep retrofit'!$AP$42,IF(F76="Scenario3PBT13",'Deep retrofit'!$AQ$42,"")))&amp;IF(F76="Scenario1PBT14",'Deep retrofit'!$AR$42,IF(F76="Scenario2PBT14",'Deep retrofit'!$AS$42,IF(F76="Scenario3PBT14",'Deep retrofit'!$AT$42,"")))&amp;IF(F76="Scenario1PBT15",'Deep retrofit'!$AU$42,IF(F76="Scenario2PBT15",'Deep retrofit'!$AV$42,IF(F76="Scenario3PBT15",'Deep retrofit'!$AW$42,"")))</f>
        <v/>
      </c>
      <c r="Z76" s="117">
        <f t="shared" si="54"/>
        <v>0</v>
      </c>
      <c r="AA76" s="269" t="str">
        <f>IF(F76="Scenario1PBT1",'Deep retrofit'!$E$101,IF(F76="Scenario2PBT1",'Deep retrofit'!$F$101,IF(F76="Scenario3PBT1",'Deep retrofit'!$G$101,"")))&amp;IF(F76="Scenario1PBT2",'Deep retrofit'!$H$101,IF(F76="Scenario2PBT2",'Deep retrofit'!$I$101,IF(F76="Scenario3PBT2",'Deep retrofit'!$J$101,"")))&amp;IF(F76="Scenario1PBT3",'Deep retrofit'!$K$101,IF(F76="Scenario2PBT3",'Deep retrofit'!$L$101,IF(F76="Scenario3PBT3",'Deep retrofit'!$M$101,"")))&amp;IF(F76="Scenario1PBT4",'Deep retrofit'!$N$101,IF(F76="Scenario2PBT4",'Deep retrofit'!$O$101,IF(F76="Scenario3PBT4",'Deep retrofit'!$P$101,"")))&amp;IF(F76="Scenario1PBT5",'Deep retrofit'!$Q$101,IF(F76="Scenario2PBT5",'Deep retrofit'!$R$101,IF(F76="Scenario3PBT5",'Deep retrofit'!$S$101,"")))&amp;IF(F76="Scenario1PBT6",'Deep retrofit'!$T$101,IF(F76="Scenario2PBT6",'Deep retrofit'!$U$101,IF(F76="Scenario3PBT6",'Deep retrofit'!$V$101,"")))&amp;IF(F76="Scenario1PBT7",'Deep retrofit'!$W$101,IF(F76="Scenario2PBT7",'Deep retrofit'!$X$101,IF(F76="Scenario3PBT7",'Deep retrofit'!$Y$101,"")))&amp;IF(F76="Scenario1PBT8",'Deep retrofit'!$Z$101,IF(F76="Scenario2PBT8",'Deep retrofit'!$AA$101,IF(F76="Scenario3PBT8",'Deep retrofit'!$AB$101,"")))&amp;IF(F76="Scenario1PBT9",'Deep retrofit'!$AC$101,IF(F76="Scenario2PBT9",'Deep retrofit'!$AD$101,IF(F76="Scenario3PBT9",'Deep retrofit'!$AE$101,"")))&amp;IF(F76="Scenario1PBT10",'Deep retrofit'!$AF$101,IF(F76="Scenario2PBT10",'Deep retrofit'!$AG$101,IF(F76="Scenario3PBT10",'Deep retrofit'!$AH$101,"")))&amp;IF(F76="Scenario1PBT11",'Deep retrofit'!$AI$101,IF(F76="Scenario2PBT11",'Deep retrofit'!$AJ$101,IF(F76="Scenario3PBT11",'Deep retrofit'!$AK$101,"")))&amp;IF(F76="Scenario1PBT12",'Deep retrofit'!$AL$101,IF(F76="Scenario2PBT12",'Deep retrofit'!$AM$101,IF(F76="Scenario3PBT12",'Deep retrofit'!$AN$101,"")))&amp;IF(F76="Scenario1PBT13",'Deep retrofit'!$AO$101,IF(F76="Scenario2PBT13",'Deep retrofit'!$AP$101,IF(F76="Scenario3PBT13",'Deep retrofit'!$AQ$101,"")))&amp;IF(F76="Scenario1PBT14",'Deep retrofit'!$AR$101,IF(F76="Scenario2PBT14",'Deep retrofit'!$AS$101,IF(F76="Scenario3PBT14",'Deep retrofit'!$AT$101,"")))&amp;IF(F76="Scenario1PBT15",'Deep retrofit'!$AU$101,IF(F76="Scenario2PBT15",'Deep retrofit'!$AV$101,IF(F76="Scenario3PBT15",'Deep retrofit'!$AW$101,"")))</f>
        <v/>
      </c>
      <c r="AB76" s="179">
        <f t="shared" si="55"/>
        <v>0</v>
      </c>
      <c r="AC76" s="208">
        <f>IFERROR('Projection_Base-case'!G76-G76,0)</f>
        <v>0</v>
      </c>
      <c r="AD76" s="117">
        <f t="shared" si="34"/>
        <v>0</v>
      </c>
      <c r="AE76" s="117">
        <f>IFERROR(100*AC76/'Projection_Base-case'!G76,0)</f>
        <v>0</v>
      </c>
      <c r="AF76" s="117">
        <f>IFERROR('Projection_Base-case'!I76-I76,0)</f>
        <v>0</v>
      </c>
      <c r="AG76" s="117">
        <f t="shared" si="35"/>
        <v>0</v>
      </c>
      <c r="AH76" s="117">
        <f>IFERROR(100*AF76/'Projection_Base-case'!I76,0)</f>
        <v>0</v>
      </c>
      <c r="AI76" s="117">
        <f>IFERROR('Projection_Base-case'!K76-K76,0)</f>
        <v>0</v>
      </c>
      <c r="AJ76" s="117">
        <f t="shared" si="36"/>
        <v>0</v>
      </c>
      <c r="AK76" s="117">
        <f>IFERROR(100*AI76/'Projection_Base-case'!K76,0)</f>
        <v>0</v>
      </c>
      <c r="AL76" s="117">
        <f>IFERROR(M76-'Projection_Base-case'!M76,0)</f>
        <v>0</v>
      </c>
      <c r="AM76" s="117">
        <f t="shared" si="37"/>
        <v>0</v>
      </c>
      <c r="AN76" s="179">
        <f>IFERROR(IF('Projection_Base-case'!N76&gt;0,100*AM76/'Projection_Base-case'!N76,100*AM76/N76),0)</f>
        <v>0</v>
      </c>
      <c r="AO76" s="206">
        <f>IFERROR('Projection_Base-case'!O76-O76,0)</f>
        <v>0</v>
      </c>
      <c r="AP76" s="117">
        <f t="shared" si="38"/>
        <v>0</v>
      </c>
      <c r="AQ76" s="117">
        <f>IFERROR(100*AO76/'Projection_Base-case'!O76,0)</f>
        <v>0</v>
      </c>
      <c r="AR76" s="117">
        <f>IFERROR('Projection_Base-case'!Q76-Q76,0)</f>
        <v>0</v>
      </c>
      <c r="AS76" s="117">
        <f t="shared" si="39"/>
        <v>0</v>
      </c>
      <c r="AT76" s="117">
        <f>IFERROR(100*AR76/'Projection_Base-case'!Q76,0)</f>
        <v>0</v>
      </c>
      <c r="AU76" s="117">
        <f>IFERROR('Projection_Base-case'!S76-S76,0)</f>
        <v>0</v>
      </c>
      <c r="AV76" s="117">
        <f t="shared" si="40"/>
        <v>0</v>
      </c>
      <c r="AW76" s="118">
        <f>IFERROR(100*AU76/'Projection_Base-case'!S76,0)</f>
        <v>0</v>
      </c>
      <c r="AX76" s="206">
        <f>IFERROR('Projection_Base-case'!U76-U76,0)</f>
        <v>0</v>
      </c>
      <c r="AY76" s="117">
        <f t="shared" si="41"/>
        <v>0</v>
      </c>
      <c r="AZ76" s="117">
        <f>IFERROR(100*AX76/'Projection_Base-case'!U76,0)</f>
        <v>0</v>
      </c>
      <c r="BA76" s="117">
        <f>IFERROR('Projection_Base-case'!W76-W76,0)</f>
        <v>0</v>
      </c>
      <c r="BB76" s="117">
        <f t="shared" si="42"/>
        <v>0</v>
      </c>
      <c r="BC76" s="117">
        <f>IFERROR(100*BA76/'Projection_Base-case'!W76,0)</f>
        <v>0</v>
      </c>
      <c r="BD76" s="117">
        <f>IFERROR('Projection_Base-case'!Y76-Y76,0)</f>
        <v>0</v>
      </c>
      <c r="BE76" s="117">
        <f t="shared" si="43"/>
        <v>0</v>
      </c>
      <c r="BF76" s="117">
        <f>IFERROR(100*BD76/'Projection_Base-case'!Y76,0)</f>
        <v>0</v>
      </c>
      <c r="BG76" s="178">
        <f t="shared" si="56"/>
        <v>0</v>
      </c>
      <c r="BH76" s="179">
        <f t="shared" si="57"/>
        <v>0</v>
      </c>
    </row>
    <row r="77" spans="1:60">
      <c r="A77" s="205">
        <v>72</v>
      </c>
      <c r="B77" s="178">
        <f>IF('Projection_Base-case'!B77&lt;&gt;"",'Projection_Base-case'!B77,0)</f>
        <v>0</v>
      </c>
      <c r="C77" s="178">
        <f>IF('Projection_Base-case'!C77&lt;&gt;"",'Projection_Base-case'!C77,0)</f>
        <v>0</v>
      </c>
      <c r="D77" s="178">
        <f>IF('Projection_Base-case'!D77&lt;&gt;"",'Projection_Base-case'!D77,0)</f>
        <v>0</v>
      </c>
      <c r="E77" s="107" t="str">
        <f>IF(AND('Résultats deep'!$AC$3="OUI",'Résultats deep'!E76&lt;&gt;""),'Résultats deep'!E76,IF(OR(D77="PBT1",D77="PBT2",D77="PBT3",D77="PBT4",D77="PBT5",D77="PBT6",D77="PBT7"),"Scenario1",""))</f>
        <v/>
      </c>
      <c r="F77" s="202" t="str">
        <f t="shared" si="44"/>
        <v>0</v>
      </c>
      <c r="G77" s="177" t="str">
        <f>IF(F77="Scenario1PBT1",'Deep retrofit'!$E$6,IF(F77="Scenario2PBT1",'Deep retrofit'!$F$6,IF(F77="Scenario3PBT1",'Deep retrofit'!$G$6,"")))&amp;IF(F77="Scenario1PBT2",'Deep retrofit'!$H$6,IF(F77="Scenario2PBT2",'Deep retrofit'!$I$6,IF(F77="Scenario3PBT2",'Deep retrofit'!$J$6,"")))&amp;IF(F77="Scenario1PBT3",'Deep retrofit'!$K$6,IF(F77="Scenario2PBT3",'Deep retrofit'!$L$6,IF(F77="Scenario3PBT3",'Deep retrofit'!$M$6,"")))&amp;IF(F77="Scenario1PBT4",'Deep retrofit'!$N$6,IF(F77="Scenario2PBT4",'Deep retrofit'!$O$6,IF(F77="Scenario3PBT4",'Deep retrofit'!$P$6,"")))&amp;IF(F77="Scenario1PBT5",'Deep retrofit'!$Q$6,IF(F77="Scenario2PBT5",'Deep retrofit'!$R$6,IF(F77="Scenario3PBT5",'Deep retrofit'!$S$6,"")))&amp;IF(F77="Scenario1PBT6",'Deep retrofit'!$T$6,IF(F77="Scenario2PBT6",'Deep retrofit'!$U$6,IF(F77="Scenario3PBT6",'Deep retrofit'!$V$6,"")))&amp;IF(F77="Scenario1PBT7",'Deep retrofit'!$W$6,IF(F77="Scenario2PBT7",'Deep retrofit'!$X$6,IF(F77="Scenario3PBT7",'Deep retrofit'!$Y$6,"")))&amp;IF(F77="Scenario1PBT8",'Deep retrofit'!$Z$6,IF(F77="Scenario2PBT8",'Deep retrofit'!$AA$6,IF(F77="Scenario3PBT8",'Deep retrofit'!$AB$6,"")))&amp;IF(F77="Scenario1PBT9",'Deep retrofit'!$AC$6,IF(F77="Scenario2PBT9",'Deep retrofit'!$AD$6,IF(F77="Scenario3PBT9",'Deep retrofit'!$AE$6,"")))&amp;IF(F77="Scenario1PBT10",'Deep retrofit'!$AF$6,IF(F77="Scenario2PBT10",'Deep retrofit'!$AG$6,IF(F77="Scenario3PBT10",'Deep retrofit'!$AH$6,"")))&amp;IF(F77="Scenario1PBT11",'Deep retrofit'!$AI$6,IF(F77="Scenario2PBT11",'Deep retrofit'!$AJ$6,IF(F77="Scenario3PBT11",'Deep retrofit'!$AK$6,"")))&amp;IF(F77="Scenario1PBT12",'Deep retrofit'!$AL$6,IF(F77="Scenario2PBT12",'Deep retrofit'!$AM$6,IF(F77="Scenario3PBT12",'Deep retrofit'!$AN$6,"")))&amp;IF(F77="Scenario1PBT13",'Deep retrofit'!$AO$6,IF(F77="Scenario2PBT13",'Deep retrofit'!$AP$6,IF(F77="Scenario3PBT13",'Deep retrofit'!$AQ$6,"")))&amp;IF(F77="Scenario1PBT14",'Deep retrofit'!$AR$6,IF(F77="Scenario2PBT14",'Deep retrofit'!$AS$6,IF(F77="Scenario3PBT14",'Deep retrofit'!$AT$6,"")))&amp;IF(F77="Scenario1PBT15",'Deep retrofit'!$AU$6,IF(F77="Scenario2PBT15",'Deep retrofit'!$AV$6,IF(F77="Scenario3PBT15",'Deep retrofit'!$AW$6,"")))</f>
        <v/>
      </c>
      <c r="H77" s="117">
        <f t="shared" si="45"/>
        <v>0</v>
      </c>
      <c r="I77" s="178" t="str">
        <f>IF(F77="Scenario1PBT1",'Deep retrofit'!$E$16,IF(F77="Scenario2PBT1",'Deep retrofit'!$F$16,IF(F77="Scenario3PBT1",'Deep retrofit'!$G$16,"")))&amp;IF(F77="Scenario1PBT2",'Deep retrofit'!$H$16,IF(F77="Scenario2PBT2",'Deep retrofit'!$I$16,IF(F77="Scenario3PBT2",'Deep retrofit'!$J$16,"")))&amp;IF(F77="Scenario1PBT3",'Deep retrofit'!$K$16,IF(F77="Scenario2PBT3",'Deep retrofit'!$L$16,IF(F77="Scenario3PBT3",'Deep retrofit'!$M$16,"")))&amp;IF(F77="Scenario1PBT4",'Deep retrofit'!$N$16,IF(F77="Scenario2PBT4",'Deep retrofit'!$O$16,IF(F77="Scenario3PBT4",'Deep retrofit'!$P$16,"")))&amp;IF(F77="Scenario1PBT5",'Deep retrofit'!$Q$16,IF(F77="Scenario2PBT5",'Deep retrofit'!$R$16,IF(F77="Scenario3PBT5",'Deep retrofit'!$S$16,"")))&amp;IF(F77="Scenario1PBT6",'Deep retrofit'!$T$16,IF(F77="Scenario2PBT6",'Deep retrofit'!$U$16,IF(F77="Scenario3PBT6",'Deep retrofit'!$V$16,"")))&amp;IF(F77="Scenario1PBT7",'Deep retrofit'!$W$16,IF(F77="Scenario2PBT7",'Deep retrofit'!$X$16,IF(F77="Scenario3PBT7",'Deep retrofit'!$Y$16,"")))&amp;IF(F77="Scenario1PBT8",'Deep retrofit'!$Z$16,IF(F77="Scenario2PBT8",'Deep retrofit'!$AA$16,IF(F77="Scenario3PBT8",'Deep retrofit'!$AB$16,"")))&amp;IF(F77="Scenario1PBT9",'Deep retrofit'!$AC$16,IF(F77="Scenario2PBT9",'Deep retrofit'!$AD$16,IF(F77="Scenario3PBT9",'Deep retrofit'!$AE$16,"")))&amp;IF(F77="Scenario1PBT10",'Deep retrofit'!$AF$16,IF(F77="Scenario2PBT10",'Deep retrofit'!$AG$16,IF(F77="Scenario3PBT10",'Deep retrofit'!$AH$16,"")))&amp;IF(F77="Scenario1PBT11",'Deep retrofit'!$AI$16,IF(F77="Scenario2PBT11",'Deep retrofit'!$AJ$16,IF(F77="Scenario3PBT11",'Deep retrofit'!$AK$16,"")))&amp;IF(F77="Scenario1PBT12",'Deep retrofit'!$AL$16,IF(F77="Scenario2PBT12",'Deep retrofit'!$AM$16,IF(F77="Scenario3PBT12",'Deep retrofit'!$AN$16,"")))&amp;IF(F77="Scenario1PBT13",'Deep retrofit'!$AO$16,IF(F77="Scenario2PBT13",'Deep retrofit'!$AP$16,IF(F77="Scenario3PBT13",'Deep retrofit'!$AQ$16,"")))&amp;IF(F77="Scenario1PBT14",'Deep retrofit'!$AR$16,IF(F77="Scenario2PBT14",'Deep retrofit'!$AS$16,IF(F77="Scenario3PBT14",'Deep retrofit'!$AT$16,"")))&amp;IF(F77="Scenario1PBT15",'Deep retrofit'!$AU$16,IF(F77="Scenario2PBT15",'Deep retrofit'!$AV$16,IF(F77="Scenario3PBT15",'Deep retrofit'!$AW$16,"")))</f>
        <v/>
      </c>
      <c r="J77" s="117">
        <f t="shared" si="46"/>
        <v>0</v>
      </c>
      <c r="K77" s="117" t="str">
        <f>IF(F77="Scenario1PBT1",'Deep retrofit'!$E$18,IF(F77="Scenario2PBT1",'Deep retrofit'!$F$18,IF(F77="Scenario3PBT1",'Deep retrofit'!$G$18,"")))&amp;IF(F77="Scenario1PBT2",'Deep retrofit'!$H$18,IF(F77="Scenario2PBT2",'Deep retrofit'!$I$18,IF(F77="Scenario3PBT2",'Deep retrofit'!$J$18,"")))&amp;IF(F77="Scenario1PBT3",'Deep retrofit'!$K$18,IF(F77="Scenario2PBT3",'Deep retrofit'!$L$18,IF(F77="Scenario3PBT3",'Deep retrofit'!$M$18,"")))&amp;IF(F77="Scenario1PBT4",'Deep retrofit'!$N$18,IF(F77="Scenario2PBT4",'Deep retrofit'!$O$18,IF(F77="Scenario3PBT4",'Deep retrofit'!$P$18,"")))&amp;IF(F77="Scenario1PBT5",'Deep retrofit'!$Q$18,IF(F77="Scenario2PBT5",'Deep retrofit'!$R$18,IF(F77="Scenario3PBT5",'Deep retrofit'!$S$18,"")))&amp;IF(F77="Scenario1PBT6",'Deep retrofit'!$T$18,IF(F77="Scenario2PBT6",'Deep retrofit'!$U$18,IF(F77="Scenario3PBT6",'Deep retrofit'!$V$18,"")))&amp;IF(F77="Scenario1PBT7",'Deep retrofit'!$W$18,IF(F77="Scenario2PBT7",'Deep retrofit'!$X$18,IF(F77="Scenario3PBT7",'Deep retrofit'!$Y$18,"")))&amp;IF(F77="Scenario1PBT8",'Deep retrofit'!$Z$18,IF(F77="Scenario2PBT8",'Deep retrofit'!$AA$18,IF(F77="Scenario3PBT8",'Deep retrofit'!$AB$18,"")))&amp;IF(F77="Scenario1PBT9",'Deep retrofit'!$AC$18,IF(F77="Scenario2PBT9",'Deep retrofit'!$AD$18,IF(F77="Scenario3PBT9",'Deep retrofit'!$AE$18,"")))&amp;IF(F77="Scenario1PBT10",'Deep retrofit'!$AF$18,IF(F77="Scenario2PBT10",'Deep retrofit'!$AG$18,IF(F77="Scenario3PBT10",'Deep retrofit'!$AH$18,"")))&amp;IF(F77="Scenario1PBT11",'Deep retrofit'!$AI$18,IF(F77="Scenario2PBT11",'Deep retrofit'!$AJ$18,IF(F77="Scenario3PBT11",'Deep retrofit'!$AK$18,"")))&amp;IF(F77="Scenario1PBT12",'Deep retrofit'!$AL$18,IF(F77="Scenario2PBT12",'Deep retrofit'!$AM$18,IF(F77="Scenario3PBT12",'Deep retrofit'!$AN$18,"")))&amp;IF(F77="Scenario1PBT13",'Deep retrofit'!$AO$18,IF(F77="Scenario2PBT13",'Deep retrofit'!$AP$18,IF(F77="Scenario3PBT13",'Deep retrofit'!$AQ$18,"")))&amp;IF(F77="Scenario1PBT14",'Deep retrofit'!$AR$18,IF(F77="Scenario2PBT14",'Deep retrofit'!$AS$18,IF(F77="Scenario3PBT14",'Deep retrofit'!$AT$18,"")))&amp;IF(F77="Scenario1PBT15",'Deep retrofit'!$AU$18,IF(F77="Scenario2PBT15",'Deep retrofit'!$AV$18,IF(F77="Scenario3PBT15",'Deep retrofit'!$AW$18,"")))</f>
        <v/>
      </c>
      <c r="L77" s="117">
        <f t="shared" si="47"/>
        <v>0</v>
      </c>
      <c r="M77" s="117" t="str">
        <f>IF(F77="Scenario1PBT1",'Deep retrofit'!$E$20,IF(F77="Scenario2PBT1",'Deep retrofit'!$F$20,IF(F77="Scenario3PBT1",'Deep retrofit'!$G$20,"")))&amp;IF(F77="Scenario1PBT2",'Deep retrofit'!$H$20,IF(F77="Scenario2PBT2",'Deep retrofit'!$I$20,IF(F77="Scenario3PBT2",'Deep retrofit'!$J$20,"")))&amp;IF(F77="Scenario1PBT3",'Deep retrofit'!$K$20,IF(F77="Scenario2PBT3",'Deep retrofit'!$L$20,IF(F77="Scenario3PBT3",'Deep retrofit'!$M$20,"")))&amp;IF(F77="Scenario1PBT4",'Deep retrofit'!$N$20,IF(F77="Scenario2PBT4",'Deep retrofit'!$O$20,IF(F77="Scenario3PBT4",'Deep retrofit'!$P$20,"")))&amp;IF(F77="Scenario1PBT5",'Deep retrofit'!$Q$20,IF(F77="Scenario2PBT5",'Deep retrofit'!$R$20,IF(F77="Scenario3PBT5",'Deep retrofit'!$S$20,"")))&amp;IF(F77="Scenario1PBT6",'Deep retrofit'!$T$20,IF(F77="Scenario2PBT6",'Deep retrofit'!$U$20,IF(F77="Scenario3PBT6",'Deep retrofit'!$V$20,"")))&amp;IF(F77="Scenario1PBT7",'Deep retrofit'!$W$20,IF(F77="Scenario2PBT7",'Deep retrofit'!$X$20,IF(F77="Scenario3PBT7",'Deep retrofit'!$Y$20,"")))&amp;IF(F77="Scenario1PBT8",'Deep retrofit'!$Z$20,IF(F77="Scenario2PBT8",'Deep retrofit'!$AA$20,IF(F77="Scenario3PBT8",'Deep retrofit'!$AB$20,"")))&amp;IF(F77="Scenario1PBT9",'Deep retrofit'!$AC$20,IF(F77="Scenario2PBT9",'Deep retrofit'!$AD$20,IF(F77="Scenario3PBT9",'Deep retrofit'!$AE$20,"")))&amp;IF(F77="Scenario1PBT10",'Deep retrofit'!$AF$20,IF(F77="Scenario2PBT10",'Deep retrofit'!$AG$20,IF(F77="Scenario3PBT10",'Deep retrofit'!$AH$20,"")))&amp;IF(F77="Scenario1PBT11",'Deep retrofit'!$AI$20,IF(F77="Scenario2PBT11",'Deep retrofit'!$AJ$20,IF(F77="Scenario3PBT11",'Deep retrofit'!$AK$20,"")))&amp;IF(F77="Scenario1PBT12",'Deep retrofit'!$AL$20,IF(F77="Scenario2PBT12",'Deep retrofit'!$AM$20,IF(F77="Scenario3PBT12",'Deep retrofit'!$AN$20,"")))&amp;IF(F77="Scenario1PBT13",'Deep retrofit'!$AO$20,IF(F77="Scenario2PBT13",'Deep retrofit'!$AP$20,IF(F77="Scenario3PBT13",'Deep retrofit'!$AQ$20,"")))&amp;IF(F77="Scenario1PBT14",'Deep retrofit'!$AR$20,IF(F77="Scenario2PBT14",'Deep retrofit'!$AS$20,IF(F77="Scenario3PBT14",'Deep retrofit'!$AT$20,"")))&amp;IF(F77="Scenario1PBT15",'Deep retrofit'!$AU$20,IF(F77="Scenario2PBT15",'Deep retrofit'!$AV$20,IF(F77="Scenario3PBT15",'Deep retrofit'!$AW$20,"")))</f>
        <v/>
      </c>
      <c r="N77" s="118">
        <f t="shared" si="48"/>
        <v>0</v>
      </c>
      <c r="O77" s="206" t="str">
        <f>IF(F77="Scenario1PBT1",'Deep retrofit'!$E$23,IF(F77="Scenario2PBT1",'Deep retrofit'!$F$23,IF(F77="Scenario3PBT1",'Deep retrofit'!$G$23,"")))&amp;IF(F77="Scenario1PBT2",'Deep retrofit'!$H$23,IF(F77="Scenario2PBT2",'Deep retrofit'!$I$23,IF(F77="Scenario3PBT2",'Deep retrofit'!$J$23,"")))&amp;IF(F77="Scenario1PBT3",'Deep retrofit'!$K$23,IF(F77="Scenario2PBT3",'Deep retrofit'!$L$23,IF(F77="Scenario3PBT3",'Deep retrofit'!$M$23,"")))&amp;IF(F77="Scenario1PBT4",'Deep retrofit'!$N$23,IF(F77="Scenario2PBT4",'Deep retrofit'!$O$23,IF(F77="Scenario3PBT4",'Deep retrofit'!$P$23,"")))&amp;IF(F77="Scenario1PBT5",'Deep retrofit'!$Q$23,IF(F77="Scenario2PBT5",'Deep retrofit'!$R$23,IF(F77="Scenario3PBT5",'Deep retrofit'!$S$23,"")))&amp;IF(F77="Scenario1PBT6",'Deep retrofit'!$T$23,IF(F77="Scenario2PBT6",'Deep retrofit'!$U$23,IF(F77="Scenario3PBT6",'Deep retrofit'!$V$23,"")))&amp;IF(F77="Scenario1PBT7",'Deep retrofit'!$W$23,IF(F77="Scenario2PBT7",'Deep retrofit'!$X$23,IF(F77="Scenario3PBT7",'Deep retrofit'!$Y$23,"")))&amp;IF(F77="Scenario1PBT8",'Deep retrofit'!$Z$23,IF(F77="Scenario2PBT8",'Deep retrofit'!$AA$23,IF(F77="Scenario3PBT8",'Deep retrofit'!$AB$23,"")))&amp;IF(F77="Scenario1PBT9",'Deep retrofit'!$AC$23,IF(F77="Scenario2PBT9",'Deep retrofit'!$AD$23,IF(F77="Scenario3PBT9",'Deep retrofit'!$AE$23,"")))&amp;IF(F77="Scenario1PBT10",'Deep retrofit'!$AF$23,IF(F77="Scenario2PBT10",'Deep retrofit'!$AG$23,IF(F77="Scenario3PBT10",'Deep retrofit'!$AH$23,"")))&amp;IF(F77="Scenario1PBT11",'Deep retrofit'!$AI$23,IF(F77="Scenario2PBT11",'Deep retrofit'!$AJ$23,IF(F77="Scenario3PBT11",'Deep retrofit'!$AK$23,"")))&amp;IF(F77="Scenario1PBT12",'Deep retrofit'!$AL$23,IF(F77="Scenario2PBT12",'Deep retrofit'!$AM$23,IF(F77="Scenario3PBT12",'Deep retrofit'!$AN$23,"")))&amp;IF(F77="Scenario1PBT13",'Deep retrofit'!$AO$23,IF(F77="Scenario2PBT13",'Deep retrofit'!$AP$23,IF(F77="Scenario3PBT13",'Deep retrofit'!$AQ$23,"")))&amp;IF(F77="Scenario1PBT14",'Deep retrofit'!$AR$23,IF(F77="Scenario2PBT14",'Deep retrofit'!$AS$23,IF(F77="Scenario3PBT14",'Deep retrofit'!$AT$23,"")))&amp;IF(F77="Scenario1PBT15",'Deep retrofit'!$AU$23,IF(F77="Scenario2PBT15",'Deep retrofit'!$AV$23,IF(F77="Scenario3PBT15",'Deep retrofit'!$AW$23,"")))</f>
        <v/>
      </c>
      <c r="P77" s="117">
        <f t="shared" si="49"/>
        <v>0</v>
      </c>
      <c r="Q77" s="117" t="str">
        <f>IF(F77="Scenario1PBT1",'Deep retrofit'!$E$25,IF(F77="Scenario2PBT1",'Deep retrofit'!$F$25,IF(F77="Scenario3PBT1",'Deep retrofit'!$G$25,"")))&amp;IF(F77="Scenario1PBT2",'Deep retrofit'!$H$25,IF(F77="Scenario2PBT2",'Deep retrofit'!$I$25,IF(F77="Scenario3PBT2",'Deep retrofit'!$J$25,"")))&amp;IF(F77="Scenario1PBT3",'Deep retrofit'!$K$25,IF(F77="Scenario2PBT3",'Deep retrofit'!$L$25,IF(F77="Scenario3PBT3",'Deep retrofit'!$M$25,"")))&amp;IF(F77="Scenario1PBT4",'Deep retrofit'!$N$25,IF(F77="Scenario2PBT4",'Deep retrofit'!$O$25,IF(F77="Scenario3PBT4",'Deep retrofit'!$P$25,"")))&amp;IF(F77="Scenario1PBT5",'Deep retrofit'!$Q$25,IF(F77="Scenario2PBT5",'Deep retrofit'!$R$25,IF(F77="Scenario3PBT5",'Deep retrofit'!$S$25,"")))&amp;IF(F77="Scenario1PBT6",'Deep retrofit'!$T$25,IF(F77="Scenario2PBT6",'Deep retrofit'!$U$25,IF(F77="Scenario3PBT6",'Deep retrofit'!$V$25,"")))&amp;IF(F77="Scenario1PBT7",'Deep retrofit'!$W$25,IF(F77="Scenario2PBT7",'Deep retrofit'!$X$25,IF(F77="Scenario3PBT7",'Deep retrofit'!$Y$25,"")))&amp;IF(F77="Scenario1PBT8",'Deep retrofit'!$Z$25,IF(F77="Scenario2PBT8",'Deep retrofit'!$AA$25,IF(F77="Scenario3PBT8",'Deep retrofit'!$AB$25,"")))&amp;IF(F77="Scenario1PBT9",'Deep retrofit'!$AC$25,IF(F77="Scenario2PBT9",'Deep retrofit'!$AD$25,IF(F77="Scenario3PBT9",'Deep retrofit'!$AE$25,"")))&amp;IF(F77="Scenario1PBT10",'Deep retrofit'!$AF$25,IF(F77="Scenario2PBT10",'Deep retrofit'!$AG$25,IF(F77="Scenario3PBT10",'Deep retrofit'!$AH$25,"")))&amp;IF(F77="Scenario1PBT11",'Deep retrofit'!$AI$25,IF(F77="Scenario2PBT11",'Deep retrofit'!$AJ$25,IF(F77="Scenario3PBT11",'Deep retrofit'!$AK$25,"")))&amp;IF(F77="Scenario1PBT12",'Deep retrofit'!$AL$25,IF(F77="Scenario2PBT12",'Deep retrofit'!$AM$25,IF(F77="Scenario3PBT12",'Deep retrofit'!$AN$25,"")))&amp;IF(F77="Scenario1PBT13",'Deep retrofit'!$AO$25,IF(F77="Scenario2PBT13",'Deep retrofit'!$AP$25,IF(F77="Scenario3PBT13",'Deep retrofit'!$AQ$25,"")))&amp;IF(F77="Scenario1PBT14",'Deep retrofit'!$AR$25,IF(F77="Scenario2PBT14",'Deep retrofit'!$AS$25,IF(F77="Scenario3PBT14",'Deep retrofit'!$AT$25,"")))&amp;IF(F77="Scenario1PBT15",'Deep retrofit'!$AU$25,IF(F77="Scenario2PBT15",'Deep retrofit'!$AV$25,IF(F77="Scenario3PBT15",'Deep retrofit'!$AW$25,"")))</f>
        <v/>
      </c>
      <c r="R77" s="117">
        <f t="shared" si="50"/>
        <v>0</v>
      </c>
      <c r="S77" s="117" t="str">
        <f>IF(F77="Scenario1PBT1",'Deep retrofit'!$E$27,IF(F77="Scenario2PBT1",'Deep retrofit'!$F$27,IF(F77="Scenario3PBT1",'Deep retrofit'!$G$27,"")))&amp;IF(F77="Scenario1PBT2",'Deep retrofit'!$H$27,IF(F77="Scenario2PBT2",'Deep retrofit'!$I$27,IF(F77="Scenario3PBT2",'Deep retrofit'!$J$27,"")))&amp;IF(F77="Scenario1PBT3",'Deep retrofit'!$K$27,IF(F77="Scenario2PBT3",'Deep retrofit'!$L$27,IF(F77="Scenario3PBT3",'Deep retrofit'!$M$27,"")))&amp;IF(F77="Scenario1PBT4",'Deep retrofit'!$N$27,IF(F77="Scenario2PBT4",'Deep retrofit'!$O$27,IF(F77="Scenario3PBT4",'Deep retrofit'!$P$27,"")))&amp;IF(F77="Scenario1PBT5",'Deep retrofit'!$Q$27,IF(F77="Scenario2PBT5",'Deep retrofit'!$R$27,IF(F77="Scenario3PBT5",'Deep retrofit'!$S$27,"")))&amp;IF(F77="Scenario1PBT6",'Deep retrofit'!$T$27,IF(F77="Scenario2PBT6",'Deep retrofit'!$U$27,IF(F77="Scenario3PBT6",'Deep retrofit'!$V$27,"")))&amp;IF(F77="Scenario1PBT7",'Deep retrofit'!$W$27,IF(F77="Scenario2PBT7",'Deep retrofit'!$X$27,IF(F77="Scenario3PBT7",'Deep retrofit'!$Y$27,"")))&amp;IF(F77="Scenario1PBT8",'Deep retrofit'!$Z$27,IF(F77="Scenario2PBT8",'Deep retrofit'!$AA$27,IF(F77="Scenario3PBT8",'Deep retrofit'!$AB$27,"")))&amp;IF(F77="Scenario1PBT9",'Deep retrofit'!$AC$27,IF(F77="Scenario2PBT9",'Deep retrofit'!$AD$27,IF(F77="Scenario3PBT9",'Deep retrofit'!$AE$27,"")))&amp;IF(F77="Scenario1PBT10",'Deep retrofit'!$AF$27,IF(F77="Scenario2PBT10",'Deep retrofit'!$AG$27,IF(F77="Scenario3PBT10",'Deep retrofit'!$AH$27,"")))&amp;IF(F77="Scenario1PBT11",'Deep retrofit'!$AI$27,IF(F77="Scenario2PBT11",'Deep retrofit'!$AJ$27,IF(F77="Scenario3PBT11",'Deep retrofit'!$AK$27,"")))&amp;IF(F77="Scenario1PBT12",'Deep retrofit'!$AL$27,IF(F77="Scenario2PBT12",'Deep retrofit'!$AM$27,IF(F77="Scenario3PBT12",'Deep retrofit'!$AN$27,"")))&amp;IF(F77="Scenario1PBT13",'Deep retrofit'!$AO$27,IF(F77="Scenario2PBT13",'Deep retrofit'!$AP$27,IF(F77="Scenario3PBT13",'Deep retrofit'!$AQ$27,"")))&amp;IF(F77="Scenario1PBT14",'Deep retrofit'!$AR$27,IF(F77="Scenario2PBT14",'Deep retrofit'!$AS$27,IF(F77="Scenario3PBT14",'Deep retrofit'!$AT$27,"")))&amp;IF(F77="Scenario1PBT15",'Deep retrofit'!$AU$27,IF(F77="Scenario2PBT15",'Deep retrofit'!$AV$27,IF(F77="Scenario3PBT15",'Deep retrofit'!$AW$27,"")))</f>
        <v/>
      </c>
      <c r="T77" s="207">
        <f t="shared" si="51"/>
        <v>0</v>
      </c>
      <c r="U77" s="206" t="str">
        <f>IF(F77="Scenario1PBT1",'Deep retrofit'!$E$38,IF(F77="Scenario2PBT1",'Deep retrofit'!$F$38,IF(F77="Scenario3PBT1",'Deep retrofit'!$G$38,"")))&amp;IF(F77="Scenario1PBT2",'Deep retrofit'!$H$38,IF(F77="Scenario2PBT2",'Deep retrofit'!$I$38,IF(F77="Scenario3PBT2",'Deep retrofit'!$J$38,"")))&amp;IF(F77="Scenario1PBT3",'Deep retrofit'!$K$38,IF(F77="Scenario2PBT3",'Deep retrofit'!$L$38,IF(F77="Scenario3PBT3",'Deep retrofit'!$M$38,"")))&amp;IF(F77="Scenario1PBT4",'Deep retrofit'!$N$38,IF(F77="Scenario2PBT4",'Deep retrofit'!$O$38,IF(F77="Scenario3PBT4",'Deep retrofit'!$P$38,"")))&amp;IF(F77="Scenario1PBT5",'Deep retrofit'!$Q$38,IF(F77="Scenario2PBT5",'Deep retrofit'!$R$38,IF(F77="Scenario3PBT5",'Deep retrofit'!$S$38,"")))&amp;IF(F77="Scenario1PBT6",'Deep retrofit'!$T$38,IF(F77="Scenario2PBT6",'Deep retrofit'!$U$38,IF(F77="Scenario3PBT6",'Deep retrofit'!$V$38,"")))&amp;IF(F77="Scenario1PBT7",'Deep retrofit'!$W$38,IF(F77="Scenario2PBT7",'Deep retrofit'!$X$38,IF(F77="Scenario3PBT7",'Deep retrofit'!$Y$38,"")))&amp;IF(F77="Scenario1PBT8",'Deep retrofit'!$Z$38,IF(F77="Scenario2PBT8",'Deep retrofit'!$AA$38,IF(F77="Scenario3PBT8",'Deep retrofit'!$AB$38,"")))&amp;IF(F77="Scenario1PBT9",'Deep retrofit'!$AC$38,IF(F77="Scenario2PBT9",'Deep retrofit'!$AD$38,IF(F77="Scenario3PBT9",'Deep retrofit'!$AE$38,"")))&amp;IF(F77="Scenario1PBT10",'Deep retrofit'!$AF$38,IF(F77="Scenario2PBT10",'Deep retrofit'!$AG$38,IF(F77="Scenario3PBT10",'Deep retrofit'!$AH$38,"")))&amp;IF(F77="Scenario1PBT11",'Deep retrofit'!$AI$38,IF(F77="Scenario2PBT11",'Deep retrofit'!$AJ$38,IF(F77="Scenario3PBT11",'Deep retrofit'!$AK$38,"")))&amp;IF(F77="Scenario1PBT12",'Deep retrofit'!$AL$38,IF(F77="Scenario2PBT12",'Deep retrofit'!$AM$38,IF(F77="Scenario3PBT12",'Deep retrofit'!$AN$38,"")))&amp;IF(F77="Scenario1PBT13",'Deep retrofit'!$AO$38,IF(F77="Scenario2PBT13",'Deep retrofit'!$AP$38,IF(F77="Scenario3PBT13",'Deep retrofit'!$AQ$38,"")))&amp;IF(F77="Scenario1PBT14",'Deep retrofit'!$AR$38,IF(F77="Scenario2PBT14",'Deep retrofit'!$AS$38,IF(F77="Scenario3PBT14",'Deep retrofit'!$AT$38,"")))&amp;IF(F77="Scenario1PBT15",'Deep retrofit'!$AU$38,IF(F77="Scenario2PBT15",'Deep retrofit'!$AV$38,IF(F77="Scenario3PBT15",'Deep retrofit'!$AW$38,"")))</f>
        <v/>
      </c>
      <c r="V77" s="117">
        <f t="shared" si="52"/>
        <v>0</v>
      </c>
      <c r="W77" s="117" t="str">
        <f>IF(F77="Scenario1PBT1",'Deep retrofit'!$E$40,IF(F77="Scenario2PBT1",'Deep retrofit'!$F$40,IF(F77="Scenario3PBT1",'Deep retrofit'!$G$40,"")))&amp;IF(F77="Scenario1PBT2",'Deep retrofit'!$H$40,IF(F77="Scenario2PBT2",'Deep retrofit'!$I$40,IF(F77="Scenario3PBT2",'Deep retrofit'!$J$40,"")))&amp;IF(F77="Scenario1PBT3",'Deep retrofit'!$K$40,IF(F77="Scenario2PBT3",'Deep retrofit'!$L$40,IF(F77="Scenario3PBT3",'Deep retrofit'!$M$40,"")))&amp;IF(F77="Scenario1PBT4",'Deep retrofit'!$N$40,IF(F77="Scenario2PBT4",'Deep retrofit'!$O$40,IF(F77="Scenario3PBT4",'Deep retrofit'!$P$40,"")))&amp;IF(F77="Scenario1PBT5",'Deep retrofit'!$Q$40,IF(F77="Scenario2PBT5",'Deep retrofit'!$R$40,IF(F77="Scenario3PBT5",'Deep retrofit'!$S$40,"")))&amp;IF(F77="Scenario1PBT6",'Deep retrofit'!$T$40,IF(F77="Scenario2PBT6",'Deep retrofit'!$U$40,IF(F77="Scenario3PBT6",'Deep retrofit'!$V$40,"")))&amp;IF(F77="Scenario1PBT7",'Deep retrofit'!$W$40,IF(F77="Scenario2PBT7",'Deep retrofit'!$X$40,IF(F77="Scenario3PBT7",'Deep retrofit'!$Y$40,"")))&amp;IF(F77="Scenario1PBT8",'Deep retrofit'!$Z$40,IF(F77="Scenario2PBT8",'Deep retrofit'!$AA$40,IF(F77="Scenario3PBT8",'Deep retrofit'!$AB$40,"")))&amp;IF(F77="Scenario1PBT9",'Deep retrofit'!$AC$40,IF(F77="Scenario2PBT9",'Deep retrofit'!$AD$40,IF(F77="Scenario3PBT9",'Deep retrofit'!$AE$40,"")))&amp;IF(F77="Scenario1PBT10",'Deep retrofit'!$AF$40,IF(F77="Scenario2PBT10",'Deep retrofit'!$AG$40,IF(F77="Scenario3PBT10",'Deep retrofit'!$AH$40,"")))&amp;IF(F77="Scenario1PBT11",'Deep retrofit'!$AI$40,IF(F77="Scenario2PBT11",'Deep retrofit'!$AJ$40,IF(F77="Scenario3PBT11",'Deep retrofit'!$AK$40,"")))&amp;IF(F77="Scenario1PBT12",'Deep retrofit'!$AL$40,IF(F77="Scenario2PBT12",'Deep retrofit'!$AM$40,IF(F77="Scenario3PBT12",'Deep retrofit'!$AN$40,"")))&amp;IF(F77="Scenario1PBT13",'Deep retrofit'!$AO$40,IF(F77="Scenario2PBT13",'Deep retrofit'!$AP$40,IF(F77="Scenario3PBT13",'Deep retrofit'!$AQ$40,"")))&amp;IF(F77="Scenario1PBT14",'Deep retrofit'!$AR$40,IF(F77="Scenario2PBT14",'Deep retrofit'!$AS$40,IF(F77="Scenario3PBT14",'Deep retrofit'!$AT$40,"")))&amp;IF(F77="Scenario1PBT15",'Deep retrofit'!$AU$40,IF(F77="Scenario2PBT15",'Deep retrofit'!$AV$40,IF(F77="Scenario3PBT15",'Deep retrofit'!$AW$40,"")))</f>
        <v/>
      </c>
      <c r="X77" s="117">
        <f t="shared" si="53"/>
        <v>0</v>
      </c>
      <c r="Y77" s="117" t="str">
        <f>IF(F77="Scenario1PBT1",'Deep retrofit'!$E$42,IF(F77="Scenario2PBT1",'Deep retrofit'!$F$42,IF(F77="Scenario3PBT1",'Deep retrofit'!$G$42,"")))&amp;IF(F77="Scenario1PBT2",'Deep retrofit'!$H$42,IF(F77="Scenario2PBT2",'Deep retrofit'!$I$42,IF(F77="Scenario3PBT2",'Deep retrofit'!$J$42,"")))&amp;IF(F77="Scenario1PBT3",'Deep retrofit'!$K$42,IF(F77="Scenario2PBT3",'Deep retrofit'!$L$42,IF(F77="Scenario3PBT3",'Deep retrofit'!$M$42,"")))&amp;IF(F77="Scenario1PBT4",'Deep retrofit'!$N$42,IF(F77="Scenario2PBT4",'Deep retrofit'!$O$42,IF(F77="Scenario3PBT4",'Deep retrofit'!$P$42,"")))&amp;IF(F77="Scenario1PBT5",'Deep retrofit'!$Q$42,IF(F77="Scenario2PBT5",'Deep retrofit'!$R$42,IF(F77="Scenario3PBT5",'Deep retrofit'!$S$42,"")))&amp;IF(F77="Scenario1PBT6",'Deep retrofit'!$T$42,IF(F77="Scenario2PBT6",'Deep retrofit'!$U$42,IF(F77="Scenario3PBT6",'Deep retrofit'!$V$42,"")))&amp;IF(F77="Scenario1PBT7",'Deep retrofit'!$W$42,IF(F77="Scenario2PBT7",'Deep retrofit'!$X$42,IF(F77="Scenario3PBT7",'Deep retrofit'!$Y$42,"")))&amp;IF(F77="Scenario1PBT8",'Deep retrofit'!$Z$42,IF(F77="Scenario2PBT8",'Deep retrofit'!$AA$42,IF(F77="Scenario3PBT8",'Deep retrofit'!$AB$42,"")))&amp;IF(F77="Scenario1PBT9",'Deep retrofit'!$AC$42,IF(F77="Scenario2PBT9",'Deep retrofit'!$AD$42,IF(F77="Scenario3PBT9",'Deep retrofit'!$AE$42,"")))&amp;IF(F77="Scenario1PBT10",'Deep retrofit'!$AF$42,IF(F77="Scenario2PBT10",'Deep retrofit'!$AG$42,IF(F77="Scenario3PBT10",'Deep retrofit'!$AH$42,"")))&amp;IF(F77="Scenario1PBT11",'Deep retrofit'!$AI$42,IF(F77="Scenario2PBT11",'Deep retrofit'!$AJ$42,IF(F77="Scenario3PBT11",'Deep retrofit'!$AK$42,"")))&amp;IF(F77="Scenario1PBT12",'Deep retrofit'!$AL$42,IF(F77="Scenario2PBT12",'Deep retrofit'!$AM$42,IF(F77="Scenario3PBT12",'Deep retrofit'!$AN$42,"")))&amp;IF(F77="Scenario1PBT13",'Deep retrofit'!$AO$42,IF(F77="Scenario2PBT13",'Deep retrofit'!$AP$42,IF(F77="Scenario3PBT13",'Deep retrofit'!$AQ$42,"")))&amp;IF(F77="Scenario1PBT14",'Deep retrofit'!$AR$42,IF(F77="Scenario2PBT14",'Deep retrofit'!$AS$42,IF(F77="Scenario3PBT14",'Deep retrofit'!$AT$42,"")))&amp;IF(F77="Scenario1PBT15",'Deep retrofit'!$AU$42,IF(F77="Scenario2PBT15",'Deep retrofit'!$AV$42,IF(F77="Scenario3PBT15",'Deep retrofit'!$AW$42,"")))</f>
        <v/>
      </c>
      <c r="Z77" s="117">
        <f t="shared" si="54"/>
        <v>0</v>
      </c>
      <c r="AA77" s="269" t="str">
        <f>IF(F77="Scenario1PBT1",'Deep retrofit'!$E$101,IF(F77="Scenario2PBT1",'Deep retrofit'!$F$101,IF(F77="Scenario3PBT1",'Deep retrofit'!$G$101,"")))&amp;IF(F77="Scenario1PBT2",'Deep retrofit'!$H$101,IF(F77="Scenario2PBT2",'Deep retrofit'!$I$101,IF(F77="Scenario3PBT2",'Deep retrofit'!$J$101,"")))&amp;IF(F77="Scenario1PBT3",'Deep retrofit'!$K$101,IF(F77="Scenario2PBT3",'Deep retrofit'!$L$101,IF(F77="Scenario3PBT3",'Deep retrofit'!$M$101,"")))&amp;IF(F77="Scenario1PBT4",'Deep retrofit'!$N$101,IF(F77="Scenario2PBT4",'Deep retrofit'!$O$101,IF(F77="Scenario3PBT4",'Deep retrofit'!$P$101,"")))&amp;IF(F77="Scenario1PBT5",'Deep retrofit'!$Q$101,IF(F77="Scenario2PBT5",'Deep retrofit'!$R$101,IF(F77="Scenario3PBT5",'Deep retrofit'!$S$101,"")))&amp;IF(F77="Scenario1PBT6",'Deep retrofit'!$T$101,IF(F77="Scenario2PBT6",'Deep retrofit'!$U$101,IF(F77="Scenario3PBT6",'Deep retrofit'!$V$101,"")))&amp;IF(F77="Scenario1PBT7",'Deep retrofit'!$W$101,IF(F77="Scenario2PBT7",'Deep retrofit'!$X$101,IF(F77="Scenario3PBT7",'Deep retrofit'!$Y$101,"")))&amp;IF(F77="Scenario1PBT8",'Deep retrofit'!$Z$101,IF(F77="Scenario2PBT8",'Deep retrofit'!$AA$101,IF(F77="Scenario3PBT8",'Deep retrofit'!$AB$101,"")))&amp;IF(F77="Scenario1PBT9",'Deep retrofit'!$AC$101,IF(F77="Scenario2PBT9",'Deep retrofit'!$AD$101,IF(F77="Scenario3PBT9",'Deep retrofit'!$AE$101,"")))&amp;IF(F77="Scenario1PBT10",'Deep retrofit'!$AF$101,IF(F77="Scenario2PBT10",'Deep retrofit'!$AG$101,IF(F77="Scenario3PBT10",'Deep retrofit'!$AH$101,"")))&amp;IF(F77="Scenario1PBT11",'Deep retrofit'!$AI$101,IF(F77="Scenario2PBT11",'Deep retrofit'!$AJ$101,IF(F77="Scenario3PBT11",'Deep retrofit'!$AK$101,"")))&amp;IF(F77="Scenario1PBT12",'Deep retrofit'!$AL$101,IF(F77="Scenario2PBT12",'Deep retrofit'!$AM$101,IF(F77="Scenario3PBT12",'Deep retrofit'!$AN$101,"")))&amp;IF(F77="Scenario1PBT13",'Deep retrofit'!$AO$101,IF(F77="Scenario2PBT13",'Deep retrofit'!$AP$101,IF(F77="Scenario3PBT13",'Deep retrofit'!$AQ$101,"")))&amp;IF(F77="Scenario1PBT14",'Deep retrofit'!$AR$101,IF(F77="Scenario2PBT14",'Deep retrofit'!$AS$101,IF(F77="Scenario3PBT14",'Deep retrofit'!$AT$101,"")))&amp;IF(F77="Scenario1PBT15",'Deep retrofit'!$AU$101,IF(F77="Scenario2PBT15",'Deep retrofit'!$AV$101,IF(F77="Scenario3PBT15",'Deep retrofit'!$AW$101,"")))</f>
        <v/>
      </c>
      <c r="AB77" s="179">
        <f t="shared" si="55"/>
        <v>0</v>
      </c>
      <c r="AC77" s="208">
        <f>IFERROR('Projection_Base-case'!G77-G77,0)</f>
        <v>0</v>
      </c>
      <c r="AD77" s="117">
        <f t="shared" si="34"/>
        <v>0</v>
      </c>
      <c r="AE77" s="117">
        <f>IFERROR(100*AC77/'Projection_Base-case'!G77,0)</f>
        <v>0</v>
      </c>
      <c r="AF77" s="117">
        <f>IFERROR('Projection_Base-case'!I77-I77,0)</f>
        <v>0</v>
      </c>
      <c r="AG77" s="117">
        <f t="shared" si="35"/>
        <v>0</v>
      </c>
      <c r="AH77" s="117">
        <f>IFERROR(100*AF77/'Projection_Base-case'!I77,0)</f>
        <v>0</v>
      </c>
      <c r="AI77" s="117">
        <f>IFERROR('Projection_Base-case'!K77-K77,0)</f>
        <v>0</v>
      </c>
      <c r="AJ77" s="117">
        <f t="shared" si="36"/>
        <v>0</v>
      </c>
      <c r="AK77" s="117">
        <f>IFERROR(100*AI77/'Projection_Base-case'!K77,0)</f>
        <v>0</v>
      </c>
      <c r="AL77" s="117">
        <f>IFERROR(M77-'Projection_Base-case'!M77,0)</f>
        <v>0</v>
      </c>
      <c r="AM77" s="117">
        <f t="shared" si="37"/>
        <v>0</v>
      </c>
      <c r="AN77" s="179">
        <f>IFERROR(IF('Projection_Base-case'!N77&gt;0,100*AM77/'Projection_Base-case'!N77,100*AM77/N77),0)</f>
        <v>0</v>
      </c>
      <c r="AO77" s="206">
        <f>IFERROR('Projection_Base-case'!O77-O77,0)</f>
        <v>0</v>
      </c>
      <c r="AP77" s="117">
        <f t="shared" si="38"/>
        <v>0</v>
      </c>
      <c r="AQ77" s="117">
        <f>IFERROR(100*AO77/'Projection_Base-case'!O77,0)</f>
        <v>0</v>
      </c>
      <c r="AR77" s="117">
        <f>IFERROR('Projection_Base-case'!Q77-Q77,0)</f>
        <v>0</v>
      </c>
      <c r="AS77" s="117">
        <f t="shared" si="39"/>
        <v>0</v>
      </c>
      <c r="AT77" s="117">
        <f>IFERROR(100*AR77/'Projection_Base-case'!Q77,0)</f>
        <v>0</v>
      </c>
      <c r="AU77" s="117">
        <f>IFERROR('Projection_Base-case'!S77-S77,0)</f>
        <v>0</v>
      </c>
      <c r="AV77" s="117">
        <f t="shared" si="40"/>
        <v>0</v>
      </c>
      <c r="AW77" s="118">
        <f>IFERROR(100*AU77/'Projection_Base-case'!S77,0)</f>
        <v>0</v>
      </c>
      <c r="AX77" s="206">
        <f>IFERROR('Projection_Base-case'!U77-U77,0)</f>
        <v>0</v>
      </c>
      <c r="AY77" s="117">
        <f t="shared" si="41"/>
        <v>0</v>
      </c>
      <c r="AZ77" s="117">
        <f>IFERROR(100*AX77/'Projection_Base-case'!U77,0)</f>
        <v>0</v>
      </c>
      <c r="BA77" s="117">
        <f>IFERROR('Projection_Base-case'!W77-W77,0)</f>
        <v>0</v>
      </c>
      <c r="BB77" s="117">
        <f t="shared" si="42"/>
        <v>0</v>
      </c>
      <c r="BC77" s="117">
        <f>IFERROR(100*BA77/'Projection_Base-case'!W77,0)</f>
        <v>0</v>
      </c>
      <c r="BD77" s="117">
        <f>IFERROR('Projection_Base-case'!Y77-Y77,0)</f>
        <v>0</v>
      </c>
      <c r="BE77" s="117">
        <f t="shared" si="43"/>
        <v>0</v>
      </c>
      <c r="BF77" s="117">
        <f>IFERROR(100*BD77/'Projection_Base-case'!Y77,0)</f>
        <v>0</v>
      </c>
      <c r="BG77" s="178">
        <f t="shared" si="56"/>
        <v>0</v>
      </c>
      <c r="BH77" s="179">
        <f t="shared" si="57"/>
        <v>0</v>
      </c>
    </row>
    <row r="78" spans="1:60">
      <c r="A78" s="205">
        <v>73</v>
      </c>
      <c r="B78" s="178">
        <f>IF('Projection_Base-case'!B78&lt;&gt;"",'Projection_Base-case'!B78,0)</f>
        <v>0</v>
      </c>
      <c r="C78" s="178">
        <f>IF('Projection_Base-case'!C78&lt;&gt;"",'Projection_Base-case'!C78,0)</f>
        <v>0</v>
      </c>
      <c r="D78" s="178">
        <f>IF('Projection_Base-case'!D78&lt;&gt;"",'Projection_Base-case'!D78,0)</f>
        <v>0</v>
      </c>
      <c r="E78" s="107" t="str">
        <f>IF(AND('Résultats deep'!$AC$3="OUI",'Résultats deep'!E77&lt;&gt;""),'Résultats deep'!E77,IF(OR(D78="PBT1",D78="PBT2",D78="PBT3",D78="PBT4",D78="PBT5",D78="PBT6",D78="PBT7"),"Scenario1",""))</f>
        <v/>
      </c>
      <c r="F78" s="202" t="str">
        <f t="shared" si="44"/>
        <v>0</v>
      </c>
      <c r="G78" s="177" t="str">
        <f>IF(F78="Scenario1PBT1",'Deep retrofit'!$E$6,IF(F78="Scenario2PBT1",'Deep retrofit'!$F$6,IF(F78="Scenario3PBT1",'Deep retrofit'!$G$6,"")))&amp;IF(F78="Scenario1PBT2",'Deep retrofit'!$H$6,IF(F78="Scenario2PBT2",'Deep retrofit'!$I$6,IF(F78="Scenario3PBT2",'Deep retrofit'!$J$6,"")))&amp;IF(F78="Scenario1PBT3",'Deep retrofit'!$K$6,IF(F78="Scenario2PBT3",'Deep retrofit'!$L$6,IF(F78="Scenario3PBT3",'Deep retrofit'!$M$6,"")))&amp;IF(F78="Scenario1PBT4",'Deep retrofit'!$N$6,IF(F78="Scenario2PBT4",'Deep retrofit'!$O$6,IF(F78="Scenario3PBT4",'Deep retrofit'!$P$6,"")))&amp;IF(F78="Scenario1PBT5",'Deep retrofit'!$Q$6,IF(F78="Scenario2PBT5",'Deep retrofit'!$R$6,IF(F78="Scenario3PBT5",'Deep retrofit'!$S$6,"")))&amp;IF(F78="Scenario1PBT6",'Deep retrofit'!$T$6,IF(F78="Scenario2PBT6",'Deep retrofit'!$U$6,IF(F78="Scenario3PBT6",'Deep retrofit'!$V$6,"")))&amp;IF(F78="Scenario1PBT7",'Deep retrofit'!$W$6,IF(F78="Scenario2PBT7",'Deep retrofit'!$X$6,IF(F78="Scenario3PBT7",'Deep retrofit'!$Y$6,"")))&amp;IF(F78="Scenario1PBT8",'Deep retrofit'!$Z$6,IF(F78="Scenario2PBT8",'Deep retrofit'!$AA$6,IF(F78="Scenario3PBT8",'Deep retrofit'!$AB$6,"")))&amp;IF(F78="Scenario1PBT9",'Deep retrofit'!$AC$6,IF(F78="Scenario2PBT9",'Deep retrofit'!$AD$6,IF(F78="Scenario3PBT9",'Deep retrofit'!$AE$6,"")))&amp;IF(F78="Scenario1PBT10",'Deep retrofit'!$AF$6,IF(F78="Scenario2PBT10",'Deep retrofit'!$AG$6,IF(F78="Scenario3PBT10",'Deep retrofit'!$AH$6,"")))&amp;IF(F78="Scenario1PBT11",'Deep retrofit'!$AI$6,IF(F78="Scenario2PBT11",'Deep retrofit'!$AJ$6,IF(F78="Scenario3PBT11",'Deep retrofit'!$AK$6,"")))&amp;IF(F78="Scenario1PBT12",'Deep retrofit'!$AL$6,IF(F78="Scenario2PBT12",'Deep retrofit'!$AM$6,IF(F78="Scenario3PBT12",'Deep retrofit'!$AN$6,"")))&amp;IF(F78="Scenario1PBT13",'Deep retrofit'!$AO$6,IF(F78="Scenario2PBT13",'Deep retrofit'!$AP$6,IF(F78="Scenario3PBT13",'Deep retrofit'!$AQ$6,"")))&amp;IF(F78="Scenario1PBT14",'Deep retrofit'!$AR$6,IF(F78="Scenario2PBT14",'Deep retrofit'!$AS$6,IF(F78="Scenario3PBT14",'Deep retrofit'!$AT$6,"")))&amp;IF(F78="Scenario1PBT15",'Deep retrofit'!$AU$6,IF(F78="Scenario2PBT15",'Deep retrofit'!$AV$6,IF(F78="Scenario3PBT15",'Deep retrofit'!$AW$6,"")))</f>
        <v/>
      </c>
      <c r="H78" s="117">
        <f t="shared" si="45"/>
        <v>0</v>
      </c>
      <c r="I78" s="178" t="str">
        <f>IF(F78="Scenario1PBT1",'Deep retrofit'!$E$16,IF(F78="Scenario2PBT1",'Deep retrofit'!$F$16,IF(F78="Scenario3PBT1",'Deep retrofit'!$G$16,"")))&amp;IF(F78="Scenario1PBT2",'Deep retrofit'!$H$16,IF(F78="Scenario2PBT2",'Deep retrofit'!$I$16,IF(F78="Scenario3PBT2",'Deep retrofit'!$J$16,"")))&amp;IF(F78="Scenario1PBT3",'Deep retrofit'!$K$16,IF(F78="Scenario2PBT3",'Deep retrofit'!$L$16,IF(F78="Scenario3PBT3",'Deep retrofit'!$M$16,"")))&amp;IF(F78="Scenario1PBT4",'Deep retrofit'!$N$16,IF(F78="Scenario2PBT4",'Deep retrofit'!$O$16,IF(F78="Scenario3PBT4",'Deep retrofit'!$P$16,"")))&amp;IF(F78="Scenario1PBT5",'Deep retrofit'!$Q$16,IF(F78="Scenario2PBT5",'Deep retrofit'!$R$16,IF(F78="Scenario3PBT5",'Deep retrofit'!$S$16,"")))&amp;IF(F78="Scenario1PBT6",'Deep retrofit'!$T$16,IF(F78="Scenario2PBT6",'Deep retrofit'!$U$16,IF(F78="Scenario3PBT6",'Deep retrofit'!$V$16,"")))&amp;IF(F78="Scenario1PBT7",'Deep retrofit'!$W$16,IF(F78="Scenario2PBT7",'Deep retrofit'!$X$16,IF(F78="Scenario3PBT7",'Deep retrofit'!$Y$16,"")))&amp;IF(F78="Scenario1PBT8",'Deep retrofit'!$Z$16,IF(F78="Scenario2PBT8",'Deep retrofit'!$AA$16,IF(F78="Scenario3PBT8",'Deep retrofit'!$AB$16,"")))&amp;IF(F78="Scenario1PBT9",'Deep retrofit'!$AC$16,IF(F78="Scenario2PBT9",'Deep retrofit'!$AD$16,IF(F78="Scenario3PBT9",'Deep retrofit'!$AE$16,"")))&amp;IF(F78="Scenario1PBT10",'Deep retrofit'!$AF$16,IF(F78="Scenario2PBT10",'Deep retrofit'!$AG$16,IF(F78="Scenario3PBT10",'Deep retrofit'!$AH$16,"")))&amp;IF(F78="Scenario1PBT11",'Deep retrofit'!$AI$16,IF(F78="Scenario2PBT11",'Deep retrofit'!$AJ$16,IF(F78="Scenario3PBT11",'Deep retrofit'!$AK$16,"")))&amp;IF(F78="Scenario1PBT12",'Deep retrofit'!$AL$16,IF(F78="Scenario2PBT12",'Deep retrofit'!$AM$16,IF(F78="Scenario3PBT12",'Deep retrofit'!$AN$16,"")))&amp;IF(F78="Scenario1PBT13",'Deep retrofit'!$AO$16,IF(F78="Scenario2PBT13",'Deep retrofit'!$AP$16,IF(F78="Scenario3PBT13",'Deep retrofit'!$AQ$16,"")))&amp;IF(F78="Scenario1PBT14",'Deep retrofit'!$AR$16,IF(F78="Scenario2PBT14",'Deep retrofit'!$AS$16,IF(F78="Scenario3PBT14",'Deep retrofit'!$AT$16,"")))&amp;IF(F78="Scenario1PBT15",'Deep retrofit'!$AU$16,IF(F78="Scenario2PBT15",'Deep retrofit'!$AV$16,IF(F78="Scenario3PBT15",'Deep retrofit'!$AW$16,"")))</f>
        <v/>
      </c>
      <c r="J78" s="117">
        <f t="shared" si="46"/>
        <v>0</v>
      </c>
      <c r="K78" s="117" t="str">
        <f>IF(F78="Scenario1PBT1",'Deep retrofit'!$E$18,IF(F78="Scenario2PBT1",'Deep retrofit'!$F$18,IF(F78="Scenario3PBT1",'Deep retrofit'!$G$18,"")))&amp;IF(F78="Scenario1PBT2",'Deep retrofit'!$H$18,IF(F78="Scenario2PBT2",'Deep retrofit'!$I$18,IF(F78="Scenario3PBT2",'Deep retrofit'!$J$18,"")))&amp;IF(F78="Scenario1PBT3",'Deep retrofit'!$K$18,IF(F78="Scenario2PBT3",'Deep retrofit'!$L$18,IF(F78="Scenario3PBT3",'Deep retrofit'!$M$18,"")))&amp;IF(F78="Scenario1PBT4",'Deep retrofit'!$N$18,IF(F78="Scenario2PBT4",'Deep retrofit'!$O$18,IF(F78="Scenario3PBT4",'Deep retrofit'!$P$18,"")))&amp;IF(F78="Scenario1PBT5",'Deep retrofit'!$Q$18,IF(F78="Scenario2PBT5",'Deep retrofit'!$R$18,IF(F78="Scenario3PBT5",'Deep retrofit'!$S$18,"")))&amp;IF(F78="Scenario1PBT6",'Deep retrofit'!$T$18,IF(F78="Scenario2PBT6",'Deep retrofit'!$U$18,IF(F78="Scenario3PBT6",'Deep retrofit'!$V$18,"")))&amp;IF(F78="Scenario1PBT7",'Deep retrofit'!$W$18,IF(F78="Scenario2PBT7",'Deep retrofit'!$X$18,IF(F78="Scenario3PBT7",'Deep retrofit'!$Y$18,"")))&amp;IF(F78="Scenario1PBT8",'Deep retrofit'!$Z$18,IF(F78="Scenario2PBT8",'Deep retrofit'!$AA$18,IF(F78="Scenario3PBT8",'Deep retrofit'!$AB$18,"")))&amp;IF(F78="Scenario1PBT9",'Deep retrofit'!$AC$18,IF(F78="Scenario2PBT9",'Deep retrofit'!$AD$18,IF(F78="Scenario3PBT9",'Deep retrofit'!$AE$18,"")))&amp;IF(F78="Scenario1PBT10",'Deep retrofit'!$AF$18,IF(F78="Scenario2PBT10",'Deep retrofit'!$AG$18,IF(F78="Scenario3PBT10",'Deep retrofit'!$AH$18,"")))&amp;IF(F78="Scenario1PBT11",'Deep retrofit'!$AI$18,IF(F78="Scenario2PBT11",'Deep retrofit'!$AJ$18,IF(F78="Scenario3PBT11",'Deep retrofit'!$AK$18,"")))&amp;IF(F78="Scenario1PBT12",'Deep retrofit'!$AL$18,IF(F78="Scenario2PBT12",'Deep retrofit'!$AM$18,IF(F78="Scenario3PBT12",'Deep retrofit'!$AN$18,"")))&amp;IF(F78="Scenario1PBT13",'Deep retrofit'!$AO$18,IF(F78="Scenario2PBT13",'Deep retrofit'!$AP$18,IF(F78="Scenario3PBT13",'Deep retrofit'!$AQ$18,"")))&amp;IF(F78="Scenario1PBT14",'Deep retrofit'!$AR$18,IF(F78="Scenario2PBT14",'Deep retrofit'!$AS$18,IF(F78="Scenario3PBT14",'Deep retrofit'!$AT$18,"")))&amp;IF(F78="Scenario1PBT15",'Deep retrofit'!$AU$18,IF(F78="Scenario2PBT15",'Deep retrofit'!$AV$18,IF(F78="Scenario3PBT15",'Deep retrofit'!$AW$18,"")))</f>
        <v/>
      </c>
      <c r="L78" s="117">
        <f t="shared" si="47"/>
        <v>0</v>
      </c>
      <c r="M78" s="117" t="str">
        <f>IF(F78="Scenario1PBT1",'Deep retrofit'!$E$20,IF(F78="Scenario2PBT1",'Deep retrofit'!$F$20,IF(F78="Scenario3PBT1",'Deep retrofit'!$G$20,"")))&amp;IF(F78="Scenario1PBT2",'Deep retrofit'!$H$20,IF(F78="Scenario2PBT2",'Deep retrofit'!$I$20,IF(F78="Scenario3PBT2",'Deep retrofit'!$J$20,"")))&amp;IF(F78="Scenario1PBT3",'Deep retrofit'!$K$20,IF(F78="Scenario2PBT3",'Deep retrofit'!$L$20,IF(F78="Scenario3PBT3",'Deep retrofit'!$M$20,"")))&amp;IF(F78="Scenario1PBT4",'Deep retrofit'!$N$20,IF(F78="Scenario2PBT4",'Deep retrofit'!$O$20,IF(F78="Scenario3PBT4",'Deep retrofit'!$P$20,"")))&amp;IF(F78="Scenario1PBT5",'Deep retrofit'!$Q$20,IF(F78="Scenario2PBT5",'Deep retrofit'!$R$20,IF(F78="Scenario3PBT5",'Deep retrofit'!$S$20,"")))&amp;IF(F78="Scenario1PBT6",'Deep retrofit'!$T$20,IF(F78="Scenario2PBT6",'Deep retrofit'!$U$20,IF(F78="Scenario3PBT6",'Deep retrofit'!$V$20,"")))&amp;IF(F78="Scenario1PBT7",'Deep retrofit'!$W$20,IF(F78="Scenario2PBT7",'Deep retrofit'!$X$20,IF(F78="Scenario3PBT7",'Deep retrofit'!$Y$20,"")))&amp;IF(F78="Scenario1PBT8",'Deep retrofit'!$Z$20,IF(F78="Scenario2PBT8",'Deep retrofit'!$AA$20,IF(F78="Scenario3PBT8",'Deep retrofit'!$AB$20,"")))&amp;IF(F78="Scenario1PBT9",'Deep retrofit'!$AC$20,IF(F78="Scenario2PBT9",'Deep retrofit'!$AD$20,IF(F78="Scenario3PBT9",'Deep retrofit'!$AE$20,"")))&amp;IF(F78="Scenario1PBT10",'Deep retrofit'!$AF$20,IF(F78="Scenario2PBT10",'Deep retrofit'!$AG$20,IF(F78="Scenario3PBT10",'Deep retrofit'!$AH$20,"")))&amp;IF(F78="Scenario1PBT11",'Deep retrofit'!$AI$20,IF(F78="Scenario2PBT11",'Deep retrofit'!$AJ$20,IF(F78="Scenario3PBT11",'Deep retrofit'!$AK$20,"")))&amp;IF(F78="Scenario1PBT12",'Deep retrofit'!$AL$20,IF(F78="Scenario2PBT12",'Deep retrofit'!$AM$20,IF(F78="Scenario3PBT12",'Deep retrofit'!$AN$20,"")))&amp;IF(F78="Scenario1PBT13",'Deep retrofit'!$AO$20,IF(F78="Scenario2PBT13",'Deep retrofit'!$AP$20,IF(F78="Scenario3PBT13",'Deep retrofit'!$AQ$20,"")))&amp;IF(F78="Scenario1PBT14",'Deep retrofit'!$AR$20,IF(F78="Scenario2PBT14",'Deep retrofit'!$AS$20,IF(F78="Scenario3PBT14",'Deep retrofit'!$AT$20,"")))&amp;IF(F78="Scenario1PBT15",'Deep retrofit'!$AU$20,IF(F78="Scenario2PBT15",'Deep retrofit'!$AV$20,IF(F78="Scenario3PBT15",'Deep retrofit'!$AW$20,"")))</f>
        <v/>
      </c>
      <c r="N78" s="118">
        <f t="shared" si="48"/>
        <v>0</v>
      </c>
      <c r="O78" s="206" t="str">
        <f>IF(F78="Scenario1PBT1",'Deep retrofit'!$E$23,IF(F78="Scenario2PBT1",'Deep retrofit'!$F$23,IF(F78="Scenario3PBT1",'Deep retrofit'!$G$23,"")))&amp;IF(F78="Scenario1PBT2",'Deep retrofit'!$H$23,IF(F78="Scenario2PBT2",'Deep retrofit'!$I$23,IF(F78="Scenario3PBT2",'Deep retrofit'!$J$23,"")))&amp;IF(F78="Scenario1PBT3",'Deep retrofit'!$K$23,IF(F78="Scenario2PBT3",'Deep retrofit'!$L$23,IF(F78="Scenario3PBT3",'Deep retrofit'!$M$23,"")))&amp;IF(F78="Scenario1PBT4",'Deep retrofit'!$N$23,IF(F78="Scenario2PBT4",'Deep retrofit'!$O$23,IF(F78="Scenario3PBT4",'Deep retrofit'!$P$23,"")))&amp;IF(F78="Scenario1PBT5",'Deep retrofit'!$Q$23,IF(F78="Scenario2PBT5",'Deep retrofit'!$R$23,IF(F78="Scenario3PBT5",'Deep retrofit'!$S$23,"")))&amp;IF(F78="Scenario1PBT6",'Deep retrofit'!$T$23,IF(F78="Scenario2PBT6",'Deep retrofit'!$U$23,IF(F78="Scenario3PBT6",'Deep retrofit'!$V$23,"")))&amp;IF(F78="Scenario1PBT7",'Deep retrofit'!$W$23,IF(F78="Scenario2PBT7",'Deep retrofit'!$X$23,IF(F78="Scenario3PBT7",'Deep retrofit'!$Y$23,"")))&amp;IF(F78="Scenario1PBT8",'Deep retrofit'!$Z$23,IF(F78="Scenario2PBT8",'Deep retrofit'!$AA$23,IF(F78="Scenario3PBT8",'Deep retrofit'!$AB$23,"")))&amp;IF(F78="Scenario1PBT9",'Deep retrofit'!$AC$23,IF(F78="Scenario2PBT9",'Deep retrofit'!$AD$23,IF(F78="Scenario3PBT9",'Deep retrofit'!$AE$23,"")))&amp;IF(F78="Scenario1PBT10",'Deep retrofit'!$AF$23,IF(F78="Scenario2PBT10",'Deep retrofit'!$AG$23,IF(F78="Scenario3PBT10",'Deep retrofit'!$AH$23,"")))&amp;IF(F78="Scenario1PBT11",'Deep retrofit'!$AI$23,IF(F78="Scenario2PBT11",'Deep retrofit'!$AJ$23,IF(F78="Scenario3PBT11",'Deep retrofit'!$AK$23,"")))&amp;IF(F78="Scenario1PBT12",'Deep retrofit'!$AL$23,IF(F78="Scenario2PBT12",'Deep retrofit'!$AM$23,IF(F78="Scenario3PBT12",'Deep retrofit'!$AN$23,"")))&amp;IF(F78="Scenario1PBT13",'Deep retrofit'!$AO$23,IF(F78="Scenario2PBT13",'Deep retrofit'!$AP$23,IF(F78="Scenario3PBT13",'Deep retrofit'!$AQ$23,"")))&amp;IF(F78="Scenario1PBT14",'Deep retrofit'!$AR$23,IF(F78="Scenario2PBT14",'Deep retrofit'!$AS$23,IF(F78="Scenario3PBT14",'Deep retrofit'!$AT$23,"")))&amp;IF(F78="Scenario1PBT15",'Deep retrofit'!$AU$23,IF(F78="Scenario2PBT15",'Deep retrofit'!$AV$23,IF(F78="Scenario3PBT15",'Deep retrofit'!$AW$23,"")))</f>
        <v/>
      </c>
      <c r="P78" s="117">
        <f t="shared" si="49"/>
        <v>0</v>
      </c>
      <c r="Q78" s="117" t="str">
        <f>IF(F78="Scenario1PBT1",'Deep retrofit'!$E$25,IF(F78="Scenario2PBT1",'Deep retrofit'!$F$25,IF(F78="Scenario3PBT1",'Deep retrofit'!$G$25,"")))&amp;IF(F78="Scenario1PBT2",'Deep retrofit'!$H$25,IF(F78="Scenario2PBT2",'Deep retrofit'!$I$25,IF(F78="Scenario3PBT2",'Deep retrofit'!$J$25,"")))&amp;IF(F78="Scenario1PBT3",'Deep retrofit'!$K$25,IF(F78="Scenario2PBT3",'Deep retrofit'!$L$25,IF(F78="Scenario3PBT3",'Deep retrofit'!$M$25,"")))&amp;IF(F78="Scenario1PBT4",'Deep retrofit'!$N$25,IF(F78="Scenario2PBT4",'Deep retrofit'!$O$25,IF(F78="Scenario3PBT4",'Deep retrofit'!$P$25,"")))&amp;IF(F78="Scenario1PBT5",'Deep retrofit'!$Q$25,IF(F78="Scenario2PBT5",'Deep retrofit'!$R$25,IF(F78="Scenario3PBT5",'Deep retrofit'!$S$25,"")))&amp;IF(F78="Scenario1PBT6",'Deep retrofit'!$T$25,IF(F78="Scenario2PBT6",'Deep retrofit'!$U$25,IF(F78="Scenario3PBT6",'Deep retrofit'!$V$25,"")))&amp;IF(F78="Scenario1PBT7",'Deep retrofit'!$W$25,IF(F78="Scenario2PBT7",'Deep retrofit'!$X$25,IF(F78="Scenario3PBT7",'Deep retrofit'!$Y$25,"")))&amp;IF(F78="Scenario1PBT8",'Deep retrofit'!$Z$25,IF(F78="Scenario2PBT8",'Deep retrofit'!$AA$25,IF(F78="Scenario3PBT8",'Deep retrofit'!$AB$25,"")))&amp;IF(F78="Scenario1PBT9",'Deep retrofit'!$AC$25,IF(F78="Scenario2PBT9",'Deep retrofit'!$AD$25,IF(F78="Scenario3PBT9",'Deep retrofit'!$AE$25,"")))&amp;IF(F78="Scenario1PBT10",'Deep retrofit'!$AF$25,IF(F78="Scenario2PBT10",'Deep retrofit'!$AG$25,IF(F78="Scenario3PBT10",'Deep retrofit'!$AH$25,"")))&amp;IF(F78="Scenario1PBT11",'Deep retrofit'!$AI$25,IF(F78="Scenario2PBT11",'Deep retrofit'!$AJ$25,IF(F78="Scenario3PBT11",'Deep retrofit'!$AK$25,"")))&amp;IF(F78="Scenario1PBT12",'Deep retrofit'!$AL$25,IF(F78="Scenario2PBT12",'Deep retrofit'!$AM$25,IF(F78="Scenario3PBT12",'Deep retrofit'!$AN$25,"")))&amp;IF(F78="Scenario1PBT13",'Deep retrofit'!$AO$25,IF(F78="Scenario2PBT13",'Deep retrofit'!$AP$25,IF(F78="Scenario3PBT13",'Deep retrofit'!$AQ$25,"")))&amp;IF(F78="Scenario1PBT14",'Deep retrofit'!$AR$25,IF(F78="Scenario2PBT14",'Deep retrofit'!$AS$25,IF(F78="Scenario3PBT14",'Deep retrofit'!$AT$25,"")))&amp;IF(F78="Scenario1PBT15",'Deep retrofit'!$AU$25,IF(F78="Scenario2PBT15",'Deep retrofit'!$AV$25,IF(F78="Scenario3PBT15",'Deep retrofit'!$AW$25,"")))</f>
        <v/>
      </c>
      <c r="R78" s="117">
        <f t="shared" si="50"/>
        <v>0</v>
      </c>
      <c r="S78" s="117" t="str">
        <f>IF(F78="Scenario1PBT1",'Deep retrofit'!$E$27,IF(F78="Scenario2PBT1",'Deep retrofit'!$F$27,IF(F78="Scenario3PBT1",'Deep retrofit'!$G$27,"")))&amp;IF(F78="Scenario1PBT2",'Deep retrofit'!$H$27,IF(F78="Scenario2PBT2",'Deep retrofit'!$I$27,IF(F78="Scenario3PBT2",'Deep retrofit'!$J$27,"")))&amp;IF(F78="Scenario1PBT3",'Deep retrofit'!$K$27,IF(F78="Scenario2PBT3",'Deep retrofit'!$L$27,IF(F78="Scenario3PBT3",'Deep retrofit'!$M$27,"")))&amp;IF(F78="Scenario1PBT4",'Deep retrofit'!$N$27,IF(F78="Scenario2PBT4",'Deep retrofit'!$O$27,IF(F78="Scenario3PBT4",'Deep retrofit'!$P$27,"")))&amp;IF(F78="Scenario1PBT5",'Deep retrofit'!$Q$27,IF(F78="Scenario2PBT5",'Deep retrofit'!$R$27,IF(F78="Scenario3PBT5",'Deep retrofit'!$S$27,"")))&amp;IF(F78="Scenario1PBT6",'Deep retrofit'!$T$27,IF(F78="Scenario2PBT6",'Deep retrofit'!$U$27,IF(F78="Scenario3PBT6",'Deep retrofit'!$V$27,"")))&amp;IF(F78="Scenario1PBT7",'Deep retrofit'!$W$27,IF(F78="Scenario2PBT7",'Deep retrofit'!$X$27,IF(F78="Scenario3PBT7",'Deep retrofit'!$Y$27,"")))&amp;IF(F78="Scenario1PBT8",'Deep retrofit'!$Z$27,IF(F78="Scenario2PBT8",'Deep retrofit'!$AA$27,IF(F78="Scenario3PBT8",'Deep retrofit'!$AB$27,"")))&amp;IF(F78="Scenario1PBT9",'Deep retrofit'!$AC$27,IF(F78="Scenario2PBT9",'Deep retrofit'!$AD$27,IF(F78="Scenario3PBT9",'Deep retrofit'!$AE$27,"")))&amp;IF(F78="Scenario1PBT10",'Deep retrofit'!$AF$27,IF(F78="Scenario2PBT10",'Deep retrofit'!$AG$27,IF(F78="Scenario3PBT10",'Deep retrofit'!$AH$27,"")))&amp;IF(F78="Scenario1PBT11",'Deep retrofit'!$AI$27,IF(F78="Scenario2PBT11",'Deep retrofit'!$AJ$27,IF(F78="Scenario3PBT11",'Deep retrofit'!$AK$27,"")))&amp;IF(F78="Scenario1PBT12",'Deep retrofit'!$AL$27,IF(F78="Scenario2PBT12",'Deep retrofit'!$AM$27,IF(F78="Scenario3PBT12",'Deep retrofit'!$AN$27,"")))&amp;IF(F78="Scenario1PBT13",'Deep retrofit'!$AO$27,IF(F78="Scenario2PBT13",'Deep retrofit'!$AP$27,IF(F78="Scenario3PBT13",'Deep retrofit'!$AQ$27,"")))&amp;IF(F78="Scenario1PBT14",'Deep retrofit'!$AR$27,IF(F78="Scenario2PBT14",'Deep retrofit'!$AS$27,IF(F78="Scenario3PBT14",'Deep retrofit'!$AT$27,"")))&amp;IF(F78="Scenario1PBT15",'Deep retrofit'!$AU$27,IF(F78="Scenario2PBT15",'Deep retrofit'!$AV$27,IF(F78="Scenario3PBT15",'Deep retrofit'!$AW$27,"")))</f>
        <v/>
      </c>
      <c r="T78" s="207">
        <f t="shared" si="51"/>
        <v>0</v>
      </c>
      <c r="U78" s="206" t="str">
        <f>IF(F78="Scenario1PBT1",'Deep retrofit'!$E$38,IF(F78="Scenario2PBT1",'Deep retrofit'!$F$38,IF(F78="Scenario3PBT1",'Deep retrofit'!$G$38,"")))&amp;IF(F78="Scenario1PBT2",'Deep retrofit'!$H$38,IF(F78="Scenario2PBT2",'Deep retrofit'!$I$38,IF(F78="Scenario3PBT2",'Deep retrofit'!$J$38,"")))&amp;IF(F78="Scenario1PBT3",'Deep retrofit'!$K$38,IF(F78="Scenario2PBT3",'Deep retrofit'!$L$38,IF(F78="Scenario3PBT3",'Deep retrofit'!$M$38,"")))&amp;IF(F78="Scenario1PBT4",'Deep retrofit'!$N$38,IF(F78="Scenario2PBT4",'Deep retrofit'!$O$38,IF(F78="Scenario3PBT4",'Deep retrofit'!$P$38,"")))&amp;IF(F78="Scenario1PBT5",'Deep retrofit'!$Q$38,IF(F78="Scenario2PBT5",'Deep retrofit'!$R$38,IF(F78="Scenario3PBT5",'Deep retrofit'!$S$38,"")))&amp;IF(F78="Scenario1PBT6",'Deep retrofit'!$T$38,IF(F78="Scenario2PBT6",'Deep retrofit'!$U$38,IF(F78="Scenario3PBT6",'Deep retrofit'!$V$38,"")))&amp;IF(F78="Scenario1PBT7",'Deep retrofit'!$W$38,IF(F78="Scenario2PBT7",'Deep retrofit'!$X$38,IF(F78="Scenario3PBT7",'Deep retrofit'!$Y$38,"")))&amp;IF(F78="Scenario1PBT8",'Deep retrofit'!$Z$38,IF(F78="Scenario2PBT8",'Deep retrofit'!$AA$38,IF(F78="Scenario3PBT8",'Deep retrofit'!$AB$38,"")))&amp;IF(F78="Scenario1PBT9",'Deep retrofit'!$AC$38,IF(F78="Scenario2PBT9",'Deep retrofit'!$AD$38,IF(F78="Scenario3PBT9",'Deep retrofit'!$AE$38,"")))&amp;IF(F78="Scenario1PBT10",'Deep retrofit'!$AF$38,IF(F78="Scenario2PBT10",'Deep retrofit'!$AG$38,IF(F78="Scenario3PBT10",'Deep retrofit'!$AH$38,"")))&amp;IF(F78="Scenario1PBT11",'Deep retrofit'!$AI$38,IF(F78="Scenario2PBT11",'Deep retrofit'!$AJ$38,IF(F78="Scenario3PBT11",'Deep retrofit'!$AK$38,"")))&amp;IF(F78="Scenario1PBT12",'Deep retrofit'!$AL$38,IF(F78="Scenario2PBT12",'Deep retrofit'!$AM$38,IF(F78="Scenario3PBT12",'Deep retrofit'!$AN$38,"")))&amp;IF(F78="Scenario1PBT13",'Deep retrofit'!$AO$38,IF(F78="Scenario2PBT13",'Deep retrofit'!$AP$38,IF(F78="Scenario3PBT13",'Deep retrofit'!$AQ$38,"")))&amp;IF(F78="Scenario1PBT14",'Deep retrofit'!$AR$38,IF(F78="Scenario2PBT14",'Deep retrofit'!$AS$38,IF(F78="Scenario3PBT14",'Deep retrofit'!$AT$38,"")))&amp;IF(F78="Scenario1PBT15",'Deep retrofit'!$AU$38,IF(F78="Scenario2PBT15",'Deep retrofit'!$AV$38,IF(F78="Scenario3PBT15",'Deep retrofit'!$AW$38,"")))</f>
        <v/>
      </c>
      <c r="V78" s="117">
        <f t="shared" si="52"/>
        <v>0</v>
      </c>
      <c r="W78" s="117" t="str">
        <f>IF(F78="Scenario1PBT1",'Deep retrofit'!$E$40,IF(F78="Scenario2PBT1",'Deep retrofit'!$F$40,IF(F78="Scenario3PBT1",'Deep retrofit'!$G$40,"")))&amp;IF(F78="Scenario1PBT2",'Deep retrofit'!$H$40,IF(F78="Scenario2PBT2",'Deep retrofit'!$I$40,IF(F78="Scenario3PBT2",'Deep retrofit'!$J$40,"")))&amp;IF(F78="Scenario1PBT3",'Deep retrofit'!$K$40,IF(F78="Scenario2PBT3",'Deep retrofit'!$L$40,IF(F78="Scenario3PBT3",'Deep retrofit'!$M$40,"")))&amp;IF(F78="Scenario1PBT4",'Deep retrofit'!$N$40,IF(F78="Scenario2PBT4",'Deep retrofit'!$O$40,IF(F78="Scenario3PBT4",'Deep retrofit'!$P$40,"")))&amp;IF(F78="Scenario1PBT5",'Deep retrofit'!$Q$40,IF(F78="Scenario2PBT5",'Deep retrofit'!$R$40,IF(F78="Scenario3PBT5",'Deep retrofit'!$S$40,"")))&amp;IF(F78="Scenario1PBT6",'Deep retrofit'!$T$40,IF(F78="Scenario2PBT6",'Deep retrofit'!$U$40,IF(F78="Scenario3PBT6",'Deep retrofit'!$V$40,"")))&amp;IF(F78="Scenario1PBT7",'Deep retrofit'!$W$40,IF(F78="Scenario2PBT7",'Deep retrofit'!$X$40,IF(F78="Scenario3PBT7",'Deep retrofit'!$Y$40,"")))&amp;IF(F78="Scenario1PBT8",'Deep retrofit'!$Z$40,IF(F78="Scenario2PBT8",'Deep retrofit'!$AA$40,IF(F78="Scenario3PBT8",'Deep retrofit'!$AB$40,"")))&amp;IF(F78="Scenario1PBT9",'Deep retrofit'!$AC$40,IF(F78="Scenario2PBT9",'Deep retrofit'!$AD$40,IF(F78="Scenario3PBT9",'Deep retrofit'!$AE$40,"")))&amp;IF(F78="Scenario1PBT10",'Deep retrofit'!$AF$40,IF(F78="Scenario2PBT10",'Deep retrofit'!$AG$40,IF(F78="Scenario3PBT10",'Deep retrofit'!$AH$40,"")))&amp;IF(F78="Scenario1PBT11",'Deep retrofit'!$AI$40,IF(F78="Scenario2PBT11",'Deep retrofit'!$AJ$40,IF(F78="Scenario3PBT11",'Deep retrofit'!$AK$40,"")))&amp;IF(F78="Scenario1PBT12",'Deep retrofit'!$AL$40,IF(F78="Scenario2PBT12",'Deep retrofit'!$AM$40,IF(F78="Scenario3PBT12",'Deep retrofit'!$AN$40,"")))&amp;IF(F78="Scenario1PBT13",'Deep retrofit'!$AO$40,IF(F78="Scenario2PBT13",'Deep retrofit'!$AP$40,IF(F78="Scenario3PBT13",'Deep retrofit'!$AQ$40,"")))&amp;IF(F78="Scenario1PBT14",'Deep retrofit'!$AR$40,IF(F78="Scenario2PBT14",'Deep retrofit'!$AS$40,IF(F78="Scenario3PBT14",'Deep retrofit'!$AT$40,"")))&amp;IF(F78="Scenario1PBT15",'Deep retrofit'!$AU$40,IF(F78="Scenario2PBT15",'Deep retrofit'!$AV$40,IF(F78="Scenario3PBT15",'Deep retrofit'!$AW$40,"")))</f>
        <v/>
      </c>
      <c r="X78" s="117">
        <f t="shared" si="53"/>
        <v>0</v>
      </c>
      <c r="Y78" s="117" t="str">
        <f>IF(F78="Scenario1PBT1",'Deep retrofit'!$E$42,IF(F78="Scenario2PBT1",'Deep retrofit'!$F$42,IF(F78="Scenario3PBT1",'Deep retrofit'!$G$42,"")))&amp;IF(F78="Scenario1PBT2",'Deep retrofit'!$H$42,IF(F78="Scenario2PBT2",'Deep retrofit'!$I$42,IF(F78="Scenario3PBT2",'Deep retrofit'!$J$42,"")))&amp;IF(F78="Scenario1PBT3",'Deep retrofit'!$K$42,IF(F78="Scenario2PBT3",'Deep retrofit'!$L$42,IF(F78="Scenario3PBT3",'Deep retrofit'!$M$42,"")))&amp;IF(F78="Scenario1PBT4",'Deep retrofit'!$N$42,IF(F78="Scenario2PBT4",'Deep retrofit'!$O$42,IF(F78="Scenario3PBT4",'Deep retrofit'!$P$42,"")))&amp;IF(F78="Scenario1PBT5",'Deep retrofit'!$Q$42,IF(F78="Scenario2PBT5",'Deep retrofit'!$R$42,IF(F78="Scenario3PBT5",'Deep retrofit'!$S$42,"")))&amp;IF(F78="Scenario1PBT6",'Deep retrofit'!$T$42,IF(F78="Scenario2PBT6",'Deep retrofit'!$U$42,IF(F78="Scenario3PBT6",'Deep retrofit'!$V$42,"")))&amp;IF(F78="Scenario1PBT7",'Deep retrofit'!$W$42,IF(F78="Scenario2PBT7",'Deep retrofit'!$X$42,IF(F78="Scenario3PBT7",'Deep retrofit'!$Y$42,"")))&amp;IF(F78="Scenario1PBT8",'Deep retrofit'!$Z$42,IF(F78="Scenario2PBT8",'Deep retrofit'!$AA$42,IF(F78="Scenario3PBT8",'Deep retrofit'!$AB$42,"")))&amp;IF(F78="Scenario1PBT9",'Deep retrofit'!$AC$42,IF(F78="Scenario2PBT9",'Deep retrofit'!$AD$42,IF(F78="Scenario3PBT9",'Deep retrofit'!$AE$42,"")))&amp;IF(F78="Scenario1PBT10",'Deep retrofit'!$AF$42,IF(F78="Scenario2PBT10",'Deep retrofit'!$AG$42,IF(F78="Scenario3PBT10",'Deep retrofit'!$AH$42,"")))&amp;IF(F78="Scenario1PBT11",'Deep retrofit'!$AI$42,IF(F78="Scenario2PBT11",'Deep retrofit'!$AJ$42,IF(F78="Scenario3PBT11",'Deep retrofit'!$AK$42,"")))&amp;IF(F78="Scenario1PBT12",'Deep retrofit'!$AL$42,IF(F78="Scenario2PBT12",'Deep retrofit'!$AM$42,IF(F78="Scenario3PBT12",'Deep retrofit'!$AN$42,"")))&amp;IF(F78="Scenario1PBT13",'Deep retrofit'!$AO$42,IF(F78="Scenario2PBT13",'Deep retrofit'!$AP$42,IF(F78="Scenario3PBT13",'Deep retrofit'!$AQ$42,"")))&amp;IF(F78="Scenario1PBT14",'Deep retrofit'!$AR$42,IF(F78="Scenario2PBT14",'Deep retrofit'!$AS$42,IF(F78="Scenario3PBT14",'Deep retrofit'!$AT$42,"")))&amp;IF(F78="Scenario1PBT15",'Deep retrofit'!$AU$42,IF(F78="Scenario2PBT15",'Deep retrofit'!$AV$42,IF(F78="Scenario3PBT15",'Deep retrofit'!$AW$42,"")))</f>
        <v/>
      </c>
      <c r="Z78" s="117">
        <f t="shared" si="54"/>
        <v>0</v>
      </c>
      <c r="AA78" s="269" t="str">
        <f>IF(F78="Scenario1PBT1",'Deep retrofit'!$E$101,IF(F78="Scenario2PBT1",'Deep retrofit'!$F$101,IF(F78="Scenario3PBT1",'Deep retrofit'!$G$101,"")))&amp;IF(F78="Scenario1PBT2",'Deep retrofit'!$H$101,IF(F78="Scenario2PBT2",'Deep retrofit'!$I$101,IF(F78="Scenario3PBT2",'Deep retrofit'!$J$101,"")))&amp;IF(F78="Scenario1PBT3",'Deep retrofit'!$K$101,IF(F78="Scenario2PBT3",'Deep retrofit'!$L$101,IF(F78="Scenario3PBT3",'Deep retrofit'!$M$101,"")))&amp;IF(F78="Scenario1PBT4",'Deep retrofit'!$N$101,IF(F78="Scenario2PBT4",'Deep retrofit'!$O$101,IF(F78="Scenario3PBT4",'Deep retrofit'!$P$101,"")))&amp;IF(F78="Scenario1PBT5",'Deep retrofit'!$Q$101,IF(F78="Scenario2PBT5",'Deep retrofit'!$R$101,IF(F78="Scenario3PBT5",'Deep retrofit'!$S$101,"")))&amp;IF(F78="Scenario1PBT6",'Deep retrofit'!$T$101,IF(F78="Scenario2PBT6",'Deep retrofit'!$U$101,IF(F78="Scenario3PBT6",'Deep retrofit'!$V$101,"")))&amp;IF(F78="Scenario1PBT7",'Deep retrofit'!$W$101,IF(F78="Scenario2PBT7",'Deep retrofit'!$X$101,IF(F78="Scenario3PBT7",'Deep retrofit'!$Y$101,"")))&amp;IF(F78="Scenario1PBT8",'Deep retrofit'!$Z$101,IF(F78="Scenario2PBT8",'Deep retrofit'!$AA$101,IF(F78="Scenario3PBT8",'Deep retrofit'!$AB$101,"")))&amp;IF(F78="Scenario1PBT9",'Deep retrofit'!$AC$101,IF(F78="Scenario2PBT9",'Deep retrofit'!$AD$101,IF(F78="Scenario3PBT9",'Deep retrofit'!$AE$101,"")))&amp;IF(F78="Scenario1PBT10",'Deep retrofit'!$AF$101,IF(F78="Scenario2PBT10",'Deep retrofit'!$AG$101,IF(F78="Scenario3PBT10",'Deep retrofit'!$AH$101,"")))&amp;IF(F78="Scenario1PBT11",'Deep retrofit'!$AI$101,IF(F78="Scenario2PBT11",'Deep retrofit'!$AJ$101,IF(F78="Scenario3PBT11",'Deep retrofit'!$AK$101,"")))&amp;IF(F78="Scenario1PBT12",'Deep retrofit'!$AL$101,IF(F78="Scenario2PBT12",'Deep retrofit'!$AM$101,IF(F78="Scenario3PBT12",'Deep retrofit'!$AN$101,"")))&amp;IF(F78="Scenario1PBT13",'Deep retrofit'!$AO$101,IF(F78="Scenario2PBT13",'Deep retrofit'!$AP$101,IF(F78="Scenario3PBT13",'Deep retrofit'!$AQ$101,"")))&amp;IF(F78="Scenario1PBT14",'Deep retrofit'!$AR$101,IF(F78="Scenario2PBT14",'Deep retrofit'!$AS$101,IF(F78="Scenario3PBT14",'Deep retrofit'!$AT$101,"")))&amp;IF(F78="Scenario1PBT15",'Deep retrofit'!$AU$101,IF(F78="Scenario2PBT15",'Deep retrofit'!$AV$101,IF(F78="Scenario3PBT15",'Deep retrofit'!$AW$101,"")))</f>
        <v/>
      </c>
      <c r="AB78" s="179">
        <f t="shared" si="55"/>
        <v>0</v>
      </c>
      <c r="AC78" s="208">
        <f>IFERROR('Projection_Base-case'!G78-G78,0)</f>
        <v>0</v>
      </c>
      <c r="AD78" s="117">
        <f t="shared" si="34"/>
        <v>0</v>
      </c>
      <c r="AE78" s="117">
        <f>IFERROR(100*AC78/'Projection_Base-case'!G78,0)</f>
        <v>0</v>
      </c>
      <c r="AF78" s="117">
        <f>IFERROR('Projection_Base-case'!I78-I78,0)</f>
        <v>0</v>
      </c>
      <c r="AG78" s="117">
        <f t="shared" si="35"/>
        <v>0</v>
      </c>
      <c r="AH78" s="117">
        <f>IFERROR(100*AF78/'Projection_Base-case'!I78,0)</f>
        <v>0</v>
      </c>
      <c r="AI78" s="117">
        <f>IFERROR('Projection_Base-case'!K78-K78,0)</f>
        <v>0</v>
      </c>
      <c r="AJ78" s="117">
        <f t="shared" si="36"/>
        <v>0</v>
      </c>
      <c r="AK78" s="117">
        <f>IFERROR(100*AI78/'Projection_Base-case'!K78,0)</f>
        <v>0</v>
      </c>
      <c r="AL78" s="117">
        <f>IFERROR(M78-'Projection_Base-case'!M78,0)</f>
        <v>0</v>
      </c>
      <c r="AM78" s="117">
        <f t="shared" si="37"/>
        <v>0</v>
      </c>
      <c r="AN78" s="179">
        <f>IFERROR(IF('Projection_Base-case'!N78&gt;0,100*AM78/'Projection_Base-case'!N78,100*AM78/N78),0)</f>
        <v>0</v>
      </c>
      <c r="AO78" s="206">
        <f>IFERROR('Projection_Base-case'!O78-O78,0)</f>
        <v>0</v>
      </c>
      <c r="AP78" s="117">
        <f t="shared" si="38"/>
        <v>0</v>
      </c>
      <c r="AQ78" s="117">
        <f>IFERROR(100*AO78/'Projection_Base-case'!O78,0)</f>
        <v>0</v>
      </c>
      <c r="AR78" s="117">
        <f>IFERROR('Projection_Base-case'!Q78-Q78,0)</f>
        <v>0</v>
      </c>
      <c r="AS78" s="117">
        <f t="shared" si="39"/>
        <v>0</v>
      </c>
      <c r="AT78" s="117">
        <f>IFERROR(100*AR78/'Projection_Base-case'!Q78,0)</f>
        <v>0</v>
      </c>
      <c r="AU78" s="117">
        <f>IFERROR('Projection_Base-case'!S78-S78,0)</f>
        <v>0</v>
      </c>
      <c r="AV78" s="117">
        <f t="shared" si="40"/>
        <v>0</v>
      </c>
      <c r="AW78" s="118">
        <f>IFERROR(100*AU78/'Projection_Base-case'!S78,0)</f>
        <v>0</v>
      </c>
      <c r="AX78" s="206">
        <f>IFERROR('Projection_Base-case'!U78-U78,0)</f>
        <v>0</v>
      </c>
      <c r="AY78" s="117">
        <f t="shared" si="41"/>
        <v>0</v>
      </c>
      <c r="AZ78" s="117">
        <f>IFERROR(100*AX78/'Projection_Base-case'!U78,0)</f>
        <v>0</v>
      </c>
      <c r="BA78" s="117">
        <f>IFERROR('Projection_Base-case'!W78-W78,0)</f>
        <v>0</v>
      </c>
      <c r="BB78" s="117">
        <f t="shared" si="42"/>
        <v>0</v>
      </c>
      <c r="BC78" s="117">
        <f>IFERROR(100*BA78/'Projection_Base-case'!W78,0)</f>
        <v>0</v>
      </c>
      <c r="BD78" s="117">
        <f>IFERROR('Projection_Base-case'!Y78-Y78,0)</f>
        <v>0</v>
      </c>
      <c r="BE78" s="117">
        <f t="shared" si="43"/>
        <v>0</v>
      </c>
      <c r="BF78" s="117">
        <f>IFERROR(100*BD78/'Projection_Base-case'!Y78,0)</f>
        <v>0</v>
      </c>
      <c r="BG78" s="178">
        <f t="shared" si="56"/>
        <v>0</v>
      </c>
      <c r="BH78" s="179">
        <f t="shared" si="57"/>
        <v>0</v>
      </c>
    </row>
    <row r="79" spans="1:60">
      <c r="A79" s="205">
        <v>74</v>
      </c>
      <c r="B79" s="178">
        <f>IF('Projection_Base-case'!B79&lt;&gt;"",'Projection_Base-case'!B79,0)</f>
        <v>0</v>
      </c>
      <c r="C79" s="178">
        <f>IF('Projection_Base-case'!C79&lt;&gt;"",'Projection_Base-case'!C79,0)</f>
        <v>0</v>
      </c>
      <c r="D79" s="178">
        <f>IF('Projection_Base-case'!D79&lt;&gt;"",'Projection_Base-case'!D79,0)</f>
        <v>0</v>
      </c>
      <c r="E79" s="107" t="str">
        <f>IF(AND('Résultats deep'!$AC$3="OUI",'Résultats deep'!E78&lt;&gt;""),'Résultats deep'!E78,IF(OR(D79="PBT1",D79="PBT2",D79="PBT3",D79="PBT4",D79="PBT5",D79="PBT6",D79="PBT7"),"Scenario1",""))</f>
        <v/>
      </c>
      <c r="F79" s="202" t="str">
        <f t="shared" si="44"/>
        <v>0</v>
      </c>
      <c r="G79" s="177" t="str">
        <f>IF(F79="Scenario1PBT1",'Deep retrofit'!$E$6,IF(F79="Scenario2PBT1",'Deep retrofit'!$F$6,IF(F79="Scenario3PBT1",'Deep retrofit'!$G$6,"")))&amp;IF(F79="Scenario1PBT2",'Deep retrofit'!$H$6,IF(F79="Scenario2PBT2",'Deep retrofit'!$I$6,IF(F79="Scenario3PBT2",'Deep retrofit'!$J$6,"")))&amp;IF(F79="Scenario1PBT3",'Deep retrofit'!$K$6,IF(F79="Scenario2PBT3",'Deep retrofit'!$L$6,IF(F79="Scenario3PBT3",'Deep retrofit'!$M$6,"")))&amp;IF(F79="Scenario1PBT4",'Deep retrofit'!$N$6,IF(F79="Scenario2PBT4",'Deep retrofit'!$O$6,IF(F79="Scenario3PBT4",'Deep retrofit'!$P$6,"")))&amp;IF(F79="Scenario1PBT5",'Deep retrofit'!$Q$6,IF(F79="Scenario2PBT5",'Deep retrofit'!$R$6,IF(F79="Scenario3PBT5",'Deep retrofit'!$S$6,"")))&amp;IF(F79="Scenario1PBT6",'Deep retrofit'!$T$6,IF(F79="Scenario2PBT6",'Deep retrofit'!$U$6,IF(F79="Scenario3PBT6",'Deep retrofit'!$V$6,"")))&amp;IF(F79="Scenario1PBT7",'Deep retrofit'!$W$6,IF(F79="Scenario2PBT7",'Deep retrofit'!$X$6,IF(F79="Scenario3PBT7",'Deep retrofit'!$Y$6,"")))&amp;IF(F79="Scenario1PBT8",'Deep retrofit'!$Z$6,IF(F79="Scenario2PBT8",'Deep retrofit'!$AA$6,IF(F79="Scenario3PBT8",'Deep retrofit'!$AB$6,"")))&amp;IF(F79="Scenario1PBT9",'Deep retrofit'!$AC$6,IF(F79="Scenario2PBT9",'Deep retrofit'!$AD$6,IF(F79="Scenario3PBT9",'Deep retrofit'!$AE$6,"")))&amp;IF(F79="Scenario1PBT10",'Deep retrofit'!$AF$6,IF(F79="Scenario2PBT10",'Deep retrofit'!$AG$6,IF(F79="Scenario3PBT10",'Deep retrofit'!$AH$6,"")))&amp;IF(F79="Scenario1PBT11",'Deep retrofit'!$AI$6,IF(F79="Scenario2PBT11",'Deep retrofit'!$AJ$6,IF(F79="Scenario3PBT11",'Deep retrofit'!$AK$6,"")))&amp;IF(F79="Scenario1PBT12",'Deep retrofit'!$AL$6,IF(F79="Scenario2PBT12",'Deep retrofit'!$AM$6,IF(F79="Scenario3PBT12",'Deep retrofit'!$AN$6,"")))&amp;IF(F79="Scenario1PBT13",'Deep retrofit'!$AO$6,IF(F79="Scenario2PBT13",'Deep retrofit'!$AP$6,IF(F79="Scenario3PBT13",'Deep retrofit'!$AQ$6,"")))&amp;IF(F79="Scenario1PBT14",'Deep retrofit'!$AR$6,IF(F79="Scenario2PBT14",'Deep retrofit'!$AS$6,IF(F79="Scenario3PBT14",'Deep retrofit'!$AT$6,"")))&amp;IF(F79="Scenario1PBT15",'Deep retrofit'!$AU$6,IF(F79="Scenario2PBT15",'Deep retrofit'!$AV$6,IF(F79="Scenario3PBT15",'Deep retrofit'!$AW$6,"")))</f>
        <v/>
      </c>
      <c r="H79" s="117">
        <f t="shared" si="45"/>
        <v>0</v>
      </c>
      <c r="I79" s="178" t="str">
        <f>IF(F79="Scenario1PBT1",'Deep retrofit'!$E$16,IF(F79="Scenario2PBT1",'Deep retrofit'!$F$16,IF(F79="Scenario3PBT1",'Deep retrofit'!$G$16,"")))&amp;IF(F79="Scenario1PBT2",'Deep retrofit'!$H$16,IF(F79="Scenario2PBT2",'Deep retrofit'!$I$16,IF(F79="Scenario3PBT2",'Deep retrofit'!$J$16,"")))&amp;IF(F79="Scenario1PBT3",'Deep retrofit'!$K$16,IF(F79="Scenario2PBT3",'Deep retrofit'!$L$16,IF(F79="Scenario3PBT3",'Deep retrofit'!$M$16,"")))&amp;IF(F79="Scenario1PBT4",'Deep retrofit'!$N$16,IF(F79="Scenario2PBT4",'Deep retrofit'!$O$16,IF(F79="Scenario3PBT4",'Deep retrofit'!$P$16,"")))&amp;IF(F79="Scenario1PBT5",'Deep retrofit'!$Q$16,IF(F79="Scenario2PBT5",'Deep retrofit'!$R$16,IF(F79="Scenario3PBT5",'Deep retrofit'!$S$16,"")))&amp;IF(F79="Scenario1PBT6",'Deep retrofit'!$T$16,IF(F79="Scenario2PBT6",'Deep retrofit'!$U$16,IF(F79="Scenario3PBT6",'Deep retrofit'!$V$16,"")))&amp;IF(F79="Scenario1PBT7",'Deep retrofit'!$W$16,IF(F79="Scenario2PBT7",'Deep retrofit'!$X$16,IF(F79="Scenario3PBT7",'Deep retrofit'!$Y$16,"")))&amp;IF(F79="Scenario1PBT8",'Deep retrofit'!$Z$16,IF(F79="Scenario2PBT8",'Deep retrofit'!$AA$16,IF(F79="Scenario3PBT8",'Deep retrofit'!$AB$16,"")))&amp;IF(F79="Scenario1PBT9",'Deep retrofit'!$AC$16,IF(F79="Scenario2PBT9",'Deep retrofit'!$AD$16,IF(F79="Scenario3PBT9",'Deep retrofit'!$AE$16,"")))&amp;IF(F79="Scenario1PBT10",'Deep retrofit'!$AF$16,IF(F79="Scenario2PBT10",'Deep retrofit'!$AG$16,IF(F79="Scenario3PBT10",'Deep retrofit'!$AH$16,"")))&amp;IF(F79="Scenario1PBT11",'Deep retrofit'!$AI$16,IF(F79="Scenario2PBT11",'Deep retrofit'!$AJ$16,IF(F79="Scenario3PBT11",'Deep retrofit'!$AK$16,"")))&amp;IF(F79="Scenario1PBT12",'Deep retrofit'!$AL$16,IF(F79="Scenario2PBT12",'Deep retrofit'!$AM$16,IF(F79="Scenario3PBT12",'Deep retrofit'!$AN$16,"")))&amp;IF(F79="Scenario1PBT13",'Deep retrofit'!$AO$16,IF(F79="Scenario2PBT13",'Deep retrofit'!$AP$16,IF(F79="Scenario3PBT13",'Deep retrofit'!$AQ$16,"")))&amp;IF(F79="Scenario1PBT14",'Deep retrofit'!$AR$16,IF(F79="Scenario2PBT14",'Deep retrofit'!$AS$16,IF(F79="Scenario3PBT14",'Deep retrofit'!$AT$16,"")))&amp;IF(F79="Scenario1PBT15",'Deep retrofit'!$AU$16,IF(F79="Scenario2PBT15",'Deep retrofit'!$AV$16,IF(F79="Scenario3PBT15",'Deep retrofit'!$AW$16,"")))</f>
        <v/>
      </c>
      <c r="J79" s="117">
        <f t="shared" si="46"/>
        <v>0</v>
      </c>
      <c r="K79" s="117" t="str">
        <f>IF(F79="Scenario1PBT1",'Deep retrofit'!$E$18,IF(F79="Scenario2PBT1",'Deep retrofit'!$F$18,IF(F79="Scenario3PBT1",'Deep retrofit'!$G$18,"")))&amp;IF(F79="Scenario1PBT2",'Deep retrofit'!$H$18,IF(F79="Scenario2PBT2",'Deep retrofit'!$I$18,IF(F79="Scenario3PBT2",'Deep retrofit'!$J$18,"")))&amp;IF(F79="Scenario1PBT3",'Deep retrofit'!$K$18,IF(F79="Scenario2PBT3",'Deep retrofit'!$L$18,IF(F79="Scenario3PBT3",'Deep retrofit'!$M$18,"")))&amp;IF(F79="Scenario1PBT4",'Deep retrofit'!$N$18,IF(F79="Scenario2PBT4",'Deep retrofit'!$O$18,IF(F79="Scenario3PBT4",'Deep retrofit'!$P$18,"")))&amp;IF(F79="Scenario1PBT5",'Deep retrofit'!$Q$18,IF(F79="Scenario2PBT5",'Deep retrofit'!$R$18,IF(F79="Scenario3PBT5",'Deep retrofit'!$S$18,"")))&amp;IF(F79="Scenario1PBT6",'Deep retrofit'!$T$18,IF(F79="Scenario2PBT6",'Deep retrofit'!$U$18,IF(F79="Scenario3PBT6",'Deep retrofit'!$V$18,"")))&amp;IF(F79="Scenario1PBT7",'Deep retrofit'!$W$18,IF(F79="Scenario2PBT7",'Deep retrofit'!$X$18,IF(F79="Scenario3PBT7",'Deep retrofit'!$Y$18,"")))&amp;IF(F79="Scenario1PBT8",'Deep retrofit'!$Z$18,IF(F79="Scenario2PBT8",'Deep retrofit'!$AA$18,IF(F79="Scenario3PBT8",'Deep retrofit'!$AB$18,"")))&amp;IF(F79="Scenario1PBT9",'Deep retrofit'!$AC$18,IF(F79="Scenario2PBT9",'Deep retrofit'!$AD$18,IF(F79="Scenario3PBT9",'Deep retrofit'!$AE$18,"")))&amp;IF(F79="Scenario1PBT10",'Deep retrofit'!$AF$18,IF(F79="Scenario2PBT10",'Deep retrofit'!$AG$18,IF(F79="Scenario3PBT10",'Deep retrofit'!$AH$18,"")))&amp;IF(F79="Scenario1PBT11",'Deep retrofit'!$AI$18,IF(F79="Scenario2PBT11",'Deep retrofit'!$AJ$18,IF(F79="Scenario3PBT11",'Deep retrofit'!$AK$18,"")))&amp;IF(F79="Scenario1PBT12",'Deep retrofit'!$AL$18,IF(F79="Scenario2PBT12",'Deep retrofit'!$AM$18,IF(F79="Scenario3PBT12",'Deep retrofit'!$AN$18,"")))&amp;IF(F79="Scenario1PBT13",'Deep retrofit'!$AO$18,IF(F79="Scenario2PBT13",'Deep retrofit'!$AP$18,IF(F79="Scenario3PBT13",'Deep retrofit'!$AQ$18,"")))&amp;IF(F79="Scenario1PBT14",'Deep retrofit'!$AR$18,IF(F79="Scenario2PBT14",'Deep retrofit'!$AS$18,IF(F79="Scenario3PBT14",'Deep retrofit'!$AT$18,"")))&amp;IF(F79="Scenario1PBT15",'Deep retrofit'!$AU$18,IF(F79="Scenario2PBT15",'Deep retrofit'!$AV$18,IF(F79="Scenario3PBT15",'Deep retrofit'!$AW$18,"")))</f>
        <v/>
      </c>
      <c r="L79" s="117">
        <f t="shared" si="47"/>
        <v>0</v>
      </c>
      <c r="M79" s="117" t="str">
        <f>IF(F79="Scenario1PBT1",'Deep retrofit'!$E$20,IF(F79="Scenario2PBT1",'Deep retrofit'!$F$20,IF(F79="Scenario3PBT1",'Deep retrofit'!$G$20,"")))&amp;IF(F79="Scenario1PBT2",'Deep retrofit'!$H$20,IF(F79="Scenario2PBT2",'Deep retrofit'!$I$20,IF(F79="Scenario3PBT2",'Deep retrofit'!$J$20,"")))&amp;IF(F79="Scenario1PBT3",'Deep retrofit'!$K$20,IF(F79="Scenario2PBT3",'Deep retrofit'!$L$20,IF(F79="Scenario3PBT3",'Deep retrofit'!$M$20,"")))&amp;IF(F79="Scenario1PBT4",'Deep retrofit'!$N$20,IF(F79="Scenario2PBT4",'Deep retrofit'!$O$20,IF(F79="Scenario3PBT4",'Deep retrofit'!$P$20,"")))&amp;IF(F79="Scenario1PBT5",'Deep retrofit'!$Q$20,IF(F79="Scenario2PBT5",'Deep retrofit'!$R$20,IF(F79="Scenario3PBT5",'Deep retrofit'!$S$20,"")))&amp;IF(F79="Scenario1PBT6",'Deep retrofit'!$T$20,IF(F79="Scenario2PBT6",'Deep retrofit'!$U$20,IF(F79="Scenario3PBT6",'Deep retrofit'!$V$20,"")))&amp;IF(F79="Scenario1PBT7",'Deep retrofit'!$W$20,IF(F79="Scenario2PBT7",'Deep retrofit'!$X$20,IF(F79="Scenario3PBT7",'Deep retrofit'!$Y$20,"")))&amp;IF(F79="Scenario1PBT8",'Deep retrofit'!$Z$20,IF(F79="Scenario2PBT8",'Deep retrofit'!$AA$20,IF(F79="Scenario3PBT8",'Deep retrofit'!$AB$20,"")))&amp;IF(F79="Scenario1PBT9",'Deep retrofit'!$AC$20,IF(F79="Scenario2PBT9",'Deep retrofit'!$AD$20,IF(F79="Scenario3PBT9",'Deep retrofit'!$AE$20,"")))&amp;IF(F79="Scenario1PBT10",'Deep retrofit'!$AF$20,IF(F79="Scenario2PBT10",'Deep retrofit'!$AG$20,IF(F79="Scenario3PBT10",'Deep retrofit'!$AH$20,"")))&amp;IF(F79="Scenario1PBT11",'Deep retrofit'!$AI$20,IF(F79="Scenario2PBT11",'Deep retrofit'!$AJ$20,IF(F79="Scenario3PBT11",'Deep retrofit'!$AK$20,"")))&amp;IF(F79="Scenario1PBT12",'Deep retrofit'!$AL$20,IF(F79="Scenario2PBT12",'Deep retrofit'!$AM$20,IF(F79="Scenario3PBT12",'Deep retrofit'!$AN$20,"")))&amp;IF(F79="Scenario1PBT13",'Deep retrofit'!$AO$20,IF(F79="Scenario2PBT13",'Deep retrofit'!$AP$20,IF(F79="Scenario3PBT13",'Deep retrofit'!$AQ$20,"")))&amp;IF(F79="Scenario1PBT14",'Deep retrofit'!$AR$20,IF(F79="Scenario2PBT14",'Deep retrofit'!$AS$20,IF(F79="Scenario3PBT14",'Deep retrofit'!$AT$20,"")))&amp;IF(F79="Scenario1PBT15",'Deep retrofit'!$AU$20,IF(F79="Scenario2PBT15",'Deep retrofit'!$AV$20,IF(F79="Scenario3PBT15",'Deep retrofit'!$AW$20,"")))</f>
        <v/>
      </c>
      <c r="N79" s="118">
        <f t="shared" si="48"/>
        <v>0</v>
      </c>
      <c r="O79" s="206" t="str">
        <f>IF(F79="Scenario1PBT1",'Deep retrofit'!$E$23,IF(F79="Scenario2PBT1",'Deep retrofit'!$F$23,IF(F79="Scenario3PBT1",'Deep retrofit'!$G$23,"")))&amp;IF(F79="Scenario1PBT2",'Deep retrofit'!$H$23,IF(F79="Scenario2PBT2",'Deep retrofit'!$I$23,IF(F79="Scenario3PBT2",'Deep retrofit'!$J$23,"")))&amp;IF(F79="Scenario1PBT3",'Deep retrofit'!$K$23,IF(F79="Scenario2PBT3",'Deep retrofit'!$L$23,IF(F79="Scenario3PBT3",'Deep retrofit'!$M$23,"")))&amp;IF(F79="Scenario1PBT4",'Deep retrofit'!$N$23,IF(F79="Scenario2PBT4",'Deep retrofit'!$O$23,IF(F79="Scenario3PBT4",'Deep retrofit'!$P$23,"")))&amp;IF(F79="Scenario1PBT5",'Deep retrofit'!$Q$23,IF(F79="Scenario2PBT5",'Deep retrofit'!$R$23,IF(F79="Scenario3PBT5",'Deep retrofit'!$S$23,"")))&amp;IF(F79="Scenario1PBT6",'Deep retrofit'!$T$23,IF(F79="Scenario2PBT6",'Deep retrofit'!$U$23,IF(F79="Scenario3PBT6",'Deep retrofit'!$V$23,"")))&amp;IF(F79="Scenario1PBT7",'Deep retrofit'!$W$23,IF(F79="Scenario2PBT7",'Deep retrofit'!$X$23,IF(F79="Scenario3PBT7",'Deep retrofit'!$Y$23,"")))&amp;IF(F79="Scenario1PBT8",'Deep retrofit'!$Z$23,IF(F79="Scenario2PBT8",'Deep retrofit'!$AA$23,IF(F79="Scenario3PBT8",'Deep retrofit'!$AB$23,"")))&amp;IF(F79="Scenario1PBT9",'Deep retrofit'!$AC$23,IF(F79="Scenario2PBT9",'Deep retrofit'!$AD$23,IF(F79="Scenario3PBT9",'Deep retrofit'!$AE$23,"")))&amp;IF(F79="Scenario1PBT10",'Deep retrofit'!$AF$23,IF(F79="Scenario2PBT10",'Deep retrofit'!$AG$23,IF(F79="Scenario3PBT10",'Deep retrofit'!$AH$23,"")))&amp;IF(F79="Scenario1PBT11",'Deep retrofit'!$AI$23,IF(F79="Scenario2PBT11",'Deep retrofit'!$AJ$23,IF(F79="Scenario3PBT11",'Deep retrofit'!$AK$23,"")))&amp;IF(F79="Scenario1PBT12",'Deep retrofit'!$AL$23,IF(F79="Scenario2PBT12",'Deep retrofit'!$AM$23,IF(F79="Scenario3PBT12",'Deep retrofit'!$AN$23,"")))&amp;IF(F79="Scenario1PBT13",'Deep retrofit'!$AO$23,IF(F79="Scenario2PBT13",'Deep retrofit'!$AP$23,IF(F79="Scenario3PBT13",'Deep retrofit'!$AQ$23,"")))&amp;IF(F79="Scenario1PBT14",'Deep retrofit'!$AR$23,IF(F79="Scenario2PBT14",'Deep retrofit'!$AS$23,IF(F79="Scenario3PBT14",'Deep retrofit'!$AT$23,"")))&amp;IF(F79="Scenario1PBT15",'Deep retrofit'!$AU$23,IF(F79="Scenario2PBT15",'Deep retrofit'!$AV$23,IF(F79="Scenario3PBT15",'Deep retrofit'!$AW$23,"")))</f>
        <v/>
      </c>
      <c r="P79" s="117">
        <f t="shared" si="49"/>
        <v>0</v>
      </c>
      <c r="Q79" s="117" t="str">
        <f>IF(F79="Scenario1PBT1",'Deep retrofit'!$E$25,IF(F79="Scenario2PBT1",'Deep retrofit'!$F$25,IF(F79="Scenario3PBT1",'Deep retrofit'!$G$25,"")))&amp;IF(F79="Scenario1PBT2",'Deep retrofit'!$H$25,IF(F79="Scenario2PBT2",'Deep retrofit'!$I$25,IF(F79="Scenario3PBT2",'Deep retrofit'!$J$25,"")))&amp;IF(F79="Scenario1PBT3",'Deep retrofit'!$K$25,IF(F79="Scenario2PBT3",'Deep retrofit'!$L$25,IF(F79="Scenario3PBT3",'Deep retrofit'!$M$25,"")))&amp;IF(F79="Scenario1PBT4",'Deep retrofit'!$N$25,IF(F79="Scenario2PBT4",'Deep retrofit'!$O$25,IF(F79="Scenario3PBT4",'Deep retrofit'!$P$25,"")))&amp;IF(F79="Scenario1PBT5",'Deep retrofit'!$Q$25,IF(F79="Scenario2PBT5",'Deep retrofit'!$R$25,IF(F79="Scenario3PBT5",'Deep retrofit'!$S$25,"")))&amp;IF(F79="Scenario1PBT6",'Deep retrofit'!$T$25,IF(F79="Scenario2PBT6",'Deep retrofit'!$U$25,IF(F79="Scenario3PBT6",'Deep retrofit'!$V$25,"")))&amp;IF(F79="Scenario1PBT7",'Deep retrofit'!$W$25,IF(F79="Scenario2PBT7",'Deep retrofit'!$X$25,IF(F79="Scenario3PBT7",'Deep retrofit'!$Y$25,"")))&amp;IF(F79="Scenario1PBT8",'Deep retrofit'!$Z$25,IF(F79="Scenario2PBT8",'Deep retrofit'!$AA$25,IF(F79="Scenario3PBT8",'Deep retrofit'!$AB$25,"")))&amp;IF(F79="Scenario1PBT9",'Deep retrofit'!$AC$25,IF(F79="Scenario2PBT9",'Deep retrofit'!$AD$25,IF(F79="Scenario3PBT9",'Deep retrofit'!$AE$25,"")))&amp;IF(F79="Scenario1PBT10",'Deep retrofit'!$AF$25,IF(F79="Scenario2PBT10",'Deep retrofit'!$AG$25,IF(F79="Scenario3PBT10",'Deep retrofit'!$AH$25,"")))&amp;IF(F79="Scenario1PBT11",'Deep retrofit'!$AI$25,IF(F79="Scenario2PBT11",'Deep retrofit'!$AJ$25,IF(F79="Scenario3PBT11",'Deep retrofit'!$AK$25,"")))&amp;IF(F79="Scenario1PBT12",'Deep retrofit'!$AL$25,IF(F79="Scenario2PBT12",'Deep retrofit'!$AM$25,IF(F79="Scenario3PBT12",'Deep retrofit'!$AN$25,"")))&amp;IF(F79="Scenario1PBT13",'Deep retrofit'!$AO$25,IF(F79="Scenario2PBT13",'Deep retrofit'!$AP$25,IF(F79="Scenario3PBT13",'Deep retrofit'!$AQ$25,"")))&amp;IF(F79="Scenario1PBT14",'Deep retrofit'!$AR$25,IF(F79="Scenario2PBT14",'Deep retrofit'!$AS$25,IF(F79="Scenario3PBT14",'Deep retrofit'!$AT$25,"")))&amp;IF(F79="Scenario1PBT15",'Deep retrofit'!$AU$25,IF(F79="Scenario2PBT15",'Deep retrofit'!$AV$25,IF(F79="Scenario3PBT15",'Deep retrofit'!$AW$25,"")))</f>
        <v/>
      </c>
      <c r="R79" s="117">
        <f t="shared" si="50"/>
        <v>0</v>
      </c>
      <c r="S79" s="117" t="str">
        <f>IF(F79="Scenario1PBT1",'Deep retrofit'!$E$27,IF(F79="Scenario2PBT1",'Deep retrofit'!$F$27,IF(F79="Scenario3PBT1",'Deep retrofit'!$G$27,"")))&amp;IF(F79="Scenario1PBT2",'Deep retrofit'!$H$27,IF(F79="Scenario2PBT2",'Deep retrofit'!$I$27,IF(F79="Scenario3PBT2",'Deep retrofit'!$J$27,"")))&amp;IF(F79="Scenario1PBT3",'Deep retrofit'!$K$27,IF(F79="Scenario2PBT3",'Deep retrofit'!$L$27,IF(F79="Scenario3PBT3",'Deep retrofit'!$M$27,"")))&amp;IF(F79="Scenario1PBT4",'Deep retrofit'!$N$27,IF(F79="Scenario2PBT4",'Deep retrofit'!$O$27,IF(F79="Scenario3PBT4",'Deep retrofit'!$P$27,"")))&amp;IF(F79="Scenario1PBT5",'Deep retrofit'!$Q$27,IF(F79="Scenario2PBT5",'Deep retrofit'!$R$27,IF(F79="Scenario3PBT5",'Deep retrofit'!$S$27,"")))&amp;IF(F79="Scenario1PBT6",'Deep retrofit'!$T$27,IF(F79="Scenario2PBT6",'Deep retrofit'!$U$27,IF(F79="Scenario3PBT6",'Deep retrofit'!$V$27,"")))&amp;IF(F79="Scenario1PBT7",'Deep retrofit'!$W$27,IF(F79="Scenario2PBT7",'Deep retrofit'!$X$27,IF(F79="Scenario3PBT7",'Deep retrofit'!$Y$27,"")))&amp;IF(F79="Scenario1PBT8",'Deep retrofit'!$Z$27,IF(F79="Scenario2PBT8",'Deep retrofit'!$AA$27,IF(F79="Scenario3PBT8",'Deep retrofit'!$AB$27,"")))&amp;IF(F79="Scenario1PBT9",'Deep retrofit'!$AC$27,IF(F79="Scenario2PBT9",'Deep retrofit'!$AD$27,IF(F79="Scenario3PBT9",'Deep retrofit'!$AE$27,"")))&amp;IF(F79="Scenario1PBT10",'Deep retrofit'!$AF$27,IF(F79="Scenario2PBT10",'Deep retrofit'!$AG$27,IF(F79="Scenario3PBT10",'Deep retrofit'!$AH$27,"")))&amp;IF(F79="Scenario1PBT11",'Deep retrofit'!$AI$27,IF(F79="Scenario2PBT11",'Deep retrofit'!$AJ$27,IF(F79="Scenario3PBT11",'Deep retrofit'!$AK$27,"")))&amp;IF(F79="Scenario1PBT12",'Deep retrofit'!$AL$27,IF(F79="Scenario2PBT12",'Deep retrofit'!$AM$27,IF(F79="Scenario3PBT12",'Deep retrofit'!$AN$27,"")))&amp;IF(F79="Scenario1PBT13",'Deep retrofit'!$AO$27,IF(F79="Scenario2PBT13",'Deep retrofit'!$AP$27,IF(F79="Scenario3PBT13",'Deep retrofit'!$AQ$27,"")))&amp;IF(F79="Scenario1PBT14",'Deep retrofit'!$AR$27,IF(F79="Scenario2PBT14",'Deep retrofit'!$AS$27,IF(F79="Scenario3PBT14",'Deep retrofit'!$AT$27,"")))&amp;IF(F79="Scenario1PBT15",'Deep retrofit'!$AU$27,IF(F79="Scenario2PBT15",'Deep retrofit'!$AV$27,IF(F79="Scenario3PBT15",'Deep retrofit'!$AW$27,"")))</f>
        <v/>
      </c>
      <c r="T79" s="207">
        <f t="shared" si="51"/>
        <v>0</v>
      </c>
      <c r="U79" s="206" t="str">
        <f>IF(F79="Scenario1PBT1",'Deep retrofit'!$E$38,IF(F79="Scenario2PBT1",'Deep retrofit'!$F$38,IF(F79="Scenario3PBT1",'Deep retrofit'!$G$38,"")))&amp;IF(F79="Scenario1PBT2",'Deep retrofit'!$H$38,IF(F79="Scenario2PBT2",'Deep retrofit'!$I$38,IF(F79="Scenario3PBT2",'Deep retrofit'!$J$38,"")))&amp;IF(F79="Scenario1PBT3",'Deep retrofit'!$K$38,IF(F79="Scenario2PBT3",'Deep retrofit'!$L$38,IF(F79="Scenario3PBT3",'Deep retrofit'!$M$38,"")))&amp;IF(F79="Scenario1PBT4",'Deep retrofit'!$N$38,IF(F79="Scenario2PBT4",'Deep retrofit'!$O$38,IF(F79="Scenario3PBT4",'Deep retrofit'!$P$38,"")))&amp;IF(F79="Scenario1PBT5",'Deep retrofit'!$Q$38,IF(F79="Scenario2PBT5",'Deep retrofit'!$R$38,IF(F79="Scenario3PBT5",'Deep retrofit'!$S$38,"")))&amp;IF(F79="Scenario1PBT6",'Deep retrofit'!$T$38,IF(F79="Scenario2PBT6",'Deep retrofit'!$U$38,IF(F79="Scenario3PBT6",'Deep retrofit'!$V$38,"")))&amp;IF(F79="Scenario1PBT7",'Deep retrofit'!$W$38,IF(F79="Scenario2PBT7",'Deep retrofit'!$X$38,IF(F79="Scenario3PBT7",'Deep retrofit'!$Y$38,"")))&amp;IF(F79="Scenario1PBT8",'Deep retrofit'!$Z$38,IF(F79="Scenario2PBT8",'Deep retrofit'!$AA$38,IF(F79="Scenario3PBT8",'Deep retrofit'!$AB$38,"")))&amp;IF(F79="Scenario1PBT9",'Deep retrofit'!$AC$38,IF(F79="Scenario2PBT9",'Deep retrofit'!$AD$38,IF(F79="Scenario3PBT9",'Deep retrofit'!$AE$38,"")))&amp;IF(F79="Scenario1PBT10",'Deep retrofit'!$AF$38,IF(F79="Scenario2PBT10",'Deep retrofit'!$AG$38,IF(F79="Scenario3PBT10",'Deep retrofit'!$AH$38,"")))&amp;IF(F79="Scenario1PBT11",'Deep retrofit'!$AI$38,IF(F79="Scenario2PBT11",'Deep retrofit'!$AJ$38,IF(F79="Scenario3PBT11",'Deep retrofit'!$AK$38,"")))&amp;IF(F79="Scenario1PBT12",'Deep retrofit'!$AL$38,IF(F79="Scenario2PBT12",'Deep retrofit'!$AM$38,IF(F79="Scenario3PBT12",'Deep retrofit'!$AN$38,"")))&amp;IF(F79="Scenario1PBT13",'Deep retrofit'!$AO$38,IF(F79="Scenario2PBT13",'Deep retrofit'!$AP$38,IF(F79="Scenario3PBT13",'Deep retrofit'!$AQ$38,"")))&amp;IF(F79="Scenario1PBT14",'Deep retrofit'!$AR$38,IF(F79="Scenario2PBT14",'Deep retrofit'!$AS$38,IF(F79="Scenario3PBT14",'Deep retrofit'!$AT$38,"")))&amp;IF(F79="Scenario1PBT15",'Deep retrofit'!$AU$38,IF(F79="Scenario2PBT15",'Deep retrofit'!$AV$38,IF(F79="Scenario3PBT15",'Deep retrofit'!$AW$38,"")))</f>
        <v/>
      </c>
      <c r="V79" s="117">
        <f t="shared" si="52"/>
        <v>0</v>
      </c>
      <c r="W79" s="117" t="str">
        <f>IF(F79="Scenario1PBT1",'Deep retrofit'!$E$40,IF(F79="Scenario2PBT1",'Deep retrofit'!$F$40,IF(F79="Scenario3PBT1",'Deep retrofit'!$G$40,"")))&amp;IF(F79="Scenario1PBT2",'Deep retrofit'!$H$40,IF(F79="Scenario2PBT2",'Deep retrofit'!$I$40,IF(F79="Scenario3PBT2",'Deep retrofit'!$J$40,"")))&amp;IF(F79="Scenario1PBT3",'Deep retrofit'!$K$40,IF(F79="Scenario2PBT3",'Deep retrofit'!$L$40,IF(F79="Scenario3PBT3",'Deep retrofit'!$M$40,"")))&amp;IF(F79="Scenario1PBT4",'Deep retrofit'!$N$40,IF(F79="Scenario2PBT4",'Deep retrofit'!$O$40,IF(F79="Scenario3PBT4",'Deep retrofit'!$P$40,"")))&amp;IF(F79="Scenario1PBT5",'Deep retrofit'!$Q$40,IF(F79="Scenario2PBT5",'Deep retrofit'!$R$40,IF(F79="Scenario3PBT5",'Deep retrofit'!$S$40,"")))&amp;IF(F79="Scenario1PBT6",'Deep retrofit'!$T$40,IF(F79="Scenario2PBT6",'Deep retrofit'!$U$40,IF(F79="Scenario3PBT6",'Deep retrofit'!$V$40,"")))&amp;IF(F79="Scenario1PBT7",'Deep retrofit'!$W$40,IF(F79="Scenario2PBT7",'Deep retrofit'!$X$40,IF(F79="Scenario3PBT7",'Deep retrofit'!$Y$40,"")))&amp;IF(F79="Scenario1PBT8",'Deep retrofit'!$Z$40,IF(F79="Scenario2PBT8",'Deep retrofit'!$AA$40,IF(F79="Scenario3PBT8",'Deep retrofit'!$AB$40,"")))&amp;IF(F79="Scenario1PBT9",'Deep retrofit'!$AC$40,IF(F79="Scenario2PBT9",'Deep retrofit'!$AD$40,IF(F79="Scenario3PBT9",'Deep retrofit'!$AE$40,"")))&amp;IF(F79="Scenario1PBT10",'Deep retrofit'!$AF$40,IF(F79="Scenario2PBT10",'Deep retrofit'!$AG$40,IF(F79="Scenario3PBT10",'Deep retrofit'!$AH$40,"")))&amp;IF(F79="Scenario1PBT11",'Deep retrofit'!$AI$40,IF(F79="Scenario2PBT11",'Deep retrofit'!$AJ$40,IF(F79="Scenario3PBT11",'Deep retrofit'!$AK$40,"")))&amp;IF(F79="Scenario1PBT12",'Deep retrofit'!$AL$40,IF(F79="Scenario2PBT12",'Deep retrofit'!$AM$40,IF(F79="Scenario3PBT12",'Deep retrofit'!$AN$40,"")))&amp;IF(F79="Scenario1PBT13",'Deep retrofit'!$AO$40,IF(F79="Scenario2PBT13",'Deep retrofit'!$AP$40,IF(F79="Scenario3PBT13",'Deep retrofit'!$AQ$40,"")))&amp;IF(F79="Scenario1PBT14",'Deep retrofit'!$AR$40,IF(F79="Scenario2PBT14",'Deep retrofit'!$AS$40,IF(F79="Scenario3PBT14",'Deep retrofit'!$AT$40,"")))&amp;IF(F79="Scenario1PBT15",'Deep retrofit'!$AU$40,IF(F79="Scenario2PBT15",'Deep retrofit'!$AV$40,IF(F79="Scenario3PBT15",'Deep retrofit'!$AW$40,"")))</f>
        <v/>
      </c>
      <c r="X79" s="117">
        <f t="shared" si="53"/>
        <v>0</v>
      </c>
      <c r="Y79" s="117" t="str">
        <f>IF(F79="Scenario1PBT1",'Deep retrofit'!$E$42,IF(F79="Scenario2PBT1",'Deep retrofit'!$F$42,IF(F79="Scenario3PBT1",'Deep retrofit'!$G$42,"")))&amp;IF(F79="Scenario1PBT2",'Deep retrofit'!$H$42,IF(F79="Scenario2PBT2",'Deep retrofit'!$I$42,IF(F79="Scenario3PBT2",'Deep retrofit'!$J$42,"")))&amp;IF(F79="Scenario1PBT3",'Deep retrofit'!$K$42,IF(F79="Scenario2PBT3",'Deep retrofit'!$L$42,IF(F79="Scenario3PBT3",'Deep retrofit'!$M$42,"")))&amp;IF(F79="Scenario1PBT4",'Deep retrofit'!$N$42,IF(F79="Scenario2PBT4",'Deep retrofit'!$O$42,IF(F79="Scenario3PBT4",'Deep retrofit'!$P$42,"")))&amp;IF(F79="Scenario1PBT5",'Deep retrofit'!$Q$42,IF(F79="Scenario2PBT5",'Deep retrofit'!$R$42,IF(F79="Scenario3PBT5",'Deep retrofit'!$S$42,"")))&amp;IF(F79="Scenario1PBT6",'Deep retrofit'!$T$42,IF(F79="Scenario2PBT6",'Deep retrofit'!$U$42,IF(F79="Scenario3PBT6",'Deep retrofit'!$V$42,"")))&amp;IF(F79="Scenario1PBT7",'Deep retrofit'!$W$42,IF(F79="Scenario2PBT7",'Deep retrofit'!$X$42,IF(F79="Scenario3PBT7",'Deep retrofit'!$Y$42,"")))&amp;IF(F79="Scenario1PBT8",'Deep retrofit'!$Z$42,IF(F79="Scenario2PBT8",'Deep retrofit'!$AA$42,IF(F79="Scenario3PBT8",'Deep retrofit'!$AB$42,"")))&amp;IF(F79="Scenario1PBT9",'Deep retrofit'!$AC$42,IF(F79="Scenario2PBT9",'Deep retrofit'!$AD$42,IF(F79="Scenario3PBT9",'Deep retrofit'!$AE$42,"")))&amp;IF(F79="Scenario1PBT10",'Deep retrofit'!$AF$42,IF(F79="Scenario2PBT10",'Deep retrofit'!$AG$42,IF(F79="Scenario3PBT10",'Deep retrofit'!$AH$42,"")))&amp;IF(F79="Scenario1PBT11",'Deep retrofit'!$AI$42,IF(F79="Scenario2PBT11",'Deep retrofit'!$AJ$42,IF(F79="Scenario3PBT11",'Deep retrofit'!$AK$42,"")))&amp;IF(F79="Scenario1PBT12",'Deep retrofit'!$AL$42,IF(F79="Scenario2PBT12",'Deep retrofit'!$AM$42,IF(F79="Scenario3PBT12",'Deep retrofit'!$AN$42,"")))&amp;IF(F79="Scenario1PBT13",'Deep retrofit'!$AO$42,IF(F79="Scenario2PBT13",'Deep retrofit'!$AP$42,IF(F79="Scenario3PBT13",'Deep retrofit'!$AQ$42,"")))&amp;IF(F79="Scenario1PBT14",'Deep retrofit'!$AR$42,IF(F79="Scenario2PBT14",'Deep retrofit'!$AS$42,IF(F79="Scenario3PBT14",'Deep retrofit'!$AT$42,"")))&amp;IF(F79="Scenario1PBT15",'Deep retrofit'!$AU$42,IF(F79="Scenario2PBT15",'Deep retrofit'!$AV$42,IF(F79="Scenario3PBT15",'Deep retrofit'!$AW$42,"")))</f>
        <v/>
      </c>
      <c r="Z79" s="117">
        <f t="shared" si="54"/>
        <v>0</v>
      </c>
      <c r="AA79" s="269" t="str">
        <f>IF(F79="Scenario1PBT1",'Deep retrofit'!$E$101,IF(F79="Scenario2PBT1",'Deep retrofit'!$F$101,IF(F79="Scenario3PBT1",'Deep retrofit'!$G$101,"")))&amp;IF(F79="Scenario1PBT2",'Deep retrofit'!$H$101,IF(F79="Scenario2PBT2",'Deep retrofit'!$I$101,IF(F79="Scenario3PBT2",'Deep retrofit'!$J$101,"")))&amp;IF(F79="Scenario1PBT3",'Deep retrofit'!$K$101,IF(F79="Scenario2PBT3",'Deep retrofit'!$L$101,IF(F79="Scenario3PBT3",'Deep retrofit'!$M$101,"")))&amp;IF(F79="Scenario1PBT4",'Deep retrofit'!$N$101,IF(F79="Scenario2PBT4",'Deep retrofit'!$O$101,IF(F79="Scenario3PBT4",'Deep retrofit'!$P$101,"")))&amp;IF(F79="Scenario1PBT5",'Deep retrofit'!$Q$101,IF(F79="Scenario2PBT5",'Deep retrofit'!$R$101,IF(F79="Scenario3PBT5",'Deep retrofit'!$S$101,"")))&amp;IF(F79="Scenario1PBT6",'Deep retrofit'!$T$101,IF(F79="Scenario2PBT6",'Deep retrofit'!$U$101,IF(F79="Scenario3PBT6",'Deep retrofit'!$V$101,"")))&amp;IF(F79="Scenario1PBT7",'Deep retrofit'!$W$101,IF(F79="Scenario2PBT7",'Deep retrofit'!$X$101,IF(F79="Scenario3PBT7",'Deep retrofit'!$Y$101,"")))&amp;IF(F79="Scenario1PBT8",'Deep retrofit'!$Z$101,IF(F79="Scenario2PBT8",'Deep retrofit'!$AA$101,IF(F79="Scenario3PBT8",'Deep retrofit'!$AB$101,"")))&amp;IF(F79="Scenario1PBT9",'Deep retrofit'!$AC$101,IF(F79="Scenario2PBT9",'Deep retrofit'!$AD$101,IF(F79="Scenario3PBT9",'Deep retrofit'!$AE$101,"")))&amp;IF(F79="Scenario1PBT10",'Deep retrofit'!$AF$101,IF(F79="Scenario2PBT10",'Deep retrofit'!$AG$101,IF(F79="Scenario3PBT10",'Deep retrofit'!$AH$101,"")))&amp;IF(F79="Scenario1PBT11",'Deep retrofit'!$AI$101,IF(F79="Scenario2PBT11",'Deep retrofit'!$AJ$101,IF(F79="Scenario3PBT11",'Deep retrofit'!$AK$101,"")))&amp;IF(F79="Scenario1PBT12",'Deep retrofit'!$AL$101,IF(F79="Scenario2PBT12",'Deep retrofit'!$AM$101,IF(F79="Scenario3PBT12",'Deep retrofit'!$AN$101,"")))&amp;IF(F79="Scenario1PBT13",'Deep retrofit'!$AO$101,IF(F79="Scenario2PBT13",'Deep retrofit'!$AP$101,IF(F79="Scenario3PBT13",'Deep retrofit'!$AQ$101,"")))&amp;IF(F79="Scenario1PBT14",'Deep retrofit'!$AR$101,IF(F79="Scenario2PBT14",'Deep retrofit'!$AS$101,IF(F79="Scenario3PBT14",'Deep retrofit'!$AT$101,"")))&amp;IF(F79="Scenario1PBT15",'Deep retrofit'!$AU$101,IF(F79="Scenario2PBT15",'Deep retrofit'!$AV$101,IF(F79="Scenario3PBT15",'Deep retrofit'!$AW$101,"")))</f>
        <v/>
      </c>
      <c r="AB79" s="179">
        <f t="shared" si="55"/>
        <v>0</v>
      </c>
      <c r="AC79" s="208">
        <f>IFERROR('Projection_Base-case'!G79-G79,0)</f>
        <v>0</v>
      </c>
      <c r="AD79" s="117">
        <f t="shared" si="34"/>
        <v>0</v>
      </c>
      <c r="AE79" s="117">
        <f>IFERROR(100*AC79/'Projection_Base-case'!G79,0)</f>
        <v>0</v>
      </c>
      <c r="AF79" s="117">
        <f>IFERROR('Projection_Base-case'!I79-I79,0)</f>
        <v>0</v>
      </c>
      <c r="AG79" s="117">
        <f t="shared" si="35"/>
        <v>0</v>
      </c>
      <c r="AH79" s="117">
        <f>IFERROR(100*AF79/'Projection_Base-case'!I79,0)</f>
        <v>0</v>
      </c>
      <c r="AI79" s="117">
        <f>IFERROR('Projection_Base-case'!K79-K79,0)</f>
        <v>0</v>
      </c>
      <c r="AJ79" s="117">
        <f t="shared" si="36"/>
        <v>0</v>
      </c>
      <c r="AK79" s="117">
        <f>IFERROR(100*AI79/'Projection_Base-case'!K79,0)</f>
        <v>0</v>
      </c>
      <c r="AL79" s="117">
        <f>IFERROR(M79-'Projection_Base-case'!M79,0)</f>
        <v>0</v>
      </c>
      <c r="AM79" s="117">
        <f t="shared" si="37"/>
        <v>0</v>
      </c>
      <c r="AN79" s="179">
        <f>IFERROR(IF('Projection_Base-case'!N79&gt;0,100*AM79/'Projection_Base-case'!N79,100*AM79/N79),0)</f>
        <v>0</v>
      </c>
      <c r="AO79" s="206">
        <f>IFERROR('Projection_Base-case'!O79-O79,0)</f>
        <v>0</v>
      </c>
      <c r="AP79" s="117">
        <f t="shared" si="38"/>
        <v>0</v>
      </c>
      <c r="AQ79" s="117">
        <f>IFERROR(100*AO79/'Projection_Base-case'!O79,0)</f>
        <v>0</v>
      </c>
      <c r="AR79" s="117">
        <f>IFERROR('Projection_Base-case'!Q79-Q79,0)</f>
        <v>0</v>
      </c>
      <c r="AS79" s="117">
        <f t="shared" si="39"/>
        <v>0</v>
      </c>
      <c r="AT79" s="117">
        <f>IFERROR(100*AR79/'Projection_Base-case'!Q79,0)</f>
        <v>0</v>
      </c>
      <c r="AU79" s="117">
        <f>IFERROR('Projection_Base-case'!S79-S79,0)</f>
        <v>0</v>
      </c>
      <c r="AV79" s="117">
        <f t="shared" si="40"/>
        <v>0</v>
      </c>
      <c r="AW79" s="118">
        <f>IFERROR(100*AU79/'Projection_Base-case'!S79,0)</f>
        <v>0</v>
      </c>
      <c r="AX79" s="206">
        <f>IFERROR('Projection_Base-case'!U79-U79,0)</f>
        <v>0</v>
      </c>
      <c r="AY79" s="117">
        <f t="shared" si="41"/>
        <v>0</v>
      </c>
      <c r="AZ79" s="117">
        <f>IFERROR(100*AX79/'Projection_Base-case'!U79,0)</f>
        <v>0</v>
      </c>
      <c r="BA79" s="117">
        <f>IFERROR('Projection_Base-case'!W79-W79,0)</f>
        <v>0</v>
      </c>
      <c r="BB79" s="117">
        <f t="shared" si="42"/>
        <v>0</v>
      </c>
      <c r="BC79" s="117">
        <f>IFERROR(100*BA79/'Projection_Base-case'!W79,0)</f>
        <v>0</v>
      </c>
      <c r="BD79" s="117">
        <f>IFERROR('Projection_Base-case'!Y79-Y79,0)</f>
        <v>0</v>
      </c>
      <c r="BE79" s="117">
        <f t="shared" si="43"/>
        <v>0</v>
      </c>
      <c r="BF79" s="117">
        <f>IFERROR(100*BD79/'Projection_Base-case'!Y79,0)</f>
        <v>0</v>
      </c>
      <c r="BG79" s="178">
        <f t="shared" si="56"/>
        <v>0</v>
      </c>
      <c r="BH79" s="179">
        <f t="shared" si="57"/>
        <v>0</v>
      </c>
    </row>
    <row r="80" spans="1:60">
      <c r="A80" s="205">
        <v>75</v>
      </c>
      <c r="B80" s="178">
        <f>IF('Projection_Base-case'!B80&lt;&gt;"",'Projection_Base-case'!B80,0)</f>
        <v>0</v>
      </c>
      <c r="C80" s="178">
        <f>IF('Projection_Base-case'!C80&lt;&gt;"",'Projection_Base-case'!C80,0)</f>
        <v>0</v>
      </c>
      <c r="D80" s="178">
        <f>IF('Projection_Base-case'!D80&lt;&gt;"",'Projection_Base-case'!D80,0)</f>
        <v>0</v>
      </c>
      <c r="E80" s="107" t="str">
        <f>IF(AND('Résultats deep'!$AC$3="OUI",'Résultats deep'!E79&lt;&gt;""),'Résultats deep'!E79,IF(OR(D80="PBT1",D80="PBT2",D80="PBT3",D80="PBT4",D80="PBT5",D80="PBT6",D80="PBT7"),"Scenario1",""))</f>
        <v/>
      </c>
      <c r="F80" s="202" t="str">
        <f t="shared" si="44"/>
        <v>0</v>
      </c>
      <c r="G80" s="177" t="str">
        <f>IF(F80="Scenario1PBT1",'Deep retrofit'!$E$6,IF(F80="Scenario2PBT1",'Deep retrofit'!$F$6,IF(F80="Scenario3PBT1",'Deep retrofit'!$G$6,"")))&amp;IF(F80="Scenario1PBT2",'Deep retrofit'!$H$6,IF(F80="Scenario2PBT2",'Deep retrofit'!$I$6,IF(F80="Scenario3PBT2",'Deep retrofit'!$J$6,"")))&amp;IF(F80="Scenario1PBT3",'Deep retrofit'!$K$6,IF(F80="Scenario2PBT3",'Deep retrofit'!$L$6,IF(F80="Scenario3PBT3",'Deep retrofit'!$M$6,"")))&amp;IF(F80="Scenario1PBT4",'Deep retrofit'!$N$6,IF(F80="Scenario2PBT4",'Deep retrofit'!$O$6,IF(F80="Scenario3PBT4",'Deep retrofit'!$P$6,"")))&amp;IF(F80="Scenario1PBT5",'Deep retrofit'!$Q$6,IF(F80="Scenario2PBT5",'Deep retrofit'!$R$6,IF(F80="Scenario3PBT5",'Deep retrofit'!$S$6,"")))&amp;IF(F80="Scenario1PBT6",'Deep retrofit'!$T$6,IF(F80="Scenario2PBT6",'Deep retrofit'!$U$6,IF(F80="Scenario3PBT6",'Deep retrofit'!$V$6,"")))&amp;IF(F80="Scenario1PBT7",'Deep retrofit'!$W$6,IF(F80="Scenario2PBT7",'Deep retrofit'!$X$6,IF(F80="Scenario3PBT7",'Deep retrofit'!$Y$6,"")))&amp;IF(F80="Scenario1PBT8",'Deep retrofit'!$Z$6,IF(F80="Scenario2PBT8",'Deep retrofit'!$AA$6,IF(F80="Scenario3PBT8",'Deep retrofit'!$AB$6,"")))&amp;IF(F80="Scenario1PBT9",'Deep retrofit'!$AC$6,IF(F80="Scenario2PBT9",'Deep retrofit'!$AD$6,IF(F80="Scenario3PBT9",'Deep retrofit'!$AE$6,"")))&amp;IF(F80="Scenario1PBT10",'Deep retrofit'!$AF$6,IF(F80="Scenario2PBT10",'Deep retrofit'!$AG$6,IF(F80="Scenario3PBT10",'Deep retrofit'!$AH$6,"")))&amp;IF(F80="Scenario1PBT11",'Deep retrofit'!$AI$6,IF(F80="Scenario2PBT11",'Deep retrofit'!$AJ$6,IF(F80="Scenario3PBT11",'Deep retrofit'!$AK$6,"")))&amp;IF(F80="Scenario1PBT12",'Deep retrofit'!$AL$6,IF(F80="Scenario2PBT12",'Deep retrofit'!$AM$6,IF(F80="Scenario3PBT12",'Deep retrofit'!$AN$6,"")))&amp;IF(F80="Scenario1PBT13",'Deep retrofit'!$AO$6,IF(F80="Scenario2PBT13",'Deep retrofit'!$AP$6,IF(F80="Scenario3PBT13",'Deep retrofit'!$AQ$6,"")))&amp;IF(F80="Scenario1PBT14",'Deep retrofit'!$AR$6,IF(F80="Scenario2PBT14",'Deep retrofit'!$AS$6,IF(F80="Scenario3PBT14",'Deep retrofit'!$AT$6,"")))&amp;IF(F80="Scenario1PBT15",'Deep retrofit'!$AU$6,IF(F80="Scenario2PBT15",'Deep retrofit'!$AV$6,IF(F80="Scenario3PBT15",'Deep retrofit'!$AW$6,"")))</f>
        <v/>
      </c>
      <c r="H80" s="117">
        <f t="shared" si="45"/>
        <v>0</v>
      </c>
      <c r="I80" s="178" t="str">
        <f>IF(F80="Scenario1PBT1",'Deep retrofit'!$E$16,IF(F80="Scenario2PBT1",'Deep retrofit'!$F$16,IF(F80="Scenario3PBT1",'Deep retrofit'!$G$16,"")))&amp;IF(F80="Scenario1PBT2",'Deep retrofit'!$H$16,IF(F80="Scenario2PBT2",'Deep retrofit'!$I$16,IF(F80="Scenario3PBT2",'Deep retrofit'!$J$16,"")))&amp;IF(F80="Scenario1PBT3",'Deep retrofit'!$K$16,IF(F80="Scenario2PBT3",'Deep retrofit'!$L$16,IF(F80="Scenario3PBT3",'Deep retrofit'!$M$16,"")))&amp;IF(F80="Scenario1PBT4",'Deep retrofit'!$N$16,IF(F80="Scenario2PBT4",'Deep retrofit'!$O$16,IF(F80="Scenario3PBT4",'Deep retrofit'!$P$16,"")))&amp;IF(F80="Scenario1PBT5",'Deep retrofit'!$Q$16,IF(F80="Scenario2PBT5",'Deep retrofit'!$R$16,IF(F80="Scenario3PBT5",'Deep retrofit'!$S$16,"")))&amp;IF(F80="Scenario1PBT6",'Deep retrofit'!$T$16,IF(F80="Scenario2PBT6",'Deep retrofit'!$U$16,IF(F80="Scenario3PBT6",'Deep retrofit'!$V$16,"")))&amp;IF(F80="Scenario1PBT7",'Deep retrofit'!$W$16,IF(F80="Scenario2PBT7",'Deep retrofit'!$X$16,IF(F80="Scenario3PBT7",'Deep retrofit'!$Y$16,"")))&amp;IF(F80="Scenario1PBT8",'Deep retrofit'!$Z$16,IF(F80="Scenario2PBT8",'Deep retrofit'!$AA$16,IF(F80="Scenario3PBT8",'Deep retrofit'!$AB$16,"")))&amp;IF(F80="Scenario1PBT9",'Deep retrofit'!$AC$16,IF(F80="Scenario2PBT9",'Deep retrofit'!$AD$16,IF(F80="Scenario3PBT9",'Deep retrofit'!$AE$16,"")))&amp;IF(F80="Scenario1PBT10",'Deep retrofit'!$AF$16,IF(F80="Scenario2PBT10",'Deep retrofit'!$AG$16,IF(F80="Scenario3PBT10",'Deep retrofit'!$AH$16,"")))&amp;IF(F80="Scenario1PBT11",'Deep retrofit'!$AI$16,IF(F80="Scenario2PBT11",'Deep retrofit'!$AJ$16,IF(F80="Scenario3PBT11",'Deep retrofit'!$AK$16,"")))&amp;IF(F80="Scenario1PBT12",'Deep retrofit'!$AL$16,IF(F80="Scenario2PBT12",'Deep retrofit'!$AM$16,IF(F80="Scenario3PBT12",'Deep retrofit'!$AN$16,"")))&amp;IF(F80="Scenario1PBT13",'Deep retrofit'!$AO$16,IF(F80="Scenario2PBT13",'Deep retrofit'!$AP$16,IF(F80="Scenario3PBT13",'Deep retrofit'!$AQ$16,"")))&amp;IF(F80="Scenario1PBT14",'Deep retrofit'!$AR$16,IF(F80="Scenario2PBT14",'Deep retrofit'!$AS$16,IF(F80="Scenario3PBT14",'Deep retrofit'!$AT$16,"")))&amp;IF(F80="Scenario1PBT15",'Deep retrofit'!$AU$16,IF(F80="Scenario2PBT15",'Deep retrofit'!$AV$16,IF(F80="Scenario3PBT15",'Deep retrofit'!$AW$16,"")))</f>
        <v/>
      </c>
      <c r="J80" s="117">
        <f t="shared" si="46"/>
        <v>0</v>
      </c>
      <c r="K80" s="117" t="str">
        <f>IF(F80="Scenario1PBT1",'Deep retrofit'!$E$18,IF(F80="Scenario2PBT1",'Deep retrofit'!$F$18,IF(F80="Scenario3PBT1",'Deep retrofit'!$G$18,"")))&amp;IF(F80="Scenario1PBT2",'Deep retrofit'!$H$18,IF(F80="Scenario2PBT2",'Deep retrofit'!$I$18,IF(F80="Scenario3PBT2",'Deep retrofit'!$J$18,"")))&amp;IF(F80="Scenario1PBT3",'Deep retrofit'!$K$18,IF(F80="Scenario2PBT3",'Deep retrofit'!$L$18,IF(F80="Scenario3PBT3",'Deep retrofit'!$M$18,"")))&amp;IF(F80="Scenario1PBT4",'Deep retrofit'!$N$18,IF(F80="Scenario2PBT4",'Deep retrofit'!$O$18,IF(F80="Scenario3PBT4",'Deep retrofit'!$P$18,"")))&amp;IF(F80="Scenario1PBT5",'Deep retrofit'!$Q$18,IF(F80="Scenario2PBT5",'Deep retrofit'!$R$18,IF(F80="Scenario3PBT5",'Deep retrofit'!$S$18,"")))&amp;IF(F80="Scenario1PBT6",'Deep retrofit'!$T$18,IF(F80="Scenario2PBT6",'Deep retrofit'!$U$18,IF(F80="Scenario3PBT6",'Deep retrofit'!$V$18,"")))&amp;IF(F80="Scenario1PBT7",'Deep retrofit'!$W$18,IF(F80="Scenario2PBT7",'Deep retrofit'!$X$18,IF(F80="Scenario3PBT7",'Deep retrofit'!$Y$18,"")))&amp;IF(F80="Scenario1PBT8",'Deep retrofit'!$Z$18,IF(F80="Scenario2PBT8",'Deep retrofit'!$AA$18,IF(F80="Scenario3PBT8",'Deep retrofit'!$AB$18,"")))&amp;IF(F80="Scenario1PBT9",'Deep retrofit'!$AC$18,IF(F80="Scenario2PBT9",'Deep retrofit'!$AD$18,IF(F80="Scenario3PBT9",'Deep retrofit'!$AE$18,"")))&amp;IF(F80="Scenario1PBT10",'Deep retrofit'!$AF$18,IF(F80="Scenario2PBT10",'Deep retrofit'!$AG$18,IF(F80="Scenario3PBT10",'Deep retrofit'!$AH$18,"")))&amp;IF(F80="Scenario1PBT11",'Deep retrofit'!$AI$18,IF(F80="Scenario2PBT11",'Deep retrofit'!$AJ$18,IF(F80="Scenario3PBT11",'Deep retrofit'!$AK$18,"")))&amp;IF(F80="Scenario1PBT12",'Deep retrofit'!$AL$18,IF(F80="Scenario2PBT12",'Deep retrofit'!$AM$18,IF(F80="Scenario3PBT12",'Deep retrofit'!$AN$18,"")))&amp;IF(F80="Scenario1PBT13",'Deep retrofit'!$AO$18,IF(F80="Scenario2PBT13",'Deep retrofit'!$AP$18,IF(F80="Scenario3PBT13",'Deep retrofit'!$AQ$18,"")))&amp;IF(F80="Scenario1PBT14",'Deep retrofit'!$AR$18,IF(F80="Scenario2PBT14",'Deep retrofit'!$AS$18,IF(F80="Scenario3PBT14",'Deep retrofit'!$AT$18,"")))&amp;IF(F80="Scenario1PBT15",'Deep retrofit'!$AU$18,IF(F80="Scenario2PBT15",'Deep retrofit'!$AV$18,IF(F80="Scenario3PBT15",'Deep retrofit'!$AW$18,"")))</f>
        <v/>
      </c>
      <c r="L80" s="117">
        <f t="shared" si="47"/>
        <v>0</v>
      </c>
      <c r="M80" s="117" t="str">
        <f>IF(F80="Scenario1PBT1",'Deep retrofit'!$E$20,IF(F80="Scenario2PBT1",'Deep retrofit'!$F$20,IF(F80="Scenario3PBT1",'Deep retrofit'!$G$20,"")))&amp;IF(F80="Scenario1PBT2",'Deep retrofit'!$H$20,IF(F80="Scenario2PBT2",'Deep retrofit'!$I$20,IF(F80="Scenario3PBT2",'Deep retrofit'!$J$20,"")))&amp;IF(F80="Scenario1PBT3",'Deep retrofit'!$K$20,IF(F80="Scenario2PBT3",'Deep retrofit'!$L$20,IF(F80="Scenario3PBT3",'Deep retrofit'!$M$20,"")))&amp;IF(F80="Scenario1PBT4",'Deep retrofit'!$N$20,IF(F80="Scenario2PBT4",'Deep retrofit'!$O$20,IF(F80="Scenario3PBT4",'Deep retrofit'!$P$20,"")))&amp;IF(F80="Scenario1PBT5",'Deep retrofit'!$Q$20,IF(F80="Scenario2PBT5",'Deep retrofit'!$R$20,IF(F80="Scenario3PBT5",'Deep retrofit'!$S$20,"")))&amp;IF(F80="Scenario1PBT6",'Deep retrofit'!$T$20,IF(F80="Scenario2PBT6",'Deep retrofit'!$U$20,IF(F80="Scenario3PBT6",'Deep retrofit'!$V$20,"")))&amp;IF(F80="Scenario1PBT7",'Deep retrofit'!$W$20,IF(F80="Scenario2PBT7",'Deep retrofit'!$X$20,IF(F80="Scenario3PBT7",'Deep retrofit'!$Y$20,"")))&amp;IF(F80="Scenario1PBT8",'Deep retrofit'!$Z$20,IF(F80="Scenario2PBT8",'Deep retrofit'!$AA$20,IF(F80="Scenario3PBT8",'Deep retrofit'!$AB$20,"")))&amp;IF(F80="Scenario1PBT9",'Deep retrofit'!$AC$20,IF(F80="Scenario2PBT9",'Deep retrofit'!$AD$20,IF(F80="Scenario3PBT9",'Deep retrofit'!$AE$20,"")))&amp;IF(F80="Scenario1PBT10",'Deep retrofit'!$AF$20,IF(F80="Scenario2PBT10",'Deep retrofit'!$AG$20,IF(F80="Scenario3PBT10",'Deep retrofit'!$AH$20,"")))&amp;IF(F80="Scenario1PBT11",'Deep retrofit'!$AI$20,IF(F80="Scenario2PBT11",'Deep retrofit'!$AJ$20,IF(F80="Scenario3PBT11",'Deep retrofit'!$AK$20,"")))&amp;IF(F80="Scenario1PBT12",'Deep retrofit'!$AL$20,IF(F80="Scenario2PBT12",'Deep retrofit'!$AM$20,IF(F80="Scenario3PBT12",'Deep retrofit'!$AN$20,"")))&amp;IF(F80="Scenario1PBT13",'Deep retrofit'!$AO$20,IF(F80="Scenario2PBT13",'Deep retrofit'!$AP$20,IF(F80="Scenario3PBT13",'Deep retrofit'!$AQ$20,"")))&amp;IF(F80="Scenario1PBT14",'Deep retrofit'!$AR$20,IF(F80="Scenario2PBT14",'Deep retrofit'!$AS$20,IF(F80="Scenario3PBT14",'Deep retrofit'!$AT$20,"")))&amp;IF(F80="Scenario1PBT15",'Deep retrofit'!$AU$20,IF(F80="Scenario2PBT15",'Deep retrofit'!$AV$20,IF(F80="Scenario3PBT15",'Deep retrofit'!$AW$20,"")))</f>
        <v/>
      </c>
      <c r="N80" s="118">
        <f t="shared" si="48"/>
        <v>0</v>
      </c>
      <c r="O80" s="206" t="str">
        <f>IF(F80="Scenario1PBT1",'Deep retrofit'!$E$23,IF(F80="Scenario2PBT1",'Deep retrofit'!$F$23,IF(F80="Scenario3PBT1",'Deep retrofit'!$G$23,"")))&amp;IF(F80="Scenario1PBT2",'Deep retrofit'!$H$23,IF(F80="Scenario2PBT2",'Deep retrofit'!$I$23,IF(F80="Scenario3PBT2",'Deep retrofit'!$J$23,"")))&amp;IF(F80="Scenario1PBT3",'Deep retrofit'!$K$23,IF(F80="Scenario2PBT3",'Deep retrofit'!$L$23,IF(F80="Scenario3PBT3",'Deep retrofit'!$M$23,"")))&amp;IF(F80="Scenario1PBT4",'Deep retrofit'!$N$23,IF(F80="Scenario2PBT4",'Deep retrofit'!$O$23,IF(F80="Scenario3PBT4",'Deep retrofit'!$P$23,"")))&amp;IF(F80="Scenario1PBT5",'Deep retrofit'!$Q$23,IF(F80="Scenario2PBT5",'Deep retrofit'!$R$23,IF(F80="Scenario3PBT5",'Deep retrofit'!$S$23,"")))&amp;IF(F80="Scenario1PBT6",'Deep retrofit'!$T$23,IF(F80="Scenario2PBT6",'Deep retrofit'!$U$23,IF(F80="Scenario3PBT6",'Deep retrofit'!$V$23,"")))&amp;IF(F80="Scenario1PBT7",'Deep retrofit'!$W$23,IF(F80="Scenario2PBT7",'Deep retrofit'!$X$23,IF(F80="Scenario3PBT7",'Deep retrofit'!$Y$23,"")))&amp;IF(F80="Scenario1PBT8",'Deep retrofit'!$Z$23,IF(F80="Scenario2PBT8",'Deep retrofit'!$AA$23,IF(F80="Scenario3PBT8",'Deep retrofit'!$AB$23,"")))&amp;IF(F80="Scenario1PBT9",'Deep retrofit'!$AC$23,IF(F80="Scenario2PBT9",'Deep retrofit'!$AD$23,IF(F80="Scenario3PBT9",'Deep retrofit'!$AE$23,"")))&amp;IF(F80="Scenario1PBT10",'Deep retrofit'!$AF$23,IF(F80="Scenario2PBT10",'Deep retrofit'!$AG$23,IF(F80="Scenario3PBT10",'Deep retrofit'!$AH$23,"")))&amp;IF(F80="Scenario1PBT11",'Deep retrofit'!$AI$23,IF(F80="Scenario2PBT11",'Deep retrofit'!$AJ$23,IF(F80="Scenario3PBT11",'Deep retrofit'!$AK$23,"")))&amp;IF(F80="Scenario1PBT12",'Deep retrofit'!$AL$23,IF(F80="Scenario2PBT12",'Deep retrofit'!$AM$23,IF(F80="Scenario3PBT12",'Deep retrofit'!$AN$23,"")))&amp;IF(F80="Scenario1PBT13",'Deep retrofit'!$AO$23,IF(F80="Scenario2PBT13",'Deep retrofit'!$AP$23,IF(F80="Scenario3PBT13",'Deep retrofit'!$AQ$23,"")))&amp;IF(F80="Scenario1PBT14",'Deep retrofit'!$AR$23,IF(F80="Scenario2PBT14",'Deep retrofit'!$AS$23,IF(F80="Scenario3PBT14",'Deep retrofit'!$AT$23,"")))&amp;IF(F80="Scenario1PBT15",'Deep retrofit'!$AU$23,IF(F80="Scenario2PBT15",'Deep retrofit'!$AV$23,IF(F80="Scenario3PBT15",'Deep retrofit'!$AW$23,"")))</f>
        <v/>
      </c>
      <c r="P80" s="117">
        <f t="shared" si="49"/>
        <v>0</v>
      </c>
      <c r="Q80" s="117" t="str">
        <f>IF(F80="Scenario1PBT1",'Deep retrofit'!$E$25,IF(F80="Scenario2PBT1",'Deep retrofit'!$F$25,IF(F80="Scenario3PBT1",'Deep retrofit'!$G$25,"")))&amp;IF(F80="Scenario1PBT2",'Deep retrofit'!$H$25,IF(F80="Scenario2PBT2",'Deep retrofit'!$I$25,IF(F80="Scenario3PBT2",'Deep retrofit'!$J$25,"")))&amp;IF(F80="Scenario1PBT3",'Deep retrofit'!$K$25,IF(F80="Scenario2PBT3",'Deep retrofit'!$L$25,IF(F80="Scenario3PBT3",'Deep retrofit'!$M$25,"")))&amp;IF(F80="Scenario1PBT4",'Deep retrofit'!$N$25,IF(F80="Scenario2PBT4",'Deep retrofit'!$O$25,IF(F80="Scenario3PBT4",'Deep retrofit'!$P$25,"")))&amp;IF(F80="Scenario1PBT5",'Deep retrofit'!$Q$25,IF(F80="Scenario2PBT5",'Deep retrofit'!$R$25,IF(F80="Scenario3PBT5",'Deep retrofit'!$S$25,"")))&amp;IF(F80="Scenario1PBT6",'Deep retrofit'!$T$25,IF(F80="Scenario2PBT6",'Deep retrofit'!$U$25,IF(F80="Scenario3PBT6",'Deep retrofit'!$V$25,"")))&amp;IF(F80="Scenario1PBT7",'Deep retrofit'!$W$25,IF(F80="Scenario2PBT7",'Deep retrofit'!$X$25,IF(F80="Scenario3PBT7",'Deep retrofit'!$Y$25,"")))&amp;IF(F80="Scenario1PBT8",'Deep retrofit'!$Z$25,IF(F80="Scenario2PBT8",'Deep retrofit'!$AA$25,IF(F80="Scenario3PBT8",'Deep retrofit'!$AB$25,"")))&amp;IF(F80="Scenario1PBT9",'Deep retrofit'!$AC$25,IF(F80="Scenario2PBT9",'Deep retrofit'!$AD$25,IF(F80="Scenario3PBT9",'Deep retrofit'!$AE$25,"")))&amp;IF(F80="Scenario1PBT10",'Deep retrofit'!$AF$25,IF(F80="Scenario2PBT10",'Deep retrofit'!$AG$25,IF(F80="Scenario3PBT10",'Deep retrofit'!$AH$25,"")))&amp;IF(F80="Scenario1PBT11",'Deep retrofit'!$AI$25,IF(F80="Scenario2PBT11",'Deep retrofit'!$AJ$25,IF(F80="Scenario3PBT11",'Deep retrofit'!$AK$25,"")))&amp;IF(F80="Scenario1PBT12",'Deep retrofit'!$AL$25,IF(F80="Scenario2PBT12",'Deep retrofit'!$AM$25,IF(F80="Scenario3PBT12",'Deep retrofit'!$AN$25,"")))&amp;IF(F80="Scenario1PBT13",'Deep retrofit'!$AO$25,IF(F80="Scenario2PBT13",'Deep retrofit'!$AP$25,IF(F80="Scenario3PBT13",'Deep retrofit'!$AQ$25,"")))&amp;IF(F80="Scenario1PBT14",'Deep retrofit'!$AR$25,IF(F80="Scenario2PBT14",'Deep retrofit'!$AS$25,IF(F80="Scenario3PBT14",'Deep retrofit'!$AT$25,"")))&amp;IF(F80="Scenario1PBT15",'Deep retrofit'!$AU$25,IF(F80="Scenario2PBT15",'Deep retrofit'!$AV$25,IF(F80="Scenario3PBT15",'Deep retrofit'!$AW$25,"")))</f>
        <v/>
      </c>
      <c r="R80" s="117">
        <f t="shared" si="50"/>
        <v>0</v>
      </c>
      <c r="S80" s="117" t="str">
        <f>IF(F80="Scenario1PBT1",'Deep retrofit'!$E$27,IF(F80="Scenario2PBT1",'Deep retrofit'!$F$27,IF(F80="Scenario3PBT1",'Deep retrofit'!$G$27,"")))&amp;IF(F80="Scenario1PBT2",'Deep retrofit'!$H$27,IF(F80="Scenario2PBT2",'Deep retrofit'!$I$27,IF(F80="Scenario3PBT2",'Deep retrofit'!$J$27,"")))&amp;IF(F80="Scenario1PBT3",'Deep retrofit'!$K$27,IF(F80="Scenario2PBT3",'Deep retrofit'!$L$27,IF(F80="Scenario3PBT3",'Deep retrofit'!$M$27,"")))&amp;IF(F80="Scenario1PBT4",'Deep retrofit'!$N$27,IF(F80="Scenario2PBT4",'Deep retrofit'!$O$27,IF(F80="Scenario3PBT4",'Deep retrofit'!$P$27,"")))&amp;IF(F80="Scenario1PBT5",'Deep retrofit'!$Q$27,IF(F80="Scenario2PBT5",'Deep retrofit'!$R$27,IF(F80="Scenario3PBT5",'Deep retrofit'!$S$27,"")))&amp;IF(F80="Scenario1PBT6",'Deep retrofit'!$T$27,IF(F80="Scenario2PBT6",'Deep retrofit'!$U$27,IF(F80="Scenario3PBT6",'Deep retrofit'!$V$27,"")))&amp;IF(F80="Scenario1PBT7",'Deep retrofit'!$W$27,IF(F80="Scenario2PBT7",'Deep retrofit'!$X$27,IF(F80="Scenario3PBT7",'Deep retrofit'!$Y$27,"")))&amp;IF(F80="Scenario1PBT8",'Deep retrofit'!$Z$27,IF(F80="Scenario2PBT8",'Deep retrofit'!$AA$27,IF(F80="Scenario3PBT8",'Deep retrofit'!$AB$27,"")))&amp;IF(F80="Scenario1PBT9",'Deep retrofit'!$AC$27,IF(F80="Scenario2PBT9",'Deep retrofit'!$AD$27,IF(F80="Scenario3PBT9",'Deep retrofit'!$AE$27,"")))&amp;IF(F80="Scenario1PBT10",'Deep retrofit'!$AF$27,IF(F80="Scenario2PBT10",'Deep retrofit'!$AG$27,IF(F80="Scenario3PBT10",'Deep retrofit'!$AH$27,"")))&amp;IF(F80="Scenario1PBT11",'Deep retrofit'!$AI$27,IF(F80="Scenario2PBT11",'Deep retrofit'!$AJ$27,IF(F80="Scenario3PBT11",'Deep retrofit'!$AK$27,"")))&amp;IF(F80="Scenario1PBT12",'Deep retrofit'!$AL$27,IF(F80="Scenario2PBT12",'Deep retrofit'!$AM$27,IF(F80="Scenario3PBT12",'Deep retrofit'!$AN$27,"")))&amp;IF(F80="Scenario1PBT13",'Deep retrofit'!$AO$27,IF(F80="Scenario2PBT13",'Deep retrofit'!$AP$27,IF(F80="Scenario3PBT13",'Deep retrofit'!$AQ$27,"")))&amp;IF(F80="Scenario1PBT14",'Deep retrofit'!$AR$27,IF(F80="Scenario2PBT14",'Deep retrofit'!$AS$27,IF(F80="Scenario3PBT14",'Deep retrofit'!$AT$27,"")))&amp;IF(F80="Scenario1PBT15",'Deep retrofit'!$AU$27,IF(F80="Scenario2PBT15",'Deep retrofit'!$AV$27,IF(F80="Scenario3PBT15",'Deep retrofit'!$AW$27,"")))</f>
        <v/>
      </c>
      <c r="T80" s="207">
        <f t="shared" si="51"/>
        <v>0</v>
      </c>
      <c r="U80" s="206" t="str">
        <f>IF(F80="Scenario1PBT1",'Deep retrofit'!$E$38,IF(F80="Scenario2PBT1",'Deep retrofit'!$F$38,IF(F80="Scenario3PBT1",'Deep retrofit'!$G$38,"")))&amp;IF(F80="Scenario1PBT2",'Deep retrofit'!$H$38,IF(F80="Scenario2PBT2",'Deep retrofit'!$I$38,IF(F80="Scenario3PBT2",'Deep retrofit'!$J$38,"")))&amp;IF(F80="Scenario1PBT3",'Deep retrofit'!$K$38,IF(F80="Scenario2PBT3",'Deep retrofit'!$L$38,IF(F80="Scenario3PBT3",'Deep retrofit'!$M$38,"")))&amp;IF(F80="Scenario1PBT4",'Deep retrofit'!$N$38,IF(F80="Scenario2PBT4",'Deep retrofit'!$O$38,IF(F80="Scenario3PBT4",'Deep retrofit'!$P$38,"")))&amp;IF(F80="Scenario1PBT5",'Deep retrofit'!$Q$38,IF(F80="Scenario2PBT5",'Deep retrofit'!$R$38,IF(F80="Scenario3PBT5",'Deep retrofit'!$S$38,"")))&amp;IF(F80="Scenario1PBT6",'Deep retrofit'!$T$38,IF(F80="Scenario2PBT6",'Deep retrofit'!$U$38,IF(F80="Scenario3PBT6",'Deep retrofit'!$V$38,"")))&amp;IF(F80="Scenario1PBT7",'Deep retrofit'!$W$38,IF(F80="Scenario2PBT7",'Deep retrofit'!$X$38,IF(F80="Scenario3PBT7",'Deep retrofit'!$Y$38,"")))&amp;IF(F80="Scenario1PBT8",'Deep retrofit'!$Z$38,IF(F80="Scenario2PBT8",'Deep retrofit'!$AA$38,IF(F80="Scenario3PBT8",'Deep retrofit'!$AB$38,"")))&amp;IF(F80="Scenario1PBT9",'Deep retrofit'!$AC$38,IF(F80="Scenario2PBT9",'Deep retrofit'!$AD$38,IF(F80="Scenario3PBT9",'Deep retrofit'!$AE$38,"")))&amp;IF(F80="Scenario1PBT10",'Deep retrofit'!$AF$38,IF(F80="Scenario2PBT10",'Deep retrofit'!$AG$38,IF(F80="Scenario3PBT10",'Deep retrofit'!$AH$38,"")))&amp;IF(F80="Scenario1PBT11",'Deep retrofit'!$AI$38,IF(F80="Scenario2PBT11",'Deep retrofit'!$AJ$38,IF(F80="Scenario3PBT11",'Deep retrofit'!$AK$38,"")))&amp;IF(F80="Scenario1PBT12",'Deep retrofit'!$AL$38,IF(F80="Scenario2PBT12",'Deep retrofit'!$AM$38,IF(F80="Scenario3PBT12",'Deep retrofit'!$AN$38,"")))&amp;IF(F80="Scenario1PBT13",'Deep retrofit'!$AO$38,IF(F80="Scenario2PBT13",'Deep retrofit'!$AP$38,IF(F80="Scenario3PBT13",'Deep retrofit'!$AQ$38,"")))&amp;IF(F80="Scenario1PBT14",'Deep retrofit'!$AR$38,IF(F80="Scenario2PBT14",'Deep retrofit'!$AS$38,IF(F80="Scenario3PBT14",'Deep retrofit'!$AT$38,"")))&amp;IF(F80="Scenario1PBT15",'Deep retrofit'!$AU$38,IF(F80="Scenario2PBT15",'Deep retrofit'!$AV$38,IF(F80="Scenario3PBT15",'Deep retrofit'!$AW$38,"")))</f>
        <v/>
      </c>
      <c r="V80" s="117">
        <f t="shared" si="52"/>
        <v>0</v>
      </c>
      <c r="W80" s="117" t="str">
        <f>IF(F80="Scenario1PBT1",'Deep retrofit'!$E$40,IF(F80="Scenario2PBT1",'Deep retrofit'!$F$40,IF(F80="Scenario3PBT1",'Deep retrofit'!$G$40,"")))&amp;IF(F80="Scenario1PBT2",'Deep retrofit'!$H$40,IF(F80="Scenario2PBT2",'Deep retrofit'!$I$40,IF(F80="Scenario3PBT2",'Deep retrofit'!$J$40,"")))&amp;IF(F80="Scenario1PBT3",'Deep retrofit'!$K$40,IF(F80="Scenario2PBT3",'Deep retrofit'!$L$40,IF(F80="Scenario3PBT3",'Deep retrofit'!$M$40,"")))&amp;IF(F80="Scenario1PBT4",'Deep retrofit'!$N$40,IF(F80="Scenario2PBT4",'Deep retrofit'!$O$40,IF(F80="Scenario3PBT4",'Deep retrofit'!$P$40,"")))&amp;IF(F80="Scenario1PBT5",'Deep retrofit'!$Q$40,IF(F80="Scenario2PBT5",'Deep retrofit'!$R$40,IF(F80="Scenario3PBT5",'Deep retrofit'!$S$40,"")))&amp;IF(F80="Scenario1PBT6",'Deep retrofit'!$T$40,IF(F80="Scenario2PBT6",'Deep retrofit'!$U$40,IF(F80="Scenario3PBT6",'Deep retrofit'!$V$40,"")))&amp;IF(F80="Scenario1PBT7",'Deep retrofit'!$W$40,IF(F80="Scenario2PBT7",'Deep retrofit'!$X$40,IF(F80="Scenario3PBT7",'Deep retrofit'!$Y$40,"")))&amp;IF(F80="Scenario1PBT8",'Deep retrofit'!$Z$40,IF(F80="Scenario2PBT8",'Deep retrofit'!$AA$40,IF(F80="Scenario3PBT8",'Deep retrofit'!$AB$40,"")))&amp;IF(F80="Scenario1PBT9",'Deep retrofit'!$AC$40,IF(F80="Scenario2PBT9",'Deep retrofit'!$AD$40,IF(F80="Scenario3PBT9",'Deep retrofit'!$AE$40,"")))&amp;IF(F80="Scenario1PBT10",'Deep retrofit'!$AF$40,IF(F80="Scenario2PBT10",'Deep retrofit'!$AG$40,IF(F80="Scenario3PBT10",'Deep retrofit'!$AH$40,"")))&amp;IF(F80="Scenario1PBT11",'Deep retrofit'!$AI$40,IF(F80="Scenario2PBT11",'Deep retrofit'!$AJ$40,IF(F80="Scenario3PBT11",'Deep retrofit'!$AK$40,"")))&amp;IF(F80="Scenario1PBT12",'Deep retrofit'!$AL$40,IF(F80="Scenario2PBT12",'Deep retrofit'!$AM$40,IF(F80="Scenario3PBT12",'Deep retrofit'!$AN$40,"")))&amp;IF(F80="Scenario1PBT13",'Deep retrofit'!$AO$40,IF(F80="Scenario2PBT13",'Deep retrofit'!$AP$40,IF(F80="Scenario3PBT13",'Deep retrofit'!$AQ$40,"")))&amp;IF(F80="Scenario1PBT14",'Deep retrofit'!$AR$40,IF(F80="Scenario2PBT14",'Deep retrofit'!$AS$40,IF(F80="Scenario3PBT14",'Deep retrofit'!$AT$40,"")))&amp;IF(F80="Scenario1PBT15",'Deep retrofit'!$AU$40,IF(F80="Scenario2PBT15",'Deep retrofit'!$AV$40,IF(F80="Scenario3PBT15",'Deep retrofit'!$AW$40,"")))</f>
        <v/>
      </c>
      <c r="X80" s="117">
        <f t="shared" si="53"/>
        <v>0</v>
      </c>
      <c r="Y80" s="117" t="str">
        <f>IF(F80="Scenario1PBT1",'Deep retrofit'!$E$42,IF(F80="Scenario2PBT1",'Deep retrofit'!$F$42,IF(F80="Scenario3PBT1",'Deep retrofit'!$G$42,"")))&amp;IF(F80="Scenario1PBT2",'Deep retrofit'!$H$42,IF(F80="Scenario2PBT2",'Deep retrofit'!$I$42,IF(F80="Scenario3PBT2",'Deep retrofit'!$J$42,"")))&amp;IF(F80="Scenario1PBT3",'Deep retrofit'!$K$42,IF(F80="Scenario2PBT3",'Deep retrofit'!$L$42,IF(F80="Scenario3PBT3",'Deep retrofit'!$M$42,"")))&amp;IF(F80="Scenario1PBT4",'Deep retrofit'!$N$42,IF(F80="Scenario2PBT4",'Deep retrofit'!$O$42,IF(F80="Scenario3PBT4",'Deep retrofit'!$P$42,"")))&amp;IF(F80="Scenario1PBT5",'Deep retrofit'!$Q$42,IF(F80="Scenario2PBT5",'Deep retrofit'!$R$42,IF(F80="Scenario3PBT5",'Deep retrofit'!$S$42,"")))&amp;IF(F80="Scenario1PBT6",'Deep retrofit'!$T$42,IF(F80="Scenario2PBT6",'Deep retrofit'!$U$42,IF(F80="Scenario3PBT6",'Deep retrofit'!$V$42,"")))&amp;IF(F80="Scenario1PBT7",'Deep retrofit'!$W$42,IF(F80="Scenario2PBT7",'Deep retrofit'!$X$42,IF(F80="Scenario3PBT7",'Deep retrofit'!$Y$42,"")))&amp;IF(F80="Scenario1PBT8",'Deep retrofit'!$Z$42,IF(F80="Scenario2PBT8",'Deep retrofit'!$AA$42,IF(F80="Scenario3PBT8",'Deep retrofit'!$AB$42,"")))&amp;IF(F80="Scenario1PBT9",'Deep retrofit'!$AC$42,IF(F80="Scenario2PBT9",'Deep retrofit'!$AD$42,IF(F80="Scenario3PBT9",'Deep retrofit'!$AE$42,"")))&amp;IF(F80="Scenario1PBT10",'Deep retrofit'!$AF$42,IF(F80="Scenario2PBT10",'Deep retrofit'!$AG$42,IF(F80="Scenario3PBT10",'Deep retrofit'!$AH$42,"")))&amp;IF(F80="Scenario1PBT11",'Deep retrofit'!$AI$42,IF(F80="Scenario2PBT11",'Deep retrofit'!$AJ$42,IF(F80="Scenario3PBT11",'Deep retrofit'!$AK$42,"")))&amp;IF(F80="Scenario1PBT12",'Deep retrofit'!$AL$42,IF(F80="Scenario2PBT12",'Deep retrofit'!$AM$42,IF(F80="Scenario3PBT12",'Deep retrofit'!$AN$42,"")))&amp;IF(F80="Scenario1PBT13",'Deep retrofit'!$AO$42,IF(F80="Scenario2PBT13",'Deep retrofit'!$AP$42,IF(F80="Scenario3PBT13",'Deep retrofit'!$AQ$42,"")))&amp;IF(F80="Scenario1PBT14",'Deep retrofit'!$AR$42,IF(F80="Scenario2PBT14",'Deep retrofit'!$AS$42,IF(F80="Scenario3PBT14",'Deep retrofit'!$AT$42,"")))&amp;IF(F80="Scenario1PBT15",'Deep retrofit'!$AU$42,IF(F80="Scenario2PBT15",'Deep retrofit'!$AV$42,IF(F80="Scenario3PBT15",'Deep retrofit'!$AW$42,"")))</f>
        <v/>
      </c>
      <c r="Z80" s="117">
        <f t="shared" si="54"/>
        <v>0</v>
      </c>
      <c r="AA80" s="269" t="str">
        <f>IF(F80="Scenario1PBT1",'Deep retrofit'!$E$101,IF(F80="Scenario2PBT1",'Deep retrofit'!$F$101,IF(F80="Scenario3PBT1",'Deep retrofit'!$G$101,"")))&amp;IF(F80="Scenario1PBT2",'Deep retrofit'!$H$101,IF(F80="Scenario2PBT2",'Deep retrofit'!$I$101,IF(F80="Scenario3PBT2",'Deep retrofit'!$J$101,"")))&amp;IF(F80="Scenario1PBT3",'Deep retrofit'!$K$101,IF(F80="Scenario2PBT3",'Deep retrofit'!$L$101,IF(F80="Scenario3PBT3",'Deep retrofit'!$M$101,"")))&amp;IF(F80="Scenario1PBT4",'Deep retrofit'!$N$101,IF(F80="Scenario2PBT4",'Deep retrofit'!$O$101,IF(F80="Scenario3PBT4",'Deep retrofit'!$P$101,"")))&amp;IF(F80="Scenario1PBT5",'Deep retrofit'!$Q$101,IF(F80="Scenario2PBT5",'Deep retrofit'!$R$101,IF(F80="Scenario3PBT5",'Deep retrofit'!$S$101,"")))&amp;IF(F80="Scenario1PBT6",'Deep retrofit'!$T$101,IF(F80="Scenario2PBT6",'Deep retrofit'!$U$101,IF(F80="Scenario3PBT6",'Deep retrofit'!$V$101,"")))&amp;IF(F80="Scenario1PBT7",'Deep retrofit'!$W$101,IF(F80="Scenario2PBT7",'Deep retrofit'!$X$101,IF(F80="Scenario3PBT7",'Deep retrofit'!$Y$101,"")))&amp;IF(F80="Scenario1PBT8",'Deep retrofit'!$Z$101,IF(F80="Scenario2PBT8",'Deep retrofit'!$AA$101,IF(F80="Scenario3PBT8",'Deep retrofit'!$AB$101,"")))&amp;IF(F80="Scenario1PBT9",'Deep retrofit'!$AC$101,IF(F80="Scenario2PBT9",'Deep retrofit'!$AD$101,IF(F80="Scenario3PBT9",'Deep retrofit'!$AE$101,"")))&amp;IF(F80="Scenario1PBT10",'Deep retrofit'!$AF$101,IF(F80="Scenario2PBT10",'Deep retrofit'!$AG$101,IF(F80="Scenario3PBT10",'Deep retrofit'!$AH$101,"")))&amp;IF(F80="Scenario1PBT11",'Deep retrofit'!$AI$101,IF(F80="Scenario2PBT11",'Deep retrofit'!$AJ$101,IF(F80="Scenario3PBT11",'Deep retrofit'!$AK$101,"")))&amp;IF(F80="Scenario1PBT12",'Deep retrofit'!$AL$101,IF(F80="Scenario2PBT12",'Deep retrofit'!$AM$101,IF(F80="Scenario3PBT12",'Deep retrofit'!$AN$101,"")))&amp;IF(F80="Scenario1PBT13",'Deep retrofit'!$AO$101,IF(F80="Scenario2PBT13",'Deep retrofit'!$AP$101,IF(F80="Scenario3PBT13",'Deep retrofit'!$AQ$101,"")))&amp;IF(F80="Scenario1PBT14",'Deep retrofit'!$AR$101,IF(F80="Scenario2PBT14",'Deep retrofit'!$AS$101,IF(F80="Scenario3PBT14",'Deep retrofit'!$AT$101,"")))&amp;IF(F80="Scenario1PBT15",'Deep retrofit'!$AU$101,IF(F80="Scenario2PBT15",'Deep retrofit'!$AV$101,IF(F80="Scenario3PBT15",'Deep retrofit'!$AW$101,"")))</f>
        <v/>
      </c>
      <c r="AB80" s="179">
        <f t="shared" si="55"/>
        <v>0</v>
      </c>
      <c r="AC80" s="208">
        <f>IFERROR('Projection_Base-case'!G80-G80,0)</f>
        <v>0</v>
      </c>
      <c r="AD80" s="117">
        <f t="shared" si="34"/>
        <v>0</v>
      </c>
      <c r="AE80" s="117">
        <f>IFERROR(100*AC80/'Projection_Base-case'!G80,0)</f>
        <v>0</v>
      </c>
      <c r="AF80" s="117">
        <f>IFERROR('Projection_Base-case'!I80-I80,0)</f>
        <v>0</v>
      </c>
      <c r="AG80" s="117">
        <f t="shared" si="35"/>
        <v>0</v>
      </c>
      <c r="AH80" s="117">
        <f>IFERROR(100*AF80/'Projection_Base-case'!I80,0)</f>
        <v>0</v>
      </c>
      <c r="AI80" s="117">
        <f>IFERROR('Projection_Base-case'!K80-K80,0)</f>
        <v>0</v>
      </c>
      <c r="AJ80" s="117">
        <f t="shared" si="36"/>
        <v>0</v>
      </c>
      <c r="AK80" s="117">
        <f>IFERROR(100*AI80/'Projection_Base-case'!K80,0)</f>
        <v>0</v>
      </c>
      <c r="AL80" s="117">
        <f>IFERROR(M80-'Projection_Base-case'!M80,0)</f>
        <v>0</v>
      </c>
      <c r="AM80" s="117">
        <f t="shared" si="37"/>
        <v>0</v>
      </c>
      <c r="AN80" s="179">
        <f>IFERROR(IF('Projection_Base-case'!N80&gt;0,100*AM80/'Projection_Base-case'!N80,100*AM80/N80),0)</f>
        <v>0</v>
      </c>
      <c r="AO80" s="206">
        <f>IFERROR('Projection_Base-case'!O80-O80,0)</f>
        <v>0</v>
      </c>
      <c r="AP80" s="117">
        <f t="shared" si="38"/>
        <v>0</v>
      </c>
      <c r="AQ80" s="117">
        <f>IFERROR(100*AO80/'Projection_Base-case'!O80,0)</f>
        <v>0</v>
      </c>
      <c r="AR80" s="117">
        <f>IFERROR('Projection_Base-case'!Q80-Q80,0)</f>
        <v>0</v>
      </c>
      <c r="AS80" s="117">
        <f t="shared" si="39"/>
        <v>0</v>
      </c>
      <c r="AT80" s="117">
        <f>IFERROR(100*AR80/'Projection_Base-case'!Q80,0)</f>
        <v>0</v>
      </c>
      <c r="AU80" s="117">
        <f>IFERROR('Projection_Base-case'!S80-S80,0)</f>
        <v>0</v>
      </c>
      <c r="AV80" s="117">
        <f t="shared" si="40"/>
        <v>0</v>
      </c>
      <c r="AW80" s="118">
        <f>IFERROR(100*AU80/'Projection_Base-case'!S80,0)</f>
        <v>0</v>
      </c>
      <c r="AX80" s="206">
        <f>IFERROR('Projection_Base-case'!U80-U80,0)</f>
        <v>0</v>
      </c>
      <c r="AY80" s="117">
        <f t="shared" si="41"/>
        <v>0</v>
      </c>
      <c r="AZ80" s="117">
        <f>IFERROR(100*AX80/'Projection_Base-case'!U80,0)</f>
        <v>0</v>
      </c>
      <c r="BA80" s="117">
        <f>IFERROR('Projection_Base-case'!W80-W80,0)</f>
        <v>0</v>
      </c>
      <c r="BB80" s="117">
        <f t="shared" si="42"/>
        <v>0</v>
      </c>
      <c r="BC80" s="117">
        <f>IFERROR(100*BA80/'Projection_Base-case'!W80,0)</f>
        <v>0</v>
      </c>
      <c r="BD80" s="117">
        <f>IFERROR('Projection_Base-case'!Y80-Y80,0)</f>
        <v>0</v>
      </c>
      <c r="BE80" s="117">
        <f t="shared" si="43"/>
        <v>0</v>
      </c>
      <c r="BF80" s="117">
        <f>IFERROR(100*BD80/'Projection_Base-case'!Y80,0)</f>
        <v>0</v>
      </c>
      <c r="BG80" s="178">
        <f t="shared" si="56"/>
        <v>0</v>
      </c>
      <c r="BH80" s="179">
        <f t="shared" si="57"/>
        <v>0</v>
      </c>
    </row>
    <row r="81" spans="1:60">
      <c r="A81" s="205">
        <v>76</v>
      </c>
      <c r="B81" s="178">
        <f>IF('Projection_Base-case'!B81&lt;&gt;"",'Projection_Base-case'!B81,0)</f>
        <v>0</v>
      </c>
      <c r="C81" s="178">
        <f>IF('Projection_Base-case'!C81&lt;&gt;"",'Projection_Base-case'!C81,0)</f>
        <v>0</v>
      </c>
      <c r="D81" s="178">
        <f>IF('Projection_Base-case'!D81&lt;&gt;"",'Projection_Base-case'!D81,0)</f>
        <v>0</v>
      </c>
      <c r="E81" s="107" t="str">
        <f>IF(AND('Résultats deep'!$AC$3="OUI",'Résultats deep'!E80&lt;&gt;""),'Résultats deep'!E80,IF(OR(D81="PBT1",D81="PBT2",D81="PBT3",D81="PBT4",D81="PBT5",D81="PBT6",D81="PBT7"),"Scenario1",""))</f>
        <v/>
      </c>
      <c r="F81" s="202" t="str">
        <f t="shared" si="44"/>
        <v>0</v>
      </c>
      <c r="G81" s="177" t="str">
        <f>IF(F81="Scenario1PBT1",'Deep retrofit'!$E$6,IF(F81="Scenario2PBT1",'Deep retrofit'!$F$6,IF(F81="Scenario3PBT1",'Deep retrofit'!$G$6,"")))&amp;IF(F81="Scenario1PBT2",'Deep retrofit'!$H$6,IF(F81="Scenario2PBT2",'Deep retrofit'!$I$6,IF(F81="Scenario3PBT2",'Deep retrofit'!$J$6,"")))&amp;IF(F81="Scenario1PBT3",'Deep retrofit'!$K$6,IF(F81="Scenario2PBT3",'Deep retrofit'!$L$6,IF(F81="Scenario3PBT3",'Deep retrofit'!$M$6,"")))&amp;IF(F81="Scenario1PBT4",'Deep retrofit'!$N$6,IF(F81="Scenario2PBT4",'Deep retrofit'!$O$6,IF(F81="Scenario3PBT4",'Deep retrofit'!$P$6,"")))&amp;IF(F81="Scenario1PBT5",'Deep retrofit'!$Q$6,IF(F81="Scenario2PBT5",'Deep retrofit'!$R$6,IF(F81="Scenario3PBT5",'Deep retrofit'!$S$6,"")))&amp;IF(F81="Scenario1PBT6",'Deep retrofit'!$T$6,IF(F81="Scenario2PBT6",'Deep retrofit'!$U$6,IF(F81="Scenario3PBT6",'Deep retrofit'!$V$6,"")))&amp;IF(F81="Scenario1PBT7",'Deep retrofit'!$W$6,IF(F81="Scenario2PBT7",'Deep retrofit'!$X$6,IF(F81="Scenario3PBT7",'Deep retrofit'!$Y$6,"")))&amp;IF(F81="Scenario1PBT8",'Deep retrofit'!$Z$6,IF(F81="Scenario2PBT8",'Deep retrofit'!$AA$6,IF(F81="Scenario3PBT8",'Deep retrofit'!$AB$6,"")))&amp;IF(F81="Scenario1PBT9",'Deep retrofit'!$AC$6,IF(F81="Scenario2PBT9",'Deep retrofit'!$AD$6,IF(F81="Scenario3PBT9",'Deep retrofit'!$AE$6,"")))&amp;IF(F81="Scenario1PBT10",'Deep retrofit'!$AF$6,IF(F81="Scenario2PBT10",'Deep retrofit'!$AG$6,IF(F81="Scenario3PBT10",'Deep retrofit'!$AH$6,"")))&amp;IF(F81="Scenario1PBT11",'Deep retrofit'!$AI$6,IF(F81="Scenario2PBT11",'Deep retrofit'!$AJ$6,IF(F81="Scenario3PBT11",'Deep retrofit'!$AK$6,"")))&amp;IF(F81="Scenario1PBT12",'Deep retrofit'!$AL$6,IF(F81="Scenario2PBT12",'Deep retrofit'!$AM$6,IF(F81="Scenario3PBT12",'Deep retrofit'!$AN$6,"")))&amp;IF(F81="Scenario1PBT13",'Deep retrofit'!$AO$6,IF(F81="Scenario2PBT13",'Deep retrofit'!$AP$6,IF(F81="Scenario3PBT13",'Deep retrofit'!$AQ$6,"")))&amp;IF(F81="Scenario1PBT14",'Deep retrofit'!$AR$6,IF(F81="Scenario2PBT14",'Deep retrofit'!$AS$6,IF(F81="Scenario3PBT14",'Deep retrofit'!$AT$6,"")))&amp;IF(F81="Scenario1PBT15",'Deep retrofit'!$AU$6,IF(F81="Scenario2PBT15",'Deep retrofit'!$AV$6,IF(F81="Scenario3PBT15",'Deep retrofit'!$AW$6,"")))</f>
        <v/>
      </c>
      <c r="H81" s="117">
        <f t="shared" si="45"/>
        <v>0</v>
      </c>
      <c r="I81" s="178" t="str">
        <f>IF(F81="Scenario1PBT1",'Deep retrofit'!$E$16,IF(F81="Scenario2PBT1",'Deep retrofit'!$F$16,IF(F81="Scenario3PBT1",'Deep retrofit'!$G$16,"")))&amp;IF(F81="Scenario1PBT2",'Deep retrofit'!$H$16,IF(F81="Scenario2PBT2",'Deep retrofit'!$I$16,IF(F81="Scenario3PBT2",'Deep retrofit'!$J$16,"")))&amp;IF(F81="Scenario1PBT3",'Deep retrofit'!$K$16,IF(F81="Scenario2PBT3",'Deep retrofit'!$L$16,IF(F81="Scenario3PBT3",'Deep retrofit'!$M$16,"")))&amp;IF(F81="Scenario1PBT4",'Deep retrofit'!$N$16,IF(F81="Scenario2PBT4",'Deep retrofit'!$O$16,IF(F81="Scenario3PBT4",'Deep retrofit'!$P$16,"")))&amp;IF(F81="Scenario1PBT5",'Deep retrofit'!$Q$16,IF(F81="Scenario2PBT5",'Deep retrofit'!$R$16,IF(F81="Scenario3PBT5",'Deep retrofit'!$S$16,"")))&amp;IF(F81="Scenario1PBT6",'Deep retrofit'!$T$16,IF(F81="Scenario2PBT6",'Deep retrofit'!$U$16,IF(F81="Scenario3PBT6",'Deep retrofit'!$V$16,"")))&amp;IF(F81="Scenario1PBT7",'Deep retrofit'!$W$16,IF(F81="Scenario2PBT7",'Deep retrofit'!$X$16,IF(F81="Scenario3PBT7",'Deep retrofit'!$Y$16,"")))&amp;IF(F81="Scenario1PBT8",'Deep retrofit'!$Z$16,IF(F81="Scenario2PBT8",'Deep retrofit'!$AA$16,IF(F81="Scenario3PBT8",'Deep retrofit'!$AB$16,"")))&amp;IF(F81="Scenario1PBT9",'Deep retrofit'!$AC$16,IF(F81="Scenario2PBT9",'Deep retrofit'!$AD$16,IF(F81="Scenario3PBT9",'Deep retrofit'!$AE$16,"")))&amp;IF(F81="Scenario1PBT10",'Deep retrofit'!$AF$16,IF(F81="Scenario2PBT10",'Deep retrofit'!$AG$16,IF(F81="Scenario3PBT10",'Deep retrofit'!$AH$16,"")))&amp;IF(F81="Scenario1PBT11",'Deep retrofit'!$AI$16,IF(F81="Scenario2PBT11",'Deep retrofit'!$AJ$16,IF(F81="Scenario3PBT11",'Deep retrofit'!$AK$16,"")))&amp;IF(F81="Scenario1PBT12",'Deep retrofit'!$AL$16,IF(F81="Scenario2PBT12",'Deep retrofit'!$AM$16,IF(F81="Scenario3PBT12",'Deep retrofit'!$AN$16,"")))&amp;IF(F81="Scenario1PBT13",'Deep retrofit'!$AO$16,IF(F81="Scenario2PBT13",'Deep retrofit'!$AP$16,IF(F81="Scenario3PBT13",'Deep retrofit'!$AQ$16,"")))&amp;IF(F81="Scenario1PBT14",'Deep retrofit'!$AR$16,IF(F81="Scenario2PBT14",'Deep retrofit'!$AS$16,IF(F81="Scenario3PBT14",'Deep retrofit'!$AT$16,"")))&amp;IF(F81="Scenario1PBT15",'Deep retrofit'!$AU$16,IF(F81="Scenario2PBT15",'Deep retrofit'!$AV$16,IF(F81="Scenario3PBT15",'Deep retrofit'!$AW$16,"")))</f>
        <v/>
      </c>
      <c r="J81" s="117">
        <f t="shared" si="46"/>
        <v>0</v>
      </c>
      <c r="K81" s="117" t="str">
        <f>IF(F81="Scenario1PBT1",'Deep retrofit'!$E$18,IF(F81="Scenario2PBT1",'Deep retrofit'!$F$18,IF(F81="Scenario3PBT1",'Deep retrofit'!$G$18,"")))&amp;IF(F81="Scenario1PBT2",'Deep retrofit'!$H$18,IF(F81="Scenario2PBT2",'Deep retrofit'!$I$18,IF(F81="Scenario3PBT2",'Deep retrofit'!$J$18,"")))&amp;IF(F81="Scenario1PBT3",'Deep retrofit'!$K$18,IF(F81="Scenario2PBT3",'Deep retrofit'!$L$18,IF(F81="Scenario3PBT3",'Deep retrofit'!$M$18,"")))&amp;IF(F81="Scenario1PBT4",'Deep retrofit'!$N$18,IF(F81="Scenario2PBT4",'Deep retrofit'!$O$18,IF(F81="Scenario3PBT4",'Deep retrofit'!$P$18,"")))&amp;IF(F81="Scenario1PBT5",'Deep retrofit'!$Q$18,IF(F81="Scenario2PBT5",'Deep retrofit'!$R$18,IF(F81="Scenario3PBT5",'Deep retrofit'!$S$18,"")))&amp;IF(F81="Scenario1PBT6",'Deep retrofit'!$T$18,IF(F81="Scenario2PBT6",'Deep retrofit'!$U$18,IF(F81="Scenario3PBT6",'Deep retrofit'!$V$18,"")))&amp;IF(F81="Scenario1PBT7",'Deep retrofit'!$W$18,IF(F81="Scenario2PBT7",'Deep retrofit'!$X$18,IF(F81="Scenario3PBT7",'Deep retrofit'!$Y$18,"")))&amp;IF(F81="Scenario1PBT8",'Deep retrofit'!$Z$18,IF(F81="Scenario2PBT8",'Deep retrofit'!$AA$18,IF(F81="Scenario3PBT8",'Deep retrofit'!$AB$18,"")))&amp;IF(F81="Scenario1PBT9",'Deep retrofit'!$AC$18,IF(F81="Scenario2PBT9",'Deep retrofit'!$AD$18,IF(F81="Scenario3PBT9",'Deep retrofit'!$AE$18,"")))&amp;IF(F81="Scenario1PBT10",'Deep retrofit'!$AF$18,IF(F81="Scenario2PBT10",'Deep retrofit'!$AG$18,IF(F81="Scenario3PBT10",'Deep retrofit'!$AH$18,"")))&amp;IF(F81="Scenario1PBT11",'Deep retrofit'!$AI$18,IF(F81="Scenario2PBT11",'Deep retrofit'!$AJ$18,IF(F81="Scenario3PBT11",'Deep retrofit'!$AK$18,"")))&amp;IF(F81="Scenario1PBT12",'Deep retrofit'!$AL$18,IF(F81="Scenario2PBT12",'Deep retrofit'!$AM$18,IF(F81="Scenario3PBT12",'Deep retrofit'!$AN$18,"")))&amp;IF(F81="Scenario1PBT13",'Deep retrofit'!$AO$18,IF(F81="Scenario2PBT13",'Deep retrofit'!$AP$18,IF(F81="Scenario3PBT13",'Deep retrofit'!$AQ$18,"")))&amp;IF(F81="Scenario1PBT14",'Deep retrofit'!$AR$18,IF(F81="Scenario2PBT14",'Deep retrofit'!$AS$18,IF(F81="Scenario3PBT14",'Deep retrofit'!$AT$18,"")))&amp;IF(F81="Scenario1PBT15",'Deep retrofit'!$AU$18,IF(F81="Scenario2PBT15",'Deep retrofit'!$AV$18,IF(F81="Scenario3PBT15",'Deep retrofit'!$AW$18,"")))</f>
        <v/>
      </c>
      <c r="L81" s="117">
        <f t="shared" si="47"/>
        <v>0</v>
      </c>
      <c r="M81" s="117" t="str">
        <f>IF(F81="Scenario1PBT1",'Deep retrofit'!$E$20,IF(F81="Scenario2PBT1",'Deep retrofit'!$F$20,IF(F81="Scenario3PBT1",'Deep retrofit'!$G$20,"")))&amp;IF(F81="Scenario1PBT2",'Deep retrofit'!$H$20,IF(F81="Scenario2PBT2",'Deep retrofit'!$I$20,IF(F81="Scenario3PBT2",'Deep retrofit'!$J$20,"")))&amp;IF(F81="Scenario1PBT3",'Deep retrofit'!$K$20,IF(F81="Scenario2PBT3",'Deep retrofit'!$L$20,IF(F81="Scenario3PBT3",'Deep retrofit'!$M$20,"")))&amp;IF(F81="Scenario1PBT4",'Deep retrofit'!$N$20,IF(F81="Scenario2PBT4",'Deep retrofit'!$O$20,IF(F81="Scenario3PBT4",'Deep retrofit'!$P$20,"")))&amp;IF(F81="Scenario1PBT5",'Deep retrofit'!$Q$20,IF(F81="Scenario2PBT5",'Deep retrofit'!$R$20,IF(F81="Scenario3PBT5",'Deep retrofit'!$S$20,"")))&amp;IF(F81="Scenario1PBT6",'Deep retrofit'!$T$20,IF(F81="Scenario2PBT6",'Deep retrofit'!$U$20,IF(F81="Scenario3PBT6",'Deep retrofit'!$V$20,"")))&amp;IF(F81="Scenario1PBT7",'Deep retrofit'!$W$20,IF(F81="Scenario2PBT7",'Deep retrofit'!$X$20,IF(F81="Scenario3PBT7",'Deep retrofit'!$Y$20,"")))&amp;IF(F81="Scenario1PBT8",'Deep retrofit'!$Z$20,IF(F81="Scenario2PBT8",'Deep retrofit'!$AA$20,IF(F81="Scenario3PBT8",'Deep retrofit'!$AB$20,"")))&amp;IF(F81="Scenario1PBT9",'Deep retrofit'!$AC$20,IF(F81="Scenario2PBT9",'Deep retrofit'!$AD$20,IF(F81="Scenario3PBT9",'Deep retrofit'!$AE$20,"")))&amp;IF(F81="Scenario1PBT10",'Deep retrofit'!$AF$20,IF(F81="Scenario2PBT10",'Deep retrofit'!$AG$20,IF(F81="Scenario3PBT10",'Deep retrofit'!$AH$20,"")))&amp;IF(F81="Scenario1PBT11",'Deep retrofit'!$AI$20,IF(F81="Scenario2PBT11",'Deep retrofit'!$AJ$20,IF(F81="Scenario3PBT11",'Deep retrofit'!$AK$20,"")))&amp;IF(F81="Scenario1PBT12",'Deep retrofit'!$AL$20,IF(F81="Scenario2PBT12",'Deep retrofit'!$AM$20,IF(F81="Scenario3PBT12",'Deep retrofit'!$AN$20,"")))&amp;IF(F81="Scenario1PBT13",'Deep retrofit'!$AO$20,IF(F81="Scenario2PBT13",'Deep retrofit'!$AP$20,IF(F81="Scenario3PBT13",'Deep retrofit'!$AQ$20,"")))&amp;IF(F81="Scenario1PBT14",'Deep retrofit'!$AR$20,IF(F81="Scenario2PBT14",'Deep retrofit'!$AS$20,IF(F81="Scenario3PBT14",'Deep retrofit'!$AT$20,"")))&amp;IF(F81="Scenario1PBT15",'Deep retrofit'!$AU$20,IF(F81="Scenario2PBT15",'Deep retrofit'!$AV$20,IF(F81="Scenario3PBT15",'Deep retrofit'!$AW$20,"")))</f>
        <v/>
      </c>
      <c r="N81" s="118">
        <f t="shared" si="48"/>
        <v>0</v>
      </c>
      <c r="O81" s="206" t="str">
        <f>IF(F81="Scenario1PBT1",'Deep retrofit'!$E$23,IF(F81="Scenario2PBT1",'Deep retrofit'!$F$23,IF(F81="Scenario3PBT1",'Deep retrofit'!$G$23,"")))&amp;IF(F81="Scenario1PBT2",'Deep retrofit'!$H$23,IF(F81="Scenario2PBT2",'Deep retrofit'!$I$23,IF(F81="Scenario3PBT2",'Deep retrofit'!$J$23,"")))&amp;IF(F81="Scenario1PBT3",'Deep retrofit'!$K$23,IF(F81="Scenario2PBT3",'Deep retrofit'!$L$23,IF(F81="Scenario3PBT3",'Deep retrofit'!$M$23,"")))&amp;IF(F81="Scenario1PBT4",'Deep retrofit'!$N$23,IF(F81="Scenario2PBT4",'Deep retrofit'!$O$23,IF(F81="Scenario3PBT4",'Deep retrofit'!$P$23,"")))&amp;IF(F81="Scenario1PBT5",'Deep retrofit'!$Q$23,IF(F81="Scenario2PBT5",'Deep retrofit'!$R$23,IF(F81="Scenario3PBT5",'Deep retrofit'!$S$23,"")))&amp;IF(F81="Scenario1PBT6",'Deep retrofit'!$T$23,IF(F81="Scenario2PBT6",'Deep retrofit'!$U$23,IF(F81="Scenario3PBT6",'Deep retrofit'!$V$23,"")))&amp;IF(F81="Scenario1PBT7",'Deep retrofit'!$W$23,IF(F81="Scenario2PBT7",'Deep retrofit'!$X$23,IF(F81="Scenario3PBT7",'Deep retrofit'!$Y$23,"")))&amp;IF(F81="Scenario1PBT8",'Deep retrofit'!$Z$23,IF(F81="Scenario2PBT8",'Deep retrofit'!$AA$23,IF(F81="Scenario3PBT8",'Deep retrofit'!$AB$23,"")))&amp;IF(F81="Scenario1PBT9",'Deep retrofit'!$AC$23,IF(F81="Scenario2PBT9",'Deep retrofit'!$AD$23,IF(F81="Scenario3PBT9",'Deep retrofit'!$AE$23,"")))&amp;IF(F81="Scenario1PBT10",'Deep retrofit'!$AF$23,IF(F81="Scenario2PBT10",'Deep retrofit'!$AG$23,IF(F81="Scenario3PBT10",'Deep retrofit'!$AH$23,"")))&amp;IF(F81="Scenario1PBT11",'Deep retrofit'!$AI$23,IF(F81="Scenario2PBT11",'Deep retrofit'!$AJ$23,IF(F81="Scenario3PBT11",'Deep retrofit'!$AK$23,"")))&amp;IF(F81="Scenario1PBT12",'Deep retrofit'!$AL$23,IF(F81="Scenario2PBT12",'Deep retrofit'!$AM$23,IF(F81="Scenario3PBT12",'Deep retrofit'!$AN$23,"")))&amp;IF(F81="Scenario1PBT13",'Deep retrofit'!$AO$23,IF(F81="Scenario2PBT13",'Deep retrofit'!$AP$23,IF(F81="Scenario3PBT13",'Deep retrofit'!$AQ$23,"")))&amp;IF(F81="Scenario1PBT14",'Deep retrofit'!$AR$23,IF(F81="Scenario2PBT14",'Deep retrofit'!$AS$23,IF(F81="Scenario3PBT14",'Deep retrofit'!$AT$23,"")))&amp;IF(F81="Scenario1PBT15",'Deep retrofit'!$AU$23,IF(F81="Scenario2PBT15",'Deep retrofit'!$AV$23,IF(F81="Scenario3PBT15",'Deep retrofit'!$AW$23,"")))</f>
        <v/>
      </c>
      <c r="P81" s="117">
        <f t="shared" si="49"/>
        <v>0</v>
      </c>
      <c r="Q81" s="117" t="str">
        <f>IF(F81="Scenario1PBT1",'Deep retrofit'!$E$25,IF(F81="Scenario2PBT1",'Deep retrofit'!$F$25,IF(F81="Scenario3PBT1",'Deep retrofit'!$G$25,"")))&amp;IF(F81="Scenario1PBT2",'Deep retrofit'!$H$25,IF(F81="Scenario2PBT2",'Deep retrofit'!$I$25,IF(F81="Scenario3PBT2",'Deep retrofit'!$J$25,"")))&amp;IF(F81="Scenario1PBT3",'Deep retrofit'!$K$25,IF(F81="Scenario2PBT3",'Deep retrofit'!$L$25,IF(F81="Scenario3PBT3",'Deep retrofit'!$M$25,"")))&amp;IF(F81="Scenario1PBT4",'Deep retrofit'!$N$25,IF(F81="Scenario2PBT4",'Deep retrofit'!$O$25,IF(F81="Scenario3PBT4",'Deep retrofit'!$P$25,"")))&amp;IF(F81="Scenario1PBT5",'Deep retrofit'!$Q$25,IF(F81="Scenario2PBT5",'Deep retrofit'!$R$25,IF(F81="Scenario3PBT5",'Deep retrofit'!$S$25,"")))&amp;IF(F81="Scenario1PBT6",'Deep retrofit'!$T$25,IF(F81="Scenario2PBT6",'Deep retrofit'!$U$25,IF(F81="Scenario3PBT6",'Deep retrofit'!$V$25,"")))&amp;IF(F81="Scenario1PBT7",'Deep retrofit'!$W$25,IF(F81="Scenario2PBT7",'Deep retrofit'!$X$25,IF(F81="Scenario3PBT7",'Deep retrofit'!$Y$25,"")))&amp;IF(F81="Scenario1PBT8",'Deep retrofit'!$Z$25,IF(F81="Scenario2PBT8",'Deep retrofit'!$AA$25,IF(F81="Scenario3PBT8",'Deep retrofit'!$AB$25,"")))&amp;IF(F81="Scenario1PBT9",'Deep retrofit'!$AC$25,IF(F81="Scenario2PBT9",'Deep retrofit'!$AD$25,IF(F81="Scenario3PBT9",'Deep retrofit'!$AE$25,"")))&amp;IF(F81="Scenario1PBT10",'Deep retrofit'!$AF$25,IF(F81="Scenario2PBT10",'Deep retrofit'!$AG$25,IF(F81="Scenario3PBT10",'Deep retrofit'!$AH$25,"")))&amp;IF(F81="Scenario1PBT11",'Deep retrofit'!$AI$25,IF(F81="Scenario2PBT11",'Deep retrofit'!$AJ$25,IF(F81="Scenario3PBT11",'Deep retrofit'!$AK$25,"")))&amp;IF(F81="Scenario1PBT12",'Deep retrofit'!$AL$25,IF(F81="Scenario2PBT12",'Deep retrofit'!$AM$25,IF(F81="Scenario3PBT12",'Deep retrofit'!$AN$25,"")))&amp;IF(F81="Scenario1PBT13",'Deep retrofit'!$AO$25,IF(F81="Scenario2PBT13",'Deep retrofit'!$AP$25,IF(F81="Scenario3PBT13",'Deep retrofit'!$AQ$25,"")))&amp;IF(F81="Scenario1PBT14",'Deep retrofit'!$AR$25,IF(F81="Scenario2PBT14",'Deep retrofit'!$AS$25,IF(F81="Scenario3PBT14",'Deep retrofit'!$AT$25,"")))&amp;IF(F81="Scenario1PBT15",'Deep retrofit'!$AU$25,IF(F81="Scenario2PBT15",'Deep retrofit'!$AV$25,IF(F81="Scenario3PBT15",'Deep retrofit'!$AW$25,"")))</f>
        <v/>
      </c>
      <c r="R81" s="117">
        <f t="shared" si="50"/>
        <v>0</v>
      </c>
      <c r="S81" s="117" t="str">
        <f>IF(F81="Scenario1PBT1",'Deep retrofit'!$E$27,IF(F81="Scenario2PBT1",'Deep retrofit'!$F$27,IF(F81="Scenario3PBT1",'Deep retrofit'!$G$27,"")))&amp;IF(F81="Scenario1PBT2",'Deep retrofit'!$H$27,IF(F81="Scenario2PBT2",'Deep retrofit'!$I$27,IF(F81="Scenario3PBT2",'Deep retrofit'!$J$27,"")))&amp;IF(F81="Scenario1PBT3",'Deep retrofit'!$K$27,IF(F81="Scenario2PBT3",'Deep retrofit'!$L$27,IF(F81="Scenario3PBT3",'Deep retrofit'!$M$27,"")))&amp;IF(F81="Scenario1PBT4",'Deep retrofit'!$N$27,IF(F81="Scenario2PBT4",'Deep retrofit'!$O$27,IF(F81="Scenario3PBT4",'Deep retrofit'!$P$27,"")))&amp;IF(F81="Scenario1PBT5",'Deep retrofit'!$Q$27,IF(F81="Scenario2PBT5",'Deep retrofit'!$R$27,IF(F81="Scenario3PBT5",'Deep retrofit'!$S$27,"")))&amp;IF(F81="Scenario1PBT6",'Deep retrofit'!$T$27,IF(F81="Scenario2PBT6",'Deep retrofit'!$U$27,IF(F81="Scenario3PBT6",'Deep retrofit'!$V$27,"")))&amp;IF(F81="Scenario1PBT7",'Deep retrofit'!$W$27,IF(F81="Scenario2PBT7",'Deep retrofit'!$X$27,IF(F81="Scenario3PBT7",'Deep retrofit'!$Y$27,"")))&amp;IF(F81="Scenario1PBT8",'Deep retrofit'!$Z$27,IF(F81="Scenario2PBT8",'Deep retrofit'!$AA$27,IF(F81="Scenario3PBT8",'Deep retrofit'!$AB$27,"")))&amp;IF(F81="Scenario1PBT9",'Deep retrofit'!$AC$27,IF(F81="Scenario2PBT9",'Deep retrofit'!$AD$27,IF(F81="Scenario3PBT9",'Deep retrofit'!$AE$27,"")))&amp;IF(F81="Scenario1PBT10",'Deep retrofit'!$AF$27,IF(F81="Scenario2PBT10",'Deep retrofit'!$AG$27,IF(F81="Scenario3PBT10",'Deep retrofit'!$AH$27,"")))&amp;IF(F81="Scenario1PBT11",'Deep retrofit'!$AI$27,IF(F81="Scenario2PBT11",'Deep retrofit'!$AJ$27,IF(F81="Scenario3PBT11",'Deep retrofit'!$AK$27,"")))&amp;IF(F81="Scenario1PBT12",'Deep retrofit'!$AL$27,IF(F81="Scenario2PBT12",'Deep retrofit'!$AM$27,IF(F81="Scenario3PBT12",'Deep retrofit'!$AN$27,"")))&amp;IF(F81="Scenario1PBT13",'Deep retrofit'!$AO$27,IF(F81="Scenario2PBT13",'Deep retrofit'!$AP$27,IF(F81="Scenario3PBT13",'Deep retrofit'!$AQ$27,"")))&amp;IF(F81="Scenario1PBT14",'Deep retrofit'!$AR$27,IF(F81="Scenario2PBT14",'Deep retrofit'!$AS$27,IF(F81="Scenario3PBT14",'Deep retrofit'!$AT$27,"")))&amp;IF(F81="Scenario1PBT15",'Deep retrofit'!$AU$27,IF(F81="Scenario2PBT15",'Deep retrofit'!$AV$27,IF(F81="Scenario3PBT15",'Deep retrofit'!$AW$27,"")))</f>
        <v/>
      </c>
      <c r="T81" s="207">
        <f t="shared" si="51"/>
        <v>0</v>
      </c>
      <c r="U81" s="206" t="str">
        <f>IF(F81="Scenario1PBT1",'Deep retrofit'!$E$38,IF(F81="Scenario2PBT1",'Deep retrofit'!$F$38,IF(F81="Scenario3PBT1",'Deep retrofit'!$G$38,"")))&amp;IF(F81="Scenario1PBT2",'Deep retrofit'!$H$38,IF(F81="Scenario2PBT2",'Deep retrofit'!$I$38,IF(F81="Scenario3PBT2",'Deep retrofit'!$J$38,"")))&amp;IF(F81="Scenario1PBT3",'Deep retrofit'!$K$38,IF(F81="Scenario2PBT3",'Deep retrofit'!$L$38,IF(F81="Scenario3PBT3",'Deep retrofit'!$M$38,"")))&amp;IF(F81="Scenario1PBT4",'Deep retrofit'!$N$38,IF(F81="Scenario2PBT4",'Deep retrofit'!$O$38,IF(F81="Scenario3PBT4",'Deep retrofit'!$P$38,"")))&amp;IF(F81="Scenario1PBT5",'Deep retrofit'!$Q$38,IF(F81="Scenario2PBT5",'Deep retrofit'!$R$38,IF(F81="Scenario3PBT5",'Deep retrofit'!$S$38,"")))&amp;IF(F81="Scenario1PBT6",'Deep retrofit'!$T$38,IF(F81="Scenario2PBT6",'Deep retrofit'!$U$38,IF(F81="Scenario3PBT6",'Deep retrofit'!$V$38,"")))&amp;IF(F81="Scenario1PBT7",'Deep retrofit'!$W$38,IF(F81="Scenario2PBT7",'Deep retrofit'!$X$38,IF(F81="Scenario3PBT7",'Deep retrofit'!$Y$38,"")))&amp;IF(F81="Scenario1PBT8",'Deep retrofit'!$Z$38,IF(F81="Scenario2PBT8",'Deep retrofit'!$AA$38,IF(F81="Scenario3PBT8",'Deep retrofit'!$AB$38,"")))&amp;IF(F81="Scenario1PBT9",'Deep retrofit'!$AC$38,IF(F81="Scenario2PBT9",'Deep retrofit'!$AD$38,IF(F81="Scenario3PBT9",'Deep retrofit'!$AE$38,"")))&amp;IF(F81="Scenario1PBT10",'Deep retrofit'!$AF$38,IF(F81="Scenario2PBT10",'Deep retrofit'!$AG$38,IF(F81="Scenario3PBT10",'Deep retrofit'!$AH$38,"")))&amp;IF(F81="Scenario1PBT11",'Deep retrofit'!$AI$38,IF(F81="Scenario2PBT11",'Deep retrofit'!$AJ$38,IF(F81="Scenario3PBT11",'Deep retrofit'!$AK$38,"")))&amp;IF(F81="Scenario1PBT12",'Deep retrofit'!$AL$38,IF(F81="Scenario2PBT12",'Deep retrofit'!$AM$38,IF(F81="Scenario3PBT12",'Deep retrofit'!$AN$38,"")))&amp;IF(F81="Scenario1PBT13",'Deep retrofit'!$AO$38,IF(F81="Scenario2PBT13",'Deep retrofit'!$AP$38,IF(F81="Scenario3PBT13",'Deep retrofit'!$AQ$38,"")))&amp;IF(F81="Scenario1PBT14",'Deep retrofit'!$AR$38,IF(F81="Scenario2PBT14",'Deep retrofit'!$AS$38,IF(F81="Scenario3PBT14",'Deep retrofit'!$AT$38,"")))&amp;IF(F81="Scenario1PBT15",'Deep retrofit'!$AU$38,IF(F81="Scenario2PBT15",'Deep retrofit'!$AV$38,IF(F81="Scenario3PBT15",'Deep retrofit'!$AW$38,"")))</f>
        <v/>
      </c>
      <c r="V81" s="117">
        <f t="shared" si="52"/>
        <v>0</v>
      </c>
      <c r="W81" s="117" t="str">
        <f>IF(F81="Scenario1PBT1",'Deep retrofit'!$E$40,IF(F81="Scenario2PBT1",'Deep retrofit'!$F$40,IF(F81="Scenario3PBT1",'Deep retrofit'!$G$40,"")))&amp;IF(F81="Scenario1PBT2",'Deep retrofit'!$H$40,IF(F81="Scenario2PBT2",'Deep retrofit'!$I$40,IF(F81="Scenario3PBT2",'Deep retrofit'!$J$40,"")))&amp;IF(F81="Scenario1PBT3",'Deep retrofit'!$K$40,IF(F81="Scenario2PBT3",'Deep retrofit'!$L$40,IF(F81="Scenario3PBT3",'Deep retrofit'!$M$40,"")))&amp;IF(F81="Scenario1PBT4",'Deep retrofit'!$N$40,IF(F81="Scenario2PBT4",'Deep retrofit'!$O$40,IF(F81="Scenario3PBT4",'Deep retrofit'!$P$40,"")))&amp;IF(F81="Scenario1PBT5",'Deep retrofit'!$Q$40,IF(F81="Scenario2PBT5",'Deep retrofit'!$R$40,IF(F81="Scenario3PBT5",'Deep retrofit'!$S$40,"")))&amp;IF(F81="Scenario1PBT6",'Deep retrofit'!$T$40,IF(F81="Scenario2PBT6",'Deep retrofit'!$U$40,IF(F81="Scenario3PBT6",'Deep retrofit'!$V$40,"")))&amp;IF(F81="Scenario1PBT7",'Deep retrofit'!$W$40,IF(F81="Scenario2PBT7",'Deep retrofit'!$X$40,IF(F81="Scenario3PBT7",'Deep retrofit'!$Y$40,"")))&amp;IF(F81="Scenario1PBT8",'Deep retrofit'!$Z$40,IF(F81="Scenario2PBT8",'Deep retrofit'!$AA$40,IF(F81="Scenario3PBT8",'Deep retrofit'!$AB$40,"")))&amp;IF(F81="Scenario1PBT9",'Deep retrofit'!$AC$40,IF(F81="Scenario2PBT9",'Deep retrofit'!$AD$40,IF(F81="Scenario3PBT9",'Deep retrofit'!$AE$40,"")))&amp;IF(F81="Scenario1PBT10",'Deep retrofit'!$AF$40,IF(F81="Scenario2PBT10",'Deep retrofit'!$AG$40,IF(F81="Scenario3PBT10",'Deep retrofit'!$AH$40,"")))&amp;IF(F81="Scenario1PBT11",'Deep retrofit'!$AI$40,IF(F81="Scenario2PBT11",'Deep retrofit'!$AJ$40,IF(F81="Scenario3PBT11",'Deep retrofit'!$AK$40,"")))&amp;IF(F81="Scenario1PBT12",'Deep retrofit'!$AL$40,IF(F81="Scenario2PBT12",'Deep retrofit'!$AM$40,IF(F81="Scenario3PBT12",'Deep retrofit'!$AN$40,"")))&amp;IF(F81="Scenario1PBT13",'Deep retrofit'!$AO$40,IF(F81="Scenario2PBT13",'Deep retrofit'!$AP$40,IF(F81="Scenario3PBT13",'Deep retrofit'!$AQ$40,"")))&amp;IF(F81="Scenario1PBT14",'Deep retrofit'!$AR$40,IF(F81="Scenario2PBT14",'Deep retrofit'!$AS$40,IF(F81="Scenario3PBT14",'Deep retrofit'!$AT$40,"")))&amp;IF(F81="Scenario1PBT15",'Deep retrofit'!$AU$40,IF(F81="Scenario2PBT15",'Deep retrofit'!$AV$40,IF(F81="Scenario3PBT15",'Deep retrofit'!$AW$40,"")))</f>
        <v/>
      </c>
      <c r="X81" s="117">
        <f t="shared" si="53"/>
        <v>0</v>
      </c>
      <c r="Y81" s="117" t="str">
        <f>IF(F81="Scenario1PBT1",'Deep retrofit'!$E$42,IF(F81="Scenario2PBT1",'Deep retrofit'!$F$42,IF(F81="Scenario3PBT1",'Deep retrofit'!$G$42,"")))&amp;IF(F81="Scenario1PBT2",'Deep retrofit'!$H$42,IF(F81="Scenario2PBT2",'Deep retrofit'!$I$42,IF(F81="Scenario3PBT2",'Deep retrofit'!$J$42,"")))&amp;IF(F81="Scenario1PBT3",'Deep retrofit'!$K$42,IF(F81="Scenario2PBT3",'Deep retrofit'!$L$42,IF(F81="Scenario3PBT3",'Deep retrofit'!$M$42,"")))&amp;IF(F81="Scenario1PBT4",'Deep retrofit'!$N$42,IF(F81="Scenario2PBT4",'Deep retrofit'!$O$42,IF(F81="Scenario3PBT4",'Deep retrofit'!$P$42,"")))&amp;IF(F81="Scenario1PBT5",'Deep retrofit'!$Q$42,IF(F81="Scenario2PBT5",'Deep retrofit'!$R$42,IF(F81="Scenario3PBT5",'Deep retrofit'!$S$42,"")))&amp;IF(F81="Scenario1PBT6",'Deep retrofit'!$T$42,IF(F81="Scenario2PBT6",'Deep retrofit'!$U$42,IF(F81="Scenario3PBT6",'Deep retrofit'!$V$42,"")))&amp;IF(F81="Scenario1PBT7",'Deep retrofit'!$W$42,IF(F81="Scenario2PBT7",'Deep retrofit'!$X$42,IF(F81="Scenario3PBT7",'Deep retrofit'!$Y$42,"")))&amp;IF(F81="Scenario1PBT8",'Deep retrofit'!$Z$42,IF(F81="Scenario2PBT8",'Deep retrofit'!$AA$42,IF(F81="Scenario3PBT8",'Deep retrofit'!$AB$42,"")))&amp;IF(F81="Scenario1PBT9",'Deep retrofit'!$AC$42,IF(F81="Scenario2PBT9",'Deep retrofit'!$AD$42,IF(F81="Scenario3PBT9",'Deep retrofit'!$AE$42,"")))&amp;IF(F81="Scenario1PBT10",'Deep retrofit'!$AF$42,IF(F81="Scenario2PBT10",'Deep retrofit'!$AG$42,IF(F81="Scenario3PBT10",'Deep retrofit'!$AH$42,"")))&amp;IF(F81="Scenario1PBT11",'Deep retrofit'!$AI$42,IF(F81="Scenario2PBT11",'Deep retrofit'!$AJ$42,IF(F81="Scenario3PBT11",'Deep retrofit'!$AK$42,"")))&amp;IF(F81="Scenario1PBT12",'Deep retrofit'!$AL$42,IF(F81="Scenario2PBT12",'Deep retrofit'!$AM$42,IF(F81="Scenario3PBT12",'Deep retrofit'!$AN$42,"")))&amp;IF(F81="Scenario1PBT13",'Deep retrofit'!$AO$42,IF(F81="Scenario2PBT13",'Deep retrofit'!$AP$42,IF(F81="Scenario3PBT13",'Deep retrofit'!$AQ$42,"")))&amp;IF(F81="Scenario1PBT14",'Deep retrofit'!$AR$42,IF(F81="Scenario2PBT14",'Deep retrofit'!$AS$42,IF(F81="Scenario3PBT14",'Deep retrofit'!$AT$42,"")))&amp;IF(F81="Scenario1PBT15",'Deep retrofit'!$AU$42,IF(F81="Scenario2PBT15",'Deep retrofit'!$AV$42,IF(F81="Scenario3PBT15",'Deep retrofit'!$AW$42,"")))</f>
        <v/>
      </c>
      <c r="Z81" s="117">
        <f t="shared" si="54"/>
        <v>0</v>
      </c>
      <c r="AA81" s="269" t="str">
        <f>IF(F81="Scenario1PBT1",'Deep retrofit'!$E$101,IF(F81="Scenario2PBT1",'Deep retrofit'!$F$101,IF(F81="Scenario3PBT1",'Deep retrofit'!$G$101,"")))&amp;IF(F81="Scenario1PBT2",'Deep retrofit'!$H$101,IF(F81="Scenario2PBT2",'Deep retrofit'!$I$101,IF(F81="Scenario3PBT2",'Deep retrofit'!$J$101,"")))&amp;IF(F81="Scenario1PBT3",'Deep retrofit'!$K$101,IF(F81="Scenario2PBT3",'Deep retrofit'!$L$101,IF(F81="Scenario3PBT3",'Deep retrofit'!$M$101,"")))&amp;IF(F81="Scenario1PBT4",'Deep retrofit'!$N$101,IF(F81="Scenario2PBT4",'Deep retrofit'!$O$101,IF(F81="Scenario3PBT4",'Deep retrofit'!$P$101,"")))&amp;IF(F81="Scenario1PBT5",'Deep retrofit'!$Q$101,IF(F81="Scenario2PBT5",'Deep retrofit'!$R$101,IF(F81="Scenario3PBT5",'Deep retrofit'!$S$101,"")))&amp;IF(F81="Scenario1PBT6",'Deep retrofit'!$T$101,IF(F81="Scenario2PBT6",'Deep retrofit'!$U$101,IF(F81="Scenario3PBT6",'Deep retrofit'!$V$101,"")))&amp;IF(F81="Scenario1PBT7",'Deep retrofit'!$W$101,IF(F81="Scenario2PBT7",'Deep retrofit'!$X$101,IF(F81="Scenario3PBT7",'Deep retrofit'!$Y$101,"")))&amp;IF(F81="Scenario1PBT8",'Deep retrofit'!$Z$101,IF(F81="Scenario2PBT8",'Deep retrofit'!$AA$101,IF(F81="Scenario3PBT8",'Deep retrofit'!$AB$101,"")))&amp;IF(F81="Scenario1PBT9",'Deep retrofit'!$AC$101,IF(F81="Scenario2PBT9",'Deep retrofit'!$AD$101,IF(F81="Scenario3PBT9",'Deep retrofit'!$AE$101,"")))&amp;IF(F81="Scenario1PBT10",'Deep retrofit'!$AF$101,IF(F81="Scenario2PBT10",'Deep retrofit'!$AG$101,IF(F81="Scenario3PBT10",'Deep retrofit'!$AH$101,"")))&amp;IF(F81="Scenario1PBT11",'Deep retrofit'!$AI$101,IF(F81="Scenario2PBT11",'Deep retrofit'!$AJ$101,IF(F81="Scenario3PBT11",'Deep retrofit'!$AK$101,"")))&amp;IF(F81="Scenario1PBT12",'Deep retrofit'!$AL$101,IF(F81="Scenario2PBT12",'Deep retrofit'!$AM$101,IF(F81="Scenario3PBT12",'Deep retrofit'!$AN$101,"")))&amp;IF(F81="Scenario1PBT13",'Deep retrofit'!$AO$101,IF(F81="Scenario2PBT13",'Deep retrofit'!$AP$101,IF(F81="Scenario3PBT13",'Deep retrofit'!$AQ$101,"")))&amp;IF(F81="Scenario1PBT14",'Deep retrofit'!$AR$101,IF(F81="Scenario2PBT14",'Deep retrofit'!$AS$101,IF(F81="Scenario3PBT14",'Deep retrofit'!$AT$101,"")))&amp;IF(F81="Scenario1PBT15",'Deep retrofit'!$AU$101,IF(F81="Scenario2PBT15",'Deep retrofit'!$AV$101,IF(F81="Scenario3PBT15",'Deep retrofit'!$AW$101,"")))</f>
        <v/>
      </c>
      <c r="AB81" s="179">
        <f t="shared" si="55"/>
        <v>0</v>
      </c>
      <c r="AC81" s="208">
        <f>IFERROR('Projection_Base-case'!G81-G81,0)</f>
        <v>0</v>
      </c>
      <c r="AD81" s="117">
        <f t="shared" si="34"/>
        <v>0</v>
      </c>
      <c r="AE81" s="117">
        <f>IFERROR(100*AC81/'Projection_Base-case'!G81,0)</f>
        <v>0</v>
      </c>
      <c r="AF81" s="117">
        <f>IFERROR('Projection_Base-case'!I81-I81,0)</f>
        <v>0</v>
      </c>
      <c r="AG81" s="117">
        <f t="shared" si="35"/>
        <v>0</v>
      </c>
      <c r="AH81" s="117">
        <f>IFERROR(100*AF81/'Projection_Base-case'!I81,0)</f>
        <v>0</v>
      </c>
      <c r="AI81" s="117">
        <f>IFERROR('Projection_Base-case'!K81-K81,0)</f>
        <v>0</v>
      </c>
      <c r="AJ81" s="117">
        <f t="shared" si="36"/>
        <v>0</v>
      </c>
      <c r="AK81" s="117">
        <f>IFERROR(100*AI81/'Projection_Base-case'!K81,0)</f>
        <v>0</v>
      </c>
      <c r="AL81" s="117">
        <f>IFERROR(M81-'Projection_Base-case'!M81,0)</f>
        <v>0</v>
      </c>
      <c r="AM81" s="117">
        <f t="shared" si="37"/>
        <v>0</v>
      </c>
      <c r="AN81" s="179">
        <f>IFERROR(IF('Projection_Base-case'!N81&gt;0,100*AM81/'Projection_Base-case'!N81,100*AM81/N81),0)</f>
        <v>0</v>
      </c>
      <c r="AO81" s="206">
        <f>IFERROR('Projection_Base-case'!O81-O81,0)</f>
        <v>0</v>
      </c>
      <c r="AP81" s="117">
        <f t="shared" si="38"/>
        <v>0</v>
      </c>
      <c r="AQ81" s="117">
        <f>IFERROR(100*AO81/'Projection_Base-case'!O81,0)</f>
        <v>0</v>
      </c>
      <c r="AR81" s="117">
        <f>IFERROR('Projection_Base-case'!Q81-Q81,0)</f>
        <v>0</v>
      </c>
      <c r="AS81" s="117">
        <f t="shared" si="39"/>
        <v>0</v>
      </c>
      <c r="AT81" s="117">
        <f>IFERROR(100*AR81/'Projection_Base-case'!Q81,0)</f>
        <v>0</v>
      </c>
      <c r="AU81" s="117">
        <f>IFERROR('Projection_Base-case'!S81-S81,0)</f>
        <v>0</v>
      </c>
      <c r="AV81" s="117">
        <f t="shared" si="40"/>
        <v>0</v>
      </c>
      <c r="AW81" s="118">
        <f>IFERROR(100*AU81/'Projection_Base-case'!S81,0)</f>
        <v>0</v>
      </c>
      <c r="AX81" s="206">
        <f>IFERROR('Projection_Base-case'!U81-U81,0)</f>
        <v>0</v>
      </c>
      <c r="AY81" s="117">
        <f t="shared" si="41"/>
        <v>0</v>
      </c>
      <c r="AZ81" s="117">
        <f>IFERROR(100*AX81/'Projection_Base-case'!U81,0)</f>
        <v>0</v>
      </c>
      <c r="BA81" s="117">
        <f>IFERROR('Projection_Base-case'!W81-W81,0)</f>
        <v>0</v>
      </c>
      <c r="BB81" s="117">
        <f t="shared" si="42"/>
        <v>0</v>
      </c>
      <c r="BC81" s="117">
        <f>IFERROR(100*BA81/'Projection_Base-case'!W81,0)</f>
        <v>0</v>
      </c>
      <c r="BD81" s="117">
        <f>IFERROR('Projection_Base-case'!Y81-Y81,0)</f>
        <v>0</v>
      </c>
      <c r="BE81" s="117">
        <f t="shared" si="43"/>
        <v>0</v>
      </c>
      <c r="BF81" s="117">
        <f>IFERROR(100*BD81/'Projection_Base-case'!Y81,0)</f>
        <v>0</v>
      </c>
      <c r="BG81" s="178">
        <f t="shared" si="56"/>
        <v>0</v>
      </c>
      <c r="BH81" s="179">
        <f t="shared" si="57"/>
        <v>0</v>
      </c>
    </row>
    <row r="82" spans="1:60">
      <c r="A82" s="205">
        <v>77</v>
      </c>
      <c r="B82" s="178">
        <f>IF('Projection_Base-case'!B82&lt;&gt;"",'Projection_Base-case'!B82,0)</f>
        <v>0</v>
      </c>
      <c r="C82" s="178">
        <f>IF('Projection_Base-case'!C82&lt;&gt;"",'Projection_Base-case'!C82,0)</f>
        <v>0</v>
      </c>
      <c r="D82" s="178">
        <f>IF('Projection_Base-case'!D82&lt;&gt;"",'Projection_Base-case'!D82,0)</f>
        <v>0</v>
      </c>
      <c r="E82" s="107" t="str">
        <f>IF(AND('Résultats deep'!$AC$3="OUI",'Résultats deep'!E81&lt;&gt;""),'Résultats deep'!E81,IF(OR(D82="PBT1",D82="PBT2",D82="PBT3",D82="PBT4",D82="PBT5",D82="PBT6",D82="PBT7"),"Scenario1",""))</f>
        <v/>
      </c>
      <c r="F82" s="202" t="str">
        <f t="shared" si="44"/>
        <v>0</v>
      </c>
      <c r="G82" s="177" t="str">
        <f>IF(F82="Scenario1PBT1",'Deep retrofit'!$E$6,IF(F82="Scenario2PBT1",'Deep retrofit'!$F$6,IF(F82="Scenario3PBT1",'Deep retrofit'!$G$6,"")))&amp;IF(F82="Scenario1PBT2",'Deep retrofit'!$H$6,IF(F82="Scenario2PBT2",'Deep retrofit'!$I$6,IF(F82="Scenario3PBT2",'Deep retrofit'!$J$6,"")))&amp;IF(F82="Scenario1PBT3",'Deep retrofit'!$K$6,IF(F82="Scenario2PBT3",'Deep retrofit'!$L$6,IF(F82="Scenario3PBT3",'Deep retrofit'!$M$6,"")))&amp;IF(F82="Scenario1PBT4",'Deep retrofit'!$N$6,IF(F82="Scenario2PBT4",'Deep retrofit'!$O$6,IF(F82="Scenario3PBT4",'Deep retrofit'!$P$6,"")))&amp;IF(F82="Scenario1PBT5",'Deep retrofit'!$Q$6,IF(F82="Scenario2PBT5",'Deep retrofit'!$R$6,IF(F82="Scenario3PBT5",'Deep retrofit'!$S$6,"")))&amp;IF(F82="Scenario1PBT6",'Deep retrofit'!$T$6,IF(F82="Scenario2PBT6",'Deep retrofit'!$U$6,IF(F82="Scenario3PBT6",'Deep retrofit'!$V$6,"")))&amp;IF(F82="Scenario1PBT7",'Deep retrofit'!$W$6,IF(F82="Scenario2PBT7",'Deep retrofit'!$X$6,IF(F82="Scenario3PBT7",'Deep retrofit'!$Y$6,"")))&amp;IF(F82="Scenario1PBT8",'Deep retrofit'!$Z$6,IF(F82="Scenario2PBT8",'Deep retrofit'!$AA$6,IF(F82="Scenario3PBT8",'Deep retrofit'!$AB$6,"")))&amp;IF(F82="Scenario1PBT9",'Deep retrofit'!$AC$6,IF(F82="Scenario2PBT9",'Deep retrofit'!$AD$6,IF(F82="Scenario3PBT9",'Deep retrofit'!$AE$6,"")))&amp;IF(F82="Scenario1PBT10",'Deep retrofit'!$AF$6,IF(F82="Scenario2PBT10",'Deep retrofit'!$AG$6,IF(F82="Scenario3PBT10",'Deep retrofit'!$AH$6,"")))&amp;IF(F82="Scenario1PBT11",'Deep retrofit'!$AI$6,IF(F82="Scenario2PBT11",'Deep retrofit'!$AJ$6,IF(F82="Scenario3PBT11",'Deep retrofit'!$AK$6,"")))&amp;IF(F82="Scenario1PBT12",'Deep retrofit'!$AL$6,IF(F82="Scenario2PBT12",'Deep retrofit'!$AM$6,IF(F82="Scenario3PBT12",'Deep retrofit'!$AN$6,"")))&amp;IF(F82="Scenario1PBT13",'Deep retrofit'!$AO$6,IF(F82="Scenario2PBT13",'Deep retrofit'!$AP$6,IF(F82="Scenario3PBT13",'Deep retrofit'!$AQ$6,"")))&amp;IF(F82="Scenario1PBT14",'Deep retrofit'!$AR$6,IF(F82="Scenario2PBT14",'Deep retrofit'!$AS$6,IF(F82="Scenario3PBT14",'Deep retrofit'!$AT$6,"")))&amp;IF(F82="Scenario1PBT15",'Deep retrofit'!$AU$6,IF(F82="Scenario2PBT15",'Deep retrofit'!$AV$6,IF(F82="Scenario3PBT15",'Deep retrofit'!$AW$6,"")))</f>
        <v/>
      </c>
      <c r="H82" s="117">
        <f t="shared" si="45"/>
        <v>0</v>
      </c>
      <c r="I82" s="178" t="str">
        <f>IF(F82="Scenario1PBT1",'Deep retrofit'!$E$16,IF(F82="Scenario2PBT1",'Deep retrofit'!$F$16,IF(F82="Scenario3PBT1",'Deep retrofit'!$G$16,"")))&amp;IF(F82="Scenario1PBT2",'Deep retrofit'!$H$16,IF(F82="Scenario2PBT2",'Deep retrofit'!$I$16,IF(F82="Scenario3PBT2",'Deep retrofit'!$J$16,"")))&amp;IF(F82="Scenario1PBT3",'Deep retrofit'!$K$16,IF(F82="Scenario2PBT3",'Deep retrofit'!$L$16,IF(F82="Scenario3PBT3",'Deep retrofit'!$M$16,"")))&amp;IF(F82="Scenario1PBT4",'Deep retrofit'!$N$16,IF(F82="Scenario2PBT4",'Deep retrofit'!$O$16,IF(F82="Scenario3PBT4",'Deep retrofit'!$P$16,"")))&amp;IF(F82="Scenario1PBT5",'Deep retrofit'!$Q$16,IF(F82="Scenario2PBT5",'Deep retrofit'!$R$16,IF(F82="Scenario3PBT5",'Deep retrofit'!$S$16,"")))&amp;IF(F82="Scenario1PBT6",'Deep retrofit'!$T$16,IF(F82="Scenario2PBT6",'Deep retrofit'!$U$16,IF(F82="Scenario3PBT6",'Deep retrofit'!$V$16,"")))&amp;IF(F82="Scenario1PBT7",'Deep retrofit'!$W$16,IF(F82="Scenario2PBT7",'Deep retrofit'!$X$16,IF(F82="Scenario3PBT7",'Deep retrofit'!$Y$16,"")))&amp;IF(F82="Scenario1PBT8",'Deep retrofit'!$Z$16,IF(F82="Scenario2PBT8",'Deep retrofit'!$AA$16,IF(F82="Scenario3PBT8",'Deep retrofit'!$AB$16,"")))&amp;IF(F82="Scenario1PBT9",'Deep retrofit'!$AC$16,IF(F82="Scenario2PBT9",'Deep retrofit'!$AD$16,IF(F82="Scenario3PBT9",'Deep retrofit'!$AE$16,"")))&amp;IF(F82="Scenario1PBT10",'Deep retrofit'!$AF$16,IF(F82="Scenario2PBT10",'Deep retrofit'!$AG$16,IF(F82="Scenario3PBT10",'Deep retrofit'!$AH$16,"")))&amp;IF(F82="Scenario1PBT11",'Deep retrofit'!$AI$16,IF(F82="Scenario2PBT11",'Deep retrofit'!$AJ$16,IF(F82="Scenario3PBT11",'Deep retrofit'!$AK$16,"")))&amp;IF(F82="Scenario1PBT12",'Deep retrofit'!$AL$16,IF(F82="Scenario2PBT12",'Deep retrofit'!$AM$16,IF(F82="Scenario3PBT12",'Deep retrofit'!$AN$16,"")))&amp;IF(F82="Scenario1PBT13",'Deep retrofit'!$AO$16,IF(F82="Scenario2PBT13",'Deep retrofit'!$AP$16,IF(F82="Scenario3PBT13",'Deep retrofit'!$AQ$16,"")))&amp;IF(F82="Scenario1PBT14",'Deep retrofit'!$AR$16,IF(F82="Scenario2PBT14",'Deep retrofit'!$AS$16,IF(F82="Scenario3PBT14",'Deep retrofit'!$AT$16,"")))&amp;IF(F82="Scenario1PBT15",'Deep retrofit'!$AU$16,IF(F82="Scenario2PBT15",'Deep retrofit'!$AV$16,IF(F82="Scenario3PBT15",'Deep retrofit'!$AW$16,"")))</f>
        <v/>
      </c>
      <c r="J82" s="117">
        <f t="shared" si="46"/>
        <v>0</v>
      </c>
      <c r="K82" s="117" t="str">
        <f>IF(F82="Scenario1PBT1",'Deep retrofit'!$E$18,IF(F82="Scenario2PBT1",'Deep retrofit'!$F$18,IF(F82="Scenario3PBT1",'Deep retrofit'!$G$18,"")))&amp;IF(F82="Scenario1PBT2",'Deep retrofit'!$H$18,IF(F82="Scenario2PBT2",'Deep retrofit'!$I$18,IF(F82="Scenario3PBT2",'Deep retrofit'!$J$18,"")))&amp;IF(F82="Scenario1PBT3",'Deep retrofit'!$K$18,IF(F82="Scenario2PBT3",'Deep retrofit'!$L$18,IF(F82="Scenario3PBT3",'Deep retrofit'!$M$18,"")))&amp;IF(F82="Scenario1PBT4",'Deep retrofit'!$N$18,IF(F82="Scenario2PBT4",'Deep retrofit'!$O$18,IF(F82="Scenario3PBT4",'Deep retrofit'!$P$18,"")))&amp;IF(F82="Scenario1PBT5",'Deep retrofit'!$Q$18,IF(F82="Scenario2PBT5",'Deep retrofit'!$R$18,IF(F82="Scenario3PBT5",'Deep retrofit'!$S$18,"")))&amp;IF(F82="Scenario1PBT6",'Deep retrofit'!$T$18,IF(F82="Scenario2PBT6",'Deep retrofit'!$U$18,IF(F82="Scenario3PBT6",'Deep retrofit'!$V$18,"")))&amp;IF(F82="Scenario1PBT7",'Deep retrofit'!$W$18,IF(F82="Scenario2PBT7",'Deep retrofit'!$X$18,IF(F82="Scenario3PBT7",'Deep retrofit'!$Y$18,"")))&amp;IF(F82="Scenario1PBT8",'Deep retrofit'!$Z$18,IF(F82="Scenario2PBT8",'Deep retrofit'!$AA$18,IF(F82="Scenario3PBT8",'Deep retrofit'!$AB$18,"")))&amp;IF(F82="Scenario1PBT9",'Deep retrofit'!$AC$18,IF(F82="Scenario2PBT9",'Deep retrofit'!$AD$18,IF(F82="Scenario3PBT9",'Deep retrofit'!$AE$18,"")))&amp;IF(F82="Scenario1PBT10",'Deep retrofit'!$AF$18,IF(F82="Scenario2PBT10",'Deep retrofit'!$AG$18,IF(F82="Scenario3PBT10",'Deep retrofit'!$AH$18,"")))&amp;IF(F82="Scenario1PBT11",'Deep retrofit'!$AI$18,IF(F82="Scenario2PBT11",'Deep retrofit'!$AJ$18,IF(F82="Scenario3PBT11",'Deep retrofit'!$AK$18,"")))&amp;IF(F82="Scenario1PBT12",'Deep retrofit'!$AL$18,IF(F82="Scenario2PBT12",'Deep retrofit'!$AM$18,IF(F82="Scenario3PBT12",'Deep retrofit'!$AN$18,"")))&amp;IF(F82="Scenario1PBT13",'Deep retrofit'!$AO$18,IF(F82="Scenario2PBT13",'Deep retrofit'!$AP$18,IF(F82="Scenario3PBT13",'Deep retrofit'!$AQ$18,"")))&amp;IF(F82="Scenario1PBT14",'Deep retrofit'!$AR$18,IF(F82="Scenario2PBT14",'Deep retrofit'!$AS$18,IF(F82="Scenario3PBT14",'Deep retrofit'!$AT$18,"")))&amp;IF(F82="Scenario1PBT15",'Deep retrofit'!$AU$18,IF(F82="Scenario2PBT15",'Deep retrofit'!$AV$18,IF(F82="Scenario3PBT15",'Deep retrofit'!$AW$18,"")))</f>
        <v/>
      </c>
      <c r="L82" s="117">
        <f t="shared" si="47"/>
        <v>0</v>
      </c>
      <c r="M82" s="117" t="str">
        <f>IF(F82="Scenario1PBT1",'Deep retrofit'!$E$20,IF(F82="Scenario2PBT1",'Deep retrofit'!$F$20,IF(F82="Scenario3PBT1",'Deep retrofit'!$G$20,"")))&amp;IF(F82="Scenario1PBT2",'Deep retrofit'!$H$20,IF(F82="Scenario2PBT2",'Deep retrofit'!$I$20,IF(F82="Scenario3PBT2",'Deep retrofit'!$J$20,"")))&amp;IF(F82="Scenario1PBT3",'Deep retrofit'!$K$20,IF(F82="Scenario2PBT3",'Deep retrofit'!$L$20,IF(F82="Scenario3PBT3",'Deep retrofit'!$M$20,"")))&amp;IF(F82="Scenario1PBT4",'Deep retrofit'!$N$20,IF(F82="Scenario2PBT4",'Deep retrofit'!$O$20,IF(F82="Scenario3PBT4",'Deep retrofit'!$P$20,"")))&amp;IF(F82="Scenario1PBT5",'Deep retrofit'!$Q$20,IF(F82="Scenario2PBT5",'Deep retrofit'!$R$20,IF(F82="Scenario3PBT5",'Deep retrofit'!$S$20,"")))&amp;IF(F82="Scenario1PBT6",'Deep retrofit'!$T$20,IF(F82="Scenario2PBT6",'Deep retrofit'!$U$20,IF(F82="Scenario3PBT6",'Deep retrofit'!$V$20,"")))&amp;IF(F82="Scenario1PBT7",'Deep retrofit'!$W$20,IF(F82="Scenario2PBT7",'Deep retrofit'!$X$20,IF(F82="Scenario3PBT7",'Deep retrofit'!$Y$20,"")))&amp;IF(F82="Scenario1PBT8",'Deep retrofit'!$Z$20,IF(F82="Scenario2PBT8",'Deep retrofit'!$AA$20,IF(F82="Scenario3PBT8",'Deep retrofit'!$AB$20,"")))&amp;IF(F82="Scenario1PBT9",'Deep retrofit'!$AC$20,IF(F82="Scenario2PBT9",'Deep retrofit'!$AD$20,IF(F82="Scenario3PBT9",'Deep retrofit'!$AE$20,"")))&amp;IF(F82="Scenario1PBT10",'Deep retrofit'!$AF$20,IF(F82="Scenario2PBT10",'Deep retrofit'!$AG$20,IF(F82="Scenario3PBT10",'Deep retrofit'!$AH$20,"")))&amp;IF(F82="Scenario1PBT11",'Deep retrofit'!$AI$20,IF(F82="Scenario2PBT11",'Deep retrofit'!$AJ$20,IF(F82="Scenario3PBT11",'Deep retrofit'!$AK$20,"")))&amp;IF(F82="Scenario1PBT12",'Deep retrofit'!$AL$20,IF(F82="Scenario2PBT12",'Deep retrofit'!$AM$20,IF(F82="Scenario3PBT12",'Deep retrofit'!$AN$20,"")))&amp;IF(F82="Scenario1PBT13",'Deep retrofit'!$AO$20,IF(F82="Scenario2PBT13",'Deep retrofit'!$AP$20,IF(F82="Scenario3PBT13",'Deep retrofit'!$AQ$20,"")))&amp;IF(F82="Scenario1PBT14",'Deep retrofit'!$AR$20,IF(F82="Scenario2PBT14",'Deep retrofit'!$AS$20,IF(F82="Scenario3PBT14",'Deep retrofit'!$AT$20,"")))&amp;IF(F82="Scenario1PBT15",'Deep retrofit'!$AU$20,IF(F82="Scenario2PBT15",'Deep retrofit'!$AV$20,IF(F82="Scenario3PBT15",'Deep retrofit'!$AW$20,"")))</f>
        <v/>
      </c>
      <c r="N82" s="118">
        <f t="shared" si="48"/>
        <v>0</v>
      </c>
      <c r="O82" s="206" t="str">
        <f>IF(F82="Scenario1PBT1",'Deep retrofit'!$E$23,IF(F82="Scenario2PBT1",'Deep retrofit'!$F$23,IF(F82="Scenario3PBT1",'Deep retrofit'!$G$23,"")))&amp;IF(F82="Scenario1PBT2",'Deep retrofit'!$H$23,IF(F82="Scenario2PBT2",'Deep retrofit'!$I$23,IF(F82="Scenario3PBT2",'Deep retrofit'!$J$23,"")))&amp;IF(F82="Scenario1PBT3",'Deep retrofit'!$K$23,IF(F82="Scenario2PBT3",'Deep retrofit'!$L$23,IF(F82="Scenario3PBT3",'Deep retrofit'!$M$23,"")))&amp;IF(F82="Scenario1PBT4",'Deep retrofit'!$N$23,IF(F82="Scenario2PBT4",'Deep retrofit'!$O$23,IF(F82="Scenario3PBT4",'Deep retrofit'!$P$23,"")))&amp;IF(F82="Scenario1PBT5",'Deep retrofit'!$Q$23,IF(F82="Scenario2PBT5",'Deep retrofit'!$R$23,IF(F82="Scenario3PBT5",'Deep retrofit'!$S$23,"")))&amp;IF(F82="Scenario1PBT6",'Deep retrofit'!$T$23,IF(F82="Scenario2PBT6",'Deep retrofit'!$U$23,IF(F82="Scenario3PBT6",'Deep retrofit'!$V$23,"")))&amp;IF(F82="Scenario1PBT7",'Deep retrofit'!$W$23,IF(F82="Scenario2PBT7",'Deep retrofit'!$X$23,IF(F82="Scenario3PBT7",'Deep retrofit'!$Y$23,"")))&amp;IF(F82="Scenario1PBT8",'Deep retrofit'!$Z$23,IF(F82="Scenario2PBT8",'Deep retrofit'!$AA$23,IF(F82="Scenario3PBT8",'Deep retrofit'!$AB$23,"")))&amp;IF(F82="Scenario1PBT9",'Deep retrofit'!$AC$23,IF(F82="Scenario2PBT9",'Deep retrofit'!$AD$23,IF(F82="Scenario3PBT9",'Deep retrofit'!$AE$23,"")))&amp;IF(F82="Scenario1PBT10",'Deep retrofit'!$AF$23,IF(F82="Scenario2PBT10",'Deep retrofit'!$AG$23,IF(F82="Scenario3PBT10",'Deep retrofit'!$AH$23,"")))&amp;IF(F82="Scenario1PBT11",'Deep retrofit'!$AI$23,IF(F82="Scenario2PBT11",'Deep retrofit'!$AJ$23,IF(F82="Scenario3PBT11",'Deep retrofit'!$AK$23,"")))&amp;IF(F82="Scenario1PBT12",'Deep retrofit'!$AL$23,IF(F82="Scenario2PBT12",'Deep retrofit'!$AM$23,IF(F82="Scenario3PBT12",'Deep retrofit'!$AN$23,"")))&amp;IF(F82="Scenario1PBT13",'Deep retrofit'!$AO$23,IF(F82="Scenario2PBT13",'Deep retrofit'!$AP$23,IF(F82="Scenario3PBT13",'Deep retrofit'!$AQ$23,"")))&amp;IF(F82="Scenario1PBT14",'Deep retrofit'!$AR$23,IF(F82="Scenario2PBT14",'Deep retrofit'!$AS$23,IF(F82="Scenario3PBT14",'Deep retrofit'!$AT$23,"")))&amp;IF(F82="Scenario1PBT15",'Deep retrofit'!$AU$23,IF(F82="Scenario2PBT15",'Deep retrofit'!$AV$23,IF(F82="Scenario3PBT15",'Deep retrofit'!$AW$23,"")))</f>
        <v/>
      </c>
      <c r="P82" s="117">
        <f t="shared" si="49"/>
        <v>0</v>
      </c>
      <c r="Q82" s="117" t="str">
        <f>IF(F82="Scenario1PBT1",'Deep retrofit'!$E$25,IF(F82="Scenario2PBT1",'Deep retrofit'!$F$25,IF(F82="Scenario3PBT1",'Deep retrofit'!$G$25,"")))&amp;IF(F82="Scenario1PBT2",'Deep retrofit'!$H$25,IF(F82="Scenario2PBT2",'Deep retrofit'!$I$25,IF(F82="Scenario3PBT2",'Deep retrofit'!$J$25,"")))&amp;IF(F82="Scenario1PBT3",'Deep retrofit'!$K$25,IF(F82="Scenario2PBT3",'Deep retrofit'!$L$25,IF(F82="Scenario3PBT3",'Deep retrofit'!$M$25,"")))&amp;IF(F82="Scenario1PBT4",'Deep retrofit'!$N$25,IF(F82="Scenario2PBT4",'Deep retrofit'!$O$25,IF(F82="Scenario3PBT4",'Deep retrofit'!$P$25,"")))&amp;IF(F82="Scenario1PBT5",'Deep retrofit'!$Q$25,IF(F82="Scenario2PBT5",'Deep retrofit'!$R$25,IF(F82="Scenario3PBT5",'Deep retrofit'!$S$25,"")))&amp;IF(F82="Scenario1PBT6",'Deep retrofit'!$T$25,IF(F82="Scenario2PBT6",'Deep retrofit'!$U$25,IF(F82="Scenario3PBT6",'Deep retrofit'!$V$25,"")))&amp;IF(F82="Scenario1PBT7",'Deep retrofit'!$W$25,IF(F82="Scenario2PBT7",'Deep retrofit'!$X$25,IF(F82="Scenario3PBT7",'Deep retrofit'!$Y$25,"")))&amp;IF(F82="Scenario1PBT8",'Deep retrofit'!$Z$25,IF(F82="Scenario2PBT8",'Deep retrofit'!$AA$25,IF(F82="Scenario3PBT8",'Deep retrofit'!$AB$25,"")))&amp;IF(F82="Scenario1PBT9",'Deep retrofit'!$AC$25,IF(F82="Scenario2PBT9",'Deep retrofit'!$AD$25,IF(F82="Scenario3PBT9",'Deep retrofit'!$AE$25,"")))&amp;IF(F82="Scenario1PBT10",'Deep retrofit'!$AF$25,IF(F82="Scenario2PBT10",'Deep retrofit'!$AG$25,IF(F82="Scenario3PBT10",'Deep retrofit'!$AH$25,"")))&amp;IF(F82="Scenario1PBT11",'Deep retrofit'!$AI$25,IF(F82="Scenario2PBT11",'Deep retrofit'!$AJ$25,IF(F82="Scenario3PBT11",'Deep retrofit'!$AK$25,"")))&amp;IF(F82="Scenario1PBT12",'Deep retrofit'!$AL$25,IF(F82="Scenario2PBT12",'Deep retrofit'!$AM$25,IF(F82="Scenario3PBT12",'Deep retrofit'!$AN$25,"")))&amp;IF(F82="Scenario1PBT13",'Deep retrofit'!$AO$25,IF(F82="Scenario2PBT13",'Deep retrofit'!$AP$25,IF(F82="Scenario3PBT13",'Deep retrofit'!$AQ$25,"")))&amp;IF(F82="Scenario1PBT14",'Deep retrofit'!$AR$25,IF(F82="Scenario2PBT14",'Deep retrofit'!$AS$25,IF(F82="Scenario3PBT14",'Deep retrofit'!$AT$25,"")))&amp;IF(F82="Scenario1PBT15",'Deep retrofit'!$AU$25,IF(F82="Scenario2PBT15",'Deep retrofit'!$AV$25,IF(F82="Scenario3PBT15",'Deep retrofit'!$AW$25,"")))</f>
        <v/>
      </c>
      <c r="R82" s="117">
        <f t="shared" si="50"/>
        <v>0</v>
      </c>
      <c r="S82" s="117" t="str">
        <f>IF(F82="Scenario1PBT1",'Deep retrofit'!$E$27,IF(F82="Scenario2PBT1",'Deep retrofit'!$F$27,IF(F82="Scenario3PBT1",'Deep retrofit'!$G$27,"")))&amp;IF(F82="Scenario1PBT2",'Deep retrofit'!$H$27,IF(F82="Scenario2PBT2",'Deep retrofit'!$I$27,IF(F82="Scenario3PBT2",'Deep retrofit'!$J$27,"")))&amp;IF(F82="Scenario1PBT3",'Deep retrofit'!$K$27,IF(F82="Scenario2PBT3",'Deep retrofit'!$L$27,IF(F82="Scenario3PBT3",'Deep retrofit'!$M$27,"")))&amp;IF(F82="Scenario1PBT4",'Deep retrofit'!$N$27,IF(F82="Scenario2PBT4",'Deep retrofit'!$O$27,IF(F82="Scenario3PBT4",'Deep retrofit'!$P$27,"")))&amp;IF(F82="Scenario1PBT5",'Deep retrofit'!$Q$27,IF(F82="Scenario2PBT5",'Deep retrofit'!$R$27,IF(F82="Scenario3PBT5",'Deep retrofit'!$S$27,"")))&amp;IF(F82="Scenario1PBT6",'Deep retrofit'!$T$27,IF(F82="Scenario2PBT6",'Deep retrofit'!$U$27,IF(F82="Scenario3PBT6",'Deep retrofit'!$V$27,"")))&amp;IF(F82="Scenario1PBT7",'Deep retrofit'!$W$27,IF(F82="Scenario2PBT7",'Deep retrofit'!$X$27,IF(F82="Scenario3PBT7",'Deep retrofit'!$Y$27,"")))&amp;IF(F82="Scenario1PBT8",'Deep retrofit'!$Z$27,IF(F82="Scenario2PBT8",'Deep retrofit'!$AA$27,IF(F82="Scenario3PBT8",'Deep retrofit'!$AB$27,"")))&amp;IF(F82="Scenario1PBT9",'Deep retrofit'!$AC$27,IF(F82="Scenario2PBT9",'Deep retrofit'!$AD$27,IF(F82="Scenario3PBT9",'Deep retrofit'!$AE$27,"")))&amp;IF(F82="Scenario1PBT10",'Deep retrofit'!$AF$27,IF(F82="Scenario2PBT10",'Deep retrofit'!$AG$27,IF(F82="Scenario3PBT10",'Deep retrofit'!$AH$27,"")))&amp;IF(F82="Scenario1PBT11",'Deep retrofit'!$AI$27,IF(F82="Scenario2PBT11",'Deep retrofit'!$AJ$27,IF(F82="Scenario3PBT11",'Deep retrofit'!$AK$27,"")))&amp;IF(F82="Scenario1PBT12",'Deep retrofit'!$AL$27,IF(F82="Scenario2PBT12",'Deep retrofit'!$AM$27,IF(F82="Scenario3PBT12",'Deep retrofit'!$AN$27,"")))&amp;IF(F82="Scenario1PBT13",'Deep retrofit'!$AO$27,IF(F82="Scenario2PBT13",'Deep retrofit'!$AP$27,IF(F82="Scenario3PBT13",'Deep retrofit'!$AQ$27,"")))&amp;IF(F82="Scenario1PBT14",'Deep retrofit'!$AR$27,IF(F82="Scenario2PBT14",'Deep retrofit'!$AS$27,IF(F82="Scenario3PBT14",'Deep retrofit'!$AT$27,"")))&amp;IF(F82="Scenario1PBT15",'Deep retrofit'!$AU$27,IF(F82="Scenario2PBT15",'Deep retrofit'!$AV$27,IF(F82="Scenario3PBT15",'Deep retrofit'!$AW$27,"")))</f>
        <v/>
      </c>
      <c r="T82" s="207">
        <f t="shared" si="51"/>
        <v>0</v>
      </c>
      <c r="U82" s="206" t="str">
        <f>IF(F82="Scenario1PBT1",'Deep retrofit'!$E$38,IF(F82="Scenario2PBT1",'Deep retrofit'!$F$38,IF(F82="Scenario3PBT1",'Deep retrofit'!$G$38,"")))&amp;IF(F82="Scenario1PBT2",'Deep retrofit'!$H$38,IF(F82="Scenario2PBT2",'Deep retrofit'!$I$38,IF(F82="Scenario3PBT2",'Deep retrofit'!$J$38,"")))&amp;IF(F82="Scenario1PBT3",'Deep retrofit'!$K$38,IF(F82="Scenario2PBT3",'Deep retrofit'!$L$38,IF(F82="Scenario3PBT3",'Deep retrofit'!$M$38,"")))&amp;IF(F82="Scenario1PBT4",'Deep retrofit'!$N$38,IF(F82="Scenario2PBT4",'Deep retrofit'!$O$38,IF(F82="Scenario3PBT4",'Deep retrofit'!$P$38,"")))&amp;IF(F82="Scenario1PBT5",'Deep retrofit'!$Q$38,IF(F82="Scenario2PBT5",'Deep retrofit'!$R$38,IF(F82="Scenario3PBT5",'Deep retrofit'!$S$38,"")))&amp;IF(F82="Scenario1PBT6",'Deep retrofit'!$T$38,IF(F82="Scenario2PBT6",'Deep retrofit'!$U$38,IF(F82="Scenario3PBT6",'Deep retrofit'!$V$38,"")))&amp;IF(F82="Scenario1PBT7",'Deep retrofit'!$W$38,IF(F82="Scenario2PBT7",'Deep retrofit'!$X$38,IF(F82="Scenario3PBT7",'Deep retrofit'!$Y$38,"")))&amp;IF(F82="Scenario1PBT8",'Deep retrofit'!$Z$38,IF(F82="Scenario2PBT8",'Deep retrofit'!$AA$38,IF(F82="Scenario3PBT8",'Deep retrofit'!$AB$38,"")))&amp;IF(F82="Scenario1PBT9",'Deep retrofit'!$AC$38,IF(F82="Scenario2PBT9",'Deep retrofit'!$AD$38,IF(F82="Scenario3PBT9",'Deep retrofit'!$AE$38,"")))&amp;IF(F82="Scenario1PBT10",'Deep retrofit'!$AF$38,IF(F82="Scenario2PBT10",'Deep retrofit'!$AG$38,IF(F82="Scenario3PBT10",'Deep retrofit'!$AH$38,"")))&amp;IF(F82="Scenario1PBT11",'Deep retrofit'!$AI$38,IF(F82="Scenario2PBT11",'Deep retrofit'!$AJ$38,IF(F82="Scenario3PBT11",'Deep retrofit'!$AK$38,"")))&amp;IF(F82="Scenario1PBT12",'Deep retrofit'!$AL$38,IF(F82="Scenario2PBT12",'Deep retrofit'!$AM$38,IF(F82="Scenario3PBT12",'Deep retrofit'!$AN$38,"")))&amp;IF(F82="Scenario1PBT13",'Deep retrofit'!$AO$38,IF(F82="Scenario2PBT13",'Deep retrofit'!$AP$38,IF(F82="Scenario3PBT13",'Deep retrofit'!$AQ$38,"")))&amp;IF(F82="Scenario1PBT14",'Deep retrofit'!$AR$38,IF(F82="Scenario2PBT14",'Deep retrofit'!$AS$38,IF(F82="Scenario3PBT14",'Deep retrofit'!$AT$38,"")))&amp;IF(F82="Scenario1PBT15",'Deep retrofit'!$AU$38,IF(F82="Scenario2PBT15",'Deep retrofit'!$AV$38,IF(F82="Scenario3PBT15",'Deep retrofit'!$AW$38,"")))</f>
        <v/>
      </c>
      <c r="V82" s="117">
        <f t="shared" si="52"/>
        <v>0</v>
      </c>
      <c r="W82" s="117" t="str">
        <f>IF(F82="Scenario1PBT1",'Deep retrofit'!$E$40,IF(F82="Scenario2PBT1",'Deep retrofit'!$F$40,IF(F82="Scenario3PBT1",'Deep retrofit'!$G$40,"")))&amp;IF(F82="Scenario1PBT2",'Deep retrofit'!$H$40,IF(F82="Scenario2PBT2",'Deep retrofit'!$I$40,IF(F82="Scenario3PBT2",'Deep retrofit'!$J$40,"")))&amp;IF(F82="Scenario1PBT3",'Deep retrofit'!$K$40,IF(F82="Scenario2PBT3",'Deep retrofit'!$L$40,IF(F82="Scenario3PBT3",'Deep retrofit'!$M$40,"")))&amp;IF(F82="Scenario1PBT4",'Deep retrofit'!$N$40,IF(F82="Scenario2PBT4",'Deep retrofit'!$O$40,IF(F82="Scenario3PBT4",'Deep retrofit'!$P$40,"")))&amp;IF(F82="Scenario1PBT5",'Deep retrofit'!$Q$40,IF(F82="Scenario2PBT5",'Deep retrofit'!$R$40,IF(F82="Scenario3PBT5",'Deep retrofit'!$S$40,"")))&amp;IF(F82="Scenario1PBT6",'Deep retrofit'!$T$40,IF(F82="Scenario2PBT6",'Deep retrofit'!$U$40,IF(F82="Scenario3PBT6",'Deep retrofit'!$V$40,"")))&amp;IF(F82="Scenario1PBT7",'Deep retrofit'!$W$40,IF(F82="Scenario2PBT7",'Deep retrofit'!$X$40,IF(F82="Scenario3PBT7",'Deep retrofit'!$Y$40,"")))&amp;IF(F82="Scenario1PBT8",'Deep retrofit'!$Z$40,IF(F82="Scenario2PBT8",'Deep retrofit'!$AA$40,IF(F82="Scenario3PBT8",'Deep retrofit'!$AB$40,"")))&amp;IF(F82="Scenario1PBT9",'Deep retrofit'!$AC$40,IF(F82="Scenario2PBT9",'Deep retrofit'!$AD$40,IF(F82="Scenario3PBT9",'Deep retrofit'!$AE$40,"")))&amp;IF(F82="Scenario1PBT10",'Deep retrofit'!$AF$40,IF(F82="Scenario2PBT10",'Deep retrofit'!$AG$40,IF(F82="Scenario3PBT10",'Deep retrofit'!$AH$40,"")))&amp;IF(F82="Scenario1PBT11",'Deep retrofit'!$AI$40,IF(F82="Scenario2PBT11",'Deep retrofit'!$AJ$40,IF(F82="Scenario3PBT11",'Deep retrofit'!$AK$40,"")))&amp;IF(F82="Scenario1PBT12",'Deep retrofit'!$AL$40,IF(F82="Scenario2PBT12",'Deep retrofit'!$AM$40,IF(F82="Scenario3PBT12",'Deep retrofit'!$AN$40,"")))&amp;IF(F82="Scenario1PBT13",'Deep retrofit'!$AO$40,IF(F82="Scenario2PBT13",'Deep retrofit'!$AP$40,IF(F82="Scenario3PBT13",'Deep retrofit'!$AQ$40,"")))&amp;IF(F82="Scenario1PBT14",'Deep retrofit'!$AR$40,IF(F82="Scenario2PBT14",'Deep retrofit'!$AS$40,IF(F82="Scenario3PBT14",'Deep retrofit'!$AT$40,"")))&amp;IF(F82="Scenario1PBT15",'Deep retrofit'!$AU$40,IF(F82="Scenario2PBT15",'Deep retrofit'!$AV$40,IF(F82="Scenario3PBT15",'Deep retrofit'!$AW$40,"")))</f>
        <v/>
      </c>
      <c r="X82" s="117">
        <f t="shared" si="53"/>
        <v>0</v>
      </c>
      <c r="Y82" s="117" t="str">
        <f>IF(F82="Scenario1PBT1",'Deep retrofit'!$E$42,IF(F82="Scenario2PBT1",'Deep retrofit'!$F$42,IF(F82="Scenario3PBT1",'Deep retrofit'!$G$42,"")))&amp;IF(F82="Scenario1PBT2",'Deep retrofit'!$H$42,IF(F82="Scenario2PBT2",'Deep retrofit'!$I$42,IF(F82="Scenario3PBT2",'Deep retrofit'!$J$42,"")))&amp;IF(F82="Scenario1PBT3",'Deep retrofit'!$K$42,IF(F82="Scenario2PBT3",'Deep retrofit'!$L$42,IF(F82="Scenario3PBT3",'Deep retrofit'!$M$42,"")))&amp;IF(F82="Scenario1PBT4",'Deep retrofit'!$N$42,IF(F82="Scenario2PBT4",'Deep retrofit'!$O$42,IF(F82="Scenario3PBT4",'Deep retrofit'!$P$42,"")))&amp;IF(F82="Scenario1PBT5",'Deep retrofit'!$Q$42,IF(F82="Scenario2PBT5",'Deep retrofit'!$R$42,IF(F82="Scenario3PBT5",'Deep retrofit'!$S$42,"")))&amp;IF(F82="Scenario1PBT6",'Deep retrofit'!$T$42,IF(F82="Scenario2PBT6",'Deep retrofit'!$U$42,IF(F82="Scenario3PBT6",'Deep retrofit'!$V$42,"")))&amp;IF(F82="Scenario1PBT7",'Deep retrofit'!$W$42,IF(F82="Scenario2PBT7",'Deep retrofit'!$X$42,IF(F82="Scenario3PBT7",'Deep retrofit'!$Y$42,"")))&amp;IF(F82="Scenario1PBT8",'Deep retrofit'!$Z$42,IF(F82="Scenario2PBT8",'Deep retrofit'!$AA$42,IF(F82="Scenario3PBT8",'Deep retrofit'!$AB$42,"")))&amp;IF(F82="Scenario1PBT9",'Deep retrofit'!$AC$42,IF(F82="Scenario2PBT9",'Deep retrofit'!$AD$42,IF(F82="Scenario3PBT9",'Deep retrofit'!$AE$42,"")))&amp;IF(F82="Scenario1PBT10",'Deep retrofit'!$AF$42,IF(F82="Scenario2PBT10",'Deep retrofit'!$AG$42,IF(F82="Scenario3PBT10",'Deep retrofit'!$AH$42,"")))&amp;IF(F82="Scenario1PBT11",'Deep retrofit'!$AI$42,IF(F82="Scenario2PBT11",'Deep retrofit'!$AJ$42,IF(F82="Scenario3PBT11",'Deep retrofit'!$AK$42,"")))&amp;IF(F82="Scenario1PBT12",'Deep retrofit'!$AL$42,IF(F82="Scenario2PBT12",'Deep retrofit'!$AM$42,IF(F82="Scenario3PBT12",'Deep retrofit'!$AN$42,"")))&amp;IF(F82="Scenario1PBT13",'Deep retrofit'!$AO$42,IF(F82="Scenario2PBT13",'Deep retrofit'!$AP$42,IF(F82="Scenario3PBT13",'Deep retrofit'!$AQ$42,"")))&amp;IF(F82="Scenario1PBT14",'Deep retrofit'!$AR$42,IF(F82="Scenario2PBT14",'Deep retrofit'!$AS$42,IF(F82="Scenario3PBT14",'Deep retrofit'!$AT$42,"")))&amp;IF(F82="Scenario1PBT15",'Deep retrofit'!$AU$42,IF(F82="Scenario2PBT15",'Deep retrofit'!$AV$42,IF(F82="Scenario3PBT15",'Deep retrofit'!$AW$42,"")))</f>
        <v/>
      </c>
      <c r="Z82" s="117">
        <f t="shared" si="54"/>
        <v>0</v>
      </c>
      <c r="AA82" s="269" t="str">
        <f>IF(F82="Scenario1PBT1",'Deep retrofit'!$E$101,IF(F82="Scenario2PBT1",'Deep retrofit'!$F$101,IF(F82="Scenario3PBT1",'Deep retrofit'!$G$101,"")))&amp;IF(F82="Scenario1PBT2",'Deep retrofit'!$H$101,IF(F82="Scenario2PBT2",'Deep retrofit'!$I$101,IF(F82="Scenario3PBT2",'Deep retrofit'!$J$101,"")))&amp;IF(F82="Scenario1PBT3",'Deep retrofit'!$K$101,IF(F82="Scenario2PBT3",'Deep retrofit'!$L$101,IF(F82="Scenario3PBT3",'Deep retrofit'!$M$101,"")))&amp;IF(F82="Scenario1PBT4",'Deep retrofit'!$N$101,IF(F82="Scenario2PBT4",'Deep retrofit'!$O$101,IF(F82="Scenario3PBT4",'Deep retrofit'!$P$101,"")))&amp;IF(F82="Scenario1PBT5",'Deep retrofit'!$Q$101,IF(F82="Scenario2PBT5",'Deep retrofit'!$R$101,IF(F82="Scenario3PBT5",'Deep retrofit'!$S$101,"")))&amp;IF(F82="Scenario1PBT6",'Deep retrofit'!$T$101,IF(F82="Scenario2PBT6",'Deep retrofit'!$U$101,IF(F82="Scenario3PBT6",'Deep retrofit'!$V$101,"")))&amp;IF(F82="Scenario1PBT7",'Deep retrofit'!$W$101,IF(F82="Scenario2PBT7",'Deep retrofit'!$X$101,IF(F82="Scenario3PBT7",'Deep retrofit'!$Y$101,"")))&amp;IF(F82="Scenario1PBT8",'Deep retrofit'!$Z$101,IF(F82="Scenario2PBT8",'Deep retrofit'!$AA$101,IF(F82="Scenario3PBT8",'Deep retrofit'!$AB$101,"")))&amp;IF(F82="Scenario1PBT9",'Deep retrofit'!$AC$101,IF(F82="Scenario2PBT9",'Deep retrofit'!$AD$101,IF(F82="Scenario3PBT9",'Deep retrofit'!$AE$101,"")))&amp;IF(F82="Scenario1PBT10",'Deep retrofit'!$AF$101,IF(F82="Scenario2PBT10",'Deep retrofit'!$AG$101,IF(F82="Scenario3PBT10",'Deep retrofit'!$AH$101,"")))&amp;IF(F82="Scenario1PBT11",'Deep retrofit'!$AI$101,IF(F82="Scenario2PBT11",'Deep retrofit'!$AJ$101,IF(F82="Scenario3PBT11",'Deep retrofit'!$AK$101,"")))&amp;IF(F82="Scenario1PBT12",'Deep retrofit'!$AL$101,IF(F82="Scenario2PBT12",'Deep retrofit'!$AM$101,IF(F82="Scenario3PBT12",'Deep retrofit'!$AN$101,"")))&amp;IF(F82="Scenario1PBT13",'Deep retrofit'!$AO$101,IF(F82="Scenario2PBT13",'Deep retrofit'!$AP$101,IF(F82="Scenario3PBT13",'Deep retrofit'!$AQ$101,"")))&amp;IF(F82="Scenario1PBT14",'Deep retrofit'!$AR$101,IF(F82="Scenario2PBT14",'Deep retrofit'!$AS$101,IF(F82="Scenario3PBT14",'Deep retrofit'!$AT$101,"")))&amp;IF(F82="Scenario1PBT15",'Deep retrofit'!$AU$101,IF(F82="Scenario2PBT15",'Deep retrofit'!$AV$101,IF(F82="Scenario3PBT15",'Deep retrofit'!$AW$101,"")))</f>
        <v/>
      </c>
      <c r="AB82" s="179">
        <f t="shared" si="55"/>
        <v>0</v>
      </c>
      <c r="AC82" s="208">
        <f>IFERROR('Projection_Base-case'!G82-G82,0)</f>
        <v>0</v>
      </c>
      <c r="AD82" s="117">
        <f t="shared" si="34"/>
        <v>0</v>
      </c>
      <c r="AE82" s="117">
        <f>IFERROR(100*AC82/'Projection_Base-case'!G82,0)</f>
        <v>0</v>
      </c>
      <c r="AF82" s="117">
        <f>IFERROR('Projection_Base-case'!I82-I82,0)</f>
        <v>0</v>
      </c>
      <c r="AG82" s="117">
        <f t="shared" si="35"/>
        <v>0</v>
      </c>
      <c r="AH82" s="117">
        <f>IFERROR(100*AF82/'Projection_Base-case'!I82,0)</f>
        <v>0</v>
      </c>
      <c r="AI82" s="117">
        <f>IFERROR('Projection_Base-case'!K82-K82,0)</f>
        <v>0</v>
      </c>
      <c r="AJ82" s="117">
        <f t="shared" si="36"/>
        <v>0</v>
      </c>
      <c r="AK82" s="117">
        <f>IFERROR(100*AI82/'Projection_Base-case'!K82,0)</f>
        <v>0</v>
      </c>
      <c r="AL82" s="117">
        <f>IFERROR(M82-'Projection_Base-case'!M82,0)</f>
        <v>0</v>
      </c>
      <c r="AM82" s="117">
        <f t="shared" si="37"/>
        <v>0</v>
      </c>
      <c r="AN82" s="179">
        <f>IFERROR(IF('Projection_Base-case'!N82&gt;0,100*AM82/'Projection_Base-case'!N82,100*AM82/N82),0)</f>
        <v>0</v>
      </c>
      <c r="AO82" s="206">
        <f>IFERROR('Projection_Base-case'!O82-O82,0)</f>
        <v>0</v>
      </c>
      <c r="AP82" s="117">
        <f t="shared" si="38"/>
        <v>0</v>
      </c>
      <c r="AQ82" s="117">
        <f>IFERROR(100*AO82/'Projection_Base-case'!O82,0)</f>
        <v>0</v>
      </c>
      <c r="AR82" s="117">
        <f>IFERROR('Projection_Base-case'!Q82-Q82,0)</f>
        <v>0</v>
      </c>
      <c r="AS82" s="117">
        <f t="shared" si="39"/>
        <v>0</v>
      </c>
      <c r="AT82" s="117">
        <f>IFERROR(100*AR82/'Projection_Base-case'!Q82,0)</f>
        <v>0</v>
      </c>
      <c r="AU82" s="117">
        <f>IFERROR('Projection_Base-case'!S82-S82,0)</f>
        <v>0</v>
      </c>
      <c r="AV82" s="117">
        <f t="shared" si="40"/>
        <v>0</v>
      </c>
      <c r="AW82" s="118">
        <f>IFERROR(100*AU82/'Projection_Base-case'!S82,0)</f>
        <v>0</v>
      </c>
      <c r="AX82" s="206">
        <f>IFERROR('Projection_Base-case'!U82-U82,0)</f>
        <v>0</v>
      </c>
      <c r="AY82" s="117">
        <f t="shared" si="41"/>
        <v>0</v>
      </c>
      <c r="AZ82" s="117">
        <f>IFERROR(100*AX82/'Projection_Base-case'!U82,0)</f>
        <v>0</v>
      </c>
      <c r="BA82" s="117">
        <f>IFERROR('Projection_Base-case'!W82-W82,0)</f>
        <v>0</v>
      </c>
      <c r="BB82" s="117">
        <f t="shared" si="42"/>
        <v>0</v>
      </c>
      <c r="BC82" s="117">
        <f>IFERROR(100*BA82/'Projection_Base-case'!W82,0)</f>
        <v>0</v>
      </c>
      <c r="BD82" s="117">
        <f>IFERROR('Projection_Base-case'!Y82-Y82,0)</f>
        <v>0</v>
      </c>
      <c r="BE82" s="117">
        <f t="shared" si="43"/>
        <v>0</v>
      </c>
      <c r="BF82" s="117">
        <f>IFERROR(100*BD82/'Projection_Base-case'!Y82,0)</f>
        <v>0</v>
      </c>
      <c r="BG82" s="178">
        <f t="shared" si="56"/>
        <v>0</v>
      </c>
      <c r="BH82" s="179">
        <f t="shared" si="57"/>
        <v>0</v>
      </c>
    </row>
    <row r="83" spans="1:60">
      <c r="A83" s="205">
        <v>78</v>
      </c>
      <c r="B83" s="178">
        <f>IF('Projection_Base-case'!B83&lt;&gt;"",'Projection_Base-case'!B83,0)</f>
        <v>0</v>
      </c>
      <c r="C83" s="178">
        <f>IF('Projection_Base-case'!C83&lt;&gt;"",'Projection_Base-case'!C83,0)</f>
        <v>0</v>
      </c>
      <c r="D83" s="178">
        <f>IF('Projection_Base-case'!D83&lt;&gt;"",'Projection_Base-case'!D83,0)</f>
        <v>0</v>
      </c>
      <c r="E83" s="107" t="str">
        <f>IF(AND('Résultats deep'!$AC$3="OUI",'Résultats deep'!E82&lt;&gt;""),'Résultats deep'!E82,IF(OR(D83="PBT1",D83="PBT2",D83="PBT3",D83="PBT4",D83="PBT5",D83="PBT6",D83="PBT7"),"Scenario1",""))</f>
        <v/>
      </c>
      <c r="F83" s="202" t="str">
        <f t="shared" si="44"/>
        <v>0</v>
      </c>
      <c r="G83" s="177" t="str">
        <f>IF(F83="Scenario1PBT1",'Deep retrofit'!$E$6,IF(F83="Scenario2PBT1",'Deep retrofit'!$F$6,IF(F83="Scenario3PBT1",'Deep retrofit'!$G$6,"")))&amp;IF(F83="Scenario1PBT2",'Deep retrofit'!$H$6,IF(F83="Scenario2PBT2",'Deep retrofit'!$I$6,IF(F83="Scenario3PBT2",'Deep retrofit'!$J$6,"")))&amp;IF(F83="Scenario1PBT3",'Deep retrofit'!$K$6,IF(F83="Scenario2PBT3",'Deep retrofit'!$L$6,IF(F83="Scenario3PBT3",'Deep retrofit'!$M$6,"")))&amp;IF(F83="Scenario1PBT4",'Deep retrofit'!$N$6,IF(F83="Scenario2PBT4",'Deep retrofit'!$O$6,IF(F83="Scenario3PBT4",'Deep retrofit'!$P$6,"")))&amp;IF(F83="Scenario1PBT5",'Deep retrofit'!$Q$6,IF(F83="Scenario2PBT5",'Deep retrofit'!$R$6,IF(F83="Scenario3PBT5",'Deep retrofit'!$S$6,"")))&amp;IF(F83="Scenario1PBT6",'Deep retrofit'!$T$6,IF(F83="Scenario2PBT6",'Deep retrofit'!$U$6,IF(F83="Scenario3PBT6",'Deep retrofit'!$V$6,"")))&amp;IF(F83="Scenario1PBT7",'Deep retrofit'!$W$6,IF(F83="Scenario2PBT7",'Deep retrofit'!$X$6,IF(F83="Scenario3PBT7",'Deep retrofit'!$Y$6,"")))&amp;IF(F83="Scenario1PBT8",'Deep retrofit'!$Z$6,IF(F83="Scenario2PBT8",'Deep retrofit'!$AA$6,IF(F83="Scenario3PBT8",'Deep retrofit'!$AB$6,"")))&amp;IF(F83="Scenario1PBT9",'Deep retrofit'!$AC$6,IF(F83="Scenario2PBT9",'Deep retrofit'!$AD$6,IF(F83="Scenario3PBT9",'Deep retrofit'!$AE$6,"")))&amp;IF(F83="Scenario1PBT10",'Deep retrofit'!$AF$6,IF(F83="Scenario2PBT10",'Deep retrofit'!$AG$6,IF(F83="Scenario3PBT10",'Deep retrofit'!$AH$6,"")))&amp;IF(F83="Scenario1PBT11",'Deep retrofit'!$AI$6,IF(F83="Scenario2PBT11",'Deep retrofit'!$AJ$6,IF(F83="Scenario3PBT11",'Deep retrofit'!$AK$6,"")))&amp;IF(F83="Scenario1PBT12",'Deep retrofit'!$AL$6,IF(F83="Scenario2PBT12",'Deep retrofit'!$AM$6,IF(F83="Scenario3PBT12",'Deep retrofit'!$AN$6,"")))&amp;IF(F83="Scenario1PBT13",'Deep retrofit'!$AO$6,IF(F83="Scenario2PBT13",'Deep retrofit'!$AP$6,IF(F83="Scenario3PBT13",'Deep retrofit'!$AQ$6,"")))&amp;IF(F83="Scenario1PBT14",'Deep retrofit'!$AR$6,IF(F83="Scenario2PBT14",'Deep retrofit'!$AS$6,IF(F83="Scenario3PBT14",'Deep retrofit'!$AT$6,"")))&amp;IF(F83="Scenario1PBT15",'Deep retrofit'!$AU$6,IF(F83="Scenario2PBT15",'Deep retrofit'!$AV$6,IF(F83="Scenario3PBT15",'Deep retrofit'!$AW$6,"")))</f>
        <v/>
      </c>
      <c r="H83" s="117">
        <f t="shared" si="45"/>
        <v>0</v>
      </c>
      <c r="I83" s="178" t="str">
        <f>IF(F83="Scenario1PBT1",'Deep retrofit'!$E$16,IF(F83="Scenario2PBT1",'Deep retrofit'!$F$16,IF(F83="Scenario3PBT1",'Deep retrofit'!$G$16,"")))&amp;IF(F83="Scenario1PBT2",'Deep retrofit'!$H$16,IF(F83="Scenario2PBT2",'Deep retrofit'!$I$16,IF(F83="Scenario3PBT2",'Deep retrofit'!$J$16,"")))&amp;IF(F83="Scenario1PBT3",'Deep retrofit'!$K$16,IF(F83="Scenario2PBT3",'Deep retrofit'!$L$16,IF(F83="Scenario3PBT3",'Deep retrofit'!$M$16,"")))&amp;IF(F83="Scenario1PBT4",'Deep retrofit'!$N$16,IF(F83="Scenario2PBT4",'Deep retrofit'!$O$16,IF(F83="Scenario3PBT4",'Deep retrofit'!$P$16,"")))&amp;IF(F83="Scenario1PBT5",'Deep retrofit'!$Q$16,IF(F83="Scenario2PBT5",'Deep retrofit'!$R$16,IF(F83="Scenario3PBT5",'Deep retrofit'!$S$16,"")))&amp;IF(F83="Scenario1PBT6",'Deep retrofit'!$T$16,IF(F83="Scenario2PBT6",'Deep retrofit'!$U$16,IF(F83="Scenario3PBT6",'Deep retrofit'!$V$16,"")))&amp;IF(F83="Scenario1PBT7",'Deep retrofit'!$W$16,IF(F83="Scenario2PBT7",'Deep retrofit'!$X$16,IF(F83="Scenario3PBT7",'Deep retrofit'!$Y$16,"")))&amp;IF(F83="Scenario1PBT8",'Deep retrofit'!$Z$16,IF(F83="Scenario2PBT8",'Deep retrofit'!$AA$16,IF(F83="Scenario3PBT8",'Deep retrofit'!$AB$16,"")))&amp;IF(F83="Scenario1PBT9",'Deep retrofit'!$AC$16,IF(F83="Scenario2PBT9",'Deep retrofit'!$AD$16,IF(F83="Scenario3PBT9",'Deep retrofit'!$AE$16,"")))&amp;IF(F83="Scenario1PBT10",'Deep retrofit'!$AF$16,IF(F83="Scenario2PBT10",'Deep retrofit'!$AG$16,IF(F83="Scenario3PBT10",'Deep retrofit'!$AH$16,"")))&amp;IF(F83="Scenario1PBT11",'Deep retrofit'!$AI$16,IF(F83="Scenario2PBT11",'Deep retrofit'!$AJ$16,IF(F83="Scenario3PBT11",'Deep retrofit'!$AK$16,"")))&amp;IF(F83="Scenario1PBT12",'Deep retrofit'!$AL$16,IF(F83="Scenario2PBT12",'Deep retrofit'!$AM$16,IF(F83="Scenario3PBT12",'Deep retrofit'!$AN$16,"")))&amp;IF(F83="Scenario1PBT13",'Deep retrofit'!$AO$16,IF(F83="Scenario2PBT13",'Deep retrofit'!$AP$16,IF(F83="Scenario3PBT13",'Deep retrofit'!$AQ$16,"")))&amp;IF(F83="Scenario1PBT14",'Deep retrofit'!$AR$16,IF(F83="Scenario2PBT14",'Deep retrofit'!$AS$16,IF(F83="Scenario3PBT14",'Deep retrofit'!$AT$16,"")))&amp;IF(F83="Scenario1PBT15",'Deep retrofit'!$AU$16,IF(F83="Scenario2PBT15",'Deep retrofit'!$AV$16,IF(F83="Scenario3PBT15",'Deep retrofit'!$AW$16,"")))</f>
        <v/>
      </c>
      <c r="J83" s="117">
        <f t="shared" si="46"/>
        <v>0</v>
      </c>
      <c r="K83" s="117" t="str">
        <f>IF(F83="Scenario1PBT1",'Deep retrofit'!$E$18,IF(F83="Scenario2PBT1",'Deep retrofit'!$F$18,IF(F83="Scenario3PBT1",'Deep retrofit'!$G$18,"")))&amp;IF(F83="Scenario1PBT2",'Deep retrofit'!$H$18,IF(F83="Scenario2PBT2",'Deep retrofit'!$I$18,IF(F83="Scenario3PBT2",'Deep retrofit'!$J$18,"")))&amp;IF(F83="Scenario1PBT3",'Deep retrofit'!$K$18,IF(F83="Scenario2PBT3",'Deep retrofit'!$L$18,IF(F83="Scenario3PBT3",'Deep retrofit'!$M$18,"")))&amp;IF(F83="Scenario1PBT4",'Deep retrofit'!$N$18,IF(F83="Scenario2PBT4",'Deep retrofit'!$O$18,IF(F83="Scenario3PBT4",'Deep retrofit'!$P$18,"")))&amp;IF(F83="Scenario1PBT5",'Deep retrofit'!$Q$18,IF(F83="Scenario2PBT5",'Deep retrofit'!$R$18,IF(F83="Scenario3PBT5",'Deep retrofit'!$S$18,"")))&amp;IF(F83="Scenario1PBT6",'Deep retrofit'!$T$18,IF(F83="Scenario2PBT6",'Deep retrofit'!$U$18,IF(F83="Scenario3PBT6",'Deep retrofit'!$V$18,"")))&amp;IF(F83="Scenario1PBT7",'Deep retrofit'!$W$18,IF(F83="Scenario2PBT7",'Deep retrofit'!$X$18,IF(F83="Scenario3PBT7",'Deep retrofit'!$Y$18,"")))&amp;IF(F83="Scenario1PBT8",'Deep retrofit'!$Z$18,IF(F83="Scenario2PBT8",'Deep retrofit'!$AA$18,IF(F83="Scenario3PBT8",'Deep retrofit'!$AB$18,"")))&amp;IF(F83="Scenario1PBT9",'Deep retrofit'!$AC$18,IF(F83="Scenario2PBT9",'Deep retrofit'!$AD$18,IF(F83="Scenario3PBT9",'Deep retrofit'!$AE$18,"")))&amp;IF(F83="Scenario1PBT10",'Deep retrofit'!$AF$18,IF(F83="Scenario2PBT10",'Deep retrofit'!$AG$18,IF(F83="Scenario3PBT10",'Deep retrofit'!$AH$18,"")))&amp;IF(F83="Scenario1PBT11",'Deep retrofit'!$AI$18,IF(F83="Scenario2PBT11",'Deep retrofit'!$AJ$18,IF(F83="Scenario3PBT11",'Deep retrofit'!$AK$18,"")))&amp;IF(F83="Scenario1PBT12",'Deep retrofit'!$AL$18,IF(F83="Scenario2PBT12",'Deep retrofit'!$AM$18,IF(F83="Scenario3PBT12",'Deep retrofit'!$AN$18,"")))&amp;IF(F83="Scenario1PBT13",'Deep retrofit'!$AO$18,IF(F83="Scenario2PBT13",'Deep retrofit'!$AP$18,IF(F83="Scenario3PBT13",'Deep retrofit'!$AQ$18,"")))&amp;IF(F83="Scenario1PBT14",'Deep retrofit'!$AR$18,IF(F83="Scenario2PBT14",'Deep retrofit'!$AS$18,IF(F83="Scenario3PBT14",'Deep retrofit'!$AT$18,"")))&amp;IF(F83="Scenario1PBT15",'Deep retrofit'!$AU$18,IF(F83="Scenario2PBT15",'Deep retrofit'!$AV$18,IF(F83="Scenario3PBT15",'Deep retrofit'!$AW$18,"")))</f>
        <v/>
      </c>
      <c r="L83" s="117">
        <f t="shared" si="47"/>
        <v>0</v>
      </c>
      <c r="M83" s="117" t="str">
        <f>IF(F83="Scenario1PBT1",'Deep retrofit'!$E$20,IF(F83="Scenario2PBT1",'Deep retrofit'!$F$20,IF(F83="Scenario3PBT1",'Deep retrofit'!$G$20,"")))&amp;IF(F83="Scenario1PBT2",'Deep retrofit'!$H$20,IF(F83="Scenario2PBT2",'Deep retrofit'!$I$20,IF(F83="Scenario3PBT2",'Deep retrofit'!$J$20,"")))&amp;IF(F83="Scenario1PBT3",'Deep retrofit'!$K$20,IF(F83="Scenario2PBT3",'Deep retrofit'!$L$20,IF(F83="Scenario3PBT3",'Deep retrofit'!$M$20,"")))&amp;IF(F83="Scenario1PBT4",'Deep retrofit'!$N$20,IF(F83="Scenario2PBT4",'Deep retrofit'!$O$20,IF(F83="Scenario3PBT4",'Deep retrofit'!$P$20,"")))&amp;IF(F83="Scenario1PBT5",'Deep retrofit'!$Q$20,IF(F83="Scenario2PBT5",'Deep retrofit'!$R$20,IF(F83="Scenario3PBT5",'Deep retrofit'!$S$20,"")))&amp;IF(F83="Scenario1PBT6",'Deep retrofit'!$T$20,IF(F83="Scenario2PBT6",'Deep retrofit'!$U$20,IF(F83="Scenario3PBT6",'Deep retrofit'!$V$20,"")))&amp;IF(F83="Scenario1PBT7",'Deep retrofit'!$W$20,IF(F83="Scenario2PBT7",'Deep retrofit'!$X$20,IF(F83="Scenario3PBT7",'Deep retrofit'!$Y$20,"")))&amp;IF(F83="Scenario1PBT8",'Deep retrofit'!$Z$20,IF(F83="Scenario2PBT8",'Deep retrofit'!$AA$20,IF(F83="Scenario3PBT8",'Deep retrofit'!$AB$20,"")))&amp;IF(F83="Scenario1PBT9",'Deep retrofit'!$AC$20,IF(F83="Scenario2PBT9",'Deep retrofit'!$AD$20,IF(F83="Scenario3PBT9",'Deep retrofit'!$AE$20,"")))&amp;IF(F83="Scenario1PBT10",'Deep retrofit'!$AF$20,IF(F83="Scenario2PBT10",'Deep retrofit'!$AG$20,IF(F83="Scenario3PBT10",'Deep retrofit'!$AH$20,"")))&amp;IF(F83="Scenario1PBT11",'Deep retrofit'!$AI$20,IF(F83="Scenario2PBT11",'Deep retrofit'!$AJ$20,IF(F83="Scenario3PBT11",'Deep retrofit'!$AK$20,"")))&amp;IF(F83="Scenario1PBT12",'Deep retrofit'!$AL$20,IF(F83="Scenario2PBT12",'Deep retrofit'!$AM$20,IF(F83="Scenario3PBT12",'Deep retrofit'!$AN$20,"")))&amp;IF(F83="Scenario1PBT13",'Deep retrofit'!$AO$20,IF(F83="Scenario2PBT13",'Deep retrofit'!$AP$20,IF(F83="Scenario3PBT13",'Deep retrofit'!$AQ$20,"")))&amp;IF(F83="Scenario1PBT14",'Deep retrofit'!$AR$20,IF(F83="Scenario2PBT14",'Deep retrofit'!$AS$20,IF(F83="Scenario3PBT14",'Deep retrofit'!$AT$20,"")))&amp;IF(F83="Scenario1PBT15",'Deep retrofit'!$AU$20,IF(F83="Scenario2PBT15",'Deep retrofit'!$AV$20,IF(F83="Scenario3PBT15",'Deep retrofit'!$AW$20,"")))</f>
        <v/>
      </c>
      <c r="N83" s="118">
        <f t="shared" si="48"/>
        <v>0</v>
      </c>
      <c r="O83" s="206" t="str">
        <f>IF(F83="Scenario1PBT1",'Deep retrofit'!$E$23,IF(F83="Scenario2PBT1",'Deep retrofit'!$F$23,IF(F83="Scenario3PBT1",'Deep retrofit'!$G$23,"")))&amp;IF(F83="Scenario1PBT2",'Deep retrofit'!$H$23,IF(F83="Scenario2PBT2",'Deep retrofit'!$I$23,IF(F83="Scenario3PBT2",'Deep retrofit'!$J$23,"")))&amp;IF(F83="Scenario1PBT3",'Deep retrofit'!$K$23,IF(F83="Scenario2PBT3",'Deep retrofit'!$L$23,IF(F83="Scenario3PBT3",'Deep retrofit'!$M$23,"")))&amp;IF(F83="Scenario1PBT4",'Deep retrofit'!$N$23,IF(F83="Scenario2PBT4",'Deep retrofit'!$O$23,IF(F83="Scenario3PBT4",'Deep retrofit'!$P$23,"")))&amp;IF(F83="Scenario1PBT5",'Deep retrofit'!$Q$23,IF(F83="Scenario2PBT5",'Deep retrofit'!$R$23,IF(F83="Scenario3PBT5",'Deep retrofit'!$S$23,"")))&amp;IF(F83="Scenario1PBT6",'Deep retrofit'!$T$23,IF(F83="Scenario2PBT6",'Deep retrofit'!$U$23,IF(F83="Scenario3PBT6",'Deep retrofit'!$V$23,"")))&amp;IF(F83="Scenario1PBT7",'Deep retrofit'!$W$23,IF(F83="Scenario2PBT7",'Deep retrofit'!$X$23,IF(F83="Scenario3PBT7",'Deep retrofit'!$Y$23,"")))&amp;IF(F83="Scenario1PBT8",'Deep retrofit'!$Z$23,IF(F83="Scenario2PBT8",'Deep retrofit'!$AA$23,IF(F83="Scenario3PBT8",'Deep retrofit'!$AB$23,"")))&amp;IF(F83="Scenario1PBT9",'Deep retrofit'!$AC$23,IF(F83="Scenario2PBT9",'Deep retrofit'!$AD$23,IF(F83="Scenario3PBT9",'Deep retrofit'!$AE$23,"")))&amp;IF(F83="Scenario1PBT10",'Deep retrofit'!$AF$23,IF(F83="Scenario2PBT10",'Deep retrofit'!$AG$23,IF(F83="Scenario3PBT10",'Deep retrofit'!$AH$23,"")))&amp;IF(F83="Scenario1PBT11",'Deep retrofit'!$AI$23,IF(F83="Scenario2PBT11",'Deep retrofit'!$AJ$23,IF(F83="Scenario3PBT11",'Deep retrofit'!$AK$23,"")))&amp;IF(F83="Scenario1PBT12",'Deep retrofit'!$AL$23,IF(F83="Scenario2PBT12",'Deep retrofit'!$AM$23,IF(F83="Scenario3PBT12",'Deep retrofit'!$AN$23,"")))&amp;IF(F83="Scenario1PBT13",'Deep retrofit'!$AO$23,IF(F83="Scenario2PBT13",'Deep retrofit'!$AP$23,IF(F83="Scenario3PBT13",'Deep retrofit'!$AQ$23,"")))&amp;IF(F83="Scenario1PBT14",'Deep retrofit'!$AR$23,IF(F83="Scenario2PBT14",'Deep retrofit'!$AS$23,IF(F83="Scenario3PBT14",'Deep retrofit'!$AT$23,"")))&amp;IF(F83="Scenario1PBT15",'Deep retrofit'!$AU$23,IF(F83="Scenario2PBT15",'Deep retrofit'!$AV$23,IF(F83="Scenario3PBT15",'Deep retrofit'!$AW$23,"")))</f>
        <v/>
      </c>
      <c r="P83" s="117">
        <f t="shared" si="49"/>
        <v>0</v>
      </c>
      <c r="Q83" s="117" t="str">
        <f>IF(F83="Scenario1PBT1",'Deep retrofit'!$E$25,IF(F83="Scenario2PBT1",'Deep retrofit'!$F$25,IF(F83="Scenario3PBT1",'Deep retrofit'!$G$25,"")))&amp;IF(F83="Scenario1PBT2",'Deep retrofit'!$H$25,IF(F83="Scenario2PBT2",'Deep retrofit'!$I$25,IF(F83="Scenario3PBT2",'Deep retrofit'!$J$25,"")))&amp;IF(F83="Scenario1PBT3",'Deep retrofit'!$K$25,IF(F83="Scenario2PBT3",'Deep retrofit'!$L$25,IF(F83="Scenario3PBT3",'Deep retrofit'!$M$25,"")))&amp;IF(F83="Scenario1PBT4",'Deep retrofit'!$N$25,IF(F83="Scenario2PBT4",'Deep retrofit'!$O$25,IF(F83="Scenario3PBT4",'Deep retrofit'!$P$25,"")))&amp;IF(F83="Scenario1PBT5",'Deep retrofit'!$Q$25,IF(F83="Scenario2PBT5",'Deep retrofit'!$R$25,IF(F83="Scenario3PBT5",'Deep retrofit'!$S$25,"")))&amp;IF(F83="Scenario1PBT6",'Deep retrofit'!$T$25,IF(F83="Scenario2PBT6",'Deep retrofit'!$U$25,IF(F83="Scenario3PBT6",'Deep retrofit'!$V$25,"")))&amp;IF(F83="Scenario1PBT7",'Deep retrofit'!$W$25,IF(F83="Scenario2PBT7",'Deep retrofit'!$X$25,IF(F83="Scenario3PBT7",'Deep retrofit'!$Y$25,"")))&amp;IF(F83="Scenario1PBT8",'Deep retrofit'!$Z$25,IF(F83="Scenario2PBT8",'Deep retrofit'!$AA$25,IF(F83="Scenario3PBT8",'Deep retrofit'!$AB$25,"")))&amp;IF(F83="Scenario1PBT9",'Deep retrofit'!$AC$25,IF(F83="Scenario2PBT9",'Deep retrofit'!$AD$25,IF(F83="Scenario3PBT9",'Deep retrofit'!$AE$25,"")))&amp;IF(F83="Scenario1PBT10",'Deep retrofit'!$AF$25,IF(F83="Scenario2PBT10",'Deep retrofit'!$AG$25,IF(F83="Scenario3PBT10",'Deep retrofit'!$AH$25,"")))&amp;IF(F83="Scenario1PBT11",'Deep retrofit'!$AI$25,IF(F83="Scenario2PBT11",'Deep retrofit'!$AJ$25,IF(F83="Scenario3PBT11",'Deep retrofit'!$AK$25,"")))&amp;IF(F83="Scenario1PBT12",'Deep retrofit'!$AL$25,IF(F83="Scenario2PBT12",'Deep retrofit'!$AM$25,IF(F83="Scenario3PBT12",'Deep retrofit'!$AN$25,"")))&amp;IF(F83="Scenario1PBT13",'Deep retrofit'!$AO$25,IF(F83="Scenario2PBT13",'Deep retrofit'!$AP$25,IF(F83="Scenario3PBT13",'Deep retrofit'!$AQ$25,"")))&amp;IF(F83="Scenario1PBT14",'Deep retrofit'!$AR$25,IF(F83="Scenario2PBT14",'Deep retrofit'!$AS$25,IF(F83="Scenario3PBT14",'Deep retrofit'!$AT$25,"")))&amp;IF(F83="Scenario1PBT15",'Deep retrofit'!$AU$25,IF(F83="Scenario2PBT15",'Deep retrofit'!$AV$25,IF(F83="Scenario3PBT15",'Deep retrofit'!$AW$25,"")))</f>
        <v/>
      </c>
      <c r="R83" s="117">
        <f t="shared" si="50"/>
        <v>0</v>
      </c>
      <c r="S83" s="117" t="str">
        <f>IF(F83="Scenario1PBT1",'Deep retrofit'!$E$27,IF(F83="Scenario2PBT1",'Deep retrofit'!$F$27,IF(F83="Scenario3PBT1",'Deep retrofit'!$G$27,"")))&amp;IF(F83="Scenario1PBT2",'Deep retrofit'!$H$27,IF(F83="Scenario2PBT2",'Deep retrofit'!$I$27,IF(F83="Scenario3PBT2",'Deep retrofit'!$J$27,"")))&amp;IF(F83="Scenario1PBT3",'Deep retrofit'!$K$27,IF(F83="Scenario2PBT3",'Deep retrofit'!$L$27,IF(F83="Scenario3PBT3",'Deep retrofit'!$M$27,"")))&amp;IF(F83="Scenario1PBT4",'Deep retrofit'!$N$27,IF(F83="Scenario2PBT4",'Deep retrofit'!$O$27,IF(F83="Scenario3PBT4",'Deep retrofit'!$P$27,"")))&amp;IF(F83="Scenario1PBT5",'Deep retrofit'!$Q$27,IF(F83="Scenario2PBT5",'Deep retrofit'!$R$27,IF(F83="Scenario3PBT5",'Deep retrofit'!$S$27,"")))&amp;IF(F83="Scenario1PBT6",'Deep retrofit'!$T$27,IF(F83="Scenario2PBT6",'Deep retrofit'!$U$27,IF(F83="Scenario3PBT6",'Deep retrofit'!$V$27,"")))&amp;IF(F83="Scenario1PBT7",'Deep retrofit'!$W$27,IF(F83="Scenario2PBT7",'Deep retrofit'!$X$27,IF(F83="Scenario3PBT7",'Deep retrofit'!$Y$27,"")))&amp;IF(F83="Scenario1PBT8",'Deep retrofit'!$Z$27,IF(F83="Scenario2PBT8",'Deep retrofit'!$AA$27,IF(F83="Scenario3PBT8",'Deep retrofit'!$AB$27,"")))&amp;IF(F83="Scenario1PBT9",'Deep retrofit'!$AC$27,IF(F83="Scenario2PBT9",'Deep retrofit'!$AD$27,IF(F83="Scenario3PBT9",'Deep retrofit'!$AE$27,"")))&amp;IF(F83="Scenario1PBT10",'Deep retrofit'!$AF$27,IF(F83="Scenario2PBT10",'Deep retrofit'!$AG$27,IF(F83="Scenario3PBT10",'Deep retrofit'!$AH$27,"")))&amp;IF(F83="Scenario1PBT11",'Deep retrofit'!$AI$27,IF(F83="Scenario2PBT11",'Deep retrofit'!$AJ$27,IF(F83="Scenario3PBT11",'Deep retrofit'!$AK$27,"")))&amp;IF(F83="Scenario1PBT12",'Deep retrofit'!$AL$27,IF(F83="Scenario2PBT12",'Deep retrofit'!$AM$27,IF(F83="Scenario3PBT12",'Deep retrofit'!$AN$27,"")))&amp;IF(F83="Scenario1PBT13",'Deep retrofit'!$AO$27,IF(F83="Scenario2PBT13",'Deep retrofit'!$AP$27,IF(F83="Scenario3PBT13",'Deep retrofit'!$AQ$27,"")))&amp;IF(F83="Scenario1PBT14",'Deep retrofit'!$AR$27,IF(F83="Scenario2PBT14",'Deep retrofit'!$AS$27,IF(F83="Scenario3PBT14",'Deep retrofit'!$AT$27,"")))&amp;IF(F83="Scenario1PBT15",'Deep retrofit'!$AU$27,IF(F83="Scenario2PBT15",'Deep retrofit'!$AV$27,IF(F83="Scenario3PBT15",'Deep retrofit'!$AW$27,"")))</f>
        <v/>
      </c>
      <c r="T83" s="207">
        <f t="shared" si="51"/>
        <v>0</v>
      </c>
      <c r="U83" s="206" t="str">
        <f>IF(F83="Scenario1PBT1",'Deep retrofit'!$E$38,IF(F83="Scenario2PBT1",'Deep retrofit'!$F$38,IF(F83="Scenario3PBT1",'Deep retrofit'!$G$38,"")))&amp;IF(F83="Scenario1PBT2",'Deep retrofit'!$H$38,IF(F83="Scenario2PBT2",'Deep retrofit'!$I$38,IF(F83="Scenario3PBT2",'Deep retrofit'!$J$38,"")))&amp;IF(F83="Scenario1PBT3",'Deep retrofit'!$K$38,IF(F83="Scenario2PBT3",'Deep retrofit'!$L$38,IF(F83="Scenario3PBT3",'Deep retrofit'!$M$38,"")))&amp;IF(F83="Scenario1PBT4",'Deep retrofit'!$N$38,IF(F83="Scenario2PBT4",'Deep retrofit'!$O$38,IF(F83="Scenario3PBT4",'Deep retrofit'!$P$38,"")))&amp;IF(F83="Scenario1PBT5",'Deep retrofit'!$Q$38,IF(F83="Scenario2PBT5",'Deep retrofit'!$R$38,IF(F83="Scenario3PBT5",'Deep retrofit'!$S$38,"")))&amp;IF(F83="Scenario1PBT6",'Deep retrofit'!$T$38,IF(F83="Scenario2PBT6",'Deep retrofit'!$U$38,IF(F83="Scenario3PBT6",'Deep retrofit'!$V$38,"")))&amp;IF(F83="Scenario1PBT7",'Deep retrofit'!$W$38,IF(F83="Scenario2PBT7",'Deep retrofit'!$X$38,IF(F83="Scenario3PBT7",'Deep retrofit'!$Y$38,"")))&amp;IF(F83="Scenario1PBT8",'Deep retrofit'!$Z$38,IF(F83="Scenario2PBT8",'Deep retrofit'!$AA$38,IF(F83="Scenario3PBT8",'Deep retrofit'!$AB$38,"")))&amp;IF(F83="Scenario1PBT9",'Deep retrofit'!$AC$38,IF(F83="Scenario2PBT9",'Deep retrofit'!$AD$38,IF(F83="Scenario3PBT9",'Deep retrofit'!$AE$38,"")))&amp;IF(F83="Scenario1PBT10",'Deep retrofit'!$AF$38,IF(F83="Scenario2PBT10",'Deep retrofit'!$AG$38,IF(F83="Scenario3PBT10",'Deep retrofit'!$AH$38,"")))&amp;IF(F83="Scenario1PBT11",'Deep retrofit'!$AI$38,IF(F83="Scenario2PBT11",'Deep retrofit'!$AJ$38,IF(F83="Scenario3PBT11",'Deep retrofit'!$AK$38,"")))&amp;IF(F83="Scenario1PBT12",'Deep retrofit'!$AL$38,IF(F83="Scenario2PBT12",'Deep retrofit'!$AM$38,IF(F83="Scenario3PBT12",'Deep retrofit'!$AN$38,"")))&amp;IF(F83="Scenario1PBT13",'Deep retrofit'!$AO$38,IF(F83="Scenario2PBT13",'Deep retrofit'!$AP$38,IF(F83="Scenario3PBT13",'Deep retrofit'!$AQ$38,"")))&amp;IF(F83="Scenario1PBT14",'Deep retrofit'!$AR$38,IF(F83="Scenario2PBT14",'Deep retrofit'!$AS$38,IF(F83="Scenario3PBT14",'Deep retrofit'!$AT$38,"")))&amp;IF(F83="Scenario1PBT15",'Deep retrofit'!$AU$38,IF(F83="Scenario2PBT15",'Deep retrofit'!$AV$38,IF(F83="Scenario3PBT15",'Deep retrofit'!$AW$38,"")))</f>
        <v/>
      </c>
      <c r="V83" s="117">
        <f t="shared" si="52"/>
        <v>0</v>
      </c>
      <c r="W83" s="117" t="str">
        <f>IF(F83="Scenario1PBT1",'Deep retrofit'!$E$40,IF(F83="Scenario2PBT1",'Deep retrofit'!$F$40,IF(F83="Scenario3PBT1",'Deep retrofit'!$G$40,"")))&amp;IF(F83="Scenario1PBT2",'Deep retrofit'!$H$40,IF(F83="Scenario2PBT2",'Deep retrofit'!$I$40,IF(F83="Scenario3PBT2",'Deep retrofit'!$J$40,"")))&amp;IF(F83="Scenario1PBT3",'Deep retrofit'!$K$40,IF(F83="Scenario2PBT3",'Deep retrofit'!$L$40,IF(F83="Scenario3PBT3",'Deep retrofit'!$M$40,"")))&amp;IF(F83="Scenario1PBT4",'Deep retrofit'!$N$40,IF(F83="Scenario2PBT4",'Deep retrofit'!$O$40,IF(F83="Scenario3PBT4",'Deep retrofit'!$P$40,"")))&amp;IF(F83="Scenario1PBT5",'Deep retrofit'!$Q$40,IF(F83="Scenario2PBT5",'Deep retrofit'!$R$40,IF(F83="Scenario3PBT5",'Deep retrofit'!$S$40,"")))&amp;IF(F83="Scenario1PBT6",'Deep retrofit'!$T$40,IF(F83="Scenario2PBT6",'Deep retrofit'!$U$40,IF(F83="Scenario3PBT6",'Deep retrofit'!$V$40,"")))&amp;IF(F83="Scenario1PBT7",'Deep retrofit'!$W$40,IF(F83="Scenario2PBT7",'Deep retrofit'!$X$40,IF(F83="Scenario3PBT7",'Deep retrofit'!$Y$40,"")))&amp;IF(F83="Scenario1PBT8",'Deep retrofit'!$Z$40,IF(F83="Scenario2PBT8",'Deep retrofit'!$AA$40,IF(F83="Scenario3PBT8",'Deep retrofit'!$AB$40,"")))&amp;IF(F83="Scenario1PBT9",'Deep retrofit'!$AC$40,IF(F83="Scenario2PBT9",'Deep retrofit'!$AD$40,IF(F83="Scenario3PBT9",'Deep retrofit'!$AE$40,"")))&amp;IF(F83="Scenario1PBT10",'Deep retrofit'!$AF$40,IF(F83="Scenario2PBT10",'Deep retrofit'!$AG$40,IF(F83="Scenario3PBT10",'Deep retrofit'!$AH$40,"")))&amp;IF(F83="Scenario1PBT11",'Deep retrofit'!$AI$40,IF(F83="Scenario2PBT11",'Deep retrofit'!$AJ$40,IF(F83="Scenario3PBT11",'Deep retrofit'!$AK$40,"")))&amp;IF(F83="Scenario1PBT12",'Deep retrofit'!$AL$40,IF(F83="Scenario2PBT12",'Deep retrofit'!$AM$40,IF(F83="Scenario3PBT12",'Deep retrofit'!$AN$40,"")))&amp;IF(F83="Scenario1PBT13",'Deep retrofit'!$AO$40,IF(F83="Scenario2PBT13",'Deep retrofit'!$AP$40,IF(F83="Scenario3PBT13",'Deep retrofit'!$AQ$40,"")))&amp;IF(F83="Scenario1PBT14",'Deep retrofit'!$AR$40,IF(F83="Scenario2PBT14",'Deep retrofit'!$AS$40,IF(F83="Scenario3PBT14",'Deep retrofit'!$AT$40,"")))&amp;IF(F83="Scenario1PBT15",'Deep retrofit'!$AU$40,IF(F83="Scenario2PBT15",'Deep retrofit'!$AV$40,IF(F83="Scenario3PBT15",'Deep retrofit'!$AW$40,"")))</f>
        <v/>
      </c>
      <c r="X83" s="117">
        <f t="shared" si="53"/>
        <v>0</v>
      </c>
      <c r="Y83" s="117" t="str">
        <f>IF(F83="Scenario1PBT1",'Deep retrofit'!$E$42,IF(F83="Scenario2PBT1",'Deep retrofit'!$F$42,IF(F83="Scenario3PBT1",'Deep retrofit'!$G$42,"")))&amp;IF(F83="Scenario1PBT2",'Deep retrofit'!$H$42,IF(F83="Scenario2PBT2",'Deep retrofit'!$I$42,IF(F83="Scenario3PBT2",'Deep retrofit'!$J$42,"")))&amp;IF(F83="Scenario1PBT3",'Deep retrofit'!$K$42,IF(F83="Scenario2PBT3",'Deep retrofit'!$L$42,IF(F83="Scenario3PBT3",'Deep retrofit'!$M$42,"")))&amp;IF(F83="Scenario1PBT4",'Deep retrofit'!$N$42,IF(F83="Scenario2PBT4",'Deep retrofit'!$O$42,IF(F83="Scenario3PBT4",'Deep retrofit'!$P$42,"")))&amp;IF(F83="Scenario1PBT5",'Deep retrofit'!$Q$42,IF(F83="Scenario2PBT5",'Deep retrofit'!$R$42,IF(F83="Scenario3PBT5",'Deep retrofit'!$S$42,"")))&amp;IF(F83="Scenario1PBT6",'Deep retrofit'!$T$42,IF(F83="Scenario2PBT6",'Deep retrofit'!$U$42,IF(F83="Scenario3PBT6",'Deep retrofit'!$V$42,"")))&amp;IF(F83="Scenario1PBT7",'Deep retrofit'!$W$42,IF(F83="Scenario2PBT7",'Deep retrofit'!$X$42,IF(F83="Scenario3PBT7",'Deep retrofit'!$Y$42,"")))&amp;IF(F83="Scenario1PBT8",'Deep retrofit'!$Z$42,IF(F83="Scenario2PBT8",'Deep retrofit'!$AA$42,IF(F83="Scenario3PBT8",'Deep retrofit'!$AB$42,"")))&amp;IF(F83="Scenario1PBT9",'Deep retrofit'!$AC$42,IF(F83="Scenario2PBT9",'Deep retrofit'!$AD$42,IF(F83="Scenario3PBT9",'Deep retrofit'!$AE$42,"")))&amp;IF(F83="Scenario1PBT10",'Deep retrofit'!$AF$42,IF(F83="Scenario2PBT10",'Deep retrofit'!$AG$42,IF(F83="Scenario3PBT10",'Deep retrofit'!$AH$42,"")))&amp;IF(F83="Scenario1PBT11",'Deep retrofit'!$AI$42,IF(F83="Scenario2PBT11",'Deep retrofit'!$AJ$42,IF(F83="Scenario3PBT11",'Deep retrofit'!$AK$42,"")))&amp;IF(F83="Scenario1PBT12",'Deep retrofit'!$AL$42,IF(F83="Scenario2PBT12",'Deep retrofit'!$AM$42,IF(F83="Scenario3PBT12",'Deep retrofit'!$AN$42,"")))&amp;IF(F83="Scenario1PBT13",'Deep retrofit'!$AO$42,IF(F83="Scenario2PBT13",'Deep retrofit'!$AP$42,IF(F83="Scenario3PBT13",'Deep retrofit'!$AQ$42,"")))&amp;IF(F83="Scenario1PBT14",'Deep retrofit'!$AR$42,IF(F83="Scenario2PBT14",'Deep retrofit'!$AS$42,IF(F83="Scenario3PBT14",'Deep retrofit'!$AT$42,"")))&amp;IF(F83="Scenario1PBT15",'Deep retrofit'!$AU$42,IF(F83="Scenario2PBT15",'Deep retrofit'!$AV$42,IF(F83="Scenario3PBT15",'Deep retrofit'!$AW$42,"")))</f>
        <v/>
      </c>
      <c r="Z83" s="117">
        <f t="shared" si="54"/>
        <v>0</v>
      </c>
      <c r="AA83" s="269" t="str">
        <f>IF(F83="Scenario1PBT1",'Deep retrofit'!$E$101,IF(F83="Scenario2PBT1",'Deep retrofit'!$F$101,IF(F83="Scenario3PBT1",'Deep retrofit'!$G$101,"")))&amp;IF(F83="Scenario1PBT2",'Deep retrofit'!$H$101,IF(F83="Scenario2PBT2",'Deep retrofit'!$I$101,IF(F83="Scenario3PBT2",'Deep retrofit'!$J$101,"")))&amp;IF(F83="Scenario1PBT3",'Deep retrofit'!$K$101,IF(F83="Scenario2PBT3",'Deep retrofit'!$L$101,IF(F83="Scenario3PBT3",'Deep retrofit'!$M$101,"")))&amp;IF(F83="Scenario1PBT4",'Deep retrofit'!$N$101,IF(F83="Scenario2PBT4",'Deep retrofit'!$O$101,IF(F83="Scenario3PBT4",'Deep retrofit'!$P$101,"")))&amp;IF(F83="Scenario1PBT5",'Deep retrofit'!$Q$101,IF(F83="Scenario2PBT5",'Deep retrofit'!$R$101,IF(F83="Scenario3PBT5",'Deep retrofit'!$S$101,"")))&amp;IF(F83="Scenario1PBT6",'Deep retrofit'!$T$101,IF(F83="Scenario2PBT6",'Deep retrofit'!$U$101,IF(F83="Scenario3PBT6",'Deep retrofit'!$V$101,"")))&amp;IF(F83="Scenario1PBT7",'Deep retrofit'!$W$101,IF(F83="Scenario2PBT7",'Deep retrofit'!$X$101,IF(F83="Scenario3PBT7",'Deep retrofit'!$Y$101,"")))&amp;IF(F83="Scenario1PBT8",'Deep retrofit'!$Z$101,IF(F83="Scenario2PBT8",'Deep retrofit'!$AA$101,IF(F83="Scenario3PBT8",'Deep retrofit'!$AB$101,"")))&amp;IF(F83="Scenario1PBT9",'Deep retrofit'!$AC$101,IF(F83="Scenario2PBT9",'Deep retrofit'!$AD$101,IF(F83="Scenario3PBT9",'Deep retrofit'!$AE$101,"")))&amp;IF(F83="Scenario1PBT10",'Deep retrofit'!$AF$101,IF(F83="Scenario2PBT10",'Deep retrofit'!$AG$101,IF(F83="Scenario3PBT10",'Deep retrofit'!$AH$101,"")))&amp;IF(F83="Scenario1PBT11",'Deep retrofit'!$AI$101,IF(F83="Scenario2PBT11",'Deep retrofit'!$AJ$101,IF(F83="Scenario3PBT11",'Deep retrofit'!$AK$101,"")))&amp;IF(F83="Scenario1PBT12",'Deep retrofit'!$AL$101,IF(F83="Scenario2PBT12",'Deep retrofit'!$AM$101,IF(F83="Scenario3PBT12",'Deep retrofit'!$AN$101,"")))&amp;IF(F83="Scenario1PBT13",'Deep retrofit'!$AO$101,IF(F83="Scenario2PBT13",'Deep retrofit'!$AP$101,IF(F83="Scenario3PBT13",'Deep retrofit'!$AQ$101,"")))&amp;IF(F83="Scenario1PBT14",'Deep retrofit'!$AR$101,IF(F83="Scenario2PBT14",'Deep retrofit'!$AS$101,IF(F83="Scenario3PBT14",'Deep retrofit'!$AT$101,"")))&amp;IF(F83="Scenario1PBT15",'Deep retrofit'!$AU$101,IF(F83="Scenario2PBT15",'Deep retrofit'!$AV$101,IF(F83="Scenario3PBT15",'Deep retrofit'!$AW$101,"")))</f>
        <v/>
      </c>
      <c r="AB83" s="179">
        <f t="shared" si="55"/>
        <v>0</v>
      </c>
      <c r="AC83" s="208">
        <f>IFERROR('Projection_Base-case'!G83-G83,0)</f>
        <v>0</v>
      </c>
      <c r="AD83" s="117">
        <f t="shared" si="34"/>
        <v>0</v>
      </c>
      <c r="AE83" s="117">
        <f>IFERROR(100*AC83/'Projection_Base-case'!G83,0)</f>
        <v>0</v>
      </c>
      <c r="AF83" s="117">
        <f>IFERROR('Projection_Base-case'!I83-I83,0)</f>
        <v>0</v>
      </c>
      <c r="AG83" s="117">
        <f t="shared" si="35"/>
        <v>0</v>
      </c>
      <c r="AH83" s="117">
        <f>IFERROR(100*AF83/'Projection_Base-case'!I83,0)</f>
        <v>0</v>
      </c>
      <c r="AI83" s="117">
        <f>IFERROR('Projection_Base-case'!K83-K83,0)</f>
        <v>0</v>
      </c>
      <c r="AJ83" s="117">
        <f t="shared" si="36"/>
        <v>0</v>
      </c>
      <c r="AK83" s="117">
        <f>IFERROR(100*AI83/'Projection_Base-case'!K83,0)</f>
        <v>0</v>
      </c>
      <c r="AL83" s="117">
        <f>IFERROR(M83-'Projection_Base-case'!M83,0)</f>
        <v>0</v>
      </c>
      <c r="AM83" s="117">
        <f t="shared" si="37"/>
        <v>0</v>
      </c>
      <c r="AN83" s="179">
        <f>IFERROR(IF('Projection_Base-case'!N83&gt;0,100*AM83/'Projection_Base-case'!N83,100*AM83/N83),0)</f>
        <v>0</v>
      </c>
      <c r="AO83" s="206">
        <f>IFERROR('Projection_Base-case'!O83-O83,0)</f>
        <v>0</v>
      </c>
      <c r="AP83" s="117">
        <f t="shared" si="38"/>
        <v>0</v>
      </c>
      <c r="AQ83" s="117">
        <f>IFERROR(100*AO83/'Projection_Base-case'!O83,0)</f>
        <v>0</v>
      </c>
      <c r="AR83" s="117">
        <f>IFERROR('Projection_Base-case'!Q83-Q83,0)</f>
        <v>0</v>
      </c>
      <c r="AS83" s="117">
        <f t="shared" si="39"/>
        <v>0</v>
      </c>
      <c r="AT83" s="117">
        <f>IFERROR(100*AR83/'Projection_Base-case'!Q83,0)</f>
        <v>0</v>
      </c>
      <c r="AU83" s="117">
        <f>IFERROR('Projection_Base-case'!S83-S83,0)</f>
        <v>0</v>
      </c>
      <c r="AV83" s="117">
        <f t="shared" si="40"/>
        <v>0</v>
      </c>
      <c r="AW83" s="118">
        <f>IFERROR(100*AU83/'Projection_Base-case'!S83,0)</f>
        <v>0</v>
      </c>
      <c r="AX83" s="206">
        <f>IFERROR('Projection_Base-case'!U83-U83,0)</f>
        <v>0</v>
      </c>
      <c r="AY83" s="117">
        <f t="shared" si="41"/>
        <v>0</v>
      </c>
      <c r="AZ83" s="117">
        <f>IFERROR(100*AX83/'Projection_Base-case'!U83,0)</f>
        <v>0</v>
      </c>
      <c r="BA83" s="117">
        <f>IFERROR('Projection_Base-case'!W83-W83,0)</f>
        <v>0</v>
      </c>
      <c r="BB83" s="117">
        <f t="shared" si="42"/>
        <v>0</v>
      </c>
      <c r="BC83" s="117">
        <f>IFERROR(100*BA83/'Projection_Base-case'!W83,0)</f>
        <v>0</v>
      </c>
      <c r="BD83" s="117">
        <f>IFERROR('Projection_Base-case'!Y83-Y83,0)</f>
        <v>0</v>
      </c>
      <c r="BE83" s="117">
        <f t="shared" si="43"/>
        <v>0</v>
      </c>
      <c r="BF83" s="117">
        <f>IFERROR(100*BD83/'Projection_Base-case'!Y83,0)</f>
        <v>0</v>
      </c>
      <c r="BG83" s="178">
        <f t="shared" si="56"/>
        <v>0</v>
      </c>
      <c r="BH83" s="179">
        <f t="shared" si="57"/>
        <v>0</v>
      </c>
    </row>
    <row r="84" spans="1:60">
      <c r="A84" s="205">
        <v>79</v>
      </c>
      <c r="B84" s="178">
        <f>IF('Projection_Base-case'!B84&lt;&gt;"",'Projection_Base-case'!B84,0)</f>
        <v>0</v>
      </c>
      <c r="C84" s="178">
        <f>IF('Projection_Base-case'!C84&lt;&gt;"",'Projection_Base-case'!C84,0)</f>
        <v>0</v>
      </c>
      <c r="D84" s="178">
        <f>IF('Projection_Base-case'!D84&lt;&gt;"",'Projection_Base-case'!D84,0)</f>
        <v>0</v>
      </c>
      <c r="E84" s="107" t="str">
        <f>IF(AND('Résultats deep'!$AC$3="OUI",'Résultats deep'!E83&lt;&gt;""),'Résultats deep'!E83,IF(OR(D84="PBT1",D84="PBT2",D84="PBT3",D84="PBT4",D84="PBT5",D84="PBT6",D84="PBT7"),"Scenario1",""))</f>
        <v/>
      </c>
      <c r="F84" s="202" t="str">
        <f t="shared" si="44"/>
        <v>0</v>
      </c>
      <c r="G84" s="177" t="str">
        <f>IF(F84="Scenario1PBT1",'Deep retrofit'!$E$6,IF(F84="Scenario2PBT1",'Deep retrofit'!$F$6,IF(F84="Scenario3PBT1",'Deep retrofit'!$G$6,"")))&amp;IF(F84="Scenario1PBT2",'Deep retrofit'!$H$6,IF(F84="Scenario2PBT2",'Deep retrofit'!$I$6,IF(F84="Scenario3PBT2",'Deep retrofit'!$J$6,"")))&amp;IF(F84="Scenario1PBT3",'Deep retrofit'!$K$6,IF(F84="Scenario2PBT3",'Deep retrofit'!$L$6,IF(F84="Scenario3PBT3",'Deep retrofit'!$M$6,"")))&amp;IF(F84="Scenario1PBT4",'Deep retrofit'!$N$6,IF(F84="Scenario2PBT4",'Deep retrofit'!$O$6,IF(F84="Scenario3PBT4",'Deep retrofit'!$P$6,"")))&amp;IF(F84="Scenario1PBT5",'Deep retrofit'!$Q$6,IF(F84="Scenario2PBT5",'Deep retrofit'!$R$6,IF(F84="Scenario3PBT5",'Deep retrofit'!$S$6,"")))&amp;IF(F84="Scenario1PBT6",'Deep retrofit'!$T$6,IF(F84="Scenario2PBT6",'Deep retrofit'!$U$6,IF(F84="Scenario3PBT6",'Deep retrofit'!$V$6,"")))&amp;IF(F84="Scenario1PBT7",'Deep retrofit'!$W$6,IF(F84="Scenario2PBT7",'Deep retrofit'!$X$6,IF(F84="Scenario3PBT7",'Deep retrofit'!$Y$6,"")))&amp;IF(F84="Scenario1PBT8",'Deep retrofit'!$Z$6,IF(F84="Scenario2PBT8",'Deep retrofit'!$AA$6,IF(F84="Scenario3PBT8",'Deep retrofit'!$AB$6,"")))&amp;IF(F84="Scenario1PBT9",'Deep retrofit'!$AC$6,IF(F84="Scenario2PBT9",'Deep retrofit'!$AD$6,IF(F84="Scenario3PBT9",'Deep retrofit'!$AE$6,"")))&amp;IF(F84="Scenario1PBT10",'Deep retrofit'!$AF$6,IF(F84="Scenario2PBT10",'Deep retrofit'!$AG$6,IF(F84="Scenario3PBT10",'Deep retrofit'!$AH$6,"")))&amp;IF(F84="Scenario1PBT11",'Deep retrofit'!$AI$6,IF(F84="Scenario2PBT11",'Deep retrofit'!$AJ$6,IF(F84="Scenario3PBT11",'Deep retrofit'!$AK$6,"")))&amp;IF(F84="Scenario1PBT12",'Deep retrofit'!$AL$6,IF(F84="Scenario2PBT12",'Deep retrofit'!$AM$6,IF(F84="Scenario3PBT12",'Deep retrofit'!$AN$6,"")))&amp;IF(F84="Scenario1PBT13",'Deep retrofit'!$AO$6,IF(F84="Scenario2PBT13",'Deep retrofit'!$AP$6,IF(F84="Scenario3PBT13",'Deep retrofit'!$AQ$6,"")))&amp;IF(F84="Scenario1PBT14",'Deep retrofit'!$AR$6,IF(F84="Scenario2PBT14",'Deep retrofit'!$AS$6,IF(F84="Scenario3PBT14",'Deep retrofit'!$AT$6,"")))&amp;IF(F84="Scenario1PBT15",'Deep retrofit'!$AU$6,IF(F84="Scenario2PBT15",'Deep retrofit'!$AV$6,IF(F84="Scenario3PBT15",'Deep retrofit'!$AW$6,"")))</f>
        <v/>
      </c>
      <c r="H84" s="117">
        <f t="shared" si="45"/>
        <v>0</v>
      </c>
      <c r="I84" s="178" t="str">
        <f>IF(F84="Scenario1PBT1",'Deep retrofit'!$E$16,IF(F84="Scenario2PBT1",'Deep retrofit'!$F$16,IF(F84="Scenario3PBT1",'Deep retrofit'!$G$16,"")))&amp;IF(F84="Scenario1PBT2",'Deep retrofit'!$H$16,IF(F84="Scenario2PBT2",'Deep retrofit'!$I$16,IF(F84="Scenario3PBT2",'Deep retrofit'!$J$16,"")))&amp;IF(F84="Scenario1PBT3",'Deep retrofit'!$K$16,IF(F84="Scenario2PBT3",'Deep retrofit'!$L$16,IF(F84="Scenario3PBT3",'Deep retrofit'!$M$16,"")))&amp;IF(F84="Scenario1PBT4",'Deep retrofit'!$N$16,IF(F84="Scenario2PBT4",'Deep retrofit'!$O$16,IF(F84="Scenario3PBT4",'Deep retrofit'!$P$16,"")))&amp;IF(F84="Scenario1PBT5",'Deep retrofit'!$Q$16,IF(F84="Scenario2PBT5",'Deep retrofit'!$R$16,IF(F84="Scenario3PBT5",'Deep retrofit'!$S$16,"")))&amp;IF(F84="Scenario1PBT6",'Deep retrofit'!$T$16,IF(F84="Scenario2PBT6",'Deep retrofit'!$U$16,IF(F84="Scenario3PBT6",'Deep retrofit'!$V$16,"")))&amp;IF(F84="Scenario1PBT7",'Deep retrofit'!$W$16,IF(F84="Scenario2PBT7",'Deep retrofit'!$X$16,IF(F84="Scenario3PBT7",'Deep retrofit'!$Y$16,"")))&amp;IF(F84="Scenario1PBT8",'Deep retrofit'!$Z$16,IF(F84="Scenario2PBT8",'Deep retrofit'!$AA$16,IF(F84="Scenario3PBT8",'Deep retrofit'!$AB$16,"")))&amp;IF(F84="Scenario1PBT9",'Deep retrofit'!$AC$16,IF(F84="Scenario2PBT9",'Deep retrofit'!$AD$16,IF(F84="Scenario3PBT9",'Deep retrofit'!$AE$16,"")))&amp;IF(F84="Scenario1PBT10",'Deep retrofit'!$AF$16,IF(F84="Scenario2PBT10",'Deep retrofit'!$AG$16,IF(F84="Scenario3PBT10",'Deep retrofit'!$AH$16,"")))&amp;IF(F84="Scenario1PBT11",'Deep retrofit'!$AI$16,IF(F84="Scenario2PBT11",'Deep retrofit'!$AJ$16,IF(F84="Scenario3PBT11",'Deep retrofit'!$AK$16,"")))&amp;IF(F84="Scenario1PBT12",'Deep retrofit'!$AL$16,IF(F84="Scenario2PBT12",'Deep retrofit'!$AM$16,IF(F84="Scenario3PBT12",'Deep retrofit'!$AN$16,"")))&amp;IF(F84="Scenario1PBT13",'Deep retrofit'!$AO$16,IF(F84="Scenario2PBT13",'Deep retrofit'!$AP$16,IF(F84="Scenario3PBT13",'Deep retrofit'!$AQ$16,"")))&amp;IF(F84="Scenario1PBT14",'Deep retrofit'!$AR$16,IF(F84="Scenario2PBT14",'Deep retrofit'!$AS$16,IF(F84="Scenario3PBT14",'Deep retrofit'!$AT$16,"")))&amp;IF(F84="Scenario1PBT15",'Deep retrofit'!$AU$16,IF(F84="Scenario2PBT15",'Deep retrofit'!$AV$16,IF(F84="Scenario3PBT15",'Deep retrofit'!$AW$16,"")))</f>
        <v/>
      </c>
      <c r="J84" s="117">
        <f t="shared" si="46"/>
        <v>0</v>
      </c>
      <c r="K84" s="117" t="str">
        <f>IF(F84="Scenario1PBT1",'Deep retrofit'!$E$18,IF(F84="Scenario2PBT1",'Deep retrofit'!$F$18,IF(F84="Scenario3PBT1",'Deep retrofit'!$G$18,"")))&amp;IF(F84="Scenario1PBT2",'Deep retrofit'!$H$18,IF(F84="Scenario2PBT2",'Deep retrofit'!$I$18,IF(F84="Scenario3PBT2",'Deep retrofit'!$J$18,"")))&amp;IF(F84="Scenario1PBT3",'Deep retrofit'!$K$18,IF(F84="Scenario2PBT3",'Deep retrofit'!$L$18,IF(F84="Scenario3PBT3",'Deep retrofit'!$M$18,"")))&amp;IF(F84="Scenario1PBT4",'Deep retrofit'!$N$18,IF(F84="Scenario2PBT4",'Deep retrofit'!$O$18,IF(F84="Scenario3PBT4",'Deep retrofit'!$P$18,"")))&amp;IF(F84="Scenario1PBT5",'Deep retrofit'!$Q$18,IF(F84="Scenario2PBT5",'Deep retrofit'!$R$18,IF(F84="Scenario3PBT5",'Deep retrofit'!$S$18,"")))&amp;IF(F84="Scenario1PBT6",'Deep retrofit'!$T$18,IF(F84="Scenario2PBT6",'Deep retrofit'!$U$18,IF(F84="Scenario3PBT6",'Deep retrofit'!$V$18,"")))&amp;IF(F84="Scenario1PBT7",'Deep retrofit'!$W$18,IF(F84="Scenario2PBT7",'Deep retrofit'!$X$18,IF(F84="Scenario3PBT7",'Deep retrofit'!$Y$18,"")))&amp;IF(F84="Scenario1PBT8",'Deep retrofit'!$Z$18,IF(F84="Scenario2PBT8",'Deep retrofit'!$AA$18,IF(F84="Scenario3PBT8",'Deep retrofit'!$AB$18,"")))&amp;IF(F84="Scenario1PBT9",'Deep retrofit'!$AC$18,IF(F84="Scenario2PBT9",'Deep retrofit'!$AD$18,IF(F84="Scenario3PBT9",'Deep retrofit'!$AE$18,"")))&amp;IF(F84="Scenario1PBT10",'Deep retrofit'!$AF$18,IF(F84="Scenario2PBT10",'Deep retrofit'!$AG$18,IF(F84="Scenario3PBT10",'Deep retrofit'!$AH$18,"")))&amp;IF(F84="Scenario1PBT11",'Deep retrofit'!$AI$18,IF(F84="Scenario2PBT11",'Deep retrofit'!$AJ$18,IF(F84="Scenario3PBT11",'Deep retrofit'!$AK$18,"")))&amp;IF(F84="Scenario1PBT12",'Deep retrofit'!$AL$18,IF(F84="Scenario2PBT12",'Deep retrofit'!$AM$18,IF(F84="Scenario3PBT12",'Deep retrofit'!$AN$18,"")))&amp;IF(F84="Scenario1PBT13",'Deep retrofit'!$AO$18,IF(F84="Scenario2PBT13",'Deep retrofit'!$AP$18,IF(F84="Scenario3PBT13",'Deep retrofit'!$AQ$18,"")))&amp;IF(F84="Scenario1PBT14",'Deep retrofit'!$AR$18,IF(F84="Scenario2PBT14",'Deep retrofit'!$AS$18,IF(F84="Scenario3PBT14",'Deep retrofit'!$AT$18,"")))&amp;IF(F84="Scenario1PBT15",'Deep retrofit'!$AU$18,IF(F84="Scenario2PBT15",'Deep retrofit'!$AV$18,IF(F84="Scenario3PBT15",'Deep retrofit'!$AW$18,"")))</f>
        <v/>
      </c>
      <c r="L84" s="117">
        <f t="shared" si="47"/>
        <v>0</v>
      </c>
      <c r="M84" s="117" t="str">
        <f>IF(F84="Scenario1PBT1",'Deep retrofit'!$E$20,IF(F84="Scenario2PBT1",'Deep retrofit'!$F$20,IF(F84="Scenario3PBT1",'Deep retrofit'!$G$20,"")))&amp;IF(F84="Scenario1PBT2",'Deep retrofit'!$H$20,IF(F84="Scenario2PBT2",'Deep retrofit'!$I$20,IF(F84="Scenario3PBT2",'Deep retrofit'!$J$20,"")))&amp;IF(F84="Scenario1PBT3",'Deep retrofit'!$K$20,IF(F84="Scenario2PBT3",'Deep retrofit'!$L$20,IF(F84="Scenario3PBT3",'Deep retrofit'!$M$20,"")))&amp;IF(F84="Scenario1PBT4",'Deep retrofit'!$N$20,IF(F84="Scenario2PBT4",'Deep retrofit'!$O$20,IF(F84="Scenario3PBT4",'Deep retrofit'!$P$20,"")))&amp;IF(F84="Scenario1PBT5",'Deep retrofit'!$Q$20,IF(F84="Scenario2PBT5",'Deep retrofit'!$R$20,IF(F84="Scenario3PBT5",'Deep retrofit'!$S$20,"")))&amp;IF(F84="Scenario1PBT6",'Deep retrofit'!$T$20,IF(F84="Scenario2PBT6",'Deep retrofit'!$U$20,IF(F84="Scenario3PBT6",'Deep retrofit'!$V$20,"")))&amp;IF(F84="Scenario1PBT7",'Deep retrofit'!$W$20,IF(F84="Scenario2PBT7",'Deep retrofit'!$X$20,IF(F84="Scenario3PBT7",'Deep retrofit'!$Y$20,"")))&amp;IF(F84="Scenario1PBT8",'Deep retrofit'!$Z$20,IF(F84="Scenario2PBT8",'Deep retrofit'!$AA$20,IF(F84="Scenario3PBT8",'Deep retrofit'!$AB$20,"")))&amp;IF(F84="Scenario1PBT9",'Deep retrofit'!$AC$20,IF(F84="Scenario2PBT9",'Deep retrofit'!$AD$20,IF(F84="Scenario3PBT9",'Deep retrofit'!$AE$20,"")))&amp;IF(F84="Scenario1PBT10",'Deep retrofit'!$AF$20,IF(F84="Scenario2PBT10",'Deep retrofit'!$AG$20,IF(F84="Scenario3PBT10",'Deep retrofit'!$AH$20,"")))&amp;IF(F84="Scenario1PBT11",'Deep retrofit'!$AI$20,IF(F84="Scenario2PBT11",'Deep retrofit'!$AJ$20,IF(F84="Scenario3PBT11",'Deep retrofit'!$AK$20,"")))&amp;IF(F84="Scenario1PBT12",'Deep retrofit'!$AL$20,IF(F84="Scenario2PBT12",'Deep retrofit'!$AM$20,IF(F84="Scenario3PBT12",'Deep retrofit'!$AN$20,"")))&amp;IF(F84="Scenario1PBT13",'Deep retrofit'!$AO$20,IF(F84="Scenario2PBT13",'Deep retrofit'!$AP$20,IF(F84="Scenario3PBT13",'Deep retrofit'!$AQ$20,"")))&amp;IF(F84="Scenario1PBT14",'Deep retrofit'!$AR$20,IF(F84="Scenario2PBT14",'Deep retrofit'!$AS$20,IF(F84="Scenario3PBT14",'Deep retrofit'!$AT$20,"")))&amp;IF(F84="Scenario1PBT15",'Deep retrofit'!$AU$20,IF(F84="Scenario2PBT15",'Deep retrofit'!$AV$20,IF(F84="Scenario3PBT15",'Deep retrofit'!$AW$20,"")))</f>
        <v/>
      </c>
      <c r="N84" s="118">
        <f t="shared" si="48"/>
        <v>0</v>
      </c>
      <c r="O84" s="206" t="str">
        <f>IF(F84="Scenario1PBT1",'Deep retrofit'!$E$23,IF(F84="Scenario2PBT1",'Deep retrofit'!$F$23,IF(F84="Scenario3PBT1",'Deep retrofit'!$G$23,"")))&amp;IF(F84="Scenario1PBT2",'Deep retrofit'!$H$23,IF(F84="Scenario2PBT2",'Deep retrofit'!$I$23,IF(F84="Scenario3PBT2",'Deep retrofit'!$J$23,"")))&amp;IF(F84="Scenario1PBT3",'Deep retrofit'!$K$23,IF(F84="Scenario2PBT3",'Deep retrofit'!$L$23,IF(F84="Scenario3PBT3",'Deep retrofit'!$M$23,"")))&amp;IF(F84="Scenario1PBT4",'Deep retrofit'!$N$23,IF(F84="Scenario2PBT4",'Deep retrofit'!$O$23,IF(F84="Scenario3PBT4",'Deep retrofit'!$P$23,"")))&amp;IF(F84="Scenario1PBT5",'Deep retrofit'!$Q$23,IF(F84="Scenario2PBT5",'Deep retrofit'!$R$23,IF(F84="Scenario3PBT5",'Deep retrofit'!$S$23,"")))&amp;IF(F84="Scenario1PBT6",'Deep retrofit'!$T$23,IF(F84="Scenario2PBT6",'Deep retrofit'!$U$23,IF(F84="Scenario3PBT6",'Deep retrofit'!$V$23,"")))&amp;IF(F84="Scenario1PBT7",'Deep retrofit'!$W$23,IF(F84="Scenario2PBT7",'Deep retrofit'!$X$23,IF(F84="Scenario3PBT7",'Deep retrofit'!$Y$23,"")))&amp;IF(F84="Scenario1PBT8",'Deep retrofit'!$Z$23,IF(F84="Scenario2PBT8",'Deep retrofit'!$AA$23,IF(F84="Scenario3PBT8",'Deep retrofit'!$AB$23,"")))&amp;IF(F84="Scenario1PBT9",'Deep retrofit'!$AC$23,IF(F84="Scenario2PBT9",'Deep retrofit'!$AD$23,IF(F84="Scenario3PBT9",'Deep retrofit'!$AE$23,"")))&amp;IF(F84="Scenario1PBT10",'Deep retrofit'!$AF$23,IF(F84="Scenario2PBT10",'Deep retrofit'!$AG$23,IF(F84="Scenario3PBT10",'Deep retrofit'!$AH$23,"")))&amp;IF(F84="Scenario1PBT11",'Deep retrofit'!$AI$23,IF(F84="Scenario2PBT11",'Deep retrofit'!$AJ$23,IF(F84="Scenario3PBT11",'Deep retrofit'!$AK$23,"")))&amp;IF(F84="Scenario1PBT12",'Deep retrofit'!$AL$23,IF(F84="Scenario2PBT12",'Deep retrofit'!$AM$23,IF(F84="Scenario3PBT12",'Deep retrofit'!$AN$23,"")))&amp;IF(F84="Scenario1PBT13",'Deep retrofit'!$AO$23,IF(F84="Scenario2PBT13",'Deep retrofit'!$AP$23,IF(F84="Scenario3PBT13",'Deep retrofit'!$AQ$23,"")))&amp;IF(F84="Scenario1PBT14",'Deep retrofit'!$AR$23,IF(F84="Scenario2PBT14",'Deep retrofit'!$AS$23,IF(F84="Scenario3PBT14",'Deep retrofit'!$AT$23,"")))&amp;IF(F84="Scenario1PBT15",'Deep retrofit'!$AU$23,IF(F84="Scenario2PBT15",'Deep retrofit'!$AV$23,IF(F84="Scenario3PBT15",'Deep retrofit'!$AW$23,"")))</f>
        <v/>
      </c>
      <c r="P84" s="117">
        <f t="shared" si="49"/>
        <v>0</v>
      </c>
      <c r="Q84" s="117" t="str">
        <f>IF(F84="Scenario1PBT1",'Deep retrofit'!$E$25,IF(F84="Scenario2PBT1",'Deep retrofit'!$F$25,IF(F84="Scenario3PBT1",'Deep retrofit'!$G$25,"")))&amp;IF(F84="Scenario1PBT2",'Deep retrofit'!$H$25,IF(F84="Scenario2PBT2",'Deep retrofit'!$I$25,IF(F84="Scenario3PBT2",'Deep retrofit'!$J$25,"")))&amp;IF(F84="Scenario1PBT3",'Deep retrofit'!$K$25,IF(F84="Scenario2PBT3",'Deep retrofit'!$L$25,IF(F84="Scenario3PBT3",'Deep retrofit'!$M$25,"")))&amp;IF(F84="Scenario1PBT4",'Deep retrofit'!$N$25,IF(F84="Scenario2PBT4",'Deep retrofit'!$O$25,IF(F84="Scenario3PBT4",'Deep retrofit'!$P$25,"")))&amp;IF(F84="Scenario1PBT5",'Deep retrofit'!$Q$25,IF(F84="Scenario2PBT5",'Deep retrofit'!$R$25,IF(F84="Scenario3PBT5",'Deep retrofit'!$S$25,"")))&amp;IF(F84="Scenario1PBT6",'Deep retrofit'!$T$25,IF(F84="Scenario2PBT6",'Deep retrofit'!$U$25,IF(F84="Scenario3PBT6",'Deep retrofit'!$V$25,"")))&amp;IF(F84="Scenario1PBT7",'Deep retrofit'!$W$25,IF(F84="Scenario2PBT7",'Deep retrofit'!$X$25,IF(F84="Scenario3PBT7",'Deep retrofit'!$Y$25,"")))&amp;IF(F84="Scenario1PBT8",'Deep retrofit'!$Z$25,IF(F84="Scenario2PBT8",'Deep retrofit'!$AA$25,IF(F84="Scenario3PBT8",'Deep retrofit'!$AB$25,"")))&amp;IF(F84="Scenario1PBT9",'Deep retrofit'!$AC$25,IF(F84="Scenario2PBT9",'Deep retrofit'!$AD$25,IF(F84="Scenario3PBT9",'Deep retrofit'!$AE$25,"")))&amp;IF(F84="Scenario1PBT10",'Deep retrofit'!$AF$25,IF(F84="Scenario2PBT10",'Deep retrofit'!$AG$25,IF(F84="Scenario3PBT10",'Deep retrofit'!$AH$25,"")))&amp;IF(F84="Scenario1PBT11",'Deep retrofit'!$AI$25,IF(F84="Scenario2PBT11",'Deep retrofit'!$AJ$25,IF(F84="Scenario3PBT11",'Deep retrofit'!$AK$25,"")))&amp;IF(F84="Scenario1PBT12",'Deep retrofit'!$AL$25,IF(F84="Scenario2PBT12",'Deep retrofit'!$AM$25,IF(F84="Scenario3PBT12",'Deep retrofit'!$AN$25,"")))&amp;IF(F84="Scenario1PBT13",'Deep retrofit'!$AO$25,IF(F84="Scenario2PBT13",'Deep retrofit'!$AP$25,IF(F84="Scenario3PBT13",'Deep retrofit'!$AQ$25,"")))&amp;IF(F84="Scenario1PBT14",'Deep retrofit'!$AR$25,IF(F84="Scenario2PBT14",'Deep retrofit'!$AS$25,IF(F84="Scenario3PBT14",'Deep retrofit'!$AT$25,"")))&amp;IF(F84="Scenario1PBT15",'Deep retrofit'!$AU$25,IF(F84="Scenario2PBT15",'Deep retrofit'!$AV$25,IF(F84="Scenario3PBT15",'Deep retrofit'!$AW$25,"")))</f>
        <v/>
      </c>
      <c r="R84" s="117">
        <f t="shared" si="50"/>
        <v>0</v>
      </c>
      <c r="S84" s="117" t="str">
        <f>IF(F84="Scenario1PBT1",'Deep retrofit'!$E$27,IF(F84="Scenario2PBT1",'Deep retrofit'!$F$27,IF(F84="Scenario3PBT1",'Deep retrofit'!$G$27,"")))&amp;IF(F84="Scenario1PBT2",'Deep retrofit'!$H$27,IF(F84="Scenario2PBT2",'Deep retrofit'!$I$27,IF(F84="Scenario3PBT2",'Deep retrofit'!$J$27,"")))&amp;IF(F84="Scenario1PBT3",'Deep retrofit'!$K$27,IF(F84="Scenario2PBT3",'Deep retrofit'!$L$27,IF(F84="Scenario3PBT3",'Deep retrofit'!$M$27,"")))&amp;IF(F84="Scenario1PBT4",'Deep retrofit'!$N$27,IF(F84="Scenario2PBT4",'Deep retrofit'!$O$27,IF(F84="Scenario3PBT4",'Deep retrofit'!$P$27,"")))&amp;IF(F84="Scenario1PBT5",'Deep retrofit'!$Q$27,IF(F84="Scenario2PBT5",'Deep retrofit'!$R$27,IF(F84="Scenario3PBT5",'Deep retrofit'!$S$27,"")))&amp;IF(F84="Scenario1PBT6",'Deep retrofit'!$T$27,IF(F84="Scenario2PBT6",'Deep retrofit'!$U$27,IF(F84="Scenario3PBT6",'Deep retrofit'!$V$27,"")))&amp;IF(F84="Scenario1PBT7",'Deep retrofit'!$W$27,IF(F84="Scenario2PBT7",'Deep retrofit'!$X$27,IF(F84="Scenario3PBT7",'Deep retrofit'!$Y$27,"")))&amp;IF(F84="Scenario1PBT8",'Deep retrofit'!$Z$27,IF(F84="Scenario2PBT8",'Deep retrofit'!$AA$27,IF(F84="Scenario3PBT8",'Deep retrofit'!$AB$27,"")))&amp;IF(F84="Scenario1PBT9",'Deep retrofit'!$AC$27,IF(F84="Scenario2PBT9",'Deep retrofit'!$AD$27,IF(F84="Scenario3PBT9",'Deep retrofit'!$AE$27,"")))&amp;IF(F84="Scenario1PBT10",'Deep retrofit'!$AF$27,IF(F84="Scenario2PBT10",'Deep retrofit'!$AG$27,IF(F84="Scenario3PBT10",'Deep retrofit'!$AH$27,"")))&amp;IF(F84="Scenario1PBT11",'Deep retrofit'!$AI$27,IF(F84="Scenario2PBT11",'Deep retrofit'!$AJ$27,IF(F84="Scenario3PBT11",'Deep retrofit'!$AK$27,"")))&amp;IF(F84="Scenario1PBT12",'Deep retrofit'!$AL$27,IF(F84="Scenario2PBT12",'Deep retrofit'!$AM$27,IF(F84="Scenario3PBT12",'Deep retrofit'!$AN$27,"")))&amp;IF(F84="Scenario1PBT13",'Deep retrofit'!$AO$27,IF(F84="Scenario2PBT13",'Deep retrofit'!$AP$27,IF(F84="Scenario3PBT13",'Deep retrofit'!$AQ$27,"")))&amp;IF(F84="Scenario1PBT14",'Deep retrofit'!$AR$27,IF(F84="Scenario2PBT14",'Deep retrofit'!$AS$27,IF(F84="Scenario3PBT14",'Deep retrofit'!$AT$27,"")))&amp;IF(F84="Scenario1PBT15",'Deep retrofit'!$AU$27,IF(F84="Scenario2PBT15",'Deep retrofit'!$AV$27,IF(F84="Scenario3PBT15",'Deep retrofit'!$AW$27,"")))</f>
        <v/>
      </c>
      <c r="T84" s="207">
        <f t="shared" si="51"/>
        <v>0</v>
      </c>
      <c r="U84" s="206" t="str">
        <f>IF(F84="Scenario1PBT1",'Deep retrofit'!$E$38,IF(F84="Scenario2PBT1",'Deep retrofit'!$F$38,IF(F84="Scenario3PBT1",'Deep retrofit'!$G$38,"")))&amp;IF(F84="Scenario1PBT2",'Deep retrofit'!$H$38,IF(F84="Scenario2PBT2",'Deep retrofit'!$I$38,IF(F84="Scenario3PBT2",'Deep retrofit'!$J$38,"")))&amp;IF(F84="Scenario1PBT3",'Deep retrofit'!$K$38,IF(F84="Scenario2PBT3",'Deep retrofit'!$L$38,IF(F84="Scenario3PBT3",'Deep retrofit'!$M$38,"")))&amp;IF(F84="Scenario1PBT4",'Deep retrofit'!$N$38,IF(F84="Scenario2PBT4",'Deep retrofit'!$O$38,IF(F84="Scenario3PBT4",'Deep retrofit'!$P$38,"")))&amp;IF(F84="Scenario1PBT5",'Deep retrofit'!$Q$38,IF(F84="Scenario2PBT5",'Deep retrofit'!$R$38,IF(F84="Scenario3PBT5",'Deep retrofit'!$S$38,"")))&amp;IF(F84="Scenario1PBT6",'Deep retrofit'!$T$38,IF(F84="Scenario2PBT6",'Deep retrofit'!$U$38,IF(F84="Scenario3PBT6",'Deep retrofit'!$V$38,"")))&amp;IF(F84="Scenario1PBT7",'Deep retrofit'!$W$38,IF(F84="Scenario2PBT7",'Deep retrofit'!$X$38,IF(F84="Scenario3PBT7",'Deep retrofit'!$Y$38,"")))&amp;IF(F84="Scenario1PBT8",'Deep retrofit'!$Z$38,IF(F84="Scenario2PBT8",'Deep retrofit'!$AA$38,IF(F84="Scenario3PBT8",'Deep retrofit'!$AB$38,"")))&amp;IF(F84="Scenario1PBT9",'Deep retrofit'!$AC$38,IF(F84="Scenario2PBT9",'Deep retrofit'!$AD$38,IF(F84="Scenario3PBT9",'Deep retrofit'!$AE$38,"")))&amp;IF(F84="Scenario1PBT10",'Deep retrofit'!$AF$38,IF(F84="Scenario2PBT10",'Deep retrofit'!$AG$38,IF(F84="Scenario3PBT10",'Deep retrofit'!$AH$38,"")))&amp;IF(F84="Scenario1PBT11",'Deep retrofit'!$AI$38,IF(F84="Scenario2PBT11",'Deep retrofit'!$AJ$38,IF(F84="Scenario3PBT11",'Deep retrofit'!$AK$38,"")))&amp;IF(F84="Scenario1PBT12",'Deep retrofit'!$AL$38,IF(F84="Scenario2PBT12",'Deep retrofit'!$AM$38,IF(F84="Scenario3PBT12",'Deep retrofit'!$AN$38,"")))&amp;IF(F84="Scenario1PBT13",'Deep retrofit'!$AO$38,IF(F84="Scenario2PBT13",'Deep retrofit'!$AP$38,IF(F84="Scenario3PBT13",'Deep retrofit'!$AQ$38,"")))&amp;IF(F84="Scenario1PBT14",'Deep retrofit'!$AR$38,IF(F84="Scenario2PBT14",'Deep retrofit'!$AS$38,IF(F84="Scenario3PBT14",'Deep retrofit'!$AT$38,"")))&amp;IF(F84="Scenario1PBT15",'Deep retrofit'!$AU$38,IF(F84="Scenario2PBT15",'Deep retrofit'!$AV$38,IF(F84="Scenario3PBT15",'Deep retrofit'!$AW$38,"")))</f>
        <v/>
      </c>
      <c r="V84" s="117">
        <f t="shared" si="52"/>
        <v>0</v>
      </c>
      <c r="W84" s="117" t="str">
        <f>IF(F84="Scenario1PBT1",'Deep retrofit'!$E$40,IF(F84="Scenario2PBT1",'Deep retrofit'!$F$40,IF(F84="Scenario3PBT1",'Deep retrofit'!$G$40,"")))&amp;IF(F84="Scenario1PBT2",'Deep retrofit'!$H$40,IF(F84="Scenario2PBT2",'Deep retrofit'!$I$40,IF(F84="Scenario3PBT2",'Deep retrofit'!$J$40,"")))&amp;IF(F84="Scenario1PBT3",'Deep retrofit'!$K$40,IF(F84="Scenario2PBT3",'Deep retrofit'!$L$40,IF(F84="Scenario3PBT3",'Deep retrofit'!$M$40,"")))&amp;IF(F84="Scenario1PBT4",'Deep retrofit'!$N$40,IF(F84="Scenario2PBT4",'Deep retrofit'!$O$40,IF(F84="Scenario3PBT4",'Deep retrofit'!$P$40,"")))&amp;IF(F84="Scenario1PBT5",'Deep retrofit'!$Q$40,IF(F84="Scenario2PBT5",'Deep retrofit'!$R$40,IF(F84="Scenario3PBT5",'Deep retrofit'!$S$40,"")))&amp;IF(F84="Scenario1PBT6",'Deep retrofit'!$T$40,IF(F84="Scenario2PBT6",'Deep retrofit'!$U$40,IF(F84="Scenario3PBT6",'Deep retrofit'!$V$40,"")))&amp;IF(F84="Scenario1PBT7",'Deep retrofit'!$W$40,IF(F84="Scenario2PBT7",'Deep retrofit'!$X$40,IF(F84="Scenario3PBT7",'Deep retrofit'!$Y$40,"")))&amp;IF(F84="Scenario1PBT8",'Deep retrofit'!$Z$40,IF(F84="Scenario2PBT8",'Deep retrofit'!$AA$40,IF(F84="Scenario3PBT8",'Deep retrofit'!$AB$40,"")))&amp;IF(F84="Scenario1PBT9",'Deep retrofit'!$AC$40,IF(F84="Scenario2PBT9",'Deep retrofit'!$AD$40,IF(F84="Scenario3PBT9",'Deep retrofit'!$AE$40,"")))&amp;IF(F84="Scenario1PBT10",'Deep retrofit'!$AF$40,IF(F84="Scenario2PBT10",'Deep retrofit'!$AG$40,IF(F84="Scenario3PBT10",'Deep retrofit'!$AH$40,"")))&amp;IF(F84="Scenario1PBT11",'Deep retrofit'!$AI$40,IF(F84="Scenario2PBT11",'Deep retrofit'!$AJ$40,IF(F84="Scenario3PBT11",'Deep retrofit'!$AK$40,"")))&amp;IF(F84="Scenario1PBT12",'Deep retrofit'!$AL$40,IF(F84="Scenario2PBT12",'Deep retrofit'!$AM$40,IF(F84="Scenario3PBT12",'Deep retrofit'!$AN$40,"")))&amp;IF(F84="Scenario1PBT13",'Deep retrofit'!$AO$40,IF(F84="Scenario2PBT13",'Deep retrofit'!$AP$40,IF(F84="Scenario3PBT13",'Deep retrofit'!$AQ$40,"")))&amp;IF(F84="Scenario1PBT14",'Deep retrofit'!$AR$40,IF(F84="Scenario2PBT14",'Deep retrofit'!$AS$40,IF(F84="Scenario3PBT14",'Deep retrofit'!$AT$40,"")))&amp;IF(F84="Scenario1PBT15",'Deep retrofit'!$AU$40,IF(F84="Scenario2PBT15",'Deep retrofit'!$AV$40,IF(F84="Scenario3PBT15",'Deep retrofit'!$AW$40,"")))</f>
        <v/>
      </c>
      <c r="X84" s="117">
        <f t="shared" si="53"/>
        <v>0</v>
      </c>
      <c r="Y84" s="117" t="str">
        <f>IF(F84="Scenario1PBT1",'Deep retrofit'!$E$42,IF(F84="Scenario2PBT1",'Deep retrofit'!$F$42,IF(F84="Scenario3PBT1",'Deep retrofit'!$G$42,"")))&amp;IF(F84="Scenario1PBT2",'Deep retrofit'!$H$42,IF(F84="Scenario2PBT2",'Deep retrofit'!$I$42,IF(F84="Scenario3PBT2",'Deep retrofit'!$J$42,"")))&amp;IF(F84="Scenario1PBT3",'Deep retrofit'!$K$42,IF(F84="Scenario2PBT3",'Deep retrofit'!$L$42,IF(F84="Scenario3PBT3",'Deep retrofit'!$M$42,"")))&amp;IF(F84="Scenario1PBT4",'Deep retrofit'!$N$42,IF(F84="Scenario2PBT4",'Deep retrofit'!$O$42,IF(F84="Scenario3PBT4",'Deep retrofit'!$P$42,"")))&amp;IF(F84="Scenario1PBT5",'Deep retrofit'!$Q$42,IF(F84="Scenario2PBT5",'Deep retrofit'!$R$42,IF(F84="Scenario3PBT5",'Deep retrofit'!$S$42,"")))&amp;IF(F84="Scenario1PBT6",'Deep retrofit'!$T$42,IF(F84="Scenario2PBT6",'Deep retrofit'!$U$42,IF(F84="Scenario3PBT6",'Deep retrofit'!$V$42,"")))&amp;IF(F84="Scenario1PBT7",'Deep retrofit'!$W$42,IF(F84="Scenario2PBT7",'Deep retrofit'!$X$42,IF(F84="Scenario3PBT7",'Deep retrofit'!$Y$42,"")))&amp;IF(F84="Scenario1PBT8",'Deep retrofit'!$Z$42,IF(F84="Scenario2PBT8",'Deep retrofit'!$AA$42,IF(F84="Scenario3PBT8",'Deep retrofit'!$AB$42,"")))&amp;IF(F84="Scenario1PBT9",'Deep retrofit'!$AC$42,IF(F84="Scenario2PBT9",'Deep retrofit'!$AD$42,IF(F84="Scenario3PBT9",'Deep retrofit'!$AE$42,"")))&amp;IF(F84="Scenario1PBT10",'Deep retrofit'!$AF$42,IF(F84="Scenario2PBT10",'Deep retrofit'!$AG$42,IF(F84="Scenario3PBT10",'Deep retrofit'!$AH$42,"")))&amp;IF(F84="Scenario1PBT11",'Deep retrofit'!$AI$42,IF(F84="Scenario2PBT11",'Deep retrofit'!$AJ$42,IF(F84="Scenario3PBT11",'Deep retrofit'!$AK$42,"")))&amp;IF(F84="Scenario1PBT12",'Deep retrofit'!$AL$42,IF(F84="Scenario2PBT12",'Deep retrofit'!$AM$42,IF(F84="Scenario3PBT12",'Deep retrofit'!$AN$42,"")))&amp;IF(F84="Scenario1PBT13",'Deep retrofit'!$AO$42,IF(F84="Scenario2PBT13",'Deep retrofit'!$AP$42,IF(F84="Scenario3PBT13",'Deep retrofit'!$AQ$42,"")))&amp;IF(F84="Scenario1PBT14",'Deep retrofit'!$AR$42,IF(F84="Scenario2PBT14",'Deep retrofit'!$AS$42,IF(F84="Scenario3PBT14",'Deep retrofit'!$AT$42,"")))&amp;IF(F84="Scenario1PBT15",'Deep retrofit'!$AU$42,IF(F84="Scenario2PBT15",'Deep retrofit'!$AV$42,IF(F84="Scenario3PBT15",'Deep retrofit'!$AW$42,"")))</f>
        <v/>
      </c>
      <c r="Z84" s="117">
        <f t="shared" si="54"/>
        <v>0</v>
      </c>
      <c r="AA84" s="269" t="str">
        <f>IF(F84="Scenario1PBT1",'Deep retrofit'!$E$101,IF(F84="Scenario2PBT1",'Deep retrofit'!$F$101,IF(F84="Scenario3PBT1",'Deep retrofit'!$G$101,"")))&amp;IF(F84="Scenario1PBT2",'Deep retrofit'!$H$101,IF(F84="Scenario2PBT2",'Deep retrofit'!$I$101,IF(F84="Scenario3PBT2",'Deep retrofit'!$J$101,"")))&amp;IF(F84="Scenario1PBT3",'Deep retrofit'!$K$101,IF(F84="Scenario2PBT3",'Deep retrofit'!$L$101,IF(F84="Scenario3PBT3",'Deep retrofit'!$M$101,"")))&amp;IF(F84="Scenario1PBT4",'Deep retrofit'!$N$101,IF(F84="Scenario2PBT4",'Deep retrofit'!$O$101,IF(F84="Scenario3PBT4",'Deep retrofit'!$P$101,"")))&amp;IF(F84="Scenario1PBT5",'Deep retrofit'!$Q$101,IF(F84="Scenario2PBT5",'Deep retrofit'!$R$101,IF(F84="Scenario3PBT5",'Deep retrofit'!$S$101,"")))&amp;IF(F84="Scenario1PBT6",'Deep retrofit'!$T$101,IF(F84="Scenario2PBT6",'Deep retrofit'!$U$101,IF(F84="Scenario3PBT6",'Deep retrofit'!$V$101,"")))&amp;IF(F84="Scenario1PBT7",'Deep retrofit'!$W$101,IF(F84="Scenario2PBT7",'Deep retrofit'!$X$101,IF(F84="Scenario3PBT7",'Deep retrofit'!$Y$101,"")))&amp;IF(F84="Scenario1PBT8",'Deep retrofit'!$Z$101,IF(F84="Scenario2PBT8",'Deep retrofit'!$AA$101,IF(F84="Scenario3PBT8",'Deep retrofit'!$AB$101,"")))&amp;IF(F84="Scenario1PBT9",'Deep retrofit'!$AC$101,IF(F84="Scenario2PBT9",'Deep retrofit'!$AD$101,IF(F84="Scenario3PBT9",'Deep retrofit'!$AE$101,"")))&amp;IF(F84="Scenario1PBT10",'Deep retrofit'!$AF$101,IF(F84="Scenario2PBT10",'Deep retrofit'!$AG$101,IF(F84="Scenario3PBT10",'Deep retrofit'!$AH$101,"")))&amp;IF(F84="Scenario1PBT11",'Deep retrofit'!$AI$101,IF(F84="Scenario2PBT11",'Deep retrofit'!$AJ$101,IF(F84="Scenario3PBT11",'Deep retrofit'!$AK$101,"")))&amp;IF(F84="Scenario1PBT12",'Deep retrofit'!$AL$101,IF(F84="Scenario2PBT12",'Deep retrofit'!$AM$101,IF(F84="Scenario3PBT12",'Deep retrofit'!$AN$101,"")))&amp;IF(F84="Scenario1PBT13",'Deep retrofit'!$AO$101,IF(F84="Scenario2PBT13",'Deep retrofit'!$AP$101,IF(F84="Scenario3PBT13",'Deep retrofit'!$AQ$101,"")))&amp;IF(F84="Scenario1PBT14",'Deep retrofit'!$AR$101,IF(F84="Scenario2PBT14",'Deep retrofit'!$AS$101,IF(F84="Scenario3PBT14",'Deep retrofit'!$AT$101,"")))&amp;IF(F84="Scenario1PBT15",'Deep retrofit'!$AU$101,IF(F84="Scenario2PBT15",'Deep retrofit'!$AV$101,IF(F84="Scenario3PBT15",'Deep retrofit'!$AW$101,"")))</f>
        <v/>
      </c>
      <c r="AB84" s="179">
        <f t="shared" si="55"/>
        <v>0</v>
      </c>
      <c r="AC84" s="208">
        <f>IFERROR('Projection_Base-case'!G84-G84,0)</f>
        <v>0</v>
      </c>
      <c r="AD84" s="117">
        <f t="shared" si="34"/>
        <v>0</v>
      </c>
      <c r="AE84" s="117">
        <f>IFERROR(100*AC84/'Projection_Base-case'!G84,0)</f>
        <v>0</v>
      </c>
      <c r="AF84" s="117">
        <f>IFERROR('Projection_Base-case'!I84-I84,0)</f>
        <v>0</v>
      </c>
      <c r="AG84" s="117">
        <f t="shared" si="35"/>
        <v>0</v>
      </c>
      <c r="AH84" s="117">
        <f>IFERROR(100*AF84/'Projection_Base-case'!I84,0)</f>
        <v>0</v>
      </c>
      <c r="AI84" s="117">
        <f>IFERROR('Projection_Base-case'!K84-K84,0)</f>
        <v>0</v>
      </c>
      <c r="AJ84" s="117">
        <f t="shared" si="36"/>
        <v>0</v>
      </c>
      <c r="AK84" s="117">
        <f>IFERROR(100*AI84/'Projection_Base-case'!K84,0)</f>
        <v>0</v>
      </c>
      <c r="AL84" s="117">
        <f>IFERROR(M84-'Projection_Base-case'!M84,0)</f>
        <v>0</v>
      </c>
      <c r="AM84" s="117">
        <f t="shared" si="37"/>
        <v>0</v>
      </c>
      <c r="AN84" s="179">
        <f>IFERROR(IF('Projection_Base-case'!N84&gt;0,100*AM84/'Projection_Base-case'!N84,100*AM84/N84),0)</f>
        <v>0</v>
      </c>
      <c r="AO84" s="206">
        <f>IFERROR('Projection_Base-case'!O84-O84,0)</f>
        <v>0</v>
      </c>
      <c r="AP84" s="117">
        <f t="shared" si="38"/>
        <v>0</v>
      </c>
      <c r="AQ84" s="117">
        <f>IFERROR(100*AO84/'Projection_Base-case'!O84,0)</f>
        <v>0</v>
      </c>
      <c r="AR84" s="117">
        <f>IFERROR('Projection_Base-case'!Q84-Q84,0)</f>
        <v>0</v>
      </c>
      <c r="AS84" s="117">
        <f t="shared" si="39"/>
        <v>0</v>
      </c>
      <c r="AT84" s="117">
        <f>IFERROR(100*AR84/'Projection_Base-case'!Q84,0)</f>
        <v>0</v>
      </c>
      <c r="AU84" s="117">
        <f>IFERROR('Projection_Base-case'!S84-S84,0)</f>
        <v>0</v>
      </c>
      <c r="AV84" s="117">
        <f t="shared" si="40"/>
        <v>0</v>
      </c>
      <c r="AW84" s="118">
        <f>IFERROR(100*AU84/'Projection_Base-case'!S84,0)</f>
        <v>0</v>
      </c>
      <c r="AX84" s="206">
        <f>IFERROR('Projection_Base-case'!U84-U84,0)</f>
        <v>0</v>
      </c>
      <c r="AY84" s="117">
        <f t="shared" si="41"/>
        <v>0</v>
      </c>
      <c r="AZ84" s="117">
        <f>IFERROR(100*AX84/'Projection_Base-case'!U84,0)</f>
        <v>0</v>
      </c>
      <c r="BA84" s="117">
        <f>IFERROR('Projection_Base-case'!W84-W84,0)</f>
        <v>0</v>
      </c>
      <c r="BB84" s="117">
        <f t="shared" si="42"/>
        <v>0</v>
      </c>
      <c r="BC84" s="117">
        <f>IFERROR(100*BA84/'Projection_Base-case'!W84,0)</f>
        <v>0</v>
      </c>
      <c r="BD84" s="117">
        <f>IFERROR('Projection_Base-case'!Y84-Y84,0)</f>
        <v>0</v>
      </c>
      <c r="BE84" s="117">
        <f t="shared" si="43"/>
        <v>0</v>
      </c>
      <c r="BF84" s="117">
        <f>IFERROR(100*BD84/'Projection_Base-case'!Y84,0)</f>
        <v>0</v>
      </c>
      <c r="BG84" s="178">
        <f t="shared" si="56"/>
        <v>0</v>
      </c>
      <c r="BH84" s="179">
        <f t="shared" si="57"/>
        <v>0</v>
      </c>
    </row>
    <row r="85" spans="1:60">
      <c r="A85" s="205">
        <v>80</v>
      </c>
      <c r="B85" s="178">
        <f>IF('Projection_Base-case'!B85&lt;&gt;"",'Projection_Base-case'!B85,0)</f>
        <v>0</v>
      </c>
      <c r="C85" s="178">
        <f>IF('Projection_Base-case'!C85&lt;&gt;"",'Projection_Base-case'!C85,0)</f>
        <v>0</v>
      </c>
      <c r="D85" s="178">
        <f>IF('Projection_Base-case'!D85&lt;&gt;"",'Projection_Base-case'!D85,0)</f>
        <v>0</v>
      </c>
      <c r="E85" s="107" t="str">
        <f>IF(AND('Résultats deep'!$AC$3="OUI",'Résultats deep'!E84&lt;&gt;""),'Résultats deep'!E84,IF(OR(D85="PBT1",D85="PBT2",D85="PBT3",D85="PBT4",D85="PBT5",D85="PBT6",D85="PBT7"),"Scenario1",""))</f>
        <v/>
      </c>
      <c r="F85" s="202" t="str">
        <f t="shared" si="44"/>
        <v>0</v>
      </c>
      <c r="G85" s="177" t="str">
        <f>IF(F85="Scenario1PBT1",'Deep retrofit'!$E$6,IF(F85="Scenario2PBT1",'Deep retrofit'!$F$6,IF(F85="Scenario3PBT1",'Deep retrofit'!$G$6,"")))&amp;IF(F85="Scenario1PBT2",'Deep retrofit'!$H$6,IF(F85="Scenario2PBT2",'Deep retrofit'!$I$6,IF(F85="Scenario3PBT2",'Deep retrofit'!$J$6,"")))&amp;IF(F85="Scenario1PBT3",'Deep retrofit'!$K$6,IF(F85="Scenario2PBT3",'Deep retrofit'!$L$6,IF(F85="Scenario3PBT3",'Deep retrofit'!$M$6,"")))&amp;IF(F85="Scenario1PBT4",'Deep retrofit'!$N$6,IF(F85="Scenario2PBT4",'Deep retrofit'!$O$6,IF(F85="Scenario3PBT4",'Deep retrofit'!$P$6,"")))&amp;IF(F85="Scenario1PBT5",'Deep retrofit'!$Q$6,IF(F85="Scenario2PBT5",'Deep retrofit'!$R$6,IF(F85="Scenario3PBT5",'Deep retrofit'!$S$6,"")))&amp;IF(F85="Scenario1PBT6",'Deep retrofit'!$T$6,IF(F85="Scenario2PBT6",'Deep retrofit'!$U$6,IF(F85="Scenario3PBT6",'Deep retrofit'!$V$6,"")))&amp;IF(F85="Scenario1PBT7",'Deep retrofit'!$W$6,IF(F85="Scenario2PBT7",'Deep retrofit'!$X$6,IF(F85="Scenario3PBT7",'Deep retrofit'!$Y$6,"")))&amp;IF(F85="Scenario1PBT8",'Deep retrofit'!$Z$6,IF(F85="Scenario2PBT8",'Deep retrofit'!$AA$6,IF(F85="Scenario3PBT8",'Deep retrofit'!$AB$6,"")))&amp;IF(F85="Scenario1PBT9",'Deep retrofit'!$AC$6,IF(F85="Scenario2PBT9",'Deep retrofit'!$AD$6,IF(F85="Scenario3PBT9",'Deep retrofit'!$AE$6,"")))&amp;IF(F85="Scenario1PBT10",'Deep retrofit'!$AF$6,IF(F85="Scenario2PBT10",'Deep retrofit'!$AG$6,IF(F85="Scenario3PBT10",'Deep retrofit'!$AH$6,"")))&amp;IF(F85="Scenario1PBT11",'Deep retrofit'!$AI$6,IF(F85="Scenario2PBT11",'Deep retrofit'!$AJ$6,IF(F85="Scenario3PBT11",'Deep retrofit'!$AK$6,"")))&amp;IF(F85="Scenario1PBT12",'Deep retrofit'!$AL$6,IF(F85="Scenario2PBT12",'Deep retrofit'!$AM$6,IF(F85="Scenario3PBT12",'Deep retrofit'!$AN$6,"")))&amp;IF(F85="Scenario1PBT13",'Deep retrofit'!$AO$6,IF(F85="Scenario2PBT13",'Deep retrofit'!$AP$6,IF(F85="Scenario3PBT13",'Deep retrofit'!$AQ$6,"")))&amp;IF(F85="Scenario1PBT14",'Deep retrofit'!$AR$6,IF(F85="Scenario2PBT14",'Deep retrofit'!$AS$6,IF(F85="Scenario3PBT14",'Deep retrofit'!$AT$6,"")))&amp;IF(F85="Scenario1PBT15",'Deep retrofit'!$AU$6,IF(F85="Scenario2PBT15",'Deep retrofit'!$AV$6,IF(F85="Scenario3PBT15",'Deep retrofit'!$AW$6,"")))</f>
        <v/>
      </c>
      <c r="H85" s="117">
        <f t="shared" si="45"/>
        <v>0</v>
      </c>
      <c r="I85" s="178" t="str">
        <f>IF(F85="Scenario1PBT1",'Deep retrofit'!$E$16,IF(F85="Scenario2PBT1",'Deep retrofit'!$F$16,IF(F85="Scenario3PBT1",'Deep retrofit'!$G$16,"")))&amp;IF(F85="Scenario1PBT2",'Deep retrofit'!$H$16,IF(F85="Scenario2PBT2",'Deep retrofit'!$I$16,IF(F85="Scenario3PBT2",'Deep retrofit'!$J$16,"")))&amp;IF(F85="Scenario1PBT3",'Deep retrofit'!$K$16,IF(F85="Scenario2PBT3",'Deep retrofit'!$L$16,IF(F85="Scenario3PBT3",'Deep retrofit'!$M$16,"")))&amp;IF(F85="Scenario1PBT4",'Deep retrofit'!$N$16,IF(F85="Scenario2PBT4",'Deep retrofit'!$O$16,IF(F85="Scenario3PBT4",'Deep retrofit'!$P$16,"")))&amp;IF(F85="Scenario1PBT5",'Deep retrofit'!$Q$16,IF(F85="Scenario2PBT5",'Deep retrofit'!$R$16,IF(F85="Scenario3PBT5",'Deep retrofit'!$S$16,"")))&amp;IF(F85="Scenario1PBT6",'Deep retrofit'!$T$16,IF(F85="Scenario2PBT6",'Deep retrofit'!$U$16,IF(F85="Scenario3PBT6",'Deep retrofit'!$V$16,"")))&amp;IF(F85="Scenario1PBT7",'Deep retrofit'!$W$16,IF(F85="Scenario2PBT7",'Deep retrofit'!$X$16,IF(F85="Scenario3PBT7",'Deep retrofit'!$Y$16,"")))&amp;IF(F85="Scenario1PBT8",'Deep retrofit'!$Z$16,IF(F85="Scenario2PBT8",'Deep retrofit'!$AA$16,IF(F85="Scenario3PBT8",'Deep retrofit'!$AB$16,"")))&amp;IF(F85="Scenario1PBT9",'Deep retrofit'!$AC$16,IF(F85="Scenario2PBT9",'Deep retrofit'!$AD$16,IF(F85="Scenario3PBT9",'Deep retrofit'!$AE$16,"")))&amp;IF(F85="Scenario1PBT10",'Deep retrofit'!$AF$16,IF(F85="Scenario2PBT10",'Deep retrofit'!$AG$16,IF(F85="Scenario3PBT10",'Deep retrofit'!$AH$16,"")))&amp;IF(F85="Scenario1PBT11",'Deep retrofit'!$AI$16,IF(F85="Scenario2PBT11",'Deep retrofit'!$AJ$16,IF(F85="Scenario3PBT11",'Deep retrofit'!$AK$16,"")))&amp;IF(F85="Scenario1PBT12",'Deep retrofit'!$AL$16,IF(F85="Scenario2PBT12",'Deep retrofit'!$AM$16,IF(F85="Scenario3PBT12",'Deep retrofit'!$AN$16,"")))&amp;IF(F85="Scenario1PBT13",'Deep retrofit'!$AO$16,IF(F85="Scenario2PBT13",'Deep retrofit'!$AP$16,IF(F85="Scenario3PBT13",'Deep retrofit'!$AQ$16,"")))&amp;IF(F85="Scenario1PBT14",'Deep retrofit'!$AR$16,IF(F85="Scenario2PBT14",'Deep retrofit'!$AS$16,IF(F85="Scenario3PBT14",'Deep retrofit'!$AT$16,"")))&amp;IF(F85="Scenario1PBT15",'Deep retrofit'!$AU$16,IF(F85="Scenario2PBT15",'Deep retrofit'!$AV$16,IF(F85="Scenario3PBT15",'Deep retrofit'!$AW$16,"")))</f>
        <v/>
      </c>
      <c r="J85" s="117">
        <f t="shared" si="46"/>
        <v>0</v>
      </c>
      <c r="K85" s="117" t="str">
        <f>IF(F85="Scenario1PBT1",'Deep retrofit'!$E$18,IF(F85="Scenario2PBT1",'Deep retrofit'!$F$18,IF(F85="Scenario3PBT1",'Deep retrofit'!$G$18,"")))&amp;IF(F85="Scenario1PBT2",'Deep retrofit'!$H$18,IF(F85="Scenario2PBT2",'Deep retrofit'!$I$18,IF(F85="Scenario3PBT2",'Deep retrofit'!$J$18,"")))&amp;IF(F85="Scenario1PBT3",'Deep retrofit'!$K$18,IF(F85="Scenario2PBT3",'Deep retrofit'!$L$18,IF(F85="Scenario3PBT3",'Deep retrofit'!$M$18,"")))&amp;IF(F85="Scenario1PBT4",'Deep retrofit'!$N$18,IF(F85="Scenario2PBT4",'Deep retrofit'!$O$18,IF(F85="Scenario3PBT4",'Deep retrofit'!$P$18,"")))&amp;IF(F85="Scenario1PBT5",'Deep retrofit'!$Q$18,IF(F85="Scenario2PBT5",'Deep retrofit'!$R$18,IF(F85="Scenario3PBT5",'Deep retrofit'!$S$18,"")))&amp;IF(F85="Scenario1PBT6",'Deep retrofit'!$T$18,IF(F85="Scenario2PBT6",'Deep retrofit'!$U$18,IF(F85="Scenario3PBT6",'Deep retrofit'!$V$18,"")))&amp;IF(F85="Scenario1PBT7",'Deep retrofit'!$W$18,IF(F85="Scenario2PBT7",'Deep retrofit'!$X$18,IF(F85="Scenario3PBT7",'Deep retrofit'!$Y$18,"")))&amp;IF(F85="Scenario1PBT8",'Deep retrofit'!$Z$18,IF(F85="Scenario2PBT8",'Deep retrofit'!$AA$18,IF(F85="Scenario3PBT8",'Deep retrofit'!$AB$18,"")))&amp;IF(F85="Scenario1PBT9",'Deep retrofit'!$AC$18,IF(F85="Scenario2PBT9",'Deep retrofit'!$AD$18,IF(F85="Scenario3PBT9",'Deep retrofit'!$AE$18,"")))&amp;IF(F85="Scenario1PBT10",'Deep retrofit'!$AF$18,IF(F85="Scenario2PBT10",'Deep retrofit'!$AG$18,IF(F85="Scenario3PBT10",'Deep retrofit'!$AH$18,"")))&amp;IF(F85="Scenario1PBT11",'Deep retrofit'!$AI$18,IF(F85="Scenario2PBT11",'Deep retrofit'!$AJ$18,IF(F85="Scenario3PBT11",'Deep retrofit'!$AK$18,"")))&amp;IF(F85="Scenario1PBT12",'Deep retrofit'!$AL$18,IF(F85="Scenario2PBT12",'Deep retrofit'!$AM$18,IF(F85="Scenario3PBT12",'Deep retrofit'!$AN$18,"")))&amp;IF(F85="Scenario1PBT13",'Deep retrofit'!$AO$18,IF(F85="Scenario2PBT13",'Deep retrofit'!$AP$18,IF(F85="Scenario3PBT13",'Deep retrofit'!$AQ$18,"")))&amp;IF(F85="Scenario1PBT14",'Deep retrofit'!$AR$18,IF(F85="Scenario2PBT14",'Deep retrofit'!$AS$18,IF(F85="Scenario3PBT14",'Deep retrofit'!$AT$18,"")))&amp;IF(F85="Scenario1PBT15",'Deep retrofit'!$AU$18,IF(F85="Scenario2PBT15",'Deep retrofit'!$AV$18,IF(F85="Scenario3PBT15",'Deep retrofit'!$AW$18,"")))</f>
        <v/>
      </c>
      <c r="L85" s="117">
        <f t="shared" si="47"/>
        <v>0</v>
      </c>
      <c r="M85" s="117" t="str">
        <f>IF(F85="Scenario1PBT1",'Deep retrofit'!$E$20,IF(F85="Scenario2PBT1",'Deep retrofit'!$F$20,IF(F85="Scenario3PBT1",'Deep retrofit'!$G$20,"")))&amp;IF(F85="Scenario1PBT2",'Deep retrofit'!$H$20,IF(F85="Scenario2PBT2",'Deep retrofit'!$I$20,IF(F85="Scenario3PBT2",'Deep retrofit'!$J$20,"")))&amp;IF(F85="Scenario1PBT3",'Deep retrofit'!$K$20,IF(F85="Scenario2PBT3",'Deep retrofit'!$L$20,IF(F85="Scenario3PBT3",'Deep retrofit'!$M$20,"")))&amp;IF(F85="Scenario1PBT4",'Deep retrofit'!$N$20,IF(F85="Scenario2PBT4",'Deep retrofit'!$O$20,IF(F85="Scenario3PBT4",'Deep retrofit'!$P$20,"")))&amp;IF(F85="Scenario1PBT5",'Deep retrofit'!$Q$20,IF(F85="Scenario2PBT5",'Deep retrofit'!$R$20,IF(F85="Scenario3PBT5",'Deep retrofit'!$S$20,"")))&amp;IF(F85="Scenario1PBT6",'Deep retrofit'!$T$20,IF(F85="Scenario2PBT6",'Deep retrofit'!$U$20,IF(F85="Scenario3PBT6",'Deep retrofit'!$V$20,"")))&amp;IF(F85="Scenario1PBT7",'Deep retrofit'!$W$20,IF(F85="Scenario2PBT7",'Deep retrofit'!$X$20,IF(F85="Scenario3PBT7",'Deep retrofit'!$Y$20,"")))&amp;IF(F85="Scenario1PBT8",'Deep retrofit'!$Z$20,IF(F85="Scenario2PBT8",'Deep retrofit'!$AA$20,IF(F85="Scenario3PBT8",'Deep retrofit'!$AB$20,"")))&amp;IF(F85="Scenario1PBT9",'Deep retrofit'!$AC$20,IF(F85="Scenario2PBT9",'Deep retrofit'!$AD$20,IF(F85="Scenario3PBT9",'Deep retrofit'!$AE$20,"")))&amp;IF(F85="Scenario1PBT10",'Deep retrofit'!$AF$20,IF(F85="Scenario2PBT10",'Deep retrofit'!$AG$20,IF(F85="Scenario3PBT10",'Deep retrofit'!$AH$20,"")))&amp;IF(F85="Scenario1PBT11",'Deep retrofit'!$AI$20,IF(F85="Scenario2PBT11",'Deep retrofit'!$AJ$20,IF(F85="Scenario3PBT11",'Deep retrofit'!$AK$20,"")))&amp;IF(F85="Scenario1PBT12",'Deep retrofit'!$AL$20,IF(F85="Scenario2PBT12",'Deep retrofit'!$AM$20,IF(F85="Scenario3PBT12",'Deep retrofit'!$AN$20,"")))&amp;IF(F85="Scenario1PBT13",'Deep retrofit'!$AO$20,IF(F85="Scenario2PBT13",'Deep retrofit'!$AP$20,IF(F85="Scenario3PBT13",'Deep retrofit'!$AQ$20,"")))&amp;IF(F85="Scenario1PBT14",'Deep retrofit'!$AR$20,IF(F85="Scenario2PBT14",'Deep retrofit'!$AS$20,IF(F85="Scenario3PBT14",'Deep retrofit'!$AT$20,"")))&amp;IF(F85="Scenario1PBT15",'Deep retrofit'!$AU$20,IF(F85="Scenario2PBT15",'Deep retrofit'!$AV$20,IF(F85="Scenario3PBT15",'Deep retrofit'!$AW$20,"")))</f>
        <v/>
      </c>
      <c r="N85" s="118">
        <f t="shared" si="48"/>
        <v>0</v>
      </c>
      <c r="O85" s="206" t="str">
        <f>IF(F85="Scenario1PBT1",'Deep retrofit'!$E$23,IF(F85="Scenario2PBT1",'Deep retrofit'!$F$23,IF(F85="Scenario3PBT1",'Deep retrofit'!$G$23,"")))&amp;IF(F85="Scenario1PBT2",'Deep retrofit'!$H$23,IF(F85="Scenario2PBT2",'Deep retrofit'!$I$23,IF(F85="Scenario3PBT2",'Deep retrofit'!$J$23,"")))&amp;IF(F85="Scenario1PBT3",'Deep retrofit'!$K$23,IF(F85="Scenario2PBT3",'Deep retrofit'!$L$23,IF(F85="Scenario3PBT3",'Deep retrofit'!$M$23,"")))&amp;IF(F85="Scenario1PBT4",'Deep retrofit'!$N$23,IF(F85="Scenario2PBT4",'Deep retrofit'!$O$23,IF(F85="Scenario3PBT4",'Deep retrofit'!$P$23,"")))&amp;IF(F85="Scenario1PBT5",'Deep retrofit'!$Q$23,IF(F85="Scenario2PBT5",'Deep retrofit'!$R$23,IF(F85="Scenario3PBT5",'Deep retrofit'!$S$23,"")))&amp;IF(F85="Scenario1PBT6",'Deep retrofit'!$T$23,IF(F85="Scenario2PBT6",'Deep retrofit'!$U$23,IF(F85="Scenario3PBT6",'Deep retrofit'!$V$23,"")))&amp;IF(F85="Scenario1PBT7",'Deep retrofit'!$W$23,IF(F85="Scenario2PBT7",'Deep retrofit'!$X$23,IF(F85="Scenario3PBT7",'Deep retrofit'!$Y$23,"")))&amp;IF(F85="Scenario1PBT8",'Deep retrofit'!$Z$23,IF(F85="Scenario2PBT8",'Deep retrofit'!$AA$23,IF(F85="Scenario3PBT8",'Deep retrofit'!$AB$23,"")))&amp;IF(F85="Scenario1PBT9",'Deep retrofit'!$AC$23,IF(F85="Scenario2PBT9",'Deep retrofit'!$AD$23,IF(F85="Scenario3PBT9",'Deep retrofit'!$AE$23,"")))&amp;IF(F85="Scenario1PBT10",'Deep retrofit'!$AF$23,IF(F85="Scenario2PBT10",'Deep retrofit'!$AG$23,IF(F85="Scenario3PBT10",'Deep retrofit'!$AH$23,"")))&amp;IF(F85="Scenario1PBT11",'Deep retrofit'!$AI$23,IF(F85="Scenario2PBT11",'Deep retrofit'!$AJ$23,IF(F85="Scenario3PBT11",'Deep retrofit'!$AK$23,"")))&amp;IF(F85="Scenario1PBT12",'Deep retrofit'!$AL$23,IF(F85="Scenario2PBT12",'Deep retrofit'!$AM$23,IF(F85="Scenario3PBT12",'Deep retrofit'!$AN$23,"")))&amp;IF(F85="Scenario1PBT13",'Deep retrofit'!$AO$23,IF(F85="Scenario2PBT13",'Deep retrofit'!$AP$23,IF(F85="Scenario3PBT13",'Deep retrofit'!$AQ$23,"")))&amp;IF(F85="Scenario1PBT14",'Deep retrofit'!$AR$23,IF(F85="Scenario2PBT14",'Deep retrofit'!$AS$23,IF(F85="Scenario3PBT14",'Deep retrofit'!$AT$23,"")))&amp;IF(F85="Scenario1PBT15",'Deep retrofit'!$AU$23,IF(F85="Scenario2PBT15",'Deep retrofit'!$AV$23,IF(F85="Scenario3PBT15",'Deep retrofit'!$AW$23,"")))</f>
        <v/>
      </c>
      <c r="P85" s="117">
        <f t="shared" si="49"/>
        <v>0</v>
      </c>
      <c r="Q85" s="117" t="str">
        <f>IF(F85="Scenario1PBT1",'Deep retrofit'!$E$25,IF(F85="Scenario2PBT1",'Deep retrofit'!$F$25,IF(F85="Scenario3PBT1",'Deep retrofit'!$G$25,"")))&amp;IF(F85="Scenario1PBT2",'Deep retrofit'!$H$25,IF(F85="Scenario2PBT2",'Deep retrofit'!$I$25,IF(F85="Scenario3PBT2",'Deep retrofit'!$J$25,"")))&amp;IF(F85="Scenario1PBT3",'Deep retrofit'!$K$25,IF(F85="Scenario2PBT3",'Deep retrofit'!$L$25,IF(F85="Scenario3PBT3",'Deep retrofit'!$M$25,"")))&amp;IF(F85="Scenario1PBT4",'Deep retrofit'!$N$25,IF(F85="Scenario2PBT4",'Deep retrofit'!$O$25,IF(F85="Scenario3PBT4",'Deep retrofit'!$P$25,"")))&amp;IF(F85="Scenario1PBT5",'Deep retrofit'!$Q$25,IF(F85="Scenario2PBT5",'Deep retrofit'!$R$25,IF(F85="Scenario3PBT5",'Deep retrofit'!$S$25,"")))&amp;IF(F85="Scenario1PBT6",'Deep retrofit'!$T$25,IF(F85="Scenario2PBT6",'Deep retrofit'!$U$25,IF(F85="Scenario3PBT6",'Deep retrofit'!$V$25,"")))&amp;IF(F85="Scenario1PBT7",'Deep retrofit'!$W$25,IF(F85="Scenario2PBT7",'Deep retrofit'!$X$25,IF(F85="Scenario3PBT7",'Deep retrofit'!$Y$25,"")))&amp;IF(F85="Scenario1PBT8",'Deep retrofit'!$Z$25,IF(F85="Scenario2PBT8",'Deep retrofit'!$AA$25,IF(F85="Scenario3PBT8",'Deep retrofit'!$AB$25,"")))&amp;IF(F85="Scenario1PBT9",'Deep retrofit'!$AC$25,IF(F85="Scenario2PBT9",'Deep retrofit'!$AD$25,IF(F85="Scenario3PBT9",'Deep retrofit'!$AE$25,"")))&amp;IF(F85="Scenario1PBT10",'Deep retrofit'!$AF$25,IF(F85="Scenario2PBT10",'Deep retrofit'!$AG$25,IF(F85="Scenario3PBT10",'Deep retrofit'!$AH$25,"")))&amp;IF(F85="Scenario1PBT11",'Deep retrofit'!$AI$25,IF(F85="Scenario2PBT11",'Deep retrofit'!$AJ$25,IF(F85="Scenario3PBT11",'Deep retrofit'!$AK$25,"")))&amp;IF(F85="Scenario1PBT12",'Deep retrofit'!$AL$25,IF(F85="Scenario2PBT12",'Deep retrofit'!$AM$25,IF(F85="Scenario3PBT12",'Deep retrofit'!$AN$25,"")))&amp;IF(F85="Scenario1PBT13",'Deep retrofit'!$AO$25,IF(F85="Scenario2PBT13",'Deep retrofit'!$AP$25,IF(F85="Scenario3PBT13",'Deep retrofit'!$AQ$25,"")))&amp;IF(F85="Scenario1PBT14",'Deep retrofit'!$AR$25,IF(F85="Scenario2PBT14",'Deep retrofit'!$AS$25,IF(F85="Scenario3PBT14",'Deep retrofit'!$AT$25,"")))&amp;IF(F85="Scenario1PBT15",'Deep retrofit'!$AU$25,IF(F85="Scenario2PBT15",'Deep retrofit'!$AV$25,IF(F85="Scenario3PBT15",'Deep retrofit'!$AW$25,"")))</f>
        <v/>
      </c>
      <c r="R85" s="117">
        <f t="shared" si="50"/>
        <v>0</v>
      </c>
      <c r="S85" s="117" t="str">
        <f>IF(F85="Scenario1PBT1",'Deep retrofit'!$E$27,IF(F85="Scenario2PBT1",'Deep retrofit'!$F$27,IF(F85="Scenario3PBT1",'Deep retrofit'!$G$27,"")))&amp;IF(F85="Scenario1PBT2",'Deep retrofit'!$H$27,IF(F85="Scenario2PBT2",'Deep retrofit'!$I$27,IF(F85="Scenario3PBT2",'Deep retrofit'!$J$27,"")))&amp;IF(F85="Scenario1PBT3",'Deep retrofit'!$K$27,IF(F85="Scenario2PBT3",'Deep retrofit'!$L$27,IF(F85="Scenario3PBT3",'Deep retrofit'!$M$27,"")))&amp;IF(F85="Scenario1PBT4",'Deep retrofit'!$N$27,IF(F85="Scenario2PBT4",'Deep retrofit'!$O$27,IF(F85="Scenario3PBT4",'Deep retrofit'!$P$27,"")))&amp;IF(F85="Scenario1PBT5",'Deep retrofit'!$Q$27,IF(F85="Scenario2PBT5",'Deep retrofit'!$R$27,IF(F85="Scenario3PBT5",'Deep retrofit'!$S$27,"")))&amp;IF(F85="Scenario1PBT6",'Deep retrofit'!$T$27,IF(F85="Scenario2PBT6",'Deep retrofit'!$U$27,IF(F85="Scenario3PBT6",'Deep retrofit'!$V$27,"")))&amp;IF(F85="Scenario1PBT7",'Deep retrofit'!$W$27,IF(F85="Scenario2PBT7",'Deep retrofit'!$X$27,IF(F85="Scenario3PBT7",'Deep retrofit'!$Y$27,"")))&amp;IF(F85="Scenario1PBT8",'Deep retrofit'!$Z$27,IF(F85="Scenario2PBT8",'Deep retrofit'!$AA$27,IF(F85="Scenario3PBT8",'Deep retrofit'!$AB$27,"")))&amp;IF(F85="Scenario1PBT9",'Deep retrofit'!$AC$27,IF(F85="Scenario2PBT9",'Deep retrofit'!$AD$27,IF(F85="Scenario3PBT9",'Deep retrofit'!$AE$27,"")))&amp;IF(F85="Scenario1PBT10",'Deep retrofit'!$AF$27,IF(F85="Scenario2PBT10",'Deep retrofit'!$AG$27,IF(F85="Scenario3PBT10",'Deep retrofit'!$AH$27,"")))&amp;IF(F85="Scenario1PBT11",'Deep retrofit'!$AI$27,IF(F85="Scenario2PBT11",'Deep retrofit'!$AJ$27,IF(F85="Scenario3PBT11",'Deep retrofit'!$AK$27,"")))&amp;IF(F85="Scenario1PBT12",'Deep retrofit'!$AL$27,IF(F85="Scenario2PBT12",'Deep retrofit'!$AM$27,IF(F85="Scenario3PBT12",'Deep retrofit'!$AN$27,"")))&amp;IF(F85="Scenario1PBT13",'Deep retrofit'!$AO$27,IF(F85="Scenario2PBT13",'Deep retrofit'!$AP$27,IF(F85="Scenario3PBT13",'Deep retrofit'!$AQ$27,"")))&amp;IF(F85="Scenario1PBT14",'Deep retrofit'!$AR$27,IF(F85="Scenario2PBT14",'Deep retrofit'!$AS$27,IF(F85="Scenario3PBT14",'Deep retrofit'!$AT$27,"")))&amp;IF(F85="Scenario1PBT15",'Deep retrofit'!$AU$27,IF(F85="Scenario2PBT15",'Deep retrofit'!$AV$27,IF(F85="Scenario3PBT15",'Deep retrofit'!$AW$27,"")))</f>
        <v/>
      </c>
      <c r="T85" s="207">
        <f t="shared" si="51"/>
        <v>0</v>
      </c>
      <c r="U85" s="206" t="str">
        <f>IF(F85="Scenario1PBT1",'Deep retrofit'!$E$38,IF(F85="Scenario2PBT1",'Deep retrofit'!$F$38,IF(F85="Scenario3PBT1",'Deep retrofit'!$G$38,"")))&amp;IF(F85="Scenario1PBT2",'Deep retrofit'!$H$38,IF(F85="Scenario2PBT2",'Deep retrofit'!$I$38,IF(F85="Scenario3PBT2",'Deep retrofit'!$J$38,"")))&amp;IF(F85="Scenario1PBT3",'Deep retrofit'!$K$38,IF(F85="Scenario2PBT3",'Deep retrofit'!$L$38,IF(F85="Scenario3PBT3",'Deep retrofit'!$M$38,"")))&amp;IF(F85="Scenario1PBT4",'Deep retrofit'!$N$38,IF(F85="Scenario2PBT4",'Deep retrofit'!$O$38,IF(F85="Scenario3PBT4",'Deep retrofit'!$P$38,"")))&amp;IF(F85="Scenario1PBT5",'Deep retrofit'!$Q$38,IF(F85="Scenario2PBT5",'Deep retrofit'!$R$38,IF(F85="Scenario3PBT5",'Deep retrofit'!$S$38,"")))&amp;IF(F85="Scenario1PBT6",'Deep retrofit'!$T$38,IF(F85="Scenario2PBT6",'Deep retrofit'!$U$38,IF(F85="Scenario3PBT6",'Deep retrofit'!$V$38,"")))&amp;IF(F85="Scenario1PBT7",'Deep retrofit'!$W$38,IF(F85="Scenario2PBT7",'Deep retrofit'!$X$38,IF(F85="Scenario3PBT7",'Deep retrofit'!$Y$38,"")))&amp;IF(F85="Scenario1PBT8",'Deep retrofit'!$Z$38,IF(F85="Scenario2PBT8",'Deep retrofit'!$AA$38,IF(F85="Scenario3PBT8",'Deep retrofit'!$AB$38,"")))&amp;IF(F85="Scenario1PBT9",'Deep retrofit'!$AC$38,IF(F85="Scenario2PBT9",'Deep retrofit'!$AD$38,IF(F85="Scenario3PBT9",'Deep retrofit'!$AE$38,"")))&amp;IF(F85="Scenario1PBT10",'Deep retrofit'!$AF$38,IF(F85="Scenario2PBT10",'Deep retrofit'!$AG$38,IF(F85="Scenario3PBT10",'Deep retrofit'!$AH$38,"")))&amp;IF(F85="Scenario1PBT11",'Deep retrofit'!$AI$38,IF(F85="Scenario2PBT11",'Deep retrofit'!$AJ$38,IF(F85="Scenario3PBT11",'Deep retrofit'!$AK$38,"")))&amp;IF(F85="Scenario1PBT12",'Deep retrofit'!$AL$38,IF(F85="Scenario2PBT12",'Deep retrofit'!$AM$38,IF(F85="Scenario3PBT12",'Deep retrofit'!$AN$38,"")))&amp;IF(F85="Scenario1PBT13",'Deep retrofit'!$AO$38,IF(F85="Scenario2PBT13",'Deep retrofit'!$AP$38,IF(F85="Scenario3PBT13",'Deep retrofit'!$AQ$38,"")))&amp;IF(F85="Scenario1PBT14",'Deep retrofit'!$AR$38,IF(F85="Scenario2PBT14",'Deep retrofit'!$AS$38,IF(F85="Scenario3PBT14",'Deep retrofit'!$AT$38,"")))&amp;IF(F85="Scenario1PBT15",'Deep retrofit'!$AU$38,IF(F85="Scenario2PBT15",'Deep retrofit'!$AV$38,IF(F85="Scenario3PBT15",'Deep retrofit'!$AW$38,"")))</f>
        <v/>
      </c>
      <c r="V85" s="117">
        <f t="shared" si="52"/>
        <v>0</v>
      </c>
      <c r="W85" s="117" t="str">
        <f>IF(F85="Scenario1PBT1",'Deep retrofit'!$E$40,IF(F85="Scenario2PBT1",'Deep retrofit'!$F$40,IF(F85="Scenario3PBT1",'Deep retrofit'!$G$40,"")))&amp;IF(F85="Scenario1PBT2",'Deep retrofit'!$H$40,IF(F85="Scenario2PBT2",'Deep retrofit'!$I$40,IF(F85="Scenario3PBT2",'Deep retrofit'!$J$40,"")))&amp;IF(F85="Scenario1PBT3",'Deep retrofit'!$K$40,IF(F85="Scenario2PBT3",'Deep retrofit'!$L$40,IF(F85="Scenario3PBT3",'Deep retrofit'!$M$40,"")))&amp;IF(F85="Scenario1PBT4",'Deep retrofit'!$N$40,IF(F85="Scenario2PBT4",'Deep retrofit'!$O$40,IF(F85="Scenario3PBT4",'Deep retrofit'!$P$40,"")))&amp;IF(F85="Scenario1PBT5",'Deep retrofit'!$Q$40,IF(F85="Scenario2PBT5",'Deep retrofit'!$R$40,IF(F85="Scenario3PBT5",'Deep retrofit'!$S$40,"")))&amp;IF(F85="Scenario1PBT6",'Deep retrofit'!$T$40,IF(F85="Scenario2PBT6",'Deep retrofit'!$U$40,IF(F85="Scenario3PBT6",'Deep retrofit'!$V$40,"")))&amp;IF(F85="Scenario1PBT7",'Deep retrofit'!$W$40,IF(F85="Scenario2PBT7",'Deep retrofit'!$X$40,IF(F85="Scenario3PBT7",'Deep retrofit'!$Y$40,"")))&amp;IF(F85="Scenario1PBT8",'Deep retrofit'!$Z$40,IF(F85="Scenario2PBT8",'Deep retrofit'!$AA$40,IF(F85="Scenario3PBT8",'Deep retrofit'!$AB$40,"")))&amp;IF(F85="Scenario1PBT9",'Deep retrofit'!$AC$40,IF(F85="Scenario2PBT9",'Deep retrofit'!$AD$40,IF(F85="Scenario3PBT9",'Deep retrofit'!$AE$40,"")))&amp;IF(F85="Scenario1PBT10",'Deep retrofit'!$AF$40,IF(F85="Scenario2PBT10",'Deep retrofit'!$AG$40,IF(F85="Scenario3PBT10",'Deep retrofit'!$AH$40,"")))&amp;IF(F85="Scenario1PBT11",'Deep retrofit'!$AI$40,IF(F85="Scenario2PBT11",'Deep retrofit'!$AJ$40,IF(F85="Scenario3PBT11",'Deep retrofit'!$AK$40,"")))&amp;IF(F85="Scenario1PBT12",'Deep retrofit'!$AL$40,IF(F85="Scenario2PBT12",'Deep retrofit'!$AM$40,IF(F85="Scenario3PBT12",'Deep retrofit'!$AN$40,"")))&amp;IF(F85="Scenario1PBT13",'Deep retrofit'!$AO$40,IF(F85="Scenario2PBT13",'Deep retrofit'!$AP$40,IF(F85="Scenario3PBT13",'Deep retrofit'!$AQ$40,"")))&amp;IF(F85="Scenario1PBT14",'Deep retrofit'!$AR$40,IF(F85="Scenario2PBT14",'Deep retrofit'!$AS$40,IF(F85="Scenario3PBT14",'Deep retrofit'!$AT$40,"")))&amp;IF(F85="Scenario1PBT15",'Deep retrofit'!$AU$40,IF(F85="Scenario2PBT15",'Deep retrofit'!$AV$40,IF(F85="Scenario3PBT15",'Deep retrofit'!$AW$40,"")))</f>
        <v/>
      </c>
      <c r="X85" s="117">
        <f t="shared" si="53"/>
        <v>0</v>
      </c>
      <c r="Y85" s="117" t="str">
        <f>IF(F85="Scenario1PBT1",'Deep retrofit'!$E$42,IF(F85="Scenario2PBT1",'Deep retrofit'!$F$42,IF(F85="Scenario3PBT1",'Deep retrofit'!$G$42,"")))&amp;IF(F85="Scenario1PBT2",'Deep retrofit'!$H$42,IF(F85="Scenario2PBT2",'Deep retrofit'!$I$42,IF(F85="Scenario3PBT2",'Deep retrofit'!$J$42,"")))&amp;IF(F85="Scenario1PBT3",'Deep retrofit'!$K$42,IF(F85="Scenario2PBT3",'Deep retrofit'!$L$42,IF(F85="Scenario3PBT3",'Deep retrofit'!$M$42,"")))&amp;IF(F85="Scenario1PBT4",'Deep retrofit'!$N$42,IF(F85="Scenario2PBT4",'Deep retrofit'!$O$42,IF(F85="Scenario3PBT4",'Deep retrofit'!$P$42,"")))&amp;IF(F85="Scenario1PBT5",'Deep retrofit'!$Q$42,IF(F85="Scenario2PBT5",'Deep retrofit'!$R$42,IF(F85="Scenario3PBT5",'Deep retrofit'!$S$42,"")))&amp;IF(F85="Scenario1PBT6",'Deep retrofit'!$T$42,IF(F85="Scenario2PBT6",'Deep retrofit'!$U$42,IF(F85="Scenario3PBT6",'Deep retrofit'!$V$42,"")))&amp;IF(F85="Scenario1PBT7",'Deep retrofit'!$W$42,IF(F85="Scenario2PBT7",'Deep retrofit'!$X$42,IF(F85="Scenario3PBT7",'Deep retrofit'!$Y$42,"")))&amp;IF(F85="Scenario1PBT8",'Deep retrofit'!$Z$42,IF(F85="Scenario2PBT8",'Deep retrofit'!$AA$42,IF(F85="Scenario3PBT8",'Deep retrofit'!$AB$42,"")))&amp;IF(F85="Scenario1PBT9",'Deep retrofit'!$AC$42,IF(F85="Scenario2PBT9",'Deep retrofit'!$AD$42,IF(F85="Scenario3PBT9",'Deep retrofit'!$AE$42,"")))&amp;IF(F85="Scenario1PBT10",'Deep retrofit'!$AF$42,IF(F85="Scenario2PBT10",'Deep retrofit'!$AG$42,IF(F85="Scenario3PBT10",'Deep retrofit'!$AH$42,"")))&amp;IF(F85="Scenario1PBT11",'Deep retrofit'!$AI$42,IF(F85="Scenario2PBT11",'Deep retrofit'!$AJ$42,IF(F85="Scenario3PBT11",'Deep retrofit'!$AK$42,"")))&amp;IF(F85="Scenario1PBT12",'Deep retrofit'!$AL$42,IF(F85="Scenario2PBT12",'Deep retrofit'!$AM$42,IF(F85="Scenario3PBT12",'Deep retrofit'!$AN$42,"")))&amp;IF(F85="Scenario1PBT13",'Deep retrofit'!$AO$42,IF(F85="Scenario2PBT13",'Deep retrofit'!$AP$42,IF(F85="Scenario3PBT13",'Deep retrofit'!$AQ$42,"")))&amp;IF(F85="Scenario1PBT14",'Deep retrofit'!$AR$42,IF(F85="Scenario2PBT14",'Deep retrofit'!$AS$42,IF(F85="Scenario3PBT14",'Deep retrofit'!$AT$42,"")))&amp;IF(F85="Scenario1PBT15",'Deep retrofit'!$AU$42,IF(F85="Scenario2PBT15",'Deep retrofit'!$AV$42,IF(F85="Scenario3PBT15",'Deep retrofit'!$AW$42,"")))</f>
        <v/>
      </c>
      <c r="Z85" s="117">
        <f t="shared" si="54"/>
        <v>0</v>
      </c>
      <c r="AA85" s="269" t="str">
        <f>IF(F85="Scenario1PBT1",'Deep retrofit'!$E$101,IF(F85="Scenario2PBT1",'Deep retrofit'!$F$101,IF(F85="Scenario3PBT1",'Deep retrofit'!$G$101,"")))&amp;IF(F85="Scenario1PBT2",'Deep retrofit'!$H$101,IF(F85="Scenario2PBT2",'Deep retrofit'!$I$101,IF(F85="Scenario3PBT2",'Deep retrofit'!$J$101,"")))&amp;IF(F85="Scenario1PBT3",'Deep retrofit'!$K$101,IF(F85="Scenario2PBT3",'Deep retrofit'!$L$101,IF(F85="Scenario3PBT3",'Deep retrofit'!$M$101,"")))&amp;IF(F85="Scenario1PBT4",'Deep retrofit'!$N$101,IF(F85="Scenario2PBT4",'Deep retrofit'!$O$101,IF(F85="Scenario3PBT4",'Deep retrofit'!$P$101,"")))&amp;IF(F85="Scenario1PBT5",'Deep retrofit'!$Q$101,IF(F85="Scenario2PBT5",'Deep retrofit'!$R$101,IF(F85="Scenario3PBT5",'Deep retrofit'!$S$101,"")))&amp;IF(F85="Scenario1PBT6",'Deep retrofit'!$T$101,IF(F85="Scenario2PBT6",'Deep retrofit'!$U$101,IF(F85="Scenario3PBT6",'Deep retrofit'!$V$101,"")))&amp;IF(F85="Scenario1PBT7",'Deep retrofit'!$W$101,IF(F85="Scenario2PBT7",'Deep retrofit'!$X$101,IF(F85="Scenario3PBT7",'Deep retrofit'!$Y$101,"")))&amp;IF(F85="Scenario1PBT8",'Deep retrofit'!$Z$101,IF(F85="Scenario2PBT8",'Deep retrofit'!$AA$101,IF(F85="Scenario3PBT8",'Deep retrofit'!$AB$101,"")))&amp;IF(F85="Scenario1PBT9",'Deep retrofit'!$AC$101,IF(F85="Scenario2PBT9",'Deep retrofit'!$AD$101,IF(F85="Scenario3PBT9",'Deep retrofit'!$AE$101,"")))&amp;IF(F85="Scenario1PBT10",'Deep retrofit'!$AF$101,IF(F85="Scenario2PBT10",'Deep retrofit'!$AG$101,IF(F85="Scenario3PBT10",'Deep retrofit'!$AH$101,"")))&amp;IF(F85="Scenario1PBT11",'Deep retrofit'!$AI$101,IF(F85="Scenario2PBT11",'Deep retrofit'!$AJ$101,IF(F85="Scenario3PBT11",'Deep retrofit'!$AK$101,"")))&amp;IF(F85="Scenario1PBT12",'Deep retrofit'!$AL$101,IF(F85="Scenario2PBT12",'Deep retrofit'!$AM$101,IF(F85="Scenario3PBT12",'Deep retrofit'!$AN$101,"")))&amp;IF(F85="Scenario1PBT13",'Deep retrofit'!$AO$101,IF(F85="Scenario2PBT13",'Deep retrofit'!$AP$101,IF(F85="Scenario3PBT13",'Deep retrofit'!$AQ$101,"")))&amp;IF(F85="Scenario1PBT14",'Deep retrofit'!$AR$101,IF(F85="Scenario2PBT14",'Deep retrofit'!$AS$101,IF(F85="Scenario3PBT14",'Deep retrofit'!$AT$101,"")))&amp;IF(F85="Scenario1PBT15",'Deep retrofit'!$AU$101,IF(F85="Scenario2PBT15",'Deep retrofit'!$AV$101,IF(F85="Scenario3PBT15",'Deep retrofit'!$AW$101,"")))</f>
        <v/>
      </c>
      <c r="AB85" s="179">
        <f t="shared" si="55"/>
        <v>0</v>
      </c>
      <c r="AC85" s="208">
        <f>IFERROR('Projection_Base-case'!G85-G85,0)</f>
        <v>0</v>
      </c>
      <c r="AD85" s="117">
        <f t="shared" si="34"/>
        <v>0</v>
      </c>
      <c r="AE85" s="117">
        <f>IFERROR(100*AC85/'Projection_Base-case'!G85,0)</f>
        <v>0</v>
      </c>
      <c r="AF85" s="117">
        <f>IFERROR('Projection_Base-case'!I85-I85,0)</f>
        <v>0</v>
      </c>
      <c r="AG85" s="117">
        <f t="shared" si="35"/>
        <v>0</v>
      </c>
      <c r="AH85" s="117">
        <f>IFERROR(100*AF85/'Projection_Base-case'!I85,0)</f>
        <v>0</v>
      </c>
      <c r="AI85" s="117">
        <f>IFERROR('Projection_Base-case'!K85-K85,0)</f>
        <v>0</v>
      </c>
      <c r="AJ85" s="117">
        <f t="shared" si="36"/>
        <v>0</v>
      </c>
      <c r="AK85" s="117">
        <f>IFERROR(100*AI85/'Projection_Base-case'!K85,0)</f>
        <v>0</v>
      </c>
      <c r="AL85" s="117">
        <f>IFERROR(M85-'Projection_Base-case'!M85,0)</f>
        <v>0</v>
      </c>
      <c r="AM85" s="117">
        <f t="shared" si="37"/>
        <v>0</v>
      </c>
      <c r="AN85" s="179">
        <f>IFERROR(IF('Projection_Base-case'!N85&gt;0,100*AM85/'Projection_Base-case'!N85,100*AM85/N85),0)</f>
        <v>0</v>
      </c>
      <c r="AO85" s="206">
        <f>IFERROR('Projection_Base-case'!O85-O85,0)</f>
        <v>0</v>
      </c>
      <c r="AP85" s="117">
        <f t="shared" si="38"/>
        <v>0</v>
      </c>
      <c r="AQ85" s="117">
        <f>IFERROR(100*AO85/'Projection_Base-case'!O85,0)</f>
        <v>0</v>
      </c>
      <c r="AR85" s="117">
        <f>IFERROR('Projection_Base-case'!Q85-Q85,0)</f>
        <v>0</v>
      </c>
      <c r="AS85" s="117">
        <f t="shared" si="39"/>
        <v>0</v>
      </c>
      <c r="AT85" s="117">
        <f>IFERROR(100*AR85/'Projection_Base-case'!Q85,0)</f>
        <v>0</v>
      </c>
      <c r="AU85" s="117">
        <f>IFERROR('Projection_Base-case'!S85-S85,0)</f>
        <v>0</v>
      </c>
      <c r="AV85" s="117">
        <f t="shared" si="40"/>
        <v>0</v>
      </c>
      <c r="AW85" s="118">
        <f>IFERROR(100*AU85/'Projection_Base-case'!S85,0)</f>
        <v>0</v>
      </c>
      <c r="AX85" s="206">
        <f>IFERROR('Projection_Base-case'!U85-U85,0)</f>
        <v>0</v>
      </c>
      <c r="AY85" s="117">
        <f t="shared" si="41"/>
        <v>0</v>
      </c>
      <c r="AZ85" s="117">
        <f>IFERROR(100*AX85/'Projection_Base-case'!U85,0)</f>
        <v>0</v>
      </c>
      <c r="BA85" s="117">
        <f>IFERROR('Projection_Base-case'!W85-W85,0)</f>
        <v>0</v>
      </c>
      <c r="BB85" s="117">
        <f t="shared" si="42"/>
        <v>0</v>
      </c>
      <c r="BC85" s="117">
        <f>IFERROR(100*BA85/'Projection_Base-case'!W85,0)</f>
        <v>0</v>
      </c>
      <c r="BD85" s="117">
        <f>IFERROR('Projection_Base-case'!Y85-Y85,0)</f>
        <v>0</v>
      </c>
      <c r="BE85" s="117">
        <f t="shared" si="43"/>
        <v>0</v>
      </c>
      <c r="BF85" s="117">
        <f>IFERROR(100*BD85/'Projection_Base-case'!Y85,0)</f>
        <v>0</v>
      </c>
      <c r="BG85" s="178">
        <f t="shared" si="56"/>
        <v>0</v>
      </c>
      <c r="BH85" s="179">
        <f t="shared" si="57"/>
        <v>0</v>
      </c>
    </row>
    <row r="86" spans="1:60">
      <c r="A86" s="205">
        <v>81</v>
      </c>
      <c r="B86" s="178">
        <f>IF('Projection_Base-case'!B86&lt;&gt;"",'Projection_Base-case'!B86,0)</f>
        <v>0</v>
      </c>
      <c r="C86" s="178">
        <f>IF('Projection_Base-case'!C86&lt;&gt;"",'Projection_Base-case'!C86,0)</f>
        <v>0</v>
      </c>
      <c r="D86" s="178">
        <f>IF('Projection_Base-case'!D86&lt;&gt;"",'Projection_Base-case'!D86,0)</f>
        <v>0</v>
      </c>
      <c r="E86" s="107" t="str">
        <f>IF(AND('Résultats deep'!$AC$3="OUI",'Résultats deep'!E85&lt;&gt;""),'Résultats deep'!E85,IF(OR(D86="PBT1",D86="PBT2",D86="PBT3",D86="PBT4",D86="PBT5",D86="PBT6",D86="PBT7"),"Scenario1",""))</f>
        <v/>
      </c>
      <c r="F86" s="202" t="str">
        <f t="shared" si="44"/>
        <v>0</v>
      </c>
      <c r="G86" s="177" t="str">
        <f>IF(F86="Scenario1PBT1",'Deep retrofit'!$E$6,IF(F86="Scenario2PBT1",'Deep retrofit'!$F$6,IF(F86="Scenario3PBT1",'Deep retrofit'!$G$6,"")))&amp;IF(F86="Scenario1PBT2",'Deep retrofit'!$H$6,IF(F86="Scenario2PBT2",'Deep retrofit'!$I$6,IF(F86="Scenario3PBT2",'Deep retrofit'!$J$6,"")))&amp;IF(F86="Scenario1PBT3",'Deep retrofit'!$K$6,IF(F86="Scenario2PBT3",'Deep retrofit'!$L$6,IF(F86="Scenario3PBT3",'Deep retrofit'!$M$6,"")))&amp;IF(F86="Scenario1PBT4",'Deep retrofit'!$N$6,IF(F86="Scenario2PBT4",'Deep retrofit'!$O$6,IF(F86="Scenario3PBT4",'Deep retrofit'!$P$6,"")))&amp;IF(F86="Scenario1PBT5",'Deep retrofit'!$Q$6,IF(F86="Scenario2PBT5",'Deep retrofit'!$R$6,IF(F86="Scenario3PBT5",'Deep retrofit'!$S$6,"")))&amp;IF(F86="Scenario1PBT6",'Deep retrofit'!$T$6,IF(F86="Scenario2PBT6",'Deep retrofit'!$U$6,IF(F86="Scenario3PBT6",'Deep retrofit'!$V$6,"")))&amp;IF(F86="Scenario1PBT7",'Deep retrofit'!$W$6,IF(F86="Scenario2PBT7",'Deep retrofit'!$X$6,IF(F86="Scenario3PBT7",'Deep retrofit'!$Y$6,"")))&amp;IF(F86="Scenario1PBT8",'Deep retrofit'!$Z$6,IF(F86="Scenario2PBT8",'Deep retrofit'!$AA$6,IF(F86="Scenario3PBT8",'Deep retrofit'!$AB$6,"")))&amp;IF(F86="Scenario1PBT9",'Deep retrofit'!$AC$6,IF(F86="Scenario2PBT9",'Deep retrofit'!$AD$6,IF(F86="Scenario3PBT9",'Deep retrofit'!$AE$6,"")))&amp;IF(F86="Scenario1PBT10",'Deep retrofit'!$AF$6,IF(F86="Scenario2PBT10",'Deep retrofit'!$AG$6,IF(F86="Scenario3PBT10",'Deep retrofit'!$AH$6,"")))&amp;IF(F86="Scenario1PBT11",'Deep retrofit'!$AI$6,IF(F86="Scenario2PBT11",'Deep retrofit'!$AJ$6,IF(F86="Scenario3PBT11",'Deep retrofit'!$AK$6,"")))&amp;IF(F86="Scenario1PBT12",'Deep retrofit'!$AL$6,IF(F86="Scenario2PBT12",'Deep retrofit'!$AM$6,IF(F86="Scenario3PBT12",'Deep retrofit'!$AN$6,"")))&amp;IF(F86="Scenario1PBT13",'Deep retrofit'!$AO$6,IF(F86="Scenario2PBT13",'Deep retrofit'!$AP$6,IF(F86="Scenario3PBT13",'Deep retrofit'!$AQ$6,"")))&amp;IF(F86="Scenario1PBT14",'Deep retrofit'!$AR$6,IF(F86="Scenario2PBT14",'Deep retrofit'!$AS$6,IF(F86="Scenario3PBT14",'Deep retrofit'!$AT$6,"")))&amp;IF(F86="Scenario1PBT15",'Deep retrofit'!$AU$6,IF(F86="Scenario2PBT15",'Deep retrofit'!$AV$6,IF(F86="Scenario3PBT15",'Deep retrofit'!$AW$6,"")))</f>
        <v/>
      </c>
      <c r="H86" s="117">
        <f t="shared" si="45"/>
        <v>0</v>
      </c>
      <c r="I86" s="178" t="str">
        <f>IF(F86="Scenario1PBT1",'Deep retrofit'!$E$16,IF(F86="Scenario2PBT1",'Deep retrofit'!$F$16,IF(F86="Scenario3PBT1",'Deep retrofit'!$G$16,"")))&amp;IF(F86="Scenario1PBT2",'Deep retrofit'!$H$16,IF(F86="Scenario2PBT2",'Deep retrofit'!$I$16,IF(F86="Scenario3PBT2",'Deep retrofit'!$J$16,"")))&amp;IF(F86="Scenario1PBT3",'Deep retrofit'!$K$16,IF(F86="Scenario2PBT3",'Deep retrofit'!$L$16,IF(F86="Scenario3PBT3",'Deep retrofit'!$M$16,"")))&amp;IF(F86="Scenario1PBT4",'Deep retrofit'!$N$16,IF(F86="Scenario2PBT4",'Deep retrofit'!$O$16,IF(F86="Scenario3PBT4",'Deep retrofit'!$P$16,"")))&amp;IF(F86="Scenario1PBT5",'Deep retrofit'!$Q$16,IF(F86="Scenario2PBT5",'Deep retrofit'!$R$16,IF(F86="Scenario3PBT5",'Deep retrofit'!$S$16,"")))&amp;IF(F86="Scenario1PBT6",'Deep retrofit'!$T$16,IF(F86="Scenario2PBT6",'Deep retrofit'!$U$16,IF(F86="Scenario3PBT6",'Deep retrofit'!$V$16,"")))&amp;IF(F86="Scenario1PBT7",'Deep retrofit'!$W$16,IF(F86="Scenario2PBT7",'Deep retrofit'!$X$16,IF(F86="Scenario3PBT7",'Deep retrofit'!$Y$16,"")))&amp;IF(F86="Scenario1PBT8",'Deep retrofit'!$Z$16,IF(F86="Scenario2PBT8",'Deep retrofit'!$AA$16,IF(F86="Scenario3PBT8",'Deep retrofit'!$AB$16,"")))&amp;IF(F86="Scenario1PBT9",'Deep retrofit'!$AC$16,IF(F86="Scenario2PBT9",'Deep retrofit'!$AD$16,IF(F86="Scenario3PBT9",'Deep retrofit'!$AE$16,"")))&amp;IF(F86="Scenario1PBT10",'Deep retrofit'!$AF$16,IF(F86="Scenario2PBT10",'Deep retrofit'!$AG$16,IF(F86="Scenario3PBT10",'Deep retrofit'!$AH$16,"")))&amp;IF(F86="Scenario1PBT11",'Deep retrofit'!$AI$16,IF(F86="Scenario2PBT11",'Deep retrofit'!$AJ$16,IF(F86="Scenario3PBT11",'Deep retrofit'!$AK$16,"")))&amp;IF(F86="Scenario1PBT12",'Deep retrofit'!$AL$16,IF(F86="Scenario2PBT12",'Deep retrofit'!$AM$16,IF(F86="Scenario3PBT12",'Deep retrofit'!$AN$16,"")))&amp;IF(F86="Scenario1PBT13",'Deep retrofit'!$AO$16,IF(F86="Scenario2PBT13",'Deep retrofit'!$AP$16,IF(F86="Scenario3PBT13",'Deep retrofit'!$AQ$16,"")))&amp;IF(F86="Scenario1PBT14",'Deep retrofit'!$AR$16,IF(F86="Scenario2PBT14",'Deep retrofit'!$AS$16,IF(F86="Scenario3PBT14",'Deep retrofit'!$AT$16,"")))&amp;IF(F86="Scenario1PBT15",'Deep retrofit'!$AU$16,IF(F86="Scenario2PBT15",'Deep retrofit'!$AV$16,IF(F86="Scenario3PBT15",'Deep retrofit'!$AW$16,"")))</f>
        <v/>
      </c>
      <c r="J86" s="117">
        <f t="shared" si="46"/>
        <v>0</v>
      </c>
      <c r="K86" s="117" t="str">
        <f>IF(F86="Scenario1PBT1",'Deep retrofit'!$E$18,IF(F86="Scenario2PBT1",'Deep retrofit'!$F$18,IF(F86="Scenario3PBT1",'Deep retrofit'!$G$18,"")))&amp;IF(F86="Scenario1PBT2",'Deep retrofit'!$H$18,IF(F86="Scenario2PBT2",'Deep retrofit'!$I$18,IF(F86="Scenario3PBT2",'Deep retrofit'!$J$18,"")))&amp;IF(F86="Scenario1PBT3",'Deep retrofit'!$K$18,IF(F86="Scenario2PBT3",'Deep retrofit'!$L$18,IF(F86="Scenario3PBT3",'Deep retrofit'!$M$18,"")))&amp;IF(F86="Scenario1PBT4",'Deep retrofit'!$N$18,IF(F86="Scenario2PBT4",'Deep retrofit'!$O$18,IF(F86="Scenario3PBT4",'Deep retrofit'!$P$18,"")))&amp;IF(F86="Scenario1PBT5",'Deep retrofit'!$Q$18,IF(F86="Scenario2PBT5",'Deep retrofit'!$R$18,IF(F86="Scenario3PBT5",'Deep retrofit'!$S$18,"")))&amp;IF(F86="Scenario1PBT6",'Deep retrofit'!$T$18,IF(F86="Scenario2PBT6",'Deep retrofit'!$U$18,IF(F86="Scenario3PBT6",'Deep retrofit'!$V$18,"")))&amp;IF(F86="Scenario1PBT7",'Deep retrofit'!$W$18,IF(F86="Scenario2PBT7",'Deep retrofit'!$X$18,IF(F86="Scenario3PBT7",'Deep retrofit'!$Y$18,"")))&amp;IF(F86="Scenario1PBT8",'Deep retrofit'!$Z$18,IF(F86="Scenario2PBT8",'Deep retrofit'!$AA$18,IF(F86="Scenario3PBT8",'Deep retrofit'!$AB$18,"")))&amp;IF(F86="Scenario1PBT9",'Deep retrofit'!$AC$18,IF(F86="Scenario2PBT9",'Deep retrofit'!$AD$18,IF(F86="Scenario3PBT9",'Deep retrofit'!$AE$18,"")))&amp;IF(F86="Scenario1PBT10",'Deep retrofit'!$AF$18,IF(F86="Scenario2PBT10",'Deep retrofit'!$AG$18,IF(F86="Scenario3PBT10",'Deep retrofit'!$AH$18,"")))&amp;IF(F86="Scenario1PBT11",'Deep retrofit'!$AI$18,IF(F86="Scenario2PBT11",'Deep retrofit'!$AJ$18,IF(F86="Scenario3PBT11",'Deep retrofit'!$AK$18,"")))&amp;IF(F86="Scenario1PBT12",'Deep retrofit'!$AL$18,IF(F86="Scenario2PBT12",'Deep retrofit'!$AM$18,IF(F86="Scenario3PBT12",'Deep retrofit'!$AN$18,"")))&amp;IF(F86="Scenario1PBT13",'Deep retrofit'!$AO$18,IF(F86="Scenario2PBT13",'Deep retrofit'!$AP$18,IF(F86="Scenario3PBT13",'Deep retrofit'!$AQ$18,"")))&amp;IF(F86="Scenario1PBT14",'Deep retrofit'!$AR$18,IF(F86="Scenario2PBT14",'Deep retrofit'!$AS$18,IF(F86="Scenario3PBT14",'Deep retrofit'!$AT$18,"")))&amp;IF(F86="Scenario1PBT15",'Deep retrofit'!$AU$18,IF(F86="Scenario2PBT15",'Deep retrofit'!$AV$18,IF(F86="Scenario3PBT15",'Deep retrofit'!$AW$18,"")))</f>
        <v/>
      </c>
      <c r="L86" s="117">
        <f t="shared" si="47"/>
        <v>0</v>
      </c>
      <c r="M86" s="117" t="str">
        <f>IF(F86="Scenario1PBT1",'Deep retrofit'!$E$20,IF(F86="Scenario2PBT1",'Deep retrofit'!$F$20,IF(F86="Scenario3PBT1",'Deep retrofit'!$G$20,"")))&amp;IF(F86="Scenario1PBT2",'Deep retrofit'!$H$20,IF(F86="Scenario2PBT2",'Deep retrofit'!$I$20,IF(F86="Scenario3PBT2",'Deep retrofit'!$J$20,"")))&amp;IF(F86="Scenario1PBT3",'Deep retrofit'!$K$20,IF(F86="Scenario2PBT3",'Deep retrofit'!$L$20,IF(F86="Scenario3PBT3",'Deep retrofit'!$M$20,"")))&amp;IF(F86="Scenario1PBT4",'Deep retrofit'!$N$20,IF(F86="Scenario2PBT4",'Deep retrofit'!$O$20,IF(F86="Scenario3PBT4",'Deep retrofit'!$P$20,"")))&amp;IF(F86="Scenario1PBT5",'Deep retrofit'!$Q$20,IF(F86="Scenario2PBT5",'Deep retrofit'!$R$20,IF(F86="Scenario3PBT5",'Deep retrofit'!$S$20,"")))&amp;IF(F86="Scenario1PBT6",'Deep retrofit'!$T$20,IF(F86="Scenario2PBT6",'Deep retrofit'!$U$20,IF(F86="Scenario3PBT6",'Deep retrofit'!$V$20,"")))&amp;IF(F86="Scenario1PBT7",'Deep retrofit'!$W$20,IF(F86="Scenario2PBT7",'Deep retrofit'!$X$20,IF(F86="Scenario3PBT7",'Deep retrofit'!$Y$20,"")))&amp;IF(F86="Scenario1PBT8",'Deep retrofit'!$Z$20,IF(F86="Scenario2PBT8",'Deep retrofit'!$AA$20,IF(F86="Scenario3PBT8",'Deep retrofit'!$AB$20,"")))&amp;IF(F86="Scenario1PBT9",'Deep retrofit'!$AC$20,IF(F86="Scenario2PBT9",'Deep retrofit'!$AD$20,IF(F86="Scenario3PBT9",'Deep retrofit'!$AE$20,"")))&amp;IF(F86="Scenario1PBT10",'Deep retrofit'!$AF$20,IF(F86="Scenario2PBT10",'Deep retrofit'!$AG$20,IF(F86="Scenario3PBT10",'Deep retrofit'!$AH$20,"")))&amp;IF(F86="Scenario1PBT11",'Deep retrofit'!$AI$20,IF(F86="Scenario2PBT11",'Deep retrofit'!$AJ$20,IF(F86="Scenario3PBT11",'Deep retrofit'!$AK$20,"")))&amp;IF(F86="Scenario1PBT12",'Deep retrofit'!$AL$20,IF(F86="Scenario2PBT12",'Deep retrofit'!$AM$20,IF(F86="Scenario3PBT12",'Deep retrofit'!$AN$20,"")))&amp;IF(F86="Scenario1PBT13",'Deep retrofit'!$AO$20,IF(F86="Scenario2PBT13",'Deep retrofit'!$AP$20,IF(F86="Scenario3PBT13",'Deep retrofit'!$AQ$20,"")))&amp;IF(F86="Scenario1PBT14",'Deep retrofit'!$AR$20,IF(F86="Scenario2PBT14",'Deep retrofit'!$AS$20,IF(F86="Scenario3PBT14",'Deep retrofit'!$AT$20,"")))&amp;IF(F86="Scenario1PBT15",'Deep retrofit'!$AU$20,IF(F86="Scenario2PBT15",'Deep retrofit'!$AV$20,IF(F86="Scenario3PBT15",'Deep retrofit'!$AW$20,"")))</f>
        <v/>
      </c>
      <c r="N86" s="118">
        <f t="shared" si="48"/>
        <v>0</v>
      </c>
      <c r="O86" s="206" t="str">
        <f>IF(F86="Scenario1PBT1",'Deep retrofit'!$E$23,IF(F86="Scenario2PBT1",'Deep retrofit'!$F$23,IF(F86="Scenario3PBT1",'Deep retrofit'!$G$23,"")))&amp;IF(F86="Scenario1PBT2",'Deep retrofit'!$H$23,IF(F86="Scenario2PBT2",'Deep retrofit'!$I$23,IF(F86="Scenario3PBT2",'Deep retrofit'!$J$23,"")))&amp;IF(F86="Scenario1PBT3",'Deep retrofit'!$K$23,IF(F86="Scenario2PBT3",'Deep retrofit'!$L$23,IF(F86="Scenario3PBT3",'Deep retrofit'!$M$23,"")))&amp;IF(F86="Scenario1PBT4",'Deep retrofit'!$N$23,IF(F86="Scenario2PBT4",'Deep retrofit'!$O$23,IF(F86="Scenario3PBT4",'Deep retrofit'!$P$23,"")))&amp;IF(F86="Scenario1PBT5",'Deep retrofit'!$Q$23,IF(F86="Scenario2PBT5",'Deep retrofit'!$R$23,IF(F86="Scenario3PBT5",'Deep retrofit'!$S$23,"")))&amp;IF(F86="Scenario1PBT6",'Deep retrofit'!$T$23,IF(F86="Scenario2PBT6",'Deep retrofit'!$U$23,IF(F86="Scenario3PBT6",'Deep retrofit'!$V$23,"")))&amp;IF(F86="Scenario1PBT7",'Deep retrofit'!$W$23,IF(F86="Scenario2PBT7",'Deep retrofit'!$X$23,IF(F86="Scenario3PBT7",'Deep retrofit'!$Y$23,"")))&amp;IF(F86="Scenario1PBT8",'Deep retrofit'!$Z$23,IF(F86="Scenario2PBT8",'Deep retrofit'!$AA$23,IF(F86="Scenario3PBT8",'Deep retrofit'!$AB$23,"")))&amp;IF(F86="Scenario1PBT9",'Deep retrofit'!$AC$23,IF(F86="Scenario2PBT9",'Deep retrofit'!$AD$23,IF(F86="Scenario3PBT9",'Deep retrofit'!$AE$23,"")))&amp;IF(F86="Scenario1PBT10",'Deep retrofit'!$AF$23,IF(F86="Scenario2PBT10",'Deep retrofit'!$AG$23,IF(F86="Scenario3PBT10",'Deep retrofit'!$AH$23,"")))&amp;IF(F86="Scenario1PBT11",'Deep retrofit'!$AI$23,IF(F86="Scenario2PBT11",'Deep retrofit'!$AJ$23,IF(F86="Scenario3PBT11",'Deep retrofit'!$AK$23,"")))&amp;IF(F86="Scenario1PBT12",'Deep retrofit'!$AL$23,IF(F86="Scenario2PBT12",'Deep retrofit'!$AM$23,IF(F86="Scenario3PBT12",'Deep retrofit'!$AN$23,"")))&amp;IF(F86="Scenario1PBT13",'Deep retrofit'!$AO$23,IF(F86="Scenario2PBT13",'Deep retrofit'!$AP$23,IF(F86="Scenario3PBT13",'Deep retrofit'!$AQ$23,"")))&amp;IF(F86="Scenario1PBT14",'Deep retrofit'!$AR$23,IF(F86="Scenario2PBT14",'Deep retrofit'!$AS$23,IF(F86="Scenario3PBT14",'Deep retrofit'!$AT$23,"")))&amp;IF(F86="Scenario1PBT15",'Deep retrofit'!$AU$23,IF(F86="Scenario2PBT15",'Deep retrofit'!$AV$23,IF(F86="Scenario3PBT15",'Deep retrofit'!$AW$23,"")))</f>
        <v/>
      </c>
      <c r="P86" s="117">
        <f t="shared" si="49"/>
        <v>0</v>
      </c>
      <c r="Q86" s="117" t="str">
        <f>IF(F86="Scenario1PBT1",'Deep retrofit'!$E$25,IF(F86="Scenario2PBT1",'Deep retrofit'!$F$25,IF(F86="Scenario3PBT1",'Deep retrofit'!$G$25,"")))&amp;IF(F86="Scenario1PBT2",'Deep retrofit'!$H$25,IF(F86="Scenario2PBT2",'Deep retrofit'!$I$25,IF(F86="Scenario3PBT2",'Deep retrofit'!$J$25,"")))&amp;IF(F86="Scenario1PBT3",'Deep retrofit'!$K$25,IF(F86="Scenario2PBT3",'Deep retrofit'!$L$25,IF(F86="Scenario3PBT3",'Deep retrofit'!$M$25,"")))&amp;IF(F86="Scenario1PBT4",'Deep retrofit'!$N$25,IF(F86="Scenario2PBT4",'Deep retrofit'!$O$25,IF(F86="Scenario3PBT4",'Deep retrofit'!$P$25,"")))&amp;IF(F86="Scenario1PBT5",'Deep retrofit'!$Q$25,IF(F86="Scenario2PBT5",'Deep retrofit'!$R$25,IF(F86="Scenario3PBT5",'Deep retrofit'!$S$25,"")))&amp;IF(F86="Scenario1PBT6",'Deep retrofit'!$T$25,IF(F86="Scenario2PBT6",'Deep retrofit'!$U$25,IF(F86="Scenario3PBT6",'Deep retrofit'!$V$25,"")))&amp;IF(F86="Scenario1PBT7",'Deep retrofit'!$W$25,IF(F86="Scenario2PBT7",'Deep retrofit'!$X$25,IF(F86="Scenario3PBT7",'Deep retrofit'!$Y$25,"")))&amp;IF(F86="Scenario1PBT8",'Deep retrofit'!$Z$25,IF(F86="Scenario2PBT8",'Deep retrofit'!$AA$25,IF(F86="Scenario3PBT8",'Deep retrofit'!$AB$25,"")))&amp;IF(F86="Scenario1PBT9",'Deep retrofit'!$AC$25,IF(F86="Scenario2PBT9",'Deep retrofit'!$AD$25,IF(F86="Scenario3PBT9",'Deep retrofit'!$AE$25,"")))&amp;IF(F86="Scenario1PBT10",'Deep retrofit'!$AF$25,IF(F86="Scenario2PBT10",'Deep retrofit'!$AG$25,IF(F86="Scenario3PBT10",'Deep retrofit'!$AH$25,"")))&amp;IF(F86="Scenario1PBT11",'Deep retrofit'!$AI$25,IF(F86="Scenario2PBT11",'Deep retrofit'!$AJ$25,IF(F86="Scenario3PBT11",'Deep retrofit'!$AK$25,"")))&amp;IF(F86="Scenario1PBT12",'Deep retrofit'!$AL$25,IF(F86="Scenario2PBT12",'Deep retrofit'!$AM$25,IF(F86="Scenario3PBT12",'Deep retrofit'!$AN$25,"")))&amp;IF(F86="Scenario1PBT13",'Deep retrofit'!$AO$25,IF(F86="Scenario2PBT13",'Deep retrofit'!$AP$25,IF(F86="Scenario3PBT13",'Deep retrofit'!$AQ$25,"")))&amp;IF(F86="Scenario1PBT14",'Deep retrofit'!$AR$25,IF(F86="Scenario2PBT14",'Deep retrofit'!$AS$25,IF(F86="Scenario3PBT14",'Deep retrofit'!$AT$25,"")))&amp;IF(F86="Scenario1PBT15",'Deep retrofit'!$AU$25,IF(F86="Scenario2PBT15",'Deep retrofit'!$AV$25,IF(F86="Scenario3PBT15",'Deep retrofit'!$AW$25,"")))</f>
        <v/>
      </c>
      <c r="R86" s="117">
        <f t="shared" si="50"/>
        <v>0</v>
      </c>
      <c r="S86" s="117" t="str">
        <f>IF(F86="Scenario1PBT1",'Deep retrofit'!$E$27,IF(F86="Scenario2PBT1",'Deep retrofit'!$F$27,IF(F86="Scenario3PBT1",'Deep retrofit'!$G$27,"")))&amp;IF(F86="Scenario1PBT2",'Deep retrofit'!$H$27,IF(F86="Scenario2PBT2",'Deep retrofit'!$I$27,IF(F86="Scenario3PBT2",'Deep retrofit'!$J$27,"")))&amp;IF(F86="Scenario1PBT3",'Deep retrofit'!$K$27,IF(F86="Scenario2PBT3",'Deep retrofit'!$L$27,IF(F86="Scenario3PBT3",'Deep retrofit'!$M$27,"")))&amp;IF(F86="Scenario1PBT4",'Deep retrofit'!$N$27,IF(F86="Scenario2PBT4",'Deep retrofit'!$O$27,IF(F86="Scenario3PBT4",'Deep retrofit'!$P$27,"")))&amp;IF(F86="Scenario1PBT5",'Deep retrofit'!$Q$27,IF(F86="Scenario2PBT5",'Deep retrofit'!$R$27,IF(F86="Scenario3PBT5",'Deep retrofit'!$S$27,"")))&amp;IF(F86="Scenario1PBT6",'Deep retrofit'!$T$27,IF(F86="Scenario2PBT6",'Deep retrofit'!$U$27,IF(F86="Scenario3PBT6",'Deep retrofit'!$V$27,"")))&amp;IF(F86="Scenario1PBT7",'Deep retrofit'!$W$27,IF(F86="Scenario2PBT7",'Deep retrofit'!$X$27,IF(F86="Scenario3PBT7",'Deep retrofit'!$Y$27,"")))&amp;IF(F86="Scenario1PBT8",'Deep retrofit'!$Z$27,IF(F86="Scenario2PBT8",'Deep retrofit'!$AA$27,IF(F86="Scenario3PBT8",'Deep retrofit'!$AB$27,"")))&amp;IF(F86="Scenario1PBT9",'Deep retrofit'!$AC$27,IF(F86="Scenario2PBT9",'Deep retrofit'!$AD$27,IF(F86="Scenario3PBT9",'Deep retrofit'!$AE$27,"")))&amp;IF(F86="Scenario1PBT10",'Deep retrofit'!$AF$27,IF(F86="Scenario2PBT10",'Deep retrofit'!$AG$27,IF(F86="Scenario3PBT10",'Deep retrofit'!$AH$27,"")))&amp;IF(F86="Scenario1PBT11",'Deep retrofit'!$AI$27,IF(F86="Scenario2PBT11",'Deep retrofit'!$AJ$27,IF(F86="Scenario3PBT11",'Deep retrofit'!$AK$27,"")))&amp;IF(F86="Scenario1PBT12",'Deep retrofit'!$AL$27,IF(F86="Scenario2PBT12",'Deep retrofit'!$AM$27,IF(F86="Scenario3PBT12",'Deep retrofit'!$AN$27,"")))&amp;IF(F86="Scenario1PBT13",'Deep retrofit'!$AO$27,IF(F86="Scenario2PBT13",'Deep retrofit'!$AP$27,IF(F86="Scenario3PBT13",'Deep retrofit'!$AQ$27,"")))&amp;IF(F86="Scenario1PBT14",'Deep retrofit'!$AR$27,IF(F86="Scenario2PBT14",'Deep retrofit'!$AS$27,IF(F86="Scenario3PBT14",'Deep retrofit'!$AT$27,"")))&amp;IF(F86="Scenario1PBT15",'Deep retrofit'!$AU$27,IF(F86="Scenario2PBT15",'Deep retrofit'!$AV$27,IF(F86="Scenario3PBT15",'Deep retrofit'!$AW$27,"")))</f>
        <v/>
      </c>
      <c r="T86" s="207">
        <f t="shared" si="51"/>
        <v>0</v>
      </c>
      <c r="U86" s="206" t="str">
        <f>IF(F86="Scenario1PBT1",'Deep retrofit'!$E$38,IF(F86="Scenario2PBT1",'Deep retrofit'!$F$38,IF(F86="Scenario3PBT1",'Deep retrofit'!$G$38,"")))&amp;IF(F86="Scenario1PBT2",'Deep retrofit'!$H$38,IF(F86="Scenario2PBT2",'Deep retrofit'!$I$38,IF(F86="Scenario3PBT2",'Deep retrofit'!$J$38,"")))&amp;IF(F86="Scenario1PBT3",'Deep retrofit'!$K$38,IF(F86="Scenario2PBT3",'Deep retrofit'!$L$38,IF(F86="Scenario3PBT3",'Deep retrofit'!$M$38,"")))&amp;IF(F86="Scenario1PBT4",'Deep retrofit'!$N$38,IF(F86="Scenario2PBT4",'Deep retrofit'!$O$38,IF(F86="Scenario3PBT4",'Deep retrofit'!$P$38,"")))&amp;IF(F86="Scenario1PBT5",'Deep retrofit'!$Q$38,IF(F86="Scenario2PBT5",'Deep retrofit'!$R$38,IF(F86="Scenario3PBT5",'Deep retrofit'!$S$38,"")))&amp;IF(F86="Scenario1PBT6",'Deep retrofit'!$T$38,IF(F86="Scenario2PBT6",'Deep retrofit'!$U$38,IF(F86="Scenario3PBT6",'Deep retrofit'!$V$38,"")))&amp;IF(F86="Scenario1PBT7",'Deep retrofit'!$W$38,IF(F86="Scenario2PBT7",'Deep retrofit'!$X$38,IF(F86="Scenario3PBT7",'Deep retrofit'!$Y$38,"")))&amp;IF(F86="Scenario1PBT8",'Deep retrofit'!$Z$38,IF(F86="Scenario2PBT8",'Deep retrofit'!$AA$38,IF(F86="Scenario3PBT8",'Deep retrofit'!$AB$38,"")))&amp;IF(F86="Scenario1PBT9",'Deep retrofit'!$AC$38,IF(F86="Scenario2PBT9",'Deep retrofit'!$AD$38,IF(F86="Scenario3PBT9",'Deep retrofit'!$AE$38,"")))&amp;IF(F86="Scenario1PBT10",'Deep retrofit'!$AF$38,IF(F86="Scenario2PBT10",'Deep retrofit'!$AG$38,IF(F86="Scenario3PBT10",'Deep retrofit'!$AH$38,"")))&amp;IF(F86="Scenario1PBT11",'Deep retrofit'!$AI$38,IF(F86="Scenario2PBT11",'Deep retrofit'!$AJ$38,IF(F86="Scenario3PBT11",'Deep retrofit'!$AK$38,"")))&amp;IF(F86="Scenario1PBT12",'Deep retrofit'!$AL$38,IF(F86="Scenario2PBT12",'Deep retrofit'!$AM$38,IF(F86="Scenario3PBT12",'Deep retrofit'!$AN$38,"")))&amp;IF(F86="Scenario1PBT13",'Deep retrofit'!$AO$38,IF(F86="Scenario2PBT13",'Deep retrofit'!$AP$38,IF(F86="Scenario3PBT13",'Deep retrofit'!$AQ$38,"")))&amp;IF(F86="Scenario1PBT14",'Deep retrofit'!$AR$38,IF(F86="Scenario2PBT14",'Deep retrofit'!$AS$38,IF(F86="Scenario3PBT14",'Deep retrofit'!$AT$38,"")))&amp;IF(F86="Scenario1PBT15",'Deep retrofit'!$AU$38,IF(F86="Scenario2PBT15",'Deep retrofit'!$AV$38,IF(F86="Scenario3PBT15",'Deep retrofit'!$AW$38,"")))</f>
        <v/>
      </c>
      <c r="V86" s="117">
        <f t="shared" si="52"/>
        <v>0</v>
      </c>
      <c r="W86" s="117" t="str">
        <f>IF(F86="Scenario1PBT1",'Deep retrofit'!$E$40,IF(F86="Scenario2PBT1",'Deep retrofit'!$F$40,IF(F86="Scenario3PBT1",'Deep retrofit'!$G$40,"")))&amp;IF(F86="Scenario1PBT2",'Deep retrofit'!$H$40,IF(F86="Scenario2PBT2",'Deep retrofit'!$I$40,IF(F86="Scenario3PBT2",'Deep retrofit'!$J$40,"")))&amp;IF(F86="Scenario1PBT3",'Deep retrofit'!$K$40,IF(F86="Scenario2PBT3",'Deep retrofit'!$L$40,IF(F86="Scenario3PBT3",'Deep retrofit'!$M$40,"")))&amp;IF(F86="Scenario1PBT4",'Deep retrofit'!$N$40,IF(F86="Scenario2PBT4",'Deep retrofit'!$O$40,IF(F86="Scenario3PBT4",'Deep retrofit'!$P$40,"")))&amp;IF(F86="Scenario1PBT5",'Deep retrofit'!$Q$40,IF(F86="Scenario2PBT5",'Deep retrofit'!$R$40,IF(F86="Scenario3PBT5",'Deep retrofit'!$S$40,"")))&amp;IF(F86="Scenario1PBT6",'Deep retrofit'!$T$40,IF(F86="Scenario2PBT6",'Deep retrofit'!$U$40,IF(F86="Scenario3PBT6",'Deep retrofit'!$V$40,"")))&amp;IF(F86="Scenario1PBT7",'Deep retrofit'!$W$40,IF(F86="Scenario2PBT7",'Deep retrofit'!$X$40,IF(F86="Scenario3PBT7",'Deep retrofit'!$Y$40,"")))&amp;IF(F86="Scenario1PBT8",'Deep retrofit'!$Z$40,IF(F86="Scenario2PBT8",'Deep retrofit'!$AA$40,IF(F86="Scenario3PBT8",'Deep retrofit'!$AB$40,"")))&amp;IF(F86="Scenario1PBT9",'Deep retrofit'!$AC$40,IF(F86="Scenario2PBT9",'Deep retrofit'!$AD$40,IF(F86="Scenario3PBT9",'Deep retrofit'!$AE$40,"")))&amp;IF(F86="Scenario1PBT10",'Deep retrofit'!$AF$40,IF(F86="Scenario2PBT10",'Deep retrofit'!$AG$40,IF(F86="Scenario3PBT10",'Deep retrofit'!$AH$40,"")))&amp;IF(F86="Scenario1PBT11",'Deep retrofit'!$AI$40,IF(F86="Scenario2PBT11",'Deep retrofit'!$AJ$40,IF(F86="Scenario3PBT11",'Deep retrofit'!$AK$40,"")))&amp;IF(F86="Scenario1PBT12",'Deep retrofit'!$AL$40,IF(F86="Scenario2PBT12",'Deep retrofit'!$AM$40,IF(F86="Scenario3PBT12",'Deep retrofit'!$AN$40,"")))&amp;IF(F86="Scenario1PBT13",'Deep retrofit'!$AO$40,IF(F86="Scenario2PBT13",'Deep retrofit'!$AP$40,IF(F86="Scenario3PBT13",'Deep retrofit'!$AQ$40,"")))&amp;IF(F86="Scenario1PBT14",'Deep retrofit'!$AR$40,IF(F86="Scenario2PBT14",'Deep retrofit'!$AS$40,IF(F86="Scenario3PBT14",'Deep retrofit'!$AT$40,"")))&amp;IF(F86="Scenario1PBT15",'Deep retrofit'!$AU$40,IF(F86="Scenario2PBT15",'Deep retrofit'!$AV$40,IF(F86="Scenario3PBT15",'Deep retrofit'!$AW$40,"")))</f>
        <v/>
      </c>
      <c r="X86" s="117">
        <f t="shared" si="53"/>
        <v>0</v>
      </c>
      <c r="Y86" s="117" t="str">
        <f>IF(F86="Scenario1PBT1",'Deep retrofit'!$E$42,IF(F86="Scenario2PBT1",'Deep retrofit'!$F$42,IF(F86="Scenario3PBT1",'Deep retrofit'!$G$42,"")))&amp;IF(F86="Scenario1PBT2",'Deep retrofit'!$H$42,IF(F86="Scenario2PBT2",'Deep retrofit'!$I$42,IF(F86="Scenario3PBT2",'Deep retrofit'!$J$42,"")))&amp;IF(F86="Scenario1PBT3",'Deep retrofit'!$K$42,IF(F86="Scenario2PBT3",'Deep retrofit'!$L$42,IF(F86="Scenario3PBT3",'Deep retrofit'!$M$42,"")))&amp;IF(F86="Scenario1PBT4",'Deep retrofit'!$N$42,IF(F86="Scenario2PBT4",'Deep retrofit'!$O$42,IF(F86="Scenario3PBT4",'Deep retrofit'!$P$42,"")))&amp;IF(F86="Scenario1PBT5",'Deep retrofit'!$Q$42,IF(F86="Scenario2PBT5",'Deep retrofit'!$R$42,IF(F86="Scenario3PBT5",'Deep retrofit'!$S$42,"")))&amp;IF(F86="Scenario1PBT6",'Deep retrofit'!$T$42,IF(F86="Scenario2PBT6",'Deep retrofit'!$U$42,IF(F86="Scenario3PBT6",'Deep retrofit'!$V$42,"")))&amp;IF(F86="Scenario1PBT7",'Deep retrofit'!$W$42,IF(F86="Scenario2PBT7",'Deep retrofit'!$X$42,IF(F86="Scenario3PBT7",'Deep retrofit'!$Y$42,"")))&amp;IF(F86="Scenario1PBT8",'Deep retrofit'!$Z$42,IF(F86="Scenario2PBT8",'Deep retrofit'!$AA$42,IF(F86="Scenario3PBT8",'Deep retrofit'!$AB$42,"")))&amp;IF(F86="Scenario1PBT9",'Deep retrofit'!$AC$42,IF(F86="Scenario2PBT9",'Deep retrofit'!$AD$42,IF(F86="Scenario3PBT9",'Deep retrofit'!$AE$42,"")))&amp;IF(F86="Scenario1PBT10",'Deep retrofit'!$AF$42,IF(F86="Scenario2PBT10",'Deep retrofit'!$AG$42,IF(F86="Scenario3PBT10",'Deep retrofit'!$AH$42,"")))&amp;IF(F86="Scenario1PBT11",'Deep retrofit'!$AI$42,IF(F86="Scenario2PBT11",'Deep retrofit'!$AJ$42,IF(F86="Scenario3PBT11",'Deep retrofit'!$AK$42,"")))&amp;IF(F86="Scenario1PBT12",'Deep retrofit'!$AL$42,IF(F86="Scenario2PBT12",'Deep retrofit'!$AM$42,IF(F86="Scenario3PBT12",'Deep retrofit'!$AN$42,"")))&amp;IF(F86="Scenario1PBT13",'Deep retrofit'!$AO$42,IF(F86="Scenario2PBT13",'Deep retrofit'!$AP$42,IF(F86="Scenario3PBT13",'Deep retrofit'!$AQ$42,"")))&amp;IF(F86="Scenario1PBT14",'Deep retrofit'!$AR$42,IF(F86="Scenario2PBT14",'Deep retrofit'!$AS$42,IF(F86="Scenario3PBT14",'Deep retrofit'!$AT$42,"")))&amp;IF(F86="Scenario1PBT15",'Deep retrofit'!$AU$42,IF(F86="Scenario2PBT15",'Deep retrofit'!$AV$42,IF(F86="Scenario3PBT15",'Deep retrofit'!$AW$42,"")))</f>
        <v/>
      </c>
      <c r="Z86" s="117">
        <f t="shared" si="54"/>
        <v>0</v>
      </c>
      <c r="AA86" s="269" t="str">
        <f>IF(F86="Scenario1PBT1",'Deep retrofit'!$E$101,IF(F86="Scenario2PBT1",'Deep retrofit'!$F$101,IF(F86="Scenario3PBT1",'Deep retrofit'!$G$101,"")))&amp;IF(F86="Scenario1PBT2",'Deep retrofit'!$H$101,IF(F86="Scenario2PBT2",'Deep retrofit'!$I$101,IF(F86="Scenario3PBT2",'Deep retrofit'!$J$101,"")))&amp;IF(F86="Scenario1PBT3",'Deep retrofit'!$K$101,IF(F86="Scenario2PBT3",'Deep retrofit'!$L$101,IF(F86="Scenario3PBT3",'Deep retrofit'!$M$101,"")))&amp;IF(F86="Scenario1PBT4",'Deep retrofit'!$N$101,IF(F86="Scenario2PBT4",'Deep retrofit'!$O$101,IF(F86="Scenario3PBT4",'Deep retrofit'!$P$101,"")))&amp;IF(F86="Scenario1PBT5",'Deep retrofit'!$Q$101,IF(F86="Scenario2PBT5",'Deep retrofit'!$R$101,IF(F86="Scenario3PBT5",'Deep retrofit'!$S$101,"")))&amp;IF(F86="Scenario1PBT6",'Deep retrofit'!$T$101,IF(F86="Scenario2PBT6",'Deep retrofit'!$U$101,IF(F86="Scenario3PBT6",'Deep retrofit'!$V$101,"")))&amp;IF(F86="Scenario1PBT7",'Deep retrofit'!$W$101,IF(F86="Scenario2PBT7",'Deep retrofit'!$X$101,IF(F86="Scenario3PBT7",'Deep retrofit'!$Y$101,"")))&amp;IF(F86="Scenario1PBT8",'Deep retrofit'!$Z$101,IF(F86="Scenario2PBT8",'Deep retrofit'!$AA$101,IF(F86="Scenario3PBT8",'Deep retrofit'!$AB$101,"")))&amp;IF(F86="Scenario1PBT9",'Deep retrofit'!$AC$101,IF(F86="Scenario2PBT9",'Deep retrofit'!$AD$101,IF(F86="Scenario3PBT9",'Deep retrofit'!$AE$101,"")))&amp;IF(F86="Scenario1PBT10",'Deep retrofit'!$AF$101,IF(F86="Scenario2PBT10",'Deep retrofit'!$AG$101,IF(F86="Scenario3PBT10",'Deep retrofit'!$AH$101,"")))&amp;IF(F86="Scenario1PBT11",'Deep retrofit'!$AI$101,IF(F86="Scenario2PBT11",'Deep retrofit'!$AJ$101,IF(F86="Scenario3PBT11",'Deep retrofit'!$AK$101,"")))&amp;IF(F86="Scenario1PBT12",'Deep retrofit'!$AL$101,IF(F86="Scenario2PBT12",'Deep retrofit'!$AM$101,IF(F86="Scenario3PBT12",'Deep retrofit'!$AN$101,"")))&amp;IF(F86="Scenario1PBT13",'Deep retrofit'!$AO$101,IF(F86="Scenario2PBT13",'Deep retrofit'!$AP$101,IF(F86="Scenario3PBT13",'Deep retrofit'!$AQ$101,"")))&amp;IF(F86="Scenario1PBT14",'Deep retrofit'!$AR$101,IF(F86="Scenario2PBT14",'Deep retrofit'!$AS$101,IF(F86="Scenario3PBT14",'Deep retrofit'!$AT$101,"")))&amp;IF(F86="Scenario1PBT15",'Deep retrofit'!$AU$101,IF(F86="Scenario2PBT15",'Deep retrofit'!$AV$101,IF(F86="Scenario3PBT15",'Deep retrofit'!$AW$101,"")))</f>
        <v/>
      </c>
      <c r="AB86" s="179">
        <f t="shared" si="55"/>
        <v>0</v>
      </c>
      <c r="AC86" s="208">
        <f>IFERROR('Projection_Base-case'!G86-G86,0)</f>
        <v>0</v>
      </c>
      <c r="AD86" s="117">
        <f t="shared" si="34"/>
        <v>0</v>
      </c>
      <c r="AE86" s="117">
        <f>IFERROR(100*AC86/'Projection_Base-case'!G86,0)</f>
        <v>0</v>
      </c>
      <c r="AF86" s="117">
        <f>IFERROR('Projection_Base-case'!I86-I86,0)</f>
        <v>0</v>
      </c>
      <c r="AG86" s="117">
        <f t="shared" si="35"/>
        <v>0</v>
      </c>
      <c r="AH86" s="117">
        <f>IFERROR(100*AF86/'Projection_Base-case'!I86,0)</f>
        <v>0</v>
      </c>
      <c r="AI86" s="117">
        <f>IFERROR('Projection_Base-case'!K86-K86,0)</f>
        <v>0</v>
      </c>
      <c r="AJ86" s="117">
        <f t="shared" si="36"/>
        <v>0</v>
      </c>
      <c r="AK86" s="117">
        <f>IFERROR(100*AI86/'Projection_Base-case'!K86,0)</f>
        <v>0</v>
      </c>
      <c r="AL86" s="117">
        <f>IFERROR(M86-'Projection_Base-case'!M86,0)</f>
        <v>0</v>
      </c>
      <c r="AM86" s="117">
        <f t="shared" si="37"/>
        <v>0</v>
      </c>
      <c r="AN86" s="179">
        <f>IFERROR(IF('Projection_Base-case'!N86&gt;0,100*AM86/'Projection_Base-case'!N86,100*AM86/N86),0)</f>
        <v>0</v>
      </c>
      <c r="AO86" s="206">
        <f>IFERROR('Projection_Base-case'!O86-O86,0)</f>
        <v>0</v>
      </c>
      <c r="AP86" s="117">
        <f t="shared" si="38"/>
        <v>0</v>
      </c>
      <c r="AQ86" s="117">
        <f>IFERROR(100*AO86/'Projection_Base-case'!O86,0)</f>
        <v>0</v>
      </c>
      <c r="AR86" s="117">
        <f>IFERROR('Projection_Base-case'!Q86-Q86,0)</f>
        <v>0</v>
      </c>
      <c r="AS86" s="117">
        <f t="shared" si="39"/>
        <v>0</v>
      </c>
      <c r="AT86" s="117">
        <f>IFERROR(100*AR86/'Projection_Base-case'!Q86,0)</f>
        <v>0</v>
      </c>
      <c r="AU86" s="117">
        <f>IFERROR('Projection_Base-case'!S86-S86,0)</f>
        <v>0</v>
      </c>
      <c r="AV86" s="117">
        <f t="shared" si="40"/>
        <v>0</v>
      </c>
      <c r="AW86" s="118">
        <f>IFERROR(100*AU86/'Projection_Base-case'!S86,0)</f>
        <v>0</v>
      </c>
      <c r="AX86" s="206">
        <f>IFERROR('Projection_Base-case'!U86-U86,0)</f>
        <v>0</v>
      </c>
      <c r="AY86" s="117">
        <f t="shared" si="41"/>
        <v>0</v>
      </c>
      <c r="AZ86" s="117">
        <f>IFERROR(100*AX86/'Projection_Base-case'!U86,0)</f>
        <v>0</v>
      </c>
      <c r="BA86" s="117">
        <f>IFERROR('Projection_Base-case'!W86-W86,0)</f>
        <v>0</v>
      </c>
      <c r="BB86" s="117">
        <f t="shared" si="42"/>
        <v>0</v>
      </c>
      <c r="BC86" s="117">
        <f>IFERROR(100*BA86/'Projection_Base-case'!W86,0)</f>
        <v>0</v>
      </c>
      <c r="BD86" s="117">
        <f>IFERROR('Projection_Base-case'!Y86-Y86,0)</f>
        <v>0</v>
      </c>
      <c r="BE86" s="117">
        <f t="shared" si="43"/>
        <v>0</v>
      </c>
      <c r="BF86" s="117">
        <f>IFERROR(100*BD86/'Projection_Base-case'!Y86,0)</f>
        <v>0</v>
      </c>
      <c r="BG86" s="178">
        <f t="shared" si="56"/>
        <v>0</v>
      </c>
      <c r="BH86" s="179">
        <f t="shared" si="57"/>
        <v>0</v>
      </c>
    </row>
    <row r="87" spans="1:60">
      <c r="A87" s="205">
        <v>82</v>
      </c>
      <c r="B87" s="178">
        <f>IF('Projection_Base-case'!B87&lt;&gt;"",'Projection_Base-case'!B87,0)</f>
        <v>0</v>
      </c>
      <c r="C87" s="178">
        <f>IF('Projection_Base-case'!C87&lt;&gt;"",'Projection_Base-case'!C87,0)</f>
        <v>0</v>
      </c>
      <c r="D87" s="178">
        <f>IF('Projection_Base-case'!D87&lt;&gt;"",'Projection_Base-case'!D87,0)</f>
        <v>0</v>
      </c>
      <c r="E87" s="107" t="str">
        <f>IF(AND('Résultats deep'!$AC$3="OUI",'Résultats deep'!E86&lt;&gt;""),'Résultats deep'!E86,IF(OR(D87="PBT1",D87="PBT2",D87="PBT3",D87="PBT4",D87="PBT5",D87="PBT6",D87="PBT7"),"Scenario1",""))</f>
        <v/>
      </c>
      <c r="F87" s="202" t="str">
        <f t="shared" si="44"/>
        <v>0</v>
      </c>
      <c r="G87" s="177" t="str">
        <f>IF(F87="Scenario1PBT1",'Deep retrofit'!$E$6,IF(F87="Scenario2PBT1",'Deep retrofit'!$F$6,IF(F87="Scenario3PBT1",'Deep retrofit'!$G$6,"")))&amp;IF(F87="Scenario1PBT2",'Deep retrofit'!$H$6,IF(F87="Scenario2PBT2",'Deep retrofit'!$I$6,IF(F87="Scenario3PBT2",'Deep retrofit'!$J$6,"")))&amp;IF(F87="Scenario1PBT3",'Deep retrofit'!$K$6,IF(F87="Scenario2PBT3",'Deep retrofit'!$L$6,IF(F87="Scenario3PBT3",'Deep retrofit'!$M$6,"")))&amp;IF(F87="Scenario1PBT4",'Deep retrofit'!$N$6,IF(F87="Scenario2PBT4",'Deep retrofit'!$O$6,IF(F87="Scenario3PBT4",'Deep retrofit'!$P$6,"")))&amp;IF(F87="Scenario1PBT5",'Deep retrofit'!$Q$6,IF(F87="Scenario2PBT5",'Deep retrofit'!$R$6,IF(F87="Scenario3PBT5",'Deep retrofit'!$S$6,"")))&amp;IF(F87="Scenario1PBT6",'Deep retrofit'!$T$6,IF(F87="Scenario2PBT6",'Deep retrofit'!$U$6,IF(F87="Scenario3PBT6",'Deep retrofit'!$V$6,"")))&amp;IF(F87="Scenario1PBT7",'Deep retrofit'!$W$6,IF(F87="Scenario2PBT7",'Deep retrofit'!$X$6,IF(F87="Scenario3PBT7",'Deep retrofit'!$Y$6,"")))&amp;IF(F87="Scenario1PBT8",'Deep retrofit'!$Z$6,IF(F87="Scenario2PBT8",'Deep retrofit'!$AA$6,IF(F87="Scenario3PBT8",'Deep retrofit'!$AB$6,"")))&amp;IF(F87="Scenario1PBT9",'Deep retrofit'!$AC$6,IF(F87="Scenario2PBT9",'Deep retrofit'!$AD$6,IF(F87="Scenario3PBT9",'Deep retrofit'!$AE$6,"")))&amp;IF(F87="Scenario1PBT10",'Deep retrofit'!$AF$6,IF(F87="Scenario2PBT10",'Deep retrofit'!$AG$6,IF(F87="Scenario3PBT10",'Deep retrofit'!$AH$6,"")))&amp;IF(F87="Scenario1PBT11",'Deep retrofit'!$AI$6,IF(F87="Scenario2PBT11",'Deep retrofit'!$AJ$6,IF(F87="Scenario3PBT11",'Deep retrofit'!$AK$6,"")))&amp;IF(F87="Scenario1PBT12",'Deep retrofit'!$AL$6,IF(F87="Scenario2PBT12",'Deep retrofit'!$AM$6,IF(F87="Scenario3PBT12",'Deep retrofit'!$AN$6,"")))&amp;IF(F87="Scenario1PBT13",'Deep retrofit'!$AO$6,IF(F87="Scenario2PBT13",'Deep retrofit'!$AP$6,IF(F87="Scenario3PBT13",'Deep retrofit'!$AQ$6,"")))&amp;IF(F87="Scenario1PBT14",'Deep retrofit'!$AR$6,IF(F87="Scenario2PBT14",'Deep retrofit'!$AS$6,IF(F87="Scenario3PBT14",'Deep retrofit'!$AT$6,"")))&amp;IF(F87="Scenario1PBT15",'Deep retrofit'!$AU$6,IF(F87="Scenario2PBT15",'Deep retrofit'!$AV$6,IF(F87="Scenario3PBT15",'Deep retrofit'!$AW$6,"")))</f>
        <v/>
      </c>
      <c r="H87" s="117">
        <f t="shared" si="45"/>
        <v>0</v>
      </c>
      <c r="I87" s="178" t="str">
        <f>IF(F87="Scenario1PBT1",'Deep retrofit'!$E$16,IF(F87="Scenario2PBT1",'Deep retrofit'!$F$16,IF(F87="Scenario3PBT1",'Deep retrofit'!$G$16,"")))&amp;IF(F87="Scenario1PBT2",'Deep retrofit'!$H$16,IF(F87="Scenario2PBT2",'Deep retrofit'!$I$16,IF(F87="Scenario3PBT2",'Deep retrofit'!$J$16,"")))&amp;IF(F87="Scenario1PBT3",'Deep retrofit'!$K$16,IF(F87="Scenario2PBT3",'Deep retrofit'!$L$16,IF(F87="Scenario3PBT3",'Deep retrofit'!$M$16,"")))&amp;IF(F87="Scenario1PBT4",'Deep retrofit'!$N$16,IF(F87="Scenario2PBT4",'Deep retrofit'!$O$16,IF(F87="Scenario3PBT4",'Deep retrofit'!$P$16,"")))&amp;IF(F87="Scenario1PBT5",'Deep retrofit'!$Q$16,IF(F87="Scenario2PBT5",'Deep retrofit'!$R$16,IF(F87="Scenario3PBT5",'Deep retrofit'!$S$16,"")))&amp;IF(F87="Scenario1PBT6",'Deep retrofit'!$T$16,IF(F87="Scenario2PBT6",'Deep retrofit'!$U$16,IF(F87="Scenario3PBT6",'Deep retrofit'!$V$16,"")))&amp;IF(F87="Scenario1PBT7",'Deep retrofit'!$W$16,IF(F87="Scenario2PBT7",'Deep retrofit'!$X$16,IF(F87="Scenario3PBT7",'Deep retrofit'!$Y$16,"")))&amp;IF(F87="Scenario1PBT8",'Deep retrofit'!$Z$16,IF(F87="Scenario2PBT8",'Deep retrofit'!$AA$16,IF(F87="Scenario3PBT8",'Deep retrofit'!$AB$16,"")))&amp;IF(F87="Scenario1PBT9",'Deep retrofit'!$AC$16,IF(F87="Scenario2PBT9",'Deep retrofit'!$AD$16,IF(F87="Scenario3PBT9",'Deep retrofit'!$AE$16,"")))&amp;IF(F87="Scenario1PBT10",'Deep retrofit'!$AF$16,IF(F87="Scenario2PBT10",'Deep retrofit'!$AG$16,IF(F87="Scenario3PBT10",'Deep retrofit'!$AH$16,"")))&amp;IF(F87="Scenario1PBT11",'Deep retrofit'!$AI$16,IF(F87="Scenario2PBT11",'Deep retrofit'!$AJ$16,IF(F87="Scenario3PBT11",'Deep retrofit'!$AK$16,"")))&amp;IF(F87="Scenario1PBT12",'Deep retrofit'!$AL$16,IF(F87="Scenario2PBT12",'Deep retrofit'!$AM$16,IF(F87="Scenario3PBT12",'Deep retrofit'!$AN$16,"")))&amp;IF(F87="Scenario1PBT13",'Deep retrofit'!$AO$16,IF(F87="Scenario2PBT13",'Deep retrofit'!$AP$16,IF(F87="Scenario3PBT13",'Deep retrofit'!$AQ$16,"")))&amp;IF(F87="Scenario1PBT14",'Deep retrofit'!$AR$16,IF(F87="Scenario2PBT14",'Deep retrofit'!$AS$16,IF(F87="Scenario3PBT14",'Deep retrofit'!$AT$16,"")))&amp;IF(F87="Scenario1PBT15",'Deep retrofit'!$AU$16,IF(F87="Scenario2PBT15",'Deep retrofit'!$AV$16,IF(F87="Scenario3PBT15",'Deep retrofit'!$AW$16,"")))</f>
        <v/>
      </c>
      <c r="J87" s="117">
        <f t="shared" si="46"/>
        <v>0</v>
      </c>
      <c r="K87" s="117" t="str">
        <f>IF(F87="Scenario1PBT1",'Deep retrofit'!$E$18,IF(F87="Scenario2PBT1",'Deep retrofit'!$F$18,IF(F87="Scenario3PBT1",'Deep retrofit'!$G$18,"")))&amp;IF(F87="Scenario1PBT2",'Deep retrofit'!$H$18,IF(F87="Scenario2PBT2",'Deep retrofit'!$I$18,IF(F87="Scenario3PBT2",'Deep retrofit'!$J$18,"")))&amp;IF(F87="Scenario1PBT3",'Deep retrofit'!$K$18,IF(F87="Scenario2PBT3",'Deep retrofit'!$L$18,IF(F87="Scenario3PBT3",'Deep retrofit'!$M$18,"")))&amp;IF(F87="Scenario1PBT4",'Deep retrofit'!$N$18,IF(F87="Scenario2PBT4",'Deep retrofit'!$O$18,IF(F87="Scenario3PBT4",'Deep retrofit'!$P$18,"")))&amp;IF(F87="Scenario1PBT5",'Deep retrofit'!$Q$18,IF(F87="Scenario2PBT5",'Deep retrofit'!$R$18,IF(F87="Scenario3PBT5",'Deep retrofit'!$S$18,"")))&amp;IF(F87="Scenario1PBT6",'Deep retrofit'!$T$18,IF(F87="Scenario2PBT6",'Deep retrofit'!$U$18,IF(F87="Scenario3PBT6",'Deep retrofit'!$V$18,"")))&amp;IF(F87="Scenario1PBT7",'Deep retrofit'!$W$18,IF(F87="Scenario2PBT7",'Deep retrofit'!$X$18,IF(F87="Scenario3PBT7",'Deep retrofit'!$Y$18,"")))&amp;IF(F87="Scenario1PBT8",'Deep retrofit'!$Z$18,IF(F87="Scenario2PBT8",'Deep retrofit'!$AA$18,IF(F87="Scenario3PBT8",'Deep retrofit'!$AB$18,"")))&amp;IF(F87="Scenario1PBT9",'Deep retrofit'!$AC$18,IF(F87="Scenario2PBT9",'Deep retrofit'!$AD$18,IF(F87="Scenario3PBT9",'Deep retrofit'!$AE$18,"")))&amp;IF(F87="Scenario1PBT10",'Deep retrofit'!$AF$18,IF(F87="Scenario2PBT10",'Deep retrofit'!$AG$18,IF(F87="Scenario3PBT10",'Deep retrofit'!$AH$18,"")))&amp;IF(F87="Scenario1PBT11",'Deep retrofit'!$AI$18,IF(F87="Scenario2PBT11",'Deep retrofit'!$AJ$18,IF(F87="Scenario3PBT11",'Deep retrofit'!$AK$18,"")))&amp;IF(F87="Scenario1PBT12",'Deep retrofit'!$AL$18,IF(F87="Scenario2PBT12",'Deep retrofit'!$AM$18,IF(F87="Scenario3PBT12",'Deep retrofit'!$AN$18,"")))&amp;IF(F87="Scenario1PBT13",'Deep retrofit'!$AO$18,IF(F87="Scenario2PBT13",'Deep retrofit'!$AP$18,IF(F87="Scenario3PBT13",'Deep retrofit'!$AQ$18,"")))&amp;IF(F87="Scenario1PBT14",'Deep retrofit'!$AR$18,IF(F87="Scenario2PBT14",'Deep retrofit'!$AS$18,IF(F87="Scenario3PBT14",'Deep retrofit'!$AT$18,"")))&amp;IF(F87="Scenario1PBT15",'Deep retrofit'!$AU$18,IF(F87="Scenario2PBT15",'Deep retrofit'!$AV$18,IF(F87="Scenario3PBT15",'Deep retrofit'!$AW$18,"")))</f>
        <v/>
      </c>
      <c r="L87" s="117">
        <f t="shared" si="47"/>
        <v>0</v>
      </c>
      <c r="M87" s="117" t="str">
        <f>IF(F87="Scenario1PBT1",'Deep retrofit'!$E$20,IF(F87="Scenario2PBT1",'Deep retrofit'!$F$20,IF(F87="Scenario3PBT1",'Deep retrofit'!$G$20,"")))&amp;IF(F87="Scenario1PBT2",'Deep retrofit'!$H$20,IF(F87="Scenario2PBT2",'Deep retrofit'!$I$20,IF(F87="Scenario3PBT2",'Deep retrofit'!$J$20,"")))&amp;IF(F87="Scenario1PBT3",'Deep retrofit'!$K$20,IF(F87="Scenario2PBT3",'Deep retrofit'!$L$20,IF(F87="Scenario3PBT3",'Deep retrofit'!$M$20,"")))&amp;IF(F87="Scenario1PBT4",'Deep retrofit'!$N$20,IF(F87="Scenario2PBT4",'Deep retrofit'!$O$20,IF(F87="Scenario3PBT4",'Deep retrofit'!$P$20,"")))&amp;IF(F87="Scenario1PBT5",'Deep retrofit'!$Q$20,IF(F87="Scenario2PBT5",'Deep retrofit'!$R$20,IF(F87="Scenario3PBT5",'Deep retrofit'!$S$20,"")))&amp;IF(F87="Scenario1PBT6",'Deep retrofit'!$T$20,IF(F87="Scenario2PBT6",'Deep retrofit'!$U$20,IF(F87="Scenario3PBT6",'Deep retrofit'!$V$20,"")))&amp;IF(F87="Scenario1PBT7",'Deep retrofit'!$W$20,IF(F87="Scenario2PBT7",'Deep retrofit'!$X$20,IF(F87="Scenario3PBT7",'Deep retrofit'!$Y$20,"")))&amp;IF(F87="Scenario1PBT8",'Deep retrofit'!$Z$20,IF(F87="Scenario2PBT8",'Deep retrofit'!$AA$20,IF(F87="Scenario3PBT8",'Deep retrofit'!$AB$20,"")))&amp;IF(F87="Scenario1PBT9",'Deep retrofit'!$AC$20,IF(F87="Scenario2PBT9",'Deep retrofit'!$AD$20,IF(F87="Scenario3PBT9",'Deep retrofit'!$AE$20,"")))&amp;IF(F87="Scenario1PBT10",'Deep retrofit'!$AF$20,IF(F87="Scenario2PBT10",'Deep retrofit'!$AG$20,IF(F87="Scenario3PBT10",'Deep retrofit'!$AH$20,"")))&amp;IF(F87="Scenario1PBT11",'Deep retrofit'!$AI$20,IF(F87="Scenario2PBT11",'Deep retrofit'!$AJ$20,IF(F87="Scenario3PBT11",'Deep retrofit'!$AK$20,"")))&amp;IF(F87="Scenario1PBT12",'Deep retrofit'!$AL$20,IF(F87="Scenario2PBT12",'Deep retrofit'!$AM$20,IF(F87="Scenario3PBT12",'Deep retrofit'!$AN$20,"")))&amp;IF(F87="Scenario1PBT13",'Deep retrofit'!$AO$20,IF(F87="Scenario2PBT13",'Deep retrofit'!$AP$20,IF(F87="Scenario3PBT13",'Deep retrofit'!$AQ$20,"")))&amp;IF(F87="Scenario1PBT14",'Deep retrofit'!$AR$20,IF(F87="Scenario2PBT14",'Deep retrofit'!$AS$20,IF(F87="Scenario3PBT14",'Deep retrofit'!$AT$20,"")))&amp;IF(F87="Scenario1PBT15",'Deep retrofit'!$AU$20,IF(F87="Scenario2PBT15",'Deep retrofit'!$AV$20,IF(F87="Scenario3PBT15",'Deep retrofit'!$AW$20,"")))</f>
        <v/>
      </c>
      <c r="N87" s="118">
        <f t="shared" si="48"/>
        <v>0</v>
      </c>
      <c r="O87" s="206" t="str">
        <f>IF(F87="Scenario1PBT1",'Deep retrofit'!$E$23,IF(F87="Scenario2PBT1",'Deep retrofit'!$F$23,IF(F87="Scenario3PBT1",'Deep retrofit'!$G$23,"")))&amp;IF(F87="Scenario1PBT2",'Deep retrofit'!$H$23,IF(F87="Scenario2PBT2",'Deep retrofit'!$I$23,IF(F87="Scenario3PBT2",'Deep retrofit'!$J$23,"")))&amp;IF(F87="Scenario1PBT3",'Deep retrofit'!$K$23,IF(F87="Scenario2PBT3",'Deep retrofit'!$L$23,IF(F87="Scenario3PBT3",'Deep retrofit'!$M$23,"")))&amp;IF(F87="Scenario1PBT4",'Deep retrofit'!$N$23,IF(F87="Scenario2PBT4",'Deep retrofit'!$O$23,IF(F87="Scenario3PBT4",'Deep retrofit'!$P$23,"")))&amp;IF(F87="Scenario1PBT5",'Deep retrofit'!$Q$23,IF(F87="Scenario2PBT5",'Deep retrofit'!$R$23,IF(F87="Scenario3PBT5",'Deep retrofit'!$S$23,"")))&amp;IF(F87="Scenario1PBT6",'Deep retrofit'!$T$23,IF(F87="Scenario2PBT6",'Deep retrofit'!$U$23,IF(F87="Scenario3PBT6",'Deep retrofit'!$V$23,"")))&amp;IF(F87="Scenario1PBT7",'Deep retrofit'!$W$23,IF(F87="Scenario2PBT7",'Deep retrofit'!$X$23,IF(F87="Scenario3PBT7",'Deep retrofit'!$Y$23,"")))&amp;IF(F87="Scenario1PBT8",'Deep retrofit'!$Z$23,IF(F87="Scenario2PBT8",'Deep retrofit'!$AA$23,IF(F87="Scenario3PBT8",'Deep retrofit'!$AB$23,"")))&amp;IF(F87="Scenario1PBT9",'Deep retrofit'!$AC$23,IF(F87="Scenario2PBT9",'Deep retrofit'!$AD$23,IF(F87="Scenario3PBT9",'Deep retrofit'!$AE$23,"")))&amp;IF(F87="Scenario1PBT10",'Deep retrofit'!$AF$23,IF(F87="Scenario2PBT10",'Deep retrofit'!$AG$23,IF(F87="Scenario3PBT10",'Deep retrofit'!$AH$23,"")))&amp;IF(F87="Scenario1PBT11",'Deep retrofit'!$AI$23,IF(F87="Scenario2PBT11",'Deep retrofit'!$AJ$23,IF(F87="Scenario3PBT11",'Deep retrofit'!$AK$23,"")))&amp;IF(F87="Scenario1PBT12",'Deep retrofit'!$AL$23,IF(F87="Scenario2PBT12",'Deep retrofit'!$AM$23,IF(F87="Scenario3PBT12",'Deep retrofit'!$AN$23,"")))&amp;IF(F87="Scenario1PBT13",'Deep retrofit'!$AO$23,IF(F87="Scenario2PBT13",'Deep retrofit'!$AP$23,IF(F87="Scenario3PBT13",'Deep retrofit'!$AQ$23,"")))&amp;IF(F87="Scenario1PBT14",'Deep retrofit'!$AR$23,IF(F87="Scenario2PBT14",'Deep retrofit'!$AS$23,IF(F87="Scenario3PBT14",'Deep retrofit'!$AT$23,"")))&amp;IF(F87="Scenario1PBT15",'Deep retrofit'!$AU$23,IF(F87="Scenario2PBT15",'Deep retrofit'!$AV$23,IF(F87="Scenario3PBT15",'Deep retrofit'!$AW$23,"")))</f>
        <v/>
      </c>
      <c r="P87" s="117">
        <f t="shared" si="49"/>
        <v>0</v>
      </c>
      <c r="Q87" s="117" t="str">
        <f>IF(F87="Scenario1PBT1",'Deep retrofit'!$E$25,IF(F87="Scenario2PBT1",'Deep retrofit'!$F$25,IF(F87="Scenario3PBT1",'Deep retrofit'!$G$25,"")))&amp;IF(F87="Scenario1PBT2",'Deep retrofit'!$H$25,IF(F87="Scenario2PBT2",'Deep retrofit'!$I$25,IF(F87="Scenario3PBT2",'Deep retrofit'!$J$25,"")))&amp;IF(F87="Scenario1PBT3",'Deep retrofit'!$K$25,IF(F87="Scenario2PBT3",'Deep retrofit'!$L$25,IF(F87="Scenario3PBT3",'Deep retrofit'!$M$25,"")))&amp;IF(F87="Scenario1PBT4",'Deep retrofit'!$N$25,IF(F87="Scenario2PBT4",'Deep retrofit'!$O$25,IF(F87="Scenario3PBT4",'Deep retrofit'!$P$25,"")))&amp;IF(F87="Scenario1PBT5",'Deep retrofit'!$Q$25,IF(F87="Scenario2PBT5",'Deep retrofit'!$R$25,IF(F87="Scenario3PBT5",'Deep retrofit'!$S$25,"")))&amp;IF(F87="Scenario1PBT6",'Deep retrofit'!$T$25,IF(F87="Scenario2PBT6",'Deep retrofit'!$U$25,IF(F87="Scenario3PBT6",'Deep retrofit'!$V$25,"")))&amp;IF(F87="Scenario1PBT7",'Deep retrofit'!$W$25,IF(F87="Scenario2PBT7",'Deep retrofit'!$X$25,IF(F87="Scenario3PBT7",'Deep retrofit'!$Y$25,"")))&amp;IF(F87="Scenario1PBT8",'Deep retrofit'!$Z$25,IF(F87="Scenario2PBT8",'Deep retrofit'!$AA$25,IF(F87="Scenario3PBT8",'Deep retrofit'!$AB$25,"")))&amp;IF(F87="Scenario1PBT9",'Deep retrofit'!$AC$25,IF(F87="Scenario2PBT9",'Deep retrofit'!$AD$25,IF(F87="Scenario3PBT9",'Deep retrofit'!$AE$25,"")))&amp;IF(F87="Scenario1PBT10",'Deep retrofit'!$AF$25,IF(F87="Scenario2PBT10",'Deep retrofit'!$AG$25,IF(F87="Scenario3PBT10",'Deep retrofit'!$AH$25,"")))&amp;IF(F87="Scenario1PBT11",'Deep retrofit'!$AI$25,IF(F87="Scenario2PBT11",'Deep retrofit'!$AJ$25,IF(F87="Scenario3PBT11",'Deep retrofit'!$AK$25,"")))&amp;IF(F87="Scenario1PBT12",'Deep retrofit'!$AL$25,IF(F87="Scenario2PBT12",'Deep retrofit'!$AM$25,IF(F87="Scenario3PBT12",'Deep retrofit'!$AN$25,"")))&amp;IF(F87="Scenario1PBT13",'Deep retrofit'!$AO$25,IF(F87="Scenario2PBT13",'Deep retrofit'!$AP$25,IF(F87="Scenario3PBT13",'Deep retrofit'!$AQ$25,"")))&amp;IF(F87="Scenario1PBT14",'Deep retrofit'!$AR$25,IF(F87="Scenario2PBT14",'Deep retrofit'!$AS$25,IF(F87="Scenario3PBT14",'Deep retrofit'!$AT$25,"")))&amp;IF(F87="Scenario1PBT15",'Deep retrofit'!$AU$25,IF(F87="Scenario2PBT15",'Deep retrofit'!$AV$25,IF(F87="Scenario3PBT15",'Deep retrofit'!$AW$25,"")))</f>
        <v/>
      </c>
      <c r="R87" s="117">
        <f t="shared" si="50"/>
        <v>0</v>
      </c>
      <c r="S87" s="117" t="str">
        <f>IF(F87="Scenario1PBT1",'Deep retrofit'!$E$27,IF(F87="Scenario2PBT1",'Deep retrofit'!$F$27,IF(F87="Scenario3PBT1",'Deep retrofit'!$G$27,"")))&amp;IF(F87="Scenario1PBT2",'Deep retrofit'!$H$27,IF(F87="Scenario2PBT2",'Deep retrofit'!$I$27,IF(F87="Scenario3PBT2",'Deep retrofit'!$J$27,"")))&amp;IF(F87="Scenario1PBT3",'Deep retrofit'!$K$27,IF(F87="Scenario2PBT3",'Deep retrofit'!$L$27,IF(F87="Scenario3PBT3",'Deep retrofit'!$M$27,"")))&amp;IF(F87="Scenario1PBT4",'Deep retrofit'!$N$27,IF(F87="Scenario2PBT4",'Deep retrofit'!$O$27,IF(F87="Scenario3PBT4",'Deep retrofit'!$P$27,"")))&amp;IF(F87="Scenario1PBT5",'Deep retrofit'!$Q$27,IF(F87="Scenario2PBT5",'Deep retrofit'!$R$27,IF(F87="Scenario3PBT5",'Deep retrofit'!$S$27,"")))&amp;IF(F87="Scenario1PBT6",'Deep retrofit'!$T$27,IF(F87="Scenario2PBT6",'Deep retrofit'!$U$27,IF(F87="Scenario3PBT6",'Deep retrofit'!$V$27,"")))&amp;IF(F87="Scenario1PBT7",'Deep retrofit'!$W$27,IF(F87="Scenario2PBT7",'Deep retrofit'!$X$27,IF(F87="Scenario3PBT7",'Deep retrofit'!$Y$27,"")))&amp;IF(F87="Scenario1PBT8",'Deep retrofit'!$Z$27,IF(F87="Scenario2PBT8",'Deep retrofit'!$AA$27,IF(F87="Scenario3PBT8",'Deep retrofit'!$AB$27,"")))&amp;IF(F87="Scenario1PBT9",'Deep retrofit'!$AC$27,IF(F87="Scenario2PBT9",'Deep retrofit'!$AD$27,IF(F87="Scenario3PBT9",'Deep retrofit'!$AE$27,"")))&amp;IF(F87="Scenario1PBT10",'Deep retrofit'!$AF$27,IF(F87="Scenario2PBT10",'Deep retrofit'!$AG$27,IF(F87="Scenario3PBT10",'Deep retrofit'!$AH$27,"")))&amp;IF(F87="Scenario1PBT11",'Deep retrofit'!$AI$27,IF(F87="Scenario2PBT11",'Deep retrofit'!$AJ$27,IF(F87="Scenario3PBT11",'Deep retrofit'!$AK$27,"")))&amp;IF(F87="Scenario1PBT12",'Deep retrofit'!$AL$27,IF(F87="Scenario2PBT12",'Deep retrofit'!$AM$27,IF(F87="Scenario3PBT12",'Deep retrofit'!$AN$27,"")))&amp;IF(F87="Scenario1PBT13",'Deep retrofit'!$AO$27,IF(F87="Scenario2PBT13",'Deep retrofit'!$AP$27,IF(F87="Scenario3PBT13",'Deep retrofit'!$AQ$27,"")))&amp;IF(F87="Scenario1PBT14",'Deep retrofit'!$AR$27,IF(F87="Scenario2PBT14",'Deep retrofit'!$AS$27,IF(F87="Scenario3PBT14",'Deep retrofit'!$AT$27,"")))&amp;IF(F87="Scenario1PBT15",'Deep retrofit'!$AU$27,IF(F87="Scenario2PBT15",'Deep retrofit'!$AV$27,IF(F87="Scenario3PBT15",'Deep retrofit'!$AW$27,"")))</f>
        <v/>
      </c>
      <c r="T87" s="207">
        <f t="shared" si="51"/>
        <v>0</v>
      </c>
      <c r="U87" s="206" t="str">
        <f>IF(F87="Scenario1PBT1",'Deep retrofit'!$E$38,IF(F87="Scenario2PBT1",'Deep retrofit'!$F$38,IF(F87="Scenario3PBT1",'Deep retrofit'!$G$38,"")))&amp;IF(F87="Scenario1PBT2",'Deep retrofit'!$H$38,IF(F87="Scenario2PBT2",'Deep retrofit'!$I$38,IF(F87="Scenario3PBT2",'Deep retrofit'!$J$38,"")))&amp;IF(F87="Scenario1PBT3",'Deep retrofit'!$K$38,IF(F87="Scenario2PBT3",'Deep retrofit'!$L$38,IF(F87="Scenario3PBT3",'Deep retrofit'!$M$38,"")))&amp;IF(F87="Scenario1PBT4",'Deep retrofit'!$N$38,IF(F87="Scenario2PBT4",'Deep retrofit'!$O$38,IF(F87="Scenario3PBT4",'Deep retrofit'!$P$38,"")))&amp;IF(F87="Scenario1PBT5",'Deep retrofit'!$Q$38,IF(F87="Scenario2PBT5",'Deep retrofit'!$R$38,IF(F87="Scenario3PBT5",'Deep retrofit'!$S$38,"")))&amp;IF(F87="Scenario1PBT6",'Deep retrofit'!$T$38,IF(F87="Scenario2PBT6",'Deep retrofit'!$U$38,IF(F87="Scenario3PBT6",'Deep retrofit'!$V$38,"")))&amp;IF(F87="Scenario1PBT7",'Deep retrofit'!$W$38,IF(F87="Scenario2PBT7",'Deep retrofit'!$X$38,IF(F87="Scenario3PBT7",'Deep retrofit'!$Y$38,"")))&amp;IF(F87="Scenario1PBT8",'Deep retrofit'!$Z$38,IF(F87="Scenario2PBT8",'Deep retrofit'!$AA$38,IF(F87="Scenario3PBT8",'Deep retrofit'!$AB$38,"")))&amp;IF(F87="Scenario1PBT9",'Deep retrofit'!$AC$38,IF(F87="Scenario2PBT9",'Deep retrofit'!$AD$38,IF(F87="Scenario3PBT9",'Deep retrofit'!$AE$38,"")))&amp;IF(F87="Scenario1PBT10",'Deep retrofit'!$AF$38,IF(F87="Scenario2PBT10",'Deep retrofit'!$AG$38,IF(F87="Scenario3PBT10",'Deep retrofit'!$AH$38,"")))&amp;IF(F87="Scenario1PBT11",'Deep retrofit'!$AI$38,IF(F87="Scenario2PBT11",'Deep retrofit'!$AJ$38,IF(F87="Scenario3PBT11",'Deep retrofit'!$AK$38,"")))&amp;IF(F87="Scenario1PBT12",'Deep retrofit'!$AL$38,IF(F87="Scenario2PBT12",'Deep retrofit'!$AM$38,IF(F87="Scenario3PBT12",'Deep retrofit'!$AN$38,"")))&amp;IF(F87="Scenario1PBT13",'Deep retrofit'!$AO$38,IF(F87="Scenario2PBT13",'Deep retrofit'!$AP$38,IF(F87="Scenario3PBT13",'Deep retrofit'!$AQ$38,"")))&amp;IF(F87="Scenario1PBT14",'Deep retrofit'!$AR$38,IF(F87="Scenario2PBT14",'Deep retrofit'!$AS$38,IF(F87="Scenario3PBT14",'Deep retrofit'!$AT$38,"")))&amp;IF(F87="Scenario1PBT15",'Deep retrofit'!$AU$38,IF(F87="Scenario2PBT15",'Deep retrofit'!$AV$38,IF(F87="Scenario3PBT15",'Deep retrofit'!$AW$38,"")))</f>
        <v/>
      </c>
      <c r="V87" s="117">
        <f t="shared" si="52"/>
        <v>0</v>
      </c>
      <c r="W87" s="117" t="str">
        <f>IF(F87="Scenario1PBT1",'Deep retrofit'!$E$40,IF(F87="Scenario2PBT1",'Deep retrofit'!$F$40,IF(F87="Scenario3PBT1",'Deep retrofit'!$G$40,"")))&amp;IF(F87="Scenario1PBT2",'Deep retrofit'!$H$40,IF(F87="Scenario2PBT2",'Deep retrofit'!$I$40,IF(F87="Scenario3PBT2",'Deep retrofit'!$J$40,"")))&amp;IF(F87="Scenario1PBT3",'Deep retrofit'!$K$40,IF(F87="Scenario2PBT3",'Deep retrofit'!$L$40,IF(F87="Scenario3PBT3",'Deep retrofit'!$M$40,"")))&amp;IF(F87="Scenario1PBT4",'Deep retrofit'!$N$40,IF(F87="Scenario2PBT4",'Deep retrofit'!$O$40,IF(F87="Scenario3PBT4",'Deep retrofit'!$P$40,"")))&amp;IF(F87="Scenario1PBT5",'Deep retrofit'!$Q$40,IF(F87="Scenario2PBT5",'Deep retrofit'!$R$40,IF(F87="Scenario3PBT5",'Deep retrofit'!$S$40,"")))&amp;IF(F87="Scenario1PBT6",'Deep retrofit'!$T$40,IF(F87="Scenario2PBT6",'Deep retrofit'!$U$40,IF(F87="Scenario3PBT6",'Deep retrofit'!$V$40,"")))&amp;IF(F87="Scenario1PBT7",'Deep retrofit'!$W$40,IF(F87="Scenario2PBT7",'Deep retrofit'!$X$40,IF(F87="Scenario3PBT7",'Deep retrofit'!$Y$40,"")))&amp;IF(F87="Scenario1PBT8",'Deep retrofit'!$Z$40,IF(F87="Scenario2PBT8",'Deep retrofit'!$AA$40,IF(F87="Scenario3PBT8",'Deep retrofit'!$AB$40,"")))&amp;IF(F87="Scenario1PBT9",'Deep retrofit'!$AC$40,IF(F87="Scenario2PBT9",'Deep retrofit'!$AD$40,IF(F87="Scenario3PBT9",'Deep retrofit'!$AE$40,"")))&amp;IF(F87="Scenario1PBT10",'Deep retrofit'!$AF$40,IF(F87="Scenario2PBT10",'Deep retrofit'!$AG$40,IF(F87="Scenario3PBT10",'Deep retrofit'!$AH$40,"")))&amp;IF(F87="Scenario1PBT11",'Deep retrofit'!$AI$40,IF(F87="Scenario2PBT11",'Deep retrofit'!$AJ$40,IF(F87="Scenario3PBT11",'Deep retrofit'!$AK$40,"")))&amp;IF(F87="Scenario1PBT12",'Deep retrofit'!$AL$40,IF(F87="Scenario2PBT12",'Deep retrofit'!$AM$40,IF(F87="Scenario3PBT12",'Deep retrofit'!$AN$40,"")))&amp;IF(F87="Scenario1PBT13",'Deep retrofit'!$AO$40,IF(F87="Scenario2PBT13",'Deep retrofit'!$AP$40,IF(F87="Scenario3PBT13",'Deep retrofit'!$AQ$40,"")))&amp;IF(F87="Scenario1PBT14",'Deep retrofit'!$AR$40,IF(F87="Scenario2PBT14",'Deep retrofit'!$AS$40,IF(F87="Scenario3PBT14",'Deep retrofit'!$AT$40,"")))&amp;IF(F87="Scenario1PBT15",'Deep retrofit'!$AU$40,IF(F87="Scenario2PBT15",'Deep retrofit'!$AV$40,IF(F87="Scenario3PBT15",'Deep retrofit'!$AW$40,"")))</f>
        <v/>
      </c>
      <c r="X87" s="117">
        <f t="shared" si="53"/>
        <v>0</v>
      </c>
      <c r="Y87" s="117" t="str">
        <f>IF(F87="Scenario1PBT1",'Deep retrofit'!$E$42,IF(F87="Scenario2PBT1",'Deep retrofit'!$F$42,IF(F87="Scenario3PBT1",'Deep retrofit'!$G$42,"")))&amp;IF(F87="Scenario1PBT2",'Deep retrofit'!$H$42,IF(F87="Scenario2PBT2",'Deep retrofit'!$I$42,IF(F87="Scenario3PBT2",'Deep retrofit'!$J$42,"")))&amp;IF(F87="Scenario1PBT3",'Deep retrofit'!$K$42,IF(F87="Scenario2PBT3",'Deep retrofit'!$L$42,IF(F87="Scenario3PBT3",'Deep retrofit'!$M$42,"")))&amp;IF(F87="Scenario1PBT4",'Deep retrofit'!$N$42,IF(F87="Scenario2PBT4",'Deep retrofit'!$O$42,IF(F87="Scenario3PBT4",'Deep retrofit'!$P$42,"")))&amp;IF(F87="Scenario1PBT5",'Deep retrofit'!$Q$42,IF(F87="Scenario2PBT5",'Deep retrofit'!$R$42,IF(F87="Scenario3PBT5",'Deep retrofit'!$S$42,"")))&amp;IF(F87="Scenario1PBT6",'Deep retrofit'!$T$42,IF(F87="Scenario2PBT6",'Deep retrofit'!$U$42,IF(F87="Scenario3PBT6",'Deep retrofit'!$V$42,"")))&amp;IF(F87="Scenario1PBT7",'Deep retrofit'!$W$42,IF(F87="Scenario2PBT7",'Deep retrofit'!$X$42,IF(F87="Scenario3PBT7",'Deep retrofit'!$Y$42,"")))&amp;IF(F87="Scenario1PBT8",'Deep retrofit'!$Z$42,IF(F87="Scenario2PBT8",'Deep retrofit'!$AA$42,IF(F87="Scenario3PBT8",'Deep retrofit'!$AB$42,"")))&amp;IF(F87="Scenario1PBT9",'Deep retrofit'!$AC$42,IF(F87="Scenario2PBT9",'Deep retrofit'!$AD$42,IF(F87="Scenario3PBT9",'Deep retrofit'!$AE$42,"")))&amp;IF(F87="Scenario1PBT10",'Deep retrofit'!$AF$42,IF(F87="Scenario2PBT10",'Deep retrofit'!$AG$42,IF(F87="Scenario3PBT10",'Deep retrofit'!$AH$42,"")))&amp;IF(F87="Scenario1PBT11",'Deep retrofit'!$AI$42,IF(F87="Scenario2PBT11",'Deep retrofit'!$AJ$42,IF(F87="Scenario3PBT11",'Deep retrofit'!$AK$42,"")))&amp;IF(F87="Scenario1PBT12",'Deep retrofit'!$AL$42,IF(F87="Scenario2PBT12",'Deep retrofit'!$AM$42,IF(F87="Scenario3PBT12",'Deep retrofit'!$AN$42,"")))&amp;IF(F87="Scenario1PBT13",'Deep retrofit'!$AO$42,IF(F87="Scenario2PBT13",'Deep retrofit'!$AP$42,IF(F87="Scenario3PBT13",'Deep retrofit'!$AQ$42,"")))&amp;IF(F87="Scenario1PBT14",'Deep retrofit'!$AR$42,IF(F87="Scenario2PBT14",'Deep retrofit'!$AS$42,IF(F87="Scenario3PBT14",'Deep retrofit'!$AT$42,"")))&amp;IF(F87="Scenario1PBT15",'Deep retrofit'!$AU$42,IF(F87="Scenario2PBT15",'Deep retrofit'!$AV$42,IF(F87="Scenario3PBT15",'Deep retrofit'!$AW$42,"")))</f>
        <v/>
      </c>
      <c r="Z87" s="117">
        <f t="shared" si="54"/>
        <v>0</v>
      </c>
      <c r="AA87" s="269" t="str">
        <f>IF(F87="Scenario1PBT1",'Deep retrofit'!$E$101,IF(F87="Scenario2PBT1",'Deep retrofit'!$F$101,IF(F87="Scenario3PBT1",'Deep retrofit'!$G$101,"")))&amp;IF(F87="Scenario1PBT2",'Deep retrofit'!$H$101,IF(F87="Scenario2PBT2",'Deep retrofit'!$I$101,IF(F87="Scenario3PBT2",'Deep retrofit'!$J$101,"")))&amp;IF(F87="Scenario1PBT3",'Deep retrofit'!$K$101,IF(F87="Scenario2PBT3",'Deep retrofit'!$L$101,IF(F87="Scenario3PBT3",'Deep retrofit'!$M$101,"")))&amp;IF(F87="Scenario1PBT4",'Deep retrofit'!$N$101,IF(F87="Scenario2PBT4",'Deep retrofit'!$O$101,IF(F87="Scenario3PBT4",'Deep retrofit'!$P$101,"")))&amp;IF(F87="Scenario1PBT5",'Deep retrofit'!$Q$101,IF(F87="Scenario2PBT5",'Deep retrofit'!$R$101,IF(F87="Scenario3PBT5",'Deep retrofit'!$S$101,"")))&amp;IF(F87="Scenario1PBT6",'Deep retrofit'!$T$101,IF(F87="Scenario2PBT6",'Deep retrofit'!$U$101,IF(F87="Scenario3PBT6",'Deep retrofit'!$V$101,"")))&amp;IF(F87="Scenario1PBT7",'Deep retrofit'!$W$101,IF(F87="Scenario2PBT7",'Deep retrofit'!$X$101,IF(F87="Scenario3PBT7",'Deep retrofit'!$Y$101,"")))&amp;IF(F87="Scenario1PBT8",'Deep retrofit'!$Z$101,IF(F87="Scenario2PBT8",'Deep retrofit'!$AA$101,IF(F87="Scenario3PBT8",'Deep retrofit'!$AB$101,"")))&amp;IF(F87="Scenario1PBT9",'Deep retrofit'!$AC$101,IF(F87="Scenario2PBT9",'Deep retrofit'!$AD$101,IF(F87="Scenario3PBT9",'Deep retrofit'!$AE$101,"")))&amp;IF(F87="Scenario1PBT10",'Deep retrofit'!$AF$101,IF(F87="Scenario2PBT10",'Deep retrofit'!$AG$101,IF(F87="Scenario3PBT10",'Deep retrofit'!$AH$101,"")))&amp;IF(F87="Scenario1PBT11",'Deep retrofit'!$AI$101,IF(F87="Scenario2PBT11",'Deep retrofit'!$AJ$101,IF(F87="Scenario3PBT11",'Deep retrofit'!$AK$101,"")))&amp;IF(F87="Scenario1PBT12",'Deep retrofit'!$AL$101,IF(F87="Scenario2PBT12",'Deep retrofit'!$AM$101,IF(F87="Scenario3PBT12",'Deep retrofit'!$AN$101,"")))&amp;IF(F87="Scenario1PBT13",'Deep retrofit'!$AO$101,IF(F87="Scenario2PBT13",'Deep retrofit'!$AP$101,IF(F87="Scenario3PBT13",'Deep retrofit'!$AQ$101,"")))&amp;IF(F87="Scenario1PBT14",'Deep retrofit'!$AR$101,IF(F87="Scenario2PBT14",'Deep retrofit'!$AS$101,IF(F87="Scenario3PBT14",'Deep retrofit'!$AT$101,"")))&amp;IF(F87="Scenario1PBT15",'Deep retrofit'!$AU$101,IF(F87="Scenario2PBT15",'Deep retrofit'!$AV$101,IF(F87="Scenario3PBT15",'Deep retrofit'!$AW$101,"")))</f>
        <v/>
      </c>
      <c r="AB87" s="179">
        <f t="shared" si="55"/>
        <v>0</v>
      </c>
      <c r="AC87" s="208">
        <f>IFERROR('Projection_Base-case'!G87-G87,0)</f>
        <v>0</v>
      </c>
      <c r="AD87" s="117">
        <f t="shared" si="34"/>
        <v>0</v>
      </c>
      <c r="AE87" s="117">
        <f>IFERROR(100*AC87/'Projection_Base-case'!G87,0)</f>
        <v>0</v>
      </c>
      <c r="AF87" s="117">
        <f>IFERROR('Projection_Base-case'!I87-I87,0)</f>
        <v>0</v>
      </c>
      <c r="AG87" s="117">
        <f t="shared" si="35"/>
        <v>0</v>
      </c>
      <c r="AH87" s="117">
        <f>IFERROR(100*AF87/'Projection_Base-case'!I87,0)</f>
        <v>0</v>
      </c>
      <c r="AI87" s="117">
        <f>IFERROR('Projection_Base-case'!K87-K87,0)</f>
        <v>0</v>
      </c>
      <c r="AJ87" s="117">
        <f t="shared" si="36"/>
        <v>0</v>
      </c>
      <c r="AK87" s="117">
        <f>IFERROR(100*AI87/'Projection_Base-case'!K87,0)</f>
        <v>0</v>
      </c>
      <c r="AL87" s="117">
        <f>IFERROR(M87-'Projection_Base-case'!M87,0)</f>
        <v>0</v>
      </c>
      <c r="AM87" s="117">
        <f t="shared" si="37"/>
        <v>0</v>
      </c>
      <c r="AN87" s="179">
        <f>IFERROR(IF('Projection_Base-case'!N87&gt;0,100*AM87/'Projection_Base-case'!N87,100*AM87/N87),0)</f>
        <v>0</v>
      </c>
      <c r="AO87" s="206">
        <f>IFERROR('Projection_Base-case'!O87-O87,0)</f>
        <v>0</v>
      </c>
      <c r="AP87" s="117">
        <f t="shared" si="38"/>
        <v>0</v>
      </c>
      <c r="AQ87" s="117">
        <f>IFERROR(100*AO87/'Projection_Base-case'!O87,0)</f>
        <v>0</v>
      </c>
      <c r="AR87" s="117">
        <f>IFERROR('Projection_Base-case'!Q87-Q87,0)</f>
        <v>0</v>
      </c>
      <c r="AS87" s="117">
        <f t="shared" si="39"/>
        <v>0</v>
      </c>
      <c r="AT87" s="117">
        <f>IFERROR(100*AR87/'Projection_Base-case'!Q87,0)</f>
        <v>0</v>
      </c>
      <c r="AU87" s="117">
        <f>IFERROR('Projection_Base-case'!S87-S87,0)</f>
        <v>0</v>
      </c>
      <c r="AV87" s="117">
        <f t="shared" si="40"/>
        <v>0</v>
      </c>
      <c r="AW87" s="118">
        <f>IFERROR(100*AU87/'Projection_Base-case'!S87,0)</f>
        <v>0</v>
      </c>
      <c r="AX87" s="206">
        <f>IFERROR('Projection_Base-case'!U87-U87,0)</f>
        <v>0</v>
      </c>
      <c r="AY87" s="117">
        <f t="shared" si="41"/>
        <v>0</v>
      </c>
      <c r="AZ87" s="117">
        <f>IFERROR(100*AX87/'Projection_Base-case'!U87,0)</f>
        <v>0</v>
      </c>
      <c r="BA87" s="117">
        <f>IFERROR('Projection_Base-case'!W87-W87,0)</f>
        <v>0</v>
      </c>
      <c r="BB87" s="117">
        <f t="shared" si="42"/>
        <v>0</v>
      </c>
      <c r="BC87" s="117">
        <f>IFERROR(100*BA87/'Projection_Base-case'!W87,0)</f>
        <v>0</v>
      </c>
      <c r="BD87" s="117">
        <f>IFERROR('Projection_Base-case'!Y87-Y87,0)</f>
        <v>0</v>
      </c>
      <c r="BE87" s="117">
        <f t="shared" si="43"/>
        <v>0</v>
      </c>
      <c r="BF87" s="117">
        <f>IFERROR(100*BD87/'Projection_Base-case'!Y87,0)</f>
        <v>0</v>
      </c>
      <c r="BG87" s="178">
        <f t="shared" si="56"/>
        <v>0</v>
      </c>
      <c r="BH87" s="179">
        <f t="shared" si="57"/>
        <v>0</v>
      </c>
    </row>
    <row r="88" spans="1:60">
      <c r="A88" s="205">
        <v>83</v>
      </c>
      <c r="B88" s="178">
        <f>IF('Projection_Base-case'!B88&lt;&gt;"",'Projection_Base-case'!B88,0)</f>
        <v>0</v>
      </c>
      <c r="C88" s="178">
        <f>IF('Projection_Base-case'!C88&lt;&gt;"",'Projection_Base-case'!C88,0)</f>
        <v>0</v>
      </c>
      <c r="D88" s="178">
        <f>IF('Projection_Base-case'!D88&lt;&gt;"",'Projection_Base-case'!D88,0)</f>
        <v>0</v>
      </c>
      <c r="E88" s="107" t="str">
        <f>IF(AND('Résultats deep'!$AC$3="OUI",'Résultats deep'!E87&lt;&gt;""),'Résultats deep'!E87,IF(OR(D88="PBT1",D88="PBT2",D88="PBT3",D88="PBT4",D88="PBT5",D88="PBT6",D88="PBT7"),"Scenario1",""))</f>
        <v/>
      </c>
      <c r="F88" s="202" t="str">
        <f t="shared" si="44"/>
        <v>0</v>
      </c>
      <c r="G88" s="177" t="str">
        <f>IF(F88="Scenario1PBT1",'Deep retrofit'!$E$6,IF(F88="Scenario2PBT1",'Deep retrofit'!$F$6,IF(F88="Scenario3PBT1",'Deep retrofit'!$G$6,"")))&amp;IF(F88="Scenario1PBT2",'Deep retrofit'!$H$6,IF(F88="Scenario2PBT2",'Deep retrofit'!$I$6,IF(F88="Scenario3PBT2",'Deep retrofit'!$J$6,"")))&amp;IF(F88="Scenario1PBT3",'Deep retrofit'!$K$6,IF(F88="Scenario2PBT3",'Deep retrofit'!$L$6,IF(F88="Scenario3PBT3",'Deep retrofit'!$M$6,"")))&amp;IF(F88="Scenario1PBT4",'Deep retrofit'!$N$6,IF(F88="Scenario2PBT4",'Deep retrofit'!$O$6,IF(F88="Scenario3PBT4",'Deep retrofit'!$P$6,"")))&amp;IF(F88="Scenario1PBT5",'Deep retrofit'!$Q$6,IF(F88="Scenario2PBT5",'Deep retrofit'!$R$6,IF(F88="Scenario3PBT5",'Deep retrofit'!$S$6,"")))&amp;IF(F88="Scenario1PBT6",'Deep retrofit'!$T$6,IF(F88="Scenario2PBT6",'Deep retrofit'!$U$6,IF(F88="Scenario3PBT6",'Deep retrofit'!$V$6,"")))&amp;IF(F88="Scenario1PBT7",'Deep retrofit'!$W$6,IF(F88="Scenario2PBT7",'Deep retrofit'!$X$6,IF(F88="Scenario3PBT7",'Deep retrofit'!$Y$6,"")))&amp;IF(F88="Scenario1PBT8",'Deep retrofit'!$Z$6,IF(F88="Scenario2PBT8",'Deep retrofit'!$AA$6,IF(F88="Scenario3PBT8",'Deep retrofit'!$AB$6,"")))&amp;IF(F88="Scenario1PBT9",'Deep retrofit'!$AC$6,IF(F88="Scenario2PBT9",'Deep retrofit'!$AD$6,IF(F88="Scenario3PBT9",'Deep retrofit'!$AE$6,"")))&amp;IF(F88="Scenario1PBT10",'Deep retrofit'!$AF$6,IF(F88="Scenario2PBT10",'Deep retrofit'!$AG$6,IF(F88="Scenario3PBT10",'Deep retrofit'!$AH$6,"")))&amp;IF(F88="Scenario1PBT11",'Deep retrofit'!$AI$6,IF(F88="Scenario2PBT11",'Deep retrofit'!$AJ$6,IF(F88="Scenario3PBT11",'Deep retrofit'!$AK$6,"")))&amp;IF(F88="Scenario1PBT12",'Deep retrofit'!$AL$6,IF(F88="Scenario2PBT12",'Deep retrofit'!$AM$6,IF(F88="Scenario3PBT12",'Deep retrofit'!$AN$6,"")))&amp;IF(F88="Scenario1PBT13",'Deep retrofit'!$AO$6,IF(F88="Scenario2PBT13",'Deep retrofit'!$AP$6,IF(F88="Scenario3PBT13",'Deep retrofit'!$AQ$6,"")))&amp;IF(F88="Scenario1PBT14",'Deep retrofit'!$AR$6,IF(F88="Scenario2PBT14",'Deep retrofit'!$AS$6,IF(F88="Scenario3PBT14",'Deep retrofit'!$AT$6,"")))&amp;IF(F88="Scenario1PBT15",'Deep retrofit'!$AU$6,IF(F88="Scenario2PBT15",'Deep retrofit'!$AV$6,IF(F88="Scenario3PBT15",'Deep retrofit'!$AW$6,"")))</f>
        <v/>
      </c>
      <c r="H88" s="117">
        <f t="shared" si="45"/>
        <v>0</v>
      </c>
      <c r="I88" s="178" t="str">
        <f>IF(F88="Scenario1PBT1",'Deep retrofit'!$E$16,IF(F88="Scenario2PBT1",'Deep retrofit'!$F$16,IF(F88="Scenario3PBT1",'Deep retrofit'!$G$16,"")))&amp;IF(F88="Scenario1PBT2",'Deep retrofit'!$H$16,IF(F88="Scenario2PBT2",'Deep retrofit'!$I$16,IF(F88="Scenario3PBT2",'Deep retrofit'!$J$16,"")))&amp;IF(F88="Scenario1PBT3",'Deep retrofit'!$K$16,IF(F88="Scenario2PBT3",'Deep retrofit'!$L$16,IF(F88="Scenario3PBT3",'Deep retrofit'!$M$16,"")))&amp;IF(F88="Scenario1PBT4",'Deep retrofit'!$N$16,IF(F88="Scenario2PBT4",'Deep retrofit'!$O$16,IF(F88="Scenario3PBT4",'Deep retrofit'!$P$16,"")))&amp;IF(F88="Scenario1PBT5",'Deep retrofit'!$Q$16,IF(F88="Scenario2PBT5",'Deep retrofit'!$R$16,IF(F88="Scenario3PBT5",'Deep retrofit'!$S$16,"")))&amp;IF(F88="Scenario1PBT6",'Deep retrofit'!$T$16,IF(F88="Scenario2PBT6",'Deep retrofit'!$U$16,IF(F88="Scenario3PBT6",'Deep retrofit'!$V$16,"")))&amp;IF(F88="Scenario1PBT7",'Deep retrofit'!$W$16,IF(F88="Scenario2PBT7",'Deep retrofit'!$X$16,IF(F88="Scenario3PBT7",'Deep retrofit'!$Y$16,"")))&amp;IF(F88="Scenario1PBT8",'Deep retrofit'!$Z$16,IF(F88="Scenario2PBT8",'Deep retrofit'!$AA$16,IF(F88="Scenario3PBT8",'Deep retrofit'!$AB$16,"")))&amp;IF(F88="Scenario1PBT9",'Deep retrofit'!$AC$16,IF(F88="Scenario2PBT9",'Deep retrofit'!$AD$16,IF(F88="Scenario3PBT9",'Deep retrofit'!$AE$16,"")))&amp;IF(F88="Scenario1PBT10",'Deep retrofit'!$AF$16,IF(F88="Scenario2PBT10",'Deep retrofit'!$AG$16,IF(F88="Scenario3PBT10",'Deep retrofit'!$AH$16,"")))&amp;IF(F88="Scenario1PBT11",'Deep retrofit'!$AI$16,IF(F88="Scenario2PBT11",'Deep retrofit'!$AJ$16,IF(F88="Scenario3PBT11",'Deep retrofit'!$AK$16,"")))&amp;IF(F88="Scenario1PBT12",'Deep retrofit'!$AL$16,IF(F88="Scenario2PBT12",'Deep retrofit'!$AM$16,IF(F88="Scenario3PBT12",'Deep retrofit'!$AN$16,"")))&amp;IF(F88="Scenario1PBT13",'Deep retrofit'!$AO$16,IF(F88="Scenario2PBT13",'Deep retrofit'!$AP$16,IF(F88="Scenario3PBT13",'Deep retrofit'!$AQ$16,"")))&amp;IF(F88="Scenario1PBT14",'Deep retrofit'!$AR$16,IF(F88="Scenario2PBT14",'Deep retrofit'!$AS$16,IF(F88="Scenario3PBT14",'Deep retrofit'!$AT$16,"")))&amp;IF(F88="Scenario1PBT15",'Deep retrofit'!$AU$16,IF(F88="Scenario2PBT15",'Deep retrofit'!$AV$16,IF(F88="Scenario3PBT15",'Deep retrofit'!$AW$16,"")))</f>
        <v/>
      </c>
      <c r="J88" s="117">
        <f t="shared" si="46"/>
        <v>0</v>
      </c>
      <c r="K88" s="117" t="str">
        <f>IF(F88="Scenario1PBT1",'Deep retrofit'!$E$18,IF(F88="Scenario2PBT1",'Deep retrofit'!$F$18,IF(F88="Scenario3PBT1",'Deep retrofit'!$G$18,"")))&amp;IF(F88="Scenario1PBT2",'Deep retrofit'!$H$18,IF(F88="Scenario2PBT2",'Deep retrofit'!$I$18,IF(F88="Scenario3PBT2",'Deep retrofit'!$J$18,"")))&amp;IF(F88="Scenario1PBT3",'Deep retrofit'!$K$18,IF(F88="Scenario2PBT3",'Deep retrofit'!$L$18,IF(F88="Scenario3PBT3",'Deep retrofit'!$M$18,"")))&amp;IF(F88="Scenario1PBT4",'Deep retrofit'!$N$18,IF(F88="Scenario2PBT4",'Deep retrofit'!$O$18,IF(F88="Scenario3PBT4",'Deep retrofit'!$P$18,"")))&amp;IF(F88="Scenario1PBT5",'Deep retrofit'!$Q$18,IF(F88="Scenario2PBT5",'Deep retrofit'!$R$18,IF(F88="Scenario3PBT5",'Deep retrofit'!$S$18,"")))&amp;IF(F88="Scenario1PBT6",'Deep retrofit'!$T$18,IF(F88="Scenario2PBT6",'Deep retrofit'!$U$18,IF(F88="Scenario3PBT6",'Deep retrofit'!$V$18,"")))&amp;IF(F88="Scenario1PBT7",'Deep retrofit'!$W$18,IF(F88="Scenario2PBT7",'Deep retrofit'!$X$18,IF(F88="Scenario3PBT7",'Deep retrofit'!$Y$18,"")))&amp;IF(F88="Scenario1PBT8",'Deep retrofit'!$Z$18,IF(F88="Scenario2PBT8",'Deep retrofit'!$AA$18,IF(F88="Scenario3PBT8",'Deep retrofit'!$AB$18,"")))&amp;IF(F88="Scenario1PBT9",'Deep retrofit'!$AC$18,IF(F88="Scenario2PBT9",'Deep retrofit'!$AD$18,IF(F88="Scenario3PBT9",'Deep retrofit'!$AE$18,"")))&amp;IF(F88="Scenario1PBT10",'Deep retrofit'!$AF$18,IF(F88="Scenario2PBT10",'Deep retrofit'!$AG$18,IF(F88="Scenario3PBT10",'Deep retrofit'!$AH$18,"")))&amp;IF(F88="Scenario1PBT11",'Deep retrofit'!$AI$18,IF(F88="Scenario2PBT11",'Deep retrofit'!$AJ$18,IF(F88="Scenario3PBT11",'Deep retrofit'!$AK$18,"")))&amp;IF(F88="Scenario1PBT12",'Deep retrofit'!$AL$18,IF(F88="Scenario2PBT12",'Deep retrofit'!$AM$18,IF(F88="Scenario3PBT12",'Deep retrofit'!$AN$18,"")))&amp;IF(F88="Scenario1PBT13",'Deep retrofit'!$AO$18,IF(F88="Scenario2PBT13",'Deep retrofit'!$AP$18,IF(F88="Scenario3PBT13",'Deep retrofit'!$AQ$18,"")))&amp;IF(F88="Scenario1PBT14",'Deep retrofit'!$AR$18,IF(F88="Scenario2PBT14",'Deep retrofit'!$AS$18,IF(F88="Scenario3PBT14",'Deep retrofit'!$AT$18,"")))&amp;IF(F88="Scenario1PBT15",'Deep retrofit'!$AU$18,IF(F88="Scenario2PBT15",'Deep retrofit'!$AV$18,IF(F88="Scenario3PBT15",'Deep retrofit'!$AW$18,"")))</f>
        <v/>
      </c>
      <c r="L88" s="117">
        <f t="shared" si="47"/>
        <v>0</v>
      </c>
      <c r="M88" s="117" t="str">
        <f>IF(F88="Scenario1PBT1",'Deep retrofit'!$E$20,IF(F88="Scenario2PBT1",'Deep retrofit'!$F$20,IF(F88="Scenario3PBT1",'Deep retrofit'!$G$20,"")))&amp;IF(F88="Scenario1PBT2",'Deep retrofit'!$H$20,IF(F88="Scenario2PBT2",'Deep retrofit'!$I$20,IF(F88="Scenario3PBT2",'Deep retrofit'!$J$20,"")))&amp;IF(F88="Scenario1PBT3",'Deep retrofit'!$K$20,IF(F88="Scenario2PBT3",'Deep retrofit'!$L$20,IF(F88="Scenario3PBT3",'Deep retrofit'!$M$20,"")))&amp;IF(F88="Scenario1PBT4",'Deep retrofit'!$N$20,IF(F88="Scenario2PBT4",'Deep retrofit'!$O$20,IF(F88="Scenario3PBT4",'Deep retrofit'!$P$20,"")))&amp;IF(F88="Scenario1PBT5",'Deep retrofit'!$Q$20,IF(F88="Scenario2PBT5",'Deep retrofit'!$R$20,IF(F88="Scenario3PBT5",'Deep retrofit'!$S$20,"")))&amp;IF(F88="Scenario1PBT6",'Deep retrofit'!$T$20,IF(F88="Scenario2PBT6",'Deep retrofit'!$U$20,IF(F88="Scenario3PBT6",'Deep retrofit'!$V$20,"")))&amp;IF(F88="Scenario1PBT7",'Deep retrofit'!$W$20,IF(F88="Scenario2PBT7",'Deep retrofit'!$X$20,IF(F88="Scenario3PBT7",'Deep retrofit'!$Y$20,"")))&amp;IF(F88="Scenario1PBT8",'Deep retrofit'!$Z$20,IF(F88="Scenario2PBT8",'Deep retrofit'!$AA$20,IF(F88="Scenario3PBT8",'Deep retrofit'!$AB$20,"")))&amp;IF(F88="Scenario1PBT9",'Deep retrofit'!$AC$20,IF(F88="Scenario2PBT9",'Deep retrofit'!$AD$20,IF(F88="Scenario3PBT9",'Deep retrofit'!$AE$20,"")))&amp;IF(F88="Scenario1PBT10",'Deep retrofit'!$AF$20,IF(F88="Scenario2PBT10",'Deep retrofit'!$AG$20,IF(F88="Scenario3PBT10",'Deep retrofit'!$AH$20,"")))&amp;IF(F88="Scenario1PBT11",'Deep retrofit'!$AI$20,IF(F88="Scenario2PBT11",'Deep retrofit'!$AJ$20,IF(F88="Scenario3PBT11",'Deep retrofit'!$AK$20,"")))&amp;IF(F88="Scenario1PBT12",'Deep retrofit'!$AL$20,IF(F88="Scenario2PBT12",'Deep retrofit'!$AM$20,IF(F88="Scenario3PBT12",'Deep retrofit'!$AN$20,"")))&amp;IF(F88="Scenario1PBT13",'Deep retrofit'!$AO$20,IF(F88="Scenario2PBT13",'Deep retrofit'!$AP$20,IF(F88="Scenario3PBT13",'Deep retrofit'!$AQ$20,"")))&amp;IF(F88="Scenario1PBT14",'Deep retrofit'!$AR$20,IF(F88="Scenario2PBT14",'Deep retrofit'!$AS$20,IF(F88="Scenario3PBT14",'Deep retrofit'!$AT$20,"")))&amp;IF(F88="Scenario1PBT15",'Deep retrofit'!$AU$20,IF(F88="Scenario2PBT15",'Deep retrofit'!$AV$20,IF(F88="Scenario3PBT15",'Deep retrofit'!$AW$20,"")))</f>
        <v/>
      </c>
      <c r="N88" s="118">
        <f t="shared" si="48"/>
        <v>0</v>
      </c>
      <c r="O88" s="206" t="str">
        <f>IF(F88="Scenario1PBT1",'Deep retrofit'!$E$23,IF(F88="Scenario2PBT1",'Deep retrofit'!$F$23,IF(F88="Scenario3PBT1",'Deep retrofit'!$G$23,"")))&amp;IF(F88="Scenario1PBT2",'Deep retrofit'!$H$23,IF(F88="Scenario2PBT2",'Deep retrofit'!$I$23,IF(F88="Scenario3PBT2",'Deep retrofit'!$J$23,"")))&amp;IF(F88="Scenario1PBT3",'Deep retrofit'!$K$23,IF(F88="Scenario2PBT3",'Deep retrofit'!$L$23,IF(F88="Scenario3PBT3",'Deep retrofit'!$M$23,"")))&amp;IF(F88="Scenario1PBT4",'Deep retrofit'!$N$23,IF(F88="Scenario2PBT4",'Deep retrofit'!$O$23,IF(F88="Scenario3PBT4",'Deep retrofit'!$P$23,"")))&amp;IF(F88="Scenario1PBT5",'Deep retrofit'!$Q$23,IF(F88="Scenario2PBT5",'Deep retrofit'!$R$23,IF(F88="Scenario3PBT5",'Deep retrofit'!$S$23,"")))&amp;IF(F88="Scenario1PBT6",'Deep retrofit'!$T$23,IF(F88="Scenario2PBT6",'Deep retrofit'!$U$23,IF(F88="Scenario3PBT6",'Deep retrofit'!$V$23,"")))&amp;IF(F88="Scenario1PBT7",'Deep retrofit'!$W$23,IF(F88="Scenario2PBT7",'Deep retrofit'!$X$23,IF(F88="Scenario3PBT7",'Deep retrofit'!$Y$23,"")))&amp;IF(F88="Scenario1PBT8",'Deep retrofit'!$Z$23,IF(F88="Scenario2PBT8",'Deep retrofit'!$AA$23,IF(F88="Scenario3PBT8",'Deep retrofit'!$AB$23,"")))&amp;IF(F88="Scenario1PBT9",'Deep retrofit'!$AC$23,IF(F88="Scenario2PBT9",'Deep retrofit'!$AD$23,IF(F88="Scenario3PBT9",'Deep retrofit'!$AE$23,"")))&amp;IF(F88="Scenario1PBT10",'Deep retrofit'!$AF$23,IF(F88="Scenario2PBT10",'Deep retrofit'!$AG$23,IF(F88="Scenario3PBT10",'Deep retrofit'!$AH$23,"")))&amp;IF(F88="Scenario1PBT11",'Deep retrofit'!$AI$23,IF(F88="Scenario2PBT11",'Deep retrofit'!$AJ$23,IF(F88="Scenario3PBT11",'Deep retrofit'!$AK$23,"")))&amp;IF(F88="Scenario1PBT12",'Deep retrofit'!$AL$23,IF(F88="Scenario2PBT12",'Deep retrofit'!$AM$23,IF(F88="Scenario3PBT12",'Deep retrofit'!$AN$23,"")))&amp;IF(F88="Scenario1PBT13",'Deep retrofit'!$AO$23,IF(F88="Scenario2PBT13",'Deep retrofit'!$AP$23,IF(F88="Scenario3PBT13",'Deep retrofit'!$AQ$23,"")))&amp;IF(F88="Scenario1PBT14",'Deep retrofit'!$AR$23,IF(F88="Scenario2PBT14",'Deep retrofit'!$AS$23,IF(F88="Scenario3PBT14",'Deep retrofit'!$AT$23,"")))&amp;IF(F88="Scenario1PBT15",'Deep retrofit'!$AU$23,IF(F88="Scenario2PBT15",'Deep retrofit'!$AV$23,IF(F88="Scenario3PBT15",'Deep retrofit'!$AW$23,"")))</f>
        <v/>
      </c>
      <c r="P88" s="117">
        <f t="shared" si="49"/>
        <v>0</v>
      </c>
      <c r="Q88" s="117" t="str">
        <f>IF(F88="Scenario1PBT1",'Deep retrofit'!$E$25,IF(F88="Scenario2PBT1",'Deep retrofit'!$F$25,IF(F88="Scenario3PBT1",'Deep retrofit'!$G$25,"")))&amp;IF(F88="Scenario1PBT2",'Deep retrofit'!$H$25,IF(F88="Scenario2PBT2",'Deep retrofit'!$I$25,IF(F88="Scenario3PBT2",'Deep retrofit'!$J$25,"")))&amp;IF(F88="Scenario1PBT3",'Deep retrofit'!$K$25,IF(F88="Scenario2PBT3",'Deep retrofit'!$L$25,IF(F88="Scenario3PBT3",'Deep retrofit'!$M$25,"")))&amp;IF(F88="Scenario1PBT4",'Deep retrofit'!$N$25,IF(F88="Scenario2PBT4",'Deep retrofit'!$O$25,IF(F88="Scenario3PBT4",'Deep retrofit'!$P$25,"")))&amp;IF(F88="Scenario1PBT5",'Deep retrofit'!$Q$25,IF(F88="Scenario2PBT5",'Deep retrofit'!$R$25,IF(F88="Scenario3PBT5",'Deep retrofit'!$S$25,"")))&amp;IF(F88="Scenario1PBT6",'Deep retrofit'!$T$25,IF(F88="Scenario2PBT6",'Deep retrofit'!$U$25,IF(F88="Scenario3PBT6",'Deep retrofit'!$V$25,"")))&amp;IF(F88="Scenario1PBT7",'Deep retrofit'!$W$25,IF(F88="Scenario2PBT7",'Deep retrofit'!$X$25,IF(F88="Scenario3PBT7",'Deep retrofit'!$Y$25,"")))&amp;IF(F88="Scenario1PBT8",'Deep retrofit'!$Z$25,IF(F88="Scenario2PBT8",'Deep retrofit'!$AA$25,IF(F88="Scenario3PBT8",'Deep retrofit'!$AB$25,"")))&amp;IF(F88="Scenario1PBT9",'Deep retrofit'!$AC$25,IF(F88="Scenario2PBT9",'Deep retrofit'!$AD$25,IF(F88="Scenario3PBT9",'Deep retrofit'!$AE$25,"")))&amp;IF(F88="Scenario1PBT10",'Deep retrofit'!$AF$25,IF(F88="Scenario2PBT10",'Deep retrofit'!$AG$25,IF(F88="Scenario3PBT10",'Deep retrofit'!$AH$25,"")))&amp;IF(F88="Scenario1PBT11",'Deep retrofit'!$AI$25,IF(F88="Scenario2PBT11",'Deep retrofit'!$AJ$25,IF(F88="Scenario3PBT11",'Deep retrofit'!$AK$25,"")))&amp;IF(F88="Scenario1PBT12",'Deep retrofit'!$AL$25,IF(F88="Scenario2PBT12",'Deep retrofit'!$AM$25,IF(F88="Scenario3PBT12",'Deep retrofit'!$AN$25,"")))&amp;IF(F88="Scenario1PBT13",'Deep retrofit'!$AO$25,IF(F88="Scenario2PBT13",'Deep retrofit'!$AP$25,IF(F88="Scenario3PBT13",'Deep retrofit'!$AQ$25,"")))&amp;IF(F88="Scenario1PBT14",'Deep retrofit'!$AR$25,IF(F88="Scenario2PBT14",'Deep retrofit'!$AS$25,IF(F88="Scenario3PBT14",'Deep retrofit'!$AT$25,"")))&amp;IF(F88="Scenario1PBT15",'Deep retrofit'!$AU$25,IF(F88="Scenario2PBT15",'Deep retrofit'!$AV$25,IF(F88="Scenario3PBT15",'Deep retrofit'!$AW$25,"")))</f>
        <v/>
      </c>
      <c r="R88" s="117">
        <f t="shared" si="50"/>
        <v>0</v>
      </c>
      <c r="S88" s="117" t="str">
        <f>IF(F88="Scenario1PBT1",'Deep retrofit'!$E$27,IF(F88="Scenario2PBT1",'Deep retrofit'!$F$27,IF(F88="Scenario3PBT1",'Deep retrofit'!$G$27,"")))&amp;IF(F88="Scenario1PBT2",'Deep retrofit'!$H$27,IF(F88="Scenario2PBT2",'Deep retrofit'!$I$27,IF(F88="Scenario3PBT2",'Deep retrofit'!$J$27,"")))&amp;IF(F88="Scenario1PBT3",'Deep retrofit'!$K$27,IF(F88="Scenario2PBT3",'Deep retrofit'!$L$27,IF(F88="Scenario3PBT3",'Deep retrofit'!$M$27,"")))&amp;IF(F88="Scenario1PBT4",'Deep retrofit'!$N$27,IF(F88="Scenario2PBT4",'Deep retrofit'!$O$27,IF(F88="Scenario3PBT4",'Deep retrofit'!$P$27,"")))&amp;IF(F88="Scenario1PBT5",'Deep retrofit'!$Q$27,IF(F88="Scenario2PBT5",'Deep retrofit'!$R$27,IF(F88="Scenario3PBT5",'Deep retrofit'!$S$27,"")))&amp;IF(F88="Scenario1PBT6",'Deep retrofit'!$T$27,IF(F88="Scenario2PBT6",'Deep retrofit'!$U$27,IF(F88="Scenario3PBT6",'Deep retrofit'!$V$27,"")))&amp;IF(F88="Scenario1PBT7",'Deep retrofit'!$W$27,IF(F88="Scenario2PBT7",'Deep retrofit'!$X$27,IF(F88="Scenario3PBT7",'Deep retrofit'!$Y$27,"")))&amp;IF(F88="Scenario1PBT8",'Deep retrofit'!$Z$27,IF(F88="Scenario2PBT8",'Deep retrofit'!$AA$27,IF(F88="Scenario3PBT8",'Deep retrofit'!$AB$27,"")))&amp;IF(F88="Scenario1PBT9",'Deep retrofit'!$AC$27,IF(F88="Scenario2PBT9",'Deep retrofit'!$AD$27,IF(F88="Scenario3PBT9",'Deep retrofit'!$AE$27,"")))&amp;IF(F88="Scenario1PBT10",'Deep retrofit'!$AF$27,IF(F88="Scenario2PBT10",'Deep retrofit'!$AG$27,IF(F88="Scenario3PBT10",'Deep retrofit'!$AH$27,"")))&amp;IF(F88="Scenario1PBT11",'Deep retrofit'!$AI$27,IF(F88="Scenario2PBT11",'Deep retrofit'!$AJ$27,IF(F88="Scenario3PBT11",'Deep retrofit'!$AK$27,"")))&amp;IF(F88="Scenario1PBT12",'Deep retrofit'!$AL$27,IF(F88="Scenario2PBT12",'Deep retrofit'!$AM$27,IF(F88="Scenario3PBT12",'Deep retrofit'!$AN$27,"")))&amp;IF(F88="Scenario1PBT13",'Deep retrofit'!$AO$27,IF(F88="Scenario2PBT13",'Deep retrofit'!$AP$27,IF(F88="Scenario3PBT13",'Deep retrofit'!$AQ$27,"")))&amp;IF(F88="Scenario1PBT14",'Deep retrofit'!$AR$27,IF(F88="Scenario2PBT14",'Deep retrofit'!$AS$27,IF(F88="Scenario3PBT14",'Deep retrofit'!$AT$27,"")))&amp;IF(F88="Scenario1PBT15",'Deep retrofit'!$AU$27,IF(F88="Scenario2PBT15",'Deep retrofit'!$AV$27,IF(F88="Scenario3PBT15",'Deep retrofit'!$AW$27,"")))</f>
        <v/>
      </c>
      <c r="T88" s="207">
        <f t="shared" si="51"/>
        <v>0</v>
      </c>
      <c r="U88" s="206" t="str">
        <f>IF(F88="Scenario1PBT1",'Deep retrofit'!$E$38,IF(F88="Scenario2PBT1",'Deep retrofit'!$F$38,IF(F88="Scenario3PBT1",'Deep retrofit'!$G$38,"")))&amp;IF(F88="Scenario1PBT2",'Deep retrofit'!$H$38,IF(F88="Scenario2PBT2",'Deep retrofit'!$I$38,IF(F88="Scenario3PBT2",'Deep retrofit'!$J$38,"")))&amp;IF(F88="Scenario1PBT3",'Deep retrofit'!$K$38,IF(F88="Scenario2PBT3",'Deep retrofit'!$L$38,IF(F88="Scenario3PBT3",'Deep retrofit'!$M$38,"")))&amp;IF(F88="Scenario1PBT4",'Deep retrofit'!$N$38,IF(F88="Scenario2PBT4",'Deep retrofit'!$O$38,IF(F88="Scenario3PBT4",'Deep retrofit'!$P$38,"")))&amp;IF(F88="Scenario1PBT5",'Deep retrofit'!$Q$38,IF(F88="Scenario2PBT5",'Deep retrofit'!$R$38,IF(F88="Scenario3PBT5",'Deep retrofit'!$S$38,"")))&amp;IF(F88="Scenario1PBT6",'Deep retrofit'!$T$38,IF(F88="Scenario2PBT6",'Deep retrofit'!$U$38,IF(F88="Scenario3PBT6",'Deep retrofit'!$V$38,"")))&amp;IF(F88="Scenario1PBT7",'Deep retrofit'!$W$38,IF(F88="Scenario2PBT7",'Deep retrofit'!$X$38,IF(F88="Scenario3PBT7",'Deep retrofit'!$Y$38,"")))&amp;IF(F88="Scenario1PBT8",'Deep retrofit'!$Z$38,IF(F88="Scenario2PBT8",'Deep retrofit'!$AA$38,IF(F88="Scenario3PBT8",'Deep retrofit'!$AB$38,"")))&amp;IF(F88="Scenario1PBT9",'Deep retrofit'!$AC$38,IF(F88="Scenario2PBT9",'Deep retrofit'!$AD$38,IF(F88="Scenario3PBT9",'Deep retrofit'!$AE$38,"")))&amp;IF(F88="Scenario1PBT10",'Deep retrofit'!$AF$38,IF(F88="Scenario2PBT10",'Deep retrofit'!$AG$38,IF(F88="Scenario3PBT10",'Deep retrofit'!$AH$38,"")))&amp;IF(F88="Scenario1PBT11",'Deep retrofit'!$AI$38,IF(F88="Scenario2PBT11",'Deep retrofit'!$AJ$38,IF(F88="Scenario3PBT11",'Deep retrofit'!$AK$38,"")))&amp;IF(F88="Scenario1PBT12",'Deep retrofit'!$AL$38,IF(F88="Scenario2PBT12",'Deep retrofit'!$AM$38,IF(F88="Scenario3PBT12",'Deep retrofit'!$AN$38,"")))&amp;IF(F88="Scenario1PBT13",'Deep retrofit'!$AO$38,IF(F88="Scenario2PBT13",'Deep retrofit'!$AP$38,IF(F88="Scenario3PBT13",'Deep retrofit'!$AQ$38,"")))&amp;IF(F88="Scenario1PBT14",'Deep retrofit'!$AR$38,IF(F88="Scenario2PBT14",'Deep retrofit'!$AS$38,IF(F88="Scenario3PBT14",'Deep retrofit'!$AT$38,"")))&amp;IF(F88="Scenario1PBT15",'Deep retrofit'!$AU$38,IF(F88="Scenario2PBT15",'Deep retrofit'!$AV$38,IF(F88="Scenario3PBT15",'Deep retrofit'!$AW$38,"")))</f>
        <v/>
      </c>
      <c r="V88" s="117">
        <f t="shared" si="52"/>
        <v>0</v>
      </c>
      <c r="W88" s="117" t="str">
        <f>IF(F88="Scenario1PBT1",'Deep retrofit'!$E$40,IF(F88="Scenario2PBT1",'Deep retrofit'!$F$40,IF(F88="Scenario3PBT1",'Deep retrofit'!$G$40,"")))&amp;IF(F88="Scenario1PBT2",'Deep retrofit'!$H$40,IF(F88="Scenario2PBT2",'Deep retrofit'!$I$40,IF(F88="Scenario3PBT2",'Deep retrofit'!$J$40,"")))&amp;IF(F88="Scenario1PBT3",'Deep retrofit'!$K$40,IF(F88="Scenario2PBT3",'Deep retrofit'!$L$40,IF(F88="Scenario3PBT3",'Deep retrofit'!$M$40,"")))&amp;IF(F88="Scenario1PBT4",'Deep retrofit'!$N$40,IF(F88="Scenario2PBT4",'Deep retrofit'!$O$40,IF(F88="Scenario3PBT4",'Deep retrofit'!$P$40,"")))&amp;IF(F88="Scenario1PBT5",'Deep retrofit'!$Q$40,IF(F88="Scenario2PBT5",'Deep retrofit'!$R$40,IF(F88="Scenario3PBT5",'Deep retrofit'!$S$40,"")))&amp;IF(F88="Scenario1PBT6",'Deep retrofit'!$T$40,IF(F88="Scenario2PBT6",'Deep retrofit'!$U$40,IF(F88="Scenario3PBT6",'Deep retrofit'!$V$40,"")))&amp;IF(F88="Scenario1PBT7",'Deep retrofit'!$W$40,IF(F88="Scenario2PBT7",'Deep retrofit'!$X$40,IF(F88="Scenario3PBT7",'Deep retrofit'!$Y$40,"")))&amp;IF(F88="Scenario1PBT8",'Deep retrofit'!$Z$40,IF(F88="Scenario2PBT8",'Deep retrofit'!$AA$40,IF(F88="Scenario3PBT8",'Deep retrofit'!$AB$40,"")))&amp;IF(F88="Scenario1PBT9",'Deep retrofit'!$AC$40,IF(F88="Scenario2PBT9",'Deep retrofit'!$AD$40,IF(F88="Scenario3PBT9",'Deep retrofit'!$AE$40,"")))&amp;IF(F88="Scenario1PBT10",'Deep retrofit'!$AF$40,IF(F88="Scenario2PBT10",'Deep retrofit'!$AG$40,IF(F88="Scenario3PBT10",'Deep retrofit'!$AH$40,"")))&amp;IF(F88="Scenario1PBT11",'Deep retrofit'!$AI$40,IF(F88="Scenario2PBT11",'Deep retrofit'!$AJ$40,IF(F88="Scenario3PBT11",'Deep retrofit'!$AK$40,"")))&amp;IF(F88="Scenario1PBT12",'Deep retrofit'!$AL$40,IF(F88="Scenario2PBT12",'Deep retrofit'!$AM$40,IF(F88="Scenario3PBT12",'Deep retrofit'!$AN$40,"")))&amp;IF(F88="Scenario1PBT13",'Deep retrofit'!$AO$40,IF(F88="Scenario2PBT13",'Deep retrofit'!$AP$40,IF(F88="Scenario3PBT13",'Deep retrofit'!$AQ$40,"")))&amp;IF(F88="Scenario1PBT14",'Deep retrofit'!$AR$40,IF(F88="Scenario2PBT14",'Deep retrofit'!$AS$40,IF(F88="Scenario3PBT14",'Deep retrofit'!$AT$40,"")))&amp;IF(F88="Scenario1PBT15",'Deep retrofit'!$AU$40,IF(F88="Scenario2PBT15",'Deep retrofit'!$AV$40,IF(F88="Scenario3PBT15",'Deep retrofit'!$AW$40,"")))</f>
        <v/>
      </c>
      <c r="X88" s="117">
        <f t="shared" si="53"/>
        <v>0</v>
      </c>
      <c r="Y88" s="117" t="str">
        <f>IF(F88="Scenario1PBT1",'Deep retrofit'!$E$42,IF(F88="Scenario2PBT1",'Deep retrofit'!$F$42,IF(F88="Scenario3PBT1",'Deep retrofit'!$G$42,"")))&amp;IF(F88="Scenario1PBT2",'Deep retrofit'!$H$42,IF(F88="Scenario2PBT2",'Deep retrofit'!$I$42,IF(F88="Scenario3PBT2",'Deep retrofit'!$J$42,"")))&amp;IF(F88="Scenario1PBT3",'Deep retrofit'!$K$42,IF(F88="Scenario2PBT3",'Deep retrofit'!$L$42,IF(F88="Scenario3PBT3",'Deep retrofit'!$M$42,"")))&amp;IF(F88="Scenario1PBT4",'Deep retrofit'!$N$42,IF(F88="Scenario2PBT4",'Deep retrofit'!$O$42,IF(F88="Scenario3PBT4",'Deep retrofit'!$P$42,"")))&amp;IF(F88="Scenario1PBT5",'Deep retrofit'!$Q$42,IF(F88="Scenario2PBT5",'Deep retrofit'!$R$42,IF(F88="Scenario3PBT5",'Deep retrofit'!$S$42,"")))&amp;IF(F88="Scenario1PBT6",'Deep retrofit'!$T$42,IF(F88="Scenario2PBT6",'Deep retrofit'!$U$42,IF(F88="Scenario3PBT6",'Deep retrofit'!$V$42,"")))&amp;IF(F88="Scenario1PBT7",'Deep retrofit'!$W$42,IF(F88="Scenario2PBT7",'Deep retrofit'!$X$42,IF(F88="Scenario3PBT7",'Deep retrofit'!$Y$42,"")))&amp;IF(F88="Scenario1PBT8",'Deep retrofit'!$Z$42,IF(F88="Scenario2PBT8",'Deep retrofit'!$AA$42,IF(F88="Scenario3PBT8",'Deep retrofit'!$AB$42,"")))&amp;IF(F88="Scenario1PBT9",'Deep retrofit'!$AC$42,IF(F88="Scenario2PBT9",'Deep retrofit'!$AD$42,IF(F88="Scenario3PBT9",'Deep retrofit'!$AE$42,"")))&amp;IF(F88="Scenario1PBT10",'Deep retrofit'!$AF$42,IF(F88="Scenario2PBT10",'Deep retrofit'!$AG$42,IF(F88="Scenario3PBT10",'Deep retrofit'!$AH$42,"")))&amp;IF(F88="Scenario1PBT11",'Deep retrofit'!$AI$42,IF(F88="Scenario2PBT11",'Deep retrofit'!$AJ$42,IF(F88="Scenario3PBT11",'Deep retrofit'!$AK$42,"")))&amp;IF(F88="Scenario1PBT12",'Deep retrofit'!$AL$42,IF(F88="Scenario2PBT12",'Deep retrofit'!$AM$42,IF(F88="Scenario3PBT12",'Deep retrofit'!$AN$42,"")))&amp;IF(F88="Scenario1PBT13",'Deep retrofit'!$AO$42,IF(F88="Scenario2PBT13",'Deep retrofit'!$AP$42,IF(F88="Scenario3PBT13",'Deep retrofit'!$AQ$42,"")))&amp;IF(F88="Scenario1PBT14",'Deep retrofit'!$AR$42,IF(F88="Scenario2PBT14",'Deep retrofit'!$AS$42,IF(F88="Scenario3PBT14",'Deep retrofit'!$AT$42,"")))&amp;IF(F88="Scenario1PBT15",'Deep retrofit'!$AU$42,IF(F88="Scenario2PBT15",'Deep retrofit'!$AV$42,IF(F88="Scenario3PBT15",'Deep retrofit'!$AW$42,"")))</f>
        <v/>
      </c>
      <c r="Z88" s="117">
        <f t="shared" si="54"/>
        <v>0</v>
      </c>
      <c r="AA88" s="269" t="str">
        <f>IF(F88="Scenario1PBT1",'Deep retrofit'!$E$101,IF(F88="Scenario2PBT1",'Deep retrofit'!$F$101,IF(F88="Scenario3PBT1",'Deep retrofit'!$G$101,"")))&amp;IF(F88="Scenario1PBT2",'Deep retrofit'!$H$101,IF(F88="Scenario2PBT2",'Deep retrofit'!$I$101,IF(F88="Scenario3PBT2",'Deep retrofit'!$J$101,"")))&amp;IF(F88="Scenario1PBT3",'Deep retrofit'!$K$101,IF(F88="Scenario2PBT3",'Deep retrofit'!$L$101,IF(F88="Scenario3PBT3",'Deep retrofit'!$M$101,"")))&amp;IF(F88="Scenario1PBT4",'Deep retrofit'!$N$101,IF(F88="Scenario2PBT4",'Deep retrofit'!$O$101,IF(F88="Scenario3PBT4",'Deep retrofit'!$P$101,"")))&amp;IF(F88="Scenario1PBT5",'Deep retrofit'!$Q$101,IF(F88="Scenario2PBT5",'Deep retrofit'!$R$101,IF(F88="Scenario3PBT5",'Deep retrofit'!$S$101,"")))&amp;IF(F88="Scenario1PBT6",'Deep retrofit'!$T$101,IF(F88="Scenario2PBT6",'Deep retrofit'!$U$101,IF(F88="Scenario3PBT6",'Deep retrofit'!$V$101,"")))&amp;IF(F88="Scenario1PBT7",'Deep retrofit'!$W$101,IF(F88="Scenario2PBT7",'Deep retrofit'!$X$101,IF(F88="Scenario3PBT7",'Deep retrofit'!$Y$101,"")))&amp;IF(F88="Scenario1PBT8",'Deep retrofit'!$Z$101,IF(F88="Scenario2PBT8",'Deep retrofit'!$AA$101,IF(F88="Scenario3PBT8",'Deep retrofit'!$AB$101,"")))&amp;IF(F88="Scenario1PBT9",'Deep retrofit'!$AC$101,IF(F88="Scenario2PBT9",'Deep retrofit'!$AD$101,IF(F88="Scenario3PBT9",'Deep retrofit'!$AE$101,"")))&amp;IF(F88="Scenario1PBT10",'Deep retrofit'!$AF$101,IF(F88="Scenario2PBT10",'Deep retrofit'!$AG$101,IF(F88="Scenario3PBT10",'Deep retrofit'!$AH$101,"")))&amp;IF(F88="Scenario1PBT11",'Deep retrofit'!$AI$101,IF(F88="Scenario2PBT11",'Deep retrofit'!$AJ$101,IF(F88="Scenario3PBT11",'Deep retrofit'!$AK$101,"")))&amp;IF(F88="Scenario1PBT12",'Deep retrofit'!$AL$101,IF(F88="Scenario2PBT12",'Deep retrofit'!$AM$101,IF(F88="Scenario3PBT12",'Deep retrofit'!$AN$101,"")))&amp;IF(F88="Scenario1PBT13",'Deep retrofit'!$AO$101,IF(F88="Scenario2PBT13",'Deep retrofit'!$AP$101,IF(F88="Scenario3PBT13",'Deep retrofit'!$AQ$101,"")))&amp;IF(F88="Scenario1PBT14",'Deep retrofit'!$AR$101,IF(F88="Scenario2PBT14",'Deep retrofit'!$AS$101,IF(F88="Scenario3PBT14",'Deep retrofit'!$AT$101,"")))&amp;IF(F88="Scenario1PBT15",'Deep retrofit'!$AU$101,IF(F88="Scenario2PBT15",'Deep retrofit'!$AV$101,IF(F88="Scenario3PBT15",'Deep retrofit'!$AW$101,"")))</f>
        <v/>
      </c>
      <c r="AB88" s="179">
        <f t="shared" si="55"/>
        <v>0</v>
      </c>
      <c r="AC88" s="208">
        <f>IFERROR('Projection_Base-case'!G88-G88,0)</f>
        <v>0</v>
      </c>
      <c r="AD88" s="117">
        <f t="shared" si="34"/>
        <v>0</v>
      </c>
      <c r="AE88" s="117">
        <f>IFERROR(100*AC88/'Projection_Base-case'!G88,0)</f>
        <v>0</v>
      </c>
      <c r="AF88" s="117">
        <f>IFERROR('Projection_Base-case'!I88-I88,0)</f>
        <v>0</v>
      </c>
      <c r="AG88" s="117">
        <f t="shared" si="35"/>
        <v>0</v>
      </c>
      <c r="AH88" s="117">
        <f>IFERROR(100*AF88/'Projection_Base-case'!I88,0)</f>
        <v>0</v>
      </c>
      <c r="AI88" s="117">
        <f>IFERROR('Projection_Base-case'!K88-K88,0)</f>
        <v>0</v>
      </c>
      <c r="AJ88" s="117">
        <f t="shared" si="36"/>
        <v>0</v>
      </c>
      <c r="AK88" s="117">
        <f>IFERROR(100*AI88/'Projection_Base-case'!K88,0)</f>
        <v>0</v>
      </c>
      <c r="AL88" s="117">
        <f>IFERROR(M88-'Projection_Base-case'!M88,0)</f>
        <v>0</v>
      </c>
      <c r="AM88" s="117">
        <f t="shared" si="37"/>
        <v>0</v>
      </c>
      <c r="AN88" s="179">
        <f>IFERROR(IF('Projection_Base-case'!N88&gt;0,100*AM88/'Projection_Base-case'!N88,100*AM88/N88),0)</f>
        <v>0</v>
      </c>
      <c r="AO88" s="206">
        <f>IFERROR('Projection_Base-case'!O88-O88,0)</f>
        <v>0</v>
      </c>
      <c r="AP88" s="117">
        <f t="shared" si="38"/>
        <v>0</v>
      </c>
      <c r="AQ88" s="117">
        <f>IFERROR(100*AO88/'Projection_Base-case'!O88,0)</f>
        <v>0</v>
      </c>
      <c r="AR88" s="117">
        <f>IFERROR('Projection_Base-case'!Q88-Q88,0)</f>
        <v>0</v>
      </c>
      <c r="AS88" s="117">
        <f t="shared" si="39"/>
        <v>0</v>
      </c>
      <c r="AT88" s="117">
        <f>IFERROR(100*AR88/'Projection_Base-case'!Q88,0)</f>
        <v>0</v>
      </c>
      <c r="AU88" s="117">
        <f>IFERROR('Projection_Base-case'!S88-S88,0)</f>
        <v>0</v>
      </c>
      <c r="AV88" s="117">
        <f t="shared" si="40"/>
        <v>0</v>
      </c>
      <c r="AW88" s="118">
        <f>IFERROR(100*AU88/'Projection_Base-case'!S88,0)</f>
        <v>0</v>
      </c>
      <c r="AX88" s="206">
        <f>IFERROR('Projection_Base-case'!U88-U88,0)</f>
        <v>0</v>
      </c>
      <c r="AY88" s="117">
        <f t="shared" si="41"/>
        <v>0</v>
      </c>
      <c r="AZ88" s="117">
        <f>IFERROR(100*AX88/'Projection_Base-case'!U88,0)</f>
        <v>0</v>
      </c>
      <c r="BA88" s="117">
        <f>IFERROR('Projection_Base-case'!W88-W88,0)</f>
        <v>0</v>
      </c>
      <c r="BB88" s="117">
        <f t="shared" si="42"/>
        <v>0</v>
      </c>
      <c r="BC88" s="117">
        <f>IFERROR(100*BA88/'Projection_Base-case'!W88,0)</f>
        <v>0</v>
      </c>
      <c r="BD88" s="117">
        <f>IFERROR('Projection_Base-case'!Y88-Y88,0)</f>
        <v>0</v>
      </c>
      <c r="BE88" s="117">
        <f t="shared" si="43"/>
        <v>0</v>
      </c>
      <c r="BF88" s="117">
        <f>IFERROR(100*BD88/'Projection_Base-case'!Y88,0)</f>
        <v>0</v>
      </c>
      <c r="BG88" s="178">
        <f t="shared" si="56"/>
        <v>0</v>
      </c>
      <c r="BH88" s="179">
        <f t="shared" si="57"/>
        <v>0</v>
      </c>
    </row>
    <row r="89" spans="1:60">
      <c r="A89" s="205">
        <v>84</v>
      </c>
      <c r="B89" s="178">
        <f>IF('Projection_Base-case'!B89&lt;&gt;"",'Projection_Base-case'!B89,0)</f>
        <v>0</v>
      </c>
      <c r="C89" s="178">
        <f>IF('Projection_Base-case'!C89&lt;&gt;"",'Projection_Base-case'!C89,0)</f>
        <v>0</v>
      </c>
      <c r="D89" s="178">
        <f>IF('Projection_Base-case'!D89&lt;&gt;"",'Projection_Base-case'!D89,0)</f>
        <v>0</v>
      </c>
      <c r="E89" s="107" t="str">
        <f>IF(AND('Résultats deep'!$AC$3="OUI",'Résultats deep'!E88&lt;&gt;""),'Résultats deep'!E88,IF(OR(D89="PBT1",D89="PBT2",D89="PBT3",D89="PBT4",D89="PBT5",D89="PBT6",D89="PBT7"),"Scenario1",""))</f>
        <v/>
      </c>
      <c r="F89" s="202" t="str">
        <f t="shared" si="44"/>
        <v>0</v>
      </c>
      <c r="G89" s="177" t="str">
        <f>IF(F89="Scenario1PBT1",'Deep retrofit'!$E$6,IF(F89="Scenario2PBT1",'Deep retrofit'!$F$6,IF(F89="Scenario3PBT1",'Deep retrofit'!$G$6,"")))&amp;IF(F89="Scenario1PBT2",'Deep retrofit'!$H$6,IF(F89="Scenario2PBT2",'Deep retrofit'!$I$6,IF(F89="Scenario3PBT2",'Deep retrofit'!$J$6,"")))&amp;IF(F89="Scenario1PBT3",'Deep retrofit'!$K$6,IF(F89="Scenario2PBT3",'Deep retrofit'!$L$6,IF(F89="Scenario3PBT3",'Deep retrofit'!$M$6,"")))&amp;IF(F89="Scenario1PBT4",'Deep retrofit'!$N$6,IF(F89="Scenario2PBT4",'Deep retrofit'!$O$6,IF(F89="Scenario3PBT4",'Deep retrofit'!$P$6,"")))&amp;IF(F89="Scenario1PBT5",'Deep retrofit'!$Q$6,IF(F89="Scenario2PBT5",'Deep retrofit'!$R$6,IF(F89="Scenario3PBT5",'Deep retrofit'!$S$6,"")))&amp;IF(F89="Scenario1PBT6",'Deep retrofit'!$T$6,IF(F89="Scenario2PBT6",'Deep retrofit'!$U$6,IF(F89="Scenario3PBT6",'Deep retrofit'!$V$6,"")))&amp;IF(F89="Scenario1PBT7",'Deep retrofit'!$W$6,IF(F89="Scenario2PBT7",'Deep retrofit'!$X$6,IF(F89="Scenario3PBT7",'Deep retrofit'!$Y$6,"")))&amp;IF(F89="Scenario1PBT8",'Deep retrofit'!$Z$6,IF(F89="Scenario2PBT8",'Deep retrofit'!$AA$6,IF(F89="Scenario3PBT8",'Deep retrofit'!$AB$6,"")))&amp;IF(F89="Scenario1PBT9",'Deep retrofit'!$AC$6,IF(F89="Scenario2PBT9",'Deep retrofit'!$AD$6,IF(F89="Scenario3PBT9",'Deep retrofit'!$AE$6,"")))&amp;IF(F89="Scenario1PBT10",'Deep retrofit'!$AF$6,IF(F89="Scenario2PBT10",'Deep retrofit'!$AG$6,IF(F89="Scenario3PBT10",'Deep retrofit'!$AH$6,"")))&amp;IF(F89="Scenario1PBT11",'Deep retrofit'!$AI$6,IF(F89="Scenario2PBT11",'Deep retrofit'!$AJ$6,IF(F89="Scenario3PBT11",'Deep retrofit'!$AK$6,"")))&amp;IF(F89="Scenario1PBT12",'Deep retrofit'!$AL$6,IF(F89="Scenario2PBT12",'Deep retrofit'!$AM$6,IF(F89="Scenario3PBT12",'Deep retrofit'!$AN$6,"")))&amp;IF(F89="Scenario1PBT13",'Deep retrofit'!$AO$6,IF(F89="Scenario2PBT13",'Deep retrofit'!$AP$6,IF(F89="Scenario3PBT13",'Deep retrofit'!$AQ$6,"")))&amp;IF(F89="Scenario1PBT14",'Deep retrofit'!$AR$6,IF(F89="Scenario2PBT14",'Deep retrofit'!$AS$6,IF(F89="Scenario3PBT14",'Deep retrofit'!$AT$6,"")))&amp;IF(F89="Scenario1PBT15",'Deep retrofit'!$AU$6,IF(F89="Scenario2PBT15",'Deep retrofit'!$AV$6,IF(F89="Scenario3PBT15",'Deep retrofit'!$AW$6,"")))</f>
        <v/>
      </c>
      <c r="H89" s="117">
        <f t="shared" si="45"/>
        <v>0</v>
      </c>
      <c r="I89" s="178" t="str">
        <f>IF(F89="Scenario1PBT1",'Deep retrofit'!$E$16,IF(F89="Scenario2PBT1",'Deep retrofit'!$F$16,IF(F89="Scenario3PBT1",'Deep retrofit'!$G$16,"")))&amp;IF(F89="Scenario1PBT2",'Deep retrofit'!$H$16,IF(F89="Scenario2PBT2",'Deep retrofit'!$I$16,IF(F89="Scenario3PBT2",'Deep retrofit'!$J$16,"")))&amp;IF(F89="Scenario1PBT3",'Deep retrofit'!$K$16,IF(F89="Scenario2PBT3",'Deep retrofit'!$L$16,IF(F89="Scenario3PBT3",'Deep retrofit'!$M$16,"")))&amp;IF(F89="Scenario1PBT4",'Deep retrofit'!$N$16,IF(F89="Scenario2PBT4",'Deep retrofit'!$O$16,IF(F89="Scenario3PBT4",'Deep retrofit'!$P$16,"")))&amp;IF(F89="Scenario1PBT5",'Deep retrofit'!$Q$16,IF(F89="Scenario2PBT5",'Deep retrofit'!$R$16,IF(F89="Scenario3PBT5",'Deep retrofit'!$S$16,"")))&amp;IF(F89="Scenario1PBT6",'Deep retrofit'!$T$16,IF(F89="Scenario2PBT6",'Deep retrofit'!$U$16,IF(F89="Scenario3PBT6",'Deep retrofit'!$V$16,"")))&amp;IF(F89="Scenario1PBT7",'Deep retrofit'!$W$16,IF(F89="Scenario2PBT7",'Deep retrofit'!$X$16,IF(F89="Scenario3PBT7",'Deep retrofit'!$Y$16,"")))&amp;IF(F89="Scenario1PBT8",'Deep retrofit'!$Z$16,IF(F89="Scenario2PBT8",'Deep retrofit'!$AA$16,IF(F89="Scenario3PBT8",'Deep retrofit'!$AB$16,"")))&amp;IF(F89="Scenario1PBT9",'Deep retrofit'!$AC$16,IF(F89="Scenario2PBT9",'Deep retrofit'!$AD$16,IF(F89="Scenario3PBT9",'Deep retrofit'!$AE$16,"")))&amp;IF(F89="Scenario1PBT10",'Deep retrofit'!$AF$16,IF(F89="Scenario2PBT10",'Deep retrofit'!$AG$16,IF(F89="Scenario3PBT10",'Deep retrofit'!$AH$16,"")))&amp;IF(F89="Scenario1PBT11",'Deep retrofit'!$AI$16,IF(F89="Scenario2PBT11",'Deep retrofit'!$AJ$16,IF(F89="Scenario3PBT11",'Deep retrofit'!$AK$16,"")))&amp;IF(F89="Scenario1PBT12",'Deep retrofit'!$AL$16,IF(F89="Scenario2PBT12",'Deep retrofit'!$AM$16,IF(F89="Scenario3PBT12",'Deep retrofit'!$AN$16,"")))&amp;IF(F89="Scenario1PBT13",'Deep retrofit'!$AO$16,IF(F89="Scenario2PBT13",'Deep retrofit'!$AP$16,IF(F89="Scenario3PBT13",'Deep retrofit'!$AQ$16,"")))&amp;IF(F89="Scenario1PBT14",'Deep retrofit'!$AR$16,IF(F89="Scenario2PBT14",'Deep retrofit'!$AS$16,IF(F89="Scenario3PBT14",'Deep retrofit'!$AT$16,"")))&amp;IF(F89="Scenario1PBT15",'Deep retrofit'!$AU$16,IF(F89="Scenario2PBT15",'Deep retrofit'!$AV$16,IF(F89="Scenario3PBT15",'Deep retrofit'!$AW$16,"")))</f>
        <v/>
      </c>
      <c r="J89" s="117">
        <f t="shared" si="46"/>
        <v>0</v>
      </c>
      <c r="K89" s="117" t="str">
        <f>IF(F89="Scenario1PBT1",'Deep retrofit'!$E$18,IF(F89="Scenario2PBT1",'Deep retrofit'!$F$18,IF(F89="Scenario3PBT1",'Deep retrofit'!$G$18,"")))&amp;IF(F89="Scenario1PBT2",'Deep retrofit'!$H$18,IF(F89="Scenario2PBT2",'Deep retrofit'!$I$18,IF(F89="Scenario3PBT2",'Deep retrofit'!$J$18,"")))&amp;IF(F89="Scenario1PBT3",'Deep retrofit'!$K$18,IF(F89="Scenario2PBT3",'Deep retrofit'!$L$18,IF(F89="Scenario3PBT3",'Deep retrofit'!$M$18,"")))&amp;IF(F89="Scenario1PBT4",'Deep retrofit'!$N$18,IF(F89="Scenario2PBT4",'Deep retrofit'!$O$18,IF(F89="Scenario3PBT4",'Deep retrofit'!$P$18,"")))&amp;IF(F89="Scenario1PBT5",'Deep retrofit'!$Q$18,IF(F89="Scenario2PBT5",'Deep retrofit'!$R$18,IF(F89="Scenario3PBT5",'Deep retrofit'!$S$18,"")))&amp;IF(F89="Scenario1PBT6",'Deep retrofit'!$T$18,IF(F89="Scenario2PBT6",'Deep retrofit'!$U$18,IF(F89="Scenario3PBT6",'Deep retrofit'!$V$18,"")))&amp;IF(F89="Scenario1PBT7",'Deep retrofit'!$W$18,IF(F89="Scenario2PBT7",'Deep retrofit'!$X$18,IF(F89="Scenario3PBT7",'Deep retrofit'!$Y$18,"")))&amp;IF(F89="Scenario1PBT8",'Deep retrofit'!$Z$18,IF(F89="Scenario2PBT8",'Deep retrofit'!$AA$18,IF(F89="Scenario3PBT8",'Deep retrofit'!$AB$18,"")))&amp;IF(F89="Scenario1PBT9",'Deep retrofit'!$AC$18,IF(F89="Scenario2PBT9",'Deep retrofit'!$AD$18,IF(F89="Scenario3PBT9",'Deep retrofit'!$AE$18,"")))&amp;IF(F89="Scenario1PBT10",'Deep retrofit'!$AF$18,IF(F89="Scenario2PBT10",'Deep retrofit'!$AG$18,IF(F89="Scenario3PBT10",'Deep retrofit'!$AH$18,"")))&amp;IF(F89="Scenario1PBT11",'Deep retrofit'!$AI$18,IF(F89="Scenario2PBT11",'Deep retrofit'!$AJ$18,IF(F89="Scenario3PBT11",'Deep retrofit'!$AK$18,"")))&amp;IF(F89="Scenario1PBT12",'Deep retrofit'!$AL$18,IF(F89="Scenario2PBT12",'Deep retrofit'!$AM$18,IF(F89="Scenario3PBT12",'Deep retrofit'!$AN$18,"")))&amp;IF(F89="Scenario1PBT13",'Deep retrofit'!$AO$18,IF(F89="Scenario2PBT13",'Deep retrofit'!$AP$18,IF(F89="Scenario3PBT13",'Deep retrofit'!$AQ$18,"")))&amp;IF(F89="Scenario1PBT14",'Deep retrofit'!$AR$18,IF(F89="Scenario2PBT14",'Deep retrofit'!$AS$18,IF(F89="Scenario3PBT14",'Deep retrofit'!$AT$18,"")))&amp;IF(F89="Scenario1PBT15",'Deep retrofit'!$AU$18,IF(F89="Scenario2PBT15",'Deep retrofit'!$AV$18,IF(F89="Scenario3PBT15",'Deep retrofit'!$AW$18,"")))</f>
        <v/>
      </c>
      <c r="L89" s="117">
        <f t="shared" si="47"/>
        <v>0</v>
      </c>
      <c r="M89" s="117" t="str">
        <f>IF(F89="Scenario1PBT1",'Deep retrofit'!$E$20,IF(F89="Scenario2PBT1",'Deep retrofit'!$F$20,IF(F89="Scenario3PBT1",'Deep retrofit'!$G$20,"")))&amp;IF(F89="Scenario1PBT2",'Deep retrofit'!$H$20,IF(F89="Scenario2PBT2",'Deep retrofit'!$I$20,IF(F89="Scenario3PBT2",'Deep retrofit'!$J$20,"")))&amp;IF(F89="Scenario1PBT3",'Deep retrofit'!$K$20,IF(F89="Scenario2PBT3",'Deep retrofit'!$L$20,IF(F89="Scenario3PBT3",'Deep retrofit'!$M$20,"")))&amp;IF(F89="Scenario1PBT4",'Deep retrofit'!$N$20,IF(F89="Scenario2PBT4",'Deep retrofit'!$O$20,IF(F89="Scenario3PBT4",'Deep retrofit'!$P$20,"")))&amp;IF(F89="Scenario1PBT5",'Deep retrofit'!$Q$20,IF(F89="Scenario2PBT5",'Deep retrofit'!$R$20,IF(F89="Scenario3PBT5",'Deep retrofit'!$S$20,"")))&amp;IF(F89="Scenario1PBT6",'Deep retrofit'!$T$20,IF(F89="Scenario2PBT6",'Deep retrofit'!$U$20,IF(F89="Scenario3PBT6",'Deep retrofit'!$V$20,"")))&amp;IF(F89="Scenario1PBT7",'Deep retrofit'!$W$20,IF(F89="Scenario2PBT7",'Deep retrofit'!$X$20,IF(F89="Scenario3PBT7",'Deep retrofit'!$Y$20,"")))&amp;IF(F89="Scenario1PBT8",'Deep retrofit'!$Z$20,IF(F89="Scenario2PBT8",'Deep retrofit'!$AA$20,IF(F89="Scenario3PBT8",'Deep retrofit'!$AB$20,"")))&amp;IF(F89="Scenario1PBT9",'Deep retrofit'!$AC$20,IF(F89="Scenario2PBT9",'Deep retrofit'!$AD$20,IF(F89="Scenario3PBT9",'Deep retrofit'!$AE$20,"")))&amp;IF(F89="Scenario1PBT10",'Deep retrofit'!$AF$20,IF(F89="Scenario2PBT10",'Deep retrofit'!$AG$20,IF(F89="Scenario3PBT10",'Deep retrofit'!$AH$20,"")))&amp;IF(F89="Scenario1PBT11",'Deep retrofit'!$AI$20,IF(F89="Scenario2PBT11",'Deep retrofit'!$AJ$20,IF(F89="Scenario3PBT11",'Deep retrofit'!$AK$20,"")))&amp;IF(F89="Scenario1PBT12",'Deep retrofit'!$AL$20,IF(F89="Scenario2PBT12",'Deep retrofit'!$AM$20,IF(F89="Scenario3PBT12",'Deep retrofit'!$AN$20,"")))&amp;IF(F89="Scenario1PBT13",'Deep retrofit'!$AO$20,IF(F89="Scenario2PBT13",'Deep retrofit'!$AP$20,IF(F89="Scenario3PBT13",'Deep retrofit'!$AQ$20,"")))&amp;IF(F89="Scenario1PBT14",'Deep retrofit'!$AR$20,IF(F89="Scenario2PBT14",'Deep retrofit'!$AS$20,IF(F89="Scenario3PBT14",'Deep retrofit'!$AT$20,"")))&amp;IF(F89="Scenario1PBT15",'Deep retrofit'!$AU$20,IF(F89="Scenario2PBT15",'Deep retrofit'!$AV$20,IF(F89="Scenario3PBT15",'Deep retrofit'!$AW$20,"")))</f>
        <v/>
      </c>
      <c r="N89" s="118">
        <f t="shared" si="48"/>
        <v>0</v>
      </c>
      <c r="O89" s="206" t="str">
        <f>IF(F89="Scenario1PBT1",'Deep retrofit'!$E$23,IF(F89="Scenario2PBT1",'Deep retrofit'!$F$23,IF(F89="Scenario3PBT1",'Deep retrofit'!$G$23,"")))&amp;IF(F89="Scenario1PBT2",'Deep retrofit'!$H$23,IF(F89="Scenario2PBT2",'Deep retrofit'!$I$23,IF(F89="Scenario3PBT2",'Deep retrofit'!$J$23,"")))&amp;IF(F89="Scenario1PBT3",'Deep retrofit'!$K$23,IF(F89="Scenario2PBT3",'Deep retrofit'!$L$23,IF(F89="Scenario3PBT3",'Deep retrofit'!$M$23,"")))&amp;IF(F89="Scenario1PBT4",'Deep retrofit'!$N$23,IF(F89="Scenario2PBT4",'Deep retrofit'!$O$23,IF(F89="Scenario3PBT4",'Deep retrofit'!$P$23,"")))&amp;IF(F89="Scenario1PBT5",'Deep retrofit'!$Q$23,IF(F89="Scenario2PBT5",'Deep retrofit'!$R$23,IF(F89="Scenario3PBT5",'Deep retrofit'!$S$23,"")))&amp;IF(F89="Scenario1PBT6",'Deep retrofit'!$T$23,IF(F89="Scenario2PBT6",'Deep retrofit'!$U$23,IF(F89="Scenario3PBT6",'Deep retrofit'!$V$23,"")))&amp;IF(F89="Scenario1PBT7",'Deep retrofit'!$W$23,IF(F89="Scenario2PBT7",'Deep retrofit'!$X$23,IF(F89="Scenario3PBT7",'Deep retrofit'!$Y$23,"")))&amp;IF(F89="Scenario1PBT8",'Deep retrofit'!$Z$23,IF(F89="Scenario2PBT8",'Deep retrofit'!$AA$23,IF(F89="Scenario3PBT8",'Deep retrofit'!$AB$23,"")))&amp;IF(F89="Scenario1PBT9",'Deep retrofit'!$AC$23,IF(F89="Scenario2PBT9",'Deep retrofit'!$AD$23,IF(F89="Scenario3PBT9",'Deep retrofit'!$AE$23,"")))&amp;IF(F89="Scenario1PBT10",'Deep retrofit'!$AF$23,IF(F89="Scenario2PBT10",'Deep retrofit'!$AG$23,IF(F89="Scenario3PBT10",'Deep retrofit'!$AH$23,"")))&amp;IF(F89="Scenario1PBT11",'Deep retrofit'!$AI$23,IF(F89="Scenario2PBT11",'Deep retrofit'!$AJ$23,IF(F89="Scenario3PBT11",'Deep retrofit'!$AK$23,"")))&amp;IF(F89="Scenario1PBT12",'Deep retrofit'!$AL$23,IF(F89="Scenario2PBT12",'Deep retrofit'!$AM$23,IF(F89="Scenario3PBT12",'Deep retrofit'!$AN$23,"")))&amp;IF(F89="Scenario1PBT13",'Deep retrofit'!$AO$23,IF(F89="Scenario2PBT13",'Deep retrofit'!$AP$23,IF(F89="Scenario3PBT13",'Deep retrofit'!$AQ$23,"")))&amp;IF(F89="Scenario1PBT14",'Deep retrofit'!$AR$23,IF(F89="Scenario2PBT14",'Deep retrofit'!$AS$23,IF(F89="Scenario3PBT14",'Deep retrofit'!$AT$23,"")))&amp;IF(F89="Scenario1PBT15",'Deep retrofit'!$AU$23,IF(F89="Scenario2PBT15",'Deep retrofit'!$AV$23,IF(F89="Scenario3PBT15",'Deep retrofit'!$AW$23,"")))</f>
        <v/>
      </c>
      <c r="P89" s="117">
        <f t="shared" si="49"/>
        <v>0</v>
      </c>
      <c r="Q89" s="117" t="str">
        <f>IF(F89="Scenario1PBT1",'Deep retrofit'!$E$25,IF(F89="Scenario2PBT1",'Deep retrofit'!$F$25,IF(F89="Scenario3PBT1",'Deep retrofit'!$G$25,"")))&amp;IF(F89="Scenario1PBT2",'Deep retrofit'!$H$25,IF(F89="Scenario2PBT2",'Deep retrofit'!$I$25,IF(F89="Scenario3PBT2",'Deep retrofit'!$J$25,"")))&amp;IF(F89="Scenario1PBT3",'Deep retrofit'!$K$25,IF(F89="Scenario2PBT3",'Deep retrofit'!$L$25,IF(F89="Scenario3PBT3",'Deep retrofit'!$M$25,"")))&amp;IF(F89="Scenario1PBT4",'Deep retrofit'!$N$25,IF(F89="Scenario2PBT4",'Deep retrofit'!$O$25,IF(F89="Scenario3PBT4",'Deep retrofit'!$P$25,"")))&amp;IF(F89="Scenario1PBT5",'Deep retrofit'!$Q$25,IF(F89="Scenario2PBT5",'Deep retrofit'!$R$25,IF(F89="Scenario3PBT5",'Deep retrofit'!$S$25,"")))&amp;IF(F89="Scenario1PBT6",'Deep retrofit'!$T$25,IF(F89="Scenario2PBT6",'Deep retrofit'!$U$25,IF(F89="Scenario3PBT6",'Deep retrofit'!$V$25,"")))&amp;IF(F89="Scenario1PBT7",'Deep retrofit'!$W$25,IF(F89="Scenario2PBT7",'Deep retrofit'!$X$25,IF(F89="Scenario3PBT7",'Deep retrofit'!$Y$25,"")))&amp;IF(F89="Scenario1PBT8",'Deep retrofit'!$Z$25,IF(F89="Scenario2PBT8",'Deep retrofit'!$AA$25,IF(F89="Scenario3PBT8",'Deep retrofit'!$AB$25,"")))&amp;IF(F89="Scenario1PBT9",'Deep retrofit'!$AC$25,IF(F89="Scenario2PBT9",'Deep retrofit'!$AD$25,IF(F89="Scenario3PBT9",'Deep retrofit'!$AE$25,"")))&amp;IF(F89="Scenario1PBT10",'Deep retrofit'!$AF$25,IF(F89="Scenario2PBT10",'Deep retrofit'!$AG$25,IF(F89="Scenario3PBT10",'Deep retrofit'!$AH$25,"")))&amp;IF(F89="Scenario1PBT11",'Deep retrofit'!$AI$25,IF(F89="Scenario2PBT11",'Deep retrofit'!$AJ$25,IF(F89="Scenario3PBT11",'Deep retrofit'!$AK$25,"")))&amp;IF(F89="Scenario1PBT12",'Deep retrofit'!$AL$25,IF(F89="Scenario2PBT12",'Deep retrofit'!$AM$25,IF(F89="Scenario3PBT12",'Deep retrofit'!$AN$25,"")))&amp;IF(F89="Scenario1PBT13",'Deep retrofit'!$AO$25,IF(F89="Scenario2PBT13",'Deep retrofit'!$AP$25,IF(F89="Scenario3PBT13",'Deep retrofit'!$AQ$25,"")))&amp;IF(F89="Scenario1PBT14",'Deep retrofit'!$AR$25,IF(F89="Scenario2PBT14",'Deep retrofit'!$AS$25,IF(F89="Scenario3PBT14",'Deep retrofit'!$AT$25,"")))&amp;IF(F89="Scenario1PBT15",'Deep retrofit'!$AU$25,IF(F89="Scenario2PBT15",'Deep retrofit'!$AV$25,IF(F89="Scenario3PBT15",'Deep retrofit'!$AW$25,"")))</f>
        <v/>
      </c>
      <c r="R89" s="117">
        <f t="shared" si="50"/>
        <v>0</v>
      </c>
      <c r="S89" s="117" t="str">
        <f>IF(F89="Scenario1PBT1",'Deep retrofit'!$E$27,IF(F89="Scenario2PBT1",'Deep retrofit'!$F$27,IF(F89="Scenario3PBT1",'Deep retrofit'!$G$27,"")))&amp;IF(F89="Scenario1PBT2",'Deep retrofit'!$H$27,IF(F89="Scenario2PBT2",'Deep retrofit'!$I$27,IF(F89="Scenario3PBT2",'Deep retrofit'!$J$27,"")))&amp;IF(F89="Scenario1PBT3",'Deep retrofit'!$K$27,IF(F89="Scenario2PBT3",'Deep retrofit'!$L$27,IF(F89="Scenario3PBT3",'Deep retrofit'!$M$27,"")))&amp;IF(F89="Scenario1PBT4",'Deep retrofit'!$N$27,IF(F89="Scenario2PBT4",'Deep retrofit'!$O$27,IF(F89="Scenario3PBT4",'Deep retrofit'!$P$27,"")))&amp;IF(F89="Scenario1PBT5",'Deep retrofit'!$Q$27,IF(F89="Scenario2PBT5",'Deep retrofit'!$R$27,IF(F89="Scenario3PBT5",'Deep retrofit'!$S$27,"")))&amp;IF(F89="Scenario1PBT6",'Deep retrofit'!$T$27,IF(F89="Scenario2PBT6",'Deep retrofit'!$U$27,IF(F89="Scenario3PBT6",'Deep retrofit'!$V$27,"")))&amp;IF(F89="Scenario1PBT7",'Deep retrofit'!$W$27,IF(F89="Scenario2PBT7",'Deep retrofit'!$X$27,IF(F89="Scenario3PBT7",'Deep retrofit'!$Y$27,"")))&amp;IF(F89="Scenario1PBT8",'Deep retrofit'!$Z$27,IF(F89="Scenario2PBT8",'Deep retrofit'!$AA$27,IF(F89="Scenario3PBT8",'Deep retrofit'!$AB$27,"")))&amp;IF(F89="Scenario1PBT9",'Deep retrofit'!$AC$27,IF(F89="Scenario2PBT9",'Deep retrofit'!$AD$27,IF(F89="Scenario3PBT9",'Deep retrofit'!$AE$27,"")))&amp;IF(F89="Scenario1PBT10",'Deep retrofit'!$AF$27,IF(F89="Scenario2PBT10",'Deep retrofit'!$AG$27,IF(F89="Scenario3PBT10",'Deep retrofit'!$AH$27,"")))&amp;IF(F89="Scenario1PBT11",'Deep retrofit'!$AI$27,IF(F89="Scenario2PBT11",'Deep retrofit'!$AJ$27,IF(F89="Scenario3PBT11",'Deep retrofit'!$AK$27,"")))&amp;IF(F89="Scenario1PBT12",'Deep retrofit'!$AL$27,IF(F89="Scenario2PBT12",'Deep retrofit'!$AM$27,IF(F89="Scenario3PBT12",'Deep retrofit'!$AN$27,"")))&amp;IF(F89="Scenario1PBT13",'Deep retrofit'!$AO$27,IF(F89="Scenario2PBT13",'Deep retrofit'!$AP$27,IF(F89="Scenario3PBT13",'Deep retrofit'!$AQ$27,"")))&amp;IF(F89="Scenario1PBT14",'Deep retrofit'!$AR$27,IF(F89="Scenario2PBT14",'Deep retrofit'!$AS$27,IF(F89="Scenario3PBT14",'Deep retrofit'!$AT$27,"")))&amp;IF(F89="Scenario1PBT15",'Deep retrofit'!$AU$27,IF(F89="Scenario2PBT15",'Deep retrofit'!$AV$27,IF(F89="Scenario3PBT15",'Deep retrofit'!$AW$27,"")))</f>
        <v/>
      </c>
      <c r="T89" s="207">
        <f t="shared" si="51"/>
        <v>0</v>
      </c>
      <c r="U89" s="206" t="str">
        <f>IF(F89="Scenario1PBT1",'Deep retrofit'!$E$38,IF(F89="Scenario2PBT1",'Deep retrofit'!$F$38,IF(F89="Scenario3PBT1",'Deep retrofit'!$G$38,"")))&amp;IF(F89="Scenario1PBT2",'Deep retrofit'!$H$38,IF(F89="Scenario2PBT2",'Deep retrofit'!$I$38,IF(F89="Scenario3PBT2",'Deep retrofit'!$J$38,"")))&amp;IF(F89="Scenario1PBT3",'Deep retrofit'!$K$38,IF(F89="Scenario2PBT3",'Deep retrofit'!$L$38,IF(F89="Scenario3PBT3",'Deep retrofit'!$M$38,"")))&amp;IF(F89="Scenario1PBT4",'Deep retrofit'!$N$38,IF(F89="Scenario2PBT4",'Deep retrofit'!$O$38,IF(F89="Scenario3PBT4",'Deep retrofit'!$P$38,"")))&amp;IF(F89="Scenario1PBT5",'Deep retrofit'!$Q$38,IF(F89="Scenario2PBT5",'Deep retrofit'!$R$38,IF(F89="Scenario3PBT5",'Deep retrofit'!$S$38,"")))&amp;IF(F89="Scenario1PBT6",'Deep retrofit'!$T$38,IF(F89="Scenario2PBT6",'Deep retrofit'!$U$38,IF(F89="Scenario3PBT6",'Deep retrofit'!$V$38,"")))&amp;IF(F89="Scenario1PBT7",'Deep retrofit'!$W$38,IF(F89="Scenario2PBT7",'Deep retrofit'!$X$38,IF(F89="Scenario3PBT7",'Deep retrofit'!$Y$38,"")))&amp;IF(F89="Scenario1PBT8",'Deep retrofit'!$Z$38,IF(F89="Scenario2PBT8",'Deep retrofit'!$AA$38,IF(F89="Scenario3PBT8",'Deep retrofit'!$AB$38,"")))&amp;IF(F89="Scenario1PBT9",'Deep retrofit'!$AC$38,IF(F89="Scenario2PBT9",'Deep retrofit'!$AD$38,IF(F89="Scenario3PBT9",'Deep retrofit'!$AE$38,"")))&amp;IF(F89="Scenario1PBT10",'Deep retrofit'!$AF$38,IF(F89="Scenario2PBT10",'Deep retrofit'!$AG$38,IF(F89="Scenario3PBT10",'Deep retrofit'!$AH$38,"")))&amp;IF(F89="Scenario1PBT11",'Deep retrofit'!$AI$38,IF(F89="Scenario2PBT11",'Deep retrofit'!$AJ$38,IF(F89="Scenario3PBT11",'Deep retrofit'!$AK$38,"")))&amp;IF(F89="Scenario1PBT12",'Deep retrofit'!$AL$38,IF(F89="Scenario2PBT12",'Deep retrofit'!$AM$38,IF(F89="Scenario3PBT12",'Deep retrofit'!$AN$38,"")))&amp;IF(F89="Scenario1PBT13",'Deep retrofit'!$AO$38,IF(F89="Scenario2PBT13",'Deep retrofit'!$AP$38,IF(F89="Scenario3PBT13",'Deep retrofit'!$AQ$38,"")))&amp;IF(F89="Scenario1PBT14",'Deep retrofit'!$AR$38,IF(F89="Scenario2PBT14",'Deep retrofit'!$AS$38,IF(F89="Scenario3PBT14",'Deep retrofit'!$AT$38,"")))&amp;IF(F89="Scenario1PBT15",'Deep retrofit'!$AU$38,IF(F89="Scenario2PBT15",'Deep retrofit'!$AV$38,IF(F89="Scenario3PBT15",'Deep retrofit'!$AW$38,"")))</f>
        <v/>
      </c>
      <c r="V89" s="117">
        <f t="shared" si="52"/>
        <v>0</v>
      </c>
      <c r="W89" s="117" t="str">
        <f>IF(F89="Scenario1PBT1",'Deep retrofit'!$E$40,IF(F89="Scenario2PBT1",'Deep retrofit'!$F$40,IF(F89="Scenario3PBT1",'Deep retrofit'!$G$40,"")))&amp;IF(F89="Scenario1PBT2",'Deep retrofit'!$H$40,IF(F89="Scenario2PBT2",'Deep retrofit'!$I$40,IF(F89="Scenario3PBT2",'Deep retrofit'!$J$40,"")))&amp;IF(F89="Scenario1PBT3",'Deep retrofit'!$K$40,IF(F89="Scenario2PBT3",'Deep retrofit'!$L$40,IF(F89="Scenario3PBT3",'Deep retrofit'!$M$40,"")))&amp;IF(F89="Scenario1PBT4",'Deep retrofit'!$N$40,IF(F89="Scenario2PBT4",'Deep retrofit'!$O$40,IF(F89="Scenario3PBT4",'Deep retrofit'!$P$40,"")))&amp;IF(F89="Scenario1PBT5",'Deep retrofit'!$Q$40,IF(F89="Scenario2PBT5",'Deep retrofit'!$R$40,IF(F89="Scenario3PBT5",'Deep retrofit'!$S$40,"")))&amp;IF(F89="Scenario1PBT6",'Deep retrofit'!$T$40,IF(F89="Scenario2PBT6",'Deep retrofit'!$U$40,IF(F89="Scenario3PBT6",'Deep retrofit'!$V$40,"")))&amp;IF(F89="Scenario1PBT7",'Deep retrofit'!$W$40,IF(F89="Scenario2PBT7",'Deep retrofit'!$X$40,IF(F89="Scenario3PBT7",'Deep retrofit'!$Y$40,"")))&amp;IF(F89="Scenario1PBT8",'Deep retrofit'!$Z$40,IF(F89="Scenario2PBT8",'Deep retrofit'!$AA$40,IF(F89="Scenario3PBT8",'Deep retrofit'!$AB$40,"")))&amp;IF(F89="Scenario1PBT9",'Deep retrofit'!$AC$40,IF(F89="Scenario2PBT9",'Deep retrofit'!$AD$40,IF(F89="Scenario3PBT9",'Deep retrofit'!$AE$40,"")))&amp;IF(F89="Scenario1PBT10",'Deep retrofit'!$AF$40,IF(F89="Scenario2PBT10",'Deep retrofit'!$AG$40,IF(F89="Scenario3PBT10",'Deep retrofit'!$AH$40,"")))&amp;IF(F89="Scenario1PBT11",'Deep retrofit'!$AI$40,IF(F89="Scenario2PBT11",'Deep retrofit'!$AJ$40,IF(F89="Scenario3PBT11",'Deep retrofit'!$AK$40,"")))&amp;IF(F89="Scenario1PBT12",'Deep retrofit'!$AL$40,IF(F89="Scenario2PBT12",'Deep retrofit'!$AM$40,IF(F89="Scenario3PBT12",'Deep retrofit'!$AN$40,"")))&amp;IF(F89="Scenario1PBT13",'Deep retrofit'!$AO$40,IF(F89="Scenario2PBT13",'Deep retrofit'!$AP$40,IF(F89="Scenario3PBT13",'Deep retrofit'!$AQ$40,"")))&amp;IF(F89="Scenario1PBT14",'Deep retrofit'!$AR$40,IF(F89="Scenario2PBT14",'Deep retrofit'!$AS$40,IF(F89="Scenario3PBT14",'Deep retrofit'!$AT$40,"")))&amp;IF(F89="Scenario1PBT15",'Deep retrofit'!$AU$40,IF(F89="Scenario2PBT15",'Deep retrofit'!$AV$40,IF(F89="Scenario3PBT15",'Deep retrofit'!$AW$40,"")))</f>
        <v/>
      </c>
      <c r="X89" s="117">
        <f t="shared" si="53"/>
        <v>0</v>
      </c>
      <c r="Y89" s="117" t="str">
        <f>IF(F89="Scenario1PBT1",'Deep retrofit'!$E$42,IF(F89="Scenario2PBT1",'Deep retrofit'!$F$42,IF(F89="Scenario3PBT1",'Deep retrofit'!$G$42,"")))&amp;IF(F89="Scenario1PBT2",'Deep retrofit'!$H$42,IF(F89="Scenario2PBT2",'Deep retrofit'!$I$42,IF(F89="Scenario3PBT2",'Deep retrofit'!$J$42,"")))&amp;IF(F89="Scenario1PBT3",'Deep retrofit'!$K$42,IF(F89="Scenario2PBT3",'Deep retrofit'!$L$42,IF(F89="Scenario3PBT3",'Deep retrofit'!$M$42,"")))&amp;IF(F89="Scenario1PBT4",'Deep retrofit'!$N$42,IF(F89="Scenario2PBT4",'Deep retrofit'!$O$42,IF(F89="Scenario3PBT4",'Deep retrofit'!$P$42,"")))&amp;IF(F89="Scenario1PBT5",'Deep retrofit'!$Q$42,IF(F89="Scenario2PBT5",'Deep retrofit'!$R$42,IF(F89="Scenario3PBT5",'Deep retrofit'!$S$42,"")))&amp;IF(F89="Scenario1PBT6",'Deep retrofit'!$T$42,IF(F89="Scenario2PBT6",'Deep retrofit'!$U$42,IF(F89="Scenario3PBT6",'Deep retrofit'!$V$42,"")))&amp;IF(F89="Scenario1PBT7",'Deep retrofit'!$W$42,IF(F89="Scenario2PBT7",'Deep retrofit'!$X$42,IF(F89="Scenario3PBT7",'Deep retrofit'!$Y$42,"")))&amp;IF(F89="Scenario1PBT8",'Deep retrofit'!$Z$42,IF(F89="Scenario2PBT8",'Deep retrofit'!$AA$42,IF(F89="Scenario3PBT8",'Deep retrofit'!$AB$42,"")))&amp;IF(F89="Scenario1PBT9",'Deep retrofit'!$AC$42,IF(F89="Scenario2PBT9",'Deep retrofit'!$AD$42,IF(F89="Scenario3PBT9",'Deep retrofit'!$AE$42,"")))&amp;IF(F89="Scenario1PBT10",'Deep retrofit'!$AF$42,IF(F89="Scenario2PBT10",'Deep retrofit'!$AG$42,IF(F89="Scenario3PBT10",'Deep retrofit'!$AH$42,"")))&amp;IF(F89="Scenario1PBT11",'Deep retrofit'!$AI$42,IF(F89="Scenario2PBT11",'Deep retrofit'!$AJ$42,IF(F89="Scenario3PBT11",'Deep retrofit'!$AK$42,"")))&amp;IF(F89="Scenario1PBT12",'Deep retrofit'!$AL$42,IF(F89="Scenario2PBT12",'Deep retrofit'!$AM$42,IF(F89="Scenario3PBT12",'Deep retrofit'!$AN$42,"")))&amp;IF(F89="Scenario1PBT13",'Deep retrofit'!$AO$42,IF(F89="Scenario2PBT13",'Deep retrofit'!$AP$42,IF(F89="Scenario3PBT13",'Deep retrofit'!$AQ$42,"")))&amp;IF(F89="Scenario1PBT14",'Deep retrofit'!$AR$42,IF(F89="Scenario2PBT14",'Deep retrofit'!$AS$42,IF(F89="Scenario3PBT14",'Deep retrofit'!$AT$42,"")))&amp;IF(F89="Scenario1PBT15",'Deep retrofit'!$AU$42,IF(F89="Scenario2PBT15",'Deep retrofit'!$AV$42,IF(F89="Scenario3PBT15",'Deep retrofit'!$AW$42,"")))</f>
        <v/>
      </c>
      <c r="Z89" s="117">
        <f t="shared" si="54"/>
        <v>0</v>
      </c>
      <c r="AA89" s="269" t="str">
        <f>IF(F89="Scenario1PBT1",'Deep retrofit'!$E$101,IF(F89="Scenario2PBT1",'Deep retrofit'!$F$101,IF(F89="Scenario3PBT1",'Deep retrofit'!$G$101,"")))&amp;IF(F89="Scenario1PBT2",'Deep retrofit'!$H$101,IF(F89="Scenario2PBT2",'Deep retrofit'!$I$101,IF(F89="Scenario3PBT2",'Deep retrofit'!$J$101,"")))&amp;IF(F89="Scenario1PBT3",'Deep retrofit'!$K$101,IF(F89="Scenario2PBT3",'Deep retrofit'!$L$101,IF(F89="Scenario3PBT3",'Deep retrofit'!$M$101,"")))&amp;IF(F89="Scenario1PBT4",'Deep retrofit'!$N$101,IF(F89="Scenario2PBT4",'Deep retrofit'!$O$101,IF(F89="Scenario3PBT4",'Deep retrofit'!$P$101,"")))&amp;IF(F89="Scenario1PBT5",'Deep retrofit'!$Q$101,IF(F89="Scenario2PBT5",'Deep retrofit'!$R$101,IF(F89="Scenario3PBT5",'Deep retrofit'!$S$101,"")))&amp;IF(F89="Scenario1PBT6",'Deep retrofit'!$T$101,IF(F89="Scenario2PBT6",'Deep retrofit'!$U$101,IF(F89="Scenario3PBT6",'Deep retrofit'!$V$101,"")))&amp;IF(F89="Scenario1PBT7",'Deep retrofit'!$W$101,IF(F89="Scenario2PBT7",'Deep retrofit'!$X$101,IF(F89="Scenario3PBT7",'Deep retrofit'!$Y$101,"")))&amp;IF(F89="Scenario1PBT8",'Deep retrofit'!$Z$101,IF(F89="Scenario2PBT8",'Deep retrofit'!$AA$101,IF(F89="Scenario3PBT8",'Deep retrofit'!$AB$101,"")))&amp;IF(F89="Scenario1PBT9",'Deep retrofit'!$AC$101,IF(F89="Scenario2PBT9",'Deep retrofit'!$AD$101,IF(F89="Scenario3PBT9",'Deep retrofit'!$AE$101,"")))&amp;IF(F89="Scenario1PBT10",'Deep retrofit'!$AF$101,IF(F89="Scenario2PBT10",'Deep retrofit'!$AG$101,IF(F89="Scenario3PBT10",'Deep retrofit'!$AH$101,"")))&amp;IF(F89="Scenario1PBT11",'Deep retrofit'!$AI$101,IF(F89="Scenario2PBT11",'Deep retrofit'!$AJ$101,IF(F89="Scenario3PBT11",'Deep retrofit'!$AK$101,"")))&amp;IF(F89="Scenario1PBT12",'Deep retrofit'!$AL$101,IF(F89="Scenario2PBT12",'Deep retrofit'!$AM$101,IF(F89="Scenario3PBT12",'Deep retrofit'!$AN$101,"")))&amp;IF(F89="Scenario1PBT13",'Deep retrofit'!$AO$101,IF(F89="Scenario2PBT13",'Deep retrofit'!$AP$101,IF(F89="Scenario3PBT13",'Deep retrofit'!$AQ$101,"")))&amp;IF(F89="Scenario1PBT14",'Deep retrofit'!$AR$101,IF(F89="Scenario2PBT14",'Deep retrofit'!$AS$101,IF(F89="Scenario3PBT14",'Deep retrofit'!$AT$101,"")))&amp;IF(F89="Scenario1PBT15",'Deep retrofit'!$AU$101,IF(F89="Scenario2PBT15",'Deep retrofit'!$AV$101,IF(F89="Scenario3PBT15",'Deep retrofit'!$AW$101,"")))</f>
        <v/>
      </c>
      <c r="AB89" s="179">
        <f t="shared" si="55"/>
        <v>0</v>
      </c>
      <c r="AC89" s="208">
        <f>IFERROR('Projection_Base-case'!G89-G89,0)</f>
        <v>0</v>
      </c>
      <c r="AD89" s="117">
        <f t="shared" si="34"/>
        <v>0</v>
      </c>
      <c r="AE89" s="117">
        <f>IFERROR(100*AC89/'Projection_Base-case'!G89,0)</f>
        <v>0</v>
      </c>
      <c r="AF89" s="117">
        <f>IFERROR('Projection_Base-case'!I89-I89,0)</f>
        <v>0</v>
      </c>
      <c r="AG89" s="117">
        <f t="shared" si="35"/>
        <v>0</v>
      </c>
      <c r="AH89" s="117">
        <f>IFERROR(100*AF89/'Projection_Base-case'!I89,0)</f>
        <v>0</v>
      </c>
      <c r="AI89" s="117">
        <f>IFERROR('Projection_Base-case'!K89-K89,0)</f>
        <v>0</v>
      </c>
      <c r="AJ89" s="117">
        <f t="shared" si="36"/>
        <v>0</v>
      </c>
      <c r="AK89" s="117">
        <f>IFERROR(100*AI89/'Projection_Base-case'!K89,0)</f>
        <v>0</v>
      </c>
      <c r="AL89" s="117">
        <f>IFERROR(M89-'Projection_Base-case'!M89,0)</f>
        <v>0</v>
      </c>
      <c r="AM89" s="117">
        <f t="shared" si="37"/>
        <v>0</v>
      </c>
      <c r="AN89" s="179">
        <f>IFERROR(IF('Projection_Base-case'!N89&gt;0,100*AM89/'Projection_Base-case'!N89,100*AM89/N89),0)</f>
        <v>0</v>
      </c>
      <c r="AO89" s="206">
        <f>IFERROR('Projection_Base-case'!O89-O89,0)</f>
        <v>0</v>
      </c>
      <c r="AP89" s="117">
        <f t="shared" si="38"/>
        <v>0</v>
      </c>
      <c r="AQ89" s="117">
        <f>IFERROR(100*AO89/'Projection_Base-case'!O89,0)</f>
        <v>0</v>
      </c>
      <c r="AR89" s="117">
        <f>IFERROR('Projection_Base-case'!Q89-Q89,0)</f>
        <v>0</v>
      </c>
      <c r="AS89" s="117">
        <f t="shared" si="39"/>
        <v>0</v>
      </c>
      <c r="AT89" s="117">
        <f>IFERROR(100*AR89/'Projection_Base-case'!Q89,0)</f>
        <v>0</v>
      </c>
      <c r="AU89" s="117">
        <f>IFERROR('Projection_Base-case'!S89-S89,0)</f>
        <v>0</v>
      </c>
      <c r="AV89" s="117">
        <f t="shared" si="40"/>
        <v>0</v>
      </c>
      <c r="AW89" s="118">
        <f>IFERROR(100*AU89/'Projection_Base-case'!S89,0)</f>
        <v>0</v>
      </c>
      <c r="AX89" s="206">
        <f>IFERROR('Projection_Base-case'!U89-U89,0)</f>
        <v>0</v>
      </c>
      <c r="AY89" s="117">
        <f t="shared" si="41"/>
        <v>0</v>
      </c>
      <c r="AZ89" s="117">
        <f>IFERROR(100*AX89/'Projection_Base-case'!U89,0)</f>
        <v>0</v>
      </c>
      <c r="BA89" s="117">
        <f>IFERROR('Projection_Base-case'!W89-W89,0)</f>
        <v>0</v>
      </c>
      <c r="BB89" s="117">
        <f t="shared" si="42"/>
        <v>0</v>
      </c>
      <c r="BC89" s="117">
        <f>IFERROR(100*BA89/'Projection_Base-case'!W89,0)</f>
        <v>0</v>
      </c>
      <c r="BD89" s="117">
        <f>IFERROR('Projection_Base-case'!Y89-Y89,0)</f>
        <v>0</v>
      </c>
      <c r="BE89" s="117">
        <f t="shared" si="43"/>
        <v>0</v>
      </c>
      <c r="BF89" s="117">
        <f>IFERROR(100*BD89/'Projection_Base-case'!Y89,0)</f>
        <v>0</v>
      </c>
      <c r="BG89" s="178">
        <f t="shared" si="56"/>
        <v>0</v>
      </c>
      <c r="BH89" s="179">
        <f t="shared" si="57"/>
        <v>0</v>
      </c>
    </row>
    <row r="90" spans="1:60">
      <c r="A90" s="205">
        <v>85</v>
      </c>
      <c r="B90" s="178">
        <f>IF('Projection_Base-case'!B90&lt;&gt;"",'Projection_Base-case'!B90,0)</f>
        <v>0</v>
      </c>
      <c r="C90" s="178">
        <f>IF('Projection_Base-case'!C90&lt;&gt;"",'Projection_Base-case'!C90,0)</f>
        <v>0</v>
      </c>
      <c r="D90" s="178">
        <f>IF('Projection_Base-case'!D90&lt;&gt;"",'Projection_Base-case'!D90,0)</f>
        <v>0</v>
      </c>
      <c r="E90" s="107" t="str">
        <f>IF(AND('Résultats deep'!$AC$3="OUI",'Résultats deep'!E89&lt;&gt;""),'Résultats deep'!E89,IF(OR(D90="PBT1",D90="PBT2",D90="PBT3",D90="PBT4",D90="PBT5",D90="PBT6",D90="PBT7"),"Scenario1",""))</f>
        <v/>
      </c>
      <c r="F90" s="202" t="str">
        <f t="shared" si="44"/>
        <v>0</v>
      </c>
      <c r="G90" s="177" t="str">
        <f>IF(F90="Scenario1PBT1",'Deep retrofit'!$E$6,IF(F90="Scenario2PBT1",'Deep retrofit'!$F$6,IF(F90="Scenario3PBT1",'Deep retrofit'!$G$6,"")))&amp;IF(F90="Scenario1PBT2",'Deep retrofit'!$H$6,IF(F90="Scenario2PBT2",'Deep retrofit'!$I$6,IF(F90="Scenario3PBT2",'Deep retrofit'!$J$6,"")))&amp;IF(F90="Scenario1PBT3",'Deep retrofit'!$K$6,IF(F90="Scenario2PBT3",'Deep retrofit'!$L$6,IF(F90="Scenario3PBT3",'Deep retrofit'!$M$6,"")))&amp;IF(F90="Scenario1PBT4",'Deep retrofit'!$N$6,IF(F90="Scenario2PBT4",'Deep retrofit'!$O$6,IF(F90="Scenario3PBT4",'Deep retrofit'!$P$6,"")))&amp;IF(F90="Scenario1PBT5",'Deep retrofit'!$Q$6,IF(F90="Scenario2PBT5",'Deep retrofit'!$R$6,IF(F90="Scenario3PBT5",'Deep retrofit'!$S$6,"")))&amp;IF(F90="Scenario1PBT6",'Deep retrofit'!$T$6,IF(F90="Scenario2PBT6",'Deep retrofit'!$U$6,IF(F90="Scenario3PBT6",'Deep retrofit'!$V$6,"")))&amp;IF(F90="Scenario1PBT7",'Deep retrofit'!$W$6,IF(F90="Scenario2PBT7",'Deep retrofit'!$X$6,IF(F90="Scenario3PBT7",'Deep retrofit'!$Y$6,"")))&amp;IF(F90="Scenario1PBT8",'Deep retrofit'!$Z$6,IF(F90="Scenario2PBT8",'Deep retrofit'!$AA$6,IF(F90="Scenario3PBT8",'Deep retrofit'!$AB$6,"")))&amp;IF(F90="Scenario1PBT9",'Deep retrofit'!$AC$6,IF(F90="Scenario2PBT9",'Deep retrofit'!$AD$6,IF(F90="Scenario3PBT9",'Deep retrofit'!$AE$6,"")))&amp;IF(F90="Scenario1PBT10",'Deep retrofit'!$AF$6,IF(F90="Scenario2PBT10",'Deep retrofit'!$AG$6,IF(F90="Scenario3PBT10",'Deep retrofit'!$AH$6,"")))&amp;IF(F90="Scenario1PBT11",'Deep retrofit'!$AI$6,IF(F90="Scenario2PBT11",'Deep retrofit'!$AJ$6,IF(F90="Scenario3PBT11",'Deep retrofit'!$AK$6,"")))&amp;IF(F90="Scenario1PBT12",'Deep retrofit'!$AL$6,IF(F90="Scenario2PBT12",'Deep retrofit'!$AM$6,IF(F90="Scenario3PBT12",'Deep retrofit'!$AN$6,"")))&amp;IF(F90="Scenario1PBT13",'Deep retrofit'!$AO$6,IF(F90="Scenario2PBT13",'Deep retrofit'!$AP$6,IF(F90="Scenario3PBT13",'Deep retrofit'!$AQ$6,"")))&amp;IF(F90="Scenario1PBT14",'Deep retrofit'!$AR$6,IF(F90="Scenario2PBT14",'Deep retrofit'!$AS$6,IF(F90="Scenario3PBT14",'Deep retrofit'!$AT$6,"")))&amp;IF(F90="Scenario1PBT15",'Deep retrofit'!$AU$6,IF(F90="Scenario2PBT15",'Deep retrofit'!$AV$6,IF(F90="Scenario3PBT15",'Deep retrofit'!$AW$6,"")))</f>
        <v/>
      </c>
      <c r="H90" s="117">
        <f t="shared" si="45"/>
        <v>0</v>
      </c>
      <c r="I90" s="178" t="str">
        <f>IF(F90="Scenario1PBT1",'Deep retrofit'!$E$16,IF(F90="Scenario2PBT1",'Deep retrofit'!$F$16,IF(F90="Scenario3PBT1",'Deep retrofit'!$G$16,"")))&amp;IF(F90="Scenario1PBT2",'Deep retrofit'!$H$16,IF(F90="Scenario2PBT2",'Deep retrofit'!$I$16,IF(F90="Scenario3PBT2",'Deep retrofit'!$J$16,"")))&amp;IF(F90="Scenario1PBT3",'Deep retrofit'!$K$16,IF(F90="Scenario2PBT3",'Deep retrofit'!$L$16,IF(F90="Scenario3PBT3",'Deep retrofit'!$M$16,"")))&amp;IF(F90="Scenario1PBT4",'Deep retrofit'!$N$16,IF(F90="Scenario2PBT4",'Deep retrofit'!$O$16,IF(F90="Scenario3PBT4",'Deep retrofit'!$P$16,"")))&amp;IF(F90="Scenario1PBT5",'Deep retrofit'!$Q$16,IF(F90="Scenario2PBT5",'Deep retrofit'!$R$16,IF(F90="Scenario3PBT5",'Deep retrofit'!$S$16,"")))&amp;IF(F90="Scenario1PBT6",'Deep retrofit'!$T$16,IF(F90="Scenario2PBT6",'Deep retrofit'!$U$16,IF(F90="Scenario3PBT6",'Deep retrofit'!$V$16,"")))&amp;IF(F90="Scenario1PBT7",'Deep retrofit'!$W$16,IF(F90="Scenario2PBT7",'Deep retrofit'!$X$16,IF(F90="Scenario3PBT7",'Deep retrofit'!$Y$16,"")))&amp;IF(F90="Scenario1PBT8",'Deep retrofit'!$Z$16,IF(F90="Scenario2PBT8",'Deep retrofit'!$AA$16,IF(F90="Scenario3PBT8",'Deep retrofit'!$AB$16,"")))&amp;IF(F90="Scenario1PBT9",'Deep retrofit'!$AC$16,IF(F90="Scenario2PBT9",'Deep retrofit'!$AD$16,IF(F90="Scenario3PBT9",'Deep retrofit'!$AE$16,"")))&amp;IF(F90="Scenario1PBT10",'Deep retrofit'!$AF$16,IF(F90="Scenario2PBT10",'Deep retrofit'!$AG$16,IF(F90="Scenario3PBT10",'Deep retrofit'!$AH$16,"")))&amp;IF(F90="Scenario1PBT11",'Deep retrofit'!$AI$16,IF(F90="Scenario2PBT11",'Deep retrofit'!$AJ$16,IF(F90="Scenario3PBT11",'Deep retrofit'!$AK$16,"")))&amp;IF(F90="Scenario1PBT12",'Deep retrofit'!$AL$16,IF(F90="Scenario2PBT12",'Deep retrofit'!$AM$16,IF(F90="Scenario3PBT12",'Deep retrofit'!$AN$16,"")))&amp;IF(F90="Scenario1PBT13",'Deep retrofit'!$AO$16,IF(F90="Scenario2PBT13",'Deep retrofit'!$AP$16,IF(F90="Scenario3PBT13",'Deep retrofit'!$AQ$16,"")))&amp;IF(F90="Scenario1PBT14",'Deep retrofit'!$AR$16,IF(F90="Scenario2PBT14",'Deep retrofit'!$AS$16,IF(F90="Scenario3PBT14",'Deep retrofit'!$AT$16,"")))&amp;IF(F90="Scenario1PBT15",'Deep retrofit'!$AU$16,IF(F90="Scenario2PBT15",'Deep retrofit'!$AV$16,IF(F90="Scenario3PBT15",'Deep retrofit'!$AW$16,"")))</f>
        <v/>
      </c>
      <c r="J90" s="117">
        <f t="shared" si="46"/>
        <v>0</v>
      </c>
      <c r="K90" s="117" t="str">
        <f>IF(F90="Scenario1PBT1",'Deep retrofit'!$E$18,IF(F90="Scenario2PBT1",'Deep retrofit'!$F$18,IF(F90="Scenario3PBT1",'Deep retrofit'!$G$18,"")))&amp;IF(F90="Scenario1PBT2",'Deep retrofit'!$H$18,IF(F90="Scenario2PBT2",'Deep retrofit'!$I$18,IF(F90="Scenario3PBT2",'Deep retrofit'!$J$18,"")))&amp;IF(F90="Scenario1PBT3",'Deep retrofit'!$K$18,IF(F90="Scenario2PBT3",'Deep retrofit'!$L$18,IF(F90="Scenario3PBT3",'Deep retrofit'!$M$18,"")))&amp;IF(F90="Scenario1PBT4",'Deep retrofit'!$N$18,IF(F90="Scenario2PBT4",'Deep retrofit'!$O$18,IF(F90="Scenario3PBT4",'Deep retrofit'!$P$18,"")))&amp;IF(F90="Scenario1PBT5",'Deep retrofit'!$Q$18,IF(F90="Scenario2PBT5",'Deep retrofit'!$R$18,IF(F90="Scenario3PBT5",'Deep retrofit'!$S$18,"")))&amp;IF(F90="Scenario1PBT6",'Deep retrofit'!$T$18,IF(F90="Scenario2PBT6",'Deep retrofit'!$U$18,IF(F90="Scenario3PBT6",'Deep retrofit'!$V$18,"")))&amp;IF(F90="Scenario1PBT7",'Deep retrofit'!$W$18,IF(F90="Scenario2PBT7",'Deep retrofit'!$X$18,IF(F90="Scenario3PBT7",'Deep retrofit'!$Y$18,"")))&amp;IF(F90="Scenario1PBT8",'Deep retrofit'!$Z$18,IF(F90="Scenario2PBT8",'Deep retrofit'!$AA$18,IF(F90="Scenario3PBT8",'Deep retrofit'!$AB$18,"")))&amp;IF(F90="Scenario1PBT9",'Deep retrofit'!$AC$18,IF(F90="Scenario2PBT9",'Deep retrofit'!$AD$18,IF(F90="Scenario3PBT9",'Deep retrofit'!$AE$18,"")))&amp;IF(F90="Scenario1PBT10",'Deep retrofit'!$AF$18,IF(F90="Scenario2PBT10",'Deep retrofit'!$AG$18,IF(F90="Scenario3PBT10",'Deep retrofit'!$AH$18,"")))&amp;IF(F90="Scenario1PBT11",'Deep retrofit'!$AI$18,IF(F90="Scenario2PBT11",'Deep retrofit'!$AJ$18,IF(F90="Scenario3PBT11",'Deep retrofit'!$AK$18,"")))&amp;IF(F90="Scenario1PBT12",'Deep retrofit'!$AL$18,IF(F90="Scenario2PBT12",'Deep retrofit'!$AM$18,IF(F90="Scenario3PBT12",'Deep retrofit'!$AN$18,"")))&amp;IF(F90="Scenario1PBT13",'Deep retrofit'!$AO$18,IF(F90="Scenario2PBT13",'Deep retrofit'!$AP$18,IF(F90="Scenario3PBT13",'Deep retrofit'!$AQ$18,"")))&amp;IF(F90="Scenario1PBT14",'Deep retrofit'!$AR$18,IF(F90="Scenario2PBT14",'Deep retrofit'!$AS$18,IF(F90="Scenario3PBT14",'Deep retrofit'!$AT$18,"")))&amp;IF(F90="Scenario1PBT15",'Deep retrofit'!$AU$18,IF(F90="Scenario2PBT15",'Deep retrofit'!$AV$18,IF(F90="Scenario3PBT15",'Deep retrofit'!$AW$18,"")))</f>
        <v/>
      </c>
      <c r="L90" s="117">
        <f t="shared" si="47"/>
        <v>0</v>
      </c>
      <c r="M90" s="117" t="str">
        <f>IF(F90="Scenario1PBT1",'Deep retrofit'!$E$20,IF(F90="Scenario2PBT1",'Deep retrofit'!$F$20,IF(F90="Scenario3PBT1",'Deep retrofit'!$G$20,"")))&amp;IF(F90="Scenario1PBT2",'Deep retrofit'!$H$20,IF(F90="Scenario2PBT2",'Deep retrofit'!$I$20,IF(F90="Scenario3PBT2",'Deep retrofit'!$J$20,"")))&amp;IF(F90="Scenario1PBT3",'Deep retrofit'!$K$20,IF(F90="Scenario2PBT3",'Deep retrofit'!$L$20,IF(F90="Scenario3PBT3",'Deep retrofit'!$M$20,"")))&amp;IF(F90="Scenario1PBT4",'Deep retrofit'!$N$20,IF(F90="Scenario2PBT4",'Deep retrofit'!$O$20,IF(F90="Scenario3PBT4",'Deep retrofit'!$P$20,"")))&amp;IF(F90="Scenario1PBT5",'Deep retrofit'!$Q$20,IF(F90="Scenario2PBT5",'Deep retrofit'!$R$20,IF(F90="Scenario3PBT5",'Deep retrofit'!$S$20,"")))&amp;IF(F90="Scenario1PBT6",'Deep retrofit'!$T$20,IF(F90="Scenario2PBT6",'Deep retrofit'!$U$20,IF(F90="Scenario3PBT6",'Deep retrofit'!$V$20,"")))&amp;IF(F90="Scenario1PBT7",'Deep retrofit'!$W$20,IF(F90="Scenario2PBT7",'Deep retrofit'!$X$20,IF(F90="Scenario3PBT7",'Deep retrofit'!$Y$20,"")))&amp;IF(F90="Scenario1PBT8",'Deep retrofit'!$Z$20,IF(F90="Scenario2PBT8",'Deep retrofit'!$AA$20,IF(F90="Scenario3PBT8",'Deep retrofit'!$AB$20,"")))&amp;IF(F90="Scenario1PBT9",'Deep retrofit'!$AC$20,IF(F90="Scenario2PBT9",'Deep retrofit'!$AD$20,IF(F90="Scenario3PBT9",'Deep retrofit'!$AE$20,"")))&amp;IF(F90="Scenario1PBT10",'Deep retrofit'!$AF$20,IF(F90="Scenario2PBT10",'Deep retrofit'!$AG$20,IF(F90="Scenario3PBT10",'Deep retrofit'!$AH$20,"")))&amp;IF(F90="Scenario1PBT11",'Deep retrofit'!$AI$20,IF(F90="Scenario2PBT11",'Deep retrofit'!$AJ$20,IF(F90="Scenario3PBT11",'Deep retrofit'!$AK$20,"")))&amp;IF(F90="Scenario1PBT12",'Deep retrofit'!$AL$20,IF(F90="Scenario2PBT12",'Deep retrofit'!$AM$20,IF(F90="Scenario3PBT12",'Deep retrofit'!$AN$20,"")))&amp;IF(F90="Scenario1PBT13",'Deep retrofit'!$AO$20,IF(F90="Scenario2PBT13",'Deep retrofit'!$AP$20,IF(F90="Scenario3PBT13",'Deep retrofit'!$AQ$20,"")))&amp;IF(F90="Scenario1PBT14",'Deep retrofit'!$AR$20,IF(F90="Scenario2PBT14",'Deep retrofit'!$AS$20,IF(F90="Scenario3PBT14",'Deep retrofit'!$AT$20,"")))&amp;IF(F90="Scenario1PBT15",'Deep retrofit'!$AU$20,IF(F90="Scenario2PBT15",'Deep retrofit'!$AV$20,IF(F90="Scenario3PBT15",'Deep retrofit'!$AW$20,"")))</f>
        <v/>
      </c>
      <c r="N90" s="118">
        <f t="shared" si="48"/>
        <v>0</v>
      </c>
      <c r="O90" s="206" t="str">
        <f>IF(F90="Scenario1PBT1",'Deep retrofit'!$E$23,IF(F90="Scenario2PBT1",'Deep retrofit'!$F$23,IF(F90="Scenario3PBT1",'Deep retrofit'!$G$23,"")))&amp;IF(F90="Scenario1PBT2",'Deep retrofit'!$H$23,IF(F90="Scenario2PBT2",'Deep retrofit'!$I$23,IF(F90="Scenario3PBT2",'Deep retrofit'!$J$23,"")))&amp;IF(F90="Scenario1PBT3",'Deep retrofit'!$K$23,IF(F90="Scenario2PBT3",'Deep retrofit'!$L$23,IF(F90="Scenario3PBT3",'Deep retrofit'!$M$23,"")))&amp;IF(F90="Scenario1PBT4",'Deep retrofit'!$N$23,IF(F90="Scenario2PBT4",'Deep retrofit'!$O$23,IF(F90="Scenario3PBT4",'Deep retrofit'!$P$23,"")))&amp;IF(F90="Scenario1PBT5",'Deep retrofit'!$Q$23,IF(F90="Scenario2PBT5",'Deep retrofit'!$R$23,IF(F90="Scenario3PBT5",'Deep retrofit'!$S$23,"")))&amp;IF(F90="Scenario1PBT6",'Deep retrofit'!$T$23,IF(F90="Scenario2PBT6",'Deep retrofit'!$U$23,IF(F90="Scenario3PBT6",'Deep retrofit'!$V$23,"")))&amp;IF(F90="Scenario1PBT7",'Deep retrofit'!$W$23,IF(F90="Scenario2PBT7",'Deep retrofit'!$X$23,IF(F90="Scenario3PBT7",'Deep retrofit'!$Y$23,"")))&amp;IF(F90="Scenario1PBT8",'Deep retrofit'!$Z$23,IF(F90="Scenario2PBT8",'Deep retrofit'!$AA$23,IF(F90="Scenario3PBT8",'Deep retrofit'!$AB$23,"")))&amp;IF(F90="Scenario1PBT9",'Deep retrofit'!$AC$23,IF(F90="Scenario2PBT9",'Deep retrofit'!$AD$23,IF(F90="Scenario3PBT9",'Deep retrofit'!$AE$23,"")))&amp;IF(F90="Scenario1PBT10",'Deep retrofit'!$AF$23,IF(F90="Scenario2PBT10",'Deep retrofit'!$AG$23,IF(F90="Scenario3PBT10",'Deep retrofit'!$AH$23,"")))&amp;IF(F90="Scenario1PBT11",'Deep retrofit'!$AI$23,IF(F90="Scenario2PBT11",'Deep retrofit'!$AJ$23,IF(F90="Scenario3PBT11",'Deep retrofit'!$AK$23,"")))&amp;IF(F90="Scenario1PBT12",'Deep retrofit'!$AL$23,IF(F90="Scenario2PBT12",'Deep retrofit'!$AM$23,IF(F90="Scenario3PBT12",'Deep retrofit'!$AN$23,"")))&amp;IF(F90="Scenario1PBT13",'Deep retrofit'!$AO$23,IF(F90="Scenario2PBT13",'Deep retrofit'!$AP$23,IF(F90="Scenario3PBT13",'Deep retrofit'!$AQ$23,"")))&amp;IF(F90="Scenario1PBT14",'Deep retrofit'!$AR$23,IF(F90="Scenario2PBT14",'Deep retrofit'!$AS$23,IF(F90="Scenario3PBT14",'Deep retrofit'!$AT$23,"")))&amp;IF(F90="Scenario1PBT15",'Deep retrofit'!$AU$23,IF(F90="Scenario2PBT15",'Deep retrofit'!$AV$23,IF(F90="Scenario3PBT15",'Deep retrofit'!$AW$23,"")))</f>
        <v/>
      </c>
      <c r="P90" s="117">
        <f t="shared" si="49"/>
        <v>0</v>
      </c>
      <c r="Q90" s="117" t="str">
        <f>IF(F90="Scenario1PBT1",'Deep retrofit'!$E$25,IF(F90="Scenario2PBT1",'Deep retrofit'!$F$25,IF(F90="Scenario3PBT1",'Deep retrofit'!$G$25,"")))&amp;IF(F90="Scenario1PBT2",'Deep retrofit'!$H$25,IF(F90="Scenario2PBT2",'Deep retrofit'!$I$25,IF(F90="Scenario3PBT2",'Deep retrofit'!$J$25,"")))&amp;IF(F90="Scenario1PBT3",'Deep retrofit'!$K$25,IF(F90="Scenario2PBT3",'Deep retrofit'!$L$25,IF(F90="Scenario3PBT3",'Deep retrofit'!$M$25,"")))&amp;IF(F90="Scenario1PBT4",'Deep retrofit'!$N$25,IF(F90="Scenario2PBT4",'Deep retrofit'!$O$25,IF(F90="Scenario3PBT4",'Deep retrofit'!$P$25,"")))&amp;IF(F90="Scenario1PBT5",'Deep retrofit'!$Q$25,IF(F90="Scenario2PBT5",'Deep retrofit'!$R$25,IF(F90="Scenario3PBT5",'Deep retrofit'!$S$25,"")))&amp;IF(F90="Scenario1PBT6",'Deep retrofit'!$T$25,IF(F90="Scenario2PBT6",'Deep retrofit'!$U$25,IF(F90="Scenario3PBT6",'Deep retrofit'!$V$25,"")))&amp;IF(F90="Scenario1PBT7",'Deep retrofit'!$W$25,IF(F90="Scenario2PBT7",'Deep retrofit'!$X$25,IF(F90="Scenario3PBT7",'Deep retrofit'!$Y$25,"")))&amp;IF(F90="Scenario1PBT8",'Deep retrofit'!$Z$25,IF(F90="Scenario2PBT8",'Deep retrofit'!$AA$25,IF(F90="Scenario3PBT8",'Deep retrofit'!$AB$25,"")))&amp;IF(F90="Scenario1PBT9",'Deep retrofit'!$AC$25,IF(F90="Scenario2PBT9",'Deep retrofit'!$AD$25,IF(F90="Scenario3PBT9",'Deep retrofit'!$AE$25,"")))&amp;IF(F90="Scenario1PBT10",'Deep retrofit'!$AF$25,IF(F90="Scenario2PBT10",'Deep retrofit'!$AG$25,IF(F90="Scenario3PBT10",'Deep retrofit'!$AH$25,"")))&amp;IF(F90="Scenario1PBT11",'Deep retrofit'!$AI$25,IF(F90="Scenario2PBT11",'Deep retrofit'!$AJ$25,IF(F90="Scenario3PBT11",'Deep retrofit'!$AK$25,"")))&amp;IF(F90="Scenario1PBT12",'Deep retrofit'!$AL$25,IF(F90="Scenario2PBT12",'Deep retrofit'!$AM$25,IF(F90="Scenario3PBT12",'Deep retrofit'!$AN$25,"")))&amp;IF(F90="Scenario1PBT13",'Deep retrofit'!$AO$25,IF(F90="Scenario2PBT13",'Deep retrofit'!$AP$25,IF(F90="Scenario3PBT13",'Deep retrofit'!$AQ$25,"")))&amp;IF(F90="Scenario1PBT14",'Deep retrofit'!$AR$25,IF(F90="Scenario2PBT14",'Deep retrofit'!$AS$25,IF(F90="Scenario3PBT14",'Deep retrofit'!$AT$25,"")))&amp;IF(F90="Scenario1PBT15",'Deep retrofit'!$AU$25,IF(F90="Scenario2PBT15",'Deep retrofit'!$AV$25,IF(F90="Scenario3PBT15",'Deep retrofit'!$AW$25,"")))</f>
        <v/>
      </c>
      <c r="R90" s="117">
        <f t="shared" si="50"/>
        <v>0</v>
      </c>
      <c r="S90" s="117" t="str">
        <f>IF(F90="Scenario1PBT1",'Deep retrofit'!$E$27,IF(F90="Scenario2PBT1",'Deep retrofit'!$F$27,IF(F90="Scenario3PBT1",'Deep retrofit'!$G$27,"")))&amp;IF(F90="Scenario1PBT2",'Deep retrofit'!$H$27,IF(F90="Scenario2PBT2",'Deep retrofit'!$I$27,IF(F90="Scenario3PBT2",'Deep retrofit'!$J$27,"")))&amp;IF(F90="Scenario1PBT3",'Deep retrofit'!$K$27,IF(F90="Scenario2PBT3",'Deep retrofit'!$L$27,IF(F90="Scenario3PBT3",'Deep retrofit'!$M$27,"")))&amp;IF(F90="Scenario1PBT4",'Deep retrofit'!$N$27,IF(F90="Scenario2PBT4",'Deep retrofit'!$O$27,IF(F90="Scenario3PBT4",'Deep retrofit'!$P$27,"")))&amp;IF(F90="Scenario1PBT5",'Deep retrofit'!$Q$27,IF(F90="Scenario2PBT5",'Deep retrofit'!$R$27,IF(F90="Scenario3PBT5",'Deep retrofit'!$S$27,"")))&amp;IF(F90="Scenario1PBT6",'Deep retrofit'!$T$27,IF(F90="Scenario2PBT6",'Deep retrofit'!$U$27,IF(F90="Scenario3PBT6",'Deep retrofit'!$V$27,"")))&amp;IF(F90="Scenario1PBT7",'Deep retrofit'!$W$27,IF(F90="Scenario2PBT7",'Deep retrofit'!$X$27,IF(F90="Scenario3PBT7",'Deep retrofit'!$Y$27,"")))&amp;IF(F90="Scenario1PBT8",'Deep retrofit'!$Z$27,IF(F90="Scenario2PBT8",'Deep retrofit'!$AA$27,IF(F90="Scenario3PBT8",'Deep retrofit'!$AB$27,"")))&amp;IF(F90="Scenario1PBT9",'Deep retrofit'!$AC$27,IF(F90="Scenario2PBT9",'Deep retrofit'!$AD$27,IF(F90="Scenario3PBT9",'Deep retrofit'!$AE$27,"")))&amp;IF(F90="Scenario1PBT10",'Deep retrofit'!$AF$27,IF(F90="Scenario2PBT10",'Deep retrofit'!$AG$27,IF(F90="Scenario3PBT10",'Deep retrofit'!$AH$27,"")))&amp;IF(F90="Scenario1PBT11",'Deep retrofit'!$AI$27,IF(F90="Scenario2PBT11",'Deep retrofit'!$AJ$27,IF(F90="Scenario3PBT11",'Deep retrofit'!$AK$27,"")))&amp;IF(F90="Scenario1PBT12",'Deep retrofit'!$AL$27,IF(F90="Scenario2PBT12",'Deep retrofit'!$AM$27,IF(F90="Scenario3PBT12",'Deep retrofit'!$AN$27,"")))&amp;IF(F90="Scenario1PBT13",'Deep retrofit'!$AO$27,IF(F90="Scenario2PBT13",'Deep retrofit'!$AP$27,IF(F90="Scenario3PBT13",'Deep retrofit'!$AQ$27,"")))&amp;IF(F90="Scenario1PBT14",'Deep retrofit'!$AR$27,IF(F90="Scenario2PBT14",'Deep retrofit'!$AS$27,IF(F90="Scenario3PBT14",'Deep retrofit'!$AT$27,"")))&amp;IF(F90="Scenario1PBT15",'Deep retrofit'!$AU$27,IF(F90="Scenario2PBT15",'Deep retrofit'!$AV$27,IF(F90="Scenario3PBT15",'Deep retrofit'!$AW$27,"")))</f>
        <v/>
      </c>
      <c r="T90" s="207">
        <f t="shared" si="51"/>
        <v>0</v>
      </c>
      <c r="U90" s="206" t="str">
        <f>IF(F90="Scenario1PBT1",'Deep retrofit'!$E$38,IF(F90="Scenario2PBT1",'Deep retrofit'!$F$38,IF(F90="Scenario3PBT1",'Deep retrofit'!$G$38,"")))&amp;IF(F90="Scenario1PBT2",'Deep retrofit'!$H$38,IF(F90="Scenario2PBT2",'Deep retrofit'!$I$38,IF(F90="Scenario3PBT2",'Deep retrofit'!$J$38,"")))&amp;IF(F90="Scenario1PBT3",'Deep retrofit'!$K$38,IF(F90="Scenario2PBT3",'Deep retrofit'!$L$38,IF(F90="Scenario3PBT3",'Deep retrofit'!$M$38,"")))&amp;IF(F90="Scenario1PBT4",'Deep retrofit'!$N$38,IF(F90="Scenario2PBT4",'Deep retrofit'!$O$38,IF(F90="Scenario3PBT4",'Deep retrofit'!$P$38,"")))&amp;IF(F90="Scenario1PBT5",'Deep retrofit'!$Q$38,IF(F90="Scenario2PBT5",'Deep retrofit'!$R$38,IF(F90="Scenario3PBT5",'Deep retrofit'!$S$38,"")))&amp;IF(F90="Scenario1PBT6",'Deep retrofit'!$T$38,IF(F90="Scenario2PBT6",'Deep retrofit'!$U$38,IF(F90="Scenario3PBT6",'Deep retrofit'!$V$38,"")))&amp;IF(F90="Scenario1PBT7",'Deep retrofit'!$W$38,IF(F90="Scenario2PBT7",'Deep retrofit'!$X$38,IF(F90="Scenario3PBT7",'Deep retrofit'!$Y$38,"")))&amp;IF(F90="Scenario1PBT8",'Deep retrofit'!$Z$38,IF(F90="Scenario2PBT8",'Deep retrofit'!$AA$38,IF(F90="Scenario3PBT8",'Deep retrofit'!$AB$38,"")))&amp;IF(F90="Scenario1PBT9",'Deep retrofit'!$AC$38,IF(F90="Scenario2PBT9",'Deep retrofit'!$AD$38,IF(F90="Scenario3PBT9",'Deep retrofit'!$AE$38,"")))&amp;IF(F90="Scenario1PBT10",'Deep retrofit'!$AF$38,IF(F90="Scenario2PBT10",'Deep retrofit'!$AG$38,IF(F90="Scenario3PBT10",'Deep retrofit'!$AH$38,"")))&amp;IF(F90="Scenario1PBT11",'Deep retrofit'!$AI$38,IF(F90="Scenario2PBT11",'Deep retrofit'!$AJ$38,IF(F90="Scenario3PBT11",'Deep retrofit'!$AK$38,"")))&amp;IF(F90="Scenario1PBT12",'Deep retrofit'!$AL$38,IF(F90="Scenario2PBT12",'Deep retrofit'!$AM$38,IF(F90="Scenario3PBT12",'Deep retrofit'!$AN$38,"")))&amp;IF(F90="Scenario1PBT13",'Deep retrofit'!$AO$38,IF(F90="Scenario2PBT13",'Deep retrofit'!$AP$38,IF(F90="Scenario3PBT13",'Deep retrofit'!$AQ$38,"")))&amp;IF(F90="Scenario1PBT14",'Deep retrofit'!$AR$38,IF(F90="Scenario2PBT14",'Deep retrofit'!$AS$38,IF(F90="Scenario3PBT14",'Deep retrofit'!$AT$38,"")))&amp;IF(F90="Scenario1PBT15",'Deep retrofit'!$AU$38,IF(F90="Scenario2PBT15",'Deep retrofit'!$AV$38,IF(F90="Scenario3PBT15",'Deep retrofit'!$AW$38,"")))</f>
        <v/>
      </c>
      <c r="V90" s="117">
        <f t="shared" si="52"/>
        <v>0</v>
      </c>
      <c r="W90" s="117" t="str">
        <f>IF(F90="Scenario1PBT1",'Deep retrofit'!$E$40,IF(F90="Scenario2PBT1",'Deep retrofit'!$F$40,IF(F90="Scenario3PBT1",'Deep retrofit'!$G$40,"")))&amp;IF(F90="Scenario1PBT2",'Deep retrofit'!$H$40,IF(F90="Scenario2PBT2",'Deep retrofit'!$I$40,IF(F90="Scenario3PBT2",'Deep retrofit'!$J$40,"")))&amp;IF(F90="Scenario1PBT3",'Deep retrofit'!$K$40,IF(F90="Scenario2PBT3",'Deep retrofit'!$L$40,IF(F90="Scenario3PBT3",'Deep retrofit'!$M$40,"")))&amp;IF(F90="Scenario1PBT4",'Deep retrofit'!$N$40,IF(F90="Scenario2PBT4",'Deep retrofit'!$O$40,IF(F90="Scenario3PBT4",'Deep retrofit'!$P$40,"")))&amp;IF(F90="Scenario1PBT5",'Deep retrofit'!$Q$40,IF(F90="Scenario2PBT5",'Deep retrofit'!$R$40,IF(F90="Scenario3PBT5",'Deep retrofit'!$S$40,"")))&amp;IF(F90="Scenario1PBT6",'Deep retrofit'!$T$40,IF(F90="Scenario2PBT6",'Deep retrofit'!$U$40,IF(F90="Scenario3PBT6",'Deep retrofit'!$V$40,"")))&amp;IF(F90="Scenario1PBT7",'Deep retrofit'!$W$40,IF(F90="Scenario2PBT7",'Deep retrofit'!$X$40,IF(F90="Scenario3PBT7",'Deep retrofit'!$Y$40,"")))&amp;IF(F90="Scenario1PBT8",'Deep retrofit'!$Z$40,IF(F90="Scenario2PBT8",'Deep retrofit'!$AA$40,IF(F90="Scenario3PBT8",'Deep retrofit'!$AB$40,"")))&amp;IF(F90="Scenario1PBT9",'Deep retrofit'!$AC$40,IF(F90="Scenario2PBT9",'Deep retrofit'!$AD$40,IF(F90="Scenario3PBT9",'Deep retrofit'!$AE$40,"")))&amp;IF(F90="Scenario1PBT10",'Deep retrofit'!$AF$40,IF(F90="Scenario2PBT10",'Deep retrofit'!$AG$40,IF(F90="Scenario3PBT10",'Deep retrofit'!$AH$40,"")))&amp;IF(F90="Scenario1PBT11",'Deep retrofit'!$AI$40,IF(F90="Scenario2PBT11",'Deep retrofit'!$AJ$40,IF(F90="Scenario3PBT11",'Deep retrofit'!$AK$40,"")))&amp;IF(F90="Scenario1PBT12",'Deep retrofit'!$AL$40,IF(F90="Scenario2PBT12",'Deep retrofit'!$AM$40,IF(F90="Scenario3PBT12",'Deep retrofit'!$AN$40,"")))&amp;IF(F90="Scenario1PBT13",'Deep retrofit'!$AO$40,IF(F90="Scenario2PBT13",'Deep retrofit'!$AP$40,IF(F90="Scenario3PBT13",'Deep retrofit'!$AQ$40,"")))&amp;IF(F90="Scenario1PBT14",'Deep retrofit'!$AR$40,IF(F90="Scenario2PBT14",'Deep retrofit'!$AS$40,IF(F90="Scenario3PBT14",'Deep retrofit'!$AT$40,"")))&amp;IF(F90="Scenario1PBT15",'Deep retrofit'!$AU$40,IF(F90="Scenario2PBT15",'Deep retrofit'!$AV$40,IF(F90="Scenario3PBT15",'Deep retrofit'!$AW$40,"")))</f>
        <v/>
      </c>
      <c r="X90" s="117">
        <f t="shared" si="53"/>
        <v>0</v>
      </c>
      <c r="Y90" s="117" t="str">
        <f>IF(F90="Scenario1PBT1",'Deep retrofit'!$E$42,IF(F90="Scenario2PBT1",'Deep retrofit'!$F$42,IF(F90="Scenario3PBT1",'Deep retrofit'!$G$42,"")))&amp;IF(F90="Scenario1PBT2",'Deep retrofit'!$H$42,IF(F90="Scenario2PBT2",'Deep retrofit'!$I$42,IF(F90="Scenario3PBT2",'Deep retrofit'!$J$42,"")))&amp;IF(F90="Scenario1PBT3",'Deep retrofit'!$K$42,IF(F90="Scenario2PBT3",'Deep retrofit'!$L$42,IF(F90="Scenario3PBT3",'Deep retrofit'!$M$42,"")))&amp;IF(F90="Scenario1PBT4",'Deep retrofit'!$N$42,IF(F90="Scenario2PBT4",'Deep retrofit'!$O$42,IF(F90="Scenario3PBT4",'Deep retrofit'!$P$42,"")))&amp;IF(F90="Scenario1PBT5",'Deep retrofit'!$Q$42,IF(F90="Scenario2PBT5",'Deep retrofit'!$R$42,IF(F90="Scenario3PBT5",'Deep retrofit'!$S$42,"")))&amp;IF(F90="Scenario1PBT6",'Deep retrofit'!$T$42,IF(F90="Scenario2PBT6",'Deep retrofit'!$U$42,IF(F90="Scenario3PBT6",'Deep retrofit'!$V$42,"")))&amp;IF(F90="Scenario1PBT7",'Deep retrofit'!$W$42,IF(F90="Scenario2PBT7",'Deep retrofit'!$X$42,IF(F90="Scenario3PBT7",'Deep retrofit'!$Y$42,"")))&amp;IF(F90="Scenario1PBT8",'Deep retrofit'!$Z$42,IF(F90="Scenario2PBT8",'Deep retrofit'!$AA$42,IF(F90="Scenario3PBT8",'Deep retrofit'!$AB$42,"")))&amp;IF(F90="Scenario1PBT9",'Deep retrofit'!$AC$42,IF(F90="Scenario2PBT9",'Deep retrofit'!$AD$42,IF(F90="Scenario3PBT9",'Deep retrofit'!$AE$42,"")))&amp;IF(F90="Scenario1PBT10",'Deep retrofit'!$AF$42,IF(F90="Scenario2PBT10",'Deep retrofit'!$AG$42,IF(F90="Scenario3PBT10",'Deep retrofit'!$AH$42,"")))&amp;IF(F90="Scenario1PBT11",'Deep retrofit'!$AI$42,IF(F90="Scenario2PBT11",'Deep retrofit'!$AJ$42,IF(F90="Scenario3PBT11",'Deep retrofit'!$AK$42,"")))&amp;IF(F90="Scenario1PBT12",'Deep retrofit'!$AL$42,IF(F90="Scenario2PBT12",'Deep retrofit'!$AM$42,IF(F90="Scenario3PBT12",'Deep retrofit'!$AN$42,"")))&amp;IF(F90="Scenario1PBT13",'Deep retrofit'!$AO$42,IF(F90="Scenario2PBT13",'Deep retrofit'!$AP$42,IF(F90="Scenario3PBT13",'Deep retrofit'!$AQ$42,"")))&amp;IF(F90="Scenario1PBT14",'Deep retrofit'!$AR$42,IF(F90="Scenario2PBT14",'Deep retrofit'!$AS$42,IF(F90="Scenario3PBT14",'Deep retrofit'!$AT$42,"")))&amp;IF(F90="Scenario1PBT15",'Deep retrofit'!$AU$42,IF(F90="Scenario2PBT15",'Deep retrofit'!$AV$42,IF(F90="Scenario3PBT15",'Deep retrofit'!$AW$42,"")))</f>
        <v/>
      </c>
      <c r="Z90" s="117">
        <f t="shared" si="54"/>
        <v>0</v>
      </c>
      <c r="AA90" s="269" t="str">
        <f>IF(F90="Scenario1PBT1",'Deep retrofit'!$E$101,IF(F90="Scenario2PBT1",'Deep retrofit'!$F$101,IF(F90="Scenario3PBT1",'Deep retrofit'!$G$101,"")))&amp;IF(F90="Scenario1PBT2",'Deep retrofit'!$H$101,IF(F90="Scenario2PBT2",'Deep retrofit'!$I$101,IF(F90="Scenario3PBT2",'Deep retrofit'!$J$101,"")))&amp;IF(F90="Scenario1PBT3",'Deep retrofit'!$K$101,IF(F90="Scenario2PBT3",'Deep retrofit'!$L$101,IF(F90="Scenario3PBT3",'Deep retrofit'!$M$101,"")))&amp;IF(F90="Scenario1PBT4",'Deep retrofit'!$N$101,IF(F90="Scenario2PBT4",'Deep retrofit'!$O$101,IF(F90="Scenario3PBT4",'Deep retrofit'!$P$101,"")))&amp;IF(F90="Scenario1PBT5",'Deep retrofit'!$Q$101,IF(F90="Scenario2PBT5",'Deep retrofit'!$R$101,IF(F90="Scenario3PBT5",'Deep retrofit'!$S$101,"")))&amp;IF(F90="Scenario1PBT6",'Deep retrofit'!$T$101,IF(F90="Scenario2PBT6",'Deep retrofit'!$U$101,IF(F90="Scenario3PBT6",'Deep retrofit'!$V$101,"")))&amp;IF(F90="Scenario1PBT7",'Deep retrofit'!$W$101,IF(F90="Scenario2PBT7",'Deep retrofit'!$X$101,IF(F90="Scenario3PBT7",'Deep retrofit'!$Y$101,"")))&amp;IF(F90="Scenario1PBT8",'Deep retrofit'!$Z$101,IF(F90="Scenario2PBT8",'Deep retrofit'!$AA$101,IF(F90="Scenario3PBT8",'Deep retrofit'!$AB$101,"")))&amp;IF(F90="Scenario1PBT9",'Deep retrofit'!$AC$101,IF(F90="Scenario2PBT9",'Deep retrofit'!$AD$101,IF(F90="Scenario3PBT9",'Deep retrofit'!$AE$101,"")))&amp;IF(F90="Scenario1PBT10",'Deep retrofit'!$AF$101,IF(F90="Scenario2PBT10",'Deep retrofit'!$AG$101,IF(F90="Scenario3PBT10",'Deep retrofit'!$AH$101,"")))&amp;IF(F90="Scenario1PBT11",'Deep retrofit'!$AI$101,IF(F90="Scenario2PBT11",'Deep retrofit'!$AJ$101,IF(F90="Scenario3PBT11",'Deep retrofit'!$AK$101,"")))&amp;IF(F90="Scenario1PBT12",'Deep retrofit'!$AL$101,IF(F90="Scenario2PBT12",'Deep retrofit'!$AM$101,IF(F90="Scenario3PBT12",'Deep retrofit'!$AN$101,"")))&amp;IF(F90="Scenario1PBT13",'Deep retrofit'!$AO$101,IF(F90="Scenario2PBT13",'Deep retrofit'!$AP$101,IF(F90="Scenario3PBT13",'Deep retrofit'!$AQ$101,"")))&amp;IF(F90="Scenario1PBT14",'Deep retrofit'!$AR$101,IF(F90="Scenario2PBT14",'Deep retrofit'!$AS$101,IF(F90="Scenario3PBT14",'Deep retrofit'!$AT$101,"")))&amp;IF(F90="Scenario1PBT15",'Deep retrofit'!$AU$101,IF(F90="Scenario2PBT15",'Deep retrofit'!$AV$101,IF(F90="Scenario3PBT15",'Deep retrofit'!$AW$101,"")))</f>
        <v/>
      </c>
      <c r="AB90" s="179">
        <f t="shared" si="55"/>
        <v>0</v>
      </c>
      <c r="AC90" s="208">
        <f>IFERROR('Projection_Base-case'!G90-G90,0)</f>
        <v>0</v>
      </c>
      <c r="AD90" s="117">
        <f t="shared" si="34"/>
        <v>0</v>
      </c>
      <c r="AE90" s="117">
        <f>IFERROR(100*AC90/'Projection_Base-case'!G90,0)</f>
        <v>0</v>
      </c>
      <c r="AF90" s="117">
        <f>IFERROR('Projection_Base-case'!I90-I90,0)</f>
        <v>0</v>
      </c>
      <c r="AG90" s="117">
        <f t="shared" si="35"/>
        <v>0</v>
      </c>
      <c r="AH90" s="117">
        <f>IFERROR(100*AF90/'Projection_Base-case'!I90,0)</f>
        <v>0</v>
      </c>
      <c r="AI90" s="117">
        <f>IFERROR('Projection_Base-case'!K90-K90,0)</f>
        <v>0</v>
      </c>
      <c r="AJ90" s="117">
        <f t="shared" si="36"/>
        <v>0</v>
      </c>
      <c r="AK90" s="117">
        <f>IFERROR(100*AI90/'Projection_Base-case'!K90,0)</f>
        <v>0</v>
      </c>
      <c r="AL90" s="117">
        <f>IFERROR(M90-'Projection_Base-case'!M90,0)</f>
        <v>0</v>
      </c>
      <c r="AM90" s="117">
        <f t="shared" si="37"/>
        <v>0</v>
      </c>
      <c r="AN90" s="179">
        <f>IFERROR(IF('Projection_Base-case'!N90&gt;0,100*AM90/'Projection_Base-case'!N90,100*AM90/N90),0)</f>
        <v>0</v>
      </c>
      <c r="AO90" s="206">
        <f>IFERROR('Projection_Base-case'!O90-O90,0)</f>
        <v>0</v>
      </c>
      <c r="AP90" s="117">
        <f t="shared" si="38"/>
        <v>0</v>
      </c>
      <c r="AQ90" s="117">
        <f>IFERROR(100*AO90/'Projection_Base-case'!O90,0)</f>
        <v>0</v>
      </c>
      <c r="AR90" s="117">
        <f>IFERROR('Projection_Base-case'!Q90-Q90,0)</f>
        <v>0</v>
      </c>
      <c r="AS90" s="117">
        <f t="shared" si="39"/>
        <v>0</v>
      </c>
      <c r="AT90" s="117">
        <f>IFERROR(100*AR90/'Projection_Base-case'!Q90,0)</f>
        <v>0</v>
      </c>
      <c r="AU90" s="117">
        <f>IFERROR('Projection_Base-case'!S90-S90,0)</f>
        <v>0</v>
      </c>
      <c r="AV90" s="117">
        <f t="shared" si="40"/>
        <v>0</v>
      </c>
      <c r="AW90" s="118">
        <f>IFERROR(100*AU90/'Projection_Base-case'!S90,0)</f>
        <v>0</v>
      </c>
      <c r="AX90" s="206">
        <f>IFERROR('Projection_Base-case'!U90-U90,0)</f>
        <v>0</v>
      </c>
      <c r="AY90" s="117">
        <f t="shared" si="41"/>
        <v>0</v>
      </c>
      <c r="AZ90" s="117">
        <f>IFERROR(100*AX90/'Projection_Base-case'!U90,0)</f>
        <v>0</v>
      </c>
      <c r="BA90" s="117">
        <f>IFERROR('Projection_Base-case'!W90-W90,0)</f>
        <v>0</v>
      </c>
      <c r="BB90" s="117">
        <f t="shared" si="42"/>
        <v>0</v>
      </c>
      <c r="BC90" s="117">
        <f>IFERROR(100*BA90/'Projection_Base-case'!W90,0)</f>
        <v>0</v>
      </c>
      <c r="BD90" s="117">
        <f>IFERROR('Projection_Base-case'!Y90-Y90,0)</f>
        <v>0</v>
      </c>
      <c r="BE90" s="117">
        <f t="shared" si="43"/>
        <v>0</v>
      </c>
      <c r="BF90" s="117">
        <f>IFERROR(100*BD90/'Projection_Base-case'!Y90,0)</f>
        <v>0</v>
      </c>
      <c r="BG90" s="178">
        <f t="shared" si="56"/>
        <v>0</v>
      </c>
      <c r="BH90" s="179">
        <f t="shared" si="57"/>
        <v>0</v>
      </c>
    </row>
    <row r="91" spans="1:60">
      <c r="A91" s="205">
        <v>86</v>
      </c>
      <c r="B91" s="178">
        <f>IF('Projection_Base-case'!B91&lt;&gt;"",'Projection_Base-case'!B91,0)</f>
        <v>0</v>
      </c>
      <c r="C91" s="178">
        <f>IF('Projection_Base-case'!C91&lt;&gt;"",'Projection_Base-case'!C91,0)</f>
        <v>0</v>
      </c>
      <c r="D91" s="178">
        <f>IF('Projection_Base-case'!D91&lt;&gt;"",'Projection_Base-case'!D91,0)</f>
        <v>0</v>
      </c>
      <c r="E91" s="107" t="str">
        <f>IF(AND('Résultats deep'!$AC$3="OUI",'Résultats deep'!E90&lt;&gt;""),'Résultats deep'!E90,IF(OR(D91="PBT1",D91="PBT2",D91="PBT3",D91="PBT4",D91="PBT5",D91="PBT6",D91="PBT7"),"Scenario1",""))</f>
        <v/>
      </c>
      <c r="F91" s="202" t="str">
        <f t="shared" si="44"/>
        <v>0</v>
      </c>
      <c r="G91" s="177" t="str">
        <f>IF(F91="Scenario1PBT1",'Deep retrofit'!$E$6,IF(F91="Scenario2PBT1",'Deep retrofit'!$F$6,IF(F91="Scenario3PBT1",'Deep retrofit'!$G$6,"")))&amp;IF(F91="Scenario1PBT2",'Deep retrofit'!$H$6,IF(F91="Scenario2PBT2",'Deep retrofit'!$I$6,IF(F91="Scenario3PBT2",'Deep retrofit'!$J$6,"")))&amp;IF(F91="Scenario1PBT3",'Deep retrofit'!$K$6,IF(F91="Scenario2PBT3",'Deep retrofit'!$L$6,IF(F91="Scenario3PBT3",'Deep retrofit'!$M$6,"")))&amp;IF(F91="Scenario1PBT4",'Deep retrofit'!$N$6,IF(F91="Scenario2PBT4",'Deep retrofit'!$O$6,IF(F91="Scenario3PBT4",'Deep retrofit'!$P$6,"")))&amp;IF(F91="Scenario1PBT5",'Deep retrofit'!$Q$6,IF(F91="Scenario2PBT5",'Deep retrofit'!$R$6,IF(F91="Scenario3PBT5",'Deep retrofit'!$S$6,"")))&amp;IF(F91="Scenario1PBT6",'Deep retrofit'!$T$6,IF(F91="Scenario2PBT6",'Deep retrofit'!$U$6,IF(F91="Scenario3PBT6",'Deep retrofit'!$V$6,"")))&amp;IF(F91="Scenario1PBT7",'Deep retrofit'!$W$6,IF(F91="Scenario2PBT7",'Deep retrofit'!$X$6,IF(F91="Scenario3PBT7",'Deep retrofit'!$Y$6,"")))&amp;IF(F91="Scenario1PBT8",'Deep retrofit'!$Z$6,IF(F91="Scenario2PBT8",'Deep retrofit'!$AA$6,IF(F91="Scenario3PBT8",'Deep retrofit'!$AB$6,"")))&amp;IF(F91="Scenario1PBT9",'Deep retrofit'!$AC$6,IF(F91="Scenario2PBT9",'Deep retrofit'!$AD$6,IF(F91="Scenario3PBT9",'Deep retrofit'!$AE$6,"")))&amp;IF(F91="Scenario1PBT10",'Deep retrofit'!$AF$6,IF(F91="Scenario2PBT10",'Deep retrofit'!$AG$6,IF(F91="Scenario3PBT10",'Deep retrofit'!$AH$6,"")))&amp;IF(F91="Scenario1PBT11",'Deep retrofit'!$AI$6,IF(F91="Scenario2PBT11",'Deep retrofit'!$AJ$6,IF(F91="Scenario3PBT11",'Deep retrofit'!$AK$6,"")))&amp;IF(F91="Scenario1PBT12",'Deep retrofit'!$AL$6,IF(F91="Scenario2PBT12",'Deep retrofit'!$AM$6,IF(F91="Scenario3PBT12",'Deep retrofit'!$AN$6,"")))&amp;IF(F91="Scenario1PBT13",'Deep retrofit'!$AO$6,IF(F91="Scenario2PBT13",'Deep retrofit'!$AP$6,IF(F91="Scenario3PBT13",'Deep retrofit'!$AQ$6,"")))&amp;IF(F91="Scenario1PBT14",'Deep retrofit'!$AR$6,IF(F91="Scenario2PBT14",'Deep retrofit'!$AS$6,IF(F91="Scenario3PBT14",'Deep retrofit'!$AT$6,"")))&amp;IF(F91="Scenario1PBT15",'Deep retrofit'!$AU$6,IF(F91="Scenario2PBT15",'Deep retrofit'!$AV$6,IF(F91="Scenario3PBT15",'Deep retrofit'!$AW$6,"")))</f>
        <v/>
      </c>
      <c r="H91" s="117">
        <f t="shared" si="45"/>
        <v>0</v>
      </c>
      <c r="I91" s="178" t="str">
        <f>IF(F91="Scenario1PBT1",'Deep retrofit'!$E$16,IF(F91="Scenario2PBT1",'Deep retrofit'!$F$16,IF(F91="Scenario3PBT1",'Deep retrofit'!$G$16,"")))&amp;IF(F91="Scenario1PBT2",'Deep retrofit'!$H$16,IF(F91="Scenario2PBT2",'Deep retrofit'!$I$16,IF(F91="Scenario3PBT2",'Deep retrofit'!$J$16,"")))&amp;IF(F91="Scenario1PBT3",'Deep retrofit'!$K$16,IF(F91="Scenario2PBT3",'Deep retrofit'!$L$16,IF(F91="Scenario3PBT3",'Deep retrofit'!$M$16,"")))&amp;IF(F91="Scenario1PBT4",'Deep retrofit'!$N$16,IF(F91="Scenario2PBT4",'Deep retrofit'!$O$16,IF(F91="Scenario3PBT4",'Deep retrofit'!$P$16,"")))&amp;IF(F91="Scenario1PBT5",'Deep retrofit'!$Q$16,IF(F91="Scenario2PBT5",'Deep retrofit'!$R$16,IF(F91="Scenario3PBT5",'Deep retrofit'!$S$16,"")))&amp;IF(F91="Scenario1PBT6",'Deep retrofit'!$T$16,IF(F91="Scenario2PBT6",'Deep retrofit'!$U$16,IF(F91="Scenario3PBT6",'Deep retrofit'!$V$16,"")))&amp;IF(F91="Scenario1PBT7",'Deep retrofit'!$W$16,IF(F91="Scenario2PBT7",'Deep retrofit'!$X$16,IF(F91="Scenario3PBT7",'Deep retrofit'!$Y$16,"")))&amp;IF(F91="Scenario1PBT8",'Deep retrofit'!$Z$16,IF(F91="Scenario2PBT8",'Deep retrofit'!$AA$16,IF(F91="Scenario3PBT8",'Deep retrofit'!$AB$16,"")))&amp;IF(F91="Scenario1PBT9",'Deep retrofit'!$AC$16,IF(F91="Scenario2PBT9",'Deep retrofit'!$AD$16,IF(F91="Scenario3PBT9",'Deep retrofit'!$AE$16,"")))&amp;IF(F91="Scenario1PBT10",'Deep retrofit'!$AF$16,IF(F91="Scenario2PBT10",'Deep retrofit'!$AG$16,IF(F91="Scenario3PBT10",'Deep retrofit'!$AH$16,"")))&amp;IF(F91="Scenario1PBT11",'Deep retrofit'!$AI$16,IF(F91="Scenario2PBT11",'Deep retrofit'!$AJ$16,IF(F91="Scenario3PBT11",'Deep retrofit'!$AK$16,"")))&amp;IF(F91="Scenario1PBT12",'Deep retrofit'!$AL$16,IF(F91="Scenario2PBT12",'Deep retrofit'!$AM$16,IF(F91="Scenario3PBT12",'Deep retrofit'!$AN$16,"")))&amp;IF(F91="Scenario1PBT13",'Deep retrofit'!$AO$16,IF(F91="Scenario2PBT13",'Deep retrofit'!$AP$16,IF(F91="Scenario3PBT13",'Deep retrofit'!$AQ$16,"")))&amp;IF(F91="Scenario1PBT14",'Deep retrofit'!$AR$16,IF(F91="Scenario2PBT14",'Deep retrofit'!$AS$16,IF(F91="Scenario3PBT14",'Deep retrofit'!$AT$16,"")))&amp;IF(F91="Scenario1PBT15",'Deep retrofit'!$AU$16,IF(F91="Scenario2PBT15",'Deep retrofit'!$AV$16,IF(F91="Scenario3PBT15",'Deep retrofit'!$AW$16,"")))</f>
        <v/>
      </c>
      <c r="J91" s="117">
        <f t="shared" si="46"/>
        <v>0</v>
      </c>
      <c r="K91" s="117" t="str">
        <f>IF(F91="Scenario1PBT1",'Deep retrofit'!$E$18,IF(F91="Scenario2PBT1",'Deep retrofit'!$F$18,IF(F91="Scenario3PBT1",'Deep retrofit'!$G$18,"")))&amp;IF(F91="Scenario1PBT2",'Deep retrofit'!$H$18,IF(F91="Scenario2PBT2",'Deep retrofit'!$I$18,IF(F91="Scenario3PBT2",'Deep retrofit'!$J$18,"")))&amp;IF(F91="Scenario1PBT3",'Deep retrofit'!$K$18,IF(F91="Scenario2PBT3",'Deep retrofit'!$L$18,IF(F91="Scenario3PBT3",'Deep retrofit'!$M$18,"")))&amp;IF(F91="Scenario1PBT4",'Deep retrofit'!$N$18,IF(F91="Scenario2PBT4",'Deep retrofit'!$O$18,IF(F91="Scenario3PBT4",'Deep retrofit'!$P$18,"")))&amp;IF(F91="Scenario1PBT5",'Deep retrofit'!$Q$18,IF(F91="Scenario2PBT5",'Deep retrofit'!$R$18,IF(F91="Scenario3PBT5",'Deep retrofit'!$S$18,"")))&amp;IF(F91="Scenario1PBT6",'Deep retrofit'!$T$18,IF(F91="Scenario2PBT6",'Deep retrofit'!$U$18,IF(F91="Scenario3PBT6",'Deep retrofit'!$V$18,"")))&amp;IF(F91="Scenario1PBT7",'Deep retrofit'!$W$18,IF(F91="Scenario2PBT7",'Deep retrofit'!$X$18,IF(F91="Scenario3PBT7",'Deep retrofit'!$Y$18,"")))&amp;IF(F91="Scenario1PBT8",'Deep retrofit'!$Z$18,IF(F91="Scenario2PBT8",'Deep retrofit'!$AA$18,IF(F91="Scenario3PBT8",'Deep retrofit'!$AB$18,"")))&amp;IF(F91="Scenario1PBT9",'Deep retrofit'!$AC$18,IF(F91="Scenario2PBT9",'Deep retrofit'!$AD$18,IF(F91="Scenario3PBT9",'Deep retrofit'!$AE$18,"")))&amp;IF(F91="Scenario1PBT10",'Deep retrofit'!$AF$18,IF(F91="Scenario2PBT10",'Deep retrofit'!$AG$18,IF(F91="Scenario3PBT10",'Deep retrofit'!$AH$18,"")))&amp;IF(F91="Scenario1PBT11",'Deep retrofit'!$AI$18,IF(F91="Scenario2PBT11",'Deep retrofit'!$AJ$18,IF(F91="Scenario3PBT11",'Deep retrofit'!$AK$18,"")))&amp;IF(F91="Scenario1PBT12",'Deep retrofit'!$AL$18,IF(F91="Scenario2PBT12",'Deep retrofit'!$AM$18,IF(F91="Scenario3PBT12",'Deep retrofit'!$AN$18,"")))&amp;IF(F91="Scenario1PBT13",'Deep retrofit'!$AO$18,IF(F91="Scenario2PBT13",'Deep retrofit'!$AP$18,IF(F91="Scenario3PBT13",'Deep retrofit'!$AQ$18,"")))&amp;IF(F91="Scenario1PBT14",'Deep retrofit'!$AR$18,IF(F91="Scenario2PBT14",'Deep retrofit'!$AS$18,IF(F91="Scenario3PBT14",'Deep retrofit'!$AT$18,"")))&amp;IF(F91="Scenario1PBT15",'Deep retrofit'!$AU$18,IF(F91="Scenario2PBT15",'Deep retrofit'!$AV$18,IF(F91="Scenario3PBT15",'Deep retrofit'!$AW$18,"")))</f>
        <v/>
      </c>
      <c r="L91" s="117">
        <f t="shared" si="47"/>
        <v>0</v>
      </c>
      <c r="M91" s="117" t="str">
        <f>IF(F91="Scenario1PBT1",'Deep retrofit'!$E$20,IF(F91="Scenario2PBT1",'Deep retrofit'!$F$20,IF(F91="Scenario3PBT1",'Deep retrofit'!$G$20,"")))&amp;IF(F91="Scenario1PBT2",'Deep retrofit'!$H$20,IF(F91="Scenario2PBT2",'Deep retrofit'!$I$20,IF(F91="Scenario3PBT2",'Deep retrofit'!$J$20,"")))&amp;IF(F91="Scenario1PBT3",'Deep retrofit'!$K$20,IF(F91="Scenario2PBT3",'Deep retrofit'!$L$20,IF(F91="Scenario3PBT3",'Deep retrofit'!$M$20,"")))&amp;IF(F91="Scenario1PBT4",'Deep retrofit'!$N$20,IF(F91="Scenario2PBT4",'Deep retrofit'!$O$20,IF(F91="Scenario3PBT4",'Deep retrofit'!$P$20,"")))&amp;IF(F91="Scenario1PBT5",'Deep retrofit'!$Q$20,IF(F91="Scenario2PBT5",'Deep retrofit'!$R$20,IF(F91="Scenario3PBT5",'Deep retrofit'!$S$20,"")))&amp;IF(F91="Scenario1PBT6",'Deep retrofit'!$T$20,IF(F91="Scenario2PBT6",'Deep retrofit'!$U$20,IF(F91="Scenario3PBT6",'Deep retrofit'!$V$20,"")))&amp;IF(F91="Scenario1PBT7",'Deep retrofit'!$W$20,IF(F91="Scenario2PBT7",'Deep retrofit'!$X$20,IF(F91="Scenario3PBT7",'Deep retrofit'!$Y$20,"")))&amp;IF(F91="Scenario1PBT8",'Deep retrofit'!$Z$20,IF(F91="Scenario2PBT8",'Deep retrofit'!$AA$20,IF(F91="Scenario3PBT8",'Deep retrofit'!$AB$20,"")))&amp;IF(F91="Scenario1PBT9",'Deep retrofit'!$AC$20,IF(F91="Scenario2PBT9",'Deep retrofit'!$AD$20,IF(F91="Scenario3PBT9",'Deep retrofit'!$AE$20,"")))&amp;IF(F91="Scenario1PBT10",'Deep retrofit'!$AF$20,IF(F91="Scenario2PBT10",'Deep retrofit'!$AG$20,IF(F91="Scenario3PBT10",'Deep retrofit'!$AH$20,"")))&amp;IF(F91="Scenario1PBT11",'Deep retrofit'!$AI$20,IF(F91="Scenario2PBT11",'Deep retrofit'!$AJ$20,IF(F91="Scenario3PBT11",'Deep retrofit'!$AK$20,"")))&amp;IF(F91="Scenario1PBT12",'Deep retrofit'!$AL$20,IF(F91="Scenario2PBT12",'Deep retrofit'!$AM$20,IF(F91="Scenario3PBT12",'Deep retrofit'!$AN$20,"")))&amp;IF(F91="Scenario1PBT13",'Deep retrofit'!$AO$20,IF(F91="Scenario2PBT13",'Deep retrofit'!$AP$20,IF(F91="Scenario3PBT13",'Deep retrofit'!$AQ$20,"")))&amp;IF(F91="Scenario1PBT14",'Deep retrofit'!$AR$20,IF(F91="Scenario2PBT14",'Deep retrofit'!$AS$20,IF(F91="Scenario3PBT14",'Deep retrofit'!$AT$20,"")))&amp;IF(F91="Scenario1PBT15",'Deep retrofit'!$AU$20,IF(F91="Scenario2PBT15",'Deep retrofit'!$AV$20,IF(F91="Scenario3PBT15",'Deep retrofit'!$AW$20,"")))</f>
        <v/>
      </c>
      <c r="N91" s="118">
        <f t="shared" si="48"/>
        <v>0</v>
      </c>
      <c r="O91" s="206" t="str">
        <f>IF(F91="Scenario1PBT1",'Deep retrofit'!$E$23,IF(F91="Scenario2PBT1",'Deep retrofit'!$F$23,IF(F91="Scenario3PBT1",'Deep retrofit'!$G$23,"")))&amp;IF(F91="Scenario1PBT2",'Deep retrofit'!$H$23,IF(F91="Scenario2PBT2",'Deep retrofit'!$I$23,IF(F91="Scenario3PBT2",'Deep retrofit'!$J$23,"")))&amp;IF(F91="Scenario1PBT3",'Deep retrofit'!$K$23,IF(F91="Scenario2PBT3",'Deep retrofit'!$L$23,IF(F91="Scenario3PBT3",'Deep retrofit'!$M$23,"")))&amp;IF(F91="Scenario1PBT4",'Deep retrofit'!$N$23,IF(F91="Scenario2PBT4",'Deep retrofit'!$O$23,IF(F91="Scenario3PBT4",'Deep retrofit'!$P$23,"")))&amp;IF(F91="Scenario1PBT5",'Deep retrofit'!$Q$23,IF(F91="Scenario2PBT5",'Deep retrofit'!$R$23,IF(F91="Scenario3PBT5",'Deep retrofit'!$S$23,"")))&amp;IF(F91="Scenario1PBT6",'Deep retrofit'!$T$23,IF(F91="Scenario2PBT6",'Deep retrofit'!$U$23,IF(F91="Scenario3PBT6",'Deep retrofit'!$V$23,"")))&amp;IF(F91="Scenario1PBT7",'Deep retrofit'!$W$23,IF(F91="Scenario2PBT7",'Deep retrofit'!$X$23,IF(F91="Scenario3PBT7",'Deep retrofit'!$Y$23,"")))&amp;IF(F91="Scenario1PBT8",'Deep retrofit'!$Z$23,IF(F91="Scenario2PBT8",'Deep retrofit'!$AA$23,IF(F91="Scenario3PBT8",'Deep retrofit'!$AB$23,"")))&amp;IF(F91="Scenario1PBT9",'Deep retrofit'!$AC$23,IF(F91="Scenario2PBT9",'Deep retrofit'!$AD$23,IF(F91="Scenario3PBT9",'Deep retrofit'!$AE$23,"")))&amp;IF(F91="Scenario1PBT10",'Deep retrofit'!$AF$23,IF(F91="Scenario2PBT10",'Deep retrofit'!$AG$23,IF(F91="Scenario3PBT10",'Deep retrofit'!$AH$23,"")))&amp;IF(F91="Scenario1PBT11",'Deep retrofit'!$AI$23,IF(F91="Scenario2PBT11",'Deep retrofit'!$AJ$23,IF(F91="Scenario3PBT11",'Deep retrofit'!$AK$23,"")))&amp;IF(F91="Scenario1PBT12",'Deep retrofit'!$AL$23,IF(F91="Scenario2PBT12",'Deep retrofit'!$AM$23,IF(F91="Scenario3PBT12",'Deep retrofit'!$AN$23,"")))&amp;IF(F91="Scenario1PBT13",'Deep retrofit'!$AO$23,IF(F91="Scenario2PBT13",'Deep retrofit'!$AP$23,IF(F91="Scenario3PBT13",'Deep retrofit'!$AQ$23,"")))&amp;IF(F91="Scenario1PBT14",'Deep retrofit'!$AR$23,IF(F91="Scenario2PBT14",'Deep retrofit'!$AS$23,IF(F91="Scenario3PBT14",'Deep retrofit'!$AT$23,"")))&amp;IF(F91="Scenario1PBT15",'Deep retrofit'!$AU$23,IF(F91="Scenario2PBT15",'Deep retrofit'!$AV$23,IF(F91="Scenario3PBT15",'Deep retrofit'!$AW$23,"")))</f>
        <v/>
      </c>
      <c r="P91" s="117">
        <f t="shared" si="49"/>
        <v>0</v>
      </c>
      <c r="Q91" s="117" t="str">
        <f>IF(F91="Scenario1PBT1",'Deep retrofit'!$E$25,IF(F91="Scenario2PBT1",'Deep retrofit'!$F$25,IF(F91="Scenario3PBT1",'Deep retrofit'!$G$25,"")))&amp;IF(F91="Scenario1PBT2",'Deep retrofit'!$H$25,IF(F91="Scenario2PBT2",'Deep retrofit'!$I$25,IF(F91="Scenario3PBT2",'Deep retrofit'!$J$25,"")))&amp;IF(F91="Scenario1PBT3",'Deep retrofit'!$K$25,IF(F91="Scenario2PBT3",'Deep retrofit'!$L$25,IF(F91="Scenario3PBT3",'Deep retrofit'!$M$25,"")))&amp;IF(F91="Scenario1PBT4",'Deep retrofit'!$N$25,IF(F91="Scenario2PBT4",'Deep retrofit'!$O$25,IF(F91="Scenario3PBT4",'Deep retrofit'!$P$25,"")))&amp;IF(F91="Scenario1PBT5",'Deep retrofit'!$Q$25,IF(F91="Scenario2PBT5",'Deep retrofit'!$R$25,IF(F91="Scenario3PBT5",'Deep retrofit'!$S$25,"")))&amp;IF(F91="Scenario1PBT6",'Deep retrofit'!$T$25,IF(F91="Scenario2PBT6",'Deep retrofit'!$U$25,IF(F91="Scenario3PBT6",'Deep retrofit'!$V$25,"")))&amp;IF(F91="Scenario1PBT7",'Deep retrofit'!$W$25,IF(F91="Scenario2PBT7",'Deep retrofit'!$X$25,IF(F91="Scenario3PBT7",'Deep retrofit'!$Y$25,"")))&amp;IF(F91="Scenario1PBT8",'Deep retrofit'!$Z$25,IF(F91="Scenario2PBT8",'Deep retrofit'!$AA$25,IF(F91="Scenario3PBT8",'Deep retrofit'!$AB$25,"")))&amp;IF(F91="Scenario1PBT9",'Deep retrofit'!$AC$25,IF(F91="Scenario2PBT9",'Deep retrofit'!$AD$25,IF(F91="Scenario3PBT9",'Deep retrofit'!$AE$25,"")))&amp;IF(F91="Scenario1PBT10",'Deep retrofit'!$AF$25,IF(F91="Scenario2PBT10",'Deep retrofit'!$AG$25,IF(F91="Scenario3PBT10",'Deep retrofit'!$AH$25,"")))&amp;IF(F91="Scenario1PBT11",'Deep retrofit'!$AI$25,IF(F91="Scenario2PBT11",'Deep retrofit'!$AJ$25,IF(F91="Scenario3PBT11",'Deep retrofit'!$AK$25,"")))&amp;IF(F91="Scenario1PBT12",'Deep retrofit'!$AL$25,IF(F91="Scenario2PBT12",'Deep retrofit'!$AM$25,IF(F91="Scenario3PBT12",'Deep retrofit'!$AN$25,"")))&amp;IF(F91="Scenario1PBT13",'Deep retrofit'!$AO$25,IF(F91="Scenario2PBT13",'Deep retrofit'!$AP$25,IF(F91="Scenario3PBT13",'Deep retrofit'!$AQ$25,"")))&amp;IF(F91="Scenario1PBT14",'Deep retrofit'!$AR$25,IF(F91="Scenario2PBT14",'Deep retrofit'!$AS$25,IF(F91="Scenario3PBT14",'Deep retrofit'!$AT$25,"")))&amp;IF(F91="Scenario1PBT15",'Deep retrofit'!$AU$25,IF(F91="Scenario2PBT15",'Deep retrofit'!$AV$25,IF(F91="Scenario3PBT15",'Deep retrofit'!$AW$25,"")))</f>
        <v/>
      </c>
      <c r="R91" s="117">
        <f t="shared" si="50"/>
        <v>0</v>
      </c>
      <c r="S91" s="117" t="str">
        <f>IF(F91="Scenario1PBT1",'Deep retrofit'!$E$27,IF(F91="Scenario2PBT1",'Deep retrofit'!$F$27,IF(F91="Scenario3PBT1",'Deep retrofit'!$G$27,"")))&amp;IF(F91="Scenario1PBT2",'Deep retrofit'!$H$27,IF(F91="Scenario2PBT2",'Deep retrofit'!$I$27,IF(F91="Scenario3PBT2",'Deep retrofit'!$J$27,"")))&amp;IF(F91="Scenario1PBT3",'Deep retrofit'!$K$27,IF(F91="Scenario2PBT3",'Deep retrofit'!$L$27,IF(F91="Scenario3PBT3",'Deep retrofit'!$M$27,"")))&amp;IF(F91="Scenario1PBT4",'Deep retrofit'!$N$27,IF(F91="Scenario2PBT4",'Deep retrofit'!$O$27,IF(F91="Scenario3PBT4",'Deep retrofit'!$P$27,"")))&amp;IF(F91="Scenario1PBT5",'Deep retrofit'!$Q$27,IF(F91="Scenario2PBT5",'Deep retrofit'!$R$27,IF(F91="Scenario3PBT5",'Deep retrofit'!$S$27,"")))&amp;IF(F91="Scenario1PBT6",'Deep retrofit'!$T$27,IF(F91="Scenario2PBT6",'Deep retrofit'!$U$27,IF(F91="Scenario3PBT6",'Deep retrofit'!$V$27,"")))&amp;IF(F91="Scenario1PBT7",'Deep retrofit'!$W$27,IF(F91="Scenario2PBT7",'Deep retrofit'!$X$27,IF(F91="Scenario3PBT7",'Deep retrofit'!$Y$27,"")))&amp;IF(F91="Scenario1PBT8",'Deep retrofit'!$Z$27,IF(F91="Scenario2PBT8",'Deep retrofit'!$AA$27,IF(F91="Scenario3PBT8",'Deep retrofit'!$AB$27,"")))&amp;IF(F91="Scenario1PBT9",'Deep retrofit'!$AC$27,IF(F91="Scenario2PBT9",'Deep retrofit'!$AD$27,IF(F91="Scenario3PBT9",'Deep retrofit'!$AE$27,"")))&amp;IF(F91="Scenario1PBT10",'Deep retrofit'!$AF$27,IF(F91="Scenario2PBT10",'Deep retrofit'!$AG$27,IF(F91="Scenario3PBT10",'Deep retrofit'!$AH$27,"")))&amp;IF(F91="Scenario1PBT11",'Deep retrofit'!$AI$27,IF(F91="Scenario2PBT11",'Deep retrofit'!$AJ$27,IF(F91="Scenario3PBT11",'Deep retrofit'!$AK$27,"")))&amp;IF(F91="Scenario1PBT12",'Deep retrofit'!$AL$27,IF(F91="Scenario2PBT12",'Deep retrofit'!$AM$27,IF(F91="Scenario3PBT12",'Deep retrofit'!$AN$27,"")))&amp;IF(F91="Scenario1PBT13",'Deep retrofit'!$AO$27,IF(F91="Scenario2PBT13",'Deep retrofit'!$AP$27,IF(F91="Scenario3PBT13",'Deep retrofit'!$AQ$27,"")))&amp;IF(F91="Scenario1PBT14",'Deep retrofit'!$AR$27,IF(F91="Scenario2PBT14",'Deep retrofit'!$AS$27,IF(F91="Scenario3PBT14",'Deep retrofit'!$AT$27,"")))&amp;IF(F91="Scenario1PBT15",'Deep retrofit'!$AU$27,IF(F91="Scenario2PBT15",'Deep retrofit'!$AV$27,IF(F91="Scenario3PBT15",'Deep retrofit'!$AW$27,"")))</f>
        <v/>
      </c>
      <c r="T91" s="207">
        <f t="shared" si="51"/>
        <v>0</v>
      </c>
      <c r="U91" s="206" t="str">
        <f>IF(F91="Scenario1PBT1",'Deep retrofit'!$E$38,IF(F91="Scenario2PBT1",'Deep retrofit'!$F$38,IF(F91="Scenario3PBT1",'Deep retrofit'!$G$38,"")))&amp;IF(F91="Scenario1PBT2",'Deep retrofit'!$H$38,IF(F91="Scenario2PBT2",'Deep retrofit'!$I$38,IF(F91="Scenario3PBT2",'Deep retrofit'!$J$38,"")))&amp;IF(F91="Scenario1PBT3",'Deep retrofit'!$K$38,IF(F91="Scenario2PBT3",'Deep retrofit'!$L$38,IF(F91="Scenario3PBT3",'Deep retrofit'!$M$38,"")))&amp;IF(F91="Scenario1PBT4",'Deep retrofit'!$N$38,IF(F91="Scenario2PBT4",'Deep retrofit'!$O$38,IF(F91="Scenario3PBT4",'Deep retrofit'!$P$38,"")))&amp;IF(F91="Scenario1PBT5",'Deep retrofit'!$Q$38,IF(F91="Scenario2PBT5",'Deep retrofit'!$R$38,IF(F91="Scenario3PBT5",'Deep retrofit'!$S$38,"")))&amp;IF(F91="Scenario1PBT6",'Deep retrofit'!$T$38,IF(F91="Scenario2PBT6",'Deep retrofit'!$U$38,IF(F91="Scenario3PBT6",'Deep retrofit'!$V$38,"")))&amp;IF(F91="Scenario1PBT7",'Deep retrofit'!$W$38,IF(F91="Scenario2PBT7",'Deep retrofit'!$X$38,IF(F91="Scenario3PBT7",'Deep retrofit'!$Y$38,"")))&amp;IF(F91="Scenario1PBT8",'Deep retrofit'!$Z$38,IF(F91="Scenario2PBT8",'Deep retrofit'!$AA$38,IF(F91="Scenario3PBT8",'Deep retrofit'!$AB$38,"")))&amp;IF(F91="Scenario1PBT9",'Deep retrofit'!$AC$38,IF(F91="Scenario2PBT9",'Deep retrofit'!$AD$38,IF(F91="Scenario3PBT9",'Deep retrofit'!$AE$38,"")))&amp;IF(F91="Scenario1PBT10",'Deep retrofit'!$AF$38,IF(F91="Scenario2PBT10",'Deep retrofit'!$AG$38,IF(F91="Scenario3PBT10",'Deep retrofit'!$AH$38,"")))&amp;IF(F91="Scenario1PBT11",'Deep retrofit'!$AI$38,IF(F91="Scenario2PBT11",'Deep retrofit'!$AJ$38,IF(F91="Scenario3PBT11",'Deep retrofit'!$AK$38,"")))&amp;IF(F91="Scenario1PBT12",'Deep retrofit'!$AL$38,IF(F91="Scenario2PBT12",'Deep retrofit'!$AM$38,IF(F91="Scenario3PBT12",'Deep retrofit'!$AN$38,"")))&amp;IF(F91="Scenario1PBT13",'Deep retrofit'!$AO$38,IF(F91="Scenario2PBT13",'Deep retrofit'!$AP$38,IF(F91="Scenario3PBT13",'Deep retrofit'!$AQ$38,"")))&amp;IF(F91="Scenario1PBT14",'Deep retrofit'!$AR$38,IF(F91="Scenario2PBT14",'Deep retrofit'!$AS$38,IF(F91="Scenario3PBT14",'Deep retrofit'!$AT$38,"")))&amp;IF(F91="Scenario1PBT15",'Deep retrofit'!$AU$38,IF(F91="Scenario2PBT15",'Deep retrofit'!$AV$38,IF(F91="Scenario3PBT15",'Deep retrofit'!$AW$38,"")))</f>
        <v/>
      </c>
      <c r="V91" s="117">
        <f t="shared" si="52"/>
        <v>0</v>
      </c>
      <c r="W91" s="117" t="str">
        <f>IF(F91="Scenario1PBT1",'Deep retrofit'!$E$40,IF(F91="Scenario2PBT1",'Deep retrofit'!$F$40,IF(F91="Scenario3PBT1",'Deep retrofit'!$G$40,"")))&amp;IF(F91="Scenario1PBT2",'Deep retrofit'!$H$40,IF(F91="Scenario2PBT2",'Deep retrofit'!$I$40,IF(F91="Scenario3PBT2",'Deep retrofit'!$J$40,"")))&amp;IF(F91="Scenario1PBT3",'Deep retrofit'!$K$40,IF(F91="Scenario2PBT3",'Deep retrofit'!$L$40,IF(F91="Scenario3PBT3",'Deep retrofit'!$M$40,"")))&amp;IF(F91="Scenario1PBT4",'Deep retrofit'!$N$40,IF(F91="Scenario2PBT4",'Deep retrofit'!$O$40,IF(F91="Scenario3PBT4",'Deep retrofit'!$P$40,"")))&amp;IF(F91="Scenario1PBT5",'Deep retrofit'!$Q$40,IF(F91="Scenario2PBT5",'Deep retrofit'!$R$40,IF(F91="Scenario3PBT5",'Deep retrofit'!$S$40,"")))&amp;IF(F91="Scenario1PBT6",'Deep retrofit'!$T$40,IF(F91="Scenario2PBT6",'Deep retrofit'!$U$40,IF(F91="Scenario3PBT6",'Deep retrofit'!$V$40,"")))&amp;IF(F91="Scenario1PBT7",'Deep retrofit'!$W$40,IF(F91="Scenario2PBT7",'Deep retrofit'!$X$40,IF(F91="Scenario3PBT7",'Deep retrofit'!$Y$40,"")))&amp;IF(F91="Scenario1PBT8",'Deep retrofit'!$Z$40,IF(F91="Scenario2PBT8",'Deep retrofit'!$AA$40,IF(F91="Scenario3PBT8",'Deep retrofit'!$AB$40,"")))&amp;IF(F91="Scenario1PBT9",'Deep retrofit'!$AC$40,IF(F91="Scenario2PBT9",'Deep retrofit'!$AD$40,IF(F91="Scenario3PBT9",'Deep retrofit'!$AE$40,"")))&amp;IF(F91="Scenario1PBT10",'Deep retrofit'!$AF$40,IF(F91="Scenario2PBT10",'Deep retrofit'!$AG$40,IF(F91="Scenario3PBT10",'Deep retrofit'!$AH$40,"")))&amp;IF(F91="Scenario1PBT11",'Deep retrofit'!$AI$40,IF(F91="Scenario2PBT11",'Deep retrofit'!$AJ$40,IF(F91="Scenario3PBT11",'Deep retrofit'!$AK$40,"")))&amp;IF(F91="Scenario1PBT12",'Deep retrofit'!$AL$40,IF(F91="Scenario2PBT12",'Deep retrofit'!$AM$40,IF(F91="Scenario3PBT12",'Deep retrofit'!$AN$40,"")))&amp;IF(F91="Scenario1PBT13",'Deep retrofit'!$AO$40,IF(F91="Scenario2PBT13",'Deep retrofit'!$AP$40,IF(F91="Scenario3PBT13",'Deep retrofit'!$AQ$40,"")))&amp;IF(F91="Scenario1PBT14",'Deep retrofit'!$AR$40,IF(F91="Scenario2PBT14",'Deep retrofit'!$AS$40,IF(F91="Scenario3PBT14",'Deep retrofit'!$AT$40,"")))&amp;IF(F91="Scenario1PBT15",'Deep retrofit'!$AU$40,IF(F91="Scenario2PBT15",'Deep retrofit'!$AV$40,IF(F91="Scenario3PBT15",'Deep retrofit'!$AW$40,"")))</f>
        <v/>
      </c>
      <c r="X91" s="117">
        <f t="shared" si="53"/>
        <v>0</v>
      </c>
      <c r="Y91" s="117" t="str">
        <f>IF(F91="Scenario1PBT1",'Deep retrofit'!$E$42,IF(F91="Scenario2PBT1",'Deep retrofit'!$F$42,IF(F91="Scenario3PBT1",'Deep retrofit'!$G$42,"")))&amp;IF(F91="Scenario1PBT2",'Deep retrofit'!$H$42,IF(F91="Scenario2PBT2",'Deep retrofit'!$I$42,IF(F91="Scenario3PBT2",'Deep retrofit'!$J$42,"")))&amp;IF(F91="Scenario1PBT3",'Deep retrofit'!$K$42,IF(F91="Scenario2PBT3",'Deep retrofit'!$L$42,IF(F91="Scenario3PBT3",'Deep retrofit'!$M$42,"")))&amp;IF(F91="Scenario1PBT4",'Deep retrofit'!$N$42,IF(F91="Scenario2PBT4",'Deep retrofit'!$O$42,IF(F91="Scenario3PBT4",'Deep retrofit'!$P$42,"")))&amp;IF(F91="Scenario1PBT5",'Deep retrofit'!$Q$42,IF(F91="Scenario2PBT5",'Deep retrofit'!$R$42,IF(F91="Scenario3PBT5",'Deep retrofit'!$S$42,"")))&amp;IF(F91="Scenario1PBT6",'Deep retrofit'!$T$42,IF(F91="Scenario2PBT6",'Deep retrofit'!$U$42,IF(F91="Scenario3PBT6",'Deep retrofit'!$V$42,"")))&amp;IF(F91="Scenario1PBT7",'Deep retrofit'!$W$42,IF(F91="Scenario2PBT7",'Deep retrofit'!$X$42,IF(F91="Scenario3PBT7",'Deep retrofit'!$Y$42,"")))&amp;IF(F91="Scenario1PBT8",'Deep retrofit'!$Z$42,IF(F91="Scenario2PBT8",'Deep retrofit'!$AA$42,IF(F91="Scenario3PBT8",'Deep retrofit'!$AB$42,"")))&amp;IF(F91="Scenario1PBT9",'Deep retrofit'!$AC$42,IF(F91="Scenario2PBT9",'Deep retrofit'!$AD$42,IF(F91="Scenario3PBT9",'Deep retrofit'!$AE$42,"")))&amp;IF(F91="Scenario1PBT10",'Deep retrofit'!$AF$42,IF(F91="Scenario2PBT10",'Deep retrofit'!$AG$42,IF(F91="Scenario3PBT10",'Deep retrofit'!$AH$42,"")))&amp;IF(F91="Scenario1PBT11",'Deep retrofit'!$AI$42,IF(F91="Scenario2PBT11",'Deep retrofit'!$AJ$42,IF(F91="Scenario3PBT11",'Deep retrofit'!$AK$42,"")))&amp;IF(F91="Scenario1PBT12",'Deep retrofit'!$AL$42,IF(F91="Scenario2PBT12",'Deep retrofit'!$AM$42,IF(F91="Scenario3PBT12",'Deep retrofit'!$AN$42,"")))&amp;IF(F91="Scenario1PBT13",'Deep retrofit'!$AO$42,IF(F91="Scenario2PBT13",'Deep retrofit'!$AP$42,IF(F91="Scenario3PBT13",'Deep retrofit'!$AQ$42,"")))&amp;IF(F91="Scenario1PBT14",'Deep retrofit'!$AR$42,IF(F91="Scenario2PBT14",'Deep retrofit'!$AS$42,IF(F91="Scenario3PBT14",'Deep retrofit'!$AT$42,"")))&amp;IF(F91="Scenario1PBT15",'Deep retrofit'!$AU$42,IF(F91="Scenario2PBT15",'Deep retrofit'!$AV$42,IF(F91="Scenario3PBT15",'Deep retrofit'!$AW$42,"")))</f>
        <v/>
      </c>
      <c r="Z91" s="117">
        <f t="shared" si="54"/>
        <v>0</v>
      </c>
      <c r="AA91" s="269" t="str">
        <f>IF(F91="Scenario1PBT1",'Deep retrofit'!$E$101,IF(F91="Scenario2PBT1",'Deep retrofit'!$F$101,IF(F91="Scenario3PBT1",'Deep retrofit'!$G$101,"")))&amp;IF(F91="Scenario1PBT2",'Deep retrofit'!$H$101,IF(F91="Scenario2PBT2",'Deep retrofit'!$I$101,IF(F91="Scenario3PBT2",'Deep retrofit'!$J$101,"")))&amp;IF(F91="Scenario1PBT3",'Deep retrofit'!$K$101,IF(F91="Scenario2PBT3",'Deep retrofit'!$L$101,IF(F91="Scenario3PBT3",'Deep retrofit'!$M$101,"")))&amp;IF(F91="Scenario1PBT4",'Deep retrofit'!$N$101,IF(F91="Scenario2PBT4",'Deep retrofit'!$O$101,IF(F91="Scenario3PBT4",'Deep retrofit'!$P$101,"")))&amp;IF(F91="Scenario1PBT5",'Deep retrofit'!$Q$101,IF(F91="Scenario2PBT5",'Deep retrofit'!$R$101,IF(F91="Scenario3PBT5",'Deep retrofit'!$S$101,"")))&amp;IF(F91="Scenario1PBT6",'Deep retrofit'!$T$101,IF(F91="Scenario2PBT6",'Deep retrofit'!$U$101,IF(F91="Scenario3PBT6",'Deep retrofit'!$V$101,"")))&amp;IF(F91="Scenario1PBT7",'Deep retrofit'!$W$101,IF(F91="Scenario2PBT7",'Deep retrofit'!$X$101,IF(F91="Scenario3PBT7",'Deep retrofit'!$Y$101,"")))&amp;IF(F91="Scenario1PBT8",'Deep retrofit'!$Z$101,IF(F91="Scenario2PBT8",'Deep retrofit'!$AA$101,IF(F91="Scenario3PBT8",'Deep retrofit'!$AB$101,"")))&amp;IF(F91="Scenario1PBT9",'Deep retrofit'!$AC$101,IF(F91="Scenario2PBT9",'Deep retrofit'!$AD$101,IF(F91="Scenario3PBT9",'Deep retrofit'!$AE$101,"")))&amp;IF(F91="Scenario1PBT10",'Deep retrofit'!$AF$101,IF(F91="Scenario2PBT10",'Deep retrofit'!$AG$101,IF(F91="Scenario3PBT10",'Deep retrofit'!$AH$101,"")))&amp;IF(F91="Scenario1PBT11",'Deep retrofit'!$AI$101,IF(F91="Scenario2PBT11",'Deep retrofit'!$AJ$101,IF(F91="Scenario3PBT11",'Deep retrofit'!$AK$101,"")))&amp;IF(F91="Scenario1PBT12",'Deep retrofit'!$AL$101,IF(F91="Scenario2PBT12",'Deep retrofit'!$AM$101,IF(F91="Scenario3PBT12",'Deep retrofit'!$AN$101,"")))&amp;IF(F91="Scenario1PBT13",'Deep retrofit'!$AO$101,IF(F91="Scenario2PBT13",'Deep retrofit'!$AP$101,IF(F91="Scenario3PBT13",'Deep retrofit'!$AQ$101,"")))&amp;IF(F91="Scenario1PBT14",'Deep retrofit'!$AR$101,IF(F91="Scenario2PBT14",'Deep retrofit'!$AS$101,IF(F91="Scenario3PBT14",'Deep retrofit'!$AT$101,"")))&amp;IF(F91="Scenario1PBT15",'Deep retrofit'!$AU$101,IF(F91="Scenario2PBT15",'Deep retrofit'!$AV$101,IF(F91="Scenario3PBT15",'Deep retrofit'!$AW$101,"")))</f>
        <v/>
      </c>
      <c r="AB91" s="179">
        <f t="shared" si="55"/>
        <v>0</v>
      </c>
      <c r="AC91" s="208">
        <f>IFERROR('Projection_Base-case'!G91-G91,0)</f>
        <v>0</v>
      </c>
      <c r="AD91" s="117">
        <f t="shared" si="34"/>
        <v>0</v>
      </c>
      <c r="AE91" s="117">
        <f>IFERROR(100*AC91/'Projection_Base-case'!G91,0)</f>
        <v>0</v>
      </c>
      <c r="AF91" s="117">
        <f>IFERROR('Projection_Base-case'!I91-I91,0)</f>
        <v>0</v>
      </c>
      <c r="AG91" s="117">
        <f t="shared" si="35"/>
        <v>0</v>
      </c>
      <c r="AH91" s="117">
        <f>IFERROR(100*AF91/'Projection_Base-case'!I91,0)</f>
        <v>0</v>
      </c>
      <c r="AI91" s="117">
        <f>IFERROR('Projection_Base-case'!K91-K91,0)</f>
        <v>0</v>
      </c>
      <c r="AJ91" s="117">
        <f t="shared" si="36"/>
        <v>0</v>
      </c>
      <c r="AK91" s="117">
        <f>IFERROR(100*AI91/'Projection_Base-case'!K91,0)</f>
        <v>0</v>
      </c>
      <c r="AL91" s="117">
        <f>IFERROR(M91-'Projection_Base-case'!M91,0)</f>
        <v>0</v>
      </c>
      <c r="AM91" s="117">
        <f t="shared" si="37"/>
        <v>0</v>
      </c>
      <c r="AN91" s="179">
        <f>IFERROR(IF('Projection_Base-case'!N91&gt;0,100*AM91/'Projection_Base-case'!N91,100*AM91/N91),0)</f>
        <v>0</v>
      </c>
      <c r="AO91" s="206">
        <f>IFERROR('Projection_Base-case'!O91-O91,0)</f>
        <v>0</v>
      </c>
      <c r="AP91" s="117">
        <f t="shared" si="38"/>
        <v>0</v>
      </c>
      <c r="AQ91" s="117">
        <f>IFERROR(100*AO91/'Projection_Base-case'!O91,0)</f>
        <v>0</v>
      </c>
      <c r="AR91" s="117">
        <f>IFERROR('Projection_Base-case'!Q91-Q91,0)</f>
        <v>0</v>
      </c>
      <c r="AS91" s="117">
        <f t="shared" si="39"/>
        <v>0</v>
      </c>
      <c r="AT91" s="117">
        <f>IFERROR(100*AR91/'Projection_Base-case'!Q91,0)</f>
        <v>0</v>
      </c>
      <c r="AU91" s="117">
        <f>IFERROR('Projection_Base-case'!S91-S91,0)</f>
        <v>0</v>
      </c>
      <c r="AV91" s="117">
        <f t="shared" si="40"/>
        <v>0</v>
      </c>
      <c r="AW91" s="118">
        <f>IFERROR(100*AU91/'Projection_Base-case'!S91,0)</f>
        <v>0</v>
      </c>
      <c r="AX91" s="206">
        <f>IFERROR('Projection_Base-case'!U91-U91,0)</f>
        <v>0</v>
      </c>
      <c r="AY91" s="117">
        <f t="shared" si="41"/>
        <v>0</v>
      </c>
      <c r="AZ91" s="117">
        <f>IFERROR(100*AX91/'Projection_Base-case'!U91,0)</f>
        <v>0</v>
      </c>
      <c r="BA91" s="117">
        <f>IFERROR('Projection_Base-case'!W91-W91,0)</f>
        <v>0</v>
      </c>
      <c r="BB91" s="117">
        <f t="shared" si="42"/>
        <v>0</v>
      </c>
      <c r="BC91" s="117">
        <f>IFERROR(100*BA91/'Projection_Base-case'!W91,0)</f>
        <v>0</v>
      </c>
      <c r="BD91" s="117">
        <f>IFERROR('Projection_Base-case'!Y91-Y91,0)</f>
        <v>0</v>
      </c>
      <c r="BE91" s="117">
        <f t="shared" si="43"/>
        <v>0</v>
      </c>
      <c r="BF91" s="117">
        <f>IFERROR(100*BD91/'Projection_Base-case'!Y91,0)</f>
        <v>0</v>
      </c>
      <c r="BG91" s="178">
        <f t="shared" si="56"/>
        <v>0</v>
      </c>
      <c r="BH91" s="179">
        <f t="shared" si="57"/>
        <v>0</v>
      </c>
    </row>
    <row r="92" spans="1:60">
      <c r="A92" s="205">
        <v>87</v>
      </c>
      <c r="B92" s="178">
        <f>IF('Projection_Base-case'!B92&lt;&gt;"",'Projection_Base-case'!B92,0)</f>
        <v>0</v>
      </c>
      <c r="C92" s="178">
        <f>IF('Projection_Base-case'!C92&lt;&gt;"",'Projection_Base-case'!C92,0)</f>
        <v>0</v>
      </c>
      <c r="D92" s="178">
        <f>IF('Projection_Base-case'!D92&lt;&gt;"",'Projection_Base-case'!D92,0)</f>
        <v>0</v>
      </c>
      <c r="E92" s="107" t="str">
        <f>IF(AND('Résultats deep'!$AC$3="OUI",'Résultats deep'!E91&lt;&gt;""),'Résultats deep'!E91,IF(OR(D92="PBT1",D92="PBT2",D92="PBT3",D92="PBT4",D92="PBT5",D92="PBT6",D92="PBT7"),"Scenario1",""))</f>
        <v/>
      </c>
      <c r="F92" s="202" t="str">
        <f t="shared" si="44"/>
        <v>0</v>
      </c>
      <c r="G92" s="177" t="str">
        <f>IF(F92="Scenario1PBT1",'Deep retrofit'!$E$6,IF(F92="Scenario2PBT1",'Deep retrofit'!$F$6,IF(F92="Scenario3PBT1",'Deep retrofit'!$G$6,"")))&amp;IF(F92="Scenario1PBT2",'Deep retrofit'!$H$6,IF(F92="Scenario2PBT2",'Deep retrofit'!$I$6,IF(F92="Scenario3PBT2",'Deep retrofit'!$J$6,"")))&amp;IF(F92="Scenario1PBT3",'Deep retrofit'!$K$6,IF(F92="Scenario2PBT3",'Deep retrofit'!$L$6,IF(F92="Scenario3PBT3",'Deep retrofit'!$M$6,"")))&amp;IF(F92="Scenario1PBT4",'Deep retrofit'!$N$6,IF(F92="Scenario2PBT4",'Deep retrofit'!$O$6,IF(F92="Scenario3PBT4",'Deep retrofit'!$P$6,"")))&amp;IF(F92="Scenario1PBT5",'Deep retrofit'!$Q$6,IF(F92="Scenario2PBT5",'Deep retrofit'!$R$6,IF(F92="Scenario3PBT5",'Deep retrofit'!$S$6,"")))&amp;IF(F92="Scenario1PBT6",'Deep retrofit'!$T$6,IF(F92="Scenario2PBT6",'Deep retrofit'!$U$6,IF(F92="Scenario3PBT6",'Deep retrofit'!$V$6,"")))&amp;IF(F92="Scenario1PBT7",'Deep retrofit'!$W$6,IF(F92="Scenario2PBT7",'Deep retrofit'!$X$6,IF(F92="Scenario3PBT7",'Deep retrofit'!$Y$6,"")))&amp;IF(F92="Scenario1PBT8",'Deep retrofit'!$Z$6,IF(F92="Scenario2PBT8",'Deep retrofit'!$AA$6,IF(F92="Scenario3PBT8",'Deep retrofit'!$AB$6,"")))&amp;IF(F92="Scenario1PBT9",'Deep retrofit'!$AC$6,IF(F92="Scenario2PBT9",'Deep retrofit'!$AD$6,IF(F92="Scenario3PBT9",'Deep retrofit'!$AE$6,"")))&amp;IF(F92="Scenario1PBT10",'Deep retrofit'!$AF$6,IF(F92="Scenario2PBT10",'Deep retrofit'!$AG$6,IF(F92="Scenario3PBT10",'Deep retrofit'!$AH$6,"")))&amp;IF(F92="Scenario1PBT11",'Deep retrofit'!$AI$6,IF(F92="Scenario2PBT11",'Deep retrofit'!$AJ$6,IF(F92="Scenario3PBT11",'Deep retrofit'!$AK$6,"")))&amp;IF(F92="Scenario1PBT12",'Deep retrofit'!$AL$6,IF(F92="Scenario2PBT12",'Deep retrofit'!$AM$6,IF(F92="Scenario3PBT12",'Deep retrofit'!$AN$6,"")))&amp;IF(F92="Scenario1PBT13",'Deep retrofit'!$AO$6,IF(F92="Scenario2PBT13",'Deep retrofit'!$AP$6,IF(F92="Scenario3PBT13",'Deep retrofit'!$AQ$6,"")))&amp;IF(F92="Scenario1PBT14",'Deep retrofit'!$AR$6,IF(F92="Scenario2PBT14",'Deep retrofit'!$AS$6,IF(F92="Scenario3PBT14",'Deep retrofit'!$AT$6,"")))&amp;IF(F92="Scenario1PBT15",'Deep retrofit'!$AU$6,IF(F92="Scenario2PBT15",'Deep retrofit'!$AV$6,IF(F92="Scenario3PBT15",'Deep retrofit'!$AW$6,"")))</f>
        <v/>
      </c>
      <c r="H92" s="117">
        <f t="shared" si="45"/>
        <v>0</v>
      </c>
      <c r="I92" s="178" t="str">
        <f>IF(F92="Scenario1PBT1",'Deep retrofit'!$E$16,IF(F92="Scenario2PBT1",'Deep retrofit'!$F$16,IF(F92="Scenario3PBT1",'Deep retrofit'!$G$16,"")))&amp;IF(F92="Scenario1PBT2",'Deep retrofit'!$H$16,IF(F92="Scenario2PBT2",'Deep retrofit'!$I$16,IF(F92="Scenario3PBT2",'Deep retrofit'!$J$16,"")))&amp;IF(F92="Scenario1PBT3",'Deep retrofit'!$K$16,IF(F92="Scenario2PBT3",'Deep retrofit'!$L$16,IF(F92="Scenario3PBT3",'Deep retrofit'!$M$16,"")))&amp;IF(F92="Scenario1PBT4",'Deep retrofit'!$N$16,IF(F92="Scenario2PBT4",'Deep retrofit'!$O$16,IF(F92="Scenario3PBT4",'Deep retrofit'!$P$16,"")))&amp;IF(F92="Scenario1PBT5",'Deep retrofit'!$Q$16,IF(F92="Scenario2PBT5",'Deep retrofit'!$R$16,IF(F92="Scenario3PBT5",'Deep retrofit'!$S$16,"")))&amp;IF(F92="Scenario1PBT6",'Deep retrofit'!$T$16,IF(F92="Scenario2PBT6",'Deep retrofit'!$U$16,IF(F92="Scenario3PBT6",'Deep retrofit'!$V$16,"")))&amp;IF(F92="Scenario1PBT7",'Deep retrofit'!$W$16,IF(F92="Scenario2PBT7",'Deep retrofit'!$X$16,IF(F92="Scenario3PBT7",'Deep retrofit'!$Y$16,"")))&amp;IF(F92="Scenario1PBT8",'Deep retrofit'!$Z$16,IF(F92="Scenario2PBT8",'Deep retrofit'!$AA$16,IF(F92="Scenario3PBT8",'Deep retrofit'!$AB$16,"")))&amp;IF(F92="Scenario1PBT9",'Deep retrofit'!$AC$16,IF(F92="Scenario2PBT9",'Deep retrofit'!$AD$16,IF(F92="Scenario3PBT9",'Deep retrofit'!$AE$16,"")))&amp;IF(F92="Scenario1PBT10",'Deep retrofit'!$AF$16,IF(F92="Scenario2PBT10",'Deep retrofit'!$AG$16,IF(F92="Scenario3PBT10",'Deep retrofit'!$AH$16,"")))&amp;IF(F92="Scenario1PBT11",'Deep retrofit'!$AI$16,IF(F92="Scenario2PBT11",'Deep retrofit'!$AJ$16,IF(F92="Scenario3PBT11",'Deep retrofit'!$AK$16,"")))&amp;IF(F92="Scenario1PBT12",'Deep retrofit'!$AL$16,IF(F92="Scenario2PBT12",'Deep retrofit'!$AM$16,IF(F92="Scenario3PBT12",'Deep retrofit'!$AN$16,"")))&amp;IF(F92="Scenario1PBT13",'Deep retrofit'!$AO$16,IF(F92="Scenario2PBT13",'Deep retrofit'!$AP$16,IF(F92="Scenario3PBT13",'Deep retrofit'!$AQ$16,"")))&amp;IF(F92="Scenario1PBT14",'Deep retrofit'!$AR$16,IF(F92="Scenario2PBT14",'Deep retrofit'!$AS$16,IF(F92="Scenario3PBT14",'Deep retrofit'!$AT$16,"")))&amp;IF(F92="Scenario1PBT15",'Deep retrofit'!$AU$16,IF(F92="Scenario2PBT15",'Deep retrofit'!$AV$16,IF(F92="Scenario3PBT15",'Deep retrofit'!$AW$16,"")))</f>
        <v/>
      </c>
      <c r="J92" s="117">
        <f t="shared" si="46"/>
        <v>0</v>
      </c>
      <c r="K92" s="117" t="str">
        <f>IF(F92="Scenario1PBT1",'Deep retrofit'!$E$18,IF(F92="Scenario2PBT1",'Deep retrofit'!$F$18,IF(F92="Scenario3PBT1",'Deep retrofit'!$G$18,"")))&amp;IF(F92="Scenario1PBT2",'Deep retrofit'!$H$18,IF(F92="Scenario2PBT2",'Deep retrofit'!$I$18,IF(F92="Scenario3PBT2",'Deep retrofit'!$J$18,"")))&amp;IF(F92="Scenario1PBT3",'Deep retrofit'!$K$18,IF(F92="Scenario2PBT3",'Deep retrofit'!$L$18,IF(F92="Scenario3PBT3",'Deep retrofit'!$M$18,"")))&amp;IF(F92="Scenario1PBT4",'Deep retrofit'!$N$18,IF(F92="Scenario2PBT4",'Deep retrofit'!$O$18,IF(F92="Scenario3PBT4",'Deep retrofit'!$P$18,"")))&amp;IF(F92="Scenario1PBT5",'Deep retrofit'!$Q$18,IF(F92="Scenario2PBT5",'Deep retrofit'!$R$18,IF(F92="Scenario3PBT5",'Deep retrofit'!$S$18,"")))&amp;IF(F92="Scenario1PBT6",'Deep retrofit'!$T$18,IF(F92="Scenario2PBT6",'Deep retrofit'!$U$18,IF(F92="Scenario3PBT6",'Deep retrofit'!$V$18,"")))&amp;IF(F92="Scenario1PBT7",'Deep retrofit'!$W$18,IF(F92="Scenario2PBT7",'Deep retrofit'!$X$18,IF(F92="Scenario3PBT7",'Deep retrofit'!$Y$18,"")))&amp;IF(F92="Scenario1PBT8",'Deep retrofit'!$Z$18,IF(F92="Scenario2PBT8",'Deep retrofit'!$AA$18,IF(F92="Scenario3PBT8",'Deep retrofit'!$AB$18,"")))&amp;IF(F92="Scenario1PBT9",'Deep retrofit'!$AC$18,IF(F92="Scenario2PBT9",'Deep retrofit'!$AD$18,IF(F92="Scenario3PBT9",'Deep retrofit'!$AE$18,"")))&amp;IF(F92="Scenario1PBT10",'Deep retrofit'!$AF$18,IF(F92="Scenario2PBT10",'Deep retrofit'!$AG$18,IF(F92="Scenario3PBT10",'Deep retrofit'!$AH$18,"")))&amp;IF(F92="Scenario1PBT11",'Deep retrofit'!$AI$18,IF(F92="Scenario2PBT11",'Deep retrofit'!$AJ$18,IF(F92="Scenario3PBT11",'Deep retrofit'!$AK$18,"")))&amp;IF(F92="Scenario1PBT12",'Deep retrofit'!$AL$18,IF(F92="Scenario2PBT12",'Deep retrofit'!$AM$18,IF(F92="Scenario3PBT12",'Deep retrofit'!$AN$18,"")))&amp;IF(F92="Scenario1PBT13",'Deep retrofit'!$AO$18,IF(F92="Scenario2PBT13",'Deep retrofit'!$AP$18,IF(F92="Scenario3PBT13",'Deep retrofit'!$AQ$18,"")))&amp;IF(F92="Scenario1PBT14",'Deep retrofit'!$AR$18,IF(F92="Scenario2PBT14",'Deep retrofit'!$AS$18,IF(F92="Scenario3PBT14",'Deep retrofit'!$AT$18,"")))&amp;IF(F92="Scenario1PBT15",'Deep retrofit'!$AU$18,IF(F92="Scenario2PBT15",'Deep retrofit'!$AV$18,IF(F92="Scenario3PBT15",'Deep retrofit'!$AW$18,"")))</f>
        <v/>
      </c>
      <c r="L92" s="117">
        <f t="shared" si="47"/>
        <v>0</v>
      </c>
      <c r="M92" s="117" t="str">
        <f>IF(F92="Scenario1PBT1",'Deep retrofit'!$E$20,IF(F92="Scenario2PBT1",'Deep retrofit'!$F$20,IF(F92="Scenario3PBT1",'Deep retrofit'!$G$20,"")))&amp;IF(F92="Scenario1PBT2",'Deep retrofit'!$H$20,IF(F92="Scenario2PBT2",'Deep retrofit'!$I$20,IF(F92="Scenario3PBT2",'Deep retrofit'!$J$20,"")))&amp;IF(F92="Scenario1PBT3",'Deep retrofit'!$K$20,IF(F92="Scenario2PBT3",'Deep retrofit'!$L$20,IF(F92="Scenario3PBT3",'Deep retrofit'!$M$20,"")))&amp;IF(F92="Scenario1PBT4",'Deep retrofit'!$N$20,IF(F92="Scenario2PBT4",'Deep retrofit'!$O$20,IF(F92="Scenario3PBT4",'Deep retrofit'!$P$20,"")))&amp;IF(F92="Scenario1PBT5",'Deep retrofit'!$Q$20,IF(F92="Scenario2PBT5",'Deep retrofit'!$R$20,IF(F92="Scenario3PBT5",'Deep retrofit'!$S$20,"")))&amp;IF(F92="Scenario1PBT6",'Deep retrofit'!$T$20,IF(F92="Scenario2PBT6",'Deep retrofit'!$U$20,IF(F92="Scenario3PBT6",'Deep retrofit'!$V$20,"")))&amp;IF(F92="Scenario1PBT7",'Deep retrofit'!$W$20,IF(F92="Scenario2PBT7",'Deep retrofit'!$X$20,IF(F92="Scenario3PBT7",'Deep retrofit'!$Y$20,"")))&amp;IF(F92="Scenario1PBT8",'Deep retrofit'!$Z$20,IF(F92="Scenario2PBT8",'Deep retrofit'!$AA$20,IF(F92="Scenario3PBT8",'Deep retrofit'!$AB$20,"")))&amp;IF(F92="Scenario1PBT9",'Deep retrofit'!$AC$20,IF(F92="Scenario2PBT9",'Deep retrofit'!$AD$20,IF(F92="Scenario3PBT9",'Deep retrofit'!$AE$20,"")))&amp;IF(F92="Scenario1PBT10",'Deep retrofit'!$AF$20,IF(F92="Scenario2PBT10",'Deep retrofit'!$AG$20,IF(F92="Scenario3PBT10",'Deep retrofit'!$AH$20,"")))&amp;IF(F92="Scenario1PBT11",'Deep retrofit'!$AI$20,IF(F92="Scenario2PBT11",'Deep retrofit'!$AJ$20,IF(F92="Scenario3PBT11",'Deep retrofit'!$AK$20,"")))&amp;IF(F92="Scenario1PBT12",'Deep retrofit'!$AL$20,IF(F92="Scenario2PBT12",'Deep retrofit'!$AM$20,IF(F92="Scenario3PBT12",'Deep retrofit'!$AN$20,"")))&amp;IF(F92="Scenario1PBT13",'Deep retrofit'!$AO$20,IF(F92="Scenario2PBT13",'Deep retrofit'!$AP$20,IF(F92="Scenario3PBT13",'Deep retrofit'!$AQ$20,"")))&amp;IF(F92="Scenario1PBT14",'Deep retrofit'!$AR$20,IF(F92="Scenario2PBT14",'Deep retrofit'!$AS$20,IF(F92="Scenario3PBT14",'Deep retrofit'!$AT$20,"")))&amp;IF(F92="Scenario1PBT15",'Deep retrofit'!$AU$20,IF(F92="Scenario2PBT15",'Deep retrofit'!$AV$20,IF(F92="Scenario3PBT15",'Deep retrofit'!$AW$20,"")))</f>
        <v/>
      </c>
      <c r="N92" s="118">
        <f t="shared" si="48"/>
        <v>0</v>
      </c>
      <c r="O92" s="206" t="str">
        <f>IF(F92="Scenario1PBT1",'Deep retrofit'!$E$23,IF(F92="Scenario2PBT1",'Deep retrofit'!$F$23,IF(F92="Scenario3PBT1",'Deep retrofit'!$G$23,"")))&amp;IF(F92="Scenario1PBT2",'Deep retrofit'!$H$23,IF(F92="Scenario2PBT2",'Deep retrofit'!$I$23,IF(F92="Scenario3PBT2",'Deep retrofit'!$J$23,"")))&amp;IF(F92="Scenario1PBT3",'Deep retrofit'!$K$23,IF(F92="Scenario2PBT3",'Deep retrofit'!$L$23,IF(F92="Scenario3PBT3",'Deep retrofit'!$M$23,"")))&amp;IF(F92="Scenario1PBT4",'Deep retrofit'!$N$23,IF(F92="Scenario2PBT4",'Deep retrofit'!$O$23,IF(F92="Scenario3PBT4",'Deep retrofit'!$P$23,"")))&amp;IF(F92="Scenario1PBT5",'Deep retrofit'!$Q$23,IF(F92="Scenario2PBT5",'Deep retrofit'!$R$23,IF(F92="Scenario3PBT5",'Deep retrofit'!$S$23,"")))&amp;IF(F92="Scenario1PBT6",'Deep retrofit'!$T$23,IF(F92="Scenario2PBT6",'Deep retrofit'!$U$23,IF(F92="Scenario3PBT6",'Deep retrofit'!$V$23,"")))&amp;IF(F92="Scenario1PBT7",'Deep retrofit'!$W$23,IF(F92="Scenario2PBT7",'Deep retrofit'!$X$23,IF(F92="Scenario3PBT7",'Deep retrofit'!$Y$23,"")))&amp;IF(F92="Scenario1PBT8",'Deep retrofit'!$Z$23,IF(F92="Scenario2PBT8",'Deep retrofit'!$AA$23,IF(F92="Scenario3PBT8",'Deep retrofit'!$AB$23,"")))&amp;IF(F92="Scenario1PBT9",'Deep retrofit'!$AC$23,IF(F92="Scenario2PBT9",'Deep retrofit'!$AD$23,IF(F92="Scenario3PBT9",'Deep retrofit'!$AE$23,"")))&amp;IF(F92="Scenario1PBT10",'Deep retrofit'!$AF$23,IF(F92="Scenario2PBT10",'Deep retrofit'!$AG$23,IF(F92="Scenario3PBT10",'Deep retrofit'!$AH$23,"")))&amp;IF(F92="Scenario1PBT11",'Deep retrofit'!$AI$23,IF(F92="Scenario2PBT11",'Deep retrofit'!$AJ$23,IF(F92="Scenario3PBT11",'Deep retrofit'!$AK$23,"")))&amp;IF(F92="Scenario1PBT12",'Deep retrofit'!$AL$23,IF(F92="Scenario2PBT12",'Deep retrofit'!$AM$23,IF(F92="Scenario3PBT12",'Deep retrofit'!$AN$23,"")))&amp;IF(F92="Scenario1PBT13",'Deep retrofit'!$AO$23,IF(F92="Scenario2PBT13",'Deep retrofit'!$AP$23,IF(F92="Scenario3PBT13",'Deep retrofit'!$AQ$23,"")))&amp;IF(F92="Scenario1PBT14",'Deep retrofit'!$AR$23,IF(F92="Scenario2PBT14",'Deep retrofit'!$AS$23,IF(F92="Scenario3PBT14",'Deep retrofit'!$AT$23,"")))&amp;IF(F92="Scenario1PBT15",'Deep retrofit'!$AU$23,IF(F92="Scenario2PBT15",'Deep retrofit'!$AV$23,IF(F92="Scenario3PBT15",'Deep retrofit'!$AW$23,"")))</f>
        <v/>
      </c>
      <c r="P92" s="117">
        <f t="shared" si="49"/>
        <v>0</v>
      </c>
      <c r="Q92" s="117" t="str">
        <f>IF(F92="Scenario1PBT1",'Deep retrofit'!$E$25,IF(F92="Scenario2PBT1",'Deep retrofit'!$F$25,IF(F92="Scenario3PBT1",'Deep retrofit'!$G$25,"")))&amp;IF(F92="Scenario1PBT2",'Deep retrofit'!$H$25,IF(F92="Scenario2PBT2",'Deep retrofit'!$I$25,IF(F92="Scenario3PBT2",'Deep retrofit'!$J$25,"")))&amp;IF(F92="Scenario1PBT3",'Deep retrofit'!$K$25,IF(F92="Scenario2PBT3",'Deep retrofit'!$L$25,IF(F92="Scenario3PBT3",'Deep retrofit'!$M$25,"")))&amp;IF(F92="Scenario1PBT4",'Deep retrofit'!$N$25,IF(F92="Scenario2PBT4",'Deep retrofit'!$O$25,IF(F92="Scenario3PBT4",'Deep retrofit'!$P$25,"")))&amp;IF(F92="Scenario1PBT5",'Deep retrofit'!$Q$25,IF(F92="Scenario2PBT5",'Deep retrofit'!$R$25,IF(F92="Scenario3PBT5",'Deep retrofit'!$S$25,"")))&amp;IF(F92="Scenario1PBT6",'Deep retrofit'!$T$25,IF(F92="Scenario2PBT6",'Deep retrofit'!$U$25,IF(F92="Scenario3PBT6",'Deep retrofit'!$V$25,"")))&amp;IF(F92="Scenario1PBT7",'Deep retrofit'!$W$25,IF(F92="Scenario2PBT7",'Deep retrofit'!$X$25,IF(F92="Scenario3PBT7",'Deep retrofit'!$Y$25,"")))&amp;IF(F92="Scenario1PBT8",'Deep retrofit'!$Z$25,IF(F92="Scenario2PBT8",'Deep retrofit'!$AA$25,IF(F92="Scenario3PBT8",'Deep retrofit'!$AB$25,"")))&amp;IF(F92="Scenario1PBT9",'Deep retrofit'!$AC$25,IF(F92="Scenario2PBT9",'Deep retrofit'!$AD$25,IF(F92="Scenario3PBT9",'Deep retrofit'!$AE$25,"")))&amp;IF(F92="Scenario1PBT10",'Deep retrofit'!$AF$25,IF(F92="Scenario2PBT10",'Deep retrofit'!$AG$25,IF(F92="Scenario3PBT10",'Deep retrofit'!$AH$25,"")))&amp;IF(F92="Scenario1PBT11",'Deep retrofit'!$AI$25,IF(F92="Scenario2PBT11",'Deep retrofit'!$AJ$25,IF(F92="Scenario3PBT11",'Deep retrofit'!$AK$25,"")))&amp;IF(F92="Scenario1PBT12",'Deep retrofit'!$AL$25,IF(F92="Scenario2PBT12",'Deep retrofit'!$AM$25,IF(F92="Scenario3PBT12",'Deep retrofit'!$AN$25,"")))&amp;IF(F92="Scenario1PBT13",'Deep retrofit'!$AO$25,IF(F92="Scenario2PBT13",'Deep retrofit'!$AP$25,IF(F92="Scenario3PBT13",'Deep retrofit'!$AQ$25,"")))&amp;IF(F92="Scenario1PBT14",'Deep retrofit'!$AR$25,IF(F92="Scenario2PBT14",'Deep retrofit'!$AS$25,IF(F92="Scenario3PBT14",'Deep retrofit'!$AT$25,"")))&amp;IF(F92="Scenario1PBT15",'Deep retrofit'!$AU$25,IF(F92="Scenario2PBT15",'Deep retrofit'!$AV$25,IF(F92="Scenario3PBT15",'Deep retrofit'!$AW$25,"")))</f>
        <v/>
      </c>
      <c r="R92" s="117">
        <f t="shared" si="50"/>
        <v>0</v>
      </c>
      <c r="S92" s="117" t="str">
        <f>IF(F92="Scenario1PBT1",'Deep retrofit'!$E$27,IF(F92="Scenario2PBT1",'Deep retrofit'!$F$27,IF(F92="Scenario3PBT1",'Deep retrofit'!$G$27,"")))&amp;IF(F92="Scenario1PBT2",'Deep retrofit'!$H$27,IF(F92="Scenario2PBT2",'Deep retrofit'!$I$27,IF(F92="Scenario3PBT2",'Deep retrofit'!$J$27,"")))&amp;IF(F92="Scenario1PBT3",'Deep retrofit'!$K$27,IF(F92="Scenario2PBT3",'Deep retrofit'!$L$27,IF(F92="Scenario3PBT3",'Deep retrofit'!$M$27,"")))&amp;IF(F92="Scenario1PBT4",'Deep retrofit'!$N$27,IF(F92="Scenario2PBT4",'Deep retrofit'!$O$27,IF(F92="Scenario3PBT4",'Deep retrofit'!$P$27,"")))&amp;IF(F92="Scenario1PBT5",'Deep retrofit'!$Q$27,IF(F92="Scenario2PBT5",'Deep retrofit'!$R$27,IF(F92="Scenario3PBT5",'Deep retrofit'!$S$27,"")))&amp;IF(F92="Scenario1PBT6",'Deep retrofit'!$T$27,IF(F92="Scenario2PBT6",'Deep retrofit'!$U$27,IF(F92="Scenario3PBT6",'Deep retrofit'!$V$27,"")))&amp;IF(F92="Scenario1PBT7",'Deep retrofit'!$W$27,IF(F92="Scenario2PBT7",'Deep retrofit'!$X$27,IF(F92="Scenario3PBT7",'Deep retrofit'!$Y$27,"")))&amp;IF(F92="Scenario1PBT8",'Deep retrofit'!$Z$27,IF(F92="Scenario2PBT8",'Deep retrofit'!$AA$27,IF(F92="Scenario3PBT8",'Deep retrofit'!$AB$27,"")))&amp;IF(F92="Scenario1PBT9",'Deep retrofit'!$AC$27,IF(F92="Scenario2PBT9",'Deep retrofit'!$AD$27,IF(F92="Scenario3PBT9",'Deep retrofit'!$AE$27,"")))&amp;IF(F92="Scenario1PBT10",'Deep retrofit'!$AF$27,IF(F92="Scenario2PBT10",'Deep retrofit'!$AG$27,IF(F92="Scenario3PBT10",'Deep retrofit'!$AH$27,"")))&amp;IF(F92="Scenario1PBT11",'Deep retrofit'!$AI$27,IF(F92="Scenario2PBT11",'Deep retrofit'!$AJ$27,IF(F92="Scenario3PBT11",'Deep retrofit'!$AK$27,"")))&amp;IF(F92="Scenario1PBT12",'Deep retrofit'!$AL$27,IF(F92="Scenario2PBT12",'Deep retrofit'!$AM$27,IF(F92="Scenario3PBT12",'Deep retrofit'!$AN$27,"")))&amp;IF(F92="Scenario1PBT13",'Deep retrofit'!$AO$27,IF(F92="Scenario2PBT13",'Deep retrofit'!$AP$27,IF(F92="Scenario3PBT13",'Deep retrofit'!$AQ$27,"")))&amp;IF(F92="Scenario1PBT14",'Deep retrofit'!$AR$27,IF(F92="Scenario2PBT14",'Deep retrofit'!$AS$27,IF(F92="Scenario3PBT14",'Deep retrofit'!$AT$27,"")))&amp;IF(F92="Scenario1PBT15",'Deep retrofit'!$AU$27,IF(F92="Scenario2PBT15",'Deep retrofit'!$AV$27,IF(F92="Scenario3PBT15",'Deep retrofit'!$AW$27,"")))</f>
        <v/>
      </c>
      <c r="T92" s="207">
        <f t="shared" si="51"/>
        <v>0</v>
      </c>
      <c r="U92" s="206" t="str">
        <f>IF(F92="Scenario1PBT1",'Deep retrofit'!$E$38,IF(F92="Scenario2PBT1",'Deep retrofit'!$F$38,IF(F92="Scenario3PBT1",'Deep retrofit'!$G$38,"")))&amp;IF(F92="Scenario1PBT2",'Deep retrofit'!$H$38,IF(F92="Scenario2PBT2",'Deep retrofit'!$I$38,IF(F92="Scenario3PBT2",'Deep retrofit'!$J$38,"")))&amp;IF(F92="Scenario1PBT3",'Deep retrofit'!$K$38,IF(F92="Scenario2PBT3",'Deep retrofit'!$L$38,IF(F92="Scenario3PBT3",'Deep retrofit'!$M$38,"")))&amp;IF(F92="Scenario1PBT4",'Deep retrofit'!$N$38,IF(F92="Scenario2PBT4",'Deep retrofit'!$O$38,IF(F92="Scenario3PBT4",'Deep retrofit'!$P$38,"")))&amp;IF(F92="Scenario1PBT5",'Deep retrofit'!$Q$38,IF(F92="Scenario2PBT5",'Deep retrofit'!$R$38,IF(F92="Scenario3PBT5",'Deep retrofit'!$S$38,"")))&amp;IF(F92="Scenario1PBT6",'Deep retrofit'!$T$38,IF(F92="Scenario2PBT6",'Deep retrofit'!$U$38,IF(F92="Scenario3PBT6",'Deep retrofit'!$V$38,"")))&amp;IF(F92="Scenario1PBT7",'Deep retrofit'!$W$38,IF(F92="Scenario2PBT7",'Deep retrofit'!$X$38,IF(F92="Scenario3PBT7",'Deep retrofit'!$Y$38,"")))&amp;IF(F92="Scenario1PBT8",'Deep retrofit'!$Z$38,IF(F92="Scenario2PBT8",'Deep retrofit'!$AA$38,IF(F92="Scenario3PBT8",'Deep retrofit'!$AB$38,"")))&amp;IF(F92="Scenario1PBT9",'Deep retrofit'!$AC$38,IF(F92="Scenario2PBT9",'Deep retrofit'!$AD$38,IF(F92="Scenario3PBT9",'Deep retrofit'!$AE$38,"")))&amp;IF(F92="Scenario1PBT10",'Deep retrofit'!$AF$38,IF(F92="Scenario2PBT10",'Deep retrofit'!$AG$38,IF(F92="Scenario3PBT10",'Deep retrofit'!$AH$38,"")))&amp;IF(F92="Scenario1PBT11",'Deep retrofit'!$AI$38,IF(F92="Scenario2PBT11",'Deep retrofit'!$AJ$38,IF(F92="Scenario3PBT11",'Deep retrofit'!$AK$38,"")))&amp;IF(F92="Scenario1PBT12",'Deep retrofit'!$AL$38,IF(F92="Scenario2PBT12",'Deep retrofit'!$AM$38,IF(F92="Scenario3PBT12",'Deep retrofit'!$AN$38,"")))&amp;IF(F92="Scenario1PBT13",'Deep retrofit'!$AO$38,IF(F92="Scenario2PBT13",'Deep retrofit'!$AP$38,IF(F92="Scenario3PBT13",'Deep retrofit'!$AQ$38,"")))&amp;IF(F92="Scenario1PBT14",'Deep retrofit'!$AR$38,IF(F92="Scenario2PBT14",'Deep retrofit'!$AS$38,IF(F92="Scenario3PBT14",'Deep retrofit'!$AT$38,"")))&amp;IF(F92="Scenario1PBT15",'Deep retrofit'!$AU$38,IF(F92="Scenario2PBT15",'Deep retrofit'!$AV$38,IF(F92="Scenario3PBT15",'Deep retrofit'!$AW$38,"")))</f>
        <v/>
      </c>
      <c r="V92" s="117">
        <f t="shared" si="52"/>
        <v>0</v>
      </c>
      <c r="W92" s="117" t="str">
        <f>IF(F92="Scenario1PBT1",'Deep retrofit'!$E$40,IF(F92="Scenario2PBT1",'Deep retrofit'!$F$40,IF(F92="Scenario3PBT1",'Deep retrofit'!$G$40,"")))&amp;IF(F92="Scenario1PBT2",'Deep retrofit'!$H$40,IF(F92="Scenario2PBT2",'Deep retrofit'!$I$40,IF(F92="Scenario3PBT2",'Deep retrofit'!$J$40,"")))&amp;IF(F92="Scenario1PBT3",'Deep retrofit'!$K$40,IF(F92="Scenario2PBT3",'Deep retrofit'!$L$40,IF(F92="Scenario3PBT3",'Deep retrofit'!$M$40,"")))&amp;IF(F92="Scenario1PBT4",'Deep retrofit'!$N$40,IF(F92="Scenario2PBT4",'Deep retrofit'!$O$40,IF(F92="Scenario3PBT4",'Deep retrofit'!$P$40,"")))&amp;IF(F92="Scenario1PBT5",'Deep retrofit'!$Q$40,IF(F92="Scenario2PBT5",'Deep retrofit'!$R$40,IF(F92="Scenario3PBT5",'Deep retrofit'!$S$40,"")))&amp;IF(F92="Scenario1PBT6",'Deep retrofit'!$T$40,IF(F92="Scenario2PBT6",'Deep retrofit'!$U$40,IF(F92="Scenario3PBT6",'Deep retrofit'!$V$40,"")))&amp;IF(F92="Scenario1PBT7",'Deep retrofit'!$W$40,IF(F92="Scenario2PBT7",'Deep retrofit'!$X$40,IF(F92="Scenario3PBT7",'Deep retrofit'!$Y$40,"")))&amp;IF(F92="Scenario1PBT8",'Deep retrofit'!$Z$40,IF(F92="Scenario2PBT8",'Deep retrofit'!$AA$40,IF(F92="Scenario3PBT8",'Deep retrofit'!$AB$40,"")))&amp;IF(F92="Scenario1PBT9",'Deep retrofit'!$AC$40,IF(F92="Scenario2PBT9",'Deep retrofit'!$AD$40,IF(F92="Scenario3PBT9",'Deep retrofit'!$AE$40,"")))&amp;IF(F92="Scenario1PBT10",'Deep retrofit'!$AF$40,IF(F92="Scenario2PBT10",'Deep retrofit'!$AG$40,IF(F92="Scenario3PBT10",'Deep retrofit'!$AH$40,"")))&amp;IF(F92="Scenario1PBT11",'Deep retrofit'!$AI$40,IF(F92="Scenario2PBT11",'Deep retrofit'!$AJ$40,IF(F92="Scenario3PBT11",'Deep retrofit'!$AK$40,"")))&amp;IF(F92="Scenario1PBT12",'Deep retrofit'!$AL$40,IF(F92="Scenario2PBT12",'Deep retrofit'!$AM$40,IF(F92="Scenario3PBT12",'Deep retrofit'!$AN$40,"")))&amp;IF(F92="Scenario1PBT13",'Deep retrofit'!$AO$40,IF(F92="Scenario2PBT13",'Deep retrofit'!$AP$40,IF(F92="Scenario3PBT13",'Deep retrofit'!$AQ$40,"")))&amp;IF(F92="Scenario1PBT14",'Deep retrofit'!$AR$40,IF(F92="Scenario2PBT14",'Deep retrofit'!$AS$40,IF(F92="Scenario3PBT14",'Deep retrofit'!$AT$40,"")))&amp;IF(F92="Scenario1PBT15",'Deep retrofit'!$AU$40,IF(F92="Scenario2PBT15",'Deep retrofit'!$AV$40,IF(F92="Scenario3PBT15",'Deep retrofit'!$AW$40,"")))</f>
        <v/>
      </c>
      <c r="X92" s="117">
        <f t="shared" si="53"/>
        <v>0</v>
      </c>
      <c r="Y92" s="117" t="str">
        <f>IF(F92="Scenario1PBT1",'Deep retrofit'!$E$42,IF(F92="Scenario2PBT1",'Deep retrofit'!$F$42,IF(F92="Scenario3PBT1",'Deep retrofit'!$G$42,"")))&amp;IF(F92="Scenario1PBT2",'Deep retrofit'!$H$42,IF(F92="Scenario2PBT2",'Deep retrofit'!$I$42,IF(F92="Scenario3PBT2",'Deep retrofit'!$J$42,"")))&amp;IF(F92="Scenario1PBT3",'Deep retrofit'!$K$42,IF(F92="Scenario2PBT3",'Deep retrofit'!$L$42,IF(F92="Scenario3PBT3",'Deep retrofit'!$M$42,"")))&amp;IF(F92="Scenario1PBT4",'Deep retrofit'!$N$42,IF(F92="Scenario2PBT4",'Deep retrofit'!$O$42,IF(F92="Scenario3PBT4",'Deep retrofit'!$P$42,"")))&amp;IF(F92="Scenario1PBT5",'Deep retrofit'!$Q$42,IF(F92="Scenario2PBT5",'Deep retrofit'!$R$42,IF(F92="Scenario3PBT5",'Deep retrofit'!$S$42,"")))&amp;IF(F92="Scenario1PBT6",'Deep retrofit'!$T$42,IF(F92="Scenario2PBT6",'Deep retrofit'!$U$42,IF(F92="Scenario3PBT6",'Deep retrofit'!$V$42,"")))&amp;IF(F92="Scenario1PBT7",'Deep retrofit'!$W$42,IF(F92="Scenario2PBT7",'Deep retrofit'!$X$42,IF(F92="Scenario3PBT7",'Deep retrofit'!$Y$42,"")))&amp;IF(F92="Scenario1PBT8",'Deep retrofit'!$Z$42,IF(F92="Scenario2PBT8",'Deep retrofit'!$AA$42,IF(F92="Scenario3PBT8",'Deep retrofit'!$AB$42,"")))&amp;IF(F92="Scenario1PBT9",'Deep retrofit'!$AC$42,IF(F92="Scenario2PBT9",'Deep retrofit'!$AD$42,IF(F92="Scenario3PBT9",'Deep retrofit'!$AE$42,"")))&amp;IF(F92="Scenario1PBT10",'Deep retrofit'!$AF$42,IF(F92="Scenario2PBT10",'Deep retrofit'!$AG$42,IF(F92="Scenario3PBT10",'Deep retrofit'!$AH$42,"")))&amp;IF(F92="Scenario1PBT11",'Deep retrofit'!$AI$42,IF(F92="Scenario2PBT11",'Deep retrofit'!$AJ$42,IF(F92="Scenario3PBT11",'Deep retrofit'!$AK$42,"")))&amp;IF(F92="Scenario1PBT12",'Deep retrofit'!$AL$42,IF(F92="Scenario2PBT12",'Deep retrofit'!$AM$42,IF(F92="Scenario3PBT12",'Deep retrofit'!$AN$42,"")))&amp;IF(F92="Scenario1PBT13",'Deep retrofit'!$AO$42,IF(F92="Scenario2PBT13",'Deep retrofit'!$AP$42,IF(F92="Scenario3PBT13",'Deep retrofit'!$AQ$42,"")))&amp;IF(F92="Scenario1PBT14",'Deep retrofit'!$AR$42,IF(F92="Scenario2PBT14",'Deep retrofit'!$AS$42,IF(F92="Scenario3PBT14",'Deep retrofit'!$AT$42,"")))&amp;IF(F92="Scenario1PBT15",'Deep retrofit'!$AU$42,IF(F92="Scenario2PBT15",'Deep retrofit'!$AV$42,IF(F92="Scenario3PBT15",'Deep retrofit'!$AW$42,"")))</f>
        <v/>
      </c>
      <c r="Z92" s="117">
        <f t="shared" si="54"/>
        <v>0</v>
      </c>
      <c r="AA92" s="269" t="str">
        <f>IF(F92="Scenario1PBT1",'Deep retrofit'!$E$101,IF(F92="Scenario2PBT1",'Deep retrofit'!$F$101,IF(F92="Scenario3PBT1",'Deep retrofit'!$G$101,"")))&amp;IF(F92="Scenario1PBT2",'Deep retrofit'!$H$101,IF(F92="Scenario2PBT2",'Deep retrofit'!$I$101,IF(F92="Scenario3PBT2",'Deep retrofit'!$J$101,"")))&amp;IF(F92="Scenario1PBT3",'Deep retrofit'!$K$101,IF(F92="Scenario2PBT3",'Deep retrofit'!$L$101,IF(F92="Scenario3PBT3",'Deep retrofit'!$M$101,"")))&amp;IF(F92="Scenario1PBT4",'Deep retrofit'!$N$101,IF(F92="Scenario2PBT4",'Deep retrofit'!$O$101,IF(F92="Scenario3PBT4",'Deep retrofit'!$P$101,"")))&amp;IF(F92="Scenario1PBT5",'Deep retrofit'!$Q$101,IF(F92="Scenario2PBT5",'Deep retrofit'!$R$101,IF(F92="Scenario3PBT5",'Deep retrofit'!$S$101,"")))&amp;IF(F92="Scenario1PBT6",'Deep retrofit'!$T$101,IF(F92="Scenario2PBT6",'Deep retrofit'!$U$101,IF(F92="Scenario3PBT6",'Deep retrofit'!$V$101,"")))&amp;IF(F92="Scenario1PBT7",'Deep retrofit'!$W$101,IF(F92="Scenario2PBT7",'Deep retrofit'!$X$101,IF(F92="Scenario3PBT7",'Deep retrofit'!$Y$101,"")))&amp;IF(F92="Scenario1PBT8",'Deep retrofit'!$Z$101,IF(F92="Scenario2PBT8",'Deep retrofit'!$AA$101,IF(F92="Scenario3PBT8",'Deep retrofit'!$AB$101,"")))&amp;IF(F92="Scenario1PBT9",'Deep retrofit'!$AC$101,IF(F92="Scenario2PBT9",'Deep retrofit'!$AD$101,IF(F92="Scenario3PBT9",'Deep retrofit'!$AE$101,"")))&amp;IF(F92="Scenario1PBT10",'Deep retrofit'!$AF$101,IF(F92="Scenario2PBT10",'Deep retrofit'!$AG$101,IF(F92="Scenario3PBT10",'Deep retrofit'!$AH$101,"")))&amp;IF(F92="Scenario1PBT11",'Deep retrofit'!$AI$101,IF(F92="Scenario2PBT11",'Deep retrofit'!$AJ$101,IF(F92="Scenario3PBT11",'Deep retrofit'!$AK$101,"")))&amp;IF(F92="Scenario1PBT12",'Deep retrofit'!$AL$101,IF(F92="Scenario2PBT12",'Deep retrofit'!$AM$101,IF(F92="Scenario3PBT12",'Deep retrofit'!$AN$101,"")))&amp;IF(F92="Scenario1PBT13",'Deep retrofit'!$AO$101,IF(F92="Scenario2PBT13",'Deep retrofit'!$AP$101,IF(F92="Scenario3PBT13",'Deep retrofit'!$AQ$101,"")))&amp;IF(F92="Scenario1PBT14",'Deep retrofit'!$AR$101,IF(F92="Scenario2PBT14",'Deep retrofit'!$AS$101,IF(F92="Scenario3PBT14",'Deep retrofit'!$AT$101,"")))&amp;IF(F92="Scenario1PBT15",'Deep retrofit'!$AU$101,IF(F92="Scenario2PBT15",'Deep retrofit'!$AV$101,IF(F92="Scenario3PBT15",'Deep retrofit'!$AW$101,"")))</f>
        <v/>
      </c>
      <c r="AB92" s="179">
        <f t="shared" si="55"/>
        <v>0</v>
      </c>
      <c r="AC92" s="208">
        <f>IFERROR('Projection_Base-case'!G92-G92,0)</f>
        <v>0</v>
      </c>
      <c r="AD92" s="117">
        <f t="shared" si="34"/>
        <v>0</v>
      </c>
      <c r="AE92" s="117">
        <f>IFERROR(100*AC92/'Projection_Base-case'!G92,0)</f>
        <v>0</v>
      </c>
      <c r="AF92" s="117">
        <f>IFERROR('Projection_Base-case'!I92-I92,0)</f>
        <v>0</v>
      </c>
      <c r="AG92" s="117">
        <f t="shared" si="35"/>
        <v>0</v>
      </c>
      <c r="AH92" s="117">
        <f>IFERROR(100*AF92/'Projection_Base-case'!I92,0)</f>
        <v>0</v>
      </c>
      <c r="AI92" s="117">
        <f>IFERROR('Projection_Base-case'!K92-K92,0)</f>
        <v>0</v>
      </c>
      <c r="AJ92" s="117">
        <f t="shared" si="36"/>
        <v>0</v>
      </c>
      <c r="AK92" s="117">
        <f>IFERROR(100*AI92/'Projection_Base-case'!K92,0)</f>
        <v>0</v>
      </c>
      <c r="AL92" s="117">
        <f>IFERROR(M92-'Projection_Base-case'!M92,0)</f>
        <v>0</v>
      </c>
      <c r="AM92" s="117">
        <f t="shared" si="37"/>
        <v>0</v>
      </c>
      <c r="AN92" s="179">
        <f>IFERROR(IF('Projection_Base-case'!N92&gt;0,100*AM92/'Projection_Base-case'!N92,100*AM92/N92),0)</f>
        <v>0</v>
      </c>
      <c r="AO92" s="206">
        <f>IFERROR('Projection_Base-case'!O92-O92,0)</f>
        <v>0</v>
      </c>
      <c r="AP92" s="117">
        <f t="shared" si="38"/>
        <v>0</v>
      </c>
      <c r="AQ92" s="117">
        <f>IFERROR(100*AO92/'Projection_Base-case'!O92,0)</f>
        <v>0</v>
      </c>
      <c r="AR92" s="117">
        <f>IFERROR('Projection_Base-case'!Q92-Q92,0)</f>
        <v>0</v>
      </c>
      <c r="AS92" s="117">
        <f t="shared" si="39"/>
        <v>0</v>
      </c>
      <c r="AT92" s="117">
        <f>IFERROR(100*AR92/'Projection_Base-case'!Q92,0)</f>
        <v>0</v>
      </c>
      <c r="AU92" s="117">
        <f>IFERROR('Projection_Base-case'!S92-S92,0)</f>
        <v>0</v>
      </c>
      <c r="AV92" s="117">
        <f t="shared" si="40"/>
        <v>0</v>
      </c>
      <c r="AW92" s="118">
        <f>IFERROR(100*AU92/'Projection_Base-case'!S92,0)</f>
        <v>0</v>
      </c>
      <c r="AX92" s="206">
        <f>IFERROR('Projection_Base-case'!U92-U92,0)</f>
        <v>0</v>
      </c>
      <c r="AY92" s="117">
        <f t="shared" si="41"/>
        <v>0</v>
      </c>
      <c r="AZ92" s="117">
        <f>IFERROR(100*AX92/'Projection_Base-case'!U92,0)</f>
        <v>0</v>
      </c>
      <c r="BA92" s="117">
        <f>IFERROR('Projection_Base-case'!W92-W92,0)</f>
        <v>0</v>
      </c>
      <c r="BB92" s="117">
        <f t="shared" si="42"/>
        <v>0</v>
      </c>
      <c r="BC92" s="117">
        <f>IFERROR(100*BA92/'Projection_Base-case'!W92,0)</f>
        <v>0</v>
      </c>
      <c r="BD92" s="117">
        <f>IFERROR('Projection_Base-case'!Y92-Y92,0)</f>
        <v>0</v>
      </c>
      <c r="BE92" s="117">
        <f t="shared" si="43"/>
        <v>0</v>
      </c>
      <c r="BF92" s="117">
        <f>IFERROR(100*BD92/'Projection_Base-case'!Y92,0)</f>
        <v>0</v>
      </c>
      <c r="BG92" s="178">
        <f t="shared" si="56"/>
        <v>0</v>
      </c>
      <c r="BH92" s="179">
        <f t="shared" si="57"/>
        <v>0</v>
      </c>
    </row>
    <row r="93" spans="1:60">
      <c r="A93" s="205">
        <v>88</v>
      </c>
      <c r="B93" s="178">
        <f>IF('Projection_Base-case'!B93&lt;&gt;"",'Projection_Base-case'!B93,0)</f>
        <v>0</v>
      </c>
      <c r="C93" s="178">
        <f>IF('Projection_Base-case'!C93&lt;&gt;"",'Projection_Base-case'!C93,0)</f>
        <v>0</v>
      </c>
      <c r="D93" s="178">
        <f>IF('Projection_Base-case'!D93&lt;&gt;"",'Projection_Base-case'!D93,0)</f>
        <v>0</v>
      </c>
      <c r="E93" s="107" t="str">
        <f>IF(AND('Résultats deep'!$AC$3="OUI",'Résultats deep'!E92&lt;&gt;""),'Résultats deep'!E92,IF(OR(D93="PBT1",D93="PBT2",D93="PBT3",D93="PBT4",D93="PBT5",D93="PBT6",D93="PBT7"),"Scenario1",""))</f>
        <v/>
      </c>
      <c r="F93" s="202" t="str">
        <f t="shared" si="44"/>
        <v>0</v>
      </c>
      <c r="G93" s="177" t="str">
        <f>IF(F93="Scenario1PBT1",'Deep retrofit'!$E$6,IF(F93="Scenario2PBT1",'Deep retrofit'!$F$6,IF(F93="Scenario3PBT1",'Deep retrofit'!$G$6,"")))&amp;IF(F93="Scenario1PBT2",'Deep retrofit'!$H$6,IF(F93="Scenario2PBT2",'Deep retrofit'!$I$6,IF(F93="Scenario3PBT2",'Deep retrofit'!$J$6,"")))&amp;IF(F93="Scenario1PBT3",'Deep retrofit'!$K$6,IF(F93="Scenario2PBT3",'Deep retrofit'!$L$6,IF(F93="Scenario3PBT3",'Deep retrofit'!$M$6,"")))&amp;IF(F93="Scenario1PBT4",'Deep retrofit'!$N$6,IF(F93="Scenario2PBT4",'Deep retrofit'!$O$6,IF(F93="Scenario3PBT4",'Deep retrofit'!$P$6,"")))&amp;IF(F93="Scenario1PBT5",'Deep retrofit'!$Q$6,IF(F93="Scenario2PBT5",'Deep retrofit'!$R$6,IF(F93="Scenario3PBT5",'Deep retrofit'!$S$6,"")))&amp;IF(F93="Scenario1PBT6",'Deep retrofit'!$T$6,IF(F93="Scenario2PBT6",'Deep retrofit'!$U$6,IF(F93="Scenario3PBT6",'Deep retrofit'!$V$6,"")))&amp;IF(F93="Scenario1PBT7",'Deep retrofit'!$W$6,IF(F93="Scenario2PBT7",'Deep retrofit'!$X$6,IF(F93="Scenario3PBT7",'Deep retrofit'!$Y$6,"")))&amp;IF(F93="Scenario1PBT8",'Deep retrofit'!$Z$6,IF(F93="Scenario2PBT8",'Deep retrofit'!$AA$6,IF(F93="Scenario3PBT8",'Deep retrofit'!$AB$6,"")))&amp;IF(F93="Scenario1PBT9",'Deep retrofit'!$AC$6,IF(F93="Scenario2PBT9",'Deep retrofit'!$AD$6,IF(F93="Scenario3PBT9",'Deep retrofit'!$AE$6,"")))&amp;IF(F93="Scenario1PBT10",'Deep retrofit'!$AF$6,IF(F93="Scenario2PBT10",'Deep retrofit'!$AG$6,IF(F93="Scenario3PBT10",'Deep retrofit'!$AH$6,"")))&amp;IF(F93="Scenario1PBT11",'Deep retrofit'!$AI$6,IF(F93="Scenario2PBT11",'Deep retrofit'!$AJ$6,IF(F93="Scenario3PBT11",'Deep retrofit'!$AK$6,"")))&amp;IF(F93="Scenario1PBT12",'Deep retrofit'!$AL$6,IF(F93="Scenario2PBT12",'Deep retrofit'!$AM$6,IF(F93="Scenario3PBT12",'Deep retrofit'!$AN$6,"")))&amp;IF(F93="Scenario1PBT13",'Deep retrofit'!$AO$6,IF(F93="Scenario2PBT13",'Deep retrofit'!$AP$6,IF(F93="Scenario3PBT13",'Deep retrofit'!$AQ$6,"")))&amp;IF(F93="Scenario1PBT14",'Deep retrofit'!$AR$6,IF(F93="Scenario2PBT14",'Deep retrofit'!$AS$6,IF(F93="Scenario3PBT14",'Deep retrofit'!$AT$6,"")))&amp;IF(F93="Scenario1PBT15",'Deep retrofit'!$AU$6,IF(F93="Scenario2PBT15",'Deep retrofit'!$AV$6,IF(F93="Scenario3PBT15",'Deep retrofit'!$AW$6,"")))</f>
        <v/>
      </c>
      <c r="H93" s="117">
        <f t="shared" si="45"/>
        <v>0</v>
      </c>
      <c r="I93" s="178" t="str">
        <f>IF(F93="Scenario1PBT1",'Deep retrofit'!$E$16,IF(F93="Scenario2PBT1",'Deep retrofit'!$F$16,IF(F93="Scenario3PBT1",'Deep retrofit'!$G$16,"")))&amp;IF(F93="Scenario1PBT2",'Deep retrofit'!$H$16,IF(F93="Scenario2PBT2",'Deep retrofit'!$I$16,IF(F93="Scenario3PBT2",'Deep retrofit'!$J$16,"")))&amp;IF(F93="Scenario1PBT3",'Deep retrofit'!$K$16,IF(F93="Scenario2PBT3",'Deep retrofit'!$L$16,IF(F93="Scenario3PBT3",'Deep retrofit'!$M$16,"")))&amp;IF(F93="Scenario1PBT4",'Deep retrofit'!$N$16,IF(F93="Scenario2PBT4",'Deep retrofit'!$O$16,IF(F93="Scenario3PBT4",'Deep retrofit'!$P$16,"")))&amp;IF(F93="Scenario1PBT5",'Deep retrofit'!$Q$16,IF(F93="Scenario2PBT5",'Deep retrofit'!$R$16,IF(F93="Scenario3PBT5",'Deep retrofit'!$S$16,"")))&amp;IF(F93="Scenario1PBT6",'Deep retrofit'!$T$16,IF(F93="Scenario2PBT6",'Deep retrofit'!$U$16,IF(F93="Scenario3PBT6",'Deep retrofit'!$V$16,"")))&amp;IF(F93="Scenario1PBT7",'Deep retrofit'!$W$16,IF(F93="Scenario2PBT7",'Deep retrofit'!$X$16,IF(F93="Scenario3PBT7",'Deep retrofit'!$Y$16,"")))&amp;IF(F93="Scenario1PBT8",'Deep retrofit'!$Z$16,IF(F93="Scenario2PBT8",'Deep retrofit'!$AA$16,IF(F93="Scenario3PBT8",'Deep retrofit'!$AB$16,"")))&amp;IF(F93="Scenario1PBT9",'Deep retrofit'!$AC$16,IF(F93="Scenario2PBT9",'Deep retrofit'!$AD$16,IF(F93="Scenario3PBT9",'Deep retrofit'!$AE$16,"")))&amp;IF(F93="Scenario1PBT10",'Deep retrofit'!$AF$16,IF(F93="Scenario2PBT10",'Deep retrofit'!$AG$16,IF(F93="Scenario3PBT10",'Deep retrofit'!$AH$16,"")))&amp;IF(F93="Scenario1PBT11",'Deep retrofit'!$AI$16,IF(F93="Scenario2PBT11",'Deep retrofit'!$AJ$16,IF(F93="Scenario3PBT11",'Deep retrofit'!$AK$16,"")))&amp;IF(F93="Scenario1PBT12",'Deep retrofit'!$AL$16,IF(F93="Scenario2PBT12",'Deep retrofit'!$AM$16,IF(F93="Scenario3PBT12",'Deep retrofit'!$AN$16,"")))&amp;IF(F93="Scenario1PBT13",'Deep retrofit'!$AO$16,IF(F93="Scenario2PBT13",'Deep retrofit'!$AP$16,IF(F93="Scenario3PBT13",'Deep retrofit'!$AQ$16,"")))&amp;IF(F93="Scenario1PBT14",'Deep retrofit'!$AR$16,IF(F93="Scenario2PBT14",'Deep retrofit'!$AS$16,IF(F93="Scenario3PBT14",'Deep retrofit'!$AT$16,"")))&amp;IF(F93="Scenario1PBT15",'Deep retrofit'!$AU$16,IF(F93="Scenario2PBT15",'Deep retrofit'!$AV$16,IF(F93="Scenario3PBT15",'Deep retrofit'!$AW$16,"")))</f>
        <v/>
      </c>
      <c r="J93" s="117">
        <f t="shared" si="46"/>
        <v>0</v>
      </c>
      <c r="K93" s="117" t="str">
        <f>IF(F93="Scenario1PBT1",'Deep retrofit'!$E$18,IF(F93="Scenario2PBT1",'Deep retrofit'!$F$18,IF(F93="Scenario3PBT1",'Deep retrofit'!$G$18,"")))&amp;IF(F93="Scenario1PBT2",'Deep retrofit'!$H$18,IF(F93="Scenario2PBT2",'Deep retrofit'!$I$18,IF(F93="Scenario3PBT2",'Deep retrofit'!$J$18,"")))&amp;IF(F93="Scenario1PBT3",'Deep retrofit'!$K$18,IF(F93="Scenario2PBT3",'Deep retrofit'!$L$18,IF(F93="Scenario3PBT3",'Deep retrofit'!$M$18,"")))&amp;IF(F93="Scenario1PBT4",'Deep retrofit'!$N$18,IF(F93="Scenario2PBT4",'Deep retrofit'!$O$18,IF(F93="Scenario3PBT4",'Deep retrofit'!$P$18,"")))&amp;IF(F93="Scenario1PBT5",'Deep retrofit'!$Q$18,IF(F93="Scenario2PBT5",'Deep retrofit'!$R$18,IF(F93="Scenario3PBT5",'Deep retrofit'!$S$18,"")))&amp;IF(F93="Scenario1PBT6",'Deep retrofit'!$T$18,IF(F93="Scenario2PBT6",'Deep retrofit'!$U$18,IF(F93="Scenario3PBT6",'Deep retrofit'!$V$18,"")))&amp;IF(F93="Scenario1PBT7",'Deep retrofit'!$W$18,IF(F93="Scenario2PBT7",'Deep retrofit'!$X$18,IF(F93="Scenario3PBT7",'Deep retrofit'!$Y$18,"")))&amp;IF(F93="Scenario1PBT8",'Deep retrofit'!$Z$18,IF(F93="Scenario2PBT8",'Deep retrofit'!$AA$18,IF(F93="Scenario3PBT8",'Deep retrofit'!$AB$18,"")))&amp;IF(F93="Scenario1PBT9",'Deep retrofit'!$AC$18,IF(F93="Scenario2PBT9",'Deep retrofit'!$AD$18,IF(F93="Scenario3PBT9",'Deep retrofit'!$AE$18,"")))&amp;IF(F93="Scenario1PBT10",'Deep retrofit'!$AF$18,IF(F93="Scenario2PBT10",'Deep retrofit'!$AG$18,IF(F93="Scenario3PBT10",'Deep retrofit'!$AH$18,"")))&amp;IF(F93="Scenario1PBT11",'Deep retrofit'!$AI$18,IF(F93="Scenario2PBT11",'Deep retrofit'!$AJ$18,IF(F93="Scenario3PBT11",'Deep retrofit'!$AK$18,"")))&amp;IF(F93="Scenario1PBT12",'Deep retrofit'!$AL$18,IF(F93="Scenario2PBT12",'Deep retrofit'!$AM$18,IF(F93="Scenario3PBT12",'Deep retrofit'!$AN$18,"")))&amp;IF(F93="Scenario1PBT13",'Deep retrofit'!$AO$18,IF(F93="Scenario2PBT13",'Deep retrofit'!$AP$18,IF(F93="Scenario3PBT13",'Deep retrofit'!$AQ$18,"")))&amp;IF(F93="Scenario1PBT14",'Deep retrofit'!$AR$18,IF(F93="Scenario2PBT14",'Deep retrofit'!$AS$18,IF(F93="Scenario3PBT14",'Deep retrofit'!$AT$18,"")))&amp;IF(F93="Scenario1PBT15",'Deep retrofit'!$AU$18,IF(F93="Scenario2PBT15",'Deep retrofit'!$AV$18,IF(F93="Scenario3PBT15",'Deep retrofit'!$AW$18,"")))</f>
        <v/>
      </c>
      <c r="L93" s="117">
        <f t="shared" si="47"/>
        <v>0</v>
      </c>
      <c r="M93" s="117" t="str">
        <f>IF(F93="Scenario1PBT1",'Deep retrofit'!$E$20,IF(F93="Scenario2PBT1",'Deep retrofit'!$F$20,IF(F93="Scenario3PBT1",'Deep retrofit'!$G$20,"")))&amp;IF(F93="Scenario1PBT2",'Deep retrofit'!$H$20,IF(F93="Scenario2PBT2",'Deep retrofit'!$I$20,IF(F93="Scenario3PBT2",'Deep retrofit'!$J$20,"")))&amp;IF(F93="Scenario1PBT3",'Deep retrofit'!$K$20,IF(F93="Scenario2PBT3",'Deep retrofit'!$L$20,IF(F93="Scenario3PBT3",'Deep retrofit'!$M$20,"")))&amp;IF(F93="Scenario1PBT4",'Deep retrofit'!$N$20,IF(F93="Scenario2PBT4",'Deep retrofit'!$O$20,IF(F93="Scenario3PBT4",'Deep retrofit'!$P$20,"")))&amp;IF(F93="Scenario1PBT5",'Deep retrofit'!$Q$20,IF(F93="Scenario2PBT5",'Deep retrofit'!$R$20,IF(F93="Scenario3PBT5",'Deep retrofit'!$S$20,"")))&amp;IF(F93="Scenario1PBT6",'Deep retrofit'!$T$20,IF(F93="Scenario2PBT6",'Deep retrofit'!$U$20,IF(F93="Scenario3PBT6",'Deep retrofit'!$V$20,"")))&amp;IF(F93="Scenario1PBT7",'Deep retrofit'!$W$20,IF(F93="Scenario2PBT7",'Deep retrofit'!$X$20,IF(F93="Scenario3PBT7",'Deep retrofit'!$Y$20,"")))&amp;IF(F93="Scenario1PBT8",'Deep retrofit'!$Z$20,IF(F93="Scenario2PBT8",'Deep retrofit'!$AA$20,IF(F93="Scenario3PBT8",'Deep retrofit'!$AB$20,"")))&amp;IF(F93="Scenario1PBT9",'Deep retrofit'!$AC$20,IF(F93="Scenario2PBT9",'Deep retrofit'!$AD$20,IF(F93="Scenario3PBT9",'Deep retrofit'!$AE$20,"")))&amp;IF(F93="Scenario1PBT10",'Deep retrofit'!$AF$20,IF(F93="Scenario2PBT10",'Deep retrofit'!$AG$20,IF(F93="Scenario3PBT10",'Deep retrofit'!$AH$20,"")))&amp;IF(F93="Scenario1PBT11",'Deep retrofit'!$AI$20,IF(F93="Scenario2PBT11",'Deep retrofit'!$AJ$20,IF(F93="Scenario3PBT11",'Deep retrofit'!$AK$20,"")))&amp;IF(F93="Scenario1PBT12",'Deep retrofit'!$AL$20,IF(F93="Scenario2PBT12",'Deep retrofit'!$AM$20,IF(F93="Scenario3PBT12",'Deep retrofit'!$AN$20,"")))&amp;IF(F93="Scenario1PBT13",'Deep retrofit'!$AO$20,IF(F93="Scenario2PBT13",'Deep retrofit'!$AP$20,IF(F93="Scenario3PBT13",'Deep retrofit'!$AQ$20,"")))&amp;IF(F93="Scenario1PBT14",'Deep retrofit'!$AR$20,IF(F93="Scenario2PBT14",'Deep retrofit'!$AS$20,IF(F93="Scenario3PBT14",'Deep retrofit'!$AT$20,"")))&amp;IF(F93="Scenario1PBT15",'Deep retrofit'!$AU$20,IF(F93="Scenario2PBT15",'Deep retrofit'!$AV$20,IF(F93="Scenario3PBT15",'Deep retrofit'!$AW$20,"")))</f>
        <v/>
      </c>
      <c r="N93" s="118">
        <f t="shared" si="48"/>
        <v>0</v>
      </c>
      <c r="O93" s="206" t="str">
        <f>IF(F93="Scenario1PBT1",'Deep retrofit'!$E$23,IF(F93="Scenario2PBT1",'Deep retrofit'!$F$23,IF(F93="Scenario3PBT1",'Deep retrofit'!$G$23,"")))&amp;IF(F93="Scenario1PBT2",'Deep retrofit'!$H$23,IF(F93="Scenario2PBT2",'Deep retrofit'!$I$23,IF(F93="Scenario3PBT2",'Deep retrofit'!$J$23,"")))&amp;IF(F93="Scenario1PBT3",'Deep retrofit'!$K$23,IF(F93="Scenario2PBT3",'Deep retrofit'!$L$23,IF(F93="Scenario3PBT3",'Deep retrofit'!$M$23,"")))&amp;IF(F93="Scenario1PBT4",'Deep retrofit'!$N$23,IF(F93="Scenario2PBT4",'Deep retrofit'!$O$23,IF(F93="Scenario3PBT4",'Deep retrofit'!$P$23,"")))&amp;IF(F93="Scenario1PBT5",'Deep retrofit'!$Q$23,IF(F93="Scenario2PBT5",'Deep retrofit'!$R$23,IF(F93="Scenario3PBT5",'Deep retrofit'!$S$23,"")))&amp;IF(F93="Scenario1PBT6",'Deep retrofit'!$T$23,IF(F93="Scenario2PBT6",'Deep retrofit'!$U$23,IF(F93="Scenario3PBT6",'Deep retrofit'!$V$23,"")))&amp;IF(F93="Scenario1PBT7",'Deep retrofit'!$W$23,IF(F93="Scenario2PBT7",'Deep retrofit'!$X$23,IF(F93="Scenario3PBT7",'Deep retrofit'!$Y$23,"")))&amp;IF(F93="Scenario1PBT8",'Deep retrofit'!$Z$23,IF(F93="Scenario2PBT8",'Deep retrofit'!$AA$23,IF(F93="Scenario3PBT8",'Deep retrofit'!$AB$23,"")))&amp;IF(F93="Scenario1PBT9",'Deep retrofit'!$AC$23,IF(F93="Scenario2PBT9",'Deep retrofit'!$AD$23,IF(F93="Scenario3PBT9",'Deep retrofit'!$AE$23,"")))&amp;IF(F93="Scenario1PBT10",'Deep retrofit'!$AF$23,IF(F93="Scenario2PBT10",'Deep retrofit'!$AG$23,IF(F93="Scenario3PBT10",'Deep retrofit'!$AH$23,"")))&amp;IF(F93="Scenario1PBT11",'Deep retrofit'!$AI$23,IF(F93="Scenario2PBT11",'Deep retrofit'!$AJ$23,IF(F93="Scenario3PBT11",'Deep retrofit'!$AK$23,"")))&amp;IF(F93="Scenario1PBT12",'Deep retrofit'!$AL$23,IF(F93="Scenario2PBT12",'Deep retrofit'!$AM$23,IF(F93="Scenario3PBT12",'Deep retrofit'!$AN$23,"")))&amp;IF(F93="Scenario1PBT13",'Deep retrofit'!$AO$23,IF(F93="Scenario2PBT13",'Deep retrofit'!$AP$23,IF(F93="Scenario3PBT13",'Deep retrofit'!$AQ$23,"")))&amp;IF(F93="Scenario1PBT14",'Deep retrofit'!$AR$23,IF(F93="Scenario2PBT14",'Deep retrofit'!$AS$23,IF(F93="Scenario3PBT14",'Deep retrofit'!$AT$23,"")))&amp;IF(F93="Scenario1PBT15",'Deep retrofit'!$AU$23,IF(F93="Scenario2PBT15",'Deep retrofit'!$AV$23,IF(F93="Scenario3PBT15",'Deep retrofit'!$AW$23,"")))</f>
        <v/>
      </c>
      <c r="P93" s="117">
        <f t="shared" si="49"/>
        <v>0</v>
      </c>
      <c r="Q93" s="117" t="str">
        <f>IF(F93="Scenario1PBT1",'Deep retrofit'!$E$25,IF(F93="Scenario2PBT1",'Deep retrofit'!$F$25,IF(F93="Scenario3PBT1",'Deep retrofit'!$G$25,"")))&amp;IF(F93="Scenario1PBT2",'Deep retrofit'!$H$25,IF(F93="Scenario2PBT2",'Deep retrofit'!$I$25,IF(F93="Scenario3PBT2",'Deep retrofit'!$J$25,"")))&amp;IF(F93="Scenario1PBT3",'Deep retrofit'!$K$25,IF(F93="Scenario2PBT3",'Deep retrofit'!$L$25,IF(F93="Scenario3PBT3",'Deep retrofit'!$M$25,"")))&amp;IF(F93="Scenario1PBT4",'Deep retrofit'!$N$25,IF(F93="Scenario2PBT4",'Deep retrofit'!$O$25,IF(F93="Scenario3PBT4",'Deep retrofit'!$P$25,"")))&amp;IF(F93="Scenario1PBT5",'Deep retrofit'!$Q$25,IF(F93="Scenario2PBT5",'Deep retrofit'!$R$25,IF(F93="Scenario3PBT5",'Deep retrofit'!$S$25,"")))&amp;IF(F93="Scenario1PBT6",'Deep retrofit'!$T$25,IF(F93="Scenario2PBT6",'Deep retrofit'!$U$25,IF(F93="Scenario3PBT6",'Deep retrofit'!$V$25,"")))&amp;IF(F93="Scenario1PBT7",'Deep retrofit'!$W$25,IF(F93="Scenario2PBT7",'Deep retrofit'!$X$25,IF(F93="Scenario3PBT7",'Deep retrofit'!$Y$25,"")))&amp;IF(F93="Scenario1PBT8",'Deep retrofit'!$Z$25,IF(F93="Scenario2PBT8",'Deep retrofit'!$AA$25,IF(F93="Scenario3PBT8",'Deep retrofit'!$AB$25,"")))&amp;IF(F93="Scenario1PBT9",'Deep retrofit'!$AC$25,IF(F93="Scenario2PBT9",'Deep retrofit'!$AD$25,IF(F93="Scenario3PBT9",'Deep retrofit'!$AE$25,"")))&amp;IF(F93="Scenario1PBT10",'Deep retrofit'!$AF$25,IF(F93="Scenario2PBT10",'Deep retrofit'!$AG$25,IF(F93="Scenario3PBT10",'Deep retrofit'!$AH$25,"")))&amp;IF(F93="Scenario1PBT11",'Deep retrofit'!$AI$25,IF(F93="Scenario2PBT11",'Deep retrofit'!$AJ$25,IF(F93="Scenario3PBT11",'Deep retrofit'!$AK$25,"")))&amp;IF(F93="Scenario1PBT12",'Deep retrofit'!$AL$25,IF(F93="Scenario2PBT12",'Deep retrofit'!$AM$25,IF(F93="Scenario3PBT12",'Deep retrofit'!$AN$25,"")))&amp;IF(F93="Scenario1PBT13",'Deep retrofit'!$AO$25,IF(F93="Scenario2PBT13",'Deep retrofit'!$AP$25,IF(F93="Scenario3PBT13",'Deep retrofit'!$AQ$25,"")))&amp;IF(F93="Scenario1PBT14",'Deep retrofit'!$AR$25,IF(F93="Scenario2PBT14",'Deep retrofit'!$AS$25,IF(F93="Scenario3PBT14",'Deep retrofit'!$AT$25,"")))&amp;IF(F93="Scenario1PBT15",'Deep retrofit'!$AU$25,IF(F93="Scenario2PBT15",'Deep retrofit'!$AV$25,IF(F93="Scenario3PBT15",'Deep retrofit'!$AW$25,"")))</f>
        <v/>
      </c>
      <c r="R93" s="117">
        <f t="shared" si="50"/>
        <v>0</v>
      </c>
      <c r="S93" s="117" t="str">
        <f>IF(F93="Scenario1PBT1",'Deep retrofit'!$E$27,IF(F93="Scenario2PBT1",'Deep retrofit'!$F$27,IF(F93="Scenario3PBT1",'Deep retrofit'!$G$27,"")))&amp;IF(F93="Scenario1PBT2",'Deep retrofit'!$H$27,IF(F93="Scenario2PBT2",'Deep retrofit'!$I$27,IF(F93="Scenario3PBT2",'Deep retrofit'!$J$27,"")))&amp;IF(F93="Scenario1PBT3",'Deep retrofit'!$K$27,IF(F93="Scenario2PBT3",'Deep retrofit'!$L$27,IF(F93="Scenario3PBT3",'Deep retrofit'!$M$27,"")))&amp;IF(F93="Scenario1PBT4",'Deep retrofit'!$N$27,IF(F93="Scenario2PBT4",'Deep retrofit'!$O$27,IF(F93="Scenario3PBT4",'Deep retrofit'!$P$27,"")))&amp;IF(F93="Scenario1PBT5",'Deep retrofit'!$Q$27,IF(F93="Scenario2PBT5",'Deep retrofit'!$R$27,IF(F93="Scenario3PBT5",'Deep retrofit'!$S$27,"")))&amp;IF(F93="Scenario1PBT6",'Deep retrofit'!$T$27,IF(F93="Scenario2PBT6",'Deep retrofit'!$U$27,IF(F93="Scenario3PBT6",'Deep retrofit'!$V$27,"")))&amp;IF(F93="Scenario1PBT7",'Deep retrofit'!$W$27,IF(F93="Scenario2PBT7",'Deep retrofit'!$X$27,IF(F93="Scenario3PBT7",'Deep retrofit'!$Y$27,"")))&amp;IF(F93="Scenario1PBT8",'Deep retrofit'!$Z$27,IF(F93="Scenario2PBT8",'Deep retrofit'!$AA$27,IF(F93="Scenario3PBT8",'Deep retrofit'!$AB$27,"")))&amp;IF(F93="Scenario1PBT9",'Deep retrofit'!$AC$27,IF(F93="Scenario2PBT9",'Deep retrofit'!$AD$27,IF(F93="Scenario3PBT9",'Deep retrofit'!$AE$27,"")))&amp;IF(F93="Scenario1PBT10",'Deep retrofit'!$AF$27,IF(F93="Scenario2PBT10",'Deep retrofit'!$AG$27,IF(F93="Scenario3PBT10",'Deep retrofit'!$AH$27,"")))&amp;IF(F93="Scenario1PBT11",'Deep retrofit'!$AI$27,IF(F93="Scenario2PBT11",'Deep retrofit'!$AJ$27,IF(F93="Scenario3PBT11",'Deep retrofit'!$AK$27,"")))&amp;IF(F93="Scenario1PBT12",'Deep retrofit'!$AL$27,IF(F93="Scenario2PBT12",'Deep retrofit'!$AM$27,IF(F93="Scenario3PBT12",'Deep retrofit'!$AN$27,"")))&amp;IF(F93="Scenario1PBT13",'Deep retrofit'!$AO$27,IF(F93="Scenario2PBT13",'Deep retrofit'!$AP$27,IF(F93="Scenario3PBT13",'Deep retrofit'!$AQ$27,"")))&amp;IF(F93="Scenario1PBT14",'Deep retrofit'!$AR$27,IF(F93="Scenario2PBT14",'Deep retrofit'!$AS$27,IF(F93="Scenario3PBT14",'Deep retrofit'!$AT$27,"")))&amp;IF(F93="Scenario1PBT15",'Deep retrofit'!$AU$27,IF(F93="Scenario2PBT15",'Deep retrofit'!$AV$27,IF(F93="Scenario3PBT15",'Deep retrofit'!$AW$27,"")))</f>
        <v/>
      </c>
      <c r="T93" s="207">
        <f t="shared" si="51"/>
        <v>0</v>
      </c>
      <c r="U93" s="206" t="str">
        <f>IF(F93="Scenario1PBT1",'Deep retrofit'!$E$38,IF(F93="Scenario2PBT1",'Deep retrofit'!$F$38,IF(F93="Scenario3PBT1",'Deep retrofit'!$G$38,"")))&amp;IF(F93="Scenario1PBT2",'Deep retrofit'!$H$38,IF(F93="Scenario2PBT2",'Deep retrofit'!$I$38,IF(F93="Scenario3PBT2",'Deep retrofit'!$J$38,"")))&amp;IF(F93="Scenario1PBT3",'Deep retrofit'!$K$38,IF(F93="Scenario2PBT3",'Deep retrofit'!$L$38,IF(F93="Scenario3PBT3",'Deep retrofit'!$M$38,"")))&amp;IF(F93="Scenario1PBT4",'Deep retrofit'!$N$38,IF(F93="Scenario2PBT4",'Deep retrofit'!$O$38,IF(F93="Scenario3PBT4",'Deep retrofit'!$P$38,"")))&amp;IF(F93="Scenario1PBT5",'Deep retrofit'!$Q$38,IF(F93="Scenario2PBT5",'Deep retrofit'!$R$38,IF(F93="Scenario3PBT5",'Deep retrofit'!$S$38,"")))&amp;IF(F93="Scenario1PBT6",'Deep retrofit'!$T$38,IF(F93="Scenario2PBT6",'Deep retrofit'!$U$38,IF(F93="Scenario3PBT6",'Deep retrofit'!$V$38,"")))&amp;IF(F93="Scenario1PBT7",'Deep retrofit'!$W$38,IF(F93="Scenario2PBT7",'Deep retrofit'!$X$38,IF(F93="Scenario3PBT7",'Deep retrofit'!$Y$38,"")))&amp;IF(F93="Scenario1PBT8",'Deep retrofit'!$Z$38,IF(F93="Scenario2PBT8",'Deep retrofit'!$AA$38,IF(F93="Scenario3PBT8",'Deep retrofit'!$AB$38,"")))&amp;IF(F93="Scenario1PBT9",'Deep retrofit'!$AC$38,IF(F93="Scenario2PBT9",'Deep retrofit'!$AD$38,IF(F93="Scenario3PBT9",'Deep retrofit'!$AE$38,"")))&amp;IF(F93="Scenario1PBT10",'Deep retrofit'!$AF$38,IF(F93="Scenario2PBT10",'Deep retrofit'!$AG$38,IF(F93="Scenario3PBT10",'Deep retrofit'!$AH$38,"")))&amp;IF(F93="Scenario1PBT11",'Deep retrofit'!$AI$38,IF(F93="Scenario2PBT11",'Deep retrofit'!$AJ$38,IF(F93="Scenario3PBT11",'Deep retrofit'!$AK$38,"")))&amp;IF(F93="Scenario1PBT12",'Deep retrofit'!$AL$38,IF(F93="Scenario2PBT12",'Deep retrofit'!$AM$38,IF(F93="Scenario3PBT12",'Deep retrofit'!$AN$38,"")))&amp;IF(F93="Scenario1PBT13",'Deep retrofit'!$AO$38,IF(F93="Scenario2PBT13",'Deep retrofit'!$AP$38,IF(F93="Scenario3PBT13",'Deep retrofit'!$AQ$38,"")))&amp;IF(F93="Scenario1PBT14",'Deep retrofit'!$AR$38,IF(F93="Scenario2PBT14",'Deep retrofit'!$AS$38,IF(F93="Scenario3PBT14",'Deep retrofit'!$AT$38,"")))&amp;IF(F93="Scenario1PBT15",'Deep retrofit'!$AU$38,IF(F93="Scenario2PBT15",'Deep retrofit'!$AV$38,IF(F93="Scenario3PBT15",'Deep retrofit'!$AW$38,"")))</f>
        <v/>
      </c>
      <c r="V93" s="117">
        <f t="shared" si="52"/>
        <v>0</v>
      </c>
      <c r="W93" s="117" t="str">
        <f>IF(F93="Scenario1PBT1",'Deep retrofit'!$E$40,IF(F93="Scenario2PBT1",'Deep retrofit'!$F$40,IF(F93="Scenario3PBT1",'Deep retrofit'!$G$40,"")))&amp;IF(F93="Scenario1PBT2",'Deep retrofit'!$H$40,IF(F93="Scenario2PBT2",'Deep retrofit'!$I$40,IF(F93="Scenario3PBT2",'Deep retrofit'!$J$40,"")))&amp;IF(F93="Scenario1PBT3",'Deep retrofit'!$K$40,IF(F93="Scenario2PBT3",'Deep retrofit'!$L$40,IF(F93="Scenario3PBT3",'Deep retrofit'!$M$40,"")))&amp;IF(F93="Scenario1PBT4",'Deep retrofit'!$N$40,IF(F93="Scenario2PBT4",'Deep retrofit'!$O$40,IF(F93="Scenario3PBT4",'Deep retrofit'!$P$40,"")))&amp;IF(F93="Scenario1PBT5",'Deep retrofit'!$Q$40,IF(F93="Scenario2PBT5",'Deep retrofit'!$R$40,IF(F93="Scenario3PBT5",'Deep retrofit'!$S$40,"")))&amp;IF(F93="Scenario1PBT6",'Deep retrofit'!$T$40,IF(F93="Scenario2PBT6",'Deep retrofit'!$U$40,IF(F93="Scenario3PBT6",'Deep retrofit'!$V$40,"")))&amp;IF(F93="Scenario1PBT7",'Deep retrofit'!$W$40,IF(F93="Scenario2PBT7",'Deep retrofit'!$X$40,IF(F93="Scenario3PBT7",'Deep retrofit'!$Y$40,"")))&amp;IF(F93="Scenario1PBT8",'Deep retrofit'!$Z$40,IF(F93="Scenario2PBT8",'Deep retrofit'!$AA$40,IF(F93="Scenario3PBT8",'Deep retrofit'!$AB$40,"")))&amp;IF(F93="Scenario1PBT9",'Deep retrofit'!$AC$40,IF(F93="Scenario2PBT9",'Deep retrofit'!$AD$40,IF(F93="Scenario3PBT9",'Deep retrofit'!$AE$40,"")))&amp;IF(F93="Scenario1PBT10",'Deep retrofit'!$AF$40,IF(F93="Scenario2PBT10",'Deep retrofit'!$AG$40,IF(F93="Scenario3PBT10",'Deep retrofit'!$AH$40,"")))&amp;IF(F93="Scenario1PBT11",'Deep retrofit'!$AI$40,IF(F93="Scenario2PBT11",'Deep retrofit'!$AJ$40,IF(F93="Scenario3PBT11",'Deep retrofit'!$AK$40,"")))&amp;IF(F93="Scenario1PBT12",'Deep retrofit'!$AL$40,IF(F93="Scenario2PBT12",'Deep retrofit'!$AM$40,IF(F93="Scenario3PBT12",'Deep retrofit'!$AN$40,"")))&amp;IF(F93="Scenario1PBT13",'Deep retrofit'!$AO$40,IF(F93="Scenario2PBT13",'Deep retrofit'!$AP$40,IF(F93="Scenario3PBT13",'Deep retrofit'!$AQ$40,"")))&amp;IF(F93="Scenario1PBT14",'Deep retrofit'!$AR$40,IF(F93="Scenario2PBT14",'Deep retrofit'!$AS$40,IF(F93="Scenario3PBT14",'Deep retrofit'!$AT$40,"")))&amp;IF(F93="Scenario1PBT15",'Deep retrofit'!$AU$40,IF(F93="Scenario2PBT15",'Deep retrofit'!$AV$40,IF(F93="Scenario3PBT15",'Deep retrofit'!$AW$40,"")))</f>
        <v/>
      </c>
      <c r="X93" s="117">
        <f t="shared" si="53"/>
        <v>0</v>
      </c>
      <c r="Y93" s="117" t="str">
        <f>IF(F93="Scenario1PBT1",'Deep retrofit'!$E$42,IF(F93="Scenario2PBT1",'Deep retrofit'!$F$42,IF(F93="Scenario3PBT1",'Deep retrofit'!$G$42,"")))&amp;IF(F93="Scenario1PBT2",'Deep retrofit'!$H$42,IF(F93="Scenario2PBT2",'Deep retrofit'!$I$42,IF(F93="Scenario3PBT2",'Deep retrofit'!$J$42,"")))&amp;IF(F93="Scenario1PBT3",'Deep retrofit'!$K$42,IF(F93="Scenario2PBT3",'Deep retrofit'!$L$42,IF(F93="Scenario3PBT3",'Deep retrofit'!$M$42,"")))&amp;IF(F93="Scenario1PBT4",'Deep retrofit'!$N$42,IF(F93="Scenario2PBT4",'Deep retrofit'!$O$42,IF(F93="Scenario3PBT4",'Deep retrofit'!$P$42,"")))&amp;IF(F93="Scenario1PBT5",'Deep retrofit'!$Q$42,IF(F93="Scenario2PBT5",'Deep retrofit'!$R$42,IF(F93="Scenario3PBT5",'Deep retrofit'!$S$42,"")))&amp;IF(F93="Scenario1PBT6",'Deep retrofit'!$T$42,IF(F93="Scenario2PBT6",'Deep retrofit'!$U$42,IF(F93="Scenario3PBT6",'Deep retrofit'!$V$42,"")))&amp;IF(F93="Scenario1PBT7",'Deep retrofit'!$W$42,IF(F93="Scenario2PBT7",'Deep retrofit'!$X$42,IF(F93="Scenario3PBT7",'Deep retrofit'!$Y$42,"")))&amp;IF(F93="Scenario1PBT8",'Deep retrofit'!$Z$42,IF(F93="Scenario2PBT8",'Deep retrofit'!$AA$42,IF(F93="Scenario3PBT8",'Deep retrofit'!$AB$42,"")))&amp;IF(F93="Scenario1PBT9",'Deep retrofit'!$AC$42,IF(F93="Scenario2PBT9",'Deep retrofit'!$AD$42,IF(F93="Scenario3PBT9",'Deep retrofit'!$AE$42,"")))&amp;IF(F93="Scenario1PBT10",'Deep retrofit'!$AF$42,IF(F93="Scenario2PBT10",'Deep retrofit'!$AG$42,IF(F93="Scenario3PBT10",'Deep retrofit'!$AH$42,"")))&amp;IF(F93="Scenario1PBT11",'Deep retrofit'!$AI$42,IF(F93="Scenario2PBT11",'Deep retrofit'!$AJ$42,IF(F93="Scenario3PBT11",'Deep retrofit'!$AK$42,"")))&amp;IF(F93="Scenario1PBT12",'Deep retrofit'!$AL$42,IF(F93="Scenario2PBT12",'Deep retrofit'!$AM$42,IF(F93="Scenario3PBT12",'Deep retrofit'!$AN$42,"")))&amp;IF(F93="Scenario1PBT13",'Deep retrofit'!$AO$42,IF(F93="Scenario2PBT13",'Deep retrofit'!$AP$42,IF(F93="Scenario3PBT13",'Deep retrofit'!$AQ$42,"")))&amp;IF(F93="Scenario1PBT14",'Deep retrofit'!$AR$42,IF(F93="Scenario2PBT14",'Deep retrofit'!$AS$42,IF(F93="Scenario3PBT14",'Deep retrofit'!$AT$42,"")))&amp;IF(F93="Scenario1PBT15",'Deep retrofit'!$AU$42,IF(F93="Scenario2PBT15",'Deep retrofit'!$AV$42,IF(F93="Scenario3PBT15",'Deep retrofit'!$AW$42,"")))</f>
        <v/>
      </c>
      <c r="Z93" s="117">
        <f t="shared" si="54"/>
        <v>0</v>
      </c>
      <c r="AA93" s="269" t="str">
        <f>IF(F93="Scenario1PBT1",'Deep retrofit'!$E$101,IF(F93="Scenario2PBT1",'Deep retrofit'!$F$101,IF(F93="Scenario3PBT1",'Deep retrofit'!$G$101,"")))&amp;IF(F93="Scenario1PBT2",'Deep retrofit'!$H$101,IF(F93="Scenario2PBT2",'Deep retrofit'!$I$101,IF(F93="Scenario3PBT2",'Deep retrofit'!$J$101,"")))&amp;IF(F93="Scenario1PBT3",'Deep retrofit'!$K$101,IF(F93="Scenario2PBT3",'Deep retrofit'!$L$101,IF(F93="Scenario3PBT3",'Deep retrofit'!$M$101,"")))&amp;IF(F93="Scenario1PBT4",'Deep retrofit'!$N$101,IF(F93="Scenario2PBT4",'Deep retrofit'!$O$101,IF(F93="Scenario3PBT4",'Deep retrofit'!$P$101,"")))&amp;IF(F93="Scenario1PBT5",'Deep retrofit'!$Q$101,IF(F93="Scenario2PBT5",'Deep retrofit'!$R$101,IF(F93="Scenario3PBT5",'Deep retrofit'!$S$101,"")))&amp;IF(F93="Scenario1PBT6",'Deep retrofit'!$T$101,IF(F93="Scenario2PBT6",'Deep retrofit'!$U$101,IF(F93="Scenario3PBT6",'Deep retrofit'!$V$101,"")))&amp;IF(F93="Scenario1PBT7",'Deep retrofit'!$W$101,IF(F93="Scenario2PBT7",'Deep retrofit'!$X$101,IF(F93="Scenario3PBT7",'Deep retrofit'!$Y$101,"")))&amp;IF(F93="Scenario1PBT8",'Deep retrofit'!$Z$101,IF(F93="Scenario2PBT8",'Deep retrofit'!$AA$101,IF(F93="Scenario3PBT8",'Deep retrofit'!$AB$101,"")))&amp;IF(F93="Scenario1PBT9",'Deep retrofit'!$AC$101,IF(F93="Scenario2PBT9",'Deep retrofit'!$AD$101,IF(F93="Scenario3PBT9",'Deep retrofit'!$AE$101,"")))&amp;IF(F93="Scenario1PBT10",'Deep retrofit'!$AF$101,IF(F93="Scenario2PBT10",'Deep retrofit'!$AG$101,IF(F93="Scenario3PBT10",'Deep retrofit'!$AH$101,"")))&amp;IF(F93="Scenario1PBT11",'Deep retrofit'!$AI$101,IF(F93="Scenario2PBT11",'Deep retrofit'!$AJ$101,IF(F93="Scenario3PBT11",'Deep retrofit'!$AK$101,"")))&amp;IF(F93="Scenario1PBT12",'Deep retrofit'!$AL$101,IF(F93="Scenario2PBT12",'Deep retrofit'!$AM$101,IF(F93="Scenario3PBT12",'Deep retrofit'!$AN$101,"")))&amp;IF(F93="Scenario1PBT13",'Deep retrofit'!$AO$101,IF(F93="Scenario2PBT13",'Deep retrofit'!$AP$101,IF(F93="Scenario3PBT13",'Deep retrofit'!$AQ$101,"")))&amp;IF(F93="Scenario1PBT14",'Deep retrofit'!$AR$101,IF(F93="Scenario2PBT14",'Deep retrofit'!$AS$101,IF(F93="Scenario3PBT14",'Deep retrofit'!$AT$101,"")))&amp;IF(F93="Scenario1PBT15",'Deep retrofit'!$AU$101,IF(F93="Scenario2PBT15",'Deep retrofit'!$AV$101,IF(F93="Scenario3PBT15",'Deep retrofit'!$AW$101,"")))</f>
        <v/>
      </c>
      <c r="AB93" s="179">
        <f t="shared" si="55"/>
        <v>0</v>
      </c>
      <c r="AC93" s="208">
        <f>IFERROR('Projection_Base-case'!G93-G93,0)</f>
        <v>0</v>
      </c>
      <c r="AD93" s="117">
        <f t="shared" si="34"/>
        <v>0</v>
      </c>
      <c r="AE93" s="117">
        <f>IFERROR(100*AC93/'Projection_Base-case'!G93,0)</f>
        <v>0</v>
      </c>
      <c r="AF93" s="117">
        <f>IFERROR('Projection_Base-case'!I93-I93,0)</f>
        <v>0</v>
      </c>
      <c r="AG93" s="117">
        <f t="shared" si="35"/>
        <v>0</v>
      </c>
      <c r="AH93" s="117">
        <f>IFERROR(100*AF93/'Projection_Base-case'!I93,0)</f>
        <v>0</v>
      </c>
      <c r="AI93" s="117">
        <f>IFERROR('Projection_Base-case'!K93-K93,0)</f>
        <v>0</v>
      </c>
      <c r="AJ93" s="117">
        <f t="shared" si="36"/>
        <v>0</v>
      </c>
      <c r="AK93" s="117">
        <f>IFERROR(100*AI93/'Projection_Base-case'!K93,0)</f>
        <v>0</v>
      </c>
      <c r="AL93" s="117">
        <f>IFERROR(M93-'Projection_Base-case'!M93,0)</f>
        <v>0</v>
      </c>
      <c r="AM93" s="117">
        <f t="shared" si="37"/>
        <v>0</v>
      </c>
      <c r="AN93" s="179">
        <f>IFERROR(IF('Projection_Base-case'!N93&gt;0,100*AM93/'Projection_Base-case'!N93,100*AM93/N93),0)</f>
        <v>0</v>
      </c>
      <c r="AO93" s="206">
        <f>IFERROR('Projection_Base-case'!O93-O93,0)</f>
        <v>0</v>
      </c>
      <c r="AP93" s="117">
        <f t="shared" si="38"/>
        <v>0</v>
      </c>
      <c r="AQ93" s="117">
        <f>IFERROR(100*AO93/'Projection_Base-case'!O93,0)</f>
        <v>0</v>
      </c>
      <c r="AR93" s="117">
        <f>IFERROR('Projection_Base-case'!Q93-Q93,0)</f>
        <v>0</v>
      </c>
      <c r="AS93" s="117">
        <f t="shared" si="39"/>
        <v>0</v>
      </c>
      <c r="AT93" s="117">
        <f>IFERROR(100*AR93/'Projection_Base-case'!Q93,0)</f>
        <v>0</v>
      </c>
      <c r="AU93" s="117">
        <f>IFERROR('Projection_Base-case'!S93-S93,0)</f>
        <v>0</v>
      </c>
      <c r="AV93" s="117">
        <f t="shared" si="40"/>
        <v>0</v>
      </c>
      <c r="AW93" s="118">
        <f>IFERROR(100*AU93/'Projection_Base-case'!S93,0)</f>
        <v>0</v>
      </c>
      <c r="AX93" s="206">
        <f>IFERROR('Projection_Base-case'!U93-U93,0)</f>
        <v>0</v>
      </c>
      <c r="AY93" s="117">
        <f t="shared" si="41"/>
        <v>0</v>
      </c>
      <c r="AZ93" s="117">
        <f>IFERROR(100*AX93/'Projection_Base-case'!U93,0)</f>
        <v>0</v>
      </c>
      <c r="BA93" s="117">
        <f>IFERROR('Projection_Base-case'!W93-W93,0)</f>
        <v>0</v>
      </c>
      <c r="BB93" s="117">
        <f t="shared" si="42"/>
        <v>0</v>
      </c>
      <c r="BC93" s="117">
        <f>IFERROR(100*BA93/'Projection_Base-case'!W93,0)</f>
        <v>0</v>
      </c>
      <c r="BD93" s="117">
        <f>IFERROR('Projection_Base-case'!Y93-Y93,0)</f>
        <v>0</v>
      </c>
      <c r="BE93" s="117">
        <f t="shared" si="43"/>
        <v>0</v>
      </c>
      <c r="BF93" s="117">
        <f>IFERROR(100*BD93/'Projection_Base-case'!Y93,0)</f>
        <v>0</v>
      </c>
      <c r="BG93" s="178">
        <f t="shared" si="56"/>
        <v>0</v>
      </c>
      <c r="BH93" s="179">
        <f t="shared" si="57"/>
        <v>0</v>
      </c>
    </row>
    <row r="94" spans="1:60">
      <c r="A94" s="205">
        <v>89</v>
      </c>
      <c r="B94" s="178">
        <f>IF('Projection_Base-case'!B94&lt;&gt;"",'Projection_Base-case'!B94,0)</f>
        <v>0</v>
      </c>
      <c r="C94" s="178">
        <f>IF('Projection_Base-case'!C94&lt;&gt;"",'Projection_Base-case'!C94,0)</f>
        <v>0</v>
      </c>
      <c r="D94" s="178">
        <f>IF('Projection_Base-case'!D94&lt;&gt;"",'Projection_Base-case'!D94,0)</f>
        <v>0</v>
      </c>
      <c r="E94" s="107" t="str">
        <f>IF(AND('Résultats deep'!$AC$3="OUI",'Résultats deep'!E93&lt;&gt;""),'Résultats deep'!E93,IF(OR(D94="PBT1",D94="PBT2",D94="PBT3",D94="PBT4",D94="PBT5",D94="PBT6",D94="PBT7"),"Scenario1",""))</f>
        <v/>
      </c>
      <c r="F94" s="202" t="str">
        <f t="shared" si="44"/>
        <v>0</v>
      </c>
      <c r="G94" s="177" t="str">
        <f>IF(F94="Scenario1PBT1",'Deep retrofit'!$E$6,IF(F94="Scenario2PBT1",'Deep retrofit'!$F$6,IF(F94="Scenario3PBT1",'Deep retrofit'!$G$6,"")))&amp;IF(F94="Scenario1PBT2",'Deep retrofit'!$H$6,IF(F94="Scenario2PBT2",'Deep retrofit'!$I$6,IF(F94="Scenario3PBT2",'Deep retrofit'!$J$6,"")))&amp;IF(F94="Scenario1PBT3",'Deep retrofit'!$K$6,IF(F94="Scenario2PBT3",'Deep retrofit'!$L$6,IF(F94="Scenario3PBT3",'Deep retrofit'!$M$6,"")))&amp;IF(F94="Scenario1PBT4",'Deep retrofit'!$N$6,IF(F94="Scenario2PBT4",'Deep retrofit'!$O$6,IF(F94="Scenario3PBT4",'Deep retrofit'!$P$6,"")))&amp;IF(F94="Scenario1PBT5",'Deep retrofit'!$Q$6,IF(F94="Scenario2PBT5",'Deep retrofit'!$R$6,IF(F94="Scenario3PBT5",'Deep retrofit'!$S$6,"")))&amp;IF(F94="Scenario1PBT6",'Deep retrofit'!$T$6,IF(F94="Scenario2PBT6",'Deep retrofit'!$U$6,IF(F94="Scenario3PBT6",'Deep retrofit'!$V$6,"")))&amp;IF(F94="Scenario1PBT7",'Deep retrofit'!$W$6,IF(F94="Scenario2PBT7",'Deep retrofit'!$X$6,IF(F94="Scenario3PBT7",'Deep retrofit'!$Y$6,"")))&amp;IF(F94="Scenario1PBT8",'Deep retrofit'!$Z$6,IF(F94="Scenario2PBT8",'Deep retrofit'!$AA$6,IF(F94="Scenario3PBT8",'Deep retrofit'!$AB$6,"")))&amp;IF(F94="Scenario1PBT9",'Deep retrofit'!$AC$6,IF(F94="Scenario2PBT9",'Deep retrofit'!$AD$6,IF(F94="Scenario3PBT9",'Deep retrofit'!$AE$6,"")))&amp;IF(F94="Scenario1PBT10",'Deep retrofit'!$AF$6,IF(F94="Scenario2PBT10",'Deep retrofit'!$AG$6,IF(F94="Scenario3PBT10",'Deep retrofit'!$AH$6,"")))&amp;IF(F94="Scenario1PBT11",'Deep retrofit'!$AI$6,IF(F94="Scenario2PBT11",'Deep retrofit'!$AJ$6,IF(F94="Scenario3PBT11",'Deep retrofit'!$AK$6,"")))&amp;IF(F94="Scenario1PBT12",'Deep retrofit'!$AL$6,IF(F94="Scenario2PBT12",'Deep retrofit'!$AM$6,IF(F94="Scenario3PBT12",'Deep retrofit'!$AN$6,"")))&amp;IF(F94="Scenario1PBT13",'Deep retrofit'!$AO$6,IF(F94="Scenario2PBT13",'Deep retrofit'!$AP$6,IF(F94="Scenario3PBT13",'Deep retrofit'!$AQ$6,"")))&amp;IF(F94="Scenario1PBT14",'Deep retrofit'!$AR$6,IF(F94="Scenario2PBT14",'Deep retrofit'!$AS$6,IF(F94="Scenario3PBT14",'Deep retrofit'!$AT$6,"")))&amp;IF(F94="Scenario1PBT15",'Deep retrofit'!$AU$6,IF(F94="Scenario2PBT15",'Deep retrofit'!$AV$6,IF(F94="Scenario3PBT15",'Deep retrofit'!$AW$6,"")))</f>
        <v/>
      </c>
      <c r="H94" s="117">
        <f t="shared" si="45"/>
        <v>0</v>
      </c>
      <c r="I94" s="178" t="str">
        <f>IF(F94="Scenario1PBT1",'Deep retrofit'!$E$16,IF(F94="Scenario2PBT1",'Deep retrofit'!$F$16,IF(F94="Scenario3PBT1",'Deep retrofit'!$G$16,"")))&amp;IF(F94="Scenario1PBT2",'Deep retrofit'!$H$16,IF(F94="Scenario2PBT2",'Deep retrofit'!$I$16,IF(F94="Scenario3PBT2",'Deep retrofit'!$J$16,"")))&amp;IF(F94="Scenario1PBT3",'Deep retrofit'!$K$16,IF(F94="Scenario2PBT3",'Deep retrofit'!$L$16,IF(F94="Scenario3PBT3",'Deep retrofit'!$M$16,"")))&amp;IF(F94="Scenario1PBT4",'Deep retrofit'!$N$16,IF(F94="Scenario2PBT4",'Deep retrofit'!$O$16,IF(F94="Scenario3PBT4",'Deep retrofit'!$P$16,"")))&amp;IF(F94="Scenario1PBT5",'Deep retrofit'!$Q$16,IF(F94="Scenario2PBT5",'Deep retrofit'!$R$16,IF(F94="Scenario3PBT5",'Deep retrofit'!$S$16,"")))&amp;IF(F94="Scenario1PBT6",'Deep retrofit'!$T$16,IF(F94="Scenario2PBT6",'Deep retrofit'!$U$16,IF(F94="Scenario3PBT6",'Deep retrofit'!$V$16,"")))&amp;IF(F94="Scenario1PBT7",'Deep retrofit'!$W$16,IF(F94="Scenario2PBT7",'Deep retrofit'!$X$16,IF(F94="Scenario3PBT7",'Deep retrofit'!$Y$16,"")))&amp;IF(F94="Scenario1PBT8",'Deep retrofit'!$Z$16,IF(F94="Scenario2PBT8",'Deep retrofit'!$AA$16,IF(F94="Scenario3PBT8",'Deep retrofit'!$AB$16,"")))&amp;IF(F94="Scenario1PBT9",'Deep retrofit'!$AC$16,IF(F94="Scenario2PBT9",'Deep retrofit'!$AD$16,IF(F94="Scenario3PBT9",'Deep retrofit'!$AE$16,"")))&amp;IF(F94="Scenario1PBT10",'Deep retrofit'!$AF$16,IF(F94="Scenario2PBT10",'Deep retrofit'!$AG$16,IF(F94="Scenario3PBT10",'Deep retrofit'!$AH$16,"")))&amp;IF(F94="Scenario1PBT11",'Deep retrofit'!$AI$16,IF(F94="Scenario2PBT11",'Deep retrofit'!$AJ$16,IF(F94="Scenario3PBT11",'Deep retrofit'!$AK$16,"")))&amp;IF(F94="Scenario1PBT12",'Deep retrofit'!$AL$16,IF(F94="Scenario2PBT12",'Deep retrofit'!$AM$16,IF(F94="Scenario3PBT12",'Deep retrofit'!$AN$16,"")))&amp;IF(F94="Scenario1PBT13",'Deep retrofit'!$AO$16,IF(F94="Scenario2PBT13",'Deep retrofit'!$AP$16,IF(F94="Scenario3PBT13",'Deep retrofit'!$AQ$16,"")))&amp;IF(F94="Scenario1PBT14",'Deep retrofit'!$AR$16,IF(F94="Scenario2PBT14",'Deep retrofit'!$AS$16,IF(F94="Scenario3PBT14",'Deep retrofit'!$AT$16,"")))&amp;IF(F94="Scenario1PBT15",'Deep retrofit'!$AU$16,IF(F94="Scenario2PBT15",'Deep retrofit'!$AV$16,IF(F94="Scenario3PBT15",'Deep retrofit'!$AW$16,"")))</f>
        <v/>
      </c>
      <c r="J94" s="117">
        <f t="shared" si="46"/>
        <v>0</v>
      </c>
      <c r="K94" s="117" t="str">
        <f>IF(F94="Scenario1PBT1",'Deep retrofit'!$E$18,IF(F94="Scenario2PBT1",'Deep retrofit'!$F$18,IF(F94="Scenario3PBT1",'Deep retrofit'!$G$18,"")))&amp;IF(F94="Scenario1PBT2",'Deep retrofit'!$H$18,IF(F94="Scenario2PBT2",'Deep retrofit'!$I$18,IF(F94="Scenario3PBT2",'Deep retrofit'!$J$18,"")))&amp;IF(F94="Scenario1PBT3",'Deep retrofit'!$K$18,IF(F94="Scenario2PBT3",'Deep retrofit'!$L$18,IF(F94="Scenario3PBT3",'Deep retrofit'!$M$18,"")))&amp;IF(F94="Scenario1PBT4",'Deep retrofit'!$N$18,IF(F94="Scenario2PBT4",'Deep retrofit'!$O$18,IF(F94="Scenario3PBT4",'Deep retrofit'!$P$18,"")))&amp;IF(F94="Scenario1PBT5",'Deep retrofit'!$Q$18,IF(F94="Scenario2PBT5",'Deep retrofit'!$R$18,IF(F94="Scenario3PBT5",'Deep retrofit'!$S$18,"")))&amp;IF(F94="Scenario1PBT6",'Deep retrofit'!$T$18,IF(F94="Scenario2PBT6",'Deep retrofit'!$U$18,IF(F94="Scenario3PBT6",'Deep retrofit'!$V$18,"")))&amp;IF(F94="Scenario1PBT7",'Deep retrofit'!$W$18,IF(F94="Scenario2PBT7",'Deep retrofit'!$X$18,IF(F94="Scenario3PBT7",'Deep retrofit'!$Y$18,"")))&amp;IF(F94="Scenario1PBT8",'Deep retrofit'!$Z$18,IF(F94="Scenario2PBT8",'Deep retrofit'!$AA$18,IF(F94="Scenario3PBT8",'Deep retrofit'!$AB$18,"")))&amp;IF(F94="Scenario1PBT9",'Deep retrofit'!$AC$18,IF(F94="Scenario2PBT9",'Deep retrofit'!$AD$18,IF(F94="Scenario3PBT9",'Deep retrofit'!$AE$18,"")))&amp;IF(F94="Scenario1PBT10",'Deep retrofit'!$AF$18,IF(F94="Scenario2PBT10",'Deep retrofit'!$AG$18,IF(F94="Scenario3PBT10",'Deep retrofit'!$AH$18,"")))&amp;IF(F94="Scenario1PBT11",'Deep retrofit'!$AI$18,IF(F94="Scenario2PBT11",'Deep retrofit'!$AJ$18,IF(F94="Scenario3PBT11",'Deep retrofit'!$AK$18,"")))&amp;IF(F94="Scenario1PBT12",'Deep retrofit'!$AL$18,IF(F94="Scenario2PBT12",'Deep retrofit'!$AM$18,IF(F94="Scenario3PBT12",'Deep retrofit'!$AN$18,"")))&amp;IF(F94="Scenario1PBT13",'Deep retrofit'!$AO$18,IF(F94="Scenario2PBT13",'Deep retrofit'!$AP$18,IF(F94="Scenario3PBT13",'Deep retrofit'!$AQ$18,"")))&amp;IF(F94="Scenario1PBT14",'Deep retrofit'!$AR$18,IF(F94="Scenario2PBT14",'Deep retrofit'!$AS$18,IF(F94="Scenario3PBT14",'Deep retrofit'!$AT$18,"")))&amp;IF(F94="Scenario1PBT15",'Deep retrofit'!$AU$18,IF(F94="Scenario2PBT15",'Deep retrofit'!$AV$18,IF(F94="Scenario3PBT15",'Deep retrofit'!$AW$18,"")))</f>
        <v/>
      </c>
      <c r="L94" s="117">
        <f t="shared" si="47"/>
        <v>0</v>
      </c>
      <c r="M94" s="117" t="str">
        <f>IF(F94="Scenario1PBT1",'Deep retrofit'!$E$20,IF(F94="Scenario2PBT1",'Deep retrofit'!$F$20,IF(F94="Scenario3PBT1",'Deep retrofit'!$G$20,"")))&amp;IF(F94="Scenario1PBT2",'Deep retrofit'!$H$20,IF(F94="Scenario2PBT2",'Deep retrofit'!$I$20,IF(F94="Scenario3PBT2",'Deep retrofit'!$J$20,"")))&amp;IF(F94="Scenario1PBT3",'Deep retrofit'!$K$20,IF(F94="Scenario2PBT3",'Deep retrofit'!$L$20,IF(F94="Scenario3PBT3",'Deep retrofit'!$M$20,"")))&amp;IF(F94="Scenario1PBT4",'Deep retrofit'!$N$20,IF(F94="Scenario2PBT4",'Deep retrofit'!$O$20,IF(F94="Scenario3PBT4",'Deep retrofit'!$P$20,"")))&amp;IF(F94="Scenario1PBT5",'Deep retrofit'!$Q$20,IF(F94="Scenario2PBT5",'Deep retrofit'!$R$20,IF(F94="Scenario3PBT5",'Deep retrofit'!$S$20,"")))&amp;IF(F94="Scenario1PBT6",'Deep retrofit'!$T$20,IF(F94="Scenario2PBT6",'Deep retrofit'!$U$20,IF(F94="Scenario3PBT6",'Deep retrofit'!$V$20,"")))&amp;IF(F94="Scenario1PBT7",'Deep retrofit'!$W$20,IF(F94="Scenario2PBT7",'Deep retrofit'!$X$20,IF(F94="Scenario3PBT7",'Deep retrofit'!$Y$20,"")))&amp;IF(F94="Scenario1PBT8",'Deep retrofit'!$Z$20,IF(F94="Scenario2PBT8",'Deep retrofit'!$AA$20,IF(F94="Scenario3PBT8",'Deep retrofit'!$AB$20,"")))&amp;IF(F94="Scenario1PBT9",'Deep retrofit'!$AC$20,IF(F94="Scenario2PBT9",'Deep retrofit'!$AD$20,IF(F94="Scenario3PBT9",'Deep retrofit'!$AE$20,"")))&amp;IF(F94="Scenario1PBT10",'Deep retrofit'!$AF$20,IF(F94="Scenario2PBT10",'Deep retrofit'!$AG$20,IF(F94="Scenario3PBT10",'Deep retrofit'!$AH$20,"")))&amp;IF(F94="Scenario1PBT11",'Deep retrofit'!$AI$20,IF(F94="Scenario2PBT11",'Deep retrofit'!$AJ$20,IF(F94="Scenario3PBT11",'Deep retrofit'!$AK$20,"")))&amp;IF(F94="Scenario1PBT12",'Deep retrofit'!$AL$20,IF(F94="Scenario2PBT12",'Deep retrofit'!$AM$20,IF(F94="Scenario3PBT12",'Deep retrofit'!$AN$20,"")))&amp;IF(F94="Scenario1PBT13",'Deep retrofit'!$AO$20,IF(F94="Scenario2PBT13",'Deep retrofit'!$AP$20,IF(F94="Scenario3PBT13",'Deep retrofit'!$AQ$20,"")))&amp;IF(F94="Scenario1PBT14",'Deep retrofit'!$AR$20,IF(F94="Scenario2PBT14",'Deep retrofit'!$AS$20,IF(F94="Scenario3PBT14",'Deep retrofit'!$AT$20,"")))&amp;IF(F94="Scenario1PBT15",'Deep retrofit'!$AU$20,IF(F94="Scenario2PBT15",'Deep retrofit'!$AV$20,IF(F94="Scenario3PBT15",'Deep retrofit'!$AW$20,"")))</f>
        <v/>
      </c>
      <c r="N94" s="118">
        <f t="shared" si="48"/>
        <v>0</v>
      </c>
      <c r="O94" s="206" t="str">
        <f>IF(F94="Scenario1PBT1",'Deep retrofit'!$E$23,IF(F94="Scenario2PBT1",'Deep retrofit'!$F$23,IF(F94="Scenario3PBT1",'Deep retrofit'!$G$23,"")))&amp;IF(F94="Scenario1PBT2",'Deep retrofit'!$H$23,IF(F94="Scenario2PBT2",'Deep retrofit'!$I$23,IF(F94="Scenario3PBT2",'Deep retrofit'!$J$23,"")))&amp;IF(F94="Scenario1PBT3",'Deep retrofit'!$K$23,IF(F94="Scenario2PBT3",'Deep retrofit'!$L$23,IF(F94="Scenario3PBT3",'Deep retrofit'!$M$23,"")))&amp;IF(F94="Scenario1PBT4",'Deep retrofit'!$N$23,IF(F94="Scenario2PBT4",'Deep retrofit'!$O$23,IF(F94="Scenario3PBT4",'Deep retrofit'!$P$23,"")))&amp;IF(F94="Scenario1PBT5",'Deep retrofit'!$Q$23,IF(F94="Scenario2PBT5",'Deep retrofit'!$R$23,IF(F94="Scenario3PBT5",'Deep retrofit'!$S$23,"")))&amp;IF(F94="Scenario1PBT6",'Deep retrofit'!$T$23,IF(F94="Scenario2PBT6",'Deep retrofit'!$U$23,IF(F94="Scenario3PBT6",'Deep retrofit'!$V$23,"")))&amp;IF(F94="Scenario1PBT7",'Deep retrofit'!$W$23,IF(F94="Scenario2PBT7",'Deep retrofit'!$X$23,IF(F94="Scenario3PBT7",'Deep retrofit'!$Y$23,"")))&amp;IF(F94="Scenario1PBT8",'Deep retrofit'!$Z$23,IF(F94="Scenario2PBT8",'Deep retrofit'!$AA$23,IF(F94="Scenario3PBT8",'Deep retrofit'!$AB$23,"")))&amp;IF(F94="Scenario1PBT9",'Deep retrofit'!$AC$23,IF(F94="Scenario2PBT9",'Deep retrofit'!$AD$23,IF(F94="Scenario3PBT9",'Deep retrofit'!$AE$23,"")))&amp;IF(F94="Scenario1PBT10",'Deep retrofit'!$AF$23,IF(F94="Scenario2PBT10",'Deep retrofit'!$AG$23,IF(F94="Scenario3PBT10",'Deep retrofit'!$AH$23,"")))&amp;IF(F94="Scenario1PBT11",'Deep retrofit'!$AI$23,IF(F94="Scenario2PBT11",'Deep retrofit'!$AJ$23,IF(F94="Scenario3PBT11",'Deep retrofit'!$AK$23,"")))&amp;IF(F94="Scenario1PBT12",'Deep retrofit'!$AL$23,IF(F94="Scenario2PBT12",'Deep retrofit'!$AM$23,IF(F94="Scenario3PBT12",'Deep retrofit'!$AN$23,"")))&amp;IF(F94="Scenario1PBT13",'Deep retrofit'!$AO$23,IF(F94="Scenario2PBT13",'Deep retrofit'!$AP$23,IF(F94="Scenario3PBT13",'Deep retrofit'!$AQ$23,"")))&amp;IF(F94="Scenario1PBT14",'Deep retrofit'!$AR$23,IF(F94="Scenario2PBT14",'Deep retrofit'!$AS$23,IF(F94="Scenario3PBT14",'Deep retrofit'!$AT$23,"")))&amp;IF(F94="Scenario1PBT15",'Deep retrofit'!$AU$23,IF(F94="Scenario2PBT15",'Deep retrofit'!$AV$23,IF(F94="Scenario3PBT15",'Deep retrofit'!$AW$23,"")))</f>
        <v/>
      </c>
      <c r="P94" s="117">
        <f t="shared" si="49"/>
        <v>0</v>
      </c>
      <c r="Q94" s="117" t="str">
        <f>IF(F94="Scenario1PBT1",'Deep retrofit'!$E$25,IF(F94="Scenario2PBT1",'Deep retrofit'!$F$25,IF(F94="Scenario3PBT1",'Deep retrofit'!$G$25,"")))&amp;IF(F94="Scenario1PBT2",'Deep retrofit'!$H$25,IF(F94="Scenario2PBT2",'Deep retrofit'!$I$25,IF(F94="Scenario3PBT2",'Deep retrofit'!$J$25,"")))&amp;IF(F94="Scenario1PBT3",'Deep retrofit'!$K$25,IF(F94="Scenario2PBT3",'Deep retrofit'!$L$25,IF(F94="Scenario3PBT3",'Deep retrofit'!$M$25,"")))&amp;IF(F94="Scenario1PBT4",'Deep retrofit'!$N$25,IF(F94="Scenario2PBT4",'Deep retrofit'!$O$25,IF(F94="Scenario3PBT4",'Deep retrofit'!$P$25,"")))&amp;IF(F94="Scenario1PBT5",'Deep retrofit'!$Q$25,IF(F94="Scenario2PBT5",'Deep retrofit'!$R$25,IF(F94="Scenario3PBT5",'Deep retrofit'!$S$25,"")))&amp;IF(F94="Scenario1PBT6",'Deep retrofit'!$T$25,IF(F94="Scenario2PBT6",'Deep retrofit'!$U$25,IF(F94="Scenario3PBT6",'Deep retrofit'!$V$25,"")))&amp;IF(F94="Scenario1PBT7",'Deep retrofit'!$W$25,IF(F94="Scenario2PBT7",'Deep retrofit'!$X$25,IF(F94="Scenario3PBT7",'Deep retrofit'!$Y$25,"")))&amp;IF(F94="Scenario1PBT8",'Deep retrofit'!$Z$25,IF(F94="Scenario2PBT8",'Deep retrofit'!$AA$25,IF(F94="Scenario3PBT8",'Deep retrofit'!$AB$25,"")))&amp;IF(F94="Scenario1PBT9",'Deep retrofit'!$AC$25,IF(F94="Scenario2PBT9",'Deep retrofit'!$AD$25,IF(F94="Scenario3PBT9",'Deep retrofit'!$AE$25,"")))&amp;IF(F94="Scenario1PBT10",'Deep retrofit'!$AF$25,IF(F94="Scenario2PBT10",'Deep retrofit'!$AG$25,IF(F94="Scenario3PBT10",'Deep retrofit'!$AH$25,"")))&amp;IF(F94="Scenario1PBT11",'Deep retrofit'!$AI$25,IF(F94="Scenario2PBT11",'Deep retrofit'!$AJ$25,IF(F94="Scenario3PBT11",'Deep retrofit'!$AK$25,"")))&amp;IF(F94="Scenario1PBT12",'Deep retrofit'!$AL$25,IF(F94="Scenario2PBT12",'Deep retrofit'!$AM$25,IF(F94="Scenario3PBT12",'Deep retrofit'!$AN$25,"")))&amp;IF(F94="Scenario1PBT13",'Deep retrofit'!$AO$25,IF(F94="Scenario2PBT13",'Deep retrofit'!$AP$25,IF(F94="Scenario3PBT13",'Deep retrofit'!$AQ$25,"")))&amp;IF(F94="Scenario1PBT14",'Deep retrofit'!$AR$25,IF(F94="Scenario2PBT14",'Deep retrofit'!$AS$25,IF(F94="Scenario3PBT14",'Deep retrofit'!$AT$25,"")))&amp;IF(F94="Scenario1PBT15",'Deep retrofit'!$AU$25,IF(F94="Scenario2PBT15",'Deep retrofit'!$AV$25,IF(F94="Scenario3PBT15",'Deep retrofit'!$AW$25,"")))</f>
        <v/>
      </c>
      <c r="R94" s="117">
        <f t="shared" si="50"/>
        <v>0</v>
      </c>
      <c r="S94" s="117" t="str">
        <f>IF(F94="Scenario1PBT1",'Deep retrofit'!$E$27,IF(F94="Scenario2PBT1",'Deep retrofit'!$F$27,IF(F94="Scenario3PBT1",'Deep retrofit'!$G$27,"")))&amp;IF(F94="Scenario1PBT2",'Deep retrofit'!$H$27,IF(F94="Scenario2PBT2",'Deep retrofit'!$I$27,IF(F94="Scenario3PBT2",'Deep retrofit'!$J$27,"")))&amp;IF(F94="Scenario1PBT3",'Deep retrofit'!$K$27,IF(F94="Scenario2PBT3",'Deep retrofit'!$L$27,IF(F94="Scenario3PBT3",'Deep retrofit'!$M$27,"")))&amp;IF(F94="Scenario1PBT4",'Deep retrofit'!$N$27,IF(F94="Scenario2PBT4",'Deep retrofit'!$O$27,IF(F94="Scenario3PBT4",'Deep retrofit'!$P$27,"")))&amp;IF(F94="Scenario1PBT5",'Deep retrofit'!$Q$27,IF(F94="Scenario2PBT5",'Deep retrofit'!$R$27,IF(F94="Scenario3PBT5",'Deep retrofit'!$S$27,"")))&amp;IF(F94="Scenario1PBT6",'Deep retrofit'!$T$27,IF(F94="Scenario2PBT6",'Deep retrofit'!$U$27,IF(F94="Scenario3PBT6",'Deep retrofit'!$V$27,"")))&amp;IF(F94="Scenario1PBT7",'Deep retrofit'!$W$27,IF(F94="Scenario2PBT7",'Deep retrofit'!$X$27,IF(F94="Scenario3PBT7",'Deep retrofit'!$Y$27,"")))&amp;IF(F94="Scenario1PBT8",'Deep retrofit'!$Z$27,IF(F94="Scenario2PBT8",'Deep retrofit'!$AA$27,IF(F94="Scenario3PBT8",'Deep retrofit'!$AB$27,"")))&amp;IF(F94="Scenario1PBT9",'Deep retrofit'!$AC$27,IF(F94="Scenario2PBT9",'Deep retrofit'!$AD$27,IF(F94="Scenario3PBT9",'Deep retrofit'!$AE$27,"")))&amp;IF(F94="Scenario1PBT10",'Deep retrofit'!$AF$27,IF(F94="Scenario2PBT10",'Deep retrofit'!$AG$27,IF(F94="Scenario3PBT10",'Deep retrofit'!$AH$27,"")))&amp;IF(F94="Scenario1PBT11",'Deep retrofit'!$AI$27,IF(F94="Scenario2PBT11",'Deep retrofit'!$AJ$27,IF(F94="Scenario3PBT11",'Deep retrofit'!$AK$27,"")))&amp;IF(F94="Scenario1PBT12",'Deep retrofit'!$AL$27,IF(F94="Scenario2PBT12",'Deep retrofit'!$AM$27,IF(F94="Scenario3PBT12",'Deep retrofit'!$AN$27,"")))&amp;IF(F94="Scenario1PBT13",'Deep retrofit'!$AO$27,IF(F94="Scenario2PBT13",'Deep retrofit'!$AP$27,IF(F94="Scenario3PBT13",'Deep retrofit'!$AQ$27,"")))&amp;IF(F94="Scenario1PBT14",'Deep retrofit'!$AR$27,IF(F94="Scenario2PBT14",'Deep retrofit'!$AS$27,IF(F94="Scenario3PBT14",'Deep retrofit'!$AT$27,"")))&amp;IF(F94="Scenario1PBT15",'Deep retrofit'!$AU$27,IF(F94="Scenario2PBT15",'Deep retrofit'!$AV$27,IF(F94="Scenario3PBT15",'Deep retrofit'!$AW$27,"")))</f>
        <v/>
      </c>
      <c r="T94" s="207">
        <f t="shared" si="51"/>
        <v>0</v>
      </c>
      <c r="U94" s="206" t="str">
        <f>IF(F94="Scenario1PBT1",'Deep retrofit'!$E$38,IF(F94="Scenario2PBT1",'Deep retrofit'!$F$38,IF(F94="Scenario3PBT1",'Deep retrofit'!$G$38,"")))&amp;IF(F94="Scenario1PBT2",'Deep retrofit'!$H$38,IF(F94="Scenario2PBT2",'Deep retrofit'!$I$38,IF(F94="Scenario3PBT2",'Deep retrofit'!$J$38,"")))&amp;IF(F94="Scenario1PBT3",'Deep retrofit'!$K$38,IF(F94="Scenario2PBT3",'Deep retrofit'!$L$38,IF(F94="Scenario3PBT3",'Deep retrofit'!$M$38,"")))&amp;IF(F94="Scenario1PBT4",'Deep retrofit'!$N$38,IF(F94="Scenario2PBT4",'Deep retrofit'!$O$38,IF(F94="Scenario3PBT4",'Deep retrofit'!$P$38,"")))&amp;IF(F94="Scenario1PBT5",'Deep retrofit'!$Q$38,IF(F94="Scenario2PBT5",'Deep retrofit'!$R$38,IF(F94="Scenario3PBT5",'Deep retrofit'!$S$38,"")))&amp;IF(F94="Scenario1PBT6",'Deep retrofit'!$T$38,IF(F94="Scenario2PBT6",'Deep retrofit'!$U$38,IF(F94="Scenario3PBT6",'Deep retrofit'!$V$38,"")))&amp;IF(F94="Scenario1PBT7",'Deep retrofit'!$W$38,IF(F94="Scenario2PBT7",'Deep retrofit'!$X$38,IF(F94="Scenario3PBT7",'Deep retrofit'!$Y$38,"")))&amp;IF(F94="Scenario1PBT8",'Deep retrofit'!$Z$38,IF(F94="Scenario2PBT8",'Deep retrofit'!$AA$38,IF(F94="Scenario3PBT8",'Deep retrofit'!$AB$38,"")))&amp;IF(F94="Scenario1PBT9",'Deep retrofit'!$AC$38,IF(F94="Scenario2PBT9",'Deep retrofit'!$AD$38,IF(F94="Scenario3PBT9",'Deep retrofit'!$AE$38,"")))&amp;IF(F94="Scenario1PBT10",'Deep retrofit'!$AF$38,IF(F94="Scenario2PBT10",'Deep retrofit'!$AG$38,IF(F94="Scenario3PBT10",'Deep retrofit'!$AH$38,"")))&amp;IF(F94="Scenario1PBT11",'Deep retrofit'!$AI$38,IF(F94="Scenario2PBT11",'Deep retrofit'!$AJ$38,IF(F94="Scenario3PBT11",'Deep retrofit'!$AK$38,"")))&amp;IF(F94="Scenario1PBT12",'Deep retrofit'!$AL$38,IF(F94="Scenario2PBT12",'Deep retrofit'!$AM$38,IF(F94="Scenario3PBT12",'Deep retrofit'!$AN$38,"")))&amp;IF(F94="Scenario1PBT13",'Deep retrofit'!$AO$38,IF(F94="Scenario2PBT13",'Deep retrofit'!$AP$38,IF(F94="Scenario3PBT13",'Deep retrofit'!$AQ$38,"")))&amp;IF(F94="Scenario1PBT14",'Deep retrofit'!$AR$38,IF(F94="Scenario2PBT14",'Deep retrofit'!$AS$38,IF(F94="Scenario3PBT14",'Deep retrofit'!$AT$38,"")))&amp;IF(F94="Scenario1PBT15",'Deep retrofit'!$AU$38,IF(F94="Scenario2PBT15",'Deep retrofit'!$AV$38,IF(F94="Scenario3PBT15",'Deep retrofit'!$AW$38,"")))</f>
        <v/>
      </c>
      <c r="V94" s="117">
        <f t="shared" si="52"/>
        <v>0</v>
      </c>
      <c r="W94" s="117" t="str">
        <f>IF(F94="Scenario1PBT1",'Deep retrofit'!$E$40,IF(F94="Scenario2PBT1",'Deep retrofit'!$F$40,IF(F94="Scenario3PBT1",'Deep retrofit'!$G$40,"")))&amp;IF(F94="Scenario1PBT2",'Deep retrofit'!$H$40,IF(F94="Scenario2PBT2",'Deep retrofit'!$I$40,IF(F94="Scenario3PBT2",'Deep retrofit'!$J$40,"")))&amp;IF(F94="Scenario1PBT3",'Deep retrofit'!$K$40,IF(F94="Scenario2PBT3",'Deep retrofit'!$L$40,IF(F94="Scenario3PBT3",'Deep retrofit'!$M$40,"")))&amp;IF(F94="Scenario1PBT4",'Deep retrofit'!$N$40,IF(F94="Scenario2PBT4",'Deep retrofit'!$O$40,IF(F94="Scenario3PBT4",'Deep retrofit'!$P$40,"")))&amp;IF(F94="Scenario1PBT5",'Deep retrofit'!$Q$40,IF(F94="Scenario2PBT5",'Deep retrofit'!$R$40,IF(F94="Scenario3PBT5",'Deep retrofit'!$S$40,"")))&amp;IF(F94="Scenario1PBT6",'Deep retrofit'!$T$40,IF(F94="Scenario2PBT6",'Deep retrofit'!$U$40,IF(F94="Scenario3PBT6",'Deep retrofit'!$V$40,"")))&amp;IF(F94="Scenario1PBT7",'Deep retrofit'!$W$40,IF(F94="Scenario2PBT7",'Deep retrofit'!$X$40,IF(F94="Scenario3PBT7",'Deep retrofit'!$Y$40,"")))&amp;IF(F94="Scenario1PBT8",'Deep retrofit'!$Z$40,IF(F94="Scenario2PBT8",'Deep retrofit'!$AA$40,IF(F94="Scenario3PBT8",'Deep retrofit'!$AB$40,"")))&amp;IF(F94="Scenario1PBT9",'Deep retrofit'!$AC$40,IF(F94="Scenario2PBT9",'Deep retrofit'!$AD$40,IF(F94="Scenario3PBT9",'Deep retrofit'!$AE$40,"")))&amp;IF(F94="Scenario1PBT10",'Deep retrofit'!$AF$40,IF(F94="Scenario2PBT10",'Deep retrofit'!$AG$40,IF(F94="Scenario3PBT10",'Deep retrofit'!$AH$40,"")))&amp;IF(F94="Scenario1PBT11",'Deep retrofit'!$AI$40,IF(F94="Scenario2PBT11",'Deep retrofit'!$AJ$40,IF(F94="Scenario3PBT11",'Deep retrofit'!$AK$40,"")))&amp;IF(F94="Scenario1PBT12",'Deep retrofit'!$AL$40,IF(F94="Scenario2PBT12",'Deep retrofit'!$AM$40,IF(F94="Scenario3PBT12",'Deep retrofit'!$AN$40,"")))&amp;IF(F94="Scenario1PBT13",'Deep retrofit'!$AO$40,IF(F94="Scenario2PBT13",'Deep retrofit'!$AP$40,IF(F94="Scenario3PBT13",'Deep retrofit'!$AQ$40,"")))&amp;IF(F94="Scenario1PBT14",'Deep retrofit'!$AR$40,IF(F94="Scenario2PBT14",'Deep retrofit'!$AS$40,IF(F94="Scenario3PBT14",'Deep retrofit'!$AT$40,"")))&amp;IF(F94="Scenario1PBT15",'Deep retrofit'!$AU$40,IF(F94="Scenario2PBT15",'Deep retrofit'!$AV$40,IF(F94="Scenario3PBT15",'Deep retrofit'!$AW$40,"")))</f>
        <v/>
      </c>
      <c r="X94" s="117">
        <f t="shared" si="53"/>
        <v>0</v>
      </c>
      <c r="Y94" s="117" t="str">
        <f>IF(F94="Scenario1PBT1",'Deep retrofit'!$E$42,IF(F94="Scenario2PBT1",'Deep retrofit'!$F$42,IF(F94="Scenario3PBT1",'Deep retrofit'!$G$42,"")))&amp;IF(F94="Scenario1PBT2",'Deep retrofit'!$H$42,IF(F94="Scenario2PBT2",'Deep retrofit'!$I$42,IF(F94="Scenario3PBT2",'Deep retrofit'!$J$42,"")))&amp;IF(F94="Scenario1PBT3",'Deep retrofit'!$K$42,IF(F94="Scenario2PBT3",'Deep retrofit'!$L$42,IF(F94="Scenario3PBT3",'Deep retrofit'!$M$42,"")))&amp;IF(F94="Scenario1PBT4",'Deep retrofit'!$N$42,IF(F94="Scenario2PBT4",'Deep retrofit'!$O$42,IF(F94="Scenario3PBT4",'Deep retrofit'!$P$42,"")))&amp;IF(F94="Scenario1PBT5",'Deep retrofit'!$Q$42,IF(F94="Scenario2PBT5",'Deep retrofit'!$R$42,IF(F94="Scenario3PBT5",'Deep retrofit'!$S$42,"")))&amp;IF(F94="Scenario1PBT6",'Deep retrofit'!$T$42,IF(F94="Scenario2PBT6",'Deep retrofit'!$U$42,IF(F94="Scenario3PBT6",'Deep retrofit'!$V$42,"")))&amp;IF(F94="Scenario1PBT7",'Deep retrofit'!$W$42,IF(F94="Scenario2PBT7",'Deep retrofit'!$X$42,IF(F94="Scenario3PBT7",'Deep retrofit'!$Y$42,"")))&amp;IF(F94="Scenario1PBT8",'Deep retrofit'!$Z$42,IF(F94="Scenario2PBT8",'Deep retrofit'!$AA$42,IF(F94="Scenario3PBT8",'Deep retrofit'!$AB$42,"")))&amp;IF(F94="Scenario1PBT9",'Deep retrofit'!$AC$42,IF(F94="Scenario2PBT9",'Deep retrofit'!$AD$42,IF(F94="Scenario3PBT9",'Deep retrofit'!$AE$42,"")))&amp;IF(F94="Scenario1PBT10",'Deep retrofit'!$AF$42,IF(F94="Scenario2PBT10",'Deep retrofit'!$AG$42,IF(F94="Scenario3PBT10",'Deep retrofit'!$AH$42,"")))&amp;IF(F94="Scenario1PBT11",'Deep retrofit'!$AI$42,IF(F94="Scenario2PBT11",'Deep retrofit'!$AJ$42,IF(F94="Scenario3PBT11",'Deep retrofit'!$AK$42,"")))&amp;IF(F94="Scenario1PBT12",'Deep retrofit'!$AL$42,IF(F94="Scenario2PBT12",'Deep retrofit'!$AM$42,IF(F94="Scenario3PBT12",'Deep retrofit'!$AN$42,"")))&amp;IF(F94="Scenario1PBT13",'Deep retrofit'!$AO$42,IF(F94="Scenario2PBT13",'Deep retrofit'!$AP$42,IF(F94="Scenario3PBT13",'Deep retrofit'!$AQ$42,"")))&amp;IF(F94="Scenario1PBT14",'Deep retrofit'!$AR$42,IF(F94="Scenario2PBT14",'Deep retrofit'!$AS$42,IF(F94="Scenario3PBT14",'Deep retrofit'!$AT$42,"")))&amp;IF(F94="Scenario1PBT15",'Deep retrofit'!$AU$42,IF(F94="Scenario2PBT15",'Deep retrofit'!$AV$42,IF(F94="Scenario3PBT15",'Deep retrofit'!$AW$42,"")))</f>
        <v/>
      </c>
      <c r="Z94" s="117">
        <f t="shared" si="54"/>
        <v>0</v>
      </c>
      <c r="AA94" s="269" t="str">
        <f>IF(F94="Scenario1PBT1",'Deep retrofit'!$E$101,IF(F94="Scenario2PBT1",'Deep retrofit'!$F$101,IF(F94="Scenario3PBT1",'Deep retrofit'!$G$101,"")))&amp;IF(F94="Scenario1PBT2",'Deep retrofit'!$H$101,IF(F94="Scenario2PBT2",'Deep retrofit'!$I$101,IF(F94="Scenario3PBT2",'Deep retrofit'!$J$101,"")))&amp;IF(F94="Scenario1PBT3",'Deep retrofit'!$K$101,IF(F94="Scenario2PBT3",'Deep retrofit'!$L$101,IF(F94="Scenario3PBT3",'Deep retrofit'!$M$101,"")))&amp;IF(F94="Scenario1PBT4",'Deep retrofit'!$N$101,IF(F94="Scenario2PBT4",'Deep retrofit'!$O$101,IF(F94="Scenario3PBT4",'Deep retrofit'!$P$101,"")))&amp;IF(F94="Scenario1PBT5",'Deep retrofit'!$Q$101,IF(F94="Scenario2PBT5",'Deep retrofit'!$R$101,IF(F94="Scenario3PBT5",'Deep retrofit'!$S$101,"")))&amp;IF(F94="Scenario1PBT6",'Deep retrofit'!$T$101,IF(F94="Scenario2PBT6",'Deep retrofit'!$U$101,IF(F94="Scenario3PBT6",'Deep retrofit'!$V$101,"")))&amp;IF(F94="Scenario1PBT7",'Deep retrofit'!$W$101,IF(F94="Scenario2PBT7",'Deep retrofit'!$X$101,IF(F94="Scenario3PBT7",'Deep retrofit'!$Y$101,"")))&amp;IF(F94="Scenario1PBT8",'Deep retrofit'!$Z$101,IF(F94="Scenario2PBT8",'Deep retrofit'!$AA$101,IF(F94="Scenario3PBT8",'Deep retrofit'!$AB$101,"")))&amp;IF(F94="Scenario1PBT9",'Deep retrofit'!$AC$101,IF(F94="Scenario2PBT9",'Deep retrofit'!$AD$101,IF(F94="Scenario3PBT9",'Deep retrofit'!$AE$101,"")))&amp;IF(F94="Scenario1PBT10",'Deep retrofit'!$AF$101,IF(F94="Scenario2PBT10",'Deep retrofit'!$AG$101,IF(F94="Scenario3PBT10",'Deep retrofit'!$AH$101,"")))&amp;IF(F94="Scenario1PBT11",'Deep retrofit'!$AI$101,IF(F94="Scenario2PBT11",'Deep retrofit'!$AJ$101,IF(F94="Scenario3PBT11",'Deep retrofit'!$AK$101,"")))&amp;IF(F94="Scenario1PBT12",'Deep retrofit'!$AL$101,IF(F94="Scenario2PBT12",'Deep retrofit'!$AM$101,IF(F94="Scenario3PBT12",'Deep retrofit'!$AN$101,"")))&amp;IF(F94="Scenario1PBT13",'Deep retrofit'!$AO$101,IF(F94="Scenario2PBT13",'Deep retrofit'!$AP$101,IF(F94="Scenario3PBT13",'Deep retrofit'!$AQ$101,"")))&amp;IF(F94="Scenario1PBT14",'Deep retrofit'!$AR$101,IF(F94="Scenario2PBT14",'Deep retrofit'!$AS$101,IF(F94="Scenario3PBT14",'Deep retrofit'!$AT$101,"")))&amp;IF(F94="Scenario1PBT15",'Deep retrofit'!$AU$101,IF(F94="Scenario2PBT15",'Deep retrofit'!$AV$101,IF(F94="Scenario3PBT15",'Deep retrofit'!$AW$101,"")))</f>
        <v/>
      </c>
      <c r="AB94" s="179">
        <f t="shared" si="55"/>
        <v>0</v>
      </c>
      <c r="AC94" s="208">
        <f>IFERROR('Projection_Base-case'!G94-G94,0)</f>
        <v>0</v>
      </c>
      <c r="AD94" s="117">
        <f t="shared" si="34"/>
        <v>0</v>
      </c>
      <c r="AE94" s="117">
        <f>IFERROR(100*AC94/'Projection_Base-case'!G94,0)</f>
        <v>0</v>
      </c>
      <c r="AF94" s="117">
        <f>IFERROR('Projection_Base-case'!I94-I94,0)</f>
        <v>0</v>
      </c>
      <c r="AG94" s="117">
        <f t="shared" si="35"/>
        <v>0</v>
      </c>
      <c r="AH94" s="117">
        <f>IFERROR(100*AF94/'Projection_Base-case'!I94,0)</f>
        <v>0</v>
      </c>
      <c r="AI94" s="117">
        <f>IFERROR('Projection_Base-case'!K94-K94,0)</f>
        <v>0</v>
      </c>
      <c r="AJ94" s="117">
        <f t="shared" si="36"/>
        <v>0</v>
      </c>
      <c r="AK94" s="117">
        <f>IFERROR(100*AI94/'Projection_Base-case'!K94,0)</f>
        <v>0</v>
      </c>
      <c r="AL94" s="117">
        <f>IFERROR(M94-'Projection_Base-case'!M94,0)</f>
        <v>0</v>
      </c>
      <c r="AM94" s="117">
        <f t="shared" si="37"/>
        <v>0</v>
      </c>
      <c r="AN94" s="179">
        <f>IFERROR(IF('Projection_Base-case'!N94&gt;0,100*AM94/'Projection_Base-case'!N94,100*AM94/N94),0)</f>
        <v>0</v>
      </c>
      <c r="AO94" s="206">
        <f>IFERROR('Projection_Base-case'!O94-O94,0)</f>
        <v>0</v>
      </c>
      <c r="AP94" s="117">
        <f t="shared" si="38"/>
        <v>0</v>
      </c>
      <c r="AQ94" s="117">
        <f>IFERROR(100*AO94/'Projection_Base-case'!O94,0)</f>
        <v>0</v>
      </c>
      <c r="AR94" s="117">
        <f>IFERROR('Projection_Base-case'!Q94-Q94,0)</f>
        <v>0</v>
      </c>
      <c r="AS94" s="117">
        <f t="shared" si="39"/>
        <v>0</v>
      </c>
      <c r="AT94" s="117">
        <f>IFERROR(100*AR94/'Projection_Base-case'!Q94,0)</f>
        <v>0</v>
      </c>
      <c r="AU94" s="117">
        <f>IFERROR('Projection_Base-case'!S94-S94,0)</f>
        <v>0</v>
      </c>
      <c r="AV94" s="117">
        <f t="shared" si="40"/>
        <v>0</v>
      </c>
      <c r="AW94" s="118">
        <f>IFERROR(100*AU94/'Projection_Base-case'!S94,0)</f>
        <v>0</v>
      </c>
      <c r="AX94" s="206">
        <f>IFERROR('Projection_Base-case'!U94-U94,0)</f>
        <v>0</v>
      </c>
      <c r="AY94" s="117">
        <f t="shared" si="41"/>
        <v>0</v>
      </c>
      <c r="AZ94" s="117">
        <f>IFERROR(100*AX94/'Projection_Base-case'!U94,0)</f>
        <v>0</v>
      </c>
      <c r="BA94" s="117">
        <f>IFERROR('Projection_Base-case'!W94-W94,0)</f>
        <v>0</v>
      </c>
      <c r="BB94" s="117">
        <f t="shared" si="42"/>
        <v>0</v>
      </c>
      <c r="BC94" s="117">
        <f>IFERROR(100*BA94/'Projection_Base-case'!W94,0)</f>
        <v>0</v>
      </c>
      <c r="BD94" s="117">
        <f>IFERROR('Projection_Base-case'!Y94-Y94,0)</f>
        <v>0</v>
      </c>
      <c r="BE94" s="117">
        <f t="shared" si="43"/>
        <v>0</v>
      </c>
      <c r="BF94" s="117">
        <f>IFERROR(100*BD94/'Projection_Base-case'!Y94,0)</f>
        <v>0</v>
      </c>
      <c r="BG94" s="178">
        <f t="shared" si="56"/>
        <v>0</v>
      </c>
      <c r="BH94" s="179">
        <f t="shared" si="57"/>
        <v>0</v>
      </c>
    </row>
    <row r="95" spans="1:60" ht="15" thickBot="1">
      <c r="A95" s="209">
        <v>90</v>
      </c>
      <c r="B95" s="178">
        <f>IF('Projection_Base-case'!B95&lt;&gt;"",'Projection_Base-case'!B95,0)</f>
        <v>0</v>
      </c>
      <c r="C95" s="178">
        <f>IF('Projection_Base-case'!C95&lt;&gt;"",'Projection_Base-case'!C95,0)</f>
        <v>0</v>
      </c>
      <c r="D95" s="178">
        <f>IF('Projection_Base-case'!D95&lt;&gt;"",'Projection_Base-case'!D95,0)</f>
        <v>0</v>
      </c>
      <c r="E95" s="107" t="str">
        <f>IF(AND('Résultats deep'!$AC$3="OUI",'Résultats deep'!E94&lt;&gt;""),'Résultats deep'!E94,IF(OR(D95="PBT1",D95="PBT2",D95="PBT3",D95="PBT4",D95="PBT5",D95="PBT6",D95="PBT7"),"Scenario1",""))</f>
        <v/>
      </c>
      <c r="F95" s="210" t="str">
        <f t="shared" si="44"/>
        <v>0</v>
      </c>
      <c r="G95" s="193" t="str">
        <f>IF(F95="Scenario1PBT1",'Deep retrofit'!$E$6,IF(F95="Scenario2PBT1",'Deep retrofit'!$F$6,IF(F95="Scenario3PBT1",'Deep retrofit'!$G$6,"")))&amp;IF(F95="Scenario1PBT2",'Deep retrofit'!$H$6,IF(F95="Scenario2PBT2",'Deep retrofit'!$I$6,IF(F95="Scenario3PBT2",'Deep retrofit'!$J$6,"")))&amp;IF(F95="Scenario1PBT3",'Deep retrofit'!$K$6,IF(F95="Scenario2PBT3",'Deep retrofit'!$L$6,IF(F95="Scenario3PBT3",'Deep retrofit'!$M$6,"")))&amp;IF(F95="Scenario1PBT4",'Deep retrofit'!$N$6,IF(F95="Scenario2PBT4",'Deep retrofit'!$O$6,IF(F95="Scenario3PBT4",'Deep retrofit'!$P$6,"")))&amp;IF(F95="Scenario1PBT5",'Deep retrofit'!$Q$6,IF(F95="Scenario2PBT5",'Deep retrofit'!$R$6,IF(F95="Scenario3PBT5",'Deep retrofit'!$S$6,"")))&amp;IF(F95="Scenario1PBT6",'Deep retrofit'!$T$6,IF(F95="Scenario2PBT6",'Deep retrofit'!$U$6,IF(F95="Scenario3PBT6",'Deep retrofit'!$V$6,"")))&amp;IF(F95="Scenario1PBT7",'Deep retrofit'!$W$6,IF(F95="Scenario2PBT7",'Deep retrofit'!$X$6,IF(F95="Scenario3PBT7",'Deep retrofit'!$Y$6,"")))&amp;IF(F95="Scenario1PBT8",'Deep retrofit'!$Z$6,IF(F95="Scenario2PBT8",'Deep retrofit'!$AA$6,IF(F95="Scenario3PBT8",'Deep retrofit'!$AB$6,"")))&amp;IF(F95="Scenario1PBT9",'Deep retrofit'!$AC$6,IF(F95="Scenario2PBT9",'Deep retrofit'!$AD$6,IF(F95="Scenario3PBT9",'Deep retrofit'!$AE$6,"")))&amp;IF(F95="Scenario1PBT10",'Deep retrofit'!$AF$6,IF(F95="Scenario2PBT10",'Deep retrofit'!$AG$6,IF(F95="Scenario3PBT10",'Deep retrofit'!$AH$6,"")))&amp;IF(F95="Scenario1PBT11",'Deep retrofit'!$AI$6,IF(F95="Scenario2PBT11",'Deep retrofit'!$AJ$6,IF(F95="Scenario3PBT11",'Deep retrofit'!$AK$6,"")))&amp;IF(F95="Scenario1PBT12",'Deep retrofit'!$AL$6,IF(F95="Scenario2PBT12",'Deep retrofit'!$AM$6,IF(F95="Scenario3PBT12",'Deep retrofit'!$AN$6,"")))&amp;IF(F95="Scenario1PBT13",'Deep retrofit'!$AO$6,IF(F95="Scenario2PBT13",'Deep retrofit'!$AP$6,IF(F95="Scenario3PBT13",'Deep retrofit'!$AQ$6,"")))&amp;IF(F95="Scenario1PBT14",'Deep retrofit'!$AR$6,IF(F95="Scenario2PBT14",'Deep retrofit'!$AS$6,IF(F95="Scenario3PBT14",'Deep retrofit'!$AT$6,"")))&amp;IF(F95="Scenario1PBT15",'Deep retrofit'!$AU$6,IF(F95="Scenario2PBT15",'Deep retrofit'!$AV$6,IF(F95="Scenario3PBT15",'Deep retrofit'!$AW$6,"")))</f>
        <v/>
      </c>
      <c r="H95" s="121">
        <f t="shared" si="45"/>
        <v>0</v>
      </c>
      <c r="I95" s="194" t="str">
        <f>IF(F95="Scenario1PBT1",'Deep retrofit'!$E$16,IF(F95="Scenario2PBT1",'Deep retrofit'!$F$16,IF(F95="Scenario3PBT1",'Deep retrofit'!$G$16,"")))&amp;IF(F95="Scenario1PBT2",'Deep retrofit'!$H$16,IF(F95="Scenario2PBT2",'Deep retrofit'!$I$16,IF(F95="Scenario3PBT2",'Deep retrofit'!$J$16,"")))&amp;IF(F95="Scenario1PBT3",'Deep retrofit'!$K$16,IF(F95="Scenario2PBT3",'Deep retrofit'!$L$16,IF(F95="Scenario3PBT3",'Deep retrofit'!$M$16,"")))&amp;IF(F95="Scenario1PBT4",'Deep retrofit'!$N$16,IF(F95="Scenario2PBT4",'Deep retrofit'!$O$16,IF(F95="Scenario3PBT4",'Deep retrofit'!$P$16,"")))&amp;IF(F95="Scenario1PBT5",'Deep retrofit'!$Q$16,IF(F95="Scenario2PBT5",'Deep retrofit'!$R$16,IF(F95="Scenario3PBT5",'Deep retrofit'!$S$16,"")))&amp;IF(F95="Scenario1PBT6",'Deep retrofit'!$T$16,IF(F95="Scenario2PBT6",'Deep retrofit'!$U$16,IF(F95="Scenario3PBT6",'Deep retrofit'!$V$16,"")))&amp;IF(F95="Scenario1PBT7",'Deep retrofit'!$W$16,IF(F95="Scenario2PBT7",'Deep retrofit'!$X$16,IF(F95="Scenario3PBT7",'Deep retrofit'!$Y$16,"")))&amp;IF(F95="Scenario1PBT8",'Deep retrofit'!$Z$16,IF(F95="Scenario2PBT8",'Deep retrofit'!$AA$16,IF(F95="Scenario3PBT8",'Deep retrofit'!$AB$16,"")))&amp;IF(F95="Scenario1PBT9",'Deep retrofit'!$AC$16,IF(F95="Scenario2PBT9",'Deep retrofit'!$AD$16,IF(F95="Scenario3PBT9",'Deep retrofit'!$AE$16,"")))&amp;IF(F95="Scenario1PBT10",'Deep retrofit'!$AF$16,IF(F95="Scenario2PBT10",'Deep retrofit'!$AG$16,IF(F95="Scenario3PBT10",'Deep retrofit'!$AH$16,"")))&amp;IF(F95="Scenario1PBT11",'Deep retrofit'!$AI$16,IF(F95="Scenario2PBT11",'Deep retrofit'!$AJ$16,IF(F95="Scenario3PBT11",'Deep retrofit'!$AK$16,"")))&amp;IF(F95="Scenario1PBT12",'Deep retrofit'!$AL$16,IF(F95="Scenario2PBT12",'Deep retrofit'!$AM$16,IF(F95="Scenario3PBT12",'Deep retrofit'!$AN$16,"")))&amp;IF(F95="Scenario1PBT13",'Deep retrofit'!$AO$16,IF(F95="Scenario2PBT13",'Deep retrofit'!$AP$16,IF(F95="Scenario3PBT13",'Deep retrofit'!$AQ$16,"")))&amp;IF(F95="Scenario1PBT14",'Deep retrofit'!$AR$16,IF(F95="Scenario2PBT14",'Deep retrofit'!$AS$16,IF(F95="Scenario3PBT14",'Deep retrofit'!$AT$16,"")))&amp;IF(F95="Scenario1PBT15",'Deep retrofit'!$AU$16,IF(F95="Scenario2PBT15",'Deep retrofit'!$AV$16,IF(F95="Scenario3PBT15",'Deep retrofit'!$AW$16,"")))</f>
        <v/>
      </c>
      <c r="J95" s="121">
        <f t="shared" si="46"/>
        <v>0</v>
      </c>
      <c r="K95" s="121" t="str">
        <f>IF(F95="Scenario1PBT1",'Deep retrofit'!$E$18,IF(F95="Scenario2PBT1",'Deep retrofit'!$F$18,IF(F95="Scenario3PBT1",'Deep retrofit'!$G$18,"")))&amp;IF(F95="Scenario1PBT2",'Deep retrofit'!$H$18,IF(F95="Scenario2PBT2",'Deep retrofit'!$I$18,IF(F95="Scenario3PBT2",'Deep retrofit'!$J$18,"")))&amp;IF(F95="Scenario1PBT3",'Deep retrofit'!$K$18,IF(F95="Scenario2PBT3",'Deep retrofit'!$L$18,IF(F95="Scenario3PBT3",'Deep retrofit'!$M$18,"")))&amp;IF(F95="Scenario1PBT4",'Deep retrofit'!$N$18,IF(F95="Scenario2PBT4",'Deep retrofit'!$O$18,IF(F95="Scenario3PBT4",'Deep retrofit'!$P$18,"")))&amp;IF(F95="Scenario1PBT5",'Deep retrofit'!$Q$18,IF(F95="Scenario2PBT5",'Deep retrofit'!$R$18,IF(F95="Scenario3PBT5",'Deep retrofit'!$S$18,"")))&amp;IF(F95="Scenario1PBT6",'Deep retrofit'!$T$18,IF(F95="Scenario2PBT6",'Deep retrofit'!$U$18,IF(F95="Scenario3PBT6",'Deep retrofit'!$V$18,"")))&amp;IF(F95="Scenario1PBT7",'Deep retrofit'!$W$18,IF(F95="Scenario2PBT7",'Deep retrofit'!$X$18,IF(F95="Scenario3PBT7",'Deep retrofit'!$Y$18,"")))&amp;IF(F95="Scenario1PBT8",'Deep retrofit'!$Z$18,IF(F95="Scenario2PBT8",'Deep retrofit'!$AA$18,IF(F95="Scenario3PBT8",'Deep retrofit'!$AB$18,"")))&amp;IF(F95="Scenario1PBT9",'Deep retrofit'!$AC$18,IF(F95="Scenario2PBT9",'Deep retrofit'!$AD$18,IF(F95="Scenario3PBT9",'Deep retrofit'!$AE$18,"")))&amp;IF(F95="Scenario1PBT10",'Deep retrofit'!$AF$18,IF(F95="Scenario2PBT10",'Deep retrofit'!$AG$18,IF(F95="Scenario3PBT10",'Deep retrofit'!$AH$18,"")))&amp;IF(F95="Scenario1PBT11",'Deep retrofit'!$AI$18,IF(F95="Scenario2PBT11",'Deep retrofit'!$AJ$18,IF(F95="Scenario3PBT11",'Deep retrofit'!$AK$18,"")))&amp;IF(F95="Scenario1PBT12",'Deep retrofit'!$AL$18,IF(F95="Scenario2PBT12",'Deep retrofit'!$AM$18,IF(F95="Scenario3PBT12",'Deep retrofit'!$AN$18,"")))&amp;IF(F95="Scenario1PBT13",'Deep retrofit'!$AO$18,IF(F95="Scenario2PBT13",'Deep retrofit'!$AP$18,IF(F95="Scenario3PBT13",'Deep retrofit'!$AQ$18,"")))&amp;IF(F95="Scenario1PBT14",'Deep retrofit'!$AR$18,IF(F95="Scenario2PBT14",'Deep retrofit'!$AS$18,IF(F95="Scenario3PBT14",'Deep retrofit'!$AT$18,"")))&amp;IF(F95="Scenario1PBT15",'Deep retrofit'!$AU$18,IF(F95="Scenario2PBT15",'Deep retrofit'!$AV$18,IF(F95="Scenario3PBT15",'Deep retrofit'!$AW$18,"")))</f>
        <v/>
      </c>
      <c r="L95" s="121">
        <f t="shared" si="47"/>
        <v>0</v>
      </c>
      <c r="M95" s="121" t="str">
        <f>IF(F95="Scenario1PBT1",'Deep retrofit'!$E$20,IF(F95="Scenario2PBT1",'Deep retrofit'!$F$20,IF(F95="Scenario3PBT1",'Deep retrofit'!$G$20,"")))&amp;IF(F95="Scenario1PBT2",'Deep retrofit'!$H$20,IF(F95="Scenario2PBT2",'Deep retrofit'!$I$20,IF(F95="Scenario3PBT2",'Deep retrofit'!$J$20,"")))&amp;IF(F95="Scenario1PBT3",'Deep retrofit'!$K$20,IF(F95="Scenario2PBT3",'Deep retrofit'!$L$20,IF(F95="Scenario3PBT3",'Deep retrofit'!$M$20,"")))&amp;IF(F95="Scenario1PBT4",'Deep retrofit'!$N$20,IF(F95="Scenario2PBT4",'Deep retrofit'!$O$20,IF(F95="Scenario3PBT4",'Deep retrofit'!$P$20,"")))&amp;IF(F95="Scenario1PBT5",'Deep retrofit'!$Q$20,IF(F95="Scenario2PBT5",'Deep retrofit'!$R$20,IF(F95="Scenario3PBT5",'Deep retrofit'!$S$20,"")))&amp;IF(F95="Scenario1PBT6",'Deep retrofit'!$T$20,IF(F95="Scenario2PBT6",'Deep retrofit'!$U$20,IF(F95="Scenario3PBT6",'Deep retrofit'!$V$20,"")))&amp;IF(F95="Scenario1PBT7",'Deep retrofit'!$W$20,IF(F95="Scenario2PBT7",'Deep retrofit'!$X$20,IF(F95="Scenario3PBT7",'Deep retrofit'!$Y$20,"")))&amp;IF(F95="Scenario1PBT8",'Deep retrofit'!$Z$20,IF(F95="Scenario2PBT8",'Deep retrofit'!$AA$20,IF(F95="Scenario3PBT8",'Deep retrofit'!$AB$20,"")))&amp;IF(F95="Scenario1PBT9",'Deep retrofit'!$AC$20,IF(F95="Scenario2PBT9",'Deep retrofit'!$AD$20,IF(F95="Scenario3PBT9",'Deep retrofit'!$AE$20,"")))&amp;IF(F95="Scenario1PBT10",'Deep retrofit'!$AF$20,IF(F95="Scenario2PBT10",'Deep retrofit'!$AG$20,IF(F95="Scenario3PBT10",'Deep retrofit'!$AH$20,"")))&amp;IF(F95="Scenario1PBT11",'Deep retrofit'!$AI$20,IF(F95="Scenario2PBT11",'Deep retrofit'!$AJ$20,IF(F95="Scenario3PBT11",'Deep retrofit'!$AK$20,"")))&amp;IF(F95="Scenario1PBT12",'Deep retrofit'!$AL$20,IF(F95="Scenario2PBT12",'Deep retrofit'!$AM$20,IF(F95="Scenario3PBT12",'Deep retrofit'!$AN$20,"")))&amp;IF(F95="Scenario1PBT13",'Deep retrofit'!$AO$20,IF(F95="Scenario2PBT13",'Deep retrofit'!$AP$20,IF(F95="Scenario3PBT13",'Deep retrofit'!$AQ$20,"")))&amp;IF(F95="Scenario1PBT14",'Deep retrofit'!$AR$20,IF(F95="Scenario2PBT14",'Deep retrofit'!$AS$20,IF(F95="Scenario3PBT14",'Deep retrofit'!$AT$20,"")))&amp;IF(F95="Scenario1PBT15",'Deep retrofit'!$AU$20,IF(F95="Scenario2PBT15",'Deep retrofit'!$AV$20,IF(F95="Scenario3PBT15",'Deep retrofit'!$AW$20,"")))</f>
        <v/>
      </c>
      <c r="N95" s="122">
        <f t="shared" si="48"/>
        <v>0</v>
      </c>
      <c r="O95" s="211" t="str">
        <f>IF(F95="Scenario1PBT1",'Deep retrofit'!$E$23,IF(F95="Scenario2PBT1",'Deep retrofit'!$F$23,IF(F95="Scenario3PBT1",'Deep retrofit'!$G$23,"")))&amp;IF(F95="Scenario1PBT2",'Deep retrofit'!$H$23,IF(F95="Scenario2PBT2",'Deep retrofit'!$I$23,IF(F95="Scenario3PBT2",'Deep retrofit'!$J$23,"")))&amp;IF(F95="Scenario1PBT3",'Deep retrofit'!$K$23,IF(F95="Scenario2PBT3",'Deep retrofit'!$L$23,IF(F95="Scenario3PBT3",'Deep retrofit'!$M$23,"")))&amp;IF(F95="Scenario1PBT4",'Deep retrofit'!$N$23,IF(F95="Scenario2PBT4",'Deep retrofit'!$O$23,IF(F95="Scenario3PBT4",'Deep retrofit'!$P$23,"")))&amp;IF(F95="Scenario1PBT5",'Deep retrofit'!$Q$23,IF(F95="Scenario2PBT5",'Deep retrofit'!$R$23,IF(F95="Scenario3PBT5",'Deep retrofit'!$S$23,"")))&amp;IF(F95="Scenario1PBT6",'Deep retrofit'!$T$23,IF(F95="Scenario2PBT6",'Deep retrofit'!$U$23,IF(F95="Scenario3PBT6",'Deep retrofit'!$V$23,"")))&amp;IF(F95="Scenario1PBT7",'Deep retrofit'!$W$23,IF(F95="Scenario2PBT7",'Deep retrofit'!$X$23,IF(F95="Scenario3PBT7",'Deep retrofit'!$Y$23,"")))&amp;IF(F95="Scenario1PBT8",'Deep retrofit'!$Z$23,IF(F95="Scenario2PBT8",'Deep retrofit'!$AA$23,IF(F95="Scenario3PBT8",'Deep retrofit'!$AB$23,"")))&amp;IF(F95="Scenario1PBT9",'Deep retrofit'!$AC$23,IF(F95="Scenario2PBT9",'Deep retrofit'!$AD$23,IF(F95="Scenario3PBT9",'Deep retrofit'!$AE$23,"")))&amp;IF(F95="Scenario1PBT10",'Deep retrofit'!$AF$23,IF(F95="Scenario2PBT10",'Deep retrofit'!$AG$23,IF(F95="Scenario3PBT10",'Deep retrofit'!$AH$23,"")))&amp;IF(F95="Scenario1PBT11",'Deep retrofit'!$AI$23,IF(F95="Scenario2PBT11",'Deep retrofit'!$AJ$23,IF(F95="Scenario3PBT11",'Deep retrofit'!$AK$23,"")))&amp;IF(F95="Scenario1PBT12",'Deep retrofit'!$AL$23,IF(F95="Scenario2PBT12",'Deep retrofit'!$AM$23,IF(F95="Scenario3PBT12",'Deep retrofit'!$AN$23,"")))&amp;IF(F95="Scenario1PBT13",'Deep retrofit'!$AO$23,IF(F95="Scenario2PBT13",'Deep retrofit'!$AP$23,IF(F95="Scenario3PBT13",'Deep retrofit'!$AQ$23,"")))&amp;IF(F95="Scenario1PBT14",'Deep retrofit'!$AR$23,IF(F95="Scenario2PBT14",'Deep retrofit'!$AS$23,IF(F95="Scenario3PBT14",'Deep retrofit'!$AT$23,"")))&amp;IF(F95="Scenario1PBT15",'Deep retrofit'!$AU$23,IF(F95="Scenario2PBT15",'Deep retrofit'!$AV$23,IF(F95="Scenario3PBT15",'Deep retrofit'!$AW$23,"")))</f>
        <v/>
      </c>
      <c r="P95" s="121">
        <f t="shared" si="49"/>
        <v>0</v>
      </c>
      <c r="Q95" s="121" t="str">
        <f>IF(F95="Scenario1PBT1",'Deep retrofit'!$E$25,IF(F95="Scenario2PBT1",'Deep retrofit'!$F$25,IF(F95="Scenario3PBT1",'Deep retrofit'!$G$25,"")))&amp;IF(F95="Scenario1PBT2",'Deep retrofit'!$H$25,IF(F95="Scenario2PBT2",'Deep retrofit'!$I$25,IF(F95="Scenario3PBT2",'Deep retrofit'!$J$25,"")))&amp;IF(F95="Scenario1PBT3",'Deep retrofit'!$K$25,IF(F95="Scenario2PBT3",'Deep retrofit'!$L$25,IF(F95="Scenario3PBT3",'Deep retrofit'!$M$25,"")))&amp;IF(F95="Scenario1PBT4",'Deep retrofit'!$N$25,IF(F95="Scenario2PBT4",'Deep retrofit'!$O$25,IF(F95="Scenario3PBT4",'Deep retrofit'!$P$25,"")))&amp;IF(F95="Scenario1PBT5",'Deep retrofit'!$Q$25,IF(F95="Scenario2PBT5",'Deep retrofit'!$R$25,IF(F95="Scenario3PBT5",'Deep retrofit'!$S$25,"")))&amp;IF(F95="Scenario1PBT6",'Deep retrofit'!$T$25,IF(F95="Scenario2PBT6",'Deep retrofit'!$U$25,IF(F95="Scenario3PBT6",'Deep retrofit'!$V$25,"")))&amp;IF(F95="Scenario1PBT7",'Deep retrofit'!$W$25,IF(F95="Scenario2PBT7",'Deep retrofit'!$X$25,IF(F95="Scenario3PBT7",'Deep retrofit'!$Y$25,"")))&amp;IF(F95="Scenario1PBT8",'Deep retrofit'!$Z$25,IF(F95="Scenario2PBT8",'Deep retrofit'!$AA$25,IF(F95="Scenario3PBT8",'Deep retrofit'!$AB$25,"")))&amp;IF(F95="Scenario1PBT9",'Deep retrofit'!$AC$25,IF(F95="Scenario2PBT9",'Deep retrofit'!$AD$25,IF(F95="Scenario3PBT9",'Deep retrofit'!$AE$25,"")))&amp;IF(F95="Scenario1PBT10",'Deep retrofit'!$AF$25,IF(F95="Scenario2PBT10",'Deep retrofit'!$AG$25,IF(F95="Scenario3PBT10",'Deep retrofit'!$AH$25,"")))&amp;IF(F95="Scenario1PBT11",'Deep retrofit'!$AI$25,IF(F95="Scenario2PBT11",'Deep retrofit'!$AJ$25,IF(F95="Scenario3PBT11",'Deep retrofit'!$AK$25,"")))&amp;IF(F95="Scenario1PBT12",'Deep retrofit'!$AL$25,IF(F95="Scenario2PBT12",'Deep retrofit'!$AM$25,IF(F95="Scenario3PBT12",'Deep retrofit'!$AN$25,"")))&amp;IF(F95="Scenario1PBT13",'Deep retrofit'!$AO$25,IF(F95="Scenario2PBT13",'Deep retrofit'!$AP$25,IF(F95="Scenario3PBT13",'Deep retrofit'!$AQ$25,"")))&amp;IF(F95="Scenario1PBT14",'Deep retrofit'!$AR$25,IF(F95="Scenario2PBT14",'Deep retrofit'!$AS$25,IF(F95="Scenario3PBT14",'Deep retrofit'!$AT$25,"")))&amp;IF(F95="Scenario1PBT15",'Deep retrofit'!$AU$25,IF(F95="Scenario2PBT15",'Deep retrofit'!$AV$25,IF(F95="Scenario3PBT15",'Deep retrofit'!$AW$25,"")))</f>
        <v/>
      </c>
      <c r="R95" s="121">
        <f t="shared" si="50"/>
        <v>0</v>
      </c>
      <c r="S95" s="121" t="str">
        <f>IF(F95="Scenario1PBT1",'Deep retrofit'!$E$27,IF(F95="Scenario2PBT1",'Deep retrofit'!$F$27,IF(F95="Scenario3PBT1",'Deep retrofit'!$G$27,"")))&amp;IF(F95="Scenario1PBT2",'Deep retrofit'!$H$27,IF(F95="Scenario2PBT2",'Deep retrofit'!$I$27,IF(F95="Scenario3PBT2",'Deep retrofit'!$J$27,"")))&amp;IF(F95="Scenario1PBT3",'Deep retrofit'!$K$27,IF(F95="Scenario2PBT3",'Deep retrofit'!$L$27,IF(F95="Scenario3PBT3",'Deep retrofit'!$M$27,"")))&amp;IF(F95="Scenario1PBT4",'Deep retrofit'!$N$27,IF(F95="Scenario2PBT4",'Deep retrofit'!$O$27,IF(F95="Scenario3PBT4",'Deep retrofit'!$P$27,"")))&amp;IF(F95="Scenario1PBT5",'Deep retrofit'!$Q$27,IF(F95="Scenario2PBT5",'Deep retrofit'!$R$27,IF(F95="Scenario3PBT5",'Deep retrofit'!$S$27,"")))&amp;IF(F95="Scenario1PBT6",'Deep retrofit'!$T$27,IF(F95="Scenario2PBT6",'Deep retrofit'!$U$27,IF(F95="Scenario3PBT6",'Deep retrofit'!$V$27,"")))&amp;IF(F95="Scenario1PBT7",'Deep retrofit'!$W$27,IF(F95="Scenario2PBT7",'Deep retrofit'!$X$27,IF(F95="Scenario3PBT7",'Deep retrofit'!$Y$27,"")))&amp;IF(F95="Scenario1PBT8",'Deep retrofit'!$Z$27,IF(F95="Scenario2PBT8",'Deep retrofit'!$AA$27,IF(F95="Scenario3PBT8",'Deep retrofit'!$AB$27,"")))&amp;IF(F95="Scenario1PBT9",'Deep retrofit'!$AC$27,IF(F95="Scenario2PBT9",'Deep retrofit'!$AD$27,IF(F95="Scenario3PBT9",'Deep retrofit'!$AE$27,"")))&amp;IF(F95="Scenario1PBT10",'Deep retrofit'!$AF$27,IF(F95="Scenario2PBT10",'Deep retrofit'!$AG$27,IF(F95="Scenario3PBT10",'Deep retrofit'!$AH$27,"")))&amp;IF(F95="Scenario1PBT11",'Deep retrofit'!$AI$27,IF(F95="Scenario2PBT11",'Deep retrofit'!$AJ$27,IF(F95="Scenario3PBT11",'Deep retrofit'!$AK$27,"")))&amp;IF(F95="Scenario1PBT12",'Deep retrofit'!$AL$27,IF(F95="Scenario2PBT12",'Deep retrofit'!$AM$27,IF(F95="Scenario3PBT12",'Deep retrofit'!$AN$27,"")))&amp;IF(F95="Scenario1PBT13",'Deep retrofit'!$AO$27,IF(F95="Scenario2PBT13",'Deep retrofit'!$AP$27,IF(F95="Scenario3PBT13",'Deep retrofit'!$AQ$27,"")))&amp;IF(F95="Scenario1PBT14",'Deep retrofit'!$AR$27,IF(F95="Scenario2PBT14",'Deep retrofit'!$AS$27,IF(F95="Scenario3PBT14",'Deep retrofit'!$AT$27,"")))&amp;IF(F95="Scenario1PBT15",'Deep retrofit'!$AU$27,IF(F95="Scenario2PBT15",'Deep retrofit'!$AV$27,IF(F95="Scenario3PBT15",'Deep retrofit'!$AW$27,"")))</f>
        <v/>
      </c>
      <c r="T95" s="212">
        <f t="shared" si="51"/>
        <v>0</v>
      </c>
      <c r="U95" s="211" t="str">
        <f>IF(F95="Scenario1PBT1",'Deep retrofit'!$E$38,IF(F95="Scenario2PBT1",'Deep retrofit'!$F$38,IF(F95="Scenario3PBT1",'Deep retrofit'!$G$38,"")))&amp;IF(F95="Scenario1PBT2",'Deep retrofit'!$H$38,IF(F95="Scenario2PBT2",'Deep retrofit'!$I$38,IF(F95="Scenario3PBT2",'Deep retrofit'!$J$38,"")))&amp;IF(F95="Scenario1PBT3",'Deep retrofit'!$K$38,IF(F95="Scenario2PBT3",'Deep retrofit'!$L$38,IF(F95="Scenario3PBT3",'Deep retrofit'!$M$38,"")))&amp;IF(F95="Scenario1PBT4",'Deep retrofit'!$N$38,IF(F95="Scenario2PBT4",'Deep retrofit'!$O$38,IF(F95="Scenario3PBT4",'Deep retrofit'!$P$38,"")))&amp;IF(F95="Scenario1PBT5",'Deep retrofit'!$Q$38,IF(F95="Scenario2PBT5",'Deep retrofit'!$R$38,IF(F95="Scenario3PBT5",'Deep retrofit'!$S$38,"")))&amp;IF(F95="Scenario1PBT6",'Deep retrofit'!$T$38,IF(F95="Scenario2PBT6",'Deep retrofit'!$U$38,IF(F95="Scenario3PBT6",'Deep retrofit'!$V$38,"")))&amp;IF(F95="Scenario1PBT7",'Deep retrofit'!$W$38,IF(F95="Scenario2PBT7",'Deep retrofit'!$X$38,IF(F95="Scenario3PBT7",'Deep retrofit'!$Y$38,"")))&amp;IF(F95="Scenario1PBT8",'Deep retrofit'!$Z$38,IF(F95="Scenario2PBT8",'Deep retrofit'!$AA$38,IF(F95="Scenario3PBT8",'Deep retrofit'!$AB$38,"")))&amp;IF(F95="Scenario1PBT9",'Deep retrofit'!$AC$38,IF(F95="Scenario2PBT9",'Deep retrofit'!$AD$38,IF(F95="Scenario3PBT9",'Deep retrofit'!$AE$38,"")))&amp;IF(F95="Scenario1PBT10",'Deep retrofit'!$AF$38,IF(F95="Scenario2PBT10",'Deep retrofit'!$AG$38,IF(F95="Scenario3PBT10",'Deep retrofit'!$AH$38,"")))&amp;IF(F95="Scenario1PBT11",'Deep retrofit'!$AI$38,IF(F95="Scenario2PBT11",'Deep retrofit'!$AJ$38,IF(F95="Scenario3PBT11",'Deep retrofit'!$AK$38,"")))&amp;IF(F95="Scenario1PBT12",'Deep retrofit'!$AL$38,IF(F95="Scenario2PBT12",'Deep retrofit'!$AM$38,IF(F95="Scenario3PBT12",'Deep retrofit'!$AN$38,"")))&amp;IF(F95="Scenario1PBT13",'Deep retrofit'!$AO$38,IF(F95="Scenario2PBT13",'Deep retrofit'!$AP$38,IF(F95="Scenario3PBT13",'Deep retrofit'!$AQ$38,"")))&amp;IF(F95="Scenario1PBT14",'Deep retrofit'!$AR$38,IF(F95="Scenario2PBT14",'Deep retrofit'!$AS$38,IF(F95="Scenario3PBT14",'Deep retrofit'!$AT$38,"")))&amp;IF(F95="Scenario1PBT15",'Deep retrofit'!$AU$38,IF(F95="Scenario2PBT15",'Deep retrofit'!$AV$38,IF(F95="Scenario3PBT15",'Deep retrofit'!$AW$38,"")))</f>
        <v/>
      </c>
      <c r="V95" s="121">
        <f t="shared" si="52"/>
        <v>0</v>
      </c>
      <c r="W95" s="121" t="str">
        <f>IF(F95="Scenario1PBT1",'Deep retrofit'!$E$40,IF(F95="Scenario2PBT1",'Deep retrofit'!$F$40,IF(F95="Scenario3PBT1",'Deep retrofit'!$G$40,"")))&amp;IF(F95="Scenario1PBT2",'Deep retrofit'!$H$40,IF(F95="Scenario2PBT2",'Deep retrofit'!$I$40,IF(F95="Scenario3PBT2",'Deep retrofit'!$J$40,"")))&amp;IF(F95="Scenario1PBT3",'Deep retrofit'!$K$40,IF(F95="Scenario2PBT3",'Deep retrofit'!$L$40,IF(F95="Scenario3PBT3",'Deep retrofit'!$M$40,"")))&amp;IF(F95="Scenario1PBT4",'Deep retrofit'!$N$40,IF(F95="Scenario2PBT4",'Deep retrofit'!$O$40,IF(F95="Scenario3PBT4",'Deep retrofit'!$P$40,"")))&amp;IF(F95="Scenario1PBT5",'Deep retrofit'!$Q$40,IF(F95="Scenario2PBT5",'Deep retrofit'!$R$40,IF(F95="Scenario3PBT5",'Deep retrofit'!$S$40,"")))&amp;IF(F95="Scenario1PBT6",'Deep retrofit'!$T$40,IF(F95="Scenario2PBT6",'Deep retrofit'!$U$40,IF(F95="Scenario3PBT6",'Deep retrofit'!$V$40,"")))&amp;IF(F95="Scenario1PBT7",'Deep retrofit'!$W$40,IF(F95="Scenario2PBT7",'Deep retrofit'!$X$40,IF(F95="Scenario3PBT7",'Deep retrofit'!$Y$40,"")))&amp;IF(F95="Scenario1PBT8",'Deep retrofit'!$Z$40,IF(F95="Scenario2PBT8",'Deep retrofit'!$AA$40,IF(F95="Scenario3PBT8",'Deep retrofit'!$AB$40,"")))&amp;IF(F95="Scenario1PBT9",'Deep retrofit'!$AC$40,IF(F95="Scenario2PBT9",'Deep retrofit'!$AD$40,IF(F95="Scenario3PBT9",'Deep retrofit'!$AE$40,"")))&amp;IF(F95="Scenario1PBT10",'Deep retrofit'!$AF$40,IF(F95="Scenario2PBT10",'Deep retrofit'!$AG$40,IF(F95="Scenario3PBT10",'Deep retrofit'!$AH$40,"")))&amp;IF(F95="Scenario1PBT11",'Deep retrofit'!$AI$40,IF(F95="Scenario2PBT11",'Deep retrofit'!$AJ$40,IF(F95="Scenario3PBT11",'Deep retrofit'!$AK$40,"")))&amp;IF(F95="Scenario1PBT12",'Deep retrofit'!$AL$40,IF(F95="Scenario2PBT12",'Deep retrofit'!$AM$40,IF(F95="Scenario3PBT12",'Deep retrofit'!$AN$40,"")))&amp;IF(F95="Scenario1PBT13",'Deep retrofit'!$AO$40,IF(F95="Scenario2PBT13",'Deep retrofit'!$AP$40,IF(F95="Scenario3PBT13",'Deep retrofit'!$AQ$40,"")))&amp;IF(F95="Scenario1PBT14",'Deep retrofit'!$AR$40,IF(F95="Scenario2PBT14",'Deep retrofit'!$AS$40,IF(F95="Scenario3PBT14",'Deep retrofit'!$AT$40,"")))&amp;IF(F95="Scenario1PBT15",'Deep retrofit'!$AU$40,IF(F95="Scenario2PBT15",'Deep retrofit'!$AV$40,IF(F95="Scenario3PBT15",'Deep retrofit'!$AW$40,"")))</f>
        <v/>
      </c>
      <c r="X95" s="121">
        <f t="shared" si="53"/>
        <v>0</v>
      </c>
      <c r="Y95" s="121" t="str">
        <f>IF(F95="Scenario1PBT1",'Deep retrofit'!$E$42,IF(F95="Scenario2PBT1",'Deep retrofit'!$F$42,IF(F95="Scenario3PBT1",'Deep retrofit'!$G$42,"")))&amp;IF(F95="Scenario1PBT2",'Deep retrofit'!$H$42,IF(F95="Scenario2PBT2",'Deep retrofit'!$I$42,IF(F95="Scenario3PBT2",'Deep retrofit'!$J$42,"")))&amp;IF(F95="Scenario1PBT3",'Deep retrofit'!$K$42,IF(F95="Scenario2PBT3",'Deep retrofit'!$L$42,IF(F95="Scenario3PBT3",'Deep retrofit'!$M$42,"")))&amp;IF(F95="Scenario1PBT4",'Deep retrofit'!$N$42,IF(F95="Scenario2PBT4",'Deep retrofit'!$O$42,IF(F95="Scenario3PBT4",'Deep retrofit'!$P$42,"")))&amp;IF(F95="Scenario1PBT5",'Deep retrofit'!$Q$42,IF(F95="Scenario2PBT5",'Deep retrofit'!$R$42,IF(F95="Scenario3PBT5",'Deep retrofit'!$S$42,"")))&amp;IF(F95="Scenario1PBT6",'Deep retrofit'!$T$42,IF(F95="Scenario2PBT6",'Deep retrofit'!$U$42,IF(F95="Scenario3PBT6",'Deep retrofit'!$V$42,"")))&amp;IF(F95="Scenario1PBT7",'Deep retrofit'!$W$42,IF(F95="Scenario2PBT7",'Deep retrofit'!$X$42,IF(F95="Scenario3PBT7",'Deep retrofit'!$Y$42,"")))&amp;IF(F95="Scenario1PBT8",'Deep retrofit'!$Z$42,IF(F95="Scenario2PBT8",'Deep retrofit'!$AA$42,IF(F95="Scenario3PBT8",'Deep retrofit'!$AB$42,"")))&amp;IF(F95="Scenario1PBT9",'Deep retrofit'!$AC$42,IF(F95="Scenario2PBT9",'Deep retrofit'!$AD$42,IF(F95="Scenario3PBT9",'Deep retrofit'!$AE$42,"")))&amp;IF(F95="Scenario1PBT10",'Deep retrofit'!$AF$42,IF(F95="Scenario2PBT10",'Deep retrofit'!$AG$42,IF(F95="Scenario3PBT10",'Deep retrofit'!$AH$42,"")))&amp;IF(F95="Scenario1PBT11",'Deep retrofit'!$AI$42,IF(F95="Scenario2PBT11",'Deep retrofit'!$AJ$42,IF(F95="Scenario3PBT11",'Deep retrofit'!$AK$42,"")))&amp;IF(F95="Scenario1PBT12",'Deep retrofit'!$AL$42,IF(F95="Scenario2PBT12",'Deep retrofit'!$AM$42,IF(F95="Scenario3PBT12",'Deep retrofit'!$AN$42,"")))&amp;IF(F95="Scenario1PBT13",'Deep retrofit'!$AO$42,IF(F95="Scenario2PBT13",'Deep retrofit'!$AP$42,IF(F95="Scenario3PBT13",'Deep retrofit'!$AQ$42,"")))&amp;IF(F95="Scenario1PBT14",'Deep retrofit'!$AR$42,IF(F95="Scenario2PBT14",'Deep retrofit'!$AS$42,IF(F95="Scenario3PBT14",'Deep retrofit'!$AT$42,"")))&amp;IF(F95="Scenario1PBT15",'Deep retrofit'!$AU$42,IF(F95="Scenario2PBT15",'Deep retrofit'!$AV$42,IF(F95="Scenario3PBT15",'Deep retrofit'!$AW$42,"")))</f>
        <v/>
      </c>
      <c r="Z95" s="121">
        <f t="shared" si="54"/>
        <v>0</v>
      </c>
      <c r="AA95" s="270" t="str">
        <f>IF(F95="Scenario1PBT1",'Deep retrofit'!$E$101,IF(F95="Scenario2PBT1",'Deep retrofit'!$F$101,IF(F95="Scenario3PBT1",'Deep retrofit'!$G$101,"")))&amp;IF(F95="Scenario1PBT2",'Deep retrofit'!$H$101,IF(F95="Scenario2PBT2",'Deep retrofit'!$I$101,IF(F95="Scenario3PBT2",'Deep retrofit'!$J$101,"")))&amp;IF(F95="Scenario1PBT3",'Deep retrofit'!$K$101,IF(F95="Scenario2PBT3",'Deep retrofit'!$L$101,IF(F95="Scenario3PBT3",'Deep retrofit'!$M$101,"")))&amp;IF(F95="Scenario1PBT4",'Deep retrofit'!$N$101,IF(F95="Scenario2PBT4",'Deep retrofit'!$O$101,IF(F95="Scenario3PBT4",'Deep retrofit'!$P$101,"")))&amp;IF(F95="Scenario1PBT5",'Deep retrofit'!$Q$101,IF(F95="Scenario2PBT5",'Deep retrofit'!$R$101,IF(F95="Scenario3PBT5",'Deep retrofit'!$S$101,"")))&amp;IF(F95="Scenario1PBT6",'Deep retrofit'!$T$101,IF(F95="Scenario2PBT6",'Deep retrofit'!$U$101,IF(F95="Scenario3PBT6",'Deep retrofit'!$V$101,"")))&amp;IF(F95="Scenario1PBT7",'Deep retrofit'!$W$101,IF(F95="Scenario2PBT7",'Deep retrofit'!$X$101,IF(F95="Scenario3PBT7",'Deep retrofit'!$Y$101,"")))&amp;IF(F95="Scenario1PBT8",'Deep retrofit'!$Z$101,IF(F95="Scenario2PBT8",'Deep retrofit'!$AA$101,IF(F95="Scenario3PBT8",'Deep retrofit'!$AB$101,"")))&amp;IF(F95="Scenario1PBT9",'Deep retrofit'!$AC$101,IF(F95="Scenario2PBT9",'Deep retrofit'!$AD$101,IF(F95="Scenario3PBT9",'Deep retrofit'!$AE$101,"")))&amp;IF(F95="Scenario1PBT10",'Deep retrofit'!$AF$101,IF(F95="Scenario2PBT10",'Deep retrofit'!$AG$101,IF(F95="Scenario3PBT10",'Deep retrofit'!$AH$101,"")))&amp;IF(F95="Scenario1PBT11",'Deep retrofit'!$AI$101,IF(F95="Scenario2PBT11",'Deep retrofit'!$AJ$101,IF(F95="Scenario3PBT11",'Deep retrofit'!$AK$101,"")))&amp;IF(F95="Scenario1PBT12",'Deep retrofit'!$AL$101,IF(F95="Scenario2PBT12",'Deep retrofit'!$AM$101,IF(F95="Scenario3PBT12",'Deep retrofit'!$AN$101,"")))&amp;IF(F95="Scenario1PBT13",'Deep retrofit'!$AO$101,IF(F95="Scenario2PBT13",'Deep retrofit'!$AP$101,IF(F95="Scenario3PBT13",'Deep retrofit'!$AQ$101,"")))&amp;IF(F95="Scenario1PBT14",'Deep retrofit'!$AR$101,IF(F95="Scenario2PBT14",'Deep retrofit'!$AS$101,IF(F95="Scenario3PBT14",'Deep retrofit'!$AT$101,"")))&amp;IF(F95="Scenario1PBT15",'Deep retrofit'!$AU$101,IF(F95="Scenario2PBT15",'Deep retrofit'!$AV$101,IF(F95="Scenario3PBT15",'Deep retrofit'!$AW$101,"")))</f>
        <v/>
      </c>
      <c r="AB95" s="267">
        <f t="shared" si="55"/>
        <v>0</v>
      </c>
      <c r="AC95" s="213">
        <f>IFERROR('Projection_Base-case'!G95-G95,0)</f>
        <v>0</v>
      </c>
      <c r="AD95" s="121">
        <f t="shared" si="34"/>
        <v>0</v>
      </c>
      <c r="AE95" s="121">
        <f>IFERROR(100*AC95/'Projection_Base-case'!G95,0)</f>
        <v>0</v>
      </c>
      <c r="AF95" s="121">
        <f>IFERROR('Projection_Base-case'!I95-I95,0)</f>
        <v>0</v>
      </c>
      <c r="AG95" s="121">
        <f t="shared" si="35"/>
        <v>0</v>
      </c>
      <c r="AH95" s="121">
        <f>IFERROR(100*AF95/'Projection_Base-case'!I95,0)</f>
        <v>0</v>
      </c>
      <c r="AI95" s="121">
        <f>IFERROR('Projection_Base-case'!K95-K95,0)</f>
        <v>0</v>
      </c>
      <c r="AJ95" s="121">
        <f t="shared" si="36"/>
        <v>0</v>
      </c>
      <c r="AK95" s="121">
        <f>IFERROR(100*AI95/'Projection_Base-case'!K95,0)</f>
        <v>0</v>
      </c>
      <c r="AL95" s="121">
        <f>IFERROR(M95-'Projection_Base-case'!M95,0)</f>
        <v>0</v>
      </c>
      <c r="AM95" s="121">
        <f t="shared" si="37"/>
        <v>0</v>
      </c>
      <c r="AN95" s="179">
        <f>IFERROR(IF('Projection_Base-case'!N95&gt;0,100*AM95/'Projection_Base-case'!N95,100*AM95/N95),0)</f>
        <v>0</v>
      </c>
      <c r="AO95" s="211">
        <f>IFERROR('Projection_Base-case'!O95-O95,0)</f>
        <v>0</v>
      </c>
      <c r="AP95" s="121">
        <f t="shared" si="38"/>
        <v>0</v>
      </c>
      <c r="AQ95" s="121">
        <f>IFERROR(100*AO95/'Projection_Base-case'!O95,0)</f>
        <v>0</v>
      </c>
      <c r="AR95" s="121">
        <f>IFERROR('Projection_Base-case'!Q95-Q95,0)</f>
        <v>0</v>
      </c>
      <c r="AS95" s="121">
        <f t="shared" si="39"/>
        <v>0</v>
      </c>
      <c r="AT95" s="121">
        <f>IFERROR(100*AR95/'Projection_Base-case'!Q95,0)</f>
        <v>0</v>
      </c>
      <c r="AU95" s="121">
        <f>IFERROR('Projection_Base-case'!S95-S95,0)</f>
        <v>0</v>
      </c>
      <c r="AV95" s="121">
        <f t="shared" si="40"/>
        <v>0</v>
      </c>
      <c r="AW95" s="122">
        <f>IFERROR(100*AU95/'Projection_Base-case'!S95,0)</f>
        <v>0</v>
      </c>
      <c r="AX95" s="211">
        <f>IFERROR('Projection_Base-case'!U95-U95,0)</f>
        <v>0</v>
      </c>
      <c r="AY95" s="121">
        <f t="shared" si="41"/>
        <v>0</v>
      </c>
      <c r="AZ95" s="121">
        <f>IFERROR(100*AX95/'Projection_Base-case'!U95,0)</f>
        <v>0</v>
      </c>
      <c r="BA95" s="121">
        <f>IFERROR('Projection_Base-case'!W95-W95,0)</f>
        <v>0</v>
      </c>
      <c r="BB95" s="121">
        <f t="shared" si="42"/>
        <v>0</v>
      </c>
      <c r="BC95" s="121">
        <f>IFERROR(100*BA95/'Projection_Base-case'!W95,0)</f>
        <v>0</v>
      </c>
      <c r="BD95" s="121">
        <f>IFERROR('Projection_Base-case'!Y95-Y95,0)</f>
        <v>0</v>
      </c>
      <c r="BE95" s="121">
        <f t="shared" si="43"/>
        <v>0</v>
      </c>
      <c r="BF95" s="121">
        <f>IFERROR(100*BD95/'Projection_Base-case'!Y95,0)</f>
        <v>0</v>
      </c>
      <c r="BG95" s="178">
        <f t="shared" si="56"/>
        <v>0</v>
      </c>
      <c r="BH95" s="179">
        <f t="shared" si="57"/>
        <v>0</v>
      </c>
    </row>
    <row r="96" spans="1:60">
      <c r="G96" s="201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214"/>
      <c r="AB96" s="215"/>
      <c r="AC96" s="201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214"/>
    </row>
    <row r="97" spans="1:60" ht="15" thickBot="1">
      <c r="G97" s="216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8"/>
      <c r="AB97" s="219"/>
      <c r="AC97" s="216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8"/>
    </row>
    <row r="98" spans="1:60" s="92" customFormat="1" ht="34.5" customHeight="1" thickBot="1">
      <c r="A98" s="146"/>
      <c r="B98" s="146"/>
      <c r="C98" s="146"/>
      <c r="D98" s="442" t="s">
        <v>70</v>
      </c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3"/>
      <c r="AA98" s="443"/>
      <c r="AB98" s="443"/>
      <c r="AC98" s="443"/>
      <c r="AD98" s="443"/>
      <c r="AE98" s="443"/>
      <c r="AF98" s="443"/>
      <c r="AG98" s="443"/>
      <c r="AH98" s="443"/>
      <c r="AI98" s="443"/>
      <c r="AJ98" s="443"/>
      <c r="AK98" s="443"/>
      <c r="AL98" s="443"/>
      <c r="AM98" s="443"/>
      <c r="AN98" s="443"/>
      <c r="AO98" s="443"/>
      <c r="AP98" s="443"/>
      <c r="AQ98" s="443"/>
      <c r="AR98" s="443"/>
      <c r="AS98" s="443"/>
      <c r="AT98" s="443"/>
      <c r="AU98" s="443"/>
      <c r="AV98" s="443"/>
      <c r="AW98" s="443"/>
      <c r="AX98" s="443"/>
      <c r="AY98" s="443"/>
      <c r="AZ98" s="443"/>
      <c r="BA98" s="443"/>
      <c r="BB98" s="443"/>
      <c r="BC98" s="443"/>
      <c r="BD98" s="443"/>
      <c r="BE98" s="443"/>
      <c r="BF98" s="443"/>
      <c r="BG98" s="443"/>
      <c r="BH98" s="444"/>
    </row>
    <row r="99" spans="1:60" s="92" customFormat="1" ht="21">
      <c r="A99" s="146"/>
      <c r="B99" s="146"/>
      <c r="C99" s="146"/>
      <c r="D99" s="195" t="s">
        <v>37</v>
      </c>
      <c r="E99" s="196"/>
      <c r="F99" s="197"/>
      <c r="G99" s="231"/>
      <c r="H99" s="227">
        <f>SUMIF($D$6:$D$95,"PBT1",H6:H95)</f>
        <v>0</v>
      </c>
      <c r="I99" s="228"/>
      <c r="J99" s="227">
        <f>SUMIF($D$6:$D$95,"PBT1",J6:J95)</f>
        <v>0</v>
      </c>
      <c r="K99" s="228"/>
      <c r="L99" s="227">
        <f>SUMIF($D$6:$D$95,"PBT1",L6:L95)</f>
        <v>0</v>
      </c>
      <c r="M99" s="228"/>
      <c r="N99" s="229">
        <f>SUMIF($D$6:$D$95,"PBT1",N6:N95)</f>
        <v>0</v>
      </c>
      <c r="O99" s="230"/>
      <c r="P99" s="227">
        <f>SUMIF($D$6:$D$95,"PBT1",P6:P95)</f>
        <v>0</v>
      </c>
      <c r="Q99" s="228"/>
      <c r="R99" s="227">
        <f>SUMIF($D$6:$D$95,"PBT1",R6:R95)</f>
        <v>0</v>
      </c>
      <c r="S99" s="228"/>
      <c r="T99" s="229">
        <f>SUMIF($D$6:$D$95,"PBT1",T6:T95)</f>
        <v>0</v>
      </c>
      <c r="U99" s="231"/>
      <c r="V99" s="227">
        <f>SUMIF($D$6:$D$95,"PBT1",V6:V95)</f>
        <v>0</v>
      </c>
      <c r="W99" s="228"/>
      <c r="X99" s="227">
        <f>SUMIF($D$6:$D$95,"PBT1",X6:X95)</f>
        <v>0</v>
      </c>
      <c r="Y99" s="228"/>
      <c r="Z99" s="227">
        <f>SUMIF($D$6:$D$95,"PBT1",Z6:Z95)</f>
        <v>0</v>
      </c>
      <c r="AA99" s="232"/>
      <c r="AB99" s="229">
        <f>SUMIF($D$6:$D$95,"PBT1",AB6:AB95)</f>
        <v>0</v>
      </c>
      <c r="AC99" s="231"/>
      <c r="AD99" s="227">
        <f>'Projection_Base-case'!H99-H99</f>
        <v>0</v>
      </c>
      <c r="AE99" s="227">
        <f>IFERROR(100*AD99/'Projection_Base-case'!H99,0)</f>
        <v>0</v>
      </c>
      <c r="AF99" s="228"/>
      <c r="AG99" s="227">
        <f>'Projection_Base-case'!J99-J99</f>
        <v>0</v>
      </c>
      <c r="AH99" s="227">
        <f>IFERROR(100*AG99/'Projection_Base-case'!J99,0)</f>
        <v>0</v>
      </c>
      <c r="AI99" s="228"/>
      <c r="AJ99" s="227">
        <f>'Projection_Base-case'!L99-L99</f>
        <v>0</v>
      </c>
      <c r="AK99" s="227">
        <f>IFERROR(100*AJ99/'Projection_Base-case'!L99,0)</f>
        <v>0</v>
      </c>
      <c r="AL99" s="228"/>
      <c r="AM99" s="227">
        <f>-('Projection_Base-case'!N99-N99)</f>
        <v>0</v>
      </c>
      <c r="AN99" s="229">
        <f>IFERROR(IF('Projection_Base-case'!N99&gt;0,100*AM99/'Projection_Base-case'!N99,100*AM99/N99),0)</f>
        <v>0</v>
      </c>
      <c r="AO99" s="231"/>
      <c r="AP99" s="227">
        <f>'Projection_Base-case'!P99-P99</f>
        <v>0</v>
      </c>
      <c r="AQ99" s="227">
        <f>IFERROR(100*AP99/'Projection_Base-case'!P99,0)</f>
        <v>0</v>
      </c>
      <c r="AR99" s="228"/>
      <c r="AS99" s="227">
        <f>'Projection_Base-case'!R99-R99</f>
        <v>0</v>
      </c>
      <c r="AT99" s="227">
        <f>IFERROR(100*AS99/'Projection_Base-case'!R99,0)</f>
        <v>0</v>
      </c>
      <c r="AU99" s="228"/>
      <c r="AV99" s="227">
        <f>'Projection_Base-case'!T99-T99</f>
        <v>0</v>
      </c>
      <c r="AW99" s="229">
        <f>IFERROR(100*AV99/'Projection_Base-case'!T99,0)</f>
        <v>0</v>
      </c>
      <c r="AX99" s="231"/>
      <c r="AY99" s="227">
        <f>'Projection_Base-case'!V99-V99</f>
        <v>0</v>
      </c>
      <c r="AZ99" s="227">
        <f>IFERROR(100*AY99/'Projection_Base-case'!V99,0)</f>
        <v>0</v>
      </c>
      <c r="BA99" s="228"/>
      <c r="BB99" s="227">
        <f>'Projection_Base-case'!X99-X99</f>
        <v>0</v>
      </c>
      <c r="BC99" s="227">
        <f>IFERROR(100*BB99/'Projection_Base-case'!X99,0)</f>
        <v>0</v>
      </c>
      <c r="BD99" s="228"/>
      <c r="BE99" s="227">
        <f>'Projection_Base-case'!Z99-Z99</f>
        <v>0</v>
      </c>
      <c r="BF99" s="227">
        <f>IFERROR(100*BE99/'Projection_Base-case'!Z99,0)</f>
        <v>0</v>
      </c>
      <c r="BG99" s="227">
        <f>IFERROR(AB99/AY99,0)</f>
        <v>0</v>
      </c>
      <c r="BH99" s="229">
        <f>IFERROR(AB99/AD99,0)</f>
        <v>0</v>
      </c>
    </row>
    <row r="100" spans="1:60" s="92" customFormat="1" ht="21">
      <c r="A100" s="146"/>
      <c r="B100" s="146"/>
      <c r="C100" s="146"/>
      <c r="D100" s="171" t="s">
        <v>38</v>
      </c>
      <c r="E100" s="172"/>
      <c r="F100" s="173"/>
      <c r="G100" s="237"/>
      <c r="H100" s="233">
        <f>SUMIF($D$6:$D$95,"PBT2",H6:H95)</f>
        <v>0</v>
      </c>
      <c r="I100" s="234"/>
      <c r="J100" s="233">
        <f>SUMIF($D$6:$D$95,"PBT2",J6:J95)</f>
        <v>0</v>
      </c>
      <c r="K100" s="234"/>
      <c r="L100" s="233">
        <f>SUMIF($D$6:$D$95,"PBT2",L6:L95)</f>
        <v>0</v>
      </c>
      <c r="M100" s="234"/>
      <c r="N100" s="235">
        <f>SUMIF($D$6:$D$95,"PBT2",N6:N95)</f>
        <v>0</v>
      </c>
      <c r="O100" s="236"/>
      <c r="P100" s="233">
        <f>SUMIF($D$6:$D$95,"PBT2",P6:P95)</f>
        <v>0</v>
      </c>
      <c r="Q100" s="234"/>
      <c r="R100" s="233">
        <f>SUMIF($D$6:$D$95,"PBT2",R6:R95)</f>
        <v>0</v>
      </c>
      <c r="S100" s="234"/>
      <c r="T100" s="235">
        <f>SUMIF($D$6:$D$95,"PBT2",T6:T95)</f>
        <v>0</v>
      </c>
      <c r="U100" s="237"/>
      <c r="V100" s="233">
        <f>SUMIF($D$6:$D$95,"PBT2",V6:V95)</f>
        <v>0</v>
      </c>
      <c r="W100" s="234"/>
      <c r="X100" s="233">
        <f>SUMIF($D$6:$D$95,"PBT2",X6:X95)</f>
        <v>0</v>
      </c>
      <c r="Y100" s="234"/>
      <c r="Z100" s="233">
        <f>SUMIF($D$6:$D$95,"PBT2",Z6:Z95)</f>
        <v>0</v>
      </c>
      <c r="AA100" s="238"/>
      <c r="AB100" s="235">
        <f>SUMIF($D$6:$D$95,"PBT2",AB6:AB95)</f>
        <v>0</v>
      </c>
      <c r="AC100" s="237"/>
      <c r="AD100" s="233">
        <f>'Projection_Base-case'!H100-H100</f>
        <v>0</v>
      </c>
      <c r="AE100" s="233">
        <f>IFERROR(100*AD100/'Projection_Base-case'!H100,0)</f>
        <v>0</v>
      </c>
      <c r="AF100" s="234"/>
      <c r="AG100" s="233">
        <f>'Projection_Base-case'!J100-J100</f>
        <v>0</v>
      </c>
      <c r="AH100" s="233">
        <f>IFERROR(100*AG100/'Projection_Base-case'!J100,0)</f>
        <v>0</v>
      </c>
      <c r="AI100" s="234"/>
      <c r="AJ100" s="233">
        <f>'Projection_Base-case'!L100-L100</f>
        <v>0</v>
      </c>
      <c r="AK100" s="233">
        <f>IFERROR(100*AJ100/'Projection_Base-case'!L100,0)</f>
        <v>0</v>
      </c>
      <c r="AL100" s="234"/>
      <c r="AM100" s="233">
        <f>-('Projection_Base-case'!N100-N100)</f>
        <v>0</v>
      </c>
      <c r="AN100" s="229">
        <f>IFERROR(IF('Projection_Base-case'!N100&gt;0,100*AM100/'Projection_Base-case'!N100,100*AM100/N100),0)</f>
        <v>0</v>
      </c>
      <c r="AO100" s="237"/>
      <c r="AP100" s="233">
        <f>'Projection_Base-case'!P100-P100</f>
        <v>0</v>
      </c>
      <c r="AQ100" s="233">
        <f>IFERROR(100*AP100/'Projection_Base-case'!P100,0)</f>
        <v>0</v>
      </c>
      <c r="AR100" s="234"/>
      <c r="AS100" s="233">
        <f>'Projection_Base-case'!R100-R100</f>
        <v>0</v>
      </c>
      <c r="AT100" s="233">
        <f>IFERROR(100*AS100/'Projection_Base-case'!R100,0)</f>
        <v>0</v>
      </c>
      <c r="AU100" s="234"/>
      <c r="AV100" s="233">
        <f>'Projection_Base-case'!T100-T100</f>
        <v>0</v>
      </c>
      <c r="AW100" s="235">
        <f>IFERROR(100*AV100/'Projection_Base-case'!T100,0)</f>
        <v>0</v>
      </c>
      <c r="AX100" s="237"/>
      <c r="AY100" s="233">
        <f>'Projection_Base-case'!V100-V100</f>
        <v>0</v>
      </c>
      <c r="AZ100" s="233">
        <f>IFERROR(100*AY100/'Projection_Base-case'!V100,0)</f>
        <v>0</v>
      </c>
      <c r="BA100" s="234"/>
      <c r="BB100" s="233">
        <f>'Projection_Base-case'!X100-X100</f>
        <v>0</v>
      </c>
      <c r="BC100" s="233">
        <f>IFERROR(100*BB100/'Projection_Base-case'!X100,0)</f>
        <v>0</v>
      </c>
      <c r="BD100" s="234"/>
      <c r="BE100" s="233">
        <f>'Projection_Base-case'!Z100-Z100</f>
        <v>0</v>
      </c>
      <c r="BF100" s="233">
        <f>IFERROR(100*BE100/'Projection_Base-case'!Z100,0)</f>
        <v>0</v>
      </c>
      <c r="BG100" s="233">
        <f t="shared" ref="BG100:BG114" si="58">IFERROR(AB100/AY100,0)</f>
        <v>0</v>
      </c>
      <c r="BH100" s="235">
        <f t="shared" ref="BH100:BH114" si="59">IFERROR(AB100/AD100,0)</f>
        <v>0</v>
      </c>
    </row>
    <row r="101" spans="1:60" s="92" customFormat="1" ht="21">
      <c r="A101" s="146"/>
      <c r="B101" s="146"/>
      <c r="C101" s="146"/>
      <c r="D101" s="171" t="s">
        <v>39</v>
      </c>
      <c r="E101" s="172"/>
      <c r="F101" s="173"/>
      <c r="G101" s="237"/>
      <c r="H101" s="233">
        <f>SUMIF($D$6:$D$95,"PBT3",H6:H95)</f>
        <v>0</v>
      </c>
      <c r="I101" s="234"/>
      <c r="J101" s="233">
        <f>SUMIF($D$6:$D$95,"PBT3",J6:J95)</f>
        <v>0</v>
      </c>
      <c r="K101" s="234"/>
      <c r="L101" s="233">
        <f>SUMIF($D$6:$D$95,"PBT3",L6:L95)</f>
        <v>0</v>
      </c>
      <c r="M101" s="234"/>
      <c r="N101" s="235">
        <f>SUMIF($D$6:$D$95,"PBT3",N6:N95)</f>
        <v>0</v>
      </c>
      <c r="O101" s="236"/>
      <c r="P101" s="233">
        <f>SUMIF($D$6:$D$95,"PBT3",P6:P95)</f>
        <v>0</v>
      </c>
      <c r="Q101" s="234"/>
      <c r="R101" s="233">
        <f>SUMIF($D$6:$D$95,"PBT3",R6:R95)</f>
        <v>0</v>
      </c>
      <c r="S101" s="234"/>
      <c r="T101" s="235">
        <f>SUMIF($D$6:$D$95,"PBT3",T6:T95)</f>
        <v>0</v>
      </c>
      <c r="U101" s="237"/>
      <c r="V101" s="233">
        <f>SUMIF($D$6:$D$95,"PBT3",V6:V95)</f>
        <v>0</v>
      </c>
      <c r="W101" s="234"/>
      <c r="X101" s="233">
        <f>SUMIF($D$6:$D$95,"PBT3",X6:X95)</f>
        <v>0</v>
      </c>
      <c r="Y101" s="234"/>
      <c r="Z101" s="233">
        <f>SUMIF($D$6:$D$95,"PBT3",Z6:Z95)</f>
        <v>0</v>
      </c>
      <c r="AA101" s="238"/>
      <c r="AB101" s="235">
        <f>SUMIF($D$6:$D$95,"PBT3",AB6:AB95)</f>
        <v>0</v>
      </c>
      <c r="AC101" s="237"/>
      <c r="AD101" s="233">
        <f>'Projection_Base-case'!H101-H101</f>
        <v>0</v>
      </c>
      <c r="AE101" s="233">
        <f>IFERROR(100*AD101/'Projection_Base-case'!H101,0)</f>
        <v>0</v>
      </c>
      <c r="AF101" s="234"/>
      <c r="AG101" s="233">
        <f>'Projection_Base-case'!J101-J101</f>
        <v>0</v>
      </c>
      <c r="AH101" s="233">
        <f>IFERROR(100*AG101/'Projection_Base-case'!J101,0)</f>
        <v>0</v>
      </c>
      <c r="AI101" s="234"/>
      <c r="AJ101" s="233">
        <f>'Projection_Base-case'!L101-L101</f>
        <v>0</v>
      </c>
      <c r="AK101" s="233">
        <f>IFERROR(100*AJ101/'Projection_Base-case'!L101,0)</f>
        <v>0</v>
      </c>
      <c r="AL101" s="234"/>
      <c r="AM101" s="233">
        <f>-('Projection_Base-case'!N101-N101)</f>
        <v>0</v>
      </c>
      <c r="AN101" s="229">
        <f>IFERROR(IF('Projection_Base-case'!N101&gt;0,100*AM101/'Projection_Base-case'!N101,100*AM101/N101),0)</f>
        <v>0</v>
      </c>
      <c r="AO101" s="237"/>
      <c r="AP101" s="233">
        <f>'Projection_Base-case'!P101-P101</f>
        <v>0</v>
      </c>
      <c r="AQ101" s="233">
        <f>IFERROR(100*AP101/'Projection_Base-case'!P101,0)</f>
        <v>0</v>
      </c>
      <c r="AR101" s="234"/>
      <c r="AS101" s="233">
        <f>'Projection_Base-case'!R101-R101</f>
        <v>0</v>
      </c>
      <c r="AT101" s="233">
        <f>IFERROR(100*AS101/'Projection_Base-case'!R101,0)</f>
        <v>0</v>
      </c>
      <c r="AU101" s="234"/>
      <c r="AV101" s="233">
        <f>'Projection_Base-case'!T101-T101</f>
        <v>0</v>
      </c>
      <c r="AW101" s="235">
        <f>IFERROR(100*AV101/'Projection_Base-case'!T101,0)</f>
        <v>0</v>
      </c>
      <c r="AX101" s="237"/>
      <c r="AY101" s="233">
        <f>'Projection_Base-case'!V101-V101</f>
        <v>0</v>
      </c>
      <c r="AZ101" s="233">
        <f>IFERROR(100*AY101/'Projection_Base-case'!V101,0)</f>
        <v>0</v>
      </c>
      <c r="BA101" s="234"/>
      <c r="BB101" s="233">
        <f>'Projection_Base-case'!X101-X101</f>
        <v>0</v>
      </c>
      <c r="BC101" s="233">
        <f>IFERROR(100*BB101/'Projection_Base-case'!X101,0)</f>
        <v>0</v>
      </c>
      <c r="BD101" s="234"/>
      <c r="BE101" s="233">
        <f>'Projection_Base-case'!Z101-Z101</f>
        <v>0</v>
      </c>
      <c r="BF101" s="233">
        <f>IFERROR(100*BE101/'Projection_Base-case'!Z101,0)</f>
        <v>0</v>
      </c>
      <c r="BG101" s="233">
        <f t="shared" si="58"/>
        <v>0</v>
      </c>
      <c r="BH101" s="235">
        <f t="shared" si="59"/>
        <v>0</v>
      </c>
    </row>
    <row r="102" spans="1:60" s="92" customFormat="1" ht="21">
      <c r="A102" s="146"/>
      <c r="B102" s="146"/>
      <c r="C102" s="146"/>
      <c r="D102" s="171" t="s">
        <v>40</v>
      </c>
      <c r="E102" s="172"/>
      <c r="F102" s="173"/>
      <c r="G102" s="237"/>
      <c r="H102" s="233">
        <f>SUMIF($D$6:$D$95,"PBT4",H6:H95)</f>
        <v>0</v>
      </c>
      <c r="I102" s="234"/>
      <c r="J102" s="233">
        <f>SUMIF($D$6:$D$95,"PBT4",J6:J95)</f>
        <v>0</v>
      </c>
      <c r="K102" s="234"/>
      <c r="L102" s="233">
        <f>SUMIF($D$6:$D$95,"PBT4",L6:L95)</f>
        <v>0</v>
      </c>
      <c r="M102" s="234"/>
      <c r="N102" s="235">
        <f>SUMIF($D$6:$D$95,"PBT4",N6:N95)</f>
        <v>0</v>
      </c>
      <c r="O102" s="236"/>
      <c r="P102" s="233">
        <f>SUMIF($D$6:$D$95,"PBT4",P6:P95)</f>
        <v>0</v>
      </c>
      <c r="Q102" s="234"/>
      <c r="R102" s="233">
        <f>SUMIF($D$6:$D$95,"PBT4",R6:R95)</f>
        <v>0</v>
      </c>
      <c r="S102" s="234"/>
      <c r="T102" s="235">
        <f>SUMIF($D$6:$D$95,"PBT4",T6:T95)</f>
        <v>0</v>
      </c>
      <c r="U102" s="237"/>
      <c r="V102" s="233">
        <f>SUMIF($D$6:$D$95,"PBT4",V6:V95)</f>
        <v>0</v>
      </c>
      <c r="W102" s="234"/>
      <c r="X102" s="233">
        <f>SUMIF($D$6:$D$95,"PBT4",X6:X95)</f>
        <v>0</v>
      </c>
      <c r="Y102" s="234"/>
      <c r="Z102" s="233">
        <f>SUMIF($D$6:$D$95,"PBT4",Z6:Z95)</f>
        <v>0</v>
      </c>
      <c r="AA102" s="238"/>
      <c r="AB102" s="235">
        <f>SUMIF($D$6:$D$95,"PBT4",AB6:AB95)</f>
        <v>0</v>
      </c>
      <c r="AC102" s="237"/>
      <c r="AD102" s="233">
        <f>'Projection_Base-case'!H102-H102</f>
        <v>0</v>
      </c>
      <c r="AE102" s="233">
        <f>IFERROR(100*AD102/'Projection_Base-case'!H102,0)</f>
        <v>0</v>
      </c>
      <c r="AF102" s="234"/>
      <c r="AG102" s="233">
        <f>'Projection_Base-case'!J102-J102</f>
        <v>0</v>
      </c>
      <c r="AH102" s="233">
        <f>IFERROR(100*AG102/'Projection_Base-case'!J102,0)</f>
        <v>0</v>
      </c>
      <c r="AI102" s="234"/>
      <c r="AJ102" s="233">
        <f>'Projection_Base-case'!L102-L102</f>
        <v>0</v>
      </c>
      <c r="AK102" s="233">
        <f>IFERROR(100*AJ102/'Projection_Base-case'!L102,0)</f>
        <v>0</v>
      </c>
      <c r="AL102" s="234"/>
      <c r="AM102" s="233">
        <f>-('Projection_Base-case'!N102-N102)</f>
        <v>0</v>
      </c>
      <c r="AN102" s="229">
        <f>IFERROR(IF('Projection_Base-case'!N102&gt;0,100*AM102/'Projection_Base-case'!N102,100*AM102/N102),0)</f>
        <v>0</v>
      </c>
      <c r="AO102" s="237"/>
      <c r="AP102" s="233">
        <f>'Projection_Base-case'!P102-P102</f>
        <v>0</v>
      </c>
      <c r="AQ102" s="233">
        <f>IFERROR(100*AP102/'Projection_Base-case'!P102,0)</f>
        <v>0</v>
      </c>
      <c r="AR102" s="234"/>
      <c r="AS102" s="233">
        <f>'Projection_Base-case'!R102-R102</f>
        <v>0</v>
      </c>
      <c r="AT102" s="233">
        <f>IFERROR(100*AS102/'Projection_Base-case'!R102,0)</f>
        <v>0</v>
      </c>
      <c r="AU102" s="234"/>
      <c r="AV102" s="233">
        <f>'Projection_Base-case'!T102-T102</f>
        <v>0</v>
      </c>
      <c r="AW102" s="235">
        <f>IFERROR(100*AV102/'Projection_Base-case'!T102,0)</f>
        <v>0</v>
      </c>
      <c r="AX102" s="237"/>
      <c r="AY102" s="233">
        <f>'Projection_Base-case'!V102-V102</f>
        <v>0</v>
      </c>
      <c r="AZ102" s="233">
        <f>IFERROR(100*AY102/'Projection_Base-case'!V102,0)</f>
        <v>0</v>
      </c>
      <c r="BA102" s="234"/>
      <c r="BB102" s="233">
        <f>'Projection_Base-case'!X102-X102</f>
        <v>0</v>
      </c>
      <c r="BC102" s="233">
        <f>IFERROR(100*BB102/'Projection_Base-case'!X102,0)</f>
        <v>0</v>
      </c>
      <c r="BD102" s="234"/>
      <c r="BE102" s="233">
        <f>'Projection_Base-case'!Z102-Z102</f>
        <v>0</v>
      </c>
      <c r="BF102" s="233">
        <f>IFERROR(100*BE102/'Projection_Base-case'!Z102,0)</f>
        <v>0</v>
      </c>
      <c r="BG102" s="233">
        <f t="shared" si="58"/>
        <v>0</v>
      </c>
      <c r="BH102" s="235">
        <f t="shared" si="59"/>
        <v>0</v>
      </c>
    </row>
    <row r="103" spans="1:60" s="92" customFormat="1" ht="21">
      <c r="A103" s="146"/>
      <c r="B103" s="146"/>
      <c r="C103" s="146"/>
      <c r="D103" s="171" t="s">
        <v>41</v>
      </c>
      <c r="E103" s="172"/>
      <c r="F103" s="173"/>
      <c r="G103" s="237"/>
      <c r="H103" s="233">
        <f>SUMIF($D$6:$D$95,"PBT5",H6:H95)</f>
        <v>0</v>
      </c>
      <c r="I103" s="234"/>
      <c r="J103" s="233">
        <f>SUMIF($D$6:$D$95,"PBT5",J6:J95)</f>
        <v>0</v>
      </c>
      <c r="K103" s="234"/>
      <c r="L103" s="233">
        <f>SUMIF($D$6:$D$95,"PBT5",L6:L95)</f>
        <v>0</v>
      </c>
      <c r="M103" s="234"/>
      <c r="N103" s="235">
        <f>SUMIF($D$6:$D$95,"PBT5",N6:N95)</f>
        <v>0</v>
      </c>
      <c r="O103" s="236"/>
      <c r="P103" s="233">
        <f>SUMIF($D$6:$D$95,"PBT5",P6:P95)</f>
        <v>0</v>
      </c>
      <c r="Q103" s="234"/>
      <c r="R103" s="233">
        <f>SUMIF($D$6:$D$95,"PBT5",R6:R95)</f>
        <v>0</v>
      </c>
      <c r="S103" s="234"/>
      <c r="T103" s="235">
        <f>SUMIF($D$6:$D$95,"PBT5",T6:T95)</f>
        <v>0</v>
      </c>
      <c r="U103" s="237"/>
      <c r="V103" s="233">
        <f>SUMIF($D$6:$D$95,"PBT5",V6:V95)</f>
        <v>0</v>
      </c>
      <c r="W103" s="234"/>
      <c r="X103" s="233">
        <f>SUMIF($D$6:$D$95,"PBT5",X6:X95)</f>
        <v>0</v>
      </c>
      <c r="Y103" s="234"/>
      <c r="Z103" s="233">
        <f>SUMIF($D$6:$D$95,"PBT5",Z6:Z95)</f>
        <v>0</v>
      </c>
      <c r="AA103" s="238"/>
      <c r="AB103" s="235">
        <f>SUMIF($D$6:$D$95,"PBT5",AB6:AB95)</f>
        <v>0</v>
      </c>
      <c r="AC103" s="237"/>
      <c r="AD103" s="233">
        <f>'Projection_Base-case'!H103-H103</f>
        <v>0</v>
      </c>
      <c r="AE103" s="233">
        <f>IFERROR(100*AD103/'Projection_Base-case'!H103,0)</f>
        <v>0</v>
      </c>
      <c r="AF103" s="234"/>
      <c r="AG103" s="233">
        <f>'Projection_Base-case'!J103-J103</f>
        <v>0</v>
      </c>
      <c r="AH103" s="233">
        <f>IFERROR(100*AG103/'Projection_Base-case'!J103,0)</f>
        <v>0</v>
      </c>
      <c r="AI103" s="234"/>
      <c r="AJ103" s="233">
        <f>'Projection_Base-case'!L103-L103</f>
        <v>0</v>
      </c>
      <c r="AK103" s="233">
        <f>IFERROR(100*AJ103/'Projection_Base-case'!L103,0)</f>
        <v>0</v>
      </c>
      <c r="AL103" s="234"/>
      <c r="AM103" s="233">
        <f>-('Projection_Base-case'!N103-N103)</f>
        <v>0</v>
      </c>
      <c r="AN103" s="229">
        <f>IFERROR(IF('Projection_Base-case'!N103&gt;0,100*AM103/'Projection_Base-case'!N103,100*AM103/N103),0)</f>
        <v>0</v>
      </c>
      <c r="AO103" s="237"/>
      <c r="AP103" s="233">
        <f>'Projection_Base-case'!P103-P103</f>
        <v>0</v>
      </c>
      <c r="AQ103" s="233">
        <f>IFERROR(100*AP103/'Projection_Base-case'!P103,0)</f>
        <v>0</v>
      </c>
      <c r="AR103" s="234"/>
      <c r="AS103" s="233">
        <f>'Projection_Base-case'!R103-R103</f>
        <v>0</v>
      </c>
      <c r="AT103" s="233">
        <f>IFERROR(100*AS103/'Projection_Base-case'!R103,0)</f>
        <v>0</v>
      </c>
      <c r="AU103" s="234"/>
      <c r="AV103" s="233">
        <f>'Projection_Base-case'!T103-T103</f>
        <v>0</v>
      </c>
      <c r="AW103" s="235">
        <f>IFERROR(100*AV103/'Projection_Base-case'!T103,0)</f>
        <v>0</v>
      </c>
      <c r="AX103" s="237"/>
      <c r="AY103" s="233">
        <f>'Projection_Base-case'!V103-V103</f>
        <v>0</v>
      </c>
      <c r="AZ103" s="233">
        <f>IFERROR(100*AY103/'Projection_Base-case'!V103,0)</f>
        <v>0</v>
      </c>
      <c r="BA103" s="234"/>
      <c r="BB103" s="233">
        <f>'Projection_Base-case'!X103-X103</f>
        <v>0</v>
      </c>
      <c r="BC103" s="233">
        <f>IFERROR(100*BB103/'Projection_Base-case'!X103,0)</f>
        <v>0</v>
      </c>
      <c r="BD103" s="234"/>
      <c r="BE103" s="233">
        <f>'Projection_Base-case'!Z103-Z103</f>
        <v>0</v>
      </c>
      <c r="BF103" s="233">
        <f>IFERROR(100*BE103/'Projection_Base-case'!Z103,0)</f>
        <v>0</v>
      </c>
      <c r="BG103" s="233">
        <f t="shared" si="58"/>
        <v>0</v>
      </c>
      <c r="BH103" s="235">
        <f t="shared" si="59"/>
        <v>0</v>
      </c>
    </row>
    <row r="104" spans="1:60" s="92" customFormat="1" ht="21">
      <c r="A104" s="146"/>
      <c r="B104" s="146"/>
      <c r="C104" s="146"/>
      <c r="D104" s="171" t="s">
        <v>42</v>
      </c>
      <c r="E104" s="172"/>
      <c r="F104" s="173"/>
      <c r="G104" s="237"/>
      <c r="H104" s="233">
        <f>SUMIF($D$6:$D$95,"PBT6",H6:H95)</f>
        <v>0</v>
      </c>
      <c r="I104" s="234"/>
      <c r="J104" s="233">
        <f>SUMIF($D$6:$D$95,"PBT6",J6:J95)</f>
        <v>0</v>
      </c>
      <c r="K104" s="234"/>
      <c r="L104" s="233">
        <f>SUMIF($D$6:$D$95,"PBT6",L6:L95)</f>
        <v>0</v>
      </c>
      <c r="M104" s="234"/>
      <c r="N104" s="235">
        <f>SUMIF($D$6:$D$95,"PBT6",N6:N95)</f>
        <v>0</v>
      </c>
      <c r="O104" s="236"/>
      <c r="P104" s="233">
        <f>SUMIF($D$6:$D$95,"PBT6",P6:P95)</f>
        <v>0</v>
      </c>
      <c r="Q104" s="234"/>
      <c r="R104" s="233">
        <f>SUMIF($D$6:$D$95,"PBT6",R6:R95)</f>
        <v>0</v>
      </c>
      <c r="S104" s="234"/>
      <c r="T104" s="235">
        <f>SUMIF($D$6:$D$95,"PBT6",T6:T95)</f>
        <v>0</v>
      </c>
      <c r="U104" s="237"/>
      <c r="V104" s="233">
        <f>SUMIF($D$6:$D$95,"PBT6",V6:V95)</f>
        <v>0</v>
      </c>
      <c r="W104" s="234"/>
      <c r="X104" s="233">
        <f>SUMIF($D$6:$D$95,"PBT6",X6:X95)</f>
        <v>0</v>
      </c>
      <c r="Y104" s="234"/>
      <c r="Z104" s="233">
        <f>SUMIF($D$6:$D$95,"PBT6",Z6:Z95)</f>
        <v>0</v>
      </c>
      <c r="AA104" s="238"/>
      <c r="AB104" s="235">
        <f>SUMIF($D$6:$D$95,"PBT6",AB6:AB95)</f>
        <v>0</v>
      </c>
      <c r="AC104" s="237"/>
      <c r="AD104" s="233">
        <f>'Projection_Base-case'!H104-H104</f>
        <v>0</v>
      </c>
      <c r="AE104" s="233">
        <f>IFERROR(100*AD104/'Projection_Base-case'!H104,0)</f>
        <v>0</v>
      </c>
      <c r="AF104" s="234"/>
      <c r="AG104" s="233">
        <f>'Projection_Base-case'!J104-J104</f>
        <v>0</v>
      </c>
      <c r="AH104" s="233">
        <f>IFERROR(100*AG104/'Projection_Base-case'!J104,0)</f>
        <v>0</v>
      </c>
      <c r="AI104" s="234"/>
      <c r="AJ104" s="233">
        <f>'Projection_Base-case'!L104-L104</f>
        <v>0</v>
      </c>
      <c r="AK104" s="233">
        <f>IFERROR(100*AJ104/'Projection_Base-case'!L104,0)</f>
        <v>0</v>
      </c>
      <c r="AL104" s="234"/>
      <c r="AM104" s="233">
        <f>-('Projection_Base-case'!N104-N104)</f>
        <v>0</v>
      </c>
      <c r="AN104" s="229">
        <f>IFERROR(IF('Projection_Base-case'!N104&gt;0,100*AM104/'Projection_Base-case'!N104,100*AM104/N104),0)</f>
        <v>0</v>
      </c>
      <c r="AO104" s="237"/>
      <c r="AP104" s="233">
        <f>'Projection_Base-case'!P104-P104</f>
        <v>0</v>
      </c>
      <c r="AQ104" s="233">
        <f>IFERROR(100*AP104/'Projection_Base-case'!P104,0)</f>
        <v>0</v>
      </c>
      <c r="AR104" s="234"/>
      <c r="AS104" s="233">
        <f>'Projection_Base-case'!R104-R104</f>
        <v>0</v>
      </c>
      <c r="AT104" s="233">
        <f>IFERROR(100*AS104/'Projection_Base-case'!R104,0)</f>
        <v>0</v>
      </c>
      <c r="AU104" s="234"/>
      <c r="AV104" s="233">
        <f>'Projection_Base-case'!T104-T104</f>
        <v>0</v>
      </c>
      <c r="AW104" s="235">
        <f>IFERROR(100*AV104/'Projection_Base-case'!T104,0)</f>
        <v>0</v>
      </c>
      <c r="AX104" s="237"/>
      <c r="AY104" s="233">
        <f>'Projection_Base-case'!V104-V104</f>
        <v>0</v>
      </c>
      <c r="AZ104" s="233">
        <f>IFERROR(100*AY104/'Projection_Base-case'!V104,0)</f>
        <v>0</v>
      </c>
      <c r="BA104" s="234"/>
      <c r="BB104" s="233">
        <f>'Projection_Base-case'!X104-X104</f>
        <v>0</v>
      </c>
      <c r="BC104" s="233">
        <f>IFERROR(100*BB104/'Projection_Base-case'!X104,0)</f>
        <v>0</v>
      </c>
      <c r="BD104" s="234"/>
      <c r="BE104" s="233">
        <f>'Projection_Base-case'!Z104-Z104</f>
        <v>0</v>
      </c>
      <c r="BF104" s="233">
        <f>IFERROR(100*BE104/'Projection_Base-case'!Z104,0)</f>
        <v>0</v>
      </c>
      <c r="BG104" s="233">
        <f t="shared" si="58"/>
        <v>0</v>
      </c>
      <c r="BH104" s="235">
        <f t="shared" si="59"/>
        <v>0</v>
      </c>
    </row>
    <row r="105" spans="1:60" s="92" customFormat="1" ht="21">
      <c r="A105" s="146"/>
      <c r="B105" s="146"/>
      <c r="C105" s="146"/>
      <c r="D105" s="171" t="s">
        <v>43</v>
      </c>
      <c r="E105" s="172"/>
      <c r="F105" s="173"/>
      <c r="G105" s="237"/>
      <c r="H105" s="233">
        <f>SUMIF($D$6:$D$95,"PBT7",H6:H95)</f>
        <v>0</v>
      </c>
      <c r="I105" s="234"/>
      <c r="J105" s="233">
        <f>SUMIF($D$6:$D$95,"PBT7",J6:J95)</f>
        <v>0</v>
      </c>
      <c r="K105" s="234"/>
      <c r="L105" s="233">
        <f>SUMIF($D$6:$D$95,"PBT7",L6:L95)</f>
        <v>0</v>
      </c>
      <c r="M105" s="234"/>
      <c r="N105" s="235">
        <f>SUMIF($D$6:$D$95,"PBT7",N6:N95)</f>
        <v>0</v>
      </c>
      <c r="O105" s="236"/>
      <c r="P105" s="233">
        <f>SUMIF($D$6:$D$95,"PBT7",P6:P95)</f>
        <v>0</v>
      </c>
      <c r="Q105" s="234"/>
      <c r="R105" s="233">
        <f>SUMIF($D$6:$D$95,"PBT7",R6:R95)</f>
        <v>0</v>
      </c>
      <c r="S105" s="234"/>
      <c r="T105" s="235">
        <f>SUMIF($D$6:$D$95,"PBT7",T6:T95)</f>
        <v>0</v>
      </c>
      <c r="U105" s="237"/>
      <c r="V105" s="233">
        <f>SUMIF($D$6:$D$95,"PBT7",V6:V95)</f>
        <v>0</v>
      </c>
      <c r="W105" s="234"/>
      <c r="X105" s="233">
        <f>SUMIF($D$6:$D$95,"PBT7",X6:X95)</f>
        <v>0</v>
      </c>
      <c r="Y105" s="234"/>
      <c r="Z105" s="233">
        <f>SUMIF($D$6:$D$95,"PBT7",Z6:Z95)</f>
        <v>0</v>
      </c>
      <c r="AA105" s="238"/>
      <c r="AB105" s="235">
        <f>SUMIF($D$6:$D$95,"PBT7",AB6:AB95)</f>
        <v>0</v>
      </c>
      <c r="AC105" s="237"/>
      <c r="AD105" s="233">
        <f>'Projection_Base-case'!H105-H105</f>
        <v>0</v>
      </c>
      <c r="AE105" s="233">
        <f>IFERROR(100*AD105/'Projection_Base-case'!H105,0)</f>
        <v>0</v>
      </c>
      <c r="AF105" s="234"/>
      <c r="AG105" s="233">
        <f>'Projection_Base-case'!J105-J105</f>
        <v>0</v>
      </c>
      <c r="AH105" s="233">
        <f>IFERROR(100*AG105/'Projection_Base-case'!J105,0)</f>
        <v>0</v>
      </c>
      <c r="AI105" s="234"/>
      <c r="AJ105" s="233">
        <f>'Projection_Base-case'!L105-L105</f>
        <v>0</v>
      </c>
      <c r="AK105" s="233">
        <f>IFERROR(100*AJ105/'Projection_Base-case'!L105,0)</f>
        <v>0</v>
      </c>
      <c r="AL105" s="234"/>
      <c r="AM105" s="233">
        <f>-('Projection_Base-case'!N105-N105)</f>
        <v>0</v>
      </c>
      <c r="AN105" s="229">
        <f>IFERROR(IF('Projection_Base-case'!N105&gt;0,100*AM105/'Projection_Base-case'!N105,100*AM105/N105),0)</f>
        <v>0</v>
      </c>
      <c r="AO105" s="237"/>
      <c r="AP105" s="233">
        <f>'Projection_Base-case'!P105-P105</f>
        <v>0</v>
      </c>
      <c r="AQ105" s="233">
        <f>IFERROR(100*AP105/'Projection_Base-case'!P105,0)</f>
        <v>0</v>
      </c>
      <c r="AR105" s="234"/>
      <c r="AS105" s="233">
        <f>'Projection_Base-case'!R105-R105</f>
        <v>0</v>
      </c>
      <c r="AT105" s="233">
        <f>IFERROR(100*AS105/'Projection_Base-case'!R105,0)</f>
        <v>0</v>
      </c>
      <c r="AU105" s="234"/>
      <c r="AV105" s="233">
        <f>'Projection_Base-case'!T105-T105</f>
        <v>0</v>
      </c>
      <c r="AW105" s="235">
        <f>IFERROR(100*AV105/'Projection_Base-case'!T105,0)</f>
        <v>0</v>
      </c>
      <c r="AX105" s="237"/>
      <c r="AY105" s="233">
        <f>'Projection_Base-case'!V105-V105</f>
        <v>0</v>
      </c>
      <c r="AZ105" s="233">
        <f>IFERROR(100*AY105/'Projection_Base-case'!V105,0)</f>
        <v>0</v>
      </c>
      <c r="BA105" s="234"/>
      <c r="BB105" s="233">
        <f>'Projection_Base-case'!X105-X105</f>
        <v>0</v>
      </c>
      <c r="BC105" s="233">
        <f>IFERROR(100*BB105/'Projection_Base-case'!X105,0)</f>
        <v>0</v>
      </c>
      <c r="BD105" s="234"/>
      <c r="BE105" s="233">
        <f>'Projection_Base-case'!Z105-Z105</f>
        <v>0</v>
      </c>
      <c r="BF105" s="233">
        <f>IFERROR(100*BE105/'Projection_Base-case'!Z105,0)</f>
        <v>0</v>
      </c>
      <c r="BG105" s="233">
        <f t="shared" si="58"/>
        <v>0</v>
      </c>
      <c r="BH105" s="235">
        <f t="shared" si="59"/>
        <v>0</v>
      </c>
    </row>
    <row r="106" spans="1:60" s="92" customFormat="1" ht="21">
      <c r="A106" s="146"/>
      <c r="B106" s="146"/>
      <c r="C106" s="146"/>
      <c r="D106" s="171" t="s">
        <v>44</v>
      </c>
      <c r="E106" s="172"/>
      <c r="F106" s="173"/>
      <c r="G106" s="237"/>
      <c r="H106" s="233">
        <f>SUMIF($D$6:$D$95,"PBT8",H6:H95)</f>
        <v>0</v>
      </c>
      <c r="I106" s="234"/>
      <c r="J106" s="233">
        <f>SUMIF($D$6:$D$95,"PBT8",J6:J95)</f>
        <v>0</v>
      </c>
      <c r="K106" s="234"/>
      <c r="L106" s="233">
        <f>SUMIF($D$6:$D$95,"PBT8",L6:L95)</f>
        <v>0</v>
      </c>
      <c r="M106" s="234"/>
      <c r="N106" s="235">
        <f>SUMIF($D$6:$D$95,"PBT8",N6:N95)</f>
        <v>0</v>
      </c>
      <c r="O106" s="236"/>
      <c r="P106" s="233">
        <f>SUMIF($D$6:$D$95,"PBT8",P6:P95)</f>
        <v>0</v>
      </c>
      <c r="Q106" s="234"/>
      <c r="R106" s="233">
        <f>SUMIF($D$6:$D$95,"PBT8",R6:R95)</f>
        <v>0</v>
      </c>
      <c r="S106" s="234"/>
      <c r="T106" s="235">
        <f>SUMIF($D$6:$D$95,"PBT8",T6:T95)</f>
        <v>0</v>
      </c>
      <c r="U106" s="237"/>
      <c r="V106" s="233">
        <f>SUMIF($D$6:$D$95,"PBT8",V6:V95)</f>
        <v>0</v>
      </c>
      <c r="W106" s="234"/>
      <c r="X106" s="233">
        <f>SUMIF($D$6:$D$95,"PBT8",X6:X95)</f>
        <v>0</v>
      </c>
      <c r="Y106" s="234"/>
      <c r="Z106" s="233">
        <f>SUMIF($D$6:$D$95,"PBT8",Z6:Z95)</f>
        <v>0</v>
      </c>
      <c r="AA106" s="238"/>
      <c r="AB106" s="235">
        <f>SUMIF($D$6:$D$95,"PBT8",AB6:AB95)</f>
        <v>0</v>
      </c>
      <c r="AC106" s="237"/>
      <c r="AD106" s="233">
        <f>'Projection_Base-case'!H106-H106</f>
        <v>0</v>
      </c>
      <c r="AE106" s="233">
        <f>IFERROR(100*AD106/'Projection_Base-case'!H106,0)</f>
        <v>0</v>
      </c>
      <c r="AF106" s="234"/>
      <c r="AG106" s="233">
        <f>'Projection_Base-case'!J106-J106</f>
        <v>0</v>
      </c>
      <c r="AH106" s="233">
        <f>IFERROR(100*AG106/'Projection_Base-case'!J106,0)</f>
        <v>0</v>
      </c>
      <c r="AI106" s="234"/>
      <c r="AJ106" s="233">
        <f>'Projection_Base-case'!L106-L106</f>
        <v>0</v>
      </c>
      <c r="AK106" s="233">
        <f>IFERROR(100*AJ106/'Projection_Base-case'!L106,0)</f>
        <v>0</v>
      </c>
      <c r="AL106" s="234"/>
      <c r="AM106" s="233">
        <f>-('Projection_Base-case'!N106-N106)</f>
        <v>0</v>
      </c>
      <c r="AN106" s="229">
        <f>IFERROR(IF('Projection_Base-case'!N106&gt;0,100*AM106/'Projection_Base-case'!N106,100*AM106/N106),0)</f>
        <v>0</v>
      </c>
      <c r="AO106" s="237"/>
      <c r="AP106" s="233">
        <f>'Projection_Base-case'!P106-P106</f>
        <v>0</v>
      </c>
      <c r="AQ106" s="233">
        <f>IFERROR(100*AP106/'Projection_Base-case'!P106,0)</f>
        <v>0</v>
      </c>
      <c r="AR106" s="234"/>
      <c r="AS106" s="233">
        <f>'Projection_Base-case'!R106-R106</f>
        <v>0</v>
      </c>
      <c r="AT106" s="233">
        <f>IFERROR(100*AS106/'Projection_Base-case'!R106,0)</f>
        <v>0</v>
      </c>
      <c r="AU106" s="234"/>
      <c r="AV106" s="233">
        <f>'Projection_Base-case'!T106-T106</f>
        <v>0</v>
      </c>
      <c r="AW106" s="235">
        <f>IFERROR(100*AV106/'Projection_Base-case'!T106,0)</f>
        <v>0</v>
      </c>
      <c r="AX106" s="237"/>
      <c r="AY106" s="233">
        <f>'Projection_Base-case'!V106-V106</f>
        <v>0</v>
      </c>
      <c r="AZ106" s="233">
        <f>IFERROR(100*AY106/'Projection_Base-case'!V106,0)</f>
        <v>0</v>
      </c>
      <c r="BA106" s="234"/>
      <c r="BB106" s="233">
        <f>'Projection_Base-case'!X106-X106</f>
        <v>0</v>
      </c>
      <c r="BC106" s="233">
        <f>IFERROR(100*BB106/'Projection_Base-case'!X106,0)</f>
        <v>0</v>
      </c>
      <c r="BD106" s="234"/>
      <c r="BE106" s="233">
        <f>'Projection_Base-case'!Z106-Z106</f>
        <v>0</v>
      </c>
      <c r="BF106" s="233">
        <f>IFERROR(100*BE106/'Projection_Base-case'!Z106,0)</f>
        <v>0</v>
      </c>
      <c r="BG106" s="233">
        <f t="shared" si="58"/>
        <v>0</v>
      </c>
      <c r="BH106" s="235">
        <f t="shared" si="59"/>
        <v>0</v>
      </c>
    </row>
    <row r="107" spans="1:60" s="92" customFormat="1" ht="21">
      <c r="A107" s="146"/>
      <c r="B107" s="146"/>
      <c r="C107" s="146"/>
      <c r="D107" s="171" t="s">
        <v>45</v>
      </c>
      <c r="E107" s="172"/>
      <c r="F107" s="173"/>
      <c r="G107" s="237"/>
      <c r="H107" s="233">
        <f>SUMIF($D$6:$D$95,"PBT9",H6:H95)</f>
        <v>0</v>
      </c>
      <c r="I107" s="234"/>
      <c r="J107" s="233">
        <f>SUMIF($D$6:$D$95,"PBT9",J6:J95)</f>
        <v>0</v>
      </c>
      <c r="K107" s="234"/>
      <c r="L107" s="233">
        <f>SUMIF($D$6:$D$95,"PBT9",L6:L95)</f>
        <v>0</v>
      </c>
      <c r="M107" s="234"/>
      <c r="N107" s="235">
        <f>SUMIF($D$6:$D$95,"PBT9",N6:N95)</f>
        <v>0</v>
      </c>
      <c r="O107" s="236"/>
      <c r="P107" s="233">
        <f>SUMIF($D$6:$D$95,"PBT9",P6:P95)</f>
        <v>0</v>
      </c>
      <c r="Q107" s="234"/>
      <c r="R107" s="233">
        <f>SUMIF($D$6:$D$95,"PBT9",R6:R95)</f>
        <v>0</v>
      </c>
      <c r="S107" s="234"/>
      <c r="T107" s="235">
        <f>SUMIF($D$6:$D$95,"PBT9",T6:T95)</f>
        <v>0</v>
      </c>
      <c r="U107" s="237"/>
      <c r="V107" s="233">
        <f>SUMIF($D$6:$D$95,"PBT9",V6:V95)</f>
        <v>0</v>
      </c>
      <c r="W107" s="234"/>
      <c r="X107" s="233">
        <f>SUMIF($D$6:$D$95,"PBT9",X6:X95)</f>
        <v>0</v>
      </c>
      <c r="Y107" s="234"/>
      <c r="Z107" s="233">
        <f>SUMIF($D$6:$D$95,"PBT9",Z6:Z95)</f>
        <v>0</v>
      </c>
      <c r="AA107" s="238"/>
      <c r="AB107" s="235">
        <f>SUMIF($D$6:$D$95,"PBT9",AB6:AB95)</f>
        <v>0</v>
      </c>
      <c r="AC107" s="237"/>
      <c r="AD107" s="233">
        <f>'Projection_Base-case'!H107-H107</f>
        <v>0</v>
      </c>
      <c r="AE107" s="233">
        <f>IFERROR(100*AD107/'Projection_Base-case'!H107,0)</f>
        <v>0</v>
      </c>
      <c r="AF107" s="234"/>
      <c r="AG107" s="233">
        <f>'Projection_Base-case'!J107-J107</f>
        <v>0</v>
      </c>
      <c r="AH107" s="233">
        <f>IFERROR(100*AG107/'Projection_Base-case'!J107,0)</f>
        <v>0</v>
      </c>
      <c r="AI107" s="234"/>
      <c r="AJ107" s="233">
        <f>'Projection_Base-case'!L107-L107</f>
        <v>0</v>
      </c>
      <c r="AK107" s="233">
        <f>IFERROR(100*AJ107/'Projection_Base-case'!L107,0)</f>
        <v>0</v>
      </c>
      <c r="AL107" s="234"/>
      <c r="AM107" s="233">
        <f>-('Projection_Base-case'!N107-N107)</f>
        <v>0</v>
      </c>
      <c r="AN107" s="229">
        <f>IFERROR(IF('Projection_Base-case'!N107&gt;0,100*AM107/'Projection_Base-case'!N107,100*AM107/N107),0)</f>
        <v>0</v>
      </c>
      <c r="AO107" s="237"/>
      <c r="AP107" s="233">
        <f>'Projection_Base-case'!P107-P107</f>
        <v>0</v>
      </c>
      <c r="AQ107" s="233">
        <f>IFERROR(100*AP107/'Projection_Base-case'!P107,0)</f>
        <v>0</v>
      </c>
      <c r="AR107" s="234"/>
      <c r="AS107" s="233">
        <f>'Projection_Base-case'!R107-R107</f>
        <v>0</v>
      </c>
      <c r="AT107" s="233">
        <f>IFERROR(100*AS107/'Projection_Base-case'!R107,0)</f>
        <v>0</v>
      </c>
      <c r="AU107" s="234"/>
      <c r="AV107" s="233">
        <f>'Projection_Base-case'!T107-T107</f>
        <v>0</v>
      </c>
      <c r="AW107" s="235">
        <f>IFERROR(100*AV107/'Projection_Base-case'!T107,0)</f>
        <v>0</v>
      </c>
      <c r="AX107" s="237"/>
      <c r="AY107" s="233">
        <f>'Projection_Base-case'!V107-V107</f>
        <v>0</v>
      </c>
      <c r="AZ107" s="233">
        <f>IFERROR(100*AY107/'Projection_Base-case'!V107,0)</f>
        <v>0</v>
      </c>
      <c r="BA107" s="234"/>
      <c r="BB107" s="233">
        <f>'Projection_Base-case'!X107-X107</f>
        <v>0</v>
      </c>
      <c r="BC107" s="233">
        <f>IFERROR(100*BB107/'Projection_Base-case'!X107,0)</f>
        <v>0</v>
      </c>
      <c r="BD107" s="234"/>
      <c r="BE107" s="233">
        <f>'Projection_Base-case'!Z107-Z107</f>
        <v>0</v>
      </c>
      <c r="BF107" s="233">
        <f>IFERROR(100*BE107/'Projection_Base-case'!Z107,0)</f>
        <v>0</v>
      </c>
      <c r="BG107" s="233">
        <f t="shared" si="58"/>
        <v>0</v>
      </c>
      <c r="BH107" s="235">
        <f t="shared" si="59"/>
        <v>0</v>
      </c>
    </row>
    <row r="108" spans="1:60" s="92" customFormat="1" ht="21">
      <c r="A108" s="146"/>
      <c r="B108" s="146"/>
      <c r="C108" s="146"/>
      <c r="D108" s="171" t="s">
        <v>46</v>
      </c>
      <c r="E108" s="172"/>
      <c r="F108" s="173"/>
      <c r="G108" s="237"/>
      <c r="H108" s="233">
        <f>SUMIF($D$6:$D$95,"PBT10",H6:H95)</f>
        <v>0</v>
      </c>
      <c r="I108" s="234"/>
      <c r="J108" s="233">
        <f>SUMIF($D$6:$D$95,"PBT10",J6:J95)</f>
        <v>0</v>
      </c>
      <c r="K108" s="234"/>
      <c r="L108" s="233">
        <f>SUMIF($D$6:$D$95,"PBT10",L6:L95)</f>
        <v>0</v>
      </c>
      <c r="M108" s="234"/>
      <c r="N108" s="235">
        <f>SUMIF($D$6:$D$95,"PBT10",N6:N95)</f>
        <v>0</v>
      </c>
      <c r="O108" s="236"/>
      <c r="P108" s="233">
        <f>SUMIF($D$6:$D$95,"PBT10",P6:P95)</f>
        <v>0</v>
      </c>
      <c r="Q108" s="234"/>
      <c r="R108" s="233">
        <f>SUMIF($D$6:$D$95,"PBT10",R6:R95)</f>
        <v>0</v>
      </c>
      <c r="S108" s="234"/>
      <c r="T108" s="235">
        <f>SUMIF($D$6:$D$95,"PBT10",T6:T95)</f>
        <v>0</v>
      </c>
      <c r="U108" s="237"/>
      <c r="V108" s="233">
        <f>SUMIF($D$6:$D$95,"PBT10",V6:V95)</f>
        <v>0</v>
      </c>
      <c r="W108" s="234"/>
      <c r="X108" s="233">
        <f>SUMIF($D$6:$D$95,"PBT10",X6:X95)</f>
        <v>0</v>
      </c>
      <c r="Y108" s="234"/>
      <c r="Z108" s="233">
        <f>SUMIF($D$6:$D$95,"PBT10",Z6:Z95)</f>
        <v>0</v>
      </c>
      <c r="AA108" s="238"/>
      <c r="AB108" s="235">
        <f>SUMIF($D$6:$D$95,"PBT10",AB6:AB95)</f>
        <v>0</v>
      </c>
      <c r="AC108" s="237"/>
      <c r="AD108" s="233">
        <f>'Projection_Base-case'!H108-H108</f>
        <v>0</v>
      </c>
      <c r="AE108" s="233">
        <f>IFERROR(100*AD108/'Projection_Base-case'!H108,0)</f>
        <v>0</v>
      </c>
      <c r="AF108" s="234"/>
      <c r="AG108" s="233">
        <f>'Projection_Base-case'!J108-J108</f>
        <v>0</v>
      </c>
      <c r="AH108" s="233">
        <f>IFERROR(100*AG108/'Projection_Base-case'!J108,0)</f>
        <v>0</v>
      </c>
      <c r="AI108" s="234"/>
      <c r="AJ108" s="233">
        <f>'Projection_Base-case'!L108-L108</f>
        <v>0</v>
      </c>
      <c r="AK108" s="233">
        <f>IFERROR(100*AJ108/'Projection_Base-case'!L108,0)</f>
        <v>0</v>
      </c>
      <c r="AL108" s="234"/>
      <c r="AM108" s="233">
        <f>-('Projection_Base-case'!N108-N108)</f>
        <v>0</v>
      </c>
      <c r="AN108" s="229">
        <f>IFERROR(IF('Projection_Base-case'!N108&gt;0,100*AM108/'Projection_Base-case'!N108,100*AM108/N108),0)</f>
        <v>0</v>
      </c>
      <c r="AO108" s="237"/>
      <c r="AP108" s="233">
        <f>'Projection_Base-case'!P108-P108</f>
        <v>0</v>
      </c>
      <c r="AQ108" s="233">
        <f>IFERROR(100*AP108/'Projection_Base-case'!P108,0)</f>
        <v>0</v>
      </c>
      <c r="AR108" s="234"/>
      <c r="AS108" s="233">
        <f>'Projection_Base-case'!R108-R108</f>
        <v>0</v>
      </c>
      <c r="AT108" s="233">
        <f>IFERROR(100*AS108/'Projection_Base-case'!R108,0)</f>
        <v>0</v>
      </c>
      <c r="AU108" s="234"/>
      <c r="AV108" s="233">
        <f>'Projection_Base-case'!T108-T108</f>
        <v>0</v>
      </c>
      <c r="AW108" s="235">
        <f>IFERROR(100*AV108/'Projection_Base-case'!T108,0)</f>
        <v>0</v>
      </c>
      <c r="AX108" s="237"/>
      <c r="AY108" s="233">
        <f>'Projection_Base-case'!V108-V108</f>
        <v>0</v>
      </c>
      <c r="AZ108" s="233">
        <f>IFERROR(100*AY108/'Projection_Base-case'!V108,0)</f>
        <v>0</v>
      </c>
      <c r="BA108" s="234"/>
      <c r="BB108" s="233">
        <f>'Projection_Base-case'!X108-X108</f>
        <v>0</v>
      </c>
      <c r="BC108" s="233">
        <f>IFERROR(100*BB108/'Projection_Base-case'!X108,0)</f>
        <v>0</v>
      </c>
      <c r="BD108" s="234"/>
      <c r="BE108" s="233">
        <f>'Projection_Base-case'!Z108-Z108</f>
        <v>0</v>
      </c>
      <c r="BF108" s="233">
        <f>IFERROR(100*BE108/'Projection_Base-case'!Z108,0)</f>
        <v>0</v>
      </c>
      <c r="BG108" s="233">
        <f t="shared" si="58"/>
        <v>0</v>
      </c>
      <c r="BH108" s="235">
        <f t="shared" si="59"/>
        <v>0</v>
      </c>
    </row>
    <row r="109" spans="1:60" s="92" customFormat="1" ht="21">
      <c r="A109" s="146"/>
      <c r="B109" s="146"/>
      <c r="C109" s="146"/>
      <c r="D109" s="171" t="s">
        <v>47</v>
      </c>
      <c r="E109" s="172"/>
      <c r="F109" s="173"/>
      <c r="G109" s="237"/>
      <c r="H109" s="233">
        <f>SUMIF($D$6:$D$95,"PBT11",H6:H95)</f>
        <v>0</v>
      </c>
      <c r="I109" s="234"/>
      <c r="J109" s="233">
        <f>SUMIF($D$6:$D$95,"PBT11",J6:J95)</f>
        <v>0</v>
      </c>
      <c r="K109" s="234"/>
      <c r="L109" s="233">
        <f>SUMIF($D$6:$D$95,"PBT11",L6:L95)</f>
        <v>0</v>
      </c>
      <c r="M109" s="234"/>
      <c r="N109" s="235">
        <f>SUMIF($D$6:$D$95,"PBT11",N6:N95)</f>
        <v>0</v>
      </c>
      <c r="O109" s="236"/>
      <c r="P109" s="233">
        <f>SUMIF($D$6:$D$95,"PBT11",P6:P95)</f>
        <v>0</v>
      </c>
      <c r="Q109" s="234"/>
      <c r="R109" s="233">
        <f>SUMIF($D$6:$D$95,"PBT11",R6:R95)</f>
        <v>0</v>
      </c>
      <c r="S109" s="234"/>
      <c r="T109" s="235">
        <f>SUMIF($D$6:$D$95,"PBT11",T6:T95)</f>
        <v>0</v>
      </c>
      <c r="U109" s="237"/>
      <c r="V109" s="233">
        <f>SUMIF($D$6:$D$95,"PBT11",V6:V95)</f>
        <v>0</v>
      </c>
      <c r="W109" s="234"/>
      <c r="X109" s="233">
        <f>SUMIF($D$6:$D$95,"PBT11",X6:X95)</f>
        <v>0</v>
      </c>
      <c r="Y109" s="234"/>
      <c r="Z109" s="233">
        <f>SUMIF($D$6:$D$95,"PBT11",Z6:Z95)</f>
        <v>0</v>
      </c>
      <c r="AA109" s="238"/>
      <c r="AB109" s="235">
        <f>SUMIF($D$6:$D$95,"PBT11",AB6:AB95)</f>
        <v>0</v>
      </c>
      <c r="AC109" s="237"/>
      <c r="AD109" s="233">
        <f>'Projection_Base-case'!H109-H109</f>
        <v>0</v>
      </c>
      <c r="AE109" s="233">
        <f>IFERROR(100*AD109/'Projection_Base-case'!H109,0)</f>
        <v>0</v>
      </c>
      <c r="AF109" s="234"/>
      <c r="AG109" s="233">
        <f>'Projection_Base-case'!J109-J109</f>
        <v>0</v>
      </c>
      <c r="AH109" s="233">
        <f>IFERROR(100*AG109/'Projection_Base-case'!J109,0)</f>
        <v>0</v>
      </c>
      <c r="AI109" s="234"/>
      <c r="AJ109" s="233">
        <f>'Projection_Base-case'!L109-L109</f>
        <v>0</v>
      </c>
      <c r="AK109" s="233">
        <f>IFERROR(100*AJ109/'Projection_Base-case'!L109,0)</f>
        <v>0</v>
      </c>
      <c r="AL109" s="234"/>
      <c r="AM109" s="233">
        <f>-('Projection_Base-case'!N109-N109)</f>
        <v>0</v>
      </c>
      <c r="AN109" s="229">
        <f>IFERROR(IF('Projection_Base-case'!N109&gt;0,100*AM109/'Projection_Base-case'!N109,100*AM109/N109),0)</f>
        <v>0</v>
      </c>
      <c r="AO109" s="237"/>
      <c r="AP109" s="233">
        <f>'Projection_Base-case'!P109-P109</f>
        <v>0</v>
      </c>
      <c r="AQ109" s="233">
        <f>IFERROR(100*AP109/'Projection_Base-case'!P109,0)</f>
        <v>0</v>
      </c>
      <c r="AR109" s="234"/>
      <c r="AS109" s="233">
        <f>'Projection_Base-case'!R109-R109</f>
        <v>0</v>
      </c>
      <c r="AT109" s="233">
        <f>IFERROR(100*AS109/'Projection_Base-case'!R109,0)</f>
        <v>0</v>
      </c>
      <c r="AU109" s="234"/>
      <c r="AV109" s="233">
        <f>'Projection_Base-case'!T109-T109</f>
        <v>0</v>
      </c>
      <c r="AW109" s="235">
        <f>IFERROR(100*AV109/'Projection_Base-case'!T109,0)</f>
        <v>0</v>
      </c>
      <c r="AX109" s="237"/>
      <c r="AY109" s="233">
        <f>'Projection_Base-case'!V109-V109</f>
        <v>0</v>
      </c>
      <c r="AZ109" s="233">
        <f>IFERROR(100*AY109/'Projection_Base-case'!V109,0)</f>
        <v>0</v>
      </c>
      <c r="BA109" s="234"/>
      <c r="BB109" s="233">
        <f>'Projection_Base-case'!X109-X109</f>
        <v>0</v>
      </c>
      <c r="BC109" s="233">
        <f>IFERROR(100*BB109/'Projection_Base-case'!X109,0)</f>
        <v>0</v>
      </c>
      <c r="BD109" s="234"/>
      <c r="BE109" s="233">
        <f>'Projection_Base-case'!Z109-Z109</f>
        <v>0</v>
      </c>
      <c r="BF109" s="233">
        <f>IFERROR(100*BE109/'Projection_Base-case'!Z109,0)</f>
        <v>0</v>
      </c>
      <c r="BG109" s="233">
        <f t="shared" si="58"/>
        <v>0</v>
      </c>
      <c r="BH109" s="235">
        <f t="shared" si="59"/>
        <v>0</v>
      </c>
    </row>
    <row r="110" spans="1:60" s="92" customFormat="1" ht="21">
      <c r="A110" s="146"/>
      <c r="B110" s="146"/>
      <c r="C110" s="146"/>
      <c r="D110" s="171" t="s">
        <v>48</v>
      </c>
      <c r="E110" s="172"/>
      <c r="F110" s="173"/>
      <c r="G110" s="237"/>
      <c r="H110" s="233">
        <f>SUMIF($D$6:$D$95,"PBT12",H6:H95)</f>
        <v>0</v>
      </c>
      <c r="I110" s="234"/>
      <c r="J110" s="233">
        <f>SUMIF($D$6:$D$95,"PBT12",J6:J95)</f>
        <v>0</v>
      </c>
      <c r="K110" s="234"/>
      <c r="L110" s="233">
        <f>SUMIF($D$6:$D$95,"PBT12",L6:L95)</f>
        <v>0</v>
      </c>
      <c r="M110" s="234"/>
      <c r="N110" s="235">
        <f>SUMIF($D$6:$D$95,"PBT12",N6:N95)</f>
        <v>0</v>
      </c>
      <c r="O110" s="236"/>
      <c r="P110" s="233">
        <f>SUMIF($D$6:$D$95,"PBT12",P6:P95)</f>
        <v>0</v>
      </c>
      <c r="Q110" s="234"/>
      <c r="R110" s="233">
        <f>SUMIF($D$6:$D$95,"PBT12",R6:R95)</f>
        <v>0</v>
      </c>
      <c r="S110" s="234"/>
      <c r="T110" s="235">
        <f>SUMIF($D$6:$D$95,"PBT12",T6:T95)</f>
        <v>0</v>
      </c>
      <c r="U110" s="237"/>
      <c r="V110" s="233">
        <f>SUMIF($D$6:$D$95,"PBT12",V6:V95)</f>
        <v>0</v>
      </c>
      <c r="W110" s="234"/>
      <c r="X110" s="233">
        <f>SUMIF($D$6:$D$95,"PBT12",X6:X95)</f>
        <v>0</v>
      </c>
      <c r="Y110" s="234"/>
      <c r="Z110" s="233">
        <f>SUMIF($D$6:$D$95,"PBT12",Z6:Z95)</f>
        <v>0</v>
      </c>
      <c r="AA110" s="238"/>
      <c r="AB110" s="235">
        <f>SUMIF($D$6:$D$95,"PBT12",AB6:AB95)</f>
        <v>0</v>
      </c>
      <c r="AC110" s="237"/>
      <c r="AD110" s="233">
        <f>'Projection_Base-case'!H110-H110</f>
        <v>0</v>
      </c>
      <c r="AE110" s="233">
        <f>IFERROR(100*AD110/'Projection_Base-case'!H110,0)</f>
        <v>0</v>
      </c>
      <c r="AF110" s="234"/>
      <c r="AG110" s="233">
        <f>'Projection_Base-case'!J110-J110</f>
        <v>0</v>
      </c>
      <c r="AH110" s="233">
        <f>IFERROR(100*AG110/'Projection_Base-case'!J110,0)</f>
        <v>0</v>
      </c>
      <c r="AI110" s="234"/>
      <c r="AJ110" s="233">
        <f>'Projection_Base-case'!L110-L110</f>
        <v>0</v>
      </c>
      <c r="AK110" s="233">
        <f>IFERROR(100*AJ110/'Projection_Base-case'!L110,0)</f>
        <v>0</v>
      </c>
      <c r="AL110" s="234"/>
      <c r="AM110" s="233">
        <f>-('Projection_Base-case'!N110-N110)</f>
        <v>0</v>
      </c>
      <c r="AN110" s="229">
        <f>IFERROR(IF('Projection_Base-case'!N110&gt;0,100*AM110/'Projection_Base-case'!N110,100*AM110/N110),0)</f>
        <v>0</v>
      </c>
      <c r="AO110" s="237"/>
      <c r="AP110" s="233">
        <f>'Projection_Base-case'!P110-P110</f>
        <v>0</v>
      </c>
      <c r="AQ110" s="233">
        <f>IFERROR(100*AP110/'Projection_Base-case'!P110,0)</f>
        <v>0</v>
      </c>
      <c r="AR110" s="234"/>
      <c r="AS110" s="233">
        <f>'Projection_Base-case'!R110-R110</f>
        <v>0</v>
      </c>
      <c r="AT110" s="233">
        <f>IFERROR(100*AS110/'Projection_Base-case'!R110,0)</f>
        <v>0</v>
      </c>
      <c r="AU110" s="234"/>
      <c r="AV110" s="233">
        <f>'Projection_Base-case'!T110-T110</f>
        <v>0</v>
      </c>
      <c r="AW110" s="235">
        <f>IFERROR(100*AV110/'Projection_Base-case'!T110,0)</f>
        <v>0</v>
      </c>
      <c r="AX110" s="237"/>
      <c r="AY110" s="233">
        <f>'Projection_Base-case'!V110-V110</f>
        <v>0</v>
      </c>
      <c r="AZ110" s="233">
        <f>IFERROR(100*AY110/'Projection_Base-case'!V110,0)</f>
        <v>0</v>
      </c>
      <c r="BA110" s="234"/>
      <c r="BB110" s="233">
        <f>'Projection_Base-case'!X110-X110</f>
        <v>0</v>
      </c>
      <c r="BC110" s="233">
        <f>IFERROR(100*BB110/'Projection_Base-case'!X110,0)</f>
        <v>0</v>
      </c>
      <c r="BD110" s="234"/>
      <c r="BE110" s="233">
        <f>'Projection_Base-case'!Z110-Z110</f>
        <v>0</v>
      </c>
      <c r="BF110" s="233">
        <f>IFERROR(100*BE110/'Projection_Base-case'!Z110,0)</f>
        <v>0</v>
      </c>
      <c r="BG110" s="233">
        <f t="shared" si="58"/>
        <v>0</v>
      </c>
      <c r="BH110" s="235">
        <f t="shared" si="59"/>
        <v>0</v>
      </c>
    </row>
    <row r="111" spans="1:60" s="92" customFormat="1" ht="21">
      <c r="A111" s="146"/>
      <c r="B111" s="146"/>
      <c r="C111" s="146"/>
      <c r="D111" s="171" t="s">
        <v>49</v>
      </c>
      <c r="E111" s="172"/>
      <c r="F111" s="173"/>
      <c r="G111" s="237"/>
      <c r="H111" s="233">
        <f>SUMIF($D$6:$D$95,"PBT13",H6:H95)</f>
        <v>0</v>
      </c>
      <c r="I111" s="234"/>
      <c r="J111" s="233">
        <f>SUMIF($D$6:$D$95,"PBT13",J6:J95)</f>
        <v>0</v>
      </c>
      <c r="K111" s="234"/>
      <c r="L111" s="233">
        <f>SUMIF($D$6:$D$95,"PBT13",L6:L95)</f>
        <v>0</v>
      </c>
      <c r="M111" s="234"/>
      <c r="N111" s="235">
        <f>SUMIF($D$6:$D$95,"PBT13",N6:N95)</f>
        <v>0</v>
      </c>
      <c r="O111" s="236"/>
      <c r="P111" s="233">
        <f>SUMIF($D$6:$D$95,"PBT13",P6:P95)</f>
        <v>0</v>
      </c>
      <c r="Q111" s="234"/>
      <c r="R111" s="233">
        <f>SUMIF($D$6:$D$95,"PBT13",R6:R95)</f>
        <v>0</v>
      </c>
      <c r="S111" s="234"/>
      <c r="T111" s="235">
        <f>SUMIF($D$6:$D$95,"PBT13",T6:T95)</f>
        <v>0</v>
      </c>
      <c r="U111" s="237"/>
      <c r="V111" s="233">
        <f>SUMIF($D$6:$D$95,"PBT13",V6:V95)</f>
        <v>0</v>
      </c>
      <c r="W111" s="234"/>
      <c r="X111" s="233">
        <f>SUMIF($D$6:$D$95,"PBT13",X6:X95)</f>
        <v>0</v>
      </c>
      <c r="Y111" s="234"/>
      <c r="Z111" s="233">
        <f>SUMIF($D$6:$D$95,"PBT13",Z6:Z95)</f>
        <v>0</v>
      </c>
      <c r="AA111" s="238"/>
      <c r="AB111" s="235">
        <f>SUMIF($D$6:$D$95,"PBT13",AB6:AB95)</f>
        <v>0</v>
      </c>
      <c r="AC111" s="237"/>
      <c r="AD111" s="233">
        <f>'Projection_Base-case'!H111-H111</f>
        <v>0</v>
      </c>
      <c r="AE111" s="233">
        <f>IFERROR(100*AD111/'Projection_Base-case'!H111,0)</f>
        <v>0</v>
      </c>
      <c r="AF111" s="234"/>
      <c r="AG111" s="233">
        <f>'Projection_Base-case'!J111-J111</f>
        <v>0</v>
      </c>
      <c r="AH111" s="233">
        <f>IFERROR(100*AG111/'Projection_Base-case'!J111,0)</f>
        <v>0</v>
      </c>
      <c r="AI111" s="234"/>
      <c r="AJ111" s="233">
        <f>'Projection_Base-case'!L111-L111</f>
        <v>0</v>
      </c>
      <c r="AK111" s="233">
        <f>IFERROR(100*AJ111/'Projection_Base-case'!L111,0)</f>
        <v>0</v>
      </c>
      <c r="AL111" s="234"/>
      <c r="AM111" s="233">
        <f>-('Projection_Base-case'!N111-N111)</f>
        <v>0</v>
      </c>
      <c r="AN111" s="229">
        <f>IFERROR(IF('Projection_Base-case'!N111&gt;0,100*AM111/'Projection_Base-case'!N111,100*AM111/N111),0)</f>
        <v>0</v>
      </c>
      <c r="AO111" s="237"/>
      <c r="AP111" s="233">
        <f>'Projection_Base-case'!P111-P111</f>
        <v>0</v>
      </c>
      <c r="AQ111" s="233">
        <f>IFERROR(100*AP111/'Projection_Base-case'!P111,0)</f>
        <v>0</v>
      </c>
      <c r="AR111" s="234"/>
      <c r="AS111" s="233">
        <f>'Projection_Base-case'!R111-R111</f>
        <v>0</v>
      </c>
      <c r="AT111" s="233">
        <f>IFERROR(100*AS111/'Projection_Base-case'!R111,0)</f>
        <v>0</v>
      </c>
      <c r="AU111" s="234"/>
      <c r="AV111" s="233">
        <f>'Projection_Base-case'!T111-T111</f>
        <v>0</v>
      </c>
      <c r="AW111" s="235">
        <f>IFERROR(100*AV111/'Projection_Base-case'!T111,0)</f>
        <v>0</v>
      </c>
      <c r="AX111" s="237"/>
      <c r="AY111" s="233">
        <f>'Projection_Base-case'!V111-V111</f>
        <v>0</v>
      </c>
      <c r="AZ111" s="233">
        <f>IFERROR(100*AY111/'Projection_Base-case'!V111,0)</f>
        <v>0</v>
      </c>
      <c r="BA111" s="234"/>
      <c r="BB111" s="233">
        <f>'Projection_Base-case'!X111-X111</f>
        <v>0</v>
      </c>
      <c r="BC111" s="233">
        <f>IFERROR(100*BB111/'Projection_Base-case'!X111,0)</f>
        <v>0</v>
      </c>
      <c r="BD111" s="234"/>
      <c r="BE111" s="233">
        <f>'Projection_Base-case'!Z111-Z111</f>
        <v>0</v>
      </c>
      <c r="BF111" s="233">
        <f>IFERROR(100*BE111/'Projection_Base-case'!Z111,0)</f>
        <v>0</v>
      </c>
      <c r="BG111" s="233">
        <f t="shared" si="58"/>
        <v>0</v>
      </c>
      <c r="BH111" s="235">
        <f t="shared" si="59"/>
        <v>0</v>
      </c>
    </row>
    <row r="112" spans="1:60" s="92" customFormat="1" ht="21">
      <c r="A112" s="146"/>
      <c r="B112" s="146"/>
      <c r="C112" s="146"/>
      <c r="D112" s="171" t="s">
        <v>50</v>
      </c>
      <c r="E112" s="172"/>
      <c r="F112" s="173"/>
      <c r="G112" s="237"/>
      <c r="H112" s="233">
        <f>SUMIF($D$6:$D$95,"PBT14",H6:H95)</f>
        <v>0</v>
      </c>
      <c r="I112" s="234"/>
      <c r="J112" s="233">
        <f>SUMIF($D$6:$D$95,"PBT14",J6:J95)</f>
        <v>0</v>
      </c>
      <c r="K112" s="234"/>
      <c r="L112" s="233">
        <f>SUMIF($D$6:$D$95,"PBT14",L6:L95)</f>
        <v>0</v>
      </c>
      <c r="M112" s="234"/>
      <c r="N112" s="235">
        <f>SUMIF($D$6:$D$95,"PBT14",N6:N95)</f>
        <v>0</v>
      </c>
      <c r="O112" s="236"/>
      <c r="P112" s="233">
        <f>SUMIF($D$6:$D$95,"PBT14",P6:P95)</f>
        <v>0</v>
      </c>
      <c r="Q112" s="234"/>
      <c r="R112" s="233">
        <f>SUMIF($D$6:$D$95,"PBT14",R6:R95)</f>
        <v>0</v>
      </c>
      <c r="S112" s="234"/>
      <c r="T112" s="235">
        <f>SUMIF($D$6:$D$95,"PBT14",T6:T95)</f>
        <v>0</v>
      </c>
      <c r="U112" s="237"/>
      <c r="V112" s="233">
        <f>SUMIF($D$6:$D$95,"PBT14",V6:V95)</f>
        <v>0</v>
      </c>
      <c r="W112" s="234"/>
      <c r="X112" s="233">
        <f>SUMIF($D$6:$D$95,"PBT14",X6:X95)</f>
        <v>0</v>
      </c>
      <c r="Y112" s="234"/>
      <c r="Z112" s="233">
        <f>SUMIF($D$6:$D$95,"PBT14",Z6:Z95)</f>
        <v>0</v>
      </c>
      <c r="AA112" s="238"/>
      <c r="AB112" s="235">
        <f>SUMIF($D$6:$D$95,"PBT14",AB6:AB95)</f>
        <v>0</v>
      </c>
      <c r="AC112" s="237"/>
      <c r="AD112" s="233">
        <f>'Projection_Base-case'!H112-H112</f>
        <v>0</v>
      </c>
      <c r="AE112" s="233">
        <f>IFERROR(100*AD112/'Projection_Base-case'!H112,0)</f>
        <v>0</v>
      </c>
      <c r="AF112" s="234"/>
      <c r="AG112" s="233">
        <f>'Projection_Base-case'!J112-J112</f>
        <v>0</v>
      </c>
      <c r="AH112" s="233">
        <f>IFERROR(100*AG112/'Projection_Base-case'!J112,0)</f>
        <v>0</v>
      </c>
      <c r="AI112" s="234"/>
      <c r="AJ112" s="233">
        <f>'Projection_Base-case'!L112-L112</f>
        <v>0</v>
      </c>
      <c r="AK112" s="233">
        <f>IFERROR(100*AJ112/'Projection_Base-case'!L112,0)</f>
        <v>0</v>
      </c>
      <c r="AL112" s="234"/>
      <c r="AM112" s="233">
        <f>-('Projection_Base-case'!N112-N112)</f>
        <v>0</v>
      </c>
      <c r="AN112" s="229">
        <f>IFERROR(IF('Projection_Base-case'!N112&gt;0,100*AM112/'Projection_Base-case'!N112,100*AM112/N112),0)</f>
        <v>0</v>
      </c>
      <c r="AO112" s="237"/>
      <c r="AP112" s="233">
        <f>'Projection_Base-case'!P112-P112</f>
        <v>0</v>
      </c>
      <c r="AQ112" s="233">
        <f>IFERROR(100*AP112/'Projection_Base-case'!P112,0)</f>
        <v>0</v>
      </c>
      <c r="AR112" s="234"/>
      <c r="AS112" s="233">
        <f>'Projection_Base-case'!R112-R112</f>
        <v>0</v>
      </c>
      <c r="AT112" s="233">
        <f>IFERROR(100*AS112/'Projection_Base-case'!R112,0)</f>
        <v>0</v>
      </c>
      <c r="AU112" s="234"/>
      <c r="AV112" s="233">
        <f>'Projection_Base-case'!T112-T112</f>
        <v>0</v>
      </c>
      <c r="AW112" s="235">
        <f>IFERROR(100*AV112/'Projection_Base-case'!T112,0)</f>
        <v>0</v>
      </c>
      <c r="AX112" s="237"/>
      <c r="AY112" s="233">
        <f>'Projection_Base-case'!V112-V112</f>
        <v>0</v>
      </c>
      <c r="AZ112" s="233">
        <f>IFERROR(100*AY112/'Projection_Base-case'!V112,0)</f>
        <v>0</v>
      </c>
      <c r="BA112" s="234"/>
      <c r="BB112" s="233">
        <f>'Projection_Base-case'!X112-X112</f>
        <v>0</v>
      </c>
      <c r="BC112" s="233">
        <f>IFERROR(100*BB112/'Projection_Base-case'!X112,0)</f>
        <v>0</v>
      </c>
      <c r="BD112" s="234"/>
      <c r="BE112" s="233">
        <f>'Projection_Base-case'!Z112-Z112</f>
        <v>0</v>
      </c>
      <c r="BF112" s="233">
        <f>IFERROR(100*BE112/'Projection_Base-case'!Z112,0)</f>
        <v>0</v>
      </c>
      <c r="BG112" s="233">
        <f t="shared" si="58"/>
        <v>0</v>
      </c>
      <c r="BH112" s="235">
        <f t="shared" si="59"/>
        <v>0</v>
      </c>
    </row>
    <row r="113" spans="1:60" s="92" customFormat="1" ht="21">
      <c r="A113" s="146"/>
      <c r="B113" s="146"/>
      <c r="C113" s="146"/>
      <c r="D113" s="171" t="s">
        <v>51</v>
      </c>
      <c r="E113" s="172"/>
      <c r="F113" s="173"/>
      <c r="G113" s="237"/>
      <c r="H113" s="233">
        <f>SUMIF($D$6:$D$95,"PBT15",H6:H95)</f>
        <v>0</v>
      </c>
      <c r="I113" s="234"/>
      <c r="J113" s="233">
        <f>SUMIF($D$6:$D$95,"PBT15",J6:J95)</f>
        <v>0</v>
      </c>
      <c r="K113" s="234"/>
      <c r="L113" s="233">
        <f>SUMIF($D$6:$D$95,"PBT15",L6:L95)</f>
        <v>0</v>
      </c>
      <c r="M113" s="234"/>
      <c r="N113" s="235">
        <f>SUMIF($D$6:$D$95,"PBT15",N6:N95)</f>
        <v>0</v>
      </c>
      <c r="O113" s="236"/>
      <c r="P113" s="233">
        <f>SUMIF($D$6:$D$95,"PBT15",P6:P95)</f>
        <v>0</v>
      </c>
      <c r="Q113" s="234"/>
      <c r="R113" s="233">
        <f>SUMIF($D$6:$D$95,"PBT15",R6:R95)</f>
        <v>0</v>
      </c>
      <c r="S113" s="234"/>
      <c r="T113" s="235">
        <f>SUMIF($D$6:$D$95,"PBT15",T6:T95)</f>
        <v>0</v>
      </c>
      <c r="U113" s="237"/>
      <c r="V113" s="233">
        <f>SUMIF($D$6:$D$95,"PBT15",V6:V95)</f>
        <v>0</v>
      </c>
      <c r="W113" s="234"/>
      <c r="X113" s="233">
        <f>SUMIF($D$6:$D$95,"PBT15",X6:X95)</f>
        <v>0</v>
      </c>
      <c r="Y113" s="234"/>
      <c r="Z113" s="233">
        <f>SUMIF($D$6:$D$95,"PBT15",Z6:Z95)</f>
        <v>0</v>
      </c>
      <c r="AA113" s="238"/>
      <c r="AB113" s="235">
        <f>SUMIF($D$6:$D$95,"PBT15",AB6:AB95)</f>
        <v>0</v>
      </c>
      <c r="AC113" s="237"/>
      <c r="AD113" s="233">
        <f>'Projection_Base-case'!H113-H113</f>
        <v>0</v>
      </c>
      <c r="AE113" s="233">
        <f>IFERROR(100*AD113/'Projection_Base-case'!H113,0)</f>
        <v>0</v>
      </c>
      <c r="AF113" s="234"/>
      <c r="AG113" s="233">
        <f>'Projection_Base-case'!J113-J113</f>
        <v>0</v>
      </c>
      <c r="AH113" s="233">
        <f>IFERROR(100*AG113/'Projection_Base-case'!J113,0)</f>
        <v>0</v>
      </c>
      <c r="AI113" s="234"/>
      <c r="AJ113" s="233">
        <f>'Projection_Base-case'!L113-L113</f>
        <v>0</v>
      </c>
      <c r="AK113" s="233">
        <f>IFERROR(100*AJ113/'Projection_Base-case'!L113,0)</f>
        <v>0</v>
      </c>
      <c r="AL113" s="234"/>
      <c r="AM113" s="233">
        <f>-('Projection_Base-case'!N113-N113)</f>
        <v>0</v>
      </c>
      <c r="AN113" s="229">
        <f>IFERROR(IF('Projection_Base-case'!N113&gt;0,100*AM113/'Projection_Base-case'!N113,100*AM113/N113),0)</f>
        <v>0</v>
      </c>
      <c r="AO113" s="237"/>
      <c r="AP113" s="233">
        <f>'Projection_Base-case'!P113-P113</f>
        <v>0</v>
      </c>
      <c r="AQ113" s="233">
        <f>IFERROR(100*AP113/'Projection_Base-case'!P113,0)</f>
        <v>0</v>
      </c>
      <c r="AR113" s="234"/>
      <c r="AS113" s="233">
        <f>'Projection_Base-case'!R113-R113</f>
        <v>0</v>
      </c>
      <c r="AT113" s="233">
        <f>IFERROR(100*AS113/'Projection_Base-case'!R113,0)</f>
        <v>0</v>
      </c>
      <c r="AU113" s="234"/>
      <c r="AV113" s="233">
        <f>'Projection_Base-case'!T113-T113</f>
        <v>0</v>
      </c>
      <c r="AW113" s="235">
        <f>IFERROR(100*AV113/'Projection_Base-case'!T113,0)</f>
        <v>0</v>
      </c>
      <c r="AX113" s="237"/>
      <c r="AY113" s="233">
        <f>'Projection_Base-case'!V113-V113</f>
        <v>0</v>
      </c>
      <c r="AZ113" s="233">
        <f>IFERROR(100*AY113/'Projection_Base-case'!V113,0)</f>
        <v>0</v>
      </c>
      <c r="BA113" s="234"/>
      <c r="BB113" s="233">
        <f>'Projection_Base-case'!X113-X113</f>
        <v>0</v>
      </c>
      <c r="BC113" s="233">
        <f>IFERROR(100*BB113/'Projection_Base-case'!X113,0)</f>
        <v>0</v>
      </c>
      <c r="BD113" s="234"/>
      <c r="BE113" s="233">
        <f>'Projection_Base-case'!Z113-Z113</f>
        <v>0</v>
      </c>
      <c r="BF113" s="233">
        <f>IFERROR(100*BE113/'Projection_Base-case'!Z113,0)</f>
        <v>0</v>
      </c>
      <c r="BG113" s="233">
        <f t="shared" si="58"/>
        <v>0</v>
      </c>
      <c r="BH113" s="235">
        <f t="shared" si="59"/>
        <v>0</v>
      </c>
    </row>
    <row r="114" spans="1:60" s="92" customFormat="1" ht="47.25" customHeight="1" thickBot="1">
      <c r="A114" s="146"/>
      <c r="B114" s="146"/>
      <c r="C114" s="146"/>
      <c r="D114" s="445" t="s">
        <v>52</v>
      </c>
      <c r="E114" s="446"/>
      <c r="F114" s="446"/>
      <c r="G114" s="224"/>
      <c r="H114" s="220">
        <f>SUM(H99:H113)</f>
        <v>0</v>
      </c>
      <c r="I114" s="221"/>
      <c r="J114" s="220">
        <f>SUM(J99:J113)</f>
        <v>0</v>
      </c>
      <c r="K114" s="221"/>
      <c r="L114" s="220">
        <f>SUM(L99:L113)</f>
        <v>0</v>
      </c>
      <c r="M114" s="221"/>
      <c r="N114" s="222">
        <f>SUM(N99:N113)</f>
        <v>0</v>
      </c>
      <c r="O114" s="223"/>
      <c r="P114" s="220">
        <f>SUM(P99:P113)</f>
        <v>0</v>
      </c>
      <c r="Q114" s="221"/>
      <c r="R114" s="220">
        <f>SUM(R99:R113)</f>
        <v>0</v>
      </c>
      <c r="S114" s="221"/>
      <c r="T114" s="222">
        <f>SUM(T99:T113)</f>
        <v>0</v>
      </c>
      <c r="U114" s="224"/>
      <c r="V114" s="220">
        <f>SUM(V99:V113)</f>
        <v>0</v>
      </c>
      <c r="W114" s="221"/>
      <c r="X114" s="220">
        <f>SUM(X99:X113)</f>
        <v>0</v>
      </c>
      <c r="Y114" s="221"/>
      <c r="Z114" s="220">
        <f>SUM(Z99:Z113)</f>
        <v>0</v>
      </c>
      <c r="AA114" s="225"/>
      <c r="AB114" s="222">
        <f>SUM(AB99:AB113)</f>
        <v>0</v>
      </c>
      <c r="AC114" s="226"/>
      <c r="AD114" s="220">
        <f>'Projection_Base-case'!H114-H114</f>
        <v>0</v>
      </c>
      <c r="AE114" s="220">
        <f>IFERROR(100*AD114/'Projection_Base-case'!H114,0)</f>
        <v>0</v>
      </c>
      <c r="AF114" s="221"/>
      <c r="AG114" s="220">
        <f>'Projection_Base-case'!J114-J114</f>
        <v>0</v>
      </c>
      <c r="AH114" s="220">
        <f>IFERROR(100*AG114/'Projection_Base-case'!J114,0)</f>
        <v>0</v>
      </c>
      <c r="AI114" s="221"/>
      <c r="AJ114" s="220">
        <f>'Projection_Base-case'!L114-L114</f>
        <v>0</v>
      </c>
      <c r="AK114" s="220">
        <f>IFERROR(100*AJ114/'Projection_Base-case'!L114,0)</f>
        <v>0</v>
      </c>
      <c r="AL114" s="221"/>
      <c r="AM114" s="220">
        <f>-('Projection_Base-case'!N114-N114)</f>
        <v>0</v>
      </c>
      <c r="AN114" s="299">
        <f>IFERROR(IF('Projection_Base-case'!N114&gt;0,100*AM114/'Projection_Base-case'!N114,100*AM114/N114),0)</f>
        <v>0</v>
      </c>
      <c r="AO114" s="224"/>
      <c r="AP114" s="220">
        <f>'Projection_Base-case'!P114-P114</f>
        <v>0</v>
      </c>
      <c r="AQ114" s="220">
        <f>IFERROR(100*AP114/'Projection_Base-case'!P114,0)</f>
        <v>0</v>
      </c>
      <c r="AR114" s="221"/>
      <c r="AS114" s="220">
        <f>'Projection_Base-case'!R114-R114</f>
        <v>0</v>
      </c>
      <c r="AT114" s="220">
        <f>IFERROR(100*AS114/'Projection_Base-case'!R114,0)</f>
        <v>0</v>
      </c>
      <c r="AU114" s="221"/>
      <c r="AV114" s="220">
        <f>'Projection_Base-case'!T114-T114</f>
        <v>0</v>
      </c>
      <c r="AW114" s="222">
        <f>IFERROR(100*AV114/'Projection_Base-case'!T114,0)</f>
        <v>0</v>
      </c>
      <c r="AX114" s="224"/>
      <c r="AY114" s="220">
        <f>'Projection_Base-case'!V114-V114</f>
        <v>0</v>
      </c>
      <c r="AZ114" s="220">
        <f>IFERROR(100*AY114/'Projection_Base-case'!V114,0)</f>
        <v>0</v>
      </c>
      <c r="BA114" s="221"/>
      <c r="BB114" s="220">
        <f>'Projection_Base-case'!X114-X114</f>
        <v>0</v>
      </c>
      <c r="BC114" s="220">
        <f>IFERROR(100*BB114/'Projection_Base-case'!X114,0)</f>
        <v>0</v>
      </c>
      <c r="BD114" s="221"/>
      <c r="BE114" s="220">
        <f>'Projection_Base-case'!Z114-Z114</f>
        <v>0</v>
      </c>
      <c r="BF114" s="220">
        <f>IFERROR(100*BE114/'Projection_Base-case'!Z114,0)</f>
        <v>0</v>
      </c>
      <c r="BG114" s="220">
        <f t="shared" si="58"/>
        <v>0</v>
      </c>
      <c r="BH114" s="222">
        <f t="shared" si="59"/>
        <v>0</v>
      </c>
    </row>
  </sheetData>
  <sheetProtection algorithmName="SHA-512" hashValue="7UrB/PWKxpsgqOadYELEc/StqLdwPDHrHRHdKBkc644s+xUWQBkjvMmlXEnlAZnmwVk6jnpQeSPQCryxgw6QXQ==" saltValue="sW6BIQhacQf1sBavoGCT5g==" spinCount="100000" sheet="1" objects="1" scenarios="1"/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D00-000000000000}">
          <x14:formula1>
            <xm:f>'Drop-down lists'!$A$3:$A$17</xm:f>
          </x14:formula1>
          <xm:sqref>D121</xm:sqref>
        </x14:dataValidation>
        <x14:dataValidation type="list" allowBlank="1" showInputMessage="1" showErrorMessage="1" xr:uid="{00000000-0002-0000-0D00-000001000000}">
          <x14:formula1>
            <xm:f>'Drop-down lists'!$B$3:$B$5</xm:f>
          </x14:formula1>
          <xm:sqref>E121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C17"/>
  <sheetViews>
    <sheetView workbookViewId="0">
      <selection activeCell="I15" sqref="I15"/>
    </sheetView>
  </sheetViews>
  <sheetFormatPr baseColWidth="10" defaultColWidth="8.88671875" defaultRowHeight="14.4"/>
  <cols>
    <col min="1" max="1" width="27" customWidth="1"/>
    <col min="2" max="2" width="18.109375" customWidth="1"/>
    <col min="3" max="3" width="18" customWidth="1"/>
  </cols>
  <sheetData>
    <row r="2" spans="1:3">
      <c r="A2" s="3" t="s">
        <v>34</v>
      </c>
      <c r="B2" s="3" t="s">
        <v>35</v>
      </c>
      <c r="C2" s="3" t="s">
        <v>36</v>
      </c>
    </row>
    <row r="3" spans="1:3">
      <c r="A3" t="s">
        <v>37</v>
      </c>
      <c r="B3" s="8" t="s">
        <v>27</v>
      </c>
      <c r="C3" t="s">
        <v>23</v>
      </c>
    </row>
    <row r="4" spans="1:3">
      <c r="A4" t="s">
        <v>38</v>
      </c>
      <c r="B4" s="8" t="s">
        <v>53</v>
      </c>
      <c r="C4" t="s">
        <v>24</v>
      </c>
    </row>
    <row r="5" spans="1:3">
      <c r="A5" t="s">
        <v>39</v>
      </c>
      <c r="B5" s="8" t="s">
        <v>54</v>
      </c>
      <c r="C5" t="s">
        <v>25</v>
      </c>
    </row>
    <row r="6" spans="1:3">
      <c r="A6" t="s">
        <v>40</v>
      </c>
      <c r="C6" t="s">
        <v>26</v>
      </c>
    </row>
    <row r="7" spans="1:3">
      <c r="A7" t="s">
        <v>41</v>
      </c>
    </row>
    <row r="8" spans="1:3">
      <c r="A8" t="s">
        <v>42</v>
      </c>
    </row>
    <row r="9" spans="1:3">
      <c r="A9" t="s">
        <v>43</v>
      </c>
    </row>
    <row r="10" spans="1:3">
      <c r="A10" t="s">
        <v>44</v>
      </c>
    </row>
    <row r="11" spans="1:3">
      <c r="A11" t="s">
        <v>45</v>
      </c>
    </row>
    <row r="12" spans="1:3">
      <c r="A12" t="s">
        <v>46</v>
      </c>
    </row>
    <row r="13" spans="1:3">
      <c r="A13" t="s">
        <v>47</v>
      </c>
    </row>
    <row r="14" spans="1:3">
      <c r="A14" t="s">
        <v>48</v>
      </c>
    </row>
    <row r="15" spans="1:3">
      <c r="A15" t="s">
        <v>49</v>
      </c>
    </row>
    <row r="16" spans="1:3">
      <c r="A16" t="s">
        <v>50</v>
      </c>
    </row>
    <row r="17" spans="1:1">
      <c r="A17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3"/>
  <sheetViews>
    <sheetView zoomScale="70" zoomScaleNormal="70" workbookViewId="0">
      <selection activeCell="D9" sqref="D9"/>
    </sheetView>
  </sheetViews>
  <sheetFormatPr baseColWidth="10" defaultColWidth="8.88671875" defaultRowHeight="14.4"/>
  <cols>
    <col min="1" max="1" width="128" customWidth="1"/>
  </cols>
  <sheetData>
    <row r="13" spans="1:1" ht="21">
      <c r="A13" s="9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7" r:id="rId4">
          <objectPr defaultSize="0" r:id="rId5">
            <anchor moveWithCells="1">
              <from>
                <xdr:col>0</xdr:col>
                <xdr:colOff>0</xdr:colOff>
                <xdr:row>0</xdr:row>
                <xdr:rowOff>7620</xdr:rowOff>
              </from>
              <to>
                <xdr:col>0</xdr:col>
                <xdr:colOff>8427720</xdr:colOff>
                <xdr:row>44</xdr:row>
                <xdr:rowOff>152400</xdr:rowOff>
              </to>
            </anchor>
          </objectPr>
        </oleObject>
      </mc:Choice>
      <mc:Fallback>
        <oleObject progId="Word.Document.12" shapeId="102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4"/>
  <sheetViews>
    <sheetView zoomScale="55" zoomScaleNormal="55" workbookViewId="0">
      <pane xSplit="4" ySplit="3" topLeftCell="E16" activePane="bottomRight" state="frozen"/>
      <selection activeCell="I15" sqref="I15"/>
      <selection pane="topRight" activeCell="I15" sqref="I15"/>
      <selection pane="bottomLeft" activeCell="I15" sqref="I15"/>
      <selection pane="bottomRight" activeCell="I15" sqref="I15"/>
    </sheetView>
  </sheetViews>
  <sheetFormatPr baseColWidth="10" defaultColWidth="8.88671875" defaultRowHeight="14.4"/>
  <cols>
    <col min="1" max="1" width="12.109375" style="1" customWidth="1"/>
    <col min="2" max="2" width="11.33203125" style="1" customWidth="1"/>
    <col min="3" max="3" width="19.5546875" style="1" customWidth="1"/>
    <col min="4" max="4" width="17.5546875" style="1" customWidth="1"/>
    <col min="5" max="5" width="22.44140625" style="10" customWidth="1"/>
    <col min="6" max="13" width="22.88671875" style="10" bestFit="1" customWidth="1"/>
    <col min="14" max="19" width="24.109375" style="10" bestFit="1" customWidth="1"/>
    <col min="20" max="20" width="14.44140625" customWidth="1"/>
  </cols>
  <sheetData>
    <row r="1" spans="1:19" ht="45" customHeight="1" thickBot="1">
      <c r="A1" s="404" t="s">
        <v>88</v>
      </c>
      <c r="B1" s="405"/>
      <c r="C1" s="405"/>
      <c r="D1" s="406"/>
      <c r="E1" s="268" t="s">
        <v>113</v>
      </c>
      <c r="F1" s="75" t="s">
        <v>114</v>
      </c>
      <c r="G1" s="268" t="s">
        <v>115</v>
      </c>
      <c r="H1" s="75" t="s">
        <v>116</v>
      </c>
      <c r="I1" s="268" t="s">
        <v>117</v>
      </c>
      <c r="J1" s="75" t="s">
        <v>118</v>
      </c>
      <c r="K1" s="268" t="s">
        <v>119</v>
      </c>
      <c r="L1" s="75" t="s">
        <v>120</v>
      </c>
      <c r="M1" s="268" t="s">
        <v>121</v>
      </c>
      <c r="N1" s="75" t="s">
        <v>122</v>
      </c>
      <c r="O1" s="268" t="s">
        <v>123</v>
      </c>
      <c r="P1" s="75" t="s">
        <v>124</v>
      </c>
      <c r="Q1" s="268" t="s">
        <v>125</v>
      </c>
      <c r="R1" s="75" t="s">
        <v>126</v>
      </c>
      <c r="S1" s="268" t="s">
        <v>127</v>
      </c>
    </row>
    <row r="2" spans="1:19" ht="28.8">
      <c r="A2" s="407" t="s">
        <v>89</v>
      </c>
      <c r="B2" s="408"/>
      <c r="C2" s="408"/>
      <c r="D2" s="409"/>
      <c r="E2" s="280" t="s">
        <v>82</v>
      </c>
      <c r="F2" s="280" t="s">
        <v>83</v>
      </c>
      <c r="G2" s="280" t="s">
        <v>71</v>
      </c>
      <c r="H2" s="280" t="s">
        <v>81</v>
      </c>
      <c r="I2" s="280" t="s">
        <v>84</v>
      </c>
      <c r="J2" s="280" t="s">
        <v>72</v>
      </c>
      <c r="K2" s="280" t="s">
        <v>85</v>
      </c>
      <c r="L2" s="280" t="s">
        <v>86</v>
      </c>
      <c r="M2" s="280" t="s">
        <v>87</v>
      </c>
      <c r="N2" s="280" t="s">
        <v>73</v>
      </c>
      <c r="O2" s="73"/>
      <c r="P2" s="73"/>
      <c r="Q2" s="73"/>
      <c r="R2" s="73"/>
      <c r="S2" s="74"/>
    </row>
    <row r="3" spans="1:19" ht="26.4" thickBot="1">
      <c r="A3" s="410" t="s">
        <v>90</v>
      </c>
      <c r="B3" s="411"/>
      <c r="C3" s="411"/>
      <c r="D3" s="412"/>
      <c r="E3" s="24">
        <v>767</v>
      </c>
      <c r="F3" s="25">
        <v>1159</v>
      </c>
      <c r="G3" s="25">
        <v>781</v>
      </c>
      <c r="H3" s="25">
        <v>1046</v>
      </c>
      <c r="I3" s="25">
        <v>2318</v>
      </c>
      <c r="J3" s="25">
        <v>805</v>
      </c>
      <c r="K3" s="25">
        <v>1588</v>
      </c>
      <c r="L3" s="25">
        <v>3000</v>
      </c>
      <c r="M3" s="25">
        <v>556</v>
      </c>
      <c r="N3" s="25">
        <v>1020</v>
      </c>
      <c r="O3" s="25"/>
      <c r="P3" s="25"/>
      <c r="Q3" s="25"/>
      <c r="R3" s="25"/>
      <c r="S3" s="26"/>
    </row>
    <row r="4" spans="1:19" ht="30" customHeight="1">
      <c r="A4" s="393" t="s">
        <v>110</v>
      </c>
      <c r="B4" s="388" t="s">
        <v>108</v>
      </c>
      <c r="C4" s="399" t="s">
        <v>91</v>
      </c>
      <c r="D4" s="13" t="s">
        <v>128</v>
      </c>
      <c r="E4" s="27">
        <v>145.8471994784876</v>
      </c>
      <c r="F4" s="28">
        <v>190.44477998274374</v>
      </c>
      <c r="G4" s="28">
        <v>200.9269910371319</v>
      </c>
      <c r="H4" s="28">
        <v>164.36055449330786</v>
      </c>
      <c r="I4" s="28">
        <v>179.87619499568595</v>
      </c>
      <c r="J4" s="28">
        <v>191.0934658385093</v>
      </c>
      <c r="K4" s="28">
        <v>149.66837531486146</v>
      </c>
      <c r="L4" s="28">
        <v>223.13473999999999</v>
      </c>
      <c r="M4" s="28">
        <v>218.4554676258993</v>
      </c>
      <c r="N4" s="28">
        <v>506.55011764705881</v>
      </c>
      <c r="O4" s="28"/>
      <c r="P4" s="28"/>
      <c r="Q4" s="28"/>
      <c r="R4" s="28"/>
      <c r="S4" s="29"/>
    </row>
    <row r="5" spans="1:19" ht="30" customHeight="1" thickBot="1">
      <c r="A5" s="394"/>
      <c r="B5" s="389"/>
      <c r="C5" s="400"/>
      <c r="D5" s="14" t="s">
        <v>129</v>
      </c>
      <c r="E5" s="30">
        <f>E4*$E$3</f>
        <v>111864.80199999998</v>
      </c>
      <c r="F5" s="31">
        <f>F4*$F$3</f>
        <v>220725.5</v>
      </c>
      <c r="G5" s="31">
        <f>G4*$G$3</f>
        <v>156923.98000000001</v>
      </c>
      <c r="H5" s="31">
        <f>H4*$H$3</f>
        <v>171921.14</v>
      </c>
      <c r="I5" s="31">
        <f>I4*$I$3</f>
        <v>416953.02</v>
      </c>
      <c r="J5" s="31">
        <f>J4*$J$3</f>
        <v>153830.24</v>
      </c>
      <c r="K5" s="31">
        <f>K4*$K$3</f>
        <v>237673.38</v>
      </c>
      <c r="L5" s="31">
        <f>L4*$L$3</f>
        <v>669404.22</v>
      </c>
      <c r="M5" s="31">
        <f>M4*$M$3</f>
        <v>121461.24</v>
      </c>
      <c r="N5" s="31">
        <f>N4*$N$3</f>
        <v>516681.12</v>
      </c>
      <c r="O5" s="31">
        <f>O4*$O$3</f>
        <v>0</v>
      </c>
      <c r="P5" s="31">
        <f>P4*$P$3</f>
        <v>0</v>
      </c>
      <c r="Q5" s="31">
        <f>Q4*$Q$3</f>
        <v>0</v>
      </c>
      <c r="R5" s="31">
        <f>R4*$R$3</f>
        <v>0</v>
      </c>
      <c r="S5" s="32">
        <f>S4*$S$3</f>
        <v>0</v>
      </c>
    </row>
    <row r="6" spans="1:19" ht="30" customHeight="1">
      <c r="A6" s="394"/>
      <c r="B6" s="389"/>
      <c r="C6" s="400" t="s">
        <v>92</v>
      </c>
      <c r="D6" s="13" t="s">
        <v>128</v>
      </c>
      <c r="E6" s="21">
        <v>123.28683181225554</v>
      </c>
      <c r="F6" s="22">
        <v>160.24158757549611</v>
      </c>
      <c r="G6" s="22">
        <v>139.14596670934699</v>
      </c>
      <c r="H6" s="22">
        <v>134.55736137667304</v>
      </c>
      <c r="I6" s="22">
        <v>123.42450388265746</v>
      </c>
      <c r="J6" s="22">
        <v>162.80000000000001</v>
      </c>
      <c r="K6" s="22">
        <v>123.98047858942066</v>
      </c>
      <c r="L6" s="22">
        <v>33.984999999999999</v>
      </c>
      <c r="M6" s="22">
        <v>34.190647482014391</v>
      </c>
      <c r="N6" s="22">
        <v>74.552941176470583</v>
      </c>
      <c r="O6" s="22"/>
      <c r="P6" s="22"/>
      <c r="Q6" s="22"/>
      <c r="R6" s="22"/>
      <c r="S6" s="23"/>
    </row>
    <row r="7" spans="1:19" ht="30" customHeight="1" thickBot="1">
      <c r="A7" s="394"/>
      <c r="B7" s="389"/>
      <c r="C7" s="400"/>
      <c r="D7" s="14" t="s">
        <v>129</v>
      </c>
      <c r="E7" s="30">
        <f>E6*$E$3</f>
        <v>94561</v>
      </c>
      <c r="F7" s="31">
        <f>F6*$F$3</f>
        <v>185720</v>
      </c>
      <c r="G7" s="31">
        <f>G6*$G$3</f>
        <v>108673</v>
      </c>
      <c r="H7" s="31">
        <f>H6*$H$3</f>
        <v>140747</v>
      </c>
      <c r="I7" s="31">
        <f>I6*$I$3</f>
        <v>286098</v>
      </c>
      <c r="J7" s="31">
        <f>J6*$J$3</f>
        <v>131054.00000000001</v>
      </c>
      <c r="K7" s="31">
        <f>K6*$K$3</f>
        <v>196881</v>
      </c>
      <c r="L7" s="31">
        <f>L6*$L$3</f>
        <v>101955</v>
      </c>
      <c r="M7" s="31">
        <f>M6*$M$3</f>
        <v>19010</v>
      </c>
      <c r="N7" s="31">
        <f>N6*$N$3</f>
        <v>76044</v>
      </c>
      <c r="O7" s="31">
        <f>O6*$O$3</f>
        <v>0</v>
      </c>
      <c r="P7" s="31">
        <f>P6*$P$3</f>
        <v>0</v>
      </c>
      <c r="Q7" s="31">
        <f>Q6*$Q$3</f>
        <v>0</v>
      </c>
      <c r="R7" s="31">
        <f>R6*$R$3</f>
        <v>0</v>
      </c>
      <c r="S7" s="32">
        <f>S6*$S$3</f>
        <v>0</v>
      </c>
    </row>
    <row r="8" spans="1:19" ht="30" customHeight="1">
      <c r="A8" s="394"/>
      <c r="B8" s="389"/>
      <c r="C8" s="400" t="s">
        <v>93</v>
      </c>
      <c r="D8" s="13" t="s">
        <v>128</v>
      </c>
      <c r="E8" s="21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12.921333333333333</v>
      </c>
      <c r="M8" s="22">
        <v>10.190647482014388</v>
      </c>
      <c r="N8" s="22">
        <v>16.687254901960785</v>
      </c>
      <c r="O8" s="22"/>
      <c r="P8" s="22"/>
      <c r="Q8" s="22"/>
      <c r="R8" s="22"/>
      <c r="S8" s="23"/>
    </row>
    <row r="9" spans="1:19" ht="30" customHeight="1" thickBot="1">
      <c r="A9" s="394"/>
      <c r="B9" s="389"/>
      <c r="C9" s="400"/>
      <c r="D9" s="14" t="s">
        <v>129</v>
      </c>
      <c r="E9" s="30">
        <f>E8*$E$3</f>
        <v>0</v>
      </c>
      <c r="F9" s="31">
        <f>F8*$F$3</f>
        <v>0</v>
      </c>
      <c r="G9" s="31">
        <f>G8*$G$3</f>
        <v>0</v>
      </c>
      <c r="H9" s="31">
        <f>H8*$H$3</f>
        <v>0</v>
      </c>
      <c r="I9" s="31">
        <f>I8*$I$3</f>
        <v>0</v>
      </c>
      <c r="J9" s="31">
        <f>J8*$J$3</f>
        <v>0</v>
      </c>
      <c r="K9" s="31">
        <f>K8*$K$3</f>
        <v>0</v>
      </c>
      <c r="L9" s="31">
        <f>L8*$L$3</f>
        <v>38764</v>
      </c>
      <c r="M9" s="31">
        <f>M8*$M$3</f>
        <v>5666</v>
      </c>
      <c r="N9" s="31">
        <f>N8*$N$3</f>
        <v>17021</v>
      </c>
      <c r="O9" s="31">
        <f>O8*$O$3</f>
        <v>0</v>
      </c>
      <c r="P9" s="31">
        <f>P8*$P$3</f>
        <v>0</v>
      </c>
      <c r="Q9" s="31">
        <f>Q8*$Q$3</f>
        <v>0</v>
      </c>
      <c r="R9" s="31">
        <f>R8*$R$3</f>
        <v>0</v>
      </c>
      <c r="S9" s="32">
        <f>S8*$S$3</f>
        <v>0</v>
      </c>
    </row>
    <row r="10" spans="1:19" ht="35.25" customHeight="1">
      <c r="A10" s="394"/>
      <c r="B10" s="389"/>
      <c r="C10" s="400" t="s">
        <v>94</v>
      </c>
      <c r="D10" s="13" t="s">
        <v>128</v>
      </c>
      <c r="E10" s="21">
        <v>1.5110821382007822</v>
      </c>
      <c r="F10" s="22">
        <v>9.5772217428817946E-2</v>
      </c>
      <c r="G10" s="22">
        <v>17.247119078104994</v>
      </c>
      <c r="H10" s="22">
        <v>1.217017208413002</v>
      </c>
      <c r="I10" s="22">
        <v>2.0448662640207074</v>
      </c>
      <c r="J10" s="22">
        <v>4.705590062111801</v>
      </c>
      <c r="K10" s="22">
        <v>2.8324937027707811</v>
      </c>
      <c r="L10" s="22">
        <v>2.4726666666666666</v>
      </c>
      <c r="M10" s="22">
        <v>1.9586330935251799</v>
      </c>
      <c r="N10" s="22">
        <v>1.0921568627450979</v>
      </c>
      <c r="O10" s="22"/>
      <c r="P10" s="22"/>
      <c r="Q10" s="22"/>
      <c r="R10" s="22"/>
      <c r="S10" s="23"/>
    </row>
    <row r="11" spans="1:19" ht="35.25" customHeight="1" thickBot="1">
      <c r="A11" s="394"/>
      <c r="B11" s="389"/>
      <c r="C11" s="400"/>
      <c r="D11" s="14" t="s">
        <v>129</v>
      </c>
      <c r="E11" s="30">
        <f>E10*$E$3</f>
        <v>1159</v>
      </c>
      <c r="F11" s="31">
        <f>F10*$F$3</f>
        <v>111</v>
      </c>
      <c r="G11" s="31">
        <f>G10*$G$3</f>
        <v>13470</v>
      </c>
      <c r="H11" s="31">
        <f>H10*$H$3</f>
        <v>1273</v>
      </c>
      <c r="I11" s="31">
        <f>I10*$I$3</f>
        <v>4740</v>
      </c>
      <c r="J11" s="31">
        <f>J10*$J$3</f>
        <v>3788</v>
      </c>
      <c r="K11" s="31">
        <f>K10*$K$3</f>
        <v>4498</v>
      </c>
      <c r="L11" s="31">
        <f>L10*$L$3</f>
        <v>7418</v>
      </c>
      <c r="M11" s="31">
        <f>M10*$M$3</f>
        <v>1089</v>
      </c>
      <c r="N11" s="31">
        <f>N10*$N$3</f>
        <v>1114</v>
      </c>
      <c r="O11" s="31">
        <f>O10*$O$3</f>
        <v>0</v>
      </c>
      <c r="P11" s="31">
        <f>P10*$P$3</f>
        <v>0</v>
      </c>
      <c r="Q11" s="31">
        <f>Q10*$Q$3</f>
        <v>0</v>
      </c>
      <c r="R11" s="31">
        <f>R10*$R$3</f>
        <v>0</v>
      </c>
      <c r="S11" s="32">
        <f>S10*$S$3</f>
        <v>0</v>
      </c>
    </row>
    <row r="12" spans="1:19" ht="30" customHeight="1">
      <c r="A12" s="394"/>
      <c r="B12" s="389"/>
      <c r="C12" s="400" t="s">
        <v>95</v>
      </c>
      <c r="D12" s="13" t="s">
        <v>128</v>
      </c>
      <c r="E12" s="21">
        <v>3.5619295958279009</v>
      </c>
      <c r="F12" s="22">
        <v>6.5789473684210522</v>
      </c>
      <c r="G12" s="22">
        <v>4.1357234314980795</v>
      </c>
      <c r="H12" s="22">
        <v>3.0611854684512427</v>
      </c>
      <c r="I12" s="22">
        <v>7.9909404659188956</v>
      </c>
      <c r="J12" s="22">
        <v>6.2608695652173916</v>
      </c>
      <c r="K12" s="22">
        <v>6.1612090680100753</v>
      </c>
      <c r="L12" s="22">
        <v>13.397</v>
      </c>
      <c r="M12" s="22">
        <v>15.634892086330936</v>
      </c>
      <c r="N12" s="22">
        <v>15.769607843137255</v>
      </c>
      <c r="O12" s="22"/>
      <c r="P12" s="22"/>
      <c r="Q12" s="22"/>
      <c r="R12" s="22"/>
      <c r="S12" s="23"/>
    </row>
    <row r="13" spans="1:19" ht="30" customHeight="1" thickBot="1">
      <c r="A13" s="394"/>
      <c r="B13" s="389"/>
      <c r="C13" s="400"/>
      <c r="D13" s="14" t="s">
        <v>129</v>
      </c>
      <c r="E13" s="30">
        <f>E12*$E$3</f>
        <v>2732</v>
      </c>
      <c r="F13" s="31">
        <f>F12*$F$3</f>
        <v>7624.9999999999991</v>
      </c>
      <c r="G13" s="31">
        <f>G12*$G$3</f>
        <v>3230</v>
      </c>
      <c r="H13" s="31">
        <f>H12*$H$3</f>
        <v>3202</v>
      </c>
      <c r="I13" s="31">
        <f>I12*$I$3</f>
        <v>18523</v>
      </c>
      <c r="J13" s="31">
        <f>J12*$J$3</f>
        <v>5040</v>
      </c>
      <c r="K13" s="31">
        <f>K12*$K$3</f>
        <v>9784</v>
      </c>
      <c r="L13" s="31">
        <f>L12*$L$3</f>
        <v>40191</v>
      </c>
      <c r="M13" s="31">
        <f>M12*$M$3</f>
        <v>8693</v>
      </c>
      <c r="N13" s="31">
        <f>N12*$N$3</f>
        <v>16085</v>
      </c>
      <c r="O13" s="31">
        <f>O12*$O$3</f>
        <v>0</v>
      </c>
      <c r="P13" s="31">
        <f>P12*$P$3</f>
        <v>0</v>
      </c>
      <c r="Q13" s="31">
        <f>Q12*$Q$3</f>
        <v>0</v>
      </c>
      <c r="R13" s="31">
        <f>R12*$R$3</f>
        <v>0</v>
      </c>
      <c r="S13" s="32">
        <f>S12*$S$3</f>
        <v>0</v>
      </c>
    </row>
    <row r="14" spans="1:19" ht="30.75" customHeight="1">
      <c r="A14" s="394"/>
      <c r="B14" s="389"/>
      <c r="C14" s="400" t="s">
        <v>96</v>
      </c>
      <c r="D14" s="13" t="s">
        <v>128</v>
      </c>
      <c r="E14" s="21">
        <v>8.7443285528031289</v>
      </c>
      <c r="F14" s="22">
        <v>11.669542709232097</v>
      </c>
      <c r="G14" s="22">
        <v>17.261203585147246</v>
      </c>
      <c r="H14" s="22">
        <v>11.551625239005736</v>
      </c>
      <c r="I14" s="22">
        <v>21.880500431406386</v>
      </c>
      <c r="J14" s="22">
        <v>10.966459627329192</v>
      </c>
      <c r="K14" s="22">
        <v>9.95654911838791</v>
      </c>
      <c r="L14" s="22">
        <v>86.486333333333334</v>
      </c>
      <c r="M14" s="22">
        <v>84.672661870503603</v>
      </c>
      <c r="N14" s="22">
        <v>196.33725490196079</v>
      </c>
      <c r="O14" s="22"/>
      <c r="P14" s="22"/>
      <c r="Q14" s="22"/>
      <c r="R14" s="22"/>
      <c r="S14" s="23"/>
    </row>
    <row r="15" spans="1:19" ht="30.75" customHeight="1" thickBot="1">
      <c r="A15" s="394"/>
      <c r="B15" s="389"/>
      <c r="C15" s="400"/>
      <c r="D15" s="14" t="s">
        <v>129</v>
      </c>
      <c r="E15" s="30">
        <f>E14*$E$3</f>
        <v>6706.9</v>
      </c>
      <c r="F15" s="31">
        <f>F14*$F$3</f>
        <v>13525</v>
      </c>
      <c r="G15" s="31">
        <f>G14*$G$3</f>
        <v>13481</v>
      </c>
      <c r="H15" s="31">
        <f>H14*$H$3</f>
        <v>12083</v>
      </c>
      <c r="I15" s="31">
        <f>I14*$I$3</f>
        <v>50719</v>
      </c>
      <c r="J15" s="31">
        <f>J14*$J$3</f>
        <v>8828</v>
      </c>
      <c r="K15" s="31">
        <f>K14*$K$3</f>
        <v>15811.000000000002</v>
      </c>
      <c r="L15" s="31">
        <f>L14*$L$3</f>
        <v>259459</v>
      </c>
      <c r="M15" s="31">
        <f>M14*$M$3</f>
        <v>47078</v>
      </c>
      <c r="N15" s="31">
        <f>N14*$N$3</f>
        <v>200264</v>
      </c>
      <c r="O15" s="31">
        <f>O14*$O$3</f>
        <v>0</v>
      </c>
      <c r="P15" s="31">
        <f>P14*$P$3</f>
        <v>0</v>
      </c>
      <c r="Q15" s="31">
        <f>Q14*$Q$3</f>
        <v>0</v>
      </c>
      <c r="R15" s="31">
        <f>R14*$R$3</f>
        <v>0</v>
      </c>
      <c r="S15" s="32">
        <f>S14*$S$3</f>
        <v>0</v>
      </c>
    </row>
    <row r="16" spans="1:19" ht="31.5" customHeight="1">
      <c r="A16" s="394"/>
      <c r="B16" s="389"/>
      <c r="C16" s="400" t="s">
        <v>156</v>
      </c>
      <c r="D16" s="13" t="s">
        <v>128</v>
      </c>
      <c r="E16" s="21">
        <v>123.28683181225554</v>
      </c>
      <c r="F16" s="22">
        <v>160.33735979292493</v>
      </c>
      <c r="G16" s="22">
        <v>156.39308578745198</v>
      </c>
      <c r="H16" s="22">
        <v>134.55736137667304</v>
      </c>
      <c r="I16" s="22">
        <v>123.42450388265746</v>
      </c>
      <c r="J16" s="22">
        <v>162.80000000000001</v>
      </c>
      <c r="K16" s="22">
        <v>123.98047858942066</v>
      </c>
      <c r="L16" s="22">
        <v>0</v>
      </c>
      <c r="M16" s="22">
        <v>0</v>
      </c>
      <c r="N16" s="22">
        <v>0</v>
      </c>
      <c r="O16" s="22"/>
      <c r="P16" s="22"/>
      <c r="Q16" s="22"/>
      <c r="R16" s="22"/>
      <c r="S16" s="23"/>
    </row>
    <row r="17" spans="1:19" ht="31.5" customHeight="1" thickBot="1">
      <c r="A17" s="394"/>
      <c r="B17" s="389"/>
      <c r="C17" s="400"/>
      <c r="D17" s="14" t="s">
        <v>129</v>
      </c>
      <c r="E17" s="30">
        <f>E16*$E$3</f>
        <v>94561</v>
      </c>
      <c r="F17" s="31">
        <f>F16*$F$3</f>
        <v>185831</v>
      </c>
      <c r="G17" s="31">
        <f>G16*$G$3</f>
        <v>122143</v>
      </c>
      <c r="H17" s="31">
        <f>H16*$H$3</f>
        <v>140747</v>
      </c>
      <c r="I17" s="31">
        <f>I16*$I$3</f>
        <v>286098</v>
      </c>
      <c r="J17" s="31">
        <f>J16*$J$3</f>
        <v>131054.00000000001</v>
      </c>
      <c r="K17" s="31">
        <f>K16*$K$3</f>
        <v>196881</v>
      </c>
      <c r="L17" s="31">
        <f>L16*$L$3</f>
        <v>0</v>
      </c>
      <c r="M17" s="31">
        <f>M16*$M$3</f>
        <v>0</v>
      </c>
      <c r="N17" s="31">
        <f>N16*$N$3</f>
        <v>0</v>
      </c>
      <c r="O17" s="31">
        <f>O16*$O$3</f>
        <v>0</v>
      </c>
      <c r="P17" s="31">
        <f>P16*$P$3</f>
        <v>0</v>
      </c>
      <c r="Q17" s="31">
        <f>Q16*$Q$3</f>
        <v>0</v>
      </c>
      <c r="R17" s="31">
        <f>R16*$R$3</f>
        <v>0</v>
      </c>
      <c r="S17" s="32">
        <f>S16*$S$3</f>
        <v>0</v>
      </c>
    </row>
    <row r="18" spans="1:19" ht="31.5" customHeight="1">
      <c r="A18" s="394"/>
      <c r="B18" s="389"/>
      <c r="C18" s="400" t="s">
        <v>97</v>
      </c>
      <c r="D18" s="13" t="s">
        <v>128</v>
      </c>
      <c r="E18" s="21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/>
      <c r="P18" s="22"/>
      <c r="Q18" s="22"/>
      <c r="R18" s="22"/>
      <c r="S18" s="23"/>
    </row>
    <row r="19" spans="1:19" ht="31.5" customHeight="1">
      <c r="A19" s="394"/>
      <c r="B19" s="389"/>
      <c r="C19" s="400"/>
      <c r="D19" s="14" t="s">
        <v>129</v>
      </c>
      <c r="E19" s="30">
        <f>E18*$E$3</f>
        <v>0</v>
      </c>
      <c r="F19" s="31">
        <f>F18*$F$3</f>
        <v>0</v>
      </c>
      <c r="G19" s="31">
        <f>G18*$G$3</f>
        <v>0</v>
      </c>
      <c r="H19" s="31">
        <f>H18*$H$3</f>
        <v>0</v>
      </c>
      <c r="I19" s="31">
        <f>I18*$I$3</f>
        <v>0</v>
      </c>
      <c r="J19" s="31">
        <f>J18*$J$3</f>
        <v>0</v>
      </c>
      <c r="K19" s="31">
        <f>K18*$K$3</f>
        <v>0</v>
      </c>
      <c r="L19" s="31">
        <f>L18*$L$3</f>
        <v>0</v>
      </c>
      <c r="M19" s="31">
        <f>M18*$M$3</f>
        <v>0</v>
      </c>
      <c r="N19" s="31">
        <f>N18*$N$3</f>
        <v>0</v>
      </c>
      <c r="O19" s="31">
        <f>O18*$O$3</f>
        <v>0</v>
      </c>
      <c r="P19" s="31">
        <f>P18*$P$3</f>
        <v>0</v>
      </c>
      <c r="Q19" s="31">
        <f>Q18*$Q$3</f>
        <v>0</v>
      </c>
      <c r="R19" s="31">
        <f>R18*$R$3</f>
        <v>0</v>
      </c>
      <c r="S19" s="32">
        <f>S18*$S$3</f>
        <v>0</v>
      </c>
    </row>
    <row r="20" spans="1:19" ht="52.5" customHeight="1" thickBot="1">
      <c r="A20" s="394"/>
      <c r="B20" s="390"/>
      <c r="C20" s="18" t="s">
        <v>98</v>
      </c>
      <c r="D20" s="19" t="s">
        <v>149</v>
      </c>
      <c r="E20" s="33" t="s">
        <v>74</v>
      </c>
      <c r="F20" s="34" t="s">
        <v>74</v>
      </c>
      <c r="G20" s="34" t="s">
        <v>74</v>
      </c>
      <c r="H20" s="34" t="s">
        <v>74</v>
      </c>
      <c r="I20" s="34" t="s">
        <v>74</v>
      </c>
      <c r="J20" s="34" t="s">
        <v>75</v>
      </c>
      <c r="K20" s="34" t="s">
        <v>74</v>
      </c>
      <c r="L20" s="34" t="s">
        <v>75</v>
      </c>
      <c r="M20" s="34" t="s">
        <v>75</v>
      </c>
      <c r="N20" s="34" t="s">
        <v>76</v>
      </c>
      <c r="O20" s="34"/>
      <c r="P20" s="34"/>
      <c r="Q20" s="34"/>
      <c r="R20" s="34"/>
      <c r="S20" s="35"/>
    </row>
    <row r="21" spans="1:19" ht="30" customHeight="1">
      <c r="A21" s="394"/>
      <c r="B21" s="388" t="s">
        <v>109</v>
      </c>
      <c r="C21" s="399" t="s">
        <v>99</v>
      </c>
      <c r="D21" s="48" t="s">
        <v>130</v>
      </c>
      <c r="E21" s="43">
        <v>29.403557757496742</v>
      </c>
      <c r="F21" s="281">
        <v>38.309968938740298</v>
      </c>
      <c r="G21" s="28">
        <v>37.609364916773373</v>
      </c>
      <c r="H21" s="28">
        <v>32.109535372848946</v>
      </c>
      <c r="I21" s="28">
        <v>30.242866264020712</v>
      </c>
      <c r="J21" s="28">
        <v>38.840760248447204</v>
      </c>
      <c r="K21" s="28">
        <v>29.70168639798489</v>
      </c>
      <c r="L21" s="28">
        <v>9.1255239999999986</v>
      </c>
      <c r="M21" s="28">
        <v>9.0642985611510785</v>
      </c>
      <c r="N21" s="28">
        <v>19.943553921568625</v>
      </c>
      <c r="O21" s="28"/>
      <c r="P21" s="28"/>
      <c r="Q21" s="28"/>
      <c r="R21" s="28"/>
      <c r="S21" s="29"/>
    </row>
    <row r="22" spans="1:19" ht="30" customHeight="1" thickBot="1">
      <c r="A22" s="394"/>
      <c r="B22" s="389"/>
      <c r="C22" s="400"/>
      <c r="D22" s="15" t="s">
        <v>131</v>
      </c>
      <c r="E22" s="44">
        <f>E21*$E$3</f>
        <v>22552.5288</v>
      </c>
      <c r="F22" s="36">
        <f>F21*$F$3</f>
        <v>44401.254000000008</v>
      </c>
      <c r="G22" s="31">
        <f>G21*$G$3</f>
        <v>29372.914000000004</v>
      </c>
      <c r="H22" s="31">
        <f>H21*$H$3</f>
        <v>33586.574000000001</v>
      </c>
      <c r="I22" s="31">
        <f>I21*$I$3</f>
        <v>70102.964000000007</v>
      </c>
      <c r="J22" s="31">
        <f>J21*$J$3</f>
        <v>31266.811999999998</v>
      </c>
      <c r="K22" s="31">
        <f>K21*$K$3</f>
        <v>47166.278000000006</v>
      </c>
      <c r="L22" s="31">
        <f>L21*$L$3</f>
        <v>27376.571999999996</v>
      </c>
      <c r="M22" s="31">
        <f>M21*$M$3</f>
        <v>5039.75</v>
      </c>
      <c r="N22" s="31">
        <f>N21*$N$3</f>
        <v>20342.424999999999</v>
      </c>
      <c r="O22" s="31">
        <f>O21*$O$3</f>
        <v>0</v>
      </c>
      <c r="P22" s="31">
        <f>P21*$P$3</f>
        <v>0</v>
      </c>
      <c r="Q22" s="31">
        <f>Q21*$Q$3</f>
        <v>0</v>
      </c>
      <c r="R22" s="31">
        <f>R21*$R$3</f>
        <v>0</v>
      </c>
      <c r="S22" s="32">
        <f>S21*$S$3</f>
        <v>0</v>
      </c>
    </row>
    <row r="23" spans="1:19" ht="34.5" customHeight="1">
      <c r="A23" s="394"/>
      <c r="B23" s="389"/>
      <c r="C23" s="400" t="s">
        <v>100</v>
      </c>
      <c r="D23" s="48" t="s">
        <v>130</v>
      </c>
      <c r="E23" s="45">
        <v>0.55443911342894392</v>
      </c>
      <c r="F23" s="282">
        <v>0.79102674719585842</v>
      </c>
      <c r="G23" s="22">
        <v>1.013382842509603</v>
      </c>
      <c r="H23" s="22">
        <v>0.62311281070745705</v>
      </c>
      <c r="I23" s="22">
        <v>1.3615323554788612</v>
      </c>
      <c r="J23" s="22">
        <v>0.74556024844720492</v>
      </c>
      <c r="K23" s="22">
        <v>0.69025440806045346</v>
      </c>
      <c r="L23" s="22">
        <v>9.1255239999999986</v>
      </c>
      <c r="M23" s="22">
        <v>9.0642985611510785</v>
      </c>
      <c r="N23" s="22">
        <v>19.943553921568625</v>
      </c>
      <c r="O23" s="22"/>
      <c r="P23" s="22"/>
      <c r="Q23" s="22"/>
      <c r="R23" s="22"/>
      <c r="S23" s="23"/>
    </row>
    <row r="24" spans="1:19" ht="39.75" customHeight="1" thickBot="1">
      <c r="A24" s="394"/>
      <c r="B24" s="389"/>
      <c r="C24" s="400"/>
      <c r="D24" s="15" t="s">
        <v>131</v>
      </c>
      <c r="E24" s="44">
        <f>E23*$E$3</f>
        <v>425.25479999999999</v>
      </c>
      <c r="F24" s="36">
        <f>F23*$F$3</f>
        <v>916.8</v>
      </c>
      <c r="G24" s="31">
        <f>G23*$G$3</f>
        <v>791.45199999999988</v>
      </c>
      <c r="H24" s="31">
        <f>H23*$H$3</f>
        <v>651.77600000000007</v>
      </c>
      <c r="I24" s="31">
        <f>I23*$I$3</f>
        <v>3156.0320000000002</v>
      </c>
      <c r="J24" s="31">
        <f>J23*$J$3</f>
        <v>600.17599999999993</v>
      </c>
      <c r="K24" s="31">
        <f>K23*$K$3</f>
        <v>1096.124</v>
      </c>
      <c r="L24" s="31">
        <f>L23*$L$3</f>
        <v>27376.571999999996</v>
      </c>
      <c r="M24" s="31">
        <f>M23*$M$3</f>
        <v>5039.75</v>
      </c>
      <c r="N24" s="31">
        <f>N23*$N$3</f>
        <v>20342.424999999999</v>
      </c>
      <c r="O24" s="31">
        <f>O23*$O$3</f>
        <v>0</v>
      </c>
      <c r="P24" s="31">
        <f>P23*$P$3</f>
        <v>0</v>
      </c>
      <c r="Q24" s="31">
        <f>Q23*$Q$3</f>
        <v>0</v>
      </c>
      <c r="R24" s="31">
        <f>R23*$R$3</f>
        <v>0</v>
      </c>
      <c r="S24" s="32">
        <f>S23*$S$3</f>
        <v>0</v>
      </c>
    </row>
    <row r="25" spans="1:19" ht="36" customHeight="1">
      <c r="A25" s="394"/>
      <c r="B25" s="389"/>
      <c r="C25" s="400" t="s">
        <v>157</v>
      </c>
      <c r="D25" s="48" t="s">
        <v>130</v>
      </c>
      <c r="E25" s="45">
        <v>28.849118644067797</v>
      </c>
      <c r="F25" s="282">
        <v>37.51894219154444</v>
      </c>
      <c r="G25" s="22">
        <v>36.595982074263766</v>
      </c>
      <c r="H25" s="22">
        <v>31.486422562141495</v>
      </c>
      <c r="I25" s="22">
        <v>28.881333908541848</v>
      </c>
      <c r="J25" s="22">
        <v>38.095200000000006</v>
      </c>
      <c r="K25" s="22">
        <v>29.011431989924436</v>
      </c>
      <c r="L25" s="22">
        <v>0</v>
      </c>
      <c r="M25" s="22">
        <v>0</v>
      </c>
      <c r="N25" s="22">
        <v>0</v>
      </c>
      <c r="O25" s="22"/>
      <c r="P25" s="22"/>
      <c r="Q25" s="22"/>
      <c r="R25" s="22"/>
      <c r="S25" s="23"/>
    </row>
    <row r="26" spans="1:19" ht="33" customHeight="1">
      <c r="A26" s="394"/>
      <c r="B26" s="389"/>
      <c r="C26" s="400"/>
      <c r="D26" s="15" t="s">
        <v>131</v>
      </c>
      <c r="E26" s="44">
        <f>E25*$E$3</f>
        <v>22127.274000000001</v>
      </c>
      <c r="F26" s="36">
        <f>F25*$F$3</f>
        <v>43484.454000000005</v>
      </c>
      <c r="G26" s="31">
        <f>G25*$G$3</f>
        <v>28581.462</v>
      </c>
      <c r="H26" s="31">
        <f>H25*$H$3</f>
        <v>32934.798000000003</v>
      </c>
      <c r="I26" s="31">
        <f>I25*$I$3</f>
        <v>66946.932000000001</v>
      </c>
      <c r="J26" s="31">
        <f>J25*$J$3</f>
        <v>30666.636000000006</v>
      </c>
      <c r="K26" s="31">
        <f>K25*$K$3</f>
        <v>46070.154000000002</v>
      </c>
      <c r="L26" s="31">
        <f>L25*$L$3</f>
        <v>0</v>
      </c>
      <c r="M26" s="31">
        <f>M25*$M$3</f>
        <v>0</v>
      </c>
      <c r="N26" s="31">
        <f>N25*$N$3</f>
        <v>0</v>
      </c>
      <c r="O26" s="31">
        <f>O25*$O$3</f>
        <v>0</v>
      </c>
      <c r="P26" s="31">
        <f>P25*$P$3</f>
        <v>0</v>
      </c>
      <c r="Q26" s="31">
        <f>Q25*$Q$3</f>
        <v>0</v>
      </c>
      <c r="R26" s="31">
        <f>R25*$R$3</f>
        <v>0</v>
      </c>
      <c r="S26" s="32">
        <f>S25*$S$3</f>
        <v>0</v>
      </c>
    </row>
    <row r="27" spans="1:19" ht="28.5" customHeight="1">
      <c r="A27" s="394"/>
      <c r="B27" s="389"/>
      <c r="C27" s="391" t="s">
        <v>101</v>
      </c>
      <c r="D27" s="16" t="s">
        <v>130</v>
      </c>
      <c r="E27" s="46"/>
      <c r="F27" s="37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9"/>
    </row>
    <row r="28" spans="1:19" ht="28.5" customHeight="1">
      <c r="A28" s="394"/>
      <c r="B28" s="389"/>
      <c r="C28" s="392"/>
      <c r="D28" s="16" t="s">
        <v>131</v>
      </c>
      <c r="E28" s="44">
        <f>E27*$E$3</f>
        <v>0</v>
      </c>
      <c r="F28" s="36">
        <f>F27*$F$3</f>
        <v>0</v>
      </c>
      <c r="G28" s="31">
        <f>G27*$G$3</f>
        <v>0</v>
      </c>
      <c r="H28" s="31">
        <f>H27*$H$3</f>
        <v>0</v>
      </c>
      <c r="I28" s="31">
        <f>I27*$I$3</f>
        <v>0</v>
      </c>
      <c r="J28" s="31">
        <f>J27*$J$3</f>
        <v>0</v>
      </c>
      <c r="K28" s="31">
        <f>K27*$K$3</f>
        <v>0</v>
      </c>
      <c r="L28" s="31">
        <f>L27*$L$3</f>
        <v>0</v>
      </c>
      <c r="M28" s="31">
        <f>M27*$M$3</f>
        <v>0</v>
      </c>
      <c r="N28" s="31">
        <f>N27*$N$3</f>
        <v>0</v>
      </c>
      <c r="O28" s="31">
        <f>O27*$O$3</f>
        <v>0</v>
      </c>
      <c r="P28" s="31">
        <f>P27*$P$3</f>
        <v>0</v>
      </c>
      <c r="Q28" s="31">
        <f>Q27*$Q$3</f>
        <v>0</v>
      </c>
      <c r="R28" s="31">
        <f>R27*$R$3</f>
        <v>0</v>
      </c>
      <c r="S28" s="32">
        <f>S27*$S$3</f>
        <v>0</v>
      </c>
    </row>
    <row r="29" spans="1:19" ht="60" customHeight="1">
      <c r="A29" s="394"/>
      <c r="B29" s="389"/>
      <c r="C29" s="391" t="s">
        <v>56</v>
      </c>
      <c r="D29" s="396"/>
      <c r="E29" s="46"/>
      <c r="F29" s="37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9"/>
    </row>
    <row r="30" spans="1:19" ht="54.75" customHeight="1">
      <c r="A30" s="394"/>
      <c r="B30" s="389"/>
      <c r="C30" s="391" t="s">
        <v>57</v>
      </c>
      <c r="D30" s="396"/>
      <c r="E30" s="46"/>
      <c r="F30" s="37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9"/>
    </row>
    <row r="31" spans="1:19" ht="63" customHeight="1">
      <c r="A31" s="394"/>
      <c r="B31" s="389"/>
      <c r="C31" s="391" t="s">
        <v>58</v>
      </c>
      <c r="D31" s="396"/>
      <c r="E31" s="46"/>
      <c r="F31" s="37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9"/>
    </row>
    <row r="32" spans="1:19" ht="51" customHeight="1">
      <c r="A32" s="394"/>
      <c r="B32" s="389"/>
      <c r="C32" s="391" t="s">
        <v>102</v>
      </c>
      <c r="D32" s="396"/>
      <c r="E32" s="46">
        <v>13</v>
      </c>
      <c r="F32" s="37">
        <v>130</v>
      </c>
      <c r="G32" s="38">
        <v>97</v>
      </c>
      <c r="H32" s="38">
        <v>89</v>
      </c>
      <c r="I32" s="38">
        <v>17</v>
      </c>
      <c r="J32" s="38">
        <v>386</v>
      </c>
      <c r="K32" s="38">
        <v>175</v>
      </c>
      <c r="L32" s="38">
        <v>2</v>
      </c>
      <c r="M32" s="38">
        <v>54</v>
      </c>
      <c r="N32" s="38">
        <v>74</v>
      </c>
      <c r="O32" s="38"/>
      <c r="P32" s="38"/>
      <c r="Q32" s="38"/>
      <c r="R32" s="38"/>
      <c r="S32" s="39"/>
    </row>
    <row r="33" spans="1:19" ht="44.25" customHeight="1">
      <c r="A33" s="394"/>
      <c r="B33" s="389"/>
      <c r="C33" s="391" t="s">
        <v>104</v>
      </c>
      <c r="D33" s="396"/>
      <c r="E33" s="46">
        <v>8.5</v>
      </c>
      <c r="F33" s="37">
        <v>12.5</v>
      </c>
      <c r="G33" s="38">
        <v>8.5</v>
      </c>
      <c r="H33" s="38">
        <v>14</v>
      </c>
      <c r="I33" s="38">
        <v>12</v>
      </c>
      <c r="J33" s="38">
        <v>12</v>
      </c>
      <c r="K33" s="38">
        <v>12</v>
      </c>
      <c r="L33" s="38">
        <v>19</v>
      </c>
      <c r="M33" s="38">
        <v>16</v>
      </c>
      <c r="N33" s="38">
        <v>15</v>
      </c>
      <c r="O33" s="38"/>
      <c r="P33" s="38"/>
      <c r="Q33" s="38"/>
      <c r="R33" s="38"/>
      <c r="S33" s="39"/>
    </row>
    <row r="34" spans="1:19" ht="45" customHeight="1">
      <c r="A34" s="394"/>
      <c r="B34" s="389"/>
      <c r="C34" s="391" t="s">
        <v>103</v>
      </c>
      <c r="D34" s="396"/>
      <c r="E34" s="46">
        <v>29</v>
      </c>
      <c r="F34" s="37">
        <v>32</v>
      </c>
      <c r="G34" s="38">
        <v>29.5</v>
      </c>
      <c r="H34" s="38">
        <v>30.5</v>
      </c>
      <c r="I34" s="38">
        <v>30.5</v>
      </c>
      <c r="J34" s="38">
        <v>36.5</v>
      </c>
      <c r="K34" s="38">
        <v>33</v>
      </c>
      <c r="L34" s="38">
        <v>27.5</v>
      </c>
      <c r="M34" s="38">
        <v>30</v>
      </c>
      <c r="N34" s="38">
        <v>29.5</v>
      </c>
      <c r="O34" s="38"/>
      <c r="P34" s="38"/>
      <c r="Q34" s="38"/>
      <c r="R34" s="38"/>
      <c r="S34" s="39"/>
    </row>
    <row r="35" spans="1:19" ht="77.25" customHeight="1" thickBot="1">
      <c r="A35" s="394"/>
      <c r="B35" s="390"/>
      <c r="C35" s="397" t="s">
        <v>105</v>
      </c>
      <c r="D35" s="398"/>
      <c r="E35" s="47"/>
      <c r="F35" s="40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5"/>
    </row>
    <row r="36" spans="1:19" ht="44.25" customHeight="1">
      <c r="A36" s="394"/>
      <c r="B36" s="388" t="s">
        <v>139</v>
      </c>
      <c r="C36" s="399" t="s">
        <v>173</v>
      </c>
      <c r="D36" s="13" t="s">
        <v>132</v>
      </c>
      <c r="E36" s="27">
        <v>8.6808937418513707</v>
      </c>
      <c r="F36" s="28">
        <v>10.682180759275237</v>
      </c>
      <c r="G36" s="28">
        <v>11.34615108834827</v>
      </c>
      <c r="H36" s="28">
        <v>9.1911567877629068</v>
      </c>
      <c r="I36" s="28">
        <v>9.8078567730802426</v>
      </c>
      <c r="J36" s="28">
        <v>15.12616645962733</v>
      </c>
      <c r="K36" s="28">
        <v>8.4358698992443326</v>
      </c>
      <c r="L36" s="28">
        <v>12.108086666666667</v>
      </c>
      <c r="M36" s="28">
        <v>13.539158633093525</v>
      </c>
      <c r="N36" s="28">
        <v>26.89820392156863</v>
      </c>
      <c r="O36" s="28"/>
      <c r="P36" s="28"/>
      <c r="Q36" s="28"/>
      <c r="R36" s="28"/>
      <c r="S36" s="29"/>
    </row>
    <row r="37" spans="1:19" ht="40.5" customHeight="1" thickBot="1">
      <c r="A37" s="394"/>
      <c r="B37" s="389"/>
      <c r="C37" s="400"/>
      <c r="D37" s="14" t="s">
        <v>133</v>
      </c>
      <c r="E37" s="30">
        <f>E36*$E$3</f>
        <v>6658.2455000000018</v>
      </c>
      <c r="F37" s="31">
        <f>F36*$F$3</f>
        <v>12380.647499999999</v>
      </c>
      <c r="G37" s="31">
        <f>G36*$G$3</f>
        <v>8861.3439999999991</v>
      </c>
      <c r="H37" s="31">
        <f>H36*$H$3</f>
        <v>9613.9500000000007</v>
      </c>
      <c r="I37" s="31">
        <f>I36*$I$3</f>
        <v>22734.612000000001</v>
      </c>
      <c r="J37" s="31">
        <f>J36*$J$3</f>
        <v>12176.564</v>
      </c>
      <c r="K37" s="31">
        <f>K36*$K$3</f>
        <v>13396.161400000001</v>
      </c>
      <c r="L37" s="31">
        <f>L36*$L$3</f>
        <v>36324.26</v>
      </c>
      <c r="M37" s="31">
        <f>M36*$M$3</f>
        <v>7527.7721999999994</v>
      </c>
      <c r="N37" s="31">
        <f>N36*$N$3</f>
        <v>27436.168000000001</v>
      </c>
      <c r="O37" s="31">
        <f>O36*$O$3</f>
        <v>0</v>
      </c>
      <c r="P37" s="31">
        <f>P36*$P$3</f>
        <v>0</v>
      </c>
      <c r="Q37" s="31">
        <f>Q36*$Q$3</f>
        <v>0</v>
      </c>
      <c r="R37" s="31">
        <f>R36*$R$3</f>
        <v>0</v>
      </c>
      <c r="S37" s="32">
        <f>S36*$S$3</f>
        <v>0</v>
      </c>
    </row>
    <row r="38" spans="1:19" ht="42.75" customHeight="1">
      <c r="A38" s="394"/>
      <c r="B38" s="389"/>
      <c r="C38" s="400" t="s">
        <v>107</v>
      </c>
      <c r="D38" s="13" t="s">
        <v>132</v>
      </c>
      <c r="E38" s="21">
        <v>1.5302574967405476</v>
      </c>
      <c r="F38" s="22">
        <v>1.8636259706643659</v>
      </c>
      <c r="G38" s="22">
        <v>2.7445313700384122</v>
      </c>
      <c r="H38" s="22">
        <v>1.7905019120458892</v>
      </c>
      <c r="I38" s="22">
        <v>3.0195090595340814</v>
      </c>
      <c r="J38" s="22">
        <v>1.7765664596273292</v>
      </c>
      <c r="K38" s="22">
        <v>1.6169435768261964</v>
      </c>
      <c r="L38" s="22">
        <v>12.108086666666667</v>
      </c>
      <c r="M38" s="22">
        <v>13.539158633093525</v>
      </c>
      <c r="N38" s="22">
        <v>26.89820392156863</v>
      </c>
      <c r="O38" s="22"/>
      <c r="P38" s="22"/>
      <c r="Q38" s="22"/>
      <c r="R38" s="22"/>
      <c r="S38" s="23"/>
    </row>
    <row r="39" spans="1:19" ht="42.75" customHeight="1" thickBot="1">
      <c r="A39" s="394"/>
      <c r="B39" s="389"/>
      <c r="C39" s="400"/>
      <c r="D39" s="14" t="s">
        <v>133</v>
      </c>
      <c r="E39" s="30">
        <f>E38*$E$3</f>
        <v>1173.7075</v>
      </c>
      <c r="F39" s="31">
        <f>F38*$F$3</f>
        <v>2159.9425000000001</v>
      </c>
      <c r="G39" s="31">
        <f>G38*$G$3</f>
        <v>2143.4789999999998</v>
      </c>
      <c r="H39" s="31">
        <f>H38*$H$3</f>
        <v>1872.865</v>
      </c>
      <c r="I39" s="31">
        <f>I38*$I$3</f>
        <v>6999.2220000000007</v>
      </c>
      <c r="J39" s="31">
        <f>J38*$J$3</f>
        <v>1430.136</v>
      </c>
      <c r="K39" s="31">
        <f>K38*$K$3</f>
        <v>2567.7064</v>
      </c>
      <c r="L39" s="31">
        <f>L38*$L$3</f>
        <v>36324.26</v>
      </c>
      <c r="M39" s="31">
        <f>M38*$M$3</f>
        <v>7527.7721999999994</v>
      </c>
      <c r="N39" s="31">
        <f>N38*$N$3</f>
        <v>27436.168000000001</v>
      </c>
      <c r="O39" s="31">
        <f>O38*$O$3</f>
        <v>0</v>
      </c>
      <c r="P39" s="31">
        <f>P38*$P$3</f>
        <v>0</v>
      </c>
      <c r="Q39" s="31">
        <f>Q38*$Q$3</f>
        <v>0</v>
      </c>
      <c r="R39" s="31">
        <f>R38*$R$3</f>
        <v>0</v>
      </c>
      <c r="S39" s="32">
        <f>S38*$S$3</f>
        <v>0</v>
      </c>
    </row>
    <row r="40" spans="1:19" ht="44.25" customHeight="1">
      <c r="A40" s="394"/>
      <c r="B40" s="389"/>
      <c r="C40" s="400" t="s">
        <v>158</v>
      </c>
      <c r="D40" s="13" t="s">
        <v>132</v>
      </c>
      <c r="E40" s="21">
        <v>7.1506362451108219</v>
      </c>
      <c r="F40" s="22">
        <v>8.8185547886108715</v>
      </c>
      <c r="G40" s="22">
        <v>8.6016197183098591</v>
      </c>
      <c r="H40" s="22">
        <v>7.4006548757170174</v>
      </c>
      <c r="I40" s="22">
        <v>6.7883477135461598</v>
      </c>
      <c r="J40" s="22">
        <v>13.349600000000001</v>
      </c>
      <c r="K40" s="22">
        <v>6.818926322418136</v>
      </c>
      <c r="L40" s="22">
        <v>0</v>
      </c>
      <c r="M40" s="22">
        <v>0</v>
      </c>
      <c r="N40" s="22">
        <v>0</v>
      </c>
      <c r="O40" s="22"/>
      <c r="P40" s="22"/>
      <c r="Q40" s="22"/>
      <c r="R40" s="22"/>
      <c r="S40" s="23"/>
    </row>
    <row r="41" spans="1:19" ht="37.5" customHeight="1" thickBot="1">
      <c r="A41" s="395"/>
      <c r="B41" s="390"/>
      <c r="C41" s="401"/>
      <c r="D41" s="14" t="s">
        <v>133</v>
      </c>
      <c r="E41" s="283">
        <f>E40*$E$3</f>
        <v>5484.5380000000005</v>
      </c>
      <c r="F41" s="41">
        <f>F40*$F$3</f>
        <v>10220.705</v>
      </c>
      <c r="G41" s="41">
        <f>G40*$G$3</f>
        <v>6717.8649999999998</v>
      </c>
      <c r="H41" s="41">
        <f>H40*$H$3</f>
        <v>7741.085</v>
      </c>
      <c r="I41" s="41">
        <f>I40*$I$3</f>
        <v>15735.39</v>
      </c>
      <c r="J41" s="41">
        <f>J40*$J$3</f>
        <v>10746.428</v>
      </c>
      <c r="K41" s="41">
        <f>K40*$K$3</f>
        <v>10828.455</v>
      </c>
      <c r="L41" s="41">
        <f>L40*$L$3</f>
        <v>0</v>
      </c>
      <c r="M41" s="41">
        <f>M40*$M$3</f>
        <v>0</v>
      </c>
      <c r="N41" s="41">
        <f>N40*$N$3</f>
        <v>0</v>
      </c>
      <c r="O41" s="41">
        <f>O40*$O$3</f>
        <v>0</v>
      </c>
      <c r="P41" s="41">
        <f>P40*$P$3</f>
        <v>0</v>
      </c>
      <c r="Q41" s="41">
        <f>Q40*$Q$3</f>
        <v>0</v>
      </c>
      <c r="R41" s="41">
        <f>R40*$R$3</f>
        <v>0</v>
      </c>
      <c r="S41" s="42">
        <f>S40*$S$3</f>
        <v>0</v>
      </c>
    </row>
    <row r="42" spans="1:19">
      <c r="A42" s="2"/>
      <c r="B42" s="2"/>
      <c r="C42" s="12"/>
      <c r="D42" s="12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 spans="1:19" ht="15.6">
      <c r="C43" s="402" t="s">
        <v>111</v>
      </c>
      <c r="D43" s="403"/>
      <c r="E43" s="50" t="s">
        <v>111</v>
      </c>
    </row>
    <row r="44" spans="1:19" ht="15.6">
      <c r="C44" s="402" t="s">
        <v>112</v>
      </c>
      <c r="D44" s="403"/>
      <c r="E44" s="284" t="s">
        <v>112</v>
      </c>
    </row>
  </sheetData>
  <mergeCells count="31">
    <mergeCell ref="C43:D43"/>
    <mergeCell ref="C44:D44"/>
    <mergeCell ref="A1:D1"/>
    <mergeCell ref="A2:D2"/>
    <mergeCell ref="A3:D3"/>
    <mergeCell ref="C4:C5"/>
    <mergeCell ref="C6:C7"/>
    <mergeCell ref="B4:B20"/>
    <mergeCell ref="C10:C11"/>
    <mergeCell ref="C12:C13"/>
    <mergeCell ref="C21:C22"/>
    <mergeCell ref="C23:C24"/>
    <mergeCell ref="C14:C15"/>
    <mergeCell ref="C16:C17"/>
    <mergeCell ref="C18:C19"/>
    <mergeCell ref="B21:B35"/>
    <mergeCell ref="B36:B41"/>
    <mergeCell ref="C27:C28"/>
    <mergeCell ref="A4:A41"/>
    <mergeCell ref="C33:D33"/>
    <mergeCell ref="C34:D34"/>
    <mergeCell ref="C35:D35"/>
    <mergeCell ref="C36:C37"/>
    <mergeCell ref="C38:C39"/>
    <mergeCell ref="C40:C41"/>
    <mergeCell ref="C25:C26"/>
    <mergeCell ref="C29:D29"/>
    <mergeCell ref="C30:D30"/>
    <mergeCell ref="C31:D31"/>
    <mergeCell ref="C32:D32"/>
    <mergeCell ref="C8:C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99"/>
  <sheetViews>
    <sheetView zoomScale="70" zoomScaleNormal="70" workbookViewId="0">
      <pane xSplit="1" ySplit="2" topLeftCell="B3" activePane="bottomRight" state="frozen"/>
      <selection activeCell="I15" sqref="I15"/>
      <selection pane="topRight" activeCell="I15" sqref="I15"/>
      <selection pane="bottomLeft" activeCell="I15" sqref="I15"/>
      <selection pane="bottomRight" activeCell="I15" sqref="I15"/>
    </sheetView>
  </sheetViews>
  <sheetFormatPr baseColWidth="10" defaultColWidth="8.88671875" defaultRowHeight="14.4"/>
  <cols>
    <col min="1" max="1" width="29.5546875" customWidth="1"/>
    <col min="2" max="13" width="17.109375" customWidth="1"/>
  </cols>
  <sheetData>
    <row r="1" spans="1:13" ht="44.25" customHeight="1">
      <c r="A1" s="440" t="s">
        <v>187</v>
      </c>
      <c r="B1" s="437" t="s">
        <v>188</v>
      </c>
      <c r="C1" s="438"/>
      <c r="D1" s="439"/>
      <c r="E1" s="437" t="s">
        <v>189</v>
      </c>
      <c r="F1" s="438"/>
      <c r="G1" s="439"/>
      <c r="H1" s="437" t="s">
        <v>190</v>
      </c>
      <c r="I1" s="438"/>
      <c r="J1" s="439"/>
      <c r="K1" s="437" t="s">
        <v>191</v>
      </c>
      <c r="L1" s="438"/>
      <c r="M1" s="439"/>
    </row>
    <row r="2" spans="1:13" ht="44.25" customHeight="1" thickBot="1">
      <c r="A2" s="441"/>
      <c r="B2" s="77" t="s">
        <v>146</v>
      </c>
      <c r="C2" s="77" t="s">
        <v>144</v>
      </c>
      <c r="D2" s="77" t="s">
        <v>145</v>
      </c>
      <c r="E2" s="77" t="s">
        <v>146</v>
      </c>
      <c r="F2" s="77" t="s">
        <v>144</v>
      </c>
      <c r="G2" s="77" t="s">
        <v>145</v>
      </c>
      <c r="H2" s="77" t="s">
        <v>146</v>
      </c>
      <c r="I2" s="77" t="s">
        <v>144</v>
      </c>
      <c r="J2" s="77" t="s">
        <v>145</v>
      </c>
      <c r="K2" s="77" t="s">
        <v>146</v>
      </c>
      <c r="L2" s="77" t="s">
        <v>144</v>
      </c>
      <c r="M2" s="77" t="s">
        <v>145</v>
      </c>
    </row>
    <row r="3" spans="1:13" s="92" customFormat="1" ht="16.2" thickBot="1">
      <c r="A3" s="142" t="s">
        <v>113</v>
      </c>
      <c r="B3" s="277">
        <f>IF('Minor retrofit'!$E$101=0,"",'Minor retrofit'!$E$101)</f>
        <v>1.1852256816766866</v>
      </c>
      <c r="C3" s="278">
        <f>IF('Minor retrofit'!$F$101=0,"",'Minor retrofit'!$F$101)</f>
        <v>1.2670046815156775</v>
      </c>
      <c r="D3" s="279">
        <f>IF('Minor retrofit'!$G$101=0,"",'Minor retrofit'!$G$101)</f>
        <v>1.0688405299691817</v>
      </c>
      <c r="E3" s="277">
        <f>IF('Medium retrofit'!$E$100=0,"",'Medium retrofit'!$E$100)</f>
        <v>1.3445911787074065</v>
      </c>
      <c r="F3" s="278">
        <f>IF('Medium retrofit'!$F$100=0,"",'Medium retrofit'!$F$100)</f>
        <v>1.488569800962442</v>
      </c>
      <c r="G3" s="279">
        <f>IF('Medium retrofit'!$G$100=0,"",'Medium retrofit'!$G$100)</f>
        <v>1.6009799388968067</v>
      </c>
      <c r="H3" s="277">
        <f>IF('Major retrofit'!$E$100=0,"",'Major retrofit'!$E$100)</f>
        <v>2.9965489832253023</v>
      </c>
      <c r="I3" s="278" t="str">
        <f>IF('Major retrofit'!$F$100=0,"",'Major retrofit'!$F$100)</f>
        <v/>
      </c>
      <c r="J3" s="279" t="str">
        <f>IF('Major retrofit'!$G$100=0,"",'Major retrofit'!$G$100)</f>
        <v/>
      </c>
      <c r="K3" s="277">
        <f>IF('Deep retrofit'!$E$100=0,"",'Deep retrofit'!$E$100)</f>
        <v>2.4164169172712615</v>
      </c>
      <c r="L3" s="278">
        <f>IF('Deep retrofit'!$F$100=0,"",'Deep retrofit'!$F$100)</f>
        <v>2.7359991215109831</v>
      </c>
      <c r="M3" s="279" t="str">
        <f>IF('Deep retrofit'!$G$100=0,"",'Deep retrofit'!$G$100)</f>
        <v/>
      </c>
    </row>
    <row r="4" spans="1:13" s="92" customFormat="1" ht="16.2" thickBot="1">
      <c r="A4" s="142" t="s">
        <v>114</v>
      </c>
      <c r="B4" s="271">
        <f>IF('Minor retrofit'!$H$101=0,"",'Minor retrofit'!$H$101)</f>
        <v>0.48599623580075663</v>
      </c>
      <c r="C4" s="272">
        <f>IF('Minor retrofit'!$I$101=0,"",'Minor retrofit'!$I$101)</f>
        <v>0.51782212176910847</v>
      </c>
      <c r="D4" s="273">
        <f>IF('Minor retrofit'!$J$101=0,"",'Minor retrofit'!$J$101)</f>
        <v>0.49169582327446371</v>
      </c>
      <c r="E4" s="271">
        <f>IF('Medium retrofit'!$H$100=0,"",'Medium retrofit'!$H$100)</f>
        <v>0.89497006293513282</v>
      </c>
      <c r="F4" s="272">
        <f>IF('Medium retrofit'!$I$100=0,"",'Medium retrofit'!$I$100)</f>
        <v>0.72767387225097169</v>
      </c>
      <c r="G4" s="273">
        <f>IF('Medium retrofit'!$J$100=0,"",'Medium retrofit'!$J$100)</f>
        <v>0.87229837688615264</v>
      </c>
      <c r="H4" s="271">
        <f>IF('Major retrofit'!$H$100=0,"",'Major retrofit'!$H$100)</f>
        <v>1.83762292965907</v>
      </c>
      <c r="I4" s="272" t="str">
        <f>IF('Major retrofit'!$I$100=0,"",'Major retrofit'!$I$100)</f>
        <v/>
      </c>
      <c r="J4" s="273" t="str">
        <f>IF('Major retrofit'!$J$100=0,"",'Major retrofit'!$J$100)</f>
        <v/>
      </c>
      <c r="K4" s="271">
        <f>IF('Deep retrofit'!$H$100=0,"",'Deep retrofit'!$H$100)</f>
        <v>1.6930984412766084</v>
      </c>
      <c r="L4" s="272">
        <f>IF('Deep retrofit'!$I$100=0,"",'Deep retrofit'!$I$100)</f>
        <v>1.9323684848375018</v>
      </c>
      <c r="M4" s="273" t="str">
        <f>IF('Deep retrofit'!$J$100=0,"",'Deep retrofit'!$J$100)</f>
        <v/>
      </c>
    </row>
    <row r="5" spans="1:13" s="92" customFormat="1" ht="16.2" thickBot="1">
      <c r="A5" s="142" t="s">
        <v>115</v>
      </c>
      <c r="B5" s="271">
        <f>IF('Minor retrofit'!$K$101=0,"",'Minor retrofit'!$K$101)</f>
        <v>0.63773946030818229</v>
      </c>
      <c r="C5" s="272">
        <f>IF('Minor retrofit'!$L$101=0,"",'Minor retrofit'!$L$101)</f>
        <v>1.05020009501963</v>
      </c>
      <c r="D5" s="273">
        <f>IF('Minor retrofit'!$M$101=0,"",'Minor retrofit'!$M$101)</f>
        <v>1.3289025364909766</v>
      </c>
      <c r="E5" s="271">
        <f>IF('Medium retrofit'!$K$100=0,"",'Medium retrofit'!$K$100)</f>
        <v>1.3319674390806016</v>
      </c>
      <c r="F5" s="272">
        <f>IF('Medium retrofit'!$L$100=0,"",'Medium retrofit'!$L$100)</f>
        <v>1.1274557066613615</v>
      </c>
      <c r="G5" s="273">
        <f>IF('Medium retrofit'!$M$100=0,"",'Medium retrofit'!$M$100)</f>
        <v>1.0030238466756645</v>
      </c>
      <c r="H5" s="271">
        <f>IF('Major retrofit'!$K$100=0,"",'Major retrofit'!$K$100)</f>
        <v>1.8503407357868051</v>
      </c>
      <c r="I5" s="272" t="str">
        <f>IF('Major retrofit'!$L$100=0,"",'Major retrofit'!$L$100)</f>
        <v/>
      </c>
      <c r="J5" s="273" t="str">
        <f>IF('Major retrofit'!$M$100=0,"",'Major retrofit'!$M$100)</f>
        <v/>
      </c>
      <c r="K5" s="271">
        <f>IF('Deep retrofit'!$K$100=0,"",'Deep retrofit'!$K$100)</f>
        <v>2.0376044502567421</v>
      </c>
      <c r="L5" s="272">
        <f>IF('Deep retrofit'!$L$100=0,"",'Deep retrofit'!$L$100)</f>
        <v>2.0454107778811115</v>
      </c>
      <c r="M5" s="273" t="str">
        <f>IF('Deep retrofit'!$M$100=0,"",'Deep retrofit'!$M$100)</f>
        <v/>
      </c>
    </row>
    <row r="6" spans="1:13" s="92" customFormat="1" ht="16.2" thickBot="1">
      <c r="A6" s="142" t="s">
        <v>116</v>
      </c>
      <c r="B6" s="271">
        <f>IF('Minor retrofit'!$N$101=0,"",'Minor retrofit'!$N$101)</f>
        <v>0.84486147961740032</v>
      </c>
      <c r="C6" s="272">
        <f>IF('Minor retrofit'!$O$101=0,"",'Minor retrofit'!$O$101)</f>
        <v>0.73918920656677123</v>
      </c>
      <c r="D6" s="273">
        <f>IF('Minor retrofit'!$P$101=0,"",'Minor retrofit'!$P$101)</f>
        <v>0.57351574226753854</v>
      </c>
      <c r="E6" s="271">
        <f>IF('Medium retrofit'!$N$100=0,"",'Medium retrofit'!$N$100)</f>
        <v>0.9244858740440135</v>
      </c>
      <c r="F6" s="272" t="str">
        <f>IF('Medium retrofit'!$O$100=0,"",'Medium retrofit'!$O$100)</f>
        <v/>
      </c>
      <c r="G6" s="273" t="str">
        <f>IF('Medium retrofit'!$P$100=0,"",'Medium retrofit'!$P$100)</f>
        <v/>
      </c>
      <c r="H6" s="271">
        <f>IF('Major retrofit'!$N$100=0,"",'Major retrofit'!$N$100)</f>
        <v>2.4444696105103136</v>
      </c>
      <c r="I6" s="272" t="str">
        <f>IF('Major retrofit'!$O$100=0,"",'Major retrofit'!$O$100)</f>
        <v/>
      </c>
      <c r="J6" s="273" t="str">
        <f>IF('Major retrofit'!$P$100=0,"",'Major retrofit'!$P$100)</f>
        <v/>
      </c>
      <c r="K6" s="271">
        <f>IF('Deep retrofit'!$N$100=0,"",'Deep retrofit'!$N$100)</f>
        <v>2.5644199427714356</v>
      </c>
      <c r="L6" s="272">
        <f>IF('Deep retrofit'!$O$100=0,"",'Deep retrofit'!$O$100)</f>
        <v>2.7365511885274838</v>
      </c>
      <c r="M6" s="273" t="str">
        <f>IF('Deep retrofit'!$P$100=0,"",'Deep retrofit'!$P$100)</f>
        <v/>
      </c>
    </row>
    <row r="7" spans="1:13" s="92" customFormat="1" ht="16.2" thickBot="1">
      <c r="A7" s="142" t="s">
        <v>117</v>
      </c>
      <c r="B7" s="271">
        <f>IF('Minor retrofit'!$Q$101=0,"",'Minor retrofit'!$Q$101)</f>
        <v>0.27484252597238007</v>
      </c>
      <c r="C7" s="272" t="str">
        <f>IF('Minor retrofit'!$R$101=0,"",'Minor retrofit'!$R$101)</f>
        <v/>
      </c>
      <c r="D7" s="273" t="str">
        <f>IF('Minor retrofit'!$S$101=0,"",'Minor retrofit'!$S$101)</f>
        <v/>
      </c>
      <c r="E7" s="271">
        <f>IF('Medium retrofit'!$Q$100=0,"",'Medium retrofit'!$Q$100)</f>
        <v>0.52840769729925763</v>
      </c>
      <c r="F7" s="272" t="str">
        <f>IF('Medium retrofit'!$R$100=0,"",'Medium retrofit'!$R$100)</f>
        <v/>
      </c>
      <c r="G7" s="273" t="str">
        <f>IF('Medium retrofit'!$S$100=0,"",'Medium retrofit'!$S$100)</f>
        <v/>
      </c>
      <c r="H7" s="271">
        <f>IF('Major retrofit'!$Q$100=0,"",'Major retrofit'!$Q$100)</f>
        <v>0.48440826879943633</v>
      </c>
      <c r="I7" s="272" t="str">
        <f>IF('Major retrofit'!$R$100=0,"",'Major retrofit'!$R$100)</f>
        <v/>
      </c>
      <c r="J7" s="273" t="str">
        <f>IF('Major retrofit'!$S$100=0,"",'Major retrofit'!$S$100)</f>
        <v/>
      </c>
      <c r="K7" s="271">
        <f>IF('Deep retrofit'!$Q$100=0,"",'Deep retrofit'!$Q$100)</f>
        <v>0.60580446209503414</v>
      </c>
      <c r="L7" s="272">
        <f>IF('Deep retrofit'!$R$100=0,"",'Deep retrofit'!$R$100)</f>
        <v>1.1053811290298365</v>
      </c>
      <c r="M7" s="273">
        <f>IF('Deep retrofit'!$S$100=0,"",'Deep retrofit'!$S$100)</f>
        <v>0.93102095770885651</v>
      </c>
    </row>
    <row r="8" spans="1:13" s="92" customFormat="1" ht="16.2" thickBot="1">
      <c r="A8" s="142" t="s">
        <v>118</v>
      </c>
      <c r="B8" s="271">
        <f>IF('Minor retrofit'!$T$101=0,"",'Minor retrofit'!$T$101)</f>
        <v>1.1687130932707395</v>
      </c>
      <c r="C8" s="272">
        <f>IF('Minor retrofit'!$U$101=0,"",'Minor retrofit'!$U$101)</f>
        <v>0.36562911877776494</v>
      </c>
      <c r="D8" s="273" t="str">
        <f>IF('Minor retrofit'!$V$101=0,"",'Minor retrofit'!$V$101)</f>
        <v/>
      </c>
      <c r="E8" s="271">
        <f>IF('Medium retrofit'!$T$100=0,"",'Medium retrofit'!$T$100)</f>
        <v>2.1726154827916981</v>
      </c>
      <c r="F8" s="272">
        <f>IF('Medium retrofit'!$U$100=0,"",'Medium retrofit'!$U$100)</f>
        <v>2.194481652727271</v>
      </c>
      <c r="G8" s="273" t="str">
        <f>IF('Medium retrofit'!$V$100=0,"",'Medium retrofit'!$V$100)</f>
        <v/>
      </c>
      <c r="H8" s="271">
        <f>IF('Major retrofit'!$T$100=0,"",'Major retrofit'!$T$100)</f>
        <v>2.5108722325573347</v>
      </c>
      <c r="I8" s="272" t="str">
        <f>IF('Major retrofit'!$U$100=0,"",'Major retrofit'!$U$100)</f>
        <v/>
      </c>
      <c r="J8" s="273" t="str">
        <f>IF('Major retrofit'!$V$100=0,"",'Major retrofit'!$V$100)</f>
        <v/>
      </c>
      <c r="K8" s="271">
        <f>IF('Deep retrofit'!$T$100=0,"",'Deep retrofit'!$T$100)</f>
        <v>2.5841733068868646</v>
      </c>
      <c r="L8" s="272" t="str">
        <f>IF('Deep retrofit'!$U$100=0,"",'Deep retrofit'!$U$100)</f>
        <v/>
      </c>
      <c r="M8" s="273" t="str">
        <f>IF('Deep retrofit'!$V$100=0,"",'Deep retrofit'!$V$100)</f>
        <v/>
      </c>
    </row>
    <row r="9" spans="1:13" s="92" customFormat="1" ht="16.2" thickBot="1">
      <c r="A9" s="142" t="s">
        <v>119</v>
      </c>
      <c r="B9" s="271">
        <f>IF('Minor retrofit'!$W$101=0,"",'Minor retrofit'!$W$101)</f>
        <v>0.82329106115095363</v>
      </c>
      <c r="C9" s="272">
        <f>IF('Minor retrofit'!$X$101=0,"",'Minor retrofit'!$X$101)</f>
        <v>0.54946527225011277</v>
      </c>
      <c r="D9" s="273" t="str">
        <f>IF('Minor retrofit'!$Y$101=0,"",'Minor retrofit'!$Y$101)</f>
        <v/>
      </c>
      <c r="E9" s="271">
        <f>IF('Medium retrofit'!$W$100=0,"",'Medium retrofit'!$W$100)</f>
        <v>0.63163697130005381</v>
      </c>
      <c r="F9" s="272" t="str">
        <f>IF('Medium retrofit'!$X$100=0,"",'Medium retrofit'!$X$100)</f>
        <v/>
      </c>
      <c r="G9" s="273" t="str">
        <f>IF('Medium retrofit'!$Y$100=0,"",'Medium retrofit'!$Y$100)</f>
        <v/>
      </c>
      <c r="H9" s="271">
        <f>IF('Major retrofit'!$W$100=0,"",'Major retrofit'!$W$100)</f>
        <v>3.970511336354607</v>
      </c>
      <c r="I9" s="272">
        <f>IF('Major retrofit'!$X$100=0,"",'Major retrofit'!$X$100)</f>
        <v>2.385404689386545</v>
      </c>
      <c r="J9" s="273" t="str">
        <f>IF('Major retrofit'!$Y$100=0,"",'Major retrofit'!$Y$100)</f>
        <v/>
      </c>
      <c r="K9" s="271">
        <f>IF('Deep retrofit'!$W$100=0,"",'Deep retrofit'!$W$100)</f>
        <v>2.1453742598939427</v>
      </c>
      <c r="L9" s="272" t="str">
        <f>IF('Deep retrofit'!$X$100=0,"",'Deep retrofit'!$X$100)</f>
        <v/>
      </c>
      <c r="M9" s="273" t="str">
        <f>IF('Deep retrofit'!$Y$100=0,"",'Deep retrofit'!$Y$100)</f>
        <v/>
      </c>
    </row>
    <row r="10" spans="1:13" s="92" customFormat="1" ht="16.2" thickBot="1">
      <c r="A10" s="142" t="s">
        <v>120</v>
      </c>
      <c r="B10" s="271">
        <f>IF('Minor retrofit'!$Z$101=0,"",'Minor retrofit'!$Z$101)</f>
        <v>0.2273181722422776</v>
      </c>
      <c r="C10" s="272" t="str">
        <f>IF('Minor retrofit'!$AA$101=0,"",'Minor retrofit'!$AA$101)</f>
        <v/>
      </c>
      <c r="D10" s="273" t="str">
        <f>IF('Minor retrofit'!$AB$101=0,"",'Minor retrofit'!$AB$101)</f>
        <v/>
      </c>
      <c r="E10" s="271">
        <f>IF('Medium retrofit'!$Z$100=0,"",'Medium retrofit'!$Z$100)</f>
        <v>0.16266348079593707</v>
      </c>
      <c r="F10" s="272" t="str">
        <f>IF('Medium retrofit'!$AA$100=0,"",'Medium retrofit'!$AA$100)</f>
        <v/>
      </c>
      <c r="G10" s="273" t="str">
        <f>IF('Medium retrofit'!$AB$100=0,"",'Medium retrofit'!$AB$100)</f>
        <v/>
      </c>
      <c r="H10" s="271">
        <f>IF('Major retrofit'!$Z$100=0,"",'Major retrofit'!$Z$100)</f>
        <v>2.0966699363407479</v>
      </c>
      <c r="I10" s="272">
        <f>IF('Major retrofit'!$AA$100=0,"",'Major retrofit'!$AA$100)</f>
        <v>2.2655409710082353</v>
      </c>
      <c r="J10" s="273" t="str">
        <f>IF('Major retrofit'!$AB$100=0,"",'Major retrofit'!$AB$100)</f>
        <v/>
      </c>
      <c r="K10" s="271" t="str">
        <f>IF('Deep retrofit'!$Z$100=0,"",'Deep retrofit'!$Z$100)</f>
        <v/>
      </c>
      <c r="L10" s="272" t="str">
        <f>IF('Deep retrofit'!$AA$100=0,"",'Deep retrofit'!$AA$100)</f>
        <v/>
      </c>
      <c r="M10" s="273" t="str">
        <f>IF('Deep retrofit'!$AB$100=0,"",'Deep retrofit'!$AB$100)</f>
        <v/>
      </c>
    </row>
    <row r="11" spans="1:13" s="92" customFormat="1" ht="16.2" thickBot="1">
      <c r="A11" s="142" t="s">
        <v>121</v>
      </c>
      <c r="B11" s="271">
        <f>IF('Minor retrofit'!$AC$101=0,"",'Minor retrofit'!$AC$101)</f>
        <v>0.21402782202399914</v>
      </c>
      <c r="C11" s="272">
        <f>IF('Minor retrofit'!$AD$101=0,"",'Minor retrofit'!$AD$101)</f>
        <v>0.40815671359905348</v>
      </c>
      <c r="D11" s="273" t="str">
        <f>IF('Minor retrofit'!$AE$101=0,"",'Minor retrofit'!$AE$101)</f>
        <v/>
      </c>
      <c r="E11" s="271">
        <f>IF('Medium retrofit'!$AC$100=0,"",'Medium retrofit'!$AC$100)</f>
        <v>2.0739251377496242</v>
      </c>
      <c r="F11" s="272">
        <f>IF('Medium retrofit'!$AD$100=0,"",'Medium retrofit'!$AD$100)</f>
        <v>2.4075792534247689</v>
      </c>
      <c r="G11" s="273">
        <f>IF('Medium retrofit'!$AE$100=0,"",'Medium retrofit'!$AE$100)</f>
        <v>0.37002561122368155</v>
      </c>
      <c r="H11" s="271">
        <f>IF('Major retrofit'!$AC$100=0,"",'Major retrofit'!$AC$100)</f>
        <v>1.9213458448267147</v>
      </c>
      <c r="I11" s="272">
        <f>IF('Major retrofit'!$AD$100=0,"",'Major retrofit'!$AD$100)</f>
        <v>1.8371054201665604</v>
      </c>
      <c r="J11" s="273" t="str">
        <f>IF('Major retrofit'!$AE$100=0,"",'Major retrofit'!$AE$100)</f>
        <v/>
      </c>
      <c r="K11" s="271" t="str">
        <f>IF('Deep retrofit'!$AC$100=0,"",'Deep retrofit'!$AC$100)</f>
        <v/>
      </c>
      <c r="L11" s="272" t="str">
        <f>IF('Deep retrofit'!$AD$100=0,"",'Deep retrofit'!$AD$100)</f>
        <v/>
      </c>
      <c r="M11" s="273" t="str">
        <f>IF('Deep retrofit'!$AE$100=0,"",'Deep retrofit'!$AE$100)</f>
        <v/>
      </c>
    </row>
    <row r="12" spans="1:13" s="92" customFormat="1" ht="16.2" thickBot="1">
      <c r="A12" s="142" t="s">
        <v>122</v>
      </c>
      <c r="B12" s="271">
        <f>IF('Minor retrofit'!$AF$101=0,"",'Minor retrofit'!$AF$101)</f>
        <v>0.11581901410070621</v>
      </c>
      <c r="C12" s="272">
        <f>IF('Minor retrofit'!$AG$101=0,"",'Minor retrofit'!$AG$101)</f>
        <v>7.7025297039632845E-2</v>
      </c>
      <c r="D12" s="273" t="str">
        <f>IF('Minor retrofit'!$AH$101=0,"",'Minor retrofit'!$AH$101)</f>
        <v/>
      </c>
      <c r="E12" s="271">
        <f>IF('Medium retrofit'!$AF$100=0,"",'Medium retrofit'!$AF$100)</f>
        <v>0.39993880622450539</v>
      </c>
      <c r="F12" s="272" t="str">
        <f>IF('Medium retrofit'!$AG$100=0,"",'Medium retrofit'!$AG$100)</f>
        <v/>
      </c>
      <c r="G12" s="273" t="str">
        <f>IF('Medium retrofit'!$AH$100=0,"",'Medium retrofit'!$AH$100)</f>
        <v/>
      </c>
      <c r="H12" s="271" t="str">
        <f>IF('Major retrofit'!$AF$100=0,"",'Major retrofit'!$AF$100)</f>
        <v/>
      </c>
      <c r="I12" s="272" t="str">
        <f>IF('Major retrofit'!$AG$100=0,"",'Major retrofit'!$AG$100)</f>
        <v/>
      </c>
      <c r="J12" s="273" t="str">
        <f>IF('Major retrofit'!$AH$100=0,"",'Major retrofit'!$AH$100)</f>
        <v/>
      </c>
      <c r="K12" s="271" t="str">
        <f>IF('Deep retrofit'!$AF$100=0,"",'Deep retrofit'!$AF$100)</f>
        <v/>
      </c>
      <c r="L12" s="272" t="str">
        <f>IF('Deep retrofit'!$AG$100=0,"",'Deep retrofit'!$AG$100)</f>
        <v/>
      </c>
      <c r="M12" s="273" t="str">
        <f>IF('Deep retrofit'!$AH$100=0,"",'Deep retrofit'!$AH$100)</f>
        <v/>
      </c>
    </row>
    <row r="13" spans="1:13" s="92" customFormat="1" ht="16.2" thickBot="1">
      <c r="A13" s="142" t="s">
        <v>123</v>
      </c>
      <c r="B13" s="271" t="str">
        <f>IF('Minor retrofit'!$AI$101=0,"",'Minor retrofit'!$AI$101)</f>
        <v/>
      </c>
      <c r="C13" s="272" t="str">
        <f>IF('Minor retrofit'!$AJ$101=0,"",'Minor retrofit'!$AJ$101)</f>
        <v/>
      </c>
      <c r="D13" s="273" t="str">
        <f>IF('Minor retrofit'!$AK$101=0,"",'Minor retrofit'!$AK$101)</f>
        <v/>
      </c>
      <c r="E13" s="271" t="str">
        <f>IF('Medium retrofit'!$AI$100=0,"",'Medium retrofit'!$AI$100)</f>
        <v/>
      </c>
      <c r="F13" s="272" t="str">
        <f>IF('Medium retrofit'!$AJ$100=0,"",'Medium retrofit'!$AJ$100)</f>
        <v/>
      </c>
      <c r="G13" s="273" t="str">
        <f>IF('Medium retrofit'!$AK$100=0,"",'Medium retrofit'!$AK$100)</f>
        <v/>
      </c>
      <c r="H13" s="271" t="str">
        <f>IF('Major retrofit'!$AI$100=0,"",'Major retrofit'!$AI$100)</f>
        <v/>
      </c>
      <c r="I13" s="272" t="str">
        <f>IF('Major retrofit'!$AJ$100=0,"",'Major retrofit'!$AJ$100)</f>
        <v/>
      </c>
      <c r="J13" s="273" t="str">
        <f>IF('Major retrofit'!$AK$100=0,"",'Major retrofit'!$AK$100)</f>
        <v/>
      </c>
      <c r="K13" s="271" t="str">
        <f>IF('Deep retrofit'!$AI$100=0,"",'Deep retrofit'!$AI$100)</f>
        <v/>
      </c>
      <c r="L13" s="272" t="str">
        <f>IF('Deep retrofit'!$AJ$100=0,"",'Deep retrofit'!$AJ$100)</f>
        <v/>
      </c>
      <c r="M13" s="273" t="str">
        <f>IF('Deep retrofit'!$AK$100=0,"",'Deep retrofit'!$AK$100)</f>
        <v/>
      </c>
    </row>
    <row r="14" spans="1:13" s="92" customFormat="1" ht="16.2" thickBot="1">
      <c r="A14" s="142" t="s">
        <v>124</v>
      </c>
      <c r="B14" s="271" t="str">
        <f>IF('Minor retrofit'!$AL$101=0,"",'Minor retrofit'!$AL$101)</f>
        <v/>
      </c>
      <c r="C14" s="272" t="str">
        <f>IF('Minor retrofit'!$AM$101=0,"",'Minor retrofit'!$AM$101)</f>
        <v/>
      </c>
      <c r="D14" s="273" t="str">
        <f>IF('Minor retrofit'!$AN$101=0,"",'Minor retrofit'!$AN$101)</f>
        <v/>
      </c>
      <c r="E14" s="271" t="str">
        <f>IF('Medium retrofit'!$AL$100=0,"",'Medium retrofit'!$AL$100)</f>
        <v/>
      </c>
      <c r="F14" s="272" t="str">
        <f>IF('Medium retrofit'!$AM$100=0,"",'Medium retrofit'!$AM$100)</f>
        <v/>
      </c>
      <c r="G14" s="273" t="str">
        <f>IF('Medium retrofit'!$AN$100=0,"",'Medium retrofit'!$AN$100)</f>
        <v/>
      </c>
      <c r="H14" s="271" t="str">
        <f>IF('Major retrofit'!$AL$100=0,"",'Major retrofit'!$AL$100)</f>
        <v/>
      </c>
      <c r="I14" s="272" t="str">
        <f>IF('Major retrofit'!$AM$100=0,"",'Major retrofit'!$AM$100)</f>
        <v/>
      </c>
      <c r="J14" s="273" t="str">
        <f>IF('Major retrofit'!$AN$100=0,"",'Major retrofit'!$AN$100)</f>
        <v/>
      </c>
      <c r="K14" s="271" t="str">
        <f>IF('Deep retrofit'!$AL$100=0,"",'Deep retrofit'!$AL$100)</f>
        <v/>
      </c>
      <c r="L14" s="272" t="str">
        <f>IF('Deep retrofit'!$AM$100=0,"",'Deep retrofit'!$AM$100)</f>
        <v/>
      </c>
      <c r="M14" s="273" t="str">
        <f>IF('Deep retrofit'!$AN$100=0,"",'Deep retrofit'!$AN$100)</f>
        <v/>
      </c>
    </row>
    <row r="15" spans="1:13" s="92" customFormat="1" ht="16.2" thickBot="1">
      <c r="A15" s="142" t="s">
        <v>125</v>
      </c>
      <c r="B15" s="271" t="str">
        <f>IF('Minor retrofit'!$AO$101=0,"",'Minor retrofit'!$AO$101)</f>
        <v/>
      </c>
      <c r="C15" s="272" t="str">
        <f>IF('Minor retrofit'!$AP$101=0,"",'Minor retrofit'!$AP$101)</f>
        <v/>
      </c>
      <c r="D15" s="273" t="str">
        <f>IF('Minor retrofit'!$AQ$101=0,"",'Minor retrofit'!$AQ$101)</f>
        <v/>
      </c>
      <c r="E15" s="271" t="str">
        <f>IF('Medium retrofit'!$AO$100=0,"",'Medium retrofit'!$AO$100)</f>
        <v/>
      </c>
      <c r="F15" s="272" t="str">
        <f>IF('Medium retrofit'!$AP$100=0,"",'Medium retrofit'!$AP$100)</f>
        <v/>
      </c>
      <c r="G15" s="273" t="str">
        <f>IF('Medium retrofit'!$AQ$100=0,"",'Medium retrofit'!$AQ$100)</f>
        <v/>
      </c>
      <c r="H15" s="271" t="str">
        <f>IF('Major retrofit'!$AO$100=0,"",'Major retrofit'!$AO$100)</f>
        <v/>
      </c>
      <c r="I15" s="272" t="str">
        <f>IF('Major retrofit'!$AP$100=0,"",'Major retrofit'!$AP$100)</f>
        <v/>
      </c>
      <c r="J15" s="273" t="str">
        <f>IF('Major retrofit'!$AQ$100=0,"",'Major retrofit'!$AQ$100)</f>
        <v/>
      </c>
      <c r="K15" s="271" t="str">
        <f>IF('Deep retrofit'!$AO$100=0,"",'Deep retrofit'!$AO$100)</f>
        <v/>
      </c>
      <c r="L15" s="272" t="str">
        <f>IF('Deep retrofit'!$AP$100=0,"",'Deep retrofit'!$AP$100)</f>
        <v/>
      </c>
      <c r="M15" s="273" t="str">
        <f>IF('Deep retrofit'!$AQ$100=0,"",'Deep retrofit'!$AQ$100)</f>
        <v/>
      </c>
    </row>
    <row r="16" spans="1:13" s="92" customFormat="1" ht="16.2" thickBot="1">
      <c r="A16" s="142" t="s">
        <v>126</v>
      </c>
      <c r="B16" s="271" t="str">
        <f>IF('Minor retrofit'!$AR$101=0,"",'Minor retrofit'!$AR$101)</f>
        <v/>
      </c>
      <c r="C16" s="272" t="str">
        <f>IF('Minor retrofit'!$AS$101=0,"",'Minor retrofit'!$AS$101)</f>
        <v/>
      </c>
      <c r="D16" s="273" t="str">
        <f>IF('Minor retrofit'!$AT$101=0,"",'Minor retrofit'!$AT$101)</f>
        <v/>
      </c>
      <c r="E16" s="271" t="str">
        <f>IF('Medium retrofit'!$AR$100=0,"",'Medium retrofit'!$AR$100)</f>
        <v/>
      </c>
      <c r="F16" s="272" t="str">
        <f>IF('Medium retrofit'!$AS$100=0,"",'Medium retrofit'!$AS$100)</f>
        <v/>
      </c>
      <c r="G16" s="273" t="str">
        <f>IF('Medium retrofit'!$AT$100=0,"",'Medium retrofit'!$AT$100)</f>
        <v/>
      </c>
      <c r="H16" s="271" t="str">
        <f>IF('Major retrofit'!$AR$100=0,"",'Major retrofit'!$AR$100)</f>
        <v/>
      </c>
      <c r="I16" s="272" t="str">
        <f>IF('Major retrofit'!$AS$100=0,"",'Major retrofit'!$AS$100)</f>
        <v/>
      </c>
      <c r="J16" s="273" t="str">
        <f>IF('Major retrofit'!$AT$100=0,"",'Major retrofit'!$AT$100)</f>
        <v/>
      </c>
      <c r="K16" s="271" t="str">
        <f>IF('Deep retrofit'!$AR$100=0,"",'Deep retrofit'!$AR$100)</f>
        <v/>
      </c>
      <c r="L16" s="272" t="str">
        <f>IF('Deep retrofit'!$AS$100=0,"",'Deep retrofit'!$AS$100)</f>
        <v/>
      </c>
      <c r="M16" s="273" t="str">
        <f>IF('Deep retrofit'!$AT$100=0,"",'Deep retrofit'!$AT$100)</f>
        <v/>
      </c>
    </row>
    <row r="17" spans="1:13" s="92" customFormat="1" ht="16.2" thickBot="1">
      <c r="A17" s="142" t="s">
        <v>127</v>
      </c>
      <c r="B17" s="274" t="str">
        <f>IF('Minor retrofit'!$AU$101=0,"",'Minor retrofit'!$AU$101)</f>
        <v/>
      </c>
      <c r="C17" s="275" t="str">
        <f>IF('Minor retrofit'!$AV$101=0,"",'Minor retrofit'!$AV$101)</f>
        <v/>
      </c>
      <c r="D17" s="276" t="str">
        <f>IF('Minor retrofit'!$AW$101=0,"",'Minor retrofit'!$AW$101)</f>
        <v/>
      </c>
      <c r="E17" s="274" t="str">
        <f>IF('Medium retrofit'!$AU$100=0,"",'Medium retrofit'!$AU$100)</f>
        <v/>
      </c>
      <c r="F17" s="275" t="str">
        <f>IF('Medium retrofit'!$AV$100=0,"",'Medium retrofit'!$AV$100)</f>
        <v/>
      </c>
      <c r="G17" s="276" t="str">
        <f>IF('Medium retrofit'!$AW$100=0,"",'Medium retrofit'!$AW$100)</f>
        <v/>
      </c>
      <c r="H17" s="274" t="str">
        <f>IF('Major retrofit'!$AU$100=0,"",'Major retrofit'!$AU$100)</f>
        <v/>
      </c>
      <c r="I17" s="275" t="str">
        <f>IF('Major retrofit'!$AV$100=0,"",'Major retrofit'!$AV$100)</f>
        <v/>
      </c>
      <c r="J17" s="276" t="str">
        <f>IF('Major retrofit'!$AW$100=0,"",'Major retrofit'!$AW$100)</f>
        <v/>
      </c>
      <c r="K17" s="274" t="str">
        <f>IF('Deep retrofit'!$AU$100=0,"",'Deep retrofit'!$AU$100)</f>
        <v/>
      </c>
      <c r="L17" s="275" t="str">
        <f>IF('Deep retrofit'!$AV$100=0,"",'Deep retrofit'!$AV$100)</f>
        <v/>
      </c>
      <c r="M17" s="276" t="str">
        <f>IF('Deep retrofit'!$AW$100=0,"",'Deep retrofit'!$AW$100)</f>
        <v/>
      </c>
    </row>
    <row r="18" spans="1:13">
      <c r="B18" s="5"/>
      <c r="D18" s="6"/>
      <c r="E18" s="5"/>
      <c r="G18" s="6"/>
      <c r="H18" s="5"/>
      <c r="J18" s="6"/>
      <c r="K18" s="5"/>
      <c r="M18" s="6"/>
    </row>
    <row r="19" spans="1:13" ht="15" thickBot="1">
      <c r="A19" s="4"/>
      <c r="B19" s="7"/>
      <c r="D19" s="6"/>
      <c r="E19" s="5"/>
      <c r="G19" s="6"/>
      <c r="H19" s="5"/>
      <c r="J19" s="6"/>
      <c r="K19" s="5"/>
      <c r="M19" s="6"/>
    </row>
    <row r="20" spans="1:13" ht="18.600000000000001" thickBot="1">
      <c r="A20" s="3"/>
      <c r="B20" s="425" t="s">
        <v>192</v>
      </c>
      <c r="C20" s="426"/>
      <c r="D20" s="426"/>
      <c r="E20" s="426"/>
      <c r="F20" s="426"/>
      <c r="G20" s="426"/>
      <c r="H20" s="426"/>
      <c r="I20" s="426"/>
      <c r="J20" s="426"/>
      <c r="K20" s="426"/>
      <c r="L20" s="426"/>
      <c r="M20" s="427"/>
    </row>
    <row r="21" spans="1:13" ht="16.2" thickBot="1">
      <c r="A21" s="142" t="s">
        <v>113</v>
      </c>
      <c r="B21" s="131">
        <f>IFERROR(RANK(B3,B3:M3,1),"")</f>
        <v>2</v>
      </c>
      <c r="C21" s="132">
        <f>IFERROR(RANK(C3,B3:M3,1),"")</f>
        <v>3</v>
      </c>
      <c r="D21" s="133">
        <f>IFERROR(RANK(D3,B3:M3,1),"")</f>
        <v>1</v>
      </c>
      <c r="E21" s="131">
        <f>IFERROR(RANK(E3,B3:M3,1),"")</f>
        <v>4</v>
      </c>
      <c r="F21" s="132">
        <f>IFERROR(RANK(F3,B3:M3,1),"")</f>
        <v>5</v>
      </c>
      <c r="G21" s="133">
        <f>IFERROR(RANK(G3,B3:M3,1),"")</f>
        <v>6</v>
      </c>
      <c r="H21" s="131">
        <f>IFERROR(RANK(H3,B3:M3,1),"")</f>
        <v>9</v>
      </c>
      <c r="I21" s="132" t="str">
        <f>IFERROR(RANK(I3,B3:M3,1),"")</f>
        <v/>
      </c>
      <c r="J21" s="133" t="str">
        <f>IFERROR(RANK(J3,B3:M3,1),"")</f>
        <v/>
      </c>
      <c r="K21" s="139">
        <f>IFERROR(RANK(K3,B3:M3,1),"")</f>
        <v>7</v>
      </c>
      <c r="L21" s="132">
        <f>IFERROR(RANK(L3,B3:M3,1),"")</f>
        <v>8</v>
      </c>
      <c r="M21" s="133" t="str">
        <f>IFERROR(RANK(M3,B3:M3,1),"")</f>
        <v/>
      </c>
    </row>
    <row r="22" spans="1:13" ht="16.2" thickBot="1">
      <c r="A22" s="142" t="s">
        <v>114</v>
      </c>
      <c r="B22" s="134">
        <f t="shared" ref="B22:B35" si="0">IFERROR(RANK(B4,B4:M4,1),"")</f>
        <v>1</v>
      </c>
      <c r="C22" s="130">
        <f t="shared" ref="C22:C35" si="1">IFERROR(RANK(C4,B4:M4,1),"")</f>
        <v>3</v>
      </c>
      <c r="D22" s="135">
        <f t="shared" ref="D22:D35" si="2">IFERROR(RANK(D4,B4:M4,1),"")</f>
        <v>2</v>
      </c>
      <c r="E22" s="134">
        <f t="shared" ref="E22:E35" si="3">IFERROR(RANK(E4,B4:M4,1),"")</f>
        <v>6</v>
      </c>
      <c r="F22" s="130">
        <f t="shared" ref="F22:F35" si="4">IFERROR(RANK(F4,B4:M4,1),"")</f>
        <v>4</v>
      </c>
      <c r="G22" s="135">
        <f t="shared" ref="G22:G35" si="5">IFERROR(RANK(G4,B4:M4,1),"")</f>
        <v>5</v>
      </c>
      <c r="H22" s="134">
        <f t="shared" ref="H22:H35" si="6">IFERROR(RANK(H4,B4:M4,1),"")</f>
        <v>8</v>
      </c>
      <c r="I22" s="130" t="str">
        <f t="shared" ref="I22:I35" si="7">IFERROR(RANK(I4,B4:M4,1),"")</f>
        <v/>
      </c>
      <c r="J22" s="135" t="str">
        <f t="shared" ref="J22:J35" si="8">IFERROR(RANK(J4,B4:M4,1),"")</f>
        <v/>
      </c>
      <c r="K22" s="140">
        <f t="shared" ref="K22:K35" si="9">IFERROR(RANK(K4,B4:M4,1),"")</f>
        <v>7</v>
      </c>
      <c r="L22" s="130">
        <f t="shared" ref="L22:L35" si="10">IFERROR(RANK(L4,B4:M4,1),"")</f>
        <v>9</v>
      </c>
      <c r="M22" s="135" t="str">
        <f t="shared" ref="M22:M35" si="11">IFERROR(RANK(M4,B4:M4,1),"")</f>
        <v/>
      </c>
    </row>
    <row r="23" spans="1:13" ht="16.2" thickBot="1">
      <c r="A23" s="142" t="s">
        <v>115</v>
      </c>
      <c r="B23" s="134">
        <f t="shared" si="0"/>
        <v>1</v>
      </c>
      <c r="C23" s="130">
        <f t="shared" si="1"/>
        <v>3</v>
      </c>
      <c r="D23" s="135">
        <f t="shared" si="2"/>
        <v>5</v>
      </c>
      <c r="E23" s="134">
        <f t="shared" si="3"/>
        <v>6</v>
      </c>
      <c r="F23" s="130">
        <f t="shared" si="4"/>
        <v>4</v>
      </c>
      <c r="G23" s="135">
        <f t="shared" si="5"/>
        <v>2</v>
      </c>
      <c r="H23" s="134">
        <f t="shared" si="6"/>
        <v>7</v>
      </c>
      <c r="I23" s="130" t="str">
        <f t="shared" si="7"/>
        <v/>
      </c>
      <c r="J23" s="135" t="str">
        <f t="shared" si="8"/>
        <v/>
      </c>
      <c r="K23" s="140">
        <f t="shared" si="9"/>
        <v>8</v>
      </c>
      <c r="L23" s="130">
        <f t="shared" si="10"/>
        <v>9</v>
      </c>
      <c r="M23" s="135" t="str">
        <f t="shared" si="11"/>
        <v/>
      </c>
    </row>
    <row r="24" spans="1:13" ht="16.2" thickBot="1">
      <c r="A24" s="142" t="s">
        <v>116</v>
      </c>
      <c r="B24" s="134">
        <f t="shared" si="0"/>
        <v>3</v>
      </c>
      <c r="C24" s="130">
        <f t="shared" si="1"/>
        <v>2</v>
      </c>
      <c r="D24" s="135">
        <f t="shared" si="2"/>
        <v>1</v>
      </c>
      <c r="E24" s="134">
        <f t="shared" si="3"/>
        <v>4</v>
      </c>
      <c r="F24" s="130" t="str">
        <f t="shared" si="4"/>
        <v/>
      </c>
      <c r="G24" s="135" t="str">
        <f t="shared" si="5"/>
        <v/>
      </c>
      <c r="H24" s="134">
        <f t="shared" si="6"/>
        <v>5</v>
      </c>
      <c r="I24" s="130" t="str">
        <f t="shared" si="7"/>
        <v/>
      </c>
      <c r="J24" s="135" t="str">
        <f t="shared" si="8"/>
        <v/>
      </c>
      <c r="K24" s="140">
        <f t="shared" si="9"/>
        <v>6</v>
      </c>
      <c r="L24" s="130">
        <f t="shared" si="10"/>
        <v>7</v>
      </c>
      <c r="M24" s="135" t="str">
        <f t="shared" si="11"/>
        <v/>
      </c>
    </row>
    <row r="25" spans="1:13" ht="16.2" thickBot="1">
      <c r="A25" s="142" t="s">
        <v>117</v>
      </c>
      <c r="B25" s="134">
        <f t="shared" si="0"/>
        <v>1</v>
      </c>
      <c r="C25" s="130" t="str">
        <f t="shared" si="1"/>
        <v/>
      </c>
      <c r="D25" s="135" t="str">
        <f t="shared" si="2"/>
        <v/>
      </c>
      <c r="E25" s="134">
        <f t="shared" si="3"/>
        <v>3</v>
      </c>
      <c r="F25" s="130" t="str">
        <f t="shared" si="4"/>
        <v/>
      </c>
      <c r="G25" s="135" t="str">
        <f t="shared" si="5"/>
        <v/>
      </c>
      <c r="H25" s="134">
        <f t="shared" si="6"/>
        <v>2</v>
      </c>
      <c r="I25" s="130" t="str">
        <f t="shared" si="7"/>
        <v/>
      </c>
      <c r="J25" s="135" t="str">
        <f t="shared" si="8"/>
        <v/>
      </c>
      <c r="K25" s="140">
        <f t="shared" si="9"/>
        <v>4</v>
      </c>
      <c r="L25" s="130">
        <f t="shared" si="10"/>
        <v>6</v>
      </c>
      <c r="M25" s="135">
        <f t="shared" si="11"/>
        <v>5</v>
      </c>
    </row>
    <row r="26" spans="1:13" ht="16.2" thickBot="1">
      <c r="A26" s="142" t="s">
        <v>118</v>
      </c>
      <c r="B26" s="134">
        <f t="shared" si="0"/>
        <v>2</v>
      </c>
      <c r="C26" s="130">
        <f t="shared" si="1"/>
        <v>1</v>
      </c>
      <c r="D26" s="135" t="str">
        <f t="shared" si="2"/>
        <v/>
      </c>
      <c r="E26" s="134">
        <f t="shared" si="3"/>
        <v>3</v>
      </c>
      <c r="F26" s="130">
        <f t="shared" si="4"/>
        <v>4</v>
      </c>
      <c r="G26" s="135" t="str">
        <f t="shared" si="5"/>
        <v/>
      </c>
      <c r="H26" s="134">
        <f t="shared" si="6"/>
        <v>5</v>
      </c>
      <c r="I26" s="130" t="str">
        <f t="shared" si="7"/>
        <v/>
      </c>
      <c r="J26" s="135" t="str">
        <f t="shared" si="8"/>
        <v/>
      </c>
      <c r="K26" s="140">
        <f t="shared" si="9"/>
        <v>6</v>
      </c>
      <c r="L26" s="130" t="str">
        <f t="shared" si="10"/>
        <v/>
      </c>
      <c r="M26" s="135" t="str">
        <f t="shared" si="11"/>
        <v/>
      </c>
    </row>
    <row r="27" spans="1:13" ht="16.2" thickBot="1">
      <c r="A27" s="142" t="s">
        <v>119</v>
      </c>
      <c r="B27" s="134">
        <f t="shared" si="0"/>
        <v>3</v>
      </c>
      <c r="C27" s="130">
        <f t="shared" si="1"/>
        <v>1</v>
      </c>
      <c r="D27" s="135" t="str">
        <f t="shared" si="2"/>
        <v/>
      </c>
      <c r="E27" s="134">
        <f t="shared" si="3"/>
        <v>2</v>
      </c>
      <c r="F27" s="130" t="str">
        <f t="shared" si="4"/>
        <v/>
      </c>
      <c r="G27" s="135" t="str">
        <f t="shared" si="5"/>
        <v/>
      </c>
      <c r="H27" s="134">
        <f t="shared" si="6"/>
        <v>6</v>
      </c>
      <c r="I27" s="130">
        <f t="shared" si="7"/>
        <v>5</v>
      </c>
      <c r="J27" s="135" t="str">
        <f t="shared" si="8"/>
        <v/>
      </c>
      <c r="K27" s="140">
        <f t="shared" si="9"/>
        <v>4</v>
      </c>
      <c r="L27" s="130" t="str">
        <f t="shared" si="10"/>
        <v/>
      </c>
      <c r="M27" s="135" t="str">
        <f t="shared" si="11"/>
        <v/>
      </c>
    </row>
    <row r="28" spans="1:13" ht="16.2" thickBot="1">
      <c r="A28" s="142" t="s">
        <v>120</v>
      </c>
      <c r="B28" s="134">
        <f t="shared" si="0"/>
        <v>2</v>
      </c>
      <c r="C28" s="130" t="str">
        <f t="shared" si="1"/>
        <v/>
      </c>
      <c r="D28" s="135" t="str">
        <f t="shared" si="2"/>
        <v/>
      </c>
      <c r="E28" s="134">
        <f t="shared" si="3"/>
        <v>1</v>
      </c>
      <c r="F28" s="130" t="str">
        <f t="shared" si="4"/>
        <v/>
      </c>
      <c r="G28" s="135" t="str">
        <f t="shared" si="5"/>
        <v/>
      </c>
      <c r="H28" s="134">
        <f t="shared" si="6"/>
        <v>3</v>
      </c>
      <c r="I28" s="130">
        <f t="shared" si="7"/>
        <v>4</v>
      </c>
      <c r="J28" s="135" t="str">
        <f t="shared" si="8"/>
        <v/>
      </c>
      <c r="K28" s="140" t="str">
        <f t="shared" si="9"/>
        <v/>
      </c>
      <c r="L28" s="130" t="str">
        <f t="shared" si="10"/>
        <v/>
      </c>
      <c r="M28" s="135" t="str">
        <f t="shared" si="11"/>
        <v/>
      </c>
    </row>
    <row r="29" spans="1:13" ht="16.2" thickBot="1">
      <c r="A29" s="142" t="s">
        <v>121</v>
      </c>
      <c r="B29" s="134">
        <f t="shared" si="0"/>
        <v>1</v>
      </c>
      <c r="C29" s="130">
        <f t="shared" si="1"/>
        <v>3</v>
      </c>
      <c r="D29" s="135" t="str">
        <f t="shared" si="2"/>
        <v/>
      </c>
      <c r="E29" s="134">
        <f t="shared" si="3"/>
        <v>6</v>
      </c>
      <c r="F29" s="130">
        <f t="shared" si="4"/>
        <v>7</v>
      </c>
      <c r="G29" s="135">
        <f t="shared" si="5"/>
        <v>2</v>
      </c>
      <c r="H29" s="134">
        <f t="shared" si="6"/>
        <v>5</v>
      </c>
      <c r="I29" s="130">
        <f t="shared" si="7"/>
        <v>4</v>
      </c>
      <c r="J29" s="135" t="str">
        <f t="shared" si="8"/>
        <v/>
      </c>
      <c r="K29" s="140" t="str">
        <f t="shared" si="9"/>
        <v/>
      </c>
      <c r="L29" s="130" t="str">
        <f t="shared" si="10"/>
        <v/>
      </c>
      <c r="M29" s="135" t="str">
        <f t="shared" si="11"/>
        <v/>
      </c>
    </row>
    <row r="30" spans="1:13" ht="16.2" thickBot="1">
      <c r="A30" s="142" t="s">
        <v>122</v>
      </c>
      <c r="B30" s="134">
        <f t="shared" si="0"/>
        <v>2</v>
      </c>
      <c r="C30" s="130">
        <f t="shared" si="1"/>
        <v>1</v>
      </c>
      <c r="D30" s="135" t="str">
        <f t="shared" si="2"/>
        <v/>
      </c>
      <c r="E30" s="134">
        <f t="shared" si="3"/>
        <v>3</v>
      </c>
      <c r="F30" s="130" t="str">
        <f t="shared" si="4"/>
        <v/>
      </c>
      <c r="G30" s="135" t="str">
        <f t="shared" si="5"/>
        <v/>
      </c>
      <c r="H30" s="134" t="str">
        <f t="shared" si="6"/>
        <v/>
      </c>
      <c r="I30" s="130" t="str">
        <f t="shared" si="7"/>
        <v/>
      </c>
      <c r="J30" s="135" t="str">
        <f t="shared" si="8"/>
        <v/>
      </c>
      <c r="K30" s="140" t="str">
        <f t="shared" si="9"/>
        <v/>
      </c>
      <c r="L30" s="130" t="str">
        <f t="shared" si="10"/>
        <v/>
      </c>
      <c r="M30" s="135" t="str">
        <f t="shared" si="11"/>
        <v/>
      </c>
    </row>
    <row r="31" spans="1:13" ht="16.2" thickBot="1">
      <c r="A31" s="142" t="s">
        <v>123</v>
      </c>
      <c r="B31" s="134" t="str">
        <f t="shared" si="0"/>
        <v/>
      </c>
      <c r="C31" s="130" t="str">
        <f t="shared" si="1"/>
        <v/>
      </c>
      <c r="D31" s="135" t="str">
        <f t="shared" si="2"/>
        <v/>
      </c>
      <c r="E31" s="134" t="str">
        <f t="shared" si="3"/>
        <v/>
      </c>
      <c r="F31" s="130" t="str">
        <f t="shared" si="4"/>
        <v/>
      </c>
      <c r="G31" s="135" t="str">
        <f t="shared" si="5"/>
        <v/>
      </c>
      <c r="H31" s="134" t="str">
        <f t="shared" si="6"/>
        <v/>
      </c>
      <c r="I31" s="130" t="str">
        <f t="shared" si="7"/>
        <v/>
      </c>
      <c r="J31" s="135" t="str">
        <f t="shared" si="8"/>
        <v/>
      </c>
      <c r="K31" s="140" t="str">
        <f t="shared" si="9"/>
        <v/>
      </c>
      <c r="L31" s="130" t="str">
        <f t="shared" si="10"/>
        <v/>
      </c>
      <c r="M31" s="135" t="str">
        <f t="shared" si="11"/>
        <v/>
      </c>
    </row>
    <row r="32" spans="1:13" ht="16.2" thickBot="1">
      <c r="A32" s="142" t="s">
        <v>124</v>
      </c>
      <c r="B32" s="134" t="str">
        <f t="shared" si="0"/>
        <v/>
      </c>
      <c r="C32" s="130" t="str">
        <f t="shared" si="1"/>
        <v/>
      </c>
      <c r="D32" s="135" t="str">
        <f t="shared" si="2"/>
        <v/>
      </c>
      <c r="E32" s="134" t="str">
        <f t="shared" si="3"/>
        <v/>
      </c>
      <c r="F32" s="130" t="str">
        <f t="shared" si="4"/>
        <v/>
      </c>
      <c r="G32" s="135" t="str">
        <f t="shared" si="5"/>
        <v/>
      </c>
      <c r="H32" s="134" t="str">
        <f t="shared" si="6"/>
        <v/>
      </c>
      <c r="I32" s="130" t="str">
        <f t="shared" si="7"/>
        <v/>
      </c>
      <c r="J32" s="135" t="str">
        <f t="shared" si="8"/>
        <v/>
      </c>
      <c r="K32" s="140" t="str">
        <f t="shared" si="9"/>
        <v/>
      </c>
      <c r="L32" s="130" t="str">
        <f t="shared" si="10"/>
        <v/>
      </c>
      <c r="M32" s="135" t="str">
        <f t="shared" si="11"/>
        <v/>
      </c>
    </row>
    <row r="33" spans="1:13" ht="16.2" thickBot="1">
      <c r="A33" s="142" t="s">
        <v>125</v>
      </c>
      <c r="B33" s="134" t="str">
        <f t="shared" si="0"/>
        <v/>
      </c>
      <c r="C33" s="130" t="str">
        <f t="shared" si="1"/>
        <v/>
      </c>
      <c r="D33" s="135" t="str">
        <f t="shared" si="2"/>
        <v/>
      </c>
      <c r="E33" s="134" t="str">
        <f t="shared" si="3"/>
        <v/>
      </c>
      <c r="F33" s="130" t="str">
        <f t="shared" si="4"/>
        <v/>
      </c>
      <c r="G33" s="135" t="str">
        <f t="shared" si="5"/>
        <v/>
      </c>
      <c r="H33" s="134" t="str">
        <f t="shared" si="6"/>
        <v/>
      </c>
      <c r="I33" s="130" t="str">
        <f t="shared" si="7"/>
        <v/>
      </c>
      <c r="J33" s="135" t="str">
        <f t="shared" si="8"/>
        <v/>
      </c>
      <c r="K33" s="140" t="str">
        <f t="shared" si="9"/>
        <v/>
      </c>
      <c r="L33" s="130" t="str">
        <f t="shared" si="10"/>
        <v/>
      </c>
      <c r="M33" s="135" t="str">
        <f t="shared" si="11"/>
        <v/>
      </c>
    </row>
    <row r="34" spans="1:13" ht="16.2" thickBot="1">
      <c r="A34" s="142" t="s">
        <v>126</v>
      </c>
      <c r="B34" s="134" t="str">
        <f t="shared" si="0"/>
        <v/>
      </c>
      <c r="C34" s="130" t="str">
        <f t="shared" si="1"/>
        <v/>
      </c>
      <c r="D34" s="135" t="str">
        <f t="shared" si="2"/>
        <v/>
      </c>
      <c r="E34" s="134" t="str">
        <f t="shared" si="3"/>
        <v/>
      </c>
      <c r="F34" s="130" t="str">
        <f t="shared" si="4"/>
        <v/>
      </c>
      <c r="G34" s="135" t="str">
        <f t="shared" si="5"/>
        <v/>
      </c>
      <c r="H34" s="134" t="str">
        <f t="shared" si="6"/>
        <v/>
      </c>
      <c r="I34" s="130" t="str">
        <f t="shared" si="7"/>
        <v/>
      </c>
      <c r="J34" s="135" t="str">
        <f t="shared" si="8"/>
        <v/>
      </c>
      <c r="K34" s="140" t="str">
        <f t="shared" si="9"/>
        <v/>
      </c>
      <c r="L34" s="130" t="str">
        <f t="shared" si="10"/>
        <v/>
      </c>
      <c r="M34" s="135" t="str">
        <f t="shared" si="11"/>
        <v/>
      </c>
    </row>
    <row r="35" spans="1:13" ht="16.2" thickBot="1">
      <c r="A35" s="142" t="s">
        <v>127</v>
      </c>
      <c r="B35" s="136" t="str">
        <f t="shared" si="0"/>
        <v/>
      </c>
      <c r="C35" s="137" t="str">
        <f t="shared" si="1"/>
        <v/>
      </c>
      <c r="D35" s="138" t="str">
        <f t="shared" si="2"/>
        <v/>
      </c>
      <c r="E35" s="136" t="str">
        <f t="shared" si="3"/>
        <v/>
      </c>
      <c r="F35" s="137" t="str">
        <f t="shared" si="4"/>
        <v/>
      </c>
      <c r="G35" s="138" t="str">
        <f t="shared" si="5"/>
        <v/>
      </c>
      <c r="H35" s="136" t="str">
        <f t="shared" si="6"/>
        <v/>
      </c>
      <c r="I35" s="137" t="str">
        <f t="shared" si="7"/>
        <v/>
      </c>
      <c r="J35" s="138" t="str">
        <f t="shared" si="8"/>
        <v/>
      </c>
      <c r="K35" s="141" t="str">
        <f t="shared" si="9"/>
        <v/>
      </c>
      <c r="L35" s="137" t="str">
        <f t="shared" si="10"/>
        <v/>
      </c>
      <c r="M35" s="138" t="str">
        <f t="shared" si="11"/>
        <v/>
      </c>
    </row>
    <row r="36" spans="1:13">
      <c r="B36" s="5"/>
      <c r="D36" s="6"/>
      <c r="E36" s="5"/>
      <c r="G36" s="6"/>
      <c r="H36" s="5"/>
      <c r="J36" s="6"/>
      <c r="K36" s="5"/>
      <c r="M36" s="6"/>
    </row>
    <row r="37" spans="1:13" ht="15" thickBot="1">
      <c r="B37" s="5"/>
      <c r="D37" s="6"/>
      <c r="E37" s="5"/>
      <c r="G37" s="6"/>
      <c r="H37" s="5"/>
      <c r="J37" s="6"/>
      <c r="K37" s="5"/>
      <c r="M37" s="6"/>
    </row>
    <row r="38" spans="1:13" ht="22.5" customHeight="1">
      <c r="B38" s="428" t="s">
        <v>63</v>
      </c>
      <c r="C38" s="429"/>
      <c r="D38" s="430"/>
      <c r="E38" s="428" t="s">
        <v>64</v>
      </c>
      <c r="F38" s="429"/>
      <c r="G38" s="430"/>
      <c r="H38" s="428" t="s">
        <v>65</v>
      </c>
      <c r="I38" s="429"/>
      <c r="J38" s="430"/>
      <c r="K38" s="428" t="s">
        <v>66</v>
      </c>
      <c r="L38" s="429"/>
      <c r="M38" s="430"/>
    </row>
    <row r="39" spans="1:13" ht="22.5" customHeight="1">
      <c r="B39" s="431"/>
      <c r="C39" s="432"/>
      <c r="D39" s="433"/>
      <c r="E39" s="431"/>
      <c r="F39" s="432"/>
      <c r="G39" s="433"/>
      <c r="H39" s="431"/>
      <c r="I39" s="432"/>
      <c r="J39" s="433"/>
      <c r="K39" s="431"/>
      <c r="L39" s="432"/>
      <c r="M39" s="433"/>
    </row>
    <row r="40" spans="1:13" ht="22.5" customHeight="1" thickBot="1">
      <c r="B40" s="434"/>
      <c r="C40" s="435"/>
      <c r="D40" s="436"/>
      <c r="E40" s="434"/>
      <c r="F40" s="435"/>
      <c r="G40" s="436"/>
      <c r="H40" s="434"/>
      <c r="I40" s="435"/>
      <c r="J40" s="436"/>
      <c r="K40" s="434"/>
      <c r="L40" s="435"/>
      <c r="M40" s="436"/>
    </row>
    <row r="41" spans="1:13" s="143" customFormat="1" ht="24" customHeight="1" thickBot="1">
      <c r="B41" s="422" t="s">
        <v>28</v>
      </c>
      <c r="C41" s="423"/>
      <c r="D41" s="424"/>
      <c r="E41" s="422" t="s">
        <v>28</v>
      </c>
      <c r="F41" s="423"/>
      <c r="G41" s="424"/>
      <c r="H41" s="422" t="s">
        <v>28</v>
      </c>
      <c r="I41" s="423"/>
      <c r="J41" s="424"/>
      <c r="K41" s="422" t="s">
        <v>28</v>
      </c>
      <c r="L41" s="423"/>
      <c r="M41" s="424"/>
    </row>
    <row r="42" spans="1:13" ht="34.5" customHeight="1" thickBot="1">
      <c r="B42" s="144" t="s">
        <v>29</v>
      </c>
      <c r="C42" s="156"/>
      <c r="D42" s="157"/>
      <c r="E42" s="144" t="s">
        <v>29</v>
      </c>
      <c r="F42" s="156"/>
      <c r="G42" s="157"/>
      <c r="H42" s="144" t="s">
        <v>67</v>
      </c>
      <c r="I42" s="156"/>
      <c r="J42" s="157"/>
      <c r="K42" s="145" t="s">
        <v>67</v>
      </c>
      <c r="L42" s="156"/>
      <c r="M42" s="157"/>
    </row>
    <row r="43" spans="1:13" s="92" customFormat="1" ht="16.2" thickBot="1">
      <c r="A43" s="142" t="s">
        <v>113</v>
      </c>
      <c r="B43" s="147">
        <f t="shared" ref="B43:B56" si="12">IFERROR(RANK(B3,$B$3:$B$17,1),"")</f>
        <v>10</v>
      </c>
      <c r="C43" s="158" t="s">
        <v>31</v>
      </c>
      <c r="D43" s="159"/>
      <c r="E43" s="147">
        <f>IFERROR(RANK(E3,$E$3:$E$17,1),"")</f>
        <v>8</v>
      </c>
      <c r="F43" s="158" t="s">
        <v>31</v>
      </c>
      <c r="G43" s="159"/>
      <c r="H43" s="147">
        <f>IFERROR(RANK(H3,$H$3:$H$17,1),"")</f>
        <v>8</v>
      </c>
      <c r="I43" s="158" t="s">
        <v>31</v>
      </c>
      <c r="J43" s="159"/>
      <c r="K43" s="147">
        <f>IFERROR(RANK(K3,$K$3:$K$17,1),"")</f>
        <v>5</v>
      </c>
      <c r="L43" s="158" t="s">
        <v>31</v>
      </c>
      <c r="M43" s="159"/>
    </row>
    <row r="44" spans="1:13" s="92" customFormat="1" ht="16.2" thickBot="1">
      <c r="A44" s="142" t="s">
        <v>114</v>
      </c>
      <c r="B44" s="147">
        <f t="shared" si="12"/>
        <v>5</v>
      </c>
      <c r="C44" s="158" t="s">
        <v>32</v>
      </c>
      <c r="D44" s="159"/>
      <c r="E44" s="147">
        <f t="shared" ref="E44:E57" si="13">IFERROR(RANK(E4,$E$3:$E$17,1),"")</f>
        <v>5</v>
      </c>
      <c r="F44" s="158" t="s">
        <v>32</v>
      </c>
      <c r="G44" s="159"/>
      <c r="H44" s="147">
        <f t="shared" ref="H44:H57" si="14">IFERROR(RANK(H4,$H$3:$H$17,1),"")</f>
        <v>2</v>
      </c>
      <c r="I44" s="158" t="s">
        <v>32</v>
      </c>
      <c r="J44" s="159"/>
      <c r="K44" s="147">
        <f t="shared" ref="K44:K57" si="15">IFERROR(RANK(K4,$K$3:$K$17,1),"")</f>
        <v>2</v>
      </c>
      <c r="L44" s="158" t="s">
        <v>32</v>
      </c>
      <c r="M44" s="159"/>
    </row>
    <row r="45" spans="1:13" s="92" customFormat="1" ht="16.2" thickBot="1">
      <c r="A45" s="142" t="s">
        <v>115</v>
      </c>
      <c r="B45" s="147">
        <f t="shared" si="12"/>
        <v>6</v>
      </c>
      <c r="C45" s="158" t="s">
        <v>33</v>
      </c>
      <c r="D45" s="159"/>
      <c r="E45" s="147">
        <f t="shared" si="13"/>
        <v>7</v>
      </c>
      <c r="F45" s="158" t="s">
        <v>33</v>
      </c>
      <c r="G45" s="159"/>
      <c r="H45" s="147">
        <f t="shared" si="14"/>
        <v>3</v>
      </c>
      <c r="I45" s="158" t="s">
        <v>33</v>
      </c>
      <c r="J45" s="159"/>
      <c r="K45" s="147">
        <f t="shared" si="15"/>
        <v>3</v>
      </c>
      <c r="L45" s="158" t="s">
        <v>33</v>
      </c>
      <c r="M45" s="159"/>
    </row>
    <row r="46" spans="1:13" s="92" customFormat="1" ht="16.2" thickBot="1">
      <c r="A46" s="142" t="s">
        <v>116</v>
      </c>
      <c r="B46" s="147">
        <f t="shared" si="12"/>
        <v>8</v>
      </c>
      <c r="C46" s="160"/>
      <c r="D46" s="159"/>
      <c r="E46" s="147">
        <f t="shared" si="13"/>
        <v>6</v>
      </c>
      <c r="F46" s="160"/>
      <c r="G46" s="159"/>
      <c r="H46" s="147">
        <f t="shared" si="14"/>
        <v>6</v>
      </c>
      <c r="I46" s="160"/>
      <c r="J46" s="159"/>
      <c r="K46" s="147">
        <f t="shared" si="15"/>
        <v>6</v>
      </c>
      <c r="L46" s="160"/>
      <c r="M46" s="159"/>
    </row>
    <row r="47" spans="1:13" s="92" customFormat="1" ht="16.2" thickBot="1">
      <c r="A47" s="142" t="s">
        <v>117</v>
      </c>
      <c r="B47" s="147">
        <f t="shared" si="12"/>
        <v>4</v>
      </c>
      <c r="C47" s="160"/>
      <c r="D47" s="159"/>
      <c r="E47" s="147">
        <f t="shared" si="13"/>
        <v>3</v>
      </c>
      <c r="F47" s="160"/>
      <c r="G47" s="159"/>
      <c r="H47" s="147">
        <f t="shared" si="14"/>
        <v>1</v>
      </c>
      <c r="I47" s="160"/>
      <c r="J47" s="159"/>
      <c r="K47" s="147">
        <f t="shared" si="15"/>
        <v>1</v>
      </c>
      <c r="L47" s="160"/>
      <c r="M47" s="159"/>
    </row>
    <row r="48" spans="1:13" s="92" customFormat="1" ht="16.2" thickBot="1">
      <c r="A48" s="142" t="s">
        <v>118</v>
      </c>
      <c r="B48" s="147">
        <f t="shared" si="12"/>
        <v>9</v>
      </c>
      <c r="C48" s="160"/>
      <c r="D48" s="159"/>
      <c r="E48" s="147">
        <f t="shared" si="13"/>
        <v>10</v>
      </c>
      <c r="F48" s="160"/>
      <c r="G48" s="159"/>
      <c r="H48" s="147">
        <f t="shared" si="14"/>
        <v>7</v>
      </c>
      <c r="I48" s="160"/>
      <c r="J48" s="159"/>
      <c r="K48" s="147">
        <f t="shared" si="15"/>
        <v>7</v>
      </c>
      <c r="L48" s="160"/>
      <c r="M48" s="159"/>
    </row>
    <row r="49" spans="1:13" s="92" customFormat="1" ht="16.2" thickBot="1">
      <c r="A49" s="142" t="s">
        <v>119</v>
      </c>
      <c r="B49" s="147">
        <f t="shared" si="12"/>
        <v>7</v>
      </c>
      <c r="C49" s="160"/>
      <c r="D49" s="159"/>
      <c r="E49" s="147">
        <f t="shared" si="13"/>
        <v>4</v>
      </c>
      <c r="F49" s="160"/>
      <c r="G49" s="159"/>
      <c r="H49" s="147">
        <f t="shared" si="14"/>
        <v>9</v>
      </c>
      <c r="I49" s="160"/>
      <c r="J49" s="159"/>
      <c r="K49" s="147">
        <f t="shared" si="15"/>
        <v>4</v>
      </c>
      <c r="L49" s="160"/>
      <c r="M49" s="159"/>
    </row>
    <row r="50" spans="1:13" s="92" customFormat="1" ht="16.2" thickBot="1">
      <c r="A50" s="142" t="s">
        <v>120</v>
      </c>
      <c r="B50" s="147">
        <f t="shared" si="12"/>
        <v>3</v>
      </c>
      <c r="C50" s="160"/>
      <c r="D50" s="159"/>
      <c r="E50" s="147">
        <f t="shared" si="13"/>
        <v>1</v>
      </c>
      <c r="F50" s="160"/>
      <c r="G50" s="159"/>
      <c r="H50" s="147">
        <f t="shared" si="14"/>
        <v>5</v>
      </c>
      <c r="I50" s="160"/>
      <c r="J50" s="159"/>
      <c r="K50" s="147" t="str">
        <f t="shared" si="15"/>
        <v/>
      </c>
      <c r="L50" s="160"/>
      <c r="M50" s="159"/>
    </row>
    <row r="51" spans="1:13" s="92" customFormat="1" ht="16.2" thickBot="1">
      <c r="A51" s="142" t="s">
        <v>121</v>
      </c>
      <c r="B51" s="147">
        <f t="shared" si="12"/>
        <v>2</v>
      </c>
      <c r="C51" s="160"/>
      <c r="D51" s="159"/>
      <c r="E51" s="147">
        <f t="shared" si="13"/>
        <v>9</v>
      </c>
      <c r="F51" s="160"/>
      <c r="G51" s="159"/>
      <c r="H51" s="147">
        <f t="shared" si="14"/>
        <v>4</v>
      </c>
      <c r="I51" s="160"/>
      <c r="J51" s="159"/>
      <c r="K51" s="147" t="str">
        <f t="shared" si="15"/>
        <v/>
      </c>
      <c r="L51" s="160"/>
      <c r="M51" s="159"/>
    </row>
    <row r="52" spans="1:13" s="92" customFormat="1" ht="16.2" thickBot="1">
      <c r="A52" s="142" t="s">
        <v>122</v>
      </c>
      <c r="B52" s="147">
        <f t="shared" si="12"/>
        <v>1</v>
      </c>
      <c r="C52" s="160"/>
      <c r="D52" s="159"/>
      <c r="E52" s="147">
        <f t="shared" si="13"/>
        <v>2</v>
      </c>
      <c r="F52" s="160"/>
      <c r="G52" s="159"/>
      <c r="H52" s="147" t="str">
        <f t="shared" si="14"/>
        <v/>
      </c>
      <c r="I52" s="160"/>
      <c r="J52" s="159"/>
      <c r="K52" s="147" t="str">
        <f t="shared" si="15"/>
        <v/>
      </c>
      <c r="L52" s="160"/>
      <c r="M52" s="159"/>
    </row>
    <row r="53" spans="1:13" s="92" customFormat="1" ht="16.2" thickBot="1">
      <c r="A53" s="142" t="s">
        <v>123</v>
      </c>
      <c r="B53" s="147" t="str">
        <f t="shared" si="12"/>
        <v/>
      </c>
      <c r="C53" s="160"/>
      <c r="D53" s="159"/>
      <c r="E53" s="147" t="str">
        <f t="shared" si="13"/>
        <v/>
      </c>
      <c r="F53" s="160"/>
      <c r="G53" s="159"/>
      <c r="H53" s="147" t="str">
        <f t="shared" si="14"/>
        <v/>
      </c>
      <c r="I53" s="160"/>
      <c r="J53" s="159"/>
      <c r="K53" s="147" t="str">
        <f t="shared" si="15"/>
        <v/>
      </c>
      <c r="L53" s="160"/>
      <c r="M53" s="159"/>
    </row>
    <row r="54" spans="1:13" s="92" customFormat="1" ht="16.2" thickBot="1">
      <c r="A54" s="142" t="s">
        <v>124</v>
      </c>
      <c r="B54" s="147" t="str">
        <f t="shared" si="12"/>
        <v/>
      </c>
      <c r="C54" s="160"/>
      <c r="D54" s="159"/>
      <c r="E54" s="147" t="str">
        <f t="shared" si="13"/>
        <v/>
      </c>
      <c r="F54" s="160"/>
      <c r="G54" s="159"/>
      <c r="H54" s="147" t="str">
        <f t="shared" si="14"/>
        <v/>
      </c>
      <c r="I54" s="160"/>
      <c r="J54" s="159"/>
      <c r="K54" s="147" t="str">
        <f t="shared" si="15"/>
        <v/>
      </c>
      <c r="L54" s="160"/>
      <c r="M54" s="159"/>
    </row>
    <row r="55" spans="1:13" s="92" customFormat="1" ht="16.2" thickBot="1">
      <c r="A55" s="142" t="s">
        <v>125</v>
      </c>
      <c r="B55" s="147" t="str">
        <f t="shared" si="12"/>
        <v/>
      </c>
      <c r="C55" s="160"/>
      <c r="D55" s="159"/>
      <c r="E55" s="147" t="str">
        <f t="shared" si="13"/>
        <v/>
      </c>
      <c r="F55" s="160"/>
      <c r="G55" s="159"/>
      <c r="H55" s="147" t="str">
        <f t="shared" si="14"/>
        <v/>
      </c>
      <c r="I55" s="160"/>
      <c r="J55" s="159"/>
      <c r="K55" s="147" t="str">
        <f t="shared" si="15"/>
        <v/>
      </c>
      <c r="L55" s="160"/>
      <c r="M55" s="159"/>
    </row>
    <row r="56" spans="1:13" s="92" customFormat="1" ht="16.2" thickBot="1">
      <c r="A56" s="142" t="s">
        <v>126</v>
      </c>
      <c r="B56" s="147" t="str">
        <f t="shared" si="12"/>
        <v/>
      </c>
      <c r="C56" s="160"/>
      <c r="D56" s="159"/>
      <c r="E56" s="147" t="str">
        <f t="shared" si="13"/>
        <v/>
      </c>
      <c r="F56" s="160"/>
      <c r="G56" s="159"/>
      <c r="H56" s="147" t="str">
        <f t="shared" si="14"/>
        <v/>
      </c>
      <c r="I56" s="160"/>
      <c r="J56" s="159"/>
      <c r="K56" s="147" t="str">
        <f t="shared" si="15"/>
        <v/>
      </c>
      <c r="L56" s="160"/>
      <c r="M56" s="159"/>
    </row>
    <row r="57" spans="1:13" s="92" customFormat="1" ht="16.2" thickBot="1">
      <c r="A57" s="142" t="s">
        <v>127</v>
      </c>
      <c r="B57" s="148" t="str">
        <f>IFERROR(RANK(MIN(B17:D17),$B$3:$D$17,1),"")</f>
        <v/>
      </c>
      <c r="C57" s="160"/>
      <c r="D57" s="159"/>
      <c r="E57" s="148" t="str">
        <f t="shared" si="13"/>
        <v/>
      </c>
      <c r="F57" s="160"/>
      <c r="G57" s="159"/>
      <c r="H57" s="148" t="str">
        <f t="shared" si="14"/>
        <v/>
      </c>
      <c r="I57" s="160"/>
      <c r="J57" s="159"/>
      <c r="K57" s="148" t="str">
        <f t="shared" si="15"/>
        <v/>
      </c>
      <c r="L57" s="160"/>
      <c r="M57" s="159"/>
    </row>
    <row r="58" spans="1:13" ht="15" thickBot="1">
      <c r="B58" s="5"/>
      <c r="D58" s="6"/>
      <c r="E58" s="5"/>
      <c r="G58" s="6"/>
      <c r="H58" s="5"/>
      <c r="J58" s="6"/>
      <c r="K58" s="5"/>
      <c r="M58" s="6"/>
    </row>
    <row r="59" spans="1:13" ht="16.5" customHeight="1">
      <c r="B59" s="413" t="s">
        <v>68</v>
      </c>
      <c r="C59" s="414"/>
      <c r="D59" s="415"/>
      <c r="E59" s="413" t="s">
        <v>68</v>
      </c>
      <c r="F59" s="414"/>
      <c r="G59" s="415"/>
      <c r="H59" s="413" t="s">
        <v>68</v>
      </c>
      <c r="I59" s="414"/>
      <c r="J59" s="415"/>
      <c r="K59" s="413" t="s">
        <v>68</v>
      </c>
      <c r="L59" s="414"/>
      <c r="M59" s="415"/>
    </row>
    <row r="60" spans="1:13" ht="16.5" customHeight="1">
      <c r="B60" s="416"/>
      <c r="C60" s="417"/>
      <c r="D60" s="418"/>
      <c r="E60" s="416"/>
      <c r="F60" s="417"/>
      <c r="G60" s="418"/>
      <c r="H60" s="416"/>
      <c r="I60" s="417"/>
      <c r="J60" s="418"/>
      <c r="K60" s="416"/>
      <c r="L60" s="417"/>
      <c r="M60" s="418"/>
    </row>
    <row r="61" spans="1:13" ht="16.5" customHeight="1">
      <c r="B61" s="416"/>
      <c r="C61" s="417"/>
      <c r="D61" s="418"/>
      <c r="E61" s="416"/>
      <c r="F61" s="417"/>
      <c r="G61" s="418"/>
      <c r="H61" s="416"/>
      <c r="I61" s="417"/>
      <c r="J61" s="418"/>
      <c r="K61" s="416"/>
      <c r="L61" s="417"/>
      <c r="M61" s="418"/>
    </row>
    <row r="62" spans="1:13" ht="16.5" customHeight="1" thickBot="1">
      <c r="B62" s="419"/>
      <c r="C62" s="420"/>
      <c r="D62" s="421"/>
      <c r="E62" s="419"/>
      <c r="F62" s="420"/>
      <c r="G62" s="421"/>
      <c r="H62" s="419"/>
      <c r="I62" s="420"/>
      <c r="J62" s="421"/>
      <c r="K62" s="419"/>
      <c r="L62" s="420"/>
      <c r="M62" s="421"/>
    </row>
    <row r="63" spans="1:13" ht="47.4" thickBot="1">
      <c r="B63" s="144" t="s">
        <v>29</v>
      </c>
      <c r="C63" s="149"/>
      <c r="D63" s="144" t="s">
        <v>30</v>
      </c>
      <c r="E63" s="144" t="s">
        <v>29</v>
      </c>
      <c r="F63" s="149"/>
      <c r="G63" s="144" t="s">
        <v>30</v>
      </c>
      <c r="H63" s="144" t="s">
        <v>29</v>
      </c>
      <c r="I63" s="149"/>
      <c r="J63" s="144" t="s">
        <v>30</v>
      </c>
      <c r="K63" s="144" t="s">
        <v>29</v>
      </c>
      <c r="L63" s="149"/>
      <c r="M63" s="144" t="s">
        <v>30</v>
      </c>
    </row>
    <row r="64" spans="1:13" s="92" customFormat="1" ht="16.5" customHeight="1" thickBot="1">
      <c r="A64" s="142" t="s">
        <v>113</v>
      </c>
      <c r="B64" s="153">
        <f>IFERROR(RANK(MIN(B3:C3),$B$3:$C$17,1),"")</f>
        <v>17</v>
      </c>
      <c r="C64" s="154">
        <f t="shared" ref="C64:C69" si="16">IFERROR(MATCH(MIN(B3:C3),B3:C3,0),"")</f>
        <v>1</v>
      </c>
      <c r="D64" s="153" t="str">
        <f>IF(C64=1,$B$2,IF(C64=2,$C$2,""))</f>
        <v>Scénario1_PBT3</v>
      </c>
      <c r="E64" s="153">
        <f>IFERROR(RANK(MIN(E3:F3),$E$3:$F$17,1),"")</f>
        <v>10</v>
      </c>
      <c r="F64" s="154">
        <f>IFERROR(MATCH(MIN(E3:F3),E3:F3,0),"")</f>
        <v>1</v>
      </c>
      <c r="G64" s="153" t="str">
        <f>IF(F64=1,$E$2,IF(F64=2,$F$2,""))</f>
        <v>Scénario1_PBT3</v>
      </c>
      <c r="H64" s="153">
        <f>IFERROR(RANK(MIN(H3:I3),$H$3:$I$17,1),"")</f>
        <v>11</v>
      </c>
      <c r="I64" s="154">
        <f>IFERROR(MATCH(MIN(H3:I3),H3:I3,0),"")</f>
        <v>1</v>
      </c>
      <c r="J64" s="153" t="str">
        <f>IF(I64=1,$H$2,IF(I64=2,$I$2,""))</f>
        <v>Scénario1_PBT3</v>
      </c>
      <c r="K64" s="153">
        <f>IFERROR(RANK(MIN(K3:L3),$K$3:$L$17,1),"")</f>
        <v>8</v>
      </c>
      <c r="L64" s="154">
        <f>IFERROR(MATCH(MIN(K3:L3),K3:L3,0),"")</f>
        <v>1</v>
      </c>
      <c r="M64" s="153" t="str">
        <f>IF(L64=1,$K$2,IF(L64=2,$L$2,""))</f>
        <v>Scénario1_PBT3</v>
      </c>
    </row>
    <row r="65" spans="1:13" s="92" customFormat="1" ht="16.5" customHeight="1" thickBot="1">
      <c r="A65" s="142" t="s">
        <v>114</v>
      </c>
      <c r="B65" s="153">
        <f t="shared" ref="B65:B78" si="17">IFERROR(RANK(MIN(B4:C4),$B$3:$C$17,1),"")</f>
        <v>8</v>
      </c>
      <c r="C65" s="154">
        <f t="shared" si="16"/>
        <v>1</v>
      </c>
      <c r="D65" s="153" t="str">
        <f t="shared" ref="D65:D78" si="18">IF(C65=1,$B$2,IF(C65=2,$C$2,""))</f>
        <v>Scénario1_PBT3</v>
      </c>
      <c r="E65" s="153">
        <f t="shared" ref="E65:E78" si="19">IFERROR(RANK(MIN(E4:F4),$E$3:$F$17,1),"")</f>
        <v>5</v>
      </c>
      <c r="F65" s="154">
        <f t="shared" ref="F65:F78" si="20">IFERROR(MATCH(MIN(E4:F4),E4:F4,0),"")</f>
        <v>2</v>
      </c>
      <c r="G65" s="153" t="str">
        <f t="shared" ref="G65:G78" si="21">IF(F65=1,$E$2,IF(F65=2,$F$2,""))</f>
        <v>Scénario2_PBT2 (optionnel)</v>
      </c>
      <c r="H65" s="153">
        <f t="shared" ref="H65:H78" si="22">IFERROR(RANK(MIN(H4:I4),$H$3:$I$17,1),"")</f>
        <v>3</v>
      </c>
      <c r="I65" s="154">
        <f t="shared" ref="I65:I78" si="23">IFERROR(MATCH(MIN(H4:I4),H4:I4,0),"")</f>
        <v>1</v>
      </c>
      <c r="J65" s="153" t="str">
        <f t="shared" ref="J65:J78" si="24">IF(I65=1,$H$2,IF(I65=2,$I$2,""))</f>
        <v>Scénario1_PBT3</v>
      </c>
      <c r="K65" s="153">
        <f t="shared" ref="K65:K78" si="25">IFERROR(RANK(MIN(K4:L4),$K$3:$L$17,1),"")</f>
        <v>3</v>
      </c>
      <c r="L65" s="154">
        <f t="shared" ref="L65:L78" si="26">IFERROR(MATCH(MIN(K4:L4),K4:L4,0),"")</f>
        <v>1</v>
      </c>
      <c r="M65" s="153" t="str">
        <f t="shared" ref="M65:M78" si="27">IF(L65=1,$K$2,IF(L65=2,$L$2,""))</f>
        <v>Scénario1_PBT3</v>
      </c>
    </row>
    <row r="66" spans="1:13" s="92" customFormat="1" ht="16.5" customHeight="1" thickBot="1">
      <c r="A66" s="142" t="s">
        <v>115</v>
      </c>
      <c r="B66" s="153">
        <f t="shared" si="17"/>
        <v>11</v>
      </c>
      <c r="C66" s="154">
        <f t="shared" si="16"/>
        <v>1</v>
      </c>
      <c r="D66" s="153" t="str">
        <f t="shared" si="18"/>
        <v>Scénario1_PBT3</v>
      </c>
      <c r="E66" s="153">
        <f t="shared" si="19"/>
        <v>8</v>
      </c>
      <c r="F66" s="154">
        <f t="shared" si="20"/>
        <v>2</v>
      </c>
      <c r="G66" s="153" t="str">
        <f t="shared" si="21"/>
        <v>Scénario2_PBT2 (optionnel)</v>
      </c>
      <c r="H66" s="153">
        <f t="shared" si="22"/>
        <v>4</v>
      </c>
      <c r="I66" s="154">
        <f t="shared" si="23"/>
        <v>1</v>
      </c>
      <c r="J66" s="153" t="str">
        <f t="shared" si="24"/>
        <v>Scénario1_PBT3</v>
      </c>
      <c r="K66" s="153">
        <f t="shared" si="25"/>
        <v>5</v>
      </c>
      <c r="L66" s="154">
        <f t="shared" si="26"/>
        <v>1</v>
      </c>
      <c r="M66" s="153" t="str">
        <f t="shared" si="27"/>
        <v>Scénario1_PBT3</v>
      </c>
    </row>
    <row r="67" spans="1:13" s="92" customFormat="1" ht="16.5" customHeight="1" thickBot="1">
      <c r="A67" s="142" t="s">
        <v>116</v>
      </c>
      <c r="B67" s="153">
        <f t="shared" si="17"/>
        <v>12</v>
      </c>
      <c r="C67" s="154">
        <f t="shared" si="16"/>
        <v>2</v>
      </c>
      <c r="D67" s="153" t="str">
        <f t="shared" si="18"/>
        <v>Scénario2_PBT2 (optionnel)</v>
      </c>
      <c r="E67" s="153">
        <f t="shared" si="19"/>
        <v>7</v>
      </c>
      <c r="F67" s="154">
        <f t="shared" si="20"/>
        <v>1</v>
      </c>
      <c r="G67" s="153" t="str">
        <f t="shared" si="21"/>
        <v>Scénario1_PBT3</v>
      </c>
      <c r="H67" s="153">
        <f t="shared" si="22"/>
        <v>9</v>
      </c>
      <c r="I67" s="154">
        <f t="shared" si="23"/>
        <v>1</v>
      </c>
      <c r="J67" s="153" t="str">
        <f t="shared" si="24"/>
        <v>Scénario1_PBT3</v>
      </c>
      <c r="K67" s="153">
        <f t="shared" si="25"/>
        <v>9</v>
      </c>
      <c r="L67" s="154">
        <f t="shared" si="26"/>
        <v>1</v>
      </c>
      <c r="M67" s="153" t="str">
        <f t="shared" si="27"/>
        <v>Scénario1_PBT3</v>
      </c>
    </row>
    <row r="68" spans="1:13" s="92" customFormat="1" ht="16.5" customHeight="1" thickBot="1">
      <c r="A68" s="142" t="s">
        <v>117</v>
      </c>
      <c r="B68" s="153">
        <f t="shared" si="17"/>
        <v>5</v>
      </c>
      <c r="C68" s="154">
        <f t="shared" si="16"/>
        <v>1</v>
      </c>
      <c r="D68" s="153" t="str">
        <f t="shared" si="18"/>
        <v>Scénario1_PBT3</v>
      </c>
      <c r="E68" s="153">
        <f t="shared" si="19"/>
        <v>3</v>
      </c>
      <c r="F68" s="154">
        <f t="shared" si="20"/>
        <v>1</v>
      </c>
      <c r="G68" s="153" t="str">
        <f t="shared" si="21"/>
        <v>Scénario1_PBT3</v>
      </c>
      <c r="H68" s="153">
        <f t="shared" si="22"/>
        <v>1</v>
      </c>
      <c r="I68" s="154">
        <f t="shared" si="23"/>
        <v>1</v>
      </c>
      <c r="J68" s="153" t="str">
        <f t="shared" si="24"/>
        <v>Scénario1_PBT3</v>
      </c>
      <c r="K68" s="153">
        <f t="shared" si="25"/>
        <v>1</v>
      </c>
      <c r="L68" s="154">
        <f t="shared" si="26"/>
        <v>1</v>
      </c>
      <c r="M68" s="153" t="str">
        <f t="shared" si="27"/>
        <v>Scénario1_PBT3</v>
      </c>
    </row>
    <row r="69" spans="1:13" s="92" customFormat="1" ht="16.5" customHeight="1" thickBot="1">
      <c r="A69" s="142" t="s">
        <v>118</v>
      </c>
      <c r="B69" s="153">
        <f t="shared" si="17"/>
        <v>6</v>
      </c>
      <c r="C69" s="154">
        <f t="shared" si="16"/>
        <v>2</v>
      </c>
      <c r="D69" s="153" t="str">
        <f t="shared" si="18"/>
        <v>Scénario2_PBT2 (optionnel)</v>
      </c>
      <c r="E69" s="153">
        <f t="shared" si="19"/>
        <v>13</v>
      </c>
      <c r="F69" s="154">
        <f t="shared" si="20"/>
        <v>1</v>
      </c>
      <c r="G69" s="153" t="str">
        <f t="shared" si="21"/>
        <v>Scénario1_PBT3</v>
      </c>
      <c r="H69" s="153">
        <f t="shared" si="22"/>
        <v>10</v>
      </c>
      <c r="I69" s="154">
        <f t="shared" si="23"/>
        <v>1</v>
      </c>
      <c r="J69" s="153" t="str">
        <f t="shared" si="24"/>
        <v>Scénario1_PBT3</v>
      </c>
      <c r="K69" s="153">
        <f t="shared" si="25"/>
        <v>10</v>
      </c>
      <c r="L69" s="154">
        <f t="shared" si="26"/>
        <v>1</v>
      </c>
      <c r="M69" s="153" t="str">
        <f t="shared" si="27"/>
        <v>Scénario1_PBT3</v>
      </c>
    </row>
    <row r="70" spans="1:13" s="92" customFormat="1" ht="16.5" customHeight="1" thickBot="1">
      <c r="A70" s="142" t="s">
        <v>119</v>
      </c>
      <c r="B70" s="153">
        <f t="shared" si="17"/>
        <v>10</v>
      </c>
      <c r="C70" s="154">
        <f t="shared" ref="C70:C78" si="28">IFERROR(MATCH(MIN(B9:C9),B9:C9,0),"")</f>
        <v>2</v>
      </c>
      <c r="D70" s="153" t="str">
        <f t="shared" si="18"/>
        <v>Scénario2_PBT2 (optionnel)</v>
      </c>
      <c r="E70" s="153">
        <f t="shared" si="19"/>
        <v>4</v>
      </c>
      <c r="F70" s="154">
        <f t="shared" si="20"/>
        <v>1</v>
      </c>
      <c r="G70" s="153" t="str">
        <f t="shared" si="21"/>
        <v>Scénario1_PBT3</v>
      </c>
      <c r="H70" s="153">
        <f t="shared" si="22"/>
        <v>8</v>
      </c>
      <c r="I70" s="154">
        <f t="shared" si="23"/>
        <v>2</v>
      </c>
      <c r="J70" s="153" t="str">
        <f t="shared" si="24"/>
        <v>Scénario2_PBT2 (optionnel)</v>
      </c>
      <c r="K70" s="153">
        <f t="shared" si="25"/>
        <v>7</v>
      </c>
      <c r="L70" s="154">
        <f t="shared" si="26"/>
        <v>1</v>
      </c>
      <c r="M70" s="153" t="str">
        <f t="shared" si="27"/>
        <v>Scénario1_PBT3</v>
      </c>
    </row>
    <row r="71" spans="1:13" s="92" customFormat="1" ht="16.5" customHeight="1" thickBot="1">
      <c r="A71" s="142" t="s">
        <v>120</v>
      </c>
      <c r="B71" s="153">
        <f t="shared" si="17"/>
        <v>4</v>
      </c>
      <c r="C71" s="154">
        <f t="shared" si="28"/>
        <v>1</v>
      </c>
      <c r="D71" s="153" t="str">
        <f t="shared" si="18"/>
        <v>Scénario1_PBT3</v>
      </c>
      <c r="E71" s="153">
        <f t="shared" si="19"/>
        <v>1</v>
      </c>
      <c r="F71" s="154">
        <f t="shared" si="20"/>
        <v>1</v>
      </c>
      <c r="G71" s="153" t="str">
        <f t="shared" si="21"/>
        <v>Scénario1_PBT3</v>
      </c>
      <c r="H71" s="153">
        <f t="shared" si="22"/>
        <v>6</v>
      </c>
      <c r="I71" s="154">
        <f t="shared" si="23"/>
        <v>1</v>
      </c>
      <c r="J71" s="153" t="str">
        <f t="shared" si="24"/>
        <v>Scénario1_PBT3</v>
      </c>
      <c r="K71" s="153" t="str">
        <f t="shared" si="25"/>
        <v/>
      </c>
      <c r="L71" s="154" t="str">
        <f t="shared" si="26"/>
        <v/>
      </c>
      <c r="M71" s="153" t="str">
        <f t="shared" si="27"/>
        <v/>
      </c>
    </row>
    <row r="72" spans="1:13" s="92" customFormat="1" ht="16.5" customHeight="1" thickBot="1">
      <c r="A72" s="142" t="s">
        <v>121</v>
      </c>
      <c r="B72" s="153">
        <f t="shared" si="17"/>
        <v>3</v>
      </c>
      <c r="C72" s="154">
        <f t="shared" si="28"/>
        <v>1</v>
      </c>
      <c r="D72" s="153" t="str">
        <f t="shared" si="18"/>
        <v>Scénario1_PBT3</v>
      </c>
      <c r="E72" s="153">
        <f t="shared" si="19"/>
        <v>12</v>
      </c>
      <c r="F72" s="154">
        <f t="shared" si="20"/>
        <v>1</v>
      </c>
      <c r="G72" s="153" t="str">
        <f t="shared" si="21"/>
        <v>Scénario1_PBT3</v>
      </c>
      <c r="H72" s="153">
        <f t="shared" si="22"/>
        <v>2</v>
      </c>
      <c r="I72" s="154">
        <f t="shared" si="23"/>
        <v>2</v>
      </c>
      <c r="J72" s="153" t="str">
        <f t="shared" si="24"/>
        <v>Scénario2_PBT2 (optionnel)</v>
      </c>
      <c r="K72" s="153" t="str">
        <f t="shared" si="25"/>
        <v/>
      </c>
      <c r="L72" s="154" t="str">
        <f t="shared" si="26"/>
        <v/>
      </c>
      <c r="M72" s="153" t="str">
        <f t="shared" si="27"/>
        <v/>
      </c>
    </row>
    <row r="73" spans="1:13" s="92" customFormat="1" ht="16.5" customHeight="1" thickBot="1">
      <c r="A73" s="142" t="s">
        <v>122</v>
      </c>
      <c r="B73" s="153">
        <f t="shared" si="17"/>
        <v>1</v>
      </c>
      <c r="C73" s="154">
        <f t="shared" si="28"/>
        <v>2</v>
      </c>
      <c r="D73" s="153" t="str">
        <f t="shared" si="18"/>
        <v>Scénario2_PBT2 (optionnel)</v>
      </c>
      <c r="E73" s="153">
        <f t="shared" si="19"/>
        <v>2</v>
      </c>
      <c r="F73" s="154">
        <f t="shared" si="20"/>
        <v>1</v>
      </c>
      <c r="G73" s="153" t="str">
        <f t="shared" si="21"/>
        <v>Scénario1_PBT3</v>
      </c>
      <c r="H73" s="153" t="str">
        <f t="shared" si="22"/>
        <v/>
      </c>
      <c r="I73" s="154" t="str">
        <f t="shared" si="23"/>
        <v/>
      </c>
      <c r="J73" s="153" t="str">
        <f t="shared" si="24"/>
        <v/>
      </c>
      <c r="K73" s="153" t="str">
        <f t="shared" si="25"/>
        <v/>
      </c>
      <c r="L73" s="154" t="str">
        <f t="shared" si="26"/>
        <v/>
      </c>
      <c r="M73" s="153" t="str">
        <f t="shared" si="27"/>
        <v/>
      </c>
    </row>
    <row r="74" spans="1:13" s="92" customFormat="1" ht="16.5" customHeight="1" thickBot="1">
      <c r="A74" s="142" t="s">
        <v>123</v>
      </c>
      <c r="B74" s="153" t="str">
        <f t="shared" si="17"/>
        <v/>
      </c>
      <c r="C74" s="154" t="str">
        <f t="shared" si="28"/>
        <v/>
      </c>
      <c r="D74" s="153" t="str">
        <f t="shared" si="18"/>
        <v/>
      </c>
      <c r="E74" s="153" t="str">
        <f t="shared" si="19"/>
        <v/>
      </c>
      <c r="F74" s="154" t="str">
        <f t="shared" si="20"/>
        <v/>
      </c>
      <c r="G74" s="153" t="str">
        <f t="shared" si="21"/>
        <v/>
      </c>
      <c r="H74" s="153" t="str">
        <f t="shared" si="22"/>
        <v/>
      </c>
      <c r="I74" s="154" t="str">
        <f t="shared" si="23"/>
        <v/>
      </c>
      <c r="J74" s="153" t="str">
        <f t="shared" si="24"/>
        <v/>
      </c>
      <c r="K74" s="153" t="str">
        <f t="shared" si="25"/>
        <v/>
      </c>
      <c r="L74" s="154" t="str">
        <f t="shared" si="26"/>
        <v/>
      </c>
      <c r="M74" s="153" t="str">
        <f t="shared" si="27"/>
        <v/>
      </c>
    </row>
    <row r="75" spans="1:13" s="92" customFormat="1" ht="16.5" customHeight="1" thickBot="1">
      <c r="A75" s="142" t="s">
        <v>124</v>
      </c>
      <c r="B75" s="153" t="str">
        <f t="shared" si="17"/>
        <v/>
      </c>
      <c r="C75" s="154" t="str">
        <f t="shared" si="28"/>
        <v/>
      </c>
      <c r="D75" s="153" t="str">
        <f t="shared" si="18"/>
        <v/>
      </c>
      <c r="E75" s="153" t="str">
        <f t="shared" si="19"/>
        <v/>
      </c>
      <c r="F75" s="154" t="str">
        <f t="shared" si="20"/>
        <v/>
      </c>
      <c r="G75" s="153" t="str">
        <f t="shared" si="21"/>
        <v/>
      </c>
      <c r="H75" s="153" t="str">
        <f t="shared" si="22"/>
        <v/>
      </c>
      <c r="I75" s="154" t="str">
        <f t="shared" si="23"/>
        <v/>
      </c>
      <c r="J75" s="153" t="str">
        <f t="shared" si="24"/>
        <v/>
      </c>
      <c r="K75" s="153" t="str">
        <f t="shared" si="25"/>
        <v/>
      </c>
      <c r="L75" s="154" t="str">
        <f t="shared" si="26"/>
        <v/>
      </c>
      <c r="M75" s="153" t="str">
        <f t="shared" si="27"/>
        <v/>
      </c>
    </row>
    <row r="76" spans="1:13" s="92" customFormat="1" ht="16.5" customHeight="1" thickBot="1">
      <c r="A76" s="142" t="s">
        <v>125</v>
      </c>
      <c r="B76" s="153" t="str">
        <f t="shared" si="17"/>
        <v/>
      </c>
      <c r="C76" s="154" t="str">
        <f t="shared" si="28"/>
        <v/>
      </c>
      <c r="D76" s="153" t="str">
        <f t="shared" si="18"/>
        <v/>
      </c>
      <c r="E76" s="153" t="str">
        <f t="shared" si="19"/>
        <v/>
      </c>
      <c r="F76" s="154" t="str">
        <f t="shared" si="20"/>
        <v/>
      </c>
      <c r="G76" s="153" t="str">
        <f t="shared" si="21"/>
        <v/>
      </c>
      <c r="H76" s="153" t="str">
        <f t="shared" si="22"/>
        <v/>
      </c>
      <c r="I76" s="154" t="str">
        <f t="shared" si="23"/>
        <v/>
      </c>
      <c r="J76" s="153" t="str">
        <f t="shared" si="24"/>
        <v/>
      </c>
      <c r="K76" s="153" t="str">
        <f t="shared" si="25"/>
        <v/>
      </c>
      <c r="L76" s="154" t="str">
        <f t="shared" si="26"/>
        <v/>
      </c>
      <c r="M76" s="153" t="str">
        <f t="shared" si="27"/>
        <v/>
      </c>
    </row>
    <row r="77" spans="1:13" s="92" customFormat="1" ht="16.5" customHeight="1" thickBot="1">
      <c r="A77" s="142" t="s">
        <v>126</v>
      </c>
      <c r="B77" s="153" t="str">
        <f t="shared" si="17"/>
        <v/>
      </c>
      <c r="C77" s="154" t="str">
        <f t="shared" si="28"/>
        <v/>
      </c>
      <c r="D77" s="153" t="str">
        <f t="shared" si="18"/>
        <v/>
      </c>
      <c r="E77" s="153" t="str">
        <f t="shared" si="19"/>
        <v/>
      </c>
      <c r="F77" s="154" t="str">
        <f t="shared" si="20"/>
        <v/>
      </c>
      <c r="G77" s="153" t="str">
        <f t="shared" si="21"/>
        <v/>
      </c>
      <c r="H77" s="153" t="str">
        <f t="shared" si="22"/>
        <v/>
      </c>
      <c r="I77" s="154" t="str">
        <f t="shared" si="23"/>
        <v/>
      </c>
      <c r="J77" s="153" t="str">
        <f t="shared" si="24"/>
        <v/>
      </c>
      <c r="K77" s="153" t="str">
        <f t="shared" si="25"/>
        <v/>
      </c>
      <c r="L77" s="154" t="str">
        <f t="shared" si="26"/>
        <v/>
      </c>
      <c r="M77" s="153" t="str">
        <f t="shared" si="27"/>
        <v/>
      </c>
    </row>
    <row r="78" spans="1:13" s="92" customFormat="1" ht="16.5" customHeight="1" thickBot="1">
      <c r="A78" s="142" t="s">
        <v>127</v>
      </c>
      <c r="B78" s="155" t="str">
        <f t="shared" si="17"/>
        <v/>
      </c>
      <c r="C78" s="154" t="str">
        <f t="shared" si="28"/>
        <v/>
      </c>
      <c r="D78" s="155" t="str">
        <f t="shared" si="18"/>
        <v/>
      </c>
      <c r="E78" s="155" t="str">
        <f t="shared" si="19"/>
        <v/>
      </c>
      <c r="F78" s="154" t="str">
        <f t="shared" si="20"/>
        <v/>
      </c>
      <c r="G78" s="155" t="str">
        <f t="shared" si="21"/>
        <v/>
      </c>
      <c r="H78" s="155" t="str">
        <f t="shared" si="22"/>
        <v/>
      </c>
      <c r="I78" s="154" t="str">
        <f t="shared" si="23"/>
        <v/>
      </c>
      <c r="J78" s="155" t="str">
        <f t="shared" si="24"/>
        <v/>
      </c>
      <c r="K78" s="155" t="str">
        <f t="shared" si="25"/>
        <v/>
      </c>
      <c r="L78" s="154" t="str">
        <f t="shared" si="26"/>
        <v/>
      </c>
      <c r="M78" s="155" t="str">
        <f t="shared" si="27"/>
        <v/>
      </c>
    </row>
    <row r="79" spans="1:13" ht="15" thickBot="1">
      <c r="B79" s="5"/>
      <c r="D79" s="6"/>
      <c r="E79" s="5"/>
      <c r="G79" s="6"/>
      <c r="H79" s="5"/>
      <c r="J79" s="6"/>
      <c r="K79" s="5"/>
      <c r="M79" s="6"/>
    </row>
    <row r="80" spans="1:13" ht="15.75" customHeight="1">
      <c r="B80" s="413" t="s">
        <v>69</v>
      </c>
      <c r="C80" s="414"/>
      <c r="D80" s="415"/>
      <c r="E80" s="413" t="s">
        <v>69</v>
      </c>
      <c r="F80" s="414"/>
      <c r="G80" s="415"/>
      <c r="H80" s="413" t="s">
        <v>69</v>
      </c>
      <c r="I80" s="414"/>
      <c r="J80" s="415"/>
      <c r="K80" s="413" t="s">
        <v>69</v>
      </c>
      <c r="L80" s="414"/>
      <c r="M80" s="415"/>
    </row>
    <row r="81" spans="1:13" ht="15.75" customHeight="1">
      <c r="B81" s="416"/>
      <c r="C81" s="417"/>
      <c r="D81" s="418"/>
      <c r="E81" s="416"/>
      <c r="F81" s="417"/>
      <c r="G81" s="418"/>
      <c r="H81" s="416"/>
      <c r="I81" s="417"/>
      <c r="J81" s="418"/>
      <c r="K81" s="416"/>
      <c r="L81" s="417"/>
      <c r="M81" s="418"/>
    </row>
    <row r="82" spans="1:13" ht="15.75" customHeight="1">
      <c r="B82" s="416"/>
      <c r="C82" s="417"/>
      <c r="D82" s="418"/>
      <c r="E82" s="416"/>
      <c r="F82" s="417"/>
      <c r="G82" s="418"/>
      <c r="H82" s="416"/>
      <c r="I82" s="417"/>
      <c r="J82" s="418"/>
      <c r="K82" s="416"/>
      <c r="L82" s="417"/>
      <c r="M82" s="418"/>
    </row>
    <row r="83" spans="1:13" ht="15.75" customHeight="1" thickBot="1">
      <c r="B83" s="419"/>
      <c r="C83" s="420"/>
      <c r="D83" s="421"/>
      <c r="E83" s="419"/>
      <c r="F83" s="420"/>
      <c r="G83" s="421"/>
      <c r="H83" s="419"/>
      <c r="I83" s="420"/>
      <c r="J83" s="421"/>
      <c r="K83" s="419"/>
      <c r="L83" s="420"/>
      <c r="M83" s="421"/>
    </row>
    <row r="84" spans="1:13" s="150" customFormat="1" ht="47.4" thickBot="1">
      <c r="B84" s="151" t="s">
        <v>29</v>
      </c>
      <c r="C84" s="152"/>
      <c r="D84" s="151" t="s">
        <v>30</v>
      </c>
      <c r="E84" s="151" t="s">
        <v>29</v>
      </c>
      <c r="F84" s="152"/>
      <c r="G84" s="151" t="s">
        <v>30</v>
      </c>
      <c r="H84" s="151" t="s">
        <v>29</v>
      </c>
      <c r="I84" s="152"/>
      <c r="J84" s="151" t="s">
        <v>30</v>
      </c>
      <c r="K84" s="151" t="s">
        <v>29</v>
      </c>
      <c r="L84" s="152"/>
      <c r="M84" s="151" t="s">
        <v>30</v>
      </c>
    </row>
    <row r="85" spans="1:13" s="92" customFormat="1" ht="17.25" customHeight="1" thickBot="1">
      <c r="A85" s="142" t="s">
        <v>113</v>
      </c>
      <c r="B85" s="147">
        <f>IFERROR(RANK(MIN(B3:D3),$B$3:$D$17,1),"")</f>
        <v>18</v>
      </c>
      <c r="C85" s="161">
        <f>IFERROR(MATCH(MIN(B3:D3),B3:D3,0),"")</f>
        <v>3</v>
      </c>
      <c r="D85" s="147" t="str">
        <f>IF(C85=1,$B$2,IF(C85=2,$C$2,IF(C85=3,$D$2,"")))</f>
        <v>Scénario3_PBT2 (optionnel)</v>
      </c>
      <c r="E85" s="147">
        <f>IFERROR(RANK(MIN(E3:G3),$E$3:$G$17,1),"")</f>
        <v>13</v>
      </c>
      <c r="F85" s="161">
        <f>IFERROR(MATCH(MIN(E3:G3),E3:G3,0),"")</f>
        <v>1</v>
      </c>
      <c r="G85" s="147" t="str">
        <f>IF(F85=1,$E$2,IF(F85=2,$F$2,IF(F85=3,$G$2,"")))</f>
        <v>Scénario1_PBT3</v>
      </c>
      <c r="H85" s="147">
        <f>IFERROR(RANK(MIN(H3:J3),$H$3:$J$17,1),"")</f>
        <v>11</v>
      </c>
      <c r="I85" s="161">
        <f>IFERROR(MATCH(MIN(H3:J3),H3:J3,0),"")</f>
        <v>1</v>
      </c>
      <c r="J85" s="147" t="str">
        <f>IF(I85=1,$H$2,IF(I85=2,$I$2,IF(I85=3,$J$2,"")))</f>
        <v>Scénario1_PBT3</v>
      </c>
      <c r="K85" s="147">
        <f>IFERROR(RANK(MIN(K3:M3),$K$3:$M$17,1),"")</f>
        <v>9</v>
      </c>
      <c r="L85" s="161">
        <f>IFERROR(MATCH(MIN(K3:M3),K3:M3,0),"")</f>
        <v>1</v>
      </c>
      <c r="M85" s="147" t="str">
        <f>IF(L85=1,$K$2,IF(L85=2,$L$2,IF(L85=3,$M$2,"")))</f>
        <v>Scénario1_PBT3</v>
      </c>
    </row>
    <row r="86" spans="1:13" s="92" customFormat="1" ht="17.25" customHeight="1" thickBot="1">
      <c r="A86" s="142" t="s">
        <v>114</v>
      </c>
      <c r="B86" s="147">
        <f t="shared" ref="B86:B99" si="29">IFERROR(RANK(MIN(B4:D4),$B$3:$D$17,1),"")</f>
        <v>8</v>
      </c>
      <c r="C86" s="161">
        <f t="shared" ref="C86:C99" si="30">IFERROR(MATCH(MIN(B4:D4),B4:D4,0),"")</f>
        <v>1</v>
      </c>
      <c r="D86" s="147" t="str">
        <f t="shared" ref="D86:D99" si="31">IF(C86=1,$B$2,IF(C86=2,$C$2,IF(C86=3,$D$2,"")))</f>
        <v>Scénario1_PBT3</v>
      </c>
      <c r="E86" s="147">
        <f t="shared" ref="E86:E99" si="32">IFERROR(RANK(MIN(E4:G4),$E$3:$G$17,1),"")</f>
        <v>6</v>
      </c>
      <c r="F86" s="161">
        <f t="shared" ref="F86:F99" si="33">IFERROR(MATCH(MIN(E4:G4),E4:G4,0),"")</f>
        <v>2</v>
      </c>
      <c r="G86" s="147" t="str">
        <f t="shared" ref="G86:G99" si="34">IF(F86=1,$E$2,IF(F86=2,$F$2,IF(F86=3,$G$2,"")))</f>
        <v>Scénario2_PBT2 (optionnel)</v>
      </c>
      <c r="H86" s="147">
        <f t="shared" ref="H86:H99" si="35">IFERROR(RANK(MIN(H4:J4),$H$3:$J$17,1),"")</f>
        <v>3</v>
      </c>
      <c r="I86" s="161">
        <f t="shared" ref="I86:I99" si="36">IFERROR(MATCH(MIN(H4:J4),H4:J4,0),"")</f>
        <v>1</v>
      </c>
      <c r="J86" s="147" t="str">
        <f t="shared" ref="J86:J99" si="37">IF(I86=1,$H$2,IF(I86=2,$I$2,IF(I86=3,$J$2,"")))</f>
        <v>Scénario1_PBT3</v>
      </c>
      <c r="K86" s="147">
        <f t="shared" ref="K86:K99" si="38">IFERROR(RANK(MIN(K4:M4),$K$3:$M$17,1),"")</f>
        <v>4</v>
      </c>
      <c r="L86" s="161">
        <f t="shared" ref="L86:L99" si="39">IFERROR(MATCH(MIN(K4:M4),K4:M4,0),"")</f>
        <v>1</v>
      </c>
      <c r="M86" s="147" t="str">
        <f t="shared" ref="M86:M99" si="40">IF(L86=1,$K$2,IF(L86=2,$L$2,IF(L86=3,$M$2,"")))</f>
        <v>Scénario1_PBT3</v>
      </c>
    </row>
    <row r="87" spans="1:13" s="92" customFormat="1" ht="17.25" customHeight="1" thickBot="1">
      <c r="A87" s="142" t="s">
        <v>115</v>
      </c>
      <c r="B87" s="147">
        <f t="shared" si="29"/>
        <v>13</v>
      </c>
      <c r="C87" s="161">
        <f t="shared" si="30"/>
        <v>1</v>
      </c>
      <c r="D87" s="147" t="str">
        <f t="shared" si="31"/>
        <v>Scénario1_PBT3</v>
      </c>
      <c r="E87" s="147">
        <f t="shared" si="32"/>
        <v>10</v>
      </c>
      <c r="F87" s="161">
        <f t="shared" si="33"/>
        <v>3</v>
      </c>
      <c r="G87" s="147" t="str">
        <f t="shared" si="34"/>
        <v>Scénario3_PBT2 (optionnel)</v>
      </c>
      <c r="H87" s="147">
        <f t="shared" si="35"/>
        <v>4</v>
      </c>
      <c r="I87" s="161">
        <f t="shared" si="36"/>
        <v>1</v>
      </c>
      <c r="J87" s="147" t="str">
        <f t="shared" si="37"/>
        <v>Scénario1_PBT3</v>
      </c>
      <c r="K87" s="147">
        <f t="shared" si="38"/>
        <v>6</v>
      </c>
      <c r="L87" s="161">
        <f t="shared" si="39"/>
        <v>1</v>
      </c>
      <c r="M87" s="147" t="str">
        <f t="shared" si="40"/>
        <v>Scénario1_PBT3</v>
      </c>
    </row>
    <row r="88" spans="1:13" s="92" customFormat="1" ht="17.25" customHeight="1" thickBot="1">
      <c r="A88" s="142" t="s">
        <v>116</v>
      </c>
      <c r="B88" s="147">
        <f t="shared" si="29"/>
        <v>12</v>
      </c>
      <c r="C88" s="161">
        <f t="shared" si="30"/>
        <v>3</v>
      </c>
      <c r="D88" s="147" t="str">
        <f t="shared" si="31"/>
        <v>Scénario3_PBT2 (optionnel)</v>
      </c>
      <c r="E88" s="147">
        <f t="shared" si="32"/>
        <v>9</v>
      </c>
      <c r="F88" s="161">
        <f t="shared" si="33"/>
        <v>1</v>
      </c>
      <c r="G88" s="147" t="str">
        <f t="shared" si="34"/>
        <v>Scénario1_PBT3</v>
      </c>
      <c r="H88" s="147">
        <f t="shared" si="35"/>
        <v>9</v>
      </c>
      <c r="I88" s="161">
        <f t="shared" si="36"/>
        <v>1</v>
      </c>
      <c r="J88" s="147" t="str">
        <f t="shared" si="37"/>
        <v>Scénario1_PBT3</v>
      </c>
      <c r="K88" s="147">
        <f t="shared" si="38"/>
        <v>10</v>
      </c>
      <c r="L88" s="161">
        <f t="shared" si="39"/>
        <v>1</v>
      </c>
      <c r="M88" s="147" t="str">
        <f t="shared" si="40"/>
        <v>Scénario1_PBT3</v>
      </c>
    </row>
    <row r="89" spans="1:13" s="92" customFormat="1" ht="17.25" customHeight="1" thickBot="1">
      <c r="A89" s="142" t="s">
        <v>117</v>
      </c>
      <c r="B89" s="147">
        <f t="shared" si="29"/>
        <v>5</v>
      </c>
      <c r="C89" s="161">
        <f t="shared" si="30"/>
        <v>1</v>
      </c>
      <c r="D89" s="147" t="str">
        <f t="shared" si="31"/>
        <v>Scénario1_PBT3</v>
      </c>
      <c r="E89" s="147">
        <f t="shared" si="32"/>
        <v>4</v>
      </c>
      <c r="F89" s="161">
        <f t="shared" si="33"/>
        <v>1</v>
      </c>
      <c r="G89" s="147" t="str">
        <f t="shared" si="34"/>
        <v>Scénario1_PBT3</v>
      </c>
      <c r="H89" s="147">
        <f t="shared" si="35"/>
        <v>1</v>
      </c>
      <c r="I89" s="161">
        <f t="shared" si="36"/>
        <v>1</v>
      </c>
      <c r="J89" s="147" t="str">
        <f t="shared" si="37"/>
        <v>Scénario1_PBT3</v>
      </c>
      <c r="K89" s="147">
        <f t="shared" si="38"/>
        <v>1</v>
      </c>
      <c r="L89" s="161">
        <f t="shared" si="39"/>
        <v>1</v>
      </c>
      <c r="M89" s="147" t="str">
        <f t="shared" si="40"/>
        <v>Scénario1_PBT3</v>
      </c>
    </row>
    <row r="90" spans="1:13" s="92" customFormat="1" ht="17.25" customHeight="1" thickBot="1">
      <c r="A90" s="142" t="s">
        <v>118</v>
      </c>
      <c r="B90" s="147">
        <f t="shared" si="29"/>
        <v>6</v>
      </c>
      <c r="C90" s="161">
        <f t="shared" si="30"/>
        <v>2</v>
      </c>
      <c r="D90" s="147" t="str">
        <f t="shared" si="31"/>
        <v>Scénario2_PBT2 (optionnel)</v>
      </c>
      <c r="E90" s="147">
        <f t="shared" si="32"/>
        <v>17</v>
      </c>
      <c r="F90" s="161">
        <f t="shared" si="33"/>
        <v>1</v>
      </c>
      <c r="G90" s="147" t="str">
        <f t="shared" si="34"/>
        <v>Scénario1_PBT3</v>
      </c>
      <c r="H90" s="147">
        <f t="shared" si="35"/>
        <v>10</v>
      </c>
      <c r="I90" s="161">
        <f t="shared" si="36"/>
        <v>1</v>
      </c>
      <c r="J90" s="147" t="str">
        <f t="shared" si="37"/>
        <v>Scénario1_PBT3</v>
      </c>
      <c r="K90" s="147">
        <f t="shared" si="38"/>
        <v>11</v>
      </c>
      <c r="L90" s="161">
        <f t="shared" si="39"/>
        <v>1</v>
      </c>
      <c r="M90" s="147" t="str">
        <f t="shared" si="40"/>
        <v>Scénario1_PBT3</v>
      </c>
    </row>
    <row r="91" spans="1:13" s="92" customFormat="1" ht="17.25" customHeight="1" thickBot="1">
      <c r="A91" s="142" t="s">
        <v>119</v>
      </c>
      <c r="B91" s="147">
        <f t="shared" si="29"/>
        <v>11</v>
      </c>
      <c r="C91" s="161">
        <f t="shared" si="30"/>
        <v>2</v>
      </c>
      <c r="D91" s="147" t="str">
        <f t="shared" si="31"/>
        <v>Scénario2_PBT2 (optionnel)</v>
      </c>
      <c r="E91" s="147">
        <f t="shared" si="32"/>
        <v>5</v>
      </c>
      <c r="F91" s="161">
        <f t="shared" si="33"/>
        <v>1</v>
      </c>
      <c r="G91" s="147" t="str">
        <f t="shared" si="34"/>
        <v>Scénario1_PBT3</v>
      </c>
      <c r="H91" s="147">
        <f t="shared" si="35"/>
        <v>8</v>
      </c>
      <c r="I91" s="161">
        <f t="shared" si="36"/>
        <v>2</v>
      </c>
      <c r="J91" s="147" t="str">
        <f t="shared" si="37"/>
        <v>Scénario2_PBT2 (optionnel)</v>
      </c>
      <c r="K91" s="147">
        <f t="shared" si="38"/>
        <v>8</v>
      </c>
      <c r="L91" s="161">
        <f t="shared" si="39"/>
        <v>1</v>
      </c>
      <c r="M91" s="147" t="str">
        <f t="shared" si="40"/>
        <v>Scénario1_PBT3</v>
      </c>
    </row>
    <row r="92" spans="1:13" s="92" customFormat="1" ht="17.25" customHeight="1" thickBot="1">
      <c r="A92" s="142" t="s">
        <v>120</v>
      </c>
      <c r="B92" s="147">
        <f t="shared" si="29"/>
        <v>4</v>
      </c>
      <c r="C92" s="161">
        <f t="shared" si="30"/>
        <v>1</v>
      </c>
      <c r="D92" s="147" t="str">
        <f t="shared" si="31"/>
        <v>Scénario1_PBT3</v>
      </c>
      <c r="E92" s="147">
        <f t="shared" si="32"/>
        <v>1</v>
      </c>
      <c r="F92" s="161">
        <f t="shared" si="33"/>
        <v>1</v>
      </c>
      <c r="G92" s="147" t="str">
        <f t="shared" si="34"/>
        <v>Scénario1_PBT3</v>
      </c>
      <c r="H92" s="147">
        <f t="shared" si="35"/>
        <v>6</v>
      </c>
      <c r="I92" s="161">
        <f t="shared" si="36"/>
        <v>1</v>
      </c>
      <c r="J92" s="147" t="str">
        <f t="shared" si="37"/>
        <v>Scénario1_PBT3</v>
      </c>
      <c r="K92" s="147" t="str">
        <f t="shared" si="38"/>
        <v/>
      </c>
      <c r="L92" s="161" t="str">
        <f t="shared" si="39"/>
        <v/>
      </c>
      <c r="M92" s="147" t="str">
        <f t="shared" si="40"/>
        <v/>
      </c>
    </row>
    <row r="93" spans="1:13" s="92" customFormat="1" ht="17.25" customHeight="1" thickBot="1">
      <c r="A93" s="142" t="s">
        <v>121</v>
      </c>
      <c r="B93" s="147">
        <f t="shared" si="29"/>
        <v>3</v>
      </c>
      <c r="C93" s="161">
        <f t="shared" si="30"/>
        <v>1</v>
      </c>
      <c r="D93" s="147" t="str">
        <f t="shared" si="31"/>
        <v>Scénario1_PBT3</v>
      </c>
      <c r="E93" s="147">
        <f t="shared" si="32"/>
        <v>2</v>
      </c>
      <c r="F93" s="161">
        <f t="shared" si="33"/>
        <v>3</v>
      </c>
      <c r="G93" s="147" t="str">
        <f t="shared" si="34"/>
        <v>Scénario3_PBT2 (optionnel)</v>
      </c>
      <c r="H93" s="147">
        <f t="shared" si="35"/>
        <v>2</v>
      </c>
      <c r="I93" s="161">
        <f t="shared" si="36"/>
        <v>2</v>
      </c>
      <c r="J93" s="147" t="str">
        <f t="shared" si="37"/>
        <v>Scénario2_PBT2 (optionnel)</v>
      </c>
      <c r="K93" s="147" t="str">
        <f t="shared" si="38"/>
        <v/>
      </c>
      <c r="L93" s="161" t="str">
        <f t="shared" si="39"/>
        <v/>
      </c>
      <c r="M93" s="147" t="str">
        <f t="shared" si="40"/>
        <v/>
      </c>
    </row>
    <row r="94" spans="1:13" s="92" customFormat="1" ht="17.25" customHeight="1" thickBot="1">
      <c r="A94" s="142" t="s">
        <v>122</v>
      </c>
      <c r="B94" s="147">
        <f t="shared" si="29"/>
        <v>1</v>
      </c>
      <c r="C94" s="161">
        <f t="shared" si="30"/>
        <v>2</v>
      </c>
      <c r="D94" s="147" t="str">
        <f t="shared" si="31"/>
        <v>Scénario2_PBT2 (optionnel)</v>
      </c>
      <c r="E94" s="147">
        <f t="shared" si="32"/>
        <v>3</v>
      </c>
      <c r="F94" s="161">
        <f t="shared" si="33"/>
        <v>1</v>
      </c>
      <c r="G94" s="147" t="str">
        <f t="shared" si="34"/>
        <v>Scénario1_PBT3</v>
      </c>
      <c r="H94" s="147" t="str">
        <f t="shared" si="35"/>
        <v/>
      </c>
      <c r="I94" s="161" t="str">
        <f t="shared" si="36"/>
        <v/>
      </c>
      <c r="J94" s="147" t="str">
        <f t="shared" si="37"/>
        <v/>
      </c>
      <c r="K94" s="147" t="str">
        <f t="shared" si="38"/>
        <v/>
      </c>
      <c r="L94" s="161" t="str">
        <f t="shared" si="39"/>
        <v/>
      </c>
      <c r="M94" s="147" t="str">
        <f t="shared" si="40"/>
        <v/>
      </c>
    </row>
    <row r="95" spans="1:13" s="92" customFormat="1" ht="17.25" customHeight="1" thickBot="1">
      <c r="A95" s="142" t="s">
        <v>123</v>
      </c>
      <c r="B95" s="147" t="str">
        <f t="shared" si="29"/>
        <v/>
      </c>
      <c r="C95" s="161" t="str">
        <f t="shared" si="30"/>
        <v/>
      </c>
      <c r="D95" s="147" t="str">
        <f t="shared" si="31"/>
        <v/>
      </c>
      <c r="E95" s="147" t="str">
        <f t="shared" si="32"/>
        <v/>
      </c>
      <c r="F95" s="161" t="str">
        <f t="shared" si="33"/>
        <v/>
      </c>
      <c r="G95" s="147" t="str">
        <f t="shared" si="34"/>
        <v/>
      </c>
      <c r="H95" s="147" t="str">
        <f t="shared" si="35"/>
        <v/>
      </c>
      <c r="I95" s="161" t="str">
        <f t="shared" si="36"/>
        <v/>
      </c>
      <c r="J95" s="147" t="str">
        <f t="shared" si="37"/>
        <v/>
      </c>
      <c r="K95" s="147" t="str">
        <f t="shared" si="38"/>
        <v/>
      </c>
      <c r="L95" s="161" t="str">
        <f t="shared" si="39"/>
        <v/>
      </c>
      <c r="M95" s="147" t="str">
        <f t="shared" si="40"/>
        <v/>
      </c>
    </row>
    <row r="96" spans="1:13" s="92" customFormat="1" ht="17.25" customHeight="1" thickBot="1">
      <c r="A96" s="142" t="s">
        <v>124</v>
      </c>
      <c r="B96" s="147" t="str">
        <f t="shared" si="29"/>
        <v/>
      </c>
      <c r="C96" s="161" t="str">
        <f t="shared" si="30"/>
        <v/>
      </c>
      <c r="D96" s="147" t="str">
        <f t="shared" si="31"/>
        <v/>
      </c>
      <c r="E96" s="147" t="str">
        <f t="shared" si="32"/>
        <v/>
      </c>
      <c r="F96" s="161" t="str">
        <f t="shared" si="33"/>
        <v/>
      </c>
      <c r="G96" s="147" t="str">
        <f t="shared" si="34"/>
        <v/>
      </c>
      <c r="H96" s="147" t="str">
        <f t="shared" si="35"/>
        <v/>
      </c>
      <c r="I96" s="161" t="str">
        <f t="shared" si="36"/>
        <v/>
      </c>
      <c r="J96" s="147" t="str">
        <f t="shared" si="37"/>
        <v/>
      </c>
      <c r="K96" s="147" t="str">
        <f t="shared" si="38"/>
        <v/>
      </c>
      <c r="L96" s="161" t="str">
        <f t="shared" si="39"/>
        <v/>
      </c>
      <c r="M96" s="147" t="str">
        <f t="shared" si="40"/>
        <v/>
      </c>
    </row>
    <row r="97" spans="1:13" s="92" customFormat="1" ht="17.25" customHeight="1" thickBot="1">
      <c r="A97" s="142" t="s">
        <v>125</v>
      </c>
      <c r="B97" s="147" t="str">
        <f t="shared" si="29"/>
        <v/>
      </c>
      <c r="C97" s="161" t="str">
        <f t="shared" si="30"/>
        <v/>
      </c>
      <c r="D97" s="147" t="str">
        <f t="shared" si="31"/>
        <v/>
      </c>
      <c r="E97" s="147" t="str">
        <f t="shared" si="32"/>
        <v/>
      </c>
      <c r="F97" s="161" t="str">
        <f t="shared" si="33"/>
        <v/>
      </c>
      <c r="G97" s="147" t="str">
        <f t="shared" si="34"/>
        <v/>
      </c>
      <c r="H97" s="147" t="str">
        <f t="shared" si="35"/>
        <v/>
      </c>
      <c r="I97" s="161" t="str">
        <f t="shared" si="36"/>
        <v/>
      </c>
      <c r="J97" s="147" t="str">
        <f t="shared" si="37"/>
        <v/>
      </c>
      <c r="K97" s="147" t="str">
        <f t="shared" si="38"/>
        <v/>
      </c>
      <c r="L97" s="161" t="str">
        <f t="shared" si="39"/>
        <v/>
      </c>
      <c r="M97" s="147" t="str">
        <f t="shared" si="40"/>
        <v/>
      </c>
    </row>
    <row r="98" spans="1:13" s="92" customFormat="1" ht="17.25" customHeight="1" thickBot="1">
      <c r="A98" s="142" t="s">
        <v>126</v>
      </c>
      <c r="B98" s="147" t="str">
        <f t="shared" si="29"/>
        <v/>
      </c>
      <c r="C98" s="161" t="str">
        <f t="shared" si="30"/>
        <v/>
      </c>
      <c r="D98" s="147" t="str">
        <f t="shared" si="31"/>
        <v/>
      </c>
      <c r="E98" s="147" t="str">
        <f t="shared" si="32"/>
        <v/>
      </c>
      <c r="F98" s="161" t="str">
        <f t="shared" si="33"/>
        <v/>
      </c>
      <c r="G98" s="147" t="str">
        <f t="shared" si="34"/>
        <v/>
      </c>
      <c r="H98" s="147" t="str">
        <f t="shared" si="35"/>
        <v/>
      </c>
      <c r="I98" s="161" t="str">
        <f t="shared" si="36"/>
        <v/>
      </c>
      <c r="J98" s="147" t="str">
        <f t="shared" si="37"/>
        <v/>
      </c>
      <c r="K98" s="147" t="str">
        <f t="shared" si="38"/>
        <v/>
      </c>
      <c r="L98" s="161" t="str">
        <f t="shared" si="39"/>
        <v/>
      </c>
      <c r="M98" s="147" t="str">
        <f t="shared" si="40"/>
        <v/>
      </c>
    </row>
    <row r="99" spans="1:13" s="92" customFormat="1" ht="17.25" customHeight="1" thickBot="1">
      <c r="A99" s="142" t="s">
        <v>127</v>
      </c>
      <c r="B99" s="148" t="str">
        <f t="shared" si="29"/>
        <v/>
      </c>
      <c r="C99" s="162" t="str">
        <f t="shared" si="30"/>
        <v/>
      </c>
      <c r="D99" s="148" t="str">
        <f t="shared" si="31"/>
        <v/>
      </c>
      <c r="E99" s="148" t="str">
        <f t="shared" si="32"/>
        <v/>
      </c>
      <c r="F99" s="162" t="str">
        <f t="shared" si="33"/>
        <v/>
      </c>
      <c r="G99" s="148" t="str">
        <f t="shared" si="34"/>
        <v/>
      </c>
      <c r="H99" s="148" t="str">
        <f t="shared" si="35"/>
        <v/>
      </c>
      <c r="I99" s="162" t="str">
        <f t="shared" si="36"/>
        <v/>
      </c>
      <c r="J99" s="148" t="str">
        <f t="shared" si="37"/>
        <v/>
      </c>
      <c r="K99" s="148" t="str">
        <f t="shared" si="38"/>
        <v/>
      </c>
      <c r="L99" s="162" t="str">
        <f t="shared" si="39"/>
        <v/>
      </c>
      <c r="M99" s="148" t="str">
        <f t="shared" si="40"/>
        <v/>
      </c>
    </row>
  </sheetData>
  <mergeCells count="22">
    <mergeCell ref="B1:D1"/>
    <mergeCell ref="E1:G1"/>
    <mergeCell ref="H1:J1"/>
    <mergeCell ref="K1:M1"/>
    <mergeCell ref="A1:A2"/>
    <mergeCell ref="B20:M20"/>
    <mergeCell ref="B38:D40"/>
    <mergeCell ref="E38:G40"/>
    <mergeCell ref="H38:J40"/>
    <mergeCell ref="K38:M40"/>
    <mergeCell ref="B80:D83"/>
    <mergeCell ref="E80:G83"/>
    <mergeCell ref="H80:J83"/>
    <mergeCell ref="K80:M83"/>
    <mergeCell ref="B41:D41"/>
    <mergeCell ref="E41:G41"/>
    <mergeCell ref="H41:J41"/>
    <mergeCell ref="K41:M41"/>
    <mergeCell ref="B59:D62"/>
    <mergeCell ref="E59:G62"/>
    <mergeCell ref="H59:J62"/>
    <mergeCell ref="K59:M62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47FF6-4BAA-41C2-ABF4-5D9573A0762C}">
  <dimension ref="A1:G100"/>
  <sheetViews>
    <sheetView topLeftCell="A93" workbookViewId="0">
      <selection activeCell="G15" sqref="G15"/>
    </sheetView>
  </sheetViews>
  <sheetFormatPr baseColWidth="10" defaultRowHeight="14.4"/>
  <cols>
    <col min="7" max="7" width="11.5546875" style="305"/>
  </cols>
  <sheetData>
    <row r="1" spans="1:7">
      <c r="D1" t="s">
        <v>289</v>
      </c>
      <c r="E1" t="s">
        <v>290</v>
      </c>
      <c r="G1" s="305" t="s">
        <v>297</v>
      </c>
    </row>
    <row r="2" spans="1:7">
      <c r="A2" t="str">
        <f>IF('Liste des bâtiments'!G5&lt;&gt;"",'Liste des bâtiments'!G5,"")</f>
        <v/>
      </c>
      <c r="D2" t="e">
        <f t="array" ref="D2">IF(ROWS(E$2:E2)&gt;COUNTIF(A$2:A$100,"&lt;&gt;"&amp;""),"",INDEX(A$1:A$100,SMALL(IF(A$2:A$100&lt;&gt;"",ROW(A$2:A$100)),ROWS(E$2:E2))))</f>
        <v>#NUM!</v>
      </c>
      <c r="E2" t="str">
        <f t="array" ref="E2">IF(ROWS(E$2:E2)&gt;SUM(IF(A$2:A$70&lt;&gt;"",(1/COUNTIF(A$2:A$70,A$2:A$70)))),"",INDEX(A$1:A$70,MIN(IF(A$2:A$70&lt;&gt;"",IF(COUNTIF(E$1:E1,A$2:A$70)=0,ROW(A$2:A$70))))))</f>
        <v/>
      </c>
      <c r="G2" s="305" t="str">
        <f>IFERROR(D2,"")</f>
        <v/>
      </c>
    </row>
    <row r="3" spans="1:7">
      <c r="A3" t="str">
        <f>IF('Liste des bâtiments'!G6&lt;&gt;"",'Liste des bâtiments'!G6,"")</f>
        <v/>
      </c>
      <c r="D3" t="e">
        <f t="array" ref="D3">IF(ROWS(E$2:E3)&gt;COUNTIF(A$2:A$100,"&lt;&gt;"&amp;""),"",INDEX(A$1:A$100,SMALL(IF(A$2:A$100&lt;&gt;"",ROW(A$2:A$100)),ROWS(E$2:E3))))</f>
        <v>#NUM!</v>
      </c>
      <c r="E3" t="str">
        <f t="array" ref="E3">IF(ROWS(E$2:E3)&gt;SUM(IF(A$2:A$70&lt;&gt;"",(1/COUNTIF(A$2:A$70,A$2:A$70)))),"",INDEX(A$1:A$70,MIN(IF(A$2:A$70&lt;&gt;"",IF(COUNTIF(E$1:E2,A$2:A$70)=0,ROW(A$2:A$70))))))</f>
        <v/>
      </c>
      <c r="G3" s="305" t="str">
        <f t="shared" ref="G3:G66" si="0">IFERROR(D3,"")</f>
        <v/>
      </c>
    </row>
    <row r="4" spans="1:7">
      <c r="A4" t="str">
        <f>IF('Liste des bâtiments'!G7&lt;&gt;"",'Liste des bâtiments'!G7,"")</f>
        <v/>
      </c>
      <c r="D4" t="e">
        <f t="array" ref="D4">IF(ROWS(E$2:E4)&gt;COUNTIF(A$2:A$100,"&lt;&gt;"&amp;""),"",INDEX(A$1:A$100,SMALL(IF(A$2:A$100&lt;&gt;"",ROW(A$2:A$100)),ROWS(E$2:E4))))</f>
        <v>#NUM!</v>
      </c>
      <c r="E4" t="str">
        <f t="array" ref="E4">IF(ROWS(E$2:E4)&gt;SUM(IF(A$2:A$70&lt;&gt;"",(1/COUNTIF(A$2:A$70,A$2:A$70)))),"",INDEX(A$1:A$70,MIN(IF(A$2:A$70&lt;&gt;"",IF(COUNTIF(E$1:E3,A$2:A$70)=0,ROW(A$2:A$70))))))</f>
        <v/>
      </c>
      <c r="G4" s="305" t="str">
        <f t="shared" si="0"/>
        <v/>
      </c>
    </row>
    <row r="5" spans="1:7">
      <c r="A5" t="str">
        <f>IF('Liste des bâtiments'!G8&lt;&gt;"",'Liste des bâtiments'!G8,"")</f>
        <v/>
      </c>
      <c r="D5" t="e">
        <f t="array" ref="D5">IF(ROWS(E$2:E5)&gt;COUNTIF(A$2:A$100,"&lt;&gt;"&amp;""),"",INDEX(A$1:A$100,SMALL(IF(A$2:A$100&lt;&gt;"",ROW(A$2:A$100)),ROWS(E$2:E5))))</f>
        <v>#NUM!</v>
      </c>
      <c r="E5" t="str">
        <f t="array" ref="E5">IF(ROWS(E$2:E5)&gt;SUM(IF(A$2:A$70&lt;&gt;"",(1/COUNTIF(A$2:A$70,A$2:A$70)))),"",INDEX(A$1:A$70,MIN(IF(A$2:A$70&lt;&gt;"",IF(COUNTIF(E$1:E4,A$2:A$70)=0,ROW(A$2:A$70))))))</f>
        <v/>
      </c>
      <c r="G5" s="305" t="str">
        <f t="shared" si="0"/>
        <v/>
      </c>
    </row>
    <row r="6" spans="1:7">
      <c r="A6" t="str">
        <f>IF('Liste des bâtiments'!G9&lt;&gt;"",'Liste des bâtiments'!G9,"")</f>
        <v/>
      </c>
      <c r="D6" t="e">
        <f t="array" ref="D6">IF(ROWS(E$2:E6)&gt;COUNTIF(A$2:A$100,"&lt;&gt;"&amp;""),"",INDEX(A$1:A$100,SMALL(IF(A$2:A$100&lt;&gt;"",ROW(A$2:A$100)),ROWS(E$2:E6))))</f>
        <v>#NUM!</v>
      </c>
      <c r="E6" t="str">
        <f t="array" ref="E6">IF(ROWS(E$2:E6)&gt;SUM(IF(A$2:A$70&lt;&gt;"",(1/COUNTIF(A$2:A$70,A$2:A$70)))),"",INDEX(A$1:A$70,MIN(IF(A$2:A$70&lt;&gt;"",IF(COUNTIF(E$1:E5,A$2:A$70)=0,ROW(A$2:A$70))))))</f>
        <v/>
      </c>
      <c r="G6" s="305" t="str">
        <f t="shared" si="0"/>
        <v/>
      </c>
    </row>
    <row r="7" spans="1:7">
      <c r="A7" t="str">
        <f>IF('Liste des bâtiments'!G10&lt;&gt;"",'Liste des bâtiments'!G10,"")</f>
        <v/>
      </c>
      <c r="D7" t="e">
        <f t="array" ref="D7">IF(ROWS(E$2:E7)&gt;COUNTIF(A$2:A$100,"&lt;&gt;"&amp;""),"",INDEX(A$1:A$100,SMALL(IF(A$2:A$100&lt;&gt;"",ROW(A$2:A$100)),ROWS(E$2:E7))))</f>
        <v>#NUM!</v>
      </c>
      <c r="E7" t="str">
        <f t="array" ref="E7">IF(ROWS(E$2:E7)&gt;SUM(IF(A$2:A$70&lt;&gt;"",(1/COUNTIF(A$2:A$70,A$2:A$70)))),"",INDEX(A$1:A$70,MIN(IF(A$2:A$70&lt;&gt;"",IF(COUNTIF(E$1:E6,A$2:A$70)=0,ROW(A$2:A$70))))))</f>
        <v/>
      </c>
      <c r="G7" s="305" t="str">
        <f t="shared" si="0"/>
        <v/>
      </c>
    </row>
    <row r="8" spans="1:7">
      <c r="A8" t="str">
        <f>IF('Liste des bâtiments'!G11&lt;&gt;"",'Liste des bâtiments'!G11,"")</f>
        <v/>
      </c>
      <c r="D8" t="e">
        <f t="array" ref="D8">IF(ROWS(E$2:E8)&gt;COUNTIF(A$2:A$100,"&lt;&gt;"&amp;""),"",INDEX(A$1:A$100,SMALL(IF(A$2:A$100&lt;&gt;"",ROW(A$2:A$100)),ROWS(E$2:E8))))</f>
        <v>#NUM!</v>
      </c>
      <c r="E8" t="str">
        <f t="array" ref="E8">IF(ROWS(E$2:E8)&gt;SUM(IF(A$2:A$70&lt;&gt;"",(1/COUNTIF(A$2:A$70,A$2:A$70)))),"",INDEX(A$1:A$70,MIN(IF(A$2:A$70&lt;&gt;"",IF(COUNTIF(E$1:E7,A$2:A$70)=0,ROW(A$2:A$70))))))</f>
        <v/>
      </c>
      <c r="G8" s="305" t="str">
        <f t="shared" si="0"/>
        <v/>
      </c>
    </row>
    <row r="9" spans="1:7">
      <c r="A9" t="str">
        <f>IF('Liste des bâtiments'!G12&lt;&gt;"",'Liste des bâtiments'!G12,"")</f>
        <v/>
      </c>
      <c r="D9" t="e">
        <f t="array" ref="D9">IF(ROWS(E$2:E9)&gt;COUNTIF(A$2:A$100,"&lt;&gt;"&amp;""),"",INDEX(A$1:A$100,SMALL(IF(A$2:A$100&lt;&gt;"",ROW(A$2:A$100)),ROWS(E$2:E9))))</f>
        <v>#NUM!</v>
      </c>
      <c r="E9" t="str">
        <f t="array" ref="E9">IF(ROWS(E$2:E9)&gt;SUM(IF(A$2:A$70&lt;&gt;"",(1/COUNTIF(A$2:A$70,A$2:A$70)))),"",INDEX(A$1:A$70,MIN(IF(A$2:A$70&lt;&gt;"",IF(COUNTIF(E$1:E8,A$2:A$70)=0,ROW(A$2:A$70))))))</f>
        <v/>
      </c>
      <c r="G9" s="305" t="str">
        <f t="shared" si="0"/>
        <v/>
      </c>
    </row>
    <row r="10" spans="1:7">
      <c r="A10" t="str">
        <f>IF('Liste des bâtiments'!G13&lt;&gt;"",'Liste des bâtiments'!G13,"")</f>
        <v/>
      </c>
      <c r="D10" t="e">
        <f t="array" ref="D10">IF(ROWS(E$2:E10)&gt;COUNTIF(A$2:A$100,"&lt;&gt;"&amp;""),"",INDEX(A$1:A$100,SMALL(IF(A$2:A$100&lt;&gt;"",ROW(A$2:A$100)),ROWS(E$2:E10))))</f>
        <v>#NUM!</v>
      </c>
      <c r="E10" t="str">
        <f t="array" ref="E10">IF(ROWS(E$2:E10)&gt;SUM(IF(A$2:A$70&lt;&gt;"",(1/COUNTIF(A$2:A$70,A$2:A$70)))),"",INDEX(A$1:A$70,MIN(IF(A$2:A$70&lt;&gt;"",IF(COUNTIF(E$1:E9,A$2:A$70)=0,ROW(A$2:A$70))))))</f>
        <v/>
      </c>
      <c r="G10" s="305" t="str">
        <f t="shared" si="0"/>
        <v/>
      </c>
    </row>
    <row r="11" spans="1:7">
      <c r="A11" t="str">
        <f>IF('Liste des bâtiments'!G14&lt;&gt;"",'Liste des bâtiments'!G14,"")</f>
        <v/>
      </c>
      <c r="D11" t="e">
        <f t="array" ref="D11">IF(ROWS(E$2:E11)&gt;COUNTIF(A$2:A$100,"&lt;&gt;"&amp;""),"",INDEX(A$1:A$100,SMALL(IF(A$2:A$100&lt;&gt;"",ROW(A$2:A$100)),ROWS(E$2:E11))))</f>
        <v>#NUM!</v>
      </c>
      <c r="E11" t="str">
        <f t="array" ref="E11">IF(ROWS(E$2:E11)&gt;SUM(IF(A$2:A$70&lt;&gt;"",(1/COUNTIF(A$2:A$70,A$2:A$70)))),"",INDEX(A$1:A$70,MIN(IF(A$2:A$70&lt;&gt;"",IF(COUNTIF(E$1:E10,A$2:A$70)=0,ROW(A$2:A$70))))))</f>
        <v/>
      </c>
      <c r="G11" s="305" t="str">
        <f t="shared" si="0"/>
        <v/>
      </c>
    </row>
    <row r="12" spans="1:7">
      <c r="A12" t="str">
        <f>IF('Liste des bâtiments'!G15&lt;&gt;"",'Liste des bâtiments'!G15,"")</f>
        <v/>
      </c>
      <c r="D12" t="e">
        <f t="array" ref="D12">IF(ROWS(E$2:E12)&gt;COUNTIF(A$2:A$100,"&lt;&gt;"&amp;""),"",INDEX(A$1:A$100,SMALL(IF(A$2:A$100&lt;&gt;"",ROW(A$2:A$100)),ROWS(E$2:E12))))</f>
        <v>#NUM!</v>
      </c>
      <c r="E12" t="str">
        <f t="array" ref="E12">IF(ROWS(E$2:E12)&gt;SUM(IF(A$2:A$70&lt;&gt;"",(1/COUNTIF(A$2:A$70,A$2:A$70)))),"",INDEX(A$1:A$70,MIN(IF(A$2:A$70&lt;&gt;"",IF(COUNTIF(E$1:E11,A$2:A$70)=0,ROW(A$2:A$70))))))</f>
        <v/>
      </c>
      <c r="G12" s="305" t="str">
        <f t="shared" si="0"/>
        <v/>
      </c>
    </row>
    <row r="13" spans="1:7">
      <c r="A13" t="str">
        <f>IF('Liste des bâtiments'!G16&lt;&gt;"",'Liste des bâtiments'!G16,"")</f>
        <v/>
      </c>
      <c r="D13" t="e">
        <f t="array" ref="D13">IF(ROWS(E$2:E13)&gt;COUNTIF(A$2:A$100,"&lt;&gt;"&amp;""),"",INDEX(A$1:A$100,SMALL(IF(A$2:A$100&lt;&gt;"",ROW(A$2:A$100)),ROWS(E$2:E13))))</f>
        <v>#NUM!</v>
      </c>
      <c r="E13" t="str">
        <f t="array" ref="E13">IF(ROWS(E$2:E13)&gt;SUM(IF(A$2:A$70&lt;&gt;"",(1/COUNTIF(A$2:A$70,A$2:A$70)))),"",INDEX(A$1:A$70,MIN(IF(A$2:A$70&lt;&gt;"",IF(COUNTIF(E$1:E12,A$2:A$70)=0,ROW(A$2:A$70))))))</f>
        <v/>
      </c>
      <c r="G13" s="305" t="str">
        <f t="shared" si="0"/>
        <v/>
      </c>
    </row>
    <row r="14" spans="1:7">
      <c r="A14" t="str">
        <f>IF('Liste des bâtiments'!G17&lt;&gt;"",'Liste des bâtiments'!G17,"")</f>
        <v/>
      </c>
      <c r="D14" t="e">
        <f t="array" ref="D14">IF(ROWS(E$2:E14)&gt;COUNTIF(A$2:A$100,"&lt;&gt;"&amp;""),"",INDEX(A$1:A$100,SMALL(IF(A$2:A$100&lt;&gt;"",ROW(A$2:A$100)),ROWS(E$2:E14))))</f>
        <v>#NUM!</v>
      </c>
      <c r="E14" t="str">
        <f t="array" ref="E14">IF(ROWS(E$2:E14)&gt;SUM(IF(A$2:A$70&lt;&gt;"",(1/COUNTIF(A$2:A$70,A$2:A$70)))),"",INDEX(A$1:A$70,MIN(IF(A$2:A$70&lt;&gt;"",IF(COUNTIF(E$1:E13,A$2:A$70)=0,ROW(A$2:A$70))))))</f>
        <v/>
      </c>
      <c r="G14" s="305" t="str">
        <f t="shared" si="0"/>
        <v/>
      </c>
    </row>
    <row r="15" spans="1:7">
      <c r="A15" t="str">
        <f>IF('Liste des bâtiments'!G18&lt;&gt;"",'Liste des bâtiments'!G18,"")</f>
        <v/>
      </c>
      <c r="D15" t="e">
        <f t="array" ref="D15">IF(ROWS(E$2:E15)&gt;COUNTIF(A$2:A$100,"&lt;&gt;"&amp;""),"",INDEX(A$1:A$100,SMALL(IF(A$2:A$100&lt;&gt;"",ROW(A$2:A$100)),ROWS(E$2:E15))))</f>
        <v>#NUM!</v>
      </c>
      <c r="E15" t="str">
        <f t="array" ref="E15">IF(ROWS(E$2:E15)&gt;SUM(IF(A$2:A$70&lt;&gt;"",(1/COUNTIF(A$2:A$70,A$2:A$70)))),"",INDEX(A$1:A$70,MIN(IF(A$2:A$70&lt;&gt;"",IF(COUNTIF(E$1:E14,A$2:A$70)=0,ROW(A$2:A$70))))))</f>
        <v/>
      </c>
      <c r="G15" s="305" t="str">
        <f t="shared" si="0"/>
        <v/>
      </c>
    </row>
    <row r="16" spans="1:7">
      <c r="A16" t="str">
        <f>IF('Liste des bâtiments'!G19&lt;&gt;"",'Liste des bâtiments'!G19,"")</f>
        <v/>
      </c>
      <c r="D16" t="e">
        <f t="array" ref="D16">IF(ROWS(E$2:E16)&gt;COUNTIF(A$2:A$100,"&lt;&gt;"&amp;""),"",INDEX(A$1:A$100,SMALL(IF(A$2:A$100&lt;&gt;"",ROW(A$2:A$100)),ROWS(E$2:E16))))</f>
        <v>#NUM!</v>
      </c>
      <c r="E16" t="str">
        <f t="array" ref="E16">IF(ROWS(E$2:E16)&gt;SUM(IF(A$2:A$70&lt;&gt;"",(1/COUNTIF(A$2:A$70,A$2:A$70)))),"",INDEX(A$1:A$70,MIN(IF(A$2:A$70&lt;&gt;"",IF(COUNTIF(E$1:E15,A$2:A$70)=0,ROW(A$2:A$70))))))</f>
        <v/>
      </c>
      <c r="G16" s="305" t="str">
        <f t="shared" si="0"/>
        <v/>
      </c>
    </row>
    <row r="17" spans="1:7">
      <c r="A17" t="str">
        <f>IF('Liste des bâtiments'!G20&lt;&gt;"",'Liste des bâtiments'!G20,"")</f>
        <v/>
      </c>
      <c r="D17" t="e">
        <f t="array" ref="D17">IF(ROWS(E$2:E17)&gt;COUNTIF(A$2:A$100,"&lt;&gt;"&amp;""),"",INDEX(A$1:A$100,SMALL(IF(A$2:A$100&lt;&gt;"",ROW(A$2:A$100)),ROWS(E$2:E17))))</f>
        <v>#NUM!</v>
      </c>
      <c r="E17" t="str">
        <f t="array" ref="E17">IF(ROWS(E$2:E17)&gt;SUM(IF(A$2:A$70&lt;&gt;"",(1/COUNTIF(A$2:A$70,A$2:A$70)))),"",INDEX(A$1:A$70,MIN(IF(A$2:A$70&lt;&gt;"",IF(COUNTIF(E$1:E16,A$2:A$70)=0,ROW(A$2:A$70))))))</f>
        <v/>
      </c>
      <c r="G17" s="305" t="str">
        <f t="shared" si="0"/>
        <v/>
      </c>
    </row>
    <row r="18" spans="1:7">
      <c r="A18" t="str">
        <f>IF('Liste des bâtiments'!G21&lt;&gt;"",'Liste des bâtiments'!G21,"")</f>
        <v/>
      </c>
      <c r="D18" t="e">
        <f t="array" ref="D18">IF(ROWS(E$2:E18)&gt;COUNTIF(A$2:A$100,"&lt;&gt;"&amp;""),"",INDEX(A$1:A$100,SMALL(IF(A$2:A$100&lt;&gt;"",ROW(A$2:A$100)),ROWS(E$2:E18))))</f>
        <v>#NUM!</v>
      </c>
      <c r="E18" t="str">
        <f t="array" ref="E18">IF(ROWS(E$2:E18)&gt;SUM(IF(A$2:A$70&lt;&gt;"",(1/COUNTIF(A$2:A$70,A$2:A$70)))),"",INDEX(A$1:A$70,MIN(IF(A$2:A$70&lt;&gt;"",IF(COUNTIF(E$1:E17,A$2:A$70)=0,ROW(A$2:A$70))))))</f>
        <v/>
      </c>
      <c r="G18" s="305" t="str">
        <f t="shared" si="0"/>
        <v/>
      </c>
    </row>
    <row r="19" spans="1:7">
      <c r="A19" t="str">
        <f>IF('Liste des bâtiments'!G22&lt;&gt;"",'Liste des bâtiments'!G22,"")</f>
        <v/>
      </c>
      <c r="D19" t="e">
        <f t="array" ref="D19">IF(ROWS(E$2:E19)&gt;COUNTIF(A$2:A$100,"&lt;&gt;"&amp;""),"",INDEX(A$1:A$100,SMALL(IF(A$2:A$100&lt;&gt;"",ROW(A$2:A$100)),ROWS(E$2:E19))))</f>
        <v>#NUM!</v>
      </c>
      <c r="E19" t="str">
        <f t="array" ref="E19">IF(ROWS(E$2:E19)&gt;SUM(IF(A$2:A$70&lt;&gt;"",(1/COUNTIF(A$2:A$70,A$2:A$70)))),"",INDEX(A$1:A$70,MIN(IF(A$2:A$70&lt;&gt;"",IF(COUNTIF(E$1:E18,A$2:A$70)=0,ROW(A$2:A$70))))))</f>
        <v/>
      </c>
      <c r="G19" s="305" t="str">
        <f t="shared" si="0"/>
        <v/>
      </c>
    </row>
    <row r="20" spans="1:7">
      <c r="A20" t="str">
        <f>IF('Liste des bâtiments'!G23&lt;&gt;"",'Liste des bâtiments'!G23,"")</f>
        <v/>
      </c>
      <c r="D20" t="e">
        <f t="array" ref="D20">IF(ROWS(E$2:E20)&gt;COUNTIF(A$2:A$100,"&lt;&gt;"&amp;""),"",INDEX(A$1:A$100,SMALL(IF(A$2:A$100&lt;&gt;"",ROW(A$2:A$100)),ROWS(E$2:E20))))</f>
        <v>#NUM!</v>
      </c>
      <c r="E20" t="str">
        <f t="array" ref="E20">IF(ROWS(E$2:E20)&gt;SUM(IF(A$2:A$70&lt;&gt;"",(1/COUNTIF(A$2:A$70,A$2:A$70)))),"",INDEX(A$1:A$70,MIN(IF(A$2:A$70&lt;&gt;"",IF(COUNTIF(E$1:E19,A$2:A$70)=0,ROW(A$2:A$70))))))</f>
        <v/>
      </c>
      <c r="G20" s="305" t="str">
        <f t="shared" si="0"/>
        <v/>
      </c>
    </row>
    <row r="21" spans="1:7">
      <c r="A21" t="str">
        <f>IF('Liste des bâtiments'!G24&lt;&gt;"",'Liste des bâtiments'!G24,"")</f>
        <v/>
      </c>
      <c r="D21" t="e">
        <f t="array" ref="D21">IF(ROWS(E$2:E21)&gt;COUNTIF(A$2:A$100,"&lt;&gt;"&amp;""),"",INDEX(A$1:A$100,SMALL(IF(A$2:A$100&lt;&gt;"",ROW(A$2:A$100)),ROWS(E$2:E21))))</f>
        <v>#NUM!</v>
      </c>
      <c r="E21" t="str">
        <f t="array" ref="E21">IF(ROWS(E$2:E21)&gt;SUM(IF(A$2:A$70&lt;&gt;"",(1/COUNTIF(A$2:A$70,A$2:A$70)))),"",INDEX(A$1:A$70,MIN(IF(A$2:A$70&lt;&gt;"",IF(COUNTIF(E$1:E20,A$2:A$70)=0,ROW(A$2:A$70))))))</f>
        <v/>
      </c>
      <c r="G21" s="305" t="str">
        <f t="shared" si="0"/>
        <v/>
      </c>
    </row>
    <row r="22" spans="1:7">
      <c r="A22" t="str">
        <f>IF('Liste des bâtiments'!G25&lt;&gt;"",'Liste des bâtiments'!G25,"")</f>
        <v/>
      </c>
      <c r="D22" t="e">
        <f t="array" ref="D22">IF(ROWS(E$2:E22)&gt;COUNTIF(A$2:A$100,"&lt;&gt;"&amp;""),"",INDEX(A$1:A$100,SMALL(IF(A$2:A$100&lt;&gt;"",ROW(A$2:A$100)),ROWS(E$2:E22))))</f>
        <v>#NUM!</v>
      </c>
      <c r="E22" t="str">
        <f t="array" ref="E22">IF(ROWS(E$2:E22)&gt;SUM(IF(A$2:A$70&lt;&gt;"",(1/COUNTIF(A$2:A$70,A$2:A$70)))),"",INDEX(A$1:A$70,MIN(IF(A$2:A$70&lt;&gt;"",IF(COUNTIF(E$1:E21,A$2:A$70)=0,ROW(A$2:A$70))))))</f>
        <v/>
      </c>
      <c r="G22" s="305" t="str">
        <f t="shared" si="0"/>
        <v/>
      </c>
    </row>
    <row r="23" spans="1:7">
      <c r="A23" t="str">
        <f>IF('Liste des bâtiments'!G26&lt;&gt;"",'Liste des bâtiments'!G26,"")</f>
        <v/>
      </c>
      <c r="D23" t="e">
        <f t="array" ref="D23">IF(ROWS(E$2:E23)&gt;COUNTIF(A$2:A$100,"&lt;&gt;"&amp;""),"",INDEX(A$1:A$100,SMALL(IF(A$2:A$100&lt;&gt;"",ROW(A$2:A$100)),ROWS(E$2:E23))))</f>
        <v>#NUM!</v>
      </c>
      <c r="E23" t="str">
        <f t="array" ref="E23">IF(ROWS(E$2:E23)&gt;SUM(IF(A$2:A$70&lt;&gt;"",(1/COUNTIF(A$2:A$70,A$2:A$70)))),"",INDEX(A$1:A$70,MIN(IF(A$2:A$70&lt;&gt;"",IF(COUNTIF(E$1:E22,A$2:A$70)=0,ROW(A$2:A$70))))))</f>
        <v/>
      </c>
      <c r="G23" s="305" t="str">
        <f t="shared" si="0"/>
        <v/>
      </c>
    </row>
    <row r="24" spans="1:7">
      <c r="A24" t="str">
        <f>IF('Liste des bâtiments'!G27&lt;&gt;"",'Liste des bâtiments'!G27,"")</f>
        <v/>
      </c>
      <c r="D24" t="e">
        <f t="array" ref="D24">IF(ROWS(E$2:E24)&gt;COUNTIF(A$2:A$100,"&lt;&gt;"&amp;""),"",INDEX(A$1:A$100,SMALL(IF(A$2:A$100&lt;&gt;"",ROW(A$2:A$100)),ROWS(E$2:E24))))</f>
        <v>#NUM!</v>
      </c>
      <c r="E24" t="str">
        <f t="array" ref="E24">IF(ROWS(E$2:E24)&gt;SUM(IF(A$2:A$70&lt;&gt;"",(1/COUNTIF(A$2:A$70,A$2:A$70)))),"",INDEX(A$1:A$70,MIN(IF(A$2:A$70&lt;&gt;"",IF(COUNTIF(E$1:E23,A$2:A$70)=0,ROW(A$2:A$70))))))</f>
        <v/>
      </c>
      <c r="G24" s="305" t="str">
        <f t="shared" si="0"/>
        <v/>
      </c>
    </row>
    <row r="25" spans="1:7">
      <c r="A25" t="str">
        <f>IF('Liste des bâtiments'!G28&lt;&gt;"",'Liste des bâtiments'!G28,"")</f>
        <v/>
      </c>
      <c r="D25" t="e">
        <f t="array" ref="D25">IF(ROWS(E$2:E25)&gt;COUNTIF(A$2:A$100,"&lt;&gt;"&amp;""),"",INDEX(A$1:A$100,SMALL(IF(A$2:A$100&lt;&gt;"",ROW(A$2:A$100)),ROWS(E$2:E25))))</f>
        <v>#NUM!</v>
      </c>
      <c r="E25" t="str">
        <f t="array" ref="E25">IF(ROWS(E$2:E25)&gt;SUM(IF(A$2:A$70&lt;&gt;"",(1/COUNTIF(A$2:A$70,A$2:A$70)))),"",INDEX(A$1:A$70,MIN(IF(A$2:A$70&lt;&gt;"",IF(COUNTIF(E$1:E24,A$2:A$70)=0,ROW(A$2:A$70))))))</f>
        <v/>
      </c>
      <c r="G25" s="305" t="str">
        <f t="shared" si="0"/>
        <v/>
      </c>
    </row>
    <row r="26" spans="1:7">
      <c r="A26" t="str">
        <f>IF('Liste des bâtiments'!G29&lt;&gt;"",'Liste des bâtiments'!G29,"")</f>
        <v/>
      </c>
      <c r="D26" t="e">
        <f t="array" ref="D26">IF(ROWS(E$2:E26)&gt;COUNTIF(A$2:A$100,"&lt;&gt;"&amp;""),"",INDEX(A$1:A$100,SMALL(IF(A$2:A$100&lt;&gt;"",ROW(A$2:A$100)),ROWS(E$2:E26))))</f>
        <v>#NUM!</v>
      </c>
      <c r="E26" t="str">
        <f t="array" ref="E26">IF(ROWS(E$2:E26)&gt;SUM(IF(A$2:A$70&lt;&gt;"",(1/COUNTIF(A$2:A$70,A$2:A$70)))),"",INDEX(A$1:A$70,MIN(IF(A$2:A$70&lt;&gt;"",IF(COUNTIF(E$1:E25,A$2:A$70)=0,ROW(A$2:A$70))))))</f>
        <v/>
      </c>
      <c r="G26" s="305" t="str">
        <f t="shared" si="0"/>
        <v/>
      </c>
    </row>
    <row r="27" spans="1:7">
      <c r="A27" t="str">
        <f>IF('Liste des bâtiments'!G30&lt;&gt;"",'Liste des bâtiments'!G30,"")</f>
        <v/>
      </c>
      <c r="D27" t="e">
        <f t="array" ref="D27">IF(ROWS(E$2:E27)&gt;COUNTIF(A$2:A$100,"&lt;&gt;"&amp;""),"",INDEX(A$1:A$100,SMALL(IF(A$2:A$100&lt;&gt;"",ROW(A$2:A$100)),ROWS(E$2:E27))))</f>
        <v>#NUM!</v>
      </c>
      <c r="E27" t="str">
        <f t="array" ref="E27">IF(ROWS(E$2:E27)&gt;SUM(IF(A$2:A$70&lt;&gt;"",(1/COUNTIF(A$2:A$70,A$2:A$70)))),"",INDEX(A$1:A$70,MIN(IF(A$2:A$70&lt;&gt;"",IF(COUNTIF(E$1:E26,A$2:A$70)=0,ROW(A$2:A$70))))))</f>
        <v/>
      </c>
      <c r="G27" s="305" t="str">
        <f t="shared" si="0"/>
        <v/>
      </c>
    </row>
    <row r="28" spans="1:7">
      <c r="A28" t="str">
        <f>IF('Liste des bâtiments'!G31&lt;&gt;"",'Liste des bâtiments'!G31,"")</f>
        <v/>
      </c>
      <c r="D28" t="e">
        <f t="array" ref="D28">IF(ROWS(E$2:E28)&gt;COUNTIF(A$2:A$100,"&lt;&gt;"&amp;""),"",INDEX(A$1:A$100,SMALL(IF(A$2:A$100&lt;&gt;"",ROW(A$2:A$100)),ROWS(E$2:E28))))</f>
        <v>#NUM!</v>
      </c>
      <c r="E28" t="str">
        <f t="array" ref="E28">IF(ROWS(E$2:E28)&gt;SUM(IF(A$2:A$70&lt;&gt;"",(1/COUNTIF(A$2:A$70,A$2:A$70)))),"",INDEX(A$1:A$70,MIN(IF(A$2:A$70&lt;&gt;"",IF(COUNTIF(E$1:E27,A$2:A$70)=0,ROW(A$2:A$70))))))</f>
        <v/>
      </c>
      <c r="G28" s="305" t="str">
        <f t="shared" si="0"/>
        <v/>
      </c>
    </row>
    <row r="29" spans="1:7">
      <c r="A29" t="str">
        <f>IF('Liste des bâtiments'!G32&lt;&gt;"",'Liste des bâtiments'!G32,"")</f>
        <v/>
      </c>
      <c r="D29" t="e">
        <f t="array" ref="D29">IF(ROWS(E$2:E29)&gt;COUNTIF(A$2:A$100,"&lt;&gt;"&amp;""),"",INDEX(A$1:A$100,SMALL(IF(A$2:A$100&lt;&gt;"",ROW(A$2:A$100)),ROWS(E$2:E29))))</f>
        <v>#NUM!</v>
      </c>
      <c r="E29" t="str">
        <f t="array" ref="E29">IF(ROWS(E$2:E29)&gt;SUM(IF(A$2:A$70&lt;&gt;"",(1/COUNTIF(A$2:A$70,A$2:A$70)))),"",INDEX(A$1:A$70,MIN(IF(A$2:A$70&lt;&gt;"",IF(COUNTIF(E$1:E28,A$2:A$70)=0,ROW(A$2:A$70))))))</f>
        <v/>
      </c>
      <c r="G29" s="305" t="str">
        <f t="shared" si="0"/>
        <v/>
      </c>
    </row>
    <row r="30" spans="1:7">
      <c r="A30" t="str">
        <f>IF('Liste des bâtiments'!G33&lt;&gt;"",'Liste des bâtiments'!G33,"")</f>
        <v/>
      </c>
      <c r="D30" t="e">
        <f t="array" ref="D30">IF(ROWS(E$2:E30)&gt;COUNTIF(A$2:A$100,"&lt;&gt;"&amp;""),"",INDEX(A$1:A$100,SMALL(IF(A$2:A$100&lt;&gt;"",ROW(A$2:A$100)),ROWS(E$2:E30))))</f>
        <v>#NUM!</v>
      </c>
      <c r="E30" t="str">
        <f t="array" ref="E30">IF(ROWS(E$2:E30)&gt;SUM(IF(A$2:A$70&lt;&gt;"",(1/COUNTIF(A$2:A$70,A$2:A$70)))),"",INDEX(A$1:A$70,MIN(IF(A$2:A$70&lt;&gt;"",IF(COUNTIF(E$1:E29,A$2:A$70)=0,ROW(A$2:A$70))))))</f>
        <v/>
      </c>
      <c r="G30" s="305" t="str">
        <f t="shared" si="0"/>
        <v/>
      </c>
    </row>
    <row r="31" spans="1:7">
      <c r="A31" t="str">
        <f>IF('Liste des bâtiments'!G34&lt;&gt;"",'Liste des bâtiments'!G34,"")</f>
        <v/>
      </c>
      <c r="D31" t="e">
        <f t="array" ref="D31">IF(ROWS(E$2:E31)&gt;COUNTIF(A$2:A$100,"&lt;&gt;"&amp;""),"",INDEX(A$1:A$100,SMALL(IF(A$2:A$100&lt;&gt;"",ROW(A$2:A$100)),ROWS(E$2:E31))))</f>
        <v>#NUM!</v>
      </c>
      <c r="E31" t="str">
        <f t="array" ref="E31">IF(ROWS(E$2:E31)&gt;SUM(IF(A$2:A$70&lt;&gt;"",(1/COUNTIF(A$2:A$70,A$2:A$70)))),"",INDEX(A$1:A$70,MIN(IF(A$2:A$70&lt;&gt;"",IF(COUNTIF(E$1:E30,A$2:A$70)=0,ROW(A$2:A$70))))))</f>
        <v/>
      </c>
      <c r="G31" s="305" t="str">
        <f t="shared" si="0"/>
        <v/>
      </c>
    </row>
    <row r="32" spans="1:7">
      <c r="A32" t="str">
        <f>IF('Liste des bâtiments'!G35&lt;&gt;"",'Liste des bâtiments'!G35,"")</f>
        <v/>
      </c>
      <c r="D32" t="e">
        <f t="array" ref="D32">IF(ROWS(E$2:E32)&gt;COUNTIF(A$2:A$100,"&lt;&gt;"&amp;""),"",INDEX(A$1:A$100,SMALL(IF(A$2:A$100&lt;&gt;"",ROW(A$2:A$100)),ROWS(E$2:E32))))</f>
        <v>#NUM!</v>
      </c>
      <c r="E32" t="str">
        <f t="array" ref="E32">IF(ROWS(E$2:E32)&gt;SUM(IF(A$2:A$70&lt;&gt;"",(1/COUNTIF(A$2:A$70,A$2:A$70)))),"",INDEX(A$1:A$70,MIN(IF(A$2:A$70&lt;&gt;"",IF(COUNTIF(E$1:E31,A$2:A$70)=0,ROW(A$2:A$70))))))</f>
        <v/>
      </c>
      <c r="G32" s="305" t="str">
        <f t="shared" si="0"/>
        <v/>
      </c>
    </row>
    <row r="33" spans="1:7">
      <c r="A33" t="str">
        <f>IF('Liste des bâtiments'!G36&lt;&gt;"",'Liste des bâtiments'!G36,"")</f>
        <v/>
      </c>
      <c r="D33" t="e">
        <f t="array" ref="D33">IF(ROWS(E$2:E33)&gt;COUNTIF(A$2:A$100,"&lt;&gt;"&amp;""),"",INDEX(A$1:A$100,SMALL(IF(A$2:A$100&lt;&gt;"",ROW(A$2:A$100)),ROWS(E$2:E33))))</f>
        <v>#NUM!</v>
      </c>
      <c r="E33" t="str">
        <f t="array" ref="E33">IF(ROWS(E$2:E33)&gt;SUM(IF(A$2:A$70&lt;&gt;"",(1/COUNTIF(A$2:A$70,A$2:A$70)))),"",INDEX(A$1:A$70,MIN(IF(A$2:A$70&lt;&gt;"",IF(COUNTIF(E$1:E32,A$2:A$70)=0,ROW(A$2:A$70))))))</f>
        <v/>
      </c>
      <c r="G33" s="305" t="str">
        <f t="shared" si="0"/>
        <v/>
      </c>
    </row>
    <row r="34" spans="1:7">
      <c r="A34" t="str">
        <f>IF('Liste des bâtiments'!G37&lt;&gt;"",'Liste des bâtiments'!G37,"")</f>
        <v/>
      </c>
      <c r="D34" t="e">
        <f t="array" ref="D34">IF(ROWS(E$2:E34)&gt;COUNTIF(A$2:A$100,"&lt;&gt;"&amp;""),"",INDEX(A$1:A$100,SMALL(IF(A$2:A$100&lt;&gt;"",ROW(A$2:A$100)),ROWS(E$2:E34))))</f>
        <v>#NUM!</v>
      </c>
      <c r="E34" t="str">
        <f t="array" ref="E34">IF(ROWS(E$2:E34)&gt;SUM(IF(A$2:A$70&lt;&gt;"",(1/COUNTIF(A$2:A$70,A$2:A$70)))),"",INDEX(A$1:A$70,MIN(IF(A$2:A$70&lt;&gt;"",IF(COUNTIF(E$1:E33,A$2:A$70)=0,ROW(A$2:A$70))))))</f>
        <v/>
      </c>
      <c r="G34" s="305" t="str">
        <f t="shared" si="0"/>
        <v/>
      </c>
    </row>
    <row r="35" spans="1:7">
      <c r="A35" t="str">
        <f>IF('Liste des bâtiments'!G38&lt;&gt;"",'Liste des bâtiments'!G38,"")</f>
        <v/>
      </c>
      <c r="D35" t="e">
        <f t="array" ref="D35">IF(ROWS(E$2:E35)&gt;COUNTIF(A$2:A$100,"&lt;&gt;"&amp;""),"",INDEX(A$1:A$100,SMALL(IF(A$2:A$100&lt;&gt;"",ROW(A$2:A$100)),ROWS(E$2:E35))))</f>
        <v>#NUM!</v>
      </c>
      <c r="E35" t="str">
        <f t="array" ref="E35">IF(ROWS(E$2:E35)&gt;SUM(IF(A$2:A$70&lt;&gt;"",(1/COUNTIF(A$2:A$70,A$2:A$70)))),"",INDEX(A$1:A$70,MIN(IF(A$2:A$70&lt;&gt;"",IF(COUNTIF(E$1:E34,A$2:A$70)=0,ROW(A$2:A$70))))))</f>
        <v/>
      </c>
      <c r="G35" s="305" t="str">
        <f t="shared" si="0"/>
        <v/>
      </c>
    </row>
    <row r="36" spans="1:7">
      <c r="A36" t="str">
        <f>IF('Liste des bâtiments'!G39&lt;&gt;"",'Liste des bâtiments'!G39,"")</f>
        <v/>
      </c>
      <c r="D36" t="e">
        <f t="array" ref="D36">IF(ROWS(E$2:E36)&gt;COUNTIF(A$2:A$100,"&lt;&gt;"&amp;""),"",INDEX(A$1:A$100,SMALL(IF(A$2:A$100&lt;&gt;"",ROW(A$2:A$100)),ROWS(E$2:E36))))</f>
        <v>#NUM!</v>
      </c>
      <c r="E36" t="str">
        <f t="array" ref="E36">IF(ROWS(E$2:E36)&gt;SUM(IF(A$2:A$70&lt;&gt;"",(1/COUNTIF(A$2:A$70,A$2:A$70)))),"",INDEX(A$1:A$70,MIN(IF(A$2:A$70&lt;&gt;"",IF(COUNTIF(E$1:E35,A$2:A$70)=0,ROW(A$2:A$70))))))</f>
        <v/>
      </c>
      <c r="G36" s="305" t="str">
        <f t="shared" si="0"/>
        <v/>
      </c>
    </row>
    <row r="37" spans="1:7">
      <c r="A37" t="str">
        <f>IF('Liste des bâtiments'!G40&lt;&gt;"",'Liste des bâtiments'!G40,"")</f>
        <v/>
      </c>
      <c r="D37" t="e">
        <f t="array" ref="D37">IF(ROWS(E$2:E37)&gt;COUNTIF(A$2:A$100,"&lt;&gt;"&amp;""),"",INDEX(A$1:A$100,SMALL(IF(A$2:A$100&lt;&gt;"",ROW(A$2:A$100)),ROWS(E$2:E37))))</f>
        <v>#NUM!</v>
      </c>
      <c r="E37" t="str">
        <f t="array" ref="E37">IF(ROWS(E$2:E37)&gt;SUM(IF(A$2:A$70&lt;&gt;"",(1/COUNTIF(A$2:A$70,A$2:A$70)))),"",INDEX(A$1:A$70,MIN(IF(A$2:A$70&lt;&gt;"",IF(COUNTIF(E$1:E36,A$2:A$70)=0,ROW(A$2:A$70))))))</f>
        <v/>
      </c>
      <c r="G37" s="305" t="str">
        <f t="shared" si="0"/>
        <v/>
      </c>
    </row>
    <row r="38" spans="1:7">
      <c r="A38" t="str">
        <f>IF('Liste des bâtiments'!G41&lt;&gt;"",'Liste des bâtiments'!G41,"")</f>
        <v/>
      </c>
      <c r="D38" t="e">
        <f t="array" ref="D38">IF(ROWS(E$2:E38)&gt;COUNTIF(A$2:A$100,"&lt;&gt;"&amp;""),"",INDEX(A$1:A$100,SMALL(IF(A$2:A$100&lt;&gt;"",ROW(A$2:A$100)),ROWS(E$2:E38))))</f>
        <v>#NUM!</v>
      </c>
      <c r="E38" t="str">
        <f t="array" ref="E38">IF(ROWS(E$2:E38)&gt;SUM(IF(A$2:A$70&lt;&gt;"",(1/COUNTIF(A$2:A$70,A$2:A$70)))),"",INDEX(A$1:A$70,MIN(IF(A$2:A$70&lt;&gt;"",IF(COUNTIF(E$1:E37,A$2:A$70)=0,ROW(A$2:A$70))))))</f>
        <v/>
      </c>
      <c r="G38" s="305" t="str">
        <f t="shared" si="0"/>
        <v/>
      </c>
    </row>
    <row r="39" spans="1:7">
      <c r="A39" t="str">
        <f>IF('Liste des bâtiments'!G42&lt;&gt;"",'Liste des bâtiments'!G42,"")</f>
        <v/>
      </c>
      <c r="D39" t="e">
        <f t="array" ref="D39">IF(ROWS(E$2:E39)&gt;COUNTIF(A$2:A$100,"&lt;&gt;"&amp;""),"",INDEX(A$1:A$100,SMALL(IF(A$2:A$100&lt;&gt;"",ROW(A$2:A$100)),ROWS(E$2:E39))))</f>
        <v>#NUM!</v>
      </c>
      <c r="E39" t="str">
        <f t="array" ref="E39">IF(ROWS(E$2:E39)&gt;SUM(IF(A$2:A$70&lt;&gt;"",(1/COUNTIF(A$2:A$70,A$2:A$70)))),"",INDEX(A$1:A$70,MIN(IF(A$2:A$70&lt;&gt;"",IF(COUNTIF(E$1:E38,A$2:A$70)=0,ROW(A$2:A$70))))))</f>
        <v/>
      </c>
      <c r="G39" s="305" t="str">
        <f t="shared" si="0"/>
        <v/>
      </c>
    </row>
    <row r="40" spans="1:7">
      <c r="A40" t="str">
        <f>IF('Liste des bâtiments'!G43&lt;&gt;"",'Liste des bâtiments'!G43,"")</f>
        <v/>
      </c>
      <c r="D40" t="e">
        <f t="array" ref="D40">IF(ROWS(E$2:E40)&gt;COUNTIF(A$2:A$100,"&lt;&gt;"&amp;""),"",INDEX(A$1:A$100,SMALL(IF(A$2:A$100&lt;&gt;"",ROW(A$2:A$100)),ROWS(E$2:E40))))</f>
        <v>#NUM!</v>
      </c>
      <c r="E40" t="str">
        <f t="array" ref="E40">IF(ROWS(E$2:E40)&gt;SUM(IF(A$2:A$70&lt;&gt;"",(1/COUNTIF(A$2:A$70,A$2:A$70)))),"",INDEX(A$1:A$70,MIN(IF(A$2:A$70&lt;&gt;"",IF(COUNTIF(E$1:E39,A$2:A$70)=0,ROW(A$2:A$70))))))</f>
        <v/>
      </c>
      <c r="G40" s="305" t="str">
        <f t="shared" si="0"/>
        <v/>
      </c>
    </row>
    <row r="41" spans="1:7">
      <c r="A41" t="str">
        <f>IF('Liste des bâtiments'!G44&lt;&gt;"",'Liste des bâtiments'!G44,"")</f>
        <v/>
      </c>
      <c r="D41" t="e">
        <f t="array" ref="D41">IF(ROWS(E$2:E41)&gt;COUNTIF(A$2:A$100,"&lt;&gt;"&amp;""),"",INDEX(A$1:A$100,SMALL(IF(A$2:A$100&lt;&gt;"",ROW(A$2:A$100)),ROWS(E$2:E41))))</f>
        <v>#NUM!</v>
      </c>
      <c r="E41" t="str">
        <f t="array" ref="E41">IF(ROWS(E$2:E41)&gt;SUM(IF(A$2:A$70&lt;&gt;"",(1/COUNTIF(A$2:A$70,A$2:A$70)))),"",INDEX(A$1:A$70,MIN(IF(A$2:A$70&lt;&gt;"",IF(COUNTIF(E$1:E40,A$2:A$70)=0,ROW(A$2:A$70))))))</f>
        <v/>
      </c>
      <c r="G41" s="305" t="str">
        <f t="shared" si="0"/>
        <v/>
      </c>
    </row>
    <row r="42" spans="1:7">
      <c r="A42" t="str">
        <f>IF('Liste des bâtiments'!G45&lt;&gt;"",'Liste des bâtiments'!G45,"")</f>
        <v/>
      </c>
      <c r="D42" t="e">
        <f t="array" ref="D42">IF(ROWS(E$2:E42)&gt;COUNTIF(A$2:A$100,"&lt;&gt;"&amp;""),"",INDEX(A$1:A$100,SMALL(IF(A$2:A$100&lt;&gt;"",ROW(A$2:A$100)),ROWS(E$2:E42))))</f>
        <v>#NUM!</v>
      </c>
      <c r="E42" t="str">
        <f t="array" ref="E42">IF(ROWS(E$2:E42)&gt;SUM(IF(A$2:A$70&lt;&gt;"",(1/COUNTIF(A$2:A$70,A$2:A$70)))),"",INDEX(A$1:A$70,MIN(IF(A$2:A$70&lt;&gt;"",IF(COUNTIF(E$1:E41,A$2:A$70)=0,ROW(A$2:A$70))))))</f>
        <v/>
      </c>
      <c r="G42" s="305" t="str">
        <f t="shared" si="0"/>
        <v/>
      </c>
    </row>
    <row r="43" spans="1:7">
      <c r="A43" t="str">
        <f>IF('Liste des bâtiments'!G46&lt;&gt;"",'Liste des bâtiments'!G46,"")</f>
        <v/>
      </c>
      <c r="D43" t="e">
        <f t="array" ref="D43">IF(ROWS(E$2:E43)&gt;COUNTIF(A$2:A$100,"&lt;&gt;"&amp;""),"",INDEX(A$1:A$100,SMALL(IF(A$2:A$100&lt;&gt;"",ROW(A$2:A$100)),ROWS(E$2:E43))))</f>
        <v>#NUM!</v>
      </c>
      <c r="E43" t="str">
        <f t="array" ref="E43">IF(ROWS(E$2:E43)&gt;SUM(IF(A$2:A$70&lt;&gt;"",(1/COUNTIF(A$2:A$70,A$2:A$70)))),"",INDEX(A$1:A$70,MIN(IF(A$2:A$70&lt;&gt;"",IF(COUNTIF(E$1:E42,A$2:A$70)=0,ROW(A$2:A$70))))))</f>
        <v/>
      </c>
      <c r="G43" s="305" t="str">
        <f t="shared" si="0"/>
        <v/>
      </c>
    </row>
    <row r="44" spans="1:7">
      <c r="A44" t="str">
        <f>IF('Liste des bâtiments'!G47&lt;&gt;"",'Liste des bâtiments'!G47,"")</f>
        <v/>
      </c>
      <c r="D44" t="e">
        <f t="array" ref="D44">IF(ROWS(E$2:E44)&gt;COUNTIF(A$2:A$100,"&lt;&gt;"&amp;""),"",INDEX(A$1:A$100,SMALL(IF(A$2:A$100&lt;&gt;"",ROW(A$2:A$100)),ROWS(E$2:E44))))</f>
        <v>#NUM!</v>
      </c>
      <c r="E44" t="str">
        <f t="array" ref="E44">IF(ROWS(E$2:E44)&gt;SUM(IF(A$2:A$70&lt;&gt;"",(1/COUNTIF(A$2:A$70,A$2:A$70)))),"",INDEX(A$1:A$70,MIN(IF(A$2:A$70&lt;&gt;"",IF(COUNTIF(E$1:E43,A$2:A$70)=0,ROW(A$2:A$70))))))</f>
        <v/>
      </c>
      <c r="G44" s="305" t="str">
        <f t="shared" si="0"/>
        <v/>
      </c>
    </row>
    <row r="45" spans="1:7">
      <c r="A45" t="str">
        <f>IF('Liste des bâtiments'!G48&lt;&gt;"",'Liste des bâtiments'!G48,"")</f>
        <v/>
      </c>
      <c r="D45" t="e">
        <f t="array" ref="D45">IF(ROWS(E$2:E45)&gt;COUNTIF(A$2:A$100,"&lt;&gt;"&amp;""),"",INDEX(A$1:A$100,SMALL(IF(A$2:A$100&lt;&gt;"",ROW(A$2:A$100)),ROWS(E$2:E45))))</f>
        <v>#NUM!</v>
      </c>
      <c r="E45" t="str">
        <f t="array" ref="E45">IF(ROWS(E$2:E45)&gt;SUM(IF(A$2:A$70&lt;&gt;"",(1/COUNTIF(A$2:A$70,A$2:A$70)))),"",INDEX(A$1:A$70,MIN(IF(A$2:A$70&lt;&gt;"",IF(COUNTIF(E$1:E44,A$2:A$70)=0,ROW(A$2:A$70))))))</f>
        <v/>
      </c>
      <c r="G45" s="305" t="str">
        <f t="shared" si="0"/>
        <v/>
      </c>
    </row>
    <row r="46" spans="1:7">
      <c r="A46" t="str">
        <f>IF('Liste des bâtiments'!G49&lt;&gt;"",'Liste des bâtiments'!G49,"")</f>
        <v/>
      </c>
      <c r="D46" t="e">
        <f t="array" ref="D46">IF(ROWS(E$2:E46)&gt;COUNTIF(A$2:A$100,"&lt;&gt;"&amp;""),"",INDEX(A$1:A$100,SMALL(IF(A$2:A$100&lt;&gt;"",ROW(A$2:A$100)),ROWS(E$2:E46))))</f>
        <v>#NUM!</v>
      </c>
      <c r="E46" t="str">
        <f t="array" ref="E46">IF(ROWS(E$2:E46)&gt;SUM(IF(A$2:A$70&lt;&gt;"",(1/COUNTIF(A$2:A$70,A$2:A$70)))),"",INDEX(A$1:A$70,MIN(IF(A$2:A$70&lt;&gt;"",IF(COUNTIF(E$1:E45,A$2:A$70)=0,ROW(A$2:A$70))))))</f>
        <v/>
      </c>
      <c r="G46" s="305" t="str">
        <f t="shared" si="0"/>
        <v/>
      </c>
    </row>
    <row r="47" spans="1:7">
      <c r="A47" t="str">
        <f>IF('Liste des bâtiments'!G50&lt;&gt;"",'Liste des bâtiments'!G50,"")</f>
        <v/>
      </c>
      <c r="D47" t="e">
        <f t="array" ref="D47">IF(ROWS(E$2:E47)&gt;COUNTIF(A$2:A$100,"&lt;&gt;"&amp;""),"",INDEX(A$1:A$100,SMALL(IF(A$2:A$100&lt;&gt;"",ROW(A$2:A$100)),ROWS(E$2:E47))))</f>
        <v>#NUM!</v>
      </c>
      <c r="E47" t="str">
        <f t="array" ref="E47">IF(ROWS(E$2:E47)&gt;SUM(IF(A$2:A$70&lt;&gt;"",(1/COUNTIF(A$2:A$70,A$2:A$70)))),"",INDEX(A$1:A$70,MIN(IF(A$2:A$70&lt;&gt;"",IF(COUNTIF(E$1:E46,A$2:A$70)=0,ROW(A$2:A$70))))))</f>
        <v/>
      </c>
      <c r="G47" s="305" t="str">
        <f t="shared" si="0"/>
        <v/>
      </c>
    </row>
    <row r="48" spans="1:7">
      <c r="A48" t="str">
        <f>IF('Liste des bâtiments'!G51&lt;&gt;"",'Liste des bâtiments'!G51,"")</f>
        <v/>
      </c>
      <c r="D48" t="e">
        <f t="array" ref="D48">IF(ROWS(E$2:E48)&gt;COUNTIF(A$2:A$100,"&lt;&gt;"&amp;""),"",INDEX(A$1:A$100,SMALL(IF(A$2:A$100&lt;&gt;"",ROW(A$2:A$100)),ROWS(E$2:E48))))</f>
        <v>#NUM!</v>
      </c>
      <c r="E48" t="str">
        <f t="array" ref="E48">IF(ROWS(E$2:E48)&gt;SUM(IF(A$2:A$70&lt;&gt;"",(1/COUNTIF(A$2:A$70,A$2:A$70)))),"",INDEX(A$1:A$70,MIN(IF(A$2:A$70&lt;&gt;"",IF(COUNTIF(E$1:E47,A$2:A$70)=0,ROW(A$2:A$70))))))</f>
        <v/>
      </c>
      <c r="G48" s="305" t="str">
        <f t="shared" si="0"/>
        <v/>
      </c>
    </row>
    <row r="49" spans="1:7">
      <c r="A49" t="str">
        <f>IF('Liste des bâtiments'!G52&lt;&gt;"",'Liste des bâtiments'!G52,"")</f>
        <v/>
      </c>
      <c r="D49" t="e">
        <f t="array" ref="D49">IF(ROWS(E$2:E49)&gt;COUNTIF(A$2:A$100,"&lt;&gt;"&amp;""),"",INDEX(A$1:A$100,SMALL(IF(A$2:A$100&lt;&gt;"",ROW(A$2:A$100)),ROWS(E$2:E49))))</f>
        <v>#NUM!</v>
      </c>
      <c r="E49" t="str">
        <f t="array" ref="E49">IF(ROWS(E$2:E49)&gt;SUM(IF(A$2:A$70&lt;&gt;"",(1/COUNTIF(A$2:A$70,A$2:A$70)))),"",INDEX(A$1:A$70,MIN(IF(A$2:A$70&lt;&gt;"",IF(COUNTIF(E$1:E48,A$2:A$70)=0,ROW(A$2:A$70))))))</f>
        <v/>
      </c>
      <c r="G49" s="305" t="str">
        <f t="shared" si="0"/>
        <v/>
      </c>
    </row>
    <row r="50" spans="1:7">
      <c r="A50" t="str">
        <f>IF('Liste des bâtiments'!G53&lt;&gt;"",'Liste des bâtiments'!G53,"")</f>
        <v/>
      </c>
      <c r="D50" t="e">
        <f t="array" ref="D50">IF(ROWS(E$2:E50)&gt;COUNTIF(A$2:A$100,"&lt;&gt;"&amp;""),"",INDEX(A$1:A$100,SMALL(IF(A$2:A$100&lt;&gt;"",ROW(A$2:A$100)),ROWS(E$2:E50))))</f>
        <v>#NUM!</v>
      </c>
      <c r="E50" t="str">
        <f t="array" ref="E50">IF(ROWS(E$2:E50)&gt;SUM(IF(A$2:A$70&lt;&gt;"",(1/COUNTIF(A$2:A$70,A$2:A$70)))),"",INDEX(A$1:A$70,MIN(IF(A$2:A$70&lt;&gt;"",IF(COUNTIF(E$1:E49,A$2:A$70)=0,ROW(A$2:A$70))))))</f>
        <v/>
      </c>
      <c r="G50" s="305" t="str">
        <f t="shared" si="0"/>
        <v/>
      </c>
    </row>
    <row r="51" spans="1:7">
      <c r="A51" t="str">
        <f>IF('Liste des bâtiments'!G54&lt;&gt;"",'Liste des bâtiments'!G54,"")</f>
        <v/>
      </c>
      <c r="D51" t="e">
        <f t="array" ref="D51">IF(ROWS(E$2:E51)&gt;COUNTIF(A$2:A$100,"&lt;&gt;"&amp;""),"",INDEX(A$1:A$100,SMALL(IF(A$2:A$100&lt;&gt;"",ROW(A$2:A$100)),ROWS(E$2:E51))))</f>
        <v>#NUM!</v>
      </c>
      <c r="E51" t="str">
        <f t="array" ref="E51">IF(ROWS(E$2:E51)&gt;SUM(IF(A$2:A$70&lt;&gt;"",(1/COUNTIF(A$2:A$70,A$2:A$70)))),"",INDEX(A$1:A$70,MIN(IF(A$2:A$70&lt;&gt;"",IF(COUNTIF(E$1:E50,A$2:A$70)=0,ROW(A$2:A$70))))))</f>
        <v/>
      </c>
      <c r="G51" s="305" t="str">
        <f t="shared" si="0"/>
        <v/>
      </c>
    </row>
    <row r="52" spans="1:7">
      <c r="A52" t="str">
        <f>IF('Liste des bâtiments'!G55&lt;&gt;"",'Liste des bâtiments'!G55,"")</f>
        <v/>
      </c>
      <c r="D52" t="e">
        <f t="array" ref="D52">IF(ROWS(E$2:E52)&gt;COUNTIF(A$2:A$100,"&lt;&gt;"&amp;""),"",INDEX(A$1:A$100,SMALL(IF(A$2:A$100&lt;&gt;"",ROW(A$2:A$100)),ROWS(E$2:E52))))</f>
        <v>#NUM!</v>
      </c>
      <c r="E52" t="str">
        <f t="array" ref="E52">IF(ROWS(E$2:E52)&gt;SUM(IF(A$2:A$70&lt;&gt;"",(1/COUNTIF(A$2:A$70,A$2:A$70)))),"",INDEX(A$1:A$70,MIN(IF(A$2:A$70&lt;&gt;"",IF(COUNTIF(E$1:E51,A$2:A$70)=0,ROW(A$2:A$70))))))</f>
        <v/>
      </c>
      <c r="G52" s="305" t="str">
        <f t="shared" si="0"/>
        <v/>
      </c>
    </row>
    <row r="53" spans="1:7">
      <c r="A53" t="str">
        <f>IF('Liste des bâtiments'!G56&lt;&gt;"",'Liste des bâtiments'!G56,"")</f>
        <v/>
      </c>
      <c r="D53" t="e">
        <f t="array" ref="D53">IF(ROWS(E$2:E53)&gt;COUNTIF(A$2:A$100,"&lt;&gt;"&amp;""),"",INDEX(A$1:A$100,SMALL(IF(A$2:A$100&lt;&gt;"",ROW(A$2:A$100)),ROWS(E$2:E53))))</f>
        <v>#NUM!</v>
      </c>
      <c r="E53" t="str">
        <f t="array" ref="E53">IF(ROWS(E$2:E53)&gt;SUM(IF(A$2:A$70&lt;&gt;"",(1/COUNTIF(A$2:A$70,A$2:A$70)))),"",INDEX(A$1:A$70,MIN(IF(A$2:A$70&lt;&gt;"",IF(COUNTIF(E$1:E52,A$2:A$70)=0,ROW(A$2:A$70))))))</f>
        <v/>
      </c>
      <c r="G53" s="305" t="str">
        <f t="shared" si="0"/>
        <v/>
      </c>
    </row>
    <row r="54" spans="1:7">
      <c r="A54" t="str">
        <f>IF('Liste des bâtiments'!G57&lt;&gt;"",'Liste des bâtiments'!G57,"")</f>
        <v/>
      </c>
      <c r="D54" t="e">
        <f t="array" ref="D54">IF(ROWS(E$2:E54)&gt;COUNTIF(A$2:A$100,"&lt;&gt;"&amp;""),"",INDEX(A$1:A$100,SMALL(IF(A$2:A$100&lt;&gt;"",ROW(A$2:A$100)),ROWS(E$2:E54))))</f>
        <v>#NUM!</v>
      </c>
      <c r="E54" t="str">
        <f t="array" ref="E54">IF(ROWS(E$2:E54)&gt;SUM(IF(A$2:A$70&lt;&gt;"",(1/COUNTIF(A$2:A$70,A$2:A$70)))),"",INDEX(A$1:A$70,MIN(IF(A$2:A$70&lt;&gt;"",IF(COUNTIF(E$1:E53,A$2:A$70)=0,ROW(A$2:A$70))))))</f>
        <v/>
      </c>
      <c r="G54" s="305" t="str">
        <f t="shared" si="0"/>
        <v/>
      </c>
    </row>
    <row r="55" spans="1:7">
      <c r="A55" t="str">
        <f>IF('Liste des bâtiments'!G58&lt;&gt;"",'Liste des bâtiments'!G58,"")</f>
        <v/>
      </c>
      <c r="D55" t="e">
        <f t="array" ref="D55">IF(ROWS(E$2:E55)&gt;COUNTIF(A$2:A$100,"&lt;&gt;"&amp;""),"",INDEX(A$1:A$100,SMALL(IF(A$2:A$100&lt;&gt;"",ROW(A$2:A$100)),ROWS(E$2:E55))))</f>
        <v>#NUM!</v>
      </c>
      <c r="E55" t="str">
        <f t="array" ref="E55">IF(ROWS(E$2:E55)&gt;SUM(IF(A$2:A$70&lt;&gt;"",(1/COUNTIF(A$2:A$70,A$2:A$70)))),"",INDEX(A$1:A$70,MIN(IF(A$2:A$70&lt;&gt;"",IF(COUNTIF(E$1:E54,A$2:A$70)=0,ROW(A$2:A$70))))))</f>
        <v/>
      </c>
      <c r="G55" s="305" t="str">
        <f t="shared" si="0"/>
        <v/>
      </c>
    </row>
    <row r="56" spans="1:7">
      <c r="A56" t="str">
        <f>IF('Liste des bâtiments'!G59&lt;&gt;"",'Liste des bâtiments'!G59,"")</f>
        <v/>
      </c>
      <c r="D56" t="e">
        <f t="array" ref="D56">IF(ROWS(E$2:E56)&gt;COUNTIF(A$2:A$100,"&lt;&gt;"&amp;""),"",INDEX(A$1:A$100,SMALL(IF(A$2:A$100&lt;&gt;"",ROW(A$2:A$100)),ROWS(E$2:E56))))</f>
        <v>#NUM!</v>
      </c>
      <c r="E56" t="str">
        <f t="array" ref="E56">IF(ROWS(E$2:E56)&gt;SUM(IF(A$2:A$70&lt;&gt;"",(1/COUNTIF(A$2:A$70,A$2:A$70)))),"",INDEX(A$1:A$70,MIN(IF(A$2:A$70&lt;&gt;"",IF(COUNTIF(E$1:E55,A$2:A$70)=0,ROW(A$2:A$70))))))</f>
        <v/>
      </c>
      <c r="G56" s="305" t="str">
        <f t="shared" si="0"/>
        <v/>
      </c>
    </row>
    <row r="57" spans="1:7">
      <c r="A57" t="str">
        <f>IF('Liste des bâtiments'!G60&lt;&gt;"",'Liste des bâtiments'!G60,"")</f>
        <v/>
      </c>
      <c r="D57" t="e">
        <f t="array" ref="D57">IF(ROWS(E$2:E57)&gt;COUNTIF(A$2:A$100,"&lt;&gt;"&amp;""),"",INDEX(A$1:A$100,SMALL(IF(A$2:A$100&lt;&gt;"",ROW(A$2:A$100)),ROWS(E$2:E57))))</f>
        <v>#NUM!</v>
      </c>
      <c r="E57" t="str">
        <f t="array" ref="E57">IF(ROWS(E$2:E57)&gt;SUM(IF(A$2:A$70&lt;&gt;"",(1/COUNTIF(A$2:A$70,A$2:A$70)))),"",INDEX(A$1:A$70,MIN(IF(A$2:A$70&lt;&gt;"",IF(COUNTIF(E$1:E56,A$2:A$70)=0,ROW(A$2:A$70))))))</f>
        <v/>
      </c>
      <c r="G57" s="305" t="str">
        <f t="shared" si="0"/>
        <v/>
      </c>
    </row>
    <row r="58" spans="1:7">
      <c r="A58" t="str">
        <f>IF('Liste des bâtiments'!G61&lt;&gt;"",'Liste des bâtiments'!G61,"")</f>
        <v/>
      </c>
      <c r="D58" t="e">
        <f t="array" ref="D58">IF(ROWS(E$2:E58)&gt;COUNTIF(A$2:A$100,"&lt;&gt;"&amp;""),"",INDEX(A$1:A$100,SMALL(IF(A$2:A$100&lt;&gt;"",ROW(A$2:A$100)),ROWS(E$2:E58))))</f>
        <v>#NUM!</v>
      </c>
      <c r="E58" t="str">
        <f t="array" ref="E58">IF(ROWS(E$2:E58)&gt;SUM(IF(A$2:A$70&lt;&gt;"",(1/COUNTIF(A$2:A$70,A$2:A$70)))),"",INDEX(A$1:A$70,MIN(IF(A$2:A$70&lt;&gt;"",IF(COUNTIF(E$1:E57,A$2:A$70)=0,ROW(A$2:A$70))))))</f>
        <v/>
      </c>
      <c r="G58" s="305" t="str">
        <f t="shared" si="0"/>
        <v/>
      </c>
    </row>
    <row r="59" spans="1:7">
      <c r="A59" t="str">
        <f>IF('Liste des bâtiments'!G62&lt;&gt;"",'Liste des bâtiments'!G62,"")</f>
        <v/>
      </c>
      <c r="D59" t="e">
        <f t="array" ref="D59">IF(ROWS(E$2:E59)&gt;COUNTIF(A$2:A$100,"&lt;&gt;"&amp;""),"",INDEX(A$1:A$100,SMALL(IF(A$2:A$100&lt;&gt;"",ROW(A$2:A$100)),ROWS(E$2:E59))))</f>
        <v>#NUM!</v>
      </c>
      <c r="E59" t="str">
        <f t="array" ref="E59">IF(ROWS(E$2:E59)&gt;SUM(IF(A$2:A$70&lt;&gt;"",(1/COUNTIF(A$2:A$70,A$2:A$70)))),"",INDEX(A$1:A$70,MIN(IF(A$2:A$70&lt;&gt;"",IF(COUNTIF(E$1:E58,A$2:A$70)=0,ROW(A$2:A$70))))))</f>
        <v/>
      </c>
      <c r="G59" s="305" t="str">
        <f t="shared" si="0"/>
        <v/>
      </c>
    </row>
    <row r="60" spans="1:7">
      <c r="A60" t="str">
        <f>IF('Liste des bâtiments'!G63&lt;&gt;"",'Liste des bâtiments'!G63,"")</f>
        <v/>
      </c>
      <c r="D60" t="e">
        <f t="array" ref="D60">IF(ROWS(E$2:E60)&gt;COUNTIF(A$2:A$100,"&lt;&gt;"&amp;""),"",INDEX(A$1:A$100,SMALL(IF(A$2:A$100&lt;&gt;"",ROW(A$2:A$100)),ROWS(E$2:E60))))</f>
        <v>#NUM!</v>
      </c>
      <c r="E60" t="str">
        <f t="array" ref="E60">IF(ROWS(E$2:E60)&gt;SUM(IF(A$2:A$70&lt;&gt;"",(1/COUNTIF(A$2:A$70,A$2:A$70)))),"",INDEX(A$1:A$70,MIN(IF(A$2:A$70&lt;&gt;"",IF(COUNTIF(E$1:E59,A$2:A$70)=0,ROW(A$2:A$70))))))</f>
        <v/>
      </c>
      <c r="G60" s="305" t="str">
        <f t="shared" si="0"/>
        <v/>
      </c>
    </row>
    <row r="61" spans="1:7">
      <c r="A61" t="str">
        <f>IF('Liste des bâtiments'!G64&lt;&gt;"",'Liste des bâtiments'!G64,"")</f>
        <v/>
      </c>
      <c r="D61" t="e">
        <f t="array" ref="D61">IF(ROWS(E$2:E61)&gt;COUNTIF(A$2:A$100,"&lt;&gt;"&amp;""),"",INDEX(A$1:A$100,SMALL(IF(A$2:A$100&lt;&gt;"",ROW(A$2:A$100)),ROWS(E$2:E61))))</f>
        <v>#NUM!</v>
      </c>
      <c r="E61" t="str">
        <f t="array" ref="E61">IF(ROWS(E$2:E61)&gt;SUM(IF(A$2:A$70&lt;&gt;"",(1/COUNTIF(A$2:A$70,A$2:A$70)))),"",INDEX(A$1:A$70,MIN(IF(A$2:A$70&lt;&gt;"",IF(COUNTIF(E$1:E60,A$2:A$70)=0,ROW(A$2:A$70))))))</f>
        <v/>
      </c>
      <c r="G61" s="305" t="str">
        <f t="shared" si="0"/>
        <v/>
      </c>
    </row>
    <row r="62" spans="1:7">
      <c r="A62" t="str">
        <f>IF('Liste des bâtiments'!G65&lt;&gt;"",'Liste des bâtiments'!G65,"")</f>
        <v/>
      </c>
      <c r="D62" t="e">
        <f t="array" ref="D62">IF(ROWS(E$2:E62)&gt;COUNTIF(A$2:A$100,"&lt;&gt;"&amp;""),"",INDEX(A$1:A$100,SMALL(IF(A$2:A$100&lt;&gt;"",ROW(A$2:A$100)),ROWS(E$2:E62))))</f>
        <v>#NUM!</v>
      </c>
      <c r="E62" t="str">
        <f t="array" ref="E62">IF(ROWS(E$2:E62)&gt;SUM(IF(A$2:A$70&lt;&gt;"",(1/COUNTIF(A$2:A$70,A$2:A$70)))),"",INDEX(A$1:A$70,MIN(IF(A$2:A$70&lt;&gt;"",IF(COUNTIF(E$1:E61,A$2:A$70)=0,ROW(A$2:A$70))))))</f>
        <v/>
      </c>
      <c r="G62" s="305" t="str">
        <f t="shared" si="0"/>
        <v/>
      </c>
    </row>
    <row r="63" spans="1:7">
      <c r="A63" t="str">
        <f>IF('Liste des bâtiments'!G66&lt;&gt;"",'Liste des bâtiments'!G66,"")</f>
        <v/>
      </c>
      <c r="D63" t="e">
        <f t="array" ref="D63">IF(ROWS(E$2:E63)&gt;COUNTIF(A$2:A$100,"&lt;&gt;"&amp;""),"",INDEX(A$1:A$100,SMALL(IF(A$2:A$100&lt;&gt;"",ROW(A$2:A$100)),ROWS(E$2:E63))))</f>
        <v>#NUM!</v>
      </c>
      <c r="E63" t="str">
        <f t="array" ref="E63">IF(ROWS(E$2:E63)&gt;SUM(IF(A$2:A$70&lt;&gt;"",(1/COUNTIF(A$2:A$70,A$2:A$70)))),"",INDEX(A$1:A$70,MIN(IF(A$2:A$70&lt;&gt;"",IF(COUNTIF(E$1:E62,A$2:A$70)=0,ROW(A$2:A$70))))))</f>
        <v/>
      </c>
      <c r="G63" s="305" t="str">
        <f t="shared" si="0"/>
        <v/>
      </c>
    </row>
    <row r="64" spans="1:7">
      <c r="A64" t="str">
        <f>IF('Liste des bâtiments'!G67&lt;&gt;"",'Liste des bâtiments'!G67,"")</f>
        <v/>
      </c>
      <c r="D64" t="e">
        <f t="array" ref="D64">IF(ROWS(E$2:E64)&gt;COUNTIF(A$2:A$100,"&lt;&gt;"&amp;""),"",INDEX(A$1:A$100,SMALL(IF(A$2:A$100&lt;&gt;"",ROW(A$2:A$100)),ROWS(E$2:E64))))</f>
        <v>#NUM!</v>
      </c>
      <c r="E64" t="str">
        <f t="array" ref="E64">IF(ROWS(E$2:E64)&gt;SUM(IF(A$2:A$70&lt;&gt;"",(1/COUNTIF(A$2:A$70,A$2:A$70)))),"",INDEX(A$1:A$70,MIN(IF(A$2:A$70&lt;&gt;"",IF(COUNTIF(E$1:E63,A$2:A$70)=0,ROW(A$2:A$70))))))</f>
        <v/>
      </c>
      <c r="G64" s="305" t="str">
        <f t="shared" si="0"/>
        <v/>
      </c>
    </row>
    <row r="65" spans="1:7">
      <c r="A65" t="str">
        <f>IF('Liste des bâtiments'!G68&lt;&gt;"",'Liste des bâtiments'!G68,"")</f>
        <v/>
      </c>
      <c r="D65" t="e">
        <f t="array" ref="D65">IF(ROWS(E$2:E65)&gt;COUNTIF(A$2:A$100,"&lt;&gt;"&amp;""),"",INDEX(A$1:A$100,SMALL(IF(A$2:A$100&lt;&gt;"",ROW(A$2:A$100)),ROWS(E$2:E65))))</f>
        <v>#NUM!</v>
      </c>
      <c r="E65" t="str">
        <f t="array" ref="E65">IF(ROWS(E$2:E65)&gt;SUM(IF(A$2:A$70&lt;&gt;"",(1/COUNTIF(A$2:A$70,A$2:A$70)))),"",INDEX(A$1:A$70,MIN(IF(A$2:A$70&lt;&gt;"",IF(COUNTIF(E$1:E64,A$2:A$70)=0,ROW(A$2:A$70))))))</f>
        <v/>
      </c>
      <c r="G65" s="305" t="str">
        <f t="shared" si="0"/>
        <v/>
      </c>
    </row>
    <row r="66" spans="1:7">
      <c r="A66" t="str">
        <f>IF('Liste des bâtiments'!G69&lt;&gt;"",'Liste des bâtiments'!G69,"")</f>
        <v/>
      </c>
      <c r="D66" t="e">
        <f t="array" ref="D66">IF(ROWS(E$2:E66)&gt;COUNTIF(A$2:A$100,"&lt;&gt;"&amp;""),"",INDEX(A$1:A$100,SMALL(IF(A$2:A$100&lt;&gt;"",ROW(A$2:A$100)),ROWS(E$2:E66))))</f>
        <v>#NUM!</v>
      </c>
      <c r="E66" t="str">
        <f t="array" ref="E66">IF(ROWS(E$2:E66)&gt;SUM(IF(A$2:A$70&lt;&gt;"",(1/COUNTIF(A$2:A$70,A$2:A$70)))),"",INDEX(A$1:A$70,MIN(IF(A$2:A$70&lt;&gt;"",IF(COUNTIF(E$1:E65,A$2:A$70)=0,ROW(A$2:A$70))))))</f>
        <v/>
      </c>
      <c r="G66" s="305" t="str">
        <f t="shared" si="0"/>
        <v/>
      </c>
    </row>
    <row r="67" spans="1:7">
      <c r="A67" t="str">
        <f>IF('Liste des bâtiments'!G70&lt;&gt;"",'Liste des bâtiments'!G70,"")</f>
        <v/>
      </c>
      <c r="D67" t="e">
        <f t="array" ref="D67">IF(ROWS(E$2:E67)&gt;COUNTIF(A$2:A$100,"&lt;&gt;"&amp;""),"",INDEX(A$1:A$100,SMALL(IF(A$2:A$100&lt;&gt;"",ROW(A$2:A$100)),ROWS(E$2:E67))))</f>
        <v>#NUM!</v>
      </c>
      <c r="E67" t="str">
        <f t="array" ref="E67">IF(ROWS(E$2:E67)&gt;SUM(IF(A$2:A$70&lt;&gt;"",(1/COUNTIF(A$2:A$70,A$2:A$70)))),"",INDEX(A$1:A$70,MIN(IF(A$2:A$70&lt;&gt;"",IF(COUNTIF(E$1:E66,A$2:A$70)=0,ROW(A$2:A$70))))))</f>
        <v/>
      </c>
      <c r="G67" s="305" t="str">
        <f t="shared" ref="G67:G100" si="1">IFERROR(D67,"")</f>
        <v/>
      </c>
    </row>
    <row r="68" spans="1:7">
      <c r="A68" t="str">
        <f>IF('Liste des bâtiments'!G71&lt;&gt;"",'Liste des bâtiments'!G71,"")</f>
        <v/>
      </c>
      <c r="D68" t="e">
        <f t="array" ref="D68">IF(ROWS(E$2:E68)&gt;COUNTIF(A$2:A$100,"&lt;&gt;"&amp;""),"",INDEX(A$1:A$100,SMALL(IF(A$2:A$100&lt;&gt;"",ROW(A$2:A$100)),ROWS(E$2:E68))))</f>
        <v>#NUM!</v>
      </c>
      <c r="E68" t="str">
        <f t="array" ref="E68">IF(ROWS(E$2:E68)&gt;SUM(IF(A$2:A$70&lt;&gt;"",(1/COUNTIF(A$2:A$70,A$2:A$70)))),"",INDEX(A$1:A$70,MIN(IF(A$2:A$70&lt;&gt;"",IF(COUNTIF(E$1:E67,A$2:A$70)=0,ROW(A$2:A$70))))))</f>
        <v/>
      </c>
      <c r="G68" s="305" t="str">
        <f t="shared" si="1"/>
        <v/>
      </c>
    </row>
    <row r="69" spans="1:7">
      <c r="A69" t="str">
        <f>IF('Liste des bâtiments'!G72&lt;&gt;"",'Liste des bâtiments'!G72,"")</f>
        <v/>
      </c>
      <c r="D69" t="e">
        <f t="array" ref="D69">IF(ROWS(E$2:E69)&gt;COUNTIF(A$2:A$100,"&lt;&gt;"&amp;""),"",INDEX(A$1:A$100,SMALL(IF(A$2:A$100&lt;&gt;"",ROW(A$2:A$100)),ROWS(E$2:E69))))</f>
        <v>#NUM!</v>
      </c>
      <c r="E69" t="str">
        <f t="array" ref="E69">IF(ROWS(E$2:E69)&gt;SUM(IF(A$2:A$70&lt;&gt;"",(1/COUNTIF(A$2:A$70,A$2:A$70)))),"",INDEX(A$1:A$70,MIN(IF(A$2:A$70&lt;&gt;"",IF(COUNTIF(E$1:E68,A$2:A$70)=0,ROW(A$2:A$70))))))</f>
        <v/>
      </c>
      <c r="G69" s="305" t="str">
        <f t="shared" si="1"/>
        <v/>
      </c>
    </row>
    <row r="70" spans="1:7">
      <c r="A70" t="str">
        <f>IF('Liste des bâtiments'!G73&lt;&gt;"",'Liste des bâtiments'!G73,"")</f>
        <v/>
      </c>
      <c r="D70" t="e">
        <f t="array" ref="D70">IF(ROWS(E$2:E70)&gt;COUNTIF(A$2:A$100,"&lt;&gt;"&amp;""),"",INDEX(A$1:A$100,SMALL(IF(A$2:A$100&lt;&gt;"",ROW(A$2:A$100)),ROWS(E$2:E70))))</f>
        <v>#NUM!</v>
      </c>
      <c r="E70" t="str">
        <f t="array" ref="E70">IF(ROWS(E$2:E70)&gt;SUM(IF(A$2:A$70&lt;&gt;"",(1/COUNTIF(A$2:A$70,A$2:A$70)))),"",INDEX(A$1:A$70,MIN(IF(A$2:A$70&lt;&gt;"",IF(COUNTIF(E$1:E69,A$2:A$70)=0,ROW(A$2:A$70))))))</f>
        <v/>
      </c>
      <c r="G70" s="305" t="str">
        <f t="shared" si="1"/>
        <v/>
      </c>
    </row>
    <row r="71" spans="1:7">
      <c r="A71" t="str">
        <f>IF('Liste des bâtiments'!G74&lt;&gt;"",'Liste des bâtiments'!G74,"")</f>
        <v/>
      </c>
      <c r="D71" t="e">
        <f t="array" ref="D71">IF(ROWS(E$2:E71)&gt;COUNTIF(A$2:A$100,"&lt;&gt;"&amp;""),"",INDEX(A$1:A$100,SMALL(IF(A$2:A$100&lt;&gt;"",ROW(A$2:A$100)),ROWS(E$2:E71))))</f>
        <v>#NUM!</v>
      </c>
      <c r="G71" s="305" t="str">
        <f t="shared" si="1"/>
        <v/>
      </c>
    </row>
    <row r="72" spans="1:7">
      <c r="A72" t="str">
        <f>IF('Liste des bâtiments'!G75&lt;&gt;"",'Liste des bâtiments'!G75,"")</f>
        <v/>
      </c>
      <c r="D72" t="e">
        <f t="array" ref="D72">IF(ROWS(E$2:E72)&gt;COUNTIF(A$2:A$100,"&lt;&gt;"&amp;""),"",INDEX(A$1:A$100,SMALL(IF(A$2:A$100&lt;&gt;"",ROW(A$2:A$100)),ROWS(E$2:E72))))</f>
        <v>#NUM!</v>
      </c>
      <c r="G72" s="305" t="str">
        <f t="shared" si="1"/>
        <v/>
      </c>
    </row>
    <row r="73" spans="1:7">
      <c r="A73" t="str">
        <f>IF('Liste des bâtiments'!G76&lt;&gt;"",'Liste des bâtiments'!G76,"")</f>
        <v/>
      </c>
      <c r="D73" t="e">
        <f t="array" ref="D73">IF(ROWS(E$2:E73)&gt;COUNTIF(A$2:A$100,"&lt;&gt;"&amp;""),"",INDEX(A$1:A$100,SMALL(IF(A$2:A$100&lt;&gt;"",ROW(A$2:A$100)),ROWS(E$2:E73))))</f>
        <v>#NUM!</v>
      </c>
      <c r="G73" s="305" t="str">
        <f t="shared" si="1"/>
        <v/>
      </c>
    </row>
    <row r="74" spans="1:7">
      <c r="A74" t="str">
        <f>IF('Liste des bâtiments'!G77&lt;&gt;"",'Liste des bâtiments'!G77,"")</f>
        <v/>
      </c>
      <c r="D74" t="e">
        <f t="array" ref="D74">IF(ROWS(E$2:E74)&gt;COUNTIF(A$2:A$100,"&lt;&gt;"&amp;""),"",INDEX(A$1:A$100,SMALL(IF(A$2:A$100&lt;&gt;"",ROW(A$2:A$100)),ROWS(E$2:E74))))</f>
        <v>#NUM!</v>
      </c>
      <c r="G74" s="305" t="str">
        <f t="shared" si="1"/>
        <v/>
      </c>
    </row>
    <row r="75" spans="1:7">
      <c r="A75" t="str">
        <f>IF('Liste des bâtiments'!G78&lt;&gt;"",'Liste des bâtiments'!G78,"")</f>
        <v/>
      </c>
      <c r="D75" t="e">
        <f t="array" ref="D75">IF(ROWS(E$2:E75)&gt;COUNTIF(A$2:A$100,"&lt;&gt;"&amp;""),"",INDEX(A$1:A$100,SMALL(IF(A$2:A$100&lt;&gt;"",ROW(A$2:A$100)),ROWS(E$2:E75))))</f>
        <v>#NUM!</v>
      </c>
      <c r="G75" s="305" t="str">
        <f t="shared" si="1"/>
        <v/>
      </c>
    </row>
    <row r="76" spans="1:7">
      <c r="A76" t="str">
        <f>IF('Liste des bâtiments'!G79&lt;&gt;"",'Liste des bâtiments'!G79,"")</f>
        <v/>
      </c>
      <c r="D76" t="e">
        <f t="array" ref="D76">IF(ROWS(E$2:E76)&gt;COUNTIF(A$2:A$100,"&lt;&gt;"&amp;""),"",INDEX(A$1:A$100,SMALL(IF(A$2:A$100&lt;&gt;"",ROW(A$2:A$100)),ROWS(E$2:E76))))</f>
        <v>#NUM!</v>
      </c>
      <c r="G76" s="305" t="str">
        <f t="shared" si="1"/>
        <v/>
      </c>
    </row>
    <row r="77" spans="1:7">
      <c r="A77" t="str">
        <f>IF('Liste des bâtiments'!G80&lt;&gt;"",'Liste des bâtiments'!G80,"")</f>
        <v/>
      </c>
      <c r="D77" t="e">
        <f t="array" ref="D77">IF(ROWS(E$2:E77)&gt;COUNTIF(A$2:A$100,"&lt;&gt;"&amp;""),"",INDEX(A$1:A$100,SMALL(IF(A$2:A$100&lt;&gt;"",ROW(A$2:A$100)),ROWS(E$2:E77))))</f>
        <v>#NUM!</v>
      </c>
      <c r="G77" s="305" t="str">
        <f t="shared" si="1"/>
        <v/>
      </c>
    </row>
    <row r="78" spans="1:7">
      <c r="A78" t="str">
        <f>IF('Liste des bâtiments'!G81&lt;&gt;"",'Liste des bâtiments'!G81,"")</f>
        <v/>
      </c>
      <c r="D78" t="e">
        <f t="array" ref="D78">IF(ROWS(E$2:E78)&gt;COUNTIF(A$2:A$100,"&lt;&gt;"&amp;""),"",INDEX(A$1:A$100,SMALL(IF(A$2:A$100&lt;&gt;"",ROW(A$2:A$100)),ROWS(E$2:E78))))</f>
        <v>#NUM!</v>
      </c>
      <c r="G78" s="305" t="str">
        <f t="shared" si="1"/>
        <v/>
      </c>
    </row>
    <row r="79" spans="1:7">
      <c r="A79" t="str">
        <f>IF('Liste des bâtiments'!G82&lt;&gt;"",'Liste des bâtiments'!G82,"")</f>
        <v/>
      </c>
      <c r="D79" t="e">
        <f t="array" ref="D79">IF(ROWS(E$2:E79)&gt;COUNTIF(A$2:A$100,"&lt;&gt;"&amp;""),"",INDEX(A$1:A$100,SMALL(IF(A$2:A$100&lt;&gt;"",ROW(A$2:A$100)),ROWS(E$2:E79))))</f>
        <v>#NUM!</v>
      </c>
      <c r="G79" s="305" t="str">
        <f t="shared" si="1"/>
        <v/>
      </c>
    </row>
    <row r="80" spans="1:7">
      <c r="A80" t="str">
        <f>IF('Liste des bâtiments'!G83&lt;&gt;"",'Liste des bâtiments'!G83,"")</f>
        <v/>
      </c>
      <c r="D80" t="e">
        <f t="array" ref="D80">IF(ROWS(E$2:E80)&gt;COUNTIF(A$2:A$100,"&lt;&gt;"&amp;""),"",INDEX(A$1:A$100,SMALL(IF(A$2:A$100&lt;&gt;"",ROW(A$2:A$100)),ROWS(E$2:E80))))</f>
        <v>#NUM!</v>
      </c>
      <c r="G80" s="305" t="str">
        <f t="shared" si="1"/>
        <v/>
      </c>
    </row>
    <row r="81" spans="1:7">
      <c r="A81" t="str">
        <f>IF('Liste des bâtiments'!G84&lt;&gt;"",'Liste des bâtiments'!G84,"")</f>
        <v/>
      </c>
      <c r="D81" t="e">
        <f t="array" ref="D81">IF(ROWS(E$2:E81)&gt;COUNTIF(A$2:A$100,"&lt;&gt;"&amp;""),"",INDEX(A$1:A$100,SMALL(IF(A$2:A$100&lt;&gt;"",ROW(A$2:A$100)),ROWS(E$2:E81))))</f>
        <v>#NUM!</v>
      </c>
      <c r="G81" s="305" t="str">
        <f t="shared" si="1"/>
        <v/>
      </c>
    </row>
    <row r="82" spans="1:7">
      <c r="A82" t="str">
        <f>IF('Liste des bâtiments'!G85&lt;&gt;"",'Liste des bâtiments'!G85,"")</f>
        <v/>
      </c>
      <c r="D82" t="e">
        <f t="array" ref="D82">IF(ROWS(E$2:E82)&gt;COUNTIF(A$2:A$100,"&lt;&gt;"&amp;""),"",INDEX(A$1:A$100,SMALL(IF(A$2:A$100&lt;&gt;"",ROW(A$2:A$100)),ROWS(E$2:E82))))</f>
        <v>#NUM!</v>
      </c>
      <c r="G82" s="305" t="str">
        <f t="shared" si="1"/>
        <v/>
      </c>
    </row>
    <row r="83" spans="1:7">
      <c r="A83" t="str">
        <f>IF('Liste des bâtiments'!G86&lt;&gt;"",'Liste des bâtiments'!G86,"")</f>
        <v/>
      </c>
      <c r="D83" t="e">
        <f t="array" ref="D83">IF(ROWS(E$2:E83)&gt;COUNTIF(A$2:A$100,"&lt;&gt;"&amp;""),"",INDEX(A$1:A$100,SMALL(IF(A$2:A$100&lt;&gt;"",ROW(A$2:A$100)),ROWS(E$2:E83))))</f>
        <v>#NUM!</v>
      </c>
      <c r="G83" s="305" t="str">
        <f t="shared" si="1"/>
        <v/>
      </c>
    </row>
    <row r="84" spans="1:7">
      <c r="A84" t="str">
        <f>IF('Liste des bâtiments'!G87&lt;&gt;"",'Liste des bâtiments'!G87,"")</f>
        <v/>
      </c>
      <c r="D84" t="e">
        <f t="array" ref="D84">IF(ROWS(E$2:E84)&gt;COUNTIF(A$2:A$100,"&lt;&gt;"&amp;""),"",INDEX(A$1:A$100,SMALL(IF(A$2:A$100&lt;&gt;"",ROW(A$2:A$100)),ROWS(E$2:E84))))</f>
        <v>#NUM!</v>
      </c>
      <c r="G84" s="305" t="str">
        <f t="shared" si="1"/>
        <v/>
      </c>
    </row>
    <row r="85" spans="1:7">
      <c r="A85" t="str">
        <f>IF('Liste des bâtiments'!G88&lt;&gt;"",'Liste des bâtiments'!G88,"")</f>
        <v/>
      </c>
      <c r="D85" t="e">
        <f t="array" ref="D85">IF(ROWS(E$2:E85)&gt;COUNTIF(A$2:A$100,"&lt;&gt;"&amp;""),"",INDEX(A$1:A$100,SMALL(IF(A$2:A$100&lt;&gt;"",ROW(A$2:A$100)),ROWS(E$2:E85))))</f>
        <v>#NUM!</v>
      </c>
      <c r="G85" s="305" t="str">
        <f t="shared" si="1"/>
        <v/>
      </c>
    </row>
    <row r="86" spans="1:7">
      <c r="A86" t="str">
        <f>IF('Liste des bâtiments'!G89&lt;&gt;"",'Liste des bâtiments'!G89,"")</f>
        <v/>
      </c>
      <c r="D86" t="e">
        <f t="array" ref="D86">IF(ROWS(E$2:E86)&gt;COUNTIF(A$2:A$100,"&lt;&gt;"&amp;""),"",INDEX(A$1:A$100,SMALL(IF(A$2:A$100&lt;&gt;"",ROW(A$2:A$100)),ROWS(E$2:E86))))</f>
        <v>#NUM!</v>
      </c>
      <c r="G86" s="305" t="str">
        <f t="shared" si="1"/>
        <v/>
      </c>
    </row>
    <row r="87" spans="1:7">
      <c r="A87" t="str">
        <f>IF('Liste des bâtiments'!G90&lt;&gt;"",'Liste des bâtiments'!G90,"")</f>
        <v/>
      </c>
      <c r="D87" t="e">
        <f t="array" ref="D87">IF(ROWS(E$2:E87)&gt;COUNTIF(A$2:A$100,"&lt;&gt;"&amp;""),"",INDEX(A$1:A$100,SMALL(IF(A$2:A$100&lt;&gt;"",ROW(A$2:A$100)),ROWS(E$2:E87))))</f>
        <v>#NUM!</v>
      </c>
      <c r="G87" s="305" t="str">
        <f t="shared" si="1"/>
        <v/>
      </c>
    </row>
    <row r="88" spans="1:7">
      <c r="A88" t="str">
        <f>IF('Liste des bâtiments'!G91&lt;&gt;"",'Liste des bâtiments'!G91,"")</f>
        <v/>
      </c>
      <c r="D88" t="e">
        <f t="array" ref="D88">IF(ROWS(E$2:E88)&gt;COUNTIF(A$2:A$100,"&lt;&gt;"&amp;""),"",INDEX(A$1:A$100,SMALL(IF(A$2:A$100&lt;&gt;"",ROW(A$2:A$100)),ROWS(E$2:E88))))</f>
        <v>#NUM!</v>
      </c>
      <c r="G88" s="305" t="str">
        <f t="shared" si="1"/>
        <v/>
      </c>
    </row>
    <row r="89" spans="1:7">
      <c r="A89" t="str">
        <f>IF('Liste des bâtiments'!G92&lt;&gt;"",'Liste des bâtiments'!G92,"")</f>
        <v/>
      </c>
      <c r="D89" t="e">
        <f t="array" ref="D89">IF(ROWS(E$2:E89)&gt;COUNTIF(A$2:A$100,"&lt;&gt;"&amp;""),"",INDEX(A$1:A$100,SMALL(IF(A$2:A$100&lt;&gt;"",ROW(A$2:A$100)),ROWS(E$2:E89))))</f>
        <v>#NUM!</v>
      </c>
      <c r="G89" s="305" t="str">
        <f t="shared" si="1"/>
        <v/>
      </c>
    </row>
    <row r="90" spans="1:7">
      <c r="A90" t="str">
        <f>IF('Liste des bâtiments'!G93&lt;&gt;"",'Liste des bâtiments'!G93,"")</f>
        <v/>
      </c>
      <c r="D90" t="e">
        <f t="array" ref="D90">IF(ROWS(E$2:E90)&gt;COUNTIF(A$2:A$100,"&lt;&gt;"&amp;""),"",INDEX(A$1:A$100,SMALL(IF(A$2:A$100&lt;&gt;"",ROW(A$2:A$100)),ROWS(E$2:E90))))</f>
        <v>#NUM!</v>
      </c>
      <c r="G90" s="305" t="str">
        <f t="shared" si="1"/>
        <v/>
      </c>
    </row>
    <row r="91" spans="1:7">
      <c r="A91" t="str">
        <f>IF('Liste des bâtiments'!G94&lt;&gt;"",'Liste des bâtiments'!G94,"")</f>
        <v/>
      </c>
      <c r="D91" t="e">
        <f t="array" ref="D91">IF(ROWS(E$2:E91)&gt;COUNTIF(A$2:A$100,"&lt;&gt;"&amp;""),"",INDEX(A$1:A$100,SMALL(IF(A$2:A$100&lt;&gt;"",ROW(A$2:A$100)),ROWS(E$2:E91))))</f>
        <v>#NUM!</v>
      </c>
      <c r="G91" s="305" t="str">
        <f t="shared" si="1"/>
        <v/>
      </c>
    </row>
    <row r="92" spans="1:7">
      <c r="A92" t="str">
        <f>IF('Liste des bâtiments'!G95&lt;&gt;"",'Liste des bâtiments'!G95,"")</f>
        <v/>
      </c>
      <c r="D92" t="e">
        <f t="array" ref="D92">IF(ROWS(E$2:E92)&gt;COUNTIF(A$2:A$100,"&lt;&gt;"&amp;""),"",INDEX(A$1:A$100,SMALL(IF(A$2:A$100&lt;&gt;"",ROW(A$2:A$100)),ROWS(E$2:E92))))</f>
        <v>#NUM!</v>
      </c>
      <c r="G92" s="305" t="str">
        <f t="shared" si="1"/>
        <v/>
      </c>
    </row>
    <row r="93" spans="1:7">
      <c r="A93" t="str">
        <f>IF('Liste des bâtiments'!G96&lt;&gt;"",'Liste des bâtiments'!G96,"")</f>
        <v/>
      </c>
      <c r="D93" t="e">
        <f t="array" ref="D93">IF(ROWS(E$2:E93)&gt;COUNTIF(A$2:A$100,"&lt;&gt;"&amp;""),"",INDEX(A$1:A$100,SMALL(IF(A$2:A$100&lt;&gt;"",ROW(A$2:A$100)),ROWS(E$2:E93))))</f>
        <v>#NUM!</v>
      </c>
      <c r="G93" s="305" t="str">
        <f t="shared" si="1"/>
        <v/>
      </c>
    </row>
    <row r="94" spans="1:7">
      <c r="A94" t="str">
        <f>IF('Liste des bâtiments'!G97&lt;&gt;"",'Liste des bâtiments'!G97,"")</f>
        <v/>
      </c>
      <c r="D94" t="e">
        <f t="array" ref="D94">IF(ROWS(E$2:E94)&gt;COUNTIF(A$2:A$100,"&lt;&gt;"&amp;""),"",INDEX(A$1:A$100,SMALL(IF(A$2:A$100&lt;&gt;"",ROW(A$2:A$100)),ROWS(E$2:E94))))</f>
        <v>#NUM!</v>
      </c>
      <c r="G94" s="305" t="str">
        <f t="shared" si="1"/>
        <v/>
      </c>
    </row>
    <row r="95" spans="1:7">
      <c r="A95" t="str">
        <f>IF('Liste des bâtiments'!G98&lt;&gt;"",'Liste des bâtiments'!G98,"")</f>
        <v/>
      </c>
      <c r="D95" t="e">
        <f t="array" ref="D95">IF(ROWS(E$2:E95)&gt;COUNTIF(A$2:A$100,"&lt;&gt;"&amp;""),"",INDEX(A$1:A$100,SMALL(IF(A$2:A$100&lt;&gt;"",ROW(A$2:A$100)),ROWS(E$2:E95))))</f>
        <v>#NUM!</v>
      </c>
      <c r="G95" s="305" t="str">
        <f t="shared" si="1"/>
        <v/>
      </c>
    </row>
    <row r="96" spans="1:7">
      <c r="A96" t="str">
        <f>IF('Liste des bâtiments'!G99&lt;&gt;"",'Liste des bâtiments'!G99,"")</f>
        <v/>
      </c>
      <c r="D96" t="e">
        <f t="array" ref="D96">IF(ROWS(E$2:E96)&gt;COUNTIF(A$2:A$100,"&lt;&gt;"&amp;""),"",INDEX(A$1:A$100,SMALL(IF(A$2:A$100&lt;&gt;"",ROW(A$2:A$100)),ROWS(E$2:E96))))</f>
        <v>#NUM!</v>
      </c>
      <c r="G96" s="305" t="str">
        <f t="shared" si="1"/>
        <v/>
      </c>
    </row>
    <row r="97" spans="1:7">
      <c r="A97" t="str">
        <f>IF('Liste des bâtiments'!G100&lt;&gt;"",'Liste des bâtiments'!G100,"")</f>
        <v/>
      </c>
      <c r="D97" t="e">
        <f t="array" ref="D97">IF(ROWS(E$2:E97)&gt;COUNTIF(A$2:A$100,"&lt;&gt;"&amp;""),"",INDEX(A$1:A$100,SMALL(IF(A$2:A$100&lt;&gt;"",ROW(A$2:A$100)),ROWS(E$2:E97))))</f>
        <v>#NUM!</v>
      </c>
      <c r="G97" s="305" t="str">
        <f t="shared" si="1"/>
        <v/>
      </c>
    </row>
    <row r="98" spans="1:7">
      <c r="A98" t="str">
        <f>IF('Liste des bâtiments'!G101&lt;&gt;"",'Liste des bâtiments'!G101,"")</f>
        <v/>
      </c>
      <c r="D98" t="e">
        <f t="array" ref="D98">IF(ROWS(E$2:E98)&gt;COUNTIF(A$2:A$100,"&lt;&gt;"&amp;""),"",INDEX(A$1:A$100,SMALL(IF(A$2:A$100&lt;&gt;"",ROW(A$2:A$100)),ROWS(E$2:E98))))</f>
        <v>#NUM!</v>
      </c>
      <c r="G98" s="305" t="str">
        <f t="shared" si="1"/>
        <v/>
      </c>
    </row>
    <row r="99" spans="1:7">
      <c r="A99" t="str">
        <f>IF('Liste des bâtiments'!G102&lt;&gt;"",'Liste des bâtiments'!G102,"")</f>
        <v/>
      </c>
      <c r="D99" t="e">
        <f t="array" ref="D99">IF(ROWS(E$2:E99)&gt;COUNTIF(A$2:A$100,"&lt;&gt;"&amp;""),"",INDEX(A$1:A$100,SMALL(IF(A$2:A$100&lt;&gt;"",ROW(A$2:A$100)),ROWS(E$2:E99))))</f>
        <v>#NUM!</v>
      </c>
      <c r="G99" s="305" t="str">
        <f t="shared" si="1"/>
        <v/>
      </c>
    </row>
    <row r="100" spans="1:7">
      <c r="A100" t="str">
        <f>IF('Liste des bâtiments'!G103&lt;&gt;"",'Liste des bâtiments'!G103,"")</f>
        <v/>
      </c>
      <c r="D100" t="e">
        <f t="array" ref="D100">IF(ROWS(E$2:E100)&gt;COUNTIF(A$2:A$100,"&lt;&gt;"&amp;""),"",INDEX(A$1:A$100,SMALL(IF(A$2:A$100&lt;&gt;"",ROW(A$2:A$100)),ROWS(E$2:E100))))</f>
        <v>#NUM!</v>
      </c>
      <c r="G100" s="305" t="str">
        <f t="shared" si="1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D912D-768C-4BB8-9F71-64D8DB7E5BB2}">
  <dimension ref="A1:G101"/>
  <sheetViews>
    <sheetView workbookViewId="0">
      <selection activeCell="G15" sqref="G15"/>
    </sheetView>
  </sheetViews>
  <sheetFormatPr baseColWidth="10" defaultRowHeight="14.4"/>
  <cols>
    <col min="7" max="7" width="11.5546875" style="305"/>
  </cols>
  <sheetData>
    <row r="1" spans="1:7">
      <c r="A1" t="s">
        <v>291</v>
      </c>
      <c r="D1" t="s">
        <v>289</v>
      </c>
      <c r="E1" t="s">
        <v>290</v>
      </c>
      <c r="F1" t="s">
        <v>297</v>
      </c>
      <c r="G1" s="305" t="s">
        <v>298</v>
      </c>
    </row>
    <row r="2" spans="1:7">
      <c r="A2" t="str">
        <f>IF('Liste des bâtiments'!K5&lt;&gt;"",'Liste des bâtiments'!K5,"")</f>
        <v/>
      </c>
      <c r="D2" t="e">
        <f t="array" ref="D2">IF(ROWS(E$2:E2)&gt;COUNTIF(A$2:A$100,"&lt;&gt;"&amp;""),"",INDEX(A$1:A$100,SMALL(IF(A$2:A$100&lt;&gt;"",ROW(A$2:A$100)),ROWS(E$2:E2))))</f>
        <v>#NUM!</v>
      </c>
      <c r="E2" t="str">
        <f t="array" ref="E2">IF(ROWS(E$2:E2)&gt;SUM(IF(A$2:A$50&lt;&gt;"",(1/COUNTIF(A$2:A$50,A$2:A$50)))),"",INDEX(A$1:A$50,MIN(IF(A$2:A$50&lt;&gt;"",IF(COUNTIF(E$1:E1,A$2:A$50)=0,ROW(A$2:A$50))))))</f>
        <v/>
      </c>
      <c r="F2" t="str">
        <f>IFERROR(D2,"")</f>
        <v/>
      </c>
      <c r="G2" s="305" t="str">
        <f>IF(F2&lt;&gt;0,F2,"")</f>
        <v/>
      </c>
    </row>
    <row r="3" spans="1:7">
      <c r="A3" t="str">
        <f>IF('Liste des bâtiments'!K6&lt;&gt;"",'Liste des bâtiments'!K6,"")</f>
        <v/>
      </c>
      <c r="D3" t="e">
        <f t="array" ref="D3">IF(ROWS(E$2:E3)&gt;COUNTIF(A$2:A$100,"&lt;&gt;"&amp;""),"",INDEX(A$1:A$100,SMALL(IF(A$2:A$100&lt;&gt;"",ROW(A$2:A$100)),ROWS(E$2:E3))))</f>
        <v>#NUM!</v>
      </c>
      <c r="E3" t="str">
        <f t="array" ref="E3">IF(ROWS(E$2:E3)&gt;SUM(IF(A$2:A$50&lt;&gt;"",(1/COUNTIF(A$2:A$50,A$2:A$50)))),"",INDEX(A$1:A$50,MIN(IF(A$2:A$50&lt;&gt;"",IF(COUNTIF(E$1:E2,A$2:A$50)=0,ROW(A$2:A$50))))))</f>
        <v/>
      </c>
      <c r="F3" t="str">
        <f t="shared" ref="F3:F66" si="0">IFERROR(D3,"")</f>
        <v/>
      </c>
      <c r="G3" s="305" t="str">
        <f t="shared" ref="G3:G66" si="1">IF(F3&lt;&gt;0,F3,"")</f>
        <v/>
      </c>
    </row>
    <row r="4" spans="1:7">
      <c r="A4" t="str">
        <f>IF('Liste des bâtiments'!K7&lt;&gt;"",'Liste des bâtiments'!K7,"")</f>
        <v/>
      </c>
      <c r="D4" t="e">
        <f t="array" ref="D4">IF(ROWS(E$2:E4)&gt;COUNTIF(A$2:A$100,"&lt;&gt;"&amp;""),"",INDEX(A$1:A$100,SMALL(IF(A$2:A$100&lt;&gt;"",ROW(A$2:A$100)),ROWS(E$2:E4))))</f>
        <v>#NUM!</v>
      </c>
      <c r="E4" t="str">
        <f t="array" ref="E4">IF(ROWS(E$2:E4)&gt;SUM(IF(A$2:A$50&lt;&gt;"",(1/COUNTIF(A$2:A$50,A$2:A$50)))),"",INDEX(A$1:A$50,MIN(IF(A$2:A$50&lt;&gt;"",IF(COUNTIF(E$1:E3,A$2:A$50)=0,ROW(A$2:A$50))))))</f>
        <v/>
      </c>
      <c r="F4" t="str">
        <f t="shared" si="0"/>
        <v/>
      </c>
      <c r="G4" s="305" t="str">
        <f t="shared" si="1"/>
        <v/>
      </c>
    </row>
    <row r="5" spans="1:7">
      <c r="A5" t="str">
        <f>IF('Liste des bâtiments'!K8&lt;&gt;"",'Liste des bâtiments'!K8,"")</f>
        <v/>
      </c>
      <c r="D5" t="e">
        <f t="array" ref="D5">IF(ROWS(E$2:E5)&gt;COUNTIF(A$2:A$100,"&lt;&gt;"&amp;""),"",INDEX(A$1:A$100,SMALL(IF(A$2:A$100&lt;&gt;"",ROW(A$2:A$100)),ROWS(E$2:E5))))</f>
        <v>#NUM!</v>
      </c>
      <c r="E5" t="str">
        <f t="array" ref="E5">IF(ROWS(E$2:E5)&gt;SUM(IF(A$2:A$50&lt;&gt;"",(1/COUNTIF(A$2:A$50,A$2:A$50)))),"",INDEX(A$1:A$50,MIN(IF(A$2:A$50&lt;&gt;"",IF(COUNTIF(E$1:E4,A$2:A$50)=0,ROW(A$2:A$50))))))</f>
        <v/>
      </c>
      <c r="F5" t="str">
        <f t="shared" si="0"/>
        <v/>
      </c>
      <c r="G5" s="305" t="str">
        <f t="shared" si="1"/>
        <v/>
      </c>
    </row>
    <row r="6" spans="1:7">
      <c r="A6" t="str">
        <f>IF('Liste des bâtiments'!K9&lt;&gt;"",'Liste des bâtiments'!K9,"")</f>
        <v/>
      </c>
      <c r="D6" t="e">
        <f t="array" ref="D6">IF(ROWS(E$2:E6)&gt;COUNTIF(A$2:A$100,"&lt;&gt;"&amp;""),"",INDEX(A$1:A$100,SMALL(IF(A$2:A$100&lt;&gt;"",ROW(A$2:A$100)),ROWS(E$2:E6))))</f>
        <v>#NUM!</v>
      </c>
      <c r="E6" t="str">
        <f t="array" ref="E6">IF(ROWS(E$2:E6)&gt;SUM(IF(A$2:A$50&lt;&gt;"",(1/COUNTIF(A$2:A$50,A$2:A$50)))),"",INDEX(A$1:A$50,MIN(IF(A$2:A$50&lt;&gt;"",IF(COUNTIF(E$1:E5,A$2:A$50)=0,ROW(A$2:A$50))))))</f>
        <v/>
      </c>
      <c r="F6" t="str">
        <f t="shared" si="0"/>
        <v/>
      </c>
      <c r="G6" s="305" t="str">
        <f t="shared" si="1"/>
        <v/>
      </c>
    </row>
    <row r="7" spans="1:7">
      <c r="A7" t="str">
        <f>IF('Liste des bâtiments'!K10&lt;&gt;"",'Liste des bâtiments'!K10,"")</f>
        <v/>
      </c>
      <c r="D7" t="e">
        <f t="array" ref="D7">IF(ROWS(E$2:E7)&gt;COUNTIF(A$2:A$100,"&lt;&gt;"&amp;""),"",INDEX(A$1:A$100,SMALL(IF(A$2:A$100&lt;&gt;"",ROW(A$2:A$100)),ROWS(E$2:E7))))</f>
        <v>#NUM!</v>
      </c>
      <c r="E7" t="str">
        <f t="array" ref="E7">IF(ROWS(E$2:E7)&gt;SUM(IF(A$2:A$50&lt;&gt;"",(1/COUNTIF(A$2:A$50,A$2:A$50)))),"",INDEX(A$1:A$50,MIN(IF(A$2:A$50&lt;&gt;"",IF(COUNTIF(E$1:E6,A$2:A$50)=0,ROW(A$2:A$50))))))</f>
        <v/>
      </c>
      <c r="F7" t="str">
        <f t="shared" si="0"/>
        <v/>
      </c>
      <c r="G7" s="305" t="str">
        <f t="shared" si="1"/>
        <v/>
      </c>
    </row>
    <row r="8" spans="1:7">
      <c r="A8" t="str">
        <f>IF('Liste des bâtiments'!K11&lt;&gt;"",'Liste des bâtiments'!K11,"")</f>
        <v/>
      </c>
      <c r="D8" t="e">
        <f t="array" ref="D8">IF(ROWS(E$2:E8)&gt;COUNTIF(A$2:A$100,"&lt;&gt;"&amp;""),"",INDEX(A$1:A$100,SMALL(IF(A$2:A$100&lt;&gt;"",ROW(A$2:A$100)),ROWS(E$2:E8))))</f>
        <v>#NUM!</v>
      </c>
      <c r="E8" t="str">
        <f t="array" ref="E8">IF(ROWS(E$2:E8)&gt;SUM(IF(A$2:A$50&lt;&gt;"",(1/COUNTIF(A$2:A$50,A$2:A$50)))),"",INDEX(A$1:A$50,MIN(IF(A$2:A$50&lt;&gt;"",IF(COUNTIF(E$1:E7,A$2:A$50)=0,ROW(A$2:A$50))))))</f>
        <v/>
      </c>
      <c r="F8" t="str">
        <f t="shared" si="0"/>
        <v/>
      </c>
      <c r="G8" s="305" t="str">
        <f t="shared" si="1"/>
        <v/>
      </c>
    </row>
    <row r="9" spans="1:7">
      <c r="A9" t="str">
        <f>IF('Liste des bâtiments'!K12&lt;&gt;"",'Liste des bâtiments'!K12,"")</f>
        <v/>
      </c>
      <c r="D9" t="e">
        <f t="array" ref="D9">IF(ROWS(E$2:E9)&gt;COUNTIF(A$2:A$100,"&lt;&gt;"&amp;""),"",INDEX(A$1:A$100,SMALL(IF(A$2:A$100&lt;&gt;"",ROW(A$2:A$100)),ROWS(E$2:E9))))</f>
        <v>#NUM!</v>
      </c>
      <c r="E9" t="str">
        <f t="array" ref="E9">IF(ROWS(E$2:E9)&gt;SUM(IF(A$2:A$50&lt;&gt;"",(1/COUNTIF(A$2:A$50,A$2:A$50)))),"",INDEX(A$1:A$50,MIN(IF(A$2:A$50&lt;&gt;"",IF(COUNTIF(E$1:E8,A$2:A$50)=0,ROW(A$2:A$50))))))</f>
        <v/>
      </c>
      <c r="F9" t="str">
        <f t="shared" si="0"/>
        <v/>
      </c>
      <c r="G9" s="305" t="str">
        <f t="shared" si="1"/>
        <v/>
      </c>
    </row>
    <row r="10" spans="1:7">
      <c r="A10" t="str">
        <f>IF('Liste des bâtiments'!K13&lt;&gt;"",'Liste des bâtiments'!K13,"")</f>
        <v/>
      </c>
      <c r="D10" t="e">
        <f t="array" ref="D10">IF(ROWS(E$2:E10)&gt;COUNTIF(A$2:A$100,"&lt;&gt;"&amp;""),"",INDEX(A$1:A$100,SMALL(IF(A$2:A$100&lt;&gt;"",ROW(A$2:A$100)),ROWS(E$2:E10))))</f>
        <v>#NUM!</v>
      </c>
      <c r="E10" t="str">
        <f t="array" ref="E10">IF(ROWS(E$2:E10)&gt;SUM(IF(A$2:A$50&lt;&gt;"",(1/COUNTIF(A$2:A$50,A$2:A$50)))),"",INDEX(A$1:A$50,MIN(IF(A$2:A$50&lt;&gt;"",IF(COUNTIF(E$1:E9,A$2:A$50)=0,ROW(A$2:A$50))))))</f>
        <v/>
      </c>
      <c r="F10" t="str">
        <f t="shared" si="0"/>
        <v/>
      </c>
      <c r="G10" s="305" t="str">
        <f t="shared" si="1"/>
        <v/>
      </c>
    </row>
    <row r="11" spans="1:7">
      <c r="A11" t="str">
        <f>IF('Liste des bâtiments'!K14&lt;&gt;"",'Liste des bâtiments'!K14,"")</f>
        <v/>
      </c>
      <c r="D11" t="e">
        <f t="array" ref="D11">IF(ROWS(E$2:E11)&gt;COUNTIF(A$2:A$100,"&lt;&gt;"&amp;""),"",INDEX(A$1:A$100,SMALL(IF(A$2:A$100&lt;&gt;"",ROW(A$2:A$100)),ROWS(E$2:E11))))</f>
        <v>#NUM!</v>
      </c>
      <c r="E11" t="str">
        <f t="array" ref="E11">IF(ROWS(E$2:E11)&gt;SUM(IF(A$2:A$50&lt;&gt;"",(1/COUNTIF(A$2:A$50,A$2:A$50)))),"",INDEX(A$1:A$50,MIN(IF(A$2:A$50&lt;&gt;"",IF(COUNTIF(E$1:E10,A$2:A$50)=0,ROW(A$2:A$50))))))</f>
        <v/>
      </c>
      <c r="F11" t="str">
        <f t="shared" si="0"/>
        <v/>
      </c>
      <c r="G11" s="305" t="str">
        <f t="shared" si="1"/>
        <v/>
      </c>
    </row>
    <row r="12" spans="1:7">
      <c r="A12" t="str">
        <f>IF('Liste des bâtiments'!K15&lt;&gt;"",'Liste des bâtiments'!K15,"")</f>
        <v/>
      </c>
      <c r="D12" t="e">
        <f t="array" ref="D12">IF(ROWS(E$2:E12)&gt;COUNTIF(A$2:A$100,"&lt;&gt;"&amp;""),"",INDEX(A$1:A$100,SMALL(IF(A$2:A$100&lt;&gt;"",ROW(A$2:A$100)),ROWS(E$2:E12))))</f>
        <v>#NUM!</v>
      </c>
      <c r="E12" t="str">
        <f t="array" ref="E12">IF(ROWS(E$2:E12)&gt;SUM(IF(A$2:A$50&lt;&gt;"",(1/COUNTIF(A$2:A$50,A$2:A$50)))),"",INDEX(A$1:A$50,MIN(IF(A$2:A$50&lt;&gt;"",IF(COUNTIF(E$1:E11,A$2:A$50)=0,ROW(A$2:A$50))))))</f>
        <v/>
      </c>
      <c r="F12" t="str">
        <f t="shared" si="0"/>
        <v/>
      </c>
      <c r="G12" s="305" t="str">
        <f t="shared" si="1"/>
        <v/>
      </c>
    </row>
    <row r="13" spans="1:7">
      <c r="A13" t="str">
        <f>IF('Liste des bâtiments'!K16&lt;&gt;"",'Liste des bâtiments'!K16,"")</f>
        <v/>
      </c>
      <c r="D13" t="e">
        <f t="array" ref="D13">IF(ROWS(E$2:E13)&gt;COUNTIF(A$2:A$100,"&lt;&gt;"&amp;""),"",INDEX(A$1:A$100,SMALL(IF(A$2:A$100&lt;&gt;"",ROW(A$2:A$100)),ROWS(E$2:E13))))</f>
        <v>#NUM!</v>
      </c>
      <c r="E13" t="str">
        <f t="array" ref="E13">IF(ROWS(E$2:E13)&gt;SUM(IF(A$2:A$50&lt;&gt;"",(1/COUNTIF(A$2:A$50,A$2:A$50)))),"",INDEX(A$1:A$50,MIN(IF(A$2:A$50&lt;&gt;"",IF(COUNTIF(E$1:E12,A$2:A$50)=0,ROW(A$2:A$50))))))</f>
        <v/>
      </c>
      <c r="F13" t="str">
        <f t="shared" si="0"/>
        <v/>
      </c>
      <c r="G13" s="305" t="str">
        <f t="shared" si="1"/>
        <v/>
      </c>
    </row>
    <row r="14" spans="1:7">
      <c r="A14" t="str">
        <f>IF('Liste des bâtiments'!K17&lt;&gt;"",'Liste des bâtiments'!K17,"")</f>
        <v/>
      </c>
      <c r="D14" t="e">
        <f t="array" ref="D14">IF(ROWS(E$2:E14)&gt;COUNTIF(A$2:A$100,"&lt;&gt;"&amp;""),"",INDEX(A$1:A$100,SMALL(IF(A$2:A$100&lt;&gt;"",ROW(A$2:A$100)),ROWS(E$2:E14))))</f>
        <v>#NUM!</v>
      </c>
      <c r="E14" t="str">
        <f t="array" ref="E14">IF(ROWS(E$2:E14)&gt;SUM(IF(A$2:A$50&lt;&gt;"",(1/COUNTIF(A$2:A$50,A$2:A$50)))),"",INDEX(A$1:A$50,MIN(IF(A$2:A$50&lt;&gt;"",IF(COUNTIF(E$1:E13,A$2:A$50)=0,ROW(A$2:A$50))))))</f>
        <v/>
      </c>
      <c r="F14" t="str">
        <f t="shared" si="0"/>
        <v/>
      </c>
      <c r="G14" s="305" t="str">
        <f t="shared" si="1"/>
        <v/>
      </c>
    </row>
    <row r="15" spans="1:7">
      <c r="A15" t="str">
        <f>IF('Liste des bâtiments'!K18&lt;&gt;"",'Liste des bâtiments'!K18,"")</f>
        <v/>
      </c>
      <c r="D15" t="e">
        <f t="array" ref="D15">IF(ROWS(E$2:E15)&gt;COUNTIF(A$2:A$100,"&lt;&gt;"&amp;""),"",INDEX(A$1:A$100,SMALL(IF(A$2:A$100&lt;&gt;"",ROW(A$2:A$100)),ROWS(E$2:E15))))</f>
        <v>#NUM!</v>
      </c>
      <c r="E15" t="str">
        <f t="array" ref="E15">IF(ROWS(E$2:E15)&gt;SUM(IF(A$2:A$50&lt;&gt;"",(1/COUNTIF(A$2:A$50,A$2:A$50)))),"",INDEX(A$1:A$50,MIN(IF(A$2:A$50&lt;&gt;"",IF(COUNTIF(E$1:E14,A$2:A$50)=0,ROW(A$2:A$50))))))</f>
        <v/>
      </c>
      <c r="F15" t="str">
        <f t="shared" si="0"/>
        <v/>
      </c>
      <c r="G15" s="305" t="str">
        <f t="shared" si="1"/>
        <v/>
      </c>
    </row>
    <row r="16" spans="1:7">
      <c r="A16" t="str">
        <f>IF('Liste des bâtiments'!K19&lt;&gt;"",'Liste des bâtiments'!K19,"")</f>
        <v/>
      </c>
      <c r="D16" t="e">
        <f t="array" ref="D16">IF(ROWS(E$2:E16)&gt;COUNTIF(A$2:A$100,"&lt;&gt;"&amp;""),"",INDEX(A$1:A$100,SMALL(IF(A$2:A$100&lt;&gt;"",ROW(A$2:A$100)),ROWS(E$2:E16))))</f>
        <v>#NUM!</v>
      </c>
      <c r="E16" t="str">
        <f t="array" ref="E16">IF(ROWS(E$2:E16)&gt;SUM(IF(A$2:A$50&lt;&gt;"",(1/COUNTIF(A$2:A$50,A$2:A$50)))),"",INDEX(A$1:A$50,MIN(IF(A$2:A$50&lt;&gt;"",IF(COUNTIF(E$1:E15,A$2:A$50)=0,ROW(A$2:A$50))))))</f>
        <v/>
      </c>
      <c r="F16" t="str">
        <f t="shared" si="0"/>
        <v/>
      </c>
      <c r="G16" s="305" t="str">
        <f t="shared" si="1"/>
        <v/>
      </c>
    </row>
    <row r="17" spans="1:7">
      <c r="A17" t="str">
        <f>IF('Liste des bâtiments'!K20&lt;&gt;"",'Liste des bâtiments'!K20,"")</f>
        <v/>
      </c>
      <c r="D17" t="e">
        <f t="array" ref="D17">IF(ROWS(E$2:E17)&gt;COUNTIF(A$2:A$100,"&lt;&gt;"&amp;""),"",INDEX(A$1:A$100,SMALL(IF(A$2:A$100&lt;&gt;"",ROW(A$2:A$100)),ROWS(E$2:E17))))</f>
        <v>#NUM!</v>
      </c>
      <c r="E17" t="str">
        <f t="array" ref="E17">IF(ROWS(E$2:E17)&gt;SUM(IF(A$2:A$50&lt;&gt;"",(1/COUNTIF(A$2:A$50,A$2:A$50)))),"",INDEX(A$1:A$50,MIN(IF(A$2:A$50&lt;&gt;"",IF(COUNTIF(E$1:E16,A$2:A$50)=0,ROW(A$2:A$50))))))</f>
        <v/>
      </c>
      <c r="F17" t="str">
        <f t="shared" si="0"/>
        <v/>
      </c>
      <c r="G17" s="305" t="str">
        <f t="shared" si="1"/>
        <v/>
      </c>
    </row>
    <row r="18" spans="1:7">
      <c r="A18" t="str">
        <f>IF('Liste des bâtiments'!K21&lt;&gt;"",'Liste des bâtiments'!K21,"")</f>
        <v/>
      </c>
      <c r="D18" t="e">
        <f t="array" ref="D18">IF(ROWS(E$2:E18)&gt;COUNTIF(A$2:A$100,"&lt;&gt;"&amp;""),"",INDEX(A$1:A$100,SMALL(IF(A$2:A$100&lt;&gt;"",ROW(A$2:A$100)),ROWS(E$2:E18))))</f>
        <v>#NUM!</v>
      </c>
      <c r="E18" t="str">
        <f t="array" ref="E18">IF(ROWS(E$2:E18)&gt;SUM(IF(A$2:A$50&lt;&gt;"",(1/COUNTIF(A$2:A$50,A$2:A$50)))),"",INDEX(A$1:A$50,MIN(IF(A$2:A$50&lt;&gt;"",IF(COUNTIF(E$1:E17,A$2:A$50)=0,ROW(A$2:A$50))))))</f>
        <v/>
      </c>
      <c r="F18" t="str">
        <f t="shared" si="0"/>
        <v/>
      </c>
      <c r="G18" s="305" t="str">
        <f t="shared" si="1"/>
        <v/>
      </c>
    </row>
    <row r="19" spans="1:7">
      <c r="A19" t="str">
        <f>IF('Liste des bâtiments'!K22&lt;&gt;"",'Liste des bâtiments'!K22,"")</f>
        <v/>
      </c>
      <c r="D19" t="e">
        <f t="array" ref="D19">IF(ROWS(E$2:E19)&gt;COUNTIF(A$2:A$100,"&lt;&gt;"&amp;""),"",INDEX(A$1:A$100,SMALL(IF(A$2:A$100&lt;&gt;"",ROW(A$2:A$100)),ROWS(E$2:E19))))</f>
        <v>#NUM!</v>
      </c>
      <c r="E19" t="str">
        <f t="array" ref="E19">IF(ROWS(E$2:E19)&gt;SUM(IF(A$2:A$50&lt;&gt;"",(1/COUNTIF(A$2:A$50,A$2:A$50)))),"",INDEX(A$1:A$50,MIN(IF(A$2:A$50&lt;&gt;"",IF(COUNTIF(E$1:E18,A$2:A$50)=0,ROW(A$2:A$50))))))</f>
        <v/>
      </c>
      <c r="F19" t="str">
        <f t="shared" si="0"/>
        <v/>
      </c>
      <c r="G19" s="305" t="str">
        <f t="shared" si="1"/>
        <v/>
      </c>
    </row>
    <row r="20" spans="1:7">
      <c r="A20" t="str">
        <f>IF('Liste des bâtiments'!K23&lt;&gt;"",'Liste des bâtiments'!K23,"")</f>
        <v/>
      </c>
      <c r="D20" t="e">
        <f t="array" ref="D20">IF(ROWS(E$2:E20)&gt;COUNTIF(A$2:A$100,"&lt;&gt;"&amp;""),"",INDEX(A$1:A$100,SMALL(IF(A$2:A$100&lt;&gt;"",ROW(A$2:A$100)),ROWS(E$2:E20))))</f>
        <v>#NUM!</v>
      </c>
      <c r="E20" t="str">
        <f t="array" ref="E20">IF(ROWS(E$2:E20)&gt;SUM(IF(A$2:A$50&lt;&gt;"",(1/COUNTIF(A$2:A$50,A$2:A$50)))),"",INDEX(A$1:A$50,MIN(IF(A$2:A$50&lt;&gt;"",IF(COUNTIF(E$1:E19,A$2:A$50)=0,ROW(A$2:A$50))))))</f>
        <v/>
      </c>
      <c r="F20" t="str">
        <f t="shared" si="0"/>
        <v/>
      </c>
      <c r="G20" s="305" t="str">
        <f t="shared" si="1"/>
        <v/>
      </c>
    </row>
    <row r="21" spans="1:7">
      <c r="A21" t="str">
        <f>IF('Liste des bâtiments'!K24&lt;&gt;"",'Liste des bâtiments'!K24,"")</f>
        <v/>
      </c>
      <c r="D21" t="e">
        <f t="array" ref="D21">IF(ROWS(E$2:E21)&gt;COUNTIF(A$2:A$100,"&lt;&gt;"&amp;""),"",INDEX(A$1:A$100,SMALL(IF(A$2:A$100&lt;&gt;"",ROW(A$2:A$100)),ROWS(E$2:E21))))</f>
        <v>#NUM!</v>
      </c>
      <c r="E21" t="str">
        <f t="array" ref="E21">IF(ROWS(E$2:E21)&gt;SUM(IF(A$2:A$50&lt;&gt;"",(1/COUNTIF(A$2:A$50,A$2:A$50)))),"",INDEX(A$1:A$50,MIN(IF(A$2:A$50&lt;&gt;"",IF(COUNTIF(E$1:E20,A$2:A$50)=0,ROW(A$2:A$50))))))</f>
        <v/>
      </c>
      <c r="F21" t="str">
        <f t="shared" si="0"/>
        <v/>
      </c>
      <c r="G21" s="305" t="str">
        <f t="shared" si="1"/>
        <v/>
      </c>
    </row>
    <row r="22" spans="1:7">
      <c r="A22" t="str">
        <f>IF('Liste des bâtiments'!K25&lt;&gt;"",'Liste des bâtiments'!K25,"")</f>
        <v/>
      </c>
      <c r="D22" t="e">
        <f t="array" ref="D22">IF(ROWS(E$2:E22)&gt;COUNTIF(A$2:A$100,"&lt;&gt;"&amp;""),"",INDEX(A$1:A$100,SMALL(IF(A$2:A$100&lt;&gt;"",ROW(A$2:A$100)),ROWS(E$2:E22))))</f>
        <v>#NUM!</v>
      </c>
      <c r="E22" t="str">
        <f t="array" ref="E22">IF(ROWS(E$2:E22)&gt;SUM(IF(A$2:A$50&lt;&gt;"",(1/COUNTIF(A$2:A$50,A$2:A$50)))),"",INDEX(A$1:A$50,MIN(IF(A$2:A$50&lt;&gt;"",IF(COUNTIF(E$1:E21,A$2:A$50)=0,ROW(A$2:A$50))))))</f>
        <v/>
      </c>
      <c r="F22" t="str">
        <f t="shared" si="0"/>
        <v/>
      </c>
      <c r="G22" s="305" t="str">
        <f t="shared" si="1"/>
        <v/>
      </c>
    </row>
    <row r="23" spans="1:7">
      <c r="A23" t="str">
        <f>IF('Liste des bâtiments'!K26&lt;&gt;"",'Liste des bâtiments'!K26,"")</f>
        <v/>
      </c>
      <c r="D23" t="e">
        <f t="array" ref="D23">IF(ROWS(E$2:E23)&gt;COUNTIF(A$2:A$100,"&lt;&gt;"&amp;""),"",INDEX(A$1:A$100,SMALL(IF(A$2:A$100&lt;&gt;"",ROW(A$2:A$100)),ROWS(E$2:E23))))</f>
        <v>#NUM!</v>
      </c>
      <c r="E23" t="str">
        <f t="array" ref="E23">IF(ROWS(E$2:E23)&gt;SUM(IF(A$2:A$50&lt;&gt;"",(1/COUNTIF(A$2:A$50,A$2:A$50)))),"",INDEX(A$1:A$50,MIN(IF(A$2:A$50&lt;&gt;"",IF(COUNTIF(E$1:E22,A$2:A$50)=0,ROW(A$2:A$50))))))</f>
        <v/>
      </c>
      <c r="F23" t="str">
        <f t="shared" si="0"/>
        <v/>
      </c>
      <c r="G23" s="305" t="str">
        <f t="shared" si="1"/>
        <v/>
      </c>
    </row>
    <row r="24" spans="1:7">
      <c r="A24" t="str">
        <f>IF('Liste des bâtiments'!K27&lt;&gt;"",'Liste des bâtiments'!K27,"")</f>
        <v/>
      </c>
      <c r="D24" t="e">
        <f t="array" ref="D24">IF(ROWS(E$2:E24)&gt;COUNTIF(A$2:A$100,"&lt;&gt;"&amp;""),"",INDEX(A$1:A$100,SMALL(IF(A$2:A$100&lt;&gt;"",ROW(A$2:A$100)),ROWS(E$2:E24))))</f>
        <v>#NUM!</v>
      </c>
      <c r="E24" t="str">
        <f t="array" ref="E24">IF(ROWS(E$2:E24)&gt;SUM(IF(A$2:A$50&lt;&gt;"",(1/COUNTIF(A$2:A$50,A$2:A$50)))),"",INDEX(A$1:A$50,MIN(IF(A$2:A$50&lt;&gt;"",IF(COUNTIF(E$1:E23,A$2:A$50)=0,ROW(A$2:A$50))))))</f>
        <v/>
      </c>
      <c r="F24" t="str">
        <f t="shared" si="0"/>
        <v/>
      </c>
      <c r="G24" s="305" t="str">
        <f t="shared" si="1"/>
        <v/>
      </c>
    </row>
    <row r="25" spans="1:7">
      <c r="A25" t="str">
        <f>IF('Liste des bâtiments'!K28&lt;&gt;"",'Liste des bâtiments'!K28,"")</f>
        <v/>
      </c>
      <c r="D25" t="e">
        <f t="array" ref="D25">IF(ROWS(E$2:E25)&gt;COUNTIF(A$2:A$100,"&lt;&gt;"&amp;""),"",INDEX(A$1:A$100,SMALL(IF(A$2:A$100&lt;&gt;"",ROW(A$2:A$100)),ROWS(E$2:E25))))</f>
        <v>#NUM!</v>
      </c>
      <c r="E25" t="str">
        <f t="array" ref="E25">IF(ROWS(E$2:E25)&gt;SUM(IF(A$2:A$50&lt;&gt;"",(1/COUNTIF(A$2:A$50,A$2:A$50)))),"",INDEX(A$1:A$50,MIN(IF(A$2:A$50&lt;&gt;"",IF(COUNTIF(E$1:E24,A$2:A$50)=0,ROW(A$2:A$50))))))</f>
        <v/>
      </c>
      <c r="F25" t="str">
        <f t="shared" si="0"/>
        <v/>
      </c>
      <c r="G25" s="305" t="str">
        <f t="shared" si="1"/>
        <v/>
      </c>
    </row>
    <row r="26" spans="1:7">
      <c r="A26" t="str">
        <f>IF('Liste des bâtiments'!K29&lt;&gt;"",'Liste des bâtiments'!K29,"")</f>
        <v/>
      </c>
      <c r="D26" t="e">
        <f t="array" ref="D26">IF(ROWS(E$2:E26)&gt;COUNTIF(A$2:A$100,"&lt;&gt;"&amp;""),"",INDEX(A$1:A$100,SMALL(IF(A$2:A$100&lt;&gt;"",ROW(A$2:A$100)),ROWS(E$2:E26))))</f>
        <v>#NUM!</v>
      </c>
      <c r="E26" t="str">
        <f t="array" ref="E26">IF(ROWS(E$2:E26)&gt;SUM(IF(A$2:A$50&lt;&gt;"",(1/COUNTIF(A$2:A$50,A$2:A$50)))),"",INDEX(A$1:A$50,MIN(IF(A$2:A$50&lt;&gt;"",IF(COUNTIF(E$1:E25,A$2:A$50)=0,ROW(A$2:A$50))))))</f>
        <v/>
      </c>
      <c r="F26" t="str">
        <f t="shared" si="0"/>
        <v/>
      </c>
      <c r="G26" s="305" t="str">
        <f t="shared" si="1"/>
        <v/>
      </c>
    </row>
    <row r="27" spans="1:7">
      <c r="A27" t="str">
        <f>IF('Liste des bâtiments'!K30&lt;&gt;"",'Liste des bâtiments'!K30,"")</f>
        <v/>
      </c>
      <c r="D27" t="e">
        <f t="array" ref="D27">IF(ROWS(E$2:E27)&gt;COUNTIF(A$2:A$100,"&lt;&gt;"&amp;""),"",INDEX(A$1:A$100,SMALL(IF(A$2:A$100&lt;&gt;"",ROW(A$2:A$100)),ROWS(E$2:E27))))</f>
        <v>#NUM!</v>
      </c>
      <c r="E27" t="str">
        <f t="array" ref="E27">IF(ROWS(E$2:E27)&gt;SUM(IF(A$2:A$50&lt;&gt;"",(1/COUNTIF(A$2:A$50,A$2:A$50)))),"",INDEX(A$1:A$50,MIN(IF(A$2:A$50&lt;&gt;"",IF(COUNTIF(E$1:E26,A$2:A$50)=0,ROW(A$2:A$50))))))</f>
        <v/>
      </c>
      <c r="F27" t="str">
        <f t="shared" si="0"/>
        <v/>
      </c>
      <c r="G27" s="305" t="str">
        <f t="shared" si="1"/>
        <v/>
      </c>
    </row>
    <row r="28" spans="1:7">
      <c r="A28" t="str">
        <f>IF('Liste des bâtiments'!K31&lt;&gt;"",'Liste des bâtiments'!K31,"")</f>
        <v/>
      </c>
      <c r="D28" t="e">
        <f t="array" ref="D28">IF(ROWS(E$2:E28)&gt;COUNTIF(A$2:A$100,"&lt;&gt;"&amp;""),"",INDEX(A$1:A$100,SMALL(IF(A$2:A$100&lt;&gt;"",ROW(A$2:A$100)),ROWS(E$2:E28))))</f>
        <v>#NUM!</v>
      </c>
      <c r="E28" t="str">
        <f t="array" ref="E28">IF(ROWS(E$2:E28)&gt;SUM(IF(A$2:A$50&lt;&gt;"",(1/COUNTIF(A$2:A$50,A$2:A$50)))),"",INDEX(A$1:A$50,MIN(IF(A$2:A$50&lt;&gt;"",IF(COUNTIF(E$1:E27,A$2:A$50)=0,ROW(A$2:A$50))))))</f>
        <v/>
      </c>
      <c r="F28" t="str">
        <f t="shared" si="0"/>
        <v/>
      </c>
      <c r="G28" s="305" t="str">
        <f t="shared" si="1"/>
        <v/>
      </c>
    </row>
    <row r="29" spans="1:7">
      <c r="A29" t="str">
        <f>IF('Liste des bâtiments'!K32&lt;&gt;"",'Liste des bâtiments'!K32,"")</f>
        <v/>
      </c>
      <c r="D29" t="e">
        <f t="array" ref="D29">IF(ROWS(E$2:E29)&gt;COUNTIF(A$2:A$100,"&lt;&gt;"&amp;""),"",INDEX(A$1:A$100,SMALL(IF(A$2:A$100&lt;&gt;"",ROW(A$2:A$100)),ROWS(E$2:E29))))</f>
        <v>#NUM!</v>
      </c>
      <c r="E29" t="str">
        <f t="array" ref="E29">IF(ROWS(E$2:E29)&gt;SUM(IF(A$2:A$50&lt;&gt;"",(1/COUNTIF(A$2:A$50,A$2:A$50)))),"",INDEX(A$1:A$50,MIN(IF(A$2:A$50&lt;&gt;"",IF(COUNTIF(E$1:E28,A$2:A$50)=0,ROW(A$2:A$50))))))</f>
        <v/>
      </c>
      <c r="F29" t="str">
        <f t="shared" si="0"/>
        <v/>
      </c>
      <c r="G29" s="305" t="str">
        <f t="shared" si="1"/>
        <v/>
      </c>
    </row>
    <row r="30" spans="1:7">
      <c r="A30" t="str">
        <f>IF('Liste des bâtiments'!K33&lt;&gt;"",'Liste des bâtiments'!K33,"")</f>
        <v/>
      </c>
      <c r="D30" t="e">
        <f t="array" ref="D30">IF(ROWS(E$2:E30)&gt;COUNTIF(A$2:A$100,"&lt;&gt;"&amp;""),"",INDEX(A$1:A$100,SMALL(IF(A$2:A$100&lt;&gt;"",ROW(A$2:A$100)),ROWS(E$2:E30))))</f>
        <v>#NUM!</v>
      </c>
      <c r="E30" t="str">
        <f t="array" ref="E30">IF(ROWS(E$2:E30)&gt;SUM(IF(A$2:A$50&lt;&gt;"",(1/COUNTIF(A$2:A$50,A$2:A$50)))),"",INDEX(A$1:A$50,MIN(IF(A$2:A$50&lt;&gt;"",IF(COUNTIF(E$1:E29,A$2:A$50)=0,ROW(A$2:A$50))))))</f>
        <v/>
      </c>
      <c r="F30" t="str">
        <f t="shared" si="0"/>
        <v/>
      </c>
      <c r="G30" s="305" t="str">
        <f t="shared" si="1"/>
        <v/>
      </c>
    </row>
    <row r="31" spans="1:7">
      <c r="A31" t="str">
        <f>IF('Liste des bâtiments'!K34&lt;&gt;"",'Liste des bâtiments'!K34,"")</f>
        <v/>
      </c>
      <c r="D31" t="e">
        <f t="array" ref="D31">IF(ROWS(E$2:E31)&gt;COUNTIF(A$2:A$100,"&lt;&gt;"&amp;""),"",INDEX(A$1:A$100,SMALL(IF(A$2:A$100&lt;&gt;"",ROW(A$2:A$100)),ROWS(E$2:E31))))</f>
        <v>#NUM!</v>
      </c>
      <c r="E31" t="str">
        <f t="array" ref="E31">IF(ROWS(E$2:E31)&gt;SUM(IF(A$2:A$50&lt;&gt;"",(1/COUNTIF(A$2:A$50,A$2:A$50)))),"",INDEX(A$1:A$50,MIN(IF(A$2:A$50&lt;&gt;"",IF(COUNTIF(E$1:E30,A$2:A$50)=0,ROW(A$2:A$50))))))</f>
        <v/>
      </c>
      <c r="F31" t="str">
        <f t="shared" si="0"/>
        <v/>
      </c>
      <c r="G31" s="305" t="str">
        <f t="shared" si="1"/>
        <v/>
      </c>
    </row>
    <row r="32" spans="1:7">
      <c r="A32" t="str">
        <f>IF('Liste des bâtiments'!K35&lt;&gt;"",'Liste des bâtiments'!K35,"")</f>
        <v/>
      </c>
      <c r="D32" t="e">
        <f t="array" ref="D32">IF(ROWS(E$2:E32)&gt;COUNTIF(A$2:A$100,"&lt;&gt;"&amp;""),"",INDEX(A$1:A$100,SMALL(IF(A$2:A$100&lt;&gt;"",ROW(A$2:A$100)),ROWS(E$2:E32))))</f>
        <v>#NUM!</v>
      </c>
      <c r="E32" t="str">
        <f t="array" ref="E32">IF(ROWS(E$2:E32)&gt;SUM(IF(A$2:A$50&lt;&gt;"",(1/COUNTIF(A$2:A$50,A$2:A$50)))),"",INDEX(A$1:A$50,MIN(IF(A$2:A$50&lt;&gt;"",IF(COUNTIF(E$1:E31,A$2:A$50)=0,ROW(A$2:A$50))))))</f>
        <v/>
      </c>
      <c r="F32" t="str">
        <f t="shared" si="0"/>
        <v/>
      </c>
      <c r="G32" s="305" t="str">
        <f t="shared" si="1"/>
        <v/>
      </c>
    </row>
    <row r="33" spans="1:7">
      <c r="A33" t="str">
        <f>IF('Liste des bâtiments'!K36&lt;&gt;"",'Liste des bâtiments'!K36,"")</f>
        <v/>
      </c>
      <c r="D33" t="e">
        <f t="array" ref="D33">IF(ROWS(E$2:E33)&gt;COUNTIF(A$2:A$100,"&lt;&gt;"&amp;""),"",INDEX(A$1:A$100,SMALL(IF(A$2:A$100&lt;&gt;"",ROW(A$2:A$100)),ROWS(E$2:E33))))</f>
        <v>#NUM!</v>
      </c>
      <c r="E33" t="str">
        <f t="array" ref="E33">IF(ROWS(E$2:E33)&gt;SUM(IF(A$2:A$50&lt;&gt;"",(1/COUNTIF(A$2:A$50,A$2:A$50)))),"",INDEX(A$1:A$50,MIN(IF(A$2:A$50&lt;&gt;"",IF(COUNTIF(E$1:E32,A$2:A$50)=0,ROW(A$2:A$50))))))</f>
        <v/>
      </c>
      <c r="F33" t="str">
        <f t="shared" si="0"/>
        <v/>
      </c>
      <c r="G33" s="305" t="str">
        <f t="shared" si="1"/>
        <v/>
      </c>
    </row>
    <row r="34" spans="1:7">
      <c r="A34" t="str">
        <f>IF('Liste des bâtiments'!K37&lt;&gt;"",'Liste des bâtiments'!K37,"")</f>
        <v/>
      </c>
      <c r="D34" t="e">
        <f t="array" ref="D34">IF(ROWS(E$2:E34)&gt;COUNTIF(A$2:A$100,"&lt;&gt;"&amp;""),"",INDEX(A$1:A$100,SMALL(IF(A$2:A$100&lt;&gt;"",ROW(A$2:A$100)),ROWS(E$2:E34))))</f>
        <v>#NUM!</v>
      </c>
      <c r="E34" t="str">
        <f t="array" ref="E34">IF(ROWS(E$2:E34)&gt;SUM(IF(A$2:A$50&lt;&gt;"",(1/COUNTIF(A$2:A$50,A$2:A$50)))),"",INDEX(A$1:A$50,MIN(IF(A$2:A$50&lt;&gt;"",IF(COUNTIF(E$1:E33,A$2:A$50)=0,ROW(A$2:A$50))))))</f>
        <v/>
      </c>
      <c r="F34" t="str">
        <f t="shared" si="0"/>
        <v/>
      </c>
      <c r="G34" s="305" t="str">
        <f t="shared" si="1"/>
        <v/>
      </c>
    </row>
    <row r="35" spans="1:7">
      <c r="A35" t="str">
        <f>IF('Liste des bâtiments'!K38&lt;&gt;"",'Liste des bâtiments'!K38,"")</f>
        <v/>
      </c>
      <c r="D35" t="e">
        <f t="array" ref="D35">IF(ROWS(E$2:E35)&gt;COUNTIF(A$2:A$100,"&lt;&gt;"&amp;""),"",INDEX(A$1:A$100,SMALL(IF(A$2:A$100&lt;&gt;"",ROW(A$2:A$100)),ROWS(E$2:E35))))</f>
        <v>#NUM!</v>
      </c>
      <c r="E35" t="str">
        <f t="array" ref="E35">IF(ROWS(E$2:E35)&gt;SUM(IF(A$2:A$50&lt;&gt;"",(1/COUNTIF(A$2:A$50,A$2:A$50)))),"",INDEX(A$1:A$50,MIN(IF(A$2:A$50&lt;&gt;"",IF(COUNTIF(E$1:E34,A$2:A$50)=0,ROW(A$2:A$50))))))</f>
        <v/>
      </c>
      <c r="F35" t="str">
        <f t="shared" si="0"/>
        <v/>
      </c>
      <c r="G35" s="305" t="str">
        <f t="shared" si="1"/>
        <v/>
      </c>
    </row>
    <row r="36" spans="1:7">
      <c r="A36" t="str">
        <f>IF('Liste des bâtiments'!K39&lt;&gt;"",'Liste des bâtiments'!K39,"")</f>
        <v/>
      </c>
      <c r="D36" t="e">
        <f t="array" ref="D36">IF(ROWS(E$2:E36)&gt;COUNTIF(A$2:A$100,"&lt;&gt;"&amp;""),"",INDEX(A$1:A$100,SMALL(IF(A$2:A$100&lt;&gt;"",ROW(A$2:A$100)),ROWS(E$2:E36))))</f>
        <v>#NUM!</v>
      </c>
      <c r="E36" t="str">
        <f t="array" ref="E36">IF(ROWS(E$2:E36)&gt;SUM(IF(A$2:A$50&lt;&gt;"",(1/COUNTIF(A$2:A$50,A$2:A$50)))),"",INDEX(A$1:A$50,MIN(IF(A$2:A$50&lt;&gt;"",IF(COUNTIF(E$1:E35,A$2:A$50)=0,ROW(A$2:A$50))))))</f>
        <v/>
      </c>
      <c r="F36" t="str">
        <f t="shared" si="0"/>
        <v/>
      </c>
      <c r="G36" s="305" t="str">
        <f t="shared" si="1"/>
        <v/>
      </c>
    </row>
    <row r="37" spans="1:7">
      <c r="A37" t="str">
        <f>IF('Liste des bâtiments'!K40&lt;&gt;"",'Liste des bâtiments'!K40,"")</f>
        <v/>
      </c>
      <c r="D37" t="e">
        <f t="array" ref="D37">IF(ROWS(E$2:E37)&gt;COUNTIF(A$2:A$100,"&lt;&gt;"&amp;""),"",INDEX(A$1:A$100,SMALL(IF(A$2:A$100&lt;&gt;"",ROW(A$2:A$100)),ROWS(E$2:E37))))</f>
        <v>#NUM!</v>
      </c>
      <c r="E37" t="str">
        <f t="array" ref="E37">IF(ROWS(E$2:E37)&gt;SUM(IF(A$2:A$50&lt;&gt;"",(1/COUNTIF(A$2:A$50,A$2:A$50)))),"",INDEX(A$1:A$50,MIN(IF(A$2:A$50&lt;&gt;"",IF(COUNTIF(E$1:E36,A$2:A$50)=0,ROW(A$2:A$50))))))</f>
        <v/>
      </c>
      <c r="F37" t="str">
        <f t="shared" si="0"/>
        <v/>
      </c>
      <c r="G37" s="305" t="str">
        <f t="shared" si="1"/>
        <v/>
      </c>
    </row>
    <row r="38" spans="1:7">
      <c r="A38" t="str">
        <f>IF('Liste des bâtiments'!K41&lt;&gt;"",'Liste des bâtiments'!K41,"")</f>
        <v/>
      </c>
      <c r="D38" t="e">
        <f t="array" ref="D38">IF(ROWS(E$2:E38)&gt;COUNTIF(A$2:A$100,"&lt;&gt;"&amp;""),"",INDEX(A$1:A$100,SMALL(IF(A$2:A$100&lt;&gt;"",ROW(A$2:A$100)),ROWS(E$2:E38))))</f>
        <v>#NUM!</v>
      </c>
      <c r="E38" t="str">
        <f t="array" ref="E38">IF(ROWS(E$2:E38)&gt;SUM(IF(A$2:A$50&lt;&gt;"",(1/COUNTIF(A$2:A$50,A$2:A$50)))),"",INDEX(A$1:A$50,MIN(IF(A$2:A$50&lt;&gt;"",IF(COUNTIF(E$1:E37,A$2:A$50)=0,ROW(A$2:A$50))))))</f>
        <v/>
      </c>
      <c r="F38" t="str">
        <f t="shared" si="0"/>
        <v/>
      </c>
      <c r="G38" s="305" t="str">
        <f t="shared" si="1"/>
        <v/>
      </c>
    </row>
    <row r="39" spans="1:7">
      <c r="A39" t="str">
        <f>IF('Liste des bâtiments'!K42&lt;&gt;"",'Liste des bâtiments'!K42,"")</f>
        <v/>
      </c>
      <c r="D39" t="e">
        <f t="array" ref="D39">IF(ROWS(E$2:E39)&gt;COUNTIF(A$2:A$100,"&lt;&gt;"&amp;""),"",INDEX(A$1:A$100,SMALL(IF(A$2:A$100&lt;&gt;"",ROW(A$2:A$100)),ROWS(E$2:E39))))</f>
        <v>#NUM!</v>
      </c>
      <c r="E39" t="str">
        <f t="array" ref="E39">IF(ROWS(E$2:E39)&gt;SUM(IF(A$2:A$50&lt;&gt;"",(1/COUNTIF(A$2:A$50,A$2:A$50)))),"",INDEX(A$1:A$50,MIN(IF(A$2:A$50&lt;&gt;"",IF(COUNTIF(E$1:E38,A$2:A$50)=0,ROW(A$2:A$50))))))</f>
        <v/>
      </c>
      <c r="F39" t="str">
        <f t="shared" si="0"/>
        <v/>
      </c>
      <c r="G39" s="305" t="str">
        <f t="shared" si="1"/>
        <v/>
      </c>
    </row>
    <row r="40" spans="1:7">
      <c r="A40" t="str">
        <f>IF('Liste des bâtiments'!K43&lt;&gt;"",'Liste des bâtiments'!K43,"")</f>
        <v/>
      </c>
      <c r="D40" t="e">
        <f t="array" ref="D40">IF(ROWS(E$2:E40)&gt;COUNTIF(A$2:A$100,"&lt;&gt;"&amp;""),"",INDEX(A$1:A$100,SMALL(IF(A$2:A$100&lt;&gt;"",ROW(A$2:A$100)),ROWS(E$2:E40))))</f>
        <v>#NUM!</v>
      </c>
      <c r="E40" t="str">
        <f t="array" ref="E40">IF(ROWS(E$2:E40)&gt;SUM(IF(A$2:A$50&lt;&gt;"",(1/COUNTIF(A$2:A$50,A$2:A$50)))),"",INDEX(A$1:A$50,MIN(IF(A$2:A$50&lt;&gt;"",IF(COUNTIF(E$1:E39,A$2:A$50)=0,ROW(A$2:A$50))))))</f>
        <v/>
      </c>
      <c r="F40" t="str">
        <f t="shared" si="0"/>
        <v/>
      </c>
      <c r="G40" s="305" t="str">
        <f t="shared" si="1"/>
        <v/>
      </c>
    </row>
    <row r="41" spans="1:7">
      <c r="A41" t="str">
        <f>IF('Liste des bâtiments'!K44&lt;&gt;"",'Liste des bâtiments'!K44,"")</f>
        <v/>
      </c>
      <c r="D41" t="e">
        <f t="array" ref="D41">IF(ROWS(E$2:E41)&gt;COUNTIF(A$2:A$100,"&lt;&gt;"&amp;""),"",INDEX(A$1:A$100,SMALL(IF(A$2:A$100&lt;&gt;"",ROW(A$2:A$100)),ROWS(E$2:E41))))</f>
        <v>#NUM!</v>
      </c>
      <c r="E41" t="str">
        <f t="array" ref="E41">IF(ROWS(E$2:E41)&gt;SUM(IF(A$2:A$50&lt;&gt;"",(1/COUNTIF(A$2:A$50,A$2:A$50)))),"",INDEX(A$1:A$50,MIN(IF(A$2:A$50&lt;&gt;"",IF(COUNTIF(E$1:E40,A$2:A$50)=0,ROW(A$2:A$50))))))</f>
        <v/>
      </c>
      <c r="F41" t="str">
        <f t="shared" si="0"/>
        <v/>
      </c>
      <c r="G41" s="305" t="str">
        <f t="shared" si="1"/>
        <v/>
      </c>
    </row>
    <row r="42" spans="1:7">
      <c r="A42" t="str">
        <f>IF('Liste des bâtiments'!K45&lt;&gt;"",'Liste des bâtiments'!K45,"")</f>
        <v/>
      </c>
      <c r="D42" t="e">
        <f t="array" ref="D42">IF(ROWS(E$2:E42)&gt;COUNTIF(A$2:A$100,"&lt;&gt;"&amp;""),"",INDEX(A$1:A$100,SMALL(IF(A$2:A$100&lt;&gt;"",ROW(A$2:A$100)),ROWS(E$2:E42))))</f>
        <v>#NUM!</v>
      </c>
      <c r="E42" t="str">
        <f t="array" ref="E42">IF(ROWS(E$2:E42)&gt;SUM(IF(A$2:A$50&lt;&gt;"",(1/COUNTIF(A$2:A$50,A$2:A$50)))),"",INDEX(A$1:A$50,MIN(IF(A$2:A$50&lt;&gt;"",IF(COUNTIF(E$1:E41,A$2:A$50)=0,ROW(A$2:A$50))))))</f>
        <v/>
      </c>
      <c r="F42" t="str">
        <f t="shared" si="0"/>
        <v/>
      </c>
      <c r="G42" s="305" t="str">
        <f t="shared" si="1"/>
        <v/>
      </c>
    </row>
    <row r="43" spans="1:7">
      <c r="A43" t="str">
        <f>IF('Liste des bâtiments'!K46&lt;&gt;"",'Liste des bâtiments'!K46,"")</f>
        <v/>
      </c>
      <c r="D43" t="e">
        <f t="array" ref="D43">IF(ROWS(E$2:E43)&gt;COUNTIF(A$2:A$100,"&lt;&gt;"&amp;""),"",INDEX(A$1:A$100,SMALL(IF(A$2:A$100&lt;&gt;"",ROW(A$2:A$100)),ROWS(E$2:E43))))</f>
        <v>#NUM!</v>
      </c>
      <c r="E43" t="str">
        <f t="array" ref="E43">IF(ROWS(E$2:E43)&gt;SUM(IF(A$2:A$50&lt;&gt;"",(1/COUNTIF(A$2:A$50,A$2:A$50)))),"",INDEX(A$1:A$50,MIN(IF(A$2:A$50&lt;&gt;"",IF(COUNTIF(E$1:E42,A$2:A$50)=0,ROW(A$2:A$50))))))</f>
        <v/>
      </c>
      <c r="F43" t="str">
        <f t="shared" si="0"/>
        <v/>
      </c>
      <c r="G43" s="305" t="str">
        <f t="shared" si="1"/>
        <v/>
      </c>
    </row>
    <row r="44" spans="1:7">
      <c r="A44" t="str">
        <f>IF('Liste des bâtiments'!K47&lt;&gt;"",'Liste des bâtiments'!K47,"")</f>
        <v/>
      </c>
      <c r="D44" t="e">
        <f t="array" ref="D44">IF(ROWS(E$2:E44)&gt;COUNTIF(A$2:A$100,"&lt;&gt;"&amp;""),"",INDEX(A$1:A$100,SMALL(IF(A$2:A$100&lt;&gt;"",ROW(A$2:A$100)),ROWS(E$2:E44))))</f>
        <v>#NUM!</v>
      </c>
      <c r="E44" t="str">
        <f t="array" ref="E44">IF(ROWS(E$2:E44)&gt;SUM(IF(A$2:A$50&lt;&gt;"",(1/COUNTIF(A$2:A$50,A$2:A$50)))),"",INDEX(A$1:A$50,MIN(IF(A$2:A$50&lt;&gt;"",IF(COUNTIF(E$1:E43,A$2:A$50)=0,ROW(A$2:A$50))))))</f>
        <v/>
      </c>
      <c r="F44" t="str">
        <f t="shared" si="0"/>
        <v/>
      </c>
      <c r="G44" s="305" t="str">
        <f t="shared" si="1"/>
        <v/>
      </c>
    </row>
    <row r="45" spans="1:7">
      <c r="A45" t="str">
        <f>IF('Liste des bâtiments'!K48&lt;&gt;"",'Liste des bâtiments'!K48,"")</f>
        <v/>
      </c>
      <c r="D45" t="e">
        <f t="array" ref="D45">IF(ROWS(E$2:E45)&gt;COUNTIF(A$2:A$100,"&lt;&gt;"&amp;""),"",INDEX(A$1:A$100,SMALL(IF(A$2:A$100&lt;&gt;"",ROW(A$2:A$100)),ROWS(E$2:E45))))</f>
        <v>#NUM!</v>
      </c>
      <c r="E45" t="str">
        <f t="array" ref="E45">IF(ROWS(E$2:E45)&gt;SUM(IF(A$2:A$50&lt;&gt;"",(1/COUNTIF(A$2:A$50,A$2:A$50)))),"",INDEX(A$1:A$50,MIN(IF(A$2:A$50&lt;&gt;"",IF(COUNTIF(E$1:E44,A$2:A$50)=0,ROW(A$2:A$50))))))</f>
        <v/>
      </c>
      <c r="F45" t="str">
        <f t="shared" si="0"/>
        <v/>
      </c>
      <c r="G45" s="305" t="str">
        <f t="shared" si="1"/>
        <v/>
      </c>
    </row>
    <row r="46" spans="1:7">
      <c r="A46" t="str">
        <f>IF('Liste des bâtiments'!K49&lt;&gt;"",'Liste des bâtiments'!K49,"")</f>
        <v/>
      </c>
      <c r="D46" t="e">
        <f t="array" ref="D46">IF(ROWS(E$2:E46)&gt;COUNTIF(A$2:A$100,"&lt;&gt;"&amp;""),"",INDEX(A$1:A$100,SMALL(IF(A$2:A$100&lt;&gt;"",ROW(A$2:A$100)),ROWS(E$2:E46))))</f>
        <v>#NUM!</v>
      </c>
      <c r="E46" t="str">
        <f t="array" ref="E46">IF(ROWS(E$2:E46)&gt;SUM(IF(A$2:A$50&lt;&gt;"",(1/COUNTIF(A$2:A$50,A$2:A$50)))),"",INDEX(A$1:A$50,MIN(IF(A$2:A$50&lt;&gt;"",IF(COUNTIF(E$1:E45,A$2:A$50)=0,ROW(A$2:A$50))))))</f>
        <v/>
      </c>
      <c r="F46" t="str">
        <f t="shared" si="0"/>
        <v/>
      </c>
      <c r="G46" s="305" t="str">
        <f t="shared" si="1"/>
        <v/>
      </c>
    </row>
    <row r="47" spans="1:7">
      <c r="A47" t="str">
        <f>IF('Liste des bâtiments'!K50&lt;&gt;"",'Liste des bâtiments'!K50,"")</f>
        <v/>
      </c>
      <c r="D47" t="e">
        <f t="array" ref="D47">IF(ROWS(E$2:E47)&gt;COUNTIF(A$2:A$100,"&lt;&gt;"&amp;""),"",INDEX(A$1:A$100,SMALL(IF(A$2:A$100&lt;&gt;"",ROW(A$2:A$100)),ROWS(E$2:E47))))</f>
        <v>#NUM!</v>
      </c>
      <c r="E47" t="str">
        <f t="array" ref="E47">IF(ROWS(E$2:E47)&gt;SUM(IF(A$2:A$50&lt;&gt;"",(1/COUNTIF(A$2:A$50,A$2:A$50)))),"",INDEX(A$1:A$50,MIN(IF(A$2:A$50&lt;&gt;"",IF(COUNTIF(E$1:E46,A$2:A$50)=0,ROW(A$2:A$50))))))</f>
        <v/>
      </c>
      <c r="F47" t="str">
        <f t="shared" si="0"/>
        <v/>
      </c>
      <c r="G47" s="305" t="str">
        <f t="shared" si="1"/>
        <v/>
      </c>
    </row>
    <row r="48" spans="1:7">
      <c r="A48" t="str">
        <f>IF('Liste des bâtiments'!K51&lt;&gt;"",'Liste des bâtiments'!K51,"")</f>
        <v/>
      </c>
      <c r="D48" t="e">
        <f t="array" ref="D48">IF(ROWS(E$2:E48)&gt;COUNTIF(A$2:A$100,"&lt;&gt;"&amp;""),"",INDEX(A$1:A$100,SMALL(IF(A$2:A$100&lt;&gt;"",ROW(A$2:A$100)),ROWS(E$2:E48))))</f>
        <v>#NUM!</v>
      </c>
      <c r="E48" t="str">
        <f t="array" ref="E48">IF(ROWS(E$2:E48)&gt;SUM(IF(A$2:A$50&lt;&gt;"",(1/COUNTIF(A$2:A$50,A$2:A$50)))),"",INDEX(A$1:A$50,MIN(IF(A$2:A$50&lt;&gt;"",IF(COUNTIF(E$1:E47,A$2:A$50)=0,ROW(A$2:A$50))))))</f>
        <v/>
      </c>
      <c r="F48" t="str">
        <f t="shared" si="0"/>
        <v/>
      </c>
      <c r="G48" s="305" t="str">
        <f t="shared" si="1"/>
        <v/>
      </c>
    </row>
    <row r="49" spans="1:7">
      <c r="A49" t="str">
        <f>IF('Liste des bâtiments'!K52&lt;&gt;"",'Liste des bâtiments'!K52,"")</f>
        <v/>
      </c>
      <c r="D49" t="e">
        <f t="array" ref="D49">IF(ROWS(E$2:E49)&gt;COUNTIF(A$2:A$100,"&lt;&gt;"&amp;""),"",INDEX(A$1:A$100,SMALL(IF(A$2:A$100&lt;&gt;"",ROW(A$2:A$100)),ROWS(E$2:E49))))</f>
        <v>#NUM!</v>
      </c>
      <c r="E49" t="str">
        <f t="array" ref="E49">IF(ROWS(E$2:E49)&gt;SUM(IF(A$2:A$50&lt;&gt;"",(1/COUNTIF(A$2:A$50,A$2:A$50)))),"",INDEX(A$1:A$50,MIN(IF(A$2:A$50&lt;&gt;"",IF(COUNTIF(E$1:E48,A$2:A$50)=0,ROW(A$2:A$50))))))</f>
        <v/>
      </c>
      <c r="F49" t="str">
        <f t="shared" si="0"/>
        <v/>
      </c>
      <c r="G49" s="305" t="str">
        <f t="shared" si="1"/>
        <v/>
      </c>
    </row>
    <row r="50" spans="1:7">
      <c r="A50" t="str">
        <f>IF('Liste des bâtiments'!K53&lt;&gt;"",'Liste des bâtiments'!K53,"")</f>
        <v/>
      </c>
      <c r="D50" t="e">
        <f t="array" ref="D50">IF(ROWS(E$2:E50)&gt;COUNTIF(A$2:A$100,"&lt;&gt;"&amp;""),"",INDEX(A$1:A$100,SMALL(IF(A$2:A$100&lt;&gt;"",ROW(A$2:A$100)),ROWS(E$2:E50))))</f>
        <v>#NUM!</v>
      </c>
      <c r="E50" t="str">
        <f t="array" ref="E50">IF(ROWS(E$2:E50)&gt;SUM(IF(A$2:A$50&lt;&gt;"",(1/COUNTIF(A$2:A$50,A$2:A$50)))),"",INDEX(A$1:A$50,MIN(IF(A$2:A$50&lt;&gt;"",IF(COUNTIF(E$1:E49,A$2:A$50)=0,ROW(A$2:A$50))))))</f>
        <v/>
      </c>
      <c r="F50" t="str">
        <f t="shared" si="0"/>
        <v/>
      </c>
      <c r="G50" s="305" t="str">
        <f t="shared" si="1"/>
        <v/>
      </c>
    </row>
    <row r="51" spans="1:7">
      <c r="A51" t="str">
        <f>IF('Liste des bâtiments'!K54&lt;&gt;"",'Liste des bâtiments'!K54,"")</f>
        <v/>
      </c>
      <c r="D51" t="e">
        <f t="array" ref="D51">IF(ROWS(E$2:E51)&gt;COUNTIF(A$2:A$100,"&lt;&gt;"&amp;""),"",INDEX(A$1:A$100,SMALL(IF(A$2:A$100&lt;&gt;"",ROW(A$2:A$100)),ROWS(E$2:E51))))</f>
        <v>#NUM!</v>
      </c>
      <c r="E51" t="str">
        <f t="array" ref="E51">IF(ROWS(E$2:E51)&gt;SUM(IF(A$2:A$50&lt;&gt;"",(1/COUNTIF(A$2:A$50,A$2:A$50)))),"",INDEX(A$1:A$50,MIN(IF(A$2:A$50&lt;&gt;"",IF(COUNTIF(E$1:E50,A$2:A$50)=0,ROW(A$2:A$50))))))</f>
        <v/>
      </c>
      <c r="F51" t="str">
        <f t="shared" si="0"/>
        <v/>
      </c>
      <c r="G51" s="305" t="str">
        <f t="shared" si="1"/>
        <v/>
      </c>
    </row>
    <row r="52" spans="1:7">
      <c r="A52" t="str">
        <f>IF('Liste des bâtiments'!K55&lt;&gt;"",'Liste des bâtiments'!K55,"")</f>
        <v/>
      </c>
      <c r="D52" t="e">
        <f t="array" ref="D52">IF(ROWS(E$2:E52)&gt;COUNTIF(A$2:A$100,"&lt;&gt;"&amp;""),"",INDEX(A$1:A$100,SMALL(IF(A$2:A$100&lt;&gt;"",ROW(A$2:A$100)),ROWS(E$2:E52))))</f>
        <v>#NUM!</v>
      </c>
      <c r="E52" t="str">
        <f t="array" ref="E52">IF(ROWS(E$2:E52)&gt;SUM(IF(A$2:A$50&lt;&gt;"",(1/COUNTIF(A$2:A$50,A$2:A$50)))),"",INDEX(A$1:A$50,MIN(IF(A$2:A$50&lt;&gt;"",IF(COUNTIF(E$1:E51,A$2:A$50)=0,ROW(A$2:A$50))))))</f>
        <v/>
      </c>
      <c r="F52" t="str">
        <f t="shared" si="0"/>
        <v/>
      </c>
      <c r="G52" s="305" t="str">
        <f t="shared" si="1"/>
        <v/>
      </c>
    </row>
    <row r="53" spans="1:7">
      <c r="A53" t="str">
        <f>IF('Liste des bâtiments'!K56&lt;&gt;"",'Liste des bâtiments'!K56,"")</f>
        <v/>
      </c>
      <c r="D53" t="e">
        <f t="array" ref="D53">IF(ROWS(E$2:E53)&gt;COUNTIF(A$2:A$100,"&lt;&gt;"&amp;""),"",INDEX(A$1:A$100,SMALL(IF(A$2:A$100&lt;&gt;"",ROW(A$2:A$100)),ROWS(E$2:E53))))</f>
        <v>#NUM!</v>
      </c>
      <c r="E53" t="str">
        <f t="array" ref="E53">IF(ROWS(E$2:E53)&gt;SUM(IF(A$2:A$50&lt;&gt;"",(1/COUNTIF(A$2:A$50,A$2:A$50)))),"",INDEX(A$1:A$50,MIN(IF(A$2:A$50&lt;&gt;"",IF(COUNTIF(E$1:E52,A$2:A$50)=0,ROW(A$2:A$50))))))</f>
        <v/>
      </c>
      <c r="F53" t="str">
        <f t="shared" si="0"/>
        <v/>
      </c>
      <c r="G53" s="305" t="str">
        <f t="shared" si="1"/>
        <v/>
      </c>
    </row>
    <row r="54" spans="1:7">
      <c r="A54" t="str">
        <f>IF('Liste des bâtiments'!K57&lt;&gt;"",'Liste des bâtiments'!K57,"")</f>
        <v/>
      </c>
      <c r="D54" t="e">
        <f t="array" ref="D54">IF(ROWS(E$2:E54)&gt;COUNTIF(A$2:A$100,"&lt;&gt;"&amp;""),"",INDEX(A$1:A$100,SMALL(IF(A$2:A$100&lt;&gt;"",ROW(A$2:A$100)),ROWS(E$2:E54))))</f>
        <v>#NUM!</v>
      </c>
      <c r="E54" t="str">
        <f t="array" ref="E54">IF(ROWS(E$2:E54)&gt;SUM(IF(A$2:A$50&lt;&gt;"",(1/COUNTIF(A$2:A$50,A$2:A$50)))),"",INDEX(A$1:A$50,MIN(IF(A$2:A$50&lt;&gt;"",IF(COUNTIF(E$1:E53,A$2:A$50)=0,ROW(A$2:A$50))))))</f>
        <v/>
      </c>
      <c r="F54" t="str">
        <f t="shared" si="0"/>
        <v/>
      </c>
      <c r="G54" s="305" t="str">
        <f t="shared" si="1"/>
        <v/>
      </c>
    </row>
    <row r="55" spans="1:7">
      <c r="A55" t="str">
        <f>IF('Liste des bâtiments'!K58&lt;&gt;"",'Liste des bâtiments'!K58,"")</f>
        <v/>
      </c>
      <c r="D55" t="e">
        <f t="array" ref="D55">IF(ROWS(E$2:E55)&gt;COUNTIF(A$2:A$100,"&lt;&gt;"&amp;""),"",INDEX(A$1:A$100,SMALL(IF(A$2:A$100&lt;&gt;"",ROW(A$2:A$100)),ROWS(E$2:E55))))</f>
        <v>#NUM!</v>
      </c>
      <c r="E55" t="str">
        <f t="array" ref="E55">IF(ROWS(E$2:E55)&gt;SUM(IF(A$2:A$50&lt;&gt;"",(1/COUNTIF(A$2:A$50,A$2:A$50)))),"",INDEX(A$1:A$50,MIN(IF(A$2:A$50&lt;&gt;"",IF(COUNTIF(E$1:E54,A$2:A$50)=0,ROW(A$2:A$50))))))</f>
        <v/>
      </c>
      <c r="F55" t="str">
        <f t="shared" si="0"/>
        <v/>
      </c>
      <c r="G55" s="305" t="str">
        <f t="shared" si="1"/>
        <v/>
      </c>
    </row>
    <row r="56" spans="1:7">
      <c r="A56" t="str">
        <f>IF('Liste des bâtiments'!K59&lt;&gt;"",'Liste des bâtiments'!K59,"")</f>
        <v/>
      </c>
      <c r="D56" t="e">
        <f t="array" ref="D56">IF(ROWS(E$2:E56)&gt;COUNTIF(A$2:A$100,"&lt;&gt;"&amp;""),"",INDEX(A$1:A$100,SMALL(IF(A$2:A$100&lt;&gt;"",ROW(A$2:A$100)),ROWS(E$2:E56))))</f>
        <v>#NUM!</v>
      </c>
      <c r="E56" t="str">
        <f t="array" ref="E56">IF(ROWS(E$2:E56)&gt;SUM(IF(A$2:A$50&lt;&gt;"",(1/COUNTIF(A$2:A$50,A$2:A$50)))),"",INDEX(A$1:A$50,MIN(IF(A$2:A$50&lt;&gt;"",IF(COUNTIF(E$1:E55,A$2:A$50)=0,ROW(A$2:A$50))))))</f>
        <v/>
      </c>
      <c r="F56" t="str">
        <f t="shared" si="0"/>
        <v/>
      </c>
      <c r="G56" s="305" t="str">
        <f t="shared" si="1"/>
        <v/>
      </c>
    </row>
    <row r="57" spans="1:7">
      <c r="A57" t="str">
        <f>IF('Liste des bâtiments'!K60&lt;&gt;"",'Liste des bâtiments'!K60,"")</f>
        <v/>
      </c>
      <c r="D57" t="e">
        <f t="array" ref="D57">IF(ROWS(E$2:E57)&gt;COUNTIF(A$2:A$100,"&lt;&gt;"&amp;""),"",INDEX(A$1:A$100,SMALL(IF(A$2:A$100&lt;&gt;"",ROW(A$2:A$100)),ROWS(E$2:E57))))</f>
        <v>#NUM!</v>
      </c>
      <c r="E57" t="str">
        <f t="array" ref="E57">IF(ROWS(E$2:E57)&gt;SUM(IF(A$2:A$50&lt;&gt;"",(1/COUNTIF(A$2:A$50,A$2:A$50)))),"",INDEX(A$1:A$50,MIN(IF(A$2:A$50&lt;&gt;"",IF(COUNTIF(E$1:E56,A$2:A$50)=0,ROW(A$2:A$50))))))</f>
        <v/>
      </c>
      <c r="F57" t="str">
        <f t="shared" si="0"/>
        <v/>
      </c>
      <c r="G57" s="305" t="str">
        <f t="shared" si="1"/>
        <v/>
      </c>
    </row>
    <row r="58" spans="1:7">
      <c r="A58" t="str">
        <f>IF('Liste des bâtiments'!K61&lt;&gt;"",'Liste des bâtiments'!K61,"")</f>
        <v/>
      </c>
      <c r="D58" t="e">
        <f t="array" ref="D58">IF(ROWS(E$2:E58)&gt;COUNTIF(A$2:A$100,"&lt;&gt;"&amp;""),"",INDEX(A$1:A$100,SMALL(IF(A$2:A$100&lt;&gt;"",ROW(A$2:A$100)),ROWS(E$2:E58))))</f>
        <v>#NUM!</v>
      </c>
      <c r="E58" t="str">
        <f t="array" ref="E58">IF(ROWS(E$2:E58)&gt;SUM(IF(A$2:A$50&lt;&gt;"",(1/COUNTIF(A$2:A$50,A$2:A$50)))),"",INDEX(A$1:A$50,MIN(IF(A$2:A$50&lt;&gt;"",IF(COUNTIF(E$1:E57,A$2:A$50)=0,ROW(A$2:A$50))))))</f>
        <v/>
      </c>
      <c r="F58" t="str">
        <f t="shared" si="0"/>
        <v/>
      </c>
      <c r="G58" s="305" t="str">
        <f t="shared" si="1"/>
        <v/>
      </c>
    </row>
    <row r="59" spans="1:7">
      <c r="A59" t="str">
        <f>IF('Liste des bâtiments'!K62&lt;&gt;"",'Liste des bâtiments'!K62,"")</f>
        <v/>
      </c>
      <c r="D59" t="e">
        <f t="array" ref="D59">IF(ROWS(E$2:E59)&gt;COUNTIF(A$2:A$100,"&lt;&gt;"&amp;""),"",INDEX(A$1:A$100,SMALL(IF(A$2:A$100&lt;&gt;"",ROW(A$2:A$100)),ROWS(E$2:E59))))</f>
        <v>#NUM!</v>
      </c>
      <c r="E59" t="str">
        <f t="array" ref="E59">IF(ROWS(E$2:E59)&gt;SUM(IF(A$2:A$50&lt;&gt;"",(1/COUNTIF(A$2:A$50,A$2:A$50)))),"",INDEX(A$1:A$50,MIN(IF(A$2:A$50&lt;&gt;"",IF(COUNTIF(E$1:E58,A$2:A$50)=0,ROW(A$2:A$50))))))</f>
        <v/>
      </c>
      <c r="F59" t="str">
        <f t="shared" si="0"/>
        <v/>
      </c>
      <c r="G59" s="305" t="str">
        <f t="shared" si="1"/>
        <v/>
      </c>
    </row>
    <row r="60" spans="1:7">
      <c r="A60" t="str">
        <f>IF('Liste des bâtiments'!K63&lt;&gt;"",'Liste des bâtiments'!K63,"")</f>
        <v/>
      </c>
      <c r="D60" t="e">
        <f t="array" ref="D60">IF(ROWS(E$2:E60)&gt;COUNTIF(A$2:A$100,"&lt;&gt;"&amp;""),"",INDEX(A$1:A$100,SMALL(IF(A$2:A$100&lt;&gt;"",ROW(A$2:A$100)),ROWS(E$2:E60))))</f>
        <v>#NUM!</v>
      </c>
      <c r="E60" t="str">
        <f t="array" ref="E60">IF(ROWS(E$2:E60)&gt;SUM(IF(A$2:A$50&lt;&gt;"",(1/COUNTIF(A$2:A$50,A$2:A$50)))),"",INDEX(A$1:A$50,MIN(IF(A$2:A$50&lt;&gt;"",IF(COUNTIF(E$1:E59,A$2:A$50)=0,ROW(A$2:A$50))))))</f>
        <v/>
      </c>
      <c r="F60" t="str">
        <f t="shared" si="0"/>
        <v/>
      </c>
      <c r="G60" s="305" t="str">
        <f t="shared" si="1"/>
        <v/>
      </c>
    </row>
    <row r="61" spans="1:7">
      <c r="A61" t="str">
        <f>IF('Liste des bâtiments'!K64&lt;&gt;"",'Liste des bâtiments'!K64,"")</f>
        <v/>
      </c>
      <c r="D61" t="e">
        <f t="array" ref="D61">IF(ROWS(E$2:E61)&gt;COUNTIF(A$2:A$100,"&lt;&gt;"&amp;""),"",INDEX(A$1:A$100,SMALL(IF(A$2:A$100&lt;&gt;"",ROW(A$2:A$100)),ROWS(E$2:E61))))</f>
        <v>#NUM!</v>
      </c>
      <c r="E61" t="str">
        <f t="array" ref="E61">IF(ROWS(E$2:E61)&gt;SUM(IF(A$2:A$50&lt;&gt;"",(1/COUNTIF(A$2:A$50,A$2:A$50)))),"",INDEX(A$1:A$50,MIN(IF(A$2:A$50&lt;&gt;"",IF(COUNTIF(E$1:E60,A$2:A$50)=0,ROW(A$2:A$50))))))</f>
        <v/>
      </c>
      <c r="F61" t="str">
        <f t="shared" si="0"/>
        <v/>
      </c>
      <c r="G61" s="305" t="str">
        <f t="shared" si="1"/>
        <v/>
      </c>
    </row>
    <row r="62" spans="1:7">
      <c r="A62" t="str">
        <f>IF('Liste des bâtiments'!K65&lt;&gt;"",'Liste des bâtiments'!K65,"")</f>
        <v/>
      </c>
      <c r="D62" t="e">
        <f t="array" ref="D62">IF(ROWS(E$2:E62)&gt;COUNTIF(A$2:A$100,"&lt;&gt;"&amp;""),"",INDEX(A$1:A$100,SMALL(IF(A$2:A$100&lt;&gt;"",ROW(A$2:A$100)),ROWS(E$2:E62))))</f>
        <v>#NUM!</v>
      </c>
      <c r="E62" t="str">
        <f t="array" ref="E62">IF(ROWS(E$2:E62)&gt;SUM(IF(A$2:A$50&lt;&gt;"",(1/COUNTIF(A$2:A$50,A$2:A$50)))),"",INDEX(A$1:A$50,MIN(IF(A$2:A$50&lt;&gt;"",IF(COUNTIF(E$1:E61,A$2:A$50)=0,ROW(A$2:A$50))))))</f>
        <v/>
      </c>
      <c r="F62" t="str">
        <f t="shared" si="0"/>
        <v/>
      </c>
      <c r="G62" s="305" t="str">
        <f t="shared" si="1"/>
        <v/>
      </c>
    </row>
    <row r="63" spans="1:7">
      <c r="A63" t="str">
        <f>IF('Liste des bâtiments'!K66&lt;&gt;"",'Liste des bâtiments'!K66,"")</f>
        <v/>
      </c>
      <c r="D63" t="e">
        <f t="array" ref="D63">IF(ROWS(E$2:E63)&gt;COUNTIF(A$2:A$100,"&lt;&gt;"&amp;""),"",INDEX(A$1:A$100,SMALL(IF(A$2:A$100&lt;&gt;"",ROW(A$2:A$100)),ROWS(E$2:E63))))</f>
        <v>#NUM!</v>
      </c>
      <c r="E63" t="str">
        <f t="array" ref="E63">IF(ROWS(E$2:E63)&gt;SUM(IF(A$2:A$50&lt;&gt;"",(1/COUNTIF(A$2:A$50,A$2:A$50)))),"",INDEX(A$1:A$50,MIN(IF(A$2:A$50&lt;&gt;"",IF(COUNTIF(E$1:E62,A$2:A$50)=0,ROW(A$2:A$50))))))</f>
        <v/>
      </c>
      <c r="F63" t="str">
        <f t="shared" si="0"/>
        <v/>
      </c>
      <c r="G63" s="305" t="str">
        <f t="shared" si="1"/>
        <v/>
      </c>
    </row>
    <row r="64" spans="1:7">
      <c r="A64" t="str">
        <f>IF('Liste des bâtiments'!K67&lt;&gt;"",'Liste des bâtiments'!K67,"")</f>
        <v/>
      </c>
      <c r="D64" t="e">
        <f t="array" ref="D64">IF(ROWS(E$2:E64)&gt;COUNTIF(A$2:A$100,"&lt;&gt;"&amp;""),"",INDEX(A$1:A$100,SMALL(IF(A$2:A$100&lt;&gt;"",ROW(A$2:A$100)),ROWS(E$2:E64))))</f>
        <v>#NUM!</v>
      </c>
      <c r="E64" t="str">
        <f t="array" ref="E64">IF(ROWS(E$2:E64)&gt;SUM(IF(A$2:A$50&lt;&gt;"",(1/COUNTIF(A$2:A$50,A$2:A$50)))),"",INDEX(A$1:A$50,MIN(IF(A$2:A$50&lt;&gt;"",IF(COUNTIF(E$1:E63,A$2:A$50)=0,ROW(A$2:A$50))))))</f>
        <v/>
      </c>
      <c r="F64" t="str">
        <f t="shared" si="0"/>
        <v/>
      </c>
      <c r="G64" s="305" t="str">
        <f t="shared" si="1"/>
        <v/>
      </c>
    </row>
    <row r="65" spans="1:7">
      <c r="A65" t="str">
        <f>IF('Liste des bâtiments'!K68&lt;&gt;"",'Liste des bâtiments'!K68,"")</f>
        <v/>
      </c>
      <c r="D65" t="e">
        <f t="array" ref="D65">IF(ROWS(E$2:E65)&gt;COUNTIF(A$2:A$100,"&lt;&gt;"&amp;""),"",INDEX(A$1:A$100,SMALL(IF(A$2:A$100&lt;&gt;"",ROW(A$2:A$100)),ROWS(E$2:E65))))</f>
        <v>#NUM!</v>
      </c>
      <c r="E65" t="str">
        <f t="array" ref="E65">IF(ROWS(E$2:E65)&gt;SUM(IF(A$2:A$50&lt;&gt;"",(1/COUNTIF(A$2:A$50,A$2:A$50)))),"",INDEX(A$1:A$50,MIN(IF(A$2:A$50&lt;&gt;"",IF(COUNTIF(E$1:E64,A$2:A$50)=0,ROW(A$2:A$50))))))</f>
        <v/>
      </c>
      <c r="F65" t="str">
        <f t="shared" si="0"/>
        <v/>
      </c>
      <c r="G65" s="305" t="str">
        <f t="shared" si="1"/>
        <v/>
      </c>
    </row>
    <row r="66" spans="1:7">
      <c r="A66" t="str">
        <f>IF('Liste des bâtiments'!K69&lt;&gt;"",'Liste des bâtiments'!K69,"")</f>
        <v/>
      </c>
      <c r="D66" t="e">
        <f t="array" ref="D66">IF(ROWS(E$2:E66)&gt;COUNTIF(A$2:A$100,"&lt;&gt;"&amp;""),"",INDEX(A$1:A$100,SMALL(IF(A$2:A$100&lt;&gt;"",ROW(A$2:A$100)),ROWS(E$2:E66))))</f>
        <v>#NUM!</v>
      </c>
      <c r="E66" t="str">
        <f t="array" ref="E66">IF(ROWS(E$2:E66)&gt;SUM(IF(A$2:A$50&lt;&gt;"",(1/COUNTIF(A$2:A$50,A$2:A$50)))),"",INDEX(A$1:A$50,MIN(IF(A$2:A$50&lt;&gt;"",IF(COUNTIF(E$1:E65,A$2:A$50)=0,ROW(A$2:A$50))))))</f>
        <v/>
      </c>
      <c r="F66" t="str">
        <f t="shared" si="0"/>
        <v/>
      </c>
      <c r="G66" s="305" t="str">
        <f t="shared" si="1"/>
        <v/>
      </c>
    </row>
    <row r="67" spans="1:7">
      <c r="A67" t="str">
        <f>IF('Liste des bâtiments'!K70&lt;&gt;"",'Liste des bâtiments'!K70,"")</f>
        <v/>
      </c>
      <c r="D67" t="e">
        <f t="array" ref="D67">IF(ROWS(E$2:E67)&gt;COUNTIF(A$2:A$100,"&lt;&gt;"&amp;""),"",INDEX(A$1:A$100,SMALL(IF(A$2:A$100&lt;&gt;"",ROW(A$2:A$100)),ROWS(E$2:E67))))</f>
        <v>#NUM!</v>
      </c>
      <c r="E67" t="str">
        <f t="array" ref="E67">IF(ROWS(E$2:E67)&gt;SUM(IF(A$2:A$50&lt;&gt;"",(1/COUNTIF(A$2:A$50,A$2:A$50)))),"",INDEX(A$1:A$50,MIN(IF(A$2:A$50&lt;&gt;"",IF(COUNTIF(E$1:E66,A$2:A$50)=0,ROW(A$2:A$50))))))</f>
        <v/>
      </c>
      <c r="F67" t="str">
        <f t="shared" ref="F67:F100" si="2">IFERROR(D67,"")</f>
        <v/>
      </c>
      <c r="G67" s="305" t="str">
        <f t="shared" ref="G67:G101" si="3">IF(F67&lt;&gt;0,F67,"")</f>
        <v/>
      </c>
    </row>
    <row r="68" spans="1:7">
      <c r="A68" t="str">
        <f>IF('Liste des bâtiments'!K71&lt;&gt;"",'Liste des bâtiments'!K71,"")</f>
        <v/>
      </c>
      <c r="D68" t="e">
        <f t="array" ref="D68">IF(ROWS(E$2:E68)&gt;COUNTIF(A$2:A$100,"&lt;&gt;"&amp;""),"",INDEX(A$1:A$100,SMALL(IF(A$2:A$100&lt;&gt;"",ROW(A$2:A$100)),ROWS(E$2:E68))))</f>
        <v>#NUM!</v>
      </c>
      <c r="E68" t="str">
        <f t="array" ref="E68">IF(ROWS(E$2:E68)&gt;SUM(IF(A$2:A$50&lt;&gt;"",(1/COUNTIF(A$2:A$50,A$2:A$50)))),"",INDEX(A$1:A$50,MIN(IF(A$2:A$50&lt;&gt;"",IF(COUNTIF(E$1:E67,A$2:A$50)=0,ROW(A$2:A$50))))))</f>
        <v/>
      </c>
      <c r="F68" t="str">
        <f t="shared" si="2"/>
        <v/>
      </c>
      <c r="G68" s="305" t="str">
        <f t="shared" si="3"/>
        <v/>
      </c>
    </row>
    <row r="69" spans="1:7">
      <c r="A69" t="str">
        <f>IF('Liste des bâtiments'!K72&lt;&gt;"",'Liste des bâtiments'!K72,"")</f>
        <v/>
      </c>
      <c r="D69" t="e">
        <f t="array" ref="D69">IF(ROWS(E$2:E69)&gt;COUNTIF(A$2:A$100,"&lt;&gt;"&amp;""),"",INDEX(A$1:A$100,SMALL(IF(A$2:A$100&lt;&gt;"",ROW(A$2:A$100)),ROWS(E$2:E69))))</f>
        <v>#NUM!</v>
      </c>
      <c r="E69" t="str">
        <f t="array" ref="E69">IF(ROWS(E$2:E69)&gt;SUM(IF(A$2:A$50&lt;&gt;"",(1/COUNTIF(A$2:A$50,A$2:A$50)))),"",INDEX(A$1:A$50,MIN(IF(A$2:A$50&lt;&gt;"",IF(COUNTIF(E$1:E68,A$2:A$50)=0,ROW(A$2:A$50))))))</f>
        <v/>
      </c>
      <c r="F69" t="str">
        <f t="shared" si="2"/>
        <v/>
      </c>
      <c r="G69" s="305" t="str">
        <f t="shared" si="3"/>
        <v/>
      </c>
    </row>
    <row r="70" spans="1:7">
      <c r="A70" t="str">
        <f>IF('Liste des bâtiments'!K73&lt;&gt;"",'Liste des bâtiments'!K73,"")</f>
        <v/>
      </c>
      <c r="D70" t="e">
        <f t="array" ref="D70">IF(ROWS(E$2:E70)&gt;COUNTIF(A$2:A$100,"&lt;&gt;"&amp;""),"",INDEX(A$1:A$100,SMALL(IF(A$2:A$100&lt;&gt;"",ROW(A$2:A$100)),ROWS(E$2:E70))))</f>
        <v>#NUM!</v>
      </c>
      <c r="E70" t="str">
        <f t="array" ref="E70">IF(ROWS(E$2:E70)&gt;SUM(IF(A$2:A$50&lt;&gt;"",(1/COUNTIF(A$2:A$50,A$2:A$50)))),"",INDEX(A$1:A$50,MIN(IF(A$2:A$50&lt;&gt;"",IF(COUNTIF(E$1:E69,A$2:A$50)=0,ROW(A$2:A$50))))))</f>
        <v/>
      </c>
      <c r="F70" t="str">
        <f t="shared" si="2"/>
        <v/>
      </c>
      <c r="G70" s="305" t="str">
        <f t="shared" si="3"/>
        <v/>
      </c>
    </row>
    <row r="71" spans="1:7">
      <c r="A71" t="str">
        <f>IF('Liste des bâtiments'!K74&lt;&gt;"",'Liste des bâtiments'!K74,"")</f>
        <v/>
      </c>
      <c r="D71" t="e">
        <f t="array" ref="D71">IF(ROWS(E$2:E71)&gt;COUNTIF(A$2:A$100,"&lt;&gt;"&amp;""),"",INDEX(A$1:A$100,SMALL(IF(A$2:A$100&lt;&gt;"",ROW(A$2:A$100)),ROWS(E$2:E71))))</f>
        <v>#NUM!</v>
      </c>
      <c r="F71" t="str">
        <f t="shared" si="2"/>
        <v/>
      </c>
      <c r="G71" s="305" t="str">
        <f t="shared" si="3"/>
        <v/>
      </c>
    </row>
    <row r="72" spans="1:7">
      <c r="A72" t="str">
        <f>IF('Liste des bâtiments'!K75&lt;&gt;"",'Liste des bâtiments'!K75,"")</f>
        <v/>
      </c>
      <c r="D72" t="e">
        <f t="array" ref="D72">IF(ROWS(E$2:E72)&gt;COUNTIF(A$2:A$100,"&lt;&gt;"&amp;""),"",INDEX(A$1:A$100,SMALL(IF(A$2:A$100&lt;&gt;"",ROW(A$2:A$100)),ROWS(E$2:E72))))</f>
        <v>#NUM!</v>
      </c>
      <c r="F72" t="str">
        <f t="shared" si="2"/>
        <v/>
      </c>
      <c r="G72" s="305" t="str">
        <f t="shared" si="3"/>
        <v/>
      </c>
    </row>
    <row r="73" spans="1:7">
      <c r="A73" t="str">
        <f>IF('Liste des bâtiments'!K76&lt;&gt;"",'Liste des bâtiments'!K76,"")</f>
        <v/>
      </c>
      <c r="D73" t="e">
        <f t="array" ref="D73">IF(ROWS(E$2:E73)&gt;COUNTIF(A$2:A$100,"&lt;&gt;"&amp;""),"",INDEX(A$1:A$100,SMALL(IF(A$2:A$100&lt;&gt;"",ROW(A$2:A$100)),ROWS(E$2:E73))))</f>
        <v>#NUM!</v>
      </c>
      <c r="F73" t="str">
        <f t="shared" si="2"/>
        <v/>
      </c>
      <c r="G73" s="305" t="str">
        <f t="shared" si="3"/>
        <v/>
      </c>
    </row>
    <row r="74" spans="1:7">
      <c r="A74" t="str">
        <f>IF('Liste des bâtiments'!K77&lt;&gt;"",'Liste des bâtiments'!K77,"")</f>
        <v/>
      </c>
      <c r="D74" t="e">
        <f t="array" ref="D74">IF(ROWS(E$2:E74)&gt;COUNTIF(A$2:A$100,"&lt;&gt;"&amp;""),"",INDEX(A$1:A$100,SMALL(IF(A$2:A$100&lt;&gt;"",ROW(A$2:A$100)),ROWS(E$2:E74))))</f>
        <v>#NUM!</v>
      </c>
      <c r="F74" t="str">
        <f t="shared" si="2"/>
        <v/>
      </c>
      <c r="G74" s="305" t="str">
        <f t="shared" si="3"/>
        <v/>
      </c>
    </row>
    <row r="75" spans="1:7">
      <c r="A75" t="str">
        <f>IF('Liste des bâtiments'!K78&lt;&gt;"",'Liste des bâtiments'!K78,"")</f>
        <v/>
      </c>
      <c r="D75" t="e">
        <f t="array" ref="D75">IF(ROWS(E$2:E75)&gt;COUNTIF(A$2:A$100,"&lt;&gt;"&amp;""),"",INDEX(A$1:A$100,SMALL(IF(A$2:A$100&lt;&gt;"",ROW(A$2:A$100)),ROWS(E$2:E75))))</f>
        <v>#NUM!</v>
      </c>
      <c r="F75" t="str">
        <f t="shared" si="2"/>
        <v/>
      </c>
      <c r="G75" s="305" t="str">
        <f t="shared" si="3"/>
        <v/>
      </c>
    </row>
    <row r="76" spans="1:7">
      <c r="A76" t="str">
        <f>IF('Liste des bâtiments'!K79&lt;&gt;"",'Liste des bâtiments'!K79,"")</f>
        <v/>
      </c>
      <c r="D76" t="e">
        <f t="array" ref="D76">IF(ROWS(E$2:E76)&gt;COUNTIF(A$2:A$100,"&lt;&gt;"&amp;""),"",INDEX(A$1:A$100,SMALL(IF(A$2:A$100&lt;&gt;"",ROW(A$2:A$100)),ROWS(E$2:E76))))</f>
        <v>#NUM!</v>
      </c>
      <c r="F76" t="str">
        <f t="shared" si="2"/>
        <v/>
      </c>
      <c r="G76" s="305" t="str">
        <f t="shared" si="3"/>
        <v/>
      </c>
    </row>
    <row r="77" spans="1:7">
      <c r="A77" t="str">
        <f>IF('Liste des bâtiments'!K80&lt;&gt;"",'Liste des bâtiments'!K80,"")</f>
        <v/>
      </c>
      <c r="D77" t="e">
        <f t="array" ref="D77">IF(ROWS(E$2:E77)&gt;COUNTIF(A$2:A$100,"&lt;&gt;"&amp;""),"",INDEX(A$1:A$100,SMALL(IF(A$2:A$100&lt;&gt;"",ROW(A$2:A$100)),ROWS(E$2:E77))))</f>
        <v>#NUM!</v>
      </c>
      <c r="F77" t="str">
        <f t="shared" si="2"/>
        <v/>
      </c>
      <c r="G77" s="305" t="str">
        <f t="shared" si="3"/>
        <v/>
      </c>
    </row>
    <row r="78" spans="1:7">
      <c r="A78" t="str">
        <f>IF('Liste des bâtiments'!K81&lt;&gt;"",'Liste des bâtiments'!K81,"")</f>
        <v/>
      </c>
      <c r="D78" t="e">
        <f t="array" ref="D78">IF(ROWS(E$2:E78)&gt;COUNTIF(A$2:A$100,"&lt;&gt;"&amp;""),"",INDEX(A$1:A$100,SMALL(IF(A$2:A$100&lt;&gt;"",ROW(A$2:A$100)),ROWS(E$2:E78))))</f>
        <v>#NUM!</v>
      </c>
      <c r="F78" t="str">
        <f t="shared" si="2"/>
        <v/>
      </c>
      <c r="G78" s="305" t="str">
        <f t="shared" si="3"/>
        <v/>
      </c>
    </row>
    <row r="79" spans="1:7">
      <c r="A79" t="str">
        <f>IF('Liste des bâtiments'!K82&lt;&gt;"",'Liste des bâtiments'!K82,"")</f>
        <v/>
      </c>
      <c r="D79" t="e">
        <f t="array" ref="D79">IF(ROWS(E$2:E79)&gt;COUNTIF(A$2:A$100,"&lt;&gt;"&amp;""),"",INDEX(A$1:A$100,SMALL(IF(A$2:A$100&lt;&gt;"",ROW(A$2:A$100)),ROWS(E$2:E79))))</f>
        <v>#NUM!</v>
      </c>
      <c r="F79" t="str">
        <f t="shared" si="2"/>
        <v/>
      </c>
      <c r="G79" s="305" t="str">
        <f t="shared" si="3"/>
        <v/>
      </c>
    </row>
    <row r="80" spans="1:7">
      <c r="A80" t="str">
        <f>IF('Liste des bâtiments'!K83&lt;&gt;"",'Liste des bâtiments'!K83,"")</f>
        <v/>
      </c>
      <c r="D80" t="e">
        <f t="array" ref="D80">IF(ROWS(E$2:E80)&gt;COUNTIF(A$2:A$100,"&lt;&gt;"&amp;""),"",INDEX(A$1:A$100,SMALL(IF(A$2:A$100&lt;&gt;"",ROW(A$2:A$100)),ROWS(E$2:E80))))</f>
        <v>#NUM!</v>
      </c>
      <c r="F80" t="str">
        <f t="shared" si="2"/>
        <v/>
      </c>
      <c r="G80" s="305" t="str">
        <f t="shared" si="3"/>
        <v/>
      </c>
    </row>
    <row r="81" spans="1:7">
      <c r="A81" t="str">
        <f>IF('Liste des bâtiments'!K84&lt;&gt;"",'Liste des bâtiments'!K84,"")</f>
        <v/>
      </c>
      <c r="D81" t="e">
        <f t="array" ref="D81">IF(ROWS(E$2:E81)&gt;COUNTIF(A$2:A$100,"&lt;&gt;"&amp;""),"",INDEX(A$1:A$100,SMALL(IF(A$2:A$100&lt;&gt;"",ROW(A$2:A$100)),ROWS(E$2:E81))))</f>
        <v>#NUM!</v>
      </c>
      <c r="F81" t="str">
        <f t="shared" si="2"/>
        <v/>
      </c>
      <c r="G81" s="305" t="str">
        <f t="shared" si="3"/>
        <v/>
      </c>
    </row>
    <row r="82" spans="1:7">
      <c r="A82" t="str">
        <f>IF('Liste des bâtiments'!K85&lt;&gt;"",'Liste des bâtiments'!K85,"")</f>
        <v/>
      </c>
      <c r="D82" t="e">
        <f t="array" ref="D82">IF(ROWS(E$2:E82)&gt;COUNTIF(A$2:A$100,"&lt;&gt;"&amp;""),"",INDEX(A$1:A$100,SMALL(IF(A$2:A$100&lt;&gt;"",ROW(A$2:A$100)),ROWS(E$2:E82))))</f>
        <v>#NUM!</v>
      </c>
      <c r="F82" t="str">
        <f t="shared" si="2"/>
        <v/>
      </c>
      <c r="G82" s="305" t="str">
        <f t="shared" si="3"/>
        <v/>
      </c>
    </row>
    <row r="83" spans="1:7">
      <c r="A83" t="str">
        <f>IF('Liste des bâtiments'!K86&lt;&gt;"",'Liste des bâtiments'!K86,"")</f>
        <v/>
      </c>
      <c r="D83" t="e">
        <f t="array" ref="D83">IF(ROWS(E$2:E83)&gt;COUNTIF(A$2:A$100,"&lt;&gt;"&amp;""),"",INDEX(A$1:A$100,SMALL(IF(A$2:A$100&lt;&gt;"",ROW(A$2:A$100)),ROWS(E$2:E83))))</f>
        <v>#NUM!</v>
      </c>
      <c r="F83" t="str">
        <f t="shared" si="2"/>
        <v/>
      </c>
      <c r="G83" s="305" t="str">
        <f t="shared" si="3"/>
        <v/>
      </c>
    </row>
    <row r="84" spans="1:7">
      <c r="A84" t="str">
        <f>IF('Liste des bâtiments'!K87&lt;&gt;"",'Liste des bâtiments'!K87,"")</f>
        <v/>
      </c>
      <c r="D84" t="e">
        <f t="array" ref="D84">IF(ROWS(E$2:E84)&gt;COUNTIF(A$2:A$100,"&lt;&gt;"&amp;""),"",INDEX(A$1:A$100,SMALL(IF(A$2:A$100&lt;&gt;"",ROW(A$2:A$100)),ROWS(E$2:E84))))</f>
        <v>#NUM!</v>
      </c>
      <c r="F84" t="str">
        <f t="shared" si="2"/>
        <v/>
      </c>
      <c r="G84" s="305" t="str">
        <f t="shared" si="3"/>
        <v/>
      </c>
    </row>
    <row r="85" spans="1:7">
      <c r="A85" t="str">
        <f>IF('Liste des bâtiments'!K88&lt;&gt;"",'Liste des bâtiments'!K88,"")</f>
        <v/>
      </c>
      <c r="D85" t="e">
        <f t="array" ref="D85">IF(ROWS(E$2:E85)&gt;COUNTIF(A$2:A$100,"&lt;&gt;"&amp;""),"",INDEX(A$1:A$100,SMALL(IF(A$2:A$100&lt;&gt;"",ROW(A$2:A$100)),ROWS(E$2:E85))))</f>
        <v>#NUM!</v>
      </c>
      <c r="F85" t="str">
        <f t="shared" si="2"/>
        <v/>
      </c>
      <c r="G85" s="305" t="str">
        <f t="shared" si="3"/>
        <v/>
      </c>
    </row>
    <row r="86" spans="1:7">
      <c r="A86" t="str">
        <f>IF('Liste des bâtiments'!K89&lt;&gt;"",'Liste des bâtiments'!K89,"")</f>
        <v/>
      </c>
      <c r="D86" t="e">
        <f t="array" ref="D86">IF(ROWS(E$2:E86)&gt;COUNTIF(A$2:A$100,"&lt;&gt;"&amp;""),"",INDEX(A$1:A$100,SMALL(IF(A$2:A$100&lt;&gt;"",ROW(A$2:A$100)),ROWS(E$2:E86))))</f>
        <v>#NUM!</v>
      </c>
      <c r="F86" t="str">
        <f t="shared" si="2"/>
        <v/>
      </c>
      <c r="G86" s="305" t="str">
        <f t="shared" si="3"/>
        <v/>
      </c>
    </row>
    <row r="87" spans="1:7">
      <c r="A87" t="str">
        <f>IF('Liste des bâtiments'!K90&lt;&gt;"",'Liste des bâtiments'!K90,"")</f>
        <v/>
      </c>
      <c r="D87" t="e">
        <f t="array" ref="D87">IF(ROWS(E$2:E87)&gt;COUNTIF(A$2:A$100,"&lt;&gt;"&amp;""),"",INDEX(A$1:A$100,SMALL(IF(A$2:A$100&lt;&gt;"",ROW(A$2:A$100)),ROWS(E$2:E87))))</f>
        <v>#NUM!</v>
      </c>
      <c r="F87" t="str">
        <f t="shared" si="2"/>
        <v/>
      </c>
      <c r="G87" s="305" t="str">
        <f t="shared" si="3"/>
        <v/>
      </c>
    </row>
    <row r="88" spans="1:7">
      <c r="A88" t="str">
        <f>IF('Liste des bâtiments'!K91&lt;&gt;"",'Liste des bâtiments'!K91,"")</f>
        <v/>
      </c>
      <c r="D88" t="e">
        <f t="array" ref="D88">IF(ROWS(E$2:E88)&gt;COUNTIF(A$2:A$100,"&lt;&gt;"&amp;""),"",INDEX(A$1:A$100,SMALL(IF(A$2:A$100&lt;&gt;"",ROW(A$2:A$100)),ROWS(E$2:E88))))</f>
        <v>#NUM!</v>
      </c>
      <c r="F88" t="str">
        <f t="shared" si="2"/>
        <v/>
      </c>
      <c r="G88" s="305" t="str">
        <f t="shared" si="3"/>
        <v/>
      </c>
    </row>
    <row r="89" spans="1:7">
      <c r="A89" t="str">
        <f>IF('Liste des bâtiments'!K92&lt;&gt;"",'Liste des bâtiments'!K92,"")</f>
        <v/>
      </c>
      <c r="D89" t="e">
        <f t="array" ref="D89">IF(ROWS(E$2:E89)&gt;COUNTIF(A$2:A$100,"&lt;&gt;"&amp;""),"",INDEX(A$1:A$100,SMALL(IF(A$2:A$100&lt;&gt;"",ROW(A$2:A$100)),ROWS(E$2:E89))))</f>
        <v>#NUM!</v>
      </c>
      <c r="F89" t="str">
        <f t="shared" si="2"/>
        <v/>
      </c>
      <c r="G89" s="305" t="str">
        <f t="shared" si="3"/>
        <v/>
      </c>
    </row>
    <row r="90" spans="1:7">
      <c r="A90" t="str">
        <f>IF('Liste des bâtiments'!K93&lt;&gt;"",'Liste des bâtiments'!K93,"")</f>
        <v/>
      </c>
      <c r="D90" t="e">
        <f t="array" ref="D90">IF(ROWS(E$2:E90)&gt;COUNTIF(A$2:A$100,"&lt;&gt;"&amp;""),"",INDEX(A$1:A$100,SMALL(IF(A$2:A$100&lt;&gt;"",ROW(A$2:A$100)),ROWS(E$2:E90))))</f>
        <v>#NUM!</v>
      </c>
      <c r="F90" t="str">
        <f t="shared" si="2"/>
        <v/>
      </c>
      <c r="G90" s="305" t="str">
        <f t="shared" si="3"/>
        <v/>
      </c>
    </row>
    <row r="91" spans="1:7">
      <c r="A91" t="str">
        <f>IF('Liste des bâtiments'!K94&lt;&gt;"",'Liste des bâtiments'!K94,"")</f>
        <v/>
      </c>
      <c r="D91" t="e">
        <f t="array" ref="D91">IF(ROWS(E$2:E91)&gt;COUNTIF(A$2:A$100,"&lt;&gt;"&amp;""),"",INDEX(A$1:A$100,SMALL(IF(A$2:A$100&lt;&gt;"",ROW(A$2:A$100)),ROWS(E$2:E91))))</f>
        <v>#NUM!</v>
      </c>
      <c r="F91" t="str">
        <f t="shared" si="2"/>
        <v/>
      </c>
      <c r="G91" s="305" t="str">
        <f t="shared" si="3"/>
        <v/>
      </c>
    </row>
    <row r="92" spans="1:7">
      <c r="A92" t="str">
        <f>IF('Liste des bâtiments'!K95&lt;&gt;"",'Liste des bâtiments'!K95,"")</f>
        <v/>
      </c>
      <c r="D92" t="e">
        <f t="array" ref="D92">IF(ROWS(E$2:E92)&gt;COUNTIF(A$2:A$100,"&lt;&gt;"&amp;""),"",INDEX(A$1:A$100,SMALL(IF(A$2:A$100&lt;&gt;"",ROW(A$2:A$100)),ROWS(E$2:E92))))</f>
        <v>#NUM!</v>
      </c>
      <c r="F92" t="str">
        <f t="shared" si="2"/>
        <v/>
      </c>
      <c r="G92" s="305" t="str">
        <f t="shared" si="3"/>
        <v/>
      </c>
    </row>
    <row r="93" spans="1:7">
      <c r="A93" t="str">
        <f>IF('Liste des bâtiments'!K96&lt;&gt;"",'Liste des bâtiments'!K96,"")</f>
        <v/>
      </c>
      <c r="D93" t="e">
        <f t="array" ref="D93">IF(ROWS(E$2:E93)&gt;COUNTIF(A$2:A$100,"&lt;&gt;"&amp;""),"",INDEX(A$1:A$100,SMALL(IF(A$2:A$100&lt;&gt;"",ROW(A$2:A$100)),ROWS(E$2:E93))))</f>
        <v>#NUM!</v>
      </c>
      <c r="F93" t="str">
        <f t="shared" si="2"/>
        <v/>
      </c>
      <c r="G93" s="305" t="str">
        <f t="shared" si="3"/>
        <v/>
      </c>
    </row>
    <row r="94" spans="1:7">
      <c r="A94" t="str">
        <f>IF('Liste des bâtiments'!K97&lt;&gt;"",'Liste des bâtiments'!K97,"")</f>
        <v/>
      </c>
      <c r="D94" t="e">
        <f t="array" ref="D94">IF(ROWS(E$2:E94)&gt;COUNTIF(A$2:A$100,"&lt;&gt;"&amp;""),"",INDEX(A$1:A$100,SMALL(IF(A$2:A$100&lt;&gt;"",ROW(A$2:A$100)),ROWS(E$2:E94))))</f>
        <v>#NUM!</v>
      </c>
      <c r="F94" t="str">
        <f t="shared" si="2"/>
        <v/>
      </c>
      <c r="G94" s="305" t="str">
        <f t="shared" si="3"/>
        <v/>
      </c>
    </row>
    <row r="95" spans="1:7">
      <c r="A95" t="str">
        <f>IF('Liste des bâtiments'!K98&lt;&gt;"",'Liste des bâtiments'!K98,"")</f>
        <v/>
      </c>
      <c r="D95" t="e">
        <f t="array" ref="D95">IF(ROWS(E$2:E95)&gt;COUNTIF(A$2:A$100,"&lt;&gt;"&amp;""),"",INDEX(A$1:A$100,SMALL(IF(A$2:A$100&lt;&gt;"",ROW(A$2:A$100)),ROWS(E$2:E95))))</f>
        <v>#NUM!</v>
      </c>
      <c r="F95" t="str">
        <f t="shared" si="2"/>
        <v/>
      </c>
      <c r="G95" s="305" t="str">
        <f t="shared" si="3"/>
        <v/>
      </c>
    </row>
    <row r="96" spans="1:7">
      <c r="A96" t="str">
        <f>IF('Liste des bâtiments'!K99&lt;&gt;"",'Liste des bâtiments'!K99,"")</f>
        <v/>
      </c>
      <c r="D96" t="e">
        <f t="array" ref="D96">IF(ROWS(E$2:E96)&gt;COUNTIF(A$2:A$100,"&lt;&gt;"&amp;""),"",INDEX(A$1:A$100,SMALL(IF(A$2:A$100&lt;&gt;"",ROW(A$2:A$100)),ROWS(E$2:E96))))</f>
        <v>#NUM!</v>
      </c>
      <c r="F96" t="str">
        <f t="shared" si="2"/>
        <v/>
      </c>
      <c r="G96" s="305" t="str">
        <f t="shared" si="3"/>
        <v/>
      </c>
    </row>
    <row r="97" spans="1:7">
      <c r="A97" t="str">
        <f>IF('Liste des bâtiments'!K100&lt;&gt;"",'Liste des bâtiments'!K100,"")</f>
        <v/>
      </c>
      <c r="D97" t="e">
        <f t="array" ref="D97">IF(ROWS(E$2:E97)&gt;COUNTIF(A$2:A$100,"&lt;&gt;"&amp;""),"",INDEX(A$1:A$100,SMALL(IF(A$2:A$100&lt;&gt;"",ROW(A$2:A$100)),ROWS(E$2:E97))))</f>
        <v>#NUM!</v>
      </c>
      <c r="F97" t="str">
        <f t="shared" si="2"/>
        <v/>
      </c>
      <c r="G97" s="305" t="str">
        <f t="shared" si="3"/>
        <v/>
      </c>
    </row>
    <row r="98" spans="1:7">
      <c r="A98" t="str">
        <f>IF('Liste des bâtiments'!K101&lt;&gt;"",'Liste des bâtiments'!K101,"")</f>
        <v/>
      </c>
      <c r="D98" t="e">
        <f t="array" ref="D98">IF(ROWS(E$2:E98)&gt;COUNTIF(A$2:A$100,"&lt;&gt;"&amp;""),"",INDEX(A$1:A$100,SMALL(IF(A$2:A$100&lt;&gt;"",ROW(A$2:A$100)),ROWS(E$2:E98))))</f>
        <v>#NUM!</v>
      </c>
      <c r="F98" t="str">
        <f t="shared" si="2"/>
        <v/>
      </c>
      <c r="G98" s="305" t="str">
        <f t="shared" si="3"/>
        <v/>
      </c>
    </row>
    <row r="99" spans="1:7">
      <c r="A99" t="str">
        <f>IF('Liste des bâtiments'!K102&lt;&gt;"",'Liste des bâtiments'!K102,"")</f>
        <v/>
      </c>
      <c r="D99" t="e">
        <f t="array" ref="D99">IF(ROWS(E$2:E99)&gt;COUNTIF(A$2:A$100,"&lt;&gt;"&amp;""),"",INDEX(A$1:A$100,SMALL(IF(A$2:A$100&lt;&gt;"",ROW(A$2:A$100)),ROWS(E$2:E99))))</f>
        <v>#NUM!</v>
      </c>
      <c r="F99" t="str">
        <f t="shared" si="2"/>
        <v/>
      </c>
      <c r="G99" s="305" t="str">
        <f t="shared" si="3"/>
        <v/>
      </c>
    </row>
    <row r="100" spans="1:7">
      <c r="A100" t="str">
        <f>IF('Liste des bâtiments'!K103&lt;&gt;"",'Liste des bâtiments'!K103,"")</f>
        <v/>
      </c>
      <c r="D100" t="e">
        <f t="array" ref="D100">IF(ROWS(E$2:E100)&gt;COUNTIF(A$2:A$100,"&lt;&gt;"&amp;""),"",INDEX(A$1:A$100,SMALL(IF(A$2:A$100&lt;&gt;"",ROW(A$2:A$100)),ROWS(E$2:E100))))</f>
        <v>#NUM!</v>
      </c>
      <c r="F100" t="str">
        <f t="shared" si="2"/>
        <v/>
      </c>
      <c r="G100" s="305" t="str">
        <f t="shared" si="3"/>
        <v/>
      </c>
    </row>
    <row r="101" spans="1:7">
      <c r="A101" t="str">
        <f>IF('Liste des bâtiments'!K104&lt;&gt;"",'Liste des bâtiments'!K104,"")</f>
        <v/>
      </c>
      <c r="G101" s="305" t="str">
        <f t="shared" si="3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035F9-EBE8-4309-8108-5B9438F6EA9A}">
  <dimension ref="A1:G100"/>
  <sheetViews>
    <sheetView workbookViewId="0">
      <selection activeCell="G15" sqref="G15"/>
    </sheetView>
  </sheetViews>
  <sheetFormatPr baseColWidth="10" defaultRowHeight="14.4"/>
  <cols>
    <col min="7" max="7" width="11.5546875" style="305"/>
  </cols>
  <sheetData>
    <row r="1" spans="1:7">
      <c r="D1" t="s">
        <v>289</v>
      </c>
      <c r="E1" t="s">
        <v>290</v>
      </c>
      <c r="F1" t="s">
        <v>297</v>
      </c>
      <c r="G1" s="305" t="s">
        <v>298</v>
      </c>
    </row>
    <row r="2" spans="1:7">
      <c r="A2" t="str">
        <f>IF('Liste des bâtiments'!M5&lt;&gt;"",'Liste des bâtiments'!M5,"")</f>
        <v/>
      </c>
      <c r="D2" t="e">
        <f t="array" ref="D2">IF(ROWS(E$2:E2)&gt;COUNTIF(A$2:A$100,"&lt;&gt;"&amp;""),"",INDEX(A$1:A$100,SMALL(IF(A$2:A$100&lt;&gt;"",ROW(A$2:A$100)),ROWS(E$2:E2))))</f>
        <v>#NUM!</v>
      </c>
      <c r="E2" t="str">
        <f t="array" ref="E2">IF(ROWS(E$2:E2)&gt;SUM(IF(A$2:A$70&lt;&gt;"",(1/COUNTIF(A$2:A$70,A$2:A$70)))),"",INDEX(A$1:A$70,MIN(IF(A$2:A$70&lt;&gt;"",IF(COUNTIF(E$1:E1,A$2:A$70)=0,ROW(A$2:A$70))))))</f>
        <v/>
      </c>
      <c r="F2" t="str">
        <f>IFERROR(D2,"")</f>
        <v/>
      </c>
      <c r="G2" s="305" t="str">
        <f>IF(F2&lt;&gt;0,F2,"")</f>
        <v/>
      </c>
    </row>
    <row r="3" spans="1:7">
      <c r="A3" t="str">
        <f>IF('Liste des bâtiments'!M6&lt;&gt;"",'Liste des bâtiments'!M6,"")</f>
        <v/>
      </c>
      <c r="D3" t="e">
        <f t="array" ref="D3">IF(ROWS(E$2:E3)&gt;COUNTIF(A$2:A$100,"&lt;&gt;"&amp;""),"",INDEX(A$1:A$100,SMALL(IF(A$2:A$100&lt;&gt;"",ROW(A$2:A$100)),ROWS(E$2:E3))))</f>
        <v>#NUM!</v>
      </c>
      <c r="E3" t="str">
        <f t="array" ref="E3">IF(ROWS(E$2:E3)&gt;SUM(IF(A$2:A$70&lt;&gt;"",(1/COUNTIF(A$2:A$70,A$2:A$70)))),"",INDEX(A$1:A$70,MIN(IF(A$2:A$70&lt;&gt;"",IF(COUNTIF(E$1:E2,A$2:A$70)=0,ROW(A$2:A$70))))))</f>
        <v/>
      </c>
      <c r="F3" t="str">
        <f t="shared" ref="F3:F66" si="0">IFERROR(D3,"")</f>
        <v/>
      </c>
      <c r="G3" s="305" t="str">
        <f t="shared" ref="G3:G66" si="1">IF(F3&lt;&gt;0,F3,"")</f>
        <v/>
      </c>
    </row>
    <row r="4" spans="1:7">
      <c r="A4" t="str">
        <f>IF('Liste des bâtiments'!M7&lt;&gt;"",'Liste des bâtiments'!M7,"")</f>
        <v/>
      </c>
      <c r="D4" t="e">
        <f t="array" ref="D4">IF(ROWS(E$2:E4)&gt;COUNTIF(A$2:A$100,"&lt;&gt;"&amp;""),"",INDEX(A$1:A$100,SMALL(IF(A$2:A$100&lt;&gt;"",ROW(A$2:A$100)),ROWS(E$2:E4))))</f>
        <v>#NUM!</v>
      </c>
      <c r="E4" t="str">
        <f t="array" ref="E4">IF(ROWS(E$2:E4)&gt;SUM(IF(A$2:A$70&lt;&gt;"",(1/COUNTIF(A$2:A$70,A$2:A$70)))),"",INDEX(A$1:A$70,MIN(IF(A$2:A$70&lt;&gt;"",IF(COUNTIF(E$1:E3,A$2:A$70)=0,ROW(A$2:A$70))))))</f>
        <v/>
      </c>
      <c r="F4" t="str">
        <f t="shared" si="0"/>
        <v/>
      </c>
      <c r="G4" s="305" t="str">
        <f t="shared" si="1"/>
        <v/>
      </c>
    </row>
    <row r="5" spans="1:7">
      <c r="A5" t="str">
        <f>IF('Liste des bâtiments'!M8&lt;&gt;"",'Liste des bâtiments'!M8,"")</f>
        <v/>
      </c>
      <c r="D5" t="e">
        <f t="array" ref="D5">IF(ROWS(E$2:E5)&gt;COUNTIF(A$2:A$100,"&lt;&gt;"&amp;""),"",INDEX(A$1:A$100,SMALL(IF(A$2:A$100&lt;&gt;"",ROW(A$2:A$100)),ROWS(E$2:E5))))</f>
        <v>#NUM!</v>
      </c>
      <c r="E5" t="str">
        <f t="array" ref="E5">IF(ROWS(E$2:E5)&gt;SUM(IF(A$2:A$70&lt;&gt;"",(1/COUNTIF(A$2:A$70,A$2:A$70)))),"",INDEX(A$1:A$70,MIN(IF(A$2:A$70&lt;&gt;"",IF(COUNTIF(E$1:E4,A$2:A$70)=0,ROW(A$2:A$70))))))</f>
        <v/>
      </c>
      <c r="F5" t="str">
        <f t="shared" si="0"/>
        <v/>
      </c>
      <c r="G5" s="305" t="str">
        <f t="shared" si="1"/>
        <v/>
      </c>
    </row>
    <row r="6" spans="1:7">
      <c r="A6" t="str">
        <f>IF('Liste des bâtiments'!M9&lt;&gt;"",'Liste des bâtiments'!M9,"")</f>
        <v/>
      </c>
      <c r="D6" t="e">
        <f t="array" ref="D6">IF(ROWS(E$2:E6)&gt;COUNTIF(A$2:A$100,"&lt;&gt;"&amp;""),"",INDEX(A$1:A$100,SMALL(IF(A$2:A$100&lt;&gt;"",ROW(A$2:A$100)),ROWS(E$2:E6))))</f>
        <v>#NUM!</v>
      </c>
      <c r="E6" t="str">
        <f t="array" ref="E6">IF(ROWS(E$2:E6)&gt;SUM(IF(A$2:A$70&lt;&gt;"",(1/COUNTIF(A$2:A$70,A$2:A$70)))),"",INDEX(A$1:A$70,MIN(IF(A$2:A$70&lt;&gt;"",IF(COUNTIF(E$1:E5,A$2:A$70)=0,ROW(A$2:A$70))))))</f>
        <v/>
      </c>
      <c r="F6" t="str">
        <f t="shared" si="0"/>
        <v/>
      </c>
      <c r="G6" s="305" t="str">
        <f t="shared" si="1"/>
        <v/>
      </c>
    </row>
    <row r="7" spans="1:7">
      <c r="A7" t="str">
        <f>IF('Liste des bâtiments'!M10&lt;&gt;"",'Liste des bâtiments'!M10,"")</f>
        <v/>
      </c>
      <c r="D7" t="e">
        <f t="array" ref="D7">IF(ROWS(E$2:E7)&gt;COUNTIF(A$2:A$100,"&lt;&gt;"&amp;""),"",INDEX(A$1:A$100,SMALL(IF(A$2:A$100&lt;&gt;"",ROW(A$2:A$100)),ROWS(E$2:E7))))</f>
        <v>#NUM!</v>
      </c>
      <c r="E7" t="str">
        <f t="array" ref="E7">IF(ROWS(E$2:E7)&gt;SUM(IF(A$2:A$70&lt;&gt;"",(1/COUNTIF(A$2:A$70,A$2:A$70)))),"",INDEX(A$1:A$70,MIN(IF(A$2:A$70&lt;&gt;"",IF(COUNTIF(E$1:E6,A$2:A$70)=0,ROW(A$2:A$70))))))</f>
        <v/>
      </c>
      <c r="F7" t="str">
        <f t="shared" si="0"/>
        <v/>
      </c>
      <c r="G7" s="305" t="str">
        <f t="shared" si="1"/>
        <v/>
      </c>
    </row>
    <row r="8" spans="1:7">
      <c r="A8" t="str">
        <f>IF('Liste des bâtiments'!M11&lt;&gt;"",'Liste des bâtiments'!M11,"")</f>
        <v/>
      </c>
      <c r="D8" t="e">
        <f t="array" ref="D8">IF(ROWS(E$2:E8)&gt;COUNTIF(A$2:A$100,"&lt;&gt;"&amp;""),"",INDEX(A$1:A$100,SMALL(IF(A$2:A$100&lt;&gt;"",ROW(A$2:A$100)),ROWS(E$2:E8))))</f>
        <v>#NUM!</v>
      </c>
      <c r="E8" t="str">
        <f t="array" ref="E8">IF(ROWS(E$2:E8)&gt;SUM(IF(A$2:A$70&lt;&gt;"",(1/COUNTIF(A$2:A$70,A$2:A$70)))),"",INDEX(A$1:A$70,MIN(IF(A$2:A$70&lt;&gt;"",IF(COUNTIF(E$1:E7,A$2:A$70)=0,ROW(A$2:A$70))))))</f>
        <v/>
      </c>
      <c r="F8" t="str">
        <f t="shared" si="0"/>
        <v/>
      </c>
      <c r="G8" s="305" t="str">
        <f t="shared" si="1"/>
        <v/>
      </c>
    </row>
    <row r="9" spans="1:7">
      <c r="A9" t="str">
        <f>IF('Liste des bâtiments'!M12&lt;&gt;"",'Liste des bâtiments'!M12,"")</f>
        <v/>
      </c>
      <c r="D9" t="e">
        <f t="array" ref="D9">IF(ROWS(E$2:E9)&gt;COUNTIF(A$2:A$100,"&lt;&gt;"&amp;""),"",INDEX(A$1:A$100,SMALL(IF(A$2:A$100&lt;&gt;"",ROW(A$2:A$100)),ROWS(E$2:E9))))</f>
        <v>#NUM!</v>
      </c>
      <c r="E9" t="str">
        <f t="array" ref="E9">IF(ROWS(E$2:E9)&gt;SUM(IF(A$2:A$70&lt;&gt;"",(1/COUNTIF(A$2:A$70,A$2:A$70)))),"",INDEX(A$1:A$70,MIN(IF(A$2:A$70&lt;&gt;"",IF(COUNTIF(E$1:E8,A$2:A$70)=0,ROW(A$2:A$70))))))</f>
        <v/>
      </c>
      <c r="F9" t="str">
        <f t="shared" si="0"/>
        <v/>
      </c>
      <c r="G9" s="305" t="str">
        <f t="shared" si="1"/>
        <v/>
      </c>
    </row>
    <row r="10" spans="1:7">
      <c r="A10" t="str">
        <f>IF('Liste des bâtiments'!M13&lt;&gt;"",'Liste des bâtiments'!M13,"")</f>
        <v/>
      </c>
      <c r="D10" t="e">
        <f t="array" ref="D10">IF(ROWS(E$2:E10)&gt;COUNTIF(A$2:A$100,"&lt;&gt;"&amp;""),"",INDEX(A$1:A$100,SMALL(IF(A$2:A$100&lt;&gt;"",ROW(A$2:A$100)),ROWS(E$2:E10))))</f>
        <v>#NUM!</v>
      </c>
      <c r="E10" t="str">
        <f t="array" ref="E10">IF(ROWS(E$2:E10)&gt;SUM(IF(A$2:A$70&lt;&gt;"",(1/COUNTIF(A$2:A$70,A$2:A$70)))),"",INDEX(A$1:A$70,MIN(IF(A$2:A$70&lt;&gt;"",IF(COUNTIF(E$1:E9,A$2:A$70)=0,ROW(A$2:A$70))))))</f>
        <v/>
      </c>
      <c r="F10" t="str">
        <f t="shared" si="0"/>
        <v/>
      </c>
      <c r="G10" s="305" t="str">
        <f t="shared" si="1"/>
        <v/>
      </c>
    </row>
    <row r="11" spans="1:7">
      <c r="A11" t="str">
        <f>IF('Liste des bâtiments'!M14&lt;&gt;"",'Liste des bâtiments'!M14,"")</f>
        <v/>
      </c>
      <c r="D11" t="e">
        <f t="array" ref="D11">IF(ROWS(E$2:E11)&gt;COUNTIF(A$2:A$100,"&lt;&gt;"&amp;""),"",INDEX(A$1:A$100,SMALL(IF(A$2:A$100&lt;&gt;"",ROW(A$2:A$100)),ROWS(E$2:E11))))</f>
        <v>#NUM!</v>
      </c>
      <c r="E11" t="str">
        <f t="array" ref="E11">IF(ROWS(E$2:E11)&gt;SUM(IF(A$2:A$70&lt;&gt;"",(1/COUNTIF(A$2:A$70,A$2:A$70)))),"",INDEX(A$1:A$70,MIN(IF(A$2:A$70&lt;&gt;"",IF(COUNTIF(E$1:E10,A$2:A$70)=0,ROW(A$2:A$70))))))</f>
        <v/>
      </c>
      <c r="F11" t="str">
        <f t="shared" si="0"/>
        <v/>
      </c>
      <c r="G11" s="305" t="str">
        <f t="shared" si="1"/>
        <v/>
      </c>
    </row>
    <row r="12" spans="1:7">
      <c r="A12" t="str">
        <f>IF('Liste des bâtiments'!M15&lt;&gt;"",'Liste des bâtiments'!M15,"")</f>
        <v/>
      </c>
      <c r="D12" t="e">
        <f t="array" ref="D12">IF(ROWS(E$2:E12)&gt;COUNTIF(A$2:A$100,"&lt;&gt;"&amp;""),"",INDEX(A$1:A$100,SMALL(IF(A$2:A$100&lt;&gt;"",ROW(A$2:A$100)),ROWS(E$2:E12))))</f>
        <v>#NUM!</v>
      </c>
      <c r="E12" t="str">
        <f t="array" ref="E12">IF(ROWS(E$2:E12)&gt;SUM(IF(A$2:A$70&lt;&gt;"",(1/COUNTIF(A$2:A$70,A$2:A$70)))),"",INDEX(A$1:A$70,MIN(IF(A$2:A$70&lt;&gt;"",IF(COUNTIF(E$1:E11,A$2:A$70)=0,ROW(A$2:A$70))))))</f>
        <v/>
      </c>
      <c r="F12" t="str">
        <f t="shared" si="0"/>
        <v/>
      </c>
      <c r="G12" s="305" t="str">
        <f t="shared" si="1"/>
        <v/>
      </c>
    </row>
    <row r="13" spans="1:7">
      <c r="A13" t="str">
        <f>IF('Liste des bâtiments'!M16&lt;&gt;"",'Liste des bâtiments'!M16,"")</f>
        <v/>
      </c>
      <c r="D13" t="e">
        <f t="array" ref="D13">IF(ROWS(E$2:E13)&gt;COUNTIF(A$2:A$100,"&lt;&gt;"&amp;""),"",INDEX(A$1:A$100,SMALL(IF(A$2:A$100&lt;&gt;"",ROW(A$2:A$100)),ROWS(E$2:E13))))</f>
        <v>#NUM!</v>
      </c>
      <c r="E13" t="str">
        <f t="array" ref="E13">IF(ROWS(E$2:E13)&gt;SUM(IF(A$2:A$70&lt;&gt;"",(1/COUNTIF(A$2:A$70,A$2:A$70)))),"",INDEX(A$1:A$70,MIN(IF(A$2:A$70&lt;&gt;"",IF(COUNTIF(E$1:E12,A$2:A$70)=0,ROW(A$2:A$70))))))</f>
        <v/>
      </c>
      <c r="F13" t="str">
        <f t="shared" si="0"/>
        <v/>
      </c>
      <c r="G13" s="305" t="str">
        <f t="shared" si="1"/>
        <v/>
      </c>
    </row>
    <row r="14" spans="1:7">
      <c r="A14" t="str">
        <f>IF('Liste des bâtiments'!M17&lt;&gt;"",'Liste des bâtiments'!M17,"")</f>
        <v/>
      </c>
      <c r="D14" t="e">
        <f t="array" ref="D14">IF(ROWS(E$2:E14)&gt;COUNTIF(A$2:A$100,"&lt;&gt;"&amp;""),"",INDEX(A$1:A$100,SMALL(IF(A$2:A$100&lt;&gt;"",ROW(A$2:A$100)),ROWS(E$2:E14))))</f>
        <v>#NUM!</v>
      </c>
      <c r="E14" t="str">
        <f t="array" ref="E14">IF(ROWS(E$2:E14)&gt;SUM(IF(A$2:A$70&lt;&gt;"",(1/COUNTIF(A$2:A$70,A$2:A$70)))),"",INDEX(A$1:A$70,MIN(IF(A$2:A$70&lt;&gt;"",IF(COUNTIF(E$1:E13,A$2:A$70)=0,ROW(A$2:A$70))))))</f>
        <v/>
      </c>
      <c r="F14" t="str">
        <f t="shared" si="0"/>
        <v/>
      </c>
      <c r="G14" s="305" t="str">
        <f t="shared" si="1"/>
        <v/>
      </c>
    </row>
    <row r="15" spans="1:7">
      <c r="A15" t="str">
        <f>IF('Liste des bâtiments'!M18&lt;&gt;"",'Liste des bâtiments'!M18,"")</f>
        <v/>
      </c>
      <c r="D15" t="e">
        <f t="array" ref="D15">IF(ROWS(E$2:E15)&gt;COUNTIF(A$2:A$100,"&lt;&gt;"&amp;""),"",INDEX(A$1:A$100,SMALL(IF(A$2:A$100&lt;&gt;"",ROW(A$2:A$100)),ROWS(E$2:E15))))</f>
        <v>#NUM!</v>
      </c>
      <c r="E15" t="str">
        <f t="array" ref="E15">IF(ROWS(E$2:E15)&gt;SUM(IF(A$2:A$70&lt;&gt;"",(1/COUNTIF(A$2:A$70,A$2:A$70)))),"",INDEX(A$1:A$70,MIN(IF(A$2:A$70&lt;&gt;"",IF(COUNTIF(E$1:E14,A$2:A$70)=0,ROW(A$2:A$70))))))</f>
        <v/>
      </c>
      <c r="F15" t="str">
        <f t="shared" si="0"/>
        <v/>
      </c>
      <c r="G15" s="305" t="str">
        <f t="shared" si="1"/>
        <v/>
      </c>
    </row>
    <row r="16" spans="1:7">
      <c r="A16" t="str">
        <f>IF('Liste des bâtiments'!M19&lt;&gt;"",'Liste des bâtiments'!M19,"")</f>
        <v/>
      </c>
      <c r="D16" t="e">
        <f t="array" ref="D16">IF(ROWS(E$2:E16)&gt;COUNTIF(A$2:A$100,"&lt;&gt;"&amp;""),"",INDEX(A$1:A$100,SMALL(IF(A$2:A$100&lt;&gt;"",ROW(A$2:A$100)),ROWS(E$2:E16))))</f>
        <v>#NUM!</v>
      </c>
      <c r="E16" t="str">
        <f t="array" ref="E16">IF(ROWS(E$2:E16)&gt;SUM(IF(A$2:A$70&lt;&gt;"",(1/COUNTIF(A$2:A$70,A$2:A$70)))),"",INDEX(A$1:A$70,MIN(IF(A$2:A$70&lt;&gt;"",IF(COUNTIF(E$1:E15,A$2:A$70)=0,ROW(A$2:A$70))))))</f>
        <v/>
      </c>
      <c r="F16" t="str">
        <f t="shared" si="0"/>
        <v/>
      </c>
      <c r="G16" s="305" t="str">
        <f t="shared" si="1"/>
        <v/>
      </c>
    </row>
    <row r="17" spans="1:7">
      <c r="A17" t="str">
        <f>IF('Liste des bâtiments'!M20&lt;&gt;"",'Liste des bâtiments'!M20,"")</f>
        <v/>
      </c>
      <c r="D17" t="e">
        <f t="array" ref="D17">IF(ROWS(E$2:E17)&gt;COUNTIF(A$2:A$100,"&lt;&gt;"&amp;""),"",INDEX(A$1:A$100,SMALL(IF(A$2:A$100&lt;&gt;"",ROW(A$2:A$100)),ROWS(E$2:E17))))</f>
        <v>#NUM!</v>
      </c>
      <c r="E17" t="str">
        <f t="array" ref="E17">IF(ROWS(E$2:E17)&gt;SUM(IF(A$2:A$70&lt;&gt;"",(1/COUNTIF(A$2:A$70,A$2:A$70)))),"",INDEX(A$1:A$70,MIN(IF(A$2:A$70&lt;&gt;"",IF(COUNTIF(E$1:E16,A$2:A$70)=0,ROW(A$2:A$70))))))</f>
        <v/>
      </c>
      <c r="F17" t="str">
        <f t="shared" si="0"/>
        <v/>
      </c>
      <c r="G17" s="305" t="str">
        <f t="shared" si="1"/>
        <v/>
      </c>
    </row>
    <row r="18" spans="1:7">
      <c r="A18" t="str">
        <f>IF('Liste des bâtiments'!M21&lt;&gt;"",'Liste des bâtiments'!M21,"")</f>
        <v/>
      </c>
      <c r="D18" t="e">
        <f t="array" ref="D18">IF(ROWS(E$2:E18)&gt;COUNTIF(A$2:A$100,"&lt;&gt;"&amp;""),"",INDEX(A$1:A$100,SMALL(IF(A$2:A$100&lt;&gt;"",ROW(A$2:A$100)),ROWS(E$2:E18))))</f>
        <v>#NUM!</v>
      </c>
      <c r="E18" t="str">
        <f t="array" ref="E18">IF(ROWS(E$2:E18)&gt;SUM(IF(A$2:A$70&lt;&gt;"",(1/COUNTIF(A$2:A$70,A$2:A$70)))),"",INDEX(A$1:A$70,MIN(IF(A$2:A$70&lt;&gt;"",IF(COUNTIF(E$1:E17,A$2:A$70)=0,ROW(A$2:A$70))))))</f>
        <v/>
      </c>
      <c r="F18" t="str">
        <f t="shared" si="0"/>
        <v/>
      </c>
      <c r="G18" s="305" t="str">
        <f t="shared" si="1"/>
        <v/>
      </c>
    </row>
    <row r="19" spans="1:7">
      <c r="A19" t="str">
        <f>IF('Liste des bâtiments'!M22&lt;&gt;"",'Liste des bâtiments'!M22,"")</f>
        <v/>
      </c>
      <c r="D19" t="e">
        <f t="array" ref="D19">IF(ROWS(E$2:E19)&gt;COUNTIF(A$2:A$100,"&lt;&gt;"&amp;""),"",INDEX(A$1:A$100,SMALL(IF(A$2:A$100&lt;&gt;"",ROW(A$2:A$100)),ROWS(E$2:E19))))</f>
        <v>#NUM!</v>
      </c>
      <c r="E19" t="str">
        <f t="array" ref="E19">IF(ROWS(E$2:E19)&gt;SUM(IF(A$2:A$70&lt;&gt;"",(1/COUNTIF(A$2:A$70,A$2:A$70)))),"",INDEX(A$1:A$70,MIN(IF(A$2:A$70&lt;&gt;"",IF(COUNTIF(E$1:E18,A$2:A$70)=0,ROW(A$2:A$70))))))</f>
        <v/>
      </c>
      <c r="F19" t="str">
        <f t="shared" si="0"/>
        <v/>
      </c>
      <c r="G19" s="305" t="str">
        <f t="shared" si="1"/>
        <v/>
      </c>
    </row>
    <row r="20" spans="1:7">
      <c r="A20" t="str">
        <f>IF('Liste des bâtiments'!M23&lt;&gt;"",'Liste des bâtiments'!M23,"")</f>
        <v/>
      </c>
      <c r="D20" t="e">
        <f t="array" ref="D20">IF(ROWS(E$2:E20)&gt;COUNTIF(A$2:A$100,"&lt;&gt;"&amp;""),"",INDEX(A$1:A$100,SMALL(IF(A$2:A$100&lt;&gt;"",ROW(A$2:A$100)),ROWS(E$2:E20))))</f>
        <v>#NUM!</v>
      </c>
      <c r="E20" t="str">
        <f t="array" ref="E20">IF(ROWS(E$2:E20)&gt;SUM(IF(A$2:A$70&lt;&gt;"",(1/COUNTIF(A$2:A$70,A$2:A$70)))),"",INDEX(A$1:A$70,MIN(IF(A$2:A$70&lt;&gt;"",IF(COUNTIF(E$1:E19,A$2:A$70)=0,ROW(A$2:A$70))))))</f>
        <v/>
      </c>
      <c r="F20" t="str">
        <f t="shared" si="0"/>
        <v/>
      </c>
      <c r="G20" s="305" t="str">
        <f t="shared" si="1"/>
        <v/>
      </c>
    </row>
    <row r="21" spans="1:7">
      <c r="A21" t="str">
        <f>IF('Liste des bâtiments'!M24&lt;&gt;"",'Liste des bâtiments'!M24,"")</f>
        <v/>
      </c>
      <c r="D21" t="e">
        <f t="array" ref="D21">IF(ROWS(E$2:E21)&gt;COUNTIF(A$2:A$100,"&lt;&gt;"&amp;""),"",INDEX(A$1:A$100,SMALL(IF(A$2:A$100&lt;&gt;"",ROW(A$2:A$100)),ROWS(E$2:E21))))</f>
        <v>#NUM!</v>
      </c>
      <c r="E21" t="str">
        <f t="array" ref="E21">IF(ROWS(E$2:E21)&gt;SUM(IF(A$2:A$70&lt;&gt;"",(1/COUNTIF(A$2:A$70,A$2:A$70)))),"",INDEX(A$1:A$70,MIN(IF(A$2:A$70&lt;&gt;"",IF(COUNTIF(E$1:E20,A$2:A$70)=0,ROW(A$2:A$70))))))</f>
        <v/>
      </c>
      <c r="F21" t="str">
        <f t="shared" si="0"/>
        <v/>
      </c>
      <c r="G21" s="305" t="str">
        <f t="shared" si="1"/>
        <v/>
      </c>
    </row>
    <row r="22" spans="1:7">
      <c r="A22" t="str">
        <f>IF('Liste des bâtiments'!M25&lt;&gt;"",'Liste des bâtiments'!M25,"")</f>
        <v/>
      </c>
      <c r="D22" t="e">
        <f t="array" ref="D22">IF(ROWS(E$2:E22)&gt;COUNTIF(A$2:A$100,"&lt;&gt;"&amp;""),"",INDEX(A$1:A$100,SMALL(IF(A$2:A$100&lt;&gt;"",ROW(A$2:A$100)),ROWS(E$2:E22))))</f>
        <v>#NUM!</v>
      </c>
      <c r="E22" t="str">
        <f t="array" ref="E22">IF(ROWS(E$2:E22)&gt;SUM(IF(A$2:A$70&lt;&gt;"",(1/COUNTIF(A$2:A$70,A$2:A$70)))),"",INDEX(A$1:A$70,MIN(IF(A$2:A$70&lt;&gt;"",IF(COUNTIF(E$1:E21,A$2:A$70)=0,ROW(A$2:A$70))))))</f>
        <v/>
      </c>
      <c r="F22" t="str">
        <f t="shared" si="0"/>
        <v/>
      </c>
      <c r="G22" s="305" t="str">
        <f t="shared" si="1"/>
        <v/>
      </c>
    </row>
    <row r="23" spans="1:7">
      <c r="A23" t="str">
        <f>IF('Liste des bâtiments'!M26&lt;&gt;"",'Liste des bâtiments'!M26,"")</f>
        <v/>
      </c>
      <c r="D23" t="e">
        <f t="array" ref="D23">IF(ROWS(E$2:E23)&gt;COUNTIF(A$2:A$100,"&lt;&gt;"&amp;""),"",INDEX(A$1:A$100,SMALL(IF(A$2:A$100&lt;&gt;"",ROW(A$2:A$100)),ROWS(E$2:E23))))</f>
        <v>#NUM!</v>
      </c>
      <c r="E23" t="str">
        <f t="array" ref="E23">IF(ROWS(E$2:E23)&gt;SUM(IF(A$2:A$70&lt;&gt;"",(1/COUNTIF(A$2:A$70,A$2:A$70)))),"",INDEX(A$1:A$70,MIN(IF(A$2:A$70&lt;&gt;"",IF(COUNTIF(E$1:E22,A$2:A$70)=0,ROW(A$2:A$70))))))</f>
        <v/>
      </c>
      <c r="F23" t="str">
        <f t="shared" si="0"/>
        <v/>
      </c>
      <c r="G23" s="305" t="str">
        <f t="shared" si="1"/>
        <v/>
      </c>
    </row>
    <row r="24" spans="1:7">
      <c r="A24" t="str">
        <f>IF('Liste des bâtiments'!M27&lt;&gt;"",'Liste des bâtiments'!M27,"")</f>
        <v/>
      </c>
      <c r="D24" t="e">
        <f t="array" ref="D24">IF(ROWS(E$2:E24)&gt;COUNTIF(A$2:A$100,"&lt;&gt;"&amp;""),"",INDEX(A$1:A$100,SMALL(IF(A$2:A$100&lt;&gt;"",ROW(A$2:A$100)),ROWS(E$2:E24))))</f>
        <v>#NUM!</v>
      </c>
      <c r="E24" t="str">
        <f t="array" ref="E24">IF(ROWS(E$2:E24)&gt;SUM(IF(A$2:A$70&lt;&gt;"",(1/COUNTIF(A$2:A$70,A$2:A$70)))),"",INDEX(A$1:A$70,MIN(IF(A$2:A$70&lt;&gt;"",IF(COUNTIF(E$1:E23,A$2:A$70)=0,ROW(A$2:A$70))))))</f>
        <v/>
      </c>
      <c r="F24" t="str">
        <f t="shared" si="0"/>
        <v/>
      </c>
      <c r="G24" s="305" t="str">
        <f t="shared" si="1"/>
        <v/>
      </c>
    </row>
    <row r="25" spans="1:7">
      <c r="A25" t="str">
        <f>IF('Liste des bâtiments'!M28&lt;&gt;"",'Liste des bâtiments'!M28,"")</f>
        <v/>
      </c>
      <c r="D25" t="e">
        <f t="array" ref="D25">IF(ROWS(E$2:E25)&gt;COUNTIF(A$2:A$100,"&lt;&gt;"&amp;""),"",INDEX(A$1:A$100,SMALL(IF(A$2:A$100&lt;&gt;"",ROW(A$2:A$100)),ROWS(E$2:E25))))</f>
        <v>#NUM!</v>
      </c>
      <c r="E25" t="str">
        <f t="array" ref="E25">IF(ROWS(E$2:E25)&gt;SUM(IF(A$2:A$70&lt;&gt;"",(1/COUNTIF(A$2:A$70,A$2:A$70)))),"",INDEX(A$1:A$70,MIN(IF(A$2:A$70&lt;&gt;"",IF(COUNTIF(E$1:E24,A$2:A$70)=0,ROW(A$2:A$70))))))</f>
        <v/>
      </c>
      <c r="F25" t="str">
        <f t="shared" si="0"/>
        <v/>
      </c>
      <c r="G25" s="305" t="str">
        <f t="shared" si="1"/>
        <v/>
      </c>
    </row>
    <row r="26" spans="1:7">
      <c r="A26" t="str">
        <f>IF('Liste des bâtiments'!M29&lt;&gt;"",'Liste des bâtiments'!M29,"")</f>
        <v/>
      </c>
      <c r="D26" t="e">
        <f t="array" ref="D26">IF(ROWS(E$2:E26)&gt;COUNTIF(A$2:A$100,"&lt;&gt;"&amp;""),"",INDEX(A$1:A$100,SMALL(IF(A$2:A$100&lt;&gt;"",ROW(A$2:A$100)),ROWS(E$2:E26))))</f>
        <v>#NUM!</v>
      </c>
      <c r="E26" t="str">
        <f t="array" ref="E26">IF(ROWS(E$2:E26)&gt;SUM(IF(A$2:A$70&lt;&gt;"",(1/COUNTIF(A$2:A$70,A$2:A$70)))),"",INDEX(A$1:A$70,MIN(IF(A$2:A$70&lt;&gt;"",IF(COUNTIF(E$1:E25,A$2:A$70)=0,ROW(A$2:A$70))))))</f>
        <v/>
      </c>
      <c r="F26" t="str">
        <f t="shared" si="0"/>
        <v/>
      </c>
      <c r="G26" s="305" t="str">
        <f t="shared" si="1"/>
        <v/>
      </c>
    </row>
    <row r="27" spans="1:7">
      <c r="A27" t="str">
        <f>IF('Liste des bâtiments'!M30&lt;&gt;"",'Liste des bâtiments'!M30,"")</f>
        <v/>
      </c>
      <c r="D27" t="e">
        <f t="array" ref="D27">IF(ROWS(E$2:E27)&gt;COUNTIF(A$2:A$100,"&lt;&gt;"&amp;""),"",INDEX(A$1:A$100,SMALL(IF(A$2:A$100&lt;&gt;"",ROW(A$2:A$100)),ROWS(E$2:E27))))</f>
        <v>#NUM!</v>
      </c>
      <c r="E27" t="str">
        <f t="array" ref="E27">IF(ROWS(E$2:E27)&gt;SUM(IF(A$2:A$70&lt;&gt;"",(1/COUNTIF(A$2:A$70,A$2:A$70)))),"",INDEX(A$1:A$70,MIN(IF(A$2:A$70&lt;&gt;"",IF(COUNTIF(E$1:E26,A$2:A$70)=0,ROW(A$2:A$70))))))</f>
        <v/>
      </c>
      <c r="F27" t="str">
        <f t="shared" si="0"/>
        <v/>
      </c>
      <c r="G27" s="305" t="str">
        <f t="shared" si="1"/>
        <v/>
      </c>
    </row>
    <row r="28" spans="1:7">
      <c r="A28" t="str">
        <f>IF('Liste des bâtiments'!M31&lt;&gt;"",'Liste des bâtiments'!M31,"")</f>
        <v/>
      </c>
      <c r="D28" t="e">
        <f t="array" ref="D28">IF(ROWS(E$2:E28)&gt;COUNTIF(A$2:A$100,"&lt;&gt;"&amp;""),"",INDEX(A$1:A$100,SMALL(IF(A$2:A$100&lt;&gt;"",ROW(A$2:A$100)),ROWS(E$2:E28))))</f>
        <v>#NUM!</v>
      </c>
      <c r="E28" t="str">
        <f t="array" ref="E28">IF(ROWS(E$2:E28)&gt;SUM(IF(A$2:A$70&lt;&gt;"",(1/COUNTIF(A$2:A$70,A$2:A$70)))),"",INDEX(A$1:A$70,MIN(IF(A$2:A$70&lt;&gt;"",IF(COUNTIF(E$1:E27,A$2:A$70)=0,ROW(A$2:A$70))))))</f>
        <v/>
      </c>
      <c r="F28" t="str">
        <f t="shared" si="0"/>
        <v/>
      </c>
      <c r="G28" s="305" t="str">
        <f t="shared" si="1"/>
        <v/>
      </c>
    </row>
    <row r="29" spans="1:7">
      <c r="A29" t="str">
        <f>IF('Liste des bâtiments'!M32&lt;&gt;"",'Liste des bâtiments'!M32,"")</f>
        <v/>
      </c>
      <c r="D29" t="e">
        <f t="array" ref="D29">IF(ROWS(E$2:E29)&gt;COUNTIF(A$2:A$100,"&lt;&gt;"&amp;""),"",INDEX(A$1:A$100,SMALL(IF(A$2:A$100&lt;&gt;"",ROW(A$2:A$100)),ROWS(E$2:E29))))</f>
        <v>#NUM!</v>
      </c>
      <c r="E29" t="str">
        <f t="array" ref="E29">IF(ROWS(E$2:E29)&gt;SUM(IF(A$2:A$70&lt;&gt;"",(1/COUNTIF(A$2:A$70,A$2:A$70)))),"",INDEX(A$1:A$70,MIN(IF(A$2:A$70&lt;&gt;"",IF(COUNTIF(E$1:E28,A$2:A$70)=0,ROW(A$2:A$70))))))</f>
        <v/>
      </c>
      <c r="F29" t="str">
        <f t="shared" si="0"/>
        <v/>
      </c>
      <c r="G29" s="305" t="str">
        <f t="shared" si="1"/>
        <v/>
      </c>
    </row>
    <row r="30" spans="1:7">
      <c r="A30" t="str">
        <f>IF('Liste des bâtiments'!M33&lt;&gt;"",'Liste des bâtiments'!M33,"")</f>
        <v/>
      </c>
      <c r="D30" t="e">
        <f t="array" ref="D30">IF(ROWS(E$2:E30)&gt;COUNTIF(A$2:A$100,"&lt;&gt;"&amp;""),"",INDEX(A$1:A$100,SMALL(IF(A$2:A$100&lt;&gt;"",ROW(A$2:A$100)),ROWS(E$2:E30))))</f>
        <v>#NUM!</v>
      </c>
      <c r="E30" t="str">
        <f t="array" ref="E30">IF(ROWS(E$2:E30)&gt;SUM(IF(A$2:A$70&lt;&gt;"",(1/COUNTIF(A$2:A$70,A$2:A$70)))),"",INDEX(A$1:A$70,MIN(IF(A$2:A$70&lt;&gt;"",IF(COUNTIF(E$1:E29,A$2:A$70)=0,ROW(A$2:A$70))))))</f>
        <v/>
      </c>
      <c r="F30" t="str">
        <f t="shared" si="0"/>
        <v/>
      </c>
      <c r="G30" s="305" t="str">
        <f t="shared" si="1"/>
        <v/>
      </c>
    </row>
    <row r="31" spans="1:7">
      <c r="A31" t="str">
        <f>IF('Liste des bâtiments'!M34&lt;&gt;"",'Liste des bâtiments'!M34,"")</f>
        <v/>
      </c>
      <c r="D31" t="e">
        <f t="array" ref="D31">IF(ROWS(E$2:E31)&gt;COUNTIF(A$2:A$100,"&lt;&gt;"&amp;""),"",INDEX(A$1:A$100,SMALL(IF(A$2:A$100&lt;&gt;"",ROW(A$2:A$100)),ROWS(E$2:E31))))</f>
        <v>#NUM!</v>
      </c>
      <c r="E31" t="str">
        <f t="array" ref="E31">IF(ROWS(E$2:E31)&gt;SUM(IF(A$2:A$70&lt;&gt;"",(1/COUNTIF(A$2:A$70,A$2:A$70)))),"",INDEX(A$1:A$70,MIN(IF(A$2:A$70&lt;&gt;"",IF(COUNTIF(E$1:E30,A$2:A$70)=0,ROW(A$2:A$70))))))</f>
        <v/>
      </c>
      <c r="F31" t="str">
        <f t="shared" si="0"/>
        <v/>
      </c>
      <c r="G31" s="305" t="str">
        <f t="shared" si="1"/>
        <v/>
      </c>
    </row>
    <row r="32" spans="1:7">
      <c r="A32" t="str">
        <f>IF('Liste des bâtiments'!M35&lt;&gt;"",'Liste des bâtiments'!M35,"")</f>
        <v/>
      </c>
      <c r="D32" t="e">
        <f t="array" ref="D32">IF(ROWS(E$2:E32)&gt;COUNTIF(A$2:A$100,"&lt;&gt;"&amp;""),"",INDEX(A$1:A$100,SMALL(IF(A$2:A$100&lt;&gt;"",ROW(A$2:A$100)),ROWS(E$2:E32))))</f>
        <v>#NUM!</v>
      </c>
      <c r="E32" t="str">
        <f t="array" ref="E32">IF(ROWS(E$2:E32)&gt;SUM(IF(A$2:A$70&lt;&gt;"",(1/COUNTIF(A$2:A$70,A$2:A$70)))),"",INDEX(A$1:A$70,MIN(IF(A$2:A$70&lt;&gt;"",IF(COUNTIF(E$1:E31,A$2:A$70)=0,ROW(A$2:A$70))))))</f>
        <v/>
      </c>
      <c r="F32" t="str">
        <f t="shared" si="0"/>
        <v/>
      </c>
      <c r="G32" s="305" t="str">
        <f t="shared" si="1"/>
        <v/>
      </c>
    </row>
    <row r="33" spans="1:7">
      <c r="A33" t="str">
        <f>IF('Liste des bâtiments'!M36&lt;&gt;"",'Liste des bâtiments'!M36,"")</f>
        <v/>
      </c>
      <c r="D33" t="e">
        <f t="array" ref="D33">IF(ROWS(E$2:E33)&gt;COUNTIF(A$2:A$100,"&lt;&gt;"&amp;""),"",INDEX(A$1:A$100,SMALL(IF(A$2:A$100&lt;&gt;"",ROW(A$2:A$100)),ROWS(E$2:E33))))</f>
        <v>#NUM!</v>
      </c>
      <c r="E33" t="str">
        <f t="array" ref="E33">IF(ROWS(E$2:E33)&gt;SUM(IF(A$2:A$70&lt;&gt;"",(1/COUNTIF(A$2:A$70,A$2:A$70)))),"",INDEX(A$1:A$70,MIN(IF(A$2:A$70&lt;&gt;"",IF(COUNTIF(E$1:E32,A$2:A$70)=0,ROW(A$2:A$70))))))</f>
        <v/>
      </c>
      <c r="F33" t="str">
        <f t="shared" si="0"/>
        <v/>
      </c>
      <c r="G33" s="305" t="str">
        <f t="shared" si="1"/>
        <v/>
      </c>
    </row>
    <row r="34" spans="1:7">
      <c r="A34" t="str">
        <f>IF('Liste des bâtiments'!M37&lt;&gt;"",'Liste des bâtiments'!M37,"")</f>
        <v/>
      </c>
      <c r="D34" t="e">
        <f t="array" ref="D34">IF(ROWS(E$2:E34)&gt;COUNTIF(A$2:A$100,"&lt;&gt;"&amp;""),"",INDEX(A$1:A$100,SMALL(IF(A$2:A$100&lt;&gt;"",ROW(A$2:A$100)),ROWS(E$2:E34))))</f>
        <v>#NUM!</v>
      </c>
      <c r="E34" t="str">
        <f t="array" ref="E34">IF(ROWS(E$2:E34)&gt;SUM(IF(A$2:A$70&lt;&gt;"",(1/COUNTIF(A$2:A$70,A$2:A$70)))),"",INDEX(A$1:A$70,MIN(IF(A$2:A$70&lt;&gt;"",IF(COUNTIF(E$1:E33,A$2:A$70)=0,ROW(A$2:A$70))))))</f>
        <v/>
      </c>
      <c r="F34" t="str">
        <f t="shared" si="0"/>
        <v/>
      </c>
      <c r="G34" s="305" t="str">
        <f t="shared" si="1"/>
        <v/>
      </c>
    </row>
    <row r="35" spans="1:7">
      <c r="A35" t="str">
        <f>IF('Liste des bâtiments'!M38&lt;&gt;"",'Liste des bâtiments'!M38,"")</f>
        <v/>
      </c>
      <c r="D35" t="e">
        <f t="array" ref="D35">IF(ROWS(E$2:E35)&gt;COUNTIF(A$2:A$100,"&lt;&gt;"&amp;""),"",INDEX(A$1:A$100,SMALL(IF(A$2:A$100&lt;&gt;"",ROW(A$2:A$100)),ROWS(E$2:E35))))</f>
        <v>#NUM!</v>
      </c>
      <c r="E35" t="str">
        <f t="array" ref="E35">IF(ROWS(E$2:E35)&gt;SUM(IF(A$2:A$70&lt;&gt;"",(1/COUNTIF(A$2:A$70,A$2:A$70)))),"",INDEX(A$1:A$70,MIN(IF(A$2:A$70&lt;&gt;"",IF(COUNTIF(E$1:E34,A$2:A$70)=0,ROW(A$2:A$70))))))</f>
        <v/>
      </c>
      <c r="F35" t="str">
        <f t="shared" si="0"/>
        <v/>
      </c>
      <c r="G35" s="305" t="str">
        <f t="shared" si="1"/>
        <v/>
      </c>
    </row>
    <row r="36" spans="1:7">
      <c r="A36" t="str">
        <f>IF('Liste des bâtiments'!M39&lt;&gt;"",'Liste des bâtiments'!M39,"")</f>
        <v/>
      </c>
      <c r="D36" t="e">
        <f t="array" ref="D36">IF(ROWS(E$2:E36)&gt;COUNTIF(A$2:A$100,"&lt;&gt;"&amp;""),"",INDEX(A$1:A$100,SMALL(IF(A$2:A$100&lt;&gt;"",ROW(A$2:A$100)),ROWS(E$2:E36))))</f>
        <v>#NUM!</v>
      </c>
      <c r="E36" t="str">
        <f t="array" ref="E36">IF(ROWS(E$2:E36)&gt;SUM(IF(A$2:A$70&lt;&gt;"",(1/COUNTIF(A$2:A$70,A$2:A$70)))),"",INDEX(A$1:A$70,MIN(IF(A$2:A$70&lt;&gt;"",IF(COUNTIF(E$1:E35,A$2:A$70)=0,ROW(A$2:A$70))))))</f>
        <v/>
      </c>
      <c r="F36" t="str">
        <f t="shared" si="0"/>
        <v/>
      </c>
      <c r="G36" s="305" t="str">
        <f t="shared" si="1"/>
        <v/>
      </c>
    </row>
    <row r="37" spans="1:7">
      <c r="A37" t="str">
        <f>IF('Liste des bâtiments'!M40&lt;&gt;"",'Liste des bâtiments'!M40,"")</f>
        <v/>
      </c>
      <c r="D37" t="e">
        <f t="array" ref="D37">IF(ROWS(E$2:E37)&gt;COUNTIF(A$2:A$100,"&lt;&gt;"&amp;""),"",INDEX(A$1:A$100,SMALL(IF(A$2:A$100&lt;&gt;"",ROW(A$2:A$100)),ROWS(E$2:E37))))</f>
        <v>#NUM!</v>
      </c>
      <c r="E37" t="str">
        <f t="array" ref="E37">IF(ROWS(E$2:E37)&gt;SUM(IF(A$2:A$70&lt;&gt;"",(1/COUNTIF(A$2:A$70,A$2:A$70)))),"",INDEX(A$1:A$70,MIN(IF(A$2:A$70&lt;&gt;"",IF(COUNTIF(E$1:E36,A$2:A$70)=0,ROW(A$2:A$70))))))</f>
        <v/>
      </c>
      <c r="F37" t="str">
        <f t="shared" si="0"/>
        <v/>
      </c>
      <c r="G37" s="305" t="str">
        <f t="shared" si="1"/>
        <v/>
      </c>
    </row>
    <row r="38" spans="1:7">
      <c r="A38" t="str">
        <f>IF('Liste des bâtiments'!M41&lt;&gt;"",'Liste des bâtiments'!M41,"")</f>
        <v/>
      </c>
      <c r="D38" t="e">
        <f t="array" ref="D38">IF(ROWS(E$2:E38)&gt;COUNTIF(A$2:A$100,"&lt;&gt;"&amp;""),"",INDEX(A$1:A$100,SMALL(IF(A$2:A$100&lt;&gt;"",ROW(A$2:A$100)),ROWS(E$2:E38))))</f>
        <v>#NUM!</v>
      </c>
      <c r="E38" t="str">
        <f t="array" ref="E38">IF(ROWS(E$2:E38)&gt;SUM(IF(A$2:A$70&lt;&gt;"",(1/COUNTIF(A$2:A$70,A$2:A$70)))),"",INDEX(A$1:A$70,MIN(IF(A$2:A$70&lt;&gt;"",IF(COUNTIF(E$1:E37,A$2:A$70)=0,ROW(A$2:A$70))))))</f>
        <v/>
      </c>
      <c r="F38" t="str">
        <f t="shared" si="0"/>
        <v/>
      </c>
      <c r="G38" s="305" t="str">
        <f t="shared" si="1"/>
        <v/>
      </c>
    </row>
    <row r="39" spans="1:7">
      <c r="A39" t="str">
        <f>IF('Liste des bâtiments'!M42&lt;&gt;"",'Liste des bâtiments'!M42,"")</f>
        <v/>
      </c>
      <c r="D39" t="e">
        <f t="array" ref="D39">IF(ROWS(E$2:E39)&gt;COUNTIF(A$2:A$100,"&lt;&gt;"&amp;""),"",INDEX(A$1:A$100,SMALL(IF(A$2:A$100&lt;&gt;"",ROW(A$2:A$100)),ROWS(E$2:E39))))</f>
        <v>#NUM!</v>
      </c>
      <c r="E39" t="str">
        <f t="array" ref="E39">IF(ROWS(E$2:E39)&gt;SUM(IF(A$2:A$70&lt;&gt;"",(1/COUNTIF(A$2:A$70,A$2:A$70)))),"",INDEX(A$1:A$70,MIN(IF(A$2:A$70&lt;&gt;"",IF(COUNTIF(E$1:E38,A$2:A$70)=0,ROW(A$2:A$70))))))</f>
        <v/>
      </c>
      <c r="F39" t="str">
        <f t="shared" si="0"/>
        <v/>
      </c>
      <c r="G39" s="305" t="str">
        <f t="shared" si="1"/>
        <v/>
      </c>
    </row>
    <row r="40" spans="1:7">
      <c r="A40" t="str">
        <f>IF('Liste des bâtiments'!M43&lt;&gt;"",'Liste des bâtiments'!M43,"")</f>
        <v/>
      </c>
      <c r="D40" t="e">
        <f t="array" ref="D40">IF(ROWS(E$2:E40)&gt;COUNTIF(A$2:A$100,"&lt;&gt;"&amp;""),"",INDEX(A$1:A$100,SMALL(IF(A$2:A$100&lt;&gt;"",ROW(A$2:A$100)),ROWS(E$2:E40))))</f>
        <v>#NUM!</v>
      </c>
      <c r="E40" t="str">
        <f t="array" ref="E40">IF(ROWS(E$2:E40)&gt;SUM(IF(A$2:A$70&lt;&gt;"",(1/COUNTIF(A$2:A$70,A$2:A$70)))),"",INDEX(A$1:A$70,MIN(IF(A$2:A$70&lt;&gt;"",IF(COUNTIF(E$1:E39,A$2:A$70)=0,ROW(A$2:A$70))))))</f>
        <v/>
      </c>
      <c r="F40" t="str">
        <f t="shared" si="0"/>
        <v/>
      </c>
      <c r="G40" s="305" t="str">
        <f t="shared" si="1"/>
        <v/>
      </c>
    </row>
    <row r="41" spans="1:7">
      <c r="A41" t="str">
        <f>IF('Liste des bâtiments'!M44&lt;&gt;"",'Liste des bâtiments'!M44,"")</f>
        <v/>
      </c>
      <c r="D41" t="e">
        <f t="array" ref="D41">IF(ROWS(E$2:E41)&gt;COUNTIF(A$2:A$100,"&lt;&gt;"&amp;""),"",INDEX(A$1:A$100,SMALL(IF(A$2:A$100&lt;&gt;"",ROW(A$2:A$100)),ROWS(E$2:E41))))</f>
        <v>#NUM!</v>
      </c>
      <c r="E41" t="str">
        <f t="array" ref="E41">IF(ROWS(E$2:E41)&gt;SUM(IF(A$2:A$70&lt;&gt;"",(1/COUNTIF(A$2:A$70,A$2:A$70)))),"",INDEX(A$1:A$70,MIN(IF(A$2:A$70&lt;&gt;"",IF(COUNTIF(E$1:E40,A$2:A$70)=0,ROW(A$2:A$70))))))</f>
        <v/>
      </c>
      <c r="F41" t="str">
        <f t="shared" si="0"/>
        <v/>
      </c>
      <c r="G41" s="305" t="str">
        <f t="shared" si="1"/>
        <v/>
      </c>
    </row>
    <row r="42" spans="1:7">
      <c r="A42" t="str">
        <f>IF('Liste des bâtiments'!M45&lt;&gt;"",'Liste des bâtiments'!M45,"")</f>
        <v/>
      </c>
      <c r="D42" t="e">
        <f t="array" ref="D42">IF(ROWS(E$2:E42)&gt;COUNTIF(A$2:A$100,"&lt;&gt;"&amp;""),"",INDEX(A$1:A$100,SMALL(IF(A$2:A$100&lt;&gt;"",ROW(A$2:A$100)),ROWS(E$2:E42))))</f>
        <v>#NUM!</v>
      </c>
      <c r="E42" t="str">
        <f t="array" ref="E42">IF(ROWS(E$2:E42)&gt;SUM(IF(A$2:A$70&lt;&gt;"",(1/COUNTIF(A$2:A$70,A$2:A$70)))),"",INDEX(A$1:A$70,MIN(IF(A$2:A$70&lt;&gt;"",IF(COUNTIF(E$1:E41,A$2:A$70)=0,ROW(A$2:A$70))))))</f>
        <v/>
      </c>
      <c r="F42" t="str">
        <f t="shared" si="0"/>
        <v/>
      </c>
      <c r="G42" s="305" t="str">
        <f t="shared" si="1"/>
        <v/>
      </c>
    </row>
    <row r="43" spans="1:7">
      <c r="A43" t="str">
        <f>IF('Liste des bâtiments'!M46&lt;&gt;"",'Liste des bâtiments'!M46,"")</f>
        <v/>
      </c>
      <c r="D43" t="e">
        <f t="array" ref="D43">IF(ROWS(E$2:E43)&gt;COUNTIF(A$2:A$100,"&lt;&gt;"&amp;""),"",INDEX(A$1:A$100,SMALL(IF(A$2:A$100&lt;&gt;"",ROW(A$2:A$100)),ROWS(E$2:E43))))</f>
        <v>#NUM!</v>
      </c>
      <c r="E43" t="str">
        <f t="array" ref="E43">IF(ROWS(E$2:E43)&gt;SUM(IF(A$2:A$70&lt;&gt;"",(1/COUNTIF(A$2:A$70,A$2:A$70)))),"",INDEX(A$1:A$70,MIN(IF(A$2:A$70&lt;&gt;"",IF(COUNTIF(E$1:E42,A$2:A$70)=0,ROW(A$2:A$70))))))</f>
        <v/>
      </c>
      <c r="F43" t="str">
        <f t="shared" si="0"/>
        <v/>
      </c>
      <c r="G43" s="305" t="str">
        <f t="shared" si="1"/>
        <v/>
      </c>
    </row>
    <row r="44" spans="1:7">
      <c r="A44" t="str">
        <f>IF('Liste des bâtiments'!M47&lt;&gt;"",'Liste des bâtiments'!M47,"")</f>
        <v/>
      </c>
      <c r="D44" t="e">
        <f t="array" ref="D44">IF(ROWS(E$2:E44)&gt;COUNTIF(A$2:A$100,"&lt;&gt;"&amp;""),"",INDEX(A$1:A$100,SMALL(IF(A$2:A$100&lt;&gt;"",ROW(A$2:A$100)),ROWS(E$2:E44))))</f>
        <v>#NUM!</v>
      </c>
      <c r="E44" t="str">
        <f t="array" ref="E44">IF(ROWS(E$2:E44)&gt;SUM(IF(A$2:A$70&lt;&gt;"",(1/COUNTIF(A$2:A$70,A$2:A$70)))),"",INDEX(A$1:A$70,MIN(IF(A$2:A$70&lt;&gt;"",IF(COUNTIF(E$1:E43,A$2:A$70)=0,ROW(A$2:A$70))))))</f>
        <v/>
      </c>
      <c r="F44" t="str">
        <f t="shared" si="0"/>
        <v/>
      </c>
      <c r="G44" s="305" t="str">
        <f t="shared" si="1"/>
        <v/>
      </c>
    </row>
    <row r="45" spans="1:7">
      <c r="A45" t="str">
        <f>IF('Liste des bâtiments'!M48&lt;&gt;"",'Liste des bâtiments'!M48,"")</f>
        <v/>
      </c>
      <c r="D45" t="e">
        <f t="array" ref="D45">IF(ROWS(E$2:E45)&gt;COUNTIF(A$2:A$100,"&lt;&gt;"&amp;""),"",INDEX(A$1:A$100,SMALL(IF(A$2:A$100&lt;&gt;"",ROW(A$2:A$100)),ROWS(E$2:E45))))</f>
        <v>#NUM!</v>
      </c>
      <c r="E45" t="str">
        <f t="array" ref="E45">IF(ROWS(E$2:E45)&gt;SUM(IF(A$2:A$70&lt;&gt;"",(1/COUNTIF(A$2:A$70,A$2:A$70)))),"",INDEX(A$1:A$70,MIN(IF(A$2:A$70&lt;&gt;"",IF(COUNTIF(E$1:E44,A$2:A$70)=0,ROW(A$2:A$70))))))</f>
        <v/>
      </c>
      <c r="F45" t="str">
        <f t="shared" si="0"/>
        <v/>
      </c>
      <c r="G45" s="305" t="str">
        <f t="shared" si="1"/>
        <v/>
      </c>
    </row>
    <row r="46" spans="1:7">
      <c r="A46" t="str">
        <f>IF('Liste des bâtiments'!M49&lt;&gt;"",'Liste des bâtiments'!M49,"")</f>
        <v/>
      </c>
      <c r="D46" t="e">
        <f t="array" ref="D46">IF(ROWS(E$2:E46)&gt;COUNTIF(A$2:A$100,"&lt;&gt;"&amp;""),"",INDEX(A$1:A$100,SMALL(IF(A$2:A$100&lt;&gt;"",ROW(A$2:A$100)),ROWS(E$2:E46))))</f>
        <v>#NUM!</v>
      </c>
      <c r="E46" t="str">
        <f t="array" ref="E46">IF(ROWS(E$2:E46)&gt;SUM(IF(A$2:A$70&lt;&gt;"",(1/COUNTIF(A$2:A$70,A$2:A$70)))),"",INDEX(A$1:A$70,MIN(IF(A$2:A$70&lt;&gt;"",IF(COUNTIF(E$1:E45,A$2:A$70)=0,ROW(A$2:A$70))))))</f>
        <v/>
      </c>
      <c r="F46" t="str">
        <f t="shared" si="0"/>
        <v/>
      </c>
      <c r="G46" s="305" t="str">
        <f t="shared" si="1"/>
        <v/>
      </c>
    </row>
    <row r="47" spans="1:7">
      <c r="A47" t="str">
        <f>IF('Liste des bâtiments'!M50&lt;&gt;"",'Liste des bâtiments'!M50,"")</f>
        <v/>
      </c>
      <c r="D47" t="e">
        <f t="array" ref="D47">IF(ROWS(E$2:E47)&gt;COUNTIF(A$2:A$100,"&lt;&gt;"&amp;""),"",INDEX(A$1:A$100,SMALL(IF(A$2:A$100&lt;&gt;"",ROW(A$2:A$100)),ROWS(E$2:E47))))</f>
        <v>#NUM!</v>
      </c>
      <c r="E47" t="str">
        <f t="array" ref="E47">IF(ROWS(E$2:E47)&gt;SUM(IF(A$2:A$70&lt;&gt;"",(1/COUNTIF(A$2:A$70,A$2:A$70)))),"",INDEX(A$1:A$70,MIN(IF(A$2:A$70&lt;&gt;"",IF(COUNTIF(E$1:E46,A$2:A$70)=0,ROW(A$2:A$70))))))</f>
        <v/>
      </c>
      <c r="F47" t="str">
        <f t="shared" si="0"/>
        <v/>
      </c>
      <c r="G47" s="305" t="str">
        <f t="shared" si="1"/>
        <v/>
      </c>
    </row>
    <row r="48" spans="1:7">
      <c r="A48" t="str">
        <f>IF('Liste des bâtiments'!M51&lt;&gt;"",'Liste des bâtiments'!M51,"")</f>
        <v/>
      </c>
      <c r="D48" t="e">
        <f t="array" ref="D48">IF(ROWS(E$2:E48)&gt;COUNTIF(A$2:A$100,"&lt;&gt;"&amp;""),"",INDEX(A$1:A$100,SMALL(IF(A$2:A$100&lt;&gt;"",ROW(A$2:A$100)),ROWS(E$2:E48))))</f>
        <v>#NUM!</v>
      </c>
      <c r="E48" t="str">
        <f t="array" ref="E48">IF(ROWS(E$2:E48)&gt;SUM(IF(A$2:A$70&lt;&gt;"",(1/COUNTIF(A$2:A$70,A$2:A$70)))),"",INDEX(A$1:A$70,MIN(IF(A$2:A$70&lt;&gt;"",IF(COUNTIF(E$1:E47,A$2:A$70)=0,ROW(A$2:A$70))))))</f>
        <v/>
      </c>
      <c r="F48" t="str">
        <f t="shared" si="0"/>
        <v/>
      </c>
      <c r="G48" s="305" t="str">
        <f t="shared" si="1"/>
        <v/>
      </c>
    </row>
    <row r="49" spans="1:7">
      <c r="A49" t="str">
        <f>IF('Liste des bâtiments'!M52&lt;&gt;"",'Liste des bâtiments'!M52,"")</f>
        <v/>
      </c>
      <c r="D49" t="e">
        <f t="array" ref="D49">IF(ROWS(E$2:E49)&gt;COUNTIF(A$2:A$100,"&lt;&gt;"&amp;""),"",INDEX(A$1:A$100,SMALL(IF(A$2:A$100&lt;&gt;"",ROW(A$2:A$100)),ROWS(E$2:E49))))</f>
        <v>#NUM!</v>
      </c>
      <c r="E49" t="str">
        <f t="array" ref="E49">IF(ROWS(E$2:E49)&gt;SUM(IF(A$2:A$70&lt;&gt;"",(1/COUNTIF(A$2:A$70,A$2:A$70)))),"",INDEX(A$1:A$70,MIN(IF(A$2:A$70&lt;&gt;"",IF(COUNTIF(E$1:E48,A$2:A$70)=0,ROW(A$2:A$70))))))</f>
        <v/>
      </c>
      <c r="F49" t="str">
        <f t="shared" si="0"/>
        <v/>
      </c>
      <c r="G49" s="305" t="str">
        <f t="shared" si="1"/>
        <v/>
      </c>
    </row>
    <row r="50" spans="1:7">
      <c r="A50" t="str">
        <f>IF('Liste des bâtiments'!M53&lt;&gt;"",'Liste des bâtiments'!M53,"")</f>
        <v/>
      </c>
      <c r="D50" t="e">
        <f t="array" ref="D50">IF(ROWS(E$2:E50)&gt;COUNTIF(A$2:A$100,"&lt;&gt;"&amp;""),"",INDEX(A$1:A$100,SMALL(IF(A$2:A$100&lt;&gt;"",ROW(A$2:A$100)),ROWS(E$2:E50))))</f>
        <v>#NUM!</v>
      </c>
      <c r="E50" t="str">
        <f t="array" ref="E50">IF(ROWS(E$2:E50)&gt;SUM(IF(A$2:A$70&lt;&gt;"",(1/COUNTIF(A$2:A$70,A$2:A$70)))),"",INDEX(A$1:A$70,MIN(IF(A$2:A$70&lt;&gt;"",IF(COUNTIF(E$1:E49,A$2:A$70)=0,ROW(A$2:A$70))))))</f>
        <v/>
      </c>
      <c r="F50" t="str">
        <f t="shared" si="0"/>
        <v/>
      </c>
      <c r="G50" s="305" t="str">
        <f t="shared" si="1"/>
        <v/>
      </c>
    </row>
    <row r="51" spans="1:7">
      <c r="A51" t="str">
        <f>IF('Liste des bâtiments'!M54&lt;&gt;"",'Liste des bâtiments'!M54,"")</f>
        <v/>
      </c>
      <c r="D51" t="e">
        <f t="array" ref="D51">IF(ROWS(E$2:E51)&gt;COUNTIF(A$2:A$100,"&lt;&gt;"&amp;""),"",INDEX(A$1:A$100,SMALL(IF(A$2:A$100&lt;&gt;"",ROW(A$2:A$100)),ROWS(E$2:E51))))</f>
        <v>#NUM!</v>
      </c>
      <c r="E51" t="str">
        <f t="array" ref="E51">IF(ROWS(E$2:E51)&gt;SUM(IF(A$2:A$70&lt;&gt;"",(1/COUNTIF(A$2:A$70,A$2:A$70)))),"",INDEX(A$1:A$70,MIN(IF(A$2:A$70&lt;&gt;"",IF(COUNTIF(E$1:E50,A$2:A$70)=0,ROW(A$2:A$70))))))</f>
        <v/>
      </c>
      <c r="F51" t="str">
        <f t="shared" si="0"/>
        <v/>
      </c>
      <c r="G51" s="305" t="str">
        <f t="shared" si="1"/>
        <v/>
      </c>
    </row>
    <row r="52" spans="1:7">
      <c r="A52" t="str">
        <f>IF('Liste des bâtiments'!M55&lt;&gt;"",'Liste des bâtiments'!M55,"")</f>
        <v/>
      </c>
      <c r="D52" t="e">
        <f t="array" ref="D52">IF(ROWS(E$2:E52)&gt;COUNTIF(A$2:A$100,"&lt;&gt;"&amp;""),"",INDEX(A$1:A$100,SMALL(IF(A$2:A$100&lt;&gt;"",ROW(A$2:A$100)),ROWS(E$2:E52))))</f>
        <v>#NUM!</v>
      </c>
      <c r="E52" t="str">
        <f t="array" ref="E52">IF(ROWS(E$2:E52)&gt;SUM(IF(A$2:A$70&lt;&gt;"",(1/COUNTIF(A$2:A$70,A$2:A$70)))),"",INDEX(A$1:A$70,MIN(IF(A$2:A$70&lt;&gt;"",IF(COUNTIF(E$1:E51,A$2:A$70)=0,ROW(A$2:A$70))))))</f>
        <v/>
      </c>
      <c r="F52" t="str">
        <f t="shared" si="0"/>
        <v/>
      </c>
      <c r="G52" s="305" t="str">
        <f t="shared" si="1"/>
        <v/>
      </c>
    </row>
    <row r="53" spans="1:7">
      <c r="A53" t="str">
        <f>IF('Liste des bâtiments'!M56&lt;&gt;"",'Liste des bâtiments'!M56,"")</f>
        <v/>
      </c>
      <c r="D53" t="e">
        <f t="array" ref="D53">IF(ROWS(E$2:E53)&gt;COUNTIF(A$2:A$100,"&lt;&gt;"&amp;""),"",INDEX(A$1:A$100,SMALL(IF(A$2:A$100&lt;&gt;"",ROW(A$2:A$100)),ROWS(E$2:E53))))</f>
        <v>#NUM!</v>
      </c>
      <c r="E53" t="str">
        <f t="array" ref="E53">IF(ROWS(E$2:E53)&gt;SUM(IF(A$2:A$70&lt;&gt;"",(1/COUNTIF(A$2:A$70,A$2:A$70)))),"",INDEX(A$1:A$70,MIN(IF(A$2:A$70&lt;&gt;"",IF(COUNTIF(E$1:E52,A$2:A$70)=0,ROW(A$2:A$70))))))</f>
        <v/>
      </c>
      <c r="F53" t="str">
        <f t="shared" si="0"/>
        <v/>
      </c>
      <c r="G53" s="305" t="str">
        <f t="shared" si="1"/>
        <v/>
      </c>
    </row>
    <row r="54" spans="1:7">
      <c r="A54" t="str">
        <f>IF('Liste des bâtiments'!M57&lt;&gt;"",'Liste des bâtiments'!M57,"")</f>
        <v/>
      </c>
      <c r="D54" t="e">
        <f t="array" ref="D54">IF(ROWS(E$2:E54)&gt;COUNTIF(A$2:A$100,"&lt;&gt;"&amp;""),"",INDEX(A$1:A$100,SMALL(IF(A$2:A$100&lt;&gt;"",ROW(A$2:A$100)),ROWS(E$2:E54))))</f>
        <v>#NUM!</v>
      </c>
      <c r="E54" t="str">
        <f t="array" ref="E54">IF(ROWS(E$2:E54)&gt;SUM(IF(A$2:A$70&lt;&gt;"",(1/COUNTIF(A$2:A$70,A$2:A$70)))),"",INDEX(A$1:A$70,MIN(IF(A$2:A$70&lt;&gt;"",IF(COUNTIF(E$1:E53,A$2:A$70)=0,ROW(A$2:A$70))))))</f>
        <v/>
      </c>
      <c r="F54" t="str">
        <f t="shared" si="0"/>
        <v/>
      </c>
      <c r="G54" s="305" t="str">
        <f t="shared" si="1"/>
        <v/>
      </c>
    </row>
    <row r="55" spans="1:7">
      <c r="A55" t="str">
        <f>IF('Liste des bâtiments'!M58&lt;&gt;"",'Liste des bâtiments'!M58,"")</f>
        <v/>
      </c>
      <c r="D55" t="e">
        <f t="array" ref="D55">IF(ROWS(E$2:E55)&gt;COUNTIF(A$2:A$100,"&lt;&gt;"&amp;""),"",INDEX(A$1:A$100,SMALL(IF(A$2:A$100&lt;&gt;"",ROW(A$2:A$100)),ROWS(E$2:E55))))</f>
        <v>#NUM!</v>
      </c>
      <c r="E55" t="str">
        <f t="array" ref="E55">IF(ROWS(E$2:E55)&gt;SUM(IF(A$2:A$70&lt;&gt;"",(1/COUNTIF(A$2:A$70,A$2:A$70)))),"",INDEX(A$1:A$70,MIN(IF(A$2:A$70&lt;&gt;"",IF(COUNTIF(E$1:E54,A$2:A$70)=0,ROW(A$2:A$70))))))</f>
        <v/>
      </c>
      <c r="F55" t="str">
        <f t="shared" si="0"/>
        <v/>
      </c>
      <c r="G55" s="305" t="str">
        <f t="shared" si="1"/>
        <v/>
      </c>
    </row>
    <row r="56" spans="1:7">
      <c r="A56" t="str">
        <f>IF('Liste des bâtiments'!M59&lt;&gt;"",'Liste des bâtiments'!M59,"")</f>
        <v/>
      </c>
      <c r="D56" t="e">
        <f t="array" ref="D56">IF(ROWS(E$2:E56)&gt;COUNTIF(A$2:A$100,"&lt;&gt;"&amp;""),"",INDEX(A$1:A$100,SMALL(IF(A$2:A$100&lt;&gt;"",ROW(A$2:A$100)),ROWS(E$2:E56))))</f>
        <v>#NUM!</v>
      </c>
      <c r="E56" t="str">
        <f t="array" ref="E56">IF(ROWS(E$2:E56)&gt;SUM(IF(A$2:A$70&lt;&gt;"",(1/COUNTIF(A$2:A$70,A$2:A$70)))),"",INDEX(A$1:A$70,MIN(IF(A$2:A$70&lt;&gt;"",IF(COUNTIF(E$1:E55,A$2:A$70)=0,ROW(A$2:A$70))))))</f>
        <v/>
      </c>
      <c r="F56" t="str">
        <f t="shared" si="0"/>
        <v/>
      </c>
      <c r="G56" s="305" t="str">
        <f t="shared" si="1"/>
        <v/>
      </c>
    </row>
    <row r="57" spans="1:7">
      <c r="A57" t="str">
        <f>IF('Liste des bâtiments'!M60&lt;&gt;"",'Liste des bâtiments'!M60,"")</f>
        <v/>
      </c>
      <c r="D57" t="e">
        <f t="array" ref="D57">IF(ROWS(E$2:E57)&gt;COUNTIF(A$2:A$100,"&lt;&gt;"&amp;""),"",INDEX(A$1:A$100,SMALL(IF(A$2:A$100&lt;&gt;"",ROW(A$2:A$100)),ROWS(E$2:E57))))</f>
        <v>#NUM!</v>
      </c>
      <c r="E57" t="str">
        <f t="array" ref="E57">IF(ROWS(E$2:E57)&gt;SUM(IF(A$2:A$70&lt;&gt;"",(1/COUNTIF(A$2:A$70,A$2:A$70)))),"",INDEX(A$1:A$70,MIN(IF(A$2:A$70&lt;&gt;"",IF(COUNTIF(E$1:E56,A$2:A$70)=0,ROW(A$2:A$70))))))</f>
        <v/>
      </c>
      <c r="F57" t="str">
        <f t="shared" si="0"/>
        <v/>
      </c>
      <c r="G57" s="305" t="str">
        <f t="shared" si="1"/>
        <v/>
      </c>
    </row>
    <row r="58" spans="1:7">
      <c r="A58" t="str">
        <f>IF('Liste des bâtiments'!M61&lt;&gt;"",'Liste des bâtiments'!M61,"")</f>
        <v/>
      </c>
      <c r="D58" t="e">
        <f t="array" ref="D58">IF(ROWS(E$2:E58)&gt;COUNTIF(A$2:A$100,"&lt;&gt;"&amp;""),"",INDEX(A$1:A$100,SMALL(IF(A$2:A$100&lt;&gt;"",ROW(A$2:A$100)),ROWS(E$2:E58))))</f>
        <v>#NUM!</v>
      </c>
      <c r="E58" t="str">
        <f t="array" ref="E58">IF(ROWS(E$2:E58)&gt;SUM(IF(A$2:A$70&lt;&gt;"",(1/COUNTIF(A$2:A$70,A$2:A$70)))),"",INDEX(A$1:A$70,MIN(IF(A$2:A$70&lt;&gt;"",IF(COUNTIF(E$1:E57,A$2:A$70)=0,ROW(A$2:A$70))))))</f>
        <v/>
      </c>
      <c r="F58" t="str">
        <f t="shared" si="0"/>
        <v/>
      </c>
      <c r="G58" s="305" t="str">
        <f t="shared" si="1"/>
        <v/>
      </c>
    </row>
    <row r="59" spans="1:7">
      <c r="A59" t="str">
        <f>IF('Liste des bâtiments'!M62&lt;&gt;"",'Liste des bâtiments'!M62,"")</f>
        <v/>
      </c>
      <c r="D59" t="e">
        <f t="array" ref="D59">IF(ROWS(E$2:E59)&gt;COUNTIF(A$2:A$100,"&lt;&gt;"&amp;""),"",INDEX(A$1:A$100,SMALL(IF(A$2:A$100&lt;&gt;"",ROW(A$2:A$100)),ROWS(E$2:E59))))</f>
        <v>#NUM!</v>
      </c>
      <c r="E59" t="str">
        <f t="array" ref="E59">IF(ROWS(E$2:E59)&gt;SUM(IF(A$2:A$70&lt;&gt;"",(1/COUNTIF(A$2:A$70,A$2:A$70)))),"",INDEX(A$1:A$70,MIN(IF(A$2:A$70&lt;&gt;"",IF(COUNTIF(E$1:E58,A$2:A$70)=0,ROW(A$2:A$70))))))</f>
        <v/>
      </c>
      <c r="F59" t="str">
        <f t="shared" si="0"/>
        <v/>
      </c>
      <c r="G59" s="305" t="str">
        <f t="shared" si="1"/>
        <v/>
      </c>
    </row>
    <row r="60" spans="1:7">
      <c r="A60" t="str">
        <f>IF('Liste des bâtiments'!M63&lt;&gt;"",'Liste des bâtiments'!M63,"")</f>
        <v/>
      </c>
      <c r="D60" t="e">
        <f t="array" ref="D60">IF(ROWS(E$2:E60)&gt;COUNTIF(A$2:A$100,"&lt;&gt;"&amp;""),"",INDEX(A$1:A$100,SMALL(IF(A$2:A$100&lt;&gt;"",ROW(A$2:A$100)),ROWS(E$2:E60))))</f>
        <v>#NUM!</v>
      </c>
      <c r="E60" t="str">
        <f t="array" ref="E60">IF(ROWS(E$2:E60)&gt;SUM(IF(A$2:A$70&lt;&gt;"",(1/COUNTIF(A$2:A$70,A$2:A$70)))),"",INDEX(A$1:A$70,MIN(IF(A$2:A$70&lt;&gt;"",IF(COUNTIF(E$1:E59,A$2:A$70)=0,ROW(A$2:A$70))))))</f>
        <v/>
      </c>
      <c r="F60" t="str">
        <f t="shared" si="0"/>
        <v/>
      </c>
      <c r="G60" s="305" t="str">
        <f t="shared" si="1"/>
        <v/>
      </c>
    </row>
    <row r="61" spans="1:7">
      <c r="A61" t="str">
        <f>IF('Liste des bâtiments'!M64&lt;&gt;"",'Liste des bâtiments'!M64,"")</f>
        <v/>
      </c>
      <c r="D61" t="e">
        <f t="array" ref="D61">IF(ROWS(E$2:E61)&gt;COUNTIF(A$2:A$100,"&lt;&gt;"&amp;""),"",INDEX(A$1:A$100,SMALL(IF(A$2:A$100&lt;&gt;"",ROW(A$2:A$100)),ROWS(E$2:E61))))</f>
        <v>#NUM!</v>
      </c>
      <c r="E61" t="str">
        <f t="array" ref="E61">IF(ROWS(E$2:E61)&gt;SUM(IF(A$2:A$70&lt;&gt;"",(1/COUNTIF(A$2:A$70,A$2:A$70)))),"",INDEX(A$1:A$70,MIN(IF(A$2:A$70&lt;&gt;"",IF(COUNTIF(E$1:E60,A$2:A$70)=0,ROW(A$2:A$70))))))</f>
        <v/>
      </c>
      <c r="F61" t="str">
        <f t="shared" si="0"/>
        <v/>
      </c>
      <c r="G61" s="305" t="str">
        <f t="shared" si="1"/>
        <v/>
      </c>
    </row>
    <row r="62" spans="1:7">
      <c r="A62" t="str">
        <f>IF('Liste des bâtiments'!M65&lt;&gt;"",'Liste des bâtiments'!M65,"")</f>
        <v/>
      </c>
      <c r="D62" t="e">
        <f t="array" ref="D62">IF(ROWS(E$2:E62)&gt;COUNTIF(A$2:A$100,"&lt;&gt;"&amp;""),"",INDEX(A$1:A$100,SMALL(IF(A$2:A$100&lt;&gt;"",ROW(A$2:A$100)),ROWS(E$2:E62))))</f>
        <v>#NUM!</v>
      </c>
      <c r="E62" t="str">
        <f t="array" ref="E62">IF(ROWS(E$2:E62)&gt;SUM(IF(A$2:A$70&lt;&gt;"",(1/COUNTIF(A$2:A$70,A$2:A$70)))),"",INDEX(A$1:A$70,MIN(IF(A$2:A$70&lt;&gt;"",IF(COUNTIF(E$1:E61,A$2:A$70)=0,ROW(A$2:A$70))))))</f>
        <v/>
      </c>
      <c r="F62" t="str">
        <f t="shared" si="0"/>
        <v/>
      </c>
      <c r="G62" s="305" t="str">
        <f t="shared" si="1"/>
        <v/>
      </c>
    </row>
    <row r="63" spans="1:7">
      <c r="A63" t="str">
        <f>IF('Liste des bâtiments'!M66&lt;&gt;"",'Liste des bâtiments'!M66,"")</f>
        <v/>
      </c>
      <c r="D63" t="e">
        <f t="array" ref="D63">IF(ROWS(E$2:E63)&gt;COUNTIF(A$2:A$100,"&lt;&gt;"&amp;""),"",INDEX(A$1:A$100,SMALL(IF(A$2:A$100&lt;&gt;"",ROW(A$2:A$100)),ROWS(E$2:E63))))</f>
        <v>#NUM!</v>
      </c>
      <c r="E63" t="str">
        <f t="array" ref="E63">IF(ROWS(E$2:E63)&gt;SUM(IF(A$2:A$70&lt;&gt;"",(1/COUNTIF(A$2:A$70,A$2:A$70)))),"",INDEX(A$1:A$70,MIN(IF(A$2:A$70&lt;&gt;"",IF(COUNTIF(E$1:E62,A$2:A$70)=0,ROW(A$2:A$70))))))</f>
        <v/>
      </c>
      <c r="F63" t="str">
        <f t="shared" si="0"/>
        <v/>
      </c>
      <c r="G63" s="305" t="str">
        <f t="shared" si="1"/>
        <v/>
      </c>
    </row>
    <row r="64" spans="1:7">
      <c r="A64" t="str">
        <f>IF('Liste des bâtiments'!M67&lt;&gt;"",'Liste des bâtiments'!M67,"")</f>
        <v/>
      </c>
      <c r="D64" t="e">
        <f t="array" ref="D64">IF(ROWS(E$2:E64)&gt;COUNTIF(A$2:A$100,"&lt;&gt;"&amp;""),"",INDEX(A$1:A$100,SMALL(IF(A$2:A$100&lt;&gt;"",ROW(A$2:A$100)),ROWS(E$2:E64))))</f>
        <v>#NUM!</v>
      </c>
      <c r="E64" t="str">
        <f t="array" ref="E64">IF(ROWS(E$2:E64)&gt;SUM(IF(A$2:A$70&lt;&gt;"",(1/COUNTIF(A$2:A$70,A$2:A$70)))),"",INDEX(A$1:A$70,MIN(IF(A$2:A$70&lt;&gt;"",IF(COUNTIF(E$1:E63,A$2:A$70)=0,ROW(A$2:A$70))))))</f>
        <v/>
      </c>
      <c r="F64" t="str">
        <f t="shared" si="0"/>
        <v/>
      </c>
      <c r="G64" s="305" t="str">
        <f t="shared" si="1"/>
        <v/>
      </c>
    </row>
    <row r="65" spans="1:7">
      <c r="A65" t="str">
        <f>IF('Liste des bâtiments'!M68&lt;&gt;"",'Liste des bâtiments'!M68,"")</f>
        <v/>
      </c>
      <c r="D65" t="e">
        <f t="array" ref="D65">IF(ROWS(E$2:E65)&gt;COUNTIF(A$2:A$100,"&lt;&gt;"&amp;""),"",INDEX(A$1:A$100,SMALL(IF(A$2:A$100&lt;&gt;"",ROW(A$2:A$100)),ROWS(E$2:E65))))</f>
        <v>#NUM!</v>
      </c>
      <c r="E65" t="str">
        <f t="array" ref="E65">IF(ROWS(E$2:E65)&gt;SUM(IF(A$2:A$70&lt;&gt;"",(1/COUNTIF(A$2:A$70,A$2:A$70)))),"",INDEX(A$1:A$70,MIN(IF(A$2:A$70&lt;&gt;"",IF(COUNTIF(E$1:E64,A$2:A$70)=0,ROW(A$2:A$70))))))</f>
        <v/>
      </c>
      <c r="F65" t="str">
        <f t="shared" si="0"/>
        <v/>
      </c>
      <c r="G65" s="305" t="str">
        <f t="shared" si="1"/>
        <v/>
      </c>
    </row>
    <row r="66" spans="1:7">
      <c r="A66" t="str">
        <f>IF('Liste des bâtiments'!M69&lt;&gt;"",'Liste des bâtiments'!M69,"")</f>
        <v/>
      </c>
      <c r="D66" t="e">
        <f t="array" ref="D66">IF(ROWS(E$2:E66)&gt;COUNTIF(A$2:A$100,"&lt;&gt;"&amp;""),"",INDEX(A$1:A$100,SMALL(IF(A$2:A$100&lt;&gt;"",ROW(A$2:A$100)),ROWS(E$2:E66))))</f>
        <v>#NUM!</v>
      </c>
      <c r="E66" t="str">
        <f t="array" ref="E66">IF(ROWS(E$2:E66)&gt;SUM(IF(A$2:A$70&lt;&gt;"",(1/COUNTIF(A$2:A$70,A$2:A$70)))),"",INDEX(A$1:A$70,MIN(IF(A$2:A$70&lt;&gt;"",IF(COUNTIF(E$1:E65,A$2:A$70)=0,ROW(A$2:A$70))))))</f>
        <v/>
      </c>
      <c r="F66" t="str">
        <f t="shared" si="0"/>
        <v/>
      </c>
      <c r="G66" s="305" t="str">
        <f t="shared" si="1"/>
        <v/>
      </c>
    </row>
    <row r="67" spans="1:7">
      <c r="A67" t="str">
        <f>IF('Liste des bâtiments'!M70&lt;&gt;"",'Liste des bâtiments'!M70,"")</f>
        <v/>
      </c>
      <c r="D67" t="e">
        <f t="array" ref="D67">IF(ROWS(E$2:E67)&gt;COUNTIF(A$2:A$100,"&lt;&gt;"&amp;""),"",INDEX(A$1:A$100,SMALL(IF(A$2:A$100&lt;&gt;"",ROW(A$2:A$100)),ROWS(E$2:E67))))</f>
        <v>#NUM!</v>
      </c>
      <c r="E67" t="str">
        <f t="array" ref="E67">IF(ROWS(E$2:E67)&gt;SUM(IF(A$2:A$70&lt;&gt;"",(1/COUNTIF(A$2:A$70,A$2:A$70)))),"",INDEX(A$1:A$70,MIN(IF(A$2:A$70&lt;&gt;"",IF(COUNTIF(E$1:E66,A$2:A$70)=0,ROW(A$2:A$70))))))</f>
        <v/>
      </c>
      <c r="F67" t="str">
        <f t="shared" ref="F67:F100" si="2">IFERROR(D67,"")</f>
        <v/>
      </c>
      <c r="G67" s="305" t="str">
        <f t="shared" ref="G67:G100" si="3">IF(F67&lt;&gt;0,F67,"")</f>
        <v/>
      </c>
    </row>
    <row r="68" spans="1:7">
      <c r="A68" t="str">
        <f>IF('Liste des bâtiments'!M71&lt;&gt;"",'Liste des bâtiments'!M71,"")</f>
        <v/>
      </c>
      <c r="D68" t="e">
        <f t="array" ref="D68">IF(ROWS(E$2:E68)&gt;COUNTIF(A$2:A$100,"&lt;&gt;"&amp;""),"",INDEX(A$1:A$100,SMALL(IF(A$2:A$100&lt;&gt;"",ROW(A$2:A$100)),ROWS(E$2:E68))))</f>
        <v>#NUM!</v>
      </c>
      <c r="E68" t="str">
        <f t="array" ref="E68">IF(ROWS(E$2:E68)&gt;SUM(IF(A$2:A$70&lt;&gt;"",(1/COUNTIF(A$2:A$70,A$2:A$70)))),"",INDEX(A$1:A$70,MIN(IF(A$2:A$70&lt;&gt;"",IF(COUNTIF(E$1:E67,A$2:A$70)=0,ROW(A$2:A$70))))))</f>
        <v/>
      </c>
      <c r="F68" t="str">
        <f t="shared" si="2"/>
        <v/>
      </c>
      <c r="G68" s="305" t="str">
        <f t="shared" si="3"/>
        <v/>
      </c>
    </row>
    <row r="69" spans="1:7">
      <c r="A69" t="str">
        <f>IF('Liste des bâtiments'!M72&lt;&gt;"",'Liste des bâtiments'!M72,"")</f>
        <v/>
      </c>
      <c r="D69" t="e">
        <f t="array" ref="D69">IF(ROWS(E$2:E69)&gt;COUNTIF(A$2:A$100,"&lt;&gt;"&amp;""),"",INDEX(A$1:A$100,SMALL(IF(A$2:A$100&lt;&gt;"",ROW(A$2:A$100)),ROWS(E$2:E69))))</f>
        <v>#NUM!</v>
      </c>
      <c r="E69" t="str">
        <f t="array" ref="E69">IF(ROWS(E$2:E69)&gt;SUM(IF(A$2:A$70&lt;&gt;"",(1/COUNTIF(A$2:A$70,A$2:A$70)))),"",INDEX(A$1:A$70,MIN(IF(A$2:A$70&lt;&gt;"",IF(COUNTIF(E$1:E68,A$2:A$70)=0,ROW(A$2:A$70))))))</f>
        <v/>
      </c>
      <c r="F69" t="str">
        <f t="shared" si="2"/>
        <v/>
      </c>
      <c r="G69" s="305" t="str">
        <f t="shared" si="3"/>
        <v/>
      </c>
    </row>
    <row r="70" spans="1:7">
      <c r="A70" t="str">
        <f>IF('Liste des bâtiments'!M73&lt;&gt;"",'Liste des bâtiments'!M73,"")</f>
        <v/>
      </c>
      <c r="D70" t="e">
        <f t="array" ref="D70">IF(ROWS(E$2:E70)&gt;COUNTIF(A$2:A$100,"&lt;&gt;"&amp;""),"",INDEX(A$1:A$100,SMALL(IF(A$2:A$100&lt;&gt;"",ROW(A$2:A$100)),ROWS(E$2:E70))))</f>
        <v>#NUM!</v>
      </c>
      <c r="E70" t="str">
        <f t="array" ref="E70">IF(ROWS(E$2:E70)&gt;SUM(IF(A$2:A$70&lt;&gt;"",(1/COUNTIF(A$2:A$70,A$2:A$70)))),"",INDEX(A$1:A$70,MIN(IF(A$2:A$70&lt;&gt;"",IF(COUNTIF(E$1:E69,A$2:A$70)=0,ROW(A$2:A$70))))))</f>
        <v/>
      </c>
      <c r="F70" t="str">
        <f t="shared" si="2"/>
        <v/>
      </c>
      <c r="G70" s="305" t="str">
        <f t="shared" si="3"/>
        <v/>
      </c>
    </row>
    <row r="71" spans="1:7">
      <c r="A71" t="str">
        <f>IF('Liste des bâtiments'!M74&lt;&gt;"",'Liste des bâtiments'!M74,"")</f>
        <v/>
      </c>
      <c r="D71" t="e">
        <f t="array" ref="D71">IF(ROWS(E$2:E71)&gt;COUNTIF(A$2:A$100,"&lt;&gt;"&amp;""),"",INDEX(A$1:A$100,SMALL(IF(A$2:A$100&lt;&gt;"",ROW(A$2:A$100)),ROWS(E$2:E71))))</f>
        <v>#NUM!</v>
      </c>
      <c r="F71" t="str">
        <f t="shared" si="2"/>
        <v/>
      </c>
      <c r="G71" s="305" t="str">
        <f t="shared" si="3"/>
        <v/>
      </c>
    </row>
    <row r="72" spans="1:7">
      <c r="A72" t="str">
        <f>IF('Liste des bâtiments'!M75&lt;&gt;"",'Liste des bâtiments'!M75,"")</f>
        <v/>
      </c>
      <c r="D72" t="e">
        <f t="array" ref="D72">IF(ROWS(E$2:E72)&gt;COUNTIF(A$2:A$100,"&lt;&gt;"&amp;""),"",INDEX(A$1:A$100,SMALL(IF(A$2:A$100&lt;&gt;"",ROW(A$2:A$100)),ROWS(E$2:E72))))</f>
        <v>#NUM!</v>
      </c>
      <c r="F72" t="str">
        <f t="shared" si="2"/>
        <v/>
      </c>
      <c r="G72" s="305" t="str">
        <f t="shared" si="3"/>
        <v/>
      </c>
    </row>
    <row r="73" spans="1:7">
      <c r="A73" t="str">
        <f>IF('Liste des bâtiments'!M76&lt;&gt;"",'Liste des bâtiments'!M76,"")</f>
        <v/>
      </c>
      <c r="D73" t="e">
        <f t="array" ref="D73">IF(ROWS(E$2:E73)&gt;COUNTIF(A$2:A$100,"&lt;&gt;"&amp;""),"",INDEX(A$1:A$100,SMALL(IF(A$2:A$100&lt;&gt;"",ROW(A$2:A$100)),ROWS(E$2:E73))))</f>
        <v>#NUM!</v>
      </c>
      <c r="F73" t="str">
        <f t="shared" si="2"/>
        <v/>
      </c>
      <c r="G73" s="305" t="str">
        <f t="shared" si="3"/>
        <v/>
      </c>
    </row>
    <row r="74" spans="1:7">
      <c r="A74" t="str">
        <f>IF('Liste des bâtiments'!M77&lt;&gt;"",'Liste des bâtiments'!M77,"")</f>
        <v/>
      </c>
      <c r="D74" t="e">
        <f t="array" ref="D74">IF(ROWS(E$2:E74)&gt;COUNTIF(A$2:A$100,"&lt;&gt;"&amp;""),"",INDEX(A$1:A$100,SMALL(IF(A$2:A$100&lt;&gt;"",ROW(A$2:A$100)),ROWS(E$2:E74))))</f>
        <v>#NUM!</v>
      </c>
      <c r="F74" t="str">
        <f t="shared" si="2"/>
        <v/>
      </c>
      <c r="G74" s="305" t="str">
        <f t="shared" si="3"/>
        <v/>
      </c>
    </row>
    <row r="75" spans="1:7">
      <c r="A75" t="str">
        <f>IF('Liste des bâtiments'!M78&lt;&gt;"",'Liste des bâtiments'!M78,"")</f>
        <v/>
      </c>
      <c r="D75" t="e">
        <f t="array" ref="D75">IF(ROWS(E$2:E75)&gt;COUNTIF(A$2:A$100,"&lt;&gt;"&amp;""),"",INDEX(A$1:A$100,SMALL(IF(A$2:A$100&lt;&gt;"",ROW(A$2:A$100)),ROWS(E$2:E75))))</f>
        <v>#NUM!</v>
      </c>
      <c r="F75" t="str">
        <f t="shared" si="2"/>
        <v/>
      </c>
      <c r="G75" s="305" t="str">
        <f t="shared" si="3"/>
        <v/>
      </c>
    </row>
    <row r="76" spans="1:7">
      <c r="A76" t="str">
        <f>IF('Liste des bâtiments'!M79&lt;&gt;"",'Liste des bâtiments'!M79,"")</f>
        <v/>
      </c>
      <c r="D76" t="e">
        <f t="array" ref="D76">IF(ROWS(E$2:E76)&gt;COUNTIF(A$2:A$100,"&lt;&gt;"&amp;""),"",INDEX(A$1:A$100,SMALL(IF(A$2:A$100&lt;&gt;"",ROW(A$2:A$100)),ROWS(E$2:E76))))</f>
        <v>#NUM!</v>
      </c>
      <c r="F76" t="str">
        <f t="shared" si="2"/>
        <v/>
      </c>
      <c r="G76" s="305" t="str">
        <f t="shared" si="3"/>
        <v/>
      </c>
    </row>
    <row r="77" spans="1:7">
      <c r="A77" t="str">
        <f>IF('Liste des bâtiments'!M80&lt;&gt;"",'Liste des bâtiments'!M80,"")</f>
        <v/>
      </c>
      <c r="D77" t="e">
        <f t="array" ref="D77">IF(ROWS(E$2:E77)&gt;COUNTIF(A$2:A$100,"&lt;&gt;"&amp;""),"",INDEX(A$1:A$100,SMALL(IF(A$2:A$100&lt;&gt;"",ROW(A$2:A$100)),ROWS(E$2:E77))))</f>
        <v>#NUM!</v>
      </c>
      <c r="F77" t="str">
        <f t="shared" si="2"/>
        <v/>
      </c>
      <c r="G77" s="305" t="str">
        <f t="shared" si="3"/>
        <v/>
      </c>
    </row>
    <row r="78" spans="1:7">
      <c r="A78" t="str">
        <f>IF('Liste des bâtiments'!M81&lt;&gt;"",'Liste des bâtiments'!M81,"")</f>
        <v/>
      </c>
      <c r="D78" t="e">
        <f t="array" ref="D78">IF(ROWS(E$2:E78)&gt;COUNTIF(A$2:A$100,"&lt;&gt;"&amp;""),"",INDEX(A$1:A$100,SMALL(IF(A$2:A$100&lt;&gt;"",ROW(A$2:A$100)),ROWS(E$2:E78))))</f>
        <v>#NUM!</v>
      </c>
      <c r="F78" t="str">
        <f t="shared" si="2"/>
        <v/>
      </c>
      <c r="G78" s="305" t="str">
        <f t="shared" si="3"/>
        <v/>
      </c>
    </row>
    <row r="79" spans="1:7">
      <c r="A79" t="str">
        <f>IF('Liste des bâtiments'!M82&lt;&gt;"",'Liste des bâtiments'!M82,"")</f>
        <v/>
      </c>
      <c r="D79" t="e">
        <f t="array" ref="D79">IF(ROWS(E$2:E79)&gt;COUNTIF(A$2:A$100,"&lt;&gt;"&amp;""),"",INDEX(A$1:A$100,SMALL(IF(A$2:A$100&lt;&gt;"",ROW(A$2:A$100)),ROWS(E$2:E79))))</f>
        <v>#NUM!</v>
      </c>
      <c r="F79" t="str">
        <f t="shared" si="2"/>
        <v/>
      </c>
      <c r="G79" s="305" t="str">
        <f t="shared" si="3"/>
        <v/>
      </c>
    </row>
    <row r="80" spans="1:7">
      <c r="A80" t="str">
        <f>IF('Liste des bâtiments'!M83&lt;&gt;"",'Liste des bâtiments'!M83,"")</f>
        <v/>
      </c>
      <c r="D80" t="e">
        <f t="array" ref="D80">IF(ROWS(E$2:E80)&gt;COUNTIF(A$2:A$100,"&lt;&gt;"&amp;""),"",INDEX(A$1:A$100,SMALL(IF(A$2:A$100&lt;&gt;"",ROW(A$2:A$100)),ROWS(E$2:E80))))</f>
        <v>#NUM!</v>
      </c>
      <c r="F80" t="str">
        <f t="shared" si="2"/>
        <v/>
      </c>
      <c r="G80" s="305" t="str">
        <f t="shared" si="3"/>
        <v/>
      </c>
    </row>
    <row r="81" spans="1:7">
      <c r="A81" t="str">
        <f>IF('Liste des bâtiments'!M84&lt;&gt;"",'Liste des bâtiments'!M84,"")</f>
        <v/>
      </c>
      <c r="D81" t="e">
        <f t="array" ref="D81">IF(ROWS(E$2:E81)&gt;COUNTIF(A$2:A$100,"&lt;&gt;"&amp;""),"",INDEX(A$1:A$100,SMALL(IF(A$2:A$100&lt;&gt;"",ROW(A$2:A$100)),ROWS(E$2:E81))))</f>
        <v>#NUM!</v>
      </c>
      <c r="F81" t="str">
        <f t="shared" si="2"/>
        <v/>
      </c>
      <c r="G81" s="305" t="str">
        <f t="shared" si="3"/>
        <v/>
      </c>
    </row>
    <row r="82" spans="1:7">
      <c r="A82" t="str">
        <f>IF('Liste des bâtiments'!M85&lt;&gt;"",'Liste des bâtiments'!M85,"")</f>
        <v/>
      </c>
      <c r="D82" t="e">
        <f t="array" ref="D82">IF(ROWS(E$2:E82)&gt;COUNTIF(A$2:A$100,"&lt;&gt;"&amp;""),"",INDEX(A$1:A$100,SMALL(IF(A$2:A$100&lt;&gt;"",ROW(A$2:A$100)),ROWS(E$2:E82))))</f>
        <v>#NUM!</v>
      </c>
      <c r="F82" t="str">
        <f t="shared" si="2"/>
        <v/>
      </c>
      <c r="G82" s="305" t="str">
        <f t="shared" si="3"/>
        <v/>
      </c>
    </row>
    <row r="83" spans="1:7">
      <c r="A83" t="str">
        <f>IF('Liste des bâtiments'!M86&lt;&gt;"",'Liste des bâtiments'!M86,"")</f>
        <v/>
      </c>
      <c r="D83" t="e">
        <f t="array" ref="D83">IF(ROWS(E$2:E83)&gt;COUNTIF(A$2:A$100,"&lt;&gt;"&amp;""),"",INDEX(A$1:A$100,SMALL(IF(A$2:A$100&lt;&gt;"",ROW(A$2:A$100)),ROWS(E$2:E83))))</f>
        <v>#NUM!</v>
      </c>
      <c r="F83" t="str">
        <f t="shared" si="2"/>
        <v/>
      </c>
      <c r="G83" s="305" t="str">
        <f t="shared" si="3"/>
        <v/>
      </c>
    </row>
    <row r="84" spans="1:7">
      <c r="A84" t="str">
        <f>IF('Liste des bâtiments'!M87&lt;&gt;"",'Liste des bâtiments'!M87,"")</f>
        <v/>
      </c>
      <c r="D84" t="e">
        <f t="array" ref="D84">IF(ROWS(E$2:E84)&gt;COUNTIF(A$2:A$100,"&lt;&gt;"&amp;""),"",INDEX(A$1:A$100,SMALL(IF(A$2:A$100&lt;&gt;"",ROW(A$2:A$100)),ROWS(E$2:E84))))</f>
        <v>#NUM!</v>
      </c>
      <c r="F84" t="str">
        <f t="shared" si="2"/>
        <v/>
      </c>
      <c r="G84" s="305" t="str">
        <f t="shared" si="3"/>
        <v/>
      </c>
    </row>
    <row r="85" spans="1:7">
      <c r="A85" t="str">
        <f>IF('Liste des bâtiments'!M88&lt;&gt;"",'Liste des bâtiments'!M88,"")</f>
        <v/>
      </c>
      <c r="D85" t="e">
        <f t="array" ref="D85">IF(ROWS(E$2:E85)&gt;COUNTIF(A$2:A$100,"&lt;&gt;"&amp;""),"",INDEX(A$1:A$100,SMALL(IF(A$2:A$100&lt;&gt;"",ROW(A$2:A$100)),ROWS(E$2:E85))))</f>
        <v>#NUM!</v>
      </c>
      <c r="F85" t="str">
        <f t="shared" si="2"/>
        <v/>
      </c>
      <c r="G85" s="305" t="str">
        <f t="shared" si="3"/>
        <v/>
      </c>
    </row>
    <row r="86" spans="1:7">
      <c r="A86" t="str">
        <f>IF('Liste des bâtiments'!M89&lt;&gt;"",'Liste des bâtiments'!M89,"")</f>
        <v/>
      </c>
      <c r="D86" t="e">
        <f t="array" ref="D86">IF(ROWS(E$2:E86)&gt;COUNTIF(A$2:A$100,"&lt;&gt;"&amp;""),"",INDEX(A$1:A$100,SMALL(IF(A$2:A$100&lt;&gt;"",ROW(A$2:A$100)),ROWS(E$2:E86))))</f>
        <v>#NUM!</v>
      </c>
      <c r="F86" t="str">
        <f t="shared" si="2"/>
        <v/>
      </c>
      <c r="G86" s="305" t="str">
        <f t="shared" si="3"/>
        <v/>
      </c>
    </row>
    <row r="87" spans="1:7">
      <c r="A87" t="str">
        <f>IF('Liste des bâtiments'!M90&lt;&gt;"",'Liste des bâtiments'!M90,"")</f>
        <v/>
      </c>
      <c r="D87" t="e">
        <f t="array" ref="D87">IF(ROWS(E$2:E87)&gt;COUNTIF(A$2:A$100,"&lt;&gt;"&amp;""),"",INDEX(A$1:A$100,SMALL(IF(A$2:A$100&lt;&gt;"",ROW(A$2:A$100)),ROWS(E$2:E87))))</f>
        <v>#NUM!</v>
      </c>
      <c r="F87" t="str">
        <f t="shared" si="2"/>
        <v/>
      </c>
      <c r="G87" s="305" t="str">
        <f t="shared" si="3"/>
        <v/>
      </c>
    </row>
    <row r="88" spans="1:7">
      <c r="A88" t="str">
        <f>IF('Liste des bâtiments'!M91&lt;&gt;"",'Liste des bâtiments'!M91,"")</f>
        <v/>
      </c>
      <c r="D88" t="e">
        <f t="array" ref="D88">IF(ROWS(E$2:E88)&gt;COUNTIF(A$2:A$100,"&lt;&gt;"&amp;""),"",INDEX(A$1:A$100,SMALL(IF(A$2:A$100&lt;&gt;"",ROW(A$2:A$100)),ROWS(E$2:E88))))</f>
        <v>#NUM!</v>
      </c>
      <c r="F88" t="str">
        <f t="shared" si="2"/>
        <v/>
      </c>
      <c r="G88" s="305" t="str">
        <f t="shared" si="3"/>
        <v/>
      </c>
    </row>
    <row r="89" spans="1:7">
      <c r="A89" t="str">
        <f>IF('Liste des bâtiments'!M92&lt;&gt;"",'Liste des bâtiments'!M92,"")</f>
        <v/>
      </c>
      <c r="D89" t="e">
        <f t="array" ref="D89">IF(ROWS(E$2:E89)&gt;COUNTIF(A$2:A$100,"&lt;&gt;"&amp;""),"",INDEX(A$1:A$100,SMALL(IF(A$2:A$100&lt;&gt;"",ROW(A$2:A$100)),ROWS(E$2:E89))))</f>
        <v>#NUM!</v>
      </c>
      <c r="F89" t="str">
        <f t="shared" si="2"/>
        <v/>
      </c>
      <c r="G89" s="305" t="str">
        <f t="shared" si="3"/>
        <v/>
      </c>
    </row>
    <row r="90" spans="1:7">
      <c r="A90" t="str">
        <f>IF('Liste des bâtiments'!M93&lt;&gt;"",'Liste des bâtiments'!M93,"")</f>
        <v/>
      </c>
      <c r="D90" t="e">
        <f t="array" ref="D90">IF(ROWS(E$2:E90)&gt;COUNTIF(A$2:A$100,"&lt;&gt;"&amp;""),"",INDEX(A$1:A$100,SMALL(IF(A$2:A$100&lt;&gt;"",ROW(A$2:A$100)),ROWS(E$2:E90))))</f>
        <v>#NUM!</v>
      </c>
      <c r="F90" t="str">
        <f t="shared" si="2"/>
        <v/>
      </c>
      <c r="G90" s="305" t="str">
        <f t="shared" si="3"/>
        <v/>
      </c>
    </row>
    <row r="91" spans="1:7">
      <c r="A91" t="str">
        <f>IF('Liste des bâtiments'!M94&lt;&gt;"",'Liste des bâtiments'!M94,"")</f>
        <v/>
      </c>
      <c r="D91" t="e">
        <f t="array" ref="D91">IF(ROWS(E$2:E91)&gt;COUNTIF(A$2:A$100,"&lt;&gt;"&amp;""),"",INDEX(A$1:A$100,SMALL(IF(A$2:A$100&lt;&gt;"",ROW(A$2:A$100)),ROWS(E$2:E91))))</f>
        <v>#NUM!</v>
      </c>
      <c r="F91" t="str">
        <f t="shared" si="2"/>
        <v/>
      </c>
      <c r="G91" s="305" t="str">
        <f t="shared" si="3"/>
        <v/>
      </c>
    </row>
    <row r="92" spans="1:7">
      <c r="A92" t="str">
        <f>IF('Liste des bâtiments'!M95&lt;&gt;"",'Liste des bâtiments'!M95,"")</f>
        <v/>
      </c>
      <c r="D92" t="e">
        <f t="array" ref="D92">IF(ROWS(E$2:E92)&gt;COUNTIF(A$2:A$100,"&lt;&gt;"&amp;""),"",INDEX(A$1:A$100,SMALL(IF(A$2:A$100&lt;&gt;"",ROW(A$2:A$100)),ROWS(E$2:E92))))</f>
        <v>#NUM!</v>
      </c>
      <c r="F92" t="str">
        <f t="shared" si="2"/>
        <v/>
      </c>
      <c r="G92" s="305" t="str">
        <f t="shared" si="3"/>
        <v/>
      </c>
    </row>
    <row r="93" spans="1:7">
      <c r="A93" t="str">
        <f>IF('Liste des bâtiments'!M96&lt;&gt;"",'Liste des bâtiments'!M96,"")</f>
        <v/>
      </c>
      <c r="D93" t="e">
        <f t="array" ref="D93">IF(ROWS(E$2:E93)&gt;COUNTIF(A$2:A$100,"&lt;&gt;"&amp;""),"",INDEX(A$1:A$100,SMALL(IF(A$2:A$100&lt;&gt;"",ROW(A$2:A$100)),ROWS(E$2:E93))))</f>
        <v>#NUM!</v>
      </c>
      <c r="F93" t="str">
        <f t="shared" si="2"/>
        <v/>
      </c>
      <c r="G93" s="305" t="str">
        <f t="shared" si="3"/>
        <v/>
      </c>
    </row>
    <row r="94" spans="1:7">
      <c r="A94" t="str">
        <f>IF('Liste des bâtiments'!M97&lt;&gt;"",'Liste des bâtiments'!M97,"")</f>
        <v/>
      </c>
      <c r="D94" t="e">
        <f t="array" ref="D94">IF(ROWS(E$2:E94)&gt;COUNTIF(A$2:A$100,"&lt;&gt;"&amp;""),"",INDEX(A$1:A$100,SMALL(IF(A$2:A$100&lt;&gt;"",ROW(A$2:A$100)),ROWS(E$2:E94))))</f>
        <v>#NUM!</v>
      </c>
      <c r="F94" t="str">
        <f t="shared" si="2"/>
        <v/>
      </c>
      <c r="G94" s="305" t="str">
        <f t="shared" si="3"/>
        <v/>
      </c>
    </row>
    <row r="95" spans="1:7">
      <c r="A95" t="str">
        <f>IF('Liste des bâtiments'!M98&lt;&gt;"",'Liste des bâtiments'!M98,"")</f>
        <v/>
      </c>
      <c r="D95" t="e">
        <f t="array" ref="D95">IF(ROWS(E$2:E95)&gt;COUNTIF(A$2:A$100,"&lt;&gt;"&amp;""),"",INDEX(A$1:A$100,SMALL(IF(A$2:A$100&lt;&gt;"",ROW(A$2:A$100)),ROWS(E$2:E95))))</f>
        <v>#NUM!</v>
      </c>
      <c r="F95" t="str">
        <f t="shared" si="2"/>
        <v/>
      </c>
      <c r="G95" s="305" t="str">
        <f t="shared" si="3"/>
        <v/>
      </c>
    </row>
    <row r="96" spans="1:7">
      <c r="A96" t="str">
        <f>IF('Liste des bâtiments'!M99&lt;&gt;"",'Liste des bâtiments'!M99,"")</f>
        <v/>
      </c>
      <c r="D96" t="e">
        <f t="array" ref="D96">IF(ROWS(E$2:E96)&gt;COUNTIF(A$2:A$100,"&lt;&gt;"&amp;""),"",INDEX(A$1:A$100,SMALL(IF(A$2:A$100&lt;&gt;"",ROW(A$2:A$100)),ROWS(E$2:E96))))</f>
        <v>#NUM!</v>
      </c>
      <c r="F96" t="str">
        <f t="shared" si="2"/>
        <v/>
      </c>
      <c r="G96" s="305" t="str">
        <f t="shared" si="3"/>
        <v/>
      </c>
    </row>
    <row r="97" spans="1:7">
      <c r="A97" t="str">
        <f>IF('Liste des bâtiments'!M100&lt;&gt;"",'Liste des bâtiments'!M100,"")</f>
        <v/>
      </c>
      <c r="D97" t="e">
        <f t="array" ref="D97">IF(ROWS(E$2:E97)&gt;COUNTIF(A$2:A$100,"&lt;&gt;"&amp;""),"",INDEX(A$1:A$100,SMALL(IF(A$2:A$100&lt;&gt;"",ROW(A$2:A$100)),ROWS(E$2:E97))))</f>
        <v>#NUM!</v>
      </c>
      <c r="F97" t="str">
        <f t="shared" si="2"/>
        <v/>
      </c>
      <c r="G97" s="305" t="str">
        <f t="shared" si="3"/>
        <v/>
      </c>
    </row>
    <row r="98" spans="1:7">
      <c r="A98" t="str">
        <f>IF('Liste des bâtiments'!M101&lt;&gt;"",'Liste des bâtiments'!M101,"")</f>
        <v/>
      </c>
      <c r="D98" t="e">
        <f t="array" ref="D98">IF(ROWS(E$2:E98)&gt;COUNTIF(A$2:A$100,"&lt;&gt;"&amp;""),"",INDEX(A$1:A$100,SMALL(IF(A$2:A$100&lt;&gt;"",ROW(A$2:A$100)),ROWS(E$2:E98))))</f>
        <v>#NUM!</v>
      </c>
      <c r="F98" t="str">
        <f t="shared" si="2"/>
        <v/>
      </c>
      <c r="G98" s="305" t="str">
        <f t="shared" si="3"/>
        <v/>
      </c>
    </row>
    <row r="99" spans="1:7">
      <c r="A99" t="str">
        <f>IF('Liste des bâtiments'!M102&lt;&gt;"",'Liste des bâtiments'!M102,"")</f>
        <v/>
      </c>
      <c r="D99" t="e">
        <f t="array" ref="D99">IF(ROWS(E$2:E99)&gt;COUNTIF(A$2:A$100,"&lt;&gt;"&amp;""),"",INDEX(A$1:A$100,SMALL(IF(A$2:A$100&lt;&gt;"",ROW(A$2:A$100)),ROWS(E$2:E99))))</f>
        <v>#NUM!</v>
      </c>
      <c r="F99" t="str">
        <f t="shared" si="2"/>
        <v/>
      </c>
      <c r="G99" s="305" t="str">
        <f t="shared" si="3"/>
        <v/>
      </c>
    </row>
    <row r="100" spans="1:7">
      <c r="A100" t="str">
        <f>IF('Liste des bâtiments'!M103&lt;&gt;"",'Liste des bâtiments'!M103,"")</f>
        <v/>
      </c>
      <c r="D100" t="e">
        <f t="array" ref="D100">IF(ROWS(E$2:E100)&gt;COUNTIF(A$2:A$100,"&lt;&gt;"&amp;""),"",INDEX(A$1:A$100,SMALL(IF(A$2:A$100&lt;&gt;"",ROW(A$2:A$100)),ROWS(E$2:E100))))</f>
        <v>#NUM!</v>
      </c>
      <c r="F100" t="str">
        <f t="shared" si="2"/>
        <v/>
      </c>
      <c r="G100" s="305" t="str">
        <f t="shared" si="3"/>
        <v/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F114"/>
  <sheetViews>
    <sheetView zoomScale="70" zoomScaleNormal="70" workbookViewId="0">
      <pane xSplit="6" ySplit="5" topLeftCell="G6" activePane="bottomRight" state="frozen"/>
      <selection activeCell="G6" sqref="G6:AB95"/>
      <selection pane="topRight" activeCell="G6" sqref="G6:AB95"/>
      <selection pane="bottomLeft" activeCell="G6" sqref="G6:AB95"/>
      <selection pane="bottomRight" activeCell="G6" sqref="G6:AB95"/>
    </sheetView>
  </sheetViews>
  <sheetFormatPr baseColWidth="10" defaultColWidth="8.88671875" defaultRowHeight="14.4"/>
  <cols>
    <col min="1" max="1" width="11.33203125" style="146" customWidth="1"/>
    <col min="2" max="2" width="12.5546875" style="146" customWidth="1"/>
    <col min="3" max="3" width="13.5546875" style="146" customWidth="1"/>
    <col min="4" max="4" width="11.44140625" style="146" customWidth="1"/>
    <col min="5" max="5" width="12" style="146" customWidth="1"/>
    <col min="6" max="6" width="11.88671875" style="146" customWidth="1"/>
    <col min="7" max="7" width="13.33203125" style="176" customWidth="1"/>
    <col min="8" max="8" width="8.5546875" style="176" bestFit="1" customWidth="1"/>
    <col min="9" max="9" width="12.6640625" style="176" customWidth="1"/>
    <col min="10" max="10" width="8.5546875" style="176" bestFit="1" customWidth="1"/>
    <col min="11" max="11" width="13.109375" style="176" customWidth="1"/>
    <col min="12" max="12" width="8.5546875" style="176" bestFit="1" customWidth="1"/>
    <col min="13" max="13" width="13.88671875" style="176" customWidth="1"/>
    <col min="14" max="14" width="8.5546875" style="176" bestFit="1" customWidth="1"/>
    <col min="15" max="15" width="11.109375" style="176" customWidth="1"/>
    <col min="16" max="16" width="6.33203125" style="176" customWidth="1"/>
    <col min="17" max="18" width="11.33203125" style="176" customWidth="1"/>
    <col min="19" max="20" width="10.44140625" style="176" customWidth="1"/>
    <col min="21" max="21" width="16.44140625" style="176" customWidth="1"/>
    <col min="22" max="22" width="12.6640625" style="176" customWidth="1"/>
    <col min="23" max="23" width="16.44140625" style="176" customWidth="1"/>
    <col min="24" max="24" width="14.88671875" style="176" customWidth="1"/>
    <col min="25" max="25" width="17.44140625" style="176" customWidth="1"/>
    <col min="26" max="26" width="14.44140625" style="176" customWidth="1"/>
    <col min="27" max="27" width="13" style="176" bestFit="1" customWidth="1"/>
    <col min="28" max="28" width="8.5546875" style="176" bestFit="1" customWidth="1"/>
    <col min="29" max="29" width="3" style="176" bestFit="1" customWidth="1"/>
    <col min="30" max="30" width="13" style="176" bestFit="1" customWidth="1"/>
    <col min="31" max="31" width="8.5546875" style="176" bestFit="1" customWidth="1"/>
    <col min="32" max="32" width="3" style="176" bestFit="1" customWidth="1"/>
    <col min="33" max="33" width="13" style="176" bestFit="1" customWidth="1"/>
    <col min="34" max="34" width="8.5546875" style="176" bestFit="1" customWidth="1"/>
    <col min="35" max="35" width="3" style="176" bestFit="1" customWidth="1"/>
    <col min="36" max="36" width="13" style="176" bestFit="1" customWidth="1"/>
    <col min="37" max="37" width="8.5546875" style="176" bestFit="1" customWidth="1"/>
    <col min="38" max="38" width="3" style="176" bestFit="1" customWidth="1"/>
    <col min="39" max="39" width="12.6640625" style="176" bestFit="1" customWidth="1"/>
    <col min="40" max="40" width="6.33203125" style="176" bestFit="1" customWidth="1"/>
    <col min="41" max="41" width="3" style="176" bestFit="1" customWidth="1"/>
    <col min="42" max="42" width="10.6640625" style="176" customWidth="1"/>
    <col min="43" max="44" width="7.88671875" style="176" customWidth="1"/>
    <col min="45" max="45" width="10" style="176" bestFit="1" customWidth="1"/>
    <col min="46" max="46" width="8.5546875" style="176" customWidth="1"/>
    <col min="47" max="47" width="7" style="176" customWidth="1"/>
    <col min="48" max="48" width="17" style="176" customWidth="1"/>
    <col min="49" max="49" width="13.88671875" style="176" customWidth="1"/>
    <col min="50" max="50" width="3" style="176" bestFit="1" customWidth="1"/>
    <col min="51" max="51" width="16.6640625" style="176" customWidth="1"/>
    <col min="52" max="52" width="14.88671875" style="176" customWidth="1"/>
    <col min="53" max="53" width="3" style="176" bestFit="1" customWidth="1"/>
    <col min="54" max="54" width="17.44140625" style="176" customWidth="1"/>
    <col min="55" max="55" width="15.33203125" style="176" customWidth="1"/>
    <col min="56" max="56" width="3" style="176" bestFit="1" customWidth="1"/>
    <col min="57" max="57" width="12.33203125" style="176" customWidth="1"/>
    <col min="58" max="58" width="24.109375" style="176" customWidth="1"/>
  </cols>
  <sheetData>
    <row r="1" spans="1:58" ht="26.4" thickBot="1">
      <c r="A1" s="174" t="s">
        <v>198</v>
      </c>
    </row>
    <row r="2" spans="1:58" ht="26.4" thickBot="1">
      <c r="A2" s="473" t="s">
        <v>197</v>
      </c>
      <c r="B2" s="474"/>
      <c r="C2" s="474"/>
      <c r="D2" s="474"/>
      <c r="E2" s="474"/>
      <c r="F2" s="475"/>
      <c r="G2" s="467" t="s">
        <v>199</v>
      </c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9"/>
      <c r="AA2" s="461" t="s">
        <v>167</v>
      </c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3"/>
    </row>
    <row r="3" spans="1:58" s="92" customFormat="1" ht="23.25" customHeight="1">
      <c r="A3" s="476" t="s">
        <v>193</v>
      </c>
      <c r="B3" s="477" t="s">
        <v>89</v>
      </c>
      <c r="C3" s="477" t="s">
        <v>194</v>
      </c>
      <c r="D3" s="477" t="s">
        <v>195</v>
      </c>
      <c r="E3" s="477" t="s">
        <v>137</v>
      </c>
      <c r="F3" s="452" t="s">
        <v>196</v>
      </c>
      <c r="G3" s="470" t="s">
        <v>108</v>
      </c>
      <c r="H3" s="471"/>
      <c r="I3" s="471"/>
      <c r="J3" s="471"/>
      <c r="K3" s="471"/>
      <c r="L3" s="471"/>
      <c r="M3" s="471"/>
      <c r="N3" s="472"/>
      <c r="O3" s="470" t="s">
        <v>109</v>
      </c>
      <c r="P3" s="471"/>
      <c r="Q3" s="471"/>
      <c r="R3" s="471"/>
      <c r="S3" s="471"/>
      <c r="T3" s="472"/>
      <c r="U3" s="470" t="s">
        <v>139</v>
      </c>
      <c r="V3" s="471"/>
      <c r="W3" s="471"/>
      <c r="X3" s="471"/>
      <c r="Y3" s="471"/>
      <c r="Z3" s="472"/>
      <c r="AA3" s="464" t="s">
        <v>148</v>
      </c>
      <c r="AB3" s="465"/>
      <c r="AC3" s="465"/>
      <c r="AD3" s="465"/>
      <c r="AE3" s="465"/>
      <c r="AF3" s="465"/>
      <c r="AG3" s="465"/>
      <c r="AH3" s="465"/>
      <c r="AI3" s="465"/>
      <c r="AJ3" s="465"/>
      <c r="AK3" s="465"/>
      <c r="AL3" s="466"/>
      <c r="AM3" s="459" t="s">
        <v>165</v>
      </c>
      <c r="AN3" s="457"/>
      <c r="AO3" s="457"/>
      <c r="AP3" s="457"/>
      <c r="AQ3" s="457"/>
      <c r="AR3" s="457"/>
      <c r="AS3" s="457"/>
      <c r="AT3" s="457"/>
      <c r="AU3" s="460"/>
      <c r="AV3" s="456" t="s">
        <v>166</v>
      </c>
      <c r="AW3" s="457"/>
      <c r="AX3" s="457"/>
      <c r="AY3" s="457"/>
      <c r="AZ3" s="457"/>
      <c r="BA3" s="457"/>
      <c r="BB3" s="457"/>
      <c r="BC3" s="457"/>
      <c r="BD3" s="457"/>
      <c r="BE3" s="457"/>
      <c r="BF3" s="458"/>
    </row>
    <row r="4" spans="1:58" ht="60" customHeight="1">
      <c r="A4" s="400"/>
      <c r="B4" s="448"/>
      <c r="C4" s="448"/>
      <c r="D4" s="448"/>
      <c r="E4" s="448"/>
      <c r="F4" s="449"/>
      <c r="G4" s="450" t="s">
        <v>91</v>
      </c>
      <c r="H4" s="447"/>
      <c r="I4" s="448" t="s">
        <v>96</v>
      </c>
      <c r="J4" s="448"/>
      <c r="K4" s="448" t="s">
        <v>156</v>
      </c>
      <c r="L4" s="448"/>
      <c r="M4" s="448" t="s">
        <v>156</v>
      </c>
      <c r="N4" s="454"/>
      <c r="O4" s="400" t="s">
        <v>99</v>
      </c>
      <c r="P4" s="448"/>
      <c r="Q4" s="448" t="s">
        <v>100</v>
      </c>
      <c r="R4" s="448"/>
      <c r="S4" s="448" t="s">
        <v>157</v>
      </c>
      <c r="T4" s="454"/>
      <c r="U4" s="400" t="s">
        <v>200</v>
      </c>
      <c r="V4" s="448"/>
      <c r="W4" s="448" t="s">
        <v>107</v>
      </c>
      <c r="X4" s="448"/>
      <c r="Y4" s="448" t="s">
        <v>158</v>
      </c>
      <c r="Z4" s="454"/>
      <c r="AA4" s="450" t="s">
        <v>150</v>
      </c>
      <c r="AB4" s="451"/>
      <c r="AC4" s="447"/>
      <c r="AD4" s="449" t="s">
        <v>155</v>
      </c>
      <c r="AE4" s="451"/>
      <c r="AF4" s="447"/>
      <c r="AG4" s="449" t="s">
        <v>159</v>
      </c>
      <c r="AH4" s="451"/>
      <c r="AI4" s="447"/>
      <c r="AJ4" s="449" t="s">
        <v>160</v>
      </c>
      <c r="AK4" s="451"/>
      <c r="AL4" s="455"/>
      <c r="AM4" s="447" t="s">
        <v>161</v>
      </c>
      <c r="AN4" s="448"/>
      <c r="AO4" s="448"/>
      <c r="AP4" s="448" t="s">
        <v>163</v>
      </c>
      <c r="AQ4" s="448"/>
      <c r="AR4" s="448"/>
      <c r="AS4" s="448" t="s">
        <v>162</v>
      </c>
      <c r="AT4" s="448"/>
      <c r="AU4" s="449"/>
      <c r="AV4" s="400" t="s">
        <v>172</v>
      </c>
      <c r="AW4" s="448"/>
      <c r="AX4" s="448"/>
      <c r="AY4" s="448" t="s">
        <v>174</v>
      </c>
      <c r="AZ4" s="448"/>
      <c r="BA4" s="448"/>
      <c r="BB4" s="448" t="s">
        <v>175</v>
      </c>
      <c r="BC4" s="448"/>
      <c r="BD4" s="448"/>
      <c r="BE4" s="17" t="s">
        <v>176</v>
      </c>
      <c r="BF4" s="14" t="s">
        <v>177</v>
      </c>
    </row>
    <row r="5" spans="1:58" ht="42.75" customHeight="1" thickBot="1">
      <c r="A5" s="401"/>
      <c r="B5" s="478"/>
      <c r="C5" s="478"/>
      <c r="D5" s="478"/>
      <c r="E5" s="478"/>
      <c r="F5" s="453"/>
      <c r="G5" s="72" t="s">
        <v>128</v>
      </c>
      <c r="H5" s="20" t="s">
        <v>129</v>
      </c>
      <c r="I5" s="72" t="s">
        <v>128</v>
      </c>
      <c r="J5" s="20" t="s">
        <v>129</v>
      </c>
      <c r="K5" s="72" t="s">
        <v>128</v>
      </c>
      <c r="L5" s="20" t="s">
        <v>129</v>
      </c>
      <c r="M5" s="72" t="s">
        <v>128</v>
      </c>
      <c r="N5" s="20" t="s">
        <v>129</v>
      </c>
      <c r="O5" s="72" t="s">
        <v>130</v>
      </c>
      <c r="P5" s="20" t="s">
        <v>131</v>
      </c>
      <c r="Q5" s="72" t="s">
        <v>130</v>
      </c>
      <c r="R5" s="20" t="s">
        <v>131</v>
      </c>
      <c r="S5" s="72" t="s">
        <v>130</v>
      </c>
      <c r="T5" s="20" t="s">
        <v>131</v>
      </c>
      <c r="U5" s="72" t="s">
        <v>201</v>
      </c>
      <c r="V5" s="20" t="s">
        <v>202</v>
      </c>
      <c r="W5" s="72" t="s">
        <v>201</v>
      </c>
      <c r="X5" s="20" t="s">
        <v>202</v>
      </c>
      <c r="Y5" s="72" t="s">
        <v>201</v>
      </c>
      <c r="Z5" s="20" t="s">
        <v>202</v>
      </c>
      <c r="AA5" s="72" t="s">
        <v>128</v>
      </c>
      <c r="AB5" s="20" t="s">
        <v>129</v>
      </c>
      <c r="AC5" s="20" t="s">
        <v>21</v>
      </c>
      <c r="AD5" s="72" t="s">
        <v>128</v>
      </c>
      <c r="AE5" s="20" t="s">
        <v>129</v>
      </c>
      <c r="AF5" s="20" t="s">
        <v>21</v>
      </c>
      <c r="AG5" s="72" t="s">
        <v>128</v>
      </c>
      <c r="AH5" s="20" t="s">
        <v>129</v>
      </c>
      <c r="AI5" s="20" t="s">
        <v>21</v>
      </c>
      <c r="AJ5" s="72" t="s">
        <v>128</v>
      </c>
      <c r="AK5" s="20" t="s">
        <v>129</v>
      </c>
      <c r="AL5" s="20" t="s">
        <v>21</v>
      </c>
      <c r="AM5" s="175" t="s">
        <v>130</v>
      </c>
      <c r="AN5" s="20" t="s">
        <v>131</v>
      </c>
      <c r="AO5" s="20" t="s">
        <v>21</v>
      </c>
      <c r="AP5" s="175" t="s">
        <v>130</v>
      </c>
      <c r="AQ5" s="20" t="s">
        <v>131</v>
      </c>
      <c r="AR5" s="20" t="s">
        <v>21</v>
      </c>
      <c r="AS5" s="175" t="s">
        <v>130</v>
      </c>
      <c r="AT5" s="20" t="s">
        <v>131</v>
      </c>
      <c r="AU5" s="20" t="s">
        <v>21</v>
      </c>
      <c r="AV5" s="72" t="s">
        <v>203</v>
      </c>
      <c r="AW5" s="20" t="s">
        <v>202</v>
      </c>
      <c r="AX5" s="20" t="s">
        <v>21</v>
      </c>
      <c r="AY5" s="72" t="s">
        <v>203</v>
      </c>
      <c r="AZ5" s="20" t="s">
        <v>202</v>
      </c>
      <c r="BA5" s="20" t="s">
        <v>21</v>
      </c>
      <c r="BB5" s="72" t="s">
        <v>203</v>
      </c>
      <c r="BC5" s="20" t="s">
        <v>202</v>
      </c>
      <c r="BD5" s="20" t="s">
        <v>21</v>
      </c>
      <c r="BE5" s="20" t="s">
        <v>181</v>
      </c>
      <c r="BF5" s="49" t="s">
        <v>204</v>
      </c>
    </row>
    <row r="6" spans="1:58" ht="15" thickBot="1">
      <c r="A6" s="186">
        <v>1</v>
      </c>
      <c r="B6" s="293" t="str">
        <f>'Rassembler Noms'!G2</f>
        <v/>
      </c>
      <c r="C6" s="293" t="str">
        <f>'Rassembler surface'!G2</f>
        <v/>
      </c>
      <c r="D6" s="293" t="str">
        <f>'Rassembler PBT'!G2</f>
        <v/>
      </c>
      <c r="E6" s="187"/>
      <c r="F6" s="188"/>
      <c r="G6" s="189" t="str">
        <f>IF(D6="PBT1",'Base-case'!$E$4,"")&amp;IF(D6="PBT2",'Base-case'!$F$4,"")&amp;IF(D6="PBT3",'Base-case'!$G$4,"")&amp;IF(D6="PBT4",'Base-case'!$H$4,"")&amp;IF(D6="PBT5",'Base-case'!$I$4,"")&amp;IF(D6="PBT6",'Base-case'!$J$4,"")&amp;IF(D6="PBT7",'Base-case'!$K$4,"")&amp;IF(D6="PBT8",'Base-case'!$L$4,"")&amp;IF(D6="PBT9",'Base-case'!$M$4,"")&amp;IF(D6="PBT10",'Base-case'!$N$4,"")&amp;IF(D6="PBT11",'Base-case'!$O$4,"")&amp;IF(D6="PBT12",'Base-case'!$P$4,"")&amp;IF(D6="PBT13",'Base-case'!$Q$4,"")&amp;IF(D6="PBT14",'Base-case'!$R$4,"")&amp;IF(D6="PBT15",'Base-case'!$S$4,"")</f>
        <v/>
      </c>
      <c r="H6" s="119">
        <f>IFERROR(G6*C6,0)</f>
        <v>0</v>
      </c>
      <c r="I6" s="119" t="str">
        <f>IF(D6="PBT1",'Base-case'!$E$14,"")&amp;IF(D6="PBT2",'Base-case'!$F$14,"")&amp;IF(D6="PBT3",'Base-case'!$G$14,"")&amp;IF(D6="PBT4",'Base-case'!$H$14,"")&amp;IF(D6="PBT5",'Base-case'!$I$14,"")&amp;IF(D6="PBT6",'Base-case'!$J$14,"")&amp;IF(D6="PBT7",'Base-case'!$K$14,"")&amp;IF(D6="PBT8",'Base-case'!$L$14,"")&amp;IF(D6="PBT9",'Base-case'!$M$14,"")&amp;IF(D6="PBT10",'Base-case'!$N$14,"")&amp;IF(D6="PBT11",'Base-case'!$O$14,"")&amp;IF(D6="PBT12",'Base-case'!$P$14,"")&amp;IF(D6="PBT13",'Base-case'!$Q$14,"")&amp;IF(D6="PBT14",'Base-case'!$R$14,"")&amp;IF(D6="PBT15",'Base-case'!$S$14,"")</f>
        <v/>
      </c>
      <c r="J6" s="119">
        <f>IFERROR(I6*C6,0)</f>
        <v>0</v>
      </c>
      <c r="K6" s="119" t="str">
        <f>IF(D6="PBT1",'Base-case'!$E$16,"")&amp;IF(D6="PBT2",'Base-case'!$F$16,"")&amp;IF(D6="PBT3",'Base-case'!$G$16,"")&amp;IF(D6="PBT4",'Base-case'!$H$16,"")&amp;IF(D6="PBT5",'Base-case'!$I$16,"")&amp;IF(D6="PBT6",'Base-case'!$J$16,"")&amp;IF(D6="PBT7",'Base-case'!$K$16,"")&amp;IF(D6="PBT8",'Base-case'!$L$16,"")&amp;IF(D6="PBT9",'Base-case'!$M$16,"")&amp;IF(D6="PBT10",'Base-case'!$N$16,"")&amp;IF(D6="PBT11",'Base-case'!$O$16,"")&amp;IF(D6="PBT12",'Base-case'!$P$16,"")&amp;IF(D6="PBT13",'Base-case'!$Q$16,"")&amp;IF(D6="PBT14",'Base-case'!$R$16,"")&amp;IF(D6="PBT15",'Base-case'!$S$16,"")</f>
        <v/>
      </c>
      <c r="L6" s="119">
        <f>IFERROR(K6*C6,0)</f>
        <v>0</v>
      </c>
      <c r="M6" s="119" t="str">
        <f>IF(D6="PBT1",'Base-case'!$E$18,"")&amp;IF(D6="PBT2",'Base-case'!$F$18,"")&amp;IF(D6="PBT3",'Base-case'!$G$18,"")&amp;IF(D6="PBT4",'Base-case'!$H$18,"")&amp;IF(D6="PBT5",'Base-case'!$I$18,"")&amp;IF(D6="PBT6",'Base-case'!$J$18,"")&amp;IF(D6="PBT7",'Base-case'!$K$18,"")&amp;IF(D6="PBT8",'Base-case'!$L$18,"")&amp;IF(D6="PBT9",'Base-case'!$M$18,"")&amp;IF(D6="PBT10",'Base-case'!$N$18,"")&amp;IF(D6="PBT11",'Base-case'!$O$18,"")&amp;IF(D6="PBT12",'Base-case'!$P$18,"")&amp;IF(D6="PBT13",'Base-case'!$Q$18,"")&amp;IF(D6="PBT14",'Base-case'!$R$18,"")&amp;IF(D6="PBT15",'Base-case'!$S$18,"")</f>
        <v/>
      </c>
      <c r="N6" s="120">
        <f>IFERROR(M6*C6,0)</f>
        <v>0</v>
      </c>
      <c r="O6" s="189" t="str">
        <f>IF(D6="PBT1",'Base-case'!$E$21,"")&amp;IF(D6="PBT2",'Base-case'!$F$21,"")&amp;IF(D6="PBT3",'Base-case'!$G$21,"")&amp;IF(D6="PBT4",'Base-case'!$H$21,"")&amp;IF(D6="PBT5",'Base-case'!$I$21,"")&amp;IF(D6="PBT6",'Base-case'!$J$21,"")&amp;IF(D6="PBT7",'Base-case'!$K$21,"")&amp;IF(D6="PBT8",'Base-case'!$L$21,"")&amp;IF(D6="PBT9",'Base-case'!$M$21,"")&amp;IF(D6="PBT10",'Base-case'!$N$21,"")&amp;IF(D6="PBT11",'Base-case'!$O$21,"")&amp;IF(D6="PBT12",'Base-case'!$P$21,"")&amp;IF(D6="PBT13",'Base-case'!$Q$21,"")&amp;IF(D6="PBT14",'Base-case'!$R$21,"")&amp;IF(D6="PBT15",'Base-case'!$S$21,"")</f>
        <v/>
      </c>
      <c r="P6" s="119">
        <f>IFERROR(O6*C6,0)</f>
        <v>0</v>
      </c>
      <c r="Q6" s="119" t="str">
        <f>IF(D6="PBT1",'Base-case'!$E$23,"")&amp;IF(D6="PBT2",'Base-case'!$F$23,"")&amp;IF(D6="PBT3",'Base-case'!$G$23,"")&amp;IF(D6="PBT4",'Base-case'!$H$23,"")&amp;IF(D6="PBT5",'Base-case'!$I$23,"")&amp;IF(D6="PBT6",'Base-case'!$J$23,"")&amp;IF(D6="PBT7",'Base-case'!$K$23,"")&amp;IF(D6="PBT8",'Base-case'!$L$23,"")&amp;IF(D6="PBT9",'Base-case'!$M$23,"")&amp;IF(D6="PBT10",'Base-case'!$N$23,"")&amp;IF(D6="PBT11",'Base-case'!$O$23,"")&amp;IF(D6="PBT12",'Base-case'!$P$23,"")&amp;IF(D6="PBT13",'Base-case'!$Q$23,"")&amp;IF(D6="PBT14",'Base-case'!$R$23,"")&amp;IF(D6="PBT15",'Base-case'!$S$23,"")</f>
        <v/>
      </c>
      <c r="R6" s="119">
        <f>IFERROR(Q6*C6,0)</f>
        <v>0</v>
      </c>
      <c r="S6" s="119" t="str">
        <f>IF(D6="PBT1",'Base-case'!$E$25,"")&amp;IF(D6="PBT2",'Base-case'!$F$25,"")&amp;IF(D6="PBT3",'Base-case'!$G$25,"")&amp;IF(D6="PBT4",'Base-case'!$H$25,"")&amp;IF(D6="PBT5",'Base-case'!$I$25,"")&amp;IF(D6="PBT6",'Base-case'!$J$25,"")&amp;IF(D6="PBT7",'Base-case'!$K$25,"")&amp;IF(D6="PBT8",'Base-case'!$L$25,"")&amp;IF(D6="PBT9",'Base-case'!$M$25,"")&amp;IF(D6="PBT10",'Base-case'!$N$25,"")&amp;IF(D6="PBT11",'Base-case'!$O$25,"")&amp;IF(D6="PBT12",'Base-case'!$P$25,"")&amp;IF(D6="PBT13",'Base-case'!$Q$25,"")&amp;IF(D6="PBT14",'Base-case'!$R$25,"")&amp;IF(D6="PBT15",'Base-case'!$S$25,"")</f>
        <v/>
      </c>
      <c r="T6" s="120">
        <f>IFERROR(S6*C6,0)</f>
        <v>0</v>
      </c>
      <c r="U6" s="189" t="str">
        <f>IF(D6="PBT1",'Base-case'!$E$36,"")&amp;IF(D6="PBT2",'Base-case'!$F$36,"")&amp;IF(D6="PBT3",'Base-case'!$G$36,"")&amp;IF(D6="PBT4",'Base-case'!$H$36,"")&amp;IF(D6="PBT5",'Base-case'!$I$36,"")&amp;IF(D6="PBT6",'Base-case'!$J$36,"")&amp;IF(D6="PBT7",'Base-case'!$K$36,"")&amp;IF(D6="PBT8",'Base-case'!$L$36,"")&amp;IF(D6="PBT9",'Base-case'!$M$36,"")&amp;IF(D6="PBT10",'Base-case'!$N$36,"")&amp;IF(D6="PBT11",'Base-case'!$O$36,"")&amp;IF(D6="PBT12",'Base-case'!$P$36,"")&amp;IF(D6="PBT13",'Base-case'!$Q$36,"")&amp;IF(D6="PBT14",'Base-case'!$R$36,"")&amp;IF(D6="PBT15",'Base-case'!$S$36,"")</f>
        <v/>
      </c>
      <c r="V6" s="119">
        <f>IFERROR(U6*C6,0)</f>
        <v>0</v>
      </c>
      <c r="W6" s="119" t="str">
        <f>IF(D6="PBT1",'Base-case'!$E$38,"")&amp;IF(D6="PBT2",'Base-case'!$F$38,"")&amp;IF(D6="PBT3",'Base-case'!$G$38,"")&amp;IF(D6="PBT4",'Base-case'!$H$38,"")&amp;IF(D6="PBT5",'Base-case'!$I$38,"")&amp;IF(D6="PBT6",'Base-case'!$J$38,"")&amp;IF(D6="PBT7",'Base-case'!$K$38,"")&amp;IF(D6="PBT8",'Base-case'!$L$38,"")&amp;IF(D6="PBT9",'Base-case'!$M$38,"")&amp;IF(D6="PBT10",'Base-case'!$N$38,"")&amp;IF(D6="PBT11",'Base-case'!$O$38,"")&amp;IF(D6="PBT12",'Base-case'!$P$38,"")&amp;IF(D6="PBT13",'Base-case'!$Q$38,"")&amp;IF(D6="PBT14",'Base-case'!$R$38,"")&amp;IF(D6="PBT15",'Base-case'!$S$38,"")</f>
        <v/>
      </c>
      <c r="X6" s="119">
        <f>IFERROR(W6*C6,0)</f>
        <v>0</v>
      </c>
      <c r="Y6" s="119" t="str">
        <f>IF(D6="PBT1",'Base-case'!$E$40,"")&amp;IF(D6="PBT2",'Base-case'!$F$40,"")&amp;IF(D6="PBT3",'Base-case'!$G$40,"")&amp;IF(D6="PBT4",'Base-case'!$H$40,"")&amp;IF(D6="PBT5",'Base-case'!$I$40,"")&amp;IF(D6="PBT6",'Base-case'!$J$40,"")&amp;IF(D6="PBT7",'Base-case'!$K$40,"")&amp;IF(D6="PBT8",'Base-case'!$L$40,"")&amp;IF(D6="PBT9",'Base-case'!$M$40,"")&amp;IF(D6="PBT10",'Base-case'!$N$40,"")&amp;IF(D6="PBT11",'Base-case'!$O$40,"")&amp;IF(D6="PBT12",'Base-case'!$P$40,"")&amp;IF(D6="PBT13",'Base-case'!$Q$40,"")&amp;IF(D6="PBT14",'Base-case'!$R$40,"")&amp;IF(D6="PBT15",'Base-case'!$S$40,"")</f>
        <v/>
      </c>
      <c r="Z6" s="120">
        <f>IFERROR(Y6*C6,0)</f>
        <v>0</v>
      </c>
      <c r="AA6" s="190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2"/>
      <c r="AM6" s="190"/>
      <c r="AN6" s="191"/>
      <c r="AO6" s="191"/>
      <c r="AP6" s="191"/>
      <c r="AQ6" s="191"/>
      <c r="AR6" s="191"/>
      <c r="AS6" s="191"/>
      <c r="AT6" s="191"/>
      <c r="AU6" s="192"/>
      <c r="AV6" s="190"/>
      <c r="AW6" s="191"/>
      <c r="AX6" s="191"/>
      <c r="AY6" s="191"/>
      <c r="AZ6" s="191"/>
      <c r="BA6" s="191"/>
      <c r="BB6" s="191"/>
      <c r="BC6" s="191"/>
      <c r="BD6" s="191"/>
      <c r="BE6" s="191"/>
      <c r="BF6" s="192"/>
    </row>
    <row r="7" spans="1:58" ht="15" customHeight="1" thickBot="1">
      <c r="A7" s="165">
        <v>2</v>
      </c>
      <c r="B7" s="293" t="str">
        <f>'Rassembler Noms'!G3</f>
        <v/>
      </c>
      <c r="C7" s="293" t="str">
        <f>'Rassembler surface'!G3</f>
        <v/>
      </c>
      <c r="D7" s="306" t="str">
        <f>'Rassembler PBT'!G3</f>
        <v/>
      </c>
      <c r="E7" s="166"/>
      <c r="F7" s="167"/>
      <c r="G7" s="177" t="str">
        <f>IF(D7="PBT1",'Base-case'!$E$4,"")&amp;IF(D7="PBT2",'Base-case'!$F$4,"")&amp;IF(D7="PBT3",'Base-case'!$G$4,"")&amp;IF(D7="PBT4",'Base-case'!$H$4,"")&amp;IF(D7="PBT5",'Base-case'!$I$4,"")&amp;IF(D7="PBT6",'Base-case'!$J$4,"")&amp;IF(D7="PBT7",'Base-case'!$K$4,"")&amp;IF(D7="PBT8",'Base-case'!$L$4,"")&amp;IF(D7="PBT9",'Base-case'!$M$4,"")&amp;IF(D7="PBT10",'Base-case'!$N$4,"")&amp;IF(D7="PBT11",'Base-case'!$O$4,"")&amp;IF(D7="PBT12",'Base-case'!$P$4,"")&amp;IF(D7="PBT13",'Base-case'!$Q$4,"")&amp;IF(D7="PBT14",'Base-case'!$R$4,"")&amp;IF(D7="PBT15",'Base-case'!$S$4,"")</f>
        <v/>
      </c>
      <c r="H7" s="117">
        <f t="shared" ref="H7:H70" si="0">IFERROR(G7*C7,0)</f>
        <v>0</v>
      </c>
      <c r="I7" s="178" t="str">
        <f>IF(D7="PBT1",'Base-case'!$E$14,"")&amp;IF(D7="PBT2",'Base-case'!$F$14,"")&amp;IF(D7="PBT3",'Base-case'!$G$14,"")&amp;IF(D7="PBT4",'Base-case'!$H$14,"")&amp;IF(D7="PBT5",'Base-case'!$I$14,"")&amp;IF(D7="PBT6",'Base-case'!$J$14,"")&amp;IF(D7="PBT7",'Base-case'!$K$14,"")&amp;IF(D7="PBT8",'Base-case'!$L$14,"")&amp;IF(D7="PBT9",'Base-case'!$M$14,"")&amp;IF(D7="PBT10",'Base-case'!$N$14,"")&amp;IF(D7="PBT11",'Base-case'!$O$14,"")&amp;IF(D7="PBT12",'Base-case'!$P$14,"")&amp;IF(D7="PBT13",'Base-case'!$Q$14,"")&amp;IF(D7="PBT14",'Base-case'!$R$14,"")&amp;IF(D7="PBT15",'Base-case'!$S$14,"")</f>
        <v/>
      </c>
      <c r="J7" s="117">
        <f t="shared" ref="J7:J70" si="1">IFERROR(I7*C7,0)</f>
        <v>0</v>
      </c>
      <c r="K7" s="178" t="str">
        <f>IF(D7="PBT1",'Base-case'!$E$16,"")&amp;IF(D7="PBT2",'Base-case'!$F$16,"")&amp;IF(D7="PBT3",'Base-case'!$G$16,"")&amp;IF(D7="PBT4",'Base-case'!$H$16,"")&amp;IF(D7="PBT5",'Base-case'!$I$16,"")&amp;IF(D7="PBT6",'Base-case'!$J$16,"")&amp;IF(D7="PBT7",'Base-case'!$K$16,"")&amp;IF(D7="PBT8",'Base-case'!$L$16,"")&amp;IF(D7="PBT9",'Base-case'!$M$16,"")&amp;IF(D7="PBT10",'Base-case'!$N$16,"")&amp;IF(D7="PBT11",'Base-case'!$O$16,"")&amp;IF(D7="PBT12",'Base-case'!$P$16,"")&amp;IF(D7="PBT13",'Base-case'!$Q$16,"")&amp;IF(D7="PBT14",'Base-case'!$R$16,"")&amp;IF(D7="PBT15",'Base-case'!$S$16,"")</f>
        <v/>
      </c>
      <c r="L7" s="117">
        <f t="shared" ref="L7:L70" si="2">IFERROR(K7*C7,0)</f>
        <v>0</v>
      </c>
      <c r="M7" s="178" t="str">
        <f>IF(D7="PBT1",'Base-case'!$E$18,"")&amp;IF(D7="PBT2",'Base-case'!$F$18,"")&amp;IF(D7="PBT3",'Base-case'!$G$18,"")&amp;IF(D7="PBT4",'Base-case'!$H$18,"")&amp;IF(D7="PBT5",'Base-case'!$I$18,"")&amp;IF(D7="PBT6",'Base-case'!$J$18,"")&amp;IF(D7="PBT7",'Base-case'!$K$18,"")&amp;IF(D7="PBT8",'Base-case'!$L$18,"")&amp;IF(D7="PBT9",'Base-case'!$M$18,"")&amp;IF(D7="PBT10",'Base-case'!$N$18,"")&amp;IF(D7="PBT11",'Base-case'!$O$18,"")&amp;IF(D7="PBT12",'Base-case'!$P$18,"")&amp;IF(D7="PBT13",'Base-case'!$Q$18,"")&amp;IF(D7="PBT14",'Base-case'!$R$18,"")&amp;IF(D7="PBT15",'Base-case'!$S$18,"")</f>
        <v/>
      </c>
      <c r="N7" s="118">
        <f t="shared" ref="N7:N70" si="3">IFERROR(M7*C7,0)</f>
        <v>0</v>
      </c>
      <c r="O7" s="177" t="str">
        <f>IF(D7="PBT1",'Base-case'!$E$21,"")&amp;IF(D7="PBT2",'Base-case'!$F$21,"")&amp;IF(D7="PBT3",'Base-case'!$G$21,"")&amp;IF(D7="PBT4",'Base-case'!$H$21,"")&amp;IF(D7="PBT5",'Base-case'!$I$21,"")&amp;IF(D7="PBT6",'Base-case'!$J$21,"")&amp;IF(D7="PBT7",'Base-case'!$K$21,"")&amp;IF(D7="PBT8",'Base-case'!$L$21,"")&amp;IF(D7="PBT9",'Base-case'!$M$21,"")&amp;IF(D7="PBT10",'Base-case'!$N$21,"")&amp;IF(D7="PBT11",'Base-case'!$O$21,"")&amp;IF(D7="PBT12",'Base-case'!$P$21,"")&amp;IF(D7="PBT13",'Base-case'!$Q$21,"")&amp;IF(D7="PBT14",'Base-case'!$R$21,"")&amp;IF(D7="PBT15",'Base-case'!$S$21,"")</f>
        <v/>
      </c>
      <c r="P7" s="117">
        <f t="shared" ref="P7:P70" si="4">IFERROR(O7*C7,0)</f>
        <v>0</v>
      </c>
      <c r="Q7" s="178" t="str">
        <f>IF(D7="PBT1",'Base-case'!$E$23,"")&amp;IF(D7="PBT2",'Base-case'!$F$23,"")&amp;IF(D7="PBT3",'Base-case'!$G$23,"")&amp;IF(D7="PBT4",'Base-case'!$H$23,"")&amp;IF(D7="PBT5",'Base-case'!$I$23,"")&amp;IF(D7="PBT6",'Base-case'!$J$23,"")&amp;IF(D7="PBT7",'Base-case'!$K$23,"")&amp;IF(D7="PBT8",'Base-case'!$L$23,"")&amp;IF(D7="PBT9",'Base-case'!$M$23,"")&amp;IF(D7="PBT10",'Base-case'!$N$23,"")&amp;IF(D7="PBT11",'Base-case'!$O$23,"")&amp;IF(D7="PBT12",'Base-case'!$P$23,"")&amp;IF(D7="PBT13",'Base-case'!$Q$23,"")&amp;IF(D7="PBT14",'Base-case'!$R$23,"")&amp;IF(D7="PBT15",'Base-case'!$S$23,"")</f>
        <v/>
      </c>
      <c r="R7" s="117">
        <f t="shared" ref="R7:R70" si="5">IFERROR(Q7*C7,0)</f>
        <v>0</v>
      </c>
      <c r="S7" s="178" t="str">
        <f>IF(D7="PBT1",'Base-case'!$E$25,"")&amp;IF(D7="PBT2",'Base-case'!$F$25,"")&amp;IF(D7="PBT3",'Base-case'!$G$25,"")&amp;IF(D7="PBT4",'Base-case'!$H$25,"")&amp;IF(D7="PBT5",'Base-case'!$I$25,"")&amp;IF(D7="PBT6",'Base-case'!$J$25,"")&amp;IF(D7="PBT7",'Base-case'!$K$25,"")&amp;IF(D7="PBT8",'Base-case'!$L$25,"")&amp;IF(D7="PBT9",'Base-case'!$M$25,"")&amp;IF(D7="PBT10",'Base-case'!$N$25,"")&amp;IF(D7="PBT11",'Base-case'!$O$25,"")&amp;IF(D7="PBT12",'Base-case'!$P$25,"")&amp;IF(D7="PBT13",'Base-case'!$Q$25,"")&amp;IF(D7="PBT14",'Base-case'!$R$25,"")&amp;IF(D7="PBT15",'Base-case'!$S$25,"")</f>
        <v/>
      </c>
      <c r="T7" s="118">
        <f t="shared" ref="T7:T70" si="6">IFERROR(S7*C7,0)</f>
        <v>0</v>
      </c>
      <c r="U7" s="177" t="str">
        <f>IF(D7="PBT1",'Base-case'!$E$36,"")&amp;IF(D7="PBT2",'Base-case'!$F$36,"")&amp;IF(D7="PBT3",'Base-case'!$G$36,"")&amp;IF(D7="PBT4",'Base-case'!$H$36,"")&amp;IF(D7="PBT5",'Base-case'!$I$36,"")&amp;IF(D7="PBT6",'Base-case'!$J$36,"")&amp;IF(D7="PBT7",'Base-case'!$K$36,"")&amp;IF(D7="PBT8",'Base-case'!$L$36,"")&amp;IF(D7="PBT9",'Base-case'!$M$36,"")&amp;IF(D7="PBT10",'Base-case'!$N$36,"")&amp;IF(D7="PBT11",'Base-case'!$O$36,"")&amp;IF(D7="PBT12",'Base-case'!$P$36,"")&amp;IF(D7="PBT13",'Base-case'!$Q$36,"")&amp;IF(D7="PBT14",'Base-case'!$R$36,"")&amp;IF(D7="PBT15",'Base-case'!$S$36,"")</f>
        <v/>
      </c>
      <c r="V7" s="117">
        <f t="shared" ref="V7:V70" si="7">IFERROR(U7*C7,0)</f>
        <v>0</v>
      </c>
      <c r="W7" s="178" t="str">
        <f>IF(D7="PBT1",'Base-case'!$E$38,"")&amp;IF(D7="PBT2",'Base-case'!$F$38,"")&amp;IF(D7="PBT3",'Base-case'!$G$38,"")&amp;IF(D7="PBT4",'Base-case'!$H$38,"")&amp;IF(D7="PBT5",'Base-case'!$I$38,"")&amp;IF(D7="PBT6",'Base-case'!$J$38,"")&amp;IF(D7="PBT7",'Base-case'!$K$38,"")&amp;IF(D7="PBT8",'Base-case'!$L$38,"")&amp;IF(D7="PBT9",'Base-case'!$M$38,"")&amp;IF(D7="PBT10",'Base-case'!$N$38,"")&amp;IF(D7="PBT11",'Base-case'!$O$38,"")&amp;IF(D7="PBT12",'Base-case'!$P$38,"")&amp;IF(D7="PBT13",'Base-case'!$Q$38,"")&amp;IF(D7="PBT14",'Base-case'!$R$38,"")&amp;IF(D7="PBT15",'Base-case'!$S$38,"")</f>
        <v/>
      </c>
      <c r="X7" s="117">
        <f t="shared" ref="X7:X70" si="8">IFERROR(W7*C7,0)</f>
        <v>0</v>
      </c>
      <c r="Y7" s="178" t="str">
        <f>IF(D7="PBT1",'Base-case'!$E$40,"")&amp;IF(D7="PBT2",'Base-case'!$F$40,"")&amp;IF(D7="PBT3",'Base-case'!$G$40,"")&amp;IF(D7="PBT4",'Base-case'!$H$40,"")&amp;IF(D7="PBT5",'Base-case'!$I$40,"")&amp;IF(D7="PBT6",'Base-case'!$J$40,"")&amp;IF(D7="PBT7",'Base-case'!$K$40,"")&amp;IF(D7="PBT8",'Base-case'!$L$40,"")&amp;IF(D7="PBT9",'Base-case'!$M$40,"")&amp;IF(D7="PBT10",'Base-case'!$N$40,"")&amp;IF(D7="PBT11",'Base-case'!$O$40,"")&amp;IF(D7="PBT12",'Base-case'!$P$40,"")&amp;IF(D7="PBT13",'Base-case'!$Q$40,"")&amp;IF(D7="PBT14",'Base-case'!$R$40,"")&amp;IF(D7="PBT15",'Base-case'!$S$40,"")</f>
        <v/>
      </c>
      <c r="Z7" s="118">
        <f t="shared" ref="Z7:Z70" si="9">IFERROR(Y7*C7,0)</f>
        <v>0</v>
      </c>
      <c r="AA7" s="180"/>
      <c r="AB7" s="181"/>
      <c r="AC7" s="181"/>
      <c r="AD7" s="181"/>
      <c r="AE7" s="181"/>
      <c r="AF7" s="181"/>
      <c r="AG7" s="181"/>
      <c r="AH7" s="181"/>
      <c r="AI7" s="181"/>
      <c r="AJ7" s="181"/>
      <c r="AK7" s="181"/>
      <c r="AL7" s="182"/>
      <c r="AM7" s="180"/>
      <c r="AN7" s="181"/>
      <c r="AO7" s="181"/>
      <c r="AP7" s="181"/>
      <c r="AQ7" s="181"/>
      <c r="AR7" s="181"/>
      <c r="AS7" s="181"/>
      <c r="AT7" s="181"/>
      <c r="AU7" s="182"/>
      <c r="AV7" s="180"/>
      <c r="AW7" s="181"/>
      <c r="AX7" s="181"/>
      <c r="AY7" s="181"/>
      <c r="AZ7" s="181"/>
      <c r="BA7" s="181"/>
      <c r="BB7" s="181"/>
      <c r="BC7" s="181"/>
      <c r="BD7" s="181"/>
      <c r="BE7" s="181"/>
      <c r="BF7" s="182"/>
    </row>
    <row r="8" spans="1:58" ht="15" thickBot="1">
      <c r="A8" s="165">
        <v>3</v>
      </c>
      <c r="B8" s="293" t="str">
        <f>'Rassembler Noms'!G4</f>
        <v/>
      </c>
      <c r="C8" s="293" t="str">
        <f>'Rassembler surface'!G4</f>
        <v/>
      </c>
      <c r="D8" s="306" t="str">
        <f>'Rassembler PBT'!G4</f>
        <v/>
      </c>
      <c r="E8" s="166"/>
      <c r="F8" s="167"/>
      <c r="G8" s="177" t="str">
        <f>IF(D8="PBT1",'Base-case'!$E$4,"")&amp;IF(D8="PBT2",'Base-case'!$F$4,"")&amp;IF(D8="PBT3",'Base-case'!$G$4,"")&amp;IF(D8="PBT4",'Base-case'!$H$4,"")&amp;IF(D8="PBT5",'Base-case'!$I$4,"")&amp;IF(D8="PBT6",'Base-case'!$J$4,"")&amp;IF(D8="PBT7",'Base-case'!$K$4,"")&amp;IF(D8="PBT8",'Base-case'!$L$4,"")&amp;IF(D8="PBT9",'Base-case'!$M$4,"")&amp;IF(D8="PBT10",'Base-case'!$N$4,"")&amp;IF(D8="PBT11",'Base-case'!$O$4,"")&amp;IF(D8="PBT12",'Base-case'!$P$4,"")&amp;IF(D8="PBT13",'Base-case'!$Q$4,"")&amp;IF(D8="PBT14",'Base-case'!$R$4,"")&amp;IF(D8="PBT15",'Base-case'!$S$4,"")</f>
        <v/>
      </c>
      <c r="H8" s="117">
        <f t="shared" si="0"/>
        <v>0</v>
      </c>
      <c r="I8" s="178" t="str">
        <f>IF(D8="PBT1",'Base-case'!$E$14,"")&amp;IF(D8="PBT2",'Base-case'!$F$14,"")&amp;IF(D8="PBT3",'Base-case'!$G$14,"")&amp;IF(D8="PBT4",'Base-case'!$H$14,"")&amp;IF(D8="PBT5",'Base-case'!$I$14,"")&amp;IF(D8="PBT6",'Base-case'!$J$14,"")&amp;IF(D8="PBT7",'Base-case'!$K$14,"")&amp;IF(D8="PBT8",'Base-case'!$L$14,"")&amp;IF(D8="PBT9",'Base-case'!$M$14,"")&amp;IF(D8="PBT10",'Base-case'!$N$14,"")&amp;IF(D8="PBT11",'Base-case'!$O$14,"")&amp;IF(D8="PBT12",'Base-case'!$P$14,"")&amp;IF(D8="PBT13",'Base-case'!$Q$14,"")&amp;IF(D8="PBT14",'Base-case'!$R$14,"")&amp;IF(D8="PBT15",'Base-case'!$S$14,"")</f>
        <v/>
      </c>
      <c r="J8" s="117">
        <f t="shared" si="1"/>
        <v>0</v>
      </c>
      <c r="K8" s="178" t="str">
        <f>IF(D8="PBT1",'Base-case'!$E$16,"")&amp;IF(D8="PBT2",'Base-case'!$F$16,"")&amp;IF(D8="PBT3",'Base-case'!$G$16,"")&amp;IF(D8="PBT4",'Base-case'!$H$16,"")&amp;IF(D8="PBT5",'Base-case'!$I$16,"")&amp;IF(D8="PBT6",'Base-case'!$J$16,"")&amp;IF(D8="PBT7",'Base-case'!$K$16,"")&amp;IF(D8="PBT8",'Base-case'!$L$16,"")&amp;IF(D8="PBT9",'Base-case'!$M$16,"")&amp;IF(D8="PBT10",'Base-case'!$N$16,"")&amp;IF(D8="PBT11",'Base-case'!$O$16,"")&amp;IF(D8="PBT12",'Base-case'!$P$16,"")&amp;IF(D8="PBT13",'Base-case'!$Q$16,"")&amp;IF(D8="PBT14",'Base-case'!$R$16,"")&amp;IF(D8="PBT15",'Base-case'!$S$16,"")</f>
        <v/>
      </c>
      <c r="L8" s="117">
        <f t="shared" si="2"/>
        <v>0</v>
      </c>
      <c r="M8" s="178" t="str">
        <f>IF(D8="PBT1",'Base-case'!$E$18,"")&amp;IF(D8="PBT2",'Base-case'!$F$18,"")&amp;IF(D8="PBT3",'Base-case'!$G$18,"")&amp;IF(D8="PBT4",'Base-case'!$H$18,"")&amp;IF(D8="PBT5",'Base-case'!$I$18,"")&amp;IF(D8="PBT6",'Base-case'!$J$18,"")&amp;IF(D8="PBT7",'Base-case'!$K$18,"")&amp;IF(D8="PBT8",'Base-case'!$L$18,"")&amp;IF(D8="PBT9",'Base-case'!$M$18,"")&amp;IF(D8="PBT10",'Base-case'!$N$18,"")&amp;IF(D8="PBT11",'Base-case'!$O$18,"")&amp;IF(D8="PBT12",'Base-case'!$P$18,"")&amp;IF(D8="PBT13",'Base-case'!$Q$18,"")&amp;IF(D8="PBT14",'Base-case'!$R$18,"")&amp;IF(D8="PBT15",'Base-case'!$S$18,"")</f>
        <v/>
      </c>
      <c r="N8" s="118">
        <f t="shared" si="3"/>
        <v>0</v>
      </c>
      <c r="O8" s="177" t="str">
        <f>IF(D8="PBT1",'Base-case'!$E$21,"")&amp;IF(D8="PBT2",'Base-case'!$F$21,"")&amp;IF(D8="PBT3",'Base-case'!$G$21,"")&amp;IF(D8="PBT4",'Base-case'!$H$21,"")&amp;IF(D8="PBT5",'Base-case'!$I$21,"")&amp;IF(D8="PBT6",'Base-case'!$J$21,"")&amp;IF(D8="PBT7",'Base-case'!$K$21,"")&amp;IF(D8="PBT8",'Base-case'!$L$21,"")&amp;IF(D8="PBT9",'Base-case'!$M$21,"")&amp;IF(D8="PBT10",'Base-case'!$N$21,"")&amp;IF(D8="PBT11",'Base-case'!$O$21,"")&amp;IF(D8="PBT12",'Base-case'!$P$21,"")&amp;IF(D8="PBT13",'Base-case'!$Q$21,"")&amp;IF(D8="PBT14",'Base-case'!$R$21,"")&amp;IF(D8="PBT15",'Base-case'!$S$21,"")</f>
        <v/>
      </c>
      <c r="P8" s="117">
        <f t="shared" si="4"/>
        <v>0</v>
      </c>
      <c r="Q8" s="178" t="str">
        <f>IF(D8="PBT1",'Base-case'!$E$23,"")&amp;IF(D8="PBT2",'Base-case'!$F$23,"")&amp;IF(D8="PBT3",'Base-case'!$G$23,"")&amp;IF(D8="PBT4",'Base-case'!$H$23,"")&amp;IF(D8="PBT5",'Base-case'!$I$23,"")&amp;IF(D8="PBT6",'Base-case'!$J$23,"")&amp;IF(D8="PBT7",'Base-case'!$K$23,"")&amp;IF(D8="PBT8",'Base-case'!$L$23,"")&amp;IF(D8="PBT9",'Base-case'!$M$23,"")&amp;IF(D8="PBT10",'Base-case'!$N$23,"")&amp;IF(D8="PBT11",'Base-case'!$O$23,"")&amp;IF(D8="PBT12",'Base-case'!$P$23,"")&amp;IF(D8="PBT13",'Base-case'!$Q$23,"")&amp;IF(D8="PBT14",'Base-case'!$R$23,"")&amp;IF(D8="PBT15",'Base-case'!$S$23,"")</f>
        <v/>
      </c>
      <c r="R8" s="117">
        <f t="shared" si="5"/>
        <v>0</v>
      </c>
      <c r="S8" s="178" t="str">
        <f>IF(D8="PBT1",'Base-case'!$E$25,"")&amp;IF(D8="PBT2",'Base-case'!$F$25,"")&amp;IF(D8="PBT3",'Base-case'!$G$25,"")&amp;IF(D8="PBT4",'Base-case'!$H$25,"")&amp;IF(D8="PBT5",'Base-case'!$I$25,"")&amp;IF(D8="PBT6",'Base-case'!$J$25,"")&amp;IF(D8="PBT7",'Base-case'!$K$25,"")&amp;IF(D8="PBT8",'Base-case'!$L$25,"")&amp;IF(D8="PBT9",'Base-case'!$M$25,"")&amp;IF(D8="PBT10",'Base-case'!$N$25,"")&amp;IF(D8="PBT11",'Base-case'!$O$25,"")&amp;IF(D8="PBT12",'Base-case'!$P$25,"")&amp;IF(D8="PBT13",'Base-case'!$Q$25,"")&amp;IF(D8="PBT14",'Base-case'!$R$25,"")&amp;IF(D8="PBT15",'Base-case'!$S$25,"")</f>
        <v/>
      </c>
      <c r="T8" s="118">
        <f t="shared" si="6"/>
        <v>0</v>
      </c>
      <c r="U8" s="177" t="str">
        <f>IF(D8="PBT1",'Base-case'!$E$36,"")&amp;IF(D8="PBT2",'Base-case'!$F$36,"")&amp;IF(D8="PBT3",'Base-case'!$G$36,"")&amp;IF(D8="PBT4",'Base-case'!$H$36,"")&amp;IF(D8="PBT5",'Base-case'!$I$36,"")&amp;IF(D8="PBT6",'Base-case'!$J$36,"")&amp;IF(D8="PBT7",'Base-case'!$K$36,"")&amp;IF(D8="PBT8",'Base-case'!$L$36,"")&amp;IF(D8="PBT9",'Base-case'!$M$36,"")&amp;IF(D8="PBT10",'Base-case'!$N$36,"")&amp;IF(D8="PBT11",'Base-case'!$O$36,"")&amp;IF(D8="PBT12",'Base-case'!$P$36,"")&amp;IF(D8="PBT13",'Base-case'!$Q$36,"")&amp;IF(D8="PBT14",'Base-case'!$R$36,"")&amp;IF(D8="PBT15",'Base-case'!$S$36,"")</f>
        <v/>
      </c>
      <c r="V8" s="117">
        <f t="shared" si="7"/>
        <v>0</v>
      </c>
      <c r="W8" s="178" t="str">
        <f>IF(D8="PBT1",'Base-case'!$E$38,"")&amp;IF(D8="PBT2",'Base-case'!$F$38,"")&amp;IF(D8="PBT3",'Base-case'!$G$38,"")&amp;IF(D8="PBT4",'Base-case'!$H$38,"")&amp;IF(D8="PBT5",'Base-case'!$I$38,"")&amp;IF(D8="PBT6",'Base-case'!$J$38,"")&amp;IF(D8="PBT7",'Base-case'!$K$38,"")&amp;IF(D8="PBT8",'Base-case'!$L$38,"")&amp;IF(D8="PBT9",'Base-case'!$M$38,"")&amp;IF(D8="PBT10",'Base-case'!$N$38,"")&amp;IF(D8="PBT11",'Base-case'!$O$38,"")&amp;IF(D8="PBT12",'Base-case'!$P$38,"")&amp;IF(D8="PBT13",'Base-case'!$Q$38,"")&amp;IF(D8="PBT14",'Base-case'!$R$38,"")&amp;IF(D8="PBT15",'Base-case'!$S$38,"")</f>
        <v/>
      </c>
      <c r="X8" s="117">
        <f t="shared" si="8"/>
        <v>0</v>
      </c>
      <c r="Y8" s="178" t="str">
        <f>IF(D8="PBT1",'Base-case'!$E$40,"")&amp;IF(D8="PBT2",'Base-case'!$F$40,"")&amp;IF(D8="PBT3",'Base-case'!$G$40,"")&amp;IF(D8="PBT4",'Base-case'!$H$40,"")&amp;IF(D8="PBT5",'Base-case'!$I$40,"")&amp;IF(D8="PBT6",'Base-case'!$J$40,"")&amp;IF(D8="PBT7",'Base-case'!$K$40,"")&amp;IF(D8="PBT8",'Base-case'!$L$40,"")&amp;IF(D8="PBT9",'Base-case'!$M$40,"")&amp;IF(D8="PBT10",'Base-case'!$N$40,"")&amp;IF(D8="PBT11",'Base-case'!$O$40,"")&amp;IF(D8="PBT12",'Base-case'!$P$40,"")&amp;IF(D8="PBT13",'Base-case'!$Q$40,"")&amp;IF(D8="PBT14",'Base-case'!$R$40,"")&amp;IF(D8="PBT15",'Base-case'!$S$40,"")</f>
        <v/>
      </c>
      <c r="Z8" s="118">
        <f t="shared" si="9"/>
        <v>0</v>
      </c>
      <c r="AA8" s="180"/>
      <c r="AB8" s="181"/>
      <c r="AC8" s="181"/>
      <c r="AD8" s="181"/>
      <c r="AE8" s="181"/>
      <c r="AF8" s="181"/>
      <c r="AG8" s="181"/>
      <c r="AH8" s="181"/>
      <c r="AI8" s="181"/>
      <c r="AJ8" s="181"/>
      <c r="AK8" s="181"/>
      <c r="AL8" s="182"/>
      <c r="AM8" s="180"/>
      <c r="AN8" s="181"/>
      <c r="AO8" s="181"/>
      <c r="AP8" s="181"/>
      <c r="AQ8" s="181"/>
      <c r="AR8" s="181"/>
      <c r="AS8" s="181"/>
      <c r="AT8" s="181"/>
      <c r="AU8" s="182"/>
      <c r="AV8" s="180"/>
      <c r="AW8" s="181"/>
      <c r="AX8" s="181"/>
      <c r="AY8" s="181"/>
      <c r="AZ8" s="181"/>
      <c r="BA8" s="181"/>
      <c r="BB8" s="181"/>
      <c r="BC8" s="181"/>
      <c r="BD8" s="181"/>
      <c r="BE8" s="181"/>
      <c r="BF8" s="182"/>
    </row>
    <row r="9" spans="1:58" ht="15" thickBot="1">
      <c r="A9" s="165">
        <v>4</v>
      </c>
      <c r="B9" s="293" t="str">
        <f>'Rassembler Noms'!G5</f>
        <v/>
      </c>
      <c r="C9" s="293" t="str">
        <f>'Rassembler surface'!G5</f>
        <v/>
      </c>
      <c r="D9" s="306" t="str">
        <f>'Rassembler PBT'!G5</f>
        <v/>
      </c>
      <c r="E9" s="166"/>
      <c r="F9" s="167"/>
      <c r="G9" s="177" t="str">
        <f>IF(D9="PBT1",'Base-case'!$E$4,"")&amp;IF(D9="PBT2",'Base-case'!$F$4,"")&amp;IF(D9="PBT3",'Base-case'!$G$4,"")&amp;IF(D9="PBT4",'Base-case'!$H$4,"")&amp;IF(D9="PBT5",'Base-case'!$I$4,"")&amp;IF(D9="PBT6",'Base-case'!$J$4,"")&amp;IF(D9="PBT7",'Base-case'!$K$4,"")&amp;IF(D9="PBT8",'Base-case'!$L$4,"")&amp;IF(D9="PBT9",'Base-case'!$M$4,"")&amp;IF(D9="PBT10",'Base-case'!$N$4,"")&amp;IF(D9="PBT11",'Base-case'!$O$4,"")&amp;IF(D9="PBT12",'Base-case'!$P$4,"")&amp;IF(D9="PBT13",'Base-case'!$Q$4,"")&amp;IF(D9="PBT14",'Base-case'!$R$4,"")&amp;IF(D9="PBT15",'Base-case'!$S$4,"")</f>
        <v/>
      </c>
      <c r="H9" s="117">
        <f t="shared" si="0"/>
        <v>0</v>
      </c>
      <c r="I9" s="178" t="str">
        <f>IF(D9="PBT1",'Base-case'!$E$14,"")&amp;IF(D9="PBT2",'Base-case'!$F$14,"")&amp;IF(D9="PBT3",'Base-case'!$G$14,"")&amp;IF(D9="PBT4",'Base-case'!$H$14,"")&amp;IF(D9="PBT5",'Base-case'!$I$14,"")&amp;IF(D9="PBT6",'Base-case'!$J$14,"")&amp;IF(D9="PBT7",'Base-case'!$K$14,"")&amp;IF(D9="PBT8",'Base-case'!$L$14,"")&amp;IF(D9="PBT9",'Base-case'!$M$14,"")&amp;IF(D9="PBT10",'Base-case'!$N$14,"")&amp;IF(D9="PBT11",'Base-case'!$O$14,"")&amp;IF(D9="PBT12",'Base-case'!$P$14,"")&amp;IF(D9="PBT13",'Base-case'!$Q$14,"")&amp;IF(D9="PBT14",'Base-case'!$R$14,"")&amp;IF(D9="PBT15",'Base-case'!$S$14,"")</f>
        <v/>
      </c>
      <c r="J9" s="117">
        <f t="shared" si="1"/>
        <v>0</v>
      </c>
      <c r="K9" s="178" t="str">
        <f>IF(D9="PBT1",'Base-case'!$E$16,"")&amp;IF(D9="PBT2",'Base-case'!$F$16,"")&amp;IF(D9="PBT3",'Base-case'!$G$16,"")&amp;IF(D9="PBT4",'Base-case'!$H$16,"")&amp;IF(D9="PBT5",'Base-case'!$I$16,"")&amp;IF(D9="PBT6",'Base-case'!$J$16,"")&amp;IF(D9="PBT7",'Base-case'!$K$16,"")&amp;IF(D9="PBT8",'Base-case'!$L$16,"")&amp;IF(D9="PBT9",'Base-case'!$M$16,"")&amp;IF(D9="PBT10",'Base-case'!$N$16,"")&amp;IF(D9="PBT11",'Base-case'!$O$16,"")&amp;IF(D9="PBT12",'Base-case'!$P$16,"")&amp;IF(D9="PBT13",'Base-case'!$Q$16,"")&amp;IF(D9="PBT14",'Base-case'!$R$16,"")&amp;IF(D9="PBT15",'Base-case'!$S$16,"")</f>
        <v/>
      </c>
      <c r="L9" s="117">
        <f t="shared" si="2"/>
        <v>0</v>
      </c>
      <c r="M9" s="178" t="str">
        <f>IF(D9="PBT1",'Base-case'!$E$18,"")&amp;IF(D9="PBT2",'Base-case'!$F$18,"")&amp;IF(D9="PBT3",'Base-case'!$G$18,"")&amp;IF(D9="PBT4",'Base-case'!$H$18,"")&amp;IF(D9="PBT5",'Base-case'!$I$18,"")&amp;IF(D9="PBT6",'Base-case'!$J$18,"")&amp;IF(D9="PBT7",'Base-case'!$K$18,"")&amp;IF(D9="PBT8",'Base-case'!$L$18,"")&amp;IF(D9="PBT9",'Base-case'!$M$18,"")&amp;IF(D9="PBT10",'Base-case'!$N$18,"")&amp;IF(D9="PBT11",'Base-case'!$O$18,"")&amp;IF(D9="PBT12",'Base-case'!$P$18,"")&amp;IF(D9="PBT13",'Base-case'!$Q$18,"")&amp;IF(D9="PBT14",'Base-case'!$R$18,"")&amp;IF(D9="PBT15",'Base-case'!$S$18,"")</f>
        <v/>
      </c>
      <c r="N9" s="118">
        <f t="shared" si="3"/>
        <v>0</v>
      </c>
      <c r="O9" s="177" t="str">
        <f>IF(D9="PBT1",'Base-case'!$E$21,"")&amp;IF(D9="PBT2",'Base-case'!$F$21,"")&amp;IF(D9="PBT3",'Base-case'!$G$21,"")&amp;IF(D9="PBT4",'Base-case'!$H$21,"")&amp;IF(D9="PBT5",'Base-case'!$I$21,"")&amp;IF(D9="PBT6",'Base-case'!$J$21,"")&amp;IF(D9="PBT7",'Base-case'!$K$21,"")&amp;IF(D9="PBT8",'Base-case'!$L$21,"")&amp;IF(D9="PBT9",'Base-case'!$M$21,"")&amp;IF(D9="PBT10",'Base-case'!$N$21,"")&amp;IF(D9="PBT11",'Base-case'!$O$21,"")&amp;IF(D9="PBT12",'Base-case'!$P$21,"")&amp;IF(D9="PBT13",'Base-case'!$Q$21,"")&amp;IF(D9="PBT14",'Base-case'!$R$21,"")&amp;IF(D9="PBT15",'Base-case'!$S$21,"")</f>
        <v/>
      </c>
      <c r="P9" s="117">
        <f t="shared" si="4"/>
        <v>0</v>
      </c>
      <c r="Q9" s="178" t="str">
        <f>IF(D9="PBT1",'Base-case'!$E$23,"")&amp;IF(D9="PBT2",'Base-case'!$F$23,"")&amp;IF(D9="PBT3",'Base-case'!$G$23,"")&amp;IF(D9="PBT4",'Base-case'!$H$23,"")&amp;IF(D9="PBT5",'Base-case'!$I$23,"")&amp;IF(D9="PBT6",'Base-case'!$J$23,"")&amp;IF(D9="PBT7",'Base-case'!$K$23,"")&amp;IF(D9="PBT8",'Base-case'!$L$23,"")&amp;IF(D9="PBT9",'Base-case'!$M$23,"")&amp;IF(D9="PBT10",'Base-case'!$N$23,"")&amp;IF(D9="PBT11",'Base-case'!$O$23,"")&amp;IF(D9="PBT12",'Base-case'!$P$23,"")&amp;IF(D9="PBT13",'Base-case'!$Q$23,"")&amp;IF(D9="PBT14",'Base-case'!$R$23,"")&amp;IF(D9="PBT15",'Base-case'!$S$23,"")</f>
        <v/>
      </c>
      <c r="R9" s="117">
        <f t="shared" si="5"/>
        <v>0</v>
      </c>
      <c r="S9" s="178" t="str">
        <f>IF(D9="PBT1",'Base-case'!$E$25,"")&amp;IF(D9="PBT2",'Base-case'!$F$25,"")&amp;IF(D9="PBT3",'Base-case'!$G$25,"")&amp;IF(D9="PBT4",'Base-case'!$H$25,"")&amp;IF(D9="PBT5",'Base-case'!$I$25,"")&amp;IF(D9="PBT6",'Base-case'!$J$25,"")&amp;IF(D9="PBT7",'Base-case'!$K$25,"")&amp;IF(D9="PBT8",'Base-case'!$L$25,"")&amp;IF(D9="PBT9",'Base-case'!$M$25,"")&amp;IF(D9="PBT10",'Base-case'!$N$25,"")&amp;IF(D9="PBT11",'Base-case'!$O$25,"")&amp;IF(D9="PBT12",'Base-case'!$P$25,"")&amp;IF(D9="PBT13",'Base-case'!$Q$25,"")&amp;IF(D9="PBT14",'Base-case'!$R$25,"")&amp;IF(D9="PBT15",'Base-case'!$S$25,"")</f>
        <v/>
      </c>
      <c r="T9" s="118">
        <f t="shared" si="6"/>
        <v>0</v>
      </c>
      <c r="U9" s="177" t="str">
        <f>IF(D9="PBT1",'Base-case'!$E$36,"")&amp;IF(D9="PBT2",'Base-case'!$F$36,"")&amp;IF(D9="PBT3",'Base-case'!$G$36,"")&amp;IF(D9="PBT4",'Base-case'!$H$36,"")&amp;IF(D9="PBT5",'Base-case'!$I$36,"")&amp;IF(D9="PBT6",'Base-case'!$J$36,"")&amp;IF(D9="PBT7",'Base-case'!$K$36,"")&amp;IF(D9="PBT8",'Base-case'!$L$36,"")&amp;IF(D9="PBT9",'Base-case'!$M$36,"")&amp;IF(D9="PBT10",'Base-case'!$N$36,"")&amp;IF(D9="PBT11",'Base-case'!$O$36,"")&amp;IF(D9="PBT12",'Base-case'!$P$36,"")&amp;IF(D9="PBT13",'Base-case'!$Q$36,"")&amp;IF(D9="PBT14",'Base-case'!$R$36,"")&amp;IF(D9="PBT15",'Base-case'!$S$36,"")</f>
        <v/>
      </c>
      <c r="V9" s="117">
        <f t="shared" si="7"/>
        <v>0</v>
      </c>
      <c r="W9" s="178" t="str">
        <f>IF(D9="PBT1",'Base-case'!$E$38,"")&amp;IF(D9="PBT2",'Base-case'!$F$38,"")&amp;IF(D9="PBT3",'Base-case'!$G$38,"")&amp;IF(D9="PBT4",'Base-case'!$H$38,"")&amp;IF(D9="PBT5",'Base-case'!$I$38,"")&amp;IF(D9="PBT6",'Base-case'!$J$38,"")&amp;IF(D9="PBT7",'Base-case'!$K$38,"")&amp;IF(D9="PBT8",'Base-case'!$L$38,"")&amp;IF(D9="PBT9",'Base-case'!$M$38,"")&amp;IF(D9="PBT10",'Base-case'!$N$38,"")&amp;IF(D9="PBT11",'Base-case'!$O$38,"")&amp;IF(D9="PBT12",'Base-case'!$P$38,"")&amp;IF(D9="PBT13",'Base-case'!$Q$38,"")&amp;IF(D9="PBT14",'Base-case'!$R$38,"")&amp;IF(D9="PBT15",'Base-case'!$S$38,"")</f>
        <v/>
      </c>
      <c r="X9" s="117">
        <f t="shared" si="8"/>
        <v>0</v>
      </c>
      <c r="Y9" s="178" t="str">
        <f>IF(D9="PBT1",'Base-case'!$E$40,"")&amp;IF(D9="PBT2",'Base-case'!$F$40,"")&amp;IF(D9="PBT3",'Base-case'!$G$40,"")&amp;IF(D9="PBT4",'Base-case'!$H$40,"")&amp;IF(D9="PBT5",'Base-case'!$I$40,"")&amp;IF(D9="PBT6",'Base-case'!$J$40,"")&amp;IF(D9="PBT7",'Base-case'!$K$40,"")&amp;IF(D9="PBT8",'Base-case'!$L$40,"")&amp;IF(D9="PBT9",'Base-case'!$M$40,"")&amp;IF(D9="PBT10",'Base-case'!$N$40,"")&amp;IF(D9="PBT11",'Base-case'!$O$40,"")&amp;IF(D9="PBT12",'Base-case'!$P$40,"")&amp;IF(D9="PBT13",'Base-case'!$Q$40,"")&amp;IF(D9="PBT14",'Base-case'!$R$40,"")&amp;IF(D9="PBT15",'Base-case'!$S$40,"")</f>
        <v/>
      </c>
      <c r="Z9" s="118">
        <f t="shared" si="9"/>
        <v>0</v>
      </c>
      <c r="AA9" s="180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2"/>
      <c r="AM9" s="180"/>
      <c r="AN9" s="181"/>
      <c r="AO9" s="181"/>
      <c r="AP9" s="181"/>
      <c r="AQ9" s="181"/>
      <c r="AR9" s="181"/>
      <c r="AS9" s="181"/>
      <c r="AT9" s="181"/>
      <c r="AU9" s="182"/>
      <c r="AV9" s="180"/>
      <c r="AW9" s="181"/>
      <c r="AX9" s="181"/>
      <c r="AY9" s="181"/>
      <c r="AZ9" s="181"/>
      <c r="BA9" s="181"/>
      <c r="BB9" s="181"/>
      <c r="BC9" s="181"/>
      <c r="BD9" s="181"/>
      <c r="BE9" s="181"/>
      <c r="BF9" s="182"/>
    </row>
    <row r="10" spans="1:58" ht="15" customHeight="1" thickBot="1">
      <c r="A10" s="165">
        <v>5</v>
      </c>
      <c r="B10" s="293" t="str">
        <f>'Rassembler Noms'!G6</f>
        <v/>
      </c>
      <c r="C10" s="293" t="str">
        <f>'Rassembler surface'!G6</f>
        <v/>
      </c>
      <c r="D10" s="306" t="str">
        <f>'Rassembler PBT'!G6</f>
        <v/>
      </c>
      <c r="E10" s="166"/>
      <c r="F10" s="167"/>
      <c r="G10" s="177" t="str">
        <f>IF(D10="PBT1",'Base-case'!$E$4,"")&amp;IF(D10="PBT2",'Base-case'!$F$4,"")&amp;IF(D10="PBT3",'Base-case'!$G$4,"")&amp;IF(D10="PBT4",'Base-case'!$H$4,"")&amp;IF(D10="PBT5",'Base-case'!$I$4,"")&amp;IF(D10="PBT6",'Base-case'!$J$4,"")&amp;IF(D10="PBT7",'Base-case'!$K$4,"")&amp;IF(D10="PBT8",'Base-case'!$L$4,"")&amp;IF(D10="PBT9",'Base-case'!$M$4,"")&amp;IF(D10="PBT10",'Base-case'!$N$4,"")&amp;IF(D10="PBT11",'Base-case'!$O$4,"")&amp;IF(D10="PBT12",'Base-case'!$P$4,"")&amp;IF(D10="PBT13",'Base-case'!$Q$4,"")&amp;IF(D10="PBT14",'Base-case'!$R$4,"")&amp;IF(D10="PBT15",'Base-case'!$S$4,"")</f>
        <v/>
      </c>
      <c r="H10" s="117">
        <f t="shared" si="0"/>
        <v>0</v>
      </c>
      <c r="I10" s="178" t="str">
        <f>IF(D10="PBT1",'Base-case'!$E$14,"")&amp;IF(D10="PBT2",'Base-case'!$F$14,"")&amp;IF(D10="PBT3",'Base-case'!$G$14,"")&amp;IF(D10="PBT4",'Base-case'!$H$14,"")&amp;IF(D10="PBT5",'Base-case'!$I$14,"")&amp;IF(D10="PBT6",'Base-case'!$J$14,"")&amp;IF(D10="PBT7",'Base-case'!$K$14,"")&amp;IF(D10="PBT8",'Base-case'!$L$14,"")&amp;IF(D10="PBT9",'Base-case'!$M$14,"")&amp;IF(D10="PBT10",'Base-case'!$N$14,"")&amp;IF(D10="PBT11",'Base-case'!$O$14,"")&amp;IF(D10="PBT12",'Base-case'!$P$14,"")&amp;IF(D10="PBT13",'Base-case'!$Q$14,"")&amp;IF(D10="PBT14",'Base-case'!$R$14,"")&amp;IF(D10="PBT15",'Base-case'!$S$14,"")</f>
        <v/>
      </c>
      <c r="J10" s="117">
        <f t="shared" si="1"/>
        <v>0</v>
      </c>
      <c r="K10" s="178" t="str">
        <f>IF(D10="PBT1",'Base-case'!$E$16,"")&amp;IF(D10="PBT2",'Base-case'!$F$16,"")&amp;IF(D10="PBT3",'Base-case'!$G$16,"")&amp;IF(D10="PBT4",'Base-case'!$H$16,"")&amp;IF(D10="PBT5",'Base-case'!$I$16,"")&amp;IF(D10="PBT6",'Base-case'!$J$16,"")&amp;IF(D10="PBT7",'Base-case'!$K$16,"")&amp;IF(D10="PBT8",'Base-case'!$L$16,"")&amp;IF(D10="PBT9",'Base-case'!$M$16,"")&amp;IF(D10="PBT10",'Base-case'!$N$16,"")&amp;IF(D10="PBT11",'Base-case'!$O$16,"")&amp;IF(D10="PBT12",'Base-case'!$P$16,"")&amp;IF(D10="PBT13",'Base-case'!$Q$16,"")&amp;IF(D10="PBT14",'Base-case'!$R$16,"")&amp;IF(D10="PBT15",'Base-case'!$S$16,"")</f>
        <v/>
      </c>
      <c r="L10" s="117">
        <f t="shared" si="2"/>
        <v>0</v>
      </c>
      <c r="M10" s="178" t="str">
        <f>IF(D10="PBT1",'Base-case'!$E$18,"")&amp;IF(D10="PBT2",'Base-case'!$F$18,"")&amp;IF(D10="PBT3",'Base-case'!$G$18,"")&amp;IF(D10="PBT4",'Base-case'!$H$18,"")&amp;IF(D10="PBT5",'Base-case'!$I$18,"")&amp;IF(D10="PBT6",'Base-case'!$J$18,"")&amp;IF(D10="PBT7",'Base-case'!$K$18,"")&amp;IF(D10="PBT8",'Base-case'!$L$18,"")&amp;IF(D10="PBT9",'Base-case'!$M$18,"")&amp;IF(D10="PBT10",'Base-case'!$N$18,"")&amp;IF(D10="PBT11",'Base-case'!$O$18,"")&amp;IF(D10="PBT12",'Base-case'!$P$18,"")&amp;IF(D10="PBT13",'Base-case'!$Q$18,"")&amp;IF(D10="PBT14",'Base-case'!$R$18,"")&amp;IF(D10="PBT15",'Base-case'!$S$18,"")</f>
        <v/>
      </c>
      <c r="N10" s="118">
        <f t="shared" si="3"/>
        <v>0</v>
      </c>
      <c r="O10" s="177" t="str">
        <f>IF(D10="PBT1",'Base-case'!$E$21,"")&amp;IF(D10="PBT2",'Base-case'!$F$21,"")&amp;IF(D10="PBT3",'Base-case'!$G$21,"")&amp;IF(D10="PBT4",'Base-case'!$H$21,"")&amp;IF(D10="PBT5",'Base-case'!$I$21,"")&amp;IF(D10="PBT6",'Base-case'!$J$21,"")&amp;IF(D10="PBT7",'Base-case'!$K$21,"")&amp;IF(D10="PBT8",'Base-case'!$L$21,"")&amp;IF(D10="PBT9",'Base-case'!$M$21,"")&amp;IF(D10="PBT10",'Base-case'!$N$21,"")&amp;IF(D10="PBT11",'Base-case'!$O$21,"")&amp;IF(D10="PBT12",'Base-case'!$P$21,"")&amp;IF(D10="PBT13",'Base-case'!$Q$21,"")&amp;IF(D10="PBT14",'Base-case'!$R$21,"")&amp;IF(D10="PBT15",'Base-case'!$S$21,"")</f>
        <v/>
      </c>
      <c r="P10" s="117">
        <f t="shared" si="4"/>
        <v>0</v>
      </c>
      <c r="Q10" s="178" t="str">
        <f>IF(D10="PBT1",'Base-case'!$E$23,"")&amp;IF(D10="PBT2",'Base-case'!$F$23,"")&amp;IF(D10="PBT3",'Base-case'!$G$23,"")&amp;IF(D10="PBT4",'Base-case'!$H$23,"")&amp;IF(D10="PBT5",'Base-case'!$I$23,"")&amp;IF(D10="PBT6",'Base-case'!$J$23,"")&amp;IF(D10="PBT7",'Base-case'!$K$23,"")&amp;IF(D10="PBT8",'Base-case'!$L$23,"")&amp;IF(D10="PBT9",'Base-case'!$M$23,"")&amp;IF(D10="PBT10",'Base-case'!$N$23,"")&amp;IF(D10="PBT11",'Base-case'!$O$23,"")&amp;IF(D10="PBT12",'Base-case'!$P$23,"")&amp;IF(D10="PBT13",'Base-case'!$Q$23,"")&amp;IF(D10="PBT14",'Base-case'!$R$23,"")&amp;IF(D10="PBT15",'Base-case'!$S$23,"")</f>
        <v/>
      </c>
      <c r="R10" s="117">
        <f t="shared" si="5"/>
        <v>0</v>
      </c>
      <c r="S10" s="178" t="str">
        <f>IF(D10="PBT1",'Base-case'!$E$25,"")&amp;IF(D10="PBT2",'Base-case'!$F$25,"")&amp;IF(D10="PBT3",'Base-case'!$G$25,"")&amp;IF(D10="PBT4",'Base-case'!$H$25,"")&amp;IF(D10="PBT5",'Base-case'!$I$25,"")&amp;IF(D10="PBT6",'Base-case'!$J$25,"")&amp;IF(D10="PBT7",'Base-case'!$K$25,"")&amp;IF(D10="PBT8",'Base-case'!$L$25,"")&amp;IF(D10="PBT9",'Base-case'!$M$25,"")&amp;IF(D10="PBT10",'Base-case'!$N$25,"")&amp;IF(D10="PBT11",'Base-case'!$O$25,"")&amp;IF(D10="PBT12",'Base-case'!$P$25,"")&amp;IF(D10="PBT13",'Base-case'!$Q$25,"")&amp;IF(D10="PBT14",'Base-case'!$R$25,"")&amp;IF(D10="PBT15",'Base-case'!$S$25,"")</f>
        <v/>
      </c>
      <c r="T10" s="118">
        <f t="shared" si="6"/>
        <v>0</v>
      </c>
      <c r="U10" s="177" t="str">
        <f>IF(D10="PBT1",'Base-case'!$E$36,"")&amp;IF(D10="PBT2",'Base-case'!$F$36,"")&amp;IF(D10="PBT3",'Base-case'!$G$36,"")&amp;IF(D10="PBT4",'Base-case'!$H$36,"")&amp;IF(D10="PBT5",'Base-case'!$I$36,"")&amp;IF(D10="PBT6",'Base-case'!$J$36,"")&amp;IF(D10="PBT7",'Base-case'!$K$36,"")&amp;IF(D10="PBT8",'Base-case'!$L$36,"")&amp;IF(D10="PBT9",'Base-case'!$M$36,"")&amp;IF(D10="PBT10",'Base-case'!$N$36,"")&amp;IF(D10="PBT11",'Base-case'!$O$36,"")&amp;IF(D10="PBT12",'Base-case'!$P$36,"")&amp;IF(D10="PBT13",'Base-case'!$Q$36,"")&amp;IF(D10="PBT14",'Base-case'!$R$36,"")&amp;IF(D10="PBT15",'Base-case'!$S$36,"")</f>
        <v/>
      </c>
      <c r="V10" s="117">
        <f t="shared" si="7"/>
        <v>0</v>
      </c>
      <c r="W10" s="178" t="str">
        <f>IF(D10="PBT1",'Base-case'!$E$38,"")&amp;IF(D10="PBT2",'Base-case'!$F$38,"")&amp;IF(D10="PBT3",'Base-case'!$G$38,"")&amp;IF(D10="PBT4",'Base-case'!$H$38,"")&amp;IF(D10="PBT5",'Base-case'!$I$38,"")&amp;IF(D10="PBT6",'Base-case'!$J$38,"")&amp;IF(D10="PBT7",'Base-case'!$K$38,"")&amp;IF(D10="PBT8",'Base-case'!$L$38,"")&amp;IF(D10="PBT9",'Base-case'!$M$38,"")&amp;IF(D10="PBT10",'Base-case'!$N$38,"")&amp;IF(D10="PBT11",'Base-case'!$O$38,"")&amp;IF(D10="PBT12",'Base-case'!$P$38,"")&amp;IF(D10="PBT13",'Base-case'!$Q$38,"")&amp;IF(D10="PBT14",'Base-case'!$R$38,"")&amp;IF(D10="PBT15",'Base-case'!$S$38,"")</f>
        <v/>
      </c>
      <c r="X10" s="117">
        <f t="shared" si="8"/>
        <v>0</v>
      </c>
      <c r="Y10" s="178" t="str">
        <f>IF(D10="PBT1",'Base-case'!$E$40,"")&amp;IF(D10="PBT2",'Base-case'!$F$40,"")&amp;IF(D10="PBT3",'Base-case'!$G$40,"")&amp;IF(D10="PBT4",'Base-case'!$H$40,"")&amp;IF(D10="PBT5",'Base-case'!$I$40,"")&amp;IF(D10="PBT6",'Base-case'!$J$40,"")&amp;IF(D10="PBT7",'Base-case'!$K$40,"")&amp;IF(D10="PBT8",'Base-case'!$L$40,"")&amp;IF(D10="PBT9",'Base-case'!$M$40,"")&amp;IF(D10="PBT10",'Base-case'!$N$40,"")&amp;IF(D10="PBT11",'Base-case'!$O$40,"")&amp;IF(D10="PBT12",'Base-case'!$P$40,"")&amp;IF(D10="PBT13",'Base-case'!$Q$40,"")&amp;IF(D10="PBT14",'Base-case'!$R$40,"")&amp;IF(D10="PBT15",'Base-case'!$S$40,"")</f>
        <v/>
      </c>
      <c r="Z10" s="118">
        <f t="shared" si="9"/>
        <v>0</v>
      </c>
      <c r="AA10" s="180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2"/>
      <c r="AM10" s="180"/>
      <c r="AN10" s="181"/>
      <c r="AO10" s="181"/>
      <c r="AP10" s="181"/>
      <c r="AQ10" s="181"/>
      <c r="AR10" s="181"/>
      <c r="AS10" s="181"/>
      <c r="AT10" s="181"/>
      <c r="AU10" s="182"/>
      <c r="AV10" s="180"/>
      <c r="AW10" s="181"/>
      <c r="AX10" s="181"/>
      <c r="AY10" s="181"/>
      <c r="AZ10" s="181"/>
      <c r="BA10" s="181"/>
      <c r="BB10" s="181"/>
      <c r="BC10" s="181"/>
      <c r="BD10" s="181"/>
      <c r="BE10" s="181"/>
      <c r="BF10" s="182"/>
    </row>
    <row r="11" spans="1:58" ht="15" thickBot="1">
      <c r="A11" s="165">
        <v>6</v>
      </c>
      <c r="B11" s="293" t="str">
        <f>'Rassembler Noms'!G7</f>
        <v/>
      </c>
      <c r="C11" s="293" t="str">
        <f>'Rassembler surface'!G7</f>
        <v/>
      </c>
      <c r="D11" s="306" t="str">
        <f>'Rassembler PBT'!G7</f>
        <v/>
      </c>
      <c r="E11" s="166"/>
      <c r="F11" s="167"/>
      <c r="G11" s="177" t="str">
        <f>IF(D11="PBT1",'Base-case'!$E$4,"")&amp;IF(D11="PBT2",'Base-case'!$F$4,"")&amp;IF(D11="PBT3",'Base-case'!$G$4,"")&amp;IF(D11="PBT4",'Base-case'!$H$4,"")&amp;IF(D11="PBT5",'Base-case'!$I$4,"")&amp;IF(D11="PBT6",'Base-case'!$J$4,"")&amp;IF(D11="PBT7",'Base-case'!$K$4,"")&amp;IF(D11="PBT8",'Base-case'!$L$4,"")&amp;IF(D11="PBT9",'Base-case'!$M$4,"")&amp;IF(D11="PBT10",'Base-case'!$N$4,"")&amp;IF(D11="PBT11",'Base-case'!$O$4,"")&amp;IF(D11="PBT12",'Base-case'!$P$4,"")&amp;IF(D11="PBT13",'Base-case'!$Q$4,"")&amp;IF(D11="PBT14",'Base-case'!$R$4,"")&amp;IF(D11="PBT15",'Base-case'!$S$4,"")</f>
        <v/>
      </c>
      <c r="H11" s="117">
        <f t="shared" si="0"/>
        <v>0</v>
      </c>
      <c r="I11" s="178" t="str">
        <f>IF(D11="PBT1",'Base-case'!$E$14,"")&amp;IF(D11="PBT2",'Base-case'!$F$14,"")&amp;IF(D11="PBT3",'Base-case'!$G$14,"")&amp;IF(D11="PBT4",'Base-case'!$H$14,"")&amp;IF(D11="PBT5",'Base-case'!$I$14,"")&amp;IF(D11="PBT6",'Base-case'!$J$14,"")&amp;IF(D11="PBT7",'Base-case'!$K$14,"")&amp;IF(D11="PBT8",'Base-case'!$L$14,"")&amp;IF(D11="PBT9",'Base-case'!$M$14,"")&amp;IF(D11="PBT10",'Base-case'!$N$14,"")&amp;IF(D11="PBT11",'Base-case'!$O$14,"")&amp;IF(D11="PBT12",'Base-case'!$P$14,"")&amp;IF(D11="PBT13",'Base-case'!$Q$14,"")&amp;IF(D11="PBT14",'Base-case'!$R$14,"")&amp;IF(D11="PBT15",'Base-case'!$S$14,"")</f>
        <v/>
      </c>
      <c r="J11" s="117">
        <f t="shared" si="1"/>
        <v>0</v>
      </c>
      <c r="K11" s="178" t="str">
        <f>IF(D11="PBT1",'Base-case'!$E$16,"")&amp;IF(D11="PBT2",'Base-case'!$F$16,"")&amp;IF(D11="PBT3",'Base-case'!$G$16,"")&amp;IF(D11="PBT4",'Base-case'!$H$16,"")&amp;IF(D11="PBT5",'Base-case'!$I$16,"")&amp;IF(D11="PBT6",'Base-case'!$J$16,"")&amp;IF(D11="PBT7",'Base-case'!$K$16,"")&amp;IF(D11="PBT8",'Base-case'!$L$16,"")&amp;IF(D11="PBT9",'Base-case'!$M$16,"")&amp;IF(D11="PBT10",'Base-case'!$N$16,"")&amp;IF(D11="PBT11",'Base-case'!$O$16,"")&amp;IF(D11="PBT12",'Base-case'!$P$16,"")&amp;IF(D11="PBT13",'Base-case'!$Q$16,"")&amp;IF(D11="PBT14",'Base-case'!$R$16,"")&amp;IF(D11="PBT15",'Base-case'!$S$16,"")</f>
        <v/>
      </c>
      <c r="L11" s="117">
        <f t="shared" si="2"/>
        <v>0</v>
      </c>
      <c r="M11" s="178" t="str">
        <f>IF(D11="PBT1",'Base-case'!$E$18,"")&amp;IF(D11="PBT2",'Base-case'!$F$18,"")&amp;IF(D11="PBT3",'Base-case'!$G$18,"")&amp;IF(D11="PBT4",'Base-case'!$H$18,"")&amp;IF(D11="PBT5",'Base-case'!$I$18,"")&amp;IF(D11="PBT6",'Base-case'!$J$18,"")&amp;IF(D11="PBT7",'Base-case'!$K$18,"")&amp;IF(D11="PBT8",'Base-case'!$L$18,"")&amp;IF(D11="PBT9",'Base-case'!$M$18,"")&amp;IF(D11="PBT10",'Base-case'!$N$18,"")&amp;IF(D11="PBT11",'Base-case'!$O$18,"")&amp;IF(D11="PBT12",'Base-case'!$P$18,"")&amp;IF(D11="PBT13",'Base-case'!$Q$18,"")&amp;IF(D11="PBT14",'Base-case'!$R$18,"")&amp;IF(D11="PBT15",'Base-case'!$S$18,"")</f>
        <v/>
      </c>
      <c r="N11" s="118">
        <f t="shared" si="3"/>
        <v>0</v>
      </c>
      <c r="O11" s="177" t="str">
        <f>IF(D11="PBT1",'Base-case'!$E$21,"")&amp;IF(D11="PBT2",'Base-case'!$F$21,"")&amp;IF(D11="PBT3",'Base-case'!$G$21,"")&amp;IF(D11="PBT4",'Base-case'!$H$21,"")&amp;IF(D11="PBT5",'Base-case'!$I$21,"")&amp;IF(D11="PBT6",'Base-case'!$J$21,"")&amp;IF(D11="PBT7",'Base-case'!$K$21,"")&amp;IF(D11="PBT8",'Base-case'!$L$21,"")&amp;IF(D11="PBT9",'Base-case'!$M$21,"")&amp;IF(D11="PBT10",'Base-case'!$N$21,"")&amp;IF(D11="PBT11",'Base-case'!$O$21,"")&amp;IF(D11="PBT12",'Base-case'!$P$21,"")&amp;IF(D11="PBT13",'Base-case'!$Q$21,"")&amp;IF(D11="PBT14",'Base-case'!$R$21,"")&amp;IF(D11="PBT15",'Base-case'!$S$21,"")</f>
        <v/>
      </c>
      <c r="P11" s="117">
        <f t="shared" si="4"/>
        <v>0</v>
      </c>
      <c r="Q11" s="178" t="str">
        <f>IF(D11="PBT1",'Base-case'!$E$23,"")&amp;IF(D11="PBT2",'Base-case'!$F$23,"")&amp;IF(D11="PBT3",'Base-case'!$G$23,"")&amp;IF(D11="PBT4",'Base-case'!$H$23,"")&amp;IF(D11="PBT5",'Base-case'!$I$23,"")&amp;IF(D11="PBT6",'Base-case'!$J$23,"")&amp;IF(D11="PBT7",'Base-case'!$K$23,"")&amp;IF(D11="PBT8",'Base-case'!$L$23,"")&amp;IF(D11="PBT9",'Base-case'!$M$23,"")&amp;IF(D11="PBT10",'Base-case'!$N$23,"")&amp;IF(D11="PBT11",'Base-case'!$O$23,"")&amp;IF(D11="PBT12",'Base-case'!$P$23,"")&amp;IF(D11="PBT13",'Base-case'!$Q$23,"")&amp;IF(D11="PBT14",'Base-case'!$R$23,"")&amp;IF(D11="PBT15",'Base-case'!$S$23,"")</f>
        <v/>
      </c>
      <c r="R11" s="117">
        <f t="shared" si="5"/>
        <v>0</v>
      </c>
      <c r="S11" s="178" t="str">
        <f>IF(D11="PBT1",'Base-case'!$E$25,"")&amp;IF(D11="PBT2",'Base-case'!$F$25,"")&amp;IF(D11="PBT3",'Base-case'!$G$25,"")&amp;IF(D11="PBT4",'Base-case'!$H$25,"")&amp;IF(D11="PBT5",'Base-case'!$I$25,"")&amp;IF(D11="PBT6",'Base-case'!$J$25,"")&amp;IF(D11="PBT7",'Base-case'!$K$25,"")&amp;IF(D11="PBT8",'Base-case'!$L$25,"")&amp;IF(D11="PBT9",'Base-case'!$M$25,"")&amp;IF(D11="PBT10",'Base-case'!$N$25,"")&amp;IF(D11="PBT11",'Base-case'!$O$25,"")&amp;IF(D11="PBT12",'Base-case'!$P$25,"")&amp;IF(D11="PBT13",'Base-case'!$Q$25,"")&amp;IF(D11="PBT14",'Base-case'!$R$25,"")&amp;IF(D11="PBT15",'Base-case'!$S$25,"")</f>
        <v/>
      </c>
      <c r="T11" s="118">
        <f t="shared" si="6"/>
        <v>0</v>
      </c>
      <c r="U11" s="177" t="str">
        <f>IF(D11="PBT1",'Base-case'!$E$36,"")&amp;IF(D11="PBT2",'Base-case'!$F$36,"")&amp;IF(D11="PBT3",'Base-case'!$G$36,"")&amp;IF(D11="PBT4",'Base-case'!$H$36,"")&amp;IF(D11="PBT5",'Base-case'!$I$36,"")&amp;IF(D11="PBT6",'Base-case'!$J$36,"")&amp;IF(D11="PBT7",'Base-case'!$K$36,"")&amp;IF(D11="PBT8",'Base-case'!$L$36,"")&amp;IF(D11="PBT9",'Base-case'!$M$36,"")&amp;IF(D11="PBT10",'Base-case'!$N$36,"")&amp;IF(D11="PBT11",'Base-case'!$O$36,"")&amp;IF(D11="PBT12",'Base-case'!$P$36,"")&amp;IF(D11="PBT13",'Base-case'!$Q$36,"")&amp;IF(D11="PBT14",'Base-case'!$R$36,"")&amp;IF(D11="PBT15",'Base-case'!$S$36,"")</f>
        <v/>
      </c>
      <c r="V11" s="117">
        <f t="shared" si="7"/>
        <v>0</v>
      </c>
      <c r="W11" s="178" t="str">
        <f>IF(D11="PBT1",'Base-case'!$E$38,"")&amp;IF(D11="PBT2",'Base-case'!$F$38,"")&amp;IF(D11="PBT3",'Base-case'!$G$38,"")&amp;IF(D11="PBT4",'Base-case'!$H$38,"")&amp;IF(D11="PBT5",'Base-case'!$I$38,"")&amp;IF(D11="PBT6",'Base-case'!$J$38,"")&amp;IF(D11="PBT7",'Base-case'!$K$38,"")&amp;IF(D11="PBT8",'Base-case'!$L$38,"")&amp;IF(D11="PBT9",'Base-case'!$M$38,"")&amp;IF(D11="PBT10",'Base-case'!$N$38,"")&amp;IF(D11="PBT11",'Base-case'!$O$38,"")&amp;IF(D11="PBT12",'Base-case'!$P$38,"")&amp;IF(D11="PBT13",'Base-case'!$Q$38,"")&amp;IF(D11="PBT14",'Base-case'!$R$38,"")&amp;IF(D11="PBT15",'Base-case'!$S$38,"")</f>
        <v/>
      </c>
      <c r="X11" s="117">
        <f t="shared" si="8"/>
        <v>0</v>
      </c>
      <c r="Y11" s="178" t="str">
        <f>IF(D11="PBT1",'Base-case'!$E$40,"")&amp;IF(D11="PBT2",'Base-case'!$F$40,"")&amp;IF(D11="PBT3",'Base-case'!$G$40,"")&amp;IF(D11="PBT4",'Base-case'!$H$40,"")&amp;IF(D11="PBT5",'Base-case'!$I$40,"")&amp;IF(D11="PBT6",'Base-case'!$J$40,"")&amp;IF(D11="PBT7",'Base-case'!$K$40,"")&amp;IF(D11="PBT8",'Base-case'!$L$40,"")&amp;IF(D11="PBT9",'Base-case'!$M$40,"")&amp;IF(D11="PBT10",'Base-case'!$N$40,"")&amp;IF(D11="PBT11",'Base-case'!$O$40,"")&amp;IF(D11="PBT12",'Base-case'!$P$40,"")&amp;IF(D11="PBT13",'Base-case'!$Q$40,"")&amp;IF(D11="PBT14",'Base-case'!$R$40,"")&amp;IF(D11="PBT15",'Base-case'!$S$40,"")</f>
        <v/>
      </c>
      <c r="Z11" s="118">
        <f t="shared" si="9"/>
        <v>0</v>
      </c>
      <c r="AA11" s="180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2"/>
      <c r="AM11" s="180"/>
      <c r="AN11" s="181"/>
      <c r="AO11" s="181"/>
      <c r="AP11" s="181"/>
      <c r="AQ11" s="181"/>
      <c r="AR11" s="181"/>
      <c r="AS11" s="181"/>
      <c r="AT11" s="181"/>
      <c r="AU11" s="182"/>
      <c r="AV11" s="180"/>
      <c r="AW11" s="181"/>
      <c r="AX11" s="181"/>
      <c r="AY11" s="181"/>
      <c r="AZ11" s="181"/>
      <c r="BA11" s="181"/>
      <c r="BB11" s="181"/>
      <c r="BC11" s="181"/>
      <c r="BD11" s="181"/>
      <c r="BE11" s="181"/>
      <c r="BF11" s="182"/>
    </row>
    <row r="12" spans="1:58" ht="15" customHeight="1" thickBot="1">
      <c r="A12" s="165">
        <v>7</v>
      </c>
      <c r="B12" s="293" t="str">
        <f>'Rassembler Noms'!G8</f>
        <v/>
      </c>
      <c r="C12" s="293" t="str">
        <f>'Rassembler surface'!G8</f>
        <v/>
      </c>
      <c r="D12" s="306" t="str">
        <f>'Rassembler PBT'!G8</f>
        <v/>
      </c>
      <c r="E12" s="166"/>
      <c r="F12" s="167"/>
      <c r="G12" s="177" t="str">
        <f>IF(D12="PBT1",'Base-case'!$E$4,"")&amp;IF(D12="PBT2",'Base-case'!$F$4,"")&amp;IF(D12="PBT3",'Base-case'!$G$4,"")&amp;IF(D12="PBT4",'Base-case'!$H$4,"")&amp;IF(D12="PBT5",'Base-case'!$I$4,"")&amp;IF(D12="PBT6",'Base-case'!$J$4,"")&amp;IF(D12="PBT7",'Base-case'!$K$4,"")&amp;IF(D12="PBT8",'Base-case'!$L$4,"")&amp;IF(D12="PBT9",'Base-case'!$M$4,"")&amp;IF(D12="PBT10",'Base-case'!$N$4,"")&amp;IF(D12="PBT11",'Base-case'!$O$4,"")&amp;IF(D12="PBT12",'Base-case'!$P$4,"")&amp;IF(D12="PBT13",'Base-case'!$Q$4,"")&amp;IF(D12="PBT14",'Base-case'!$R$4,"")&amp;IF(D12="PBT15",'Base-case'!$S$4,"")</f>
        <v/>
      </c>
      <c r="H12" s="117">
        <f t="shared" si="0"/>
        <v>0</v>
      </c>
      <c r="I12" s="178" t="str">
        <f>IF(D12="PBT1",'Base-case'!$E$14,"")&amp;IF(D12="PBT2",'Base-case'!$F$14,"")&amp;IF(D12="PBT3",'Base-case'!$G$14,"")&amp;IF(D12="PBT4",'Base-case'!$H$14,"")&amp;IF(D12="PBT5",'Base-case'!$I$14,"")&amp;IF(D12="PBT6",'Base-case'!$J$14,"")&amp;IF(D12="PBT7",'Base-case'!$K$14,"")&amp;IF(D12="PBT8",'Base-case'!$L$14,"")&amp;IF(D12="PBT9",'Base-case'!$M$14,"")&amp;IF(D12="PBT10",'Base-case'!$N$14,"")&amp;IF(D12="PBT11",'Base-case'!$O$14,"")&amp;IF(D12="PBT12",'Base-case'!$P$14,"")&amp;IF(D12="PBT13",'Base-case'!$Q$14,"")&amp;IF(D12="PBT14",'Base-case'!$R$14,"")&amp;IF(D12="PBT15",'Base-case'!$S$14,"")</f>
        <v/>
      </c>
      <c r="J12" s="117">
        <f t="shared" si="1"/>
        <v>0</v>
      </c>
      <c r="K12" s="178" t="str">
        <f>IF(D12="PBT1",'Base-case'!$E$16,"")&amp;IF(D12="PBT2",'Base-case'!$F$16,"")&amp;IF(D12="PBT3",'Base-case'!$G$16,"")&amp;IF(D12="PBT4",'Base-case'!$H$16,"")&amp;IF(D12="PBT5",'Base-case'!$I$16,"")&amp;IF(D12="PBT6",'Base-case'!$J$16,"")&amp;IF(D12="PBT7",'Base-case'!$K$16,"")&amp;IF(D12="PBT8",'Base-case'!$L$16,"")&amp;IF(D12="PBT9",'Base-case'!$M$16,"")&amp;IF(D12="PBT10",'Base-case'!$N$16,"")&amp;IF(D12="PBT11",'Base-case'!$O$16,"")&amp;IF(D12="PBT12",'Base-case'!$P$16,"")&amp;IF(D12="PBT13",'Base-case'!$Q$16,"")&amp;IF(D12="PBT14",'Base-case'!$R$16,"")&amp;IF(D12="PBT15",'Base-case'!$S$16,"")</f>
        <v/>
      </c>
      <c r="L12" s="117">
        <f t="shared" si="2"/>
        <v>0</v>
      </c>
      <c r="M12" s="178" t="str">
        <f>IF(D12="PBT1",'Base-case'!$E$18,"")&amp;IF(D12="PBT2",'Base-case'!$F$18,"")&amp;IF(D12="PBT3",'Base-case'!$G$18,"")&amp;IF(D12="PBT4",'Base-case'!$H$18,"")&amp;IF(D12="PBT5",'Base-case'!$I$18,"")&amp;IF(D12="PBT6",'Base-case'!$J$18,"")&amp;IF(D12="PBT7",'Base-case'!$K$18,"")&amp;IF(D12="PBT8",'Base-case'!$L$18,"")&amp;IF(D12="PBT9",'Base-case'!$M$18,"")&amp;IF(D12="PBT10",'Base-case'!$N$18,"")&amp;IF(D12="PBT11",'Base-case'!$O$18,"")&amp;IF(D12="PBT12",'Base-case'!$P$18,"")&amp;IF(D12="PBT13",'Base-case'!$Q$18,"")&amp;IF(D12="PBT14",'Base-case'!$R$18,"")&amp;IF(D12="PBT15",'Base-case'!$S$18,"")</f>
        <v/>
      </c>
      <c r="N12" s="118">
        <f t="shared" si="3"/>
        <v>0</v>
      </c>
      <c r="O12" s="177" t="str">
        <f>IF(D12="PBT1",'Base-case'!$E$21,"")&amp;IF(D12="PBT2",'Base-case'!$F$21,"")&amp;IF(D12="PBT3",'Base-case'!$G$21,"")&amp;IF(D12="PBT4",'Base-case'!$H$21,"")&amp;IF(D12="PBT5",'Base-case'!$I$21,"")&amp;IF(D12="PBT6",'Base-case'!$J$21,"")&amp;IF(D12="PBT7",'Base-case'!$K$21,"")&amp;IF(D12="PBT8",'Base-case'!$L$21,"")&amp;IF(D12="PBT9",'Base-case'!$M$21,"")&amp;IF(D12="PBT10",'Base-case'!$N$21,"")&amp;IF(D12="PBT11",'Base-case'!$O$21,"")&amp;IF(D12="PBT12",'Base-case'!$P$21,"")&amp;IF(D12="PBT13",'Base-case'!$Q$21,"")&amp;IF(D12="PBT14",'Base-case'!$R$21,"")&amp;IF(D12="PBT15",'Base-case'!$S$21,"")</f>
        <v/>
      </c>
      <c r="P12" s="117">
        <f t="shared" si="4"/>
        <v>0</v>
      </c>
      <c r="Q12" s="178" t="str">
        <f>IF(D12="PBT1",'Base-case'!$E$23,"")&amp;IF(D12="PBT2",'Base-case'!$F$23,"")&amp;IF(D12="PBT3",'Base-case'!$G$23,"")&amp;IF(D12="PBT4",'Base-case'!$H$23,"")&amp;IF(D12="PBT5",'Base-case'!$I$23,"")&amp;IF(D12="PBT6",'Base-case'!$J$23,"")&amp;IF(D12="PBT7",'Base-case'!$K$23,"")&amp;IF(D12="PBT8",'Base-case'!$L$23,"")&amp;IF(D12="PBT9",'Base-case'!$M$23,"")&amp;IF(D12="PBT10",'Base-case'!$N$23,"")&amp;IF(D12="PBT11",'Base-case'!$O$23,"")&amp;IF(D12="PBT12",'Base-case'!$P$23,"")&amp;IF(D12="PBT13",'Base-case'!$Q$23,"")&amp;IF(D12="PBT14",'Base-case'!$R$23,"")&amp;IF(D12="PBT15",'Base-case'!$S$23,"")</f>
        <v/>
      </c>
      <c r="R12" s="117">
        <f t="shared" si="5"/>
        <v>0</v>
      </c>
      <c r="S12" s="178" t="str">
        <f>IF(D12="PBT1",'Base-case'!$E$25,"")&amp;IF(D12="PBT2",'Base-case'!$F$25,"")&amp;IF(D12="PBT3",'Base-case'!$G$25,"")&amp;IF(D12="PBT4",'Base-case'!$H$25,"")&amp;IF(D12="PBT5",'Base-case'!$I$25,"")&amp;IF(D12="PBT6",'Base-case'!$J$25,"")&amp;IF(D12="PBT7",'Base-case'!$K$25,"")&amp;IF(D12="PBT8",'Base-case'!$L$25,"")&amp;IF(D12="PBT9",'Base-case'!$M$25,"")&amp;IF(D12="PBT10",'Base-case'!$N$25,"")&amp;IF(D12="PBT11",'Base-case'!$O$25,"")&amp;IF(D12="PBT12",'Base-case'!$P$25,"")&amp;IF(D12="PBT13",'Base-case'!$Q$25,"")&amp;IF(D12="PBT14",'Base-case'!$R$25,"")&amp;IF(D12="PBT15",'Base-case'!$S$25,"")</f>
        <v/>
      </c>
      <c r="T12" s="118">
        <f t="shared" si="6"/>
        <v>0</v>
      </c>
      <c r="U12" s="177" t="str">
        <f>IF(D12="PBT1",'Base-case'!$E$36,"")&amp;IF(D12="PBT2",'Base-case'!$F$36,"")&amp;IF(D12="PBT3",'Base-case'!$G$36,"")&amp;IF(D12="PBT4",'Base-case'!$H$36,"")&amp;IF(D12="PBT5",'Base-case'!$I$36,"")&amp;IF(D12="PBT6",'Base-case'!$J$36,"")&amp;IF(D12="PBT7",'Base-case'!$K$36,"")&amp;IF(D12="PBT8",'Base-case'!$L$36,"")&amp;IF(D12="PBT9",'Base-case'!$M$36,"")&amp;IF(D12="PBT10",'Base-case'!$N$36,"")&amp;IF(D12="PBT11",'Base-case'!$O$36,"")&amp;IF(D12="PBT12",'Base-case'!$P$36,"")&amp;IF(D12="PBT13",'Base-case'!$Q$36,"")&amp;IF(D12="PBT14",'Base-case'!$R$36,"")&amp;IF(D12="PBT15",'Base-case'!$S$36,"")</f>
        <v/>
      </c>
      <c r="V12" s="117">
        <f t="shared" si="7"/>
        <v>0</v>
      </c>
      <c r="W12" s="178" t="str">
        <f>IF(D12="PBT1",'Base-case'!$E$38,"")&amp;IF(D12="PBT2",'Base-case'!$F$38,"")&amp;IF(D12="PBT3",'Base-case'!$G$38,"")&amp;IF(D12="PBT4",'Base-case'!$H$38,"")&amp;IF(D12="PBT5",'Base-case'!$I$38,"")&amp;IF(D12="PBT6",'Base-case'!$J$38,"")&amp;IF(D12="PBT7",'Base-case'!$K$38,"")&amp;IF(D12="PBT8",'Base-case'!$L$38,"")&amp;IF(D12="PBT9",'Base-case'!$M$38,"")&amp;IF(D12="PBT10",'Base-case'!$N$38,"")&amp;IF(D12="PBT11",'Base-case'!$O$38,"")&amp;IF(D12="PBT12",'Base-case'!$P$38,"")&amp;IF(D12="PBT13",'Base-case'!$Q$38,"")&amp;IF(D12="PBT14",'Base-case'!$R$38,"")&amp;IF(D12="PBT15",'Base-case'!$S$38,"")</f>
        <v/>
      </c>
      <c r="X12" s="117">
        <f t="shared" si="8"/>
        <v>0</v>
      </c>
      <c r="Y12" s="178" t="str">
        <f>IF(D12="PBT1",'Base-case'!$E$40,"")&amp;IF(D12="PBT2",'Base-case'!$F$40,"")&amp;IF(D12="PBT3",'Base-case'!$G$40,"")&amp;IF(D12="PBT4",'Base-case'!$H$40,"")&amp;IF(D12="PBT5",'Base-case'!$I$40,"")&amp;IF(D12="PBT6",'Base-case'!$J$40,"")&amp;IF(D12="PBT7",'Base-case'!$K$40,"")&amp;IF(D12="PBT8",'Base-case'!$L$40,"")&amp;IF(D12="PBT9",'Base-case'!$M$40,"")&amp;IF(D12="PBT10",'Base-case'!$N$40,"")&amp;IF(D12="PBT11",'Base-case'!$O$40,"")&amp;IF(D12="PBT12",'Base-case'!$P$40,"")&amp;IF(D12="PBT13",'Base-case'!$Q$40,"")&amp;IF(D12="PBT14",'Base-case'!$R$40,"")&amp;IF(D12="PBT15",'Base-case'!$S$40,"")</f>
        <v/>
      </c>
      <c r="Z12" s="118">
        <f t="shared" si="9"/>
        <v>0</v>
      </c>
      <c r="AA12" s="180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2"/>
      <c r="AM12" s="180"/>
      <c r="AN12" s="181"/>
      <c r="AO12" s="181"/>
      <c r="AP12" s="181"/>
      <c r="AQ12" s="181"/>
      <c r="AR12" s="181"/>
      <c r="AS12" s="181"/>
      <c r="AT12" s="181"/>
      <c r="AU12" s="182"/>
      <c r="AV12" s="180"/>
      <c r="AW12" s="181"/>
      <c r="AX12" s="181"/>
      <c r="AY12" s="181"/>
      <c r="AZ12" s="181"/>
      <c r="BA12" s="181"/>
      <c r="BB12" s="181"/>
      <c r="BC12" s="181"/>
      <c r="BD12" s="181"/>
      <c r="BE12" s="181"/>
      <c r="BF12" s="182"/>
    </row>
    <row r="13" spans="1:58" ht="15" thickBot="1">
      <c r="A13" s="165">
        <v>8</v>
      </c>
      <c r="B13" s="293" t="str">
        <f>'Rassembler Noms'!G9</f>
        <v/>
      </c>
      <c r="C13" s="293" t="str">
        <f>'Rassembler surface'!G9</f>
        <v/>
      </c>
      <c r="D13" s="306" t="str">
        <f>'Rassembler PBT'!G9</f>
        <v/>
      </c>
      <c r="E13" s="166"/>
      <c r="F13" s="167"/>
      <c r="G13" s="177" t="str">
        <f>IF(D13="PBT1",'Base-case'!$E$4,"")&amp;IF(D13="PBT2",'Base-case'!$F$4,"")&amp;IF(D13="PBT3",'Base-case'!$G$4,"")&amp;IF(D13="PBT4",'Base-case'!$H$4,"")&amp;IF(D13="PBT5",'Base-case'!$I$4,"")&amp;IF(D13="PBT6",'Base-case'!$J$4,"")&amp;IF(D13="PBT7",'Base-case'!$K$4,"")&amp;IF(D13="PBT8",'Base-case'!$L$4,"")&amp;IF(D13="PBT9",'Base-case'!$M$4,"")&amp;IF(D13="PBT10",'Base-case'!$N$4,"")&amp;IF(D13="PBT11",'Base-case'!$O$4,"")&amp;IF(D13="PBT12",'Base-case'!$P$4,"")&amp;IF(D13="PBT13",'Base-case'!$Q$4,"")&amp;IF(D13="PBT14",'Base-case'!$R$4,"")&amp;IF(D13="PBT15",'Base-case'!$S$4,"")</f>
        <v/>
      </c>
      <c r="H13" s="117">
        <f t="shared" si="0"/>
        <v>0</v>
      </c>
      <c r="I13" s="178" t="str">
        <f>IF(D13="PBT1",'Base-case'!$E$14,"")&amp;IF(D13="PBT2",'Base-case'!$F$14,"")&amp;IF(D13="PBT3",'Base-case'!$G$14,"")&amp;IF(D13="PBT4",'Base-case'!$H$14,"")&amp;IF(D13="PBT5",'Base-case'!$I$14,"")&amp;IF(D13="PBT6",'Base-case'!$J$14,"")&amp;IF(D13="PBT7",'Base-case'!$K$14,"")&amp;IF(D13="PBT8",'Base-case'!$L$14,"")&amp;IF(D13="PBT9",'Base-case'!$M$14,"")&amp;IF(D13="PBT10",'Base-case'!$N$14,"")&amp;IF(D13="PBT11",'Base-case'!$O$14,"")&amp;IF(D13="PBT12",'Base-case'!$P$14,"")&amp;IF(D13="PBT13",'Base-case'!$Q$14,"")&amp;IF(D13="PBT14",'Base-case'!$R$14,"")&amp;IF(D13="PBT15",'Base-case'!$S$14,"")</f>
        <v/>
      </c>
      <c r="J13" s="117">
        <f t="shared" si="1"/>
        <v>0</v>
      </c>
      <c r="K13" s="178" t="str">
        <f>IF(D13="PBT1",'Base-case'!$E$16,"")&amp;IF(D13="PBT2",'Base-case'!$F$16,"")&amp;IF(D13="PBT3",'Base-case'!$G$16,"")&amp;IF(D13="PBT4",'Base-case'!$H$16,"")&amp;IF(D13="PBT5",'Base-case'!$I$16,"")&amp;IF(D13="PBT6",'Base-case'!$J$16,"")&amp;IF(D13="PBT7",'Base-case'!$K$16,"")&amp;IF(D13="PBT8",'Base-case'!$L$16,"")&amp;IF(D13="PBT9",'Base-case'!$M$16,"")&amp;IF(D13="PBT10",'Base-case'!$N$16,"")&amp;IF(D13="PBT11",'Base-case'!$O$16,"")&amp;IF(D13="PBT12",'Base-case'!$P$16,"")&amp;IF(D13="PBT13",'Base-case'!$Q$16,"")&amp;IF(D13="PBT14",'Base-case'!$R$16,"")&amp;IF(D13="PBT15",'Base-case'!$S$16,"")</f>
        <v/>
      </c>
      <c r="L13" s="117">
        <f t="shared" si="2"/>
        <v>0</v>
      </c>
      <c r="M13" s="178" t="str">
        <f>IF(D13="PBT1",'Base-case'!$E$18,"")&amp;IF(D13="PBT2",'Base-case'!$F$18,"")&amp;IF(D13="PBT3",'Base-case'!$G$18,"")&amp;IF(D13="PBT4",'Base-case'!$H$18,"")&amp;IF(D13="PBT5",'Base-case'!$I$18,"")&amp;IF(D13="PBT6",'Base-case'!$J$18,"")&amp;IF(D13="PBT7",'Base-case'!$K$18,"")&amp;IF(D13="PBT8",'Base-case'!$L$18,"")&amp;IF(D13="PBT9",'Base-case'!$M$18,"")&amp;IF(D13="PBT10",'Base-case'!$N$18,"")&amp;IF(D13="PBT11",'Base-case'!$O$18,"")&amp;IF(D13="PBT12",'Base-case'!$P$18,"")&amp;IF(D13="PBT13",'Base-case'!$Q$18,"")&amp;IF(D13="PBT14",'Base-case'!$R$18,"")&amp;IF(D13="PBT15",'Base-case'!$S$18,"")</f>
        <v/>
      </c>
      <c r="N13" s="118">
        <f t="shared" si="3"/>
        <v>0</v>
      </c>
      <c r="O13" s="177" t="str">
        <f>IF(D13="PBT1",'Base-case'!$E$21,"")&amp;IF(D13="PBT2",'Base-case'!$F$21,"")&amp;IF(D13="PBT3",'Base-case'!$G$21,"")&amp;IF(D13="PBT4",'Base-case'!$H$21,"")&amp;IF(D13="PBT5",'Base-case'!$I$21,"")&amp;IF(D13="PBT6",'Base-case'!$J$21,"")&amp;IF(D13="PBT7",'Base-case'!$K$21,"")&amp;IF(D13="PBT8",'Base-case'!$L$21,"")&amp;IF(D13="PBT9",'Base-case'!$M$21,"")&amp;IF(D13="PBT10",'Base-case'!$N$21,"")&amp;IF(D13="PBT11",'Base-case'!$O$21,"")&amp;IF(D13="PBT12",'Base-case'!$P$21,"")&amp;IF(D13="PBT13",'Base-case'!$Q$21,"")&amp;IF(D13="PBT14",'Base-case'!$R$21,"")&amp;IF(D13="PBT15",'Base-case'!$S$21,"")</f>
        <v/>
      </c>
      <c r="P13" s="117">
        <f t="shared" si="4"/>
        <v>0</v>
      </c>
      <c r="Q13" s="178" t="str">
        <f>IF(D13="PBT1",'Base-case'!$E$23,"")&amp;IF(D13="PBT2",'Base-case'!$F$23,"")&amp;IF(D13="PBT3",'Base-case'!$G$23,"")&amp;IF(D13="PBT4",'Base-case'!$H$23,"")&amp;IF(D13="PBT5",'Base-case'!$I$23,"")&amp;IF(D13="PBT6",'Base-case'!$J$23,"")&amp;IF(D13="PBT7",'Base-case'!$K$23,"")&amp;IF(D13="PBT8",'Base-case'!$L$23,"")&amp;IF(D13="PBT9",'Base-case'!$M$23,"")&amp;IF(D13="PBT10",'Base-case'!$N$23,"")&amp;IF(D13="PBT11",'Base-case'!$O$23,"")&amp;IF(D13="PBT12",'Base-case'!$P$23,"")&amp;IF(D13="PBT13",'Base-case'!$Q$23,"")&amp;IF(D13="PBT14",'Base-case'!$R$23,"")&amp;IF(D13="PBT15",'Base-case'!$S$23,"")</f>
        <v/>
      </c>
      <c r="R13" s="117">
        <f t="shared" si="5"/>
        <v>0</v>
      </c>
      <c r="S13" s="178" t="str">
        <f>IF(D13="PBT1",'Base-case'!$E$25,"")&amp;IF(D13="PBT2",'Base-case'!$F$25,"")&amp;IF(D13="PBT3",'Base-case'!$G$25,"")&amp;IF(D13="PBT4",'Base-case'!$H$25,"")&amp;IF(D13="PBT5",'Base-case'!$I$25,"")&amp;IF(D13="PBT6",'Base-case'!$J$25,"")&amp;IF(D13="PBT7",'Base-case'!$K$25,"")&amp;IF(D13="PBT8",'Base-case'!$L$25,"")&amp;IF(D13="PBT9",'Base-case'!$M$25,"")&amp;IF(D13="PBT10",'Base-case'!$N$25,"")&amp;IF(D13="PBT11",'Base-case'!$O$25,"")&amp;IF(D13="PBT12",'Base-case'!$P$25,"")&amp;IF(D13="PBT13",'Base-case'!$Q$25,"")&amp;IF(D13="PBT14",'Base-case'!$R$25,"")&amp;IF(D13="PBT15",'Base-case'!$S$25,"")</f>
        <v/>
      </c>
      <c r="T13" s="118">
        <f t="shared" si="6"/>
        <v>0</v>
      </c>
      <c r="U13" s="177" t="str">
        <f>IF(D13="PBT1",'Base-case'!$E$36,"")&amp;IF(D13="PBT2",'Base-case'!$F$36,"")&amp;IF(D13="PBT3",'Base-case'!$G$36,"")&amp;IF(D13="PBT4",'Base-case'!$H$36,"")&amp;IF(D13="PBT5",'Base-case'!$I$36,"")&amp;IF(D13="PBT6",'Base-case'!$J$36,"")&amp;IF(D13="PBT7",'Base-case'!$K$36,"")&amp;IF(D13="PBT8",'Base-case'!$L$36,"")&amp;IF(D13="PBT9",'Base-case'!$M$36,"")&amp;IF(D13="PBT10",'Base-case'!$N$36,"")&amp;IF(D13="PBT11",'Base-case'!$O$36,"")&amp;IF(D13="PBT12",'Base-case'!$P$36,"")&amp;IF(D13="PBT13",'Base-case'!$Q$36,"")&amp;IF(D13="PBT14",'Base-case'!$R$36,"")&amp;IF(D13="PBT15",'Base-case'!$S$36,"")</f>
        <v/>
      </c>
      <c r="V13" s="117">
        <f t="shared" si="7"/>
        <v>0</v>
      </c>
      <c r="W13" s="178" t="str">
        <f>IF(D13="PBT1",'Base-case'!$E$38,"")&amp;IF(D13="PBT2",'Base-case'!$F$38,"")&amp;IF(D13="PBT3",'Base-case'!$G$38,"")&amp;IF(D13="PBT4",'Base-case'!$H$38,"")&amp;IF(D13="PBT5",'Base-case'!$I$38,"")&amp;IF(D13="PBT6",'Base-case'!$J$38,"")&amp;IF(D13="PBT7",'Base-case'!$K$38,"")&amp;IF(D13="PBT8",'Base-case'!$L$38,"")&amp;IF(D13="PBT9",'Base-case'!$M$38,"")&amp;IF(D13="PBT10",'Base-case'!$N$38,"")&amp;IF(D13="PBT11",'Base-case'!$O$38,"")&amp;IF(D13="PBT12",'Base-case'!$P$38,"")&amp;IF(D13="PBT13",'Base-case'!$Q$38,"")&amp;IF(D13="PBT14",'Base-case'!$R$38,"")&amp;IF(D13="PBT15",'Base-case'!$S$38,"")</f>
        <v/>
      </c>
      <c r="X13" s="117">
        <f t="shared" si="8"/>
        <v>0</v>
      </c>
      <c r="Y13" s="178" t="str">
        <f>IF(D13="PBT1",'Base-case'!$E$40,"")&amp;IF(D13="PBT2",'Base-case'!$F$40,"")&amp;IF(D13="PBT3",'Base-case'!$G$40,"")&amp;IF(D13="PBT4",'Base-case'!$H$40,"")&amp;IF(D13="PBT5",'Base-case'!$I$40,"")&amp;IF(D13="PBT6",'Base-case'!$J$40,"")&amp;IF(D13="PBT7",'Base-case'!$K$40,"")&amp;IF(D13="PBT8",'Base-case'!$L$40,"")&amp;IF(D13="PBT9",'Base-case'!$M$40,"")&amp;IF(D13="PBT10",'Base-case'!$N$40,"")&amp;IF(D13="PBT11",'Base-case'!$O$40,"")&amp;IF(D13="PBT12",'Base-case'!$P$40,"")&amp;IF(D13="PBT13",'Base-case'!$Q$40,"")&amp;IF(D13="PBT14",'Base-case'!$R$40,"")&amp;IF(D13="PBT15",'Base-case'!$S$40,"")</f>
        <v/>
      </c>
      <c r="Z13" s="118">
        <f t="shared" si="9"/>
        <v>0</v>
      </c>
      <c r="AA13" s="180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2"/>
      <c r="AM13" s="180"/>
      <c r="AN13" s="181"/>
      <c r="AO13" s="181"/>
      <c r="AP13" s="181"/>
      <c r="AQ13" s="181"/>
      <c r="AR13" s="181"/>
      <c r="AS13" s="181"/>
      <c r="AT13" s="181"/>
      <c r="AU13" s="182"/>
      <c r="AV13" s="180"/>
      <c r="AW13" s="181"/>
      <c r="AX13" s="181"/>
      <c r="AY13" s="181"/>
      <c r="AZ13" s="181"/>
      <c r="BA13" s="181"/>
      <c r="BB13" s="181"/>
      <c r="BC13" s="181"/>
      <c r="BD13" s="181"/>
      <c r="BE13" s="181"/>
      <c r="BF13" s="182"/>
    </row>
    <row r="14" spans="1:58" ht="15" customHeight="1" thickBot="1">
      <c r="A14" s="165">
        <v>9</v>
      </c>
      <c r="B14" s="293" t="str">
        <f>'Rassembler Noms'!G10</f>
        <v/>
      </c>
      <c r="C14" s="293" t="str">
        <f>'Rassembler surface'!G10</f>
        <v/>
      </c>
      <c r="D14" s="306" t="str">
        <f>'Rassembler PBT'!G10</f>
        <v/>
      </c>
      <c r="E14" s="166"/>
      <c r="F14" s="167"/>
      <c r="G14" s="177" t="str">
        <f>IF(D14="PBT1",'Base-case'!$E$4,"")&amp;IF(D14="PBT2",'Base-case'!$F$4,"")&amp;IF(D14="PBT3",'Base-case'!$G$4,"")&amp;IF(D14="PBT4",'Base-case'!$H$4,"")&amp;IF(D14="PBT5",'Base-case'!$I$4,"")&amp;IF(D14="PBT6",'Base-case'!$J$4,"")&amp;IF(D14="PBT7",'Base-case'!$K$4,"")&amp;IF(D14="PBT8",'Base-case'!$L$4,"")&amp;IF(D14="PBT9",'Base-case'!$M$4,"")&amp;IF(D14="PBT10",'Base-case'!$N$4,"")&amp;IF(D14="PBT11",'Base-case'!$O$4,"")&amp;IF(D14="PBT12",'Base-case'!$P$4,"")&amp;IF(D14="PBT13",'Base-case'!$Q$4,"")&amp;IF(D14="PBT14",'Base-case'!$R$4,"")&amp;IF(D14="PBT15",'Base-case'!$S$4,"")</f>
        <v/>
      </c>
      <c r="H14" s="117">
        <f t="shared" si="0"/>
        <v>0</v>
      </c>
      <c r="I14" s="178" t="str">
        <f>IF(D14="PBT1",'Base-case'!$E$14,"")&amp;IF(D14="PBT2",'Base-case'!$F$14,"")&amp;IF(D14="PBT3",'Base-case'!$G$14,"")&amp;IF(D14="PBT4",'Base-case'!$H$14,"")&amp;IF(D14="PBT5",'Base-case'!$I$14,"")&amp;IF(D14="PBT6",'Base-case'!$J$14,"")&amp;IF(D14="PBT7",'Base-case'!$K$14,"")&amp;IF(D14="PBT8",'Base-case'!$L$14,"")&amp;IF(D14="PBT9",'Base-case'!$M$14,"")&amp;IF(D14="PBT10",'Base-case'!$N$14,"")&amp;IF(D14="PBT11",'Base-case'!$O$14,"")&amp;IF(D14="PBT12",'Base-case'!$P$14,"")&amp;IF(D14="PBT13",'Base-case'!$Q$14,"")&amp;IF(D14="PBT14",'Base-case'!$R$14,"")&amp;IF(D14="PBT15",'Base-case'!$S$14,"")</f>
        <v/>
      </c>
      <c r="J14" s="117">
        <f t="shared" si="1"/>
        <v>0</v>
      </c>
      <c r="K14" s="178" t="str">
        <f>IF(D14="PBT1",'Base-case'!$E$16,"")&amp;IF(D14="PBT2",'Base-case'!$F$16,"")&amp;IF(D14="PBT3",'Base-case'!$G$16,"")&amp;IF(D14="PBT4",'Base-case'!$H$16,"")&amp;IF(D14="PBT5",'Base-case'!$I$16,"")&amp;IF(D14="PBT6",'Base-case'!$J$16,"")&amp;IF(D14="PBT7",'Base-case'!$K$16,"")&amp;IF(D14="PBT8",'Base-case'!$L$16,"")&amp;IF(D14="PBT9",'Base-case'!$M$16,"")&amp;IF(D14="PBT10",'Base-case'!$N$16,"")&amp;IF(D14="PBT11",'Base-case'!$O$16,"")&amp;IF(D14="PBT12",'Base-case'!$P$16,"")&amp;IF(D14="PBT13",'Base-case'!$Q$16,"")&amp;IF(D14="PBT14",'Base-case'!$R$16,"")&amp;IF(D14="PBT15",'Base-case'!$S$16,"")</f>
        <v/>
      </c>
      <c r="L14" s="117">
        <f t="shared" si="2"/>
        <v>0</v>
      </c>
      <c r="M14" s="178" t="str">
        <f>IF(D14="PBT1",'Base-case'!$E$18,"")&amp;IF(D14="PBT2",'Base-case'!$F$18,"")&amp;IF(D14="PBT3",'Base-case'!$G$18,"")&amp;IF(D14="PBT4",'Base-case'!$H$18,"")&amp;IF(D14="PBT5",'Base-case'!$I$18,"")&amp;IF(D14="PBT6",'Base-case'!$J$18,"")&amp;IF(D14="PBT7",'Base-case'!$K$18,"")&amp;IF(D14="PBT8",'Base-case'!$L$18,"")&amp;IF(D14="PBT9",'Base-case'!$M$18,"")&amp;IF(D14="PBT10",'Base-case'!$N$18,"")&amp;IF(D14="PBT11",'Base-case'!$O$18,"")&amp;IF(D14="PBT12",'Base-case'!$P$18,"")&amp;IF(D14="PBT13",'Base-case'!$Q$18,"")&amp;IF(D14="PBT14",'Base-case'!$R$18,"")&amp;IF(D14="PBT15",'Base-case'!$S$18,"")</f>
        <v/>
      </c>
      <c r="N14" s="118">
        <f t="shared" si="3"/>
        <v>0</v>
      </c>
      <c r="O14" s="177" t="str">
        <f>IF(D14="PBT1",'Base-case'!$E$21,"")&amp;IF(D14="PBT2",'Base-case'!$F$21,"")&amp;IF(D14="PBT3",'Base-case'!$G$21,"")&amp;IF(D14="PBT4",'Base-case'!$H$21,"")&amp;IF(D14="PBT5",'Base-case'!$I$21,"")&amp;IF(D14="PBT6",'Base-case'!$J$21,"")&amp;IF(D14="PBT7",'Base-case'!$K$21,"")&amp;IF(D14="PBT8",'Base-case'!$L$21,"")&amp;IF(D14="PBT9",'Base-case'!$M$21,"")&amp;IF(D14="PBT10",'Base-case'!$N$21,"")&amp;IF(D14="PBT11",'Base-case'!$O$21,"")&amp;IF(D14="PBT12",'Base-case'!$P$21,"")&amp;IF(D14="PBT13",'Base-case'!$Q$21,"")&amp;IF(D14="PBT14",'Base-case'!$R$21,"")&amp;IF(D14="PBT15",'Base-case'!$S$21,"")</f>
        <v/>
      </c>
      <c r="P14" s="117">
        <f t="shared" si="4"/>
        <v>0</v>
      </c>
      <c r="Q14" s="178" t="str">
        <f>IF(D14="PBT1",'Base-case'!$E$23,"")&amp;IF(D14="PBT2",'Base-case'!$F$23,"")&amp;IF(D14="PBT3",'Base-case'!$G$23,"")&amp;IF(D14="PBT4",'Base-case'!$H$23,"")&amp;IF(D14="PBT5",'Base-case'!$I$23,"")&amp;IF(D14="PBT6",'Base-case'!$J$23,"")&amp;IF(D14="PBT7",'Base-case'!$K$23,"")&amp;IF(D14="PBT8",'Base-case'!$L$23,"")&amp;IF(D14="PBT9",'Base-case'!$M$23,"")&amp;IF(D14="PBT10",'Base-case'!$N$23,"")&amp;IF(D14="PBT11",'Base-case'!$O$23,"")&amp;IF(D14="PBT12",'Base-case'!$P$23,"")&amp;IF(D14="PBT13",'Base-case'!$Q$23,"")&amp;IF(D14="PBT14",'Base-case'!$R$23,"")&amp;IF(D14="PBT15",'Base-case'!$S$23,"")</f>
        <v/>
      </c>
      <c r="R14" s="117">
        <f t="shared" si="5"/>
        <v>0</v>
      </c>
      <c r="S14" s="178" t="str">
        <f>IF(D14="PBT1",'Base-case'!$E$25,"")&amp;IF(D14="PBT2",'Base-case'!$F$25,"")&amp;IF(D14="PBT3",'Base-case'!$G$25,"")&amp;IF(D14="PBT4",'Base-case'!$H$25,"")&amp;IF(D14="PBT5",'Base-case'!$I$25,"")&amp;IF(D14="PBT6",'Base-case'!$J$25,"")&amp;IF(D14="PBT7",'Base-case'!$K$25,"")&amp;IF(D14="PBT8",'Base-case'!$L$25,"")&amp;IF(D14="PBT9",'Base-case'!$M$25,"")&amp;IF(D14="PBT10",'Base-case'!$N$25,"")&amp;IF(D14="PBT11",'Base-case'!$O$25,"")&amp;IF(D14="PBT12",'Base-case'!$P$25,"")&amp;IF(D14="PBT13",'Base-case'!$Q$25,"")&amp;IF(D14="PBT14",'Base-case'!$R$25,"")&amp;IF(D14="PBT15",'Base-case'!$S$25,"")</f>
        <v/>
      </c>
      <c r="T14" s="118">
        <f t="shared" si="6"/>
        <v>0</v>
      </c>
      <c r="U14" s="177" t="str">
        <f>IF(D14="PBT1",'Base-case'!$E$36,"")&amp;IF(D14="PBT2",'Base-case'!$F$36,"")&amp;IF(D14="PBT3",'Base-case'!$G$36,"")&amp;IF(D14="PBT4",'Base-case'!$H$36,"")&amp;IF(D14="PBT5",'Base-case'!$I$36,"")&amp;IF(D14="PBT6",'Base-case'!$J$36,"")&amp;IF(D14="PBT7",'Base-case'!$K$36,"")&amp;IF(D14="PBT8",'Base-case'!$L$36,"")&amp;IF(D14="PBT9",'Base-case'!$M$36,"")&amp;IF(D14="PBT10",'Base-case'!$N$36,"")&amp;IF(D14="PBT11",'Base-case'!$O$36,"")&amp;IF(D14="PBT12",'Base-case'!$P$36,"")&amp;IF(D14="PBT13",'Base-case'!$Q$36,"")&amp;IF(D14="PBT14",'Base-case'!$R$36,"")&amp;IF(D14="PBT15",'Base-case'!$S$36,"")</f>
        <v/>
      </c>
      <c r="V14" s="117">
        <f t="shared" si="7"/>
        <v>0</v>
      </c>
      <c r="W14" s="178" t="str">
        <f>IF(D14="PBT1",'Base-case'!$E$38,"")&amp;IF(D14="PBT2",'Base-case'!$F$38,"")&amp;IF(D14="PBT3",'Base-case'!$G$38,"")&amp;IF(D14="PBT4",'Base-case'!$H$38,"")&amp;IF(D14="PBT5",'Base-case'!$I$38,"")&amp;IF(D14="PBT6",'Base-case'!$J$38,"")&amp;IF(D14="PBT7",'Base-case'!$K$38,"")&amp;IF(D14="PBT8",'Base-case'!$L$38,"")&amp;IF(D14="PBT9",'Base-case'!$M$38,"")&amp;IF(D14="PBT10",'Base-case'!$N$38,"")&amp;IF(D14="PBT11",'Base-case'!$O$38,"")&amp;IF(D14="PBT12",'Base-case'!$P$38,"")&amp;IF(D14="PBT13",'Base-case'!$Q$38,"")&amp;IF(D14="PBT14",'Base-case'!$R$38,"")&amp;IF(D14="PBT15",'Base-case'!$S$38,"")</f>
        <v/>
      </c>
      <c r="X14" s="117">
        <f t="shared" si="8"/>
        <v>0</v>
      </c>
      <c r="Y14" s="178" t="str">
        <f>IF(D14="PBT1",'Base-case'!$E$40,"")&amp;IF(D14="PBT2",'Base-case'!$F$40,"")&amp;IF(D14="PBT3",'Base-case'!$G$40,"")&amp;IF(D14="PBT4",'Base-case'!$H$40,"")&amp;IF(D14="PBT5",'Base-case'!$I$40,"")&amp;IF(D14="PBT6",'Base-case'!$J$40,"")&amp;IF(D14="PBT7",'Base-case'!$K$40,"")&amp;IF(D14="PBT8",'Base-case'!$L$40,"")&amp;IF(D14="PBT9",'Base-case'!$M$40,"")&amp;IF(D14="PBT10",'Base-case'!$N$40,"")&amp;IF(D14="PBT11",'Base-case'!$O$40,"")&amp;IF(D14="PBT12",'Base-case'!$P$40,"")&amp;IF(D14="PBT13",'Base-case'!$Q$40,"")&amp;IF(D14="PBT14",'Base-case'!$R$40,"")&amp;IF(D14="PBT15",'Base-case'!$S$40,"")</f>
        <v/>
      </c>
      <c r="Z14" s="118">
        <f t="shared" si="9"/>
        <v>0</v>
      </c>
      <c r="AA14" s="180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2"/>
      <c r="AM14" s="180"/>
      <c r="AN14" s="181"/>
      <c r="AO14" s="181"/>
      <c r="AP14" s="181"/>
      <c r="AQ14" s="181"/>
      <c r="AR14" s="181"/>
      <c r="AS14" s="181"/>
      <c r="AT14" s="181"/>
      <c r="AU14" s="182"/>
      <c r="AV14" s="180"/>
      <c r="AW14" s="181"/>
      <c r="AX14" s="181"/>
      <c r="AY14" s="181"/>
      <c r="AZ14" s="181"/>
      <c r="BA14" s="181"/>
      <c r="BB14" s="181"/>
      <c r="BC14" s="181"/>
      <c r="BD14" s="181"/>
      <c r="BE14" s="181"/>
      <c r="BF14" s="182"/>
    </row>
    <row r="15" spans="1:58" ht="15" thickBot="1">
      <c r="A15" s="165">
        <v>10</v>
      </c>
      <c r="B15" s="293" t="str">
        <f>'Rassembler Noms'!G11</f>
        <v/>
      </c>
      <c r="C15" s="293" t="str">
        <f>'Rassembler surface'!G11</f>
        <v/>
      </c>
      <c r="D15" s="306" t="str">
        <f>'Rassembler PBT'!G11</f>
        <v/>
      </c>
      <c r="E15" s="166"/>
      <c r="F15" s="167"/>
      <c r="G15" s="177" t="str">
        <f>IF(D15="PBT1",'Base-case'!$E$4,"")&amp;IF(D15="PBT2",'Base-case'!$F$4,"")&amp;IF(D15="PBT3",'Base-case'!$G$4,"")&amp;IF(D15="PBT4",'Base-case'!$H$4,"")&amp;IF(D15="PBT5",'Base-case'!$I$4,"")&amp;IF(D15="PBT6",'Base-case'!$J$4,"")&amp;IF(D15="PBT7",'Base-case'!$K$4,"")&amp;IF(D15="PBT8",'Base-case'!$L$4,"")&amp;IF(D15="PBT9",'Base-case'!$M$4,"")&amp;IF(D15="PBT10",'Base-case'!$N$4,"")&amp;IF(D15="PBT11",'Base-case'!$O$4,"")&amp;IF(D15="PBT12",'Base-case'!$P$4,"")&amp;IF(D15="PBT13",'Base-case'!$Q$4,"")&amp;IF(D15="PBT14",'Base-case'!$R$4,"")&amp;IF(D15="PBT15",'Base-case'!$S$4,"")</f>
        <v/>
      </c>
      <c r="H15" s="117">
        <f t="shared" si="0"/>
        <v>0</v>
      </c>
      <c r="I15" s="178" t="str">
        <f>IF(D15="PBT1",'Base-case'!$E$14,"")&amp;IF(D15="PBT2",'Base-case'!$F$14,"")&amp;IF(D15="PBT3",'Base-case'!$G$14,"")&amp;IF(D15="PBT4",'Base-case'!$H$14,"")&amp;IF(D15="PBT5",'Base-case'!$I$14,"")&amp;IF(D15="PBT6",'Base-case'!$J$14,"")&amp;IF(D15="PBT7",'Base-case'!$K$14,"")&amp;IF(D15="PBT8",'Base-case'!$L$14,"")&amp;IF(D15="PBT9",'Base-case'!$M$14,"")&amp;IF(D15="PBT10",'Base-case'!$N$14,"")&amp;IF(D15="PBT11",'Base-case'!$O$14,"")&amp;IF(D15="PBT12",'Base-case'!$P$14,"")&amp;IF(D15="PBT13",'Base-case'!$Q$14,"")&amp;IF(D15="PBT14",'Base-case'!$R$14,"")&amp;IF(D15="PBT15",'Base-case'!$S$14,"")</f>
        <v/>
      </c>
      <c r="J15" s="117">
        <f t="shared" si="1"/>
        <v>0</v>
      </c>
      <c r="K15" s="178" t="str">
        <f>IF(D15="PBT1",'Base-case'!$E$16,"")&amp;IF(D15="PBT2",'Base-case'!$F$16,"")&amp;IF(D15="PBT3",'Base-case'!$G$16,"")&amp;IF(D15="PBT4",'Base-case'!$H$16,"")&amp;IF(D15="PBT5",'Base-case'!$I$16,"")&amp;IF(D15="PBT6",'Base-case'!$J$16,"")&amp;IF(D15="PBT7",'Base-case'!$K$16,"")&amp;IF(D15="PBT8",'Base-case'!$L$16,"")&amp;IF(D15="PBT9",'Base-case'!$M$16,"")&amp;IF(D15="PBT10",'Base-case'!$N$16,"")&amp;IF(D15="PBT11",'Base-case'!$O$16,"")&amp;IF(D15="PBT12",'Base-case'!$P$16,"")&amp;IF(D15="PBT13",'Base-case'!$Q$16,"")&amp;IF(D15="PBT14",'Base-case'!$R$16,"")&amp;IF(D15="PBT15",'Base-case'!$S$16,"")</f>
        <v/>
      </c>
      <c r="L15" s="117">
        <f t="shared" si="2"/>
        <v>0</v>
      </c>
      <c r="M15" s="178" t="str">
        <f>IF(D15="PBT1",'Base-case'!$E$18,"")&amp;IF(D15="PBT2",'Base-case'!$F$18,"")&amp;IF(D15="PBT3",'Base-case'!$G$18,"")&amp;IF(D15="PBT4",'Base-case'!$H$18,"")&amp;IF(D15="PBT5",'Base-case'!$I$18,"")&amp;IF(D15="PBT6",'Base-case'!$J$18,"")&amp;IF(D15="PBT7",'Base-case'!$K$18,"")&amp;IF(D15="PBT8",'Base-case'!$L$18,"")&amp;IF(D15="PBT9",'Base-case'!$M$18,"")&amp;IF(D15="PBT10",'Base-case'!$N$18,"")&amp;IF(D15="PBT11",'Base-case'!$O$18,"")&amp;IF(D15="PBT12",'Base-case'!$P$18,"")&amp;IF(D15="PBT13",'Base-case'!$Q$18,"")&amp;IF(D15="PBT14",'Base-case'!$R$18,"")&amp;IF(D15="PBT15",'Base-case'!$S$18,"")</f>
        <v/>
      </c>
      <c r="N15" s="118">
        <f t="shared" si="3"/>
        <v>0</v>
      </c>
      <c r="O15" s="177" t="str">
        <f>IF(D15="PBT1",'Base-case'!$E$21,"")&amp;IF(D15="PBT2",'Base-case'!$F$21,"")&amp;IF(D15="PBT3",'Base-case'!$G$21,"")&amp;IF(D15="PBT4",'Base-case'!$H$21,"")&amp;IF(D15="PBT5",'Base-case'!$I$21,"")&amp;IF(D15="PBT6",'Base-case'!$J$21,"")&amp;IF(D15="PBT7",'Base-case'!$K$21,"")&amp;IF(D15="PBT8",'Base-case'!$L$21,"")&amp;IF(D15="PBT9",'Base-case'!$M$21,"")&amp;IF(D15="PBT10",'Base-case'!$N$21,"")&amp;IF(D15="PBT11",'Base-case'!$O$21,"")&amp;IF(D15="PBT12",'Base-case'!$P$21,"")&amp;IF(D15="PBT13",'Base-case'!$Q$21,"")&amp;IF(D15="PBT14",'Base-case'!$R$21,"")&amp;IF(D15="PBT15",'Base-case'!$S$21,"")</f>
        <v/>
      </c>
      <c r="P15" s="117">
        <f t="shared" si="4"/>
        <v>0</v>
      </c>
      <c r="Q15" s="178" t="str">
        <f>IF(D15="PBT1",'Base-case'!$E$23,"")&amp;IF(D15="PBT2",'Base-case'!$F$23,"")&amp;IF(D15="PBT3",'Base-case'!$G$23,"")&amp;IF(D15="PBT4",'Base-case'!$H$23,"")&amp;IF(D15="PBT5",'Base-case'!$I$23,"")&amp;IF(D15="PBT6",'Base-case'!$J$23,"")&amp;IF(D15="PBT7",'Base-case'!$K$23,"")&amp;IF(D15="PBT8",'Base-case'!$L$23,"")&amp;IF(D15="PBT9",'Base-case'!$M$23,"")&amp;IF(D15="PBT10",'Base-case'!$N$23,"")&amp;IF(D15="PBT11",'Base-case'!$O$23,"")&amp;IF(D15="PBT12",'Base-case'!$P$23,"")&amp;IF(D15="PBT13",'Base-case'!$Q$23,"")&amp;IF(D15="PBT14",'Base-case'!$R$23,"")&amp;IF(D15="PBT15",'Base-case'!$S$23,"")</f>
        <v/>
      </c>
      <c r="R15" s="117">
        <f t="shared" si="5"/>
        <v>0</v>
      </c>
      <c r="S15" s="178" t="str">
        <f>IF(D15="PBT1",'Base-case'!$E$25,"")&amp;IF(D15="PBT2",'Base-case'!$F$25,"")&amp;IF(D15="PBT3",'Base-case'!$G$25,"")&amp;IF(D15="PBT4",'Base-case'!$H$25,"")&amp;IF(D15="PBT5",'Base-case'!$I$25,"")&amp;IF(D15="PBT6",'Base-case'!$J$25,"")&amp;IF(D15="PBT7",'Base-case'!$K$25,"")&amp;IF(D15="PBT8",'Base-case'!$L$25,"")&amp;IF(D15="PBT9",'Base-case'!$M$25,"")&amp;IF(D15="PBT10",'Base-case'!$N$25,"")&amp;IF(D15="PBT11",'Base-case'!$O$25,"")&amp;IF(D15="PBT12",'Base-case'!$P$25,"")&amp;IF(D15="PBT13",'Base-case'!$Q$25,"")&amp;IF(D15="PBT14",'Base-case'!$R$25,"")&amp;IF(D15="PBT15",'Base-case'!$S$25,"")</f>
        <v/>
      </c>
      <c r="T15" s="118">
        <f t="shared" si="6"/>
        <v>0</v>
      </c>
      <c r="U15" s="177" t="str">
        <f>IF(D15="PBT1",'Base-case'!$E$36,"")&amp;IF(D15="PBT2",'Base-case'!$F$36,"")&amp;IF(D15="PBT3",'Base-case'!$G$36,"")&amp;IF(D15="PBT4",'Base-case'!$H$36,"")&amp;IF(D15="PBT5",'Base-case'!$I$36,"")&amp;IF(D15="PBT6",'Base-case'!$J$36,"")&amp;IF(D15="PBT7",'Base-case'!$K$36,"")&amp;IF(D15="PBT8",'Base-case'!$L$36,"")&amp;IF(D15="PBT9",'Base-case'!$M$36,"")&amp;IF(D15="PBT10",'Base-case'!$N$36,"")&amp;IF(D15="PBT11",'Base-case'!$O$36,"")&amp;IF(D15="PBT12",'Base-case'!$P$36,"")&amp;IF(D15="PBT13",'Base-case'!$Q$36,"")&amp;IF(D15="PBT14",'Base-case'!$R$36,"")&amp;IF(D15="PBT15",'Base-case'!$S$36,"")</f>
        <v/>
      </c>
      <c r="V15" s="117">
        <f t="shared" si="7"/>
        <v>0</v>
      </c>
      <c r="W15" s="178" t="str">
        <f>IF(D15="PBT1",'Base-case'!$E$38,"")&amp;IF(D15="PBT2",'Base-case'!$F$38,"")&amp;IF(D15="PBT3",'Base-case'!$G$38,"")&amp;IF(D15="PBT4",'Base-case'!$H$38,"")&amp;IF(D15="PBT5",'Base-case'!$I$38,"")&amp;IF(D15="PBT6",'Base-case'!$J$38,"")&amp;IF(D15="PBT7",'Base-case'!$K$38,"")&amp;IF(D15="PBT8",'Base-case'!$L$38,"")&amp;IF(D15="PBT9",'Base-case'!$M$38,"")&amp;IF(D15="PBT10",'Base-case'!$N$38,"")&amp;IF(D15="PBT11",'Base-case'!$O$38,"")&amp;IF(D15="PBT12",'Base-case'!$P$38,"")&amp;IF(D15="PBT13",'Base-case'!$Q$38,"")&amp;IF(D15="PBT14",'Base-case'!$R$38,"")&amp;IF(D15="PBT15",'Base-case'!$S$38,"")</f>
        <v/>
      </c>
      <c r="X15" s="117">
        <f t="shared" si="8"/>
        <v>0</v>
      </c>
      <c r="Y15" s="178" t="str">
        <f>IF(D15="PBT1",'Base-case'!$E$40,"")&amp;IF(D15="PBT2",'Base-case'!$F$40,"")&amp;IF(D15="PBT3",'Base-case'!$G$40,"")&amp;IF(D15="PBT4",'Base-case'!$H$40,"")&amp;IF(D15="PBT5",'Base-case'!$I$40,"")&amp;IF(D15="PBT6",'Base-case'!$J$40,"")&amp;IF(D15="PBT7",'Base-case'!$K$40,"")&amp;IF(D15="PBT8",'Base-case'!$L$40,"")&amp;IF(D15="PBT9",'Base-case'!$M$40,"")&amp;IF(D15="PBT10",'Base-case'!$N$40,"")&amp;IF(D15="PBT11",'Base-case'!$O$40,"")&amp;IF(D15="PBT12",'Base-case'!$P$40,"")&amp;IF(D15="PBT13",'Base-case'!$Q$40,"")&amp;IF(D15="PBT14",'Base-case'!$R$40,"")&amp;IF(D15="PBT15",'Base-case'!$S$40,"")</f>
        <v/>
      </c>
      <c r="Z15" s="118">
        <f t="shared" si="9"/>
        <v>0</v>
      </c>
      <c r="AA15" s="180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2"/>
      <c r="AM15" s="180"/>
      <c r="AN15" s="181"/>
      <c r="AO15" s="181"/>
      <c r="AP15" s="181"/>
      <c r="AQ15" s="181"/>
      <c r="AR15" s="181"/>
      <c r="AS15" s="181"/>
      <c r="AT15" s="181"/>
      <c r="AU15" s="182"/>
      <c r="AV15" s="180"/>
      <c r="AW15" s="181"/>
      <c r="AX15" s="181"/>
      <c r="AY15" s="181"/>
      <c r="AZ15" s="181"/>
      <c r="BA15" s="181"/>
      <c r="BB15" s="181"/>
      <c r="BC15" s="181"/>
      <c r="BD15" s="181"/>
      <c r="BE15" s="181"/>
      <c r="BF15" s="182"/>
    </row>
    <row r="16" spans="1:58" ht="15" customHeight="1" thickBot="1">
      <c r="A16" s="165">
        <v>11</v>
      </c>
      <c r="B16" s="293" t="str">
        <f>'Rassembler Noms'!G12</f>
        <v/>
      </c>
      <c r="C16" s="293" t="str">
        <f>'Rassembler surface'!G12</f>
        <v/>
      </c>
      <c r="D16" s="306" t="str">
        <f>'Rassembler PBT'!G12</f>
        <v/>
      </c>
      <c r="E16" s="166"/>
      <c r="F16" s="167"/>
      <c r="G16" s="177" t="str">
        <f>IF(D16="PBT1",'Base-case'!$E$4,"")&amp;IF(D16="PBT2",'Base-case'!$F$4,"")&amp;IF(D16="PBT3",'Base-case'!$G$4,"")&amp;IF(D16="PBT4",'Base-case'!$H$4,"")&amp;IF(D16="PBT5",'Base-case'!$I$4,"")&amp;IF(D16="PBT6",'Base-case'!$J$4,"")&amp;IF(D16="PBT7",'Base-case'!$K$4,"")&amp;IF(D16="PBT8",'Base-case'!$L$4,"")&amp;IF(D16="PBT9",'Base-case'!$M$4,"")&amp;IF(D16="PBT10",'Base-case'!$N$4,"")&amp;IF(D16="PBT11",'Base-case'!$O$4,"")&amp;IF(D16="PBT12",'Base-case'!$P$4,"")&amp;IF(D16="PBT13",'Base-case'!$Q$4,"")&amp;IF(D16="PBT14",'Base-case'!$R$4,"")&amp;IF(D16="PBT15",'Base-case'!$S$4,"")</f>
        <v/>
      </c>
      <c r="H16" s="117">
        <f t="shared" si="0"/>
        <v>0</v>
      </c>
      <c r="I16" s="178" t="str">
        <f>IF(D16="PBT1",'Base-case'!$E$14,"")&amp;IF(D16="PBT2",'Base-case'!$F$14,"")&amp;IF(D16="PBT3",'Base-case'!$G$14,"")&amp;IF(D16="PBT4",'Base-case'!$H$14,"")&amp;IF(D16="PBT5",'Base-case'!$I$14,"")&amp;IF(D16="PBT6",'Base-case'!$J$14,"")&amp;IF(D16="PBT7",'Base-case'!$K$14,"")&amp;IF(D16="PBT8",'Base-case'!$L$14,"")&amp;IF(D16="PBT9",'Base-case'!$M$14,"")&amp;IF(D16="PBT10",'Base-case'!$N$14,"")&amp;IF(D16="PBT11",'Base-case'!$O$14,"")&amp;IF(D16="PBT12",'Base-case'!$P$14,"")&amp;IF(D16="PBT13",'Base-case'!$Q$14,"")&amp;IF(D16="PBT14",'Base-case'!$R$14,"")&amp;IF(D16="PBT15",'Base-case'!$S$14,"")</f>
        <v/>
      </c>
      <c r="J16" s="117">
        <f t="shared" si="1"/>
        <v>0</v>
      </c>
      <c r="K16" s="178" t="str">
        <f>IF(D16="PBT1",'Base-case'!$E$16,"")&amp;IF(D16="PBT2",'Base-case'!$F$16,"")&amp;IF(D16="PBT3",'Base-case'!$G$16,"")&amp;IF(D16="PBT4",'Base-case'!$H$16,"")&amp;IF(D16="PBT5",'Base-case'!$I$16,"")&amp;IF(D16="PBT6",'Base-case'!$J$16,"")&amp;IF(D16="PBT7",'Base-case'!$K$16,"")&amp;IF(D16="PBT8",'Base-case'!$L$16,"")&amp;IF(D16="PBT9",'Base-case'!$M$16,"")&amp;IF(D16="PBT10",'Base-case'!$N$16,"")&amp;IF(D16="PBT11",'Base-case'!$O$16,"")&amp;IF(D16="PBT12",'Base-case'!$P$16,"")&amp;IF(D16="PBT13",'Base-case'!$Q$16,"")&amp;IF(D16="PBT14",'Base-case'!$R$16,"")&amp;IF(D16="PBT15",'Base-case'!$S$16,"")</f>
        <v/>
      </c>
      <c r="L16" s="117">
        <f t="shared" si="2"/>
        <v>0</v>
      </c>
      <c r="M16" s="178" t="str">
        <f>IF(D16="PBT1",'Base-case'!$E$18,"")&amp;IF(D16="PBT2",'Base-case'!$F$18,"")&amp;IF(D16="PBT3",'Base-case'!$G$18,"")&amp;IF(D16="PBT4",'Base-case'!$H$18,"")&amp;IF(D16="PBT5",'Base-case'!$I$18,"")&amp;IF(D16="PBT6",'Base-case'!$J$18,"")&amp;IF(D16="PBT7",'Base-case'!$K$18,"")&amp;IF(D16="PBT8",'Base-case'!$L$18,"")&amp;IF(D16="PBT9",'Base-case'!$M$18,"")&amp;IF(D16="PBT10",'Base-case'!$N$18,"")&amp;IF(D16="PBT11",'Base-case'!$O$18,"")&amp;IF(D16="PBT12",'Base-case'!$P$18,"")&amp;IF(D16="PBT13",'Base-case'!$Q$18,"")&amp;IF(D16="PBT14",'Base-case'!$R$18,"")&amp;IF(D16="PBT15",'Base-case'!$S$18,"")</f>
        <v/>
      </c>
      <c r="N16" s="118">
        <f t="shared" si="3"/>
        <v>0</v>
      </c>
      <c r="O16" s="177" t="str">
        <f>IF(D16="PBT1",'Base-case'!$E$21,"")&amp;IF(D16="PBT2",'Base-case'!$F$21,"")&amp;IF(D16="PBT3",'Base-case'!$G$21,"")&amp;IF(D16="PBT4",'Base-case'!$H$21,"")&amp;IF(D16="PBT5",'Base-case'!$I$21,"")&amp;IF(D16="PBT6",'Base-case'!$J$21,"")&amp;IF(D16="PBT7",'Base-case'!$K$21,"")&amp;IF(D16="PBT8",'Base-case'!$L$21,"")&amp;IF(D16="PBT9",'Base-case'!$M$21,"")&amp;IF(D16="PBT10",'Base-case'!$N$21,"")&amp;IF(D16="PBT11",'Base-case'!$O$21,"")&amp;IF(D16="PBT12",'Base-case'!$P$21,"")&amp;IF(D16="PBT13",'Base-case'!$Q$21,"")&amp;IF(D16="PBT14",'Base-case'!$R$21,"")&amp;IF(D16="PBT15",'Base-case'!$S$21,"")</f>
        <v/>
      </c>
      <c r="P16" s="117">
        <f t="shared" si="4"/>
        <v>0</v>
      </c>
      <c r="Q16" s="178" t="str">
        <f>IF(D16="PBT1",'Base-case'!$E$23,"")&amp;IF(D16="PBT2",'Base-case'!$F$23,"")&amp;IF(D16="PBT3",'Base-case'!$G$23,"")&amp;IF(D16="PBT4",'Base-case'!$H$23,"")&amp;IF(D16="PBT5",'Base-case'!$I$23,"")&amp;IF(D16="PBT6",'Base-case'!$J$23,"")&amp;IF(D16="PBT7",'Base-case'!$K$23,"")&amp;IF(D16="PBT8",'Base-case'!$L$23,"")&amp;IF(D16="PBT9",'Base-case'!$M$23,"")&amp;IF(D16="PBT10",'Base-case'!$N$23,"")&amp;IF(D16="PBT11",'Base-case'!$O$23,"")&amp;IF(D16="PBT12",'Base-case'!$P$23,"")&amp;IF(D16="PBT13",'Base-case'!$Q$23,"")&amp;IF(D16="PBT14",'Base-case'!$R$23,"")&amp;IF(D16="PBT15",'Base-case'!$S$23,"")</f>
        <v/>
      </c>
      <c r="R16" s="117">
        <f t="shared" si="5"/>
        <v>0</v>
      </c>
      <c r="S16" s="178" t="str">
        <f>IF(D16="PBT1",'Base-case'!$E$25,"")&amp;IF(D16="PBT2",'Base-case'!$F$25,"")&amp;IF(D16="PBT3",'Base-case'!$G$25,"")&amp;IF(D16="PBT4",'Base-case'!$H$25,"")&amp;IF(D16="PBT5",'Base-case'!$I$25,"")&amp;IF(D16="PBT6",'Base-case'!$J$25,"")&amp;IF(D16="PBT7",'Base-case'!$K$25,"")&amp;IF(D16="PBT8",'Base-case'!$L$25,"")&amp;IF(D16="PBT9",'Base-case'!$M$25,"")&amp;IF(D16="PBT10",'Base-case'!$N$25,"")&amp;IF(D16="PBT11",'Base-case'!$O$25,"")&amp;IF(D16="PBT12",'Base-case'!$P$25,"")&amp;IF(D16="PBT13",'Base-case'!$Q$25,"")&amp;IF(D16="PBT14",'Base-case'!$R$25,"")&amp;IF(D16="PBT15",'Base-case'!$S$25,"")</f>
        <v/>
      </c>
      <c r="T16" s="118">
        <f t="shared" si="6"/>
        <v>0</v>
      </c>
      <c r="U16" s="177" t="str">
        <f>IF(D16="PBT1",'Base-case'!$E$36,"")&amp;IF(D16="PBT2",'Base-case'!$F$36,"")&amp;IF(D16="PBT3",'Base-case'!$G$36,"")&amp;IF(D16="PBT4",'Base-case'!$H$36,"")&amp;IF(D16="PBT5",'Base-case'!$I$36,"")&amp;IF(D16="PBT6",'Base-case'!$J$36,"")&amp;IF(D16="PBT7",'Base-case'!$K$36,"")&amp;IF(D16="PBT8",'Base-case'!$L$36,"")&amp;IF(D16="PBT9",'Base-case'!$M$36,"")&amp;IF(D16="PBT10",'Base-case'!$N$36,"")&amp;IF(D16="PBT11",'Base-case'!$O$36,"")&amp;IF(D16="PBT12",'Base-case'!$P$36,"")&amp;IF(D16="PBT13",'Base-case'!$Q$36,"")&amp;IF(D16="PBT14",'Base-case'!$R$36,"")&amp;IF(D16="PBT15",'Base-case'!$S$36,"")</f>
        <v/>
      </c>
      <c r="V16" s="117">
        <f t="shared" si="7"/>
        <v>0</v>
      </c>
      <c r="W16" s="178" t="str">
        <f>IF(D16="PBT1",'Base-case'!$E$38,"")&amp;IF(D16="PBT2",'Base-case'!$F$38,"")&amp;IF(D16="PBT3",'Base-case'!$G$38,"")&amp;IF(D16="PBT4",'Base-case'!$H$38,"")&amp;IF(D16="PBT5",'Base-case'!$I$38,"")&amp;IF(D16="PBT6",'Base-case'!$J$38,"")&amp;IF(D16="PBT7",'Base-case'!$K$38,"")&amp;IF(D16="PBT8",'Base-case'!$L$38,"")&amp;IF(D16="PBT9",'Base-case'!$M$38,"")&amp;IF(D16="PBT10",'Base-case'!$N$38,"")&amp;IF(D16="PBT11",'Base-case'!$O$38,"")&amp;IF(D16="PBT12",'Base-case'!$P$38,"")&amp;IF(D16="PBT13",'Base-case'!$Q$38,"")&amp;IF(D16="PBT14",'Base-case'!$R$38,"")&amp;IF(D16="PBT15",'Base-case'!$S$38,"")</f>
        <v/>
      </c>
      <c r="X16" s="117">
        <f t="shared" si="8"/>
        <v>0</v>
      </c>
      <c r="Y16" s="178" t="str">
        <f>IF(D16="PBT1",'Base-case'!$E$40,"")&amp;IF(D16="PBT2",'Base-case'!$F$40,"")&amp;IF(D16="PBT3",'Base-case'!$G$40,"")&amp;IF(D16="PBT4",'Base-case'!$H$40,"")&amp;IF(D16="PBT5",'Base-case'!$I$40,"")&amp;IF(D16="PBT6",'Base-case'!$J$40,"")&amp;IF(D16="PBT7",'Base-case'!$K$40,"")&amp;IF(D16="PBT8",'Base-case'!$L$40,"")&amp;IF(D16="PBT9",'Base-case'!$M$40,"")&amp;IF(D16="PBT10",'Base-case'!$N$40,"")&amp;IF(D16="PBT11",'Base-case'!$O$40,"")&amp;IF(D16="PBT12",'Base-case'!$P$40,"")&amp;IF(D16="PBT13",'Base-case'!$Q$40,"")&amp;IF(D16="PBT14",'Base-case'!$R$40,"")&amp;IF(D16="PBT15",'Base-case'!$S$40,"")</f>
        <v/>
      </c>
      <c r="Z16" s="118">
        <f t="shared" si="9"/>
        <v>0</v>
      </c>
      <c r="AA16" s="180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2"/>
      <c r="AM16" s="180"/>
      <c r="AN16" s="181"/>
      <c r="AO16" s="181"/>
      <c r="AP16" s="181"/>
      <c r="AQ16" s="181"/>
      <c r="AR16" s="181"/>
      <c r="AS16" s="181"/>
      <c r="AT16" s="181"/>
      <c r="AU16" s="182"/>
      <c r="AV16" s="180"/>
      <c r="AW16" s="181"/>
      <c r="AX16" s="181"/>
      <c r="AY16" s="181"/>
      <c r="AZ16" s="181"/>
      <c r="BA16" s="181"/>
      <c r="BB16" s="181"/>
      <c r="BC16" s="181"/>
      <c r="BD16" s="181"/>
      <c r="BE16" s="181"/>
      <c r="BF16" s="182"/>
    </row>
    <row r="17" spans="1:58" ht="15" thickBot="1">
      <c r="A17" s="165">
        <v>12</v>
      </c>
      <c r="B17" s="293" t="str">
        <f>'Rassembler Noms'!G13</f>
        <v/>
      </c>
      <c r="C17" s="293" t="str">
        <f>'Rassembler surface'!G13</f>
        <v/>
      </c>
      <c r="D17" s="306" t="str">
        <f>'Rassembler PBT'!G13</f>
        <v/>
      </c>
      <c r="E17" s="166"/>
      <c r="F17" s="167"/>
      <c r="G17" s="177" t="str">
        <f>IF(D17="PBT1",'Base-case'!$E$4,"")&amp;IF(D17="PBT2",'Base-case'!$F$4,"")&amp;IF(D17="PBT3",'Base-case'!$G$4,"")&amp;IF(D17="PBT4",'Base-case'!$H$4,"")&amp;IF(D17="PBT5",'Base-case'!$I$4,"")&amp;IF(D17="PBT6",'Base-case'!$J$4,"")&amp;IF(D17="PBT7",'Base-case'!$K$4,"")&amp;IF(D17="PBT8",'Base-case'!$L$4,"")&amp;IF(D17="PBT9",'Base-case'!$M$4,"")&amp;IF(D17="PBT10",'Base-case'!$N$4,"")&amp;IF(D17="PBT11",'Base-case'!$O$4,"")&amp;IF(D17="PBT12",'Base-case'!$P$4,"")&amp;IF(D17="PBT13",'Base-case'!$Q$4,"")&amp;IF(D17="PBT14",'Base-case'!$R$4,"")&amp;IF(D17="PBT15",'Base-case'!$S$4,"")</f>
        <v/>
      </c>
      <c r="H17" s="117">
        <f t="shared" si="0"/>
        <v>0</v>
      </c>
      <c r="I17" s="178" t="str">
        <f>IF(D17="PBT1",'Base-case'!$E$14,"")&amp;IF(D17="PBT2",'Base-case'!$F$14,"")&amp;IF(D17="PBT3",'Base-case'!$G$14,"")&amp;IF(D17="PBT4",'Base-case'!$H$14,"")&amp;IF(D17="PBT5",'Base-case'!$I$14,"")&amp;IF(D17="PBT6",'Base-case'!$J$14,"")&amp;IF(D17="PBT7",'Base-case'!$K$14,"")&amp;IF(D17="PBT8",'Base-case'!$L$14,"")&amp;IF(D17="PBT9",'Base-case'!$M$14,"")&amp;IF(D17="PBT10",'Base-case'!$N$14,"")&amp;IF(D17="PBT11",'Base-case'!$O$14,"")&amp;IF(D17="PBT12",'Base-case'!$P$14,"")&amp;IF(D17="PBT13",'Base-case'!$Q$14,"")&amp;IF(D17="PBT14",'Base-case'!$R$14,"")&amp;IF(D17="PBT15",'Base-case'!$S$14,"")</f>
        <v/>
      </c>
      <c r="J17" s="117">
        <f t="shared" si="1"/>
        <v>0</v>
      </c>
      <c r="K17" s="178" t="str">
        <f>IF(D17="PBT1",'Base-case'!$E$16,"")&amp;IF(D17="PBT2",'Base-case'!$F$16,"")&amp;IF(D17="PBT3",'Base-case'!$G$16,"")&amp;IF(D17="PBT4",'Base-case'!$H$16,"")&amp;IF(D17="PBT5",'Base-case'!$I$16,"")&amp;IF(D17="PBT6",'Base-case'!$J$16,"")&amp;IF(D17="PBT7",'Base-case'!$K$16,"")&amp;IF(D17="PBT8",'Base-case'!$L$16,"")&amp;IF(D17="PBT9",'Base-case'!$M$16,"")&amp;IF(D17="PBT10",'Base-case'!$N$16,"")&amp;IF(D17="PBT11",'Base-case'!$O$16,"")&amp;IF(D17="PBT12",'Base-case'!$P$16,"")&amp;IF(D17="PBT13",'Base-case'!$Q$16,"")&amp;IF(D17="PBT14",'Base-case'!$R$16,"")&amp;IF(D17="PBT15",'Base-case'!$S$16,"")</f>
        <v/>
      </c>
      <c r="L17" s="117">
        <f t="shared" si="2"/>
        <v>0</v>
      </c>
      <c r="M17" s="178" t="str">
        <f>IF(D17="PBT1",'Base-case'!$E$18,"")&amp;IF(D17="PBT2",'Base-case'!$F$18,"")&amp;IF(D17="PBT3",'Base-case'!$G$18,"")&amp;IF(D17="PBT4",'Base-case'!$H$18,"")&amp;IF(D17="PBT5",'Base-case'!$I$18,"")&amp;IF(D17="PBT6",'Base-case'!$J$18,"")&amp;IF(D17="PBT7",'Base-case'!$K$18,"")&amp;IF(D17="PBT8",'Base-case'!$L$18,"")&amp;IF(D17="PBT9",'Base-case'!$M$18,"")&amp;IF(D17="PBT10",'Base-case'!$N$18,"")&amp;IF(D17="PBT11",'Base-case'!$O$18,"")&amp;IF(D17="PBT12",'Base-case'!$P$18,"")&amp;IF(D17="PBT13",'Base-case'!$Q$18,"")&amp;IF(D17="PBT14",'Base-case'!$R$18,"")&amp;IF(D17="PBT15",'Base-case'!$S$18,"")</f>
        <v/>
      </c>
      <c r="N17" s="118">
        <f t="shared" si="3"/>
        <v>0</v>
      </c>
      <c r="O17" s="177" t="str">
        <f>IF(D17="PBT1",'Base-case'!$E$21,"")&amp;IF(D17="PBT2",'Base-case'!$F$21,"")&amp;IF(D17="PBT3",'Base-case'!$G$21,"")&amp;IF(D17="PBT4",'Base-case'!$H$21,"")&amp;IF(D17="PBT5",'Base-case'!$I$21,"")&amp;IF(D17="PBT6",'Base-case'!$J$21,"")&amp;IF(D17="PBT7",'Base-case'!$K$21,"")&amp;IF(D17="PBT8",'Base-case'!$L$21,"")&amp;IF(D17="PBT9",'Base-case'!$M$21,"")&amp;IF(D17="PBT10",'Base-case'!$N$21,"")&amp;IF(D17="PBT11",'Base-case'!$O$21,"")&amp;IF(D17="PBT12",'Base-case'!$P$21,"")&amp;IF(D17="PBT13",'Base-case'!$Q$21,"")&amp;IF(D17="PBT14",'Base-case'!$R$21,"")&amp;IF(D17="PBT15",'Base-case'!$S$21,"")</f>
        <v/>
      </c>
      <c r="P17" s="117">
        <f t="shared" si="4"/>
        <v>0</v>
      </c>
      <c r="Q17" s="178" t="str">
        <f>IF(D17="PBT1",'Base-case'!$E$23,"")&amp;IF(D17="PBT2",'Base-case'!$F$23,"")&amp;IF(D17="PBT3",'Base-case'!$G$23,"")&amp;IF(D17="PBT4",'Base-case'!$H$23,"")&amp;IF(D17="PBT5",'Base-case'!$I$23,"")&amp;IF(D17="PBT6",'Base-case'!$J$23,"")&amp;IF(D17="PBT7",'Base-case'!$K$23,"")&amp;IF(D17="PBT8",'Base-case'!$L$23,"")&amp;IF(D17="PBT9",'Base-case'!$M$23,"")&amp;IF(D17="PBT10",'Base-case'!$N$23,"")&amp;IF(D17="PBT11",'Base-case'!$O$23,"")&amp;IF(D17="PBT12",'Base-case'!$P$23,"")&amp;IF(D17="PBT13",'Base-case'!$Q$23,"")&amp;IF(D17="PBT14",'Base-case'!$R$23,"")&amp;IF(D17="PBT15",'Base-case'!$S$23,"")</f>
        <v/>
      </c>
      <c r="R17" s="117">
        <f t="shared" si="5"/>
        <v>0</v>
      </c>
      <c r="S17" s="178" t="str">
        <f>IF(D17="PBT1",'Base-case'!$E$25,"")&amp;IF(D17="PBT2",'Base-case'!$F$25,"")&amp;IF(D17="PBT3",'Base-case'!$G$25,"")&amp;IF(D17="PBT4",'Base-case'!$H$25,"")&amp;IF(D17="PBT5",'Base-case'!$I$25,"")&amp;IF(D17="PBT6",'Base-case'!$J$25,"")&amp;IF(D17="PBT7",'Base-case'!$K$25,"")&amp;IF(D17="PBT8",'Base-case'!$L$25,"")&amp;IF(D17="PBT9",'Base-case'!$M$25,"")&amp;IF(D17="PBT10",'Base-case'!$N$25,"")&amp;IF(D17="PBT11",'Base-case'!$O$25,"")&amp;IF(D17="PBT12",'Base-case'!$P$25,"")&amp;IF(D17="PBT13",'Base-case'!$Q$25,"")&amp;IF(D17="PBT14",'Base-case'!$R$25,"")&amp;IF(D17="PBT15",'Base-case'!$S$25,"")</f>
        <v/>
      </c>
      <c r="T17" s="118">
        <f t="shared" si="6"/>
        <v>0</v>
      </c>
      <c r="U17" s="177" t="str">
        <f>IF(D17="PBT1",'Base-case'!$E$36,"")&amp;IF(D17="PBT2",'Base-case'!$F$36,"")&amp;IF(D17="PBT3",'Base-case'!$G$36,"")&amp;IF(D17="PBT4",'Base-case'!$H$36,"")&amp;IF(D17="PBT5",'Base-case'!$I$36,"")&amp;IF(D17="PBT6",'Base-case'!$J$36,"")&amp;IF(D17="PBT7",'Base-case'!$K$36,"")&amp;IF(D17="PBT8",'Base-case'!$L$36,"")&amp;IF(D17="PBT9",'Base-case'!$M$36,"")&amp;IF(D17="PBT10",'Base-case'!$N$36,"")&amp;IF(D17="PBT11",'Base-case'!$O$36,"")&amp;IF(D17="PBT12",'Base-case'!$P$36,"")&amp;IF(D17="PBT13",'Base-case'!$Q$36,"")&amp;IF(D17="PBT14",'Base-case'!$R$36,"")&amp;IF(D17="PBT15",'Base-case'!$S$36,"")</f>
        <v/>
      </c>
      <c r="V17" s="117">
        <f t="shared" si="7"/>
        <v>0</v>
      </c>
      <c r="W17" s="178" t="str">
        <f>IF(D17="PBT1",'Base-case'!$E$38,"")&amp;IF(D17="PBT2",'Base-case'!$F$38,"")&amp;IF(D17="PBT3",'Base-case'!$G$38,"")&amp;IF(D17="PBT4",'Base-case'!$H$38,"")&amp;IF(D17="PBT5",'Base-case'!$I$38,"")&amp;IF(D17="PBT6",'Base-case'!$J$38,"")&amp;IF(D17="PBT7",'Base-case'!$K$38,"")&amp;IF(D17="PBT8",'Base-case'!$L$38,"")&amp;IF(D17="PBT9",'Base-case'!$M$38,"")&amp;IF(D17="PBT10",'Base-case'!$N$38,"")&amp;IF(D17="PBT11",'Base-case'!$O$38,"")&amp;IF(D17="PBT12",'Base-case'!$P$38,"")&amp;IF(D17="PBT13",'Base-case'!$Q$38,"")&amp;IF(D17="PBT14",'Base-case'!$R$38,"")&amp;IF(D17="PBT15",'Base-case'!$S$38,"")</f>
        <v/>
      </c>
      <c r="X17" s="117">
        <f t="shared" si="8"/>
        <v>0</v>
      </c>
      <c r="Y17" s="178" t="str">
        <f>IF(D17="PBT1",'Base-case'!$E$40,"")&amp;IF(D17="PBT2",'Base-case'!$F$40,"")&amp;IF(D17="PBT3",'Base-case'!$G$40,"")&amp;IF(D17="PBT4",'Base-case'!$H$40,"")&amp;IF(D17="PBT5",'Base-case'!$I$40,"")&amp;IF(D17="PBT6",'Base-case'!$J$40,"")&amp;IF(D17="PBT7",'Base-case'!$K$40,"")&amp;IF(D17="PBT8",'Base-case'!$L$40,"")&amp;IF(D17="PBT9",'Base-case'!$M$40,"")&amp;IF(D17="PBT10",'Base-case'!$N$40,"")&amp;IF(D17="PBT11",'Base-case'!$O$40,"")&amp;IF(D17="PBT12",'Base-case'!$P$40,"")&amp;IF(D17="PBT13",'Base-case'!$Q$40,"")&amp;IF(D17="PBT14",'Base-case'!$R$40,"")&amp;IF(D17="PBT15",'Base-case'!$S$40,"")</f>
        <v/>
      </c>
      <c r="Z17" s="118">
        <f t="shared" si="9"/>
        <v>0</v>
      </c>
      <c r="AA17" s="180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2"/>
      <c r="AM17" s="180"/>
      <c r="AN17" s="181"/>
      <c r="AO17" s="181"/>
      <c r="AP17" s="181"/>
      <c r="AQ17" s="181"/>
      <c r="AR17" s="181"/>
      <c r="AS17" s="181"/>
      <c r="AT17" s="181"/>
      <c r="AU17" s="182"/>
      <c r="AV17" s="180"/>
      <c r="AW17" s="181"/>
      <c r="AX17" s="181"/>
      <c r="AY17" s="181"/>
      <c r="AZ17" s="181"/>
      <c r="BA17" s="181"/>
      <c r="BB17" s="181"/>
      <c r="BC17" s="181"/>
      <c r="BD17" s="181"/>
      <c r="BE17" s="181"/>
      <c r="BF17" s="182"/>
    </row>
    <row r="18" spans="1:58" ht="15" thickBot="1">
      <c r="A18" s="165">
        <v>13</v>
      </c>
      <c r="B18" s="293" t="str">
        <f>'Rassembler Noms'!G14</f>
        <v/>
      </c>
      <c r="C18" s="293" t="str">
        <f>'Rassembler surface'!G14</f>
        <v/>
      </c>
      <c r="D18" s="306" t="str">
        <f>'Rassembler PBT'!G14</f>
        <v/>
      </c>
      <c r="E18" s="166"/>
      <c r="F18" s="167"/>
      <c r="G18" s="177" t="str">
        <f>IF(D18="PBT1",'Base-case'!$E$4,"")&amp;IF(D18="PBT2",'Base-case'!$F$4,"")&amp;IF(D18="PBT3",'Base-case'!$G$4,"")&amp;IF(D18="PBT4",'Base-case'!$H$4,"")&amp;IF(D18="PBT5",'Base-case'!$I$4,"")&amp;IF(D18="PBT6",'Base-case'!$J$4,"")&amp;IF(D18="PBT7",'Base-case'!$K$4,"")&amp;IF(D18="PBT8",'Base-case'!$L$4,"")&amp;IF(D18="PBT9",'Base-case'!$M$4,"")&amp;IF(D18="PBT10",'Base-case'!$N$4,"")&amp;IF(D18="PBT11",'Base-case'!$O$4,"")&amp;IF(D18="PBT12",'Base-case'!$P$4,"")&amp;IF(D18="PBT13",'Base-case'!$Q$4,"")&amp;IF(D18="PBT14",'Base-case'!$R$4,"")&amp;IF(D18="PBT15",'Base-case'!$S$4,"")</f>
        <v/>
      </c>
      <c r="H18" s="117">
        <f t="shared" si="0"/>
        <v>0</v>
      </c>
      <c r="I18" s="178" t="str">
        <f>IF(D18="PBT1",'Base-case'!$E$14,"")&amp;IF(D18="PBT2",'Base-case'!$F$14,"")&amp;IF(D18="PBT3",'Base-case'!$G$14,"")&amp;IF(D18="PBT4",'Base-case'!$H$14,"")&amp;IF(D18="PBT5",'Base-case'!$I$14,"")&amp;IF(D18="PBT6",'Base-case'!$J$14,"")&amp;IF(D18="PBT7",'Base-case'!$K$14,"")&amp;IF(D18="PBT8",'Base-case'!$L$14,"")&amp;IF(D18="PBT9",'Base-case'!$M$14,"")&amp;IF(D18="PBT10",'Base-case'!$N$14,"")&amp;IF(D18="PBT11",'Base-case'!$O$14,"")&amp;IF(D18="PBT12",'Base-case'!$P$14,"")&amp;IF(D18="PBT13",'Base-case'!$Q$14,"")&amp;IF(D18="PBT14",'Base-case'!$R$14,"")&amp;IF(D18="PBT15",'Base-case'!$S$14,"")</f>
        <v/>
      </c>
      <c r="J18" s="117">
        <f t="shared" si="1"/>
        <v>0</v>
      </c>
      <c r="K18" s="178" t="str">
        <f>IF(D18="PBT1",'Base-case'!$E$16,"")&amp;IF(D18="PBT2",'Base-case'!$F$16,"")&amp;IF(D18="PBT3",'Base-case'!$G$16,"")&amp;IF(D18="PBT4",'Base-case'!$H$16,"")&amp;IF(D18="PBT5",'Base-case'!$I$16,"")&amp;IF(D18="PBT6",'Base-case'!$J$16,"")&amp;IF(D18="PBT7",'Base-case'!$K$16,"")&amp;IF(D18="PBT8",'Base-case'!$L$16,"")&amp;IF(D18="PBT9",'Base-case'!$M$16,"")&amp;IF(D18="PBT10",'Base-case'!$N$16,"")&amp;IF(D18="PBT11",'Base-case'!$O$16,"")&amp;IF(D18="PBT12",'Base-case'!$P$16,"")&amp;IF(D18="PBT13",'Base-case'!$Q$16,"")&amp;IF(D18="PBT14",'Base-case'!$R$16,"")&amp;IF(D18="PBT15",'Base-case'!$S$16,"")</f>
        <v/>
      </c>
      <c r="L18" s="117">
        <f t="shared" si="2"/>
        <v>0</v>
      </c>
      <c r="M18" s="178" t="str">
        <f>IF(D18="PBT1",'Base-case'!$E$18,"")&amp;IF(D18="PBT2",'Base-case'!$F$18,"")&amp;IF(D18="PBT3",'Base-case'!$G$18,"")&amp;IF(D18="PBT4",'Base-case'!$H$18,"")&amp;IF(D18="PBT5",'Base-case'!$I$18,"")&amp;IF(D18="PBT6",'Base-case'!$J$18,"")&amp;IF(D18="PBT7",'Base-case'!$K$18,"")&amp;IF(D18="PBT8",'Base-case'!$L$18,"")&amp;IF(D18="PBT9",'Base-case'!$M$18,"")&amp;IF(D18="PBT10",'Base-case'!$N$18,"")&amp;IF(D18="PBT11",'Base-case'!$O$18,"")&amp;IF(D18="PBT12",'Base-case'!$P$18,"")&amp;IF(D18="PBT13",'Base-case'!$Q$18,"")&amp;IF(D18="PBT14",'Base-case'!$R$18,"")&amp;IF(D18="PBT15",'Base-case'!$S$18,"")</f>
        <v/>
      </c>
      <c r="N18" s="118">
        <f t="shared" si="3"/>
        <v>0</v>
      </c>
      <c r="O18" s="177" t="str">
        <f>IF(D18="PBT1",'Base-case'!$E$21,"")&amp;IF(D18="PBT2",'Base-case'!$F$21,"")&amp;IF(D18="PBT3",'Base-case'!$G$21,"")&amp;IF(D18="PBT4",'Base-case'!$H$21,"")&amp;IF(D18="PBT5",'Base-case'!$I$21,"")&amp;IF(D18="PBT6",'Base-case'!$J$21,"")&amp;IF(D18="PBT7",'Base-case'!$K$21,"")&amp;IF(D18="PBT8",'Base-case'!$L$21,"")&amp;IF(D18="PBT9",'Base-case'!$M$21,"")&amp;IF(D18="PBT10",'Base-case'!$N$21,"")&amp;IF(D18="PBT11",'Base-case'!$O$21,"")&amp;IF(D18="PBT12",'Base-case'!$P$21,"")&amp;IF(D18="PBT13",'Base-case'!$Q$21,"")&amp;IF(D18="PBT14",'Base-case'!$R$21,"")&amp;IF(D18="PBT15",'Base-case'!$S$21,"")</f>
        <v/>
      </c>
      <c r="P18" s="117">
        <f t="shared" si="4"/>
        <v>0</v>
      </c>
      <c r="Q18" s="178" t="str">
        <f>IF(D18="PBT1",'Base-case'!$E$23,"")&amp;IF(D18="PBT2",'Base-case'!$F$23,"")&amp;IF(D18="PBT3",'Base-case'!$G$23,"")&amp;IF(D18="PBT4",'Base-case'!$H$23,"")&amp;IF(D18="PBT5",'Base-case'!$I$23,"")&amp;IF(D18="PBT6",'Base-case'!$J$23,"")&amp;IF(D18="PBT7",'Base-case'!$K$23,"")&amp;IF(D18="PBT8",'Base-case'!$L$23,"")&amp;IF(D18="PBT9",'Base-case'!$M$23,"")&amp;IF(D18="PBT10",'Base-case'!$N$23,"")&amp;IF(D18="PBT11",'Base-case'!$O$23,"")&amp;IF(D18="PBT12",'Base-case'!$P$23,"")&amp;IF(D18="PBT13",'Base-case'!$Q$23,"")&amp;IF(D18="PBT14",'Base-case'!$R$23,"")&amp;IF(D18="PBT15",'Base-case'!$S$23,"")</f>
        <v/>
      </c>
      <c r="R18" s="117">
        <f t="shared" si="5"/>
        <v>0</v>
      </c>
      <c r="S18" s="178" t="str">
        <f>IF(D18="PBT1",'Base-case'!$E$25,"")&amp;IF(D18="PBT2",'Base-case'!$F$25,"")&amp;IF(D18="PBT3",'Base-case'!$G$25,"")&amp;IF(D18="PBT4",'Base-case'!$H$25,"")&amp;IF(D18="PBT5",'Base-case'!$I$25,"")&amp;IF(D18="PBT6",'Base-case'!$J$25,"")&amp;IF(D18="PBT7",'Base-case'!$K$25,"")&amp;IF(D18="PBT8",'Base-case'!$L$25,"")&amp;IF(D18="PBT9",'Base-case'!$M$25,"")&amp;IF(D18="PBT10",'Base-case'!$N$25,"")&amp;IF(D18="PBT11",'Base-case'!$O$25,"")&amp;IF(D18="PBT12",'Base-case'!$P$25,"")&amp;IF(D18="PBT13",'Base-case'!$Q$25,"")&amp;IF(D18="PBT14",'Base-case'!$R$25,"")&amp;IF(D18="PBT15",'Base-case'!$S$25,"")</f>
        <v/>
      </c>
      <c r="T18" s="118">
        <f t="shared" si="6"/>
        <v>0</v>
      </c>
      <c r="U18" s="177" t="str">
        <f>IF(D18="PBT1",'Base-case'!$E$36,"")&amp;IF(D18="PBT2",'Base-case'!$F$36,"")&amp;IF(D18="PBT3",'Base-case'!$G$36,"")&amp;IF(D18="PBT4",'Base-case'!$H$36,"")&amp;IF(D18="PBT5",'Base-case'!$I$36,"")&amp;IF(D18="PBT6",'Base-case'!$J$36,"")&amp;IF(D18="PBT7",'Base-case'!$K$36,"")&amp;IF(D18="PBT8",'Base-case'!$L$36,"")&amp;IF(D18="PBT9",'Base-case'!$M$36,"")&amp;IF(D18="PBT10",'Base-case'!$N$36,"")&amp;IF(D18="PBT11",'Base-case'!$O$36,"")&amp;IF(D18="PBT12",'Base-case'!$P$36,"")&amp;IF(D18="PBT13",'Base-case'!$Q$36,"")&amp;IF(D18="PBT14",'Base-case'!$R$36,"")&amp;IF(D18="PBT15",'Base-case'!$S$36,"")</f>
        <v/>
      </c>
      <c r="V18" s="117">
        <f t="shared" si="7"/>
        <v>0</v>
      </c>
      <c r="W18" s="178" t="str">
        <f>IF(D18="PBT1",'Base-case'!$E$38,"")&amp;IF(D18="PBT2",'Base-case'!$F$38,"")&amp;IF(D18="PBT3",'Base-case'!$G$38,"")&amp;IF(D18="PBT4",'Base-case'!$H$38,"")&amp;IF(D18="PBT5",'Base-case'!$I$38,"")&amp;IF(D18="PBT6",'Base-case'!$J$38,"")&amp;IF(D18="PBT7",'Base-case'!$K$38,"")&amp;IF(D18="PBT8",'Base-case'!$L$38,"")&amp;IF(D18="PBT9",'Base-case'!$M$38,"")&amp;IF(D18="PBT10",'Base-case'!$N$38,"")&amp;IF(D18="PBT11",'Base-case'!$O$38,"")&amp;IF(D18="PBT12",'Base-case'!$P$38,"")&amp;IF(D18="PBT13",'Base-case'!$Q$38,"")&amp;IF(D18="PBT14",'Base-case'!$R$38,"")&amp;IF(D18="PBT15",'Base-case'!$S$38,"")</f>
        <v/>
      </c>
      <c r="X18" s="117">
        <f t="shared" si="8"/>
        <v>0</v>
      </c>
      <c r="Y18" s="178" t="str">
        <f>IF(D18="PBT1",'Base-case'!$E$40,"")&amp;IF(D18="PBT2",'Base-case'!$F$40,"")&amp;IF(D18="PBT3",'Base-case'!$G$40,"")&amp;IF(D18="PBT4",'Base-case'!$H$40,"")&amp;IF(D18="PBT5",'Base-case'!$I$40,"")&amp;IF(D18="PBT6",'Base-case'!$J$40,"")&amp;IF(D18="PBT7",'Base-case'!$K$40,"")&amp;IF(D18="PBT8",'Base-case'!$L$40,"")&amp;IF(D18="PBT9",'Base-case'!$M$40,"")&amp;IF(D18="PBT10",'Base-case'!$N$40,"")&amp;IF(D18="PBT11",'Base-case'!$O$40,"")&amp;IF(D18="PBT12",'Base-case'!$P$40,"")&amp;IF(D18="PBT13",'Base-case'!$Q$40,"")&amp;IF(D18="PBT14",'Base-case'!$R$40,"")&amp;IF(D18="PBT15",'Base-case'!$S$40,"")</f>
        <v/>
      </c>
      <c r="Z18" s="118">
        <f t="shared" si="9"/>
        <v>0</v>
      </c>
      <c r="AA18" s="180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2"/>
      <c r="AM18" s="180"/>
      <c r="AN18" s="181"/>
      <c r="AO18" s="181"/>
      <c r="AP18" s="181"/>
      <c r="AQ18" s="181"/>
      <c r="AR18" s="181"/>
      <c r="AS18" s="181"/>
      <c r="AT18" s="181"/>
      <c r="AU18" s="182"/>
      <c r="AV18" s="180"/>
      <c r="AW18" s="181"/>
      <c r="AX18" s="181"/>
      <c r="AY18" s="181"/>
      <c r="AZ18" s="181"/>
      <c r="BA18" s="181"/>
      <c r="BB18" s="181"/>
      <c r="BC18" s="181"/>
      <c r="BD18" s="181"/>
      <c r="BE18" s="181"/>
      <c r="BF18" s="182"/>
    </row>
    <row r="19" spans="1:58" ht="15" thickBot="1">
      <c r="A19" s="165">
        <v>14</v>
      </c>
      <c r="B19" s="293" t="str">
        <f>'Rassembler Noms'!G15</f>
        <v/>
      </c>
      <c r="C19" s="293" t="str">
        <f>'Rassembler surface'!G15</f>
        <v/>
      </c>
      <c r="D19" s="306" t="str">
        <f>'Rassembler PBT'!G15</f>
        <v/>
      </c>
      <c r="E19" s="166"/>
      <c r="F19" s="167"/>
      <c r="G19" s="177" t="str">
        <f>IF(D19="PBT1",'Base-case'!$E$4,"")&amp;IF(D19="PBT2",'Base-case'!$F$4,"")&amp;IF(D19="PBT3",'Base-case'!$G$4,"")&amp;IF(D19="PBT4",'Base-case'!$H$4,"")&amp;IF(D19="PBT5",'Base-case'!$I$4,"")&amp;IF(D19="PBT6",'Base-case'!$J$4,"")&amp;IF(D19="PBT7",'Base-case'!$K$4,"")&amp;IF(D19="PBT8",'Base-case'!$L$4,"")&amp;IF(D19="PBT9",'Base-case'!$M$4,"")&amp;IF(D19="PBT10",'Base-case'!$N$4,"")&amp;IF(D19="PBT11",'Base-case'!$O$4,"")&amp;IF(D19="PBT12",'Base-case'!$P$4,"")&amp;IF(D19="PBT13",'Base-case'!$Q$4,"")&amp;IF(D19="PBT14",'Base-case'!$R$4,"")&amp;IF(D19="PBT15",'Base-case'!$S$4,"")</f>
        <v/>
      </c>
      <c r="H19" s="117">
        <f t="shared" si="0"/>
        <v>0</v>
      </c>
      <c r="I19" s="178" t="str">
        <f>IF(D19="PBT1",'Base-case'!$E$14,"")&amp;IF(D19="PBT2",'Base-case'!$F$14,"")&amp;IF(D19="PBT3",'Base-case'!$G$14,"")&amp;IF(D19="PBT4",'Base-case'!$H$14,"")&amp;IF(D19="PBT5",'Base-case'!$I$14,"")&amp;IF(D19="PBT6",'Base-case'!$J$14,"")&amp;IF(D19="PBT7",'Base-case'!$K$14,"")&amp;IF(D19="PBT8",'Base-case'!$L$14,"")&amp;IF(D19="PBT9",'Base-case'!$M$14,"")&amp;IF(D19="PBT10",'Base-case'!$N$14,"")&amp;IF(D19="PBT11",'Base-case'!$O$14,"")&amp;IF(D19="PBT12",'Base-case'!$P$14,"")&amp;IF(D19="PBT13",'Base-case'!$Q$14,"")&amp;IF(D19="PBT14",'Base-case'!$R$14,"")&amp;IF(D19="PBT15",'Base-case'!$S$14,"")</f>
        <v/>
      </c>
      <c r="J19" s="117">
        <f t="shared" si="1"/>
        <v>0</v>
      </c>
      <c r="K19" s="178" t="str">
        <f>IF(D19="PBT1",'Base-case'!$E$16,"")&amp;IF(D19="PBT2",'Base-case'!$F$16,"")&amp;IF(D19="PBT3",'Base-case'!$G$16,"")&amp;IF(D19="PBT4",'Base-case'!$H$16,"")&amp;IF(D19="PBT5",'Base-case'!$I$16,"")&amp;IF(D19="PBT6",'Base-case'!$J$16,"")&amp;IF(D19="PBT7",'Base-case'!$K$16,"")&amp;IF(D19="PBT8",'Base-case'!$L$16,"")&amp;IF(D19="PBT9",'Base-case'!$M$16,"")&amp;IF(D19="PBT10",'Base-case'!$N$16,"")&amp;IF(D19="PBT11",'Base-case'!$O$16,"")&amp;IF(D19="PBT12",'Base-case'!$P$16,"")&amp;IF(D19="PBT13",'Base-case'!$Q$16,"")&amp;IF(D19="PBT14",'Base-case'!$R$16,"")&amp;IF(D19="PBT15",'Base-case'!$S$16,"")</f>
        <v/>
      </c>
      <c r="L19" s="117">
        <f t="shared" si="2"/>
        <v>0</v>
      </c>
      <c r="M19" s="178" t="str">
        <f>IF(D19="PBT1",'Base-case'!$E$18,"")&amp;IF(D19="PBT2",'Base-case'!$F$18,"")&amp;IF(D19="PBT3",'Base-case'!$G$18,"")&amp;IF(D19="PBT4",'Base-case'!$H$18,"")&amp;IF(D19="PBT5",'Base-case'!$I$18,"")&amp;IF(D19="PBT6",'Base-case'!$J$18,"")&amp;IF(D19="PBT7",'Base-case'!$K$18,"")&amp;IF(D19="PBT8",'Base-case'!$L$18,"")&amp;IF(D19="PBT9",'Base-case'!$M$18,"")&amp;IF(D19="PBT10",'Base-case'!$N$18,"")&amp;IF(D19="PBT11",'Base-case'!$O$18,"")&amp;IF(D19="PBT12",'Base-case'!$P$18,"")&amp;IF(D19="PBT13",'Base-case'!$Q$18,"")&amp;IF(D19="PBT14",'Base-case'!$R$18,"")&amp;IF(D19="PBT15",'Base-case'!$S$18,"")</f>
        <v/>
      </c>
      <c r="N19" s="118">
        <f t="shared" si="3"/>
        <v>0</v>
      </c>
      <c r="O19" s="177" t="str">
        <f>IF(D19="PBT1",'Base-case'!$E$21,"")&amp;IF(D19="PBT2",'Base-case'!$F$21,"")&amp;IF(D19="PBT3",'Base-case'!$G$21,"")&amp;IF(D19="PBT4",'Base-case'!$H$21,"")&amp;IF(D19="PBT5",'Base-case'!$I$21,"")&amp;IF(D19="PBT6",'Base-case'!$J$21,"")&amp;IF(D19="PBT7",'Base-case'!$K$21,"")&amp;IF(D19="PBT8",'Base-case'!$L$21,"")&amp;IF(D19="PBT9",'Base-case'!$M$21,"")&amp;IF(D19="PBT10",'Base-case'!$N$21,"")&amp;IF(D19="PBT11",'Base-case'!$O$21,"")&amp;IF(D19="PBT12",'Base-case'!$P$21,"")&amp;IF(D19="PBT13",'Base-case'!$Q$21,"")&amp;IF(D19="PBT14",'Base-case'!$R$21,"")&amp;IF(D19="PBT15",'Base-case'!$S$21,"")</f>
        <v/>
      </c>
      <c r="P19" s="117">
        <f t="shared" si="4"/>
        <v>0</v>
      </c>
      <c r="Q19" s="178" t="str">
        <f>IF(D19="PBT1",'Base-case'!$E$23,"")&amp;IF(D19="PBT2",'Base-case'!$F$23,"")&amp;IF(D19="PBT3",'Base-case'!$G$23,"")&amp;IF(D19="PBT4",'Base-case'!$H$23,"")&amp;IF(D19="PBT5",'Base-case'!$I$23,"")&amp;IF(D19="PBT6",'Base-case'!$J$23,"")&amp;IF(D19="PBT7",'Base-case'!$K$23,"")&amp;IF(D19="PBT8",'Base-case'!$L$23,"")&amp;IF(D19="PBT9",'Base-case'!$M$23,"")&amp;IF(D19="PBT10",'Base-case'!$N$23,"")&amp;IF(D19="PBT11",'Base-case'!$O$23,"")&amp;IF(D19="PBT12",'Base-case'!$P$23,"")&amp;IF(D19="PBT13",'Base-case'!$Q$23,"")&amp;IF(D19="PBT14",'Base-case'!$R$23,"")&amp;IF(D19="PBT15",'Base-case'!$S$23,"")</f>
        <v/>
      </c>
      <c r="R19" s="117">
        <f t="shared" si="5"/>
        <v>0</v>
      </c>
      <c r="S19" s="178" t="str">
        <f>IF(D19="PBT1",'Base-case'!$E$25,"")&amp;IF(D19="PBT2",'Base-case'!$F$25,"")&amp;IF(D19="PBT3",'Base-case'!$G$25,"")&amp;IF(D19="PBT4",'Base-case'!$H$25,"")&amp;IF(D19="PBT5",'Base-case'!$I$25,"")&amp;IF(D19="PBT6",'Base-case'!$J$25,"")&amp;IF(D19="PBT7",'Base-case'!$K$25,"")&amp;IF(D19="PBT8",'Base-case'!$L$25,"")&amp;IF(D19="PBT9",'Base-case'!$M$25,"")&amp;IF(D19="PBT10",'Base-case'!$N$25,"")&amp;IF(D19="PBT11",'Base-case'!$O$25,"")&amp;IF(D19="PBT12",'Base-case'!$P$25,"")&amp;IF(D19="PBT13",'Base-case'!$Q$25,"")&amp;IF(D19="PBT14",'Base-case'!$R$25,"")&amp;IF(D19="PBT15",'Base-case'!$S$25,"")</f>
        <v/>
      </c>
      <c r="T19" s="118">
        <f t="shared" si="6"/>
        <v>0</v>
      </c>
      <c r="U19" s="177" t="str">
        <f>IF(D19="PBT1",'Base-case'!$E$36,"")&amp;IF(D19="PBT2",'Base-case'!$F$36,"")&amp;IF(D19="PBT3",'Base-case'!$G$36,"")&amp;IF(D19="PBT4",'Base-case'!$H$36,"")&amp;IF(D19="PBT5",'Base-case'!$I$36,"")&amp;IF(D19="PBT6",'Base-case'!$J$36,"")&amp;IF(D19="PBT7",'Base-case'!$K$36,"")&amp;IF(D19="PBT8",'Base-case'!$L$36,"")&amp;IF(D19="PBT9",'Base-case'!$M$36,"")&amp;IF(D19="PBT10",'Base-case'!$N$36,"")&amp;IF(D19="PBT11",'Base-case'!$O$36,"")&amp;IF(D19="PBT12",'Base-case'!$P$36,"")&amp;IF(D19="PBT13",'Base-case'!$Q$36,"")&amp;IF(D19="PBT14",'Base-case'!$R$36,"")&amp;IF(D19="PBT15",'Base-case'!$S$36,"")</f>
        <v/>
      </c>
      <c r="V19" s="117">
        <f t="shared" si="7"/>
        <v>0</v>
      </c>
      <c r="W19" s="178" t="str">
        <f>IF(D19="PBT1",'Base-case'!$E$38,"")&amp;IF(D19="PBT2",'Base-case'!$F$38,"")&amp;IF(D19="PBT3",'Base-case'!$G$38,"")&amp;IF(D19="PBT4",'Base-case'!$H$38,"")&amp;IF(D19="PBT5",'Base-case'!$I$38,"")&amp;IF(D19="PBT6",'Base-case'!$J$38,"")&amp;IF(D19="PBT7",'Base-case'!$K$38,"")&amp;IF(D19="PBT8",'Base-case'!$L$38,"")&amp;IF(D19="PBT9",'Base-case'!$M$38,"")&amp;IF(D19="PBT10",'Base-case'!$N$38,"")&amp;IF(D19="PBT11",'Base-case'!$O$38,"")&amp;IF(D19="PBT12",'Base-case'!$P$38,"")&amp;IF(D19="PBT13",'Base-case'!$Q$38,"")&amp;IF(D19="PBT14",'Base-case'!$R$38,"")&amp;IF(D19="PBT15",'Base-case'!$S$38,"")</f>
        <v/>
      </c>
      <c r="X19" s="117">
        <f t="shared" si="8"/>
        <v>0</v>
      </c>
      <c r="Y19" s="178" t="str">
        <f>IF(D19="PBT1",'Base-case'!$E$40,"")&amp;IF(D19="PBT2",'Base-case'!$F$40,"")&amp;IF(D19="PBT3",'Base-case'!$G$40,"")&amp;IF(D19="PBT4",'Base-case'!$H$40,"")&amp;IF(D19="PBT5",'Base-case'!$I$40,"")&amp;IF(D19="PBT6",'Base-case'!$J$40,"")&amp;IF(D19="PBT7",'Base-case'!$K$40,"")&amp;IF(D19="PBT8",'Base-case'!$L$40,"")&amp;IF(D19="PBT9",'Base-case'!$M$40,"")&amp;IF(D19="PBT10",'Base-case'!$N$40,"")&amp;IF(D19="PBT11",'Base-case'!$O$40,"")&amp;IF(D19="PBT12",'Base-case'!$P$40,"")&amp;IF(D19="PBT13",'Base-case'!$Q$40,"")&amp;IF(D19="PBT14",'Base-case'!$R$40,"")&amp;IF(D19="PBT15",'Base-case'!$S$40,"")</f>
        <v/>
      </c>
      <c r="Z19" s="118">
        <f t="shared" si="9"/>
        <v>0</v>
      </c>
      <c r="AA19" s="180"/>
      <c r="AB19" s="181"/>
      <c r="AC19" s="181"/>
      <c r="AD19" s="181"/>
      <c r="AE19" s="181"/>
      <c r="AF19" s="181"/>
      <c r="AG19" s="181"/>
      <c r="AH19" s="181"/>
      <c r="AI19" s="181"/>
      <c r="AJ19" s="181"/>
      <c r="AK19" s="181"/>
      <c r="AL19" s="182"/>
      <c r="AM19" s="180"/>
      <c r="AN19" s="181"/>
      <c r="AO19" s="181"/>
      <c r="AP19" s="181"/>
      <c r="AQ19" s="181"/>
      <c r="AR19" s="181"/>
      <c r="AS19" s="181"/>
      <c r="AT19" s="181"/>
      <c r="AU19" s="182"/>
      <c r="AV19" s="180"/>
      <c r="AW19" s="181"/>
      <c r="AX19" s="181"/>
      <c r="AY19" s="181"/>
      <c r="AZ19" s="181"/>
      <c r="BA19" s="181"/>
      <c r="BB19" s="181"/>
      <c r="BC19" s="181"/>
      <c r="BD19" s="181"/>
      <c r="BE19" s="181"/>
      <c r="BF19" s="182"/>
    </row>
    <row r="20" spans="1:58" ht="15" thickBot="1">
      <c r="A20" s="165">
        <v>15</v>
      </c>
      <c r="B20" s="293" t="str">
        <f>'Rassembler Noms'!G16</f>
        <v/>
      </c>
      <c r="C20" s="293" t="str">
        <f>'Rassembler surface'!G16</f>
        <v/>
      </c>
      <c r="D20" s="306" t="str">
        <f>'Rassembler PBT'!G16</f>
        <v/>
      </c>
      <c r="E20" s="166"/>
      <c r="F20" s="167"/>
      <c r="G20" s="177" t="str">
        <f>IF(D20="PBT1",'Base-case'!$E$4,"")&amp;IF(D20="PBT2",'Base-case'!$F$4,"")&amp;IF(D20="PBT3",'Base-case'!$G$4,"")&amp;IF(D20="PBT4",'Base-case'!$H$4,"")&amp;IF(D20="PBT5",'Base-case'!$I$4,"")&amp;IF(D20="PBT6",'Base-case'!$J$4,"")&amp;IF(D20="PBT7",'Base-case'!$K$4,"")&amp;IF(D20="PBT8",'Base-case'!$L$4,"")&amp;IF(D20="PBT9",'Base-case'!$M$4,"")&amp;IF(D20="PBT10",'Base-case'!$N$4,"")&amp;IF(D20="PBT11",'Base-case'!$O$4,"")&amp;IF(D20="PBT12",'Base-case'!$P$4,"")&amp;IF(D20="PBT13",'Base-case'!$Q$4,"")&amp;IF(D20="PBT14",'Base-case'!$R$4,"")&amp;IF(D20="PBT15",'Base-case'!$S$4,"")</f>
        <v/>
      </c>
      <c r="H20" s="117">
        <f t="shared" si="0"/>
        <v>0</v>
      </c>
      <c r="I20" s="178" t="str">
        <f>IF(D20="PBT1",'Base-case'!$E$14,"")&amp;IF(D20="PBT2",'Base-case'!$F$14,"")&amp;IF(D20="PBT3",'Base-case'!$G$14,"")&amp;IF(D20="PBT4",'Base-case'!$H$14,"")&amp;IF(D20="PBT5",'Base-case'!$I$14,"")&amp;IF(D20="PBT6",'Base-case'!$J$14,"")&amp;IF(D20="PBT7",'Base-case'!$K$14,"")&amp;IF(D20="PBT8",'Base-case'!$L$14,"")&amp;IF(D20="PBT9",'Base-case'!$M$14,"")&amp;IF(D20="PBT10",'Base-case'!$N$14,"")&amp;IF(D20="PBT11",'Base-case'!$O$14,"")&amp;IF(D20="PBT12",'Base-case'!$P$14,"")&amp;IF(D20="PBT13",'Base-case'!$Q$14,"")&amp;IF(D20="PBT14",'Base-case'!$R$14,"")&amp;IF(D20="PBT15",'Base-case'!$S$14,"")</f>
        <v/>
      </c>
      <c r="J20" s="117">
        <f t="shared" si="1"/>
        <v>0</v>
      </c>
      <c r="K20" s="178" t="str">
        <f>IF(D20="PBT1",'Base-case'!$E$16,"")&amp;IF(D20="PBT2",'Base-case'!$F$16,"")&amp;IF(D20="PBT3",'Base-case'!$G$16,"")&amp;IF(D20="PBT4",'Base-case'!$H$16,"")&amp;IF(D20="PBT5",'Base-case'!$I$16,"")&amp;IF(D20="PBT6",'Base-case'!$J$16,"")&amp;IF(D20="PBT7",'Base-case'!$K$16,"")&amp;IF(D20="PBT8",'Base-case'!$L$16,"")&amp;IF(D20="PBT9",'Base-case'!$M$16,"")&amp;IF(D20="PBT10",'Base-case'!$N$16,"")&amp;IF(D20="PBT11",'Base-case'!$O$16,"")&amp;IF(D20="PBT12",'Base-case'!$P$16,"")&amp;IF(D20="PBT13",'Base-case'!$Q$16,"")&amp;IF(D20="PBT14",'Base-case'!$R$16,"")&amp;IF(D20="PBT15",'Base-case'!$S$16,"")</f>
        <v/>
      </c>
      <c r="L20" s="117">
        <f t="shared" si="2"/>
        <v>0</v>
      </c>
      <c r="M20" s="178" t="str">
        <f>IF(D20="PBT1",'Base-case'!$E$18,"")&amp;IF(D20="PBT2",'Base-case'!$F$18,"")&amp;IF(D20="PBT3",'Base-case'!$G$18,"")&amp;IF(D20="PBT4",'Base-case'!$H$18,"")&amp;IF(D20="PBT5",'Base-case'!$I$18,"")&amp;IF(D20="PBT6",'Base-case'!$J$18,"")&amp;IF(D20="PBT7",'Base-case'!$K$18,"")&amp;IF(D20="PBT8",'Base-case'!$L$18,"")&amp;IF(D20="PBT9",'Base-case'!$M$18,"")&amp;IF(D20="PBT10",'Base-case'!$N$18,"")&amp;IF(D20="PBT11",'Base-case'!$O$18,"")&amp;IF(D20="PBT12",'Base-case'!$P$18,"")&amp;IF(D20="PBT13",'Base-case'!$Q$18,"")&amp;IF(D20="PBT14",'Base-case'!$R$18,"")&amp;IF(D20="PBT15",'Base-case'!$S$18,"")</f>
        <v/>
      </c>
      <c r="N20" s="118">
        <f t="shared" si="3"/>
        <v>0</v>
      </c>
      <c r="O20" s="177" t="str">
        <f>IF(D20="PBT1",'Base-case'!$E$21,"")&amp;IF(D20="PBT2",'Base-case'!$F$21,"")&amp;IF(D20="PBT3",'Base-case'!$G$21,"")&amp;IF(D20="PBT4",'Base-case'!$H$21,"")&amp;IF(D20="PBT5",'Base-case'!$I$21,"")&amp;IF(D20="PBT6",'Base-case'!$J$21,"")&amp;IF(D20="PBT7",'Base-case'!$K$21,"")&amp;IF(D20="PBT8",'Base-case'!$L$21,"")&amp;IF(D20="PBT9",'Base-case'!$M$21,"")&amp;IF(D20="PBT10",'Base-case'!$N$21,"")&amp;IF(D20="PBT11",'Base-case'!$O$21,"")&amp;IF(D20="PBT12",'Base-case'!$P$21,"")&amp;IF(D20="PBT13",'Base-case'!$Q$21,"")&amp;IF(D20="PBT14",'Base-case'!$R$21,"")&amp;IF(D20="PBT15",'Base-case'!$S$21,"")</f>
        <v/>
      </c>
      <c r="P20" s="117">
        <f t="shared" si="4"/>
        <v>0</v>
      </c>
      <c r="Q20" s="178" t="str">
        <f>IF(D20="PBT1",'Base-case'!$E$23,"")&amp;IF(D20="PBT2",'Base-case'!$F$23,"")&amp;IF(D20="PBT3",'Base-case'!$G$23,"")&amp;IF(D20="PBT4",'Base-case'!$H$23,"")&amp;IF(D20="PBT5",'Base-case'!$I$23,"")&amp;IF(D20="PBT6",'Base-case'!$J$23,"")&amp;IF(D20="PBT7",'Base-case'!$K$23,"")&amp;IF(D20="PBT8",'Base-case'!$L$23,"")&amp;IF(D20="PBT9",'Base-case'!$M$23,"")&amp;IF(D20="PBT10",'Base-case'!$N$23,"")&amp;IF(D20="PBT11",'Base-case'!$O$23,"")&amp;IF(D20="PBT12",'Base-case'!$P$23,"")&amp;IF(D20="PBT13",'Base-case'!$Q$23,"")&amp;IF(D20="PBT14",'Base-case'!$R$23,"")&amp;IF(D20="PBT15",'Base-case'!$S$23,"")</f>
        <v/>
      </c>
      <c r="R20" s="117">
        <f t="shared" si="5"/>
        <v>0</v>
      </c>
      <c r="S20" s="178" t="str">
        <f>IF(D20="PBT1",'Base-case'!$E$25,"")&amp;IF(D20="PBT2",'Base-case'!$F$25,"")&amp;IF(D20="PBT3",'Base-case'!$G$25,"")&amp;IF(D20="PBT4",'Base-case'!$H$25,"")&amp;IF(D20="PBT5",'Base-case'!$I$25,"")&amp;IF(D20="PBT6",'Base-case'!$J$25,"")&amp;IF(D20="PBT7",'Base-case'!$K$25,"")&amp;IF(D20="PBT8",'Base-case'!$L$25,"")&amp;IF(D20="PBT9",'Base-case'!$M$25,"")&amp;IF(D20="PBT10",'Base-case'!$N$25,"")&amp;IF(D20="PBT11",'Base-case'!$O$25,"")&amp;IF(D20="PBT12",'Base-case'!$P$25,"")&amp;IF(D20="PBT13",'Base-case'!$Q$25,"")&amp;IF(D20="PBT14",'Base-case'!$R$25,"")&amp;IF(D20="PBT15",'Base-case'!$S$25,"")</f>
        <v/>
      </c>
      <c r="T20" s="118">
        <f t="shared" si="6"/>
        <v>0</v>
      </c>
      <c r="U20" s="177" t="str">
        <f>IF(D20="PBT1",'Base-case'!$E$36,"")&amp;IF(D20="PBT2",'Base-case'!$F$36,"")&amp;IF(D20="PBT3",'Base-case'!$G$36,"")&amp;IF(D20="PBT4",'Base-case'!$H$36,"")&amp;IF(D20="PBT5",'Base-case'!$I$36,"")&amp;IF(D20="PBT6",'Base-case'!$J$36,"")&amp;IF(D20="PBT7",'Base-case'!$K$36,"")&amp;IF(D20="PBT8",'Base-case'!$L$36,"")&amp;IF(D20="PBT9",'Base-case'!$M$36,"")&amp;IF(D20="PBT10",'Base-case'!$N$36,"")&amp;IF(D20="PBT11",'Base-case'!$O$36,"")&amp;IF(D20="PBT12",'Base-case'!$P$36,"")&amp;IF(D20="PBT13",'Base-case'!$Q$36,"")&amp;IF(D20="PBT14",'Base-case'!$R$36,"")&amp;IF(D20="PBT15",'Base-case'!$S$36,"")</f>
        <v/>
      </c>
      <c r="V20" s="117">
        <f t="shared" si="7"/>
        <v>0</v>
      </c>
      <c r="W20" s="178" t="str">
        <f>IF(D20="PBT1",'Base-case'!$E$38,"")&amp;IF(D20="PBT2",'Base-case'!$F$38,"")&amp;IF(D20="PBT3",'Base-case'!$G$38,"")&amp;IF(D20="PBT4",'Base-case'!$H$38,"")&amp;IF(D20="PBT5",'Base-case'!$I$38,"")&amp;IF(D20="PBT6",'Base-case'!$J$38,"")&amp;IF(D20="PBT7",'Base-case'!$K$38,"")&amp;IF(D20="PBT8",'Base-case'!$L$38,"")&amp;IF(D20="PBT9",'Base-case'!$M$38,"")&amp;IF(D20="PBT10",'Base-case'!$N$38,"")&amp;IF(D20="PBT11",'Base-case'!$O$38,"")&amp;IF(D20="PBT12",'Base-case'!$P$38,"")&amp;IF(D20="PBT13",'Base-case'!$Q$38,"")&amp;IF(D20="PBT14",'Base-case'!$R$38,"")&amp;IF(D20="PBT15",'Base-case'!$S$38,"")</f>
        <v/>
      </c>
      <c r="X20" s="117">
        <f t="shared" si="8"/>
        <v>0</v>
      </c>
      <c r="Y20" s="178" t="str">
        <f>IF(D20="PBT1",'Base-case'!$E$40,"")&amp;IF(D20="PBT2",'Base-case'!$F$40,"")&amp;IF(D20="PBT3",'Base-case'!$G$40,"")&amp;IF(D20="PBT4",'Base-case'!$H$40,"")&amp;IF(D20="PBT5",'Base-case'!$I$40,"")&amp;IF(D20="PBT6",'Base-case'!$J$40,"")&amp;IF(D20="PBT7",'Base-case'!$K$40,"")&amp;IF(D20="PBT8",'Base-case'!$L$40,"")&amp;IF(D20="PBT9",'Base-case'!$M$40,"")&amp;IF(D20="PBT10",'Base-case'!$N$40,"")&amp;IF(D20="PBT11",'Base-case'!$O$40,"")&amp;IF(D20="PBT12",'Base-case'!$P$40,"")&amp;IF(D20="PBT13",'Base-case'!$Q$40,"")&amp;IF(D20="PBT14",'Base-case'!$R$40,"")&amp;IF(D20="PBT15",'Base-case'!$S$40,"")</f>
        <v/>
      </c>
      <c r="Z20" s="118">
        <f t="shared" si="9"/>
        <v>0</v>
      </c>
      <c r="AA20" s="180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2"/>
      <c r="AM20" s="180"/>
      <c r="AN20" s="181"/>
      <c r="AO20" s="181"/>
      <c r="AP20" s="181"/>
      <c r="AQ20" s="181"/>
      <c r="AR20" s="181"/>
      <c r="AS20" s="181"/>
      <c r="AT20" s="181"/>
      <c r="AU20" s="182"/>
      <c r="AV20" s="180"/>
      <c r="AW20" s="181"/>
      <c r="AX20" s="181"/>
      <c r="AY20" s="181"/>
      <c r="AZ20" s="181"/>
      <c r="BA20" s="181"/>
      <c r="BB20" s="181"/>
      <c r="BC20" s="181"/>
      <c r="BD20" s="181"/>
      <c r="BE20" s="181"/>
      <c r="BF20" s="182"/>
    </row>
    <row r="21" spans="1:58" ht="15" thickBot="1">
      <c r="A21" s="165">
        <v>16</v>
      </c>
      <c r="B21" s="293" t="str">
        <f>'Rassembler Noms'!G17</f>
        <v/>
      </c>
      <c r="C21" s="293" t="str">
        <f>'Rassembler surface'!G17</f>
        <v/>
      </c>
      <c r="D21" s="306" t="str">
        <f>'Rassembler PBT'!G17</f>
        <v/>
      </c>
      <c r="E21" s="166"/>
      <c r="F21" s="167"/>
      <c r="G21" s="177" t="str">
        <f>IF(D21="PBT1",'Base-case'!$E$4,"")&amp;IF(D21="PBT2",'Base-case'!$F$4,"")&amp;IF(D21="PBT3",'Base-case'!$G$4,"")&amp;IF(D21="PBT4",'Base-case'!$H$4,"")&amp;IF(D21="PBT5",'Base-case'!$I$4,"")&amp;IF(D21="PBT6",'Base-case'!$J$4,"")&amp;IF(D21="PBT7",'Base-case'!$K$4,"")&amp;IF(D21="PBT8",'Base-case'!$L$4,"")&amp;IF(D21="PBT9",'Base-case'!$M$4,"")&amp;IF(D21="PBT10",'Base-case'!$N$4,"")&amp;IF(D21="PBT11",'Base-case'!$O$4,"")&amp;IF(D21="PBT12",'Base-case'!$P$4,"")&amp;IF(D21="PBT13",'Base-case'!$Q$4,"")&amp;IF(D21="PBT14",'Base-case'!$R$4,"")&amp;IF(D21="PBT15",'Base-case'!$S$4,"")</f>
        <v/>
      </c>
      <c r="H21" s="117">
        <f t="shared" si="0"/>
        <v>0</v>
      </c>
      <c r="I21" s="178" t="str">
        <f>IF(D21="PBT1",'Base-case'!$E$14,"")&amp;IF(D21="PBT2",'Base-case'!$F$14,"")&amp;IF(D21="PBT3",'Base-case'!$G$14,"")&amp;IF(D21="PBT4",'Base-case'!$H$14,"")&amp;IF(D21="PBT5",'Base-case'!$I$14,"")&amp;IF(D21="PBT6",'Base-case'!$J$14,"")&amp;IF(D21="PBT7",'Base-case'!$K$14,"")&amp;IF(D21="PBT8",'Base-case'!$L$14,"")&amp;IF(D21="PBT9",'Base-case'!$M$14,"")&amp;IF(D21="PBT10",'Base-case'!$N$14,"")&amp;IF(D21="PBT11",'Base-case'!$O$14,"")&amp;IF(D21="PBT12",'Base-case'!$P$14,"")&amp;IF(D21="PBT13",'Base-case'!$Q$14,"")&amp;IF(D21="PBT14",'Base-case'!$R$14,"")&amp;IF(D21="PBT15",'Base-case'!$S$14,"")</f>
        <v/>
      </c>
      <c r="J21" s="117">
        <f t="shared" si="1"/>
        <v>0</v>
      </c>
      <c r="K21" s="178" t="str">
        <f>IF(D21="PBT1",'Base-case'!$E$16,"")&amp;IF(D21="PBT2",'Base-case'!$F$16,"")&amp;IF(D21="PBT3",'Base-case'!$G$16,"")&amp;IF(D21="PBT4",'Base-case'!$H$16,"")&amp;IF(D21="PBT5",'Base-case'!$I$16,"")&amp;IF(D21="PBT6",'Base-case'!$J$16,"")&amp;IF(D21="PBT7",'Base-case'!$K$16,"")&amp;IF(D21="PBT8",'Base-case'!$L$16,"")&amp;IF(D21="PBT9",'Base-case'!$M$16,"")&amp;IF(D21="PBT10",'Base-case'!$N$16,"")&amp;IF(D21="PBT11",'Base-case'!$O$16,"")&amp;IF(D21="PBT12",'Base-case'!$P$16,"")&amp;IF(D21="PBT13",'Base-case'!$Q$16,"")&amp;IF(D21="PBT14",'Base-case'!$R$16,"")&amp;IF(D21="PBT15",'Base-case'!$S$16,"")</f>
        <v/>
      </c>
      <c r="L21" s="117">
        <f t="shared" si="2"/>
        <v>0</v>
      </c>
      <c r="M21" s="178" t="str">
        <f>IF(D21="PBT1",'Base-case'!$E$18,"")&amp;IF(D21="PBT2",'Base-case'!$F$18,"")&amp;IF(D21="PBT3",'Base-case'!$G$18,"")&amp;IF(D21="PBT4",'Base-case'!$H$18,"")&amp;IF(D21="PBT5",'Base-case'!$I$18,"")&amp;IF(D21="PBT6",'Base-case'!$J$18,"")&amp;IF(D21="PBT7",'Base-case'!$K$18,"")&amp;IF(D21="PBT8",'Base-case'!$L$18,"")&amp;IF(D21="PBT9",'Base-case'!$M$18,"")&amp;IF(D21="PBT10",'Base-case'!$N$18,"")&amp;IF(D21="PBT11",'Base-case'!$O$18,"")&amp;IF(D21="PBT12",'Base-case'!$P$18,"")&amp;IF(D21="PBT13",'Base-case'!$Q$18,"")&amp;IF(D21="PBT14",'Base-case'!$R$18,"")&amp;IF(D21="PBT15",'Base-case'!$S$18,"")</f>
        <v/>
      </c>
      <c r="N21" s="118">
        <f t="shared" si="3"/>
        <v>0</v>
      </c>
      <c r="O21" s="177" t="str">
        <f>IF(D21="PBT1",'Base-case'!$E$21,"")&amp;IF(D21="PBT2",'Base-case'!$F$21,"")&amp;IF(D21="PBT3",'Base-case'!$G$21,"")&amp;IF(D21="PBT4",'Base-case'!$H$21,"")&amp;IF(D21="PBT5",'Base-case'!$I$21,"")&amp;IF(D21="PBT6",'Base-case'!$J$21,"")&amp;IF(D21="PBT7",'Base-case'!$K$21,"")&amp;IF(D21="PBT8",'Base-case'!$L$21,"")&amp;IF(D21="PBT9",'Base-case'!$M$21,"")&amp;IF(D21="PBT10",'Base-case'!$N$21,"")&amp;IF(D21="PBT11",'Base-case'!$O$21,"")&amp;IF(D21="PBT12",'Base-case'!$P$21,"")&amp;IF(D21="PBT13",'Base-case'!$Q$21,"")&amp;IF(D21="PBT14",'Base-case'!$R$21,"")&amp;IF(D21="PBT15",'Base-case'!$S$21,"")</f>
        <v/>
      </c>
      <c r="P21" s="117">
        <f t="shared" si="4"/>
        <v>0</v>
      </c>
      <c r="Q21" s="178" t="str">
        <f>IF(D21="PBT1",'Base-case'!$E$23,"")&amp;IF(D21="PBT2",'Base-case'!$F$23,"")&amp;IF(D21="PBT3",'Base-case'!$G$23,"")&amp;IF(D21="PBT4",'Base-case'!$H$23,"")&amp;IF(D21="PBT5",'Base-case'!$I$23,"")&amp;IF(D21="PBT6",'Base-case'!$J$23,"")&amp;IF(D21="PBT7",'Base-case'!$K$23,"")&amp;IF(D21="PBT8",'Base-case'!$L$23,"")&amp;IF(D21="PBT9",'Base-case'!$M$23,"")&amp;IF(D21="PBT10",'Base-case'!$N$23,"")&amp;IF(D21="PBT11",'Base-case'!$O$23,"")&amp;IF(D21="PBT12",'Base-case'!$P$23,"")&amp;IF(D21="PBT13",'Base-case'!$Q$23,"")&amp;IF(D21="PBT14",'Base-case'!$R$23,"")&amp;IF(D21="PBT15",'Base-case'!$S$23,"")</f>
        <v/>
      </c>
      <c r="R21" s="117">
        <f t="shared" si="5"/>
        <v>0</v>
      </c>
      <c r="S21" s="178" t="str">
        <f>IF(D21="PBT1",'Base-case'!$E$25,"")&amp;IF(D21="PBT2",'Base-case'!$F$25,"")&amp;IF(D21="PBT3",'Base-case'!$G$25,"")&amp;IF(D21="PBT4",'Base-case'!$H$25,"")&amp;IF(D21="PBT5",'Base-case'!$I$25,"")&amp;IF(D21="PBT6",'Base-case'!$J$25,"")&amp;IF(D21="PBT7",'Base-case'!$K$25,"")&amp;IF(D21="PBT8",'Base-case'!$L$25,"")&amp;IF(D21="PBT9",'Base-case'!$M$25,"")&amp;IF(D21="PBT10",'Base-case'!$N$25,"")&amp;IF(D21="PBT11",'Base-case'!$O$25,"")&amp;IF(D21="PBT12",'Base-case'!$P$25,"")&amp;IF(D21="PBT13",'Base-case'!$Q$25,"")&amp;IF(D21="PBT14",'Base-case'!$R$25,"")&amp;IF(D21="PBT15",'Base-case'!$S$25,"")</f>
        <v/>
      </c>
      <c r="T21" s="118">
        <f t="shared" si="6"/>
        <v>0</v>
      </c>
      <c r="U21" s="177" t="str">
        <f>IF(D21="PBT1",'Base-case'!$E$36,"")&amp;IF(D21="PBT2",'Base-case'!$F$36,"")&amp;IF(D21="PBT3",'Base-case'!$G$36,"")&amp;IF(D21="PBT4",'Base-case'!$H$36,"")&amp;IF(D21="PBT5",'Base-case'!$I$36,"")&amp;IF(D21="PBT6",'Base-case'!$J$36,"")&amp;IF(D21="PBT7",'Base-case'!$K$36,"")&amp;IF(D21="PBT8",'Base-case'!$L$36,"")&amp;IF(D21="PBT9",'Base-case'!$M$36,"")&amp;IF(D21="PBT10",'Base-case'!$N$36,"")&amp;IF(D21="PBT11",'Base-case'!$O$36,"")&amp;IF(D21="PBT12",'Base-case'!$P$36,"")&amp;IF(D21="PBT13",'Base-case'!$Q$36,"")&amp;IF(D21="PBT14",'Base-case'!$R$36,"")&amp;IF(D21="PBT15",'Base-case'!$S$36,"")</f>
        <v/>
      </c>
      <c r="V21" s="117">
        <f t="shared" si="7"/>
        <v>0</v>
      </c>
      <c r="W21" s="178" t="str">
        <f>IF(D21="PBT1",'Base-case'!$E$38,"")&amp;IF(D21="PBT2",'Base-case'!$F$38,"")&amp;IF(D21="PBT3",'Base-case'!$G$38,"")&amp;IF(D21="PBT4",'Base-case'!$H$38,"")&amp;IF(D21="PBT5",'Base-case'!$I$38,"")&amp;IF(D21="PBT6",'Base-case'!$J$38,"")&amp;IF(D21="PBT7",'Base-case'!$K$38,"")&amp;IF(D21="PBT8",'Base-case'!$L$38,"")&amp;IF(D21="PBT9",'Base-case'!$M$38,"")&amp;IF(D21="PBT10",'Base-case'!$N$38,"")&amp;IF(D21="PBT11",'Base-case'!$O$38,"")&amp;IF(D21="PBT12",'Base-case'!$P$38,"")&amp;IF(D21="PBT13",'Base-case'!$Q$38,"")&amp;IF(D21="PBT14",'Base-case'!$R$38,"")&amp;IF(D21="PBT15",'Base-case'!$S$38,"")</f>
        <v/>
      </c>
      <c r="X21" s="117">
        <f t="shared" si="8"/>
        <v>0</v>
      </c>
      <c r="Y21" s="178" t="str">
        <f>IF(D21="PBT1",'Base-case'!$E$40,"")&amp;IF(D21="PBT2",'Base-case'!$F$40,"")&amp;IF(D21="PBT3",'Base-case'!$G$40,"")&amp;IF(D21="PBT4",'Base-case'!$H$40,"")&amp;IF(D21="PBT5",'Base-case'!$I$40,"")&amp;IF(D21="PBT6",'Base-case'!$J$40,"")&amp;IF(D21="PBT7",'Base-case'!$K$40,"")&amp;IF(D21="PBT8",'Base-case'!$L$40,"")&amp;IF(D21="PBT9",'Base-case'!$M$40,"")&amp;IF(D21="PBT10",'Base-case'!$N$40,"")&amp;IF(D21="PBT11",'Base-case'!$O$40,"")&amp;IF(D21="PBT12",'Base-case'!$P$40,"")&amp;IF(D21="PBT13",'Base-case'!$Q$40,"")&amp;IF(D21="PBT14",'Base-case'!$R$40,"")&amp;IF(D21="PBT15",'Base-case'!$S$40,"")</f>
        <v/>
      </c>
      <c r="Z21" s="118">
        <f t="shared" si="9"/>
        <v>0</v>
      </c>
      <c r="AA21" s="180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2"/>
      <c r="AM21" s="180"/>
      <c r="AN21" s="181"/>
      <c r="AO21" s="181"/>
      <c r="AP21" s="181"/>
      <c r="AQ21" s="181"/>
      <c r="AR21" s="181"/>
      <c r="AS21" s="181"/>
      <c r="AT21" s="181"/>
      <c r="AU21" s="182"/>
      <c r="AV21" s="180"/>
      <c r="AW21" s="181"/>
      <c r="AX21" s="181"/>
      <c r="AY21" s="181"/>
      <c r="AZ21" s="181"/>
      <c r="BA21" s="181"/>
      <c r="BB21" s="181"/>
      <c r="BC21" s="181"/>
      <c r="BD21" s="181"/>
      <c r="BE21" s="181"/>
      <c r="BF21" s="182"/>
    </row>
    <row r="22" spans="1:58" ht="15" thickBot="1">
      <c r="A22" s="165">
        <v>17</v>
      </c>
      <c r="B22" s="293" t="str">
        <f>'Rassembler Noms'!G18</f>
        <v/>
      </c>
      <c r="C22" s="293" t="str">
        <f>'Rassembler surface'!G18</f>
        <v/>
      </c>
      <c r="D22" s="306" t="str">
        <f>'Rassembler PBT'!G18</f>
        <v/>
      </c>
      <c r="E22" s="166"/>
      <c r="F22" s="167"/>
      <c r="G22" s="177" t="str">
        <f>IF(D22="PBT1",'Base-case'!$E$4,"")&amp;IF(D22="PBT2",'Base-case'!$F$4,"")&amp;IF(D22="PBT3",'Base-case'!$G$4,"")&amp;IF(D22="PBT4",'Base-case'!$H$4,"")&amp;IF(D22="PBT5",'Base-case'!$I$4,"")&amp;IF(D22="PBT6",'Base-case'!$J$4,"")&amp;IF(D22="PBT7",'Base-case'!$K$4,"")&amp;IF(D22="PBT8",'Base-case'!$L$4,"")&amp;IF(D22="PBT9",'Base-case'!$M$4,"")&amp;IF(D22="PBT10",'Base-case'!$N$4,"")&amp;IF(D22="PBT11",'Base-case'!$O$4,"")&amp;IF(D22="PBT12",'Base-case'!$P$4,"")&amp;IF(D22="PBT13",'Base-case'!$Q$4,"")&amp;IF(D22="PBT14",'Base-case'!$R$4,"")&amp;IF(D22="PBT15",'Base-case'!$S$4,"")</f>
        <v/>
      </c>
      <c r="H22" s="117">
        <f t="shared" si="0"/>
        <v>0</v>
      </c>
      <c r="I22" s="178" t="str">
        <f>IF(D22="PBT1",'Base-case'!$E$14,"")&amp;IF(D22="PBT2",'Base-case'!$F$14,"")&amp;IF(D22="PBT3",'Base-case'!$G$14,"")&amp;IF(D22="PBT4",'Base-case'!$H$14,"")&amp;IF(D22="PBT5",'Base-case'!$I$14,"")&amp;IF(D22="PBT6",'Base-case'!$J$14,"")&amp;IF(D22="PBT7",'Base-case'!$K$14,"")&amp;IF(D22="PBT8",'Base-case'!$L$14,"")&amp;IF(D22="PBT9",'Base-case'!$M$14,"")&amp;IF(D22="PBT10",'Base-case'!$N$14,"")&amp;IF(D22="PBT11",'Base-case'!$O$14,"")&amp;IF(D22="PBT12",'Base-case'!$P$14,"")&amp;IF(D22="PBT13",'Base-case'!$Q$14,"")&amp;IF(D22="PBT14",'Base-case'!$R$14,"")&amp;IF(D22="PBT15",'Base-case'!$S$14,"")</f>
        <v/>
      </c>
      <c r="J22" s="117">
        <f t="shared" si="1"/>
        <v>0</v>
      </c>
      <c r="K22" s="178" t="str">
        <f>IF(D22="PBT1",'Base-case'!$E$16,"")&amp;IF(D22="PBT2",'Base-case'!$F$16,"")&amp;IF(D22="PBT3",'Base-case'!$G$16,"")&amp;IF(D22="PBT4",'Base-case'!$H$16,"")&amp;IF(D22="PBT5",'Base-case'!$I$16,"")&amp;IF(D22="PBT6",'Base-case'!$J$16,"")&amp;IF(D22="PBT7",'Base-case'!$K$16,"")&amp;IF(D22="PBT8",'Base-case'!$L$16,"")&amp;IF(D22="PBT9",'Base-case'!$M$16,"")&amp;IF(D22="PBT10",'Base-case'!$N$16,"")&amp;IF(D22="PBT11",'Base-case'!$O$16,"")&amp;IF(D22="PBT12",'Base-case'!$P$16,"")&amp;IF(D22="PBT13",'Base-case'!$Q$16,"")&amp;IF(D22="PBT14",'Base-case'!$R$16,"")&amp;IF(D22="PBT15",'Base-case'!$S$16,"")</f>
        <v/>
      </c>
      <c r="L22" s="117">
        <f t="shared" si="2"/>
        <v>0</v>
      </c>
      <c r="M22" s="178" t="str">
        <f>IF(D22="PBT1",'Base-case'!$E$18,"")&amp;IF(D22="PBT2",'Base-case'!$F$18,"")&amp;IF(D22="PBT3",'Base-case'!$G$18,"")&amp;IF(D22="PBT4",'Base-case'!$H$18,"")&amp;IF(D22="PBT5",'Base-case'!$I$18,"")&amp;IF(D22="PBT6",'Base-case'!$J$18,"")&amp;IF(D22="PBT7",'Base-case'!$K$18,"")&amp;IF(D22="PBT8",'Base-case'!$L$18,"")&amp;IF(D22="PBT9",'Base-case'!$M$18,"")&amp;IF(D22="PBT10",'Base-case'!$N$18,"")&amp;IF(D22="PBT11",'Base-case'!$O$18,"")&amp;IF(D22="PBT12",'Base-case'!$P$18,"")&amp;IF(D22="PBT13",'Base-case'!$Q$18,"")&amp;IF(D22="PBT14",'Base-case'!$R$18,"")&amp;IF(D22="PBT15",'Base-case'!$S$18,"")</f>
        <v/>
      </c>
      <c r="N22" s="118">
        <f t="shared" si="3"/>
        <v>0</v>
      </c>
      <c r="O22" s="177" t="str">
        <f>IF(D22="PBT1",'Base-case'!$E$21,"")&amp;IF(D22="PBT2",'Base-case'!$F$21,"")&amp;IF(D22="PBT3",'Base-case'!$G$21,"")&amp;IF(D22="PBT4",'Base-case'!$H$21,"")&amp;IF(D22="PBT5",'Base-case'!$I$21,"")&amp;IF(D22="PBT6",'Base-case'!$J$21,"")&amp;IF(D22="PBT7",'Base-case'!$K$21,"")&amp;IF(D22="PBT8",'Base-case'!$L$21,"")&amp;IF(D22="PBT9",'Base-case'!$M$21,"")&amp;IF(D22="PBT10",'Base-case'!$N$21,"")&amp;IF(D22="PBT11",'Base-case'!$O$21,"")&amp;IF(D22="PBT12",'Base-case'!$P$21,"")&amp;IF(D22="PBT13",'Base-case'!$Q$21,"")&amp;IF(D22="PBT14",'Base-case'!$R$21,"")&amp;IF(D22="PBT15",'Base-case'!$S$21,"")</f>
        <v/>
      </c>
      <c r="P22" s="117">
        <f t="shared" si="4"/>
        <v>0</v>
      </c>
      <c r="Q22" s="178" t="str">
        <f>IF(D22="PBT1",'Base-case'!$E$23,"")&amp;IF(D22="PBT2",'Base-case'!$F$23,"")&amp;IF(D22="PBT3",'Base-case'!$G$23,"")&amp;IF(D22="PBT4",'Base-case'!$H$23,"")&amp;IF(D22="PBT5",'Base-case'!$I$23,"")&amp;IF(D22="PBT6",'Base-case'!$J$23,"")&amp;IF(D22="PBT7",'Base-case'!$K$23,"")&amp;IF(D22="PBT8",'Base-case'!$L$23,"")&amp;IF(D22="PBT9",'Base-case'!$M$23,"")&amp;IF(D22="PBT10",'Base-case'!$N$23,"")&amp;IF(D22="PBT11",'Base-case'!$O$23,"")&amp;IF(D22="PBT12",'Base-case'!$P$23,"")&amp;IF(D22="PBT13",'Base-case'!$Q$23,"")&amp;IF(D22="PBT14",'Base-case'!$R$23,"")&amp;IF(D22="PBT15",'Base-case'!$S$23,"")</f>
        <v/>
      </c>
      <c r="R22" s="117">
        <f t="shared" si="5"/>
        <v>0</v>
      </c>
      <c r="S22" s="178" t="str">
        <f>IF(D22="PBT1",'Base-case'!$E$25,"")&amp;IF(D22="PBT2",'Base-case'!$F$25,"")&amp;IF(D22="PBT3",'Base-case'!$G$25,"")&amp;IF(D22="PBT4",'Base-case'!$H$25,"")&amp;IF(D22="PBT5",'Base-case'!$I$25,"")&amp;IF(D22="PBT6",'Base-case'!$J$25,"")&amp;IF(D22="PBT7",'Base-case'!$K$25,"")&amp;IF(D22="PBT8",'Base-case'!$L$25,"")&amp;IF(D22="PBT9",'Base-case'!$M$25,"")&amp;IF(D22="PBT10",'Base-case'!$N$25,"")&amp;IF(D22="PBT11",'Base-case'!$O$25,"")&amp;IF(D22="PBT12",'Base-case'!$P$25,"")&amp;IF(D22="PBT13",'Base-case'!$Q$25,"")&amp;IF(D22="PBT14",'Base-case'!$R$25,"")&amp;IF(D22="PBT15",'Base-case'!$S$25,"")</f>
        <v/>
      </c>
      <c r="T22" s="118">
        <f t="shared" si="6"/>
        <v>0</v>
      </c>
      <c r="U22" s="177" t="str">
        <f>IF(D22="PBT1",'Base-case'!$E$36,"")&amp;IF(D22="PBT2",'Base-case'!$F$36,"")&amp;IF(D22="PBT3",'Base-case'!$G$36,"")&amp;IF(D22="PBT4",'Base-case'!$H$36,"")&amp;IF(D22="PBT5",'Base-case'!$I$36,"")&amp;IF(D22="PBT6",'Base-case'!$J$36,"")&amp;IF(D22="PBT7",'Base-case'!$K$36,"")&amp;IF(D22="PBT8",'Base-case'!$L$36,"")&amp;IF(D22="PBT9",'Base-case'!$M$36,"")&amp;IF(D22="PBT10",'Base-case'!$N$36,"")&amp;IF(D22="PBT11",'Base-case'!$O$36,"")&amp;IF(D22="PBT12",'Base-case'!$P$36,"")&amp;IF(D22="PBT13",'Base-case'!$Q$36,"")&amp;IF(D22="PBT14",'Base-case'!$R$36,"")&amp;IF(D22="PBT15",'Base-case'!$S$36,"")</f>
        <v/>
      </c>
      <c r="V22" s="117">
        <f t="shared" si="7"/>
        <v>0</v>
      </c>
      <c r="W22" s="178" t="str">
        <f>IF(D22="PBT1",'Base-case'!$E$38,"")&amp;IF(D22="PBT2",'Base-case'!$F$38,"")&amp;IF(D22="PBT3",'Base-case'!$G$38,"")&amp;IF(D22="PBT4",'Base-case'!$H$38,"")&amp;IF(D22="PBT5",'Base-case'!$I$38,"")&amp;IF(D22="PBT6",'Base-case'!$J$38,"")&amp;IF(D22="PBT7",'Base-case'!$K$38,"")&amp;IF(D22="PBT8",'Base-case'!$L$38,"")&amp;IF(D22="PBT9",'Base-case'!$M$38,"")&amp;IF(D22="PBT10",'Base-case'!$N$38,"")&amp;IF(D22="PBT11",'Base-case'!$O$38,"")&amp;IF(D22="PBT12",'Base-case'!$P$38,"")&amp;IF(D22="PBT13",'Base-case'!$Q$38,"")&amp;IF(D22="PBT14",'Base-case'!$R$38,"")&amp;IF(D22="PBT15",'Base-case'!$S$38,"")</f>
        <v/>
      </c>
      <c r="X22" s="117">
        <f t="shared" si="8"/>
        <v>0</v>
      </c>
      <c r="Y22" s="178" t="str">
        <f>IF(D22="PBT1",'Base-case'!$E$40,"")&amp;IF(D22="PBT2",'Base-case'!$F$40,"")&amp;IF(D22="PBT3",'Base-case'!$G$40,"")&amp;IF(D22="PBT4",'Base-case'!$H$40,"")&amp;IF(D22="PBT5",'Base-case'!$I$40,"")&amp;IF(D22="PBT6",'Base-case'!$J$40,"")&amp;IF(D22="PBT7",'Base-case'!$K$40,"")&amp;IF(D22="PBT8",'Base-case'!$L$40,"")&amp;IF(D22="PBT9",'Base-case'!$M$40,"")&amp;IF(D22="PBT10",'Base-case'!$N$40,"")&amp;IF(D22="PBT11",'Base-case'!$O$40,"")&amp;IF(D22="PBT12",'Base-case'!$P$40,"")&amp;IF(D22="PBT13",'Base-case'!$Q$40,"")&amp;IF(D22="PBT14",'Base-case'!$R$40,"")&amp;IF(D22="PBT15",'Base-case'!$S$40,"")</f>
        <v/>
      </c>
      <c r="Z22" s="118">
        <f t="shared" si="9"/>
        <v>0</v>
      </c>
      <c r="AA22" s="180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2"/>
      <c r="AM22" s="180"/>
      <c r="AN22" s="181"/>
      <c r="AO22" s="181"/>
      <c r="AP22" s="181"/>
      <c r="AQ22" s="181"/>
      <c r="AR22" s="181"/>
      <c r="AS22" s="181"/>
      <c r="AT22" s="181"/>
      <c r="AU22" s="182"/>
      <c r="AV22" s="180"/>
      <c r="AW22" s="181"/>
      <c r="AX22" s="181"/>
      <c r="AY22" s="181"/>
      <c r="AZ22" s="181"/>
      <c r="BA22" s="181"/>
      <c r="BB22" s="181"/>
      <c r="BC22" s="181"/>
      <c r="BD22" s="181"/>
      <c r="BE22" s="181"/>
      <c r="BF22" s="182"/>
    </row>
    <row r="23" spans="1:58" ht="15" thickBot="1">
      <c r="A23" s="165">
        <v>18</v>
      </c>
      <c r="B23" s="293" t="str">
        <f>'Rassembler Noms'!G19</f>
        <v/>
      </c>
      <c r="C23" s="293" t="str">
        <f>'Rassembler surface'!G19</f>
        <v/>
      </c>
      <c r="D23" s="306" t="str">
        <f>'Rassembler PBT'!G19</f>
        <v/>
      </c>
      <c r="E23" s="166"/>
      <c r="F23" s="167"/>
      <c r="G23" s="177" t="str">
        <f>IF(D23="PBT1",'Base-case'!$E$4,"")&amp;IF(D23="PBT2",'Base-case'!$F$4,"")&amp;IF(D23="PBT3",'Base-case'!$G$4,"")&amp;IF(D23="PBT4",'Base-case'!$H$4,"")&amp;IF(D23="PBT5",'Base-case'!$I$4,"")&amp;IF(D23="PBT6",'Base-case'!$J$4,"")&amp;IF(D23="PBT7",'Base-case'!$K$4,"")&amp;IF(D23="PBT8",'Base-case'!$L$4,"")&amp;IF(D23="PBT9",'Base-case'!$M$4,"")&amp;IF(D23="PBT10",'Base-case'!$N$4,"")&amp;IF(D23="PBT11",'Base-case'!$O$4,"")&amp;IF(D23="PBT12",'Base-case'!$P$4,"")&amp;IF(D23="PBT13",'Base-case'!$Q$4,"")&amp;IF(D23="PBT14",'Base-case'!$R$4,"")&amp;IF(D23="PBT15",'Base-case'!$S$4,"")</f>
        <v/>
      </c>
      <c r="H23" s="117">
        <f t="shared" si="0"/>
        <v>0</v>
      </c>
      <c r="I23" s="178" t="str">
        <f>IF(D23="PBT1",'Base-case'!$E$14,"")&amp;IF(D23="PBT2",'Base-case'!$F$14,"")&amp;IF(D23="PBT3",'Base-case'!$G$14,"")&amp;IF(D23="PBT4",'Base-case'!$H$14,"")&amp;IF(D23="PBT5",'Base-case'!$I$14,"")&amp;IF(D23="PBT6",'Base-case'!$J$14,"")&amp;IF(D23="PBT7",'Base-case'!$K$14,"")&amp;IF(D23="PBT8",'Base-case'!$L$14,"")&amp;IF(D23="PBT9",'Base-case'!$M$14,"")&amp;IF(D23="PBT10",'Base-case'!$N$14,"")&amp;IF(D23="PBT11",'Base-case'!$O$14,"")&amp;IF(D23="PBT12",'Base-case'!$P$14,"")&amp;IF(D23="PBT13",'Base-case'!$Q$14,"")&amp;IF(D23="PBT14",'Base-case'!$R$14,"")&amp;IF(D23="PBT15",'Base-case'!$S$14,"")</f>
        <v/>
      </c>
      <c r="J23" s="117">
        <f t="shared" si="1"/>
        <v>0</v>
      </c>
      <c r="K23" s="178" t="str">
        <f>IF(D23="PBT1",'Base-case'!$E$16,"")&amp;IF(D23="PBT2",'Base-case'!$F$16,"")&amp;IF(D23="PBT3",'Base-case'!$G$16,"")&amp;IF(D23="PBT4",'Base-case'!$H$16,"")&amp;IF(D23="PBT5",'Base-case'!$I$16,"")&amp;IF(D23="PBT6",'Base-case'!$J$16,"")&amp;IF(D23="PBT7",'Base-case'!$K$16,"")&amp;IF(D23="PBT8",'Base-case'!$L$16,"")&amp;IF(D23="PBT9",'Base-case'!$M$16,"")&amp;IF(D23="PBT10",'Base-case'!$N$16,"")&amp;IF(D23="PBT11",'Base-case'!$O$16,"")&amp;IF(D23="PBT12",'Base-case'!$P$16,"")&amp;IF(D23="PBT13",'Base-case'!$Q$16,"")&amp;IF(D23="PBT14",'Base-case'!$R$16,"")&amp;IF(D23="PBT15",'Base-case'!$S$16,"")</f>
        <v/>
      </c>
      <c r="L23" s="117">
        <f t="shared" si="2"/>
        <v>0</v>
      </c>
      <c r="M23" s="178" t="str">
        <f>IF(D23="PBT1",'Base-case'!$E$18,"")&amp;IF(D23="PBT2",'Base-case'!$F$18,"")&amp;IF(D23="PBT3",'Base-case'!$G$18,"")&amp;IF(D23="PBT4",'Base-case'!$H$18,"")&amp;IF(D23="PBT5",'Base-case'!$I$18,"")&amp;IF(D23="PBT6",'Base-case'!$J$18,"")&amp;IF(D23="PBT7",'Base-case'!$K$18,"")&amp;IF(D23="PBT8",'Base-case'!$L$18,"")&amp;IF(D23="PBT9",'Base-case'!$M$18,"")&amp;IF(D23="PBT10",'Base-case'!$N$18,"")&amp;IF(D23="PBT11",'Base-case'!$O$18,"")&amp;IF(D23="PBT12",'Base-case'!$P$18,"")&amp;IF(D23="PBT13",'Base-case'!$Q$18,"")&amp;IF(D23="PBT14",'Base-case'!$R$18,"")&amp;IF(D23="PBT15",'Base-case'!$S$18,"")</f>
        <v/>
      </c>
      <c r="N23" s="118">
        <f t="shared" si="3"/>
        <v>0</v>
      </c>
      <c r="O23" s="177" t="str">
        <f>IF(D23="PBT1",'Base-case'!$E$21,"")&amp;IF(D23="PBT2",'Base-case'!$F$21,"")&amp;IF(D23="PBT3",'Base-case'!$G$21,"")&amp;IF(D23="PBT4",'Base-case'!$H$21,"")&amp;IF(D23="PBT5",'Base-case'!$I$21,"")&amp;IF(D23="PBT6",'Base-case'!$J$21,"")&amp;IF(D23="PBT7",'Base-case'!$K$21,"")&amp;IF(D23="PBT8",'Base-case'!$L$21,"")&amp;IF(D23="PBT9",'Base-case'!$M$21,"")&amp;IF(D23="PBT10",'Base-case'!$N$21,"")&amp;IF(D23="PBT11",'Base-case'!$O$21,"")&amp;IF(D23="PBT12",'Base-case'!$P$21,"")&amp;IF(D23="PBT13",'Base-case'!$Q$21,"")&amp;IF(D23="PBT14",'Base-case'!$R$21,"")&amp;IF(D23="PBT15",'Base-case'!$S$21,"")</f>
        <v/>
      </c>
      <c r="P23" s="117">
        <f t="shared" si="4"/>
        <v>0</v>
      </c>
      <c r="Q23" s="178" t="str">
        <f>IF(D23="PBT1",'Base-case'!$E$23,"")&amp;IF(D23="PBT2",'Base-case'!$F$23,"")&amp;IF(D23="PBT3",'Base-case'!$G$23,"")&amp;IF(D23="PBT4",'Base-case'!$H$23,"")&amp;IF(D23="PBT5",'Base-case'!$I$23,"")&amp;IF(D23="PBT6",'Base-case'!$J$23,"")&amp;IF(D23="PBT7",'Base-case'!$K$23,"")&amp;IF(D23="PBT8",'Base-case'!$L$23,"")&amp;IF(D23="PBT9",'Base-case'!$M$23,"")&amp;IF(D23="PBT10",'Base-case'!$N$23,"")&amp;IF(D23="PBT11",'Base-case'!$O$23,"")&amp;IF(D23="PBT12",'Base-case'!$P$23,"")&amp;IF(D23="PBT13",'Base-case'!$Q$23,"")&amp;IF(D23="PBT14",'Base-case'!$R$23,"")&amp;IF(D23="PBT15",'Base-case'!$S$23,"")</f>
        <v/>
      </c>
      <c r="R23" s="117">
        <f t="shared" si="5"/>
        <v>0</v>
      </c>
      <c r="S23" s="178" t="str">
        <f>IF(D23="PBT1",'Base-case'!$E$25,"")&amp;IF(D23="PBT2",'Base-case'!$F$25,"")&amp;IF(D23="PBT3",'Base-case'!$G$25,"")&amp;IF(D23="PBT4",'Base-case'!$H$25,"")&amp;IF(D23="PBT5",'Base-case'!$I$25,"")&amp;IF(D23="PBT6",'Base-case'!$J$25,"")&amp;IF(D23="PBT7",'Base-case'!$K$25,"")&amp;IF(D23="PBT8",'Base-case'!$L$25,"")&amp;IF(D23="PBT9",'Base-case'!$M$25,"")&amp;IF(D23="PBT10",'Base-case'!$N$25,"")&amp;IF(D23="PBT11",'Base-case'!$O$25,"")&amp;IF(D23="PBT12",'Base-case'!$P$25,"")&amp;IF(D23="PBT13",'Base-case'!$Q$25,"")&amp;IF(D23="PBT14",'Base-case'!$R$25,"")&amp;IF(D23="PBT15",'Base-case'!$S$25,"")</f>
        <v/>
      </c>
      <c r="T23" s="118">
        <f t="shared" si="6"/>
        <v>0</v>
      </c>
      <c r="U23" s="177" t="str">
        <f>IF(D23="PBT1",'Base-case'!$E$36,"")&amp;IF(D23="PBT2",'Base-case'!$F$36,"")&amp;IF(D23="PBT3",'Base-case'!$G$36,"")&amp;IF(D23="PBT4",'Base-case'!$H$36,"")&amp;IF(D23="PBT5",'Base-case'!$I$36,"")&amp;IF(D23="PBT6",'Base-case'!$J$36,"")&amp;IF(D23="PBT7",'Base-case'!$K$36,"")&amp;IF(D23="PBT8",'Base-case'!$L$36,"")&amp;IF(D23="PBT9",'Base-case'!$M$36,"")&amp;IF(D23="PBT10",'Base-case'!$N$36,"")&amp;IF(D23="PBT11",'Base-case'!$O$36,"")&amp;IF(D23="PBT12",'Base-case'!$P$36,"")&amp;IF(D23="PBT13",'Base-case'!$Q$36,"")&amp;IF(D23="PBT14",'Base-case'!$R$36,"")&amp;IF(D23="PBT15",'Base-case'!$S$36,"")</f>
        <v/>
      </c>
      <c r="V23" s="117">
        <f t="shared" si="7"/>
        <v>0</v>
      </c>
      <c r="W23" s="178" t="str">
        <f>IF(D23="PBT1",'Base-case'!$E$38,"")&amp;IF(D23="PBT2",'Base-case'!$F$38,"")&amp;IF(D23="PBT3",'Base-case'!$G$38,"")&amp;IF(D23="PBT4",'Base-case'!$H$38,"")&amp;IF(D23="PBT5",'Base-case'!$I$38,"")&amp;IF(D23="PBT6",'Base-case'!$J$38,"")&amp;IF(D23="PBT7",'Base-case'!$K$38,"")&amp;IF(D23="PBT8",'Base-case'!$L$38,"")&amp;IF(D23="PBT9",'Base-case'!$M$38,"")&amp;IF(D23="PBT10",'Base-case'!$N$38,"")&amp;IF(D23="PBT11",'Base-case'!$O$38,"")&amp;IF(D23="PBT12",'Base-case'!$P$38,"")&amp;IF(D23="PBT13",'Base-case'!$Q$38,"")&amp;IF(D23="PBT14",'Base-case'!$R$38,"")&amp;IF(D23="PBT15",'Base-case'!$S$38,"")</f>
        <v/>
      </c>
      <c r="X23" s="117">
        <f t="shared" si="8"/>
        <v>0</v>
      </c>
      <c r="Y23" s="178" t="str">
        <f>IF(D23="PBT1",'Base-case'!$E$40,"")&amp;IF(D23="PBT2",'Base-case'!$F$40,"")&amp;IF(D23="PBT3",'Base-case'!$G$40,"")&amp;IF(D23="PBT4",'Base-case'!$H$40,"")&amp;IF(D23="PBT5",'Base-case'!$I$40,"")&amp;IF(D23="PBT6",'Base-case'!$J$40,"")&amp;IF(D23="PBT7",'Base-case'!$K$40,"")&amp;IF(D23="PBT8",'Base-case'!$L$40,"")&amp;IF(D23="PBT9",'Base-case'!$M$40,"")&amp;IF(D23="PBT10",'Base-case'!$N$40,"")&amp;IF(D23="PBT11",'Base-case'!$O$40,"")&amp;IF(D23="PBT12",'Base-case'!$P$40,"")&amp;IF(D23="PBT13",'Base-case'!$Q$40,"")&amp;IF(D23="PBT14",'Base-case'!$R$40,"")&amp;IF(D23="PBT15",'Base-case'!$S$40,"")</f>
        <v/>
      </c>
      <c r="Z23" s="118">
        <f t="shared" si="9"/>
        <v>0</v>
      </c>
      <c r="AA23" s="180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2"/>
      <c r="AM23" s="180"/>
      <c r="AN23" s="181"/>
      <c r="AO23" s="181"/>
      <c r="AP23" s="181"/>
      <c r="AQ23" s="181"/>
      <c r="AR23" s="181"/>
      <c r="AS23" s="181"/>
      <c r="AT23" s="181"/>
      <c r="AU23" s="182"/>
      <c r="AV23" s="180"/>
      <c r="AW23" s="181"/>
      <c r="AX23" s="181"/>
      <c r="AY23" s="181"/>
      <c r="AZ23" s="181"/>
      <c r="BA23" s="181"/>
      <c r="BB23" s="181"/>
      <c r="BC23" s="181"/>
      <c r="BD23" s="181"/>
      <c r="BE23" s="181"/>
      <c r="BF23" s="182"/>
    </row>
    <row r="24" spans="1:58" ht="15" thickBot="1">
      <c r="A24" s="165">
        <v>19</v>
      </c>
      <c r="B24" s="293" t="str">
        <f>'Rassembler Noms'!G20</f>
        <v/>
      </c>
      <c r="C24" s="293" t="str">
        <f>'Rassembler surface'!G20</f>
        <v/>
      </c>
      <c r="D24" s="306" t="str">
        <f>'Rassembler PBT'!G20</f>
        <v/>
      </c>
      <c r="E24" s="166"/>
      <c r="F24" s="167"/>
      <c r="G24" s="177" t="str">
        <f>IF(D24="PBT1",'Base-case'!$E$4,"")&amp;IF(D24="PBT2",'Base-case'!$F$4,"")&amp;IF(D24="PBT3",'Base-case'!$G$4,"")&amp;IF(D24="PBT4",'Base-case'!$H$4,"")&amp;IF(D24="PBT5",'Base-case'!$I$4,"")&amp;IF(D24="PBT6",'Base-case'!$J$4,"")&amp;IF(D24="PBT7",'Base-case'!$K$4,"")&amp;IF(D24="PBT8",'Base-case'!$L$4,"")&amp;IF(D24="PBT9",'Base-case'!$M$4,"")&amp;IF(D24="PBT10",'Base-case'!$N$4,"")&amp;IF(D24="PBT11",'Base-case'!$O$4,"")&amp;IF(D24="PBT12",'Base-case'!$P$4,"")&amp;IF(D24="PBT13",'Base-case'!$Q$4,"")&amp;IF(D24="PBT14",'Base-case'!$R$4,"")&amp;IF(D24="PBT15",'Base-case'!$S$4,"")</f>
        <v/>
      </c>
      <c r="H24" s="117">
        <f t="shared" si="0"/>
        <v>0</v>
      </c>
      <c r="I24" s="178" t="str">
        <f>IF(D24="PBT1",'Base-case'!$E$14,"")&amp;IF(D24="PBT2",'Base-case'!$F$14,"")&amp;IF(D24="PBT3",'Base-case'!$G$14,"")&amp;IF(D24="PBT4",'Base-case'!$H$14,"")&amp;IF(D24="PBT5",'Base-case'!$I$14,"")&amp;IF(D24="PBT6",'Base-case'!$J$14,"")&amp;IF(D24="PBT7",'Base-case'!$K$14,"")&amp;IF(D24="PBT8",'Base-case'!$L$14,"")&amp;IF(D24="PBT9",'Base-case'!$M$14,"")&amp;IF(D24="PBT10",'Base-case'!$N$14,"")&amp;IF(D24="PBT11",'Base-case'!$O$14,"")&amp;IF(D24="PBT12",'Base-case'!$P$14,"")&amp;IF(D24="PBT13",'Base-case'!$Q$14,"")&amp;IF(D24="PBT14",'Base-case'!$R$14,"")&amp;IF(D24="PBT15",'Base-case'!$S$14,"")</f>
        <v/>
      </c>
      <c r="J24" s="117">
        <f t="shared" si="1"/>
        <v>0</v>
      </c>
      <c r="K24" s="178" t="str">
        <f>IF(D24="PBT1",'Base-case'!$E$16,"")&amp;IF(D24="PBT2",'Base-case'!$F$16,"")&amp;IF(D24="PBT3",'Base-case'!$G$16,"")&amp;IF(D24="PBT4",'Base-case'!$H$16,"")&amp;IF(D24="PBT5",'Base-case'!$I$16,"")&amp;IF(D24="PBT6",'Base-case'!$J$16,"")&amp;IF(D24="PBT7",'Base-case'!$K$16,"")&amp;IF(D24="PBT8",'Base-case'!$L$16,"")&amp;IF(D24="PBT9",'Base-case'!$M$16,"")&amp;IF(D24="PBT10",'Base-case'!$N$16,"")&amp;IF(D24="PBT11",'Base-case'!$O$16,"")&amp;IF(D24="PBT12",'Base-case'!$P$16,"")&amp;IF(D24="PBT13",'Base-case'!$Q$16,"")&amp;IF(D24="PBT14",'Base-case'!$R$16,"")&amp;IF(D24="PBT15",'Base-case'!$S$16,"")</f>
        <v/>
      </c>
      <c r="L24" s="117">
        <f t="shared" si="2"/>
        <v>0</v>
      </c>
      <c r="M24" s="178" t="str">
        <f>IF(D24="PBT1",'Base-case'!$E$18,"")&amp;IF(D24="PBT2",'Base-case'!$F$18,"")&amp;IF(D24="PBT3",'Base-case'!$G$18,"")&amp;IF(D24="PBT4",'Base-case'!$H$18,"")&amp;IF(D24="PBT5",'Base-case'!$I$18,"")&amp;IF(D24="PBT6",'Base-case'!$J$18,"")&amp;IF(D24="PBT7",'Base-case'!$K$18,"")&amp;IF(D24="PBT8",'Base-case'!$L$18,"")&amp;IF(D24="PBT9",'Base-case'!$M$18,"")&amp;IF(D24="PBT10",'Base-case'!$N$18,"")&amp;IF(D24="PBT11",'Base-case'!$O$18,"")&amp;IF(D24="PBT12",'Base-case'!$P$18,"")&amp;IF(D24="PBT13",'Base-case'!$Q$18,"")&amp;IF(D24="PBT14",'Base-case'!$R$18,"")&amp;IF(D24="PBT15",'Base-case'!$S$18,"")</f>
        <v/>
      </c>
      <c r="N24" s="118">
        <f t="shared" si="3"/>
        <v>0</v>
      </c>
      <c r="O24" s="177" t="str">
        <f>IF(D24="PBT1",'Base-case'!$E$21,"")&amp;IF(D24="PBT2",'Base-case'!$F$21,"")&amp;IF(D24="PBT3",'Base-case'!$G$21,"")&amp;IF(D24="PBT4",'Base-case'!$H$21,"")&amp;IF(D24="PBT5",'Base-case'!$I$21,"")&amp;IF(D24="PBT6",'Base-case'!$J$21,"")&amp;IF(D24="PBT7",'Base-case'!$K$21,"")&amp;IF(D24="PBT8",'Base-case'!$L$21,"")&amp;IF(D24="PBT9",'Base-case'!$M$21,"")&amp;IF(D24="PBT10",'Base-case'!$N$21,"")&amp;IF(D24="PBT11",'Base-case'!$O$21,"")&amp;IF(D24="PBT12",'Base-case'!$P$21,"")&amp;IF(D24="PBT13",'Base-case'!$Q$21,"")&amp;IF(D24="PBT14",'Base-case'!$R$21,"")&amp;IF(D24="PBT15",'Base-case'!$S$21,"")</f>
        <v/>
      </c>
      <c r="P24" s="117">
        <f t="shared" si="4"/>
        <v>0</v>
      </c>
      <c r="Q24" s="178" t="str">
        <f>IF(D24="PBT1",'Base-case'!$E$23,"")&amp;IF(D24="PBT2",'Base-case'!$F$23,"")&amp;IF(D24="PBT3",'Base-case'!$G$23,"")&amp;IF(D24="PBT4",'Base-case'!$H$23,"")&amp;IF(D24="PBT5",'Base-case'!$I$23,"")&amp;IF(D24="PBT6",'Base-case'!$J$23,"")&amp;IF(D24="PBT7",'Base-case'!$K$23,"")&amp;IF(D24="PBT8",'Base-case'!$L$23,"")&amp;IF(D24="PBT9",'Base-case'!$M$23,"")&amp;IF(D24="PBT10",'Base-case'!$N$23,"")&amp;IF(D24="PBT11",'Base-case'!$O$23,"")&amp;IF(D24="PBT12",'Base-case'!$P$23,"")&amp;IF(D24="PBT13",'Base-case'!$Q$23,"")&amp;IF(D24="PBT14",'Base-case'!$R$23,"")&amp;IF(D24="PBT15",'Base-case'!$S$23,"")</f>
        <v/>
      </c>
      <c r="R24" s="117">
        <f t="shared" si="5"/>
        <v>0</v>
      </c>
      <c r="S24" s="178" t="str">
        <f>IF(D24="PBT1",'Base-case'!$E$25,"")&amp;IF(D24="PBT2",'Base-case'!$F$25,"")&amp;IF(D24="PBT3",'Base-case'!$G$25,"")&amp;IF(D24="PBT4",'Base-case'!$H$25,"")&amp;IF(D24="PBT5",'Base-case'!$I$25,"")&amp;IF(D24="PBT6",'Base-case'!$J$25,"")&amp;IF(D24="PBT7",'Base-case'!$K$25,"")&amp;IF(D24="PBT8",'Base-case'!$L$25,"")&amp;IF(D24="PBT9",'Base-case'!$M$25,"")&amp;IF(D24="PBT10",'Base-case'!$N$25,"")&amp;IF(D24="PBT11",'Base-case'!$O$25,"")&amp;IF(D24="PBT12",'Base-case'!$P$25,"")&amp;IF(D24="PBT13",'Base-case'!$Q$25,"")&amp;IF(D24="PBT14",'Base-case'!$R$25,"")&amp;IF(D24="PBT15",'Base-case'!$S$25,"")</f>
        <v/>
      </c>
      <c r="T24" s="118">
        <f t="shared" si="6"/>
        <v>0</v>
      </c>
      <c r="U24" s="177" t="str">
        <f>IF(D24="PBT1",'Base-case'!$E$36,"")&amp;IF(D24="PBT2",'Base-case'!$F$36,"")&amp;IF(D24="PBT3",'Base-case'!$G$36,"")&amp;IF(D24="PBT4",'Base-case'!$H$36,"")&amp;IF(D24="PBT5",'Base-case'!$I$36,"")&amp;IF(D24="PBT6",'Base-case'!$J$36,"")&amp;IF(D24="PBT7",'Base-case'!$K$36,"")&amp;IF(D24="PBT8",'Base-case'!$L$36,"")&amp;IF(D24="PBT9",'Base-case'!$M$36,"")&amp;IF(D24="PBT10",'Base-case'!$N$36,"")&amp;IF(D24="PBT11",'Base-case'!$O$36,"")&amp;IF(D24="PBT12",'Base-case'!$P$36,"")&amp;IF(D24="PBT13",'Base-case'!$Q$36,"")&amp;IF(D24="PBT14",'Base-case'!$R$36,"")&amp;IF(D24="PBT15",'Base-case'!$S$36,"")</f>
        <v/>
      </c>
      <c r="V24" s="117">
        <f t="shared" si="7"/>
        <v>0</v>
      </c>
      <c r="W24" s="178" t="str">
        <f>IF(D24="PBT1",'Base-case'!$E$38,"")&amp;IF(D24="PBT2",'Base-case'!$F$38,"")&amp;IF(D24="PBT3",'Base-case'!$G$38,"")&amp;IF(D24="PBT4",'Base-case'!$H$38,"")&amp;IF(D24="PBT5",'Base-case'!$I$38,"")&amp;IF(D24="PBT6",'Base-case'!$J$38,"")&amp;IF(D24="PBT7",'Base-case'!$K$38,"")&amp;IF(D24="PBT8",'Base-case'!$L$38,"")&amp;IF(D24="PBT9",'Base-case'!$M$38,"")&amp;IF(D24="PBT10",'Base-case'!$N$38,"")&amp;IF(D24="PBT11",'Base-case'!$O$38,"")&amp;IF(D24="PBT12",'Base-case'!$P$38,"")&amp;IF(D24="PBT13",'Base-case'!$Q$38,"")&amp;IF(D24="PBT14",'Base-case'!$R$38,"")&amp;IF(D24="PBT15",'Base-case'!$S$38,"")</f>
        <v/>
      </c>
      <c r="X24" s="117">
        <f t="shared" si="8"/>
        <v>0</v>
      </c>
      <c r="Y24" s="178" t="str">
        <f>IF(D24="PBT1",'Base-case'!$E$40,"")&amp;IF(D24="PBT2",'Base-case'!$F$40,"")&amp;IF(D24="PBT3",'Base-case'!$G$40,"")&amp;IF(D24="PBT4",'Base-case'!$H$40,"")&amp;IF(D24="PBT5",'Base-case'!$I$40,"")&amp;IF(D24="PBT6",'Base-case'!$J$40,"")&amp;IF(D24="PBT7",'Base-case'!$K$40,"")&amp;IF(D24="PBT8",'Base-case'!$L$40,"")&amp;IF(D24="PBT9",'Base-case'!$M$40,"")&amp;IF(D24="PBT10",'Base-case'!$N$40,"")&amp;IF(D24="PBT11",'Base-case'!$O$40,"")&amp;IF(D24="PBT12",'Base-case'!$P$40,"")&amp;IF(D24="PBT13",'Base-case'!$Q$40,"")&amp;IF(D24="PBT14",'Base-case'!$R$40,"")&amp;IF(D24="PBT15",'Base-case'!$S$40,"")</f>
        <v/>
      </c>
      <c r="Z24" s="118">
        <f t="shared" si="9"/>
        <v>0</v>
      </c>
      <c r="AA24" s="180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2"/>
      <c r="AM24" s="180"/>
      <c r="AN24" s="181"/>
      <c r="AO24" s="181"/>
      <c r="AP24" s="181"/>
      <c r="AQ24" s="181"/>
      <c r="AR24" s="181"/>
      <c r="AS24" s="181"/>
      <c r="AT24" s="181"/>
      <c r="AU24" s="182"/>
      <c r="AV24" s="180"/>
      <c r="AW24" s="181"/>
      <c r="AX24" s="181"/>
      <c r="AY24" s="181"/>
      <c r="AZ24" s="181"/>
      <c r="BA24" s="181"/>
      <c r="BB24" s="181"/>
      <c r="BC24" s="181"/>
      <c r="BD24" s="181"/>
      <c r="BE24" s="181"/>
      <c r="BF24" s="182"/>
    </row>
    <row r="25" spans="1:58" ht="15" thickBot="1">
      <c r="A25" s="165">
        <v>20</v>
      </c>
      <c r="B25" s="293" t="str">
        <f>'Rassembler Noms'!G21</f>
        <v/>
      </c>
      <c r="C25" s="293" t="str">
        <f>'Rassembler surface'!G21</f>
        <v/>
      </c>
      <c r="D25" s="306" t="str">
        <f>'Rassembler PBT'!G21</f>
        <v/>
      </c>
      <c r="E25" s="166"/>
      <c r="F25" s="167"/>
      <c r="G25" s="177" t="str">
        <f>IF(D25="PBT1",'Base-case'!$E$4,"")&amp;IF(D25="PBT2",'Base-case'!$F$4,"")&amp;IF(D25="PBT3",'Base-case'!$G$4,"")&amp;IF(D25="PBT4",'Base-case'!$H$4,"")&amp;IF(D25="PBT5",'Base-case'!$I$4,"")&amp;IF(D25="PBT6",'Base-case'!$J$4,"")&amp;IF(D25="PBT7",'Base-case'!$K$4,"")&amp;IF(D25="PBT8",'Base-case'!$L$4,"")&amp;IF(D25="PBT9",'Base-case'!$M$4,"")&amp;IF(D25="PBT10",'Base-case'!$N$4,"")&amp;IF(D25="PBT11",'Base-case'!$O$4,"")&amp;IF(D25="PBT12",'Base-case'!$P$4,"")&amp;IF(D25="PBT13",'Base-case'!$Q$4,"")&amp;IF(D25="PBT14",'Base-case'!$R$4,"")&amp;IF(D25="PBT15",'Base-case'!$S$4,"")</f>
        <v/>
      </c>
      <c r="H25" s="117">
        <f t="shared" si="0"/>
        <v>0</v>
      </c>
      <c r="I25" s="178" t="str">
        <f>IF(D25="PBT1",'Base-case'!$E$14,"")&amp;IF(D25="PBT2",'Base-case'!$F$14,"")&amp;IF(D25="PBT3",'Base-case'!$G$14,"")&amp;IF(D25="PBT4",'Base-case'!$H$14,"")&amp;IF(D25="PBT5",'Base-case'!$I$14,"")&amp;IF(D25="PBT6",'Base-case'!$J$14,"")&amp;IF(D25="PBT7",'Base-case'!$K$14,"")&amp;IF(D25="PBT8",'Base-case'!$L$14,"")&amp;IF(D25="PBT9",'Base-case'!$M$14,"")&amp;IF(D25="PBT10",'Base-case'!$N$14,"")&amp;IF(D25="PBT11",'Base-case'!$O$14,"")&amp;IF(D25="PBT12",'Base-case'!$P$14,"")&amp;IF(D25="PBT13",'Base-case'!$Q$14,"")&amp;IF(D25="PBT14",'Base-case'!$R$14,"")&amp;IF(D25="PBT15",'Base-case'!$S$14,"")</f>
        <v/>
      </c>
      <c r="J25" s="117">
        <f t="shared" si="1"/>
        <v>0</v>
      </c>
      <c r="K25" s="178" t="str">
        <f>IF(D25="PBT1",'Base-case'!$E$16,"")&amp;IF(D25="PBT2",'Base-case'!$F$16,"")&amp;IF(D25="PBT3",'Base-case'!$G$16,"")&amp;IF(D25="PBT4",'Base-case'!$H$16,"")&amp;IF(D25="PBT5",'Base-case'!$I$16,"")&amp;IF(D25="PBT6",'Base-case'!$J$16,"")&amp;IF(D25="PBT7",'Base-case'!$K$16,"")&amp;IF(D25="PBT8",'Base-case'!$L$16,"")&amp;IF(D25="PBT9",'Base-case'!$M$16,"")&amp;IF(D25="PBT10",'Base-case'!$N$16,"")&amp;IF(D25="PBT11",'Base-case'!$O$16,"")&amp;IF(D25="PBT12",'Base-case'!$P$16,"")&amp;IF(D25="PBT13",'Base-case'!$Q$16,"")&amp;IF(D25="PBT14",'Base-case'!$R$16,"")&amp;IF(D25="PBT15",'Base-case'!$S$16,"")</f>
        <v/>
      </c>
      <c r="L25" s="117">
        <f t="shared" si="2"/>
        <v>0</v>
      </c>
      <c r="M25" s="178" t="str">
        <f>IF(D25="PBT1",'Base-case'!$E$18,"")&amp;IF(D25="PBT2",'Base-case'!$F$18,"")&amp;IF(D25="PBT3",'Base-case'!$G$18,"")&amp;IF(D25="PBT4",'Base-case'!$H$18,"")&amp;IF(D25="PBT5",'Base-case'!$I$18,"")&amp;IF(D25="PBT6",'Base-case'!$J$18,"")&amp;IF(D25="PBT7",'Base-case'!$K$18,"")&amp;IF(D25="PBT8",'Base-case'!$L$18,"")&amp;IF(D25="PBT9",'Base-case'!$M$18,"")&amp;IF(D25="PBT10",'Base-case'!$N$18,"")&amp;IF(D25="PBT11",'Base-case'!$O$18,"")&amp;IF(D25="PBT12",'Base-case'!$P$18,"")&amp;IF(D25="PBT13",'Base-case'!$Q$18,"")&amp;IF(D25="PBT14",'Base-case'!$R$18,"")&amp;IF(D25="PBT15",'Base-case'!$S$18,"")</f>
        <v/>
      </c>
      <c r="N25" s="118">
        <f t="shared" si="3"/>
        <v>0</v>
      </c>
      <c r="O25" s="177" t="str">
        <f>IF(D25="PBT1",'Base-case'!$E$21,"")&amp;IF(D25="PBT2",'Base-case'!$F$21,"")&amp;IF(D25="PBT3",'Base-case'!$G$21,"")&amp;IF(D25="PBT4",'Base-case'!$H$21,"")&amp;IF(D25="PBT5",'Base-case'!$I$21,"")&amp;IF(D25="PBT6",'Base-case'!$J$21,"")&amp;IF(D25="PBT7",'Base-case'!$K$21,"")&amp;IF(D25="PBT8",'Base-case'!$L$21,"")&amp;IF(D25="PBT9",'Base-case'!$M$21,"")&amp;IF(D25="PBT10",'Base-case'!$N$21,"")&amp;IF(D25="PBT11",'Base-case'!$O$21,"")&amp;IF(D25="PBT12",'Base-case'!$P$21,"")&amp;IF(D25="PBT13",'Base-case'!$Q$21,"")&amp;IF(D25="PBT14",'Base-case'!$R$21,"")&amp;IF(D25="PBT15",'Base-case'!$S$21,"")</f>
        <v/>
      </c>
      <c r="P25" s="117">
        <f t="shared" si="4"/>
        <v>0</v>
      </c>
      <c r="Q25" s="178" t="str">
        <f>IF(D25="PBT1",'Base-case'!$E$23,"")&amp;IF(D25="PBT2",'Base-case'!$F$23,"")&amp;IF(D25="PBT3",'Base-case'!$G$23,"")&amp;IF(D25="PBT4",'Base-case'!$H$23,"")&amp;IF(D25="PBT5",'Base-case'!$I$23,"")&amp;IF(D25="PBT6",'Base-case'!$J$23,"")&amp;IF(D25="PBT7",'Base-case'!$K$23,"")&amp;IF(D25="PBT8",'Base-case'!$L$23,"")&amp;IF(D25="PBT9",'Base-case'!$M$23,"")&amp;IF(D25="PBT10",'Base-case'!$N$23,"")&amp;IF(D25="PBT11",'Base-case'!$O$23,"")&amp;IF(D25="PBT12",'Base-case'!$P$23,"")&amp;IF(D25="PBT13",'Base-case'!$Q$23,"")&amp;IF(D25="PBT14",'Base-case'!$R$23,"")&amp;IF(D25="PBT15",'Base-case'!$S$23,"")</f>
        <v/>
      </c>
      <c r="R25" s="117">
        <f t="shared" si="5"/>
        <v>0</v>
      </c>
      <c r="S25" s="178" t="str">
        <f>IF(D25="PBT1",'Base-case'!$E$25,"")&amp;IF(D25="PBT2",'Base-case'!$F$25,"")&amp;IF(D25="PBT3",'Base-case'!$G$25,"")&amp;IF(D25="PBT4",'Base-case'!$H$25,"")&amp;IF(D25="PBT5",'Base-case'!$I$25,"")&amp;IF(D25="PBT6",'Base-case'!$J$25,"")&amp;IF(D25="PBT7",'Base-case'!$K$25,"")&amp;IF(D25="PBT8",'Base-case'!$L$25,"")&amp;IF(D25="PBT9",'Base-case'!$M$25,"")&amp;IF(D25="PBT10",'Base-case'!$N$25,"")&amp;IF(D25="PBT11",'Base-case'!$O$25,"")&amp;IF(D25="PBT12",'Base-case'!$P$25,"")&amp;IF(D25="PBT13",'Base-case'!$Q$25,"")&amp;IF(D25="PBT14",'Base-case'!$R$25,"")&amp;IF(D25="PBT15",'Base-case'!$S$25,"")</f>
        <v/>
      </c>
      <c r="T25" s="118">
        <f t="shared" si="6"/>
        <v>0</v>
      </c>
      <c r="U25" s="177" t="str">
        <f>IF(D25="PBT1",'Base-case'!$E$36,"")&amp;IF(D25="PBT2",'Base-case'!$F$36,"")&amp;IF(D25="PBT3",'Base-case'!$G$36,"")&amp;IF(D25="PBT4",'Base-case'!$H$36,"")&amp;IF(D25="PBT5",'Base-case'!$I$36,"")&amp;IF(D25="PBT6",'Base-case'!$J$36,"")&amp;IF(D25="PBT7",'Base-case'!$K$36,"")&amp;IF(D25="PBT8",'Base-case'!$L$36,"")&amp;IF(D25="PBT9",'Base-case'!$M$36,"")&amp;IF(D25="PBT10",'Base-case'!$N$36,"")&amp;IF(D25="PBT11",'Base-case'!$O$36,"")&amp;IF(D25="PBT12",'Base-case'!$P$36,"")&amp;IF(D25="PBT13",'Base-case'!$Q$36,"")&amp;IF(D25="PBT14",'Base-case'!$R$36,"")&amp;IF(D25="PBT15",'Base-case'!$S$36,"")</f>
        <v/>
      </c>
      <c r="V25" s="117">
        <f t="shared" si="7"/>
        <v>0</v>
      </c>
      <c r="W25" s="178" t="str">
        <f>IF(D25="PBT1",'Base-case'!$E$38,"")&amp;IF(D25="PBT2",'Base-case'!$F$38,"")&amp;IF(D25="PBT3",'Base-case'!$G$38,"")&amp;IF(D25="PBT4",'Base-case'!$H$38,"")&amp;IF(D25="PBT5",'Base-case'!$I$38,"")&amp;IF(D25="PBT6",'Base-case'!$J$38,"")&amp;IF(D25="PBT7",'Base-case'!$K$38,"")&amp;IF(D25="PBT8",'Base-case'!$L$38,"")&amp;IF(D25="PBT9",'Base-case'!$M$38,"")&amp;IF(D25="PBT10",'Base-case'!$N$38,"")&amp;IF(D25="PBT11",'Base-case'!$O$38,"")&amp;IF(D25="PBT12",'Base-case'!$P$38,"")&amp;IF(D25="PBT13",'Base-case'!$Q$38,"")&amp;IF(D25="PBT14",'Base-case'!$R$38,"")&amp;IF(D25="PBT15",'Base-case'!$S$38,"")</f>
        <v/>
      </c>
      <c r="X25" s="117">
        <f t="shared" si="8"/>
        <v>0</v>
      </c>
      <c r="Y25" s="178" t="str">
        <f>IF(D25="PBT1",'Base-case'!$E$40,"")&amp;IF(D25="PBT2",'Base-case'!$F$40,"")&amp;IF(D25="PBT3",'Base-case'!$G$40,"")&amp;IF(D25="PBT4",'Base-case'!$H$40,"")&amp;IF(D25="PBT5",'Base-case'!$I$40,"")&amp;IF(D25="PBT6",'Base-case'!$J$40,"")&amp;IF(D25="PBT7",'Base-case'!$K$40,"")&amp;IF(D25="PBT8",'Base-case'!$L$40,"")&amp;IF(D25="PBT9",'Base-case'!$M$40,"")&amp;IF(D25="PBT10",'Base-case'!$N$40,"")&amp;IF(D25="PBT11",'Base-case'!$O$40,"")&amp;IF(D25="PBT12",'Base-case'!$P$40,"")&amp;IF(D25="PBT13",'Base-case'!$Q$40,"")&amp;IF(D25="PBT14",'Base-case'!$R$40,"")&amp;IF(D25="PBT15",'Base-case'!$S$40,"")</f>
        <v/>
      </c>
      <c r="Z25" s="118">
        <f t="shared" si="9"/>
        <v>0</v>
      </c>
      <c r="AA25" s="180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2"/>
      <c r="AM25" s="180"/>
      <c r="AN25" s="181"/>
      <c r="AO25" s="181"/>
      <c r="AP25" s="181"/>
      <c r="AQ25" s="181"/>
      <c r="AR25" s="181"/>
      <c r="AS25" s="181"/>
      <c r="AT25" s="181"/>
      <c r="AU25" s="182"/>
      <c r="AV25" s="180"/>
      <c r="AW25" s="181"/>
      <c r="AX25" s="181"/>
      <c r="AY25" s="181"/>
      <c r="AZ25" s="181"/>
      <c r="BA25" s="181"/>
      <c r="BB25" s="181"/>
      <c r="BC25" s="181"/>
      <c r="BD25" s="181"/>
      <c r="BE25" s="181"/>
      <c r="BF25" s="182"/>
    </row>
    <row r="26" spans="1:58" ht="15" thickBot="1">
      <c r="A26" s="165">
        <v>21</v>
      </c>
      <c r="B26" s="293" t="str">
        <f>'Rassembler Noms'!G22</f>
        <v/>
      </c>
      <c r="C26" s="293" t="str">
        <f>'Rassembler surface'!G22</f>
        <v/>
      </c>
      <c r="D26" s="306" t="str">
        <f>'Rassembler PBT'!G22</f>
        <v/>
      </c>
      <c r="E26" s="166"/>
      <c r="F26" s="167"/>
      <c r="G26" s="177" t="str">
        <f>IF(D26="PBT1",'Base-case'!$E$4,"")&amp;IF(D26="PBT2",'Base-case'!$F$4,"")&amp;IF(D26="PBT3",'Base-case'!$G$4,"")&amp;IF(D26="PBT4",'Base-case'!$H$4,"")&amp;IF(D26="PBT5",'Base-case'!$I$4,"")&amp;IF(D26="PBT6",'Base-case'!$J$4,"")&amp;IF(D26="PBT7",'Base-case'!$K$4,"")&amp;IF(D26="PBT8",'Base-case'!$L$4,"")&amp;IF(D26="PBT9",'Base-case'!$M$4,"")&amp;IF(D26="PBT10",'Base-case'!$N$4,"")&amp;IF(D26="PBT11",'Base-case'!$O$4,"")&amp;IF(D26="PBT12",'Base-case'!$P$4,"")&amp;IF(D26="PBT13",'Base-case'!$Q$4,"")&amp;IF(D26="PBT14",'Base-case'!$R$4,"")&amp;IF(D26="PBT15",'Base-case'!$S$4,"")</f>
        <v/>
      </c>
      <c r="H26" s="117">
        <f t="shared" si="0"/>
        <v>0</v>
      </c>
      <c r="I26" s="178" t="str">
        <f>IF(D26="PBT1",'Base-case'!$E$14,"")&amp;IF(D26="PBT2",'Base-case'!$F$14,"")&amp;IF(D26="PBT3",'Base-case'!$G$14,"")&amp;IF(D26="PBT4",'Base-case'!$H$14,"")&amp;IF(D26="PBT5",'Base-case'!$I$14,"")&amp;IF(D26="PBT6",'Base-case'!$J$14,"")&amp;IF(D26="PBT7",'Base-case'!$K$14,"")&amp;IF(D26="PBT8",'Base-case'!$L$14,"")&amp;IF(D26="PBT9",'Base-case'!$M$14,"")&amp;IF(D26="PBT10",'Base-case'!$N$14,"")&amp;IF(D26="PBT11",'Base-case'!$O$14,"")&amp;IF(D26="PBT12",'Base-case'!$P$14,"")&amp;IF(D26="PBT13",'Base-case'!$Q$14,"")&amp;IF(D26="PBT14",'Base-case'!$R$14,"")&amp;IF(D26="PBT15",'Base-case'!$S$14,"")</f>
        <v/>
      </c>
      <c r="J26" s="117">
        <f t="shared" si="1"/>
        <v>0</v>
      </c>
      <c r="K26" s="178" t="str">
        <f>IF(D26="PBT1",'Base-case'!$E$16,"")&amp;IF(D26="PBT2",'Base-case'!$F$16,"")&amp;IF(D26="PBT3",'Base-case'!$G$16,"")&amp;IF(D26="PBT4",'Base-case'!$H$16,"")&amp;IF(D26="PBT5",'Base-case'!$I$16,"")&amp;IF(D26="PBT6",'Base-case'!$J$16,"")&amp;IF(D26="PBT7",'Base-case'!$K$16,"")&amp;IF(D26="PBT8",'Base-case'!$L$16,"")&amp;IF(D26="PBT9",'Base-case'!$M$16,"")&amp;IF(D26="PBT10",'Base-case'!$N$16,"")&amp;IF(D26="PBT11",'Base-case'!$O$16,"")&amp;IF(D26="PBT12",'Base-case'!$P$16,"")&amp;IF(D26="PBT13",'Base-case'!$Q$16,"")&amp;IF(D26="PBT14",'Base-case'!$R$16,"")&amp;IF(D26="PBT15",'Base-case'!$S$16,"")</f>
        <v/>
      </c>
      <c r="L26" s="117">
        <f t="shared" si="2"/>
        <v>0</v>
      </c>
      <c r="M26" s="178" t="str">
        <f>IF(D26="PBT1",'Base-case'!$E$18,"")&amp;IF(D26="PBT2",'Base-case'!$F$18,"")&amp;IF(D26="PBT3",'Base-case'!$G$18,"")&amp;IF(D26="PBT4",'Base-case'!$H$18,"")&amp;IF(D26="PBT5",'Base-case'!$I$18,"")&amp;IF(D26="PBT6",'Base-case'!$J$18,"")&amp;IF(D26="PBT7",'Base-case'!$K$18,"")&amp;IF(D26="PBT8",'Base-case'!$L$18,"")&amp;IF(D26="PBT9",'Base-case'!$M$18,"")&amp;IF(D26="PBT10",'Base-case'!$N$18,"")&amp;IF(D26="PBT11",'Base-case'!$O$18,"")&amp;IF(D26="PBT12",'Base-case'!$P$18,"")&amp;IF(D26="PBT13",'Base-case'!$Q$18,"")&amp;IF(D26="PBT14",'Base-case'!$R$18,"")&amp;IF(D26="PBT15",'Base-case'!$S$18,"")</f>
        <v/>
      </c>
      <c r="N26" s="118">
        <f t="shared" si="3"/>
        <v>0</v>
      </c>
      <c r="O26" s="177" t="str">
        <f>IF(D26="PBT1",'Base-case'!$E$21,"")&amp;IF(D26="PBT2",'Base-case'!$F$21,"")&amp;IF(D26="PBT3",'Base-case'!$G$21,"")&amp;IF(D26="PBT4",'Base-case'!$H$21,"")&amp;IF(D26="PBT5",'Base-case'!$I$21,"")&amp;IF(D26="PBT6",'Base-case'!$J$21,"")&amp;IF(D26="PBT7",'Base-case'!$K$21,"")&amp;IF(D26="PBT8",'Base-case'!$L$21,"")&amp;IF(D26="PBT9",'Base-case'!$M$21,"")&amp;IF(D26="PBT10",'Base-case'!$N$21,"")&amp;IF(D26="PBT11",'Base-case'!$O$21,"")&amp;IF(D26="PBT12",'Base-case'!$P$21,"")&amp;IF(D26="PBT13",'Base-case'!$Q$21,"")&amp;IF(D26="PBT14",'Base-case'!$R$21,"")&amp;IF(D26="PBT15",'Base-case'!$S$21,"")</f>
        <v/>
      </c>
      <c r="P26" s="117">
        <f t="shared" si="4"/>
        <v>0</v>
      </c>
      <c r="Q26" s="178" t="str">
        <f>IF(D26="PBT1",'Base-case'!$E$23,"")&amp;IF(D26="PBT2",'Base-case'!$F$23,"")&amp;IF(D26="PBT3",'Base-case'!$G$23,"")&amp;IF(D26="PBT4",'Base-case'!$H$23,"")&amp;IF(D26="PBT5",'Base-case'!$I$23,"")&amp;IF(D26="PBT6",'Base-case'!$J$23,"")&amp;IF(D26="PBT7",'Base-case'!$K$23,"")&amp;IF(D26="PBT8",'Base-case'!$L$23,"")&amp;IF(D26="PBT9",'Base-case'!$M$23,"")&amp;IF(D26="PBT10",'Base-case'!$N$23,"")&amp;IF(D26="PBT11",'Base-case'!$O$23,"")&amp;IF(D26="PBT12",'Base-case'!$P$23,"")&amp;IF(D26="PBT13",'Base-case'!$Q$23,"")&amp;IF(D26="PBT14",'Base-case'!$R$23,"")&amp;IF(D26="PBT15",'Base-case'!$S$23,"")</f>
        <v/>
      </c>
      <c r="R26" s="117">
        <f t="shared" si="5"/>
        <v>0</v>
      </c>
      <c r="S26" s="178" t="str">
        <f>IF(D26="PBT1",'Base-case'!$E$25,"")&amp;IF(D26="PBT2",'Base-case'!$F$25,"")&amp;IF(D26="PBT3",'Base-case'!$G$25,"")&amp;IF(D26="PBT4",'Base-case'!$H$25,"")&amp;IF(D26="PBT5",'Base-case'!$I$25,"")&amp;IF(D26="PBT6",'Base-case'!$J$25,"")&amp;IF(D26="PBT7",'Base-case'!$K$25,"")&amp;IF(D26="PBT8",'Base-case'!$L$25,"")&amp;IF(D26="PBT9",'Base-case'!$M$25,"")&amp;IF(D26="PBT10",'Base-case'!$N$25,"")&amp;IF(D26="PBT11",'Base-case'!$O$25,"")&amp;IF(D26="PBT12",'Base-case'!$P$25,"")&amp;IF(D26="PBT13",'Base-case'!$Q$25,"")&amp;IF(D26="PBT14",'Base-case'!$R$25,"")&amp;IF(D26="PBT15",'Base-case'!$S$25,"")</f>
        <v/>
      </c>
      <c r="T26" s="118">
        <f t="shared" si="6"/>
        <v>0</v>
      </c>
      <c r="U26" s="177" t="str">
        <f>IF(D26="PBT1",'Base-case'!$E$36,"")&amp;IF(D26="PBT2",'Base-case'!$F$36,"")&amp;IF(D26="PBT3",'Base-case'!$G$36,"")&amp;IF(D26="PBT4",'Base-case'!$H$36,"")&amp;IF(D26="PBT5",'Base-case'!$I$36,"")&amp;IF(D26="PBT6",'Base-case'!$J$36,"")&amp;IF(D26="PBT7",'Base-case'!$K$36,"")&amp;IF(D26="PBT8",'Base-case'!$L$36,"")&amp;IF(D26="PBT9",'Base-case'!$M$36,"")&amp;IF(D26="PBT10",'Base-case'!$N$36,"")&amp;IF(D26="PBT11",'Base-case'!$O$36,"")&amp;IF(D26="PBT12",'Base-case'!$P$36,"")&amp;IF(D26="PBT13",'Base-case'!$Q$36,"")&amp;IF(D26="PBT14",'Base-case'!$R$36,"")&amp;IF(D26="PBT15",'Base-case'!$S$36,"")</f>
        <v/>
      </c>
      <c r="V26" s="117">
        <f t="shared" si="7"/>
        <v>0</v>
      </c>
      <c r="W26" s="178" t="str">
        <f>IF(D26="PBT1",'Base-case'!$E$38,"")&amp;IF(D26="PBT2",'Base-case'!$F$38,"")&amp;IF(D26="PBT3",'Base-case'!$G$38,"")&amp;IF(D26="PBT4",'Base-case'!$H$38,"")&amp;IF(D26="PBT5",'Base-case'!$I$38,"")&amp;IF(D26="PBT6",'Base-case'!$J$38,"")&amp;IF(D26="PBT7",'Base-case'!$K$38,"")&amp;IF(D26="PBT8",'Base-case'!$L$38,"")&amp;IF(D26="PBT9",'Base-case'!$M$38,"")&amp;IF(D26="PBT10",'Base-case'!$N$38,"")&amp;IF(D26="PBT11",'Base-case'!$O$38,"")&amp;IF(D26="PBT12",'Base-case'!$P$38,"")&amp;IF(D26="PBT13",'Base-case'!$Q$38,"")&amp;IF(D26="PBT14",'Base-case'!$R$38,"")&amp;IF(D26="PBT15",'Base-case'!$S$38,"")</f>
        <v/>
      </c>
      <c r="X26" s="117">
        <f t="shared" si="8"/>
        <v>0</v>
      </c>
      <c r="Y26" s="178" t="str">
        <f>IF(D26="PBT1",'Base-case'!$E$40,"")&amp;IF(D26="PBT2",'Base-case'!$F$40,"")&amp;IF(D26="PBT3",'Base-case'!$G$40,"")&amp;IF(D26="PBT4",'Base-case'!$H$40,"")&amp;IF(D26="PBT5",'Base-case'!$I$40,"")&amp;IF(D26="PBT6",'Base-case'!$J$40,"")&amp;IF(D26="PBT7",'Base-case'!$K$40,"")&amp;IF(D26="PBT8",'Base-case'!$L$40,"")&amp;IF(D26="PBT9",'Base-case'!$M$40,"")&amp;IF(D26="PBT10",'Base-case'!$N$40,"")&amp;IF(D26="PBT11",'Base-case'!$O$40,"")&amp;IF(D26="PBT12",'Base-case'!$P$40,"")&amp;IF(D26="PBT13",'Base-case'!$Q$40,"")&amp;IF(D26="PBT14",'Base-case'!$R$40,"")&amp;IF(D26="PBT15",'Base-case'!$S$40,"")</f>
        <v/>
      </c>
      <c r="Z26" s="118">
        <f t="shared" si="9"/>
        <v>0</v>
      </c>
      <c r="AA26" s="180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2"/>
      <c r="AM26" s="180"/>
      <c r="AN26" s="181"/>
      <c r="AO26" s="181"/>
      <c r="AP26" s="181"/>
      <c r="AQ26" s="181"/>
      <c r="AR26" s="181"/>
      <c r="AS26" s="181"/>
      <c r="AT26" s="181"/>
      <c r="AU26" s="182"/>
      <c r="AV26" s="180"/>
      <c r="AW26" s="181"/>
      <c r="AX26" s="181"/>
      <c r="AY26" s="181"/>
      <c r="AZ26" s="181"/>
      <c r="BA26" s="181"/>
      <c r="BB26" s="181"/>
      <c r="BC26" s="181"/>
      <c r="BD26" s="181"/>
      <c r="BE26" s="181"/>
      <c r="BF26" s="182"/>
    </row>
    <row r="27" spans="1:58" ht="15" thickBot="1">
      <c r="A27" s="165">
        <v>22</v>
      </c>
      <c r="B27" s="293" t="str">
        <f>'Rassembler Noms'!G23</f>
        <v/>
      </c>
      <c r="C27" s="293" t="str">
        <f>'Rassembler surface'!G23</f>
        <v/>
      </c>
      <c r="D27" s="306" t="str">
        <f>'Rassembler PBT'!G23</f>
        <v/>
      </c>
      <c r="E27" s="166"/>
      <c r="F27" s="167"/>
      <c r="G27" s="177" t="str">
        <f>IF(D27="PBT1",'Base-case'!$E$4,"")&amp;IF(D27="PBT2",'Base-case'!$F$4,"")&amp;IF(D27="PBT3",'Base-case'!$G$4,"")&amp;IF(D27="PBT4",'Base-case'!$H$4,"")&amp;IF(D27="PBT5",'Base-case'!$I$4,"")&amp;IF(D27="PBT6",'Base-case'!$J$4,"")&amp;IF(D27="PBT7",'Base-case'!$K$4,"")&amp;IF(D27="PBT8",'Base-case'!$L$4,"")&amp;IF(D27="PBT9",'Base-case'!$M$4,"")&amp;IF(D27="PBT10",'Base-case'!$N$4,"")&amp;IF(D27="PBT11",'Base-case'!$O$4,"")&amp;IF(D27="PBT12",'Base-case'!$P$4,"")&amp;IF(D27="PBT13",'Base-case'!$Q$4,"")&amp;IF(D27="PBT14",'Base-case'!$R$4,"")&amp;IF(D27="PBT15",'Base-case'!$S$4,"")</f>
        <v/>
      </c>
      <c r="H27" s="117">
        <f t="shared" si="0"/>
        <v>0</v>
      </c>
      <c r="I27" s="178" t="str">
        <f>IF(D27="PBT1",'Base-case'!$E$14,"")&amp;IF(D27="PBT2",'Base-case'!$F$14,"")&amp;IF(D27="PBT3",'Base-case'!$G$14,"")&amp;IF(D27="PBT4",'Base-case'!$H$14,"")&amp;IF(D27="PBT5",'Base-case'!$I$14,"")&amp;IF(D27="PBT6",'Base-case'!$J$14,"")&amp;IF(D27="PBT7",'Base-case'!$K$14,"")&amp;IF(D27="PBT8",'Base-case'!$L$14,"")&amp;IF(D27="PBT9",'Base-case'!$M$14,"")&amp;IF(D27="PBT10",'Base-case'!$N$14,"")&amp;IF(D27="PBT11",'Base-case'!$O$14,"")&amp;IF(D27="PBT12",'Base-case'!$P$14,"")&amp;IF(D27="PBT13",'Base-case'!$Q$14,"")&amp;IF(D27="PBT14",'Base-case'!$R$14,"")&amp;IF(D27="PBT15",'Base-case'!$S$14,"")</f>
        <v/>
      </c>
      <c r="J27" s="117">
        <f t="shared" si="1"/>
        <v>0</v>
      </c>
      <c r="K27" s="178" t="str">
        <f>IF(D27="PBT1",'Base-case'!$E$16,"")&amp;IF(D27="PBT2",'Base-case'!$F$16,"")&amp;IF(D27="PBT3",'Base-case'!$G$16,"")&amp;IF(D27="PBT4",'Base-case'!$H$16,"")&amp;IF(D27="PBT5",'Base-case'!$I$16,"")&amp;IF(D27="PBT6",'Base-case'!$J$16,"")&amp;IF(D27="PBT7",'Base-case'!$K$16,"")&amp;IF(D27="PBT8",'Base-case'!$L$16,"")&amp;IF(D27="PBT9",'Base-case'!$M$16,"")&amp;IF(D27="PBT10",'Base-case'!$N$16,"")&amp;IF(D27="PBT11",'Base-case'!$O$16,"")&amp;IF(D27="PBT12",'Base-case'!$P$16,"")&amp;IF(D27="PBT13",'Base-case'!$Q$16,"")&amp;IF(D27="PBT14",'Base-case'!$R$16,"")&amp;IF(D27="PBT15",'Base-case'!$S$16,"")</f>
        <v/>
      </c>
      <c r="L27" s="117">
        <f t="shared" si="2"/>
        <v>0</v>
      </c>
      <c r="M27" s="178" t="str">
        <f>IF(D27="PBT1",'Base-case'!$E$18,"")&amp;IF(D27="PBT2",'Base-case'!$F$18,"")&amp;IF(D27="PBT3",'Base-case'!$G$18,"")&amp;IF(D27="PBT4",'Base-case'!$H$18,"")&amp;IF(D27="PBT5",'Base-case'!$I$18,"")&amp;IF(D27="PBT6",'Base-case'!$J$18,"")&amp;IF(D27="PBT7",'Base-case'!$K$18,"")&amp;IF(D27="PBT8",'Base-case'!$L$18,"")&amp;IF(D27="PBT9",'Base-case'!$M$18,"")&amp;IF(D27="PBT10",'Base-case'!$N$18,"")&amp;IF(D27="PBT11",'Base-case'!$O$18,"")&amp;IF(D27="PBT12",'Base-case'!$P$18,"")&amp;IF(D27="PBT13",'Base-case'!$Q$18,"")&amp;IF(D27="PBT14",'Base-case'!$R$18,"")&amp;IF(D27="PBT15",'Base-case'!$S$18,"")</f>
        <v/>
      </c>
      <c r="N27" s="118">
        <f t="shared" si="3"/>
        <v>0</v>
      </c>
      <c r="O27" s="177" t="str">
        <f>IF(D27="PBT1",'Base-case'!$E$21,"")&amp;IF(D27="PBT2",'Base-case'!$F$21,"")&amp;IF(D27="PBT3",'Base-case'!$G$21,"")&amp;IF(D27="PBT4",'Base-case'!$H$21,"")&amp;IF(D27="PBT5",'Base-case'!$I$21,"")&amp;IF(D27="PBT6",'Base-case'!$J$21,"")&amp;IF(D27="PBT7",'Base-case'!$K$21,"")&amp;IF(D27="PBT8",'Base-case'!$L$21,"")&amp;IF(D27="PBT9",'Base-case'!$M$21,"")&amp;IF(D27="PBT10",'Base-case'!$N$21,"")&amp;IF(D27="PBT11",'Base-case'!$O$21,"")&amp;IF(D27="PBT12",'Base-case'!$P$21,"")&amp;IF(D27="PBT13",'Base-case'!$Q$21,"")&amp;IF(D27="PBT14",'Base-case'!$R$21,"")&amp;IF(D27="PBT15",'Base-case'!$S$21,"")</f>
        <v/>
      </c>
      <c r="P27" s="117">
        <f t="shared" si="4"/>
        <v>0</v>
      </c>
      <c r="Q27" s="178" t="str">
        <f>IF(D27="PBT1",'Base-case'!$E$23,"")&amp;IF(D27="PBT2",'Base-case'!$F$23,"")&amp;IF(D27="PBT3",'Base-case'!$G$23,"")&amp;IF(D27="PBT4",'Base-case'!$H$23,"")&amp;IF(D27="PBT5",'Base-case'!$I$23,"")&amp;IF(D27="PBT6",'Base-case'!$J$23,"")&amp;IF(D27="PBT7",'Base-case'!$K$23,"")&amp;IF(D27="PBT8",'Base-case'!$L$23,"")&amp;IF(D27="PBT9",'Base-case'!$M$23,"")&amp;IF(D27="PBT10",'Base-case'!$N$23,"")&amp;IF(D27="PBT11",'Base-case'!$O$23,"")&amp;IF(D27="PBT12",'Base-case'!$P$23,"")&amp;IF(D27="PBT13",'Base-case'!$Q$23,"")&amp;IF(D27="PBT14",'Base-case'!$R$23,"")&amp;IF(D27="PBT15",'Base-case'!$S$23,"")</f>
        <v/>
      </c>
      <c r="R27" s="117">
        <f t="shared" si="5"/>
        <v>0</v>
      </c>
      <c r="S27" s="178" t="str">
        <f>IF(D27="PBT1",'Base-case'!$E$25,"")&amp;IF(D27="PBT2",'Base-case'!$F$25,"")&amp;IF(D27="PBT3",'Base-case'!$G$25,"")&amp;IF(D27="PBT4",'Base-case'!$H$25,"")&amp;IF(D27="PBT5",'Base-case'!$I$25,"")&amp;IF(D27="PBT6",'Base-case'!$J$25,"")&amp;IF(D27="PBT7",'Base-case'!$K$25,"")&amp;IF(D27="PBT8",'Base-case'!$L$25,"")&amp;IF(D27="PBT9",'Base-case'!$M$25,"")&amp;IF(D27="PBT10",'Base-case'!$N$25,"")&amp;IF(D27="PBT11",'Base-case'!$O$25,"")&amp;IF(D27="PBT12",'Base-case'!$P$25,"")&amp;IF(D27="PBT13",'Base-case'!$Q$25,"")&amp;IF(D27="PBT14",'Base-case'!$R$25,"")&amp;IF(D27="PBT15",'Base-case'!$S$25,"")</f>
        <v/>
      </c>
      <c r="T27" s="118">
        <f t="shared" si="6"/>
        <v>0</v>
      </c>
      <c r="U27" s="177" t="str">
        <f>IF(D27="PBT1",'Base-case'!$E$36,"")&amp;IF(D27="PBT2",'Base-case'!$F$36,"")&amp;IF(D27="PBT3",'Base-case'!$G$36,"")&amp;IF(D27="PBT4",'Base-case'!$H$36,"")&amp;IF(D27="PBT5",'Base-case'!$I$36,"")&amp;IF(D27="PBT6",'Base-case'!$J$36,"")&amp;IF(D27="PBT7",'Base-case'!$K$36,"")&amp;IF(D27="PBT8",'Base-case'!$L$36,"")&amp;IF(D27="PBT9",'Base-case'!$M$36,"")&amp;IF(D27="PBT10",'Base-case'!$N$36,"")&amp;IF(D27="PBT11",'Base-case'!$O$36,"")&amp;IF(D27="PBT12",'Base-case'!$P$36,"")&amp;IF(D27="PBT13",'Base-case'!$Q$36,"")&amp;IF(D27="PBT14",'Base-case'!$R$36,"")&amp;IF(D27="PBT15",'Base-case'!$S$36,"")</f>
        <v/>
      </c>
      <c r="V27" s="117">
        <f t="shared" si="7"/>
        <v>0</v>
      </c>
      <c r="W27" s="178" t="str">
        <f>IF(D27="PBT1",'Base-case'!$E$38,"")&amp;IF(D27="PBT2",'Base-case'!$F$38,"")&amp;IF(D27="PBT3",'Base-case'!$G$38,"")&amp;IF(D27="PBT4",'Base-case'!$H$38,"")&amp;IF(D27="PBT5",'Base-case'!$I$38,"")&amp;IF(D27="PBT6",'Base-case'!$J$38,"")&amp;IF(D27="PBT7",'Base-case'!$K$38,"")&amp;IF(D27="PBT8",'Base-case'!$L$38,"")&amp;IF(D27="PBT9",'Base-case'!$M$38,"")&amp;IF(D27="PBT10",'Base-case'!$N$38,"")&amp;IF(D27="PBT11",'Base-case'!$O$38,"")&amp;IF(D27="PBT12",'Base-case'!$P$38,"")&amp;IF(D27="PBT13",'Base-case'!$Q$38,"")&amp;IF(D27="PBT14",'Base-case'!$R$38,"")&amp;IF(D27="PBT15",'Base-case'!$S$38,"")</f>
        <v/>
      </c>
      <c r="X27" s="117">
        <f t="shared" si="8"/>
        <v>0</v>
      </c>
      <c r="Y27" s="178" t="str">
        <f>IF(D27="PBT1",'Base-case'!$E$40,"")&amp;IF(D27="PBT2",'Base-case'!$F$40,"")&amp;IF(D27="PBT3",'Base-case'!$G$40,"")&amp;IF(D27="PBT4",'Base-case'!$H$40,"")&amp;IF(D27="PBT5",'Base-case'!$I$40,"")&amp;IF(D27="PBT6",'Base-case'!$J$40,"")&amp;IF(D27="PBT7",'Base-case'!$K$40,"")&amp;IF(D27="PBT8",'Base-case'!$L$40,"")&amp;IF(D27="PBT9",'Base-case'!$M$40,"")&amp;IF(D27="PBT10",'Base-case'!$N$40,"")&amp;IF(D27="PBT11",'Base-case'!$O$40,"")&amp;IF(D27="PBT12",'Base-case'!$P$40,"")&amp;IF(D27="PBT13",'Base-case'!$Q$40,"")&amp;IF(D27="PBT14",'Base-case'!$R$40,"")&amp;IF(D27="PBT15",'Base-case'!$S$40,"")</f>
        <v/>
      </c>
      <c r="Z27" s="118">
        <f t="shared" si="9"/>
        <v>0</v>
      </c>
      <c r="AA27" s="180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2"/>
      <c r="AM27" s="180"/>
      <c r="AN27" s="181"/>
      <c r="AO27" s="181"/>
      <c r="AP27" s="181"/>
      <c r="AQ27" s="181"/>
      <c r="AR27" s="181"/>
      <c r="AS27" s="181"/>
      <c r="AT27" s="181"/>
      <c r="AU27" s="182"/>
      <c r="AV27" s="180"/>
      <c r="AW27" s="181"/>
      <c r="AX27" s="181"/>
      <c r="AY27" s="181"/>
      <c r="AZ27" s="181"/>
      <c r="BA27" s="181"/>
      <c r="BB27" s="181"/>
      <c r="BC27" s="181"/>
      <c r="BD27" s="181"/>
      <c r="BE27" s="181"/>
      <c r="BF27" s="182"/>
    </row>
    <row r="28" spans="1:58" ht="15" thickBot="1">
      <c r="A28" s="165">
        <v>23</v>
      </c>
      <c r="B28" s="293" t="str">
        <f>'Rassembler Noms'!G24</f>
        <v/>
      </c>
      <c r="C28" s="293" t="str">
        <f>'Rassembler surface'!G24</f>
        <v/>
      </c>
      <c r="D28" s="306" t="str">
        <f>'Rassembler PBT'!G24</f>
        <v/>
      </c>
      <c r="E28" s="166"/>
      <c r="F28" s="167"/>
      <c r="G28" s="177" t="str">
        <f>IF(D28="PBT1",'Base-case'!$E$4,"")&amp;IF(D28="PBT2",'Base-case'!$F$4,"")&amp;IF(D28="PBT3",'Base-case'!$G$4,"")&amp;IF(D28="PBT4",'Base-case'!$H$4,"")&amp;IF(D28="PBT5",'Base-case'!$I$4,"")&amp;IF(D28="PBT6",'Base-case'!$J$4,"")&amp;IF(D28="PBT7",'Base-case'!$K$4,"")&amp;IF(D28="PBT8",'Base-case'!$L$4,"")&amp;IF(D28="PBT9",'Base-case'!$M$4,"")&amp;IF(D28="PBT10",'Base-case'!$N$4,"")&amp;IF(D28="PBT11",'Base-case'!$O$4,"")&amp;IF(D28="PBT12",'Base-case'!$P$4,"")&amp;IF(D28="PBT13",'Base-case'!$Q$4,"")&amp;IF(D28="PBT14",'Base-case'!$R$4,"")&amp;IF(D28="PBT15",'Base-case'!$S$4,"")</f>
        <v/>
      </c>
      <c r="H28" s="117">
        <f t="shared" si="0"/>
        <v>0</v>
      </c>
      <c r="I28" s="178" t="str">
        <f>IF(D28="PBT1",'Base-case'!$E$14,"")&amp;IF(D28="PBT2",'Base-case'!$F$14,"")&amp;IF(D28="PBT3",'Base-case'!$G$14,"")&amp;IF(D28="PBT4",'Base-case'!$H$14,"")&amp;IF(D28="PBT5",'Base-case'!$I$14,"")&amp;IF(D28="PBT6",'Base-case'!$J$14,"")&amp;IF(D28="PBT7",'Base-case'!$K$14,"")&amp;IF(D28="PBT8",'Base-case'!$L$14,"")&amp;IF(D28="PBT9",'Base-case'!$M$14,"")&amp;IF(D28="PBT10",'Base-case'!$N$14,"")&amp;IF(D28="PBT11",'Base-case'!$O$14,"")&amp;IF(D28="PBT12",'Base-case'!$P$14,"")&amp;IF(D28="PBT13",'Base-case'!$Q$14,"")&amp;IF(D28="PBT14",'Base-case'!$R$14,"")&amp;IF(D28="PBT15",'Base-case'!$S$14,"")</f>
        <v/>
      </c>
      <c r="J28" s="117">
        <f t="shared" si="1"/>
        <v>0</v>
      </c>
      <c r="K28" s="178" t="str">
        <f>IF(D28="PBT1",'Base-case'!$E$16,"")&amp;IF(D28="PBT2",'Base-case'!$F$16,"")&amp;IF(D28="PBT3",'Base-case'!$G$16,"")&amp;IF(D28="PBT4",'Base-case'!$H$16,"")&amp;IF(D28="PBT5",'Base-case'!$I$16,"")&amp;IF(D28="PBT6",'Base-case'!$J$16,"")&amp;IF(D28="PBT7",'Base-case'!$K$16,"")&amp;IF(D28="PBT8",'Base-case'!$L$16,"")&amp;IF(D28="PBT9",'Base-case'!$M$16,"")&amp;IF(D28="PBT10",'Base-case'!$N$16,"")&amp;IF(D28="PBT11",'Base-case'!$O$16,"")&amp;IF(D28="PBT12",'Base-case'!$P$16,"")&amp;IF(D28="PBT13",'Base-case'!$Q$16,"")&amp;IF(D28="PBT14",'Base-case'!$R$16,"")&amp;IF(D28="PBT15",'Base-case'!$S$16,"")</f>
        <v/>
      </c>
      <c r="L28" s="117">
        <f t="shared" si="2"/>
        <v>0</v>
      </c>
      <c r="M28" s="178" t="str">
        <f>IF(D28="PBT1",'Base-case'!$E$18,"")&amp;IF(D28="PBT2",'Base-case'!$F$18,"")&amp;IF(D28="PBT3",'Base-case'!$G$18,"")&amp;IF(D28="PBT4",'Base-case'!$H$18,"")&amp;IF(D28="PBT5",'Base-case'!$I$18,"")&amp;IF(D28="PBT6",'Base-case'!$J$18,"")&amp;IF(D28="PBT7",'Base-case'!$K$18,"")&amp;IF(D28="PBT8",'Base-case'!$L$18,"")&amp;IF(D28="PBT9",'Base-case'!$M$18,"")&amp;IF(D28="PBT10",'Base-case'!$N$18,"")&amp;IF(D28="PBT11",'Base-case'!$O$18,"")&amp;IF(D28="PBT12",'Base-case'!$P$18,"")&amp;IF(D28="PBT13",'Base-case'!$Q$18,"")&amp;IF(D28="PBT14",'Base-case'!$R$18,"")&amp;IF(D28="PBT15",'Base-case'!$S$18,"")</f>
        <v/>
      </c>
      <c r="N28" s="118">
        <f t="shared" si="3"/>
        <v>0</v>
      </c>
      <c r="O28" s="177" t="str">
        <f>IF(D28="PBT1",'Base-case'!$E$21,"")&amp;IF(D28="PBT2",'Base-case'!$F$21,"")&amp;IF(D28="PBT3",'Base-case'!$G$21,"")&amp;IF(D28="PBT4",'Base-case'!$H$21,"")&amp;IF(D28="PBT5",'Base-case'!$I$21,"")&amp;IF(D28="PBT6",'Base-case'!$J$21,"")&amp;IF(D28="PBT7",'Base-case'!$K$21,"")&amp;IF(D28="PBT8",'Base-case'!$L$21,"")&amp;IF(D28="PBT9",'Base-case'!$M$21,"")&amp;IF(D28="PBT10",'Base-case'!$N$21,"")&amp;IF(D28="PBT11",'Base-case'!$O$21,"")&amp;IF(D28="PBT12",'Base-case'!$P$21,"")&amp;IF(D28="PBT13",'Base-case'!$Q$21,"")&amp;IF(D28="PBT14",'Base-case'!$R$21,"")&amp;IF(D28="PBT15",'Base-case'!$S$21,"")</f>
        <v/>
      </c>
      <c r="P28" s="117">
        <f t="shared" si="4"/>
        <v>0</v>
      </c>
      <c r="Q28" s="178" t="str">
        <f>IF(D28="PBT1",'Base-case'!$E$23,"")&amp;IF(D28="PBT2",'Base-case'!$F$23,"")&amp;IF(D28="PBT3",'Base-case'!$G$23,"")&amp;IF(D28="PBT4",'Base-case'!$H$23,"")&amp;IF(D28="PBT5",'Base-case'!$I$23,"")&amp;IF(D28="PBT6",'Base-case'!$J$23,"")&amp;IF(D28="PBT7",'Base-case'!$K$23,"")&amp;IF(D28="PBT8",'Base-case'!$L$23,"")&amp;IF(D28="PBT9",'Base-case'!$M$23,"")&amp;IF(D28="PBT10",'Base-case'!$N$23,"")&amp;IF(D28="PBT11",'Base-case'!$O$23,"")&amp;IF(D28="PBT12",'Base-case'!$P$23,"")&amp;IF(D28="PBT13",'Base-case'!$Q$23,"")&amp;IF(D28="PBT14",'Base-case'!$R$23,"")&amp;IF(D28="PBT15",'Base-case'!$S$23,"")</f>
        <v/>
      </c>
      <c r="R28" s="117">
        <f t="shared" si="5"/>
        <v>0</v>
      </c>
      <c r="S28" s="178" t="str">
        <f>IF(D28="PBT1",'Base-case'!$E$25,"")&amp;IF(D28="PBT2",'Base-case'!$F$25,"")&amp;IF(D28="PBT3",'Base-case'!$G$25,"")&amp;IF(D28="PBT4",'Base-case'!$H$25,"")&amp;IF(D28="PBT5",'Base-case'!$I$25,"")&amp;IF(D28="PBT6",'Base-case'!$J$25,"")&amp;IF(D28="PBT7",'Base-case'!$K$25,"")&amp;IF(D28="PBT8",'Base-case'!$L$25,"")&amp;IF(D28="PBT9",'Base-case'!$M$25,"")&amp;IF(D28="PBT10",'Base-case'!$N$25,"")&amp;IF(D28="PBT11",'Base-case'!$O$25,"")&amp;IF(D28="PBT12",'Base-case'!$P$25,"")&amp;IF(D28="PBT13",'Base-case'!$Q$25,"")&amp;IF(D28="PBT14",'Base-case'!$R$25,"")&amp;IF(D28="PBT15",'Base-case'!$S$25,"")</f>
        <v/>
      </c>
      <c r="T28" s="118">
        <f t="shared" si="6"/>
        <v>0</v>
      </c>
      <c r="U28" s="177" t="str">
        <f>IF(D28="PBT1",'Base-case'!$E$36,"")&amp;IF(D28="PBT2",'Base-case'!$F$36,"")&amp;IF(D28="PBT3",'Base-case'!$G$36,"")&amp;IF(D28="PBT4",'Base-case'!$H$36,"")&amp;IF(D28="PBT5",'Base-case'!$I$36,"")&amp;IF(D28="PBT6",'Base-case'!$J$36,"")&amp;IF(D28="PBT7",'Base-case'!$K$36,"")&amp;IF(D28="PBT8",'Base-case'!$L$36,"")&amp;IF(D28="PBT9",'Base-case'!$M$36,"")&amp;IF(D28="PBT10",'Base-case'!$N$36,"")&amp;IF(D28="PBT11",'Base-case'!$O$36,"")&amp;IF(D28="PBT12",'Base-case'!$P$36,"")&amp;IF(D28="PBT13",'Base-case'!$Q$36,"")&amp;IF(D28="PBT14",'Base-case'!$R$36,"")&amp;IF(D28="PBT15",'Base-case'!$S$36,"")</f>
        <v/>
      </c>
      <c r="V28" s="117">
        <f t="shared" si="7"/>
        <v>0</v>
      </c>
      <c r="W28" s="178" t="str">
        <f>IF(D28="PBT1",'Base-case'!$E$38,"")&amp;IF(D28="PBT2",'Base-case'!$F$38,"")&amp;IF(D28="PBT3",'Base-case'!$G$38,"")&amp;IF(D28="PBT4",'Base-case'!$H$38,"")&amp;IF(D28="PBT5",'Base-case'!$I$38,"")&amp;IF(D28="PBT6",'Base-case'!$J$38,"")&amp;IF(D28="PBT7",'Base-case'!$K$38,"")&amp;IF(D28="PBT8",'Base-case'!$L$38,"")&amp;IF(D28="PBT9",'Base-case'!$M$38,"")&amp;IF(D28="PBT10",'Base-case'!$N$38,"")&amp;IF(D28="PBT11",'Base-case'!$O$38,"")&amp;IF(D28="PBT12",'Base-case'!$P$38,"")&amp;IF(D28="PBT13",'Base-case'!$Q$38,"")&amp;IF(D28="PBT14",'Base-case'!$R$38,"")&amp;IF(D28="PBT15",'Base-case'!$S$38,"")</f>
        <v/>
      </c>
      <c r="X28" s="117">
        <f t="shared" si="8"/>
        <v>0</v>
      </c>
      <c r="Y28" s="178" t="str">
        <f>IF(D28="PBT1",'Base-case'!$E$40,"")&amp;IF(D28="PBT2",'Base-case'!$F$40,"")&amp;IF(D28="PBT3",'Base-case'!$G$40,"")&amp;IF(D28="PBT4",'Base-case'!$H$40,"")&amp;IF(D28="PBT5",'Base-case'!$I$40,"")&amp;IF(D28="PBT6",'Base-case'!$J$40,"")&amp;IF(D28="PBT7",'Base-case'!$K$40,"")&amp;IF(D28="PBT8",'Base-case'!$L$40,"")&amp;IF(D28="PBT9",'Base-case'!$M$40,"")&amp;IF(D28="PBT10",'Base-case'!$N$40,"")&amp;IF(D28="PBT11",'Base-case'!$O$40,"")&amp;IF(D28="PBT12",'Base-case'!$P$40,"")&amp;IF(D28="PBT13",'Base-case'!$Q$40,"")&amp;IF(D28="PBT14",'Base-case'!$R$40,"")&amp;IF(D28="PBT15",'Base-case'!$S$40,"")</f>
        <v/>
      </c>
      <c r="Z28" s="118">
        <f t="shared" si="9"/>
        <v>0</v>
      </c>
      <c r="AA28" s="180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2"/>
      <c r="AM28" s="180"/>
      <c r="AN28" s="181"/>
      <c r="AO28" s="181"/>
      <c r="AP28" s="181"/>
      <c r="AQ28" s="181"/>
      <c r="AR28" s="181"/>
      <c r="AS28" s="181"/>
      <c r="AT28" s="181"/>
      <c r="AU28" s="182"/>
      <c r="AV28" s="180"/>
      <c r="AW28" s="181"/>
      <c r="AX28" s="181"/>
      <c r="AY28" s="181"/>
      <c r="AZ28" s="181"/>
      <c r="BA28" s="181"/>
      <c r="BB28" s="181"/>
      <c r="BC28" s="181"/>
      <c r="BD28" s="181"/>
      <c r="BE28" s="181"/>
      <c r="BF28" s="182"/>
    </row>
    <row r="29" spans="1:58" ht="15" thickBot="1">
      <c r="A29" s="165">
        <v>24</v>
      </c>
      <c r="B29" s="293" t="str">
        <f>'Rassembler Noms'!G25</f>
        <v/>
      </c>
      <c r="C29" s="293" t="str">
        <f>'Rassembler surface'!G25</f>
        <v/>
      </c>
      <c r="D29" s="306" t="str">
        <f>'Rassembler PBT'!G25</f>
        <v/>
      </c>
      <c r="E29" s="166"/>
      <c r="F29" s="167"/>
      <c r="G29" s="177" t="str">
        <f>IF(D29="PBT1",'Base-case'!$E$4,"")&amp;IF(D29="PBT2",'Base-case'!$F$4,"")&amp;IF(D29="PBT3",'Base-case'!$G$4,"")&amp;IF(D29="PBT4",'Base-case'!$H$4,"")&amp;IF(D29="PBT5",'Base-case'!$I$4,"")&amp;IF(D29="PBT6",'Base-case'!$J$4,"")&amp;IF(D29="PBT7",'Base-case'!$K$4,"")&amp;IF(D29="PBT8",'Base-case'!$L$4,"")&amp;IF(D29="PBT9",'Base-case'!$M$4,"")&amp;IF(D29="PBT10",'Base-case'!$N$4,"")&amp;IF(D29="PBT11",'Base-case'!$O$4,"")&amp;IF(D29="PBT12",'Base-case'!$P$4,"")&amp;IF(D29="PBT13",'Base-case'!$Q$4,"")&amp;IF(D29="PBT14",'Base-case'!$R$4,"")&amp;IF(D29="PBT15",'Base-case'!$S$4,"")</f>
        <v/>
      </c>
      <c r="H29" s="117">
        <f t="shared" si="0"/>
        <v>0</v>
      </c>
      <c r="I29" s="178" t="str">
        <f>IF(D29="PBT1",'Base-case'!$E$14,"")&amp;IF(D29="PBT2",'Base-case'!$F$14,"")&amp;IF(D29="PBT3",'Base-case'!$G$14,"")&amp;IF(D29="PBT4",'Base-case'!$H$14,"")&amp;IF(D29="PBT5",'Base-case'!$I$14,"")&amp;IF(D29="PBT6",'Base-case'!$J$14,"")&amp;IF(D29="PBT7",'Base-case'!$K$14,"")&amp;IF(D29="PBT8",'Base-case'!$L$14,"")&amp;IF(D29="PBT9",'Base-case'!$M$14,"")&amp;IF(D29="PBT10",'Base-case'!$N$14,"")&amp;IF(D29="PBT11",'Base-case'!$O$14,"")&amp;IF(D29="PBT12",'Base-case'!$P$14,"")&amp;IF(D29="PBT13",'Base-case'!$Q$14,"")&amp;IF(D29="PBT14",'Base-case'!$R$14,"")&amp;IF(D29="PBT15",'Base-case'!$S$14,"")</f>
        <v/>
      </c>
      <c r="J29" s="117">
        <f t="shared" si="1"/>
        <v>0</v>
      </c>
      <c r="K29" s="178" t="str">
        <f>IF(D29="PBT1",'Base-case'!$E$16,"")&amp;IF(D29="PBT2",'Base-case'!$F$16,"")&amp;IF(D29="PBT3",'Base-case'!$G$16,"")&amp;IF(D29="PBT4",'Base-case'!$H$16,"")&amp;IF(D29="PBT5",'Base-case'!$I$16,"")&amp;IF(D29="PBT6",'Base-case'!$J$16,"")&amp;IF(D29="PBT7",'Base-case'!$K$16,"")&amp;IF(D29="PBT8",'Base-case'!$L$16,"")&amp;IF(D29="PBT9",'Base-case'!$M$16,"")&amp;IF(D29="PBT10",'Base-case'!$N$16,"")&amp;IF(D29="PBT11",'Base-case'!$O$16,"")&amp;IF(D29="PBT12",'Base-case'!$P$16,"")&amp;IF(D29="PBT13",'Base-case'!$Q$16,"")&amp;IF(D29="PBT14",'Base-case'!$R$16,"")&amp;IF(D29="PBT15",'Base-case'!$S$16,"")</f>
        <v/>
      </c>
      <c r="L29" s="117">
        <f t="shared" si="2"/>
        <v>0</v>
      </c>
      <c r="M29" s="178" t="str">
        <f>IF(D29="PBT1",'Base-case'!$E$18,"")&amp;IF(D29="PBT2",'Base-case'!$F$18,"")&amp;IF(D29="PBT3",'Base-case'!$G$18,"")&amp;IF(D29="PBT4",'Base-case'!$H$18,"")&amp;IF(D29="PBT5",'Base-case'!$I$18,"")&amp;IF(D29="PBT6",'Base-case'!$J$18,"")&amp;IF(D29="PBT7",'Base-case'!$K$18,"")&amp;IF(D29="PBT8",'Base-case'!$L$18,"")&amp;IF(D29="PBT9",'Base-case'!$M$18,"")&amp;IF(D29="PBT10",'Base-case'!$N$18,"")&amp;IF(D29="PBT11",'Base-case'!$O$18,"")&amp;IF(D29="PBT12",'Base-case'!$P$18,"")&amp;IF(D29="PBT13",'Base-case'!$Q$18,"")&amp;IF(D29="PBT14",'Base-case'!$R$18,"")&amp;IF(D29="PBT15",'Base-case'!$S$18,"")</f>
        <v/>
      </c>
      <c r="N29" s="118">
        <f t="shared" si="3"/>
        <v>0</v>
      </c>
      <c r="O29" s="177" t="str">
        <f>IF(D29="PBT1",'Base-case'!$E$21,"")&amp;IF(D29="PBT2",'Base-case'!$F$21,"")&amp;IF(D29="PBT3",'Base-case'!$G$21,"")&amp;IF(D29="PBT4",'Base-case'!$H$21,"")&amp;IF(D29="PBT5",'Base-case'!$I$21,"")&amp;IF(D29="PBT6",'Base-case'!$J$21,"")&amp;IF(D29="PBT7",'Base-case'!$K$21,"")&amp;IF(D29="PBT8",'Base-case'!$L$21,"")&amp;IF(D29="PBT9",'Base-case'!$M$21,"")&amp;IF(D29="PBT10",'Base-case'!$N$21,"")&amp;IF(D29="PBT11",'Base-case'!$O$21,"")&amp;IF(D29="PBT12",'Base-case'!$P$21,"")&amp;IF(D29="PBT13",'Base-case'!$Q$21,"")&amp;IF(D29="PBT14",'Base-case'!$R$21,"")&amp;IF(D29="PBT15",'Base-case'!$S$21,"")</f>
        <v/>
      </c>
      <c r="P29" s="117">
        <f t="shared" si="4"/>
        <v>0</v>
      </c>
      <c r="Q29" s="178" t="str">
        <f>IF(D29="PBT1",'Base-case'!$E$23,"")&amp;IF(D29="PBT2",'Base-case'!$F$23,"")&amp;IF(D29="PBT3",'Base-case'!$G$23,"")&amp;IF(D29="PBT4",'Base-case'!$H$23,"")&amp;IF(D29="PBT5",'Base-case'!$I$23,"")&amp;IF(D29="PBT6",'Base-case'!$J$23,"")&amp;IF(D29="PBT7",'Base-case'!$K$23,"")&amp;IF(D29="PBT8",'Base-case'!$L$23,"")&amp;IF(D29="PBT9",'Base-case'!$M$23,"")&amp;IF(D29="PBT10",'Base-case'!$N$23,"")&amp;IF(D29="PBT11",'Base-case'!$O$23,"")&amp;IF(D29="PBT12",'Base-case'!$P$23,"")&amp;IF(D29="PBT13",'Base-case'!$Q$23,"")&amp;IF(D29="PBT14",'Base-case'!$R$23,"")&amp;IF(D29="PBT15",'Base-case'!$S$23,"")</f>
        <v/>
      </c>
      <c r="R29" s="117">
        <f t="shared" si="5"/>
        <v>0</v>
      </c>
      <c r="S29" s="178" t="str">
        <f>IF(D29="PBT1",'Base-case'!$E$25,"")&amp;IF(D29="PBT2",'Base-case'!$F$25,"")&amp;IF(D29="PBT3",'Base-case'!$G$25,"")&amp;IF(D29="PBT4",'Base-case'!$H$25,"")&amp;IF(D29="PBT5",'Base-case'!$I$25,"")&amp;IF(D29="PBT6",'Base-case'!$J$25,"")&amp;IF(D29="PBT7",'Base-case'!$K$25,"")&amp;IF(D29="PBT8",'Base-case'!$L$25,"")&amp;IF(D29="PBT9",'Base-case'!$M$25,"")&amp;IF(D29="PBT10",'Base-case'!$N$25,"")&amp;IF(D29="PBT11",'Base-case'!$O$25,"")&amp;IF(D29="PBT12",'Base-case'!$P$25,"")&amp;IF(D29="PBT13",'Base-case'!$Q$25,"")&amp;IF(D29="PBT14",'Base-case'!$R$25,"")&amp;IF(D29="PBT15",'Base-case'!$S$25,"")</f>
        <v/>
      </c>
      <c r="T29" s="118">
        <f t="shared" si="6"/>
        <v>0</v>
      </c>
      <c r="U29" s="177" t="str">
        <f>IF(D29="PBT1",'Base-case'!$E$36,"")&amp;IF(D29="PBT2",'Base-case'!$F$36,"")&amp;IF(D29="PBT3",'Base-case'!$G$36,"")&amp;IF(D29="PBT4",'Base-case'!$H$36,"")&amp;IF(D29="PBT5",'Base-case'!$I$36,"")&amp;IF(D29="PBT6",'Base-case'!$J$36,"")&amp;IF(D29="PBT7",'Base-case'!$K$36,"")&amp;IF(D29="PBT8",'Base-case'!$L$36,"")&amp;IF(D29="PBT9",'Base-case'!$M$36,"")&amp;IF(D29="PBT10",'Base-case'!$N$36,"")&amp;IF(D29="PBT11",'Base-case'!$O$36,"")&amp;IF(D29="PBT12",'Base-case'!$P$36,"")&amp;IF(D29="PBT13",'Base-case'!$Q$36,"")&amp;IF(D29="PBT14",'Base-case'!$R$36,"")&amp;IF(D29="PBT15",'Base-case'!$S$36,"")</f>
        <v/>
      </c>
      <c r="V29" s="117">
        <f t="shared" si="7"/>
        <v>0</v>
      </c>
      <c r="W29" s="178" t="str">
        <f>IF(D29="PBT1",'Base-case'!$E$38,"")&amp;IF(D29="PBT2",'Base-case'!$F$38,"")&amp;IF(D29="PBT3",'Base-case'!$G$38,"")&amp;IF(D29="PBT4",'Base-case'!$H$38,"")&amp;IF(D29="PBT5",'Base-case'!$I$38,"")&amp;IF(D29="PBT6",'Base-case'!$J$38,"")&amp;IF(D29="PBT7",'Base-case'!$K$38,"")&amp;IF(D29="PBT8",'Base-case'!$L$38,"")&amp;IF(D29="PBT9",'Base-case'!$M$38,"")&amp;IF(D29="PBT10",'Base-case'!$N$38,"")&amp;IF(D29="PBT11",'Base-case'!$O$38,"")&amp;IF(D29="PBT12",'Base-case'!$P$38,"")&amp;IF(D29="PBT13",'Base-case'!$Q$38,"")&amp;IF(D29="PBT14",'Base-case'!$R$38,"")&amp;IF(D29="PBT15",'Base-case'!$S$38,"")</f>
        <v/>
      </c>
      <c r="X29" s="117">
        <f t="shared" si="8"/>
        <v>0</v>
      </c>
      <c r="Y29" s="178" t="str">
        <f>IF(D29="PBT1",'Base-case'!$E$40,"")&amp;IF(D29="PBT2",'Base-case'!$F$40,"")&amp;IF(D29="PBT3",'Base-case'!$G$40,"")&amp;IF(D29="PBT4",'Base-case'!$H$40,"")&amp;IF(D29="PBT5",'Base-case'!$I$40,"")&amp;IF(D29="PBT6",'Base-case'!$J$40,"")&amp;IF(D29="PBT7",'Base-case'!$K$40,"")&amp;IF(D29="PBT8",'Base-case'!$L$40,"")&amp;IF(D29="PBT9",'Base-case'!$M$40,"")&amp;IF(D29="PBT10",'Base-case'!$N$40,"")&amp;IF(D29="PBT11",'Base-case'!$O$40,"")&amp;IF(D29="PBT12",'Base-case'!$P$40,"")&amp;IF(D29="PBT13",'Base-case'!$Q$40,"")&amp;IF(D29="PBT14",'Base-case'!$R$40,"")&amp;IF(D29="PBT15",'Base-case'!$S$40,"")</f>
        <v/>
      </c>
      <c r="Z29" s="118">
        <f t="shared" si="9"/>
        <v>0</v>
      </c>
      <c r="AA29" s="180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2"/>
      <c r="AM29" s="180"/>
      <c r="AN29" s="181"/>
      <c r="AO29" s="181"/>
      <c r="AP29" s="181"/>
      <c r="AQ29" s="181"/>
      <c r="AR29" s="181"/>
      <c r="AS29" s="181"/>
      <c r="AT29" s="181"/>
      <c r="AU29" s="182"/>
      <c r="AV29" s="180"/>
      <c r="AW29" s="181"/>
      <c r="AX29" s="181"/>
      <c r="AY29" s="181"/>
      <c r="AZ29" s="181"/>
      <c r="BA29" s="181"/>
      <c r="BB29" s="181"/>
      <c r="BC29" s="181"/>
      <c r="BD29" s="181"/>
      <c r="BE29" s="181"/>
      <c r="BF29" s="182"/>
    </row>
    <row r="30" spans="1:58" ht="15" thickBot="1">
      <c r="A30" s="165">
        <v>25</v>
      </c>
      <c r="B30" s="293" t="str">
        <f>'Rassembler Noms'!G26</f>
        <v/>
      </c>
      <c r="C30" s="293" t="str">
        <f>'Rassembler surface'!G26</f>
        <v/>
      </c>
      <c r="D30" s="306" t="str">
        <f>'Rassembler PBT'!G26</f>
        <v/>
      </c>
      <c r="E30" s="166"/>
      <c r="F30" s="167"/>
      <c r="G30" s="177" t="str">
        <f>IF(D30="PBT1",'Base-case'!$E$4,"")&amp;IF(D30="PBT2",'Base-case'!$F$4,"")&amp;IF(D30="PBT3",'Base-case'!$G$4,"")&amp;IF(D30="PBT4",'Base-case'!$H$4,"")&amp;IF(D30="PBT5",'Base-case'!$I$4,"")&amp;IF(D30="PBT6",'Base-case'!$J$4,"")&amp;IF(D30="PBT7",'Base-case'!$K$4,"")&amp;IF(D30="PBT8",'Base-case'!$L$4,"")&amp;IF(D30="PBT9",'Base-case'!$M$4,"")&amp;IF(D30="PBT10",'Base-case'!$N$4,"")&amp;IF(D30="PBT11",'Base-case'!$O$4,"")&amp;IF(D30="PBT12",'Base-case'!$P$4,"")&amp;IF(D30="PBT13",'Base-case'!$Q$4,"")&amp;IF(D30="PBT14",'Base-case'!$R$4,"")&amp;IF(D30="PBT15",'Base-case'!$S$4,"")</f>
        <v/>
      </c>
      <c r="H30" s="117">
        <f t="shared" si="0"/>
        <v>0</v>
      </c>
      <c r="I30" s="178" t="str">
        <f>IF(D30="PBT1",'Base-case'!$E$14,"")&amp;IF(D30="PBT2",'Base-case'!$F$14,"")&amp;IF(D30="PBT3",'Base-case'!$G$14,"")&amp;IF(D30="PBT4",'Base-case'!$H$14,"")&amp;IF(D30="PBT5",'Base-case'!$I$14,"")&amp;IF(D30="PBT6",'Base-case'!$J$14,"")&amp;IF(D30="PBT7",'Base-case'!$K$14,"")&amp;IF(D30="PBT8",'Base-case'!$L$14,"")&amp;IF(D30="PBT9",'Base-case'!$M$14,"")&amp;IF(D30="PBT10",'Base-case'!$N$14,"")&amp;IF(D30="PBT11",'Base-case'!$O$14,"")&amp;IF(D30="PBT12",'Base-case'!$P$14,"")&amp;IF(D30="PBT13",'Base-case'!$Q$14,"")&amp;IF(D30="PBT14",'Base-case'!$R$14,"")&amp;IF(D30="PBT15",'Base-case'!$S$14,"")</f>
        <v/>
      </c>
      <c r="J30" s="117">
        <f t="shared" si="1"/>
        <v>0</v>
      </c>
      <c r="K30" s="178" t="str">
        <f>IF(D30="PBT1",'Base-case'!$E$16,"")&amp;IF(D30="PBT2",'Base-case'!$F$16,"")&amp;IF(D30="PBT3",'Base-case'!$G$16,"")&amp;IF(D30="PBT4",'Base-case'!$H$16,"")&amp;IF(D30="PBT5",'Base-case'!$I$16,"")&amp;IF(D30="PBT6",'Base-case'!$J$16,"")&amp;IF(D30="PBT7",'Base-case'!$K$16,"")&amp;IF(D30="PBT8",'Base-case'!$L$16,"")&amp;IF(D30="PBT9",'Base-case'!$M$16,"")&amp;IF(D30="PBT10",'Base-case'!$N$16,"")&amp;IF(D30="PBT11",'Base-case'!$O$16,"")&amp;IF(D30="PBT12",'Base-case'!$P$16,"")&amp;IF(D30="PBT13",'Base-case'!$Q$16,"")&amp;IF(D30="PBT14",'Base-case'!$R$16,"")&amp;IF(D30="PBT15",'Base-case'!$S$16,"")</f>
        <v/>
      </c>
      <c r="L30" s="117">
        <f t="shared" si="2"/>
        <v>0</v>
      </c>
      <c r="M30" s="178" t="str">
        <f>IF(D30="PBT1",'Base-case'!$E$18,"")&amp;IF(D30="PBT2",'Base-case'!$F$18,"")&amp;IF(D30="PBT3",'Base-case'!$G$18,"")&amp;IF(D30="PBT4",'Base-case'!$H$18,"")&amp;IF(D30="PBT5",'Base-case'!$I$18,"")&amp;IF(D30="PBT6",'Base-case'!$J$18,"")&amp;IF(D30="PBT7",'Base-case'!$K$18,"")&amp;IF(D30="PBT8",'Base-case'!$L$18,"")&amp;IF(D30="PBT9",'Base-case'!$M$18,"")&amp;IF(D30="PBT10",'Base-case'!$N$18,"")&amp;IF(D30="PBT11",'Base-case'!$O$18,"")&amp;IF(D30="PBT12",'Base-case'!$P$18,"")&amp;IF(D30="PBT13",'Base-case'!$Q$18,"")&amp;IF(D30="PBT14",'Base-case'!$R$18,"")&amp;IF(D30="PBT15",'Base-case'!$S$18,"")</f>
        <v/>
      </c>
      <c r="N30" s="118">
        <f t="shared" si="3"/>
        <v>0</v>
      </c>
      <c r="O30" s="177" t="str">
        <f>IF(D30="PBT1",'Base-case'!$E$21,"")&amp;IF(D30="PBT2",'Base-case'!$F$21,"")&amp;IF(D30="PBT3",'Base-case'!$G$21,"")&amp;IF(D30="PBT4",'Base-case'!$H$21,"")&amp;IF(D30="PBT5",'Base-case'!$I$21,"")&amp;IF(D30="PBT6",'Base-case'!$J$21,"")&amp;IF(D30="PBT7",'Base-case'!$K$21,"")&amp;IF(D30="PBT8",'Base-case'!$L$21,"")&amp;IF(D30="PBT9",'Base-case'!$M$21,"")&amp;IF(D30="PBT10",'Base-case'!$N$21,"")&amp;IF(D30="PBT11",'Base-case'!$O$21,"")&amp;IF(D30="PBT12",'Base-case'!$P$21,"")&amp;IF(D30="PBT13",'Base-case'!$Q$21,"")&amp;IF(D30="PBT14",'Base-case'!$R$21,"")&amp;IF(D30="PBT15",'Base-case'!$S$21,"")</f>
        <v/>
      </c>
      <c r="P30" s="117">
        <f t="shared" si="4"/>
        <v>0</v>
      </c>
      <c r="Q30" s="178" t="str">
        <f>IF(D30="PBT1",'Base-case'!$E$23,"")&amp;IF(D30="PBT2",'Base-case'!$F$23,"")&amp;IF(D30="PBT3",'Base-case'!$G$23,"")&amp;IF(D30="PBT4",'Base-case'!$H$23,"")&amp;IF(D30="PBT5",'Base-case'!$I$23,"")&amp;IF(D30="PBT6",'Base-case'!$J$23,"")&amp;IF(D30="PBT7",'Base-case'!$K$23,"")&amp;IF(D30="PBT8",'Base-case'!$L$23,"")&amp;IF(D30="PBT9",'Base-case'!$M$23,"")&amp;IF(D30="PBT10",'Base-case'!$N$23,"")&amp;IF(D30="PBT11",'Base-case'!$O$23,"")&amp;IF(D30="PBT12",'Base-case'!$P$23,"")&amp;IF(D30="PBT13",'Base-case'!$Q$23,"")&amp;IF(D30="PBT14",'Base-case'!$R$23,"")&amp;IF(D30="PBT15",'Base-case'!$S$23,"")</f>
        <v/>
      </c>
      <c r="R30" s="117">
        <f t="shared" si="5"/>
        <v>0</v>
      </c>
      <c r="S30" s="178" t="str">
        <f>IF(D30="PBT1",'Base-case'!$E$25,"")&amp;IF(D30="PBT2",'Base-case'!$F$25,"")&amp;IF(D30="PBT3",'Base-case'!$G$25,"")&amp;IF(D30="PBT4",'Base-case'!$H$25,"")&amp;IF(D30="PBT5",'Base-case'!$I$25,"")&amp;IF(D30="PBT6",'Base-case'!$J$25,"")&amp;IF(D30="PBT7",'Base-case'!$K$25,"")&amp;IF(D30="PBT8",'Base-case'!$L$25,"")&amp;IF(D30="PBT9",'Base-case'!$M$25,"")&amp;IF(D30="PBT10",'Base-case'!$N$25,"")&amp;IF(D30="PBT11",'Base-case'!$O$25,"")&amp;IF(D30="PBT12",'Base-case'!$P$25,"")&amp;IF(D30="PBT13",'Base-case'!$Q$25,"")&amp;IF(D30="PBT14",'Base-case'!$R$25,"")&amp;IF(D30="PBT15",'Base-case'!$S$25,"")</f>
        <v/>
      </c>
      <c r="T30" s="118">
        <f t="shared" si="6"/>
        <v>0</v>
      </c>
      <c r="U30" s="177" t="str">
        <f>IF(D30="PBT1",'Base-case'!$E$36,"")&amp;IF(D30="PBT2",'Base-case'!$F$36,"")&amp;IF(D30="PBT3",'Base-case'!$G$36,"")&amp;IF(D30="PBT4",'Base-case'!$H$36,"")&amp;IF(D30="PBT5",'Base-case'!$I$36,"")&amp;IF(D30="PBT6",'Base-case'!$J$36,"")&amp;IF(D30="PBT7",'Base-case'!$K$36,"")&amp;IF(D30="PBT8",'Base-case'!$L$36,"")&amp;IF(D30="PBT9",'Base-case'!$M$36,"")&amp;IF(D30="PBT10",'Base-case'!$N$36,"")&amp;IF(D30="PBT11",'Base-case'!$O$36,"")&amp;IF(D30="PBT12",'Base-case'!$P$36,"")&amp;IF(D30="PBT13",'Base-case'!$Q$36,"")&amp;IF(D30="PBT14",'Base-case'!$R$36,"")&amp;IF(D30="PBT15",'Base-case'!$S$36,"")</f>
        <v/>
      </c>
      <c r="V30" s="117">
        <f t="shared" si="7"/>
        <v>0</v>
      </c>
      <c r="W30" s="178" t="str">
        <f>IF(D30="PBT1",'Base-case'!$E$38,"")&amp;IF(D30="PBT2",'Base-case'!$F$38,"")&amp;IF(D30="PBT3",'Base-case'!$G$38,"")&amp;IF(D30="PBT4",'Base-case'!$H$38,"")&amp;IF(D30="PBT5",'Base-case'!$I$38,"")&amp;IF(D30="PBT6",'Base-case'!$J$38,"")&amp;IF(D30="PBT7",'Base-case'!$K$38,"")&amp;IF(D30="PBT8",'Base-case'!$L$38,"")&amp;IF(D30="PBT9",'Base-case'!$M$38,"")&amp;IF(D30="PBT10",'Base-case'!$N$38,"")&amp;IF(D30="PBT11",'Base-case'!$O$38,"")&amp;IF(D30="PBT12",'Base-case'!$P$38,"")&amp;IF(D30="PBT13",'Base-case'!$Q$38,"")&amp;IF(D30="PBT14",'Base-case'!$R$38,"")&amp;IF(D30="PBT15",'Base-case'!$S$38,"")</f>
        <v/>
      </c>
      <c r="X30" s="117">
        <f t="shared" si="8"/>
        <v>0</v>
      </c>
      <c r="Y30" s="178" t="str">
        <f>IF(D30="PBT1",'Base-case'!$E$40,"")&amp;IF(D30="PBT2",'Base-case'!$F$40,"")&amp;IF(D30="PBT3",'Base-case'!$G$40,"")&amp;IF(D30="PBT4",'Base-case'!$H$40,"")&amp;IF(D30="PBT5",'Base-case'!$I$40,"")&amp;IF(D30="PBT6",'Base-case'!$J$40,"")&amp;IF(D30="PBT7",'Base-case'!$K$40,"")&amp;IF(D30="PBT8",'Base-case'!$L$40,"")&amp;IF(D30="PBT9",'Base-case'!$M$40,"")&amp;IF(D30="PBT10",'Base-case'!$N$40,"")&amp;IF(D30="PBT11",'Base-case'!$O$40,"")&amp;IF(D30="PBT12",'Base-case'!$P$40,"")&amp;IF(D30="PBT13",'Base-case'!$Q$40,"")&amp;IF(D30="PBT14",'Base-case'!$R$40,"")&amp;IF(D30="PBT15",'Base-case'!$S$40,"")</f>
        <v/>
      </c>
      <c r="Z30" s="118">
        <f t="shared" si="9"/>
        <v>0</v>
      </c>
      <c r="AA30" s="180"/>
      <c r="AB30" s="181"/>
      <c r="AC30" s="181"/>
      <c r="AD30" s="181"/>
      <c r="AE30" s="181"/>
      <c r="AF30" s="181"/>
      <c r="AG30" s="181"/>
      <c r="AH30" s="181"/>
      <c r="AI30" s="181"/>
      <c r="AJ30" s="181"/>
      <c r="AK30" s="181"/>
      <c r="AL30" s="182"/>
      <c r="AM30" s="180"/>
      <c r="AN30" s="181"/>
      <c r="AO30" s="181"/>
      <c r="AP30" s="181"/>
      <c r="AQ30" s="181"/>
      <c r="AR30" s="181"/>
      <c r="AS30" s="181"/>
      <c r="AT30" s="181"/>
      <c r="AU30" s="182"/>
      <c r="AV30" s="180"/>
      <c r="AW30" s="181"/>
      <c r="AX30" s="181"/>
      <c r="AY30" s="181"/>
      <c r="AZ30" s="181"/>
      <c r="BA30" s="181"/>
      <c r="BB30" s="181"/>
      <c r="BC30" s="181"/>
      <c r="BD30" s="181"/>
      <c r="BE30" s="181"/>
      <c r="BF30" s="182"/>
    </row>
    <row r="31" spans="1:58" ht="15" thickBot="1">
      <c r="A31" s="165">
        <v>26</v>
      </c>
      <c r="B31" s="293" t="str">
        <f>'Rassembler Noms'!G27</f>
        <v/>
      </c>
      <c r="C31" s="293" t="str">
        <f>'Rassembler surface'!G27</f>
        <v/>
      </c>
      <c r="D31" s="306" t="str">
        <f>'Rassembler PBT'!G27</f>
        <v/>
      </c>
      <c r="E31" s="166"/>
      <c r="F31" s="167"/>
      <c r="G31" s="177" t="str">
        <f>IF(D31="PBT1",'Base-case'!$E$4,"")&amp;IF(D31="PBT2",'Base-case'!$F$4,"")&amp;IF(D31="PBT3",'Base-case'!$G$4,"")&amp;IF(D31="PBT4",'Base-case'!$H$4,"")&amp;IF(D31="PBT5",'Base-case'!$I$4,"")&amp;IF(D31="PBT6",'Base-case'!$J$4,"")&amp;IF(D31="PBT7",'Base-case'!$K$4,"")&amp;IF(D31="PBT8",'Base-case'!$L$4,"")&amp;IF(D31="PBT9",'Base-case'!$M$4,"")&amp;IF(D31="PBT10",'Base-case'!$N$4,"")&amp;IF(D31="PBT11",'Base-case'!$O$4,"")&amp;IF(D31="PBT12",'Base-case'!$P$4,"")&amp;IF(D31="PBT13",'Base-case'!$Q$4,"")&amp;IF(D31="PBT14",'Base-case'!$R$4,"")&amp;IF(D31="PBT15",'Base-case'!$S$4,"")</f>
        <v/>
      </c>
      <c r="H31" s="117">
        <f t="shared" si="0"/>
        <v>0</v>
      </c>
      <c r="I31" s="178" t="str">
        <f>IF(D31="PBT1",'Base-case'!$E$14,"")&amp;IF(D31="PBT2",'Base-case'!$F$14,"")&amp;IF(D31="PBT3",'Base-case'!$G$14,"")&amp;IF(D31="PBT4",'Base-case'!$H$14,"")&amp;IF(D31="PBT5",'Base-case'!$I$14,"")&amp;IF(D31="PBT6",'Base-case'!$J$14,"")&amp;IF(D31="PBT7",'Base-case'!$K$14,"")&amp;IF(D31="PBT8",'Base-case'!$L$14,"")&amp;IF(D31="PBT9",'Base-case'!$M$14,"")&amp;IF(D31="PBT10",'Base-case'!$N$14,"")&amp;IF(D31="PBT11",'Base-case'!$O$14,"")&amp;IF(D31="PBT12",'Base-case'!$P$14,"")&amp;IF(D31="PBT13",'Base-case'!$Q$14,"")&amp;IF(D31="PBT14",'Base-case'!$R$14,"")&amp;IF(D31="PBT15",'Base-case'!$S$14,"")</f>
        <v/>
      </c>
      <c r="J31" s="117">
        <f t="shared" si="1"/>
        <v>0</v>
      </c>
      <c r="K31" s="178" t="str">
        <f>IF(D31="PBT1",'Base-case'!$E$16,"")&amp;IF(D31="PBT2",'Base-case'!$F$16,"")&amp;IF(D31="PBT3",'Base-case'!$G$16,"")&amp;IF(D31="PBT4",'Base-case'!$H$16,"")&amp;IF(D31="PBT5",'Base-case'!$I$16,"")&amp;IF(D31="PBT6",'Base-case'!$J$16,"")&amp;IF(D31="PBT7",'Base-case'!$K$16,"")&amp;IF(D31="PBT8",'Base-case'!$L$16,"")&amp;IF(D31="PBT9",'Base-case'!$M$16,"")&amp;IF(D31="PBT10",'Base-case'!$N$16,"")&amp;IF(D31="PBT11",'Base-case'!$O$16,"")&amp;IF(D31="PBT12",'Base-case'!$P$16,"")&amp;IF(D31="PBT13",'Base-case'!$Q$16,"")&amp;IF(D31="PBT14",'Base-case'!$R$16,"")&amp;IF(D31="PBT15",'Base-case'!$S$16,"")</f>
        <v/>
      </c>
      <c r="L31" s="117">
        <f t="shared" si="2"/>
        <v>0</v>
      </c>
      <c r="M31" s="178" t="str">
        <f>IF(D31="PBT1",'Base-case'!$E$18,"")&amp;IF(D31="PBT2",'Base-case'!$F$18,"")&amp;IF(D31="PBT3",'Base-case'!$G$18,"")&amp;IF(D31="PBT4",'Base-case'!$H$18,"")&amp;IF(D31="PBT5",'Base-case'!$I$18,"")&amp;IF(D31="PBT6",'Base-case'!$J$18,"")&amp;IF(D31="PBT7",'Base-case'!$K$18,"")&amp;IF(D31="PBT8",'Base-case'!$L$18,"")&amp;IF(D31="PBT9",'Base-case'!$M$18,"")&amp;IF(D31="PBT10",'Base-case'!$N$18,"")&amp;IF(D31="PBT11",'Base-case'!$O$18,"")&amp;IF(D31="PBT12",'Base-case'!$P$18,"")&amp;IF(D31="PBT13",'Base-case'!$Q$18,"")&amp;IF(D31="PBT14",'Base-case'!$R$18,"")&amp;IF(D31="PBT15",'Base-case'!$S$18,"")</f>
        <v/>
      </c>
      <c r="N31" s="118">
        <f t="shared" si="3"/>
        <v>0</v>
      </c>
      <c r="O31" s="177" t="str">
        <f>IF(D31="PBT1",'Base-case'!$E$21,"")&amp;IF(D31="PBT2",'Base-case'!$F$21,"")&amp;IF(D31="PBT3",'Base-case'!$G$21,"")&amp;IF(D31="PBT4",'Base-case'!$H$21,"")&amp;IF(D31="PBT5",'Base-case'!$I$21,"")&amp;IF(D31="PBT6",'Base-case'!$J$21,"")&amp;IF(D31="PBT7",'Base-case'!$K$21,"")&amp;IF(D31="PBT8",'Base-case'!$L$21,"")&amp;IF(D31="PBT9",'Base-case'!$M$21,"")&amp;IF(D31="PBT10",'Base-case'!$N$21,"")&amp;IF(D31="PBT11",'Base-case'!$O$21,"")&amp;IF(D31="PBT12",'Base-case'!$P$21,"")&amp;IF(D31="PBT13",'Base-case'!$Q$21,"")&amp;IF(D31="PBT14",'Base-case'!$R$21,"")&amp;IF(D31="PBT15",'Base-case'!$S$21,"")</f>
        <v/>
      </c>
      <c r="P31" s="117">
        <f t="shared" si="4"/>
        <v>0</v>
      </c>
      <c r="Q31" s="178" t="str">
        <f>IF(D31="PBT1",'Base-case'!$E$23,"")&amp;IF(D31="PBT2",'Base-case'!$F$23,"")&amp;IF(D31="PBT3",'Base-case'!$G$23,"")&amp;IF(D31="PBT4",'Base-case'!$H$23,"")&amp;IF(D31="PBT5",'Base-case'!$I$23,"")&amp;IF(D31="PBT6",'Base-case'!$J$23,"")&amp;IF(D31="PBT7",'Base-case'!$K$23,"")&amp;IF(D31="PBT8",'Base-case'!$L$23,"")&amp;IF(D31="PBT9",'Base-case'!$M$23,"")&amp;IF(D31="PBT10",'Base-case'!$N$23,"")&amp;IF(D31="PBT11",'Base-case'!$O$23,"")&amp;IF(D31="PBT12",'Base-case'!$P$23,"")&amp;IF(D31="PBT13",'Base-case'!$Q$23,"")&amp;IF(D31="PBT14",'Base-case'!$R$23,"")&amp;IF(D31="PBT15",'Base-case'!$S$23,"")</f>
        <v/>
      </c>
      <c r="R31" s="117">
        <f t="shared" si="5"/>
        <v>0</v>
      </c>
      <c r="S31" s="178" t="str">
        <f>IF(D31="PBT1",'Base-case'!$E$25,"")&amp;IF(D31="PBT2",'Base-case'!$F$25,"")&amp;IF(D31="PBT3",'Base-case'!$G$25,"")&amp;IF(D31="PBT4",'Base-case'!$H$25,"")&amp;IF(D31="PBT5",'Base-case'!$I$25,"")&amp;IF(D31="PBT6",'Base-case'!$J$25,"")&amp;IF(D31="PBT7",'Base-case'!$K$25,"")&amp;IF(D31="PBT8",'Base-case'!$L$25,"")&amp;IF(D31="PBT9",'Base-case'!$M$25,"")&amp;IF(D31="PBT10",'Base-case'!$N$25,"")&amp;IF(D31="PBT11",'Base-case'!$O$25,"")&amp;IF(D31="PBT12",'Base-case'!$P$25,"")&amp;IF(D31="PBT13",'Base-case'!$Q$25,"")&amp;IF(D31="PBT14",'Base-case'!$R$25,"")&amp;IF(D31="PBT15",'Base-case'!$S$25,"")</f>
        <v/>
      </c>
      <c r="T31" s="118">
        <f t="shared" si="6"/>
        <v>0</v>
      </c>
      <c r="U31" s="177" t="str">
        <f>IF(D31="PBT1",'Base-case'!$E$36,"")&amp;IF(D31="PBT2",'Base-case'!$F$36,"")&amp;IF(D31="PBT3",'Base-case'!$G$36,"")&amp;IF(D31="PBT4",'Base-case'!$H$36,"")&amp;IF(D31="PBT5",'Base-case'!$I$36,"")&amp;IF(D31="PBT6",'Base-case'!$J$36,"")&amp;IF(D31="PBT7",'Base-case'!$K$36,"")&amp;IF(D31="PBT8",'Base-case'!$L$36,"")&amp;IF(D31="PBT9",'Base-case'!$M$36,"")&amp;IF(D31="PBT10",'Base-case'!$N$36,"")&amp;IF(D31="PBT11",'Base-case'!$O$36,"")&amp;IF(D31="PBT12",'Base-case'!$P$36,"")&amp;IF(D31="PBT13",'Base-case'!$Q$36,"")&amp;IF(D31="PBT14",'Base-case'!$R$36,"")&amp;IF(D31="PBT15",'Base-case'!$S$36,"")</f>
        <v/>
      </c>
      <c r="V31" s="117">
        <f t="shared" si="7"/>
        <v>0</v>
      </c>
      <c r="W31" s="178" t="str">
        <f>IF(D31="PBT1",'Base-case'!$E$38,"")&amp;IF(D31="PBT2",'Base-case'!$F$38,"")&amp;IF(D31="PBT3",'Base-case'!$G$38,"")&amp;IF(D31="PBT4",'Base-case'!$H$38,"")&amp;IF(D31="PBT5",'Base-case'!$I$38,"")&amp;IF(D31="PBT6",'Base-case'!$J$38,"")&amp;IF(D31="PBT7",'Base-case'!$K$38,"")&amp;IF(D31="PBT8",'Base-case'!$L$38,"")&amp;IF(D31="PBT9",'Base-case'!$M$38,"")&amp;IF(D31="PBT10",'Base-case'!$N$38,"")&amp;IF(D31="PBT11",'Base-case'!$O$38,"")&amp;IF(D31="PBT12",'Base-case'!$P$38,"")&amp;IF(D31="PBT13",'Base-case'!$Q$38,"")&amp;IF(D31="PBT14",'Base-case'!$R$38,"")&amp;IF(D31="PBT15",'Base-case'!$S$38,"")</f>
        <v/>
      </c>
      <c r="X31" s="117">
        <f t="shared" si="8"/>
        <v>0</v>
      </c>
      <c r="Y31" s="178" t="str">
        <f>IF(D31="PBT1",'Base-case'!$E$40,"")&amp;IF(D31="PBT2",'Base-case'!$F$40,"")&amp;IF(D31="PBT3",'Base-case'!$G$40,"")&amp;IF(D31="PBT4",'Base-case'!$H$40,"")&amp;IF(D31="PBT5",'Base-case'!$I$40,"")&amp;IF(D31="PBT6",'Base-case'!$J$40,"")&amp;IF(D31="PBT7",'Base-case'!$K$40,"")&amp;IF(D31="PBT8",'Base-case'!$L$40,"")&amp;IF(D31="PBT9",'Base-case'!$M$40,"")&amp;IF(D31="PBT10",'Base-case'!$N$40,"")&amp;IF(D31="PBT11",'Base-case'!$O$40,"")&amp;IF(D31="PBT12",'Base-case'!$P$40,"")&amp;IF(D31="PBT13",'Base-case'!$Q$40,"")&amp;IF(D31="PBT14",'Base-case'!$R$40,"")&amp;IF(D31="PBT15",'Base-case'!$S$40,"")</f>
        <v/>
      </c>
      <c r="Z31" s="118">
        <f t="shared" si="9"/>
        <v>0</v>
      </c>
      <c r="AA31" s="180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2"/>
      <c r="AM31" s="180"/>
      <c r="AN31" s="181"/>
      <c r="AO31" s="181"/>
      <c r="AP31" s="181"/>
      <c r="AQ31" s="181"/>
      <c r="AR31" s="181"/>
      <c r="AS31" s="181"/>
      <c r="AT31" s="181"/>
      <c r="AU31" s="182"/>
      <c r="AV31" s="180"/>
      <c r="AW31" s="181"/>
      <c r="AX31" s="181"/>
      <c r="AY31" s="181"/>
      <c r="AZ31" s="181"/>
      <c r="BA31" s="181"/>
      <c r="BB31" s="181"/>
      <c r="BC31" s="181"/>
      <c r="BD31" s="181"/>
      <c r="BE31" s="181"/>
      <c r="BF31" s="182"/>
    </row>
    <row r="32" spans="1:58" ht="15" thickBot="1">
      <c r="A32" s="165">
        <v>27</v>
      </c>
      <c r="B32" s="293" t="str">
        <f>'Rassembler Noms'!G28</f>
        <v/>
      </c>
      <c r="C32" s="293" t="str">
        <f>'Rassembler surface'!G28</f>
        <v/>
      </c>
      <c r="D32" s="306" t="str">
        <f>'Rassembler PBT'!G28</f>
        <v/>
      </c>
      <c r="E32" s="166"/>
      <c r="F32" s="167"/>
      <c r="G32" s="177" t="str">
        <f>IF(D32="PBT1",'Base-case'!$E$4,"")&amp;IF(D32="PBT2",'Base-case'!$F$4,"")&amp;IF(D32="PBT3",'Base-case'!$G$4,"")&amp;IF(D32="PBT4",'Base-case'!$H$4,"")&amp;IF(D32="PBT5",'Base-case'!$I$4,"")&amp;IF(D32="PBT6",'Base-case'!$J$4,"")&amp;IF(D32="PBT7",'Base-case'!$K$4,"")&amp;IF(D32="PBT8",'Base-case'!$L$4,"")&amp;IF(D32="PBT9",'Base-case'!$M$4,"")&amp;IF(D32="PBT10",'Base-case'!$N$4,"")&amp;IF(D32="PBT11",'Base-case'!$O$4,"")&amp;IF(D32="PBT12",'Base-case'!$P$4,"")&amp;IF(D32="PBT13",'Base-case'!$Q$4,"")&amp;IF(D32="PBT14",'Base-case'!$R$4,"")&amp;IF(D32="PBT15",'Base-case'!$S$4,"")</f>
        <v/>
      </c>
      <c r="H32" s="117">
        <f t="shared" si="0"/>
        <v>0</v>
      </c>
      <c r="I32" s="178" t="str">
        <f>IF(D32="PBT1",'Base-case'!$E$14,"")&amp;IF(D32="PBT2",'Base-case'!$F$14,"")&amp;IF(D32="PBT3",'Base-case'!$G$14,"")&amp;IF(D32="PBT4",'Base-case'!$H$14,"")&amp;IF(D32="PBT5",'Base-case'!$I$14,"")&amp;IF(D32="PBT6",'Base-case'!$J$14,"")&amp;IF(D32="PBT7",'Base-case'!$K$14,"")&amp;IF(D32="PBT8",'Base-case'!$L$14,"")&amp;IF(D32="PBT9",'Base-case'!$M$14,"")&amp;IF(D32="PBT10",'Base-case'!$N$14,"")&amp;IF(D32="PBT11",'Base-case'!$O$14,"")&amp;IF(D32="PBT12",'Base-case'!$P$14,"")&amp;IF(D32="PBT13",'Base-case'!$Q$14,"")&amp;IF(D32="PBT14",'Base-case'!$R$14,"")&amp;IF(D32="PBT15",'Base-case'!$S$14,"")</f>
        <v/>
      </c>
      <c r="J32" s="117">
        <f t="shared" si="1"/>
        <v>0</v>
      </c>
      <c r="K32" s="178" t="str">
        <f>IF(D32="PBT1",'Base-case'!$E$16,"")&amp;IF(D32="PBT2",'Base-case'!$F$16,"")&amp;IF(D32="PBT3",'Base-case'!$G$16,"")&amp;IF(D32="PBT4",'Base-case'!$H$16,"")&amp;IF(D32="PBT5",'Base-case'!$I$16,"")&amp;IF(D32="PBT6",'Base-case'!$J$16,"")&amp;IF(D32="PBT7",'Base-case'!$K$16,"")&amp;IF(D32="PBT8",'Base-case'!$L$16,"")&amp;IF(D32="PBT9",'Base-case'!$M$16,"")&amp;IF(D32="PBT10",'Base-case'!$N$16,"")&amp;IF(D32="PBT11",'Base-case'!$O$16,"")&amp;IF(D32="PBT12",'Base-case'!$P$16,"")&amp;IF(D32="PBT13",'Base-case'!$Q$16,"")&amp;IF(D32="PBT14",'Base-case'!$R$16,"")&amp;IF(D32="PBT15",'Base-case'!$S$16,"")</f>
        <v/>
      </c>
      <c r="L32" s="117">
        <f t="shared" si="2"/>
        <v>0</v>
      </c>
      <c r="M32" s="178" t="str">
        <f>IF(D32="PBT1",'Base-case'!$E$18,"")&amp;IF(D32="PBT2",'Base-case'!$F$18,"")&amp;IF(D32="PBT3",'Base-case'!$G$18,"")&amp;IF(D32="PBT4",'Base-case'!$H$18,"")&amp;IF(D32="PBT5",'Base-case'!$I$18,"")&amp;IF(D32="PBT6",'Base-case'!$J$18,"")&amp;IF(D32="PBT7",'Base-case'!$K$18,"")&amp;IF(D32="PBT8",'Base-case'!$L$18,"")&amp;IF(D32="PBT9",'Base-case'!$M$18,"")&amp;IF(D32="PBT10",'Base-case'!$N$18,"")&amp;IF(D32="PBT11",'Base-case'!$O$18,"")&amp;IF(D32="PBT12",'Base-case'!$P$18,"")&amp;IF(D32="PBT13",'Base-case'!$Q$18,"")&amp;IF(D32="PBT14",'Base-case'!$R$18,"")&amp;IF(D32="PBT15",'Base-case'!$S$18,"")</f>
        <v/>
      </c>
      <c r="N32" s="118">
        <f t="shared" si="3"/>
        <v>0</v>
      </c>
      <c r="O32" s="177" t="str">
        <f>IF(D32="PBT1",'Base-case'!$E$21,"")&amp;IF(D32="PBT2",'Base-case'!$F$21,"")&amp;IF(D32="PBT3",'Base-case'!$G$21,"")&amp;IF(D32="PBT4",'Base-case'!$H$21,"")&amp;IF(D32="PBT5",'Base-case'!$I$21,"")&amp;IF(D32="PBT6",'Base-case'!$J$21,"")&amp;IF(D32="PBT7",'Base-case'!$K$21,"")&amp;IF(D32="PBT8",'Base-case'!$L$21,"")&amp;IF(D32="PBT9",'Base-case'!$M$21,"")&amp;IF(D32="PBT10",'Base-case'!$N$21,"")&amp;IF(D32="PBT11",'Base-case'!$O$21,"")&amp;IF(D32="PBT12",'Base-case'!$P$21,"")&amp;IF(D32="PBT13",'Base-case'!$Q$21,"")&amp;IF(D32="PBT14",'Base-case'!$R$21,"")&amp;IF(D32="PBT15",'Base-case'!$S$21,"")</f>
        <v/>
      </c>
      <c r="P32" s="117">
        <f t="shared" si="4"/>
        <v>0</v>
      </c>
      <c r="Q32" s="178" t="str">
        <f>IF(D32="PBT1",'Base-case'!$E$23,"")&amp;IF(D32="PBT2",'Base-case'!$F$23,"")&amp;IF(D32="PBT3",'Base-case'!$G$23,"")&amp;IF(D32="PBT4",'Base-case'!$H$23,"")&amp;IF(D32="PBT5",'Base-case'!$I$23,"")&amp;IF(D32="PBT6",'Base-case'!$J$23,"")&amp;IF(D32="PBT7",'Base-case'!$K$23,"")&amp;IF(D32="PBT8",'Base-case'!$L$23,"")&amp;IF(D32="PBT9",'Base-case'!$M$23,"")&amp;IF(D32="PBT10",'Base-case'!$N$23,"")&amp;IF(D32="PBT11",'Base-case'!$O$23,"")&amp;IF(D32="PBT12",'Base-case'!$P$23,"")&amp;IF(D32="PBT13",'Base-case'!$Q$23,"")&amp;IF(D32="PBT14",'Base-case'!$R$23,"")&amp;IF(D32="PBT15",'Base-case'!$S$23,"")</f>
        <v/>
      </c>
      <c r="R32" s="117">
        <f t="shared" si="5"/>
        <v>0</v>
      </c>
      <c r="S32" s="178" t="str">
        <f>IF(D32="PBT1",'Base-case'!$E$25,"")&amp;IF(D32="PBT2",'Base-case'!$F$25,"")&amp;IF(D32="PBT3",'Base-case'!$G$25,"")&amp;IF(D32="PBT4",'Base-case'!$H$25,"")&amp;IF(D32="PBT5",'Base-case'!$I$25,"")&amp;IF(D32="PBT6",'Base-case'!$J$25,"")&amp;IF(D32="PBT7",'Base-case'!$K$25,"")&amp;IF(D32="PBT8",'Base-case'!$L$25,"")&amp;IF(D32="PBT9",'Base-case'!$M$25,"")&amp;IF(D32="PBT10",'Base-case'!$N$25,"")&amp;IF(D32="PBT11",'Base-case'!$O$25,"")&amp;IF(D32="PBT12",'Base-case'!$P$25,"")&amp;IF(D32="PBT13",'Base-case'!$Q$25,"")&amp;IF(D32="PBT14",'Base-case'!$R$25,"")&amp;IF(D32="PBT15",'Base-case'!$S$25,"")</f>
        <v/>
      </c>
      <c r="T32" s="118">
        <f t="shared" si="6"/>
        <v>0</v>
      </c>
      <c r="U32" s="177" t="str">
        <f>IF(D32="PBT1",'Base-case'!$E$36,"")&amp;IF(D32="PBT2",'Base-case'!$F$36,"")&amp;IF(D32="PBT3",'Base-case'!$G$36,"")&amp;IF(D32="PBT4",'Base-case'!$H$36,"")&amp;IF(D32="PBT5",'Base-case'!$I$36,"")&amp;IF(D32="PBT6",'Base-case'!$J$36,"")&amp;IF(D32="PBT7",'Base-case'!$K$36,"")&amp;IF(D32="PBT8",'Base-case'!$L$36,"")&amp;IF(D32="PBT9",'Base-case'!$M$36,"")&amp;IF(D32="PBT10",'Base-case'!$N$36,"")&amp;IF(D32="PBT11",'Base-case'!$O$36,"")&amp;IF(D32="PBT12",'Base-case'!$P$36,"")&amp;IF(D32="PBT13",'Base-case'!$Q$36,"")&amp;IF(D32="PBT14",'Base-case'!$R$36,"")&amp;IF(D32="PBT15",'Base-case'!$S$36,"")</f>
        <v/>
      </c>
      <c r="V32" s="117">
        <f t="shared" si="7"/>
        <v>0</v>
      </c>
      <c r="W32" s="178" t="str">
        <f>IF(D32="PBT1",'Base-case'!$E$38,"")&amp;IF(D32="PBT2",'Base-case'!$F$38,"")&amp;IF(D32="PBT3",'Base-case'!$G$38,"")&amp;IF(D32="PBT4",'Base-case'!$H$38,"")&amp;IF(D32="PBT5",'Base-case'!$I$38,"")&amp;IF(D32="PBT6",'Base-case'!$J$38,"")&amp;IF(D32="PBT7",'Base-case'!$K$38,"")&amp;IF(D32="PBT8",'Base-case'!$L$38,"")&amp;IF(D32="PBT9",'Base-case'!$M$38,"")&amp;IF(D32="PBT10",'Base-case'!$N$38,"")&amp;IF(D32="PBT11",'Base-case'!$O$38,"")&amp;IF(D32="PBT12",'Base-case'!$P$38,"")&amp;IF(D32="PBT13",'Base-case'!$Q$38,"")&amp;IF(D32="PBT14",'Base-case'!$R$38,"")&amp;IF(D32="PBT15",'Base-case'!$S$38,"")</f>
        <v/>
      </c>
      <c r="X32" s="117">
        <f t="shared" si="8"/>
        <v>0</v>
      </c>
      <c r="Y32" s="178" t="str">
        <f>IF(D32="PBT1",'Base-case'!$E$40,"")&amp;IF(D32="PBT2",'Base-case'!$F$40,"")&amp;IF(D32="PBT3",'Base-case'!$G$40,"")&amp;IF(D32="PBT4",'Base-case'!$H$40,"")&amp;IF(D32="PBT5",'Base-case'!$I$40,"")&amp;IF(D32="PBT6",'Base-case'!$J$40,"")&amp;IF(D32="PBT7",'Base-case'!$K$40,"")&amp;IF(D32="PBT8",'Base-case'!$L$40,"")&amp;IF(D32="PBT9",'Base-case'!$M$40,"")&amp;IF(D32="PBT10",'Base-case'!$N$40,"")&amp;IF(D32="PBT11",'Base-case'!$O$40,"")&amp;IF(D32="PBT12",'Base-case'!$P$40,"")&amp;IF(D32="PBT13",'Base-case'!$Q$40,"")&amp;IF(D32="PBT14",'Base-case'!$R$40,"")&amp;IF(D32="PBT15",'Base-case'!$S$40,"")</f>
        <v/>
      </c>
      <c r="Z32" s="118">
        <f t="shared" si="9"/>
        <v>0</v>
      </c>
      <c r="AA32" s="180"/>
      <c r="AB32" s="181"/>
      <c r="AC32" s="181"/>
      <c r="AD32" s="181"/>
      <c r="AE32" s="181"/>
      <c r="AF32" s="181"/>
      <c r="AG32" s="181"/>
      <c r="AH32" s="181"/>
      <c r="AI32" s="181"/>
      <c r="AJ32" s="181"/>
      <c r="AK32" s="181"/>
      <c r="AL32" s="182"/>
      <c r="AM32" s="180"/>
      <c r="AN32" s="181"/>
      <c r="AO32" s="181"/>
      <c r="AP32" s="181"/>
      <c r="AQ32" s="181"/>
      <c r="AR32" s="181"/>
      <c r="AS32" s="181"/>
      <c r="AT32" s="181"/>
      <c r="AU32" s="182"/>
      <c r="AV32" s="180"/>
      <c r="AW32" s="181"/>
      <c r="AX32" s="181"/>
      <c r="AY32" s="181"/>
      <c r="AZ32" s="181"/>
      <c r="BA32" s="181"/>
      <c r="BB32" s="181"/>
      <c r="BC32" s="181"/>
      <c r="BD32" s="181"/>
      <c r="BE32" s="181"/>
      <c r="BF32" s="182"/>
    </row>
    <row r="33" spans="1:58" ht="15" thickBot="1">
      <c r="A33" s="165">
        <v>28</v>
      </c>
      <c r="B33" s="293" t="str">
        <f>'Rassembler Noms'!G29</f>
        <v/>
      </c>
      <c r="C33" s="293" t="str">
        <f>'Rassembler surface'!G29</f>
        <v/>
      </c>
      <c r="D33" s="306" t="str">
        <f>'Rassembler PBT'!G29</f>
        <v/>
      </c>
      <c r="E33" s="166"/>
      <c r="F33" s="167"/>
      <c r="G33" s="177" t="str">
        <f>IF(D33="PBT1",'Base-case'!$E$4,"")&amp;IF(D33="PBT2",'Base-case'!$F$4,"")&amp;IF(D33="PBT3",'Base-case'!$G$4,"")&amp;IF(D33="PBT4",'Base-case'!$H$4,"")&amp;IF(D33="PBT5",'Base-case'!$I$4,"")&amp;IF(D33="PBT6",'Base-case'!$J$4,"")&amp;IF(D33="PBT7",'Base-case'!$K$4,"")&amp;IF(D33="PBT8",'Base-case'!$L$4,"")&amp;IF(D33="PBT9",'Base-case'!$M$4,"")&amp;IF(D33="PBT10",'Base-case'!$N$4,"")&amp;IF(D33="PBT11",'Base-case'!$O$4,"")&amp;IF(D33="PBT12",'Base-case'!$P$4,"")&amp;IF(D33="PBT13",'Base-case'!$Q$4,"")&amp;IF(D33="PBT14",'Base-case'!$R$4,"")&amp;IF(D33="PBT15",'Base-case'!$S$4,"")</f>
        <v/>
      </c>
      <c r="H33" s="117">
        <f t="shared" si="0"/>
        <v>0</v>
      </c>
      <c r="I33" s="178" t="str">
        <f>IF(D33="PBT1",'Base-case'!$E$14,"")&amp;IF(D33="PBT2",'Base-case'!$F$14,"")&amp;IF(D33="PBT3",'Base-case'!$G$14,"")&amp;IF(D33="PBT4",'Base-case'!$H$14,"")&amp;IF(D33="PBT5",'Base-case'!$I$14,"")&amp;IF(D33="PBT6",'Base-case'!$J$14,"")&amp;IF(D33="PBT7",'Base-case'!$K$14,"")&amp;IF(D33="PBT8",'Base-case'!$L$14,"")&amp;IF(D33="PBT9",'Base-case'!$M$14,"")&amp;IF(D33="PBT10",'Base-case'!$N$14,"")&amp;IF(D33="PBT11",'Base-case'!$O$14,"")&amp;IF(D33="PBT12",'Base-case'!$P$14,"")&amp;IF(D33="PBT13",'Base-case'!$Q$14,"")&amp;IF(D33="PBT14",'Base-case'!$R$14,"")&amp;IF(D33="PBT15",'Base-case'!$S$14,"")</f>
        <v/>
      </c>
      <c r="J33" s="117">
        <f t="shared" si="1"/>
        <v>0</v>
      </c>
      <c r="K33" s="178" t="str">
        <f>IF(D33="PBT1",'Base-case'!$E$16,"")&amp;IF(D33="PBT2",'Base-case'!$F$16,"")&amp;IF(D33="PBT3",'Base-case'!$G$16,"")&amp;IF(D33="PBT4",'Base-case'!$H$16,"")&amp;IF(D33="PBT5",'Base-case'!$I$16,"")&amp;IF(D33="PBT6",'Base-case'!$J$16,"")&amp;IF(D33="PBT7",'Base-case'!$K$16,"")&amp;IF(D33="PBT8",'Base-case'!$L$16,"")&amp;IF(D33="PBT9",'Base-case'!$M$16,"")&amp;IF(D33="PBT10",'Base-case'!$N$16,"")&amp;IF(D33="PBT11",'Base-case'!$O$16,"")&amp;IF(D33="PBT12",'Base-case'!$P$16,"")&amp;IF(D33="PBT13",'Base-case'!$Q$16,"")&amp;IF(D33="PBT14",'Base-case'!$R$16,"")&amp;IF(D33="PBT15",'Base-case'!$S$16,"")</f>
        <v/>
      </c>
      <c r="L33" s="117">
        <f t="shared" si="2"/>
        <v>0</v>
      </c>
      <c r="M33" s="178" t="str">
        <f>IF(D33="PBT1",'Base-case'!$E$18,"")&amp;IF(D33="PBT2",'Base-case'!$F$18,"")&amp;IF(D33="PBT3",'Base-case'!$G$18,"")&amp;IF(D33="PBT4",'Base-case'!$H$18,"")&amp;IF(D33="PBT5",'Base-case'!$I$18,"")&amp;IF(D33="PBT6",'Base-case'!$J$18,"")&amp;IF(D33="PBT7",'Base-case'!$K$18,"")&amp;IF(D33="PBT8",'Base-case'!$L$18,"")&amp;IF(D33="PBT9",'Base-case'!$M$18,"")&amp;IF(D33="PBT10",'Base-case'!$N$18,"")&amp;IF(D33="PBT11",'Base-case'!$O$18,"")&amp;IF(D33="PBT12",'Base-case'!$P$18,"")&amp;IF(D33="PBT13",'Base-case'!$Q$18,"")&amp;IF(D33="PBT14",'Base-case'!$R$18,"")&amp;IF(D33="PBT15",'Base-case'!$S$18,"")</f>
        <v/>
      </c>
      <c r="N33" s="118">
        <f t="shared" si="3"/>
        <v>0</v>
      </c>
      <c r="O33" s="177" t="str">
        <f>IF(D33="PBT1",'Base-case'!$E$21,"")&amp;IF(D33="PBT2",'Base-case'!$F$21,"")&amp;IF(D33="PBT3",'Base-case'!$G$21,"")&amp;IF(D33="PBT4",'Base-case'!$H$21,"")&amp;IF(D33="PBT5",'Base-case'!$I$21,"")&amp;IF(D33="PBT6",'Base-case'!$J$21,"")&amp;IF(D33="PBT7",'Base-case'!$K$21,"")&amp;IF(D33="PBT8",'Base-case'!$L$21,"")&amp;IF(D33="PBT9",'Base-case'!$M$21,"")&amp;IF(D33="PBT10",'Base-case'!$N$21,"")&amp;IF(D33="PBT11",'Base-case'!$O$21,"")&amp;IF(D33="PBT12",'Base-case'!$P$21,"")&amp;IF(D33="PBT13",'Base-case'!$Q$21,"")&amp;IF(D33="PBT14",'Base-case'!$R$21,"")&amp;IF(D33="PBT15",'Base-case'!$S$21,"")</f>
        <v/>
      </c>
      <c r="P33" s="117">
        <f t="shared" si="4"/>
        <v>0</v>
      </c>
      <c r="Q33" s="178" t="str">
        <f>IF(D33="PBT1",'Base-case'!$E$23,"")&amp;IF(D33="PBT2",'Base-case'!$F$23,"")&amp;IF(D33="PBT3",'Base-case'!$G$23,"")&amp;IF(D33="PBT4",'Base-case'!$H$23,"")&amp;IF(D33="PBT5",'Base-case'!$I$23,"")&amp;IF(D33="PBT6",'Base-case'!$J$23,"")&amp;IF(D33="PBT7",'Base-case'!$K$23,"")&amp;IF(D33="PBT8",'Base-case'!$L$23,"")&amp;IF(D33="PBT9",'Base-case'!$M$23,"")&amp;IF(D33="PBT10",'Base-case'!$N$23,"")&amp;IF(D33="PBT11",'Base-case'!$O$23,"")&amp;IF(D33="PBT12",'Base-case'!$P$23,"")&amp;IF(D33="PBT13",'Base-case'!$Q$23,"")&amp;IF(D33="PBT14",'Base-case'!$R$23,"")&amp;IF(D33="PBT15",'Base-case'!$S$23,"")</f>
        <v/>
      </c>
      <c r="R33" s="117">
        <f t="shared" si="5"/>
        <v>0</v>
      </c>
      <c r="S33" s="178" t="str">
        <f>IF(D33="PBT1",'Base-case'!$E$25,"")&amp;IF(D33="PBT2",'Base-case'!$F$25,"")&amp;IF(D33="PBT3",'Base-case'!$G$25,"")&amp;IF(D33="PBT4",'Base-case'!$H$25,"")&amp;IF(D33="PBT5",'Base-case'!$I$25,"")&amp;IF(D33="PBT6",'Base-case'!$J$25,"")&amp;IF(D33="PBT7",'Base-case'!$K$25,"")&amp;IF(D33="PBT8",'Base-case'!$L$25,"")&amp;IF(D33="PBT9",'Base-case'!$M$25,"")&amp;IF(D33="PBT10",'Base-case'!$N$25,"")&amp;IF(D33="PBT11",'Base-case'!$O$25,"")&amp;IF(D33="PBT12",'Base-case'!$P$25,"")&amp;IF(D33="PBT13",'Base-case'!$Q$25,"")&amp;IF(D33="PBT14",'Base-case'!$R$25,"")&amp;IF(D33="PBT15",'Base-case'!$S$25,"")</f>
        <v/>
      </c>
      <c r="T33" s="118">
        <f t="shared" si="6"/>
        <v>0</v>
      </c>
      <c r="U33" s="177" t="str">
        <f>IF(D33="PBT1",'Base-case'!$E$36,"")&amp;IF(D33="PBT2",'Base-case'!$F$36,"")&amp;IF(D33="PBT3",'Base-case'!$G$36,"")&amp;IF(D33="PBT4",'Base-case'!$H$36,"")&amp;IF(D33="PBT5",'Base-case'!$I$36,"")&amp;IF(D33="PBT6",'Base-case'!$J$36,"")&amp;IF(D33="PBT7",'Base-case'!$K$36,"")&amp;IF(D33="PBT8",'Base-case'!$L$36,"")&amp;IF(D33="PBT9",'Base-case'!$M$36,"")&amp;IF(D33="PBT10",'Base-case'!$N$36,"")&amp;IF(D33="PBT11",'Base-case'!$O$36,"")&amp;IF(D33="PBT12",'Base-case'!$P$36,"")&amp;IF(D33="PBT13",'Base-case'!$Q$36,"")&amp;IF(D33="PBT14",'Base-case'!$R$36,"")&amp;IF(D33="PBT15",'Base-case'!$S$36,"")</f>
        <v/>
      </c>
      <c r="V33" s="117">
        <f t="shared" si="7"/>
        <v>0</v>
      </c>
      <c r="W33" s="178" t="str">
        <f>IF(D33="PBT1",'Base-case'!$E$38,"")&amp;IF(D33="PBT2",'Base-case'!$F$38,"")&amp;IF(D33="PBT3",'Base-case'!$G$38,"")&amp;IF(D33="PBT4",'Base-case'!$H$38,"")&amp;IF(D33="PBT5",'Base-case'!$I$38,"")&amp;IF(D33="PBT6",'Base-case'!$J$38,"")&amp;IF(D33="PBT7",'Base-case'!$K$38,"")&amp;IF(D33="PBT8",'Base-case'!$L$38,"")&amp;IF(D33="PBT9",'Base-case'!$M$38,"")&amp;IF(D33="PBT10",'Base-case'!$N$38,"")&amp;IF(D33="PBT11",'Base-case'!$O$38,"")&amp;IF(D33="PBT12",'Base-case'!$P$38,"")&amp;IF(D33="PBT13",'Base-case'!$Q$38,"")&amp;IF(D33="PBT14",'Base-case'!$R$38,"")&amp;IF(D33="PBT15",'Base-case'!$S$38,"")</f>
        <v/>
      </c>
      <c r="X33" s="117">
        <f t="shared" si="8"/>
        <v>0</v>
      </c>
      <c r="Y33" s="178" t="str">
        <f>IF(D33="PBT1",'Base-case'!$E$40,"")&amp;IF(D33="PBT2",'Base-case'!$F$40,"")&amp;IF(D33="PBT3",'Base-case'!$G$40,"")&amp;IF(D33="PBT4",'Base-case'!$H$40,"")&amp;IF(D33="PBT5",'Base-case'!$I$40,"")&amp;IF(D33="PBT6",'Base-case'!$J$40,"")&amp;IF(D33="PBT7",'Base-case'!$K$40,"")&amp;IF(D33="PBT8",'Base-case'!$L$40,"")&amp;IF(D33="PBT9",'Base-case'!$M$40,"")&amp;IF(D33="PBT10",'Base-case'!$N$40,"")&amp;IF(D33="PBT11",'Base-case'!$O$40,"")&amp;IF(D33="PBT12",'Base-case'!$P$40,"")&amp;IF(D33="PBT13",'Base-case'!$Q$40,"")&amp;IF(D33="PBT14",'Base-case'!$R$40,"")&amp;IF(D33="PBT15",'Base-case'!$S$40,"")</f>
        <v/>
      </c>
      <c r="Z33" s="118">
        <f t="shared" si="9"/>
        <v>0</v>
      </c>
      <c r="AA33" s="180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2"/>
      <c r="AM33" s="180"/>
      <c r="AN33" s="181"/>
      <c r="AO33" s="181"/>
      <c r="AP33" s="181"/>
      <c r="AQ33" s="181"/>
      <c r="AR33" s="181"/>
      <c r="AS33" s="181"/>
      <c r="AT33" s="181"/>
      <c r="AU33" s="182"/>
      <c r="AV33" s="180"/>
      <c r="AW33" s="181"/>
      <c r="AX33" s="181"/>
      <c r="AY33" s="181"/>
      <c r="AZ33" s="181"/>
      <c r="BA33" s="181"/>
      <c r="BB33" s="181"/>
      <c r="BC33" s="181"/>
      <c r="BD33" s="181"/>
      <c r="BE33" s="181"/>
      <c r="BF33" s="182"/>
    </row>
    <row r="34" spans="1:58" ht="15" thickBot="1">
      <c r="A34" s="165">
        <v>29</v>
      </c>
      <c r="B34" s="293" t="str">
        <f>'Rassembler Noms'!G30</f>
        <v/>
      </c>
      <c r="C34" s="293" t="str">
        <f>'Rassembler surface'!G30</f>
        <v/>
      </c>
      <c r="D34" s="306" t="str">
        <f>'Rassembler PBT'!G30</f>
        <v/>
      </c>
      <c r="E34" s="166"/>
      <c r="F34" s="167"/>
      <c r="G34" s="177" t="str">
        <f>IF(D34="PBT1",'Base-case'!$E$4,"")&amp;IF(D34="PBT2",'Base-case'!$F$4,"")&amp;IF(D34="PBT3",'Base-case'!$G$4,"")&amp;IF(D34="PBT4",'Base-case'!$H$4,"")&amp;IF(D34="PBT5",'Base-case'!$I$4,"")&amp;IF(D34="PBT6",'Base-case'!$J$4,"")&amp;IF(D34="PBT7",'Base-case'!$K$4,"")&amp;IF(D34="PBT8",'Base-case'!$L$4,"")&amp;IF(D34="PBT9",'Base-case'!$M$4,"")&amp;IF(D34="PBT10",'Base-case'!$N$4,"")&amp;IF(D34="PBT11",'Base-case'!$O$4,"")&amp;IF(D34="PBT12",'Base-case'!$P$4,"")&amp;IF(D34="PBT13",'Base-case'!$Q$4,"")&amp;IF(D34="PBT14",'Base-case'!$R$4,"")&amp;IF(D34="PBT15",'Base-case'!$S$4,"")</f>
        <v/>
      </c>
      <c r="H34" s="117">
        <f t="shared" si="0"/>
        <v>0</v>
      </c>
      <c r="I34" s="178" t="str">
        <f>IF(D34="PBT1",'Base-case'!$E$14,"")&amp;IF(D34="PBT2",'Base-case'!$F$14,"")&amp;IF(D34="PBT3",'Base-case'!$G$14,"")&amp;IF(D34="PBT4",'Base-case'!$H$14,"")&amp;IF(D34="PBT5",'Base-case'!$I$14,"")&amp;IF(D34="PBT6",'Base-case'!$J$14,"")&amp;IF(D34="PBT7",'Base-case'!$K$14,"")&amp;IF(D34="PBT8",'Base-case'!$L$14,"")&amp;IF(D34="PBT9",'Base-case'!$M$14,"")&amp;IF(D34="PBT10",'Base-case'!$N$14,"")&amp;IF(D34="PBT11",'Base-case'!$O$14,"")&amp;IF(D34="PBT12",'Base-case'!$P$14,"")&amp;IF(D34="PBT13",'Base-case'!$Q$14,"")&amp;IF(D34="PBT14",'Base-case'!$R$14,"")&amp;IF(D34="PBT15",'Base-case'!$S$14,"")</f>
        <v/>
      </c>
      <c r="J34" s="117">
        <f t="shared" si="1"/>
        <v>0</v>
      </c>
      <c r="K34" s="178" t="str">
        <f>IF(D34="PBT1",'Base-case'!$E$16,"")&amp;IF(D34="PBT2",'Base-case'!$F$16,"")&amp;IF(D34="PBT3",'Base-case'!$G$16,"")&amp;IF(D34="PBT4",'Base-case'!$H$16,"")&amp;IF(D34="PBT5",'Base-case'!$I$16,"")&amp;IF(D34="PBT6",'Base-case'!$J$16,"")&amp;IF(D34="PBT7",'Base-case'!$K$16,"")&amp;IF(D34="PBT8",'Base-case'!$L$16,"")&amp;IF(D34="PBT9",'Base-case'!$M$16,"")&amp;IF(D34="PBT10",'Base-case'!$N$16,"")&amp;IF(D34="PBT11",'Base-case'!$O$16,"")&amp;IF(D34="PBT12",'Base-case'!$P$16,"")&amp;IF(D34="PBT13",'Base-case'!$Q$16,"")&amp;IF(D34="PBT14",'Base-case'!$R$16,"")&amp;IF(D34="PBT15",'Base-case'!$S$16,"")</f>
        <v/>
      </c>
      <c r="L34" s="117">
        <f t="shared" si="2"/>
        <v>0</v>
      </c>
      <c r="M34" s="178" t="str">
        <f>IF(D34="PBT1",'Base-case'!$E$18,"")&amp;IF(D34="PBT2",'Base-case'!$F$18,"")&amp;IF(D34="PBT3",'Base-case'!$G$18,"")&amp;IF(D34="PBT4",'Base-case'!$H$18,"")&amp;IF(D34="PBT5",'Base-case'!$I$18,"")&amp;IF(D34="PBT6",'Base-case'!$J$18,"")&amp;IF(D34="PBT7",'Base-case'!$K$18,"")&amp;IF(D34="PBT8",'Base-case'!$L$18,"")&amp;IF(D34="PBT9",'Base-case'!$M$18,"")&amp;IF(D34="PBT10",'Base-case'!$N$18,"")&amp;IF(D34="PBT11",'Base-case'!$O$18,"")&amp;IF(D34="PBT12",'Base-case'!$P$18,"")&amp;IF(D34="PBT13",'Base-case'!$Q$18,"")&amp;IF(D34="PBT14",'Base-case'!$R$18,"")&amp;IF(D34="PBT15",'Base-case'!$S$18,"")</f>
        <v/>
      </c>
      <c r="N34" s="118">
        <f t="shared" si="3"/>
        <v>0</v>
      </c>
      <c r="O34" s="177" t="str">
        <f>IF(D34="PBT1",'Base-case'!$E$21,"")&amp;IF(D34="PBT2",'Base-case'!$F$21,"")&amp;IF(D34="PBT3",'Base-case'!$G$21,"")&amp;IF(D34="PBT4",'Base-case'!$H$21,"")&amp;IF(D34="PBT5",'Base-case'!$I$21,"")&amp;IF(D34="PBT6",'Base-case'!$J$21,"")&amp;IF(D34="PBT7",'Base-case'!$K$21,"")&amp;IF(D34="PBT8",'Base-case'!$L$21,"")&amp;IF(D34="PBT9",'Base-case'!$M$21,"")&amp;IF(D34="PBT10",'Base-case'!$N$21,"")&amp;IF(D34="PBT11",'Base-case'!$O$21,"")&amp;IF(D34="PBT12",'Base-case'!$P$21,"")&amp;IF(D34="PBT13",'Base-case'!$Q$21,"")&amp;IF(D34="PBT14",'Base-case'!$R$21,"")&amp;IF(D34="PBT15",'Base-case'!$S$21,"")</f>
        <v/>
      </c>
      <c r="P34" s="117">
        <f t="shared" si="4"/>
        <v>0</v>
      </c>
      <c r="Q34" s="178" t="str">
        <f>IF(D34="PBT1",'Base-case'!$E$23,"")&amp;IF(D34="PBT2",'Base-case'!$F$23,"")&amp;IF(D34="PBT3",'Base-case'!$G$23,"")&amp;IF(D34="PBT4",'Base-case'!$H$23,"")&amp;IF(D34="PBT5",'Base-case'!$I$23,"")&amp;IF(D34="PBT6",'Base-case'!$J$23,"")&amp;IF(D34="PBT7",'Base-case'!$K$23,"")&amp;IF(D34="PBT8",'Base-case'!$L$23,"")&amp;IF(D34="PBT9",'Base-case'!$M$23,"")&amp;IF(D34="PBT10",'Base-case'!$N$23,"")&amp;IF(D34="PBT11",'Base-case'!$O$23,"")&amp;IF(D34="PBT12",'Base-case'!$P$23,"")&amp;IF(D34="PBT13",'Base-case'!$Q$23,"")&amp;IF(D34="PBT14",'Base-case'!$R$23,"")&amp;IF(D34="PBT15",'Base-case'!$S$23,"")</f>
        <v/>
      </c>
      <c r="R34" s="117">
        <f t="shared" si="5"/>
        <v>0</v>
      </c>
      <c r="S34" s="178" t="str">
        <f>IF(D34="PBT1",'Base-case'!$E$25,"")&amp;IF(D34="PBT2",'Base-case'!$F$25,"")&amp;IF(D34="PBT3",'Base-case'!$G$25,"")&amp;IF(D34="PBT4",'Base-case'!$H$25,"")&amp;IF(D34="PBT5",'Base-case'!$I$25,"")&amp;IF(D34="PBT6",'Base-case'!$J$25,"")&amp;IF(D34="PBT7",'Base-case'!$K$25,"")&amp;IF(D34="PBT8",'Base-case'!$L$25,"")&amp;IF(D34="PBT9",'Base-case'!$M$25,"")&amp;IF(D34="PBT10",'Base-case'!$N$25,"")&amp;IF(D34="PBT11",'Base-case'!$O$25,"")&amp;IF(D34="PBT12",'Base-case'!$P$25,"")&amp;IF(D34="PBT13",'Base-case'!$Q$25,"")&amp;IF(D34="PBT14",'Base-case'!$R$25,"")&amp;IF(D34="PBT15",'Base-case'!$S$25,"")</f>
        <v/>
      </c>
      <c r="T34" s="118">
        <f t="shared" si="6"/>
        <v>0</v>
      </c>
      <c r="U34" s="177" t="str">
        <f>IF(D34="PBT1",'Base-case'!$E$36,"")&amp;IF(D34="PBT2",'Base-case'!$F$36,"")&amp;IF(D34="PBT3",'Base-case'!$G$36,"")&amp;IF(D34="PBT4",'Base-case'!$H$36,"")&amp;IF(D34="PBT5",'Base-case'!$I$36,"")&amp;IF(D34="PBT6",'Base-case'!$J$36,"")&amp;IF(D34="PBT7",'Base-case'!$K$36,"")&amp;IF(D34="PBT8",'Base-case'!$L$36,"")&amp;IF(D34="PBT9",'Base-case'!$M$36,"")&amp;IF(D34="PBT10",'Base-case'!$N$36,"")&amp;IF(D34="PBT11",'Base-case'!$O$36,"")&amp;IF(D34="PBT12",'Base-case'!$P$36,"")&amp;IF(D34="PBT13",'Base-case'!$Q$36,"")&amp;IF(D34="PBT14",'Base-case'!$R$36,"")&amp;IF(D34="PBT15",'Base-case'!$S$36,"")</f>
        <v/>
      </c>
      <c r="V34" s="117">
        <f t="shared" si="7"/>
        <v>0</v>
      </c>
      <c r="W34" s="178" t="str">
        <f>IF(D34="PBT1",'Base-case'!$E$38,"")&amp;IF(D34="PBT2",'Base-case'!$F$38,"")&amp;IF(D34="PBT3",'Base-case'!$G$38,"")&amp;IF(D34="PBT4",'Base-case'!$H$38,"")&amp;IF(D34="PBT5",'Base-case'!$I$38,"")&amp;IF(D34="PBT6",'Base-case'!$J$38,"")&amp;IF(D34="PBT7",'Base-case'!$K$38,"")&amp;IF(D34="PBT8",'Base-case'!$L$38,"")&amp;IF(D34="PBT9",'Base-case'!$M$38,"")&amp;IF(D34="PBT10",'Base-case'!$N$38,"")&amp;IF(D34="PBT11",'Base-case'!$O$38,"")&amp;IF(D34="PBT12",'Base-case'!$P$38,"")&amp;IF(D34="PBT13",'Base-case'!$Q$38,"")&amp;IF(D34="PBT14",'Base-case'!$R$38,"")&amp;IF(D34="PBT15",'Base-case'!$S$38,"")</f>
        <v/>
      </c>
      <c r="X34" s="117">
        <f t="shared" si="8"/>
        <v>0</v>
      </c>
      <c r="Y34" s="178" t="str">
        <f>IF(D34="PBT1",'Base-case'!$E$40,"")&amp;IF(D34="PBT2",'Base-case'!$F$40,"")&amp;IF(D34="PBT3",'Base-case'!$G$40,"")&amp;IF(D34="PBT4",'Base-case'!$H$40,"")&amp;IF(D34="PBT5",'Base-case'!$I$40,"")&amp;IF(D34="PBT6",'Base-case'!$J$40,"")&amp;IF(D34="PBT7",'Base-case'!$K$40,"")&amp;IF(D34="PBT8",'Base-case'!$L$40,"")&amp;IF(D34="PBT9",'Base-case'!$M$40,"")&amp;IF(D34="PBT10",'Base-case'!$N$40,"")&amp;IF(D34="PBT11",'Base-case'!$O$40,"")&amp;IF(D34="PBT12",'Base-case'!$P$40,"")&amp;IF(D34="PBT13",'Base-case'!$Q$40,"")&amp;IF(D34="PBT14",'Base-case'!$R$40,"")&amp;IF(D34="PBT15",'Base-case'!$S$40,"")</f>
        <v/>
      </c>
      <c r="Z34" s="118">
        <f t="shared" si="9"/>
        <v>0</v>
      </c>
      <c r="AA34" s="180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2"/>
      <c r="AM34" s="180"/>
      <c r="AN34" s="181"/>
      <c r="AO34" s="181"/>
      <c r="AP34" s="181"/>
      <c r="AQ34" s="181"/>
      <c r="AR34" s="181"/>
      <c r="AS34" s="181"/>
      <c r="AT34" s="181"/>
      <c r="AU34" s="182"/>
      <c r="AV34" s="180"/>
      <c r="AW34" s="181"/>
      <c r="AX34" s="181"/>
      <c r="AY34" s="181"/>
      <c r="AZ34" s="181"/>
      <c r="BA34" s="181"/>
      <c r="BB34" s="181"/>
      <c r="BC34" s="181"/>
      <c r="BD34" s="181"/>
      <c r="BE34" s="181"/>
      <c r="BF34" s="182"/>
    </row>
    <row r="35" spans="1:58" ht="15" thickBot="1">
      <c r="A35" s="165">
        <v>30</v>
      </c>
      <c r="B35" s="293" t="str">
        <f>'Rassembler Noms'!G31</f>
        <v/>
      </c>
      <c r="C35" s="293" t="str">
        <f>'Rassembler surface'!G31</f>
        <v/>
      </c>
      <c r="D35" s="306" t="str">
        <f>'Rassembler PBT'!G31</f>
        <v/>
      </c>
      <c r="E35" s="166"/>
      <c r="F35" s="167"/>
      <c r="G35" s="177" t="str">
        <f>IF(D35="PBT1",'Base-case'!$E$4,"")&amp;IF(D35="PBT2",'Base-case'!$F$4,"")&amp;IF(D35="PBT3",'Base-case'!$G$4,"")&amp;IF(D35="PBT4",'Base-case'!$H$4,"")&amp;IF(D35="PBT5",'Base-case'!$I$4,"")&amp;IF(D35="PBT6",'Base-case'!$J$4,"")&amp;IF(D35="PBT7",'Base-case'!$K$4,"")&amp;IF(D35="PBT8",'Base-case'!$L$4,"")&amp;IF(D35="PBT9",'Base-case'!$M$4,"")&amp;IF(D35="PBT10",'Base-case'!$N$4,"")&amp;IF(D35="PBT11",'Base-case'!$O$4,"")&amp;IF(D35="PBT12",'Base-case'!$P$4,"")&amp;IF(D35="PBT13",'Base-case'!$Q$4,"")&amp;IF(D35="PBT14",'Base-case'!$R$4,"")&amp;IF(D35="PBT15",'Base-case'!$S$4,"")</f>
        <v/>
      </c>
      <c r="H35" s="117">
        <f t="shared" si="0"/>
        <v>0</v>
      </c>
      <c r="I35" s="178" t="str">
        <f>IF(D35="PBT1",'Base-case'!$E$14,"")&amp;IF(D35="PBT2",'Base-case'!$F$14,"")&amp;IF(D35="PBT3",'Base-case'!$G$14,"")&amp;IF(D35="PBT4",'Base-case'!$H$14,"")&amp;IF(D35="PBT5",'Base-case'!$I$14,"")&amp;IF(D35="PBT6",'Base-case'!$J$14,"")&amp;IF(D35="PBT7",'Base-case'!$K$14,"")&amp;IF(D35="PBT8",'Base-case'!$L$14,"")&amp;IF(D35="PBT9",'Base-case'!$M$14,"")&amp;IF(D35="PBT10",'Base-case'!$N$14,"")&amp;IF(D35="PBT11",'Base-case'!$O$14,"")&amp;IF(D35="PBT12",'Base-case'!$P$14,"")&amp;IF(D35="PBT13",'Base-case'!$Q$14,"")&amp;IF(D35="PBT14",'Base-case'!$R$14,"")&amp;IF(D35="PBT15",'Base-case'!$S$14,"")</f>
        <v/>
      </c>
      <c r="J35" s="117">
        <f t="shared" si="1"/>
        <v>0</v>
      </c>
      <c r="K35" s="178" t="str">
        <f>IF(D35="PBT1",'Base-case'!$E$16,"")&amp;IF(D35="PBT2",'Base-case'!$F$16,"")&amp;IF(D35="PBT3",'Base-case'!$G$16,"")&amp;IF(D35="PBT4",'Base-case'!$H$16,"")&amp;IF(D35="PBT5",'Base-case'!$I$16,"")&amp;IF(D35="PBT6",'Base-case'!$J$16,"")&amp;IF(D35="PBT7",'Base-case'!$K$16,"")&amp;IF(D35="PBT8",'Base-case'!$L$16,"")&amp;IF(D35="PBT9",'Base-case'!$M$16,"")&amp;IF(D35="PBT10",'Base-case'!$N$16,"")&amp;IF(D35="PBT11",'Base-case'!$O$16,"")&amp;IF(D35="PBT12",'Base-case'!$P$16,"")&amp;IF(D35="PBT13",'Base-case'!$Q$16,"")&amp;IF(D35="PBT14",'Base-case'!$R$16,"")&amp;IF(D35="PBT15",'Base-case'!$S$16,"")</f>
        <v/>
      </c>
      <c r="L35" s="117">
        <f t="shared" si="2"/>
        <v>0</v>
      </c>
      <c r="M35" s="178" t="str">
        <f>IF(D35="PBT1",'Base-case'!$E$18,"")&amp;IF(D35="PBT2",'Base-case'!$F$18,"")&amp;IF(D35="PBT3",'Base-case'!$G$18,"")&amp;IF(D35="PBT4",'Base-case'!$H$18,"")&amp;IF(D35="PBT5",'Base-case'!$I$18,"")&amp;IF(D35="PBT6",'Base-case'!$J$18,"")&amp;IF(D35="PBT7",'Base-case'!$K$18,"")&amp;IF(D35="PBT8",'Base-case'!$L$18,"")&amp;IF(D35="PBT9",'Base-case'!$M$18,"")&amp;IF(D35="PBT10",'Base-case'!$N$18,"")&amp;IF(D35="PBT11",'Base-case'!$O$18,"")&amp;IF(D35="PBT12",'Base-case'!$P$18,"")&amp;IF(D35="PBT13",'Base-case'!$Q$18,"")&amp;IF(D35="PBT14",'Base-case'!$R$18,"")&amp;IF(D35="PBT15",'Base-case'!$S$18,"")</f>
        <v/>
      </c>
      <c r="N35" s="118">
        <f t="shared" si="3"/>
        <v>0</v>
      </c>
      <c r="O35" s="177" t="str">
        <f>IF(D35="PBT1",'Base-case'!$E$21,"")&amp;IF(D35="PBT2",'Base-case'!$F$21,"")&amp;IF(D35="PBT3",'Base-case'!$G$21,"")&amp;IF(D35="PBT4",'Base-case'!$H$21,"")&amp;IF(D35="PBT5",'Base-case'!$I$21,"")&amp;IF(D35="PBT6",'Base-case'!$J$21,"")&amp;IF(D35="PBT7",'Base-case'!$K$21,"")&amp;IF(D35="PBT8",'Base-case'!$L$21,"")&amp;IF(D35="PBT9",'Base-case'!$M$21,"")&amp;IF(D35="PBT10",'Base-case'!$N$21,"")&amp;IF(D35="PBT11",'Base-case'!$O$21,"")&amp;IF(D35="PBT12",'Base-case'!$P$21,"")&amp;IF(D35="PBT13",'Base-case'!$Q$21,"")&amp;IF(D35="PBT14",'Base-case'!$R$21,"")&amp;IF(D35="PBT15",'Base-case'!$S$21,"")</f>
        <v/>
      </c>
      <c r="P35" s="117">
        <f t="shared" si="4"/>
        <v>0</v>
      </c>
      <c r="Q35" s="178" t="str">
        <f>IF(D35="PBT1",'Base-case'!$E$23,"")&amp;IF(D35="PBT2",'Base-case'!$F$23,"")&amp;IF(D35="PBT3",'Base-case'!$G$23,"")&amp;IF(D35="PBT4",'Base-case'!$H$23,"")&amp;IF(D35="PBT5",'Base-case'!$I$23,"")&amp;IF(D35="PBT6",'Base-case'!$J$23,"")&amp;IF(D35="PBT7",'Base-case'!$K$23,"")&amp;IF(D35="PBT8",'Base-case'!$L$23,"")&amp;IF(D35="PBT9",'Base-case'!$M$23,"")&amp;IF(D35="PBT10",'Base-case'!$N$23,"")&amp;IF(D35="PBT11",'Base-case'!$O$23,"")&amp;IF(D35="PBT12",'Base-case'!$P$23,"")&amp;IF(D35="PBT13",'Base-case'!$Q$23,"")&amp;IF(D35="PBT14",'Base-case'!$R$23,"")&amp;IF(D35="PBT15",'Base-case'!$S$23,"")</f>
        <v/>
      </c>
      <c r="R35" s="117">
        <f t="shared" si="5"/>
        <v>0</v>
      </c>
      <c r="S35" s="178" t="str">
        <f>IF(D35="PBT1",'Base-case'!$E$25,"")&amp;IF(D35="PBT2",'Base-case'!$F$25,"")&amp;IF(D35="PBT3",'Base-case'!$G$25,"")&amp;IF(D35="PBT4",'Base-case'!$H$25,"")&amp;IF(D35="PBT5",'Base-case'!$I$25,"")&amp;IF(D35="PBT6",'Base-case'!$J$25,"")&amp;IF(D35="PBT7",'Base-case'!$K$25,"")&amp;IF(D35="PBT8",'Base-case'!$L$25,"")&amp;IF(D35="PBT9",'Base-case'!$M$25,"")&amp;IF(D35="PBT10",'Base-case'!$N$25,"")&amp;IF(D35="PBT11",'Base-case'!$O$25,"")&amp;IF(D35="PBT12",'Base-case'!$P$25,"")&amp;IF(D35="PBT13",'Base-case'!$Q$25,"")&amp;IF(D35="PBT14",'Base-case'!$R$25,"")&amp;IF(D35="PBT15",'Base-case'!$S$25,"")</f>
        <v/>
      </c>
      <c r="T35" s="118">
        <f t="shared" si="6"/>
        <v>0</v>
      </c>
      <c r="U35" s="177" t="str">
        <f>IF(D35="PBT1",'Base-case'!$E$36,"")&amp;IF(D35="PBT2",'Base-case'!$F$36,"")&amp;IF(D35="PBT3",'Base-case'!$G$36,"")&amp;IF(D35="PBT4",'Base-case'!$H$36,"")&amp;IF(D35="PBT5",'Base-case'!$I$36,"")&amp;IF(D35="PBT6",'Base-case'!$J$36,"")&amp;IF(D35="PBT7",'Base-case'!$K$36,"")&amp;IF(D35="PBT8",'Base-case'!$L$36,"")&amp;IF(D35="PBT9",'Base-case'!$M$36,"")&amp;IF(D35="PBT10",'Base-case'!$N$36,"")&amp;IF(D35="PBT11",'Base-case'!$O$36,"")&amp;IF(D35="PBT12",'Base-case'!$P$36,"")&amp;IF(D35="PBT13",'Base-case'!$Q$36,"")&amp;IF(D35="PBT14",'Base-case'!$R$36,"")&amp;IF(D35="PBT15",'Base-case'!$S$36,"")</f>
        <v/>
      </c>
      <c r="V35" s="117">
        <f t="shared" si="7"/>
        <v>0</v>
      </c>
      <c r="W35" s="178" t="str">
        <f>IF(D35="PBT1",'Base-case'!$E$38,"")&amp;IF(D35="PBT2",'Base-case'!$F$38,"")&amp;IF(D35="PBT3",'Base-case'!$G$38,"")&amp;IF(D35="PBT4",'Base-case'!$H$38,"")&amp;IF(D35="PBT5",'Base-case'!$I$38,"")&amp;IF(D35="PBT6",'Base-case'!$J$38,"")&amp;IF(D35="PBT7",'Base-case'!$K$38,"")&amp;IF(D35="PBT8",'Base-case'!$L$38,"")&amp;IF(D35="PBT9",'Base-case'!$M$38,"")&amp;IF(D35="PBT10",'Base-case'!$N$38,"")&amp;IF(D35="PBT11",'Base-case'!$O$38,"")&amp;IF(D35="PBT12",'Base-case'!$P$38,"")&amp;IF(D35="PBT13",'Base-case'!$Q$38,"")&amp;IF(D35="PBT14",'Base-case'!$R$38,"")&amp;IF(D35="PBT15",'Base-case'!$S$38,"")</f>
        <v/>
      </c>
      <c r="X35" s="117">
        <f t="shared" si="8"/>
        <v>0</v>
      </c>
      <c r="Y35" s="178" t="str">
        <f>IF(D35="PBT1",'Base-case'!$E$40,"")&amp;IF(D35="PBT2",'Base-case'!$F$40,"")&amp;IF(D35="PBT3",'Base-case'!$G$40,"")&amp;IF(D35="PBT4",'Base-case'!$H$40,"")&amp;IF(D35="PBT5",'Base-case'!$I$40,"")&amp;IF(D35="PBT6",'Base-case'!$J$40,"")&amp;IF(D35="PBT7",'Base-case'!$K$40,"")&amp;IF(D35="PBT8",'Base-case'!$L$40,"")&amp;IF(D35="PBT9",'Base-case'!$M$40,"")&amp;IF(D35="PBT10",'Base-case'!$N$40,"")&amp;IF(D35="PBT11",'Base-case'!$O$40,"")&amp;IF(D35="PBT12",'Base-case'!$P$40,"")&amp;IF(D35="PBT13",'Base-case'!$Q$40,"")&amp;IF(D35="PBT14",'Base-case'!$R$40,"")&amp;IF(D35="PBT15",'Base-case'!$S$40,"")</f>
        <v/>
      </c>
      <c r="Z35" s="118">
        <f t="shared" si="9"/>
        <v>0</v>
      </c>
      <c r="AA35" s="180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2"/>
      <c r="AM35" s="180"/>
      <c r="AN35" s="181"/>
      <c r="AO35" s="181"/>
      <c r="AP35" s="181"/>
      <c r="AQ35" s="181"/>
      <c r="AR35" s="181"/>
      <c r="AS35" s="181"/>
      <c r="AT35" s="181"/>
      <c r="AU35" s="182"/>
      <c r="AV35" s="180"/>
      <c r="AW35" s="181"/>
      <c r="AX35" s="181"/>
      <c r="AY35" s="181"/>
      <c r="AZ35" s="181"/>
      <c r="BA35" s="181"/>
      <c r="BB35" s="181"/>
      <c r="BC35" s="181"/>
      <c r="BD35" s="181"/>
      <c r="BE35" s="181"/>
      <c r="BF35" s="182"/>
    </row>
    <row r="36" spans="1:58" ht="15" thickBot="1">
      <c r="A36" s="165">
        <v>31</v>
      </c>
      <c r="B36" s="293" t="str">
        <f>'Rassembler Noms'!G32</f>
        <v/>
      </c>
      <c r="C36" s="293" t="str">
        <f>'Rassembler surface'!G32</f>
        <v/>
      </c>
      <c r="D36" s="306" t="str">
        <f>'Rassembler PBT'!G32</f>
        <v/>
      </c>
      <c r="E36" s="166"/>
      <c r="F36" s="167"/>
      <c r="G36" s="177" t="str">
        <f>IF(D36="PBT1",'Base-case'!$E$4,"")&amp;IF(D36="PBT2",'Base-case'!$F$4,"")&amp;IF(D36="PBT3",'Base-case'!$G$4,"")&amp;IF(D36="PBT4",'Base-case'!$H$4,"")&amp;IF(D36="PBT5",'Base-case'!$I$4,"")&amp;IF(D36="PBT6",'Base-case'!$J$4,"")&amp;IF(D36="PBT7",'Base-case'!$K$4,"")&amp;IF(D36="PBT8",'Base-case'!$L$4,"")&amp;IF(D36="PBT9",'Base-case'!$M$4,"")&amp;IF(D36="PBT10",'Base-case'!$N$4,"")&amp;IF(D36="PBT11",'Base-case'!$O$4,"")&amp;IF(D36="PBT12",'Base-case'!$P$4,"")&amp;IF(D36="PBT13",'Base-case'!$Q$4,"")&amp;IF(D36="PBT14",'Base-case'!$R$4,"")&amp;IF(D36="PBT15",'Base-case'!$S$4,"")</f>
        <v/>
      </c>
      <c r="H36" s="117">
        <f t="shared" si="0"/>
        <v>0</v>
      </c>
      <c r="I36" s="178" t="str">
        <f>IF(D36="PBT1",'Base-case'!$E$14,"")&amp;IF(D36="PBT2",'Base-case'!$F$14,"")&amp;IF(D36="PBT3",'Base-case'!$G$14,"")&amp;IF(D36="PBT4",'Base-case'!$H$14,"")&amp;IF(D36="PBT5",'Base-case'!$I$14,"")&amp;IF(D36="PBT6",'Base-case'!$J$14,"")&amp;IF(D36="PBT7",'Base-case'!$K$14,"")&amp;IF(D36="PBT8",'Base-case'!$L$14,"")&amp;IF(D36="PBT9",'Base-case'!$M$14,"")&amp;IF(D36="PBT10",'Base-case'!$N$14,"")&amp;IF(D36="PBT11",'Base-case'!$O$14,"")&amp;IF(D36="PBT12",'Base-case'!$P$14,"")&amp;IF(D36="PBT13",'Base-case'!$Q$14,"")&amp;IF(D36="PBT14",'Base-case'!$R$14,"")&amp;IF(D36="PBT15",'Base-case'!$S$14,"")</f>
        <v/>
      </c>
      <c r="J36" s="117">
        <f t="shared" si="1"/>
        <v>0</v>
      </c>
      <c r="K36" s="178" t="str">
        <f>IF(D36="PBT1",'Base-case'!$E$16,"")&amp;IF(D36="PBT2",'Base-case'!$F$16,"")&amp;IF(D36="PBT3",'Base-case'!$G$16,"")&amp;IF(D36="PBT4",'Base-case'!$H$16,"")&amp;IF(D36="PBT5",'Base-case'!$I$16,"")&amp;IF(D36="PBT6",'Base-case'!$J$16,"")&amp;IF(D36="PBT7",'Base-case'!$K$16,"")&amp;IF(D36="PBT8",'Base-case'!$L$16,"")&amp;IF(D36="PBT9",'Base-case'!$M$16,"")&amp;IF(D36="PBT10",'Base-case'!$N$16,"")&amp;IF(D36="PBT11",'Base-case'!$O$16,"")&amp;IF(D36="PBT12",'Base-case'!$P$16,"")&amp;IF(D36="PBT13",'Base-case'!$Q$16,"")&amp;IF(D36="PBT14",'Base-case'!$R$16,"")&amp;IF(D36="PBT15",'Base-case'!$S$16,"")</f>
        <v/>
      </c>
      <c r="L36" s="117">
        <f t="shared" si="2"/>
        <v>0</v>
      </c>
      <c r="M36" s="178" t="str">
        <f>IF(D36="PBT1",'Base-case'!$E$18,"")&amp;IF(D36="PBT2",'Base-case'!$F$18,"")&amp;IF(D36="PBT3",'Base-case'!$G$18,"")&amp;IF(D36="PBT4",'Base-case'!$H$18,"")&amp;IF(D36="PBT5",'Base-case'!$I$18,"")&amp;IF(D36="PBT6",'Base-case'!$J$18,"")&amp;IF(D36="PBT7",'Base-case'!$K$18,"")&amp;IF(D36="PBT8",'Base-case'!$L$18,"")&amp;IF(D36="PBT9",'Base-case'!$M$18,"")&amp;IF(D36="PBT10",'Base-case'!$N$18,"")&amp;IF(D36="PBT11",'Base-case'!$O$18,"")&amp;IF(D36="PBT12",'Base-case'!$P$18,"")&amp;IF(D36="PBT13",'Base-case'!$Q$18,"")&amp;IF(D36="PBT14",'Base-case'!$R$18,"")&amp;IF(D36="PBT15",'Base-case'!$S$18,"")</f>
        <v/>
      </c>
      <c r="N36" s="118">
        <f t="shared" si="3"/>
        <v>0</v>
      </c>
      <c r="O36" s="177" t="str">
        <f>IF(D36="PBT1",'Base-case'!$E$21,"")&amp;IF(D36="PBT2",'Base-case'!$F$21,"")&amp;IF(D36="PBT3",'Base-case'!$G$21,"")&amp;IF(D36="PBT4",'Base-case'!$H$21,"")&amp;IF(D36="PBT5",'Base-case'!$I$21,"")&amp;IF(D36="PBT6",'Base-case'!$J$21,"")&amp;IF(D36="PBT7",'Base-case'!$K$21,"")&amp;IF(D36="PBT8",'Base-case'!$L$21,"")&amp;IF(D36="PBT9",'Base-case'!$M$21,"")&amp;IF(D36="PBT10",'Base-case'!$N$21,"")&amp;IF(D36="PBT11",'Base-case'!$O$21,"")&amp;IF(D36="PBT12",'Base-case'!$P$21,"")&amp;IF(D36="PBT13",'Base-case'!$Q$21,"")&amp;IF(D36="PBT14",'Base-case'!$R$21,"")&amp;IF(D36="PBT15",'Base-case'!$S$21,"")</f>
        <v/>
      </c>
      <c r="P36" s="117">
        <f t="shared" si="4"/>
        <v>0</v>
      </c>
      <c r="Q36" s="178" t="str">
        <f>IF(D36="PBT1",'Base-case'!$E$23,"")&amp;IF(D36="PBT2",'Base-case'!$F$23,"")&amp;IF(D36="PBT3",'Base-case'!$G$23,"")&amp;IF(D36="PBT4",'Base-case'!$H$23,"")&amp;IF(D36="PBT5",'Base-case'!$I$23,"")&amp;IF(D36="PBT6",'Base-case'!$J$23,"")&amp;IF(D36="PBT7",'Base-case'!$K$23,"")&amp;IF(D36="PBT8",'Base-case'!$L$23,"")&amp;IF(D36="PBT9",'Base-case'!$M$23,"")&amp;IF(D36="PBT10",'Base-case'!$N$23,"")&amp;IF(D36="PBT11",'Base-case'!$O$23,"")&amp;IF(D36="PBT12",'Base-case'!$P$23,"")&amp;IF(D36="PBT13",'Base-case'!$Q$23,"")&amp;IF(D36="PBT14",'Base-case'!$R$23,"")&amp;IF(D36="PBT15",'Base-case'!$S$23,"")</f>
        <v/>
      </c>
      <c r="R36" s="117">
        <f t="shared" si="5"/>
        <v>0</v>
      </c>
      <c r="S36" s="178" t="str">
        <f>IF(D36="PBT1",'Base-case'!$E$25,"")&amp;IF(D36="PBT2",'Base-case'!$F$25,"")&amp;IF(D36="PBT3",'Base-case'!$G$25,"")&amp;IF(D36="PBT4",'Base-case'!$H$25,"")&amp;IF(D36="PBT5",'Base-case'!$I$25,"")&amp;IF(D36="PBT6",'Base-case'!$J$25,"")&amp;IF(D36="PBT7",'Base-case'!$K$25,"")&amp;IF(D36="PBT8",'Base-case'!$L$25,"")&amp;IF(D36="PBT9",'Base-case'!$M$25,"")&amp;IF(D36="PBT10",'Base-case'!$N$25,"")&amp;IF(D36="PBT11",'Base-case'!$O$25,"")&amp;IF(D36="PBT12",'Base-case'!$P$25,"")&amp;IF(D36="PBT13",'Base-case'!$Q$25,"")&amp;IF(D36="PBT14",'Base-case'!$R$25,"")&amp;IF(D36="PBT15",'Base-case'!$S$25,"")</f>
        <v/>
      </c>
      <c r="T36" s="118">
        <f t="shared" si="6"/>
        <v>0</v>
      </c>
      <c r="U36" s="177" t="str">
        <f>IF(D36="PBT1",'Base-case'!$E$36,"")&amp;IF(D36="PBT2",'Base-case'!$F$36,"")&amp;IF(D36="PBT3",'Base-case'!$G$36,"")&amp;IF(D36="PBT4",'Base-case'!$H$36,"")&amp;IF(D36="PBT5",'Base-case'!$I$36,"")&amp;IF(D36="PBT6",'Base-case'!$J$36,"")&amp;IF(D36="PBT7",'Base-case'!$K$36,"")&amp;IF(D36="PBT8",'Base-case'!$L$36,"")&amp;IF(D36="PBT9",'Base-case'!$M$36,"")&amp;IF(D36="PBT10",'Base-case'!$N$36,"")&amp;IF(D36="PBT11",'Base-case'!$O$36,"")&amp;IF(D36="PBT12",'Base-case'!$P$36,"")&amp;IF(D36="PBT13",'Base-case'!$Q$36,"")&amp;IF(D36="PBT14",'Base-case'!$R$36,"")&amp;IF(D36="PBT15",'Base-case'!$S$36,"")</f>
        <v/>
      </c>
      <c r="V36" s="117">
        <f t="shared" si="7"/>
        <v>0</v>
      </c>
      <c r="W36" s="178" t="str">
        <f>IF(D36="PBT1",'Base-case'!$E$38,"")&amp;IF(D36="PBT2",'Base-case'!$F$38,"")&amp;IF(D36="PBT3",'Base-case'!$G$38,"")&amp;IF(D36="PBT4",'Base-case'!$H$38,"")&amp;IF(D36="PBT5",'Base-case'!$I$38,"")&amp;IF(D36="PBT6",'Base-case'!$J$38,"")&amp;IF(D36="PBT7",'Base-case'!$K$38,"")&amp;IF(D36="PBT8",'Base-case'!$L$38,"")&amp;IF(D36="PBT9",'Base-case'!$M$38,"")&amp;IF(D36="PBT10",'Base-case'!$N$38,"")&amp;IF(D36="PBT11",'Base-case'!$O$38,"")&amp;IF(D36="PBT12",'Base-case'!$P$38,"")&amp;IF(D36="PBT13",'Base-case'!$Q$38,"")&amp;IF(D36="PBT14",'Base-case'!$R$38,"")&amp;IF(D36="PBT15",'Base-case'!$S$38,"")</f>
        <v/>
      </c>
      <c r="X36" s="117">
        <f t="shared" si="8"/>
        <v>0</v>
      </c>
      <c r="Y36" s="178" t="str">
        <f>IF(D36="PBT1",'Base-case'!$E$40,"")&amp;IF(D36="PBT2",'Base-case'!$F$40,"")&amp;IF(D36="PBT3",'Base-case'!$G$40,"")&amp;IF(D36="PBT4",'Base-case'!$H$40,"")&amp;IF(D36="PBT5",'Base-case'!$I$40,"")&amp;IF(D36="PBT6",'Base-case'!$J$40,"")&amp;IF(D36="PBT7",'Base-case'!$K$40,"")&amp;IF(D36="PBT8",'Base-case'!$L$40,"")&amp;IF(D36="PBT9",'Base-case'!$M$40,"")&amp;IF(D36="PBT10",'Base-case'!$N$40,"")&amp;IF(D36="PBT11",'Base-case'!$O$40,"")&amp;IF(D36="PBT12",'Base-case'!$P$40,"")&amp;IF(D36="PBT13",'Base-case'!$Q$40,"")&amp;IF(D36="PBT14",'Base-case'!$R$40,"")&amp;IF(D36="PBT15",'Base-case'!$S$40,"")</f>
        <v/>
      </c>
      <c r="Z36" s="118">
        <f t="shared" si="9"/>
        <v>0</v>
      </c>
      <c r="AA36" s="180"/>
      <c r="AB36" s="181"/>
      <c r="AC36" s="181"/>
      <c r="AD36" s="181"/>
      <c r="AE36" s="181"/>
      <c r="AF36" s="181"/>
      <c r="AG36" s="181"/>
      <c r="AH36" s="181"/>
      <c r="AI36" s="181"/>
      <c r="AJ36" s="181"/>
      <c r="AK36" s="181"/>
      <c r="AL36" s="182"/>
      <c r="AM36" s="180"/>
      <c r="AN36" s="181"/>
      <c r="AO36" s="181"/>
      <c r="AP36" s="181"/>
      <c r="AQ36" s="181"/>
      <c r="AR36" s="181"/>
      <c r="AS36" s="181"/>
      <c r="AT36" s="181"/>
      <c r="AU36" s="182"/>
      <c r="AV36" s="180"/>
      <c r="AW36" s="181"/>
      <c r="AX36" s="181"/>
      <c r="AY36" s="181"/>
      <c r="AZ36" s="181"/>
      <c r="BA36" s="181"/>
      <c r="BB36" s="181"/>
      <c r="BC36" s="181"/>
      <c r="BD36" s="181"/>
      <c r="BE36" s="181"/>
      <c r="BF36" s="182"/>
    </row>
    <row r="37" spans="1:58" ht="15" thickBot="1">
      <c r="A37" s="165">
        <v>32</v>
      </c>
      <c r="B37" s="293" t="str">
        <f>'Rassembler Noms'!G33</f>
        <v/>
      </c>
      <c r="C37" s="293" t="str">
        <f>'Rassembler surface'!G33</f>
        <v/>
      </c>
      <c r="D37" s="306" t="str">
        <f>'Rassembler PBT'!G33</f>
        <v/>
      </c>
      <c r="E37" s="166"/>
      <c r="F37" s="167"/>
      <c r="G37" s="177" t="str">
        <f>IF(D37="PBT1",'Base-case'!$E$4,"")&amp;IF(D37="PBT2",'Base-case'!$F$4,"")&amp;IF(D37="PBT3",'Base-case'!$G$4,"")&amp;IF(D37="PBT4",'Base-case'!$H$4,"")&amp;IF(D37="PBT5",'Base-case'!$I$4,"")&amp;IF(D37="PBT6",'Base-case'!$J$4,"")&amp;IF(D37="PBT7",'Base-case'!$K$4,"")&amp;IF(D37="PBT8",'Base-case'!$L$4,"")&amp;IF(D37="PBT9",'Base-case'!$M$4,"")&amp;IF(D37="PBT10",'Base-case'!$N$4,"")&amp;IF(D37="PBT11",'Base-case'!$O$4,"")&amp;IF(D37="PBT12",'Base-case'!$P$4,"")&amp;IF(D37="PBT13",'Base-case'!$Q$4,"")&amp;IF(D37="PBT14",'Base-case'!$R$4,"")&amp;IF(D37="PBT15",'Base-case'!$S$4,"")</f>
        <v/>
      </c>
      <c r="H37" s="117">
        <f t="shared" si="0"/>
        <v>0</v>
      </c>
      <c r="I37" s="178" t="str">
        <f>IF(D37="PBT1",'Base-case'!$E$14,"")&amp;IF(D37="PBT2",'Base-case'!$F$14,"")&amp;IF(D37="PBT3",'Base-case'!$G$14,"")&amp;IF(D37="PBT4",'Base-case'!$H$14,"")&amp;IF(D37="PBT5",'Base-case'!$I$14,"")&amp;IF(D37="PBT6",'Base-case'!$J$14,"")&amp;IF(D37="PBT7",'Base-case'!$K$14,"")&amp;IF(D37="PBT8",'Base-case'!$L$14,"")&amp;IF(D37="PBT9",'Base-case'!$M$14,"")&amp;IF(D37="PBT10",'Base-case'!$N$14,"")&amp;IF(D37="PBT11",'Base-case'!$O$14,"")&amp;IF(D37="PBT12",'Base-case'!$P$14,"")&amp;IF(D37="PBT13",'Base-case'!$Q$14,"")&amp;IF(D37="PBT14",'Base-case'!$R$14,"")&amp;IF(D37="PBT15",'Base-case'!$S$14,"")</f>
        <v/>
      </c>
      <c r="J37" s="117">
        <f t="shared" si="1"/>
        <v>0</v>
      </c>
      <c r="K37" s="178" t="str">
        <f>IF(D37="PBT1",'Base-case'!$E$16,"")&amp;IF(D37="PBT2",'Base-case'!$F$16,"")&amp;IF(D37="PBT3",'Base-case'!$G$16,"")&amp;IF(D37="PBT4",'Base-case'!$H$16,"")&amp;IF(D37="PBT5",'Base-case'!$I$16,"")&amp;IF(D37="PBT6",'Base-case'!$J$16,"")&amp;IF(D37="PBT7",'Base-case'!$K$16,"")&amp;IF(D37="PBT8",'Base-case'!$L$16,"")&amp;IF(D37="PBT9",'Base-case'!$M$16,"")&amp;IF(D37="PBT10",'Base-case'!$N$16,"")&amp;IF(D37="PBT11",'Base-case'!$O$16,"")&amp;IF(D37="PBT12",'Base-case'!$P$16,"")&amp;IF(D37="PBT13",'Base-case'!$Q$16,"")&amp;IF(D37="PBT14",'Base-case'!$R$16,"")&amp;IF(D37="PBT15",'Base-case'!$S$16,"")</f>
        <v/>
      </c>
      <c r="L37" s="117">
        <f t="shared" si="2"/>
        <v>0</v>
      </c>
      <c r="M37" s="178" t="str">
        <f>IF(D37="PBT1",'Base-case'!$E$18,"")&amp;IF(D37="PBT2",'Base-case'!$F$18,"")&amp;IF(D37="PBT3",'Base-case'!$G$18,"")&amp;IF(D37="PBT4",'Base-case'!$H$18,"")&amp;IF(D37="PBT5",'Base-case'!$I$18,"")&amp;IF(D37="PBT6",'Base-case'!$J$18,"")&amp;IF(D37="PBT7",'Base-case'!$K$18,"")&amp;IF(D37="PBT8",'Base-case'!$L$18,"")&amp;IF(D37="PBT9",'Base-case'!$M$18,"")&amp;IF(D37="PBT10",'Base-case'!$N$18,"")&amp;IF(D37="PBT11",'Base-case'!$O$18,"")&amp;IF(D37="PBT12",'Base-case'!$P$18,"")&amp;IF(D37="PBT13",'Base-case'!$Q$18,"")&amp;IF(D37="PBT14",'Base-case'!$R$18,"")&amp;IF(D37="PBT15",'Base-case'!$S$18,"")</f>
        <v/>
      </c>
      <c r="N37" s="118">
        <f t="shared" si="3"/>
        <v>0</v>
      </c>
      <c r="O37" s="177" t="str">
        <f>IF(D37="PBT1",'Base-case'!$E$21,"")&amp;IF(D37="PBT2",'Base-case'!$F$21,"")&amp;IF(D37="PBT3",'Base-case'!$G$21,"")&amp;IF(D37="PBT4",'Base-case'!$H$21,"")&amp;IF(D37="PBT5",'Base-case'!$I$21,"")&amp;IF(D37="PBT6",'Base-case'!$J$21,"")&amp;IF(D37="PBT7",'Base-case'!$K$21,"")&amp;IF(D37="PBT8",'Base-case'!$L$21,"")&amp;IF(D37="PBT9",'Base-case'!$M$21,"")&amp;IF(D37="PBT10",'Base-case'!$N$21,"")&amp;IF(D37="PBT11",'Base-case'!$O$21,"")&amp;IF(D37="PBT12",'Base-case'!$P$21,"")&amp;IF(D37="PBT13",'Base-case'!$Q$21,"")&amp;IF(D37="PBT14",'Base-case'!$R$21,"")&amp;IF(D37="PBT15",'Base-case'!$S$21,"")</f>
        <v/>
      </c>
      <c r="P37" s="117">
        <f t="shared" si="4"/>
        <v>0</v>
      </c>
      <c r="Q37" s="178" t="str">
        <f>IF(D37="PBT1",'Base-case'!$E$23,"")&amp;IF(D37="PBT2",'Base-case'!$F$23,"")&amp;IF(D37="PBT3",'Base-case'!$G$23,"")&amp;IF(D37="PBT4",'Base-case'!$H$23,"")&amp;IF(D37="PBT5",'Base-case'!$I$23,"")&amp;IF(D37="PBT6",'Base-case'!$J$23,"")&amp;IF(D37="PBT7",'Base-case'!$K$23,"")&amp;IF(D37="PBT8",'Base-case'!$L$23,"")&amp;IF(D37="PBT9",'Base-case'!$M$23,"")&amp;IF(D37="PBT10",'Base-case'!$N$23,"")&amp;IF(D37="PBT11",'Base-case'!$O$23,"")&amp;IF(D37="PBT12",'Base-case'!$P$23,"")&amp;IF(D37="PBT13",'Base-case'!$Q$23,"")&amp;IF(D37="PBT14",'Base-case'!$R$23,"")&amp;IF(D37="PBT15",'Base-case'!$S$23,"")</f>
        <v/>
      </c>
      <c r="R37" s="117">
        <f t="shared" si="5"/>
        <v>0</v>
      </c>
      <c r="S37" s="178" t="str">
        <f>IF(D37="PBT1",'Base-case'!$E$25,"")&amp;IF(D37="PBT2",'Base-case'!$F$25,"")&amp;IF(D37="PBT3",'Base-case'!$G$25,"")&amp;IF(D37="PBT4",'Base-case'!$H$25,"")&amp;IF(D37="PBT5",'Base-case'!$I$25,"")&amp;IF(D37="PBT6",'Base-case'!$J$25,"")&amp;IF(D37="PBT7",'Base-case'!$K$25,"")&amp;IF(D37="PBT8",'Base-case'!$L$25,"")&amp;IF(D37="PBT9",'Base-case'!$M$25,"")&amp;IF(D37="PBT10",'Base-case'!$N$25,"")&amp;IF(D37="PBT11",'Base-case'!$O$25,"")&amp;IF(D37="PBT12",'Base-case'!$P$25,"")&amp;IF(D37="PBT13",'Base-case'!$Q$25,"")&amp;IF(D37="PBT14",'Base-case'!$R$25,"")&amp;IF(D37="PBT15",'Base-case'!$S$25,"")</f>
        <v/>
      </c>
      <c r="T37" s="118">
        <f t="shared" si="6"/>
        <v>0</v>
      </c>
      <c r="U37" s="177" t="str">
        <f>IF(D37="PBT1",'Base-case'!$E$36,"")&amp;IF(D37="PBT2",'Base-case'!$F$36,"")&amp;IF(D37="PBT3",'Base-case'!$G$36,"")&amp;IF(D37="PBT4",'Base-case'!$H$36,"")&amp;IF(D37="PBT5",'Base-case'!$I$36,"")&amp;IF(D37="PBT6",'Base-case'!$J$36,"")&amp;IF(D37="PBT7",'Base-case'!$K$36,"")&amp;IF(D37="PBT8",'Base-case'!$L$36,"")&amp;IF(D37="PBT9",'Base-case'!$M$36,"")&amp;IF(D37="PBT10",'Base-case'!$N$36,"")&amp;IF(D37="PBT11",'Base-case'!$O$36,"")&amp;IF(D37="PBT12",'Base-case'!$P$36,"")&amp;IF(D37="PBT13",'Base-case'!$Q$36,"")&amp;IF(D37="PBT14",'Base-case'!$R$36,"")&amp;IF(D37="PBT15",'Base-case'!$S$36,"")</f>
        <v/>
      </c>
      <c r="V37" s="117">
        <f t="shared" si="7"/>
        <v>0</v>
      </c>
      <c r="W37" s="178" t="str">
        <f>IF(D37="PBT1",'Base-case'!$E$38,"")&amp;IF(D37="PBT2",'Base-case'!$F$38,"")&amp;IF(D37="PBT3",'Base-case'!$G$38,"")&amp;IF(D37="PBT4",'Base-case'!$H$38,"")&amp;IF(D37="PBT5",'Base-case'!$I$38,"")&amp;IF(D37="PBT6",'Base-case'!$J$38,"")&amp;IF(D37="PBT7",'Base-case'!$K$38,"")&amp;IF(D37="PBT8",'Base-case'!$L$38,"")&amp;IF(D37="PBT9",'Base-case'!$M$38,"")&amp;IF(D37="PBT10",'Base-case'!$N$38,"")&amp;IF(D37="PBT11",'Base-case'!$O$38,"")&amp;IF(D37="PBT12",'Base-case'!$P$38,"")&amp;IF(D37="PBT13",'Base-case'!$Q$38,"")&amp;IF(D37="PBT14",'Base-case'!$R$38,"")&amp;IF(D37="PBT15",'Base-case'!$S$38,"")</f>
        <v/>
      </c>
      <c r="X37" s="117">
        <f t="shared" si="8"/>
        <v>0</v>
      </c>
      <c r="Y37" s="178" t="str">
        <f>IF(D37="PBT1",'Base-case'!$E$40,"")&amp;IF(D37="PBT2",'Base-case'!$F$40,"")&amp;IF(D37="PBT3",'Base-case'!$G$40,"")&amp;IF(D37="PBT4",'Base-case'!$H$40,"")&amp;IF(D37="PBT5",'Base-case'!$I$40,"")&amp;IF(D37="PBT6",'Base-case'!$J$40,"")&amp;IF(D37="PBT7",'Base-case'!$K$40,"")&amp;IF(D37="PBT8",'Base-case'!$L$40,"")&amp;IF(D37="PBT9",'Base-case'!$M$40,"")&amp;IF(D37="PBT10",'Base-case'!$N$40,"")&amp;IF(D37="PBT11",'Base-case'!$O$40,"")&amp;IF(D37="PBT12",'Base-case'!$P$40,"")&amp;IF(D37="PBT13",'Base-case'!$Q$40,"")&amp;IF(D37="PBT14",'Base-case'!$R$40,"")&amp;IF(D37="PBT15",'Base-case'!$S$40,"")</f>
        <v/>
      </c>
      <c r="Z37" s="118">
        <f t="shared" si="9"/>
        <v>0</v>
      </c>
      <c r="AA37" s="180"/>
      <c r="AB37" s="181"/>
      <c r="AC37" s="181"/>
      <c r="AD37" s="181"/>
      <c r="AE37" s="181"/>
      <c r="AF37" s="181"/>
      <c r="AG37" s="181"/>
      <c r="AH37" s="181"/>
      <c r="AI37" s="181"/>
      <c r="AJ37" s="181"/>
      <c r="AK37" s="181"/>
      <c r="AL37" s="182"/>
      <c r="AM37" s="180"/>
      <c r="AN37" s="181"/>
      <c r="AO37" s="181"/>
      <c r="AP37" s="181"/>
      <c r="AQ37" s="181"/>
      <c r="AR37" s="181"/>
      <c r="AS37" s="181"/>
      <c r="AT37" s="181"/>
      <c r="AU37" s="182"/>
      <c r="AV37" s="180"/>
      <c r="AW37" s="181"/>
      <c r="AX37" s="181"/>
      <c r="AY37" s="181"/>
      <c r="AZ37" s="181"/>
      <c r="BA37" s="181"/>
      <c r="BB37" s="181"/>
      <c r="BC37" s="181"/>
      <c r="BD37" s="181"/>
      <c r="BE37" s="181"/>
      <c r="BF37" s="182"/>
    </row>
    <row r="38" spans="1:58" ht="15" thickBot="1">
      <c r="A38" s="165">
        <v>33</v>
      </c>
      <c r="B38" s="293" t="str">
        <f>'Rassembler Noms'!G34</f>
        <v/>
      </c>
      <c r="C38" s="293" t="str">
        <f>'Rassembler surface'!G34</f>
        <v/>
      </c>
      <c r="D38" s="306" t="str">
        <f>'Rassembler PBT'!G34</f>
        <v/>
      </c>
      <c r="E38" s="166"/>
      <c r="F38" s="167"/>
      <c r="G38" s="177" t="str">
        <f>IF(D38="PBT1",'Base-case'!$E$4,"")&amp;IF(D38="PBT2",'Base-case'!$F$4,"")&amp;IF(D38="PBT3",'Base-case'!$G$4,"")&amp;IF(D38="PBT4",'Base-case'!$H$4,"")&amp;IF(D38="PBT5",'Base-case'!$I$4,"")&amp;IF(D38="PBT6",'Base-case'!$J$4,"")&amp;IF(D38="PBT7",'Base-case'!$K$4,"")&amp;IF(D38="PBT8",'Base-case'!$L$4,"")&amp;IF(D38="PBT9",'Base-case'!$M$4,"")&amp;IF(D38="PBT10",'Base-case'!$N$4,"")&amp;IF(D38="PBT11",'Base-case'!$O$4,"")&amp;IF(D38="PBT12",'Base-case'!$P$4,"")&amp;IF(D38="PBT13",'Base-case'!$Q$4,"")&amp;IF(D38="PBT14",'Base-case'!$R$4,"")&amp;IF(D38="PBT15",'Base-case'!$S$4,"")</f>
        <v/>
      </c>
      <c r="H38" s="117">
        <f t="shared" si="0"/>
        <v>0</v>
      </c>
      <c r="I38" s="178" t="str">
        <f>IF(D38="PBT1",'Base-case'!$E$14,"")&amp;IF(D38="PBT2",'Base-case'!$F$14,"")&amp;IF(D38="PBT3",'Base-case'!$G$14,"")&amp;IF(D38="PBT4",'Base-case'!$H$14,"")&amp;IF(D38="PBT5",'Base-case'!$I$14,"")&amp;IF(D38="PBT6",'Base-case'!$J$14,"")&amp;IF(D38="PBT7",'Base-case'!$K$14,"")&amp;IF(D38="PBT8",'Base-case'!$L$14,"")&amp;IF(D38="PBT9",'Base-case'!$M$14,"")&amp;IF(D38="PBT10",'Base-case'!$N$14,"")&amp;IF(D38="PBT11",'Base-case'!$O$14,"")&amp;IF(D38="PBT12",'Base-case'!$P$14,"")&amp;IF(D38="PBT13",'Base-case'!$Q$14,"")&amp;IF(D38="PBT14",'Base-case'!$R$14,"")&amp;IF(D38="PBT15",'Base-case'!$S$14,"")</f>
        <v/>
      </c>
      <c r="J38" s="117">
        <f t="shared" si="1"/>
        <v>0</v>
      </c>
      <c r="K38" s="178" t="str">
        <f>IF(D38="PBT1",'Base-case'!$E$16,"")&amp;IF(D38="PBT2",'Base-case'!$F$16,"")&amp;IF(D38="PBT3",'Base-case'!$G$16,"")&amp;IF(D38="PBT4",'Base-case'!$H$16,"")&amp;IF(D38="PBT5",'Base-case'!$I$16,"")&amp;IF(D38="PBT6",'Base-case'!$J$16,"")&amp;IF(D38="PBT7",'Base-case'!$K$16,"")&amp;IF(D38="PBT8",'Base-case'!$L$16,"")&amp;IF(D38="PBT9",'Base-case'!$M$16,"")&amp;IF(D38="PBT10",'Base-case'!$N$16,"")&amp;IF(D38="PBT11",'Base-case'!$O$16,"")&amp;IF(D38="PBT12",'Base-case'!$P$16,"")&amp;IF(D38="PBT13",'Base-case'!$Q$16,"")&amp;IF(D38="PBT14",'Base-case'!$R$16,"")&amp;IF(D38="PBT15",'Base-case'!$S$16,"")</f>
        <v/>
      </c>
      <c r="L38" s="117">
        <f t="shared" si="2"/>
        <v>0</v>
      </c>
      <c r="M38" s="178" t="str">
        <f>IF(D38="PBT1",'Base-case'!$E$18,"")&amp;IF(D38="PBT2",'Base-case'!$F$18,"")&amp;IF(D38="PBT3",'Base-case'!$G$18,"")&amp;IF(D38="PBT4",'Base-case'!$H$18,"")&amp;IF(D38="PBT5",'Base-case'!$I$18,"")&amp;IF(D38="PBT6",'Base-case'!$J$18,"")&amp;IF(D38="PBT7",'Base-case'!$K$18,"")&amp;IF(D38="PBT8",'Base-case'!$L$18,"")&amp;IF(D38="PBT9",'Base-case'!$M$18,"")&amp;IF(D38="PBT10",'Base-case'!$N$18,"")&amp;IF(D38="PBT11",'Base-case'!$O$18,"")&amp;IF(D38="PBT12",'Base-case'!$P$18,"")&amp;IF(D38="PBT13",'Base-case'!$Q$18,"")&amp;IF(D38="PBT14",'Base-case'!$R$18,"")&amp;IF(D38="PBT15",'Base-case'!$S$18,"")</f>
        <v/>
      </c>
      <c r="N38" s="118">
        <f t="shared" si="3"/>
        <v>0</v>
      </c>
      <c r="O38" s="177" t="str">
        <f>IF(D38="PBT1",'Base-case'!$E$21,"")&amp;IF(D38="PBT2",'Base-case'!$F$21,"")&amp;IF(D38="PBT3",'Base-case'!$G$21,"")&amp;IF(D38="PBT4",'Base-case'!$H$21,"")&amp;IF(D38="PBT5",'Base-case'!$I$21,"")&amp;IF(D38="PBT6",'Base-case'!$J$21,"")&amp;IF(D38="PBT7",'Base-case'!$K$21,"")&amp;IF(D38="PBT8",'Base-case'!$L$21,"")&amp;IF(D38="PBT9",'Base-case'!$M$21,"")&amp;IF(D38="PBT10",'Base-case'!$N$21,"")&amp;IF(D38="PBT11",'Base-case'!$O$21,"")&amp;IF(D38="PBT12",'Base-case'!$P$21,"")&amp;IF(D38="PBT13",'Base-case'!$Q$21,"")&amp;IF(D38="PBT14",'Base-case'!$R$21,"")&amp;IF(D38="PBT15",'Base-case'!$S$21,"")</f>
        <v/>
      </c>
      <c r="P38" s="117">
        <f t="shared" si="4"/>
        <v>0</v>
      </c>
      <c r="Q38" s="178" t="str">
        <f>IF(D38="PBT1",'Base-case'!$E$23,"")&amp;IF(D38="PBT2",'Base-case'!$F$23,"")&amp;IF(D38="PBT3",'Base-case'!$G$23,"")&amp;IF(D38="PBT4",'Base-case'!$H$23,"")&amp;IF(D38="PBT5",'Base-case'!$I$23,"")&amp;IF(D38="PBT6",'Base-case'!$J$23,"")&amp;IF(D38="PBT7",'Base-case'!$K$23,"")&amp;IF(D38="PBT8",'Base-case'!$L$23,"")&amp;IF(D38="PBT9",'Base-case'!$M$23,"")&amp;IF(D38="PBT10",'Base-case'!$N$23,"")&amp;IF(D38="PBT11",'Base-case'!$O$23,"")&amp;IF(D38="PBT12",'Base-case'!$P$23,"")&amp;IF(D38="PBT13",'Base-case'!$Q$23,"")&amp;IF(D38="PBT14",'Base-case'!$R$23,"")&amp;IF(D38="PBT15",'Base-case'!$S$23,"")</f>
        <v/>
      </c>
      <c r="R38" s="117">
        <f t="shared" si="5"/>
        <v>0</v>
      </c>
      <c r="S38" s="178" t="str">
        <f>IF(D38="PBT1",'Base-case'!$E$25,"")&amp;IF(D38="PBT2",'Base-case'!$F$25,"")&amp;IF(D38="PBT3",'Base-case'!$G$25,"")&amp;IF(D38="PBT4",'Base-case'!$H$25,"")&amp;IF(D38="PBT5",'Base-case'!$I$25,"")&amp;IF(D38="PBT6",'Base-case'!$J$25,"")&amp;IF(D38="PBT7",'Base-case'!$K$25,"")&amp;IF(D38="PBT8",'Base-case'!$L$25,"")&amp;IF(D38="PBT9",'Base-case'!$M$25,"")&amp;IF(D38="PBT10",'Base-case'!$N$25,"")&amp;IF(D38="PBT11",'Base-case'!$O$25,"")&amp;IF(D38="PBT12",'Base-case'!$P$25,"")&amp;IF(D38="PBT13",'Base-case'!$Q$25,"")&amp;IF(D38="PBT14",'Base-case'!$R$25,"")&amp;IF(D38="PBT15",'Base-case'!$S$25,"")</f>
        <v/>
      </c>
      <c r="T38" s="118">
        <f t="shared" si="6"/>
        <v>0</v>
      </c>
      <c r="U38" s="177" t="str">
        <f>IF(D38="PBT1",'Base-case'!$E$36,"")&amp;IF(D38="PBT2",'Base-case'!$F$36,"")&amp;IF(D38="PBT3",'Base-case'!$G$36,"")&amp;IF(D38="PBT4",'Base-case'!$H$36,"")&amp;IF(D38="PBT5",'Base-case'!$I$36,"")&amp;IF(D38="PBT6",'Base-case'!$J$36,"")&amp;IF(D38="PBT7",'Base-case'!$K$36,"")&amp;IF(D38="PBT8",'Base-case'!$L$36,"")&amp;IF(D38="PBT9",'Base-case'!$M$36,"")&amp;IF(D38="PBT10",'Base-case'!$N$36,"")&amp;IF(D38="PBT11",'Base-case'!$O$36,"")&amp;IF(D38="PBT12",'Base-case'!$P$36,"")&amp;IF(D38="PBT13",'Base-case'!$Q$36,"")&amp;IF(D38="PBT14",'Base-case'!$R$36,"")&amp;IF(D38="PBT15",'Base-case'!$S$36,"")</f>
        <v/>
      </c>
      <c r="V38" s="117">
        <f t="shared" si="7"/>
        <v>0</v>
      </c>
      <c r="W38" s="178" t="str">
        <f>IF(D38="PBT1",'Base-case'!$E$38,"")&amp;IF(D38="PBT2",'Base-case'!$F$38,"")&amp;IF(D38="PBT3",'Base-case'!$G$38,"")&amp;IF(D38="PBT4",'Base-case'!$H$38,"")&amp;IF(D38="PBT5",'Base-case'!$I$38,"")&amp;IF(D38="PBT6",'Base-case'!$J$38,"")&amp;IF(D38="PBT7",'Base-case'!$K$38,"")&amp;IF(D38="PBT8",'Base-case'!$L$38,"")&amp;IF(D38="PBT9",'Base-case'!$M$38,"")&amp;IF(D38="PBT10",'Base-case'!$N$38,"")&amp;IF(D38="PBT11",'Base-case'!$O$38,"")&amp;IF(D38="PBT12",'Base-case'!$P$38,"")&amp;IF(D38="PBT13",'Base-case'!$Q$38,"")&amp;IF(D38="PBT14",'Base-case'!$R$38,"")&amp;IF(D38="PBT15",'Base-case'!$S$38,"")</f>
        <v/>
      </c>
      <c r="X38" s="117">
        <f t="shared" si="8"/>
        <v>0</v>
      </c>
      <c r="Y38" s="178" t="str">
        <f>IF(D38="PBT1",'Base-case'!$E$40,"")&amp;IF(D38="PBT2",'Base-case'!$F$40,"")&amp;IF(D38="PBT3",'Base-case'!$G$40,"")&amp;IF(D38="PBT4",'Base-case'!$H$40,"")&amp;IF(D38="PBT5",'Base-case'!$I$40,"")&amp;IF(D38="PBT6",'Base-case'!$J$40,"")&amp;IF(D38="PBT7",'Base-case'!$K$40,"")&amp;IF(D38="PBT8",'Base-case'!$L$40,"")&amp;IF(D38="PBT9",'Base-case'!$M$40,"")&amp;IF(D38="PBT10",'Base-case'!$N$40,"")&amp;IF(D38="PBT11",'Base-case'!$O$40,"")&amp;IF(D38="PBT12",'Base-case'!$P$40,"")&amp;IF(D38="PBT13",'Base-case'!$Q$40,"")&amp;IF(D38="PBT14",'Base-case'!$R$40,"")&amp;IF(D38="PBT15",'Base-case'!$S$40,"")</f>
        <v/>
      </c>
      <c r="Z38" s="118">
        <f t="shared" si="9"/>
        <v>0</v>
      </c>
      <c r="AA38" s="180"/>
      <c r="AB38" s="181"/>
      <c r="AC38" s="181"/>
      <c r="AD38" s="181"/>
      <c r="AE38" s="181"/>
      <c r="AF38" s="181"/>
      <c r="AG38" s="181"/>
      <c r="AH38" s="181"/>
      <c r="AI38" s="181"/>
      <c r="AJ38" s="181"/>
      <c r="AK38" s="181"/>
      <c r="AL38" s="182"/>
      <c r="AM38" s="180"/>
      <c r="AN38" s="181"/>
      <c r="AO38" s="181"/>
      <c r="AP38" s="181"/>
      <c r="AQ38" s="181"/>
      <c r="AR38" s="181"/>
      <c r="AS38" s="181"/>
      <c r="AT38" s="181"/>
      <c r="AU38" s="182"/>
      <c r="AV38" s="180"/>
      <c r="AW38" s="181"/>
      <c r="AX38" s="181"/>
      <c r="AY38" s="181"/>
      <c r="AZ38" s="181"/>
      <c r="BA38" s="181"/>
      <c r="BB38" s="181"/>
      <c r="BC38" s="181"/>
      <c r="BD38" s="181"/>
      <c r="BE38" s="181"/>
      <c r="BF38" s="182"/>
    </row>
    <row r="39" spans="1:58" ht="15" thickBot="1">
      <c r="A39" s="165">
        <v>34</v>
      </c>
      <c r="B39" s="293" t="str">
        <f>'Rassembler Noms'!G35</f>
        <v/>
      </c>
      <c r="C39" s="293" t="str">
        <f>'Rassembler surface'!G35</f>
        <v/>
      </c>
      <c r="D39" s="306" t="str">
        <f>'Rassembler PBT'!G35</f>
        <v/>
      </c>
      <c r="E39" s="166"/>
      <c r="F39" s="167"/>
      <c r="G39" s="177" t="str">
        <f>IF(D39="PBT1",'Base-case'!$E$4,"")&amp;IF(D39="PBT2",'Base-case'!$F$4,"")&amp;IF(D39="PBT3",'Base-case'!$G$4,"")&amp;IF(D39="PBT4",'Base-case'!$H$4,"")&amp;IF(D39="PBT5",'Base-case'!$I$4,"")&amp;IF(D39="PBT6",'Base-case'!$J$4,"")&amp;IF(D39="PBT7",'Base-case'!$K$4,"")&amp;IF(D39="PBT8",'Base-case'!$L$4,"")&amp;IF(D39="PBT9",'Base-case'!$M$4,"")&amp;IF(D39="PBT10",'Base-case'!$N$4,"")&amp;IF(D39="PBT11",'Base-case'!$O$4,"")&amp;IF(D39="PBT12",'Base-case'!$P$4,"")&amp;IF(D39="PBT13",'Base-case'!$Q$4,"")&amp;IF(D39="PBT14",'Base-case'!$R$4,"")&amp;IF(D39="PBT15",'Base-case'!$S$4,"")</f>
        <v/>
      </c>
      <c r="H39" s="117">
        <f t="shared" si="0"/>
        <v>0</v>
      </c>
      <c r="I39" s="178" t="str">
        <f>IF(D39="PBT1",'Base-case'!$E$14,"")&amp;IF(D39="PBT2",'Base-case'!$F$14,"")&amp;IF(D39="PBT3",'Base-case'!$G$14,"")&amp;IF(D39="PBT4",'Base-case'!$H$14,"")&amp;IF(D39="PBT5",'Base-case'!$I$14,"")&amp;IF(D39="PBT6",'Base-case'!$J$14,"")&amp;IF(D39="PBT7",'Base-case'!$K$14,"")&amp;IF(D39="PBT8",'Base-case'!$L$14,"")&amp;IF(D39="PBT9",'Base-case'!$M$14,"")&amp;IF(D39="PBT10",'Base-case'!$N$14,"")&amp;IF(D39="PBT11",'Base-case'!$O$14,"")&amp;IF(D39="PBT12",'Base-case'!$P$14,"")&amp;IF(D39="PBT13",'Base-case'!$Q$14,"")&amp;IF(D39="PBT14",'Base-case'!$R$14,"")&amp;IF(D39="PBT15",'Base-case'!$S$14,"")</f>
        <v/>
      </c>
      <c r="J39" s="117">
        <f t="shared" si="1"/>
        <v>0</v>
      </c>
      <c r="K39" s="178" t="str">
        <f>IF(D39="PBT1",'Base-case'!$E$16,"")&amp;IF(D39="PBT2",'Base-case'!$F$16,"")&amp;IF(D39="PBT3",'Base-case'!$G$16,"")&amp;IF(D39="PBT4",'Base-case'!$H$16,"")&amp;IF(D39="PBT5",'Base-case'!$I$16,"")&amp;IF(D39="PBT6",'Base-case'!$J$16,"")&amp;IF(D39="PBT7",'Base-case'!$K$16,"")&amp;IF(D39="PBT8",'Base-case'!$L$16,"")&amp;IF(D39="PBT9",'Base-case'!$M$16,"")&amp;IF(D39="PBT10",'Base-case'!$N$16,"")&amp;IF(D39="PBT11",'Base-case'!$O$16,"")&amp;IF(D39="PBT12",'Base-case'!$P$16,"")&amp;IF(D39="PBT13",'Base-case'!$Q$16,"")&amp;IF(D39="PBT14",'Base-case'!$R$16,"")&amp;IF(D39="PBT15",'Base-case'!$S$16,"")</f>
        <v/>
      </c>
      <c r="L39" s="117">
        <f t="shared" si="2"/>
        <v>0</v>
      </c>
      <c r="M39" s="178" t="str">
        <f>IF(D39="PBT1",'Base-case'!$E$18,"")&amp;IF(D39="PBT2",'Base-case'!$F$18,"")&amp;IF(D39="PBT3",'Base-case'!$G$18,"")&amp;IF(D39="PBT4",'Base-case'!$H$18,"")&amp;IF(D39="PBT5",'Base-case'!$I$18,"")&amp;IF(D39="PBT6",'Base-case'!$J$18,"")&amp;IF(D39="PBT7",'Base-case'!$K$18,"")&amp;IF(D39="PBT8",'Base-case'!$L$18,"")&amp;IF(D39="PBT9",'Base-case'!$M$18,"")&amp;IF(D39="PBT10",'Base-case'!$N$18,"")&amp;IF(D39="PBT11",'Base-case'!$O$18,"")&amp;IF(D39="PBT12",'Base-case'!$P$18,"")&amp;IF(D39="PBT13",'Base-case'!$Q$18,"")&amp;IF(D39="PBT14",'Base-case'!$R$18,"")&amp;IF(D39="PBT15",'Base-case'!$S$18,"")</f>
        <v/>
      </c>
      <c r="N39" s="118">
        <f t="shared" si="3"/>
        <v>0</v>
      </c>
      <c r="O39" s="177" t="str">
        <f>IF(D39="PBT1",'Base-case'!$E$21,"")&amp;IF(D39="PBT2",'Base-case'!$F$21,"")&amp;IF(D39="PBT3",'Base-case'!$G$21,"")&amp;IF(D39="PBT4",'Base-case'!$H$21,"")&amp;IF(D39="PBT5",'Base-case'!$I$21,"")&amp;IF(D39="PBT6",'Base-case'!$J$21,"")&amp;IF(D39="PBT7",'Base-case'!$K$21,"")&amp;IF(D39="PBT8",'Base-case'!$L$21,"")&amp;IF(D39="PBT9",'Base-case'!$M$21,"")&amp;IF(D39="PBT10",'Base-case'!$N$21,"")&amp;IF(D39="PBT11",'Base-case'!$O$21,"")&amp;IF(D39="PBT12",'Base-case'!$P$21,"")&amp;IF(D39="PBT13",'Base-case'!$Q$21,"")&amp;IF(D39="PBT14",'Base-case'!$R$21,"")&amp;IF(D39="PBT15",'Base-case'!$S$21,"")</f>
        <v/>
      </c>
      <c r="P39" s="117">
        <f t="shared" si="4"/>
        <v>0</v>
      </c>
      <c r="Q39" s="178" t="str">
        <f>IF(D39="PBT1",'Base-case'!$E$23,"")&amp;IF(D39="PBT2",'Base-case'!$F$23,"")&amp;IF(D39="PBT3",'Base-case'!$G$23,"")&amp;IF(D39="PBT4",'Base-case'!$H$23,"")&amp;IF(D39="PBT5",'Base-case'!$I$23,"")&amp;IF(D39="PBT6",'Base-case'!$J$23,"")&amp;IF(D39="PBT7",'Base-case'!$K$23,"")&amp;IF(D39="PBT8",'Base-case'!$L$23,"")&amp;IF(D39="PBT9",'Base-case'!$M$23,"")&amp;IF(D39="PBT10",'Base-case'!$N$23,"")&amp;IF(D39="PBT11",'Base-case'!$O$23,"")&amp;IF(D39="PBT12",'Base-case'!$P$23,"")&amp;IF(D39="PBT13",'Base-case'!$Q$23,"")&amp;IF(D39="PBT14",'Base-case'!$R$23,"")&amp;IF(D39="PBT15",'Base-case'!$S$23,"")</f>
        <v/>
      </c>
      <c r="R39" s="117">
        <f t="shared" si="5"/>
        <v>0</v>
      </c>
      <c r="S39" s="178" t="str">
        <f>IF(D39="PBT1",'Base-case'!$E$25,"")&amp;IF(D39="PBT2",'Base-case'!$F$25,"")&amp;IF(D39="PBT3",'Base-case'!$G$25,"")&amp;IF(D39="PBT4",'Base-case'!$H$25,"")&amp;IF(D39="PBT5",'Base-case'!$I$25,"")&amp;IF(D39="PBT6",'Base-case'!$J$25,"")&amp;IF(D39="PBT7",'Base-case'!$K$25,"")&amp;IF(D39="PBT8",'Base-case'!$L$25,"")&amp;IF(D39="PBT9",'Base-case'!$M$25,"")&amp;IF(D39="PBT10",'Base-case'!$N$25,"")&amp;IF(D39="PBT11",'Base-case'!$O$25,"")&amp;IF(D39="PBT12",'Base-case'!$P$25,"")&amp;IF(D39="PBT13",'Base-case'!$Q$25,"")&amp;IF(D39="PBT14",'Base-case'!$R$25,"")&amp;IF(D39="PBT15",'Base-case'!$S$25,"")</f>
        <v/>
      </c>
      <c r="T39" s="118">
        <f t="shared" si="6"/>
        <v>0</v>
      </c>
      <c r="U39" s="177" t="str">
        <f>IF(D39="PBT1",'Base-case'!$E$36,"")&amp;IF(D39="PBT2",'Base-case'!$F$36,"")&amp;IF(D39="PBT3",'Base-case'!$G$36,"")&amp;IF(D39="PBT4",'Base-case'!$H$36,"")&amp;IF(D39="PBT5",'Base-case'!$I$36,"")&amp;IF(D39="PBT6",'Base-case'!$J$36,"")&amp;IF(D39="PBT7",'Base-case'!$K$36,"")&amp;IF(D39="PBT8",'Base-case'!$L$36,"")&amp;IF(D39="PBT9",'Base-case'!$M$36,"")&amp;IF(D39="PBT10",'Base-case'!$N$36,"")&amp;IF(D39="PBT11",'Base-case'!$O$36,"")&amp;IF(D39="PBT12",'Base-case'!$P$36,"")&amp;IF(D39="PBT13",'Base-case'!$Q$36,"")&amp;IF(D39="PBT14",'Base-case'!$R$36,"")&amp;IF(D39="PBT15",'Base-case'!$S$36,"")</f>
        <v/>
      </c>
      <c r="V39" s="117">
        <f t="shared" si="7"/>
        <v>0</v>
      </c>
      <c r="W39" s="178" t="str">
        <f>IF(D39="PBT1",'Base-case'!$E$38,"")&amp;IF(D39="PBT2",'Base-case'!$F$38,"")&amp;IF(D39="PBT3",'Base-case'!$G$38,"")&amp;IF(D39="PBT4",'Base-case'!$H$38,"")&amp;IF(D39="PBT5",'Base-case'!$I$38,"")&amp;IF(D39="PBT6",'Base-case'!$J$38,"")&amp;IF(D39="PBT7",'Base-case'!$K$38,"")&amp;IF(D39="PBT8",'Base-case'!$L$38,"")&amp;IF(D39="PBT9",'Base-case'!$M$38,"")&amp;IF(D39="PBT10",'Base-case'!$N$38,"")&amp;IF(D39="PBT11",'Base-case'!$O$38,"")&amp;IF(D39="PBT12",'Base-case'!$P$38,"")&amp;IF(D39="PBT13",'Base-case'!$Q$38,"")&amp;IF(D39="PBT14",'Base-case'!$R$38,"")&amp;IF(D39="PBT15",'Base-case'!$S$38,"")</f>
        <v/>
      </c>
      <c r="X39" s="117">
        <f t="shared" si="8"/>
        <v>0</v>
      </c>
      <c r="Y39" s="178" t="str">
        <f>IF(D39="PBT1",'Base-case'!$E$40,"")&amp;IF(D39="PBT2",'Base-case'!$F$40,"")&amp;IF(D39="PBT3",'Base-case'!$G$40,"")&amp;IF(D39="PBT4",'Base-case'!$H$40,"")&amp;IF(D39="PBT5",'Base-case'!$I$40,"")&amp;IF(D39="PBT6",'Base-case'!$J$40,"")&amp;IF(D39="PBT7",'Base-case'!$K$40,"")&amp;IF(D39="PBT8",'Base-case'!$L$40,"")&amp;IF(D39="PBT9",'Base-case'!$M$40,"")&amp;IF(D39="PBT10",'Base-case'!$N$40,"")&amp;IF(D39="PBT11",'Base-case'!$O$40,"")&amp;IF(D39="PBT12",'Base-case'!$P$40,"")&amp;IF(D39="PBT13",'Base-case'!$Q$40,"")&amp;IF(D39="PBT14",'Base-case'!$R$40,"")&amp;IF(D39="PBT15",'Base-case'!$S$40,"")</f>
        <v/>
      </c>
      <c r="Z39" s="118">
        <f t="shared" si="9"/>
        <v>0</v>
      </c>
      <c r="AA39" s="180"/>
      <c r="AB39" s="181"/>
      <c r="AC39" s="181"/>
      <c r="AD39" s="181"/>
      <c r="AE39" s="181"/>
      <c r="AF39" s="181"/>
      <c r="AG39" s="181"/>
      <c r="AH39" s="181"/>
      <c r="AI39" s="181"/>
      <c r="AJ39" s="181"/>
      <c r="AK39" s="181"/>
      <c r="AL39" s="182"/>
      <c r="AM39" s="180"/>
      <c r="AN39" s="181"/>
      <c r="AO39" s="181"/>
      <c r="AP39" s="181"/>
      <c r="AQ39" s="181"/>
      <c r="AR39" s="181"/>
      <c r="AS39" s="181"/>
      <c r="AT39" s="181"/>
      <c r="AU39" s="182"/>
      <c r="AV39" s="180"/>
      <c r="AW39" s="181"/>
      <c r="AX39" s="181"/>
      <c r="AY39" s="181"/>
      <c r="AZ39" s="181"/>
      <c r="BA39" s="181"/>
      <c r="BB39" s="181"/>
      <c r="BC39" s="181"/>
      <c r="BD39" s="181"/>
      <c r="BE39" s="181"/>
      <c r="BF39" s="182"/>
    </row>
    <row r="40" spans="1:58" ht="15" thickBot="1">
      <c r="A40" s="165">
        <v>35</v>
      </c>
      <c r="B40" s="293" t="str">
        <f>'Rassembler Noms'!G36</f>
        <v/>
      </c>
      <c r="C40" s="293" t="str">
        <f>'Rassembler surface'!G36</f>
        <v/>
      </c>
      <c r="D40" s="306" t="str">
        <f>'Rassembler PBT'!G36</f>
        <v/>
      </c>
      <c r="E40" s="166"/>
      <c r="F40" s="167"/>
      <c r="G40" s="177" t="str">
        <f>IF(D40="PBT1",'Base-case'!$E$4,"")&amp;IF(D40="PBT2",'Base-case'!$F$4,"")&amp;IF(D40="PBT3",'Base-case'!$G$4,"")&amp;IF(D40="PBT4",'Base-case'!$H$4,"")&amp;IF(D40="PBT5",'Base-case'!$I$4,"")&amp;IF(D40="PBT6",'Base-case'!$J$4,"")&amp;IF(D40="PBT7",'Base-case'!$K$4,"")&amp;IF(D40="PBT8",'Base-case'!$L$4,"")&amp;IF(D40="PBT9",'Base-case'!$M$4,"")&amp;IF(D40="PBT10",'Base-case'!$N$4,"")&amp;IF(D40="PBT11",'Base-case'!$O$4,"")&amp;IF(D40="PBT12",'Base-case'!$P$4,"")&amp;IF(D40="PBT13",'Base-case'!$Q$4,"")&amp;IF(D40="PBT14",'Base-case'!$R$4,"")&amp;IF(D40="PBT15",'Base-case'!$S$4,"")</f>
        <v/>
      </c>
      <c r="H40" s="117">
        <f t="shared" si="0"/>
        <v>0</v>
      </c>
      <c r="I40" s="178" t="str">
        <f>IF(D40="PBT1",'Base-case'!$E$14,"")&amp;IF(D40="PBT2",'Base-case'!$F$14,"")&amp;IF(D40="PBT3",'Base-case'!$G$14,"")&amp;IF(D40="PBT4",'Base-case'!$H$14,"")&amp;IF(D40="PBT5",'Base-case'!$I$14,"")&amp;IF(D40="PBT6",'Base-case'!$J$14,"")&amp;IF(D40="PBT7",'Base-case'!$K$14,"")&amp;IF(D40="PBT8",'Base-case'!$L$14,"")&amp;IF(D40="PBT9",'Base-case'!$M$14,"")&amp;IF(D40="PBT10",'Base-case'!$N$14,"")&amp;IF(D40="PBT11",'Base-case'!$O$14,"")&amp;IF(D40="PBT12",'Base-case'!$P$14,"")&amp;IF(D40="PBT13",'Base-case'!$Q$14,"")&amp;IF(D40="PBT14",'Base-case'!$R$14,"")&amp;IF(D40="PBT15",'Base-case'!$S$14,"")</f>
        <v/>
      </c>
      <c r="J40" s="117">
        <f t="shared" si="1"/>
        <v>0</v>
      </c>
      <c r="K40" s="178" t="str">
        <f>IF(D40="PBT1",'Base-case'!$E$16,"")&amp;IF(D40="PBT2",'Base-case'!$F$16,"")&amp;IF(D40="PBT3",'Base-case'!$G$16,"")&amp;IF(D40="PBT4",'Base-case'!$H$16,"")&amp;IF(D40="PBT5",'Base-case'!$I$16,"")&amp;IF(D40="PBT6",'Base-case'!$J$16,"")&amp;IF(D40="PBT7",'Base-case'!$K$16,"")&amp;IF(D40="PBT8",'Base-case'!$L$16,"")&amp;IF(D40="PBT9",'Base-case'!$M$16,"")&amp;IF(D40="PBT10",'Base-case'!$N$16,"")&amp;IF(D40="PBT11",'Base-case'!$O$16,"")&amp;IF(D40="PBT12",'Base-case'!$P$16,"")&amp;IF(D40="PBT13",'Base-case'!$Q$16,"")&amp;IF(D40="PBT14",'Base-case'!$R$16,"")&amp;IF(D40="PBT15",'Base-case'!$S$16,"")</f>
        <v/>
      </c>
      <c r="L40" s="117">
        <f t="shared" si="2"/>
        <v>0</v>
      </c>
      <c r="M40" s="178" t="str">
        <f>IF(D40="PBT1",'Base-case'!$E$18,"")&amp;IF(D40="PBT2",'Base-case'!$F$18,"")&amp;IF(D40="PBT3",'Base-case'!$G$18,"")&amp;IF(D40="PBT4",'Base-case'!$H$18,"")&amp;IF(D40="PBT5",'Base-case'!$I$18,"")&amp;IF(D40="PBT6",'Base-case'!$J$18,"")&amp;IF(D40="PBT7",'Base-case'!$K$18,"")&amp;IF(D40="PBT8",'Base-case'!$L$18,"")&amp;IF(D40="PBT9",'Base-case'!$M$18,"")&amp;IF(D40="PBT10",'Base-case'!$N$18,"")&amp;IF(D40="PBT11",'Base-case'!$O$18,"")&amp;IF(D40="PBT12",'Base-case'!$P$18,"")&amp;IF(D40="PBT13",'Base-case'!$Q$18,"")&amp;IF(D40="PBT14",'Base-case'!$R$18,"")&amp;IF(D40="PBT15",'Base-case'!$S$18,"")</f>
        <v/>
      </c>
      <c r="N40" s="118">
        <f t="shared" si="3"/>
        <v>0</v>
      </c>
      <c r="O40" s="177" t="str">
        <f>IF(D40="PBT1",'Base-case'!$E$21,"")&amp;IF(D40="PBT2",'Base-case'!$F$21,"")&amp;IF(D40="PBT3",'Base-case'!$G$21,"")&amp;IF(D40="PBT4",'Base-case'!$H$21,"")&amp;IF(D40="PBT5",'Base-case'!$I$21,"")&amp;IF(D40="PBT6",'Base-case'!$J$21,"")&amp;IF(D40="PBT7",'Base-case'!$K$21,"")&amp;IF(D40="PBT8",'Base-case'!$L$21,"")&amp;IF(D40="PBT9",'Base-case'!$M$21,"")&amp;IF(D40="PBT10",'Base-case'!$N$21,"")&amp;IF(D40="PBT11",'Base-case'!$O$21,"")&amp;IF(D40="PBT12",'Base-case'!$P$21,"")&amp;IF(D40="PBT13",'Base-case'!$Q$21,"")&amp;IF(D40="PBT14",'Base-case'!$R$21,"")&amp;IF(D40="PBT15",'Base-case'!$S$21,"")</f>
        <v/>
      </c>
      <c r="P40" s="117">
        <f t="shared" si="4"/>
        <v>0</v>
      </c>
      <c r="Q40" s="178" t="str">
        <f>IF(D40="PBT1",'Base-case'!$E$23,"")&amp;IF(D40="PBT2",'Base-case'!$F$23,"")&amp;IF(D40="PBT3",'Base-case'!$G$23,"")&amp;IF(D40="PBT4",'Base-case'!$H$23,"")&amp;IF(D40="PBT5",'Base-case'!$I$23,"")&amp;IF(D40="PBT6",'Base-case'!$J$23,"")&amp;IF(D40="PBT7",'Base-case'!$K$23,"")&amp;IF(D40="PBT8",'Base-case'!$L$23,"")&amp;IF(D40="PBT9",'Base-case'!$M$23,"")&amp;IF(D40="PBT10",'Base-case'!$N$23,"")&amp;IF(D40="PBT11",'Base-case'!$O$23,"")&amp;IF(D40="PBT12",'Base-case'!$P$23,"")&amp;IF(D40="PBT13",'Base-case'!$Q$23,"")&amp;IF(D40="PBT14",'Base-case'!$R$23,"")&amp;IF(D40="PBT15",'Base-case'!$S$23,"")</f>
        <v/>
      </c>
      <c r="R40" s="117">
        <f t="shared" si="5"/>
        <v>0</v>
      </c>
      <c r="S40" s="178" t="str">
        <f>IF(D40="PBT1",'Base-case'!$E$25,"")&amp;IF(D40="PBT2",'Base-case'!$F$25,"")&amp;IF(D40="PBT3",'Base-case'!$G$25,"")&amp;IF(D40="PBT4",'Base-case'!$H$25,"")&amp;IF(D40="PBT5",'Base-case'!$I$25,"")&amp;IF(D40="PBT6",'Base-case'!$J$25,"")&amp;IF(D40="PBT7",'Base-case'!$K$25,"")&amp;IF(D40="PBT8",'Base-case'!$L$25,"")&amp;IF(D40="PBT9",'Base-case'!$M$25,"")&amp;IF(D40="PBT10",'Base-case'!$N$25,"")&amp;IF(D40="PBT11",'Base-case'!$O$25,"")&amp;IF(D40="PBT12",'Base-case'!$P$25,"")&amp;IF(D40="PBT13",'Base-case'!$Q$25,"")&amp;IF(D40="PBT14",'Base-case'!$R$25,"")&amp;IF(D40="PBT15",'Base-case'!$S$25,"")</f>
        <v/>
      </c>
      <c r="T40" s="118">
        <f t="shared" si="6"/>
        <v>0</v>
      </c>
      <c r="U40" s="177" t="str">
        <f>IF(D40="PBT1",'Base-case'!$E$36,"")&amp;IF(D40="PBT2",'Base-case'!$F$36,"")&amp;IF(D40="PBT3",'Base-case'!$G$36,"")&amp;IF(D40="PBT4",'Base-case'!$H$36,"")&amp;IF(D40="PBT5",'Base-case'!$I$36,"")&amp;IF(D40="PBT6",'Base-case'!$J$36,"")&amp;IF(D40="PBT7",'Base-case'!$K$36,"")&amp;IF(D40="PBT8",'Base-case'!$L$36,"")&amp;IF(D40="PBT9",'Base-case'!$M$36,"")&amp;IF(D40="PBT10",'Base-case'!$N$36,"")&amp;IF(D40="PBT11",'Base-case'!$O$36,"")&amp;IF(D40="PBT12",'Base-case'!$P$36,"")&amp;IF(D40="PBT13",'Base-case'!$Q$36,"")&amp;IF(D40="PBT14",'Base-case'!$R$36,"")&amp;IF(D40="PBT15",'Base-case'!$S$36,"")</f>
        <v/>
      </c>
      <c r="V40" s="117">
        <f t="shared" si="7"/>
        <v>0</v>
      </c>
      <c r="W40" s="178" t="str">
        <f>IF(D40="PBT1",'Base-case'!$E$38,"")&amp;IF(D40="PBT2",'Base-case'!$F$38,"")&amp;IF(D40="PBT3",'Base-case'!$G$38,"")&amp;IF(D40="PBT4",'Base-case'!$H$38,"")&amp;IF(D40="PBT5",'Base-case'!$I$38,"")&amp;IF(D40="PBT6",'Base-case'!$J$38,"")&amp;IF(D40="PBT7",'Base-case'!$K$38,"")&amp;IF(D40="PBT8",'Base-case'!$L$38,"")&amp;IF(D40="PBT9",'Base-case'!$M$38,"")&amp;IF(D40="PBT10",'Base-case'!$N$38,"")&amp;IF(D40="PBT11",'Base-case'!$O$38,"")&amp;IF(D40="PBT12",'Base-case'!$P$38,"")&amp;IF(D40="PBT13",'Base-case'!$Q$38,"")&amp;IF(D40="PBT14",'Base-case'!$R$38,"")&amp;IF(D40="PBT15",'Base-case'!$S$38,"")</f>
        <v/>
      </c>
      <c r="X40" s="117">
        <f t="shared" si="8"/>
        <v>0</v>
      </c>
      <c r="Y40" s="178" t="str">
        <f>IF(D40="PBT1",'Base-case'!$E$40,"")&amp;IF(D40="PBT2",'Base-case'!$F$40,"")&amp;IF(D40="PBT3",'Base-case'!$G$40,"")&amp;IF(D40="PBT4",'Base-case'!$H$40,"")&amp;IF(D40="PBT5",'Base-case'!$I$40,"")&amp;IF(D40="PBT6",'Base-case'!$J$40,"")&amp;IF(D40="PBT7",'Base-case'!$K$40,"")&amp;IF(D40="PBT8",'Base-case'!$L$40,"")&amp;IF(D40="PBT9",'Base-case'!$M$40,"")&amp;IF(D40="PBT10",'Base-case'!$N$40,"")&amp;IF(D40="PBT11",'Base-case'!$O$40,"")&amp;IF(D40="PBT12",'Base-case'!$P$40,"")&amp;IF(D40="PBT13",'Base-case'!$Q$40,"")&amp;IF(D40="PBT14",'Base-case'!$R$40,"")&amp;IF(D40="PBT15",'Base-case'!$S$40,"")</f>
        <v/>
      </c>
      <c r="Z40" s="118">
        <f t="shared" si="9"/>
        <v>0</v>
      </c>
      <c r="AA40" s="180"/>
      <c r="AB40" s="181"/>
      <c r="AC40" s="181"/>
      <c r="AD40" s="181"/>
      <c r="AE40" s="181"/>
      <c r="AF40" s="181"/>
      <c r="AG40" s="181"/>
      <c r="AH40" s="181"/>
      <c r="AI40" s="181"/>
      <c r="AJ40" s="181"/>
      <c r="AK40" s="181"/>
      <c r="AL40" s="182"/>
      <c r="AM40" s="180"/>
      <c r="AN40" s="181"/>
      <c r="AO40" s="181"/>
      <c r="AP40" s="181"/>
      <c r="AQ40" s="181"/>
      <c r="AR40" s="181"/>
      <c r="AS40" s="181"/>
      <c r="AT40" s="181"/>
      <c r="AU40" s="182"/>
      <c r="AV40" s="180"/>
      <c r="AW40" s="181"/>
      <c r="AX40" s="181"/>
      <c r="AY40" s="181"/>
      <c r="AZ40" s="181"/>
      <c r="BA40" s="181"/>
      <c r="BB40" s="181"/>
      <c r="BC40" s="181"/>
      <c r="BD40" s="181"/>
      <c r="BE40" s="181"/>
      <c r="BF40" s="182"/>
    </row>
    <row r="41" spans="1:58" ht="15" thickBot="1">
      <c r="A41" s="165">
        <v>36</v>
      </c>
      <c r="B41" s="293" t="str">
        <f>'Rassembler Noms'!G37</f>
        <v/>
      </c>
      <c r="C41" s="293" t="str">
        <f>'Rassembler surface'!G37</f>
        <v/>
      </c>
      <c r="D41" s="306" t="str">
        <f>'Rassembler PBT'!G37</f>
        <v/>
      </c>
      <c r="E41" s="166"/>
      <c r="F41" s="167"/>
      <c r="G41" s="177" t="str">
        <f>IF(D41="PBT1",'Base-case'!$E$4,"")&amp;IF(D41="PBT2",'Base-case'!$F$4,"")&amp;IF(D41="PBT3",'Base-case'!$G$4,"")&amp;IF(D41="PBT4",'Base-case'!$H$4,"")&amp;IF(D41="PBT5",'Base-case'!$I$4,"")&amp;IF(D41="PBT6",'Base-case'!$J$4,"")&amp;IF(D41="PBT7",'Base-case'!$K$4,"")&amp;IF(D41="PBT8",'Base-case'!$L$4,"")&amp;IF(D41="PBT9",'Base-case'!$M$4,"")&amp;IF(D41="PBT10",'Base-case'!$N$4,"")&amp;IF(D41="PBT11",'Base-case'!$O$4,"")&amp;IF(D41="PBT12",'Base-case'!$P$4,"")&amp;IF(D41="PBT13",'Base-case'!$Q$4,"")&amp;IF(D41="PBT14",'Base-case'!$R$4,"")&amp;IF(D41="PBT15",'Base-case'!$S$4,"")</f>
        <v/>
      </c>
      <c r="H41" s="117">
        <f t="shared" si="0"/>
        <v>0</v>
      </c>
      <c r="I41" s="178" t="str">
        <f>IF(D41="PBT1",'Base-case'!$E$14,"")&amp;IF(D41="PBT2",'Base-case'!$F$14,"")&amp;IF(D41="PBT3",'Base-case'!$G$14,"")&amp;IF(D41="PBT4",'Base-case'!$H$14,"")&amp;IF(D41="PBT5",'Base-case'!$I$14,"")&amp;IF(D41="PBT6",'Base-case'!$J$14,"")&amp;IF(D41="PBT7",'Base-case'!$K$14,"")&amp;IF(D41="PBT8",'Base-case'!$L$14,"")&amp;IF(D41="PBT9",'Base-case'!$M$14,"")&amp;IF(D41="PBT10",'Base-case'!$N$14,"")&amp;IF(D41="PBT11",'Base-case'!$O$14,"")&amp;IF(D41="PBT12",'Base-case'!$P$14,"")&amp;IF(D41="PBT13",'Base-case'!$Q$14,"")&amp;IF(D41="PBT14",'Base-case'!$R$14,"")&amp;IF(D41="PBT15",'Base-case'!$S$14,"")</f>
        <v/>
      </c>
      <c r="J41" s="117">
        <f t="shared" si="1"/>
        <v>0</v>
      </c>
      <c r="K41" s="178" t="str">
        <f>IF(D41="PBT1",'Base-case'!$E$16,"")&amp;IF(D41="PBT2",'Base-case'!$F$16,"")&amp;IF(D41="PBT3",'Base-case'!$G$16,"")&amp;IF(D41="PBT4",'Base-case'!$H$16,"")&amp;IF(D41="PBT5",'Base-case'!$I$16,"")&amp;IF(D41="PBT6",'Base-case'!$J$16,"")&amp;IF(D41="PBT7",'Base-case'!$K$16,"")&amp;IF(D41="PBT8",'Base-case'!$L$16,"")&amp;IF(D41="PBT9",'Base-case'!$M$16,"")&amp;IF(D41="PBT10",'Base-case'!$N$16,"")&amp;IF(D41="PBT11",'Base-case'!$O$16,"")&amp;IF(D41="PBT12",'Base-case'!$P$16,"")&amp;IF(D41="PBT13",'Base-case'!$Q$16,"")&amp;IF(D41="PBT14",'Base-case'!$R$16,"")&amp;IF(D41="PBT15",'Base-case'!$S$16,"")</f>
        <v/>
      </c>
      <c r="L41" s="117">
        <f t="shared" si="2"/>
        <v>0</v>
      </c>
      <c r="M41" s="178" t="str">
        <f>IF(D41="PBT1",'Base-case'!$E$18,"")&amp;IF(D41="PBT2",'Base-case'!$F$18,"")&amp;IF(D41="PBT3",'Base-case'!$G$18,"")&amp;IF(D41="PBT4",'Base-case'!$H$18,"")&amp;IF(D41="PBT5",'Base-case'!$I$18,"")&amp;IF(D41="PBT6",'Base-case'!$J$18,"")&amp;IF(D41="PBT7",'Base-case'!$K$18,"")&amp;IF(D41="PBT8",'Base-case'!$L$18,"")&amp;IF(D41="PBT9",'Base-case'!$M$18,"")&amp;IF(D41="PBT10",'Base-case'!$N$18,"")&amp;IF(D41="PBT11",'Base-case'!$O$18,"")&amp;IF(D41="PBT12",'Base-case'!$P$18,"")&amp;IF(D41="PBT13",'Base-case'!$Q$18,"")&amp;IF(D41="PBT14",'Base-case'!$R$18,"")&amp;IF(D41="PBT15",'Base-case'!$S$18,"")</f>
        <v/>
      </c>
      <c r="N41" s="118">
        <f t="shared" si="3"/>
        <v>0</v>
      </c>
      <c r="O41" s="177" t="str">
        <f>IF(D41="PBT1",'Base-case'!$E$21,"")&amp;IF(D41="PBT2",'Base-case'!$F$21,"")&amp;IF(D41="PBT3",'Base-case'!$G$21,"")&amp;IF(D41="PBT4",'Base-case'!$H$21,"")&amp;IF(D41="PBT5",'Base-case'!$I$21,"")&amp;IF(D41="PBT6",'Base-case'!$J$21,"")&amp;IF(D41="PBT7",'Base-case'!$K$21,"")&amp;IF(D41="PBT8",'Base-case'!$L$21,"")&amp;IF(D41="PBT9",'Base-case'!$M$21,"")&amp;IF(D41="PBT10",'Base-case'!$N$21,"")&amp;IF(D41="PBT11",'Base-case'!$O$21,"")&amp;IF(D41="PBT12",'Base-case'!$P$21,"")&amp;IF(D41="PBT13",'Base-case'!$Q$21,"")&amp;IF(D41="PBT14",'Base-case'!$R$21,"")&amp;IF(D41="PBT15",'Base-case'!$S$21,"")</f>
        <v/>
      </c>
      <c r="P41" s="117">
        <f t="shared" si="4"/>
        <v>0</v>
      </c>
      <c r="Q41" s="178" t="str">
        <f>IF(D41="PBT1",'Base-case'!$E$23,"")&amp;IF(D41="PBT2",'Base-case'!$F$23,"")&amp;IF(D41="PBT3",'Base-case'!$G$23,"")&amp;IF(D41="PBT4",'Base-case'!$H$23,"")&amp;IF(D41="PBT5",'Base-case'!$I$23,"")&amp;IF(D41="PBT6",'Base-case'!$J$23,"")&amp;IF(D41="PBT7",'Base-case'!$K$23,"")&amp;IF(D41="PBT8",'Base-case'!$L$23,"")&amp;IF(D41="PBT9",'Base-case'!$M$23,"")&amp;IF(D41="PBT10",'Base-case'!$N$23,"")&amp;IF(D41="PBT11",'Base-case'!$O$23,"")&amp;IF(D41="PBT12",'Base-case'!$P$23,"")&amp;IF(D41="PBT13",'Base-case'!$Q$23,"")&amp;IF(D41="PBT14",'Base-case'!$R$23,"")&amp;IF(D41="PBT15",'Base-case'!$S$23,"")</f>
        <v/>
      </c>
      <c r="R41" s="117">
        <f t="shared" si="5"/>
        <v>0</v>
      </c>
      <c r="S41" s="178" t="str">
        <f>IF(D41="PBT1",'Base-case'!$E$25,"")&amp;IF(D41="PBT2",'Base-case'!$F$25,"")&amp;IF(D41="PBT3",'Base-case'!$G$25,"")&amp;IF(D41="PBT4",'Base-case'!$H$25,"")&amp;IF(D41="PBT5",'Base-case'!$I$25,"")&amp;IF(D41="PBT6",'Base-case'!$J$25,"")&amp;IF(D41="PBT7",'Base-case'!$K$25,"")&amp;IF(D41="PBT8",'Base-case'!$L$25,"")&amp;IF(D41="PBT9",'Base-case'!$M$25,"")&amp;IF(D41="PBT10",'Base-case'!$N$25,"")&amp;IF(D41="PBT11",'Base-case'!$O$25,"")&amp;IF(D41="PBT12",'Base-case'!$P$25,"")&amp;IF(D41="PBT13",'Base-case'!$Q$25,"")&amp;IF(D41="PBT14",'Base-case'!$R$25,"")&amp;IF(D41="PBT15",'Base-case'!$S$25,"")</f>
        <v/>
      </c>
      <c r="T41" s="118">
        <f t="shared" si="6"/>
        <v>0</v>
      </c>
      <c r="U41" s="177" t="str">
        <f>IF(D41="PBT1",'Base-case'!$E$36,"")&amp;IF(D41="PBT2",'Base-case'!$F$36,"")&amp;IF(D41="PBT3",'Base-case'!$G$36,"")&amp;IF(D41="PBT4",'Base-case'!$H$36,"")&amp;IF(D41="PBT5",'Base-case'!$I$36,"")&amp;IF(D41="PBT6",'Base-case'!$J$36,"")&amp;IF(D41="PBT7",'Base-case'!$K$36,"")&amp;IF(D41="PBT8",'Base-case'!$L$36,"")&amp;IF(D41="PBT9",'Base-case'!$M$36,"")&amp;IF(D41="PBT10",'Base-case'!$N$36,"")&amp;IF(D41="PBT11",'Base-case'!$O$36,"")&amp;IF(D41="PBT12",'Base-case'!$P$36,"")&amp;IF(D41="PBT13",'Base-case'!$Q$36,"")&amp;IF(D41="PBT14",'Base-case'!$R$36,"")&amp;IF(D41="PBT15",'Base-case'!$S$36,"")</f>
        <v/>
      </c>
      <c r="V41" s="117">
        <f t="shared" si="7"/>
        <v>0</v>
      </c>
      <c r="W41" s="178" t="str">
        <f>IF(D41="PBT1",'Base-case'!$E$38,"")&amp;IF(D41="PBT2",'Base-case'!$F$38,"")&amp;IF(D41="PBT3",'Base-case'!$G$38,"")&amp;IF(D41="PBT4",'Base-case'!$H$38,"")&amp;IF(D41="PBT5",'Base-case'!$I$38,"")&amp;IF(D41="PBT6",'Base-case'!$J$38,"")&amp;IF(D41="PBT7",'Base-case'!$K$38,"")&amp;IF(D41="PBT8",'Base-case'!$L$38,"")&amp;IF(D41="PBT9",'Base-case'!$M$38,"")&amp;IF(D41="PBT10",'Base-case'!$N$38,"")&amp;IF(D41="PBT11",'Base-case'!$O$38,"")&amp;IF(D41="PBT12",'Base-case'!$P$38,"")&amp;IF(D41="PBT13",'Base-case'!$Q$38,"")&amp;IF(D41="PBT14",'Base-case'!$R$38,"")&amp;IF(D41="PBT15",'Base-case'!$S$38,"")</f>
        <v/>
      </c>
      <c r="X41" s="117">
        <f t="shared" si="8"/>
        <v>0</v>
      </c>
      <c r="Y41" s="178" t="str">
        <f>IF(D41="PBT1",'Base-case'!$E$40,"")&amp;IF(D41="PBT2",'Base-case'!$F$40,"")&amp;IF(D41="PBT3",'Base-case'!$G$40,"")&amp;IF(D41="PBT4",'Base-case'!$H$40,"")&amp;IF(D41="PBT5",'Base-case'!$I$40,"")&amp;IF(D41="PBT6",'Base-case'!$J$40,"")&amp;IF(D41="PBT7",'Base-case'!$K$40,"")&amp;IF(D41="PBT8",'Base-case'!$L$40,"")&amp;IF(D41="PBT9",'Base-case'!$M$40,"")&amp;IF(D41="PBT10",'Base-case'!$N$40,"")&amp;IF(D41="PBT11",'Base-case'!$O$40,"")&amp;IF(D41="PBT12",'Base-case'!$P$40,"")&amp;IF(D41="PBT13",'Base-case'!$Q$40,"")&amp;IF(D41="PBT14",'Base-case'!$R$40,"")&amp;IF(D41="PBT15",'Base-case'!$S$40,"")</f>
        <v/>
      </c>
      <c r="Z41" s="118">
        <f t="shared" si="9"/>
        <v>0</v>
      </c>
      <c r="AA41" s="180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2"/>
      <c r="AM41" s="180"/>
      <c r="AN41" s="181"/>
      <c r="AO41" s="181"/>
      <c r="AP41" s="181"/>
      <c r="AQ41" s="181"/>
      <c r="AR41" s="181"/>
      <c r="AS41" s="181"/>
      <c r="AT41" s="181"/>
      <c r="AU41" s="182"/>
      <c r="AV41" s="180"/>
      <c r="AW41" s="181"/>
      <c r="AX41" s="181"/>
      <c r="AY41" s="181"/>
      <c r="AZ41" s="181"/>
      <c r="BA41" s="181"/>
      <c r="BB41" s="181"/>
      <c r="BC41" s="181"/>
      <c r="BD41" s="181"/>
      <c r="BE41" s="181"/>
      <c r="BF41" s="182"/>
    </row>
    <row r="42" spans="1:58" ht="15" thickBot="1">
      <c r="A42" s="165">
        <v>37</v>
      </c>
      <c r="B42" s="293" t="str">
        <f>'Rassembler Noms'!G38</f>
        <v/>
      </c>
      <c r="C42" s="293" t="str">
        <f>'Rassembler surface'!G38</f>
        <v/>
      </c>
      <c r="D42" s="306" t="str">
        <f>'Rassembler PBT'!G38</f>
        <v/>
      </c>
      <c r="E42" s="166"/>
      <c r="F42" s="167"/>
      <c r="G42" s="177" t="str">
        <f>IF(D42="PBT1",'Base-case'!$E$4,"")&amp;IF(D42="PBT2",'Base-case'!$F$4,"")&amp;IF(D42="PBT3",'Base-case'!$G$4,"")&amp;IF(D42="PBT4",'Base-case'!$H$4,"")&amp;IF(D42="PBT5",'Base-case'!$I$4,"")&amp;IF(D42="PBT6",'Base-case'!$J$4,"")&amp;IF(D42="PBT7",'Base-case'!$K$4,"")&amp;IF(D42="PBT8",'Base-case'!$L$4,"")&amp;IF(D42="PBT9",'Base-case'!$M$4,"")&amp;IF(D42="PBT10",'Base-case'!$N$4,"")&amp;IF(D42="PBT11",'Base-case'!$O$4,"")&amp;IF(D42="PBT12",'Base-case'!$P$4,"")&amp;IF(D42="PBT13",'Base-case'!$Q$4,"")&amp;IF(D42="PBT14",'Base-case'!$R$4,"")&amp;IF(D42="PBT15",'Base-case'!$S$4,"")</f>
        <v/>
      </c>
      <c r="H42" s="117">
        <f t="shared" si="0"/>
        <v>0</v>
      </c>
      <c r="I42" s="178" t="str">
        <f>IF(D42="PBT1",'Base-case'!$E$14,"")&amp;IF(D42="PBT2",'Base-case'!$F$14,"")&amp;IF(D42="PBT3",'Base-case'!$G$14,"")&amp;IF(D42="PBT4",'Base-case'!$H$14,"")&amp;IF(D42="PBT5",'Base-case'!$I$14,"")&amp;IF(D42="PBT6",'Base-case'!$J$14,"")&amp;IF(D42="PBT7",'Base-case'!$K$14,"")&amp;IF(D42="PBT8",'Base-case'!$L$14,"")&amp;IF(D42="PBT9",'Base-case'!$M$14,"")&amp;IF(D42="PBT10",'Base-case'!$N$14,"")&amp;IF(D42="PBT11",'Base-case'!$O$14,"")&amp;IF(D42="PBT12",'Base-case'!$P$14,"")&amp;IF(D42="PBT13",'Base-case'!$Q$14,"")&amp;IF(D42="PBT14",'Base-case'!$R$14,"")&amp;IF(D42="PBT15",'Base-case'!$S$14,"")</f>
        <v/>
      </c>
      <c r="J42" s="117">
        <f t="shared" si="1"/>
        <v>0</v>
      </c>
      <c r="K42" s="178" t="str">
        <f>IF(D42="PBT1",'Base-case'!$E$16,"")&amp;IF(D42="PBT2",'Base-case'!$F$16,"")&amp;IF(D42="PBT3",'Base-case'!$G$16,"")&amp;IF(D42="PBT4",'Base-case'!$H$16,"")&amp;IF(D42="PBT5",'Base-case'!$I$16,"")&amp;IF(D42="PBT6",'Base-case'!$J$16,"")&amp;IF(D42="PBT7",'Base-case'!$K$16,"")&amp;IF(D42="PBT8",'Base-case'!$L$16,"")&amp;IF(D42="PBT9",'Base-case'!$M$16,"")&amp;IF(D42="PBT10",'Base-case'!$N$16,"")&amp;IF(D42="PBT11",'Base-case'!$O$16,"")&amp;IF(D42="PBT12",'Base-case'!$P$16,"")&amp;IF(D42="PBT13",'Base-case'!$Q$16,"")&amp;IF(D42="PBT14",'Base-case'!$R$16,"")&amp;IF(D42="PBT15",'Base-case'!$S$16,"")</f>
        <v/>
      </c>
      <c r="L42" s="117">
        <f t="shared" si="2"/>
        <v>0</v>
      </c>
      <c r="M42" s="178" t="str">
        <f>IF(D42="PBT1",'Base-case'!$E$18,"")&amp;IF(D42="PBT2",'Base-case'!$F$18,"")&amp;IF(D42="PBT3",'Base-case'!$G$18,"")&amp;IF(D42="PBT4",'Base-case'!$H$18,"")&amp;IF(D42="PBT5",'Base-case'!$I$18,"")&amp;IF(D42="PBT6",'Base-case'!$J$18,"")&amp;IF(D42="PBT7",'Base-case'!$K$18,"")&amp;IF(D42="PBT8",'Base-case'!$L$18,"")&amp;IF(D42="PBT9",'Base-case'!$M$18,"")&amp;IF(D42="PBT10",'Base-case'!$N$18,"")&amp;IF(D42="PBT11",'Base-case'!$O$18,"")&amp;IF(D42="PBT12",'Base-case'!$P$18,"")&amp;IF(D42="PBT13",'Base-case'!$Q$18,"")&amp;IF(D42="PBT14",'Base-case'!$R$18,"")&amp;IF(D42="PBT15",'Base-case'!$S$18,"")</f>
        <v/>
      </c>
      <c r="N42" s="118">
        <f t="shared" si="3"/>
        <v>0</v>
      </c>
      <c r="O42" s="177" t="str">
        <f>IF(D42="PBT1",'Base-case'!$E$21,"")&amp;IF(D42="PBT2",'Base-case'!$F$21,"")&amp;IF(D42="PBT3",'Base-case'!$G$21,"")&amp;IF(D42="PBT4",'Base-case'!$H$21,"")&amp;IF(D42="PBT5",'Base-case'!$I$21,"")&amp;IF(D42="PBT6",'Base-case'!$J$21,"")&amp;IF(D42="PBT7",'Base-case'!$K$21,"")&amp;IF(D42="PBT8",'Base-case'!$L$21,"")&amp;IF(D42="PBT9",'Base-case'!$M$21,"")&amp;IF(D42="PBT10",'Base-case'!$N$21,"")&amp;IF(D42="PBT11",'Base-case'!$O$21,"")&amp;IF(D42="PBT12",'Base-case'!$P$21,"")&amp;IF(D42="PBT13",'Base-case'!$Q$21,"")&amp;IF(D42="PBT14",'Base-case'!$R$21,"")&amp;IF(D42="PBT15",'Base-case'!$S$21,"")</f>
        <v/>
      </c>
      <c r="P42" s="117">
        <f t="shared" si="4"/>
        <v>0</v>
      </c>
      <c r="Q42" s="178" t="str">
        <f>IF(D42="PBT1",'Base-case'!$E$23,"")&amp;IF(D42="PBT2",'Base-case'!$F$23,"")&amp;IF(D42="PBT3",'Base-case'!$G$23,"")&amp;IF(D42="PBT4",'Base-case'!$H$23,"")&amp;IF(D42="PBT5",'Base-case'!$I$23,"")&amp;IF(D42="PBT6",'Base-case'!$J$23,"")&amp;IF(D42="PBT7",'Base-case'!$K$23,"")&amp;IF(D42="PBT8",'Base-case'!$L$23,"")&amp;IF(D42="PBT9",'Base-case'!$M$23,"")&amp;IF(D42="PBT10",'Base-case'!$N$23,"")&amp;IF(D42="PBT11",'Base-case'!$O$23,"")&amp;IF(D42="PBT12",'Base-case'!$P$23,"")&amp;IF(D42="PBT13",'Base-case'!$Q$23,"")&amp;IF(D42="PBT14",'Base-case'!$R$23,"")&amp;IF(D42="PBT15",'Base-case'!$S$23,"")</f>
        <v/>
      </c>
      <c r="R42" s="117">
        <f t="shared" si="5"/>
        <v>0</v>
      </c>
      <c r="S42" s="178" t="str">
        <f>IF(D42="PBT1",'Base-case'!$E$25,"")&amp;IF(D42="PBT2",'Base-case'!$F$25,"")&amp;IF(D42="PBT3",'Base-case'!$G$25,"")&amp;IF(D42="PBT4",'Base-case'!$H$25,"")&amp;IF(D42="PBT5",'Base-case'!$I$25,"")&amp;IF(D42="PBT6",'Base-case'!$J$25,"")&amp;IF(D42="PBT7",'Base-case'!$K$25,"")&amp;IF(D42="PBT8",'Base-case'!$L$25,"")&amp;IF(D42="PBT9",'Base-case'!$M$25,"")&amp;IF(D42="PBT10",'Base-case'!$N$25,"")&amp;IF(D42="PBT11",'Base-case'!$O$25,"")&amp;IF(D42="PBT12",'Base-case'!$P$25,"")&amp;IF(D42="PBT13",'Base-case'!$Q$25,"")&amp;IF(D42="PBT14",'Base-case'!$R$25,"")&amp;IF(D42="PBT15",'Base-case'!$S$25,"")</f>
        <v/>
      </c>
      <c r="T42" s="118">
        <f t="shared" si="6"/>
        <v>0</v>
      </c>
      <c r="U42" s="177" t="str">
        <f>IF(D42="PBT1",'Base-case'!$E$36,"")&amp;IF(D42="PBT2",'Base-case'!$F$36,"")&amp;IF(D42="PBT3",'Base-case'!$G$36,"")&amp;IF(D42="PBT4",'Base-case'!$H$36,"")&amp;IF(D42="PBT5",'Base-case'!$I$36,"")&amp;IF(D42="PBT6",'Base-case'!$J$36,"")&amp;IF(D42="PBT7",'Base-case'!$K$36,"")&amp;IF(D42="PBT8",'Base-case'!$L$36,"")&amp;IF(D42="PBT9",'Base-case'!$M$36,"")&amp;IF(D42="PBT10",'Base-case'!$N$36,"")&amp;IF(D42="PBT11",'Base-case'!$O$36,"")&amp;IF(D42="PBT12",'Base-case'!$P$36,"")&amp;IF(D42="PBT13",'Base-case'!$Q$36,"")&amp;IF(D42="PBT14",'Base-case'!$R$36,"")&amp;IF(D42="PBT15",'Base-case'!$S$36,"")</f>
        <v/>
      </c>
      <c r="V42" s="117">
        <f t="shared" si="7"/>
        <v>0</v>
      </c>
      <c r="W42" s="178" t="str">
        <f>IF(D42="PBT1",'Base-case'!$E$38,"")&amp;IF(D42="PBT2",'Base-case'!$F$38,"")&amp;IF(D42="PBT3",'Base-case'!$G$38,"")&amp;IF(D42="PBT4",'Base-case'!$H$38,"")&amp;IF(D42="PBT5",'Base-case'!$I$38,"")&amp;IF(D42="PBT6",'Base-case'!$J$38,"")&amp;IF(D42="PBT7",'Base-case'!$K$38,"")&amp;IF(D42="PBT8",'Base-case'!$L$38,"")&amp;IF(D42="PBT9",'Base-case'!$M$38,"")&amp;IF(D42="PBT10",'Base-case'!$N$38,"")&amp;IF(D42="PBT11",'Base-case'!$O$38,"")&amp;IF(D42="PBT12",'Base-case'!$P$38,"")&amp;IF(D42="PBT13",'Base-case'!$Q$38,"")&amp;IF(D42="PBT14",'Base-case'!$R$38,"")&amp;IF(D42="PBT15",'Base-case'!$S$38,"")</f>
        <v/>
      </c>
      <c r="X42" s="117">
        <f t="shared" si="8"/>
        <v>0</v>
      </c>
      <c r="Y42" s="178" t="str">
        <f>IF(D42="PBT1",'Base-case'!$E$40,"")&amp;IF(D42="PBT2",'Base-case'!$F$40,"")&amp;IF(D42="PBT3",'Base-case'!$G$40,"")&amp;IF(D42="PBT4",'Base-case'!$H$40,"")&amp;IF(D42="PBT5",'Base-case'!$I$40,"")&amp;IF(D42="PBT6",'Base-case'!$J$40,"")&amp;IF(D42="PBT7",'Base-case'!$K$40,"")&amp;IF(D42="PBT8",'Base-case'!$L$40,"")&amp;IF(D42="PBT9",'Base-case'!$M$40,"")&amp;IF(D42="PBT10",'Base-case'!$N$40,"")&amp;IF(D42="PBT11",'Base-case'!$O$40,"")&amp;IF(D42="PBT12",'Base-case'!$P$40,"")&amp;IF(D42="PBT13",'Base-case'!$Q$40,"")&amp;IF(D42="PBT14",'Base-case'!$R$40,"")&amp;IF(D42="PBT15",'Base-case'!$S$40,"")</f>
        <v/>
      </c>
      <c r="Z42" s="118">
        <f t="shared" si="9"/>
        <v>0</v>
      </c>
      <c r="AA42" s="180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2"/>
      <c r="AM42" s="180"/>
      <c r="AN42" s="181"/>
      <c r="AO42" s="181"/>
      <c r="AP42" s="181"/>
      <c r="AQ42" s="181"/>
      <c r="AR42" s="181"/>
      <c r="AS42" s="181"/>
      <c r="AT42" s="181"/>
      <c r="AU42" s="182"/>
      <c r="AV42" s="180"/>
      <c r="AW42" s="181"/>
      <c r="AX42" s="181"/>
      <c r="AY42" s="181"/>
      <c r="AZ42" s="181"/>
      <c r="BA42" s="181"/>
      <c r="BB42" s="181"/>
      <c r="BC42" s="181"/>
      <c r="BD42" s="181"/>
      <c r="BE42" s="181"/>
      <c r="BF42" s="182"/>
    </row>
    <row r="43" spans="1:58" ht="15" thickBot="1">
      <c r="A43" s="165">
        <v>38</v>
      </c>
      <c r="B43" s="293" t="str">
        <f>'Rassembler Noms'!G39</f>
        <v/>
      </c>
      <c r="C43" s="293" t="str">
        <f>'Rassembler surface'!G39</f>
        <v/>
      </c>
      <c r="D43" s="306" t="str">
        <f>'Rassembler PBT'!G39</f>
        <v/>
      </c>
      <c r="E43" s="166"/>
      <c r="F43" s="167"/>
      <c r="G43" s="177" t="str">
        <f>IF(D43="PBT1",'Base-case'!$E$4,"")&amp;IF(D43="PBT2",'Base-case'!$F$4,"")&amp;IF(D43="PBT3",'Base-case'!$G$4,"")&amp;IF(D43="PBT4",'Base-case'!$H$4,"")&amp;IF(D43="PBT5",'Base-case'!$I$4,"")&amp;IF(D43="PBT6",'Base-case'!$J$4,"")&amp;IF(D43="PBT7",'Base-case'!$K$4,"")&amp;IF(D43="PBT8",'Base-case'!$L$4,"")&amp;IF(D43="PBT9",'Base-case'!$M$4,"")&amp;IF(D43="PBT10",'Base-case'!$N$4,"")&amp;IF(D43="PBT11",'Base-case'!$O$4,"")&amp;IF(D43="PBT12",'Base-case'!$P$4,"")&amp;IF(D43="PBT13",'Base-case'!$Q$4,"")&amp;IF(D43="PBT14",'Base-case'!$R$4,"")&amp;IF(D43="PBT15",'Base-case'!$S$4,"")</f>
        <v/>
      </c>
      <c r="H43" s="117">
        <f t="shared" si="0"/>
        <v>0</v>
      </c>
      <c r="I43" s="178" t="str">
        <f>IF(D43="PBT1",'Base-case'!$E$14,"")&amp;IF(D43="PBT2",'Base-case'!$F$14,"")&amp;IF(D43="PBT3",'Base-case'!$G$14,"")&amp;IF(D43="PBT4",'Base-case'!$H$14,"")&amp;IF(D43="PBT5",'Base-case'!$I$14,"")&amp;IF(D43="PBT6",'Base-case'!$J$14,"")&amp;IF(D43="PBT7",'Base-case'!$K$14,"")&amp;IF(D43="PBT8",'Base-case'!$L$14,"")&amp;IF(D43="PBT9",'Base-case'!$M$14,"")&amp;IF(D43="PBT10",'Base-case'!$N$14,"")&amp;IF(D43="PBT11",'Base-case'!$O$14,"")&amp;IF(D43="PBT12",'Base-case'!$P$14,"")&amp;IF(D43="PBT13",'Base-case'!$Q$14,"")&amp;IF(D43="PBT14",'Base-case'!$R$14,"")&amp;IF(D43="PBT15",'Base-case'!$S$14,"")</f>
        <v/>
      </c>
      <c r="J43" s="117">
        <f t="shared" si="1"/>
        <v>0</v>
      </c>
      <c r="K43" s="178" t="str">
        <f>IF(D43="PBT1",'Base-case'!$E$16,"")&amp;IF(D43="PBT2",'Base-case'!$F$16,"")&amp;IF(D43="PBT3",'Base-case'!$G$16,"")&amp;IF(D43="PBT4",'Base-case'!$H$16,"")&amp;IF(D43="PBT5",'Base-case'!$I$16,"")&amp;IF(D43="PBT6",'Base-case'!$J$16,"")&amp;IF(D43="PBT7",'Base-case'!$K$16,"")&amp;IF(D43="PBT8",'Base-case'!$L$16,"")&amp;IF(D43="PBT9",'Base-case'!$M$16,"")&amp;IF(D43="PBT10",'Base-case'!$N$16,"")&amp;IF(D43="PBT11",'Base-case'!$O$16,"")&amp;IF(D43="PBT12",'Base-case'!$P$16,"")&amp;IF(D43="PBT13",'Base-case'!$Q$16,"")&amp;IF(D43="PBT14",'Base-case'!$R$16,"")&amp;IF(D43="PBT15",'Base-case'!$S$16,"")</f>
        <v/>
      </c>
      <c r="L43" s="117">
        <f t="shared" si="2"/>
        <v>0</v>
      </c>
      <c r="M43" s="178" t="str">
        <f>IF(D43="PBT1",'Base-case'!$E$18,"")&amp;IF(D43="PBT2",'Base-case'!$F$18,"")&amp;IF(D43="PBT3",'Base-case'!$G$18,"")&amp;IF(D43="PBT4",'Base-case'!$H$18,"")&amp;IF(D43="PBT5",'Base-case'!$I$18,"")&amp;IF(D43="PBT6",'Base-case'!$J$18,"")&amp;IF(D43="PBT7",'Base-case'!$K$18,"")&amp;IF(D43="PBT8",'Base-case'!$L$18,"")&amp;IF(D43="PBT9",'Base-case'!$M$18,"")&amp;IF(D43="PBT10",'Base-case'!$N$18,"")&amp;IF(D43="PBT11",'Base-case'!$O$18,"")&amp;IF(D43="PBT12",'Base-case'!$P$18,"")&amp;IF(D43="PBT13",'Base-case'!$Q$18,"")&amp;IF(D43="PBT14",'Base-case'!$R$18,"")&amp;IF(D43="PBT15",'Base-case'!$S$18,"")</f>
        <v/>
      </c>
      <c r="N43" s="118">
        <f t="shared" si="3"/>
        <v>0</v>
      </c>
      <c r="O43" s="177" t="str">
        <f>IF(D43="PBT1",'Base-case'!$E$21,"")&amp;IF(D43="PBT2",'Base-case'!$F$21,"")&amp;IF(D43="PBT3",'Base-case'!$G$21,"")&amp;IF(D43="PBT4",'Base-case'!$H$21,"")&amp;IF(D43="PBT5",'Base-case'!$I$21,"")&amp;IF(D43="PBT6",'Base-case'!$J$21,"")&amp;IF(D43="PBT7",'Base-case'!$K$21,"")&amp;IF(D43="PBT8",'Base-case'!$L$21,"")&amp;IF(D43="PBT9",'Base-case'!$M$21,"")&amp;IF(D43="PBT10",'Base-case'!$N$21,"")&amp;IF(D43="PBT11",'Base-case'!$O$21,"")&amp;IF(D43="PBT12",'Base-case'!$P$21,"")&amp;IF(D43="PBT13",'Base-case'!$Q$21,"")&amp;IF(D43="PBT14",'Base-case'!$R$21,"")&amp;IF(D43="PBT15",'Base-case'!$S$21,"")</f>
        <v/>
      </c>
      <c r="P43" s="117">
        <f t="shared" si="4"/>
        <v>0</v>
      </c>
      <c r="Q43" s="178" t="str">
        <f>IF(D43="PBT1",'Base-case'!$E$23,"")&amp;IF(D43="PBT2",'Base-case'!$F$23,"")&amp;IF(D43="PBT3",'Base-case'!$G$23,"")&amp;IF(D43="PBT4",'Base-case'!$H$23,"")&amp;IF(D43="PBT5",'Base-case'!$I$23,"")&amp;IF(D43="PBT6",'Base-case'!$J$23,"")&amp;IF(D43="PBT7",'Base-case'!$K$23,"")&amp;IF(D43="PBT8",'Base-case'!$L$23,"")&amp;IF(D43="PBT9",'Base-case'!$M$23,"")&amp;IF(D43="PBT10",'Base-case'!$N$23,"")&amp;IF(D43="PBT11",'Base-case'!$O$23,"")&amp;IF(D43="PBT12",'Base-case'!$P$23,"")&amp;IF(D43="PBT13",'Base-case'!$Q$23,"")&amp;IF(D43="PBT14",'Base-case'!$R$23,"")&amp;IF(D43="PBT15",'Base-case'!$S$23,"")</f>
        <v/>
      </c>
      <c r="R43" s="117">
        <f t="shared" si="5"/>
        <v>0</v>
      </c>
      <c r="S43" s="178" t="str">
        <f>IF(D43="PBT1",'Base-case'!$E$25,"")&amp;IF(D43="PBT2",'Base-case'!$F$25,"")&amp;IF(D43="PBT3",'Base-case'!$G$25,"")&amp;IF(D43="PBT4",'Base-case'!$H$25,"")&amp;IF(D43="PBT5",'Base-case'!$I$25,"")&amp;IF(D43="PBT6",'Base-case'!$J$25,"")&amp;IF(D43="PBT7",'Base-case'!$K$25,"")&amp;IF(D43="PBT8",'Base-case'!$L$25,"")&amp;IF(D43="PBT9",'Base-case'!$M$25,"")&amp;IF(D43="PBT10",'Base-case'!$N$25,"")&amp;IF(D43="PBT11",'Base-case'!$O$25,"")&amp;IF(D43="PBT12",'Base-case'!$P$25,"")&amp;IF(D43="PBT13",'Base-case'!$Q$25,"")&amp;IF(D43="PBT14",'Base-case'!$R$25,"")&amp;IF(D43="PBT15",'Base-case'!$S$25,"")</f>
        <v/>
      </c>
      <c r="T43" s="118">
        <f t="shared" si="6"/>
        <v>0</v>
      </c>
      <c r="U43" s="177" t="str">
        <f>IF(D43="PBT1",'Base-case'!$E$36,"")&amp;IF(D43="PBT2",'Base-case'!$F$36,"")&amp;IF(D43="PBT3",'Base-case'!$G$36,"")&amp;IF(D43="PBT4",'Base-case'!$H$36,"")&amp;IF(D43="PBT5",'Base-case'!$I$36,"")&amp;IF(D43="PBT6",'Base-case'!$J$36,"")&amp;IF(D43="PBT7",'Base-case'!$K$36,"")&amp;IF(D43="PBT8",'Base-case'!$L$36,"")&amp;IF(D43="PBT9",'Base-case'!$M$36,"")&amp;IF(D43="PBT10",'Base-case'!$N$36,"")&amp;IF(D43="PBT11",'Base-case'!$O$36,"")&amp;IF(D43="PBT12",'Base-case'!$P$36,"")&amp;IF(D43="PBT13",'Base-case'!$Q$36,"")&amp;IF(D43="PBT14",'Base-case'!$R$36,"")&amp;IF(D43="PBT15",'Base-case'!$S$36,"")</f>
        <v/>
      </c>
      <c r="V43" s="117">
        <f t="shared" si="7"/>
        <v>0</v>
      </c>
      <c r="W43" s="178" t="str">
        <f>IF(D43="PBT1",'Base-case'!$E$38,"")&amp;IF(D43="PBT2",'Base-case'!$F$38,"")&amp;IF(D43="PBT3",'Base-case'!$G$38,"")&amp;IF(D43="PBT4",'Base-case'!$H$38,"")&amp;IF(D43="PBT5",'Base-case'!$I$38,"")&amp;IF(D43="PBT6",'Base-case'!$J$38,"")&amp;IF(D43="PBT7",'Base-case'!$K$38,"")&amp;IF(D43="PBT8",'Base-case'!$L$38,"")&amp;IF(D43="PBT9",'Base-case'!$M$38,"")&amp;IF(D43="PBT10",'Base-case'!$N$38,"")&amp;IF(D43="PBT11",'Base-case'!$O$38,"")&amp;IF(D43="PBT12",'Base-case'!$P$38,"")&amp;IF(D43="PBT13",'Base-case'!$Q$38,"")&amp;IF(D43="PBT14",'Base-case'!$R$38,"")&amp;IF(D43="PBT15",'Base-case'!$S$38,"")</f>
        <v/>
      </c>
      <c r="X43" s="117">
        <f t="shared" si="8"/>
        <v>0</v>
      </c>
      <c r="Y43" s="178" t="str">
        <f>IF(D43="PBT1",'Base-case'!$E$40,"")&amp;IF(D43="PBT2",'Base-case'!$F$40,"")&amp;IF(D43="PBT3",'Base-case'!$G$40,"")&amp;IF(D43="PBT4",'Base-case'!$H$40,"")&amp;IF(D43="PBT5",'Base-case'!$I$40,"")&amp;IF(D43="PBT6",'Base-case'!$J$40,"")&amp;IF(D43="PBT7",'Base-case'!$K$40,"")&amp;IF(D43="PBT8",'Base-case'!$L$40,"")&amp;IF(D43="PBT9",'Base-case'!$M$40,"")&amp;IF(D43="PBT10",'Base-case'!$N$40,"")&amp;IF(D43="PBT11",'Base-case'!$O$40,"")&amp;IF(D43="PBT12",'Base-case'!$P$40,"")&amp;IF(D43="PBT13",'Base-case'!$Q$40,"")&amp;IF(D43="PBT14",'Base-case'!$R$40,"")&amp;IF(D43="PBT15",'Base-case'!$S$40,"")</f>
        <v/>
      </c>
      <c r="Z43" s="118">
        <f t="shared" si="9"/>
        <v>0</v>
      </c>
      <c r="AA43" s="180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2"/>
      <c r="AM43" s="180"/>
      <c r="AN43" s="181"/>
      <c r="AO43" s="181"/>
      <c r="AP43" s="181"/>
      <c r="AQ43" s="181"/>
      <c r="AR43" s="181"/>
      <c r="AS43" s="181"/>
      <c r="AT43" s="181"/>
      <c r="AU43" s="182"/>
      <c r="AV43" s="180"/>
      <c r="AW43" s="181"/>
      <c r="AX43" s="181"/>
      <c r="AY43" s="181"/>
      <c r="AZ43" s="181"/>
      <c r="BA43" s="181"/>
      <c r="BB43" s="181"/>
      <c r="BC43" s="181"/>
      <c r="BD43" s="181"/>
      <c r="BE43" s="181"/>
      <c r="BF43" s="182"/>
    </row>
    <row r="44" spans="1:58" ht="15" thickBot="1">
      <c r="A44" s="165">
        <v>39</v>
      </c>
      <c r="B44" s="293" t="str">
        <f>'Rassembler Noms'!G40</f>
        <v/>
      </c>
      <c r="C44" s="293" t="str">
        <f>'Rassembler surface'!G40</f>
        <v/>
      </c>
      <c r="D44" s="306" t="str">
        <f>'Rassembler PBT'!G40</f>
        <v/>
      </c>
      <c r="E44" s="166"/>
      <c r="F44" s="167"/>
      <c r="G44" s="177" t="str">
        <f>IF(D44="PBT1",'Base-case'!$E$4,"")&amp;IF(D44="PBT2",'Base-case'!$F$4,"")&amp;IF(D44="PBT3",'Base-case'!$G$4,"")&amp;IF(D44="PBT4",'Base-case'!$H$4,"")&amp;IF(D44="PBT5",'Base-case'!$I$4,"")&amp;IF(D44="PBT6",'Base-case'!$J$4,"")&amp;IF(D44="PBT7",'Base-case'!$K$4,"")&amp;IF(D44="PBT8",'Base-case'!$L$4,"")&amp;IF(D44="PBT9",'Base-case'!$M$4,"")&amp;IF(D44="PBT10",'Base-case'!$N$4,"")&amp;IF(D44="PBT11",'Base-case'!$O$4,"")&amp;IF(D44="PBT12",'Base-case'!$P$4,"")&amp;IF(D44="PBT13",'Base-case'!$Q$4,"")&amp;IF(D44="PBT14",'Base-case'!$R$4,"")&amp;IF(D44="PBT15",'Base-case'!$S$4,"")</f>
        <v/>
      </c>
      <c r="H44" s="117">
        <f t="shared" si="0"/>
        <v>0</v>
      </c>
      <c r="I44" s="178" t="str">
        <f>IF(D44="PBT1",'Base-case'!$E$14,"")&amp;IF(D44="PBT2",'Base-case'!$F$14,"")&amp;IF(D44="PBT3",'Base-case'!$G$14,"")&amp;IF(D44="PBT4",'Base-case'!$H$14,"")&amp;IF(D44="PBT5",'Base-case'!$I$14,"")&amp;IF(D44="PBT6",'Base-case'!$J$14,"")&amp;IF(D44="PBT7",'Base-case'!$K$14,"")&amp;IF(D44="PBT8",'Base-case'!$L$14,"")&amp;IF(D44="PBT9",'Base-case'!$M$14,"")&amp;IF(D44="PBT10",'Base-case'!$N$14,"")&amp;IF(D44="PBT11",'Base-case'!$O$14,"")&amp;IF(D44="PBT12",'Base-case'!$P$14,"")&amp;IF(D44="PBT13",'Base-case'!$Q$14,"")&amp;IF(D44="PBT14",'Base-case'!$R$14,"")&amp;IF(D44="PBT15",'Base-case'!$S$14,"")</f>
        <v/>
      </c>
      <c r="J44" s="117">
        <f t="shared" si="1"/>
        <v>0</v>
      </c>
      <c r="K44" s="178" t="str">
        <f>IF(D44="PBT1",'Base-case'!$E$16,"")&amp;IF(D44="PBT2",'Base-case'!$F$16,"")&amp;IF(D44="PBT3",'Base-case'!$G$16,"")&amp;IF(D44="PBT4",'Base-case'!$H$16,"")&amp;IF(D44="PBT5",'Base-case'!$I$16,"")&amp;IF(D44="PBT6",'Base-case'!$J$16,"")&amp;IF(D44="PBT7",'Base-case'!$K$16,"")&amp;IF(D44="PBT8",'Base-case'!$L$16,"")&amp;IF(D44="PBT9",'Base-case'!$M$16,"")&amp;IF(D44="PBT10",'Base-case'!$N$16,"")&amp;IF(D44="PBT11",'Base-case'!$O$16,"")&amp;IF(D44="PBT12",'Base-case'!$P$16,"")&amp;IF(D44="PBT13",'Base-case'!$Q$16,"")&amp;IF(D44="PBT14",'Base-case'!$R$16,"")&amp;IF(D44="PBT15",'Base-case'!$S$16,"")</f>
        <v/>
      </c>
      <c r="L44" s="117">
        <f t="shared" si="2"/>
        <v>0</v>
      </c>
      <c r="M44" s="178" t="str">
        <f>IF(D44="PBT1",'Base-case'!$E$18,"")&amp;IF(D44="PBT2",'Base-case'!$F$18,"")&amp;IF(D44="PBT3",'Base-case'!$G$18,"")&amp;IF(D44="PBT4",'Base-case'!$H$18,"")&amp;IF(D44="PBT5",'Base-case'!$I$18,"")&amp;IF(D44="PBT6",'Base-case'!$J$18,"")&amp;IF(D44="PBT7",'Base-case'!$K$18,"")&amp;IF(D44="PBT8",'Base-case'!$L$18,"")&amp;IF(D44="PBT9",'Base-case'!$M$18,"")&amp;IF(D44="PBT10",'Base-case'!$N$18,"")&amp;IF(D44="PBT11",'Base-case'!$O$18,"")&amp;IF(D44="PBT12",'Base-case'!$P$18,"")&amp;IF(D44="PBT13",'Base-case'!$Q$18,"")&amp;IF(D44="PBT14",'Base-case'!$R$18,"")&amp;IF(D44="PBT15",'Base-case'!$S$18,"")</f>
        <v/>
      </c>
      <c r="N44" s="118">
        <f t="shared" si="3"/>
        <v>0</v>
      </c>
      <c r="O44" s="177" t="str">
        <f>IF(D44="PBT1",'Base-case'!$E$21,"")&amp;IF(D44="PBT2",'Base-case'!$F$21,"")&amp;IF(D44="PBT3",'Base-case'!$G$21,"")&amp;IF(D44="PBT4",'Base-case'!$H$21,"")&amp;IF(D44="PBT5",'Base-case'!$I$21,"")&amp;IF(D44="PBT6",'Base-case'!$J$21,"")&amp;IF(D44="PBT7",'Base-case'!$K$21,"")&amp;IF(D44="PBT8",'Base-case'!$L$21,"")&amp;IF(D44="PBT9",'Base-case'!$M$21,"")&amp;IF(D44="PBT10",'Base-case'!$N$21,"")&amp;IF(D44="PBT11",'Base-case'!$O$21,"")&amp;IF(D44="PBT12",'Base-case'!$P$21,"")&amp;IF(D44="PBT13",'Base-case'!$Q$21,"")&amp;IF(D44="PBT14",'Base-case'!$R$21,"")&amp;IF(D44="PBT15",'Base-case'!$S$21,"")</f>
        <v/>
      </c>
      <c r="P44" s="117">
        <f t="shared" si="4"/>
        <v>0</v>
      </c>
      <c r="Q44" s="178" t="str">
        <f>IF(D44="PBT1",'Base-case'!$E$23,"")&amp;IF(D44="PBT2",'Base-case'!$F$23,"")&amp;IF(D44="PBT3",'Base-case'!$G$23,"")&amp;IF(D44="PBT4",'Base-case'!$H$23,"")&amp;IF(D44="PBT5",'Base-case'!$I$23,"")&amp;IF(D44="PBT6",'Base-case'!$J$23,"")&amp;IF(D44="PBT7",'Base-case'!$K$23,"")&amp;IF(D44="PBT8",'Base-case'!$L$23,"")&amp;IF(D44="PBT9",'Base-case'!$M$23,"")&amp;IF(D44="PBT10",'Base-case'!$N$23,"")&amp;IF(D44="PBT11",'Base-case'!$O$23,"")&amp;IF(D44="PBT12",'Base-case'!$P$23,"")&amp;IF(D44="PBT13",'Base-case'!$Q$23,"")&amp;IF(D44="PBT14",'Base-case'!$R$23,"")&amp;IF(D44="PBT15",'Base-case'!$S$23,"")</f>
        <v/>
      </c>
      <c r="R44" s="117">
        <f t="shared" si="5"/>
        <v>0</v>
      </c>
      <c r="S44" s="178" t="str">
        <f>IF(D44="PBT1",'Base-case'!$E$25,"")&amp;IF(D44="PBT2",'Base-case'!$F$25,"")&amp;IF(D44="PBT3",'Base-case'!$G$25,"")&amp;IF(D44="PBT4",'Base-case'!$H$25,"")&amp;IF(D44="PBT5",'Base-case'!$I$25,"")&amp;IF(D44="PBT6",'Base-case'!$J$25,"")&amp;IF(D44="PBT7",'Base-case'!$K$25,"")&amp;IF(D44="PBT8",'Base-case'!$L$25,"")&amp;IF(D44="PBT9",'Base-case'!$M$25,"")&amp;IF(D44="PBT10",'Base-case'!$N$25,"")&amp;IF(D44="PBT11",'Base-case'!$O$25,"")&amp;IF(D44="PBT12",'Base-case'!$P$25,"")&amp;IF(D44="PBT13",'Base-case'!$Q$25,"")&amp;IF(D44="PBT14",'Base-case'!$R$25,"")&amp;IF(D44="PBT15",'Base-case'!$S$25,"")</f>
        <v/>
      </c>
      <c r="T44" s="118">
        <f t="shared" si="6"/>
        <v>0</v>
      </c>
      <c r="U44" s="177" t="str">
        <f>IF(D44="PBT1",'Base-case'!$E$36,"")&amp;IF(D44="PBT2",'Base-case'!$F$36,"")&amp;IF(D44="PBT3",'Base-case'!$G$36,"")&amp;IF(D44="PBT4",'Base-case'!$H$36,"")&amp;IF(D44="PBT5",'Base-case'!$I$36,"")&amp;IF(D44="PBT6",'Base-case'!$J$36,"")&amp;IF(D44="PBT7",'Base-case'!$K$36,"")&amp;IF(D44="PBT8",'Base-case'!$L$36,"")&amp;IF(D44="PBT9",'Base-case'!$M$36,"")&amp;IF(D44="PBT10",'Base-case'!$N$36,"")&amp;IF(D44="PBT11",'Base-case'!$O$36,"")&amp;IF(D44="PBT12",'Base-case'!$P$36,"")&amp;IF(D44="PBT13",'Base-case'!$Q$36,"")&amp;IF(D44="PBT14",'Base-case'!$R$36,"")&amp;IF(D44="PBT15",'Base-case'!$S$36,"")</f>
        <v/>
      </c>
      <c r="V44" s="117">
        <f t="shared" si="7"/>
        <v>0</v>
      </c>
      <c r="W44" s="178" t="str">
        <f>IF(D44="PBT1",'Base-case'!$E$38,"")&amp;IF(D44="PBT2",'Base-case'!$F$38,"")&amp;IF(D44="PBT3",'Base-case'!$G$38,"")&amp;IF(D44="PBT4",'Base-case'!$H$38,"")&amp;IF(D44="PBT5",'Base-case'!$I$38,"")&amp;IF(D44="PBT6",'Base-case'!$J$38,"")&amp;IF(D44="PBT7",'Base-case'!$K$38,"")&amp;IF(D44="PBT8",'Base-case'!$L$38,"")&amp;IF(D44="PBT9",'Base-case'!$M$38,"")&amp;IF(D44="PBT10",'Base-case'!$N$38,"")&amp;IF(D44="PBT11",'Base-case'!$O$38,"")&amp;IF(D44="PBT12",'Base-case'!$P$38,"")&amp;IF(D44="PBT13",'Base-case'!$Q$38,"")&amp;IF(D44="PBT14",'Base-case'!$R$38,"")&amp;IF(D44="PBT15",'Base-case'!$S$38,"")</f>
        <v/>
      </c>
      <c r="X44" s="117">
        <f t="shared" si="8"/>
        <v>0</v>
      </c>
      <c r="Y44" s="178" t="str">
        <f>IF(D44="PBT1",'Base-case'!$E$40,"")&amp;IF(D44="PBT2",'Base-case'!$F$40,"")&amp;IF(D44="PBT3",'Base-case'!$G$40,"")&amp;IF(D44="PBT4",'Base-case'!$H$40,"")&amp;IF(D44="PBT5",'Base-case'!$I$40,"")&amp;IF(D44="PBT6",'Base-case'!$J$40,"")&amp;IF(D44="PBT7",'Base-case'!$K$40,"")&amp;IF(D44="PBT8",'Base-case'!$L$40,"")&amp;IF(D44="PBT9",'Base-case'!$M$40,"")&amp;IF(D44="PBT10",'Base-case'!$N$40,"")&amp;IF(D44="PBT11",'Base-case'!$O$40,"")&amp;IF(D44="PBT12",'Base-case'!$P$40,"")&amp;IF(D44="PBT13",'Base-case'!$Q$40,"")&amp;IF(D44="PBT14",'Base-case'!$R$40,"")&amp;IF(D44="PBT15",'Base-case'!$S$40,"")</f>
        <v/>
      </c>
      <c r="Z44" s="118">
        <f t="shared" si="9"/>
        <v>0</v>
      </c>
      <c r="AA44" s="180"/>
      <c r="AB44" s="181"/>
      <c r="AC44" s="181"/>
      <c r="AD44" s="181"/>
      <c r="AE44" s="181"/>
      <c r="AF44" s="181"/>
      <c r="AG44" s="181"/>
      <c r="AH44" s="181"/>
      <c r="AI44" s="181"/>
      <c r="AJ44" s="181"/>
      <c r="AK44" s="181"/>
      <c r="AL44" s="182"/>
      <c r="AM44" s="180"/>
      <c r="AN44" s="181"/>
      <c r="AO44" s="181"/>
      <c r="AP44" s="181"/>
      <c r="AQ44" s="181"/>
      <c r="AR44" s="181"/>
      <c r="AS44" s="181"/>
      <c r="AT44" s="181"/>
      <c r="AU44" s="182"/>
      <c r="AV44" s="180"/>
      <c r="AW44" s="181"/>
      <c r="AX44" s="181"/>
      <c r="AY44" s="181"/>
      <c r="AZ44" s="181"/>
      <c r="BA44" s="181"/>
      <c r="BB44" s="181"/>
      <c r="BC44" s="181"/>
      <c r="BD44" s="181"/>
      <c r="BE44" s="181"/>
      <c r="BF44" s="182"/>
    </row>
    <row r="45" spans="1:58" ht="15" thickBot="1">
      <c r="A45" s="165">
        <v>40</v>
      </c>
      <c r="B45" s="293" t="str">
        <f>'Rassembler Noms'!G41</f>
        <v/>
      </c>
      <c r="C45" s="293" t="str">
        <f>'Rassembler surface'!G41</f>
        <v/>
      </c>
      <c r="D45" s="306" t="str">
        <f>'Rassembler PBT'!G41</f>
        <v/>
      </c>
      <c r="E45" s="166"/>
      <c r="F45" s="167"/>
      <c r="G45" s="177" t="str">
        <f>IF(D45="PBT1",'Base-case'!$E$4,"")&amp;IF(D45="PBT2",'Base-case'!$F$4,"")&amp;IF(D45="PBT3",'Base-case'!$G$4,"")&amp;IF(D45="PBT4",'Base-case'!$H$4,"")&amp;IF(D45="PBT5",'Base-case'!$I$4,"")&amp;IF(D45="PBT6",'Base-case'!$J$4,"")&amp;IF(D45="PBT7",'Base-case'!$K$4,"")&amp;IF(D45="PBT8",'Base-case'!$L$4,"")&amp;IF(D45="PBT9",'Base-case'!$M$4,"")&amp;IF(D45="PBT10",'Base-case'!$N$4,"")&amp;IF(D45="PBT11",'Base-case'!$O$4,"")&amp;IF(D45="PBT12",'Base-case'!$P$4,"")&amp;IF(D45="PBT13",'Base-case'!$Q$4,"")&amp;IF(D45="PBT14",'Base-case'!$R$4,"")&amp;IF(D45="PBT15",'Base-case'!$S$4,"")</f>
        <v/>
      </c>
      <c r="H45" s="117">
        <f t="shared" si="0"/>
        <v>0</v>
      </c>
      <c r="I45" s="178" t="str">
        <f>IF(D45="PBT1",'Base-case'!$E$14,"")&amp;IF(D45="PBT2",'Base-case'!$F$14,"")&amp;IF(D45="PBT3",'Base-case'!$G$14,"")&amp;IF(D45="PBT4",'Base-case'!$H$14,"")&amp;IF(D45="PBT5",'Base-case'!$I$14,"")&amp;IF(D45="PBT6",'Base-case'!$J$14,"")&amp;IF(D45="PBT7",'Base-case'!$K$14,"")&amp;IF(D45="PBT8",'Base-case'!$L$14,"")&amp;IF(D45="PBT9",'Base-case'!$M$14,"")&amp;IF(D45="PBT10",'Base-case'!$N$14,"")&amp;IF(D45="PBT11",'Base-case'!$O$14,"")&amp;IF(D45="PBT12",'Base-case'!$P$14,"")&amp;IF(D45="PBT13",'Base-case'!$Q$14,"")&amp;IF(D45="PBT14",'Base-case'!$R$14,"")&amp;IF(D45="PBT15",'Base-case'!$S$14,"")</f>
        <v/>
      </c>
      <c r="J45" s="117">
        <f t="shared" si="1"/>
        <v>0</v>
      </c>
      <c r="K45" s="178" t="str">
        <f>IF(D45="PBT1",'Base-case'!$E$16,"")&amp;IF(D45="PBT2",'Base-case'!$F$16,"")&amp;IF(D45="PBT3",'Base-case'!$G$16,"")&amp;IF(D45="PBT4",'Base-case'!$H$16,"")&amp;IF(D45="PBT5",'Base-case'!$I$16,"")&amp;IF(D45="PBT6",'Base-case'!$J$16,"")&amp;IF(D45="PBT7",'Base-case'!$K$16,"")&amp;IF(D45="PBT8",'Base-case'!$L$16,"")&amp;IF(D45="PBT9",'Base-case'!$M$16,"")&amp;IF(D45="PBT10",'Base-case'!$N$16,"")&amp;IF(D45="PBT11",'Base-case'!$O$16,"")&amp;IF(D45="PBT12",'Base-case'!$P$16,"")&amp;IF(D45="PBT13",'Base-case'!$Q$16,"")&amp;IF(D45="PBT14",'Base-case'!$R$16,"")&amp;IF(D45="PBT15",'Base-case'!$S$16,"")</f>
        <v/>
      </c>
      <c r="L45" s="117">
        <f t="shared" si="2"/>
        <v>0</v>
      </c>
      <c r="M45" s="178" t="str">
        <f>IF(D45="PBT1",'Base-case'!$E$18,"")&amp;IF(D45="PBT2",'Base-case'!$F$18,"")&amp;IF(D45="PBT3",'Base-case'!$G$18,"")&amp;IF(D45="PBT4",'Base-case'!$H$18,"")&amp;IF(D45="PBT5",'Base-case'!$I$18,"")&amp;IF(D45="PBT6",'Base-case'!$J$18,"")&amp;IF(D45="PBT7",'Base-case'!$K$18,"")&amp;IF(D45="PBT8",'Base-case'!$L$18,"")&amp;IF(D45="PBT9",'Base-case'!$M$18,"")&amp;IF(D45="PBT10",'Base-case'!$N$18,"")&amp;IF(D45="PBT11",'Base-case'!$O$18,"")&amp;IF(D45="PBT12",'Base-case'!$P$18,"")&amp;IF(D45="PBT13",'Base-case'!$Q$18,"")&amp;IF(D45="PBT14",'Base-case'!$R$18,"")&amp;IF(D45="PBT15",'Base-case'!$S$18,"")</f>
        <v/>
      </c>
      <c r="N45" s="118">
        <f t="shared" si="3"/>
        <v>0</v>
      </c>
      <c r="O45" s="177" t="str">
        <f>IF(D45="PBT1",'Base-case'!$E$21,"")&amp;IF(D45="PBT2",'Base-case'!$F$21,"")&amp;IF(D45="PBT3",'Base-case'!$G$21,"")&amp;IF(D45="PBT4",'Base-case'!$H$21,"")&amp;IF(D45="PBT5",'Base-case'!$I$21,"")&amp;IF(D45="PBT6",'Base-case'!$J$21,"")&amp;IF(D45="PBT7",'Base-case'!$K$21,"")&amp;IF(D45="PBT8",'Base-case'!$L$21,"")&amp;IF(D45="PBT9",'Base-case'!$M$21,"")&amp;IF(D45="PBT10",'Base-case'!$N$21,"")&amp;IF(D45="PBT11",'Base-case'!$O$21,"")&amp;IF(D45="PBT12",'Base-case'!$P$21,"")&amp;IF(D45="PBT13",'Base-case'!$Q$21,"")&amp;IF(D45="PBT14",'Base-case'!$R$21,"")&amp;IF(D45="PBT15",'Base-case'!$S$21,"")</f>
        <v/>
      </c>
      <c r="P45" s="117">
        <f t="shared" si="4"/>
        <v>0</v>
      </c>
      <c r="Q45" s="178" t="str">
        <f>IF(D45="PBT1",'Base-case'!$E$23,"")&amp;IF(D45="PBT2",'Base-case'!$F$23,"")&amp;IF(D45="PBT3",'Base-case'!$G$23,"")&amp;IF(D45="PBT4",'Base-case'!$H$23,"")&amp;IF(D45="PBT5",'Base-case'!$I$23,"")&amp;IF(D45="PBT6",'Base-case'!$J$23,"")&amp;IF(D45="PBT7",'Base-case'!$K$23,"")&amp;IF(D45="PBT8",'Base-case'!$L$23,"")&amp;IF(D45="PBT9",'Base-case'!$M$23,"")&amp;IF(D45="PBT10",'Base-case'!$N$23,"")&amp;IF(D45="PBT11",'Base-case'!$O$23,"")&amp;IF(D45="PBT12",'Base-case'!$P$23,"")&amp;IF(D45="PBT13",'Base-case'!$Q$23,"")&amp;IF(D45="PBT14",'Base-case'!$R$23,"")&amp;IF(D45="PBT15",'Base-case'!$S$23,"")</f>
        <v/>
      </c>
      <c r="R45" s="117">
        <f t="shared" si="5"/>
        <v>0</v>
      </c>
      <c r="S45" s="178" t="str">
        <f>IF(D45="PBT1",'Base-case'!$E$25,"")&amp;IF(D45="PBT2",'Base-case'!$F$25,"")&amp;IF(D45="PBT3",'Base-case'!$G$25,"")&amp;IF(D45="PBT4",'Base-case'!$H$25,"")&amp;IF(D45="PBT5",'Base-case'!$I$25,"")&amp;IF(D45="PBT6",'Base-case'!$J$25,"")&amp;IF(D45="PBT7",'Base-case'!$K$25,"")&amp;IF(D45="PBT8",'Base-case'!$L$25,"")&amp;IF(D45="PBT9",'Base-case'!$M$25,"")&amp;IF(D45="PBT10",'Base-case'!$N$25,"")&amp;IF(D45="PBT11",'Base-case'!$O$25,"")&amp;IF(D45="PBT12",'Base-case'!$P$25,"")&amp;IF(D45="PBT13",'Base-case'!$Q$25,"")&amp;IF(D45="PBT14",'Base-case'!$R$25,"")&amp;IF(D45="PBT15",'Base-case'!$S$25,"")</f>
        <v/>
      </c>
      <c r="T45" s="118">
        <f t="shared" si="6"/>
        <v>0</v>
      </c>
      <c r="U45" s="177" t="str">
        <f>IF(D45="PBT1",'Base-case'!$E$36,"")&amp;IF(D45="PBT2",'Base-case'!$F$36,"")&amp;IF(D45="PBT3",'Base-case'!$G$36,"")&amp;IF(D45="PBT4",'Base-case'!$H$36,"")&amp;IF(D45="PBT5",'Base-case'!$I$36,"")&amp;IF(D45="PBT6",'Base-case'!$J$36,"")&amp;IF(D45="PBT7",'Base-case'!$K$36,"")&amp;IF(D45="PBT8",'Base-case'!$L$36,"")&amp;IF(D45="PBT9",'Base-case'!$M$36,"")&amp;IF(D45="PBT10",'Base-case'!$N$36,"")&amp;IF(D45="PBT11",'Base-case'!$O$36,"")&amp;IF(D45="PBT12",'Base-case'!$P$36,"")&amp;IF(D45="PBT13",'Base-case'!$Q$36,"")&amp;IF(D45="PBT14",'Base-case'!$R$36,"")&amp;IF(D45="PBT15",'Base-case'!$S$36,"")</f>
        <v/>
      </c>
      <c r="V45" s="117">
        <f t="shared" si="7"/>
        <v>0</v>
      </c>
      <c r="W45" s="178" t="str">
        <f>IF(D45="PBT1",'Base-case'!$E$38,"")&amp;IF(D45="PBT2",'Base-case'!$F$38,"")&amp;IF(D45="PBT3",'Base-case'!$G$38,"")&amp;IF(D45="PBT4",'Base-case'!$H$38,"")&amp;IF(D45="PBT5",'Base-case'!$I$38,"")&amp;IF(D45="PBT6",'Base-case'!$J$38,"")&amp;IF(D45="PBT7",'Base-case'!$K$38,"")&amp;IF(D45="PBT8",'Base-case'!$L$38,"")&amp;IF(D45="PBT9",'Base-case'!$M$38,"")&amp;IF(D45="PBT10",'Base-case'!$N$38,"")&amp;IF(D45="PBT11",'Base-case'!$O$38,"")&amp;IF(D45="PBT12",'Base-case'!$P$38,"")&amp;IF(D45="PBT13",'Base-case'!$Q$38,"")&amp;IF(D45="PBT14",'Base-case'!$R$38,"")&amp;IF(D45="PBT15",'Base-case'!$S$38,"")</f>
        <v/>
      </c>
      <c r="X45" s="117">
        <f t="shared" si="8"/>
        <v>0</v>
      </c>
      <c r="Y45" s="178" t="str">
        <f>IF(D45="PBT1",'Base-case'!$E$40,"")&amp;IF(D45="PBT2",'Base-case'!$F$40,"")&amp;IF(D45="PBT3",'Base-case'!$G$40,"")&amp;IF(D45="PBT4",'Base-case'!$H$40,"")&amp;IF(D45="PBT5",'Base-case'!$I$40,"")&amp;IF(D45="PBT6",'Base-case'!$J$40,"")&amp;IF(D45="PBT7",'Base-case'!$K$40,"")&amp;IF(D45="PBT8",'Base-case'!$L$40,"")&amp;IF(D45="PBT9",'Base-case'!$M$40,"")&amp;IF(D45="PBT10",'Base-case'!$N$40,"")&amp;IF(D45="PBT11",'Base-case'!$O$40,"")&amp;IF(D45="PBT12",'Base-case'!$P$40,"")&amp;IF(D45="PBT13",'Base-case'!$Q$40,"")&amp;IF(D45="PBT14",'Base-case'!$R$40,"")&amp;IF(D45="PBT15",'Base-case'!$S$40,"")</f>
        <v/>
      </c>
      <c r="Z45" s="118">
        <f t="shared" si="9"/>
        <v>0</v>
      </c>
      <c r="AA45" s="180"/>
      <c r="AB45" s="181"/>
      <c r="AC45" s="181"/>
      <c r="AD45" s="181"/>
      <c r="AE45" s="181"/>
      <c r="AF45" s="181"/>
      <c r="AG45" s="181"/>
      <c r="AH45" s="181"/>
      <c r="AI45" s="181"/>
      <c r="AJ45" s="181"/>
      <c r="AK45" s="181"/>
      <c r="AL45" s="182"/>
      <c r="AM45" s="180"/>
      <c r="AN45" s="181"/>
      <c r="AO45" s="181"/>
      <c r="AP45" s="181"/>
      <c r="AQ45" s="181"/>
      <c r="AR45" s="181"/>
      <c r="AS45" s="181"/>
      <c r="AT45" s="181"/>
      <c r="AU45" s="182"/>
      <c r="AV45" s="180"/>
      <c r="AW45" s="181"/>
      <c r="AX45" s="181"/>
      <c r="AY45" s="181"/>
      <c r="AZ45" s="181"/>
      <c r="BA45" s="181"/>
      <c r="BB45" s="181"/>
      <c r="BC45" s="181"/>
      <c r="BD45" s="181"/>
      <c r="BE45" s="181"/>
      <c r="BF45" s="182"/>
    </row>
    <row r="46" spans="1:58" ht="15" thickBot="1">
      <c r="A46" s="165">
        <v>41</v>
      </c>
      <c r="B46" s="293" t="str">
        <f>'Rassembler Noms'!G42</f>
        <v/>
      </c>
      <c r="C46" s="293" t="str">
        <f>'Rassembler surface'!G42</f>
        <v/>
      </c>
      <c r="D46" s="306" t="str">
        <f>'Rassembler PBT'!G42</f>
        <v/>
      </c>
      <c r="E46" s="166"/>
      <c r="F46" s="167"/>
      <c r="G46" s="177" t="str">
        <f>IF(D46="PBT1",'Base-case'!$E$4,"")&amp;IF(D46="PBT2",'Base-case'!$F$4,"")&amp;IF(D46="PBT3",'Base-case'!$G$4,"")&amp;IF(D46="PBT4",'Base-case'!$H$4,"")&amp;IF(D46="PBT5",'Base-case'!$I$4,"")&amp;IF(D46="PBT6",'Base-case'!$J$4,"")&amp;IF(D46="PBT7",'Base-case'!$K$4,"")&amp;IF(D46="PBT8",'Base-case'!$L$4,"")&amp;IF(D46="PBT9",'Base-case'!$M$4,"")&amp;IF(D46="PBT10",'Base-case'!$N$4,"")&amp;IF(D46="PBT11",'Base-case'!$O$4,"")&amp;IF(D46="PBT12",'Base-case'!$P$4,"")&amp;IF(D46="PBT13",'Base-case'!$Q$4,"")&amp;IF(D46="PBT14",'Base-case'!$R$4,"")&amp;IF(D46="PBT15",'Base-case'!$S$4,"")</f>
        <v/>
      </c>
      <c r="H46" s="117">
        <f t="shared" si="0"/>
        <v>0</v>
      </c>
      <c r="I46" s="178" t="str">
        <f>IF(D46="PBT1",'Base-case'!$E$14,"")&amp;IF(D46="PBT2",'Base-case'!$F$14,"")&amp;IF(D46="PBT3",'Base-case'!$G$14,"")&amp;IF(D46="PBT4",'Base-case'!$H$14,"")&amp;IF(D46="PBT5",'Base-case'!$I$14,"")&amp;IF(D46="PBT6",'Base-case'!$J$14,"")&amp;IF(D46="PBT7",'Base-case'!$K$14,"")&amp;IF(D46="PBT8",'Base-case'!$L$14,"")&amp;IF(D46="PBT9",'Base-case'!$M$14,"")&amp;IF(D46="PBT10",'Base-case'!$N$14,"")&amp;IF(D46="PBT11",'Base-case'!$O$14,"")&amp;IF(D46="PBT12",'Base-case'!$P$14,"")&amp;IF(D46="PBT13",'Base-case'!$Q$14,"")&amp;IF(D46="PBT14",'Base-case'!$R$14,"")&amp;IF(D46="PBT15",'Base-case'!$S$14,"")</f>
        <v/>
      </c>
      <c r="J46" s="117">
        <f t="shared" si="1"/>
        <v>0</v>
      </c>
      <c r="K46" s="178" t="str">
        <f>IF(D46="PBT1",'Base-case'!$E$16,"")&amp;IF(D46="PBT2",'Base-case'!$F$16,"")&amp;IF(D46="PBT3",'Base-case'!$G$16,"")&amp;IF(D46="PBT4",'Base-case'!$H$16,"")&amp;IF(D46="PBT5",'Base-case'!$I$16,"")&amp;IF(D46="PBT6",'Base-case'!$J$16,"")&amp;IF(D46="PBT7",'Base-case'!$K$16,"")&amp;IF(D46="PBT8",'Base-case'!$L$16,"")&amp;IF(D46="PBT9",'Base-case'!$M$16,"")&amp;IF(D46="PBT10",'Base-case'!$N$16,"")&amp;IF(D46="PBT11",'Base-case'!$O$16,"")&amp;IF(D46="PBT12",'Base-case'!$P$16,"")&amp;IF(D46="PBT13",'Base-case'!$Q$16,"")&amp;IF(D46="PBT14",'Base-case'!$R$16,"")&amp;IF(D46="PBT15",'Base-case'!$S$16,"")</f>
        <v/>
      </c>
      <c r="L46" s="117">
        <f t="shared" si="2"/>
        <v>0</v>
      </c>
      <c r="M46" s="178" t="str">
        <f>IF(D46="PBT1",'Base-case'!$E$18,"")&amp;IF(D46="PBT2",'Base-case'!$F$18,"")&amp;IF(D46="PBT3",'Base-case'!$G$18,"")&amp;IF(D46="PBT4",'Base-case'!$H$18,"")&amp;IF(D46="PBT5",'Base-case'!$I$18,"")&amp;IF(D46="PBT6",'Base-case'!$J$18,"")&amp;IF(D46="PBT7",'Base-case'!$K$18,"")&amp;IF(D46="PBT8",'Base-case'!$L$18,"")&amp;IF(D46="PBT9",'Base-case'!$M$18,"")&amp;IF(D46="PBT10",'Base-case'!$N$18,"")&amp;IF(D46="PBT11",'Base-case'!$O$18,"")&amp;IF(D46="PBT12",'Base-case'!$P$18,"")&amp;IF(D46="PBT13",'Base-case'!$Q$18,"")&amp;IF(D46="PBT14",'Base-case'!$R$18,"")&amp;IF(D46="PBT15",'Base-case'!$S$18,"")</f>
        <v/>
      </c>
      <c r="N46" s="118">
        <f t="shared" si="3"/>
        <v>0</v>
      </c>
      <c r="O46" s="177" t="str">
        <f>IF(D46="PBT1",'Base-case'!$E$21,"")&amp;IF(D46="PBT2",'Base-case'!$F$21,"")&amp;IF(D46="PBT3",'Base-case'!$G$21,"")&amp;IF(D46="PBT4",'Base-case'!$H$21,"")&amp;IF(D46="PBT5",'Base-case'!$I$21,"")&amp;IF(D46="PBT6",'Base-case'!$J$21,"")&amp;IF(D46="PBT7",'Base-case'!$K$21,"")&amp;IF(D46="PBT8",'Base-case'!$L$21,"")&amp;IF(D46="PBT9",'Base-case'!$M$21,"")&amp;IF(D46="PBT10",'Base-case'!$N$21,"")&amp;IF(D46="PBT11",'Base-case'!$O$21,"")&amp;IF(D46="PBT12",'Base-case'!$P$21,"")&amp;IF(D46="PBT13",'Base-case'!$Q$21,"")&amp;IF(D46="PBT14",'Base-case'!$R$21,"")&amp;IF(D46="PBT15",'Base-case'!$S$21,"")</f>
        <v/>
      </c>
      <c r="P46" s="117">
        <f t="shared" si="4"/>
        <v>0</v>
      </c>
      <c r="Q46" s="178" t="str">
        <f>IF(D46="PBT1",'Base-case'!$E$23,"")&amp;IF(D46="PBT2",'Base-case'!$F$23,"")&amp;IF(D46="PBT3",'Base-case'!$G$23,"")&amp;IF(D46="PBT4",'Base-case'!$H$23,"")&amp;IF(D46="PBT5",'Base-case'!$I$23,"")&amp;IF(D46="PBT6",'Base-case'!$J$23,"")&amp;IF(D46="PBT7",'Base-case'!$K$23,"")&amp;IF(D46="PBT8",'Base-case'!$L$23,"")&amp;IF(D46="PBT9",'Base-case'!$M$23,"")&amp;IF(D46="PBT10",'Base-case'!$N$23,"")&amp;IF(D46="PBT11",'Base-case'!$O$23,"")&amp;IF(D46="PBT12",'Base-case'!$P$23,"")&amp;IF(D46="PBT13",'Base-case'!$Q$23,"")&amp;IF(D46="PBT14",'Base-case'!$R$23,"")&amp;IF(D46="PBT15",'Base-case'!$S$23,"")</f>
        <v/>
      </c>
      <c r="R46" s="117">
        <f t="shared" si="5"/>
        <v>0</v>
      </c>
      <c r="S46" s="178" t="str">
        <f>IF(D46="PBT1",'Base-case'!$E$25,"")&amp;IF(D46="PBT2",'Base-case'!$F$25,"")&amp;IF(D46="PBT3",'Base-case'!$G$25,"")&amp;IF(D46="PBT4",'Base-case'!$H$25,"")&amp;IF(D46="PBT5",'Base-case'!$I$25,"")&amp;IF(D46="PBT6",'Base-case'!$J$25,"")&amp;IF(D46="PBT7",'Base-case'!$K$25,"")&amp;IF(D46="PBT8",'Base-case'!$L$25,"")&amp;IF(D46="PBT9",'Base-case'!$M$25,"")&amp;IF(D46="PBT10",'Base-case'!$N$25,"")&amp;IF(D46="PBT11",'Base-case'!$O$25,"")&amp;IF(D46="PBT12",'Base-case'!$P$25,"")&amp;IF(D46="PBT13",'Base-case'!$Q$25,"")&amp;IF(D46="PBT14",'Base-case'!$R$25,"")&amp;IF(D46="PBT15",'Base-case'!$S$25,"")</f>
        <v/>
      </c>
      <c r="T46" s="118">
        <f t="shared" si="6"/>
        <v>0</v>
      </c>
      <c r="U46" s="177" t="str">
        <f>IF(D46="PBT1",'Base-case'!$E$36,"")&amp;IF(D46="PBT2",'Base-case'!$F$36,"")&amp;IF(D46="PBT3",'Base-case'!$G$36,"")&amp;IF(D46="PBT4",'Base-case'!$H$36,"")&amp;IF(D46="PBT5",'Base-case'!$I$36,"")&amp;IF(D46="PBT6",'Base-case'!$J$36,"")&amp;IF(D46="PBT7",'Base-case'!$K$36,"")&amp;IF(D46="PBT8",'Base-case'!$L$36,"")&amp;IF(D46="PBT9",'Base-case'!$M$36,"")&amp;IF(D46="PBT10",'Base-case'!$N$36,"")&amp;IF(D46="PBT11",'Base-case'!$O$36,"")&amp;IF(D46="PBT12",'Base-case'!$P$36,"")&amp;IF(D46="PBT13",'Base-case'!$Q$36,"")&amp;IF(D46="PBT14",'Base-case'!$R$36,"")&amp;IF(D46="PBT15",'Base-case'!$S$36,"")</f>
        <v/>
      </c>
      <c r="V46" s="117">
        <f t="shared" si="7"/>
        <v>0</v>
      </c>
      <c r="W46" s="178" t="str">
        <f>IF(D46="PBT1",'Base-case'!$E$38,"")&amp;IF(D46="PBT2",'Base-case'!$F$38,"")&amp;IF(D46="PBT3",'Base-case'!$G$38,"")&amp;IF(D46="PBT4",'Base-case'!$H$38,"")&amp;IF(D46="PBT5",'Base-case'!$I$38,"")&amp;IF(D46="PBT6",'Base-case'!$J$38,"")&amp;IF(D46="PBT7",'Base-case'!$K$38,"")&amp;IF(D46="PBT8",'Base-case'!$L$38,"")&amp;IF(D46="PBT9",'Base-case'!$M$38,"")&amp;IF(D46="PBT10",'Base-case'!$N$38,"")&amp;IF(D46="PBT11",'Base-case'!$O$38,"")&amp;IF(D46="PBT12",'Base-case'!$P$38,"")&amp;IF(D46="PBT13",'Base-case'!$Q$38,"")&amp;IF(D46="PBT14",'Base-case'!$R$38,"")&amp;IF(D46="PBT15",'Base-case'!$S$38,"")</f>
        <v/>
      </c>
      <c r="X46" s="117">
        <f t="shared" si="8"/>
        <v>0</v>
      </c>
      <c r="Y46" s="178" t="str">
        <f>IF(D46="PBT1",'Base-case'!$E$40,"")&amp;IF(D46="PBT2",'Base-case'!$F$40,"")&amp;IF(D46="PBT3",'Base-case'!$G$40,"")&amp;IF(D46="PBT4",'Base-case'!$H$40,"")&amp;IF(D46="PBT5",'Base-case'!$I$40,"")&amp;IF(D46="PBT6",'Base-case'!$J$40,"")&amp;IF(D46="PBT7",'Base-case'!$K$40,"")&amp;IF(D46="PBT8",'Base-case'!$L$40,"")&amp;IF(D46="PBT9",'Base-case'!$M$40,"")&amp;IF(D46="PBT10",'Base-case'!$N$40,"")&amp;IF(D46="PBT11",'Base-case'!$O$40,"")&amp;IF(D46="PBT12",'Base-case'!$P$40,"")&amp;IF(D46="PBT13",'Base-case'!$Q$40,"")&amp;IF(D46="PBT14",'Base-case'!$R$40,"")&amp;IF(D46="PBT15",'Base-case'!$S$40,"")</f>
        <v/>
      </c>
      <c r="Z46" s="118">
        <f t="shared" si="9"/>
        <v>0</v>
      </c>
      <c r="AA46" s="180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2"/>
      <c r="AM46" s="180"/>
      <c r="AN46" s="181"/>
      <c r="AO46" s="181"/>
      <c r="AP46" s="181"/>
      <c r="AQ46" s="181"/>
      <c r="AR46" s="181"/>
      <c r="AS46" s="181"/>
      <c r="AT46" s="181"/>
      <c r="AU46" s="182"/>
      <c r="AV46" s="180"/>
      <c r="AW46" s="181"/>
      <c r="AX46" s="181"/>
      <c r="AY46" s="181"/>
      <c r="AZ46" s="181"/>
      <c r="BA46" s="181"/>
      <c r="BB46" s="181"/>
      <c r="BC46" s="181"/>
      <c r="BD46" s="181"/>
      <c r="BE46" s="181"/>
      <c r="BF46" s="182"/>
    </row>
    <row r="47" spans="1:58" ht="15" thickBot="1">
      <c r="A47" s="165">
        <v>42</v>
      </c>
      <c r="B47" s="293" t="str">
        <f>'Rassembler Noms'!G43</f>
        <v/>
      </c>
      <c r="C47" s="293" t="str">
        <f>'Rassembler surface'!G43</f>
        <v/>
      </c>
      <c r="D47" s="306" t="str">
        <f>'Rassembler PBT'!G43</f>
        <v/>
      </c>
      <c r="E47" s="166"/>
      <c r="F47" s="167"/>
      <c r="G47" s="177" t="str">
        <f>IF(D47="PBT1",'Base-case'!$E$4,"")&amp;IF(D47="PBT2",'Base-case'!$F$4,"")&amp;IF(D47="PBT3",'Base-case'!$G$4,"")&amp;IF(D47="PBT4",'Base-case'!$H$4,"")&amp;IF(D47="PBT5",'Base-case'!$I$4,"")&amp;IF(D47="PBT6",'Base-case'!$J$4,"")&amp;IF(D47="PBT7",'Base-case'!$K$4,"")&amp;IF(D47="PBT8",'Base-case'!$L$4,"")&amp;IF(D47="PBT9",'Base-case'!$M$4,"")&amp;IF(D47="PBT10",'Base-case'!$N$4,"")&amp;IF(D47="PBT11",'Base-case'!$O$4,"")&amp;IF(D47="PBT12",'Base-case'!$P$4,"")&amp;IF(D47="PBT13",'Base-case'!$Q$4,"")&amp;IF(D47="PBT14",'Base-case'!$R$4,"")&amp;IF(D47="PBT15",'Base-case'!$S$4,"")</f>
        <v/>
      </c>
      <c r="H47" s="117">
        <f t="shared" si="0"/>
        <v>0</v>
      </c>
      <c r="I47" s="178" t="str">
        <f>IF(D47="PBT1",'Base-case'!$E$14,"")&amp;IF(D47="PBT2",'Base-case'!$F$14,"")&amp;IF(D47="PBT3",'Base-case'!$G$14,"")&amp;IF(D47="PBT4",'Base-case'!$H$14,"")&amp;IF(D47="PBT5",'Base-case'!$I$14,"")&amp;IF(D47="PBT6",'Base-case'!$J$14,"")&amp;IF(D47="PBT7",'Base-case'!$K$14,"")&amp;IF(D47="PBT8",'Base-case'!$L$14,"")&amp;IF(D47="PBT9",'Base-case'!$M$14,"")&amp;IF(D47="PBT10",'Base-case'!$N$14,"")&amp;IF(D47="PBT11",'Base-case'!$O$14,"")&amp;IF(D47="PBT12",'Base-case'!$P$14,"")&amp;IF(D47="PBT13",'Base-case'!$Q$14,"")&amp;IF(D47="PBT14",'Base-case'!$R$14,"")&amp;IF(D47="PBT15",'Base-case'!$S$14,"")</f>
        <v/>
      </c>
      <c r="J47" s="117">
        <f t="shared" si="1"/>
        <v>0</v>
      </c>
      <c r="K47" s="178" t="str">
        <f>IF(D47="PBT1",'Base-case'!$E$16,"")&amp;IF(D47="PBT2",'Base-case'!$F$16,"")&amp;IF(D47="PBT3",'Base-case'!$G$16,"")&amp;IF(D47="PBT4",'Base-case'!$H$16,"")&amp;IF(D47="PBT5",'Base-case'!$I$16,"")&amp;IF(D47="PBT6",'Base-case'!$J$16,"")&amp;IF(D47="PBT7",'Base-case'!$K$16,"")&amp;IF(D47="PBT8",'Base-case'!$L$16,"")&amp;IF(D47="PBT9",'Base-case'!$M$16,"")&amp;IF(D47="PBT10",'Base-case'!$N$16,"")&amp;IF(D47="PBT11",'Base-case'!$O$16,"")&amp;IF(D47="PBT12",'Base-case'!$P$16,"")&amp;IF(D47="PBT13",'Base-case'!$Q$16,"")&amp;IF(D47="PBT14",'Base-case'!$R$16,"")&amp;IF(D47="PBT15",'Base-case'!$S$16,"")</f>
        <v/>
      </c>
      <c r="L47" s="117">
        <f t="shared" si="2"/>
        <v>0</v>
      </c>
      <c r="M47" s="178" t="str">
        <f>IF(D47="PBT1",'Base-case'!$E$18,"")&amp;IF(D47="PBT2",'Base-case'!$F$18,"")&amp;IF(D47="PBT3",'Base-case'!$G$18,"")&amp;IF(D47="PBT4",'Base-case'!$H$18,"")&amp;IF(D47="PBT5",'Base-case'!$I$18,"")&amp;IF(D47="PBT6",'Base-case'!$J$18,"")&amp;IF(D47="PBT7",'Base-case'!$K$18,"")&amp;IF(D47="PBT8",'Base-case'!$L$18,"")&amp;IF(D47="PBT9",'Base-case'!$M$18,"")&amp;IF(D47="PBT10",'Base-case'!$N$18,"")&amp;IF(D47="PBT11",'Base-case'!$O$18,"")&amp;IF(D47="PBT12",'Base-case'!$P$18,"")&amp;IF(D47="PBT13",'Base-case'!$Q$18,"")&amp;IF(D47="PBT14",'Base-case'!$R$18,"")&amp;IF(D47="PBT15",'Base-case'!$S$18,"")</f>
        <v/>
      </c>
      <c r="N47" s="118">
        <f t="shared" si="3"/>
        <v>0</v>
      </c>
      <c r="O47" s="177" t="str">
        <f>IF(D47="PBT1",'Base-case'!$E$21,"")&amp;IF(D47="PBT2",'Base-case'!$F$21,"")&amp;IF(D47="PBT3",'Base-case'!$G$21,"")&amp;IF(D47="PBT4",'Base-case'!$H$21,"")&amp;IF(D47="PBT5",'Base-case'!$I$21,"")&amp;IF(D47="PBT6",'Base-case'!$J$21,"")&amp;IF(D47="PBT7",'Base-case'!$K$21,"")&amp;IF(D47="PBT8",'Base-case'!$L$21,"")&amp;IF(D47="PBT9",'Base-case'!$M$21,"")&amp;IF(D47="PBT10",'Base-case'!$N$21,"")&amp;IF(D47="PBT11",'Base-case'!$O$21,"")&amp;IF(D47="PBT12",'Base-case'!$P$21,"")&amp;IF(D47="PBT13",'Base-case'!$Q$21,"")&amp;IF(D47="PBT14",'Base-case'!$R$21,"")&amp;IF(D47="PBT15",'Base-case'!$S$21,"")</f>
        <v/>
      </c>
      <c r="P47" s="117">
        <f t="shared" si="4"/>
        <v>0</v>
      </c>
      <c r="Q47" s="178" t="str">
        <f>IF(D47="PBT1",'Base-case'!$E$23,"")&amp;IF(D47="PBT2",'Base-case'!$F$23,"")&amp;IF(D47="PBT3",'Base-case'!$G$23,"")&amp;IF(D47="PBT4",'Base-case'!$H$23,"")&amp;IF(D47="PBT5",'Base-case'!$I$23,"")&amp;IF(D47="PBT6",'Base-case'!$J$23,"")&amp;IF(D47="PBT7",'Base-case'!$K$23,"")&amp;IF(D47="PBT8",'Base-case'!$L$23,"")&amp;IF(D47="PBT9",'Base-case'!$M$23,"")&amp;IF(D47="PBT10",'Base-case'!$N$23,"")&amp;IF(D47="PBT11",'Base-case'!$O$23,"")&amp;IF(D47="PBT12",'Base-case'!$P$23,"")&amp;IF(D47="PBT13",'Base-case'!$Q$23,"")&amp;IF(D47="PBT14",'Base-case'!$R$23,"")&amp;IF(D47="PBT15",'Base-case'!$S$23,"")</f>
        <v/>
      </c>
      <c r="R47" s="117">
        <f t="shared" si="5"/>
        <v>0</v>
      </c>
      <c r="S47" s="178" t="str">
        <f>IF(D47="PBT1",'Base-case'!$E$25,"")&amp;IF(D47="PBT2",'Base-case'!$F$25,"")&amp;IF(D47="PBT3",'Base-case'!$G$25,"")&amp;IF(D47="PBT4",'Base-case'!$H$25,"")&amp;IF(D47="PBT5",'Base-case'!$I$25,"")&amp;IF(D47="PBT6",'Base-case'!$J$25,"")&amp;IF(D47="PBT7",'Base-case'!$K$25,"")&amp;IF(D47="PBT8",'Base-case'!$L$25,"")&amp;IF(D47="PBT9",'Base-case'!$M$25,"")&amp;IF(D47="PBT10",'Base-case'!$N$25,"")&amp;IF(D47="PBT11",'Base-case'!$O$25,"")&amp;IF(D47="PBT12",'Base-case'!$P$25,"")&amp;IF(D47="PBT13",'Base-case'!$Q$25,"")&amp;IF(D47="PBT14",'Base-case'!$R$25,"")&amp;IF(D47="PBT15",'Base-case'!$S$25,"")</f>
        <v/>
      </c>
      <c r="T47" s="118">
        <f t="shared" si="6"/>
        <v>0</v>
      </c>
      <c r="U47" s="177" t="str">
        <f>IF(D47="PBT1",'Base-case'!$E$36,"")&amp;IF(D47="PBT2",'Base-case'!$F$36,"")&amp;IF(D47="PBT3",'Base-case'!$G$36,"")&amp;IF(D47="PBT4",'Base-case'!$H$36,"")&amp;IF(D47="PBT5",'Base-case'!$I$36,"")&amp;IF(D47="PBT6",'Base-case'!$J$36,"")&amp;IF(D47="PBT7",'Base-case'!$K$36,"")&amp;IF(D47="PBT8",'Base-case'!$L$36,"")&amp;IF(D47="PBT9",'Base-case'!$M$36,"")&amp;IF(D47="PBT10",'Base-case'!$N$36,"")&amp;IF(D47="PBT11",'Base-case'!$O$36,"")&amp;IF(D47="PBT12",'Base-case'!$P$36,"")&amp;IF(D47="PBT13",'Base-case'!$Q$36,"")&amp;IF(D47="PBT14",'Base-case'!$R$36,"")&amp;IF(D47="PBT15",'Base-case'!$S$36,"")</f>
        <v/>
      </c>
      <c r="V47" s="117">
        <f t="shared" si="7"/>
        <v>0</v>
      </c>
      <c r="W47" s="178" t="str">
        <f>IF(D47="PBT1",'Base-case'!$E$38,"")&amp;IF(D47="PBT2",'Base-case'!$F$38,"")&amp;IF(D47="PBT3",'Base-case'!$G$38,"")&amp;IF(D47="PBT4",'Base-case'!$H$38,"")&amp;IF(D47="PBT5",'Base-case'!$I$38,"")&amp;IF(D47="PBT6",'Base-case'!$J$38,"")&amp;IF(D47="PBT7",'Base-case'!$K$38,"")&amp;IF(D47="PBT8",'Base-case'!$L$38,"")&amp;IF(D47="PBT9",'Base-case'!$M$38,"")&amp;IF(D47="PBT10",'Base-case'!$N$38,"")&amp;IF(D47="PBT11",'Base-case'!$O$38,"")&amp;IF(D47="PBT12",'Base-case'!$P$38,"")&amp;IF(D47="PBT13",'Base-case'!$Q$38,"")&amp;IF(D47="PBT14",'Base-case'!$R$38,"")&amp;IF(D47="PBT15",'Base-case'!$S$38,"")</f>
        <v/>
      </c>
      <c r="X47" s="117">
        <f t="shared" si="8"/>
        <v>0</v>
      </c>
      <c r="Y47" s="178" t="str">
        <f>IF(D47="PBT1",'Base-case'!$E$40,"")&amp;IF(D47="PBT2",'Base-case'!$F$40,"")&amp;IF(D47="PBT3",'Base-case'!$G$40,"")&amp;IF(D47="PBT4",'Base-case'!$H$40,"")&amp;IF(D47="PBT5",'Base-case'!$I$40,"")&amp;IF(D47="PBT6",'Base-case'!$J$40,"")&amp;IF(D47="PBT7",'Base-case'!$K$40,"")&amp;IF(D47="PBT8",'Base-case'!$L$40,"")&amp;IF(D47="PBT9",'Base-case'!$M$40,"")&amp;IF(D47="PBT10",'Base-case'!$N$40,"")&amp;IF(D47="PBT11",'Base-case'!$O$40,"")&amp;IF(D47="PBT12",'Base-case'!$P$40,"")&amp;IF(D47="PBT13",'Base-case'!$Q$40,"")&amp;IF(D47="PBT14",'Base-case'!$R$40,"")&amp;IF(D47="PBT15",'Base-case'!$S$40,"")</f>
        <v/>
      </c>
      <c r="Z47" s="118">
        <f t="shared" si="9"/>
        <v>0</v>
      </c>
      <c r="AA47" s="180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2"/>
      <c r="AM47" s="180"/>
      <c r="AN47" s="181"/>
      <c r="AO47" s="181"/>
      <c r="AP47" s="181"/>
      <c r="AQ47" s="181"/>
      <c r="AR47" s="181"/>
      <c r="AS47" s="181"/>
      <c r="AT47" s="181"/>
      <c r="AU47" s="182"/>
      <c r="AV47" s="180"/>
      <c r="AW47" s="181"/>
      <c r="AX47" s="181"/>
      <c r="AY47" s="181"/>
      <c r="AZ47" s="181"/>
      <c r="BA47" s="181"/>
      <c r="BB47" s="181"/>
      <c r="BC47" s="181"/>
      <c r="BD47" s="181"/>
      <c r="BE47" s="181"/>
      <c r="BF47" s="182"/>
    </row>
    <row r="48" spans="1:58" ht="15" thickBot="1">
      <c r="A48" s="165">
        <v>43</v>
      </c>
      <c r="B48" s="293" t="str">
        <f>'Rassembler Noms'!G44</f>
        <v/>
      </c>
      <c r="C48" s="293" t="str">
        <f>'Rassembler surface'!G44</f>
        <v/>
      </c>
      <c r="D48" s="306" t="str">
        <f>'Rassembler PBT'!G44</f>
        <v/>
      </c>
      <c r="E48" s="166"/>
      <c r="F48" s="167"/>
      <c r="G48" s="177" t="str">
        <f>IF(D48="PBT1",'Base-case'!$E$4,"")&amp;IF(D48="PBT2",'Base-case'!$F$4,"")&amp;IF(D48="PBT3",'Base-case'!$G$4,"")&amp;IF(D48="PBT4",'Base-case'!$H$4,"")&amp;IF(D48="PBT5",'Base-case'!$I$4,"")&amp;IF(D48="PBT6",'Base-case'!$J$4,"")&amp;IF(D48="PBT7",'Base-case'!$K$4,"")&amp;IF(D48="PBT8",'Base-case'!$L$4,"")&amp;IF(D48="PBT9",'Base-case'!$M$4,"")&amp;IF(D48="PBT10",'Base-case'!$N$4,"")&amp;IF(D48="PBT11",'Base-case'!$O$4,"")&amp;IF(D48="PBT12",'Base-case'!$P$4,"")&amp;IF(D48="PBT13",'Base-case'!$Q$4,"")&amp;IF(D48="PBT14",'Base-case'!$R$4,"")&amp;IF(D48="PBT15",'Base-case'!$S$4,"")</f>
        <v/>
      </c>
      <c r="H48" s="117">
        <f t="shared" si="0"/>
        <v>0</v>
      </c>
      <c r="I48" s="178" t="str">
        <f>IF(D48="PBT1",'Base-case'!$E$14,"")&amp;IF(D48="PBT2",'Base-case'!$F$14,"")&amp;IF(D48="PBT3",'Base-case'!$G$14,"")&amp;IF(D48="PBT4",'Base-case'!$H$14,"")&amp;IF(D48="PBT5",'Base-case'!$I$14,"")&amp;IF(D48="PBT6",'Base-case'!$J$14,"")&amp;IF(D48="PBT7",'Base-case'!$K$14,"")&amp;IF(D48="PBT8",'Base-case'!$L$14,"")&amp;IF(D48="PBT9",'Base-case'!$M$14,"")&amp;IF(D48="PBT10",'Base-case'!$N$14,"")&amp;IF(D48="PBT11",'Base-case'!$O$14,"")&amp;IF(D48="PBT12",'Base-case'!$P$14,"")&amp;IF(D48="PBT13",'Base-case'!$Q$14,"")&amp;IF(D48="PBT14",'Base-case'!$R$14,"")&amp;IF(D48="PBT15",'Base-case'!$S$14,"")</f>
        <v/>
      </c>
      <c r="J48" s="117">
        <f t="shared" si="1"/>
        <v>0</v>
      </c>
      <c r="K48" s="178" t="str">
        <f>IF(D48="PBT1",'Base-case'!$E$16,"")&amp;IF(D48="PBT2",'Base-case'!$F$16,"")&amp;IF(D48="PBT3",'Base-case'!$G$16,"")&amp;IF(D48="PBT4",'Base-case'!$H$16,"")&amp;IF(D48="PBT5",'Base-case'!$I$16,"")&amp;IF(D48="PBT6",'Base-case'!$J$16,"")&amp;IF(D48="PBT7",'Base-case'!$K$16,"")&amp;IF(D48="PBT8",'Base-case'!$L$16,"")&amp;IF(D48="PBT9",'Base-case'!$M$16,"")&amp;IF(D48="PBT10",'Base-case'!$N$16,"")&amp;IF(D48="PBT11",'Base-case'!$O$16,"")&amp;IF(D48="PBT12",'Base-case'!$P$16,"")&amp;IF(D48="PBT13",'Base-case'!$Q$16,"")&amp;IF(D48="PBT14",'Base-case'!$R$16,"")&amp;IF(D48="PBT15",'Base-case'!$S$16,"")</f>
        <v/>
      </c>
      <c r="L48" s="117">
        <f t="shared" si="2"/>
        <v>0</v>
      </c>
      <c r="M48" s="178" t="str">
        <f>IF(D48="PBT1",'Base-case'!$E$18,"")&amp;IF(D48="PBT2",'Base-case'!$F$18,"")&amp;IF(D48="PBT3",'Base-case'!$G$18,"")&amp;IF(D48="PBT4",'Base-case'!$H$18,"")&amp;IF(D48="PBT5",'Base-case'!$I$18,"")&amp;IF(D48="PBT6",'Base-case'!$J$18,"")&amp;IF(D48="PBT7",'Base-case'!$K$18,"")&amp;IF(D48="PBT8",'Base-case'!$L$18,"")&amp;IF(D48="PBT9",'Base-case'!$M$18,"")&amp;IF(D48="PBT10",'Base-case'!$N$18,"")&amp;IF(D48="PBT11",'Base-case'!$O$18,"")&amp;IF(D48="PBT12",'Base-case'!$P$18,"")&amp;IF(D48="PBT13",'Base-case'!$Q$18,"")&amp;IF(D48="PBT14",'Base-case'!$R$18,"")&amp;IF(D48="PBT15",'Base-case'!$S$18,"")</f>
        <v/>
      </c>
      <c r="N48" s="118">
        <f t="shared" si="3"/>
        <v>0</v>
      </c>
      <c r="O48" s="177" t="str">
        <f>IF(D48="PBT1",'Base-case'!$E$21,"")&amp;IF(D48="PBT2",'Base-case'!$F$21,"")&amp;IF(D48="PBT3",'Base-case'!$G$21,"")&amp;IF(D48="PBT4",'Base-case'!$H$21,"")&amp;IF(D48="PBT5",'Base-case'!$I$21,"")&amp;IF(D48="PBT6",'Base-case'!$J$21,"")&amp;IF(D48="PBT7",'Base-case'!$K$21,"")&amp;IF(D48="PBT8",'Base-case'!$L$21,"")&amp;IF(D48="PBT9",'Base-case'!$M$21,"")&amp;IF(D48="PBT10",'Base-case'!$N$21,"")&amp;IF(D48="PBT11",'Base-case'!$O$21,"")&amp;IF(D48="PBT12",'Base-case'!$P$21,"")&amp;IF(D48="PBT13",'Base-case'!$Q$21,"")&amp;IF(D48="PBT14",'Base-case'!$R$21,"")&amp;IF(D48="PBT15",'Base-case'!$S$21,"")</f>
        <v/>
      </c>
      <c r="P48" s="117">
        <f t="shared" si="4"/>
        <v>0</v>
      </c>
      <c r="Q48" s="178" t="str">
        <f>IF(D48="PBT1",'Base-case'!$E$23,"")&amp;IF(D48="PBT2",'Base-case'!$F$23,"")&amp;IF(D48="PBT3",'Base-case'!$G$23,"")&amp;IF(D48="PBT4",'Base-case'!$H$23,"")&amp;IF(D48="PBT5",'Base-case'!$I$23,"")&amp;IF(D48="PBT6",'Base-case'!$J$23,"")&amp;IF(D48="PBT7",'Base-case'!$K$23,"")&amp;IF(D48="PBT8",'Base-case'!$L$23,"")&amp;IF(D48="PBT9",'Base-case'!$M$23,"")&amp;IF(D48="PBT10",'Base-case'!$N$23,"")&amp;IF(D48="PBT11",'Base-case'!$O$23,"")&amp;IF(D48="PBT12",'Base-case'!$P$23,"")&amp;IF(D48="PBT13",'Base-case'!$Q$23,"")&amp;IF(D48="PBT14",'Base-case'!$R$23,"")&amp;IF(D48="PBT15",'Base-case'!$S$23,"")</f>
        <v/>
      </c>
      <c r="R48" s="117">
        <f t="shared" si="5"/>
        <v>0</v>
      </c>
      <c r="S48" s="178" t="str">
        <f>IF(D48="PBT1",'Base-case'!$E$25,"")&amp;IF(D48="PBT2",'Base-case'!$F$25,"")&amp;IF(D48="PBT3",'Base-case'!$G$25,"")&amp;IF(D48="PBT4",'Base-case'!$H$25,"")&amp;IF(D48="PBT5",'Base-case'!$I$25,"")&amp;IF(D48="PBT6",'Base-case'!$J$25,"")&amp;IF(D48="PBT7",'Base-case'!$K$25,"")&amp;IF(D48="PBT8",'Base-case'!$L$25,"")&amp;IF(D48="PBT9",'Base-case'!$M$25,"")&amp;IF(D48="PBT10",'Base-case'!$N$25,"")&amp;IF(D48="PBT11",'Base-case'!$O$25,"")&amp;IF(D48="PBT12",'Base-case'!$P$25,"")&amp;IF(D48="PBT13",'Base-case'!$Q$25,"")&amp;IF(D48="PBT14",'Base-case'!$R$25,"")&amp;IF(D48="PBT15",'Base-case'!$S$25,"")</f>
        <v/>
      </c>
      <c r="T48" s="118">
        <f t="shared" si="6"/>
        <v>0</v>
      </c>
      <c r="U48" s="177" t="str">
        <f>IF(D48="PBT1",'Base-case'!$E$36,"")&amp;IF(D48="PBT2",'Base-case'!$F$36,"")&amp;IF(D48="PBT3",'Base-case'!$G$36,"")&amp;IF(D48="PBT4",'Base-case'!$H$36,"")&amp;IF(D48="PBT5",'Base-case'!$I$36,"")&amp;IF(D48="PBT6",'Base-case'!$J$36,"")&amp;IF(D48="PBT7",'Base-case'!$K$36,"")&amp;IF(D48="PBT8",'Base-case'!$L$36,"")&amp;IF(D48="PBT9",'Base-case'!$M$36,"")&amp;IF(D48="PBT10",'Base-case'!$N$36,"")&amp;IF(D48="PBT11",'Base-case'!$O$36,"")&amp;IF(D48="PBT12",'Base-case'!$P$36,"")&amp;IF(D48="PBT13",'Base-case'!$Q$36,"")&amp;IF(D48="PBT14",'Base-case'!$R$36,"")&amp;IF(D48="PBT15",'Base-case'!$S$36,"")</f>
        <v/>
      </c>
      <c r="V48" s="117">
        <f t="shared" si="7"/>
        <v>0</v>
      </c>
      <c r="W48" s="178" t="str">
        <f>IF(D48="PBT1",'Base-case'!$E$38,"")&amp;IF(D48="PBT2",'Base-case'!$F$38,"")&amp;IF(D48="PBT3",'Base-case'!$G$38,"")&amp;IF(D48="PBT4",'Base-case'!$H$38,"")&amp;IF(D48="PBT5",'Base-case'!$I$38,"")&amp;IF(D48="PBT6",'Base-case'!$J$38,"")&amp;IF(D48="PBT7",'Base-case'!$K$38,"")&amp;IF(D48="PBT8",'Base-case'!$L$38,"")&amp;IF(D48="PBT9",'Base-case'!$M$38,"")&amp;IF(D48="PBT10",'Base-case'!$N$38,"")&amp;IF(D48="PBT11",'Base-case'!$O$38,"")&amp;IF(D48="PBT12",'Base-case'!$P$38,"")&amp;IF(D48="PBT13",'Base-case'!$Q$38,"")&amp;IF(D48="PBT14",'Base-case'!$R$38,"")&amp;IF(D48="PBT15",'Base-case'!$S$38,"")</f>
        <v/>
      </c>
      <c r="X48" s="117">
        <f t="shared" si="8"/>
        <v>0</v>
      </c>
      <c r="Y48" s="178" t="str">
        <f>IF(D48="PBT1",'Base-case'!$E$40,"")&amp;IF(D48="PBT2",'Base-case'!$F$40,"")&amp;IF(D48="PBT3",'Base-case'!$G$40,"")&amp;IF(D48="PBT4",'Base-case'!$H$40,"")&amp;IF(D48="PBT5",'Base-case'!$I$40,"")&amp;IF(D48="PBT6",'Base-case'!$J$40,"")&amp;IF(D48="PBT7",'Base-case'!$K$40,"")&amp;IF(D48="PBT8",'Base-case'!$L$40,"")&amp;IF(D48="PBT9",'Base-case'!$M$40,"")&amp;IF(D48="PBT10",'Base-case'!$N$40,"")&amp;IF(D48="PBT11",'Base-case'!$O$40,"")&amp;IF(D48="PBT12",'Base-case'!$P$40,"")&amp;IF(D48="PBT13",'Base-case'!$Q$40,"")&amp;IF(D48="PBT14",'Base-case'!$R$40,"")&amp;IF(D48="PBT15",'Base-case'!$S$40,"")</f>
        <v/>
      </c>
      <c r="Z48" s="118">
        <f t="shared" si="9"/>
        <v>0</v>
      </c>
      <c r="AA48" s="180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2"/>
      <c r="AM48" s="180"/>
      <c r="AN48" s="181"/>
      <c r="AO48" s="181"/>
      <c r="AP48" s="181"/>
      <c r="AQ48" s="181"/>
      <c r="AR48" s="181"/>
      <c r="AS48" s="181"/>
      <c r="AT48" s="181"/>
      <c r="AU48" s="182"/>
      <c r="AV48" s="180"/>
      <c r="AW48" s="181"/>
      <c r="AX48" s="181"/>
      <c r="AY48" s="181"/>
      <c r="AZ48" s="181"/>
      <c r="BA48" s="181"/>
      <c r="BB48" s="181"/>
      <c r="BC48" s="181"/>
      <c r="BD48" s="181"/>
      <c r="BE48" s="181"/>
      <c r="BF48" s="182"/>
    </row>
    <row r="49" spans="1:58" ht="15" thickBot="1">
      <c r="A49" s="165">
        <v>44</v>
      </c>
      <c r="B49" s="293" t="str">
        <f>'Rassembler Noms'!G45</f>
        <v/>
      </c>
      <c r="C49" s="293" t="str">
        <f>'Rassembler surface'!G45</f>
        <v/>
      </c>
      <c r="D49" s="306" t="str">
        <f>'Rassembler PBT'!G45</f>
        <v/>
      </c>
      <c r="E49" s="166"/>
      <c r="F49" s="167"/>
      <c r="G49" s="177" t="str">
        <f>IF(D49="PBT1",'Base-case'!$E$4,"")&amp;IF(D49="PBT2",'Base-case'!$F$4,"")&amp;IF(D49="PBT3",'Base-case'!$G$4,"")&amp;IF(D49="PBT4",'Base-case'!$H$4,"")&amp;IF(D49="PBT5",'Base-case'!$I$4,"")&amp;IF(D49="PBT6",'Base-case'!$J$4,"")&amp;IF(D49="PBT7",'Base-case'!$K$4,"")&amp;IF(D49="PBT8",'Base-case'!$L$4,"")&amp;IF(D49="PBT9",'Base-case'!$M$4,"")&amp;IF(D49="PBT10",'Base-case'!$N$4,"")&amp;IF(D49="PBT11",'Base-case'!$O$4,"")&amp;IF(D49="PBT12",'Base-case'!$P$4,"")&amp;IF(D49="PBT13",'Base-case'!$Q$4,"")&amp;IF(D49="PBT14",'Base-case'!$R$4,"")&amp;IF(D49="PBT15",'Base-case'!$S$4,"")</f>
        <v/>
      </c>
      <c r="H49" s="117">
        <f t="shared" si="0"/>
        <v>0</v>
      </c>
      <c r="I49" s="178" t="str">
        <f>IF(D49="PBT1",'Base-case'!$E$14,"")&amp;IF(D49="PBT2",'Base-case'!$F$14,"")&amp;IF(D49="PBT3",'Base-case'!$G$14,"")&amp;IF(D49="PBT4",'Base-case'!$H$14,"")&amp;IF(D49="PBT5",'Base-case'!$I$14,"")&amp;IF(D49="PBT6",'Base-case'!$J$14,"")&amp;IF(D49="PBT7",'Base-case'!$K$14,"")&amp;IF(D49="PBT8",'Base-case'!$L$14,"")&amp;IF(D49="PBT9",'Base-case'!$M$14,"")&amp;IF(D49="PBT10",'Base-case'!$N$14,"")&amp;IF(D49="PBT11",'Base-case'!$O$14,"")&amp;IF(D49="PBT12",'Base-case'!$P$14,"")&amp;IF(D49="PBT13",'Base-case'!$Q$14,"")&amp;IF(D49="PBT14",'Base-case'!$R$14,"")&amp;IF(D49="PBT15",'Base-case'!$S$14,"")</f>
        <v/>
      </c>
      <c r="J49" s="117">
        <f t="shared" si="1"/>
        <v>0</v>
      </c>
      <c r="K49" s="178" t="str">
        <f>IF(D49="PBT1",'Base-case'!$E$16,"")&amp;IF(D49="PBT2",'Base-case'!$F$16,"")&amp;IF(D49="PBT3",'Base-case'!$G$16,"")&amp;IF(D49="PBT4",'Base-case'!$H$16,"")&amp;IF(D49="PBT5",'Base-case'!$I$16,"")&amp;IF(D49="PBT6",'Base-case'!$J$16,"")&amp;IF(D49="PBT7",'Base-case'!$K$16,"")&amp;IF(D49="PBT8",'Base-case'!$L$16,"")&amp;IF(D49="PBT9",'Base-case'!$M$16,"")&amp;IF(D49="PBT10",'Base-case'!$N$16,"")&amp;IF(D49="PBT11",'Base-case'!$O$16,"")&amp;IF(D49="PBT12",'Base-case'!$P$16,"")&amp;IF(D49="PBT13",'Base-case'!$Q$16,"")&amp;IF(D49="PBT14",'Base-case'!$R$16,"")&amp;IF(D49="PBT15",'Base-case'!$S$16,"")</f>
        <v/>
      </c>
      <c r="L49" s="117">
        <f t="shared" si="2"/>
        <v>0</v>
      </c>
      <c r="M49" s="178" t="str">
        <f>IF(D49="PBT1",'Base-case'!$E$18,"")&amp;IF(D49="PBT2",'Base-case'!$F$18,"")&amp;IF(D49="PBT3",'Base-case'!$G$18,"")&amp;IF(D49="PBT4",'Base-case'!$H$18,"")&amp;IF(D49="PBT5",'Base-case'!$I$18,"")&amp;IF(D49="PBT6",'Base-case'!$J$18,"")&amp;IF(D49="PBT7",'Base-case'!$K$18,"")&amp;IF(D49="PBT8",'Base-case'!$L$18,"")&amp;IF(D49="PBT9",'Base-case'!$M$18,"")&amp;IF(D49="PBT10",'Base-case'!$N$18,"")&amp;IF(D49="PBT11",'Base-case'!$O$18,"")&amp;IF(D49="PBT12",'Base-case'!$P$18,"")&amp;IF(D49="PBT13",'Base-case'!$Q$18,"")&amp;IF(D49="PBT14",'Base-case'!$R$18,"")&amp;IF(D49="PBT15",'Base-case'!$S$18,"")</f>
        <v/>
      </c>
      <c r="N49" s="118">
        <f t="shared" si="3"/>
        <v>0</v>
      </c>
      <c r="O49" s="177" t="str">
        <f>IF(D49="PBT1",'Base-case'!$E$21,"")&amp;IF(D49="PBT2",'Base-case'!$F$21,"")&amp;IF(D49="PBT3",'Base-case'!$G$21,"")&amp;IF(D49="PBT4",'Base-case'!$H$21,"")&amp;IF(D49="PBT5",'Base-case'!$I$21,"")&amp;IF(D49="PBT6",'Base-case'!$J$21,"")&amp;IF(D49="PBT7",'Base-case'!$K$21,"")&amp;IF(D49="PBT8",'Base-case'!$L$21,"")&amp;IF(D49="PBT9",'Base-case'!$M$21,"")&amp;IF(D49="PBT10",'Base-case'!$N$21,"")&amp;IF(D49="PBT11",'Base-case'!$O$21,"")&amp;IF(D49="PBT12",'Base-case'!$P$21,"")&amp;IF(D49="PBT13",'Base-case'!$Q$21,"")&amp;IF(D49="PBT14",'Base-case'!$R$21,"")&amp;IF(D49="PBT15",'Base-case'!$S$21,"")</f>
        <v/>
      </c>
      <c r="P49" s="117">
        <f t="shared" si="4"/>
        <v>0</v>
      </c>
      <c r="Q49" s="178" t="str">
        <f>IF(D49="PBT1",'Base-case'!$E$23,"")&amp;IF(D49="PBT2",'Base-case'!$F$23,"")&amp;IF(D49="PBT3",'Base-case'!$G$23,"")&amp;IF(D49="PBT4",'Base-case'!$H$23,"")&amp;IF(D49="PBT5",'Base-case'!$I$23,"")&amp;IF(D49="PBT6",'Base-case'!$J$23,"")&amp;IF(D49="PBT7",'Base-case'!$K$23,"")&amp;IF(D49="PBT8",'Base-case'!$L$23,"")&amp;IF(D49="PBT9",'Base-case'!$M$23,"")&amp;IF(D49="PBT10",'Base-case'!$N$23,"")&amp;IF(D49="PBT11",'Base-case'!$O$23,"")&amp;IF(D49="PBT12",'Base-case'!$P$23,"")&amp;IF(D49="PBT13",'Base-case'!$Q$23,"")&amp;IF(D49="PBT14",'Base-case'!$R$23,"")&amp;IF(D49="PBT15",'Base-case'!$S$23,"")</f>
        <v/>
      </c>
      <c r="R49" s="117">
        <f t="shared" si="5"/>
        <v>0</v>
      </c>
      <c r="S49" s="178" t="str">
        <f>IF(D49="PBT1",'Base-case'!$E$25,"")&amp;IF(D49="PBT2",'Base-case'!$F$25,"")&amp;IF(D49="PBT3",'Base-case'!$G$25,"")&amp;IF(D49="PBT4",'Base-case'!$H$25,"")&amp;IF(D49="PBT5",'Base-case'!$I$25,"")&amp;IF(D49="PBT6",'Base-case'!$J$25,"")&amp;IF(D49="PBT7",'Base-case'!$K$25,"")&amp;IF(D49="PBT8",'Base-case'!$L$25,"")&amp;IF(D49="PBT9",'Base-case'!$M$25,"")&amp;IF(D49="PBT10",'Base-case'!$N$25,"")&amp;IF(D49="PBT11",'Base-case'!$O$25,"")&amp;IF(D49="PBT12",'Base-case'!$P$25,"")&amp;IF(D49="PBT13",'Base-case'!$Q$25,"")&amp;IF(D49="PBT14",'Base-case'!$R$25,"")&amp;IF(D49="PBT15",'Base-case'!$S$25,"")</f>
        <v/>
      </c>
      <c r="T49" s="118">
        <f t="shared" si="6"/>
        <v>0</v>
      </c>
      <c r="U49" s="177" t="str">
        <f>IF(D49="PBT1",'Base-case'!$E$36,"")&amp;IF(D49="PBT2",'Base-case'!$F$36,"")&amp;IF(D49="PBT3",'Base-case'!$G$36,"")&amp;IF(D49="PBT4",'Base-case'!$H$36,"")&amp;IF(D49="PBT5",'Base-case'!$I$36,"")&amp;IF(D49="PBT6",'Base-case'!$J$36,"")&amp;IF(D49="PBT7",'Base-case'!$K$36,"")&amp;IF(D49="PBT8",'Base-case'!$L$36,"")&amp;IF(D49="PBT9",'Base-case'!$M$36,"")&amp;IF(D49="PBT10",'Base-case'!$N$36,"")&amp;IF(D49="PBT11",'Base-case'!$O$36,"")&amp;IF(D49="PBT12",'Base-case'!$P$36,"")&amp;IF(D49="PBT13",'Base-case'!$Q$36,"")&amp;IF(D49="PBT14",'Base-case'!$R$36,"")&amp;IF(D49="PBT15",'Base-case'!$S$36,"")</f>
        <v/>
      </c>
      <c r="V49" s="117">
        <f t="shared" si="7"/>
        <v>0</v>
      </c>
      <c r="W49" s="178" t="str">
        <f>IF(D49="PBT1",'Base-case'!$E$38,"")&amp;IF(D49="PBT2",'Base-case'!$F$38,"")&amp;IF(D49="PBT3",'Base-case'!$G$38,"")&amp;IF(D49="PBT4",'Base-case'!$H$38,"")&amp;IF(D49="PBT5",'Base-case'!$I$38,"")&amp;IF(D49="PBT6",'Base-case'!$J$38,"")&amp;IF(D49="PBT7",'Base-case'!$K$38,"")&amp;IF(D49="PBT8",'Base-case'!$L$38,"")&amp;IF(D49="PBT9",'Base-case'!$M$38,"")&amp;IF(D49="PBT10",'Base-case'!$N$38,"")&amp;IF(D49="PBT11",'Base-case'!$O$38,"")&amp;IF(D49="PBT12",'Base-case'!$P$38,"")&amp;IF(D49="PBT13",'Base-case'!$Q$38,"")&amp;IF(D49="PBT14",'Base-case'!$R$38,"")&amp;IF(D49="PBT15",'Base-case'!$S$38,"")</f>
        <v/>
      </c>
      <c r="X49" s="117">
        <f t="shared" si="8"/>
        <v>0</v>
      </c>
      <c r="Y49" s="178" t="str">
        <f>IF(D49="PBT1",'Base-case'!$E$40,"")&amp;IF(D49="PBT2",'Base-case'!$F$40,"")&amp;IF(D49="PBT3",'Base-case'!$G$40,"")&amp;IF(D49="PBT4",'Base-case'!$H$40,"")&amp;IF(D49="PBT5",'Base-case'!$I$40,"")&amp;IF(D49="PBT6",'Base-case'!$J$40,"")&amp;IF(D49="PBT7",'Base-case'!$K$40,"")&amp;IF(D49="PBT8",'Base-case'!$L$40,"")&amp;IF(D49="PBT9",'Base-case'!$M$40,"")&amp;IF(D49="PBT10",'Base-case'!$N$40,"")&amp;IF(D49="PBT11",'Base-case'!$O$40,"")&amp;IF(D49="PBT12",'Base-case'!$P$40,"")&amp;IF(D49="PBT13",'Base-case'!$Q$40,"")&amp;IF(D49="PBT14",'Base-case'!$R$40,"")&amp;IF(D49="PBT15",'Base-case'!$S$40,"")</f>
        <v/>
      </c>
      <c r="Z49" s="118">
        <f t="shared" si="9"/>
        <v>0</v>
      </c>
      <c r="AA49" s="180"/>
      <c r="AB49" s="181"/>
      <c r="AC49" s="181"/>
      <c r="AD49" s="181"/>
      <c r="AE49" s="181"/>
      <c r="AF49" s="181"/>
      <c r="AG49" s="181"/>
      <c r="AH49" s="181"/>
      <c r="AI49" s="181"/>
      <c r="AJ49" s="181"/>
      <c r="AK49" s="181"/>
      <c r="AL49" s="182"/>
      <c r="AM49" s="180"/>
      <c r="AN49" s="181"/>
      <c r="AO49" s="181"/>
      <c r="AP49" s="181"/>
      <c r="AQ49" s="181"/>
      <c r="AR49" s="181"/>
      <c r="AS49" s="181"/>
      <c r="AT49" s="181"/>
      <c r="AU49" s="182"/>
      <c r="AV49" s="180"/>
      <c r="AW49" s="181"/>
      <c r="AX49" s="181"/>
      <c r="AY49" s="181"/>
      <c r="AZ49" s="181"/>
      <c r="BA49" s="181"/>
      <c r="BB49" s="181"/>
      <c r="BC49" s="181"/>
      <c r="BD49" s="181"/>
      <c r="BE49" s="181"/>
      <c r="BF49" s="182"/>
    </row>
    <row r="50" spans="1:58" ht="15" thickBot="1">
      <c r="A50" s="165">
        <v>45</v>
      </c>
      <c r="B50" s="293" t="str">
        <f>'Rassembler Noms'!G46</f>
        <v/>
      </c>
      <c r="C50" s="293" t="str">
        <f>'Rassembler surface'!G46</f>
        <v/>
      </c>
      <c r="D50" s="306" t="str">
        <f>'Rassembler PBT'!G46</f>
        <v/>
      </c>
      <c r="E50" s="166"/>
      <c r="F50" s="167"/>
      <c r="G50" s="177" t="str">
        <f>IF(D50="PBT1",'Base-case'!$E$4,"")&amp;IF(D50="PBT2",'Base-case'!$F$4,"")&amp;IF(D50="PBT3",'Base-case'!$G$4,"")&amp;IF(D50="PBT4",'Base-case'!$H$4,"")&amp;IF(D50="PBT5",'Base-case'!$I$4,"")&amp;IF(D50="PBT6",'Base-case'!$J$4,"")&amp;IF(D50="PBT7",'Base-case'!$K$4,"")&amp;IF(D50="PBT8",'Base-case'!$L$4,"")&amp;IF(D50="PBT9",'Base-case'!$M$4,"")&amp;IF(D50="PBT10",'Base-case'!$N$4,"")&amp;IF(D50="PBT11",'Base-case'!$O$4,"")&amp;IF(D50="PBT12",'Base-case'!$P$4,"")&amp;IF(D50="PBT13",'Base-case'!$Q$4,"")&amp;IF(D50="PBT14",'Base-case'!$R$4,"")&amp;IF(D50="PBT15",'Base-case'!$S$4,"")</f>
        <v/>
      </c>
      <c r="H50" s="117">
        <f t="shared" si="0"/>
        <v>0</v>
      </c>
      <c r="I50" s="178" t="str">
        <f>IF(D50="PBT1",'Base-case'!$E$14,"")&amp;IF(D50="PBT2",'Base-case'!$F$14,"")&amp;IF(D50="PBT3",'Base-case'!$G$14,"")&amp;IF(D50="PBT4",'Base-case'!$H$14,"")&amp;IF(D50="PBT5",'Base-case'!$I$14,"")&amp;IF(D50="PBT6",'Base-case'!$J$14,"")&amp;IF(D50="PBT7",'Base-case'!$K$14,"")&amp;IF(D50="PBT8",'Base-case'!$L$14,"")&amp;IF(D50="PBT9",'Base-case'!$M$14,"")&amp;IF(D50="PBT10",'Base-case'!$N$14,"")&amp;IF(D50="PBT11",'Base-case'!$O$14,"")&amp;IF(D50="PBT12",'Base-case'!$P$14,"")&amp;IF(D50="PBT13",'Base-case'!$Q$14,"")&amp;IF(D50="PBT14",'Base-case'!$R$14,"")&amp;IF(D50="PBT15",'Base-case'!$S$14,"")</f>
        <v/>
      </c>
      <c r="J50" s="117">
        <f t="shared" si="1"/>
        <v>0</v>
      </c>
      <c r="K50" s="178" t="str">
        <f>IF(D50="PBT1",'Base-case'!$E$16,"")&amp;IF(D50="PBT2",'Base-case'!$F$16,"")&amp;IF(D50="PBT3",'Base-case'!$G$16,"")&amp;IF(D50="PBT4",'Base-case'!$H$16,"")&amp;IF(D50="PBT5",'Base-case'!$I$16,"")&amp;IF(D50="PBT6",'Base-case'!$J$16,"")&amp;IF(D50="PBT7",'Base-case'!$K$16,"")&amp;IF(D50="PBT8",'Base-case'!$L$16,"")&amp;IF(D50="PBT9",'Base-case'!$M$16,"")&amp;IF(D50="PBT10",'Base-case'!$N$16,"")&amp;IF(D50="PBT11",'Base-case'!$O$16,"")&amp;IF(D50="PBT12",'Base-case'!$P$16,"")&amp;IF(D50="PBT13",'Base-case'!$Q$16,"")&amp;IF(D50="PBT14",'Base-case'!$R$16,"")&amp;IF(D50="PBT15",'Base-case'!$S$16,"")</f>
        <v/>
      </c>
      <c r="L50" s="117">
        <f t="shared" si="2"/>
        <v>0</v>
      </c>
      <c r="M50" s="178" t="str">
        <f>IF(D50="PBT1",'Base-case'!$E$18,"")&amp;IF(D50="PBT2",'Base-case'!$F$18,"")&amp;IF(D50="PBT3",'Base-case'!$G$18,"")&amp;IF(D50="PBT4",'Base-case'!$H$18,"")&amp;IF(D50="PBT5",'Base-case'!$I$18,"")&amp;IF(D50="PBT6",'Base-case'!$J$18,"")&amp;IF(D50="PBT7",'Base-case'!$K$18,"")&amp;IF(D50="PBT8",'Base-case'!$L$18,"")&amp;IF(D50="PBT9",'Base-case'!$M$18,"")&amp;IF(D50="PBT10",'Base-case'!$N$18,"")&amp;IF(D50="PBT11",'Base-case'!$O$18,"")&amp;IF(D50="PBT12",'Base-case'!$P$18,"")&amp;IF(D50="PBT13",'Base-case'!$Q$18,"")&amp;IF(D50="PBT14",'Base-case'!$R$18,"")&amp;IF(D50="PBT15",'Base-case'!$S$18,"")</f>
        <v/>
      </c>
      <c r="N50" s="118">
        <f t="shared" si="3"/>
        <v>0</v>
      </c>
      <c r="O50" s="177" t="str">
        <f>IF(D50="PBT1",'Base-case'!$E$21,"")&amp;IF(D50="PBT2",'Base-case'!$F$21,"")&amp;IF(D50="PBT3",'Base-case'!$G$21,"")&amp;IF(D50="PBT4",'Base-case'!$H$21,"")&amp;IF(D50="PBT5",'Base-case'!$I$21,"")&amp;IF(D50="PBT6",'Base-case'!$J$21,"")&amp;IF(D50="PBT7",'Base-case'!$K$21,"")&amp;IF(D50="PBT8",'Base-case'!$L$21,"")&amp;IF(D50="PBT9",'Base-case'!$M$21,"")&amp;IF(D50="PBT10",'Base-case'!$N$21,"")&amp;IF(D50="PBT11",'Base-case'!$O$21,"")&amp;IF(D50="PBT12",'Base-case'!$P$21,"")&amp;IF(D50="PBT13",'Base-case'!$Q$21,"")&amp;IF(D50="PBT14",'Base-case'!$R$21,"")&amp;IF(D50="PBT15",'Base-case'!$S$21,"")</f>
        <v/>
      </c>
      <c r="P50" s="117">
        <f t="shared" si="4"/>
        <v>0</v>
      </c>
      <c r="Q50" s="178" t="str">
        <f>IF(D50="PBT1",'Base-case'!$E$23,"")&amp;IF(D50="PBT2",'Base-case'!$F$23,"")&amp;IF(D50="PBT3",'Base-case'!$G$23,"")&amp;IF(D50="PBT4",'Base-case'!$H$23,"")&amp;IF(D50="PBT5",'Base-case'!$I$23,"")&amp;IF(D50="PBT6",'Base-case'!$J$23,"")&amp;IF(D50="PBT7",'Base-case'!$K$23,"")&amp;IF(D50="PBT8",'Base-case'!$L$23,"")&amp;IF(D50="PBT9",'Base-case'!$M$23,"")&amp;IF(D50="PBT10",'Base-case'!$N$23,"")&amp;IF(D50="PBT11",'Base-case'!$O$23,"")&amp;IF(D50="PBT12",'Base-case'!$P$23,"")&amp;IF(D50="PBT13",'Base-case'!$Q$23,"")&amp;IF(D50="PBT14",'Base-case'!$R$23,"")&amp;IF(D50="PBT15",'Base-case'!$S$23,"")</f>
        <v/>
      </c>
      <c r="R50" s="117">
        <f t="shared" si="5"/>
        <v>0</v>
      </c>
      <c r="S50" s="178" t="str">
        <f>IF(D50="PBT1",'Base-case'!$E$25,"")&amp;IF(D50="PBT2",'Base-case'!$F$25,"")&amp;IF(D50="PBT3",'Base-case'!$G$25,"")&amp;IF(D50="PBT4",'Base-case'!$H$25,"")&amp;IF(D50="PBT5",'Base-case'!$I$25,"")&amp;IF(D50="PBT6",'Base-case'!$J$25,"")&amp;IF(D50="PBT7",'Base-case'!$K$25,"")&amp;IF(D50="PBT8",'Base-case'!$L$25,"")&amp;IF(D50="PBT9",'Base-case'!$M$25,"")&amp;IF(D50="PBT10",'Base-case'!$N$25,"")&amp;IF(D50="PBT11",'Base-case'!$O$25,"")&amp;IF(D50="PBT12",'Base-case'!$P$25,"")&amp;IF(D50="PBT13",'Base-case'!$Q$25,"")&amp;IF(D50="PBT14",'Base-case'!$R$25,"")&amp;IF(D50="PBT15",'Base-case'!$S$25,"")</f>
        <v/>
      </c>
      <c r="T50" s="118">
        <f t="shared" si="6"/>
        <v>0</v>
      </c>
      <c r="U50" s="177" t="str">
        <f>IF(D50="PBT1",'Base-case'!$E$36,"")&amp;IF(D50="PBT2",'Base-case'!$F$36,"")&amp;IF(D50="PBT3",'Base-case'!$G$36,"")&amp;IF(D50="PBT4",'Base-case'!$H$36,"")&amp;IF(D50="PBT5",'Base-case'!$I$36,"")&amp;IF(D50="PBT6",'Base-case'!$J$36,"")&amp;IF(D50="PBT7",'Base-case'!$K$36,"")&amp;IF(D50="PBT8",'Base-case'!$L$36,"")&amp;IF(D50="PBT9",'Base-case'!$M$36,"")&amp;IF(D50="PBT10",'Base-case'!$N$36,"")&amp;IF(D50="PBT11",'Base-case'!$O$36,"")&amp;IF(D50="PBT12",'Base-case'!$P$36,"")&amp;IF(D50="PBT13",'Base-case'!$Q$36,"")&amp;IF(D50="PBT14",'Base-case'!$R$36,"")&amp;IF(D50="PBT15",'Base-case'!$S$36,"")</f>
        <v/>
      </c>
      <c r="V50" s="117">
        <f t="shared" si="7"/>
        <v>0</v>
      </c>
      <c r="W50" s="178" t="str">
        <f>IF(D50="PBT1",'Base-case'!$E$38,"")&amp;IF(D50="PBT2",'Base-case'!$F$38,"")&amp;IF(D50="PBT3",'Base-case'!$G$38,"")&amp;IF(D50="PBT4",'Base-case'!$H$38,"")&amp;IF(D50="PBT5",'Base-case'!$I$38,"")&amp;IF(D50="PBT6",'Base-case'!$J$38,"")&amp;IF(D50="PBT7",'Base-case'!$K$38,"")&amp;IF(D50="PBT8",'Base-case'!$L$38,"")&amp;IF(D50="PBT9",'Base-case'!$M$38,"")&amp;IF(D50="PBT10",'Base-case'!$N$38,"")&amp;IF(D50="PBT11",'Base-case'!$O$38,"")&amp;IF(D50="PBT12",'Base-case'!$P$38,"")&amp;IF(D50="PBT13",'Base-case'!$Q$38,"")&amp;IF(D50="PBT14",'Base-case'!$R$38,"")&amp;IF(D50="PBT15",'Base-case'!$S$38,"")</f>
        <v/>
      </c>
      <c r="X50" s="117">
        <f t="shared" si="8"/>
        <v>0</v>
      </c>
      <c r="Y50" s="178" t="str">
        <f>IF(D50="PBT1",'Base-case'!$E$40,"")&amp;IF(D50="PBT2",'Base-case'!$F$40,"")&amp;IF(D50="PBT3",'Base-case'!$G$40,"")&amp;IF(D50="PBT4",'Base-case'!$H$40,"")&amp;IF(D50="PBT5",'Base-case'!$I$40,"")&amp;IF(D50="PBT6",'Base-case'!$J$40,"")&amp;IF(D50="PBT7",'Base-case'!$K$40,"")&amp;IF(D50="PBT8",'Base-case'!$L$40,"")&amp;IF(D50="PBT9",'Base-case'!$M$40,"")&amp;IF(D50="PBT10",'Base-case'!$N$40,"")&amp;IF(D50="PBT11",'Base-case'!$O$40,"")&amp;IF(D50="PBT12",'Base-case'!$P$40,"")&amp;IF(D50="PBT13",'Base-case'!$Q$40,"")&amp;IF(D50="PBT14",'Base-case'!$R$40,"")&amp;IF(D50="PBT15",'Base-case'!$S$40,"")</f>
        <v/>
      </c>
      <c r="Z50" s="118">
        <f t="shared" si="9"/>
        <v>0</v>
      </c>
      <c r="AA50" s="180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82"/>
      <c r="AM50" s="180"/>
      <c r="AN50" s="181"/>
      <c r="AO50" s="181"/>
      <c r="AP50" s="181"/>
      <c r="AQ50" s="181"/>
      <c r="AR50" s="181"/>
      <c r="AS50" s="181"/>
      <c r="AT50" s="181"/>
      <c r="AU50" s="182"/>
      <c r="AV50" s="180"/>
      <c r="AW50" s="181"/>
      <c r="AX50" s="181"/>
      <c r="AY50" s="181"/>
      <c r="AZ50" s="181"/>
      <c r="BA50" s="181"/>
      <c r="BB50" s="181"/>
      <c r="BC50" s="181"/>
      <c r="BD50" s="181"/>
      <c r="BE50" s="181"/>
      <c r="BF50" s="182"/>
    </row>
    <row r="51" spans="1:58" ht="15" thickBot="1">
      <c r="A51" s="165">
        <v>46</v>
      </c>
      <c r="B51" s="293" t="str">
        <f>'Rassembler Noms'!G47</f>
        <v/>
      </c>
      <c r="C51" s="293" t="str">
        <f>'Rassembler surface'!G47</f>
        <v/>
      </c>
      <c r="D51" s="306" t="str">
        <f>'Rassembler PBT'!G47</f>
        <v/>
      </c>
      <c r="E51" s="166"/>
      <c r="F51" s="167"/>
      <c r="G51" s="177" t="str">
        <f>IF(D51="PBT1",'Base-case'!$E$4,"")&amp;IF(D51="PBT2",'Base-case'!$F$4,"")&amp;IF(D51="PBT3",'Base-case'!$G$4,"")&amp;IF(D51="PBT4",'Base-case'!$H$4,"")&amp;IF(D51="PBT5",'Base-case'!$I$4,"")&amp;IF(D51="PBT6",'Base-case'!$J$4,"")&amp;IF(D51="PBT7",'Base-case'!$K$4,"")&amp;IF(D51="PBT8",'Base-case'!$L$4,"")&amp;IF(D51="PBT9",'Base-case'!$M$4,"")&amp;IF(D51="PBT10",'Base-case'!$N$4,"")&amp;IF(D51="PBT11",'Base-case'!$O$4,"")&amp;IF(D51="PBT12",'Base-case'!$P$4,"")&amp;IF(D51="PBT13",'Base-case'!$Q$4,"")&amp;IF(D51="PBT14",'Base-case'!$R$4,"")&amp;IF(D51="PBT15",'Base-case'!$S$4,"")</f>
        <v/>
      </c>
      <c r="H51" s="117">
        <f t="shared" si="0"/>
        <v>0</v>
      </c>
      <c r="I51" s="178" t="str">
        <f>IF(D51="PBT1",'Base-case'!$E$14,"")&amp;IF(D51="PBT2",'Base-case'!$F$14,"")&amp;IF(D51="PBT3",'Base-case'!$G$14,"")&amp;IF(D51="PBT4",'Base-case'!$H$14,"")&amp;IF(D51="PBT5",'Base-case'!$I$14,"")&amp;IF(D51="PBT6",'Base-case'!$J$14,"")&amp;IF(D51="PBT7",'Base-case'!$K$14,"")&amp;IF(D51="PBT8",'Base-case'!$L$14,"")&amp;IF(D51="PBT9",'Base-case'!$M$14,"")&amp;IF(D51="PBT10",'Base-case'!$N$14,"")&amp;IF(D51="PBT11",'Base-case'!$O$14,"")&amp;IF(D51="PBT12",'Base-case'!$P$14,"")&amp;IF(D51="PBT13",'Base-case'!$Q$14,"")&amp;IF(D51="PBT14",'Base-case'!$R$14,"")&amp;IF(D51="PBT15",'Base-case'!$S$14,"")</f>
        <v/>
      </c>
      <c r="J51" s="117">
        <f t="shared" si="1"/>
        <v>0</v>
      </c>
      <c r="K51" s="178" t="str">
        <f>IF(D51="PBT1",'Base-case'!$E$16,"")&amp;IF(D51="PBT2",'Base-case'!$F$16,"")&amp;IF(D51="PBT3",'Base-case'!$G$16,"")&amp;IF(D51="PBT4",'Base-case'!$H$16,"")&amp;IF(D51="PBT5",'Base-case'!$I$16,"")&amp;IF(D51="PBT6",'Base-case'!$J$16,"")&amp;IF(D51="PBT7",'Base-case'!$K$16,"")&amp;IF(D51="PBT8",'Base-case'!$L$16,"")&amp;IF(D51="PBT9",'Base-case'!$M$16,"")&amp;IF(D51="PBT10",'Base-case'!$N$16,"")&amp;IF(D51="PBT11",'Base-case'!$O$16,"")&amp;IF(D51="PBT12",'Base-case'!$P$16,"")&amp;IF(D51="PBT13",'Base-case'!$Q$16,"")&amp;IF(D51="PBT14",'Base-case'!$R$16,"")&amp;IF(D51="PBT15",'Base-case'!$S$16,"")</f>
        <v/>
      </c>
      <c r="L51" s="117">
        <f t="shared" si="2"/>
        <v>0</v>
      </c>
      <c r="M51" s="178" t="str">
        <f>IF(D51="PBT1",'Base-case'!$E$18,"")&amp;IF(D51="PBT2",'Base-case'!$F$18,"")&amp;IF(D51="PBT3",'Base-case'!$G$18,"")&amp;IF(D51="PBT4",'Base-case'!$H$18,"")&amp;IF(D51="PBT5",'Base-case'!$I$18,"")&amp;IF(D51="PBT6",'Base-case'!$J$18,"")&amp;IF(D51="PBT7",'Base-case'!$K$18,"")&amp;IF(D51="PBT8",'Base-case'!$L$18,"")&amp;IF(D51="PBT9",'Base-case'!$M$18,"")&amp;IF(D51="PBT10",'Base-case'!$N$18,"")&amp;IF(D51="PBT11",'Base-case'!$O$18,"")&amp;IF(D51="PBT12",'Base-case'!$P$18,"")&amp;IF(D51="PBT13",'Base-case'!$Q$18,"")&amp;IF(D51="PBT14",'Base-case'!$R$18,"")&amp;IF(D51="PBT15",'Base-case'!$S$18,"")</f>
        <v/>
      </c>
      <c r="N51" s="118">
        <f t="shared" si="3"/>
        <v>0</v>
      </c>
      <c r="O51" s="177" t="str">
        <f>IF(D51="PBT1",'Base-case'!$E$21,"")&amp;IF(D51="PBT2",'Base-case'!$F$21,"")&amp;IF(D51="PBT3",'Base-case'!$G$21,"")&amp;IF(D51="PBT4",'Base-case'!$H$21,"")&amp;IF(D51="PBT5",'Base-case'!$I$21,"")&amp;IF(D51="PBT6",'Base-case'!$J$21,"")&amp;IF(D51="PBT7",'Base-case'!$K$21,"")&amp;IF(D51="PBT8",'Base-case'!$L$21,"")&amp;IF(D51="PBT9",'Base-case'!$M$21,"")&amp;IF(D51="PBT10",'Base-case'!$N$21,"")&amp;IF(D51="PBT11",'Base-case'!$O$21,"")&amp;IF(D51="PBT12",'Base-case'!$P$21,"")&amp;IF(D51="PBT13",'Base-case'!$Q$21,"")&amp;IF(D51="PBT14",'Base-case'!$R$21,"")&amp;IF(D51="PBT15",'Base-case'!$S$21,"")</f>
        <v/>
      </c>
      <c r="P51" s="117">
        <f t="shared" si="4"/>
        <v>0</v>
      </c>
      <c r="Q51" s="178" t="str">
        <f>IF(D51="PBT1",'Base-case'!$E$23,"")&amp;IF(D51="PBT2",'Base-case'!$F$23,"")&amp;IF(D51="PBT3",'Base-case'!$G$23,"")&amp;IF(D51="PBT4",'Base-case'!$H$23,"")&amp;IF(D51="PBT5",'Base-case'!$I$23,"")&amp;IF(D51="PBT6",'Base-case'!$J$23,"")&amp;IF(D51="PBT7",'Base-case'!$K$23,"")&amp;IF(D51="PBT8",'Base-case'!$L$23,"")&amp;IF(D51="PBT9",'Base-case'!$M$23,"")&amp;IF(D51="PBT10",'Base-case'!$N$23,"")&amp;IF(D51="PBT11",'Base-case'!$O$23,"")&amp;IF(D51="PBT12",'Base-case'!$P$23,"")&amp;IF(D51="PBT13",'Base-case'!$Q$23,"")&amp;IF(D51="PBT14",'Base-case'!$R$23,"")&amp;IF(D51="PBT15",'Base-case'!$S$23,"")</f>
        <v/>
      </c>
      <c r="R51" s="117">
        <f t="shared" si="5"/>
        <v>0</v>
      </c>
      <c r="S51" s="178" t="str">
        <f>IF(D51="PBT1",'Base-case'!$E$25,"")&amp;IF(D51="PBT2",'Base-case'!$F$25,"")&amp;IF(D51="PBT3",'Base-case'!$G$25,"")&amp;IF(D51="PBT4",'Base-case'!$H$25,"")&amp;IF(D51="PBT5",'Base-case'!$I$25,"")&amp;IF(D51="PBT6",'Base-case'!$J$25,"")&amp;IF(D51="PBT7",'Base-case'!$K$25,"")&amp;IF(D51="PBT8",'Base-case'!$L$25,"")&amp;IF(D51="PBT9",'Base-case'!$M$25,"")&amp;IF(D51="PBT10",'Base-case'!$N$25,"")&amp;IF(D51="PBT11",'Base-case'!$O$25,"")&amp;IF(D51="PBT12",'Base-case'!$P$25,"")&amp;IF(D51="PBT13",'Base-case'!$Q$25,"")&amp;IF(D51="PBT14",'Base-case'!$R$25,"")&amp;IF(D51="PBT15",'Base-case'!$S$25,"")</f>
        <v/>
      </c>
      <c r="T51" s="118">
        <f t="shared" si="6"/>
        <v>0</v>
      </c>
      <c r="U51" s="177" t="str">
        <f>IF(D51="PBT1",'Base-case'!$E$36,"")&amp;IF(D51="PBT2",'Base-case'!$F$36,"")&amp;IF(D51="PBT3",'Base-case'!$G$36,"")&amp;IF(D51="PBT4",'Base-case'!$H$36,"")&amp;IF(D51="PBT5",'Base-case'!$I$36,"")&amp;IF(D51="PBT6",'Base-case'!$J$36,"")&amp;IF(D51="PBT7",'Base-case'!$K$36,"")&amp;IF(D51="PBT8",'Base-case'!$L$36,"")&amp;IF(D51="PBT9",'Base-case'!$M$36,"")&amp;IF(D51="PBT10",'Base-case'!$N$36,"")&amp;IF(D51="PBT11",'Base-case'!$O$36,"")&amp;IF(D51="PBT12",'Base-case'!$P$36,"")&amp;IF(D51="PBT13",'Base-case'!$Q$36,"")&amp;IF(D51="PBT14",'Base-case'!$R$36,"")&amp;IF(D51="PBT15",'Base-case'!$S$36,"")</f>
        <v/>
      </c>
      <c r="V51" s="117">
        <f t="shared" si="7"/>
        <v>0</v>
      </c>
      <c r="W51" s="178" t="str">
        <f>IF(D51="PBT1",'Base-case'!$E$38,"")&amp;IF(D51="PBT2",'Base-case'!$F$38,"")&amp;IF(D51="PBT3",'Base-case'!$G$38,"")&amp;IF(D51="PBT4",'Base-case'!$H$38,"")&amp;IF(D51="PBT5",'Base-case'!$I$38,"")&amp;IF(D51="PBT6",'Base-case'!$J$38,"")&amp;IF(D51="PBT7",'Base-case'!$K$38,"")&amp;IF(D51="PBT8",'Base-case'!$L$38,"")&amp;IF(D51="PBT9",'Base-case'!$M$38,"")&amp;IF(D51="PBT10",'Base-case'!$N$38,"")&amp;IF(D51="PBT11",'Base-case'!$O$38,"")&amp;IF(D51="PBT12",'Base-case'!$P$38,"")&amp;IF(D51="PBT13",'Base-case'!$Q$38,"")&amp;IF(D51="PBT14",'Base-case'!$R$38,"")&amp;IF(D51="PBT15",'Base-case'!$S$38,"")</f>
        <v/>
      </c>
      <c r="X51" s="117">
        <f t="shared" si="8"/>
        <v>0</v>
      </c>
      <c r="Y51" s="178" t="str">
        <f>IF(D51="PBT1",'Base-case'!$E$40,"")&amp;IF(D51="PBT2",'Base-case'!$F$40,"")&amp;IF(D51="PBT3",'Base-case'!$G$40,"")&amp;IF(D51="PBT4",'Base-case'!$H$40,"")&amp;IF(D51="PBT5",'Base-case'!$I$40,"")&amp;IF(D51="PBT6",'Base-case'!$J$40,"")&amp;IF(D51="PBT7",'Base-case'!$K$40,"")&amp;IF(D51="PBT8",'Base-case'!$L$40,"")&amp;IF(D51="PBT9",'Base-case'!$M$40,"")&amp;IF(D51="PBT10",'Base-case'!$N$40,"")&amp;IF(D51="PBT11",'Base-case'!$O$40,"")&amp;IF(D51="PBT12",'Base-case'!$P$40,"")&amp;IF(D51="PBT13",'Base-case'!$Q$40,"")&amp;IF(D51="PBT14",'Base-case'!$R$40,"")&amp;IF(D51="PBT15",'Base-case'!$S$40,"")</f>
        <v/>
      </c>
      <c r="Z51" s="118">
        <f t="shared" si="9"/>
        <v>0</v>
      </c>
      <c r="AA51" s="180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2"/>
      <c r="AM51" s="180"/>
      <c r="AN51" s="181"/>
      <c r="AO51" s="181"/>
      <c r="AP51" s="181"/>
      <c r="AQ51" s="181"/>
      <c r="AR51" s="181"/>
      <c r="AS51" s="181"/>
      <c r="AT51" s="181"/>
      <c r="AU51" s="182"/>
      <c r="AV51" s="180"/>
      <c r="AW51" s="181"/>
      <c r="AX51" s="181"/>
      <c r="AY51" s="181"/>
      <c r="AZ51" s="181"/>
      <c r="BA51" s="181"/>
      <c r="BB51" s="181"/>
      <c r="BC51" s="181"/>
      <c r="BD51" s="181"/>
      <c r="BE51" s="181"/>
      <c r="BF51" s="182"/>
    </row>
    <row r="52" spans="1:58" ht="15" thickBot="1">
      <c r="A52" s="165">
        <v>47</v>
      </c>
      <c r="B52" s="293" t="str">
        <f>'Rassembler Noms'!G48</f>
        <v/>
      </c>
      <c r="C52" s="293" t="str">
        <f>'Rassembler surface'!G48</f>
        <v/>
      </c>
      <c r="D52" s="306" t="str">
        <f>'Rassembler PBT'!G48</f>
        <v/>
      </c>
      <c r="E52" s="166"/>
      <c r="F52" s="167"/>
      <c r="G52" s="177" t="str">
        <f>IF(D52="PBT1",'Base-case'!$E$4,"")&amp;IF(D52="PBT2",'Base-case'!$F$4,"")&amp;IF(D52="PBT3",'Base-case'!$G$4,"")&amp;IF(D52="PBT4",'Base-case'!$H$4,"")&amp;IF(D52="PBT5",'Base-case'!$I$4,"")&amp;IF(D52="PBT6",'Base-case'!$J$4,"")&amp;IF(D52="PBT7",'Base-case'!$K$4,"")&amp;IF(D52="PBT8",'Base-case'!$L$4,"")&amp;IF(D52="PBT9",'Base-case'!$M$4,"")&amp;IF(D52="PBT10",'Base-case'!$N$4,"")&amp;IF(D52="PBT11",'Base-case'!$O$4,"")&amp;IF(D52="PBT12",'Base-case'!$P$4,"")&amp;IF(D52="PBT13",'Base-case'!$Q$4,"")&amp;IF(D52="PBT14",'Base-case'!$R$4,"")&amp;IF(D52="PBT15",'Base-case'!$S$4,"")</f>
        <v/>
      </c>
      <c r="H52" s="117">
        <f t="shared" si="0"/>
        <v>0</v>
      </c>
      <c r="I52" s="178" t="str">
        <f>IF(D52="PBT1",'Base-case'!$E$14,"")&amp;IF(D52="PBT2",'Base-case'!$F$14,"")&amp;IF(D52="PBT3",'Base-case'!$G$14,"")&amp;IF(D52="PBT4",'Base-case'!$H$14,"")&amp;IF(D52="PBT5",'Base-case'!$I$14,"")&amp;IF(D52="PBT6",'Base-case'!$J$14,"")&amp;IF(D52="PBT7",'Base-case'!$K$14,"")&amp;IF(D52="PBT8",'Base-case'!$L$14,"")&amp;IF(D52="PBT9",'Base-case'!$M$14,"")&amp;IF(D52="PBT10",'Base-case'!$N$14,"")&amp;IF(D52="PBT11",'Base-case'!$O$14,"")&amp;IF(D52="PBT12",'Base-case'!$P$14,"")&amp;IF(D52="PBT13",'Base-case'!$Q$14,"")&amp;IF(D52="PBT14",'Base-case'!$R$14,"")&amp;IF(D52="PBT15",'Base-case'!$S$14,"")</f>
        <v/>
      </c>
      <c r="J52" s="117">
        <f t="shared" si="1"/>
        <v>0</v>
      </c>
      <c r="K52" s="178" t="str">
        <f>IF(D52="PBT1",'Base-case'!$E$16,"")&amp;IF(D52="PBT2",'Base-case'!$F$16,"")&amp;IF(D52="PBT3",'Base-case'!$G$16,"")&amp;IF(D52="PBT4",'Base-case'!$H$16,"")&amp;IF(D52="PBT5",'Base-case'!$I$16,"")&amp;IF(D52="PBT6",'Base-case'!$J$16,"")&amp;IF(D52="PBT7",'Base-case'!$K$16,"")&amp;IF(D52="PBT8",'Base-case'!$L$16,"")&amp;IF(D52="PBT9",'Base-case'!$M$16,"")&amp;IF(D52="PBT10",'Base-case'!$N$16,"")&amp;IF(D52="PBT11",'Base-case'!$O$16,"")&amp;IF(D52="PBT12",'Base-case'!$P$16,"")&amp;IF(D52="PBT13",'Base-case'!$Q$16,"")&amp;IF(D52="PBT14",'Base-case'!$R$16,"")&amp;IF(D52="PBT15",'Base-case'!$S$16,"")</f>
        <v/>
      </c>
      <c r="L52" s="117">
        <f t="shared" si="2"/>
        <v>0</v>
      </c>
      <c r="M52" s="178" t="str">
        <f>IF(D52="PBT1",'Base-case'!$E$18,"")&amp;IF(D52="PBT2",'Base-case'!$F$18,"")&amp;IF(D52="PBT3",'Base-case'!$G$18,"")&amp;IF(D52="PBT4",'Base-case'!$H$18,"")&amp;IF(D52="PBT5",'Base-case'!$I$18,"")&amp;IF(D52="PBT6",'Base-case'!$J$18,"")&amp;IF(D52="PBT7",'Base-case'!$K$18,"")&amp;IF(D52="PBT8",'Base-case'!$L$18,"")&amp;IF(D52="PBT9",'Base-case'!$M$18,"")&amp;IF(D52="PBT10",'Base-case'!$N$18,"")&amp;IF(D52="PBT11",'Base-case'!$O$18,"")&amp;IF(D52="PBT12",'Base-case'!$P$18,"")&amp;IF(D52="PBT13",'Base-case'!$Q$18,"")&amp;IF(D52="PBT14",'Base-case'!$R$18,"")&amp;IF(D52="PBT15",'Base-case'!$S$18,"")</f>
        <v/>
      </c>
      <c r="N52" s="118">
        <f t="shared" si="3"/>
        <v>0</v>
      </c>
      <c r="O52" s="177" t="str">
        <f>IF(D52="PBT1",'Base-case'!$E$21,"")&amp;IF(D52="PBT2",'Base-case'!$F$21,"")&amp;IF(D52="PBT3",'Base-case'!$G$21,"")&amp;IF(D52="PBT4",'Base-case'!$H$21,"")&amp;IF(D52="PBT5",'Base-case'!$I$21,"")&amp;IF(D52="PBT6",'Base-case'!$J$21,"")&amp;IF(D52="PBT7",'Base-case'!$K$21,"")&amp;IF(D52="PBT8",'Base-case'!$L$21,"")&amp;IF(D52="PBT9",'Base-case'!$M$21,"")&amp;IF(D52="PBT10",'Base-case'!$N$21,"")&amp;IF(D52="PBT11",'Base-case'!$O$21,"")&amp;IF(D52="PBT12",'Base-case'!$P$21,"")&amp;IF(D52="PBT13",'Base-case'!$Q$21,"")&amp;IF(D52="PBT14",'Base-case'!$R$21,"")&amp;IF(D52="PBT15",'Base-case'!$S$21,"")</f>
        <v/>
      </c>
      <c r="P52" s="117">
        <f t="shared" si="4"/>
        <v>0</v>
      </c>
      <c r="Q52" s="178" t="str">
        <f>IF(D52="PBT1",'Base-case'!$E$23,"")&amp;IF(D52="PBT2",'Base-case'!$F$23,"")&amp;IF(D52="PBT3",'Base-case'!$G$23,"")&amp;IF(D52="PBT4",'Base-case'!$H$23,"")&amp;IF(D52="PBT5",'Base-case'!$I$23,"")&amp;IF(D52="PBT6",'Base-case'!$J$23,"")&amp;IF(D52="PBT7",'Base-case'!$K$23,"")&amp;IF(D52="PBT8",'Base-case'!$L$23,"")&amp;IF(D52="PBT9",'Base-case'!$M$23,"")&amp;IF(D52="PBT10",'Base-case'!$N$23,"")&amp;IF(D52="PBT11",'Base-case'!$O$23,"")&amp;IF(D52="PBT12",'Base-case'!$P$23,"")&amp;IF(D52="PBT13",'Base-case'!$Q$23,"")&amp;IF(D52="PBT14",'Base-case'!$R$23,"")&amp;IF(D52="PBT15",'Base-case'!$S$23,"")</f>
        <v/>
      </c>
      <c r="R52" s="117">
        <f t="shared" si="5"/>
        <v>0</v>
      </c>
      <c r="S52" s="178" t="str">
        <f>IF(D52="PBT1",'Base-case'!$E$25,"")&amp;IF(D52="PBT2",'Base-case'!$F$25,"")&amp;IF(D52="PBT3",'Base-case'!$G$25,"")&amp;IF(D52="PBT4",'Base-case'!$H$25,"")&amp;IF(D52="PBT5",'Base-case'!$I$25,"")&amp;IF(D52="PBT6",'Base-case'!$J$25,"")&amp;IF(D52="PBT7",'Base-case'!$K$25,"")&amp;IF(D52="PBT8",'Base-case'!$L$25,"")&amp;IF(D52="PBT9",'Base-case'!$M$25,"")&amp;IF(D52="PBT10",'Base-case'!$N$25,"")&amp;IF(D52="PBT11",'Base-case'!$O$25,"")&amp;IF(D52="PBT12",'Base-case'!$P$25,"")&amp;IF(D52="PBT13",'Base-case'!$Q$25,"")&amp;IF(D52="PBT14",'Base-case'!$R$25,"")&amp;IF(D52="PBT15",'Base-case'!$S$25,"")</f>
        <v/>
      </c>
      <c r="T52" s="118">
        <f t="shared" si="6"/>
        <v>0</v>
      </c>
      <c r="U52" s="177" t="str">
        <f>IF(D52="PBT1",'Base-case'!$E$36,"")&amp;IF(D52="PBT2",'Base-case'!$F$36,"")&amp;IF(D52="PBT3",'Base-case'!$G$36,"")&amp;IF(D52="PBT4",'Base-case'!$H$36,"")&amp;IF(D52="PBT5",'Base-case'!$I$36,"")&amp;IF(D52="PBT6",'Base-case'!$J$36,"")&amp;IF(D52="PBT7",'Base-case'!$K$36,"")&amp;IF(D52="PBT8",'Base-case'!$L$36,"")&amp;IF(D52="PBT9",'Base-case'!$M$36,"")&amp;IF(D52="PBT10",'Base-case'!$N$36,"")&amp;IF(D52="PBT11",'Base-case'!$O$36,"")&amp;IF(D52="PBT12",'Base-case'!$P$36,"")&amp;IF(D52="PBT13",'Base-case'!$Q$36,"")&amp;IF(D52="PBT14",'Base-case'!$R$36,"")&amp;IF(D52="PBT15",'Base-case'!$S$36,"")</f>
        <v/>
      </c>
      <c r="V52" s="117">
        <f t="shared" si="7"/>
        <v>0</v>
      </c>
      <c r="W52" s="178" t="str">
        <f>IF(D52="PBT1",'Base-case'!$E$38,"")&amp;IF(D52="PBT2",'Base-case'!$F$38,"")&amp;IF(D52="PBT3",'Base-case'!$G$38,"")&amp;IF(D52="PBT4",'Base-case'!$H$38,"")&amp;IF(D52="PBT5",'Base-case'!$I$38,"")&amp;IF(D52="PBT6",'Base-case'!$J$38,"")&amp;IF(D52="PBT7",'Base-case'!$K$38,"")&amp;IF(D52="PBT8",'Base-case'!$L$38,"")&amp;IF(D52="PBT9",'Base-case'!$M$38,"")&amp;IF(D52="PBT10",'Base-case'!$N$38,"")&amp;IF(D52="PBT11",'Base-case'!$O$38,"")&amp;IF(D52="PBT12",'Base-case'!$P$38,"")&amp;IF(D52="PBT13",'Base-case'!$Q$38,"")&amp;IF(D52="PBT14",'Base-case'!$R$38,"")&amp;IF(D52="PBT15",'Base-case'!$S$38,"")</f>
        <v/>
      </c>
      <c r="X52" s="117">
        <f t="shared" si="8"/>
        <v>0</v>
      </c>
      <c r="Y52" s="178" t="str">
        <f>IF(D52="PBT1",'Base-case'!$E$40,"")&amp;IF(D52="PBT2",'Base-case'!$F$40,"")&amp;IF(D52="PBT3",'Base-case'!$G$40,"")&amp;IF(D52="PBT4",'Base-case'!$H$40,"")&amp;IF(D52="PBT5",'Base-case'!$I$40,"")&amp;IF(D52="PBT6",'Base-case'!$J$40,"")&amp;IF(D52="PBT7",'Base-case'!$K$40,"")&amp;IF(D52="PBT8",'Base-case'!$L$40,"")&amp;IF(D52="PBT9",'Base-case'!$M$40,"")&amp;IF(D52="PBT10",'Base-case'!$N$40,"")&amp;IF(D52="PBT11",'Base-case'!$O$40,"")&amp;IF(D52="PBT12",'Base-case'!$P$40,"")&amp;IF(D52="PBT13",'Base-case'!$Q$40,"")&amp;IF(D52="PBT14",'Base-case'!$R$40,"")&amp;IF(D52="PBT15",'Base-case'!$S$40,"")</f>
        <v/>
      </c>
      <c r="Z52" s="118">
        <f t="shared" si="9"/>
        <v>0</v>
      </c>
      <c r="AA52" s="180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2"/>
      <c r="AM52" s="180"/>
      <c r="AN52" s="181"/>
      <c r="AO52" s="181"/>
      <c r="AP52" s="181"/>
      <c r="AQ52" s="181"/>
      <c r="AR52" s="181"/>
      <c r="AS52" s="181"/>
      <c r="AT52" s="181"/>
      <c r="AU52" s="182"/>
      <c r="AV52" s="180"/>
      <c r="AW52" s="181"/>
      <c r="AX52" s="181"/>
      <c r="AY52" s="181"/>
      <c r="AZ52" s="181"/>
      <c r="BA52" s="181"/>
      <c r="BB52" s="181"/>
      <c r="BC52" s="181"/>
      <c r="BD52" s="181"/>
      <c r="BE52" s="181"/>
      <c r="BF52" s="182"/>
    </row>
    <row r="53" spans="1:58" ht="15" thickBot="1">
      <c r="A53" s="165">
        <v>48</v>
      </c>
      <c r="B53" s="293" t="str">
        <f>'Rassembler Noms'!G49</f>
        <v/>
      </c>
      <c r="C53" s="293" t="str">
        <f>'Rassembler surface'!G49</f>
        <v/>
      </c>
      <c r="D53" s="306" t="str">
        <f>'Rassembler PBT'!G49</f>
        <v/>
      </c>
      <c r="E53" s="166"/>
      <c r="F53" s="167"/>
      <c r="G53" s="177" t="str">
        <f>IF(D53="PBT1",'Base-case'!$E$4,"")&amp;IF(D53="PBT2",'Base-case'!$F$4,"")&amp;IF(D53="PBT3",'Base-case'!$G$4,"")&amp;IF(D53="PBT4",'Base-case'!$H$4,"")&amp;IF(D53="PBT5",'Base-case'!$I$4,"")&amp;IF(D53="PBT6",'Base-case'!$J$4,"")&amp;IF(D53="PBT7",'Base-case'!$K$4,"")&amp;IF(D53="PBT8",'Base-case'!$L$4,"")&amp;IF(D53="PBT9",'Base-case'!$M$4,"")&amp;IF(D53="PBT10",'Base-case'!$N$4,"")&amp;IF(D53="PBT11",'Base-case'!$O$4,"")&amp;IF(D53="PBT12",'Base-case'!$P$4,"")&amp;IF(D53="PBT13",'Base-case'!$Q$4,"")&amp;IF(D53="PBT14",'Base-case'!$R$4,"")&amp;IF(D53="PBT15",'Base-case'!$S$4,"")</f>
        <v/>
      </c>
      <c r="H53" s="117">
        <f t="shared" si="0"/>
        <v>0</v>
      </c>
      <c r="I53" s="178" t="str">
        <f>IF(D53="PBT1",'Base-case'!$E$14,"")&amp;IF(D53="PBT2",'Base-case'!$F$14,"")&amp;IF(D53="PBT3",'Base-case'!$G$14,"")&amp;IF(D53="PBT4",'Base-case'!$H$14,"")&amp;IF(D53="PBT5",'Base-case'!$I$14,"")&amp;IF(D53="PBT6",'Base-case'!$J$14,"")&amp;IF(D53="PBT7",'Base-case'!$K$14,"")&amp;IF(D53="PBT8",'Base-case'!$L$14,"")&amp;IF(D53="PBT9",'Base-case'!$M$14,"")&amp;IF(D53="PBT10",'Base-case'!$N$14,"")&amp;IF(D53="PBT11",'Base-case'!$O$14,"")&amp;IF(D53="PBT12",'Base-case'!$P$14,"")&amp;IF(D53="PBT13",'Base-case'!$Q$14,"")&amp;IF(D53="PBT14",'Base-case'!$R$14,"")&amp;IF(D53="PBT15",'Base-case'!$S$14,"")</f>
        <v/>
      </c>
      <c r="J53" s="117">
        <f t="shared" si="1"/>
        <v>0</v>
      </c>
      <c r="K53" s="178" t="str">
        <f>IF(D53="PBT1",'Base-case'!$E$16,"")&amp;IF(D53="PBT2",'Base-case'!$F$16,"")&amp;IF(D53="PBT3",'Base-case'!$G$16,"")&amp;IF(D53="PBT4",'Base-case'!$H$16,"")&amp;IF(D53="PBT5",'Base-case'!$I$16,"")&amp;IF(D53="PBT6",'Base-case'!$J$16,"")&amp;IF(D53="PBT7",'Base-case'!$K$16,"")&amp;IF(D53="PBT8",'Base-case'!$L$16,"")&amp;IF(D53="PBT9",'Base-case'!$M$16,"")&amp;IF(D53="PBT10",'Base-case'!$N$16,"")&amp;IF(D53="PBT11",'Base-case'!$O$16,"")&amp;IF(D53="PBT12",'Base-case'!$P$16,"")&amp;IF(D53="PBT13",'Base-case'!$Q$16,"")&amp;IF(D53="PBT14",'Base-case'!$R$16,"")&amp;IF(D53="PBT15",'Base-case'!$S$16,"")</f>
        <v/>
      </c>
      <c r="L53" s="117">
        <f t="shared" si="2"/>
        <v>0</v>
      </c>
      <c r="M53" s="178" t="str">
        <f>IF(D53="PBT1",'Base-case'!$E$18,"")&amp;IF(D53="PBT2",'Base-case'!$F$18,"")&amp;IF(D53="PBT3",'Base-case'!$G$18,"")&amp;IF(D53="PBT4",'Base-case'!$H$18,"")&amp;IF(D53="PBT5",'Base-case'!$I$18,"")&amp;IF(D53="PBT6",'Base-case'!$J$18,"")&amp;IF(D53="PBT7",'Base-case'!$K$18,"")&amp;IF(D53="PBT8",'Base-case'!$L$18,"")&amp;IF(D53="PBT9",'Base-case'!$M$18,"")&amp;IF(D53="PBT10",'Base-case'!$N$18,"")&amp;IF(D53="PBT11",'Base-case'!$O$18,"")&amp;IF(D53="PBT12",'Base-case'!$P$18,"")&amp;IF(D53="PBT13",'Base-case'!$Q$18,"")&amp;IF(D53="PBT14",'Base-case'!$R$18,"")&amp;IF(D53="PBT15",'Base-case'!$S$18,"")</f>
        <v/>
      </c>
      <c r="N53" s="118">
        <f t="shared" si="3"/>
        <v>0</v>
      </c>
      <c r="O53" s="177" t="str">
        <f>IF(D53="PBT1",'Base-case'!$E$21,"")&amp;IF(D53="PBT2",'Base-case'!$F$21,"")&amp;IF(D53="PBT3",'Base-case'!$G$21,"")&amp;IF(D53="PBT4",'Base-case'!$H$21,"")&amp;IF(D53="PBT5",'Base-case'!$I$21,"")&amp;IF(D53="PBT6",'Base-case'!$J$21,"")&amp;IF(D53="PBT7",'Base-case'!$K$21,"")&amp;IF(D53="PBT8",'Base-case'!$L$21,"")&amp;IF(D53="PBT9",'Base-case'!$M$21,"")&amp;IF(D53="PBT10",'Base-case'!$N$21,"")&amp;IF(D53="PBT11",'Base-case'!$O$21,"")&amp;IF(D53="PBT12",'Base-case'!$P$21,"")&amp;IF(D53="PBT13",'Base-case'!$Q$21,"")&amp;IF(D53="PBT14",'Base-case'!$R$21,"")&amp;IF(D53="PBT15",'Base-case'!$S$21,"")</f>
        <v/>
      </c>
      <c r="P53" s="117">
        <f t="shared" si="4"/>
        <v>0</v>
      </c>
      <c r="Q53" s="178" t="str">
        <f>IF(D53="PBT1",'Base-case'!$E$23,"")&amp;IF(D53="PBT2",'Base-case'!$F$23,"")&amp;IF(D53="PBT3",'Base-case'!$G$23,"")&amp;IF(D53="PBT4",'Base-case'!$H$23,"")&amp;IF(D53="PBT5",'Base-case'!$I$23,"")&amp;IF(D53="PBT6",'Base-case'!$J$23,"")&amp;IF(D53="PBT7",'Base-case'!$K$23,"")&amp;IF(D53="PBT8",'Base-case'!$L$23,"")&amp;IF(D53="PBT9",'Base-case'!$M$23,"")&amp;IF(D53="PBT10",'Base-case'!$N$23,"")&amp;IF(D53="PBT11",'Base-case'!$O$23,"")&amp;IF(D53="PBT12",'Base-case'!$P$23,"")&amp;IF(D53="PBT13",'Base-case'!$Q$23,"")&amp;IF(D53="PBT14",'Base-case'!$R$23,"")&amp;IF(D53="PBT15",'Base-case'!$S$23,"")</f>
        <v/>
      </c>
      <c r="R53" s="117">
        <f t="shared" si="5"/>
        <v>0</v>
      </c>
      <c r="S53" s="178" t="str">
        <f>IF(D53="PBT1",'Base-case'!$E$25,"")&amp;IF(D53="PBT2",'Base-case'!$F$25,"")&amp;IF(D53="PBT3",'Base-case'!$G$25,"")&amp;IF(D53="PBT4",'Base-case'!$H$25,"")&amp;IF(D53="PBT5",'Base-case'!$I$25,"")&amp;IF(D53="PBT6",'Base-case'!$J$25,"")&amp;IF(D53="PBT7",'Base-case'!$K$25,"")&amp;IF(D53="PBT8",'Base-case'!$L$25,"")&amp;IF(D53="PBT9",'Base-case'!$M$25,"")&amp;IF(D53="PBT10",'Base-case'!$N$25,"")&amp;IF(D53="PBT11",'Base-case'!$O$25,"")&amp;IF(D53="PBT12",'Base-case'!$P$25,"")&amp;IF(D53="PBT13",'Base-case'!$Q$25,"")&amp;IF(D53="PBT14",'Base-case'!$R$25,"")&amp;IF(D53="PBT15",'Base-case'!$S$25,"")</f>
        <v/>
      </c>
      <c r="T53" s="118">
        <f t="shared" si="6"/>
        <v>0</v>
      </c>
      <c r="U53" s="177" t="str">
        <f>IF(D53="PBT1",'Base-case'!$E$36,"")&amp;IF(D53="PBT2",'Base-case'!$F$36,"")&amp;IF(D53="PBT3",'Base-case'!$G$36,"")&amp;IF(D53="PBT4",'Base-case'!$H$36,"")&amp;IF(D53="PBT5",'Base-case'!$I$36,"")&amp;IF(D53="PBT6",'Base-case'!$J$36,"")&amp;IF(D53="PBT7",'Base-case'!$K$36,"")&amp;IF(D53="PBT8",'Base-case'!$L$36,"")&amp;IF(D53="PBT9",'Base-case'!$M$36,"")&amp;IF(D53="PBT10",'Base-case'!$N$36,"")&amp;IF(D53="PBT11",'Base-case'!$O$36,"")&amp;IF(D53="PBT12",'Base-case'!$P$36,"")&amp;IF(D53="PBT13",'Base-case'!$Q$36,"")&amp;IF(D53="PBT14",'Base-case'!$R$36,"")&amp;IF(D53="PBT15",'Base-case'!$S$36,"")</f>
        <v/>
      </c>
      <c r="V53" s="117">
        <f t="shared" si="7"/>
        <v>0</v>
      </c>
      <c r="W53" s="178" t="str">
        <f>IF(D53="PBT1",'Base-case'!$E$38,"")&amp;IF(D53="PBT2",'Base-case'!$F$38,"")&amp;IF(D53="PBT3",'Base-case'!$G$38,"")&amp;IF(D53="PBT4",'Base-case'!$H$38,"")&amp;IF(D53="PBT5",'Base-case'!$I$38,"")&amp;IF(D53="PBT6",'Base-case'!$J$38,"")&amp;IF(D53="PBT7",'Base-case'!$K$38,"")&amp;IF(D53="PBT8",'Base-case'!$L$38,"")&amp;IF(D53="PBT9",'Base-case'!$M$38,"")&amp;IF(D53="PBT10",'Base-case'!$N$38,"")&amp;IF(D53="PBT11",'Base-case'!$O$38,"")&amp;IF(D53="PBT12",'Base-case'!$P$38,"")&amp;IF(D53="PBT13",'Base-case'!$Q$38,"")&amp;IF(D53="PBT14",'Base-case'!$R$38,"")&amp;IF(D53="PBT15",'Base-case'!$S$38,"")</f>
        <v/>
      </c>
      <c r="X53" s="117">
        <f t="shared" si="8"/>
        <v>0</v>
      </c>
      <c r="Y53" s="178" t="str">
        <f>IF(D53="PBT1",'Base-case'!$E$40,"")&amp;IF(D53="PBT2",'Base-case'!$F$40,"")&amp;IF(D53="PBT3",'Base-case'!$G$40,"")&amp;IF(D53="PBT4",'Base-case'!$H$40,"")&amp;IF(D53="PBT5",'Base-case'!$I$40,"")&amp;IF(D53="PBT6",'Base-case'!$J$40,"")&amp;IF(D53="PBT7",'Base-case'!$K$40,"")&amp;IF(D53="PBT8",'Base-case'!$L$40,"")&amp;IF(D53="PBT9",'Base-case'!$M$40,"")&amp;IF(D53="PBT10",'Base-case'!$N$40,"")&amp;IF(D53="PBT11",'Base-case'!$O$40,"")&amp;IF(D53="PBT12",'Base-case'!$P$40,"")&amp;IF(D53="PBT13",'Base-case'!$Q$40,"")&amp;IF(D53="PBT14",'Base-case'!$R$40,"")&amp;IF(D53="PBT15",'Base-case'!$S$40,"")</f>
        <v/>
      </c>
      <c r="Z53" s="118">
        <f t="shared" si="9"/>
        <v>0</v>
      </c>
      <c r="AA53" s="180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2"/>
      <c r="AM53" s="180"/>
      <c r="AN53" s="181"/>
      <c r="AO53" s="181"/>
      <c r="AP53" s="181"/>
      <c r="AQ53" s="181"/>
      <c r="AR53" s="181"/>
      <c r="AS53" s="181"/>
      <c r="AT53" s="181"/>
      <c r="AU53" s="182"/>
      <c r="AV53" s="180"/>
      <c r="AW53" s="181"/>
      <c r="AX53" s="181"/>
      <c r="AY53" s="181"/>
      <c r="AZ53" s="181"/>
      <c r="BA53" s="181"/>
      <c r="BB53" s="181"/>
      <c r="BC53" s="181"/>
      <c r="BD53" s="181"/>
      <c r="BE53" s="181"/>
      <c r="BF53" s="182"/>
    </row>
    <row r="54" spans="1:58" ht="15" thickBot="1">
      <c r="A54" s="165">
        <v>49</v>
      </c>
      <c r="B54" s="293" t="str">
        <f>'Rassembler Noms'!G50</f>
        <v/>
      </c>
      <c r="C54" s="293" t="str">
        <f>'Rassembler surface'!G50</f>
        <v/>
      </c>
      <c r="D54" s="306" t="str">
        <f>'Rassembler PBT'!G50</f>
        <v/>
      </c>
      <c r="E54" s="166"/>
      <c r="F54" s="167"/>
      <c r="G54" s="177" t="str">
        <f>IF(D54="PBT1",'Base-case'!$E$4,"")&amp;IF(D54="PBT2",'Base-case'!$F$4,"")&amp;IF(D54="PBT3",'Base-case'!$G$4,"")&amp;IF(D54="PBT4",'Base-case'!$H$4,"")&amp;IF(D54="PBT5",'Base-case'!$I$4,"")&amp;IF(D54="PBT6",'Base-case'!$J$4,"")&amp;IF(D54="PBT7",'Base-case'!$K$4,"")&amp;IF(D54="PBT8",'Base-case'!$L$4,"")&amp;IF(D54="PBT9",'Base-case'!$M$4,"")&amp;IF(D54="PBT10",'Base-case'!$N$4,"")&amp;IF(D54="PBT11",'Base-case'!$O$4,"")&amp;IF(D54="PBT12",'Base-case'!$P$4,"")&amp;IF(D54="PBT13",'Base-case'!$Q$4,"")&amp;IF(D54="PBT14",'Base-case'!$R$4,"")&amp;IF(D54="PBT15",'Base-case'!$S$4,"")</f>
        <v/>
      </c>
      <c r="H54" s="117">
        <f t="shared" si="0"/>
        <v>0</v>
      </c>
      <c r="I54" s="178" t="str">
        <f>IF(D54="PBT1",'Base-case'!$E$14,"")&amp;IF(D54="PBT2",'Base-case'!$F$14,"")&amp;IF(D54="PBT3",'Base-case'!$G$14,"")&amp;IF(D54="PBT4",'Base-case'!$H$14,"")&amp;IF(D54="PBT5",'Base-case'!$I$14,"")&amp;IF(D54="PBT6",'Base-case'!$J$14,"")&amp;IF(D54="PBT7",'Base-case'!$K$14,"")&amp;IF(D54="PBT8",'Base-case'!$L$14,"")&amp;IF(D54="PBT9",'Base-case'!$M$14,"")&amp;IF(D54="PBT10",'Base-case'!$N$14,"")&amp;IF(D54="PBT11",'Base-case'!$O$14,"")&amp;IF(D54="PBT12",'Base-case'!$P$14,"")&amp;IF(D54="PBT13",'Base-case'!$Q$14,"")&amp;IF(D54="PBT14",'Base-case'!$R$14,"")&amp;IF(D54="PBT15",'Base-case'!$S$14,"")</f>
        <v/>
      </c>
      <c r="J54" s="117">
        <f t="shared" si="1"/>
        <v>0</v>
      </c>
      <c r="K54" s="178" t="str">
        <f>IF(D54="PBT1",'Base-case'!$E$16,"")&amp;IF(D54="PBT2",'Base-case'!$F$16,"")&amp;IF(D54="PBT3",'Base-case'!$G$16,"")&amp;IF(D54="PBT4",'Base-case'!$H$16,"")&amp;IF(D54="PBT5",'Base-case'!$I$16,"")&amp;IF(D54="PBT6",'Base-case'!$J$16,"")&amp;IF(D54="PBT7",'Base-case'!$K$16,"")&amp;IF(D54="PBT8",'Base-case'!$L$16,"")&amp;IF(D54="PBT9",'Base-case'!$M$16,"")&amp;IF(D54="PBT10",'Base-case'!$N$16,"")&amp;IF(D54="PBT11",'Base-case'!$O$16,"")&amp;IF(D54="PBT12",'Base-case'!$P$16,"")&amp;IF(D54="PBT13",'Base-case'!$Q$16,"")&amp;IF(D54="PBT14",'Base-case'!$R$16,"")&amp;IF(D54="PBT15",'Base-case'!$S$16,"")</f>
        <v/>
      </c>
      <c r="L54" s="117">
        <f t="shared" si="2"/>
        <v>0</v>
      </c>
      <c r="M54" s="178" t="str">
        <f>IF(D54="PBT1",'Base-case'!$E$18,"")&amp;IF(D54="PBT2",'Base-case'!$F$18,"")&amp;IF(D54="PBT3",'Base-case'!$G$18,"")&amp;IF(D54="PBT4",'Base-case'!$H$18,"")&amp;IF(D54="PBT5",'Base-case'!$I$18,"")&amp;IF(D54="PBT6",'Base-case'!$J$18,"")&amp;IF(D54="PBT7",'Base-case'!$K$18,"")&amp;IF(D54="PBT8",'Base-case'!$L$18,"")&amp;IF(D54="PBT9",'Base-case'!$M$18,"")&amp;IF(D54="PBT10",'Base-case'!$N$18,"")&amp;IF(D54="PBT11",'Base-case'!$O$18,"")&amp;IF(D54="PBT12",'Base-case'!$P$18,"")&amp;IF(D54="PBT13",'Base-case'!$Q$18,"")&amp;IF(D54="PBT14",'Base-case'!$R$18,"")&amp;IF(D54="PBT15",'Base-case'!$S$18,"")</f>
        <v/>
      </c>
      <c r="N54" s="118">
        <f t="shared" si="3"/>
        <v>0</v>
      </c>
      <c r="O54" s="177" t="str">
        <f>IF(D54="PBT1",'Base-case'!$E$21,"")&amp;IF(D54="PBT2",'Base-case'!$F$21,"")&amp;IF(D54="PBT3",'Base-case'!$G$21,"")&amp;IF(D54="PBT4",'Base-case'!$H$21,"")&amp;IF(D54="PBT5",'Base-case'!$I$21,"")&amp;IF(D54="PBT6",'Base-case'!$J$21,"")&amp;IF(D54="PBT7",'Base-case'!$K$21,"")&amp;IF(D54="PBT8",'Base-case'!$L$21,"")&amp;IF(D54="PBT9",'Base-case'!$M$21,"")&amp;IF(D54="PBT10",'Base-case'!$N$21,"")&amp;IF(D54="PBT11",'Base-case'!$O$21,"")&amp;IF(D54="PBT12",'Base-case'!$P$21,"")&amp;IF(D54="PBT13",'Base-case'!$Q$21,"")&amp;IF(D54="PBT14",'Base-case'!$R$21,"")&amp;IF(D54="PBT15",'Base-case'!$S$21,"")</f>
        <v/>
      </c>
      <c r="P54" s="117">
        <f t="shared" si="4"/>
        <v>0</v>
      </c>
      <c r="Q54" s="178" t="str">
        <f>IF(D54="PBT1",'Base-case'!$E$23,"")&amp;IF(D54="PBT2",'Base-case'!$F$23,"")&amp;IF(D54="PBT3",'Base-case'!$G$23,"")&amp;IF(D54="PBT4",'Base-case'!$H$23,"")&amp;IF(D54="PBT5",'Base-case'!$I$23,"")&amp;IF(D54="PBT6",'Base-case'!$J$23,"")&amp;IF(D54="PBT7",'Base-case'!$K$23,"")&amp;IF(D54="PBT8",'Base-case'!$L$23,"")&amp;IF(D54="PBT9",'Base-case'!$M$23,"")&amp;IF(D54="PBT10",'Base-case'!$N$23,"")&amp;IF(D54="PBT11",'Base-case'!$O$23,"")&amp;IF(D54="PBT12",'Base-case'!$P$23,"")&amp;IF(D54="PBT13",'Base-case'!$Q$23,"")&amp;IF(D54="PBT14",'Base-case'!$R$23,"")&amp;IF(D54="PBT15",'Base-case'!$S$23,"")</f>
        <v/>
      </c>
      <c r="R54" s="117">
        <f t="shared" si="5"/>
        <v>0</v>
      </c>
      <c r="S54" s="178" t="str">
        <f>IF(D54="PBT1",'Base-case'!$E$25,"")&amp;IF(D54="PBT2",'Base-case'!$F$25,"")&amp;IF(D54="PBT3",'Base-case'!$G$25,"")&amp;IF(D54="PBT4",'Base-case'!$H$25,"")&amp;IF(D54="PBT5",'Base-case'!$I$25,"")&amp;IF(D54="PBT6",'Base-case'!$J$25,"")&amp;IF(D54="PBT7",'Base-case'!$K$25,"")&amp;IF(D54="PBT8",'Base-case'!$L$25,"")&amp;IF(D54="PBT9",'Base-case'!$M$25,"")&amp;IF(D54="PBT10",'Base-case'!$N$25,"")&amp;IF(D54="PBT11",'Base-case'!$O$25,"")&amp;IF(D54="PBT12",'Base-case'!$P$25,"")&amp;IF(D54="PBT13",'Base-case'!$Q$25,"")&amp;IF(D54="PBT14",'Base-case'!$R$25,"")&amp;IF(D54="PBT15",'Base-case'!$S$25,"")</f>
        <v/>
      </c>
      <c r="T54" s="118">
        <f t="shared" si="6"/>
        <v>0</v>
      </c>
      <c r="U54" s="177" t="str">
        <f>IF(D54="PBT1",'Base-case'!$E$36,"")&amp;IF(D54="PBT2",'Base-case'!$F$36,"")&amp;IF(D54="PBT3",'Base-case'!$G$36,"")&amp;IF(D54="PBT4",'Base-case'!$H$36,"")&amp;IF(D54="PBT5",'Base-case'!$I$36,"")&amp;IF(D54="PBT6",'Base-case'!$J$36,"")&amp;IF(D54="PBT7",'Base-case'!$K$36,"")&amp;IF(D54="PBT8",'Base-case'!$L$36,"")&amp;IF(D54="PBT9",'Base-case'!$M$36,"")&amp;IF(D54="PBT10",'Base-case'!$N$36,"")&amp;IF(D54="PBT11",'Base-case'!$O$36,"")&amp;IF(D54="PBT12",'Base-case'!$P$36,"")&amp;IF(D54="PBT13",'Base-case'!$Q$36,"")&amp;IF(D54="PBT14",'Base-case'!$R$36,"")&amp;IF(D54="PBT15",'Base-case'!$S$36,"")</f>
        <v/>
      </c>
      <c r="V54" s="117">
        <f t="shared" si="7"/>
        <v>0</v>
      </c>
      <c r="W54" s="178" t="str">
        <f>IF(D54="PBT1",'Base-case'!$E$38,"")&amp;IF(D54="PBT2",'Base-case'!$F$38,"")&amp;IF(D54="PBT3",'Base-case'!$G$38,"")&amp;IF(D54="PBT4",'Base-case'!$H$38,"")&amp;IF(D54="PBT5",'Base-case'!$I$38,"")&amp;IF(D54="PBT6",'Base-case'!$J$38,"")&amp;IF(D54="PBT7",'Base-case'!$K$38,"")&amp;IF(D54="PBT8",'Base-case'!$L$38,"")&amp;IF(D54="PBT9",'Base-case'!$M$38,"")&amp;IF(D54="PBT10",'Base-case'!$N$38,"")&amp;IF(D54="PBT11",'Base-case'!$O$38,"")&amp;IF(D54="PBT12",'Base-case'!$P$38,"")&amp;IF(D54="PBT13",'Base-case'!$Q$38,"")&amp;IF(D54="PBT14",'Base-case'!$R$38,"")&amp;IF(D54="PBT15",'Base-case'!$S$38,"")</f>
        <v/>
      </c>
      <c r="X54" s="117">
        <f t="shared" si="8"/>
        <v>0</v>
      </c>
      <c r="Y54" s="178" t="str">
        <f>IF(D54="PBT1",'Base-case'!$E$40,"")&amp;IF(D54="PBT2",'Base-case'!$F$40,"")&amp;IF(D54="PBT3",'Base-case'!$G$40,"")&amp;IF(D54="PBT4",'Base-case'!$H$40,"")&amp;IF(D54="PBT5",'Base-case'!$I$40,"")&amp;IF(D54="PBT6",'Base-case'!$J$40,"")&amp;IF(D54="PBT7",'Base-case'!$K$40,"")&amp;IF(D54="PBT8",'Base-case'!$L$40,"")&amp;IF(D54="PBT9",'Base-case'!$M$40,"")&amp;IF(D54="PBT10",'Base-case'!$N$40,"")&amp;IF(D54="PBT11",'Base-case'!$O$40,"")&amp;IF(D54="PBT12",'Base-case'!$P$40,"")&amp;IF(D54="PBT13",'Base-case'!$Q$40,"")&amp;IF(D54="PBT14",'Base-case'!$R$40,"")&amp;IF(D54="PBT15",'Base-case'!$S$40,"")</f>
        <v/>
      </c>
      <c r="Z54" s="118">
        <f t="shared" si="9"/>
        <v>0</v>
      </c>
      <c r="AA54" s="180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2"/>
      <c r="AM54" s="180"/>
      <c r="AN54" s="181"/>
      <c r="AO54" s="181"/>
      <c r="AP54" s="181"/>
      <c r="AQ54" s="181"/>
      <c r="AR54" s="181"/>
      <c r="AS54" s="181"/>
      <c r="AT54" s="181"/>
      <c r="AU54" s="182"/>
      <c r="AV54" s="180"/>
      <c r="AW54" s="181"/>
      <c r="AX54" s="181"/>
      <c r="AY54" s="181"/>
      <c r="AZ54" s="181"/>
      <c r="BA54" s="181"/>
      <c r="BB54" s="181"/>
      <c r="BC54" s="181"/>
      <c r="BD54" s="181"/>
      <c r="BE54" s="181"/>
      <c r="BF54" s="182"/>
    </row>
    <row r="55" spans="1:58" ht="15" thickBot="1">
      <c r="A55" s="165">
        <v>50</v>
      </c>
      <c r="B55" s="293" t="str">
        <f>'Rassembler Noms'!G51</f>
        <v/>
      </c>
      <c r="C55" s="293" t="str">
        <f>'Rassembler surface'!G51</f>
        <v/>
      </c>
      <c r="D55" s="306" t="str">
        <f>'Rassembler PBT'!G51</f>
        <v/>
      </c>
      <c r="E55" s="166"/>
      <c r="F55" s="167"/>
      <c r="G55" s="177" t="str">
        <f>IF(D55="PBT1",'Base-case'!$E$4,"")&amp;IF(D55="PBT2",'Base-case'!$F$4,"")&amp;IF(D55="PBT3",'Base-case'!$G$4,"")&amp;IF(D55="PBT4",'Base-case'!$H$4,"")&amp;IF(D55="PBT5",'Base-case'!$I$4,"")&amp;IF(D55="PBT6",'Base-case'!$J$4,"")&amp;IF(D55="PBT7",'Base-case'!$K$4,"")&amp;IF(D55="PBT8",'Base-case'!$L$4,"")&amp;IF(D55="PBT9",'Base-case'!$M$4,"")&amp;IF(D55="PBT10",'Base-case'!$N$4,"")&amp;IF(D55="PBT11",'Base-case'!$O$4,"")&amp;IF(D55="PBT12",'Base-case'!$P$4,"")&amp;IF(D55="PBT13",'Base-case'!$Q$4,"")&amp;IF(D55="PBT14",'Base-case'!$R$4,"")&amp;IF(D55="PBT15",'Base-case'!$S$4,"")</f>
        <v/>
      </c>
      <c r="H55" s="117">
        <f t="shared" si="0"/>
        <v>0</v>
      </c>
      <c r="I55" s="178" t="str">
        <f>IF(D55="PBT1",'Base-case'!$E$14,"")&amp;IF(D55="PBT2",'Base-case'!$F$14,"")&amp;IF(D55="PBT3",'Base-case'!$G$14,"")&amp;IF(D55="PBT4",'Base-case'!$H$14,"")&amp;IF(D55="PBT5",'Base-case'!$I$14,"")&amp;IF(D55="PBT6",'Base-case'!$J$14,"")&amp;IF(D55="PBT7",'Base-case'!$K$14,"")&amp;IF(D55="PBT8",'Base-case'!$L$14,"")&amp;IF(D55="PBT9",'Base-case'!$M$14,"")&amp;IF(D55="PBT10",'Base-case'!$N$14,"")&amp;IF(D55="PBT11",'Base-case'!$O$14,"")&amp;IF(D55="PBT12",'Base-case'!$P$14,"")&amp;IF(D55="PBT13",'Base-case'!$Q$14,"")&amp;IF(D55="PBT14",'Base-case'!$R$14,"")&amp;IF(D55="PBT15",'Base-case'!$S$14,"")</f>
        <v/>
      </c>
      <c r="J55" s="117">
        <f t="shared" si="1"/>
        <v>0</v>
      </c>
      <c r="K55" s="178" t="str">
        <f>IF(D55="PBT1",'Base-case'!$E$16,"")&amp;IF(D55="PBT2",'Base-case'!$F$16,"")&amp;IF(D55="PBT3",'Base-case'!$G$16,"")&amp;IF(D55="PBT4",'Base-case'!$H$16,"")&amp;IF(D55="PBT5",'Base-case'!$I$16,"")&amp;IF(D55="PBT6",'Base-case'!$J$16,"")&amp;IF(D55="PBT7",'Base-case'!$K$16,"")&amp;IF(D55="PBT8",'Base-case'!$L$16,"")&amp;IF(D55="PBT9",'Base-case'!$M$16,"")&amp;IF(D55="PBT10",'Base-case'!$N$16,"")&amp;IF(D55="PBT11",'Base-case'!$O$16,"")&amp;IF(D55="PBT12",'Base-case'!$P$16,"")&amp;IF(D55="PBT13",'Base-case'!$Q$16,"")&amp;IF(D55="PBT14",'Base-case'!$R$16,"")&amp;IF(D55="PBT15",'Base-case'!$S$16,"")</f>
        <v/>
      </c>
      <c r="L55" s="117">
        <f t="shared" si="2"/>
        <v>0</v>
      </c>
      <c r="M55" s="178" t="str">
        <f>IF(D55="PBT1",'Base-case'!$E$18,"")&amp;IF(D55="PBT2",'Base-case'!$F$18,"")&amp;IF(D55="PBT3",'Base-case'!$G$18,"")&amp;IF(D55="PBT4",'Base-case'!$H$18,"")&amp;IF(D55="PBT5",'Base-case'!$I$18,"")&amp;IF(D55="PBT6",'Base-case'!$J$18,"")&amp;IF(D55="PBT7",'Base-case'!$K$18,"")&amp;IF(D55="PBT8",'Base-case'!$L$18,"")&amp;IF(D55="PBT9",'Base-case'!$M$18,"")&amp;IF(D55="PBT10",'Base-case'!$N$18,"")&amp;IF(D55="PBT11",'Base-case'!$O$18,"")&amp;IF(D55="PBT12",'Base-case'!$P$18,"")&amp;IF(D55="PBT13",'Base-case'!$Q$18,"")&amp;IF(D55="PBT14",'Base-case'!$R$18,"")&amp;IF(D55="PBT15",'Base-case'!$S$18,"")</f>
        <v/>
      </c>
      <c r="N55" s="118">
        <f t="shared" si="3"/>
        <v>0</v>
      </c>
      <c r="O55" s="177" t="str">
        <f>IF(D55="PBT1",'Base-case'!$E$21,"")&amp;IF(D55="PBT2",'Base-case'!$F$21,"")&amp;IF(D55="PBT3",'Base-case'!$G$21,"")&amp;IF(D55="PBT4",'Base-case'!$H$21,"")&amp;IF(D55="PBT5",'Base-case'!$I$21,"")&amp;IF(D55="PBT6",'Base-case'!$J$21,"")&amp;IF(D55="PBT7",'Base-case'!$K$21,"")&amp;IF(D55="PBT8",'Base-case'!$L$21,"")&amp;IF(D55="PBT9",'Base-case'!$M$21,"")&amp;IF(D55="PBT10",'Base-case'!$N$21,"")&amp;IF(D55="PBT11",'Base-case'!$O$21,"")&amp;IF(D55="PBT12",'Base-case'!$P$21,"")&amp;IF(D55="PBT13",'Base-case'!$Q$21,"")&amp;IF(D55="PBT14",'Base-case'!$R$21,"")&amp;IF(D55="PBT15",'Base-case'!$S$21,"")</f>
        <v/>
      </c>
      <c r="P55" s="117">
        <f t="shared" si="4"/>
        <v>0</v>
      </c>
      <c r="Q55" s="178" t="str">
        <f>IF(D55="PBT1",'Base-case'!$E$23,"")&amp;IF(D55="PBT2",'Base-case'!$F$23,"")&amp;IF(D55="PBT3",'Base-case'!$G$23,"")&amp;IF(D55="PBT4",'Base-case'!$H$23,"")&amp;IF(D55="PBT5",'Base-case'!$I$23,"")&amp;IF(D55="PBT6",'Base-case'!$J$23,"")&amp;IF(D55="PBT7",'Base-case'!$K$23,"")&amp;IF(D55="PBT8",'Base-case'!$L$23,"")&amp;IF(D55="PBT9",'Base-case'!$M$23,"")&amp;IF(D55="PBT10",'Base-case'!$N$23,"")&amp;IF(D55="PBT11",'Base-case'!$O$23,"")&amp;IF(D55="PBT12",'Base-case'!$P$23,"")&amp;IF(D55="PBT13",'Base-case'!$Q$23,"")&amp;IF(D55="PBT14",'Base-case'!$R$23,"")&amp;IF(D55="PBT15",'Base-case'!$S$23,"")</f>
        <v/>
      </c>
      <c r="R55" s="117">
        <f t="shared" si="5"/>
        <v>0</v>
      </c>
      <c r="S55" s="178" t="str">
        <f>IF(D55="PBT1",'Base-case'!$E$25,"")&amp;IF(D55="PBT2",'Base-case'!$F$25,"")&amp;IF(D55="PBT3",'Base-case'!$G$25,"")&amp;IF(D55="PBT4",'Base-case'!$H$25,"")&amp;IF(D55="PBT5",'Base-case'!$I$25,"")&amp;IF(D55="PBT6",'Base-case'!$J$25,"")&amp;IF(D55="PBT7",'Base-case'!$K$25,"")&amp;IF(D55="PBT8",'Base-case'!$L$25,"")&amp;IF(D55="PBT9",'Base-case'!$M$25,"")&amp;IF(D55="PBT10",'Base-case'!$N$25,"")&amp;IF(D55="PBT11",'Base-case'!$O$25,"")&amp;IF(D55="PBT12",'Base-case'!$P$25,"")&amp;IF(D55="PBT13",'Base-case'!$Q$25,"")&amp;IF(D55="PBT14",'Base-case'!$R$25,"")&amp;IF(D55="PBT15",'Base-case'!$S$25,"")</f>
        <v/>
      </c>
      <c r="T55" s="118">
        <f t="shared" si="6"/>
        <v>0</v>
      </c>
      <c r="U55" s="177" t="str">
        <f>IF(D55="PBT1",'Base-case'!$E$36,"")&amp;IF(D55="PBT2",'Base-case'!$F$36,"")&amp;IF(D55="PBT3",'Base-case'!$G$36,"")&amp;IF(D55="PBT4",'Base-case'!$H$36,"")&amp;IF(D55="PBT5",'Base-case'!$I$36,"")&amp;IF(D55="PBT6",'Base-case'!$J$36,"")&amp;IF(D55="PBT7",'Base-case'!$K$36,"")&amp;IF(D55="PBT8",'Base-case'!$L$36,"")&amp;IF(D55="PBT9",'Base-case'!$M$36,"")&amp;IF(D55="PBT10",'Base-case'!$N$36,"")&amp;IF(D55="PBT11",'Base-case'!$O$36,"")&amp;IF(D55="PBT12",'Base-case'!$P$36,"")&amp;IF(D55="PBT13",'Base-case'!$Q$36,"")&amp;IF(D55="PBT14",'Base-case'!$R$36,"")&amp;IF(D55="PBT15",'Base-case'!$S$36,"")</f>
        <v/>
      </c>
      <c r="V55" s="117">
        <f t="shared" si="7"/>
        <v>0</v>
      </c>
      <c r="W55" s="178" t="str">
        <f>IF(D55="PBT1",'Base-case'!$E$38,"")&amp;IF(D55="PBT2",'Base-case'!$F$38,"")&amp;IF(D55="PBT3",'Base-case'!$G$38,"")&amp;IF(D55="PBT4",'Base-case'!$H$38,"")&amp;IF(D55="PBT5",'Base-case'!$I$38,"")&amp;IF(D55="PBT6",'Base-case'!$J$38,"")&amp;IF(D55="PBT7",'Base-case'!$K$38,"")&amp;IF(D55="PBT8",'Base-case'!$L$38,"")&amp;IF(D55="PBT9",'Base-case'!$M$38,"")&amp;IF(D55="PBT10",'Base-case'!$N$38,"")&amp;IF(D55="PBT11",'Base-case'!$O$38,"")&amp;IF(D55="PBT12",'Base-case'!$P$38,"")&amp;IF(D55="PBT13",'Base-case'!$Q$38,"")&amp;IF(D55="PBT14",'Base-case'!$R$38,"")&amp;IF(D55="PBT15",'Base-case'!$S$38,"")</f>
        <v/>
      </c>
      <c r="X55" s="117">
        <f t="shared" si="8"/>
        <v>0</v>
      </c>
      <c r="Y55" s="178" t="str">
        <f>IF(D55="PBT1",'Base-case'!$E$40,"")&amp;IF(D55="PBT2",'Base-case'!$F$40,"")&amp;IF(D55="PBT3",'Base-case'!$G$40,"")&amp;IF(D55="PBT4",'Base-case'!$H$40,"")&amp;IF(D55="PBT5",'Base-case'!$I$40,"")&amp;IF(D55="PBT6",'Base-case'!$J$40,"")&amp;IF(D55="PBT7",'Base-case'!$K$40,"")&amp;IF(D55="PBT8",'Base-case'!$L$40,"")&amp;IF(D55="PBT9",'Base-case'!$M$40,"")&amp;IF(D55="PBT10",'Base-case'!$N$40,"")&amp;IF(D55="PBT11",'Base-case'!$O$40,"")&amp;IF(D55="PBT12",'Base-case'!$P$40,"")&amp;IF(D55="PBT13",'Base-case'!$Q$40,"")&amp;IF(D55="PBT14",'Base-case'!$R$40,"")&amp;IF(D55="PBT15",'Base-case'!$S$40,"")</f>
        <v/>
      </c>
      <c r="Z55" s="118">
        <f t="shared" si="9"/>
        <v>0</v>
      </c>
      <c r="AA55" s="180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2"/>
      <c r="AM55" s="180"/>
      <c r="AN55" s="181"/>
      <c r="AO55" s="181"/>
      <c r="AP55" s="181"/>
      <c r="AQ55" s="181"/>
      <c r="AR55" s="181"/>
      <c r="AS55" s="181"/>
      <c r="AT55" s="181"/>
      <c r="AU55" s="182"/>
      <c r="AV55" s="180"/>
      <c r="AW55" s="181"/>
      <c r="AX55" s="181"/>
      <c r="AY55" s="181"/>
      <c r="AZ55" s="181"/>
      <c r="BA55" s="181"/>
      <c r="BB55" s="181"/>
      <c r="BC55" s="181"/>
      <c r="BD55" s="181"/>
      <c r="BE55" s="181"/>
      <c r="BF55" s="182"/>
    </row>
    <row r="56" spans="1:58" ht="15" thickBot="1">
      <c r="A56" s="165">
        <v>51</v>
      </c>
      <c r="B56" s="293" t="str">
        <f>'Rassembler Noms'!G52</f>
        <v/>
      </c>
      <c r="C56" s="293" t="str">
        <f>'Rassembler surface'!G52</f>
        <v/>
      </c>
      <c r="D56" s="306" t="str">
        <f>'Rassembler PBT'!G52</f>
        <v/>
      </c>
      <c r="E56" s="166"/>
      <c r="F56" s="167"/>
      <c r="G56" s="177" t="str">
        <f>IF(D56="PBT1",'Base-case'!$E$4,"")&amp;IF(D56="PBT2",'Base-case'!$F$4,"")&amp;IF(D56="PBT3",'Base-case'!$G$4,"")&amp;IF(D56="PBT4",'Base-case'!$H$4,"")&amp;IF(D56="PBT5",'Base-case'!$I$4,"")&amp;IF(D56="PBT6",'Base-case'!$J$4,"")&amp;IF(D56="PBT7",'Base-case'!$K$4,"")&amp;IF(D56="PBT8",'Base-case'!$L$4,"")&amp;IF(D56="PBT9",'Base-case'!$M$4,"")&amp;IF(D56="PBT10",'Base-case'!$N$4,"")&amp;IF(D56="PBT11",'Base-case'!$O$4,"")&amp;IF(D56="PBT12",'Base-case'!$P$4,"")&amp;IF(D56="PBT13",'Base-case'!$Q$4,"")&amp;IF(D56="PBT14",'Base-case'!$R$4,"")&amp;IF(D56="PBT15",'Base-case'!$S$4,"")</f>
        <v/>
      </c>
      <c r="H56" s="117">
        <f t="shared" si="0"/>
        <v>0</v>
      </c>
      <c r="I56" s="178" t="str">
        <f>IF(D56="PBT1",'Base-case'!$E$14,"")&amp;IF(D56="PBT2",'Base-case'!$F$14,"")&amp;IF(D56="PBT3",'Base-case'!$G$14,"")&amp;IF(D56="PBT4",'Base-case'!$H$14,"")&amp;IF(D56="PBT5",'Base-case'!$I$14,"")&amp;IF(D56="PBT6",'Base-case'!$J$14,"")&amp;IF(D56="PBT7",'Base-case'!$K$14,"")&amp;IF(D56="PBT8",'Base-case'!$L$14,"")&amp;IF(D56="PBT9",'Base-case'!$M$14,"")&amp;IF(D56="PBT10",'Base-case'!$N$14,"")&amp;IF(D56="PBT11",'Base-case'!$O$14,"")&amp;IF(D56="PBT12",'Base-case'!$P$14,"")&amp;IF(D56="PBT13",'Base-case'!$Q$14,"")&amp;IF(D56="PBT14",'Base-case'!$R$14,"")&amp;IF(D56="PBT15",'Base-case'!$S$14,"")</f>
        <v/>
      </c>
      <c r="J56" s="117">
        <f t="shared" si="1"/>
        <v>0</v>
      </c>
      <c r="K56" s="178" t="str">
        <f>IF(D56="PBT1",'Base-case'!$E$16,"")&amp;IF(D56="PBT2",'Base-case'!$F$16,"")&amp;IF(D56="PBT3",'Base-case'!$G$16,"")&amp;IF(D56="PBT4",'Base-case'!$H$16,"")&amp;IF(D56="PBT5",'Base-case'!$I$16,"")&amp;IF(D56="PBT6",'Base-case'!$J$16,"")&amp;IF(D56="PBT7",'Base-case'!$K$16,"")&amp;IF(D56="PBT8",'Base-case'!$L$16,"")&amp;IF(D56="PBT9",'Base-case'!$M$16,"")&amp;IF(D56="PBT10",'Base-case'!$N$16,"")&amp;IF(D56="PBT11",'Base-case'!$O$16,"")&amp;IF(D56="PBT12",'Base-case'!$P$16,"")&amp;IF(D56="PBT13",'Base-case'!$Q$16,"")&amp;IF(D56="PBT14",'Base-case'!$R$16,"")&amp;IF(D56="PBT15",'Base-case'!$S$16,"")</f>
        <v/>
      </c>
      <c r="L56" s="117">
        <f t="shared" si="2"/>
        <v>0</v>
      </c>
      <c r="M56" s="178" t="str">
        <f>IF(D56="PBT1",'Base-case'!$E$18,"")&amp;IF(D56="PBT2",'Base-case'!$F$18,"")&amp;IF(D56="PBT3",'Base-case'!$G$18,"")&amp;IF(D56="PBT4",'Base-case'!$H$18,"")&amp;IF(D56="PBT5",'Base-case'!$I$18,"")&amp;IF(D56="PBT6",'Base-case'!$J$18,"")&amp;IF(D56="PBT7",'Base-case'!$K$18,"")&amp;IF(D56="PBT8",'Base-case'!$L$18,"")&amp;IF(D56="PBT9",'Base-case'!$M$18,"")&amp;IF(D56="PBT10",'Base-case'!$N$18,"")&amp;IF(D56="PBT11",'Base-case'!$O$18,"")&amp;IF(D56="PBT12",'Base-case'!$P$18,"")&amp;IF(D56="PBT13",'Base-case'!$Q$18,"")&amp;IF(D56="PBT14",'Base-case'!$R$18,"")&amp;IF(D56="PBT15",'Base-case'!$S$18,"")</f>
        <v/>
      </c>
      <c r="N56" s="118">
        <f t="shared" si="3"/>
        <v>0</v>
      </c>
      <c r="O56" s="177" t="str">
        <f>IF(D56="PBT1",'Base-case'!$E$21,"")&amp;IF(D56="PBT2",'Base-case'!$F$21,"")&amp;IF(D56="PBT3",'Base-case'!$G$21,"")&amp;IF(D56="PBT4",'Base-case'!$H$21,"")&amp;IF(D56="PBT5",'Base-case'!$I$21,"")&amp;IF(D56="PBT6",'Base-case'!$J$21,"")&amp;IF(D56="PBT7",'Base-case'!$K$21,"")&amp;IF(D56="PBT8",'Base-case'!$L$21,"")&amp;IF(D56="PBT9",'Base-case'!$M$21,"")&amp;IF(D56="PBT10",'Base-case'!$N$21,"")&amp;IF(D56="PBT11",'Base-case'!$O$21,"")&amp;IF(D56="PBT12",'Base-case'!$P$21,"")&amp;IF(D56="PBT13",'Base-case'!$Q$21,"")&amp;IF(D56="PBT14",'Base-case'!$R$21,"")&amp;IF(D56="PBT15",'Base-case'!$S$21,"")</f>
        <v/>
      </c>
      <c r="P56" s="117">
        <f t="shared" si="4"/>
        <v>0</v>
      </c>
      <c r="Q56" s="178" t="str">
        <f>IF(D56="PBT1",'Base-case'!$E$23,"")&amp;IF(D56="PBT2",'Base-case'!$F$23,"")&amp;IF(D56="PBT3",'Base-case'!$G$23,"")&amp;IF(D56="PBT4",'Base-case'!$H$23,"")&amp;IF(D56="PBT5",'Base-case'!$I$23,"")&amp;IF(D56="PBT6",'Base-case'!$J$23,"")&amp;IF(D56="PBT7",'Base-case'!$K$23,"")&amp;IF(D56="PBT8",'Base-case'!$L$23,"")&amp;IF(D56="PBT9",'Base-case'!$M$23,"")&amp;IF(D56="PBT10",'Base-case'!$N$23,"")&amp;IF(D56="PBT11",'Base-case'!$O$23,"")&amp;IF(D56="PBT12",'Base-case'!$P$23,"")&amp;IF(D56="PBT13",'Base-case'!$Q$23,"")&amp;IF(D56="PBT14",'Base-case'!$R$23,"")&amp;IF(D56="PBT15",'Base-case'!$S$23,"")</f>
        <v/>
      </c>
      <c r="R56" s="117">
        <f t="shared" si="5"/>
        <v>0</v>
      </c>
      <c r="S56" s="178" t="str">
        <f>IF(D56="PBT1",'Base-case'!$E$25,"")&amp;IF(D56="PBT2",'Base-case'!$F$25,"")&amp;IF(D56="PBT3",'Base-case'!$G$25,"")&amp;IF(D56="PBT4",'Base-case'!$H$25,"")&amp;IF(D56="PBT5",'Base-case'!$I$25,"")&amp;IF(D56="PBT6",'Base-case'!$J$25,"")&amp;IF(D56="PBT7",'Base-case'!$K$25,"")&amp;IF(D56="PBT8",'Base-case'!$L$25,"")&amp;IF(D56="PBT9",'Base-case'!$M$25,"")&amp;IF(D56="PBT10",'Base-case'!$N$25,"")&amp;IF(D56="PBT11",'Base-case'!$O$25,"")&amp;IF(D56="PBT12",'Base-case'!$P$25,"")&amp;IF(D56="PBT13",'Base-case'!$Q$25,"")&amp;IF(D56="PBT14",'Base-case'!$R$25,"")&amp;IF(D56="PBT15",'Base-case'!$S$25,"")</f>
        <v/>
      </c>
      <c r="T56" s="118">
        <f t="shared" si="6"/>
        <v>0</v>
      </c>
      <c r="U56" s="177" t="str">
        <f>IF(D56="PBT1",'Base-case'!$E$36,"")&amp;IF(D56="PBT2",'Base-case'!$F$36,"")&amp;IF(D56="PBT3",'Base-case'!$G$36,"")&amp;IF(D56="PBT4",'Base-case'!$H$36,"")&amp;IF(D56="PBT5",'Base-case'!$I$36,"")&amp;IF(D56="PBT6",'Base-case'!$J$36,"")&amp;IF(D56="PBT7",'Base-case'!$K$36,"")&amp;IF(D56="PBT8",'Base-case'!$L$36,"")&amp;IF(D56="PBT9",'Base-case'!$M$36,"")&amp;IF(D56="PBT10",'Base-case'!$N$36,"")&amp;IF(D56="PBT11",'Base-case'!$O$36,"")&amp;IF(D56="PBT12",'Base-case'!$P$36,"")&amp;IF(D56="PBT13",'Base-case'!$Q$36,"")&amp;IF(D56="PBT14",'Base-case'!$R$36,"")&amp;IF(D56="PBT15",'Base-case'!$S$36,"")</f>
        <v/>
      </c>
      <c r="V56" s="117">
        <f t="shared" si="7"/>
        <v>0</v>
      </c>
      <c r="W56" s="178" t="str">
        <f>IF(D56="PBT1",'Base-case'!$E$38,"")&amp;IF(D56="PBT2",'Base-case'!$F$38,"")&amp;IF(D56="PBT3",'Base-case'!$G$38,"")&amp;IF(D56="PBT4",'Base-case'!$H$38,"")&amp;IF(D56="PBT5",'Base-case'!$I$38,"")&amp;IF(D56="PBT6",'Base-case'!$J$38,"")&amp;IF(D56="PBT7",'Base-case'!$K$38,"")&amp;IF(D56="PBT8",'Base-case'!$L$38,"")&amp;IF(D56="PBT9",'Base-case'!$M$38,"")&amp;IF(D56="PBT10",'Base-case'!$N$38,"")&amp;IF(D56="PBT11",'Base-case'!$O$38,"")&amp;IF(D56="PBT12",'Base-case'!$P$38,"")&amp;IF(D56="PBT13",'Base-case'!$Q$38,"")&amp;IF(D56="PBT14",'Base-case'!$R$38,"")&amp;IF(D56="PBT15",'Base-case'!$S$38,"")</f>
        <v/>
      </c>
      <c r="X56" s="117">
        <f t="shared" si="8"/>
        <v>0</v>
      </c>
      <c r="Y56" s="178" t="str">
        <f>IF(D56="PBT1",'Base-case'!$E$40,"")&amp;IF(D56="PBT2",'Base-case'!$F$40,"")&amp;IF(D56="PBT3",'Base-case'!$G$40,"")&amp;IF(D56="PBT4",'Base-case'!$H$40,"")&amp;IF(D56="PBT5",'Base-case'!$I$40,"")&amp;IF(D56="PBT6",'Base-case'!$J$40,"")&amp;IF(D56="PBT7",'Base-case'!$K$40,"")&amp;IF(D56="PBT8",'Base-case'!$L$40,"")&amp;IF(D56="PBT9",'Base-case'!$M$40,"")&amp;IF(D56="PBT10",'Base-case'!$N$40,"")&amp;IF(D56="PBT11",'Base-case'!$O$40,"")&amp;IF(D56="PBT12",'Base-case'!$P$40,"")&amp;IF(D56="PBT13",'Base-case'!$Q$40,"")&amp;IF(D56="PBT14",'Base-case'!$R$40,"")&amp;IF(D56="PBT15",'Base-case'!$S$40,"")</f>
        <v/>
      </c>
      <c r="Z56" s="118">
        <f t="shared" si="9"/>
        <v>0</v>
      </c>
      <c r="AA56" s="180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2"/>
      <c r="AM56" s="180"/>
      <c r="AN56" s="181"/>
      <c r="AO56" s="181"/>
      <c r="AP56" s="181"/>
      <c r="AQ56" s="181"/>
      <c r="AR56" s="181"/>
      <c r="AS56" s="181"/>
      <c r="AT56" s="181"/>
      <c r="AU56" s="182"/>
      <c r="AV56" s="180"/>
      <c r="AW56" s="181"/>
      <c r="AX56" s="181"/>
      <c r="AY56" s="181"/>
      <c r="AZ56" s="181"/>
      <c r="BA56" s="181"/>
      <c r="BB56" s="181"/>
      <c r="BC56" s="181"/>
      <c r="BD56" s="181"/>
      <c r="BE56" s="181"/>
      <c r="BF56" s="182"/>
    </row>
    <row r="57" spans="1:58" ht="15" thickBot="1">
      <c r="A57" s="165">
        <v>52</v>
      </c>
      <c r="B57" s="293" t="str">
        <f>'Rassembler Noms'!G53</f>
        <v/>
      </c>
      <c r="C57" s="293" t="str">
        <f>'Rassembler surface'!G53</f>
        <v/>
      </c>
      <c r="D57" s="306" t="str">
        <f>'Rassembler PBT'!G53</f>
        <v/>
      </c>
      <c r="E57" s="166"/>
      <c r="F57" s="167"/>
      <c r="G57" s="177" t="str">
        <f>IF(D57="PBT1",'Base-case'!$E$4,"")&amp;IF(D57="PBT2",'Base-case'!$F$4,"")&amp;IF(D57="PBT3",'Base-case'!$G$4,"")&amp;IF(D57="PBT4",'Base-case'!$H$4,"")&amp;IF(D57="PBT5",'Base-case'!$I$4,"")&amp;IF(D57="PBT6",'Base-case'!$J$4,"")&amp;IF(D57="PBT7",'Base-case'!$K$4,"")&amp;IF(D57="PBT8",'Base-case'!$L$4,"")&amp;IF(D57="PBT9",'Base-case'!$M$4,"")&amp;IF(D57="PBT10",'Base-case'!$N$4,"")&amp;IF(D57="PBT11",'Base-case'!$O$4,"")&amp;IF(D57="PBT12",'Base-case'!$P$4,"")&amp;IF(D57="PBT13",'Base-case'!$Q$4,"")&amp;IF(D57="PBT14",'Base-case'!$R$4,"")&amp;IF(D57="PBT15",'Base-case'!$S$4,"")</f>
        <v/>
      </c>
      <c r="H57" s="117">
        <f t="shared" si="0"/>
        <v>0</v>
      </c>
      <c r="I57" s="178" t="str">
        <f>IF(D57="PBT1",'Base-case'!$E$14,"")&amp;IF(D57="PBT2",'Base-case'!$F$14,"")&amp;IF(D57="PBT3",'Base-case'!$G$14,"")&amp;IF(D57="PBT4",'Base-case'!$H$14,"")&amp;IF(D57="PBT5",'Base-case'!$I$14,"")&amp;IF(D57="PBT6",'Base-case'!$J$14,"")&amp;IF(D57="PBT7",'Base-case'!$K$14,"")&amp;IF(D57="PBT8",'Base-case'!$L$14,"")&amp;IF(D57="PBT9",'Base-case'!$M$14,"")&amp;IF(D57="PBT10",'Base-case'!$N$14,"")&amp;IF(D57="PBT11",'Base-case'!$O$14,"")&amp;IF(D57="PBT12",'Base-case'!$P$14,"")&amp;IF(D57="PBT13",'Base-case'!$Q$14,"")&amp;IF(D57="PBT14",'Base-case'!$R$14,"")&amp;IF(D57="PBT15",'Base-case'!$S$14,"")</f>
        <v/>
      </c>
      <c r="J57" s="117">
        <f t="shared" si="1"/>
        <v>0</v>
      </c>
      <c r="K57" s="178" t="str">
        <f>IF(D57="PBT1",'Base-case'!$E$16,"")&amp;IF(D57="PBT2",'Base-case'!$F$16,"")&amp;IF(D57="PBT3",'Base-case'!$G$16,"")&amp;IF(D57="PBT4",'Base-case'!$H$16,"")&amp;IF(D57="PBT5",'Base-case'!$I$16,"")&amp;IF(D57="PBT6",'Base-case'!$J$16,"")&amp;IF(D57="PBT7",'Base-case'!$K$16,"")&amp;IF(D57="PBT8",'Base-case'!$L$16,"")&amp;IF(D57="PBT9",'Base-case'!$M$16,"")&amp;IF(D57="PBT10",'Base-case'!$N$16,"")&amp;IF(D57="PBT11",'Base-case'!$O$16,"")&amp;IF(D57="PBT12",'Base-case'!$P$16,"")&amp;IF(D57="PBT13",'Base-case'!$Q$16,"")&amp;IF(D57="PBT14",'Base-case'!$R$16,"")&amp;IF(D57="PBT15",'Base-case'!$S$16,"")</f>
        <v/>
      </c>
      <c r="L57" s="117">
        <f t="shared" si="2"/>
        <v>0</v>
      </c>
      <c r="M57" s="178" t="str">
        <f>IF(D57="PBT1",'Base-case'!$E$18,"")&amp;IF(D57="PBT2",'Base-case'!$F$18,"")&amp;IF(D57="PBT3",'Base-case'!$G$18,"")&amp;IF(D57="PBT4",'Base-case'!$H$18,"")&amp;IF(D57="PBT5",'Base-case'!$I$18,"")&amp;IF(D57="PBT6",'Base-case'!$J$18,"")&amp;IF(D57="PBT7",'Base-case'!$K$18,"")&amp;IF(D57="PBT8",'Base-case'!$L$18,"")&amp;IF(D57="PBT9",'Base-case'!$M$18,"")&amp;IF(D57="PBT10",'Base-case'!$N$18,"")&amp;IF(D57="PBT11",'Base-case'!$O$18,"")&amp;IF(D57="PBT12",'Base-case'!$P$18,"")&amp;IF(D57="PBT13",'Base-case'!$Q$18,"")&amp;IF(D57="PBT14",'Base-case'!$R$18,"")&amp;IF(D57="PBT15",'Base-case'!$S$18,"")</f>
        <v/>
      </c>
      <c r="N57" s="118">
        <f t="shared" si="3"/>
        <v>0</v>
      </c>
      <c r="O57" s="177" t="str">
        <f>IF(D57="PBT1",'Base-case'!$E$21,"")&amp;IF(D57="PBT2",'Base-case'!$F$21,"")&amp;IF(D57="PBT3",'Base-case'!$G$21,"")&amp;IF(D57="PBT4",'Base-case'!$H$21,"")&amp;IF(D57="PBT5",'Base-case'!$I$21,"")&amp;IF(D57="PBT6",'Base-case'!$J$21,"")&amp;IF(D57="PBT7",'Base-case'!$K$21,"")&amp;IF(D57="PBT8",'Base-case'!$L$21,"")&amp;IF(D57="PBT9",'Base-case'!$M$21,"")&amp;IF(D57="PBT10",'Base-case'!$N$21,"")&amp;IF(D57="PBT11",'Base-case'!$O$21,"")&amp;IF(D57="PBT12",'Base-case'!$P$21,"")&amp;IF(D57="PBT13",'Base-case'!$Q$21,"")&amp;IF(D57="PBT14",'Base-case'!$R$21,"")&amp;IF(D57="PBT15",'Base-case'!$S$21,"")</f>
        <v/>
      </c>
      <c r="P57" s="117">
        <f t="shared" si="4"/>
        <v>0</v>
      </c>
      <c r="Q57" s="178" t="str">
        <f>IF(D57="PBT1",'Base-case'!$E$23,"")&amp;IF(D57="PBT2",'Base-case'!$F$23,"")&amp;IF(D57="PBT3",'Base-case'!$G$23,"")&amp;IF(D57="PBT4",'Base-case'!$H$23,"")&amp;IF(D57="PBT5",'Base-case'!$I$23,"")&amp;IF(D57="PBT6",'Base-case'!$J$23,"")&amp;IF(D57="PBT7",'Base-case'!$K$23,"")&amp;IF(D57="PBT8",'Base-case'!$L$23,"")&amp;IF(D57="PBT9",'Base-case'!$M$23,"")&amp;IF(D57="PBT10",'Base-case'!$N$23,"")&amp;IF(D57="PBT11",'Base-case'!$O$23,"")&amp;IF(D57="PBT12",'Base-case'!$P$23,"")&amp;IF(D57="PBT13",'Base-case'!$Q$23,"")&amp;IF(D57="PBT14",'Base-case'!$R$23,"")&amp;IF(D57="PBT15",'Base-case'!$S$23,"")</f>
        <v/>
      </c>
      <c r="R57" s="117">
        <f t="shared" si="5"/>
        <v>0</v>
      </c>
      <c r="S57" s="178" t="str">
        <f>IF(D57="PBT1",'Base-case'!$E$25,"")&amp;IF(D57="PBT2",'Base-case'!$F$25,"")&amp;IF(D57="PBT3",'Base-case'!$G$25,"")&amp;IF(D57="PBT4",'Base-case'!$H$25,"")&amp;IF(D57="PBT5",'Base-case'!$I$25,"")&amp;IF(D57="PBT6",'Base-case'!$J$25,"")&amp;IF(D57="PBT7",'Base-case'!$K$25,"")&amp;IF(D57="PBT8",'Base-case'!$L$25,"")&amp;IF(D57="PBT9",'Base-case'!$M$25,"")&amp;IF(D57="PBT10",'Base-case'!$N$25,"")&amp;IF(D57="PBT11",'Base-case'!$O$25,"")&amp;IF(D57="PBT12",'Base-case'!$P$25,"")&amp;IF(D57="PBT13",'Base-case'!$Q$25,"")&amp;IF(D57="PBT14",'Base-case'!$R$25,"")&amp;IF(D57="PBT15",'Base-case'!$S$25,"")</f>
        <v/>
      </c>
      <c r="T57" s="118">
        <f t="shared" si="6"/>
        <v>0</v>
      </c>
      <c r="U57" s="177" t="str">
        <f>IF(D57="PBT1",'Base-case'!$E$36,"")&amp;IF(D57="PBT2",'Base-case'!$F$36,"")&amp;IF(D57="PBT3",'Base-case'!$G$36,"")&amp;IF(D57="PBT4",'Base-case'!$H$36,"")&amp;IF(D57="PBT5",'Base-case'!$I$36,"")&amp;IF(D57="PBT6",'Base-case'!$J$36,"")&amp;IF(D57="PBT7",'Base-case'!$K$36,"")&amp;IF(D57="PBT8",'Base-case'!$L$36,"")&amp;IF(D57="PBT9",'Base-case'!$M$36,"")&amp;IF(D57="PBT10",'Base-case'!$N$36,"")&amp;IF(D57="PBT11",'Base-case'!$O$36,"")&amp;IF(D57="PBT12",'Base-case'!$P$36,"")&amp;IF(D57="PBT13",'Base-case'!$Q$36,"")&amp;IF(D57="PBT14",'Base-case'!$R$36,"")&amp;IF(D57="PBT15",'Base-case'!$S$36,"")</f>
        <v/>
      </c>
      <c r="V57" s="117">
        <f t="shared" si="7"/>
        <v>0</v>
      </c>
      <c r="W57" s="178" t="str">
        <f>IF(D57="PBT1",'Base-case'!$E$38,"")&amp;IF(D57="PBT2",'Base-case'!$F$38,"")&amp;IF(D57="PBT3",'Base-case'!$G$38,"")&amp;IF(D57="PBT4",'Base-case'!$H$38,"")&amp;IF(D57="PBT5",'Base-case'!$I$38,"")&amp;IF(D57="PBT6",'Base-case'!$J$38,"")&amp;IF(D57="PBT7",'Base-case'!$K$38,"")&amp;IF(D57="PBT8",'Base-case'!$L$38,"")&amp;IF(D57="PBT9",'Base-case'!$M$38,"")&amp;IF(D57="PBT10",'Base-case'!$N$38,"")&amp;IF(D57="PBT11",'Base-case'!$O$38,"")&amp;IF(D57="PBT12",'Base-case'!$P$38,"")&amp;IF(D57="PBT13",'Base-case'!$Q$38,"")&amp;IF(D57="PBT14",'Base-case'!$R$38,"")&amp;IF(D57="PBT15",'Base-case'!$S$38,"")</f>
        <v/>
      </c>
      <c r="X57" s="117">
        <f t="shared" si="8"/>
        <v>0</v>
      </c>
      <c r="Y57" s="178" t="str">
        <f>IF(D57="PBT1",'Base-case'!$E$40,"")&amp;IF(D57="PBT2",'Base-case'!$F$40,"")&amp;IF(D57="PBT3",'Base-case'!$G$40,"")&amp;IF(D57="PBT4",'Base-case'!$H$40,"")&amp;IF(D57="PBT5",'Base-case'!$I$40,"")&amp;IF(D57="PBT6",'Base-case'!$J$40,"")&amp;IF(D57="PBT7",'Base-case'!$K$40,"")&amp;IF(D57="PBT8",'Base-case'!$L$40,"")&amp;IF(D57="PBT9",'Base-case'!$M$40,"")&amp;IF(D57="PBT10",'Base-case'!$N$40,"")&amp;IF(D57="PBT11",'Base-case'!$O$40,"")&amp;IF(D57="PBT12",'Base-case'!$P$40,"")&amp;IF(D57="PBT13",'Base-case'!$Q$40,"")&amp;IF(D57="PBT14",'Base-case'!$R$40,"")&amp;IF(D57="PBT15",'Base-case'!$S$40,"")</f>
        <v/>
      </c>
      <c r="Z57" s="118">
        <f t="shared" si="9"/>
        <v>0</v>
      </c>
      <c r="AA57" s="180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2"/>
      <c r="AM57" s="180"/>
      <c r="AN57" s="181"/>
      <c r="AO57" s="181"/>
      <c r="AP57" s="181"/>
      <c r="AQ57" s="181"/>
      <c r="AR57" s="181"/>
      <c r="AS57" s="181"/>
      <c r="AT57" s="181"/>
      <c r="AU57" s="182"/>
      <c r="AV57" s="180"/>
      <c r="AW57" s="181"/>
      <c r="AX57" s="181"/>
      <c r="AY57" s="181"/>
      <c r="AZ57" s="181"/>
      <c r="BA57" s="181"/>
      <c r="BB57" s="181"/>
      <c r="BC57" s="181"/>
      <c r="BD57" s="181"/>
      <c r="BE57" s="181"/>
      <c r="BF57" s="182"/>
    </row>
    <row r="58" spans="1:58" ht="15" thickBot="1">
      <c r="A58" s="165">
        <v>53</v>
      </c>
      <c r="B58" s="293" t="str">
        <f>'Rassembler Noms'!G54</f>
        <v/>
      </c>
      <c r="C58" s="293" t="str">
        <f>'Rassembler surface'!G54</f>
        <v/>
      </c>
      <c r="D58" s="306" t="str">
        <f>'Rassembler PBT'!G54</f>
        <v/>
      </c>
      <c r="E58" s="166"/>
      <c r="F58" s="167"/>
      <c r="G58" s="177" t="str">
        <f>IF(D58="PBT1",'Base-case'!$E$4,"")&amp;IF(D58="PBT2",'Base-case'!$F$4,"")&amp;IF(D58="PBT3",'Base-case'!$G$4,"")&amp;IF(D58="PBT4",'Base-case'!$H$4,"")&amp;IF(D58="PBT5",'Base-case'!$I$4,"")&amp;IF(D58="PBT6",'Base-case'!$J$4,"")&amp;IF(D58="PBT7",'Base-case'!$K$4,"")&amp;IF(D58="PBT8",'Base-case'!$L$4,"")&amp;IF(D58="PBT9",'Base-case'!$M$4,"")&amp;IF(D58="PBT10",'Base-case'!$N$4,"")&amp;IF(D58="PBT11",'Base-case'!$O$4,"")&amp;IF(D58="PBT12",'Base-case'!$P$4,"")&amp;IF(D58="PBT13",'Base-case'!$Q$4,"")&amp;IF(D58="PBT14",'Base-case'!$R$4,"")&amp;IF(D58="PBT15",'Base-case'!$S$4,"")</f>
        <v/>
      </c>
      <c r="H58" s="117">
        <f t="shared" si="0"/>
        <v>0</v>
      </c>
      <c r="I58" s="178" t="str">
        <f>IF(D58="PBT1",'Base-case'!$E$14,"")&amp;IF(D58="PBT2",'Base-case'!$F$14,"")&amp;IF(D58="PBT3",'Base-case'!$G$14,"")&amp;IF(D58="PBT4",'Base-case'!$H$14,"")&amp;IF(D58="PBT5",'Base-case'!$I$14,"")&amp;IF(D58="PBT6",'Base-case'!$J$14,"")&amp;IF(D58="PBT7",'Base-case'!$K$14,"")&amp;IF(D58="PBT8",'Base-case'!$L$14,"")&amp;IF(D58="PBT9",'Base-case'!$M$14,"")&amp;IF(D58="PBT10",'Base-case'!$N$14,"")&amp;IF(D58="PBT11",'Base-case'!$O$14,"")&amp;IF(D58="PBT12",'Base-case'!$P$14,"")&amp;IF(D58="PBT13",'Base-case'!$Q$14,"")&amp;IF(D58="PBT14",'Base-case'!$R$14,"")&amp;IF(D58="PBT15",'Base-case'!$S$14,"")</f>
        <v/>
      </c>
      <c r="J58" s="117">
        <f t="shared" si="1"/>
        <v>0</v>
      </c>
      <c r="K58" s="178" t="str">
        <f>IF(D58="PBT1",'Base-case'!$E$16,"")&amp;IF(D58="PBT2",'Base-case'!$F$16,"")&amp;IF(D58="PBT3",'Base-case'!$G$16,"")&amp;IF(D58="PBT4",'Base-case'!$H$16,"")&amp;IF(D58="PBT5",'Base-case'!$I$16,"")&amp;IF(D58="PBT6",'Base-case'!$J$16,"")&amp;IF(D58="PBT7",'Base-case'!$K$16,"")&amp;IF(D58="PBT8",'Base-case'!$L$16,"")&amp;IF(D58="PBT9",'Base-case'!$M$16,"")&amp;IF(D58="PBT10",'Base-case'!$N$16,"")&amp;IF(D58="PBT11",'Base-case'!$O$16,"")&amp;IF(D58="PBT12",'Base-case'!$P$16,"")&amp;IF(D58="PBT13",'Base-case'!$Q$16,"")&amp;IF(D58="PBT14",'Base-case'!$R$16,"")&amp;IF(D58="PBT15",'Base-case'!$S$16,"")</f>
        <v/>
      </c>
      <c r="L58" s="117">
        <f t="shared" si="2"/>
        <v>0</v>
      </c>
      <c r="M58" s="178" t="str">
        <f>IF(D58="PBT1",'Base-case'!$E$18,"")&amp;IF(D58="PBT2",'Base-case'!$F$18,"")&amp;IF(D58="PBT3",'Base-case'!$G$18,"")&amp;IF(D58="PBT4",'Base-case'!$H$18,"")&amp;IF(D58="PBT5",'Base-case'!$I$18,"")&amp;IF(D58="PBT6",'Base-case'!$J$18,"")&amp;IF(D58="PBT7",'Base-case'!$K$18,"")&amp;IF(D58="PBT8",'Base-case'!$L$18,"")&amp;IF(D58="PBT9",'Base-case'!$M$18,"")&amp;IF(D58="PBT10",'Base-case'!$N$18,"")&amp;IF(D58="PBT11",'Base-case'!$O$18,"")&amp;IF(D58="PBT12",'Base-case'!$P$18,"")&amp;IF(D58="PBT13",'Base-case'!$Q$18,"")&amp;IF(D58="PBT14",'Base-case'!$R$18,"")&amp;IF(D58="PBT15",'Base-case'!$S$18,"")</f>
        <v/>
      </c>
      <c r="N58" s="118">
        <f t="shared" si="3"/>
        <v>0</v>
      </c>
      <c r="O58" s="177" t="str">
        <f>IF(D58="PBT1",'Base-case'!$E$21,"")&amp;IF(D58="PBT2",'Base-case'!$F$21,"")&amp;IF(D58="PBT3",'Base-case'!$G$21,"")&amp;IF(D58="PBT4",'Base-case'!$H$21,"")&amp;IF(D58="PBT5",'Base-case'!$I$21,"")&amp;IF(D58="PBT6",'Base-case'!$J$21,"")&amp;IF(D58="PBT7",'Base-case'!$K$21,"")&amp;IF(D58="PBT8",'Base-case'!$L$21,"")&amp;IF(D58="PBT9",'Base-case'!$M$21,"")&amp;IF(D58="PBT10",'Base-case'!$N$21,"")&amp;IF(D58="PBT11",'Base-case'!$O$21,"")&amp;IF(D58="PBT12",'Base-case'!$P$21,"")&amp;IF(D58="PBT13",'Base-case'!$Q$21,"")&amp;IF(D58="PBT14",'Base-case'!$R$21,"")&amp;IF(D58="PBT15",'Base-case'!$S$21,"")</f>
        <v/>
      </c>
      <c r="P58" s="117">
        <f t="shared" si="4"/>
        <v>0</v>
      </c>
      <c r="Q58" s="178" t="str">
        <f>IF(D58="PBT1",'Base-case'!$E$23,"")&amp;IF(D58="PBT2",'Base-case'!$F$23,"")&amp;IF(D58="PBT3",'Base-case'!$G$23,"")&amp;IF(D58="PBT4",'Base-case'!$H$23,"")&amp;IF(D58="PBT5",'Base-case'!$I$23,"")&amp;IF(D58="PBT6",'Base-case'!$J$23,"")&amp;IF(D58="PBT7",'Base-case'!$K$23,"")&amp;IF(D58="PBT8",'Base-case'!$L$23,"")&amp;IF(D58="PBT9",'Base-case'!$M$23,"")&amp;IF(D58="PBT10",'Base-case'!$N$23,"")&amp;IF(D58="PBT11",'Base-case'!$O$23,"")&amp;IF(D58="PBT12",'Base-case'!$P$23,"")&amp;IF(D58="PBT13",'Base-case'!$Q$23,"")&amp;IF(D58="PBT14",'Base-case'!$R$23,"")&amp;IF(D58="PBT15",'Base-case'!$S$23,"")</f>
        <v/>
      </c>
      <c r="R58" s="117">
        <f t="shared" si="5"/>
        <v>0</v>
      </c>
      <c r="S58" s="178" t="str">
        <f>IF(D58="PBT1",'Base-case'!$E$25,"")&amp;IF(D58="PBT2",'Base-case'!$F$25,"")&amp;IF(D58="PBT3",'Base-case'!$G$25,"")&amp;IF(D58="PBT4",'Base-case'!$H$25,"")&amp;IF(D58="PBT5",'Base-case'!$I$25,"")&amp;IF(D58="PBT6",'Base-case'!$J$25,"")&amp;IF(D58="PBT7",'Base-case'!$K$25,"")&amp;IF(D58="PBT8",'Base-case'!$L$25,"")&amp;IF(D58="PBT9",'Base-case'!$M$25,"")&amp;IF(D58="PBT10",'Base-case'!$N$25,"")&amp;IF(D58="PBT11",'Base-case'!$O$25,"")&amp;IF(D58="PBT12",'Base-case'!$P$25,"")&amp;IF(D58="PBT13",'Base-case'!$Q$25,"")&amp;IF(D58="PBT14",'Base-case'!$R$25,"")&amp;IF(D58="PBT15",'Base-case'!$S$25,"")</f>
        <v/>
      </c>
      <c r="T58" s="118">
        <f t="shared" si="6"/>
        <v>0</v>
      </c>
      <c r="U58" s="177" t="str">
        <f>IF(D58="PBT1",'Base-case'!$E$36,"")&amp;IF(D58="PBT2",'Base-case'!$F$36,"")&amp;IF(D58="PBT3",'Base-case'!$G$36,"")&amp;IF(D58="PBT4",'Base-case'!$H$36,"")&amp;IF(D58="PBT5",'Base-case'!$I$36,"")&amp;IF(D58="PBT6",'Base-case'!$J$36,"")&amp;IF(D58="PBT7",'Base-case'!$K$36,"")&amp;IF(D58="PBT8",'Base-case'!$L$36,"")&amp;IF(D58="PBT9",'Base-case'!$M$36,"")&amp;IF(D58="PBT10",'Base-case'!$N$36,"")&amp;IF(D58="PBT11",'Base-case'!$O$36,"")&amp;IF(D58="PBT12",'Base-case'!$P$36,"")&amp;IF(D58="PBT13",'Base-case'!$Q$36,"")&amp;IF(D58="PBT14",'Base-case'!$R$36,"")&amp;IF(D58="PBT15",'Base-case'!$S$36,"")</f>
        <v/>
      </c>
      <c r="V58" s="117">
        <f t="shared" si="7"/>
        <v>0</v>
      </c>
      <c r="W58" s="178" t="str">
        <f>IF(D58="PBT1",'Base-case'!$E$38,"")&amp;IF(D58="PBT2",'Base-case'!$F$38,"")&amp;IF(D58="PBT3",'Base-case'!$G$38,"")&amp;IF(D58="PBT4",'Base-case'!$H$38,"")&amp;IF(D58="PBT5",'Base-case'!$I$38,"")&amp;IF(D58="PBT6",'Base-case'!$J$38,"")&amp;IF(D58="PBT7",'Base-case'!$K$38,"")&amp;IF(D58="PBT8",'Base-case'!$L$38,"")&amp;IF(D58="PBT9",'Base-case'!$M$38,"")&amp;IF(D58="PBT10",'Base-case'!$N$38,"")&amp;IF(D58="PBT11",'Base-case'!$O$38,"")&amp;IF(D58="PBT12",'Base-case'!$P$38,"")&amp;IF(D58="PBT13",'Base-case'!$Q$38,"")&amp;IF(D58="PBT14",'Base-case'!$R$38,"")&amp;IF(D58="PBT15",'Base-case'!$S$38,"")</f>
        <v/>
      </c>
      <c r="X58" s="117">
        <f t="shared" si="8"/>
        <v>0</v>
      </c>
      <c r="Y58" s="178" t="str">
        <f>IF(D58="PBT1",'Base-case'!$E$40,"")&amp;IF(D58="PBT2",'Base-case'!$F$40,"")&amp;IF(D58="PBT3",'Base-case'!$G$40,"")&amp;IF(D58="PBT4",'Base-case'!$H$40,"")&amp;IF(D58="PBT5",'Base-case'!$I$40,"")&amp;IF(D58="PBT6",'Base-case'!$J$40,"")&amp;IF(D58="PBT7",'Base-case'!$K$40,"")&amp;IF(D58="PBT8",'Base-case'!$L$40,"")&amp;IF(D58="PBT9",'Base-case'!$M$40,"")&amp;IF(D58="PBT10",'Base-case'!$N$40,"")&amp;IF(D58="PBT11",'Base-case'!$O$40,"")&amp;IF(D58="PBT12",'Base-case'!$P$40,"")&amp;IF(D58="PBT13",'Base-case'!$Q$40,"")&amp;IF(D58="PBT14",'Base-case'!$R$40,"")&amp;IF(D58="PBT15",'Base-case'!$S$40,"")</f>
        <v/>
      </c>
      <c r="Z58" s="118">
        <f t="shared" si="9"/>
        <v>0</v>
      </c>
      <c r="AA58" s="180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2"/>
      <c r="AM58" s="180"/>
      <c r="AN58" s="181"/>
      <c r="AO58" s="181"/>
      <c r="AP58" s="181"/>
      <c r="AQ58" s="181"/>
      <c r="AR58" s="181"/>
      <c r="AS58" s="181"/>
      <c r="AT58" s="181"/>
      <c r="AU58" s="182"/>
      <c r="AV58" s="180"/>
      <c r="AW58" s="181"/>
      <c r="AX58" s="181"/>
      <c r="AY58" s="181"/>
      <c r="AZ58" s="181"/>
      <c r="BA58" s="181"/>
      <c r="BB58" s="181"/>
      <c r="BC58" s="181"/>
      <c r="BD58" s="181"/>
      <c r="BE58" s="181"/>
      <c r="BF58" s="182"/>
    </row>
    <row r="59" spans="1:58" ht="15" thickBot="1">
      <c r="A59" s="165">
        <v>54</v>
      </c>
      <c r="B59" s="293" t="str">
        <f>'Rassembler Noms'!G55</f>
        <v/>
      </c>
      <c r="C59" s="293" t="str">
        <f>'Rassembler surface'!G55</f>
        <v/>
      </c>
      <c r="D59" s="306" t="str">
        <f>'Rassembler PBT'!G55</f>
        <v/>
      </c>
      <c r="E59" s="166"/>
      <c r="F59" s="167"/>
      <c r="G59" s="177" t="str">
        <f>IF(D59="PBT1",'Base-case'!$E$4,"")&amp;IF(D59="PBT2",'Base-case'!$F$4,"")&amp;IF(D59="PBT3",'Base-case'!$G$4,"")&amp;IF(D59="PBT4",'Base-case'!$H$4,"")&amp;IF(D59="PBT5",'Base-case'!$I$4,"")&amp;IF(D59="PBT6",'Base-case'!$J$4,"")&amp;IF(D59="PBT7",'Base-case'!$K$4,"")&amp;IF(D59="PBT8",'Base-case'!$L$4,"")&amp;IF(D59="PBT9",'Base-case'!$M$4,"")&amp;IF(D59="PBT10",'Base-case'!$N$4,"")&amp;IF(D59="PBT11",'Base-case'!$O$4,"")&amp;IF(D59="PBT12",'Base-case'!$P$4,"")&amp;IF(D59="PBT13",'Base-case'!$Q$4,"")&amp;IF(D59="PBT14",'Base-case'!$R$4,"")&amp;IF(D59="PBT15",'Base-case'!$S$4,"")</f>
        <v/>
      </c>
      <c r="H59" s="117">
        <f t="shared" si="0"/>
        <v>0</v>
      </c>
      <c r="I59" s="178" t="str">
        <f>IF(D59="PBT1",'Base-case'!$E$14,"")&amp;IF(D59="PBT2",'Base-case'!$F$14,"")&amp;IF(D59="PBT3",'Base-case'!$G$14,"")&amp;IF(D59="PBT4",'Base-case'!$H$14,"")&amp;IF(D59="PBT5",'Base-case'!$I$14,"")&amp;IF(D59="PBT6",'Base-case'!$J$14,"")&amp;IF(D59="PBT7",'Base-case'!$K$14,"")&amp;IF(D59="PBT8",'Base-case'!$L$14,"")&amp;IF(D59="PBT9",'Base-case'!$M$14,"")&amp;IF(D59="PBT10",'Base-case'!$N$14,"")&amp;IF(D59="PBT11",'Base-case'!$O$14,"")&amp;IF(D59="PBT12",'Base-case'!$P$14,"")&amp;IF(D59="PBT13",'Base-case'!$Q$14,"")&amp;IF(D59="PBT14",'Base-case'!$R$14,"")&amp;IF(D59="PBT15",'Base-case'!$S$14,"")</f>
        <v/>
      </c>
      <c r="J59" s="117">
        <f t="shared" si="1"/>
        <v>0</v>
      </c>
      <c r="K59" s="178" t="str">
        <f>IF(D59="PBT1",'Base-case'!$E$16,"")&amp;IF(D59="PBT2",'Base-case'!$F$16,"")&amp;IF(D59="PBT3",'Base-case'!$G$16,"")&amp;IF(D59="PBT4",'Base-case'!$H$16,"")&amp;IF(D59="PBT5",'Base-case'!$I$16,"")&amp;IF(D59="PBT6",'Base-case'!$J$16,"")&amp;IF(D59="PBT7",'Base-case'!$K$16,"")&amp;IF(D59="PBT8",'Base-case'!$L$16,"")&amp;IF(D59="PBT9",'Base-case'!$M$16,"")&amp;IF(D59="PBT10",'Base-case'!$N$16,"")&amp;IF(D59="PBT11",'Base-case'!$O$16,"")&amp;IF(D59="PBT12",'Base-case'!$P$16,"")&amp;IF(D59="PBT13",'Base-case'!$Q$16,"")&amp;IF(D59="PBT14",'Base-case'!$R$16,"")&amp;IF(D59="PBT15",'Base-case'!$S$16,"")</f>
        <v/>
      </c>
      <c r="L59" s="117">
        <f t="shared" si="2"/>
        <v>0</v>
      </c>
      <c r="M59" s="178" t="str">
        <f>IF(D59="PBT1",'Base-case'!$E$18,"")&amp;IF(D59="PBT2",'Base-case'!$F$18,"")&amp;IF(D59="PBT3",'Base-case'!$G$18,"")&amp;IF(D59="PBT4",'Base-case'!$H$18,"")&amp;IF(D59="PBT5",'Base-case'!$I$18,"")&amp;IF(D59="PBT6",'Base-case'!$J$18,"")&amp;IF(D59="PBT7",'Base-case'!$K$18,"")&amp;IF(D59="PBT8",'Base-case'!$L$18,"")&amp;IF(D59="PBT9",'Base-case'!$M$18,"")&amp;IF(D59="PBT10",'Base-case'!$N$18,"")&amp;IF(D59="PBT11",'Base-case'!$O$18,"")&amp;IF(D59="PBT12",'Base-case'!$P$18,"")&amp;IF(D59="PBT13",'Base-case'!$Q$18,"")&amp;IF(D59="PBT14",'Base-case'!$R$18,"")&amp;IF(D59="PBT15",'Base-case'!$S$18,"")</f>
        <v/>
      </c>
      <c r="N59" s="118">
        <f t="shared" si="3"/>
        <v>0</v>
      </c>
      <c r="O59" s="177" t="str">
        <f>IF(D59="PBT1",'Base-case'!$E$21,"")&amp;IF(D59="PBT2",'Base-case'!$F$21,"")&amp;IF(D59="PBT3",'Base-case'!$G$21,"")&amp;IF(D59="PBT4",'Base-case'!$H$21,"")&amp;IF(D59="PBT5",'Base-case'!$I$21,"")&amp;IF(D59="PBT6",'Base-case'!$J$21,"")&amp;IF(D59="PBT7",'Base-case'!$K$21,"")&amp;IF(D59="PBT8",'Base-case'!$L$21,"")&amp;IF(D59="PBT9",'Base-case'!$M$21,"")&amp;IF(D59="PBT10",'Base-case'!$N$21,"")&amp;IF(D59="PBT11",'Base-case'!$O$21,"")&amp;IF(D59="PBT12",'Base-case'!$P$21,"")&amp;IF(D59="PBT13",'Base-case'!$Q$21,"")&amp;IF(D59="PBT14",'Base-case'!$R$21,"")&amp;IF(D59="PBT15",'Base-case'!$S$21,"")</f>
        <v/>
      </c>
      <c r="P59" s="117">
        <f t="shared" si="4"/>
        <v>0</v>
      </c>
      <c r="Q59" s="178" t="str">
        <f>IF(D59="PBT1",'Base-case'!$E$23,"")&amp;IF(D59="PBT2",'Base-case'!$F$23,"")&amp;IF(D59="PBT3",'Base-case'!$G$23,"")&amp;IF(D59="PBT4",'Base-case'!$H$23,"")&amp;IF(D59="PBT5",'Base-case'!$I$23,"")&amp;IF(D59="PBT6",'Base-case'!$J$23,"")&amp;IF(D59="PBT7",'Base-case'!$K$23,"")&amp;IF(D59="PBT8",'Base-case'!$L$23,"")&amp;IF(D59="PBT9",'Base-case'!$M$23,"")&amp;IF(D59="PBT10",'Base-case'!$N$23,"")&amp;IF(D59="PBT11",'Base-case'!$O$23,"")&amp;IF(D59="PBT12",'Base-case'!$P$23,"")&amp;IF(D59="PBT13",'Base-case'!$Q$23,"")&amp;IF(D59="PBT14",'Base-case'!$R$23,"")&amp;IF(D59="PBT15",'Base-case'!$S$23,"")</f>
        <v/>
      </c>
      <c r="R59" s="117">
        <f t="shared" si="5"/>
        <v>0</v>
      </c>
      <c r="S59" s="178" t="str">
        <f>IF(D59="PBT1",'Base-case'!$E$25,"")&amp;IF(D59="PBT2",'Base-case'!$F$25,"")&amp;IF(D59="PBT3",'Base-case'!$G$25,"")&amp;IF(D59="PBT4",'Base-case'!$H$25,"")&amp;IF(D59="PBT5",'Base-case'!$I$25,"")&amp;IF(D59="PBT6",'Base-case'!$J$25,"")&amp;IF(D59="PBT7",'Base-case'!$K$25,"")&amp;IF(D59="PBT8",'Base-case'!$L$25,"")&amp;IF(D59="PBT9",'Base-case'!$M$25,"")&amp;IF(D59="PBT10",'Base-case'!$N$25,"")&amp;IF(D59="PBT11",'Base-case'!$O$25,"")&amp;IF(D59="PBT12",'Base-case'!$P$25,"")&amp;IF(D59="PBT13",'Base-case'!$Q$25,"")&amp;IF(D59="PBT14",'Base-case'!$R$25,"")&amp;IF(D59="PBT15",'Base-case'!$S$25,"")</f>
        <v/>
      </c>
      <c r="T59" s="118">
        <f t="shared" si="6"/>
        <v>0</v>
      </c>
      <c r="U59" s="177" t="str">
        <f>IF(D59="PBT1",'Base-case'!$E$36,"")&amp;IF(D59="PBT2",'Base-case'!$F$36,"")&amp;IF(D59="PBT3",'Base-case'!$G$36,"")&amp;IF(D59="PBT4",'Base-case'!$H$36,"")&amp;IF(D59="PBT5",'Base-case'!$I$36,"")&amp;IF(D59="PBT6",'Base-case'!$J$36,"")&amp;IF(D59="PBT7",'Base-case'!$K$36,"")&amp;IF(D59="PBT8",'Base-case'!$L$36,"")&amp;IF(D59="PBT9",'Base-case'!$M$36,"")&amp;IF(D59="PBT10",'Base-case'!$N$36,"")&amp;IF(D59="PBT11",'Base-case'!$O$36,"")&amp;IF(D59="PBT12",'Base-case'!$P$36,"")&amp;IF(D59="PBT13",'Base-case'!$Q$36,"")&amp;IF(D59="PBT14",'Base-case'!$R$36,"")&amp;IF(D59="PBT15",'Base-case'!$S$36,"")</f>
        <v/>
      </c>
      <c r="V59" s="117">
        <f t="shared" si="7"/>
        <v>0</v>
      </c>
      <c r="W59" s="178" t="str">
        <f>IF(D59="PBT1",'Base-case'!$E$38,"")&amp;IF(D59="PBT2",'Base-case'!$F$38,"")&amp;IF(D59="PBT3",'Base-case'!$G$38,"")&amp;IF(D59="PBT4",'Base-case'!$H$38,"")&amp;IF(D59="PBT5",'Base-case'!$I$38,"")&amp;IF(D59="PBT6",'Base-case'!$J$38,"")&amp;IF(D59="PBT7",'Base-case'!$K$38,"")&amp;IF(D59="PBT8",'Base-case'!$L$38,"")&amp;IF(D59="PBT9",'Base-case'!$M$38,"")&amp;IF(D59="PBT10",'Base-case'!$N$38,"")&amp;IF(D59="PBT11",'Base-case'!$O$38,"")&amp;IF(D59="PBT12",'Base-case'!$P$38,"")&amp;IF(D59="PBT13",'Base-case'!$Q$38,"")&amp;IF(D59="PBT14",'Base-case'!$R$38,"")&amp;IF(D59="PBT15",'Base-case'!$S$38,"")</f>
        <v/>
      </c>
      <c r="X59" s="117">
        <f t="shared" si="8"/>
        <v>0</v>
      </c>
      <c r="Y59" s="178" t="str">
        <f>IF(D59="PBT1",'Base-case'!$E$40,"")&amp;IF(D59="PBT2",'Base-case'!$F$40,"")&amp;IF(D59="PBT3",'Base-case'!$G$40,"")&amp;IF(D59="PBT4",'Base-case'!$H$40,"")&amp;IF(D59="PBT5",'Base-case'!$I$40,"")&amp;IF(D59="PBT6",'Base-case'!$J$40,"")&amp;IF(D59="PBT7",'Base-case'!$K$40,"")&amp;IF(D59="PBT8",'Base-case'!$L$40,"")&amp;IF(D59="PBT9",'Base-case'!$M$40,"")&amp;IF(D59="PBT10",'Base-case'!$N$40,"")&amp;IF(D59="PBT11",'Base-case'!$O$40,"")&amp;IF(D59="PBT12",'Base-case'!$P$40,"")&amp;IF(D59="PBT13",'Base-case'!$Q$40,"")&amp;IF(D59="PBT14",'Base-case'!$R$40,"")&amp;IF(D59="PBT15",'Base-case'!$S$40,"")</f>
        <v/>
      </c>
      <c r="Z59" s="118">
        <f t="shared" si="9"/>
        <v>0</v>
      </c>
      <c r="AA59" s="180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2"/>
      <c r="AM59" s="180"/>
      <c r="AN59" s="181"/>
      <c r="AO59" s="181"/>
      <c r="AP59" s="181"/>
      <c r="AQ59" s="181"/>
      <c r="AR59" s="181"/>
      <c r="AS59" s="181"/>
      <c r="AT59" s="181"/>
      <c r="AU59" s="182"/>
      <c r="AV59" s="180"/>
      <c r="AW59" s="181"/>
      <c r="AX59" s="181"/>
      <c r="AY59" s="181"/>
      <c r="AZ59" s="181"/>
      <c r="BA59" s="181"/>
      <c r="BB59" s="181"/>
      <c r="BC59" s="181"/>
      <c r="BD59" s="181"/>
      <c r="BE59" s="181"/>
      <c r="BF59" s="182"/>
    </row>
    <row r="60" spans="1:58" ht="15" thickBot="1">
      <c r="A60" s="165">
        <v>55</v>
      </c>
      <c r="B60" s="293" t="str">
        <f>'Rassembler Noms'!G56</f>
        <v/>
      </c>
      <c r="C60" s="293" t="str">
        <f>'Rassembler surface'!G56</f>
        <v/>
      </c>
      <c r="D60" s="306" t="str">
        <f>'Rassembler PBT'!G56</f>
        <v/>
      </c>
      <c r="E60" s="166"/>
      <c r="F60" s="167"/>
      <c r="G60" s="177" t="str">
        <f>IF(D60="PBT1",'Base-case'!$E$4,"")&amp;IF(D60="PBT2",'Base-case'!$F$4,"")&amp;IF(D60="PBT3",'Base-case'!$G$4,"")&amp;IF(D60="PBT4",'Base-case'!$H$4,"")&amp;IF(D60="PBT5",'Base-case'!$I$4,"")&amp;IF(D60="PBT6",'Base-case'!$J$4,"")&amp;IF(D60="PBT7",'Base-case'!$K$4,"")&amp;IF(D60="PBT8",'Base-case'!$L$4,"")&amp;IF(D60="PBT9",'Base-case'!$M$4,"")&amp;IF(D60="PBT10",'Base-case'!$N$4,"")&amp;IF(D60="PBT11",'Base-case'!$O$4,"")&amp;IF(D60="PBT12",'Base-case'!$P$4,"")&amp;IF(D60="PBT13",'Base-case'!$Q$4,"")&amp;IF(D60="PBT14",'Base-case'!$R$4,"")&amp;IF(D60="PBT15",'Base-case'!$S$4,"")</f>
        <v/>
      </c>
      <c r="H60" s="117">
        <f t="shared" si="0"/>
        <v>0</v>
      </c>
      <c r="I60" s="178" t="str">
        <f>IF(D60="PBT1",'Base-case'!$E$14,"")&amp;IF(D60="PBT2",'Base-case'!$F$14,"")&amp;IF(D60="PBT3",'Base-case'!$G$14,"")&amp;IF(D60="PBT4",'Base-case'!$H$14,"")&amp;IF(D60="PBT5",'Base-case'!$I$14,"")&amp;IF(D60="PBT6",'Base-case'!$J$14,"")&amp;IF(D60="PBT7",'Base-case'!$K$14,"")&amp;IF(D60="PBT8",'Base-case'!$L$14,"")&amp;IF(D60="PBT9",'Base-case'!$M$14,"")&amp;IF(D60="PBT10",'Base-case'!$N$14,"")&amp;IF(D60="PBT11",'Base-case'!$O$14,"")&amp;IF(D60="PBT12",'Base-case'!$P$14,"")&amp;IF(D60="PBT13",'Base-case'!$Q$14,"")&amp;IF(D60="PBT14",'Base-case'!$R$14,"")&amp;IF(D60="PBT15",'Base-case'!$S$14,"")</f>
        <v/>
      </c>
      <c r="J60" s="117">
        <f t="shared" si="1"/>
        <v>0</v>
      </c>
      <c r="K60" s="178" t="str">
        <f>IF(D60="PBT1",'Base-case'!$E$16,"")&amp;IF(D60="PBT2",'Base-case'!$F$16,"")&amp;IF(D60="PBT3",'Base-case'!$G$16,"")&amp;IF(D60="PBT4",'Base-case'!$H$16,"")&amp;IF(D60="PBT5",'Base-case'!$I$16,"")&amp;IF(D60="PBT6",'Base-case'!$J$16,"")&amp;IF(D60="PBT7",'Base-case'!$K$16,"")&amp;IF(D60="PBT8",'Base-case'!$L$16,"")&amp;IF(D60="PBT9",'Base-case'!$M$16,"")&amp;IF(D60="PBT10",'Base-case'!$N$16,"")&amp;IF(D60="PBT11",'Base-case'!$O$16,"")&amp;IF(D60="PBT12",'Base-case'!$P$16,"")&amp;IF(D60="PBT13",'Base-case'!$Q$16,"")&amp;IF(D60="PBT14",'Base-case'!$R$16,"")&amp;IF(D60="PBT15",'Base-case'!$S$16,"")</f>
        <v/>
      </c>
      <c r="L60" s="117">
        <f t="shared" si="2"/>
        <v>0</v>
      </c>
      <c r="M60" s="178" t="str">
        <f>IF(D60="PBT1",'Base-case'!$E$18,"")&amp;IF(D60="PBT2",'Base-case'!$F$18,"")&amp;IF(D60="PBT3",'Base-case'!$G$18,"")&amp;IF(D60="PBT4",'Base-case'!$H$18,"")&amp;IF(D60="PBT5",'Base-case'!$I$18,"")&amp;IF(D60="PBT6",'Base-case'!$J$18,"")&amp;IF(D60="PBT7",'Base-case'!$K$18,"")&amp;IF(D60="PBT8",'Base-case'!$L$18,"")&amp;IF(D60="PBT9",'Base-case'!$M$18,"")&amp;IF(D60="PBT10",'Base-case'!$N$18,"")&amp;IF(D60="PBT11",'Base-case'!$O$18,"")&amp;IF(D60="PBT12",'Base-case'!$P$18,"")&amp;IF(D60="PBT13",'Base-case'!$Q$18,"")&amp;IF(D60="PBT14",'Base-case'!$R$18,"")&amp;IF(D60="PBT15",'Base-case'!$S$18,"")</f>
        <v/>
      </c>
      <c r="N60" s="118">
        <f t="shared" si="3"/>
        <v>0</v>
      </c>
      <c r="O60" s="177" t="str">
        <f>IF(D60="PBT1",'Base-case'!$E$21,"")&amp;IF(D60="PBT2",'Base-case'!$F$21,"")&amp;IF(D60="PBT3",'Base-case'!$G$21,"")&amp;IF(D60="PBT4",'Base-case'!$H$21,"")&amp;IF(D60="PBT5",'Base-case'!$I$21,"")&amp;IF(D60="PBT6",'Base-case'!$J$21,"")&amp;IF(D60="PBT7",'Base-case'!$K$21,"")&amp;IF(D60="PBT8",'Base-case'!$L$21,"")&amp;IF(D60="PBT9",'Base-case'!$M$21,"")&amp;IF(D60="PBT10",'Base-case'!$N$21,"")&amp;IF(D60="PBT11",'Base-case'!$O$21,"")&amp;IF(D60="PBT12",'Base-case'!$P$21,"")&amp;IF(D60="PBT13",'Base-case'!$Q$21,"")&amp;IF(D60="PBT14",'Base-case'!$R$21,"")&amp;IF(D60="PBT15",'Base-case'!$S$21,"")</f>
        <v/>
      </c>
      <c r="P60" s="117">
        <f t="shared" si="4"/>
        <v>0</v>
      </c>
      <c r="Q60" s="178" t="str">
        <f>IF(D60="PBT1",'Base-case'!$E$23,"")&amp;IF(D60="PBT2",'Base-case'!$F$23,"")&amp;IF(D60="PBT3",'Base-case'!$G$23,"")&amp;IF(D60="PBT4",'Base-case'!$H$23,"")&amp;IF(D60="PBT5",'Base-case'!$I$23,"")&amp;IF(D60="PBT6",'Base-case'!$J$23,"")&amp;IF(D60="PBT7",'Base-case'!$K$23,"")&amp;IF(D60="PBT8",'Base-case'!$L$23,"")&amp;IF(D60="PBT9",'Base-case'!$M$23,"")&amp;IF(D60="PBT10",'Base-case'!$N$23,"")&amp;IF(D60="PBT11",'Base-case'!$O$23,"")&amp;IF(D60="PBT12",'Base-case'!$P$23,"")&amp;IF(D60="PBT13",'Base-case'!$Q$23,"")&amp;IF(D60="PBT14",'Base-case'!$R$23,"")&amp;IF(D60="PBT15",'Base-case'!$S$23,"")</f>
        <v/>
      </c>
      <c r="R60" s="117">
        <f t="shared" si="5"/>
        <v>0</v>
      </c>
      <c r="S60" s="178" t="str">
        <f>IF(D60="PBT1",'Base-case'!$E$25,"")&amp;IF(D60="PBT2",'Base-case'!$F$25,"")&amp;IF(D60="PBT3",'Base-case'!$G$25,"")&amp;IF(D60="PBT4",'Base-case'!$H$25,"")&amp;IF(D60="PBT5",'Base-case'!$I$25,"")&amp;IF(D60="PBT6",'Base-case'!$J$25,"")&amp;IF(D60="PBT7",'Base-case'!$K$25,"")&amp;IF(D60="PBT8",'Base-case'!$L$25,"")&amp;IF(D60="PBT9",'Base-case'!$M$25,"")&amp;IF(D60="PBT10",'Base-case'!$N$25,"")&amp;IF(D60="PBT11",'Base-case'!$O$25,"")&amp;IF(D60="PBT12",'Base-case'!$P$25,"")&amp;IF(D60="PBT13",'Base-case'!$Q$25,"")&amp;IF(D60="PBT14",'Base-case'!$R$25,"")&amp;IF(D60="PBT15",'Base-case'!$S$25,"")</f>
        <v/>
      </c>
      <c r="T60" s="118">
        <f t="shared" si="6"/>
        <v>0</v>
      </c>
      <c r="U60" s="177" t="str">
        <f>IF(D60="PBT1",'Base-case'!$E$36,"")&amp;IF(D60="PBT2",'Base-case'!$F$36,"")&amp;IF(D60="PBT3",'Base-case'!$G$36,"")&amp;IF(D60="PBT4",'Base-case'!$H$36,"")&amp;IF(D60="PBT5",'Base-case'!$I$36,"")&amp;IF(D60="PBT6",'Base-case'!$J$36,"")&amp;IF(D60="PBT7",'Base-case'!$K$36,"")&amp;IF(D60="PBT8",'Base-case'!$L$36,"")&amp;IF(D60="PBT9",'Base-case'!$M$36,"")&amp;IF(D60="PBT10",'Base-case'!$N$36,"")&amp;IF(D60="PBT11",'Base-case'!$O$36,"")&amp;IF(D60="PBT12",'Base-case'!$P$36,"")&amp;IF(D60="PBT13",'Base-case'!$Q$36,"")&amp;IF(D60="PBT14",'Base-case'!$R$36,"")&amp;IF(D60="PBT15",'Base-case'!$S$36,"")</f>
        <v/>
      </c>
      <c r="V60" s="117">
        <f t="shared" si="7"/>
        <v>0</v>
      </c>
      <c r="W60" s="178" t="str">
        <f>IF(D60="PBT1",'Base-case'!$E$38,"")&amp;IF(D60="PBT2",'Base-case'!$F$38,"")&amp;IF(D60="PBT3",'Base-case'!$G$38,"")&amp;IF(D60="PBT4",'Base-case'!$H$38,"")&amp;IF(D60="PBT5",'Base-case'!$I$38,"")&amp;IF(D60="PBT6",'Base-case'!$J$38,"")&amp;IF(D60="PBT7",'Base-case'!$K$38,"")&amp;IF(D60="PBT8",'Base-case'!$L$38,"")&amp;IF(D60="PBT9",'Base-case'!$M$38,"")&amp;IF(D60="PBT10",'Base-case'!$N$38,"")&amp;IF(D60="PBT11",'Base-case'!$O$38,"")&amp;IF(D60="PBT12",'Base-case'!$P$38,"")&amp;IF(D60="PBT13",'Base-case'!$Q$38,"")&amp;IF(D60="PBT14",'Base-case'!$R$38,"")&amp;IF(D60="PBT15",'Base-case'!$S$38,"")</f>
        <v/>
      </c>
      <c r="X60" s="117">
        <f t="shared" si="8"/>
        <v>0</v>
      </c>
      <c r="Y60" s="178" t="str">
        <f>IF(D60="PBT1",'Base-case'!$E$40,"")&amp;IF(D60="PBT2",'Base-case'!$F$40,"")&amp;IF(D60="PBT3",'Base-case'!$G$40,"")&amp;IF(D60="PBT4",'Base-case'!$H$40,"")&amp;IF(D60="PBT5",'Base-case'!$I$40,"")&amp;IF(D60="PBT6",'Base-case'!$J$40,"")&amp;IF(D60="PBT7",'Base-case'!$K$40,"")&amp;IF(D60="PBT8",'Base-case'!$L$40,"")&amp;IF(D60="PBT9",'Base-case'!$M$40,"")&amp;IF(D60="PBT10",'Base-case'!$N$40,"")&amp;IF(D60="PBT11",'Base-case'!$O$40,"")&amp;IF(D60="PBT12",'Base-case'!$P$40,"")&amp;IF(D60="PBT13",'Base-case'!$Q$40,"")&amp;IF(D60="PBT14",'Base-case'!$R$40,"")&amp;IF(D60="PBT15",'Base-case'!$S$40,"")</f>
        <v/>
      </c>
      <c r="Z60" s="118">
        <f t="shared" si="9"/>
        <v>0</v>
      </c>
      <c r="AA60" s="180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2"/>
      <c r="AM60" s="180"/>
      <c r="AN60" s="181"/>
      <c r="AO60" s="181"/>
      <c r="AP60" s="181"/>
      <c r="AQ60" s="181"/>
      <c r="AR60" s="181"/>
      <c r="AS60" s="181"/>
      <c r="AT60" s="181"/>
      <c r="AU60" s="182"/>
      <c r="AV60" s="180"/>
      <c r="AW60" s="181"/>
      <c r="AX60" s="181"/>
      <c r="AY60" s="181"/>
      <c r="AZ60" s="181"/>
      <c r="BA60" s="181"/>
      <c r="BB60" s="181"/>
      <c r="BC60" s="181"/>
      <c r="BD60" s="181"/>
      <c r="BE60" s="181"/>
      <c r="BF60" s="182"/>
    </row>
    <row r="61" spans="1:58" ht="15" thickBot="1">
      <c r="A61" s="165">
        <v>56</v>
      </c>
      <c r="B61" s="293" t="str">
        <f>'Rassembler Noms'!G57</f>
        <v/>
      </c>
      <c r="C61" s="293" t="str">
        <f>'Rassembler surface'!G57</f>
        <v/>
      </c>
      <c r="D61" s="306" t="str">
        <f>'Rassembler PBT'!G57</f>
        <v/>
      </c>
      <c r="E61" s="166"/>
      <c r="F61" s="167"/>
      <c r="G61" s="177" t="str">
        <f>IF(D61="PBT1",'Base-case'!$E$4,"")&amp;IF(D61="PBT2",'Base-case'!$F$4,"")&amp;IF(D61="PBT3",'Base-case'!$G$4,"")&amp;IF(D61="PBT4",'Base-case'!$H$4,"")&amp;IF(D61="PBT5",'Base-case'!$I$4,"")&amp;IF(D61="PBT6",'Base-case'!$J$4,"")&amp;IF(D61="PBT7",'Base-case'!$K$4,"")&amp;IF(D61="PBT8",'Base-case'!$L$4,"")&amp;IF(D61="PBT9",'Base-case'!$M$4,"")&amp;IF(D61="PBT10",'Base-case'!$N$4,"")&amp;IF(D61="PBT11",'Base-case'!$O$4,"")&amp;IF(D61="PBT12",'Base-case'!$P$4,"")&amp;IF(D61="PBT13",'Base-case'!$Q$4,"")&amp;IF(D61="PBT14",'Base-case'!$R$4,"")&amp;IF(D61="PBT15",'Base-case'!$S$4,"")</f>
        <v/>
      </c>
      <c r="H61" s="117">
        <f t="shared" si="0"/>
        <v>0</v>
      </c>
      <c r="I61" s="178" t="str">
        <f>IF(D61="PBT1",'Base-case'!$E$14,"")&amp;IF(D61="PBT2",'Base-case'!$F$14,"")&amp;IF(D61="PBT3",'Base-case'!$G$14,"")&amp;IF(D61="PBT4",'Base-case'!$H$14,"")&amp;IF(D61="PBT5",'Base-case'!$I$14,"")&amp;IF(D61="PBT6",'Base-case'!$J$14,"")&amp;IF(D61="PBT7",'Base-case'!$K$14,"")&amp;IF(D61="PBT8",'Base-case'!$L$14,"")&amp;IF(D61="PBT9",'Base-case'!$M$14,"")&amp;IF(D61="PBT10",'Base-case'!$N$14,"")&amp;IF(D61="PBT11",'Base-case'!$O$14,"")&amp;IF(D61="PBT12",'Base-case'!$P$14,"")&amp;IF(D61="PBT13",'Base-case'!$Q$14,"")&amp;IF(D61="PBT14",'Base-case'!$R$14,"")&amp;IF(D61="PBT15",'Base-case'!$S$14,"")</f>
        <v/>
      </c>
      <c r="J61" s="117">
        <f t="shared" si="1"/>
        <v>0</v>
      </c>
      <c r="K61" s="178" t="str">
        <f>IF(D61="PBT1",'Base-case'!$E$16,"")&amp;IF(D61="PBT2",'Base-case'!$F$16,"")&amp;IF(D61="PBT3",'Base-case'!$G$16,"")&amp;IF(D61="PBT4",'Base-case'!$H$16,"")&amp;IF(D61="PBT5",'Base-case'!$I$16,"")&amp;IF(D61="PBT6",'Base-case'!$J$16,"")&amp;IF(D61="PBT7",'Base-case'!$K$16,"")&amp;IF(D61="PBT8",'Base-case'!$L$16,"")&amp;IF(D61="PBT9",'Base-case'!$M$16,"")&amp;IF(D61="PBT10",'Base-case'!$N$16,"")&amp;IF(D61="PBT11",'Base-case'!$O$16,"")&amp;IF(D61="PBT12",'Base-case'!$P$16,"")&amp;IF(D61="PBT13",'Base-case'!$Q$16,"")&amp;IF(D61="PBT14",'Base-case'!$R$16,"")&amp;IF(D61="PBT15",'Base-case'!$S$16,"")</f>
        <v/>
      </c>
      <c r="L61" s="117">
        <f t="shared" si="2"/>
        <v>0</v>
      </c>
      <c r="M61" s="178" t="str">
        <f>IF(D61="PBT1",'Base-case'!$E$18,"")&amp;IF(D61="PBT2",'Base-case'!$F$18,"")&amp;IF(D61="PBT3",'Base-case'!$G$18,"")&amp;IF(D61="PBT4",'Base-case'!$H$18,"")&amp;IF(D61="PBT5",'Base-case'!$I$18,"")&amp;IF(D61="PBT6",'Base-case'!$J$18,"")&amp;IF(D61="PBT7",'Base-case'!$K$18,"")&amp;IF(D61="PBT8",'Base-case'!$L$18,"")&amp;IF(D61="PBT9",'Base-case'!$M$18,"")&amp;IF(D61="PBT10",'Base-case'!$N$18,"")&amp;IF(D61="PBT11",'Base-case'!$O$18,"")&amp;IF(D61="PBT12",'Base-case'!$P$18,"")&amp;IF(D61="PBT13",'Base-case'!$Q$18,"")&amp;IF(D61="PBT14",'Base-case'!$R$18,"")&amp;IF(D61="PBT15",'Base-case'!$S$18,"")</f>
        <v/>
      </c>
      <c r="N61" s="118">
        <f t="shared" si="3"/>
        <v>0</v>
      </c>
      <c r="O61" s="177" t="str">
        <f>IF(D61="PBT1",'Base-case'!$E$21,"")&amp;IF(D61="PBT2",'Base-case'!$F$21,"")&amp;IF(D61="PBT3",'Base-case'!$G$21,"")&amp;IF(D61="PBT4",'Base-case'!$H$21,"")&amp;IF(D61="PBT5",'Base-case'!$I$21,"")&amp;IF(D61="PBT6",'Base-case'!$J$21,"")&amp;IF(D61="PBT7",'Base-case'!$K$21,"")&amp;IF(D61="PBT8",'Base-case'!$L$21,"")&amp;IF(D61="PBT9",'Base-case'!$M$21,"")&amp;IF(D61="PBT10",'Base-case'!$N$21,"")&amp;IF(D61="PBT11",'Base-case'!$O$21,"")&amp;IF(D61="PBT12",'Base-case'!$P$21,"")&amp;IF(D61="PBT13",'Base-case'!$Q$21,"")&amp;IF(D61="PBT14",'Base-case'!$R$21,"")&amp;IF(D61="PBT15",'Base-case'!$S$21,"")</f>
        <v/>
      </c>
      <c r="P61" s="117">
        <f t="shared" si="4"/>
        <v>0</v>
      </c>
      <c r="Q61" s="178" t="str">
        <f>IF(D61="PBT1",'Base-case'!$E$23,"")&amp;IF(D61="PBT2",'Base-case'!$F$23,"")&amp;IF(D61="PBT3",'Base-case'!$G$23,"")&amp;IF(D61="PBT4",'Base-case'!$H$23,"")&amp;IF(D61="PBT5",'Base-case'!$I$23,"")&amp;IF(D61="PBT6",'Base-case'!$J$23,"")&amp;IF(D61="PBT7",'Base-case'!$K$23,"")&amp;IF(D61="PBT8",'Base-case'!$L$23,"")&amp;IF(D61="PBT9",'Base-case'!$M$23,"")&amp;IF(D61="PBT10",'Base-case'!$N$23,"")&amp;IF(D61="PBT11",'Base-case'!$O$23,"")&amp;IF(D61="PBT12",'Base-case'!$P$23,"")&amp;IF(D61="PBT13",'Base-case'!$Q$23,"")&amp;IF(D61="PBT14",'Base-case'!$R$23,"")&amp;IF(D61="PBT15",'Base-case'!$S$23,"")</f>
        <v/>
      </c>
      <c r="R61" s="117">
        <f t="shared" si="5"/>
        <v>0</v>
      </c>
      <c r="S61" s="178" t="str">
        <f>IF(D61="PBT1",'Base-case'!$E$25,"")&amp;IF(D61="PBT2",'Base-case'!$F$25,"")&amp;IF(D61="PBT3",'Base-case'!$G$25,"")&amp;IF(D61="PBT4",'Base-case'!$H$25,"")&amp;IF(D61="PBT5",'Base-case'!$I$25,"")&amp;IF(D61="PBT6",'Base-case'!$J$25,"")&amp;IF(D61="PBT7",'Base-case'!$K$25,"")&amp;IF(D61="PBT8",'Base-case'!$L$25,"")&amp;IF(D61="PBT9",'Base-case'!$M$25,"")&amp;IF(D61="PBT10",'Base-case'!$N$25,"")&amp;IF(D61="PBT11",'Base-case'!$O$25,"")&amp;IF(D61="PBT12",'Base-case'!$P$25,"")&amp;IF(D61="PBT13",'Base-case'!$Q$25,"")&amp;IF(D61="PBT14",'Base-case'!$R$25,"")&amp;IF(D61="PBT15",'Base-case'!$S$25,"")</f>
        <v/>
      </c>
      <c r="T61" s="118">
        <f t="shared" si="6"/>
        <v>0</v>
      </c>
      <c r="U61" s="177" t="str">
        <f>IF(D61="PBT1",'Base-case'!$E$36,"")&amp;IF(D61="PBT2",'Base-case'!$F$36,"")&amp;IF(D61="PBT3",'Base-case'!$G$36,"")&amp;IF(D61="PBT4",'Base-case'!$H$36,"")&amp;IF(D61="PBT5",'Base-case'!$I$36,"")&amp;IF(D61="PBT6",'Base-case'!$J$36,"")&amp;IF(D61="PBT7",'Base-case'!$K$36,"")&amp;IF(D61="PBT8",'Base-case'!$L$36,"")&amp;IF(D61="PBT9",'Base-case'!$M$36,"")&amp;IF(D61="PBT10",'Base-case'!$N$36,"")&amp;IF(D61="PBT11",'Base-case'!$O$36,"")&amp;IF(D61="PBT12",'Base-case'!$P$36,"")&amp;IF(D61="PBT13",'Base-case'!$Q$36,"")&amp;IF(D61="PBT14",'Base-case'!$R$36,"")&amp;IF(D61="PBT15",'Base-case'!$S$36,"")</f>
        <v/>
      </c>
      <c r="V61" s="117">
        <f t="shared" si="7"/>
        <v>0</v>
      </c>
      <c r="W61" s="178" t="str">
        <f>IF(D61="PBT1",'Base-case'!$E$38,"")&amp;IF(D61="PBT2",'Base-case'!$F$38,"")&amp;IF(D61="PBT3",'Base-case'!$G$38,"")&amp;IF(D61="PBT4",'Base-case'!$H$38,"")&amp;IF(D61="PBT5",'Base-case'!$I$38,"")&amp;IF(D61="PBT6",'Base-case'!$J$38,"")&amp;IF(D61="PBT7",'Base-case'!$K$38,"")&amp;IF(D61="PBT8",'Base-case'!$L$38,"")&amp;IF(D61="PBT9",'Base-case'!$M$38,"")&amp;IF(D61="PBT10",'Base-case'!$N$38,"")&amp;IF(D61="PBT11",'Base-case'!$O$38,"")&amp;IF(D61="PBT12",'Base-case'!$P$38,"")&amp;IF(D61="PBT13",'Base-case'!$Q$38,"")&amp;IF(D61="PBT14",'Base-case'!$R$38,"")&amp;IF(D61="PBT15",'Base-case'!$S$38,"")</f>
        <v/>
      </c>
      <c r="X61" s="117">
        <f t="shared" si="8"/>
        <v>0</v>
      </c>
      <c r="Y61" s="178" t="str">
        <f>IF(D61="PBT1",'Base-case'!$E$40,"")&amp;IF(D61="PBT2",'Base-case'!$F$40,"")&amp;IF(D61="PBT3",'Base-case'!$G$40,"")&amp;IF(D61="PBT4",'Base-case'!$H$40,"")&amp;IF(D61="PBT5",'Base-case'!$I$40,"")&amp;IF(D61="PBT6",'Base-case'!$J$40,"")&amp;IF(D61="PBT7",'Base-case'!$K$40,"")&amp;IF(D61="PBT8",'Base-case'!$L$40,"")&amp;IF(D61="PBT9",'Base-case'!$M$40,"")&amp;IF(D61="PBT10",'Base-case'!$N$40,"")&amp;IF(D61="PBT11",'Base-case'!$O$40,"")&amp;IF(D61="PBT12",'Base-case'!$P$40,"")&amp;IF(D61="PBT13",'Base-case'!$Q$40,"")&amp;IF(D61="PBT14",'Base-case'!$R$40,"")&amp;IF(D61="PBT15",'Base-case'!$S$40,"")</f>
        <v/>
      </c>
      <c r="Z61" s="118">
        <f t="shared" si="9"/>
        <v>0</v>
      </c>
      <c r="AA61" s="180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2"/>
      <c r="AM61" s="180"/>
      <c r="AN61" s="181"/>
      <c r="AO61" s="181"/>
      <c r="AP61" s="181"/>
      <c r="AQ61" s="181"/>
      <c r="AR61" s="181"/>
      <c r="AS61" s="181"/>
      <c r="AT61" s="181"/>
      <c r="AU61" s="182"/>
      <c r="AV61" s="180"/>
      <c r="AW61" s="181"/>
      <c r="AX61" s="181"/>
      <c r="AY61" s="181"/>
      <c r="AZ61" s="181"/>
      <c r="BA61" s="181"/>
      <c r="BB61" s="181"/>
      <c r="BC61" s="181"/>
      <c r="BD61" s="181"/>
      <c r="BE61" s="181"/>
      <c r="BF61" s="182"/>
    </row>
    <row r="62" spans="1:58" ht="15" thickBot="1">
      <c r="A62" s="165">
        <v>57</v>
      </c>
      <c r="B62" s="293" t="str">
        <f>'Rassembler Noms'!G58</f>
        <v/>
      </c>
      <c r="C62" s="293" t="str">
        <f>'Rassembler surface'!G58</f>
        <v/>
      </c>
      <c r="D62" s="306" t="str">
        <f>'Rassembler PBT'!G58</f>
        <v/>
      </c>
      <c r="E62" s="166"/>
      <c r="F62" s="167"/>
      <c r="G62" s="177" t="str">
        <f>IF(D62="PBT1",'Base-case'!$E$4,"")&amp;IF(D62="PBT2",'Base-case'!$F$4,"")&amp;IF(D62="PBT3",'Base-case'!$G$4,"")&amp;IF(D62="PBT4",'Base-case'!$H$4,"")&amp;IF(D62="PBT5",'Base-case'!$I$4,"")&amp;IF(D62="PBT6",'Base-case'!$J$4,"")&amp;IF(D62="PBT7",'Base-case'!$K$4,"")&amp;IF(D62="PBT8",'Base-case'!$L$4,"")&amp;IF(D62="PBT9",'Base-case'!$M$4,"")&amp;IF(D62="PBT10",'Base-case'!$N$4,"")&amp;IF(D62="PBT11",'Base-case'!$O$4,"")&amp;IF(D62="PBT12",'Base-case'!$P$4,"")&amp;IF(D62="PBT13",'Base-case'!$Q$4,"")&amp;IF(D62="PBT14",'Base-case'!$R$4,"")&amp;IF(D62="PBT15",'Base-case'!$S$4,"")</f>
        <v/>
      </c>
      <c r="H62" s="117">
        <f t="shared" si="0"/>
        <v>0</v>
      </c>
      <c r="I62" s="178" t="str">
        <f>IF(D62="PBT1",'Base-case'!$E$14,"")&amp;IF(D62="PBT2",'Base-case'!$F$14,"")&amp;IF(D62="PBT3",'Base-case'!$G$14,"")&amp;IF(D62="PBT4",'Base-case'!$H$14,"")&amp;IF(D62="PBT5",'Base-case'!$I$14,"")&amp;IF(D62="PBT6",'Base-case'!$J$14,"")&amp;IF(D62="PBT7",'Base-case'!$K$14,"")&amp;IF(D62="PBT8",'Base-case'!$L$14,"")&amp;IF(D62="PBT9",'Base-case'!$M$14,"")&amp;IF(D62="PBT10",'Base-case'!$N$14,"")&amp;IF(D62="PBT11",'Base-case'!$O$14,"")&amp;IF(D62="PBT12",'Base-case'!$P$14,"")&amp;IF(D62="PBT13",'Base-case'!$Q$14,"")&amp;IF(D62="PBT14",'Base-case'!$R$14,"")&amp;IF(D62="PBT15",'Base-case'!$S$14,"")</f>
        <v/>
      </c>
      <c r="J62" s="117">
        <f t="shared" si="1"/>
        <v>0</v>
      </c>
      <c r="K62" s="178" t="str">
        <f>IF(D62="PBT1",'Base-case'!$E$16,"")&amp;IF(D62="PBT2",'Base-case'!$F$16,"")&amp;IF(D62="PBT3",'Base-case'!$G$16,"")&amp;IF(D62="PBT4",'Base-case'!$H$16,"")&amp;IF(D62="PBT5",'Base-case'!$I$16,"")&amp;IF(D62="PBT6",'Base-case'!$J$16,"")&amp;IF(D62="PBT7",'Base-case'!$K$16,"")&amp;IF(D62="PBT8",'Base-case'!$L$16,"")&amp;IF(D62="PBT9",'Base-case'!$M$16,"")&amp;IF(D62="PBT10",'Base-case'!$N$16,"")&amp;IF(D62="PBT11",'Base-case'!$O$16,"")&amp;IF(D62="PBT12",'Base-case'!$P$16,"")&amp;IF(D62="PBT13",'Base-case'!$Q$16,"")&amp;IF(D62="PBT14",'Base-case'!$R$16,"")&amp;IF(D62="PBT15",'Base-case'!$S$16,"")</f>
        <v/>
      </c>
      <c r="L62" s="117">
        <f t="shared" si="2"/>
        <v>0</v>
      </c>
      <c r="M62" s="178" t="str">
        <f>IF(D62="PBT1",'Base-case'!$E$18,"")&amp;IF(D62="PBT2",'Base-case'!$F$18,"")&amp;IF(D62="PBT3",'Base-case'!$G$18,"")&amp;IF(D62="PBT4",'Base-case'!$H$18,"")&amp;IF(D62="PBT5",'Base-case'!$I$18,"")&amp;IF(D62="PBT6",'Base-case'!$J$18,"")&amp;IF(D62="PBT7",'Base-case'!$K$18,"")&amp;IF(D62="PBT8",'Base-case'!$L$18,"")&amp;IF(D62="PBT9",'Base-case'!$M$18,"")&amp;IF(D62="PBT10",'Base-case'!$N$18,"")&amp;IF(D62="PBT11",'Base-case'!$O$18,"")&amp;IF(D62="PBT12",'Base-case'!$P$18,"")&amp;IF(D62="PBT13",'Base-case'!$Q$18,"")&amp;IF(D62="PBT14",'Base-case'!$R$18,"")&amp;IF(D62="PBT15",'Base-case'!$S$18,"")</f>
        <v/>
      </c>
      <c r="N62" s="118">
        <f t="shared" si="3"/>
        <v>0</v>
      </c>
      <c r="O62" s="177" t="str">
        <f>IF(D62="PBT1",'Base-case'!$E$21,"")&amp;IF(D62="PBT2",'Base-case'!$F$21,"")&amp;IF(D62="PBT3",'Base-case'!$G$21,"")&amp;IF(D62="PBT4",'Base-case'!$H$21,"")&amp;IF(D62="PBT5",'Base-case'!$I$21,"")&amp;IF(D62="PBT6",'Base-case'!$J$21,"")&amp;IF(D62="PBT7",'Base-case'!$K$21,"")&amp;IF(D62="PBT8",'Base-case'!$L$21,"")&amp;IF(D62="PBT9",'Base-case'!$M$21,"")&amp;IF(D62="PBT10",'Base-case'!$N$21,"")&amp;IF(D62="PBT11",'Base-case'!$O$21,"")&amp;IF(D62="PBT12",'Base-case'!$P$21,"")&amp;IF(D62="PBT13",'Base-case'!$Q$21,"")&amp;IF(D62="PBT14",'Base-case'!$R$21,"")&amp;IF(D62="PBT15",'Base-case'!$S$21,"")</f>
        <v/>
      </c>
      <c r="P62" s="117">
        <f t="shared" si="4"/>
        <v>0</v>
      </c>
      <c r="Q62" s="178" t="str">
        <f>IF(D62="PBT1",'Base-case'!$E$23,"")&amp;IF(D62="PBT2",'Base-case'!$F$23,"")&amp;IF(D62="PBT3",'Base-case'!$G$23,"")&amp;IF(D62="PBT4",'Base-case'!$H$23,"")&amp;IF(D62="PBT5",'Base-case'!$I$23,"")&amp;IF(D62="PBT6",'Base-case'!$J$23,"")&amp;IF(D62="PBT7",'Base-case'!$K$23,"")&amp;IF(D62="PBT8",'Base-case'!$L$23,"")&amp;IF(D62="PBT9",'Base-case'!$M$23,"")&amp;IF(D62="PBT10",'Base-case'!$N$23,"")&amp;IF(D62="PBT11",'Base-case'!$O$23,"")&amp;IF(D62="PBT12",'Base-case'!$P$23,"")&amp;IF(D62="PBT13",'Base-case'!$Q$23,"")&amp;IF(D62="PBT14",'Base-case'!$R$23,"")&amp;IF(D62="PBT15",'Base-case'!$S$23,"")</f>
        <v/>
      </c>
      <c r="R62" s="117">
        <f t="shared" si="5"/>
        <v>0</v>
      </c>
      <c r="S62" s="178" t="str">
        <f>IF(D62="PBT1",'Base-case'!$E$25,"")&amp;IF(D62="PBT2",'Base-case'!$F$25,"")&amp;IF(D62="PBT3",'Base-case'!$G$25,"")&amp;IF(D62="PBT4",'Base-case'!$H$25,"")&amp;IF(D62="PBT5",'Base-case'!$I$25,"")&amp;IF(D62="PBT6",'Base-case'!$J$25,"")&amp;IF(D62="PBT7",'Base-case'!$K$25,"")&amp;IF(D62="PBT8",'Base-case'!$L$25,"")&amp;IF(D62="PBT9",'Base-case'!$M$25,"")&amp;IF(D62="PBT10",'Base-case'!$N$25,"")&amp;IF(D62="PBT11",'Base-case'!$O$25,"")&amp;IF(D62="PBT12",'Base-case'!$P$25,"")&amp;IF(D62="PBT13",'Base-case'!$Q$25,"")&amp;IF(D62="PBT14",'Base-case'!$R$25,"")&amp;IF(D62="PBT15",'Base-case'!$S$25,"")</f>
        <v/>
      </c>
      <c r="T62" s="118">
        <f t="shared" si="6"/>
        <v>0</v>
      </c>
      <c r="U62" s="177" t="str">
        <f>IF(D62="PBT1",'Base-case'!$E$36,"")&amp;IF(D62="PBT2",'Base-case'!$F$36,"")&amp;IF(D62="PBT3",'Base-case'!$G$36,"")&amp;IF(D62="PBT4",'Base-case'!$H$36,"")&amp;IF(D62="PBT5",'Base-case'!$I$36,"")&amp;IF(D62="PBT6",'Base-case'!$J$36,"")&amp;IF(D62="PBT7",'Base-case'!$K$36,"")&amp;IF(D62="PBT8",'Base-case'!$L$36,"")&amp;IF(D62="PBT9",'Base-case'!$M$36,"")&amp;IF(D62="PBT10",'Base-case'!$N$36,"")&amp;IF(D62="PBT11",'Base-case'!$O$36,"")&amp;IF(D62="PBT12",'Base-case'!$P$36,"")&amp;IF(D62="PBT13",'Base-case'!$Q$36,"")&amp;IF(D62="PBT14",'Base-case'!$R$36,"")&amp;IF(D62="PBT15",'Base-case'!$S$36,"")</f>
        <v/>
      </c>
      <c r="V62" s="117">
        <f t="shared" si="7"/>
        <v>0</v>
      </c>
      <c r="W62" s="178" t="str">
        <f>IF(D62="PBT1",'Base-case'!$E$38,"")&amp;IF(D62="PBT2",'Base-case'!$F$38,"")&amp;IF(D62="PBT3",'Base-case'!$G$38,"")&amp;IF(D62="PBT4",'Base-case'!$H$38,"")&amp;IF(D62="PBT5",'Base-case'!$I$38,"")&amp;IF(D62="PBT6",'Base-case'!$J$38,"")&amp;IF(D62="PBT7",'Base-case'!$K$38,"")&amp;IF(D62="PBT8",'Base-case'!$L$38,"")&amp;IF(D62="PBT9",'Base-case'!$M$38,"")&amp;IF(D62="PBT10",'Base-case'!$N$38,"")&amp;IF(D62="PBT11",'Base-case'!$O$38,"")&amp;IF(D62="PBT12",'Base-case'!$P$38,"")&amp;IF(D62="PBT13",'Base-case'!$Q$38,"")&amp;IF(D62="PBT14",'Base-case'!$R$38,"")&amp;IF(D62="PBT15",'Base-case'!$S$38,"")</f>
        <v/>
      </c>
      <c r="X62" s="117">
        <f t="shared" si="8"/>
        <v>0</v>
      </c>
      <c r="Y62" s="178" t="str">
        <f>IF(D62="PBT1",'Base-case'!$E$40,"")&amp;IF(D62="PBT2",'Base-case'!$F$40,"")&amp;IF(D62="PBT3",'Base-case'!$G$40,"")&amp;IF(D62="PBT4",'Base-case'!$H$40,"")&amp;IF(D62="PBT5",'Base-case'!$I$40,"")&amp;IF(D62="PBT6",'Base-case'!$J$40,"")&amp;IF(D62="PBT7",'Base-case'!$K$40,"")&amp;IF(D62="PBT8",'Base-case'!$L$40,"")&amp;IF(D62="PBT9",'Base-case'!$M$40,"")&amp;IF(D62="PBT10",'Base-case'!$N$40,"")&amp;IF(D62="PBT11",'Base-case'!$O$40,"")&amp;IF(D62="PBT12",'Base-case'!$P$40,"")&amp;IF(D62="PBT13",'Base-case'!$Q$40,"")&amp;IF(D62="PBT14",'Base-case'!$R$40,"")&amp;IF(D62="PBT15",'Base-case'!$S$40,"")</f>
        <v/>
      </c>
      <c r="Z62" s="118">
        <f t="shared" si="9"/>
        <v>0</v>
      </c>
      <c r="AA62" s="180"/>
      <c r="AB62" s="181"/>
      <c r="AC62" s="181"/>
      <c r="AD62" s="181"/>
      <c r="AE62" s="181"/>
      <c r="AF62" s="181"/>
      <c r="AG62" s="181"/>
      <c r="AH62" s="181"/>
      <c r="AI62" s="181"/>
      <c r="AJ62" s="181"/>
      <c r="AK62" s="181"/>
      <c r="AL62" s="182"/>
      <c r="AM62" s="180"/>
      <c r="AN62" s="181"/>
      <c r="AO62" s="181"/>
      <c r="AP62" s="181"/>
      <c r="AQ62" s="181"/>
      <c r="AR62" s="181"/>
      <c r="AS62" s="181"/>
      <c r="AT62" s="181"/>
      <c r="AU62" s="182"/>
      <c r="AV62" s="180"/>
      <c r="AW62" s="181"/>
      <c r="AX62" s="181"/>
      <c r="AY62" s="181"/>
      <c r="AZ62" s="181"/>
      <c r="BA62" s="181"/>
      <c r="BB62" s="181"/>
      <c r="BC62" s="181"/>
      <c r="BD62" s="181"/>
      <c r="BE62" s="181"/>
      <c r="BF62" s="182"/>
    </row>
    <row r="63" spans="1:58" ht="15" thickBot="1">
      <c r="A63" s="165">
        <v>58</v>
      </c>
      <c r="B63" s="293" t="str">
        <f>'Rassembler Noms'!G59</f>
        <v/>
      </c>
      <c r="C63" s="293" t="str">
        <f>'Rassembler surface'!G59</f>
        <v/>
      </c>
      <c r="D63" s="306" t="str">
        <f>'Rassembler PBT'!G59</f>
        <v/>
      </c>
      <c r="E63" s="166"/>
      <c r="F63" s="167"/>
      <c r="G63" s="177" t="str">
        <f>IF(D63="PBT1",'Base-case'!$E$4,"")&amp;IF(D63="PBT2",'Base-case'!$F$4,"")&amp;IF(D63="PBT3",'Base-case'!$G$4,"")&amp;IF(D63="PBT4",'Base-case'!$H$4,"")&amp;IF(D63="PBT5",'Base-case'!$I$4,"")&amp;IF(D63="PBT6",'Base-case'!$J$4,"")&amp;IF(D63="PBT7",'Base-case'!$K$4,"")&amp;IF(D63="PBT8",'Base-case'!$L$4,"")&amp;IF(D63="PBT9",'Base-case'!$M$4,"")&amp;IF(D63="PBT10",'Base-case'!$N$4,"")&amp;IF(D63="PBT11",'Base-case'!$O$4,"")&amp;IF(D63="PBT12",'Base-case'!$P$4,"")&amp;IF(D63="PBT13",'Base-case'!$Q$4,"")&amp;IF(D63="PBT14",'Base-case'!$R$4,"")&amp;IF(D63="PBT15",'Base-case'!$S$4,"")</f>
        <v/>
      </c>
      <c r="H63" s="117">
        <f t="shared" si="0"/>
        <v>0</v>
      </c>
      <c r="I63" s="178" t="str">
        <f>IF(D63="PBT1",'Base-case'!$E$14,"")&amp;IF(D63="PBT2",'Base-case'!$F$14,"")&amp;IF(D63="PBT3",'Base-case'!$G$14,"")&amp;IF(D63="PBT4",'Base-case'!$H$14,"")&amp;IF(D63="PBT5",'Base-case'!$I$14,"")&amp;IF(D63="PBT6",'Base-case'!$J$14,"")&amp;IF(D63="PBT7",'Base-case'!$K$14,"")&amp;IF(D63="PBT8",'Base-case'!$L$14,"")&amp;IF(D63="PBT9",'Base-case'!$M$14,"")&amp;IF(D63="PBT10",'Base-case'!$N$14,"")&amp;IF(D63="PBT11",'Base-case'!$O$14,"")&amp;IF(D63="PBT12",'Base-case'!$P$14,"")&amp;IF(D63="PBT13",'Base-case'!$Q$14,"")&amp;IF(D63="PBT14",'Base-case'!$R$14,"")&amp;IF(D63="PBT15",'Base-case'!$S$14,"")</f>
        <v/>
      </c>
      <c r="J63" s="117">
        <f t="shared" si="1"/>
        <v>0</v>
      </c>
      <c r="K63" s="178" t="str">
        <f>IF(D63="PBT1",'Base-case'!$E$16,"")&amp;IF(D63="PBT2",'Base-case'!$F$16,"")&amp;IF(D63="PBT3",'Base-case'!$G$16,"")&amp;IF(D63="PBT4",'Base-case'!$H$16,"")&amp;IF(D63="PBT5",'Base-case'!$I$16,"")&amp;IF(D63="PBT6",'Base-case'!$J$16,"")&amp;IF(D63="PBT7",'Base-case'!$K$16,"")&amp;IF(D63="PBT8",'Base-case'!$L$16,"")&amp;IF(D63="PBT9",'Base-case'!$M$16,"")&amp;IF(D63="PBT10",'Base-case'!$N$16,"")&amp;IF(D63="PBT11",'Base-case'!$O$16,"")&amp;IF(D63="PBT12",'Base-case'!$P$16,"")&amp;IF(D63="PBT13",'Base-case'!$Q$16,"")&amp;IF(D63="PBT14",'Base-case'!$R$16,"")&amp;IF(D63="PBT15",'Base-case'!$S$16,"")</f>
        <v/>
      </c>
      <c r="L63" s="117">
        <f t="shared" si="2"/>
        <v>0</v>
      </c>
      <c r="M63" s="178" t="str">
        <f>IF(D63="PBT1",'Base-case'!$E$18,"")&amp;IF(D63="PBT2",'Base-case'!$F$18,"")&amp;IF(D63="PBT3",'Base-case'!$G$18,"")&amp;IF(D63="PBT4",'Base-case'!$H$18,"")&amp;IF(D63="PBT5",'Base-case'!$I$18,"")&amp;IF(D63="PBT6",'Base-case'!$J$18,"")&amp;IF(D63="PBT7",'Base-case'!$K$18,"")&amp;IF(D63="PBT8",'Base-case'!$L$18,"")&amp;IF(D63="PBT9",'Base-case'!$M$18,"")&amp;IF(D63="PBT10",'Base-case'!$N$18,"")&amp;IF(D63="PBT11",'Base-case'!$O$18,"")&amp;IF(D63="PBT12",'Base-case'!$P$18,"")&amp;IF(D63="PBT13",'Base-case'!$Q$18,"")&amp;IF(D63="PBT14",'Base-case'!$R$18,"")&amp;IF(D63="PBT15",'Base-case'!$S$18,"")</f>
        <v/>
      </c>
      <c r="N63" s="118">
        <f t="shared" si="3"/>
        <v>0</v>
      </c>
      <c r="O63" s="177" t="str">
        <f>IF(D63="PBT1",'Base-case'!$E$21,"")&amp;IF(D63="PBT2",'Base-case'!$F$21,"")&amp;IF(D63="PBT3",'Base-case'!$G$21,"")&amp;IF(D63="PBT4",'Base-case'!$H$21,"")&amp;IF(D63="PBT5",'Base-case'!$I$21,"")&amp;IF(D63="PBT6",'Base-case'!$J$21,"")&amp;IF(D63="PBT7",'Base-case'!$K$21,"")&amp;IF(D63="PBT8",'Base-case'!$L$21,"")&amp;IF(D63="PBT9",'Base-case'!$M$21,"")&amp;IF(D63="PBT10",'Base-case'!$N$21,"")&amp;IF(D63="PBT11",'Base-case'!$O$21,"")&amp;IF(D63="PBT12",'Base-case'!$P$21,"")&amp;IF(D63="PBT13",'Base-case'!$Q$21,"")&amp;IF(D63="PBT14",'Base-case'!$R$21,"")&amp;IF(D63="PBT15",'Base-case'!$S$21,"")</f>
        <v/>
      </c>
      <c r="P63" s="117">
        <f t="shared" si="4"/>
        <v>0</v>
      </c>
      <c r="Q63" s="178" t="str">
        <f>IF(D63="PBT1",'Base-case'!$E$23,"")&amp;IF(D63="PBT2",'Base-case'!$F$23,"")&amp;IF(D63="PBT3",'Base-case'!$G$23,"")&amp;IF(D63="PBT4",'Base-case'!$H$23,"")&amp;IF(D63="PBT5",'Base-case'!$I$23,"")&amp;IF(D63="PBT6",'Base-case'!$J$23,"")&amp;IF(D63="PBT7",'Base-case'!$K$23,"")&amp;IF(D63="PBT8",'Base-case'!$L$23,"")&amp;IF(D63="PBT9",'Base-case'!$M$23,"")&amp;IF(D63="PBT10",'Base-case'!$N$23,"")&amp;IF(D63="PBT11",'Base-case'!$O$23,"")&amp;IF(D63="PBT12",'Base-case'!$P$23,"")&amp;IF(D63="PBT13",'Base-case'!$Q$23,"")&amp;IF(D63="PBT14",'Base-case'!$R$23,"")&amp;IF(D63="PBT15",'Base-case'!$S$23,"")</f>
        <v/>
      </c>
      <c r="R63" s="117">
        <f t="shared" si="5"/>
        <v>0</v>
      </c>
      <c r="S63" s="178" t="str">
        <f>IF(D63="PBT1",'Base-case'!$E$25,"")&amp;IF(D63="PBT2",'Base-case'!$F$25,"")&amp;IF(D63="PBT3",'Base-case'!$G$25,"")&amp;IF(D63="PBT4",'Base-case'!$H$25,"")&amp;IF(D63="PBT5",'Base-case'!$I$25,"")&amp;IF(D63="PBT6",'Base-case'!$J$25,"")&amp;IF(D63="PBT7",'Base-case'!$K$25,"")&amp;IF(D63="PBT8",'Base-case'!$L$25,"")&amp;IF(D63="PBT9",'Base-case'!$M$25,"")&amp;IF(D63="PBT10",'Base-case'!$N$25,"")&amp;IF(D63="PBT11",'Base-case'!$O$25,"")&amp;IF(D63="PBT12",'Base-case'!$P$25,"")&amp;IF(D63="PBT13",'Base-case'!$Q$25,"")&amp;IF(D63="PBT14",'Base-case'!$R$25,"")&amp;IF(D63="PBT15",'Base-case'!$S$25,"")</f>
        <v/>
      </c>
      <c r="T63" s="118">
        <f t="shared" si="6"/>
        <v>0</v>
      </c>
      <c r="U63" s="177" t="str">
        <f>IF(D63="PBT1",'Base-case'!$E$36,"")&amp;IF(D63="PBT2",'Base-case'!$F$36,"")&amp;IF(D63="PBT3",'Base-case'!$G$36,"")&amp;IF(D63="PBT4",'Base-case'!$H$36,"")&amp;IF(D63="PBT5",'Base-case'!$I$36,"")&amp;IF(D63="PBT6",'Base-case'!$J$36,"")&amp;IF(D63="PBT7",'Base-case'!$K$36,"")&amp;IF(D63="PBT8",'Base-case'!$L$36,"")&amp;IF(D63="PBT9",'Base-case'!$M$36,"")&amp;IF(D63="PBT10",'Base-case'!$N$36,"")&amp;IF(D63="PBT11",'Base-case'!$O$36,"")&amp;IF(D63="PBT12",'Base-case'!$P$36,"")&amp;IF(D63="PBT13",'Base-case'!$Q$36,"")&amp;IF(D63="PBT14",'Base-case'!$R$36,"")&amp;IF(D63="PBT15",'Base-case'!$S$36,"")</f>
        <v/>
      </c>
      <c r="V63" s="117">
        <f t="shared" si="7"/>
        <v>0</v>
      </c>
      <c r="W63" s="178" t="str">
        <f>IF(D63="PBT1",'Base-case'!$E$38,"")&amp;IF(D63="PBT2",'Base-case'!$F$38,"")&amp;IF(D63="PBT3",'Base-case'!$G$38,"")&amp;IF(D63="PBT4",'Base-case'!$H$38,"")&amp;IF(D63="PBT5",'Base-case'!$I$38,"")&amp;IF(D63="PBT6",'Base-case'!$J$38,"")&amp;IF(D63="PBT7",'Base-case'!$K$38,"")&amp;IF(D63="PBT8",'Base-case'!$L$38,"")&amp;IF(D63="PBT9",'Base-case'!$M$38,"")&amp;IF(D63="PBT10",'Base-case'!$N$38,"")&amp;IF(D63="PBT11",'Base-case'!$O$38,"")&amp;IF(D63="PBT12",'Base-case'!$P$38,"")&amp;IF(D63="PBT13",'Base-case'!$Q$38,"")&amp;IF(D63="PBT14",'Base-case'!$R$38,"")&amp;IF(D63="PBT15",'Base-case'!$S$38,"")</f>
        <v/>
      </c>
      <c r="X63" s="117">
        <f t="shared" si="8"/>
        <v>0</v>
      </c>
      <c r="Y63" s="178" t="str">
        <f>IF(D63="PBT1",'Base-case'!$E$40,"")&amp;IF(D63="PBT2",'Base-case'!$F$40,"")&amp;IF(D63="PBT3",'Base-case'!$G$40,"")&amp;IF(D63="PBT4",'Base-case'!$H$40,"")&amp;IF(D63="PBT5",'Base-case'!$I$40,"")&amp;IF(D63="PBT6",'Base-case'!$J$40,"")&amp;IF(D63="PBT7",'Base-case'!$K$40,"")&amp;IF(D63="PBT8",'Base-case'!$L$40,"")&amp;IF(D63="PBT9",'Base-case'!$M$40,"")&amp;IF(D63="PBT10",'Base-case'!$N$40,"")&amp;IF(D63="PBT11",'Base-case'!$O$40,"")&amp;IF(D63="PBT12",'Base-case'!$P$40,"")&amp;IF(D63="PBT13",'Base-case'!$Q$40,"")&amp;IF(D63="PBT14",'Base-case'!$R$40,"")&amp;IF(D63="PBT15",'Base-case'!$S$40,"")</f>
        <v/>
      </c>
      <c r="Z63" s="118">
        <f t="shared" si="9"/>
        <v>0</v>
      </c>
      <c r="AA63" s="180"/>
      <c r="AB63" s="181"/>
      <c r="AC63" s="181"/>
      <c r="AD63" s="181"/>
      <c r="AE63" s="181"/>
      <c r="AF63" s="181"/>
      <c r="AG63" s="181"/>
      <c r="AH63" s="181"/>
      <c r="AI63" s="181"/>
      <c r="AJ63" s="181"/>
      <c r="AK63" s="181"/>
      <c r="AL63" s="182"/>
      <c r="AM63" s="180"/>
      <c r="AN63" s="181"/>
      <c r="AO63" s="181"/>
      <c r="AP63" s="181"/>
      <c r="AQ63" s="181"/>
      <c r="AR63" s="181"/>
      <c r="AS63" s="181"/>
      <c r="AT63" s="181"/>
      <c r="AU63" s="182"/>
      <c r="AV63" s="180"/>
      <c r="AW63" s="181"/>
      <c r="AX63" s="181"/>
      <c r="AY63" s="181"/>
      <c r="AZ63" s="181"/>
      <c r="BA63" s="181"/>
      <c r="BB63" s="181"/>
      <c r="BC63" s="181"/>
      <c r="BD63" s="181"/>
      <c r="BE63" s="181"/>
      <c r="BF63" s="182"/>
    </row>
    <row r="64" spans="1:58" ht="15" thickBot="1">
      <c r="A64" s="165">
        <v>59</v>
      </c>
      <c r="B64" s="293" t="str">
        <f>'Rassembler Noms'!G60</f>
        <v/>
      </c>
      <c r="C64" s="293" t="str">
        <f>'Rassembler surface'!G60</f>
        <v/>
      </c>
      <c r="D64" s="306" t="str">
        <f>'Rassembler PBT'!G60</f>
        <v/>
      </c>
      <c r="E64" s="166"/>
      <c r="F64" s="167"/>
      <c r="G64" s="177" t="str">
        <f>IF(D64="PBT1",'Base-case'!$E$4,"")&amp;IF(D64="PBT2",'Base-case'!$F$4,"")&amp;IF(D64="PBT3",'Base-case'!$G$4,"")&amp;IF(D64="PBT4",'Base-case'!$H$4,"")&amp;IF(D64="PBT5",'Base-case'!$I$4,"")&amp;IF(D64="PBT6",'Base-case'!$J$4,"")&amp;IF(D64="PBT7",'Base-case'!$K$4,"")&amp;IF(D64="PBT8",'Base-case'!$L$4,"")&amp;IF(D64="PBT9",'Base-case'!$M$4,"")&amp;IF(D64="PBT10",'Base-case'!$N$4,"")&amp;IF(D64="PBT11",'Base-case'!$O$4,"")&amp;IF(D64="PBT12",'Base-case'!$P$4,"")&amp;IF(D64="PBT13",'Base-case'!$Q$4,"")&amp;IF(D64="PBT14",'Base-case'!$R$4,"")&amp;IF(D64="PBT15",'Base-case'!$S$4,"")</f>
        <v/>
      </c>
      <c r="H64" s="117">
        <f t="shared" si="0"/>
        <v>0</v>
      </c>
      <c r="I64" s="178" t="str">
        <f>IF(D64="PBT1",'Base-case'!$E$14,"")&amp;IF(D64="PBT2",'Base-case'!$F$14,"")&amp;IF(D64="PBT3",'Base-case'!$G$14,"")&amp;IF(D64="PBT4",'Base-case'!$H$14,"")&amp;IF(D64="PBT5",'Base-case'!$I$14,"")&amp;IF(D64="PBT6",'Base-case'!$J$14,"")&amp;IF(D64="PBT7",'Base-case'!$K$14,"")&amp;IF(D64="PBT8",'Base-case'!$L$14,"")&amp;IF(D64="PBT9",'Base-case'!$M$14,"")&amp;IF(D64="PBT10",'Base-case'!$N$14,"")&amp;IF(D64="PBT11",'Base-case'!$O$14,"")&amp;IF(D64="PBT12",'Base-case'!$P$14,"")&amp;IF(D64="PBT13",'Base-case'!$Q$14,"")&amp;IF(D64="PBT14",'Base-case'!$R$14,"")&amp;IF(D64="PBT15",'Base-case'!$S$14,"")</f>
        <v/>
      </c>
      <c r="J64" s="117">
        <f t="shared" si="1"/>
        <v>0</v>
      </c>
      <c r="K64" s="178" t="str">
        <f>IF(D64="PBT1",'Base-case'!$E$16,"")&amp;IF(D64="PBT2",'Base-case'!$F$16,"")&amp;IF(D64="PBT3",'Base-case'!$G$16,"")&amp;IF(D64="PBT4",'Base-case'!$H$16,"")&amp;IF(D64="PBT5",'Base-case'!$I$16,"")&amp;IF(D64="PBT6",'Base-case'!$J$16,"")&amp;IF(D64="PBT7",'Base-case'!$K$16,"")&amp;IF(D64="PBT8",'Base-case'!$L$16,"")&amp;IF(D64="PBT9",'Base-case'!$M$16,"")&amp;IF(D64="PBT10",'Base-case'!$N$16,"")&amp;IF(D64="PBT11",'Base-case'!$O$16,"")&amp;IF(D64="PBT12",'Base-case'!$P$16,"")&amp;IF(D64="PBT13",'Base-case'!$Q$16,"")&amp;IF(D64="PBT14",'Base-case'!$R$16,"")&amp;IF(D64="PBT15",'Base-case'!$S$16,"")</f>
        <v/>
      </c>
      <c r="L64" s="117">
        <f t="shared" si="2"/>
        <v>0</v>
      </c>
      <c r="M64" s="178" t="str">
        <f>IF(D64="PBT1",'Base-case'!$E$18,"")&amp;IF(D64="PBT2",'Base-case'!$F$18,"")&amp;IF(D64="PBT3",'Base-case'!$G$18,"")&amp;IF(D64="PBT4",'Base-case'!$H$18,"")&amp;IF(D64="PBT5",'Base-case'!$I$18,"")&amp;IF(D64="PBT6",'Base-case'!$J$18,"")&amp;IF(D64="PBT7",'Base-case'!$K$18,"")&amp;IF(D64="PBT8",'Base-case'!$L$18,"")&amp;IF(D64="PBT9",'Base-case'!$M$18,"")&amp;IF(D64="PBT10",'Base-case'!$N$18,"")&amp;IF(D64="PBT11",'Base-case'!$O$18,"")&amp;IF(D64="PBT12",'Base-case'!$P$18,"")&amp;IF(D64="PBT13",'Base-case'!$Q$18,"")&amp;IF(D64="PBT14",'Base-case'!$R$18,"")&amp;IF(D64="PBT15",'Base-case'!$S$18,"")</f>
        <v/>
      </c>
      <c r="N64" s="118">
        <f t="shared" si="3"/>
        <v>0</v>
      </c>
      <c r="O64" s="177" t="str">
        <f>IF(D64="PBT1",'Base-case'!$E$21,"")&amp;IF(D64="PBT2",'Base-case'!$F$21,"")&amp;IF(D64="PBT3",'Base-case'!$G$21,"")&amp;IF(D64="PBT4",'Base-case'!$H$21,"")&amp;IF(D64="PBT5",'Base-case'!$I$21,"")&amp;IF(D64="PBT6",'Base-case'!$J$21,"")&amp;IF(D64="PBT7",'Base-case'!$K$21,"")&amp;IF(D64="PBT8",'Base-case'!$L$21,"")&amp;IF(D64="PBT9",'Base-case'!$M$21,"")&amp;IF(D64="PBT10",'Base-case'!$N$21,"")&amp;IF(D64="PBT11",'Base-case'!$O$21,"")&amp;IF(D64="PBT12",'Base-case'!$P$21,"")&amp;IF(D64="PBT13",'Base-case'!$Q$21,"")&amp;IF(D64="PBT14",'Base-case'!$R$21,"")&amp;IF(D64="PBT15",'Base-case'!$S$21,"")</f>
        <v/>
      </c>
      <c r="P64" s="117">
        <f t="shared" si="4"/>
        <v>0</v>
      </c>
      <c r="Q64" s="178" t="str">
        <f>IF(D64="PBT1",'Base-case'!$E$23,"")&amp;IF(D64="PBT2",'Base-case'!$F$23,"")&amp;IF(D64="PBT3",'Base-case'!$G$23,"")&amp;IF(D64="PBT4",'Base-case'!$H$23,"")&amp;IF(D64="PBT5",'Base-case'!$I$23,"")&amp;IF(D64="PBT6",'Base-case'!$J$23,"")&amp;IF(D64="PBT7",'Base-case'!$K$23,"")&amp;IF(D64="PBT8",'Base-case'!$L$23,"")&amp;IF(D64="PBT9",'Base-case'!$M$23,"")&amp;IF(D64="PBT10",'Base-case'!$N$23,"")&amp;IF(D64="PBT11",'Base-case'!$O$23,"")&amp;IF(D64="PBT12",'Base-case'!$P$23,"")&amp;IF(D64="PBT13",'Base-case'!$Q$23,"")&amp;IF(D64="PBT14",'Base-case'!$R$23,"")&amp;IF(D64="PBT15",'Base-case'!$S$23,"")</f>
        <v/>
      </c>
      <c r="R64" s="117">
        <f t="shared" si="5"/>
        <v>0</v>
      </c>
      <c r="S64" s="178" t="str">
        <f>IF(D64="PBT1",'Base-case'!$E$25,"")&amp;IF(D64="PBT2",'Base-case'!$F$25,"")&amp;IF(D64="PBT3",'Base-case'!$G$25,"")&amp;IF(D64="PBT4",'Base-case'!$H$25,"")&amp;IF(D64="PBT5",'Base-case'!$I$25,"")&amp;IF(D64="PBT6",'Base-case'!$J$25,"")&amp;IF(D64="PBT7",'Base-case'!$K$25,"")&amp;IF(D64="PBT8",'Base-case'!$L$25,"")&amp;IF(D64="PBT9",'Base-case'!$M$25,"")&amp;IF(D64="PBT10",'Base-case'!$N$25,"")&amp;IF(D64="PBT11",'Base-case'!$O$25,"")&amp;IF(D64="PBT12",'Base-case'!$P$25,"")&amp;IF(D64="PBT13",'Base-case'!$Q$25,"")&amp;IF(D64="PBT14",'Base-case'!$R$25,"")&amp;IF(D64="PBT15",'Base-case'!$S$25,"")</f>
        <v/>
      </c>
      <c r="T64" s="118">
        <f t="shared" si="6"/>
        <v>0</v>
      </c>
      <c r="U64" s="177" t="str">
        <f>IF(D64="PBT1",'Base-case'!$E$36,"")&amp;IF(D64="PBT2",'Base-case'!$F$36,"")&amp;IF(D64="PBT3",'Base-case'!$G$36,"")&amp;IF(D64="PBT4",'Base-case'!$H$36,"")&amp;IF(D64="PBT5",'Base-case'!$I$36,"")&amp;IF(D64="PBT6",'Base-case'!$J$36,"")&amp;IF(D64="PBT7",'Base-case'!$K$36,"")&amp;IF(D64="PBT8",'Base-case'!$L$36,"")&amp;IF(D64="PBT9",'Base-case'!$M$36,"")&amp;IF(D64="PBT10",'Base-case'!$N$36,"")&amp;IF(D64="PBT11",'Base-case'!$O$36,"")&amp;IF(D64="PBT12",'Base-case'!$P$36,"")&amp;IF(D64="PBT13",'Base-case'!$Q$36,"")&amp;IF(D64="PBT14",'Base-case'!$R$36,"")&amp;IF(D64="PBT15",'Base-case'!$S$36,"")</f>
        <v/>
      </c>
      <c r="V64" s="117">
        <f t="shared" si="7"/>
        <v>0</v>
      </c>
      <c r="W64" s="178" t="str">
        <f>IF(D64="PBT1",'Base-case'!$E$38,"")&amp;IF(D64="PBT2",'Base-case'!$F$38,"")&amp;IF(D64="PBT3",'Base-case'!$G$38,"")&amp;IF(D64="PBT4",'Base-case'!$H$38,"")&amp;IF(D64="PBT5",'Base-case'!$I$38,"")&amp;IF(D64="PBT6",'Base-case'!$J$38,"")&amp;IF(D64="PBT7",'Base-case'!$K$38,"")&amp;IF(D64="PBT8",'Base-case'!$L$38,"")&amp;IF(D64="PBT9",'Base-case'!$M$38,"")&amp;IF(D64="PBT10",'Base-case'!$N$38,"")&amp;IF(D64="PBT11",'Base-case'!$O$38,"")&amp;IF(D64="PBT12",'Base-case'!$P$38,"")&amp;IF(D64="PBT13",'Base-case'!$Q$38,"")&amp;IF(D64="PBT14",'Base-case'!$R$38,"")&amp;IF(D64="PBT15",'Base-case'!$S$38,"")</f>
        <v/>
      </c>
      <c r="X64" s="117">
        <f t="shared" si="8"/>
        <v>0</v>
      </c>
      <c r="Y64" s="178" t="str">
        <f>IF(D64="PBT1",'Base-case'!$E$40,"")&amp;IF(D64="PBT2",'Base-case'!$F$40,"")&amp;IF(D64="PBT3",'Base-case'!$G$40,"")&amp;IF(D64="PBT4",'Base-case'!$H$40,"")&amp;IF(D64="PBT5",'Base-case'!$I$40,"")&amp;IF(D64="PBT6",'Base-case'!$J$40,"")&amp;IF(D64="PBT7",'Base-case'!$K$40,"")&amp;IF(D64="PBT8",'Base-case'!$L$40,"")&amp;IF(D64="PBT9",'Base-case'!$M$40,"")&amp;IF(D64="PBT10",'Base-case'!$N$40,"")&amp;IF(D64="PBT11",'Base-case'!$O$40,"")&amp;IF(D64="PBT12",'Base-case'!$P$40,"")&amp;IF(D64="PBT13",'Base-case'!$Q$40,"")&amp;IF(D64="PBT14",'Base-case'!$R$40,"")&amp;IF(D64="PBT15",'Base-case'!$S$40,"")</f>
        <v/>
      </c>
      <c r="Z64" s="118">
        <f t="shared" si="9"/>
        <v>0</v>
      </c>
      <c r="AA64" s="180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82"/>
      <c r="AM64" s="180"/>
      <c r="AN64" s="181"/>
      <c r="AO64" s="181"/>
      <c r="AP64" s="181"/>
      <c r="AQ64" s="181"/>
      <c r="AR64" s="181"/>
      <c r="AS64" s="181"/>
      <c r="AT64" s="181"/>
      <c r="AU64" s="182"/>
      <c r="AV64" s="180"/>
      <c r="AW64" s="181"/>
      <c r="AX64" s="181"/>
      <c r="AY64" s="181"/>
      <c r="AZ64" s="181"/>
      <c r="BA64" s="181"/>
      <c r="BB64" s="181"/>
      <c r="BC64" s="181"/>
      <c r="BD64" s="181"/>
      <c r="BE64" s="181"/>
      <c r="BF64" s="182"/>
    </row>
    <row r="65" spans="1:58" ht="15" thickBot="1">
      <c r="A65" s="165">
        <v>60</v>
      </c>
      <c r="B65" s="293" t="str">
        <f>'Rassembler Noms'!G61</f>
        <v/>
      </c>
      <c r="C65" s="293" t="str">
        <f>'Rassembler surface'!G61</f>
        <v/>
      </c>
      <c r="D65" s="306" t="str">
        <f>'Rassembler PBT'!G61</f>
        <v/>
      </c>
      <c r="E65" s="166"/>
      <c r="F65" s="167"/>
      <c r="G65" s="177" t="str">
        <f>IF(D65="PBT1",'Base-case'!$E$4,"")&amp;IF(D65="PBT2",'Base-case'!$F$4,"")&amp;IF(D65="PBT3",'Base-case'!$G$4,"")&amp;IF(D65="PBT4",'Base-case'!$H$4,"")&amp;IF(D65="PBT5",'Base-case'!$I$4,"")&amp;IF(D65="PBT6",'Base-case'!$J$4,"")&amp;IF(D65="PBT7",'Base-case'!$K$4,"")&amp;IF(D65="PBT8",'Base-case'!$L$4,"")&amp;IF(D65="PBT9",'Base-case'!$M$4,"")&amp;IF(D65="PBT10",'Base-case'!$N$4,"")&amp;IF(D65="PBT11",'Base-case'!$O$4,"")&amp;IF(D65="PBT12",'Base-case'!$P$4,"")&amp;IF(D65="PBT13",'Base-case'!$Q$4,"")&amp;IF(D65="PBT14",'Base-case'!$R$4,"")&amp;IF(D65="PBT15",'Base-case'!$S$4,"")</f>
        <v/>
      </c>
      <c r="H65" s="117">
        <f t="shared" si="0"/>
        <v>0</v>
      </c>
      <c r="I65" s="178" t="str">
        <f>IF(D65="PBT1",'Base-case'!$E$14,"")&amp;IF(D65="PBT2",'Base-case'!$F$14,"")&amp;IF(D65="PBT3",'Base-case'!$G$14,"")&amp;IF(D65="PBT4",'Base-case'!$H$14,"")&amp;IF(D65="PBT5",'Base-case'!$I$14,"")&amp;IF(D65="PBT6",'Base-case'!$J$14,"")&amp;IF(D65="PBT7",'Base-case'!$K$14,"")&amp;IF(D65="PBT8",'Base-case'!$L$14,"")&amp;IF(D65="PBT9",'Base-case'!$M$14,"")&amp;IF(D65="PBT10",'Base-case'!$N$14,"")&amp;IF(D65="PBT11",'Base-case'!$O$14,"")&amp;IF(D65="PBT12",'Base-case'!$P$14,"")&amp;IF(D65="PBT13",'Base-case'!$Q$14,"")&amp;IF(D65="PBT14",'Base-case'!$R$14,"")&amp;IF(D65="PBT15",'Base-case'!$S$14,"")</f>
        <v/>
      </c>
      <c r="J65" s="117">
        <f t="shared" si="1"/>
        <v>0</v>
      </c>
      <c r="K65" s="178" t="str">
        <f>IF(D65="PBT1",'Base-case'!$E$16,"")&amp;IF(D65="PBT2",'Base-case'!$F$16,"")&amp;IF(D65="PBT3",'Base-case'!$G$16,"")&amp;IF(D65="PBT4",'Base-case'!$H$16,"")&amp;IF(D65="PBT5",'Base-case'!$I$16,"")&amp;IF(D65="PBT6",'Base-case'!$J$16,"")&amp;IF(D65="PBT7",'Base-case'!$K$16,"")&amp;IF(D65="PBT8",'Base-case'!$L$16,"")&amp;IF(D65="PBT9",'Base-case'!$M$16,"")&amp;IF(D65="PBT10",'Base-case'!$N$16,"")&amp;IF(D65="PBT11",'Base-case'!$O$16,"")&amp;IF(D65="PBT12",'Base-case'!$P$16,"")&amp;IF(D65="PBT13",'Base-case'!$Q$16,"")&amp;IF(D65="PBT14",'Base-case'!$R$16,"")&amp;IF(D65="PBT15",'Base-case'!$S$16,"")</f>
        <v/>
      </c>
      <c r="L65" s="117">
        <f t="shared" si="2"/>
        <v>0</v>
      </c>
      <c r="M65" s="178" t="str">
        <f>IF(D65="PBT1",'Base-case'!$E$18,"")&amp;IF(D65="PBT2",'Base-case'!$F$18,"")&amp;IF(D65="PBT3",'Base-case'!$G$18,"")&amp;IF(D65="PBT4",'Base-case'!$H$18,"")&amp;IF(D65="PBT5",'Base-case'!$I$18,"")&amp;IF(D65="PBT6",'Base-case'!$J$18,"")&amp;IF(D65="PBT7",'Base-case'!$K$18,"")&amp;IF(D65="PBT8",'Base-case'!$L$18,"")&amp;IF(D65="PBT9",'Base-case'!$M$18,"")&amp;IF(D65="PBT10",'Base-case'!$N$18,"")&amp;IF(D65="PBT11",'Base-case'!$O$18,"")&amp;IF(D65="PBT12",'Base-case'!$P$18,"")&amp;IF(D65="PBT13",'Base-case'!$Q$18,"")&amp;IF(D65="PBT14",'Base-case'!$R$18,"")&amp;IF(D65="PBT15",'Base-case'!$S$18,"")</f>
        <v/>
      </c>
      <c r="N65" s="118">
        <f t="shared" si="3"/>
        <v>0</v>
      </c>
      <c r="O65" s="177" t="str">
        <f>IF(D65="PBT1",'Base-case'!$E$21,"")&amp;IF(D65="PBT2",'Base-case'!$F$21,"")&amp;IF(D65="PBT3",'Base-case'!$G$21,"")&amp;IF(D65="PBT4",'Base-case'!$H$21,"")&amp;IF(D65="PBT5",'Base-case'!$I$21,"")&amp;IF(D65="PBT6",'Base-case'!$J$21,"")&amp;IF(D65="PBT7",'Base-case'!$K$21,"")&amp;IF(D65="PBT8",'Base-case'!$L$21,"")&amp;IF(D65="PBT9",'Base-case'!$M$21,"")&amp;IF(D65="PBT10",'Base-case'!$N$21,"")&amp;IF(D65="PBT11",'Base-case'!$O$21,"")&amp;IF(D65="PBT12",'Base-case'!$P$21,"")&amp;IF(D65="PBT13",'Base-case'!$Q$21,"")&amp;IF(D65="PBT14",'Base-case'!$R$21,"")&amp;IF(D65="PBT15",'Base-case'!$S$21,"")</f>
        <v/>
      </c>
      <c r="P65" s="117">
        <f t="shared" si="4"/>
        <v>0</v>
      </c>
      <c r="Q65" s="178" t="str">
        <f>IF(D65="PBT1",'Base-case'!$E$23,"")&amp;IF(D65="PBT2",'Base-case'!$F$23,"")&amp;IF(D65="PBT3",'Base-case'!$G$23,"")&amp;IF(D65="PBT4",'Base-case'!$H$23,"")&amp;IF(D65="PBT5",'Base-case'!$I$23,"")&amp;IF(D65="PBT6",'Base-case'!$J$23,"")&amp;IF(D65="PBT7",'Base-case'!$K$23,"")&amp;IF(D65="PBT8",'Base-case'!$L$23,"")&amp;IF(D65="PBT9",'Base-case'!$M$23,"")&amp;IF(D65="PBT10",'Base-case'!$N$23,"")&amp;IF(D65="PBT11",'Base-case'!$O$23,"")&amp;IF(D65="PBT12",'Base-case'!$P$23,"")&amp;IF(D65="PBT13",'Base-case'!$Q$23,"")&amp;IF(D65="PBT14",'Base-case'!$R$23,"")&amp;IF(D65="PBT15",'Base-case'!$S$23,"")</f>
        <v/>
      </c>
      <c r="R65" s="117">
        <f t="shared" si="5"/>
        <v>0</v>
      </c>
      <c r="S65" s="178" t="str">
        <f>IF(D65="PBT1",'Base-case'!$E$25,"")&amp;IF(D65="PBT2",'Base-case'!$F$25,"")&amp;IF(D65="PBT3",'Base-case'!$G$25,"")&amp;IF(D65="PBT4",'Base-case'!$H$25,"")&amp;IF(D65="PBT5",'Base-case'!$I$25,"")&amp;IF(D65="PBT6",'Base-case'!$J$25,"")&amp;IF(D65="PBT7",'Base-case'!$K$25,"")&amp;IF(D65="PBT8",'Base-case'!$L$25,"")&amp;IF(D65="PBT9",'Base-case'!$M$25,"")&amp;IF(D65="PBT10",'Base-case'!$N$25,"")&amp;IF(D65="PBT11",'Base-case'!$O$25,"")&amp;IF(D65="PBT12",'Base-case'!$P$25,"")&amp;IF(D65="PBT13",'Base-case'!$Q$25,"")&amp;IF(D65="PBT14",'Base-case'!$R$25,"")&amp;IF(D65="PBT15",'Base-case'!$S$25,"")</f>
        <v/>
      </c>
      <c r="T65" s="118">
        <f t="shared" si="6"/>
        <v>0</v>
      </c>
      <c r="U65" s="177" t="str">
        <f>IF(D65="PBT1",'Base-case'!$E$36,"")&amp;IF(D65="PBT2",'Base-case'!$F$36,"")&amp;IF(D65="PBT3",'Base-case'!$G$36,"")&amp;IF(D65="PBT4",'Base-case'!$H$36,"")&amp;IF(D65="PBT5",'Base-case'!$I$36,"")&amp;IF(D65="PBT6",'Base-case'!$J$36,"")&amp;IF(D65="PBT7",'Base-case'!$K$36,"")&amp;IF(D65="PBT8",'Base-case'!$L$36,"")&amp;IF(D65="PBT9",'Base-case'!$M$36,"")&amp;IF(D65="PBT10",'Base-case'!$N$36,"")&amp;IF(D65="PBT11",'Base-case'!$O$36,"")&amp;IF(D65="PBT12",'Base-case'!$P$36,"")&amp;IF(D65="PBT13",'Base-case'!$Q$36,"")&amp;IF(D65="PBT14",'Base-case'!$R$36,"")&amp;IF(D65="PBT15",'Base-case'!$S$36,"")</f>
        <v/>
      </c>
      <c r="V65" s="117">
        <f t="shared" si="7"/>
        <v>0</v>
      </c>
      <c r="W65" s="178" t="str">
        <f>IF(D65="PBT1",'Base-case'!$E$38,"")&amp;IF(D65="PBT2",'Base-case'!$F$38,"")&amp;IF(D65="PBT3",'Base-case'!$G$38,"")&amp;IF(D65="PBT4",'Base-case'!$H$38,"")&amp;IF(D65="PBT5",'Base-case'!$I$38,"")&amp;IF(D65="PBT6",'Base-case'!$J$38,"")&amp;IF(D65="PBT7",'Base-case'!$K$38,"")&amp;IF(D65="PBT8",'Base-case'!$L$38,"")&amp;IF(D65="PBT9",'Base-case'!$M$38,"")&amp;IF(D65="PBT10",'Base-case'!$N$38,"")&amp;IF(D65="PBT11",'Base-case'!$O$38,"")&amp;IF(D65="PBT12",'Base-case'!$P$38,"")&amp;IF(D65="PBT13",'Base-case'!$Q$38,"")&amp;IF(D65="PBT14",'Base-case'!$R$38,"")&amp;IF(D65="PBT15",'Base-case'!$S$38,"")</f>
        <v/>
      </c>
      <c r="X65" s="117">
        <f t="shared" si="8"/>
        <v>0</v>
      </c>
      <c r="Y65" s="178" t="str">
        <f>IF(D65="PBT1",'Base-case'!$E$40,"")&amp;IF(D65="PBT2",'Base-case'!$F$40,"")&amp;IF(D65="PBT3",'Base-case'!$G$40,"")&amp;IF(D65="PBT4",'Base-case'!$H$40,"")&amp;IF(D65="PBT5",'Base-case'!$I$40,"")&amp;IF(D65="PBT6",'Base-case'!$J$40,"")&amp;IF(D65="PBT7",'Base-case'!$K$40,"")&amp;IF(D65="PBT8",'Base-case'!$L$40,"")&amp;IF(D65="PBT9",'Base-case'!$M$40,"")&amp;IF(D65="PBT10",'Base-case'!$N$40,"")&amp;IF(D65="PBT11",'Base-case'!$O$40,"")&amp;IF(D65="PBT12",'Base-case'!$P$40,"")&amp;IF(D65="PBT13",'Base-case'!$Q$40,"")&amp;IF(D65="PBT14",'Base-case'!$R$40,"")&amp;IF(D65="PBT15",'Base-case'!$S$40,"")</f>
        <v/>
      </c>
      <c r="Z65" s="118">
        <f t="shared" si="9"/>
        <v>0</v>
      </c>
      <c r="AA65" s="180"/>
      <c r="AB65" s="181"/>
      <c r="AC65" s="181"/>
      <c r="AD65" s="181"/>
      <c r="AE65" s="181"/>
      <c r="AF65" s="181"/>
      <c r="AG65" s="181"/>
      <c r="AH65" s="181"/>
      <c r="AI65" s="181"/>
      <c r="AJ65" s="181"/>
      <c r="AK65" s="181"/>
      <c r="AL65" s="182"/>
      <c r="AM65" s="180"/>
      <c r="AN65" s="181"/>
      <c r="AO65" s="181"/>
      <c r="AP65" s="181"/>
      <c r="AQ65" s="181"/>
      <c r="AR65" s="181"/>
      <c r="AS65" s="181"/>
      <c r="AT65" s="181"/>
      <c r="AU65" s="182"/>
      <c r="AV65" s="180"/>
      <c r="AW65" s="181"/>
      <c r="AX65" s="181"/>
      <c r="AY65" s="181"/>
      <c r="AZ65" s="181"/>
      <c r="BA65" s="181"/>
      <c r="BB65" s="181"/>
      <c r="BC65" s="181"/>
      <c r="BD65" s="181"/>
      <c r="BE65" s="181"/>
      <c r="BF65" s="182"/>
    </row>
    <row r="66" spans="1:58" ht="15" thickBot="1">
      <c r="A66" s="165">
        <v>61</v>
      </c>
      <c r="B66" s="293" t="str">
        <f>'Rassembler Noms'!G62</f>
        <v/>
      </c>
      <c r="C66" s="293" t="str">
        <f>'Rassembler surface'!G62</f>
        <v/>
      </c>
      <c r="D66" s="306" t="str">
        <f>'Rassembler PBT'!G62</f>
        <v/>
      </c>
      <c r="E66" s="166"/>
      <c r="F66" s="167"/>
      <c r="G66" s="177" t="str">
        <f>IF(D66="PBT1",'Base-case'!$E$4,"")&amp;IF(D66="PBT2",'Base-case'!$F$4,"")&amp;IF(D66="PBT3",'Base-case'!$G$4,"")&amp;IF(D66="PBT4",'Base-case'!$H$4,"")&amp;IF(D66="PBT5",'Base-case'!$I$4,"")&amp;IF(D66="PBT6",'Base-case'!$J$4,"")&amp;IF(D66="PBT7",'Base-case'!$K$4,"")&amp;IF(D66="PBT8",'Base-case'!$L$4,"")&amp;IF(D66="PBT9",'Base-case'!$M$4,"")&amp;IF(D66="PBT10",'Base-case'!$N$4,"")&amp;IF(D66="PBT11",'Base-case'!$O$4,"")&amp;IF(D66="PBT12",'Base-case'!$P$4,"")&amp;IF(D66="PBT13",'Base-case'!$Q$4,"")&amp;IF(D66="PBT14",'Base-case'!$R$4,"")&amp;IF(D66="PBT15",'Base-case'!$S$4,"")</f>
        <v/>
      </c>
      <c r="H66" s="117">
        <f t="shared" si="0"/>
        <v>0</v>
      </c>
      <c r="I66" s="178" t="str">
        <f>IF(D66="PBT1",'Base-case'!$E$14,"")&amp;IF(D66="PBT2",'Base-case'!$F$14,"")&amp;IF(D66="PBT3",'Base-case'!$G$14,"")&amp;IF(D66="PBT4",'Base-case'!$H$14,"")&amp;IF(D66="PBT5",'Base-case'!$I$14,"")&amp;IF(D66="PBT6",'Base-case'!$J$14,"")&amp;IF(D66="PBT7",'Base-case'!$K$14,"")&amp;IF(D66="PBT8",'Base-case'!$L$14,"")&amp;IF(D66="PBT9",'Base-case'!$M$14,"")&amp;IF(D66="PBT10",'Base-case'!$N$14,"")&amp;IF(D66="PBT11",'Base-case'!$O$14,"")&amp;IF(D66="PBT12",'Base-case'!$P$14,"")&amp;IF(D66="PBT13",'Base-case'!$Q$14,"")&amp;IF(D66="PBT14",'Base-case'!$R$14,"")&amp;IF(D66="PBT15",'Base-case'!$S$14,"")</f>
        <v/>
      </c>
      <c r="J66" s="117">
        <f t="shared" si="1"/>
        <v>0</v>
      </c>
      <c r="K66" s="178" t="str">
        <f>IF(D66="PBT1",'Base-case'!$E$16,"")&amp;IF(D66="PBT2",'Base-case'!$F$16,"")&amp;IF(D66="PBT3",'Base-case'!$G$16,"")&amp;IF(D66="PBT4",'Base-case'!$H$16,"")&amp;IF(D66="PBT5",'Base-case'!$I$16,"")&amp;IF(D66="PBT6",'Base-case'!$J$16,"")&amp;IF(D66="PBT7",'Base-case'!$K$16,"")&amp;IF(D66="PBT8",'Base-case'!$L$16,"")&amp;IF(D66="PBT9",'Base-case'!$M$16,"")&amp;IF(D66="PBT10",'Base-case'!$N$16,"")&amp;IF(D66="PBT11",'Base-case'!$O$16,"")&amp;IF(D66="PBT12",'Base-case'!$P$16,"")&amp;IF(D66="PBT13",'Base-case'!$Q$16,"")&amp;IF(D66="PBT14",'Base-case'!$R$16,"")&amp;IF(D66="PBT15",'Base-case'!$S$16,"")</f>
        <v/>
      </c>
      <c r="L66" s="117">
        <f t="shared" si="2"/>
        <v>0</v>
      </c>
      <c r="M66" s="178" t="str">
        <f>IF(D66="PBT1",'Base-case'!$E$18,"")&amp;IF(D66="PBT2",'Base-case'!$F$18,"")&amp;IF(D66="PBT3",'Base-case'!$G$18,"")&amp;IF(D66="PBT4",'Base-case'!$H$18,"")&amp;IF(D66="PBT5",'Base-case'!$I$18,"")&amp;IF(D66="PBT6",'Base-case'!$J$18,"")&amp;IF(D66="PBT7",'Base-case'!$K$18,"")&amp;IF(D66="PBT8",'Base-case'!$L$18,"")&amp;IF(D66="PBT9",'Base-case'!$M$18,"")&amp;IF(D66="PBT10",'Base-case'!$N$18,"")&amp;IF(D66="PBT11",'Base-case'!$O$18,"")&amp;IF(D66="PBT12",'Base-case'!$P$18,"")&amp;IF(D66="PBT13",'Base-case'!$Q$18,"")&amp;IF(D66="PBT14",'Base-case'!$R$18,"")&amp;IF(D66="PBT15",'Base-case'!$S$18,"")</f>
        <v/>
      </c>
      <c r="N66" s="118">
        <f t="shared" si="3"/>
        <v>0</v>
      </c>
      <c r="O66" s="177" t="str">
        <f>IF(D66="PBT1",'Base-case'!$E$21,"")&amp;IF(D66="PBT2",'Base-case'!$F$21,"")&amp;IF(D66="PBT3",'Base-case'!$G$21,"")&amp;IF(D66="PBT4",'Base-case'!$H$21,"")&amp;IF(D66="PBT5",'Base-case'!$I$21,"")&amp;IF(D66="PBT6",'Base-case'!$J$21,"")&amp;IF(D66="PBT7",'Base-case'!$K$21,"")&amp;IF(D66="PBT8",'Base-case'!$L$21,"")&amp;IF(D66="PBT9",'Base-case'!$M$21,"")&amp;IF(D66="PBT10",'Base-case'!$N$21,"")&amp;IF(D66="PBT11",'Base-case'!$O$21,"")&amp;IF(D66="PBT12",'Base-case'!$P$21,"")&amp;IF(D66="PBT13",'Base-case'!$Q$21,"")&amp;IF(D66="PBT14",'Base-case'!$R$21,"")&amp;IF(D66="PBT15",'Base-case'!$S$21,"")</f>
        <v/>
      </c>
      <c r="P66" s="117">
        <f t="shared" si="4"/>
        <v>0</v>
      </c>
      <c r="Q66" s="178" t="str">
        <f>IF(D66="PBT1",'Base-case'!$E$23,"")&amp;IF(D66="PBT2",'Base-case'!$F$23,"")&amp;IF(D66="PBT3",'Base-case'!$G$23,"")&amp;IF(D66="PBT4",'Base-case'!$H$23,"")&amp;IF(D66="PBT5",'Base-case'!$I$23,"")&amp;IF(D66="PBT6",'Base-case'!$J$23,"")&amp;IF(D66="PBT7",'Base-case'!$K$23,"")&amp;IF(D66="PBT8",'Base-case'!$L$23,"")&amp;IF(D66="PBT9",'Base-case'!$M$23,"")&amp;IF(D66="PBT10",'Base-case'!$N$23,"")&amp;IF(D66="PBT11",'Base-case'!$O$23,"")&amp;IF(D66="PBT12",'Base-case'!$P$23,"")&amp;IF(D66="PBT13",'Base-case'!$Q$23,"")&amp;IF(D66="PBT14",'Base-case'!$R$23,"")&amp;IF(D66="PBT15",'Base-case'!$S$23,"")</f>
        <v/>
      </c>
      <c r="R66" s="117">
        <f t="shared" si="5"/>
        <v>0</v>
      </c>
      <c r="S66" s="178" t="str">
        <f>IF(D66="PBT1",'Base-case'!$E$25,"")&amp;IF(D66="PBT2",'Base-case'!$F$25,"")&amp;IF(D66="PBT3",'Base-case'!$G$25,"")&amp;IF(D66="PBT4",'Base-case'!$H$25,"")&amp;IF(D66="PBT5",'Base-case'!$I$25,"")&amp;IF(D66="PBT6",'Base-case'!$J$25,"")&amp;IF(D66="PBT7",'Base-case'!$K$25,"")&amp;IF(D66="PBT8",'Base-case'!$L$25,"")&amp;IF(D66="PBT9",'Base-case'!$M$25,"")&amp;IF(D66="PBT10",'Base-case'!$N$25,"")&amp;IF(D66="PBT11",'Base-case'!$O$25,"")&amp;IF(D66="PBT12",'Base-case'!$P$25,"")&amp;IF(D66="PBT13",'Base-case'!$Q$25,"")&amp;IF(D66="PBT14",'Base-case'!$R$25,"")&amp;IF(D66="PBT15",'Base-case'!$S$25,"")</f>
        <v/>
      </c>
      <c r="T66" s="118">
        <f t="shared" si="6"/>
        <v>0</v>
      </c>
      <c r="U66" s="177" t="str">
        <f>IF(D66="PBT1",'Base-case'!$E$36,"")&amp;IF(D66="PBT2",'Base-case'!$F$36,"")&amp;IF(D66="PBT3",'Base-case'!$G$36,"")&amp;IF(D66="PBT4",'Base-case'!$H$36,"")&amp;IF(D66="PBT5",'Base-case'!$I$36,"")&amp;IF(D66="PBT6",'Base-case'!$J$36,"")&amp;IF(D66="PBT7",'Base-case'!$K$36,"")&amp;IF(D66="PBT8",'Base-case'!$L$36,"")&amp;IF(D66="PBT9",'Base-case'!$M$36,"")&amp;IF(D66="PBT10",'Base-case'!$N$36,"")&amp;IF(D66="PBT11",'Base-case'!$O$36,"")&amp;IF(D66="PBT12",'Base-case'!$P$36,"")&amp;IF(D66="PBT13",'Base-case'!$Q$36,"")&amp;IF(D66="PBT14",'Base-case'!$R$36,"")&amp;IF(D66="PBT15",'Base-case'!$S$36,"")</f>
        <v/>
      </c>
      <c r="V66" s="117">
        <f t="shared" si="7"/>
        <v>0</v>
      </c>
      <c r="W66" s="178" t="str">
        <f>IF(D66="PBT1",'Base-case'!$E$38,"")&amp;IF(D66="PBT2",'Base-case'!$F$38,"")&amp;IF(D66="PBT3",'Base-case'!$G$38,"")&amp;IF(D66="PBT4",'Base-case'!$H$38,"")&amp;IF(D66="PBT5",'Base-case'!$I$38,"")&amp;IF(D66="PBT6",'Base-case'!$J$38,"")&amp;IF(D66="PBT7",'Base-case'!$K$38,"")&amp;IF(D66="PBT8",'Base-case'!$L$38,"")&amp;IF(D66="PBT9",'Base-case'!$M$38,"")&amp;IF(D66="PBT10",'Base-case'!$N$38,"")&amp;IF(D66="PBT11",'Base-case'!$O$38,"")&amp;IF(D66="PBT12",'Base-case'!$P$38,"")&amp;IF(D66="PBT13",'Base-case'!$Q$38,"")&amp;IF(D66="PBT14",'Base-case'!$R$38,"")&amp;IF(D66="PBT15",'Base-case'!$S$38,"")</f>
        <v/>
      </c>
      <c r="X66" s="117">
        <f t="shared" si="8"/>
        <v>0</v>
      </c>
      <c r="Y66" s="178" t="str">
        <f>IF(D66="PBT1",'Base-case'!$E$40,"")&amp;IF(D66="PBT2",'Base-case'!$F$40,"")&amp;IF(D66="PBT3",'Base-case'!$G$40,"")&amp;IF(D66="PBT4",'Base-case'!$H$40,"")&amp;IF(D66="PBT5",'Base-case'!$I$40,"")&amp;IF(D66="PBT6",'Base-case'!$J$40,"")&amp;IF(D66="PBT7",'Base-case'!$K$40,"")&amp;IF(D66="PBT8",'Base-case'!$L$40,"")&amp;IF(D66="PBT9",'Base-case'!$M$40,"")&amp;IF(D66="PBT10",'Base-case'!$N$40,"")&amp;IF(D66="PBT11",'Base-case'!$O$40,"")&amp;IF(D66="PBT12",'Base-case'!$P$40,"")&amp;IF(D66="PBT13",'Base-case'!$Q$40,"")&amp;IF(D66="PBT14",'Base-case'!$R$40,"")&amp;IF(D66="PBT15",'Base-case'!$S$40,"")</f>
        <v/>
      </c>
      <c r="Z66" s="118">
        <f t="shared" si="9"/>
        <v>0</v>
      </c>
      <c r="AA66" s="180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82"/>
      <c r="AM66" s="180"/>
      <c r="AN66" s="181"/>
      <c r="AO66" s="181"/>
      <c r="AP66" s="181"/>
      <c r="AQ66" s="181"/>
      <c r="AR66" s="181"/>
      <c r="AS66" s="181"/>
      <c r="AT66" s="181"/>
      <c r="AU66" s="182"/>
      <c r="AV66" s="180"/>
      <c r="AW66" s="181"/>
      <c r="AX66" s="181"/>
      <c r="AY66" s="181"/>
      <c r="AZ66" s="181"/>
      <c r="BA66" s="181"/>
      <c r="BB66" s="181"/>
      <c r="BC66" s="181"/>
      <c r="BD66" s="181"/>
      <c r="BE66" s="181"/>
      <c r="BF66" s="182"/>
    </row>
    <row r="67" spans="1:58" ht="15" thickBot="1">
      <c r="A67" s="165">
        <v>62</v>
      </c>
      <c r="B67" s="293" t="str">
        <f>'Rassembler Noms'!G63</f>
        <v/>
      </c>
      <c r="C67" s="293" t="str">
        <f>'Rassembler surface'!G63</f>
        <v/>
      </c>
      <c r="D67" s="306" t="str">
        <f>'Rassembler PBT'!G63</f>
        <v/>
      </c>
      <c r="E67" s="166"/>
      <c r="F67" s="167"/>
      <c r="G67" s="177" t="str">
        <f>IF(D67="PBT1",'Base-case'!$E$4,"")&amp;IF(D67="PBT2",'Base-case'!$F$4,"")&amp;IF(D67="PBT3",'Base-case'!$G$4,"")&amp;IF(D67="PBT4",'Base-case'!$H$4,"")&amp;IF(D67="PBT5",'Base-case'!$I$4,"")&amp;IF(D67="PBT6",'Base-case'!$J$4,"")&amp;IF(D67="PBT7",'Base-case'!$K$4,"")&amp;IF(D67="PBT8",'Base-case'!$L$4,"")&amp;IF(D67="PBT9",'Base-case'!$M$4,"")&amp;IF(D67="PBT10",'Base-case'!$N$4,"")&amp;IF(D67="PBT11",'Base-case'!$O$4,"")&amp;IF(D67="PBT12",'Base-case'!$P$4,"")&amp;IF(D67="PBT13",'Base-case'!$Q$4,"")&amp;IF(D67="PBT14",'Base-case'!$R$4,"")&amp;IF(D67="PBT15",'Base-case'!$S$4,"")</f>
        <v/>
      </c>
      <c r="H67" s="117">
        <f t="shared" si="0"/>
        <v>0</v>
      </c>
      <c r="I67" s="178" t="str">
        <f>IF(D67="PBT1",'Base-case'!$E$14,"")&amp;IF(D67="PBT2",'Base-case'!$F$14,"")&amp;IF(D67="PBT3",'Base-case'!$G$14,"")&amp;IF(D67="PBT4",'Base-case'!$H$14,"")&amp;IF(D67="PBT5",'Base-case'!$I$14,"")&amp;IF(D67="PBT6",'Base-case'!$J$14,"")&amp;IF(D67="PBT7",'Base-case'!$K$14,"")&amp;IF(D67="PBT8",'Base-case'!$L$14,"")&amp;IF(D67="PBT9",'Base-case'!$M$14,"")&amp;IF(D67="PBT10",'Base-case'!$N$14,"")&amp;IF(D67="PBT11",'Base-case'!$O$14,"")&amp;IF(D67="PBT12",'Base-case'!$P$14,"")&amp;IF(D67="PBT13",'Base-case'!$Q$14,"")&amp;IF(D67="PBT14",'Base-case'!$R$14,"")&amp;IF(D67="PBT15",'Base-case'!$S$14,"")</f>
        <v/>
      </c>
      <c r="J67" s="117">
        <f t="shared" si="1"/>
        <v>0</v>
      </c>
      <c r="K67" s="178" t="str">
        <f>IF(D67="PBT1",'Base-case'!$E$16,"")&amp;IF(D67="PBT2",'Base-case'!$F$16,"")&amp;IF(D67="PBT3",'Base-case'!$G$16,"")&amp;IF(D67="PBT4",'Base-case'!$H$16,"")&amp;IF(D67="PBT5",'Base-case'!$I$16,"")&amp;IF(D67="PBT6",'Base-case'!$J$16,"")&amp;IF(D67="PBT7",'Base-case'!$K$16,"")&amp;IF(D67="PBT8",'Base-case'!$L$16,"")&amp;IF(D67="PBT9",'Base-case'!$M$16,"")&amp;IF(D67="PBT10",'Base-case'!$N$16,"")&amp;IF(D67="PBT11",'Base-case'!$O$16,"")&amp;IF(D67="PBT12",'Base-case'!$P$16,"")&amp;IF(D67="PBT13",'Base-case'!$Q$16,"")&amp;IF(D67="PBT14",'Base-case'!$R$16,"")&amp;IF(D67="PBT15",'Base-case'!$S$16,"")</f>
        <v/>
      </c>
      <c r="L67" s="117">
        <f t="shared" si="2"/>
        <v>0</v>
      </c>
      <c r="M67" s="178" t="str">
        <f>IF(D67="PBT1",'Base-case'!$E$18,"")&amp;IF(D67="PBT2",'Base-case'!$F$18,"")&amp;IF(D67="PBT3",'Base-case'!$G$18,"")&amp;IF(D67="PBT4",'Base-case'!$H$18,"")&amp;IF(D67="PBT5",'Base-case'!$I$18,"")&amp;IF(D67="PBT6",'Base-case'!$J$18,"")&amp;IF(D67="PBT7",'Base-case'!$K$18,"")&amp;IF(D67="PBT8",'Base-case'!$L$18,"")&amp;IF(D67="PBT9",'Base-case'!$M$18,"")&amp;IF(D67="PBT10",'Base-case'!$N$18,"")&amp;IF(D67="PBT11",'Base-case'!$O$18,"")&amp;IF(D67="PBT12",'Base-case'!$P$18,"")&amp;IF(D67="PBT13",'Base-case'!$Q$18,"")&amp;IF(D67="PBT14",'Base-case'!$R$18,"")&amp;IF(D67="PBT15",'Base-case'!$S$18,"")</f>
        <v/>
      </c>
      <c r="N67" s="118">
        <f t="shared" si="3"/>
        <v>0</v>
      </c>
      <c r="O67" s="177" t="str">
        <f>IF(D67="PBT1",'Base-case'!$E$21,"")&amp;IF(D67="PBT2",'Base-case'!$F$21,"")&amp;IF(D67="PBT3",'Base-case'!$G$21,"")&amp;IF(D67="PBT4",'Base-case'!$H$21,"")&amp;IF(D67="PBT5",'Base-case'!$I$21,"")&amp;IF(D67="PBT6",'Base-case'!$J$21,"")&amp;IF(D67="PBT7",'Base-case'!$K$21,"")&amp;IF(D67="PBT8",'Base-case'!$L$21,"")&amp;IF(D67="PBT9",'Base-case'!$M$21,"")&amp;IF(D67="PBT10",'Base-case'!$N$21,"")&amp;IF(D67="PBT11",'Base-case'!$O$21,"")&amp;IF(D67="PBT12",'Base-case'!$P$21,"")&amp;IF(D67="PBT13",'Base-case'!$Q$21,"")&amp;IF(D67="PBT14",'Base-case'!$R$21,"")&amp;IF(D67="PBT15",'Base-case'!$S$21,"")</f>
        <v/>
      </c>
      <c r="P67" s="117">
        <f t="shared" si="4"/>
        <v>0</v>
      </c>
      <c r="Q67" s="178" t="str">
        <f>IF(D67="PBT1",'Base-case'!$E$23,"")&amp;IF(D67="PBT2",'Base-case'!$F$23,"")&amp;IF(D67="PBT3",'Base-case'!$G$23,"")&amp;IF(D67="PBT4",'Base-case'!$H$23,"")&amp;IF(D67="PBT5",'Base-case'!$I$23,"")&amp;IF(D67="PBT6",'Base-case'!$J$23,"")&amp;IF(D67="PBT7",'Base-case'!$K$23,"")&amp;IF(D67="PBT8",'Base-case'!$L$23,"")&amp;IF(D67="PBT9",'Base-case'!$M$23,"")&amp;IF(D67="PBT10",'Base-case'!$N$23,"")&amp;IF(D67="PBT11",'Base-case'!$O$23,"")&amp;IF(D67="PBT12",'Base-case'!$P$23,"")&amp;IF(D67="PBT13",'Base-case'!$Q$23,"")&amp;IF(D67="PBT14",'Base-case'!$R$23,"")&amp;IF(D67="PBT15",'Base-case'!$S$23,"")</f>
        <v/>
      </c>
      <c r="R67" s="117">
        <f t="shared" si="5"/>
        <v>0</v>
      </c>
      <c r="S67" s="178" t="str">
        <f>IF(D67="PBT1",'Base-case'!$E$25,"")&amp;IF(D67="PBT2",'Base-case'!$F$25,"")&amp;IF(D67="PBT3",'Base-case'!$G$25,"")&amp;IF(D67="PBT4",'Base-case'!$H$25,"")&amp;IF(D67="PBT5",'Base-case'!$I$25,"")&amp;IF(D67="PBT6",'Base-case'!$J$25,"")&amp;IF(D67="PBT7",'Base-case'!$K$25,"")&amp;IF(D67="PBT8",'Base-case'!$L$25,"")&amp;IF(D67="PBT9",'Base-case'!$M$25,"")&amp;IF(D67="PBT10",'Base-case'!$N$25,"")&amp;IF(D67="PBT11",'Base-case'!$O$25,"")&amp;IF(D67="PBT12",'Base-case'!$P$25,"")&amp;IF(D67="PBT13",'Base-case'!$Q$25,"")&amp;IF(D67="PBT14",'Base-case'!$R$25,"")&amp;IF(D67="PBT15",'Base-case'!$S$25,"")</f>
        <v/>
      </c>
      <c r="T67" s="118">
        <f t="shared" si="6"/>
        <v>0</v>
      </c>
      <c r="U67" s="177" t="str">
        <f>IF(D67="PBT1",'Base-case'!$E$36,"")&amp;IF(D67="PBT2",'Base-case'!$F$36,"")&amp;IF(D67="PBT3",'Base-case'!$G$36,"")&amp;IF(D67="PBT4",'Base-case'!$H$36,"")&amp;IF(D67="PBT5",'Base-case'!$I$36,"")&amp;IF(D67="PBT6",'Base-case'!$J$36,"")&amp;IF(D67="PBT7",'Base-case'!$K$36,"")&amp;IF(D67="PBT8",'Base-case'!$L$36,"")&amp;IF(D67="PBT9",'Base-case'!$M$36,"")&amp;IF(D67="PBT10",'Base-case'!$N$36,"")&amp;IF(D67="PBT11",'Base-case'!$O$36,"")&amp;IF(D67="PBT12",'Base-case'!$P$36,"")&amp;IF(D67="PBT13",'Base-case'!$Q$36,"")&amp;IF(D67="PBT14",'Base-case'!$R$36,"")&amp;IF(D67="PBT15",'Base-case'!$S$36,"")</f>
        <v/>
      </c>
      <c r="V67" s="117">
        <f t="shared" si="7"/>
        <v>0</v>
      </c>
      <c r="W67" s="178" t="str">
        <f>IF(D67="PBT1",'Base-case'!$E$38,"")&amp;IF(D67="PBT2",'Base-case'!$F$38,"")&amp;IF(D67="PBT3",'Base-case'!$G$38,"")&amp;IF(D67="PBT4",'Base-case'!$H$38,"")&amp;IF(D67="PBT5",'Base-case'!$I$38,"")&amp;IF(D67="PBT6",'Base-case'!$J$38,"")&amp;IF(D67="PBT7",'Base-case'!$K$38,"")&amp;IF(D67="PBT8",'Base-case'!$L$38,"")&amp;IF(D67="PBT9",'Base-case'!$M$38,"")&amp;IF(D67="PBT10",'Base-case'!$N$38,"")&amp;IF(D67="PBT11",'Base-case'!$O$38,"")&amp;IF(D67="PBT12",'Base-case'!$P$38,"")&amp;IF(D67="PBT13",'Base-case'!$Q$38,"")&amp;IF(D67="PBT14",'Base-case'!$R$38,"")&amp;IF(D67="PBT15",'Base-case'!$S$38,"")</f>
        <v/>
      </c>
      <c r="X67" s="117">
        <f t="shared" si="8"/>
        <v>0</v>
      </c>
      <c r="Y67" s="178" t="str">
        <f>IF(D67="PBT1",'Base-case'!$E$40,"")&amp;IF(D67="PBT2",'Base-case'!$F$40,"")&amp;IF(D67="PBT3",'Base-case'!$G$40,"")&amp;IF(D67="PBT4",'Base-case'!$H$40,"")&amp;IF(D67="PBT5",'Base-case'!$I$40,"")&amp;IF(D67="PBT6",'Base-case'!$J$40,"")&amp;IF(D67="PBT7",'Base-case'!$K$40,"")&amp;IF(D67="PBT8",'Base-case'!$L$40,"")&amp;IF(D67="PBT9",'Base-case'!$M$40,"")&amp;IF(D67="PBT10",'Base-case'!$N$40,"")&amp;IF(D67="PBT11",'Base-case'!$O$40,"")&amp;IF(D67="PBT12",'Base-case'!$P$40,"")&amp;IF(D67="PBT13",'Base-case'!$Q$40,"")&amp;IF(D67="PBT14",'Base-case'!$R$40,"")&amp;IF(D67="PBT15",'Base-case'!$S$40,"")</f>
        <v/>
      </c>
      <c r="Z67" s="118">
        <f t="shared" si="9"/>
        <v>0</v>
      </c>
      <c r="AA67" s="180"/>
      <c r="AB67" s="181"/>
      <c r="AC67" s="181"/>
      <c r="AD67" s="181"/>
      <c r="AE67" s="181"/>
      <c r="AF67" s="181"/>
      <c r="AG67" s="181"/>
      <c r="AH67" s="181"/>
      <c r="AI67" s="181"/>
      <c r="AJ67" s="181"/>
      <c r="AK67" s="181"/>
      <c r="AL67" s="182"/>
      <c r="AM67" s="180"/>
      <c r="AN67" s="181"/>
      <c r="AO67" s="181"/>
      <c r="AP67" s="181"/>
      <c r="AQ67" s="181"/>
      <c r="AR67" s="181"/>
      <c r="AS67" s="181"/>
      <c r="AT67" s="181"/>
      <c r="AU67" s="182"/>
      <c r="AV67" s="180"/>
      <c r="AW67" s="181"/>
      <c r="AX67" s="181"/>
      <c r="AY67" s="181"/>
      <c r="AZ67" s="181"/>
      <c r="BA67" s="181"/>
      <c r="BB67" s="181"/>
      <c r="BC67" s="181"/>
      <c r="BD67" s="181"/>
      <c r="BE67" s="181"/>
      <c r="BF67" s="182"/>
    </row>
    <row r="68" spans="1:58" ht="15" thickBot="1">
      <c r="A68" s="165">
        <v>63</v>
      </c>
      <c r="B68" s="293" t="str">
        <f>'Rassembler Noms'!G64</f>
        <v/>
      </c>
      <c r="C68" s="293" t="str">
        <f>'Rassembler surface'!G64</f>
        <v/>
      </c>
      <c r="D68" s="306" t="str">
        <f>'Rassembler PBT'!G64</f>
        <v/>
      </c>
      <c r="E68" s="166"/>
      <c r="F68" s="167"/>
      <c r="G68" s="177" t="str">
        <f>IF(D68="PBT1",'Base-case'!$E$4,"")&amp;IF(D68="PBT2",'Base-case'!$F$4,"")&amp;IF(D68="PBT3",'Base-case'!$G$4,"")&amp;IF(D68="PBT4",'Base-case'!$H$4,"")&amp;IF(D68="PBT5",'Base-case'!$I$4,"")&amp;IF(D68="PBT6",'Base-case'!$J$4,"")&amp;IF(D68="PBT7",'Base-case'!$K$4,"")&amp;IF(D68="PBT8",'Base-case'!$L$4,"")&amp;IF(D68="PBT9",'Base-case'!$M$4,"")&amp;IF(D68="PBT10",'Base-case'!$N$4,"")&amp;IF(D68="PBT11",'Base-case'!$O$4,"")&amp;IF(D68="PBT12",'Base-case'!$P$4,"")&amp;IF(D68="PBT13",'Base-case'!$Q$4,"")&amp;IF(D68="PBT14",'Base-case'!$R$4,"")&amp;IF(D68="PBT15",'Base-case'!$S$4,"")</f>
        <v/>
      </c>
      <c r="H68" s="117">
        <f t="shared" si="0"/>
        <v>0</v>
      </c>
      <c r="I68" s="178" t="str">
        <f>IF(D68="PBT1",'Base-case'!$E$14,"")&amp;IF(D68="PBT2",'Base-case'!$F$14,"")&amp;IF(D68="PBT3",'Base-case'!$G$14,"")&amp;IF(D68="PBT4",'Base-case'!$H$14,"")&amp;IF(D68="PBT5",'Base-case'!$I$14,"")&amp;IF(D68="PBT6",'Base-case'!$J$14,"")&amp;IF(D68="PBT7",'Base-case'!$K$14,"")&amp;IF(D68="PBT8",'Base-case'!$L$14,"")&amp;IF(D68="PBT9",'Base-case'!$M$14,"")&amp;IF(D68="PBT10",'Base-case'!$N$14,"")&amp;IF(D68="PBT11",'Base-case'!$O$14,"")&amp;IF(D68="PBT12",'Base-case'!$P$14,"")&amp;IF(D68="PBT13",'Base-case'!$Q$14,"")&amp;IF(D68="PBT14",'Base-case'!$R$14,"")&amp;IF(D68="PBT15",'Base-case'!$S$14,"")</f>
        <v/>
      </c>
      <c r="J68" s="117">
        <f t="shared" si="1"/>
        <v>0</v>
      </c>
      <c r="K68" s="178" t="str">
        <f>IF(D68="PBT1",'Base-case'!$E$16,"")&amp;IF(D68="PBT2",'Base-case'!$F$16,"")&amp;IF(D68="PBT3",'Base-case'!$G$16,"")&amp;IF(D68="PBT4",'Base-case'!$H$16,"")&amp;IF(D68="PBT5",'Base-case'!$I$16,"")&amp;IF(D68="PBT6",'Base-case'!$J$16,"")&amp;IF(D68="PBT7",'Base-case'!$K$16,"")&amp;IF(D68="PBT8",'Base-case'!$L$16,"")&amp;IF(D68="PBT9",'Base-case'!$M$16,"")&amp;IF(D68="PBT10",'Base-case'!$N$16,"")&amp;IF(D68="PBT11",'Base-case'!$O$16,"")&amp;IF(D68="PBT12",'Base-case'!$P$16,"")&amp;IF(D68="PBT13",'Base-case'!$Q$16,"")&amp;IF(D68="PBT14",'Base-case'!$R$16,"")&amp;IF(D68="PBT15",'Base-case'!$S$16,"")</f>
        <v/>
      </c>
      <c r="L68" s="117">
        <f t="shared" si="2"/>
        <v>0</v>
      </c>
      <c r="M68" s="178" t="str">
        <f>IF(D68="PBT1",'Base-case'!$E$18,"")&amp;IF(D68="PBT2",'Base-case'!$F$18,"")&amp;IF(D68="PBT3",'Base-case'!$G$18,"")&amp;IF(D68="PBT4",'Base-case'!$H$18,"")&amp;IF(D68="PBT5",'Base-case'!$I$18,"")&amp;IF(D68="PBT6",'Base-case'!$J$18,"")&amp;IF(D68="PBT7",'Base-case'!$K$18,"")&amp;IF(D68="PBT8",'Base-case'!$L$18,"")&amp;IF(D68="PBT9",'Base-case'!$M$18,"")&amp;IF(D68="PBT10",'Base-case'!$N$18,"")&amp;IF(D68="PBT11",'Base-case'!$O$18,"")&amp;IF(D68="PBT12",'Base-case'!$P$18,"")&amp;IF(D68="PBT13",'Base-case'!$Q$18,"")&amp;IF(D68="PBT14",'Base-case'!$R$18,"")&amp;IF(D68="PBT15",'Base-case'!$S$18,"")</f>
        <v/>
      </c>
      <c r="N68" s="118">
        <f t="shared" si="3"/>
        <v>0</v>
      </c>
      <c r="O68" s="177" t="str">
        <f>IF(D68="PBT1",'Base-case'!$E$21,"")&amp;IF(D68="PBT2",'Base-case'!$F$21,"")&amp;IF(D68="PBT3",'Base-case'!$G$21,"")&amp;IF(D68="PBT4",'Base-case'!$H$21,"")&amp;IF(D68="PBT5",'Base-case'!$I$21,"")&amp;IF(D68="PBT6",'Base-case'!$J$21,"")&amp;IF(D68="PBT7",'Base-case'!$K$21,"")&amp;IF(D68="PBT8",'Base-case'!$L$21,"")&amp;IF(D68="PBT9",'Base-case'!$M$21,"")&amp;IF(D68="PBT10",'Base-case'!$N$21,"")&amp;IF(D68="PBT11",'Base-case'!$O$21,"")&amp;IF(D68="PBT12",'Base-case'!$P$21,"")&amp;IF(D68="PBT13",'Base-case'!$Q$21,"")&amp;IF(D68="PBT14",'Base-case'!$R$21,"")&amp;IF(D68="PBT15",'Base-case'!$S$21,"")</f>
        <v/>
      </c>
      <c r="P68" s="117">
        <f t="shared" si="4"/>
        <v>0</v>
      </c>
      <c r="Q68" s="178" t="str">
        <f>IF(D68="PBT1",'Base-case'!$E$23,"")&amp;IF(D68="PBT2",'Base-case'!$F$23,"")&amp;IF(D68="PBT3",'Base-case'!$G$23,"")&amp;IF(D68="PBT4",'Base-case'!$H$23,"")&amp;IF(D68="PBT5",'Base-case'!$I$23,"")&amp;IF(D68="PBT6",'Base-case'!$J$23,"")&amp;IF(D68="PBT7",'Base-case'!$K$23,"")&amp;IF(D68="PBT8",'Base-case'!$L$23,"")&amp;IF(D68="PBT9",'Base-case'!$M$23,"")&amp;IF(D68="PBT10",'Base-case'!$N$23,"")&amp;IF(D68="PBT11",'Base-case'!$O$23,"")&amp;IF(D68="PBT12",'Base-case'!$P$23,"")&amp;IF(D68="PBT13",'Base-case'!$Q$23,"")&amp;IF(D68="PBT14",'Base-case'!$R$23,"")&amp;IF(D68="PBT15",'Base-case'!$S$23,"")</f>
        <v/>
      </c>
      <c r="R68" s="117">
        <f t="shared" si="5"/>
        <v>0</v>
      </c>
      <c r="S68" s="178" t="str">
        <f>IF(D68="PBT1",'Base-case'!$E$25,"")&amp;IF(D68="PBT2",'Base-case'!$F$25,"")&amp;IF(D68="PBT3",'Base-case'!$G$25,"")&amp;IF(D68="PBT4",'Base-case'!$H$25,"")&amp;IF(D68="PBT5",'Base-case'!$I$25,"")&amp;IF(D68="PBT6",'Base-case'!$J$25,"")&amp;IF(D68="PBT7",'Base-case'!$K$25,"")&amp;IF(D68="PBT8",'Base-case'!$L$25,"")&amp;IF(D68="PBT9",'Base-case'!$M$25,"")&amp;IF(D68="PBT10",'Base-case'!$N$25,"")&amp;IF(D68="PBT11",'Base-case'!$O$25,"")&amp;IF(D68="PBT12",'Base-case'!$P$25,"")&amp;IF(D68="PBT13",'Base-case'!$Q$25,"")&amp;IF(D68="PBT14",'Base-case'!$R$25,"")&amp;IF(D68="PBT15",'Base-case'!$S$25,"")</f>
        <v/>
      </c>
      <c r="T68" s="118">
        <f t="shared" si="6"/>
        <v>0</v>
      </c>
      <c r="U68" s="177" t="str">
        <f>IF(D68="PBT1",'Base-case'!$E$36,"")&amp;IF(D68="PBT2",'Base-case'!$F$36,"")&amp;IF(D68="PBT3",'Base-case'!$G$36,"")&amp;IF(D68="PBT4",'Base-case'!$H$36,"")&amp;IF(D68="PBT5",'Base-case'!$I$36,"")&amp;IF(D68="PBT6",'Base-case'!$J$36,"")&amp;IF(D68="PBT7",'Base-case'!$K$36,"")&amp;IF(D68="PBT8",'Base-case'!$L$36,"")&amp;IF(D68="PBT9",'Base-case'!$M$36,"")&amp;IF(D68="PBT10",'Base-case'!$N$36,"")&amp;IF(D68="PBT11",'Base-case'!$O$36,"")&amp;IF(D68="PBT12",'Base-case'!$P$36,"")&amp;IF(D68="PBT13",'Base-case'!$Q$36,"")&amp;IF(D68="PBT14",'Base-case'!$R$36,"")&amp;IF(D68="PBT15",'Base-case'!$S$36,"")</f>
        <v/>
      </c>
      <c r="V68" s="117">
        <f t="shared" si="7"/>
        <v>0</v>
      </c>
      <c r="W68" s="178" t="str">
        <f>IF(D68="PBT1",'Base-case'!$E$38,"")&amp;IF(D68="PBT2",'Base-case'!$F$38,"")&amp;IF(D68="PBT3",'Base-case'!$G$38,"")&amp;IF(D68="PBT4",'Base-case'!$H$38,"")&amp;IF(D68="PBT5",'Base-case'!$I$38,"")&amp;IF(D68="PBT6",'Base-case'!$J$38,"")&amp;IF(D68="PBT7",'Base-case'!$K$38,"")&amp;IF(D68="PBT8",'Base-case'!$L$38,"")&amp;IF(D68="PBT9",'Base-case'!$M$38,"")&amp;IF(D68="PBT10",'Base-case'!$N$38,"")&amp;IF(D68="PBT11",'Base-case'!$O$38,"")&amp;IF(D68="PBT12",'Base-case'!$P$38,"")&amp;IF(D68="PBT13",'Base-case'!$Q$38,"")&amp;IF(D68="PBT14",'Base-case'!$R$38,"")&amp;IF(D68="PBT15",'Base-case'!$S$38,"")</f>
        <v/>
      </c>
      <c r="X68" s="117">
        <f t="shared" si="8"/>
        <v>0</v>
      </c>
      <c r="Y68" s="178" t="str">
        <f>IF(D68="PBT1",'Base-case'!$E$40,"")&amp;IF(D68="PBT2",'Base-case'!$F$40,"")&amp;IF(D68="PBT3",'Base-case'!$G$40,"")&amp;IF(D68="PBT4",'Base-case'!$H$40,"")&amp;IF(D68="PBT5",'Base-case'!$I$40,"")&amp;IF(D68="PBT6",'Base-case'!$J$40,"")&amp;IF(D68="PBT7",'Base-case'!$K$40,"")&amp;IF(D68="PBT8",'Base-case'!$L$40,"")&amp;IF(D68="PBT9",'Base-case'!$M$40,"")&amp;IF(D68="PBT10",'Base-case'!$N$40,"")&amp;IF(D68="PBT11",'Base-case'!$O$40,"")&amp;IF(D68="PBT12",'Base-case'!$P$40,"")&amp;IF(D68="PBT13",'Base-case'!$Q$40,"")&amp;IF(D68="PBT14",'Base-case'!$R$40,"")&amp;IF(D68="PBT15",'Base-case'!$S$40,"")</f>
        <v/>
      </c>
      <c r="Z68" s="118">
        <f t="shared" si="9"/>
        <v>0</v>
      </c>
      <c r="AA68" s="180"/>
      <c r="AB68" s="181"/>
      <c r="AC68" s="181"/>
      <c r="AD68" s="181"/>
      <c r="AE68" s="181"/>
      <c r="AF68" s="181"/>
      <c r="AG68" s="181"/>
      <c r="AH68" s="181"/>
      <c r="AI68" s="181"/>
      <c r="AJ68" s="181"/>
      <c r="AK68" s="181"/>
      <c r="AL68" s="182"/>
      <c r="AM68" s="180"/>
      <c r="AN68" s="181"/>
      <c r="AO68" s="181"/>
      <c r="AP68" s="181"/>
      <c r="AQ68" s="181"/>
      <c r="AR68" s="181"/>
      <c r="AS68" s="181"/>
      <c r="AT68" s="181"/>
      <c r="AU68" s="182"/>
      <c r="AV68" s="180"/>
      <c r="AW68" s="181"/>
      <c r="AX68" s="181"/>
      <c r="AY68" s="181"/>
      <c r="AZ68" s="181"/>
      <c r="BA68" s="181"/>
      <c r="BB68" s="181"/>
      <c r="BC68" s="181"/>
      <c r="BD68" s="181"/>
      <c r="BE68" s="181"/>
      <c r="BF68" s="182"/>
    </row>
    <row r="69" spans="1:58" ht="15" thickBot="1">
      <c r="A69" s="165">
        <v>64</v>
      </c>
      <c r="B69" s="293" t="str">
        <f>'Rassembler Noms'!G65</f>
        <v/>
      </c>
      <c r="C69" s="293" t="str">
        <f>'Rassembler surface'!G65</f>
        <v/>
      </c>
      <c r="D69" s="306" t="str">
        <f>'Rassembler PBT'!G65</f>
        <v/>
      </c>
      <c r="E69" s="166"/>
      <c r="F69" s="167"/>
      <c r="G69" s="177" t="str">
        <f>IF(D69="PBT1",'Base-case'!$E$4,"")&amp;IF(D69="PBT2",'Base-case'!$F$4,"")&amp;IF(D69="PBT3",'Base-case'!$G$4,"")&amp;IF(D69="PBT4",'Base-case'!$H$4,"")&amp;IF(D69="PBT5",'Base-case'!$I$4,"")&amp;IF(D69="PBT6",'Base-case'!$J$4,"")&amp;IF(D69="PBT7",'Base-case'!$K$4,"")&amp;IF(D69="PBT8",'Base-case'!$L$4,"")&amp;IF(D69="PBT9",'Base-case'!$M$4,"")&amp;IF(D69="PBT10",'Base-case'!$N$4,"")&amp;IF(D69="PBT11",'Base-case'!$O$4,"")&amp;IF(D69="PBT12",'Base-case'!$P$4,"")&amp;IF(D69="PBT13",'Base-case'!$Q$4,"")&amp;IF(D69="PBT14",'Base-case'!$R$4,"")&amp;IF(D69="PBT15",'Base-case'!$S$4,"")</f>
        <v/>
      </c>
      <c r="H69" s="117">
        <f t="shared" si="0"/>
        <v>0</v>
      </c>
      <c r="I69" s="178" t="str">
        <f>IF(D69="PBT1",'Base-case'!$E$14,"")&amp;IF(D69="PBT2",'Base-case'!$F$14,"")&amp;IF(D69="PBT3",'Base-case'!$G$14,"")&amp;IF(D69="PBT4",'Base-case'!$H$14,"")&amp;IF(D69="PBT5",'Base-case'!$I$14,"")&amp;IF(D69="PBT6",'Base-case'!$J$14,"")&amp;IF(D69="PBT7",'Base-case'!$K$14,"")&amp;IF(D69="PBT8",'Base-case'!$L$14,"")&amp;IF(D69="PBT9",'Base-case'!$M$14,"")&amp;IF(D69="PBT10",'Base-case'!$N$14,"")&amp;IF(D69="PBT11",'Base-case'!$O$14,"")&amp;IF(D69="PBT12",'Base-case'!$P$14,"")&amp;IF(D69="PBT13",'Base-case'!$Q$14,"")&amp;IF(D69="PBT14",'Base-case'!$R$14,"")&amp;IF(D69="PBT15",'Base-case'!$S$14,"")</f>
        <v/>
      </c>
      <c r="J69" s="117">
        <f t="shared" si="1"/>
        <v>0</v>
      </c>
      <c r="K69" s="178" t="str">
        <f>IF(D69="PBT1",'Base-case'!$E$16,"")&amp;IF(D69="PBT2",'Base-case'!$F$16,"")&amp;IF(D69="PBT3",'Base-case'!$G$16,"")&amp;IF(D69="PBT4",'Base-case'!$H$16,"")&amp;IF(D69="PBT5",'Base-case'!$I$16,"")&amp;IF(D69="PBT6",'Base-case'!$J$16,"")&amp;IF(D69="PBT7",'Base-case'!$K$16,"")&amp;IF(D69="PBT8",'Base-case'!$L$16,"")&amp;IF(D69="PBT9",'Base-case'!$M$16,"")&amp;IF(D69="PBT10",'Base-case'!$N$16,"")&amp;IF(D69="PBT11",'Base-case'!$O$16,"")&amp;IF(D69="PBT12",'Base-case'!$P$16,"")&amp;IF(D69="PBT13",'Base-case'!$Q$16,"")&amp;IF(D69="PBT14",'Base-case'!$R$16,"")&amp;IF(D69="PBT15",'Base-case'!$S$16,"")</f>
        <v/>
      </c>
      <c r="L69" s="117">
        <f t="shared" si="2"/>
        <v>0</v>
      </c>
      <c r="M69" s="178" t="str">
        <f>IF(D69="PBT1",'Base-case'!$E$18,"")&amp;IF(D69="PBT2",'Base-case'!$F$18,"")&amp;IF(D69="PBT3",'Base-case'!$G$18,"")&amp;IF(D69="PBT4",'Base-case'!$H$18,"")&amp;IF(D69="PBT5",'Base-case'!$I$18,"")&amp;IF(D69="PBT6",'Base-case'!$J$18,"")&amp;IF(D69="PBT7",'Base-case'!$K$18,"")&amp;IF(D69="PBT8",'Base-case'!$L$18,"")&amp;IF(D69="PBT9",'Base-case'!$M$18,"")&amp;IF(D69="PBT10",'Base-case'!$N$18,"")&amp;IF(D69="PBT11",'Base-case'!$O$18,"")&amp;IF(D69="PBT12",'Base-case'!$P$18,"")&amp;IF(D69="PBT13",'Base-case'!$Q$18,"")&amp;IF(D69="PBT14",'Base-case'!$R$18,"")&amp;IF(D69="PBT15",'Base-case'!$S$18,"")</f>
        <v/>
      </c>
      <c r="N69" s="118">
        <f t="shared" si="3"/>
        <v>0</v>
      </c>
      <c r="O69" s="177" t="str">
        <f>IF(D69="PBT1",'Base-case'!$E$21,"")&amp;IF(D69="PBT2",'Base-case'!$F$21,"")&amp;IF(D69="PBT3",'Base-case'!$G$21,"")&amp;IF(D69="PBT4",'Base-case'!$H$21,"")&amp;IF(D69="PBT5",'Base-case'!$I$21,"")&amp;IF(D69="PBT6",'Base-case'!$J$21,"")&amp;IF(D69="PBT7",'Base-case'!$K$21,"")&amp;IF(D69="PBT8",'Base-case'!$L$21,"")&amp;IF(D69="PBT9",'Base-case'!$M$21,"")&amp;IF(D69="PBT10",'Base-case'!$N$21,"")&amp;IF(D69="PBT11",'Base-case'!$O$21,"")&amp;IF(D69="PBT12",'Base-case'!$P$21,"")&amp;IF(D69="PBT13",'Base-case'!$Q$21,"")&amp;IF(D69="PBT14",'Base-case'!$R$21,"")&amp;IF(D69="PBT15",'Base-case'!$S$21,"")</f>
        <v/>
      </c>
      <c r="P69" s="117">
        <f t="shared" si="4"/>
        <v>0</v>
      </c>
      <c r="Q69" s="178" t="str">
        <f>IF(D69="PBT1",'Base-case'!$E$23,"")&amp;IF(D69="PBT2",'Base-case'!$F$23,"")&amp;IF(D69="PBT3",'Base-case'!$G$23,"")&amp;IF(D69="PBT4",'Base-case'!$H$23,"")&amp;IF(D69="PBT5",'Base-case'!$I$23,"")&amp;IF(D69="PBT6",'Base-case'!$J$23,"")&amp;IF(D69="PBT7",'Base-case'!$K$23,"")&amp;IF(D69="PBT8",'Base-case'!$L$23,"")&amp;IF(D69="PBT9",'Base-case'!$M$23,"")&amp;IF(D69="PBT10",'Base-case'!$N$23,"")&amp;IF(D69="PBT11",'Base-case'!$O$23,"")&amp;IF(D69="PBT12",'Base-case'!$P$23,"")&amp;IF(D69="PBT13",'Base-case'!$Q$23,"")&amp;IF(D69="PBT14",'Base-case'!$R$23,"")&amp;IF(D69="PBT15",'Base-case'!$S$23,"")</f>
        <v/>
      </c>
      <c r="R69" s="117">
        <f t="shared" si="5"/>
        <v>0</v>
      </c>
      <c r="S69" s="178" t="str">
        <f>IF(D69="PBT1",'Base-case'!$E$25,"")&amp;IF(D69="PBT2",'Base-case'!$F$25,"")&amp;IF(D69="PBT3",'Base-case'!$G$25,"")&amp;IF(D69="PBT4",'Base-case'!$H$25,"")&amp;IF(D69="PBT5",'Base-case'!$I$25,"")&amp;IF(D69="PBT6",'Base-case'!$J$25,"")&amp;IF(D69="PBT7",'Base-case'!$K$25,"")&amp;IF(D69="PBT8",'Base-case'!$L$25,"")&amp;IF(D69="PBT9",'Base-case'!$M$25,"")&amp;IF(D69="PBT10",'Base-case'!$N$25,"")&amp;IF(D69="PBT11",'Base-case'!$O$25,"")&amp;IF(D69="PBT12",'Base-case'!$P$25,"")&amp;IF(D69="PBT13",'Base-case'!$Q$25,"")&amp;IF(D69="PBT14",'Base-case'!$R$25,"")&amp;IF(D69="PBT15",'Base-case'!$S$25,"")</f>
        <v/>
      </c>
      <c r="T69" s="118">
        <f t="shared" si="6"/>
        <v>0</v>
      </c>
      <c r="U69" s="177" t="str">
        <f>IF(D69="PBT1",'Base-case'!$E$36,"")&amp;IF(D69="PBT2",'Base-case'!$F$36,"")&amp;IF(D69="PBT3",'Base-case'!$G$36,"")&amp;IF(D69="PBT4",'Base-case'!$H$36,"")&amp;IF(D69="PBT5",'Base-case'!$I$36,"")&amp;IF(D69="PBT6",'Base-case'!$J$36,"")&amp;IF(D69="PBT7",'Base-case'!$K$36,"")&amp;IF(D69="PBT8",'Base-case'!$L$36,"")&amp;IF(D69="PBT9",'Base-case'!$M$36,"")&amp;IF(D69="PBT10",'Base-case'!$N$36,"")&amp;IF(D69="PBT11",'Base-case'!$O$36,"")&amp;IF(D69="PBT12",'Base-case'!$P$36,"")&amp;IF(D69="PBT13",'Base-case'!$Q$36,"")&amp;IF(D69="PBT14",'Base-case'!$R$36,"")&amp;IF(D69="PBT15",'Base-case'!$S$36,"")</f>
        <v/>
      </c>
      <c r="V69" s="117">
        <f t="shared" si="7"/>
        <v>0</v>
      </c>
      <c r="W69" s="178" t="str">
        <f>IF(D69="PBT1",'Base-case'!$E$38,"")&amp;IF(D69="PBT2",'Base-case'!$F$38,"")&amp;IF(D69="PBT3",'Base-case'!$G$38,"")&amp;IF(D69="PBT4",'Base-case'!$H$38,"")&amp;IF(D69="PBT5",'Base-case'!$I$38,"")&amp;IF(D69="PBT6",'Base-case'!$J$38,"")&amp;IF(D69="PBT7",'Base-case'!$K$38,"")&amp;IF(D69="PBT8",'Base-case'!$L$38,"")&amp;IF(D69="PBT9",'Base-case'!$M$38,"")&amp;IF(D69="PBT10",'Base-case'!$N$38,"")&amp;IF(D69="PBT11",'Base-case'!$O$38,"")&amp;IF(D69="PBT12",'Base-case'!$P$38,"")&amp;IF(D69="PBT13",'Base-case'!$Q$38,"")&amp;IF(D69="PBT14",'Base-case'!$R$38,"")&amp;IF(D69="PBT15",'Base-case'!$S$38,"")</f>
        <v/>
      </c>
      <c r="X69" s="117">
        <f t="shared" si="8"/>
        <v>0</v>
      </c>
      <c r="Y69" s="178" t="str">
        <f>IF(D69="PBT1",'Base-case'!$E$40,"")&amp;IF(D69="PBT2",'Base-case'!$F$40,"")&amp;IF(D69="PBT3",'Base-case'!$G$40,"")&amp;IF(D69="PBT4",'Base-case'!$H$40,"")&amp;IF(D69="PBT5",'Base-case'!$I$40,"")&amp;IF(D69="PBT6",'Base-case'!$J$40,"")&amp;IF(D69="PBT7",'Base-case'!$K$40,"")&amp;IF(D69="PBT8",'Base-case'!$L$40,"")&amp;IF(D69="PBT9",'Base-case'!$M$40,"")&amp;IF(D69="PBT10",'Base-case'!$N$40,"")&amp;IF(D69="PBT11",'Base-case'!$O$40,"")&amp;IF(D69="PBT12",'Base-case'!$P$40,"")&amp;IF(D69="PBT13",'Base-case'!$Q$40,"")&amp;IF(D69="PBT14",'Base-case'!$R$40,"")&amp;IF(D69="PBT15",'Base-case'!$S$40,"")</f>
        <v/>
      </c>
      <c r="Z69" s="118">
        <f t="shared" si="9"/>
        <v>0</v>
      </c>
      <c r="AA69" s="180"/>
      <c r="AB69" s="181"/>
      <c r="AC69" s="181"/>
      <c r="AD69" s="181"/>
      <c r="AE69" s="181"/>
      <c r="AF69" s="181"/>
      <c r="AG69" s="181"/>
      <c r="AH69" s="181"/>
      <c r="AI69" s="181"/>
      <c r="AJ69" s="181"/>
      <c r="AK69" s="181"/>
      <c r="AL69" s="182"/>
      <c r="AM69" s="180"/>
      <c r="AN69" s="181"/>
      <c r="AO69" s="181"/>
      <c r="AP69" s="181"/>
      <c r="AQ69" s="181"/>
      <c r="AR69" s="181"/>
      <c r="AS69" s="181"/>
      <c r="AT69" s="181"/>
      <c r="AU69" s="182"/>
      <c r="AV69" s="180"/>
      <c r="AW69" s="181"/>
      <c r="AX69" s="181"/>
      <c r="AY69" s="181"/>
      <c r="AZ69" s="181"/>
      <c r="BA69" s="181"/>
      <c r="BB69" s="181"/>
      <c r="BC69" s="181"/>
      <c r="BD69" s="181"/>
      <c r="BE69" s="181"/>
      <c r="BF69" s="182"/>
    </row>
    <row r="70" spans="1:58" ht="15" thickBot="1">
      <c r="A70" s="165">
        <v>65</v>
      </c>
      <c r="B70" s="293" t="str">
        <f>'Rassembler Noms'!G66</f>
        <v/>
      </c>
      <c r="C70" s="293" t="str">
        <f>'Rassembler surface'!G66</f>
        <v/>
      </c>
      <c r="D70" s="306" t="str">
        <f>'Rassembler PBT'!G66</f>
        <v/>
      </c>
      <c r="E70" s="166"/>
      <c r="F70" s="167"/>
      <c r="G70" s="177" t="str">
        <f>IF(D70="PBT1",'Base-case'!$E$4,"")&amp;IF(D70="PBT2",'Base-case'!$F$4,"")&amp;IF(D70="PBT3",'Base-case'!$G$4,"")&amp;IF(D70="PBT4",'Base-case'!$H$4,"")&amp;IF(D70="PBT5",'Base-case'!$I$4,"")&amp;IF(D70="PBT6",'Base-case'!$J$4,"")&amp;IF(D70="PBT7",'Base-case'!$K$4,"")&amp;IF(D70="PBT8",'Base-case'!$L$4,"")&amp;IF(D70="PBT9",'Base-case'!$M$4,"")&amp;IF(D70="PBT10",'Base-case'!$N$4,"")&amp;IF(D70="PBT11",'Base-case'!$O$4,"")&amp;IF(D70="PBT12",'Base-case'!$P$4,"")&amp;IF(D70="PBT13",'Base-case'!$Q$4,"")&amp;IF(D70="PBT14",'Base-case'!$R$4,"")&amp;IF(D70="PBT15",'Base-case'!$S$4,"")</f>
        <v/>
      </c>
      <c r="H70" s="117">
        <f t="shared" si="0"/>
        <v>0</v>
      </c>
      <c r="I70" s="178" t="str">
        <f>IF(D70="PBT1",'Base-case'!$E$14,"")&amp;IF(D70="PBT2",'Base-case'!$F$14,"")&amp;IF(D70="PBT3",'Base-case'!$G$14,"")&amp;IF(D70="PBT4",'Base-case'!$H$14,"")&amp;IF(D70="PBT5",'Base-case'!$I$14,"")&amp;IF(D70="PBT6",'Base-case'!$J$14,"")&amp;IF(D70="PBT7",'Base-case'!$K$14,"")&amp;IF(D70="PBT8",'Base-case'!$L$14,"")&amp;IF(D70="PBT9",'Base-case'!$M$14,"")&amp;IF(D70="PBT10",'Base-case'!$N$14,"")&amp;IF(D70="PBT11",'Base-case'!$O$14,"")&amp;IF(D70="PBT12",'Base-case'!$P$14,"")&amp;IF(D70="PBT13",'Base-case'!$Q$14,"")&amp;IF(D70="PBT14",'Base-case'!$R$14,"")&amp;IF(D70="PBT15",'Base-case'!$S$14,"")</f>
        <v/>
      </c>
      <c r="J70" s="117">
        <f t="shared" si="1"/>
        <v>0</v>
      </c>
      <c r="K70" s="178" t="str">
        <f>IF(D70="PBT1",'Base-case'!$E$16,"")&amp;IF(D70="PBT2",'Base-case'!$F$16,"")&amp;IF(D70="PBT3",'Base-case'!$G$16,"")&amp;IF(D70="PBT4",'Base-case'!$H$16,"")&amp;IF(D70="PBT5",'Base-case'!$I$16,"")&amp;IF(D70="PBT6",'Base-case'!$J$16,"")&amp;IF(D70="PBT7",'Base-case'!$K$16,"")&amp;IF(D70="PBT8",'Base-case'!$L$16,"")&amp;IF(D70="PBT9",'Base-case'!$M$16,"")&amp;IF(D70="PBT10",'Base-case'!$N$16,"")&amp;IF(D70="PBT11",'Base-case'!$O$16,"")&amp;IF(D70="PBT12",'Base-case'!$P$16,"")&amp;IF(D70="PBT13",'Base-case'!$Q$16,"")&amp;IF(D70="PBT14",'Base-case'!$R$16,"")&amp;IF(D70="PBT15",'Base-case'!$S$16,"")</f>
        <v/>
      </c>
      <c r="L70" s="117">
        <f t="shared" si="2"/>
        <v>0</v>
      </c>
      <c r="M70" s="178" t="str">
        <f>IF(D70="PBT1",'Base-case'!$E$18,"")&amp;IF(D70="PBT2",'Base-case'!$F$18,"")&amp;IF(D70="PBT3",'Base-case'!$G$18,"")&amp;IF(D70="PBT4",'Base-case'!$H$18,"")&amp;IF(D70="PBT5",'Base-case'!$I$18,"")&amp;IF(D70="PBT6",'Base-case'!$J$18,"")&amp;IF(D70="PBT7",'Base-case'!$K$18,"")&amp;IF(D70="PBT8",'Base-case'!$L$18,"")&amp;IF(D70="PBT9",'Base-case'!$M$18,"")&amp;IF(D70="PBT10",'Base-case'!$N$18,"")&amp;IF(D70="PBT11",'Base-case'!$O$18,"")&amp;IF(D70="PBT12",'Base-case'!$P$18,"")&amp;IF(D70="PBT13",'Base-case'!$Q$18,"")&amp;IF(D70="PBT14",'Base-case'!$R$18,"")&amp;IF(D70="PBT15",'Base-case'!$S$18,"")</f>
        <v/>
      </c>
      <c r="N70" s="118">
        <f t="shared" si="3"/>
        <v>0</v>
      </c>
      <c r="O70" s="177" t="str">
        <f>IF(D70="PBT1",'Base-case'!$E$21,"")&amp;IF(D70="PBT2",'Base-case'!$F$21,"")&amp;IF(D70="PBT3",'Base-case'!$G$21,"")&amp;IF(D70="PBT4",'Base-case'!$H$21,"")&amp;IF(D70="PBT5",'Base-case'!$I$21,"")&amp;IF(D70="PBT6",'Base-case'!$J$21,"")&amp;IF(D70="PBT7",'Base-case'!$K$21,"")&amp;IF(D70="PBT8",'Base-case'!$L$21,"")&amp;IF(D70="PBT9",'Base-case'!$M$21,"")&amp;IF(D70="PBT10",'Base-case'!$N$21,"")&amp;IF(D70="PBT11",'Base-case'!$O$21,"")&amp;IF(D70="PBT12",'Base-case'!$P$21,"")&amp;IF(D70="PBT13",'Base-case'!$Q$21,"")&amp;IF(D70="PBT14",'Base-case'!$R$21,"")&amp;IF(D70="PBT15",'Base-case'!$S$21,"")</f>
        <v/>
      </c>
      <c r="P70" s="117">
        <f t="shared" si="4"/>
        <v>0</v>
      </c>
      <c r="Q70" s="178" t="str">
        <f>IF(D70="PBT1",'Base-case'!$E$23,"")&amp;IF(D70="PBT2",'Base-case'!$F$23,"")&amp;IF(D70="PBT3",'Base-case'!$G$23,"")&amp;IF(D70="PBT4",'Base-case'!$H$23,"")&amp;IF(D70="PBT5",'Base-case'!$I$23,"")&amp;IF(D70="PBT6",'Base-case'!$J$23,"")&amp;IF(D70="PBT7",'Base-case'!$K$23,"")&amp;IF(D70="PBT8",'Base-case'!$L$23,"")&amp;IF(D70="PBT9",'Base-case'!$M$23,"")&amp;IF(D70="PBT10",'Base-case'!$N$23,"")&amp;IF(D70="PBT11",'Base-case'!$O$23,"")&amp;IF(D70="PBT12",'Base-case'!$P$23,"")&amp;IF(D70="PBT13",'Base-case'!$Q$23,"")&amp;IF(D70="PBT14",'Base-case'!$R$23,"")&amp;IF(D70="PBT15",'Base-case'!$S$23,"")</f>
        <v/>
      </c>
      <c r="R70" s="117">
        <f t="shared" si="5"/>
        <v>0</v>
      </c>
      <c r="S70" s="178" t="str">
        <f>IF(D70="PBT1",'Base-case'!$E$25,"")&amp;IF(D70="PBT2",'Base-case'!$F$25,"")&amp;IF(D70="PBT3",'Base-case'!$G$25,"")&amp;IF(D70="PBT4",'Base-case'!$H$25,"")&amp;IF(D70="PBT5",'Base-case'!$I$25,"")&amp;IF(D70="PBT6",'Base-case'!$J$25,"")&amp;IF(D70="PBT7",'Base-case'!$K$25,"")&amp;IF(D70="PBT8",'Base-case'!$L$25,"")&amp;IF(D70="PBT9",'Base-case'!$M$25,"")&amp;IF(D70="PBT10",'Base-case'!$N$25,"")&amp;IF(D70="PBT11",'Base-case'!$O$25,"")&amp;IF(D70="PBT12",'Base-case'!$P$25,"")&amp;IF(D70="PBT13",'Base-case'!$Q$25,"")&amp;IF(D70="PBT14",'Base-case'!$R$25,"")&amp;IF(D70="PBT15",'Base-case'!$S$25,"")</f>
        <v/>
      </c>
      <c r="T70" s="118">
        <f t="shared" si="6"/>
        <v>0</v>
      </c>
      <c r="U70" s="177" t="str">
        <f>IF(D70="PBT1",'Base-case'!$E$36,"")&amp;IF(D70="PBT2",'Base-case'!$F$36,"")&amp;IF(D70="PBT3",'Base-case'!$G$36,"")&amp;IF(D70="PBT4",'Base-case'!$H$36,"")&amp;IF(D70="PBT5",'Base-case'!$I$36,"")&amp;IF(D70="PBT6",'Base-case'!$J$36,"")&amp;IF(D70="PBT7",'Base-case'!$K$36,"")&amp;IF(D70="PBT8",'Base-case'!$L$36,"")&amp;IF(D70="PBT9",'Base-case'!$M$36,"")&amp;IF(D70="PBT10",'Base-case'!$N$36,"")&amp;IF(D70="PBT11",'Base-case'!$O$36,"")&amp;IF(D70="PBT12",'Base-case'!$P$36,"")&amp;IF(D70="PBT13",'Base-case'!$Q$36,"")&amp;IF(D70="PBT14",'Base-case'!$R$36,"")&amp;IF(D70="PBT15",'Base-case'!$S$36,"")</f>
        <v/>
      </c>
      <c r="V70" s="117">
        <f t="shared" si="7"/>
        <v>0</v>
      </c>
      <c r="W70" s="178" t="str">
        <f>IF(D70="PBT1",'Base-case'!$E$38,"")&amp;IF(D70="PBT2",'Base-case'!$F$38,"")&amp;IF(D70="PBT3",'Base-case'!$G$38,"")&amp;IF(D70="PBT4",'Base-case'!$H$38,"")&amp;IF(D70="PBT5",'Base-case'!$I$38,"")&amp;IF(D70="PBT6",'Base-case'!$J$38,"")&amp;IF(D70="PBT7",'Base-case'!$K$38,"")&amp;IF(D70="PBT8",'Base-case'!$L$38,"")&amp;IF(D70="PBT9",'Base-case'!$M$38,"")&amp;IF(D70="PBT10",'Base-case'!$N$38,"")&amp;IF(D70="PBT11",'Base-case'!$O$38,"")&amp;IF(D70="PBT12",'Base-case'!$P$38,"")&amp;IF(D70="PBT13",'Base-case'!$Q$38,"")&amp;IF(D70="PBT14",'Base-case'!$R$38,"")&amp;IF(D70="PBT15",'Base-case'!$S$38,"")</f>
        <v/>
      </c>
      <c r="X70" s="117">
        <f t="shared" si="8"/>
        <v>0</v>
      </c>
      <c r="Y70" s="178" t="str">
        <f>IF(D70="PBT1",'Base-case'!$E$40,"")&amp;IF(D70="PBT2",'Base-case'!$F$40,"")&amp;IF(D70="PBT3",'Base-case'!$G$40,"")&amp;IF(D70="PBT4",'Base-case'!$H$40,"")&amp;IF(D70="PBT5",'Base-case'!$I$40,"")&amp;IF(D70="PBT6",'Base-case'!$J$40,"")&amp;IF(D70="PBT7",'Base-case'!$K$40,"")&amp;IF(D70="PBT8",'Base-case'!$L$40,"")&amp;IF(D70="PBT9",'Base-case'!$M$40,"")&amp;IF(D70="PBT10",'Base-case'!$N$40,"")&amp;IF(D70="PBT11",'Base-case'!$O$40,"")&amp;IF(D70="PBT12",'Base-case'!$P$40,"")&amp;IF(D70="PBT13",'Base-case'!$Q$40,"")&amp;IF(D70="PBT14",'Base-case'!$R$40,"")&amp;IF(D70="PBT15",'Base-case'!$S$40,"")</f>
        <v/>
      </c>
      <c r="Z70" s="118">
        <f t="shared" si="9"/>
        <v>0</v>
      </c>
      <c r="AA70" s="180"/>
      <c r="AB70" s="181"/>
      <c r="AC70" s="181"/>
      <c r="AD70" s="181"/>
      <c r="AE70" s="181"/>
      <c r="AF70" s="181"/>
      <c r="AG70" s="181"/>
      <c r="AH70" s="181"/>
      <c r="AI70" s="181"/>
      <c r="AJ70" s="181"/>
      <c r="AK70" s="181"/>
      <c r="AL70" s="182"/>
      <c r="AM70" s="180"/>
      <c r="AN70" s="181"/>
      <c r="AO70" s="181"/>
      <c r="AP70" s="181"/>
      <c r="AQ70" s="181"/>
      <c r="AR70" s="181"/>
      <c r="AS70" s="181"/>
      <c r="AT70" s="181"/>
      <c r="AU70" s="182"/>
      <c r="AV70" s="180"/>
      <c r="AW70" s="181"/>
      <c r="AX70" s="181"/>
      <c r="AY70" s="181"/>
      <c r="AZ70" s="181"/>
      <c r="BA70" s="181"/>
      <c r="BB70" s="181"/>
      <c r="BC70" s="181"/>
      <c r="BD70" s="181"/>
      <c r="BE70" s="181"/>
      <c r="BF70" s="182"/>
    </row>
    <row r="71" spans="1:58" ht="15" thickBot="1">
      <c r="A71" s="165">
        <v>66</v>
      </c>
      <c r="B71" s="293" t="str">
        <f>'Rassembler Noms'!G67</f>
        <v/>
      </c>
      <c r="C71" s="293" t="str">
        <f>'Rassembler surface'!G67</f>
        <v/>
      </c>
      <c r="D71" s="306" t="str">
        <f>'Rassembler PBT'!G67</f>
        <v/>
      </c>
      <c r="E71" s="166"/>
      <c r="F71" s="167"/>
      <c r="G71" s="177" t="str">
        <f>IF(D71="PBT1",'Base-case'!$E$4,"")&amp;IF(D71="PBT2",'Base-case'!$F$4,"")&amp;IF(D71="PBT3",'Base-case'!$G$4,"")&amp;IF(D71="PBT4",'Base-case'!$H$4,"")&amp;IF(D71="PBT5",'Base-case'!$I$4,"")&amp;IF(D71="PBT6",'Base-case'!$J$4,"")&amp;IF(D71="PBT7",'Base-case'!$K$4,"")&amp;IF(D71="PBT8",'Base-case'!$L$4,"")&amp;IF(D71="PBT9",'Base-case'!$M$4,"")&amp;IF(D71="PBT10",'Base-case'!$N$4,"")&amp;IF(D71="PBT11",'Base-case'!$O$4,"")&amp;IF(D71="PBT12",'Base-case'!$P$4,"")&amp;IF(D71="PBT13",'Base-case'!$Q$4,"")&amp;IF(D71="PBT14",'Base-case'!$R$4,"")&amp;IF(D71="PBT15",'Base-case'!$S$4,"")</f>
        <v/>
      </c>
      <c r="H71" s="117">
        <f t="shared" ref="H71:H95" si="10">IFERROR(G71*C71,0)</f>
        <v>0</v>
      </c>
      <c r="I71" s="178" t="str">
        <f>IF(D71="PBT1",'Base-case'!$E$14,"")&amp;IF(D71="PBT2",'Base-case'!$F$14,"")&amp;IF(D71="PBT3",'Base-case'!$G$14,"")&amp;IF(D71="PBT4",'Base-case'!$H$14,"")&amp;IF(D71="PBT5",'Base-case'!$I$14,"")&amp;IF(D71="PBT6",'Base-case'!$J$14,"")&amp;IF(D71="PBT7",'Base-case'!$K$14,"")&amp;IF(D71="PBT8",'Base-case'!$L$14,"")&amp;IF(D71="PBT9",'Base-case'!$M$14,"")&amp;IF(D71="PBT10",'Base-case'!$N$14,"")&amp;IF(D71="PBT11",'Base-case'!$O$14,"")&amp;IF(D71="PBT12",'Base-case'!$P$14,"")&amp;IF(D71="PBT13",'Base-case'!$Q$14,"")&amp;IF(D71="PBT14",'Base-case'!$R$14,"")&amp;IF(D71="PBT15",'Base-case'!$S$14,"")</f>
        <v/>
      </c>
      <c r="J71" s="117">
        <f t="shared" ref="J71:J95" si="11">IFERROR(I71*C71,0)</f>
        <v>0</v>
      </c>
      <c r="K71" s="178" t="str">
        <f>IF(D71="PBT1",'Base-case'!$E$16,"")&amp;IF(D71="PBT2",'Base-case'!$F$16,"")&amp;IF(D71="PBT3",'Base-case'!$G$16,"")&amp;IF(D71="PBT4",'Base-case'!$H$16,"")&amp;IF(D71="PBT5",'Base-case'!$I$16,"")&amp;IF(D71="PBT6",'Base-case'!$J$16,"")&amp;IF(D71="PBT7",'Base-case'!$K$16,"")&amp;IF(D71="PBT8",'Base-case'!$L$16,"")&amp;IF(D71="PBT9",'Base-case'!$M$16,"")&amp;IF(D71="PBT10",'Base-case'!$N$16,"")&amp;IF(D71="PBT11",'Base-case'!$O$16,"")&amp;IF(D71="PBT12",'Base-case'!$P$16,"")&amp;IF(D71="PBT13",'Base-case'!$Q$16,"")&amp;IF(D71="PBT14",'Base-case'!$R$16,"")&amp;IF(D71="PBT15",'Base-case'!$S$16,"")</f>
        <v/>
      </c>
      <c r="L71" s="117">
        <f t="shared" ref="L71:L95" si="12">IFERROR(K71*C71,0)</f>
        <v>0</v>
      </c>
      <c r="M71" s="178" t="str">
        <f>IF(D71="PBT1",'Base-case'!$E$18,"")&amp;IF(D71="PBT2",'Base-case'!$F$18,"")&amp;IF(D71="PBT3",'Base-case'!$G$18,"")&amp;IF(D71="PBT4",'Base-case'!$H$18,"")&amp;IF(D71="PBT5",'Base-case'!$I$18,"")&amp;IF(D71="PBT6",'Base-case'!$J$18,"")&amp;IF(D71="PBT7",'Base-case'!$K$18,"")&amp;IF(D71="PBT8",'Base-case'!$L$18,"")&amp;IF(D71="PBT9",'Base-case'!$M$18,"")&amp;IF(D71="PBT10",'Base-case'!$N$18,"")&amp;IF(D71="PBT11",'Base-case'!$O$18,"")&amp;IF(D71="PBT12",'Base-case'!$P$18,"")&amp;IF(D71="PBT13",'Base-case'!$Q$18,"")&amp;IF(D71="PBT14",'Base-case'!$R$18,"")&amp;IF(D71="PBT15",'Base-case'!$S$18,"")</f>
        <v/>
      </c>
      <c r="N71" s="118">
        <f t="shared" ref="N71:N95" si="13">IFERROR(M71*C71,0)</f>
        <v>0</v>
      </c>
      <c r="O71" s="177" t="str">
        <f>IF(D71="PBT1",'Base-case'!$E$21,"")&amp;IF(D71="PBT2",'Base-case'!$F$21,"")&amp;IF(D71="PBT3",'Base-case'!$G$21,"")&amp;IF(D71="PBT4",'Base-case'!$H$21,"")&amp;IF(D71="PBT5",'Base-case'!$I$21,"")&amp;IF(D71="PBT6",'Base-case'!$J$21,"")&amp;IF(D71="PBT7",'Base-case'!$K$21,"")&amp;IF(D71="PBT8",'Base-case'!$L$21,"")&amp;IF(D71="PBT9",'Base-case'!$M$21,"")&amp;IF(D71="PBT10",'Base-case'!$N$21,"")&amp;IF(D71="PBT11",'Base-case'!$O$21,"")&amp;IF(D71="PBT12",'Base-case'!$P$21,"")&amp;IF(D71="PBT13",'Base-case'!$Q$21,"")&amp;IF(D71="PBT14",'Base-case'!$R$21,"")&amp;IF(D71="PBT15",'Base-case'!$S$21,"")</f>
        <v/>
      </c>
      <c r="P71" s="117">
        <f t="shared" ref="P71:P95" si="14">IFERROR(O71*C71,0)</f>
        <v>0</v>
      </c>
      <c r="Q71" s="178" t="str">
        <f>IF(D71="PBT1",'Base-case'!$E$23,"")&amp;IF(D71="PBT2",'Base-case'!$F$23,"")&amp;IF(D71="PBT3",'Base-case'!$G$23,"")&amp;IF(D71="PBT4",'Base-case'!$H$23,"")&amp;IF(D71="PBT5",'Base-case'!$I$23,"")&amp;IF(D71="PBT6",'Base-case'!$J$23,"")&amp;IF(D71="PBT7",'Base-case'!$K$23,"")&amp;IF(D71="PBT8",'Base-case'!$L$23,"")&amp;IF(D71="PBT9",'Base-case'!$M$23,"")&amp;IF(D71="PBT10",'Base-case'!$N$23,"")&amp;IF(D71="PBT11",'Base-case'!$O$23,"")&amp;IF(D71="PBT12",'Base-case'!$P$23,"")&amp;IF(D71="PBT13",'Base-case'!$Q$23,"")&amp;IF(D71="PBT14",'Base-case'!$R$23,"")&amp;IF(D71="PBT15",'Base-case'!$S$23,"")</f>
        <v/>
      </c>
      <c r="R71" s="117">
        <f t="shared" ref="R71:R95" si="15">IFERROR(Q71*C71,0)</f>
        <v>0</v>
      </c>
      <c r="S71" s="178" t="str">
        <f>IF(D71="PBT1",'Base-case'!$E$25,"")&amp;IF(D71="PBT2",'Base-case'!$F$25,"")&amp;IF(D71="PBT3",'Base-case'!$G$25,"")&amp;IF(D71="PBT4",'Base-case'!$H$25,"")&amp;IF(D71="PBT5",'Base-case'!$I$25,"")&amp;IF(D71="PBT6",'Base-case'!$J$25,"")&amp;IF(D71="PBT7",'Base-case'!$K$25,"")&amp;IF(D71="PBT8",'Base-case'!$L$25,"")&amp;IF(D71="PBT9",'Base-case'!$M$25,"")&amp;IF(D71="PBT10",'Base-case'!$N$25,"")&amp;IF(D71="PBT11",'Base-case'!$O$25,"")&amp;IF(D71="PBT12",'Base-case'!$P$25,"")&amp;IF(D71="PBT13",'Base-case'!$Q$25,"")&amp;IF(D71="PBT14",'Base-case'!$R$25,"")&amp;IF(D71="PBT15",'Base-case'!$S$25,"")</f>
        <v/>
      </c>
      <c r="T71" s="118">
        <f t="shared" ref="T71:T95" si="16">IFERROR(S71*C71,0)</f>
        <v>0</v>
      </c>
      <c r="U71" s="177" t="str">
        <f>IF(D71="PBT1",'Base-case'!$E$36,"")&amp;IF(D71="PBT2",'Base-case'!$F$36,"")&amp;IF(D71="PBT3",'Base-case'!$G$36,"")&amp;IF(D71="PBT4",'Base-case'!$H$36,"")&amp;IF(D71="PBT5",'Base-case'!$I$36,"")&amp;IF(D71="PBT6",'Base-case'!$J$36,"")&amp;IF(D71="PBT7",'Base-case'!$K$36,"")&amp;IF(D71="PBT8",'Base-case'!$L$36,"")&amp;IF(D71="PBT9",'Base-case'!$M$36,"")&amp;IF(D71="PBT10",'Base-case'!$N$36,"")&amp;IF(D71="PBT11",'Base-case'!$O$36,"")&amp;IF(D71="PBT12",'Base-case'!$P$36,"")&amp;IF(D71="PBT13",'Base-case'!$Q$36,"")&amp;IF(D71="PBT14",'Base-case'!$R$36,"")&amp;IF(D71="PBT15",'Base-case'!$S$36,"")</f>
        <v/>
      </c>
      <c r="V71" s="117">
        <f t="shared" ref="V71:V95" si="17">IFERROR(U71*C71,0)</f>
        <v>0</v>
      </c>
      <c r="W71" s="178" t="str">
        <f>IF(D71="PBT1",'Base-case'!$E$38,"")&amp;IF(D71="PBT2",'Base-case'!$F$38,"")&amp;IF(D71="PBT3",'Base-case'!$G$38,"")&amp;IF(D71="PBT4",'Base-case'!$H$38,"")&amp;IF(D71="PBT5",'Base-case'!$I$38,"")&amp;IF(D71="PBT6",'Base-case'!$J$38,"")&amp;IF(D71="PBT7",'Base-case'!$K$38,"")&amp;IF(D71="PBT8",'Base-case'!$L$38,"")&amp;IF(D71="PBT9",'Base-case'!$M$38,"")&amp;IF(D71="PBT10",'Base-case'!$N$38,"")&amp;IF(D71="PBT11",'Base-case'!$O$38,"")&amp;IF(D71="PBT12",'Base-case'!$P$38,"")&amp;IF(D71="PBT13",'Base-case'!$Q$38,"")&amp;IF(D71="PBT14",'Base-case'!$R$38,"")&amp;IF(D71="PBT15",'Base-case'!$S$38,"")</f>
        <v/>
      </c>
      <c r="X71" s="117">
        <f t="shared" ref="X71:X95" si="18">IFERROR(W71*C71,0)</f>
        <v>0</v>
      </c>
      <c r="Y71" s="178" t="str">
        <f>IF(D71="PBT1",'Base-case'!$E$40,"")&amp;IF(D71="PBT2",'Base-case'!$F$40,"")&amp;IF(D71="PBT3",'Base-case'!$G$40,"")&amp;IF(D71="PBT4",'Base-case'!$H$40,"")&amp;IF(D71="PBT5",'Base-case'!$I$40,"")&amp;IF(D71="PBT6",'Base-case'!$J$40,"")&amp;IF(D71="PBT7",'Base-case'!$K$40,"")&amp;IF(D71="PBT8",'Base-case'!$L$40,"")&amp;IF(D71="PBT9",'Base-case'!$M$40,"")&amp;IF(D71="PBT10",'Base-case'!$N$40,"")&amp;IF(D71="PBT11",'Base-case'!$O$40,"")&amp;IF(D71="PBT12",'Base-case'!$P$40,"")&amp;IF(D71="PBT13",'Base-case'!$Q$40,"")&amp;IF(D71="PBT14",'Base-case'!$R$40,"")&amp;IF(D71="PBT15",'Base-case'!$S$40,"")</f>
        <v/>
      </c>
      <c r="Z71" s="118">
        <f t="shared" ref="Z71:Z95" si="19">IFERROR(Y71*C71,0)</f>
        <v>0</v>
      </c>
      <c r="AA71" s="180"/>
      <c r="AB71" s="181"/>
      <c r="AC71" s="181"/>
      <c r="AD71" s="181"/>
      <c r="AE71" s="181"/>
      <c r="AF71" s="181"/>
      <c r="AG71" s="181"/>
      <c r="AH71" s="181"/>
      <c r="AI71" s="181"/>
      <c r="AJ71" s="181"/>
      <c r="AK71" s="181"/>
      <c r="AL71" s="182"/>
      <c r="AM71" s="180"/>
      <c r="AN71" s="181"/>
      <c r="AO71" s="181"/>
      <c r="AP71" s="181"/>
      <c r="AQ71" s="181"/>
      <c r="AR71" s="181"/>
      <c r="AS71" s="181"/>
      <c r="AT71" s="181"/>
      <c r="AU71" s="182"/>
      <c r="AV71" s="180"/>
      <c r="AW71" s="181"/>
      <c r="AX71" s="181"/>
      <c r="AY71" s="181"/>
      <c r="AZ71" s="181"/>
      <c r="BA71" s="181"/>
      <c r="BB71" s="181"/>
      <c r="BC71" s="181"/>
      <c r="BD71" s="181"/>
      <c r="BE71" s="181"/>
      <c r="BF71" s="182"/>
    </row>
    <row r="72" spans="1:58" ht="15" thickBot="1">
      <c r="A72" s="165">
        <v>67</v>
      </c>
      <c r="B72" s="293" t="str">
        <f>'Rassembler Noms'!G68</f>
        <v/>
      </c>
      <c r="C72" s="293" t="str">
        <f>'Rassembler surface'!G68</f>
        <v/>
      </c>
      <c r="D72" s="306" t="str">
        <f>'Rassembler PBT'!G68</f>
        <v/>
      </c>
      <c r="E72" s="166"/>
      <c r="F72" s="167"/>
      <c r="G72" s="177" t="str">
        <f>IF(D72="PBT1",'Base-case'!$E$4,"")&amp;IF(D72="PBT2",'Base-case'!$F$4,"")&amp;IF(D72="PBT3",'Base-case'!$G$4,"")&amp;IF(D72="PBT4",'Base-case'!$H$4,"")&amp;IF(D72="PBT5",'Base-case'!$I$4,"")&amp;IF(D72="PBT6",'Base-case'!$J$4,"")&amp;IF(D72="PBT7",'Base-case'!$K$4,"")&amp;IF(D72="PBT8",'Base-case'!$L$4,"")&amp;IF(D72="PBT9",'Base-case'!$M$4,"")&amp;IF(D72="PBT10",'Base-case'!$N$4,"")&amp;IF(D72="PBT11",'Base-case'!$O$4,"")&amp;IF(D72="PBT12",'Base-case'!$P$4,"")&amp;IF(D72="PBT13",'Base-case'!$Q$4,"")&amp;IF(D72="PBT14",'Base-case'!$R$4,"")&amp;IF(D72="PBT15",'Base-case'!$S$4,"")</f>
        <v/>
      </c>
      <c r="H72" s="117">
        <f t="shared" si="10"/>
        <v>0</v>
      </c>
      <c r="I72" s="178" t="str">
        <f>IF(D72="PBT1",'Base-case'!$E$14,"")&amp;IF(D72="PBT2",'Base-case'!$F$14,"")&amp;IF(D72="PBT3",'Base-case'!$G$14,"")&amp;IF(D72="PBT4",'Base-case'!$H$14,"")&amp;IF(D72="PBT5",'Base-case'!$I$14,"")&amp;IF(D72="PBT6",'Base-case'!$J$14,"")&amp;IF(D72="PBT7",'Base-case'!$K$14,"")&amp;IF(D72="PBT8",'Base-case'!$L$14,"")&amp;IF(D72="PBT9",'Base-case'!$M$14,"")&amp;IF(D72="PBT10",'Base-case'!$N$14,"")&amp;IF(D72="PBT11",'Base-case'!$O$14,"")&amp;IF(D72="PBT12",'Base-case'!$P$14,"")&amp;IF(D72="PBT13",'Base-case'!$Q$14,"")&amp;IF(D72="PBT14",'Base-case'!$R$14,"")&amp;IF(D72="PBT15",'Base-case'!$S$14,"")</f>
        <v/>
      </c>
      <c r="J72" s="117">
        <f t="shared" si="11"/>
        <v>0</v>
      </c>
      <c r="K72" s="178" t="str">
        <f>IF(D72="PBT1",'Base-case'!$E$16,"")&amp;IF(D72="PBT2",'Base-case'!$F$16,"")&amp;IF(D72="PBT3",'Base-case'!$G$16,"")&amp;IF(D72="PBT4",'Base-case'!$H$16,"")&amp;IF(D72="PBT5",'Base-case'!$I$16,"")&amp;IF(D72="PBT6",'Base-case'!$J$16,"")&amp;IF(D72="PBT7",'Base-case'!$K$16,"")&amp;IF(D72="PBT8",'Base-case'!$L$16,"")&amp;IF(D72="PBT9",'Base-case'!$M$16,"")&amp;IF(D72="PBT10",'Base-case'!$N$16,"")&amp;IF(D72="PBT11",'Base-case'!$O$16,"")&amp;IF(D72="PBT12",'Base-case'!$P$16,"")&amp;IF(D72="PBT13",'Base-case'!$Q$16,"")&amp;IF(D72="PBT14",'Base-case'!$R$16,"")&amp;IF(D72="PBT15",'Base-case'!$S$16,"")</f>
        <v/>
      </c>
      <c r="L72" s="117">
        <f t="shared" si="12"/>
        <v>0</v>
      </c>
      <c r="M72" s="178" t="str">
        <f>IF(D72="PBT1",'Base-case'!$E$18,"")&amp;IF(D72="PBT2",'Base-case'!$F$18,"")&amp;IF(D72="PBT3",'Base-case'!$G$18,"")&amp;IF(D72="PBT4",'Base-case'!$H$18,"")&amp;IF(D72="PBT5",'Base-case'!$I$18,"")&amp;IF(D72="PBT6",'Base-case'!$J$18,"")&amp;IF(D72="PBT7",'Base-case'!$K$18,"")&amp;IF(D72="PBT8",'Base-case'!$L$18,"")&amp;IF(D72="PBT9",'Base-case'!$M$18,"")&amp;IF(D72="PBT10",'Base-case'!$N$18,"")&amp;IF(D72="PBT11",'Base-case'!$O$18,"")&amp;IF(D72="PBT12",'Base-case'!$P$18,"")&amp;IF(D72="PBT13",'Base-case'!$Q$18,"")&amp;IF(D72="PBT14",'Base-case'!$R$18,"")&amp;IF(D72="PBT15",'Base-case'!$S$18,"")</f>
        <v/>
      </c>
      <c r="N72" s="118">
        <f t="shared" si="13"/>
        <v>0</v>
      </c>
      <c r="O72" s="177" t="str">
        <f>IF(D72="PBT1",'Base-case'!$E$21,"")&amp;IF(D72="PBT2",'Base-case'!$F$21,"")&amp;IF(D72="PBT3",'Base-case'!$G$21,"")&amp;IF(D72="PBT4",'Base-case'!$H$21,"")&amp;IF(D72="PBT5",'Base-case'!$I$21,"")&amp;IF(D72="PBT6",'Base-case'!$J$21,"")&amp;IF(D72="PBT7",'Base-case'!$K$21,"")&amp;IF(D72="PBT8",'Base-case'!$L$21,"")&amp;IF(D72="PBT9",'Base-case'!$M$21,"")&amp;IF(D72="PBT10",'Base-case'!$N$21,"")&amp;IF(D72="PBT11",'Base-case'!$O$21,"")&amp;IF(D72="PBT12",'Base-case'!$P$21,"")&amp;IF(D72="PBT13",'Base-case'!$Q$21,"")&amp;IF(D72="PBT14",'Base-case'!$R$21,"")&amp;IF(D72="PBT15",'Base-case'!$S$21,"")</f>
        <v/>
      </c>
      <c r="P72" s="117">
        <f t="shared" si="14"/>
        <v>0</v>
      </c>
      <c r="Q72" s="178" t="str">
        <f>IF(D72="PBT1",'Base-case'!$E$23,"")&amp;IF(D72="PBT2",'Base-case'!$F$23,"")&amp;IF(D72="PBT3",'Base-case'!$G$23,"")&amp;IF(D72="PBT4",'Base-case'!$H$23,"")&amp;IF(D72="PBT5",'Base-case'!$I$23,"")&amp;IF(D72="PBT6",'Base-case'!$J$23,"")&amp;IF(D72="PBT7",'Base-case'!$K$23,"")&amp;IF(D72="PBT8",'Base-case'!$L$23,"")&amp;IF(D72="PBT9",'Base-case'!$M$23,"")&amp;IF(D72="PBT10",'Base-case'!$N$23,"")&amp;IF(D72="PBT11",'Base-case'!$O$23,"")&amp;IF(D72="PBT12",'Base-case'!$P$23,"")&amp;IF(D72="PBT13",'Base-case'!$Q$23,"")&amp;IF(D72="PBT14",'Base-case'!$R$23,"")&amp;IF(D72="PBT15",'Base-case'!$S$23,"")</f>
        <v/>
      </c>
      <c r="R72" s="117">
        <f t="shared" si="15"/>
        <v>0</v>
      </c>
      <c r="S72" s="178" t="str">
        <f>IF(D72="PBT1",'Base-case'!$E$25,"")&amp;IF(D72="PBT2",'Base-case'!$F$25,"")&amp;IF(D72="PBT3",'Base-case'!$G$25,"")&amp;IF(D72="PBT4",'Base-case'!$H$25,"")&amp;IF(D72="PBT5",'Base-case'!$I$25,"")&amp;IF(D72="PBT6",'Base-case'!$J$25,"")&amp;IF(D72="PBT7",'Base-case'!$K$25,"")&amp;IF(D72="PBT8",'Base-case'!$L$25,"")&amp;IF(D72="PBT9",'Base-case'!$M$25,"")&amp;IF(D72="PBT10",'Base-case'!$N$25,"")&amp;IF(D72="PBT11",'Base-case'!$O$25,"")&amp;IF(D72="PBT12",'Base-case'!$P$25,"")&amp;IF(D72="PBT13",'Base-case'!$Q$25,"")&amp;IF(D72="PBT14",'Base-case'!$R$25,"")&amp;IF(D72="PBT15",'Base-case'!$S$25,"")</f>
        <v/>
      </c>
      <c r="T72" s="118">
        <f t="shared" si="16"/>
        <v>0</v>
      </c>
      <c r="U72" s="177" t="str">
        <f>IF(D72="PBT1",'Base-case'!$E$36,"")&amp;IF(D72="PBT2",'Base-case'!$F$36,"")&amp;IF(D72="PBT3",'Base-case'!$G$36,"")&amp;IF(D72="PBT4",'Base-case'!$H$36,"")&amp;IF(D72="PBT5",'Base-case'!$I$36,"")&amp;IF(D72="PBT6",'Base-case'!$J$36,"")&amp;IF(D72="PBT7",'Base-case'!$K$36,"")&amp;IF(D72="PBT8",'Base-case'!$L$36,"")&amp;IF(D72="PBT9",'Base-case'!$M$36,"")&amp;IF(D72="PBT10",'Base-case'!$N$36,"")&amp;IF(D72="PBT11",'Base-case'!$O$36,"")&amp;IF(D72="PBT12",'Base-case'!$P$36,"")&amp;IF(D72="PBT13",'Base-case'!$Q$36,"")&amp;IF(D72="PBT14",'Base-case'!$R$36,"")&amp;IF(D72="PBT15",'Base-case'!$S$36,"")</f>
        <v/>
      </c>
      <c r="V72" s="117">
        <f t="shared" si="17"/>
        <v>0</v>
      </c>
      <c r="W72" s="178" t="str">
        <f>IF(D72="PBT1",'Base-case'!$E$38,"")&amp;IF(D72="PBT2",'Base-case'!$F$38,"")&amp;IF(D72="PBT3",'Base-case'!$G$38,"")&amp;IF(D72="PBT4",'Base-case'!$H$38,"")&amp;IF(D72="PBT5",'Base-case'!$I$38,"")&amp;IF(D72="PBT6",'Base-case'!$J$38,"")&amp;IF(D72="PBT7",'Base-case'!$K$38,"")&amp;IF(D72="PBT8",'Base-case'!$L$38,"")&amp;IF(D72="PBT9",'Base-case'!$M$38,"")&amp;IF(D72="PBT10",'Base-case'!$N$38,"")&amp;IF(D72="PBT11",'Base-case'!$O$38,"")&amp;IF(D72="PBT12",'Base-case'!$P$38,"")&amp;IF(D72="PBT13",'Base-case'!$Q$38,"")&amp;IF(D72="PBT14",'Base-case'!$R$38,"")&amp;IF(D72="PBT15",'Base-case'!$S$38,"")</f>
        <v/>
      </c>
      <c r="X72" s="117">
        <f t="shared" si="18"/>
        <v>0</v>
      </c>
      <c r="Y72" s="178" t="str">
        <f>IF(D72="PBT1",'Base-case'!$E$40,"")&amp;IF(D72="PBT2",'Base-case'!$F$40,"")&amp;IF(D72="PBT3",'Base-case'!$G$40,"")&amp;IF(D72="PBT4",'Base-case'!$H$40,"")&amp;IF(D72="PBT5",'Base-case'!$I$40,"")&amp;IF(D72="PBT6",'Base-case'!$J$40,"")&amp;IF(D72="PBT7",'Base-case'!$K$40,"")&amp;IF(D72="PBT8",'Base-case'!$L$40,"")&amp;IF(D72="PBT9",'Base-case'!$M$40,"")&amp;IF(D72="PBT10",'Base-case'!$N$40,"")&amp;IF(D72="PBT11",'Base-case'!$O$40,"")&amp;IF(D72="PBT12",'Base-case'!$P$40,"")&amp;IF(D72="PBT13",'Base-case'!$Q$40,"")&amp;IF(D72="PBT14",'Base-case'!$R$40,"")&amp;IF(D72="PBT15",'Base-case'!$S$40,"")</f>
        <v/>
      </c>
      <c r="Z72" s="118">
        <f t="shared" si="19"/>
        <v>0</v>
      </c>
      <c r="AA72" s="180"/>
      <c r="AB72" s="181"/>
      <c r="AC72" s="181"/>
      <c r="AD72" s="181"/>
      <c r="AE72" s="181"/>
      <c r="AF72" s="181"/>
      <c r="AG72" s="181"/>
      <c r="AH72" s="181"/>
      <c r="AI72" s="181"/>
      <c r="AJ72" s="181"/>
      <c r="AK72" s="181"/>
      <c r="AL72" s="182"/>
      <c r="AM72" s="180"/>
      <c r="AN72" s="181"/>
      <c r="AO72" s="181"/>
      <c r="AP72" s="181"/>
      <c r="AQ72" s="181"/>
      <c r="AR72" s="181"/>
      <c r="AS72" s="181"/>
      <c r="AT72" s="181"/>
      <c r="AU72" s="182"/>
      <c r="AV72" s="180"/>
      <c r="AW72" s="181"/>
      <c r="AX72" s="181"/>
      <c r="AY72" s="181"/>
      <c r="AZ72" s="181"/>
      <c r="BA72" s="181"/>
      <c r="BB72" s="181"/>
      <c r="BC72" s="181"/>
      <c r="BD72" s="181"/>
      <c r="BE72" s="181"/>
      <c r="BF72" s="182"/>
    </row>
    <row r="73" spans="1:58" ht="15" thickBot="1">
      <c r="A73" s="165">
        <v>68</v>
      </c>
      <c r="B73" s="293" t="str">
        <f>'Rassembler Noms'!G69</f>
        <v/>
      </c>
      <c r="C73" s="293" t="str">
        <f>'Rassembler surface'!G69</f>
        <v/>
      </c>
      <c r="D73" s="306" t="str">
        <f>'Rassembler PBT'!G69</f>
        <v/>
      </c>
      <c r="E73" s="166"/>
      <c r="F73" s="167"/>
      <c r="G73" s="177" t="str">
        <f>IF(D73="PBT1",'Base-case'!$E$4,"")&amp;IF(D73="PBT2",'Base-case'!$F$4,"")&amp;IF(D73="PBT3",'Base-case'!$G$4,"")&amp;IF(D73="PBT4",'Base-case'!$H$4,"")&amp;IF(D73="PBT5",'Base-case'!$I$4,"")&amp;IF(D73="PBT6",'Base-case'!$J$4,"")&amp;IF(D73="PBT7",'Base-case'!$K$4,"")&amp;IF(D73="PBT8",'Base-case'!$L$4,"")&amp;IF(D73="PBT9",'Base-case'!$M$4,"")&amp;IF(D73="PBT10",'Base-case'!$N$4,"")&amp;IF(D73="PBT11",'Base-case'!$O$4,"")&amp;IF(D73="PBT12",'Base-case'!$P$4,"")&amp;IF(D73="PBT13",'Base-case'!$Q$4,"")&amp;IF(D73="PBT14",'Base-case'!$R$4,"")&amp;IF(D73="PBT15",'Base-case'!$S$4,"")</f>
        <v/>
      </c>
      <c r="H73" s="117">
        <f t="shared" si="10"/>
        <v>0</v>
      </c>
      <c r="I73" s="178" t="str">
        <f>IF(D73="PBT1",'Base-case'!$E$14,"")&amp;IF(D73="PBT2",'Base-case'!$F$14,"")&amp;IF(D73="PBT3",'Base-case'!$G$14,"")&amp;IF(D73="PBT4",'Base-case'!$H$14,"")&amp;IF(D73="PBT5",'Base-case'!$I$14,"")&amp;IF(D73="PBT6",'Base-case'!$J$14,"")&amp;IF(D73="PBT7",'Base-case'!$K$14,"")&amp;IF(D73="PBT8",'Base-case'!$L$14,"")&amp;IF(D73="PBT9",'Base-case'!$M$14,"")&amp;IF(D73="PBT10",'Base-case'!$N$14,"")&amp;IF(D73="PBT11",'Base-case'!$O$14,"")&amp;IF(D73="PBT12",'Base-case'!$P$14,"")&amp;IF(D73="PBT13",'Base-case'!$Q$14,"")&amp;IF(D73="PBT14",'Base-case'!$R$14,"")&amp;IF(D73="PBT15",'Base-case'!$S$14,"")</f>
        <v/>
      </c>
      <c r="J73" s="117">
        <f t="shared" si="11"/>
        <v>0</v>
      </c>
      <c r="K73" s="178" t="str">
        <f>IF(D73="PBT1",'Base-case'!$E$16,"")&amp;IF(D73="PBT2",'Base-case'!$F$16,"")&amp;IF(D73="PBT3",'Base-case'!$G$16,"")&amp;IF(D73="PBT4",'Base-case'!$H$16,"")&amp;IF(D73="PBT5",'Base-case'!$I$16,"")&amp;IF(D73="PBT6",'Base-case'!$J$16,"")&amp;IF(D73="PBT7",'Base-case'!$K$16,"")&amp;IF(D73="PBT8",'Base-case'!$L$16,"")&amp;IF(D73="PBT9",'Base-case'!$M$16,"")&amp;IF(D73="PBT10",'Base-case'!$N$16,"")&amp;IF(D73="PBT11",'Base-case'!$O$16,"")&amp;IF(D73="PBT12",'Base-case'!$P$16,"")&amp;IF(D73="PBT13",'Base-case'!$Q$16,"")&amp;IF(D73="PBT14",'Base-case'!$R$16,"")&amp;IF(D73="PBT15",'Base-case'!$S$16,"")</f>
        <v/>
      </c>
      <c r="L73" s="117">
        <f t="shared" si="12"/>
        <v>0</v>
      </c>
      <c r="M73" s="178" t="str">
        <f>IF(D73="PBT1",'Base-case'!$E$18,"")&amp;IF(D73="PBT2",'Base-case'!$F$18,"")&amp;IF(D73="PBT3",'Base-case'!$G$18,"")&amp;IF(D73="PBT4",'Base-case'!$H$18,"")&amp;IF(D73="PBT5",'Base-case'!$I$18,"")&amp;IF(D73="PBT6",'Base-case'!$J$18,"")&amp;IF(D73="PBT7",'Base-case'!$K$18,"")&amp;IF(D73="PBT8",'Base-case'!$L$18,"")&amp;IF(D73="PBT9",'Base-case'!$M$18,"")&amp;IF(D73="PBT10",'Base-case'!$N$18,"")&amp;IF(D73="PBT11",'Base-case'!$O$18,"")&amp;IF(D73="PBT12",'Base-case'!$P$18,"")&amp;IF(D73="PBT13",'Base-case'!$Q$18,"")&amp;IF(D73="PBT14",'Base-case'!$R$18,"")&amp;IF(D73="PBT15",'Base-case'!$S$18,"")</f>
        <v/>
      </c>
      <c r="N73" s="118">
        <f t="shared" si="13"/>
        <v>0</v>
      </c>
      <c r="O73" s="177" t="str">
        <f>IF(D73="PBT1",'Base-case'!$E$21,"")&amp;IF(D73="PBT2",'Base-case'!$F$21,"")&amp;IF(D73="PBT3",'Base-case'!$G$21,"")&amp;IF(D73="PBT4",'Base-case'!$H$21,"")&amp;IF(D73="PBT5",'Base-case'!$I$21,"")&amp;IF(D73="PBT6",'Base-case'!$J$21,"")&amp;IF(D73="PBT7",'Base-case'!$K$21,"")&amp;IF(D73="PBT8",'Base-case'!$L$21,"")&amp;IF(D73="PBT9",'Base-case'!$M$21,"")&amp;IF(D73="PBT10",'Base-case'!$N$21,"")&amp;IF(D73="PBT11",'Base-case'!$O$21,"")&amp;IF(D73="PBT12",'Base-case'!$P$21,"")&amp;IF(D73="PBT13",'Base-case'!$Q$21,"")&amp;IF(D73="PBT14",'Base-case'!$R$21,"")&amp;IF(D73="PBT15",'Base-case'!$S$21,"")</f>
        <v/>
      </c>
      <c r="P73" s="117">
        <f t="shared" si="14"/>
        <v>0</v>
      </c>
      <c r="Q73" s="178" t="str">
        <f>IF(D73="PBT1",'Base-case'!$E$23,"")&amp;IF(D73="PBT2",'Base-case'!$F$23,"")&amp;IF(D73="PBT3",'Base-case'!$G$23,"")&amp;IF(D73="PBT4",'Base-case'!$H$23,"")&amp;IF(D73="PBT5",'Base-case'!$I$23,"")&amp;IF(D73="PBT6",'Base-case'!$J$23,"")&amp;IF(D73="PBT7",'Base-case'!$K$23,"")&amp;IF(D73="PBT8",'Base-case'!$L$23,"")&amp;IF(D73="PBT9",'Base-case'!$M$23,"")&amp;IF(D73="PBT10",'Base-case'!$N$23,"")&amp;IF(D73="PBT11",'Base-case'!$O$23,"")&amp;IF(D73="PBT12",'Base-case'!$P$23,"")&amp;IF(D73="PBT13",'Base-case'!$Q$23,"")&amp;IF(D73="PBT14",'Base-case'!$R$23,"")&amp;IF(D73="PBT15",'Base-case'!$S$23,"")</f>
        <v/>
      </c>
      <c r="R73" s="117">
        <f t="shared" si="15"/>
        <v>0</v>
      </c>
      <c r="S73" s="178" t="str">
        <f>IF(D73="PBT1",'Base-case'!$E$25,"")&amp;IF(D73="PBT2",'Base-case'!$F$25,"")&amp;IF(D73="PBT3",'Base-case'!$G$25,"")&amp;IF(D73="PBT4",'Base-case'!$H$25,"")&amp;IF(D73="PBT5",'Base-case'!$I$25,"")&amp;IF(D73="PBT6",'Base-case'!$J$25,"")&amp;IF(D73="PBT7",'Base-case'!$K$25,"")&amp;IF(D73="PBT8",'Base-case'!$L$25,"")&amp;IF(D73="PBT9",'Base-case'!$M$25,"")&amp;IF(D73="PBT10",'Base-case'!$N$25,"")&amp;IF(D73="PBT11",'Base-case'!$O$25,"")&amp;IF(D73="PBT12",'Base-case'!$P$25,"")&amp;IF(D73="PBT13",'Base-case'!$Q$25,"")&amp;IF(D73="PBT14",'Base-case'!$R$25,"")&amp;IF(D73="PBT15",'Base-case'!$S$25,"")</f>
        <v/>
      </c>
      <c r="T73" s="118">
        <f t="shared" si="16"/>
        <v>0</v>
      </c>
      <c r="U73" s="177" t="str">
        <f>IF(D73="PBT1",'Base-case'!$E$36,"")&amp;IF(D73="PBT2",'Base-case'!$F$36,"")&amp;IF(D73="PBT3",'Base-case'!$G$36,"")&amp;IF(D73="PBT4",'Base-case'!$H$36,"")&amp;IF(D73="PBT5",'Base-case'!$I$36,"")&amp;IF(D73="PBT6",'Base-case'!$J$36,"")&amp;IF(D73="PBT7",'Base-case'!$K$36,"")&amp;IF(D73="PBT8",'Base-case'!$L$36,"")&amp;IF(D73="PBT9",'Base-case'!$M$36,"")&amp;IF(D73="PBT10",'Base-case'!$N$36,"")&amp;IF(D73="PBT11",'Base-case'!$O$36,"")&amp;IF(D73="PBT12",'Base-case'!$P$36,"")&amp;IF(D73="PBT13",'Base-case'!$Q$36,"")&amp;IF(D73="PBT14",'Base-case'!$R$36,"")&amp;IF(D73="PBT15",'Base-case'!$S$36,"")</f>
        <v/>
      </c>
      <c r="V73" s="117">
        <f t="shared" si="17"/>
        <v>0</v>
      </c>
      <c r="W73" s="178" t="str">
        <f>IF(D73="PBT1",'Base-case'!$E$38,"")&amp;IF(D73="PBT2",'Base-case'!$F$38,"")&amp;IF(D73="PBT3",'Base-case'!$G$38,"")&amp;IF(D73="PBT4",'Base-case'!$H$38,"")&amp;IF(D73="PBT5",'Base-case'!$I$38,"")&amp;IF(D73="PBT6",'Base-case'!$J$38,"")&amp;IF(D73="PBT7",'Base-case'!$K$38,"")&amp;IF(D73="PBT8",'Base-case'!$L$38,"")&amp;IF(D73="PBT9",'Base-case'!$M$38,"")&amp;IF(D73="PBT10",'Base-case'!$N$38,"")&amp;IF(D73="PBT11",'Base-case'!$O$38,"")&amp;IF(D73="PBT12",'Base-case'!$P$38,"")&amp;IF(D73="PBT13",'Base-case'!$Q$38,"")&amp;IF(D73="PBT14",'Base-case'!$R$38,"")&amp;IF(D73="PBT15",'Base-case'!$S$38,"")</f>
        <v/>
      </c>
      <c r="X73" s="117">
        <f t="shared" si="18"/>
        <v>0</v>
      </c>
      <c r="Y73" s="178" t="str">
        <f>IF(D73="PBT1",'Base-case'!$E$40,"")&amp;IF(D73="PBT2",'Base-case'!$F$40,"")&amp;IF(D73="PBT3",'Base-case'!$G$40,"")&amp;IF(D73="PBT4",'Base-case'!$H$40,"")&amp;IF(D73="PBT5",'Base-case'!$I$40,"")&amp;IF(D73="PBT6",'Base-case'!$J$40,"")&amp;IF(D73="PBT7",'Base-case'!$K$40,"")&amp;IF(D73="PBT8",'Base-case'!$L$40,"")&amp;IF(D73="PBT9",'Base-case'!$M$40,"")&amp;IF(D73="PBT10",'Base-case'!$N$40,"")&amp;IF(D73="PBT11",'Base-case'!$O$40,"")&amp;IF(D73="PBT12",'Base-case'!$P$40,"")&amp;IF(D73="PBT13",'Base-case'!$Q$40,"")&amp;IF(D73="PBT14",'Base-case'!$R$40,"")&amp;IF(D73="PBT15",'Base-case'!$S$40,"")</f>
        <v/>
      </c>
      <c r="Z73" s="118">
        <f t="shared" si="19"/>
        <v>0</v>
      </c>
      <c r="AA73" s="180"/>
      <c r="AB73" s="181"/>
      <c r="AC73" s="181"/>
      <c r="AD73" s="181"/>
      <c r="AE73" s="181"/>
      <c r="AF73" s="181"/>
      <c r="AG73" s="181"/>
      <c r="AH73" s="181"/>
      <c r="AI73" s="181"/>
      <c r="AJ73" s="181"/>
      <c r="AK73" s="181"/>
      <c r="AL73" s="182"/>
      <c r="AM73" s="180"/>
      <c r="AN73" s="181"/>
      <c r="AO73" s="181"/>
      <c r="AP73" s="181"/>
      <c r="AQ73" s="181"/>
      <c r="AR73" s="181"/>
      <c r="AS73" s="181"/>
      <c r="AT73" s="181"/>
      <c r="AU73" s="182"/>
      <c r="AV73" s="180"/>
      <c r="AW73" s="181"/>
      <c r="AX73" s="181"/>
      <c r="AY73" s="181"/>
      <c r="AZ73" s="181"/>
      <c r="BA73" s="181"/>
      <c r="BB73" s="181"/>
      <c r="BC73" s="181"/>
      <c r="BD73" s="181"/>
      <c r="BE73" s="181"/>
      <c r="BF73" s="182"/>
    </row>
    <row r="74" spans="1:58" ht="15" thickBot="1">
      <c r="A74" s="165">
        <v>69</v>
      </c>
      <c r="B74" s="293" t="str">
        <f>'Rassembler Noms'!G70</f>
        <v/>
      </c>
      <c r="C74" s="293" t="str">
        <f>'Rassembler surface'!G70</f>
        <v/>
      </c>
      <c r="D74" s="306" t="str">
        <f>'Rassembler PBT'!G70</f>
        <v/>
      </c>
      <c r="E74" s="166"/>
      <c r="F74" s="167"/>
      <c r="G74" s="177" t="str">
        <f>IF(D74="PBT1",'Base-case'!$E$4,"")&amp;IF(D74="PBT2",'Base-case'!$F$4,"")&amp;IF(D74="PBT3",'Base-case'!$G$4,"")&amp;IF(D74="PBT4",'Base-case'!$H$4,"")&amp;IF(D74="PBT5",'Base-case'!$I$4,"")&amp;IF(D74="PBT6",'Base-case'!$J$4,"")&amp;IF(D74="PBT7",'Base-case'!$K$4,"")&amp;IF(D74="PBT8",'Base-case'!$L$4,"")&amp;IF(D74="PBT9",'Base-case'!$M$4,"")&amp;IF(D74="PBT10",'Base-case'!$N$4,"")&amp;IF(D74="PBT11",'Base-case'!$O$4,"")&amp;IF(D74="PBT12",'Base-case'!$P$4,"")&amp;IF(D74="PBT13",'Base-case'!$Q$4,"")&amp;IF(D74="PBT14",'Base-case'!$R$4,"")&amp;IF(D74="PBT15",'Base-case'!$S$4,"")</f>
        <v/>
      </c>
      <c r="H74" s="117">
        <f t="shared" si="10"/>
        <v>0</v>
      </c>
      <c r="I74" s="178" t="str">
        <f>IF(D74="PBT1",'Base-case'!$E$14,"")&amp;IF(D74="PBT2",'Base-case'!$F$14,"")&amp;IF(D74="PBT3",'Base-case'!$G$14,"")&amp;IF(D74="PBT4",'Base-case'!$H$14,"")&amp;IF(D74="PBT5",'Base-case'!$I$14,"")&amp;IF(D74="PBT6",'Base-case'!$J$14,"")&amp;IF(D74="PBT7",'Base-case'!$K$14,"")&amp;IF(D74="PBT8",'Base-case'!$L$14,"")&amp;IF(D74="PBT9",'Base-case'!$M$14,"")&amp;IF(D74="PBT10",'Base-case'!$N$14,"")&amp;IF(D74="PBT11",'Base-case'!$O$14,"")&amp;IF(D74="PBT12",'Base-case'!$P$14,"")&amp;IF(D74="PBT13",'Base-case'!$Q$14,"")&amp;IF(D74="PBT14",'Base-case'!$R$14,"")&amp;IF(D74="PBT15",'Base-case'!$S$14,"")</f>
        <v/>
      </c>
      <c r="J74" s="117">
        <f t="shared" si="11"/>
        <v>0</v>
      </c>
      <c r="K74" s="178" t="str">
        <f>IF(D74="PBT1",'Base-case'!$E$16,"")&amp;IF(D74="PBT2",'Base-case'!$F$16,"")&amp;IF(D74="PBT3",'Base-case'!$G$16,"")&amp;IF(D74="PBT4",'Base-case'!$H$16,"")&amp;IF(D74="PBT5",'Base-case'!$I$16,"")&amp;IF(D74="PBT6",'Base-case'!$J$16,"")&amp;IF(D74="PBT7",'Base-case'!$K$16,"")&amp;IF(D74="PBT8",'Base-case'!$L$16,"")&amp;IF(D74="PBT9",'Base-case'!$M$16,"")&amp;IF(D74="PBT10",'Base-case'!$N$16,"")&amp;IF(D74="PBT11",'Base-case'!$O$16,"")&amp;IF(D74="PBT12",'Base-case'!$P$16,"")&amp;IF(D74="PBT13",'Base-case'!$Q$16,"")&amp;IF(D74="PBT14",'Base-case'!$R$16,"")&amp;IF(D74="PBT15",'Base-case'!$S$16,"")</f>
        <v/>
      </c>
      <c r="L74" s="117">
        <f t="shared" si="12"/>
        <v>0</v>
      </c>
      <c r="M74" s="178" t="str">
        <f>IF(D74="PBT1",'Base-case'!$E$18,"")&amp;IF(D74="PBT2",'Base-case'!$F$18,"")&amp;IF(D74="PBT3",'Base-case'!$G$18,"")&amp;IF(D74="PBT4",'Base-case'!$H$18,"")&amp;IF(D74="PBT5",'Base-case'!$I$18,"")&amp;IF(D74="PBT6",'Base-case'!$J$18,"")&amp;IF(D74="PBT7",'Base-case'!$K$18,"")&amp;IF(D74="PBT8",'Base-case'!$L$18,"")&amp;IF(D74="PBT9",'Base-case'!$M$18,"")&amp;IF(D74="PBT10",'Base-case'!$N$18,"")&amp;IF(D74="PBT11",'Base-case'!$O$18,"")&amp;IF(D74="PBT12",'Base-case'!$P$18,"")&amp;IF(D74="PBT13",'Base-case'!$Q$18,"")&amp;IF(D74="PBT14",'Base-case'!$R$18,"")&amp;IF(D74="PBT15",'Base-case'!$S$18,"")</f>
        <v/>
      </c>
      <c r="N74" s="118">
        <f t="shared" si="13"/>
        <v>0</v>
      </c>
      <c r="O74" s="177" t="str">
        <f>IF(D74="PBT1",'Base-case'!$E$21,"")&amp;IF(D74="PBT2",'Base-case'!$F$21,"")&amp;IF(D74="PBT3",'Base-case'!$G$21,"")&amp;IF(D74="PBT4",'Base-case'!$H$21,"")&amp;IF(D74="PBT5",'Base-case'!$I$21,"")&amp;IF(D74="PBT6",'Base-case'!$J$21,"")&amp;IF(D74="PBT7",'Base-case'!$K$21,"")&amp;IF(D74="PBT8",'Base-case'!$L$21,"")&amp;IF(D74="PBT9",'Base-case'!$M$21,"")&amp;IF(D74="PBT10",'Base-case'!$N$21,"")&amp;IF(D74="PBT11",'Base-case'!$O$21,"")&amp;IF(D74="PBT12",'Base-case'!$P$21,"")&amp;IF(D74="PBT13",'Base-case'!$Q$21,"")&amp;IF(D74="PBT14",'Base-case'!$R$21,"")&amp;IF(D74="PBT15",'Base-case'!$S$21,"")</f>
        <v/>
      </c>
      <c r="P74" s="117">
        <f t="shared" si="14"/>
        <v>0</v>
      </c>
      <c r="Q74" s="178" t="str">
        <f>IF(D74="PBT1",'Base-case'!$E$23,"")&amp;IF(D74="PBT2",'Base-case'!$F$23,"")&amp;IF(D74="PBT3",'Base-case'!$G$23,"")&amp;IF(D74="PBT4",'Base-case'!$H$23,"")&amp;IF(D74="PBT5",'Base-case'!$I$23,"")&amp;IF(D74="PBT6",'Base-case'!$J$23,"")&amp;IF(D74="PBT7",'Base-case'!$K$23,"")&amp;IF(D74="PBT8",'Base-case'!$L$23,"")&amp;IF(D74="PBT9",'Base-case'!$M$23,"")&amp;IF(D74="PBT10",'Base-case'!$N$23,"")&amp;IF(D74="PBT11",'Base-case'!$O$23,"")&amp;IF(D74="PBT12",'Base-case'!$P$23,"")&amp;IF(D74="PBT13",'Base-case'!$Q$23,"")&amp;IF(D74="PBT14",'Base-case'!$R$23,"")&amp;IF(D74="PBT15",'Base-case'!$S$23,"")</f>
        <v/>
      </c>
      <c r="R74" s="117">
        <f t="shared" si="15"/>
        <v>0</v>
      </c>
      <c r="S74" s="178" t="str">
        <f>IF(D74="PBT1",'Base-case'!$E$25,"")&amp;IF(D74="PBT2",'Base-case'!$F$25,"")&amp;IF(D74="PBT3",'Base-case'!$G$25,"")&amp;IF(D74="PBT4",'Base-case'!$H$25,"")&amp;IF(D74="PBT5",'Base-case'!$I$25,"")&amp;IF(D74="PBT6",'Base-case'!$J$25,"")&amp;IF(D74="PBT7",'Base-case'!$K$25,"")&amp;IF(D74="PBT8",'Base-case'!$L$25,"")&amp;IF(D74="PBT9",'Base-case'!$M$25,"")&amp;IF(D74="PBT10",'Base-case'!$N$25,"")&amp;IF(D74="PBT11",'Base-case'!$O$25,"")&amp;IF(D74="PBT12",'Base-case'!$P$25,"")&amp;IF(D74="PBT13",'Base-case'!$Q$25,"")&amp;IF(D74="PBT14",'Base-case'!$R$25,"")&amp;IF(D74="PBT15",'Base-case'!$S$25,"")</f>
        <v/>
      </c>
      <c r="T74" s="118">
        <f t="shared" si="16"/>
        <v>0</v>
      </c>
      <c r="U74" s="177" t="str">
        <f>IF(D74="PBT1",'Base-case'!$E$36,"")&amp;IF(D74="PBT2",'Base-case'!$F$36,"")&amp;IF(D74="PBT3",'Base-case'!$G$36,"")&amp;IF(D74="PBT4",'Base-case'!$H$36,"")&amp;IF(D74="PBT5",'Base-case'!$I$36,"")&amp;IF(D74="PBT6",'Base-case'!$J$36,"")&amp;IF(D74="PBT7",'Base-case'!$K$36,"")&amp;IF(D74="PBT8",'Base-case'!$L$36,"")&amp;IF(D74="PBT9",'Base-case'!$M$36,"")&amp;IF(D74="PBT10",'Base-case'!$N$36,"")&amp;IF(D74="PBT11",'Base-case'!$O$36,"")&amp;IF(D74="PBT12",'Base-case'!$P$36,"")&amp;IF(D74="PBT13",'Base-case'!$Q$36,"")&amp;IF(D74="PBT14",'Base-case'!$R$36,"")&amp;IF(D74="PBT15",'Base-case'!$S$36,"")</f>
        <v/>
      </c>
      <c r="V74" s="117">
        <f t="shared" si="17"/>
        <v>0</v>
      </c>
      <c r="W74" s="178" t="str">
        <f>IF(D74="PBT1",'Base-case'!$E$38,"")&amp;IF(D74="PBT2",'Base-case'!$F$38,"")&amp;IF(D74="PBT3",'Base-case'!$G$38,"")&amp;IF(D74="PBT4",'Base-case'!$H$38,"")&amp;IF(D74="PBT5",'Base-case'!$I$38,"")&amp;IF(D74="PBT6",'Base-case'!$J$38,"")&amp;IF(D74="PBT7",'Base-case'!$K$38,"")&amp;IF(D74="PBT8",'Base-case'!$L$38,"")&amp;IF(D74="PBT9",'Base-case'!$M$38,"")&amp;IF(D74="PBT10",'Base-case'!$N$38,"")&amp;IF(D74="PBT11",'Base-case'!$O$38,"")&amp;IF(D74="PBT12",'Base-case'!$P$38,"")&amp;IF(D74="PBT13",'Base-case'!$Q$38,"")&amp;IF(D74="PBT14",'Base-case'!$R$38,"")&amp;IF(D74="PBT15",'Base-case'!$S$38,"")</f>
        <v/>
      </c>
      <c r="X74" s="117">
        <f t="shared" si="18"/>
        <v>0</v>
      </c>
      <c r="Y74" s="178" t="str">
        <f>IF(D74="PBT1",'Base-case'!$E$40,"")&amp;IF(D74="PBT2",'Base-case'!$F$40,"")&amp;IF(D74="PBT3",'Base-case'!$G$40,"")&amp;IF(D74="PBT4",'Base-case'!$H$40,"")&amp;IF(D74="PBT5",'Base-case'!$I$40,"")&amp;IF(D74="PBT6",'Base-case'!$J$40,"")&amp;IF(D74="PBT7",'Base-case'!$K$40,"")&amp;IF(D74="PBT8",'Base-case'!$L$40,"")&amp;IF(D74="PBT9",'Base-case'!$M$40,"")&amp;IF(D74="PBT10",'Base-case'!$N$40,"")&amp;IF(D74="PBT11",'Base-case'!$O$40,"")&amp;IF(D74="PBT12",'Base-case'!$P$40,"")&amp;IF(D74="PBT13",'Base-case'!$Q$40,"")&amp;IF(D74="PBT14",'Base-case'!$R$40,"")&amp;IF(D74="PBT15",'Base-case'!$S$40,"")</f>
        <v/>
      </c>
      <c r="Z74" s="118">
        <f t="shared" si="19"/>
        <v>0</v>
      </c>
      <c r="AA74" s="180"/>
      <c r="AB74" s="181"/>
      <c r="AC74" s="181"/>
      <c r="AD74" s="181"/>
      <c r="AE74" s="181"/>
      <c r="AF74" s="181"/>
      <c r="AG74" s="181"/>
      <c r="AH74" s="181"/>
      <c r="AI74" s="181"/>
      <c r="AJ74" s="181"/>
      <c r="AK74" s="181"/>
      <c r="AL74" s="182"/>
      <c r="AM74" s="180"/>
      <c r="AN74" s="181"/>
      <c r="AO74" s="181"/>
      <c r="AP74" s="181"/>
      <c r="AQ74" s="181"/>
      <c r="AR74" s="181"/>
      <c r="AS74" s="181"/>
      <c r="AT74" s="181"/>
      <c r="AU74" s="182"/>
      <c r="AV74" s="180"/>
      <c r="AW74" s="181"/>
      <c r="AX74" s="181"/>
      <c r="AY74" s="181"/>
      <c r="AZ74" s="181"/>
      <c r="BA74" s="181"/>
      <c r="BB74" s="181"/>
      <c r="BC74" s="181"/>
      <c r="BD74" s="181"/>
      <c r="BE74" s="181"/>
      <c r="BF74" s="182"/>
    </row>
    <row r="75" spans="1:58" ht="15" thickBot="1">
      <c r="A75" s="165">
        <v>70</v>
      </c>
      <c r="B75" s="293" t="str">
        <f>'Rassembler Noms'!G71</f>
        <v/>
      </c>
      <c r="C75" s="293" t="str">
        <f>'Rassembler surface'!G71</f>
        <v/>
      </c>
      <c r="D75" s="306" t="str">
        <f>'Rassembler PBT'!G71</f>
        <v/>
      </c>
      <c r="E75" s="166"/>
      <c r="F75" s="167"/>
      <c r="G75" s="177" t="str">
        <f>IF(D75="PBT1",'Base-case'!$E$4,"")&amp;IF(D75="PBT2",'Base-case'!$F$4,"")&amp;IF(D75="PBT3",'Base-case'!$G$4,"")&amp;IF(D75="PBT4",'Base-case'!$H$4,"")&amp;IF(D75="PBT5",'Base-case'!$I$4,"")&amp;IF(D75="PBT6",'Base-case'!$J$4,"")&amp;IF(D75="PBT7",'Base-case'!$K$4,"")&amp;IF(D75="PBT8",'Base-case'!$L$4,"")&amp;IF(D75="PBT9",'Base-case'!$M$4,"")&amp;IF(D75="PBT10",'Base-case'!$N$4,"")&amp;IF(D75="PBT11",'Base-case'!$O$4,"")&amp;IF(D75="PBT12",'Base-case'!$P$4,"")&amp;IF(D75="PBT13",'Base-case'!$Q$4,"")&amp;IF(D75="PBT14",'Base-case'!$R$4,"")&amp;IF(D75="PBT15",'Base-case'!$S$4,"")</f>
        <v/>
      </c>
      <c r="H75" s="117">
        <f t="shared" si="10"/>
        <v>0</v>
      </c>
      <c r="I75" s="178" t="str">
        <f>IF(D75="PBT1",'Base-case'!$E$14,"")&amp;IF(D75="PBT2",'Base-case'!$F$14,"")&amp;IF(D75="PBT3",'Base-case'!$G$14,"")&amp;IF(D75="PBT4",'Base-case'!$H$14,"")&amp;IF(D75="PBT5",'Base-case'!$I$14,"")&amp;IF(D75="PBT6",'Base-case'!$J$14,"")&amp;IF(D75="PBT7",'Base-case'!$K$14,"")&amp;IF(D75="PBT8",'Base-case'!$L$14,"")&amp;IF(D75="PBT9",'Base-case'!$M$14,"")&amp;IF(D75="PBT10",'Base-case'!$N$14,"")&amp;IF(D75="PBT11",'Base-case'!$O$14,"")&amp;IF(D75="PBT12",'Base-case'!$P$14,"")&amp;IF(D75="PBT13",'Base-case'!$Q$14,"")&amp;IF(D75="PBT14",'Base-case'!$R$14,"")&amp;IF(D75="PBT15",'Base-case'!$S$14,"")</f>
        <v/>
      </c>
      <c r="J75" s="117">
        <f t="shared" si="11"/>
        <v>0</v>
      </c>
      <c r="K75" s="178" t="str">
        <f>IF(D75="PBT1",'Base-case'!$E$16,"")&amp;IF(D75="PBT2",'Base-case'!$F$16,"")&amp;IF(D75="PBT3",'Base-case'!$G$16,"")&amp;IF(D75="PBT4",'Base-case'!$H$16,"")&amp;IF(D75="PBT5",'Base-case'!$I$16,"")&amp;IF(D75="PBT6",'Base-case'!$J$16,"")&amp;IF(D75="PBT7",'Base-case'!$K$16,"")&amp;IF(D75="PBT8",'Base-case'!$L$16,"")&amp;IF(D75="PBT9",'Base-case'!$M$16,"")&amp;IF(D75="PBT10",'Base-case'!$N$16,"")&amp;IF(D75="PBT11",'Base-case'!$O$16,"")&amp;IF(D75="PBT12",'Base-case'!$P$16,"")&amp;IF(D75="PBT13",'Base-case'!$Q$16,"")&amp;IF(D75="PBT14",'Base-case'!$R$16,"")&amp;IF(D75="PBT15",'Base-case'!$S$16,"")</f>
        <v/>
      </c>
      <c r="L75" s="117">
        <f t="shared" si="12"/>
        <v>0</v>
      </c>
      <c r="M75" s="178" t="str">
        <f>IF(D75="PBT1",'Base-case'!$E$18,"")&amp;IF(D75="PBT2",'Base-case'!$F$18,"")&amp;IF(D75="PBT3",'Base-case'!$G$18,"")&amp;IF(D75="PBT4",'Base-case'!$H$18,"")&amp;IF(D75="PBT5",'Base-case'!$I$18,"")&amp;IF(D75="PBT6",'Base-case'!$J$18,"")&amp;IF(D75="PBT7",'Base-case'!$K$18,"")&amp;IF(D75="PBT8",'Base-case'!$L$18,"")&amp;IF(D75="PBT9",'Base-case'!$M$18,"")&amp;IF(D75="PBT10",'Base-case'!$N$18,"")&amp;IF(D75="PBT11",'Base-case'!$O$18,"")&amp;IF(D75="PBT12",'Base-case'!$P$18,"")&amp;IF(D75="PBT13",'Base-case'!$Q$18,"")&amp;IF(D75="PBT14",'Base-case'!$R$18,"")&amp;IF(D75="PBT15",'Base-case'!$S$18,"")</f>
        <v/>
      </c>
      <c r="N75" s="118">
        <f t="shared" si="13"/>
        <v>0</v>
      </c>
      <c r="O75" s="177" t="str">
        <f>IF(D75="PBT1",'Base-case'!$E$21,"")&amp;IF(D75="PBT2",'Base-case'!$F$21,"")&amp;IF(D75="PBT3",'Base-case'!$G$21,"")&amp;IF(D75="PBT4",'Base-case'!$H$21,"")&amp;IF(D75="PBT5",'Base-case'!$I$21,"")&amp;IF(D75="PBT6",'Base-case'!$J$21,"")&amp;IF(D75="PBT7",'Base-case'!$K$21,"")&amp;IF(D75="PBT8",'Base-case'!$L$21,"")&amp;IF(D75="PBT9",'Base-case'!$M$21,"")&amp;IF(D75="PBT10",'Base-case'!$N$21,"")&amp;IF(D75="PBT11",'Base-case'!$O$21,"")&amp;IF(D75="PBT12",'Base-case'!$P$21,"")&amp;IF(D75="PBT13",'Base-case'!$Q$21,"")&amp;IF(D75="PBT14",'Base-case'!$R$21,"")&amp;IF(D75="PBT15",'Base-case'!$S$21,"")</f>
        <v/>
      </c>
      <c r="P75" s="117">
        <f t="shared" si="14"/>
        <v>0</v>
      </c>
      <c r="Q75" s="178" t="str">
        <f>IF(D75="PBT1",'Base-case'!$E$23,"")&amp;IF(D75="PBT2",'Base-case'!$F$23,"")&amp;IF(D75="PBT3",'Base-case'!$G$23,"")&amp;IF(D75="PBT4",'Base-case'!$H$23,"")&amp;IF(D75="PBT5",'Base-case'!$I$23,"")&amp;IF(D75="PBT6",'Base-case'!$J$23,"")&amp;IF(D75="PBT7",'Base-case'!$K$23,"")&amp;IF(D75="PBT8",'Base-case'!$L$23,"")&amp;IF(D75="PBT9",'Base-case'!$M$23,"")&amp;IF(D75="PBT10",'Base-case'!$N$23,"")&amp;IF(D75="PBT11",'Base-case'!$O$23,"")&amp;IF(D75="PBT12",'Base-case'!$P$23,"")&amp;IF(D75="PBT13",'Base-case'!$Q$23,"")&amp;IF(D75="PBT14",'Base-case'!$R$23,"")&amp;IF(D75="PBT15",'Base-case'!$S$23,"")</f>
        <v/>
      </c>
      <c r="R75" s="117">
        <f t="shared" si="15"/>
        <v>0</v>
      </c>
      <c r="S75" s="178" t="str">
        <f>IF(D75="PBT1",'Base-case'!$E$25,"")&amp;IF(D75="PBT2",'Base-case'!$F$25,"")&amp;IF(D75="PBT3",'Base-case'!$G$25,"")&amp;IF(D75="PBT4",'Base-case'!$H$25,"")&amp;IF(D75="PBT5",'Base-case'!$I$25,"")&amp;IF(D75="PBT6",'Base-case'!$J$25,"")&amp;IF(D75="PBT7",'Base-case'!$K$25,"")&amp;IF(D75="PBT8",'Base-case'!$L$25,"")&amp;IF(D75="PBT9",'Base-case'!$M$25,"")&amp;IF(D75="PBT10",'Base-case'!$N$25,"")&amp;IF(D75="PBT11",'Base-case'!$O$25,"")&amp;IF(D75="PBT12",'Base-case'!$P$25,"")&amp;IF(D75="PBT13",'Base-case'!$Q$25,"")&amp;IF(D75="PBT14",'Base-case'!$R$25,"")&amp;IF(D75="PBT15",'Base-case'!$S$25,"")</f>
        <v/>
      </c>
      <c r="T75" s="118">
        <f t="shared" si="16"/>
        <v>0</v>
      </c>
      <c r="U75" s="177" t="str">
        <f>IF(D75="PBT1",'Base-case'!$E$36,"")&amp;IF(D75="PBT2",'Base-case'!$F$36,"")&amp;IF(D75="PBT3",'Base-case'!$G$36,"")&amp;IF(D75="PBT4",'Base-case'!$H$36,"")&amp;IF(D75="PBT5",'Base-case'!$I$36,"")&amp;IF(D75="PBT6",'Base-case'!$J$36,"")&amp;IF(D75="PBT7",'Base-case'!$K$36,"")&amp;IF(D75="PBT8",'Base-case'!$L$36,"")&amp;IF(D75="PBT9",'Base-case'!$M$36,"")&amp;IF(D75="PBT10",'Base-case'!$N$36,"")&amp;IF(D75="PBT11",'Base-case'!$O$36,"")&amp;IF(D75="PBT12",'Base-case'!$P$36,"")&amp;IF(D75="PBT13",'Base-case'!$Q$36,"")&amp;IF(D75="PBT14",'Base-case'!$R$36,"")&amp;IF(D75="PBT15",'Base-case'!$S$36,"")</f>
        <v/>
      </c>
      <c r="V75" s="117">
        <f t="shared" si="17"/>
        <v>0</v>
      </c>
      <c r="W75" s="178" t="str">
        <f>IF(D75="PBT1",'Base-case'!$E$38,"")&amp;IF(D75="PBT2",'Base-case'!$F$38,"")&amp;IF(D75="PBT3",'Base-case'!$G$38,"")&amp;IF(D75="PBT4",'Base-case'!$H$38,"")&amp;IF(D75="PBT5",'Base-case'!$I$38,"")&amp;IF(D75="PBT6",'Base-case'!$J$38,"")&amp;IF(D75="PBT7",'Base-case'!$K$38,"")&amp;IF(D75="PBT8",'Base-case'!$L$38,"")&amp;IF(D75="PBT9",'Base-case'!$M$38,"")&amp;IF(D75="PBT10",'Base-case'!$N$38,"")&amp;IF(D75="PBT11",'Base-case'!$O$38,"")&amp;IF(D75="PBT12",'Base-case'!$P$38,"")&amp;IF(D75="PBT13",'Base-case'!$Q$38,"")&amp;IF(D75="PBT14",'Base-case'!$R$38,"")&amp;IF(D75="PBT15",'Base-case'!$S$38,"")</f>
        <v/>
      </c>
      <c r="X75" s="117">
        <f t="shared" si="18"/>
        <v>0</v>
      </c>
      <c r="Y75" s="178" t="str">
        <f>IF(D75="PBT1",'Base-case'!$E$40,"")&amp;IF(D75="PBT2",'Base-case'!$F$40,"")&amp;IF(D75="PBT3",'Base-case'!$G$40,"")&amp;IF(D75="PBT4",'Base-case'!$H$40,"")&amp;IF(D75="PBT5",'Base-case'!$I$40,"")&amp;IF(D75="PBT6",'Base-case'!$J$40,"")&amp;IF(D75="PBT7",'Base-case'!$K$40,"")&amp;IF(D75="PBT8",'Base-case'!$L$40,"")&amp;IF(D75="PBT9",'Base-case'!$M$40,"")&amp;IF(D75="PBT10",'Base-case'!$N$40,"")&amp;IF(D75="PBT11",'Base-case'!$O$40,"")&amp;IF(D75="PBT12",'Base-case'!$P$40,"")&amp;IF(D75="PBT13",'Base-case'!$Q$40,"")&amp;IF(D75="PBT14",'Base-case'!$R$40,"")&amp;IF(D75="PBT15",'Base-case'!$S$40,"")</f>
        <v/>
      </c>
      <c r="Z75" s="118">
        <f t="shared" si="19"/>
        <v>0</v>
      </c>
      <c r="AA75" s="180"/>
      <c r="AB75" s="181"/>
      <c r="AC75" s="181"/>
      <c r="AD75" s="181"/>
      <c r="AE75" s="181"/>
      <c r="AF75" s="181"/>
      <c r="AG75" s="181"/>
      <c r="AH75" s="181"/>
      <c r="AI75" s="181"/>
      <c r="AJ75" s="181"/>
      <c r="AK75" s="181"/>
      <c r="AL75" s="182"/>
      <c r="AM75" s="180"/>
      <c r="AN75" s="181"/>
      <c r="AO75" s="181"/>
      <c r="AP75" s="181"/>
      <c r="AQ75" s="181"/>
      <c r="AR75" s="181"/>
      <c r="AS75" s="181"/>
      <c r="AT75" s="181"/>
      <c r="AU75" s="182"/>
      <c r="AV75" s="180"/>
      <c r="AW75" s="181"/>
      <c r="AX75" s="181"/>
      <c r="AY75" s="181"/>
      <c r="AZ75" s="181"/>
      <c r="BA75" s="181"/>
      <c r="BB75" s="181"/>
      <c r="BC75" s="181"/>
      <c r="BD75" s="181"/>
      <c r="BE75" s="181"/>
      <c r="BF75" s="182"/>
    </row>
    <row r="76" spans="1:58" ht="15" thickBot="1">
      <c r="A76" s="165">
        <v>71</v>
      </c>
      <c r="B76" s="293" t="str">
        <f>'Rassembler Noms'!G72</f>
        <v/>
      </c>
      <c r="C76" s="293" t="str">
        <f>'Rassembler surface'!G72</f>
        <v/>
      </c>
      <c r="D76" s="306" t="str">
        <f>'Rassembler PBT'!G72</f>
        <v/>
      </c>
      <c r="E76" s="166"/>
      <c r="F76" s="167"/>
      <c r="G76" s="177" t="str">
        <f>IF(D76="PBT1",'Base-case'!$E$4,"")&amp;IF(D76="PBT2",'Base-case'!$F$4,"")&amp;IF(D76="PBT3",'Base-case'!$G$4,"")&amp;IF(D76="PBT4",'Base-case'!$H$4,"")&amp;IF(D76="PBT5",'Base-case'!$I$4,"")&amp;IF(D76="PBT6",'Base-case'!$J$4,"")&amp;IF(D76="PBT7",'Base-case'!$K$4,"")&amp;IF(D76="PBT8",'Base-case'!$L$4,"")&amp;IF(D76="PBT9",'Base-case'!$M$4,"")&amp;IF(D76="PBT10",'Base-case'!$N$4,"")&amp;IF(D76="PBT11",'Base-case'!$O$4,"")&amp;IF(D76="PBT12",'Base-case'!$P$4,"")&amp;IF(D76="PBT13",'Base-case'!$Q$4,"")&amp;IF(D76="PBT14",'Base-case'!$R$4,"")&amp;IF(D76="PBT15",'Base-case'!$S$4,"")</f>
        <v/>
      </c>
      <c r="H76" s="117">
        <f t="shared" si="10"/>
        <v>0</v>
      </c>
      <c r="I76" s="178" t="str">
        <f>IF(D76="PBT1",'Base-case'!$E$14,"")&amp;IF(D76="PBT2",'Base-case'!$F$14,"")&amp;IF(D76="PBT3",'Base-case'!$G$14,"")&amp;IF(D76="PBT4",'Base-case'!$H$14,"")&amp;IF(D76="PBT5",'Base-case'!$I$14,"")&amp;IF(D76="PBT6",'Base-case'!$J$14,"")&amp;IF(D76="PBT7",'Base-case'!$K$14,"")&amp;IF(D76="PBT8",'Base-case'!$L$14,"")&amp;IF(D76="PBT9",'Base-case'!$M$14,"")&amp;IF(D76="PBT10",'Base-case'!$N$14,"")&amp;IF(D76="PBT11",'Base-case'!$O$14,"")&amp;IF(D76="PBT12",'Base-case'!$P$14,"")&amp;IF(D76="PBT13",'Base-case'!$Q$14,"")&amp;IF(D76="PBT14",'Base-case'!$R$14,"")&amp;IF(D76="PBT15",'Base-case'!$S$14,"")</f>
        <v/>
      </c>
      <c r="J76" s="117">
        <f t="shared" si="11"/>
        <v>0</v>
      </c>
      <c r="K76" s="178" t="str">
        <f>IF(D76="PBT1",'Base-case'!$E$16,"")&amp;IF(D76="PBT2",'Base-case'!$F$16,"")&amp;IF(D76="PBT3",'Base-case'!$G$16,"")&amp;IF(D76="PBT4",'Base-case'!$H$16,"")&amp;IF(D76="PBT5",'Base-case'!$I$16,"")&amp;IF(D76="PBT6",'Base-case'!$J$16,"")&amp;IF(D76="PBT7",'Base-case'!$K$16,"")&amp;IF(D76="PBT8",'Base-case'!$L$16,"")&amp;IF(D76="PBT9",'Base-case'!$M$16,"")&amp;IF(D76="PBT10",'Base-case'!$N$16,"")&amp;IF(D76="PBT11",'Base-case'!$O$16,"")&amp;IF(D76="PBT12",'Base-case'!$P$16,"")&amp;IF(D76="PBT13",'Base-case'!$Q$16,"")&amp;IF(D76="PBT14",'Base-case'!$R$16,"")&amp;IF(D76="PBT15",'Base-case'!$S$16,"")</f>
        <v/>
      </c>
      <c r="L76" s="117">
        <f t="shared" si="12"/>
        <v>0</v>
      </c>
      <c r="M76" s="178" t="str">
        <f>IF(D76="PBT1",'Base-case'!$E$18,"")&amp;IF(D76="PBT2",'Base-case'!$F$18,"")&amp;IF(D76="PBT3",'Base-case'!$G$18,"")&amp;IF(D76="PBT4",'Base-case'!$H$18,"")&amp;IF(D76="PBT5",'Base-case'!$I$18,"")&amp;IF(D76="PBT6",'Base-case'!$J$18,"")&amp;IF(D76="PBT7",'Base-case'!$K$18,"")&amp;IF(D76="PBT8",'Base-case'!$L$18,"")&amp;IF(D76="PBT9",'Base-case'!$M$18,"")&amp;IF(D76="PBT10",'Base-case'!$N$18,"")&amp;IF(D76="PBT11",'Base-case'!$O$18,"")&amp;IF(D76="PBT12",'Base-case'!$P$18,"")&amp;IF(D76="PBT13",'Base-case'!$Q$18,"")&amp;IF(D76="PBT14",'Base-case'!$R$18,"")&amp;IF(D76="PBT15",'Base-case'!$S$18,"")</f>
        <v/>
      </c>
      <c r="N76" s="118">
        <f t="shared" si="13"/>
        <v>0</v>
      </c>
      <c r="O76" s="177" t="str">
        <f>IF(D76="PBT1",'Base-case'!$E$21,"")&amp;IF(D76="PBT2",'Base-case'!$F$21,"")&amp;IF(D76="PBT3",'Base-case'!$G$21,"")&amp;IF(D76="PBT4",'Base-case'!$H$21,"")&amp;IF(D76="PBT5",'Base-case'!$I$21,"")&amp;IF(D76="PBT6",'Base-case'!$J$21,"")&amp;IF(D76="PBT7",'Base-case'!$K$21,"")&amp;IF(D76="PBT8",'Base-case'!$L$21,"")&amp;IF(D76="PBT9",'Base-case'!$M$21,"")&amp;IF(D76="PBT10",'Base-case'!$N$21,"")&amp;IF(D76="PBT11",'Base-case'!$O$21,"")&amp;IF(D76="PBT12",'Base-case'!$P$21,"")&amp;IF(D76="PBT13",'Base-case'!$Q$21,"")&amp;IF(D76="PBT14",'Base-case'!$R$21,"")&amp;IF(D76="PBT15",'Base-case'!$S$21,"")</f>
        <v/>
      </c>
      <c r="P76" s="117">
        <f t="shared" si="14"/>
        <v>0</v>
      </c>
      <c r="Q76" s="178" t="str">
        <f>IF(D76="PBT1",'Base-case'!$E$23,"")&amp;IF(D76="PBT2",'Base-case'!$F$23,"")&amp;IF(D76="PBT3",'Base-case'!$G$23,"")&amp;IF(D76="PBT4",'Base-case'!$H$23,"")&amp;IF(D76="PBT5",'Base-case'!$I$23,"")&amp;IF(D76="PBT6",'Base-case'!$J$23,"")&amp;IF(D76="PBT7",'Base-case'!$K$23,"")&amp;IF(D76="PBT8",'Base-case'!$L$23,"")&amp;IF(D76="PBT9",'Base-case'!$M$23,"")&amp;IF(D76="PBT10",'Base-case'!$N$23,"")&amp;IF(D76="PBT11",'Base-case'!$O$23,"")&amp;IF(D76="PBT12",'Base-case'!$P$23,"")&amp;IF(D76="PBT13",'Base-case'!$Q$23,"")&amp;IF(D76="PBT14",'Base-case'!$R$23,"")&amp;IF(D76="PBT15",'Base-case'!$S$23,"")</f>
        <v/>
      </c>
      <c r="R76" s="117">
        <f t="shared" si="15"/>
        <v>0</v>
      </c>
      <c r="S76" s="178" t="str">
        <f>IF(D76="PBT1",'Base-case'!$E$25,"")&amp;IF(D76="PBT2",'Base-case'!$F$25,"")&amp;IF(D76="PBT3",'Base-case'!$G$25,"")&amp;IF(D76="PBT4",'Base-case'!$H$25,"")&amp;IF(D76="PBT5",'Base-case'!$I$25,"")&amp;IF(D76="PBT6",'Base-case'!$J$25,"")&amp;IF(D76="PBT7",'Base-case'!$K$25,"")&amp;IF(D76="PBT8",'Base-case'!$L$25,"")&amp;IF(D76="PBT9",'Base-case'!$M$25,"")&amp;IF(D76="PBT10",'Base-case'!$N$25,"")&amp;IF(D76="PBT11",'Base-case'!$O$25,"")&amp;IF(D76="PBT12",'Base-case'!$P$25,"")&amp;IF(D76="PBT13",'Base-case'!$Q$25,"")&amp;IF(D76="PBT14",'Base-case'!$R$25,"")&amp;IF(D76="PBT15",'Base-case'!$S$25,"")</f>
        <v/>
      </c>
      <c r="T76" s="118">
        <f t="shared" si="16"/>
        <v>0</v>
      </c>
      <c r="U76" s="177" t="str">
        <f>IF(D76="PBT1",'Base-case'!$E$36,"")&amp;IF(D76="PBT2",'Base-case'!$F$36,"")&amp;IF(D76="PBT3",'Base-case'!$G$36,"")&amp;IF(D76="PBT4",'Base-case'!$H$36,"")&amp;IF(D76="PBT5",'Base-case'!$I$36,"")&amp;IF(D76="PBT6",'Base-case'!$J$36,"")&amp;IF(D76="PBT7",'Base-case'!$K$36,"")&amp;IF(D76="PBT8",'Base-case'!$L$36,"")&amp;IF(D76="PBT9",'Base-case'!$M$36,"")&amp;IF(D76="PBT10",'Base-case'!$N$36,"")&amp;IF(D76="PBT11",'Base-case'!$O$36,"")&amp;IF(D76="PBT12",'Base-case'!$P$36,"")&amp;IF(D76="PBT13",'Base-case'!$Q$36,"")&amp;IF(D76="PBT14",'Base-case'!$R$36,"")&amp;IF(D76="PBT15",'Base-case'!$S$36,"")</f>
        <v/>
      </c>
      <c r="V76" s="117">
        <f t="shared" si="17"/>
        <v>0</v>
      </c>
      <c r="W76" s="178" t="str">
        <f>IF(D76="PBT1",'Base-case'!$E$38,"")&amp;IF(D76="PBT2",'Base-case'!$F$38,"")&amp;IF(D76="PBT3",'Base-case'!$G$38,"")&amp;IF(D76="PBT4",'Base-case'!$H$38,"")&amp;IF(D76="PBT5",'Base-case'!$I$38,"")&amp;IF(D76="PBT6",'Base-case'!$J$38,"")&amp;IF(D76="PBT7",'Base-case'!$K$38,"")&amp;IF(D76="PBT8",'Base-case'!$L$38,"")&amp;IF(D76="PBT9",'Base-case'!$M$38,"")&amp;IF(D76="PBT10",'Base-case'!$N$38,"")&amp;IF(D76="PBT11",'Base-case'!$O$38,"")&amp;IF(D76="PBT12",'Base-case'!$P$38,"")&amp;IF(D76="PBT13",'Base-case'!$Q$38,"")&amp;IF(D76="PBT14",'Base-case'!$R$38,"")&amp;IF(D76="PBT15",'Base-case'!$S$38,"")</f>
        <v/>
      </c>
      <c r="X76" s="117">
        <f t="shared" si="18"/>
        <v>0</v>
      </c>
      <c r="Y76" s="178" t="str">
        <f>IF(D76="PBT1",'Base-case'!$E$40,"")&amp;IF(D76="PBT2",'Base-case'!$F$40,"")&amp;IF(D76="PBT3",'Base-case'!$G$40,"")&amp;IF(D76="PBT4",'Base-case'!$H$40,"")&amp;IF(D76="PBT5",'Base-case'!$I$40,"")&amp;IF(D76="PBT6",'Base-case'!$J$40,"")&amp;IF(D76="PBT7",'Base-case'!$K$40,"")&amp;IF(D76="PBT8",'Base-case'!$L$40,"")&amp;IF(D76="PBT9",'Base-case'!$M$40,"")&amp;IF(D76="PBT10",'Base-case'!$N$40,"")&amp;IF(D76="PBT11",'Base-case'!$O$40,"")&amp;IF(D76="PBT12",'Base-case'!$P$40,"")&amp;IF(D76="PBT13",'Base-case'!$Q$40,"")&amp;IF(D76="PBT14",'Base-case'!$R$40,"")&amp;IF(D76="PBT15",'Base-case'!$S$40,"")</f>
        <v/>
      </c>
      <c r="Z76" s="118">
        <f t="shared" si="19"/>
        <v>0</v>
      </c>
      <c r="AA76" s="180"/>
      <c r="AB76" s="181"/>
      <c r="AC76" s="181"/>
      <c r="AD76" s="181"/>
      <c r="AE76" s="181"/>
      <c r="AF76" s="181"/>
      <c r="AG76" s="181"/>
      <c r="AH76" s="181"/>
      <c r="AI76" s="181"/>
      <c r="AJ76" s="181"/>
      <c r="AK76" s="181"/>
      <c r="AL76" s="182"/>
      <c r="AM76" s="180"/>
      <c r="AN76" s="181"/>
      <c r="AO76" s="181"/>
      <c r="AP76" s="181"/>
      <c r="AQ76" s="181"/>
      <c r="AR76" s="181"/>
      <c r="AS76" s="181"/>
      <c r="AT76" s="181"/>
      <c r="AU76" s="182"/>
      <c r="AV76" s="180"/>
      <c r="AW76" s="181"/>
      <c r="AX76" s="181"/>
      <c r="AY76" s="181"/>
      <c r="AZ76" s="181"/>
      <c r="BA76" s="181"/>
      <c r="BB76" s="181"/>
      <c r="BC76" s="181"/>
      <c r="BD76" s="181"/>
      <c r="BE76" s="181"/>
      <c r="BF76" s="182"/>
    </row>
    <row r="77" spans="1:58" ht="15" thickBot="1">
      <c r="A77" s="165">
        <v>72</v>
      </c>
      <c r="B77" s="293" t="str">
        <f>'Rassembler Noms'!G73</f>
        <v/>
      </c>
      <c r="C77" s="293" t="str">
        <f>'Rassembler surface'!G73</f>
        <v/>
      </c>
      <c r="D77" s="306" t="str">
        <f>'Rassembler PBT'!G73</f>
        <v/>
      </c>
      <c r="E77" s="166"/>
      <c r="F77" s="167"/>
      <c r="G77" s="177" t="str">
        <f>IF(D77="PBT1",'Base-case'!$E$4,"")&amp;IF(D77="PBT2",'Base-case'!$F$4,"")&amp;IF(D77="PBT3",'Base-case'!$G$4,"")&amp;IF(D77="PBT4",'Base-case'!$H$4,"")&amp;IF(D77="PBT5",'Base-case'!$I$4,"")&amp;IF(D77="PBT6",'Base-case'!$J$4,"")&amp;IF(D77="PBT7",'Base-case'!$K$4,"")&amp;IF(D77="PBT8",'Base-case'!$L$4,"")&amp;IF(D77="PBT9",'Base-case'!$M$4,"")&amp;IF(D77="PBT10",'Base-case'!$N$4,"")&amp;IF(D77="PBT11",'Base-case'!$O$4,"")&amp;IF(D77="PBT12",'Base-case'!$P$4,"")&amp;IF(D77="PBT13",'Base-case'!$Q$4,"")&amp;IF(D77="PBT14",'Base-case'!$R$4,"")&amp;IF(D77="PBT15",'Base-case'!$S$4,"")</f>
        <v/>
      </c>
      <c r="H77" s="117">
        <f t="shared" si="10"/>
        <v>0</v>
      </c>
      <c r="I77" s="178" t="str">
        <f>IF(D77="PBT1",'Base-case'!$E$14,"")&amp;IF(D77="PBT2",'Base-case'!$F$14,"")&amp;IF(D77="PBT3",'Base-case'!$G$14,"")&amp;IF(D77="PBT4",'Base-case'!$H$14,"")&amp;IF(D77="PBT5",'Base-case'!$I$14,"")&amp;IF(D77="PBT6",'Base-case'!$J$14,"")&amp;IF(D77="PBT7",'Base-case'!$K$14,"")&amp;IF(D77="PBT8",'Base-case'!$L$14,"")&amp;IF(D77="PBT9",'Base-case'!$M$14,"")&amp;IF(D77="PBT10",'Base-case'!$N$14,"")&amp;IF(D77="PBT11",'Base-case'!$O$14,"")&amp;IF(D77="PBT12",'Base-case'!$P$14,"")&amp;IF(D77="PBT13",'Base-case'!$Q$14,"")&amp;IF(D77="PBT14",'Base-case'!$R$14,"")&amp;IF(D77="PBT15",'Base-case'!$S$14,"")</f>
        <v/>
      </c>
      <c r="J77" s="117">
        <f t="shared" si="11"/>
        <v>0</v>
      </c>
      <c r="K77" s="178" t="str">
        <f>IF(D77="PBT1",'Base-case'!$E$16,"")&amp;IF(D77="PBT2",'Base-case'!$F$16,"")&amp;IF(D77="PBT3",'Base-case'!$G$16,"")&amp;IF(D77="PBT4",'Base-case'!$H$16,"")&amp;IF(D77="PBT5",'Base-case'!$I$16,"")&amp;IF(D77="PBT6",'Base-case'!$J$16,"")&amp;IF(D77="PBT7",'Base-case'!$K$16,"")&amp;IF(D77="PBT8",'Base-case'!$L$16,"")&amp;IF(D77="PBT9",'Base-case'!$M$16,"")&amp;IF(D77="PBT10",'Base-case'!$N$16,"")&amp;IF(D77="PBT11",'Base-case'!$O$16,"")&amp;IF(D77="PBT12",'Base-case'!$P$16,"")&amp;IF(D77="PBT13",'Base-case'!$Q$16,"")&amp;IF(D77="PBT14",'Base-case'!$R$16,"")&amp;IF(D77="PBT15",'Base-case'!$S$16,"")</f>
        <v/>
      </c>
      <c r="L77" s="117">
        <f t="shared" si="12"/>
        <v>0</v>
      </c>
      <c r="M77" s="178" t="str">
        <f>IF(D77="PBT1",'Base-case'!$E$18,"")&amp;IF(D77="PBT2",'Base-case'!$F$18,"")&amp;IF(D77="PBT3",'Base-case'!$G$18,"")&amp;IF(D77="PBT4",'Base-case'!$H$18,"")&amp;IF(D77="PBT5",'Base-case'!$I$18,"")&amp;IF(D77="PBT6",'Base-case'!$J$18,"")&amp;IF(D77="PBT7",'Base-case'!$K$18,"")&amp;IF(D77="PBT8",'Base-case'!$L$18,"")&amp;IF(D77="PBT9",'Base-case'!$M$18,"")&amp;IF(D77="PBT10",'Base-case'!$N$18,"")&amp;IF(D77="PBT11",'Base-case'!$O$18,"")&amp;IF(D77="PBT12",'Base-case'!$P$18,"")&amp;IF(D77="PBT13",'Base-case'!$Q$18,"")&amp;IF(D77="PBT14",'Base-case'!$R$18,"")&amp;IF(D77="PBT15",'Base-case'!$S$18,"")</f>
        <v/>
      </c>
      <c r="N77" s="118">
        <f t="shared" si="13"/>
        <v>0</v>
      </c>
      <c r="O77" s="177" t="str">
        <f>IF(D77="PBT1",'Base-case'!$E$21,"")&amp;IF(D77="PBT2",'Base-case'!$F$21,"")&amp;IF(D77="PBT3",'Base-case'!$G$21,"")&amp;IF(D77="PBT4",'Base-case'!$H$21,"")&amp;IF(D77="PBT5",'Base-case'!$I$21,"")&amp;IF(D77="PBT6",'Base-case'!$J$21,"")&amp;IF(D77="PBT7",'Base-case'!$K$21,"")&amp;IF(D77="PBT8",'Base-case'!$L$21,"")&amp;IF(D77="PBT9",'Base-case'!$M$21,"")&amp;IF(D77="PBT10",'Base-case'!$N$21,"")&amp;IF(D77="PBT11",'Base-case'!$O$21,"")&amp;IF(D77="PBT12",'Base-case'!$P$21,"")&amp;IF(D77="PBT13",'Base-case'!$Q$21,"")&amp;IF(D77="PBT14",'Base-case'!$R$21,"")&amp;IF(D77="PBT15",'Base-case'!$S$21,"")</f>
        <v/>
      </c>
      <c r="P77" s="117">
        <f t="shared" si="14"/>
        <v>0</v>
      </c>
      <c r="Q77" s="178" t="str">
        <f>IF(D77="PBT1",'Base-case'!$E$23,"")&amp;IF(D77="PBT2",'Base-case'!$F$23,"")&amp;IF(D77="PBT3",'Base-case'!$G$23,"")&amp;IF(D77="PBT4",'Base-case'!$H$23,"")&amp;IF(D77="PBT5",'Base-case'!$I$23,"")&amp;IF(D77="PBT6",'Base-case'!$J$23,"")&amp;IF(D77="PBT7",'Base-case'!$K$23,"")&amp;IF(D77="PBT8",'Base-case'!$L$23,"")&amp;IF(D77="PBT9",'Base-case'!$M$23,"")&amp;IF(D77="PBT10",'Base-case'!$N$23,"")&amp;IF(D77="PBT11",'Base-case'!$O$23,"")&amp;IF(D77="PBT12",'Base-case'!$P$23,"")&amp;IF(D77="PBT13",'Base-case'!$Q$23,"")&amp;IF(D77="PBT14",'Base-case'!$R$23,"")&amp;IF(D77="PBT15",'Base-case'!$S$23,"")</f>
        <v/>
      </c>
      <c r="R77" s="117">
        <f t="shared" si="15"/>
        <v>0</v>
      </c>
      <c r="S77" s="178" t="str">
        <f>IF(D77="PBT1",'Base-case'!$E$25,"")&amp;IF(D77="PBT2",'Base-case'!$F$25,"")&amp;IF(D77="PBT3",'Base-case'!$G$25,"")&amp;IF(D77="PBT4",'Base-case'!$H$25,"")&amp;IF(D77="PBT5",'Base-case'!$I$25,"")&amp;IF(D77="PBT6",'Base-case'!$J$25,"")&amp;IF(D77="PBT7",'Base-case'!$K$25,"")&amp;IF(D77="PBT8",'Base-case'!$L$25,"")&amp;IF(D77="PBT9",'Base-case'!$M$25,"")&amp;IF(D77="PBT10",'Base-case'!$N$25,"")&amp;IF(D77="PBT11",'Base-case'!$O$25,"")&amp;IF(D77="PBT12",'Base-case'!$P$25,"")&amp;IF(D77="PBT13",'Base-case'!$Q$25,"")&amp;IF(D77="PBT14",'Base-case'!$R$25,"")&amp;IF(D77="PBT15",'Base-case'!$S$25,"")</f>
        <v/>
      </c>
      <c r="T77" s="118">
        <f t="shared" si="16"/>
        <v>0</v>
      </c>
      <c r="U77" s="177" t="str">
        <f>IF(D77="PBT1",'Base-case'!$E$36,"")&amp;IF(D77="PBT2",'Base-case'!$F$36,"")&amp;IF(D77="PBT3",'Base-case'!$G$36,"")&amp;IF(D77="PBT4",'Base-case'!$H$36,"")&amp;IF(D77="PBT5",'Base-case'!$I$36,"")&amp;IF(D77="PBT6",'Base-case'!$J$36,"")&amp;IF(D77="PBT7",'Base-case'!$K$36,"")&amp;IF(D77="PBT8",'Base-case'!$L$36,"")&amp;IF(D77="PBT9",'Base-case'!$M$36,"")&amp;IF(D77="PBT10",'Base-case'!$N$36,"")&amp;IF(D77="PBT11",'Base-case'!$O$36,"")&amp;IF(D77="PBT12",'Base-case'!$P$36,"")&amp;IF(D77="PBT13",'Base-case'!$Q$36,"")&amp;IF(D77="PBT14",'Base-case'!$R$36,"")&amp;IF(D77="PBT15",'Base-case'!$S$36,"")</f>
        <v/>
      </c>
      <c r="V77" s="117">
        <f t="shared" si="17"/>
        <v>0</v>
      </c>
      <c r="W77" s="178" t="str">
        <f>IF(D77="PBT1",'Base-case'!$E$38,"")&amp;IF(D77="PBT2",'Base-case'!$F$38,"")&amp;IF(D77="PBT3",'Base-case'!$G$38,"")&amp;IF(D77="PBT4",'Base-case'!$H$38,"")&amp;IF(D77="PBT5",'Base-case'!$I$38,"")&amp;IF(D77="PBT6",'Base-case'!$J$38,"")&amp;IF(D77="PBT7",'Base-case'!$K$38,"")&amp;IF(D77="PBT8",'Base-case'!$L$38,"")&amp;IF(D77="PBT9",'Base-case'!$M$38,"")&amp;IF(D77="PBT10",'Base-case'!$N$38,"")&amp;IF(D77="PBT11",'Base-case'!$O$38,"")&amp;IF(D77="PBT12",'Base-case'!$P$38,"")&amp;IF(D77="PBT13",'Base-case'!$Q$38,"")&amp;IF(D77="PBT14",'Base-case'!$R$38,"")&amp;IF(D77="PBT15",'Base-case'!$S$38,"")</f>
        <v/>
      </c>
      <c r="X77" s="117">
        <f t="shared" si="18"/>
        <v>0</v>
      </c>
      <c r="Y77" s="178" t="str">
        <f>IF(D77="PBT1",'Base-case'!$E$40,"")&amp;IF(D77="PBT2",'Base-case'!$F$40,"")&amp;IF(D77="PBT3",'Base-case'!$G$40,"")&amp;IF(D77="PBT4",'Base-case'!$H$40,"")&amp;IF(D77="PBT5",'Base-case'!$I$40,"")&amp;IF(D77="PBT6",'Base-case'!$J$40,"")&amp;IF(D77="PBT7",'Base-case'!$K$40,"")&amp;IF(D77="PBT8",'Base-case'!$L$40,"")&amp;IF(D77="PBT9",'Base-case'!$M$40,"")&amp;IF(D77="PBT10",'Base-case'!$N$40,"")&amp;IF(D77="PBT11",'Base-case'!$O$40,"")&amp;IF(D77="PBT12",'Base-case'!$P$40,"")&amp;IF(D77="PBT13",'Base-case'!$Q$40,"")&amp;IF(D77="PBT14",'Base-case'!$R$40,"")&amp;IF(D77="PBT15",'Base-case'!$S$40,"")</f>
        <v/>
      </c>
      <c r="Z77" s="118">
        <f t="shared" si="19"/>
        <v>0</v>
      </c>
      <c r="AA77" s="180"/>
      <c r="AB77" s="181"/>
      <c r="AC77" s="181"/>
      <c r="AD77" s="181"/>
      <c r="AE77" s="181"/>
      <c r="AF77" s="181"/>
      <c r="AG77" s="181"/>
      <c r="AH77" s="181"/>
      <c r="AI77" s="181"/>
      <c r="AJ77" s="181"/>
      <c r="AK77" s="181"/>
      <c r="AL77" s="182"/>
      <c r="AM77" s="180"/>
      <c r="AN77" s="181"/>
      <c r="AO77" s="181"/>
      <c r="AP77" s="181"/>
      <c r="AQ77" s="181"/>
      <c r="AR77" s="181"/>
      <c r="AS77" s="181"/>
      <c r="AT77" s="181"/>
      <c r="AU77" s="182"/>
      <c r="AV77" s="180"/>
      <c r="AW77" s="181"/>
      <c r="AX77" s="181"/>
      <c r="AY77" s="181"/>
      <c r="AZ77" s="181"/>
      <c r="BA77" s="181"/>
      <c r="BB77" s="181"/>
      <c r="BC77" s="181"/>
      <c r="BD77" s="181"/>
      <c r="BE77" s="181"/>
      <c r="BF77" s="182"/>
    </row>
    <row r="78" spans="1:58" ht="15" thickBot="1">
      <c r="A78" s="165">
        <v>73</v>
      </c>
      <c r="B78" s="293" t="str">
        <f>'Rassembler Noms'!G74</f>
        <v/>
      </c>
      <c r="C78" s="293" t="str">
        <f>'Rassembler surface'!G74</f>
        <v/>
      </c>
      <c r="D78" s="306" t="str">
        <f>'Rassembler PBT'!G74</f>
        <v/>
      </c>
      <c r="E78" s="166"/>
      <c r="F78" s="167"/>
      <c r="G78" s="177" t="str">
        <f>IF(D78="PBT1",'Base-case'!$E$4,"")&amp;IF(D78="PBT2",'Base-case'!$F$4,"")&amp;IF(D78="PBT3",'Base-case'!$G$4,"")&amp;IF(D78="PBT4",'Base-case'!$H$4,"")&amp;IF(D78="PBT5",'Base-case'!$I$4,"")&amp;IF(D78="PBT6",'Base-case'!$J$4,"")&amp;IF(D78="PBT7",'Base-case'!$K$4,"")&amp;IF(D78="PBT8",'Base-case'!$L$4,"")&amp;IF(D78="PBT9",'Base-case'!$M$4,"")&amp;IF(D78="PBT10",'Base-case'!$N$4,"")&amp;IF(D78="PBT11",'Base-case'!$O$4,"")&amp;IF(D78="PBT12",'Base-case'!$P$4,"")&amp;IF(D78="PBT13",'Base-case'!$Q$4,"")&amp;IF(D78="PBT14",'Base-case'!$R$4,"")&amp;IF(D78="PBT15",'Base-case'!$S$4,"")</f>
        <v/>
      </c>
      <c r="H78" s="117">
        <f t="shared" si="10"/>
        <v>0</v>
      </c>
      <c r="I78" s="178" t="str">
        <f>IF(D78="PBT1",'Base-case'!$E$14,"")&amp;IF(D78="PBT2",'Base-case'!$F$14,"")&amp;IF(D78="PBT3",'Base-case'!$G$14,"")&amp;IF(D78="PBT4",'Base-case'!$H$14,"")&amp;IF(D78="PBT5",'Base-case'!$I$14,"")&amp;IF(D78="PBT6",'Base-case'!$J$14,"")&amp;IF(D78="PBT7",'Base-case'!$K$14,"")&amp;IF(D78="PBT8",'Base-case'!$L$14,"")&amp;IF(D78="PBT9",'Base-case'!$M$14,"")&amp;IF(D78="PBT10",'Base-case'!$N$14,"")&amp;IF(D78="PBT11",'Base-case'!$O$14,"")&amp;IF(D78="PBT12",'Base-case'!$P$14,"")&amp;IF(D78="PBT13",'Base-case'!$Q$14,"")&amp;IF(D78="PBT14",'Base-case'!$R$14,"")&amp;IF(D78="PBT15",'Base-case'!$S$14,"")</f>
        <v/>
      </c>
      <c r="J78" s="117">
        <f t="shared" si="11"/>
        <v>0</v>
      </c>
      <c r="K78" s="178" t="str">
        <f>IF(D78="PBT1",'Base-case'!$E$16,"")&amp;IF(D78="PBT2",'Base-case'!$F$16,"")&amp;IF(D78="PBT3",'Base-case'!$G$16,"")&amp;IF(D78="PBT4",'Base-case'!$H$16,"")&amp;IF(D78="PBT5",'Base-case'!$I$16,"")&amp;IF(D78="PBT6",'Base-case'!$J$16,"")&amp;IF(D78="PBT7",'Base-case'!$K$16,"")&amp;IF(D78="PBT8",'Base-case'!$L$16,"")&amp;IF(D78="PBT9",'Base-case'!$M$16,"")&amp;IF(D78="PBT10",'Base-case'!$N$16,"")&amp;IF(D78="PBT11",'Base-case'!$O$16,"")&amp;IF(D78="PBT12",'Base-case'!$P$16,"")&amp;IF(D78="PBT13",'Base-case'!$Q$16,"")&amp;IF(D78="PBT14",'Base-case'!$R$16,"")&amp;IF(D78="PBT15",'Base-case'!$S$16,"")</f>
        <v/>
      </c>
      <c r="L78" s="117">
        <f t="shared" si="12"/>
        <v>0</v>
      </c>
      <c r="M78" s="178" t="str">
        <f>IF(D78="PBT1",'Base-case'!$E$18,"")&amp;IF(D78="PBT2",'Base-case'!$F$18,"")&amp;IF(D78="PBT3",'Base-case'!$G$18,"")&amp;IF(D78="PBT4",'Base-case'!$H$18,"")&amp;IF(D78="PBT5",'Base-case'!$I$18,"")&amp;IF(D78="PBT6",'Base-case'!$J$18,"")&amp;IF(D78="PBT7",'Base-case'!$K$18,"")&amp;IF(D78="PBT8",'Base-case'!$L$18,"")&amp;IF(D78="PBT9",'Base-case'!$M$18,"")&amp;IF(D78="PBT10",'Base-case'!$N$18,"")&amp;IF(D78="PBT11",'Base-case'!$O$18,"")&amp;IF(D78="PBT12",'Base-case'!$P$18,"")&amp;IF(D78="PBT13",'Base-case'!$Q$18,"")&amp;IF(D78="PBT14",'Base-case'!$R$18,"")&amp;IF(D78="PBT15",'Base-case'!$S$18,"")</f>
        <v/>
      </c>
      <c r="N78" s="118">
        <f t="shared" si="13"/>
        <v>0</v>
      </c>
      <c r="O78" s="177" t="str">
        <f>IF(D78="PBT1",'Base-case'!$E$21,"")&amp;IF(D78="PBT2",'Base-case'!$F$21,"")&amp;IF(D78="PBT3",'Base-case'!$G$21,"")&amp;IF(D78="PBT4",'Base-case'!$H$21,"")&amp;IF(D78="PBT5",'Base-case'!$I$21,"")&amp;IF(D78="PBT6",'Base-case'!$J$21,"")&amp;IF(D78="PBT7",'Base-case'!$K$21,"")&amp;IF(D78="PBT8",'Base-case'!$L$21,"")&amp;IF(D78="PBT9",'Base-case'!$M$21,"")&amp;IF(D78="PBT10",'Base-case'!$N$21,"")&amp;IF(D78="PBT11",'Base-case'!$O$21,"")&amp;IF(D78="PBT12",'Base-case'!$P$21,"")&amp;IF(D78="PBT13",'Base-case'!$Q$21,"")&amp;IF(D78="PBT14",'Base-case'!$R$21,"")&amp;IF(D78="PBT15",'Base-case'!$S$21,"")</f>
        <v/>
      </c>
      <c r="P78" s="117">
        <f t="shared" si="14"/>
        <v>0</v>
      </c>
      <c r="Q78" s="178" t="str">
        <f>IF(D78="PBT1",'Base-case'!$E$23,"")&amp;IF(D78="PBT2",'Base-case'!$F$23,"")&amp;IF(D78="PBT3",'Base-case'!$G$23,"")&amp;IF(D78="PBT4",'Base-case'!$H$23,"")&amp;IF(D78="PBT5",'Base-case'!$I$23,"")&amp;IF(D78="PBT6",'Base-case'!$J$23,"")&amp;IF(D78="PBT7",'Base-case'!$K$23,"")&amp;IF(D78="PBT8",'Base-case'!$L$23,"")&amp;IF(D78="PBT9",'Base-case'!$M$23,"")&amp;IF(D78="PBT10",'Base-case'!$N$23,"")&amp;IF(D78="PBT11",'Base-case'!$O$23,"")&amp;IF(D78="PBT12",'Base-case'!$P$23,"")&amp;IF(D78="PBT13",'Base-case'!$Q$23,"")&amp;IF(D78="PBT14",'Base-case'!$R$23,"")&amp;IF(D78="PBT15",'Base-case'!$S$23,"")</f>
        <v/>
      </c>
      <c r="R78" s="117">
        <f t="shared" si="15"/>
        <v>0</v>
      </c>
      <c r="S78" s="178" t="str">
        <f>IF(D78="PBT1",'Base-case'!$E$25,"")&amp;IF(D78="PBT2",'Base-case'!$F$25,"")&amp;IF(D78="PBT3",'Base-case'!$G$25,"")&amp;IF(D78="PBT4",'Base-case'!$H$25,"")&amp;IF(D78="PBT5",'Base-case'!$I$25,"")&amp;IF(D78="PBT6",'Base-case'!$J$25,"")&amp;IF(D78="PBT7",'Base-case'!$K$25,"")&amp;IF(D78="PBT8",'Base-case'!$L$25,"")&amp;IF(D78="PBT9",'Base-case'!$M$25,"")&amp;IF(D78="PBT10",'Base-case'!$N$25,"")&amp;IF(D78="PBT11",'Base-case'!$O$25,"")&amp;IF(D78="PBT12",'Base-case'!$P$25,"")&amp;IF(D78="PBT13",'Base-case'!$Q$25,"")&amp;IF(D78="PBT14",'Base-case'!$R$25,"")&amp;IF(D78="PBT15",'Base-case'!$S$25,"")</f>
        <v/>
      </c>
      <c r="T78" s="118">
        <f t="shared" si="16"/>
        <v>0</v>
      </c>
      <c r="U78" s="177" t="str">
        <f>IF(D78="PBT1",'Base-case'!$E$36,"")&amp;IF(D78="PBT2",'Base-case'!$F$36,"")&amp;IF(D78="PBT3",'Base-case'!$G$36,"")&amp;IF(D78="PBT4",'Base-case'!$H$36,"")&amp;IF(D78="PBT5",'Base-case'!$I$36,"")&amp;IF(D78="PBT6",'Base-case'!$J$36,"")&amp;IF(D78="PBT7",'Base-case'!$K$36,"")&amp;IF(D78="PBT8",'Base-case'!$L$36,"")&amp;IF(D78="PBT9",'Base-case'!$M$36,"")&amp;IF(D78="PBT10",'Base-case'!$N$36,"")&amp;IF(D78="PBT11",'Base-case'!$O$36,"")&amp;IF(D78="PBT12",'Base-case'!$P$36,"")&amp;IF(D78="PBT13",'Base-case'!$Q$36,"")&amp;IF(D78="PBT14",'Base-case'!$R$36,"")&amp;IF(D78="PBT15",'Base-case'!$S$36,"")</f>
        <v/>
      </c>
      <c r="V78" s="117">
        <f t="shared" si="17"/>
        <v>0</v>
      </c>
      <c r="W78" s="178" t="str">
        <f>IF(D78="PBT1",'Base-case'!$E$38,"")&amp;IF(D78="PBT2",'Base-case'!$F$38,"")&amp;IF(D78="PBT3",'Base-case'!$G$38,"")&amp;IF(D78="PBT4",'Base-case'!$H$38,"")&amp;IF(D78="PBT5",'Base-case'!$I$38,"")&amp;IF(D78="PBT6",'Base-case'!$J$38,"")&amp;IF(D78="PBT7",'Base-case'!$K$38,"")&amp;IF(D78="PBT8",'Base-case'!$L$38,"")&amp;IF(D78="PBT9",'Base-case'!$M$38,"")&amp;IF(D78="PBT10",'Base-case'!$N$38,"")&amp;IF(D78="PBT11",'Base-case'!$O$38,"")&amp;IF(D78="PBT12",'Base-case'!$P$38,"")&amp;IF(D78="PBT13",'Base-case'!$Q$38,"")&amp;IF(D78="PBT14",'Base-case'!$R$38,"")&amp;IF(D78="PBT15",'Base-case'!$S$38,"")</f>
        <v/>
      </c>
      <c r="X78" s="117">
        <f t="shared" si="18"/>
        <v>0</v>
      </c>
      <c r="Y78" s="178" t="str">
        <f>IF(D78="PBT1",'Base-case'!$E$40,"")&amp;IF(D78="PBT2",'Base-case'!$F$40,"")&amp;IF(D78="PBT3",'Base-case'!$G$40,"")&amp;IF(D78="PBT4",'Base-case'!$H$40,"")&amp;IF(D78="PBT5",'Base-case'!$I$40,"")&amp;IF(D78="PBT6",'Base-case'!$J$40,"")&amp;IF(D78="PBT7",'Base-case'!$K$40,"")&amp;IF(D78="PBT8",'Base-case'!$L$40,"")&amp;IF(D78="PBT9",'Base-case'!$M$40,"")&amp;IF(D78="PBT10",'Base-case'!$N$40,"")&amp;IF(D78="PBT11",'Base-case'!$O$40,"")&amp;IF(D78="PBT12",'Base-case'!$P$40,"")&amp;IF(D78="PBT13",'Base-case'!$Q$40,"")&amp;IF(D78="PBT14",'Base-case'!$R$40,"")&amp;IF(D78="PBT15",'Base-case'!$S$40,"")</f>
        <v/>
      </c>
      <c r="Z78" s="118">
        <f t="shared" si="19"/>
        <v>0</v>
      </c>
      <c r="AA78" s="180"/>
      <c r="AB78" s="181"/>
      <c r="AC78" s="181"/>
      <c r="AD78" s="181"/>
      <c r="AE78" s="181"/>
      <c r="AF78" s="181"/>
      <c r="AG78" s="181"/>
      <c r="AH78" s="181"/>
      <c r="AI78" s="181"/>
      <c r="AJ78" s="181"/>
      <c r="AK78" s="181"/>
      <c r="AL78" s="182"/>
      <c r="AM78" s="180"/>
      <c r="AN78" s="181"/>
      <c r="AO78" s="181"/>
      <c r="AP78" s="181"/>
      <c r="AQ78" s="181"/>
      <c r="AR78" s="181"/>
      <c r="AS78" s="181"/>
      <c r="AT78" s="181"/>
      <c r="AU78" s="182"/>
      <c r="AV78" s="180"/>
      <c r="AW78" s="181"/>
      <c r="AX78" s="181"/>
      <c r="AY78" s="181"/>
      <c r="AZ78" s="181"/>
      <c r="BA78" s="181"/>
      <c r="BB78" s="181"/>
      <c r="BC78" s="181"/>
      <c r="BD78" s="181"/>
      <c r="BE78" s="181"/>
      <c r="BF78" s="182"/>
    </row>
    <row r="79" spans="1:58" ht="15" thickBot="1">
      <c r="A79" s="165">
        <v>74</v>
      </c>
      <c r="B79" s="293" t="str">
        <f>'Rassembler Noms'!G75</f>
        <v/>
      </c>
      <c r="C79" s="293" t="str">
        <f>'Rassembler surface'!G75</f>
        <v/>
      </c>
      <c r="D79" s="306" t="str">
        <f>'Rassembler PBT'!G75</f>
        <v/>
      </c>
      <c r="E79" s="166"/>
      <c r="F79" s="167"/>
      <c r="G79" s="177" t="str">
        <f>IF(D79="PBT1",'Base-case'!$E$4,"")&amp;IF(D79="PBT2",'Base-case'!$F$4,"")&amp;IF(D79="PBT3",'Base-case'!$G$4,"")&amp;IF(D79="PBT4",'Base-case'!$H$4,"")&amp;IF(D79="PBT5",'Base-case'!$I$4,"")&amp;IF(D79="PBT6",'Base-case'!$J$4,"")&amp;IF(D79="PBT7",'Base-case'!$K$4,"")&amp;IF(D79="PBT8",'Base-case'!$L$4,"")&amp;IF(D79="PBT9",'Base-case'!$M$4,"")&amp;IF(D79="PBT10",'Base-case'!$N$4,"")&amp;IF(D79="PBT11",'Base-case'!$O$4,"")&amp;IF(D79="PBT12",'Base-case'!$P$4,"")&amp;IF(D79="PBT13",'Base-case'!$Q$4,"")&amp;IF(D79="PBT14",'Base-case'!$R$4,"")&amp;IF(D79="PBT15",'Base-case'!$S$4,"")</f>
        <v/>
      </c>
      <c r="H79" s="117">
        <f t="shared" si="10"/>
        <v>0</v>
      </c>
      <c r="I79" s="178" t="str">
        <f>IF(D79="PBT1",'Base-case'!$E$14,"")&amp;IF(D79="PBT2",'Base-case'!$F$14,"")&amp;IF(D79="PBT3",'Base-case'!$G$14,"")&amp;IF(D79="PBT4",'Base-case'!$H$14,"")&amp;IF(D79="PBT5",'Base-case'!$I$14,"")&amp;IF(D79="PBT6",'Base-case'!$J$14,"")&amp;IF(D79="PBT7",'Base-case'!$K$14,"")&amp;IF(D79="PBT8",'Base-case'!$L$14,"")&amp;IF(D79="PBT9",'Base-case'!$M$14,"")&amp;IF(D79="PBT10",'Base-case'!$N$14,"")&amp;IF(D79="PBT11",'Base-case'!$O$14,"")&amp;IF(D79="PBT12",'Base-case'!$P$14,"")&amp;IF(D79="PBT13",'Base-case'!$Q$14,"")&amp;IF(D79="PBT14",'Base-case'!$R$14,"")&amp;IF(D79="PBT15",'Base-case'!$S$14,"")</f>
        <v/>
      </c>
      <c r="J79" s="117">
        <f t="shared" si="11"/>
        <v>0</v>
      </c>
      <c r="K79" s="178" t="str">
        <f>IF(D79="PBT1",'Base-case'!$E$16,"")&amp;IF(D79="PBT2",'Base-case'!$F$16,"")&amp;IF(D79="PBT3",'Base-case'!$G$16,"")&amp;IF(D79="PBT4",'Base-case'!$H$16,"")&amp;IF(D79="PBT5",'Base-case'!$I$16,"")&amp;IF(D79="PBT6",'Base-case'!$J$16,"")&amp;IF(D79="PBT7",'Base-case'!$K$16,"")&amp;IF(D79="PBT8",'Base-case'!$L$16,"")&amp;IF(D79="PBT9",'Base-case'!$M$16,"")&amp;IF(D79="PBT10",'Base-case'!$N$16,"")&amp;IF(D79="PBT11",'Base-case'!$O$16,"")&amp;IF(D79="PBT12",'Base-case'!$P$16,"")&amp;IF(D79="PBT13",'Base-case'!$Q$16,"")&amp;IF(D79="PBT14",'Base-case'!$R$16,"")&amp;IF(D79="PBT15",'Base-case'!$S$16,"")</f>
        <v/>
      </c>
      <c r="L79" s="117">
        <f t="shared" si="12"/>
        <v>0</v>
      </c>
      <c r="M79" s="178" t="str">
        <f>IF(D79="PBT1",'Base-case'!$E$18,"")&amp;IF(D79="PBT2",'Base-case'!$F$18,"")&amp;IF(D79="PBT3",'Base-case'!$G$18,"")&amp;IF(D79="PBT4",'Base-case'!$H$18,"")&amp;IF(D79="PBT5",'Base-case'!$I$18,"")&amp;IF(D79="PBT6",'Base-case'!$J$18,"")&amp;IF(D79="PBT7",'Base-case'!$K$18,"")&amp;IF(D79="PBT8",'Base-case'!$L$18,"")&amp;IF(D79="PBT9",'Base-case'!$M$18,"")&amp;IF(D79="PBT10",'Base-case'!$N$18,"")&amp;IF(D79="PBT11",'Base-case'!$O$18,"")&amp;IF(D79="PBT12",'Base-case'!$P$18,"")&amp;IF(D79="PBT13",'Base-case'!$Q$18,"")&amp;IF(D79="PBT14",'Base-case'!$R$18,"")&amp;IF(D79="PBT15",'Base-case'!$S$18,"")</f>
        <v/>
      </c>
      <c r="N79" s="118">
        <f t="shared" si="13"/>
        <v>0</v>
      </c>
      <c r="O79" s="177" t="str">
        <f>IF(D79="PBT1",'Base-case'!$E$21,"")&amp;IF(D79="PBT2",'Base-case'!$F$21,"")&amp;IF(D79="PBT3",'Base-case'!$G$21,"")&amp;IF(D79="PBT4",'Base-case'!$H$21,"")&amp;IF(D79="PBT5",'Base-case'!$I$21,"")&amp;IF(D79="PBT6",'Base-case'!$J$21,"")&amp;IF(D79="PBT7",'Base-case'!$K$21,"")&amp;IF(D79="PBT8",'Base-case'!$L$21,"")&amp;IF(D79="PBT9",'Base-case'!$M$21,"")&amp;IF(D79="PBT10",'Base-case'!$N$21,"")&amp;IF(D79="PBT11",'Base-case'!$O$21,"")&amp;IF(D79="PBT12",'Base-case'!$P$21,"")&amp;IF(D79="PBT13",'Base-case'!$Q$21,"")&amp;IF(D79="PBT14",'Base-case'!$R$21,"")&amp;IF(D79="PBT15",'Base-case'!$S$21,"")</f>
        <v/>
      </c>
      <c r="P79" s="117">
        <f t="shared" si="14"/>
        <v>0</v>
      </c>
      <c r="Q79" s="178" t="str">
        <f>IF(D79="PBT1",'Base-case'!$E$23,"")&amp;IF(D79="PBT2",'Base-case'!$F$23,"")&amp;IF(D79="PBT3",'Base-case'!$G$23,"")&amp;IF(D79="PBT4",'Base-case'!$H$23,"")&amp;IF(D79="PBT5",'Base-case'!$I$23,"")&amp;IF(D79="PBT6",'Base-case'!$J$23,"")&amp;IF(D79="PBT7",'Base-case'!$K$23,"")&amp;IF(D79="PBT8",'Base-case'!$L$23,"")&amp;IF(D79="PBT9",'Base-case'!$M$23,"")&amp;IF(D79="PBT10",'Base-case'!$N$23,"")&amp;IF(D79="PBT11",'Base-case'!$O$23,"")&amp;IF(D79="PBT12",'Base-case'!$P$23,"")&amp;IF(D79="PBT13",'Base-case'!$Q$23,"")&amp;IF(D79="PBT14",'Base-case'!$R$23,"")&amp;IF(D79="PBT15",'Base-case'!$S$23,"")</f>
        <v/>
      </c>
      <c r="R79" s="117">
        <f t="shared" si="15"/>
        <v>0</v>
      </c>
      <c r="S79" s="178" t="str">
        <f>IF(D79="PBT1",'Base-case'!$E$25,"")&amp;IF(D79="PBT2",'Base-case'!$F$25,"")&amp;IF(D79="PBT3",'Base-case'!$G$25,"")&amp;IF(D79="PBT4",'Base-case'!$H$25,"")&amp;IF(D79="PBT5",'Base-case'!$I$25,"")&amp;IF(D79="PBT6",'Base-case'!$J$25,"")&amp;IF(D79="PBT7",'Base-case'!$K$25,"")&amp;IF(D79="PBT8",'Base-case'!$L$25,"")&amp;IF(D79="PBT9",'Base-case'!$M$25,"")&amp;IF(D79="PBT10",'Base-case'!$N$25,"")&amp;IF(D79="PBT11",'Base-case'!$O$25,"")&amp;IF(D79="PBT12",'Base-case'!$P$25,"")&amp;IF(D79="PBT13",'Base-case'!$Q$25,"")&amp;IF(D79="PBT14",'Base-case'!$R$25,"")&amp;IF(D79="PBT15",'Base-case'!$S$25,"")</f>
        <v/>
      </c>
      <c r="T79" s="118">
        <f t="shared" si="16"/>
        <v>0</v>
      </c>
      <c r="U79" s="177" t="str">
        <f>IF(D79="PBT1",'Base-case'!$E$36,"")&amp;IF(D79="PBT2",'Base-case'!$F$36,"")&amp;IF(D79="PBT3",'Base-case'!$G$36,"")&amp;IF(D79="PBT4",'Base-case'!$H$36,"")&amp;IF(D79="PBT5",'Base-case'!$I$36,"")&amp;IF(D79="PBT6",'Base-case'!$J$36,"")&amp;IF(D79="PBT7",'Base-case'!$K$36,"")&amp;IF(D79="PBT8",'Base-case'!$L$36,"")&amp;IF(D79="PBT9",'Base-case'!$M$36,"")&amp;IF(D79="PBT10",'Base-case'!$N$36,"")&amp;IF(D79="PBT11",'Base-case'!$O$36,"")&amp;IF(D79="PBT12",'Base-case'!$P$36,"")&amp;IF(D79="PBT13",'Base-case'!$Q$36,"")&amp;IF(D79="PBT14",'Base-case'!$R$36,"")&amp;IF(D79="PBT15",'Base-case'!$S$36,"")</f>
        <v/>
      </c>
      <c r="V79" s="117">
        <f t="shared" si="17"/>
        <v>0</v>
      </c>
      <c r="W79" s="178" t="str">
        <f>IF(D79="PBT1",'Base-case'!$E$38,"")&amp;IF(D79="PBT2",'Base-case'!$F$38,"")&amp;IF(D79="PBT3",'Base-case'!$G$38,"")&amp;IF(D79="PBT4",'Base-case'!$H$38,"")&amp;IF(D79="PBT5",'Base-case'!$I$38,"")&amp;IF(D79="PBT6",'Base-case'!$J$38,"")&amp;IF(D79="PBT7",'Base-case'!$K$38,"")&amp;IF(D79="PBT8",'Base-case'!$L$38,"")&amp;IF(D79="PBT9",'Base-case'!$M$38,"")&amp;IF(D79="PBT10",'Base-case'!$N$38,"")&amp;IF(D79="PBT11",'Base-case'!$O$38,"")&amp;IF(D79="PBT12",'Base-case'!$P$38,"")&amp;IF(D79="PBT13",'Base-case'!$Q$38,"")&amp;IF(D79="PBT14",'Base-case'!$R$38,"")&amp;IF(D79="PBT15",'Base-case'!$S$38,"")</f>
        <v/>
      </c>
      <c r="X79" s="117">
        <f t="shared" si="18"/>
        <v>0</v>
      </c>
      <c r="Y79" s="178" t="str">
        <f>IF(D79="PBT1",'Base-case'!$E$40,"")&amp;IF(D79="PBT2",'Base-case'!$F$40,"")&amp;IF(D79="PBT3",'Base-case'!$G$40,"")&amp;IF(D79="PBT4",'Base-case'!$H$40,"")&amp;IF(D79="PBT5",'Base-case'!$I$40,"")&amp;IF(D79="PBT6",'Base-case'!$J$40,"")&amp;IF(D79="PBT7",'Base-case'!$K$40,"")&amp;IF(D79="PBT8",'Base-case'!$L$40,"")&amp;IF(D79="PBT9",'Base-case'!$M$40,"")&amp;IF(D79="PBT10",'Base-case'!$N$40,"")&amp;IF(D79="PBT11",'Base-case'!$O$40,"")&amp;IF(D79="PBT12",'Base-case'!$P$40,"")&amp;IF(D79="PBT13",'Base-case'!$Q$40,"")&amp;IF(D79="PBT14",'Base-case'!$R$40,"")&amp;IF(D79="PBT15",'Base-case'!$S$40,"")</f>
        <v/>
      </c>
      <c r="Z79" s="118">
        <f t="shared" si="19"/>
        <v>0</v>
      </c>
      <c r="AA79" s="180"/>
      <c r="AB79" s="181"/>
      <c r="AC79" s="181"/>
      <c r="AD79" s="181"/>
      <c r="AE79" s="181"/>
      <c r="AF79" s="181"/>
      <c r="AG79" s="181"/>
      <c r="AH79" s="181"/>
      <c r="AI79" s="181"/>
      <c r="AJ79" s="181"/>
      <c r="AK79" s="181"/>
      <c r="AL79" s="182"/>
      <c r="AM79" s="180"/>
      <c r="AN79" s="181"/>
      <c r="AO79" s="181"/>
      <c r="AP79" s="181"/>
      <c r="AQ79" s="181"/>
      <c r="AR79" s="181"/>
      <c r="AS79" s="181"/>
      <c r="AT79" s="181"/>
      <c r="AU79" s="182"/>
      <c r="AV79" s="180"/>
      <c r="AW79" s="181"/>
      <c r="AX79" s="181"/>
      <c r="AY79" s="181"/>
      <c r="AZ79" s="181"/>
      <c r="BA79" s="181"/>
      <c r="BB79" s="181"/>
      <c r="BC79" s="181"/>
      <c r="BD79" s="181"/>
      <c r="BE79" s="181"/>
      <c r="BF79" s="182"/>
    </row>
    <row r="80" spans="1:58" ht="15" thickBot="1">
      <c r="A80" s="165">
        <v>75</v>
      </c>
      <c r="B80" s="293" t="str">
        <f>'Rassembler Noms'!G76</f>
        <v/>
      </c>
      <c r="C80" s="293" t="str">
        <f>'Rassembler surface'!G76</f>
        <v/>
      </c>
      <c r="D80" s="306" t="str">
        <f>'Rassembler PBT'!G76</f>
        <v/>
      </c>
      <c r="E80" s="166"/>
      <c r="F80" s="167"/>
      <c r="G80" s="177" t="str">
        <f>IF(D80="PBT1",'Base-case'!$E$4,"")&amp;IF(D80="PBT2",'Base-case'!$F$4,"")&amp;IF(D80="PBT3",'Base-case'!$G$4,"")&amp;IF(D80="PBT4",'Base-case'!$H$4,"")&amp;IF(D80="PBT5",'Base-case'!$I$4,"")&amp;IF(D80="PBT6",'Base-case'!$J$4,"")&amp;IF(D80="PBT7",'Base-case'!$K$4,"")&amp;IF(D80="PBT8",'Base-case'!$L$4,"")&amp;IF(D80="PBT9",'Base-case'!$M$4,"")&amp;IF(D80="PBT10",'Base-case'!$N$4,"")&amp;IF(D80="PBT11",'Base-case'!$O$4,"")&amp;IF(D80="PBT12",'Base-case'!$P$4,"")&amp;IF(D80="PBT13",'Base-case'!$Q$4,"")&amp;IF(D80="PBT14",'Base-case'!$R$4,"")&amp;IF(D80="PBT15",'Base-case'!$S$4,"")</f>
        <v/>
      </c>
      <c r="H80" s="117">
        <f t="shared" si="10"/>
        <v>0</v>
      </c>
      <c r="I80" s="178" t="str">
        <f>IF(D80="PBT1",'Base-case'!$E$14,"")&amp;IF(D80="PBT2",'Base-case'!$F$14,"")&amp;IF(D80="PBT3",'Base-case'!$G$14,"")&amp;IF(D80="PBT4",'Base-case'!$H$14,"")&amp;IF(D80="PBT5",'Base-case'!$I$14,"")&amp;IF(D80="PBT6",'Base-case'!$J$14,"")&amp;IF(D80="PBT7",'Base-case'!$K$14,"")&amp;IF(D80="PBT8",'Base-case'!$L$14,"")&amp;IF(D80="PBT9",'Base-case'!$M$14,"")&amp;IF(D80="PBT10",'Base-case'!$N$14,"")&amp;IF(D80="PBT11",'Base-case'!$O$14,"")&amp;IF(D80="PBT12",'Base-case'!$P$14,"")&amp;IF(D80="PBT13",'Base-case'!$Q$14,"")&amp;IF(D80="PBT14",'Base-case'!$R$14,"")&amp;IF(D80="PBT15",'Base-case'!$S$14,"")</f>
        <v/>
      </c>
      <c r="J80" s="117">
        <f t="shared" si="11"/>
        <v>0</v>
      </c>
      <c r="K80" s="178" t="str">
        <f>IF(D80="PBT1",'Base-case'!$E$16,"")&amp;IF(D80="PBT2",'Base-case'!$F$16,"")&amp;IF(D80="PBT3",'Base-case'!$G$16,"")&amp;IF(D80="PBT4",'Base-case'!$H$16,"")&amp;IF(D80="PBT5",'Base-case'!$I$16,"")&amp;IF(D80="PBT6",'Base-case'!$J$16,"")&amp;IF(D80="PBT7",'Base-case'!$K$16,"")&amp;IF(D80="PBT8",'Base-case'!$L$16,"")&amp;IF(D80="PBT9",'Base-case'!$M$16,"")&amp;IF(D80="PBT10",'Base-case'!$N$16,"")&amp;IF(D80="PBT11",'Base-case'!$O$16,"")&amp;IF(D80="PBT12",'Base-case'!$P$16,"")&amp;IF(D80="PBT13",'Base-case'!$Q$16,"")&amp;IF(D80="PBT14",'Base-case'!$R$16,"")&amp;IF(D80="PBT15",'Base-case'!$S$16,"")</f>
        <v/>
      </c>
      <c r="L80" s="117">
        <f t="shared" si="12"/>
        <v>0</v>
      </c>
      <c r="M80" s="178" t="str">
        <f>IF(D80="PBT1",'Base-case'!$E$18,"")&amp;IF(D80="PBT2",'Base-case'!$F$18,"")&amp;IF(D80="PBT3",'Base-case'!$G$18,"")&amp;IF(D80="PBT4",'Base-case'!$H$18,"")&amp;IF(D80="PBT5",'Base-case'!$I$18,"")&amp;IF(D80="PBT6",'Base-case'!$J$18,"")&amp;IF(D80="PBT7",'Base-case'!$K$18,"")&amp;IF(D80="PBT8",'Base-case'!$L$18,"")&amp;IF(D80="PBT9",'Base-case'!$M$18,"")&amp;IF(D80="PBT10",'Base-case'!$N$18,"")&amp;IF(D80="PBT11",'Base-case'!$O$18,"")&amp;IF(D80="PBT12",'Base-case'!$P$18,"")&amp;IF(D80="PBT13",'Base-case'!$Q$18,"")&amp;IF(D80="PBT14",'Base-case'!$R$18,"")&amp;IF(D80="PBT15",'Base-case'!$S$18,"")</f>
        <v/>
      </c>
      <c r="N80" s="118">
        <f t="shared" si="13"/>
        <v>0</v>
      </c>
      <c r="O80" s="177" t="str">
        <f>IF(D80="PBT1",'Base-case'!$E$21,"")&amp;IF(D80="PBT2",'Base-case'!$F$21,"")&amp;IF(D80="PBT3",'Base-case'!$G$21,"")&amp;IF(D80="PBT4",'Base-case'!$H$21,"")&amp;IF(D80="PBT5",'Base-case'!$I$21,"")&amp;IF(D80="PBT6",'Base-case'!$J$21,"")&amp;IF(D80="PBT7",'Base-case'!$K$21,"")&amp;IF(D80="PBT8",'Base-case'!$L$21,"")&amp;IF(D80="PBT9",'Base-case'!$M$21,"")&amp;IF(D80="PBT10",'Base-case'!$N$21,"")&amp;IF(D80="PBT11",'Base-case'!$O$21,"")&amp;IF(D80="PBT12",'Base-case'!$P$21,"")&amp;IF(D80="PBT13",'Base-case'!$Q$21,"")&amp;IF(D80="PBT14",'Base-case'!$R$21,"")&amp;IF(D80="PBT15",'Base-case'!$S$21,"")</f>
        <v/>
      </c>
      <c r="P80" s="117">
        <f t="shared" si="14"/>
        <v>0</v>
      </c>
      <c r="Q80" s="178" t="str">
        <f>IF(D80="PBT1",'Base-case'!$E$23,"")&amp;IF(D80="PBT2",'Base-case'!$F$23,"")&amp;IF(D80="PBT3",'Base-case'!$G$23,"")&amp;IF(D80="PBT4",'Base-case'!$H$23,"")&amp;IF(D80="PBT5",'Base-case'!$I$23,"")&amp;IF(D80="PBT6",'Base-case'!$J$23,"")&amp;IF(D80="PBT7",'Base-case'!$K$23,"")&amp;IF(D80="PBT8",'Base-case'!$L$23,"")&amp;IF(D80="PBT9",'Base-case'!$M$23,"")&amp;IF(D80="PBT10",'Base-case'!$N$23,"")&amp;IF(D80="PBT11",'Base-case'!$O$23,"")&amp;IF(D80="PBT12",'Base-case'!$P$23,"")&amp;IF(D80="PBT13",'Base-case'!$Q$23,"")&amp;IF(D80="PBT14",'Base-case'!$R$23,"")&amp;IF(D80="PBT15",'Base-case'!$S$23,"")</f>
        <v/>
      </c>
      <c r="R80" s="117">
        <f t="shared" si="15"/>
        <v>0</v>
      </c>
      <c r="S80" s="178" t="str">
        <f>IF(D80="PBT1",'Base-case'!$E$25,"")&amp;IF(D80="PBT2",'Base-case'!$F$25,"")&amp;IF(D80="PBT3",'Base-case'!$G$25,"")&amp;IF(D80="PBT4",'Base-case'!$H$25,"")&amp;IF(D80="PBT5",'Base-case'!$I$25,"")&amp;IF(D80="PBT6",'Base-case'!$J$25,"")&amp;IF(D80="PBT7",'Base-case'!$K$25,"")&amp;IF(D80="PBT8",'Base-case'!$L$25,"")&amp;IF(D80="PBT9",'Base-case'!$M$25,"")&amp;IF(D80="PBT10",'Base-case'!$N$25,"")&amp;IF(D80="PBT11",'Base-case'!$O$25,"")&amp;IF(D80="PBT12",'Base-case'!$P$25,"")&amp;IF(D80="PBT13",'Base-case'!$Q$25,"")&amp;IF(D80="PBT14",'Base-case'!$R$25,"")&amp;IF(D80="PBT15",'Base-case'!$S$25,"")</f>
        <v/>
      </c>
      <c r="T80" s="118">
        <f t="shared" si="16"/>
        <v>0</v>
      </c>
      <c r="U80" s="177" t="str">
        <f>IF(D80="PBT1",'Base-case'!$E$36,"")&amp;IF(D80="PBT2",'Base-case'!$F$36,"")&amp;IF(D80="PBT3",'Base-case'!$G$36,"")&amp;IF(D80="PBT4",'Base-case'!$H$36,"")&amp;IF(D80="PBT5",'Base-case'!$I$36,"")&amp;IF(D80="PBT6",'Base-case'!$J$36,"")&amp;IF(D80="PBT7",'Base-case'!$K$36,"")&amp;IF(D80="PBT8",'Base-case'!$L$36,"")&amp;IF(D80="PBT9",'Base-case'!$M$36,"")&amp;IF(D80="PBT10",'Base-case'!$N$36,"")&amp;IF(D80="PBT11",'Base-case'!$O$36,"")&amp;IF(D80="PBT12",'Base-case'!$P$36,"")&amp;IF(D80="PBT13",'Base-case'!$Q$36,"")&amp;IF(D80="PBT14",'Base-case'!$R$36,"")&amp;IF(D80="PBT15",'Base-case'!$S$36,"")</f>
        <v/>
      </c>
      <c r="V80" s="117">
        <f t="shared" si="17"/>
        <v>0</v>
      </c>
      <c r="W80" s="178" t="str">
        <f>IF(D80="PBT1",'Base-case'!$E$38,"")&amp;IF(D80="PBT2",'Base-case'!$F$38,"")&amp;IF(D80="PBT3",'Base-case'!$G$38,"")&amp;IF(D80="PBT4",'Base-case'!$H$38,"")&amp;IF(D80="PBT5",'Base-case'!$I$38,"")&amp;IF(D80="PBT6",'Base-case'!$J$38,"")&amp;IF(D80="PBT7",'Base-case'!$K$38,"")&amp;IF(D80="PBT8",'Base-case'!$L$38,"")&amp;IF(D80="PBT9",'Base-case'!$M$38,"")&amp;IF(D80="PBT10",'Base-case'!$N$38,"")&amp;IF(D80="PBT11",'Base-case'!$O$38,"")&amp;IF(D80="PBT12",'Base-case'!$P$38,"")&amp;IF(D80="PBT13",'Base-case'!$Q$38,"")&amp;IF(D80="PBT14",'Base-case'!$R$38,"")&amp;IF(D80="PBT15",'Base-case'!$S$38,"")</f>
        <v/>
      </c>
      <c r="X80" s="117">
        <f t="shared" si="18"/>
        <v>0</v>
      </c>
      <c r="Y80" s="178" t="str">
        <f>IF(D80="PBT1",'Base-case'!$E$40,"")&amp;IF(D80="PBT2",'Base-case'!$F$40,"")&amp;IF(D80="PBT3",'Base-case'!$G$40,"")&amp;IF(D80="PBT4",'Base-case'!$H$40,"")&amp;IF(D80="PBT5",'Base-case'!$I$40,"")&amp;IF(D80="PBT6",'Base-case'!$J$40,"")&amp;IF(D80="PBT7",'Base-case'!$K$40,"")&amp;IF(D80="PBT8",'Base-case'!$L$40,"")&amp;IF(D80="PBT9",'Base-case'!$M$40,"")&amp;IF(D80="PBT10",'Base-case'!$N$40,"")&amp;IF(D80="PBT11",'Base-case'!$O$40,"")&amp;IF(D80="PBT12",'Base-case'!$P$40,"")&amp;IF(D80="PBT13",'Base-case'!$Q$40,"")&amp;IF(D80="PBT14",'Base-case'!$R$40,"")&amp;IF(D80="PBT15",'Base-case'!$S$40,"")</f>
        <v/>
      </c>
      <c r="Z80" s="118">
        <f t="shared" si="19"/>
        <v>0</v>
      </c>
      <c r="AA80" s="180"/>
      <c r="AB80" s="181"/>
      <c r="AC80" s="181"/>
      <c r="AD80" s="181"/>
      <c r="AE80" s="181"/>
      <c r="AF80" s="181"/>
      <c r="AG80" s="181"/>
      <c r="AH80" s="181"/>
      <c r="AI80" s="181"/>
      <c r="AJ80" s="181"/>
      <c r="AK80" s="181"/>
      <c r="AL80" s="182"/>
      <c r="AM80" s="180"/>
      <c r="AN80" s="181"/>
      <c r="AO80" s="181"/>
      <c r="AP80" s="181"/>
      <c r="AQ80" s="181"/>
      <c r="AR80" s="181"/>
      <c r="AS80" s="181"/>
      <c r="AT80" s="181"/>
      <c r="AU80" s="182"/>
      <c r="AV80" s="180"/>
      <c r="AW80" s="181"/>
      <c r="AX80" s="181"/>
      <c r="AY80" s="181"/>
      <c r="AZ80" s="181"/>
      <c r="BA80" s="181"/>
      <c r="BB80" s="181"/>
      <c r="BC80" s="181"/>
      <c r="BD80" s="181"/>
      <c r="BE80" s="181"/>
      <c r="BF80" s="182"/>
    </row>
    <row r="81" spans="1:58" ht="15" thickBot="1">
      <c r="A81" s="165">
        <v>76</v>
      </c>
      <c r="B81" s="293" t="str">
        <f>'Rassembler Noms'!G77</f>
        <v/>
      </c>
      <c r="C81" s="293" t="str">
        <f>'Rassembler surface'!G77</f>
        <v/>
      </c>
      <c r="D81" s="306" t="str">
        <f>'Rassembler PBT'!G77</f>
        <v/>
      </c>
      <c r="E81" s="166"/>
      <c r="F81" s="167"/>
      <c r="G81" s="177" t="str">
        <f>IF(D81="PBT1",'Base-case'!$E$4,"")&amp;IF(D81="PBT2",'Base-case'!$F$4,"")&amp;IF(D81="PBT3",'Base-case'!$G$4,"")&amp;IF(D81="PBT4",'Base-case'!$H$4,"")&amp;IF(D81="PBT5",'Base-case'!$I$4,"")&amp;IF(D81="PBT6",'Base-case'!$J$4,"")&amp;IF(D81="PBT7",'Base-case'!$K$4,"")&amp;IF(D81="PBT8",'Base-case'!$L$4,"")&amp;IF(D81="PBT9",'Base-case'!$M$4,"")&amp;IF(D81="PBT10",'Base-case'!$N$4,"")&amp;IF(D81="PBT11",'Base-case'!$O$4,"")&amp;IF(D81="PBT12",'Base-case'!$P$4,"")&amp;IF(D81="PBT13",'Base-case'!$Q$4,"")&amp;IF(D81="PBT14",'Base-case'!$R$4,"")&amp;IF(D81="PBT15",'Base-case'!$S$4,"")</f>
        <v/>
      </c>
      <c r="H81" s="117">
        <f t="shared" si="10"/>
        <v>0</v>
      </c>
      <c r="I81" s="178" t="str">
        <f>IF(D81="PBT1",'Base-case'!$E$14,"")&amp;IF(D81="PBT2",'Base-case'!$F$14,"")&amp;IF(D81="PBT3",'Base-case'!$G$14,"")&amp;IF(D81="PBT4",'Base-case'!$H$14,"")&amp;IF(D81="PBT5",'Base-case'!$I$14,"")&amp;IF(D81="PBT6",'Base-case'!$J$14,"")&amp;IF(D81="PBT7",'Base-case'!$K$14,"")&amp;IF(D81="PBT8",'Base-case'!$L$14,"")&amp;IF(D81="PBT9",'Base-case'!$M$14,"")&amp;IF(D81="PBT10",'Base-case'!$N$14,"")&amp;IF(D81="PBT11",'Base-case'!$O$14,"")&amp;IF(D81="PBT12",'Base-case'!$P$14,"")&amp;IF(D81="PBT13",'Base-case'!$Q$14,"")&amp;IF(D81="PBT14",'Base-case'!$R$14,"")&amp;IF(D81="PBT15",'Base-case'!$S$14,"")</f>
        <v/>
      </c>
      <c r="J81" s="117">
        <f t="shared" si="11"/>
        <v>0</v>
      </c>
      <c r="K81" s="178" t="str">
        <f>IF(D81="PBT1",'Base-case'!$E$16,"")&amp;IF(D81="PBT2",'Base-case'!$F$16,"")&amp;IF(D81="PBT3",'Base-case'!$G$16,"")&amp;IF(D81="PBT4",'Base-case'!$H$16,"")&amp;IF(D81="PBT5",'Base-case'!$I$16,"")&amp;IF(D81="PBT6",'Base-case'!$J$16,"")&amp;IF(D81="PBT7",'Base-case'!$K$16,"")&amp;IF(D81="PBT8",'Base-case'!$L$16,"")&amp;IF(D81="PBT9",'Base-case'!$M$16,"")&amp;IF(D81="PBT10",'Base-case'!$N$16,"")&amp;IF(D81="PBT11",'Base-case'!$O$16,"")&amp;IF(D81="PBT12",'Base-case'!$P$16,"")&amp;IF(D81="PBT13",'Base-case'!$Q$16,"")&amp;IF(D81="PBT14",'Base-case'!$R$16,"")&amp;IF(D81="PBT15",'Base-case'!$S$16,"")</f>
        <v/>
      </c>
      <c r="L81" s="117">
        <f t="shared" si="12"/>
        <v>0</v>
      </c>
      <c r="M81" s="178" t="str">
        <f>IF(D81="PBT1",'Base-case'!$E$18,"")&amp;IF(D81="PBT2",'Base-case'!$F$18,"")&amp;IF(D81="PBT3",'Base-case'!$G$18,"")&amp;IF(D81="PBT4",'Base-case'!$H$18,"")&amp;IF(D81="PBT5",'Base-case'!$I$18,"")&amp;IF(D81="PBT6",'Base-case'!$J$18,"")&amp;IF(D81="PBT7",'Base-case'!$K$18,"")&amp;IF(D81="PBT8",'Base-case'!$L$18,"")&amp;IF(D81="PBT9",'Base-case'!$M$18,"")&amp;IF(D81="PBT10",'Base-case'!$N$18,"")&amp;IF(D81="PBT11",'Base-case'!$O$18,"")&amp;IF(D81="PBT12",'Base-case'!$P$18,"")&amp;IF(D81="PBT13",'Base-case'!$Q$18,"")&amp;IF(D81="PBT14",'Base-case'!$R$18,"")&amp;IF(D81="PBT15",'Base-case'!$S$18,"")</f>
        <v/>
      </c>
      <c r="N81" s="118">
        <f t="shared" si="13"/>
        <v>0</v>
      </c>
      <c r="O81" s="177" t="str">
        <f>IF(D81="PBT1",'Base-case'!$E$21,"")&amp;IF(D81="PBT2",'Base-case'!$F$21,"")&amp;IF(D81="PBT3",'Base-case'!$G$21,"")&amp;IF(D81="PBT4",'Base-case'!$H$21,"")&amp;IF(D81="PBT5",'Base-case'!$I$21,"")&amp;IF(D81="PBT6",'Base-case'!$J$21,"")&amp;IF(D81="PBT7",'Base-case'!$K$21,"")&amp;IF(D81="PBT8",'Base-case'!$L$21,"")&amp;IF(D81="PBT9",'Base-case'!$M$21,"")&amp;IF(D81="PBT10",'Base-case'!$N$21,"")&amp;IF(D81="PBT11",'Base-case'!$O$21,"")&amp;IF(D81="PBT12",'Base-case'!$P$21,"")&amp;IF(D81="PBT13",'Base-case'!$Q$21,"")&amp;IF(D81="PBT14",'Base-case'!$R$21,"")&amp;IF(D81="PBT15",'Base-case'!$S$21,"")</f>
        <v/>
      </c>
      <c r="P81" s="117">
        <f t="shared" si="14"/>
        <v>0</v>
      </c>
      <c r="Q81" s="178" t="str">
        <f>IF(D81="PBT1",'Base-case'!$E$23,"")&amp;IF(D81="PBT2",'Base-case'!$F$23,"")&amp;IF(D81="PBT3",'Base-case'!$G$23,"")&amp;IF(D81="PBT4",'Base-case'!$H$23,"")&amp;IF(D81="PBT5",'Base-case'!$I$23,"")&amp;IF(D81="PBT6",'Base-case'!$J$23,"")&amp;IF(D81="PBT7",'Base-case'!$K$23,"")&amp;IF(D81="PBT8",'Base-case'!$L$23,"")&amp;IF(D81="PBT9",'Base-case'!$M$23,"")&amp;IF(D81="PBT10",'Base-case'!$N$23,"")&amp;IF(D81="PBT11",'Base-case'!$O$23,"")&amp;IF(D81="PBT12",'Base-case'!$P$23,"")&amp;IF(D81="PBT13",'Base-case'!$Q$23,"")&amp;IF(D81="PBT14",'Base-case'!$R$23,"")&amp;IF(D81="PBT15",'Base-case'!$S$23,"")</f>
        <v/>
      </c>
      <c r="R81" s="117">
        <f t="shared" si="15"/>
        <v>0</v>
      </c>
      <c r="S81" s="178" t="str">
        <f>IF(D81="PBT1",'Base-case'!$E$25,"")&amp;IF(D81="PBT2",'Base-case'!$F$25,"")&amp;IF(D81="PBT3",'Base-case'!$G$25,"")&amp;IF(D81="PBT4",'Base-case'!$H$25,"")&amp;IF(D81="PBT5",'Base-case'!$I$25,"")&amp;IF(D81="PBT6",'Base-case'!$J$25,"")&amp;IF(D81="PBT7",'Base-case'!$K$25,"")&amp;IF(D81="PBT8",'Base-case'!$L$25,"")&amp;IF(D81="PBT9",'Base-case'!$M$25,"")&amp;IF(D81="PBT10",'Base-case'!$N$25,"")&amp;IF(D81="PBT11",'Base-case'!$O$25,"")&amp;IF(D81="PBT12",'Base-case'!$P$25,"")&amp;IF(D81="PBT13",'Base-case'!$Q$25,"")&amp;IF(D81="PBT14",'Base-case'!$R$25,"")&amp;IF(D81="PBT15",'Base-case'!$S$25,"")</f>
        <v/>
      </c>
      <c r="T81" s="118">
        <f t="shared" si="16"/>
        <v>0</v>
      </c>
      <c r="U81" s="177" t="str">
        <f>IF(D81="PBT1",'Base-case'!$E$36,"")&amp;IF(D81="PBT2",'Base-case'!$F$36,"")&amp;IF(D81="PBT3",'Base-case'!$G$36,"")&amp;IF(D81="PBT4",'Base-case'!$H$36,"")&amp;IF(D81="PBT5",'Base-case'!$I$36,"")&amp;IF(D81="PBT6",'Base-case'!$J$36,"")&amp;IF(D81="PBT7",'Base-case'!$K$36,"")&amp;IF(D81="PBT8",'Base-case'!$L$36,"")&amp;IF(D81="PBT9",'Base-case'!$M$36,"")&amp;IF(D81="PBT10",'Base-case'!$N$36,"")&amp;IF(D81="PBT11",'Base-case'!$O$36,"")&amp;IF(D81="PBT12",'Base-case'!$P$36,"")&amp;IF(D81="PBT13",'Base-case'!$Q$36,"")&amp;IF(D81="PBT14",'Base-case'!$R$36,"")&amp;IF(D81="PBT15",'Base-case'!$S$36,"")</f>
        <v/>
      </c>
      <c r="V81" s="117">
        <f t="shared" si="17"/>
        <v>0</v>
      </c>
      <c r="W81" s="178" t="str">
        <f>IF(D81="PBT1",'Base-case'!$E$38,"")&amp;IF(D81="PBT2",'Base-case'!$F$38,"")&amp;IF(D81="PBT3",'Base-case'!$G$38,"")&amp;IF(D81="PBT4",'Base-case'!$H$38,"")&amp;IF(D81="PBT5",'Base-case'!$I$38,"")&amp;IF(D81="PBT6",'Base-case'!$J$38,"")&amp;IF(D81="PBT7",'Base-case'!$K$38,"")&amp;IF(D81="PBT8",'Base-case'!$L$38,"")&amp;IF(D81="PBT9",'Base-case'!$M$38,"")&amp;IF(D81="PBT10",'Base-case'!$N$38,"")&amp;IF(D81="PBT11",'Base-case'!$O$38,"")&amp;IF(D81="PBT12",'Base-case'!$P$38,"")&amp;IF(D81="PBT13",'Base-case'!$Q$38,"")&amp;IF(D81="PBT14",'Base-case'!$R$38,"")&amp;IF(D81="PBT15",'Base-case'!$S$38,"")</f>
        <v/>
      </c>
      <c r="X81" s="117">
        <f t="shared" si="18"/>
        <v>0</v>
      </c>
      <c r="Y81" s="178" t="str">
        <f>IF(D81="PBT1",'Base-case'!$E$40,"")&amp;IF(D81="PBT2",'Base-case'!$F$40,"")&amp;IF(D81="PBT3",'Base-case'!$G$40,"")&amp;IF(D81="PBT4",'Base-case'!$H$40,"")&amp;IF(D81="PBT5",'Base-case'!$I$40,"")&amp;IF(D81="PBT6",'Base-case'!$J$40,"")&amp;IF(D81="PBT7",'Base-case'!$K$40,"")&amp;IF(D81="PBT8",'Base-case'!$L$40,"")&amp;IF(D81="PBT9",'Base-case'!$M$40,"")&amp;IF(D81="PBT10",'Base-case'!$N$40,"")&amp;IF(D81="PBT11",'Base-case'!$O$40,"")&amp;IF(D81="PBT12",'Base-case'!$P$40,"")&amp;IF(D81="PBT13",'Base-case'!$Q$40,"")&amp;IF(D81="PBT14",'Base-case'!$R$40,"")&amp;IF(D81="PBT15",'Base-case'!$S$40,"")</f>
        <v/>
      </c>
      <c r="Z81" s="118">
        <f t="shared" si="19"/>
        <v>0</v>
      </c>
      <c r="AA81" s="180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82"/>
      <c r="AM81" s="180"/>
      <c r="AN81" s="181"/>
      <c r="AO81" s="181"/>
      <c r="AP81" s="181"/>
      <c r="AQ81" s="181"/>
      <c r="AR81" s="181"/>
      <c r="AS81" s="181"/>
      <c r="AT81" s="181"/>
      <c r="AU81" s="182"/>
      <c r="AV81" s="180"/>
      <c r="AW81" s="181"/>
      <c r="AX81" s="181"/>
      <c r="AY81" s="181"/>
      <c r="AZ81" s="181"/>
      <c r="BA81" s="181"/>
      <c r="BB81" s="181"/>
      <c r="BC81" s="181"/>
      <c r="BD81" s="181"/>
      <c r="BE81" s="181"/>
      <c r="BF81" s="182"/>
    </row>
    <row r="82" spans="1:58" ht="15" thickBot="1">
      <c r="A82" s="165">
        <v>77</v>
      </c>
      <c r="B82" s="293" t="str">
        <f>'Rassembler Noms'!G78</f>
        <v/>
      </c>
      <c r="C82" s="293" t="str">
        <f>'Rassembler surface'!G78</f>
        <v/>
      </c>
      <c r="D82" s="306" t="str">
        <f>'Rassembler PBT'!G78</f>
        <v/>
      </c>
      <c r="E82" s="166"/>
      <c r="F82" s="167"/>
      <c r="G82" s="177" t="str">
        <f>IF(D82="PBT1",'Base-case'!$E$4,"")&amp;IF(D82="PBT2",'Base-case'!$F$4,"")&amp;IF(D82="PBT3",'Base-case'!$G$4,"")&amp;IF(D82="PBT4",'Base-case'!$H$4,"")&amp;IF(D82="PBT5",'Base-case'!$I$4,"")&amp;IF(D82="PBT6",'Base-case'!$J$4,"")&amp;IF(D82="PBT7",'Base-case'!$K$4,"")&amp;IF(D82="PBT8",'Base-case'!$L$4,"")&amp;IF(D82="PBT9",'Base-case'!$M$4,"")&amp;IF(D82="PBT10",'Base-case'!$N$4,"")&amp;IF(D82="PBT11",'Base-case'!$O$4,"")&amp;IF(D82="PBT12",'Base-case'!$P$4,"")&amp;IF(D82="PBT13",'Base-case'!$Q$4,"")&amp;IF(D82="PBT14",'Base-case'!$R$4,"")&amp;IF(D82="PBT15",'Base-case'!$S$4,"")</f>
        <v/>
      </c>
      <c r="H82" s="117">
        <f t="shared" si="10"/>
        <v>0</v>
      </c>
      <c r="I82" s="178" t="str">
        <f>IF(D82="PBT1",'Base-case'!$E$14,"")&amp;IF(D82="PBT2",'Base-case'!$F$14,"")&amp;IF(D82="PBT3",'Base-case'!$G$14,"")&amp;IF(D82="PBT4",'Base-case'!$H$14,"")&amp;IF(D82="PBT5",'Base-case'!$I$14,"")&amp;IF(D82="PBT6",'Base-case'!$J$14,"")&amp;IF(D82="PBT7",'Base-case'!$K$14,"")&amp;IF(D82="PBT8",'Base-case'!$L$14,"")&amp;IF(D82="PBT9",'Base-case'!$M$14,"")&amp;IF(D82="PBT10",'Base-case'!$N$14,"")&amp;IF(D82="PBT11",'Base-case'!$O$14,"")&amp;IF(D82="PBT12",'Base-case'!$P$14,"")&amp;IF(D82="PBT13",'Base-case'!$Q$14,"")&amp;IF(D82="PBT14",'Base-case'!$R$14,"")&amp;IF(D82="PBT15",'Base-case'!$S$14,"")</f>
        <v/>
      </c>
      <c r="J82" s="117">
        <f t="shared" si="11"/>
        <v>0</v>
      </c>
      <c r="K82" s="178" t="str">
        <f>IF(D82="PBT1",'Base-case'!$E$16,"")&amp;IF(D82="PBT2",'Base-case'!$F$16,"")&amp;IF(D82="PBT3",'Base-case'!$G$16,"")&amp;IF(D82="PBT4",'Base-case'!$H$16,"")&amp;IF(D82="PBT5",'Base-case'!$I$16,"")&amp;IF(D82="PBT6",'Base-case'!$J$16,"")&amp;IF(D82="PBT7",'Base-case'!$K$16,"")&amp;IF(D82="PBT8",'Base-case'!$L$16,"")&amp;IF(D82="PBT9",'Base-case'!$M$16,"")&amp;IF(D82="PBT10",'Base-case'!$N$16,"")&amp;IF(D82="PBT11",'Base-case'!$O$16,"")&amp;IF(D82="PBT12",'Base-case'!$P$16,"")&amp;IF(D82="PBT13",'Base-case'!$Q$16,"")&amp;IF(D82="PBT14",'Base-case'!$R$16,"")&amp;IF(D82="PBT15",'Base-case'!$S$16,"")</f>
        <v/>
      </c>
      <c r="L82" s="117">
        <f t="shared" si="12"/>
        <v>0</v>
      </c>
      <c r="M82" s="178" t="str">
        <f>IF(D82="PBT1",'Base-case'!$E$18,"")&amp;IF(D82="PBT2",'Base-case'!$F$18,"")&amp;IF(D82="PBT3",'Base-case'!$G$18,"")&amp;IF(D82="PBT4",'Base-case'!$H$18,"")&amp;IF(D82="PBT5",'Base-case'!$I$18,"")&amp;IF(D82="PBT6",'Base-case'!$J$18,"")&amp;IF(D82="PBT7",'Base-case'!$K$18,"")&amp;IF(D82="PBT8",'Base-case'!$L$18,"")&amp;IF(D82="PBT9",'Base-case'!$M$18,"")&amp;IF(D82="PBT10",'Base-case'!$N$18,"")&amp;IF(D82="PBT11",'Base-case'!$O$18,"")&amp;IF(D82="PBT12",'Base-case'!$P$18,"")&amp;IF(D82="PBT13",'Base-case'!$Q$18,"")&amp;IF(D82="PBT14",'Base-case'!$R$18,"")&amp;IF(D82="PBT15",'Base-case'!$S$18,"")</f>
        <v/>
      </c>
      <c r="N82" s="118">
        <f t="shared" si="13"/>
        <v>0</v>
      </c>
      <c r="O82" s="177" t="str">
        <f>IF(D82="PBT1",'Base-case'!$E$21,"")&amp;IF(D82="PBT2",'Base-case'!$F$21,"")&amp;IF(D82="PBT3",'Base-case'!$G$21,"")&amp;IF(D82="PBT4",'Base-case'!$H$21,"")&amp;IF(D82="PBT5",'Base-case'!$I$21,"")&amp;IF(D82="PBT6",'Base-case'!$J$21,"")&amp;IF(D82="PBT7",'Base-case'!$K$21,"")&amp;IF(D82="PBT8",'Base-case'!$L$21,"")&amp;IF(D82="PBT9",'Base-case'!$M$21,"")&amp;IF(D82="PBT10",'Base-case'!$N$21,"")&amp;IF(D82="PBT11",'Base-case'!$O$21,"")&amp;IF(D82="PBT12",'Base-case'!$P$21,"")&amp;IF(D82="PBT13",'Base-case'!$Q$21,"")&amp;IF(D82="PBT14",'Base-case'!$R$21,"")&amp;IF(D82="PBT15",'Base-case'!$S$21,"")</f>
        <v/>
      </c>
      <c r="P82" s="117">
        <f t="shared" si="14"/>
        <v>0</v>
      </c>
      <c r="Q82" s="178" t="str">
        <f>IF(D82="PBT1",'Base-case'!$E$23,"")&amp;IF(D82="PBT2",'Base-case'!$F$23,"")&amp;IF(D82="PBT3",'Base-case'!$G$23,"")&amp;IF(D82="PBT4",'Base-case'!$H$23,"")&amp;IF(D82="PBT5",'Base-case'!$I$23,"")&amp;IF(D82="PBT6",'Base-case'!$J$23,"")&amp;IF(D82="PBT7",'Base-case'!$K$23,"")&amp;IF(D82="PBT8",'Base-case'!$L$23,"")&amp;IF(D82="PBT9",'Base-case'!$M$23,"")&amp;IF(D82="PBT10",'Base-case'!$N$23,"")&amp;IF(D82="PBT11",'Base-case'!$O$23,"")&amp;IF(D82="PBT12",'Base-case'!$P$23,"")&amp;IF(D82="PBT13",'Base-case'!$Q$23,"")&amp;IF(D82="PBT14",'Base-case'!$R$23,"")&amp;IF(D82="PBT15",'Base-case'!$S$23,"")</f>
        <v/>
      </c>
      <c r="R82" s="117">
        <f t="shared" si="15"/>
        <v>0</v>
      </c>
      <c r="S82" s="178" t="str">
        <f>IF(D82="PBT1",'Base-case'!$E$25,"")&amp;IF(D82="PBT2",'Base-case'!$F$25,"")&amp;IF(D82="PBT3",'Base-case'!$G$25,"")&amp;IF(D82="PBT4",'Base-case'!$H$25,"")&amp;IF(D82="PBT5",'Base-case'!$I$25,"")&amp;IF(D82="PBT6",'Base-case'!$J$25,"")&amp;IF(D82="PBT7",'Base-case'!$K$25,"")&amp;IF(D82="PBT8",'Base-case'!$L$25,"")&amp;IF(D82="PBT9",'Base-case'!$M$25,"")&amp;IF(D82="PBT10",'Base-case'!$N$25,"")&amp;IF(D82="PBT11",'Base-case'!$O$25,"")&amp;IF(D82="PBT12",'Base-case'!$P$25,"")&amp;IF(D82="PBT13",'Base-case'!$Q$25,"")&amp;IF(D82="PBT14",'Base-case'!$R$25,"")&amp;IF(D82="PBT15",'Base-case'!$S$25,"")</f>
        <v/>
      </c>
      <c r="T82" s="118">
        <f t="shared" si="16"/>
        <v>0</v>
      </c>
      <c r="U82" s="177" t="str">
        <f>IF(D82="PBT1",'Base-case'!$E$36,"")&amp;IF(D82="PBT2",'Base-case'!$F$36,"")&amp;IF(D82="PBT3",'Base-case'!$G$36,"")&amp;IF(D82="PBT4",'Base-case'!$H$36,"")&amp;IF(D82="PBT5",'Base-case'!$I$36,"")&amp;IF(D82="PBT6",'Base-case'!$J$36,"")&amp;IF(D82="PBT7",'Base-case'!$K$36,"")&amp;IF(D82="PBT8",'Base-case'!$L$36,"")&amp;IF(D82="PBT9",'Base-case'!$M$36,"")&amp;IF(D82="PBT10",'Base-case'!$N$36,"")&amp;IF(D82="PBT11",'Base-case'!$O$36,"")&amp;IF(D82="PBT12",'Base-case'!$P$36,"")&amp;IF(D82="PBT13",'Base-case'!$Q$36,"")&amp;IF(D82="PBT14",'Base-case'!$R$36,"")&amp;IF(D82="PBT15",'Base-case'!$S$36,"")</f>
        <v/>
      </c>
      <c r="V82" s="117">
        <f t="shared" si="17"/>
        <v>0</v>
      </c>
      <c r="W82" s="178" t="str">
        <f>IF(D82="PBT1",'Base-case'!$E$38,"")&amp;IF(D82="PBT2",'Base-case'!$F$38,"")&amp;IF(D82="PBT3",'Base-case'!$G$38,"")&amp;IF(D82="PBT4",'Base-case'!$H$38,"")&amp;IF(D82="PBT5",'Base-case'!$I$38,"")&amp;IF(D82="PBT6",'Base-case'!$J$38,"")&amp;IF(D82="PBT7",'Base-case'!$K$38,"")&amp;IF(D82="PBT8",'Base-case'!$L$38,"")&amp;IF(D82="PBT9",'Base-case'!$M$38,"")&amp;IF(D82="PBT10",'Base-case'!$N$38,"")&amp;IF(D82="PBT11",'Base-case'!$O$38,"")&amp;IF(D82="PBT12",'Base-case'!$P$38,"")&amp;IF(D82="PBT13",'Base-case'!$Q$38,"")&amp;IF(D82="PBT14",'Base-case'!$R$38,"")&amp;IF(D82="PBT15",'Base-case'!$S$38,"")</f>
        <v/>
      </c>
      <c r="X82" s="117">
        <f t="shared" si="18"/>
        <v>0</v>
      </c>
      <c r="Y82" s="178" t="str">
        <f>IF(D82="PBT1",'Base-case'!$E$40,"")&amp;IF(D82="PBT2",'Base-case'!$F$40,"")&amp;IF(D82="PBT3",'Base-case'!$G$40,"")&amp;IF(D82="PBT4",'Base-case'!$H$40,"")&amp;IF(D82="PBT5",'Base-case'!$I$40,"")&amp;IF(D82="PBT6",'Base-case'!$J$40,"")&amp;IF(D82="PBT7",'Base-case'!$K$40,"")&amp;IF(D82="PBT8",'Base-case'!$L$40,"")&amp;IF(D82="PBT9",'Base-case'!$M$40,"")&amp;IF(D82="PBT10",'Base-case'!$N$40,"")&amp;IF(D82="PBT11",'Base-case'!$O$40,"")&amp;IF(D82="PBT12",'Base-case'!$P$40,"")&amp;IF(D82="PBT13",'Base-case'!$Q$40,"")&amp;IF(D82="PBT14",'Base-case'!$R$40,"")&amp;IF(D82="PBT15",'Base-case'!$S$40,"")</f>
        <v/>
      </c>
      <c r="Z82" s="118">
        <f t="shared" si="19"/>
        <v>0</v>
      </c>
      <c r="AA82" s="180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82"/>
      <c r="AM82" s="180"/>
      <c r="AN82" s="181"/>
      <c r="AO82" s="181"/>
      <c r="AP82" s="181"/>
      <c r="AQ82" s="181"/>
      <c r="AR82" s="181"/>
      <c r="AS82" s="181"/>
      <c r="AT82" s="181"/>
      <c r="AU82" s="182"/>
      <c r="AV82" s="180"/>
      <c r="AW82" s="181"/>
      <c r="AX82" s="181"/>
      <c r="AY82" s="181"/>
      <c r="AZ82" s="181"/>
      <c r="BA82" s="181"/>
      <c r="BB82" s="181"/>
      <c r="BC82" s="181"/>
      <c r="BD82" s="181"/>
      <c r="BE82" s="181"/>
      <c r="BF82" s="182"/>
    </row>
    <row r="83" spans="1:58" ht="15" thickBot="1">
      <c r="A83" s="165">
        <v>78</v>
      </c>
      <c r="B83" s="293" t="str">
        <f>'Rassembler Noms'!G79</f>
        <v/>
      </c>
      <c r="C83" s="293" t="str">
        <f>'Rassembler surface'!G79</f>
        <v/>
      </c>
      <c r="D83" s="306" t="str">
        <f>'Rassembler PBT'!G79</f>
        <v/>
      </c>
      <c r="E83" s="166"/>
      <c r="F83" s="167"/>
      <c r="G83" s="177" t="str">
        <f>IF(D83="PBT1",'Base-case'!$E$4,"")&amp;IF(D83="PBT2",'Base-case'!$F$4,"")&amp;IF(D83="PBT3",'Base-case'!$G$4,"")&amp;IF(D83="PBT4",'Base-case'!$H$4,"")&amp;IF(D83="PBT5",'Base-case'!$I$4,"")&amp;IF(D83="PBT6",'Base-case'!$J$4,"")&amp;IF(D83="PBT7",'Base-case'!$K$4,"")&amp;IF(D83="PBT8",'Base-case'!$L$4,"")&amp;IF(D83="PBT9",'Base-case'!$M$4,"")&amp;IF(D83="PBT10",'Base-case'!$N$4,"")&amp;IF(D83="PBT11",'Base-case'!$O$4,"")&amp;IF(D83="PBT12",'Base-case'!$P$4,"")&amp;IF(D83="PBT13",'Base-case'!$Q$4,"")&amp;IF(D83="PBT14",'Base-case'!$R$4,"")&amp;IF(D83="PBT15",'Base-case'!$S$4,"")</f>
        <v/>
      </c>
      <c r="H83" s="117">
        <f t="shared" si="10"/>
        <v>0</v>
      </c>
      <c r="I83" s="178" t="str">
        <f>IF(D83="PBT1",'Base-case'!$E$14,"")&amp;IF(D83="PBT2",'Base-case'!$F$14,"")&amp;IF(D83="PBT3",'Base-case'!$G$14,"")&amp;IF(D83="PBT4",'Base-case'!$H$14,"")&amp;IF(D83="PBT5",'Base-case'!$I$14,"")&amp;IF(D83="PBT6",'Base-case'!$J$14,"")&amp;IF(D83="PBT7",'Base-case'!$K$14,"")&amp;IF(D83="PBT8",'Base-case'!$L$14,"")&amp;IF(D83="PBT9",'Base-case'!$M$14,"")&amp;IF(D83="PBT10",'Base-case'!$N$14,"")&amp;IF(D83="PBT11",'Base-case'!$O$14,"")&amp;IF(D83="PBT12",'Base-case'!$P$14,"")&amp;IF(D83="PBT13",'Base-case'!$Q$14,"")&amp;IF(D83="PBT14",'Base-case'!$R$14,"")&amp;IF(D83="PBT15",'Base-case'!$S$14,"")</f>
        <v/>
      </c>
      <c r="J83" s="117">
        <f t="shared" si="11"/>
        <v>0</v>
      </c>
      <c r="K83" s="178" t="str">
        <f>IF(D83="PBT1",'Base-case'!$E$16,"")&amp;IF(D83="PBT2",'Base-case'!$F$16,"")&amp;IF(D83="PBT3",'Base-case'!$G$16,"")&amp;IF(D83="PBT4",'Base-case'!$H$16,"")&amp;IF(D83="PBT5",'Base-case'!$I$16,"")&amp;IF(D83="PBT6",'Base-case'!$J$16,"")&amp;IF(D83="PBT7",'Base-case'!$K$16,"")&amp;IF(D83="PBT8",'Base-case'!$L$16,"")&amp;IF(D83="PBT9",'Base-case'!$M$16,"")&amp;IF(D83="PBT10",'Base-case'!$N$16,"")&amp;IF(D83="PBT11",'Base-case'!$O$16,"")&amp;IF(D83="PBT12",'Base-case'!$P$16,"")&amp;IF(D83="PBT13",'Base-case'!$Q$16,"")&amp;IF(D83="PBT14",'Base-case'!$R$16,"")&amp;IF(D83="PBT15",'Base-case'!$S$16,"")</f>
        <v/>
      </c>
      <c r="L83" s="117">
        <f t="shared" si="12"/>
        <v>0</v>
      </c>
      <c r="M83" s="178" t="str">
        <f>IF(D83="PBT1",'Base-case'!$E$18,"")&amp;IF(D83="PBT2",'Base-case'!$F$18,"")&amp;IF(D83="PBT3",'Base-case'!$G$18,"")&amp;IF(D83="PBT4",'Base-case'!$H$18,"")&amp;IF(D83="PBT5",'Base-case'!$I$18,"")&amp;IF(D83="PBT6",'Base-case'!$J$18,"")&amp;IF(D83="PBT7",'Base-case'!$K$18,"")&amp;IF(D83="PBT8",'Base-case'!$L$18,"")&amp;IF(D83="PBT9",'Base-case'!$M$18,"")&amp;IF(D83="PBT10",'Base-case'!$N$18,"")&amp;IF(D83="PBT11",'Base-case'!$O$18,"")&amp;IF(D83="PBT12",'Base-case'!$P$18,"")&amp;IF(D83="PBT13",'Base-case'!$Q$18,"")&amp;IF(D83="PBT14",'Base-case'!$R$18,"")&amp;IF(D83="PBT15",'Base-case'!$S$18,"")</f>
        <v/>
      </c>
      <c r="N83" s="118">
        <f t="shared" si="13"/>
        <v>0</v>
      </c>
      <c r="O83" s="177" t="str">
        <f>IF(D83="PBT1",'Base-case'!$E$21,"")&amp;IF(D83="PBT2",'Base-case'!$F$21,"")&amp;IF(D83="PBT3",'Base-case'!$G$21,"")&amp;IF(D83="PBT4",'Base-case'!$H$21,"")&amp;IF(D83="PBT5",'Base-case'!$I$21,"")&amp;IF(D83="PBT6",'Base-case'!$J$21,"")&amp;IF(D83="PBT7",'Base-case'!$K$21,"")&amp;IF(D83="PBT8",'Base-case'!$L$21,"")&amp;IF(D83="PBT9",'Base-case'!$M$21,"")&amp;IF(D83="PBT10",'Base-case'!$N$21,"")&amp;IF(D83="PBT11",'Base-case'!$O$21,"")&amp;IF(D83="PBT12",'Base-case'!$P$21,"")&amp;IF(D83="PBT13",'Base-case'!$Q$21,"")&amp;IF(D83="PBT14",'Base-case'!$R$21,"")&amp;IF(D83="PBT15",'Base-case'!$S$21,"")</f>
        <v/>
      </c>
      <c r="P83" s="117">
        <f t="shared" si="14"/>
        <v>0</v>
      </c>
      <c r="Q83" s="178" t="str">
        <f>IF(D83="PBT1",'Base-case'!$E$23,"")&amp;IF(D83="PBT2",'Base-case'!$F$23,"")&amp;IF(D83="PBT3",'Base-case'!$G$23,"")&amp;IF(D83="PBT4",'Base-case'!$H$23,"")&amp;IF(D83="PBT5",'Base-case'!$I$23,"")&amp;IF(D83="PBT6",'Base-case'!$J$23,"")&amp;IF(D83="PBT7",'Base-case'!$K$23,"")&amp;IF(D83="PBT8",'Base-case'!$L$23,"")&amp;IF(D83="PBT9",'Base-case'!$M$23,"")&amp;IF(D83="PBT10",'Base-case'!$N$23,"")&amp;IF(D83="PBT11",'Base-case'!$O$23,"")&amp;IF(D83="PBT12",'Base-case'!$P$23,"")&amp;IF(D83="PBT13",'Base-case'!$Q$23,"")&amp;IF(D83="PBT14",'Base-case'!$R$23,"")&amp;IF(D83="PBT15",'Base-case'!$S$23,"")</f>
        <v/>
      </c>
      <c r="R83" s="117">
        <f t="shared" si="15"/>
        <v>0</v>
      </c>
      <c r="S83" s="178" t="str">
        <f>IF(D83="PBT1",'Base-case'!$E$25,"")&amp;IF(D83="PBT2",'Base-case'!$F$25,"")&amp;IF(D83="PBT3",'Base-case'!$G$25,"")&amp;IF(D83="PBT4",'Base-case'!$H$25,"")&amp;IF(D83="PBT5",'Base-case'!$I$25,"")&amp;IF(D83="PBT6",'Base-case'!$J$25,"")&amp;IF(D83="PBT7",'Base-case'!$K$25,"")&amp;IF(D83="PBT8",'Base-case'!$L$25,"")&amp;IF(D83="PBT9",'Base-case'!$M$25,"")&amp;IF(D83="PBT10",'Base-case'!$N$25,"")&amp;IF(D83="PBT11",'Base-case'!$O$25,"")&amp;IF(D83="PBT12",'Base-case'!$P$25,"")&amp;IF(D83="PBT13",'Base-case'!$Q$25,"")&amp;IF(D83="PBT14",'Base-case'!$R$25,"")&amp;IF(D83="PBT15",'Base-case'!$S$25,"")</f>
        <v/>
      </c>
      <c r="T83" s="118">
        <f t="shared" si="16"/>
        <v>0</v>
      </c>
      <c r="U83" s="177" t="str">
        <f>IF(D83="PBT1",'Base-case'!$E$36,"")&amp;IF(D83="PBT2",'Base-case'!$F$36,"")&amp;IF(D83="PBT3",'Base-case'!$G$36,"")&amp;IF(D83="PBT4",'Base-case'!$H$36,"")&amp;IF(D83="PBT5",'Base-case'!$I$36,"")&amp;IF(D83="PBT6",'Base-case'!$J$36,"")&amp;IF(D83="PBT7",'Base-case'!$K$36,"")&amp;IF(D83="PBT8",'Base-case'!$L$36,"")&amp;IF(D83="PBT9",'Base-case'!$M$36,"")&amp;IF(D83="PBT10",'Base-case'!$N$36,"")&amp;IF(D83="PBT11",'Base-case'!$O$36,"")&amp;IF(D83="PBT12",'Base-case'!$P$36,"")&amp;IF(D83="PBT13",'Base-case'!$Q$36,"")&amp;IF(D83="PBT14",'Base-case'!$R$36,"")&amp;IF(D83="PBT15",'Base-case'!$S$36,"")</f>
        <v/>
      </c>
      <c r="V83" s="117">
        <f t="shared" si="17"/>
        <v>0</v>
      </c>
      <c r="W83" s="178" t="str">
        <f>IF(D83="PBT1",'Base-case'!$E$38,"")&amp;IF(D83="PBT2",'Base-case'!$F$38,"")&amp;IF(D83="PBT3",'Base-case'!$G$38,"")&amp;IF(D83="PBT4",'Base-case'!$H$38,"")&amp;IF(D83="PBT5",'Base-case'!$I$38,"")&amp;IF(D83="PBT6",'Base-case'!$J$38,"")&amp;IF(D83="PBT7",'Base-case'!$K$38,"")&amp;IF(D83="PBT8",'Base-case'!$L$38,"")&amp;IF(D83="PBT9",'Base-case'!$M$38,"")&amp;IF(D83="PBT10",'Base-case'!$N$38,"")&amp;IF(D83="PBT11",'Base-case'!$O$38,"")&amp;IF(D83="PBT12",'Base-case'!$P$38,"")&amp;IF(D83="PBT13",'Base-case'!$Q$38,"")&amp;IF(D83="PBT14",'Base-case'!$R$38,"")&amp;IF(D83="PBT15",'Base-case'!$S$38,"")</f>
        <v/>
      </c>
      <c r="X83" s="117">
        <f t="shared" si="18"/>
        <v>0</v>
      </c>
      <c r="Y83" s="178" t="str">
        <f>IF(D83="PBT1",'Base-case'!$E$40,"")&amp;IF(D83="PBT2",'Base-case'!$F$40,"")&amp;IF(D83="PBT3",'Base-case'!$G$40,"")&amp;IF(D83="PBT4",'Base-case'!$H$40,"")&amp;IF(D83="PBT5",'Base-case'!$I$40,"")&amp;IF(D83="PBT6",'Base-case'!$J$40,"")&amp;IF(D83="PBT7",'Base-case'!$K$40,"")&amp;IF(D83="PBT8",'Base-case'!$L$40,"")&amp;IF(D83="PBT9",'Base-case'!$M$40,"")&amp;IF(D83="PBT10",'Base-case'!$N$40,"")&amp;IF(D83="PBT11",'Base-case'!$O$40,"")&amp;IF(D83="PBT12",'Base-case'!$P$40,"")&amp;IF(D83="PBT13",'Base-case'!$Q$40,"")&amp;IF(D83="PBT14",'Base-case'!$R$40,"")&amp;IF(D83="PBT15",'Base-case'!$S$40,"")</f>
        <v/>
      </c>
      <c r="Z83" s="118">
        <f t="shared" si="19"/>
        <v>0</v>
      </c>
      <c r="AA83" s="180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2"/>
      <c r="AM83" s="180"/>
      <c r="AN83" s="181"/>
      <c r="AO83" s="181"/>
      <c r="AP83" s="181"/>
      <c r="AQ83" s="181"/>
      <c r="AR83" s="181"/>
      <c r="AS83" s="181"/>
      <c r="AT83" s="181"/>
      <c r="AU83" s="182"/>
      <c r="AV83" s="180"/>
      <c r="AW83" s="181"/>
      <c r="AX83" s="181"/>
      <c r="AY83" s="181"/>
      <c r="AZ83" s="181"/>
      <c r="BA83" s="181"/>
      <c r="BB83" s="181"/>
      <c r="BC83" s="181"/>
      <c r="BD83" s="181"/>
      <c r="BE83" s="181"/>
      <c r="BF83" s="182"/>
    </row>
    <row r="84" spans="1:58" ht="15" thickBot="1">
      <c r="A84" s="165">
        <v>79</v>
      </c>
      <c r="B84" s="293" t="str">
        <f>'Rassembler Noms'!G80</f>
        <v/>
      </c>
      <c r="C84" s="293" t="str">
        <f>'Rassembler surface'!G80</f>
        <v/>
      </c>
      <c r="D84" s="306" t="str">
        <f>'Rassembler PBT'!G80</f>
        <v/>
      </c>
      <c r="E84" s="166"/>
      <c r="F84" s="167"/>
      <c r="G84" s="177" t="str">
        <f>IF(D84="PBT1",'Base-case'!$E$4,"")&amp;IF(D84="PBT2",'Base-case'!$F$4,"")&amp;IF(D84="PBT3",'Base-case'!$G$4,"")&amp;IF(D84="PBT4",'Base-case'!$H$4,"")&amp;IF(D84="PBT5",'Base-case'!$I$4,"")&amp;IF(D84="PBT6",'Base-case'!$J$4,"")&amp;IF(D84="PBT7",'Base-case'!$K$4,"")&amp;IF(D84="PBT8",'Base-case'!$L$4,"")&amp;IF(D84="PBT9",'Base-case'!$M$4,"")&amp;IF(D84="PBT10",'Base-case'!$N$4,"")&amp;IF(D84="PBT11",'Base-case'!$O$4,"")&amp;IF(D84="PBT12",'Base-case'!$P$4,"")&amp;IF(D84="PBT13",'Base-case'!$Q$4,"")&amp;IF(D84="PBT14",'Base-case'!$R$4,"")&amp;IF(D84="PBT15",'Base-case'!$S$4,"")</f>
        <v/>
      </c>
      <c r="H84" s="117">
        <f t="shared" si="10"/>
        <v>0</v>
      </c>
      <c r="I84" s="178" t="str">
        <f>IF(D84="PBT1",'Base-case'!$E$14,"")&amp;IF(D84="PBT2",'Base-case'!$F$14,"")&amp;IF(D84="PBT3",'Base-case'!$G$14,"")&amp;IF(D84="PBT4",'Base-case'!$H$14,"")&amp;IF(D84="PBT5",'Base-case'!$I$14,"")&amp;IF(D84="PBT6",'Base-case'!$J$14,"")&amp;IF(D84="PBT7",'Base-case'!$K$14,"")&amp;IF(D84="PBT8",'Base-case'!$L$14,"")&amp;IF(D84="PBT9",'Base-case'!$M$14,"")&amp;IF(D84="PBT10",'Base-case'!$N$14,"")&amp;IF(D84="PBT11",'Base-case'!$O$14,"")&amp;IF(D84="PBT12",'Base-case'!$P$14,"")&amp;IF(D84="PBT13",'Base-case'!$Q$14,"")&amp;IF(D84="PBT14",'Base-case'!$R$14,"")&amp;IF(D84="PBT15",'Base-case'!$S$14,"")</f>
        <v/>
      </c>
      <c r="J84" s="117">
        <f t="shared" si="11"/>
        <v>0</v>
      </c>
      <c r="K84" s="178" t="str">
        <f>IF(D84="PBT1",'Base-case'!$E$16,"")&amp;IF(D84="PBT2",'Base-case'!$F$16,"")&amp;IF(D84="PBT3",'Base-case'!$G$16,"")&amp;IF(D84="PBT4",'Base-case'!$H$16,"")&amp;IF(D84="PBT5",'Base-case'!$I$16,"")&amp;IF(D84="PBT6",'Base-case'!$J$16,"")&amp;IF(D84="PBT7",'Base-case'!$K$16,"")&amp;IF(D84="PBT8",'Base-case'!$L$16,"")&amp;IF(D84="PBT9",'Base-case'!$M$16,"")&amp;IF(D84="PBT10",'Base-case'!$N$16,"")&amp;IF(D84="PBT11",'Base-case'!$O$16,"")&amp;IF(D84="PBT12",'Base-case'!$P$16,"")&amp;IF(D84="PBT13",'Base-case'!$Q$16,"")&amp;IF(D84="PBT14",'Base-case'!$R$16,"")&amp;IF(D84="PBT15",'Base-case'!$S$16,"")</f>
        <v/>
      </c>
      <c r="L84" s="117">
        <f t="shared" si="12"/>
        <v>0</v>
      </c>
      <c r="M84" s="178" t="str">
        <f>IF(D84="PBT1",'Base-case'!$E$18,"")&amp;IF(D84="PBT2",'Base-case'!$F$18,"")&amp;IF(D84="PBT3",'Base-case'!$G$18,"")&amp;IF(D84="PBT4",'Base-case'!$H$18,"")&amp;IF(D84="PBT5",'Base-case'!$I$18,"")&amp;IF(D84="PBT6",'Base-case'!$J$18,"")&amp;IF(D84="PBT7",'Base-case'!$K$18,"")&amp;IF(D84="PBT8",'Base-case'!$L$18,"")&amp;IF(D84="PBT9",'Base-case'!$M$18,"")&amp;IF(D84="PBT10",'Base-case'!$N$18,"")&amp;IF(D84="PBT11",'Base-case'!$O$18,"")&amp;IF(D84="PBT12",'Base-case'!$P$18,"")&amp;IF(D84="PBT13",'Base-case'!$Q$18,"")&amp;IF(D84="PBT14",'Base-case'!$R$18,"")&amp;IF(D84="PBT15",'Base-case'!$S$18,"")</f>
        <v/>
      </c>
      <c r="N84" s="118">
        <f t="shared" si="13"/>
        <v>0</v>
      </c>
      <c r="O84" s="177" t="str">
        <f>IF(D84="PBT1",'Base-case'!$E$21,"")&amp;IF(D84="PBT2",'Base-case'!$F$21,"")&amp;IF(D84="PBT3",'Base-case'!$G$21,"")&amp;IF(D84="PBT4",'Base-case'!$H$21,"")&amp;IF(D84="PBT5",'Base-case'!$I$21,"")&amp;IF(D84="PBT6",'Base-case'!$J$21,"")&amp;IF(D84="PBT7",'Base-case'!$K$21,"")&amp;IF(D84="PBT8",'Base-case'!$L$21,"")&amp;IF(D84="PBT9",'Base-case'!$M$21,"")&amp;IF(D84="PBT10",'Base-case'!$N$21,"")&amp;IF(D84="PBT11",'Base-case'!$O$21,"")&amp;IF(D84="PBT12",'Base-case'!$P$21,"")&amp;IF(D84="PBT13",'Base-case'!$Q$21,"")&amp;IF(D84="PBT14",'Base-case'!$R$21,"")&amp;IF(D84="PBT15",'Base-case'!$S$21,"")</f>
        <v/>
      </c>
      <c r="P84" s="117">
        <f t="shared" si="14"/>
        <v>0</v>
      </c>
      <c r="Q84" s="178" t="str">
        <f>IF(D84="PBT1",'Base-case'!$E$23,"")&amp;IF(D84="PBT2",'Base-case'!$F$23,"")&amp;IF(D84="PBT3",'Base-case'!$G$23,"")&amp;IF(D84="PBT4",'Base-case'!$H$23,"")&amp;IF(D84="PBT5",'Base-case'!$I$23,"")&amp;IF(D84="PBT6",'Base-case'!$J$23,"")&amp;IF(D84="PBT7",'Base-case'!$K$23,"")&amp;IF(D84="PBT8",'Base-case'!$L$23,"")&amp;IF(D84="PBT9",'Base-case'!$M$23,"")&amp;IF(D84="PBT10",'Base-case'!$N$23,"")&amp;IF(D84="PBT11",'Base-case'!$O$23,"")&amp;IF(D84="PBT12",'Base-case'!$P$23,"")&amp;IF(D84="PBT13",'Base-case'!$Q$23,"")&amp;IF(D84="PBT14",'Base-case'!$R$23,"")&amp;IF(D84="PBT15",'Base-case'!$S$23,"")</f>
        <v/>
      </c>
      <c r="R84" s="117">
        <f t="shared" si="15"/>
        <v>0</v>
      </c>
      <c r="S84" s="178" t="str">
        <f>IF(D84="PBT1",'Base-case'!$E$25,"")&amp;IF(D84="PBT2",'Base-case'!$F$25,"")&amp;IF(D84="PBT3",'Base-case'!$G$25,"")&amp;IF(D84="PBT4",'Base-case'!$H$25,"")&amp;IF(D84="PBT5",'Base-case'!$I$25,"")&amp;IF(D84="PBT6",'Base-case'!$J$25,"")&amp;IF(D84="PBT7",'Base-case'!$K$25,"")&amp;IF(D84="PBT8",'Base-case'!$L$25,"")&amp;IF(D84="PBT9",'Base-case'!$M$25,"")&amp;IF(D84="PBT10",'Base-case'!$N$25,"")&amp;IF(D84="PBT11",'Base-case'!$O$25,"")&amp;IF(D84="PBT12",'Base-case'!$P$25,"")&amp;IF(D84="PBT13",'Base-case'!$Q$25,"")&amp;IF(D84="PBT14",'Base-case'!$R$25,"")&amp;IF(D84="PBT15",'Base-case'!$S$25,"")</f>
        <v/>
      </c>
      <c r="T84" s="118">
        <f t="shared" si="16"/>
        <v>0</v>
      </c>
      <c r="U84" s="177" t="str">
        <f>IF(D84="PBT1",'Base-case'!$E$36,"")&amp;IF(D84="PBT2",'Base-case'!$F$36,"")&amp;IF(D84="PBT3",'Base-case'!$G$36,"")&amp;IF(D84="PBT4",'Base-case'!$H$36,"")&amp;IF(D84="PBT5",'Base-case'!$I$36,"")&amp;IF(D84="PBT6",'Base-case'!$J$36,"")&amp;IF(D84="PBT7",'Base-case'!$K$36,"")&amp;IF(D84="PBT8",'Base-case'!$L$36,"")&amp;IF(D84="PBT9",'Base-case'!$M$36,"")&amp;IF(D84="PBT10",'Base-case'!$N$36,"")&amp;IF(D84="PBT11",'Base-case'!$O$36,"")&amp;IF(D84="PBT12",'Base-case'!$P$36,"")&amp;IF(D84="PBT13",'Base-case'!$Q$36,"")&amp;IF(D84="PBT14",'Base-case'!$R$36,"")&amp;IF(D84="PBT15",'Base-case'!$S$36,"")</f>
        <v/>
      </c>
      <c r="V84" s="117">
        <f t="shared" si="17"/>
        <v>0</v>
      </c>
      <c r="W84" s="178" t="str">
        <f>IF(D84="PBT1",'Base-case'!$E$38,"")&amp;IF(D84="PBT2",'Base-case'!$F$38,"")&amp;IF(D84="PBT3",'Base-case'!$G$38,"")&amp;IF(D84="PBT4",'Base-case'!$H$38,"")&amp;IF(D84="PBT5",'Base-case'!$I$38,"")&amp;IF(D84="PBT6",'Base-case'!$J$38,"")&amp;IF(D84="PBT7",'Base-case'!$K$38,"")&amp;IF(D84="PBT8",'Base-case'!$L$38,"")&amp;IF(D84="PBT9",'Base-case'!$M$38,"")&amp;IF(D84="PBT10",'Base-case'!$N$38,"")&amp;IF(D84="PBT11",'Base-case'!$O$38,"")&amp;IF(D84="PBT12",'Base-case'!$P$38,"")&amp;IF(D84="PBT13",'Base-case'!$Q$38,"")&amp;IF(D84="PBT14",'Base-case'!$R$38,"")&amp;IF(D84="PBT15",'Base-case'!$S$38,"")</f>
        <v/>
      </c>
      <c r="X84" s="117">
        <f t="shared" si="18"/>
        <v>0</v>
      </c>
      <c r="Y84" s="178" t="str">
        <f>IF(D84="PBT1",'Base-case'!$E$40,"")&amp;IF(D84="PBT2",'Base-case'!$F$40,"")&amp;IF(D84="PBT3",'Base-case'!$G$40,"")&amp;IF(D84="PBT4",'Base-case'!$H$40,"")&amp;IF(D84="PBT5",'Base-case'!$I$40,"")&amp;IF(D84="PBT6",'Base-case'!$J$40,"")&amp;IF(D84="PBT7",'Base-case'!$K$40,"")&amp;IF(D84="PBT8",'Base-case'!$L$40,"")&amp;IF(D84="PBT9",'Base-case'!$M$40,"")&amp;IF(D84="PBT10",'Base-case'!$N$40,"")&amp;IF(D84="PBT11",'Base-case'!$O$40,"")&amp;IF(D84="PBT12",'Base-case'!$P$40,"")&amp;IF(D84="PBT13",'Base-case'!$Q$40,"")&amp;IF(D84="PBT14",'Base-case'!$R$40,"")&amp;IF(D84="PBT15",'Base-case'!$S$40,"")</f>
        <v/>
      </c>
      <c r="Z84" s="118">
        <f t="shared" si="19"/>
        <v>0</v>
      </c>
      <c r="AA84" s="180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2"/>
      <c r="AM84" s="180"/>
      <c r="AN84" s="181"/>
      <c r="AO84" s="181"/>
      <c r="AP84" s="181"/>
      <c r="AQ84" s="181"/>
      <c r="AR84" s="181"/>
      <c r="AS84" s="181"/>
      <c r="AT84" s="181"/>
      <c r="AU84" s="182"/>
      <c r="AV84" s="180"/>
      <c r="AW84" s="181"/>
      <c r="AX84" s="181"/>
      <c r="AY84" s="181"/>
      <c r="AZ84" s="181"/>
      <c r="BA84" s="181"/>
      <c r="BB84" s="181"/>
      <c r="BC84" s="181"/>
      <c r="BD84" s="181"/>
      <c r="BE84" s="181"/>
      <c r="BF84" s="182"/>
    </row>
    <row r="85" spans="1:58" ht="15" thickBot="1">
      <c r="A85" s="165">
        <v>80</v>
      </c>
      <c r="B85" s="293" t="str">
        <f>'Rassembler Noms'!G81</f>
        <v/>
      </c>
      <c r="C85" s="293" t="str">
        <f>'Rassembler surface'!G81</f>
        <v/>
      </c>
      <c r="D85" s="306" t="str">
        <f>'Rassembler PBT'!G81</f>
        <v/>
      </c>
      <c r="E85" s="166"/>
      <c r="F85" s="167"/>
      <c r="G85" s="177" t="str">
        <f>IF(D85="PBT1",'Base-case'!$E$4,"")&amp;IF(D85="PBT2",'Base-case'!$F$4,"")&amp;IF(D85="PBT3",'Base-case'!$G$4,"")&amp;IF(D85="PBT4",'Base-case'!$H$4,"")&amp;IF(D85="PBT5",'Base-case'!$I$4,"")&amp;IF(D85="PBT6",'Base-case'!$J$4,"")&amp;IF(D85="PBT7",'Base-case'!$K$4,"")&amp;IF(D85="PBT8",'Base-case'!$L$4,"")&amp;IF(D85="PBT9",'Base-case'!$M$4,"")&amp;IF(D85="PBT10",'Base-case'!$N$4,"")&amp;IF(D85="PBT11",'Base-case'!$O$4,"")&amp;IF(D85="PBT12",'Base-case'!$P$4,"")&amp;IF(D85="PBT13",'Base-case'!$Q$4,"")&amp;IF(D85="PBT14",'Base-case'!$R$4,"")&amp;IF(D85="PBT15",'Base-case'!$S$4,"")</f>
        <v/>
      </c>
      <c r="H85" s="117">
        <f t="shared" si="10"/>
        <v>0</v>
      </c>
      <c r="I85" s="178" t="str">
        <f>IF(D85="PBT1",'Base-case'!$E$14,"")&amp;IF(D85="PBT2",'Base-case'!$F$14,"")&amp;IF(D85="PBT3",'Base-case'!$G$14,"")&amp;IF(D85="PBT4",'Base-case'!$H$14,"")&amp;IF(D85="PBT5",'Base-case'!$I$14,"")&amp;IF(D85="PBT6",'Base-case'!$J$14,"")&amp;IF(D85="PBT7",'Base-case'!$K$14,"")&amp;IF(D85="PBT8",'Base-case'!$L$14,"")&amp;IF(D85="PBT9",'Base-case'!$M$14,"")&amp;IF(D85="PBT10",'Base-case'!$N$14,"")&amp;IF(D85="PBT11",'Base-case'!$O$14,"")&amp;IF(D85="PBT12",'Base-case'!$P$14,"")&amp;IF(D85="PBT13",'Base-case'!$Q$14,"")&amp;IF(D85="PBT14",'Base-case'!$R$14,"")&amp;IF(D85="PBT15",'Base-case'!$S$14,"")</f>
        <v/>
      </c>
      <c r="J85" s="117">
        <f t="shared" si="11"/>
        <v>0</v>
      </c>
      <c r="K85" s="178" t="str">
        <f>IF(D85="PBT1",'Base-case'!$E$16,"")&amp;IF(D85="PBT2",'Base-case'!$F$16,"")&amp;IF(D85="PBT3",'Base-case'!$G$16,"")&amp;IF(D85="PBT4",'Base-case'!$H$16,"")&amp;IF(D85="PBT5",'Base-case'!$I$16,"")&amp;IF(D85="PBT6",'Base-case'!$J$16,"")&amp;IF(D85="PBT7",'Base-case'!$K$16,"")&amp;IF(D85="PBT8",'Base-case'!$L$16,"")&amp;IF(D85="PBT9",'Base-case'!$M$16,"")&amp;IF(D85="PBT10",'Base-case'!$N$16,"")&amp;IF(D85="PBT11",'Base-case'!$O$16,"")&amp;IF(D85="PBT12",'Base-case'!$P$16,"")&amp;IF(D85="PBT13",'Base-case'!$Q$16,"")&amp;IF(D85="PBT14",'Base-case'!$R$16,"")&amp;IF(D85="PBT15",'Base-case'!$S$16,"")</f>
        <v/>
      </c>
      <c r="L85" s="117">
        <f t="shared" si="12"/>
        <v>0</v>
      </c>
      <c r="M85" s="178" t="str">
        <f>IF(D85="PBT1",'Base-case'!$E$18,"")&amp;IF(D85="PBT2",'Base-case'!$F$18,"")&amp;IF(D85="PBT3",'Base-case'!$G$18,"")&amp;IF(D85="PBT4",'Base-case'!$H$18,"")&amp;IF(D85="PBT5",'Base-case'!$I$18,"")&amp;IF(D85="PBT6",'Base-case'!$J$18,"")&amp;IF(D85="PBT7",'Base-case'!$K$18,"")&amp;IF(D85="PBT8",'Base-case'!$L$18,"")&amp;IF(D85="PBT9",'Base-case'!$M$18,"")&amp;IF(D85="PBT10",'Base-case'!$N$18,"")&amp;IF(D85="PBT11",'Base-case'!$O$18,"")&amp;IF(D85="PBT12",'Base-case'!$P$18,"")&amp;IF(D85="PBT13",'Base-case'!$Q$18,"")&amp;IF(D85="PBT14",'Base-case'!$R$18,"")&amp;IF(D85="PBT15",'Base-case'!$S$18,"")</f>
        <v/>
      </c>
      <c r="N85" s="118">
        <f t="shared" si="13"/>
        <v>0</v>
      </c>
      <c r="O85" s="177" t="str">
        <f>IF(D85="PBT1",'Base-case'!$E$21,"")&amp;IF(D85="PBT2",'Base-case'!$F$21,"")&amp;IF(D85="PBT3",'Base-case'!$G$21,"")&amp;IF(D85="PBT4",'Base-case'!$H$21,"")&amp;IF(D85="PBT5",'Base-case'!$I$21,"")&amp;IF(D85="PBT6",'Base-case'!$J$21,"")&amp;IF(D85="PBT7",'Base-case'!$K$21,"")&amp;IF(D85="PBT8",'Base-case'!$L$21,"")&amp;IF(D85="PBT9",'Base-case'!$M$21,"")&amp;IF(D85="PBT10",'Base-case'!$N$21,"")&amp;IF(D85="PBT11",'Base-case'!$O$21,"")&amp;IF(D85="PBT12",'Base-case'!$P$21,"")&amp;IF(D85="PBT13",'Base-case'!$Q$21,"")&amp;IF(D85="PBT14",'Base-case'!$R$21,"")&amp;IF(D85="PBT15",'Base-case'!$S$21,"")</f>
        <v/>
      </c>
      <c r="P85" s="117">
        <f t="shared" si="14"/>
        <v>0</v>
      </c>
      <c r="Q85" s="178" t="str">
        <f>IF(D85="PBT1",'Base-case'!$E$23,"")&amp;IF(D85="PBT2",'Base-case'!$F$23,"")&amp;IF(D85="PBT3",'Base-case'!$G$23,"")&amp;IF(D85="PBT4",'Base-case'!$H$23,"")&amp;IF(D85="PBT5",'Base-case'!$I$23,"")&amp;IF(D85="PBT6",'Base-case'!$J$23,"")&amp;IF(D85="PBT7",'Base-case'!$K$23,"")&amp;IF(D85="PBT8",'Base-case'!$L$23,"")&amp;IF(D85="PBT9",'Base-case'!$M$23,"")&amp;IF(D85="PBT10",'Base-case'!$N$23,"")&amp;IF(D85="PBT11",'Base-case'!$O$23,"")&amp;IF(D85="PBT12",'Base-case'!$P$23,"")&amp;IF(D85="PBT13",'Base-case'!$Q$23,"")&amp;IF(D85="PBT14",'Base-case'!$R$23,"")&amp;IF(D85="PBT15",'Base-case'!$S$23,"")</f>
        <v/>
      </c>
      <c r="R85" s="117">
        <f t="shared" si="15"/>
        <v>0</v>
      </c>
      <c r="S85" s="178" t="str">
        <f>IF(D85="PBT1",'Base-case'!$E$25,"")&amp;IF(D85="PBT2",'Base-case'!$F$25,"")&amp;IF(D85="PBT3",'Base-case'!$G$25,"")&amp;IF(D85="PBT4",'Base-case'!$H$25,"")&amp;IF(D85="PBT5",'Base-case'!$I$25,"")&amp;IF(D85="PBT6",'Base-case'!$J$25,"")&amp;IF(D85="PBT7",'Base-case'!$K$25,"")&amp;IF(D85="PBT8",'Base-case'!$L$25,"")&amp;IF(D85="PBT9",'Base-case'!$M$25,"")&amp;IF(D85="PBT10",'Base-case'!$N$25,"")&amp;IF(D85="PBT11",'Base-case'!$O$25,"")&amp;IF(D85="PBT12",'Base-case'!$P$25,"")&amp;IF(D85="PBT13",'Base-case'!$Q$25,"")&amp;IF(D85="PBT14",'Base-case'!$R$25,"")&amp;IF(D85="PBT15",'Base-case'!$S$25,"")</f>
        <v/>
      </c>
      <c r="T85" s="118">
        <f t="shared" si="16"/>
        <v>0</v>
      </c>
      <c r="U85" s="177" t="str">
        <f>IF(D85="PBT1",'Base-case'!$E$36,"")&amp;IF(D85="PBT2",'Base-case'!$F$36,"")&amp;IF(D85="PBT3",'Base-case'!$G$36,"")&amp;IF(D85="PBT4",'Base-case'!$H$36,"")&amp;IF(D85="PBT5",'Base-case'!$I$36,"")&amp;IF(D85="PBT6",'Base-case'!$J$36,"")&amp;IF(D85="PBT7",'Base-case'!$K$36,"")&amp;IF(D85="PBT8",'Base-case'!$L$36,"")&amp;IF(D85="PBT9",'Base-case'!$M$36,"")&amp;IF(D85="PBT10",'Base-case'!$N$36,"")&amp;IF(D85="PBT11",'Base-case'!$O$36,"")&amp;IF(D85="PBT12",'Base-case'!$P$36,"")&amp;IF(D85="PBT13",'Base-case'!$Q$36,"")&amp;IF(D85="PBT14",'Base-case'!$R$36,"")&amp;IF(D85="PBT15",'Base-case'!$S$36,"")</f>
        <v/>
      </c>
      <c r="V85" s="117">
        <f t="shared" si="17"/>
        <v>0</v>
      </c>
      <c r="W85" s="178" t="str">
        <f>IF(D85="PBT1",'Base-case'!$E$38,"")&amp;IF(D85="PBT2",'Base-case'!$F$38,"")&amp;IF(D85="PBT3",'Base-case'!$G$38,"")&amp;IF(D85="PBT4",'Base-case'!$H$38,"")&amp;IF(D85="PBT5",'Base-case'!$I$38,"")&amp;IF(D85="PBT6",'Base-case'!$J$38,"")&amp;IF(D85="PBT7",'Base-case'!$K$38,"")&amp;IF(D85="PBT8",'Base-case'!$L$38,"")&amp;IF(D85="PBT9",'Base-case'!$M$38,"")&amp;IF(D85="PBT10",'Base-case'!$N$38,"")&amp;IF(D85="PBT11",'Base-case'!$O$38,"")&amp;IF(D85="PBT12",'Base-case'!$P$38,"")&amp;IF(D85="PBT13",'Base-case'!$Q$38,"")&amp;IF(D85="PBT14",'Base-case'!$R$38,"")&amp;IF(D85="PBT15",'Base-case'!$S$38,"")</f>
        <v/>
      </c>
      <c r="X85" s="117">
        <f t="shared" si="18"/>
        <v>0</v>
      </c>
      <c r="Y85" s="178" t="str">
        <f>IF(D85="PBT1",'Base-case'!$E$40,"")&amp;IF(D85="PBT2",'Base-case'!$F$40,"")&amp;IF(D85="PBT3",'Base-case'!$G$40,"")&amp;IF(D85="PBT4",'Base-case'!$H$40,"")&amp;IF(D85="PBT5",'Base-case'!$I$40,"")&amp;IF(D85="PBT6",'Base-case'!$J$40,"")&amp;IF(D85="PBT7",'Base-case'!$K$40,"")&amp;IF(D85="PBT8",'Base-case'!$L$40,"")&amp;IF(D85="PBT9",'Base-case'!$M$40,"")&amp;IF(D85="PBT10",'Base-case'!$N$40,"")&amp;IF(D85="PBT11",'Base-case'!$O$40,"")&amp;IF(D85="PBT12",'Base-case'!$P$40,"")&amp;IF(D85="PBT13",'Base-case'!$Q$40,"")&amp;IF(D85="PBT14",'Base-case'!$R$40,"")&amp;IF(D85="PBT15",'Base-case'!$S$40,"")</f>
        <v/>
      </c>
      <c r="Z85" s="118">
        <f t="shared" si="19"/>
        <v>0</v>
      </c>
      <c r="AA85" s="180"/>
      <c r="AB85" s="181"/>
      <c r="AC85" s="181"/>
      <c r="AD85" s="181"/>
      <c r="AE85" s="181"/>
      <c r="AF85" s="181"/>
      <c r="AG85" s="181"/>
      <c r="AH85" s="181"/>
      <c r="AI85" s="181"/>
      <c r="AJ85" s="181"/>
      <c r="AK85" s="181"/>
      <c r="AL85" s="182"/>
      <c r="AM85" s="180"/>
      <c r="AN85" s="181"/>
      <c r="AO85" s="181"/>
      <c r="AP85" s="181"/>
      <c r="AQ85" s="181"/>
      <c r="AR85" s="181"/>
      <c r="AS85" s="181"/>
      <c r="AT85" s="181"/>
      <c r="AU85" s="182"/>
      <c r="AV85" s="180"/>
      <c r="AW85" s="181"/>
      <c r="AX85" s="181"/>
      <c r="AY85" s="181"/>
      <c r="AZ85" s="181"/>
      <c r="BA85" s="181"/>
      <c r="BB85" s="181"/>
      <c r="BC85" s="181"/>
      <c r="BD85" s="181"/>
      <c r="BE85" s="181"/>
      <c r="BF85" s="182"/>
    </row>
    <row r="86" spans="1:58" ht="15" thickBot="1">
      <c r="A86" s="165">
        <v>81</v>
      </c>
      <c r="B86" s="293" t="str">
        <f>'Rassembler Noms'!G82</f>
        <v/>
      </c>
      <c r="C86" s="293" t="str">
        <f>'Rassembler surface'!G82</f>
        <v/>
      </c>
      <c r="D86" s="306" t="str">
        <f>'Rassembler PBT'!G82</f>
        <v/>
      </c>
      <c r="E86" s="166"/>
      <c r="F86" s="167"/>
      <c r="G86" s="177" t="str">
        <f>IF(D86="PBT1",'Base-case'!$E$4,"")&amp;IF(D86="PBT2",'Base-case'!$F$4,"")&amp;IF(D86="PBT3",'Base-case'!$G$4,"")&amp;IF(D86="PBT4",'Base-case'!$H$4,"")&amp;IF(D86="PBT5",'Base-case'!$I$4,"")&amp;IF(D86="PBT6",'Base-case'!$J$4,"")&amp;IF(D86="PBT7",'Base-case'!$K$4,"")&amp;IF(D86="PBT8",'Base-case'!$L$4,"")&amp;IF(D86="PBT9",'Base-case'!$M$4,"")&amp;IF(D86="PBT10",'Base-case'!$N$4,"")&amp;IF(D86="PBT11",'Base-case'!$O$4,"")&amp;IF(D86="PBT12",'Base-case'!$P$4,"")&amp;IF(D86="PBT13",'Base-case'!$Q$4,"")&amp;IF(D86="PBT14",'Base-case'!$R$4,"")&amp;IF(D86="PBT15",'Base-case'!$S$4,"")</f>
        <v/>
      </c>
      <c r="H86" s="117">
        <f t="shared" si="10"/>
        <v>0</v>
      </c>
      <c r="I86" s="178" t="str">
        <f>IF(D86="PBT1",'Base-case'!$E$14,"")&amp;IF(D86="PBT2",'Base-case'!$F$14,"")&amp;IF(D86="PBT3",'Base-case'!$G$14,"")&amp;IF(D86="PBT4",'Base-case'!$H$14,"")&amp;IF(D86="PBT5",'Base-case'!$I$14,"")&amp;IF(D86="PBT6",'Base-case'!$J$14,"")&amp;IF(D86="PBT7",'Base-case'!$K$14,"")&amp;IF(D86="PBT8",'Base-case'!$L$14,"")&amp;IF(D86="PBT9",'Base-case'!$M$14,"")&amp;IF(D86="PBT10",'Base-case'!$N$14,"")&amp;IF(D86="PBT11",'Base-case'!$O$14,"")&amp;IF(D86="PBT12",'Base-case'!$P$14,"")&amp;IF(D86="PBT13",'Base-case'!$Q$14,"")&amp;IF(D86="PBT14",'Base-case'!$R$14,"")&amp;IF(D86="PBT15",'Base-case'!$S$14,"")</f>
        <v/>
      </c>
      <c r="J86" s="117">
        <f t="shared" si="11"/>
        <v>0</v>
      </c>
      <c r="K86" s="178" t="str">
        <f>IF(D86="PBT1",'Base-case'!$E$16,"")&amp;IF(D86="PBT2",'Base-case'!$F$16,"")&amp;IF(D86="PBT3",'Base-case'!$G$16,"")&amp;IF(D86="PBT4",'Base-case'!$H$16,"")&amp;IF(D86="PBT5",'Base-case'!$I$16,"")&amp;IF(D86="PBT6",'Base-case'!$J$16,"")&amp;IF(D86="PBT7",'Base-case'!$K$16,"")&amp;IF(D86="PBT8",'Base-case'!$L$16,"")&amp;IF(D86="PBT9",'Base-case'!$M$16,"")&amp;IF(D86="PBT10",'Base-case'!$N$16,"")&amp;IF(D86="PBT11",'Base-case'!$O$16,"")&amp;IF(D86="PBT12",'Base-case'!$P$16,"")&amp;IF(D86="PBT13",'Base-case'!$Q$16,"")&amp;IF(D86="PBT14",'Base-case'!$R$16,"")&amp;IF(D86="PBT15",'Base-case'!$S$16,"")</f>
        <v/>
      </c>
      <c r="L86" s="117">
        <f t="shared" si="12"/>
        <v>0</v>
      </c>
      <c r="M86" s="178" t="str">
        <f>IF(D86="PBT1",'Base-case'!$E$18,"")&amp;IF(D86="PBT2",'Base-case'!$F$18,"")&amp;IF(D86="PBT3",'Base-case'!$G$18,"")&amp;IF(D86="PBT4",'Base-case'!$H$18,"")&amp;IF(D86="PBT5",'Base-case'!$I$18,"")&amp;IF(D86="PBT6",'Base-case'!$J$18,"")&amp;IF(D86="PBT7",'Base-case'!$K$18,"")&amp;IF(D86="PBT8",'Base-case'!$L$18,"")&amp;IF(D86="PBT9",'Base-case'!$M$18,"")&amp;IF(D86="PBT10",'Base-case'!$N$18,"")&amp;IF(D86="PBT11",'Base-case'!$O$18,"")&amp;IF(D86="PBT12",'Base-case'!$P$18,"")&amp;IF(D86="PBT13",'Base-case'!$Q$18,"")&amp;IF(D86="PBT14",'Base-case'!$R$18,"")&amp;IF(D86="PBT15",'Base-case'!$S$18,"")</f>
        <v/>
      </c>
      <c r="N86" s="118">
        <f t="shared" si="13"/>
        <v>0</v>
      </c>
      <c r="O86" s="177" t="str">
        <f>IF(D86="PBT1",'Base-case'!$E$21,"")&amp;IF(D86="PBT2",'Base-case'!$F$21,"")&amp;IF(D86="PBT3",'Base-case'!$G$21,"")&amp;IF(D86="PBT4",'Base-case'!$H$21,"")&amp;IF(D86="PBT5",'Base-case'!$I$21,"")&amp;IF(D86="PBT6",'Base-case'!$J$21,"")&amp;IF(D86="PBT7",'Base-case'!$K$21,"")&amp;IF(D86="PBT8",'Base-case'!$L$21,"")&amp;IF(D86="PBT9",'Base-case'!$M$21,"")&amp;IF(D86="PBT10",'Base-case'!$N$21,"")&amp;IF(D86="PBT11",'Base-case'!$O$21,"")&amp;IF(D86="PBT12",'Base-case'!$P$21,"")&amp;IF(D86="PBT13",'Base-case'!$Q$21,"")&amp;IF(D86="PBT14",'Base-case'!$R$21,"")&amp;IF(D86="PBT15",'Base-case'!$S$21,"")</f>
        <v/>
      </c>
      <c r="P86" s="117">
        <f t="shared" si="14"/>
        <v>0</v>
      </c>
      <c r="Q86" s="178" t="str">
        <f>IF(D86="PBT1",'Base-case'!$E$23,"")&amp;IF(D86="PBT2",'Base-case'!$F$23,"")&amp;IF(D86="PBT3",'Base-case'!$G$23,"")&amp;IF(D86="PBT4",'Base-case'!$H$23,"")&amp;IF(D86="PBT5",'Base-case'!$I$23,"")&amp;IF(D86="PBT6",'Base-case'!$J$23,"")&amp;IF(D86="PBT7",'Base-case'!$K$23,"")&amp;IF(D86="PBT8",'Base-case'!$L$23,"")&amp;IF(D86="PBT9",'Base-case'!$M$23,"")&amp;IF(D86="PBT10",'Base-case'!$N$23,"")&amp;IF(D86="PBT11",'Base-case'!$O$23,"")&amp;IF(D86="PBT12",'Base-case'!$P$23,"")&amp;IF(D86="PBT13",'Base-case'!$Q$23,"")&amp;IF(D86="PBT14",'Base-case'!$R$23,"")&amp;IF(D86="PBT15",'Base-case'!$S$23,"")</f>
        <v/>
      </c>
      <c r="R86" s="117">
        <f t="shared" si="15"/>
        <v>0</v>
      </c>
      <c r="S86" s="178" t="str">
        <f>IF(D86="PBT1",'Base-case'!$E$25,"")&amp;IF(D86="PBT2",'Base-case'!$F$25,"")&amp;IF(D86="PBT3",'Base-case'!$G$25,"")&amp;IF(D86="PBT4",'Base-case'!$H$25,"")&amp;IF(D86="PBT5",'Base-case'!$I$25,"")&amp;IF(D86="PBT6",'Base-case'!$J$25,"")&amp;IF(D86="PBT7",'Base-case'!$K$25,"")&amp;IF(D86="PBT8",'Base-case'!$L$25,"")&amp;IF(D86="PBT9",'Base-case'!$M$25,"")&amp;IF(D86="PBT10",'Base-case'!$N$25,"")&amp;IF(D86="PBT11",'Base-case'!$O$25,"")&amp;IF(D86="PBT12",'Base-case'!$P$25,"")&amp;IF(D86="PBT13",'Base-case'!$Q$25,"")&amp;IF(D86="PBT14",'Base-case'!$R$25,"")&amp;IF(D86="PBT15",'Base-case'!$S$25,"")</f>
        <v/>
      </c>
      <c r="T86" s="118">
        <f t="shared" si="16"/>
        <v>0</v>
      </c>
      <c r="U86" s="177" t="str">
        <f>IF(D86="PBT1",'Base-case'!$E$36,"")&amp;IF(D86="PBT2",'Base-case'!$F$36,"")&amp;IF(D86="PBT3",'Base-case'!$G$36,"")&amp;IF(D86="PBT4",'Base-case'!$H$36,"")&amp;IF(D86="PBT5",'Base-case'!$I$36,"")&amp;IF(D86="PBT6",'Base-case'!$J$36,"")&amp;IF(D86="PBT7",'Base-case'!$K$36,"")&amp;IF(D86="PBT8",'Base-case'!$L$36,"")&amp;IF(D86="PBT9",'Base-case'!$M$36,"")&amp;IF(D86="PBT10",'Base-case'!$N$36,"")&amp;IF(D86="PBT11",'Base-case'!$O$36,"")&amp;IF(D86="PBT12",'Base-case'!$P$36,"")&amp;IF(D86="PBT13",'Base-case'!$Q$36,"")&amp;IF(D86="PBT14",'Base-case'!$R$36,"")&amp;IF(D86="PBT15",'Base-case'!$S$36,"")</f>
        <v/>
      </c>
      <c r="V86" s="117">
        <f t="shared" si="17"/>
        <v>0</v>
      </c>
      <c r="W86" s="178" t="str">
        <f>IF(D86="PBT1",'Base-case'!$E$38,"")&amp;IF(D86="PBT2",'Base-case'!$F$38,"")&amp;IF(D86="PBT3",'Base-case'!$G$38,"")&amp;IF(D86="PBT4",'Base-case'!$H$38,"")&amp;IF(D86="PBT5",'Base-case'!$I$38,"")&amp;IF(D86="PBT6",'Base-case'!$J$38,"")&amp;IF(D86="PBT7",'Base-case'!$K$38,"")&amp;IF(D86="PBT8",'Base-case'!$L$38,"")&amp;IF(D86="PBT9",'Base-case'!$M$38,"")&amp;IF(D86="PBT10",'Base-case'!$N$38,"")&amp;IF(D86="PBT11",'Base-case'!$O$38,"")&amp;IF(D86="PBT12",'Base-case'!$P$38,"")&amp;IF(D86="PBT13",'Base-case'!$Q$38,"")&amp;IF(D86="PBT14",'Base-case'!$R$38,"")&amp;IF(D86="PBT15",'Base-case'!$S$38,"")</f>
        <v/>
      </c>
      <c r="X86" s="117">
        <f t="shared" si="18"/>
        <v>0</v>
      </c>
      <c r="Y86" s="178" t="str">
        <f>IF(D86="PBT1",'Base-case'!$E$40,"")&amp;IF(D86="PBT2",'Base-case'!$F$40,"")&amp;IF(D86="PBT3",'Base-case'!$G$40,"")&amp;IF(D86="PBT4",'Base-case'!$H$40,"")&amp;IF(D86="PBT5",'Base-case'!$I$40,"")&amp;IF(D86="PBT6",'Base-case'!$J$40,"")&amp;IF(D86="PBT7",'Base-case'!$K$40,"")&amp;IF(D86="PBT8",'Base-case'!$L$40,"")&amp;IF(D86="PBT9",'Base-case'!$M$40,"")&amp;IF(D86="PBT10",'Base-case'!$N$40,"")&amp;IF(D86="PBT11",'Base-case'!$O$40,"")&amp;IF(D86="PBT12",'Base-case'!$P$40,"")&amp;IF(D86="PBT13",'Base-case'!$Q$40,"")&amp;IF(D86="PBT14",'Base-case'!$R$40,"")&amp;IF(D86="PBT15",'Base-case'!$S$40,"")</f>
        <v/>
      </c>
      <c r="Z86" s="118">
        <f t="shared" si="19"/>
        <v>0</v>
      </c>
      <c r="AA86" s="180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2"/>
      <c r="AM86" s="180"/>
      <c r="AN86" s="181"/>
      <c r="AO86" s="181"/>
      <c r="AP86" s="181"/>
      <c r="AQ86" s="181"/>
      <c r="AR86" s="181"/>
      <c r="AS86" s="181"/>
      <c r="AT86" s="181"/>
      <c r="AU86" s="182"/>
      <c r="AV86" s="180"/>
      <c r="AW86" s="181"/>
      <c r="AX86" s="181"/>
      <c r="AY86" s="181"/>
      <c r="AZ86" s="181"/>
      <c r="BA86" s="181"/>
      <c r="BB86" s="181"/>
      <c r="BC86" s="181"/>
      <c r="BD86" s="181"/>
      <c r="BE86" s="181"/>
      <c r="BF86" s="182"/>
    </row>
    <row r="87" spans="1:58" ht="15" thickBot="1">
      <c r="A87" s="165">
        <v>82</v>
      </c>
      <c r="B87" s="293" t="str">
        <f>'Rassembler Noms'!G83</f>
        <v/>
      </c>
      <c r="C87" s="293" t="str">
        <f>'Rassembler surface'!G83</f>
        <v/>
      </c>
      <c r="D87" s="306" t="str">
        <f>'Rassembler PBT'!G83</f>
        <v/>
      </c>
      <c r="E87" s="166"/>
      <c r="F87" s="167"/>
      <c r="G87" s="177" t="str">
        <f>IF(D87="PBT1",'Base-case'!$E$4,"")&amp;IF(D87="PBT2",'Base-case'!$F$4,"")&amp;IF(D87="PBT3",'Base-case'!$G$4,"")&amp;IF(D87="PBT4",'Base-case'!$H$4,"")&amp;IF(D87="PBT5",'Base-case'!$I$4,"")&amp;IF(D87="PBT6",'Base-case'!$J$4,"")&amp;IF(D87="PBT7",'Base-case'!$K$4,"")&amp;IF(D87="PBT8",'Base-case'!$L$4,"")&amp;IF(D87="PBT9",'Base-case'!$M$4,"")&amp;IF(D87="PBT10",'Base-case'!$N$4,"")&amp;IF(D87="PBT11",'Base-case'!$O$4,"")&amp;IF(D87="PBT12",'Base-case'!$P$4,"")&amp;IF(D87="PBT13",'Base-case'!$Q$4,"")&amp;IF(D87="PBT14",'Base-case'!$R$4,"")&amp;IF(D87="PBT15",'Base-case'!$S$4,"")</f>
        <v/>
      </c>
      <c r="H87" s="117">
        <f t="shared" si="10"/>
        <v>0</v>
      </c>
      <c r="I87" s="178" t="str">
        <f>IF(D87="PBT1",'Base-case'!$E$14,"")&amp;IF(D87="PBT2",'Base-case'!$F$14,"")&amp;IF(D87="PBT3",'Base-case'!$G$14,"")&amp;IF(D87="PBT4",'Base-case'!$H$14,"")&amp;IF(D87="PBT5",'Base-case'!$I$14,"")&amp;IF(D87="PBT6",'Base-case'!$J$14,"")&amp;IF(D87="PBT7",'Base-case'!$K$14,"")&amp;IF(D87="PBT8",'Base-case'!$L$14,"")&amp;IF(D87="PBT9",'Base-case'!$M$14,"")&amp;IF(D87="PBT10",'Base-case'!$N$14,"")&amp;IF(D87="PBT11",'Base-case'!$O$14,"")&amp;IF(D87="PBT12",'Base-case'!$P$14,"")&amp;IF(D87="PBT13",'Base-case'!$Q$14,"")&amp;IF(D87="PBT14",'Base-case'!$R$14,"")&amp;IF(D87="PBT15",'Base-case'!$S$14,"")</f>
        <v/>
      </c>
      <c r="J87" s="117">
        <f t="shared" si="11"/>
        <v>0</v>
      </c>
      <c r="K87" s="178" t="str">
        <f>IF(D87="PBT1",'Base-case'!$E$16,"")&amp;IF(D87="PBT2",'Base-case'!$F$16,"")&amp;IF(D87="PBT3",'Base-case'!$G$16,"")&amp;IF(D87="PBT4",'Base-case'!$H$16,"")&amp;IF(D87="PBT5",'Base-case'!$I$16,"")&amp;IF(D87="PBT6",'Base-case'!$J$16,"")&amp;IF(D87="PBT7",'Base-case'!$K$16,"")&amp;IF(D87="PBT8",'Base-case'!$L$16,"")&amp;IF(D87="PBT9",'Base-case'!$M$16,"")&amp;IF(D87="PBT10",'Base-case'!$N$16,"")&amp;IF(D87="PBT11",'Base-case'!$O$16,"")&amp;IF(D87="PBT12",'Base-case'!$P$16,"")&amp;IF(D87="PBT13",'Base-case'!$Q$16,"")&amp;IF(D87="PBT14",'Base-case'!$R$16,"")&amp;IF(D87="PBT15",'Base-case'!$S$16,"")</f>
        <v/>
      </c>
      <c r="L87" s="117">
        <f t="shared" si="12"/>
        <v>0</v>
      </c>
      <c r="M87" s="178" t="str">
        <f>IF(D87="PBT1",'Base-case'!$E$18,"")&amp;IF(D87="PBT2",'Base-case'!$F$18,"")&amp;IF(D87="PBT3",'Base-case'!$G$18,"")&amp;IF(D87="PBT4",'Base-case'!$H$18,"")&amp;IF(D87="PBT5",'Base-case'!$I$18,"")&amp;IF(D87="PBT6",'Base-case'!$J$18,"")&amp;IF(D87="PBT7",'Base-case'!$K$18,"")&amp;IF(D87="PBT8",'Base-case'!$L$18,"")&amp;IF(D87="PBT9",'Base-case'!$M$18,"")&amp;IF(D87="PBT10",'Base-case'!$N$18,"")&amp;IF(D87="PBT11",'Base-case'!$O$18,"")&amp;IF(D87="PBT12",'Base-case'!$P$18,"")&amp;IF(D87="PBT13",'Base-case'!$Q$18,"")&amp;IF(D87="PBT14",'Base-case'!$R$18,"")&amp;IF(D87="PBT15",'Base-case'!$S$18,"")</f>
        <v/>
      </c>
      <c r="N87" s="118">
        <f t="shared" si="13"/>
        <v>0</v>
      </c>
      <c r="O87" s="177" t="str">
        <f>IF(D87="PBT1",'Base-case'!$E$21,"")&amp;IF(D87="PBT2",'Base-case'!$F$21,"")&amp;IF(D87="PBT3",'Base-case'!$G$21,"")&amp;IF(D87="PBT4",'Base-case'!$H$21,"")&amp;IF(D87="PBT5",'Base-case'!$I$21,"")&amp;IF(D87="PBT6",'Base-case'!$J$21,"")&amp;IF(D87="PBT7",'Base-case'!$K$21,"")&amp;IF(D87="PBT8",'Base-case'!$L$21,"")&amp;IF(D87="PBT9",'Base-case'!$M$21,"")&amp;IF(D87="PBT10",'Base-case'!$N$21,"")&amp;IF(D87="PBT11",'Base-case'!$O$21,"")&amp;IF(D87="PBT12",'Base-case'!$P$21,"")&amp;IF(D87="PBT13",'Base-case'!$Q$21,"")&amp;IF(D87="PBT14",'Base-case'!$R$21,"")&amp;IF(D87="PBT15",'Base-case'!$S$21,"")</f>
        <v/>
      </c>
      <c r="P87" s="117">
        <f t="shared" si="14"/>
        <v>0</v>
      </c>
      <c r="Q87" s="178" t="str">
        <f>IF(D87="PBT1",'Base-case'!$E$23,"")&amp;IF(D87="PBT2",'Base-case'!$F$23,"")&amp;IF(D87="PBT3",'Base-case'!$G$23,"")&amp;IF(D87="PBT4",'Base-case'!$H$23,"")&amp;IF(D87="PBT5",'Base-case'!$I$23,"")&amp;IF(D87="PBT6",'Base-case'!$J$23,"")&amp;IF(D87="PBT7",'Base-case'!$K$23,"")&amp;IF(D87="PBT8",'Base-case'!$L$23,"")&amp;IF(D87="PBT9",'Base-case'!$M$23,"")&amp;IF(D87="PBT10",'Base-case'!$N$23,"")&amp;IF(D87="PBT11",'Base-case'!$O$23,"")&amp;IF(D87="PBT12",'Base-case'!$P$23,"")&amp;IF(D87="PBT13",'Base-case'!$Q$23,"")&amp;IF(D87="PBT14",'Base-case'!$R$23,"")&amp;IF(D87="PBT15",'Base-case'!$S$23,"")</f>
        <v/>
      </c>
      <c r="R87" s="117">
        <f t="shared" si="15"/>
        <v>0</v>
      </c>
      <c r="S87" s="178" t="str">
        <f>IF(D87="PBT1",'Base-case'!$E$25,"")&amp;IF(D87="PBT2",'Base-case'!$F$25,"")&amp;IF(D87="PBT3",'Base-case'!$G$25,"")&amp;IF(D87="PBT4",'Base-case'!$H$25,"")&amp;IF(D87="PBT5",'Base-case'!$I$25,"")&amp;IF(D87="PBT6",'Base-case'!$J$25,"")&amp;IF(D87="PBT7",'Base-case'!$K$25,"")&amp;IF(D87="PBT8",'Base-case'!$L$25,"")&amp;IF(D87="PBT9",'Base-case'!$M$25,"")&amp;IF(D87="PBT10",'Base-case'!$N$25,"")&amp;IF(D87="PBT11",'Base-case'!$O$25,"")&amp;IF(D87="PBT12",'Base-case'!$P$25,"")&amp;IF(D87="PBT13",'Base-case'!$Q$25,"")&amp;IF(D87="PBT14",'Base-case'!$R$25,"")&amp;IF(D87="PBT15",'Base-case'!$S$25,"")</f>
        <v/>
      </c>
      <c r="T87" s="118">
        <f t="shared" si="16"/>
        <v>0</v>
      </c>
      <c r="U87" s="177" t="str">
        <f>IF(D87="PBT1",'Base-case'!$E$36,"")&amp;IF(D87="PBT2",'Base-case'!$F$36,"")&amp;IF(D87="PBT3",'Base-case'!$G$36,"")&amp;IF(D87="PBT4",'Base-case'!$H$36,"")&amp;IF(D87="PBT5",'Base-case'!$I$36,"")&amp;IF(D87="PBT6",'Base-case'!$J$36,"")&amp;IF(D87="PBT7",'Base-case'!$K$36,"")&amp;IF(D87="PBT8",'Base-case'!$L$36,"")&amp;IF(D87="PBT9",'Base-case'!$M$36,"")&amp;IF(D87="PBT10",'Base-case'!$N$36,"")&amp;IF(D87="PBT11",'Base-case'!$O$36,"")&amp;IF(D87="PBT12",'Base-case'!$P$36,"")&amp;IF(D87="PBT13",'Base-case'!$Q$36,"")&amp;IF(D87="PBT14",'Base-case'!$R$36,"")&amp;IF(D87="PBT15",'Base-case'!$S$36,"")</f>
        <v/>
      </c>
      <c r="V87" s="117">
        <f t="shared" si="17"/>
        <v>0</v>
      </c>
      <c r="W87" s="178" t="str">
        <f>IF(D87="PBT1",'Base-case'!$E$38,"")&amp;IF(D87="PBT2",'Base-case'!$F$38,"")&amp;IF(D87="PBT3",'Base-case'!$G$38,"")&amp;IF(D87="PBT4",'Base-case'!$H$38,"")&amp;IF(D87="PBT5",'Base-case'!$I$38,"")&amp;IF(D87="PBT6",'Base-case'!$J$38,"")&amp;IF(D87="PBT7",'Base-case'!$K$38,"")&amp;IF(D87="PBT8",'Base-case'!$L$38,"")&amp;IF(D87="PBT9",'Base-case'!$M$38,"")&amp;IF(D87="PBT10",'Base-case'!$N$38,"")&amp;IF(D87="PBT11",'Base-case'!$O$38,"")&amp;IF(D87="PBT12",'Base-case'!$P$38,"")&amp;IF(D87="PBT13",'Base-case'!$Q$38,"")&amp;IF(D87="PBT14",'Base-case'!$R$38,"")&amp;IF(D87="PBT15",'Base-case'!$S$38,"")</f>
        <v/>
      </c>
      <c r="X87" s="117">
        <f t="shared" si="18"/>
        <v>0</v>
      </c>
      <c r="Y87" s="178" t="str">
        <f>IF(D87="PBT1",'Base-case'!$E$40,"")&amp;IF(D87="PBT2",'Base-case'!$F$40,"")&amp;IF(D87="PBT3",'Base-case'!$G$40,"")&amp;IF(D87="PBT4",'Base-case'!$H$40,"")&amp;IF(D87="PBT5",'Base-case'!$I$40,"")&amp;IF(D87="PBT6",'Base-case'!$J$40,"")&amp;IF(D87="PBT7",'Base-case'!$K$40,"")&amp;IF(D87="PBT8",'Base-case'!$L$40,"")&amp;IF(D87="PBT9",'Base-case'!$M$40,"")&amp;IF(D87="PBT10",'Base-case'!$N$40,"")&amp;IF(D87="PBT11",'Base-case'!$O$40,"")&amp;IF(D87="PBT12",'Base-case'!$P$40,"")&amp;IF(D87="PBT13",'Base-case'!$Q$40,"")&amp;IF(D87="PBT14",'Base-case'!$R$40,"")&amp;IF(D87="PBT15",'Base-case'!$S$40,"")</f>
        <v/>
      </c>
      <c r="Z87" s="118">
        <f t="shared" si="19"/>
        <v>0</v>
      </c>
      <c r="AA87" s="180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2"/>
      <c r="AM87" s="180"/>
      <c r="AN87" s="181"/>
      <c r="AO87" s="181"/>
      <c r="AP87" s="181"/>
      <c r="AQ87" s="181"/>
      <c r="AR87" s="181"/>
      <c r="AS87" s="181"/>
      <c r="AT87" s="181"/>
      <c r="AU87" s="182"/>
      <c r="AV87" s="180"/>
      <c r="AW87" s="181"/>
      <c r="AX87" s="181"/>
      <c r="AY87" s="181"/>
      <c r="AZ87" s="181"/>
      <c r="BA87" s="181"/>
      <c r="BB87" s="181"/>
      <c r="BC87" s="181"/>
      <c r="BD87" s="181"/>
      <c r="BE87" s="181"/>
      <c r="BF87" s="182"/>
    </row>
    <row r="88" spans="1:58" ht="15" thickBot="1">
      <c r="A88" s="165">
        <v>83</v>
      </c>
      <c r="B88" s="293" t="str">
        <f>'Rassembler Noms'!G84</f>
        <v/>
      </c>
      <c r="C88" s="293" t="str">
        <f>'Rassembler surface'!G84</f>
        <v/>
      </c>
      <c r="D88" s="306" t="str">
        <f>'Rassembler PBT'!G84</f>
        <v/>
      </c>
      <c r="E88" s="166"/>
      <c r="F88" s="167"/>
      <c r="G88" s="177" t="str">
        <f>IF(D88="PBT1",'Base-case'!$E$4,"")&amp;IF(D88="PBT2",'Base-case'!$F$4,"")&amp;IF(D88="PBT3",'Base-case'!$G$4,"")&amp;IF(D88="PBT4",'Base-case'!$H$4,"")&amp;IF(D88="PBT5",'Base-case'!$I$4,"")&amp;IF(D88="PBT6",'Base-case'!$J$4,"")&amp;IF(D88="PBT7",'Base-case'!$K$4,"")&amp;IF(D88="PBT8",'Base-case'!$L$4,"")&amp;IF(D88="PBT9",'Base-case'!$M$4,"")&amp;IF(D88="PBT10",'Base-case'!$N$4,"")&amp;IF(D88="PBT11",'Base-case'!$O$4,"")&amp;IF(D88="PBT12",'Base-case'!$P$4,"")&amp;IF(D88="PBT13",'Base-case'!$Q$4,"")&amp;IF(D88="PBT14",'Base-case'!$R$4,"")&amp;IF(D88="PBT15",'Base-case'!$S$4,"")</f>
        <v/>
      </c>
      <c r="H88" s="117">
        <f t="shared" si="10"/>
        <v>0</v>
      </c>
      <c r="I88" s="178" t="str">
        <f>IF(D88="PBT1",'Base-case'!$E$14,"")&amp;IF(D88="PBT2",'Base-case'!$F$14,"")&amp;IF(D88="PBT3",'Base-case'!$G$14,"")&amp;IF(D88="PBT4",'Base-case'!$H$14,"")&amp;IF(D88="PBT5",'Base-case'!$I$14,"")&amp;IF(D88="PBT6",'Base-case'!$J$14,"")&amp;IF(D88="PBT7",'Base-case'!$K$14,"")&amp;IF(D88="PBT8",'Base-case'!$L$14,"")&amp;IF(D88="PBT9",'Base-case'!$M$14,"")&amp;IF(D88="PBT10",'Base-case'!$N$14,"")&amp;IF(D88="PBT11",'Base-case'!$O$14,"")&amp;IF(D88="PBT12",'Base-case'!$P$14,"")&amp;IF(D88="PBT13",'Base-case'!$Q$14,"")&amp;IF(D88="PBT14",'Base-case'!$R$14,"")&amp;IF(D88="PBT15",'Base-case'!$S$14,"")</f>
        <v/>
      </c>
      <c r="J88" s="117">
        <f t="shared" si="11"/>
        <v>0</v>
      </c>
      <c r="K88" s="178" t="str">
        <f>IF(D88="PBT1",'Base-case'!$E$16,"")&amp;IF(D88="PBT2",'Base-case'!$F$16,"")&amp;IF(D88="PBT3",'Base-case'!$G$16,"")&amp;IF(D88="PBT4",'Base-case'!$H$16,"")&amp;IF(D88="PBT5",'Base-case'!$I$16,"")&amp;IF(D88="PBT6",'Base-case'!$J$16,"")&amp;IF(D88="PBT7",'Base-case'!$K$16,"")&amp;IF(D88="PBT8",'Base-case'!$L$16,"")&amp;IF(D88="PBT9",'Base-case'!$M$16,"")&amp;IF(D88="PBT10",'Base-case'!$N$16,"")&amp;IF(D88="PBT11",'Base-case'!$O$16,"")&amp;IF(D88="PBT12",'Base-case'!$P$16,"")&amp;IF(D88="PBT13",'Base-case'!$Q$16,"")&amp;IF(D88="PBT14",'Base-case'!$R$16,"")&amp;IF(D88="PBT15",'Base-case'!$S$16,"")</f>
        <v/>
      </c>
      <c r="L88" s="117">
        <f t="shared" si="12"/>
        <v>0</v>
      </c>
      <c r="M88" s="178" t="str">
        <f>IF(D88="PBT1",'Base-case'!$E$18,"")&amp;IF(D88="PBT2",'Base-case'!$F$18,"")&amp;IF(D88="PBT3",'Base-case'!$G$18,"")&amp;IF(D88="PBT4",'Base-case'!$H$18,"")&amp;IF(D88="PBT5",'Base-case'!$I$18,"")&amp;IF(D88="PBT6",'Base-case'!$J$18,"")&amp;IF(D88="PBT7",'Base-case'!$K$18,"")&amp;IF(D88="PBT8",'Base-case'!$L$18,"")&amp;IF(D88="PBT9",'Base-case'!$M$18,"")&amp;IF(D88="PBT10",'Base-case'!$N$18,"")&amp;IF(D88="PBT11",'Base-case'!$O$18,"")&amp;IF(D88="PBT12",'Base-case'!$P$18,"")&amp;IF(D88="PBT13",'Base-case'!$Q$18,"")&amp;IF(D88="PBT14",'Base-case'!$R$18,"")&amp;IF(D88="PBT15",'Base-case'!$S$18,"")</f>
        <v/>
      </c>
      <c r="N88" s="118">
        <f t="shared" si="13"/>
        <v>0</v>
      </c>
      <c r="O88" s="177" t="str">
        <f>IF(D88="PBT1",'Base-case'!$E$21,"")&amp;IF(D88="PBT2",'Base-case'!$F$21,"")&amp;IF(D88="PBT3",'Base-case'!$G$21,"")&amp;IF(D88="PBT4",'Base-case'!$H$21,"")&amp;IF(D88="PBT5",'Base-case'!$I$21,"")&amp;IF(D88="PBT6",'Base-case'!$J$21,"")&amp;IF(D88="PBT7",'Base-case'!$K$21,"")&amp;IF(D88="PBT8",'Base-case'!$L$21,"")&amp;IF(D88="PBT9",'Base-case'!$M$21,"")&amp;IF(D88="PBT10",'Base-case'!$N$21,"")&amp;IF(D88="PBT11",'Base-case'!$O$21,"")&amp;IF(D88="PBT12",'Base-case'!$P$21,"")&amp;IF(D88="PBT13",'Base-case'!$Q$21,"")&amp;IF(D88="PBT14",'Base-case'!$R$21,"")&amp;IF(D88="PBT15",'Base-case'!$S$21,"")</f>
        <v/>
      </c>
      <c r="P88" s="117">
        <f t="shared" si="14"/>
        <v>0</v>
      </c>
      <c r="Q88" s="178" t="str">
        <f>IF(D88="PBT1",'Base-case'!$E$23,"")&amp;IF(D88="PBT2",'Base-case'!$F$23,"")&amp;IF(D88="PBT3",'Base-case'!$G$23,"")&amp;IF(D88="PBT4",'Base-case'!$H$23,"")&amp;IF(D88="PBT5",'Base-case'!$I$23,"")&amp;IF(D88="PBT6",'Base-case'!$J$23,"")&amp;IF(D88="PBT7",'Base-case'!$K$23,"")&amp;IF(D88="PBT8",'Base-case'!$L$23,"")&amp;IF(D88="PBT9",'Base-case'!$M$23,"")&amp;IF(D88="PBT10",'Base-case'!$N$23,"")&amp;IF(D88="PBT11",'Base-case'!$O$23,"")&amp;IF(D88="PBT12",'Base-case'!$P$23,"")&amp;IF(D88="PBT13",'Base-case'!$Q$23,"")&amp;IF(D88="PBT14",'Base-case'!$R$23,"")&amp;IF(D88="PBT15",'Base-case'!$S$23,"")</f>
        <v/>
      </c>
      <c r="R88" s="117">
        <f t="shared" si="15"/>
        <v>0</v>
      </c>
      <c r="S88" s="178" t="str">
        <f>IF(D88="PBT1",'Base-case'!$E$25,"")&amp;IF(D88="PBT2",'Base-case'!$F$25,"")&amp;IF(D88="PBT3",'Base-case'!$G$25,"")&amp;IF(D88="PBT4",'Base-case'!$H$25,"")&amp;IF(D88="PBT5",'Base-case'!$I$25,"")&amp;IF(D88="PBT6",'Base-case'!$J$25,"")&amp;IF(D88="PBT7",'Base-case'!$K$25,"")&amp;IF(D88="PBT8",'Base-case'!$L$25,"")&amp;IF(D88="PBT9",'Base-case'!$M$25,"")&amp;IF(D88="PBT10",'Base-case'!$N$25,"")&amp;IF(D88="PBT11",'Base-case'!$O$25,"")&amp;IF(D88="PBT12",'Base-case'!$P$25,"")&amp;IF(D88="PBT13",'Base-case'!$Q$25,"")&amp;IF(D88="PBT14",'Base-case'!$R$25,"")&amp;IF(D88="PBT15",'Base-case'!$S$25,"")</f>
        <v/>
      </c>
      <c r="T88" s="118">
        <f t="shared" si="16"/>
        <v>0</v>
      </c>
      <c r="U88" s="177" t="str">
        <f>IF(D88="PBT1",'Base-case'!$E$36,"")&amp;IF(D88="PBT2",'Base-case'!$F$36,"")&amp;IF(D88="PBT3",'Base-case'!$G$36,"")&amp;IF(D88="PBT4",'Base-case'!$H$36,"")&amp;IF(D88="PBT5",'Base-case'!$I$36,"")&amp;IF(D88="PBT6",'Base-case'!$J$36,"")&amp;IF(D88="PBT7",'Base-case'!$K$36,"")&amp;IF(D88="PBT8",'Base-case'!$L$36,"")&amp;IF(D88="PBT9",'Base-case'!$M$36,"")&amp;IF(D88="PBT10",'Base-case'!$N$36,"")&amp;IF(D88="PBT11",'Base-case'!$O$36,"")&amp;IF(D88="PBT12",'Base-case'!$P$36,"")&amp;IF(D88="PBT13",'Base-case'!$Q$36,"")&amp;IF(D88="PBT14",'Base-case'!$R$36,"")&amp;IF(D88="PBT15",'Base-case'!$S$36,"")</f>
        <v/>
      </c>
      <c r="V88" s="117">
        <f t="shared" si="17"/>
        <v>0</v>
      </c>
      <c r="W88" s="178" t="str">
        <f>IF(D88="PBT1",'Base-case'!$E$38,"")&amp;IF(D88="PBT2",'Base-case'!$F$38,"")&amp;IF(D88="PBT3",'Base-case'!$G$38,"")&amp;IF(D88="PBT4",'Base-case'!$H$38,"")&amp;IF(D88="PBT5",'Base-case'!$I$38,"")&amp;IF(D88="PBT6",'Base-case'!$J$38,"")&amp;IF(D88="PBT7",'Base-case'!$K$38,"")&amp;IF(D88="PBT8",'Base-case'!$L$38,"")&amp;IF(D88="PBT9",'Base-case'!$M$38,"")&amp;IF(D88="PBT10",'Base-case'!$N$38,"")&amp;IF(D88="PBT11",'Base-case'!$O$38,"")&amp;IF(D88="PBT12",'Base-case'!$P$38,"")&amp;IF(D88="PBT13",'Base-case'!$Q$38,"")&amp;IF(D88="PBT14",'Base-case'!$R$38,"")&amp;IF(D88="PBT15",'Base-case'!$S$38,"")</f>
        <v/>
      </c>
      <c r="X88" s="117">
        <f t="shared" si="18"/>
        <v>0</v>
      </c>
      <c r="Y88" s="178" t="str">
        <f>IF(D88="PBT1",'Base-case'!$E$40,"")&amp;IF(D88="PBT2",'Base-case'!$F$40,"")&amp;IF(D88="PBT3",'Base-case'!$G$40,"")&amp;IF(D88="PBT4",'Base-case'!$H$40,"")&amp;IF(D88="PBT5",'Base-case'!$I$40,"")&amp;IF(D88="PBT6",'Base-case'!$J$40,"")&amp;IF(D88="PBT7",'Base-case'!$K$40,"")&amp;IF(D88="PBT8",'Base-case'!$L$40,"")&amp;IF(D88="PBT9",'Base-case'!$M$40,"")&amp;IF(D88="PBT10",'Base-case'!$N$40,"")&amp;IF(D88="PBT11",'Base-case'!$O$40,"")&amp;IF(D88="PBT12",'Base-case'!$P$40,"")&amp;IF(D88="PBT13",'Base-case'!$Q$40,"")&amp;IF(D88="PBT14",'Base-case'!$R$40,"")&amp;IF(D88="PBT15",'Base-case'!$S$40,"")</f>
        <v/>
      </c>
      <c r="Z88" s="118">
        <f t="shared" si="19"/>
        <v>0</v>
      </c>
      <c r="AA88" s="180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2"/>
      <c r="AM88" s="180"/>
      <c r="AN88" s="181"/>
      <c r="AO88" s="181"/>
      <c r="AP88" s="181"/>
      <c r="AQ88" s="181"/>
      <c r="AR88" s="181"/>
      <c r="AS88" s="181"/>
      <c r="AT88" s="181"/>
      <c r="AU88" s="182"/>
      <c r="AV88" s="180"/>
      <c r="AW88" s="181"/>
      <c r="AX88" s="181"/>
      <c r="AY88" s="181"/>
      <c r="AZ88" s="181"/>
      <c r="BA88" s="181"/>
      <c r="BB88" s="181"/>
      <c r="BC88" s="181"/>
      <c r="BD88" s="181"/>
      <c r="BE88" s="181"/>
      <c r="BF88" s="182"/>
    </row>
    <row r="89" spans="1:58" ht="15" thickBot="1">
      <c r="A89" s="165">
        <v>84</v>
      </c>
      <c r="B89" s="293" t="str">
        <f>'Rassembler Noms'!G85</f>
        <v/>
      </c>
      <c r="C89" s="293" t="str">
        <f>'Rassembler surface'!G85</f>
        <v/>
      </c>
      <c r="D89" s="306" t="str">
        <f>'Rassembler PBT'!G85</f>
        <v/>
      </c>
      <c r="E89" s="166"/>
      <c r="F89" s="167"/>
      <c r="G89" s="177" t="str">
        <f>IF(D89="PBT1",'Base-case'!$E$4,"")&amp;IF(D89="PBT2",'Base-case'!$F$4,"")&amp;IF(D89="PBT3",'Base-case'!$G$4,"")&amp;IF(D89="PBT4",'Base-case'!$H$4,"")&amp;IF(D89="PBT5",'Base-case'!$I$4,"")&amp;IF(D89="PBT6",'Base-case'!$J$4,"")&amp;IF(D89="PBT7",'Base-case'!$K$4,"")&amp;IF(D89="PBT8",'Base-case'!$L$4,"")&amp;IF(D89="PBT9",'Base-case'!$M$4,"")&amp;IF(D89="PBT10",'Base-case'!$N$4,"")&amp;IF(D89="PBT11",'Base-case'!$O$4,"")&amp;IF(D89="PBT12",'Base-case'!$P$4,"")&amp;IF(D89="PBT13",'Base-case'!$Q$4,"")&amp;IF(D89="PBT14",'Base-case'!$R$4,"")&amp;IF(D89="PBT15",'Base-case'!$S$4,"")</f>
        <v/>
      </c>
      <c r="H89" s="117">
        <f t="shared" si="10"/>
        <v>0</v>
      </c>
      <c r="I89" s="178" t="str">
        <f>IF(D89="PBT1",'Base-case'!$E$14,"")&amp;IF(D89="PBT2",'Base-case'!$F$14,"")&amp;IF(D89="PBT3",'Base-case'!$G$14,"")&amp;IF(D89="PBT4",'Base-case'!$H$14,"")&amp;IF(D89="PBT5",'Base-case'!$I$14,"")&amp;IF(D89="PBT6",'Base-case'!$J$14,"")&amp;IF(D89="PBT7",'Base-case'!$K$14,"")&amp;IF(D89="PBT8",'Base-case'!$L$14,"")&amp;IF(D89="PBT9",'Base-case'!$M$14,"")&amp;IF(D89="PBT10",'Base-case'!$N$14,"")&amp;IF(D89="PBT11",'Base-case'!$O$14,"")&amp;IF(D89="PBT12",'Base-case'!$P$14,"")&amp;IF(D89="PBT13",'Base-case'!$Q$14,"")&amp;IF(D89="PBT14",'Base-case'!$R$14,"")&amp;IF(D89="PBT15",'Base-case'!$S$14,"")</f>
        <v/>
      </c>
      <c r="J89" s="117">
        <f t="shared" si="11"/>
        <v>0</v>
      </c>
      <c r="K89" s="178" t="str">
        <f>IF(D89="PBT1",'Base-case'!$E$16,"")&amp;IF(D89="PBT2",'Base-case'!$F$16,"")&amp;IF(D89="PBT3",'Base-case'!$G$16,"")&amp;IF(D89="PBT4",'Base-case'!$H$16,"")&amp;IF(D89="PBT5",'Base-case'!$I$16,"")&amp;IF(D89="PBT6",'Base-case'!$J$16,"")&amp;IF(D89="PBT7",'Base-case'!$K$16,"")&amp;IF(D89="PBT8",'Base-case'!$L$16,"")&amp;IF(D89="PBT9",'Base-case'!$M$16,"")&amp;IF(D89="PBT10",'Base-case'!$N$16,"")&amp;IF(D89="PBT11",'Base-case'!$O$16,"")&amp;IF(D89="PBT12",'Base-case'!$P$16,"")&amp;IF(D89="PBT13",'Base-case'!$Q$16,"")&amp;IF(D89="PBT14",'Base-case'!$R$16,"")&amp;IF(D89="PBT15",'Base-case'!$S$16,"")</f>
        <v/>
      </c>
      <c r="L89" s="117">
        <f t="shared" si="12"/>
        <v>0</v>
      </c>
      <c r="M89" s="178" t="str">
        <f>IF(D89="PBT1",'Base-case'!$E$18,"")&amp;IF(D89="PBT2",'Base-case'!$F$18,"")&amp;IF(D89="PBT3",'Base-case'!$G$18,"")&amp;IF(D89="PBT4",'Base-case'!$H$18,"")&amp;IF(D89="PBT5",'Base-case'!$I$18,"")&amp;IF(D89="PBT6",'Base-case'!$J$18,"")&amp;IF(D89="PBT7",'Base-case'!$K$18,"")&amp;IF(D89="PBT8",'Base-case'!$L$18,"")&amp;IF(D89="PBT9",'Base-case'!$M$18,"")&amp;IF(D89="PBT10",'Base-case'!$N$18,"")&amp;IF(D89="PBT11",'Base-case'!$O$18,"")&amp;IF(D89="PBT12",'Base-case'!$P$18,"")&amp;IF(D89="PBT13",'Base-case'!$Q$18,"")&amp;IF(D89="PBT14",'Base-case'!$R$18,"")&amp;IF(D89="PBT15",'Base-case'!$S$18,"")</f>
        <v/>
      </c>
      <c r="N89" s="118">
        <f t="shared" si="13"/>
        <v>0</v>
      </c>
      <c r="O89" s="177" t="str">
        <f>IF(D89="PBT1",'Base-case'!$E$21,"")&amp;IF(D89="PBT2",'Base-case'!$F$21,"")&amp;IF(D89="PBT3",'Base-case'!$G$21,"")&amp;IF(D89="PBT4",'Base-case'!$H$21,"")&amp;IF(D89="PBT5",'Base-case'!$I$21,"")&amp;IF(D89="PBT6",'Base-case'!$J$21,"")&amp;IF(D89="PBT7",'Base-case'!$K$21,"")&amp;IF(D89="PBT8",'Base-case'!$L$21,"")&amp;IF(D89="PBT9",'Base-case'!$M$21,"")&amp;IF(D89="PBT10",'Base-case'!$N$21,"")&amp;IF(D89="PBT11",'Base-case'!$O$21,"")&amp;IF(D89="PBT12",'Base-case'!$P$21,"")&amp;IF(D89="PBT13",'Base-case'!$Q$21,"")&amp;IF(D89="PBT14",'Base-case'!$R$21,"")&amp;IF(D89="PBT15",'Base-case'!$S$21,"")</f>
        <v/>
      </c>
      <c r="P89" s="117">
        <f t="shared" si="14"/>
        <v>0</v>
      </c>
      <c r="Q89" s="178" t="str">
        <f>IF(D89="PBT1",'Base-case'!$E$23,"")&amp;IF(D89="PBT2",'Base-case'!$F$23,"")&amp;IF(D89="PBT3",'Base-case'!$G$23,"")&amp;IF(D89="PBT4",'Base-case'!$H$23,"")&amp;IF(D89="PBT5",'Base-case'!$I$23,"")&amp;IF(D89="PBT6",'Base-case'!$J$23,"")&amp;IF(D89="PBT7",'Base-case'!$K$23,"")&amp;IF(D89="PBT8",'Base-case'!$L$23,"")&amp;IF(D89="PBT9",'Base-case'!$M$23,"")&amp;IF(D89="PBT10",'Base-case'!$N$23,"")&amp;IF(D89="PBT11",'Base-case'!$O$23,"")&amp;IF(D89="PBT12",'Base-case'!$P$23,"")&amp;IF(D89="PBT13",'Base-case'!$Q$23,"")&amp;IF(D89="PBT14",'Base-case'!$R$23,"")&amp;IF(D89="PBT15",'Base-case'!$S$23,"")</f>
        <v/>
      </c>
      <c r="R89" s="117">
        <f t="shared" si="15"/>
        <v>0</v>
      </c>
      <c r="S89" s="178" t="str">
        <f>IF(D89="PBT1",'Base-case'!$E$25,"")&amp;IF(D89="PBT2",'Base-case'!$F$25,"")&amp;IF(D89="PBT3",'Base-case'!$G$25,"")&amp;IF(D89="PBT4",'Base-case'!$H$25,"")&amp;IF(D89="PBT5",'Base-case'!$I$25,"")&amp;IF(D89="PBT6",'Base-case'!$J$25,"")&amp;IF(D89="PBT7",'Base-case'!$K$25,"")&amp;IF(D89="PBT8",'Base-case'!$L$25,"")&amp;IF(D89="PBT9",'Base-case'!$M$25,"")&amp;IF(D89="PBT10",'Base-case'!$N$25,"")&amp;IF(D89="PBT11",'Base-case'!$O$25,"")&amp;IF(D89="PBT12",'Base-case'!$P$25,"")&amp;IF(D89="PBT13",'Base-case'!$Q$25,"")&amp;IF(D89="PBT14",'Base-case'!$R$25,"")&amp;IF(D89="PBT15",'Base-case'!$S$25,"")</f>
        <v/>
      </c>
      <c r="T89" s="118">
        <f t="shared" si="16"/>
        <v>0</v>
      </c>
      <c r="U89" s="177" t="str">
        <f>IF(D89="PBT1",'Base-case'!$E$36,"")&amp;IF(D89="PBT2",'Base-case'!$F$36,"")&amp;IF(D89="PBT3",'Base-case'!$G$36,"")&amp;IF(D89="PBT4",'Base-case'!$H$36,"")&amp;IF(D89="PBT5",'Base-case'!$I$36,"")&amp;IF(D89="PBT6",'Base-case'!$J$36,"")&amp;IF(D89="PBT7",'Base-case'!$K$36,"")&amp;IF(D89="PBT8",'Base-case'!$L$36,"")&amp;IF(D89="PBT9",'Base-case'!$M$36,"")&amp;IF(D89="PBT10",'Base-case'!$N$36,"")&amp;IF(D89="PBT11",'Base-case'!$O$36,"")&amp;IF(D89="PBT12",'Base-case'!$P$36,"")&amp;IF(D89="PBT13",'Base-case'!$Q$36,"")&amp;IF(D89="PBT14",'Base-case'!$R$36,"")&amp;IF(D89="PBT15",'Base-case'!$S$36,"")</f>
        <v/>
      </c>
      <c r="V89" s="117">
        <f t="shared" si="17"/>
        <v>0</v>
      </c>
      <c r="W89" s="178" t="str">
        <f>IF(D89="PBT1",'Base-case'!$E$38,"")&amp;IF(D89="PBT2",'Base-case'!$F$38,"")&amp;IF(D89="PBT3",'Base-case'!$G$38,"")&amp;IF(D89="PBT4",'Base-case'!$H$38,"")&amp;IF(D89="PBT5",'Base-case'!$I$38,"")&amp;IF(D89="PBT6",'Base-case'!$J$38,"")&amp;IF(D89="PBT7",'Base-case'!$K$38,"")&amp;IF(D89="PBT8",'Base-case'!$L$38,"")&amp;IF(D89="PBT9",'Base-case'!$M$38,"")&amp;IF(D89="PBT10",'Base-case'!$N$38,"")&amp;IF(D89="PBT11",'Base-case'!$O$38,"")&amp;IF(D89="PBT12",'Base-case'!$P$38,"")&amp;IF(D89="PBT13",'Base-case'!$Q$38,"")&amp;IF(D89="PBT14",'Base-case'!$R$38,"")&amp;IF(D89="PBT15",'Base-case'!$S$38,"")</f>
        <v/>
      </c>
      <c r="X89" s="117">
        <f t="shared" si="18"/>
        <v>0</v>
      </c>
      <c r="Y89" s="178" t="str">
        <f>IF(D89="PBT1",'Base-case'!$E$40,"")&amp;IF(D89="PBT2",'Base-case'!$F$40,"")&amp;IF(D89="PBT3",'Base-case'!$G$40,"")&amp;IF(D89="PBT4",'Base-case'!$H$40,"")&amp;IF(D89="PBT5",'Base-case'!$I$40,"")&amp;IF(D89="PBT6",'Base-case'!$J$40,"")&amp;IF(D89="PBT7",'Base-case'!$K$40,"")&amp;IF(D89="PBT8",'Base-case'!$L$40,"")&amp;IF(D89="PBT9",'Base-case'!$M$40,"")&amp;IF(D89="PBT10",'Base-case'!$N$40,"")&amp;IF(D89="PBT11",'Base-case'!$O$40,"")&amp;IF(D89="PBT12",'Base-case'!$P$40,"")&amp;IF(D89="PBT13",'Base-case'!$Q$40,"")&amp;IF(D89="PBT14",'Base-case'!$R$40,"")&amp;IF(D89="PBT15",'Base-case'!$S$40,"")</f>
        <v/>
      </c>
      <c r="Z89" s="118">
        <f t="shared" si="19"/>
        <v>0</v>
      </c>
      <c r="AA89" s="180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2"/>
      <c r="AM89" s="180"/>
      <c r="AN89" s="181"/>
      <c r="AO89" s="181"/>
      <c r="AP89" s="181"/>
      <c r="AQ89" s="181"/>
      <c r="AR89" s="181"/>
      <c r="AS89" s="181"/>
      <c r="AT89" s="181"/>
      <c r="AU89" s="182"/>
      <c r="AV89" s="180"/>
      <c r="AW89" s="181"/>
      <c r="AX89" s="181"/>
      <c r="AY89" s="181"/>
      <c r="AZ89" s="181"/>
      <c r="BA89" s="181"/>
      <c r="BB89" s="181"/>
      <c r="BC89" s="181"/>
      <c r="BD89" s="181"/>
      <c r="BE89" s="181"/>
      <c r="BF89" s="182"/>
    </row>
    <row r="90" spans="1:58" ht="15" thickBot="1">
      <c r="A90" s="165">
        <v>85</v>
      </c>
      <c r="B90" s="293" t="str">
        <f>'Rassembler Noms'!G86</f>
        <v/>
      </c>
      <c r="C90" s="293" t="str">
        <f>'Rassembler surface'!G86</f>
        <v/>
      </c>
      <c r="D90" s="306" t="str">
        <f>'Rassembler PBT'!G86</f>
        <v/>
      </c>
      <c r="E90" s="166"/>
      <c r="F90" s="167"/>
      <c r="G90" s="177" t="str">
        <f>IF(D90="PBT1",'Base-case'!$E$4,"")&amp;IF(D90="PBT2",'Base-case'!$F$4,"")&amp;IF(D90="PBT3",'Base-case'!$G$4,"")&amp;IF(D90="PBT4",'Base-case'!$H$4,"")&amp;IF(D90="PBT5",'Base-case'!$I$4,"")&amp;IF(D90="PBT6",'Base-case'!$J$4,"")&amp;IF(D90="PBT7",'Base-case'!$K$4,"")&amp;IF(D90="PBT8",'Base-case'!$L$4,"")&amp;IF(D90="PBT9",'Base-case'!$M$4,"")&amp;IF(D90="PBT10",'Base-case'!$N$4,"")&amp;IF(D90="PBT11",'Base-case'!$O$4,"")&amp;IF(D90="PBT12",'Base-case'!$P$4,"")&amp;IF(D90="PBT13",'Base-case'!$Q$4,"")&amp;IF(D90="PBT14",'Base-case'!$R$4,"")&amp;IF(D90="PBT15",'Base-case'!$S$4,"")</f>
        <v/>
      </c>
      <c r="H90" s="117">
        <f t="shared" si="10"/>
        <v>0</v>
      </c>
      <c r="I90" s="178" t="str">
        <f>IF(D90="PBT1",'Base-case'!$E$14,"")&amp;IF(D90="PBT2",'Base-case'!$F$14,"")&amp;IF(D90="PBT3",'Base-case'!$G$14,"")&amp;IF(D90="PBT4",'Base-case'!$H$14,"")&amp;IF(D90="PBT5",'Base-case'!$I$14,"")&amp;IF(D90="PBT6",'Base-case'!$J$14,"")&amp;IF(D90="PBT7",'Base-case'!$K$14,"")&amp;IF(D90="PBT8",'Base-case'!$L$14,"")&amp;IF(D90="PBT9",'Base-case'!$M$14,"")&amp;IF(D90="PBT10",'Base-case'!$N$14,"")&amp;IF(D90="PBT11",'Base-case'!$O$14,"")&amp;IF(D90="PBT12",'Base-case'!$P$14,"")&amp;IF(D90="PBT13",'Base-case'!$Q$14,"")&amp;IF(D90="PBT14",'Base-case'!$R$14,"")&amp;IF(D90="PBT15",'Base-case'!$S$14,"")</f>
        <v/>
      </c>
      <c r="J90" s="117">
        <f t="shared" si="11"/>
        <v>0</v>
      </c>
      <c r="K90" s="178" t="str">
        <f>IF(D90="PBT1",'Base-case'!$E$16,"")&amp;IF(D90="PBT2",'Base-case'!$F$16,"")&amp;IF(D90="PBT3",'Base-case'!$G$16,"")&amp;IF(D90="PBT4",'Base-case'!$H$16,"")&amp;IF(D90="PBT5",'Base-case'!$I$16,"")&amp;IF(D90="PBT6",'Base-case'!$J$16,"")&amp;IF(D90="PBT7",'Base-case'!$K$16,"")&amp;IF(D90="PBT8",'Base-case'!$L$16,"")&amp;IF(D90="PBT9",'Base-case'!$M$16,"")&amp;IF(D90="PBT10",'Base-case'!$N$16,"")&amp;IF(D90="PBT11",'Base-case'!$O$16,"")&amp;IF(D90="PBT12",'Base-case'!$P$16,"")&amp;IF(D90="PBT13",'Base-case'!$Q$16,"")&amp;IF(D90="PBT14",'Base-case'!$R$16,"")&amp;IF(D90="PBT15",'Base-case'!$S$16,"")</f>
        <v/>
      </c>
      <c r="L90" s="117">
        <f t="shared" si="12"/>
        <v>0</v>
      </c>
      <c r="M90" s="178" t="str">
        <f>IF(D90="PBT1",'Base-case'!$E$18,"")&amp;IF(D90="PBT2",'Base-case'!$F$18,"")&amp;IF(D90="PBT3",'Base-case'!$G$18,"")&amp;IF(D90="PBT4",'Base-case'!$H$18,"")&amp;IF(D90="PBT5",'Base-case'!$I$18,"")&amp;IF(D90="PBT6",'Base-case'!$J$18,"")&amp;IF(D90="PBT7",'Base-case'!$K$18,"")&amp;IF(D90="PBT8",'Base-case'!$L$18,"")&amp;IF(D90="PBT9",'Base-case'!$M$18,"")&amp;IF(D90="PBT10",'Base-case'!$N$18,"")&amp;IF(D90="PBT11",'Base-case'!$O$18,"")&amp;IF(D90="PBT12",'Base-case'!$P$18,"")&amp;IF(D90="PBT13",'Base-case'!$Q$18,"")&amp;IF(D90="PBT14",'Base-case'!$R$18,"")&amp;IF(D90="PBT15",'Base-case'!$S$18,"")</f>
        <v/>
      </c>
      <c r="N90" s="118">
        <f t="shared" si="13"/>
        <v>0</v>
      </c>
      <c r="O90" s="177" t="str">
        <f>IF(D90="PBT1",'Base-case'!$E$21,"")&amp;IF(D90="PBT2",'Base-case'!$F$21,"")&amp;IF(D90="PBT3",'Base-case'!$G$21,"")&amp;IF(D90="PBT4",'Base-case'!$H$21,"")&amp;IF(D90="PBT5",'Base-case'!$I$21,"")&amp;IF(D90="PBT6",'Base-case'!$J$21,"")&amp;IF(D90="PBT7",'Base-case'!$K$21,"")&amp;IF(D90="PBT8",'Base-case'!$L$21,"")&amp;IF(D90="PBT9",'Base-case'!$M$21,"")&amp;IF(D90="PBT10",'Base-case'!$N$21,"")&amp;IF(D90="PBT11",'Base-case'!$O$21,"")&amp;IF(D90="PBT12",'Base-case'!$P$21,"")&amp;IF(D90="PBT13",'Base-case'!$Q$21,"")&amp;IF(D90="PBT14",'Base-case'!$R$21,"")&amp;IF(D90="PBT15",'Base-case'!$S$21,"")</f>
        <v/>
      </c>
      <c r="P90" s="117">
        <f t="shared" si="14"/>
        <v>0</v>
      </c>
      <c r="Q90" s="178" t="str">
        <f>IF(D90="PBT1",'Base-case'!$E$23,"")&amp;IF(D90="PBT2",'Base-case'!$F$23,"")&amp;IF(D90="PBT3",'Base-case'!$G$23,"")&amp;IF(D90="PBT4",'Base-case'!$H$23,"")&amp;IF(D90="PBT5",'Base-case'!$I$23,"")&amp;IF(D90="PBT6",'Base-case'!$J$23,"")&amp;IF(D90="PBT7",'Base-case'!$K$23,"")&amp;IF(D90="PBT8",'Base-case'!$L$23,"")&amp;IF(D90="PBT9",'Base-case'!$M$23,"")&amp;IF(D90="PBT10",'Base-case'!$N$23,"")&amp;IF(D90="PBT11",'Base-case'!$O$23,"")&amp;IF(D90="PBT12",'Base-case'!$P$23,"")&amp;IF(D90="PBT13",'Base-case'!$Q$23,"")&amp;IF(D90="PBT14",'Base-case'!$R$23,"")&amp;IF(D90="PBT15",'Base-case'!$S$23,"")</f>
        <v/>
      </c>
      <c r="R90" s="117">
        <f t="shared" si="15"/>
        <v>0</v>
      </c>
      <c r="S90" s="178" t="str">
        <f>IF(D90="PBT1",'Base-case'!$E$25,"")&amp;IF(D90="PBT2",'Base-case'!$F$25,"")&amp;IF(D90="PBT3",'Base-case'!$G$25,"")&amp;IF(D90="PBT4",'Base-case'!$H$25,"")&amp;IF(D90="PBT5",'Base-case'!$I$25,"")&amp;IF(D90="PBT6",'Base-case'!$J$25,"")&amp;IF(D90="PBT7",'Base-case'!$K$25,"")&amp;IF(D90="PBT8",'Base-case'!$L$25,"")&amp;IF(D90="PBT9",'Base-case'!$M$25,"")&amp;IF(D90="PBT10",'Base-case'!$N$25,"")&amp;IF(D90="PBT11",'Base-case'!$O$25,"")&amp;IF(D90="PBT12",'Base-case'!$P$25,"")&amp;IF(D90="PBT13",'Base-case'!$Q$25,"")&amp;IF(D90="PBT14",'Base-case'!$R$25,"")&amp;IF(D90="PBT15",'Base-case'!$S$25,"")</f>
        <v/>
      </c>
      <c r="T90" s="118">
        <f t="shared" si="16"/>
        <v>0</v>
      </c>
      <c r="U90" s="177" t="str">
        <f>IF(D90="PBT1",'Base-case'!$E$36,"")&amp;IF(D90="PBT2",'Base-case'!$F$36,"")&amp;IF(D90="PBT3",'Base-case'!$G$36,"")&amp;IF(D90="PBT4",'Base-case'!$H$36,"")&amp;IF(D90="PBT5",'Base-case'!$I$36,"")&amp;IF(D90="PBT6",'Base-case'!$J$36,"")&amp;IF(D90="PBT7",'Base-case'!$K$36,"")&amp;IF(D90="PBT8",'Base-case'!$L$36,"")&amp;IF(D90="PBT9",'Base-case'!$M$36,"")&amp;IF(D90="PBT10",'Base-case'!$N$36,"")&amp;IF(D90="PBT11",'Base-case'!$O$36,"")&amp;IF(D90="PBT12",'Base-case'!$P$36,"")&amp;IF(D90="PBT13",'Base-case'!$Q$36,"")&amp;IF(D90="PBT14",'Base-case'!$R$36,"")&amp;IF(D90="PBT15",'Base-case'!$S$36,"")</f>
        <v/>
      </c>
      <c r="V90" s="117">
        <f t="shared" si="17"/>
        <v>0</v>
      </c>
      <c r="W90" s="178" t="str">
        <f>IF(D90="PBT1",'Base-case'!$E$38,"")&amp;IF(D90="PBT2",'Base-case'!$F$38,"")&amp;IF(D90="PBT3",'Base-case'!$G$38,"")&amp;IF(D90="PBT4",'Base-case'!$H$38,"")&amp;IF(D90="PBT5",'Base-case'!$I$38,"")&amp;IF(D90="PBT6",'Base-case'!$J$38,"")&amp;IF(D90="PBT7",'Base-case'!$K$38,"")&amp;IF(D90="PBT8",'Base-case'!$L$38,"")&amp;IF(D90="PBT9",'Base-case'!$M$38,"")&amp;IF(D90="PBT10",'Base-case'!$N$38,"")&amp;IF(D90="PBT11",'Base-case'!$O$38,"")&amp;IF(D90="PBT12",'Base-case'!$P$38,"")&amp;IF(D90="PBT13",'Base-case'!$Q$38,"")&amp;IF(D90="PBT14",'Base-case'!$R$38,"")&amp;IF(D90="PBT15",'Base-case'!$S$38,"")</f>
        <v/>
      </c>
      <c r="X90" s="117">
        <f t="shared" si="18"/>
        <v>0</v>
      </c>
      <c r="Y90" s="178" t="str">
        <f>IF(D90="PBT1",'Base-case'!$E$40,"")&amp;IF(D90="PBT2",'Base-case'!$F$40,"")&amp;IF(D90="PBT3",'Base-case'!$G$40,"")&amp;IF(D90="PBT4",'Base-case'!$H$40,"")&amp;IF(D90="PBT5",'Base-case'!$I$40,"")&amp;IF(D90="PBT6",'Base-case'!$J$40,"")&amp;IF(D90="PBT7",'Base-case'!$K$40,"")&amp;IF(D90="PBT8",'Base-case'!$L$40,"")&amp;IF(D90="PBT9",'Base-case'!$M$40,"")&amp;IF(D90="PBT10",'Base-case'!$N$40,"")&amp;IF(D90="PBT11",'Base-case'!$O$40,"")&amp;IF(D90="PBT12",'Base-case'!$P$40,"")&amp;IF(D90="PBT13",'Base-case'!$Q$40,"")&amp;IF(D90="PBT14",'Base-case'!$R$40,"")&amp;IF(D90="PBT15",'Base-case'!$S$40,"")</f>
        <v/>
      </c>
      <c r="Z90" s="118">
        <f t="shared" si="19"/>
        <v>0</v>
      </c>
      <c r="AA90" s="180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2"/>
      <c r="AM90" s="180"/>
      <c r="AN90" s="181"/>
      <c r="AO90" s="181"/>
      <c r="AP90" s="181"/>
      <c r="AQ90" s="181"/>
      <c r="AR90" s="181"/>
      <c r="AS90" s="181"/>
      <c r="AT90" s="181"/>
      <c r="AU90" s="182"/>
      <c r="AV90" s="180"/>
      <c r="AW90" s="181"/>
      <c r="AX90" s="181"/>
      <c r="AY90" s="181"/>
      <c r="AZ90" s="181"/>
      <c r="BA90" s="181"/>
      <c r="BB90" s="181"/>
      <c r="BC90" s="181"/>
      <c r="BD90" s="181"/>
      <c r="BE90" s="181"/>
      <c r="BF90" s="182"/>
    </row>
    <row r="91" spans="1:58" ht="15" thickBot="1">
      <c r="A91" s="165">
        <v>86</v>
      </c>
      <c r="B91" s="293" t="str">
        <f>'Rassembler Noms'!G87</f>
        <v/>
      </c>
      <c r="C91" s="293" t="str">
        <f>'Rassembler surface'!G87</f>
        <v/>
      </c>
      <c r="D91" s="306" t="str">
        <f>'Rassembler PBT'!G87</f>
        <v/>
      </c>
      <c r="E91" s="166"/>
      <c r="F91" s="167"/>
      <c r="G91" s="177" t="str">
        <f>IF(D91="PBT1",'Base-case'!$E$4,"")&amp;IF(D91="PBT2",'Base-case'!$F$4,"")&amp;IF(D91="PBT3",'Base-case'!$G$4,"")&amp;IF(D91="PBT4",'Base-case'!$H$4,"")&amp;IF(D91="PBT5",'Base-case'!$I$4,"")&amp;IF(D91="PBT6",'Base-case'!$J$4,"")&amp;IF(D91="PBT7",'Base-case'!$K$4,"")&amp;IF(D91="PBT8",'Base-case'!$L$4,"")&amp;IF(D91="PBT9",'Base-case'!$M$4,"")&amp;IF(D91="PBT10",'Base-case'!$N$4,"")&amp;IF(D91="PBT11",'Base-case'!$O$4,"")&amp;IF(D91="PBT12",'Base-case'!$P$4,"")&amp;IF(D91="PBT13",'Base-case'!$Q$4,"")&amp;IF(D91="PBT14",'Base-case'!$R$4,"")&amp;IF(D91="PBT15",'Base-case'!$S$4,"")</f>
        <v/>
      </c>
      <c r="H91" s="117">
        <f t="shared" si="10"/>
        <v>0</v>
      </c>
      <c r="I91" s="178" t="str">
        <f>IF(D91="PBT1",'Base-case'!$E$14,"")&amp;IF(D91="PBT2",'Base-case'!$F$14,"")&amp;IF(D91="PBT3",'Base-case'!$G$14,"")&amp;IF(D91="PBT4",'Base-case'!$H$14,"")&amp;IF(D91="PBT5",'Base-case'!$I$14,"")&amp;IF(D91="PBT6",'Base-case'!$J$14,"")&amp;IF(D91="PBT7",'Base-case'!$K$14,"")&amp;IF(D91="PBT8",'Base-case'!$L$14,"")&amp;IF(D91="PBT9",'Base-case'!$M$14,"")&amp;IF(D91="PBT10",'Base-case'!$N$14,"")&amp;IF(D91="PBT11",'Base-case'!$O$14,"")&amp;IF(D91="PBT12",'Base-case'!$P$14,"")&amp;IF(D91="PBT13",'Base-case'!$Q$14,"")&amp;IF(D91="PBT14",'Base-case'!$R$14,"")&amp;IF(D91="PBT15",'Base-case'!$S$14,"")</f>
        <v/>
      </c>
      <c r="J91" s="117">
        <f t="shared" si="11"/>
        <v>0</v>
      </c>
      <c r="K91" s="178" t="str">
        <f>IF(D91="PBT1",'Base-case'!$E$16,"")&amp;IF(D91="PBT2",'Base-case'!$F$16,"")&amp;IF(D91="PBT3",'Base-case'!$G$16,"")&amp;IF(D91="PBT4",'Base-case'!$H$16,"")&amp;IF(D91="PBT5",'Base-case'!$I$16,"")&amp;IF(D91="PBT6",'Base-case'!$J$16,"")&amp;IF(D91="PBT7",'Base-case'!$K$16,"")&amp;IF(D91="PBT8",'Base-case'!$L$16,"")&amp;IF(D91="PBT9",'Base-case'!$M$16,"")&amp;IF(D91="PBT10",'Base-case'!$N$16,"")&amp;IF(D91="PBT11",'Base-case'!$O$16,"")&amp;IF(D91="PBT12",'Base-case'!$P$16,"")&amp;IF(D91="PBT13",'Base-case'!$Q$16,"")&amp;IF(D91="PBT14",'Base-case'!$R$16,"")&amp;IF(D91="PBT15",'Base-case'!$S$16,"")</f>
        <v/>
      </c>
      <c r="L91" s="117">
        <f t="shared" si="12"/>
        <v>0</v>
      </c>
      <c r="M91" s="178" t="str">
        <f>IF(D91="PBT1",'Base-case'!$E$18,"")&amp;IF(D91="PBT2",'Base-case'!$F$18,"")&amp;IF(D91="PBT3",'Base-case'!$G$18,"")&amp;IF(D91="PBT4",'Base-case'!$H$18,"")&amp;IF(D91="PBT5",'Base-case'!$I$18,"")&amp;IF(D91="PBT6",'Base-case'!$J$18,"")&amp;IF(D91="PBT7",'Base-case'!$K$18,"")&amp;IF(D91="PBT8",'Base-case'!$L$18,"")&amp;IF(D91="PBT9",'Base-case'!$M$18,"")&amp;IF(D91="PBT10",'Base-case'!$N$18,"")&amp;IF(D91="PBT11",'Base-case'!$O$18,"")&amp;IF(D91="PBT12",'Base-case'!$P$18,"")&amp;IF(D91="PBT13",'Base-case'!$Q$18,"")&amp;IF(D91="PBT14",'Base-case'!$R$18,"")&amp;IF(D91="PBT15",'Base-case'!$S$18,"")</f>
        <v/>
      </c>
      <c r="N91" s="118">
        <f t="shared" si="13"/>
        <v>0</v>
      </c>
      <c r="O91" s="177" t="str">
        <f>IF(D91="PBT1",'Base-case'!$E$21,"")&amp;IF(D91="PBT2",'Base-case'!$F$21,"")&amp;IF(D91="PBT3",'Base-case'!$G$21,"")&amp;IF(D91="PBT4",'Base-case'!$H$21,"")&amp;IF(D91="PBT5",'Base-case'!$I$21,"")&amp;IF(D91="PBT6",'Base-case'!$J$21,"")&amp;IF(D91="PBT7",'Base-case'!$K$21,"")&amp;IF(D91="PBT8",'Base-case'!$L$21,"")&amp;IF(D91="PBT9",'Base-case'!$M$21,"")&amp;IF(D91="PBT10",'Base-case'!$N$21,"")&amp;IF(D91="PBT11",'Base-case'!$O$21,"")&amp;IF(D91="PBT12",'Base-case'!$P$21,"")&amp;IF(D91="PBT13",'Base-case'!$Q$21,"")&amp;IF(D91="PBT14",'Base-case'!$R$21,"")&amp;IF(D91="PBT15",'Base-case'!$S$21,"")</f>
        <v/>
      </c>
      <c r="P91" s="117">
        <f t="shared" si="14"/>
        <v>0</v>
      </c>
      <c r="Q91" s="178" t="str">
        <f>IF(D91="PBT1",'Base-case'!$E$23,"")&amp;IF(D91="PBT2",'Base-case'!$F$23,"")&amp;IF(D91="PBT3",'Base-case'!$G$23,"")&amp;IF(D91="PBT4",'Base-case'!$H$23,"")&amp;IF(D91="PBT5",'Base-case'!$I$23,"")&amp;IF(D91="PBT6",'Base-case'!$J$23,"")&amp;IF(D91="PBT7",'Base-case'!$K$23,"")&amp;IF(D91="PBT8",'Base-case'!$L$23,"")&amp;IF(D91="PBT9",'Base-case'!$M$23,"")&amp;IF(D91="PBT10",'Base-case'!$N$23,"")&amp;IF(D91="PBT11",'Base-case'!$O$23,"")&amp;IF(D91="PBT12",'Base-case'!$P$23,"")&amp;IF(D91="PBT13",'Base-case'!$Q$23,"")&amp;IF(D91="PBT14",'Base-case'!$R$23,"")&amp;IF(D91="PBT15",'Base-case'!$S$23,"")</f>
        <v/>
      </c>
      <c r="R91" s="117">
        <f t="shared" si="15"/>
        <v>0</v>
      </c>
      <c r="S91" s="178" t="str">
        <f>IF(D91="PBT1",'Base-case'!$E$25,"")&amp;IF(D91="PBT2",'Base-case'!$F$25,"")&amp;IF(D91="PBT3",'Base-case'!$G$25,"")&amp;IF(D91="PBT4",'Base-case'!$H$25,"")&amp;IF(D91="PBT5",'Base-case'!$I$25,"")&amp;IF(D91="PBT6",'Base-case'!$J$25,"")&amp;IF(D91="PBT7",'Base-case'!$K$25,"")&amp;IF(D91="PBT8",'Base-case'!$L$25,"")&amp;IF(D91="PBT9",'Base-case'!$M$25,"")&amp;IF(D91="PBT10",'Base-case'!$N$25,"")&amp;IF(D91="PBT11",'Base-case'!$O$25,"")&amp;IF(D91="PBT12",'Base-case'!$P$25,"")&amp;IF(D91="PBT13",'Base-case'!$Q$25,"")&amp;IF(D91="PBT14",'Base-case'!$R$25,"")&amp;IF(D91="PBT15",'Base-case'!$S$25,"")</f>
        <v/>
      </c>
      <c r="T91" s="118">
        <f t="shared" si="16"/>
        <v>0</v>
      </c>
      <c r="U91" s="177" t="str">
        <f>IF(D91="PBT1",'Base-case'!$E$36,"")&amp;IF(D91="PBT2",'Base-case'!$F$36,"")&amp;IF(D91="PBT3",'Base-case'!$G$36,"")&amp;IF(D91="PBT4",'Base-case'!$H$36,"")&amp;IF(D91="PBT5",'Base-case'!$I$36,"")&amp;IF(D91="PBT6",'Base-case'!$J$36,"")&amp;IF(D91="PBT7",'Base-case'!$K$36,"")&amp;IF(D91="PBT8",'Base-case'!$L$36,"")&amp;IF(D91="PBT9",'Base-case'!$M$36,"")&amp;IF(D91="PBT10",'Base-case'!$N$36,"")&amp;IF(D91="PBT11",'Base-case'!$O$36,"")&amp;IF(D91="PBT12",'Base-case'!$P$36,"")&amp;IF(D91="PBT13",'Base-case'!$Q$36,"")&amp;IF(D91="PBT14",'Base-case'!$R$36,"")&amp;IF(D91="PBT15",'Base-case'!$S$36,"")</f>
        <v/>
      </c>
      <c r="V91" s="117">
        <f t="shared" si="17"/>
        <v>0</v>
      </c>
      <c r="W91" s="178" t="str">
        <f>IF(D91="PBT1",'Base-case'!$E$38,"")&amp;IF(D91="PBT2",'Base-case'!$F$38,"")&amp;IF(D91="PBT3",'Base-case'!$G$38,"")&amp;IF(D91="PBT4",'Base-case'!$H$38,"")&amp;IF(D91="PBT5",'Base-case'!$I$38,"")&amp;IF(D91="PBT6",'Base-case'!$J$38,"")&amp;IF(D91="PBT7",'Base-case'!$K$38,"")&amp;IF(D91="PBT8",'Base-case'!$L$38,"")&amp;IF(D91="PBT9",'Base-case'!$M$38,"")&amp;IF(D91="PBT10",'Base-case'!$N$38,"")&amp;IF(D91="PBT11",'Base-case'!$O$38,"")&amp;IF(D91="PBT12",'Base-case'!$P$38,"")&amp;IF(D91="PBT13",'Base-case'!$Q$38,"")&amp;IF(D91="PBT14",'Base-case'!$R$38,"")&amp;IF(D91="PBT15",'Base-case'!$S$38,"")</f>
        <v/>
      </c>
      <c r="X91" s="117">
        <f t="shared" si="18"/>
        <v>0</v>
      </c>
      <c r="Y91" s="178" t="str">
        <f>IF(D91="PBT1",'Base-case'!$E$40,"")&amp;IF(D91="PBT2",'Base-case'!$F$40,"")&amp;IF(D91="PBT3",'Base-case'!$G$40,"")&amp;IF(D91="PBT4",'Base-case'!$H$40,"")&amp;IF(D91="PBT5",'Base-case'!$I$40,"")&amp;IF(D91="PBT6",'Base-case'!$J$40,"")&amp;IF(D91="PBT7",'Base-case'!$K$40,"")&amp;IF(D91="PBT8",'Base-case'!$L$40,"")&amp;IF(D91="PBT9",'Base-case'!$M$40,"")&amp;IF(D91="PBT10",'Base-case'!$N$40,"")&amp;IF(D91="PBT11",'Base-case'!$O$40,"")&amp;IF(D91="PBT12",'Base-case'!$P$40,"")&amp;IF(D91="PBT13",'Base-case'!$Q$40,"")&amp;IF(D91="PBT14",'Base-case'!$R$40,"")&amp;IF(D91="PBT15",'Base-case'!$S$40,"")</f>
        <v/>
      </c>
      <c r="Z91" s="118">
        <f t="shared" si="19"/>
        <v>0</v>
      </c>
      <c r="AA91" s="180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2"/>
      <c r="AM91" s="180"/>
      <c r="AN91" s="181"/>
      <c r="AO91" s="181"/>
      <c r="AP91" s="181"/>
      <c r="AQ91" s="181"/>
      <c r="AR91" s="181"/>
      <c r="AS91" s="181"/>
      <c r="AT91" s="181"/>
      <c r="AU91" s="182"/>
      <c r="AV91" s="180"/>
      <c r="AW91" s="181"/>
      <c r="AX91" s="181"/>
      <c r="AY91" s="181"/>
      <c r="AZ91" s="181"/>
      <c r="BA91" s="181"/>
      <c r="BB91" s="181"/>
      <c r="BC91" s="181"/>
      <c r="BD91" s="181"/>
      <c r="BE91" s="181"/>
      <c r="BF91" s="182"/>
    </row>
    <row r="92" spans="1:58" ht="15" thickBot="1">
      <c r="A92" s="165">
        <v>87</v>
      </c>
      <c r="B92" s="293" t="str">
        <f>'Rassembler Noms'!G88</f>
        <v/>
      </c>
      <c r="C92" s="293" t="str">
        <f>'Rassembler surface'!G88</f>
        <v/>
      </c>
      <c r="D92" s="306" t="str">
        <f>'Rassembler PBT'!G88</f>
        <v/>
      </c>
      <c r="E92" s="166"/>
      <c r="F92" s="167"/>
      <c r="G92" s="177" t="str">
        <f>IF(D92="PBT1",'Base-case'!$E$4,"")&amp;IF(D92="PBT2",'Base-case'!$F$4,"")&amp;IF(D92="PBT3",'Base-case'!$G$4,"")&amp;IF(D92="PBT4",'Base-case'!$H$4,"")&amp;IF(D92="PBT5",'Base-case'!$I$4,"")&amp;IF(D92="PBT6",'Base-case'!$J$4,"")&amp;IF(D92="PBT7",'Base-case'!$K$4,"")&amp;IF(D92="PBT8",'Base-case'!$L$4,"")&amp;IF(D92="PBT9",'Base-case'!$M$4,"")&amp;IF(D92="PBT10",'Base-case'!$N$4,"")&amp;IF(D92="PBT11",'Base-case'!$O$4,"")&amp;IF(D92="PBT12",'Base-case'!$P$4,"")&amp;IF(D92="PBT13",'Base-case'!$Q$4,"")&amp;IF(D92="PBT14",'Base-case'!$R$4,"")&amp;IF(D92="PBT15",'Base-case'!$S$4,"")</f>
        <v/>
      </c>
      <c r="H92" s="117">
        <f t="shared" si="10"/>
        <v>0</v>
      </c>
      <c r="I92" s="178" t="str">
        <f>IF(D92="PBT1",'Base-case'!$E$14,"")&amp;IF(D92="PBT2",'Base-case'!$F$14,"")&amp;IF(D92="PBT3",'Base-case'!$G$14,"")&amp;IF(D92="PBT4",'Base-case'!$H$14,"")&amp;IF(D92="PBT5",'Base-case'!$I$14,"")&amp;IF(D92="PBT6",'Base-case'!$J$14,"")&amp;IF(D92="PBT7",'Base-case'!$K$14,"")&amp;IF(D92="PBT8",'Base-case'!$L$14,"")&amp;IF(D92="PBT9",'Base-case'!$M$14,"")&amp;IF(D92="PBT10",'Base-case'!$N$14,"")&amp;IF(D92="PBT11",'Base-case'!$O$14,"")&amp;IF(D92="PBT12",'Base-case'!$P$14,"")&amp;IF(D92="PBT13",'Base-case'!$Q$14,"")&amp;IF(D92="PBT14",'Base-case'!$R$14,"")&amp;IF(D92="PBT15",'Base-case'!$S$14,"")</f>
        <v/>
      </c>
      <c r="J92" s="117">
        <f t="shared" si="11"/>
        <v>0</v>
      </c>
      <c r="K92" s="178" t="str">
        <f>IF(D92="PBT1",'Base-case'!$E$16,"")&amp;IF(D92="PBT2",'Base-case'!$F$16,"")&amp;IF(D92="PBT3",'Base-case'!$G$16,"")&amp;IF(D92="PBT4",'Base-case'!$H$16,"")&amp;IF(D92="PBT5",'Base-case'!$I$16,"")&amp;IF(D92="PBT6",'Base-case'!$J$16,"")&amp;IF(D92="PBT7",'Base-case'!$K$16,"")&amp;IF(D92="PBT8",'Base-case'!$L$16,"")&amp;IF(D92="PBT9",'Base-case'!$M$16,"")&amp;IF(D92="PBT10",'Base-case'!$N$16,"")&amp;IF(D92="PBT11",'Base-case'!$O$16,"")&amp;IF(D92="PBT12",'Base-case'!$P$16,"")&amp;IF(D92="PBT13",'Base-case'!$Q$16,"")&amp;IF(D92="PBT14",'Base-case'!$R$16,"")&amp;IF(D92="PBT15",'Base-case'!$S$16,"")</f>
        <v/>
      </c>
      <c r="L92" s="117">
        <f t="shared" si="12"/>
        <v>0</v>
      </c>
      <c r="M92" s="178" t="str">
        <f>IF(D92="PBT1",'Base-case'!$E$18,"")&amp;IF(D92="PBT2",'Base-case'!$F$18,"")&amp;IF(D92="PBT3",'Base-case'!$G$18,"")&amp;IF(D92="PBT4",'Base-case'!$H$18,"")&amp;IF(D92="PBT5",'Base-case'!$I$18,"")&amp;IF(D92="PBT6",'Base-case'!$J$18,"")&amp;IF(D92="PBT7",'Base-case'!$K$18,"")&amp;IF(D92="PBT8",'Base-case'!$L$18,"")&amp;IF(D92="PBT9",'Base-case'!$M$18,"")&amp;IF(D92="PBT10",'Base-case'!$N$18,"")&amp;IF(D92="PBT11",'Base-case'!$O$18,"")&amp;IF(D92="PBT12",'Base-case'!$P$18,"")&amp;IF(D92="PBT13",'Base-case'!$Q$18,"")&amp;IF(D92="PBT14",'Base-case'!$R$18,"")&amp;IF(D92="PBT15",'Base-case'!$S$18,"")</f>
        <v/>
      </c>
      <c r="N92" s="118">
        <f t="shared" si="13"/>
        <v>0</v>
      </c>
      <c r="O92" s="177" t="str">
        <f>IF(D92="PBT1",'Base-case'!$E$21,"")&amp;IF(D92="PBT2",'Base-case'!$F$21,"")&amp;IF(D92="PBT3",'Base-case'!$G$21,"")&amp;IF(D92="PBT4",'Base-case'!$H$21,"")&amp;IF(D92="PBT5",'Base-case'!$I$21,"")&amp;IF(D92="PBT6",'Base-case'!$J$21,"")&amp;IF(D92="PBT7",'Base-case'!$K$21,"")&amp;IF(D92="PBT8",'Base-case'!$L$21,"")&amp;IF(D92="PBT9",'Base-case'!$M$21,"")&amp;IF(D92="PBT10",'Base-case'!$N$21,"")&amp;IF(D92="PBT11",'Base-case'!$O$21,"")&amp;IF(D92="PBT12",'Base-case'!$P$21,"")&amp;IF(D92="PBT13",'Base-case'!$Q$21,"")&amp;IF(D92="PBT14",'Base-case'!$R$21,"")&amp;IF(D92="PBT15",'Base-case'!$S$21,"")</f>
        <v/>
      </c>
      <c r="P92" s="117">
        <f t="shared" si="14"/>
        <v>0</v>
      </c>
      <c r="Q92" s="178" t="str">
        <f>IF(D92="PBT1",'Base-case'!$E$23,"")&amp;IF(D92="PBT2",'Base-case'!$F$23,"")&amp;IF(D92="PBT3",'Base-case'!$G$23,"")&amp;IF(D92="PBT4",'Base-case'!$H$23,"")&amp;IF(D92="PBT5",'Base-case'!$I$23,"")&amp;IF(D92="PBT6",'Base-case'!$J$23,"")&amp;IF(D92="PBT7",'Base-case'!$K$23,"")&amp;IF(D92="PBT8",'Base-case'!$L$23,"")&amp;IF(D92="PBT9",'Base-case'!$M$23,"")&amp;IF(D92="PBT10",'Base-case'!$N$23,"")&amp;IF(D92="PBT11",'Base-case'!$O$23,"")&amp;IF(D92="PBT12",'Base-case'!$P$23,"")&amp;IF(D92="PBT13",'Base-case'!$Q$23,"")&amp;IF(D92="PBT14",'Base-case'!$R$23,"")&amp;IF(D92="PBT15",'Base-case'!$S$23,"")</f>
        <v/>
      </c>
      <c r="R92" s="117">
        <f t="shared" si="15"/>
        <v>0</v>
      </c>
      <c r="S92" s="178" t="str">
        <f>IF(D92="PBT1",'Base-case'!$E$25,"")&amp;IF(D92="PBT2",'Base-case'!$F$25,"")&amp;IF(D92="PBT3",'Base-case'!$G$25,"")&amp;IF(D92="PBT4",'Base-case'!$H$25,"")&amp;IF(D92="PBT5",'Base-case'!$I$25,"")&amp;IF(D92="PBT6",'Base-case'!$J$25,"")&amp;IF(D92="PBT7",'Base-case'!$K$25,"")&amp;IF(D92="PBT8",'Base-case'!$L$25,"")&amp;IF(D92="PBT9",'Base-case'!$M$25,"")&amp;IF(D92="PBT10",'Base-case'!$N$25,"")&amp;IF(D92="PBT11",'Base-case'!$O$25,"")&amp;IF(D92="PBT12",'Base-case'!$P$25,"")&amp;IF(D92="PBT13",'Base-case'!$Q$25,"")&amp;IF(D92="PBT14",'Base-case'!$R$25,"")&amp;IF(D92="PBT15",'Base-case'!$S$25,"")</f>
        <v/>
      </c>
      <c r="T92" s="118">
        <f t="shared" si="16"/>
        <v>0</v>
      </c>
      <c r="U92" s="177" t="str">
        <f>IF(D92="PBT1",'Base-case'!$E$36,"")&amp;IF(D92="PBT2",'Base-case'!$F$36,"")&amp;IF(D92="PBT3",'Base-case'!$G$36,"")&amp;IF(D92="PBT4",'Base-case'!$H$36,"")&amp;IF(D92="PBT5",'Base-case'!$I$36,"")&amp;IF(D92="PBT6",'Base-case'!$J$36,"")&amp;IF(D92="PBT7",'Base-case'!$K$36,"")&amp;IF(D92="PBT8",'Base-case'!$L$36,"")&amp;IF(D92="PBT9",'Base-case'!$M$36,"")&amp;IF(D92="PBT10",'Base-case'!$N$36,"")&amp;IF(D92="PBT11",'Base-case'!$O$36,"")&amp;IF(D92="PBT12",'Base-case'!$P$36,"")&amp;IF(D92="PBT13",'Base-case'!$Q$36,"")&amp;IF(D92="PBT14",'Base-case'!$R$36,"")&amp;IF(D92="PBT15",'Base-case'!$S$36,"")</f>
        <v/>
      </c>
      <c r="V92" s="117">
        <f t="shared" si="17"/>
        <v>0</v>
      </c>
      <c r="W92" s="178" t="str">
        <f>IF(D92="PBT1",'Base-case'!$E$38,"")&amp;IF(D92="PBT2",'Base-case'!$F$38,"")&amp;IF(D92="PBT3",'Base-case'!$G$38,"")&amp;IF(D92="PBT4",'Base-case'!$H$38,"")&amp;IF(D92="PBT5",'Base-case'!$I$38,"")&amp;IF(D92="PBT6",'Base-case'!$J$38,"")&amp;IF(D92="PBT7",'Base-case'!$K$38,"")&amp;IF(D92="PBT8",'Base-case'!$L$38,"")&amp;IF(D92="PBT9",'Base-case'!$M$38,"")&amp;IF(D92="PBT10",'Base-case'!$N$38,"")&amp;IF(D92="PBT11",'Base-case'!$O$38,"")&amp;IF(D92="PBT12",'Base-case'!$P$38,"")&amp;IF(D92="PBT13",'Base-case'!$Q$38,"")&amp;IF(D92="PBT14",'Base-case'!$R$38,"")&amp;IF(D92="PBT15",'Base-case'!$S$38,"")</f>
        <v/>
      </c>
      <c r="X92" s="117">
        <f t="shared" si="18"/>
        <v>0</v>
      </c>
      <c r="Y92" s="178" t="str">
        <f>IF(D92="PBT1",'Base-case'!$E$40,"")&amp;IF(D92="PBT2",'Base-case'!$F$40,"")&amp;IF(D92="PBT3",'Base-case'!$G$40,"")&amp;IF(D92="PBT4",'Base-case'!$H$40,"")&amp;IF(D92="PBT5",'Base-case'!$I$40,"")&amp;IF(D92="PBT6",'Base-case'!$J$40,"")&amp;IF(D92="PBT7",'Base-case'!$K$40,"")&amp;IF(D92="PBT8",'Base-case'!$L$40,"")&amp;IF(D92="PBT9",'Base-case'!$M$40,"")&amp;IF(D92="PBT10",'Base-case'!$N$40,"")&amp;IF(D92="PBT11",'Base-case'!$O$40,"")&amp;IF(D92="PBT12",'Base-case'!$P$40,"")&amp;IF(D92="PBT13",'Base-case'!$Q$40,"")&amp;IF(D92="PBT14",'Base-case'!$R$40,"")&amp;IF(D92="PBT15",'Base-case'!$S$40,"")</f>
        <v/>
      </c>
      <c r="Z92" s="118">
        <f t="shared" si="19"/>
        <v>0</v>
      </c>
      <c r="AA92" s="180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2"/>
      <c r="AM92" s="180"/>
      <c r="AN92" s="181"/>
      <c r="AO92" s="181"/>
      <c r="AP92" s="181"/>
      <c r="AQ92" s="181"/>
      <c r="AR92" s="181"/>
      <c r="AS92" s="181"/>
      <c r="AT92" s="181"/>
      <c r="AU92" s="182"/>
      <c r="AV92" s="180"/>
      <c r="AW92" s="181"/>
      <c r="AX92" s="181"/>
      <c r="AY92" s="181"/>
      <c r="AZ92" s="181"/>
      <c r="BA92" s="181"/>
      <c r="BB92" s="181"/>
      <c r="BC92" s="181"/>
      <c r="BD92" s="181"/>
      <c r="BE92" s="181"/>
      <c r="BF92" s="182"/>
    </row>
    <row r="93" spans="1:58" ht="15" thickBot="1">
      <c r="A93" s="165">
        <v>88</v>
      </c>
      <c r="B93" s="293" t="str">
        <f>'Rassembler Noms'!G89</f>
        <v/>
      </c>
      <c r="C93" s="293" t="str">
        <f>'Rassembler surface'!G89</f>
        <v/>
      </c>
      <c r="D93" s="306" t="str">
        <f>'Rassembler PBT'!G89</f>
        <v/>
      </c>
      <c r="E93" s="166"/>
      <c r="F93" s="167"/>
      <c r="G93" s="177" t="str">
        <f>IF(D93="PBT1",'Base-case'!$E$4,"")&amp;IF(D93="PBT2",'Base-case'!$F$4,"")&amp;IF(D93="PBT3",'Base-case'!$G$4,"")&amp;IF(D93="PBT4",'Base-case'!$H$4,"")&amp;IF(D93="PBT5",'Base-case'!$I$4,"")&amp;IF(D93="PBT6",'Base-case'!$J$4,"")&amp;IF(D93="PBT7",'Base-case'!$K$4,"")&amp;IF(D93="PBT8",'Base-case'!$L$4,"")&amp;IF(D93="PBT9",'Base-case'!$M$4,"")&amp;IF(D93="PBT10",'Base-case'!$N$4,"")&amp;IF(D93="PBT11",'Base-case'!$O$4,"")&amp;IF(D93="PBT12",'Base-case'!$P$4,"")&amp;IF(D93="PBT13",'Base-case'!$Q$4,"")&amp;IF(D93="PBT14",'Base-case'!$R$4,"")&amp;IF(D93="PBT15",'Base-case'!$S$4,"")</f>
        <v/>
      </c>
      <c r="H93" s="117">
        <f t="shared" si="10"/>
        <v>0</v>
      </c>
      <c r="I93" s="178" t="str">
        <f>IF(D93="PBT1",'Base-case'!$E$14,"")&amp;IF(D93="PBT2",'Base-case'!$F$14,"")&amp;IF(D93="PBT3",'Base-case'!$G$14,"")&amp;IF(D93="PBT4",'Base-case'!$H$14,"")&amp;IF(D93="PBT5",'Base-case'!$I$14,"")&amp;IF(D93="PBT6",'Base-case'!$J$14,"")&amp;IF(D93="PBT7",'Base-case'!$K$14,"")&amp;IF(D93="PBT8",'Base-case'!$L$14,"")&amp;IF(D93="PBT9",'Base-case'!$M$14,"")&amp;IF(D93="PBT10",'Base-case'!$N$14,"")&amp;IF(D93="PBT11",'Base-case'!$O$14,"")&amp;IF(D93="PBT12",'Base-case'!$P$14,"")&amp;IF(D93="PBT13",'Base-case'!$Q$14,"")&amp;IF(D93="PBT14",'Base-case'!$R$14,"")&amp;IF(D93="PBT15",'Base-case'!$S$14,"")</f>
        <v/>
      </c>
      <c r="J93" s="117">
        <f t="shared" si="11"/>
        <v>0</v>
      </c>
      <c r="K93" s="178" t="str">
        <f>IF(D93="PBT1",'Base-case'!$E$16,"")&amp;IF(D93="PBT2",'Base-case'!$F$16,"")&amp;IF(D93="PBT3",'Base-case'!$G$16,"")&amp;IF(D93="PBT4",'Base-case'!$H$16,"")&amp;IF(D93="PBT5",'Base-case'!$I$16,"")&amp;IF(D93="PBT6",'Base-case'!$J$16,"")&amp;IF(D93="PBT7",'Base-case'!$K$16,"")&amp;IF(D93="PBT8",'Base-case'!$L$16,"")&amp;IF(D93="PBT9",'Base-case'!$M$16,"")&amp;IF(D93="PBT10",'Base-case'!$N$16,"")&amp;IF(D93="PBT11",'Base-case'!$O$16,"")&amp;IF(D93="PBT12",'Base-case'!$P$16,"")&amp;IF(D93="PBT13",'Base-case'!$Q$16,"")&amp;IF(D93="PBT14",'Base-case'!$R$16,"")&amp;IF(D93="PBT15",'Base-case'!$S$16,"")</f>
        <v/>
      </c>
      <c r="L93" s="117">
        <f t="shared" si="12"/>
        <v>0</v>
      </c>
      <c r="M93" s="178" t="str">
        <f>IF(D93="PBT1",'Base-case'!$E$18,"")&amp;IF(D93="PBT2",'Base-case'!$F$18,"")&amp;IF(D93="PBT3",'Base-case'!$G$18,"")&amp;IF(D93="PBT4",'Base-case'!$H$18,"")&amp;IF(D93="PBT5",'Base-case'!$I$18,"")&amp;IF(D93="PBT6",'Base-case'!$J$18,"")&amp;IF(D93="PBT7",'Base-case'!$K$18,"")&amp;IF(D93="PBT8",'Base-case'!$L$18,"")&amp;IF(D93="PBT9",'Base-case'!$M$18,"")&amp;IF(D93="PBT10",'Base-case'!$N$18,"")&amp;IF(D93="PBT11",'Base-case'!$O$18,"")&amp;IF(D93="PBT12",'Base-case'!$P$18,"")&amp;IF(D93="PBT13",'Base-case'!$Q$18,"")&amp;IF(D93="PBT14",'Base-case'!$R$18,"")&amp;IF(D93="PBT15",'Base-case'!$S$18,"")</f>
        <v/>
      </c>
      <c r="N93" s="118">
        <f t="shared" si="13"/>
        <v>0</v>
      </c>
      <c r="O93" s="177" t="str">
        <f>IF(D93="PBT1",'Base-case'!$E$21,"")&amp;IF(D93="PBT2",'Base-case'!$F$21,"")&amp;IF(D93="PBT3",'Base-case'!$G$21,"")&amp;IF(D93="PBT4",'Base-case'!$H$21,"")&amp;IF(D93="PBT5",'Base-case'!$I$21,"")&amp;IF(D93="PBT6",'Base-case'!$J$21,"")&amp;IF(D93="PBT7",'Base-case'!$K$21,"")&amp;IF(D93="PBT8",'Base-case'!$L$21,"")&amp;IF(D93="PBT9",'Base-case'!$M$21,"")&amp;IF(D93="PBT10",'Base-case'!$N$21,"")&amp;IF(D93="PBT11",'Base-case'!$O$21,"")&amp;IF(D93="PBT12",'Base-case'!$P$21,"")&amp;IF(D93="PBT13",'Base-case'!$Q$21,"")&amp;IF(D93="PBT14",'Base-case'!$R$21,"")&amp;IF(D93="PBT15",'Base-case'!$S$21,"")</f>
        <v/>
      </c>
      <c r="P93" s="117">
        <f t="shared" si="14"/>
        <v>0</v>
      </c>
      <c r="Q93" s="178" t="str">
        <f>IF(D93="PBT1",'Base-case'!$E$23,"")&amp;IF(D93="PBT2",'Base-case'!$F$23,"")&amp;IF(D93="PBT3",'Base-case'!$G$23,"")&amp;IF(D93="PBT4",'Base-case'!$H$23,"")&amp;IF(D93="PBT5",'Base-case'!$I$23,"")&amp;IF(D93="PBT6",'Base-case'!$J$23,"")&amp;IF(D93="PBT7",'Base-case'!$K$23,"")&amp;IF(D93="PBT8",'Base-case'!$L$23,"")&amp;IF(D93="PBT9",'Base-case'!$M$23,"")&amp;IF(D93="PBT10",'Base-case'!$N$23,"")&amp;IF(D93="PBT11",'Base-case'!$O$23,"")&amp;IF(D93="PBT12",'Base-case'!$P$23,"")&amp;IF(D93="PBT13",'Base-case'!$Q$23,"")&amp;IF(D93="PBT14",'Base-case'!$R$23,"")&amp;IF(D93="PBT15",'Base-case'!$S$23,"")</f>
        <v/>
      </c>
      <c r="R93" s="117">
        <f t="shared" si="15"/>
        <v>0</v>
      </c>
      <c r="S93" s="178" t="str">
        <f>IF(D93="PBT1",'Base-case'!$E$25,"")&amp;IF(D93="PBT2",'Base-case'!$F$25,"")&amp;IF(D93="PBT3",'Base-case'!$G$25,"")&amp;IF(D93="PBT4",'Base-case'!$H$25,"")&amp;IF(D93="PBT5",'Base-case'!$I$25,"")&amp;IF(D93="PBT6",'Base-case'!$J$25,"")&amp;IF(D93="PBT7",'Base-case'!$K$25,"")&amp;IF(D93="PBT8",'Base-case'!$L$25,"")&amp;IF(D93="PBT9",'Base-case'!$M$25,"")&amp;IF(D93="PBT10",'Base-case'!$N$25,"")&amp;IF(D93="PBT11",'Base-case'!$O$25,"")&amp;IF(D93="PBT12",'Base-case'!$P$25,"")&amp;IF(D93="PBT13",'Base-case'!$Q$25,"")&amp;IF(D93="PBT14",'Base-case'!$R$25,"")&amp;IF(D93="PBT15",'Base-case'!$S$25,"")</f>
        <v/>
      </c>
      <c r="T93" s="118">
        <f t="shared" si="16"/>
        <v>0</v>
      </c>
      <c r="U93" s="177" t="str">
        <f>IF(D93="PBT1",'Base-case'!$E$36,"")&amp;IF(D93="PBT2",'Base-case'!$F$36,"")&amp;IF(D93="PBT3",'Base-case'!$G$36,"")&amp;IF(D93="PBT4",'Base-case'!$H$36,"")&amp;IF(D93="PBT5",'Base-case'!$I$36,"")&amp;IF(D93="PBT6",'Base-case'!$J$36,"")&amp;IF(D93="PBT7",'Base-case'!$K$36,"")&amp;IF(D93="PBT8",'Base-case'!$L$36,"")&amp;IF(D93="PBT9",'Base-case'!$M$36,"")&amp;IF(D93="PBT10",'Base-case'!$N$36,"")&amp;IF(D93="PBT11",'Base-case'!$O$36,"")&amp;IF(D93="PBT12",'Base-case'!$P$36,"")&amp;IF(D93="PBT13",'Base-case'!$Q$36,"")&amp;IF(D93="PBT14",'Base-case'!$R$36,"")&amp;IF(D93="PBT15",'Base-case'!$S$36,"")</f>
        <v/>
      </c>
      <c r="V93" s="117">
        <f t="shared" si="17"/>
        <v>0</v>
      </c>
      <c r="W93" s="178" t="str">
        <f>IF(D93="PBT1",'Base-case'!$E$38,"")&amp;IF(D93="PBT2",'Base-case'!$F$38,"")&amp;IF(D93="PBT3",'Base-case'!$G$38,"")&amp;IF(D93="PBT4",'Base-case'!$H$38,"")&amp;IF(D93="PBT5",'Base-case'!$I$38,"")&amp;IF(D93="PBT6",'Base-case'!$J$38,"")&amp;IF(D93="PBT7",'Base-case'!$K$38,"")&amp;IF(D93="PBT8",'Base-case'!$L$38,"")&amp;IF(D93="PBT9",'Base-case'!$M$38,"")&amp;IF(D93="PBT10",'Base-case'!$N$38,"")&amp;IF(D93="PBT11",'Base-case'!$O$38,"")&amp;IF(D93="PBT12",'Base-case'!$P$38,"")&amp;IF(D93="PBT13",'Base-case'!$Q$38,"")&amp;IF(D93="PBT14",'Base-case'!$R$38,"")&amp;IF(D93="PBT15",'Base-case'!$S$38,"")</f>
        <v/>
      </c>
      <c r="X93" s="117">
        <f t="shared" si="18"/>
        <v>0</v>
      </c>
      <c r="Y93" s="178" t="str">
        <f>IF(D93="PBT1",'Base-case'!$E$40,"")&amp;IF(D93="PBT2",'Base-case'!$F$40,"")&amp;IF(D93="PBT3",'Base-case'!$G$40,"")&amp;IF(D93="PBT4",'Base-case'!$H$40,"")&amp;IF(D93="PBT5",'Base-case'!$I$40,"")&amp;IF(D93="PBT6",'Base-case'!$J$40,"")&amp;IF(D93="PBT7",'Base-case'!$K$40,"")&amp;IF(D93="PBT8",'Base-case'!$L$40,"")&amp;IF(D93="PBT9",'Base-case'!$M$40,"")&amp;IF(D93="PBT10",'Base-case'!$N$40,"")&amp;IF(D93="PBT11",'Base-case'!$O$40,"")&amp;IF(D93="PBT12",'Base-case'!$P$40,"")&amp;IF(D93="PBT13",'Base-case'!$Q$40,"")&amp;IF(D93="PBT14",'Base-case'!$R$40,"")&amp;IF(D93="PBT15",'Base-case'!$S$40,"")</f>
        <v/>
      </c>
      <c r="Z93" s="118">
        <f t="shared" si="19"/>
        <v>0</v>
      </c>
      <c r="AA93" s="180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2"/>
      <c r="AM93" s="180"/>
      <c r="AN93" s="181"/>
      <c r="AO93" s="181"/>
      <c r="AP93" s="181"/>
      <c r="AQ93" s="181"/>
      <c r="AR93" s="181"/>
      <c r="AS93" s="181"/>
      <c r="AT93" s="181"/>
      <c r="AU93" s="182"/>
      <c r="AV93" s="180"/>
      <c r="AW93" s="181"/>
      <c r="AX93" s="181"/>
      <c r="AY93" s="181"/>
      <c r="AZ93" s="181"/>
      <c r="BA93" s="181"/>
      <c r="BB93" s="181"/>
      <c r="BC93" s="181"/>
      <c r="BD93" s="181"/>
      <c r="BE93" s="181"/>
      <c r="BF93" s="182"/>
    </row>
    <row r="94" spans="1:58" ht="15" thickBot="1">
      <c r="A94" s="165">
        <v>89</v>
      </c>
      <c r="B94" s="293" t="str">
        <f>'Rassembler Noms'!G90</f>
        <v/>
      </c>
      <c r="C94" s="293" t="str">
        <f>'Rassembler surface'!G90</f>
        <v/>
      </c>
      <c r="D94" s="306" t="str">
        <f>'Rassembler PBT'!G90</f>
        <v/>
      </c>
      <c r="E94" s="166"/>
      <c r="F94" s="167"/>
      <c r="G94" s="177" t="str">
        <f>IF(D94="PBT1",'Base-case'!$E$4,"")&amp;IF(D94="PBT2",'Base-case'!$F$4,"")&amp;IF(D94="PBT3",'Base-case'!$G$4,"")&amp;IF(D94="PBT4",'Base-case'!$H$4,"")&amp;IF(D94="PBT5",'Base-case'!$I$4,"")&amp;IF(D94="PBT6",'Base-case'!$J$4,"")&amp;IF(D94="PBT7",'Base-case'!$K$4,"")&amp;IF(D94="PBT8",'Base-case'!$L$4,"")&amp;IF(D94="PBT9",'Base-case'!$M$4,"")&amp;IF(D94="PBT10",'Base-case'!$N$4,"")&amp;IF(D94="PBT11",'Base-case'!$O$4,"")&amp;IF(D94="PBT12",'Base-case'!$P$4,"")&amp;IF(D94="PBT13",'Base-case'!$Q$4,"")&amp;IF(D94="PBT14",'Base-case'!$R$4,"")&amp;IF(D94="PBT15",'Base-case'!$S$4,"")</f>
        <v/>
      </c>
      <c r="H94" s="117">
        <f t="shared" si="10"/>
        <v>0</v>
      </c>
      <c r="I94" s="178" t="str">
        <f>IF(D94="PBT1",'Base-case'!$E$14,"")&amp;IF(D94="PBT2",'Base-case'!$F$14,"")&amp;IF(D94="PBT3",'Base-case'!$G$14,"")&amp;IF(D94="PBT4",'Base-case'!$H$14,"")&amp;IF(D94="PBT5",'Base-case'!$I$14,"")&amp;IF(D94="PBT6",'Base-case'!$J$14,"")&amp;IF(D94="PBT7",'Base-case'!$K$14,"")&amp;IF(D94="PBT8",'Base-case'!$L$14,"")&amp;IF(D94="PBT9",'Base-case'!$M$14,"")&amp;IF(D94="PBT10",'Base-case'!$N$14,"")&amp;IF(D94="PBT11",'Base-case'!$O$14,"")&amp;IF(D94="PBT12",'Base-case'!$P$14,"")&amp;IF(D94="PBT13",'Base-case'!$Q$14,"")&amp;IF(D94="PBT14",'Base-case'!$R$14,"")&amp;IF(D94="PBT15",'Base-case'!$S$14,"")</f>
        <v/>
      </c>
      <c r="J94" s="117">
        <f t="shared" si="11"/>
        <v>0</v>
      </c>
      <c r="K94" s="178" t="str">
        <f>IF(D94="PBT1",'Base-case'!$E$16,"")&amp;IF(D94="PBT2",'Base-case'!$F$16,"")&amp;IF(D94="PBT3",'Base-case'!$G$16,"")&amp;IF(D94="PBT4",'Base-case'!$H$16,"")&amp;IF(D94="PBT5",'Base-case'!$I$16,"")&amp;IF(D94="PBT6",'Base-case'!$J$16,"")&amp;IF(D94="PBT7",'Base-case'!$K$16,"")&amp;IF(D94="PBT8",'Base-case'!$L$16,"")&amp;IF(D94="PBT9",'Base-case'!$M$16,"")&amp;IF(D94="PBT10",'Base-case'!$N$16,"")&amp;IF(D94="PBT11",'Base-case'!$O$16,"")&amp;IF(D94="PBT12",'Base-case'!$P$16,"")&amp;IF(D94="PBT13",'Base-case'!$Q$16,"")&amp;IF(D94="PBT14",'Base-case'!$R$16,"")&amp;IF(D94="PBT15",'Base-case'!$S$16,"")</f>
        <v/>
      </c>
      <c r="L94" s="117">
        <f t="shared" si="12"/>
        <v>0</v>
      </c>
      <c r="M94" s="178" t="str">
        <f>IF(D94="PBT1",'Base-case'!$E$18,"")&amp;IF(D94="PBT2",'Base-case'!$F$18,"")&amp;IF(D94="PBT3",'Base-case'!$G$18,"")&amp;IF(D94="PBT4",'Base-case'!$H$18,"")&amp;IF(D94="PBT5",'Base-case'!$I$18,"")&amp;IF(D94="PBT6",'Base-case'!$J$18,"")&amp;IF(D94="PBT7",'Base-case'!$K$18,"")&amp;IF(D94="PBT8",'Base-case'!$L$18,"")&amp;IF(D94="PBT9",'Base-case'!$M$18,"")&amp;IF(D94="PBT10",'Base-case'!$N$18,"")&amp;IF(D94="PBT11",'Base-case'!$O$18,"")&amp;IF(D94="PBT12",'Base-case'!$P$18,"")&amp;IF(D94="PBT13",'Base-case'!$Q$18,"")&amp;IF(D94="PBT14",'Base-case'!$R$18,"")&amp;IF(D94="PBT15",'Base-case'!$S$18,"")</f>
        <v/>
      </c>
      <c r="N94" s="118">
        <f t="shared" si="13"/>
        <v>0</v>
      </c>
      <c r="O94" s="177" t="str">
        <f>IF(D94="PBT1",'Base-case'!$E$21,"")&amp;IF(D94="PBT2",'Base-case'!$F$21,"")&amp;IF(D94="PBT3",'Base-case'!$G$21,"")&amp;IF(D94="PBT4",'Base-case'!$H$21,"")&amp;IF(D94="PBT5",'Base-case'!$I$21,"")&amp;IF(D94="PBT6",'Base-case'!$J$21,"")&amp;IF(D94="PBT7",'Base-case'!$K$21,"")&amp;IF(D94="PBT8",'Base-case'!$L$21,"")&amp;IF(D94="PBT9",'Base-case'!$M$21,"")&amp;IF(D94="PBT10",'Base-case'!$N$21,"")&amp;IF(D94="PBT11",'Base-case'!$O$21,"")&amp;IF(D94="PBT12",'Base-case'!$P$21,"")&amp;IF(D94="PBT13",'Base-case'!$Q$21,"")&amp;IF(D94="PBT14",'Base-case'!$R$21,"")&amp;IF(D94="PBT15",'Base-case'!$S$21,"")</f>
        <v/>
      </c>
      <c r="P94" s="117">
        <f t="shared" si="14"/>
        <v>0</v>
      </c>
      <c r="Q94" s="178" t="str">
        <f>IF(D94="PBT1",'Base-case'!$E$23,"")&amp;IF(D94="PBT2",'Base-case'!$F$23,"")&amp;IF(D94="PBT3",'Base-case'!$G$23,"")&amp;IF(D94="PBT4",'Base-case'!$H$23,"")&amp;IF(D94="PBT5",'Base-case'!$I$23,"")&amp;IF(D94="PBT6",'Base-case'!$J$23,"")&amp;IF(D94="PBT7",'Base-case'!$K$23,"")&amp;IF(D94="PBT8",'Base-case'!$L$23,"")&amp;IF(D94="PBT9",'Base-case'!$M$23,"")&amp;IF(D94="PBT10",'Base-case'!$N$23,"")&amp;IF(D94="PBT11",'Base-case'!$O$23,"")&amp;IF(D94="PBT12",'Base-case'!$P$23,"")&amp;IF(D94="PBT13",'Base-case'!$Q$23,"")&amp;IF(D94="PBT14",'Base-case'!$R$23,"")&amp;IF(D94="PBT15",'Base-case'!$S$23,"")</f>
        <v/>
      </c>
      <c r="R94" s="117">
        <f t="shared" si="15"/>
        <v>0</v>
      </c>
      <c r="S94" s="178" t="str">
        <f>IF(D94="PBT1",'Base-case'!$E$25,"")&amp;IF(D94="PBT2",'Base-case'!$F$25,"")&amp;IF(D94="PBT3",'Base-case'!$G$25,"")&amp;IF(D94="PBT4",'Base-case'!$H$25,"")&amp;IF(D94="PBT5",'Base-case'!$I$25,"")&amp;IF(D94="PBT6",'Base-case'!$J$25,"")&amp;IF(D94="PBT7",'Base-case'!$K$25,"")&amp;IF(D94="PBT8",'Base-case'!$L$25,"")&amp;IF(D94="PBT9",'Base-case'!$M$25,"")&amp;IF(D94="PBT10",'Base-case'!$N$25,"")&amp;IF(D94="PBT11",'Base-case'!$O$25,"")&amp;IF(D94="PBT12",'Base-case'!$P$25,"")&amp;IF(D94="PBT13",'Base-case'!$Q$25,"")&amp;IF(D94="PBT14",'Base-case'!$R$25,"")&amp;IF(D94="PBT15",'Base-case'!$S$25,"")</f>
        <v/>
      </c>
      <c r="T94" s="118">
        <f t="shared" si="16"/>
        <v>0</v>
      </c>
      <c r="U94" s="177" t="str">
        <f>IF(D94="PBT1",'Base-case'!$E$36,"")&amp;IF(D94="PBT2",'Base-case'!$F$36,"")&amp;IF(D94="PBT3",'Base-case'!$G$36,"")&amp;IF(D94="PBT4",'Base-case'!$H$36,"")&amp;IF(D94="PBT5",'Base-case'!$I$36,"")&amp;IF(D94="PBT6",'Base-case'!$J$36,"")&amp;IF(D94="PBT7",'Base-case'!$K$36,"")&amp;IF(D94="PBT8",'Base-case'!$L$36,"")&amp;IF(D94="PBT9",'Base-case'!$M$36,"")&amp;IF(D94="PBT10",'Base-case'!$N$36,"")&amp;IF(D94="PBT11",'Base-case'!$O$36,"")&amp;IF(D94="PBT12",'Base-case'!$P$36,"")&amp;IF(D94="PBT13",'Base-case'!$Q$36,"")&amp;IF(D94="PBT14",'Base-case'!$R$36,"")&amp;IF(D94="PBT15",'Base-case'!$S$36,"")</f>
        <v/>
      </c>
      <c r="V94" s="117">
        <f t="shared" si="17"/>
        <v>0</v>
      </c>
      <c r="W94" s="178" t="str">
        <f>IF(D94="PBT1",'Base-case'!$E$38,"")&amp;IF(D94="PBT2",'Base-case'!$F$38,"")&amp;IF(D94="PBT3",'Base-case'!$G$38,"")&amp;IF(D94="PBT4",'Base-case'!$H$38,"")&amp;IF(D94="PBT5",'Base-case'!$I$38,"")&amp;IF(D94="PBT6",'Base-case'!$J$38,"")&amp;IF(D94="PBT7",'Base-case'!$K$38,"")&amp;IF(D94="PBT8",'Base-case'!$L$38,"")&amp;IF(D94="PBT9",'Base-case'!$M$38,"")&amp;IF(D94="PBT10",'Base-case'!$N$38,"")&amp;IF(D94="PBT11",'Base-case'!$O$38,"")&amp;IF(D94="PBT12",'Base-case'!$P$38,"")&amp;IF(D94="PBT13",'Base-case'!$Q$38,"")&amp;IF(D94="PBT14",'Base-case'!$R$38,"")&amp;IF(D94="PBT15",'Base-case'!$S$38,"")</f>
        <v/>
      </c>
      <c r="X94" s="117">
        <f t="shared" si="18"/>
        <v>0</v>
      </c>
      <c r="Y94" s="178" t="str">
        <f>IF(D94="PBT1",'Base-case'!$E$40,"")&amp;IF(D94="PBT2",'Base-case'!$F$40,"")&amp;IF(D94="PBT3",'Base-case'!$G$40,"")&amp;IF(D94="PBT4",'Base-case'!$H$40,"")&amp;IF(D94="PBT5",'Base-case'!$I$40,"")&amp;IF(D94="PBT6",'Base-case'!$J$40,"")&amp;IF(D94="PBT7",'Base-case'!$K$40,"")&amp;IF(D94="PBT8",'Base-case'!$L$40,"")&amp;IF(D94="PBT9",'Base-case'!$M$40,"")&amp;IF(D94="PBT10",'Base-case'!$N$40,"")&amp;IF(D94="PBT11",'Base-case'!$O$40,"")&amp;IF(D94="PBT12",'Base-case'!$P$40,"")&amp;IF(D94="PBT13",'Base-case'!$Q$40,"")&amp;IF(D94="PBT14",'Base-case'!$R$40,"")&amp;IF(D94="PBT15",'Base-case'!$S$40,"")</f>
        <v/>
      </c>
      <c r="Z94" s="118">
        <f t="shared" si="19"/>
        <v>0</v>
      </c>
      <c r="AA94" s="180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2"/>
      <c r="AM94" s="180"/>
      <c r="AN94" s="181"/>
      <c r="AO94" s="181"/>
      <c r="AP94" s="181"/>
      <c r="AQ94" s="181"/>
      <c r="AR94" s="181"/>
      <c r="AS94" s="181"/>
      <c r="AT94" s="181"/>
      <c r="AU94" s="182"/>
      <c r="AV94" s="180"/>
      <c r="AW94" s="181"/>
      <c r="AX94" s="181"/>
      <c r="AY94" s="181"/>
      <c r="AZ94" s="181"/>
      <c r="BA94" s="181"/>
      <c r="BB94" s="181"/>
      <c r="BC94" s="181"/>
      <c r="BD94" s="181"/>
      <c r="BE94" s="181"/>
      <c r="BF94" s="182"/>
    </row>
    <row r="95" spans="1:58" ht="15" thickBot="1">
      <c r="A95" s="168">
        <v>90</v>
      </c>
      <c r="B95" s="293" t="str">
        <f>'Rassembler Noms'!G91</f>
        <v/>
      </c>
      <c r="C95" s="293" t="str">
        <f>'Rassembler surface'!G91</f>
        <v/>
      </c>
      <c r="D95" s="306" t="str">
        <f>'Rassembler PBT'!G91</f>
        <v/>
      </c>
      <c r="E95" s="169"/>
      <c r="F95" s="170"/>
      <c r="G95" s="193" t="str">
        <f>IF(D95="PBT1",'Base-case'!$E$4,"")&amp;IF(D95="PBT2",'Base-case'!$F$4,"")&amp;IF(D95="PBT3",'Base-case'!$G$4,"")&amp;IF(D95="PBT4",'Base-case'!$H$4,"")&amp;IF(D95="PBT5",'Base-case'!$I$4,"")&amp;IF(D95="PBT6",'Base-case'!$J$4,"")&amp;IF(D95="PBT7",'Base-case'!$K$4,"")&amp;IF(D95="PBT8",'Base-case'!$L$4,"")&amp;IF(D95="PBT9",'Base-case'!$M$4,"")&amp;IF(D95="PBT10",'Base-case'!$N$4,"")&amp;IF(D95="PBT11",'Base-case'!$O$4,"")&amp;IF(D95="PBT12",'Base-case'!$P$4,"")&amp;IF(D95="PBT13",'Base-case'!$Q$4,"")&amp;IF(D95="PBT14",'Base-case'!$R$4,"")&amp;IF(D95="PBT15",'Base-case'!$S$4,"")</f>
        <v/>
      </c>
      <c r="H95" s="121">
        <f t="shared" si="10"/>
        <v>0</v>
      </c>
      <c r="I95" s="194" t="str">
        <f>IF(D95="PBT1",'Base-case'!$E$14,"")&amp;IF(D95="PBT2",'Base-case'!$F$14,"")&amp;IF(D95="PBT3",'Base-case'!$G$14,"")&amp;IF(D95="PBT4",'Base-case'!$H$14,"")&amp;IF(D95="PBT5",'Base-case'!$I$14,"")&amp;IF(D95="PBT6",'Base-case'!$J$14,"")&amp;IF(D95="PBT7",'Base-case'!$K$14,"")&amp;IF(D95="PBT8",'Base-case'!$L$14,"")&amp;IF(D95="PBT9",'Base-case'!$M$14,"")&amp;IF(D95="PBT10",'Base-case'!$N$14,"")&amp;IF(D95="PBT11",'Base-case'!$O$14,"")&amp;IF(D95="PBT12",'Base-case'!$P$14,"")&amp;IF(D95="PBT13",'Base-case'!$Q$14,"")&amp;IF(D95="PBT14",'Base-case'!$R$14,"")&amp;IF(D95="PBT15",'Base-case'!$S$14,"")</f>
        <v/>
      </c>
      <c r="J95" s="121">
        <f t="shared" si="11"/>
        <v>0</v>
      </c>
      <c r="K95" s="194" t="str">
        <f>IF(D95="PBT1",'Base-case'!$E$16,"")&amp;IF(D95="PBT2",'Base-case'!$F$16,"")&amp;IF(D95="PBT3",'Base-case'!$G$16,"")&amp;IF(D95="PBT4",'Base-case'!$H$16,"")&amp;IF(D95="PBT5",'Base-case'!$I$16,"")&amp;IF(D95="PBT6",'Base-case'!$J$16,"")&amp;IF(D95="PBT7",'Base-case'!$K$16,"")&amp;IF(D95="PBT8",'Base-case'!$L$16,"")&amp;IF(D95="PBT9",'Base-case'!$M$16,"")&amp;IF(D95="PBT10",'Base-case'!$N$16,"")&amp;IF(D95="PBT11",'Base-case'!$O$16,"")&amp;IF(D95="PBT12",'Base-case'!$P$16,"")&amp;IF(D95="PBT13",'Base-case'!$Q$16,"")&amp;IF(D95="PBT14",'Base-case'!$R$16,"")&amp;IF(D95="PBT15",'Base-case'!$S$16,"")</f>
        <v/>
      </c>
      <c r="L95" s="121">
        <f t="shared" si="12"/>
        <v>0</v>
      </c>
      <c r="M95" s="194" t="str">
        <f>IF(D95="PBT1",'Base-case'!$E$18,"")&amp;IF(D95="PBT2",'Base-case'!$F$18,"")&amp;IF(D95="PBT3",'Base-case'!$G$18,"")&amp;IF(D95="PBT4",'Base-case'!$H$18,"")&amp;IF(D95="PBT5",'Base-case'!$I$18,"")&amp;IF(D95="PBT6",'Base-case'!$J$18,"")&amp;IF(D95="PBT7",'Base-case'!$K$18,"")&amp;IF(D95="PBT8",'Base-case'!$L$18,"")&amp;IF(D95="PBT9",'Base-case'!$M$18,"")&amp;IF(D95="PBT10",'Base-case'!$N$18,"")&amp;IF(D95="PBT11",'Base-case'!$O$18,"")&amp;IF(D95="PBT12",'Base-case'!$P$18,"")&amp;IF(D95="PBT13",'Base-case'!$Q$18,"")&amp;IF(D95="PBT14",'Base-case'!$R$18,"")&amp;IF(D95="PBT15",'Base-case'!$S$18,"")</f>
        <v/>
      </c>
      <c r="N95" s="122">
        <f t="shared" si="13"/>
        <v>0</v>
      </c>
      <c r="O95" s="193" t="str">
        <f>IF(D95="PBT1",'Base-case'!$E$21,"")&amp;IF(D95="PBT2",'Base-case'!$F$21,"")&amp;IF(D95="PBT3",'Base-case'!$G$21,"")&amp;IF(D95="PBT4",'Base-case'!$H$21,"")&amp;IF(D95="PBT5",'Base-case'!$I$21,"")&amp;IF(D95="PBT6",'Base-case'!$J$21,"")&amp;IF(D95="PBT7",'Base-case'!$K$21,"")&amp;IF(D95="PBT8",'Base-case'!$L$21,"")&amp;IF(D95="PBT9",'Base-case'!$M$21,"")&amp;IF(D95="PBT10",'Base-case'!$N$21,"")&amp;IF(D95="PBT11",'Base-case'!$O$21,"")&amp;IF(D95="PBT12",'Base-case'!$P$21,"")&amp;IF(D95="PBT13",'Base-case'!$Q$21,"")&amp;IF(D95="PBT14",'Base-case'!$R$21,"")&amp;IF(D95="PBT15",'Base-case'!$S$21,"")</f>
        <v/>
      </c>
      <c r="P95" s="121">
        <f t="shared" si="14"/>
        <v>0</v>
      </c>
      <c r="Q95" s="194" t="str">
        <f>IF(D95="PBT1",'Base-case'!$E$23,"")&amp;IF(D95="PBT2",'Base-case'!$F$23,"")&amp;IF(D95="PBT3",'Base-case'!$G$23,"")&amp;IF(D95="PBT4",'Base-case'!$H$23,"")&amp;IF(D95="PBT5",'Base-case'!$I$23,"")&amp;IF(D95="PBT6",'Base-case'!$J$23,"")&amp;IF(D95="PBT7",'Base-case'!$K$23,"")&amp;IF(D95="PBT8",'Base-case'!$L$23,"")&amp;IF(D95="PBT9",'Base-case'!$M$23,"")&amp;IF(D95="PBT10",'Base-case'!$N$23,"")&amp;IF(D95="PBT11",'Base-case'!$O$23,"")&amp;IF(D95="PBT12",'Base-case'!$P$23,"")&amp;IF(D95="PBT13",'Base-case'!$Q$23,"")&amp;IF(D95="PBT14",'Base-case'!$R$23,"")&amp;IF(D95="PBT15",'Base-case'!$S$23,"")</f>
        <v/>
      </c>
      <c r="R95" s="121">
        <f t="shared" si="15"/>
        <v>0</v>
      </c>
      <c r="S95" s="194" t="str">
        <f>IF(D95="PBT1",'Base-case'!$E$25,"")&amp;IF(D95="PBT2",'Base-case'!$F$25,"")&amp;IF(D95="PBT3",'Base-case'!$G$25,"")&amp;IF(D95="PBT4",'Base-case'!$H$25,"")&amp;IF(D95="PBT5",'Base-case'!$I$25,"")&amp;IF(D95="PBT6",'Base-case'!$J$25,"")&amp;IF(D95="PBT7",'Base-case'!$K$25,"")&amp;IF(D95="PBT8",'Base-case'!$L$25,"")&amp;IF(D95="PBT9",'Base-case'!$M$25,"")&amp;IF(D95="PBT10",'Base-case'!$N$25,"")&amp;IF(D95="PBT11",'Base-case'!$O$25,"")&amp;IF(D95="PBT12",'Base-case'!$P$25,"")&amp;IF(D95="PBT13",'Base-case'!$Q$25,"")&amp;IF(D95="PBT14",'Base-case'!$R$25,"")&amp;IF(D95="PBT15",'Base-case'!$S$25,"")</f>
        <v/>
      </c>
      <c r="T95" s="122">
        <f t="shared" si="16"/>
        <v>0</v>
      </c>
      <c r="U95" s="193" t="str">
        <f>IF(D95="PBT1",'Base-case'!$E$36,"")&amp;IF(D95="PBT2",'Base-case'!$F$36,"")&amp;IF(D95="PBT3",'Base-case'!$G$36,"")&amp;IF(D95="PBT4",'Base-case'!$H$36,"")&amp;IF(D95="PBT5",'Base-case'!$I$36,"")&amp;IF(D95="PBT6",'Base-case'!$J$36,"")&amp;IF(D95="PBT7",'Base-case'!$K$36,"")&amp;IF(D95="PBT8",'Base-case'!$L$36,"")&amp;IF(D95="PBT9",'Base-case'!$M$36,"")&amp;IF(D95="PBT10",'Base-case'!$N$36,"")&amp;IF(D95="PBT11",'Base-case'!$O$36,"")&amp;IF(D95="PBT12",'Base-case'!$P$36,"")&amp;IF(D95="PBT13",'Base-case'!$Q$36,"")&amp;IF(D95="PBT14",'Base-case'!$R$36,"")&amp;IF(D95="PBT15",'Base-case'!$S$36,"")</f>
        <v/>
      </c>
      <c r="V95" s="121">
        <f t="shared" si="17"/>
        <v>0</v>
      </c>
      <c r="W95" s="194" t="str">
        <f>IF(D95="PBT1",'Base-case'!$E$38,"")&amp;IF(D95="PBT2",'Base-case'!$F$38,"")&amp;IF(D95="PBT3",'Base-case'!$G$38,"")&amp;IF(D95="PBT4",'Base-case'!$H$38,"")&amp;IF(D95="PBT5",'Base-case'!$I$38,"")&amp;IF(D95="PBT6",'Base-case'!$J$38,"")&amp;IF(D95="PBT7",'Base-case'!$K$38,"")&amp;IF(D95="PBT8",'Base-case'!$L$38,"")&amp;IF(D95="PBT9",'Base-case'!$M$38,"")&amp;IF(D95="PBT10",'Base-case'!$N$38,"")&amp;IF(D95="PBT11",'Base-case'!$O$38,"")&amp;IF(D95="PBT12",'Base-case'!$P$38,"")&amp;IF(D95="PBT13",'Base-case'!$Q$38,"")&amp;IF(D95="PBT14",'Base-case'!$R$38,"")&amp;IF(D95="PBT15",'Base-case'!$S$38,"")</f>
        <v/>
      </c>
      <c r="X95" s="121">
        <f t="shared" si="18"/>
        <v>0</v>
      </c>
      <c r="Y95" s="194" t="str">
        <f>IF(D95="PBT1",'Base-case'!$E$40,"")&amp;IF(D95="PBT2",'Base-case'!$F$40,"")&amp;IF(D95="PBT3",'Base-case'!$G$40,"")&amp;IF(D95="PBT4",'Base-case'!$H$40,"")&amp;IF(D95="PBT5",'Base-case'!$I$40,"")&amp;IF(D95="PBT6",'Base-case'!$J$40,"")&amp;IF(D95="PBT7",'Base-case'!$K$40,"")&amp;IF(D95="PBT8",'Base-case'!$L$40,"")&amp;IF(D95="PBT9",'Base-case'!$M$40,"")&amp;IF(D95="PBT10",'Base-case'!$N$40,"")&amp;IF(D95="PBT11",'Base-case'!$O$40,"")&amp;IF(D95="PBT12",'Base-case'!$P$40,"")&amp;IF(D95="PBT13",'Base-case'!$Q$40,"")&amp;IF(D95="PBT14",'Base-case'!$R$40,"")&amp;IF(D95="PBT15",'Base-case'!$S$40,"")</f>
        <v/>
      </c>
      <c r="Z95" s="122">
        <f t="shared" si="19"/>
        <v>0</v>
      </c>
      <c r="AA95" s="183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5"/>
      <c r="AM95" s="183"/>
      <c r="AN95" s="184"/>
      <c r="AO95" s="184"/>
      <c r="AP95" s="184"/>
      <c r="AQ95" s="184"/>
      <c r="AR95" s="184"/>
      <c r="AS95" s="184"/>
      <c r="AT95" s="184"/>
      <c r="AU95" s="185"/>
      <c r="AV95" s="183"/>
      <c r="AW95" s="184"/>
      <c r="AX95" s="184"/>
      <c r="AY95" s="184"/>
      <c r="AZ95" s="184"/>
      <c r="BA95" s="184"/>
      <c r="BB95" s="184"/>
      <c r="BC95" s="184"/>
      <c r="BD95" s="184"/>
      <c r="BE95" s="184"/>
      <c r="BF95" s="185"/>
    </row>
    <row r="97" spans="4:26" ht="15" thickBot="1"/>
    <row r="98" spans="4:26" ht="34.5" customHeight="1" thickBot="1">
      <c r="D98" s="442" t="s">
        <v>70</v>
      </c>
      <c r="E98" s="443"/>
      <c r="F98" s="443"/>
      <c r="G98" s="443"/>
      <c r="H98" s="443"/>
      <c r="I98" s="443"/>
      <c r="J98" s="443"/>
      <c r="K98" s="443"/>
      <c r="L98" s="443"/>
      <c r="M98" s="443"/>
      <c r="N98" s="443"/>
      <c r="O98" s="443"/>
      <c r="P98" s="443"/>
      <c r="Q98" s="443"/>
      <c r="R98" s="443"/>
      <c r="S98" s="443"/>
      <c r="T98" s="443"/>
      <c r="U98" s="443"/>
      <c r="V98" s="443"/>
      <c r="W98" s="443"/>
      <c r="X98" s="443"/>
      <c r="Y98" s="443"/>
      <c r="Z98" s="444"/>
    </row>
    <row r="99" spans="4:26" ht="21">
      <c r="D99" s="195" t="s">
        <v>37</v>
      </c>
      <c r="E99" s="196"/>
      <c r="F99" s="197"/>
      <c r="G99" s="198"/>
      <c r="H99" s="227">
        <f>SUMIF($D$6:$D$95,"PBT1",H6:H95)</f>
        <v>0</v>
      </c>
      <c r="I99" s="228"/>
      <c r="J99" s="227">
        <f>SUMIF($D$6:$D$95,"PBT1",J6:J95)</f>
        <v>0</v>
      </c>
      <c r="K99" s="228"/>
      <c r="L99" s="227">
        <f>SUMIF($D$6:$D$95,"PBT1",L6:L95)</f>
        <v>0</v>
      </c>
      <c r="M99" s="228"/>
      <c r="N99" s="229">
        <f>SUMIF($D$6:$D$95,"PBT1",N6:N95)</f>
        <v>0</v>
      </c>
      <c r="O99" s="231"/>
      <c r="P99" s="227">
        <f>SUMIF($D$6:$D$95,"PBT1",P6:P95)</f>
        <v>0</v>
      </c>
      <c r="Q99" s="228"/>
      <c r="R99" s="227">
        <f>SUMIF($D$6:$D$95,"PBT1",R6:R95)</f>
        <v>0</v>
      </c>
      <c r="S99" s="228"/>
      <c r="T99" s="229">
        <f>SUMIF($D$6:$D$95,"PBT1",T6:T95)</f>
        <v>0</v>
      </c>
      <c r="U99" s="231"/>
      <c r="V99" s="227">
        <f>SUMIF($D$6:$D$95,"PBT1",V6:V95)</f>
        <v>0</v>
      </c>
      <c r="W99" s="228"/>
      <c r="X99" s="227">
        <f>SUMIF($D$6:$D$95,"PBT1",X6:X95)</f>
        <v>0</v>
      </c>
      <c r="Y99" s="228"/>
      <c r="Z99" s="229">
        <f>SUMIF($D$6:$D$95,"PBT1",Z6:Z95)</f>
        <v>0</v>
      </c>
    </row>
    <row r="100" spans="4:26" ht="21">
      <c r="D100" s="171" t="s">
        <v>38</v>
      </c>
      <c r="E100" s="172"/>
      <c r="F100" s="173"/>
      <c r="G100" s="199"/>
      <c r="H100" s="233">
        <f>SUMIF($D$6:$D$95,"PBT2",H6:H95)</f>
        <v>0</v>
      </c>
      <c r="I100" s="234"/>
      <c r="J100" s="233">
        <f>SUMIF($D$6:$D$95,"PBT2",J6:J95)</f>
        <v>0</v>
      </c>
      <c r="K100" s="234"/>
      <c r="L100" s="233">
        <f>SUMIF($D$6:$D$95,"PBT2",L6:L95)</f>
        <v>0</v>
      </c>
      <c r="M100" s="234"/>
      <c r="N100" s="235">
        <f>SUMIF($D$6:$D$95,"PBT2",N6:N95)</f>
        <v>0</v>
      </c>
      <c r="O100" s="237"/>
      <c r="P100" s="233">
        <f>SUMIF($D$6:$D$95,"PBT2",P6:P95)</f>
        <v>0</v>
      </c>
      <c r="Q100" s="234"/>
      <c r="R100" s="233">
        <f>SUMIF($D$6:$D$95,"PBT2",R6:R95)</f>
        <v>0</v>
      </c>
      <c r="S100" s="234"/>
      <c r="T100" s="235">
        <f>SUMIF($D$6:$D$95,"PBT2",T6:T95)</f>
        <v>0</v>
      </c>
      <c r="U100" s="237"/>
      <c r="V100" s="233">
        <f>SUMIF($D$6:$D$95,"PBT2",V6:V95)</f>
        <v>0</v>
      </c>
      <c r="W100" s="234"/>
      <c r="X100" s="233">
        <f>SUMIF($D$6:$D$95,"PBT2",X6:X95)</f>
        <v>0</v>
      </c>
      <c r="Y100" s="234"/>
      <c r="Z100" s="235">
        <f>SUMIF($D$6:$D$95,"PBT2",Z6:Z95)</f>
        <v>0</v>
      </c>
    </row>
    <row r="101" spans="4:26" ht="21">
      <c r="D101" s="171" t="s">
        <v>39</v>
      </c>
      <c r="E101" s="172"/>
      <c r="F101" s="173"/>
      <c r="G101" s="199"/>
      <c r="H101" s="233">
        <f>SUMIF($D$6:$D$95,"PBT3",H6:H95)</f>
        <v>0</v>
      </c>
      <c r="I101" s="234"/>
      <c r="J101" s="233">
        <f>SUMIF($D$6:$D$95,"PBT3",J6:J95)</f>
        <v>0</v>
      </c>
      <c r="K101" s="234"/>
      <c r="L101" s="233">
        <f>SUMIF($D$6:$D$95,"PBT3",L6:L95)</f>
        <v>0</v>
      </c>
      <c r="M101" s="234"/>
      <c r="N101" s="235">
        <f>SUMIF($D$6:$D$95,"PBT3",N6:N95)</f>
        <v>0</v>
      </c>
      <c r="O101" s="237"/>
      <c r="P101" s="233">
        <f>SUMIF($D$6:$D$95,"PBT3",P6:P95)</f>
        <v>0</v>
      </c>
      <c r="Q101" s="234"/>
      <c r="R101" s="233">
        <f>SUMIF($D$6:$D$95,"PBT3",R6:R95)</f>
        <v>0</v>
      </c>
      <c r="S101" s="234"/>
      <c r="T101" s="235">
        <f>SUMIF($D$6:$D$95,"PBT3",T6:T95)</f>
        <v>0</v>
      </c>
      <c r="U101" s="237"/>
      <c r="V101" s="233">
        <f>SUMIF($D$6:$D$95,"PBT3",V6:V95)</f>
        <v>0</v>
      </c>
      <c r="W101" s="234"/>
      <c r="X101" s="233">
        <f>SUMIF($D$6:$D$95,"PBT3",X6:X95)</f>
        <v>0</v>
      </c>
      <c r="Y101" s="234"/>
      <c r="Z101" s="235">
        <f>SUMIF($D$6:$D$95,"PBT3",Z6:Z95)</f>
        <v>0</v>
      </c>
    </row>
    <row r="102" spans="4:26" ht="21">
      <c r="D102" s="171" t="s">
        <v>40</v>
      </c>
      <c r="E102" s="172"/>
      <c r="F102" s="173"/>
      <c r="G102" s="199"/>
      <c r="H102" s="233">
        <f>SUMIF($D$6:$D$95,"PBT4",H6:H95)</f>
        <v>0</v>
      </c>
      <c r="I102" s="234"/>
      <c r="J102" s="233">
        <f>SUMIF($D$6:$D$95,"PBT4",J6:J95)</f>
        <v>0</v>
      </c>
      <c r="K102" s="234"/>
      <c r="L102" s="233">
        <f>SUMIF($D$6:$D$95,"PBT4",L6:L95)</f>
        <v>0</v>
      </c>
      <c r="M102" s="234"/>
      <c r="N102" s="235">
        <f>SUMIF($D$6:$D$95,"PBT4",N6:N95)</f>
        <v>0</v>
      </c>
      <c r="O102" s="237"/>
      <c r="P102" s="233">
        <f>SUMIF($D$6:$D$95,"PBT4",P6:P95)</f>
        <v>0</v>
      </c>
      <c r="Q102" s="234"/>
      <c r="R102" s="233">
        <f>SUMIF($D$6:$D$95,"PBT4",R6:R95)</f>
        <v>0</v>
      </c>
      <c r="S102" s="234"/>
      <c r="T102" s="235">
        <f>SUMIF($D$6:$D$95,"PBT4",T6:T95)</f>
        <v>0</v>
      </c>
      <c r="U102" s="237"/>
      <c r="V102" s="233">
        <f>SUMIF($D$6:$D$95,"PBT4",V6:V95)</f>
        <v>0</v>
      </c>
      <c r="W102" s="234"/>
      <c r="X102" s="233">
        <f>SUMIF($D$6:$D$95,"PBT4",X6:X95)</f>
        <v>0</v>
      </c>
      <c r="Y102" s="234"/>
      <c r="Z102" s="235">
        <f>SUMIF($D$6:$D$95,"PBT4",Z6:Z95)</f>
        <v>0</v>
      </c>
    </row>
    <row r="103" spans="4:26" ht="21">
      <c r="D103" s="171" t="s">
        <v>41</v>
      </c>
      <c r="E103" s="172"/>
      <c r="F103" s="173"/>
      <c r="G103" s="199"/>
      <c r="H103" s="233">
        <f>SUMIF($D$6:$D$95,"PBT5",H6:H95)</f>
        <v>0</v>
      </c>
      <c r="I103" s="234"/>
      <c r="J103" s="233">
        <f>SUMIF($D$6:$D$95,"PBT5",J6:J95)</f>
        <v>0</v>
      </c>
      <c r="K103" s="234"/>
      <c r="L103" s="233">
        <f>SUMIF($D$6:$D$95,"PBT5",L6:L95)</f>
        <v>0</v>
      </c>
      <c r="M103" s="234"/>
      <c r="N103" s="235">
        <f>SUMIF($D$6:$D$95,"PBT5",N6:N95)</f>
        <v>0</v>
      </c>
      <c r="O103" s="237"/>
      <c r="P103" s="233">
        <f>SUMIF($D$6:$D$95,"PBT5",P6:P95)</f>
        <v>0</v>
      </c>
      <c r="Q103" s="234"/>
      <c r="R103" s="233">
        <f>SUMIF($D$6:$D$95,"PBT5",R6:R95)</f>
        <v>0</v>
      </c>
      <c r="S103" s="234"/>
      <c r="T103" s="235">
        <f>SUMIF($D$6:$D$95,"PBT5",T6:T95)</f>
        <v>0</v>
      </c>
      <c r="U103" s="237"/>
      <c r="V103" s="233">
        <f>SUMIF($D$6:$D$95,"PBT5",V6:V95)</f>
        <v>0</v>
      </c>
      <c r="W103" s="234"/>
      <c r="X103" s="233">
        <f>SUMIF($D$6:$D$95,"PBT5",X6:X95)</f>
        <v>0</v>
      </c>
      <c r="Y103" s="234"/>
      <c r="Z103" s="235">
        <f>SUMIF($D$6:$D$95,"PBT5",Z6:Z95)</f>
        <v>0</v>
      </c>
    </row>
    <row r="104" spans="4:26" ht="21">
      <c r="D104" s="171" t="s">
        <v>42</v>
      </c>
      <c r="E104" s="172"/>
      <c r="F104" s="173"/>
      <c r="G104" s="199"/>
      <c r="H104" s="233">
        <f>SUMIF($D$6:$D$95,"PBT6",H6:H95)</f>
        <v>0</v>
      </c>
      <c r="I104" s="234"/>
      <c r="J104" s="233">
        <f>SUMIF($D$6:$D$95,"PBT6",J6:J95)</f>
        <v>0</v>
      </c>
      <c r="K104" s="234"/>
      <c r="L104" s="233">
        <f>SUMIF($D$6:$D$95,"PBT6",L6:L95)</f>
        <v>0</v>
      </c>
      <c r="M104" s="234"/>
      <c r="N104" s="235">
        <f>SUMIF($D$6:$D$95,"PBT6",N6:N95)</f>
        <v>0</v>
      </c>
      <c r="O104" s="237"/>
      <c r="P104" s="233">
        <f>SUMIF($D$6:$D$95,"PBT6",P6:P95)</f>
        <v>0</v>
      </c>
      <c r="Q104" s="234"/>
      <c r="R104" s="233">
        <f>SUMIF($D$6:$D$95,"PBT6",R6:R95)</f>
        <v>0</v>
      </c>
      <c r="S104" s="234"/>
      <c r="T104" s="235">
        <f>SUMIF($D$6:$D$95,"PBT6",T6:T95)</f>
        <v>0</v>
      </c>
      <c r="U104" s="237"/>
      <c r="V104" s="233">
        <f>SUMIF($D$6:$D$95,"PBT6",V6:V95)</f>
        <v>0</v>
      </c>
      <c r="W104" s="234"/>
      <c r="X104" s="233">
        <f>SUMIF($D$6:$D$95,"PBT6",X6:X95)</f>
        <v>0</v>
      </c>
      <c r="Y104" s="234"/>
      <c r="Z104" s="235">
        <f>SUMIF($D$6:$D$95,"PBT6",Z6:Z95)</f>
        <v>0</v>
      </c>
    </row>
    <row r="105" spans="4:26" ht="21">
      <c r="D105" s="171" t="s">
        <v>43</v>
      </c>
      <c r="E105" s="172"/>
      <c r="F105" s="173"/>
      <c r="G105" s="199"/>
      <c r="H105" s="233">
        <f>SUMIF($D$6:$D$95,"PBT7",H6:H95)</f>
        <v>0</v>
      </c>
      <c r="I105" s="234"/>
      <c r="J105" s="233">
        <f>SUMIF($D$6:$D$95,"PBT7",J6:J95)</f>
        <v>0</v>
      </c>
      <c r="K105" s="234"/>
      <c r="L105" s="233">
        <f>SUMIF($D$6:$D$95,"PBT7",L6:L95)</f>
        <v>0</v>
      </c>
      <c r="M105" s="234"/>
      <c r="N105" s="235">
        <f>SUMIF($D$6:$D$95,"PBT7",N6:N95)</f>
        <v>0</v>
      </c>
      <c r="O105" s="237"/>
      <c r="P105" s="233">
        <f>SUMIF($D$6:$D$95,"PBT7",P6:P95)</f>
        <v>0</v>
      </c>
      <c r="Q105" s="234"/>
      <c r="R105" s="233">
        <f>SUMIF($D$6:$D$95,"PBT7",R6:R95)</f>
        <v>0</v>
      </c>
      <c r="S105" s="234"/>
      <c r="T105" s="235">
        <f>SUMIF($D$6:$D$95,"PBT7",T6:T95)</f>
        <v>0</v>
      </c>
      <c r="U105" s="237"/>
      <c r="V105" s="233">
        <f>SUMIF($D$6:$D$95,"PBT7",V6:V95)</f>
        <v>0</v>
      </c>
      <c r="W105" s="234"/>
      <c r="X105" s="233">
        <f>SUMIF($D$6:$D$95,"PBT7",X6:X95)</f>
        <v>0</v>
      </c>
      <c r="Y105" s="234"/>
      <c r="Z105" s="235">
        <f>SUMIF($D$6:$D$95,"PBT7",Z6:Z95)</f>
        <v>0</v>
      </c>
    </row>
    <row r="106" spans="4:26" ht="21">
      <c r="D106" s="171" t="s">
        <v>44</v>
      </c>
      <c r="E106" s="172"/>
      <c r="F106" s="173"/>
      <c r="G106" s="199"/>
      <c r="H106" s="233">
        <f>SUMIF($D$6:$D$95,"PBT8",H6:H95)</f>
        <v>0</v>
      </c>
      <c r="I106" s="234"/>
      <c r="J106" s="233">
        <f>SUMIF($D$6:$D$95,"PBT8",J6:J95)</f>
        <v>0</v>
      </c>
      <c r="K106" s="234"/>
      <c r="L106" s="233">
        <f>SUMIF($D$6:$D$95,"PBT8",L6:L95)</f>
        <v>0</v>
      </c>
      <c r="M106" s="234"/>
      <c r="N106" s="235">
        <f>SUMIF($D$6:$D$95,"PBT8",N6:N95)</f>
        <v>0</v>
      </c>
      <c r="O106" s="237"/>
      <c r="P106" s="233">
        <f>SUMIF($D$6:$D$95,"PBT8",P6:P95)</f>
        <v>0</v>
      </c>
      <c r="Q106" s="234"/>
      <c r="R106" s="233">
        <f>SUMIF($D$6:$D$95,"PBT8",R6:R95)</f>
        <v>0</v>
      </c>
      <c r="S106" s="234"/>
      <c r="T106" s="235">
        <f>SUMIF($D$6:$D$95,"PBT8",T6:T95)</f>
        <v>0</v>
      </c>
      <c r="U106" s="237"/>
      <c r="V106" s="233">
        <f>SUMIF($D$6:$D$95,"PBT8",V6:V95)</f>
        <v>0</v>
      </c>
      <c r="W106" s="234"/>
      <c r="X106" s="233">
        <f>SUMIF($D$6:$D$95,"PBT8",X6:X95)</f>
        <v>0</v>
      </c>
      <c r="Y106" s="234"/>
      <c r="Z106" s="235">
        <f>SUMIF($D$6:$D$95,"PBT8",Z6:Z95)</f>
        <v>0</v>
      </c>
    </row>
    <row r="107" spans="4:26" ht="21">
      <c r="D107" s="171" t="s">
        <v>45</v>
      </c>
      <c r="E107" s="172"/>
      <c r="F107" s="173"/>
      <c r="G107" s="199"/>
      <c r="H107" s="233">
        <f>SUMIF($D$6:$D$95,"PBT9",H6:H95)</f>
        <v>0</v>
      </c>
      <c r="I107" s="234"/>
      <c r="J107" s="233">
        <f>SUMIF($D$6:$D$95,"PBT9",J6:J95)</f>
        <v>0</v>
      </c>
      <c r="K107" s="234"/>
      <c r="L107" s="233">
        <f>SUMIF($D$6:$D$95,"PBT9",L6:L95)</f>
        <v>0</v>
      </c>
      <c r="M107" s="234"/>
      <c r="N107" s="235">
        <f>SUMIF($D$6:$D$95,"PBT9",N6:N95)</f>
        <v>0</v>
      </c>
      <c r="O107" s="237"/>
      <c r="P107" s="233">
        <f>SUMIF($D$6:$D$95,"PBT9",P6:P95)</f>
        <v>0</v>
      </c>
      <c r="Q107" s="234"/>
      <c r="R107" s="233">
        <f>SUMIF($D$6:$D$95,"PBT9",R6:R95)</f>
        <v>0</v>
      </c>
      <c r="S107" s="234"/>
      <c r="T107" s="235">
        <f>SUMIF($D$6:$D$95,"PBT9",T6:T95)</f>
        <v>0</v>
      </c>
      <c r="U107" s="237"/>
      <c r="V107" s="233">
        <f>SUMIF($D$6:$D$95,"PBT9",V6:V95)</f>
        <v>0</v>
      </c>
      <c r="W107" s="234"/>
      <c r="X107" s="233">
        <f>SUMIF($D$6:$D$95,"PBT9",X6:X95)</f>
        <v>0</v>
      </c>
      <c r="Y107" s="234"/>
      <c r="Z107" s="235">
        <f>SUMIF($D$6:$D$95,"PBT9",Z6:Z95)</f>
        <v>0</v>
      </c>
    </row>
    <row r="108" spans="4:26" ht="21">
      <c r="D108" s="171" t="s">
        <v>46</v>
      </c>
      <c r="E108" s="172"/>
      <c r="F108" s="173"/>
      <c r="G108" s="199"/>
      <c r="H108" s="233">
        <f>SUMIF($D$6:$D$95,"PBT10",H6:H95)</f>
        <v>0</v>
      </c>
      <c r="I108" s="234"/>
      <c r="J108" s="233">
        <f>SUMIF($D$6:$D$95,"PBT10",J6:J95)</f>
        <v>0</v>
      </c>
      <c r="K108" s="234"/>
      <c r="L108" s="233">
        <f>SUMIF($D$6:$D$95,"PBT10",L6:L95)</f>
        <v>0</v>
      </c>
      <c r="M108" s="234"/>
      <c r="N108" s="235">
        <f>SUMIF($D$6:$D$95,"PBT10",N6:N95)</f>
        <v>0</v>
      </c>
      <c r="O108" s="237"/>
      <c r="P108" s="233">
        <f>SUMIF($D$6:$D$95,"PBT10",P6:P95)</f>
        <v>0</v>
      </c>
      <c r="Q108" s="234"/>
      <c r="R108" s="233">
        <f>SUMIF($D$6:$D$95,"PBT10",R6:R95)</f>
        <v>0</v>
      </c>
      <c r="S108" s="234"/>
      <c r="T108" s="235">
        <f>SUMIF($D$6:$D$95,"PBT10",T6:T95)</f>
        <v>0</v>
      </c>
      <c r="U108" s="237"/>
      <c r="V108" s="233">
        <f>SUMIF($D$6:$D$95,"PBT10",V6:V95)</f>
        <v>0</v>
      </c>
      <c r="W108" s="234"/>
      <c r="X108" s="233">
        <f>SUMIF($D$6:$D$95,"PBT10",X6:X95)</f>
        <v>0</v>
      </c>
      <c r="Y108" s="234"/>
      <c r="Z108" s="235">
        <f>SUMIF($D$6:$D$95,"PBT10",Z6:Z95)</f>
        <v>0</v>
      </c>
    </row>
    <row r="109" spans="4:26" ht="21">
      <c r="D109" s="171" t="s">
        <v>47</v>
      </c>
      <c r="E109" s="172"/>
      <c r="F109" s="173"/>
      <c r="G109" s="199"/>
      <c r="H109" s="233">
        <f>SUMIF($D$6:$D$95,"PBT11",H6:H95)</f>
        <v>0</v>
      </c>
      <c r="I109" s="234"/>
      <c r="J109" s="233">
        <f>SUMIF($D$6:$D$95,"PBT11",J6:J95)</f>
        <v>0</v>
      </c>
      <c r="K109" s="234"/>
      <c r="L109" s="233">
        <f>SUMIF($D$6:$D$95,"PBT11",L6:L95)</f>
        <v>0</v>
      </c>
      <c r="M109" s="234"/>
      <c r="N109" s="235">
        <f>SUMIF($D$6:$D$95,"PBT11",N6:N95)</f>
        <v>0</v>
      </c>
      <c r="O109" s="237"/>
      <c r="P109" s="233">
        <f>SUMIF($D$6:$D$95,"PBT11",P6:P95)</f>
        <v>0</v>
      </c>
      <c r="Q109" s="234"/>
      <c r="R109" s="233">
        <f>SUMIF($D$6:$D$95,"PBT11",R6:R95)</f>
        <v>0</v>
      </c>
      <c r="S109" s="234"/>
      <c r="T109" s="235">
        <f>SUMIF($D$6:$D$95,"PBT11",T6:T95)</f>
        <v>0</v>
      </c>
      <c r="U109" s="237"/>
      <c r="V109" s="233">
        <f>SUMIF($D$6:$D$95,"PBT11",V6:V95)</f>
        <v>0</v>
      </c>
      <c r="W109" s="234"/>
      <c r="X109" s="233">
        <f>SUMIF($D$6:$D$95,"PBT11",X6:X95)</f>
        <v>0</v>
      </c>
      <c r="Y109" s="234"/>
      <c r="Z109" s="235">
        <f>SUMIF($D$6:$D$95,"PBT11",Z6:Z95)</f>
        <v>0</v>
      </c>
    </row>
    <row r="110" spans="4:26" ht="21">
      <c r="D110" s="171" t="s">
        <v>48</v>
      </c>
      <c r="E110" s="172"/>
      <c r="F110" s="173"/>
      <c r="G110" s="199"/>
      <c r="H110" s="233">
        <f>SUMIF($D$6:$D$95,"PBT12",H6:H95)</f>
        <v>0</v>
      </c>
      <c r="I110" s="234"/>
      <c r="J110" s="233">
        <f>SUMIF($D$6:$D$95,"PBT12",J6:J95)</f>
        <v>0</v>
      </c>
      <c r="K110" s="234"/>
      <c r="L110" s="233">
        <f>SUMIF($D$6:$D$95,"PBT12",L6:L95)</f>
        <v>0</v>
      </c>
      <c r="M110" s="234"/>
      <c r="N110" s="235">
        <f>SUMIF($D$6:$D$95,"PBT12",N6:N95)</f>
        <v>0</v>
      </c>
      <c r="O110" s="237"/>
      <c r="P110" s="233">
        <f>SUMIF($D$6:$D$95,"PBT12",P6:P95)</f>
        <v>0</v>
      </c>
      <c r="Q110" s="234"/>
      <c r="R110" s="233">
        <f>SUMIF($D$6:$D$95,"PBT12",R6:R95)</f>
        <v>0</v>
      </c>
      <c r="S110" s="234"/>
      <c r="T110" s="235">
        <f>SUMIF($D$6:$D$95,"PBT12",T6:T95)</f>
        <v>0</v>
      </c>
      <c r="U110" s="237"/>
      <c r="V110" s="233">
        <f>SUMIF($D$6:$D$95,"PBT12",V6:V95)</f>
        <v>0</v>
      </c>
      <c r="W110" s="234"/>
      <c r="X110" s="233">
        <f>SUMIF($D$6:$D$95,"PBT12",X6:X95)</f>
        <v>0</v>
      </c>
      <c r="Y110" s="234"/>
      <c r="Z110" s="235">
        <f>SUMIF($D$6:$D$95,"PBT12",Z6:Z95)</f>
        <v>0</v>
      </c>
    </row>
    <row r="111" spans="4:26" ht="21">
      <c r="D111" s="171" t="s">
        <v>49</v>
      </c>
      <c r="E111" s="172"/>
      <c r="F111" s="173"/>
      <c r="G111" s="199"/>
      <c r="H111" s="233">
        <f>SUMIF($D$6:$D$95,"PBT13",H6:H95)</f>
        <v>0</v>
      </c>
      <c r="I111" s="234"/>
      <c r="J111" s="233">
        <f>SUMIF($D$6:$D$95,"PBT13",J6:J95)</f>
        <v>0</v>
      </c>
      <c r="K111" s="234"/>
      <c r="L111" s="233">
        <f>SUMIF($D$6:$D$95,"PBT13",L6:L95)</f>
        <v>0</v>
      </c>
      <c r="M111" s="234"/>
      <c r="N111" s="235">
        <f>SUMIF($D$6:$D$95,"PBT13",N6:N95)</f>
        <v>0</v>
      </c>
      <c r="O111" s="237"/>
      <c r="P111" s="233">
        <f>SUMIF($D$6:$D$95,"PBT13",P6:P95)</f>
        <v>0</v>
      </c>
      <c r="Q111" s="234"/>
      <c r="R111" s="233">
        <f>SUMIF($D$6:$D$95,"PBT13",R6:R95)</f>
        <v>0</v>
      </c>
      <c r="S111" s="234"/>
      <c r="T111" s="235">
        <f>SUMIF($D$6:$D$95,"PBT13",T6:T95)</f>
        <v>0</v>
      </c>
      <c r="U111" s="237"/>
      <c r="V111" s="233">
        <f>SUMIF($D$6:$D$95,"PBT13",V6:V95)</f>
        <v>0</v>
      </c>
      <c r="W111" s="234"/>
      <c r="X111" s="233">
        <f>SUMIF($D$6:$D$95,"PBT13",X6:X95)</f>
        <v>0</v>
      </c>
      <c r="Y111" s="234"/>
      <c r="Z111" s="235">
        <f>SUMIF($D$6:$D$95,"PBT13",Z6:Z95)</f>
        <v>0</v>
      </c>
    </row>
    <row r="112" spans="4:26" ht="21">
      <c r="D112" s="171" t="s">
        <v>50</v>
      </c>
      <c r="E112" s="172"/>
      <c r="F112" s="173"/>
      <c r="G112" s="199"/>
      <c r="H112" s="233">
        <f>SUMIF($D$6:$D$95,"PBT14",H6:H95)</f>
        <v>0</v>
      </c>
      <c r="I112" s="234"/>
      <c r="J112" s="233">
        <f>SUMIF($D$6:$D$95,"PBT14",J6:J95)</f>
        <v>0</v>
      </c>
      <c r="K112" s="234"/>
      <c r="L112" s="233">
        <f>SUMIF($D$6:$D$95,"PBT14",L6:L95)</f>
        <v>0</v>
      </c>
      <c r="M112" s="234"/>
      <c r="N112" s="235">
        <f>SUMIF($D$6:$D$95,"PBT14",N6:N95)</f>
        <v>0</v>
      </c>
      <c r="O112" s="237"/>
      <c r="P112" s="233">
        <f>SUMIF($D$6:$D$95,"PBT14",P6:P95)</f>
        <v>0</v>
      </c>
      <c r="Q112" s="234"/>
      <c r="R112" s="233">
        <f>SUMIF($D$6:$D$95,"PBT14",R6:R95)</f>
        <v>0</v>
      </c>
      <c r="S112" s="234"/>
      <c r="T112" s="235">
        <f>SUMIF($D$6:$D$95,"PBT14",T6:T95)</f>
        <v>0</v>
      </c>
      <c r="U112" s="237"/>
      <c r="V112" s="233">
        <f>SUMIF($D$6:$D$95,"PBT14",V6:V95)</f>
        <v>0</v>
      </c>
      <c r="W112" s="234"/>
      <c r="X112" s="233">
        <f>SUMIF($D$6:$D$95,"PBT14",X6:X95)</f>
        <v>0</v>
      </c>
      <c r="Y112" s="234"/>
      <c r="Z112" s="235">
        <f>SUMIF($D$6:$D$95,"PBT14",Z6:Z95)</f>
        <v>0</v>
      </c>
    </row>
    <row r="113" spans="4:26" ht="21">
      <c r="D113" s="171" t="s">
        <v>51</v>
      </c>
      <c r="E113" s="172"/>
      <c r="F113" s="173"/>
      <c r="G113" s="199"/>
      <c r="H113" s="233">
        <f>SUMIF($D$6:$D$95,"PBT15",H6:H95)</f>
        <v>0</v>
      </c>
      <c r="I113" s="234"/>
      <c r="J113" s="233">
        <f>SUMIF($D$6:$D$95,"PBT15",J6:J95)</f>
        <v>0</v>
      </c>
      <c r="K113" s="234"/>
      <c r="L113" s="233">
        <f>SUMIF($D$6:$D$95,"PBT15",L6:L95)</f>
        <v>0</v>
      </c>
      <c r="M113" s="234"/>
      <c r="N113" s="235">
        <f>SUMIF($D$6:$D$95,"PBT15",N6:N95)</f>
        <v>0</v>
      </c>
      <c r="O113" s="237"/>
      <c r="P113" s="233">
        <f>SUMIF($D$6:$D$95,"PBT15",P6:P95)</f>
        <v>0</v>
      </c>
      <c r="Q113" s="234"/>
      <c r="R113" s="233">
        <f>SUMIF($D$6:$D$95,"PBT15",R6:R95)</f>
        <v>0</v>
      </c>
      <c r="S113" s="234"/>
      <c r="T113" s="235">
        <f>SUMIF($D$6:$D$95,"PBT15",T6:T95)</f>
        <v>0</v>
      </c>
      <c r="U113" s="237"/>
      <c r="V113" s="233">
        <f>SUMIF($D$6:$D$95,"PBT15",V6:V95)</f>
        <v>0</v>
      </c>
      <c r="W113" s="234"/>
      <c r="X113" s="233">
        <f>SUMIF($D$6:$D$95,"PBT15",X6:X95)</f>
        <v>0</v>
      </c>
      <c r="Y113" s="234"/>
      <c r="Z113" s="235">
        <f>SUMIF($D$6:$D$95,"PBT15",Z6:Z95)</f>
        <v>0</v>
      </c>
    </row>
    <row r="114" spans="4:26" ht="47.25" customHeight="1" thickBot="1">
      <c r="D114" s="445" t="s">
        <v>52</v>
      </c>
      <c r="E114" s="446"/>
      <c r="F114" s="446"/>
      <c r="G114" s="200"/>
      <c r="H114" s="220">
        <f>SUM(H99:H113)</f>
        <v>0</v>
      </c>
      <c r="I114" s="221"/>
      <c r="J114" s="220">
        <f>SUM(J99:J113)</f>
        <v>0</v>
      </c>
      <c r="K114" s="221"/>
      <c r="L114" s="220">
        <f>SUM(L99:L113)</f>
        <v>0</v>
      </c>
      <c r="M114" s="221"/>
      <c r="N114" s="222">
        <f>SUM(N99:N113)</f>
        <v>0</v>
      </c>
      <c r="O114" s="224"/>
      <c r="P114" s="220">
        <f>SUM(P99:P113)</f>
        <v>0</v>
      </c>
      <c r="Q114" s="221"/>
      <c r="R114" s="220">
        <f>SUM(R99:R113)</f>
        <v>0</v>
      </c>
      <c r="S114" s="221"/>
      <c r="T114" s="222">
        <f>SUM(T99:T113)</f>
        <v>0</v>
      </c>
      <c r="U114" s="224"/>
      <c r="V114" s="220">
        <f>SUM(V99:V113)</f>
        <v>0</v>
      </c>
      <c r="W114" s="221"/>
      <c r="X114" s="220">
        <f>SUM(X99:X113)</f>
        <v>0</v>
      </c>
      <c r="Y114" s="221"/>
      <c r="Z114" s="222">
        <f>SUM(Z99:Z113)</f>
        <v>0</v>
      </c>
    </row>
  </sheetData>
  <mergeCells count="37">
    <mergeCell ref="A2:F2"/>
    <mergeCell ref="K4:L4"/>
    <mergeCell ref="M4:N4"/>
    <mergeCell ref="O4:P4"/>
    <mergeCell ref="Q4:R4"/>
    <mergeCell ref="G4:H4"/>
    <mergeCell ref="I4:J4"/>
    <mergeCell ref="G3:N3"/>
    <mergeCell ref="O3:T3"/>
    <mergeCell ref="A3:A5"/>
    <mergeCell ref="B3:B5"/>
    <mergeCell ref="C3:C5"/>
    <mergeCell ref="D3:D5"/>
    <mergeCell ref="E3:E5"/>
    <mergeCell ref="AV3:BF3"/>
    <mergeCell ref="AM3:AU3"/>
    <mergeCell ref="AA2:BF2"/>
    <mergeCell ref="AA3:AL3"/>
    <mergeCell ref="G2:Z2"/>
    <mergeCell ref="U3:Z3"/>
    <mergeCell ref="AV4:AX4"/>
    <mergeCell ref="AY4:BA4"/>
    <mergeCell ref="BB4:BD4"/>
    <mergeCell ref="AD4:AF4"/>
    <mergeCell ref="AG4:AI4"/>
    <mergeCell ref="AJ4:AL4"/>
    <mergeCell ref="D98:Z98"/>
    <mergeCell ref="D114:F114"/>
    <mergeCell ref="AM4:AO4"/>
    <mergeCell ref="AP4:AR4"/>
    <mergeCell ref="AS4:AU4"/>
    <mergeCell ref="AA4:AC4"/>
    <mergeCell ref="F3:F5"/>
    <mergeCell ref="S4:T4"/>
    <mergeCell ref="U4:V4"/>
    <mergeCell ref="W4:X4"/>
    <mergeCell ref="Y4:Z4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1000000}">
          <x14:formula1>
            <xm:f>'Drop-down lists'!$B$3:$B$5</xm:f>
          </x14:formula1>
          <xm:sqref>E6:E95</xm:sqref>
        </x14:dataValidation>
        <x14:dataValidation type="list" allowBlank="1" showInputMessage="1" showErrorMessage="1" xr:uid="{00000000-0002-0000-0900-000002000000}">
          <x14:formula1>
            <xm:f>'Drop-down lists'!$C$3:$C$6</xm:f>
          </x14:formula1>
          <xm:sqref>F6:F95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24</vt:i4>
      </vt:variant>
    </vt:vector>
  </HeadingPairs>
  <TitlesOfParts>
    <vt:vector size="24" baseType="lpstr">
      <vt:lpstr>Cover</vt:lpstr>
      <vt:lpstr>Instructions</vt:lpstr>
      <vt:lpstr>Partner info_City info</vt:lpstr>
      <vt:lpstr>Base-case</vt:lpstr>
      <vt:lpstr>Prioritization</vt:lpstr>
      <vt:lpstr>Rassembler PBT</vt:lpstr>
      <vt:lpstr>Rassembler Noms</vt:lpstr>
      <vt:lpstr>Rassembler surface</vt:lpstr>
      <vt:lpstr>Projection_Base-case</vt:lpstr>
      <vt:lpstr>Projection_Minor retrofit</vt:lpstr>
      <vt:lpstr>Liste des bâtiments</vt:lpstr>
      <vt:lpstr>Minor retrofit</vt:lpstr>
      <vt:lpstr>Medium retrofit</vt:lpstr>
      <vt:lpstr>Major retrofit</vt:lpstr>
      <vt:lpstr>Deep retrofit</vt:lpstr>
      <vt:lpstr>Tous les scénarios</vt:lpstr>
      <vt:lpstr>Résultats Minor</vt:lpstr>
      <vt:lpstr>Résultats medium</vt:lpstr>
      <vt:lpstr>Projection_Medium retrofit</vt:lpstr>
      <vt:lpstr>Résultats major</vt:lpstr>
      <vt:lpstr>Projection_Major retrofit</vt:lpstr>
      <vt:lpstr>Résultats deep</vt:lpstr>
      <vt:lpstr>Projection_Deep retrofit</vt:lpstr>
      <vt:lpstr>Drop-down 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gstavrakakis</dc:creator>
  <cp:lastModifiedBy>Johan</cp:lastModifiedBy>
  <dcterms:created xsi:type="dcterms:W3CDTF">2017-01-10T15:09:17Z</dcterms:created>
  <dcterms:modified xsi:type="dcterms:W3CDTF">2019-02-25T11:12:13Z</dcterms:modified>
</cp:coreProperties>
</file>